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m50057323\Downloads\WORK\Daily Break Down\mois de may\"/>
    </mc:Choice>
  </mc:AlternateContent>
  <xr:revisionPtr revIDLastSave="0" documentId="13_ncr:1_{C1772D7D-5720-476D-92E7-25800D8C7DEF}" xr6:coauthVersionLast="47" xr6:coauthVersionMax="47" xr10:uidLastSave="{00000000-0000-0000-0000-000000000000}"/>
  <bookViews>
    <workbookView xWindow="-110" yWindow="-110" windowWidth="19420" windowHeight="11500" activeTab="1" xr2:uid="{95397E1F-072F-4659-9FA0-7BBFE3C6647A}"/>
  </bookViews>
  <sheets>
    <sheet name="RAPPORT" sheetId="28" r:id="rId1"/>
    <sheet name="daily break down" sheetId="1" r:id="rId2"/>
    <sheet name="Sheet2" sheetId="32" r:id="rId3"/>
    <sheet name="INCIDENT-05-05-2026" sheetId="30" r:id="rId4"/>
    <sheet name="Correspondance" sheetId="2" r:id="rId5"/>
    <sheet name="Sheet1" sheetId="31" r:id="rId6"/>
  </sheets>
  <externalReferences>
    <externalReference r:id="rId7"/>
    <externalReference r:id="rId8"/>
    <externalReference r:id="rId9"/>
    <externalReference r:id="rId10"/>
    <externalReference r:id="rId11"/>
    <externalReference r:id="rId12"/>
    <externalReference r:id="rId13"/>
  </externalReferences>
  <definedNames>
    <definedName name="_xlnm._FilterDatabase" localSheetId="1" hidden="1">'daily break down'!$A$2:$BO$2458</definedName>
    <definedName name="_xlnm._FilterDatabase" localSheetId="3" hidden="1">'INCIDENT-05-05-2026'!$A$1:$F$142</definedName>
  </definedNames>
  <calcPr calcId="191029"/>
  <pivotCaches>
    <pivotCache cacheId="3"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4" i="28" l="1"/>
  <c r="I53" i="28"/>
  <c r="I52" i="28"/>
  <c r="I51" i="28"/>
  <c r="I50" i="28"/>
  <c r="I49" i="28"/>
  <c r="I48" i="28"/>
  <c r="I47" i="28"/>
  <c r="I46" i="28"/>
  <c r="I45" i="28"/>
  <c r="I44" i="28"/>
  <c r="I43" i="28"/>
  <c r="I42" i="28"/>
  <c r="I41" i="28"/>
  <c r="F49" i="28"/>
  <c r="F48" i="28"/>
  <c r="F47" i="28"/>
  <c r="F46" i="28"/>
  <c r="F45" i="28"/>
  <c r="F44" i="28"/>
  <c r="F43" i="28"/>
  <c r="F42" i="28"/>
  <c r="F41" i="28"/>
  <c r="C48" i="28"/>
  <c r="C47" i="28"/>
  <c r="C46" i="28"/>
  <c r="C45" i="28"/>
  <c r="C44" i="28"/>
  <c r="C43" i="28"/>
  <c r="C42" i="28"/>
  <c r="C41" i="28"/>
  <c r="V3" i="32" l="1"/>
  <c r="V4" i="32"/>
  <c r="V5" i="32"/>
  <c r="V6" i="32"/>
  <c r="V7" i="32"/>
  <c r="V8" i="32"/>
  <c r="V9" i="32"/>
  <c r="V10" i="32"/>
  <c r="V11" i="32"/>
  <c r="V12" i="32"/>
  <c r="V13" i="32"/>
  <c r="V14" i="32"/>
  <c r="V15" i="32"/>
  <c r="V16" i="32"/>
  <c r="V17" i="32"/>
  <c r="V18" i="32"/>
  <c r="V19" i="32"/>
  <c r="V2" i="32"/>
  <c r="AF1" i="1" l="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526" i="1"/>
  <c r="AG1527"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89" i="1"/>
  <c r="AG1590" i="1"/>
  <c r="AG1591" i="1"/>
  <c r="AG1592" i="1"/>
  <c r="AG1593" i="1"/>
  <c r="AG1594" i="1"/>
  <c r="AG1595" i="1"/>
  <c r="AG1596" i="1"/>
  <c r="AG1597" i="1"/>
  <c r="AG1598" i="1"/>
  <c r="AG1599" i="1"/>
  <c r="AG1600" i="1"/>
  <c r="AG1601" i="1"/>
  <c r="AG1602" i="1"/>
  <c r="AG1603" i="1"/>
  <c r="AG1604" i="1"/>
  <c r="AG1605" i="1"/>
  <c r="AG1606" i="1"/>
  <c r="AG1607" i="1"/>
  <c r="AG1608" i="1"/>
  <c r="AG1609" i="1"/>
  <c r="AG1610" i="1"/>
  <c r="AG1611" i="1"/>
  <c r="AG1612" i="1"/>
  <c r="AG1613" i="1"/>
  <c r="AG1614" i="1"/>
  <c r="AG1615" i="1"/>
  <c r="AG1616" i="1"/>
  <c r="AG1617" i="1"/>
  <c r="AG1618" i="1"/>
  <c r="AG1619" i="1"/>
  <c r="AG1620" i="1"/>
  <c r="AG1621" i="1"/>
  <c r="AG1622" i="1"/>
  <c r="AG1623" i="1"/>
  <c r="AG1624" i="1"/>
  <c r="AG1625" i="1"/>
  <c r="AG1626" i="1"/>
  <c r="AG1627" i="1"/>
  <c r="AG1628" i="1"/>
  <c r="AG1629" i="1"/>
  <c r="AG1630" i="1"/>
  <c r="AG1631" i="1"/>
  <c r="AG1632" i="1"/>
  <c r="AG1633" i="1"/>
  <c r="AG1634" i="1"/>
  <c r="AG1635" i="1"/>
  <c r="AG1636" i="1"/>
  <c r="AG1637" i="1"/>
  <c r="AG1638" i="1"/>
  <c r="AG1639" i="1"/>
  <c r="AG1640" i="1"/>
  <c r="AG1641" i="1"/>
  <c r="AG1642" i="1"/>
  <c r="AG1643" i="1"/>
  <c r="AG1644" i="1"/>
  <c r="AG1645" i="1"/>
  <c r="AG1646" i="1"/>
  <c r="AG1647" i="1"/>
  <c r="AG1648" i="1"/>
  <c r="AG1649" i="1"/>
  <c r="AG1650" i="1"/>
  <c r="AG1651" i="1"/>
  <c r="AG1652" i="1"/>
  <c r="AG1653" i="1"/>
  <c r="AG1654" i="1"/>
  <c r="AG1655" i="1"/>
  <c r="AG1656" i="1"/>
  <c r="AG1657" i="1"/>
  <c r="AG1658" i="1"/>
  <c r="AG1659" i="1"/>
  <c r="AG1660" i="1"/>
  <c r="AG1661" i="1"/>
  <c r="AG1662" i="1"/>
  <c r="AG1663" i="1"/>
  <c r="AG1664" i="1"/>
  <c r="AG1665" i="1"/>
  <c r="AG1666" i="1"/>
  <c r="AG1667" i="1"/>
  <c r="AG1668" i="1"/>
  <c r="AG1669" i="1"/>
  <c r="AG1670" i="1"/>
  <c r="AG1671" i="1"/>
  <c r="AG1672" i="1"/>
  <c r="AG1673" i="1"/>
  <c r="AG1674" i="1"/>
  <c r="AG1675" i="1"/>
  <c r="AG1676" i="1"/>
  <c r="AG1677" i="1"/>
  <c r="AG1678" i="1"/>
  <c r="AG1679" i="1"/>
  <c r="AG1680" i="1"/>
  <c r="AG1681" i="1"/>
  <c r="AG1682" i="1"/>
  <c r="AG1683" i="1"/>
  <c r="AG1684" i="1"/>
  <c r="AG1685" i="1"/>
  <c r="AG1686" i="1"/>
  <c r="AG1687" i="1"/>
  <c r="AG1688" i="1"/>
  <c r="AG1689" i="1"/>
  <c r="AG1690" i="1"/>
  <c r="AG1691" i="1"/>
  <c r="AG1692" i="1"/>
  <c r="AG1693" i="1"/>
  <c r="AG1694" i="1"/>
  <c r="AG1695" i="1"/>
  <c r="AG1696" i="1"/>
  <c r="AG1697" i="1"/>
  <c r="AG1698" i="1"/>
  <c r="AG1699" i="1"/>
  <c r="AG1700" i="1"/>
  <c r="AG1701" i="1"/>
  <c r="AG1702" i="1"/>
  <c r="AG1703" i="1"/>
  <c r="AG1704" i="1"/>
  <c r="AG1705" i="1"/>
  <c r="AG1706" i="1"/>
  <c r="AG1707" i="1"/>
  <c r="AG1708" i="1"/>
  <c r="AG1709" i="1"/>
  <c r="AG1710" i="1"/>
  <c r="AG1711" i="1"/>
  <c r="AG1712" i="1"/>
  <c r="AG1713" i="1"/>
  <c r="AG1714" i="1"/>
  <c r="AG1715" i="1"/>
  <c r="AG1716" i="1"/>
  <c r="AG1717" i="1"/>
  <c r="AG1718" i="1"/>
  <c r="AG1719" i="1"/>
  <c r="AG1720" i="1"/>
  <c r="AG1721"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4" i="1"/>
  <c r="AG1745" i="1"/>
  <c r="AG1746" i="1"/>
  <c r="AG1747" i="1"/>
  <c r="AG1748" i="1"/>
  <c r="AG1749" i="1"/>
  <c r="AG1750" i="1"/>
  <c r="AG1751" i="1"/>
  <c r="AG1752" i="1"/>
  <c r="AG1753" i="1"/>
  <c r="AG1754" i="1"/>
  <c r="AG1755" i="1"/>
  <c r="AG1756" i="1"/>
  <c r="AG1757" i="1"/>
  <c r="AG1758" i="1"/>
  <c r="AG1759" i="1"/>
  <c r="AG1760" i="1"/>
  <c r="AG1761" i="1"/>
  <c r="AG1762" i="1"/>
  <c r="AG1763" i="1"/>
  <c r="AG1764" i="1"/>
  <c r="AG1765" i="1"/>
  <c r="AG1766" i="1"/>
  <c r="AG1767" i="1"/>
  <c r="AG1768" i="1"/>
  <c r="AG1769" i="1"/>
  <c r="AG1770" i="1"/>
  <c r="AG1771" i="1"/>
  <c r="AG1772" i="1"/>
  <c r="AG1773" i="1"/>
  <c r="AG1774" i="1"/>
  <c r="AG1775" i="1"/>
  <c r="AG1776" i="1"/>
  <c r="AG1777" i="1"/>
  <c r="AG1778" i="1"/>
  <c r="AG1779" i="1"/>
  <c r="AG1780" i="1"/>
  <c r="AG1781" i="1"/>
  <c r="AG1782" i="1"/>
  <c r="AG1783" i="1"/>
  <c r="AG1784" i="1"/>
  <c r="AG1785" i="1"/>
  <c r="AG1786" i="1"/>
  <c r="AG1787" i="1"/>
  <c r="AG1788" i="1"/>
  <c r="AG1789" i="1"/>
  <c r="AG1790" i="1"/>
  <c r="AG1791" i="1"/>
  <c r="AG1792" i="1"/>
  <c r="AG1793" i="1"/>
  <c r="AG1794" i="1"/>
  <c r="AG1795" i="1"/>
  <c r="AG1796" i="1"/>
  <c r="AG1797" i="1"/>
  <c r="AG1798" i="1"/>
  <c r="AG1799" i="1"/>
  <c r="AG1800" i="1"/>
  <c r="AG1801" i="1"/>
  <c r="AG1802" i="1"/>
  <c r="AG1803" i="1"/>
  <c r="AG1804" i="1"/>
  <c r="AG1805" i="1"/>
  <c r="AG1806" i="1"/>
  <c r="AG1807" i="1"/>
  <c r="AG1808" i="1"/>
  <c r="AG1809" i="1"/>
  <c r="AG1810" i="1"/>
  <c r="AG1811" i="1"/>
  <c r="AG1812" i="1"/>
  <c r="AG1813" i="1"/>
  <c r="AG1814" i="1"/>
  <c r="AG1815" i="1"/>
  <c r="AG1816" i="1"/>
  <c r="AG1817" i="1"/>
  <c r="AG1818" i="1"/>
  <c r="AG1819" i="1"/>
  <c r="AG1820" i="1"/>
  <c r="AG1821" i="1"/>
  <c r="AG1822" i="1"/>
  <c r="AG1823" i="1"/>
  <c r="AG1824" i="1"/>
  <c r="AG1825" i="1"/>
  <c r="AG1826" i="1"/>
  <c r="AG1827" i="1"/>
  <c r="AG1828" i="1"/>
  <c r="AG1829" i="1"/>
  <c r="AG1830" i="1"/>
  <c r="AG1831" i="1"/>
  <c r="AG1832" i="1"/>
  <c r="AG1833" i="1"/>
  <c r="AG1834" i="1"/>
  <c r="AG1835" i="1"/>
  <c r="AG1836" i="1"/>
  <c r="AG1837" i="1"/>
  <c r="AG1838" i="1"/>
  <c r="AG1839" i="1"/>
  <c r="AG1840" i="1"/>
  <c r="AG1841" i="1"/>
  <c r="AG1842" i="1"/>
  <c r="AG1843" i="1"/>
  <c r="AG1844" i="1"/>
  <c r="AG1845" i="1"/>
  <c r="AG1846" i="1"/>
  <c r="AG1847" i="1"/>
  <c r="AG1848" i="1"/>
  <c r="AG1849" i="1"/>
  <c r="AG1850" i="1"/>
  <c r="AG1851" i="1"/>
  <c r="AG1852" i="1"/>
  <c r="AG1853" i="1"/>
  <c r="AG1854" i="1"/>
  <c r="AG1855" i="1"/>
  <c r="AG1856" i="1"/>
  <c r="AG1857" i="1"/>
  <c r="AG1858" i="1"/>
  <c r="AG1859" i="1"/>
  <c r="AG1860" i="1"/>
  <c r="AG1861" i="1"/>
  <c r="AG1862" i="1"/>
  <c r="AG1863" i="1"/>
  <c r="AG1864" i="1"/>
  <c r="AG1865" i="1"/>
  <c r="AG1866" i="1"/>
  <c r="AG1867" i="1"/>
  <c r="AG1868" i="1"/>
  <c r="AG1869" i="1"/>
  <c r="AG1870" i="1"/>
  <c r="AG1871" i="1"/>
  <c r="AG1872" i="1"/>
  <c r="AG1873" i="1"/>
  <c r="AG1874" i="1"/>
  <c r="AG1875" i="1"/>
  <c r="AG1876" i="1"/>
  <c r="AG1877" i="1"/>
  <c r="AG1878" i="1"/>
  <c r="AG1879" i="1"/>
  <c r="AG1880" i="1"/>
  <c r="AG1881" i="1"/>
  <c r="AG1882" i="1"/>
  <c r="AG1883" i="1"/>
  <c r="AG1884" i="1"/>
  <c r="AG1885" i="1"/>
  <c r="AG1886" i="1"/>
  <c r="AG1887" i="1"/>
  <c r="AG1888" i="1"/>
  <c r="AG1889" i="1"/>
  <c r="AG1890" i="1"/>
  <c r="AG1891" i="1"/>
  <c r="AG1892" i="1"/>
  <c r="AG1893" i="1"/>
  <c r="AG1894" i="1"/>
  <c r="AG1895" i="1"/>
  <c r="AG1896" i="1"/>
  <c r="AG1897" i="1"/>
  <c r="AG1898" i="1"/>
  <c r="AG1899" i="1"/>
  <c r="AG1900" i="1"/>
  <c r="AG1901" i="1"/>
  <c r="AG1902" i="1"/>
  <c r="AG1903" i="1"/>
  <c r="AG1904" i="1"/>
  <c r="AG1905" i="1"/>
  <c r="AG1906" i="1"/>
  <c r="AG1907" i="1"/>
  <c r="AG1908" i="1"/>
  <c r="AG1909" i="1"/>
  <c r="AG1910" i="1"/>
  <c r="AG1911" i="1"/>
  <c r="AG1912" i="1"/>
  <c r="AG1913" i="1"/>
  <c r="AG1914" i="1"/>
  <c r="AG1915" i="1"/>
  <c r="AG1916" i="1"/>
  <c r="AG1917" i="1"/>
  <c r="AG1918" i="1"/>
  <c r="AG1919" i="1"/>
  <c r="AG1920" i="1"/>
  <c r="AG1921" i="1"/>
  <c r="AG1922" i="1"/>
  <c r="AG1923" i="1"/>
  <c r="AG1924" i="1"/>
  <c r="AG1925" i="1"/>
  <c r="AG1926" i="1"/>
  <c r="AG1927" i="1"/>
  <c r="AG1928" i="1"/>
  <c r="AG1929" i="1"/>
  <c r="AG1930" i="1"/>
  <c r="AG1931" i="1"/>
  <c r="AG1932" i="1"/>
  <c r="AG1933" i="1"/>
  <c r="AG1934" i="1"/>
  <c r="AG1935" i="1"/>
  <c r="AG1936" i="1"/>
  <c r="AG1937" i="1"/>
  <c r="AG1938" i="1"/>
  <c r="AG1939" i="1"/>
  <c r="AG1940" i="1"/>
  <c r="AG1941" i="1"/>
  <c r="AG1942" i="1"/>
  <c r="AG1943" i="1"/>
  <c r="AG1944" i="1"/>
  <c r="AG1945" i="1"/>
  <c r="AG1946" i="1"/>
  <c r="AG1947" i="1"/>
  <c r="AG1948" i="1"/>
  <c r="AG1949" i="1"/>
  <c r="AG1950" i="1"/>
  <c r="AG1951" i="1"/>
  <c r="AG1952" i="1"/>
  <c r="AG1953" i="1"/>
  <c r="AG1954" i="1"/>
  <c r="AG1955" i="1"/>
  <c r="AG1956" i="1"/>
  <c r="AG1957" i="1"/>
  <c r="AG1958" i="1"/>
  <c r="AG1959" i="1"/>
  <c r="AG1960" i="1"/>
  <c r="AG1961" i="1"/>
  <c r="AG1962" i="1"/>
  <c r="AG1963" i="1"/>
  <c r="AG1964" i="1"/>
  <c r="AG1965" i="1"/>
  <c r="AG1966" i="1"/>
  <c r="AG1967" i="1"/>
  <c r="AG1968" i="1"/>
  <c r="AG1969" i="1"/>
  <c r="AG1970" i="1"/>
  <c r="AG1971" i="1"/>
  <c r="AG1972" i="1"/>
  <c r="AG1973" i="1"/>
  <c r="AG1974" i="1"/>
  <c r="AG1975" i="1"/>
  <c r="AG1976" i="1"/>
  <c r="AG1977" i="1"/>
  <c r="AG1978" i="1"/>
  <c r="AG1979" i="1"/>
  <c r="AG1980" i="1"/>
  <c r="AG1981" i="1"/>
  <c r="AG1982" i="1"/>
  <c r="AG1983" i="1"/>
  <c r="AG1984" i="1"/>
  <c r="AG1985" i="1"/>
  <c r="AG1986" i="1"/>
  <c r="AG1987" i="1"/>
  <c r="AG1988" i="1"/>
  <c r="AG1989" i="1"/>
  <c r="AG1990" i="1"/>
  <c r="AG1991" i="1"/>
  <c r="AG1992" i="1"/>
  <c r="AG1993" i="1"/>
  <c r="AG1994" i="1"/>
  <c r="AG1995" i="1"/>
  <c r="AG1996" i="1"/>
  <c r="AG1997" i="1"/>
  <c r="AG1998" i="1"/>
  <c r="AG1999" i="1"/>
  <c r="AG2000" i="1"/>
  <c r="AG2001" i="1"/>
  <c r="AG2002" i="1"/>
  <c r="AG2003" i="1"/>
  <c r="AG2004" i="1"/>
  <c r="AG2005" i="1"/>
  <c r="AG2006" i="1"/>
  <c r="AG2007" i="1"/>
  <c r="AG2008" i="1"/>
  <c r="AG2009" i="1"/>
  <c r="AG2010" i="1"/>
  <c r="AG2011" i="1"/>
  <c r="AG2012" i="1"/>
  <c r="AG2013" i="1"/>
  <c r="AG2014" i="1"/>
  <c r="AG2015" i="1"/>
  <c r="AG2016" i="1"/>
  <c r="AG2017" i="1"/>
  <c r="AG2018" i="1"/>
  <c r="AG2019" i="1"/>
  <c r="AG2020" i="1"/>
  <c r="AG2021" i="1"/>
  <c r="AG2022" i="1"/>
  <c r="AG2023" i="1"/>
  <c r="AG2024" i="1"/>
  <c r="AG2025" i="1"/>
  <c r="AG2026" i="1"/>
  <c r="AG2027" i="1"/>
  <c r="AG2028" i="1"/>
  <c r="AG2029" i="1"/>
  <c r="AG2030" i="1"/>
  <c r="AG2031" i="1"/>
  <c r="AG2032" i="1"/>
  <c r="AG2033" i="1"/>
  <c r="AG2034" i="1"/>
  <c r="AG2035" i="1"/>
  <c r="AG2036" i="1"/>
  <c r="AG2037" i="1"/>
  <c r="AG2038" i="1"/>
  <c r="AG2039" i="1"/>
  <c r="AG2040" i="1"/>
  <c r="AG2041" i="1"/>
  <c r="AG2042" i="1"/>
  <c r="AG2043" i="1"/>
  <c r="AG2044" i="1"/>
  <c r="AG2045" i="1"/>
  <c r="AG2046" i="1"/>
  <c r="AG2047" i="1"/>
  <c r="AG2048" i="1"/>
  <c r="AG2049" i="1"/>
  <c r="AG2050" i="1"/>
  <c r="AG2051" i="1"/>
  <c r="AG2052" i="1"/>
  <c r="AG2053" i="1"/>
  <c r="AG2054" i="1"/>
  <c r="AG2055" i="1"/>
  <c r="AG2056" i="1"/>
  <c r="AG2057" i="1"/>
  <c r="AG2058" i="1"/>
  <c r="AG2059" i="1"/>
  <c r="AG2060" i="1"/>
  <c r="AG2061" i="1"/>
  <c r="AG2062" i="1"/>
  <c r="AG2063" i="1"/>
  <c r="AG2064" i="1"/>
  <c r="AG2065" i="1"/>
  <c r="AG2066" i="1"/>
  <c r="AG2067" i="1"/>
  <c r="AG2068" i="1"/>
  <c r="AG2069" i="1"/>
  <c r="AG2070" i="1"/>
  <c r="AG2071" i="1"/>
  <c r="AG2072" i="1"/>
  <c r="AG2073" i="1"/>
  <c r="AG2074" i="1"/>
  <c r="AG2075" i="1"/>
  <c r="AG2076" i="1"/>
  <c r="AG2077" i="1"/>
  <c r="AG2078" i="1"/>
  <c r="AG2079" i="1"/>
  <c r="AG2080" i="1"/>
  <c r="AG2081" i="1"/>
  <c r="AG2082" i="1"/>
  <c r="AG2083" i="1"/>
  <c r="AG2084" i="1"/>
  <c r="AG2085" i="1"/>
  <c r="AG2086" i="1"/>
  <c r="AG2087" i="1"/>
  <c r="AG2088" i="1"/>
  <c r="AG2089" i="1"/>
  <c r="AG2090" i="1"/>
  <c r="AG2091" i="1"/>
  <c r="AG2092" i="1"/>
  <c r="AG2093" i="1"/>
  <c r="AG2094" i="1"/>
  <c r="AG2095" i="1"/>
  <c r="AG2096" i="1"/>
  <c r="AG2097" i="1"/>
  <c r="AG2098" i="1"/>
  <c r="AG2099" i="1"/>
  <c r="AG2100" i="1"/>
  <c r="AG2101" i="1"/>
  <c r="AG2102" i="1"/>
  <c r="AG2103" i="1"/>
  <c r="AG2104" i="1"/>
  <c r="AG2105" i="1"/>
  <c r="AG2106" i="1"/>
  <c r="AG2107" i="1"/>
  <c r="AG2108" i="1"/>
  <c r="AG2109" i="1"/>
  <c r="AG2110" i="1"/>
  <c r="AG2111" i="1"/>
  <c r="AG2112" i="1"/>
  <c r="AG2113" i="1"/>
  <c r="AG2114" i="1"/>
  <c r="AG2115" i="1"/>
  <c r="AG2116" i="1"/>
  <c r="AG2117" i="1"/>
  <c r="AG2118" i="1"/>
  <c r="AG2119" i="1"/>
  <c r="AG2120" i="1"/>
  <c r="AG2121" i="1"/>
  <c r="AG2122" i="1"/>
  <c r="AG2123" i="1"/>
  <c r="AG2124" i="1"/>
  <c r="AG2125" i="1"/>
  <c r="AG2126" i="1"/>
  <c r="AG2127" i="1"/>
  <c r="AG2128" i="1"/>
  <c r="AG2129" i="1"/>
  <c r="AG2130" i="1"/>
  <c r="AG2131" i="1"/>
  <c r="AG2132" i="1"/>
  <c r="AG2133" i="1"/>
  <c r="AG2134" i="1"/>
  <c r="AG2135" i="1"/>
  <c r="AG2136" i="1"/>
  <c r="AG2137" i="1"/>
  <c r="AG2138" i="1"/>
  <c r="AG2139" i="1"/>
  <c r="AG2140" i="1"/>
  <c r="AG2141" i="1"/>
  <c r="AG2142" i="1"/>
  <c r="AG2143" i="1"/>
  <c r="AG2144" i="1"/>
  <c r="AG2145" i="1"/>
  <c r="AG2146" i="1"/>
  <c r="AG2147" i="1"/>
  <c r="AG2148" i="1"/>
  <c r="AG2149" i="1"/>
  <c r="AG2150" i="1"/>
  <c r="AG2151" i="1"/>
  <c r="AG2152" i="1"/>
  <c r="AG2153" i="1"/>
  <c r="AG2154" i="1"/>
  <c r="AG2155" i="1"/>
  <c r="AG2156" i="1"/>
  <c r="AG2157" i="1"/>
  <c r="AG2158" i="1"/>
  <c r="AG2159" i="1"/>
  <c r="AG2160" i="1"/>
  <c r="AG2161" i="1"/>
  <c r="AG2162" i="1"/>
  <c r="AG2163" i="1"/>
  <c r="AG2164" i="1"/>
  <c r="AG2165" i="1"/>
  <c r="AG2166" i="1"/>
  <c r="AG2167" i="1"/>
  <c r="AG2168" i="1"/>
  <c r="AG2169" i="1"/>
  <c r="AG2170" i="1"/>
  <c r="AG2171" i="1"/>
  <c r="AG2172" i="1"/>
  <c r="AG2173" i="1"/>
  <c r="AG2174" i="1"/>
  <c r="AG2175" i="1"/>
  <c r="AG2176" i="1"/>
  <c r="AG2177" i="1"/>
  <c r="AG2178" i="1"/>
  <c r="AG2179" i="1"/>
  <c r="AG2180" i="1"/>
  <c r="AG2181" i="1"/>
  <c r="AG2182" i="1"/>
  <c r="AG2183" i="1"/>
  <c r="AG2184" i="1"/>
  <c r="AG2185" i="1"/>
  <c r="AG2186" i="1"/>
  <c r="AG2187" i="1"/>
  <c r="AG2188" i="1"/>
  <c r="AG2189" i="1"/>
  <c r="AG2190" i="1"/>
  <c r="AG2191" i="1"/>
  <c r="AG2192" i="1"/>
  <c r="AG2193" i="1"/>
  <c r="AG2194" i="1"/>
  <c r="AG2195" i="1"/>
  <c r="AG2196" i="1"/>
  <c r="AG2197" i="1"/>
  <c r="AG2198" i="1"/>
  <c r="AG2199" i="1"/>
  <c r="AG2200" i="1"/>
  <c r="AG2201" i="1"/>
  <c r="AG2202" i="1"/>
  <c r="AG2203" i="1"/>
  <c r="AG2204" i="1"/>
  <c r="AG2205" i="1"/>
  <c r="AG2206" i="1"/>
  <c r="AG2207" i="1"/>
  <c r="AG2208" i="1"/>
  <c r="AG2209" i="1"/>
  <c r="AG2210" i="1"/>
  <c r="AG2211" i="1"/>
  <c r="AG2212" i="1"/>
  <c r="AG2213" i="1"/>
  <c r="AG2214" i="1"/>
  <c r="AG2215" i="1"/>
  <c r="AG2216" i="1"/>
  <c r="AG2217" i="1"/>
  <c r="AG2218" i="1"/>
  <c r="AG2219" i="1"/>
  <c r="AG2220" i="1"/>
  <c r="AG2221" i="1"/>
  <c r="AG2222" i="1"/>
  <c r="AG2223" i="1"/>
  <c r="AG2224" i="1"/>
  <c r="AG2225" i="1"/>
  <c r="AG2226" i="1"/>
  <c r="AG2227" i="1"/>
  <c r="AG2228" i="1"/>
  <c r="AG2229" i="1"/>
  <c r="AG2230" i="1"/>
  <c r="AG2231" i="1"/>
  <c r="AG2232" i="1"/>
  <c r="AG2233" i="1"/>
  <c r="AG2234" i="1"/>
  <c r="AG2235" i="1"/>
  <c r="AG2236" i="1"/>
  <c r="AG2237" i="1"/>
  <c r="AG2238" i="1"/>
  <c r="AG2239" i="1"/>
  <c r="AG2240" i="1"/>
  <c r="AG2241" i="1"/>
  <c r="AG2242" i="1"/>
  <c r="AG2243" i="1"/>
  <c r="AG2244" i="1"/>
  <c r="AG2245" i="1"/>
  <c r="AG2246" i="1"/>
  <c r="AG2247" i="1"/>
  <c r="AG2248" i="1"/>
  <c r="AG2249" i="1"/>
  <c r="AG2250" i="1"/>
  <c r="AG2251" i="1"/>
  <c r="AG2252" i="1"/>
  <c r="AG2253" i="1"/>
  <c r="AG2254" i="1"/>
  <c r="AG2255" i="1"/>
  <c r="AG2256" i="1"/>
  <c r="AG2257" i="1"/>
  <c r="AG2258" i="1"/>
  <c r="AG2259" i="1"/>
  <c r="AG2260" i="1"/>
  <c r="AG2261" i="1"/>
  <c r="AG2262" i="1"/>
  <c r="AG2263" i="1"/>
  <c r="AG2264" i="1"/>
  <c r="AG2265" i="1"/>
  <c r="AG2266" i="1"/>
  <c r="AG2267" i="1"/>
  <c r="AG2268" i="1"/>
  <c r="AG2269" i="1"/>
  <c r="AG2270" i="1"/>
  <c r="AG2271" i="1"/>
  <c r="AG2272" i="1"/>
  <c r="AG2273" i="1"/>
  <c r="AG2274" i="1"/>
  <c r="AG2275" i="1"/>
  <c r="AG2276" i="1"/>
  <c r="AG2277" i="1"/>
  <c r="AG2278" i="1"/>
  <c r="AG2279" i="1"/>
  <c r="AG2280" i="1"/>
  <c r="AG2281" i="1"/>
  <c r="AG2282" i="1"/>
  <c r="AG2283" i="1"/>
  <c r="AG2284" i="1"/>
  <c r="AG2285" i="1"/>
  <c r="AG2286" i="1"/>
  <c r="AG2287" i="1"/>
  <c r="AG2288" i="1"/>
  <c r="AG2289" i="1"/>
  <c r="AG2290" i="1"/>
  <c r="AG2291" i="1"/>
  <c r="AG2292" i="1"/>
  <c r="AG2293" i="1"/>
  <c r="AG2294" i="1"/>
  <c r="AG2295" i="1"/>
  <c r="AG2296" i="1"/>
  <c r="AG2297" i="1"/>
  <c r="AG2298" i="1"/>
  <c r="AG2299" i="1"/>
  <c r="AG2300" i="1"/>
  <c r="AG2301" i="1"/>
  <c r="AG2302" i="1"/>
  <c r="AG2303" i="1"/>
  <c r="AG2304" i="1"/>
  <c r="AG2305" i="1"/>
  <c r="AG2306" i="1"/>
  <c r="AG2307" i="1"/>
  <c r="AG2308" i="1"/>
  <c r="AG2309" i="1"/>
  <c r="AG2310" i="1"/>
  <c r="AG2311" i="1"/>
  <c r="AG2312" i="1"/>
  <c r="AG2313" i="1"/>
  <c r="AG2314" i="1"/>
  <c r="AG2315" i="1"/>
  <c r="AG2316" i="1"/>
  <c r="AG2317" i="1"/>
  <c r="AG2318" i="1"/>
  <c r="AG2319" i="1"/>
  <c r="AG2320" i="1"/>
  <c r="AG2321" i="1"/>
  <c r="AG2322" i="1"/>
  <c r="AG2323" i="1"/>
  <c r="AG2324" i="1"/>
  <c r="AG2325" i="1"/>
  <c r="AG2326" i="1"/>
  <c r="AG2327" i="1"/>
  <c r="AG2328" i="1"/>
  <c r="AG2329" i="1"/>
  <c r="AG2330" i="1"/>
  <c r="AG2331" i="1"/>
  <c r="AG2332" i="1"/>
  <c r="AG2333" i="1"/>
  <c r="AG2334" i="1"/>
  <c r="AG2335" i="1"/>
  <c r="AG2336" i="1"/>
  <c r="AG2337" i="1"/>
  <c r="AG2338" i="1"/>
  <c r="AG2339" i="1"/>
  <c r="AG2340" i="1"/>
  <c r="AG2341" i="1"/>
  <c r="AG2342" i="1"/>
  <c r="AG2343" i="1"/>
  <c r="AG2344" i="1"/>
  <c r="AG2345" i="1"/>
  <c r="AG2346" i="1"/>
  <c r="AG2347" i="1"/>
  <c r="AG2348" i="1"/>
  <c r="AG2349" i="1"/>
  <c r="AG2350" i="1"/>
  <c r="AG2351" i="1"/>
  <c r="AG2352" i="1"/>
  <c r="AG2353" i="1"/>
  <c r="AG2354" i="1"/>
  <c r="AG2355" i="1"/>
  <c r="AG2356" i="1"/>
  <c r="AG2357" i="1"/>
  <c r="AG2358" i="1"/>
  <c r="AG2359" i="1"/>
  <c r="AG2360" i="1"/>
  <c r="AG2361" i="1"/>
  <c r="AG2362" i="1"/>
  <c r="AG2363" i="1"/>
  <c r="AG2364" i="1"/>
  <c r="AG2365" i="1"/>
  <c r="AG2366" i="1"/>
  <c r="AG2367" i="1"/>
  <c r="AG2368" i="1"/>
  <c r="AG2369" i="1"/>
  <c r="AG2370" i="1"/>
  <c r="AG2371" i="1"/>
  <c r="AG2372" i="1"/>
  <c r="AG2373" i="1"/>
  <c r="AG2374" i="1"/>
  <c r="AG2375" i="1"/>
  <c r="AG2376" i="1"/>
  <c r="AG2377" i="1"/>
  <c r="AG2378" i="1"/>
  <c r="AG2379" i="1"/>
  <c r="AG2380" i="1"/>
  <c r="AG2381" i="1"/>
  <c r="AG2382" i="1"/>
  <c r="AG2383" i="1"/>
  <c r="AG2384" i="1"/>
  <c r="AG2385" i="1"/>
  <c r="AG2386" i="1"/>
  <c r="AG2387" i="1"/>
  <c r="AG2388" i="1"/>
  <c r="AG2389" i="1"/>
  <c r="AG2390" i="1"/>
  <c r="AG2391" i="1"/>
  <c r="AG2392" i="1"/>
  <c r="AG2393" i="1"/>
  <c r="AG2394" i="1"/>
  <c r="AG2395" i="1"/>
  <c r="AG2396" i="1"/>
  <c r="AG2397" i="1"/>
  <c r="AG2398" i="1"/>
  <c r="AG2399" i="1"/>
  <c r="AG2400" i="1"/>
  <c r="AG2401" i="1"/>
  <c r="AG2402" i="1"/>
  <c r="AG2403" i="1"/>
  <c r="AG2404" i="1"/>
  <c r="AG2405" i="1"/>
  <c r="AG2406" i="1"/>
  <c r="AG2407" i="1"/>
  <c r="AG2408" i="1"/>
  <c r="AG2409" i="1"/>
  <c r="AG2410" i="1"/>
  <c r="AG2411" i="1"/>
  <c r="AG2412" i="1"/>
  <c r="AG2413" i="1"/>
  <c r="AG2414" i="1"/>
  <c r="AG2415" i="1"/>
  <c r="AG2416" i="1"/>
  <c r="AG2417" i="1"/>
  <c r="AG2418" i="1"/>
  <c r="AG2419" i="1"/>
  <c r="AG2420" i="1"/>
  <c r="AG2421" i="1"/>
  <c r="AG2422" i="1"/>
  <c r="AG2423" i="1"/>
  <c r="AG2424" i="1"/>
  <c r="AG2425" i="1"/>
  <c r="AG2426" i="1"/>
  <c r="AG2427" i="1"/>
  <c r="AG2428" i="1"/>
  <c r="AG2429" i="1"/>
  <c r="AG2430" i="1"/>
  <c r="AG2431" i="1"/>
  <c r="AG2432" i="1"/>
  <c r="AG2433" i="1"/>
  <c r="AG2434" i="1"/>
  <c r="AG2435" i="1"/>
  <c r="AG2436" i="1"/>
  <c r="AG2437" i="1"/>
  <c r="AG2438" i="1"/>
  <c r="AG2439" i="1"/>
  <c r="AG2440" i="1"/>
  <c r="AG2441" i="1"/>
  <c r="AG2442" i="1"/>
  <c r="AG2443" i="1"/>
  <c r="AG2444" i="1"/>
  <c r="AG2445" i="1"/>
  <c r="AG2446" i="1"/>
  <c r="AG2447" i="1"/>
  <c r="AG2448" i="1"/>
  <c r="AG2449" i="1"/>
  <c r="AG2450" i="1"/>
  <c r="AG2451" i="1"/>
  <c r="AG2452" i="1"/>
  <c r="AG2453" i="1"/>
  <c r="AG2454" i="1"/>
  <c r="AG2455" i="1"/>
  <c r="AG2456" i="1"/>
  <c r="AG2457" i="1"/>
  <c r="AG2458" i="1"/>
  <c r="AG3" i="1"/>
  <c r="AI4" i="1" l="1" a="1"/>
  <c r="AI4" i="1" s="1"/>
  <c r="AI5" i="1" a="1"/>
  <c r="AI5" i="1" s="1"/>
  <c r="AI6" i="1" a="1"/>
  <c r="AI6" i="1" s="1"/>
  <c r="AI7" i="1" a="1"/>
  <c r="AI7" i="1" s="1"/>
  <c r="AI8" i="1" a="1"/>
  <c r="AI8" i="1" s="1"/>
  <c r="AI9" i="1" a="1"/>
  <c r="AI9" i="1" s="1"/>
  <c r="AI10" i="1" a="1"/>
  <c r="AI10" i="1" s="1"/>
  <c r="AI11" i="1" a="1"/>
  <c r="AI11" i="1" s="1"/>
  <c r="AI12" i="1" a="1"/>
  <c r="AI12" i="1" s="1"/>
  <c r="AI13" i="1" a="1"/>
  <c r="AI13" i="1" s="1"/>
  <c r="AI14" i="1" a="1"/>
  <c r="AI14" i="1" s="1"/>
  <c r="AI15" i="1" a="1"/>
  <c r="AI15" i="1" s="1"/>
  <c r="AI16" i="1" a="1"/>
  <c r="AI16" i="1" s="1"/>
  <c r="AI17" i="1" a="1"/>
  <c r="AI17" i="1" s="1"/>
  <c r="AI18" i="1" a="1"/>
  <c r="AI18" i="1" s="1"/>
  <c r="AI19" i="1" a="1"/>
  <c r="AI19" i="1" s="1"/>
  <c r="AI20" i="1" a="1"/>
  <c r="AI20" i="1" s="1"/>
  <c r="AI21" i="1" a="1"/>
  <c r="AI21" i="1" s="1"/>
  <c r="AI22" i="1" a="1"/>
  <c r="AI22" i="1" s="1"/>
  <c r="AI23" i="1" a="1"/>
  <c r="AI23" i="1" s="1"/>
  <c r="AI24" i="1" a="1"/>
  <c r="AI24" i="1" s="1"/>
  <c r="AI25" i="1" a="1"/>
  <c r="AI25" i="1" s="1"/>
  <c r="AI26" i="1" a="1"/>
  <c r="AI26" i="1" s="1"/>
  <c r="AI27" i="1" a="1"/>
  <c r="AI27" i="1" s="1"/>
  <c r="AI28" i="1" a="1"/>
  <c r="AI28" i="1" s="1"/>
  <c r="AI29" i="1" a="1"/>
  <c r="AI29" i="1" s="1"/>
  <c r="AI30" i="1" a="1"/>
  <c r="AI30" i="1" s="1"/>
  <c r="AI31" i="1" a="1"/>
  <c r="AI31" i="1" s="1"/>
  <c r="AI32" i="1" a="1"/>
  <c r="AI32" i="1" s="1"/>
  <c r="AI33" i="1" a="1"/>
  <c r="AI33" i="1" s="1"/>
  <c r="AI34" i="1" a="1"/>
  <c r="AI34" i="1" s="1"/>
  <c r="AI35" i="1" a="1"/>
  <c r="AI35" i="1" s="1"/>
  <c r="AI36" i="1" a="1"/>
  <c r="AI36" i="1" s="1"/>
  <c r="AI37" i="1" a="1"/>
  <c r="AI37" i="1" s="1"/>
  <c r="AI38" i="1" a="1"/>
  <c r="AI38" i="1" s="1"/>
  <c r="AI39" i="1" a="1"/>
  <c r="AI39" i="1" s="1"/>
  <c r="AI40" i="1" a="1"/>
  <c r="AI40" i="1" s="1"/>
  <c r="AI41" i="1" a="1"/>
  <c r="AI41" i="1" s="1"/>
  <c r="AI42" i="1" a="1"/>
  <c r="AI42" i="1" s="1"/>
  <c r="AI43" i="1" a="1"/>
  <c r="AI43" i="1" s="1"/>
  <c r="AI44" i="1" a="1"/>
  <c r="AI44" i="1" s="1"/>
  <c r="AI45" i="1" a="1"/>
  <c r="AI45" i="1" s="1"/>
  <c r="AI46" i="1" a="1"/>
  <c r="AI46" i="1" s="1"/>
  <c r="AI47" i="1" a="1"/>
  <c r="AI47" i="1" s="1"/>
  <c r="AI48" i="1" a="1"/>
  <c r="AI48" i="1" s="1"/>
  <c r="AI49" i="1" a="1"/>
  <c r="AI49" i="1" s="1"/>
  <c r="AI50" i="1" a="1"/>
  <c r="AI50" i="1" s="1"/>
  <c r="AI51" i="1" a="1"/>
  <c r="AI51" i="1" s="1"/>
  <c r="AI52" i="1" a="1"/>
  <c r="AI52" i="1" s="1"/>
  <c r="AI53" i="1" a="1"/>
  <c r="AI53" i="1" s="1"/>
  <c r="AI54" i="1" a="1"/>
  <c r="AI54" i="1" s="1"/>
  <c r="AI55" i="1" a="1"/>
  <c r="AI55" i="1" s="1"/>
  <c r="AI56" i="1" a="1"/>
  <c r="AI56" i="1" s="1"/>
  <c r="AI57" i="1" a="1"/>
  <c r="AI57" i="1" s="1"/>
  <c r="AI58" i="1" a="1"/>
  <c r="AI58" i="1" s="1"/>
  <c r="AI59" i="1" a="1"/>
  <c r="AI59" i="1" s="1"/>
  <c r="AI60" i="1" a="1"/>
  <c r="AI60" i="1" s="1"/>
  <c r="AI61" i="1" a="1"/>
  <c r="AI61" i="1" s="1"/>
  <c r="AI62" i="1" a="1"/>
  <c r="AI62" i="1" s="1"/>
  <c r="AI63" i="1" a="1"/>
  <c r="AI63" i="1" s="1"/>
  <c r="AI64" i="1" a="1"/>
  <c r="AI64" i="1" s="1"/>
  <c r="AI65" i="1" a="1"/>
  <c r="AI65" i="1" s="1"/>
  <c r="AI66" i="1" a="1"/>
  <c r="AI66" i="1" s="1"/>
  <c r="AI67" i="1" a="1"/>
  <c r="AI67" i="1" s="1"/>
  <c r="AI68" i="1" a="1"/>
  <c r="AI68" i="1" s="1"/>
  <c r="AI69" i="1" a="1"/>
  <c r="AI69" i="1" s="1"/>
  <c r="AI70" i="1" a="1"/>
  <c r="AI70" i="1" s="1"/>
  <c r="AI71" i="1" a="1"/>
  <c r="AI71" i="1" s="1"/>
  <c r="AI72" i="1" a="1"/>
  <c r="AI72" i="1" s="1"/>
  <c r="AI73" i="1" a="1"/>
  <c r="AI73" i="1" s="1"/>
  <c r="AI74" i="1" a="1"/>
  <c r="AI74" i="1" s="1"/>
  <c r="AI75" i="1" a="1"/>
  <c r="AI75" i="1" s="1"/>
  <c r="AI76" i="1" a="1"/>
  <c r="AI76" i="1" s="1"/>
  <c r="AI77" i="1" a="1"/>
  <c r="AI77" i="1" s="1"/>
  <c r="AI78" i="1" a="1"/>
  <c r="AI78" i="1" s="1"/>
  <c r="AI79" i="1" a="1"/>
  <c r="AI79" i="1" s="1"/>
  <c r="AI80" i="1" a="1"/>
  <c r="AI80" i="1" s="1"/>
  <c r="AI81" i="1" a="1"/>
  <c r="AI81" i="1" s="1"/>
  <c r="AI82" i="1" a="1"/>
  <c r="AI82" i="1" s="1"/>
  <c r="AI83" i="1" a="1"/>
  <c r="AI83" i="1" s="1"/>
  <c r="AI84" i="1" a="1"/>
  <c r="AI84" i="1" s="1"/>
  <c r="AI85" i="1" a="1"/>
  <c r="AI85" i="1" s="1"/>
  <c r="AI86" i="1" a="1"/>
  <c r="AI86" i="1" s="1"/>
  <c r="AI87" i="1" a="1"/>
  <c r="AI87" i="1" s="1"/>
  <c r="AI88" i="1" a="1"/>
  <c r="AI88" i="1" s="1"/>
  <c r="AI89" i="1" a="1"/>
  <c r="AI89" i="1" s="1"/>
  <c r="AI90" i="1" a="1"/>
  <c r="AI90" i="1" s="1"/>
  <c r="AI91" i="1" a="1"/>
  <c r="AI91" i="1" s="1"/>
  <c r="AI92" i="1" a="1"/>
  <c r="AI92" i="1" s="1"/>
  <c r="AI93" i="1" a="1"/>
  <c r="AI93" i="1" s="1"/>
  <c r="AI94" i="1" a="1"/>
  <c r="AI94" i="1" s="1"/>
  <c r="AI95" i="1" a="1"/>
  <c r="AI95" i="1" s="1"/>
  <c r="AI96" i="1" a="1"/>
  <c r="AI96" i="1" s="1"/>
  <c r="AI97" i="1" a="1"/>
  <c r="AI97" i="1" s="1"/>
  <c r="AI98" i="1" a="1"/>
  <c r="AI98" i="1" s="1"/>
  <c r="AI99" i="1" a="1"/>
  <c r="AI99" i="1" s="1"/>
  <c r="AI100" i="1" a="1"/>
  <c r="AI100" i="1" s="1"/>
  <c r="AI101" i="1" a="1"/>
  <c r="AI101" i="1" s="1"/>
  <c r="AI102" i="1" a="1"/>
  <c r="AI102" i="1" s="1"/>
  <c r="AI103" i="1" a="1"/>
  <c r="AI103" i="1" s="1"/>
  <c r="AI104" i="1" a="1"/>
  <c r="AI104" i="1" s="1"/>
  <c r="AI105" i="1" a="1"/>
  <c r="AI105" i="1" s="1"/>
  <c r="AI106" i="1" a="1"/>
  <c r="AI106" i="1" s="1"/>
  <c r="AI107" i="1" a="1"/>
  <c r="AI107" i="1" s="1"/>
  <c r="AI108" i="1" a="1"/>
  <c r="AI108" i="1" s="1"/>
  <c r="AI109" i="1" a="1"/>
  <c r="AI109" i="1" s="1"/>
  <c r="AI110" i="1" a="1"/>
  <c r="AI110" i="1" s="1"/>
  <c r="AI111" i="1" a="1"/>
  <c r="AI111" i="1" s="1"/>
  <c r="AI112" i="1" a="1"/>
  <c r="AI112" i="1" s="1"/>
  <c r="AI113" i="1" a="1"/>
  <c r="AI113" i="1" s="1"/>
  <c r="AI114" i="1" a="1"/>
  <c r="AI114" i="1" s="1"/>
  <c r="AI115" i="1" a="1"/>
  <c r="AI115" i="1" s="1"/>
  <c r="AI116" i="1" a="1"/>
  <c r="AI116" i="1" s="1"/>
  <c r="AI117" i="1" a="1"/>
  <c r="AI117" i="1" s="1"/>
  <c r="AI118" i="1" a="1"/>
  <c r="AI118" i="1" s="1"/>
  <c r="AI119" i="1" a="1"/>
  <c r="AI119" i="1" s="1"/>
  <c r="AI120" i="1" a="1"/>
  <c r="AI120" i="1" s="1"/>
  <c r="AI121" i="1" a="1"/>
  <c r="AI121" i="1" s="1"/>
  <c r="AI122" i="1" a="1"/>
  <c r="AI122" i="1" s="1"/>
  <c r="AI123" i="1" a="1"/>
  <c r="AI123" i="1" s="1"/>
  <c r="AI124" i="1" a="1"/>
  <c r="AI124" i="1" s="1"/>
  <c r="AI125" i="1" a="1"/>
  <c r="AI125" i="1" s="1"/>
  <c r="AI126" i="1" a="1"/>
  <c r="AI126" i="1" s="1"/>
  <c r="AI127" i="1" a="1"/>
  <c r="AI127" i="1" s="1"/>
  <c r="AI128" i="1" a="1"/>
  <c r="AI128" i="1" s="1"/>
  <c r="AI129" i="1" a="1"/>
  <c r="AI129" i="1" s="1"/>
  <c r="AI130" i="1" a="1"/>
  <c r="AI130" i="1" s="1"/>
  <c r="AI131" i="1" a="1"/>
  <c r="AI131" i="1" s="1"/>
  <c r="AI132" i="1" a="1"/>
  <c r="AI132" i="1" s="1"/>
  <c r="AI133" i="1" a="1"/>
  <c r="AI133" i="1" s="1"/>
  <c r="AI134" i="1" a="1"/>
  <c r="AI134" i="1" s="1"/>
  <c r="AI135" i="1" a="1"/>
  <c r="AI135" i="1" s="1"/>
  <c r="AI136" i="1" a="1"/>
  <c r="AI136" i="1" s="1"/>
  <c r="AI137" i="1" a="1"/>
  <c r="AI137" i="1" s="1"/>
  <c r="AI138" i="1" a="1"/>
  <c r="AI138" i="1" s="1"/>
  <c r="AI139" i="1" a="1"/>
  <c r="AI139" i="1" s="1"/>
  <c r="AI140" i="1" a="1"/>
  <c r="AI140" i="1" s="1"/>
  <c r="AI141" i="1" a="1"/>
  <c r="AI141" i="1" s="1"/>
  <c r="AI142" i="1" a="1"/>
  <c r="AI142" i="1" s="1"/>
  <c r="AI143" i="1" a="1"/>
  <c r="AI143" i="1" s="1"/>
  <c r="AI144" i="1" a="1"/>
  <c r="AI144" i="1" s="1"/>
  <c r="AI145" i="1" a="1"/>
  <c r="AI145" i="1" s="1"/>
  <c r="AI146" i="1" a="1"/>
  <c r="AI146" i="1" s="1"/>
  <c r="AI147" i="1" a="1"/>
  <c r="AI147" i="1" s="1"/>
  <c r="AI148" i="1" a="1"/>
  <c r="AI148" i="1" s="1"/>
  <c r="AI149" i="1" a="1"/>
  <c r="AI149" i="1" s="1"/>
  <c r="AI150" i="1" a="1"/>
  <c r="AI150" i="1" s="1"/>
  <c r="AI151" i="1" a="1"/>
  <c r="AI151" i="1" s="1"/>
  <c r="AI152" i="1" a="1"/>
  <c r="AI152" i="1" s="1"/>
  <c r="AI153" i="1" a="1"/>
  <c r="AI153" i="1" s="1"/>
  <c r="AI154" i="1" a="1"/>
  <c r="AI154" i="1" s="1"/>
  <c r="AI155" i="1" a="1"/>
  <c r="AI155" i="1" s="1"/>
  <c r="AI156" i="1" a="1"/>
  <c r="AI156" i="1" s="1"/>
  <c r="AI157" i="1" a="1"/>
  <c r="AI157" i="1" s="1"/>
  <c r="AI158" i="1" a="1"/>
  <c r="AI158" i="1" s="1"/>
  <c r="AI159" i="1" a="1"/>
  <c r="AI159" i="1" s="1"/>
  <c r="AI160" i="1" a="1"/>
  <c r="AI160" i="1" s="1"/>
  <c r="AI161" i="1" a="1"/>
  <c r="AI161" i="1" s="1"/>
  <c r="AI162" i="1" a="1"/>
  <c r="AI162" i="1" s="1"/>
  <c r="AI163" i="1" a="1"/>
  <c r="AI163" i="1" s="1"/>
  <c r="AI164" i="1" a="1"/>
  <c r="AI164" i="1" s="1"/>
  <c r="AI165" i="1" a="1"/>
  <c r="AI165" i="1" s="1"/>
  <c r="AI166" i="1" a="1"/>
  <c r="AI166" i="1" s="1"/>
  <c r="AI167" i="1" a="1"/>
  <c r="AI167" i="1" s="1"/>
  <c r="AI168" i="1" a="1"/>
  <c r="AI168" i="1" s="1"/>
  <c r="AI169" i="1" a="1"/>
  <c r="AI169" i="1" s="1"/>
  <c r="AI170" i="1" a="1"/>
  <c r="AI170" i="1" s="1"/>
  <c r="AI171" i="1" a="1"/>
  <c r="AI171" i="1" s="1"/>
  <c r="AI172" i="1" a="1"/>
  <c r="AI172" i="1" s="1"/>
  <c r="AI173" i="1" a="1"/>
  <c r="AI173" i="1" s="1"/>
  <c r="AI174" i="1" a="1"/>
  <c r="AI174" i="1" s="1"/>
  <c r="AI175" i="1" a="1"/>
  <c r="AI175" i="1" s="1"/>
  <c r="AI176" i="1" a="1"/>
  <c r="AI176" i="1" s="1"/>
  <c r="AI177" i="1" a="1"/>
  <c r="AI177" i="1" s="1"/>
  <c r="AI178" i="1" a="1"/>
  <c r="AI178" i="1" s="1"/>
  <c r="AI179" i="1" a="1"/>
  <c r="AI179" i="1" s="1"/>
  <c r="AI180" i="1" a="1"/>
  <c r="AI180" i="1" s="1"/>
  <c r="AI181" i="1" a="1"/>
  <c r="AI181" i="1" s="1"/>
  <c r="AI182" i="1" a="1"/>
  <c r="AI182" i="1" s="1"/>
  <c r="AI183" i="1" a="1"/>
  <c r="AI183" i="1" s="1"/>
  <c r="AI184" i="1" a="1"/>
  <c r="AI184" i="1" s="1"/>
  <c r="AI185" i="1" a="1"/>
  <c r="AI185" i="1" s="1"/>
  <c r="AI186" i="1" a="1"/>
  <c r="AI186" i="1" s="1"/>
  <c r="AI187" i="1" a="1"/>
  <c r="AI187" i="1" s="1"/>
  <c r="AI188" i="1" a="1"/>
  <c r="AI188" i="1" s="1"/>
  <c r="AI189" i="1" a="1"/>
  <c r="AI189" i="1" s="1"/>
  <c r="AI190" i="1" a="1"/>
  <c r="AI190" i="1" s="1"/>
  <c r="AI191" i="1" a="1"/>
  <c r="AI191" i="1" s="1"/>
  <c r="AI192" i="1" a="1"/>
  <c r="AI192" i="1" s="1"/>
  <c r="AI193" i="1" a="1"/>
  <c r="AI193" i="1" s="1"/>
  <c r="AI194" i="1" a="1"/>
  <c r="AI194" i="1" s="1"/>
  <c r="AI195" i="1" a="1"/>
  <c r="AI195" i="1" s="1"/>
  <c r="AI196" i="1" a="1"/>
  <c r="AI196" i="1" s="1"/>
  <c r="AI197" i="1" a="1"/>
  <c r="AI197" i="1" s="1"/>
  <c r="AI198" i="1" a="1"/>
  <c r="AI198" i="1" s="1"/>
  <c r="AI199" i="1" a="1"/>
  <c r="AI199" i="1" s="1"/>
  <c r="AI200" i="1" a="1"/>
  <c r="AI200" i="1" s="1"/>
  <c r="AI201" i="1" a="1"/>
  <c r="AI201" i="1" s="1"/>
  <c r="AI202" i="1" a="1"/>
  <c r="AI202" i="1" s="1"/>
  <c r="AI203" i="1" a="1"/>
  <c r="AI203" i="1" s="1"/>
  <c r="AI204" i="1" a="1"/>
  <c r="AI204" i="1" s="1"/>
  <c r="AI205" i="1" a="1"/>
  <c r="AI205" i="1" s="1"/>
  <c r="AI206" i="1" a="1"/>
  <c r="AI206" i="1" s="1"/>
  <c r="AI207" i="1" a="1"/>
  <c r="AI207" i="1" s="1"/>
  <c r="AI208" i="1" a="1"/>
  <c r="AI208" i="1" s="1"/>
  <c r="AI209" i="1" a="1"/>
  <c r="AI209" i="1" s="1"/>
  <c r="AI210" i="1" a="1"/>
  <c r="AI210" i="1" s="1"/>
  <c r="AI211" i="1" a="1"/>
  <c r="AI211" i="1" s="1"/>
  <c r="AI212" i="1" a="1"/>
  <c r="AI212" i="1" s="1"/>
  <c r="AI213" i="1" a="1"/>
  <c r="AI213" i="1" s="1"/>
  <c r="AI214" i="1" a="1"/>
  <c r="AI214" i="1" s="1"/>
  <c r="AI215" i="1" a="1"/>
  <c r="AI215" i="1" s="1"/>
  <c r="AI216" i="1" a="1"/>
  <c r="AI216" i="1" s="1"/>
  <c r="AI217" i="1" a="1"/>
  <c r="AI217" i="1" s="1"/>
  <c r="AI218" i="1" a="1"/>
  <c r="AI218" i="1" s="1"/>
  <c r="AI219" i="1" a="1"/>
  <c r="AI219" i="1" s="1"/>
  <c r="AI220" i="1" a="1"/>
  <c r="AI220" i="1" s="1"/>
  <c r="AI221" i="1" a="1"/>
  <c r="AI221" i="1" s="1"/>
  <c r="AI222" i="1" a="1"/>
  <c r="AI222" i="1" s="1"/>
  <c r="AI223" i="1" a="1"/>
  <c r="AI223" i="1" s="1"/>
  <c r="AI224" i="1" a="1"/>
  <c r="AI224" i="1" s="1"/>
  <c r="AI225" i="1" a="1"/>
  <c r="AI225" i="1" s="1"/>
  <c r="AI226" i="1" a="1"/>
  <c r="AI226" i="1" s="1"/>
  <c r="AI227" i="1" a="1"/>
  <c r="AI227" i="1" s="1"/>
  <c r="AI228" i="1" a="1"/>
  <c r="AI228" i="1" s="1"/>
  <c r="AI229" i="1" a="1"/>
  <c r="AI229" i="1" s="1"/>
  <c r="AI230" i="1" a="1"/>
  <c r="AI230" i="1" s="1"/>
  <c r="AI231" i="1" a="1"/>
  <c r="AI231" i="1" s="1"/>
  <c r="AI232" i="1" a="1"/>
  <c r="AI232" i="1" s="1"/>
  <c r="AI233" i="1" a="1"/>
  <c r="AI233" i="1" s="1"/>
  <c r="AI234" i="1" a="1"/>
  <c r="AI234" i="1" s="1"/>
  <c r="AI235" i="1" a="1"/>
  <c r="AI235" i="1" s="1"/>
  <c r="AI236" i="1" a="1"/>
  <c r="AI236" i="1" s="1"/>
  <c r="AI237" i="1" a="1"/>
  <c r="AI237" i="1" s="1"/>
  <c r="AI238" i="1" a="1"/>
  <c r="AI238" i="1" s="1"/>
  <c r="AI239" i="1" a="1"/>
  <c r="AI239" i="1" s="1"/>
  <c r="AI240" i="1" a="1"/>
  <c r="AI240" i="1" s="1"/>
  <c r="AI241" i="1" a="1"/>
  <c r="AI241" i="1" s="1"/>
  <c r="AI242" i="1" a="1"/>
  <c r="AI242" i="1" s="1"/>
  <c r="AI243" i="1" a="1"/>
  <c r="AI243" i="1" s="1"/>
  <c r="AI244" i="1" a="1"/>
  <c r="AI244" i="1" s="1"/>
  <c r="AI245" i="1" a="1"/>
  <c r="AI245" i="1" s="1"/>
  <c r="AI246" i="1" a="1"/>
  <c r="AI246" i="1" s="1"/>
  <c r="AI247" i="1" a="1"/>
  <c r="AI247" i="1" s="1"/>
  <c r="AI248" i="1" a="1"/>
  <c r="AI248" i="1" s="1"/>
  <c r="AI249" i="1" a="1"/>
  <c r="AI249" i="1" s="1"/>
  <c r="AI250" i="1" a="1"/>
  <c r="AI250" i="1" s="1"/>
  <c r="AI251" i="1" a="1"/>
  <c r="AI251" i="1" s="1"/>
  <c r="AI252" i="1" a="1"/>
  <c r="AI252" i="1" s="1"/>
  <c r="AI253" i="1" a="1"/>
  <c r="AI253" i="1" s="1"/>
  <c r="AI254" i="1" a="1"/>
  <c r="AI254" i="1" s="1"/>
  <c r="AI255" i="1" a="1"/>
  <c r="AI255" i="1" s="1"/>
  <c r="AI256" i="1" a="1"/>
  <c r="AI256" i="1" s="1"/>
  <c r="AI257" i="1" a="1"/>
  <c r="AI257" i="1" s="1"/>
  <c r="AI258" i="1" a="1"/>
  <c r="AI258" i="1" s="1"/>
  <c r="AI259" i="1" a="1"/>
  <c r="AI259" i="1" s="1"/>
  <c r="AI260" i="1" a="1"/>
  <c r="AI260" i="1" s="1"/>
  <c r="AI261" i="1" a="1"/>
  <c r="AI261" i="1" s="1"/>
  <c r="AI262" i="1" a="1"/>
  <c r="AI262" i="1" s="1"/>
  <c r="AI263" i="1" a="1"/>
  <c r="AI263" i="1" s="1"/>
  <c r="AI264" i="1" a="1"/>
  <c r="AI264" i="1" s="1"/>
  <c r="AI265" i="1" a="1"/>
  <c r="AI265" i="1" s="1"/>
  <c r="AI266" i="1" a="1"/>
  <c r="AI266" i="1" s="1"/>
  <c r="AI267" i="1" a="1"/>
  <c r="AI267" i="1" s="1"/>
  <c r="AI268" i="1" a="1"/>
  <c r="AI268" i="1" s="1"/>
  <c r="AI269" i="1" a="1"/>
  <c r="AI269" i="1" s="1"/>
  <c r="AI270" i="1" a="1"/>
  <c r="AI270" i="1" s="1"/>
  <c r="AI271" i="1" a="1"/>
  <c r="AI271" i="1" s="1"/>
  <c r="AI272" i="1" a="1"/>
  <c r="AI272" i="1" s="1"/>
  <c r="AI273" i="1" a="1"/>
  <c r="AI273" i="1" s="1"/>
  <c r="AI274" i="1" a="1"/>
  <c r="AI274" i="1" s="1"/>
  <c r="AI275" i="1" a="1"/>
  <c r="AI275" i="1" s="1"/>
  <c r="AI276" i="1" a="1"/>
  <c r="AI276" i="1" s="1"/>
  <c r="AI277" i="1" a="1"/>
  <c r="AI277" i="1" s="1"/>
  <c r="AI278" i="1" a="1"/>
  <c r="AI278" i="1" s="1"/>
  <c r="AI279" i="1" a="1"/>
  <c r="AI279" i="1" s="1"/>
  <c r="AI280" i="1" a="1"/>
  <c r="AI280" i="1" s="1"/>
  <c r="AI281" i="1" a="1"/>
  <c r="AI281" i="1" s="1"/>
  <c r="AI282" i="1" a="1"/>
  <c r="AI282" i="1" s="1"/>
  <c r="AI283" i="1" a="1"/>
  <c r="AI283" i="1" s="1"/>
  <c r="AI284" i="1" a="1"/>
  <c r="AI284" i="1" s="1"/>
  <c r="AI285" i="1" a="1"/>
  <c r="AI285" i="1" s="1"/>
  <c r="AI286" i="1" a="1"/>
  <c r="AI286" i="1" s="1"/>
  <c r="AI287" i="1" a="1"/>
  <c r="AI287" i="1" s="1"/>
  <c r="AI288" i="1" a="1"/>
  <c r="AI288" i="1" s="1"/>
  <c r="AI289" i="1" a="1"/>
  <c r="AI289" i="1" s="1"/>
  <c r="AI290" i="1" a="1"/>
  <c r="AI290" i="1" s="1"/>
  <c r="AI291" i="1" a="1"/>
  <c r="AI291" i="1" s="1"/>
  <c r="AI292" i="1" a="1"/>
  <c r="AI292" i="1" s="1"/>
  <c r="AI293" i="1" a="1"/>
  <c r="AI293" i="1" s="1"/>
  <c r="AI294" i="1" a="1"/>
  <c r="AI294" i="1" s="1"/>
  <c r="AI295" i="1" a="1"/>
  <c r="AI295" i="1" s="1"/>
  <c r="AI296" i="1" a="1"/>
  <c r="AI296" i="1" s="1"/>
  <c r="AI297" i="1" a="1"/>
  <c r="AI297" i="1" s="1"/>
  <c r="AI298" i="1" a="1"/>
  <c r="AI298" i="1" s="1"/>
  <c r="AI299" i="1" a="1"/>
  <c r="AI299" i="1" s="1"/>
  <c r="AI300" i="1" a="1"/>
  <c r="AI300" i="1" s="1"/>
  <c r="AI301" i="1" a="1"/>
  <c r="AI301" i="1" s="1"/>
  <c r="AI302" i="1" a="1"/>
  <c r="AI302" i="1" s="1"/>
  <c r="AI303" i="1" a="1"/>
  <c r="AI303" i="1" s="1"/>
  <c r="AI304" i="1" a="1"/>
  <c r="AI304" i="1" s="1"/>
  <c r="AI305" i="1" a="1"/>
  <c r="AI305" i="1" s="1"/>
  <c r="AI306" i="1" a="1"/>
  <c r="AI306" i="1" s="1"/>
  <c r="AI307" i="1" a="1"/>
  <c r="AI307" i="1" s="1"/>
  <c r="AI308" i="1" a="1"/>
  <c r="AI308" i="1" s="1"/>
  <c r="AI309" i="1" a="1"/>
  <c r="AI309" i="1" s="1"/>
  <c r="AI310" i="1" a="1"/>
  <c r="AI310" i="1" s="1"/>
  <c r="AI311" i="1" a="1"/>
  <c r="AI311" i="1" s="1"/>
  <c r="AI312" i="1" a="1"/>
  <c r="AI312" i="1" s="1"/>
  <c r="AI313" i="1" a="1"/>
  <c r="AI313" i="1" s="1"/>
  <c r="AI314" i="1" a="1"/>
  <c r="AI314" i="1" s="1"/>
  <c r="AI315" i="1" a="1"/>
  <c r="AI315" i="1" s="1"/>
  <c r="AI316" i="1" a="1"/>
  <c r="AI316" i="1" s="1"/>
  <c r="AI317" i="1" a="1"/>
  <c r="AI317" i="1" s="1"/>
  <c r="AI318" i="1" a="1"/>
  <c r="AI318" i="1" s="1"/>
  <c r="AI319" i="1" a="1"/>
  <c r="AI319" i="1" s="1"/>
  <c r="AI320" i="1" a="1"/>
  <c r="AI320" i="1" s="1"/>
  <c r="AI321" i="1" a="1"/>
  <c r="AI321" i="1" s="1"/>
  <c r="AI322" i="1" a="1"/>
  <c r="AI322" i="1" s="1"/>
  <c r="AI323" i="1" a="1"/>
  <c r="AI323" i="1" s="1"/>
  <c r="AI324" i="1" a="1"/>
  <c r="AI324" i="1" s="1"/>
  <c r="AI325" i="1" a="1"/>
  <c r="AI325" i="1" s="1"/>
  <c r="AI326" i="1" a="1"/>
  <c r="AI326" i="1" s="1"/>
  <c r="AI327" i="1" a="1"/>
  <c r="AI327" i="1" s="1"/>
  <c r="AI328" i="1" a="1"/>
  <c r="AI328" i="1" s="1"/>
  <c r="AI329" i="1" a="1"/>
  <c r="AI329" i="1" s="1"/>
  <c r="AI330" i="1" a="1"/>
  <c r="AI330" i="1" s="1"/>
  <c r="AI331" i="1" a="1"/>
  <c r="AI331" i="1" s="1"/>
  <c r="AI332" i="1" a="1"/>
  <c r="AI332" i="1" s="1"/>
  <c r="AI333" i="1" a="1"/>
  <c r="AI333" i="1" s="1"/>
  <c r="AI334" i="1" a="1"/>
  <c r="AI334" i="1" s="1"/>
  <c r="AI335" i="1" a="1"/>
  <c r="AI335" i="1" s="1"/>
  <c r="AI336" i="1" a="1"/>
  <c r="AI336" i="1" s="1"/>
  <c r="AI337" i="1" a="1"/>
  <c r="AI337" i="1" s="1"/>
  <c r="AI338" i="1" a="1"/>
  <c r="AI338" i="1" s="1"/>
  <c r="AI339" i="1" a="1"/>
  <c r="AI339" i="1" s="1"/>
  <c r="AI340" i="1" a="1"/>
  <c r="AI340" i="1" s="1"/>
  <c r="AI341" i="1" a="1"/>
  <c r="AI341" i="1" s="1"/>
  <c r="AI342" i="1" a="1"/>
  <c r="AI342" i="1" s="1"/>
  <c r="AI343" i="1" a="1"/>
  <c r="AI343" i="1" s="1"/>
  <c r="AI344" i="1" a="1"/>
  <c r="AI344" i="1" s="1"/>
  <c r="AI345" i="1" a="1"/>
  <c r="AI345" i="1" s="1"/>
  <c r="AI346" i="1" a="1"/>
  <c r="AI346" i="1" s="1"/>
  <c r="AI347" i="1" a="1"/>
  <c r="AI347" i="1" s="1"/>
  <c r="AI348" i="1" a="1"/>
  <c r="AI348" i="1" s="1"/>
  <c r="AI349" i="1" a="1"/>
  <c r="AI349" i="1" s="1"/>
  <c r="AI350" i="1" a="1"/>
  <c r="AI350" i="1" s="1"/>
  <c r="AI351" i="1" a="1"/>
  <c r="AI351" i="1" s="1"/>
  <c r="AI352" i="1" a="1"/>
  <c r="AI352" i="1" s="1"/>
  <c r="AI353" i="1" a="1"/>
  <c r="AI353" i="1" s="1"/>
  <c r="AI354" i="1" a="1"/>
  <c r="AI354" i="1" s="1"/>
  <c r="AI355" i="1" a="1"/>
  <c r="AI355" i="1" s="1"/>
  <c r="AI356" i="1" a="1"/>
  <c r="AI356" i="1" s="1"/>
  <c r="AI357" i="1" a="1"/>
  <c r="AI357" i="1" s="1"/>
  <c r="AI358" i="1" a="1"/>
  <c r="AI358" i="1" s="1"/>
  <c r="AI359" i="1" a="1"/>
  <c r="AI359" i="1" s="1"/>
  <c r="AI360" i="1" a="1"/>
  <c r="AI360" i="1" s="1"/>
  <c r="AI361" i="1" a="1"/>
  <c r="AI361" i="1" s="1"/>
  <c r="AI362" i="1" a="1"/>
  <c r="AI362" i="1" s="1"/>
  <c r="AI363" i="1" a="1"/>
  <c r="AI363" i="1" s="1"/>
  <c r="AI364" i="1" a="1"/>
  <c r="AI364" i="1" s="1"/>
  <c r="AI365" i="1" a="1"/>
  <c r="AI365" i="1" s="1"/>
  <c r="AI366" i="1" a="1"/>
  <c r="AI366" i="1" s="1"/>
  <c r="AI367" i="1" a="1"/>
  <c r="AI367" i="1" s="1"/>
  <c r="AI368" i="1" a="1"/>
  <c r="AI368" i="1" s="1"/>
  <c r="AI369" i="1" a="1"/>
  <c r="AI369" i="1" s="1"/>
  <c r="AI370" i="1" a="1"/>
  <c r="AI370" i="1" s="1"/>
  <c r="AI371" i="1" a="1"/>
  <c r="AI371" i="1" s="1"/>
  <c r="AI372" i="1" a="1"/>
  <c r="AI372" i="1" s="1"/>
  <c r="AI373" i="1" a="1"/>
  <c r="AI373" i="1" s="1"/>
  <c r="AI374" i="1" a="1"/>
  <c r="AI374" i="1" s="1"/>
  <c r="AI375" i="1" a="1"/>
  <c r="AI375" i="1" s="1"/>
  <c r="AI376" i="1" a="1"/>
  <c r="AI376" i="1" s="1"/>
  <c r="AI377" i="1" a="1"/>
  <c r="AI377" i="1" s="1"/>
  <c r="AI378" i="1" a="1"/>
  <c r="AI378" i="1" s="1"/>
  <c r="AI379" i="1" a="1"/>
  <c r="AI379" i="1" s="1"/>
  <c r="AI380" i="1" a="1"/>
  <c r="AI380" i="1" s="1"/>
  <c r="AI381" i="1" a="1"/>
  <c r="AI381" i="1" s="1"/>
  <c r="AI382" i="1" a="1"/>
  <c r="AI382" i="1" s="1"/>
  <c r="AI383" i="1" a="1"/>
  <c r="AI383" i="1" s="1"/>
  <c r="AI384" i="1" a="1"/>
  <c r="AI384" i="1" s="1"/>
  <c r="AI385" i="1" a="1"/>
  <c r="AI385" i="1" s="1"/>
  <c r="AI386" i="1" a="1"/>
  <c r="AI386" i="1" s="1"/>
  <c r="AI387" i="1" a="1"/>
  <c r="AI387" i="1" s="1"/>
  <c r="AI388" i="1" a="1"/>
  <c r="AI388" i="1" s="1"/>
  <c r="AI389" i="1" a="1"/>
  <c r="AI389" i="1" s="1"/>
  <c r="AI390" i="1" a="1"/>
  <c r="AI390" i="1" s="1"/>
  <c r="AI391" i="1" a="1"/>
  <c r="AI391" i="1" s="1"/>
  <c r="AI392" i="1" a="1"/>
  <c r="AI392" i="1" s="1"/>
  <c r="AI393" i="1" a="1"/>
  <c r="AI393" i="1" s="1"/>
  <c r="AI394" i="1" a="1"/>
  <c r="AI394" i="1" s="1"/>
  <c r="AI395" i="1" a="1"/>
  <c r="AI395" i="1" s="1"/>
  <c r="AI396" i="1" a="1"/>
  <c r="AI396" i="1" s="1"/>
  <c r="AI397" i="1" a="1"/>
  <c r="AI397" i="1" s="1"/>
  <c r="AI398" i="1" a="1"/>
  <c r="AI398" i="1" s="1"/>
  <c r="AI399" i="1" a="1"/>
  <c r="AI399" i="1" s="1"/>
  <c r="AI400" i="1" a="1"/>
  <c r="AI400" i="1" s="1"/>
  <c r="AI401" i="1" a="1"/>
  <c r="AI401" i="1" s="1"/>
  <c r="AI402" i="1" a="1"/>
  <c r="AI402" i="1" s="1"/>
  <c r="AI403" i="1" a="1"/>
  <c r="AI403" i="1" s="1"/>
  <c r="AI404" i="1" a="1"/>
  <c r="AI404" i="1" s="1"/>
  <c r="AI405" i="1" a="1"/>
  <c r="AI405" i="1" s="1"/>
  <c r="AI406" i="1" a="1"/>
  <c r="AI406" i="1" s="1"/>
  <c r="AI407" i="1" a="1"/>
  <c r="AI407" i="1" s="1"/>
  <c r="AI408" i="1" a="1"/>
  <c r="AI408" i="1" s="1"/>
  <c r="AI409" i="1" a="1"/>
  <c r="AI409" i="1" s="1"/>
  <c r="AI410" i="1" a="1"/>
  <c r="AI410" i="1" s="1"/>
  <c r="AI411" i="1" a="1"/>
  <c r="AI411" i="1" s="1"/>
  <c r="AI412" i="1" a="1"/>
  <c r="AI412" i="1" s="1"/>
  <c r="AI413" i="1" a="1"/>
  <c r="AI413" i="1" s="1"/>
  <c r="AI414" i="1" a="1"/>
  <c r="AI414" i="1" s="1"/>
  <c r="AI415" i="1" a="1"/>
  <c r="AI415" i="1" s="1"/>
  <c r="AI416" i="1" a="1"/>
  <c r="AI416" i="1" s="1"/>
  <c r="AI417" i="1" a="1"/>
  <c r="AI417" i="1" s="1"/>
  <c r="AI418" i="1" a="1"/>
  <c r="AI418" i="1" s="1"/>
  <c r="AI419" i="1" a="1"/>
  <c r="AI419" i="1" s="1"/>
  <c r="AI420" i="1" a="1"/>
  <c r="AI420" i="1" s="1"/>
  <c r="AI421" i="1" a="1"/>
  <c r="AI421" i="1" s="1"/>
  <c r="AI422" i="1" a="1"/>
  <c r="AI422" i="1" s="1"/>
  <c r="AI423" i="1" a="1"/>
  <c r="AI423" i="1" s="1"/>
  <c r="AI424" i="1" a="1"/>
  <c r="AI424" i="1" s="1"/>
  <c r="AI425" i="1" a="1"/>
  <c r="AI425" i="1" s="1"/>
  <c r="AI426" i="1" a="1"/>
  <c r="AI426" i="1" s="1"/>
  <c r="AI427" i="1" a="1"/>
  <c r="AI427" i="1" s="1"/>
  <c r="AI428" i="1" a="1"/>
  <c r="AI428" i="1" s="1"/>
  <c r="AI429" i="1" a="1"/>
  <c r="AI429" i="1" s="1"/>
  <c r="AI430" i="1" a="1"/>
  <c r="AI430" i="1" s="1"/>
  <c r="AI431" i="1" a="1"/>
  <c r="AI431" i="1" s="1"/>
  <c r="AI432" i="1" a="1"/>
  <c r="AI432" i="1" s="1"/>
  <c r="AI433" i="1" a="1"/>
  <c r="AI433" i="1" s="1"/>
  <c r="AI434" i="1" a="1"/>
  <c r="AI434" i="1" s="1"/>
  <c r="AI435" i="1" a="1"/>
  <c r="AI435" i="1" s="1"/>
  <c r="AI436" i="1" a="1"/>
  <c r="AI436" i="1" s="1"/>
  <c r="AI437" i="1" a="1"/>
  <c r="AI437" i="1" s="1"/>
  <c r="AI438" i="1" a="1"/>
  <c r="AI438" i="1" s="1"/>
  <c r="AI439" i="1" a="1"/>
  <c r="AI439" i="1" s="1"/>
  <c r="AI440" i="1" a="1"/>
  <c r="AI440" i="1" s="1"/>
  <c r="AI441" i="1" a="1"/>
  <c r="AI441" i="1" s="1"/>
  <c r="AI442" i="1" a="1"/>
  <c r="AI442" i="1" s="1"/>
  <c r="AI443" i="1" a="1"/>
  <c r="AI443" i="1" s="1"/>
  <c r="AI444" i="1" a="1"/>
  <c r="AI444" i="1" s="1"/>
  <c r="AI445" i="1" a="1"/>
  <c r="AI445" i="1" s="1"/>
  <c r="AI446" i="1" a="1"/>
  <c r="AI446" i="1" s="1"/>
  <c r="AI447" i="1" a="1"/>
  <c r="AI447" i="1" s="1"/>
  <c r="AI448" i="1" a="1"/>
  <c r="AI448" i="1" s="1"/>
  <c r="AI449" i="1" a="1"/>
  <c r="AI449" i="1" s="1"/>
  <c r="AI450" i="1" a="1"/>
  <c r="AI450" i="1" s="1"/>
  <c r="AI451" i="1" a="1"/>
  <c r="AI451" i="1" s="1"/>
  <c r="AI452" i="1" a="1"/>
  <c r="AI452" i="1" s="1"/>
  <c r="AI453" i="1" a="1"/>
  <c r="AI453" i="1" s="1"/>
  <c r="AI454" i="1" a="1"/>
  <c r="AI454" i="1" s="1"/>
  <c r="AI455" i="1" a="1"/>
  <c r="AI455" i="1" s="1"/>
  <c r="AI456" i="1" a="1"/>
  <c r="AI456" i="1" s="1"/>
  <c r="AI457" i="1" a="1"/>
  <c r="AI457" i="1" s="1"/>
  <c r="AI458" i="1" a="1"/>
  <c r="AI458" i="1" s="1"/>
  <c r="AI459" i="1" a="1"/>
  <c r="AI459" i="1" s="1"/>
  <c r="AI460" i="1" a="1"/>
  <c r="AI460" i="1" s="1"/>
  <c r="AI461" i="1" a="1"/>
  <c r="AI461" i="1" s="1"/>
  <c r="AI462" i="1" a="1"/>
  <c r="AI462" i="1" s="1"/>
  <c r="AI463" i="1" a="1"/>
  <c r="AI463" i="1" s="1"/>
  <c r="AI464" i="1" a="1"/>
  <c r="AI464" i="1" s="1"/>
  <c r="AI465" i="1" a="1"/>
  <c r="AI465" i="1" s="1"/>
  <c r="AI466" i="1" a="1"/>
  <c r="AI466" i="1" s="1"/>
  <c r="AI467" i="1" a="1"/>
  <c r="AI467" i="1" s="1"/>
  <c r="AI468" i="1" a="1"/>
  <c r="AI468" i="1" s="1"/>
  <c r="AI469" i="1" a="1"/>
  <c r="AI469" i="1" s="1"/>
  <c r="AI470" i="1" a="1"/>
  <c r="AI470" i="1" s="1"/>
  <c r="AI471" i="1" a="1"/>
  <c r="AI471" i="1" s="1"/>
  <c r="AI472" i="1" a="1"/>
  <c r="AI472" i="1" s="1"/>
  <c r="AI473" i="1" a="1"/>
  <c r="AI473" i="1" s="1"/>
  <c r="AI474" i="1" a="1"/>
  <c r="AI474" i="1" s="1"/>
  <c r="AI475" i="1" a="1"/>
  <c r="AI475" i="1" s="1"/>
  <c r="AI476" i="1" a="1"/>
  <c r="AI476" i="1" s="1"/>
  <c r="AI477" i="1" a="1"/>
  <c r="AI477" i="1" s="1"/>
  <c r="AI478" i="1" a="1"/>
  <c r="AI478" i="1" s="1"/>
  <c r="AI479" i="1" a="1"/>
  <c r="AI479" i="1" s="1"/>
  <c r="AI480" i="1" a="1"/>
  <c r="AI480" i="1" s="1"/>
  <c r="AI481" i="1" a="1"/>
  <c r="AI481" i="1" s="1"/>
  <c r="AI482" i="1" a="1"/>
  <c r="AI482" i="1" s="1"/>
  <c r="AI483" i="1" a="1"/>
  <c r="AI483" i="1" s="1"/>
  <c r="AI484" i="1" a="1"/>
  <c r="AI484" i="1" s="1"/>
  <c r="AI485" i="1" a="1"/>
  <c r="AI485" i="1" s="1"/>
  <c r="AI486" i="1" a="1"/>
  <c r="AI486" i="1" s="1"/>
  <c r="AI487" i="1" a="1"/>
  <c r="AI487" i="1" s="1"/>
  <c r="AI488" i="1" a="1"/>
  <c r="AI488" i="1" s="1"/>
  <c r="AI489" i="1" a="1"/>
  <c r="AI489" i="1" s="1"/>
  <c r="AI490" i="1" a="1"/>
  <c r="AI490" i="1" s="1"/>
  <c r="AI491" i="1" a="1"/>
  <c r="AI491" i="1" s="1"/>
  <c r="AI492" i="1" a="1"/>
  <c r="AI492" i="1" s="1"/>
  <c r="AI493" i="1" a="1"/>
  <c r="AI493" i="1" s="1"/>
  <c r="AI494" i="1" a="1"/>
  <c r="AI494" i="1" s="1"/>
  <c r="AI495" i="1" a="1"/>
  <c r="AI495" i="1" s="1"/>
  <c r="AI496" i="1" a="1"/>
  <c r="AI496" i="1" s="1"/>
  <c r="AI497" i="1" a="1"/>
  <c r="AI497" i="1" s="1"/>
  <c r="AI498" i="1" a="1"/>
  <c r="AI498" i="1" s="1"/>
  <c r="AI499" i="1" a="1"/>
  <c r="AI499" i="1" s="1"/>
  <c r="AI500" i="1" a="1"/>
  <c r="AI500" i="1" s="1"/>
  <c r="AI501" i="1" a="1"/>
  <c r="AI501" i="1" s="1"/>
  <c r="AI502" i="1" a="1"/>
  <c r="AI502" i="1" s="1"/>
  <c r="AI503" i="1" a="1"/>
  <c r="AI503" i="1" s="1"/>
  <c r="AI504" i="1" a="1"/>
  <c r="AI504" i="1" s="1"/>
  <c r="AI505" i="1" a="1"/>
  <c r="AI505" i="1" s="1"/>
  <c r="AI506" i="1" a="1"/>
  <c r="AI506" i="1" s="1"/>
  <c r="AI507" i="1" a="1"/>
  <c r="AI507" i="1" s="1"/>
  <c r="AI508" i="1" a="1"/>
  <c r="AI508" i="1" s="1"/>
  <c r="AI509" i="1" a="1"/>
  <c r="AI509" i="1" s="1"/>
  <c r="AI510" i="1" a="1"/>
  <c r="AI510" i="1" s="1"/>
  <c r="AI511" i="1" a="1"/>
  <c r="AI511" i="1" s="1"/>
  <c r="AI512" i="1" a="1"/>
  <c r="AI512" i="1" s="1"/>
  <c r="AI513" i="1" a="1"/>
  <c r="AI513" i="1" s="1"/>
  <c r="AI514" i="1" a="1"/>
  <c r="AI514" i="1" s="1"/>
  <c r="AI515" i="1" a="1"/>
  <c r="AI515" i="1" s="1"/>
  <c r="AI516" i="1" a="1"/>
  <c r="AI516" i="1" s="1"/>
  <c r="AI517" i="1" a="1"/>
  <c r="AI517" i="1" s="1"/>
  <c r="AI518" i="1" a="1"/>
  <c r="AI518" i="1" s="1"/>
  <c r="AI519" i="1" a="1"/>
  <c r="AI519" i="1" s="1"/>
  <c r="AI520" i="1" a="1"/>
  <c r="AI520" i="1" s="1"/>
  <c r="AI521" i="1" a="1"/>
  <c r="AI521" i="1" s="1"/>
  <c r="AI522" i="1" a="1"/>
  <c r="AI522" i="1" s="1"/>
  <c r="AI523" i="1" a="1"/>
  <c r="AI523" i="1" s="1"/>
  <c r="AI524" i="1" a="1"/>
  <c r="AI524" i="1" s="1"/>
  <c r="AI525" i="1" a="1"/>
  <c r="AI525" i="1" s="1"/>
  <c r="AI526" i="1" a="1"/>
  <c r="AI526" i="1" s="1"/>
  <c r="AI527" i="1" a="1"/>
  <c r="AI527" i="1" s="1"/>
  <c r="AI528" i="1" a="1"/>
  <c r="AI528" i="1" s="1"/>
  <c r="AI529" i="1" a="1"/>
  <c r="AI529" i="1" s="1"/>
  <c r="AI530" i="1" a="1"/>
  <c r="AI530" i="1" s="1"/>
  <c r="AI531" i="1" a="1"/>
  <c r="AI531" i="1" s="1"/>
  <c r="AI532" i="1" a="1"/>
  <c r="AI532" i="1" s="1"/>
  <c r="AI533" i="1" a="1"/>
  <c r="AI533" i="1" s="1"/>
  <c r="AI534" i="1" a="1"/>
  <c r="AI534" i="1" s="1"/>
  <c r="AI535" i="1" a="1"/>
  <c r="AI535" i="1" s="1"/>
  <c r="AI536" i="1" a="1"/>
  <c r="AI536" i="1" s="1"/>
  <c r="AI537" i="1" a="1"/>
  <c r="AI537" i="1" s="1"/>
  <c r="AI538" i="1" a="1"/>
  <c r="AI538" i="1" s="1"/>
  <c r="AI539" i="1" a="1"/>
  <c r="AI539" i="1" s="1"/>
  <c r="AI540" i="1" a="1"/>
  <c r="AI540" i="1" s="1"/>
  <c r="AI541" i="1" a="1"/>
  <c r="AI541" i="1" s="1"/>
  <c r="AI542" i="1" a="1"/>
  <c r="AI542" i="1" s="1"/>
  <c r="AI543" i="1" a="1"/>
  <c r="AI543" i="1" s="1"/>
  <c r="AI544" i="1" a="1"/>
  <c r="AI544" i="1" s="1"/>
  <c r="AI545" i="1" a="1"/>
  <c r="AI545" i="1" s="1"/>
  <c r="AI546" i="1" a="1"/>
  <c r="AI546" i="1" s="1"/>
  <c r="AI547" i="1" a="1"/>
  <c r="AI547" i="1" s="1"/>
  <c r="AI548" i="1" a="1"/>
  <c r="AI548" i="1" s="1"/>
  <c r="AI549" i="1" a="1"/>
  <c r="AI549" i="1" s="1"/>
  <c r="AI550" i="1" a="1"/>
  <c r="AI550" i="1" s="1"/>
  <c r="AI551" i="1" a="1"/>
  <c r="AI551" i="1" s="1"/>
  <c r="AI552" i="1" a="1"/>
  <c r="AI552" i="1" s="1"/>
  <c r="AI553" i="1" a="1"/>
  <c r="AI553" i="1" s="1"/>
  <c r="AI554" i="1" a="1"/>
  <c r="AI554" i="1" s="1"/>
  <c r="AI555" i="1" a="1"/>
  <c r="AI555" i="1" s="1"/>
  <c r="AI556" i="1" a="1"/>
  <c r="AI556" i="1" s="1"/>
  <c r="AI557" i="1" a="1"/>
  <c r="AI557" i="1" s="1"/>
  <c r="AI558" i="1" a="1"/>
  <c r="AI558" i="1" s="1"/>
  <c r="AI559" i="1" a="1"/>
  <c r="AI559" i="1" s="1"/>
  <c r="AI560" i="1" a="1"/>
  <c r="AI560" i="1" s="1"/>
  <c r="AI561" i="1" a="1"/>
  <c r="AI561" i="1" s="1"/>
  <c r="AI562" i="1" a="1"/>
  <c r="AI562" i="1" s="1"/>
  <c r="AI563" i="1" a="1"/>
  <c r="AI563" i="1" s="1"/>
  <c r="AI564" i="1" a="1"/>
  <c r="AI564" i="1" s="1"/>
  <c r="AI565" i="1" a="1"/>
  <c r="AI565" i="1" s="1"/>
  <c r="AI566" i="1" a="1"/>
  <c r="AI566" i="1" s="1"/>
  <c r="AI567" i="1" a="1"/>
  <c r="AI567" i="1" s="1"/>
  <c r="AI568" i="1" a="1"/>
  <c r="AI568" i="1" s="1"/>
  <c r="AI569" i="1" a="1"/>
  <c r="AI569" i="1" s="1"/>
  <c r="AI570" i="1" a="1"/>
  <c r="AI570" i="1" s="1"/>
  <c r="AI571" i="1" a="1"/>
  <c r="AI571" i="1" s="1"/>
  <c r="AI572" i="1" a="1"/>
  <c r="AI572" i="1" s="1"/>
  <c r="AI573" i="1" a="1"/>
  <c r="AI573" i="1" s="1"/>
  <c r="AI574" i="1" a="1"/>
  <c r="AI574" i="1" s="1"/>
  <c r="AI575" i="1" a="1"/>
  <c r="AI575" i="1" s="1"/>
  <c r="AI576" i="1" a="1"/>
  <c r="AI576" i="1" s="1"/>
  <c r="AI577" i="1" a="1"/>
  <c r="AI577" i="1" s="1"/>
  <c r="AI578" i="1" a="1"/>
  <c r="AI578" i="1" s="1"/>
  <c r="AI579" i="1" a="1"/>
  <c r="AI579" i="1" s="1"/>
  <c r="AI580" i="1" a="1"/>
  <c r="AI580" i="1" s="1"/>
  <c r="AI581" i="1" a="1"/>
  <c r="AI581" i="1" s="1"/>
  <c r="AI582" i="1" a="1"/>
  <c r="AI582" i="1" s="1"/>
  <c r="AI583" i="1" a="1"/>
  <c r="AI583" i="1" s="1"/>
  <c r="AI584" i="1" a="1"/>
  <c r="AI584" i="1" s="1"/>
  <c r="AI585" i="1" a="1"/>
  <c r="AI585" i="1" s="1"/>
  <c r="AI586" i="1" a="1"/>
  <c r="AI586" i="1" s="1"/>
  <c r="AI587" i="1" a="1"/>
  <c r="AI587" i="1" s="1"/>
  <c r="AI588" i="1" a="1"/>
  <c r="AI588" i="1" s="1"/>
  <c r="AI589" i="1" a="1"/>
  <c r="AI589" i="1" s="1"/>
  <c r="AI590" i="1" a="1"/>
  <c r="AI590" i="1" s="1"/>
  <c r="AI591" i="1" a="1"/>
  <c r="AI591" i="1" s="1"/>
  <c r="AI592" i="1" a="1"/>
  <c r="AI592" i="1" s="1"/>
  <c r="AI593" i="1" a="1"/>
  <c r="AI593" i="1" s="1"/>
  <c r="AI594" i="1" a="1"/>
  <c r="AI594" i="1" s="1"/>
  <c r="AI595" i="1" a="1"/>
  <c r="AI595" i="1" s="1"/>
  <c r="AI596" i="1" a="1"/>
  <c r="AI596" i="1" s="1"/>
  <c r="AI597" i="1" a="1"/>
  <c r="AI597" i="1" s="1"/>
  <c r="AI598" i="1" a="1"/>
  <c r="AI598" i="1" s="1"/>
  <c r="AI599" i="1" a="1"/>
  <c r="AI599" i="1" s="1"/>
  <c r="AI600" i="1" a="1"/>
  <c r="AI600" i="1" s="1"/>
  <c r="AI601" i="1" a="1"/>
  <c r="AI601" i="1" s="1"/>
  <c r="AI602" i="1" a="1"/>
  <c r="AI602" i="1" s="1"/>
  <c r="AI603" i="1" a="1"/>
  <c r="AI603" i="1" s="1"/>
  <c r="AI604" i="1" a="1"/>
  <c r="AI604" i="1" s="1"/>
  <c r="AI605" i="1" a="1"/>
  <c r="AI605" i="1" s="1"/>
  <c r="AI606" i="1" a="1"/>
  <c r="AI606" i="1" s="1"/>
  <c r="AI607" i="1" a="1"/>
  <c r="AI607" i="1" s="1"/>
  <c r="AI608" i="1" a="1"/>
  <c r="AI608" i="1" s="1"/>
  <c r="AI609" i="1" a="1"/>
  <c r="AI609" i="1" s="1"/>
  <c r="AI610" i="1" a="1"/>
  <c r="AI610" i="1" s="1"/>
  <c r="AI611" i="1" a="1"/>
  <c r="AI611" i="1" s="1"/>
  <c r="AI612" i="1" a="1"/>
  <c r="AI612" i="1" s="1"/>
  <c r="AI613" i="1" a="1"/>
  <c r="AI613" i="1" s="1"/>
  <c r="AI614" i="1" a="1"/>
  <c r="AI614" i="1" s="1"/>
  <c r="AI615" i="1" a="1"/>
  <c r="AI615" i="1" s="1"/>
  <c r="AI616" i="1" a="1"/>
  <c r="AI616" i="1" s="1"/>
  <c r="AI617" i="1" a="1"/>
  <c r="AI617" i="1" s="1"/>
  <c r="AI618" i="1" a="1"/>
  <c r="AI618" i="1" s="1"/>
  <c r="AI619" i="1" a="1"/>
  <c r="AI619" i="1" s="1"/>
  <c r="AI620" i="1" a="1"/>
  <c r="AI620" i="1" s="1"/>
  <c r="AI621" i="1" a="1"/>
  <c r="AI621" i="1" s="1"/>
  <c r="AI622" i="1" a="1"/>
  <c r="AI622" i="1" s="1"/>
  <c r="AI623" i="1" a="1"/>
  <c r="AI623" i="1" s="1"/>
  <c r="AI624" i="1" a="1"/>
  <c r="AI624" i="1" s="1"/>
  <c r="AI625" i="1" a="1"/>
  <c r="AI625" i="1" s="1"/>
  <c r="AI626" i="1" a="1"/>
  <c r="AI626" i="1" s="1"/>
  <c r="AI627" i="1" a="1"/>
  <c r="AI627" i="1" s="1"/>
  <c r="AI628" i="1" a="1"/>
  <c r="AI628" i="1" s="1"/>
  <c r="AI629" i="1" a="1"/>
  <c r="AI629" i="1" s="1"/>
  <c r="AI630" i="1" a="1"/>
  <c r="AI630" i="1" s="1"/>
  <c r="AI631" i="1" a="1"/>
  <c r="AI631" i="1" s="1"/>
  <c r="AI632" i="1" a="1"/>
  <c r="AI632" i="1" s="1"/>
  <c r="AI633" i="1" a="1"/>
  <c r="AI633" i="1" s="1"/>
  <c r="AI634" i="1" a="1"/>
  <c r="AI634" i="1" s="1"/>
  <c r="AI635" i="1" a="1"/>
  <c r="AI635" i="1" s="1"/>
  <c r="AI636" i="1" a="1"/>
  <c r="AI636" i="1" s="1"/>
  <c r="AI637" i="1" a="1"/>
  <c r="AI637" i="1" s="1"/>
  <c r="AI638" i="1" a="1"/>
  <c r="AI638" i="1" s="1"/>
  <c r="AI639" i="1" a="1"/>
  <c r="AI639" i="1" s="1"/>
  <c r="AI640" i="1" a="1"/>
  <c r="AI640" i="1" s="1"/>
  <c r="AI641" i="1" a="1"/>
  <c r="AI641" i="1" s="1"/>
  <c r="AI642" i="1" a="1"/>
  <c r="AI642" i="1" s="1"/>
  <c r="AI643" i="1" a="1"/>
  <c r="AI643" i="1" s="1"/>
  <c r="AI644" i="1" a="1"/>
  <c r="AI644" i="1" s="1"/>
  <c r="AI645" i="1" a="1"/>
  <c r="AI645" i="1" s="1"/>
  <c r="AI646" i="1" a="1"/>
  <c r="AI646" i="1" s="1"/>
  <c r="AI647" i="1" a="1"/>
  <c r="AI647" i="1" s="1"/>
  <c r="AI648" i="1" a="1"/>
  <c r="AI648" i="1" s="1"/>
  <c r="AI649" i="1" a="1"/>
  <c r="AI649" i="1" s="1"/>
  <c r="AI650" i="1" a="1"/>
  <c r="AI650" i="1" s="1"/>
  <c r="AI651" i="1" a="1"/>
  <c r="AI651" i="1" s="1"/>
  <c r="AI652" i="1" a="1"/>
  <c r="AI652" i="1" s="1"/>
  <c r="AI653" i="1" a="1"/>
  <c r="AI653" i="1" s="1"/>
  <c r="AI654" i="1" a="1"/>
  <c r="AI654" i="1" s="1"/>
  <c r="AI655" i="1" a="1"/>
  <c r="AI655" i="1" s="1"/>
  <c r="AI656" i="1" a="1"/>
  <c r="AI656" i="1" s="1"/>
  <c r="AI657" i="1" a="1"/>
  <c r="AI657" i="1" s="1"/>
  <c r="AI658" i="1" a="1"/>
  <c r="AI658" i="1" s="1"/>
  <c r="AI659" i="1" a="1"/>
  <c r="AI659" i="1" s="1"/>
  <c r="AI660" i="1" a="1"/>
  <c r="AI660" i="1" s="1"/>
  <c r="AI661" i="1" a="1"/>
  <c r="AI661" i="1" s="1"/>
  <c r="AI662" i="1" a="1"/>
  <c r="AI662" i="1" s="1"/>
  <c r="AI663" i="1" a="1"/>
  <c r="AI663" i="1" s="1"/>
  <c r="AI664" i="1" a="1"/>
  <c r="AI664" i="1" s="1"/>
  <c r="AI665" i="1" a="1"/>
  <c r="AI665" i="1" s="1"/>
  <c r="AI666" i="1" a="1"/>
  <c r="AI666" i="1" s="1"/>
  <c r="AI667" i="1" a="1"/>
  <c r="AI667" i="1" s="1"/>
  <c r="AI668" i="1" a="1"/>
  <c r="AI668" i="1" s="1"/>
  <c r="AI669" i="1" a="1"/>
  <c r="AI669" i="1" s="1"/>
  <c r="AI670" i="1" a="1"/>
  <c r="AI670" i="1" s="1"/>
  <c r="AI671" i="1" a="1"/>
  <c r="AI671" i="1" s="1"/>
  <c r="AI672" i="1" a="1"/>
  <c r="AI672" i="1" s="1"/>
  <c r="AI673" i="1" a="1"/>
  <c r="AI673" i="1" s="1"/>
  <c r="AI674" i="1" a="1"/>
  <c r="AI674" i="1" s="1"/>
  <c r="AI675" i="1" a="1"/>
  <c r="AI675" i="1" s="1"/>
  <c r="AI676" i="1" a="1"/>
  <c r="AI676" i="1" s="1"/>
  <c r="AI677" i="1" a="1"/>
  <c r="AI677" i="1" s="1"/>
  <c r="AI678" i="1" a="1"/>
  <c r="AI678" i="1" s="1"/>
  <c r="AI679" i="1" a="1"/>
  <c r="AI679" i="1" s="1"/>
  <c r="AI680" i="1" a="1"/>
  <c r="AI680" i="1" s="1"/>
  <c r="AI681" i="1" a="1"/>
  <c r="AI681" i="1" s="1"/>
  <c r="AI682" i="1" a="1"/>
  <c r="AI682" i="1" s="1"/>
  <c r="AI683" i="1" a="1"/>
  <c r="AI683" i="1" s="1"/>
  <c r="AI684" i="1" a="1"/>
  <c r="AI684" i="1" s="1"/>
  <c r="AI685" i="1" a="1"/>
  <c r="AI685" i="1" s="1"/>
  <c r="AI686" i="1" a="1"/>
  <c r="AI686" i="1" s="1"/>
  <c r="AI687" i="1" a="1"/>
  <c r="AI687" i="1" s="1"/>
  <c r="AI688" i="1" a="1"/>
  <c r="AI688" i="1" s="1"/>
  <c r="AI689" i="1" a="1"/>
  <c r="AI689" i="1" s="1"/>
  <c r="AI690" i="1" a="1"/>
  <c r="AI690" i="1" s="1"/>
  <c r="AI691" i="1" a="1"/>
  <c r="AI691" i="1" s="1"/>
  <c r="AI692" i="1" a="1"/>
  <c r="AI692" i="1" s="1"/>
  <c r="AI693" i="1" a="1"/>
  <c r="AI693" i="1" s="1"/>
  <c r="AI694" i="1" a="1"/>
  <c r="AI694" i="1" s="1"/>
  <c r="AI695" i="1" a="1"/>
  <c r="AI695" i="1" s="1"/>
  <c r="AI696" i="1" a="1"/>
  <c r="AI696" i="1" s="1"/>
  <c r="AI697" i="1" a="1"/>
  <c r="AI697" i="1" s="1"/>
  <c r="AI698" i="1" a="1"/>
  <c r="AI698" i="1" s="1"/>
  <c r="AI699" i="1" a="1"/>
  <c r="AI699" i="1" s="1"/>
  <c r="AI700" i="1" a="1"/>
  <c r="AI700" i="1" s="1"/>
  <c r="AI701" i="1" a="1"/>
  <c r="AI701" i="1" s="1"/>
  <c r="AI702" i="1" a="1"/>
  <c r="AI702" i="1" s="1"/>
  <c r="AI703" i="1" a="1"/>
  <c r="AI703" i="1" s="1"/>
  <c r="AI704" i="1" a="1"/>
  <c r="AI704" i="1" s="1"/>
  <c r="AI705" i="1" a="1"/>
  <c r="AI705" i="1" s="1"/>
  <c r="AI706" i="1" a="1"/>
  <c r="AI706" i="1" s="1"/>
  <c r="AI707" i="1" a="1"/>
  <c r="AI707" i="1" s="1"/>
  <c r="AI708" i="1" a="1"/>
  <c r="AI708" i="1" s="1"/>
  <c r="AI709" i="1" a="1"/>
  <c r="AI709" i="1" s="1"/>
  <c r="AI710" i="1" a="1"/>
  <c r="AI710" i="1" s="1"/>
  <c r="AI711" i="1" a="1"/>
  <c r="AI711" i="1" s="1"/>
  <c r="AI712" i="1" a="1"/>
  <c r="AI712" i="1" s="1"/>
  <c r="AI713" i="1" a="1"/>
  <c r="AI713" i="1" s="1"/>
  <c r="AI714" i="1" a="1"/>
  <c r="AI714" i="1" s="1"/>
  <c r="AI715" i="1" a="1"/>
  <c r="AI715" i="1" s="1"/>
  <c r="AI716" i="1" a="1"/>
  <c r="AI716" i="1" s="1"/>
  <c r="AI717" i="1" a="1"/>
  <c r="AI717" i="1" s="1"/>
  <c r="AI718" i="1" a="1"/>
  <c r="AI718" i="1" s="1"/>
  <c r="AI719" i="1" a="1"/>
  <c r="AI719" i="1" s="1"/>
  <c r="AI720" i="1" a="1"/>
  <c r="AI720" i="1" s="1"/>
  <c r="AI721" i="1" a="1"/>
  <c r="AI721" i="1" s="1"/>
  <c r="AI722" i="1" a="1"/>
  <c r="AI722" i="1" s="1"/>
  <c r="AI723" i="1" a="1"/>
  <c r="AI723" i="1" s="1"/>
  <c r="AI724" i="1" a="1"/>
  <c r="AI724" i="1" s="1"/>
  <c r="AI725" i="1" a="1"/>
  <c r="AI725" i="1" s="1"/>
  <c r="AI726" i="1" a="1"/>
  <c r="AI726" i="1" s="1"/>
  <c r="AI727" i="1" a="1"/>
  <c r="AI727" i="1" s="1"/>
  <c r="AI728" i="1" a="1"/>
  <c r="AI728" i="1" s="1"/>
  <c r="AI729" i="1" a="1"/>
  <c r="AI729" i="1" s="1"/>
  <c r="AI730" i="1" a="1"/>
  <c r="AI730" i="1" s="1"/>
  <c r="AI731" i="1" a="1"/>
  <c r="AI731" i="1" s="1"/>
  <c r="AI732" i="1" a="1"/>
  <c r="AI732" i="1" s="1"/>
  <c r="AI733" i="1" a="1"/>
  <c r="AI733" i="1" s="1"/>
  <c r="AI734" i="1" a="1"/>
  <c r="AI734" i="1" s="1"/>
  <c r="AI735" i="1" a="1"/>
  <c r="AI735" i="1" s="1"/>
  <c r="AI736" i="1" a="1"/>
  <c r="AI736" i="1" s="1"/>
  <c r="AI737" i="1" a="1"/>
  <c r="AI737" i="1" s="1"/>
  <c r="AI738" i="1" a="1"/>
  <c r="AI738" i="1" s="1"/>
  <c r="AI739" i="1" a="1"/>
  <c r="AI739" i="1" s="1"/>
  <c r="AI740" i="1" a="1"/>
  <c r="AI740" i="1" s="1"/>
  <c r="AI741" i="1" a="1"/>
  <c r="AI741" i="1" s="1"/>
  <c r="AI742" i="1" a="1"/>
  <c r="AI742" i="1" s="1"/>
  <c r="AI743" i="1" a="1"/>
  <c r="AI743" i="1" s="1"/>
  <c r="AI744" i="1" a="1"/>
  <c r="AI744" i="1" s="1"/>
  <c r="AI745" i="1" a="1"/>
  <c r="AI745" i="1" s="1"/>
  <c r="AI746" i="1" a="1"/>
  <c r="AI746" i="1" s="1"/>
  <c r="AI747" i="1" a="1"/>
  <c r="AI747" i="1" s="1"/>
  <c r="AI748" i="1" a="1"/>
  <c r="AI748" i="1" s="1"/>
  <c r="AI749" i="1" a="1"/>
  <c r="AI749" i="1" s="1"/>
  <c r="AI750" i="1" a="1"/>
  <c r="AI750" i="1" s="1"/>
  <c r="AI751" i="1" a="1"/>
  <c r="AI751" i="1" s="1"/>
  <c r="AI752" i="1" a="1"/>
  <c r="AI752" i="1" s="1"/>
  <c r="AI753" i="1" a="1"/>
  <c r="AI753" i="1" s="1"/>
  <c r="AI754" i="1" a="1"/>
  <c r="AI754" i="1" s="1"/>
  <c r="AI755" i="1" a="1"/>
  <c r="AI755" i="1" s="1"/>
  <c r="AI756" i="1" a="1"/>
  <c r="AI756" i="1" s="1"/>
  <c r="AI757" i="1" a="1"/>
  <c r="AI757" i="1" s="1"/>
  <c r="AI758" i="1" a="1"/>
  <c r="AI758" i="1" s="1"/>
  <c r="AI759" i="1" a="1"/>
  <c r="AI759" i="1" s="1"/>
  <c r="AI760" i="1" a="1"/>
  <c r="AI760" i="1" s="1"/>
  <c r="AI761" i="1" a="1"/>
  <c r="AI761" i="1" s="1"/>
  <c r="AI762" i="1" a="1"/>
  <c r="AI762" i="1" s="1"/>
  <c r="AI763" i="1" a="1"/>
  <c r="AI763" i="1" s="1"/>
  <c r="AI764" i="1" a="1"/>
  <c r="AI764" i="1" s="1"/>
  <c r="AI765" i="1" a="1"/>
  <c r="AI765" i="1" s="1"/>
  <c r="AI766" i="1" a="1"/>
  <c r="AI766" i="1" s="1"/>
  <c r="AI767" i="1" a="1"/>
  <c r="AI767" i="1" s="1"/>
  <c r="AI768" i="1" a="1"/>
  <c r="AI768" i="1" s="1"/>
  <c r="AI769" i="1" a="1"/>
  <c r="AI769" i="1" s="1"/>
  <c r="AI770" i="1" a="1"/>
  <c r="AI770" i="1" s="1"/>
  <c r="AI771" i="1" a="1"/>
  <c r="AI771" i="1" s="1"/>
  <c r="AI772" i="1" a="1"/>
  <c r="AI772" i="1" s="1"/>
  <c r="AI773" i="1" a="1"/>
  <c r="AI773" i="1" s="1"/>
  <c r="AI774" i="1" a="1"/>
  <c r="AI774" i="1" s="1"/>
  <c r="AI775" i="1" a="1"/>
  <c r="AI775" i="1" s="1"/>
  <c r="AI776" i="1" a="1"/>
  <c r="AI776" i="1" s="1"/>
  <c r="AI777" i="1" a="1"/>
  <c r="AI777" i="1" s="1"/>
  <c r="AI778" i="1" a="1"/>
  <c r="AI778" i="1" s="1"/>
  <c r="AI779" i="1" a="1"/>
  <c r="AI779" i="1" s="1"/>
  <c r="AI780" i="1" a="1"/>
  <c r="AI780" i="1" s="1"/>
  <c r="AI781" i="1" a="1"/>
  <c r="AI781" i="1" s="1"/>
  <c r="AI782" i="1" a="1"/>
  <c r="AI782" i="1" s="1"/>
  <c r="AI783" i="1" a="1"/>
  <c r="AI783" i="1" s="1"/>
  <c r="AI784" i="1" a="1"/>
  <c r="AI784" i="1" s="1"/>
  <c r="AI785" i="1" a="1"/>
  <c r="AI785" i="1" s="1"/>
  <c r="AI786" i="1" a="1"/>
  <c r="AI786" i="1" s="1"/>
  <c r="AI787" i="1" a="1"/>
  <c r="AI787" i="1" s="1"/>
  <c r="AI788" i="1" a="1"/>
  <c r="AI788" i="1" s="1"/>
  <c r="AI789" i="1" a="1"/>
  <c r="AI789" i="1" s="1"/>
  <c r="AI790" i="1" a="1"/>
  <c r="AI790" i="1" s="1"/>
  <c r="AI791" i="1" a="1"/>
  <c r="AI791" i="1" s="1"/>
  <c r="AI792" i="1" a="1"/>
  <c r="AI792" i="1" s="1"/>
  <c r="AI793" i="1" a="1"/>
  <c r="AI793" i="1" s="1"/>
  <c r="AI794" i="1" a="1"/>
  <c r="AI794" i="1" s="1"/>
  <c r="AI795" i="1" a="1"/>
  <c r="AI795" i="1" s="1"/>
  <c r="AI796" i="1" a="1"/>
  <c r="AI796" i="1" s="1"/>
  <c r="AI797" i="1" a="1"/>
  <c r="AI797" i="1" s="1"/>
  <c r="AI798" i="1" a="1"/>
  <c r="AI798" i="1" s="1"/>
  <c r="AI799" i="1" a="1"/>
  <c r="AI799" i="1" s="1"/>
  <c r="AI800" i="1" a="1"/>
  <c r="AI800" i="1" s="1"/>
  <c r="AI801" i="1" a="1"/>
  <c r="AI801" i="1" s="1"/>
  <c r="AI802" i="1" a="1"/>
  <c r="AI802" i="1" s="1"/>
  <c r="AI803" i="1" a="1"/>
  <c r="AI803" i="1" s="1"/>
  <c r="AI804" i="1" a="1"/>
  <c r="AI804" i="1" s="1"/>
  <c r="AI805" i="1" a="1"/>
  <c r="AI805" i="1" s="1"/>
  <c r="AI806" i="1" a="1"/>
  <c r="AI806" i="1" s="1"/>
  <c r="AI807" i="1" a="1"/>
  <c r="AI807" i="1" s="1"/>
  <c r="AI808" i="1" a="1"/>
  <c r="AI808" i="1" s="1"/>
  <c r="AI809" i="1" a="1"/>
  <c r="AI809" i="1" s="1"/>
  <c r="AI810" i="1" a="1"/>
  <c r="AI810" i="1" s="1"/>
  <c r="AI811" i="1" a="1"/>
  <c r="AI811" i="1" s="1"/>
  <c r="AI812" i="1" a="1"/>
  <c r="AI812" i="1" s="1"/>
  <c r="AI813" i="1" a="1"/>
  <c r="AI813" i="1" s="1"/>
  <c r="AI814" i="1" a="1"/>
  <c r="AI814" i="1" s="1"/>
  <c r="AI815" i="1" a="1"/>
  <c r="AI815" i="1" s="1"/>
  <c r="AI816" i="1" a="1"/>
  <c r="AI816" i="1" s="1"/>
  <c r="AI817" i="1" a="1"/>
  <c r="AI817" i="1" s="1"/>
  <c r="AI818" i="1" a="1"/>
  <c r="AI818" i="1" s="1"/>
  <c r="AI819" i="1" a="1"/>
  <c r="AI819" i="1" s="1"/>
  <c r="AI820" i="1" a="1"/>
  <c r="AI820" i="1" s="1"/>
  <c r="AI821" i="1" a="1"/>
  <c r="AI821" i="1" s="1"/>
  <c r="AI822" i="1" a="1"/>
  <c r="AI822" i="1" s="1"/>
  <c r="AI823" i="1" a="1"/>
  <c r="AI823" i="1" s="1"/>
  <c r="AI824" i="1" a="1"/>
  <c r="AI824" i="1" s="1"/>
  <c r="AI825" i="1" a="1"/>
  <c r="AI825" i="1" s="1"/>
  <c r="AI826" i="1" a="1"/>
  <c r="AI826" i="1" s="1"/>
  <c r="AI827" i="1" a="1"/>
  <c r="AI827" i="1" s="1"/>
  <c r="AI828" i="1" a="1"/>
  <c r="AI828" i="1" s="1"/>
  <c r="AI829" i="1" a="1"/>
  <c r="AI829" i="1" s="1"/>
  <c r="AI830" i="1" a="1"/>
  <c r="AI830" i="1" s="1"/>
  <c r="AI831" i="1" a="1"/>
  <c r="AI831" i="1" s="1"/>
  <c r="AI832" i="1" a="1"/>
  <c r="AI832" i="1" s="1"/>
  <c r="AI833" i="1" a="1"/>
  <c r="AI833" i="1" s="1"/>
  <c r="AI834" i="1" a="1"/>
  <c r="AI834" i="1" s="1"/>
  <c r="AI835" i="1" a="1"/>
  <c r="AI835" i="1" s="1"/>
  <c r="AI836" i="1" a="1"/>
  <c r="AI836" i="1" s="1"/>
  <c r="AI837" i="1" a="1"/>
  <c r="AI837" i="1" s="1"/>
  <c r="AI838" i="1" a="1"/>
  <c r="AI838" i="1" s="1"/>
  <c r="AI839" i="1" a="1"/>
  <c r="AI839" i="1" s="1"/>
  <c r="AI840" i="1" a="1"/>
  <c r="AI840" i="1" s="1"/>
  <c r="AI841" i="1" a="1"/>
  <c r="AI841" i="1" s="1"/>
  <c r="AI842" i="1" a="1"/>
  <c r="AI842" i="1" s="1"/>
  <c r="AI843" i="1" a="1"/>
  <c r="AI843" i="1" s="1"/>
  <c r="AI844" i="1" a="1"/>
  <c r="AI844" i="1" s="1"/>
  <c r="AI845" i="1" a="1"/>
  <c r="AI845" i="1" s="1"/>
  <c r="AI846" i="1" a="1"/>
  <c r="AI846" i="1" s="1"/>
  <c r="AI847" i="1" a="1"/>
  <c r="AI847" i="1" s="1"/>
  <c r="AI848" i="1" a="1"/>
  <c r="AI848" i="1" s="1"/>
  <c r="AI849" i="1" a="1"/>
  <c r="AI849" i="1" s="1"/>
  <c r="AI850" i="1" a="1"/>
  <c r="AI850" i="1" s="1"/>
  <c r="AI851" i="1" a="1"/>
  <c r="AI851" i="1" s="1"/>
  <c r="AI852" i="1" a="1"/>
  <c r="AI852" i="1" s="1"/>
  <c r="AI853" i="1" a="1"/>
  <c r="AI853" i="1" s="1"/>
  <c r="AI854" i="1" a="1"/>
  <c r="AI854" i="1" s="1"/>
  <c r="AI855" i="1" a="1"/>
  <c r="AI855" i="1" s="1"/>
  <c r="AI856" i="1" a="1"/>
  <c r="AI856" i="1" s="1"/>
  <c r="AI857" i="1" a="1"/>
  <c r="AI857" i="1" s="1"/>
  <c r="AI858" i="1" a="1"/>
  <c r="AI858" i="1" s="1"/>
  <c r="AI859" i="1" a="1"/>
  <c r="AI859" i="1" s="1"/>
  <c r="AI860" i="1" a="1"/>
  <c r="AI860" i="1" s="1"/>
  <c r="AI861" i="1" a="1"/>
  <c r="AI861" i="1" s="1"/>
  <c r="AI862" i="1" a="1"/>
  <c r="AI862" i="1" s="1"/>
  <c r="AI863" i="1" a="1"/>
  <c r="AI863" i="1" s="1"/>
  <c r="AI864" i="1" a="1"/>
  <c r="AI864" i="1" s="1"/>
  <c r="AI865" i="1" a="1"/>
  <c r="AI865" i="1" s="1"/>
  <c r="AI866" i="1" a="1"/>
  <c r="AI866" i="1" s="1"/>
  <c r="AI867" i="1" a="1"/>
  <c r="AI867" i="1" s="1"/>
  <c r="AI868" i="1" a="1"/>
  <c r="AI868" i="1" s="1"/>
  <c r="AI869" i="1" a="1"/>
  <c r="AI869" i="1" s="1"/>
  <c r="AI870" i="1" a="1"/>
  <c r="AI870" i="1" s="1"/>
  <c r="AI871" i="1" a="1"/>
  <c r="AI871" i="1" s="1"/>
  <c r="AI872" i="1" a="1"/>
  <c r="AI872" i="1" s="1"/>
  <c r="AI873" i="1" a="1"/>
  <c r="AI873" i="1" s="1"/>
  <c r="AI874" i="1" a="1"/>
  <c r="AI874" i="1" s="1"/>
  <c r="AI875" i="1" a="1"/>
  <c r="AI875" i="1" s="1"/>
  <c r="AI876" i="1" a="1"/>
  <c r="AI876" i="1" s="1"/>
  <c r="AI877" i="1" a="1"/>
  <c r="AI877" i="1" s="1"/>
  <c r="AI878" i="1" a="1"/>
  <c r="AI878" i="1" s="1"/>
  <c r="AI879" i="1" a="1"/>
  <c r="AI879" i="1" s="1"/>
  <c r="AI880" i="1" a="1"/>
  <c r="AI880" i="1" s="1"/>
  <c r="AI881" i="1" a="1"/>
  <c r="AI881" i="1" s="1"/>
  <c r="AI882" i="1" a="1"/>
  <c r="AI882" i="1" s="1"/>
  <c r="AI883" i="1" a="1"/>
  <c r="AI883" i="1" s="1"/>
  <c r="AI884" i="1" a="1"/>
  <c r="AI884" i="1" s="1"/>
  <c r="AI885" i="1" a="1"/>
  <c r="AI885" i="1" s="1"/>
  <c r="AI886" i="1" a="1"/>
  <c r="AI886" i="1" s="1"/>
  <c r="AI887" i="1" a="1"/>
  <c r="AI887" i="1" s="1"/>
  <c r="AI888" i="1" a="1"/>
  <c r="AI888" i="1" s="1"/>
  <c r="AI889" i="1" a="1"/>
  <c r="AI889" i="1" s="1"/>
  <c r="AI890" i="1" a="1"/>
  <c r="AI890" i="1" s="1"/>
  <c r="AI891" i="1" a="1"/>
  <c r="AI891" i="1" s="1"/>
  <c r="AI892" i="1" a="1"/>
  <c r="AI892" i="1" s="1"/>
  <c r="AI893" i="1" a="1"/>
  <c r="AI893" i="1" s="1"/>
  <c r="AI894" i="1" a="1"/>
  <c r="AI894" i="1" s="1"/>
  <c r="AI895" i="1" a="1"/>
  <c r="AI895" i="1" s="1"/>
  <c r="AI896" i="1" a="1"/>
  <c r="AI896" i="1" s="1"/>
  <c r="AI897" i="1" a="1"/>
  <c r="AI897" i="1" s="1"/>
  <c r="AI898" i="1" a="1"/>
  <c r="AI898" i="1" s="1"/>
  <c r="AI899" i="1" a="1"/>
  <c r="AI899" i="1" s="1"/>
  <c r="AI900" i="1" a="1"/>
  <c r="AI900" i="1" s="1"/>
  <c r="AI901" i="1" a="1"/>
  <c r="AI901" i="1" s="1"/>
  <c r="AI902" i="1" a="1"/>
  <c r="AI902" i="1" s="1"/>
  <c r="AI903" i="1" a="1"/>
  <c r="AI903" i="1" s="1"/>
  <c r="AI904" i="1" a="1"/>
  <c r="AI904" i="1" s="1"/>
  <c r="AI905" i="1" a="1"/>
  <c r="AI905" i="1" s="1"/>
  <c r="AI906" i="1" a="1"/>
  <c r="AI906" i="1" s="1"/>
  <c r="AI907" i="1" a="1"/>
  <c r="AI907" i="1" s="1"/>
  <c r="AI908" i="1" a="1"/>
  <c r="AI908" i="1" s="1"/>
  <c r="AI909" i="1" a="1"/>
  <c r="AI909" i="1" s="1"/>
  <c r="AI910" i="1" a="1"/>
  <c r="AI910" i="1" s="1"/>
  <c r="AI911" i="1" a="1"/>
  <c r="AI911" i="1" s="1"/>
  <c r="AI912" i="1" a="1"/>
  <c r="AI912" i="1" s="1"/>
  <c r="AI913" i="1" a="1"/>
  <c r="AI913" i="1" s="1"/>
  <c r="AI914" i="1" a="1"/>
  <c r="AI914" i="1" s="1"/>
  <c r="AI915" i="1" a="1"/>
  <c r="AI915" i="1" s="1"/>
  <c r="AI916" i="1" a="1"/>
  <c r="AI916" i="1" s="1"/>
  <c r="AI917" i="1" a="1"/>
  <c r="AI917" i="1" s="1"/>
  <c r="AI918" i="1" a="1"/>
  <c r="AI918" i="1" s="1"/>
  <c r="AI919" i="1" a="1"/>
  <c r="AI919" i="1" s="1"/>
  <c r="AI920" i="1" a="1"/>
  <c r="AI920" i="1" s="1"/>
  <c r="AI921" i="1" a="1"/>
  <c r="AI921" i="1" s="1"/>
  <c r="AI922" i="1" a="1"/>
  <c r="AI922" i="1" s="1"/>
  <c r="AI923" i="1" a="1"/>
  <c r="AI923" i="1" s="1"/>
  <c r="AI924" i="1" a="1"/>
  <c r="AI924" i="1" s="1"/>
  <c r="AI925" i="1" a="1"/>
  <c r="AI925" i="1" s="1"/>
  <c r="AI926" i="1" a="1"/>
  <c r="AI926" i="1" s="1"/>
  <c r="AI927" i="1" a="1"/>
  <c r="AI927" i="1" s="1"/>
  <c r="AI928" i="1" a="1"/>
  <c r="AI928" i="1" s="1"/>
  <c r="AI929" i="1" a="1"/>
  <c r="AI929" i="1" s="1"/>
  <c r="AI930" i="1" a="1"/>
  <c r="AI930" i="1" s="1"/>
  <c r="AI931" i="1" a="1"/>
  <c r="AI931" i="1" s="1"/>
  <c r="AI932" i="1" a="1"/>
  <c r="AI932" i="1" s="1"/>
  <c r="AI933" i="1" a="1"/>
  <c r="AI933" i="1" s="1"/>
  <c r="AI934" i="1" a="1"/>
  <c r="AI934" i="1" s="1"/>
  <c r="AI935" i="1" a="1"/>
  <c r="AI935" i="1" s="1"/>
  <c r="AI936" i="1" a="1"/>
  <c r="AI936" i="1" s="1"/>
  <c r="AI937" i="1" a="1"/>
  <c r="AI937" i="1" s="1"/>
  <c r="AI938" i="1" a="1"/>
  <c r="AI938" i="1" s="1"/>
  <c r="AI939" i="1" a="1"/>
  <c r="AI939" i="1" s="1"/>
  <c r="AI940" i="1" a="1"/>
  <c r="AI940" i="1" s="1"/>
  <c r="AI941" i="1" a="1"/>
  <c r="AI941" i="1" s="1"/>
  <c r="AI942" i="1" a="1"/>
  <c r="AI942" i="1" s="1"/>
  <c r="AI943" i="1" a="1"/>
  <c r="AI943" i="1" s="1"/>
  <c r="AI944" i="1" a="1"/>
  <c r="AI944" i="1" s="1"/>
  <c r="AI945" i="1" a="1"/>
  <c r="AI945" i="1" s="1"/>
  <c r="AI946" i="1" a="1"/>
  <c r="AI946" i="1" s="1"/>
  <c r="AI947" i="1" a="1"/>
  <c r="AI947" i="1" s="1"/>
  <c r="AI948" i="1" a="1"/>
  <c r="AI948" i="1" s="1"/>
  <c r="AI949" i="1" a="1"/>
  <c r="AI949" i="1" s="1"/>
  <c r="AI950" i="1" a="1"/>
  <c r="AI950" i="1" s="1"/>
  <c r="AI951" i="1" a="1"/>
  <c r="AI951" i="1" s="1"/>
  <c r="AI952" i="1" a="1"/>
  <c r="AI952" i="1" s="1"/>
  <c r="AI953" i="1" a="1"/>
  <c r="AI953" i="1" s="1"/>
  <c r="AI954" i="1" a="1"/>
  <c r="AI954" i="1" s="1"/>
  <c r="AI955" i="1" a="1"/>
  <c r="AI955" i="1" s="1"/>
  <c r="AI956" i="1" a="1"/>
  <c r="AI956" i="1" s="1"/>
  <c r="AI957" i="1" a="1"/>
  <c r="AI957" i="1" s="1"/>
  <c r="AI958" i="1" a="1"/>
  <c r="AI958" i="1" s="1"/>
  <c r="AI959" i="1" a="1"/>
  <c r="AI959" i="1" s="1"/>
  <c r="AI960" i="1" a="1"/>
  <c r="AI960" i="1" s="1"/>
  <c r="AI961" i="1" a="1"/>
  <c r="AI961" i="1" s="1"/>
  <c r="AI962" i="1" a="1"/>
  <c r="AI962" i="1" s="1"/>
  <c r="AI963" i="1" a="1"/>
  <c r="AI963" i="1" s="1"/>
  <c r="AI964" i="1" a="1"/>
  <c r="AI964" i="1" s="1"/>
  <c r="AI965" i="1" a="1"/>
  <c r="AI965" i="1" s="1"/>
  <c r="AI966" i="1" a="1"/>
  <c r="AI966" i="1" s="1"/>
  <c r="AI967" i="1" a="1"/>
  <c r="AI967" i="1" s="1"/>
  <c r="AI968" i="1" a="1"/>
  <c r="AI968" i="1" s="1"/>
  <c r="AI969" i="1" a="1"/>
  <c r="AI969" i="1" s="1"/>
  <c r="AI970" i="1" a="1"/>
  <c r="AI970" i="1" s="1"/>
  <c r="AI971" i="1" a="1"/>
  <c r="AI971" i="1" s="1"/>
  <c r="AI972" i="1" a="1"/>
  <c r="AI972" i="1" s="1"/>
  <c r="AI973" i="1" a="1"/>
  <c r="AI973" i="1" s="1"/>
  <c r="AI974" i="1" a="1"/>
  <c r="AI974" i="1" s="1"/>
  <c r="AI975" i="1" a="1"/>
  <c r="AI975" i="1" s="1"/>
  <c r="AI976" i="1" a="1"/>
  <c r="AI976" i="1" s="1"/>
  <c r="AI977" i="1" a="1"/>
  <c r="AI977" i="1" s="1"/>
  <c r="AI978" i="1" a="1"/>
  <c r="AI978" i="1" s="1"/>
  <c r="AI979" i="1" a="1"/>
  <c r="AI979" i="1" s="1"/>
  <c r="AI980" i="1" a="1"/>
  <c r="AI980" i="1" s="1"/>
  <c r="AI981" i="1" a="1"/>
  <c r="AI981" i="1" s="1"/>
  <c r="AI982" i="1" a="1"/>
  <c r="AI982" i="1" s="1"/>
  <c r="AI983" i="1" a="1"/>
  <c r="AI983" i="1" s="1"/>
  <c r="AI984" i="1" a="1"/>
  <c r="AI984" i="1" s="1"/>
  <c r="AI985" i="1" a="1"/>
  <c r="AI985" i="1" s="1"/>
  <c r="AI986" i="1" a="1"/>
  <c r="AI986" i="1" s="1"/>
  <c r="AI987" i="1" a="1"/>
  <c r="AI987" i="1" s="1"/>
  <c r="AI988" i="1" a="1"/>
  <c r="AI988" i="1" s="1"/>
  <c r="AI989" i="1" a="1"/>
  <c r="AI989" i="1" s="1"/>
  <c r="AI990" i="1" a="1"/>
  <c r="AI990" i="1" s="1"/>
  <c r="AI991" i="1" a="1"/>
  <c r="AI991" i="1" s="1"/>
  <c r="AI992" i="1" a="1"/>
  <c r="AI992" i="1" s="1"/>
  <c r="AI993" i="1" a="1"/>
  <c r="AI993" i="1" s="1"/>
  <c r="AI994" i="1" a="1"/>
  <c r="AI994" i="1" s="1"/>
  <c r="AI995" i="1" a="1"/>
  <c r="AI995" i="1" s="1"/>
  <c r="AI996" i="1" a="1"/>
  <c r="AI996" i="1" s="1"/>
  <c r="AI997" i="1" a="1"/>
  <c r="AI997" i="1" s="1"/>
  <c r="AI998" i="1" a="1"/>
  <c r="AI998" i="1" s="1"/>
  <c r="AI999" i="1" a="1"/>
  <c r="AI999" i="1" s="1"/>
  <c r="AI1000" i="1" a="1"/>
  <c r="AI1000" i="1" s="1"/>
  <c r="AI1001" i="1" a="1"/>
  <c r="AI1001" i="1" s="1"/>
  <c r="AI1002" i="1" a="1"/>
  <c r="AI1002" i="1" s="1"/>
  <c r="AI1003" i="1" a="1"/>
  <c r="AI1003" i="1" s="1"/>
  <c r="AI1004" i="1" a="1"/>
  <c r="AI1004" i="1" s="1"/>
  <c r="AI1005" i="1" a="1"/>
  <c r="AI1005" i="1" s="1"/>
  <c r="AI1006" i="1" a="1"/>
  <c r="AI1006" i="1" s="1"/>
  <c r="AI1007" i="1" a="1"/>
  <c r="AI1007" i="1" s="1"/>
  <c r="AI1008" i="1" a="1"/>
  <c r="AI1008" i="1" s="1"/>
  <c r="AI1009" i="1" a="1"/>
  <c r="AI1009" i="1" s="1"/>
  <c r="AI1010" i="1" a="1"/>
  <c r="AI1010" i="1" s="1"/>
  <c r="AI1011" i="1" a="1"/>
  <c r="AI1011" i="1" s="1"/>
  <c r="AI1012" i="1" a="1"/>
  <c r="AI1012" i="1" s="1"/>
  <c r="AI1013" i="1" a="1"/>
  <c r="AI1013" i="1" s="1"/>
  <c r="AI1014" i="1" a="1"/>
  <c r="AI1014" i="1" s="1"/>
  <c r="AI1015" i="1" a="1"/>
  <c r="AI1015" i="1" s="1"/>
  <c r="AI1016" i="1" a="1"/>
  <c r="AI1016" i="1" s="1"/>
  <c r="AI1017" i="1" a="1"/>
  <c r="AI1017" i="1" s="1"/>
  <c r="AI1018" i="1" a="1"/>
  <c r="AI1018" i="1" s="1"/>
  <c r="AI1019" i="1" a="1"/>
  <c r="AI1019" i="1" s="1"/>
  <c r="AI1020" i="1" a="1"/>
  <c r="AI1020" i="1" s="1"/>
  <c r="AI1021" i="1" a="1"/>
  <c r="AI1021" i="1" s="1"/>
  <c r="AI1022" i="1" a="1"/>
  <c r="AI1022" i="1" s="1"/>
  <c r="AI1023" i="1" a="1"/>
  <c r="AI1023" i="1" s="1"/>
  <c r="AI1024" i="1" a="1"/>
  <c r="AI1024" i="1" s="1"/>
  <c r="AI1025" i="1" a="1"/>
  <c r="AI1025" i="1" s="1"/>
  <c r="AI1026" i="1" a="1"/>
  <c r="AI1026" i="1" s="1"/>
  <c r="AI1027" i="1" a="1"/>
  <c r="AI1027" i="1" s="1"/>
  <c r="AI1028" i="1" a="1"/>
  <c r="AI1028" i="1" s="1"/>
  <c r="AI1029" i="1" a="1"/>
  <c r="AI1029" i="1" s="1"/>
  <c r="AI1030" i="1" a="1"/>
  <c r="AI1030" i="1" s="1"/>
  <c r="AI1031" i="1" a="1"/>
  <c r="AI1031" i="1" s="1"/>
  <c r="AI1032" i="1" a="1"/>
  <c r="AI1032" i="1" s="1"/>
  <c r="AI1033" i="1" a="1"/>
  <c r="AI1033" i="1" s="1"/>
  <c r="AI1034" i="1" a="1"/>
  <c r="AI1034" i="1" s="1"/>
  <c r="AI1035" i="1" a="1"/>
  <c r="AI1035" i="1" s="1"/>
  <c r="AI1036" i="1" a="1"/>
  <c r="AI1036" i="1" s="1"/>
  <c r="AI1037" i="1" a="1"/>
  <c r="AI1037" i="1" s="1"/>
  <c r="AI1038" i="1" a="1"/>
  <c r="AI1038" i="1" s="1"/>
  <c r="AI1039" i="1" a="1"/>
  <c r="AI1039" i="1" s="1"/>
  <c r="AI1040" i="1" a="1"/>
  <c r="AI1040" i="1" s="1"/>
  <c r="AI1041" i="1" a="1"/>
  <c r="AI1041" i="1" s="1"/>
  <c r="AI1042" i="1" a="1"/>
  <c r="AI1042" i="1" s="1"/>
  <c r="AI1043" i="1" a="1"/>
  <c r="AI1043" i="1" s="1"/>
  <c r="AI1044" i="1" a="1"/>
  <c r="AI1044" i="1" s="1"/>
  <c r="AI1045" i="1" a="1"/>
  <c r="AI1045" i="1" s="1"/>
  <c r="AI1046" i="1" a="1"/>
  <c r="AI1046" i="1" s="1"/>
  <c r="AI1047" i="1" a="1"/>
  <c r="AI1047" i="1" s="1"/>
  <c r="AI1048" i="1" a="1"/>
  <c r="AI1048" i="1" s="1"/>
  <c r="AI1049" i="1" a="1"/>
  <c r="AI1049" i="1" s="1"/>
  <c r="AI1050" i="1" a="1"/>
  <c r="AI1050" i="1" s="1"/>
  <c r="AI1051" i="1" a="1"/>
  <c r="AI1051" i="1" s="1"/>
  <c r="AI1052" i="1" a="1"/>
  <c r="AI1052" i="1" s="1"/>
  <c r="AI1053" i="1" a="1"/>
  <c r="AI1053" i="1" s="1"/>
  <c r="AI1054" i="1" a="1"/>
  <c r="AI1054" i="1" s="1"/>
  <c r="AI1055" i="1" a="1"/>
  <c r="AI1055" i="1" s="1"/>
  <c r="AI1056" i="1" a="1"/>
  <c r="AI1056" i="1" s="1"/>
  <c r="AI1057" i="1" a="1"/>
  <c r="AI1057" i="1" s="1"/>
  <c r="AI1058" i="1" a="1"/>
  <c r="AI1058" i="1" s="1"/>
  <c r="AI1059" i="1" a="1"/>
  <c r="AI1059" i="1" s="1"/>
  <c r="AI1060" i="1" a="1"/>
  <c r="AI1060" i="1" s="1"/>
  <c r="AI1061" i="1" a="1"/>
  <c r="AI1061" i="1" s="1"/>
  <c r="AI1062" i="1" a="1"/>
  <c r="AI1062" i="1" s="1"/>
  <c r="AI1063" i="1" a="1"/>
  <c r="AI1063" i="1" s="1"/>
  <c r="AI1064" i="1" a="1"/>
  <c r="AI1064" i="1" s="1"/>
  <c r="AI1065" i="1" a="1"/>
  <c r="AI1065" i="1" s="1"/>
  <c r="AI1066" i="1" a="1"/>
  <c r="AI1066" i="1" s="1"/>
  <c r="AI1067" i="1" a="1"/>
  <c r="AI1067" i="1" s="1"/>
  <c r="AI1068" i="1" a="1"/>
  <c r="AI1068" i="1" s="1"/>
  <c r="AI1069" i="1" a="1"/>
  <c r="AI1069" i="1" s="1"/>
  <c r="AI1070" i="1" a="1"/>
  <c r="AI1070" i="1" s="1"/>
  <c r="AI1071" i="1" a="1"/>
  <c r="AI1071" i="1" s="1"/>
  <c r="AI1072" i="1" a="1"/>
  <c r="AI1072" i="1" s="1"/>
  <c r="AI1073" i="1" a="1"/>
  <c r="AI1073" i="1" s="1"/>
  <c r="AI1074" i="1" a="1"/>
  <c r="AI1074" i="1" s="1"/>
  <c r="AI1075" i="1" a="1"/>
  <c r="AI1075" i="1" s="1"/>
  <c r="AI1076" i="1" a="1"/>
  <c r="AI1076" i="1" s="1"/>
  <c r="AI1077" i="1" a="1"/>
  <c r="AI1077" i="1" s="1"/>
  <c r="AI1078" i="1" a="1"/>
  <c r="AI1078" i="1" s="1"/>
  <c r="AI1079" i="1" a="1"/>
  <c r="AI1079" i="1" s="1"/>
  <c r="AI1080" i="1" a="1"/>
  <c r="AI1080" i="1" s="1"/>
  <c r="AI1081" i="1" a="1"/>
  <c r="AI1081" i="1" s="1"/>
  <c r="AI1082" i="1" a="1"/>
  <c r="AI1082" i="1" s="1"/>
  <c r="AI1083" i="1" a="1"/>
  <c r="AI1083" i="1" s="1"/>
  <c r="AI1084" i="1" a="1"/>
  <c r="AI1084" i="1" s="1"/>
  <c r="AI1085" i="1" a="1"/>
  <c r="AI1085" i="1" s="1"/>
  <c r="AI1086" i="1" a="1"/>
  <c r="AI1086" i="1" s="1"/>
  <c r="AI1087" i="1" a="1"/>
  <c r="AI1087" i="1" s="1"/>
  <c r="AI1088" i="1" a="1"/>
  <c r="AI1088" i="1" s="1"/>
  <c r="AI1089" i="1" a="1"/>
  <c r="AI1089" i="1" s="1"/>
  <c r="AI1090" i="1" a="1"/>
  <c r="AI1090" i="1" s="1"/>
  <c r="AI1091" i="1" a="1"/>
  <c r="AI1091" i="1" s="1"/>
  <c r="AI1092" i="1" a="1"/>
  <c r="AI1092" i="1" s="1"/>
  <c r="AI1093" i="1" a="1"/>
  <c r="AI1093" i="1" s="1"/>
  <c r="AI1094" i="1" a="1"/>
  <c r="AI1094" i="1" s="1"/>
  <c r="AI1095" i="1" a="1"/>
  <c r="AI1095" i="1" s="1"/>
  <c r="AI1096" i="1" a="1"/>
  <c r="AI1096" i="1" s="1"/>
  <c r="AI1097" i="1" a="1"/>
  <c r="AI1097" i="1" s="1"/>
  <c r="AI1098" i="1" a="1"/>
  <c r="AI1098" i="1" s="1"/>
  <c r="AI1099" i="1" a="1"/>
  <c r="AI1099" i="1" s="1"/>
  <c r="AI1100" i="1" a="1"/>
  <c r="AI1100" i="1" s="1"/>
  <c r="AI1101" i="1" a="1"/>
  <c r="AI1101" i="1" s="1"/>
  <c r="AI1102" i="1" a="1"/>
  <c r="AI1102" i="1" s="1"/>
  <c r="AI1103" i="1" a="1"/>
  <c r="AI1103" i="1" s="1"/>
  <c r="AI1104" i="1" a="1"/>
  <c r="AI1104" i="1" s="1"/>
  <c r="AI1105" i="1" a="1"/>
  <c r="AI1105" i="1" s="1"/>
  <c r="AI1106" i="1" a="1"/>
  <c r="AI1106" i="1" s="1"/>
  <c r="AI1107" i="1" a="1"/>
  <c r="AI1107" i="1" s="1"/>
  <c r="AI1108" i="1" a="1"/>
  <c r="AI1108" i="1" s="1"/>
  <c r="AI1109" i="1" a="1"/>
  <c r="AI1109" i="1" s="1"/>
  <c r="AI1110" i="1" a="1"/>
  <c r="AI1110" i="1" s="1"/>
  <c r="AI1111" i="1" a="1"/>
  <c r="AI1111" i="1" s="1"/>
  <c r="AI1112" i="1" a="1"/>
  <c r="AI1112" i="1" s="1"/>
  <c r="AI1113" i="1" a="1"/>
  <c r="AI1113" i="1" s="1"/>
  <c r="AI1114" i="1" a="1"/>
  <c r="AI1114" i="1" s="1"/>
  <c r="AI1115" i="1" a="1"/>
  <c r="AI1115" i="1" s="1"/>
  <c r="AI1116" i="1" a="1"/>
  <c r="AI1116" i="1" s="1"/>
  <c r="AI1117" i="1" a="1"/>
  <c r="AI1117" i="1" s="1"/>
  <c r="AI1118" i="1" a="1"/>
  <c r="AI1118" i="1" s="1"/>
  <c r="AI1119" i="1" a="1"/>
  <c r="AI1119" i="1" s="1"/>
  <c r="AI1120" i="1" a="1"/>
  <c r="AI1120" i="1" s="1"/>
  <c r="AI1121" i="1" a="1"/>
  <c r="AI1121" i="1" s="1"/>
  <c r="AI1122" i="1" a="1"/>
  <c r="AI1122" i="1" s="1"/>
  <c r="AI1123" i="1" a="1"/>
  <c r="AI1123" i="1" s="1"/>
  <c r="AI1124" i="1" a="1"/>
  <c r="AI1124" i="1" s="1"/>
  <c r="AI1125" i="1" a="1"/>
  <c r="AI1125" i="1" s="1"/>
  <c r="AI1126" i="1" a="1"/>
  <c r="AI1126" i="1" s="1"/>
  <c r="AI1127" i="1" a="1"/>
  <c r="AI1127" i="1" s="1"/>
  <c r="AI1128" i="1" a="1"/>
  <c r="AI1128" i="1" s="1"/>
  <c r="AI1129" i="1" a="1"/>
  <c r="AI1129" i="1" s="1"/>
  <c r="AI1130" i="1" a="1"/>
  <c r="AI1130" i="1" s="1"/>
  <c r="AI1131" i="1" a="1"/>
  <c r="AI1131" i="1" s="1"/>
  <c r="AI1132" i="1" a="1"/>
  <c r="AI1132" i="1" s="1"/>
  <c r="AI1133" i="1" a="1"/>
  <c r="AI1133" i="1" s="1"/>
  <c r="AI1134" i="1" a="1"/>
  <c r="AI1134" i="1" s="1"/>
  <c r="AI1135" i="1" a="1"/>
  <c r="AI1135" i="1" s="1"/>
  <c r="AI1136" i="1" a="1"/>
  <c r="AI1136" i="1" s="1"/>
  <c r="AI1137" i="1" a="1"/>
  <c r="AI1137" i="1" s="1"/>
  <c r="AI1138" i="1" a="1"/>
  <c r="AI1138" i="1" s="1"/>
  <c r="AI1139" i="1" a="1"/>
  <c r="AI1139" i="1" s="1"/>
  <c r="AI1140" i="1" a="1"/>
  <c r="AI1140" i="1" s="1"/>
  <c r="AI1141" i="1" a="1"/>
  <c r="AI1141" i="1" s="1"/>
  <c r="AI1142" i="1" a="1"/>
  <c r="AI1142" i="1" s="1"/>
  <c r="AI1143" i="1" a="1"/>
  <c r="AI1143" i="1" s="1"/>
  <c r="AI1144" i="1" a="1"/>
  <c r="AI1144" i="1" s="1"/>
  <c r="AI1145" i="1" a="1"/>
  <c r="AI1145" i="1" s="1"/>
  <c r="AI1146" i="1" a="1"/>
  <c r="AI1146" i="1" s="1"/>
  <c r="AI1147" i="1" a="1"/>
  <c r="AI1147" i="1" s="1"/>
  <c r="AI1148" i="1" a="1"/>
  <c r="AI1148" i="1" s="1"/>
  <c r="AI1149" i="1" a="1"/>
  <c r="AI1149" i="1" s="1"/>
  <c r="AI1150" i="1" a="1"/>
  <c r="AI1150" i="1" s="1"/>
  <c r="AI1151" i="1" a="1"/>
  <c r="AI1151" i="1" s="1"/>
  <c r="AI1152" i="1" a="1"/>
  <c r="AI1152" i="1" s="1"/>
  <c r="AI1153" i="1" a="1"/>
  <c r="AI1153" i="1" s="1"/>
  <c r="AI1154" i="1" a="1"/>
  <c r="AI1154" i="1" s="1"/>
  <c r="AI1155" i="1" a="1"/>
  <c r="AI1155" i="1" s="1"/>
  <c r="AI1156" i="1" a="1"/>
  <c r="AI1156" i="1" s="1"/>
  <c r="AI1157" i="1" a="1"/>
  <c r="AI1157" i="1" s="1"/>
  <c r="AI1158" i="1" a="1"/>
  <c r="AI1158" i="1" s="1"/>
  <c r="AI1159" i="1" a="1"/>
  <c r="AI1159" i="1" s="1"/>
  <c r="AI1160" i="1" a="1"/>
  <c r="AI1160" i="1" s="1"/>
  <c r="AI1161" i="1" a="1"/>
  <c r="AI1161" i="1" s="1"/>
  <c r="AI1162" i="1" a="1"/>
  <c r="AI1162" i="1" s="1"/>
  <c r="AI1163" i="1" a="1"/>
  <c r="AI1163" i="1" s="1"/>
  <c r="AI1164" i="1" a="1"/>
  <c r="AI1164" i="1" s="1"/>
  <c r="AI1165" i="1" a="1"/>
  <c r="AI1165" i="1" s="1"/>
  <c r="AI1166" i="1" a="1"/>
  <c r="AI1166" i="1" s="1"/>
  <c r="AI1167" i="1" a="1"/>
  <c r="AI1167" i="1" s="1"/>
  <c r="AI1168" i="1" a="1"/>
  <c r="AI1168" i="1" s="1"/>
  <c r="AI1169" i="1" a="1"/>
  <c r="AI1169" i="1" s="1"/>
  <c r="AI1170" i="1" a="1"/>
  <c r="AI1170" i="1" s="1"/>
  <c r="AI1171" i="1" a="1"/>
  <c r="AI1171" i="1" s="1"/>
  <c r="AI1172" i="1" a="1"/>
  <c r="AI1172" i="1" s="1"/>
  <c r="AI1173" i="1" a="1"/>
  <c r="AI1173" i="1" s="1"/>
  <c r="AI1174" i="1" a="1"/>
  <c r="AI1174" i="1" s="1"/>
  <c r="AI1175" i="1" a="1"/>
  <c r="AI1175" i="1" s="1"/>
  <c r="AI1176" i="1" a="1"/>
  <c r="AI1176" i="1" s="1"/>
  <c r="AI1177" i="1" a="1"/>
  <c r="AI1177" i="1" s="1"/>
  <c r="AI1178" i="1" a="1"/>
  <c r="AI1178" i="1" s="1"/>
  <c r="AI1179" i="1" a="1"/>
  <c r="AI1179" i="1" s="1"/>
  <c r="AI1180" i="1" a="1"/>
  <c r="AI1180" i="1" s="1"/>
  <c r="AI1181" i="1" a="1"/>
  <c r="AI1181" i="1" s="1"/>
  <c r="AI1182" i="1" a="1"/>
  <c r="AI1182" i="1" s="1"/>
  <c r="AI1183" i="1" a="1"/>
  <c r="AI1183" i="1" s="1"/>
  <c r="AI1184" i="1" a="1"/>
  <c r="AI1184" i="1" s="1"/>
  <c r="AI1185" i="1" a="1"/>
  <c r="AI1185" i="1" s="1"/>
  <c r="AI1186" i="1" a="1"/>
  <c r="AI1186" i="1" s="1"/>
  <c r="AI1187" i="1" a="1"/>
  <c r="AI1187" i="1" s="1"/>
  <c r="AI1188" i="1" a="1"/>
  <c r="AI1188" i="1" s="1"/>
  <c r="AI1189" i="1" a="1"/>
  <c r="AI1189" i="1" s="1"/>
  <c r="AI1190" i="1" a="1"/>
  <c r="AI1190" i="1" s="1"/>
  <c r="AI1191" i="1" a="1"/>
  <c r="AI1191" i="1" s="1"/>
  <c r="AI1192" i="1" a="1"/>
  <c r="AI1192" i="1" s="1"/>
  <c r="AI1193" i="1" a="1"/>
  <c r="AI1193" i="1" s="1"/>
  <c r="AI1194" i="1" a="1"/>
  <c r="AI1194" i="1" s="1"/>
  <c r="AI1195" i="1" a="1"/>
  <c r="AI1195" i="1" s="1"/>
  <c r="AI1196" i="1" a="1"/>
  <c r="AI1196" i="1" s="1"/>
  <c r="AI1197" i="1" a="1"/>
  <c r="AI1197" i="1" s="1"/>
  <c r="AI1198" i="1" a="1"/>
  <c r="AI1198" i="1" s="1"/>
  <c r="AI1199" i="1" a="1"/>
  <c r="AI1199" i="1" s="1"/>
  <c r="AI1200" i="1" a="1"/>
  <c r="AI1200" i="1" s="1"/>
  <c r="AI1201" i="1" a="1"/>
  <c r="AI1201" i="1" s="1"/>
  <c r="AI1202" i="1" a="1"/>
  <c r="AI1202" i="1" s="1"/>
  <c r="AI1203" i="1" a="1"/>
  <c r="AI1203" i="1" s="1"/>
  <c r="AI1204" i="1" a="1"/>
  <c r="AI1204" i="1" s="1"/>
  <c r="AI1205" i="1" a="1"/>
  <c r="AI1205" i="1" s="1"/>
  <c r="AI1206" i="1" a="1"/>
  <c r="AI1206" i="1" s="1"/>
  <c r="AI1207" i="1" a="1"/>
  <c r="AI1207" i="1" s="1"/>
  <c r="AI1208" i="1" a="1"/>
  <c r="AI1208" i="1" s="1"/>
  <c r="AI1209" i="1" a="1"/>
  <c r="AI1209" i="1" s="1"/>
  <c r="AI1210" i="1" a="1"/>
  <c r="AI1210" i="1" s="1"/>
  <c r="AI1211" i="1" a="1"/>
  <c r="AI1211" i="1" s="1"/>
  <c r="AI1212" i="1" a="1"/>
  <c r="AI1212" i="1" s="1"/>
  <c r="AI1213" i="1" a="1"/>
  <c r="AI1213" i="1" s="1"/>
  <c r="AI1214" i="1" a="1"/>
  <c r="AI1214" i="1" s="1"/>
  <c r="AI1215" i="1" a="1"/>
  <c r="AI1215" i="1" s="1"/>
  <c r="AI1216" i="1" a="1"/>
  <c r="AI1216" i="1" s="1"/>
  <c r="AI1217" i="1" a="1"/>
  <c r="AI1217" i="1" s="1"/>
  <c r="AI1218" i="1" a="1"/>
  <c r="AI1218" i="1" s="1"/>
  <c r="AI1219" i="1" a="1"/>
  <c r="AI1219" i="1" s="1"/>
  <c r="AI1220" i="1" a="1"/>
  <c r="AI1220" i="1" s="1"/>
  <c r="AI1221" i="1" a="1"/>
  <c r="AI1221" i="1" s="1"/>
  <c r="AI1222" i="1" a="1"/>
  <c r="AI1222" i="1" s="1"/>
  <c r="AI1223" i="1" a="1"/>
  <c r="AI1223" i="1" s="1"/>
  <c r="AI1224" i="1" a="1"/>
  <c r="AI1224" i="1" s="1"/>
  <c r="AI1225" i="1" a="1"/>
  <c r="AI1225" i="1" s="1"/>
  <c r="AI1226" i="1" a="1"/>
  <c r="AI1226" i="1" s="1"/>
  <c r="AI1227" i="1" a="1"/>
  <c r="AI1227" i="1" s="1"/>
  <c r="AI1228" i="1" a="1"/>
  <c r="AI1228" i="1" s="1"/>
  <c r="AI1229" i="1" a="1"/>
  <c r="AI1229" i="1" s="1"/>
  <c r="AI1230" i="1" a="1"/>
  <c r="AI1230" i="1" s="1"/>
  <c r="AI1231" i="1" a="1"/>
  <c r="AI1231" i="1" s="1"/>
  <c r="AI1232" i="1" a="1"/>
  <c r="AI1232" i="1" s="1"/>
  <c r="AI1233" i="1" a="1"/>
  <c r="AI1233" i="1" s="1"/>
  <c r="AI1234" i="1" a="1"/>
  <c r="AI1234" i="1" s="1"/>
  <c r="AI1235" i="1" a="1"/>
  <c r="AI1235" i="1" s="1"/>
  <c r="AI1236" i="1" a="1"/>
  <c r="AI1236" i="1" s="1"/>
  <c r="AI1237" i="1" a="1"/>
  <c r="AI1237" i="1" s="1"/>
  <c r="AI1238" i="1" a="1"/>
  <c r="AI1238" i="1" s="1"/>
  <c r="AI1239" i="1" a="1"/>
  <c r="AI1239" i="1" s="1"/>
  <c r="AI1240" i="1" a="1"/>
  <c r="AI1240" i="1" s="1"/>
  <c r="AI1241" i="1" a="1"/>
  <c r="AI1241" i="1" s="1"/>
  <c r="AI1242" i="1" a="1"/>
  <c r="AI1242" i="1" s="1"/>
  <c r="AI1243" i="1" a="1"/>
  <c r="AI1243" i="1" s="1"/>
  <c r="AI1244" i="1" a="1"/>
  <c r="AI1244" i="1" s="1"/>
  <c r="AI1245" i="1" a="1"/>
  <c r="AI1245" i="1" s="1"/>
  <c r="AI1246" i="1" a="1"/>
  <c r="AI1246" i="1" s="1"/>
  <c r="AI1247" i="1" a="1"/>
  <c r="AI1247" i="1" s="1"/>
  <c r="AI1248" i="1" a="1"/>
  <c r="AI1248" i="1" s="1"/>
  <c r="AI1249" i="1" a="1"/>
  <c r="AI1249" i="1" s="1"/>
  <c r="AI1250" i="1" a="1"/>
  <c r="AI1250" i="1" s="1"/>
  <c r="AI1251" i="1" a="1"/>
  <c r="AI1251" i="1" s="1"/>
  <c r="AI1252" i="1" a="1"/>
  <c r="AI1252" i="1" s="1"/>
  <c r="AI1253" i="1" a="1"/>
  <c r="AI1253" i="1" s="1"/>
  <c r="AI1254" i="1" a="1"/>
  <c r="AI1254" i="1" s="1"/>
  <c r="AI1255" i="1" a="1"/>
  <c r="AI1255" i="1" s="1"/>
  <c r="AI1256" i="1" a="1"/>
  <c r="AI1256" i="1" s="1"/>
  <c r="AI1257" i="1" a="1"/>
  <c r="AI1257" i="1" s="1"/>
  <c r="AI1258" i="1" a="1"/>
  <c r="AI1258" i="1" s="1"/>
  <c r="AI1259" i="1" a="1"/>
  <c r="AI1259" i="1" s="1"/>
  <c r="AI1260" i="1" a="1"/>
  <c r="AI1260" i="1" s="1"/>
  <c r="AI1261" i="1" a="1"/>
  <c r="AI1261" i="1" s="1"/>
  <c r="AI1262" i="1" a="1"/>
  <c r="AI1262" i="1" s="1"/>
  <c r="AI1263" i="1" a="1"/>
  <c r="AI1263" i="1" s="1"/>
  <c r="AI1264" i="1" a="1"/>
  <c r="AI1264" i="1" s="1"/>
  <c r="AI1265" i="1" a="1"/>
  <c r="AI1265" i="1" s="1"/>
  <c r="AI1266" i="1" a="1"/>
  <c r="AI1266" i="1" s="1"/>
  <c r="AI1267" i="1" a="1"/>
  <c r="AI1267" i="1" s="1"/>
  <c r="AI1268" i="1" a="1"/>
  <c r="AI1268" i="1" s="1"/>
  <c r="AI1269" i="1" a="1"/>
  <c r="AI1269" i="1" s="1"/>
  <c r="AI1270" i="1" a="1"/>
  <c r="AI1270" i="1" s="1"/>
  <c r="AI1271" i="1" a="1"/>
  <c r="AI1271" i="1" s="1"/>
  <c r="AI1272" i="1" a="1"/>
  <c r="AI1272" i="1" s="1"/>
  <c r="AI1273" i="1" a="1"/>
  <c r="AI1273" i="1" s="1"/>
  <c r="AI1274" i="1" a="1"/>
  <c r="AI1274" i="1" s="1"/>
  <c r="AI1275" i="1" a="1"/>
  <c r="AI1275" i="1" s="1"/>
  <c r="AI1276" i="1" a="1"/>
  <c r="AI1276" i="1" s="1"/>
  <c r="AI1277" i="1" a="1"/>
  <c r="AI1277" i="1" s="1"/>
  <c r="AI1278" i="1" a="1"/>
  <c r="AI1278" i="1" s="1"/>
  <c r="AI1279" i="1" a="1"/>
  <c r="AI1279" i="1" s="1"/>
  <c r="AI1280" i="1" a="1"/>
  <c r="AI1280" i="1" s="1"/>
  <c r="AI1281" i="1" a="1"/>
  <c r="AI1281" i="1" s="1"/>
  <c r="AI1282" i="1" a="1"/>
  <c r="AI1282" i="1" s="1"/>
  <c r="AI1283" i="1" a="1"/>
  <c r="AI1283" i="1" s="1"/>
  <c r="AI1284" i="1" a="1"/>
  <c r="AI1284" i="1" s="1"/>
  <c r="AI1285" i="1" a="1"/>
  <c r="AI1285" i="1" s="1"/>
  <c r="AI1286" i="1" a="1"/>
  <c r="AI1286" i="1" s="1"/>
  <c r="AI1287" i="1" a="1"/>
  <c r="AI1287" i="1" s="1"/>
  <c r="AI1288" i="1" a="1"/>
  <c r="AI1288" i="1" s="1"/>
  <c r="AI1289" i="1" a="1"/>
  <c r="AI1289" i="1" s="1"/>
  <c r="AI1290" i="1" a="1"/>
  <c r="AI1290" i="1" s="1"/>
  <c r="AI1291" i="1" a="1"/>
  <c r="AI1291" i="1" s="1"/>
  <c r="AI1292" i="1" a="1"/>
  <c r="AI1292" i="1" s="1"/>
  <c r="AI1293" i="1" a="1"/>
  <c r="AI1293" i="1" s="1"/>
  <c r="AI1294" i="1" a="1"/>
  <c r="AI1294" i="1" s="1"/>
  <c r="AI1295" i="1" a="1"/>
  <c r="AI1295" i="1" s="1"/>
  <c r="AI1296" i="1" a="1"/>
  <c r="AI1296" i="1" s="1"/>
  <c r="AI1297" i="1" a="1"/>
  <c r="AI1297" i="1" s="1"/>
  <c r="AI1298" i="1" a="1"/>
  <c r="AI1298" i="1" s="1"/>
  <c r="AI1299" i="1" a="1"/>
  <c r="AI1299" i="1" s="1"/>
  <c r="AI1300" i="1" a="1"/>
  <c r="AI1300" i="1" s="1"/>
  <c r="AI1301" i="1" a="1"/>
  <c r="AI1301" i="1" s="1"/>
  <c r="AI1302" i="1" a="1"/>
  <c r="AI1302" i="1" s="1"/>
  <c r="AI1303" i="1" a="1"/>
  <c r="AI1303" i="1" s="1"/>
  <c r="AI1304" i="1" a="1"/>
  <c r="AI1304" i="1" s="1"/>
  <c r="AI1305" i="1" a="1"/>
  <c r="AI1305" i="1" s="1"/>
  <c r="AI1306" i="1" a="1"/>
  <c r="AI1306" i="1" s="1"/>
  <c r="AI1307" i="1" a="1"/>
  <c r="AI1307" i="1" s="1"/>
  <c r="AI1308" i="1" a="1"/>
  <c r="AI1308" i="1" s="1"/>
  <c r="AI1309" i="1" a="1"/>
  <c r="AI1309" i="1" s="1"/>
  <c r="AI1310" i="1" a="1"/>
  <c r="AI1310" i="1" s="1"/>
  <c r="AI1311" i="1" a="1"/>
  <c r="AI1311" i="1" s="1"/>
  <c r="AI1312" i="1" a="1"/>
  <c r="AI1312" i="1" s="1"/>
  <c r="AI1313" i="1" a="1"/>
  <c r="AI1313" i="1" s="1"/>
  <c r="AI1314" i="1" a="1"/>
  <c r="AI1314" i="1" s="1"/>
  <c r="AI1315" i="1" a="1"/>
  <c r="AI1315" i="1" s="1"/>
  <c r="AI1316" i="1" a="1"/>
  <c r="AI1316" i="1" s="1"/>
  <c r="AI1317" i="1" a="1"/>
  <c r="AI1317" i="1" s="1"/>
  <c r="AI1318" i="1" a="1"/>
  <c r="AI1318" i="1" s="1"/>
  <c r="AI1319" i="1" a="1"/>
  <c r="AI1319" i="1" s="1"/>
  <c r="AI1320" i="1" a="1"/>
  <c r="AI1320" i="1" s="1"/>
  <c r="AI1321" i="1" a="1"/>
  <c r="AI1321" i="1" s="1"/>
  <c r="AI1322" i="1" a="1"/>
  <c r="AI1322" i="1" s="1"/>
  <c r="AI1323" i="1" a="1"/>
  <c r="AI1323" i="1" s="1"/>
  <c r="AI1324" i="1" a="1"/>
  <c r="AI1324" i="1" s="1"/>
  <c r="AI1325" i="1" a="1"/>
  <c r="AI1325" i="1" s="1"/>
  <c r="AI1326" i="1" a="1"/>
  <c r="AI1326" i="1" s="1"/>
  <c r="AI1327" i="1" a="1"/>
  <c r="AI1327" i="1" s="1"/>
  <c r="AI1328" i="1" a="1"/>
  <c r="AI1328" i="1" s="1"/>
  <c r="AI1329" i="1" a="1"/>
  <c r="AI1329" i="1" s="1"/>
  <c r="AI1330" i="1" a="1"/>
  <c r="AI1330" i="1" s="1"/>
  <c r="AI1331" i="1" a="1"/>
  <c r="AI1331" i="1" s="1"/>
  <c r="AI1332" i="1" a="1"/>
  <c r="AI1332" i="1" s="1"/>
  <c r="AI1333" i="1" a="1"/>
  <c r="AI1333" i="1" s="1"/>
  <c r="AI1334" i="1" a="1"/>
  <c r="AI1334" i="1" s="1"/>
  <c r="AI1335" i="1" a="1"/>
  <c r="AI1335" i="1" s="1"/>
  <c r="AI1336" i="1" a="1"/>
  <c r="AI1336" i="1" s="1"/>
  <c r="AI1337" i="1" a="1"/>
  <c r="AI1337" i="1" s="1"/>
  <c r="AI1338" i="1" a="1"/>
  <c r="AI1338" i="1" s="1"/>
  <c r="AI1339" i="1" a="1"/>
  <c r="AI1339" i="1" s="1"/>
  <c r="AI1340" i="1" a="1"/>
  <c r="AI1340" i="1" s="1"/>
  <c r="AI1341" i="1" a="1"/>
  <c r="AI1341" i="1" s="1"/>
  <c r="AI1342" i="1" a="1"/>
  <c r="AI1342" i="1" s="1"/>
  <c r="AI1343" i="1" a="1"/>
  <c r="AI1343" i="1" s="1"/>
  <c r="AI1344" i="1" a="1"/>
  <c r="AI1344" i="1" s="1"/>
  <c r="AI1345" i="1" a="1"/>
  <c r="AI1345" i="1" s="1"/>
  <c r="AI1346" i="1" a="1"/>
  <c r="AI1346" i="1" s="1"/>
  <c r="AI1347" i="1" a="1"/>
  <c r="AI1347" i="1" s="1"/>
  <c r="AI1348" i="1" a="1"/>
  <c r="AI1348" i="1" s="1"/>
  <c r="AI1349" i="1" a="1"/>
  <c r="AI1349" i="1" s="1"/>
  <c r="AI1350" i="1" a="1"/>
  <c r="AI1350" i="1" s="1"/>
  <c r="AI1351" i="1" a="1"/>
  <c r="AI1351" i="1" s="1"/>
  <c r="AI1352" i="1" a="1"/>
  <c r="AI1352" i="1" s="1"/>
  <c r="AI1353" i="1" a="1"/>
  <c r="AI1353" i="1" s="1"/>
  <c r="AI1354" i="1" a="1"/>
  <c r="AI1354" i="1" s="1"/>
  <c r="AI1355" i="1" a="1"/>
  <c r="AI1355" i="1" s="1"/>
  <c r="AI1356" i="1" a="1"/>
  <c r="AI1356" i="1" s="1"/>
  <c r="AI1357" i="1" a="1"/>
  <c r="AI1357" i="1" s="1"/>
  <c r="AI1358" i="1" a="1"/>
  <c r="AI1358" i="1" s="1"/>
  <c r="AI1359" i="1" a="1"/>
  <c r="AI1359" i="1" s="1"/>
  <c r="AI1360" i="1" a="1"/>
  <c r="AI1360" i="1" s="1"/>
  <c r="AI1361" i="1" a="1"/>
  <c r="AI1361" i="1" s="1"/>
  <c r="AI1362" i="1" a="1"/>
  <c r="AI1362" i="1" s="1"/>
  <c r="AI1363" i="1" a="1"/>
  <c r="AI1363" i="1" s="1"/>
  <c r="AI1364" i="1" a="1"/>
  <c r="AI1364" i="1" s="1"/>
  <c r="AI1365" i="1" a="1"/>
  <c r="AI1365" i="1" s="1"/>
  <c r="AI1366" i="1" a="1"/>
  <c r="AI1366" i="1" s="1"/>
  <c r="AI1367" i="1" a="1"/>
  <c r="AI1367" i="1" s="1"/>
  <c r="AI1368" i="1" a="1"/>
  <c r="AI1368" i="1" s="1"/>
  <c r="AI1369" i="1" a="1"/>
  <c r="AI1369" i="1" s="1"/>
  <c r="AI1370" i="1" a="1"/>
  <c r="AI1370" i="1" s="1"/>
  <c r="AI1371" i="1" a="1"/>
  <c r="AI1371" i="1" s="1"/>
  <c r="AI1372" i="1" a="1"/>
  <c r="AI1372" i="1" s="1"/>
  <c r="AI1373" i="1" a="1"/>
  <c r="AI1373" i="1" s="1"/>
  <c r="AI1374" i="1" a="1"/>
  <c r="AI1374" i="1" s="1"/>
  <c r="AI1375" i="1" a="1"/>
  <c r="AI1375" i="1" s="1"/>
  <c r="AI1376" i="1" a="1"/>
  <c r="AI1376" i="1" s="1"/>
  <c r="AI1377" i="1" a="1"/>
  <c r="AI1377" i="1" s="1"/>
  <c r="AI1378" i="1" a="1"/>
  <c r="AI1378" i="1" s="1"/>
  <c r="AI1379" i="1" a="1"/>
  <c r="AI1379" i="1" s="1"/>
  <c r="AI1380" i="1" a="1"/>
  <c r="AI1380" i="1" s="1"/>
  <c r="AI1381" i="1" a="1"/>
  <c r="AI1381" i="1" s="1"/>
  <c r="AI1382" i="1" a="1"/>
  <c r="AI1382" i="1" s="1"/>
  <c r="AI1383" i="1" a="1"/>
  <c r="AI1383" i="1" s="1"/>
  <c r="AI1384" i="1" a="1"/>
  <c r="AI1384" i="1" s="1"/>
  <c r="AI1385" i="1" a="1"/>
  <c r="AI1385" i="1" s="1"/>
  <c r="AI1386" i="1" a="1"/>
  <c r="AI1386" i="1" s="1"/>
  <c r="AI1387" i="1" a="1"/>
  <c r="AI1387" i="1" s="1"/>
  <c r="AI1388" i="1" a="1"/>
  <c r="AI1388" i="1" s="1"/>
  <c r="AI1389" i="1" a="1"/>
  <c r="AI1389" i="1" s="1"/>
  <c r="AI1390" i="1" a="1"/>
  <c r="AI1390" i="1" s="1"/>
  <c r="AI1391" i="1" a="1"/>
  <c r="AI1391" i="1" s="1"/>
  <c r="AI1392" i="1" a="1"/>
  <c r="AI1392" i="1" s="1"/>
  <c r="AI1393" i="1" a="1"/>
  <c r="AI1393" i="1" s="1"/>
  <c r="AI1394" i="1" a="1"/>
  <c r="AI1394" i="1" s="1"/>
  <c r="AI1395" i="1" a="1"/>
  <c r="AI1395" i="1" s="1"/>
  <c r="AI1396" i="1" a="1"/>
  <c r="AI1396" i="1" s="1"/>
  <c r="AI1397" i="1" a="1"/>
  <c r="AI1397" i="1" s="1"/>
  <c r="AI1398" i="1" a="1"/>
  <c r="AI1398" i="1" s="1"/>
  <c r="AI1399" i="1" a="1"/>
  <c r="AI1399" i="1" s="1"/>
  <c r="AI1400" i="1" a="1"/>
  <c r="AI1400" i="1" s="1"/>
  <c r="AI1401" i="1" a="1"/>
  <c r="AI1401" i="1" s="1"/>
  <c r="AI1402" i="1" a="1"/>
  <c r="AI1402" i="1" s="1"/>
  <c r="AI1403" i="1" a="1"/>
  <c r="AI1403" i="1" s="1"/>
  <c r="AI1404" i="1" a="1"/>
  <c r="AI1404" i="1" s="1"/>
  <c r="AI1405" i="1" a="1"/>
  <c r="AI1405" i="1" s="1"/>
  <c r="AI1406" i="1" a="1"/>
  <c r="AI1406" i="1" s="1"/>
  <c r="AI1407" i="1" a="1"/>
  <c r="AI1407" i="1" s="1"/>
  <c r="AI1408" i="1" a="1"/>
  <c r="AI1408" i="1" s="1"/>
  <c r="AI1409" i="1" a="1"/>
  <c r="AI1409" i="1" s="1"/>
  <c r="AI1410" i="1" a="1"/>
  <c r="AI1410" i="1" s="1"/>
  <c r="AI1411" i="1" a="1"/>
  <c r="AI1411" i="1" s="1"/>
  <c r="AI1412" i="1" a="1"/>
  <c r="AI1412" i="1" s="1"/>
  <c r="AI1413" i="1" a="1"/>
  <c r="AI1413" i="1" s="1"/>
  <c r="AI1414" i="1" a="1"/>
  <c r="AI1414" i="1" s="1"/>
  <c r="AI1415" i="1" a="1"/>
  <c r="AI1415" i="1" s="1"/>
  <c r="AI1416" i="1" a="1"/>
  <c r="AI1416" i="1" s="1"/>
  <c r="AI1417" i="1" a="1"/>
  <c r="AI1417" i="1" s="1"/>
  <c r="AI1418" i="1" a="1"/>
  <c r="AI1418" i="1" s="1"/>
  <c r="AI1419" i="1" a="1"/>
  <c r="AI1419" i="1" s="1"/>
  <c r="AI1420" i="1" a="1"/>
  <c r="AI1420" i="1" s="1"/>
  <c r="AI1421" i="1" a="1"/>
  <c r="AI1421" i="1" s="1"/>
  <c r="AI1422" i="1" a="1"/>
  <c r="AI1422" i="1" s="1"/>
  <c r="AI1423" i="1" a="1"/>
  <c r="AI1423" i="1" s="1"/>
  <c r="AI1424" i="1" a="1"/>
  <c r="AI1424" i="1" s="1"/>
  <c r="AI1425" i="1" a="1"/>
  <c r="AI1425" i="1" s="1"/>
  <c r="AI1426" i="1" a="1"/>
  <c r="AI1426" i="1" s="1"/>
  <c r="AI1427" i="1" a="1"/>
  <c r="AI1427" i="1" s="1"/>
  <c r="AI1428" i="1" a="1"/>
  <c r="AI1428" i="1" s="1"/>
  <c r="AI1429" i="1" a="1"/>
  <c r="AI1429" i="1" s="1"/>
  <c r="AI1430" i="1" a="1"/>
  <c r="AI1430" i="1" s="1"/>
  <c r="AI1431" i="1" a="1"/>
  <c r="AI1431" i="1" s="1"/>
  <c r="AI1432" i="1" a="1"/>
  <c r="AI1432" i="1" s="1"/>
  <c r="AI1433" i="1" a="1"/>
  <c r="AI1433" i="1" s="1"/>
  <c r="AI1434" i="1" a="1"/>
  <c r="AI1434" i="1" s="1"/>
  <c r="AI1435" i="1" a="1"/>
  <c r="AI1435" i="1" s="1"/>
  <c r="AI1436" i="1" a="1"/>
  <c r="AI1436" i="1" s="1"/>
  <c r="AI1437" i="1" a="1"/>
  <c r="AI1437" i="1" s="1"/>
  <c r="AI1438" i="1" a="1"/>
  <c r="AI1438" i="1" s="1"/>
  <c r="AI1439" i="1" a="1"/>
  <c r="AI1439" i="1" s="1"/>
  <c r="AI1440" i="1" a="1"/>
  <c r="AI1440" i="1" s="1"/>
  <c r="AI1441" i="1" a="1"/>
  <c r="AI1441" i="1" s="1"/>
  <c r="AI1442" i="1" a="1"/>
  <c r="AI1442" i="1" s="1"/>
  <c r="AI1443" i="1" a="1"/>
  <c r="AI1443" i="1" s="1"/>
  <c r="AI1444" i="1" a="1"/>
  <c r="AI1444" i="1" s="1"/>
  <c r="AI1445" i="1" a="1"/>
  <c r="AI1445" i="1" s="1"/>
  <c r="AI1446" i="1" a="1"/>
  <c r="AI1446" i="1" s="1"/>
  <c r="AI1447" i="1" a="1"/>
  <c r="AI1447" i="1" s="1"/>
  <c r="AI1448" i="1" a="1"/>
  <c r="AI1448" i="1" s="1"/>
  <c r="AI1449" i="1" a="1"/>
  <c r="AI1449" i="1" s="1"/>
  <c r="AI1450" i="1" a="1"/>
  <c r="AI1450" i="1" s="1"/>
  <c r="AI1451" i="1" a="1"/>
  <c r="AI1451" i="1" s="1"/>
  <c r="AI1452" i="1" a="1"/>
  <c r="AI1452" i="1" s="1"/>
  <c r="AI1453" i="1" a="1"/>
  <c r="AI1453" i="1" s="1"/>
  <c r="AI1454" i="1" a="1"/>
  <c r="AI1454" i="1" s="1"/>
  <c r="AI1455" i="1" a="1"/>
  <c r="AI1455" i="1" s="1"/>
  <c r="AI1456" i="1" a="1"/>
  <c r="AI1456" i="1" s="1"/>
  <c r="AI1457" i="1" a="1"/>
  <c r="AI1457" i="1" s="1"/>
  <c r="AI1458" i="1" a="1"/>
  <c r="AI1458" i="1" s="1"/>
  <c r="AI1459" i="1" a="1"/>
  <c r="AI1459" i="1" s="1"/>
  <c r="AI1460" i="1" a="1"/>
  <c r="AI1460" i="1" s="1"/>
  <c r="AI1461" i="1" a="1"/>
  <c r="AI1461" i="1" s="1"/>
  <c r="AI1462" i="1" a="1"/>
  <c r="AI1462" i="1" s="1"/>
  <c r="AI1463" i="1" a="1"/>
  <c r="AI1463" i="1" s="1"/>
  <c r="AI1464" i="1" a="1"/>
  <c r="AI1464" i="1" s="1"/>
  <c r="AI1465" i="1" a="1"/>
  <c r="AI1465" i="1" s="1"/>
  <c r="AI1466" i="1" a="1"/>
  <c r="AI1466" i="1" s="1"/>
  <c r="AI1467" i="1" a="1"/>
  <c r="AI1467" i="1" s="1"/>
  <c r="AI1468" i="1" a="1"/>
  <c r="AI1468" i="1" s="1"/>
  <c r="AI1469" i="1" a="1"/>
  <c r="AI1469" i="1" s="1"/>
  <c r="AI1470" i="1" a="1"/>
  <c r="AI1470" i="1" s="1"/>
  <c r="AI1471" i="1" a="1"/>
  <c r="AI1471" i="1" s="1"/>
  <c r="AI1472" i="1" a="1"/>
  <c r="AI1472" i="1" s="1"/>
  <c r="AI1473" i="1" a="1"/>
  <c r="AI1473" i="1" s="1"/>
  <c r="AI1474" i="1" a="1"/>
  <c r="AI1474" i="1" s="1"/>
  <c r="AI1475" i="1" a="1"/>
  <c r="AI1475" i="1" s="1"/>
  <c r="AI1476" i="1" a="1"/>
  <c r="AI1476" i="1" s="1"/>
  <c r="AI1477" i="1" a="1"/>
  <c r="AI1477" i="1" s="1"/>
  <c r="AI1478" i="1" a="1"/>
  <c r="AI1478" i="1" s="1"/>
  <c r="AI1479" i="1" a="1"/>
  <c r="AI1479" i="1" s="1"/>
  <c r="AI1480" i="1" a="1"/>
  <c r="AI1480" i="1" s="1"/>
  <c r="AI1481" i="1" a="1"/>
  <c r="AI1481" i="1" s="1"/>
  <c r="AI1482" i="1" a="1"/>
  <c r="AI1482" i="1" s="1"/>
  <c r="AI1483" i="1" a="1"/>
  <c r="AI1483" i="1" s="1"/>
  <c r="AI1484" i="1" a="1"/>
  <c r="AI1484" i="1" s="1"/>
  <c r="AI1485" i="1" a="1"/>
  <c r="AI1485" i="1" s="1"/>
  <c r="AI1486" i="1" a="1"/>
  <c r="AI1486" i="1" s="1"/>
  <c r="AI1487" i="1" a="1"/>
  <c r="AI1487" i="1" s="1"/>
  <c r="AI1488" i="1" a="1"/>
  <c r="AI1488" i="1" s="1"/>
  <c r="AI1489" i="1" a="1"/>
  <c r="AI1489" i="1" s="1"/>
  <c r="AI1490" i="1" a="1"/>
  <c r="AI1490" i="1" s="1"/>
  <c r="AI1491" i="1" a="1"/>
  <c r="AI1491" i="1" s="1"/>
  <c r="AI1492" i="1" a="1"/>
  <c r="AI1492" i="1" s="1"/>
  <c r="AI1493" i="1" a="1"/>
  <c r="AI1493" i="1" s="1"/>
  <c r="AI1494" i="1" a="1"/>
  <c r="AI1494" i="1" s="1"/>
  <c r="AI1495" i="1" a="1"/>
  <c r="AI1495" i="1" s="1"/>
  <c r="AI1496" i="1" a="1"/>
  <c r="AI1496" i="1" s="1"/>
  <c r="AI1497" i="1" a="1"/>
  <c r="AI1497" i="1" s="1"/>
  <c r="AI1498" i="1" a="1"/>
  <c r="AI1498" i="1" s="1"/>
  <c r="AI1499" i="1" a="1"/>
  <c r="AI1499" i="1" s="1"/>
  <c r="AI1500" i="1" a="1"/>
  <c r="AI1500" i="1" s="1"/>
  <c r="AI1501" i="1" a="1"/>
  <c r="AI1501" i="1" s="1"/>
  <c r="AI1502" i="1" a="1"/>
  <c r="AI1502" i="1" s="1"/>
  <c r="AI1503" i="1" a="1"/>
  <c r="AI1503" i="1" s="1"/>
  <c r="AI1504" i="1" a="1"/>
  <c r="AI1504" i="1" s="1"/>
  <c r="AI1505" i="1" a="1"/>
  <c r="AI1505" i="1" s="1"/>
  <c r="AI1506" i="1" a="1"/>
  <c r="AI1506" i="1" s="1"/>
  <c r="AI1507" i="1" a="1"/>
  <c r="AI1507" i="1" s="1"/>
  <c r="AI1508" i="1" a="1"/>
  <c r="AI1508" i="1" s="1"/>
  <c r="AI1509" i="1" a="1"/>
  <c r="AI1509" i="1" s="1"/>
  <c r="AI1510" i="1" a="1"/>
  <c r="AI1510" i="1" s="1"/>
  <c r="AI1511" i="1" a="1"/>
  <c r="AI1511" i="1" s="1"/>
  <c r="AI1512" i="1" a="1"/>
  <c r="AI1512" i="1" s="1"/>
  <c r="AI1513" i="1" a="1"/>
  <c r="AI1513" i="1" s="1"/>
  <c r="AI1514" i="1" a="1"/>
  <c r="AI1514" i="1" s="1"/>
  <c r="AI1515" i="1" a="1"/>
  <c r="AI1515" i="1" s="1"/>
  <c r="AI1516" i="1" a="1"/>
  <c r="AI1516" i="1" s="1"/>
  <c r="AI1517" i="1" a="1"/>
  <c r="AI1517" i="1" s="1"/>
  <c r="AI1518" i="1" a="1"/>
  <c r="AI1518" i="1" s="1"/>
  <c r="AI1519" i="1" a="1"/>
  <c r="AI1519" i="1" s="1"/>
  <c r="AI1520" i="1" a="1"/>
  <c r="AI1520" i="1" s="1"/>
  <c r="AI1521" i="1" a="1"/>
  <c r="AI1521" i="1" s="1"/>
  <c r="AI1522" i="1" a="1"/>
  <c r="AI1522" i="1" s="1"/>
  <c r="AI1523" i="1" a="1"/>
  <c r="AI1523" i="1" s="1"/>
  <c r="AI1524" i="1" a="1"/>
  <c r="AI1524" i="1" s="1"/>
  <c r="AI1525" i="1" a="1"/>
  <c r="AI1525" i="1" s="1"/>
  <c r="AI1526" i="1" a="1"/>
  <c r="AI1526" i="1" s="1"/>
  <c r="AI1527" i="1" a="1"/>
  <c r="AI1527" i="1" s="1"/>
  <c r="AI1528" i="1" a="1"/>
  <c r="AI1528" i="1" s="1"/>
  <c r="AI1529" i="1" a="1"/>
  <c r="AI1529" i="1" s="1"/>
  <c r="AI1530" i="1" a="1"/>
  <c r="AI1530" i="1" s="1"/>
  <c r="AI1531" i="1" a="1"/>
  <c r="AI1531" i="1" s="1"/>
  <c r="AI1532" i="1" a="1"/>
  <c r="AI1532" i="1" s="1"/>
  <c r="AI1533" i="1" a="1"/>
  <c r="AI1533" i="1" s="1"/>
  <c r="AI1534" i="1" a="1"/>
  <c r="AI1534" i="1" s="1"/>
  <c r="AI1535" i="1" a="1"/>
  <c r="AI1535" i="1" s="1"/>
  <c r="AI1536" i="1" a="1"/>
  <c r="AI1536" i="1" s="1"/>
  <c r="AI1537" i="1" a="1"/>
  <c r="AI1537" i="1" s="1"/>
  <c r="AI1538" i="1" a="1"/>
  <c r="AI1538" i="1" s="1"/>
  <c r="AI1539" i="1" a="1"/>
  <c r="AI1539" i="1" s="1"/>
  <c r="AI1540" i="1" a="1"/>
  <c r="AI1540" i="1" s="1"/>
  <c r="AI1541" i="1" a="1"/>
  <c r="AI1541" i="1" s="1"/>
  <c r="AI1542" i="1" a="1"/>
  <c r="AI1542" i="1" s="1"/>
  <c r="AI1543" i="1" a="1"/>
  <c r="AI1543" i="1" s="1"/>
  <c r="AI1544" i="1" a="1"/>
  <c r="AI1544" i="1" s="1"/>
  <c r="AI1545" i="1" a="1"/>
  <c r="AI1545" i="1" s="1"/>
  <c r="AI1546" i="1" a="1"/>
  <c r="AI1546" i="1" s="1"/>
  <c r="AI1547" i="1" a="1"/>
  <c r="AI1547" i="1" s="1"/>
  <c r="AI1548" i="1" a="1"/>
  <c r="AI1548" i="1" s="1"/>
  <c r="AI1549" i="1" a="1"/>
  <c r="AI1549" i="1" s="1"/>
  <c r="AI1550" i="1" a="1"/>
  <c r="AI1550" i="1" s="1"/>
  <c r="AI1551" i="1" a="1"/>
  <c r="AI1551" i="1" s="1"/>
  <c r="AI1552" i="1" a="1"/>
  <c r="AI1552" i="1" s="1"/>
  <c r="AI1553" i="1" a="1"/>
  <c r="AI1553" i="1" s="1"/>
  <c r="AI1554" i="1" a="1"/>
  <c r="AI1554" i="1" s="1"/>
  <c r="AI1555" i="1" a="1"/>
  <c r="AI1555" i="1" s="1"/>
  <c r="AI1556" i="1" a="1"/>
  <c r="AI1556" i="1" s="1"/>
  <c r="AI1557" i="1" a="1"/>
  <c r="AI1557" i="1" s="1"/>
  <c r="AI1558" i="1" a="1"/>
  <c r="AI1558" i="1" s="1"/>
  <c r="AI1559" i="1" a="1"/>
  <c r="AI1559" i="1" s="1"/>
  <c r="AI1560" i="1" a="1"/>
  <c r="AI1560" i="1" s="1"/>
  <c r="AI1561" i="1" a="1"/>
  <c r="AI1561" i="1" s="1"/>
  <c r="AI1562" i="1" a="1"/>
  <c r="AI1562" i="1" s="1"/>
  <c r="AI1563" i="1" a="1"/>
  <c r="AI1563" i="1" s="1"/>
  <c r="AI1564" i="1" a="1"/>
  <c r="AI1564" i="1" s="1"/>
  <c r="AI1565" i="1" a="1"/>
  <c r="AI1565" i="1" s="1"/>
  <c r="AI1566" i="1" a="1"/>
  <c r="AI1566" i="1" s="1"/>
  <c r="AI1567" i="1" a="1"/>
  <c r="AI1567" i="1" s="1"/>
  <c r="AI1568" i="1" a="1"/>
  <c r="AI1568" i="1" s="1"/>
  <c r="AI1569" i="1" a="1"/>
  <c r="AI1569" i="1" s="1"/>
  <c r="AI1570" i="1" a="1"/>
  <c r="AI1570" i="1" s="1"/>
  <c r="AI1571" i="1" a="1"/>
  <c r="AI1571" i="1" s="1"/>
  <c r="AI1572" i="1" a="1"/>
  <c r="AI1572" i="1" s="1"/>
  <c r="AI1573" i="1" a="1"/>
  <c r="AI1573" i="1" s="1"/>
  <c r="AI1574" i="1" a="1"/>
  <c r="AI1574" i="1" s="1"/>
  <c r="AI1575" i="1" a="1"/>
  <c r="AI1575" i="1" s="1"/>
  <c r="AI1576" i="1" a="1"/>
  <c r="AI1576" i="1" s="1"/>
  <c r="AI1577" i="1" a="1"/>
  <c r="AI1577" i="1" s="1"/>
  <c r="AI1578" i="1" a="1"/>
  <c r="AI1578" i="1" s="1"/>
  <c r="AI1579" i="1" a="1"/>
  <c r="AI1579" i="1" s="1"/>
  <c r="AI1580" i="1" a="1"/>
  <c r="AI1580" i="1" s="1"/>
  <c r="AI1581" i="1" a="1"/>
  <c r="AI1581" i="1" s="1"/>
  <c r="AI1582" i="1" a="1"/>
  <c r="AI1582" i="1" s="1"/>
  <c r="AI1583" i="1" a="1"/>
  <c r="AI1583" i="1" s="1"/>
  <c r="AI1584" i="1" a="1"/>
  <c r="AI1584" i="1" s="1"/>
  <c r="AI1585" i="1" a="1"/>
  <c r="AI1585" i="1" s="1"/>
  <c r="AI1586" i="1" a="1"/>
  <c r="AI1586" i="1" s="1"/>
  <c r="AI1587" i="1" a="1"/>
  <c r="AI1587" i="1" s="1"/>
  <c r="AI1588" i="1" a="1"/>
  <c r="AI1588" i="1" s="1"/>
  <c r="AI1589" i="1" a="1"/>
  <c r="AI1589" i="1" s="1"/>
  <c r="AI1590" i="1" a="1"/>
  <c r="AI1590" i="1" s="1"/>
  <c r="AI1591" i="1" a="1"/>
  <c r="AI1591" i="1" s="1"/>
  <c r="AI1592" i="1" a="1"/>
  <c r="AI1592" i="1" s="1"/>
  <c r="AI1593" i="1" a="1"/>
  <c r="AI1593" i="1" s="1"/>
  <c r="AI1594" i="1" a="1"/>
  <c r="AI1594" i="1" s="1"/>
  <c r="AI1595" i="1" a="1"/>
  <c r="AI1595" i="1" s="1"/>
  <c r="AI1596" i="1" a="1"/>
  <c r="AI1596" i="1" s="1"/>
  <c r="AI1597" i="1" a="1"/>
  <c r="AI1597" i="1" s="1"/>
  <c r="AI1598" i="1" a="1"/>
  <c r="AI1598" i="1" s="1"/>
  <c r="AI1599" i="1" a="1"/>
  <c r="AI1599" i="1" s="1"/>
  <c r="AI1600" i="1" a="1"/>
  <c r="AI1600" i="1" s="1"/>
  <c r="AI1601" i="1" a="1"/>
  <c r="AI1601" i="1" s="1"/>
  <c r="AI1602" i="1" a="1"/>
  <c r="AI1602" i="1" s="1"/>
  <c r="AI1603" i="1" a="1"/>
  <c r="AI1603" i="1" s="1"/>
  <c r="AI1604" i="1" a="1"/>
  <c r="AI1604" i="1" s="1"/>
  <c r="AI1605" i="1" a="1"/>
  <c r="AI1605" i="1" s="1"/>
  <c r="AI1606" i="1" a="1"/>
  <c r="AI1606" i="1" s="1"/>
  <c r="AI1607" i="1" a="1"/>
  <c r="AI1607" i="1" s="1"/>
  <c r="AI1608" i="1" a="1"/>
  <c r="AI1608" i="1" s="1"/>
  <c r="AI1609" i="1" a="1"/>
  <c r="AI1609" i="1" s="1"/>
  <c r="AI1610" i="1" a="1"/>
  <c r="AI1610" i="1" s="1"/>
  <c r="AI1611" i="1" a="1"/>
  <c r="AI1611" i="1" s="1"/>
  <c r="AI1612" i="1" a="1"/>
  <c r="AI1612" i="1" s="1"/>
  <c r="AI1613" i="1" a="1"/>
  <c r="AI1613" i="1" s="1"/>
  <c r="AI1614" i="1" a="1"/>
  <c r="AI1614" i="1" s="1"/>
  <c r="AI1615" i="1" a="1"/>
  <c r="AI1615" i="1" s="1"/>
  <c r="AI1616" i="1" a="1"/>
  <c r="AI1616" i="1" s="1"/>
  <c r="AI1617" i="1" a="1"/>
  <c r="AI1617" i="1" s="1"/>
  <c r="AI1618" i="1" a="1"/>
  <c r="AI1618" i="1" s="1"/>
  <c r="AI1619" i="1" a="1"/>
  <c r="AI1619" i="1" s="1"/>
  <c r="AI1620" i="1" a="1"/>
  <c r="AI1620" i="1" s="1"/>
  <c r="AI1621" i="1" a="1"/>
  <c r="AI1621" i="1" s="1"/>
  <c r="AI1622" i="1" a="1"/>
  <c r="AI1622" i="1" s="1"/>
  <c r="AI1623" i="1" a="1"/>
  <c r="AI1623" i="1" s="1"/>
  <c r="AI1624" i="1" a="1"/>
  <c r="AI1624" i="1" s="1"/>
  <c r="AI1625" i="1" a="1"/>
  <c r="AI1625" i="1" s="1"/>
  <c r="AI1626" i="1" a="1"/>
  <c r="AI1626" i="1" s="1"/>
  <c r="AI1627" i="1" a="1"/>
  <c r="AI1627" i="1" s="1"/>
  <c r="AI1628" i="1" a="1"/>
  <c r="AI1628" i="1" s="1"/>
  <c r="AI1629" i="1" a="1"/>
  <c r="AI1629" i="1" s="1"/>
  <c r="AI1630" i="1" a="1"/>
  <c r="AI1630" i="1" s="1"/>
  <c r="AI1631" i="1" a="1"/>
  <c r="AI1631" i="1" s="1"/>
  <c r="AI1632" i="1" a="1"/>
  <c r="AI1632" i="1" s="1"/>
  <c r="AI1633" i="1" a="1"/>
  <c r="AI1633" i="1" s="1"/>
  <c r="AI1634" i="1" a="1"/>
  <c r="AI1634" i="1" s="1"/>
  <c r="AI1635" i="1" a="1"/>
  <c r="AI1635" i="1" s="1"/>
  <c r="AI1636" i="1" a="1"/>
  <c r="AI1636" i="1" s="1"/>
  <c r="AI1637" i="1" a="1"/>
  <c r="AI1637" i="1" s="1"/>
  <c r="AI1638" i="1" a="1"/>
  <c r="AI1638" i="1" s="1"/>
  <c r="AI1639" i="1" a="1"/>
  <c r="AI1639" i="1" s="1"/>
  <c r="AI1640" i="1" a="1"/>
  <c r="AI1640" i="1" s="1"/>
  <c r="AI1641" i="1" a="1"/>
  <c r="AI1641" i="1" s="1"/>
  <c r="AI1642" i="1" a="1"/>
  <c r="AI1642" i="1" s="1"/>
  <c r="AI1643" i="1" a="1"/>
  <c r="AI1643" i="1" s="1"/>
  <c r="AI1644" i="1" a="1"/>
  <c r="AI1644" i="1" s="1"/>
  <c r="AI1645" i="1" a="1"/>
  <c r="AI1645" i="1" s="1"/>
  <c r="AI1646" i="1" a="1"/>
  <c r="AI1646" i="1" s="1"/>
  <c r="AI1647" i="1" a="1"/>
  <c r="AI1647" i="1" s="1"/>
  <c r="AI1648" i="1" a="1"/>
  <c r="AI1648" i="1" s="1"/>
  <c r="AI1649" i="1" a="1"/>
  <c r="AI1649" i="1" s="1"/>
  <c r="AI1650" i="1" a="1"/>
  <c r="AI1650" i="1" s="1"/>
  <c r="AI1651" i="1" a="1"/>
  <c r="AI1651" i="1" s="1"/>
  <c r="AI1652" i="1" a="1"/>
  <c r="AI1652" i="1" s="1"/>
  <c r="AI1653" i="1" a="1"/>
  <c r="AI1653" i="1" s="1"/>
  <c r="AI1654" i="1" a="1"/>
  <c r="AI1654" i="1" s="1"/>
  <c r="AI1655" i="1" a="1"/>
  <c r="AI1655" i="1" s="1"/>
  <c r="AI1656" i="1" a="1"/>
  <c r="AI1656" i="1" s="1"/>
  <c r="AI1657" i="1" a="1"/>
  <c r="AI1657" i="1" s="1"/>
  <c r="AI1658" i="1" a="1"/>
  <c r="AI1658" i="1" s="1"/>
  <c r="AI1659" i="1" a="1"/>
  <c r="AI1659" i="1" s="1"/>
  <c r="AI1660" i="1" a="1"/>
  <c r="AI1660" i="1" s="1"/>
  <c r="AI1661" i="1" a="1"/>
  <c r="AI1661" i="1" s="1"/>
  <c r="AI1662" i="1" a="1"/>
  <c r="AI1662" i="1" s="1"/>
  <c r="AI1663" i="1" a="1"/>
  <c r="AI1663" i="1" s="1"/>
  <c r="AI1664" i="1" a="1"/>
  <c r="AI1664" i="1" s="1"/>
  <c r="AI1665" i="1" a="1"/>
  <c r="AI1665" i="1" s="1"/>
  <c r="AI1666" i="1" a="1"/>
  <c r="AI1666" i="1" s="1"/>
  <c r="AI1667" i="1" a="1"/>
  <c r="AI1667" i="1" s="1"/>
  <c r="AI1668" i="1" a="1"/>
  <c r="AI1668" i="1" s="1"/>
  <c r="AI1669" i="1" a="1"/>
  <c r="AI1669" i="1" s="1"/>
  <c r="AI1670" i="1" a="1"/>
  <c r="AI1670" i="1" s="1"/>
  <c r="AI1671" i="1" a="1"/>
  <c r="AI1671" i="1" s="1"/>
  <c r="AI1672" i="1" a="1"/>
  <c r="AI1672" i="1" s="1"/>
  <c r="AI1673" i="1" a="1"/>
  <c r="AI1673" i="1" s="1"/>
  <c r="AI1674" i="1" a="1"/>
  <c r="AI1674" i="1" s="1"/>
  <c r="AI1675" i="1" a="1"/>
  <c r="AI1675" i="1" s="1"/>
  <c r="AI1676" i="1" a="1"/>
  <c r="AI1676" i="1" s="1"/>
  <c r="AI1677" i="1" a="1"/>
  <c r="AI1677" i="1" s="1"/>
  <c r="AI1678" i="1" a="1"/>
  <c r="AI1678" i="1" s="1"/>
  <c r="AI1679" i="1" a="1"/>
  <c r="AI1679" i="1" s="1"/>
  <c r="AI1680" i="1" a="1"/>
  <c r="AI1680" i="1" s="1"/>
  <c r="AI1681" i="1" a="1"/>
  <c r="AI1681" i="1" s="1"/>
  <c r="AI1682" i="1" a="1"/>
  <c r="AI1682" i="1" s="1"/>
  <c r="AI1683" i="1" a="1"/>
  <c r="AI1683" i="1" s="1"/>
  <c r="AI1684" i="1" a="1"/>
  <c r="AI1684" i="1" s="1"/>
  <c r="AI1685" i="1" a="1"/>
  <c r="AI1685" i="1" s="1"/>
  <c r="AI1686" i="1" a="1"/>
  <c r="AI1686" i="1" s="1"/>
  <c r="AI1687" i="1" a="1"/>
  <c r="AI1687" i="1" s="1"/>
  <c r="AI1688" i="1" a="1"/>
  <c r="AI1688" i="1" s="1"/>
  <c r="AI1689" i="1" a="1"/>
  <c r="AI1689" i="1" s="1"/>
  <c r="AI1690" i="1" a="1"/>
  <c r="AI1690" i="1" s="1"/>
  <c r="AI1691" i="1" a="1"/>
  <c r="AI1691" i="1" s="1"/>
  <c r="AI1692" i="1" a="1"/>
  <c r="AI1692" i="1" s="1"/>
  <c r="AI1693" i="1" a="1"/>
  <c r="AI1693" i="1" s="1"/>
  <c r="AI1694" i="1" a="1"/>
  <c r="AI1694" i="1" s="1"/>
  <c r="AI1695" i="1" a="1"/>
  <c r="AI1695" i="1" s="1"/>
  <c r="AI1696" i="1" a="1"/>
  <c r="AI1696" i="1" s="1"/>
  <c r="AI1697" i="1" a="1"/>
  <c r="AI1697" i="1" s="1"/>
  <c r="AI1698" i="1" a="1"/>
  <c r="AI1698" i="1" s="1"/>
  <c r="AI1699" i="1" a="1"/>
  <c r="AI1699" i="1" s="1"/>
  <c r="AI1700" i="1" a="1"/>
  <c r="AI1700" i="1" s="1"/>
  <c r="AI1701" i="1" a="1"/>
  <c r="AI1701" i="1" s="1"/>
  <c r="AI1702" i="1" a="1"/>
  <c r="AI1702" i="1" s="1"/>
  <c r="AI1703" i="1" a="1"/>
  <c r="AI1703" i="1" s="1"/>
  <c r="AI1704" i="1" a="1"/>
  <c r="AI1704" i="1" s="1"/>
  <c r="AI1705" i="1" a="1"/>
  <c r="AI1705" i="1" s="1"/>
  <c r="AI1706" i="1" a="1"/>
  <c r="AI1706" i="1" s="1"/>
  <c r="AI1707" i="1" a="1"/>
  <c r="AI1707" i="1" s="1"/>
  <c r="AI1708" i="1" a="1"/>
  <c r="AI1708" i="1" s="1"/>
  <c r="AI1709" i="1" a="1"/>
  <c r="AI1709" i="1" s="1"/>
  <c r="AI1710" i="1" a="1"/>
  <c r="AI1710" i="1" s="1"/>
  <c r="AI1711" i="1" a="1"/>
  <c r="AI1711" i="1" s="1"/>
  <c r="AI1712" i="1" a="1"/>
  <c r="AI1712" i="1" s="1"/>
  <c r="AI1713" i="1" a="1"/>
  <c r="AI1713" i="1" s="1"/>
  <c r="AI1714" i="1" a="1"/>
  <c r="AI1714" i="1" s="1"/>
  <c r="AI1715" i="1" a="1"/>
  <c r="AI1715" i="1" s="1"/>
  <c r="AI1716" i="1" a="1"/>
  <c r="AI1716" i="1" s="1"/>
  <c r="AI1717" i="1" a="1"/>
  <c r="AI1717" i="1" s="1"/>
  <c r="AI1718" i="1" a="1"/>
  <c r="AI1718" i="1" s="1"/>
  <c r="AI1719" i="1" a="1"/>
  <c r="AI1719" i="1" s="1"/>
  <c r="AI1720" i="1" a="1"/>
  <c r="AI1720" i="1" s="1"/>
  <c r="AI1721" i="1" a="1"/>
  <c r="AI1721" i="1" s="1"/>
  <c r="AI1722" i="1" a="1"/>
  <c r="AI1722" i="1" s="1"/>
  <c r="AI1723" i="1" a="1"/>
  <c r="AI1723" i="1" s="1"/>
  <c r="AI1724" i="1" a="1"/>
  <c r="AI1724" i="1" s="1"/>
  <c r="AI1725" i="1" a="1"/>
  <c r="AI1725" i="1" s="1"/>
  <c r="AI1726" i="1" a="1"/>
  <c r="AI1726" i="1" s="1"/>
  <c r="AI1727" i="1" a="1"/>
  <c r="AI1727" i="1" s="1"/>
  <c r="AI1728" i="1" a="1"/>
  <c r="AI1728" i="1" s="1"/>
  <c r="AI1729" i="1" a="1"/>
  <c r="AI1729" i="1" s="1"/>
  <c r="AI1730" i="1" a="1"/>
  <c r="AI1730" i="1" s="1"/>
  <c r="AI1731" i="1" a="1"/>
  <c r="AI1731" i="1" s="1"/>
  <c r="AI1732" i="1" a="1"/>
  <c r="AI1732" i="1" s="1"/>
  <c r="AI1733" i="1" a="1"/>
  <c r="AI1733" i="1" s="1"/>
  <c r="AI1734" i="1" a="1"/>
  <c r="AI1734" i="1" s="1"/>
  <c r="AI1735" i="1" a="1"/>
  <c r="AI1735" i="1" s="1"/>
  <c r="AI1736" i="1" a="1"/>
  <c r="AI1736" i="1" s="1"/>
  <c r="AI1737" i="1" a="1"/>
  <c r="AI1737" i="1" s="1"/>
  <c r="AI1738" i="1" a="1"/>
  <c r="AI1738" i="1" s="1"/>
  <c r="AI1739" i="1" a="1"/>
  <c r="AI1739" i="1" s="1"/>
  <c r="AI1740" i="1" a="1"/>
  <c r="AI1740" i="1" s="1"/>
  <c r="AI1741" i="1" a="1"/>
  <c r="AI1741" i="1" s="1"/>
  <c r="AI1742" i="1" a="1"/>
  <c r="AI1742" i="1" s="1"/>
  <c r="AI1743" i="1" a="1"/>
  <c r="AI1743" i="1" s="1"/>
  <c r="AI1744" i="1" a="1"/>
  <c r="AI1744" i="1" s="1"/>
  <c r="AI1745" i="1" a="1"/>
  <c r="AI1745" i="1" s="1"/>
  <c r="AI1746" i="1" a="1"/>
  <c r="AI1746" i="1" s="1"/>
  <c r="AI1747" i="1" a="1"/>
  <c r="AI1747" i="1" s="1"/>
  <c r="AI1748" i="1" a="1"/>
  <c r="AI1748" i="1" s="1"/>
  <c r="AI1749" i="1" a="1"/>
  <c r="AI1749" i="1" s="1"/>
  <c r="AI1750" i="1" a="1"/>
  <c r="AI1750" i="1" s="1"/>
  <c r="AI1751" i="1" a="1"/>
  <c r="AI1751" i="1" s="1"/>
  <c r="AI1752" i="1" a="1"/>
  <c r="AI1752" i="1" s="1"/>
  <c r="AI1753" i="1" a="1"/>
  <c r="AI1753" i="1" s="1"/>
  <c r="AI1754" i="1" a="1"/>
  <c r="AI1754" i="1" s="1"/>
  <c r="AI1755" i="1" a="1"/>
  <c r="AI1755" i="1" s="1"/>
  <c r="AI1756" i="1" a="1"/>
  <c r="AI1756" i="1" s="1"/>
  <c r="AI1757" i="1" a="1"/>
  <c r="AI1757" i="1" s="1"/>
  <c r="AI1758" i="1" a="1"/>
  <c r="AI1758" i="1" s="1"/>
  <c r="AI1759" i="1" a="1"/>
  <c r="AI1759" i="1" s="1"/>
  <c r="AI1760" i="1" a="1"/>
  <c r="AI1760" i="1" s="1"/>
  <c r="AI1761" i="1" a="1"/>
  <c r="AI1761" i="1" s="1"/>
  <c r="AI1762" i="1" a="1"/>
  <c r="AI1762" i="1" s="1"/>
  <c r="AI1763" i="1" a="1"/>
  <c r="AI1763" i="1" s="1"/>
  <c r="AI1764" i="1" a="1"/>
  <c r="AI1764" i="1" s="1"/>
  <c r="AI1765" i="1" a="1"/>
  <c r="AI1765" i="1" s="1"/>
  <c r="AI1766" i="1" a="1"/>
  <c r="AI1766" i="1" s="1"/>
  <c r="AI1767" i="1" a="1"/>
  <c r="AI1767" i="1" s="1"/>
  <c r="AI1768" i="1" a="1"/>
  <c r="AI1768" i="1" s="1"/>
  <c r="AI1769" i="1" a="1"/>
  <c r="AI1769" i="1" s="1"/>
  <c r="AI1770" i="1" a="1"/>
  <c r="AI1770" i="1" s="1"/>
  <c r="AI1771" i="1" a="1"/>
  <c r="AI1771" i="1" s="1"/>
  <c r="AI1772" i="1" a="1"/>
  <c r="AI1772" i="1" s="1"/>
  <c r="AI1773" i="1" a="1"/>
  <c r="AI1773" i="1" s="1"/>
  <c r="AI1774" i="1" a="1"/>
  <c r="AI1774" i="1" s="1"/>
  <c r="AI1775" i="1" a="1"/>
  <c r="AI1775" i="1" s="1"/>
  <c r="AI1776" i="1" a="1"/>
  <c r="AI1776" i="1" s="1"/>
  <c r="AI1777" i="1" a="1"/>
  <c r="AI1777" i="1" s="1"/>
  <c r="AI1778" i="1" a="1"/>
  <c r="AI1778" i="1" s="1"/>
  <c r="AI1779" i="1" a="1"/>
  <c r="AI1779" i="1" s="1"/>
  <c r="AI1780" i="1" a="1"/>
  <c r="AI1780" i="1" s="1"/>
  <c r="AI1781" i="1" a="1"/>
  <c r="AI1781" i="1" s="1"/>
  <c r="AI1782" i="1" a="1"/>
  <c r="AI1782" i="1" s="1"/>
  <c r="AI1783" i="1" a="1"/>
  <c r="AI1783" i="1" s="1"/>
  <c r="AI1784" i="1" a="1"/>
  <c r="AI1784" i="1" s="1"/>
  <c r="AI1785" i="1" a="1"/>
  <c r="AI1785" i="1" s="1"/>
  <c r="AI1786" i="1" a="1"/>
  <c r="AI1786" i="1" s="1"/>
  <c r="AI1787" i="1" a="1"/>
  <c r="AI1787" i="1" s="1"/>
  <c r="AI1788" i="1" a="1"/>
  <c r="AI1788" i="1" s="1"/>
  <c r="AI1789" i="1" a="1"/>
  <c r="AI1789" i="1" s="1"/>
  <c r="AI1790" i="1" a="1"/>
  <c r="AI1790" i="1" s="1"/>
  <c r="AI1791" i="1" a="1"/>
  <c r="AI1791" i="1" s="1"/>
  <c r="AI1792" i="1" a="1"/>
  <c r="AI1792" i="1" s="1"/>
  <c r="AI1793" i="1" a="1"/>
  <c r="AI1793" i="1" s="1"/>
  <c r="AI1794" i="1" a="1"/>
  <c r="AI1794" i="1" s="1"/>
  <c r="AI1795" i="1" a="1"/>
  <c r="AI1795" i="1" s="1"/>
  <c r="AI1796" i="1" a="1"/>
  <c r="AI1796" i="1" s="1"/>
  <c r="AI1797" i="1" a="1"/>
  <c r="AI1797" i="1" s="1"/>
  <c r="AI1798" i="1" a="1"/>
  <c r="AI1798" i="1" s="1"/>
  <c r="AI1799" i="1" a="1"/>
  <c r="AI1799" i="1" s="1"/>
  <c r="AI1800" i="1" a="1"/>
  <c r="AI1800" i="1" s="1"/>
  <c r="AI1801" i="1" a="1"/>
  <c r="AI1801" i="1" s="1"/>
  <c r="AI1802" i="1" a="1"/>
  <c r="AI1802" i="1" s="1"/>
  <c r="AI1803" i="1" a="1"/>
  <c r="AI1803" i="1" s="1"/>
  <c r="AI1804" i="1" a="1"/>
  <c r="AI1804" i="1" s="1"/>
  <c r="AI1805" i="1" a="1"/>
  <c r="AI1805" i="1" s="1"/>
  <c r="AI1806" i="1" a="1"/>
  <c r="AI1806" i="1" s="1"/>
  <c r="AI1807" i="1" a="1"/>
  <c r="AI1807" i="1" s="1"/>
  <c r="AI1808" i="1" a="1"/>
  <c r="AI1808" i="1" s="1"/>
  <c r="AI1809" i="1" a="1"/>
  <c r="AI1809" i="1" s="1"/>
  <c r="AI1810" i="1" a="1"/>
  <c r="AI1810" i="1" s="1"/>
  <c r="AI1811" i="1" a="1"/>
  <c r="AI1811" i="1" s="1"/>
  <c r="AI1812" i="1" a="1"/>
  <c r="AI1812" i="1" s="1"/>
  <c r="AI1813" i="1" a="1"/>
  <c r="AI1813" i="1" s="1"/>
  <c r="AI1814" i="1" a="1"/>
  <c r="AI1814" i="1" s="1"/>
  <c r="AI1815" i="1" a="1"/>
  <c r="AI1815" i="1" s="1"/>
  <c r="AI1816" i="1" a="1"/>
  <c r="AI1816" i="1" s="1"/>
  <c r="AI1817" i="1" a="1"/>
  <c r="AI1817" i="1" s="1"/>
  <c r="AI1818" i="1" a="1"/>
  <c r="AI1818" i="1" s="1"/>
  <c r="AI1819" i="1" a="1"/>
  <c r="AI1819" i="1" s="1"/>
  <c r="AI1820" i="1" a="1"/>
  <c r="AI1820" i="1" s="1"/>
  <c r="AI1821" i="1" a="1"/>
  <c r="AI1821" i="1" s="1"/>
  <c r="AI1822" i="1" a="1"/>
  <c r="AI1822" i="1" s="1"/>
  <c r="AI1823" i="1" a="1"/>
  <c r="AI1823" i="1" s="1"/>
  <c r="AI1824" i="1" a="1"/>
  <c r="AI1824" i="1" s="1"/>
  <c r="AI1825" i="1" a="1"/>
  <c r="AI1825" i="1" s="1"/>
  <c r="AI1826" i="1" a="1"/>
  <c r="AI1826" i="1" s="1"/>
  <c r="AI1827" i="1" a="1"/>
  <c r="AI1827" i="1" s="1"/>
  <c r="AI1828" i="1" a="1"/>
  <c r="AI1828" i="1" s="1"/>
  <c r="AI1829" i="1" a="1"/>
  <c r="AI1829" i="1" s="1"/>
  <c r="AI1830" i="1" a="1"/>
  <c r="AI1830" i="1" s="1"/>
  <c r="AI1831" i="1" a="1"/>
  <c r="AI1831" i="1" s="1"/>
  <c r="AI1832" i="1" a="1"/>
  <c r="AI1832" i="1" s="1"/>
  <c r="AI1833" i="1" a="1"/>
  <c r="AI1833" i="1" s="1"/>
  <c r="AI1834" i="1" a="1"/>
  <c r="AI1834" i="1" s="1"/>
  <c r="AI1835" i="1" a="1"/>
  <c r="AI1835" i="1" s="1"/>
  <c r="AI1836" i="1" a="1"/>
  <c r="AI1836" i="1" s="1"/>
  <c r="AI1837" i="1" a="1"/>
  <c r="AI1837" i="1" s="1"/>
  <c r="AI1838" i="1" a="1"/>
  <c r="AI1838" i="1" s="1"/>
  <c r="AI1839" i="1" a="1"/>
  <c r="AI1839" i="1" s="1"/>
  <c r="AI1840" i="1" a="1"/>
  <c r="AI1840" i="1" s="1"/>
  <c r="AI1841" i="1" a="1"/>
  <c r="AI1841" i="1" s="1"/>
  <c r="AI1842" i="1" a="1"/>
  <c r="AI1842" i="1" s="1"/>
  <c r="AI1843" i="1" a="1"/>
  <c r="AI1843" i="1" s="1"/>
  <c r="AI1844" i="1" a="1"/>
  <c r="AI1844" i="1" s="1"/>
  <c r="AI1845" i="1" a="1"/>
  <c r="AI1845" i="1" s="1"/>
  <c r="AI1846" i="1" a="1"/>
  <c r="AI1846" i="1" s="1"/>
  <c r="AI1847" i="1" a="1"/>
  <c r="AI1847" i="1" s="1"/>
  <c r="AI1848" i="1" a="1"/>
  <c r="AI1848" i="1" s="1"/>
  <c r="AI1849" i="1" a="1"/>
  <c r="AI1849" i="1" s="1"/>
  <c r="AI1850" i="1" a="1"/>
  <c r="AI1850" i="1" s="1"/>
  <c r="AI1851" i="1" a="1"/>
  <c r="AI1851" i="1" s="1"/>
  <c r="AI1852" i="1" a="1"/>
  <c r="AI1852" i="1" s="1"/>
  <c r="AI1853" i="1" a="1"/>
  <c r="AI1853" i="1" s="1"/>
  <c r="AI1854" i="1" a="1"/>
  <c r="AI1854" i="1" s="1"/>
  <c r="AI1855" i="1" a="1"/>
  <c r="AI1855" i="1" s="1"/>
  <c r="AI1856" i="1" a="1"/>
  <c r="AI1856" i="1" s="1"/>
  <c r="AI1857" i="1" a="1"/>
  <c r="AI1857" i="1" s="1"/>
  <c r="AI1858" i="1" a="1"/>
  <c r="AI1858" i="1" s="1"/>
  <c r="AI1859" i="1" a="1"/>
  <c r="AI1859" i="1" s="1"/>
  <c r="AI1860" i="1" a="1"/>
  <c r="AI1860" i="1" s="1"/>
  <c r="AI1861" i="1" a="1"/>
  <c r="AI1861" i="1" s="1"/>
  <c r="AI1862" i="1" a="1"/>
  <c r="AI1862" i="1" s="1"/>
  <c r="AI1863" i="1" a="1"/>
  <c r="AI1863" i="1" s="1"/>
  <c r="AI1864" i="1" a="1"/>
  <c r="AI1864" i="1" s="1"/>
  <c r="AI1865" i="1" a="1"/>
  <c r="AI1865" i="1" s="1"/>
  <c r="AI1866" i="1" a="1"/>
  <c r="AI1866" i="1" s="1"/>
  <c r="AI1867" i="1" a="1"/>
  <c r="AI1867" i="1" s="1"/>
  <c r="AI1868" i="1" a="1"/>
  <c r="AI1868" i="1" s="1"/>
  <c r="AI1869" i="1" a="1"/>
  <c r="AI1869" i="1" s="1"/>
  <c r="AI1870" i="1" a="1"/>
  <c r="AI1870" i="1" s="1"/>
  <c r="AI1871" i="1" a="1"/>
  <c r="AI1871" i="1" s="1"/>
  <c r="AI1872" i="1" a="1"/>
  <c r="AI1872" i="1" s="1"/>
  <c r="AI1873" i="1" a="1"/>
  <c r="AI1873" i="1" s="1"/>
  <c r="AI1874" i="1" a="1"/>
  <c r="AI1874" i="1" s="1"/>
  <c r="AI1875" i="1" a="1"/>
  <c r="AI1875" i="1" s="1"/>
  <c r="AI1876" i="1" a="1"/>
  <c r="AI1876" i="1" s="1"/>
  <c r="AI1877" i="1" a="1"/>
  <c r="AI1877" i="1" s="1"/>
  <c r="AI1878" i="1" a="1"/>
  <c r="AI1878" i="1" s="1"/>
  <c r="AI1879" i="1" a="1"/>
  <c r="AI1879" i="1" s="1"/>
  <c r="AI1880" i="1" a="1"/>
  <c r="AI1880" i="1" s="1"/>
  <c r="AI1881" i="1" a="1"/>
  <c r="AI1881" i="1" s="1"/>
  <c r="AI1882" i="1" a="1"/>
  <c r="AI1882" i="1" s="1"/>
  <c r="AI1883" i="1" a="1"/>
  <c r="AI1883" i="1" s="1"/>
  <c r="AI1884" i="1" a="1"/>
  <c r="AI1884" i="1" s="1"/>
  <c r="AI1885" i="1" a="1"/>
  <c r="AI1885" i="1" s="1"/>
  <c r="AI1886" i="1" a="1"/>
  <c r="AI1886" i="1" s="1"/>
  <c r="AI1887" i="1" a="1"/>
  <c r="AI1887" i="1" s="1"/>
  <c r="AI1888" i="1" a="1"/>
  <c r="AI1888" i="1" s="1"/>
  <c r="AI1889" i="1" a="1"/>
  <c r="AI1889" i="1" s="1"/>
  <c r="AI1890" i="1" a="1"/>
  <c r="AI1890" i="1" s="1"/>
  <c r="AI1891" i="1" a="1"/>
  <c r="AI1891" i="1" s="1"/>
  <c r="AI1892" i="1" a="1"/>
  <c r="AI1892" i="1" s="1"/>
  <c r="AI1893" i="1" a="1"/>
  <c r="AI1893" i="1" s="1"/>
  <c r="AI1894" i="1" a="1"/>
  <c r="AI1894" i="1" s="1"/>
  <c r="AI1895" i="1" a="1"/>
  <c r="AI1895" i="1" s="1"/>
  <c r="AI1896" i="1" a="1"/>
  <c r="AI1896" i="1" s="1"/>
  <c r="AI1897" i="1" a="1"/>
  <c r="AI1897" i="1" s="1"/>
  <c r="AI1898" i="1" a="1"/>
  <c r="AI1898" i="1" s="1"/>
  <c r="AI1899" i="1" a="1"/>
  <c r="AI1899" i="1" s="1"/>
  <c r="AI1900" i="1" a="1"/>
  <c r="AI1900" i="1" s="1"/>
  <c r="AI1901" i="1" a="1"/>
  <c r="AI1901" i="1" s="1"/>
  <c r="AI1902" i="1" a="1"/>
  <c r="AI1902" i="1" s="1"/>
  <c r="AI1903" i="1" a="1"/>
  <c r="AI1903" i="1" s="1"/>
  <c r="AI1904" i="1" a="1"/>
  <c r="AI1904" i="1" s="1"/>
  <c r="AI1905" i="1" a="1"/>
  <c r="AI1905" i="1" s="1"/>
  <c r="AI1906" i="1" a="1"/>
  <c r="AI1906" i="1" s="1"/>
  <c r="AI1907" i="1" a="1"/>
  <c r="AI1907" i="1" s="1"/>
  <c r="AI1908" i="1" a="1"/>
  <c r="AI1908" i="1" s="1"/>
  <c r="AI1909" i="1" a="1"/>
  <c r="AI1909" i="1" s="1"/>
  <c r="AI1910" i="1" a="1"/>
  <c r="AI1910" i="1" s="1"/>
  <c r="AI1911" i="1" a="1"/>
  <c r="AI1911" i="1" s="1"/>
  <c r="AI1912" i="1" a="1"/>
  <c r="AI1912" i="1" s="1"/>
  <c r="AI1913" i="1" a="1"/>
  <c r="AI1913" i="1" s="1"/>
  <c r="AI1914" i="1" a="1"/>
  <c r="AI1914" i="1" s="1"/>
  <c r="AI1915" i="1" a="1"/>
  <c r="AI1915" i="1" s="1"/>
  <c r="AI1916" i="1" a="1"/>
  <c r="AI1916" i="1" s="1"/>
  <c r="AI1917" i="1" a="1"/>
  <c r="AI1917" i="1" s="1"/>
  <c r="AI1918" i="1" a="1"/>
  <c r="AI1918" i="1" s="1"/>
  <c r="AI1919" i="1" a="1"/>
  <c r="AI1919" i="1" s="1"/>
  <c r="AI1920" i="1" a="1"/>
  <c r="AI1920" i="1" s="1"/>
  <c r="AI1921" i="1" a="1"/>
  <c r="AI1921" i="1" s="1"/>
  <c r="AI1922" i="1" a="1"/>
  <c r="AI1922" i="1" s="1"/>
  <c r="AI1923" i="1" a="1"/>
  <c r="AI1923" i="1" s="1"/>
  <c r="AI1924" i="1" a="1"/>
  <c r="AI1924" i="1" s="1"/>
  <c r="AI1925" i="1" a="1"/>
  <c r="AI1925" i="1" s="1"/>
  <c r="AI1926" i="1" a="1"/>
  <c r="AI1926" i="1" s="1"/>
  <c r="AI1927" i="1" a="1"/>
  <c r="AI1927" i="1" s="1"/>
  <c r="AI1928" i="1" a="1"/>
  <c r="AI1928" i="1" s="1"/>
  <c r="AI1929" i="1" a="1"/>
  <c r="AI1929" i="1" s="1"/>
  <c r="AI1930" i="1" a="1"/>
  <c r="AI1930" i="1" s="1"/>
  <c r="AI1931" i="1" a="1"/>
  <c r="AI1931" i="1" s="1"/>
  <c r="AI1932" i="1" a="1"/>
  <c r="AI1932" i="1" s="1"/>
  <c r="AI1933" i="1" a="1"/>
  <c r="AI1933" i="1" s="1"/>
  <c r="AI1934" i="1" a="1"/>
  <c r="AI1934" i="1" s="1"/>
  <c r="AI1935" i="1" a="1"/>
  <c r="AI1935" i="1" s="1"/>
  <c r="AI1936" i="1" a="1"/>
  <c r="AI1936" i="1" s="1"/>
  <c r="AI1937" i="1" a="1"/>
  <c r="AI1937" i="1" s="1"/>
  <c r="AI1938" i="1" a="1"/>
  <c r="AI1938" i="1" s="1"/>
  <c r="AI1939" i="1" a="1"/>
  <c r="AI1939" i="1" s="1"/>
  <c r="AI1940" i="1" a="1"/>
  <c r="AI1940" i="1" s="1"/>
  <c r="AI1941" i="1" a="1"/>
  <c r="AI1941" i="1" s="1"/>
  <c r="AI1942" i="1" a="1"/>
  <c r="AI1942" i="1" s="1"/>
  <c r="AI1943" i="1" a="1"/>
  <c r="AI1943" i="1" s="1"/>
  <c r="AI1944" i="1" a="1"/>
  <c r="AI1944" i="1" s="1"/>
  <c r="AI1945" i="1" a="1"/>
  <c r="AI1945" i="1" s="1"/>
  <c r="AI1946" i="1" a="1"/>
  <c r="AI1946" i="1" s="1"/>
  <c r="AI1947" i="1" a="1"/>
  <c r="AI1947" i="1" s="1"/>
  <c r="AI1948" i="1" a="1"/>
  <c r="AI1948" i="1" s="1"/>
  <c r="AI1949" i="1" a="1"/>
  <c r="AI1949" i="1" s="1"/>
  <c r="AI1950" i="1" a="1"/>
  <c r="AI1950" i="1" s="1"/>
  <c r="AI1951" i="1" a="1"/>
  <c r="AI1951" i="1" s="1"/>
  <c r="AI1952" i="1" a="1"/>
  <c r="AI1952" i="1" s="1"/>
  <c r="AI1953" i="1" a="1"/>
  <c r="AI1953" i="1" s="1"/>
  <c r="AI1954" i="1" a="1"/>
  <c r="AI1954" i="1" s="1"/>
  <c r="AI1955" i="1" a="1"/>
  <c r="AI1955" i="1" s="1"/>
  <c r="AI1956" i="1" a="1"/>
  <c r="AI1956" i="1" s="1"/>
  <c r="AI1957" i="1" a="1"/>
  <c r="AI1957" i="1" s="1"/>
  <c r="AI1958" i="1" a="1"/>
  <c r="AI1958" i="1" s="1"/>
  <c r="AI1959" i="1" a="1"/>
  <c r="AI1959" i="1" s="1"/>
  <c r="AI1960" i="1" a="1"/>
  <c r="AI1960" i="1" s="1"/>
  <c r="AI1961" i="1" a="1"/>
  <c r="AI1961" i="1" s="1"/>
  <c r="AI1962" i="1" a="1"/>
  <c r="AI1962" i="1" s="1"/>
  <c r="AI1963" i="1" a="1"/>
  <c r="AI1963" i="1" s="1"/>
  <c r="AI1964" i="1" a="1"/>
  <c r="AI1964" i="1" s="1"/>
  <c r="AI1965" i="1" a="1"/>
  <c r="AI1965" i="1" s="1"/>
  <c r="AI1966" i="1" a="1"/>
  <c r="AI1966" i="1" s="1"/>
  <c r="AI1967" i="1" a="1"/>
  <c r="AI1967" i="1" s="1"/>
  <c r="AI1968" i="1" a="1"/>
  <c r="AI1968" i="1" s="1"/>
  <c r="AI1969" i="1" a="1"/>
  <c r="AI1969" i="1" s="1"/>
  <c r="AI1970" i="1" a="1"/>
  <c r="AI1970" i="1" s="1"/>
  <c r="AI1971" i="1" a="1"/>
  <c r="AI1971" i="1" s="1"/>
  <c r="AI1972" i="1" a="1"/>
  <c r="AI1972" i="1" s="1"/>
  <c r="AI1973" i="1" a="1"/>
  <c r="AI1973" i="1" s="1"/>
  <c r="AI1974" i="1" a="1"/>
  <c r="AI1974" i="1" s="1"/>
  <c r="AI1975" i="1" a="1"/>
  <c r="AI1975" i="1" s="1"/>
  <c r="AI1976" i="1" a="1"/>
  <c r="AI1976" i="1" s="1"/>
  <c r="AI1977" i="1" a="1"/>
  <c r="AI1977" i="1" s="1"/>
  <c r="AI1978" i="1" a="1"/>
  <c r="AI1978" i="1" s="1"/>
  <c r="AI1979" i="1" a="1"/>
  <c r="AI1979" i="1" s="1"/>
  <c r="AI1980" i="1" a="1"/>
  <c r="AI1980" i="1" s="1"/>
  <c r="AI1981" i="1" a="1"/>
  <c r="AI1981" i="1" s="1"/>
  <c r="AI1982" i="1" a="1"/>
  <c r="AI1982" i="1" s="1"/>
  <c r="AI1983" i="1" a="1"/>
  <c r="AI1983" i="1" s="1"/>
  <c r="AI1984" i="1" a="1"/>
  <c r="AI1984" i="1" s="1"/>
  <c r="AI1985" i="1" a="1"/>
  <c r="AI1985" i="1" s="1"/>
  <c r="AI1986" i="1" a="1"/>
  <c r="AI1986" i="1" s="1"/>
  <c r="AI1987" i="1" a="1"/>
  <c r="AI1987" i="1" s="1"/>
  <c r="AI1988" i="1" a="1"/>
  <c r="AI1988" i="1" s="1"/>
  <c r="AI1989" i="1" a="1"/>
  <c r="AI1989" i="1" s="1"/>
  <c r="AI1990" i="1" a="1"/>
  <c r="AI1990" i="1" s="1"/>
  <c r="AI1991" i="1" a="1"/>
  <c r="AI1991" i="1" s="1"/>
  <c r="AI1992" i="1" a="1"/>
  <c r="AI1992" i="1" s="1"/>
  <c r="AI1993" i="1" a="1"/>
  <c r="AI1993" i="1" s="1"/>
  <c r="AI1994" i="1" a="1"/>
  <c r="AI1994" i="1" s="1"/>
  <c r="AI1995" i="1" a="1"/>
  <c r="AI1995" i="1" s="1"/>
  <c r="AI1996" i="1" a="1"/>
  <c r="AI1996" i="1" s="1"/>
  <c r="AI1997" i="1" a="1"/>
  <c r="AI1997" i="1" s="1"/>
  <c r="AI1998" i="1" a="1"/>
  <c r="AI1998" i="1" s="1"/>
  <c r="AI1999" i="1" a="1"/>
  <c r="AI1999" i="1" s="1"/>
  <c r="AI2000" i="1" a="1"/>
  <c r="AI2000" i="1" s="1"/>
  <c r="AI2001" i="1" a="1"/>
  <c r="AI2001" i="1" s="1"/>
  <c r="AI2002" i="1" a="1"/>
  <c r="AI2002" i="1" s="1"/>
  <c r="AI2003" i="1" a="1"/>
  <c r="AI2003" i="1" s="1"/>
  <c r="AI2004" i="1" a="1"/>
  <c r="AI2004" i="1" s="1"/>
  <c r="AI2005" i="1" a="1"/>
  <c r="AI2005" i="1" s="1"/>
  <c r="AI2006" i="1" a="1"/>
  <c r="AI2006" i="1" s="1"/>
  <c r="AI2007" i="1" a="1"/>
  <c r="AI2007" i="1" s="1"/>
  <c r="AI2008" i="1" a="1"/>
  <c r="AI2008" i="1" s="1"/>
  <c r="AI2009" i="1" a="1"/>
  <c r="AI2009" i="1" s="1"/>
  <c r="AI2010" i="1" a="1"/>
  <c r="AI2010" i="1" s="1"/>
  <c r="AI2011" i="1" a="1"/>
  <c r="AI2011" i="1" s="1"/>
  <c r="AI2012" i="1" a="1"/>
  <c r="AI2012" i="1" s="1"/>
  <c r="AI2013" i="1" a="1"/>
  <c r="AI2013" i="1" s="1"/>
  <c r="AI2014" i="1" a="1"/>
  <c r="AI2014" i="1" s="1"/>
  <c r="AI2015" i="1" a="1"/>
  <c r="AI2015" i="1" s="1"/>
  <c r="AI2016" i="1" a="1"/>
  <c r="AI2016" i="1" s="1"/>
  <c r="AI2017" i="1" a="1"/>
  <c r="AI2017" i="1" s="1"/>
  <c r="AI2018" i="1" a="1"/>
  <c r="AI2018" i="1" s="1"/>
  <c r="AI2019" i="1" a="1"/>
  <c r="AI2019" i="1" s="1"/>
  <c r="AI2020" i="1" a="1"/>
  <c r="AI2020" i="1" s="1"/>
  <c r="AI2021" i="1" a="1"/>
  <c r="AI2021" i="1" s="1"/>
  <c r="AI2022" i="1" a="1"/>
  <c r="AI2022" i="1" s="1"/>
  <c r="AI2023" i="1" a="1"/>
  <c r="AI2023" i="1" s="1"/>
  <c r="AI2024" i="1" a="1"/>
  <c r="AI2024" i="1" s="1"/>
  <c r="AI2025" i="1" a="1"/>
  <c r="AI2025" i="1" s="1"/>
  <c r="AI2026" i="1" a="1"/>
  <c r="AI2026" i="1" s="1"/>
  <c r="AI2027" i="1" a="1"/>
  <c r="AI2027" i="1" s="1"/>
  <c r="AI2028" i="1" a="1"/>
  <c r="AI2028" i="1" s="1"/>
  <c r="AI2029" i="1" a="1"/>
  <c r="AI2029" i="1" s="1"/>
  <c r="AI2030" i="1" a="1"/>
  <c r="AI2030" i="1" s="1"/>
  <c r="AI2031" i="1" a="1"/>
  <c r="AI2031" i="1" s="1"/>
  <c r="AI2032" i="1" a="1"/>
  <c r="AI2032" i="1" s="1"/>
  <c r="AI2033" i="1" a="1"/>
  <c r="AI2033" i="1" s="1"/>
  <c r="AI2034" i="1" a="1"/>
  <c r="AI2034" i="1" s="1"/>
  <c r="AI2035" i="1" a="1"/>
  <c r="AI2035" i="1" s="1"/>
  <c r="AI2036" i="1" a="1"/>
  <c r="AI2036" i="1" s="1"/>
  <c r="AI2037" i="1" a="1"/>
  <c r="AI2037" i="1" s="1"/>
  <c r="AI2038" i="1" a="1"/>
  <c r="AI2038" i="1" s="1"/>
  <c r="AI2039" i="1" a="1"/>
  <c r="AI2039" i="1" s="1"/>
  <c r="AI2040" i="1" a="1"/>
  <c r="AI2040" i="1" s="1"/>
  <c r="AI2041" i="1" a="1"/>
  <c r="AI2041" i="1" s="1"/>
  <c r="AI2042" i="1" a="1"/>
  <c r="AI2042" i="1" s="1"/>
  <c r="AI2043" i="1" a="1"/>
  <c r="AI2043" i="1" s="1"/>
  <c r="AI2044" i="1" a="1"/>
  <c r="AI2044" i="1" s="1"/>
  <c r="AI2045" i="1" a="1"/>
  <c r="AI2045" i="1" s="1"/>
  <c r="AI2046" i="1" a="1"/>
  <c r="AI2046" i="1" s="1"/>
  <c r="AI2047" i="1" a="1"/>
  <c r="AI2047" i="1" s="1"/>
  <c r="AI2048" i="1" a="1"/>
  <c r="AI2048" i="1" s="1"/>
  <c r="AI2049" i="1" a="1"/>
  <c r="AI2049" i="1" s="1"/>
  <c r="AI2050" i="1" a="1"/>
  <c r="AI2050" i="1" s="1"/>
  <c r="AI2051" i="1" a="1"/>
  <c r="AI2051" i="1" s="1"/>
  <c r="AI2052" i="1" a="1"/>
  <c r="AI2052" i="1" s="1"/>
  <c r="AI2053" i="1" a="1"/>
  <c r="AI2053" i="1" s="1"/>
  <c r="AI2054" i="1" a="1"/>
  <c r="AI2054" i="1" s="1"/>
  <c r="AI2055" i="1" a="1"/>
  <c r="AI2055" i="1" s="1"/>
  <c r="AI2056" i="1" a="1"/>
  <c r="AI2056" i="1" s="1"/>
  <c r="AI2057" i="1" a="1"/>
  <c r="AI2057" i="1" s="1"/>
  <c r="AI2058" i="1" a="1"/>
  <c r="AI2058" i="1" s="1"/>
  <c r="AI2059" i="1" a="1"/>
  <c r="AI2059" i="1" s="1"/>
  <c r="AI2060" i="1" a="1"/>
  <c r="AI2060" i="1" s="1"/>
  <c r="AI2061" i="1" a="1"/>
  <c r="AI2061" i="1" s="1"/>
  <c r="AI2062" i="1" a="1"/>
  <c r="AI2062" i="1" s="1"/>
  <c r="AI2063" i="1" a="1"/>
  <c r="AI2063" i="1" s="1"/>
  <c r="AI2064" i="1" a="1"/>
  <c r="AI2064" i="1" s="1"/>
  <c r="AI2065" i="1" a="1"/>
  <c r="AI2065" i="1" s="1"/>
  <c r="AI2066" i="1" a="1"/>
  <c r="AI2066" i="1" s="1"/>
  <c r="AI2067" i="1" a="1"/>
  <c r="AI2067" i="1" s="1"/>
  <c r="AI2068" i="1" a="1"/>
  <c r="AI2068" i="1" s="1"/>
  <c r="AI2069" i="1" a="1"/>
  <c r="AI2069" i="1" s="1"/>
  <c r="AI2070" i="1" a="1"/>
  <c r="AI2070" i="1" s="1"/>
  <c r="AI2071" i="1" a="1"/>
  <c r="AI2071" i="1" s="1"/>
  <c r="AI2072" i="1" a="1"/>
  <c r="AI2072" i="1" s="1"/>
  <c r="AI2073" i="1" a="1"/>
  <c r="AI2073" i="1" s="1"/>
  <c r="AI2074" i="1" a="1"/>
  <c r="AI2074" i="1" s="1"/>
  <c r="AI2075" i="1" a="1"/>
  <c r="AI2075" i="1" s="1"/>
  <c r="AI2076" i="1" a="1"/>
  <c r="AI2076" i="1" s="1"/>
  <c r="AI2077" i="1" a="1"/>
  <c r="AI2077" i="1" s="1"/>
  <c r="AI2078" i="1" a="1"/>
  <c r="AI2078" i="1" s="1"/>
  <c r="AI2079" i="1" a="1"/>
  <c r="AI2079" i="1" s="1"/>
  <c r="AI2080" i="1" a="1"/>
  <c r="AI2080" i="1" s="1"/>
  <c r="AI2081" i="1" a="1"/>
  <c r="AI2081" i="1" s="1"/>
  <c r="AI2082" i="1" a="1"/>
  <c r="AI2082" i="1" s="1"/>
  <c r="AI2083" i="1" a="1"/>
  <c r="AI2083" i="1" s="1"/>
  <c r="AI2084" i="1" a="1"/>
  <c r="AI2084" i="1" s="1"/>
  <c r="AI2085" i="1" a="1"/>
  <c r="AI2085" i="1" s="1"/>
  <c r="AI2086" i="1" a="1"/>
  <c r="AI2086" i="1" s="1"/>
  <c r="AI2087" i="1" a="1"/>
  <c r="AI2087" i="1" s="1"/>
  <c r="AI2088" i="1" a="1"/>
  <c r="AI2088" i="1" s="1"/>
  <c r="AI2089" i="1" a="1"/>
  <c r="AI2089" i="1" s="1"/>
  <c r="AI2090" i="1" a="1"/>
  <c r="AI2090" i="1" s="1"/>
  <c r="AI2091" i="1" a="1"/>
  <c r="AI2091" i="1" s="1"/>
  <c r="AI2092" i="1" a="1"/>
  <c r="AI2092" i="1" s="1"/>
  <c r="AI2093" i="1" a="1"/>
  <c r="AI2093" i="1" s="1"/>
  <c r="AI2094" i="1" a="1"/>
  <c r="AI2094" i="1" s="1"/>
  <c r="AI2095" i="1" a="1"/>
  <c r="AI2095" i="1" s="1"/>
  <c r="AI2096" i="1" a="1"/>
  <c r="AI2096" i="1" s="1"/>
  <c r="AI2097" i="1" a="1"/>
  <c r="AI2097" i="1" s="1"/>
  <c r="AI2098" i="1" a="1"/>
  <c r="AI2098" i="1" s="1"/>
  <c r="AI2099" i="1" a="1"/>
  <c r="AI2099" i="1" s="1"/>
  <c r="AI2100" i="1" a="1"/>
  <c r="AI2100" i="1" s="1"/>
  <c r="AI2101" i="1" a="1"/>
  <c r="AI2101" i="1" s="1"/>
  <c r="AI2102" i="1" a="1"/>
  <c r="AI2102" i="1" s="1"/>
  <c r="AI2103" i="1" a="1"/>
  <c r="AI2103" i="1" s="1"/>
  <c r="AI2104" i="1" a="1"/>
  <c r="AI2104" i="1" s="1"/>
  <c r="AI2105" i="1" a="1"/>
  <c r="AI2105" i="1" s="1"/>
  <c r="AI2106" i="1" a="1"/>
  <c r="AI2106" i="1" s="1"/>
  <c r="AI2107" i="1" a="1"/>
  <c r="AI2107" i="1" s="1"/>
  <c r="AI2108" i="1" a="1"/>
  <c r="AI2108" i="1" s="1"/>
  <c r="AI2109" i="1" a="1"/>
  <c r="AI2109" i="1" s="1"/>
  <c r="AI2110" i="1" a="1"/>
  <c r="AI2110" i="1" s="1"/>
  <c r="AI2111" i="1" a="1"/>
  <c r="AI2111" i="1" s="1"/>
  <c r="AI2112" i="1" a="1"/>
  <c r="AI2112" i="1" s="1"/>
  <c r="AI2113" i="1" a="1"/>
  <c r="AI2113" i="1" s="1"/>
  <c r="AI2114" i="1" a="1"/>
  <c r="AI2114" i="1" s="1"/>
  <c r="AI2115" i="1" a="1"/>
  <c r="AI2115" i="1" s="1"/>
  <c r="AI2116" i="1" a="1"/>
  <c r="AI2116" i="1" s="1"/>
  <c r="AI2117" i="1" a="1"/>
  <c r="AI2117" i="1" s="1"/>
  <c r="AI2118" i="1" a="1"/>
  <c r="AI2118" i="1" s="1"/>
  <c r="AI2119" i="1" a="1"/>
  <c r="AI2119" i="1" s="1"/>
  <c r="AI2120" i="1" a="1"/>
  <c r="AI2120" i="1" s="1"/>
  <c r="AI2121" i="1" a="1"/>
  <c r="AI2121" i="1" s="1"/>
  <c r="AI2122" i="1" a="1"/>
  <c r="AI2122" i="1" s="1"/>
  <c r="AI2123" i="1" a="1"/>
  <c r="AI2123" i="1" s="1"/>
  <c r="AI2124" i="1" a="1"/>
  <c r="AI2124" i="1" s="1"/>
  <c r="AI2125" i="1" a="1"/>
  <c r="AI2125" i="1" s="1"/>
  <c r="AI2126" i="1" a="1"/>
  <c r="AI2126" i="1" s="1"/>
  <c r="AI2127" i="1" a="1"/>
  <c r="AI2127" i="1" s="1"/>
  <c r="AI2128" i="1" a="1"/>
  <c r="AI2128" i="1" s="1"/>
  <c r="AI2129" i="1" a="1"/>
  <c r="AI2129" i="1" s="1"/>
  <c r="AI2130" i="1" a="1"/>
  <c r="AI2130" i="1" s="1"/>
  <c r="AI2131" i="1" a="1"/>
  <c r="AI2131" i="1" s="1"/>
  <c r="AI2132" i="1" a="1"/>
  <c r="AI2132" i="1" s="1"/>
  <c r="AI2133" i="1" a="1"/>
  <c r="AI2133" i="1" s="1"/>
  <c r="AI2134" i="1" a="1"/>
  <c r="AI2134" i="1" s="1"/>
  <c r="AI2135" i="1" a="1"/>
  <c r="AI2135" i="1" s="1"/>
  <c r="AI2136" i="1" a="1"/>
  <c r="AI2136" i="1" s="1"/>
  <c r="AI2137" i="1" a="1"/>
  <c r="AI2137" i="1" s="1"/>
  <c r="AI2138" i="1" a="1"/>
  <c r="AI2138" i="1" s="1"/>
  <c r="AI2139" i="1" a="1"/>
  <c r="AI2139" i="1" s="1"/>
  <c r="AI2140" i="1" a="1"/>
  <c r="AI2140" i="1" s="1"/>
  <c r="AI2141" i="1" a="1"/>
  <c r="AI2141" i="1" s="1"/>
  <c r="AI2142" i="1" a="1"/>
  <c r="AI2142" i="1" s="1"/>
  <c r="AI2143" i="1" a="1"/>
  <c r="AI2143" i="1" s="1"/>
  <c r="AI2144" i="1" a="1"/>
  <c r="AI2144" i="1" s="1"/>
  <c r="AI2145" i="1" a="1"/>
  <c r="AI2145" i="1" s="1"/>
  <c r="AI2146" i="1" a="1"/>
  <c r="AI2146" i="1" s="1"/>
  <c r="AI2147" i="1" a="1"/>
  <c r="AI2147" i="1" s="1"/>
  <c r="AI2148" i="1" a="1"/>
  <c r="AI2148" i="1" s="1"/>
  <c r="AI2149" i="1" a="1"/>
  <c r="AI2149" i="1" s="1"/>
  <c r="AI2150" i="1" a="1"/>
  <c r="AI2150" i="1" s="1"/>
  <c r="AI2151" i="1" a="1"/>
  <c r="AI2151" i="1" s="1"/>
  <c r="AI2152" i="1" a="1"/>
  <c r="AI2152" i="1" s="1"/>
  <c r="AI2153" i="1" a="1"/>
  <c r="AI2153" i="1" s="1"/>
  <c r="AI2154" i="1" a="1"/>
  <c r="AI2154" i="1" s="1"/>
  <c r="AI2155" i="1" a="1"/>
  <c r="AI2155" i="1" s="1"/>
  <c r="AI2156" i="1" a="1"/>
  <c r="AI2156" i="1" s="1"/>
  <c r="AI2157" i="1" a="1"/>
  <c r="AI2157" i="1" s="1"/>
  <c r="AI2158" i="1" a="1"/>
  <c r="AI2158" i="1" s="1"/>
  <c r="AI2159" i="1" a="1"/>
  <c r="AI2159" i="1" s="1"/>
  <c r="AI2160" i="1" a="1"/>
  <c r="AI2160" i="1" s="1"/>
  <c r="AI2161" i="1" a="1"/>
  <c r="AI2161" i="1" s="1"/>
  <c r="AI2162" i="1" a="1"/>
  <c r="AI2162" i="1" s="1"/>
  <c r="AI2163" i="1" a="1"/>
  <c r="AI2163" i="1" s="1"/>
  <c r="AI2164" i="1" a="1"/>
  <c r="AI2164" i="1" s="1"/>
  <c r="AI2165" i="1" a="1"/>
  <c r="AI2165" i="1" s="1"/>
  <c r="AI2166" i="1" a="1"/>
  <c r="AI2166" i="1" s="1"/>
  <c r="AI2167" i="1" a="1"/>
  <c r="AI2167" i="1" s="1"/>
  <c r="AI2168" i="1" a="1"/>
  <c r="AI2168" i="1" s="1"/>
  <c r="AI2169" i="1" a="1"/>
  <c r="AI2169" i="1" s="1"/>
  <c r="AI2170" i="1" a="1"/>
  <c r="AI2170" i="1" s="1"/>
  <c r="AI2171" i="1" a="1"/>
  <c r="AI2171" i="1" s="1"/>
  <c r="AI2172" i="1" a="1"/>
  <c r="AI2172" i="1" s="1"/>
  <c r="AI2173" i="1" a="1"/>
  <c r="AI2173" i="1" s="1"/>
  <c r="AI2174" i="1" a="1"/>
  <c r="AI2174" i="1" s="1"/>
  <c r="AI2175" i="1" a="1"/>
  <c r="AI2175" i="1" s="1"/>
  <c r="AI2176" i="1" a="1"/>
  <c r="AI2176" i="1" s="1"/>
  <c r="AI2177" i="1" a="1"/>
  <c r="AI2177" i="1" s="1"/>
  <c r="AI2178" i="1" a="1"/>
  <c r="AI2178" i="1" s="1"/>
  <c r="AI2179" i="1" a="1"/>
  <c r="AI2179" i="1" s="1"/>
  <c r="AI2180" i="1" a="1"/>
  <c r="AI2180" i="1" s="1"/>
  <c r="AI2181" i="1" a="1"/>
  <c r="AI2181" i="1" s="1"/>
  <c r="AI2182" i="1" a="1"/>
  <c r="AI2182" i="1" s="1"/>
  <c r="AI2183" i="1" a="1"/>
  <c r="AI2183" i="1" s="1"/>
  <c r="AI2184" i="1" a="1"/>
  <c r="AI2184" i="1" s="1"/>
  <c r="AI2185" i="1" a="1"/>
  <c r="AI2185" i="1" s="1"/>
  <c r="AI2186" i="1" a="1"/>
  <c r="AI2186" i="1" s="1"/>
  <c r="AI2187" i="1" a="1"/>
  <c r="AI2187" i="1" s="1"/>
  <c r="AI2188" i="1" a="1"/>
  <c r="AI2188" i="1" s="1"/>
  <c r="AI2189" i="1" a="1"/>
  <c r="AI2189" i="1" s="1"/>
  <c r="AI2190" i="1" a="1"/>
  <c r="AI2190" i="1" s="1"/>
  <c r="AI2191" i="1" a="1"/>
  <c r="AI2191" i="1" s="1"/>
  <c r="AI2192" i="1" a="1"/>
  <c r="AI2192" i="1" s="1"/>
  <c r="AI2193" i="1" a="1"/>
  <c r="AI2193" i="1" s="1"/>
  <c r="AI2194" i="1" a="1"/>
  <c r="AI2194" i="1" s="1"/>
  <c r="AI2195" i="1" a="1"/>
  <c r="AI2195" i="1" s="1"/>
  <c r="AI2196" i="1" a="1"/>
  <c r="AI2196" i="1" s="1"/>
  <c r="AI2197" i="1" a="1"/>
  <c r="AI2197" i="1" s="1"/>
  <c r="AI2198" i="1" a="1"/>
  <c r="AI2198" i="1" s="1"/>
  <c r="AI2199" i="1" a="1"/>
  <c r="AI2199" i="1" s="1"/>
  <c r="AI2200" i="1" a="1"/>
  <c r="AI2200" i="1" s="1"/>
  <c r="AI2201" i="1" a="1"/>
  <c r="AI2201" i="1" s="1"/>
  <c r="AI2202" i="1" a="1"/>
  <c r="AI2202" i="1" s="1"/>
  <c r="AI2203" i="1" a="1"/>
  <c r="AI2203" i="1" s="1"/>
  <c r="AI2204" i="1" a="1"/>
  <c r="AI2204" i="1" s="1"/>
  <c r="AI2205" i="1" a="1"/>
  <c r="AI2205" i="1" s="1"/>
  <c r="AI2206" i="1" a="1"/>
  <c r="AI2206" i="1" s="1"/>
  <c r="AI2207" i="1" a="1"/>
  <c r="AI2207" i="1" s="1"/>
  <c r="AI2208" i="1" a="1"/>
  <c r="AI2208" i="1" s="1"/>
  <c r="AI2209" i="1" a="1"/>
  <c r="AI2209" i="1" s="1"/>
  <c r="AI2210" i="1" a="1"/>
  <c r="AI2210" i="1" s="1"/>
  <c r="AI2211" i="1" a="1"/>
  <c r="AI2211" i="1" s="1"/>
  <c r="AI2212" i="1" a="1"/>
  <c r="AI2212" i="1" s="1"/>
  <c r="AI2213" i="1" a="1"/>
  <c r="AI2213" i="1" s="1"/>
  <c r="AI2214" i="1" a="1"/>
  <c r="AI2214" i="1" s="1"/>
  <c r="AI2215" i="1" a="1"/>
  <c r="AI2215" i="1" s="1"/>
  <c r="AI2216" i="1" a="1"/>
  <c r="AI2216" i="1" s="1"/>
  <c r="AI2217" i="1" a="1"/>
  <c r="AI2217" i="1" s="1"/>
  <c r="AI2218" i="1" a="1"/>
  <c r="AI2218" i="1" s="1"/>
  <c r="AI2219" i="1" a="1"/>
  <c r="AI2219" i="1" s="1"/>
  <c r="AI2220" i="1" a="1"/>
  <c r="AI2220" i="1" s="1"/>
  <c r="AI2221" i="1" a="1"/>
  <c r="AI2221" i="1" s="1"/>
  <c r="AI2222" i="1" a="1"/>
  <c r="AI2222" i="1" s="1"/>
  <c r="AI2223" i="1" a="1"/>
  <c r="AI2223" i="1" s="1"/>
  <c r="AI2224" i="1" a="1"/>
  <c r="AI2224" i="1" s="1"/>
  <c r="AI2225" i="1" a="1"/>
  <c r="AI2225" i="1" s="1"/>
  <c r="AI2226" i="1" a="1"/>
  <c r="AI2226" i="1" s="1"/>
  <c r="AI2227" i="1" a="1"/>
  <c r="AI2227" i="1" s="1"/>
  <c r="AI2228" i="1" a="1"/>
  <c r="AI2228" i="1" s="1"/>
  <c r="AI2229" i="1" a="1"/>
  <c r="AI2229" i="1" s="1"/>
  <c r="AI2230" i="1" a="1"/>
  <c r="AI2230" i="1" s="1"/>
  <c r="AI2231" i="1" a="1"/>
  <c r="AI2231" i="1" s="1"/>
  <c r="AI2232" i="1" a="1"/>
  <c r="AI2232" i="1" s="1"/>
  <c r="AI2233" i="1" a="1"/>
  <c r="AI2233" i="1" s="1"/>
  <c r="AI2234" i="1" a="1"/>
  <c r="AI2234" i="1" s="1"/>
  <c r="AI2235" i="1" a="1"/>
  <c r="AI2235" i="1" s="1"/>
  <c r="AI2236" i="1" a="1"/>
  <c r="AI2236" i="1" s="1"/>
  <c r="AI2237" i="1" a="1"/>
  <c r="AI2237" i="1" s="1"/>
  <c r="AI2238" i="1" a="1"/>
  <c r="AI2238" i="1" s="1"/>
  <c r="AI2239" i="1" a="1"/>
  <c r="AI2239" i="1" s="1"/>
  <c r="AI2240" i="1" a="1"/>
  <c r="AI2240" i="1" s="1"/>
  <c r="AI2241" i="1" a="1"/>
  <c r="AI2241" i="1" s="1"/>
  <c r="AI2242" i="1" a="1"/>
  <c r="AI2242" i="1" s="1"/>
  <c r="AI2243" i="1" a="1"/>
  <c r="AI2243" i="1" s="1"/>
  <c r="AI2244" i="1" a="1"/>
  <c r="AI2244" i="1" s="1"/>
  <c r="AI2245" i="1" a="1"/>
  <c r="AI2245" i="1" s="1"/>
  <c r="AI2246" i="1" a="1"/>
  <c r="AI2246" i="1" s="1"/>
  <c r="AI2247" i="1" a="1"/>
  <c r="AI2247" i="1" s="1"/>
  <c r="AI2248" i="1" a="1"/>
  <c r="AI2248" i="1" s="1"/>
  <c r="AI2249" i="1" a="1"/>
  <c r="AI2249" i="1" s="1"/>
  <c r="AI2250" i="1" a="1"/>
  <c r="AI2250" i="1" s="1"/>
  <c r="AI2251" i="1" a="1"/>
  <c r="AI2251" i="1" s="1"/>
  <c r="AI2252" i="1" a="1"/>
  <c r="AI2252" i="1" s="1"/>
  <c r="AI2253" i="1" a="1"/>
  <c r="AI2253" i="1" s="1"/>
  <c r="AI2254" i="1" a="1"/>
  <c r="AI2254" i="1" s="1"/>
  <c r="AI2255" i="1" a="1"/>
  <c r="AI2255" i="1" s="1"/>
  <c r="AI2256" i="1" a="1"/>
  <c r="AI2256" i="1" s="1"/>
  <c r="AI2257" i="1" a="1"/>
  <c r="AI2257" i="1" s="1"/>
  <c r="AI2258" i="1" a="1"/>
  <c r="AI2258" i="1" s="1"/>
  <c r="AI2259" i="1" a="1"/>
  <c r="AI2259" i="1" s="1"/>
  <c r="AI2260" i="1" a="1"/>
  <c r="AI2260" i="1" s="1"/>
  <c r="AI2261" i="1" a="1"/>
  <c r="AI2261" i="1" s="1"/>
  <c r="AI2262" i="1" a="1"/>
  <c r="AI2262" i="1" s="1"/>
  <c r="AI2263" i="1" a="1"/>
  <c r="AI2263" i="1" s="1"/>
  <c r="AI2264" i="1" a="1"/>
  <c r="AI2264" i="1" s="1"/>
  <c r="AI2265" i="1" a="1"/>
  <c r="AI2265" i="1" s="1"/>
  <c r="AI2266" i="1" a="1"/>
  <c r="AI2266" i="1" s="1"/>
  <c r="AI2267" i="1" a="1"/>
  <c r="AI2267" i="1" s="1"/>
  <c r="AI2268" i="1" a="1"/>
  <c r="AI2268" i="1" s="1"/>
  <c r="AI2269" i="1" a="1"/>
  <c r="AI2269" i="1" s="1"/>
  <c r="AI2270" i="1" a="1"/>
  <c r="AI2270" i="1" s="1"/>
  <c r="AI2271" i="1" a="1"/>
  <c r="AI2271" i="1" s="1"/>
  <c r="AI2272" i="1" a="1"/>
  <c r="AI2272" i="1" s="1"/>
  <c r="AI2273" i="1" a="1"/>
  <c r="AI2273" i="1" s="1"/>
  <c r="AI2274" i="1" a="1"/>
  <c r="AI2274" i="1" s="1"/>
  <c r="AI2275" i="1" a="1"/>
  <c r="AI2275" i="1" s="1"/>
  <c r="AI2276" i="1" a="1"/>
  <c r="AI2276" i="1" s="1"/>
  <c r="AI2277" i="1" a="1"/>
  <c r="AI2277" i="1" s="1"/>
  <c r="AI2278" i="1" a="1"/>
  <c r="AI2278" i="1" s="1"/>
  <c r="AI2279" i="1" a="1"/>
  <c r="AI2279" i="1" s="1"/>
  <c r="AI2280" i="1" a="1"/>
  <c r="AI2280" i="1" s="1"/>
  <c r="AI2281" i="1" a="1"/>
  <c r="AI2281" i="1" s="1"/>
  <c r="AI2282" i="1" a="1"/>
  <c r="AI2282" i="1" s="1"/>
  <c r="AI2283" i="1" a="1"/>
  <c r="AI2283" i="1" s="1"/>
  <c r="AI2284" i="1" a="1"/>
  <c r="AI2284" i="1" s="1"/>
  <c r="AI2285" i="1" a="1"/>
  <c r="AI2285" i="1" s="1"/>
  <c r="AI2286" i="1" a="1"/>
  <c r="AI2286" i="1" s="1"/>
  <c r="AI2287" i="1" a="1"/>
  <c r="AI2287" i="1" s="1"/>
  <c r="AI2288" i="1" a="1"/>
  <c r="AI2288" i="1" s="1"/>
  <c r="AI2289" i="1" a="1"/>
  <c r="AI2289" i="1" s="1"/>
  <c r="AI2290" i="1" a="1"/>
  <c r="AI2290" i="1" s="1"/>
  <c r="AI2291" i="1" a="1"/>
  <c r="AI2291" i="1" s="1"/>
  <c r="AI2292" i="1" a="1"/>
  <c r="AI2292" i="1" s="1"/>
  <c r="AI2293" i="1" a="1"/>
  <c r="AI2293" i="1" s="1"/>
  <c r="AI2294" i="1" a="1"/>
  <c r="AI2294" i="1" s="1"/>
  <c r="AI2295" i="1" a="1"/>
  <c r="AI2295" i="1" s="1"/>
  <c r="AI2296" i="1" a="1"/>
  <c r="AI2296" i="1" s="1"/>
  <c r="AI2297" i="1" a="1"/>
  <c r="AI2297" i="1" s="1"/>
  <c r="AI2298" i="1" a="1"/>
  <c r="AI2298" i="1" s="1"/>
  <c r="AI2299" i="1" a="1"/>
  <c r="AI2299" i="1" s="1"/>
  <c r="AI2300" i="1" a="1"/>
  <c r="AI2300" i="1" s="1"/>
  <c r="AI2301" i="1" a="1"/>
  <c r="AI2301" i="1" s="1"/>
  <c r="AI2302" i="1" a="1"/>
  <c r="AI2302" i="1" s="1"/>
  <c r="AI2303" i="1" a="1"/>
  <c r="AI2303" i="1" s="1"/>
  <c r="AI2304" i="1" a="1"/>
  <c r="AI2304" i="1" s="1"/>
  <c r="AI2305" i="1" a="1"/>
  <c r="AI2305" i="1" s="1"/>
  <c r="AI2306" i="1" a="1"/>
  <c r="AI2306" i="1" s="1"/>
  <c r="AI2307" i="1" a="1"/>
  <c r="AI2307" i="1" s="1"/>
  <c r="AI2308" i="1" a="1"/>
  <c r="AI2308" i="1" s="1"/>
  <c r="AI2309" i="1" a="1"/>
  <c r="AI2309" i="1" s="1"/>
  <c r="AI2310" i="1" a="1"/>
  <c r="AI2310" i="1" s="1"/>
  <c r="AI2311" i="1" a="1"/>
  <c r="AI2311" i="1" s="1"/>
  <c r="AI2312" i="1" a="1"/>
  <c r="AI2312" i="1" s="1"/>
  <c r="AI2313" i="1" a="1"/>
  <c r="AI2313" i="1" s="1"/>
  <c r="AI2314" i="1" a="1"/>
  <c r="AI2314" i="1" s="1"/>
  <c r="AI2315" i="1" a="1"/>
  <c r="AI2315" i="1" s="1"/>
  <c r="AI2316" i="1" a="1"/>
  <c r="AI2316" i="1" s="1"/>
  <c r="AI2317" i="1" a="1"/>
  <c r="AI2317" i="1" s="1"/>
  <c r="AI2318" i="1" a="1"/>
  <c r="AI2318" i="1" s="1"/>
  <c r="AI2319" i="1" a="1"/>
  <c r="AI2319" i="1" s="1"/>
  <c r="AI2320" i="1" a="1"/>
  <c r="AI2320" i="1" s="1"/>
  <c r="AI2321" i="1" a="1"/>
  <c r="AI2321" i="1" s="1"/>
  <c r="AI2322" i="1" a="1"/>
  <c r="AI2322" i="1" s="1"/>
  <c r="AI2323" i="1" a="1"/>
  <c r="AI2323" i="1" s="1"/>
  <c r="AI2324" i="1" a="1"/>
  <c r="AI2324" i="1" s="1"/>
  <c r="AI2325" i="1" a="1"/>
  <c r="AI2325" i="1" s="1"/>
  <c r="AI2326" i="1" a="1"/>
  <c r="AI2326" i="1" s="1"/>
  <c r="AI2327" i="1" a="1"/>
  <c r="AI2327" i="1" s="1"/>
  <c r="AI2328" i="1" a="1"/>
  <c r="AI2328" i="1" s="1"/>
  <c r="AI2329" i="1" a="1"/>
  <c r="AI2329" i="1" s="1"/>
  <c r="AI2330" i="1" a="1"/>
  <c r="AI2330" i="1" s="1"/>
  <c r="AI2331" i="1" a="1"/>
  <c r="AI2331" i="1" s="1"/>
  <c r="AI2332" i="1" a="1"/>
  <c r="AI2332" i="1" s="1"/>
  <c r="AI2333" i="1" a="1"/>
  <c r="AI2333" i="1" s="1"/>
  <c r="AI2334" i="1" a="1"/>
  <c r="AI2334" i="1" s="1"/>
  <c r="AI2335" i="1" a="1"/>
  <c r="AI2335" i="1" s="1"/>
  <c r="AI2336" i="1" a="1"/>
  <c r="AI2336" i="1" s="1"/>
  <c r="AI2337" i="1" a="1"/>
  <c r="AI2337" i="1" s="1"/>
  <c r="AI2338" i="1" a="1"/>
  <c r="AI2338" i="1" s="1"/>
  <c r="AI2339" i="1" a="1"/>
  <c r="AI2339" i="1" s="1"/>
  <c r="AI2340" i="1" a="1"/>
  <c r="AI2340" i="1" s="1"/>
  <c r="AI2341" i="1" a="1"/>
  <c r="AI2341" i="1" s="1"/>
  <c r="AI2342" i="1" a="1"/>
  <c r="AI2342" i="1" s="1"/>
  <c r="AI2343" i="1" a="1"/>
  <c r="AI2343" i="1" s="1"/>
  <c r="AI2344" i="1" a="1"/>
  <c r="AI2344" i="1" s="1"/>
  <c r="AI2345" i="1" a="1"/>
  <c r="AI2345" i="1" s="1"/>
  <c r="AI2346" i="1" a="1"/>
  <c r="AI2346" i="1" s="1"/>
  <c r="AI2347" i="1" a="1"/>
  <c r="AI2347" i="1" s="1"/>
  <c r="AI2348" i="1" a="1"/>
  <c r="AI2348" i="1" s="1"/>
  <c r="AI2349" i="1" a="1"/>
  <c r="AI2349" i="1" s="1"/>
  <c r="AI2350" i="1" a="1"/>
  <c r="AI2350" i="1" s="1"/>
  <c r="AI2351" i="1" a="1"/>
  <c r="AI2351" i="1" s="1"/>
  <c r="AI2352" i="1" a="1"/>
  <c r="AI2352" i="1" s="1"/>
  <c r="AI2353" i="1" a="1"/>
  <c r="AI2353" i="1" s="1"/>
  <c r="AI2354" i="1" a="1"/>
  <c r="AI2354" i="1" s="1"/>
  <c r="AI2355" i="1" a="1"/>
  <c r="AI2355" i="1" s="1"/>
  <c r="AI2356" i="1" a="1"/>
  <c r="AI2356" i="1" s="1"/>
  <c r="AI2357" i="1" a="1"/>
  <c r="AI2357" i="1" s="1"/>
  <c r="AI2358" i="1" a="1"/>
  <c r="AI2358" i="1" s="1"/>
  <c r="AI2359" i="1" a="1"/>
  <c r="AI2359" i="1" s="1"/>
  <c r="AI2360" i="1" a="1"/>
  <c r="AI2360" i="1" s="1"/>
  <c r="AI2361" i="1" a="1"/>
  <c r="AI2361" i="1" s="1"/>
  <c r="AI2362" i="1" a="1"/>
  <c r="AI2362" i="1" s="1"/>
  <c r="AI2363" i="1" a="1"/>
  <c r="AI2363" i="1" s="1"/>
  <c r="AI2364" i="1" a="1"/>
  <c r="AI2364" i="1" s="1"/>
  <c r="AI2365" i="1" a="1"/>
  <c r="AI2365" i="1" s="1"/>
  <c r="AI2366" i="1" a="1"/>
  <c r="AI2366" i="1" s="1"/>
  <c r="AI2367" i="1" a="1"/>
  <c r="AI2367" i="1" s="1"/>
  <c r="AI2368" i="1" a="1"/>
  <c r="AI2368" i="1" s="1"/>
  <c r="AI2369" i="1" a="1"/>
  <c r="AI2369" i="1" s="1"/>
  <c r="AI2370" i="1" a="1"/>
  <c r="AI2370" i="1" s="1"/>
  <c r="AI2371" i="1" a="1"/>
  <c r="AI2371" i="1" s="1"/>
  <c r="AI2372" i="1" a="1"/>
  <c r="AI2372" i="1" s="1"/>
  <c r="AI2373" i="1" a="1"/>
  <c r="AI2373" i="1" s="1"/>
  <c r="AI2374" i="1" a="1"/>
  <c r="AI2374" i="1" s="1"/>
  <c r="AI2375" i="1" a="1"/>
  <c r="AI2375" i="1" s="1"/>
  <c r="AI2376" i="1" a="1"/>
  <c r="AI2376" i="1" s="1"/>
  <c r="AI2377" i="1" a="1"/>
  <c r="AI2377" i="1" s="1"/>
  <c r="AI2378" i="1" a="1"/>
  <c r="AI2378" i="1" s="1"/>
  <c r="AI2379" i="1" a="1"/>
  <c r="AI2379" i="1" s="1"/>
  <c r="AI2380" i="1" a="1"/>
  <c r="AI2380" i="1" s="1"/>
  <c r="AI2381" i="1" a="1"/>
  <c r="AI2381" i="1" s="1"/>
  <c r="AI2382" i="1" a="1"/>
  <c r="AI2382" i="1" s="1"/>
  <c r="AI2383" i="1" a="1"/>
  <c r="AI2383" i="1" s="1"/>
  <c r="AI2384" i="1" a="1"/>
  <c r="AI2384" i="1" s="1"/>
  <c r="AI2385" i="1" a="1"/>
  <c r="AI2385" i="1" s="1"/>
  <c r="AI2386" i="1" a="1"/>
  <c r="AI2386" i="1" s="1"/>
  <c r="AI2387" i="1" a="1"/>
  <c r="AI2387" i="1" s="1"/>
  <c r="AI2388" i="1" a="1"/>
  <c r="AI2388" i="1" s="1"/>
  <c r="AI2389" i="1" a="1"/>
  <c r="AI2389" i="1" s="1"/>
  <c r="AI2390" i="1" a="1"/>
  <c r="AI2390" i="1" s="1"/>
  <c r="AI2391" i="1" a="1"/>
  <c r="AI2391" i="1" s="1"/>
  <c r="AI2392" i="1" a="1"/>
  <c r="AI2392" i="1" s="1"/>
  <c r="AI2393" i="1" a="1"/>
  <c r="AI2393" i="1" s="1"/>
  <c r="AI2394" i="1" a="1"/>
  <c r="AI2394" i="1" s="1"/>
  <c r="AI2395" i="1" a="1"/>
  <c r="AI2395" i="1" s="1"/>
  <c r="AI2396" i="1" a="1"/>
  <c r="AI2396" i="1" s="1"/>
  <c r="AI2397" i="1" a="1"/>
  <c r="AI2397" i="1" s="1"/>
  <c r="AI2398" i="1" a="1"/>
  <c r="AI2398" i="1" s="1"/>
  <c r="AI2399" i="1" a="1"/>
  <c r="AI2399" i="1" s="1"/>
  <c r="AI2400" i="1" a="1"/>
  <c r="AI2400" i="1" s="1"/>
  <c r="AI2401" i="1" a="1"/>
  <c r="AI2401" i="1" s="1"/>
  <c r="AI2402" i="1" a="1"/>
  <c r="AI2402" i="1" s="1"/>
  <c r="AI2403" i="1" a="1"/>
  <c r="AI2403" i="1" s="1"/>
  <c r="AI2404" i="1" a="1"/>
  <c r="AI2404" i="1" s="1"/>
  <c r="AI2405" i="1" a="1"/>
  <c r="AI2405" i="1" s="1"/>
  <c r="AI2406" i="1" a="1"/>
  <c r="AI2406" i="1" s="1"/>
  <c r="AI2407" i="1" a="1"/>
  <c r="AI2407" i="1" s="1"/>
  <c r="AI2408" i="1" a="1"/>
  <c r="AI2408" i="1" s="1"/>
  <c r="AI2409" i="1" a="1"/>
  <c r="AI2409" i="1" s="1"/>
  <c r="AI2410" i="1" a="1"/>
  <c r="AI2410" i="1" s="1"/>
  <c r="AI2411" i="1" a="1"/>
  <c r="AI2411" i="1" s="1"/>
  <c r="AI2412" i="1" a="1"/>
  <c r="AI2412" i="1" s="1"/>
  <c r="AI2413" i="1" a="1"/>
  <c r="AI2413" i="1" s="1"/>
  <c r="AI2414" i="1" a="1"/>
  <c r="AI2414" i="1" s="1"/>
  <c r="AI2415" i="1" a="1"/>
  <c r="AI2415" i="1" s="1"/>
  <c r="AI2416" i="1" a="1"/>
  <c r="AI2416" i="1" s="1"/>
  <c r="AI2417" i="1" a="1"/>
  <c r="AI2417" i="1" s="1"/>
  <c r="AI2418" i="1" a="1"/>
  <c r="AI2418" i="1" s="1"/>
  <c r="AI2419" i="1" a="1"/>
  <c r="AI2419" i="1" s="1"/>
  <c r="AI2420" i="1" a="1"/>
  <c r="AI2420" i="1" s="1"/>
  <c r="AI2421" i="1" a="1"/>
  <c r="AI2421" i="1" s="1"/>
  <c r="AI2422" i="1" a="1"/>
  <c r="AI2422" i="1" s="1"/>
  <c r="AI2423" i="1" a="1"/>
  <c r="AI2423" i="1" s="1"/>
  <c r="AI2424" i="1" a="1"/>
  <c r="AI2424" i="1" s="1"/>
  <c r="AI2425" i="1" a="1"/>
  <c r="AI2425" i="1" s="1"/>
  <c r="AI2426" i="1" a="1"/>
  <c r="AI2426" i="1" s="1"/>
  <c r="AI2427" i="1" a="1"/>
  <c r="AI2427" i="1" s="1"/>
  <c r="AI2428" i="1" a="1"/>
  <c r="AI2428" i="1" s="1"/>
  <c r="AI2429" i="1" a="1"/>
  <c r="AI2429" i="1" s="1"/>
  <c r="AI2430" i="1" a="1"/>
  <c r="AI2430" i="1" s="1"/>
  <c r="AI2431" i="1" a="1"/>
  <c r="AI2431" i="1" s="1"/>
  <c r="AI2432" i="1" a="1"/>
  <c r="AI2432" i="1" s="1"/>
  <c r="AI2433" i="1" a="1"/>
  <c r="AI2433" i="1" s="1"/>
  <c r="AI2434" i="1" a="1"/>
  <c r="AI2434" i="1" s="1"/>
  <c r="AI2435" i="1" a="1"/>
  <c r="AI2435" i="1" s="1"/>
  <c r="AI2436" i="1" a="1"/>
  <c r="AI2436" i="1" s="1"/>
  <c r="AI2437" i="1" a="1"/>
  <c r="AI2437" i="1" s="1"/>
  <c r="AI2438" i="1" a="1"/>
  <c r="AI2438" i="1" s="1"/>
  <c r="AI2439" i="1" a="1"/>
  <c r="AI2439" i="1" s="1"/>
  <c r="AI2440" i="1" a="1"/>
  <c r="AI2440" i="1" s="1"/>
  <c r="AI2441" i="1" a="1"/>
  <c r="AI2441" i="1" s="1"/>
  <c r="AI2442" i="1" a="1"/>
  <c r="AI2442" i="1" s="1"/>
  <c r="AI2443" i="1" a="1"/>
  <c r="AI2443" i="1" s="1"/>
  <c r="AI2444" i="1" a="1"/>
  <c r="AI2444" i="1" s="1"/>
  <c r="AI2445" i="1" a="1"/>
  <c r="AI2445" i="1" s="1"/>
  <c r="AI2446" i="1" a="1"/>
  <c r="AI2446" i="1" s="1"/>
  <c r="AI2447" i="1" a="1"/>
  <c r="AI2447" i="1" s="1"/>
  <c r="AI2448" i="1" a="1"/>
  <c r="AI2448" i="1" s="1"/>
  <c r="AI2449" i="1" a="1"/>
  <c r="AI2449" i="1" s="1"/>
  <c r="AI2450" i="1" a="1"/>
  <c r="AI2450" i="1" s="1"/>
  <c r="AI2451" i="1" a="1"/>
  <c r="AI2451" i="1" s="1"/>
  <c r="AI2452" i="1" a="1"/>
  <c r="AI2452" i="1" s="1"/>
  <c r="AI2453" i="1" a="1"/>
  <c r="AI2453" i="1" s="1"/>
  <c r="AI2454" i="1" a="1"/>
  <c r="AI2454" i="1" s="1"/>
  <c r="AI2455" i="1" a="1"/>
  <c r="AI2455" i="1" s="1"/>
  <c r="AI2456" i="1" a="1"/>
  <c r="AI2456" i="1" s="1"/>
  <c r="AI2457" i="1" a="1"/>
  <c r="AI2457" i="1" s="1"/>
  <c r="AI2458" i="1" a="1"/>
  <c r="AI2458" i="1" s="1"/>
  <c r="AJ4" i="1" a="1"/>
  <c r="AJ4" i="1" s="1"/>
  <c r="AJ5" i="1" a="1"/>
  <c r="AJ5" i="1" s="1"/>
  <c r="AJ6" i="1" a="1"/>
  <c r="AJ6" i="1" s="1"/>
  <c r="AJ7" i="1" a="1"/>
  <c r="AJ7" i="1" s="1"/>
  <c r="AJ8" i="1" a="1"/>
  <c r="AJ8" i="1" s="1"/>
  <c r="AJ9" i="1" a="1"/>
  <c r="AJ9" i="1" s="1"/>
  <c r="AJ10" i="1" a="1"/>
  <c r="AJ10" i="1" s="1"/>
  <c r="AJ11" i="1" a="1"/>
  <c r="AJ11" i="1" s="1"/>
  <c r="AJ12" i="1" a="1"/>
  <c r="AJ12" i="1" s="1"/>
  <c r="AJ13" i="1" a="1"/>
  <c r="AJ13" i="1" s="1"/>
  <c r="AJ14" i="1" a="1"/>
  <c r="AJ14" i="1" s="1"/>
  <c r="AJ15" i="1" a="1"/>
  <c r="AJ15" i="1" s="1"/>
  <c r="AJ16" i="1" a="1"/>
  <c r="AJ16" i="1" s="1"/>
  <c r="AJ17" i="1" a="1"/>
  <c r="AJ17" i="1" s="1"/>
  <c r="AJ18" i="1" a="1"/>
  <c r="AJ18" i="1" s="1"/>
  <c r="AJ19" i="1" a="1"/>
  <c r="AJ19" i="1" s="1"/>
  <c r="AJ20" i="1" a="1"/>
  <c r="AJ20" i="1" s="1"/>
  <c r="AJ21" i="1" a="1"/>
  <c r="AJ21" i="1" s="1"/>
  <c r="AJ22" i="1" a="1"/>
  <c r="AJ22" i="1" s="1"/>
  <c r="AJ23" i="1" a="1"/>
  <c r="AJ23" i="1" s="1"/>
  <c r="AJ24" i="1" a="1"/>
  <c r="AJ24" i="1" s="1"/>
  <c r="AJ25" i="1" a="1"/>
  <c r="AJ25" i="1" s="1"/>
  <c r="AJ26" i="1" a="1"/>
  <c r="AJ26" i="1" s="1"/>
  <c r="AJ27" i="1" a="1"/>
  <c r="AJ27" i="1" s="1"/>
  <c r="AJ28" i="1" a="1"/>
  <c r="AJ28" i="1" s="1"/>
  <c r="AJ29" i="1" a="1"/>
  <c r="AJ29" i="1" s="1"/>
  <c r="AJ30" i="1" a="1"/>
  <c r="AJ30" i="1" s="1"/>
  <c r="AJ31" i="1" a="1"/>
  <c r="AJ31" i="1" s="1"/>
  <c r="AJ32" i="1" a="1"/>
  <c r="AJ32" i="1" s="1"/>
  <c r="AJ33" i="1" a="1"/>
  <c r="AJ33" i="1" s="1"/>
  <c r="AJ34" i="1" a="1"/>
  <c r="AJ34" i="1" s="1"/>
  <c r="AJ35" i="1" a="1"/>
  <c r="AJ35" i="1" s="1"/>
  <c r="AJ36" i="1" a="1"/>
  <c r="AJ36" i="1" s="1"/>
  <c r="AJ37" i="1" a="1"/>
  <c r="AJ37" i="1" s="1"/>
  <c r="AJ38" i="1" a="1"/>
  <c r="AJ38" i="1" s="1"/>
  <c r="AJ39" i="1" a="1"/>
  <c r="AJ39" i="1" s="1"/>
  <c r="AJ40" i="1" a="1"/>
  <c r="AJ40" i="1" s="1"/>
  <c r="AJ41" i="1" a="1"/>
  <c r="AJ41" i="1" s="1"/>
  <c r="AJ42" i="1" a="1"/>
  <c r="AJ42" i="1" s="1"/>
  <c r="AJ43" i="1" a="1"/>
  <c r="AJ43" i="1" s="1"/>
  <c r="AJ44" i="1" a="1"/>
  <c r="AJ44" i="1" s="1"/>
  <c r="AJ45" i="1" a="1"/>
  <c r="AJ45" i="1" s="1"/>
  <c r="AJ46" i="1" a="1"/>
  <c r="AJ46" i="1" s="1"/>
  <c r="AJ47" i="1" a="1"/>
  <c r="AJ47" i="1" s="1"/>
  <c r="AJ48" i="1" a="1"/>
  <c r="AJ48" i="1" s="1"/>
  <c r="AJ49" i="1" a="1"/>
  <c r="AJ49" i="1" s="1"/>
  <c r="AJ50" i="1" a="1"/>
  <c r="AJ50" i="1" s="1"/>
  <c r="AJ51" i="1" a="1"/>
  <c r="AJ51" i="1" s="1"/>
  <c r="AJ52" i="1" a="1"/>
  <c r="AJ52" i="1" s="1"/>
  <c r="AJ53" i="1" a="1"/>
  <c r="AJ53" i="1" s="1"/>
  <c r="AJ54" i="1" a="1"/>
  <c r="AJ54" i="1" s="1"/>
  <c r="AJ55" i="1" a="1"/>
  <c r="AJ55" i="1" s="1"/>
  <c r="AJ56" i="1" a="1"/>
  <c r="AJ56" i="1" s="1"/>
  <c r="AJ57" i="1" a="1"/>
  <c r="AJ57" i="1" s="1"/>
  <c r="AJ58" i="1" a="1"/>
  <c r="AJ58" i="1" s="1"/>
  <c r="AJ59" i="1" a="1"/>
  <c r="AJ59" i="1" s="1"/>
  <c r="AJ60" i="1" a="1"/>
  <c r="AJ60" i="1" s="1"/>
  <c r="AJ61" i="1" a="1"/>
  <c r="AJ61" i="1" s="1"/>
  <c r="AJ62" i="1" a="1"/>
  <c r="AJ62" i="1" s="1"/>
  <c r="AJ63" i="1" a="1"/>
  <c r="AJ63" i="1" s="1"/>
  <c r="AJ64" i="1" a="1"/>
  <c r="AJ64" i="1" s="1"/>
  <c r="AJ65" i="1" a="1"/>
  <c r="AJ65" i="1" s="1"/>
  <c r="AJ66" i="1" a="1"/>
  <c r="AJ66" i="1" s="1"/>
  <c r="AJ67" i="1" a="1"/>
  <c r="AJ67" i="1" s="1"/>
  <c r="AJ68" i="1" a="1"/>
  <c r="AJ68" i="1" s="1"/>
  <c r="AJ69" i="1" a="1"/>
  <c r="AJ69" i="1" s="1"/>
  <c r="AJ70" i="1" a="1"/>
  <c r="AJ70" i="1" s="1"/>
  <c r="AJ71" i="1" a="1"/>
  <c r="AJ71" i="1" s="1"/>
  <c r="AJ72" i="1" a="1"/>
  <c r="AJ72" i="1" s="1"/>
  <c r="AJ73" i="1" a="1"/>
  <c r="AJ73" i="1" s="1"/>
  <c r="AJ74" i="1" a="1"/>
  <c r="AJ74" i="1" s="1"/>
  <c r="AJ75" i="1" a="1"/>
  <c r="AJ75" i="1" s="1"/>
  <c r="AJ76" i="1" a="1"/>
  <c r="AJ76" i="1" s="1"/>
  <c r="AJ77" i="1" a="1"/>
  <c r="AJ77" i="1" s="1"/>
  <c r="AJ78" i="1" a="1"/>
  <c r="AJ78" i="1" s="1"/>
  <c r="AJ79" i="1" a="1"/>
  <c r="AJ79" i="1" s="1"/>
  <c r="AJ80" i="1" a="1"/>
  <c r="AJ80" i="1" s="1"/>
  <c r="AJ81" i="1" a="1"/>
  <c r="AJ81" i="1" s="1"/>
  <c r="AJ82" i="1" a="1"/>
  <c r="AJ82" i="1" s="1"/>
  <c r="AJ83" i="1" a="1"/>
  <c r="AJ83" i="1" s="1"/>
  <c r="AJ84" i="1" a="1"/>
  <c r="AJ84" i="1" s="1"/>
  <c r="AJ85" i="1" a="1"/>
  <c r="AJ85" i="1" s="1"/>
  <c r="AJ86" i="1" a="1"/>
  <c r="AJ86" i="1" s="1"/>
  <c r="AJ87" i="1" a="1"/>
  <c r="AJ87" i="1" s="1"/>
  <c r="AJ88" i="1" a="1"/>
  <c r="AJ88" i="1" s="1"/>
  <c r="AJ89" i="1" a="1"/>
  <c r="AJ89" i="1" s="1"/>
  <c r="AJ90" i="1" a="1"/>
  <c r="AJ90" i="1" s="1"/>
  <c r="AJ91" i="1" a="1"/>
  <c r="AJ91" i="1" s="1"/>
  <c r="AJ92" i="1" a="1"/>
  <c r="AJ92" i="1" s="1"/>
  <c r="AJ93" i="1" a="1"/>
  <c r="AJ93" i="1" s="1"/>
  <c r="AJ94" i="1" a="1"/>
  <c r="AJ94" i="1" s="1"/>
  <c r="AJ95" i="1" a="1"/>
  <c r="AJ95" i="1" s="1"/>
  <c r="AJ96" i="1" a="1"/>
  <c r="AJ96" i="1" s="1"/>
  <c r="AJ97" i="1" a="1"/>
  <c r="AJ97" i="1" s="1"/>
  <c r="AJ98" i="1" a="1"/>
  <c r="AJ98" i="1" s="1"/>
  <c r="AJ99" i="1" a="1"/>
  <c r="AJ99" i="1" s="1"/>
  <c r="AJ100" i="1" a="1"/>
  <c r="AJ100" i="1" s="1"/>
  <c r="AJ101" i="1" a="1"/>
  <c r="AJ101" i="1" s="1"/>
  <c r="AJ102" i="1" a="1"/>
  <c r="AJ102" i="1" s="1"/>
  <c r="AJ103" i="1" a="1"/>
  <c r="AJ103" i="1" s="1"/>
  <c r="AJ104" i="1" a="1"/>
  <c r="AJ104" i="1" s="1"/>
  <c r="AJ105" i="1" a="1"/>
  <c r="AJ105" i="1" s="1"/>
  <c r="AJ106" i="1" a="1"/>
  <c r="AJ106" i="1" s="1"/>
  <c r="AJ107" i="1" a="1"/>
  <c r="AJ107" i="1" s="1"/>
  <c r="AJ108" i="1" a="1"/>
  <c r="AJ108" i="1" s="1"/>
  <c r="AJ109" i="1" a="1"/>
  <c r="AJ109" i="1" s="1"/>
  <c r="AJ110" i="1" a="1"/>
  <c r="AJ110" i="1" s="1"/>
  <c r="AJ111" i="1" a="1"/>
  <c r="AJ111" i="1" s="1"/>
  <c r="AJ112" i="1" a="1"/>
  <c r="AJ112" i="1" s="1"/>
  <c r="AJ113" i="1" a="1"/>
  <c r="AJ113" i="1" s="1"/>
  <c r="AJ114" i="1" a="1"/>
  <c r="AJ114" i="1" s="1"/>
  <c r="AJ115" i="1" a="1"/>
  <c r="AJ115" i="1" s="1"/>
  <c r="AJ116" i="1" a="1"/>
  <c r="AJ116" i="1" s="1"/>
  <c r="AJ117" i="1" a="1"/>
  <c r="AJ117" i="1" s="1"/>
  <c r="AJ118" i="1" a="1"/>
  <c r="AJ118" i="1" s="1"/>
  <c r="AJ119" i="1" a="1"/>
  <c r="AJ119" i="1" s="1"/>
  <c r="AJ120" i="1" a="1"/>
  <c r="AJ120" i="1" s="1"/>
  <c r="AJ121" i="1" a="1"/>
  <c r="AJ121" i="1" s="1"/>
  <c r="AJ122" i="1" a="1"/>
  <c r="AJ122" i="1" s="1"/>
  <c r="AJ123" i="1" a="1"/>
  <c r="AJ123" i="1" s="1"/>
  <c r="AJ124" i="1" a="1"/>
  <c r="AJ124" i="1" s="1"/>
  <c r="AJ125" i="1" a="1"/>
  <c r="AJ125" i="1" s="1"/>
  <c r="AJ126" i="1" a="1"/>
  <c r="AJ126" i="1" s="1"/>
  <c r="AJ127" i="1" a="1"/>
  <c r="AJ127" i="1" s="1"/>
  <c r="AJ128" i="1" a="1"/>
  <c r="AJ128" i="1" s="1"/>
  <c r="AJ129" i="1" a="1"/>
  <c r="AJ129" i="1" s="1"/>
  <c r="AJ130" i="1" a="1"/>
  <c r="AJ130" i="1" s="1"/>
  <c r="AJ131" i="1" a="1"/>
  <c r="AJ131" i="1" s="1"/>
  <c r="AJ132" i="1" a="1"/>
  <c r="AJ132" i="1" s="1"/>
  <c r="AJ133" i="1" a="1"/>
  <c r="AJ133" i="1" s="1"/>
  <c r="AJ134" i="1" a="1"/>
  <c r="AJ134" i="1" s="1"/>
  <c r="AJ135" i="1" a="1"/>
  <c r="AJ135" i="1" s="1"/>
  <c r="AJ136" i="1" a="1"/>
  <c r="AJ136" i="1" s="1"/>
  <c r="AJ137" i="1" a="1"/>
  <c r="AJ137" i="1" s="1"/>
  <c r="AJ138" i="1" a="1"/>
  <c r="AJ138" i="1" s="1"/>
  <c r="AJ139" i="1" a="1"/>
  <c r="AJ139" i="1" s="1"/>
  <c r="AJ140" i="1" a="1"/>
  <c r="AJ140" i="1" s="1"/>
  <c r="AJ141" i="1" a="1"/>
  <c r="AJ141" i="1" s="1"/>
  <c r="AJ142" i="1" a="1"/>
  <c r="AJ142" i="1" s="1"/>
  <c r="AJ143" i="1" a="1"/>
  <c r="AJ143" i="1" s="1"/>
  <c r="AJ144" i="1" a="1"/>
  <c r="AJ144" i="1" s="1"/>
  <c r="AJ145" i="1" a="1"/>
  <c r="AJ145" i="1" s="1"/>
  <c r="AJ146" i="1" a="1"/>
  <c r="AJ146" i="1" s="1"/>
  <c r="AJ147" i="1" a="1"/>
  <c r="AJ147" i="1" s="1"/>
  <c r="AJ148" i="1" a="1"/>
  <c r="AJ148" i="1" s="1"/>
  <c r="AJ149" i="1" a="1"/>
  <c r="AJ149" i="1" s="1"/>
  <c r="AJ150" i="1" a="1"/>
  <c r="AJ150" i="1" s="1"/>
  <c r="AJ151" i="1" a="1"/>
  <c r="AJ151" i="1" s="1"/>
  <c r="AJ152" i="1" a="1"/>
  <c r="AJ152" i="1" s="1"/>
  <c r="AJ153" i="1" a="1"/>
  <c r="AJ153" i="1" s="1"/>
  <c r="AJ154" i="1" a="1"/>
  <c r="AJ154" i="1" s="1"/>
  <c r="AJ155" i="1" a="1"/>
  <c r="AJ155" i="1" s="1"/>
  <c r="AJ156" i="1" a="1"/>
  <c r="AJ156" i="1" s="1"/>
  <c r="AJ157" i="1" a="1"/>
  <c r="AJ157" i="1" s="1"/>
  <c r="AJ158" i="1" a="1"/>
  <c r="AJ158" i="1" s="1"/>
  <c r="AJ159" i="1" a="1"/>
  <c r="AJ159" i="1" s="1"/>
  <c r="AJ160" i="1" a="1"/>
  <c r="AJ160" i="1" s="1"/>
  <c r="AJ161" i="1" a="1"/>
  <c r="AJ161" i="1" s="1"/>
  <c r="AJ162" i="1" a="1"/>
  <c r="AJ162" i="1" s="1"/>
  <c r="AJ163" i="1" a="1"/>
  <c r="AJ163" i="1" s="1"/>
  <c r="AJ164" i="1" a="1"/>
  <c r="AJ164" i="1" s="1"/>
  <c r="AJ165" i="1" a="1"/>
  <c r="AJ165" i="1" s="1"/>
  <c r="AJ166" i="1" a="1"/>
  <c r="AJ166" i="1" s="1"/>
  <c r="AJ167" i="1" a="1"/>
  <c r="AJ167" i="1" s="1"/>
  <c r="AJ168" i="1" a="1"/>
  <c r="AJ168" i="1" s="1"/>
  <c r="AJ169" i="1" a="1"/>
  <c r="AJ169" i="1" s="1"/>
  <c r="AJ170" i="1" a="1"/>
  <c r="AJ170" i="1" s="1"/>
  <c r="AJ171" i="1" a="1"/>
  <c r="AJ171" i="1" s="1"/>
  <c r="AJ172" i="1" a="1"/>
  <c r="AJ172" i="1" s="1"/>
  <c r="AJ173" i="1" a="1"/>
  <c r="AJ173" i="1" s="1"/>
  <c r="AJ174" i="1" a="1"/>
  <c r="AJ174" i="1" s="1"/>
  <c r="AJ175" i="1" a="1"/>
  <c r="AJ175" i="1" s="1"/>
  <c r="AJ176" i="1" a="1"/>
  <c r="AJ176" i="1" s="1"/>
  <c r="AJ177" i="1" a="1"/>
  <c r="AJ177" i="1" s="1"/>
  <c r="AJ178" i="1" a="1"/>
  <c r="AJ178" i="1" s="1"/>
  <c r="AJ179" i="1" a="1"/>
  <c r="AJ179" i="1" s="1"/>
  <c r="AJ180" i="1" a="1"/>
  <c r="AJ180" i="1" s="1"/>
  <c r="AJ181" i="1" a="1"/>
  <c r="AJ181" i="1" s="1"/>
  <c r="AJ182" i="1" a="1"/>
  <c r="AJ182" i="1" s="1"/>
  <c r="AJ183" i="1" a="1"/>
  <c r="AJ183" i="1" s="1"/>
  <c r="AJ184" i="1" a="1"/>
  <c r="AJ184" i="1" s="1"/>
  <c r="AJ185" i="1" a="1"/>
  <c r="AJ185" i="1" s="1"/>
  <c r="AJ186" i="1" a="1"/>
  <c r="AJ186" i="1" s="1"/>
  <c r="AJ187" i="1" a="1"/>
  <c r="AJ187" i="1" s="1"/>
  <c r="AJ188" i="1" a="1"/>
  <c r="AJ188" i="1" s="1"/>
  <c r="AJ189" i="1" a="1"/>
  <c r="AJ189" i="1" s="1"/>
  <c r="AJ190" i="1" a="1"/>
  <c r="AJ190" i="1" s="1"/>
  <c r="AJ191" i="1" a="1"/>
  <c r="AJ191" i="1" s="1"/>
  <c r="AJ192" i="1" a="1"/>
  <c r="AJ192" i="1" s="1"/>
  <c r="AJ193" i="1" a="1"/>
  <c r="AJ193" i="1" s="1"/>
  <c r="AJ194" i="1" a="1"/>
  <c r="AJ194" i="1" s="1"/>
  <c r="AJ195" i="1" a="1"/>
  <c r="AJ195" i="1" s="1"/>
  <c r="AJ196" i="1" a="1"/>
  <c r="AJ196" i="1" s="1"/>
  <c r="AJ197" i="1" a="1"/>
  <c r="AJ197" i="1" s="1"/>
  <c r="AJ198" i="1" a="1"/>
  <c r="AJ198" i="1" s="1"/>
  <c r="AJ199" i="1" a="1"/>
  <c r="AJ199" i="1" s="1"/>
  <c r="AJ200" i="1" a="1"/>
  <c r="AJ200" i="1" s="1"/>
  <c r="AJ201" i="1" a="1"/>
  <c r="AJ201" i="1" s="1"/>
  <c r="AJ202" i="1" a="1"/>
  <c r="AJ202" i="1" s="1"/>
  <c r="AJ203" i="1" a="1"/>
  <c r="AJ203" i="1" s="1"/>
  <c r="AJ204" i="1" a="1"/>
  <c r="AJ204" i="1" s="1"/>
  <c r="AJ205" i="1" a="1"/>
  <c r="AJ205" i="1" s="1"/>
  <c r="AJ206" i="1" a="1"/>
  <c r="AJ206" i="1" s="1"/>
  <c r="AJ207" i="1" a="1"/>
  <c r="AJ207" i="1" s="1"/>
  <c r="AJ208" i="1" a="1"/>
  <c r="AJ208" i="1" s="1"/>
  <c r="AJ209" i="1" a="1"/>
  <c r="AJ209" i="1" s="1"/>
  <c r="AJ210" i="1" a="1"/>
  <c r="AJ210" i="1" s="1"/>
  <c r="AJ211" i="1" a="1"/>
  <c r="AJ211" i="1" s="1"/>
  <c r="AJ212" i="1" a="1"/>
  <c r="AJ212" i="1" s="1"/>
  <c r="AJ213" i="1" a="1"/>
  <c r="AJ213" i="1" s="1"/>
  <c r="AJ214" i="1" a="1"/>
  <c r="AJ214" i="1" s="1"/>
  <c r="AJ215" i="1" a="1"/>
  <c r="AJ215" i="1" s="1"/>
  <c r="AJ216" i="1" a="1"/>
  <c r="AJ216" i="1" s="1"/>
  <c r="AJ217" i="1" a="1"/>
  <c r="AJ217" i="1" s="1"/>
  <c r="AJ218" i="1" a="1"/>
  <c r="AJ218" i="1" s="1"/>
  <c r="AJ219" i="1" a="1"/>
  <c r="AJ219" i="1" s="1"/>
  <c r="AJ220" i="1" a="1"/>
  <c r="AJ220" i="1" s="1"/>
  <c r="AJ221" i="1" a="1"/>
  <c r="AJ221" i="1" s="1"/>
  <c r="AJ222" i="1" a="1"/>
  <c r="AJ222" i="1" s="1"/>
  <c r="AJ223" i="1" a="1"/>
  <c r="AJ223" i="1" s="1"/>
  <c r="AJ224" i="1" a="1"/>
  <c r="AJ224" i="1" s="1"/>
  <c r="AJ225" i="1" a="1"/>
  <c r="AJ225" i="1" s="1"/>
  <c r="AJ226" i="1" a="1"/>
  <c r="AJ226" i="1" s="1"/>
  <c r="AJ227" i="1" a="1"/>
  <c r="AJ227" i="1" s="1"/>
  <c r="AJ228" i="1" a="1"/>
  <c r="AJ228" i="1" s="1"/>
  <c r="AJ229" i="1" a="1"/>
  <c r="AJ229" i="1" s="1"/>
  <c r="AJ230" i="1" a="1"/>
  <c r="AJ230" i="1" s="1"/>
  <c r="AJ231" i="1" a="1"/>
  <c r="AJ231" i="1" s="1"/>
  <c r="AJ232" i="1" a="1"/>
  <c r="AJ232" i="1" s="1"/>
  <c r="AJ233" i="1" a="1"/>
  <c r="AJ233" i="1" s="1"/>
  <c r="AJ234" i="1" a="1"/>
  <c r="AJ234" i="1" s="1"/>
  <c r="AJ235" i="1" a="1"/>
  <c r="AJ235" i="1" s="1"/>
  <c r="AJ236" i="1" a="1"/>
  <c r="AJ236" i="1" s="1"/>
  <c r="AJ237" i="1" a="1"/>
  <c r="AJ237" i="1" s="1"/>
  <c r="AJ238" i="1" a="1"/>
  <c r="AJ238" i="1" s="1"/>
  <c r="AJ239" i="1" a="1"/>
  <c r="AJ239" i="1" s="1"/>
  <c r="AJ240" i="1" a="1"/>
  <c r="AJ240" i="1" s="1"/>
  <c r="AJ241" i="1" a="1"/>
  <c r="AJ241" i="1" s="1"/>
  <c r="AJ242" i="1" a="1"/>
  <c r="AJ242" i="1" s="1"/>
  <c r="AJ243" i="1" a="1"/>
  <c r="AJ243" i="1" s="1"/>
  <c r="AJ244" i="1" a="1"/>
  <c r="AJ244" i="1" s="1"/>
  <c r="AJ245" i="1" a="1"/>
  <c r="AJ245" i="1" s="1"/>
  <c r="AJ246" i="1" a="1"/>
  <c r="AJ246" i="1" s="1"/>
  <c r="AJ247" i="1" a="1"/>
  <c r="AJ247" i="1" s="1"/>
  <c r="AJ248" i="1" a="1"/>
  <c r="AJ248" i="1" s="1"/>
  <c r="AJ249" i="1" a="1"/>
  <c r="AJ249" i="1" s="1"/>
  <c r="AJ250" i="1" a="1"/>
  <c r="AJ250" i="1" s="1"/>
  <c r="AJ251" i="1" a="1"/>
  <c r="AJ251" i="1" s="1"/>
  <c r="AJ252" i="1" a="1"/>
  <c r="AJ252" i="1" s="1"/>
  <c r="AJ253" i="1" a="1"/>
  <c r="AJ253" i="1" s="1"/>
  <c r="AJ254" i="1" a="1"/>
  <c r="AJ254" i="1" s="1"/>
  <c r="AJ255" i="1" a="1"/>
  <c r="AJ255" i="1" s="1"/>
  <c r="AJ256" i="1" a="1"/>
  <c r="AJ256" i="1" s="1"/>
  <c r="AJ257" i="1" a="1"/>
  <c r="AJ257" i="1" s="1"/>
  <c r="AJ258" i="1" a="1"/>
  <c r="AJ258" i="1" s="1"/>
  <c r="AJ259" i="1" a="1"/>
  <c r="AJ259" i="1" s="1"/>
  <c r="AJ260" i="1" a="1"/>
  <c r="AJ260" i="1" s="1"/>
  <c r="AJ261" i="1" a="1"/>
  <c r="AJ261" i="1" s="1"/>
  <c r="AJ262" i="1" a="1"/>
  <c r="AJ262" i="1" s="1"/>
  <c r="AJ263" i="1" a="1"/>
  <c r="AJ263" i="1" s="1"/>
  <c r="AJ264" i="1" a="1"/>
  <c r="AJ264" i="1" s="1"/>
  <c r="AJ265" i="1" a="1"/>
  <c r="AJ265" i="1" s="1"/>
  <c r="AJ266" i="1" a="1"/>
  <c r="AJ266" i="1" s="1"/>
  <c r="AJ267" i="1" a="1"/>
  <c r="AJ267" i="1" s="1"/>
  <c r="AJ268" i="1" a="1"/>
  <c r="AJ268" i="1" s="1"/>
  <c r="AJ269" i="1" a="1"/>
  <c r="AJ269" i="1" s="1"/>
  <c r="AJ270" i="1" a="1"/>
  <c r="AJ270" i="1" s="1"/>
  <c r="AJ271" i="1" a="1"/>
  <c r="AJ271" i="1" s="1"/>
  <c r="AJ272" i="1" a="1"/>
  <c r="AJ272" i="1" s="1"/>
  <c r="AJ273" i="1" a="1"/>
  <c r="AJ273" i="1" s="1"/>
  <c r="AJ274" i="1" a="1"/>
  <c r="AJ274" i="1" s="1"/>
  <c r="AJ275" i="1" a="1"/>
  <c r="AJ275" i="1" s="1"/>
  <c r="AJ276" i="1" a="1"/>
  <c r="AJ276" i="1" s="1"/>
  <c r="AJ277" i="1" a="1"/>
  <c r="AJ277" i="1" s="1"/>
  <c r="AJ278" i="1" a="1"/>
  <c r="AJ278" i="1" s="1"/>
  <c r="AJ279" i="1" a="1"/>
  <c r="AJ279" i="1" s="1"/>
  <c r="AJ280" i="1" a="1"/>
  <c r="AJ280" i="1" s="1"/>
  <c r="AJ281" i="1" a="1"/>
  <c r="AJ281" i="1" s="1"/>
  <c r="AJ282" i="1" a="1"/>
  <c r="AJ282" i="1" s="1"/>
  <c r="AJ283" i="1" a="1"/>
  <c r="AJ283" i="1" s="1"/>
  <c r="AJ284" i="1" a="1"/>
  <c r="AJ284" i="1" s="1"/>
  <c r="AJ285" i="1" a="1"/>
  <c r="AJ285" i="1" s="1"/>
  <c r="AJ286" i="1" a="1"/>
  <c r="AJ286" i="1" s="1"/>
  <c r="AJ287" i="1" a="1"/>
  <c r="AJ287" i="1" s="1"/>
  <c r="AJ288" i="1" a="1"/>
  <c r="AJ288" i="1" s="1"/>
  <c r="AJ289" i="1" a="1"/>
  <c r="AJ289" i="1" s="1"/>
  <c r="AJ290" i="1" a="1"/>
  <c r="AJ290" i="1" s="1"/>
  <c r="AJ291" i="1" a="1"/>
  <c r="AJ291" i="1" s="1"/>
  <c r="AJ292" i="1" a="1"/>
  <c r="AJ292" i="1" s="1"/>
  <c r="AJ293" i="1" a="1"/>
  <c r="AJ293" i="1" s="1"/>
  <c r="AJ294" i="1" a="1"/>
  <c r="AJ294" i="1" s="1"/>
  <c r="AJ295" i="1" a="1"/>
  <c r="AJ295" i="1" s="1"/>
  <c r="AJ296" i="1" a="1"/>
  <c r="AJ296" i="1" s="1"/>
  <c r="AJ297" i="1" a="1"/>
  <c r="AJ297" i="1" s="1"/>
  <c r="AJ298" i="1" a="1"/>
  <c r="AJ298" i="1" s="1"/>
  <c r="AJ299" i="1" a="1"/>
  <c r="AJ299" i="1" s="1"/>
  <c r="AJ300" i="1" a="1"/>
  <c r="AJ300" i="1" s="1"/>
  <c r="AJ301" i="1" a="1"/>
  <c r="AJ301" i="1" s="1"/>
  <c r="AJ302" i="1" a="1"/>
  <c r="AJ302" i="1" s="1"/>
  <c r="AJ303" i="1" a="1"/>
  <c r="AJ303" i="1" s="1"/>
  <c r="AJ304" i="1" a="1"/>
  <c r="AJ304" i="1" s="1"/>
  <c r="AJ305" i="1" a="1"/>
  <c r="AJ305" i="1" s="1"/>
  <c r="AJ306" i="1" a="1"/>
  <c r="AJ306" i="1" s="1"/>
  <c r="AJ307" i="1" a="1"/>
  <c r="AJ307" i="1" s="1"/>
  <c r="AJ308" i="1" a="1"/>
  <c r="AJ308" i="1" s="1"/>
  <c r="AJ309" i="1" a="1"/>
  <c r="AJ309" i="1" s="1"/>
  <c r="AJ310" i="1" a="1"/>
  <c r="AJ310" i="1" s="1"/>
  <c r="AJ311" i="1" a="1"/>
  <c r="AJ311" i="1" s="1"/>
  <c r="AJ312" i="1" a="1"/>
  <c r="AJ312" i="1" s="1"/>
  <c r="AJ313" i="1" a="1"/>
  <c r="AJ313" i="1" s="1"/>
  <c r="AJ314" i="1" a="1"/>
  <c r="AJ314" i="1" s="1"/>
  <c r="AJ315" i="1" a="1"/>
  <c r="AJ315" i="1" s="1"/>
  <c r="AJ316" i="1" a="1"/>
  <c r="AJ316" i="1" s="1"/>
  <c r="AJ317" i="1" a="1"/>
  <c r="AJ317" i="1" s="1"/>
  <c r="AJ318" i="1" a="1"/>
  <c r="AJ318" i="1" s="1"/>
  <c r="AJ319" i="1" a="1"/>
  <c r="AJ319" i="1" s="1"/>
  <c r="AJ320" i="1" a="1"/>
  <c r="AJ320" i="1" s="1"/>
  <c r="AJ321" i="1" a="1"/>
  <c r="AJ321" i="1" s="1"/>
  <c r="AJ322" i="1" a="1"/>
  <c r="AJ322" i="1" s="1"/>
  <c r="AJ323" i="1" a="1"/>
  <c r="AJ323" i="1" s="1"/>
  <c r="AJ324" i="1" a="1"/>
  <c r="AJ324" i="1" s="1"/>
  <c r="AJ325" i="1" a="1"/>
  <c r="AJ325" i="1" s="1"/>
  <c r="AJ326" i="1" a="1"/>
  <c r="AJ326" i="1" s="1"/>
  <c r="AJ327" i="1" a="1"/>
  <c r="AJ327" i="1" s="1"/>
  <c r="AJ328" i="1" a="1"/>
  <c r="AJ328" i="1" s="1"/>
  <c r="AJ329" i="1" a="1"/>
  <c r="AJ329" i="1" s="1"/>
  <c r="AJ330" i="1" a="1"/>
  <c r="AJ330" i="1" s="1"/>
  <c r="AJ331" i="1" a="1"/>
  <c r="AJ331" i="1" s="1"/>
  <c r="AJ332" i="1" a="1"/>
  <c r="AJ332" i="1" s="1"/>
  <c r="AJ333" i="1" a="1"/>
  <c r="AJ333" i="1" s="1"/>
  <c r="AJ334" i="1" a="1"/>
  <c r="AJ334" i="1" s="1"/>
  <c r="AJ335" i="1" a="1"/>
  <c r="AJ335" i="1" s="1"/>
  <c r="AJ336" i="1" a="1"/>
  <c r="AJ336" i="1" s="1"/>
  <c r="AJ337" i="1" a="1"/>
  <c r="AJ337" i="1" s="1"/>
  <c r="AJ338" i="1" a="1"/>
  <c r="AJ338" i="1" s="1"/>
  <c r="AJ339" i="1" a="1"/>
  <c r="AJ339" i="1" s="1"/>
  <c r="AJ340" i="1" a="1"/>
  <c r="AJ340" i="1" s="1"/>
  <c r="AJ341" i="1" a="1"/>
  <c r="AJ341" i="1" s="1"/>
  <c r="AJ342" i="1" a="1"/>
  <c r="AJ342" i="1" s="1"/>
  <c r="AJ343" i="1" a="1"/>
  <c r="AJ343" i="1" s="1"/>
  <c r="AJ344" i="1" a="1"/>
  <c r="AJ344" i="1" s="1"/>
  <c r="AJ345" i="1" a="1"/>
  <c r="AJ345" i="1" s="1"/>
  <c r="AJ346" i="1" a="1"/>
  <c r="AJ346" i="1" s="1"/>
  <c r="AJ347" i="1" a="1"/>
  <c r="AJ347" i="1" s="1"/>
  <c r="AJ348" i="1" a="1"/>
  <c r="AJ348" i="1" s="1"/>
  <c r="AJ349" i="1" a="1"/>
  <c r="AJ349" i="1" s="1"/>
  <c r="AJ350" i="1" a="1"/>
  <c r="AJ350" i="1" s="1"/>
  <c r="AJ351" i="1" a="1"/>
  <c r="AJ351" i="1" s="1"/>
  <c r="AJ352" i="1" a="1"/>
  <c r="AJ352" i="1" s="1"/>
  <c r="AJ353" i="1" a="1"/>
  <c r="AJ353" i="1" s="1"/>
  <c r="AJ354" i="1" a="1"/>
  <c r="AJ354" i="1" s="1"/>
  <c r="AJ355" i="1" a="1"/>
  <c r="AJ355" i="1" s="1"/>
  <c r="AJ356" i="1" a="1"/>
  <c r="AJ356" i="1" s="1"/>
  <c r="AJ357" i="1" a="1"/>
  <c r="AJ357" i="1" s="1"/>
  <c r="AJ358" i="1" a="1"/>
  <c r="AJ358" i="1" s="1"/>
  <c r="AJ359" i="1" a="1"/>
  <c r="AJ359" i="1" s="1"/>
  <c r="AJ360" i="1" a="1"/>
  <c r="AJ360" i="1" s="1"/>
  <c r="AJ361" i="1" a="1"/>
  <c r="AJ361" i="1" s="1"/>
  <c r="AJ362" i="1" a="1"/>
  <c r="AJ362" i="1" s="1"/>
  <c r="AJ363" i="1" a="1"/>
  <c r="AJ363" i="1" s="1"/>
  <c r="AJ364" i="1" a="1"/>
  <c r="AJ364" i="1" s="1"/>
  <c r="AJ365" i="1" a="1"/>
  <c r="AJ365" i="1" s="1"/>
  <c r="AJ366" i="1" a="1"/>
  <c r="AJ366" i="1" s="1"/>
  <c r="AJ367" i="1" a="1"/>
  <c r="AJ367" i="1" s="1"/>
  <c r="AJ368" i="1" a="1"/>
  <c r="AJ368" i="1" s="1"/>
  <c r="AJ369" i="1" a="1"/>
  <c r="AJ369" i="1" s="1"/>
  <c r="AJ370" i="1" a="1"/>
  <c r="AJ370" i="1" s="1"/>
  <c r="AJ371" i="1" a="1"/>
  <c r="AJ371" i="1" s="1"/>
  <c r="AJ372" i="1" a="1"/>
  <c r="AJ372" i="1" s="1"/>
  <c r="AJ373" i="1" a="1"/>
  <c r="AJ373" i="1" s="1"/>
  <c r="AJ374" i="1" a="1"/>
  <c r="AJ374" i="1" s="1"/>
  <c r="AJ375" i="1" a="1"/>
  <c r="AJ375" i="1" s="1"/>
  <c r="AJ376" i="1" a="1"/>
  <c r="AJ376" i="1" s="1"/>
  <c r="AJ377" i="1" a="1"/>
  <c r="AJ377" i="1" s="1"/>
  <c r="AJ378" i="1" a="1"/>
  <c r="AJ378" i="1" s="1"/>
  <c r="AJ379" i="1" a="1"/>
  <c r="AJ379" i="1" s="1"/>
  <c r="AJ380" i="1" a="1"/>
  <c r="AJ380" i="1" s="1"/>
  <c r="AJ381" i="1" a="1"/>
  <c r="AJ381" i="1" s="1"/>
  <c r="AJ382" i="1" a="1"/>
  <c r="AJ382" i="1" s="1"/>
  <c r="AJ383" i="1" a="1"/>
  <c r="AJ383" i="1" s="1"/>
  <c r="AJ384" i="1" a="1"/>
  <c r="AJ384" i="1" s="1"/>
  <c r="AJ385" i="1" a="1"/>
  <c r="AJ385" i="1" s="1"/>
  <c r="AJ386" i="1" a="1"/>
  <c r="AJ386" i="1" s="1"/>
  <c r="AJ387" i="1" a="1"/>
  <c r="AJ387" i="1" s="1"/>
  <c r="AJ388" i="1" a="1"/>
  <c r="AJ388" i="1" s="1"/>
  <c r="AJ389" i="1" a="1"/>
  <c r="AJ389" i="1" s="1"/>
  <c r="AJ390" i="1" a="1"/>
  <c r="AJ390" i="1" s="1"/>
  <c r="AJ391" i="1" a="1"/>
  <c r="AJ391" i="1" s="1"/>
  <c r="AJ392" i="1" a="1"/>
  <c r="AJ392" i="1" s="1"/>
  <c r="AJ393" i="1" a="1"/>
  <c r="AJ393" i="1" s="1"/>
  <c r="AJ394" i="1" a="1"/>
  <c r="AJ394" i="1" s="1"/>
  <c r="AJ395" i="1" a="1"/>
  <c r="AJ395" i="1" s="1"/>
  <c r="AJ396" i="1" a="1"/>
  <c r="AJ396" i="1" s="1"/>
  <c r="AJ397" i="1" a="1"/>
  <c r="AJ397" i="1" s="1"/>
  <c r="AJ398" i="1" a="1"/>
  <c r="AJ398" i="1" s="1"/>
  <c r="AJ399" i="1" a="1"/>
  <c r="AJ399" i="1" s="1"/>
  <c r="AJ400" i="1" a="1"/>
  <c r="AJ400" i="1" s="1"/>
  <c r="AJ401" i="1" a="1"/>
  <c r="AJ401" i="1" s="1"/>
  <c r="AJ402" i="1" a="1"/>
  <c r="AJ402" i="1" s="1"/>
  <c r="AJ403" i="1" a="1"/>
  <c r="AJ403" i="1" s="1"/>
  <c r="AJ404" i="1" a="1"/>
  <c r="AJ404" i="1" s="1"/>
  <c r="AJ405" i="1" a="1"/>
  <c r="AJ405" i="1" s="1"/>
  <c r="AJ406" i="1" a="1"/>
  <c r="AJ406" i="1" s="1"/>
  <c r="AJ407" i="1" a="1"/>
  <c r="AJ407" i="1" s="1"/>
  <c r="AJ408" i="1" a="1"/>
  <c r="AJ408" i="1" s="1"/>
  <c r="AJ409" i="1" a="1"/>
  <c r="AJ409" i="1" s="1"/>
  <c r="AJ410" i="1" a="1"/>
  <c r="AJ410" i="1" s="1"/>
  <c r="AJ411" i="1" a="1"/>
  <c r="AJ411" i="1" s="1"/>
  <c r="AJ412" i="1" a="1"/>
  <c r="AJ412" i="1" s="1"/>
  <c r="AJ413" i="1" a="1"/>
  <c r="AJ413" i="1" s="1"/>
  <c r="AJ414" i="1" a="1"/>
  <c r="AJ414" i="1" s="1"/>
  <c r="AJ415" i="1" a="1"/>
  <c r="AJ415" i="1" s="1"/>
  <c r="AJ416" i="1" a="1"/>
  <c r="AJ416" i="1" s="1"/>
  <c r="AJ417" i="1" a="1"/>
  <c r="AJ417" i="1" s="1"/>
  <c r="AJ418" i="1" a="1"/>
  <c r="AJ418" i="1" s="1"/>
  <c r="AJ419" i="1" a="1"/>
  <c r="AJ419" i="1" s="1"/>
  <c r="AJ420" i="1" a="1"/>
  <c r="AJ420" i="1" s="1"/>
  <c r="AJ421" i="1" a="1"/>
  <c r="AJ421" i="1" s="1"/>
  <c r="AJ422" i="1" a="1"/>
  <c r="AJ422" i="1" s="1"/>
  <c r="AJ423" i="1" a="1"/>
  <c r="AJ423" i="1" s="1"/>
  <c r="AJ424" i="1" a="1"/>
  <c r="AJ424" i="1" s="1"/>
  <c r="AJ425" i="1" a="1"/>
  <c r="AJ425" i="1" s="1"/>
  <c r="AJ426" i="1" a="1"/>
  <c r="AJ426" i="1" s="1"/>
  <c r="AJ427" i="1" a="1"/>
  <c r="AJ427" i="1" s="1"/>
  <c r="AJ428" i="1" a="1"/>
  <c r="AJ428" i="1" s="1"/>
  <c r="AJ429" i="1" a="1"/>
  <c r="AJ429" i="1" s="1"/>
  <c r="AJ430" i="1" a="1"/>
  <c r="AJ430" i="1" s="1"/>
  <c r="AJ431" i="1" a="1"/>
  <c r="AJ431" i="1" s="1"/>
  <c r="AJ432" i="1" a="1"/>
  <c r="AJ432" i="1" s="1"/>
  <c r="AJ433" i="1" a="1"/>
  <c r="AJ433" i="1" s="1"/>
  <c r="AJ434" i="1" a="1"/>
  <c r="AJ434" i="1" s="1"/>
  <c r="AJ435" i="1" a="1"/>
  <c r="AJ435" i="1" s="1"/>
  <c r="AJ436" i="1" a="1"/>
  <c r="AJ436" i="1" s="1"/>
  <c r="AJ437" i="1" a="1"/>
  <c r="AJ437" i="1" s="1"/>
  <c r="AJ438" i="1" a="1"/>
  <c r="AJ438" i="1" s="1"/>
  <c r="AJ439" i="1" a="1"/>
  <c r="AJ439" i="1" s="1"/>
  <c r="AJ440" i="1" a="1"/>
  <c r="AJ440" i="1" s="1"/>
  <c r="AJ441" i="1" a="1"/>
  <c r="AJ441" i="1" s="1"/>
  <c r="AJ442" i="1" a="1"/>
  <c r="AJ442" i="1" s="1"/>
  <c r="AJ443" i="1" a="1"/>
  <c r="AJ443" i="1" s="1"/>
  <c r="AJ444" i="1" a="1"/>
  <c r="AJ444" i="1" s="1"/>
  <c r="AJ445" i="1" a="1"/>
  <c r="AJ445" i="1" s="1"/>
  <c r="AJ446" i="1" a="1"/>
  <c r="AJ446" i="1" s="1"/>
  <c r="AJ447" i="1" a="1"/>
  <c r="AJ447" i="1" s="1"/>
  <c r="AJ448" i="1" a="1"/>
  <c r="AJ448" i="1" s="1"/>
  <c r="AJ449" i="1" a="1"/>
  <c r="AJ449" i="1" s="1"/>
  <c r="AJ450" i="1" a="1"/>
  <c r="AJ450" i="1" s="1"/>
  <c r="AJ451" i="1" a="1"/>
  <c r="AJ451" i="1" s="1"/>
  <c r="AJ452" i="1" a="1"/>
  <c r="AJ452" i="1" s="1"/>
  <c r="AJ453" i="1" a="1"/>
  <c r="AJ453" i="1" s="1"/>
  <c r="AJ454" i="1" a="1"/>
  <c r="AJ454" i="1" s="1"/>
  <c r="AJ455" i="1" a="1"/>
  <c r="AJ455" i="1" s="1"/>
  <c r="AJ456" i="1" a="1"/>
  <c r="AJ456" i="1" s="1"/>
  <c r="AJ457" i="1" a="1"/>
  <c r="AJ457" i="1" s="1"/>
  <c r="AJ458" i="1" a="1"/>
  <c r="AJ458" i="1" s="1"/>
  <c r="AJ459" i="1" a="1"/>
  <c r="AJ459" i="1" s="1"/>
  <c r="AJ460" i="1" a="1"/>
  <c r="AJ460" i="1" s="1"/>
  <c r="AJ461" i="1" a="1"/>
  <c r="AJ461" i="1" s="1"/>
  <c r="AJ462" i="1" a="1"/>
  <c r="AJ462" i="1" s="1"/>
  <c r="AJ463" i="1" a="1"/>
  <c r="AJ463" i="1" s="1"/>
  <c r="AJ464" i="1" a="1"/>
  <c r="AJ464" i="1" s="1"/>
  <c r="AJ465" i="1" a="1"/>
  <c r="AJ465" i="1" s="1"/>
  <c r="AJ466" i="1" a="1"/>
  <c r="AJ466" i="1" s="1"/>
  <c r="AJ467" i="1" a="1"/>
  <c r="AJ467" i="1" s="1"/>
  <c r="AJ468" i="1" a="1"/>
  <c r="AJ468" i="1" s="1"/>
  <c r="AJ469" i="1" a="1"/>
  <c r="AJ469" i="1" s="1"/>
  <c r="AJ470" i="1" a="1"/>
  <c r="AJ470" i="1" s="1"/>
  <c r="AJ471" i="1" a="1"/>
  <c r="AJ471" i="1" s="1"/>
  <c r="AJ472" i="1" a="1"/>
  <c r="AJ472" i="1" s="1"/>
  <c r="AJ473" i="1" a="1"/>
  <c r="AJ473" i="1" s="1"/>
  <c r="AJ474" i="1" a="1"/>
  <c r="AJ474" i="1" s="1"/>
  <c r="AJ475" i="1" a="1"/>
  <c r="AJ475" i="1" s="1"/>
  <c r="AJ476" i="1" a="1"/>
  <c r="AJ476" i="1" s="1"/>
  <c r="AJ477" i="1" a="1"/>
  <c r="AJ477" i="1" s="1"/>
  <c r="AJ478" i="1" a="1"/>
  <c r="AJ478" i="1" s="1"/>
  <c r="AJ479" i="1" a="1"/>
  <c r="AJ479" i="1" s="1"/>
  <c r="AJ480" i="1" a="1"/>
  <c r="AJ480" i="1" s="1"/>
  <c r="AJ481" i="1" a="1"/>
  <c r="AJ481" i="1" s="1"/>
  <c r="AJ482" i="1" a="1"/>
  <c r="AJ482" i="1" s="1"/>
  <c r="AJ483" i="1" a="1"/>
  <c r="AJ483" i="1" s="1"/>
  <c r="AJ484" i="1" a="1"/>
  <c r="AJ484" i="1" s="1"/>
  <c r="AJ485" i="1" a="1"/>
  <c r="AJ485" i="1" s="1"/>
  <c r="AJ486" i="1" a="1"/>
  <c r="AJ486" i="1" s="1"/>
  <c r="AJ487" i="1" a="1"/>
  <c r="AJ487" i="1" s="1"/>
  <c r="AJ488" i="1" a="1"/>
  <c r="AJ488" i="1" s="1"/>
  <c r="AJ489" i="1" a="1"/>
  <c r="AJ489" i="1" s="1"/>
  <c r="AJ490" i="1" a="1"/>
  <c r="AJ490" i="1" s="1"/>
  <c r="AJ491" i="1" a="1"/>
  <c r="AJ491" i="1" s="1"/>
  <c r="AJ492" i="1" a="1"/>
  <c r="AJ492" i="1" s="1"/>
  <c r="AJ493" i="1" a="1"/>
  <c r="AJ493" i="1" s="1"/>
  <c r="AJ494" i="1" a="1"/>
  <c r="AJ494" i="1" s="1"/>
  <c r="AJ495" i="1" a="1"/>
  <c r="AJ495" i="1" s="1"/>
  <c r="AJ496" i="1" a="1"/>
  <c r="AJ496" i="1" s="1"/>
  <c r="AJ497" i="1" a="1"/>
  <c r="AJ497" i="1" s="1"/>
  <c r="AJ498" i="1" a="1"/>
  <c r="AJ498" i="1" s="1"/>
  <c r="AJ499" i="1" a="1"/>
  <c r="AJ499" i="1" s="1"/>
  <c r="AJ500" i="1" a="1"/>
  <c r="AJ500" i="1" s="1"/>
  <c r="AJ501" i="1" a="1"/>
  <c r="AJ501" i="1" s="1"/>
  <c r="AJ502" i="1" a="1"/>
  <c r="AJ502" i="1" s="1"/>
  <c r="AJ503" i="1" a="1"/>
  <c r="AJ503" i="1" s="1"/>
  <c r="AJ504" i="1" a="1"/>
  <c r="AJ504" i="1" s="1"/>
  <c r="AJ505" i="1" a="1"/>
  <c r="AJ505" i="1" s="1"/>
  <c r="AJ506" i="1" a="1"/>
  <c r="AJ506" i="1" s="1"/>
  <c r="AJ507" i="1" a="1"/>
  <c r="AJ507" i="1" s="1"/>
  <c r="AJ508" i="1" a="1"/>
  <c r="AJ508" i="1" s="1"/>
  <c r="AJ509" i="1" a="1"/>
  <c r="AJ509" i="1" s="1"/>
  <c r="AJ510" i="1" a="1"/>
  <c r="AJ510" i="1" s="1"/>
  <c r="AJ511" i="1" a="1"/>
  <c r="AJ511" i="1" s="1"/>
  <c r="AJ512" i="1" a="1"/>
  <c r="AJ512" i="1" s="1"/>
  <c r="AJ513" i="1" a="1"/>
  <c r="AJ513" i="1" s="1"/>
  <c r="AJ514" i="1" a="1"/>
  <c r="AJ514" i="1" s="1"/>
  <c r="AJ515" i="1" a="1"/>
  <c r="AJ515" i="1" s="1"/>
  <c r="AJ516" i="1" a="1"/>
  <c r="AJ516" i="1" s="1"/>
  <c r="AJ517" i="1" a="1"/>
  <c r="AJ517" i="1" s="1"/>
  <c r="AJ518" i="1" a="1"/>
  <c r="AJ518" i="1" s="1"/>
  <c r="AJ519" i="1" a="1"/>
  <c r="AJ519" i="1" s="1"/>
  <c r="AJ520" i="1" a="1"/>
  <c r="AJ520" i="1" s="1"/>
  <c r="AJ521" i="1" a="1"/>
  <c r="AJ521" i="1" s="1"/>
  <c r="AJ522" i="1" a="1"/>
  <c r="AJ522" i="1" s="1"/>
  <c r="AJ523" i="1" a="1"/>
  <c r="AJ523" i="1" s="1"/>
  <c r="AJ524" i="1" a="1"/>
  <c r="AJ524" i="1" s="1"/>
  <c r="AJ525" i="1" a="1"/>
  <c r="AJ525" i="1" s="1"/>
  <c r="AJ526" i="1" a="1"/>
  <c r="AJ526" i="1" s="1"/>
  <c r="AJ527" i="1" a="1"/>
  <c r="AJ527" i="1" s="1"/>
  <c r="AJ528" i="1" a="1"/>
  <c r="AJ528" i="1" s="1"/>
  <c r="AJ529" i="1" a="1"/>
  <c r="AJ529" i="1" s="1"/>
  <c r="AJ530" i="1" a="1"/>
  <c r="AJ530" i="1" s="1"/>
  <c r="AJ531" i="1" a="1"/>
  <c r="AJ531" i="1" s="1"/>
  <c r="AJ532" i="1" a="1"/>
  <c r="AJ532" i="1" s="1"/>
  <c r="AJ533" i="1" a="1"/>
  <c r="AJ533" i="1" s="1"/>
  <c r="AJ534" i="1" a="1"/>
  <c r="AJ534" i="1" s="1"/>
  <c r="AJ535" i="1" a="1"/>
  <c r="AJ535" i="1" s="1"/>
  <c r="AJ536" i="1" a="1"/>
  <c r="AJ536" i="1" s="1"/>
  <c r="AJ537" i="1" a="1"/>
  <c r="AJ537" i="1" s="1"/>
  <c r="AJ538" i="1" a="1"/>
  <c r="AJ538" i="1" s="1"/>
  <c r="AJ539" i="1" a="1"/>
  <c r="AJ539" i="1" s="1"/>
  <c r="AJ540" i="1" a="1"/>
  <c r="AJ540" i="1" s="1"/>
  <c r="AJ541" i="1" a="1"/>
  <c r="AJ541" i="1" s="1"/>
  <c r="AJ542" i="1" a="1"/>
  <c r="AJ542" i="1" s="1"/>
  <c r="AJ543" i="1" a="1"/>
  <c r="AJ543" i="1" s="1"/>
  <c r="AJ544" i="1" a="1"/>
  <c r="AJ544" i="1" s="1"/>
  <c r="AJ545" i="1" a="1"/>
  <c r="AJ545" i="1" s="1"/>
  <c r="AJ546" i="1" a="1"/>
  <c r="AJ546" i="1" s="1"/>
  <c r="AJ547" i="1" a="1"/>
  <c r="AJ547" i="1" s="1"/>
  <c r="AJ548" i="1" a="1"/>
  <c r="AJ548" i="1" s="1"/>
  <c r="AJ549" i="1" a="1"/>
  <c r="AJ549" i="1" s="1"/>
  <c r="AJ550" i="1" a="1"/>
  <c r="AJ550" i="1" s="1"/>
  <c r="AJ551" i="1" a="1"/>
  <c r="AJ551" i="1" s="1"/>
  <c r="AJ552" i="1" a="1"/>
  <c r="AJ552" i="1" s="1"/>
  <c r="AJ553" i="1" a="1"/>
  <c r="AJ553" i="1" s="1"/>
  <c r="AJ554" i="1" a="1"/>
  <c r="AJ554" i="1" s="1"/>
  <c r="AJ555" i="1" a="1"/>
  <c r="AJ555" i="1" s="1"/>
  <c r="AJ556" i="1" a="1"/>
  <c r="AJ556" i="1" s="1"/>
  <c r="AJ557" i="1" a="1"/>
  <c r="AJ557" i="1" s="1"/>
  <c r="AJ558" i="1" a="1"/>
  <c r="AJ558" i="1" s="1"/>
  <c r="AJ559" i="1" a="1"/>
  <c r="AJ559" i="1" s="1"/>
  <c r="AJ560" i="1" a="1"/>
  <c r="AJ560" i="1" s="1"/>
  <c r="AJ561" i="1" a="1"/>
  <c r="AJ561" i="1" s="1"/>
  <c r="AJ562" i="1" a="1"/>
  <c r="AJ562" i="1" s="1"/>
  <c r="AJ563" i="1" a="1"/>
  <c r="AJ563" i="1" s="1"/>
  <c r="AJ564" i="1" a="1"/>
  <c r="AJ564" i="1" s="1"/>
  <c r="AJ565" i="1" a="1"/>
  <c r="AJ565" i="1" s="1"/>
  <c r="AJ566" i="1" a="1"/>
  <c r="AJ566" i="1" s="1"/>
  <c r="AJ567" i="1" a="1"/>
  <c r="AJ567" i="1" s="1"/>
  <c r="AJ568" i="1" a="1"/>
  <c r="AJ568" i="1" s="1"/>
  <c r="AJ569" i="1" a="1"/>
  <c r="AJ569" i="1" s="1"/>
  <c r="AJ570" i="1" a="1"/>
  <c r="AJ570" i="1" s="1"/>
  <c r="AJ571" i="1" a="1"/>
  <c r="AJ571" i="1" s="1"/>
  <c r="AJ572" i="1" a="1"/>
  <c r="AJ572" i="1" s="1"/>
  <c r="AJ573" i="1" a="1"/>
  <c r="AJ573" i="1" s="1"/>
  <c r="AJ574" i="1" a="1"/>
  <c r="AJ574" i="1" s="1"/>
  <c r="AJ575" i="1" a="1"/>
  <c r="AJ575" i="1" s="1"/>
  <c r="AJ576" i="1" a="1"/>
  <c r="AJ576" i="1" s="1"/>
  <c r="AJ577" i="1" a="1"/>
  <c r="AJ577" i="1" s="1"/>
  <c r="AJ578" i="1" a="1"/>
  <c r="AJ578" i="1" s="1"/>
  <c r="AJ579" i="1" a="1"/>
  <c r="AJ579" i="1" s="1"/>
  <c r="AJ580" i="1" a="1"/>
  <c r="AJ580" i="1" s="1"/>
  <c r="AJ581" i="1" a="1"/>
  <c r="AJ581" i="1" s="1"/>
  <c r="AJ582" i="1" a="1"/>
  <c r="AJ582" i="1" s="1"/>
  <c r="AJ583" i="1" a="1"/>
  <c r="AJ583" i="1" s="1"/>
  <c r="AJ584" i="1" a="1"/>
  <c r="AJ584" i="1" s="1"/>
  <c r="AJ585" i="1" a="1"/>
  <c r="AJ585" i="1" s="1"/>
  <c r="AJ586" i="1" a="1"/>
  <c r="AJ586" i="1" s="1"/>
  <c r="AJ587" i="1" a="1"/>
  <c r="AJ587" i="1" s="1"/>
  <c r="AJ588" i="1" a="1"/>
  <c r="AJ588" i="1" s="1"/>
  <c r="AJ589" i="1" a="1"/>
  <c r="AJ589" i="1" s="1"/>
  <c r="AJ590" i="1" a="1"/>
  <c r="AJ590" i="1" s="1"/>
  <c r="AJ591" i="1" a="1"/>
  <c r="AJ591" i="1" s="1"/>
  <c r="AJ592" i="1" a="1"/>
  <c r="AJ592" i="1" s="1"/>
  <c r="AJ593" i="1" a="1"/>
  <c r="AJ593" i="1" s="1"/>
  <c r="AJ594" i="1" a="1"/>
  <c r="AJ594" i="1" s="1"/>
  <c r="AJ595" i="1" a="1"/>
  <c r="AJ595" i="1" s="1"/>
  <c r="AJ596" i="1" a="1"/>
  <c r="AJ596" i="1" s="1"/>
  <c r="AJ597" i="1" a="1"/>
  <c r="AJ597" i="1" s="1"/>
  <c r="AJ598" i="1" a="1"/>
  <c r="AJ598" i="1" s="1"/>
  <c r="AJ599" i="1" a="1"/>
  <c r="AJ599" i="1" s="1"/>
  <c r="AJ600" i="1" a="1"/>
  <c r="AJ600" i="1" s="1"/>
  <c r="AJ601" i="1" a="1"/>
  <c r="AJ601" i="1" s="1"/>
  <c r="AJ602" i="1" a="1"/>
  <c r="AJ602" i="1" s="1"/>
  <c r="AJ603" i="1" a="1"/>
  <c r="AJ603" i="1" s="1"/>
  <c r="AJ604" i="1" a="1"/>
  <c r="AJ604" i="1" s="1"/>
  <c r="AJ605" i="1" a="1"/>
  <c r="AJ605" i="1" s="1"/>
  <c r="AJ606" i="1" a="1"/>
  <c r="AJ606" i="1" s="1"/>
  <c r="AJ607" i="1" a="1"/>
  <c r="AJ607" i="1" s="1"/>
  <c r="AJ608" i="1" a="1"/>
  <c r="AJ608" i="1" s="1"/>
  <c r="AJ609" i="1" a="1"/>
  <c r="AJ609" i="1" s="1"/>
  <c r="AJ610" i="1" a="1"/>
  <c r="AJ610" i="1" s="1"/>
  <c r="AJ611" i="1" a="1"/>
  <c r="AJ611" i="1" s="1"/>
  <c r="AJ612" i="1" a="1"/>
  <c r="AJ612" i="1" s="1"/>
  <c r="AJ613" i="1" a="1"/>
  <c r="AJ613" i="1" s="1"/>
  <c r="AJ614" i="1" a="1"/>
  <c r="AJ614" i="1" s="1"/>
  <c r="AJ615" i="1" a="1"/>
  <c r="AJ615" i="1" s="1"/>
  <c r="AJ616" i="1" a="1"/>
  <c r="AJ616" i="1" s="1"/>
  <c r="AJ617" i="1" a="1"/>
  <c r="AJ617" i="1" s="1"/>
  <c r="AJ618" i="1" a="1"/>
  <c r="AJ618" i="1" s="1"/>
  <c r="AJ619" i="1" a="1"/>
  <c r="AJ619" i="1" s="1"/>
  <c r="AJ620" i="1" a="1"/>
  <c r="AJ620" i="1" s="1"/>
  <c r="AJ621" i="1" a="1"/>
  <c r="AJ621" i="1" s="1"/>
  <c r="AJ622" i="1" a="1"/>
  <c r="AJ622" i="1" s="1"/>
  <c r="AJ623" i="1" a="1"/>
  <c r="AJ623" i="1" s="1"/>
  <c r="AJ624" i="1" a="1"/>
  <c r="AJ624" i="1" s="1"/>
  <c r="AJ625" i="1" a="1"/>
  <c r="AJ625" i="1" s="1"/>
  <c r="AJ626" i="1" a="1"/>
  <c r="AJ626" i="1" s="1"/>
  <c r="AJ627" i="1" a="1"/>
  <c r="AJ627" i="1" s="1"/>
  <c r="AJ628" i="1" a="1"/>
  <c r="AJ628" i="1" s="1"/>
  <c r="AJ629" i="1" a="1"/>
  <c r="AJ629" i="1" s="1"/>
  <c r="AJ630" i="1" a="1"/>
  <c r="AJ630" i="1" s="1"/>
  <c r="AJ631" i="1" a="1"/>
  <c r="AJ631" i="1" s="1"/>
  <c r="AJ632" i="1" a="1"/>
  <c r="AJ632" i="1" s="1"/>
  <c r="AJ633" i="1" a="1"/>
  <c r="AJ633" i="1" s="1"/>
  <c r="AJ634" i="1" a="1"/>
  <c r="AJ634" i="1" s="1"/>
  <c r="AJ635" i="1" a="1"/>
  <c r="AJ635" i="1" s="1"/>
  <c r="AJ636" i="1" a="1"/>
  <c r="AJ636" i="1" s="1"/>
  <c r="AJ637" i="1" a="1"/>
  <c r="AJ637" i="1" s="1"/>
  <c r="AJ638" i="1" a="1"/>
  <c r="AJ638" i="1" s="1"/>
  <c r="AJ639" i="1" a="1"/>
  <c r="AJ639" i="1" s="1"/>
  <c r="AJ640" i="1" a="1"/>
  <c r="AJ640" i="1" s="1"/>
  <c r="AJ641" i="1" a="1"/>
  <c r="AJ641" i="1" s="1"/>
  <c r="AJ642" i="1" a="1"/>
  <c r="AJ642" i="1" s="1"/>
  <c r="AJ643" i="1" a="1"/>
  <c r="AJ643" i="1" s="1"/>
  <c r="AJ644" i="1" a="1"/>
  <c r="AJ644" i="1" s="1"/>
  <c r="AJ645" i="1" a="1"/>
  <c r="AJ645" i="1" s="1"/>
  <c r="AJ646" i="1" a="1"/>
  <c r="AJ646" i="1" s="1"/>
  <c r="AJ647" i="1" a="1"/>
  <c r="AJ647" i="1" s="1"/>
  <c r="AJ648" i="1" a="1"/>
  <c r="AJ648" i="1" s="1"/>
  <c r="AJ649" i="1" a="1"/>
  <c r="AJ649" i="1" s="1"/>
  <c r="AJ650" i="1" a="1"/>
  <c r="AJ650" i="1" s="1"/>
  <c r="AJ651" i="1" a="1"/>
  <c r="AJ651" i="1" s="1"/>
  <c r="AJ652" i="1" a="1"/>
  <c r="AJ652" i="1" s="1"/>
  <c r="AJ653" i="1" a="1"/>
  <c r="AJ653" i="1" s="1"/>
  <c r="AJ654" i="1" a="1"/>
  <c r="AJ654" i="1" s="1"/>
  <c r="AJ655" i="1" a="1"/>
  <c r="AJ655" i="1" s="1"/>
  <c r="AJ656" i="1" a="1"/>
  <c r="AJ656" i="1" s="1"/>
  <c r="AJ657" i="1" a="1"/>
  <c r="AJ657" i="1" s="1"/>
  <c r="AJ658" i="1" a="1"/>
  <c r="AJ658" i="1" s="1"/>
  <c r="AJ659" i="1" a="1"/>
  <c r="AJ659" i="1" s="1"/>
  <c r="AJ660" i="1" a="1"/>
  <c r="AJ660" i="1" s="1"/>
  <c r="AJ661" i="1" a="1"/>
  <c r="AJ661" i="1" s="1"/>
  <c r="AJ662" i="1" a="1"/>
  <c r="AJ662" i="1" s="1"/>
  <c r="AJ663" i="1" a="1"/>
  <c r="AJ663" i="1" s="1"/>
  <c r="AJ664" i="1" a="1"/>
  <c r="AJ664" i="1" s="1"/>
  <c r="AJ665" i="1" a="1"/>
  <c r="AJ665" i="1" s="1"/>
  <c r="AJ666" i="1" a="1"/>
  <c r="AJ666" i="1" s="1"/>
  <c r="AJ667" i="1" a="1"/>
  <c r="AJ667" i="1" s="1"/>
  <c r="AJ668" i="1" a="1"/>
  <c r="AJ668" i="1" s="1"/>
  <c r="AJ669" i="1" a="1"/>
  <c r="AJ669" i="1" s="1"/>
  <c r="AJ670" i="1" a="1"/>
  <c r="AJ670" i="1" s="1"/>
  <c r="AJ671" i="1" a="1"/>
  <c r="AJ671" i="1" s="1"/>
  <c r="AJ672" i="1" a="1"/>
  <c r="AJ672" i="1" s="1"/>
  <c r="AJ673" i="1" a="1"/>
  <c r="AJ673" i="1" s="1"/>
  <c r="AJ674" i="1" a="1"/>
  <c r="AJ674" i="1" s="1"/>
  <c r="AJ675" i="1" a="1"/>
  <c r="AJ675" i="1" s="1"/>
  <c r="AJ676" i="1" a="1"/>
  <c r="AJ676" i="1" s="1"/>
  <c r="AJ677" i="1" a="1"/>
  <c r="AJ677" i="1" s="1"/>
  <c r="AJ678" i="1" a="1"/>
  <c r="AJ678" i="1" s="1"/>
  <c r="AJ679" i="1" a="1"/>
  <c r="AJ679" i="1" s="1"/>
  <c r="AJ680" i="1" a="1"/>
  <c r="AJ680" i="1" s="1"/>
  <c r="AJ681" i="1" a="1"/>
  <c r="AJ681" i="1" s="1"/>
  <c r="AJ682" i="1" a="1"/>
  <c r="AJ682" i="1" s="1"/>
  <c r="AJ683" i="1" a="1"/>
  <c r="AJ683" i="1" s="1"/>
  <c r="AJ684" i="1" a="1"/>
  <c r="AJ684" i="1" s="1"/>
  <c r="AJ685" i="1" a="1"/>
  <c r="AJ685" i="1" s="1"/>
  <c r="AJ686" i="1" a="1"/>
  <c r="AJ686" i="1" s="1"/>
  <c r="AJ687" i="1" a="1"/>
  <c r="AJ687" i="1" s="1"/>
  <c r="AJ688" i="1" a="1"/>
  <c r="AJ688" i="1" s="1"/>
  <c r="AJ689" i="1" a="1"/>
  <c r="AJ689" i="1" s="1"/>
  <c r="AJ690" i="1" a="1"/>
  <c r="AJ690" i="1" s="1"/>
  <c r="AJ691" i="1" a="1"/>
  <c r="AJ691" i="1" s="1"/>
  <c r="AJ692" i="1" a="1"/>
  <c r="AJ692" i="1" s="1"/>
  <c r="AJ693" i="1" a="1"/>
  <c r="AJ693" i="1" s="1"/>
  <c r="AJ694" i="1" a="1"/>
  <c r="AJ694" i="1" s="1"/>
  <c r="AJ695" i="1" a="1"/>
  <c r="AJ695" i="1" s="1"/>
  <c r="AJ696" i="1" a="1"/>
  <c r="AJ696" i="1" s="1"/>
  <c r="AJ697" i="1" a="1"/>
  <c r="AJ697" i="1" s="1"/>
  <c r="AJ698" i="1" a="1"/>
  <c r="AJ698" i="1" s="1"/>
  <c r="AJ699" i="1" a="1"/>
  <c r="AJ699" i="1" s="1"/>
  <c r="AJ700" i="1" a="1"/>
  <c r="AJ700" i="1" s="1"/>
  <c r="AJ701" i="1" a="1"/>
  <c r="AJ701" i="1" s="1"/>
  <c r="AJ702" i="1" a="1"/>
  <c r="AJ702" i="1" s="1"/>
  <c r="AJ703" i="1" a="1"/>
  <c r="AJ703" i="1" s="1"/>
  <c r="AJ704" i="1" a="1"/>
  <c r="AJ704" i="1" s="1"/>
  <c r="AJ705" i="1" a="1"/>
  <c r="AJ705" i="1" s="1"/>
  <c r="AJ706" i="1" a="1"/>
  <c r="AJ706" i="1" s="1"/>
  <c r="AJ707" i="1" a="1"/>
  <c r="AJ707" i="1" s="1"/>
  <c r="AJ708" i="1" a="1"/>
  <c r="AJ708" i="1" s="1"/>
  <c r="AJ709" i="1" a="1"/>
  <c r="AJ709" i="1" s="1"/>
  <c r="AJ710" i="1" a="1"/>
  <c r="AJ710" i="1" s="1"/>
  <c r="AJ711" i="1" a="1"/>
  <c r="AJ711" i="1" s="1"/>
  <c r="AJ712" i="1" a="1"/>
  <c r="AJ712" i="1" s="1"/>
  <c r="AJ713" i="1" a="1"/>
  <c r="AJ713" i="1" s="1"/>
  <c r="AJ714" i="1" a="1"/>
  <c r="AJ714" i="1" s="1"/>
  <c r="AJ715" i="1" a="1"/>
  <c r="AJ715" i="1" s="1"/>
  <c r="AJ716" i="1" a="1"/>
  <c r="AJ716" i="1" s="1"/>
  <c r="AJ717" i="1" a="1"/>
  <c r="AJ717" i="1" s="1"/>
  <c r="AJ718" i="1" a="1"/>
  <c r="AJ718" i="1" s="1"/>
  <c r="AJ719" i="1" a="1"/>
  <c r="AJ719" i="1" s="1"/>
  <c r="AJ720" i="1" a="1"/>
  <c r="AJ720" i="1" s="1"/>
  <c r="AJ721" i="1" a="1"/>
  <c r="AJ721" i="1" s="1"/>
  <c r="AJ722" i="1" a="1"/>
  <c r="AJ722" i="1" s="1"/>
  <c r="AJ723" i="1" a="1"/>
  <c r="AJ723" i="1" s="1"/>
  <c r="AJ724" i="1" a="1"/>
  <c r="AJ724" i="1" s="1"/>
  <c r="AJ725" i="1" a="1"/>
  <c r="AJ725" i="1" s="1"/>
  <c r="AJ726" i="1" a="1"/>
  <c r="AJ726" i="1" s="1"/>
  <c r="AJ727" i="1" a="1"/>
  <c r="AJ727" i="1" s="1"/>
  <c r="AJ728" i="1" a="1"/>
  <c r="AJ728" i="1" s="1"/>
  <c r="AJ729" i="1" a="1"/>
  <c r="AJ729" i="1" s="1"/>
  <c r="AJ730" i="1" a="1"/>
  <c r="AJ730" i="1" s="1"/>
  <c r="AJ731" i="1" a="1"/>
  <c r="AJ731" i="1" s="1"/>
  <c r="AJ732" i="1" a="1"/>
  <c r="AJ732" i="1" s="1"/>
  <c r="AJ733" i="1" a="1"/>
  <c r="AJ733" i="1" s="1"/>
  <c r="AJ734" i="1" a="1"/>
  <c r="AJ734" i="1" s="1"/>
  <c r="AJ735" i="1" a="1"/>
  <c r="AJ735" i="1" s="1"/>
  <c r="AJ736" i="1" a="1"/>
  <c r="AJ736" i="1" s="1"/>
  <c r="AJ737" i="1" a="1"/>
  <c r="AJ737" i="1" s="1"/>
  <c r="AJ738" i="1" a="1"/>
  <c r="AJ738" i="1" s="1"/>
  <c r="AJ739" i="1" a="1"/>
  <c r="AJ739" i="1" s="1"/>
  <c r="AJ740" i="1" a="1"/>
  <c r="AJ740" i="1" s="1"/>
  <c r="AJ741" i="1" a="1"/>
  <c r="AJ741" i="1" s="1"/>
  <c r="AJ742" i="1" a="1"/>
  <c r="AJ742" i="1" s="1"/>
  <c r="AJ743" i="1" a="1"/>
  <c r="AJ743" i="1" s="1"/>
  <c r="AJ744" i="1" a="1"/>
  <c r="AJ744" i="1" s="1"/>
  <c r="AJ745" i="1" a="1"/>
  <c r="AJ745" i="1" s="1"/>
  <c r="AJ746" i="1" a="1"/>
  <c r="AJ746" i="1" s="1"/>
  <c r="AJ747" i="1" a="1"/>
  <c r="AJ747" i="1" s="1"/>
  <c r="AJ748" i="1" a="1"/>
  <c r="AJ748" i="1" s="1"/>
  <c r="AJ749" i="1" a="1"/>
  <c r="AJ749" i="1" s="1"/>
  <c r="AJ750" i="1" a="1"/>
  <c r="AJ750" i="1" s="1"/>
  <c r="AJ751" i="1" a="1"/>
  <c r="AJ751" i="1" s="1"/>
  <c r="AJ752" i="1" a="1"/>
  <c r="AJ752" i="1" s="1"/>
  <c r="AJ753" i="1" a="1"/>
  <c r="AJ753" i="1" s="1"/>
  <c r="AJ754" i="1" a="1"/>
  <c r="AJ754" i="1" s="1"/>
  <c r="AJ755" i="1" a="1"/>
  <c r="AJ755" i="1" s="1"/>
  <c r="AJ756" i="1" a="1"/>
  <c r="AJ756" i="1" s="1"/>
  <c r="AJ757" i="1" a="1"/>
  <c r="AJ757" i="1" s="1"/>
  <c r="AJ758" i="1" a="1"/>
  <c r="AJ758" i="1" s="1"/>
  <c r="AJ759" i="1" a="1"/>
  <c r="AJ759" i="1" s="1"/>
  <c r="AJ760" i="1" a="1"/>
  <c r="AJ760" i="1" s="1"/>
  <c r="AJ761" i="1" a="1"/>
  <c r="AJ761" i="1" s="1"/>
  <c r="AJ762" i="1" a="1"/>
  <c r="AJ762" i="1" s="1"/>
  <c r="AJ763" i="1" a="1"/>
  <c r="AJ763" i="1" s="1"/>
  <c r="AJ764" i="1" a="1"/>
  <c r="AJ764" i="1" s="1"/>
  <c r="AJ765" i="1" a="1"/>
  <c r="AJ765" i="1" s="1"/>
  <c r="AJ766" i="1" a="1"/>
  <c r="AJ766" i="1" s="1"/>
  <c r="AJ767" i="1" a="1"/>
  <c r="AJ767" i="1" s="1"/>
  <c r="AJ768" i="1" a="1"/>
  <c r="AJ768" i="1" s="1"/>
  <c r="AJ769" i="1" a="1"/>
  <c r="AJ769" i="1" s="1"/>
  <c r="AJ770" i="1" a="1"/>
  <c r="AJ770" i="1" s="1"/>
  <c r="AJ771" i="1" a="1"/>
  <c r="AJ771" i="1" s="1"/>
  <c r="AJ772" i="1" a="1"/>
  <c r="AJ772" i="1" s="1"/>
  <c r="AJ773" i="1" a="1"/>
  <c r="AJ773" i="1" s="1"/>
  <c r="AJ774" i="1" a="1"/>
  <c r="AJ774" i="1" s="1"/>
  <c r="AJ775" i="1" a="1"/>
  <c r="AJ775" i="1" s="1"/>
  <c r="AJ776" i="1" a="1"/>
  <c r="AJ776" i="1" s="1"/>
  <c r="AJ777" i="1" a="1"/>
  <c r="AJ777" i="1" s="1"/>
  <c r="AJ778" i="1" a="1"/>
  <c r="AJ778" i="1" s="1"/>
  <c r="AJ779" i="1" a="1"/>
  <c r="AJ779" i="1" s="1"/>
  <c r="AJ780" i="1" a="1"/>
  <c r="AJ780" i="1" s="1"/>
  <c r="AJ781" i="1" a="1"/>
  <c r="AJ781" i="1" s="1"/>
  <c r="AJ782" i="1" a="1"/>
  <c r="AJ782" i="1" s="1"/>
  <c r="AJ783" i="1" a="1"/>
  <c r="AJ783" i="1" s="1"/>
  <c r="AJ784" i="1" a="1"/>
  <c r="AJ784" i="1" s="1"/>
  <c r="AJ785" i="1" a="1"/>
  <c r="AJ785" i="1" s="1"/>
  <c r="AJ786" i="1" a="1"/>
  <c r="AJ786" i="1" s="1"/>
  <c r="AJ787" i="1" a="1"/>
  <c r="AJ787" i="1" s="1"/>
  <c r="AJ788" i="1" a="1"/>
  <c r="AJ788" i="1" s="1"/>
  <c r="AJ789" i="1" a="1"/>
  <c r="AJ789" i="1" s="1"/>
  <c r="AJ790" i="1" a="1"/>
  <c r="AJ790" i="1" s="1"/>
  <c r="AJ791" i="1" a="1"/>
  <c r="AJ791" i="1" s="1"/>
  <c r="AJ792" i="1" a="1"/>
  <c r="AJ792" i="1" s="1"/>
  <c r="AJ793" i="1" a="1"/>
  <c r="AJ793" i="1" s="1"/>
  <c r="AJ794" i="1" a="1"/>
  <c r="AJ794" i="1" s="1"/>
  <c r="AJ795" i="1" a="1"/>
  <c r="AJ795" i="1" s="1"/>
  <c r="AJ796" i="1" a="1"/>
  <c r="AJ796" i="1" s="1"/>
  <c r="AJ797" i="1" a="1"/>
  <c r="AJ797" i="1" s="1"/>
  <c r="AJ798" i="1" a="1"/>
  <c r="AJ798" i="1" s="1"/>
  <c r="AJ799" i="1" a="1"/>
  <c r="AJ799" i="1" s="1"/>
  <c r="AJ800" i="1" a="1"/>
  <c r="AJ800" i="1" s="1"/>
  <c r="AJ801" i="1" a="1"/>
  <c r="AJ801" i="1" s="1"/>
  <c r="AJ802" i="1" a="1"/>
  <c r="AJ802" i="1" s="1"/>
  <c r="AJ803" i="1" a="1"/>
  <c r="AJ803" i="1" s="1"/>
  <c r="AJ804" i="1" a="1"/>
  <c r="AJ804" i="1" s="1"/>
  <c r="AJ805" i="1" a="1"/>
  <c r="AJ805" i="1" s="1"/>
  <c r="AJ806" i="1" a="1"/>
  <c r="AJ806" i="1" s="1"/>
  <c r="AJ807" i="1" a="1"/>
  <c r="AJ807" i="1" s="1"/>
  <c r="AJ808" i="1" a="1"/>
  <c r="AJ808" i="1" s="1"/>
  <c r="AJ809" i="1" a="1"/>
  <c r="AJ809" i="1" s="1"/>
  <c r="AJ810" i="1" a="1"/>
  <c r="AJ810" i="1" s="1"/>
  <c r="AJ811" i="1" a="1"/>
  <c r="AJ811" i="1" s="1"/>
  <c r="AJ812" i="1" a="1"/>
  <c r="AJ812" i="1" s="1"/>
  <c r="AJ813" i="1" a="1"/>
  <c r="AJ813" i="1" s="1"/>
  <c r="AJ814" i="1" a="1"/>
  <c r="AJ814" i="1" s="1"/>
  <c r="AJ815" i="1" a="1"/>
  <c r="AJ815" i="1" s="1"/>
  <c r="AJ816" i="1" a="1"/>
  <c r="AJ816" i="1" s="1"/>
  <c r="AJ817" i="1" a="1"/>
  <c r="AJ817" i="1" s="1"/>
  <c r="AJ818" i="1" a="1"/>
  <c r="AJ818" i="1" s="1"/>
  <c r="AJ819" i="1" a="1"/>
  <c r="AJ819" i="1" s="1"/>
  <c r="AJ820" i="1" a="1"/>
  <c r="AJ820" i="1" s="1"/>
  <c r="AJ821" i="1" a="1"/>
  <c r="AJ821" i="1" s="1"/>
  <c r="AJ822" i="1" a="1"/>
  <c r="AJ822" i="1" s="1"/>
  <c r="AJ823" i="1" a="1"/>
  <c r="AJ823" i="1" s="1"/>
  <c r="AJ824" i="1" a="1"/>
  <c r="AJ824" i="1" s="1"/>
  <c r="AJ825" i="1" a="1"/>
  <c r="AJ825" i="1" s="1"/>
  <c r="AJ826" i="1" a="1"/>
  <c r="AJ826" i="1" s="1"/>
  <c r="AJ827" i="1" a="1"/>
  <c r="AJ827" i="1" s="1"/>
  <c r="AJ828" i="1" a="1"/>
  <c r="AJ828" i="1" s="1"/>
  <c r="AJ829" i="1" a="1"/>
  <c r="AJ829" i="1" s="1"/>
  <c r="AJ830" i="1" a="1"/>
  <c r="AJ830" i="1" s="1"/>
  <c r="AJ831" i="1" a="1"/>
  <c r="AJ831" i="1" s="1"/>
  <c r="AJ832" i="1" a="1"/>
  <c r="AJ832" i="1" s="1"/>
  <c r="AJ833" i="1" a="1"/>
  <c r="AJ833" i="1" s="1"/>
  <c r="AJ834" i="1" a="1"/>
  <c r="AJ834" i="1" s="1"/>
  <c r="AJ835" i="1" a="1"/>
  <c r="AJ835" i="1" s="1"/>
  <c r="AJ836" i="1" a="1"/>
  <c r="AJ836" i="1" s="1"/>
  <c r="AJ837" i="1" a="1"/>
  <c r="AJ837" i="1" s="1"/>
  <c r="AJ838" i="1" a="1"/>
  <c r="AJ838" i="1" s="1"/>
  <c r="AJ839" i="1" a="1"/>
  <c r="AJ839" i="1" s="1"/>
  <c r="AJ840" i="1" a="1"/>
  <c r="AJ840" i="1" s="1"/>
  <c r="AJ841" i="1" a="1"/>
  <c r="AJ841" i="1" s="1"/>
  <c r="AJ842" i="1" a="1"/>
  <c r="AJ842" i="1" s="1"/>
  <c r="AJ843" i="1" a="1"/>
  <c r="AJ843" i="1" s="1"/>
  <c r="AJ844" i="1" a="1"/>
  <c r="AJ844" i="1" s="1"/>
  <c r="AJ845" i="1" a="1"/>
  <c r="AJ845" i="1" s="1"/>
  <c r="AJ846" i="1" a="1"/>
  <c r="AJ846" i="1" s="1"/>
  <c r="AJ847" i="1" a="1"/>
  <c r="AJ847" i="1" s="1"/>
  <c r="AJ848" i="1" a="1"/>
  <c r="AJ848" i="1" s="1"/>
  <c r="AJ849" i="1" a="1"/>
  <c r="AJ849" i="1" s="1"/>
  <c r="AJ850" i="1" a="1"/>
  <c r="AJ850" i="1" s="1"/>
  <c r="AJ851" i="1" a="1"/>
  <c r="AJ851" i="1" s="1"/>
  <c r="AJ852" i="1" a="1"/>
  <c r="AJ852" i="1" s="1"/>
  <c r="AJ853" i="1" a="1"/>
  <c r="AJ853" i="1" s="1"/>
  <c r="AJ854" i="1" a="1"/>
  <c r="AJ854" i="1" s="1"/>
  <c r="AJ855" i="1" a="1"/>
  <c r="AJ855" i="1" s="1"/>
  <c r="AJ856" i="1" a="1"/>
  <c r="AJ856" i="1" s="1"/>
  <c r="AJ857" i="1" a="1"/>
  <c r="AJ857" i="1" s="1"/>
  <c r="AJ858" i="1" a="1"/>
  <c r="AJ858" i="1" s="1"/>
  <c r="AJ859" i="1" a="1"/>
  <c r="AJ859" i="1" s="1"/>
  <c r="AJ860" i="1" a="1"/>
  <c r="AJ860" i="1" s="1"/>
  <c r="AJ861" i="1" a="1"/>
  <c r="AJ861" i="1" s="1"/>
  <c r="AJ862" i="1" a="1"/>
  <c r="AJ862" i="1" s="1"/>
  <c r="AJ863" i="1" a="1"/>
  <c r="AJ863" i="1" s="1"/>
  <c r="AJ864" i="1" a="1"/>
  <c r="AJ864" i="1" s="1"/>
  <c r="AJ865" i="1" a="1"/>
  <c r="AJ865" i="1" s="1"/>
  <c r="AJ866" i="1" a="1"/>
  <c r="AJ866" i="1" s="1"/>
  <c r="AJ867" i="1" a="1"/>
  <c r="AJ867" i="1" s="1"/>
  <c r="AJ868" i="1" a="1"/>
  <c r="AJ868" i="1" s="1"/>
  <c r="AJ869" i="1" a="1"/>
  <c r="AJ869" i="1" s="1"/>
  <c r="AJ870" i="1" a="1"/>
  <c r="AJ870" i="1" s="1"/>
  <c r="AJ871" i="1" a="1"/>
  <c r="AJ871" i="1" s="1"/>
  <c r="AJ872" i="1" a="1"/>
  <c r="AJ872" i="1" s="1"/>
  <c r="AJ873" i="1" a="1"/>
  <c r="AJ873" i="1" s="1"/>
  <c r="AJ874" i="1" a="1"/>
  <c r="AJ874" i="1" s="1"/>
  <c r="AJ875" i="1" a="1"/>
  <c r="AJ875" i="1" s="1"/>
  <c r="AJ876" i="1" a="1"/>
  <c r="AJ876" i="1" s="1"/>
  <c r="AJ877" i="1" a="1"/>
  <c r="AJ877" i="1" s="1"/>
  <c r="AJ878" i="1" a="1"/>
  <c r="AJ878" i="1" s="1"/>
  <c r="AJ879" i="1" a="1"/>
  <c r="AJ879" i="1" s="1"/>
  <c r="AJ880" i="1" a="1"/>
  <c r="AJ880" i="1" s="1"/>
  <c r="AJ881" i="1" a="1"/>
  <c r="AJ881" i="1" s="1"/>
  <c r="AJ882" i="1" a="1"/>
  <c r="AJ882" i="1" s="1"/>
  <c r="AJ883" i="1" a="1"/>
  <c r="AJ883" i="1" s="1"/>
  <c r="AJ884" i="1" a="1"/>
  <c r="AJ884" i="1" s="1"/>
  <c r="AJ885" i="1" a="1"/>
  <c r="AJ885" i="1" s="1"/>
  <c r="AJ886" i="1" a="1"/>
  <c r="AJ886" i="1" s="1"/>
  <c r="AJ887" i="1" a="1"/>
  <c r="AJ887" i="1" s="1"/>
  <c r="AJ888" i="1" a="1"/>
  <c r="AJ888" i="1" s="1"/>
  <c r="AJ889" i="1" a="1"/>
  <c r="AJ889" i="1" s="1"/>
  <c r="AJ890" i="1" a="1"/>
  <c r="AJ890" i="1" s="1"/>
  <c r="AJ891" i="1" a="1"/>
  <c r="AJ891" i="1" s="1"/>
  <c r="AJ892" i="1" a="1"/>
  <c r="AJ892" i="1" s="1"/>
  <c r="AJ893" i="1" a="1"/>
  <c r="AJ893" i="1" s="1"/>
  <c r="AJ894" i="1" a="1"/>
  <c r="AJ894" i="1" s="1"/>
  <c r="AJ895" i="1" a="1"/>
  <c r="AJ895" i="1" s="1"/>
  <c r="AJ896" i="1" a="1"/>
  <c r="AJ896" i="1" s="1"/>
  <c r="AJ897" i="1" a="1"/>
  <c r="AJ897" i="1" s="1"/>
  <c r="AJ898" i="1" a="1"/>
  <c r="AJ898" i="1" s="1"/>
  <c r="AJ899" i="1" a="1"/>
  <c r="AJ899" i="1" s="1"/>
  <c r="AJ900" i="1" a="1"/>
  <c r="AJ900" i="1" s="1"/>
  <c r="AJ901" i="1" a="1"/>
  <c r="AJ901" i="1" s="1"/>
  <c r="AJ902" i="1" a="1"/>
  <c r="AJ902" i="1" s="1"/>
  <c r="AJ903" i="1" a="1"/>
  <c r="AJ903" i="1" s="1"/>
  <c r="AJ904" i="1" a="1"/>
  <c r="AJ904" i="1" s="1"/>
  <c r="AJ905" i="1" a="1"/>
  <c r="AJ905" i="1" s="1"/>
  <c r="AJ906" i="1" a="1"/>
  <c r="AJ906" i="1" s="1"/>
  <c r="AJ907" i="1" a="1"/>
  <c r="AJ907" i="1" s="1"/>
  <c r="AJ908" i="1" a="1"/>
  <c r="AJ908" i="1" s="1"/>
  <c r="AJ909" i="1" a="1"/>
  <c r="AJ909" i="1" s="1"/>
  <c r="AJ910" i="1" a="1"/>
  <c r="AJ910" i="1" s="1"/>
  <c r="AJ911" i="1" a="1"/>
  <c r="AJ911" i="1" s="1"/>
  <c r="AJ912" i="1" a="1"/>
  <c r="AJ912" i="1" s="1"/>
  <c r="AJ913" i="1" a="1"/>
  <c r="AJ913" i="1" s="1"/>
  <c r="AJ914" i="1" a="1"/>
  <c r="AJ914" i="1" s="1"/>
  <c r="AJ915" i="1" a="1"/>
  <c r="AJ915" i="1" s="1"/>
  <c r="AJ916" i="1" a="1"/>
  <c r="AJ916" i="1" s="1"/>
  <c r="AJ917" i="1" a="1"/>
  <c r="AJ917" i="1" s="1"/>
  <c r="AJ918" i="1" a="1"/>
  <c r="AJ918" i="1" s="1"/>
  <c r="AJ919" i="1" a="1"/>
  <c r="AJ919" i="1" s="1"/>
  <c r="AJ920" i="1" a="1"/>
  <c r="AJ920" i="1" s="1"/>
  <c r="AJ921" i="1" a="1"/>
  <c r="AJ921" i="1" s="1"/>
  <c r="AJ922" i="1" a="1"/>
  <c r="AJ922" i="1" s="1"/>
  <c r="AJ923" i="1" a="1"/>
  <c r="AJ923" i="1" s="1"/>
  <c r="AJ924" i="1" a="1"/>
  <c r="AJ924" i="1" s="1"/>
  <c r="AJ925" i="1" a="1"/>
  <c r="AJ925" i="1" s="1"/>
  <c r="AJ926" i="1" a="1"/>
  <c r="AJ926" i="1" s="1"/>
  <c r="AJ927" i="1" a="1"/>
  <c r="AJ927" i="1" s="1"/>
  <c r="AJ928" i="1" a="1"/>
  <c r="AJ928" i="1" s="1"/>
  <c r="AJ929" i="1" a="1"/>
  <c r="AJ929" i="1" s="1"/>
  <c r="AJ930" i="1" a="1"/>
  <c r="AJ930" i="1" s="1"/>
  <c r="AJ931" i="1" a="1"/>
  <c r="AJ931" i="1" s="1"/>
  <c r="AJ932" i="1" a="1"/>
  <c r="AJ932" i="1" s="1"/>
  <c r="AJ933" i="1" a="1"/>
  <c r="AJ933" i="1" s="1"/>
  <c r="AJ934" i="1" a="1"/>
  <c r="AJ934" i="1" s="1"/>
  <c r="AJ935" i="1" a="1"/>
  <c r="AJ935" i="1" s="1"/>
  <c r="AJ936" i="1" a="1"/>
  <c r="AJ936" i="1" s="1"/>
  <c r="AJ937" i="1" a="1"/>
  <c r="AJ937" i="1" s="1"/>
  <c r="AJ938" i="1" a="1"/>
  <c r="AJ938" i="1" s="1"/>
  <c r="AJ939" i="1" a="1"/>
  <c r="AJ939" i="1" s="1"/>
  <c r="AJ940" i="1" a="1"/>
  <c r="AJ940" i="1" s="1"/>
  <c r="AJ941" i="1" a="1"/>
  <c r="AJ941" i="1" s="1"/>
  <c r="AJ942" i="1" a="1"/>
  <c r="AJ942" i="1" s="1"/>
  <c r="AJ943" i="1" a="1"/>
  <c r="AJ943" i="1" s="1"/>
  <c r="AJ944" i="1" a="1"/>
  <c r="AJ944" i="1" s="1"/>
  <c r="AJ945" i="1" a="1"/>
  <c r="AJ945" i="1" s="1"/>
  <c r="AJ946" i="1" a="1"/>
  <c r="AJ946" i="1" s="1"/>
  <c r="AJ947" i="1" a="1"/>
  <c r="AJ947" i="1" s="1"/>
  <c r="AJ948" i="1" a="1"/>
  <c r="AJ948" i="1" s="1"/>
  <c r="AJ949" i="1" a="1"/>
  <c r="AJ949" i="1" s="1"/>
  <c r="AJ950" i="1" a="1"/>
  <c r="AJ950" i="1" s="1"/>
  <c r="AJ951" i="1" a="1"/>
  <c r="AJ951" i="1" s="1"/>
  <c r="AJ952" i="1" a="1"/>
  <c r="AJ952" i="1" s="1"/>
  <c r="AJ953" i="1" a="1"/>
  <c r="AJ953" i="1" s="1"/>
  <c r="AJ954" i="1" a="1"/>
  <c r="AJ954" i="1" s="1"/>
  <c r="AJ955" i="1" a="1"/>
  <c r="AJ955" i="1" s="1"/>
  <c r="AJ956" i="1" a="1"/>
  <c r="AJ956" i="1" s="1"/>
  <c r="AJ957" i="1" a="1"/>
  <c r="AJ957" i="1" s="1"/>
  <c r="AJ958" i="1" a="1"/>
  <c r="AJ958" i="1" s="1"/>
  <c r="AJ959" i="1" a="1"/>
  <c r="AJ959" i="1" s="1"/>
  <c r="AJ960" i="1" a="1"/>
  <c r="AJ960" i="1" s="1"/>
  <c r="AJ961" i="1" a="1"/>
  <c r="AJ961" i="1" s="1"/>
  <c r="AJ962" i="1" a="1"/>
  <c r="AJ962" i="1" s="1"/>
  <c r="AJ963" i="1" a="1"/>
  <c r="AJ963" i="1" s="1"/>
  <c r="AJ964" i="1" a="1"/>
  <c r="AJ964" i="1" s="1"/>
  <c r="AJ965" i="1" a="1"/>
  <c r="AJ965" i="1" s="1"/>
  <c r="AJ966" i="1" a="1"/>
  <c r="AJ966" i="1" s="1"/>
  <c r="AJ967" i="1" a="1"/>
  <c r="AJ967" i="1" s="1"/>
  <c r="AJ968" i="1" a="1"/>
  <c r="AJ968" i="1" s="1"/>
  <c r="AJ969" i="1" a="1"/>
  <c r="AJ969" i="1" s="1"/>
  <c r="AJ970" i="1" a="1"/>
  <c r="AJ970" i="1" s="1"/>
  <c r="AJ971" i="1" a="1"/>
  <c r="AJ971" i="1" s="1"/>
  <c r="AJ972" i="1" a="1"/>
  <c r="AJ972" i="1" s="1"/>
  <c r="AJ973" i="1" a="1"/>
  <c r="AJ973" i="1" s="1"/>
  <c r="AJ974" i="1" a="1"/>
  <c r="AJ974" i="1" s="1"/>
  <c r="AJ975" i="1" a="1"/>
  <c r="AJ975" i="1" s="1"/>
  <c r="AJ976" i="1" a="1"/>
  <c r="AJ976" i="1" s="1"/>
  <c r="AJ977" i="1" a="1"/>
  <c r="AJ977" i="1" s="1"/>
  <c r="AJ978" i="1" a="1"/>
  <c r="AJ978" i="1" s="1"/>
  <c r="AJ979" i="1" a="1"/>
  <c r="AJ979" i="1" s="1"/>
  <c r="AJ980" i="1" a="1"/>
  <c r="AJ980" i="1" s="1"/>
  <c r="AJ981" i="1" a="1"/>
  <c r="AJ981" i="1" s="1"/>
  <c r="AJ982" i="1" a="1"/>
  <c r="AJ982" i="1" s="1"/>
  <c r="AJ983" i="1" a="1"/>
  <c r="AJ983" i="1" s="1"/>
  <c r="AJ984" i="1" a="1"/>
  <c r="AJ984" i="1" s="1"/>
  <c r="AJ985" i="1" a="1"/>
  <c r="AJ985" i="1" s="1"/>
  <c r="AJ986" i="1" a="1"/>
  <c r="AJ986" i="1" s="1"/>
  <c r="AJ987" i="1" a="1"/>
  <c r="AJ987" i="1" s="1"/>
  <c r="AJ988" i="1" a="1"/>
  <c r="AJ988" i="1" s="1"/>
  <c r="AJ989" i="1" a="1"/>
  <c r="AJ989" i="1" s="1"/>
  <c r="AJ990" i="1" a="1"/>
  <c r="AJ990" i="1" s="1"/>
  <c r="AJ991" i="1" a="1"/>
  <c r="AJ991" i="1" s="1"/>
  <c r="AJ992" i="1" a="1"/>
  <c r="AJ992" i="1" s="1"/>
  <c r="AJ993" i="1" a="1"/>
  <c r="AJ993" i="1" s="1"/>
  <c r="AJ994" i="1" a="1"/>
  <c r="AJ994" i="1" s="1"/>
  <c r="AJ995" i="1" a="1"/>
  <c r="AJ995" i="1" s="1"/>
  <c r="AJ996" i="1" a="1"/>
  <c r="AJ996" i="1" s="1"/>
  <c r="AJ997" i="1" a="1"/>
  <c r="AJ997" i="1" s="1"/>
  <c r="AJ998" i="1" a="1"/>
  <c r="AJ998" i="1" s="1"/>
  <c r="AJ999" i="1" a="1"/>
  <c r="AJ999" i="1" s="1"/>
  <c r="AJ1000" i="1" a="1"/>
  <c r="AJ1000" i="1" s="1"/>
  <c r="AJ1001" i="1" a="1"/>
  <c r="AJ1001" i="1" s="1"/>
  <c r="AJ1002" i="1" a="1"/>
  <c r="AJ1002" i="1" s="1"/>
  <c r="AJ1003" i="1" a="1"/>
  <c r="AJ1003" i="1" s="1"/>
  <c r="AJ1004" i="1" a="1"/>
  <c r="AJ1004" i="1" s="1"/>
  <c r="AJ1005" i="1" a="1"/>
  <c r="AJ1005" i="1" s="1"/>
  <c r="AJ1006" i="1" a="1"/>
  <c r="AJ1006" i="1" s="1"/>
  <c r="AJ1007" i="1" a="1"/>
  <c r="AJ1007" i="1" s="1"/>
  <c r="AJ1008" i="1" a="1"/>
  <c r="AJ1008" i="1" s="1"/>
  <c r="AJ1009" i="1" a="1"/>
  <c r="AJ1009" i="1" s="1"/>
  <c r="AJ1010" i="1" a="1"/>
  <c r="AJ1010" i="1" s="1"/>
  <c r="AJ1011" i="1" a="1"/>
  <c r="AJ1011" i="1" s="1"/>
  <c r="AJ1012" i="1" a="1"/>
  <c r="AJ1012" i="1" s="1"/>
  <c r="AJ1013" i="1" a="1"/>
  <c r="AJ1013" i="1" s="1"/>
  <c r="AJ1014" i="1" a="1"/>
  <c r="AJ1014" i="1" s="1"/>
  <c r="AJ1015" i="1" a="1"/>
  <c r="AJ1015" i="1" s="1"/>
  <c r="AJ1016" i="1" a="1"/>
  <c r="AJ1016" i="1" s="1"/>
  <c r="AJ1017" i="1" a="1"/>
  <c r="AJ1017" i="1" s="1"/>
  <c r="AJ1018" i="1" a="1"/>
  <c r="AJ1018" i="1" s="1"/>
  <c r="AJ1019" i="1" a="1"/>
  <c r="AJ1019" i="1" s="1"/>
  <c r="AJ1020" i="1" a="1"/>
  <c r="AJ1020" i="1" s="1"/>
  <c r="AJ1021" i="1" a="1"/>
  <c r="AJ1021" i="1" s="1"/>
  <c r="AJ1022" i="1" a="1"/>
  <c r="AJ1022" i="1" s="1"/>
  <c r="AJ1023" i="1" a="1"/>
  <c r="AJ1023" i="1" s="1"/>
  <c r="AJ1024" i="1" a="1"/>
  <c r="AJ1024" i="1" s="1"/>
  <c r="AJ1025" i="1" a="1"/>
  <c r="AJ1025" i="1" s="1"/>
  <c r="AJ1026" i="1" a="1"/>
  <c r="AJ1026" i="1" s="1"/>
  <c r="AJ1027" i="1" a="1"/>
  <c r="AJ1027" i="1" s="1"/>
  <c r="AJ1028" i="1" a="1"/>
  <c r="AJ1028" i="1" s="1"/>
  <c r="AJ1029" i="1" a="1"/>
  <c r="AJ1029" i="1" s="1"/>
  <c r="AJ1030" i="1" a="1"/>
  <c r="AJ1030" i="1" s="1"/>
  <c r="AJ1031" i="1" a="1"/>
  <c r="AJ1031" i="1" s="1"/>
  <c r="AJ1032" i="1" a="1"/>
  <c r="AJ1032" i="1" s="1"/>
  <c r="AJ1033" i="1" a="1"/>
  <c r="AJ1033" i="1" s="1"/>
  <c r="AJ1034" i="1" a="1"/>
  <c r="AJ1034" i="1" s="1"/>
  <c r="AJ1035" i="1" a="1"/>
  <c r="AJ1035" i="1" s="1"/>
  <c r="AJ1036" i="1" a="1"/>
  <c r="AJ1036" i="1" s="1"/>
  <c r="AJ1037" i="1" a="1"/>
  <c r="AJ1037" i="1" s="1"/>
  <c r="AJ1038" i="1" a="1"/>
  <c r="AJ1038" i="1" s="1"/>
  <c r="AJ1039" i="1" a="1"/>
  <c r="AJ1039" i="1" s="1"/>
  <c r="AJ1040" i="1" a="1"/>
  <c r="AJ1040" i="1" s="1"/>
  <c r="AJ1041" i="1" a="1"/>
  <c r="AJ1041" i="1" s="1"/>
  <c r="AJ1042" i="1" a="1"/>
  <c r="AJ1042" i="1" s="1"/>
  <c r="AJ1043" i="1" a="1"/>
  <c r="AJ1043" i="1" s="1"/>
  <c r="AJ1044" i="1" a="1"/>
  <c r="AJ1044" i="1" s="1"/>
  <c r="AJ1045" i="1" a="1"/>
  <c r="AJ1045" i="1" s="1"/>
  <c r="AJ1046" i="1" a="1"/>
  <c r="AJ1046" i="1" s="1"/>
  <c r="AJ1047" i="1" a="1"/>
  <c r="AJ1047" i="1" s="1"/>
  <c r="AJ1048" i="1" a="1"/>
  <c r="AJ1048" i="1" s="1"/>
  <c r="AJ1049" i="1" a="1"/>
  <c r="AJ1049" i="1" s="1"/>
  <c r="AJ1050" i="1" a="1"/>
  <c r="AJ1050" i="1" s="1"/>
  <c r="AJ1051" i="1" a="1"/>
  <c r="AJ1051" i="1" s="1"/>
  <c r="AJ1052" i="1" a="1"/>
  <c r="AJ1052" i="1" s="1"/>
  <c r="AJ1053" i="1" a="1"/>
  <c r="AJ1053" i="1" s="1"/>
  <c r="AJ1054" i="1" a="1"/>
  <c r="AJ1054" i="1" s="1"/>
  <c r="AJ1055" i="1" a="1"/>
  <c r="AJ1055" i="1" s="1"/>
  <c r="AJ1056" i="1" a="1"/>
  <c r="AJ1056" i="1" s="1"/>
  <c r="AJ1057" i="1" a="1"/>
  <c r="AJ1057" i="1" s="1"/>
  <c r="AJ1058" i="1" a="1"/>
  <c r="AJ1058" i="1" s="1"/>
  <c r="AJ1059" i="1" a="1"/>
  <c r="AJ1059" i="1" s="1"/>
  <c r="AJ1060" i="1" a="1"/>
  <c r="AJ1060" i="1" s="1"/>
  <c r="AJ1061" i="1" a="1"/>
  <c r="AJ1061" i="1" s="1"/>
  <c r="AJ1062" i="1" a="1"/>
  <c r="AJ1062" i="1" s="1"/>
  <c r="AJ1063" i="1" a="1"/>
  <c r="AJ1063" i="1" s="1"/>
  <c r="AJ1064" i="1" a="1"/>
  <c r="AJ1064" i="1" s="1"/>
  <c r="AJ1065" i="1" a="1"/>
  <c r="AJ1065" i="1" s="1"/>
  <c r="AJ1066" i="1" a="1"/>
  <c r="AJ1066" i="1" s="1"/>
  <c r="AJ1067" i="1" a="1"/>
  <c r="AJ1067" i="1" s="1"/>
  <c r="AJ1068" i="1" a="1"/>
  <c r="AJ1068" i="1" s="1"/>
  <c r="AJ1069" i="1" a="1"/>
  <c r="AJ1069" i="1" s="1"/>
  <c r="AJ1070" i="1" a="1"/>
  <c r="AJ1070" i="1" s="1"/>
  <c r="AJ1071" i="1" a="1"/>
  <c r="AJ1071" i="1" s="1"/>
  <c r="AJ1072" i="1" a="1"/>
  <c r="AJ1072" i="1" s="1"/>
  <c r="AJ1073" i="1" a="1"/>
  <c r="AJ1073" i="1" s="1"/>
  <c r="AJ1074" i="1" a="1"/>
  <c r="AJ1074" i="1" s="1"/>
  <c r="AJ1075" i="1" a="1"/>
  <c r="AJ1075" i="1" s="1"/>
  <c r="AJ1076" i="1" a="1"/>
  <c r="AJ1076" i="1" s="1"/>
  <c r="AJ1077" i="1" a="1"/>
  <c r="AJ1077" i="1" s="1"/>
  <c r="AJ1078" i="1" a="1"/>
  <c r="AJ1078" i="1" s="1"/>
  <c r="AJ1079" i="1" a="1"/>
  <c r="AJ1079" i="1" s="1"/>
  <c r="AJ1080" i="1" a="1"/>
  <c r="AJ1080" i="1" s="1"/>
  <c r="AJ1081" i="1" a="1"/>
  <c r="AJ1081" i="1" s="1"/>
  <c r="AJ1082" i="1" a="1"/>
  <c r="AJ1082" i="1" s="1"/>
  <c r="AJ1083" i="1" a="1"/>
  <c r="AJ1083" i="1" s="1"/>
  <c r="AJ1084" i="1" a="1"/>
  <c r="AJ1084" i="1" s="1"/>
  <c r="AJ1085" i="1" a="1"/>
  <c r="AJ1085" i="1" s="1"/>
  <c r="AJ1086" i="1" a="1"/>
  <c r="AJ1086" i="1" s="1"/>
  <c r="AJ1087" i="1" a="1"/>
  <c r="AJ1087" i="1" s="1"/>
  <c r="AJ1088" i="1" a="1"/>
  <c r="AJ1088" i="1" s="1"/>
  <c r="AJ1089" i="1" a="1"/>
  <c r="AJ1089" i="1" s="1"/>
  <c r="AJ1090" i="1" a="1"/>
  <c r="AJ1090" i="1" s="1"/>
  <c r="AJ1091" i="1" a="1"/>
  <c r="AJ1091" i="1" s="1"/>
  <c r="AJ1092" i="1" a="1"/>
  <c r="AJ1092" i="1" s="1"/>
  <c r="AJ1093" i="1" a="1"/>
  <c r="AJ1093" i="1" s="1"/>
  <c r="AJ1094" i="1" a="1"/>
  <c r="AJ1094" i="1" s="1"/>
  <c r="AJ1095" i="1" a="1"/>
  <c r="AJ1095" i="1" s="1"/>
  <c r="AJ1096" i="1" a="1"/>
  <c r="AJ1096" i="1" s="1"/>
  <c r="AJ1097" i="1" a="1"/>
  <c r="AJ1097" i="1" s="1"/>
  <c r="AJ1098" i="1" a="1"/>
  <c r="AJ1098" i="1" s="1"/>
  <c r="AJ1099" i="1" a="1"/>
  <c r="AJ1099" i="1" s="1"/>
  <c r="AJ1100" i="1" a="1"/>
  <c r="AJ1100" i="1" s="1"/>
  <c r="AJ1101" i="1" a="1"/>
  <c r="AJ1101" i="1" s="1"/>
  <c r="AJ1102" i="1" a="1"/>
  <c r="AJ1102" i="1" s="1"/>
  <c r="AJ1103" i="1" a="1"/>
  <c r="AJ1103" i="1" s="1"/>
  <c r="AJ1104" i="1" a="1"/>
  <c r="AJ1104" i="1" s="1"/>
  <c r="AJ1105" i="1" a="1"/>
  <c r="AJ1105" i="1" s="1"/>
  <c r="AJ1106" i="1" a="1"/>
  <c r="AJ1106" i="1" s="1"/>
  <c r="AJ1107" i="1" a="1"/>
  <c r="AJ1107" i="1" s="1"/>
  <c r="AJ1108" i="1" a="1"/>
  <c r="AJ1108" i="1" s="1"/>
  <c r="AJ1109" i="1" a="1"/>
  <c r="AJ1109" i="1" s="1"/>
  <c r="AJ1110" i="1" a="1"/>
  <c r="AJ1110" i="1" s="1"/>
  <c r="AJ1111" i="1" a="1"/>
  <c r="AJ1111" i="1" s="1"/>
  <c r="AJ1112" i="1" a="1"/>
  <c r="AJ1112" i="1" s="1"/>
  <c r="AJ1113" i="1" a="1"/>
  <c r="AJ1113" i="1" s="1"/>
  <c r="AJ1114" i="1" a="1"/>
  <c r="AJ1114" i="1" s="1"/>
  <c r="AJ1115" i="1" a="1"/>
  <c r="AJ1115" i="1" s="1"/>
  <c r="AJ1116" i="1" a="1"/>
  <c r="AJ1116" i="1" s="1"/>
  <c r="AJ1117" i="1" a="1"/>
  <c r="AJ1117" i="1" s="1"/>
  <c r="AJ1118" i="1" a="1"/>
  <c r="AJ1118" i="1" s="1"/>
  <c r="AJ1119" i="1" a="1"/>
  <c r="AJ1119" i="1" s="1"/>
  <c r="AJ1120" i="1" a="1"/>
  <c r="AJ1120" i="1" s="1"/>
  <c r="AJ1121" i="1" a="1"/>
  <c r="AJ1121" i="1" s="1"/>
  <c r="AJ1122" i="1" a="1"/>
  <c r="AJ1122" i="1" s="1"/>
  <c r="AJ1123" i="1" a="1"/>
  <c r="AJ1123" i="1" s="1"/>
  <c r="AJ1124" i="1" a="1"/>
  <c r="AJ1124" i="1" s="1"/>
  <c r="AJ1125" i="1" a="1"/>
  <c r="AJ1125" i="1" s="1"/>
  <c r="AJ1126" i="1" a="1"/>
  <c r="AJ1126" i="1" s="1"/>
  <c r="AJ1127" i="1" a="1"/>
  <c r="AJ1127" i="1" s="1"/>
  <c r="AJ1128" i="1" a="1"/>
  <c r="AJ1128" i="1" s="1"/>
  <c r="AJ1129" i="1" a="1"/>
  <c r="AJ1129" i="1" s="1"/>
  <c r="AJ1130" i="1" a="1"/>
  <c r="AJ1130" i="1" s="1"/>
  <c r="AJ1131" i="1" a="1"/>
  <c r="AJ1131" i="1" s="1"/>
  <c r="AJ1132" i="1" a="1"/>
  <c r="AJ1132" i="1" s="1"/>
  <c r="AJ1133" i="1" a="1"/>
  <c r="AJ1133" i="1" s="1"/>
  <c r="AJ1134" i="1" a="1"/>
  <c r="AJ1134" i="1" s="1"/>
  <c r="AJ1135" i="1" a="1"/>
  <c r="AJ1135" i="1" s="1"/>
  <c r="AJ1136" i="1" a="1"/>
  <c r="AJ1136" i="1" s="1"/>
  <c r="AJ1137" i="1" a="1"/>
  <c r="AJ1137" i="1" s="1"/>
  <c r="AJ1138" i="1" a="1"/>
  <c r="AJ1138" i="1" s="1"/>
  <c r="AJ1139" i="1" a="1"/>
  <c r="AJ1139" i="1" s="1"/>
  <c r="AJ1140" i="1" a="1"/>
  <c r="AJ1140" i="1" s="1"/>
  <c r="AJ1141" i="1" a="1"/>
  <c r="AJ1141" i="1" s="1"/>
  <c r="AJ1142" i="1" a="1"/>
  <c r="AJ1142" i="1" s="1"/>
  <c r="AJ1143" i="1" a="1"/>
  <c r="AJ1143" i="1" s="1"/>
  <c r="AJ1144" i="1" a="1"/>
  <c r="AJ1144" i="1" s="1"/>
  <c r="AJ1145" i="1" a="1"/>
  <c r="AJ1145" i="1" s="1"/>
  <c r="AJ1146" i="1" a="1"/>
  <c r="AJ1146" i="1" s="1"/>
  <c r="AJ1147" i="1" a="1"/>
  <c r="AJ1147" i="1" s="1"/>
  <c r="AJ1148" i="1" a="1"/>
  <c r="AJ1148" i="1" s="1"/>
  <c r="AJ1149" i="1" a="1"/>
  <c r="AJ1149" i="1" s="1"/>
  <c r="AJ1150" i="1" a="1"/>
  <c r="AJ1150" i="1" s="1"/>
  <c r="AJ1151" i="1" a="1"/>
  <c r="AJ1151" i="1" s="1"/>
  <c r="AJ1152" i="1" a="1"/>
  <c r="AJ1152" i="1" s="1"/>
  <c r="AJ1153" i="1" a="1"/>
  <c r="AJ1153" i="1" s="1"/>
  <c r="AJ1154" i="1" a="1"/>
  <c r="AJ1154" i="1" s="1"/>
  <c r="AJ1155" i="1" a="1"/>
  <c r="AJ1155" i="1" s="1"/>
  <c r="AJ1156" i="1" a="1"/>
  <c r="AJ1156" i="1" s="1"/>
  <c r="AJ1157" i="1" a="1"/>
  <c r="AJ1157" i="1" s="1"/>
  <c r="AJ1158" i="1" a="1"/>
  <c r="AJ1158" i="1" s="1"/>
  <c r="AJ1159" i="1" a="1"/>
  <c r="AJ1159" i="1" s="1"/>
  <c r="AJ1160" i="1" a="1"/>
  <c r="AJ1160" i="1" s="1"/>
  <c r="AJ1161" i="1" a="1"/>
  <c r="AJ1161" i="1" s="1"/>
  <c r="AJ1162" i="1" a="1"/>
  <c r="AJ1162" i="1" s="1"/>
  <c r="AJ1163" i="1" a="1"/>
  <c r="AJ1163" i="1" s="1"/>
  <c r="AJ1164" i="1" a="1"/>
  <c r="AJ1164" i="1" s="1"/>
  <c r="AJ1165" i="1" a="1"/>
  <c r="AJ1165" i="1" s="1"/>
  <c r="AJ1166" i="1" a="1"/>
  <c r="AJ1166" i="1" s="1"/>
  <c r="AJ1167" i="1" a="1"/>
  <c r="AJ1167" i="1" s="1"/>
  <c r="AJ1168" i="1" a="1"/>
  <c r="AJ1168" i="1" s="1"/>
  <c r="AJ1169" i="1" a="1"/>
  <c r="AJ1169" i="1" s="1"/>
  <c r="AJ1170" i="1" a="1"/>
  <c r="AJ1170" i="1" s="1"/>
  <c r="AJ1171" i="1" a="1"/>
  <c r="AJ1171" i="1" s="1"/>
  <c r="AJ1172" i="1" a="1"/>
  <c r="AJ1172" i="1" s="1"/>
  <c r="AJ1173" i="1" a="1"/>
  <c r="AJ1173" i="1" s="1"/>
  <c r="AJ1174" i="1" a="1"/>
  <c r="AJ1174" i="1" s="1"/>
  <c r="AJ1175" i="1" a="1"/>
  <c r="AJ1175" i="1" s="1"/>
  <c r="AJ1176" i="1" a="1"/>
  <c r="AJ1176" i="1" s="1"/>
  <c r="AJ1177" i="1" a="1"/>
  <c r="AJ1177" i="1" s="1"/>
  <c r="AJ1178" i="1" a="1"/>
  <c r="AJ1178" i="1" s="1"/>
  <c r="AJ1179" i="1" a="1"/>
  <c r="AJ1179" i="1" s="1"/>
  <c r="AJ1180" i="1" a="1"/>
  <c r="AJ1180" i="1" s="1"/>
  <c r="AJ1181" i="1" a="1"/>
  <c r="AJ1181" i="1" s="1"/>
  <c r="AJ1182" i="1" a="1"/>
  <c r="AJ1182" i="1" s="1"/>
  <c r="AJ1183" i="1" a="1"/>
  <c r="AJ1183" i="1" s="1"/>
  <c r="AJ1184" i="1" a="1"/>
  <c r="AJ1184" i="1" s="1"/>
  <c r="AJ1185" i="1" a="1"/>
  <c r="AJ1185" i="1" s="1"/>
  <c r="AJ1186" i="1" a="1"/>
  <c r="AJ1186" i="1" s="1"/>
  <c r="AJ1187" i="1" a="1"/>
  <c r="AJ1187" i="1" s="1"/>
  <c r="AJ1188" i="1" a="1"/>
  <c r="AJ1188" i="1" s="1"/>
  <c r="AJ1189" i="1" a="1"/>
  <c r="AJ1189" i="1" s="1"/>
  <c r="AJ1190" i="1" a="1"/>
  <c r="AJ1190" i="1" s="1"/>
  <c r="AJ1191" i="1" a="1"/>
  <c r="AJ1191" i="1" s="1"/>
  <c r="AJ1192" i="1" a="1"/>
  <c r="AJ1192" i="1" s="1"/>
  <c r="AJ1193" i="1" a="1"/>
  <c r="AJ1193" i="1" s="1"/>
  <c r="AJ1194" i="1" a="1"/>
  <c r="AJ1194" i="1" s="1"/>
  <c r="AJ1195" i="1" a="1"/>
  <c r="AJ1195" i="1" s="1"/>
  <c r="AJ1196" i="1" a="1"/>
  <c r="AJ1196" i="1" s="1"/>
  <c r="AJ1197" i="1" a="1"/>
  <c r="AJ1197" i="1" s="1"/>
  <c r="AJ1198" i="1" a="1"/>
  <c r="AJ1198" i="1" s="1"/>
  <c r="AJ1199" i="1" a="1"/>
  <c r="AJ1199" i="1" s="1"/>
  <c r="AJ1200" i="1" a="1"/>
  <c r="AJ1200" i="1" s="1"/>
  <c r="AJ1201" i="1" a="1"/>
  <c r="AJ1201" i="1" s="1"/>
  <c r="AJ1202" i="1" a="1"/>
  <c r="AJ1202" i="1" s="1"/>
  <c r="AJ1203" i="1" a="1"/>
  <c r="AJ1203" i="1" s="1"/>
  <c r="AJ1204" i="1" a="1"/>
  <c r="AJ1204" i="1" s="1"/>
  <c r="AJ1205" i="1" a="1"/>
  <c r="AJ1205" i="1" s="1"/>
  <c r="AJ1206" i="1" a="1"/>
  <c r="AJ1206" i="1" s="1"/>
  <c r="AJ1207" i="1" a="1"/>
  <c r="AJ1207" i="1" s="1"/>
  <c r="AJ1208" i="1" a="1"/>
  <c r="AJ1208" i="1" s="1"/>
  <c r="AJ1209" i="1" a="1"/>
  <c r="AJ1209" i="1" s="1"/>
  <c r="AJ1210" i="1" a="1"/>
  <c r="AJ1210" i="1" s="1"/>
  <c r="AJ1211" i="1" a="1"/>
  <c r="AJ1211" i="1" s="1"/>
  <c r="AJ1212" i="1" a="1"/>
  <c r="AJ1212" i="1" s="1"/>
  <c r="AJ1213" i="1" a="1"/>
  <c r="AJ1213" i="1" s="1"/>
  <c r="AJ1214" i="1" a="1"/>
  <c r="AJ1214" i="1" s="1"/>
  <c r="AJ1215" i="1" a="1"/>
  <c r="AJ1215" i="1" s="1"/>
  <c r="AJ1216" i="1" a="1"/>
  <c r="AJ1216" i="1" s="1"/>
  <c r="AJ1217" i="1" a="1"/>
  <c r="AJ1217" i="1" s="1"/>
  <c r="AJ1218" i="1" a="1"/>
  <c r="AJ1218" i="1" s="1"/>
  <c r="AJ1219" i="1" a="1"/>
  <c r="AJ1219" i="1" s="1"/>
  <c r="AJ1220" i="1" a="1"/>
  <c r="AJ1220" i="1" s="1"/>
  <c r="AJ1221" i="1" a="1"/>
  <c r="AJ1221" i="1" s="1"/>
  <c r="AJ1222" i="1" a="1"/>
  <c r="AJ1222" i="1" s="1"/>
  <c r="AJ1223" i="1" a="1"/>
  <c r="AJ1223" i="1" s="1"/>
  <c r="AJ1224" i="1" a="1"/>
  <c r="AJ1224" i="1" s="1"/>
  <c r="AJ1225" i="1" a="1"/>
  <c r="AJ1225" i="1" s="1"/>
  <c r="AJ1226" i="1" a="1"/>
  <c r="AJ1226" i="1" s="1"/>
  <c r="AJ1227" i="1" a="1"/>
  <c r="AJ1227" i="1" s="1"/>
  <c r="AJ1228" i="1" a="1"/>
  <c r="AJ1228" i="1" s="1"/>
  <c r="AJ1229" i="1" a="1"/>
  <c r="AJ1229" i="1" s="1"/>
  <c r="AJ1230" i="1" a="1"/>
  <c r="AJ1230" i="1" s="1"/>
  <c r="AJ1231" i="1" a="1"/>
  <c r="AJ1231" i="1" s="1"/>
  <c r="AJ1232" i="1" a="1"/>
  <c r="AJ1232" i="1" s="1"/>
  <c r="AJ1233" i="1" a="1"/>
  <c r="AJ1233" i="1" s="1"/>
  <c r="AJ1234" i="1" a="1"/>
  <c r="AJ1234" i="1" s="1"/>
  <c r="AJ1235" i="1" a="1"/>
  <c r="AJ1235" i="1" s="1"/>
  <c r="AJ1236" i="1" a="1"/>
  <c r="AJ1236" i="1" s="1"/>
  <c r="AJ1237" i="1" a="1"/>
  <c r="AJ1237" i="1" s="1"/>
  <c r="AJ1238" i="1" a="1"/>
  <c r="AJ1238" i="1" s="1"/>
  <c r="AJ1239" i="1" a="1"/>
  <c r="AJ1239" i="1" s="1"/>
  <c r="AJ1240" i="1" a="1"/>
  <c r="AJ1240" i="1" s="1"/>
  <c r="AJ1241" i="1" a="1"/>
  <c r="AJ1241" i="1" s="1"/>
  <c r="AJ1242" i="1" a="1"/>
  <c r="AJ1242" i="1" s="1"/>
  <c r="AJ1243" i="1" a="1"/>
  <c r="AJ1243" i="1" s="1"/>
  <c r="AJ1244" i="1" a="1"/>
  <c r="AJ1244" i="1" s="1"/>
  <c r="AJ1245" i="1" a="1"/>
  <c r="AJ1245" i="1" s="1"/>
  <c r="AJ1246" i="1" a="1"/>
  <c r="AJ1246" i="1" s="1"/>
  <c r="AJ1247" i="1" a="1"/>
  <c r="AJ1247" i="1" s="1"/>
  <c r="AJ1248" i="1" a="1"/>
  <c r="AJ1248" i="1" s="1"/>
  <c r="AJ1249" i="1" a="1"/>
  <c r="AJ1249" i="1" s="1"/>
  <c r="AJ1250" i="1" a="1"/>
  <c r="AJ1250" i="1" s="1"/>
  <c r="AJ1251" i="1" a="1"/>
  <c r="AJ1251" i="1" s="1"/>
  <c r="AJ1252" i="1" a="1"/>
  <c r="AJ1252" i="1" s="1"/>
  <c r="AJ1253" i="1" a="1"/>
  <c r="AJ1253" i="1" s="1"/>
  <c r="AJ1254" i="1" a="1"/>
  <c r="AJ1254" i="1" s="1"/>
  <c r="AJ1255" i="1" a="1"/>
  <c r="AJ1255" i="1" s="1"/>
  <c r="AJ1256" i="1" a="1"/>
  <c r="AJ1256" i="1" s="1"/>
  <c r="AJ1257" i="1" a="1"/>
  <c r="AJ1257" i="1" s="1"/>
  <c r="AJ1258" i="1" a="1"/>
  <c r="AJ1258" i="1" s="1"/>
  <c r="AJ1259" i="1" a="1"/>
  <c r="AJ1259" i="1" s="1"/>
  <c r="AJ1260" i="1" a="1"/>
  <c r="AJ1260" i="1" s="1"/>
  <c r="AJ1261" i="1" a="1"/>
  <c r="AJ1261" i="1" s="1"/>
  <c r="AJ1262" i="1" a="1"/>
  <c r="AJ1262" i="1" s="1"/>
  <c r="AJ1263" i="1" a="1"/>
  <c r="AJ1263" i="1" s="1"/>
  <c r="AJ1264" i="1" a="1"/>
  <c r="AJ1264" i="1" s="1"/>
  <c r="AJ1265" i="1" a="1"/>
  <c r="AJ1265" i="1" s="1"/>
  <c r="AJ1266" i="1" a="1"/>
  <c r="AJ1266" i="1" s="1"/>
  <c r="AJ1267" i="1" a="1"/>
  <c r="AJ1267" i="1" s="1"/>
  <c r="AJ1268" i="1" a="1"/>
  <c r="AJ1268" i="1" s="1"/>
  <c r="AJ1269" i="1" a="1"/>
  <c r="AJ1269" i="1" s="1"/>
  <c r="AJ1270" i="1" a="1"/>
  <c r="AJ1270" i="1" s="1"/>
  <c r="AJ1271" i="1" a="1"/>
  <c r="AJ1271" i="1" s="1"/>
  <c r="AJ1272" i="1" a="1"/>
  <c r="AJ1272" i="1" s="1"/>
  <c r="AJ1273" i="1" a="1"/>
  <c r="AJ1273" i="1" s="1"/>
  <c r="AJ1274" i="1" a="1"/>
  <c r="AJ1274" i="1" s="1"/>
  <c r="AJ1275" i="1" a="1"/>
  <c r="AJ1275" i="1" s="1"/>
  <c r="AJ1276" i="1" a="1"/>
  <c r="AJ1276" i="1" s="1"/>
  <c r="AJ1277" i="1" a="1"/>
  <c r="AJ1277" i="1" s="1"/>
  <c r="AJ1278" i="1" a="1"/>
  <c r="AJ1278" i="1" s="1"/>
  <c r="AJ1279" i="1" a="1"/>
  <c r="AJ1279" i="1" s="1"/>
  <c r="AJ1280" i="1" a="1"/>
  <c r="AJ1280" i="1" s="1"/>
  <c r="AJ1281" i="1" a="1"/>
  <c r="AJ1281" i="1" s="1"/>
  <c r="AJ1282" i="1" a="1"/>
  <c r="AJ1282" i="1" s="1"/>
  <c r="AJ1283" i="1" a="1"/>
  <c r="AJ1283" i="1" s="1"/>
  <c r="AJ1284" i="1" a="1"/>
  <c r="AJ1284" i="1" s="1"/>
  <c r="AJ1285" i="1" a="1"/>
  <c r="AJ1285" i="1" s="1"/>
  <c r="AJ1286" i="1" a="1"/>
  <c r="AJ1286" i="1" s="1"/>
  <c r="AJ1287" i="1" a="1"/>
  <c r="AJ1287" i="1" s="1"/>
  <c r="AJ1288" i="1" a="1"/>
  <c r="AJ1288" i="1" s="1"/>
  <c r="AJ1289" i="1" a="1"/>
  <c r="AJ1289" i="1" s="1"/>
  <c r="AJ1290" i="1" a="1"/>
  <c r="AJ1290" i="1" s="1"/>
  <c r="AJ1291" i="1" a="1"/>
  <c r="AJ1291" i="1" s="1"/>
  <c r="AJ1292" i="1" a="1"/>
  <c r="AJ1292" i="1" s="1"/>
  <c r="AJ1293" i="1" a="1"/>
  <c r="AJ1293" i="1" s="1"/>
  <c r="AJ1294" i="1" a="1"/>
  <c r="AJ1294" i="1" s="1"/>
  <c r="AJ1295" i="1" a="1"/>
  <c r="AJ1295" i="1" s="1"/>
  <c r="AJ1296" i="1" a="1"/>
  <c r="AJ1296" i="1" s="1"/>
  <c r="AJ1297" i="1" a="1"/>
  <c r="AJ1297" i="1" s="1"/>
  <c r="AJ1298" i="1" a="1"/>
  <c r="AJ1298" i="1" s="1"/>
  <c r="AJ1299" i="1" a="1"/>
  <c r="AJ1299" i="1" s="1"/>
  <c r="AJ1300" i="1" a="1"/>
  <c r="AJ1300" i="1" s="1"/>
  <c r="AJ1301" i="1" a="1"/>
  <c r="AJ1301" i="1" s="1"/>
  <c r="AJ1302" i="1" a="1"/>
  <c r="AJ1302" i="1" s="1"/>
  <c r="AJ1303" i="1" a="1"/>
  <c r="AJ1303" i="1" s="1"/>
  <c r="AJ1304" i="1" a="1"/>
  <c r="AJ1304" i="1" s="1"/>
  <c r="AJ1305" i="1" a="1"/>
  <c r="AJ1305" i="1" s="1"/>
  <c r="AJ1306" i="1" a="1"/>
  <c r="AJ1306" i="1" s="1"/>
  <c r="AJ1307" i="1" a="1"/>
  <c r="AJ1307" i="1" s="1"/>
  <c r="AJ1308" i="1" a="1"/>
  <c r="AJ1308" i="1" s="1"/>
  <c r="AJ1309" i="1" a="1"/>
  <c r="AJ1309" i="1" s="1"/>
  <c r="AJ1310" i="1" a="1"/>
  <c r="AJ1310" i="1" s="1"/>
  <c r="AJ1311" i="1" a="1"/>
  <c r="AJ1311" i="1" s="1"/>
  <c r="AJ1312" i="1" a="1"/>
  <c r="AJ1312" i="1" s="1"/>
  <c r="AJ1313" i="1" a="1"/>
  <c r="AJ1313" i="1" s="1"/>
  <c r="AJ1314" i="1" a="1"/>
  <c r="AJ1314" i="1" s="1"/>
  <c r="AJ1315" i="1" a="1"/>
  <c r="AJ1315" i="1" s="1"/>
  <c r="AJ1316" i="1" a="1"/>
  <c r="AJ1316" i="1" s="1"/>
  <c r="AJ1317" i="1" a="1"/>
  <c r="AJ1317" i="1" s="1"/>
  <c r="AJ1318" i="1" a="1"/>
  <c r="AJ1318" i="1" s="1"/>
  <c r="AJ1319" i="1" a="1"/>
  <c r="AJ1319" i="1" s="1"/>
  <c r="AJ1320" i="1" a="1"/>
  <c r="AJ1320" i="1" s="1"/>
  <c r="AJ1321" i="1" a="1"/>
  <c r="AJ1321" i="1" s="1"/>
  <c r="AJ1322" i="1" a="1"/>
  <c r="AJ1322" i="1" s="1"/>
  <c r="AJ1323" i="1" a="1"/>
  <c r="AJ1323" i="1" s="1"/>
  <c r="AJ1324" i="1" a="1"/>
  <c r="AJ1324" i="1" s="1"/>
  <c r="AJ1325" i="1" a="1"/>
  <c r="AJ1325" i="1" s="1"/>
  <c r="AJ1326" i="1" a="1"/>
  <c r="AJ1326" i="1" s="1"/>
  <c r="AJ1327" i="1" a="1"/>
  <c r="AJ1327" i="1" s="1"/>
  <c r="AJ1328" i="1" a="1"/>
  <c r="AJ1328" i="1" s="1"/>
  <c r="AJ1329" i="1" a="1"/>
  <c r="AJ1329" i="1" s="1"/>
  <c r="AJ1330" i="1" a="1"/>
  <c r="AJ1330" i="1" s="1"/>
  <c r="AJ1331" i="1" a="1"/>
  <c r="AJ1331" i="1" s="1"/>
  <c r="AJ1332" i="1" a="1"/>
  <c r="AJ1332" i="1" s="1"/>
  <c r="AJ1333" i="1" a="1"/>
  <c r="AJ1333" i="1" s="1"/>
  <c r="AJ1334" i="1" a="1"/>
  <c r="AJ1334" i="1" s="1"/>
  <c r="AJ1335" i="1" a="1"/>
  <c r="AJ1335" i="1" s="1"/>
  <c r="AJ1336" i="1" a="1"/>
  <c r="AJ1336" i="1" s="1"/>
  <c r="AJ1337" i="1" a="1"/>
  <c r="AJ1337" i="1" s="1"/>
  <c r="AJ1338" i="1" a="1"/>
  <c r="AJ1338" i="1" s="1"/>
  <c r="AJ1339" i="1" a="1"/>
  <c r="AJ1339" i="1" s="1"/>
  <c r="AJ1340" i="1" a="1"/>
  <c r="AJ1340" i="1" s="1"/>
  <c r="AJ1341" i="1" a="1"/>
  <c r="AJ1341" i="1" s="1"/>
  <c r="AJ1342" i="1" a="1"/>
  <c r="AJ1342" i="1" s="1"/>
  <c r="AJ1343" i="1" a="1"/>
  <c r="AJ1343" i="1" s="1"/>
  <c r="AJ1344" i="1" a="1"/>
  <c r="AJ1344" i="1" s="1"/>
  <c r="AJ1345" i="1" a="1"/>
  <c r="AJ1345" i="1" s="1"/>
  <c r="AJ1346" i="1" a="1"/>
  <c r="AJ1346" i="1" s="1"/>
  <c r="AJ1347" i="1" a="1"/>
  <c r="AJ1347" i="1" s="1"/>
  <c r="AJ1348" i="1" a="1"/>
  <c r="AJ1348" i="1" s="1"/>
  <c r="AJ1349" i="1" a="1"/>
  <c r="AJ1349" i="1" s="1"/>
  <c r="AJ1350" i="1" a="1"/>
  <c r="AJ1350" i="1" s="1"/>
  <c r="AJ1351" i="1" a="1"/>
  <c r="AJ1351" i="1" s="1"/>
  <c r="AJ1352" i="1" a="1"/>
  <c r="AJ1352" i="1" s="1"/>
  <c r="AJ1353" i="1" a="1"/>
  <c r="AJ1353" i="1" s="1"/>
  <c r="AJ1354" i="1" a="1"/>
  <c r="AJ1354" i="1" s="1"/>
  <c r="AJ1355" i="1" a="1"/>
  <c r="AJ1355" i="1" s="1"/>
  <c r="AJ1356" i="1" a="1"/>
  <c r="AJ1356" i="1" s="1"/>
  <c r="AJ1357" i="1" a="1"/>
  <c r="AJ1357" i="1" s="1"/>
  <c r="AJ1358" i="1" a="1"/>
  <c r="AJ1358" i="1" s="1"/>
  <c r="AJ1359" i="1" a="1"/>
  <c r="AJ1359" i="1" s="1"/>
  <c r="AJ1360" i="1" a="1"/>
  <c r="AJ1360" i="1" s="1"/>
  <c r="AJ1361" i="1" a="1"/>
  <c r="AJ1361" i="1" s="1"/>
  <c r="AJ1362" i="1" a="1"/>
  <c r="AJ1362" i="1" s="1"/>
  <c r="AJ1363" i="1" a="1"/>
  <c r="AJ1363" i="1" s="1"/>
  <c r="AJ1364" i="1" a="1"/>
  <c r="AJ1364" i="1" s="1"/>
  <c r="AJ1365" i="1" a="1"/>
  <c r="AJ1365" i="1" s="1"/>
  <c r="AJ1366" i="1" a="1"/>
  <c r="AJ1366" i="1" s="1"/>
  <c r="AJ1367" i="1" a="1"/>
  <c r="AJ1367" i="1" s="1"/>
  <c r="AJ1368" i="1" a="1"/>
  <c r="AJ1368" i="1" s="1"/>
  <c r="AJ1369" i="1" a="1"/>
  <c r="AJ1369" i="1" s="1"/>
  <c r="AJ1370" i="1" a="1"/>
  <c r="AJ1370" i="1" s="1"/>
  <c r="AJ1371" i="1" a="1"/>
  <c r="AJ1371" i="1" s="1"/>
  <c r="AJ1372" i="1" a="1"/>
  <c r="AJ1372" i="1" s="1"/>
  <c r="AJ1373" i="1" a="1"/>
  <c r="AJ1373" i="1" s="1"/>
  <c r="AJ1374" i="1" a="1"/>
  <c r="AJ1374" i="1" s="1"/>
  <c r="AJ1375" i="1" a="1"/>
  <c r="AJ1375" i="1" s="1"/>
  <c r="AJ1376" i="1" a="1"/>
  <c r="AJ1376" i="1" s="1"/>
  <c r="AJ1377" i="1" a="1"/>
  <c r="AJ1377" i="1" s="1"/>
  <c r="AJ1378" i="1" a="1"/>
  <c r="AJ1378" i="1" s="1"/>
  <c r="AJ1379" i="1" a="1"/>
  <c r="AJ1379" i="1" s="1"/>
  <c r="AJ1380" i="1" a="1"/>
  <c r="AJ1380" i="1" s="1"/>
  <c r="AJ1381" i="1" a="1"/>
  <c r="AJ1381" i="1" s="1"/>
  <c r="AJ1382" i="1" a="1"/>
  <c r="AJ1382" i="1" s="1"/>
  <c r="AJ1383" i="1" a="1"/>
  <c r="AJ1383" i="1" s="1"/>
  <c r="AJ1384" i="1" a="1"/>
  <c r="AJ1384" i="1" s="1"/>
  <c r="AJ1385" i="1" a="1"/>
  <c r="AJ1385" i="1" s="1"/>
  <c r="AJ1386" i="1" a="1"/>
  <c r="AJ1386" i="1" s="1"/>
  <c r="AJ1387" i="1" a="1"/>
  <c r="AJ1387" i="1" s="1"/>
  <c r="AJ1388" i="1" a="1"/>
  <c r="AJ1388" i="1" s="1"/>
  <c r="AJ1389" i="1" a="1"/>
  <c r="AJ1389" i="1" s="1"/>
  <c r="AJ1390" i="1" a="1"/>
  <c r="AJ1390" i="1" s="1"/>
  <c r="AJ1391" i="1" a="1"/>
  <c r="AJ1391" i="1" s="1"/>
  <c r="AJ1392" i="1" a="1"/>
  <c r="AJ1392" i="1" s="1"/>
  <c r="AJ1393" i="1" a="1"/>
  <c r="AJ1393" i="1" s="1"/>
  <c r="AJ1394" i="1" a="1"/>
  <c r="AJ1394" i="1" s="1"/>
  <c r="AJ1395" i="1" a="1"/>
  <c r="AJ1395" i="1" s="1"/>
  <c r="AJ1396" i="1" a="1"/>
  <c r="AJ1396" i="1" s="1"/>
  <c r="AJ1397" i="1" a="1"/>
  <c r="AJ1397" i="1" s="1"/>
  <c r="AJ1398" i="1" a="1"/>
  <c r="AJ1398" i="1" s="1"/>
  <c r="AJ1399" i="1" a="1"/>
  <c r="AJ1399" i="1" s="1"/>
  <c r="AJ1400" i="1" a="1"/>
  <c r="AJ1400" i="1" s="1"/>
  <c r="AJ1401" i="1" a="1"/>
  <c r="AJ1401" i="1" s="1"/>
  <c r="AJ1402" i="1" a="1"/>
  <c r="AJ1402" i="1" s="1"/>
  <c r="AJ1403" i="1" a="1"/>
  <c r="AJ1403" i="1" s="1"/>
  <c r="AJ1404" i="1" a="1"/>
  <c r="AJ1404" i="1" s="1"/>
  <c r="AJ1405" i="1" a="1"/>
  <c r="AJ1405" i="1" s="1"/>
  <c r="AJ1406" i="1" a="1"/>
  <c r="AJ1406" i="1" s="1"/>
  <c r="AJ1407" i="1" a="1"/>
  <c r="AJ1407" i="1" s="1"/>
  <c r="AJ1408" i="1" a="1"/>
  <c r="AJ1408" i="1" s="1"/>
  <c r="AJ1409" i="1" a="1"/>
  <c r="AJ1409" i="1" s="1"/>
  <c r="AJ1410" i="1" a="1"/>
  <c r="AJ1410" i="1" s="1"/>
  <c r="AJ1411" i="1" a="1"/>
  <c r="AJ1411" i="1" s="1"/>
  <c r="AJ1412" i="1" a="1"/>
  <c r="AJ1412" i="1" s="1"/>
  <c r="AJ1413" i="1" a="1"/>
  <c r="AJ1413" i="1" s="1"/>
  <c r="AJ1414" i="1" a="1"/>
  <c r="AJ1414" i="1" s="1"/>
  <c r="AJ1415" i="1" a="1"/>
  <c r="AJ1415" i="1" s="1"/>
  <c r="AJ1416" i="1" a="1"/>
  <c r="AJ1416" i="1" s="1"/>
  <c r="AJ1417" i="1" a="1"/>
  <c r="AJ1417" i="1" s="1"/>
  <c r="AJ1418" i="1" a="1"/>
  <c r="AJ1418" i="1" s="1"/>
  <c r="AJ1419" i="1" a="1"/>
  <c r="AJ1419" i="1" s="1"/>
  <c r="AJ1420" i="1" a="1"/>
  <c r="AJ1420" i="1" s="1"/>
  <c r="AJ1421" i="1" a="1"/>
  <c r="AJ1421" i="1" s="1"/>
  <c r="AJ1422" i="1" a="1"/>
  <c r="AJ1422" i="1" s="1"/>
  <c r="AJ1423" i="1" a="1"/>
  <c r="AJ1423" i="1" s="1"/>
  <c r="AJ1424" i="1" a="1"/>
  <c r="AJ1424" i="1" s="1"/>
  <c r="AJ1425" i="1" a="1"/>
  <c r="AJ1425" i="1" s="1"/>
  <c r="AJ1426" i="1" a="1"/>
  <c r="AJ1426" i="1" s="1"/>
  <c r="AJ1427" i="1" a="1"/>
  <c r="AJ1427" i="1" s="1"/>
  <c r="AJ1428" i="1" a="1"/>
  <c r="AJ1428" i="1" s="1"/>
  <c r="AJ1429" i="1" a="1"/>
  <c r="AJ1429" i="1" s="1"/>
  <c r="AJ1430" i="1" a="1"/>
  <c r="AJ1430" i="1" s="1"/>
  <c r="AJ1431" i="1" a="1"/>
  <c r="AJ1431" i="1" s="1"/>
  <c r="AJ1432" i="1" a="1"/>
  <c r="AJ1432" i="1" s="1"/>
  <c r="AJ1433" i="1" a="1"/>
  <c r="AJ1433" i="1" s="1"/>
  <c r="AJ1434" i="1" a="1"/>
  <c r="AJ1434" i="1" s="1"/>
  <c r="AJ1435" i="1" a="1"/>
  <c r="AJ1435" i="1" s="1"/>
  <c r="AJ1436" i="1" a="1"/>
  <c r="AJ1436" i="1" s="1"/>
  <c r="AJ1437" i="1" a="1"/>
  <c r="AJ1437" i="1" s="1"/>
  <c r="AJ1438" i="1" a="1"/>
  <c r="AJ1438" i="1" s="1"/>
  <c r="AJ1439" i="1" a="1"/>
  <c r="AJ1439" i="1" s="1"/>
  <c r="AJ1440" i="1" a="1"/>
  <c r="AJ1440" i="1" s="1"/>
  <c r="AJ1441" i="1" a="1"/>
  <c r="AJ1441" i="1" s="1"/>
  <c r="AJ1442" i="1" a="1"/>
  <c r="AJ1442" i="1" s="1"/>
  <c r="AJ1443" i="1" a="1"/>
  <c r="AJ1443" i="1" s="1"/>
  <c r="AJ1444" i="1" a="1"/>
  <c r="AJ1444" i="1" s="1"/>
  <c r="AJ1445" i="1" a="1"/>
  <c r="AJ1445" i="1" s="1"/>
  <c r="AJ1446" i="1" a="1"/>
  <c r="AJ1446" i="1" s="1"/>
  <c r="AJ1447" i="1" a="1"/>
  <c r="AJ1447" i="1" s="1"/>
  <c r="AJ1448" i="1" a="1"/>
  <c r="AJ1448" i="1" s="1"/>
  <c r="AJ1449" i="1" a="1"/>
  <c r="AJ1449" i="1" s="1"/>
  <c r="AJ1450" i="1" a="1"/>
  <c r="AJ1450" i="1" s="1"/>
  <c r="AJ1451" i="1" a="1"/>
  <c r="AJ1451" i="1" s="1"/>
  <c r="AJ1452" i="1" a="1"/>
  <c r="AJ1452" i="1" s="1"/>
  <c r="AJ1453" i="1" a="1"/>
  <c r="AJ1453" i="1" s="1"/>
  <c r="AJ1454" i="1" a="1"/>
  <c r="AJ1454" i="1" s="1"/>
  <c r="AJ1455" i="1" a="1"/>
  <c r="AJ1455" i="1" s="1"/>
  <c r="AJ1456" i="1" a="1"/>
  <c r="AJ1456" i="1" s="1"/>
  <c r="AJ1457" i="1" a="1"/>
  <c r="AJ1457" i="1" s="1"/>
  <c r="AJ1458" i="1" a="1"/>
  <c r="AJ1458" i="1" s="1"/>
  <c r="AJ1459" i="1" a="1"/>
  <c r="AJ1459" i="1" s="1"/>
  <c r="AJ1460" i="1" a="1"/>
  <c r="AJ1460" i="1" s="1"/>
  <c r="AJ1461" i="1" a="1"/>
  <c r="AJ1461" i="1" s="1"/>
  <c r="AJ1462" i="1" a="1"/>
  <c r="AJ1462" i="1" s="1"/>
  <c r="AJ1463" i="1" a="1"/>
  <c r="AJ1463" i="1" s="1"/>
  <c r="AJ1464" i="1" a="1"/>
  <c r="AJ1464" i="1" s="1"/>
  <c r="AJ1465" i="1" a="1"/>
  <c r="AJ1465" i="1" s="1"/>
  <c r="AJ1466" i="1" a="1"/>
  <c r="AJ1466" i="1" s="1"/>
  <c r="AJ1467" i="1" a="1"/>
  <c r="AJ1467" i="1" s="1"/>
  <c r="AJ1468" i="1" a="1"/>
  <c r="AJ1468" i="1" s="1"/>
  <c r="AJ1469" i="1" a="1"/>
  <c r="AJ1469" i="1" s="1"/>
  <c r="AJ1470" i="1" a="1"/>
  <c r="AJ1470" i="1" s="1"/>
  <c r="AJ1471" i="1" a="1"/>
  <c r="AJ1471" i="1" s="1"/>
  <c r="AJ1472" i="1" a="1"/>
  <c r="AJ1472" i="1" s="1"/>
  <c r="AJ1473" i="1" a="1"/>
  <c r="AJ1473" i="1" s="1"/>
  <c r="AJ1474" i="1" a="1"/>
  <c r="AJ1474" i="1" s="1"/>
  <c r="AJ1475" i="1" a="1"/>
  <c r="AJ1475" i="1" s="1"/>
  <c r="AJ1476" i="1" a="1"/>
  <c r="AJ1476" i="1" s="1"/>
  <c r="AJ1477" i="1" a="1"/>
  <c r="AJ1477" i="1" s="1"/>
  <c r="AJ1478" i="1" a="1"/>
  <c r="AJ1478" i="1" s="1"/>
  <c r="AJ1479" i="1" a="1"/>
  <c r="AJ1479" i="1" s="1"/>
  <c r="AJ1480" i="1" a="1"/>
  <c r="AJ1480" i="1" s="1"/>
  <c r="AJ1481" i="1" a="1"/>
  <c r="AJ1481" i="1" s="1"/>
  <c r="AJ1482" i="1" a="1"/>
  <c r="AJ1482" i="1" s="1"/>
  <c r="AJ1483" i="1" a="1"/>
  <c r="AJ1483" i="1" s="1"/>
  <c r="AJ1484" i="1" a="1"/>
  <c r="AJ1484" i="1" s="1"/>
  <c r="AJ1485" i="1" a="1"/>
  <c r="AJ1485" i="1" s="1"/>
  <c r="AJ1486" i="1" a="1"/>
  <c r="AJ1486" i="1" s="1"/>
  <c r="AJ1487" i="1" a="1"/>
  <c r="AJ1487" i="1" s="1"/>
  <c r="AJ1488" i="1" a="1"/>
  <c r="AJ1488" i="1" s="1"/>
  <c r="AJ1489" i="1" a="1"/>
  <c r="AJ1489" i="1" s="1"/>
  <c r="AJ1490" i="1" a="1"/>
  <c r="AJ1490" i="1" s="1"/>
  <c r="AJ1491" i="1" a="1"/>
  <c r="AJ1491" i="1" s="1"/>
  <c r="AJ1492" i="1" a="1"/>
  <c r="AJ1492" i="1" s="1"/>
  <c r="AJ1493" i="1" a="1"/>
  <c r="AJ1493" i="1" s="1"/>
  <c r="AJ1494" i="1" a="1"/>
  <c r="AJ1494" i="1" s="1"/>
  <c r="AJ1495" i="1" a="1"/>
  <c r="AJ1495" i="1" s="1"/>
  <c r="AJ1496" i="1" a="1"/>
  <c r="AJ1496" i="1" s="1"/>
  <c r="AJ1497" i="1" a="1"/>
  <c r="AJ1497" i="1" s="1"/>
  <c r="AJ1498" i="1" a="1"/>
  <c r="AJ1498" i="1" s="1"/>
  <c r="AJ1499" i="1" a="1"/>
  <c r="AJ1499" i="1" s="1"/>
  <c r="AJ1500" i="1" a="1"/>
  <c r="AJ1500" i="1" s="1"/>
  <c r="AJ1501" i="1" a="1"/>
  <c r="AJ1501" i="1" s="1"/>
  <c r="AJ1502" i="1" a="1"/>
  <c r="AJ1502" i="1" s="1"/>
  <c r="AJ1503" i="1" a="1"/>
  <c r="AJ1503" i="1" s="1"/>
  <c r="AJ1504" i="1" a="1"/>
  <c r="AJ1504" i="1" s="1"/>
  <c r="AJ1505" i="1" a="1"/>
  <c r="AJ1505" i="1" s="1"/>
  <c r="AJ1506" i="1" a="1"/>
  <c r="AJ1506" i="1" s="1"/>
  <c r="AJ1507" i="1" a="1"/>
  <c r="AJ1507" i="1" s="1"/>
  <c r="AJ1508" i="1" a="1"/>
  <c r="AJ1508" i="1" s="1"/>
  <c r="AJ1509" i="1" a="1"/>
  <c r="AJ1509" i="1" s="1"/>
  <c r="AJ1510" i="1" a="1"/>
  <c r="AJ1510" i="1" s="1"/>
  <c r="AJ1511" i="1" a="1"/>
  <c r="AJ1511" i="1" s="1"/>
  <c r="AJ1512" i="1" a="1"/>
  <c r="AJ1512" i="1" s="1"/>
  <c r="AJ1513" i="1" a="1"/>
  <c r="AJ1513" i="1" s="1"/>
  <c r="AJ1514" i="1" a="1"/>
  <c r="AJ1514" i="1" s="1"/>
  <c r="AJ1515" i="1" a="1"/>
  <c r="AJ1515" i="1" s="1"/>
  <c r="AJ1516" i="1" a="1"/>
  <c r="AJ1516" i="1" s="1"/>
  <c r="AJ1517" i="1" a="1"/>
  <c r="AJ1517" i="1" s="1"/>
  <c r="AJ1518" i="1" a="1"/>
  <c r="AJ1518" i="1" s="1"/>
  <c r="AJ1519" i="1" a="1"/>
  <c r="AJ1519" i="1" s="1"/>
  <c r="AJ1520" i="1" a="1"/>
  <c r="AJ1520" i="1" s="1"/>
  <c r="AJ1521" i="1" a="1"/>
  <c r="AJ1521" i="1" s="1"/>
  <c r="AJ1522" i="1" a="1"/>
  <c r="AJ1522" i="1" s="1"/>
  <c r="AJ1523" i="1" a="1"/>
  <c r="AJ1523" i="1" s="1"/>
  <c r="AJ1524" i="1" a="1"/>
  <c r="AJ1524" i="1" s="1"/>
  <c r="AJ1525" i="1" a="1"/>
  <c r="AJ1525" i="1" s="1"/>
  <c r="AJ1526" i="1" a="1"/>
  <c r="AJ1526" i="1" s="1"/>
  <c r="AJ1527" i="1" a="1"/>
  <c r="AJ1527" i="1" s="1"/>
  <c r="AJ1528" i="1" a="1"/>
  <c r="AJ1528" i="1" s="1"/>
  <c r="AJ1529" i="1" a="1"/>
  <c r="AJ1529" i="1" s="1"/>
  <c r="AJ1530" i="1" a="1"/>
  <c r="AJ1530" i="1" s="1"/>
  <c r="AJ1531" i="1" a="1"/>
  <c r="AJ1531" i="1" s="1"/>
  <c r="AJ1532" i="1" a="1"/>
  <c r="AJ1532" i="1" s="1"/>
  <c r="AJ1533" i="1" a="1"/>
  <c r="AJ1533" i="1" s="1"/>
  <c r="AJ1534" i="1" a="1"/>
  <c r="AJ1534" i="1" s="1"/>
  <c r="AJ1535" i="1" a="1"/>
  <c r="AJ1535" i="1" s="1"/>
  <c r="AJ1536" i="1" a="1"/>
  <c r="AJ1536" i="1" s="1"/>
  <c r="AJ1537" i="1" a="1"/>
  <c r="AJ1537" i="1" s="1"/>
  <c r="AJ1538" i="1" a="1"/>
  <c r="AJ1538" i="1" s="1"/>
  <c r="AJ1539" i="1" a="1"/>
  <c r="AJ1539" i="1" s="1"/>
  <c r="AJ1540" i="1" a="1"/>
  <c r="AJ1540" i="1" s="1"/>
  <c r="AJ1541" i="1" a="1"/>
  <c r="AJ1541" i="1" s="1"/>
  <c r="AJ1542" i="1" a="1"/>
  <c r="AJ1542" i="1" s="1"/>
  <c r="AJ1543" i="1" a="1"/>
  <c r="AJ1543" i="1" s="1"/>
  <c r="AJ1544" i="1" a="1"/>
  <c r="AJ1544" i="1" s="1"/>
  <c r="AJ1545" i="1" a="1"/>
  <c r="AJ1545" i="1" s="1"/>
  <c r="AJ1546" i="1" a="1"/>
  <c r="AJ1546" i="1" s="1"/>
  <c r="AJ1547" i="1" a="1"/>
  <c r="AJ1547" i="1" s="1"/>
  <c r="AJ1548" i="1" a="1"/>
  <c r="AJ1548" i="1" s="1"/>
  <c r="AJ1549" i="1" a="1"/>
  <c r="AJ1549" i="1" s="1"/>
  <c r="AJ1550" i="1" a="1"/>
  <c r="AJ1550" i="1" s="1"/>
  <c r="AJ1551" i="1" a="1"/>
  <c r="AJ1551" i="1" s="1"/>
  <c r="AJ1552" i="1" a="1"/>
  <c r="AJ1552" i="1" s="1"/>
  <c r="AJ1553" i="1" a="1"/>
  <c r="AJ1553" i="1" s="1"/>
  <c r="AJ1554" i="1" a="1"/>
  <c r="AJ1554" i="1" s="1"/>
  <c r="AJ1555" i="1" a="1"/>
  <c r="AJ1555" i="1" s="1"/>
  <c r="AJ1556" i="1" a="1"/>
  <c r="AJ1556" i="1" s="1"/>
  <c r="AJ1557" i="1" a="1"/>
  <c r="AJ1557" i="1" s="1"/>
  <c r="AJ1558" i="1" a="1"/>
  <c r="AJ1558" i="1" s="1"/>
  <c r="AJ1559" i="1" a="1"/>
  <c r="AJ1559" i="1" s="1"/>
  <c r="AJ1560" i="1" a="1"/>
  <c r="AJ1560" i="1" s="1"/>
  <c r="AJ1561" i="1" a="1"/>
  <c r="AJ1561" i="1" s="1"/>
  <c r="AJ1562" i="1" a="1"/>
  <c r="AJ1562" i="1" s="1"/>
  <c r="AJ1563" i="1" a="1"/>
  <c r="AJ1563" i="1" s="1"/>
  <c r="AJ1564" i="1" a="1"/>
  <c r="AJ1564" i="1" s="1"/>
  <c r="AJ1565" i="1" a="1"/>
  <c r="AJ1565" i="1" s="1"/>
  <c r="AJ1566" i="1" a="1"/>
  <c r="AJ1566" i="1" s="1"/>
  <c r="AJ1567" i="1" a="1"/>
  <c r="AJ1567" i="1" s="1"/>
  <c r="AJ1568" i="1" a="1"/>
  <c r="AJ1568" i="1" s="1"/>
  <c r="AJ1569" i="1" a="1"/>
  <c r="AJ1569" i="1" s="1"/>
  <c r="AJ1570" i="1" a="1"/>
  <c r="AJ1570" i="1" s="1"/>
  <c r="AJ1571" i="1" a="1"/>
  <c r="AJ1571" i="1" s="1"/>
  <c r="AJ1572" i="1" a="1"/>
  <c r="AJ1572" i="1" s="1"/>
  <c r="AJ1573" i="1" a="1"/>
  <c r="AJ1573" i="1" s="1"/>
  <c r="AJ1574" i="1" a="1"/>
  <c r="AJ1574" i="1" s="1"/>
  <c r="AJ1575" i="1" a="1"/>
  <c r="AJ1575" i="1" s="1"/>
  <c r="AJ1576" i="1" a="1"/>
  <c r="AJ1576" i="1" s="1"/>
  <c r="AJ1577" i="1" a="1"/>
  <c r="AJ1577" i="1" s="1"/>
  <c r="AJ1578" i="1" a="1"/>
  <c r="AJ1578" i="1" s="1"/>
  <c r="AJ1579" i="1" a="1"/>
  <c r="AJ1579" i="1" s="1"/>
  <c r="AJ1580" i="1" a="1"/>
  <c r="AJ1580" i="1" s="1"/>
  <c r="AJ1581" i="1" a="1"/>
  <c r="AJ1581" i="1" s="1"/>
  <c r="AJ1582" i="1" a="1"/>
  <c r="AJ1582" i="1" s="1"/>
  <c r="AJ1583" i="1" a="1"/>
  <c r="AJ1583" i="1" s="1"/>
  <c r="AJ1584" i="1" a="1"/>
  <c r="AJ1584" i="1" s="1"/>
  <c r="AJ1585" i="1" a="1"/>
  <c r="AJ1585" i="1" s="1"/>
  <c r="AJ1586" i="1" a="1"/>
  <c r="AJ1586" i="1" s="1"/>
  <c r="AJ1587" i="1" a="1"/>
  <c r="AJ1587" i="1" s="1"/>
  <c r="AJ1588" i="1" a="1"/>
  <c r="AJ1588" i="1" s="1"/>
  <c r="AJ1589" i="1" a="1"/>
  <c r="AJ1589" i="1" s="1"/>
  <c r="AJ1590" i="1" a="1"/>
  <c r="AJ1590" i="1" s="1"/>
  <c r="AJ1591" i="1" a="1"/>
  <c r="AJ1591" i="1" s="1"/>
  <c r="AJ1592" i="1" a="1"/>
  <c r="AJ1592" i="1" s="1"/>
  <c r="AJ1593" i="1" a="1"/>
  <c r="AJ1593" i="1" s="1"/>
  <c r="AJ1594" i="1" a="1"/>
  <c r="AJ1594" i="1" s="1"/>
  <c r="AJ1595" i="1" a="1"/>
  <c r="AJ1595" i="1" s="1"/>
  <c r="AJ1596" i="1" a="1"/>
  <c r="AJ1596" i="1" s="1"/>
  <c r="AJ1597" i="1" a="1"/>
  <c r="AJ1597" i="1" s="1"/>
  <c r="AJ1598" i="1" a="1"/>
  <c r="AJ1598" i="1" s="1"/>
  <c r="AJ1599" i="1" a="1"/>
  <c r="AJ1599" i="1" s="1"/>
  <c r="AJ1600" i="1" a="1"/>
  <c r="AJ1600" i="1" s="1"/>
  <c r="AJ1601" i="1" a="1"/>
  <c r="AJ1601" i="1" s="1"/>
  <c r="AJ1602" i="1" a="1"/>
  <c r="AJ1602" i="1" s="1"/>
  <c r="AJ1603" i="1" a="1"/>
  <c r="AJ1603" i="1" s="1"/>
  <c r="AJ1604" i="1" a="1"/>
  <c r="AJ1604" i="1" s="1"/>
  <c r="AJ1605" i="1" a="1"/>
  <c r="AJ1605" i="1" s="1"/>
  <c r="AJ1606" i="1" a="1"/>
  <c r="AJ1606" i="1" s="1"/>
  <c r="AJ1607" i="1" a="1"/>
  <c r="AJ1607" i="1" s="1"/>
  <c r="AJ1608" i="1" a="1"/>
  <c r="AJ1608" i="1" s="1"/>
  <c r="AJ1609" i="1" a="1"/>
  <c r="AJ1609" i="1" s="1"/>
  <c r="AJ1610" i="1" a="1"/>
  <c r="AJ1610" i="1" s="1"/>
  <c r="AJ1611" i="1" a="1"/>
  <c r="AJ1611" i="1" s="1"/>
  <c r="AJ1612" i="1" a="1"/>
  <c r="AJ1612" i="1" s="1"/>
  <c r="AJ1613" i="1" a="1"/>
  <c r="AJ1613" i="1" s="1"/>
  <c r="AJ1614" i="1" a="1"/>
  <c r="AJ1614" i="1" s="1"/>
  <c r="AJ1615" i="1" a="1"/>
  <c r="AJ1615" i="1" s="1"/>
  <c r="AJ1616" i="1" a="1"/>
  <c r="AJ1616" i="1" s="1"/>
  <c r="AJ1617" i="1" a="1"/>
  <c r="AJ1617" i="1" s="1"/>
  <c r="AJ1618" i="1" a="1"/>
  <c r="AJ1618" i="1" s="1"/>
  <c r="AJ1619" i="1" a="1"/>
  <c r="AJ1619" i="1" s="1"/>
  <c r="AJ1620" i="1" a="1"/>
  <c r="AJ1620" i="1" s="1"/>
  <c r="AJ1621" i="1" a="1"/>
  <c r="AJ1621" i="1" s="1"/>
  <c r="AJ1622" i="1" a="1"/>
  <c r="AJ1622" i="1" s="1"/>
  <c r="AJ1623" i="1" a="1"/>
  <c r="AJ1623" i="1" s="1"/>
  <c r="AJ1624" i="1" a="1"/>
  <c r="AJ1624" i="1" s="1"/>
  <c r="AJ1625" i="1" a="1"/>
  <c r="AJ1625" i="1" s="1"/>
  <c r="AJ1626" i="1" a="1"/>
  <c r="AJ1626" i="1" s="1"/>
  <c r="AJ1627" i="1" a="1"/>
  <c r="AJ1627" i="1" s="1"/>
  <c r="AJ1628" i="1" a="1"/>
  <c r="AJ1628" i="1" s="1"/>
  <c r="AJ1629" i="1" a="1"/>
  <c r="AJ1629" i="1" s="1"/>
  <c r="AJ1630" i="1" a="1"/>
  <c r="AJ1630" i="1" s="1"/>
  <c r="AJ1631" i="1" a="1"/>
  <c r="AJ1631" i="1" s="1"/>
  <c r="AJ1632" i="1" a="1"/>
  <c r="AJ1632" i="1" s="1"/>
  <c r="AJ1633" i="1" a="1"/>
  <c r="AJ1633" i="1" s="1"/>
  <c r="AJ1634" i="1" a="1"/>
  <c r="AJ1634" i="1" s="1"/>
  <c r="AJ1635" i="1" a="1"/>
  <c r="AJ1635" i="1" s="1"/>
  <c r="AJ1636" i="1" a="1"/>
  <c r="AJ1636" i="1" s="1"/>
  <c r="AJ1637" i="1" a="1"/>
  <c r="AJ1637" i="1" s="1"/>
  <c r="AJ1638" i="1" a="1"/>
  <c r="AJ1638" i="1" s="1"/>
  <c r="AJ1639" i="1" a="1"/>
  <c r="AJ1639" i="1" s="1"/>
  <c r="AJ1640" i="1" a="1"/>
  <c r="AJ1640" i="1" s="1"/>
  <c r="AJ1641" i="1" a="1"/>
  <c r="AJ1641" i="1" s="1"/>
  <c r="AJ1642" i="1" a="1"/>
  <c r="AJ1642" i="1" s="1"/>
  <c r="AJ1643" i="1" a="1"/>
  <c r="AJ1643" i="1" s="1"/>
  <c r="AJ1644" i="1" a="1"/>
  <c r="AJ1644" i="1" s="1"/>
  <c r="AJ1645" i="1" a="1"/>
  <c r="AJ1645" i="1" s="1"/>
  <c r="AJ1646" i="1" a="1"/>
  <c r="AJ1646" i="1" s="1"/>
  <c r="AJ1647" i="1" a="1"/>
  <c r="AJ1647" i="1" s="1"/>
  <c r="AJ1648" i="1" a="1"/>
  <c r="AJ1648" i="1" s="1"/>
  <c r="AJ1649" i="1" a="1"/>
  <c r="AJ1649" i="1" s="1"/>
  <c r="AJ1650" i="1" a="1"/>
  <c r="AJ1650" i="1" s="1"/>
  <c r="AJ1651" i="1" a="1"/>
  <c r="AJ1651" i="1" s="1"/>
  <c r="AJ1652" i="1" a="1"/>
  <c r="AJ1652" i="1" s="1"/>
  <c r="AJ1653" i="1" a="1"/>
  <c r="AJ1653" i="1" s="1"/>
  <c r="AJ1654" i="1" a="1"/>
  <c r="AJ1654" i="1" s="1"/>
  <c r="AJ1655" i="1" a="1"/>
  <c r="AJ1655" i="1" s="1"/>
  <c r="AJ1656" i="1" a="1"/>
  <c r="AJ1656" i="1" s="1"/>
  <c r="AJ1657" i="1" a="1"/>
  <c r="AJ1657" i="1" s="1"/>
  <c r="AJ1658" i="1" a="1"/>
  <c r="AJ1658" i="1" s="1"/>
  <c r="AJ1659" i="1" a="1"/>
  <c r="AJ1659" i="1" s="1"/>
  <c r="AJ1660" i="1" a="1"/>
  <c r="AJ1660" i="1" s="1"/>
  <c r="AJ1661" i="1" a="1"/>
  <c r="AJ1661" i="1" s="1"/>
  <c r="AJ1662" i="1" a="1"/>
  <c r="AJ1662" i="1" s="1"/>
  <c r="AJ1663" i="1" a="1"/>
  <c r="AJ1663" i="1" s="1"/>
  <c r="AJ1664" i="1" a="1"/>
  <c r="AJ1664" i="1" s="1"/>
  <c r="AJ1665" i="1" a="1"/>
  <c r="AJ1665" i="1" s="1"/>
  <c r="AJ1666" i="1" a="1"/>
  <c r="AJ1666" i="1" s="1"/>
  <c r="AJ1667" i="1" a="1"/>
  <c r="AJ1667" i="1" s="1"/>
  <c r="AJ1668" i="1" a="1"/>
  <c r="AJ1668" i="1" s="1"/>
  <c r="AJ1669" i="1" a="1"/>
  <c r="AJ1669" i="1" s="1"/>
  <c r="AJ1670" i="1" a="1"/>
  <c r="AJ1670" i="1" s="1"/>
  <c r="AJ1671" i="1" a="1"/>
  <c r="AJ1671" i="1" s="1"/>
  <c r="AJ1672" i="1" a="1"/>
  <c r="AJ1672" i="1" s="1"/>
  <c r="AJ1673" i="1" a="1"/>
  <c r="AJ1673" i="1" s="1"/>
  <c r="AJ1674" i="1" a="1"/>
  <c r="AJ1674" i="1" s="1"/>
  <c r="AJ1675" i="1" a="1"/>
  <c r="AJ1675" i="1" s="1"/>
  <c r="AJ1676" i="1" a="1"/>
  <c r="AJ1676" i="1" s="1"/>
  <c r="AJ1677" i="1" a="1"/>
  <c r="AJ1677" i="1" s="1"/>
  <c r="AJ1678" i="1" a="1"/>
  <c r="AJ1678" i="1" s="1"/>
  <c r="AJ1679" i="1" a="1"/>
  <c r="AJ1679" i="1" s="1"/>
  <c r="AJ1680" i="1" a="1"/>
  <c r="AJ1680" i="1" s="1"/>
  <c r="AJ1681" i="1" a="1"/>
  <c r="AJ1681" i="1" s="1"/>
  <c r="AJ1682" i="1" a="1"/>
  <c r="AJ1682" i="1" s="1"/>
  <c r="AJ1683" i="1" a="1"/>
  <c r="AJ1683" i="1" s="1"/>
  <c r="AJ1684" i="1" a="1"/>
  <c r="AJ1684" i="1" s="1"/>
  <c r="AJ1685" i="1" a="1"/>
  <c r="AJ1685" i="1" s="1"/>
  <c r="AJ1686" i="1" a="1"/>
  <c r="AJ1686" i="1" s="1"/>
  <c r="AJ1687" i="1" a="1"/>
  <c r="AJ1687" i="1" s="1"/>
  <c r="AJ1688" i="1" a="1"/>
  <c r="AJ1688" i="1" s="1"/>
  <c r="AJ1689" i="1" a="1"/>
  <c r="AJ1689" i="1" s="1"/>
  <c r="AJ1690" i="1" a="1"/>
  <c r="AJ1690" i="1" s="1"/>
  <c r="AJ1691" i="1" a="1"/>
  <c r="AJ1691" i="1" s="1"/>
  <c r="AJ1692" i="1" a="1"/>
  <c r="AJ1692" i="1" s="1"/>
  <c r="AJ1693" i="1" a="1"/>
  <c r="AJ1693" i="1" s="1"/>
  <c r="AJ1694" i="1" a="1"/>
  <c r="AJ1694" i="1" s="1"/>
  <c r="AJ1695" i="1" a="1"/>
  <c r="AJ1695" i="1" s="1"/>
  <c r="AJ1696" i="1" a="1"/>
  <c r="AJ1696" i="1" s="1"/>
  <c r="AJ1697" i="1" a="1"/>
  <c r="AJ1697" i="1" s="1"/>
  <c r="AJ1698" i="1" a="1"/>
  <c r="AJ1698" i="1" s="1"/>
  <c r="AJ1699" i="1" a="1"/>
  <c r="AJ1699" i="1" s="1"/>
  <c r="AJ1700" i="1" a="1"/>
  <c r="AJ1700" i="1" s="1"/>
  <c r="AJ1701" i="1" a="1"/>
  <c r="AJ1701" i="1" s="1"/>
  <c r="AJ1702" i="1" a="1"/>
  <c r="AJ1702" i="1" s="1"/>
  <c r="AJ1703" i="1" a="1"/>
  <c r="AJ1703" i="1" s="1"/>
  <c r="AJ1704" i="1" a="1"/>
  <c r="AJ1704" i="1" s="1"/>
  <c r="AJ1705" i="1" a="1"/>
  <c r="AJ1705" i="1" s="1"/>
  <c r="AJ1706" i="1" a="1"/>
  <c r="AJ1706" i="1" s="1"/>
  <c r="AJ1707" i="1" a="1"/>
  <c r="AJ1707" i="1" s="1"/>
  <c r="AJ1708" i="1" a="1"/>
  <c r="AJ1708" i="1" s="1"/>
  <c r="AJ1709" i="1" a="1"/>
  <c r="AJ1709" i="1" s="1"/>
  <c r="AJ1710" i="1" a="1"/>
  <c r="AJ1710" i="1" s="1"/>
  <c r="AJ1711" i="1" a="1"/>
  <c r="AJ1711" i="1" s="1"/>
  <c r="AJ1712" i="1" a="1"/>
  <c r="AJ1712" i="1" s="1"/>
  <c r="AJ1713" i="1" a="1"/>
  <c r="AJ1713" i="1" s="1"/>
  <c r="AJ1714" i="1" a="1"/>
  <c r="AJ1714" i="1" s="1"/>
  <c r="AJ1715" i="1" a="1"/>
  <c r="AJ1715" i="1" s="1"/>
  <c r="AJ1716" i="1" a="1"/>
  <c r="AJ1716" i="1" s="1"/>
  <c r="AJ1717" i="1" a="1"/>
  <c r="AJ1717" i="1" s="1"/>
  <c r="AJ1718" i="1" a="1"/>
  <c r="AJ1718" i="1" s="1"/>
  <c r="AJ1719" i="1" a="1"/>
  <c r="AJ1719" i="1" s="1"/>
  <c r="AJ1720" i="1" a="1"/>
  <c r="AJ1720" i="1" s="1"/>
  <c r="AJ1721" i="1" a="1"/>
  <c r="AJ1721" i="1" s="1"/>
  <c r="AJ1722" i="1" a="1"/>
  <c r="AJ1722" i="1" s="1"/>
  <c r="AJ1723" i="1" a="1"/>
  <c r="AJ1723" i="1" s="1"/>
  <c r="AJ1724" i="1" a="1"/>
  <c r="AJ1724" i="1" s="1"/>
  <c r="AJ1725" i="1" a="1"/>
  <c r="AJ1725" i="1" s="1"/>
  <c r="AJ1726" i="1" a="1"/>
  <c r="AJ1726" i="1" s="1"/>
  <c r="AJ1727" i="1" a="1"/>
  <c r="AJ1727" i="1" s="1"/>
  <c r="AJ1728" i="1" a="1"/>
  <c r="AJ1728" i="1" s="1"/>
  <c r="AJ1729" i="1" a="1"/>
  <c r="AJ1729" i="1" s="1"/>
  <c r="AJ1730" i="1" a="1"/>
  <c r="AJ1730" i="1" s="1"/>
  <c r="AJ1731" i="1" a="1"/>
  <c r="AJ1731" i="1" s="1"/>
  <c r="AJ1732" i="1" a="1"/>
  <c r="AJ1732" i="1" s="1"/>
  <c r="AJ1733" i="1" a="1"/>
  <c r="AJ1733" i="1" s="1"/>
  <c r="AJ1734" i="1" a="1"/>
  <c r="AJ1734" i="1" s="1"/>
  <c r="AJ1735" i="1" a="1"/>
  <c r="AJ1735" i="1" s="1"/>
  <c r="AJ1736" i="1" a="1"/>
  <c r="AJ1736" i="1" s="1"/>
  <c r="AJ1737" i="1" a="1"/>
  <c r="AJ1737" i="1" s="1"/>
  <c r="AJ1738" i="1" a="1"/>
  <c r="AJ1738" i="1" s="1"/>
  <c r="AJ1739" i="1" a="1"/>
  <c r="AJ1739" i="1" s="1"/>
  <c r="AJ1740" i="1" a="1"/>
  <c r="AJ1740" i="1" s="1"/>
  <c r="AJ1741" i="1" a="1"/>
  <c r="AJ1741" i="1" s="1"/>
  <c r="AJ1742" i="1" a="1"/>
  <c r="AJ1742" i="1" s="1"/>
  <c r="AJ1743" i="1" a="1"/>
  <c r="AJ1743" i="1" s="1"/>
  <c r="AJ1744" i="1" a="1"/>
  <c r="AJ1744" i="1" s="1"/>
  <c r="AJ1745" i="1" a="1"/>
  <c r="AJ1745" i="1" s="1"/>
  <c r="AJ1746" i="1" a="1"/>
  <c r="AJ1746" i="1" s="1"/>
  <c r="AJ1747" i="1" a="1"/>
  <c r="AJ1747" i="1" s="1"/>
  <c r="AJ1748" i="1" a="1"/>
  <c r="AJ1748" i="1" s="1"/>
  <c r="AJ1749" i="1" a="1"/>
  <c r="AJ1749" i="1" s="1"/>
  <c r="AJ1750" i="1" a="1"/>
  <c r="AJ1750" i="1" s="1"/>
  <c r="AJ1751" i="1" a="1"/>
  <c r="AJ1751" i="1" s="1"/>
  <c r="AJ1752" i="1" a="1"/>
  <c r="AJ1752" i="1" s="1"/>
  <c r="AJ1753" i="1" a="1"/>
  <c r="AJ1753" i="1" s="1"/>
  <c r="AJ1754" i="1" a="1"/>
  <c r="AJ1754" i="1" s="1"/>
  <c r="AJ1755" i="1" a="1"/>
  <c r="AJ1755" i="1" s="1"/>
  <c r="AJ1756" i="1" a="1"/>
  <c r="AJ1756" i="1" s="1"/>
  <c r="AJ1757" i="1" a="1"/>
  <c r="AJ1757" i="1" s="1"/>
  <c r="AJ1758" i="1" a="1"/>
  <c r="AJ1758" i="1" s="1"/>
  <c r="AJ1759" i="1" a="1"/>
  <c r="AJ1759" i="1" s="1"/>
  <c r="AJ1760" i="1" a="1"/>
  <c r="AJ1760" i="1" s="1"/>
  <c r="AJ1761" i="1" a="1"/>
  <c r="AJ1761" i="1" s="1"/>
  <c r="AJ1762" i="1" a="1"/>
  <c r="AJ1762" i="1" s="1"/>
  <c r="AJ1763" i="1" a="1"/>
  <c r="AJ1763" i="1" s="1"/>
  <c r="AJ1764" i="1" a="1"/>
  <c r="AJ1764" i="1" s="1"/>
  <c r="AJ1765" i="1" a="1"/>
  <c r="AJ1765" i="1" s="1"/>
  <c r="AJ1766" i="1" a="1"/>
  <c r="AJ1766" i="1" s="1"/>
  <c r="AJ1767" i="1" a="1"/>
  <c r="AJ1767" i="1" s="1"/>
  <c r="AJ1768" i="1" a="1"/>
  <c r="AJ1768" i="1" s="1"/>
  <c r="AJ1769" i="1" a="1"/>
  <c r="AJ1769" i="1" s="1"/>
  <c r="AJ1770" i="1" a="1"/>
  <c r="AJ1770" i="1" s="1"/>
  <c r="AJ1771" i="1" a="1"/>
  <c r="AJ1771" i="1" s="1"/>
  <c r="AJ1772" i="1" a="1"/>
  <c r="AJ1772" i="1" s="1"/>
  <c r="AJ1773" i="1" a="1"/>
  <c r="AJ1773" i="1" s="1"/>
  <c r="AJ1774" i="1" a="1"/>
  <c r="AJ1774" i="1" s="1"/>
  <c r="AJ1775" i="1" a="1"/>
  <c r="AJ1775" i="1" s="1"/>
  <c r="AJ1776" i="1" a="1"/>
  <c r="AJ1776" i="1" s="1"/>
  <c r="AJ1777" i="1" a="1"/>
  <c r="AJ1777" i="1" s="1"/>
  <c r="AJ1778" i="1" a="1"/>
  <c r="AJ1778" i="1" s="1"/>
  <c r="AJ1779" i="1" a="1"/>
  <c r="AJ1779" i="1" s="1"/>
  <c r="AJ1780" i="1" a="1"/>
  <c r="AJ1780" i="1" s="1"/>
  <c r="AJ1781" i="1" a="1"/>
  <c r="AJ1781" i="1" s="1"/>
  <c r="AJ1782" i="1" a="1"/>
  <c r="AJ1782" i="1" s="1"/>
  <c r="AJ1783" i="1" a="1"/>
  <c r="AJ1783" i="1" s="1"/>
  <c r="AJ1784" i="1" a="1"/>
  <c r="AJ1784" i="1" s="1"/>
  <c r="AJ1785" i="1" a="1"/>
  <c r="AJ1785" i="1" s="1"/>
  <c r="AJ1786" i="1" a="1"/>
  <c r="AJ1786" i="1" s="1"/>
  <c r="AJ1787" i="1" a="1"/>
  <c r="AJ1787" i="1" s="1"/>
  <c r="AJ1788" i="1" a="1"/>
  <c r="AJ1788" i="1" s="1"/>
  <c r="AJ1789" i="1" a="1"/>
  <c r="AJ1789" i="1" s="1"/>
  <c r="AJ1790" i="1" a="1"/>
  <c r="AJ1790" i="1" s="1"/>
  <c r="AJ1791" i="1" a="1"/>
  <c r="AJ1791" i="1" s="1"/>
  <c r="AJ1792" i="1" a="1"/>
  <c r="AJ1792" i="1" s="1"/>
  <c r="AJ1793" i="1" a="1"/>
  <c r="AJ1793" i="1" s="1"/>
  <c r="AJ1794" i="1" a="1"/>
  <c r="AJ1794" i="1" s="1"/>
  <c r="AJ1795" i="1" a="1"/>
  <c r="AJ1795" i="1" s="1"/>
  <c r="AJ1796" i="1" a="1"/>
  <c r="AJ1796" i="1" s="1"/>
  <c r="AJ1797" i="1" a="1"/>
  <c r="AJ1797" i="1" s="1"/>
  <c r="AJ1798" i="1" a="1"/>
  <c r="AJ1798" i="1" s="1"/>
  <c r="AJ1799" i="1" a="1"/>
  <c r="AJ1799" i="1" s="1"/>
  <c r="AJ1800" i="1" a="1"/>
  <c r="AJ1800" i="1" s="1"/>
  <c r="AJ1801" i="1" a="1"/>
  <c r="AJ1801" i="1" s="1"/>
  <c r="AJ1802" i="1" a="1"/>
  <c r="AJ1802" i="1" s="1"/>
  <c r="AJ1803" i="1" a="1"/>
  <c r="AJ1803" i="1" s="1"/>
  <c r="AJ1804" i="1" a="1"/>
  <c r="AJ1804" i="1" s="1"/>
  <c r="AJ1805" i="1" a="1"/>
  <c r="AJ1805" i="1" s="1"/>
  <c r="AJ1806" i="1" a="1"/>
  <c r="AJ1806" i="1" s="1"/>
  <c r="AJ1807" i="1" a="1"/>
  <c r="AJ1807" i="1" s="1"/>
  <c r="AJ1808" i="1" a="1"/>
  <c r="AJ1808" i="1" s="1"/>
  <c r="AJ1809" i="1" a="1"/>
  <c r="AJ1809" i="1" s="1"/>
  <c r="AJ1810" i="1" a="1"/>
  <c r="AJ1810" i="1" s="1"/>
  <c r="AJ1811" i="1" a="1"/>
  <c r="AJ1811" i="1" s="1"/>
  <c r="AJ1812" i="1" a="1"/>
  <c r="AJ1812" i="1" s="1"/>
  <c r="AJ1813" i="1" a="1"/>
  <c r="AJ1813" i="1" s="1"/>
  <c r="AJ1814" i="1" a="1"/>
  <c r="AJ1814" i="1" s="1"/>
  <c r="AJ1815" i="1" a="1"/>
  <c r="AJ1815" i="1" s="1"/>
  <c r="AJ1816" i="1" a="1"/>
  <c r="AJ1816" i="1" s="1"/>
  <c r="AJ1817" i="1" a="1"/>
  <c r="AJ1817" i="1" s="1"/>
  <c r="AJ1818" i="1" a="1"/>
  <c r="AJ1818" i="1" s="1"/>
  <c r="AJ1819" i="1" a="1"/>
  <c r="AJ1819" i="1" s="1"/>
  <c r="AJ1820" i="1" a="1"/>
  <c r="AJ1820" i="1" s="1"/>
  <c r="AJ1821" i="1" a="1"/>
  <c r="AJ1821" i="1" s="1"/>
  <c r="AJ1822" i="1" a="1"/>
  <c r="AJ1822" i="1" s="1"/>
  <c r="AJ1823" i="1" a="1"/>
  <c r="AJ1823" i="1" s="1"/>
  <c r="AJ1824" i="1" a="1"/>
  <c r="AJ1824" i="1" s="1"/>
  <c r="AJ1825" i="1" a="1"/>
  <c r="AJ1825" i="1" s="1"/>
  <c r="AJ1826" i="1" a="1"/>
  <c r="AJ1826" i="1" s="1"/>
  <c r="AJ1827" i="1" a="1"/>
  <c r="AJ1827" i="1" s="1"/>
  <c r="AJ1828" i="1" a="1"/>
  <c r="AJ1828" i="1" s="1"/>
  <c r="AJ1829" i="1" a="1"/>
  <c r="AJ1829" i="1" s="1"/>
  <c r="AJ1830" i="1" a="1"/>
  <c r="AJ1830" i="1" s="1"/>
  <c r="AJ1831" i="1" a="1"/>
  <c r="AJ1831" i="1" s="1"/>
  <c r="AJ1832" i="1" a="1"/>
  <c r="AJ1832" i="1" s="1"/>
  <c r="AJ1833" i="1" a="1"/>
  <c r="AJ1833" i="1" s="1"/>
  <c r="AJ1834" i="1" a="1"/>
  <c r="AJ1834" i="1" s="1"/>
  <c r="AJ1835" i="1" a="1"/>
  <c r="AJ1835" i="1" s="1"/>
  <c r="AJ1836" i="1" a="1"/>
  <c r="AJ1836" i="1" s="1"/>
  <c r="AJ1837" i="1" a="1"/>
  <c r="AJ1837" i="1" s="1"/>
  <c r="AJ1838" i="1" a="1"/>
  <c r="AJ1838" i="1" s="1"/>
  <c r="AJ1839" i="1" a="1"/>
  <c r="AJ1839" i="1" s="1"/>
  <c r="AJ1840" i="1" a="1"/>
  <c r="AJ1840" i="1" s="1"/>
  <c r="AJ1841" i="1" a="1"/>
  <c r="AJ1841" i="1" s="1"/>
  <c r="AJ1842" i="1" a="1"/>
  <c r="AJ1842" i="1" s="1"/>
  <c r="AJ1843" i="1" a="1"/>
  <c r="AJ1843" i="1" s="1"/>
  <c r="AJ1844" i="1" a="1"/>
  <c r="AJ1844" i="1" s="1"/>
  <c r="AJ1845" i="1" a="1"/>
  <c r="AJ1845" i="1" s="1"/>
  <c r="AJ1846" i="1" a="1"/>
  <c r="AJ1846" i="1" s="1"/>
  <c r="AJ1847" i="1" a="1"/>
  <c r="AJ1847" i="1" s="1"/>
  <c r="AJ1848" i="1" a="1"/>
  <c r="AJ1848" i="1" s="1"/>
  <c r="AJ1849" i="1" a="1"/>
  <c r="AJ1849" i="1" s="1"/>
  <c r="AJ1850" i="1" a="1"/>
  <c r="AJ1850" i="1" s="1"/>
  <c r="AJ1851" i="1" a="1"/>
  <c r="AJ1851" i="1" s="1"/>
  <c r="AJ1852" i="1" a="1"/>
  <c r="AJ1852" i="1" s="1"/>
  <c r="AJ1853" i="1" a="1"/>
  <c r="AJ1853" i="1" s="1"/>
  <c r="AJ1854" i="1" a="1"/>
  <c r="AJ1854" i="1" s="1"/>
  <c r="AJ1855" i="1" a="1"/>
  <c r="AJ1855" i="1" s="1"/>
  <c r="AJ1856" i="1" a="1"/>
  <c r="AJ1856" i="1" s="1"/>
  <c r="AJ1857" i="1" a="1"/>
  <c r="AJ1857" i="1" s="1"/>
  <c r="AJ1858" i="1" a="1"/>
  <c r="AJ1858" i="1" s="1"/>
  <c r="AJ1859" i="1" a="1"/>
  <c r="AJ1859" i="1" s="1"/>
  <c r="AJ1860" i="1" a="1"/>
  <c r="AJ1860" i="1" s="1"/>
  <c r="AJ1861" i="1" a="1"/>
  <c r="AJ1861" i="1" s="1"/>
  <c r="AJ1862" i="1" a="1"/>
  <c r="AJ1862" i="1" s="1"/>
  <c r="AJ1863" i="1" a="1"/>
  <c r="AJ1863" i="1" s="1"/>
  <c r="AJ1864" i="1" a="1"/>
  <c r="AJ1864" i="1" s="1"/>
  <c r="AJ1865" i="1" a="1"/>
  <c r="AJ1865" i="1" s="1"/>
  <c r="AJ1866" i="1" a="1"/>
  <c r="AJ1866" i="1" s="1"/>
  <c r="AJ1867" i="1" a="1"/>
  <c r="AJ1867" i="1" s="1"/>
  <c r="AJ1868" i="1" a="1"/>
  <c r="AJ1868" i="1" s="1"/>
  <c r="AJ1869" i="1" a="1"/>
  <c r="AJ1869" i="1" s="1"/>
  <c r="AJ1870" i="1" a="1"/>
  <c r="AJ1870" i="1" s="1"/>
  <c r="AJ1871" i="1" a="1"/>
  <c r="AJ1871" i="1" s="1"/>
  <c r="AJ1872" i="1" a="1"/>
  <c r="AJ1872" i="1" s="1"/>
  <c r="AJ1873" i="1" a="1"/>
  <c r="AJ1873" i="1" s="1"/>
  <c r="AJ1874" i="1" a="1"/>
  <c r="AJ1874" i="1" s="1"/>
  <c r="AJ1875" i="1" a="1"/>
  <c r="AJ1875" i="1" s="1"/>
  <c r="AJ1876" i="1" a="1"/>
  <c r="AJ1876" i="1" s="1"/>
  <c r="AJ1877" i="1" a="1"/>
  <c r="AJ1877" i="1" s="1"/>
  <c r="AJ1878" i="1" a="1"/>
  <c r="AJ1878" i="1" s="1"/>
  <c r="AJ1879" i="1" a="1"/>
  <c r="AJ1879" i="1" s="1"/>
  <c r="AJ1880" i="1" a="1"/>
  <c r="AJ1880" i="1" s="1"/>
  <c r="AJ1881" i="1" a="1"/>
  <c r="AJ1881" i="1" s="1"/>
  <c r="AJ1882" i="1" a="1"/>
  <c r="AJ1882" i="1" s="1"/>
  <c r="AJ1883" i="1" a="1"/>
  <c r="AJ1883" i="1" s="1"/>
  <c r="AJ1884" i="1" a="1"/>
  <c r="AJ1884" i="1" s="1"/>
  <c r="AJ1885" i="1" a="1"/>
  <c r="AJ1885" i="1" s="1"/>
  <c r="AJ1886" i="1" a="1"/>
  <c r="AJ1886" i="1" s="1"/>
  <c r="AJ1887" i="1" a="1"/>
  <c r="AJ1887" i="1" s="1"/>
  <c r="AJ1888" i="1" a="1"/>
  <c r="AJ1888" i="1" s="1"/>
  <c r="AJ1889" i="1" a="1"/>
  <c r="AJ1889" i="1" s="1"/>
  <c r="AJ1890" i="1" a="1"/>
  <c r="AJ1890" i="1" s="1"/>
  <c r="AJ1891" i="1" a="1"/>
  <c r="AJ1891" i="1" s="1"/>
  <c r="AJ1892" i="1" a="1"/>
  <c r="AJ1892" i="1" s="1"/>
  <c r="AJ1893" i="1" a="1"/>
  <c r="AJ1893" i="1" s="1"/>
  <c r="AJ1894" i="1" a="1"/>
  <c r="AJ1894" i="1" s="1"/>
  <c r="AJ1895" i="1" a="1"/>
  <c r="AJ1895" i="1" s="1"/>
  <c r="AJ1896" i="1" a="1"/>
  <c r="AJ1896" i="1" s="1"/>
  <c r="AJ1897" i="1" a="1"/>
  <c r="AJ1897" i="1" s="1"/>
  <c r="AJ1898" i="1" a="1"/>
  <c r="AJ1898" i="1" s="1"/>
  <c r="AJ1899" i="1" a="1"/>
  <c r="AJ1899" i="1" s="1"/>
  <c r="AJ1900" i="1" a="1"/>
  <c r="AJ1900" i="1" s="1"/>
  <c r="AJ1901" i="1" a="1"/>
  <c r="AJ1901" i="1" s="1"/>
  <c r="AJ1902" i="1" a="1"/>
  <c r="AJ1902" i="1" s="1"/>
  <c r="AJ1903" i="1" a="1"/>
  <c r="AJ1903" i="1" s="1"/>
  <c r="AJ1904" i="1" a="1"/>
  <c r="AJ1904" i="1" s="1"/>
  <c r="AJ1905" i="1" a="1"/>
  <c r="AJ1905" i="1" s="1"/>
  <c r="AJ1906" i="1" a="1"/>
  <c r="AJ1906" i="1" s="1"/>
  <c r="AJ1907" i="1" a="1"/>
  <c r="AJ1907" i="1" s="1"/>
  <c r="AJ1908" i="1" a="1"/>
  <c r="AJ1908" i="1" s="1"/>
  <c r="AJ1909" i="1" a="1"/>
  <c r="AJ1909" i="1" s="1"/>
  <c r="AJ1910" i="1" a="1"/>
  <c r="AJ1910" i="1" s="1"/>
  <c r="AJ1911" i="1" a="1"/>
  <c r="AJ1911" i="1" s="1"/>
  <c r="AJ1912" i="1" a="1"/>
  <c r="AJ1912" i="1" s="1"/>
  <c r="AJ1913" i="1" a="1"/>
  <c r="AJ1913" i="1" s="1"/>
  <c r="AJ1914" i="1" a="1"/>
  <c r="AJ1914" i="1" s="1"/>
  <c r="AJ1915" i="1" a="1"/>
  <c r="AJ1915" i="1" s="1"/>
  <c r="AJ1916" i="1" a="1"/>
  <c r="AJ1916" i="1" s="1"/>
  <c r="AJ1917" i="1" a="1"/>
  <c r="AJ1917" i="1" s="1"/>
  <c r="AJ1918" i="1" a="1"/>
  <c r="AJ1918" i="1" s="1"/>
  <c r="AJ1919" i="1" a="1"/>
  <c r="AJ1919" i="1" s="1"/>
  <c r="AJ1920" i="1" a="1"/>
  <c r="AJ1920" i="1" s="1"/>
  <c r="AJ1921" i="1" a="1"/>
  <c r="AJ1921" i="1" s="1"/>
  <c r="AJ1922" i="1" a="1"/>
  <c r="AJ1922" i="1" s="1"/>
  <c r="AJ1923" i="1" a="1"/>
  <c r="AJ1923" i="1" s="1"/>
  <c r="AJ1924" i="1" a="1"/>
  <c r="AJ1924" i="1" s="1"/>
  <c r="AJ1925" i="1" a="1"/>
  <c r="AJ1925" i="1" s="1"/>
  <c r="AJ1926" i="1" a="1"/>
  <c r="AJ1926" i="1" s="1"/>
  <c r="AJ1927" i="1" a="1"/>
  <c r="AJ1927" i="1" s="1"/>
  <c r="AJ1928" i="1" a="1"/>
  <c r="AJ1928" i="1" s="1"/>
  <c r="AJ1929" i="1" a="1"/>
  <c r="AJ1929" i="1" s="1"/>
  <c r="AJ1930" i="1" a="1"/>
  <c r="AJ1930" i="1" s="1"/>
  <c r="AJ1931" i="1" a="1"/>
  <c r="AJ1931" i="1" s="1"/>
  <c r="AJ1932" i="1" a="1"/>
  <c r="AJ1932" i="1" s="1"/>
  <c r="AJ1933" i="1" a="1"/>
  <c r="AJ1933" i="1" s="1"/>
  <c r="AJ1934" i="1" a="1"/>
  <c r="AJ1934" i="1" s="1"/>
  <c r="AJ1935" i="1" a="1"/>
  <c r="AJ1935" i="1" s="1"/>
  <c r="AJ1936" i="1" a="1"/>
  <c r="AJ1936" i="1" s="1"/>
  <c r="AJ1937" i="1" a="1"/>
  <c r="AJ1937" i="1" s="1"/>
  <c r="AJ1938" i="1" a="1"/>
  <c r="AJ1938" i="1" s="1"/>
  <c r="AJ1939" i="1" a="1"/>
  <c r="AJ1939" i="1" s="1"/>
  <c r="AJ1940" i="1" a="1"/>
  <c r="AJ1940" i="1" s="1"/>
  <c r="AJ1941" i="1" a="1"/>
  <c r="AJ1941" i="1" s="1"/>
  <c r="AJ1942" i="1" a="1"/>
  <c r="AJ1942" i="1" s="1"/>
  <c r="AJ1943" i="1" a="1"/>
  <c r="AJ1943" i="1" s="1"/>
  <c r="AJ1944" i="1" a="1"/>
  <c r="AJ1944" i="1" s="1"/>
  <c r="AJ1945" i="1" a="1"/>
  <c r="AJ1945" i="1" s="1"/>
  <c r="AJ1946" i="1" a="1"/>
  <c r="AJ1946" i="1" s="1"/>
  <c r="AJ1947" i="1" a="1"/>
  <c r="AJ1947" i="1" s="1"/>
  <c r="AJ1948" i="1" a="1"/>
  <c r="AJ1948" i="1" s="1"/>
  <c r="AJ1949" i="1" a="1"/>
  <c r="AJ1949" i="1" s="1"/>
  <c r="AJ1950" i="1" a="1"/>
  <c r="AJ1950" i="1" s="1"/>
  <c r="AJ1951" i="1" a="1"/>
  <c r="AJ1951" i="1" s="1"/>
  <c r="AJ1952" i="1" a="1"/>
  <c r="AJ1952" i="1" s="1"/>
  <c r="AJ1953" i="1" a="1"/>
  <c r="AJ1953" i="1" s="1"/>
  <c r="AJ1954" i="1" a="1"/>
  <c r="AJ1954" i="1" s="1"/>
  <c r="AJ1955" i="1" a="1"/>
  <c r="AJ1955" i="1" s="1"/>
  <c r="AJ1956" i="1" a="1"/>
  <c r="AJ1956" i="1" s="1"/>
  <c r="AJ1957" i="1" a="1"/>
  <c r="AJ1957" i="1" s="1"/>
  <c r="AJ1958" i="1" a="1"/>
  <c r="AJ1958" i="1" s="1"/>
  <c r="AJ1959" i="1" a="1"/>
  <c r="AJ1959" i="1" s="1"/>
  <c r="AJ1960" i="1" a="1"/>
  <c r="AJ1960" i="1" s="1"/>
  <c r="AJ1961" i="1" a="1"/>
  <c r="AJ1961" i="1" s="1"/>
  <c r="AJ1962" i="1" a="1"/>
  <c r="AJ1962" i="1" s="1"/>
  <c r="AJ1963" i="1" a="1"/>
  <c r="AJ1963" i="1" s="1"/>
  <c r="AJ1964" i="1" a="1"/>
  <c r="AJ1964" i="1" s="1"/>
  <c r="AJ1965" i="1" a="1"/>
  <c r="AJ1965" i="1" s="1"/>
  <c r="AJ1966" i="1" a="1"/>
  <c r="AJ1966" i="1" s="1"/>
  <c r="AJ1967" i="1" a="1"/>
  <c r="AJ1967" i="1" s="1"/>
  <c r="AJ1968" i="1" a="1"/>
  <c r="AJ1968" i="1" s="1"/>
  <c r="AJ1969" i="1" a="1"/>
  <c r="AJ1969" i="1" s="1"/>
  <c r="AJ1970" i="1" a="1"/>
  <c r="AJ1970" i="1" s="1"/>
  <c r="AJ1971" i="1" a="1"/>
  <c r="AJ1971" i="1" s="1"/>
  <c r="AJ1972" i="1" a="1"/>
  <c r="AJ1972" i="1" s="1"/>
  <c r="AJ1973" i="1" a="1"/>
  <c r="AJ1973" i="1" s="1"/>
  <c r="AJ1974" i="1" a="1"/>
  <c r="AJ1974" i="1" s="1"/>
  <c r="AJ1975" i="1" a="1"/>
  <c r="AJ1975" i="1" s="1"/>
  <c r="AJ1976" i="1" a="1"/>
  <c r="AJ1976" i="1" s="1"/>
  <c r="AJ1977" i="1" a="1"/>
  <c r="AJ1977" i="1" s="1"/>
  <c r="AJ1978" i="1" a="1"/>
  <c r="AJ1978" i="1" s="1"/>
  <c r="AJ1979" i="1" a="1"/>
  <c r="AJ1979" i="1" s="1"/>
  <c r="AJ1980" i="1" a="1"/>
  <c r="AJ1980" i="1" s="1"/>
  <c r="AJ1981" i="1" a="1"/>
  <c r="AJ1981" i="1" s="1"/>
  <c r="AJ1982" i="1" a="1"/>
  <c r="AJ1982" i="1" s="1"/>
  <c r="AJ1983" i="1" a="1"/>
  <c r="AJ1983" i="1" s="1"/>
  <c r="AJ1984" i="1" a="1"/>
  <c r="AJ1984" i="1" s="1"/>
  <c r="AJ1985" i="1" a="1"/>
  <c r="AJ1985" i="1" s="1"/>
  <c r="AJ1986" i="1" a="1"/>
  <c r="AJ1986" i="1" s="1"/>
  <c r="AJ1987" i="1" a="1"/>
  <c r="AJ1987" i="1" s="1"/>
  <c r="AJ1988" i="1" a="1"/>
  <c r="AJ1988" i="1" s="1"/>
  <c r="AJ1989" i="1" a="1"/>
  <c r="AJ1989" i="1" s="1"/>
  <c r="AJ1990" i="1" a="1"/>
  <c r="AJ1990" i="1" s="1"/>
  <c r="AJ1991" i="1" a="1"/>
  <c r="AJ1991" i="1" s="1"/>
  <c r="AJ1992" i="1" a="1"/>
  <c r="AJ1992" i="1" s="1"/>
  <c r="AJ1993" i="1" a="1"/>
  <c r="AJ1993" i="1" s="1"/>
  <c r="AJ1994" i="1" a="1"/>
  <c r="AJ1994" i="1" s="1"/>
  <c r="AJ1995" i="1" a="1"/>
  <c r="AJ1995" i="1" s="1"/>
  <c r="AJ1996" i="1" a="1"/>
  <c r="AJ1996" i="1" s="1"/>
  <c r="AJ1997" i="1" a="1"/>
  <c r="AJ1997" i="1" s="1"/>
  <c r="AJ1998" i="1" a="1"/>
  <c r="AJ1998" i="1" s="1"/>
  <c r="AJ1999" i="1" a="1"/>
  <c r="AJ1999" i="1" s="1"/>
  <c r="AJ2000" i="1" a="1"/>
  <c r="AJ2000" i="1" s="1"/>
  <c r="AJ2001" i="1" a="1"/>
  <c r="AJ2001" i="1" s="1"/>
  <c r="AJ2002" i="1" a="1"/>
  <c r="AJ2002" i="1" s="1"/>
  <c r="AJ2003" i="1" a="1"/>
  <c r="AJ2003" i="1" s="1"/>
  <c r="AJ2004" i="1" a="1"/>
  <c r="AJ2004" i="1" s="1"/>
  <c r="AJ2005" i="1" a="1"/>
  <c r="AJ2005" i="1" s="1"/>
  <c r="AJ2006" i="1" a="1"/>
  <c r="AJ2006" i="1" s="1"/>
  <c r="AJ2007" i="1" a="1"/>
  <c r="AJ2007" i="1" s="1"/>
  <c r="AJ2008" i="1" a="1"/>
  <c r="AJ2008" i="1" s="1"/>
  <c r="AJ2009" i="1" a="1"/>
  <c r="AJ2009" i="1" s="1"/>
  <c r="AJ2010" i="1" a="1"/>
  <c r="AJ2010" i="1" s="1"/>
  <c r="AJ2011" i="1" a="1"/>
  <c r="AJ2011" i="1" s="1"/>
  <c r="AJ2012" i="1" a="1"/>
  <c r="AJ2012" i="1" s="1"/>
  <c r="AJ2013" i="1" a="1"/>
  <c r="AJ2013" i="1" s="1"/>
  <c r="AJ2014" i="1" a="1"/>
  <c r="AJ2014" i="1" s="1"/>
  <c r="AJ2015" i="1" a="1"/>
  <c r="AJ2015" i="1" s="1"/>
  <c r="AJ2016" i="1" a="1"/>
  <c r="AJ2016" i="1" s="1"/>
  <c r="AJ2017" i="1" a="1"/>
  <c r="AJ2017" i="1" s="1"/>
  <c r="AJ2018" i="1" a="1"/>
  <c r="AJ2018" i="1" s="1"/>
  <c r="AJ2019" i="1" a="1"/>
  <c r="AJ2019" i="1" s="1"/>
  <c r="AJ2020" i="1" a="1"/>
  <c r="AJ2020" i="1" s="1"/>
  <c r="AJ2021" i="1" a="1"/>
  <c r="AJ2021" i="1" s="1"/>
  <c r="AJ2022" i="1" a="1"/>
  <c r="AJ2022" i="1" s="1"/>
  <c r="AJ2023" i="1" a="1"/>
  <c r="AJ2023" i="1" s="1"/>
  <c r="AJ2024" i="1" a="1"/>
  <c r="AJ2024" i="1" s="1"/>
  <c r="AJ2025" i="1" a="1"/>
  <c r="AJ2025" i="1" s="1"/>
  <c r="AJ2026" i="1" a="1"/>
  <c r="AJ2026" i="1" s="1"/>
  <c r="AJ2027" i="1" a="1"/>
  <c r="AJ2027" i="1" s="1"/>
  <c r="AJ2028" i="1" a="1"/>
  <c r="AJ2028" i="1" s="1"/>
  <c r="AJ2029" i="1" a="1"/>
  <c r="AJ2029" i="1" s="1"/>
  <c r="AJ2030" i="1" a="1"/>
  <c r="AJ2030" i="1" s="1"/>
  <c r="AJ2031" i="1" a="1"/>
  <c r="AJ2031" i="1" s="1"/>
  <c r="AJ2032" i="1" a="1"/>
  <c r="AJ2032" i="1" s="1"/>
  <c r="AJ2033" i="1" a="1"/>
  <c r="AJ2033" i="1" s="1"/>
  <c r="AJ2034" i="1" a="1"/>
  <c r="AJ2034" i="1" s="1"/>
  <c r="AJ2035" i="1" a="1"/>
  <c r="AJ2035" i="1" s="1"/>
  <c r="AJ2036" i="1" a="1"/>
  <c r="AJ2036" i="1" s="1"/>
  <c r="AJ2037" i="1" a="1"/>
  <c r="AJ2037" i="1" s="1"/>
  <c r="AJ2038" i="1" a="1"/>
  <c r="AJ2038" i="1" s="1"/>
  <c r="AJ2039" i="1" a="1"/>
  <c r="AJ2039" i="1" s="1"/>
  <c r="AJ2040" i="1" a="1"/>
  <c r="AJ2040" i="1" s="1"/>
  <c r="AJ2041" i="1" a="1"/>
  <c r="AJ2041" i="1" s="1"/>
  <c r="AJ2042" i="1" a="1"/>
  <c r="AJ2042" i="1" s="1"/>
  <c r="AJ2043" i="1" a="1"/>
  <c r="AJ2043" i="1" s="1"/>
  <c r="AJ2044" i="1" a="1"/>
  <c r="AJ2044" i="1" s="1"/>
  <c r="AJ2045" i="1" a="1"/>
  <c r="AJ2045" i="1" s="1"/>
  <c r="AJ2046" i="1" a="1"/>
  <c r="AJ2046" i="1" s="1"/>
  <c r="AJ2047" i="1" a="1"/>
  <c r="AJ2047" i="1" s="1"/>
  <c r="AJ2048" i="1" a="1"/>
  <c r="AJ2048" i="1" s="1"/>
  <c r="AJ2049" i="1" a="1"/>
  <c r="AJ2049" i="1" s="1"/>
  <c r="AJ2050" i="1" a="1"/>
  <c r="AJ2050" i="1" s="1"/>
  <c r="AJ2051" i="1" a="1"/>
  <c r="AJ2051" i="1" s="1"/>
  <c r="AJ2052" i="1" a="1"/>
  <c r="AJ2052" i="1" s="1"/>
  <c r="AJ2053" i="1" a="1"/>
  <c r="AJ2053" i="1" s="1"/>
  <c r="AJ2054" i="1" a="1"/>
  <c r="AJ2054" i="1" s="1"/>
  <c r="AJ2055" i="1" a="1"/>
  <c r="AJ2055" i="1" s="1"/>
  <c r="AJ2056" i="1" a="1"/>
  <c r="AJ2056" i="1" s="1"/>
  <c r="AJ2057" i="1" a="1"/>
  <c r="AJ2057" i="1" s="1"/>
  <c r="AJ2058" i="1" a="1"/>
  <c r="AJ2058" i="1" s="1"/>
  <c r="AJ2059" i="1" a="1"/>
  <c r="AJ2059" i="1" s="1"/>
  <c r="AJ2060" i="1" a="1"/>
  <c r="AJ2060" i="1" s="1"/>
  <c r="AJ2061" i="1" a="1"/>
  <c r="AJ2061" i="1" s="1"/>
  <c r="AJ2062" i="1" a="1"/>
  <c r="AJ2062" i="1" s="1"/>
  <c r="AJ2063" i="1" a="1"/>
  <c r="AJ2063" i="1" s="1"/>
  <c r="AJ2064" i="1" a="1"/>
  <c r="AJ2064" i="1" s="1"/>
  <c r="AJ2065" i="1" a="1"/>
  <c r="AJ2065" i="1" s="1"/>
  <c r="AJ2066" i="1" a="1"/>
  <c r="AJ2066" i="1" s="1"/>
  <c r="AJ2067" i="1" a="1"/>
  <c r="AJ2067" i="1" s="1"/>
  <c r="AJ2068" i="1" a="1"/>
  <c r="AJ2068" i="1" s="1"/>
  <c r="AJ2069" i="1" a="1"/>
  <c r="AJ2069" i="1" s="1"/>
  <c r="AJ2070" i="1" a="1"/>
  <c r="AJ2070" i="1" s="1"/>
  <c r="AJ2071" i="1" a="1"/>
  <c r="AJ2071" i="1" s="1"/>
  <c r="AJ2072" i="1" a="1"/>
  <c r="AJ2072" i="1" s="1"/>
  <c r="AJ2073" i="1" a="1"/>
  <c r="AJ2073" i="1" s="1"/>
  <c r="AJ2074" i="1" a="1"/>
  <c r="AJ2074" i="1" s="1"/>
  <c r="AJ2075" i="1" a="1"/>
  <c r="AJ2075" i="1" s="1"/>
  <c r="AJ2076" i="1" a="1"/>
  <c r="AJ2076" i="1" s="1"/>
  <c r="AJ2077" i="1" a="1"/>
  <c r="AJ2077" i="1" s="1"/>
  <c r="AJ2078" i="1" a="1"/>
  <c r="AJ2078" i="1" s="1"/>
  <c r="AJ2079" i="1" a="1"/>
  <c r="AJ2079" i="1" s="1"/>
  <c r="AJ2080" i="1" a="1"/>
  <c r="AJ2080" i="1" s="1"/>
  <c r="AJ2081" i="1" a="1"/>
  <c r="AJ2081" i="1" s="1"/>
  <c r="AJ2082" i="1" a="1"/>
  <c r="AJ2082" i="1" s="1"/>
  <c r="AJ2083" i="1" a="1"/>
  <c r="AJ2083" i="1" s="1"/>
  <c r="AJ2084" i="1" a="1"/>
  <c r="AJ2084" i="1" s="1"/>
  <c r="AJ2085" i="1" a="1"/>
  <c r="AJ2085" i="1" s="1"/>
  <c r="AJ2086" i="1" a="1"/>
  <c r="AJ2086" i="1" s="1"/>
  <c r="AJ2087" i="1" a="1"/>
  <c r="AJ2087" i="1" s="1"/>
  <c r="AJ2088" i="1" a="1"/>
  <c r="AJ2088" i="1" s="1"/>
  <c r="AJ2089" i="1" a="1"/>
  <c r="AJ2089" i="1" s="1"/>
  <c r="AJ2090" i="1" a="1"/>
  <c r="AJ2090" i="1" s="1"/>
  <c r="AJ2091" i="1" a="1"/>
  <c r="AJ2091" i="1" s="1"/>
  <c r="AJ2092" i="1" a="1"/>
  <c r="AJ2092" i="1" s="1"/>
  <c r="AJ2093" i="1" a="1"/>
  <c r="AJ2093" i="1" s="1"/>
  <c r="AJ2094" i="1" a="1"/>
  <c r="AJ2094" i="1" s="1"/>
  <c r="AJ2095" i="1" a="1"/>
  <c r="AJ2095" i="1" s="1"/>
  <c r="AJ2096" i="1" a="1"/>
  <c r="AJ2096" i="1" s="1"/>
  <c r="AJ2097" i="1" a="1"/>
  <c r="AJ2097" i="1" s="1"/>
  <c r="AJ2098" i="1" a="1"/>
  <c r="AJ2098" i="1" s="1"/>
  <c r="AJ2099" i="1" a="1"/>
  <c r="AJ2099" i="1" s="1"/>
  <c r="AJ2100" i="1" a="1"/>
  <c r="AJ2100" i="1" s="1"/>
  <c r="AJ2101" i="1" a="1"/>
  <c r="AJ2101" i="1" s="1"/>
  <c r="AJ2102" i="1" a="1"/>
  <c r="AJ2102" i="1" s="1"/>
  <c r="AJ2103" i="1" a="1"/>
  <c r="AJ2103" i="1" s="1"/>
  <c r="AJ2104" i="1" a="1"/>
  <c r="AJ2104" i="1" s="1"/>
  <c r="AJ2105" i="1" a="1"/>
  <c r="AJ2105" i="1" s="1"/>
  <c r="AJ2106" i="1" a="1"/>
  <c r="AJ2106" i="1" s="1"/>
  <c r="AJ2107" i="1" a="1"/>
  <c r="AJ2107" i="1" s="1"/>
  <c r="AJ2108" i="1" a="1"/>
  <c r="AJ2108" i="1" s="1"/>
  <c r="AJ2109" i="1" a="1"/>
  <c r="AJ2109" i="1" s="1"/>
  <c r="AJ2110" i="1" a="1"/>
  <c r="AJ2110" i="1" s="1"/>
  <c r="AJ2111" i="1" a="1"/>
  <c r="AJ2111" i="1" s="1"/>
  <c r="AJ2112" i="1" a="1"/>
  <c r="AJ2112" i="1" s="1"/>
  <c r="AJ2113" i="1" a="1"/>
  <c r="AJ2113" i="1" s="1"/>
  <c r="AJ2114" i="1" a="1"/>
  <c r="AJ2114" i="1" s="1"/>
  <c r="AJ2115" i="1" a="1"/>
  <c r="AJ2115" i="1" s="1"/>
  <c r="AJ2116" i="1" a="1"/>
  <c r="AJ2116" i="1" s="1"/>
  <c r="AJ2117" i="1" a="1"/>
  <c r="AJ2117" i="1" s="1"/>
  <c r="AJ2118" i="1" a="1"/>
  <c r="AJ2118" i="1" s="1"/>
  <c r="AJ2119" i="1" a="1"/>
  <c r="AJ2119" i="1" s="1"/>
  <c r="AJ2120" i="1" a="1"/>
  <c r="AJ2120" i="1" s="1"/>
  <c r="AJ2121" i="1" a="1"/>
  <c r="AJ2121" i="1" s="1"/>
  <c r="AJ2122" i="1" a="1"/>
  <c r="AJ2122" i="1" s="1"/>
  <c r="AJ2123" i="1" a="1"/>
  <c r="AJ2123" i="1" s="1"/>
  <c r="AJ2124" i="1" a="1"/>
  <c r="AJ2124" i="1" s="1"/>
  <c r="AJ2125" i="1" a="1"/>
  <c r="AJ2125" i="1" s="1"/>
  <c r="AJ2126" i="1" a="1"/>
  <c r="AJ2126" i="1" s="1"/>
  <c r="AJ2127" i="1" a="1"/>
  <c r="AJ2127" i="1" s="1"/>
  <c r="AJ2128" i="1" a="1"/>
  <c r="AJ2128" i="1" s="1"/>
  <c r="AJ2129" i="1" a="1"/>
  <c r="AJ2129" i="1" s="1"/>
  <c r="AJ2130" i="1" a="1"/>
  <c r="AJ2130" i="1" s="1"/>
  <c r="AJ2131" i="1" a="1"/>
  <c r="AJ2131" i="1" s="1"/>
  <c r="AJ2132" i="1" a="1"/>
  <c r="AJ2132" i="1" s="1"/>
  <c r="AJ2133" i="1" a="1"/>
  <c r="AJ2133" i="1" s="1"/>
  <c r="AJ2134" i="1" a="1"/>
  <c r="AJ2134" i="1" s="1"/>
  <c r="AJ2135" i="1" a="1"/>
  <c r="AJ2135" i="1" s="1"/>
  <c r="AJ2136" i="1" a="1"/>
  <c r="AJ2136" i="1" s="1"/>
  <c r="AJ2137" i="1" a="1"/>
  <c r="AJ2137" i="1" s="1"/>
  <c r="AJ2138" i="1" a="1"/>
  <c r="AJ2138" i="1" s="1"/>
  <c r="AJ2139" i="1" a="1"/>
  <c r="AJ2139" i="1" s="1"/>
  <c r="AJ2140" i="1" a="1"/>
  <c r="AJ2140" i="1" s="1"/>
  <c r="AJ2141" i="1" a="1"/>
  <c r="AJ2141" i="1" s="1"/>
  <c r="AJ2142" i="1" a="1"/>
  <c r="AJ2142" i="1" s="1"/>
  <c r="AJ2143" i="1" a="1"/>
  <c r="AJ2143" i="1" s="1"/>
  <c r="AJ2144" i="1" a="1"/>
  <c r="AJ2144" i="1" s="1"/>
  <c r="AJ2145" i="1" a="1"/>
  <c r="AJ2145" i="1" s="1"/>
  <c r="AJ2146" i="1" a="1"/>
  <c r="AJ2146" i="1" s="1"/>
  <c r="AJ2147" i="1" a="1"/>
  <c r="AJ2147" i="1" s="1"/>
  <c r="AJ2148" i="1" a="1"/>
  <c r="AJ2148" i="1" s="1"/>
  <c r="AJ2149" i="1" a="1"/>
  <c r="AJ2149" i="1" s="1"/>
  <c r="AJ2150" i="1" a="1"/>
  <c r="AJ2150" i="1" s="1"/>
  <c r="AJ2151" i="1" a="1"/>
  <c r="AJ2151" i="1" s="1"/>
  <c r="AJ2152" i="1" a="1"/>
  <c r="AJ2152" i="1" s="1"/>
  <c r="AJ2153" i="1" a="1"/>
  <c r="AJ2153" i="1" s="1"/>
  <c r="AJ2154" i="1" a="1"/>
  <c r="AJ2154" i="1" s="1"/>
  <c r="AJ2155" i="1" a="1"/>
  <c r="AJ2155" i="1" s="1"/>
  <c r="AJ2156" i="1" a="1"/>
  <c r="AJ2156" i="1" s="1"/>
  <c r="AJ2157" i="1" a="1"/>
  <c r="AJ2157" i="1" s="1"/>
  <c r="AJ2158" i="1" a="1"/>
  <c r="AJ2158" i="1" s="1"/>
  <c r="AJ2159" i="1" a="1"/>
  <c r="AJ2159" i="1" s="1"/>
  <c r="AJ2160" i="1" a="1"/>
  <c r="AJ2160" i="1" s="1"/>
  <c r="AJ2161" i="1" a="1"/>
  <c r="AJ2161" i="1" s="1"/>
  <c r="AJ2162" i="1" a="1"/>
  <c r="AJ2162" i="1" s="1"/>
  <c r="AJ2163" i="1" a="1"/>
  <c r="AJ2163" i="1" s="1"/>
  <c r="AJ2164" i="1" a="1"/>
  <c r="AJ2164" i="1" s="1"/>
  <c r="AJ2165" i="1" a="1"/>
  <c r="AJ2165" i="1" s="1"/>
  <c r="AJ2166" i="1" a="1"/>
  <c r="AJ2166" i="1" s="1"/>
  <c r="AJ2167" i="1" a="1"/>
  <c r="AJ2167" i="1" s="1"/>
  <c r="AJ2168" i="1" a="1"/>
  <c r="AJ2168" i="1" s="1"/>
  <c r="AJ2169" i="1" a="1"/>
  <c r="AJ2169" i="1" s="1"/>
  <c r="AJ2170" i="1" a="1"/>
  <c r="AJ2170" i="1" s="1"/>
  <c r="AJ2171" i="1" a="1"/>
  <c r="AJ2171" i="1" s="1"/>
  <c r="AJ2172" i="1" a="1"/>
  <c r="AJ2172" i="1" s="1"/>
  <c r="AJ2173" i="1" a="1"/>
  <c r="AJ2173" i="1" s="1"/>
  <c r="AJ2174" i="1" a="1"/>
  <c r="AJ2174" i="1" s="1"/>
  <c r="AJ2175" i="1" a="1"/>
  <c r="AJ2175" i="1" s="1"/>
  <c r="AJ2176" i="1" a="1"/>
  <c r="AJ2176" i="1" s="1"/>
  <c r="AJ2177" i="1" a="1"/>
  <c r="AJ2177" i="1" s="1"/>
  <c r="AJ2178" i="1" a="1"/>
  <c r="AJ2178" i="1" s="1"/>
  <c r="AJ2179" i="1" a="1"/>
  <c r="AJ2179" i="1" s="1"/>
  <c r="AJ2180" i="1" a="1"/>
  <c r="AJ2180" i="1" s="1"/>
  <c r="AJ2181" i="1" a="1"/>
  <c r="AJ2181" i="1" s="1"/>
  <c r="AJ2182" i="1" a="1"/>
  <c r="AJ2182" i="1" s="1"/>
  <c r="AJ2183" i="1" a="1"/>
  <c r="AJ2183" i="1" s="1"/>
  <c r="AJ2184" i="1" a="1"/>
  <c r="AJ2184" i="1" s="1"/>
  <c r="AJ2185" i="1" a="1"/>
  <c r="AJ2185" i="1" s="1"/>
  <c r="AJ2186" i="1" a="1"/>
  <c r="AJ2186" i="1" s="1"/>
  <c r="AJ2187" i="1" a="1"/>
  <c r="AJ2187" i="1" s="1"/>
  <c r="AJ2188" i="1" a="1"/>
  <c r="AJ2188" i="1" s="1"/>
  <c r="AJ2189" i="1" a="1"/>
  <c r="AJ2189" i="1" s="1"/>
  <c r="AJ2190" i="1" a="1"/>
  <c r="AJ2190" i="1" s="1"/>
  <c r="AJ2191" i="1" a="1"/>
  <c r="AJ2191" i="1" s="1"/>
  <c r="AJ2192" i="1" a="1"/>
  <c r="AJ2192" i="1" s="1"/>
  <c r="AJ2193" i="1" a="1"/>
  <c r="AJ2193" i="1" s="1"/>
  <c r="AJ2194" i="1" a="1"/>
  <c r="AJ2194" i="1" s="1"/>
  <c r="AJ2195" i="1" a="1"/>
  <c r="AJ2195" i="1" s="1"/>
  <c r="AJ2196" i="1" a="1"/>
  <c r="AJ2196" i="1" s="1"/>
  <c r="AJ2197" i="1" a="1"/>
  <c r="AJ2197" i="1" s="1"/>
  <c r="AJ2198" i="1" a="1"/>
  <c r="AJ2198" i="1" s="1"/>
  <c r="AJ2199" i="1" a="1"/>
  <c r="AJ2199" i="1" s="1"/>
  <c r="AJ2200" i="1" a="1"/>
  <c r="AJ2200" i="1" s="1"/>
  <c r="AJ2201" i="1" a="1"/>
  <c r="AJ2201" i="1" s="1"/>
  <c r="AJ2202" i="1" a="1"/>
  <c r="AJ2202" i="1" s="1"/>
  <c r="AJ2203" i="1" a="1"/>
  <c r="AJ2203" i="1" s="1"/>
  <c r="AJ2204" i="1" a="1"/>
  <c r="AJ2204" i="1" s="1"/>
  <c r="AJ2205" i="1" a="1"/>
  <c r="AJ2205" i="1" s="1"/>
  <c r="AJ2206" i="1" a="1"/>
  <c r="AJ2206" i="1" s="1"/>
  <c r="AJ2207" i="1" a="1"/>
  <c r="AJ2207" i="1" s="1"/>
  <c r="AJ2208" i="1" a="1"/>
  <c r="AJ2208" i="1" s="1"/>
  <c r="AJ2209" i="1" a="1"/>
  <c r="AJ2209" i="1" s="1"/>
  <c r="AJ2210" i="1" a="1"/>
  <c r="AJ2210" i="1" s="1"/>
  <c r="AJ2211" i="1" a="1"/>
  <c r="AJ2211" i="1" s="1"/>
  <c r="AJ2212" i="1" a="1"/>
  <c r="AJ2212" i="1" s="1"/>
  <c r="AJ2213" i="1" a="1"/>
  <c r="AJ2213" i="1" s="1"/>
  <c r="AJ2214" i="1" a="1"/>
  <c r="AJ2214" i="1" s="1"/>
  <c r="AJ2215" i="1" a="1"/>
  <c r="AJ2215" i="1" s="1"/>
  <c r="AJ2216" i="1" a="1"/>
  <c r="AJ2216" i="1" s="1"/>
  <c r="AJ2217" i="1" a="1"/>
  <c r="AJ2217" i="1" s="1"/>
  <c r="AJ2218" i="1" a="1"/>
  <c r="AJ2218" i="1" s="1"/>
  <c r="AJ2219" i="1" a="1"/>
  <c r="AJ2219" i="1" s="1"/>
  <c r="AJ2220" i="1" a="1"/>
  <c r="AJ2220" i="1" s="1"/>
  <c r="AJ2221" i="1" a="1"/>
  <c r="AJ2221" i="1" s="1"/>
  <c r="AJ2222" i="1" a="1"/>
  <c r="AJ2222" i="1" s="1"/>
  <c r="AJ2223" i="1" a="1"/>
  <c r="AJ2223" i="1" s="1"/>
  <c r="AJ2224" i="1" a="1"/>
  <c r="AJ2224" i="1" s="1"/>
  <c r="AJ2225" i="1" a="1"/>
  <c r="AJ2225" i="1" s="1"/>
  <c r="AJ2226" i="1" a="1"/>
  <c r="AJ2226" i="1" s="1"/>
  <c r="AJ2227" i="1" a="1"/>
  <c r="AJ2227" i="1" s="1"/>
  <c r="AJ2228" i="1" a="1"/>
  <c r="AJ2228" i="1" s="1"/>
  <c r="AJ2229" i="1" a="1"/>
  <c r="AJ2229" i="1" s="1"/>
  <c r="AJ2230" i="1" a="1"/>
  <c r="AJ2230" i="1" s="1"/>
  <c r="AJ2231" i="1" a="1"/>
  <c r="AJ2231" i="1" s="1"/>
  <c r="AJ2232" i="1" a="1"/>
  <c r="AJ2232" i="1" s="1"/>
  <c r="AJ2233" i="1" a="1"/>
  <c r="AJ2233" i="1" s="1"/>
  <c r="AJ2234" i="1" a="1"/>
  <c r="AJ2234" i="1" s="1"/>
  <c r="AJ2235" i="1" a="1"/>
  <c r="AJ2235" i="1" s="1"/>
  <c r="AJ2236" i="1" a="1"/>
  <c r="AJ2236" i="1" s="1"/>
  <c r="AJ2237" i="1" a="1"/>
  <c r="AJ2237" i="1" s="1"/>
  <c r="AJ2238" i="1" a="1"/>
  <c r="AJ2238" i="1" s="1"/>
  <c r="AJ2239" i="1" a="1"/>
  <c r="AJ2239" i="1" s="1"/>
  <c r="AJ2240" i="1" a="1"/>
  <c r="AJ2240" i="1" s="1"/>
  <c r="AJ2241" i="1" a="1"/>
  <c r="AJ2241" i="1" s="1"/>
  <c r="AJ2242" i="1" a="1"/>
  <c r="AJ2242" i="1" s="1"/>
  <c r="AJ2243" i="1" a="1"/>
  <c r="AJ2243" i="1" s="1"/>
  <c r="AJ2244" i="1" a="1"/>
  <c r="AJ2244" i="1" s="1"/>
  <c r="AJ2245" i="1" a="1"/>
  <c r="AJ2245" i="1" s="1"/>
  <c r="AJ2246" i="1" a="1"/>
  <c r="AJ2246" i="1" s="1"/>
  <c r="AJ2247" i="1" a="1"/>
  <c r="AJ2247" i="1" s="1"/>
  <c r="AJ2248" i="1" a="1"/>
  <c r="AJ2248" i="1" s="1"/>
  <c r="AJ2249" i="1" a="1"/>
  <c r="AJ2249" i="1" s="1"/>
  <c r="AJ2250" i="1" a="1"/>
  <c r="AJ2250" i="1" s="1"/>
  <c r="AJ2251" i="1" a="1"/>
  <c r="AJ2251" i="1" s="1"/>
  <c r="AJ2252" i="1" a="1"/>
  <c r="AJ2252" i="1" s="1"/>
  <c r="AJ2253" i="1" a="1"/>
  <c r="AJ2253" i="1" s="1"/>
  <c r="AJ2254" i="1" a="1"/>
  <c r="AJ2254" i="1" s="1"/>
  <c r="AJ2255" i="1" a="1"/>
  <c r="AJ2255" i="1" s="1"/>
  <c r="AJ2256" i="1" a="1"/>
  <c r="AJ2256" i="1" s="1"/>
  <c r="AJ2257" i="1" a="1"/>
  <c r="AJ2257" i="1" s="1"/>
  <c r="AJ2258" i="1" a="1"/>
  <c r="AJ2258" i="1" s="1"/>
  <c r="AJ2259" i="1" a="1"/>
  <c r="AJ2259" i="1" s="1"/>
  <c r="AJ2260" i="1" a="1"/>
  <c r="AJ2260" i="1" s="1"/>
  <c r="AJ2261" i="1" a="1"/>
  <c r="AJ2261" i="1" s="1"/>
  <c r="AJ2262" i="1" a="1"/>
  <c r="AJ2262" i="1" s="1"/>
  <c r="AJ2263" i="1" a="1"/>
  <c r="AJ2263" i="1" s="1"/>
  <c r="AJ2264" i="1" a="1"/>
  <c r="AJ2264" i="1" s="1"/>
  <c r="AJ2265" i="1" a="1"/>
  <c r="AJ2265" i="1" s="1"/>
  <c r="AJ2266" i="1" a="1"/>
  <c r="AJ2266" i="1" s="1"/>
  <c r="AJ2267" i="1" a="1"/>
  <c r="AJ2267" i="1" s="1"/>
  <c r="AJ2268" i="1" a="1"/>
  <c r="AJ2268" i="1" s="1"/>
  <c r="AJ2269" i="1" a="1"/>
  <c r="AJ2269" i="1" s="1"/>
  <c r="AJ2270" i="1" a="1"/>
  <c r="AJ2270" i="1" s="1"/>
  <c r="AJ2271" i="1" a="1"/>
  <c r="AJ2271" i="1" s="1"/>
  <c r="AJ2272" i="1" a="1"/>
  <c r="AJ2272" i="1" s="1"/>
  <c r="AJ2273" i="1" a="1"/>
  <c r="AJ2273" i="1" s="1"/>
  <c r="AJ2274" i="1" a="1"/>
  <c r="AJ2274" i="1" s="1"/>
  <c r="AJ2275" i="1" a="1"/>
  <c r="AJ2275" i="1" s="1"/>
  <c r="AJ2276" i="1" a="1"/>
  <c r="AJ2276" i="1" s="1"/>
  <c r="AJ2277" i="1" a="1"/>
  <c r="AJ2277" i="1" s="1"/>
  <c r="AJ2278" i="1" a="1"/>
  <c r="AJ2278" i="1" s="1"/>
  <c r="AJ2279" i="1" a="1"/>
  <c r="AJ2279" i="1" s="1"/>
  <c r="AJ2280" i="1" a="1"/>
  <c r="AJ2280" i="1" s="1"/>
  <c r="AJ2281" i="1" a="1"/>
  <c r="AJ2281" i="1" s="1"/>
  <c r="AJ2282" i="1" a="1"/>
  <c r="AJ2282" i="1" s="1"/>
  <c r="AJ2283" i="1" a="1"/>
  <c r="AJ2283" i="1" s="1"/>
  <c r="AJ2284" i="1" a="1"/>
  <c r="AJ2284" i="1" s="1"/>
  <c r="AJ2285" i="1" a="1"/>
  <c r="AJ2285" i="1" s="1"/>
  <c r="AJ2286" i="1" a="1"/>
  <c r="AJ2286" i="1" s="1"/>
  <c r="AJ2287" i="1" a="1"/>
  <c r="AJ2287" i="1" s="1"/>
  <c r="AJ2288" i="1" a="1"/>
  <c r="AJ2288" i="1" s="1"/>
  <c r="AJ2289" i="1" a="1"/>
  <c r="AJ2289" i="1" s="1"/>
  <c r="AJ2290" i="1" a="1"/>
  <c r="AJ2290" i="1" s="1"/>
  <c r="AJ2291" i="1" a="1"/>
  <c r="AJ2291" i="1" s="1"/>
  <c r="AJ2292" i="1" a="1"/>
  <c r="AJ2292" i="1" s="1"/>
  <c r="AJ2293" i="1" a="1"/>
  <c r="AJ2293" i="1" s="1"/>
  <c r="AJ2294" i="1" a="1"/>
  <c r="AJ2294" i="1" s="1"/>
  <c r="AJ2295" i="1" a="1"/>
  <c r="AJ2295" i="1" s="1"/>
  <c r="AJ2296" i="1" a="1"/>
  <c r="AJ2296" i="1" s="1"/>
  <c r="AJ2297" i="1" a="1"/>
  <c r="AJ2297" i="1" s="1"/>
  <c r="AJ2298" i="1" a="1"/>
  <c r="AJ2298" i="1" s="1"/>
  <c r="AJ2299" i="1" a="1"/>
  <c r="AJ2299" i="1" s="1"/>
  <c r="AJ2300" i="1" a="1"/>
  <c r="AJ2300" i="1" s="1"/>
  <c r="AJ2301" i="1" a="1"/>
  <c r="AJ2301" i="1" s="1"/>
  <c r="AJ2302" i="1" a="1"/>
  <c r="AJ2302" i="1" s="1"/>
  <c r="AJ2303" i="1" a="1"/>
  <c r="AJ2303" i="1" s="1"/>
  <c r="AJ2304" i="1" a="1"/>
  <c r="AJ2304" i="1" s="1"/>
  <c r="AJ2305" i="1" a="1"/>
  <c r="AJ2305" i="1" s="1"/>
  <c r="AJ2306" i="1" a="1"/>
  <c r="AJ2306" i="1" s="1"/>
  <c r="AJ2307" i="1" a="1"/>
  <c r="AJ2307" i="1" s="1"/>
  <c r="AJ2308" i="1" a="1"/>
  <c r="AJ2308" i="1" s="1"/>
  <c r="AJ2309" i="1" a="1"/>
  <c r="AJ2309" i="1" s="1"/>
  <c r="AJ2310" i="1" a="1"/>
  <c r="AJ2310" i="1" s="1"/>
  <c r="AJ2311" i="1" a="1"/>
  <c r="AJ2311" i="1" s="1"/>
  <c r="AJ2312" i="1" a="1"/>
  <c r="AJ2312" i="1" s="1"/>
  <c r="AJ2313" i="1" a="1"/>
  <c r="AJ2313" i="1" s="1"/>
  <c r="AJ2314" i="1" a="1"/>
  <c r="AJ2314" i="1" s="1"/>
  <c r="AJ2315" i="1" a="1"/>
  <c r="AJ2315" i="1" s="1"/>
  <c r="AJ2316" i="1" a="1"/>
  <c r="AJ2316" i="1" s="1"/>
  <c r="AJ2317" i="1" a="1"/>
  <c r="AJ2317" i="1" s="1"/>
  <c r="AJ2318" i="1" a="1"/>
  <c r="AJ2318" i="1" s="1"/>
  <c r="AJ2319" i="1" a="1"/>
  <c r="AJ2319" i="1" s="1"/>
  <c r="AJ2320" i="1" a="1"/>
  <c r="AJ2320" i="1" s="1"/>
  <c r="AJ2321" i="1" a="1"/>
  <c r="AJ2321" i="1" s="1"/>
  <c r="AJ2322" i="1" a="1"/>
  <c r="AJ2322" i="1" s="1"/>
  <c r="AJ2323" i="1" a="1"/>
  <c r="AJ2323" i="1" s="1"/>
  <c r="AJ2324" i="1" a="1"/>
  <c r="AJ2324" i="1" s="1"/>
  <c r="AJ2325" i="1" a="1"/>
  <c r="AJ2325" i="1" s="1"/>
  <c r="AJ2326" i="1" a="1"/>
  <c r="AJ2326" i="1" s="1"/>
  <c r="AJ2327" i="1" a="1"/>
  <c r="AJ2327" i="1" s="1"/>
  <c r="AJ2328" i="1" a="1"/>
  <c r="AJ2328" i="1" s="1"/>
  <c r="AJ2329" i="1" a="1"/>
  <c r="AJ2329" i="1" s="1"/>
  <c r="AJ2330" i="1" a="1"/>
  <c r="AJ2330" i="1" s="1"/>
  <c r="AJ2331" i="1" a="1"/>
  <c r="AJ2331" i="1" s="1"/>
  <c r="AJ2332" i="1" a="1"/>
  <c r="AJ2332" i="1" s="1"/>
  <c r="AJ2333" i="1" a="1"/>
  <c r="AJ2333" i="1" s="1"/>
  <c r="AJ2334" i="1" a="1"/>
  <c r="AJ2334" i="1" s="1"/>
  <c r="AJ2335" i="1" a="1"/>
  <c r="AJ2335" i="1" s="1"/>
  <c r="AJ2336" i="1" a="1"/>
  <c r="AJ2336" i="1" s="1"/>
  <c r="AJ2337" i="1" a="1"/>
  <c r="AJ2337" i="1" s="1"/>
  <c r="AJ2338" i="1" a="1"/>
  <c r="AJ2338" i="1" s="1"/>
  <c r="AJ2339" i="1" a="1"/>
  <c r="AJ2339" i="1" s="1"/>
  <c r="AJ2340" i="1" a="1"/>
  <c r="AJ2340" i="1" s="1"/>
  <c r="AJ2341" i="1" a="1"/>
  <c r="AJ2341" i="1" s="1"/>
  <c r="AJ2342" i="1" a="1"/>
  <c r="AJ2342" i="1" s="1"/>
  <c r="AJ2343" i="1" a="1"/>
  <c r="AJ2343" i="1" s="1"/>
  <c r="AJ2344" i="1" a="1"/>
  <c r="AJ2344" i="1" s="1"/>
  <c r="AJ2345" i="1" a="1"/>
  <c r="AJ2345" i="1" s="1"/>
  <c r="AJ2346" i="1" a="1"/>
  <c r="AJ2346" i="1" s="1"/>
  <c r="AJ2347" i="1" a="1"/>
  <c r="AJ2347" i="1" s="1"/>
  <c r="AJ2348" i="1" a="1"/>
  <c r="AJ2348" i="1" s="1"/>
  <c r="AJ2349" i="1" a="1"/>
  <c r="AJ2349" i="1" s="1"/>
  <c r="AJ2350" i="1" a="1"/>
  <c r="AJ2350" i="1" s="1"/>
  <c r="AJ2351" i="1" a="1"/>
  <c r="AJ2351" i="1" s="1"/>
  <c r="AJ2352" i="1" a="1"/>
  <c r="AJ2352" i="1" s="1"/>
  <c r="AJ2353" i="1" a="1"/>
  <c r="AJ2353" i="1" s="1"/>
  <c r="AJ2354" i="1" a="1"/>
  <c r="AJ2354" i="1" s="1"/>
  <c r="AJ2355" i="1" a="1"/>
  <c r="AJ2355" i="1" s="1"/>
  <c r="AJ2356" i="1" a="1"/>
  <c r="AJ2356" i="1" s="1"/>
  <c r="AJ2357" i="1" a="1"/>
  <c r="AJ2357" i="1" s="1"/>
  <c r="AJ2358" i="1" a="1"/>
  <c r="AJ2358" i="1" s="1"/>
  <c r="AJ2359" i="1" a="1"/>
  <c r="AJ2359" i="1" s="1"/>
  <c r="AJ2360" i="1" a="1"/>
  <c r="AJ2360" i="1" s="1"/>
  <c r="AJ2361" i="1" a="1"/>
  <c r="AJ2361" i="1" s="1"/>
  <c r="AJ2362" i="1" a="1"/>
  <c r="AJ2362" i="1" s="1"/>
  <c r="AJ2363" i="1" a="1"/>
  <c r="AJ2363" i="1" s="1"/>
  <c r="AJ2364" i="1" a="1"/>
  <c r="AJ2364" i="1" s="1"/>
  <c r="AJ2365" i="1" a="1"/>
  <c r="AJ2365" i="1" s="1"/>
  <c r="AJ2366" i="1" a="1"/>
  <c r="AJ2366" i="1" s="1"/>
  <c r="AJ2367" i="1" a="1"/>
  <c r="AJ2367" i="1" s="1"/>
  <c r="AJ2368" i="1" a="1"/>
  <c r="AJ2368" i="1" s="1"/>
  <c r="AJ2369" i="1" a="1"/>
  <c r="AJ2369" i="1" s="1"/>
  <c r="AJ2370" i="1" a="1"/>
  <c r="AJ2370" i="1" s="1"/>
  <c r="AJ2371" i="1" a="1"/>
  <c r="AJ2371" i="1" s="1"/>
  <c r="AJ2372" i="1" a="1"/>
  <c r="AJ2372" i="1" s="1"/>
  <c r="AJ2373" i="1" a="1"/>
  <c r="AJ2373" i="1" s="1"/>
  <c r="AJ2374" i="1" a="1"/>
  <c r="AJ2374" i="1" s="1"/>
  <c r="AJ2375" i="1" a="1"/>
  <c r="AJ2375" i="1" s="1"/>
  <c r="AJ2376" i="1" a="1"/>
  <c r="AJ2376" i="1" s="1"/>
  <c r="AJ2377" i="1" a="1"/>
  <c r="AJ2377" i="1" s="1"/>
  <c r="AJ2378" i="1" a="1"/>
  <c r="AJ2378" i="1" s="1"/>
  <c r="AJ2379" i="1" a="1"/>
  <c r="AJ2379" i="1" s="1"/>
  <c r="AJ2380" i="1" a="1"/>
  <c r="AJ2380" i="1" s="1"/>
  <c r="AJ2381" i="1" a="1"/>
  <c r="AJ2381" i="1" s="1"/>
  <c r="AJ2382" i="1" a="1"/>
  <c r="AJ2382" i="1" s="1"/>
  <c r="AJ2383" i="1" a="1"/>
  <c r="AJ2383" i="1" s="1"/>
  <c r="AJ2384" i="1" a="1"/>
  <c r="AJ2384" i="1" s="1"/>
  <c r="AJ2385" i="1" a="1"/>
  <c r="AJ2385" i="1" s="1"/>
  <c r="AJ2386" i="1" a="1"/>
  <c r="AJ2386" i="1" s="1"/>
  <c r="AJ2387" i="1" a="1"/>
  <c r="AJ2387" i="1" s="1"/>
  <c r="AJ2388" i="1" a="1"/>
  <c r="AJ2388" i="1" s="1"/>
  <c r="AJ2389" i="1" a="1"/>
  <c r="AJ2389" i="1" s="1"/>
  <c r="AJ2390" i="1" a="1"/>
  <c r="AJ2390" i="1" s="1"/>
  <c r="AJ2391" i="1" a="1"/>
  <c r="AJ2391" i="1" s="1"/>
  <c r="AJ2392" i="1" a="1"/>
  <c r="AJ2392" i="1" s="1"/>
  <c r="AJ2393" i="1" a="1"/>
  <c r="AJ2393" i="1" s="1"/>
  <c r="AJ2394" i="1" a="1"/>
  <c r="AJ2394" i="1" s="1"/>
  <c r="AJ2395" i="1" a="1"/>
  <c r="AJ2395" i="1" s="1"/>
  <c r="AJ2396" i="1" a="1"/>
  <c r="AJ2396" i="1" s="1"/>
  <c r="AJ2397" i="1" a="1"/>
  <c r="AJ2397" i="1" s="1"/>
  <c r="AJ2398" i="1" a="1"/>
  <c r="AJ2398" i="1" s="1"/>
  <c r="AJ2399" i="1" a="1"/>
  <c r="AJ2399" i="1" s="1"/>
  <c r="AJ2400" i="1" a="1"/>
  <c r="AJ2400" i="1" s="1"/>
  <c r="AJ2401" i="1" a="1"/>
  <c r="AJ2401" i="1" s="1"/>
  <c r="AJ2402" i="1" a="1"/>
  <c r="AJ2402" i="1" s="1"/>
  <c r="AJ2403" i="1" a="1"/>
  <c r="AJ2403" i="1" s="1"/>
  <c r="AJ2404" i="1" a="1"/>
  <c r="AJ2404" i="1" s="1"/>
  <c r="AJ2405" i="1" a="1"/>
  <c r="AJ2405" i="1" s="1"/>
  <c r="AJ2406" i="1" a="1"/>
  <c r="AJ2406" i="1" s="1"/>
  <c r="AJ2407" i="1" a="1"/>
  <c r="AJ2407" i="1" s="1"/>
  <c r="AJ2408" i="1" a="1"/>
  <c r="AJ2408" i="1" s="1"/>
  <c r="AJ2409" i="1" a="1"/>
  <c r="AJ2409" i="1" s="1"/>
  <c r="AJ2410" i="1" a="1"/>
  <c r="AJ2410" i="1" s="1"/>
  <c r="AJ2411" i="1" a="1"/>
  <c r="AJ2411" i="1" s="1"/>
  <c r="AJ2412" i="1" a="1"/>
  <c r="AJ2412" i="1" s="1"/>
  <c r="AJ2413" i="1" a="1"/>
  <c r="AJ2413" i="1" s="1"/>
  <c r="AJ2414" i="1" a="1"/>
  <c r="AJ2414" i="1" s="1"/>
  <c r="AJ2415" i="1" a="1"/>
  <c r="AJ2415" i="1" s="1"/>
  <c r="AJ2416" i="1" a="1"/>
  <c r="AJ2416" i="1" s="1"/>
  <c r="AJ2417" i="1" a="1"/>
  <c r="AJ2417" i="1" s="1"/>
  <c r="AJ2418" i="1" a="1"/>
  <c r="AJ2418" i="1" s="1"/>
  <c r="AJ2419" i="1" a="1"/>
  <c r="AJ2419" i="1" s="1"/>
  <c r="AJ2420" i="1" a="1"/>
  <c r="AJ2420" i="1" s="1"/>
  <c r="AJ2421" i="1" a="1"/>
  <c r="AJ2421" i="1" s="1"/>
  <c r="AJ2422" i="1" a="1"/>
  <c r="AJ2422" i="1" s="1"/>
  <c r="AJ2423" i="1" a="1"/>
  <c r="AJ2423" i="1" s="1"/>
  <c r="AJ2424" i="1" a="1"/>
  <c r="AJ2424" i="1" s="1"/>
  <c r="AJ2425" i="1" a="1"/>
  <c r="AJ2425" i="1" s="1"/>
  <c r="AJ2426" i="1" a="1"/>
  <c r="AJ2426" i="1" s="1"/>
  <c r="AJ2427" i="1" a="1"/>
  <c r="AJ2427" i="1" s="1"/>
  <c r="AJ2428" i="1" a="1"/>
  <c r="AJ2428" i="1" s="1"/>
  <c r="AJ2429" i="1" a="1"/>
  <c r="AJ2429" i="1" s="1"/>
  <c r="AJ2430" i="1" a="1"/>
  <c r="AJ2430" i="1" s="1"/>
  <c r="AJ2431" i="1" a="1"/>
  <c r="AJ2431" i="1" s="1"/>
  <c r="AJ2432" i="1" a="1"/>
  <c r="AJ2432" i="1" s="1"/>
  <c r="AJ2433" i="1" a="1"/>
  <c r="AJ2433" i="1" s="1"/>
  <c r="AJ2434" i="1" a="1"/>
  <c r="AJ2434" i="1" s="1"/>
  <c r="AJ2435" i="1" a="1"/>
  <c r="AJ2435" i="1" s="1"/>
  <c r="AJ2436" i="1" a="1"/>
  <c r="AJ2436" i="1" s="1"/>
  <c r="AJ2437" i="1" a="1"/>
  <c r="AJ2437" i="1" s="1"/>
  <c r="AJ2438" i="1" a="1"/>
  <c r="AJ2438" i="1" s="1"/>
  <c r="AJ2439" i="1" a="1"/>
  <c r="AJ2439" i="1" s="1"/>
  <c r="AJ2440" i="1" a="1"/>
  <c r="AJ2440" i="1" s="1"/>
  <c r="AJ2441" i="1" a="1"/>
  <c r="AJ2441" i="1" s="1"/>
  <c r="AJ2442" i="1" a="1"/>
  <c r="AJ2442" i="1" s="1"/>
  <c r="AJ2443" i="1" a="1"/>
  <c r="AJ2443" i="1" s="1"/>
  <c r="AJ2444" i="1" a="1"/>
  <c r="AJ2444" i="1" s="1"/>
  <c r="AJ2445" i="1" a="1"/>
  <c r="AJ2445" i="1" s="1"/>
  <c r="AJ2446" i="1" a="1"/>
  <c r="AJ2446" i="1" s="1"/>
  <c r="AJ2447" i="1" a="1"/>
  <c r="AJ2447" i="1" s="1"/>
  <c r="AJ2448" i="1" a="1"/>
  <c r="AJ2448" i="1" s="1"/>
  <c r="AJ2449" i="1" a="1"/>
  <c r="AJ2449" i="1" s="1"/>
  <c r="AJ2450" i="1" a="1"/>
  <c r="AJ2450" i="1" s="1"/>
  <c r="AJ2451" i="1" a="1"/>
  <c r="AJ2451" i="1" s="1"/>
  <c r="AJ2452" i="1" a="1"/>
  <c r="AJ2452" i="1" s="1"/>
  <c r="AJ2453" i="1" a="1"/>
  <c r="AJ2453" i="1" s="1"/>
  <c r="AJ2454" i="1" a="1"/>
  <c r="AJ2454" i="1" s="1"/>
  <c r="AJ2455" i="1" a="1"/>
  <c r="AJ2455" i="1" s="1"/>
  <c r="AJ2456" i="1" a="1"/>
  <c r="AJ2456" i="1" s="1"/>
  <c r="AJ2457" i="1" a="1"/>
  <c r="AJ2457" i="1" s="1"/>
  <c r="AJ2458" i="1" a="1"/>
  <c r="AJ2458" i="1" s="1"/>
  <c r="AL4" i="1" a="1"/>
  <c r="AL4" i="1" s="1"/>
  <c r="AL5" i="1" a="1"/>
  <c r="AL5" i="1" s="1"/>
  <c r="AL6" i="1" a="1"/>
  <c r="AL6" i="1" s="1"/>
  <c r="AL7" i="1" a="1"/>
  <c r="AL7" i="1" s="1"/>
  <c r="AL8" i="1" a="1"/>
  <c r="AL8" i="1" s="1"/>
  <c r="AL9" i="1" a="1"/>
  <c r="AL9" i="1" s="1"/>
  <c r="AL10" i="1" a="1"/>
  <c r="AL10" i="1" s="1"/>
  <c r="AL11" i="1" a="1"/>
  <c r="AL11" i="1" s="1"/>
  <c r="AL12" i="1" a="1"/>
  <c r="AL12" i="1" s="1"/>
  <c r="AL13" i="1" a="1"/>
  <c r="AL13" i="1" s="1"/>
  <c r="AL14" i="1" a="1"/>
  <c r="AL14" i="1" s="1"/>
  <c r="AL15" i="1" a="1"/>
  <c r="AL15" i="1" s="1"/>
  <c r="AL16" i="1" a="1"/>
  <c r="AL16" i="1" s="1"/>
  <c r="AL17" i="1" a="1"/>
  <c r="AL17" i="1" s="1"/>
  <c r="AL18" i="1" a="1"/>
  <c r="AL18" i="1" s="1"/>
  <c r="AL19" i="1" a="1"/>
  <c r="AL19" i="1" s="1"/>
  <c r="AL20" i="1" a="1"/>
  <c r="AL20" i="1" s="1"/>
  <c r="AL21" i="1" a="1"/>
  <c r="AL21" i="1" s="1"/>
  <c r="AL22" i="1" a="1"/>
  <c r="AL22" i="1" s="1"/>
  <c r="AL23" i="1" a="1"/>
  <c r="AL23" i="1" s="1"/>
  <c r="AL24" i="1" a="1"/>
  <c r="AL24" i="1" s="1"/>
  <c r="AL25" i="1" a="1"/>
  <c r="AL25" i="1" s="1"/>
  <c r="AL26" i="1" a="1"/>
  <c r="AL26" i="1" s="1"/>
  <c r="AL27" i="1" a="1"/>
  <c r="AL27" i="1" s="1"/>
  <c r="AL28" i="1" a="1"/>
  <c r="AL28" i="1" s="1"/>
  <c r="AL29" i="1" a="1"/>
  <c r="AL29" i="1" s="1"/>
  <c r="AL30" i="1" a="1"/>
  <c r="AL30" i="1" s="1"/>
  <c r="AL31" i="1" a="1"/>
  <c r="AL31" i="1" s="1"/>
  <c r="AL32" i="1" a="1"/>
  <c r="AL32" i="1" s="1"/>
  <c r="AL33" i="1" a="1"/>
  <c r="AL33" i="1" s="1"/>
  <c r="AL34" i="1" a="1"/>
  <c r="AL34" i="1" s="1"/>
  <c r="AL35" i="1" a="1"/>
  <c r="AL35" i="1" s="1"/>
  <c r="AL36" i="1" a="1"/>
  <c r="AL36" i="1" s="1"/>
  <c r="AL37" i="1" a="1"/>
  <c r="AL37" i="1" s="1"/>
  <c r="AL38" i="1" a="1"/>
  <c r="AL38" i="1" s="1"/>
  <c r="AL39" i="1" a="1"/>
  <c r="AL39" i="1" s="1"/>
  <c r="AL40" i="1" a="1"/>
  <c r="AL40" i="1" s="1"/>
  <c r="AL41" i="1" a="1"/>
  <c r="AL41" i="1" s="1"/>
  <c r="AL42" i="1" a="1"/>
  <c r="AL42" i="1" s="1"/>
  <c r="AL43" i="1" a="1"/>
  <c r="AL43" i="1" s="1"/>
  <c r="AL44" i="1" a="1"/>
  <c r="AL44" i="1" s="1"/>
  <c r="AL45" i="1" a="1"/>
  <c r="AL45" i="1" s="1"/>
  <c r="AL46" i="1" a="1"/>
  <c r="AL46" i="1" s="1"/>
  <c r="AL47" i="1" a="1"/>
  <c r="AL47" i="1" s="1"/>
  <c r="AL48" i="1" a="1"/>
  <c r="AL48" i="1" s="1"/>
  <c r="AL49" i="1" a="1"/>
  <c r="AL49" i="1" s="1"/>
  <c r="AL50" i="1" a="1"/>
  <c r="AL50" i="1" s="1"/>
  <c r="AL51" i="1" a="1"/>
  <c r="AL51" i="1" s="1"/>
  <c r="AL52" i="1" a="1"/>
  <c r="AL52" i="1" s="1"/>
  <c r="AL53" i="1" a="1"/>
  <c r="AL53" i="1" s="1"/>
  <c r="AL54" i="1" a="1"/>
  <c r="AL54" i="1" s="1"/>
  <c r="AL55" i="1" a="1"/>
  <c r="AL55" i="1" s="1"/>
  <c r="AL56" i="1" a="1"/>
  <c r="AL56" i="1" s="1"/>
  <c r="AL57" i="1" a="1"/>
  <c r="AL57" i="1" s="1"/>
  <c r="AL58" i="1" a="1"/>
  <c r="AL58" i="1" s="1"/>
  <c r="AL59" i="1" a="1"/>
  <c r="AL59" i="1" s="1"/>
  <c r="AL60" i="1" a="1"/>
  <c r="AL60" i="1" s="1"/>
  <c r="AL61" i="1" a="1"/>
  <c r="AL61" i="1" s="1"/>
  <c r="AL62" i="1" a="1"/>
  <c r="AL62" i="1" s="1"/>
  <c r="AL63" i="1" a="1"/>
  <c r="AL63" i="1" s="1"/>
  <c r="AL64" i="1" a="1"/>
  <c r="AL64" i="1" s="1"/>
  <c r="AL65" i="1" a="1"/>
  <c r="AL65" i="1" s="1"/>
  <c r="AL66" i="1" a="1"/>
  <c r="AL66" i="1" s="1"/>
  <c r="AL67" i="1" a="1"/>
  <c r="AL67" i="1" s="1"/>
  <c r="AL68" i="1" a="1"/>
  <c r="AL68" i="1" s="1"/>
  <c r="AL69" i="1" a="1"/>
  <c r="AL69" i="1" s="1"/>
  <c r="AL70" i="1" a="1"/>
  <c r="AL70" i="1" s="1"/>
  <c r="AL71" i="1" a="1"/>
  <c r="AL71" i="1" s="1"/>
  <c r="AL72" i="1" a="1"/>
  <c r="AL72" i="1" s="1"/>
  <c r="AL73" i="1" a="1"/>
  <c r="AL73" i="1" s="1"/>
  <c r="AL74" i="1" a="1"/>
  <c r="AL74" i="1" s="1"/>
  <c r="AL75" i="1" a="1"/>
  <c r="AL75" i="1" s="1"/>
  <c r="AL76" i="1" a="1"/>
  <c r="AL76" i="1" s="1"/>
  <c r="AL77" i="1" a="1"/>
  <c r="AL77" i="1" s="1"/>
  <c r="AL78" i="1" a="1"/>
  <c r="AL78" i="1" s="1"/>
  <c r="AL79" i="1" a="1"/>
  <c r="AL79" i="1" s="1"/>
  <c r="AL80" i="1" a="1"/>
  <c r="AL80" i="1" s="1"/>
  <c r="AL81" i="1" a="1"/>
  <c r="AL81" i="1" s="1"/>
  <c r="AL82" i="1" a="1"/>
  <c r="AL82" i="1" s="1"/>
  <c r="AL83" i="1" a="1"/>
  <c r="AL83" i="1" s="1"/>
  <c r="AL84" i="1" a="1"/>
  <c r="AL84" i="1" s="1"/>
  <c r="AL85" i="1" a="1"/>
  <c r="AL85" i="1" s="1"/>
  <c r="AL86" i="1" a="1"/>
  <c r="AL86" i="1" s="1"/>
  <c r="AL87" i="1" a="1"/>
  <c r="AL87" i="1" s="1"/>
  <c r="AL88" i="1" a="1"/>
  <c r="AL88" i="1" s="1"/>
  <c r="AL89" i="1" a="1"/>
  <c r="AL89" i="1" s="1"/>
  <c r="AL90" i="1" a="1"/>
  <c r="AL90" i="1" s="1"/>
  <c r="AL91" i="1" a="1"/>
  <c r="AL91" i="1" s="1"/>
  <c r="AL92" i="1" a="1"/>
  <c r="AL92" i="1" s="1"/>
  <c r="AL93" i="1" a="1"/>
  <c r="AL93" i="1" s="1"/>
  <c r="AL94" i="1" a="1"/>
  <c r="AL94" i="1" s="1"/>
  <c r="AL95" i="1" a="1"/>
  <c r="AL95" i="1" s="1"/>
  <c r="AL96" i="1" a="1"/>
  <c r="AL96" i="1" s="1"/>
  <c r="AL97" i="1" a="1"/>
  <c r="AL97" i="1" s="1"/>
  <c r="AL98" i="1" a="1"/>
  <c r="AL98" i="1" s="1"/>
  <c r="AL99" i="1" a="1"/>
  <c r="AL99" i="1" s="1"/>
  <c r="AL100" i="1" a="1"/>
  <c r="AL100" i="1" s="1"/>
  <c r="AL101" i="1" a="1"/>
  <c r="AL101" i="1" s="1"/>
  <c r="AL102" i="1" a="1"/>
  <c r="AL102" i="1" s="1"/>
  <c r="AL103" i="1" a="1"/>
  <c r="AL103" i="1" s="1"/>
  <c r="AL104" i="1" a="1"/>
  <c r="AL104" i="1" s="1"/>
  <c r="AL105" i="1" a="1"/>
  <c r="AL105" i="1" s="1"/>
  <c r="AL106" i="1" a="1"/>
  <c r="AL106" i="1" s="1"/>
  <c r="AL107" i="1" a="1"/>
  <c r="AL107" i="1" s="1"/>
  <c r="AL108" i="1" a="1"/>
  <c r="AL108" i="1" s="1"/>
  <c r="AL109" i="1" a="1"/>
  <c r="AL109" i="1" s="1"/>
  <c r="AL110" i="1" a="1"/>
  <c r="AL110" i="1" s="1"/>
  <c r="AL111" i="1" a="1"/>
  <c r="AL111" i="1" s="1"/>
  <c r="AL112" i="1" a="1"/>
  <c r="AL112" i="1" s="1"/>
  <c r="AL113" i="1" a="1"/>
  <c r="AL113" i="1" s="1"/>
  <c r="AL114" i="1" a="1"/>
  <c r="AL114" i="1" s="1"/>
  <c r="AL115" i="1" a="1"/>
  <c r="AL115" i="1" s="1"/>
  <c r="AL116" i="1" a="1"/>
  <c r="AL116" i="1" s="1"/>
  <c r="AL117" i="1" a="1"/>
  <c r="AL117" i="1" s="1"/>
  <c r="AL118" i="1" a="1"/>
  <c r="AL118" i="1" s="1"/>
  <c r="AL119" i="1" a="1"/>
  <c r="AL119" i="1" s="1"/>
  <c r="AL120" i="1" a="1"/>
  <c r="AL120" i="1" s="1"/>
  <c r="AL121" i="1" a="1"/>
  <c r="AL121" i="1" s="1"/>
  <c r="AL122" i="1" a="1"/>
  <c r="AL122" i="1" s="1"/>
  <c r="AL123" i="1" a="1"/>
  <c r="AL123" i="1" s="1"/>
  <c r="AL124" i="1" a="1"/>
  <c r="AL124" i="1" s="1"/>
  <c r="AL125" i="1" a="1"/>
  <c r="AL125" i="1" s="1"/>
  <c r="AL126" i="1" a="1"/>
  <c r="AL126" i="1" s="1"/>
  <c r="AL127" i="1" a="1"/>
  <c r="AL127" i="1" s="1"/>
  <c r="AL128" i="1" a="1"/>
  <c r="AL128" i="1" s="1"/>
  <c r="AL129" i="1" a="1"/>
  <c r="AL129" i="1" s="1"/>
  <c r="AL130" i="1" a="1"/>
  <c r="AL130" i="1" s="1"/>
  <c r="AL131" i="1" a="1"/>
  <c r="AL131" i="1" s="1"/>
  <c r="AL132" i="1" a="1"/>
  <c r="AL132" i="1" s="1"/>
  <c r="AL133" i="1" a="1"/>
  <c r="AL133" i="1" s="1"/>
  <c r="AL134" i="1" a="1"/>
  <c r="AL134" i="1" s="1"/>
  <c r="AL135" i="1" a="1"/>
  <c r="AL135" i="1" s="1"/>
  <c r="AL136" i="1" a="1"/>
  <c r="AL136" i="1" s="1"/>
  <c r="AL137" i="1" a="1"/>
  <c r="AL137" i="1" s="1"/>
  <c r="AL138" i="1" a="1"/>
  <c r="AL138" i="1" s="1"/>
  <c r="AL139" i="1" a="1"/>
  <c r="AL139" i="1" s="1"/>
  <c r="AL140" i="1" a="1"/>
  <c r="AL140" i="1" s="1"/>
  <c r="AL141" i="1" a="1"/>
  <c r="AL141" i="1" s="1"/>
  <c r="AL142" i="1" a="1"/>
  <c r="AL142" i="1" s="1"/>
  <c r="AL143" i="1" a="1"/>
  <c r="AL143" i="1" s="1"/>
  <c r="AL144" i="1" a="1"/>
  <c r="AL144" i="1" s="1"/>
  <c r="AL145" i="1" a="1"/>
  <c r="AL145" i="1" s="1"/>
  <c r="AL146" i="1" a="1"/>
  <c r="AL146" i="1" s="1"/>
  <c r="AL147" i="1" a="1"/>
  <c r="AL147" i="1" s="1"/>
  <c r="AL148" i="1" a="1"/>
  <c r="AL148" i="1" s="1"/>
  <c r="AL149" i="1" a="1"/>
  <c r="AL149" i="1" s="1"/>
  <c r="AL150" i="1" a="1"/>
  <c r="AL150" i="1" s="1"/>
  <c r="AL151" i="1" a="1"/>
  <c r="AL151" i="1" s="1"/>
  <c r="AL152" i="1" a="1"/>
  <c r="AL152" i="1" s="1"/>
  <c r="AL153" i="1" a="1"/>
  <c r="AL153" i="1" s="1"/>
  <c r="AL154" i="1" a="1"/>
  <c r="AL154" i="1" s="1"/>
  <c r="AL155" i="1" a="1"/>
  <c r="AL155" i="1" s="1"/>
  <c r="AL156" i="1" a="1"/>
  <c r="AL156" i="1" s="1"/>
  <c r="AL157" i="1" a="1"/>
  <c r="AL157" i="1" s="1"/>
  <c r="AL158" i="1" a="1"/>
  <c r="AL158" i="1" s="1"/>
  <c r="AL159" i="1" a="1"/>
  <c r="AL159" i="1" s="1"/>
  <c r="AL160" i="1" a="1"/>
  <c r="AL160" i="1" s="1"/>
  <c r="AL161" i="1" a="1"/>
  <c r="AL161" i="1" s="1"/>
  <c r="AL162" i="1" a="1"/>
  <c r="AL162" i="1" s="1"/>
  <c r="AL163" i="1" a="1"/>
  <c r="AL163" i="1" s="1"/>
  <c r="AL164" i="1" a="1"/>
  <c r="AL164" i="1" s="1"/>
  <c r="AL165" i="1" a="1"/>
  <c r="AL165" i="1" s="1"/>
  <c r="AL166" i="1" a="1"/>
  <c r="AL166" i="1" s="1"/>
  <c r="AL167" i="1" a="1"/>
  <c r="AL167" i="1" s="1"/>
  <c r="AL168" i="1" a="1"/>
  <c r="AL168" i="1" s="1"/>
  <c r="AL169" i="1" a="1"/>
  <c r="AL169" i="1" s="1"/>
  <c r="AL170" i="1" a="1"/>
  <c r="AL170" i="1" s="1"/>
  <c r="AL171" i="1" a="1"/>
  <c r="AL171" i="1" s="1"/>
  <c r="AL172" i="1" a="1"/>
  <c r="AL172" i="1" s="1"/>
  <c r="AL173" i="1" a="1"/>
  <c r="AL173" i="1" s="1"/>
  <c r="AL174" i="1" a="1"/>
  <c r="AL174" i="1" s="1"/>
  <c r="AL175" i="1" a="1"/>
  <c r="AL175" i="1" s="1"/>
  <c r="AL176" i="1" a="1"/>
  <c r="AL176" i="1" s="1"/>
  <c r="AL177" i="1" a="1"/>
  <c r="AL177" i="1" s="1"/>
  <c r="AL178" i="1" a="1"/>
  <c r="AL178" i="1" s="1"/>
  <c r="AL179" i="1" a="1"/>
  <c r="AL179" i="1" s="1"/>
  <c r="AL180" i="1" a="1"/>
  <c r="AL180" i="1" s="1"/>
  <c r="AL181" i="1" a="1"/>
  <c r="AL181" i="1" s="1"/>
  <c r="AL182" i="1" a="1"/>
  <c r="AL182" i="1" s="1"/>
  <c r="AL183" i="1" a="1"/>
  <c r="AL183" i="1" s="1"/>
  <c r="AL184" i="1" a="1"/>
  <c r="AL184" i="1" s="1"/>
  <c r="AL185" i="1" a="1"/>
  <c r="AL185" i="1" s="1"/>
  <c r="AL186" i="1" a="1"/>
  <c r="AL186" i="1" s="1"/>
  <c r="AL187" i="1" a="1"/>
  <c r="AL187" i="1" s="1"/>
  <c r="AL188" i="1" a="1"/>
  <c r="AL188" i="1" s="1"/>
  <c r="AL189" i="1" a="1"/>
  <c r="AL189" i="1" s="1"/>
  <c r="AL190" i="1" a="1"/>
  <c r="AL190" i="1" s="1"/>
  <c r="AL191" i="1" a="1"/>
  <c r="AL191" i="1" s="1"/>
  <c r="AL192" i="1" a="1"/>
  <c r="AL192" i="1" s="1"/>
  <c r="AL193" i="1" a="1"/>
  <c r="AL193" i="1" s="1"/>
  <c r="AL194" i="1" a="1"/>
  <c r="AL194" i="1" s="1"/>
  <c r="AL195" i="1" a="1"/>
  <c r="AL195" i="1" s="1"/>
  <c r="AL196" i="1" a="1"/>
  <c r="AL196" i="1" s="1"/>
  <c r="AL197" i="1" a="1"/>
  <c r="AL197" i="1" s="1"/>
  <c r="AL198" i="1" a="1"/>
  <c r="AL198" i="1" s="1"/>
  <c r="AL199" i="1" a="1"/>
  <c r="AL199" i="1" s="1"/>
  <c r="AL200" i="1" a="1"/>
  <c r="AL200" i="1" s="1"/>
  <c r="AL201" i="1" a="1"/>
  <c r="AL201" i="1" s="1"/>
  <c r="AL202" i="1" a="1"/>
  <c r="AL202" i="1" s="1"/>
  <c r="AL203" i="1" a="1"/>
  <c r="AL203" i="1" s="1"/>
  <c r="AL204" i="1" a="1"/>
  <c r="AL204" i="1" s="1"/>
  <c r="AL205" i="1" a="1"/>
  <c r="AL205" i="1" s="1"/>
  <c r="AL206" i="1" a="1"/>
  <c r="AL206" i="1" s="1"/>
  <c r="AL207" i="1" a="1"/>
  <c r="AL207" i="1" s="1"/>
  <c r="AL208" i="1" a="1"/>
  <c r="AL208" i="1" s="1"/>
  <c r="AL209" i="1" a="1"/>
  <c r="AL209" i="1" s="1"/>
  <c r="AL210" i="1" a="1"/>
  <c r="AL210" i="1" s="1"/>
  <c r="AL211" i="1" a="1"/>
  <c r="AL211" i="1" s="1"/>
  <c r="AL212" i="1" a="1"/>
  <c r="AL212" i="1" s="1"/>
  <c r="AL213" i="1" a="1"/>
  <c r="AL213" i="1" s="1"/>
  <c r="AL214" i="1" a="1"/>
  <c r="AL214" i="1" s="1"/>
  <c r="AL215" i="1" a="1"/>
  <c r="AL215" i="1" s="1"/>
  <c r="AL216" i="1" a="1"/>
  <c r="AL216" i="1" s="1"/>
  <c r="AL217" i="1" a="1"/>
  <c r="AL217" i="1" s="1"/>
  <c r="AL218" i="1" a="1"/>
  <c r="AL218" i="1" s="1"/>
  <c r="AL219" i="1" a="1"/>
  <c r="AL219" i="1" s="1"/>
  <c r="AL220" i="1" a="1"/>
  <c r="AL220" i="1" s="1"/>
  <c r="AL221" i="1" a="1"/>
  <c r="AL221" i="1" s="1"/>
  <c r="AL222" i="1" a="1"/>
  <c r="AL222" i="1" s="1"/>
  <c r="AL223" i="1" a="1"/>
  <c r="AL223" i="1" s="1"/>
  <c r="AL224" i="1" a="1"/>
  <c r="AL224" i="1" s="1"/>
  <c r="AL225" i="1" a="1"/>
  <c r="AL225" i="1" s="1"/>
  <c r="AL226" i="1" a="1"/>
  <c r="AL226" i="1" s="1"/>
  <c r="AL227" i="1" a="1"/>
  <c r="AL227" i="1" s="1"/>
  <c r="AL228" i="1" a="1"/>
  <c r="AL228" i="1" s="1"/>
  <c r="AL229" i="1" a="1"/>
  <c r="AL229" i="1" s="1"/>
  <c r="AL230" i="1" a="1"/>
  <c r="AL230" i="1" s="1"/>
  <c r="AL231" i="1" a="1"/>
  <c r="AL231" i="1" s="1"/>
  <c r="AL232" i="1" a="1"/>
  <c r="AL232" i="1" s="1"/>
  <c r="AL233" i="1" a="1"/>
  <c r="AL233" i="1" s="1"/>
  <c r="AL234" i="1" a="1"/>
  <c r="AL234" i="1" s="1"/>
  <c r="AL235" i="1" a="1"/>
  <c r="AL235" i="1" s="1"/>
  <c r="AL236" i="1" a="1"/>
  <c r="AL236" i="1" s="1"/>
  <c r="AL237" i="1" a="1"/>
  <c r="AL237" i="1" s="1"/>
  <c r="AL238" i="1" a="1"/>
  <c r="AL238" i="1" s="1"/>
  <c r="AL239" i="1" a="1"/>
  <c r="AL239" i="1" s="1"/>
  <c r="AL240" i="1" a="1"/>
  <c r="AL240" i="1" s="1"/>
  <c r="AL241" i="1" a="1"/>
  <c r="AL241" i="1" s="1"/>
  <c r="AL242" i="1" a="1"/>
  <c r="AL242" i="1" s="1"/>
  <c r="AL243" i="1" a="1"/>
  <c r="AL243" i="1" s="1"/>
  <c r="AL244" i="1" a="1"/>
  <c r="AL244" i="1" s="1"/>
  <c r="AL245" i="1" a="1"/>
  <c r="AL245" i="1" s="1"/>
  <c r="AL246" i="1" a="1"/>
  <c r="AL246" i="1" s="1"/>
  <c r="AL247" i="1" a="1"/>
  <c r="AL247" i="1" s="1"/>
  <c r="AL248" i="1" a="1"/>
  <c r="AL248" i="1" s="1"/>
  <c r="AL249" i="1" a="1"/>
  <c r="AL249" i="1" s="1"/>
  <c r="AL250" i="1" a="1"/>
  <c r="AL250" i="1" s="1"/>
  <c r="AL251" i="1" a="1"/>
  <c r="AL251" i="1" s="1"/>
  <c r="AL252" i="1" a="1"/>
  <c r="AL252" i="1" s="1"/>
  <c r="AL253" i="1" a="1"/>
  <c r="AL253" i="1" s="1"/>
  <c r="AL254" i="1" a="1"/>
  <c r="AL254" i="1" s="1"/>
  <c r="AL255" i="1" a="1"/>
  <c r="AL255" i="1" s="1"/>
  <c r="AL256" i="1" a="1"/>
  <c r="AL256" i="1" s="1"/>
  <c r="AL257" i="1" a="1"/>
  <c r="AL257" i="1" s="1"/>
  <c r="AL258" i="1" a="1"/>
  <c r="AL258" i="1" s="1"/>
  <c r="AL259" i="1" a="1"/>
  <c r="AL259" i="1" s="1"/>
  <c r="AL260" i="1" a="1"/>
  <c r="AL260" i="1" s="1"/>
  <c r="AL261" i="1" a="1"/>
  <c r="AL261" i="1" s="1"/>
  <c r="AL262" i="1" a="1"/>
  <c r="AL262" i="1" s="1"/>
  <c r="AL263" i="1" a="1"/>
  <c r="AL263" i="1" s="1"/>
  <c r="AL264" i="1" a="1"/>
  <c r="AL264" i="1" s="1"/>
  <c r="AL265" i="1" a="1"/>
  <c r="AL265" i="1" s="1"/>
  <c r="AL266" i="1" a="1"/>
  <c r="AL266" i="1" s="1"/>
  <c r="AL267" i="1" a="1"/>
  <c r="AL267" i="1" s="1"/>
  <c r="AL268" i="1" a="1"/>
  <c r="AL268" i="1" s="1"/>
  <c r="AL269" i="1" a="1"/>
  <c r="AL269" i="1" s="1"/>
  <c r="AL270" i="1" a="1"/>
  <c r="AL270" i="1" s="1"/>
  <c r="AL271" i="1" a="1"/>
  <c r="AL271" i="1" s="1"/>
  <c r="AL272" i="1" a="1"/>
  <c r="AL272" i="1" s="1"/>
  <c r="AL273" i="1" a="1"/>
  <c r="AL273" i="1" s="1"/>
  <c r="AL274" i="1" a="1"/>
  <c r="AL274" i="1" s="1"/>
  <c r="AL275" i="1" a="1"/>
  <c r="AL275" i="1" s="1"/>
  <c r="AL276" i="1" a="1"/>
  <c r="AL276" i="1" s="1"/>
  <c r="AL277" i="1" a="1"/>
  <c r="AL277" i="1" s="1"/>
  <c r="AL278" i="1" a="1"/>
  <c r="AL278" i="1" s="1"/>
  <c r="AL279" i="1" a="1"/>
  <c r="AL279" i="1" s="1"/>
  <c r="AL280" i="1" a="1"/>
  <c r="AL280" i="1" s="1"/>
  <c r="AL281" i="1" a="1"/>
  <c r="AL281" i="1" s="1"/>
  <c r="AL282" i="1" a="1"/>
  <c r="AL282" i="1" s="1"/>
  <c r="AL283" i="1" a="1"/>
  <c r="AL283" i="1" s="1"/>
  <c r="AL284" i="1" a="1"/>
  <c r="AL284" i="1" s="1"/>
  <c r="AL285" i="1" a="1"/>
  <c r="AL285" i="1" s="1"/>
  <c r="AL286" i="1" a="1"/>
  <c r="AL286" i="1" s="1"/>
  <c r="AL287" i="1" a="1"/>
  <c r="AL287" i="1" s="1"/>
  <c r="AL288" i="1" a="1"/>
  <c r="AL288" i="1" s="1"/>
  <c r="AL289" i="1" a="1"/>
  <c r="AL289" i="1" s="1"/>
  <c r="AL290" i="1" a="1"/>
  <c r="AL290" i="1" s="1"/>
  <c r="AL291" i="1" a="1"/>
  <c r="AL291" i="1" s="1"/>
  <c r="AL292" i="1" a="1"/>
  <c r="AL292" i="1" s="1"/>
  <c r="AL293" i="1" a="1"/>
  <c r="AL293" i="1" s="1"/>
  <c r="AL294" i="1" a="1"/>
  <c r="AL294" i="1" s="1"/>
  <c r="AL295" i="1" a="1"/>
  <c r="AL295" i="1" s="1"/>
  <c r="AL296" i="1" a="1"/>
  <c r="AL296" i="1" s="1"/>
  <c r="AL297" i="1" a="1"/>
  <c r="AL297" i="1" s="1"/>
  <c r="AL298" i="1" a="1"/>
  <c r="AL298" i="1" s="1"/>
  <c r="AL299" i="1" a="1"/>
  <c r="AL299" i="1" s="1"/>
  <c r="AL300" i="1" a="1"/>
  <c r="AL300" i="1" s="1"/>
  <c r="AL301" i="1" a="1"/>
  <c r="AL301" i="1" s="1"/>
  <c r="AL302" i="1" a="1"/>
  <c r="AL302" i="1" s="1"/>
  <c r="AL303" i="1" a="1"/>
  <c r="AL303" i="1" s="1"/>
  <c r="AL304" i="1" a="1"/>
  <c r="AL304" i="1" s="1"/>
  <c r="AL305" i="1" a="1"/>
  <c r="AL305" i="1" s="1"/>
  <c r="AL306" i="1" a="1"/>
  <c r="AL306" i="1" s="1"/>
  <c r="AL307" i="1" a="1"/>
  <c r="AL307" i="1" s="1"/>
  <c r="AL308" i="1" a="1"/>
  <c r="AL308" i="1" s="1"/>
  <c r="AL309" i="1" a="1"/>
  <c r="AL309" i="1" s="1"/>
  <c r="AL310" i="1" a="1"/>
  <c r="AL310" i="1" s="1"/>
  <c r="AL311" i="1" a="1"/>
  <c r="AL311" i="1" s="1"/>
  <c r="AL312" i="1" a="1"/>
  <c r="AL312" i="1" s="1"/>
  <c r="AL313" i="1" a="1"/>
  <c r="AL313" i="1" s="1"/>
  <c r="AL314" i="1" a="1"/>
  <c r="AL314" i="1" s="1"/>
  <c r="AL315" i="1" a="1"/>
  <c r="AL315" i="1" s="1"/>
  <c r="AL316" i="1" a="1"/>
  <c r="AL316" i="1" s="1"/>
  <c r="AL317" i="1" a="1"/>
  <c r="AL317" i="1" s="1"/>
  <c r="AL318" i="1" a="1"/>
  <c r="AL318" i="1" s="1"/>
  <c r="AL319" i="1" a="1"/>
  <c r="AL319" i="1" s="1"/>
  <c r="AL320" i="1" a="1"/>
  <c r="AL320" i="1" s="1"/>
  <c r="AL321" i="1" a="1"/>
  <c r="AL321" i="1" s="1"/>
  <c r="AL322" i="1" a="1"/>
  <c r="AL322" i="1" s="1"/>
  <c r="AL323" i="1" a="1"/>
  <c r="AL323" i="1" s="1"/>
  <c r="AL324" i="1" a="1"/>
  <c r="AL324" i="1" s="1"/>
  <c r="AL325" i="1" a="1"/>
  <c r="AL325" i="1" s="1"/>
  <c r="AL326" i="1" a="1"/>
  <c r="AL326" i="1" s="1"/>
  <c r="AL327" i="1" a="1"/>
  <c r="AL327" i="1" s="1"/>
  <c r="AL328" i="1" a="1"/>
  <c r="AL328" i="1" s="1"/>
  <c r="AL329" i="1" a="1"/>
  <c r="AL329" i="1" s="1"/>
  <c r="AL330" i="1" a="1"/>
  <c r="AL330" i="1" s="1"/>
  <c r="AL331" i="1" a="1"/>
  <c r="AL331" i="1" s="1"/>
  <c r="AL332" i="1" a="1"/>
  <c r="AL332" i="1" s="1"/>
  <c r="AL333" i="1" a="1"/>
  <c r="AL333" i="1" s="1"/>
  <c r="AL334" i="1" a="1"/>
  <c r="AL334" i="1" s="1"/>
  <c r="AL335" i="1" a="1"/>
  <c r="AL335" i="1" s="1"/>
  <c r="AL336" i="1" a="1"/>
  <c r="AL336" i="1" s="1"/>
  <c r="AL337" i="1" a="1"/>
  <c r="AL337" i="1" s="1"/>
  <c r="AL338" i="1" a="1"/>
  <c r="AL338" i="1" s="1"/>
  <c r="AL339" i="1" a="1"/>
  <c r="AL339" i="1" s="1"/>
  <c r="AL340" i="1" a="1"/>
  <c r="AL340" i="1" s="1"/>
  <c r="AL341" i="1" a="1"/>
  <c r="AL341" i="1" s="1"/>
  <c r="AL342" i="1" a="1"/>
  <c r="AL342" i="1" s="1"/>
  <c r="AL343" i="1" a="1"/>
  <c r="AL343" i="1" s="1"/>
  <c r="AL344" i="1" a="1"/>
  <c r="AL344" i="1" s="1"/>
  <c r="AL345" i="1" a="1"/>
  <c r="AL345" i="1" s="1"/>
  <c r="AL346" i="1" a="1"/>
  <c r="AL346" i="1" s="1"/>
  <c r="AL347" i="1" a="1"/>
  <c r="AL347" i="1" s="1"/>
  <c r="AL348" i="1" a="1"/>
  <c r="AL348" i="1" s="1"/>
  <c r="AL349" i="1" a="1"/>
  <c r="AL349" i="1" s="1"/>
  <c r="AL350" i="1" a="1"/>
  <c r="AL350" i="1" s="1"/>
  <c r="AL351" i="1" a="1"/>
  <c r="AL351" i="1" s="1"/>
  <c r="AL352" i="1" a="1"/>
  <c r="AL352" i="1" s="1"/>
  <c r="AL353" i="1" a="1"/>
  <c r="AL353" i="1" s="1"/>
  <c r="AL354" i="1" a="1"/>
  <c r="AL354" i="1" s="1"/>
  <c r="AL355" i="1" a="1"/>
  <c r="AL355" i="1" s="1"/>
  <c r="AL356" i="1" a="1"/>
  <c r="AL356" i="1" s="1"/>
  <c r="AL357" i="1" a="1"/>
  <c r="AL357" i="1" s="1"/>
  <c r="AL358" i="1" a="1"/>
  <c r="AL358" i="1" s="1"/>
  <c r="AL359" i="1" a="1"/>
  <c r="AL359" i="1" s="1"/>
  <c r="AL360" i="1" a="1"/>
  <c r="AL360" i="1" s="1"/>
  <c r="AL361" i="1" a="1"/>
  <c r="AL361" i="1" s="1"/>
  <c r="AL362" i="1" a="1"/>
  <c r="AL362" i="1" s="1"/>
  <c r="AL363" i="1" a="1"/>
  <c r="AL363" i="1" s="1"/>
  <c r="AL364" i="1" a="1"/>
  <c r="AL364" i="1" s="1"/>
  <c r="AL365" i="1" a="1"/>
  <c r="AL365" i="1" s="1"/>
  <c r="AL366" i="1" a="1"/>
  <c r="AL366" i="1" s="1"/>
  <c r="AL367" i="1" a="1"/>
  <c r="AL367" i="1" s="1"/>
  <c r="AL368" i="1" a="1"/>
  <c r="AL368" i="1" s="1"/>
  <c r="AL369" i="1" a="1"/>
  <c r="AL369" i="1" s="1"/>
  <c r="AL370" i="1" a="1"/>
  <c r="AL370" i="1" s="1"/>
  <c r="AL371" i="1" a="1"/>
  <c r="AL371" i="1" s="1"/>
  <c r="AL372" i="1" a="1"/>
  <c r="AL372" i="1" s="1"/>
  <c r="AL373" i="1" a="1"/>
  <c r="AL373" i="1" s="1"/>
  <c r="AL374" i="1" a="1"/>
  <c r="AL374" i="1" s="1"/>
  <c r="AL375" i="1" a="1"/>
  <c r="AL375" i="1" s="1"/>
  <c r="AL376" i="1" a="1"/>
  <c r="AL376" i="1" s="1"/>
  <c r="AL377" i="1" a="1"/>
  <c r="AL377" i="1" s="1"/>
  <c r="AL378" i="1" a="1"/>
  <c r="AL378" i="1" s="1"/>
  <c r="AL379" i="1" a="1"/>
  <c r="AL379" i="1" s="1"/>
  <c r="AL380" i="1" a="1"/>
  <c r="AL380" i="1" s="1"/>
  <c r="AL381" i="1" a="1"/>
  <c r="AL381" i="1" s="1"/>
  <c r="AL382" i="1" a="1"/>
  <c r="AL382" i="1" s="1"/>
  <c r="AL383" i="1" a="1"/>
  <c r="AL383" i="1" s="1"/>
  <c r="AL384" i="1" a="1"/>
  <c r="AL384" i="1" s="1"/>
  <c r="AL385" i="1" a="1"/>
  <c r="AL385" i="1" s="1"/>
  <c r="AL386" i="1" a="1"/>
  <c r="AL386" i="1" s="1"/>
  <c r="AL387" i="1" a="1"/>
  <c r="AL387" i="1" s="1"/>
  <c r="AL388" i="1" a="1"/>
  <c r="AL388" i="1" s="1"/>
  <c r="AL389" i="1" a="1"/>
  <c r="AL389" i="1" s="1"/>
  <c r="AL390" i="1" a="1"/>
  <c r="AL390" i="1" s="1"/>
  <c r="AL391" i="1" a="1"/>
  <c r="AL391" i="1" s="1"/>
  <c r="AL392" i="1" a="1"/>
  <c r="AL392" i="1" s="1"/>
  <c r="AL393" i="1" a="1"/>
  <c r="AL393" i="1" s="1"/>
  <c r="AL394" i="1" a="1"/>
  <c r="AL394" i="1" s="1"/>
  <c r="AL395" i="1" a="1"/>
  <c r="AL395" i="1" s="1"/>
  <c r="AL396" i="1" a="1"/>
  <c r="AL396" i="1" s="1"/>
  <c r="AL397" i="1" a="1"/>
  <c r="AL397" i="1" s="1"/>
  <c r="AL398" i="1" a="1"/>
  <c r="AL398" i="1" s="1"/>
  <c r="AL399" i="1" a="1"/>
  <c r="AL399" i="1" s="1"/>
  <c r="AL400" i="1" a="1"/>
  <c r="AL400" i="1" s="1"/>
  <c r="AL401" i="1" a="1"/>
  <c r="AL401" i="1" s="1"/>
  <c r="AL402" i="1" a="1"/>
  <c r="AL402" i="1" s="1"/>
  <c r="AL403" i="1" a="1"/>
  <c r="AL403" i="1" s="1"/>
  <c r="AL404" i="1" a="1"/>
  <c r="AL404" i="1" s="1"/>
  <c r="AL405" i="1" a="1"/>
  <c r="AL405" i="1" s="1"/>
  <c r="AL406" i="1" a="1"/>
  <c r="AL406" i="1" s="1"/>
  <c r="AL407" i="1" a="1"/>
  <c r="AL407" i="1" s="1"/>
  <c r="AL408" i="1" a="1"/>
  <c r="AL408" i="1" s="1"/>
  <c r="AL409" i="1" a="1"/>
  <c r="AL409" i="1" s="1"/>
  <c r="AL410" i="1" a="1"/>
  <c r="AL410" i="1" s="1"/>
  <c r="AL411" i="1" a="1"/>
  <c r="AL411" i="1" s="1"/>
  <c r="AL412" i="1" a="1"/>
  <c r="AL412" i="1" s="1"/>
  <c r="AL413" i="1" a="1"/>
  <c r="AL413" i="1" s="1"/>
  <c r="AL414" i="1" a="1"/>
  <c r="AL414" i="1" s="1"/>
  <c r="AL415" i="1" a="1"/>
  <c r="AL415" i="1" s="1"/>
  <c r="AL416" i="1" a="1"/>
  <c r="AL416" i="1" s="1"/>
  <c r="AL417" i="1" a="1"/>
  <c r="AL417" i="1" s="1"/>
  <c r="AL418" i="1" a="1"/>
  <c r="AL418" i="1" s="1"/>
  <c r="AL419" i="1" a="1"/>
  <c r="AL419" i="1" s="1"/>
  <c r="AL420" i="1" a="1"/>
  <c r="AL420" i="1" s="1"/>
  <c r="AL421" i="1" a="1"/>
  <c r="AL421" i="1" s="1"/>
  <c r="AL422" i="1" a="1"/>
  <c r="AL422" i="1" s="1"/>
  <c r="AL423" i="1" a="1"/>
  <c r="AL423" i="1" s="1"/>
  <c r="AL424" i="1" a="1"/>
  <c r="AL424" i="1" s="1"/>
  <c r="AL425" i="1" a="1"/>
  <c r="AL425" i="1" s="1"/>
  <c r="AL426" i="1" a="1"/>
  <c r="AL426" i="1" s="1"/>
  <c r="AL427" i="1" a="1"/>
  <c r="AL427" i="1" s="1"/>
  <c r="AL428" i="1" a="1"/>
  <c r="AL428" i="1" s="1"/>
  <c r="AL429" i="1" a="1"/>
  <c r="AL429" i="1" s="1"/>
  <c r="AL430" i="1" a="1"/>
  <c r="AL430" i="1" s="1"/>
  <c r="AL431" i="1" a="1"/>
  <c r="AL431" i="1" s="1"/>
  <c r="AL432" i="1" a="1"/>
  <c r="AL432" i="1" s="1"/>
  <c r="AL433" i="1" a="1"/>
  <c r="AL433" i="1" s="1"/>
  <c r="AL434" i="1" a="1"/>
  <c r="AL434" i="1" s="1"/>
  <c r="AL435" i="1" a="1"/>
  <c r="AL435" i="1" s="1"/>
  <c r="AL436" i="1" a="1"/>
  <c r="AL436" i="1" s="1"/>
  <c r="AL437" i="1" a="1"/>
  <c r="AL437" i="1" s="1"/>
  <c r="AL438" i="1" a="1"/>
  <c r="AL438" i="1" s="1"/>
  <c r="AL439" i="1" a="1"/>
  <c r="AL439" i="1" s="1"/>
  <c r="AL440" i="1" a="1"/>
  <c r="AL440" i="1" s="1"/>
  <c r="AL441" i="1" a="1"/>
  <c r="AL441" i="1" s="1"/>
  <c r="AL442" i="1" a="1"/>
  <c r="AL442" i="1" s="1"/>
  <c r="AL443" i="1" a="1"/>
  <c r="AL443" i="1" s="1"/>
  <c r="AL444" i="1" a="1"/>
  <c r="AL444" i="1" s="1"/>
  <c r="AL445" i="1" a="1"/>
  <c r="AL445" i="1" s="1"/>
  <c r="AL446" i="1" a="1"/>
  <c r="AL446" i="1" s="1"/>
  <c r="AL447" i="1" a="1"/>
  <c r="AL447" i="1" s="1"/>
  <c r="AL448" i="1" a="1"/>
  <c r="AL448" i="1" s="1"/>
  <c r="AL449" i="1" a="1"/>
  <c r="AL449" i="1" s="1"/>
  <c r="AL450" i="1" a="1"/>
  <c r="AL450" i="1" s="1"/>
  <c r="AL451" i="1" a="1"/>
  <c r="AL451" i="1" s="1"/>
  <c r="AL452" i="1" a="1"/>
  <c r="AL452" i="1" s="1"/>
  <c r="AL453" i="1" a="1"/>
  <c r="AL453" i="1" s="1"/>
  <c r="AL454" i="1" a="1"/>
  <c r="AL454" i="1" s="1"/>
  <c r="AL455" i="1" a="1"/>
  <c r="AL455" i="1" s="1"/>
  <c r="AL456" i="1" a="1"/>
  <c r="AL456" i="1" s="1"/>
  <c r="AL457" i="1" a="1"/>
  <c r="AL457" i="1" s="1"/>
  <c r="AL458" i="1" a="1"/>
  <c r="AL458" i="1" s="1"/>
  <c r="AL459" i="1" a="1"/>
  <c r="AL459" i="1" s="1"/>
  <c r="AL460" i="1" a="1"/>
  <c r="AL460" i="1" s="1"/>
  <c r="AL461" i="1" a="1"/>
  <c r="AL461" i="1" s="1"/>
  <c r="AL462" i="1" a="1"/>
  <c r="AL462" i="1" s="1"/>
  <c r="AL463" i="1" a="1"/>
  <c r="AL463" i="1" s="1"/>
  <c r="AL464" i="1" a="1"/>
  <c r="AL464" i="1" s="1"/>
  <c r="AL465" i="1" a="1"/>
  <c r="AL465" i="1" s="1"/>
  <c r="AL466" i="1" a="1"/>
  <c r="AL466" i="1" s="1"/>
  <c r="AL467" i="1" a="1"/>
  <c r="AL467" i="1" s="1"/>
  <c r="AL468" i="1" a="1"/>
  <c r="AL468" i="1" s="1"/>
  <c r="AL469" i="1" a="1"/>
  <c r="AL469" i="1" s="1"/>
  <c r="AL470" i="1" a="1"/>
  <c r="AL470" i="1" s="1"/>
  <c r="AL471" i="1" a="1"/>
  <c r="AL471" i="1" s="1"/>
  <c r="AL472" i="1" a="1"/>
  <c r="AL472" i="1" s="1"/>
  <c r="AL473" i="1" a="1"/>
  <c r="AL473" i="1" s="1"/>
  <c r="AL474" i="1" a="1"/>
  <c r="AL474" i="1" s="1"/>
  <c r="AL475" i="1" a="1"/>
  <c r="AL475" i="1" s="1"/>
  <c r="AL476" i="1" a="1"/>
  <c r="AL476" i="1" s="1"/>
  <c r="AL477" i="1" a="1"/>
  <c r="AL477" i="1" s="1"/>
  <c r="AL478" i="1" a="1"/>
  <c r="AL478" i="1" s="1"/>
  <c r="AL479" i="1" a="1"/>
  <c r="AL479" i="1" s="1"/>
  <c r="AL480" i="1" a="1"/>
  <c r="AL480" i="1" s="1"/>
  <c r="AL481" i="1" a="1"/>
  <c r="AL481" i="1" s="1"/>
  <c r="AL482" i="1" a="1"/>
  <c r="AL482" i="1" s="1"/>
  <c r="AL483" i="1" a="1"/>
  <c r="AL483" i="1" s="1"/>
  <c r="AL484" i="1" a="1"/>
  <c r="AL484" i="1" s="1"/>
  <c r="AL485" i="1" a="1"/>
  <c r="AL485" i="1" s="1"/>
  <c r="AL486" i="1" a="1"/>
  <c r="AL486" i="1" s="1"/>
  <c r="AL487" i="1" a="1"/>
  <c r="AL487" i="1" s="1"/>
  <c r="AL488" i="1" a="1"/>
  <c r="AL488" i="1" s="1"/>
  <c r="AL489" i="1" a="1"/>
  <c r="AL489" i="1" s="1"/>
  <c r="AL490" i="1" a="1"/>
  <c r="AL490" i="1" s="1"/>
  <c r="AL491" i="1" a="1"/>
  <c r="AL491" i="1" s="1"/>
  <c r="AL492" i="1" a="1"/>
  <c r="AL492" i="1" s="1"/>
  <c r="AL493" i="1" a="1"/>
  <c r="AL493" i="1" s="1"/>
  <c r="AL494" i="1" a="1"/>
  <c r="AL494" i="1" s="1"/>
  <c r="AL495" i="1" a="1"/>
  <c r="AL495" i="1" s="1"/>
  <c r="AL496" i="1" a="1"/>
  <c r="AL496" i="1" s="1"/>
  <c r="AL497" i="1" a="1"/>
  <c r="AL497" i="1" s="1"/>
  <c r="AL498" i="1" a="1"/>
  <c r="AL498" i="1" s="1"/>
  <c r="AL499" i="1" a="1"/>
  <c r="AL499" i="1" s="1"/>
  <c r="AL500" i="1" a="1"/>
  <c r="AL500" i="1" s="1"/>
  <c r="AL501" i="1" a="1"/>
  <c r="AL501" i="1" s="1"/>
  <c r="AL502" i="1" a="1"/>
  <c r="AL502" i="1" s="1"/>
  <c r="AL503" i="1" a="1"/>
  <c r="AL503" i="1" s="1"/>
  <c r="AL504" i="1" a="1"/>
  <c r="AL504" i="1" s="1"/>
  <c r="AL505" i="1" a="1"/>
  <c r="AL505" i="1" s="1"/>
  <c r="AL506" i="1" a="1"/>
  <c r="AL506" i="1" s="1"/>
  <c r="AL507" i="1" a="1"/>
  <c r="AL507" i="1" s="1"/>
  <c r="AL508" i="1" a="1"/>
  <c r="AL508" i="1" s="1"/>
  <c r="AL509" i="1" a="1"/>
  <c r="AL509" i="1" s="1"/>
  <c r="AL510" i="1" a="1"/>
  <c r="AL510" i="1" s="1"/>
  <c r="AL511" i="1" a="1"/>
  <c r="AL511" i="1" s="1"/>
  <c r="AL512" i="1" a="1"/>
  <c r="AL512" i="1" s="1"/>
  <c r="AL513" i="1" a="1"/>
  <c r="AL513" i="1" s="1"/>
  <c r="AL514" i="1" a="1"/>
  <c r="AL514" i="1" s="1"/>
  <c r="AL515" i="1" a="1"/>
  <c r="AL515" i="1" s="1"/>
  <c r="AL516" i="1" a="1"/>
  <c r="AL516" i="1" s="1"/>
  <c r="AL517" i="1" a="1"/>
  <c r="AL517" i="1" s="1"/>
  <c r="AL518" i="1" a="1"/>
  <c r="AL518" i="1" s="1"/>
  <c r="AL519" i="1" a="1"/>
  <c r="AL519" i="1" s="1"/>
  <c r="AL520" i="1" a="1"/>
  <c r="AL520" i="1" s="1"/>
  <c r="AL521" i="1" a="1"/>
  <c r="AL521" i="1" s="1"/>
  <c r="AL522" i="1" a="1"/>
  <c r="AL522" i="1" s="1"/>
  <c r="AL523" i="1" a="1"/>
  <c r="AL523" i="1" s="1"/>
  <c r="AL524" i="1" a="1"/>
  <c r="AL524" i="1" s="1"/>
  <c r="AL525" i="1" a="1"/>
  <c r="AL525" i="1" s="1"/>
  <c r="AL526" i="1" a="1"/>
  <c r="AL526" i="1" s="1"/>
  <c r="AL527" i="1" a="1"/>
  <c r="AL527" i="1" s="1"/>
  <c r="AL528" i="1" a="1"/>
  <c r="AL528" i="1" s="1"/>
  <c r="AL529" i="1" a="1"/>
  <c r="AL529" i="1" s="1"/>
  <c r="AL530" i="1" a="1"/>
  <c r="AL530" i="1" s="1"/>
  <c r="AL531" i="1" a="1"/>
  <c r="AL531" i="1" s="1"/>
  <c r="AL532" i="1" a="1"/>
  <c r="AL532" i="1" s="1"/>
  <c r="AL533" i="1" a="1"/>
  <c r="AL533" i="1" s="1"/>
  <c r="AL534" i="1" a="1"/>
  <c r="AL534" i="1" s="1"/>
  <c r="AL535" i="1" a="1"/>
  <c r="AL535" i="1" s="1"/>
  <c r="AL536" i="1" a="1"/>
  <c r="AL536" i="1" s="1"/>
  <c r="AL537" i="1" a="1"/>
  <c r="AL537" i="1" s="1"/>
  <c r="AL538" i="1" a="1"/>
  <c r="AL538" i="1" s="1"/>
  <c r="AL539" i="1" a="1"/>
  <c r="AL539" i="1" s="1"/>
  <c r="AL540" i="1" a="1"/>
  <c r="AL540" i="1" s="1"/>
  <c r="AL541" i="1" a="1"/>
  <c r="AL541" i="1" s="1"/>
  <c r="AL542" i="1" a="1"/>
  <c r="AL542" i="1" s="1"/>
  <c r="AL543" i="1" a="1"/>
  <c r="AL543" i="1" s="1"/>
  <c r="AL544" i="1" a="1"/>
  <c r="AL544" i="1" s="1"/>
  <c r="AL545" i="1" a="1"/>
  <c r="AL545" i="1" s="1"/>
  <c r="AL546" i="1" a="1"/>
  <c r="AL546" i="1" s="1"/>
  <c r="AL547" i="1" a="1"/>
  <c r="AL547" i="1" s="1"/>
  <c r="AL548" i="1" a="1"/>
  <c r="AL548" i="1" s="1"/>
  <c r="AL549" i="1" a="1"/>
  <c r="AL549" i="1" s="1"/>
  <c r="AL550" i="1" a="1"/>
  <c r="AL550" i="1" s="1"/>
  <c r="AL551" i="1" a="1"/>
  <c r="AL551" i="1" s="1"/>
  <c r="AL552" i="1" a="1"/>
  <c r="AL552" i="1" s="1"/>
  <c r="AL553" i="1" a="1"/>
  <c r="AL553" i="1" s="1"/>
  <c r="AL554" i="1" a="1"/>
  <c r="AL554" i="1" s="1"/>
  <c r="AL555" i="1" a="1"/>
  <c r="AL555" i="1" s="1"/>
  <c r="AL556" i="1" a="1"/>
  <c r="AL556" i="1" s="1"/>
  <c r="AL557" i="1" a="1"/>
  <c r="AL557" i="1" s="1"/>
  <c r="AL558" i="1" a="1"/>
  <c r="AL558" i="1" s="1"/>
  <c r="AL559" i="1" a="1"/>
  <c r="AL559" i="1" s="1"/>
  <c r="AL560" i="1" a="1"/>
  <c r="AL560" i="1" s="1"/>
  <c r="AL561" i="1" a="1"/>
  <c r="AL561" i="1" s="1"/>
  <c r="AL562" i="1" a="1"/>
  <c r="AL562" i="1" s="1"/>
  <c r="AL563" i="1" a="1"/>
  <c r="AL563" i="1" s="1"/>
  <c r="AL564" i="1" a="1"/>
  <c r="AL564" i="1" s="1"/>
  <c r="AL565" i="1" a="1"/>
  <c r="AL565" i="1" s="1"/>
  <c r="AL566" i="1" a="1"/>
  <c r="AL566" i="1" s="1"/>
  <c r="AL567" i="1" a="1"/>
  <c r="AL567" i="1" s="1"/>
  <c r="AL568" i="1" a="1"/>
  <c r="AL568" i="1" s="1"/>
  <c r="AL569" i="1" a="1"/>
  <c r="AL569" i="1" s="1"/>
  <c r="AL570" i="1" a="1"/>
  <c r="AL570" i="1" s="1"/>
  <c r="AL571" i="1" a="1"/>
  <c r="AL571" i="1" s="1"/>
  <c r="AL572" i="1" a="1"/>
  <c r="AL572" i="1" s="1"/>
  <c r="AL573" i="1" a="1"/>
  <c r="AL573" i="1" s="1"/>
  <c r="AL574" i="1" a="1"/>
  <c r="AL574" i="1" s="1"/>
  <c r="AL575" i="1" a="1"/>
  <c r="AL575" i="1" s="1"/>
  <c r="AL576" i="1" a="1"/>
  <c r="AL576" i="1" s="1"/>
  <c r="AL577" i="1" a="1"/>
  <c r="AL577" i="1" s="1"/>
  <c r="AL578" i="1" a="1"/>
  <c r="AL578" i="1" s="1"/>
  <c r="AL579" i="1" a="1"/>
  <c r="AL579" i="1" s="1"/>
  <c r="AL580" i="1" a="1"/>
  <c r="AL580" i="1" s="1"/>
  <c r="AL581" i="1" a="1"/>
  <c r="AL581" i="1" s="1"/>
  <c r="AL582" i="1" a="1"/>
  <c r="AL582" i="1" s="1"/>
  <c r="AL583" i="1" a="1"/>
  <c r="AL583" i="1" s="1"/>
  <c r="AL584" i="1" a="1"/>
  <c r="AL584" i="1" s="1"/>
  <c r="AL585" i="1" a="1"/>
  <c r="AL585" i="1" s="1"/>
  <c r="AL586" i="1" a="1"/>
  <c r="AL586" i="1" s="1"/>
  <c r="AL587" i="1" a="1"/>
  <c r="AL587" i="1" s="1"/>
  <c r="AL588" i="1" a="1"/>
  <c r="AL588" i="1" s="1"/>
  <c r="AL589" i="1" a="1"/>
  <c r="AL589" i="1" s="1"/>
  <c r="AL590" i="1" a="1"/>
  <c r="AL590" i="1" s="1"/>
  <c r="AL591" i="1" a="1"/>
  <c r="AL591" i="1" s="1"/>
  <c r="AL592" i="1" a="1"/>
  <c r="AL592" i="1" s="1"/>
  <c r="AL593" i="1" a="1"/>
  <c r="AL593" i="1" s="1"/>
  <c r="AL594" i="1" a="1"/>
  <c r="AL594" i="1" s="1"/>
  <c r="AL595" i="1" a="1"/>
  <c r="AL595" i="1" s="1"/>
  <c r="AL596" i="1" a="1"/>
  <c r="AL596" i="1" s="1"/>
  <c r="AL597" i="1" a="1"/>
  <c r="AL597" i="1" s="1"/>
  <c r="AL598" i="1" a="1"/>
  <c r="AL598" i="1" s="1"/>
  <c r="AL599" i="1" a="1"/>
  <c r="AL599" i="1" s="1"/>
  <c r="AL600" i="1" a="1"/>
  <c r="AL600" i="1" s="1"/>
  <c r="AL601" i="1" a="1"/>
  <c r="AL601" i="1" s="1"/>
  <c r="AL602" i="1" a="1"/>
  <c r="AL602" i="1" s="1"/>
  <c r="AL603" i="1" a="1"/>
  <c r="AL603" i="1" s="1"/>
  <c r="AL604" i="1" a="1"/>
  <c r="AL604" i="1" s="1"/>
  <c r="AL605" i="1" a="1"/>
  <c r="AL605" i="1" s="1"/>
  <c r="AL606" i="1" a="1"/>
  <c r="AL606" i="1" s="1"/>
  <c r="AL607" i="1" a="1"/>
  <c r="AL607" i="1" s="1"/>
  <c r="AL608" i="1" a="1"/>
  <c r="AL608" i="1" s="1"/>
  <c r="AL609" i="1" a="1"/>
  <c r="AL609" i="1" s="1"/>
  <c r="AL610" i="1" a="1"/>
  <c r="AL610" i="1" s="1"/>
  <c r="AL611" i="1" a="1"/>
  <c r="AL611" i="1" s="1"/>
  <c r="AL612" i="1" a="1"/>
  <c r="AL612" i="1" s="1"/>
  <c r="AL613" i="1" a="1"/>
  <c r="AL613" i="1" s="1"/>
  <c r="AL614" i="1" a="1"/>
  <c r="AL614" i="1" s="1"/>
  <c r="AL615" i="1" a="1"/>
  <c r="AL615" i="1" s="1"/>
  <c r="AL616" i="1" a="1"/>
  <c r="AL616" i="1" s="1"/>
  <c r="AL617" i="1" a="1"/>
  <c r="AL617" i="1" s="1"/>
  <c r="AL618" i="1" a="1"/>
  <c r="AL618" i="1" s="1"/>
  <c r="AL619" i="1" a="1"/>
  <c r="AL619" i="1" s="1"/>
  <c r="AL620" i="1" a="1"/>
  <c r="AL620" i="1" s="1"/>
  <c r="AL621" i="1" a="1"/>
  <c r="AL621" i="1" s="1"/>
  <c r="AL622" i="1" a="1"/>
  <c r="AL622" i="1" s="1"/>
  <c r="AL623" i="1" a="1"/>
  <c r="AL623" i="1" s="1"/>
  <c r="AL624" i="1" a="1"/>
  <c r="AL624" i="1" s="1"/>
  <c r="AL625" i="1" a="1"/>
  <c r="AL625" i="1" s="1"/>
  <c r="AL626" i="1" a="1"/>
  <c r="AL626" i="1" s="1"/>
  <c r="AL627" i="1" a="1"/>
  <c r="AL627" i="1" s="1"/>
  <c r="AL628" i="1" a="1"/>
  <c r="AL628" i="1" s="1"/>
  <c r="AL629" i="1" a="1"/>
  <c r="AL629" i="1" s="1"/>
  <c r="AL630" i="1" a="1"/>
  <c r="AL630" i="1" s="1"/>
  <c r="AL631" i="1" a="1"/>
  <c r="AL631" i="1" s="1"/>
  <c r="AL632" i="1" a="1"/>
  <c r="AL632" i="1" s="1"/>
  <c r="AL633" i="1" a="1"/>
  <c r="AL633" i="1" s="1"/>
  <c r="AL634" i="1" a="1"/>
  <c r="AL634" i="1" s="1"/>
  <c r="AL635" i="1" a="1"/>
  <c r="AL635" i="1" s="1"/>
  <c r="AL636" i="1" a="1"/>
  <c r="AL636" i="1" s="1"/>
  <c r="AL637" i="1" a="1"/>
  <c r="AL637" i="1" s="1"/>
  <c r="AL638" i="1" a="1"/>
  <c r="AL638" i="1" s="1"/>
  <c r="AL639" i="1" a="1"/>
  <c r="AL639" i="1" s="1"/>
  <c r="AL640" i="1" a="1"/>
  <c r="AL640" i="1" s="1"/>
  <c r="AL641" i="1" a="1"/>
  <c r="AL641" i="1" s="1"/>
  <c r="AL642" i="1" a="1"/>
  <c r="AL642" i="1" s="1"/>
  <c r="AL643" i="1" a="1"/>
  <c r="AL643" i="1" s="1"/>
  <c r="AL644" i="1" a="1"/>
  <c r="AL644" i="1" s="1"/>
  <c r="AL645" i="1" a="1"/>
  <c r="AL645" i="1" s="1"/>
  <c r="AL646" i="1" a="1"/>
  <c r="AL646" i="1" s="1"/>
  <c r="AL647" i="1" a="1"/>
  <c r="AL647" i="1" s="1"/>
  <c r="AL648" i="1" a="1"/>
  <c r="AL648" i="1" s="1"/>
  <c r="AL649" i="1" a="1"/>
  <c r="AL649" i="1" s="1"/>
  <c r="AL650" i="1" a="1"/>
  <c r="AL650" i="1" s="1"/>
  <c r="AL651" i="1" a="1"/>
  <c r="AL651" i="1" s="1"/>
  <c r="AL652" i="1" a="1"/>
  <c r="AL652" i="1" s="1"/>
  <c r="AL653" i="1" a="1"/>
  <c r="AL653" i="1" s="1"/>
  <c r="AL654" i="1" a="1"/>
  <c r="AL654" i="1" s="1"/>
  <c r="AL655" i="1" a="1"/>
  <c r="AL655" i="1" s="1"/>
  <c r="AL656" i="1" a="1"/>
  <c r="AL656" i="1" s="1"/>
  <c r="AL657" i="1" a="1"/>
  <c r="AL657" i="1" s="1"/>
  <c r="AL658" i="1" a="1"/>
  <c r="AL658" i="1" s="1"/>
  <c r="AL659" i="1" a="1"/>
  <c r="AL659" i="1" s="1"/>
  <c r="AL660" i="1" a="1"/>
  <c r="AL660" i="1" s="1"/>
  <c r="AL661" i="1" a="1"/>
  <c r="AL661" i="1" s="1"/>
  <c r="AL662" i="1" a="1"/>
  <c r="AL662" i="1" s="1"/>
  <c r="AL663" i="1" a="1"/>
  <c r="AL663" i="1" s="1"/>
  <c r="AL664" i="1" a="1"/>
  <c r="AL664" i="1" s="1"/>
  <c r="AL665" i="1" a="1"/>
  <c r="AL665" i="1" s="1"/>
  <c r="AL666" i="1" a="1"/>
  <c r="AL666" i="1" s="1"/>
  <c r="AL667" i="1" a="1"/>
  <c r="AL667" i="1" s="1"/>
  <c r="AL668" i="1" a="1"/>
  <c r="AL668" i="1" s="1"/>
  <c r="AL669" i="1" a="1"/>
  <c r="AL669" i="1" s="1"/>
  <c r="AL670" i="1" a="1"/>
  <c r="AL670" i="1" s="1"/>
  <c r="AL671" i="1" a="1"/>
  <c r="AL671" i="1" s="1"/>
  <c r="AL672" i="1" a="1"/>
  <c r="AL672" i="1" s="1"/>
  <c r="AL673" i="1" a="1"/>
  <c r="AL673" i="1" s="1"/>
  <c r="AL674" i="1" a="1"/>
  <c r="AL674" i="1" s="1"/>
  <c r="AL675" i="1" a="1"/>
  <c r="AL675" i="1" s="1"/>
  <c r="AL676" i="1" a="1"/>
  <c r="AL676" i="1" s="1"/>
  <c r="AL677" i="1" a="1"/>
  <c r="AL677" i="1" s="1"/>
  <c r="AL678" i="1" a="1"/>
  <c r="AL678" i="1" s="1"/>
  <c r="AL679" i="1" a="1"/>
  <c r="AL679" i="1" s="1"/>
  <c r="AL680" i="1" a="1"/>
  <c r="AL680" i="1" s="1"/>
  <c r="AL681" i="1" a="1"/>
  <c r="AL681" i="1" s="1"/>
  <c r="AL682" i="1" a="1"/>
  <c r="AL682" i="1" s="1"/>
  <c r="AL683" i="1" a="1"/>
  <c r="AL683" i="1" s="1"/>
  <c r="AL684" i="1" a="1"/>
  <c r="AL684" i="1" s="1"/>
  <c r="AL685" i="1" a="1"/>
  <c r="AL685" i="1" s="1"/>
  <c r="AL686" i="1" a="1"/>
  <c r="AL686" i="1" s="1"/>
  <c r="AL687" i="1" a="1"/>
  <c r="AL687" i="1" s="1"/>
  <c r="AL688" i="1" a="1"/>
  <c r="AL688" i="1" s="1"/>
  <c r="AL689" i="1" a="1"/>
  <c r="AL689" i="1" s="1"/>
  <c r="AL690" i="1" a="1"/>
  <c r="AL690" i="1" s="1"/>
  <c r="AL691" i="1" a="1"/>
  <c r="AL691" i="1" s="1"/>
  <c r="AL692" i="1" a="1"/>
  <c r="AL692" i="1" s="1"/>
  <c r="AL693" i="1" a="1"/>
  <c r="AL693" i="1" s="1"/>
  <c r="AL694" i="1" a="1"/>
  <c r="AL694" i="1" s="1"/>
  <c r="AL695" i="1" a="1"/>
  <c r="AL695" i="1" s="1"/>
  <c r="AL696" i="1" a="1"/>
  <c r="AL696" i="1" s="1"/>
  <c r="AL697" i="1" a="1"/>
  <c r="AL697" i="1" s="1"/>
  <c r="AL698" i="1" a="1"/>
  <c r="AL698" i="1" s="1"/>
  <c r="AL699" i="1" a="1"/>
  <c r="AL699" i="1" s="1"/>
  <c r="AL700" i="1" a="1"/>
  <c r="AL700" i="1" s="1"/>
  <c r="AL701" i="1" a="1"/>
  <c r="AL701" i="1" s="1"/>
  <c r="AL702" i="1" a="1"/>
  <c r="AL702" i="1" s="1"/>
  <c r="AL703" i="1" a="1"/>
  <c r="AL703" i="1" s="1"/>
  <c r="AL704" i="1" a="1"/>
  <c r="AL704" i="1" s="1"/>
  <c r="AL705" i="1" a="1"/>
  <c r="AL705" i="1" s="1"/>
  <c r="AL706" i="1" a="1"/>
  <c r="AL706" i="1" s="1"/>
  <c r="AL707" i="1" a="1"/>
  <c r="AL707" i="1" s="1"/>
  <c r="AL708" i="1" a="1"/>
  <c r="AL708" i="1" s="1"/>
  <c r="AL709" i="1" a="1"/>
  <c r="AL709" i="1" s="1"/>
  <c r="AL710" i="1" a="1"/>
  <c r="AL710" i="1" s="1"/>
  <c r="AL711" i="1" a="1"/>
  <c r="AL711" i="1" s="1"/>
  <c r="AL712" i="1" a="1"/>
  <c r="AL712" i="1" s="1"/>
  <c r="AL713" i="1" a="1"/>
  <c r="AL713" i="1" s="1"/>
  <c r="AL714" i="1" a="1"/>
  <c r="AL714" i="1" s="1"/>
  <c r="AL715" i="1" a="1"/>
  <c r="AL715" i="1" s="1"/>
  <c r="AL716" i="1" a="1"/>
  <c r="AL716" i="1" s="1"/>
  <c r="AL717" i="1" a="1"/>
  <c r="AL717" i="1" s="1"/>
  <c r="AL718" i="1" a="1"/>
  <c r="AL718" i="1" s="1"/>
  <c r="AL719" i="1" a="1"/>
  <c r="AL719" i="1" s="1"/>
  <c r="AL720" i="1" a="1"/>
  <c r="AL720" i="1" s="1"/>
  <c r="AL721" i="1" a="1"/>
  <c r="AL721" i="1" s="1"/>
  <c r="AL722" i="1" a="1"/>
  <c r="AL722" i="1" s="1"/>
  <c r="AL723" i="1" a="1"/>
  <c r="AL723" i="1" s="1"/>
  <c r="AL724" i="1" a="1"/>
  <c r="AL724" i="1" s="1"/>
  <c r="AL725" i="1" a="1"/>
  <c r="AL725" i="1" s="1"/>
  <c r="AL726" i="1" a="1"/>
  <c r="AL726" i="1" s="1"/>
  <c r="AL727" i="1" a="1"/>
  <c r="AL727" i="1" s="1"/>
  <c r="AL728" i="1" a="1"/>
  <c r="AL728" i="1" s="1"/>
  <c r="AL729" i="1" a="1"/>
  <c r="AL729" i="1" s="1"/>
  <c r="AL730" i="1" a="1"/>
  <c r="AL730" i="1" s="1"/>
  <c r="AL731" i="1" a="1"/>
  <c r="AL731" i="1" s="1"/>
  <c r="AL732" i="1" a="1"/>
  <c r="AL732" i="1" s="1"/>
  <c r="AL733" i="1" a="1"/>
  <c r="AL733" i="1" s="1"/>
  <c r="AL734" i="1" a="1"/>
  <c r="AL734" i="1" s="1"/>
  <c r="AL735" i="1" a="1"/>
  <c r="AL735" i="1" s="1"/>
  <c r="AL736" i="1" a="1"/>
  <c r="AL736" i="1" s="1"/>
  <c r="AL737" i="1" a="1"/>
  <c r="AL737" i="1" s="1"/>
  <c r="AL738" i="1" a="1"/>
  <c r="AL738" i="1" s="1"/>
  <c r="AL739" i="1" a="1"/>
  <c r="AL739" i="1" s="1"/>
  <c r="AL740" i="1" a="1"/>
  <c r="AL740" i="1" s="1"/>
  <c r="AL741" i="1" a="1"/>
  <c r="AL741" i="1" s="1"/>
  <c r="AL742" i="1" a="1"/>
  <c r="AL742" i="1" s="1"/>
  <c r="AL743" i="1" a="1"/>
  <c r="AL743" i="1" s="1"/>
  <c r="AL744" i="1" a="1"/>
  <c r="AL744" i="1" s="1"/>
  <c r="AL745" i="1" a="1"/>
  <c r="AL745" i="1" s="1"/>
  <c r="AL746" i="1" a="1"/>
  <c r="AL746" i="1" s="1"/>
  <c r="AL747" i="1" a="1"/>
  <c r="AL747" i="1" s="1"/>
  <c r="AL748" i="1" a="1"/>
  <c r="AL748" i="1" s="1"/>
  <c r="AL749" i="1" a="1"/>
  <c r="AL749" i="1" s="1"/>
  <c r="AL750" i="1" a="1"/>
  <c r="AL750" i="1" s="1"/>
  <c r="AL751" i="1" a="1"/>
  <c r="AL751" i="1" s="1"/>
  <c r="AL752" i="1" a="1"/>
  <c r="AL752" i="1" s="1"/>
  <c r="AL753" i="1" a="1"/>
  <c r="AL753" i="1" s="1"/>
  <c r="AL754" i="1" a="1"/>
  <c r="AL754" i="1" s="1"/>
  <c r="AL755" i="1" a="1"/>
  <c r="AL755" i="1" s="1"/>
  <c r="AL756" i="1" a="1"/>
  <c r="AL756" i="1" s="1"/>
  <c r="AL757" i="1" a="1"/>
  <c r="AL757" i="1" s="1"/>
  <c r="AL758" i="1" a="1"/>
  <c r="AL758" i="1" s="1"/>
  <c r="AL759" i="1" a="1"/>
  <c r="AL759" i="1" s="1"/>
  <c r="AL760" i="1" a="1"/>
  <c r="AL760" i="1" s="1"/>
  <c r="AL761" i="1" a="1"/>
  <c r="AL761" i="1" s="1"/>
  <c r="AL762" i="1" a="1"/>
  <c r="AL762" i="1" s="1"/>
  <c r="AL763" i="1" a="1"/>
  <c r="AL763" i="1" s="1"/>
  <c r="AL764" i="1" a="1"/>
  <c r="AL764" i="1" s="1"/>
  <c r="AL765" i="1" a="1"/>
  <c r="AL765" i="1" s="1"/>
  <c r="AL766" i="1" a="1"/>
  <c r="AL766" i="1" s="1"/>
  <c r="AL767" i="1" a="1"/>
  <c r="AL767" i="1" s="1"/>
  <c r="AL768" i="1" a="1"/>
  <c r="AL768" i="1" s="1"/>
  <c r="AL769" i="1" a="1"/>
  <c r="AL769" i="1" s="1"/>
  <c r="AL770" i="1" a="1"/>
  <c r="AL770" i="1" s="1"/>
  <c r="AL771" i="1" a="1"/>
  <c r="AL771" i="1" s="1"/>
  <c r="AL772" i="1" a="1"/>
  <c r="AL772" i="1" s="1"/>
  <c r="AL773" i="1" a="1"/>
  <c r="AL773" i="1" s="1"/>
  <c r="AL774" i="1" a="1"/>
  <c r="AL774" i="1" s="1"/>
  <c r="AL775" i="1" a="1"/>
  <c r="AL775" i="1" s="1"/>
  <c r="AL776" i="1" a="1"/>
  <c r="AL776" i="1" s="1"/>
  <c r="AL777" i="1" a="1"/>
  <c r="AL777" i="1" s="1"/>
  <c r="AL778" i="1" a="1"/>
  <c r="AL778" i="1" s="1"/>
  <c r="AL779" i="1" a="1"/>
  <c r="AL779" i="1" s="1"/>
  <c r="AL780" i="1" a="1"/>
  <c r="AL780" i="1" s="1"/>
  <c r="AL781" i="1" a="1"/>
  <c r="AL781" i="1" s="1"/>
  <c r="AL782" i="1" a="1"/>
  <c r="AL782" i="1" s="1"/>
  <c r="AL783" i="1" a="1"/>
  <c r="AL783" i="1" s="1"/>
  <c r="AL784" i="1" a="1"/>
  <c r="AL784" i="1" s="1"/>
  <c r="AL785" i="1" a="1"/>
  <c r="AL785" i="1" s="1"/>
  <c r="AL786" i="1" a="1"/>
  <c r="AL786" i="1" s="1"/>
  <c r="AL787" i="1" a="1"/>
  <c r="AL787" i="1" s="1"/>
  <c r="AL788" i="1" a="1"/>
  <c r="AL788" i="1" s="1"/>
  <c r="AL789" i="1" a="1"/>
  <c r="AL789" i="1" s="1"/>
  <c r="AL790" i="1" a="1"/>
  <c r="AL790" i="1" s="1"/>
  <c r="AL791" i="1" a="1"/>
  <c r="AL791" i="1" s="1"/>
  <c r="AL792" i="1" a="1"/>
  <c r="AL792" i="1" s="1"/>
  <c r="AL793" i="1" a="1"/>
  <c r="AL793" i="1" s="1"/>
  <c r="AL794" i="1" a="1"/>
  <c r="AL794" i="1" s="1"/>
  <c r="AL795" i="1" a="1"/>
  <c r="AL795" i="1" s="1"/>
  <c r="AL796" i="1" a="1"/>
  <c r="AL796" i="1" s="1"/>
  <c r="AL797" i="1" a="1"/>
  <c r="AL797" i="1" s="1"/>
  <c r="AL798" i="1" a="1"/>
  <c r="AL798" i="1" s="1"/>
  <c r="AL799" i="1" a="1"/>
  <c r="AL799" i="1" s="1"/>
  <c r="AL800" i="1" a="1"/>
  <c r="AL800" i="1" s="1"/>
  <c r="AL801" i="1" a="1"/>
  <c r="AL801" i="1" s="1"/>
  <c r="AL802" i="1" a="1"/>
  <c r="AL802" i="1" s="1"/>
  <c r="AL803" i="1" a="1"/>
  <c r="AL803" i="1" s="1"/>
  <c r="AL804" i="1" a="1"/>
  <c r="AL804" i="1" s="1"/>
  <c r="AL805" i="1" a="1"/>
  <c r="AL805" i="1" s="1"/>
  <c r="AL806" i="1" a="1"/>
  <c r="AL806" i="1" s="1"/>
  <c r="AL807" i="1" a="1"/>
  <c r="AL807" i="1" s="1"/>
  <c r="AL808" i="1" a="1"/>
  <c r="AL808" i="1" s="1"/>
  <c r="AL809" i="1" a="1"/>
  <c r="AL809" i="1" s="1"/>
  <c r="AL810" i="1" a="1"/>
  <c r="AL810" i="1" s="1"/>
  <c r="AL811" i="1" a="1"/>
  <c r="AL811" i="1" s="1"/>
  <c r="AL812" i="1" a="1"/>
  <c r="AL812" i="1" s="1"/>
  <c r="AL813" i="1" a="1"/>
  <c r="AL813" i="1" s="1"/>
  <c r="AL814" i="1" a="1"/>
  <c r="AL814" i="1" s="1"/>
  <c r="AL815" i="1" a="1"/>
  <c r="AL815" i="1" s="1"/>
  <c r="AL816" i="1" a="1"/>
  <c r="AL816" i="1" s="1"/>
  <c r="AL817" i="1" a="1"/>
  <c r="AL817" i="1" s="1"/>
  <c r="AL818" i="1" a="1"/>
  <c r="AL818" i="1" s="1"/>
  <c r="AL819" i="1" a="1"/>
  <c r="AL819" i="1" s="1"/>
  <c r="AL820" i="1" a="1"/>
  <c r="AL820" i="1" s="1"/>
  <c r="AL821" i="1" a="1"/>
  <c r="AL821" i="1" s="1"/>
  <c r="AL822" i="1" a="1"/>
  <c r="AL822" i="1" s="1"/>
  <c r="AL823" i="1" a="1"/>
  <c r="AL823" i="1" s="1"/>
  <c r="AL824" i="1" a="1"/>
  <c r="AL824" i="1" s="1"/>
  <c r="AL825" i="1" a="1"/>
  <c r="AL825" i="1" s="1"/>
  <c r="AL826" i="1" a="1"/>
  <c r="AL826" i="1" s="1"/>
  <c r="AL827" i="1" a="1"/>
  <c r="AL827" i="1" s="1"/>
  <c r="AL828" i="1" a="1"/>
  <c r="AL828" i="1" s="1"/>
  <c r="AL829" i="1" a="1"/>
  <c r="AL829" i="1" s="1"/>
  <c r="AL830" i="1" a="1"/>
  <c r="AL830" i="1" s="1"/>
  <c r="AL831" i="1" a="1"/>
  <c r="AL831" i="1" s="1"/>
  <c r="AL832" i="1" a="1"/>
  <c r="AL832" i="1" s="1"/>
  <c r="AL833" i="1" a="1"/>
  <c r="AL833" i="1" s="1"/>
  <c r="AL834" i="1" a="1"/>
  <c r="AL834" i="1" s="1"/>
  <c r="AL835" i="1" a="1"/>
  <c r="AL835" i="1" s="1"/>
  <c r="AL836" i="1" a="1"/>
  <c r="AL836" i="1" s="1"/>
  <c r="AL837" i="1" a="1"/>
  <c r="AL837" i="1" s="1"/>
  <c r="AL838" i="1" a="1"/>
  <c r="AL838" i="1" s="1"/>
  <c r="AL839" i="1" a="1"/>
  <c r="AL839" i="1" s="1"/>
  <c r="AL840" i="1" a="1"/>
  <c r="AL840" i="1" s="1"/>
  <c r="AL841" i="1" a="1"/>
  <c r="AL841" i="1" s="1"/>
  <c r="AL842" i="1" a="1"/>
  <c r="AL842" i="1" s="1"/>
  <c r="AL843" i="1" a="1"/>
  <c r="AL843" i="1" s="1"/>
  <c r="AL844" i="1" a="1"/>
  <c r="AL844" i="1" s="1"/>
  <c r="AL845" i="1" a="1"/>
  <c r="AL845" i="1" s="1"/>
  <c r="AL846" i="1" a="1"/>
  <c r="AL846" i="1" s="1"/>
  <c r="AL847" i="1" a="1"/>
  <c r="AL847" i="1" s="1"/>
  <c r="AL848" i="1" a="1"/>
  <c r="AL848" i="1" s="1"/>
  <c r="AL849" i="1" a="1"/>
  <c r="AL849" i="1" s="1"/>
  <c r="AL850" i="1" a="1"/>
  <c r="AL850" i="1" s="1"/>
  <c r="AL851" i="1" a="1"/>
  <c r="AL851" i="1" s="1"/>
  <c r="AL852" i="1" a="1"/>
  <c r="AL852" i="1" s="1"/>
  <c r="AL853" i="1" a="1"/>
  <c r="AL853" i="1" s="1"/>
  <c r="AL854" i="1" a="1"/>
  <c r="AL854" i="1" s="1"/>
  <c r="AL855" i="1" a="1"/>
  <c r="AL855" i="1" s="1"/>
  <c r="AL856" i="1" a="1"/>
  <c r="AL856" i="1" s="1"/>
  <c r="AL857" i="1" a="1"/>
  <c r="AL857" i="1" s="1"/>
  <c r="AL858" i="1" a="1"/>
  <c r="AL858" i="1" s="1"/>
  <c r="AL859" i="1" a="1"/>
  <c r="AL859" i="1" s="1"/>
  <c r="AL860" i="1" a="1"/>
  <c r="AL860" i="1" s="1"/>
  <c r="AL861" i="1" a="1"/>
  <c r="AL861" i="1" s="1"/>
  <c r="AL862" i="1" a="1"/>
  <c r="AL862" i="1" s="1"/>
  <c r="AL863" i="1" a="1"/>
  <c r="AL863" i="1" s="1"/>
  <c r="AL864" i="1" a="1"/>
  <c r="AL864" i="1" s="1"/>
  <c r="AL865" i="1" a="1"/>
  <c r="AL865" i="1" s="1"/>
  <c r="AL866" i="1" a="1"/>
  <c r="AL866" i="1" s="1"/>
  <c r="AL867" i="1" a="1"/>
  <c r="AL867" i="1" s="1"/>
  <c r="AL868" i="1" a="1"/>
  <c r="AL868" i="1" s="1"/>
  <c r="AL869" i="1" a="1"/>
  <c r="AL869" i="1" s="1"/>
  <c r="AL870" i="1" a="1"/>
  <c r="AL870" i="1" s="1"/>
  <c r="AL871" i="1" a="1"/>
  <c r="AL871" i="1" s="1"/>
  <c r="AL872" i="1" a="1"/>
  <c r="AL872" i="1" s="1"/>
  <c r="AL873" i="1" a="1"/>
  <c r="AL873" i="1" s="1"/>
  <c r="AL874" i="1" a="1"/>
  <c r="AL874" i="1" s="1"/>
  <c r="AL875" i="1" a="1"/>
  <c r="AL875" i="1" s="1"/>
  <c r="AL876" i="1" a="1"/>
  <c r="AL876" i="1" s="1"/>
  <c r="AL877" i="1" a="1"/>
  <c r="AL877" i="1" s="1"/>
  <c r="AL878" i="1" a="1"/>
  <c r="AL878" i="1" s="1"/>
  <c r="AL879" i="1" a="1"/>
  <c r="AL879" i="1" s="1"/>
  <c r="AL880" i="1" a="1"/>
  <c r="AL880" i="1" s="1"/>
  <c r="AL881" i="1" a="1"/>
  <c r="AL881" i="1" s="1"/>
  <c r="AL882" i="1" a="1"/>
  <c r="AL882" i="1" s="1"/>
  <c r="AL883" i="1" a="1"/>
  <c r="AL883" i="1" s="1"/>
  <c r="AL884" i="1" a="1"/>
  <c r="AL884" i="1" s="1"/>
  <c r="AL885" i="1" a="1"/>
  <c r="AL885" i="1" s="1"/>
  <c r="AL886" i="1" a="1"/>
  <c r="AL886" i="1" s="1"/>
  <c r="AL887" i="1" a="1"/>
  <c r="AL887" i="1" s="1"/>
  <c r="AL888" i="1" a="1"/>
  <c r="AL888" i="1" s="1"/>
  <c r="AL889" i="1" a="1"/>
  <c r="AL889" i="1" s="1"/>
  <c r="AL890" i="1" a="1"/>
  <c r="AL890" i="1" s="1"/>
  <c r="AL891" i="1" a="1"/>
  <c r="AL891" i="1" s="1"/>
  <c r="AL892" i="1" a="1"/>
  <c r="AL892" i="1" s="1"/>
  <c r="AL893" i="1" a="1"/>
  <c r="AL893" i="1" s="1"/>
  <c r="AL894" i="1" a="1"/>
  <c r="AL894" i="1" s="1"/>
  <c r="AL895" i="1" a="1"/>
  <c r="AL895" i="1" s="1"/>
  <c r="AL896" i="1" a="1"/>
  <c r="AL896" i="1" s="1"/>
  <c r="AL897" i="1" a="1"/>
  <c r="AL897" i="1" s="1"/>
  <c r="AL898" i="1" a="1"/>
  <c r="AL898" i="1" s="1"/>
  <c r="AL899" i="1" a="1"/>
  <c r="AL899" i="1" s="1"/>
  <c r="AL900" i="1" a="1"/>
  <c r="AL900" i="1" s="1"/>
  <c r="AL901" i="1" a="1"/>
  <c r="AL901" i="1" s="1"/>
  <c r="AL902" i="1" a="1"/>
  <c r="AL902" i="1" s="1"/>
  <c r="AL903" i="1" a="1"/>
  <c r="AL903" i="1" s="1"/>
  <c r="AL904" i="1" a="1"/>
  <c r="AL904" i="1" s="1"/>
  <c r="AL905" i="1" a="1"/>
  <c r="AL905" i="1" s="1"/>
  <c r="AL906" i="1" a="1"/>
  <c r="AL906" i="1" s="1"/>
  <c r="AL907" i="1" a="1"/>
  <c r="AL907" i="1" s="1"/>
  <c r="AL908" i="1" a="1"/>
  <c r="AL908" i="1" s="1"/>
  <c r="AL909" i="1" a="1"/>
  <c r="AL909" i="1" s="1"/>
  <c r="AL910" i="1" a="1"/>
  <c r="AL910" i="1" s="1"/>
  <c r="AL911" i="1" a="1"/>
  <c r="AL911" i="1" s="1"/>
  <c r="AL912" i="1" a="1"/>
  <c r="AL912" i="1" s="1"/>
  <c r="AL913" i="1" a="1"/>
  <c r="AL913" i="1" s="1"/>
  <c r="AL914" i="1" a="1"/>
  <c r="AL914" i="1" s="1"/>
  <c r="AL915" i="1" a="1"/>
  <c r="AL915" i="1" s="1"/>
  <c r="AL916" i="1" a="1"/>
  <c r="AL916" i="1" s="1"/>
  <c r="AL917" i="1" a="1"/>
  <c r="AL917" i="1" s="1"/>
  <c r="AL918" i="1" a="1"/>
  <c r="AL918" i="1" s="1"/>
  <c r="AL919" i="1" a="1"/>
  <c r="AL919" i="1" s="1"/>
  <c r="AL920" i="1" a="1"/>
  <c r="AL920" i="1" s="1"/>
  <c r="AL921" i="1" a="1"/>
  <c r="AL921" i="1" s="1"/>
  <c r="AL922" i="1" a="1"/>
  <c r="AL922" i="1" s="1"/>
  <c r="AL923" i="1" a="1"/>
  <c r="AL923" i="1" s="1"/>
  <c r="AL924" i="1" a="1"/>
  <c r="AL924" i="1" s="1"/>
  <c r="AL925" i="1" a="1"/>
  <c r="AL925" i="1" s="1"/>
  <c r="AL926" i="1" a="1"/>
  <c r="AL926" i="1" s="1"/>
  <c r="AL927" i="1" a="1"/>
  <c r="AL927" i="1" s="1"/>
  <c r="AL928" i="1" a="1"/>
  <c r="AL928" i="1" s="1"/>
  <c r="AL929" i="1" a="1"/>
  <c r="AL929" i="1" s="1"/>
  <c r="AL930" i="1" a="1"/>
  <c r="AL930" i="1" s="1"/>
  <c r="AL931" i="1" a="1"/>
  <c r="AL931" i="1" s="1"/>
  <c r="AL932" i="1" a="1"/>
  <c r="AL932" i="1" s="1"/>
  <c r="AL933" i="1" a="1"/>
  <c r="AL933" i="1" s="1"/>
  <c r="AL934" i="1" a="1"/>
  <c r="AL934" i="1" s="1"/>
  <c r="AL935" i="1" a="1"/>
  <c r="AL935" i="1" s="1"/>
  <c r="AL936" i="1" a="1"/>
  <c r="AL936" i="1" s="1"/>
  <c r="AL937" i="1" a="1"/>
  <c r="AL937" i="1" s="1"/>
  <c r="AL938" i="1" a="1"/>
  <c r="AL938" i="1" s="1"/>
  <c r="AL939" i="1" a="1"/>
  <c r="AL939" i="1" s="1"/>
  <c r="AL940" i="1" a="1"/>
  <c r="AL940" i="1" s="1"/>
  <c r="AL941" i="1" a="1"/>
  <c r="AL941" i="1" s="1"/>
  <c r="AL942" i="1" a="1"/>
  <c r="AL942" i="1" s="1"/>
  <c r="AL943" i="1" a="1"/>
  <c r="AL943" i="1" s="1"/>
  <c r="AL944" i="1" a="1"/>
  <c r="AL944" i="1" s="1"/>
  <c r="AL945" i="1" a="1"/>
  <c r="AL945" i="1" s="1"/>
  <c r="AL946" i="1" a="1"/>
  <c r="AL946" i="1" s="1"/>
  <c r="AL947" i="1" a="1"/>
  <c r="AL947" i="1" s="1"/>
  <c r="AL948" i="1" a="1"/>
  <c r="AL948" i="1" s="1"/>
  <c r="AL949" i="1" a="1"/>
  <c r="AL949" i="1" s="1"/>
  <c r="AL950" i="1" a="1"/>
  <c r="AL950" i="1" s="1"/>
  <c r="AL951" i="1" a="1"/>
  <c r="AL951" i="1" s="1"/>
  <c r="AL952" i="1" a="1"/>
  <c r="AL952" i="1" s="1"/>
  <c r="AL953" i="1" a="1"/>
  <c r="AL953" i="1" s="1"/>
  <c r="AL954" i="1" a="1"/>
  <c r="AL954" i="1" s="1"/>
  <c r="AL955" i="1" a="1"/>
  <c r="AL955" i="1" s="1"/>
  <c r="AL956" i="1" a="1"/>
  <c r="AL956" i="1" s="1"/>
  <c r="AL957" i="1" a="1"/>
  <c r="AL957" i="1" s="1"/>
  <c r="AL958" i="1" a="1"/>
  <c r="AL958" i="1" s="1"/>
  <c r="AL959" i="1" a="1"/>
  <c r="AL959" i="1" s="1"/>
  <c r="AL960" i="1" a="1"/>
  <c r="AL960" i="1" s="1"/>
  <c r="AL961" i="1" a="1"/>
  <c r="AL961" i="1" s="1"/>
  <c r="AL962" i="1" a="1"/>
  <c r="AL962" i="1" s="1"/>
  <c r="AL963" i="1" a="1"/>
  <c r="AL963" i="1" s="1"/>
  <c r="AL964" i="1" a="1"/>
  <c r="AL964" i="1" s="1"/>
  <c r="AL965" i="1" a="1"/>
  <c r="AL965" i="1" s="1"/>
  <c r="AL966" i="1" a="1"/>
  <c r="AL966" i="1" s="1"/>
  <c r="AL967" i="1" a="1"/>
  <c r="AL967" i="1" s="1"/>
  <c r="AL968" i="1" a="1"/>
  <c r="AL968" i="1" s="1"/>
  <c r="AL969" i="1" a="1"/>
  <c r="AL969" i="1" s="1"/>
  <c r="AL970" i="1" a="1"/>
  <c r="AL970" i="1" s="1"/>
  <c r="AL971" i="1" a="1"/>
  <c r="AL971" i="1" s="1"/>
  <c r="AL972" i="1" a="1"/>
  <c r="AL972" i="1" s="1"/>
  <c r="AL973" i="1" a="1"/>
  <c r="AL973" i="1" s="1"/>
  <c r="AL974" i="1" a="1"/>
  <c r="AL974" i="1" s="1"/>
  <c r="AL975" i="1" a="1"/>
  <c r="AL975" i="1" s="1"/>
  <c r="AL976" i="1" a="1"/>
  <c r="AL976" i="1" s="1"/>
  <c r="AL977" i="1" a="1"/>
  <c r="AL977" i="1" s="1"/>
  <c r="AL978" i="1" a="1"/>
  <c r="AL978" i="1" s="1"/>
  <c r="AL979" i="1" a="1"/>
  <c r="AL979" i="1" s="1"/>
  <c r="AL980" i="1" a="1"/>
  <c r="AL980" i="1" s="1"/>
  <c r="AL981" i="1" a="1"/>
  <c r="AL981" i="1" s="1"/>
  <c r="AL982" i="1" a="1"/>
  <c r="AL982" i="1" s="1"/>
  <c r="AL983" i="1" a="1"/>
  <c r="AL983" i="1" s="1"/>
  <c r="AL984" i="1" a="1"/>
  <c r="AL984" i="1" s="1"/>
  <c r="AL985" i="1" a="1"/>
  <c r="AL985" i="1" s="1"/>
  <c r="AL986" i="1" a="1"/>
  <c r="AL986" i="1" s="1"/>
  <c r="AL987" i="1" a="1"/>
  <c r="AL987" i="1" s="1"/>
  <c r="AL988" i="1" a="1"/>
  <c r="AL988" i="1" s="1"/>
  <c r="AL989" i="1" a="1"/>
  <c r="AL989" i="1" s="1"/>
  <c r="AL990" i="1" a="1"/>
  <c r="AL990" i="1" s="1"/>
  <c r="AL991" i="1" a="1"/>
  <c r="AL991" i="1" s="1"/>
  <c r="AL992" i="1" a="1"/>
  <c r="AL992" i="1" s="1"/>
  <c r="AL993" i="1" a="1"/>
  <c r="AL993" i="1" s="1"/>
  <c r="AL994" i="1" a="1"/>
  <c r="AL994" i="1" s="1"/>
  <c r="AL995" i="1" a="1"/>
  <c r="AL995" i="1" s="1"/>
  <c r="AL996" i="1" a="1"/>
  <c r="AL996" i="1" s="1"/>
  <c r="AL997" i="1" a="1"/>
  <c r="AL997" i="1" s="1"/>
  <c r="AL998" i="1" a="1"/>
  <c r="AL998" i="1" s="1"/>
  <c r="AL999" i="1" a="1"/>
  <c r="AL999" i="1" s="1"/>
  <c r="AL1000" i="1" a="1"/>
  <c r="AL1000" i="1" s="1"/>
  <c r="AL1001" i="1" a="1"/>
  <c r="AL1001" i="1" s="1"/>
  <c r="AL1002" i="1" a="1"/>
  <c r="AL1002" i="1" s="1"/>
  <c r="AL1003" i="1" a="1"/>
  <c r="AL1003" i="1" s="1"/>
  <c r="AL1004" i="1" a="1"/>
  <c r="AL1004" i="1" s="1"/>
  <c r="AL1005" i="1" a="1"/>
  <c r="AL1005" i="1" s="1"/>
  <c r="AL1006" i="1" a="1"/>
  <c r="AL1006" i="1" s="1"/>
  <c r="AL1007" i="1" a="1"/>
  <c r="AL1007" i="1" s="1"/>
  <c r="AL1008" i="1" a="1"/>
  <c r="AL1008" i="1" s="1"/>
  <c r="AL1009" i="1" a="1"/>
  <c r="AL1009" i="1" s="1"/>
  <c r="AL1010" i="1" a="1"/>
  <c r="AL1010" i="1" s="1"/>
  <c r="AL1011" i="1" a="1"/>
  <c r="AL1011" i="1" s="1"/>
  <c r="AL1012" i="1" a="1"/>
  <c r="AL1012" i="1" s="1"/>
  <c r="AL1013" i="1" a="1"/>
  <c r="AL1013" i="1" s="1"/>
  <c r="AL1014" i="1" a="1"/>
  <c r="AL1014" i="1" s="1"/>
  <c r="AL1015" i="1" a="1"/>
  <c r="AL1015" i="1" s="1"/>
  <c r="AL1016" i="1" a="1"/>
  <c r="AL1016" i="1" s="1"/>
  <c r="AL1017" i="1" a="1"/>
  <c r="AL1017" i="1" s="1"/>
  <c r="AL1018" i="1" a="1"/>
  <c r="AL1018" i="1" s="1"/>
  <c r="AL1019" i="1" a="1"/>
  <c r="AL1019" i="1" s="1"/>
  <c r="AL1020" i="1" a="1"/>
  <c r="AL1020" i="1" s="1"/>
  <c r="AL1021" i="1" a="1"/>
  <c r="AL1021" i="1" s="1"/>
  <c r="AL1022" i="1" a="1"/>
  <c r="AL1022" i="1" s="1"/>
  <c r="AL1023" i="1" a="1"/>
  <c r="AL1023" i="1" s="1"/>
  <c r="AL1024" i="1" a="1"/>
  <c r="AL1024" i="1" s="1"/>
  <c r="AL1025" i="1" a="1"/>
  <c r="AL1025" i="1" s="1"/>
  <c r="AL1026" i="1" a="1"/>
  <c r="AL1026" i="1" s="1"/>
  <c r="AL1027" i="1" a="1"/>
  <c r="AL1027" i="1" s="1"/>
  <c r="AL1028" i="1" a="1"/>
  <c r="AL1028" i="1" s="1"/>
  <c r="AL1029" i="1" a="1"/>
  <c r="AL1029" i="1" s="1"/>
  <c r="AL1030" i="1" a="1"/>
  <c r="AL1030" i="1" s="1"/>
  <c r="AL1031" i="1" a="1"/>
  <c r="AL1031" i="1" s="1"/>
  <c r="AL1032" i="1" a="1"/>
  <c r="AL1032" i="1" s="1"/>
  <c r="AL1033" i="1" a="1"/>
  <c r="AL1033" i="1" s="1"/>
  <c r="AL1034" i="1" a="1"/>
  <c r="AL1034" i="1" s="1"/>
  <c r="AL1035" i="1" a="1"/>
  <c r="AL1035" i="1" s="1"/>
  <c r="AL1036" i="1" a="1"/>
  <c r="AL1036" i="1" s="1"/>
  <c r="AL1037" i="1" a="1"/>
  <c r="AL1037" i="1" s="1"/>
  <c r="AL1038" i="1" a="1"/>
  <c r="AL1038" i="1" s="1"/>
  <c r="AL1039" i="1" a="1"/>
  <c r="AL1039" i="1" s="1"/>
  <c r="AL1040" i="1" a="1"/>
  <c r="AL1040" i="1" s="1"/>
  <c r="AL1041" i="1" a="1"/>
  <c r="AL1041" i="1" s="1"/>
  <c r="AL1042" i="1" a="1"/>
  <c r="AL1042" i="1" s="1"/>
  <c r="AL1043" i="1" a="1"/>
  <c r="AL1043" i="1" s="1"/>
  <c r="AL1044" i="1" a="1"/>
  <c r="AL1044" i="1" s="1"/>
  <c r="AL1045" i="1" a="1"/>
  <c r="AL1045" i="1" s="1"/>
  <c r="AL1046" i="1" a="1"/>
  <c r="AL1046" i="1" s="1"/>
  <c r="AL1047" i="1" a="1"/>
  <c r="AL1047" i="1" s="1"/>
  <c r="AL1048" i="1" a="1"/>
  <c r="AL1048" i="1" s="1"/>
  <c r="AL1049" i="1" a="1"/>
  <c r="AL1049" i="1" s="1"/>
  <c r="AL1050" i="1" a="1"/>
  <c r="AL1050" i="1" s="1"/>
  <c r="AL1051" i="1" a="1"/>
  <c r="AL1051" i="1" s="1"/>
  <c r="AL1052" i="1" a="1"/>
  <c r="AL1052" i="1" s="1"/>
  <c r="AL1053" i="1" a="1"/>
  <c r="AL1053" i="1" s="1"/>
  <c r="AL1054" i="1" a="1"/>
  <c r="AL1054" i="1" s="1"/>
  <c r="AL1055" i="1" a="1"/>
  <c r="AL1055" i="1" s="1"/>
  <c r="AL1056" i="1" a="1"/>
  <c r="AL1056" i="1" s="1"/>
  <c r="AL1057" i="1" a="1"/>
  <c r="AL1057" i="1" s="1"/>
  <c r="AL1058" i="1" a="1"/>
  <c r="AL1058" i="1" s="1"/>
  <c r="AL1059" i="1" a="1"/>
  <c r="AL1059" i="1" s="1"/>
  <c r="AL1060" i="1" a="1"/>
  <c r="AL1060" i="1" s="1"/>
  <c r="AL1061" i="1" a="1"/>
  <c r="AL1061" i="1" s="1"/>
  <c r="AL1062" i="1" a="1"/>
  <c r="AL1062" i="1" s="1"/>
  <c r="AL1063" i="1" a="1"/>
  <c r="AL1063" i="1" s="1"/>
  <c r="AL1064" i="1" a="1"/>
  <c r="AL1064" i="1" s="1"/>
  <c r="AL1065" i="1" a="1"/>
  <c r="AL1065" i="1" s="1"/>
  <c r="AL1066" i="1" a="1"/>
  <c r="AL1066" i="1" s="1"/>
  <c r="AL1067" i="1" a="1"/>
  <c r="AL1067" i="1" s="1"/>
  <c r="AL1068" i="1" a="1"/>
  <c r="AL1068" i="1" s="1"/>
  <c r="AL1069" i="1" a="1"/>
  <c r="AL1069" i="1" s="1"/>
  <c r="AL1070" i="1" a="1"/>
  <c r="AL1070" i="1" s="1"/>
  <c r="AL1071" i="1" a="1"/>
  <c r="AL1071" i="1" s="1"/>
  <c r="AL1072" i="1" a="1"/>
  <c r="AL1072" i="1" s="1"/>
  <c r="AL1073" i="1" a="1"/>
  <c r="AL1073" i="1" s="1"/>
  <c r="AL1074" i="1" a="1"/>
  <c r="AL1074" i="1" s="1"/>
  <c r="AL1075" i="1" a="1"/>
  <c r="AL1075" i="1" s="1"/>
  <c r="AL1076" i="1" a="1"/>
  <c r="AL1076" i="1" s="1"/>
  <c r="AL1077" i="1" a="1"/>
  <c r="AL1077" i="1" s="1"/>
  <c r="AL1078" i="1" a="1"/>
  <c r="AL1078" i="1" s="1"/>
  <c r="AL1079" i="1" a="1"/>
  <c r="AL1079" i="1" s="1"/>
  <c r="AL1080" i="1" a="1"/>
  <c r="AL1080" i="1" s="1"/>
  <c r="AL1081" i="1" a="1"/>
  <c r="AL1081" i="1" s="1"/>
  <c r="AL1082" i="1" a="1"/>
  <c r="AL1082" i="1" s="1"/>
  <c r="AL1083" i="1" a="1"/>
  <c r="AL1083" i="1" s="1"/>
  <c r="AL1084" i="1" a="1"/>
  <c r="AL1084" i="1" s="1"/>
  <c r="AL1085" i="1" a="1"/>
  <c r="AL1085" i="1" s="1"/>
  <c r="AL1086" i="1" a="1"/>
  <c r="AL1086" i="1" s="1"/>
  <c r="AL1087" i="1" a="1"/>
  <c r="AL1087" i="1" s="1"/>
  <c r="AL1088" i="1" a="1"/>
  <c r="AL1088" i="1" s="1"/>
  <c r="AL1089" i="1" a="1"/>
  <c r="AL1089" i="1" s="1"/>
  <c r="AL1090" i="1" a="1"/>
  <c r="AL1090" i="1" s="1"/>
  <c r="AL1091" i="1" a="1"/>
  <c r="AL1091" i="1" s="1"/>
  <c r="AL1092" i="1" a="1"/>
  <c r="AL1092" i="1" s="1"/>
  <c r="AL1093" i="1" a="1"/>
  <c r="AL1093" i="1" s="1"/>
  <c r="AL1094" i="1" a="1"/>
  <c r="AL1094" i="1" s="1"/>
  <c r="AL1095" i="1" a="1"/>
  <c r="AL1095" i="1" s="1"/>
  <c r="AL1096" i="1" a="1"/>
  <c r="AL1096" i="1" s="1"/>
  <c r="AL1097" i="1" a="1"/>
  <c r="AL1097" i="1" s="1"/>
  <c r="AL1098" i="1" a="1"/>
  <c r="AL1098" i="1" s="1"/>
  <c r="AL1099" i="1" a="1"/>
  <c r="AL1099" i="1" s="1"/>
  <c r="AL1100" i="1" a="1"/>
  <c r="AL1100" i="1" s="1"/>
  <c r="AL1101" i="1" a="1"/>
  <c r="AL1101" i="1" s="1"/>
  <c r="AL1102" i="1" a="1"/>
  <c r="AL1102" i="1" s="1"/>
  <c r="AL1103" i="1" a="1"/>
  <c r="AL1103" i="1" s="1"/>
  <c r="AL1104" i="1" a="1"/>
  <c r="AL1104" i="1" s="1"/>
  <c r="AL1105" i="1" a="1"/>
  <c r="AL1105" i="1" s="1"/>
  <c r="AL1106" i="1" a="1"/>
  <c r="AL1106" i="1" s="1"/>
  <c r="AL1107" i="1" a="1"/>
  <c r="AL1107" i="1" s="1"/>
  <c r="AL1108" i="1" a="1"/>
  <c r="AL1108" i="1" s="1"/>
  <c r="AL1109" i="1" a="1"/>
  <c r="AL1109" i="1" s="1"/>
  <c r="AL1110" i="1" a="1"/>
  <c r="AL1110" i="1" s="1"/>
  <c r="AL1111" i="1" a="1"/>
  <c r="AL1111" i="1" s="1"/>
  <c r="AL1112" i="1" a="1"/>
  <c r="AL1112" i="1" s="1"/>
  <c r="AL1113" i="1" a="1"/>
  <c r="AL1113" i="1" s="1"/>
  <c r="AL1114" i="1" a="1"/>
  <c r="AL1114" i="1" s="1"/>
  <c r="AL1115" i="1" a="1"/>
  <c r="AL1115" i="1" s="1"/>
  <c r="AL1116" i="1" a="1"/>
  <c r="AL1116" i="1" s="1"/>
  <c r="AL1117" i="1" a="1"/>
  <c r="AL1117" i="1" s="1"/>
  <c r="AL1118" i="1" a="1"/>
  <c r="AL1118" i="1" s="1"/>
  <c r="AL1119" i="1" a="1"/>
  <c r="AL1119" i="1" s="1"/>
  <c r="AL1120" i="1" a="1"/>
  <c r="AL1120" i="1" s="1"/>
  <c r="AL1121" i="1" a="1"/>
  <c r="AL1121" i="1" s="1"/>
  <c r="AL1122" i="1" a="1"/>
  <c r="AL1122" i="1" s="1"/>
  <c r="AL1123" i="1" a="1"/>
  <c r="AL1123" i="1" s="1"/>
  <c r="AL1124" i="1" a="1"/>
  <c r="AL1124" i="1" s="1"/>
  <c r="AL1125" i="1" a="1"/>
  <c r="AL1125" i="1" s="1"/>
  <c r="AL1126" i="1" a="1"/>
  <c r="AL1126" i="1" s="1"/>
  <c r="AL1127" i="1" a="1"/>
  <c r="AL1127" i="1" s="1"/>
  <c r="AL1128" i="1" a="1"/>
  <c r="AL1128" i="1" s="1"/>
  <c r="AL1129" i="1" a="1"/>
  <c r="AL1129" i="1" s="1"/>
  <c r="AL1130" i="1" a="1"/>
  <c r="AL1130" i="1" s="1"/>
  <c r="AL1131" i="1" a="1"/>
  <c r="AL1131" i="1" s="1"/>
  <c r="AL1132" i="1" a="1"/>
  <c r="AL1132" i="1" s="1"/>
  <c r="AL1133" i="1" a="1"/>
  <c r="AL1133" i="1" s="1"/>
  <c r="AL1134" i="1" a="1"/>
  <c r="AL1134" i="1" s="1"/>
  <c r="AL1135" i="1" a="1"/>
  <c r="AL1135" i="1" s="1"/>
  <c r="AL1136" i="1" a="1"/>
  <c r="AL1136" i="1" s="1"/>
  <c r="AL1137" i="1" a="1"/>
  <c r="AL1137" i="1" s="1"/>
  <c r="AL1138" i="1" a="1"/>
  <c r="AL1138" i="1" s="1"/>
  <c r="AL1139" i="1" a="1"/>
  <c r="AL1139" i="1" s="1"/>
  <c r="AL1140" i="1" a="1"/>
  <c r="AL1140" i="1" s="1"/>
  <c r="AL1141" i="1" a="1"/>
  <c r="AL1141" i="1" s="1"/>
  <c r="AL1142" i="1" a="1"/>
  <c r="AL1142" i="1" s="1"/>
  <c r="AL1143" i="1" a="1"/>
  <c r="AL1143" i="1" s="1"/>
  <c r="AL1144" i="1" a="1"/>
  <c r="AL1144" i="1" s="1"/>
  <c r="AL1145" i="1" a="1"/>
  <c r="AL1145" i="1" s="1"/>
  <c r="AL1146" i="1" a="1"/>
  <c r="AL1146" i="1" s="1"/>
  <c r="AL1147" i="1" a="1"/>
  <c r="AL1147" i="1" s="1"/>
  <c r="AL1148" i="1" a="1"/>
  <c r="AL1148" i="1" s="1"/>
  <c r="AL1149" i="1" a="1"/>
  <c r="AL1149" i="1" s="1"/>
  <c r="AL1150" i="1" a="1"/>
  <c r="AL1150" i="1" s="1"/>
  <c r="AL1151" i="1" a="1"/>
  <c r="AL1151" i="1" s="1"/>
  <c r="AL1152" i="1" a="1"/>
  <c r="AL1152" i="1" s="1"/>
  <c r="AL1153" i="1" a="1"/>
  <c r="AL1153" i="1" s="1"/>
  <c r="AL1154" i="1" a="1"/>
  <c r="AL1154" i="1" s="1"/>
  <c r="AL1155" i="1" a="1"/>
  <c r="AL1155" i="1" s="1"/>
  <c r="AL1156" i="1" a="1"/>
  <c r="AL1156" i="1" s="1"/>
  <c r="AL1157" i="1" a="1"/>
  <c r="AL1157" i="1" s="1"/>
  <c r="AL1158" i="1" a="1"/>
  <c r="AL1158" i="1" s="1"/>
  <c r="AL1159" i="1" a="1"/>
  <c r="AL1159" i="1" s="1"/>
  <c r="AL1160" i="1" a="1"/>
  <c r="AL1160" i="1" s="1"/>
  <c r="AL1161" i="1" a="1"/>
  <c r="AL1161" i="1" s="1"/>
  <c r="AL1162" i="1" a="1"/>
  <c r="AL1162" i="1" s="1"/>
  <c r="AL1163" i="1" a="1"/>
  <c r="AL1163" i="1" s="1"/>
  <c r="AL1164" i="1" a="1"/>
  <c r="AL1164" i="1" s="1"/>
  <c r="AL1165" i="1" a="1"/>
  <c r="AL1165" i="1" s="1"/>
  <c r="AL1166" i="1" a="1"/>
  <c r="AL1166" i="1" s="1"/>
  <c r="AL1167" i="1" a="1"/>
  <c r="AL1167" i="1" s="1"/>
  <c r="AL1168" i="1" a="1"/>
  <c r="AL1168" i="1" s="1"/>
  <c r="AL1169" i="1" a="1"/>
  <c r="AL1169" i="1" s="1"/>
  <c r="AL1170" i="1" a="1"/>
  <c r="AL1170" i="1" s="1"/>
  <c r="AL1171" i="1" a="1"/>
  <c r="AL1171" i="1" s="1"/>
  <c r="AL1172" i="1" a="1"/>
  <c r="AL1172" i="1" s="1"/>
  <c r="AL1173" i="1" a="1"/>
  <c r="AL1173" i="1" s="1"/>
  <c r="AL1174" i="1" a="1"/>
  <c r="AL1174" i="1" s="1"/>
  <c r="AL1175" i="1" a="1"/>
  <c r="AL1175" i="1" s="1"/>
  <c r="AL1176" i="1" a="1"/>
  <c r="AL1176" i="1" s="1"/>
  <c r="AL1177" i="1" a="1"/>
  <c r="AL1177" i="1" s="1"/>
  <c r="AL1178" i="1" a="1"/>
  <c r="AL1178" i="1" s="1"/>
  <c r="AL1179" i="1" a="1"/>
  <c r="AL1179" i="1" s="1"/>
  <c r="AL1180" i="1" a="1"/>
  <c r="AL1180" i="1" s="1"/>
  <c r="AL1181" i="1" a="1"/>
  <c r="AL1181" i="1" s="1"/>
  <c r="AL1182" i="1" a="1"/>
  <c r="AL1182" i="1" s="1"/>
  <c r="AL1183" i="1" a="1"/>
  <c r="AL1183" i="1" s="1"/>
  <c r="AL1184" i="1" a="1"/>
  <c r="AL1184" i="1" s="1"/>
  <c r="AL1185" i="1" a="1"/>
  <c r="AL1185" i="1" s="1"/>
  <c r="AL1186" i="1" a="1"/>
  <c r="AL1186" i="1" s="1"/>
  <c r="AL1187" i="1" a="1"/>
  <c r="AL1187" i="1" s="1"/>
  <c r="AL1188" i="1" a="1"/>
  <c r="AL1188" i="1" s="1"/>
  <c r="AL1189" i="1" a="1"/>
  <c r="AL1189" i="1" s="1"/>
  <c r="AL1190" i="1" a="1"/>
  <c r="AL1190" i="1" s="1"/>
  <c r="AL1191" i="1" a="1"/>
  <c r="AL1191" i="1" s="1"/>
  <c r="AL1192" i="1" a="1"/>
  <c r="AL1192" i="1" s="1"/>
  <c r="AL1193" i="1" a="1"/>
  <c r="AL1193" i="1" s="1"/>
  <c r="AL1194" i="1" a="1"/>
  <c r="AL1194" i="1" s="1"/>
  <c r="AL1195" i="1" a="1"/>
  <c r="AL1195" i="1" s="1"/>
  <c r="AL1196" i="1" a="1"/>
  <c r="AL1196" i="1" s="1"/>
  <c r="AL1197" i="1" a="1"/>
  <c r="AL1197" i="1" s="1"/>
  <c r="AL1198" i="1" a="1"/>
  <c r="AL1198" i="1" s="1"/>
  <c r="AL1199" i="1" a="1"/>
  <c r="AL1199" i="1" s="1"/>
  <c r="AL1200" i="1" a="1"/>
  <c r="AL1200" i="1" s="1"/>
  <c r="AL1201" i="1" a="1"/>
  <c r="AL1201" i="1" s="1"/>
  <c r="AL1202" i="1" a="1"/>
  <c r="AL1202" i="1" s="1"/>
  <c r="AL1203" i="1" a="1"/>
  <c r="AL1203" i="1" s="1"/>
  <c r="AL1204" i="1" a="1"/>
  <c r="AL1204" i="1" s="1"/>
  <c r="AL1205" i="1" a="1"/>
  <c r="AL1205" i="1" s="1"/>
  <c r="AL1206" i="1" a="1"/>
  <c r="AL1206" i="1" s="1"/>
  <c r="AL1207" i="1" a="1"/>
  <c r="AL1207" i="1" s="1"/>
  <c r="AL1208" i="1" a="1"/>
  <c r="AL1208" i="1" s="1"/>
  <c r="AL1209" i="1" a="1"/>
  <c r="AL1209" i="1" s="1"/>
  <c r="AL1210" i="1" a="1"/>
  <c r="AL1210" i="1" s="1"/>
  <c r="AL1211" i="1" a="1"/>
  <c r="AL1211" i="1" s="1"/>
  <c r="AL1212" i="1" a="1"/>
  <c r="AL1212" i="1" s="1"/>
  <c r="AL1213" i="1" a="1"/>
  <c r="AL1213" i="1" s="1"/>
  <c r="AL1214" i="1" a="1"/>
  <c r="AL1214" i="1" s="1"/>
  <c r="AL1215" i="1" a="1"/>
  <c r="AL1215" i="1" s="1"/>
  <c r="AL1216" i="1" a="1"/>
  <c r="AL1216" i="1" s="1"/>
  <c r="AL1217" i="1" a="1"/>
  <c r="AL1217" i="1" s="1"/>
  <c r="AL1218" i="1" a="1"/>
  <c r="AL1218" i="1" s="1"/>
  <c r="AL1219" i="1" a="1"/>
  <c r="AL1219" i="1" s="1"/>
  <c r="AL1220" i="1" a="1"/>
  <c r="AL1220" i="1" s="1"/>
  <c r="AL1221" i="1" a="1"/>
  <c r="AL1221" i="1" s="1"/>
  <c r="AL1222" i="1" a="1"/>
  <c r="AL1222" i="1" s="1"/>
  <c r="AL1223" i="1" a="1"/>
  <c r="AL1223" i="1" s="1"/>
  <c r="AL1224" i="1" a="1"/>
  <c r="AL1224" i="1" s="1"/>
  <c r="AL1225" i="1" a="1"/>
  <c r="AL1225" i="1" s="1"/>
  <c r="AL1226" i="1" a="1"/>
  <c r="AL1226" i="1" s="1"/>
  <c r="AL1227" i="1" a="1"/>
  <c r="AL1227" i="1" s="1"/>
  <c r="AL1228" i="1" a="1"/>
  <c r="AL1228" i="1" s="1"/>
  <c r="AL1229" i="1" a="1"/>
  <c r="AL1229" i="1" s="1"/>
  <c r="AL1230" i="1" a="1"/>
  <c r="AL1230" i="1" s="1"/>
  <c r="AL1231" i="1" a="1"/>
  <c r="AL1231" i="1" s="1"/>
  <c r="AL1232" i="1" a="1"/>
  <c r="AL1232" i="1" s="1"/>
  <c r="AL1233" i="1" a="1"/>
  <c r="AL1233" i="1" s="1"/>
  <c r="AL1234" i="1" a="1"/>
  <c r="AL1234" i="1" s="1"/>
  <c r="AL1235" i="1" a="1"/>
  <c r="AL1235" i="1" s="1"/>
  <c r="AL1236" i="1" a="1"/>
  <c r="AL1236" i="1" s="1"/>
  <c r="AL1237" i="1" a="1"/>
  <c r="AL1237" i="1" s="1"/>
  <c r="AL1238" i="1" a="1"/>
  <c r="AL1238" i="1" s="1"/>
  <c r="AL1239" i="1" a="1"/>
  <c r="AL1239" i="1" s="1"/>
  <c r="AL1240" i="1" a="1"/>
  <c r="AL1240" i="1" s="1"/>
  <c r="AL1241" i="1" a="1"/>
  <c r="AL1241" i="1" s="1"/>
  <c r="AL1242" i="1" a="1"/>
  <c r="AL1242" i="1" s="1"/>
  <c r="AL1243" i="1" a="1"/>
  <c r="AL1243" i="1" s="1"/>
  <c r="AL1244" i="1" a="1"/>
  <c r="AL1244" i="1" s="1"/>
  <c r="AL1245" i="1" a="1"/>
  <c r="AL1245" i="1" s="1"/>
  <c r="AL1246" i="1" a="1"/>
  <c r="AL1246" i="1" s="1"/>
  <c r="AL1247" i="1" a="1"/>
  <c r="AL1247" i="1" s="1"/>
  <c r="AL1248" i="1" a="1"/>
  <c r="AL1248" i="1" s="1"/>
  <c r="AL1249" i="1" a="1"/>
  <c r="AL1249" i="1" s="1"/>
  <c r="AL1250" i="1" a="1"/>
  <c r="AL1250" i="1" s="1"/>
  <c r="AL1251" i="1" a="1"/>
  <c r="AL1251" i="1" s="1"/>
  <c r="AL1252" i="1" a="1"/>
  <c r="AL1252" i="1" s="1"/>
  <c r="AL1253" i="1" a="1"/>
  <c r="AL1253" i="1" s="1"/>
  <c r="AL1254" i="1" a="1"/>
  <c r="AL1254" i="1" s="1"/>
  <c r="AL1255" i="1" a="1"/>
  <c r="AL1255" i="1" s="1"/>
  <c r="AL1256" i="1" a="1"/>
  <c r="AL1256" i="1" s="1"/>
  <c r="AL1257" i="1" a="1"/>
  <c r="AL1257" i="1" s="1"/>
  <c r="AL1258" i="1" a="1"/>
  <c r="AL1258" i="1" s="1"/>
  <c r="AL1259" i="1" a="1"/>
  <c r="AL1259" i="1" s="1"/>
  <c r="AL1260" i="1" a="1"/>
  <c r="AL1260" i="1" s="1"/>
  <c r="AL1261" i="1" a="1"/>
  <c r="AL1261" i="1" s="1"/>
  <c r="AL1262" i="1" a="1"/>
  <c r="AL1262" i="1" s="1"/>
  <c r="AL1263" i="1" a="1"/>
  <c r="AL1263" i="1" s="1"/>
  <c r="AL1264" i="1" a="1"/>
  <c r="AL1264" i="1" s="1"/>
  <c r="AL1265" i="1" a="1"/>
  <c r="AL1265" i="1" s="1"/>
  <c r="AL1266" i="1" a="1"/>
  <c r="AL1266" i="1" s="1"/>
  <c r="AL1267" i="1" a="1"/>
  <c r="AL1267" i="1" s="1"/>
  <c r="AL1268" i="1" a="1"/>
  <c r="AL1268" i="1" s="1"/>
  <c r="AL1269" i="1" a="1"/>
  <c r="AL1269" i="1" s="1"/>
  <c r="AL1270" i="1" a="1"/>
  <c r="AL1270" i="1" s="1"/>
  <c r="AL1271" i="1" a="1"/>
  <c r="AL1271" i="1" s="1"/>
  <c r="AL1272" i="1" a="1"/>
  <c r="AL1272" i="1" s="1"/>
  <c r="AL1273" i="1" a="1"/>
  <c r="AL1273" i="1" s="1"/>
  <c r="AL1274" i="1" a="1"/>
  <c r="AL1274" i="1" s="1"/>
  <c r="AL1275" i="1" a="1"/>
  <c r="AL1275" i="1" s="1"/>
  <c r="AL1276" i="1" a="1"/>
  <c r="AL1276" i="1" s="1"/>
  <c r="AL1277" i="1" a="1"/>
  <c r="AL1277" i="1" s="1"/>
  <c r="AL1278" i="1" a="1"/>
  <c r="AL1278" i="1" s="1"/>
  <c r="AL1279" i="1" a="1"/>
  <c r="AL1279" i="1" s="1"/>
  <c r="AL1280" i="1" a="1"/>
  <c r="AL1280" i="1" s="1"/>
  <c r="AL1281" i="1" a="1"/>
  <c r="AL1281" i="1" s="1"/>
  <c r="AL1282" i="1" a="1"/>
  <c r="AL1282" i="1" s="1"/>
  <c r="AL1283" i="1" a="1"/>
  <c r="AL1283" i="1" s="1"/>
  <c r="AL1284" i="1" a="1"/>
  <c r="AL1284" i="1" s="1"/>
  <c r="AL1285" i="1" a="1"/>
  <c r="AL1285" i="1" s="1"/>
  <c r="AL1286" i="1" a="1"/>
  <c r="AL1286" i="1" s="1"/>
  <c r="AL1287" i="1" a="1"/>
  <c r="AL1287" i="1" s="1"/>
  <c r="AL1288" i="1" a="1"/>
  <c r="AL1288" i="1" s="1"/>
  <c r="AL1289" i="1" a="1"/>
  <c r="AL1289" i="1" s="1"/>
  <c r="AL1290" i="1" a="1"/>
  <c r="AL1290" i="1" s="1"/>
  <c r="AL1291" i="1" a="1"/>
  <c r="AL1291" i="1" s="1"/>
  <c r="AL1292" i="1" a="1"/>
  <c r="AL1292" i="1" s="1"/>
  <c r="AL1293" i="1" a="1"/>
  <c r="AL1293" i="1" s="1"/>
  <c r="AL1294" i="1" a="1"/>
  <c r="AL1294" i="1" s="1"/>
  <c r="AL1295" i="1" a="1"/>
  <c r="AL1295" i="1" s="1"/>
  <c r="AL1296" i="1" a="1"/>
  <c r="AL1296" i="1" s="1"/>
  <c r="AL1297" i="1" a="1"/>
  <c r="AL1297" i="1" s="1"/>
  <c r="AL1298" i="1" a="1"/>
  <c r="AL1298" i="1" s="1"/>
  <c r="AL1299" i="1" a="1"/>
  <c r="AL1299" i="1" s="1"/>
  <c r="AL1300" i="1" a="1"/>
  <c r="AL1300" i="1" s="1"/>
  <c r="AL1301" i="1" a="1"/>
  <c r="AL1301" i="1" s="1"/>
  <c r="AL1302" i="1" a="1"/>
  <c r="AL1302" i="1" s="1"/>
  <c r="AL1303" i="1" a="1"/>
  <c r="AL1303" i="1" s="1"/>
  <c r="AL1304" i="1" a="1"/>
  <c r="AL1304" i="1" s="1"/>
  <c r="AL1305" i="1" a="1"/>
  <c r="AL1305" i="1" s="1"/>
  <c r="AL1306" i="1" a="1"/>
  <c r="AL1306" i="1" s="1"/>
  <c r="AL1307" i="1" a="1"/>
  <c r="AL1307" i="1" s="1"/>
  <c r="AL1308" i="1" a="1"/>
  <c r="AL1308" i="1" s="1"/>
  <c r="AL1309" i="1" a="1"/>
  <c r="AL1309" i="1" s="1"/>
  <c r="AL1310" i="1" a="1"/>
  <c r="AL1310" i="1" s="1"/>
  <c r="AL1311" i="1" a="1"/>
  <c r="AL1311" i="1" s="1"/>
  <c r="AL1312" i="1" a="1"/>
  <c r="AL1312" i="1" s="1"/>
  <c r="AL1313" i="1" a="1"/>
  <c r="AL1313" i="1" s="1"/>
  <c r="AL1314" i="1" a="1"/>
  <c r="AL1314" i="1" s="1"/>
  <c r="AL1315" i="1" a="1"/>
  <c r="AL1315" i="1" s="1"/>
  <c r="AL1316" i="1" a="1"/>
  <c r="AL1316" i="1" s="1"/>
  <c r="AL1317" i="1" a="1"/>
  <c r="AL1317" i="1" s="1"/>
  <c r="AL1318" i="1" a="1"/>
  <c r="AL1318" i="1" s="1"/>
  <c r="AL1319" i="1" a="1"/>
  <c r="AL1319" i="1" s="1"/>
  <c r="AL1320" i="1" a="1"/>
  <c r="AL1320" i="1" s="1"/>
  <c r="AL1321" i="1" a="1"/>
  <c r="AL1321" i="1" s="1"/>
  <c r="AL1322" i="1" a="1"/>
  <c r="AL1322" i="1" s="1"/>
  <c r="AL1323" i="1" a="1"/>
  <c r="AL1323" i="1" s="1"/>
  <c r="AL1324" i="1" a="1"/>
  <c r="AL1324" i="1" s="1"/>
  <c r="AL1325" i="1" a="1"/>
  <c r="AL1325" i="1" s="1"/>
  <c r="AL1326" i="1" a="1"/>
  <c r="AL1326" i="1" s="1"/>
  <c r="AL1327" i="1" a="1"/>
  <c r="AL1327" i="1" s="1"/>
  <c r="AL1328" i="1" a="1"/>
  <c r="AL1328" i="1" s="1"/>
  <c r="AL1329" i="1" a="1"/>
  <c r="AL1329" i="1" s="1"/>
  <c r="AL1330" i="1" a="1"/>
  <c r="AL1330" i="1" s="1"/>
  <c r="AL1331" i="1" a="1"/>
  <c r="AL1331" i="1" s="1"/>
  <c r="AL1332" i="1" a="1"/>
  <c r="AL1332" i="1" s="1"/>
  <c r="AL1333" i="1" a="1"/>
  <c r="AL1333" i="1" s="1"/>
  <c r="AL1334" i="1" a="1"/>
  <c r="AL1334" i="1" s="1"/>
  <c r="AL1335" i="1" a="1"/>
  <c r="AL1335" i="1" s="1"/>
  <c r="AL1336" i="1" a="1"/>
  <c r="AL1336" i="1" s="1"/>
  <c r="AL1337" i="1" a="1"/>
  <c r="AL1337" i="1" s="1"/>
  <c r="AL1338" i="1" a="1"/>
  <c r="AL1338" i="1" s="1"/>
  <c r="AL1339" i="1" a="1"/>
  <c r="AL1339" i="1" s="1"/>
  <c r="AL1340" i="1" a="1"/>
  <c r="AL1340" i="1" s="1"/>
  <c r="AL1341" i="1" a="1"/>
  <c r="AL1341" i="1" s="1"/>
  <c r="AL1342" i="1" a="1"/>
  <c r="AL1342" i="1" s="1"/>
  <c r="AL1343" i="1" a="1"/>
  <c r="AL1343" i="1" s="1"/>
  <c r="AL1344" i="1" a="1"/>
  <c r="AL1344" i="1" s="1"/>
  <c r="AL1345" i="1" a="1"/>
  <c r="AL1345" i="1" s="1"/>
  <c r="AL1346" i="1" a="1"/>
  <c r="AL1346" i="1" s="1"/>
  <c r="AL1347" i="1" a="1"/>
  <c r="AL1347" i="1" s="1"/>
  <c r="AL1348" i="1" a="1"/>
  <c r="AL1348" i="1" s="1"/>
  <c r="AL1349" i="1" a="1"/>
  <c r="AL1349" i="1" s="1"/>
  <c r="AL1350" i="1" a="1"/>
  <c r="AL1350" i="1" s="1"/>
  <c r="AL1351" i="1" a="1"/>
  <c r="AL1351" i="1" s="1"/>
  <c r="AL1352" i="1" a="1"/>
  <c r="AL1352" i="1" s="1"/>
  <c r="AL1353" i="1" a="1"/>
  <c r="AL1353" i="1" s="1"/>
  <c r="AL1354" i="1" a="1"/>
  <c r="AL1354" i="1" s="1"/>
  <c r="AL1355" i="1" a="1"/>
  <c r="AL1355" i="1" s="1"/>
  <c r="AL1356" i="1" a="1"/>
  <c r="AL1356" i="1" s="1"/>
  <c r="AL1357" i="1" a="1"/>
  <c r="AL1357" i="1" s="1"/>
  <c r="AL1358" i="1" a="1"/>
  <c r="AL1358" i="1" s="1"/>
  <c r="AL1359" i="1" a="1"/>
  <c r="AL1359" i="1" s="1"/>
  <c r="AL1360" i="1" a="1"/>
  <c r="AL1360" i="1" s="1"/>
  <c r="AL1361" i="1" a="1"/>
  <c r="AL1361" i="1" s="1"/>
  <c r="AL1362" i="1" a="1"/>
  <c r="AL1362" i="1" s="1"/>
  <c r="AL1363" i="1" a="1"/>
  <c r="AL1363" i="1" s="1"/>
  <c r="AL1364" i="1" a="1"/>
  <c r="AL1364" i="1" s="1"/>
  <c r="AL1365" i="1" a="1"/>
  <c r="AL1365" i="1" s="1"/>
  <c r="AL1366" i="1" a="1"/>
  <c r="AL1366" i="1" s="1"/>
  <c r="AL1367" i="1" a="1"/>
  <c r="AL1367" i="1" s="1"/>
  <c r="AL1368" i="1" a="1"/>
  <c r="AL1368" i="1" s="1"/>
  <c r="AL1369" i="1" a="1"/>
  <c r="AL1369" i="1" s="1"/>
  <c r="AL1370" i="1" a="1"/>
  <c r="AL1370" i="1" s="1"/>
  <c r="AL1371" i="1" a="1"/>
  <c r="AL1371" i="1" s="1"/>
  <c r="AL1372" i="1" a="1"/>
  <c r="AL1372" i="1" s="1"/>
  <c r="AL1373" i="1" a="1"/>
  <c r="AL1373" i="1" s="1"/>
  <c r="AL1374" i="1" a="1"/>
  <c r="AL1374" i="1" s="1"/>
  <c r="AL1375" i="1" a="1"/>
  <c r="AL1375" i="1" s="1"/>
  <c r="AL1376" i="1" a="1"/>
  <c r="AL1376" i="1" s="1"/>
  <c r="AL1377" i="1" a="1"/>
  <c r="AL1377" i="1" s="1"/>
  <c r="AL1378" i="1" a="1"/>
  <c r="AL1378" i="1" s="1"/>
  <c r="AL1379" i="1" a="1"/>
  <c r="AL1379" i="1" s="1"/>
  <c r="AL1380" i="1" a="1"/>
  <c r="AL1380" i="1" s="1"/>
  <c r="AL1381" i="1" a="1"/>
  <c r="AL1381" i="1" s="1"/>
  <c r="AL1382" i="1" a="1"/>
  <c r="AL1382" i="1" s="1"/>
  <c r="AL1383" i="1" a="1"/>
  <c r="AL1383" i="1" s="1"/>
  <c r="AL1384" i="1" a="1"/>
  <c r="AL1384" i="1" s="1"/>
  <c r="AL1385" i="1" a="1"/>
  <c r="AL1385" i="1" s="1"/>
  <c r="AL1386" i="1" a="1"/>
  <c r="AL1386" i="1" s="1"/>
  <c r="AL1387" i="1" a="1"/>
  <c r="AL1387" i="1" s="1"/>
  <c r="AL1388" i="1" a="1"/>
  <c r="AL1388" i="1" s="1"/>
  <c r="AL1389" i="1" a="1"/>
  <c r="AL1389" i="1" s="1"/>
  <c r="AL1390" i="1" a="1"/>
  <c r="AL1390" i="1" s="1"/>
  <c r="AL1391" i="1" a="1"/>
  <c r="AL1391" i="1" s="1"/>
  <c r="AL1392" i="1" a="1"/>
  <c r="AL1392" i="1" s="1"/>
  <c r="AL1393" i="1" a="1"/>
  <c r="AL1393" i="1" s="1"/>
  <c r="AL1394" i="1" a="1"/>
  <c r="AL1394" i="1" s="1"/>
  <c r="AL1395" i="1" a="1"/>
  <c r="AL1395" i="1" s="1"/>
  <c r="AL1396" i="1" a="1"/>
  <c r="AL1396" i="1" s="1"/>
  <c r="AL1397" i="1" a="1"/>
  <c r="AL1397" i="1" s="1"/>
  <c r="AL1398" i="1" a="1"/>
  <c r="AL1398" i="1" s="1"/>
  <c r="AL1399" i="1" a="1"/>
  <c r="AL1399" i="1" s="1"/>
  <c r="AL1400" i="1" a="1"/>
  <c r="AL1400" i="1" s="1"/>
  <c r="AL1401" i="1" a="1"/>
  <c r="AL1401" i="1" s="1"/>
  <c r="AL1402" i="1" a="1"/>
  <c r="AL1402" i="1" s="1"/>
  <c r="AL1403" i="1" a="1"/>
  <c r="AL1403" i="1" s="1"/>
  <c r="AL1404" i="1" a="1"/>
  <c r="AL1404" i="1" s="1"/>
  <c r="AL1405" i="1" a="1"/>
  <c r="AL1405" i="1" s="1"/>
  <c r="AL1406" i="1" a="1"/>
  <c r="AL1406" i="1" s="1"/>
  <c r="AL1407" i="1" a="1"/>
  <c r="AL1407" i="1" s="1"/>
  <c r="AL1408" i="1" a="1"/>
  <c r="AL1408" i="1" s="1"/>
  <c r="AL1409" i="1" a="1"/>
  <c r="AL1409" i="1" s="1"/>
  <c r="AL1410" i="1" a="1"/>
  <c r="AL1410" i="1" s="1"/>
  <c r="AL1411" i="1" a="1"/>
  <c r="AL1411" i="1" s="1"/>
  <c r="AL1412" i="1" a="1"/>
  <c r="AL1412" i="1" s="1"/>
  <c r="AL1413" i="1" a="1"/>
  <c r="AL1413" i="1" s="1"/>
  <c r="AL1414" i="1" a="1"/>
  <c r="AL1414" i="1" s="1"/>
  <c r="AL1415" i="1" a="1"/>
  <c r="AL1415" i="1" s="1"/>
  <c r="AL1416" i="1" a="1"/>
  <c r="AL1416" i="1" s="1"/>
  <c r="AL1417" i="1" a="1"/>
  <c r="AL1417" i="1" s="1"/>
  <c r="AL1418" i="1" a="1"/>
  <c r="AL1418" i="1" s="1"/>
  <c r="AL1419" i="1" a="1"/>
  <c r="AL1419" i="1" s="1"/>
  <c r="AL1420" i="1" a="1"/>
  <c r="AL1420" i="1" s="1"/>
  <c r="AL1421" i="1" a="1"/>
  <c r="AL1421" i="1" s="1"/>
  <c r="AL1422" i="1" a="1"/>
  <c r="AL1422" i="1" s="1"/>
  <c r="AL1423" i="1" a="1"/>
  <c r="AL1423" i="1" s="1"/>
  <c r="AL1424" i="1" a="1"/>
  <c r="AL1424" i="1" s="1"/>
  <c r="AL1425" i="1" a="1"/>
  <c r="AL1425" i="1" s="1"/>
  <c r="AL1426" i="1" a="1"/>
  <c r="AL1426" i="1" s="1"/>
  <c r="AL1427" i="1" a="1"/>
  <c r="AL1427" i="1" s="1"/>
  <c r="AL1428" i="1" a="1"/>
  <c r="AL1428" i="1" s="1"/>
  <c r="AL1429" i="1" a="1"/>
  <c r="AL1429" i="1" s="1"/>
  <c r="AL1430" i="1" a="1"/>
  <c r="AL1430" i="1" s="1"/>
  <c r="AL1431" i="1" a="1"/>
  <c r="AL1431" i="1" s="1"/>
  <c r="AL1432" i="1" a="1"/>
  <c r="AL1432" i="1" s="1"/>
  <c r="AL1433" i="1" a="1"/>
  <c r="AL1433" i="1" s="1"/>
  <c r="AL1434" i="1" a="1"/>
  <c r="AL1434" i="1" s="1"/>
  <c r="AL1435" i="1" a="1"/>
  <c r="AL1435" i="1" s="1"/>
  <c r="AL1436" i="1" a="1"/>
  <c r="AL1436" i="1" s="1"/>
  <c r="AL1437" i="1" a="1"/>
  <c r="AL1437" i="1" s="1"/>
  <c r="AL1438" i="1" a="1"/>
  <c r="AL1438" i="1" s="1"/>
  <c r="AL1439" i="1" a="1"/>
  <c r="AL1439" i="1" s="1"/>
  <c r="AL1440" i="1" a="1"/>
  <c r="AL1440" i="1" s="1"/>
  <c r="AL1441" i="1" a="1"/>
  <c r="AL1441" i="1" s="1"/>
  <c r="AL1442" i="1" a="1"/>
  <c r="AL1442" i="1" s="1"/>
  <c r="AL1443" i="1" a="1"/>
  <c r="AL1443" i="1" s="1"/>
  <c r="AL1444" i="1" a="1"/>
  <c r="AL1444" i="1" s="1"/>
  <c r="AL1445" i="1" a="1"/>
  <c r="AL1445" i="1" s="1"/>
  <c r="AL1446" i="1" a="1"/>
  <c r="AL1446" i="1" s="1"/>
  <c r="AL1447" i="1" a="1"/>
  <c r="AL1447" i="1" s="1"/>
  <c r="AL1448" i="1" a="1"/>
  <c r="AL1448" i="1" s="1"/>
  <c r="AL1449" i="1" a="1"/>
  <c r="AL1449" i="1" s="1"/>
  <c r="AL1450" i="1" a="1"/>
  <c r="AL1450" i="1" s="1"/>
  <c r="AL1451" i="1" a="1"/>
  <c r="AL1451" i="1" s="1"/>
  <c r="AL1452" i="1" a="1"/>
  <c r="AL1452" i="1" s="1"/>
  <c r="AL1453" i="1" a="1"/>
  <c r="AL1453" i="1" s="1"/>
  <c r="AL1454" i="1" a="1"/>
  <c r="AL1454" i="1" s="1"/>
  <c r="AL1455" i="1" a="1"/>
  <c r="AL1455" i="1" s="1"/>
  <c r="AL1456" i="1" a="1"/>
  <c r="AL1456" i="1" s="1"/>
  <c r="AL1457" i="1" a="1"/>
  <c r="AL1457" i="1" s="1"/>
  <c r="AL1458" i="1" a="1"/>
  <c r="AL1458" i="1" s="1"/>
  <c r="AL1459" i="1" a="1"/>
  <c r="AL1459" i="1" s="1"/>
  <c r="AL1460" i="1" a="1"/>
  <c r="AL1460" i="1" s="1"/>
  <c r="AL1461" i="1" a="1"/>
  <c r="AL1461" i="1" s="1"/>
  <c r="AL1462" i="1" a="1"/>
  <c r="AL1462" i="1" s="1"/>
  <c r="AL1463" i="1" a="1"/>
  <c r="AL1463" i="1" s="1"/>
  <c r="AL1464" i="1" a="1"/>
  <c r="AL1464" i="1" s="1"/>
  <c r="AL1465" i="1" a="1"/>
  <c r="AL1465" i="1" s="1"/>
  <c r="AL1466" i="1" a="1"/>
  <c r="AL1466" i="1" s="1"/>
  <c r="AL1467" i="1" a="1"/>
  <c r="AL1467" i="1" s="1"/>
  <c r="AL1468" i="1" a="1"/>
  <c r="AL1468" i="1" s="1"/>
  <c r="AL1469" i="1" a="1"/>
  <c r="AL1469" i="1" s="1"/>
  <c r="AL1470" i="1" a="1"/>
  <c r="AL1470" i="1" s="1"/>
  <c r="AL1471" i="1" a="1"/>
  <c r="AL1471" i="1" s="1"/>
  <c r="AL1472" i="1" a="1"/>
  <c r="AL1472" i="1" s="1"/>
  <c r="AL1473" i="1" a="1"/>
  <c r="AL1473" i="1" s="1"/>
  <c r="AL1474" i="1" a="1"/>
  <c r="AL1474" i="1" s="1"/>
  <c r="AL1475" i="1" a="1"/>
  <c r="AL1475" i="1" s="1"/>
  <c r="AL1476" i="1" a="1"/>
  <c r="AL1476" i="1" s="1"/>
  <c r="AL1477" i="1" a="1"/>
  <c r="AL1477" i="1" s="1"/>
  <c r="AL1478" i="1" a="1"/>
  <c r="AL1478" i="1" s="1"/>
  <c r="AL1479" i="1" a="1"/>
  <c r="AL1479" i="1" s="1"/>
  <c r="AL1480" i="1" a="1"/>
  <c r="AL1480" i="1" s="1"/>
  <c r="AL1481" i="1" a="1"/>
  <c r="AL1481" i="1" s="1"/>
  <c r="AL1482" i="1" a="1"/>
  <c r="AL1482" i="1" s="1"/>
  <c r="AL1483" i="1" a="1"/>
  <c r="AL1483" i="1" s="1"/>
  <c r="AL1484" i="1" a="1"/>
  <c r="AL1484" i="1" s="1"/>
  <c r="AL1485" i="1" a="1"/>
  <c r="AL1485" i="1" s="1"/>
  <c r="AL1486" i="1" a="1"/>
  <c r="AL1486" i="1" s="1"/>
  <c r="AL1487" i="1" a="1"/>
  <c r="AL1487" i="1" s="1"/>
  <c r="AL1488" i="1" a="1"/>
  <c r="AL1488" i="1" s="1"/>
  <c r="AL1489" i="1" a="1"/>
  <c r="AL1489" i="1" s="1"/>
  <c r="AL1490" i="1" a="1"/>
  <c r="AL1490" i="1" s="1"/>
  <c r="AL1491" i="1" a="1"/>
  <c r="AL1491" i="1" s="1"/>
  <c r="AL1492" i="1" a="1"/>
  <c r="AL1492" i="1" s="1"/>
  <c r="AL1493" i="1" a="1"/>
  <c r="AL1493" i="1" s="1"/>
  <c r="AL1494" i="1" a="1"/>
  <c r="AL1494" i="1" s="1"/>
  <c r="AL1495" i="1" a="1"/>
  <c r="AL1495" i="1" s="1"/>
  <c r="AL1496" i="1" a="1"/>
  <c r="AL1496" i="1" s="1"/>
  <c r="AL1497" i="1" a="1"/>
  <c r="AL1497" i="1" s="1"/>
  <c r="AL1498" i="1" a="1"/>
  <c r="AL1498" i="1" s="1"/>
  <c r="AL1499" i="1" a="1"/>
  <c r="AL1499" i="1" s="1"/>
  <c r="AL1500" i="1" a="1"/>
  <c r="AL1500" i="1" s="1"/>
  <c r="AL1501" i="1" a="1"/>
  <c r="AL1501" i="1" s="1"/>
  <c r="AL1502" i="1" a="1"/>
  <c r="AL1502" i="1" s="1"/>
  <c r="AL1503" i="1" a="1"/>
  <c r="AL1503" i="1" s="1"/>
  <c r="AL1504" i="1" a="1"/>
  <c r="AL1504" i="1" s="1"/>
  <c r="AL1505" i="1" a="1"/>
  <c r="AL1505" i="1" s="1"/>
  <c r="AL1506" i="1" a="1"/>
  <c r="AL1506" i="1" s="1"/>
  <c r="AL1507" i="1" a="1"/>
  <c r="AL1507" i="1" s="1"/>
  <c r="AL1508" i="1" a="1"/>
  <c r="AL1508" i="1" s="1"/>
  <c r="AL1509" i="1" a="1"/>
  <c r="AL1509" i="1" s="1"/>
  <c r="AL1510" i="1" a="1"/>
  <c r="AL1510" i="1" s="1"/>
  <c r="AL1511" i="1" a="1"/>
  <c r="AL1511" i="1" s="1"/>
  <c r="AL1512" i="1" a="1"/>
  <c r="AL1512" i="1" s="1"/>
  <c r="AL1513" i="1" a="1"/>
  <c r="AL1513" i="1" s="1"/>
  <c r="AL1514" i="1" a="1"/>
  <c r="AL1514" i="1" s="1"/>
  <c r="AL1515" i="1" a="1"/>
  <c r="AL1515" i="1" s="1"/>
  <c r="AL1516" i="1" a="1"/>
  <c r="AL1516" i="1" s="1"/>
  <c r="AL1517" i="1" a="1"/>
  <c r="AL1517" i="1" s="1"/>
  <c r="AL1518" i="1" a="1"/>
  <c r="AL1518" i="1" s="1"/>
  <c r="AL1519" i="1" a="1"/>
  <c r="AL1519" i="1" s="1"/>
  <c r="AL1520" i="1" a="1"/>
  <c r="AL1520" i="1" s="1"/>
  <c r="AL1521" i="1" a="1"/>
  <c r="AL1521" i="1" s="1"/>
  <c r="AL1522" i="1" a="1"/>
  <c r="AL1522" i="1" s="1"/>
  <c r="AL1523" i="1" a="1"/>
  <c r="AL1523" i="1" s="1"/>
  <c r="AL1524" i="1" a="1"/>
  <c r="AL1524" i="1" s="1"/>
  <c r="AL1525" i="1" a="1"/>
  <c r="AL1525" i="1" s="1"/>
  <c r="AL1526" i="1" a="1"/>
  <c r="AL1526" i="1" s="1"/>
  <c r="AL1527" i="1" a="1"/>
  <c r="AL1527" i="1" s="1"/>
  <c r="AL1528" i="1" a="1"/>
  <c r="AL1528" i="1" s="1"/>
  <c r="AL1529" i="1" a="1"/>
  <c r="AL1529" i="1" s="1"/>
  <c r="AL1530" i="1" a="1"/>
  <c r="AL1530" i="1" s="1"/>
  <c r="AL1531" i="1" a="1"/>
  <c r="AL1531" i="1" s="1"/>
  <c r="AL1532" i="1" a="1"/>
  <c r="AL1532" i="1" s="1"/>
  <c r="AL1533" i="1" a="1"/>
  <c r="AL1533" i="1" s="1"/>
  <c r="AL1534" i="1" a="1"/>
  <c r="AL1534" i="1" s="1"/>
  <c r="AL1535" i="1" a="1"/>
  <c r="AL1535" i="1" s="1"/>
  <c r="AL1536" i="1" a="1"/>
  <c r="AL1536" i="1" s="1"/>
  <c r="AL1537" i="1" a="1"/>
  <c r="AL1537" i="1" s="1"/>
  <c r="AL1538" i="1" a="1"/>
  <c r="AL1538" i="1" s="1"/>
  <c r="AL1539" i="1" a="1"/>
  <c r="AL1539" i="1" s="1"/>
  <c r="AL1540" i="1" a="1"/>
  <c r="AL1540" i="1" s="1"/>
  <c r="AL1541" i="1" a="1"/>
  <c r="AL1541" i="1" s="1"/>
  <c r="AL1542" i="1" a="1"/>
  <c r="AL1542" i="1" s="1"/>
  <c r="AL1543" i="1" a="1"/>
  <c r="AL1543" i="1" s="1"/>
  <c r="AL1544" i="1" a="1"/>
  <c r="AL1544" i="1" s="1"/>
  <c r="AL1545" i="1" a="1"/>
  <c r="AL1545" i="1" s="1"/>
  <c r="AL1546" i="1" a="1"/>
  <c r="AL1546" i="1" s="1"/>
  <c r="AL1547" i="1" a="1"/>
  <c r="AL1547" i="1" s="1"/>
  <c r="AL1548" i="1" a="1"/>
  <c r="AL1548" i="1" s="1"/>
  <c r="AL1549" i="1" a="1"/>
  <c r="AL1549" i="1" s="1"/>
  <c r="AL1550" i="1" a="1"/>
  <c r="AL1550" i="1" s="1"/>
  <c r="AL1551" i="1" a="1"/>
  <c r="AL1551" i="1" s="1"/>
  <c r="AL1552" i="1" a="1"/>
  <c r="AL1552" i="1" s="1"/>
  <c r="AL1553" i="1" a="1"/>
  <c r="AL1553" i="1" s="1"/>
  <c r="AL1554" i="1" a="1"/>
  <c r="AL1554" i="1" s="1"/>
  <c r="AL1555" i="1" a="1"/>
  <c r="AL1555" i="1" s="1"/>
  <c r="AL1556" i="1" a="1"/>
  <c r="AL1556" i="1" s="1"/>
  <c r="AL1557" i="1" a="1"/>
  <c r="AL1557" i="1" s="1"/>
  <c r="AL1558" i="1" a="1"/>
  <c r="AL1558" i="1" s="1"/>
  <c r="AL1559" i="1" a="1"/>
  <c r="AL1559" i="1" s="1"/>
  <c r="AL1560" i="1" a="1"/>
  <c r="AL1560" i="1" s="1"/>
  <c r="AL1561" i="1" a="1"/>
  <c r="AL1561" i="1" s="1"/>
  <c r="AL1562" i="1" a="1"/>
  <c r="AL1562" i="1" s="1"/>
  <c r="AL1563" i="1" a="1"/>
  <c r="AL1563" i="1" s="1"/>
  <c r="AL1564" i="1" a="1"/>
  <c r="AL1564" i="1" s="1"/>
  <c r="AL1565" i="1" a="1"/>
  <c r="AL1565" i="1" s="1"/>
  <c r="AL1566" i="1" a="1"/>
  <c r="AL1566" i="1" s="1"/>
  <c r="AL1567" i="1" a="1"/>
  <c r="AL1567" i="1" s="1"/>
  <c r="AL1568" i="1" a="1"/>
  <c r="AL1568" i="1" s="1"/>
  <c r="AL1569" i="1" a="1"/>
  <c r="AL1569" i="1" s="1"/>
  <c r="AL1570" i="1" a="1"/>
  <c r="AL1570" i="1" s="1"/>
  <c r="AL1571" i="1" a="1"/>
  <c r="AL1571" i="1" s="1"/>
  <c r="AL1572" i="1" a="1"/>
  <c r="AL1572" i="1" s="1"/>
  <c r="AL1573" i="1" a="1"/>
  <c r="AL1573" i="1" s="1"/>
  <c r="AL1574" i="1" a="1"/>
  <c r="AL1574" i="1" s="1"/>
  <c r="AL1575" i="1" a="1"/>
  <c r="AL1575" i="1" s="1"/>
  <c r="AL1576" i="1" a="1"/>
  <c r="AL1576" i="1" s="1"/>
  <c r="AL1577" i="1" a="1"/>
  <c r="AL1577" i="1" s="1"/>
  <c r="AL1578" i="1" a="1"/>
  <c r="AL1578" i="1" s="1"/>
  <c r="AL1579" i="1" a="1"/>
  <c r="AL1579" i="1" s="1"/>
  <c r="AL1580" i="1" a="1"/>
  <c r="AL1580" i="1" s="1"/>
  <c r="AL1581" i="1" a="1"/>
  <c r="AL1581" i="1" s="1"/>
  <c r="AL1582" i="1" a="1"/>
  <c r="AL1582" i="1" s="1"/>
  <c r="AL1583" i="1" a="1"/>
  <c r="AL1583" i="1" s="1"/>
  <c r="AL1584" i="1" a="1"/>
  <c r="AL1584" i="1" s="1"/>
  <c r="AL1585" i="1" a="1"/>
  <c r="AL1585" i="1" s="1"/>
  <c r="AL1586" i="1" a="1"/>
  <c r="AL1586" i="1" s="1"/>
  <c r="AL1587" i="1" a="1"/>
  <c r="AL1587" i="1" s="1"/>
  <c r="AL1588" i="1" a="1"/>
  <c r="AL1588" i="1" s="1"/>
  <c r="AL1589" i="1" a="1"/>
  <c r="AL1589" i="1" s="1"/>
  <c r="AL1590" i="1" a="1"/>
  <c r="AL1590" i="1" s="1"/>
  <c r="AL1591" i="1" a="1"/>
  <c r="AL1591" i="1" s="1"/>
  <c r="AL1592" i="1" a="1"/>
  <c r="AL1592" i="1" s="1"/>
  <c r="AL1593" i="1" a="1"/>
  <c r="AL1593" i="1" s="1"/>
  <c r="AL1594" i="1" a="1"/>
  <c r="AL1594" i="1" s="1"/>
  <c r="AL1595" i="1" a="1"/>
  <c r="AL1595" i="1" s="1"/>
  <c r="AL1596" i="1" a="1"/>
  <c r="AL1596" i="1" s="1"/>
  <c r="AL1597" i="1" a="1"/>
  <c r="AL1597" i="1" s="1"/>
  <c r="AL1598" i="1" a="1"/>
  <c r="AL1598" i="1" s="1"/>
  <c r="AL1599" i="1" a="1"/>
  <c r="AL1599" i="1" s="1"/>
  <c r="AL1600" i="1" a="1"/>
  <c r="AL1600" i="1" s="1"/>
  <c r="AL1601" i="1" a="1"/>
  <c r="AL1601" i="1" s="1"/>
  <c r="AL1602" i="1" a="1"/>
  <c r="AL1602" i="1" s="1"/>
  <c r="AL1603" i="1" a="1"/>
  <c r="AL1603" i="1" s="1"/>
  <c r="AL1604" i="1" a="1"/>
  <c r="AL1604" i="1" s="1"/>
  <c r="AL1605" i="1" a="1"/>
  <c r="AL1605" i="1" s="1"/>
  <c r="AL1606" i="1" a="1"/>
  <c r="AL1606" i="1" s="1"/>
  <c r="AL1607" i="1" a="1"/>
  <c r="AL1607" i="1" s="1"/>
  <c r="AL1608" i="1" a="1"/>
  <c r="AL1608" i="1" s="1"/>
  <c r="AL1609" i="1" a="1"/>
  <c r="AL1609" i="1" s="1"/>
  <c r="AL1610" i="1" a="1"/>
  <c r="AL1610" i="1" s="1"/>
  <c r="AL1611" i="1" a="1"/>
  <c r="AL1611" i="1" s="1"/>
  <c r="AL1612" i="1" a="1"/>
  <c r="AL1612" i="1" s="1"/>
  <c r="AL1613" i="1" a="1"/>
  <c r="AL1613" i="1" s="1"/>
  <c r="AL1614" i="1" a="1"/>
  <c r="AL1614" i="1" s="1"/>
  <c r="AL1615" i="1" a="1"/>
  <c r="AL1615" i="1" s="1"/>
  <c r="AL1616" i="1" a="1"/>
  <c r="AL1616" i="1" s="1"/>
  <c r="AL1617" i="1" a="1"/>
  <c r="AL1617" i="1" s="1"/>
  <c r="AL1618" i="1" a="1"/>
  <c r="AL1618" i="1" s="1"/>
  <c r="AL1619" i="1" a="1"/>
  <c r="AL1619" i="1" s="1"/>
  <c r="AL1620" i="1" a="1"/>
  <c r="AL1620" i="1" s="1"/>
  <c r="AL1621" i="1" a="1"/>
  <c r="AL1621" i="1" s="1"/>
  <c r="AL1622" i="1" a="1"/>
  <c r="AL1622" i="1" s="1"/>
  <c r="AL1623" i="1" a="1"/>
  <c r="AL1623" i="1" s="1"/>
  <c r="AL1624" i="1" a="1"/>
  <c r="AL1624" i="1" s="1"/>
  <c r="AL1625" i="1" a="1"/>
  <c r="AL1625" i="1" s="1"/>
  <c r="AL1626" i="1" a="1"/>
  <c r="AL1626" i="1" s="1"/>
  <c r="AL1627" i="1" a="1"/>
  <c r="AL1627" i="1" s="1"/>
  <c r="AL1628" i="1" a="1"/>
  <c r="AL1628" i="1" s="1"/>
  <c r="AL1629" i="1" a="1"/>
  <c r="AL1629" i="1" s="1"/>
  <c r="AL1630" i="1" a="1"/>
  <c r="AL1630" i="1" s="1"/>
  <c r="AL1631" i="1" a="1"/>
  <c r="AL1631" i="1" s="1"/>
  <c r="AL1632" i="1" a="1"/>
  <c r="AL1632" i="1" s="1"/>
  <c r="AL1633" i="1" a="1"/>
  <c r="AL1633" i="1" s="1"/>
  <c r="AL1634" i="1" a="1"/>
  <c r="AL1634" i="1" s="1"/>
  <c r="AL1635" i="1" a="1"/>
  <c r="AL1635" i="1" s="1"/>
  <c r="AL1636" i="1" a="1"/>
  <c r="AL1636" i="1" s="1"/>
  <c r="AL1637" i="1" a="1"/>
  <c r="AL1637" i="1" s="1"/>
  <c r="AL1638" i="1" a="1"/>
  <c r="AL1638" i="1" s="1"/>
  <c r="AL1639" i="1" a="1"/>
  <c r="AL1639" i="1" s="1"/>
  <c r="AL1640" i="1" a="1"/>
  <c r="AL1640" i="1" s="1"/>
  <c r="AL1641" i="1" a="1"/>
  <c r="AL1641" i="1" s="1"/>
  <c r="AL1642" i="1" a="1"/>
  <c r="AL1642" i="1" s="1"/>
  <c r="AL1643" i="1" a="1"/>
  <c r="AL1643" i="1" s="1"/>
  <c r="AL1644" i="1" a="1"/>
  <c r="AL1644" i="1" s="1"/>
  <c r="AL1645" i="1" a="1"/>
  <c r="AL1645" i="1" s="1"/>
  <c r="AL1646" i="1" a="1"/>
  <c r="AL1646" i="1" s="1"/>
  <c r="AL1647" i="1" a="1"/>
  <c r="AL1647" i="1" s="1"/>
  <c r="AL1648" i="1" a="1"/>
  <c r="AL1648" i="1" s="1"/>
  <c r="AL1649" i="1" a="1"/>
  <c r="AL1649" i="1" s="1"/>
  <c r="AL1650" i="1" a="1"/>
  <c r="AL1650" i="1" s="1"/>
  <c r="AL1651" i="1" a="1"/>
  <c r="AL1651" i="1" s="1"/>
  <c r="AL1652" i="1" a="1"/>
  <c r="AL1652" i="1" s="1"/>
  <c r="AL1653" i="1" a="1"/>
  <c r="AL1653" i="1" s="1"/>
  <c r="AL1654" i="1" a="1"/>
  <c r="AL1654" i="1" s="1"/>
  <c r="AL1655" i="1" a="1"/>
  <c r="AL1655" i="1" s="1"/>
  <c r="AL1656" i="1" a="1"/>
  <c r="AL1656" i="1" s="1"/>
  <c r="AL1657" i="1" a="1"/>
  <c r="AL1657" i="1" s="1"/>
  <c r="AL1658" i="1" a="1"/>
  <c r="AL1658" i="1" s="1"/>
  <c r="AL1659" i="1" a="1"/>
  <c r="AL1659" i="1" s="1"/>
  <c r="AL1660" i="1" a="1"/>
  <c r="AL1660" i="1" s="1"/>
  <c r="AL1661" i="1" a="1"/>
  <c r="AL1661" i="1" s="1"/>
  <c r="AL1662" i="1" a="1"/>
  <c r="AL1662" i="1" s="1"/>
  <c r="AL1663" i="1" a="1"/>
  <c r="AL1663" i="1" s="1"/>
  <c r="AL1664" i="1" a="1"/>
  <c r="AL1664" i="1" s="1"/>
  <c r="AL1665" i="1" a="1"/>
  <c r="AL1665" i="1" s="1"/>
  <c r="AL1666" i="1" a="1"/>
  <c r="AL1666" i="1" s="1"/>
  <c r="AL1667" i="1" a="1"/>
  <c r="AL1667" i="1" s="1"/>
  <c r="AL1668" i="1" a="1"/>
  <c r="AL1668" i="1" s="1"/>
  <c r="AL1669" i="1" a="1"/>
  <c r="AL1669" i="1" s="1"/>
  <c r="AL1670" i="1" a="1"/>
  <c r="AL1670" i="1" s="1"/>
  <c r="AL1671" i="1" a="1"/>
  <c r="AL1671" i="1" s="1"/>
  <c r="AL1672" i="1" a="1"/>
  <c r="AL1672" i="1" s="1"/>
  <c r="AL1673" i="1" a="1"/>
  <c r="AL1673" i="1" s="1"/>
  <c r="AL1674" i="1" a="1"/>
  <c r="AL1674" i="1" s="1"/>
  <c r="AL1675" i="1" a="1"/>
  <c r="AL1675" i="1" s="1"/>
  <c r="AL1676" i="1" a="1"/>
  <c r="AL1676" i="1" s="1"/>
  <c r="AL1677" i="1" a="1"/>
  <c r="AL1677" i="1" s="1"/>
  <c r="AL1678" i="1" a="1"/>
  <c r="AL1678" i="1" s="1"/>
  <c r="AL1679" i="1" a="1"/>
  <c r="AL1679" i="1" s="1"/>
  <c r="AL1680" i="1" a="1"/>
  <c r="AL1680" i="1" s="1"/>
  <c r="AL1681" i="1" a="1"/>
  <c r="AL1681" i="1" s="1"/>
  <c r="AL1682" i="1" a="1"/>
  <c r="AL1682" i="1" s="1"/>
  <c r="AL1683" i="1" a="1"/>
  <c r="AL1683" i="1" s="1"/>
  <c r="AL1684" i="1" a="1"/>
  <c r="AL1684" i="1" s="1"/>
  <c r="AL1685" i="1" a="1"/>
  <c r="AL1685" i="1" s="1"/>
  <c r="AL1686" i="1" a="1"/>
  <c r="AL1686" i="1" s="1"/>
  <c r="AL1687" i="1" a="1"/>
  <c r="AL1687" i="1" s="1"/>
  <c r="AL1688" i="1" a="1"/>
  <c r="AL1688" i="1" s="1"/>
  <c r="AL1689" i="1" a="1"/>
  <c r="AL1689" i="1" s="1"/>
  <c r="AL1690" i="1" a="1"/>
  <c r="AL1690" i="1" s="1"/>
  <c r="AL1691" i="1" a="1"/>
  <c r="AL1691" i="1" s="1"/>
  <c r="AL1692" i="1" a="1"/>
  <c r="AL1692" i="1" s="1"/>
  <c r="AL1693" i="1" a="1"/>
  <c r="AL1693" i="1" s="1"/>
  <c r="AL1694" i="1" a="1"/>
  <c r="AL1694" i="1" s="1"/>
  <c r="AL1695" i="1" a="1"/>
  <c r="AL1695" i="1" s="1"/>
  <c r="AL1696" i="1" a="1"/>
  <c r="AL1696" i="1" s="1"/>
  <c r="AL1697" i="1" a="1"/>
  <c r="AL1697" i="1" s="1"/>
  <c r="AL1698" i="1" a="1"/>
  <c r="AL1698" i="1" s="1"/>
  <c r="AL1699" i="1" a="1"/>
  <c r="AL1699" i="1" s="1"/>
  <c r="AL1700" i="1" a="1"/>
  <c r="AL1700" i="1" s="1"/>
  <c r="AL1701" i="1" a="1"/>
  <c r="AL1701" i="1" s="1"/>
  <c r="AL1702" i="1" a="1"/>
  <c r="AL1702" i="1" s="1"/>
  <c r="AL1703" i="1" a="1"/>
  <c r="AL1703" i="1" s="1"/>
  <c r="AL1704" i="1" a="1"/>
  <c r="AL1704" i="1" s="1"/>
  <c r="AL1705" i="1" a="1"/>
  <c r="AL1705" i="1" s="1"/>
  <c r="AL1706" i="1" a="1"/>
  <c r="AL1706" i="1" s="1"/>
  <c r="AL1707" i="1" a="1"/>
  <c r="AL1707" i="1" s="1"/>
  <c r="AL1708" i="1" a="1"/>
  <c r="AL1708" i="1" s="1"/>
  <c r="AL1709" i="1" a="1"/>
  <c r="AL1709" i="1" s="1"/>
  <c r="AL1710" i="1" a="1"/>
  <c r="AL1710" i="1" s="1"/>
  <c r="AL1711" i="1" a="1"/>
  <c r="AL1711" i="1" s="1"/>
  <c r="AL1712" i="1" a="1"/>
  <c r="AL1712" i="1" s="1"/>
  <c r="AL1713" i="1" a="1"/>
  <c r="AL1713" i="1" s="1"/>
  <c r="AL1714" i="1" a="1"/>
  <c r="AL1714" i="1" s="1"/>
  <c r="AL1715" i="1" a="1"/>
  <c r="AL1715" i="1" s="1"/>
  <c r="AL1716" i="1" a="1"/>
  <c r="AL1716" i="1" s="1"/>
  <c r="AL1717" i="1" a="1"/>
  <c r="AL1717" i="1" s="1"/>
  <c r="AL1718" i="1" a="1"/>
  <c r="AL1718" i="1" s="1"/>
  <c r="AL1719" i="1" a="1"/>
  <c r="AL1719" i="1" s="1"/>
  <c r="AL1720" i="1" a="1"/>
  <c r="AL1720" i="1" s="1"/>
  <c r="AL1721" i="1" a="1"/>
  <c r="AL1721" i="1" s="1"/>
  <c r="AL1722" i="1" a="1"/>
  <c r="AL1722" i="1" s="1"/>
  <c r="AL1723" i="1" a="1"/>
  <c r="AL1723" i="1" s="1"/>
  <c r="AL1724" i="1" a="1"/>
  <c r="AL1724" i="1" s="1"/>
  <c r="AL1725" i="1" a="1"/>
  <c r="AL1725" i="1" s="1"/>
  <c r="AL1726" i="1" a="1"/>
  <c r="AL1726" i="1" s="1"/>
  <c r="AL1727" i="1" a="1"/>
  <c r="AL1727" i="1" s="1"/>
  <c r="AL1728" i="1" a="1"/>
  <c r="AL1728" i="1" s="1"/>
  <c r="AL1729" i="1" a="1"/>
  <c r="AL1729" i="1" s="1"/>
  <c r="AL1730" i="1" a="1"/>
  <c r="AL1730" i="1" s="1"/>
  <c r="AL1731" i="1" a="1"/>
  <c r="AL1731" i="1" s="1"/>
  <c r="AL1732" i="1" a="1"/>
  <c r="AL1732" i="1" s="1"/>
  <c r="AL1733" i="1" a="1"/>
  <c r="AL1733" i="1" s="1"/>
  <c r="AL1734" i="1" a="1"/>
  <c r="AL1734" i="1" s="1"/>
  <c r="AL1735" i="1" a="1"/>
  <c r="AL1735" i="1" s="1"/>
  <c r="AL1736" i="1" a="1"/>
  <c r="AL1736" i="1" s="1"/>
  <c r="AL1737" i="1" a="1"/>
  <c r="AL1737" i="1" s="1"/>
  <c r="AL1738" i="1" a="1"/>
  <c r="AL1738" i="1" s="1"/>
  <c r="AL1739" i="1" a="1"/>
  <c r="AL1739" i="1" s="1"/>
  <c r="AL1740" i="1" a="1"/>
  <c r="AL1740" i="1" s="1"/>
  <c r="AL1741" i="1" a="1"/>
  <c r="AL1741" i="1" s="1"/>
  <c r="AL1742" i="1" a="1"/>
  <c r="AL1742" i="1" s="1"/>
  <c r="AL1743" i="1" a="1"/>
  <c r="AL1743" i="1" s="1"/>
  <c r="AL1744" i="1" a="1"/>
  <c r="AL1744" i="1" s="1"/>
  <c r="AL1745" i="1" a="1"/>
  <c r="AL1745" i="1" s="1"/>
  <c r="AL1746" i="1" a="1"/>
  <c r="AL1746" i="1" s="1"/>
  <c r="AL1747" i="1" a="1"/>
  <c r="AL1747" i="1" s="1"/>
  <c r="AL1748" i="1" a="1"/>
  <c r="AL1748" i="1" s="1"/>
  <c r="AL1749" i="1" a="1"/>
  <c r="AL1749" i="1" s="1"/>
  <c r="AL1750" i="1" a="1"/>
  <c r="AL1750" i="1" s="1"/>
  <c r="AL1751" i="1" a="1"/>
  <c r="AL1751" i="1" s="1"/>
  <c r="AL1752" i="1" a="1"/>
  <c r="AL1752" i="1" s="1"/>
  <c r="AL1753" i="1" a="1"/>
  <c r="AL1753" i="1" s="1"/>
  <c r="AL1754" i="1" a="1"/>
  <c r="AL1754" i="1" s="1"/>
  <c r="AL1755" i="1" a="1"/>
  <c r="AL1755" i="1" s="1"/>
  <c r="AL1756" i="1" a="1"/>
  <c r="AL1756" i="1" s="1"/>
  <c r="AL1757" i="1" a="1"/>
  <c r="AL1757" i="1" s="1"/>
  <c r="AL1758" i="1" a="1"/>
  <c r="AL1758" i="1" s="1"/>
  <c r="AL1759" i="1" a="1"/>
  <c r="AL1759" i="1" s="1"/>
  <c r="AL1760" i="1" a="1"/>
  <c r="AL1760" i="1" s="1"/>
  <c r="AL1761" i="1" a="1"/>
  <c r="AL1761" i="1" s="1"/>
  <c r="AL1762" i="1" a="1"/>
  <c r="AL1762" i="1" s="1"/>
  <c r="AL1763" i="1" a="1"/>
  <c r="AL1763" i="1" s="1"/>
  <c r="AL1764" i="1" a="1"/>
  <c r="AL1764" i="1" s="1"/>
  <c r="AL1765" i="1" a="1"/>
  <c r="AL1765" i="1" s="1"/>
  <c r="AL1766" i="1" a="1"/>
  <c r="AL1766" i="1" s="1"/>
  <c r="AL1767" i="1" a="1"/>
  <c r="AL1767" i="1" s="1"/>
  <c r="AL1768" i="1" a="1"/>
  <c r="AL1768" i="1" s="1"/>
  <c r="AL1769" i="1" a="1"/>
  <c r="AL1769" i="1" s="1"/>
  <c r="AL1770" i="1" a="1"/>
  <c r="AL1770" i="1" s="1"/>
  <c r="AL1771" i="1" a="1"/>
  <c r="AL1771" i="1" s="1"/>
  <c r="AL1772" i="1" a="1"/>
  <c r="AL1772" i="1" s="1"/>
  <c r="AL1773" i="1" a="1"/>
  <c r="AL1773" i="1" s="1"/>
  <c r="AL1774" i="1" a="1"/>
  <c r="AL1774" i="1" s="1"/>
  <c r="AL1775" i="1" a="1"/>
  <c r="AL1775" i="1" s="1"/>
  <c r="AL1776" i="1" a="1"/>
  <c r="AL1776" i="1" s="1"/>
  <c r="AL1777" i="1" a="1"/>
  <c r="AL1777" i="1" s="1"/>
  <c r="AL1778" i="1" a="1"/>
  <c r="AL1778" i="1" s="1"/>
  <c r="AL1779" i="1" a="1"/>
  <c r="AL1779" i="1" s="1"/>
  <c r="AL1780" i="1" a="1"/>
  <c r="AL1780" i="1" s="1"/>
  <c r="AL1781" i="1" a="1"/>
  <c r="AL1781" i="1" s="1"/>
  <c r="AL1782" i="1" a="1"/>
  <c r="AL1782" i="1" s="1"/>
  <c r="AL1783" i="1" a="1"/>
  <c r="AL1783" i="1" s="1"/>
  <c r="AL1784" i="1" a="1"/>
  <c r="AL1784" i="1" s="1"/>
  <c r="AL1785" i="1" a="1"/>
  <c r="AL1785" i="1" s="1"/>
  <c r="AL1786" i="1" a="1"/>
  <c r="AL1786" i="1" s="1"/>
  <c r="AL1787" i="1" a="1"/>
  <c r="AL1787" i="1" s="1"/>
  <c r="AL1788" i="1" a="1"/>
  <c r="AL1788" i="1" s="1"/>
  <c r="AL1789" i="1" a="1"/>
  <c r="AL1789" i="1" s="1"/>
  <c r="AL1790" i="1" a="1"/>
  <c r="AL1790" i="1" s="1"/>
  <c r="AL1791" i="1" a="1"/>
  <c r="AL1791" i="1" s="1"/>
  <c r="AL1792" i="1" a="1"/>
  <c r="AL1792" i="1" s="1"/>
  <c r="AL1793" i="1" a="1"/>
  <c r="AL1793" i="1" s="1"/>
  <c r="AL1794" i="1" a="1"/>
  <c r="AL1794" i="1" s="1"/>
  <c r="AL1795" i="1" a="1"/>
  <c r="AL1795" i="1" s="1"/>
  <c r="AL1796" i="1" a="1"/>
  <c r="AL1796" i="1" s="1"/>
  <c r="AL1797" i="1" a="1"/>
  <c r="AL1797" i="1" s="1"/>
  <c r="AL1798" i="1" a="1"/>
  <c r="AL1798" i="1" s="1"/>
  <c r="AL1799" i="1" a="1"/>
  <c r="AL1799" i="1" s="1"/>
  <c r="AL1800" i="1" a="1"/>
  <c r="AL1800" i="1" s="1"/>
  <c r="AL1801" i="1" a="1"/>
  <c r="AL1801" i="1" s="1"/>
  <c r="AL1802" i="1" a="1"/>
  <c r="AL1802" i="1" s="1"/>
  <c r="AL1803" i="1" a="1"/>
  <c r="AL1803" i="1" s="1"/>
  <c r="AL1804" i="1" a="1"/>
  <c r="AL1804" i="1" s="1"/>
  <c r="AL1805" i="1" a="1"/>
  <c r="AL1805" i="1" s="1"/>
  <c r="AL1806" i="1" a="1"/>
  <c r="AL1806" i="1" s="1"/>
  <c r="AL1807" i="1" a="1"/>
  <c r="AL1807" i="1" s="1"/>
  <c r="AL1808" i="1" a="1"/>
  <c r="AL1808" i="1" s="1"/>
  <c r="AL1809" i="1" a="1"/>
  <c r="AL1809" i="1" s="1"/>
  <c r="AL1810" i="1" a="1"/>
  <c r="AL1810" i="1" s="1"/>
  <c r="AL1811" i="1" a="1"/>
  <c r="AL1811" i="1" s="1"/>
  <c r="AL1812" i="1" a="1"/>
  <c r="AL1812" i="1" s="1"/>
  <c r="AL1813" i="1" a="1"/>
  <c r="AL1813" i="1" s="1"/>
  <c r="AL1814" i="1" a="1"/>
  <c r="AL1814" i="1" s="1"/>
  <c r="AL1815" i="1" a="1"/>
  <c r="AL1815" i="1" s="1"/>
  <c r="AL1816" i="1" a="1"/>
  <c r="AL1816" i="1" s="1"/>
  <c r="AL1817" i="1" a="1"/>
  <c r="AL1817" i="1" s="1"/>
  <c r="AL1818" i="1" a="1"/>
  <c r="AL1818" i="1" s="1"/>
  <c r="AL1819" i="1" a="1"/>
  <c r="AL1819" i="1" s="1"/>
  <c r="AL1820" i="1" a="1"/>
  <c r="AL1820" i="1" s="1"/>
  <c r="AL1821" i="1" a="1"/>
  <c r="AL1821" i="1" s="1"/>
  <c r="AL1822" i="1" a="1"/>
  <c r="AL1822" i="1" s="1"/>
  <c r="AL1823" i="1" a="1"/>
  <c r="AL1823" i="1" s="1"/>
  <c r="AL1824" i="1" a="1"/>
  <c r="AL1824" i="1" s="1"/>
  <c r="AL1825" i="1" a="1"/>
  <c r="AL1825" i="1" s="1"/>
  <c r="AL1826" i="1" a="1"/>
  <c r="AL1826" i="1" s="1"/>
  <c r="AL1827" i="1" a="1"/>
  <c r="AL1827" i="1" s="1"/>
  <c r="AL1828" i="1" a="1"/>
  <c r="AL1828" i="1" s="1"/>
  <c r="AL1829" i="1" a="1"/>
  <c r="AL1829" i="1" s="1"/>
  <c r="AL1830" i="1" a="1"/>
  <c r="AL1830" i="1" s="1"/>
  <c r="AL1831" i="1" a="1"/>
  <c r="AL1831" i="1" s="1"/>
  <c r="AL1832" i="1" a="1"/>
  <c r="AL1832" i="1" s="1"/>
  <c r="AL1833" i="1" a="1"/>
  <c r="AL1833" i="1" s="1"/>
  <c r="AL1834" i="1" a="1"/>
  <c r="AL1834" i="1" s="1"/>
  <c r="AL1835" i="1" a="1"/>
  <c r="AL1835" i="1" s="1"/>
  <c r="AL1836" i="1" a="1"/>
  <c r="AL1836" i="1" s="1"/>
  <c r="AL1837" i="1" a="1"/>
  <c r="AL1837" i="1" s="1"/>
  <c r="AL1838" i="1" a="1"/>
  <c r="AL1838" i="1" s="1"/>
  <c r="AL1839" i="1" a="1"/>
  <c r="AL1839" i="1" s="1"/>
  <c r="AL1840" i="1" a="1"/>
  <c r="AL1840" i="1" s="1"/>
  <c r="AL1841" i="1" a="1"/>
  <c r="AL1841" i="1" s="1"/>
  <c r="AL1842" i="1" a="1"/>
  <c r="AL1842" i="1" s="1"/>
  <c r="AL1843" i="1" a="1"/>
  <c r="AL1843" i="1" s="1"/>
  <c r="AL1844" i="1" a="1"/>
  <c r="AL1844" i="1" s="1"/>
  <c r="AL1845" i="1" a="1"/>
  <c r="AL1845" i="1" s="1"/>
  <c r="AL1846" i="1" a="1"/>
  <c r="AL1846" i="1" s="1"/>
  <c r="AL1847" i="1" a="1"/>
  <c r="AL1847" i="1" s="1"/>
  <c r="AL1848" i="1" a="1"/>
  <c r="AL1848" i="1" s="1"/>
  <c r="AL1849" i="1" a="1"/>
  <c r="AL1849" i="1" s="1"/>
  <c r="AL1850" i="1" a="1"/>
  <c r="AL1850" i="1" s="1"/>
  <c r="AL1851" i="1" a="1"/>
  <c r="AL1851" i="1" s="1"/>
  <c r="AL1852" i="1" a="1"/>
  <c r="AL1852" i="1" s="1"/>
  <c r="AL1853" i="1" a="1"/>
  <c r="AL1853" i="1" s="1"/>
  <c r="AL1854" i="1" a="1"/>
  <c r="AL1854" i="1" s="1"/>
  <c r="AL1855" i="1" a="1"/>
  <c r="AL1855" i="1" s="1"/>
  <c r="AL1856" i="1" a="1"/>
  <c r="AL1856" i="1" s="1"/>
  <c r="AL1857" i="1" a="1"/>
  <c r="AL1857" i="1" s="1"/>
  <c r="AL1858" i="1" a="1"/>
  <c r="AL1858" i="1" s="1"/>
  <c r="AL1859" i="1" a="1"/>
  <c r="AL1859" i="1" s="1"/>
  <c r="AL1860" i="1" a="1"/>
  <c r="AL1860" i="1" s="1"/>
  <c r="AL1861" i="1" a="1"/>
  <c r="AL1861" i="1" s="1"/>
  <c r="AL1862" i="1" a="1"/>
  <c r="AL1862" i="1" s="1"/>
  <c r="AL1863" i="1" a="1"/>
  <c r="AL1863" i="1" s="1"/>
  <c r="AL1864" i="1" a="1"/>
  <c r="AL1864" i="1" s="1"/>
  <c r="AL1865" i="1" a="1"/>
  <c r="AL1865" i="1" s="1"/>
  <c r="AL1866" i="1" a="1"/>
  <c r="AL1866" i="1" s="1"/>
  <c r="AL1867" i="1" a="1"/>
  <c r="AL1867" i="1" s="1"/>
  <c r="AL1868" i="1" a="1"/>
  <c r="AL1868" i="1" s="1"/>
  <c r="AL1869" i="1" a="1"/>
  <c r="AL1869" i="1" s="1"/>
  <c r="AL1870" i="1" a="1"/>
  <c r="AL1870" i="1" s="1"/>
  <c r="AL1871" i="1" a="1"/>
  <c r="AL1871" i="1" s="1"/>
  <c r="AL1872" i="1" a="1"/>
  <c r="AL1872" i="1" s="1"/>
  <c r="AL1873" i="1" a="1"/>
  <c r="AL1873" i="1" s="1"/>
  <c r="AL1874" i="1" a="1"/>
  <c r="AL1874" i="1" s="1"/>
  <c r="AL1875" i="1" a="1"/>
  <c r="AL1875" i="1" s="1"/>
  <c r="AL1876" i="1" a="1"/>
  <c r="AL1876" i="1" s="1"/>
  <c r="AL1877" i="1" a="1"/>
  <c r="AL1877" i="1" s="1"/>
  <c r="AL1878" i="1" a="1"/>
  <c r="AL1878" i="1" s="1"/>
  <c r="AL1879" i="1" a="1"/>
  <c r="AL1879" i="1" s="1"/>
  <c r="AL1880" i="1" a="1"/>
  <c r="AL1880" i="1" s="1"/>
  <c r="AL1881" i="1" a="1"/>
  <c r="AL1881" i="1" s="1"/>
  <c r="AL1882" i="1" a="1"/>
  <c r="AL1882" i="1" s="1"/>
  <c r="AL1883" i="1" a="1"/>
  <c r="AL1883" i="1" s="1"/>
  <c r="AL1884" i="1" a="1"/>
  <c r="AL1884" i="1" s="1"/>
  <c r="AL1885" i="1" a="1"/>
  <c r="AL1885" i="1" s="1"/>
  <c r="AL1886" i="1" a="1"/>
  <c r="AL1886" i="1" s="1"/>
  <c r="AL1887" i="1" a="1"/>
  <c r="AL1887" i="1" s="1"/>
  <c r="AL1888" i="1" a="1"/>
  <c r="AL1888" i="1" s="1"/>
  <c r="AL1889" i="1" a="1"/>
  <c r="AL1889" i="1" s="1"/>
  <c r="AL1890" i="1" a="1"/>
  <c r="AL1890" i="1" s="1"/>
  <c r="AL1891" i="1" a="1"/>
  <c r="AL1891" i="1" s="1"/>
  <c r="AL1892" i="1" a="1"/>
  <c r="AL1892" i="1" s="1"/>
  <c r="AL1893" i="1" a="1"/>
  <c r="AL1893" i="1" s="1"/>
  <c r="AL1894" i="1" a="1"/>
  <c r="AL1894" i="1" s="1"/>
  <c r="AL1895" i="1" a="1"/>
  <c r="AL1895" i="1" s="1"/>
  <c r="AL1896" i="1" a="1"/>
  <c r="AL1896" i="1" s="1"/>
  <c r="AL1897" i="1" a="1"/>
  <c r="AL1897" i="1" s="1"/>
  <c r="AL1898" i="1" a="1"/>
  <c r="AL1898" i="1" s="1"/>
  <c r="AL1899" i="1" a="1"/>
  <c r="AL1899" i="1" s="1"/>
  <c r="AL1900" i="1" a="1"/>
  <c r="AL1900" i="1" s="1"/>
  <c r="AL1901" i="1" a="1"/>
  <c r="AL1901" i="1" s="1"/>
  <c r="AL1902" i="1" a="1"/>
  <c r="AL1902" i="1" s="1"/>
  <c r="AL1903" i="1" a="1"/>
  <c r="AL1903" i="1" s="1"/>
  <c r="AL1904" i="1" a="1"/>
  <c r="AL1904" i="1" s="1"/>
  <c r="AL1905" i="1" a="1"/>
  <c r="AL1905" i="1" s="1"/>
  <c r="AL1906" i="1" a="1"/>
  <c r="AL1906" i="1" s="1"/>
  <c r="AL1907" i="1" a="1"/>
  <c r="AL1907" i="1" s="1"/>
  <c r="AL1908" i="1" a="1"/>
  <c r="AL1908" i="1" s="1"/>
  <c r="AL1909" i="1" a="1"/>
  <c r="AL1909" i="1" s="1"/>
  <c r="AL1910" i="1" a="1"/>
  <c r="AL1910" i="1" s="1"/>
  <c r="AL1911" i="1" a="1"/>
  <c r="AL1911" i="1" s="1"/>
  <c r="AL1912" i="1" a="1"/>
  <c r="AL1912" i="1" s="1"/>
  <c r="AL1913" i="1" a="1"/>
  <c r="AL1913" i="1" s="1"/>
  <c r="AL1914" i="1" a="1"/>
  <c r="AL1914" i="1" s="1"/>
  <c r="AL1915" i="1" a="1"/>
  <c r="AL1915" i="1" s="1"/>
  <c r="AL1916" i="1" a="1"/>
  <c r="AL1916" i="1" s="1"/>
  <c r="AL1917" i="1" a="1"/>
  <c r="AL1917" i="1" s="1"/>
  <c r="AL1918" i="1" a="1"/>
  <c r="AL1918" i="1" s="1"/>
  <c r="AL1919" i="1" a="1"/>
  <c r="AL1919" i="1" s="1"/>
  <c r="AL1920" i="1" a="1"/>
  <c r="AL1920" i="1" s="1"/>
  <c r="AL1921" i="1" a="1"/>
  <c r="AL1921" i="1" s="1"/>
  <c r="AL1922" i="1" a="1"/>
  <c r="AL1922" i="1" s="1"/>
  <c r="AL1923" i="1" a="1"/>
  <c r="AL1923" i="1" s="1"/>
  <c r="AL1924" i="1" a="1"/>
  <c r="AL1924" i="1" s="1"/>
  <c r="AL1925" i="1" a="1"/>
  <c r="AL1925" i="1" s="1"/>
  <c r="AL1926" i="1" a="1"/>
  <c r="AL1926" i="1" s="1"/>
  <c r="AL1927" i="1" a="1"/>
  <c r="AL1927" i="1" s="1"/>
  <c r="AL1928" i="1" a="1"/>
  <c r="AL1928" i="1" s="1"/>
  <c r="AL1929" i="1" a="1"/>
  <c r="AL1929" i="1" s="1"/>
  <c r="AL1930" i="1" a="1"/>
  <c r="AL1930" i="1" s="1"/>
  <c r="AL1931" i="1" a="1"/>
  <c r="AL1931" i="1" s="1"/>
  <c r="AL1932" i="1" a="1"/>
  <c r="AL1932" i="1" s="1"/>
  <c r="AL1933" i="1" a="1"/>
  <c r="AL1933" i="1" s="1"/>
  <c r="AL1934" i="1" a="1"/>
  <c r="AL1934" i="1" s="1"/>
  <c r="AL1935" i="1" a="1"/>
  <c r="AL1935" i="1" s="1"/>
  <c r="AL1936" i="1" a="1"/>
  <c r="AL1936" i="1" s="1"/>
  <c r="AL1937" i="1" a="1"/>
  <c r="AL1937" i="1" s="1"/>
  <c r="AL1938" i="1" a="1"/>
  <c r="AL1938" i="1" s="1"/>
  <c r="AL1939" i="1" a="1"/>
  <c r="AL1939" i="1" s="1"/>
  <c r="AL1940" i="1" a="1"/>
  <c r="AL1940" i="1" s="1"/>
  <c r="AL1941" i="1" a="1"/>
  <c r="AL1941" i="1" s="1"/>
  <c r="AL1942" i="1" a="1"/>
  <c r="AL1942" i="1" s="1"/>
  <c r="AL1943" i="1" a="1"/>
  <c r="AL1943" i="1" s="1"/>
  <c r="AL1944" i="1" a="1"/>
  <c r="AL1944" i="1" s="1"/>
  <c r="AL1945" i="1" a="1"/>
  <c r="AL1945" i="1" s="1"/>
  <c r="AL1946" i="1" a="1"/>
  <c r="AL1946" i="1" s="1"/>
  <c r="AL1947" i="1" a="1"/>
  <c r="AL1947" i="1" s="1"/>
  <c r="AL1948" i="1" a="1"/>
  <c r="AL1948" i="1" s="1"/>
  <c r="AL1949" i="1" a="1"/>
  <c r="AL1949" i="1" s="1"/>
  <c r="AL1950" i="1" a="1"/>
  <c r="AL1950" i="1" s="1"/>
  <c r="AL1951" i="1" a="1"/>
  <c r="AL1951" i="1" s="1"/>
  <c r="AL1952" i="1" a="1"/>
  <c r="AL1952" i="1" s="1"/>
  <c r="AL1953" i="1" a="1"/>
  <c r="AL1953" i="1" s="1"/>
  <c r="AL1954" i="1" a="1"/>
  <c r="AL1954" i="1" s="1"/>
  <c r="AL1955" i="1" a="1"/>
  <c r="AL1955" i="1" s="1"/>
  <c r="AL1956" i="1" a="1"/>
  <c r="AL1956" i="1" s="1"/>
  <c r="AL1957" i="1" a="1"/>
  <c r="AL1957" i="1" s="1"/>
  <c r="AL1958" i="1" a="1"/>
  <c r="AL1958" i="1" s="1"/>
  <c r="AL1959" i="1" a="1"/>
  <c r="AL1959" i="1" s="1"/>
  <c r="AL1960" i="1" a="1"/>
  <c r="AL1960" i="1" s="1"/>
  <c r="AL1961" i="1" a="1"/>
  <c r="AL1961" i="1" s="1"/>
  <c r="AL1962" i="1" a="1"/>
  <c r="AL1962" i="1" s="1"/>
  <c r="AL1963" i="1" a="1"/>
  <c r="AL1963" i="1" s="1"/>
  <c r="AL1964" i="1" a="1"/>
  <c r="AL1964" i="1" s="1"/>
  <c r="AL1965" i="1" a="1"/>
  <c r="AL1965" i="1" s="1"/>
  <c r="AL1966" i="1" a="1"/>
  <c r="AL1966" i="1" s="1"/>
  <c r="AL1967" i="1" a="1"/>
  <c r="AL1967" i="1" s="1"/>
  <c r="AL1968" i="1" a="1"/>
  <c r="AL1968" i="1" s="1"/>
  <c r="AL1969" i="1" a="1"/>
  <c r="AL1969" i="1" s="1"/>
  <c r="AL1970" i="1" a="1"/>
  <c r="AL1970" i="1" s="1"/>
  <c r="AL1971" i="1" a="1"/>
  <c r="AL1971" i="1" s="1"/>
  <c r="AL1972" i="1" a="1"/>
  <c r="AL1972" i="1" s="1"/>
  <c r="AL1973" i="1" a="1"/>
  <c r="AL1973" i="1" s="1"/>
  <c r="AL1974" i="1" a="1"/>
  <c r="AL1974" i="1" s="1"/>
  <c r="AL1975" i="1" a="1"/>
  <c r="AL1975" i="1" s="1"/>
  <c r="AL1976" i="1" a="1"/>
  <c r="AL1976" i="1" s="1"/>
  <c r="AL1977" i="1" a="1"/>
  <c r="AL1977" i="1" s="1"/>
  <c r="AL1978" i="1" a="1"/>
  <c r="AL1978" i="1" s="1"/>
  <c r="AL1979" i="1" a="1"/>
  <c r="AL1979" i="1" s="1"/>
  <c r="AL1980" i="1" a="1"/>
  <c r="AL1980" i="1" s="1"/>
  <c r="AL1981" i="1" a="1"/>
  <c r="AL1981" i="1" s="1"/>
  <c r="AL1982" i="1" a="1"/>
  <c r="AL1982" i="1" s="1"/>
  <c r="AL1983" i="1" a="1"/>
  <c r="AL1983" i="1" s="1"/>
  <c r="AL1984" i="1" a="1"/>
  <c r="AL1984" i="1" s="1"/>
  <c r="AL1985" i="1" a="1"/>
  <c r="AL1985" i="1" s="1"/>
  <c r="AL1986" i="1" a="1"/>
  <c r="AL1986" i="1" s="1"/>
  <c r="AL1987" i="1" a="1"/>
  <c r="AL1987" i="1" s="1"/>
  <c r="AL1988" i="1" a="1"/>
  <c r="AL1988" i="1" s="1"/>
  <c r="AL1989" i="1" a="1"/>
  <c r="AL1989" i="1" s="1"/>
  <c r="AL1990" i="1" a="1"/>
  <c r="AL1990" i="1" s="1"/>
  <c r="AL1991" i="1" a="1"/>
  <c r="AL1991" i="1" s="1"/>
  <c r="AL1992" i="1" a="1"/>
  <c r="AL1992" i="1" s="1"/>
  <c r="AL1993" i="1" a="1"/>
  <c r="AL1993" i="1" s="1"/>
  <c r="AL1994" i="1" a="1"/>
  <c r="AL1994" i="1" s="1"/>
  <c r="AL1995" i="1" a="1"/>
  <c r="AL1995" i="1" s="1"/>
  <c r="AL1996" i="1" a="1"/>
  <c r="AL1996" i="1" s="1"/>
  <c r="AL1997" i="1" a="1"/>
  <c r="AL1997" i="1" s="1"/>
  <c r="AL1998" i="1" a="1"/>
  <c r="AL1998" i="1" s="1"/>
  <c r="AL1999" i="1" a="1"/>
  <c r="AL1999" i="1" s="1"/>
  <c r="AL2000" i="1" a="1"/>
  <c r="AL2000" i="1" s="1"/>
  <c r="AL2001" i="1" a="1"/>
  <c r="AL2001" i="1" s="1"/>
  <c r="AL2002" i="1" a="1"/>
  <c r="AL2002" i="1" s="1"/>
  <c r="AL2003" i="1" a="1"/>
  <c r="AL2003" i="1" s="1"/>
  <c r="AL2004" i="1" a="1"/>
  <c r="AL2004" i="1" s="1"/>
  <c r="AL2005" i="1" a="1"/>
  <c r="AL2005" i="1" s="1"/>
  <c r="AL2006" i="1" a="1"/>
  <c r="AL2006" i="1" s="1"/>
  <c r="AL2007" i="1" a="1"/>
  <c r="AL2007" i="1" s="1"/>
  <c r="AL2008" i="1" a="1"/>
  <c r="AL2008" i="1" s="1"/>
  <c r="AL2009" i="1" a="1"/>
  <c r="AL2009" i="1" s="1"/>
  <c r="AL2010" i="1" a="1"/>
  <c r="AL2010" i="1" s="1"/>
  <c r="AL2011" i="1" a="1"/>
  <c r="AL2011" i="1" s="1"/>
  <c r="AL2012" i="1" a="1"/>
  <c r="AL2012" i="1" s="1"/>
  <c r="AL2013" i="1" a="1"/>
  <c r="AL2013" i="1" s="1"/>
  <c r="AL2014" i="1" a="1"/>
  <c r="AL2014" i="1" s="1"/>
  <c r="AL2015" i="1" a="1"/>
  <c r="AL2015" i="1" s="1"/>
  <c r="AL2016" i="1" a="1"/>
  <c r="AL2016" i="1" s="1"/>
  <c r="AL2017" i="1" a="1"/>
  <c r="AL2017" i="1" s="1"/>
  <c r="AL2018" i="1" a="1"/>
  <c r="AL2018" i="1" s="1"/>
  <c r="AL2019" i="1" a="1"/>
  <c r="AL2019" i="1" s="1"/>
  <c r="AL2020" i="1" a="1"/>
  <c r="AL2020" i="1" s="1"/>
  <c r="AL2021" i="1" a="1"/>
  <c r="AL2021" i="1" s="1"/>
  <c r="AL2022" i="1" a="1"/>
  <c r="AL2022" i="1" s="1"/>
  <c r="AL2023" i="1" a="1"/>
  <c r="AL2023" i="1" s="1"/>
  <c r="AL2024" i="1" a="1"/>
  <c r="AL2024" i="1" s="1"/>
  <c r="AL2025" i="1" a="1"/>
  <c r="AL2025" i="1" s="1"/>
  <c r="AL2026" i="1" a="1"/>
  <c r="AL2026" i="1" s="1"/>
  <c r="AL2027" i="1" a="1"/>
  <c r="AL2027" i="1" s="1"/>
  <c r="AL2028" i="1" a="1"/>
  <c r="AL2028" i="1" s="1"/>
  <c r="AL2029" i="1" a="1"/>
  <c r="AL2029" i="1" s="1"/>
  <c r="AL2030" i="1" a="1"/>
  <c r="AL2030" i="1" s="1"/>
  <c r="AL2031" i="1" a="1"/>
  <c r="AL2031" i="1" s="1"/>
  <c r="AL2032" i="1" a="1"/>
  <c r="AL2032" i="1" s="1"/>
  <c r="AL2033" i="1" a="1"/>
  <c r="AL2033" i="1" s="1"/>
  <c r="AL2034" i="1" a="1"/>
  <c r="AL2034" i="1" s="1"/>
  <c r="AL2035" i="1" a="1"/>
  <c r="AL2035" i="1" s="1"/>
  <c r="AL2036" i="1" a="1"/>
  <c r="AL2036" i="1" s="1"/>
  <c r="AL2037" i="1" a="1"/>
  <c r="AL2037" i="1" s="1"/>
  <c r="AL2038" i="1" a="1"/>
  <c r="AL2038" i="1" s="1"/>
  <c r="AL2039" i="1" a="1"/>
  <c r="AL2039" i="1" s="1"/>
  <c r="AL2040" i="1" a="1"/>
  <c r="AL2040" i="1" s="1"/>
  <c r="AL2041" i="1" a="1"/>
  <c r="AL2041" i="1" s="1"/>
  <c r="AL2042" i="1" a="1"/>
  <c r="AL2042" i="1" s="1"/>
  <c r="AL2043" i="1" a="1"/>
  <c r="AL2043" i="1" s="1"/>
  <c r="AL2044" i="1" a="1"/>
  <c r="AL2044" i="1" s="1"/>
  <c r="AL2045" i="1" a="1"/>
  <c r="AL2045" i="1" s="1"/>
  <c r="AL2046" i="1" a="1"/>
  <c r="AL2046" i="1" s="1"/>
  <c r="AL2047" i="1" a="1"/>
  <c r="AL2047" i="1" s="1"/>
  <c r="AL2048" i="1" a="1"/>
  <c r="AL2048" i="1" s="1"/>
  <c r="AL2049" i="1" a="1"/>
  <c r="AL2049" i="1" s="1"/>
  <c r="AL2050" i="1" a="1"/>
  <c r="AL2050" i="1" s="1"/>
  <c r="AL2051" i="1" a="1"/>
  <c r="AL2051" i="1" s="1"/>
  <c r="AL2052" i="1" a="1"/>
  <c r="AL2052" i="1" s="1"/>
  <c r="AL2053" i="1" a="1"/>
  <c r="AL2053" i="1" s="1"/>
  <c r="AL2054" i="1" a="1"/>
  <c r="AL2054" i="1" s="1"/>
  <c r="AL2055" i="1" a="1"/>
  <c r="AL2055" i="1" s="1"/>
  <c r="AL2056" i="1" a="1"/>
  <c r="AL2056" i="1" s="1"/>
  <c r="AL2057" i="1" a="1"/>
  <c r="AL2057" i="1" s="1"/>
  <c r="AL2058" i="1" a="1"/>
  <c r="AL2058" i="1" s="1"/>
  <c r="AL2059" i="1" a="1"/>
  <c r="AL2059" i="1" s="1"/>
  <c r="AL2060" i="1" a="1"/>
  <c r="AL2060" i="1" s="1"/>
  <c r="AL2061" i="1" a="1"/>
  <c r="AL2061" i="1" s="1"/>
  <c r="AL2062" i="1" a="1"/>
  <c r="AL2062" i="1" s="1"/>
  <c r="AL2063" i="1" a="1"/>
  <c r="AL2063" i="1" s="1"/>
  <c r="AL2064" i="1" a="1"/>
  <c r="AL2064" i="1" s="1"/>
  <c r="AL2065" i="1" a="1"/>
  <c r="AL2065" i="1" s="1"/>
  <c r="AL2066" i="1" a="1"/>
  <c r="AL2066" i="1" s="1"/>
  <c r="AL2067" i="1" a="1"/>
  <c r="AL2067" i="1" s="1"/>
  <c r="AL2068" i="1" a="1"/>
  <c r="AL2068" i="1" s="1"/>
  <c r="AL2069" i="1" a="1"/>
  <c r="AL2069" i="1" s="1"/>
  <c r="AL2070" i="1" a="1"/>
  <c r="AL2070" i="1" s="1"/>
  <c r="AL2071" i="1" a="1"/>
  <c r="AL2071" i="1" s="1"/>
  <c r="AL2072" i="1" a="1"/>
  <c r="AL2072" i="1" s="1"/>
  <c r="AL2073" i="1" a="1"/>
  <c r="AL2073" i="1" s="1"/>
  <c r="AL2074" i="1" a="1"/>
  <c r="AL2074" i="1" s="1"/>
  <c r="AL2075" i="1" a="1"/>
  <c r="AL2075" i="1" s="1"/>
  <c r="AL2076" i="1" a="1"/>
  <c r="AL2076" i="1" s="1"/>
  <c r="AL2077" i="1" a="1"/>
  <c r="AL2077" i="1" s="1"/>
  <c r="AL2078" i="1" a="1"/>
  <c r="AL2078" i="1" s="1"/>
  <c r="AL2079" i="1" a="1"/>
  <c r="AL2079" i="1" s="1"/>
  <c r="AL2080" i="1" a="1"/>
  <c r="AL2080" i="1" s="1"/>
  <c r="AL2081" i="1" a="1"/>
  <c r="AL2081" i="1" s="1"/>
  <c r="AL2082" i="1" a="1"/>
  <c r="AL2082" i="1" s="1"/>
  <c r="AL2083" i="1" a="1"/>
  <c r="AL2083" i="1" s="1"/>
  <c r="AL2084" i="1" a="1"/>
  <c r="AL2084" i="1" s="1"/>
  <c r="AL2085" i="1" a="1"/>
  <c r="AL2085" i="1" s="1"/>
  <c r="AL2086" i="1" a="1"/>
  <c r="AL2086" i="1" s="1"/>
  <c r="AL2087" i="1" a="1"/>
  <c r="AL2087" i="1" s="1"/>
  <c r="AL2088" i="1" a="1"/>
  <c r="AL2088" i="1" s="1"/>
  <c r="AL2089" i="1" a="1"/>
  <c r="AL2089" i="1" s="1"/>
  <c r="AL2090" i="1" a="1"/>
  <c r="AL2090" i="1" s="1"/>
  <c r="AL2091" i="1" a="1"/>
  <c r="AL2091" i="1" s="1"/>
  <c r="AL2092" i="1" a="1"/>
  <c r="AL2092" i="1" s="1"/>
  <c r="AL2093" i="1" a="1"/>
  <c r="AL2093" i="1" s="1"/>
  <c r="AL2094" i="1" a="1"/>
  <c r="AL2094" i="1" s="1"/>
  <c r="AL2095" i="1" a="1"/>
  <c r="AL2095" i="1" s="1"/>
  <c r="AL2096" i="1" a="1"/>
  <c r="AL2096" i="1" s="1"/>
  <c r="AL2097" i="1" a="1"/>
  <c r="AL2097" i="1" s="1"/>
  <c r="AL2098" i="1" a="1"/>
  <c r="AL2098" i="1" s="1"/>
  <c r="AL2099" i="1" a="1"/>
  <c r="AL2099" i="1" s="1"/>
  <c r="AL2100" i="1" a="1"/>
  <c r="AL2100" i="1" s="1"/>
  <c r="AL2101" i="1" a="1"/>
  <c r="AL2101" i="1" s="1"/>
  <c r="AL2102" i="1" a="1"/>
  <c r="AL2102" i="1" s="1"/>
  <c r="AL2103" i="1" a="1"/>
  <c r="AL2103" i="1" s="1"/>
  <c r="AL2104" i="1" a="1"/>
  <c r="AL2104" i="1" s="1"/>
  <c r="AL2105" i="1" a="1"/>
  <c r="AL2105" i="1" s="1"/>
  <c r="AL2106" i="1" a="1"/>
  <c r="AL2106" i="1" s="1"/>
  <c r="AL2107" i="1" a="1"/>
  <c r="AL2107" i="1" s="1"/>
  <c r="AL2108" i="1" a="1"/>
  <c r="AL2108" i="1" s="1"/>
  <c r="AL2109" i="1" a="1"/>
  <c r="AL2109" i="1" s="1"/>
  <c r="AL2110" i="1" a="1"/>
  <c r="AL2110" i="1" s="1"/>
  <c r="AL2111" i="1" a="1"/>
  <c r="AL2111" i="1" s="1"/>
  <c r="AL2112" i="1" a="1"/>
  <c r="AL2112" i="1" s="1"/>
  <c r="AL2113" i="1" a="1"/>
  <c r="AL2113" i="1" s="1"/>
  <c r="AL2114" i="1" a="1"/>
  <c r="AL2114" i="1" s="1"/>
  <c r="AL2115" i="1" a="1"/>
  <c r="AL2115" i="1" s="1"/>
  <c r="AL2116" i="1" a="1"/>
  <c r="AL2116" i="1" s="1"/>
  <c r="AL2117" i="1" a="1"/>
  <c r="AL2117" i="1" s="1"/>
  <c r="AL2118" i="1" a="1"/>
  <c r="AL2118" i="1" s="1"/>
  <c r="AL2119" i="1" a="1"/>
  <c r="AL2119" i="1" s="1"/>
  <c r="AL2120" i="1" a="1"/>
  <c r="AL2120" i="1" s="1"/>
  <c r="AL2121" i="1" a="1"/>
  <c r="AL2121" i="1" s="1"/>
  <c r="AL2122" i="1" a="1"/>
  <c r="AL2122" i="1" s="1"/>
  <c r="AL2123" i="1" a="1"/>
  <c r="AL2123" i="1" s="1"/>
  <c r="AL2124" i="1" a="1"/>
  <c r="AL2124" i="1" s="1"/>
  <c r="AL2125" i="1" a="1"/>
  <c r="AL2125" i="1" s="1"/>
  <c r="AL2126" i="1" a="1"/>
  <c r="AL2126" i="1" s="1"/>
  <c r="AL2127" i="1" a="1"/>
  <c r="AL2127" i="1" s="1"/>
  <c r="AL2128" i="1" a="1"/>
  <c r="AL2128" i="1" s="1"/>
  <c r="AL2129" i="1" a="1"/>
  <c r="AL2129" i="1" s="1"/>
  <c r="AL2130" i="1" a="1"/>
  <c r="AL2130" i="1" s="1"/>
  <c r="AL2131" i="1" a="1"/>
  <c r="AL2131" i="1" s="1"/>
  <c r="AL2132" i="1" a="1"/>
  <c r="AL2132" i="1" s="1"/>
  <c r="AL2133" i="1" a="1"/>
  <c r="AL2133" i="1" s="1"/>
  <c r="AL2134" i="1" a="1"/>
  <c r="AL2134" i="1" s="1"/>
  <c r="AL2135" i="1" a="1"/>
  <c r="AL2135" i="1" s="1"/>
  <c r="AL2136" i="1" a="1"/>
  <c r="AL2136" i="1" s="1"/>
  <c r="AL2137" i="1" a="1"/>
  <c r="AL2137" i="1" s="1"/>
  <c r="AL2138" i="1" a="1"/>
  <c r="AL2138" i="1" s="1"/>
  <c r="AL2139" i="1" a="1"/>
  <c r="AL2139" i="1" s="1"/>
  <c r="AL2140" i="1" a="1"/>
  <c r="AL2140" i="1" s="1"/>
  <c r="AL2141" i="1" a="1"/>
  <c r="AL2141" i="1" s="1"/>
  <c r="AL2142" i="1" a="1"/>
  <c r="AL2142" i="1" s="1"/>
  <c r="AL2143" i="1" a="1"/>
  <c r="AL2143" i="1" s="1"/>
  <c r="AL2144" i="1" a="1"/>
  <c r="AL2144" i="1" s="1"/>
  <c r="AL2145" i="1" a="1"/>
  <c r="AL2145" i="1" s="1"/>
  <c r="AL2146" i="1" a="1"/>
  <c r="AL2146" i="1" s="1"/>
  <c r="AL2147" i="1" a="1"/>
  <c r="AL2147" i="1" s="1"/>
  <c r="AL2148" i="1" a="1"/>
  <c r="AL2148" i="1" s="1"/>
  <c r="AL2149" i="1" a="1"/>
  <c r="AL2149" i="1" s="1"/>
  <c r="AL2150" i="1" a="1"/>
  <c r="AL2150" i="1" s="1"/>
  <c r="AL2151" i="1" a="1"/>
  <c r="AL2151" i="1" s="1"/>
  <c r="AL2152" i="1" a="1"/>
  <c r="AL2152" i="1" s="1"/>
  <c r="AL2153" i="1" a="1"/>
  <c r="AL2153" i="1" s="1"/>
  <c r="AL2154" i="1" a="1"/>
  <c r="AL2154" i="1" s="1"/>
  <c r="AL2155" i="1" a="1"/>
  <c r="AL2155" i="1" s="1"/>
  <c r="AL2156" i="1" a="1"/>
  <c r="AL2156" i="1" s="1"/>
  <c r="AL2157" i="1" a="1"/>
  <c r="AL2157" i="1" s="1"/>
  <c r="AL2158" i="1" a="1"/>
  <c r="AL2158" i="1" s="1"/>
  <c r="AL2159" i="1" a="1"/>
  <c r="AL2159" i="1" s="1"/>
  <c r="AL2160" i="1" a="1"/>
  <c r="AL2160" i="1" s="1"/>
  <c r="AL2161" i="1" a="1"/>
  <c r="AL2161" i="1" s="1"/>
  <c r="AL2162" i="1" a="1"/>
  <c r="AL2162" i="1" s="1"/>
  <c r="AL2163" i="1" a="1"/>
  <c r="AL2163" i="1" s="1"/>
  <c r="AL2164" i="1" a="1"/>
  <c r="AL2164" i="1" s="1"/>
  <c r="AL2165" i="1" a="1"/>
  <c r="AL2165" i="1" s="1"/>
  <c r="AL2166" i="1" a="1"/>
  <c r="AL2166" i="1" s="1"/>
  <c r="AL2167" i="1" a="1"/>
  <c r="AL2167" i="1" s="1"/>
  <c r="AL2168" i="1" a="1"/>
  <c r="AL2168" i="1" s="1"/>
  <c r="AL2169" i="1" a="1"/>
  <c r="AL2169" i="1" s="1"/>
  <c r="AL2170" i="1" a="1"/>
  <c r="AL2170" i="1" s="1"/>
  <c r="AL2171" i="1" a="1"/>
  <c r="AL2171" i="1" s="1"/>
  <c r="AL2172" i="1" a="1"/>
  <c r="AL2172" i="1" s="1"/>
  <c r="AL2173" i="1" a="1"/>
  <c r="AL2173" i="1" s="1"/>
  <c r="AL2174" i="1" a="1"/>
  <c r="AL2174" i="1" s="1"/>
  <c r="AL2175" i="1" a="1"/>
  <c r="AL2175" i="1" s="1"/>
  <c r="AL2176" i="1" a="1"/>
  <c r="AL2176" i="1" s="1"/>
  <c r="AL2177" i="1" a="1"/>
  <c r="AL2177" i="1" s="1"/>
  <c r="AL2178" i="1" a="1"/>
  <c r="AL2178" i="1" s="1"/>
  <c r="AL2179" i="1" a="1"/>
  <c r="AL2179" i="1" s="1"/>
  <c r="AL2180" i="1" a="1"/>
  <c r="AL2180" i="1" s="1"/>
  <c r="AL2181" i="1" a="1"/>
  <c r="AL2181" i="1" s="1"/>
  <c r="AL2182" i="1" a="1"/>
  <c r="AL2182" i="1" s="1"/>
  <c r="AL2183" i="1" a="1"/>
  <c r="AL2183" i="1" s="1"/>
  <c r="AL2184" i="1" a="1"/>
  <c r="AL2184" i="1" s="1"/>
  <c r="AL2185" i="1" a="1"/>
  <c r="AL2185" i="1" s="1"/>
  <c r="AL2186" i="1" a="1"/>
  <c r="AL2186" i="1" s="1"/>
  <c r="AL2187" i="1" a="1"/>
  <c r="AL2187" i="1" s="1"/>
  <c r="AL2188" i="1" a="1"/>
  <c r="AL2188" i="1" s="1"/>
  <c r="AL2189" i="1" a="1"/>
  <c r="AL2189" i="1" s="1"/>
  <c r="AL2190" i="1" a="1"/>
  <c r="AL2190" i="1" s="1"/>
  <c r="AL2191" i="1" a="1"/>
  <c r="AL2191" i="1" s="1"/>
  <c r="AL2192" i="1" a="1"/>
  <c r="AL2192" i="1" s="1"/>
  <c r="AL2193" i="1" a="1"/>
  <c r="AL2193" i="1" s="1"/>
  <c r="AL2194" i="1" a="1"/>
  <c r="AL2194" i="1" s="1"/>
  <c r="AL2195" i="1" a="1"/>
  <c r="AL2195" i="1" s="1"/>
  <c r="AL2196" i="1" a="1"/>
  <c r="AL2196" i="1" s="1"/>
  <c r="AL2197" i="1" a="1"/>
  <c r="AL2197" i="1" s="1"/>
  <c r="AL2198" i="1" a="1"/>
  <c r="AL2198" i="1" s="1"/>
  <c r="AL2199" i="1" a="1"/>
  <c r="AL2199" i="1" s="1"/>
  <c r="AL2200" i="1" a="1"/>
  <c r="AL2200" i="1" s="1"/>
  <c r="AL2201" i="1" a="1"/>
  <c r="AL2201" i="1" s="1"/>
  <c r="AL2202" i="1" a="1"/>
  <c r="AL2202" i="1" s="1"/>
  <c r="AL2203" i="1" a="1"/>
  <c r="AL2203" i="1" s="1"/>
  <c r="AL2204" i="1" a="1"/>
  <c r="AL2204" i="1" s="1"/>
  <c r="AL2205" i="1" a="1"/>
  <c r="AL2205" i="1" s="1"/>
  <c r="AL2206" i="1" a="1"/>
  <c r="AL2206" i="1" s="1"/>
  <c r="AL2207" i="1" a="1"/>
  <c r="AL2207" i="1" s="1"/>
  <c r="AL2208" i="1" a="1"/>
  <c r="AL2208" i="1" s="1"/>
  <c r="AL2209" i="1" a="1"/>
  <c r="AL2209" i="1" s="1"/>
  <c r="AL2210" i="1" a="1"/>
  <c r="AL2210" i="1" s="1"/>
  <c r="AL2211" i="1" a="1"/>
  <c r="AL2211" i="1" s="1"/>
  <c r="AL2212" i="1" a="1"/>
  <c r="AL2212" i="1" s="1"/>
  <c r="AL2213" i="1" a="1"/>
  <c r="AL2213" i="1" s="1"/>
  <c r="AL2214" i="1" a="1"/>
  <c r="AL2214" i="1" s="1"/>
  <c r="AL2215" i="1" a="1"/>
  <c r="AL2215" i="1" s="1"/>
  <c r="AL2216" i="1" a="1"/>
  <c r="AL2216" i="1" s="1"/>
  <c r="AL2217" i="1" a="1"/>
  <c r="AL2217" i="1" s="1"/>
  <c r="AL2218" i="1" a="1"/>
  <c r="AL2218" i="1" s="1"/>
  <c r="AL2219" i="1" a="1"/>
  <c r="AL2219" i="1" s="1"/>
  <c r="AL2220" i="1" a="1"/>
  <c r="AL2220" i="1" s="1"/>
  <c r="AL2221" i="1" a="1"/>
  <c r="AL2221" i="1" s="1"/>
  <c r="AL2222" i="1" a="1"/>
  <c r="AL2222" i="1" s="1"/>
  <c r="AL2223" i="1" a="1"/>
  <c r="AL2223" i="1" s="1"/>
  <c r="AL2224" i="1" a="1"/>
  <c r="AL2224" i="1" s="1"/>
  <c r="AL2225" i="1" a="1"/>
  <c r="AL2225" i="1" s="1"/>
  <c r="AL2226" i="1" a="1"/>
  <c r="AL2226" i="1" s="1"/>
  <c r="AL2227" i="1" a="1"/>
  <c r="AL2227" i="1" s="1"/>
  <c r="AL2228" i="1" a="1"/>
  <c r="AL2228" i="1" s="1"/>
  <c r="AL2229" i="1" a="1"/>
  <c r="AL2229" i="1" s="1"/>
  <c r="AL2230" i="1" a="1"/>
  <c r="AL2230" i="1" s="1"/>
  <c r="AL2231" i="1" a="1"/>
  <c r="AL2231" i="1" s="1"/>
  <c r="AL2232" i="1" a="1"/>
  <c r="AL2232" i="1" s="1"/>
  <c r="AL2233" i="1" a="1"/>
  <c r="AL2233" i="1" s="1"/>
  <c r="AL2234" i="1" a="1"/>
  <c r="AL2234" i="1" s="1"/>
  <c r="AL2235" i="1" a="1"/>
  <c r="AL2235" i="1" s="1"/>
  <c r="AL2236" i="1" a="1"/>
  <c r="AL2236" i="1" s="1"/>
  <c r="AL2237" i="1" a="1"/>
  <c r="AL2237" i="1" s="1"/>
  <c r="AL2238" i="1" a="1"/>
  <c r="AL2238" i="1" s="1"/>
  <c r="AL2239" i="1" a="1"/>
  <c r="AL2239" i="1" s="1"/>
  <c r="AL2240" i="1" a="1"/>
  <c r="AL2240" i="1" s="1"/>
  <c r="AL2241" i="1" a="1"/>
  <c r="AL2241" i="1" s="1"/>
  <c r="AL2242" i="1" a="1"/>
  <c r="AL2242" i="1" s="1"/>
  <c r="AL2243" i="1" a="1"/>
  <c r="AL2243" i="1" s="1"/>
  <c r="AL2244" i="1" a="1"/>
  <c r="AL2244" i="1" s="1"/>
  <c r="AL2245" i="1" a="1"/>
  <c r="AL2245" i="1" s="1"/>
  <c r="AL2246" i="1" a="1"/>
  <c r="AL2246" i="1" s="1"/>
  <c r="AL2247" i="1" a="1"/>
  <c r="AL2247" i="1" s="1"/>
  <c r="AL2248" i="1" a="1"/>
  <c r="AL2248" i="1" s="1"/>
  <c r="AL2249" i="1" a="1"/>
  <c r="AL2249" i="1" s="1"/>
  <c r="AL2250" i="1" a="1"/>
  <c r="AL2250" i="1" s="1"/>
  <c r="AL2251" i="1" a="1"/>
  <c r="AL2251" i="1" s="1"/>
  <c r="AL2252" i="1" a="1"/>
  <c r="AL2252" i="1" s="1"/>
  <c r="AL2253" i="1" a="1"/>
  <c r="AL2253" i="1" s="1"/>
  <c r="AL2254" i="1" a="1"/>
  <c r="AL2254" i="1" s="1"/>
  <c r="AL2255" i="1" a="1"/>
  <c r="AL2255" i="1" s="1"/>
  <c r="AL2256" i="1" a="1"/>
  <c r="AL2256" i="1" s="1"/>
  <c r="AL2257" i="1" a="1"/>
  <c r="AL2257" i="1" s="1"/>
  <c r="AL2258" i="1" a="1"/>
  <c r="AL2258" i="1" s="1"/>
  <c r="AL2259" i="1" a="1"/>
  <c r="AL2259" i="1" s="1"/>
  <c r="AL2260" i="1" a="1"/>
  <c r="AL2260" i="1" s="1"/>
  <c r="AL2261" i="1" a="1"/>
  <c r="AL2261" i="1" s="1"/>
  <c r="AL2262" i="1" a="1"/>
  <c r="AL2262" i="1" s="1"/>
  <c r="AL2263" i="1" a="1"/>
  <c r="AL2263" i="1" s="1"/>
  <c r="AL2264" i="1" a="1"/>
  <c r="AL2264" i="1" s="1"/>
  <c r="AL2265" i="1" a="1"/>
  <c r="AL2265" i="1" s="1"/>
  <c r="AL2266" i="1" a="1"/>
  <c r="AL2266" i="1" s="1"/>
  <c r="AL2267" i="1" a="1"/>
  <c r="AL2267" i="1" s="1"/>
  <c r="AL2268" i="1" a="1"/>
  <c r="AL2268" i="1" s="1"/>
  <c r="AL2269" i="1" a="1"/>
  <c r="AL2269" i="1" s="1"/>
  <c r="AL2270" i="1" a="1"/>
  <c r="AL2270" i="1" s="1"/>
  <c r="AL2271" i="1" a="1"/>
  <c r="AL2271" i="1" s="1"/>
  <c r="AL2272" i="1" a="1"/>
  <c r="AL2272" i="1" s="1"/>
  <c r="AL2273" i="1" a="1"/>
  <c r="AL2273" i="1" s="1"/>
  <c r="AL2274" i="1" a="1"/>
  <c r="AL2274" i="1" s="1"/>
  <c r="AL2275" i="1" a="1"/>
  <c r="AL2275" i="1" s="1"/>
  <c r="AL2276" i="1" a="1"/>
  <c r="AL2276" i="1" s="1"/>
  <c r="AL2277" i="1" a="1"/>
  <c r="AL2277" i="1" s="1"/>
  <c r="AL2278" i="1" a="1"/>
  <c r="AL2278" i="1" s="1"/>
  <c r="AL2279" i="1" a="1"/>
  <c r="AL2279" i="1" s="1"/>
  <c r="AL2280" i="1" a="1"/>
  <c r="AL2280" i="1" s="1"/>
  <c r="AL2281" i="1" a="1"/>
  <c r="AL2281" i="1" s="1"/>
  <c r="AL2282" i="1" a="1"/>
  <c r="AL2282" i="1" s="1"/>
  <c r="AL2283" i="1" a="1"/>
  <c r="AL2283" i="1" s="1"/>
  <c r="AL2284" i="1" a="1"/>
  <c r="AL2284" i="1" s="1"/>
  <c r="AL2285" i="1" a="1"/>
  <c r="AL2285" i="1" s="1"/>
  <c r="AL2286" i="1" a="1"/>
  <c r="AL2286" i="1" s="1"/>
  <c r="AL2287" i="1" a="1"/>
  <c r="AL2287" i="1" s="1"/>
  <c r="AL2288" i="1" a="1"/>
  <c r="AL2288" i="1" s="1"/>
  <c r="AL2289" i="1" a="1"/>
  <c r="AL2289" i="1" s="1"/>
  <c r="AL2290" i="1" a="1"/>
  <c r="AL2290" i="1" s="1"/>
  <c r="AL2291" i="1" a="1"/>
  <c r="AL2291" i="1" s="1"/>
  <c r="AL2292" i="1" a="1"/>
  <c r="AL2292" i="1" s="1"/>
  <c r="AL2293" i="1" a="1"/>
  <c r="AL2293" i="1" s="1"/>
  <c r="AL2294" i="1" a="1"/>
  <c r="AL2294" i="1" s="1"/>
  <c r="AL2295" i="1" a="1"/>
  <c r="AL2295" i="1" s="1"/>
  <c r="AL2296" i="1" a="1"/>
  <c r="AL2296" i="1" s="1"/>
  <c r="AL2297" i="1" a="1"/>
  <c r="AL2297" i="1" s="1"/>
  <c r="AL2298" i="1" a="1"/>
  <c r="AL2298" i="1" s="1"/>
  <c r="AL2299" i="1" a="1"/>
  <c r="AL2299" i="1" s="1"/>
  <c r="AL2300" i="1" a="1"/>
  <c r="AL2300" i="1" s="1"/>
  <c r="AL2301" i="1" a="1"/>
  <c r="AL2301" i="1" s="1"/>
  <c r="AL2302" i="1" a="1"/>
  <c r="AL2302" i="1" s="1"/>
  <c r="AL2303" i="1" a="1"/>
  <c r="AL2303" i="1" s="1"/>
  <c r="AL2304" i="1" a="1"/>
  <c r="AL2304" i="1" s="1"/>
  <c r="AL2305" i="1" a="1"/>
  <c r="AL2305" i="1" s="1"/>
  <c r="AL2306" i="1" a="1"/>
  <c r="AL2306" i="1" s="1"/>
  <c r="AL2307" i="1" a="1"/>
  <c r="AL2307" i="1" s="1"/>
  <c r="AL2308" i="1" a="1"/>
  <c r="AL2308" i="1" s="1"/>
  <c r="AL2309" i="1" a="1"/>
  <c r="AL2309" i="1" s="1"/>
  <c r="AL2310" i="1" a="1"/>
  <c r="AL2310" i="1" s="1"/>
  <c r="AL2311" i="1" a="1"/>
  <c r="AL2311" i="1" s="1"/>
  <c r="AL2312" i="1" a="1"/>
  <c r="AL2312" i="1" s="1"/>
  <c r="AL2313" i="1" a="1"/>
  <c r="AL2313" i="1" s="1"/>
  <c r="AL2314" i="1" a="1"/>
  <c r="AL2314" i="1" s="1"/>
  <c r="AL2315" i="1" a="1"/>
  <c r="AL2315" i="1" s="1"/>
  <c r="AL2316" i="1" a="1"/>
  <c r="AL2316" i="1" s="1"/>
  <c r="AL2317" i="1" a="1"/>
  <c r="AL2317" i="1" s="1"/>
  <c r="AL2318" i="1" a="1"/>
  <c r="AL2318" i="1" s="1"/>
  <c r="AL2319" i="1" a="1"/>
  <c r="AL2319" i="1" s="1"/>
  <c r="AL2320" i="1" a="1"/>
  <c r="AL2320" i="1" s="1"/>
  <c r="AL2321" i="1" a="1"/>
  <c r="AL2321" i="1" s="1"/>
  <c r="AL2322" i="1" a="1"/>
  <c r="AL2322" i="1" s="1"/>
  <c r="AL2323" i="1" a="1"/>
  <c r="AL2323" i="1" s="1"/>
  <c r="AL2324" i="1" a="1"/>
  <c r="AL2324" i="1" s="1"/>
  <c r="AL2325" i="1" a="1"/>
  <c r="AL2325" i="1" s="1"/>
  <c r="AL2326" i="1" a="1"/>
  <c r="AL2326" i="1" s="1"/>
  <c r="AL2327" i="1" a="1"/>
  <c r="AL2327" i="1" s="1"/>
  <c r="AL2328" i="1" a="1"/>
  <c r="AL2328" i="1" s="1"/>
  <c r="AL2329" i="1" a="1"/>
  <c r="AL2329" i="1" s="1"/>
  <c r="AL2330" i="1" a="1"/>
  <c r="AL2330" i="1" s="1"/>
  <c r="AL2331" i="1" a="1"/>
  <c r="AL2331" i="1" s="1"/>
  <c r="AL2332" i="1" a="1"/>
  <c r="AL2332" i="1" s="1"/>
  <c r="AL2333" i="1" a="1"/>
  <c r="AL2333" i="1" s="1"/>
  <c r="AL2334" i="1" a="1"/>
  <c r="AL2334" i="1" s="1"/>
  <c r="AL2335" i="1" a="1"/>
  <c r="AL2335" i="1" s="1"/>
  <c r="AL2336" i="1" a="1"/>
  <c r="AL2336" i="1" s="1"/>
  <c r="AL2337" i="1" a="1"/>
  <c r="AL2337" i="1" s="1"/>
  <c r="AL2338" i="1" a="1"/>
  <c r="AL2338" i="1" s="1"/>
  <c r="AL2339" i="1" a="1"/>
  <c r="AL2339" i="1" s="1"/>
  <c r="AL2340" i="1" a="1"/>
  <c r="AL2340" i="1" s="1"/>
  <c r="AL2341" i="1" a="1"/>
  <c r="AL2341" i="1" s="1"/>
  <c r="AL2342" i="1" a="1"/>
  <c r="AL2342" i="1" s="1"/>
  <c r="AL2343" i="1" a="1"/>
  <c r="AL2343" i="1" s="1"/>
  <c r="AL2344" i="1" a="1"/>
  <c r="AL2344" i="1" s="1"/>
  <c r="AL2345" i="1" a="1"/>
  <c r="AL2345" i="1" s="1"/>
  <c r="AL2346" i="1" a="1"/>
  <c r="AL2346" i="1" s="1"/>
  <c r="AL2347" i="1" a="1"/>
  <c r="AL2347" i="1" s="1"/>
  <c r="AL2348" i="1" a="1"/>
  <c r="AL2348" i="1" s="1"/>
  <c r="AL2349" i="1" a="1"/>
  <c r="AL2349" i="1" s="1"/>
  <c r="AL2350" i="1" a="1"/>
  <c r="AL2350" i="1" s="1"/>
  <c r="AL2351" i="1" a="1"/>
  <c r="AL2351" i="1" s="1"/>
  <c r="AL2352" i="1" a="1"/>
  <c r="AL2352" i="1" s="1"/>
  <c r="AL2353" i="1" a="1"/>
  <c r="AL2353" i="1" s="1"/>
  <c r="AL2354" i="1" a="1"/>
  <c r="AL2354" i="1" s="1"/>
  <c r="AL2355" i="1" a="1"/>
  <c r="AL2355" i="1" s="1"/>
  <c r="AL2356" i="1" a="1"/>
  <c r="AL2356" i="1" s="1"/>
  <c r="AL2357" i="1" a="1"/>
  <c r="AL2357" i="1" s="1"/>
  <c r="AL2358" i="1" a="1"/>
  <c r="AL2358" i="1" s="1"/>
  <c r="AL2359" i="1" a="1"/>
  <c r="AL2359" i="1" s="1"/>
  <c r="AL2360" i="1" a="1"/>
  <c r="AL2360" i="1" s="1"/>
  <c r="AL2361" i="1" a="1"/>
  <c r="AL2361" i="1" s="1"/>
  <c r="AL2362" i="1" a="1"/>
  <c r="AL2362" i="1" s="1"/>
  <c r="AL2363" i="1" a="1"/>
  <c r="AL2363" i="1" s="1"/>
  <c r="AL2364" i="1" a="1"/>
  <c r="AL2364" i="1" s="1"/>
  <c r="AL2365" i="1" a="1"/>
  <c r="AL2365" i="1" s="1"/>
  <c r="AL2366" i="1" a="1"/>
  <c r="AL2366" i="1" s="1"/>
  <c r="AL2367" i="1" a="1"/>
  <c r="AL2367" i="1" s="1"/>
  <c r="AL2368" i="1" a="1"/>
  <c r="AL2368" i="1" s="1"/>
  <c r="AL2369" i="1" a="1"/>
  <c r="AL2369" i="1" s="1"/>
  <c r="AL2370" i="1" a="1"/>
  <c r="AL2370" i="1" s="1"/>
  <c r="AL2371" i="1" a="1"/>
  <c r="AL2371" i="1" s="1"/>
  <c r="AL2372" i="1" a="1"/>
  <c r="AL2372" i="1" s="1"/>
  <c r="AL2373" i="1" a="1"/>
  <c r="AL2373" i="1" s="1"/>
  <c r="AL2374" i="1" a="1"/>
  <c r="AL2374" i="1" s="1"/>
  <c r="AL2375" i="1" a="1"/>
  <c r="AL2375" i="1" s="1"/>
  <c r="AL2376" i="1" a="1"/>
  <c r="AL2376" i="1" s="1"/>
  <c r="AL2377" i="1" a="1"/>
  <c r="AL2377" i="1" s="1"/>
  <c r="AL2378" i="1" a="1"/>
  <c r="AL2378" i="1" s="1"/>
  <c r="AL2379" i="1" a="1"/>
  <c r="AL2379" i="1" s="1"/>
  <c r="AL2380" i="1" a="1"/>
  <c r="AL2380" i="1" s="1"/>
  <c r="AL2381" i="1" a="1"/>
  <c r="AL2381" i="1" s="1"/>
  <c r="AL2382" i="1" a="1"/>
  <c r="AL2382" i="1" s="1"/>
  <c r="AL2383" i="1" a="1"/>
  <c r="AL2383" i="1" s="1"/>
  <c r="AL2384" i="1" a="1"/>
  <c r="AL2384" i="1" s="1"/>
  <c r="AL2385" i="1" a="1"/>
  <c r="AL2385" i="1" s="1"/>
  <c r="AL2386" i="1" a="1"/>
  <c r="AL2386" i="1" s="1"/>
  <c r="AL2387" i="1" a="1"/>
  <c r="AL2387" i="1" s="1"/>
  <c r="AL2388" i="1" a="1"/>
  <c r="AL2388" i="1" s="1"/>
  <c r="AL2389" i="1" a="1"/>
  <c r="AL2389" i="1" s="1"/>
  <c r="AL2390" i="1" a="1"/>
  <c r="AL2390" i="1" s="1"/>
  <c r="AL2391" i="1" a="1"/>
  <c r="AL2391" i="1" s="1"/>
  <c r="AL2392" i="1" a="1"/>
  <c r="AL2392" i="1" s="1"/>
  <c r="AL2393" i="1" a="1"/>
  <c r="AL2393" i="1" s="1"/>
  <c r="AL2394" i="1" a="1"/>
  <c r="AL2394" i="1" s="1"/>
  <c r="AL2395" i="1" a="1"/>
  <c r="AL2395" i="1" s="1"/>
  <c r="AL2396" i="1" a="1"/>
  <c r="AL2396" i="1" s="1"/>
  <c r="AL2397" i="1" a="1"/>
  <c r="AL2397" i="1" s="1"/>
  <c r="AL2398" i="1" a="1"/>
  <c r="AL2398" i="1" s="1"/>
  <c r="AL2399" i="1" a="1"/>
  <c r="AL2399" i="1" s="1"/>
  <c r="AL2400" i="1" a="1"/>
  <c r="AL2400" i="1" s="1"/>
  <c r="AL2401" i="1" a="1"/>
  <c r="AL2401" i="1" s="1"/>
  <c r="AL2402" i="1" a="1"/>
  <c r="AL2402" i="1" s="1"/>
  <c r="AL2403" i="1" a="1"/>
  <c r="AL2403" i="1" s="1"/>
  <c r="AL2404" i="1" a="1"/>
  <c r="AL2404" i="1" s="1"/>
  <c r="AL2405" i="1" a="1"/>
  <c r="AL2405" i="1" s="1"/>
  <c r="AL2406" i="1" a="1"/>
  <c r="AL2406" i="1" s="1"/>
  <c r="AL2407" i="1" a="1"/>
  <c r="AL2407" i="1" s="1"/>
  <c r="AL2408" i="1" a="1"/>
  <c r="AL2408" i="1" s="1"/>
  <c r="AL2409" i="1" a="1"/>
  <c r="AL2409" i="1" s="1"/>
  <c r="AL2410" i="1" a="1"/>
  <c r="AL2410" i="1" s="1"/>
  <c r="AL2411" i="1" a="1"/>
  <c r="AL2411" i="1" s="1"/>
  <c r="AL2412" i="1" a="1"/>
  <c r="AL2412" i="1" s="1"/>
  <c r="AL2413" i="1" a="1"/>
  <c r="AL2413" i="1" s="1"/>
  <c r="AL2414" i="1" a="1"/>
  <c r="AL2414" i="1" s="1"/>
  <c r="AL2415" i="1" a="1"/>
  <c r="AL2415" i="1" s="1"/>
  <c r="AL2416" i="1" a="1"/>
  <c r="AL2416" i="1" s="1"/>
  <c r="AL2417" i="1" a="1"/>
  <c r="AL2417" i="1" s="1"/>
  <c r="AL2418" i="1" a="1"/>
  <c r="AL2418" i="1" s="1"/>
  <c r="AL2419" i="1" a="1"/>
  <c r="AL2419" i="1" s="1"/>
  <c r="AL2420" i="1" a="1"/>
  <c r="AL2420" i="1" s="1"/>
  <c r="AL2421" i="1" a="1"/>
  <c r="AL2421" i="1" s="1"/>
  <c r="AL2422" i="1" a="1"/>
  <c r="AL2422" i="1" s="1"/>
  <c r="AL2423" i="1" a="1"/>
  <c r="AL2423" i="1" s="1"/>
  <c r="AL2424" i="1" a="1"/>
  <c r="AL2424" i="1" s="1"/>
  <c r="AL2425" i="1" a="1"/>
  <c r="AL2425" i="1" s="1"/>
  <c r="AL2426" i="1" a="1"/>
  <c r="AL2426" i="1" s="1"/>
  <c r="AL2427" i="1" a="1"/>
  <c r="AL2427" i="1" s="1"/>
  <c r="AL2428" i="1" a="1"/>
  <c r="AL2428" i="1" s="1"/>
  <c r="AL2429" i="1" a="1"/>
  <c r="AL2429" i="1" s="1"/>
  <c r="AL2430" i="1" a="1"/>
  <c r="AL2430" i="1" s="1"/>
  <c r="AL2431" i="1" a="1"/>
  <c r="AL2431" i="1" s="1"/>
  <c r="AL2432" i="1" a="1"/>
  <c r="AL2432" i="1" s="1"/>
  <c r="AL2433" i="1" a="1"/>
  <c r="AL2433" i="1" s="1"/>
  <c r="AL2434" i="1" a="1"/>
  <c r="AL2434" i="1" s="1"/>
  <c r="AL2435" i="1" a="1"/>
  <c r="AL2435" i="1" s="1"/>
  <c r="AL2436" i="1" a="1"/>
  <c r="AL2436" i="1" s="1"/>
  <c r="AL2437" i="1" a="1"/>
  <c r="AL2437" i="1" s="1"/>
  <c r="AL2438" i="1" a="1"/>
  <c r="AL2438" i="1" s="1"/>
  <c r="AL2439" i="1" a="1"/>
  <c r="AL2439" i="1" s="1"/>
  <c r="AL2440" i="1" a="1"/>
  <c r="AL2440" i="1" s="1"/>
  <c r="AL2441" i="1" a="1"/>
  <c r="AL2441" i="1" s="1"/>
  <c r="AL2442" i="1" a="1"/>
  <c r="AL2442" i="1" s="1"/>
  <c r="AL2443" i="1" a="1"/>
  <c r="AL2443" i="1" s="1"/>
  <c r="AL2444" i="1" a="1"/>
  <c r="AL2444" i="1" s="1"/>
  <c r="AL2445" i="1" a="1"/>
  <c r="AL2445" i="1" s="1"/>
  <c r="AL2446" i="1" a="1"/>
  <c r="AL2446" i="1" s="1"/>
  <c r="AL2447" i="1" a="1"/>
  <c r="AL2447" i="1" s="1"/>
  <c r="AL2448" i="1" a="1"/>
  <c r="AL2448" i="1" s="1"/>
  <c r="AL2449" i="1" a="1"/>
  <c r="AL2449" i="1" s="1"/>
  <c r="AL2450" i="1" a="1"/>
  <c r="AL2450" i="1" s="1"/>
  <c r="AL2451" i="1" a="1"/>
  <c r="AL2451" i="1" s="1"/>
  <c r="AL2452" i="1" a="1"/>
  <c r="AL2452" i="1" s="1"/>
  <c r="AL2453" i="1" a="1"/>
  <c r="AL2453" i="1" s="1"/>
  <c r="AL2454" i="1" a="1"/>
  <c r="AL2454" i="1" s="1"/>
  <c r="AL2455" i="1" a="1"/>
  <c r="AL2455" i="1" s="1"/>
  <c r="AL2456" i="1" a="1"/>
  <c r="AL2456" i="1" s="1"/>
  <c r="AL2457" i="1" a="1"/>
  <c r="AL2457" i="1" s="1"/>
  <c r="AL2458" i="1" a="1"/>
  <c r="AL2458" i="1" s="1"/>
  <c r="AB1" i="1" l="1"/>
  <c r="AI3" i="1" l="1" a="1"/>
  <c r="AI3" i="1" s="1"/>
  <c r="AJ3" i="1" a="1"/>
  <c r="AJ3" i="1" s="1"/>
  <c r="AL3" i="1" a="1"/>
  <c r="AL3" i="1" s="1"/>
  <c r="B47" i="28" l="1"/>
  <c r="T48" i="1" l="1"/>
  <c r="T686" i="1"/>
  <c r="T721" i="1"/>
  <c r="T11" i="1"/>
  <c r="T130" i="1"/>
  <c r="T32" i="1"/>
  <c r="T37" i="1"/>
  <c r="T683" i="1"/>
  <c r="T129" i="1"/>
  <c r="T31" i="1"/>
  <c r="T39" i="1"/>
  <c r="T681" i="1"/>
  <c r="T14" i="1"/>
  <c r="T682" i="1"/>
  <c r="T17" i="1"/>
  <c r="T684" i="1"/>
  <c r="T433" i="1"/>
  <c r="T9" i="1"/>
  <c r="T881" i="1"/>
  <c r="T13" i="1"/>
  <c r="T23" i="1"/>
  <c r="T26" i="1"/>
  <c r="T25" i="1"/>
  <c r="T24" i="1"/>
  <c r="T180" i="1"/>
  <c r="T200" i="1"/>
  <c r="T504" i="1"/>
  <c r="T687" i="1"/>
  <c r="T605" i="1"/>
  <c r="T85" i="1"/>
  <c r="T43" i="1"/>
  <c r="T882" i="1"/>
  <c r="T34" i="1"/>
  <c r="T33" i="1"/>
  <c r="T288" i="1"/>
  <c r="T36" i="1"/>
  <c r="T381" i="1"/>
  <c r="T883" i="1"/>
  <c r="T884" i="1"/>
  <c r="T57" i="1"/>
  <c r="T35" i="1"/>
  <c r="T266" i="1"/>
  <c r="T196" i="1"/>
  <c r="T40" i="1"/>
  <c r="T885" i="1"/>
  <c r="T399" i="1"/>
  <c r="T344" i="1"/>
  <c r="T47" i="1"/>
  <c r="T685" i="1"/>
  <c r="T425" i="1"/>
  <c r="T20" i="1"/>
  <c r="T250" i="1"/>
  <c r="T44" i="1"/>
  <c r="T45" i="1"/>
  <c r="T46" i="1"/>
  <c r="T49" i="1"/>
  <c r="T693" i="1"/>
  <c r="T168" i="1"/>
  <c r="T50" i="1"/>
  <c r="T60" i="1"/>
  <c r="T54" i="1"/>
  <c r="T55" i="1"/>
  <c r="T221" i="1"/>
  <c r="T102" i="1"/>
  <c r="T38" i="1"/>
  <c r="T52" i="1"/>
  <c r="T94" i="1"/>
  <c r="T706" i="1"/>
  <c r="T100" i="1"/>
  <c r="T369" i="1"/>
  <c r="T275" i="1"/>
  <c r="T67" i="1"/>
  <c r="T68" i="1"/>
  <c r="T69" i="1"/>
  <c r="T70" i="1"/>
  <c r="T105" i="1"/>
  <c r="T71" i="1"/>
  <c r="T66" i="1"/>
  <c r="T72" i="1"/>
  <c r="T73" i="1"/>
  <c r="T74" i="1"/>
  <c r="T75" i="1"/>
  <c r="T84" i="1"/>
  <c r="T77" i="1"/>
  <c r="T78" i="1"/>
  <c r="T79" i="1"/>
  <c r="T80" i="1"/>
  <c r="T81" i="1"/>
  <c r="T82" i="1"/>
  <c r="T83" i="1"/>
  <c r="T87" i="1"/>
  <c r="T261" i="1"/>
  <c r="T886" i="1"/>
  <c r="T270" i="1"/>
  <c r="T222" i="1"/>
  <c r="T62" i="1"/>
  <c r="T95" i="1"/>
  <c r="T109" i="1"/>
  <c r="T321" i="1"/>
  <c r="T118" i="1"/>
  <c r="T389" i="1"/>
  <c r="T356" i="1"/>
  <c r="T160" i="1"/>
  <c r="T220" i="1"/>
  <c r="T178" i="1"/>
  <c r="T110" i="1"/>
  <c r="T763" i="1"/>
  <c r="T346" i="1"/>
  <c r="T111" i="1"/>
  <c r="T76" i="1"/>
  <c r="T93" i="1"/>
  <c r="T887" i="1"/>
  <c r="T158" i="1"/>
  <c r="T691" i="1"/>
  <c r="T199" i="1"/>
  <c r="T145" i="1"/>
  <c r="T151" i="1"/>
  <c r="T59" i="1"/>
  <c r="T210" i="1"/>
  <c r="T172" i="1"/>
  <c r="T119" i="1"/>
  <c r="T712" i="1"/>
  <c r="T154" i="1"/>
  <c r="T714" i="1"/>
  <c r="T276" i="1"/>
  <c r="T452" i="1"/>
  <c r="T132" i="1"/>
  <c r="T690" i="1"/>
  <c r="T711" i="1"/>
  <c r="T489" i="1"/>
  <c r="T133" i="1"/>
  <c r="T134" i="1"/>
  <c r="T123" i="1"/>
  <c r="T135" i="1"/>
  <c r="T136" i="1"/>
  <c r="T127" i="1"/>
  <c r="T888" i="1"/>
  <c r="T743" i="1"/>
  <c r="T42" i="1"/>
  <c r="T138" i="1"/>
  <c r="T217" i="1"/>
  <c r="T889" i="1"/>
  <c r="T405" i="1"/>
  <c r="T696" i="1"/>
  <c r="T90" i="1"/>
  <c r="T432" i="1"/>
  <c r="T89" i="1"/>
  <c r="T890" i="1"/>
  <c r="T242" i="1"/>
  <c r="T202" i="1"/>
  <c r="T484" i="1"/>
  <c r="T308" i="1"/>
  <c r="T86" i="1"/>
  <c r="T891" i="1"/>
  <c r="T892" i="1"/>
  <c r="T411" i="1"/>
  <c r="T893" i="1"/>
  <c r="T579" i="1"/>
  <c r="T719" i="1"/>
  <c r="T589" i="1"/>
  <c r="T175" i="1"/>
  <c r="T174" i="1"/>
  <c r="T176" i="1"/>
  <c r="T668" i="1"/>
  <c r="T173" i="1"/>
  <c r="T177" i="1"/>
  <c r="T179" i="1"/>
  <c r="T219" i="1"/>
  <c r="T894" i="1"/>
  <c r="T895" i="1"/>
  <c r="T896" i="1"/>
  <c r="T718" i="1"/>
  <c r="T63" i="1"/>
  <c r="T702" i="1"/>
  <c r="T450" i="1"/>
  <c r="T897" i="1"/>
  <c r="T735" i="1"/>
  <c r="T18" i="1"/>
  <c r="T898" i="1"/>
  <c r="T58" i="1"/>
  <c r="T367" i="1"/>
  <c r="T720" i="1"/>
  <c r="T464" i="1"/>
  <c r="T387" i="1"/>
  <c r="T383" i="1"/>
  <c r="T325" i="1"/>
  <c r="T371" i="1"/>
  <c r="T61" i="1"/>
  <c r="T258" i="1"/>
  <c r="T141" i="1"/>
  <c r="T899" i="1"/>
  <c r="T232" i="1"/>
  <c r="T742" i="1"/>
  <c r="T769" i="1"/>
  <c r="T442" i="1"/>
  <c r="T420" i="1"/>
  <c r="T900" i="1"/>
  <c r="T153" i="1"/>
  <c r="T233" i="1"/>
  <c r="T316" i="1"/>
  <c r="T901" i="1"/>
  <c r="T902" i="1"/>
  <c r="T703" i="1"/>
  <c r="T246" i="1"/>
  <c r="T289" i="1"/>
  <c r="T739" i="1"/>
  <c r="T505" i="1"/>
  <c r="T240" i="1"/>
  <c r="T903" i="1"/>
  <c r="T342" i="1"/>
  <c r="T245" i="1"/>
  <c r="T650" i="1"/>
  <c r="T741" i="1"/>
  <c r="T247" i="1"/>
  <c r="T128" i="1"/>
  <c r="T294" i="1"/>
  <c r="T904" i="1"/>
  <c r="T183" i="1"/>
  <c r="T265" i="1"/>
  <c r="T313" i="1"/>
  <c r="T149" i="1"/>
  <c r="T181" i="1"/>
  <c r="T905" i="1"/>
  <c r="T88" i="1"/>
  <c r="T92" i="1"/>
  <c r="T227" i="1"/>
  <c r="T147" i="1"/>
  <c r="T163" i="1"/>
  <c r="T436" i="1"/>
  <c r="T566" i="1"/>
  <c r="T315" i="1"/>
  <c r="T441" i="1"/>
  <c r="T434" i="1"/>
  <c r="T514" i="1"/>
  <c r="T778" i="1"/>
  <c r="T372" i="1"/>
  <c r="T139" i="1"/>
  <c r="T427" i="1"/>
  <c r="T237" i="1"/>
  <c r="T422" i="1"/>
  <c r="T282" i="1"/>
  <c r="T268" i="1"/>
  <c r="T336" i="1"/>
  <c r="T906" i="1"/>
  <c r="T291" i="1"/>
  <c r="T124" i="1"/>
  <c r="T186" i="1"/>
  <c r="T670" i="1"/>
  <c r="T287" i="1"/>
  <c r="T662" i="1"/>
  <c r="T781" i="1"/>
  <c r="T203" i="1"/>
  <c r="T907" i="1"/>
  <c r="T159" i="1"/>
  <c r="T577" i="1"/>
  <c r="T588" i="1"/>
  <c r="T746" i="1"/>
  <c r="T908" i="1"/>
  <c r="T872" i="1"/>
  <c r="T286" i="1"/>
  <c r="T239" i="1"/>
  <c r="T355" i="1"/>
  <c r="T764" i="1"/>
  <c r="T103" i="1"/>
  <c r="T459" i="1"/>
  <c r="T599" i="1"/>
  <c r="T295" i="1"/>
  <c r="T564" i="1"/>
  <c r="T699" i="1"/>
  <c r="T211" i="1"/>
  <c r="T632" i="1"/>
  <c r="T212" i="1"/>
  <c r="T205" i="1"/>
  <c r="T909" i="1"/>
  <c r="T117" i="1"/>
  <c r="T12" i="1"/>
  <c r="T116" i="1"/>
  <c r="T140" i="1"/>
  <c r="T193" i="1"/>
  <c r="T639" i="1"/>
  <c r="T910" i="1"/>
  <c r="T298" i="1"/>
  <c r="T911" i="1"/>
  <c r="T333" i="1"/>
  <c r="T272" i="1"/>
  <c r="T364" i="1"/>
  <c r="T360" i="1"/>
  <c r="T296" i="1"/>
  <c r="T347" i="1"/>
  <c r="T661" i="1"/>
  <c r="T354" i="1"/>
  <c r="T912" i="1"/>
  <c r="T913" i="1"/>
  <c r="T832" i="1"/>
  <c r="T708" i="1"/>
  <c r="T339" i="1"/>
  <c r="T547" i="1"/>
  <c r="T259" i="1"/>
  <c r="T558" i="1"/>
  <c r="T318" i="1"/>
  <c r="T914" i="1"/>
  <c r="T395" i="1"/>
  <c r="T349" i="1"/>
  <c r="T323" i="1"/>
  <c r="T331" i="1"/>
  <c r="T361" i="1"/>
  <c r="T915" i="1"/>
  <c r="T916" i="1"/>
  <c r="T725" i="1"/>
  <c r="T243" i="1"/>
  <c r="T184" i="1"/>
  <c r="T659" i="1"/>
  <c r="T226" i="1"/>
  <c r="T406" i="1"/>
  <c r="T410" i="1"/>
  <c r="T777" i="1"/>
  <c r="T224" i="1"/>
  <c r="T501" i="1"/>
  <c r="T554" i="1"/>
  <c r="T917" i="1"/>
  <c r="T401" i="1"/>
  <c r="T391" i="1"/>
  <c r="T194" i="1"/>
  <c r="T415" i="1"/>
  <c r="T378" i="1"/>
  <c r="T162" i="1"/>
  <c r="T918" i="1"/>
  <c r="T919" i="1"/>
  <c r="T201" i="1"/>
  <c r="T330" i="1"/>
  <c r="T664" i="1"/>
  <c r="T444" i="1"/>
  <c r="T334" i="1"/>
  <c r="T561" i="1"/>
  <c r="T920" i="1"/>
  <c r="T633" i="1"/>
  <c r="T921" i="1"/>
  <c r="T509" i="1"/>
  <c r="T348" i="1"/>
  <c r="T922" i="1"/>
  <c r="T404" i="1"/>
  <c r="T278" i="1"/>
  <c r="T340" i="1"/>
  <c r="T280" i="1"/>
  <c r="T413" i="1"/>
  <c r="T428" i="1"/>
  <c r="T542" i="1"/>
  <c r="T923" i="1"/>
  <c r="T924" i="1"/>
  <c r="T407" i="1"/>
  <c r="T236" i="1"/>
  <c r="T412" i="1"/>
  <c r="T326" i="1"/>
  <c r="T468" i="1"/>
  <c r="T429" i="1"/>
  <c r="T925" i="1"/>
  <c r="T324" i="1"/>
  <c r="T192" i="1"/>
  <c r="T926" i="1"/>
  <c r="T305" i="1"/>
  <c r="T641" i="1"/>
  <c r="T525" i="1"/>
  <c r="T292" i="1"/>
  <c r="T551" i="1"/>
  <c r="T527" i="1"/>
  <c r="T575" i="1"/>
  <c r="T365" i="1"/>
  <c r="T642" i="1"/>
  <c r="T338" i="1"/>
  <c r="T302" i="1"/>
  <c r="T584" i="1"/>
  <c r="T485" i="1"/>
  <c r="T587" i="1"/>
  <c r="T555" i="1"/>
  <c r="T773" i="1"/>
  <c r="T421" i="1"/>
  <c r="T530" i="1"/>
  <c r="T284" i="1"/>
  <c r="T312" i="1"/>
  <c r="T512" i="1"/>
  <c r="T310" i="1"/>
  <c r="T170" i="1"/>
  <c r="T517" i="1"/>
  <c r="T447" i="1"/>
  <c r="T460" i="1"/>
  <c r="T503" i="1"/>
  <c r="T516" i="1"/>
  <c r="T657" i="1"/>
  <c r="T474" i="1"/>
  <c r="T400" i="1"/>
  <c r="T457" i="1"/>
  <c r="T166" i="1"/>
  <c r="T535" i="1"/>
  <c r="T559" i="1"/>
  <c r="T927" i="1"/>
  <c r="T532" i="1"/>
  <c r="T493" i="1"/>
  <c r="T524" i="1"/>
  <c r="T538" i="1"/>
  <c r="T928" i="1"/>
  <c r="T470" i="1"/>
  <c r="T274" i="1"/>
  <c r="T592" i="1"/>
  <c r="T529" i="1"/>
  <c r="T929" i="1"/>
  <c r="T225" i="1"/>
  <c r="T630" i="1"/>
  <c r="T615" i="1"/>
  <c r="T479" i="1"/>
  <c r="T146" i="1"/>
  <c r="T930" i="1"/>
  <c r="T122" i="1"/>
  <c r="T931" i="1"/>
  <c r="T715" i="1"/>
  <c r="T511" i="1"/>
  <c r="T523" i="1"/>
  <c r="T651" i="1"/>
  <c r="T932" i="1"/>
  <c r="T565" i="1"/>
  <c r="T578" i="1"/>
  <c r="T604" i="1"/>
  <c r="T546" i="1"/>
  <c r="T533" i="1"/>
  <c r="T596" i="1"/>
  <c r="T373" i="1"/>
  <c r="T875" i="1"/>
  <c r="T534" i="1"/>
  <c r="T838" i="1"/>
  <c r="T567" i="1"/>
  <c r="T583" i="1"/>
  <c r="T644" i="1"/>
  <c r="T586" i="1"/>
  <c r="T229" i="1"/>
  <c r="T451" i="1"/>
  <c r="T379" i="1"/>
  <c r="T440" i="1"/>
  <c r="T933" i="1"/>
  <c r="T121" i="1"/>
  <c r="T934" i="1"/>
  <c r="T448" i="1"/>
  <c r="T528" i="1"/>
  <c r="T190" i="1"/>
  <c r="T171" i="1"/>
  <c r="T595" i="1"/>
  <c r="T424" i="1"/>
  <c r="T608" i="1"/>
  <c r="T809" i="1"/>
  <c r="T625" i="1"/>
  <c r="T585" i="1"/>
  <c r="T935" i="1"/>
  <c r="T477" i="1"/>
  <c r="T357" i="1"/>
  <c r="T475" i="1"/>
  <c r="T936" i="1"/>
  <c r="T249" i="1"/>
  <c r="T471" i="1"/>
  <c r="T937" i="1"/>
  <c r="T938" i="1"/>
  <c r="T419" i="1"/>
  <c r="T469" i="1"/>
  <c r="T473" i="1"/>
  <c r="T519" i="1"/>
  <c r="T770" i="1"/>
  <c r="T656" i="1"/>
  <c r="T672" i="1"/>
  <c r="T600" i="1"/>
  <c r="T390" i="1"/>
  <c r="T643" i="1"/>
  <c r="T939" i="1"/>
  <c r="T940" i="1"/>
  <c r="T649" i="1"/>
  <c r="T941" i="1"/>
  <c r="T598" i="1"/>
  <c r="T531" i="1"/>
  <c r="T942" i="1"/>
  <c r="T328" i="1"/>
  <c r="T481" i="1"/>
  <c r="T812" i="1"/>
  <c r="T207" i="1"/>
  <c r="T537" i="1"/>
  <c r="T621" i="1"/>
  <c r="T602" i="1"/>
  <c r="T624" i="1"/>
  <c r="T439" i="1"/>
  <c r="T271" i="1"/>
  <c r="T655" i="1"/>
  <c r="T437" i="1"/>
  <c r="T660" i="1"/>
  <c r="T449" i="1"/>
  <c r="T665" i="1"/>
  <c r="T663" i="1"/>
  <c r="T943" i="1"/>
  <c r="T453" i="1"/>
  <c r="T667" i="1"/>
  <c r="T666" i="1"/>
  <c r="T570" i="1"/>
  <c r="T658" i="1"/>
  <c r="T454" i="1"/>
  <c r="T161" i="1"/>
  <c r="T104" i="1"/>
  <c r="T671" i="1"/>
  <c r="T669" i="1"/>
  <c r="T676" i="1"/>
  <c r="T106" i="1"/>
  <c r="T673" i="1"/>
  <c r="T571" i="1"/>
  <c r="T944" i="1"/>
  <c r="T945" i="1"/>
  <c r="T188" i="1"/>
  <c r="T678" i="1"/>
  <c r="T560" i="1"/>
  <c r="T677" i="1"/>
  <c r="T853" i="1"/>
  <c r="T137" i="1"/>
  <c r="T946" i="1"/>
  <c r="T30" i="1"/>
  <c r="T947" i="1"/>
  <c r="T948" i="1"/>
  <c r="T949" i="1"/>
  <c r="T301" i="1"/>
  <c r="T950" i="1"/>
  <c r="T255" i="1"/>
  <c r="T951" i="1"/>
  <c r="T97" i="1"/>
  <c r="T952" i="1"/>
  <c r="T953" i="1"/>
  <c r="T954" i="1"/>
  <c r="T749" i="1"/>
  <c r="T955" i="1"/>
  <c r="T956" i="1"/>
  <c r="T957" i="1"/>
  <c r="T958" i="1"/>
  <c r="T959" i="1"/>
  <c r="T960" i="1"/>
  <c r="T961" i="1"/>
  <c r="T962" i="1"/>
  <c r="T963" i="1"/>
  <c r="T96" i="1"/>
  <c r="T964" i="1"/>
  <c r="T965" i="1"/>
  <c r="T966" i="1"/>
  <c r="T967" i="1"/>
  <c r="T164" i="1"/>
  <c r="T968" i="1"/>
  <c r="T969" i="1"/>
  <c r="T435" i="1"/>
  <c r="T970" i="1"/>
  <c r="T971" i="1"/>
  <c r="T972" i="1"/>
  <c r="T973" i="1"/>
  <c r="T974" i="1"/>
  <c r="T260" i="1"/>
  <c r="T975" i="1"/>
  <c r="T423" i="1"/>
  <c r="T976" i="1"/>
  <c r="T209" i="1"/>
  <c r="T977" i="1"/>
  <c r="T978" i="1"/>
  <c r="T185" i="1"/>
  <c r="T979" i="1"/>
  <c r="T499" i="1"/>
  <c r="T156" i="1"/>
  <c r="T591" i="1"/>
  <c r="T980" i="1"/>
  <c r="T981" i="1"/>
  <c r="T142" i="1"/>
  <c r="T513" i="1"/>
  <c r="T982" i="1"/>
  <c r="T983" i="1"/>
  <c r="T984" i="1"/>
  <c r="T775" i="1"/>
  <c r="T985" i="1"/>
  <c r="T986" i="1"/>
  <c r="T987" i="1"/>
  <c r="T988" i="1"/>
  <c r="T989" i="1"/>
  <c r="T990" i="1"/>
  <c r="T804" i="1"/>
  <c r="T991" i="1"/>
  <c r="T992" i="1"/>
  <c r="T993" i="1"/>
  <c r="T994" i="1"/>
  <c r="T995" i="1"/>
  <c r="T198" i="1"/>
  <c r="T996" i="1"/>
  <c r="T997" i="1"/>
  <c r="T998" i="1"/>
  <c r="T999" i="1"/>
  <c r="T1000" i="1"/>
  <c r="T1001" i="1"/>
  <c r="T1002" i="1"/>
  <c r="T1003" i="1"/>
  <c r="T1004" i="1"/>
  <c r="T1005" i="1"/>
  <c r="T1006" i="1"/>
  <c r="T398" i="1"/>
  <c r="T1007" i="1"/>
  <c r="T1008" i="1"/>
  <c r="T1009" i="1"/>
  <c r="T1010" i="1"/>
  <c r="T1011" i="1"/>
  <c r="T1012" i="1"/>
  <c r="T332" i="1"/>
  <c r="T1013" i="1"/>
  <c r="T823" i="1"/>
  <c r="T309" i="1"/>
  <c r="T1014" i="1"/>
  <c r="T1015" i="1"/>
  <c r="T352" i="1"/>
  <c r="T482" i="1"/>
  <c r="T1016" i="1"/>
  <c r="T1017" i="1"/>
  <c r="T307" i="1"/>
  <c r="T1018" i="1"/>
  <c r="T1019" i="1"/>
  <c r="T269" i="1"/>
  <c r="T734" i="1"/>
  <c r="T727" i="1"/>
  <c r="T748" i="1"/>
  <c r="T1020" i="1"/>
  <c r="T377" i="1"/>
  <c r="T1021" i="1"/>
  <c r="T1022" i="1"/>
  <c r="T206" i="1"/>
  <c r="T688" i="1"/>
  <c r="T766" i="1"/>
  <c r="T208" i="1"/>
  <c r="T1023" i="1"/>
  <c r="T1024" i="1"/>
  <c r="T557" i="1"/>
  <c r="T1025" i="1"/>
  <c r="T1026" i="1"/>
  <c r="T1027" i="1"/>
  <c r="T215" i="1"/>
  <c r="T705" i="1"/>
  <c r="T1028" i="1"/>
  <c r="T1029" i="1"/>
  <c r="T508" i="1"/>
  <c r="T1030" i="1"/>
  <c r="T370" i="1"/>
  <c r="T1031" i="1"/>
  <c r="T322" i="1"/>
  <c r="T1032" i="1"/>
  <c r="T724" i="1"/>
  <c r="T1033" i="1"/>
  <c r="T1034" i="1"/>
  <c r="T1035" i="1"/>
  <c r="T368" i="1"/>
  <c r="T1036" i="1"/>
  <c r="T1037" i="1"/>
  <c r="T1038" i="1"/>
  <c r="T1039" i="1"/>
  <c r="T1040" i="1"/>
  <c r="T241" i="1"/>
  <c r="T1041" i="1"/>
  <c r="T408" i="1"/>
  <c r="T1042" i="1"/>
  <c r="T416" i="1"/>
  <c r="T1043" i="1"/>
  <c r="T414" i="1"/>
  <c r="T1044" i="1"/>
  <c r="T1045" i="1"/>
  <c r="T1046" i="1"/>
  <c r="T1047" i="1"/>
  <c r="T317" i="1"/>
  <c r="T1048" i="1"/>
  <c r="T1049" i="1"/>
  <c r="T254" i="1"/>
  <c r="T1050" i="1"/>
  <c r="T1051" i="1"/>
  <c r="T1052" i="1"/>
  <c r="T1053" i="1"/>
  <c r="T1054" i="1"/>
  <c r="T1055" i="1"/>
  <c r="T1056" i="1"/>
  <c r="T1057" i="1"/>
  <c r="T1058" i="1"/>
  <c r="T1059" i="1"/>
  <c r="T1060" i="1"/>
  <c r="T1061" i="1"/>
  <c r="T1062" i="1"/>
  <c r="T1063" i="1"/>
  <c r="T380" i="1"/>
  <c r="T1064" i="1"/>
  <c r="T594" i="1"/>
  <c r="T99" i="1"/>
  <c r="T1065" i="1"/>
  <c r="T403" i="1"/>
  <c r="T1066" i="1"/>
  <c r="T645" i="1"/>
  <c r="T417" i="1"/>
  <c r="T1067" i="1"/>
  <c r="T216" i="1"/>
  <c r="T148" i="1"/>
  <c r="T717" i="1"/>
  <c r="T267" i="1"/>
  <c r="T545" i="1"/>
  <c r="T808" i="1"/>
  <c r="T737" i="1"/>
  <c r="T1068" i="1"/>
  <c r="T1069" i="1"/>
  <c r="T350" i="1"/>
  <c r="T169" i="1"/>
  <c r="T1070" i="1"/>
  <c r="T1071" i="1"/>
  <c r="T115" i="1"/>
  <c r="T114" i="1"/>
  <c r="T1072" i="1"/>
  <c r="T1073" i="1"/>
  <c r="T273" i="1"/>
  <c r="T1074" i="1"/>
  <c r="T418" i="1"/>
  <c r="T29" i="1"/>
  <c r="T1075" i="1"/>
  <c r="T56" i="1"/>
  <c r="T125" i="1"/>
  <c r="T53" i="1"/>
  <c r="T1076" i="1"/>
  <c r="T1077" i="1"/>
  <c r="T730" i="1"/>
  <c r="T337" i="1"/>
  <c r="T1078" i="1"/>
  <c r="T1079" i="1"/>
  <c r="T606" i="1"/>
  <c r="T568" i="1"/>
  <c r="T636" i="1"/>
  <c r="T1080" i="1"/>
  <c r="T1081" i="1"/>
  <c r="T98" i="1"/>
  <c r="T518" i="1"/>
  <c r="T462" i="1"/>
  <c r="T1082" i="1"/>
  <c r="T1083" i="1"/>
  <c r="T1084" i="1"/>
  <c r="T507" i="1"/>
  <c r="T1085" i="1"/>
  <c r="T1086" i="1"/>
  <c r="T1087" i="1"/>
  <c r="T1088" i="1"/>
  <c r="T750" i="1"/>
  <c r="T1089" i="1"/>
  <c r="T1090" i="1"/>
  <c r="T1091" i="1"/>
  <c r="T1092" i="1"/>
  <c r="T1093" i="1"/>
  <c r="T299" i="1"/>
  <c r="T279" i="1"/>
  <c r="T1094" i="1"/>
  <c r="T488" i="1"/>
  <c r="T285" i="1"/>
  <c r="T1095" i="1"/>
  <c r="T1096" i="1"/>
  <c r="T506" i="1"/>
  <c r="T510" i="1"/>
  <c r="T601" i="1"/>
  <c r="T126" i="1"/>
  <c r="T228" i="1"/>
  <c r="T820" i="1"/>
  <c r="T1097" i="1"/>
  <c r="T1098" i="1"/>
  <c r="T1099" i="1"/>
  <c r="T1100" i="1"/>
  <c r="T805" i="1"/>
  <c r="T1101" i="1"/>
  <c r="T526" i="1"/>
  <c r="T248" i="1"/>
  <c r="T1102" i="1"/>
  <c r="T1103" i="1"/>
  <c r="T329" i="1"/>
  <c r="T1104" i="1"/>
  <c r="T1105" i="1"/>
  <c r="T1106" i="1"/>
  <c r="T1107" i="1"/>
  <c r="T426" i="1"/>
  <c r="T1108" i="1"/>
  <c r="T729" i="1"/>
  <c r="T1109" i="1"/>
  <c r="T544" i="1"/>
  <c r="T1110" i="1"/>
  <c r="T1111" i="1"/>
  <c r="T640" i="1"/>
  <c r="T1112" i="1"/>
  <c r="T1113" i="1"/>
  <c r="T1114" i="1"/>
  <c r="T472" i="1"/>
  <c r="T553" i="1"/>
  <c r="T1115" i="1"/>
  <c r="T1116" i="1"/>
  <c r="T550" i="1"/>
  <c r="T541" i="1"/>
  <c r="T556" i="1"/>
  <c r="T539" i="1"/>
  <c r="T549" i="1"/>
  <c r="T1117" i="1"/>
  <c r="T540" i="1"/>
  <c r="T1118" i="1"/>
  <c r="T1119" i="1"/>
  <c r="T562" i="1"/>
  <c r="T1120" i="1"/>
  <c r="T1121" i="1"/>
  <c r="T603" i="1"/>
  <c r="T1122" i="1"/>
  <c r="T647" i="1"/>
  <c r="T1123" i="1"/>
  <c r="T1124" i="1"/>
  <c r="T353" i="1"/>
  <c r="T1125" i="1"/>
  <c r="T476" i="1"/>
  <c r="T293" i="1"/>
  <c r="T327" i="1"/>
  <c r="T1126" i="1"/>
  <c r="T1127" i="1"/>
  <c r="T1128" i="1"/>
  <c r="T1129" i="1"/>
  <c r="T1130" i="1"/>
  <c r="T1131" i="1"/>
  <c r="T1132" i="1"/>
  <c r="T1133" i="1"/>
  <c r="T1134" i="1"/>
  <c r="T1135" i="1"/>
  <c r="T1136" i="1"/>
  <c r="T1137" i="1"/>
  <c r="T637" i="1"/>
  <c r="T1138" i="1"/>
  <c r="T1139" i="1"/>
  <c r="T497" i="1"/>
  <c r="T182" i="1"/>
  <c r="T1140" i="1"/>
  <c r="T1141" i="1"/>
  <c r="T1142" i="1"/>
  <c r="T465" i="1"/>
  <c r="T483" i="1"/>
  <c r="T480" i="1"/>
  <c r="T1143" i="1"/>
  <c r="T1144" i="1"/>
  <c r="T1145" i="1"/>
  <c r="T1146" i="1"/>
  <c r="T191" i="1"/>
  <c r="T726" i="1"/>
  <c r="T522" i="1"/>
  <c r="T1147" i="1"/>
  <c r="T1148" i="1"/>
  <c r="T1149" i="1"/>
  <c r="T1150" i="1"/>
  <c r="T834" i="1"/>
  <c r="T1151" i="1"/>
  <c r="T1152" i="1"/>
  <c r="T1153" i="1"/>
  <c r="T1154" i="1"/>
  <c r="T1155" i="1"/>
  <c r="T520" i="1"/>
  <c r="T1156" i="1"/>
  <c r="T1157" i="1"/>
  <c r="T478" i="1"/>
  <c r="T1158" i="1"/>
  <c r="T1159" i="1"/>
  <c r="T1160" i="1"/>
  <c r="T1161" i="1"/>
  <c r="T234" i="1"/>
  <c r="T543" i="1"/>
  <c r="T1162" i="1"/>
  <c r="T1163" i="1"/>
  <c r="T1164" i="1"/>
  <c r="T822" i="1"/>
  <c r="T304" i="1"/>
  <c r="T1165" i="1"/>
  <c r="T1166" i="1"/>
  <c r="T753" i="1"/>
  <c r="T569" i="1"/>
  <c r="T1167" i="1"/>
  <c r="T91" i="1"/>
  <c r="T500" i="1"/>
  <c r="T1168" i="1"/>
  <c r="T1169" i="1"/>
  <c r="T1170" i="1"/>
  <c r="T1171" i="1"/>
  <c r="T1172" i="1"/>
  <c r="T1173" i="1"/>
  <c r="T631" i="1"/>
  <c r="T1174" i="1"/>
  <c r="T1175" i="1"/>
  <c r="T576" i="1"/>
  <c r="T552" i="1"/>
  <c r="T563" i="1"/>
  <c r="T1176" i="1"/>
  <c r="T314" i="1"/>
  <c r="T1177" i="1"/>
  <c r="T1178" i="1"/>
  <c r="T1179" i="1"/>
  <c r="T1180" i="1"/>
  <c r="T1181" i="1"/>
  <c r="T1182" i="1"/>
  <c r="T1183" i="1"/>
  <c r="T1184" i="1"/>
  <c r="T1185" i="1"/>
  <c r="T1186" i="1"/>
  <c r="T1187" i="1"/>
  <c r="T1188" i="1"/>
  <c r="T1189" i="1"/>
  <c r="T1190" i="1"/>
  <c r="T1191" i="1"/>
  <c r="T675" i="1"/>
  <c r="T1192" i="1"/>
  <c r="T801" i="1"/>
  <c r="T1193" i="1"/>
  <c r="T108" i="1"/>
  <c r="T6" i="1"/>
  <c r="T1194" i="1"/>
  <c r="T262" i="1"/>
  <c r="T252" i="1"/>
  <c r="T1195" i="1"/>
  <c r="T1196" i="1"/>
  <c r="T167" i="1"/>
  <c r="T1197" i="1"/>
  <c r="T283" i="1"/>
  <c r="T1198" i="1"/>
  <c r="T704" i="1"/>
  <c r="T388" i="1"/>
  <c r="T393" i="1"/>
  <c r="T1199" i="1"/>
  <c r="T394" i="1"/>
  <c r="T1200" i="1"/>
  <c r="T1201" i="1"/>
  <c r="T51" i="1"/>
  <c r="T1202" i="1"/>
  <c r="T1203" i="1"/>
  <c r="T740" i="1"/>
  <c r="T1204" i="1"/>
  <c r="T692" i="1"/>
  <c r="T1205" i="1"/>
  <c r="T363" i="1"/>
  <c r="T27" i="1"/>
  <c r="T101" i="1"/>
  <c r="T1206" i="1"/>
  <c r="T1207" i="1"/>
  <c r="T230" i="1"/>
  <c r="T297" i="1"/>
  <c r="T1208" i="1"/>
  <c r="T1209" i="1"/>
  <c r="T277" i="1"/>
  <c r="T635" i="1"/>
  <c r="T1210" i="1"/>
  <c r="T1211" i="1"/>
  <c r="T1212" i="1"/>
  <c r="T1213" i="1"/>
  <c r="T1214" i="1"/>
  <c r="T1215" i="1"/>
  <c r="T850" i="1"/>
  <c r="T1216" i="1"/>
  <c r="T689" i="1"/>
  <c r="T3" i="1"/>
  <c r="T157" i="1"/>
  <c r="T443" i="1"/>
  <c r="T1217" i="1"/>
  <c r="T1218" i="1"/>
  <c r="T1219" i="1"/>
  <c r="T1220" i="1"/>
  <c r="T1221" i="1"/>
  <c r="T1222" i="1"/>
  <c r="T857" i="1"/>
  <c r="T218" i="1"/>
  <c r="T10" i="1"/>
  <c r="T144" i="1"/>
  <c r="T1223" i="1"/>
  <c r="T759" i="1"/>
  <c r="T1224" i="1"/>
  <c r="T1225" i="1"/>
  <c r="T1226" i="1"/>
  <c r="T1227" i="1"/>
  <c r="T1228" i="1"/>
  <c r="T15" i="1"/>
  <c r="T1229" i="1"/>
  <c r="T876" i="1"/>
  <c r="T1230" i="1"/>
  <c r="T1231" i="1"/>
  <c r="T1232" i="1"/>
  <c r="T814" i="1"/>
  <c r="T1233" i="1"/>
  <c r="T1234" i="1"/>
  <c r="T264" i="1"/>
  <c r="T257" i="1"/>
  <c r="T263" i="1"/>
  <c r="T1235" i="1"/>
  <c r="T1236" i="1"/>
  <c r="T345" i="1"/>
  <c r="T197" i="1"/>
  <c r="T1237" i="1"/>
  <c r="T1238" i="1"/>
  <c r="T1239" i="1"/>
  <c r="T300" i="1"/>
  <c r="T28" i="1"/>
  <c r="T581" i="1"/>
  <c r="T1240" i="1"/>
  <c r="T1241" i="1"/>
  <c r="T195" i="1"/>
  <c r="T861" i="1"/>
  <c r="T402" i="1"/>
  <c r="T1242" i="1"/>
  <c r="T1243" i="1"/>
  <c r="T362" i="1"/>
  <c r="T1244" i="1"/>
  <c r="T772" i="1"/>
  <c r="T757" i="1"/>
  <c r="T1245" i="1"/>
  <c r="T754" i="1"/>
  <c r="T1246" i="1"/>
  <c r="T1247" i="1"/>
  <c r="T1248" i="1"/>
  <c r="T1249" i="1"/>
  <c r="T1250" i="1"/>
  <c r="T836" i="1"/>
  <c r="T1251" i="1"/>
  <c r="T1252" i="1"/>
  <c r="T1253" i="1"/>
  <c r="T256" i="1"/>
  <c r="T1254" i="1"/>
  <c r="T1255" i="1"/>
  <c r="T1256" i="1"/>
  <c r="T1257" i="1"/>
  <c r="T1258" i="1"/>
  <c r="T841" i="1"/>
  <c r="T1259" i="1"/>
  <c r="T723" i="1"/>
  <c r="T1260" i="1"/>
  <c r="T1261" i="1"/>
  <c r="T1262" i="1"/>
  <c r="T458" i="1"/>
  <c r="T1263" i="1"/>
  <c r="T1264" i="1"/>
  <c r="T376" i="1"/>
  <c r="T1265" i="1"/>
  <c r="T341" i="1"/>
  <c r="T1266" i="1"/>
  <c r="T491" i="1"/>
  <c r="T1267" i="1"/>
  <c r="T1268" i="1"/>
  <c r="T1269" i="1"/>
  <c r="T1270" i="1"/>
  <c r="T1271" i="1"/>
  <c r="T466" i="1"/>
  <c r="T1272" i="1"/>
  <c r="T1273" i="1"/>
  <c r="T1274" i="1"/>
  <c r="T807" i="1"/>
  <c r="T392" i="1"/>
  <c r="T1275" i="1"/>
  <c r="T1276" i="1"/>
  <c r="T1277" i="1"/>
  <c r="T1278" i="1"/>
  <c r="T1279" i="1"/>
  <c r="T1280" i="1"/>
  <c r="T1281" i="1"/>
  <c r="T446" i="1"/>
  <c r="T852" i="1"/>
  <c r="T1282" i="1"/>
  <c r="T1283" i="1"/>
  <c r="T837" i="1"/>
  <c r="T1284" i="1"/>
  <c r="T1285" i="1"/>
  <c r="T152" i="1"/>
  <c r="T1286" i="1"/>
  <c r="T1287" i="1"/>
  <c r="T1288" i="1"/>
  <c r="T1289" i="1"/>
  <c r="T1290" i="1"/>
  <c r="T572" i="1"/>
  <c r="T1291" i="1"/>
  <c r="T1292" i="1"/>
  <c r="T1293" i="1"/>
  <c r="T1294" i="1"/>
  <c r="T1295" i="1"/>
  <c r="T490" i="1"/>
  <c r="T617" i="1"/>
  <c r="T1296" i="1"/>
  <c r="T613" i="1"/>
  <c r="T597" i="1"/>
  <c r="T611" i="1"/>
  <c r="T1297" i="1"/>
  <c r="T607" i="1"/>
  <c r="T1298" i="1"/>
  <c r="T614" i="1"/>
  <c r="T765" i="1"/>
  <c r="T1299" i="1"/>
  <c r="T654" i="1"/>
  <c r="T1300" i="1"/>
  <c r="T1301" i="1"/>
  <c r="T782" i="1"/>
  <c r="T5" i="1"/>
  <c r="T622" i="1"/>
  <c r="T1302" i="1"/>
  <c r="T1303" i="1"/>
  <c r="T627" i="1"/>
  <c r="T680" i="1"/>
  <c r="T1304" i="1"/>
  <c r="T1305" i="1"/>
  <c r="T646" i="1"/>
  <c r="T1306" i="1"/>
  <c r="T1307" i="1"/>
  <c r="T1308" i="1"/>
  <c r="T1309" i="1"/>
  <c r="T1310" i="1"/>
  <c r="T707" i="1"/>
  <c r="T1311" i="1"/>
  <c r="T1312" i="1"/>
  <c r="T1313" i="1"/>
  <c r="T761" i="1"/>
  <c r="T1314" i="1"/>
  <c r="T1315" i="1"/>
  <c r="T1316" i="1"/>
  <c r="T1317" i="1"/>
  <c r="T1318" i="1"/>
  <c r="T1319" i="1"/>
  <c r="T833" i="1"/>
  <c r="T856" i="1"/>
  <c r="T1320" i="1"/>
  <c r="T1321" i="1"/>
  <c r="T629" i="1"/>
  <c r="T628" i="1"/>
  <c r="T375" i="1"/>
  <c r="T848" i="1"/>
  <c r="T1322" i="1"/>
  <c r="T1323" i="1"/>
  <c r="T1324" i="1"/>
  <c r="T1325" i="1"/>
  <c r="T64" i="1"/>
  <c r="T1326" i="1"/>
  <c r="T762" i="1"/>
  <c r="T1327" i="1"/>
  <c r="T866" i="1"/>
  <c r="T1328" i="1"/>
  <c r="T1329" i="1"/>
  <c r="T1330" i="1"/>
  <c r="T789" i="1"/>
  <c r="T7" i="1"/>
  <c r="T8" i="1"/>
  <c r="T189" i="1"/>
  <c r="T1331" i="1"/>
  <c r="T843" i="1"/>
  <c r="T1332" i="1"/>
  <c r="T1333" i="1"/>
  <c r="T1334" i="1"/>
  <c r="T1335" i="1"/>
  <c r="T1336" i="1"/>
  <c r="T1337" i="1"/>
  <c r="T1338" i="1"/>
  <c r="T1339" i="1"/>
  <c r="T19" i="1"/>
  <c r="T1340" i="1"/>
  <c r="T1341" i="1"/>
  <c r="T374" i="1"/>
  <c r="T235" i="1"/>
  <c r="T1342" i="1"/>
  <c r="T1343" i="1"/>
  <c r="T1344" i="1"/>
  <c r="T1345" i="1"/>
  <c r="T1346" i="1"/>
  <c r="T1347" i="1"/>
  <c r="T1348" i="1"/>
  <c r="T1349" i="1"/>
  <c r="T382" i="1"/>
  <c r="T1350" i="1"/>
  <c r="T593" i="1"/>
  <c r="T824" i="1"/>
  <c r="T1351" i="1"/>
  <c r="T1352" i="1"/>
  <c r="T1353" i="1"/>
  <c r="T41" i="1"/>
  <c r="T609" i="1"/>
  <c r="T787" i="1"/>
  <c r="T785" i="1"/>
  <c r="T784" i="1"/>
  <c r="T788" i="1"/>
  <c r="T786" i="1"/>
  <c r="T790" i="1"/>
  <c r="T793" i="1"/>
  <c r="T794" i="1"/>
  <c r="T802" i="1"/>
  <c r="T798" i="1"/>
  <c r="T799" i="1"/>
  <c r="T803" i="1"/>
  <c r="T795" i="1"/>
  <c r="T1354" i="1"/>
  <c r="T792" i="1"/>
  <c r="T796" i="1"/>
  <c r="T791" i="1"/>
  <c r="T638" i="1"/>
  <c r="T1355" i="1"/>
  <c r="T1356" i="1"/>
  <c r="T1357" i="1"/>
  <c r="T1358" i="1"/>
  <c r="T1359" i="1"/>
  <c r="T1360" i="1"/>
  <c r="T1361" i="1"/>
  <c r="T1362" i="1"/>
  <c r="T1363" i="1"/>
  <c r="T1364" i="1"/>
  <c r="T1365" i="1"/>
  <c r="T758" i="1"/>
  <c r="T1366" i="1"/>
  <c r="T1367" i="1"/>
  <c r="T1368" i="1"/>
  <c r="T1369" i="1"/>
  <c r="T1370" i="1"/>
  <c r="T610" i="1"/>
  <c r="T1371" i="1"/>
  <c r="T1372" i="1"/>
  <c r="T1373" i="1"/>
  <c r="T1374" i="1"/>
  <c r="T1375" i="1"/>
  <c r="T1376" i="1"/>
  <c r="T1377" i="1"/>
  <c r="T1378" i="1"/>
  <c r="T1379" i="1"/>
  <c r="T1380" i="1"/>
  <c r="T515" i="1"/>
  <c r="T463" i="1"/>
  <c r="T1381" i="1"/>
  <c r="T653" i="1"/>
  <c r="T1382" i="1"/>
  <c r="T800" i="1"/>
  <c r="T396" i="1"/>
  <c r="T1383" i="1"/>
  <c r="T1384" i="1"/>
  <c r="T1385" i="1"/>
  <c r="T1386" i="1"/>
  <c r="T679" i="1"/>
  <c r="T1387" i="1"/>
  <c r="T1388" i="1"/>
  <c r="T1389" i="1"/>
  <c r="T1390" i="1"/>
  <c r="T1391" i="1"/>
  <c r="T1392" i="1"/>
  <c r="T1393" i="1"/>
  <c r="T1394" i="1"/>
  <c r="T1395" i="1"/>
  <c r="T1396" i="1"/>
  <c r="T1397" i="1"/>
  <c r="T1398" i="1"/>
  <c r="T1399" i="1"/>
  <c r="T728" i="1"/>
  <c r="T1400" i="1"/>
  <c r="T1401" i="1"/>
  <c r="T1402" i="1"/>
  <c r="T1403" i="1"/>
  <c r="T1404" i="1"/>
  <c r="T21" i="1"/>
  <c r="T1405" i="1"/>
  <c r="T1406" i="1"/>
  <c r="T865" i="1"/>
  <c r="T1407" i="1"/>
  <c r="T1408" i="1"/>
  <c r="T776" i="1"/>
  <c r="T358" i="1"/>
  <c r="T351" i="1"/>
  <c r="T1409" i="1"/>
  <c r="T1410" i="1"/>
  <c r="T244" i="1"/>
  <c r="T1411" i="1"/>
  <c r="T303" i="1"/>
  <c r="T120" i="1"/>
  <c r="T1412" i="1"/>
  <c r="T1413" i="1"/>
  <c r="T1414" i="1"/>
  <c r="T1415" i="1"/>
  <c r="T486" i="1"/>
  <c r="T1416" i="1"/>
  <c r="T1417" i="1"/>
  <c r="T1418" i="1"/>
  <c r="T1419" i="1"/>
  <c r="T1420" i="1"/>
  <c r="T1421" i="1"/>
  <c r="T320" i="1"/>
  <c r="T150" i="1"/>
  <c r="T1422" i="1"/>
  <c r="T1423" i="1"/>
  <c r="T1424" i="1"/>
  <c r="T1425" i="1"/>
  <c r="T1426" i="1"/>
  <c r="T1427" i="1"/>
  <c r="T1428" i="1"/>
  <c r="T1429" i="1"/>
  <c r="T1430" i="1"/>
  <c r="T747" i="1"/>
  <c r="T1431" i="1"/>
  <c r="T1432" i="1"/>
  <c r="T1433" i="1"/>
  <c r="T874" i="1"/>
  <c r="T1434" i="1"/>
  <c r="T1435" i="1"/>
  <c r="T1436" i="1"/>
  <c r="T281" i="1"/>
  <c r="T107" i="1"/>
  <c r="T1437" i="1"/>
  <c r="T1438" i="1"/>
  <c r="T1439" i="1"/>
  <c r="T1440" i="1"/>
  <c r="T1441" i="1"/>
  <c r="T1442" i="1"/>
  <c r="T1443" i="1"/>
  <c r="T1444" i="1"/>
  <c r="T1445" i="1"/>
  <c r="T1446" i="1"/>
  <c r="T16" i="1"/>
  <c r="T831" i="1"/>
  <c r="T623" i="1"/>
  <c r="T1447" i="1"/>
  <c r="T1448" i="1"/>
  <c r="T868" i="1"/>
  <c r="T1449" i="1"/>
  <c r="T1450" i="1"/>
  <c r="T1451" i="1"/>
  <c r="T1452" i="1"/>
  <c r="T1453" i="1"/>
  <c r="T1454" i="1"/>
  <c r="T1455" i="1"/>
  <c r="T1456" i="1"/>
  <c r="T487" i="1"/>
  <c r="T461" i="1"/>
  <c r="T112" i="1"/>
  <c r="T873" i="1"/>
  <c r="T847" i="1"/>
  <c r="T1457" i="1"/>
  <c r="T455" i="1"/>
  <c r="T1458" i="1"/>
  <c r="T1459" i="1"/>
  <c r="T732" i="1"/>
  <c r="T1460" i="1"/>
  <c r="T1461" i="1"/>
  <c r="T1462" i="1"/>
  <c r="T1463" i="1"/>
  <c r="T1464" i="1"/>
  <c r="T431" i="1"/>
  <c r="T1465" i="1"/>
  <c r="T1466" i="1"/>
  <c r="T1467" i="1"/>
  <c r="T143" i="1"/>
  <c r="T855" i="1"/>
  <c r="T1468" i="1"/>
  <c r="T1469" i="1"/>
  <c r="T1470" i="1"/>
  <c r="T1471" i="1"/>
  <c r="T1472" i="1"/>
  <c r="T839" i="1"/>
  <c r="T319" i="1"/>
  <c r="T1473" i="1"/>
  <c r="T1474" i="1"/>
  <c r="T1475" i="1"/>
  <c r="T1476" i="1"/>
  <c r="T1477" i="1"/>
  <c r="T736" i="1"/>
  <c r="T744" i="1"/>
  <c r="T768" i="1"/>
  <c r="T767" i="1"/>
  <c r="T828" i="1"/>
  <c r="T1478" i="1"/>
  <c r="T738" i="1"/>
  <c r="T756" i="1"/>
  <c r="T697" i="1"/>
  <c r="T864" i="1"/>
  <c r="T694" i="1"/>
  <c r="T700" i="1"/>
  <c r="T1479" i="1"/>
  <c r="T1480" i="1"/>
  <c r="T366" i="1"/>
  <c r="T813" i="1"/>
  <c r="T1481" i="1"/>
  <c r="T709" i="1"/>
  <c r="T385" i="1"/>
  <c r="T1482" i="1"/>
  <c r="T1483" i="1"/>
  <c r="T1484" i="1"/>
  <c r="T612" i="1"/>
  <c r="T619" i="1"/>
  <c r="T780" i="1"/>
  <c r="T1485" i="1"/>
  <c r="T548" i="1"/>
  <c r="T1486" i="1"/>
  <c r="T1487" i="1"/>
  <c r="T1488" i="1"/>
  <c r="T214" i="1"/>
  <c r="T1489" i="1"/>
  <c r="T1490" i="1"/>
  <c r="T1491" i="1"/>
  <c r="T1492" i="1"/>
  <c r="T1493" i="1"/>
  <c r="T1494" i="1"/>
  <c r="T1495" i="1"/>
  <c r="T1496" i="1"/>
  <c r="T1497" i="1"/>
  <c r="T1498" i="1"/>
  <c r="T1499" i="1"/>
  <c r="T871" i="1"/>
  <c r="T1500" i="1"/>
  <c r="T1501" i="1"/>
  <c r="T821" i="1"/>
  <c r="T1502" i="1"/>
  <c r="T1503" i="1"/>
  <c r="T779" i="1"/>
  <c r="T1504" i="1"/>
  <c r="T1505" i="1"/>
  <c r="T1506" i="1"/>
  <c r="T771" i="1"/>
  <c r="T1507" i="1"/>
  <c r="T1508" i="1"/>
  <c r="T1509" i="1"/>
  <c r="T1510" i="1"/>
  <c r="T1511" i="1"/>
  <c r="T1512" i="1"/>
  <c r="T1513" i="1"/>
  <c r="T573" i="1"/>
  <c r="T1514" i="1"/>
  <c r="T1515" i="1"/>
  <c r="T580" i="1"/>
  <c r="T1516" i="1"/>
  <c r="T1517" i="1"/>
  <c r="T1518" i="1"/>
  <c r="T1519" i="1"/>
  <c r="T1520" i="1"/>
  <c r="T1521" i="1"/>
  <c r="T760" i="1"/>
  <c r="T1522" i="1"/>
  <c r="T1523" i="1"/>
  <c r="T1524" i="1"/>
  <c r="T1525" i="1"/>
  <c r="T1526" i="1"/>
  <c r="T590" i="1"/>
  <c r="T1527" i="1"/>
  <c r="T1528" i="1"/>
  <c r="T752" i="1"/>
  <c r="T1529" i="1"/>
  <c r="T1530" i="1"/>
  <c r="T1531" i="1"/>
  <c r="T1532" i="1"/>
  <c r="T1533" i="1"/>
  <c r="T1534" i="1"/>
  <c r="T819" i="1"/>
  <c r="T842" i="1"/>
  <c r="T1535" i="1"/>
  <c r="T1536" i="1"/>
  <c r="T860" i="1"/>
  <c r="T1537" i="1"/>
  <c r="T710" i="1"/>
  <c r="T869" i="1"/>
  <c r="T844" i="1"/>
  <c r="T1538" i="1"/>
  <c r="T818" i="1"/>
  <c r="T845" i="1"/>
  <c r="T1539" i="1"/>
  <c r="T870" i="1"/>
  <c r="T1540" i="1"/>
  <c r="T1541" i="1"/>
  <c r="T1542" i="1"/>
  <c r="T204" i="1"/>
  <c r="T1543" i="1"/>
  <c r="T1544" i="1"/>
  <c r="T1545" i="1"/>
  <c r="T867" i="1"/>
  <c r="T825" i="1"/>
  <c r="T826" i="1"/>
  <c r="T1546" i="1"/>
  <c r="T1547" i="1"/>
  <c r="T846" i="1"/>
  <c r="T810"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849" i="1"/>
  <c r="T1572" i="1"/>
  <c r="T854" i="1"/>
  <c r="T797" i="1"/>
  <c r="T1573" i="1"/>
  <c r="T1574" i="1"/>
  <c r="T816" i="1"/>
  <c r="T716" i="1"/>
  <c r="T1575" i="1"/>
  <c r="T238" i="1"/>
  <c r="T1576" i="1"/>
  <c r="T1577" i="1"/>
  <c r="T1578" i="1"/>
  <c r="T502" i="1"/>
  <c r="T1579" i="1"/>
  <c r="T1580" i="1"/>
  <c r="T863" i="1"/>
  <c r="T1581" i="1"/>
  <c r="T1582" i="1"/>
  <c r="T1583" i="1"/>
  <c r="T1584" i="1"/>
  <c r="T1585" i="1"/>
  <c r="T1586" i="1"/>
  <c r="T1587" i="1"/>
  <c r="T815" i="1"/>
  <c r="T851" i="1"/>
  <c r="T1588" i="1"/>
  <c r="T1589" i="1"/>
  <c r="T1590" i="1"/>
  <c r="T1591" i="1"/>
  <c r="T1592" i="1"/>
  <c r="T1593" i="1"/>
  <c r="T1594" i="1"/>
  <c r="T722" i="1"/>
  <c r="T827" i="1"/>
  <c r="T1595" i="1"/>
  <c r="T1596" i="1"/>
  <c r="T1597" i="1"/>
  <c r="T1598" i="1"/>
  <c r="T835" i="1"/>
  <c r="T1599" i="1"/>
  <c r="T1600" i="1"/>
  <c r="T1601" i="1"/>
  <c r="T1602" i="1"/>
  <c r="T817" i="1"/>
  <c r="T1603" i="1"/>
  <c r="T574" i="1"/>
  <c r="T1604" i="1"/>
  <c r="T492" i="1"/>
  <c r="T131" i="1"/>
  <c r="T774" i="1"/>
  <c r="T467" i="1"/>
  <c r="T1605" i="1"/>
  <c r="T1606" i="1"/>
  <c r="T1607" i="1"/>
  <c r="T1608" i="1"/>
  <c r="T1609" i="1"/>
  <c r="T1610" i="1"/>
  <c r="T1611" i="1"/>
  <c r="T858" i="1"/>
  <c r="T1612" i="1"/>
  <c r="T1613" i="1"/>
  <c r="T1614" i="1"/>
  <c r="T1615" i="1"/>
  <c r="T1616" i="1"/>
  <c r="T1617" i="1"/>
  <c r="T859" i="1"/>
  <c r="T713" i="1"/>
  <c r="T830" i="1"/>
  <c r="T829" i="1"/>
  <c r="T731" i="1"/>
  <c r="T1618" i="1"/>
  <c r="T498" i="1"/>
  <c r="T1619" i="1"/>
  <c r="T1620" i="1"/>
  <c r="T1621" i="1"/>
  <c r="T755" i="1"/>
  <c r="T1622" i="1"/>
  <c r="T1623" i="1"/>
  <c r="T840" i="1"/>
  <c r="T1624" i="1"/>
  <c r="T1625" i="1"/>
  <c r="T386" i="1"/>
  <c r="T1626" i="1"/>
  <c r="T1627" i="1"/>
  <c r="T1628" i="1"/>
  <c r="T1629" i="1"/>
  <c r="T1630" i="1"/>
  <c r="T1631" i="1"/>
  <c r="T1632" i="1"/>
  <c r="T1633" i="1"/>
  <c r="T1634" i="1"/>
  <c r="T1635" i="1"/>
  <c r="T1636" i="1"/>
  <c r="T783"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335" i="1"/>
  <c r="T1672" i="1"/>
  <c r="T1673" i="1"/>
  <c r="T1674" i="1"/>
  <c r="T1675" i="1"/>
  <c r="T1676" i="1"/>
  <c r="T1677" i="1"/>
  <c r="T1678" i="1"/>
  <c r="T1679" i="1"/>
  <c r="T1680" i="1"/>
  <c r="T1681" i="1"/>
  <c r="T1682" i="1"/>
  <c r="T1683" i="1"/>
  <c r="T1684" i="1"/>
  <c r="T1685" i="1"/>
  <c r="T343" i="1"/>
  <c r="T1686" i="1"/>
  <c r="T1687" i="1"/>
  <c r="T1688" i="1"/>
  <c r="T1689" i="1"/>
  <c r="T1690" i="1"/>
  <c r="T1691" i="1"/>
  <c r="T306" i="1"/>
  <c r="T1692" i="1"/>
  <c r="T1693" i="1"/>
  <c r="T1694" i="1"/>
  <c r="T1695" i="1"/>
  <c r="T1696" i="1"/>
  <c r="T626" i="1"/>
  <c r="T65" i="1"/>
  <c r="T1697" i="1"/>
  <c r="T811" i="1"/>
  <c r="T1698" i="1"/>
  <c r="T1699" i="1"/>
  <c r="T1700" i="1"/>
  <c r="T1701" i="1"/>
  <c r="T1702" i="1"/>
  <c r="T1703" i="1"/>
  <c r="T1704" i="1"/>
  <c r="T1705" i="1"/>
  <c r="T1706" i="1"/>
  <c r="T1707" i="1"/>
  <c r="T1708" i="1"/>
  <c r="T1709" i="1"/>
  <c r="T1710" i="1"/>
  <c r="T1711" i="1"/>
  <c r="T1712" i="1"/>
  <c r="T1713" i="1"/>
  <c r="T1714" i="1"/>
  <c r="T1715" i="1"/>
  <c r="T1716" i="1"/>
  <c r="T698" i="1"/>
  <c r="T695" i="1"/>
  <c r="T1717" i="1"/>
  <c r="T1718" i="1"/>
  <c r="T1719" i="1"/>
  <c r="T1720" i="1"/>
  <c r="T1721" i="1"/>
  <c r="T1722" i="1"/>
  <c r="T1723" i="1"/>
  <c r="T1724" i="1"/>
  <c r="T1725" i="1"/>
  <c r="T1726" i="1"/>
  <c r="T1727" i="1"/>
  <c r="T1728" i="1"/>
  <c r="T1729" i="1"/>
  <c r="T745" i="1"/>
  <c r="T1730" i="1"/>
  <c r="T1731" i="1"/>
  <c r="T1732" i="1"/>
  <c r="T1733" i="1"/>
  <c r="T1734" i="1"/>
  <c r="T1735" i="1"/>
  <c r="T311" i="1"/>
  <c r="T1736" i="1"/>
  <c r="T1737" i="1"/>
  <c r="T496" i="1"/>
  <c r="T384" i="1"/>
  <c r="T1738" i="1"/>
  <c r="T1739" i="1"/>
  <c r="T1740" i="1"/>
  <c r="T1741" i="1"/>
  <c r="T1742" i="1"/>
  <c r="T1743" i="1"/>
  <c r="T290" i="1"/>
  <c r="T1744" i="1"/>
  <c r="T409" i="1"/>
  <c r="T1745" i="1"/>
  <c r="T1746" i="1"/>
  <c r="T582" i="1"/>
  <c r="T1747" i="1"/>
  <c r="T1748" i="1"/>
  <c r="T1749" i="1"/>
  <c r="T359" i="1"/>
  <c r="T1750" i="1"/>
  <c r="T1751" i="1"/>
  <c r="T1752" i="1"/>
  <c r="T1753" i="1"/>
  <c r="T1754" i="1"/>
  <c r="T1755" i="1"/>
  <c r="T1756" i="1"/>
  <c r="T1757" i="1"/>
  <c r="T1758" i="1"/>
  <c r="T430" i="1"/>
  <c r="T1759" i="1"/>
  <c r="T1760" i="1"/>
  <c r="T733" i="1"/>
  <c r="T1761" i="1"/>
  <c r="T1762" i="1"/>
  <c r="T1763" i="1"/>
  <c r="T1764" i="1"/>
  <c r="T1765" i="1"/>
  <c r="T438" i="1"/>
  <c r="T445" i="1"/>
  <c r="T1766" i="1"/>
  <c r="T1767" i="1"/>
  <c r="T1768" i="1"/>
  <c r="T521" i="1"/>
  <c r="T536" i="1"/>
  <c r="T1769" i="1"/>
  <c r="T155" i="1"/>
  <c r="T1770" i="1"/>
  <c r="T22" i="1"/>
  <c r="T1771" i="1"/>
  <c r="T1772" i="1"/>
  <c r="T1773" i="1"/>
  <c r="T253" i="1"/>
  <c r="T1774" i="1"/>
  <c r="T880" i="1"/>
  <c r="T1775" i="1"/>
  <c r="T1776" i="1"/>
  <c r="T1777" i="1"/>
  <c r="T1778" i="1"/>
  <c r="T1779" i="1"/>
  <c r="T1780" i="1"/>
  <c r="T1781" i="1"/>
  <c r="T1782" i="1"/>
  <c r="T4"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620" i="1"/>
  <c r="T1827" i="1"/>
  <c r="T1828" i="1"/>
  <c r="T1829" i="1"/>
  <c r="T1830" i="1"/>
  <c r="T1831" i="1"/>
  <c r="T1832" i="1"/>
  <c r="T1833" i="1"/>
  <c r="T1834" i="1"/>
  <c r="T1835" i="1"/>
  <c r="T1836" i="1"/>
  <c r="T652"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13" i="1"/>
  <c r="T877"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616"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251" i="1"/>
  <c r="T223" i="1"/>
  <c r="T1908" i="1"/>
  <c r="T1909" i="1"/>
  <c r="T1910" i="1"/>
  <c r="T1911" i="1"/>
  <c r="T878" i="1"/>
  <c r="T1912" i="1"/>
  <c r="T1913" i="1"/>
  <c r="T1914" i="1"/>
  <c r="T1915" i="1"/>
  <c r="T1916" i="1"/>
  <c r="T1917" i="1"/>
  <c r="T165" i="1"/>
  <c r="T1918" i="1"/>
  <c r="T1919" i="1"/>
  <c r="T1920" i="1"/>
  <c r="T879" i="1"/>
  <c r="T1921" i="1"/>
  <c r="T75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187" i="1"/>
  <c r="T2026" i="1"/>
  <c r="T2027" i="1"/>
  <c r="T862" i="1"/>
  <c r="T2028" i="1"/>
  <c r="T2029" i="1"/>
  <c r="T2030" i="1"/>
  <c r="T2031" i="1"/>
  <c r="T2032" i="1"/>
  <c r="T2033" i="1"/>
  <c r="T2034" i="1"/>
  <c r="T2035" i="1"/>
  <c r="T2036" i="1"/>
  <c r="T2037" i="1"/>
  <c r="T2038" i="1"/>
  <c r="T2039" i="1"/>
  <c r="T397" i="1"/>
  <c r="T2040" i="1"/>
  <c r="T2041" i="1"/>
  <c r="T2042" i="1"/>
  <c r="T2043" i="1"/>
  <c r="T2044" i="1"/>
  <c r="T2045" i="1"/>
  <c r="T2046" i="1"/>
  <c r="T2047" i="1"/>
  <c r="T2048" i="1"/>
  <c r="T634" i="1"/>
  <c r="T806"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674" i="1"/>
  <c r="T2081" i="1"/>
  <c r="T2082" i="1"/>
  <c r="T2083" i="1"/>
  <c r="T2084" i="1"/>
  <c r="T2085" i="1"/>
  <c r="T2086" i="1"/>
  <c r="T2087" i="1"/>
  <c r="T2088" i="1"/>
  <c r="T2089" i="1"/>
  <c r="T2090" i="1"/>
  <c r="T2091" i="1"/>
  <c r="T2092" i="1"/>
  <c r="T2093" i="1"/>
  <c r="T2094" i="1"/>
  <c r="T2095" i="1"/>
  <c r="T2096" i="1"/>
  <c r="T2097" i="1"/>
  <c r="T2098" i="1"/>
  <c r="T2099" i="1"/>
  <c r="T2100" i="1"/>
  <c r="T2101" i="1"/>
  <c r="T2102" i="1"/>
  <c r="T231" i="1"/>
  <c r="T2103" i="1"/>
  <c r="T2104" i="1"/>
  <c r="T2105" i="1"/>
  <c r="T2106" i="1"/>
  <c r="T2107" i="1"/>
  <c r="T2108" i="1"/>
  <c r="T2109" i="1"/>
  <c r="T2110" i="1"/>
  <c r="T2111" i="1"/>
  <c r="T2112" i="1"/>
  <c r="T2113" i="1"/>
  <c r="T2114" i="1"/>
  <c r="T2115" i="1"/>
  <c r="T2116" i="1"/>
  <c r="T2117" i="1"/>
  <c r="T2118" i="1"/>
  <c r="T648" i="1"/>
  <c r="T2119" i="1"/>
  <c r="T2120" i="1"/>
  <c r="T2121" i="1"/>
  <c r="T2122" i="1"/>
  <c r="T2123" i="1"/>
  <c r="T2124" i="1"/>
  <c r="T2125" i="1"/>
  <c r="T2126" i="1"/>
  <c r="T2127" i="1"/>
  <c r="T213" i="1"/>
  <c r="T2128" i="1"/>
  <c r="T2129" i="1"/>
  <c r="T2130" i="1"/>
  <c r="T2131" i="1"/>
  <c r="T2132" i="1"/>
  <c r="T2133" i="1"/>
  <c r="T2134" i="1"/>
  <c r="T2135" i="1"/>
  <c r="T2136" i="1"/>
  <c r="T2137" i="1"/>
  <c r="T2138" i="1"/>
  <c r="T2139" i="1"/>
  <c r="T2140" i="1"/>
  <c r="T2141" i="1"/>
  <c r="T2142" i="1"/>
  <c r="T2143" i="1"/>
  <c r="T2144" i="1"/>
  <c r="T2145" i="1"/>
  <c r="T456"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495"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494" i="1"/>
  <c r="T2221" i="1"/>
  <c r="T2222" i="1"/>
  <c r="T2223" i="1"/>
  <c r="T2224" i="1"/>
  <c r="T2225" i="1"/>
  <c r="T2226" i="1"/>
  <c r="T2227" i="1"/>
  <c r="T701"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618" i="1"/>
  <c r="L1" i="1" l="1"/>
  <c r="M1" i="1"/>
  <c r="N1" i="1"/>
  <c r="O1" i="1"/>
  <c r="P1" i="1"/>
  <c r="Q1" i="1"/>
  <c r="R1" i="1"/>
  <c r="S1" i="1"/>
  <c r="T1" i="1"/>
  <c r="U1" i="1"/>
  <c r="V1" i="1"/>
  <c r="W1" i="1"/>
  <c r="X1" i="1"/>
  <c r="Y1" i="1"/>
  <c r="Z1" i="1"/>
  <c r="AA1" i="1"/>
  <c r="J1" i="1"/>
  <c r="K1" i="1"/>
  <c r="C949" i="1" l="1"/>
  <c r="H949" i="1"/>
  <c r="C682" i="1"/>
  <c r="H682" i="1"/>
  <c r="C62" i="1"/>
  <c r="H62" i="1"/>
  <c r="C1040" i="1"/>
  <c r="H1040" i="1"/>
  <c r="C259" i="1"/>
  <c r="H259" i="1"/>
  <c r="C1193" i="1"/>
  <c r="H1193" i="1"/>
  <c r="C108" i="1"/>
  <c r="H108" i="1"/>
  <c r="C11" i="1"/>
  <c r="H11" i="1"/>
  <c r="C425" i="1"/>
  <c r="H425" i="1"/>
  <c r="C6" i="1"/>
  <c r="H6" i="1"/>
  <c r="C907" i="1"/>
  <c r="H907" i="1"/>
  <c r="C961" i="1"/>
  <c r="H961" i="1"/>
  <c r="C962" i="1"/>
  <c r="H962" i="1"/>
  <c r="C196" i="1"/>
  <c r="H196" i="1"/>
  <c r="C308" i="1"/>
  <c r="H308" i="1"/>
  <c r="C14" i="1"/>
  <c r="H14" i="1"/>
  <c r="C1194" i="1"/>
  <c r="H1194" i="1"/>
  <c r="C321" i="1"/>
  <c r="H321" i="1"/>
  <c r="C190" i="1"/>
  <c r="H190" i="1"/>
  <c r="C292" i="1"/>
  <c r="H292" i="1"/>
  <c r="C138" i="1"/>
  <c r="H138" i="1"/>
  <c r="C26" i="1"/>
  <c r="H26" i="1"/>
  <c r="C711" i="1"/>
  <c r="H711" i="1"/>
  <c r="C24" i="1"/>
  <c r="H24" i="1"/>
  <c r="C43" i="1"/>
  <c r="H43" i="1"/>
  <c r="C687" i="1"/>
  <c r="H687" i="1"/>
  <c r="C17" i="1"/>
  <c r="H17" i="1"/>
  <c r="C262" i="1"/>
  <c r="H262" i="1"/>
  <c r="C252" i="1"/>
  <c r="H252" i="1"/>
  <c r="C372" i="1"/>
  <c r="H372" i="1"/>
  <c r="C1195" i="1"/>
  <c r="H1195" i="1"/>
  <c r="C9" i="1"/>
  <c r="H9" i="1"/>
  <c r="C338" i="1"/>
  <c r="H338" i="1"/>
  <c r="C350" i="1"/>
  <c r="H350" i="1"/>
  <c r="C20" i="1"/>
  <c r="H20" i="1"/>
  <c r="C57" i="1"/>
  <c r="H57" i="1"/>
  <c r="C956" i="1"/>
  <c r="H956" i="1"/>
  <c r="C428" i="1"/>
  <c r="H428" i="1"/>
  <c r="C957" i="1"/>
  <c r="H957" i="1"/>
  <c r="C970" i="1"/>
  <c r="H970" i="1"/>
  <c r="C36" i="1"/>
  <c r="H36" i="1"/>
  <c r="C289" i="1"/>
  <c r="H289" i="1"/>
  <c r="C979" i="1"/>
  <c r="H979" i="1"/>
  <c r="C965" i="1"/>
  <c r="H965" i="1"/>
  <c r="C749" i="1"/>
  <c r="H749" i="1"/>
  <c r="C38" i="1"/>
  <c r="H38" i="1"/>
  <c r="C270" i="1"/>
  <c r="H270" i="1"/>
  <c r="C149" i="1"/>
  <c r="H149" i="1"/>
  <c r="C1196" i="1"/>
  <c r="H1196" i="1"/>
  <c r="C960" i="1"/>
  <c r="H960" i="1"/>
  <c r="C958" i="1"/>
  <c r="H958" i="1"/>
  <c r="C985" i="1"/>
  <c r="H985" i="1"/>
  <c r="C40" i="1"/>
  <c r="H40" i="1"/>
  <c r="C404" i="1"/>
  <c r="H404" i="1"/>
  <c r="C948" i="1"/>
  <c r="H948" i="1"/>
  <c r="C950" i="1"/>
  <c r="H950" i="1"/>
  <c r="C966" i="1"/>
  <c r="H966" i="1"/>
  <c r="C67" i="1"/>
  <c r="H67" i="1"/>
  <c r="C967" i="1"/>
  <c r="H967" i="1"/>
  <c r="C301" i="1"/>
  <c r="H301" i="1"/>
  <c r="C164" i="1"/>
  <c r="H164" i="1"/>
  <c r="C178" i="1"/>
  <c r="H178" i="1"/>
  <c r="C47" i="1"/>
  <c r="H47" i="1"/>
  <c r="C49" i="1"/>
  <c r="H49" i="1"/>
  <c r="C441" i="1"/>
  <c r="H441" i="1"/>
  <c r="C53" i="1"/>
  <c r="H53" i="1"/>
  <c r="C125" i="1"/>
  <c r="H125" i="1"/>
  <c r="C56" i="1"/>
  <c r="H56" i="1"/>
  <c r="C156" i="1"/>
  <c r="H156" i="1"/>
  <c r="C48" i="1"/>
  <c r="H48" i="1"/>
  <c r="C255" i="1"/>
  <c r="H255" i="1"/>
  <c r="C167" i="1"/>
  <c r="H167" i="1"/>
  <c r="C955" i="1"/>
  <c r="H955" i="1"/>
  <c r="C903" i="1"/>
  <c r="H903" i="1"/>
  <c r="C59" i="1"/>
  <c r="H59" i="1"/>
  <c r="C52" i="1"/>
  <c r="H52" i="1"/>
  <c r="C983" i="1"/>
  <c r="H983" i="1"/>
  <c r="C55" i="1"/>
  <c r="H55" i="1"/>
  <c r="C1197" i="1"/>
  <c r="H1197" i="1"/>
  <c r="C600" i="1"/>
  <c r="H600" i="1"/>
  <c r="C905" i="1"/>
  <c r="H905" i="1"/>
  <c r="C951" i="1"/>
  <c r="H951" i="1"/>
  <c r="C50" i="1"/>
  <c r="H50" i="1"/>
  <c r="C882" i="1"/>
  <c r="H882" i="1"/>
  <c r="C993" i="1"/>
  <c r="H993" i="1"/>
  <c r="C283" i="1"/>
  <c r="H283" i="1"/>
  <c r="C1092" i="1"/>
  <c r="H1092" i="1"/>
  <c r="C1198" i="1"/>
  <c r="H1198" i="1"/>
  <c r="C704" i="1"/>
  <c r="H704" i="1"/>
  <c r="C1093" i="1"/>
  <c r="H1093" i="1"/>
  <c r="C61" i="1"/>
  <c r="H61" i="1"/>
  <c r="C96" i="1"/>
  <c r="H96" i="1"/>
  <c r="C211" i="1"/>
  <c r="H211" i="1"/>
  <c r="C367" i="1"/>
  <c r="H367" i="1"/>
  <c r="C959" i="1"/>
  <c r="H959" i="1"/>
  <c r="C72" i="1"/>
  <c r="H72" i="1"/>
  <c r="C76" i="1"/>
  <c r="H76" i="1"/>
  <c r="C71" i="1"/>
  <c r="H71" i="1"/>
  <c r="C678" i="1"/>
  <c r="H678" i="1"/>
  <c r="C73" i="1"/>
  <c r="H73" i="1"/>
  <c r="C70" i="1"/>
  <c r="H70" i="1"/>
  <c r="C105" i="1"/>
  <c r="H105" i="1"/>
  <c r="C74" i="1"/>
  <c r="H74" i="1"/>
  <c r="C75" i="1"/>
  <c r="H75" i="1"/>
  <c r="C66" i="1"/>
  <c r="H66" i="1"/>
  <c r="C1005" i="1"/>
  <c r="H1005" i="1"/>
  <c r="C1002" i="1"/>
  <c r="H1002" i="1"/>
  <c r="C1007" i="1"/>
  <c r="H1007" i="1"/>
  <c r="C68" i="1"/>
  <c r="H68" i="1"/>
  <c r="C84" i="1"/>
  <c r="H84" i="1"/>
  <c r="C763" i="1"/>
  <c r="H763" i="1"/>
  <c r="C77" i="1"/>
  <c r="H77" i="1"/>
  <c r="C78" i="1"/>
  <c r="H78" i="1"/>
  <c r="C79" i="1"/>
  <c r="H79" i="1"/>
  <c r="C80" i="1"/>
  <c r="H80" i="1"/>
  <c r="C81" i="1"/>
  <c r="H81" i="1"/>
  <c r="C82" i="1"/>
  <c r="H82" i="1"/>
  <c r="C42" i="1"/>
  <c r="H42" i="1"/>
  <c r="C388" i="1"/>
  <c r="H388" i="1"/>
  <c r="C54" i="1"/>
  <c r="H54" i="1"/>
  <c r="C180" i="1"/>
  <c r="H180" i="1"/>
  <c r="C184" i="1"/>
  <c r="H184" i="1"/>
  <c r="C393" i="1"/>
  <c r="H393" i="1"/>
  <c r="C889" i="1"/>
  <c r="H889" i="1"/>
  <c r="C1199" i="1"/>
  <c r="H1199" i="1"/>
  <c r="C394" i="1"/>
  <c r="H394" i="1"/>
  <c r="C288" i="1"/>
  <c r="H288" i="1"/>
  <c r="C279" i="1"/>
  <c r="H279" i="1"/>
  <c r="C411" i="1"/>
  <c r="H411" i="1"/>
  <c r="C1200" i="1"/>
  <c r="H1200" i="1"/>
  <c r="C398" i="1"/>
  <c r="H398" i="1"/>
  <c r="C954" i="1"/>
  <c r="H954" i="1"/>
  <c r="C1201" i="1"/>
  <c r="H1201" i="1"/>
  <c r="C51" i="1"/>
  <c r="H51" i="1"/>
  <c r="C504" i="1"/>
  <c r="H504" i="1"/>
  <c r="C963" i="1"/>
  <c r="H963" i="1"/>
  <c r="C1202" i="1"/>
  <c r="H1202" i="1"/>
  <c r="C130" i="1"/>
  <c r="H130" i="1"/>
  <c r="C174" i="1"/>
  <c r="H174" i="1"/>
  <c r="C97" i="1"/>
  <c r="H97" i="1"/>
  <c r="C1203" i="1"/>
  <c r="H1203" i="1"/>
  <c r="C978" i="1"/>
  <c r="H978" i="1"/>
  <c r="C32" i="1"/>
  <c r="H32" i="1"/>
  <c r="C740" i="1"/>
  <c r="H740" i="1"/>
  <c r="C250" i="1"/>
  <c r="H250" i="1"/>
  <c r="C1204" i="1"/>
  <c r="H1204" i="1"/>
  <c r="C1105" i="1"/>
  <c r="H1105" i="1"/>
  <c r="C692" i="1"/>
  <c r="H692" i="1"/>
  <c r="C95" i="1"/>
  <c r="H95" i="1"/>
  <c r="C118" i="1"/>
  <c r="H118" i="1"/>
  <c r="C660" i="1"/>
  <c r="H660" i="1"/>
  <c r="C93" i="1"/>
  <c r="H93" i="1"/>
  <c r="C693" i="1"/>
  <c r="H693" i="1"/>
  <c r="C591" i="1"/>
  <c r="H591" i="1"/>
  <c r="C1014" i="1"/>
  <c r="H1014" i="1"/>
  <c r="C111" i="1"/>
  <c r="H111" i="1"/>
  <c r="C102" i="1"/>
  <c r="H102" i="1"/>
  <c r="C267" i="1"/>
  <c r="H267" i="1"/>
  <c r="C1205" i="1"/>
  <c r="H1205" i="1"/>
  <c r="C984" i="1"/>
  <c r="H984" i="1"/>
  <c r="C363" i="1"/>
  <c r="H363" i="1"/>
  <c r="E2383" i="1" l="1"/>
  <c r="E2370" i="1"/>
  <c r="E2368" i="1"/>
  <c r="E2284" i="1"/>
  <c r="E2022" i="1"/>
  <c r="E552" i="1"/>
  <c r="E1650" i="1"/>
  <c r="E840" i="1"/>
  <c r="E1581" i="1"/>
  <c r="E238" i="1"/>
  <c r="E1553" i="1"/>
  <c r="E844" i="1"/>
  <c r="E1506" i="1"/>
  <c r="E548" i="1"/>
  <c r="E1445" i="1"/>
  <c r="E120" i="1"/>
  <c r="E1157" i="1"/>
  <c r="E658" i="1"/>
  <c r="E1121" i="1"/>
  <c r="E364" i="1"/>
  <c r="E972" i="1" l="1"/>
  <c r="BN287" i="1" l="1"/>
  <c r="BN30" i="1"/>
  <c r="BN885" i="1"/>
  <c r="BN887" i="1"/>
  <c r="BN967" i="1"/>
  <c r="BN1401" i="1"/>
  <c r="BN40" i="1"/>
  <c r="BN286" i="1"/>
  <c r="BN23" i="1"/>
  <c r="BN14" i="1"/>
  <c r="BN1658" i="1"/>
  <c r="BN1302" i="1"/>
  <c r="BN1471" i="1"/>
  <c r="BN311" i="1"/>
  <c r="BN105" i="1"/>
  <c r="BN24" i="1"/>
  <c r="BN124" i="1"/>
  <c r="BN425" i="1"/>
  <c r="BN1306" i="1"/>
  <c r="BN36" i="1"/>
  <c r="BN288" i="1"/>
  <c r="BN1319" i="1"/>
  <c r="BN1744" i="1"/>
  <c r="BN1402" i="1"/>
  <c r="BN1657" i="1"/>
  <c r="BN38" i="1"/>
  <c r="BN321" i="1"/>
  <c r="BN956" i="1"/>
  <c r="BN740" i="1"/>
  <c r="BN398" i="1"/>
  <c r="BN622" i="1"/>
  <c r="BN218" i="1"/>
  <c r="BN58" i="1"/>
  <c r="BN296" i="1"/>
  <c r="BN221" i="1"/>
  <c r="BN769" i="1"/>
  <c r="BN1182" i="1"/>
  <c r="BN6" i="1"/>
  <c r="BN239" i="1"/>
  <c r="BN49" i="1"/>
  <c r="BN441" i="1"/>
  <c r="BN1745" i="1"/>
  <c r="BN138" i="1"/>
  <c r="BN112" i="1"/>
  <c r="BN47" i="1"/>
  <c r="BN301" i="1"/>
  <c r="BN1279" i="1"/>
  <c r="BN1421" i="1"/>
  <c r="BN404" i="1"/>
  <c r="BN43" i="1"/>
  <c r="BN7" i="1"/>
  <c r="BN8" i="1"/>
  <c r="BN1582" i="1"/>
  <c r="BN1534" i="1"/>
  <c r="BN1404" i="1"/>
  <c r="BN183" i="1"/>
  <c r="BN102" i="1"/>
  <c r="BN59" i="1"/>
  <c r="BN377" i="1"/>
  <c r="BN55" i="1"/>
  <c r="BN1562" i="1"/>
  <c r="BN26" i="1"/>
  <c r="BN350" i="1"/>
  <c r="BN948" i="1"/>
  <c r="BN128" i="1"/>
  <c r="BN9" i="1"/>
  <c r="BN1407" i="1"/>
  <c r="BN308" i="1"/>
  <c r="BN729" i="1"/>
  <c r="BN309" i="1"/>
  <c r="BN1746" i="1"/>
  <c r="BN686" i="1"/>
  <c r="BN1007" i="1"/>
  <c r="BN19" i="1"/>
  <c r="BN970" i="1"/>
  <c r="BN1033" i="1"/>
  <c r="BN1604" i="1"/>
  <c r="BN732" i="1"/>
  <c r="BN1008" i="1"/>
  <c r="BN31" i="1"/>
  <c r="BN882" i="1"/>
  <c r="BN775" i="1"/>
  <c r="BN77" i="1"/>
  <c r="BN78" i="1"/>
  <c r="BN489" i="1"/>
  <c r="BN141" i="1"/>
  <c r="BN80" i="1"/>
  <c r="BN81" i="1"/>
  <c r="BN82" i="1"/>
  <c r="BN83" i="1"/>
  <c r="BN448" i="1"/>
  <c r="BN533" i="1"/>
  <c r="BN79" i="1"/>
  <c r="BN1711" i="1"/>
  <c r="BN159" i="1"/>
  <c r="BN50" i="1"/>
  <c r="BN765" i="1"/>
  <c r="BN1203" i="1"/>
  <c r="BN69" i="1"/>
  <c r="BN68" i="1"/>
  <c r="BN67" i="1"/>
  <c r="BN70" i="1"/>
  <c r="BN161" i="1"/>
  <c r="BN248" i="1"/>
  <c r="BN586" i="1"/>
  <c r="BN583" i="1"/>
  <c r="BN93" i="1"/>
  <c r="BN595" i="1"/>
  <c r="BN147" i="1"/>
  <c r="BN118" i="1"/>
  <c r="BN1248" i="1"/>
  <c r="BN20" i="1"/>
  <c r="BN104" i="1"/>
  <c r="BN317" i="1"/>
  <c r="BN1474" i="1"/>
  <c r="BN52" i="1"/>
  <c r="BN1046" i="1"/>
  <c r="BN277" i="1"/>
  <c r="BN264" i="1"/>
  <c r="BN86" i="1"/>
  <c r="BN352" i="1"/>
  <c r="BN408" i="1"/>
  <c r="BN416" i="1"/>
  <c r="BN414" i="1"/>
  <c r="BN405" i="1"/>
  <c r="BN270" i="1"/>
  <c r="BN72" i="1"/>
  <c r="BN76" i="1"/>
  <c r="BN66" i="1"/>
  <c r="BN71" i="1"/>
  <c r="BN959" i="1"/>
  <c r="BN978" i="1"/>
  <c r="BN75" i="1"/>
  <c r="BN73" i="1"/>
  <c r="BN1002" i="1"/>
  <c r="BN74" i="1"/>
  <c r="BN1449" i="1"/>
  <c r="BN180" i="1"/>
  <c r="BN721" i="1"/>
  <c r="BN484" i="1"/>
  <c r="BN371" i="1"/>
  <c r="BN127" i="1"/>
  <c r="BN627" i="1"/>
  <c r="BN676" i="1"/>
  <c r="BN1320" i="1"/>
  <c r="BN51" i="1"/>
  <c r="BN419" i="1"/>
  <c r="BN111" i="1"/>
  <c r="BN846" i="1"/>
  <c r="BN278" i="1"/>
  <c r="BN1548" i="1"/>
  <c r="BN1730" i="1"/>
  <c r="BN294" i="1"/>
  <c r="BN279" i="1"/>
  <c r="BN680" i="1"/>
  <c r="BN121" i="1"/>
  <c r="BN98" i="1"/>
  <c r="BN99" i="1"/>
  <c r="BN826" i="1"/>
  <c r="BN494" i="1"/>
  <c r="BN1249" i="1"/>
  <c r="BN856" i="1"/>
  <c r="BN61" i="1"/>
  <c r="BN808" i="1"/>
  <c r="BN411" i="1"/>
  <c r="BN153" i="1"/>
  <c r="BN1676" i="1"/>
  <c r="BN582" i="1"/>
  <c r="BN154" i="1"/>
  <c r="BN985" i="1"/>
  <c r="BN11" i="1"/>
  <c r="BN259" i="1"/>
  <c r="BN237" i="1"/>
  <c r="BN995" i="1"/>
  <c r="BN1749" i="1"/>
  <c r="BN95" i="1"/>
  <c r="BN122" i="1"/>
  <c r="BN1283" i="1"/>
  <c r="BN359" i="1"/>
  <c r="BN173" i="1"/>
  <c r="BN1446" i="1"/>
  <c r="BN133" i="1"/>
  <c r="BN134" i="1"/>
  <c r="BN1728" i="1"/>
  <c r="BN1478" i="1"/>
  <c r="BN980" i="1"/>
  <c r="BN1479" i="1"/>
  <c r="BN297" i="1"/>
  <c r="BN1569" i="1"/>
  <c r="BN283" i="1"/>
  <c r="BN319" i="1"/>
  <c r="BN952" i="1"/>
  <c r="BN313" i="1"/>
  <c r="BN804" i="1"/>
  <c r="BN698" i="1"/>
  <c r="BN695" i="1"/>
  <c r="BN681" i="1"/>
  <c r="BN1499" i="1"/>
  <c r="BN109" i="1"/>
  <c r="BN564" i="1"/>
  <c r="BN114" i="1"/>
  <c r="BN207" i="1"/>
  <c r="BN115" i="1"/>
  <c r="BN208" i="1"/>
  <c r="BN923" i="1"/>
  <c r="BN250" i="1"/>
  <c r="BN144" i="1"/>
  <c r="BN230" i="1"/>
  <c r="BN356" i="1"/>
  <c r="BN1490" i="1"/>
  <c r="BN203" i="1"/>
  <c r="BN146" i="1"/>
  <c r="BN1589" i="1"/>
  <c r="BN201" i="1"/>
  <c r="BN210" i="1"/>
  <c r="BN1753" i="1"/>
  <c r="BN370" i="1"/>
  <c r="BN63" i="1"/>
  <c r="BN263" i="1"/>
  <c r="BN1724" i="1"/>
  <c r="BN504" i="1"/>
  <c r="BN435" i="1"/>
  <c r="BN137" i="1"/>
  <c r="BN130" i="1"/>
  <c r="BN1199" i="1"/>
  <c r="BN1456" i="1"/>
  <c r="BN255" i="1"/>
  <c r="BN1057" i="1"/>
  <c r="BN1755" i="1"/>
  <c r="BN883" i="1"/>
  <c r="BN252" i="1"/>
  <c r="BN381" i="1"/>
  <c r="BN325" i="1"/>
  <c r="BN833" i="1"/>
  <c r="BN1756" i="1"/>
  <c r="BN341" i="1"/>
  <c r="BN326" i="1"/>
  <c r="BN737" i="1"/>
  <c r="BN215" i="1"/>
  <c r="BN194" i="1"/>
  <c r="BN302" i="1"/>
  <c r="BN1634" i="1"/>
  <c r="BN383" i="1"/>
  <c r="BN387" i="1"/>
  <c r="BN177" i="1"/>
  <c r="BN608" i="1"/>
  <c r="BN174" i="1"/>
  <c r="BN1666" i="1"/>
  <c r="BN179" i="1"/>
  <c r="BN176" i="1"/>
  <c r="BN736" i="1"/>
  <c r="BN292" i="1"/>
  <c r="BN744" i="1"/>
  <c r="BN725" i="1"/>
  <c r="BN1012" i="1"/>
  <c r="BN166" i="1"/>
  <c r="BN417" i="1"/>
  <c r="BN276" i="1"/>
  <c r="BN1038" i="1"/>
  <c r="BN190" i="1"/>
  <c r="BN32" i="1"/>
  <c r="BN930" i="1"/>
  <c r="BN21" i="1"/>
  <c r="BN1400" i="1"/>
  <c r="BN1757" i="1"/>
  <c r="BN689" i="1"/>
  <c r="BN495" i="1"/>
  <c r="BN2082" i="1"/>
  <c r="BN1692" i="1"/>
  <c r="BN338" i="1"/>
  <c r="BN399" i="1"/>
  <c r="BN434" i="1"/>
  <c r="BN1349" i="1"/>
  <c r="BN437" i="1"/>
  <c r="BN1661" i="1"/>
  <c r="BN783" i="1"/>
  <c r="BN894" i="1"/>
  <c r="BN426" i="1"/>
  <c r="BN135" i="1"/>
  <c r="BN1406" i="1"/>
  <c r="BN415" i="1"/>
  <c r="BN1217" i="1"/>
  <c r="BN853" i="1"/>
  <c r="BN212" i="1"/>
  <c r="BN422" i="1"/>
  <c r="BN1196" i="1"/>
  <c r="BN1675" i="1"/>
  <c r="BN96" i="1"/>
  <c r="BN243" i="1"/>
  <c r="BN1568" i="1"/>
  <c r="BN847" i="1"/>
  <c r="BN273" i="1"/>
  <c r="BN718" i="1"/>
  <c r="BN92" i="1"/>
  <c r="BN912" i="1"/>
  <c r="BN427" i="1"/>
  <c r="BN1488" i="1"/>
  <c r="BN727" i="1"/>
  <c r="BN1484" i="1"/>
  <c r="BN420" i="1"/>
  <c r="BN766" i="1"/>
  <c r="BN1477" i="1"/>
  <c r="BN48" i="1"/>
  <c r="BN89" i="1"/>
  <c r="BN42" i="1"/>
  <c r="BN322" i="1"/>
  <c r="BN1265" i="1"/>
  <c r="BN932" i="1"/>
  <c r="BN90" i="1"/>
  <c r="BN1034" i="1"/>
  <c r="BN966" i="1"/>
  <c r="BN284" i="1"/>
  <c r="BN202" i="1"/>
  <c r="BN200" i="1"/>
  <c r="BN149" i="1"/>
  <c r="BN493" i="1"/>
  <c r="BN922" i="1"/>
  <c r="BN1317" i="1"/>
  <c r="BN459" i="1"/>
  <c r="BN433" i="1"/>
  <c r="BN859" i="1"/>
  <c r="BN29" i="1"/>
  <c r="BN168" i="1"/>
  <c r="BN693" i="1"/>
  <c r="BN904" i="1"/>
  <c r="BN1351" i="1"/>
  <c r="BN2094" i="1"/>
  <c r="BN126" i="1"/>
  <c r="BN1427" i="1"/>
  <c r="BN1190" i="1"/>
  <c r="BN1687" i="1"/>
  <c r="BN1428" i="1"/>
  <c r="BN407" i="1"/>
  <c r="BN1758" i="1"/>
  <c r="BN1629" i="1"/>
  <c r="BN389" i="1"/>
  <c r="BN636" i="1"/>
  <c r="BN266" i="1"/>
  <c r="BN233" i="1"/>
  <c r="BN242" i="1"/>
  <c r="BN157" i="1"/>
  <c r="BN557" i="1"/>
  <c r="BN191" i="1"/>
  <c r="BN245" i="1"/>
  <c r="BN232" i="1"/>
  <c r="BN741" i="1"/>
  <c r="BN1481" i="1"/>
  <c r="BN650" i="1"/>
  <c r="BN645" i="1"/>
  <c r="BN835" i="1"/>
  <c r="BN409" i="1"/>
  <c r="BN199" i="1"/>
  <c r="BN37" i="1"/>
  <c r="BN57" i="1"/>
  <c r="BN211" i="1"/>
  <c r="BN759" i="1"/>
  <c r="BN1597" i="1"/>
  <c r="BN1455" i="1"/>
  <c r="BN140" i="1"/>
  <c r="BN1631" i="1"/>
  <c r="BN62" i="1"/>
  <c r="BN865" i="1"/>
  <c r="BN1321" i="1"/>
  <c r="BN618" i="1"/>
  <c r="BN318" i="1"/>
  <c r="BN1688" i="1"/>
  <c r="BN205" i="1"/>
  <c r="BN928" i="1"/>
  <c r="BN1473" i="1"/>
  <c r="BN117" i="1"/>
  <c r="BN642" i="1"/>
  <c r="BN492" i="1"/>
  <c r="BN267" i="1"/>
  <c r="BN339" i="1"/>
  <c r="BN755" i="1"/>
  <c r="BN394" i="1"/>
  <c r="BN418" i="1"/>
  <c r="BN753" i="1"/>
  <c r="BN342" i="1"/>
  <c r="BN814" i="1"/>
  <c r="BN366" i="1"/>
  <c r="BN606" i="1"/>
  <c r="BN500" i="1"/>
  <c r="BN1326" i="1"/>
  <c r="BN963" i="1"/>
  <c r="BN172" i="1"/>
  <c r="BN601" i="1"/>
  <c r="BN274" i="1"/>
  <c r="BN1098" i="1"/>
  <c r="BN156" i="1"/>
  <c r="BN285" i="1"/>
  <c r="BN430" i="1"/>
  <c r="BN151" i="1"/>
  <c r="BN1133" i="1"/>
  <c r="BN558" i="1"/>
  <c r="BN672" i="1"/>
  <c r="BN1214" i="1"/>
  <c r="BN150" i="1"/>
  <c r="BN747" i="1"/>
  <c r="BN1175" i="1"/>
  <c r="BN1408" i="1"/>
  <c r="BN340" i="1"/>
  <c r="BN1187" i="1"/>
  <c r="BN268" i="1"/>
  <c r="BN282" i="1"/>
  <c r="BN830" i="1"/>
  <c r="BN565" i="1"/>
  <c r="BN457" i="1"/>
  <c r="BN749" i="1"/>
  <c r="BN724" i="1"/>
  <c r="BN372" i="1"/>
  <c r="BN832" i="1"/>
  <c r="BN472" i="1"/>
  <c r="BN214" i="1"/>
  <c r="BN97" i="1"/>
  <c r="BN236" i="1"/>
  <c r="BN289" i="1"/>
  <c r="BN931" i="1"/>
  <c r="BN998" i="1"/>
  <c r="BN816" i="1"/>
  <c r="BN1437" i="1"/>
  <c r="BN958" i="1"/>
  <c r="BN440" i="1"/>
  <c r="BN1303" i="1"/>
  <c r="BN333" i="1"/>
  <c r="BN332" i="1"/>
  <c r="BN244" i="1"/>
  <c r="BN363" i="1"/>
  <c r="BN364" i="1"/>
  <c r="BN714" i="1"/>
  <c r="BN1088" i="1"/>
  <c r="BN965" i="1"/>
  <c r="BN513" i="1"/>
  <c r="BN458" i="1"/>
  <c r="BN337" i="1"/>
  <c r="BN197" i="1"/>
  <c r="BN257" i="1"/>
  <c r="BN491" i="1"/>
  <c r="BN1760" i="1"/>
  <c r="BN324" i="1"/>
  <c r="BN1709" i="1"/>
  <c r="BN1096" i="1"/>
  <c r="BN353" i="1"/>
  <c r="BN733" i="1"/>
  <c r="BN1696" i="1"/>
  <c r="BN226" i="1"/>
  <c r="BN360" i="1"/>
  <c r="BN726" i="1"/>
  <c r="BN1761" i="1"/>
  <c r="BN139" i="1"/>
  <c r="BN258" i="1"/>
  <c r="BN300" i="1"/>
  <c r="BN661" i="1"/>
  <c r="BN349" i="1"/>
  <c r="BN354" i="1"/>
  <c r="BN390" i="1"/>
  <c r="BN910" i="1"/>
  <c r="BN53" i="1"/>
  <c r="BN56" i="1"/>
  <c r="BN125" i="1"/>
  <c r="BN1367" i="1"/>
  <c r="BN184" i="1"/>
  <c r="BN412" i="1"/>
  <c r="BN444" i="1"/>
  <c r="BN392" i="1"/>
  <c r="BN365" i="1"/>
  <c r="BN1389" i="1"/>
  <c r="BN836" i="1"/>
  <c r="BN329" i="1"/>
  <c r="BN367" i="1"/>
  <c r="BN555" i="1"/>
  <c r="BN632" i="1"/>
  <c r="BN217" i="1"/>
  <c r="BN291" i="1"/>
  <c r="BN772" i="1"/>
  <c r="BN1268" i="1"/>
  <c r="BN563" i="1"/>
  <c r="BN163" i="1"/>
  <c r="BN1422" i="1"/>
  <c r="BN687" i="1"/>
  <c r="BN506" i="1"/>
  <c r="BN538" i="1"/>
  <c r="BN2288" i="1"/>
  <c r="BN1492" i="1"/>
  <c r="BN1016" i="1"/>
  <c r="BN482" i="1"/>
  <c r="BN462" i="1"/>
  <c r="BN746" i="1"/>
  <c r="BN106" i="1"/>
  <c r="BN625" i="1"/>
  <c r="BN701" i="1"/>
  <c r="BN460" i="1"/>
  <c r="BN466" i="1"/>
  <c r="BN234" i="1"/>
  <c r="BN1342" i="1"/>
  <c r="BN596" i="1"/>
  <c r="BN1494" i="1"/>
  <c r="BN488" i="1"/>
  <c r="BN1103" i="1"/>
  <c r="BN1079" i="1"/>
  <c r="BN1495" i="1"/>
  <c r="BN1496" i="1"/>
  <c r="BN1329" i="1"/>
  <c r="BN401" i="1"/>
  <c r="BN501" i="1"/>
  <c r="BN406" i="1"/>
  <c r="BN518" i="1"/>
  <c r="BN479" i="1"/>
  <c r="BN158" i="1"/>
  <c r="BN439" i="1"/>
  <c r="BN784" i="1"/>
  <c r="BN1125" i="1"/>
  <c r="BN770" i="1"/>
  <c r="BN1334" i="1"/>
  <c r="BN428" i="1"/>
  <c r="BN505" i="1"/>
  <c r="BN474" i="1"/>
  <c r="BN395" i="1"/>
  <c r="BN508" i="1"/>
  <c r="BN861" i="1"/>
  <c r="BN507" i="1"/>
  <c r="BN554" i="1"/>
  <c r="BN777" i="1"/>
  <c r="BN468" i="1"/>
  <c r="BN1241" i="1"/>
  <c r="BN375" i="1"/>
  <c r="BN509" i="1"/>
  <c r="BN510" i="1"/>
  <c r="BN785" i="1"/>
  <c r="BN442" i="1"/>
  <c r="BN310" i="1"/>
  <c r="BN933" i="1"/>
  <c r="BN578" i="1"/>
  <c r="BN1246" i="1"/>
  <c r="BN854" i="1"/>
  <c r="BN1762" i="1"/>
  <c r="BN330" i="1"/>
  <c r="BN1340" i="1"/>
  <c r="BN600" i="1"/>
  <c r="BN476" i="1"/>
  <c r="BN1312" i="1"/>
  <c r="BN524" i="1"/>
  <c r="BN481" i="1"/>
  <c r="BN1517" i="1"/>
  <c r="BN512" i="1"/>
  <c r="BN656" i="1"/>
  <c r="BN658" i="1"/>
  <c r="BN123" i="1"/>
  <c r="BN346" i="1"/>
  <c r="BN175" i="1"/>
  <c r="BN1731" i="1"/>
  <c r="BN526" i="1"/>
  <c r="BN657" i="1"/>
  <c r="BN452" i="1"/>
  <c r="BN334" i="1"/>
  <c r="BN373" i="1"/>
  <c r="BN486" i="1"/>
  <c r="BN713" i="1"/>
  <c r="BN542" i="1"/>
  <c r="BN1018" i="1"/>
  <c r="BN376" i="1"/>
  <c r="BN670" i="1"/>
  <c r="BN544" i="1"/>
  <c r="BN525" i="1"/>
  <c r="BN314" i="1"/>
  <c r="BN529" i="1"/>
  <c r="BN537" i="1"/>
  <c r="BN293" i="1"/>
  <c r="BN559" i="1"/>
  <c r="BN421" i="1"/>
  <c r="BN528" i="1"/>
  <c r="BN530" i="1"/>
  <c r="BN935" i="1"/>
  <c r="BN927" i="1"/>
  <c r="BN1763" i="1"/>
  <c r="BN604" i="1"/>
  <c r="BN551" i="1"/>
  <c r="BN798" i="1"/>
  <c r="BN1031" i="1"/>
  <c r="BN225" i="1"/>
  <c r="BN535" i="1"/>
  <c r="BN1259" i="1"/>
  <c r="BN1005" i="1"/>
  <c r="BN517" i="1"/>
  <c r="BN1269" i="1"/>
  <c r="BN1764" i="1"/>
  <c r="BN534" i="1"/>
  <c r="BN271" i="1"/>
  <c r="BN1135" i="1"/>
  <c r="BN938" i="1"/>
  <c r="BN1765" i="1"/>
  <c r="BN453" i="1"/>
  <c r="BN312" i="1"/>
  <c r="BN192" i="1"/>
  <c r="BN438" i="1"/>
  <c r="BN451" i="1"/>
  <c r="BN445" i="1"/>
  <c r="BN1426" i="1"/>
  <c r="BN119" i="1"/>
  <c r="BN229" i="1"/>
  <c r="BN840" i="1"/>
  <c r="BN1701" i="1"/>
  <c r="BN400" i="1"/>
  <c r="BN470" i="1"/>
  <c r="BN499" i="1"/>
  <c r="BN1267" i="1"/>
  <c r="BN108" i="1"/>
  <c r="BN968" i="1"/>
  <c r="BN446" i="1"/>
  <c r="BN812" i="1"/>
  <c r="BN520" i="1"/>
  <c r="BN546" i="1"/>
  <c r="BN631" i="1"/>
  <c r="BN575" i="1"/>
  <c r="BN570" i="1"/>
  <c r="BN403" i="1"/>
  <c r="BN1766" i="1"/>
  <c r="BN543" i="1"/>
  <c r="BN132" i="1"/>
  <c r="BN576" i="1"/>
  <c r="BN568" i="1"/>
  <c r="BN1058" i="1"/>
  <c r="BN587" i="1"/>
  <c r="BN677" i="1"/>
  <c r="BN584" i="1"/>
  <c r="BN789" i="1"/>
  <c r="BN663" i="1"/>
  <c r="BN17" i="1"/>
  <c r="BN699" i="1"/>
  <c r="BN1166" i="1"/>
  <c r="BN615" i="1"/>
  <c r="BN585" i="1"/>
  <c r="BN805" i="1"/>
  <c r="BN1074" i="1"/>
  <c r="BN943" i="1"/>
  <c r="BN592" i="1"/>
  <c r="BN469" i="1"/>
  <c r="BN1167" i="1"/>
  <c r="BN820" i="1"/>
  <c r="BN602" i="1"/>
  <c r="BN196" i="1"/>
  <c r="BN519" i="1"/>
  <c r="BN1043" i="1"/>
  <c r="BN348" i="1"/>
  <c r="BN503" i="1"/>
  <c r="BN1352" i="1"/>
  <c r="BN581" i="1"/>
  <c r="BN654" i="1"/>
  <c r="BN475" i="1"/>
  <c r="BN640" i="1"/>
  <c r="BN477" i="1"/>
  <c r="BN471" i="1"/>
  <c r="BN630" i="1"/>
  <c r="BN942" i="1"/>
  <c r="BN432" i="1"/>
  <c r="BN668" i="1"/>
  <c r="BN1060" i="1"/>
  <c r="BN1624" i="1"/>
  <c r="BN449" i="1"/>
  <c r="BN103" i="1"/>
  <c r="BN659" i="1"/>
  <c r="BN666" i="1"/>
  <c r="BN665" i="1"/>
  <c r="BN667" i="1"/>
  <c r="BN660" i="1"/>
  <c r="BN454" i="1"/>
  <c r="BN671" i="1"/>
  <c r="BN669" i="1"/>
  <c r="BN571" i="1"/>
  <c r="BN673" i="1"/>
  <c r="BN547" i="1"/>
  <c r="BN1767" i="1"/>
  <c r="BN1233" i="1"/>
  <c r="BN1768" i="1"/>
  <c r="BN675" i="1"/>
  <c r="BN678" i="1"/>
  <c r="BN188" i="1"/>
  <c r="BN1538" i="1"/>
  <c r="BN947" i="1"/>
  <c r="BN1309" i="1"/>
  <c r="BN1307" i="1"/>
  <c r="BN521" i="1"/>
  <c r="BN536" i="1"/>
  <c r="BN33" i="1"/>
  <c r="BN1769" i="1"/>
  <c r="BN845" i="1"/>
  <c r="BN155" i="1"/>
  <c r="BN101" i="1"/>
  <c r="BN2196" i="1"/>
  <c r="BN1737" i="1"/>
  <c r="BN304" i="1"/>
  <c r="BN908" i="1"/>
  <c r="BN1137" i="1"/>
  <c r="BN431" i="1"/>
  <c r="BN295" i="1"/>
  <c r="BN1770" i="1"/>
  <c r="BN1132" i="1"/>
  <c r="BN1100" i="1"/>
  <c r="BN911" i="1"/>
  <c r="BN298" i="1"/>
  <c r="BN413" i="1"/>
  <c r="BN633" i="1"/>
  <c r="BN1435" i="1"/>
  <c r="BN227" i="1"/>
  <c r="BN991" i="1"/>
  <c r="BN1420" i="1"/>
  <c r="BN961" i="1"/>
  <c r="BN22" i="1"/>
  <c r="BN821" i="1"/>
  <c r="BN378" i="1"/>
  <c r="BN719" i="1"/>
  <c r="BN64" i="1"/>
  <c r="BN336" i="1"/>
  <c r="BN316" i="1"/>
  <c r="BN447" i="1"/>
  <c r="BN1219" i="1"/>
  <c r="BN116" i="1"/>
  <c r="BN235" i="1"/>
  <c r="BN1771" i="1"/>
  <c r="BN1051" i="1"/>
  <c r="BN1772" i="1"/>
  <c r="BN920" i="1"/>
  <c r="BN1773" i="1"/>
  <c r="BN347" i="1"/>
  <c r="BN345" i="1"/>
  <c r="BN1500" i="1"/>
  <c r="BN1050" i="1"/>
  <c r="BN860" i="1"/>
  <c r="BN934" i="1"/>
  <c r="BN143" i="1"/>
  <c r="BN219" i="1"/>
  <c r="BN361" i="1"/>
  <c r="BN1678" i="1"/>
  <c r="BN1519" i="1"/>
  <c r="BN1679" i="1"/>
  <c r="BN697" i="1"/>
  <c r="BN1194" i="1"/>
  <c r="BN1459" i="1"/>
  <c r="BN981" i="1"/>
  <c r="BN511" i="1"/>
  <c r="BN1201" i="1"/>
  <c r="BN550" i="1"/>
  <c r="BN331" i="1"/>
  <c r="BN355" i="1"/>
  <c r="BN644" i="1"/>
  <c r="BN262" i="1"/>
  <c r="BN410" i="1"/>
  <c r="BN1061" i="1"/>
  <c r="BN167" i="1"/>
  <c r="BN1659" i="1"/>
  <c r="BN888" i="1"/>
  <c r="BN914" i="1"/>
  <c r="BN621" i="1"/>
  <c r="BN253" i="1"/>
  <c r="BN1774" i="1"/>
  <c r="BN1606" i="1"/>
  <c r="BN1220" i="1"/>
  <c r="BN723" i="1"/>
  <c r="BN880" i="1"/>
  <c r="BN275" i="1"/>
  <c r="BN1775" i="1"/>
  <c r="BN838" i="1"/>
  <c r="BN868" i="1"/>
  <c r="BN843" i="1"/>
  <c r="BN1776" i="1"/>
  <c r="BN1218" i="1"/>
  <c r="BN1561" i="1"/>
  <c r="BN756" i="1"/>
  <c r="BN1209" i="1"/>
  <c r="BN1221" i="1"/>
  <c r="BN1777" i="1"/>
  <c r="BN1778" i="1"/>
  <c r="BN1508" i="1"/>
  <c r="BN385" i="1"/>
  <c r="BN1779" i="1"/>
  <c r="BN1700" i="1"/>
  <c r="BN767" i="1"/>
  <c r="BN762" i="1"/>
  <c r="BN84" i="1"/>
  <c r="BN763" i="1"/>
  <c r="BN768" i="1"/>
  <c r="BN761" i="1"/>
  <c r="BN254" i="1"/>
  <c r="BN730" i="1"/>
  <c r="BN368" i="1"/>
  <c r="BN380" i="1"/>
  <c r="BN1780" i="1"/>
  <c r="BN241" i="1"/>
  <c r="BN1483" i="1"/>
  <c r="BN1609" i="1"/>
  <c r="BN18" i="1"/>
  <c r="BN685" i="1"/>
  <c r="BN502" i="1"/>
  <c r="BN424" i="1"/>
  <c r="BN193" i="1"/>
  <c r="BN1105" i="1"/>
  <c r="BN189" i="1"/>
  <c r="BN1522" i="1"/>
  <c r="BN1781" i="1"/>
  <c r="BN706" i="1"/>
  <c r="BN997" i="1"/>
  <c r="BN1387" i="1"/>
  <c r="BN1738" i="1"/>
  <c r="BN1041" i="1"/>
  <c r="BN1106" i="1"/>
  <c r="BN1255" i="1"/>
  <c r="BN906" i="1"/>
  <c r="BN170" i="1"/>
  <c r="BN1782" i="1"/>
  <c r="BN4" i="1"/>
  <c r="BN1783" i="1"/>
  <c r="BN864" i="1"/>
  <c r="BN1784" i="1"/>
  <c r="BN871" i="1"/>
  <c r="BN2214" i="1"/>
  <c r="BN1266" i="1"/>
  <c r="BN827" i="1"/>
  <c r="BN617" i="1"/>
  <c r="BN553" i="1"/>
  <c r="BN393" i="1"/>
  <c r="BN1416" i="1"/>
  <c r="BN1353" i="1"/>
  <c r="BN1223" i="1"/>
  <c r="BN824" i="1"/>
  <c r="BN1136" i="1"/>
  <c r="BN478" i="1"/>
  <c r="BN1323" i="1"/>
  <c r="BN1785" i="1"/>
  <c r="BN866" i="1"/>
  <c r="BN560" i="1"/>
  <c r="BN171" i="1"/>
  <c r="BN1786" i="1"/>
  <c r="BN711" i="1"/>
  <c r="BN788" i="1"/>
  <c r="BN1052" i="1"/>
  <c r="BN25" i="1"/>
  <c r="BN541" i="1"/>
  <c r="BN1669" i="1"/>
  <c r="BN531" i="1"/>
  <c r="BN624" i="1"/>
  <c r="BN566" i="1"/>
  <c r="BN436" i="1"/>
  <c r="BN593" i="1"/>
  <c r="BN1787" i="1"/>
  <c r="BN1304" i="1"/>
  <c r="BN643" i="1"/>
  <c r="BN384" i="1"/>
  <c r="BN1518" i="1"/>
  <c r="BN1788" i="1"/>
  <c r="BN619" i="1"/>
  <c r="BN328" i="1"/>
  <c r="BN614" i="1"/>
  <c r="BN612" i="1"/>
  <c r="BN649" i="1"/>
  <c r="BN628" i="1"/>
  <c r="BN629" i="1"/>
  <c r="BN473" i="1"/>
  <c r="BN567" i="1"/>
  <c r="BN357" i="1"/>
  <c r="BN651" i="1"/>
  <c r="BN497" i="1"/>
  <c r="BN791" i="1"/>
  <c r="BN728" i="1"/>
  <c r="BN1369" i="1"/>
  <c r="BN1591" i="1"/>
  <c r="BN1790" i="1"/>
  <c r="BN1436" i="1"/>
  <c r="BN1198" i="1"/>
  <c r="BN16" i="1"/>
  <c r="BN1791" i="1"/>
  <c r="BN982" i="1"/>
  <c r="BN402" i="1"/>
  <c r="BN1476" i="1"/>
  <c r="BN1618" i="1"/>
  <c r="BN1443" i="1"/>
  <c r="BN487" i="1"/>
  <c r="BN461" i="1"/>
  <c r="BN1718" i="1"/>
  <c r="BN1331" i="1"/>
  <c r="BN272" i="1"/>
  <c r="BN1792" i="1"/>
  <c r="BN1390" i="1"/>
  <c r="BN107" i="1"/>
  <c r="BN1793" i="1"/>
  <c r="BN1794" i="1"/>
  <c r="BN1339" i="1"/>
  <c r="BN185" i="1"/>
  <c r="BN738" i="1"/>
  <c r="BN28" i="1"/>
  <c r="BN988" i="1"/>
  <c r="BN160" i="1"/>
  <c r="BN1795" i="1"/>
  <c r="BN898" i="1"/>
  <c r="BN1705" i="1"/>
  <c r="BN1412" i="1"/>
  <c r="BN1311" i="1"/>
  <c r="BN1224" i="1"/>
  <c r="BN1797" i="1"/>
  <c r="BN1798" i="1"/>
  <c r="BN110" i="1"/>
  <c r="BN178" i="1"/>
  <c r="BN220" i="1"/>
  <c r="BN1444" i="1"/>
  <c r="BN742" i="1"/>
  <c r="BN249" i="1"/>
  <c r="BN594" i="1"/>
  <c r="BN1322" i="1"/>
  <c r="BN889" i="1"/>
  <c r="BN280" i="1"/>
  <c r="BN1328" i="1"/>
  <c r="BN1703" i="1"/>
  <c r="BN1720" i="1"/>
  <c r="BN131" i="1"/>
  <c r="BN921" i="1"/>
  <c r="BN1506" i="1"/>
  <c r="BN1801" i="1"/>
  <c r="BN662" i="1"/>
  <c r="BN1802" i="1"/>
  <c r="BN857" i="1"/>
  <c r="BN915" i="1"/>
  <c r="BN916" i="1"/>
  <c r="BN779" i="1"/>
  <c r="BN1575" i="1"/>
  <c r="BN839" i="1"/>
  <c r="BN1514" i="1"/>
  <c r="BN1240" i="1"/>
  <c r="BN899" i="1"/>
  <c r="BN925" i="1"/>
  <c r="BN1313" i="1"/>
  <c r="BN1804" i="1"/>
  <c r="BN1415" i="1"/>
  <c r="BN2144" i="1"/>
  <c r="BN1257" i="1"/>
  <c r="BN1617" i="1"/>
  <c r="BN754" i="1"/>
  <c r="BN764" i="1"/>
  <c r="BN1263" i="1"/>
  <c r="BN611" i="1"/>
  <c r="BN1308" i="1"/>
  <c r="BN290" i="1"/>
  <c r="BN841" i="1"/>
  <c r="BN597" i="1"/>
  <c r="BN703" i="1"/>
  <c r="BN1277" i="1"/>
  <c r="BN323" i="1"/>
  <c r="BN940" i="1"/>
  <c r="BN892" i="1"/>
  <c r="BN1206" i="1"/>
  <c r="BN655" i="1"/>
  <c r="BN708" i="1"/>
  <c r="BN1693" i="1"/>
  <c r="BN1258" i="1"/>
  <c r="BN206" i="1"/>
  <c r="BN13" i="1"/>
  <c r="BN607" i="1"/>
  <c r="BN362" i="1"/>
  <c r="BN598" i="1"/>
  <c r="BN613" i="1"/>
  <c r="BN1272" i="1"/>
  <c r="BN1807" i="1"/>
  <c r="BN1809" i="1"/>
  <c r="BN198" i="1"/>
  <c r="BN1273" i="1"/>
  <c r="BN552" i="1"/>
  <c r="BN164" i="1"/>
  <c r="BN1228" i="1"/>
  <c r="BN1691" i="1"/>
  <c r="BN465" i="1"/>
  <c r="BN986" i="1"/>
  <c r="BN834" i="1"/>
  <c r="BN1558" i="1"/>
  <c r="BN464" i="1"/>
  <c r="BN1622" i="1"/>
  <c r="BN1529" i="1"/>
  <c r="BN1493" i="1"/>
  <c r="BN569" i="1"/>
  <c r="BN1525" i="1"/>
  <c r="BN603" i="1"/>
  <c r="BN382" i="1"/>
  <c r="BN91" i="1"/>
  <c r="BN1168" i="1"/>
  <c r="BN1810" i="1"/>
  <c r="BN88" i="1"/>
  <c r="BN867" i="1"/>
  <c r="BN523" i="1"/>
  <c r="BN1048" i="1"/>
  <c r="BN870" i="1"/>
  <c r="BN1564" i="1"/>
  <c r="BN977" i="1"/>
  <c r="BN1347" i="1"/>
  <c r="BN41" i="1"/>
  <c r="BN54" i="1"/>
  <c r="BN129" i="1"/>
  <c r="BN1816" i="1"/>
  <c r="BN1583" i="1"/>
  <c r="BN690" i="1"/>
  <c r="BN702" i="1"/>
  <c r="BN1817" i="1"/>
  <c r="BN1818" i="1"/>
  <c r="BN1664" i="1"/>
  <c r="BN1819" i="1"/>
  <c r="BN1822" i="1"/>
  <c r="BN429" i="1"/>
  <c r="BN919" i="1"/>
  <c r="BN1824" i="1"/>
  <c r="BN1234" i="1"/>
  <c r="BN1825" i="1"/>
  <c r="BN388" i="1"/>
  <c r="BN1216" i="1"/>
  <c r="BN1826" i="1"/>
  <c r="BN574" i="1"/>
  <c r="BN186" i="1"/>
  <c r="BN1673" i="1"/>
  <c r="BN720" i="1"/>
  <c r="BN1603" i="1"/>
  <c r="BN1037" i="1"/>
  <c r="BN1035" i="1"/>
  <c r="BN44" i="1"/>
  <c r="BN195" i="1"/>
  <c r="BN1084" i="1"/>
  <c r="BN620" i="1"/>
  <c r="BN1623" i="1"/>
  <c r="BN1193" i="1"/>
  <c r="BN1828" i="1"/>
  <c r="BN900" i="1"/>
  <c r="BN561" i="1"/>
  <c r="BN1090" i="1"/>
  <c r="BN1563" i="1"/>
  <c r="BN1053" i="1"/>
  <c r="BN1123" i="1"/>
  <c r="BN527" i="1"/>
  <c r="BN679" i="1"/>
  <c r="BN1829" i="1"/>
  <c r="BN516" i="1"/>
  <c r="BN776" i="1"/>
  <c r="BN261" i="1"/>
  <c r="BN1830" i="1"/>
  <c r="BN849" i="1"/>
  <c r="BN869" i="1"/>
  <c r="BN1567" i="1"/>
  <c r="BN545" i="1"/>
  <c r="BN1573" i="1"/>
  <c r="BN1146" i="1"/>
  <c r="BN1601" i="1"/>
  <c r="BN1656" i="1"/>
  <c r="BN1831" i="1"/>
  <c r="BN1740" i="1"/>
  <c r="BN1498" i="1"/>
  <c r="BN306" i="1"/>
  <c r="BN807" i="1"/>
  <c r="BN1541" i="1"/>
  <c r="BN1454" i="1"/>
  <c r="BN1832" i="1"/>
  <c r="BN949" i="1"/>
  <c r="BN1543" i="1"/>
  <c r="BN1572" i="1"/>
  <c r="BN1695" i="1"/>
  <c r="BN456" i="1"/>
  <c r="BN1579" i="1"/>
  <c r="BN209" i="1"/>
  <c r="BN989" i="1"/>
  <c r="BN1551" i="1"/>
  <c r="BN731" i="1"/>
  <c r="BN1429" i="1"/>
  <c r="BN1457" i="1"/>
  <c r="BN1289" i="1"/>
  <c r="BN1461" i="1"/>
  <c r="BN1375" i="1"/>
  <c r="BN1834" i="1"/>
  <c r="BN1280" i="1"/>
  <c r="BN1743" i="1"/>
  <c r="BN1835" i="1"/>
  <c r="BN1836" i="1"/>
  <c r="BN652" i="1"/>
  <c r="BN941" i="1"/>
  <c r="BN1670" i="1"/>
  <c r="BN12" i="1"/>
  <c r="BN1660" i="1"/>
  <c r="BN1840" i="1"/>
  <c r="BN1841" i="1"/>
  <c r="BN60" i="1"/>
  <c r="BN1842" i="1"/>
  <c r="BN1844" i="1"/>
  <c r="BN1845" i="1"/>
  <c r="BN1846" i="1"/>
  <c r="BN1847" i="1"/>
  <c r="BN1848" i="1"/>
  <c r="BN1849" i="1"/>
  <c r="BN954" i="1"/>
  <c r="BN39" i="1"/>
  <c r="BN1244" i="1"/>
  <c r="BN379" i="1"/>
  <c r="BN1850" i="1"/>
  <c r="BN1368" i="1"/>
  <c r="BN1391" i="1"/>
  <c r="BN1851" i="1"/>
  <c r="BN1853" i="1"/>
  <c r="BN994" i="1"/>
  <c r="BN1855" i="1"/>
  <c r="BN1856" i="1"/>
  <c r="BN1857" i="1"/>
  <c r="BN682" i="1"/>
  <c r="BN1512" i="1"/>
  <c r="BN1392" i="1"/>
  <c r="BN265" i="1"/>
  <c r="BN873" i="1"/>
  <c r="BN1393" i="1"/>
  <c r="BN162" i="1"/>
  <c r="BN562" i="1"/>
  <c r="BN710" i="1"/>
  <c r="BN1559" i="1"/>
  <c r="BN1858" i="1"/>
  <c r="BN320" i="1"/>
  <c r="BN100" i="1"/>
  <c r="BN1424" i="1"/>
  <c r="BN1366" i="1"/>
  <c r="BN1721" i="1"/>
  <c r="BN1581" i="1"/>
  <c r="BN712" i="1"/>
  <c r="BN1859" i="1"/>
  <c r="BN1605" i="1"/>
  <c r="BN1860" i="1"/>
  <c r="BN85" i="1"/>
  <c r="BN87" i="1"/>
  <c r="BN142" i="1"/>
  <c r="BN700" i="1"/>
  <c r="BN1600" i="1"/>
  <c r="BN1470" i="1"/>
  <c r="BN1719" i="1"/>
  <c r="BN1377" i="1"/>
  <c r="BN1715" i="1"/>
  <c r="BN818" i="1"/>
  <c r="BN1599" i="1"/>
  <c r="BN113" i="1"/>
  <c r="BN647" i="1"/>
  <c r="BN815" i="1"/>
  <c r="BN1555" i="1"/>
  <c r="BN1451" i="1"/>
  <c r="BN391" i="1"/>
  <c r="BN1327" i="1"/>
  <c r="BN877" i="1"/>
  <c r="BN735" i="1"/>
  <c r="BN1271" i="1"/>
  <c r="BN1861" i="1"/>
  <c r="BN1862" i="1"/>
  <c r="BN1736" i="1"/>
  <c r="BN638" i="1"/>
  <c r="BN897" i="1"/>
  <c r="BN1251" i="1"/>
  <c r="BN463" i="1"/>
  <c r="BN1316" i="1"/>
  <c r="BN1863" i="1"/>
  <c r="BN1864" i="1"/>
  <c r="BN1865" i="1"/>
  <c r="BN1418" i="1"/>
  <c r="BN1042" i="1"/>
  <c r="BN1262" i="1"/>
  <c r="BN1866" i="1"/>
  <c r="BN704" i="1"/>
  <c r="BN1867" i="1"/>
  <c r="BN1646" i="1"/>
  <c r="BN1598" i="1"/>
  <c r="BN5" i="1"/>
  <c r="BN1501" i="1"/>
  <c r="BN953" i="1"/>
  <c r="BN1868" i="1"/>
  <c r="BN1869" i="1"/>
  <c r="BN1723" i="1"/>
  <c r="BN1870" i="1"/>
  <c r="BN1871" i="1"/>
  <c r="BN1202" i="1"/>
  <c r="BN1587" i="1"/>
  <c r="BN572" i="1"/>
  <c r="BN148" i="1"/>
  <c r="BN1872" i="1"/>
  <c r="BN1732" i="1"/>
  <c r="BN34" i="1"/>
  <c r="BN946" i="1"/>
  <c r="BN722" i="1"/>
  <c r="BN1560" i="1"/>
  <c r="BN182" i="1"/>
  <c r="BN1115" i="1"/>
  <c r="BN758" i="1"/>
  <c r="BN1208" i="1"/>
  <c r="BN1013" i="1"/>
  <c r="BN1315" i="1"/>
  <c r="BN801" i="1"/>
  <c r="BN683" i="1"/>
  <c r="BN1873" i="1"/>
  <c r="BN945" i="1"/>
  <c r="BN1874" i="1"/>
  <c r="BN1875" i="1"/>
  <c r="BN825" i="1"/>
  <c r="BN358" i="1"/>
  <c r="BN1876" i="1"/>
  <c r="BN1626" i="1"/>
  <c r="BN1877" i="1"/>
  <c r="BN851" i="1"/>
  <c r="BN351" i="1"/>
  <c r="BN467" i="1"/>
  <c r="BN1469" i="1"/>
  <c r="BN1139" i="1"/>
  <c r="BN1577" i="1"/>
  <c r="BN1641" i="1"/>
  <c r="BN1441" i="1"/>
  <c r="BN1879" i="1"/>
  <c r="BN224" i="1"/>
  <c r="BN1044" i="1"/>
  <c r="BN305" i="1"/>
  <c r="BN1880" i="1"/>
  <c r="BN748" i="1"/>
  <c r="BN269" i="1"/>
  <c r="BN734" i="1"/>
  <c r="BN1077" i="1"/>
  <c r="BN1364" i="1"/>
  <c r="BN423" i="1"/>
  <c r="BN1532" i="1"/>
  <c r="BN1405" i="1"/>
  <c r="BN1064" i="1"/>
  <c r="BN1547" i="1"/>
  <c r="BN1039" i="1"/>
  <c r="BN1883" i="1"/>
  <c r="BN895" i="1"/>
  <c r="BN1884" i="1"/>
  <c r="BN1357" i="1"/>
  <c r="BN774" i="1"/>
  <c r="BN715" i="1"/>
  <c r="BN1356" i="1"/>
  <c r="BN616" i="1"/>
  <c r="BN875" i="1"/>
  <c r="BN1638" i="1"/>
  <c r="BN1885" i="1"/>
  <c r="BN145" i="1"/>
  <c r="BN1886" i="1"/>
  <c r="BN1612" i="1"/>
  <c r="BN1887" i="1"/>
  <c r="BN1888" i="1"/>
  <c r="BN222" i="1"/>
  <c r="BN717" i="1"/>
  <c r="BN1889" i="1"/>
  <c r="BN1554" i="1"/>
  <c r="BN1890" i="1"/>
  <c r="BN1892" i="1"/>
  <c r="BN1235" i="1"/>
  <c r="BN1894" i="1"/>
  <c r="BN1895" i="1"/>
  <c r="BN1896" i="1"/>
  <c r="BN1899" i="1"/>
  <c r="BN1264" i="1"/>
  <c r="BN1900" i="1"/>
  <c r="BN1075" i="1"/>
  <c r="BN1689" i="1"/>
  <c r="BN1901" i="1"/>
  <c r="BN1902" i="1"/>
  <c r="BN65" i="1"/>
  <c r="BN45" i="1"/>
  <c r="BN327" i="1"/>
  <c r="BN692" i="1"/>
  <c r="BN1697" i="1"/>
  <c r="BN1482" i="1"/>
  <c r="BN739" i="1"/>
  <c r="BN1905" i="1"/>
  <c r="BN855" i="1"/>
  <c r="BN299" i="1"/>
  <c r="BN1906" i="1"/>
  <c r="BN831" i="1"/>
  <c r="BN1644" i="1"/>
  <c r="BN216" i="1"/>
  <c r="BN1907" i="1"/>
  <c r="BN1211" i="1"/>
  <c r="BN1640" i="1"/>
  <c r="BN609" i="1"/>
  <c r="BN450" i="1"/>
  <c r="BN842" i="1"/>
  <c r="BN745" i="1"/>
  <c r="BN610" i="1"/>
  <c r="BN1462" i="1"/>
  <c r="BN251" i="1"/>
  <c r="BN152" i="1"/>
  <c r="BN1621" i="1"/>
  <c r="BN223" i="1"/>
  <c r="BN707" i="1"/>
  <c r="BN1215" i="1"/>
  <c r="BN907" i="1"/>
  <c r="BN1345" i="1"/>
  <c r="BN1576" i="1"/>
  <c r="BN343" i="1"/>
  <c r="BN1284" i="1"/>
  <c r="BN623" i="1"/>
  <c r="BN1636" i="1"/>
  <c r="BN778" i="1"/>
  <c r="BN781" i="1"/>
  <c r="BN1335" i="1"/>
  <c r="BN1633" i="1"/>
  <c r="BN1432" i="1"/>
  <c r="BN1463" i="1"/>
  <c r="BN1535" i="1"/>
  <c r="BN455" i="1"/>
  <c r="BN1110" i="1"/>
  <c r="BN1694" i="1"/>
  <c r="BN1204" i="1"/>
  <c r="BN1908" i="1"/>
  <c r="BN1513" i="1"/>
  <c r="BN1299" i="1"/>
  <c r="BN1552" i="1"/>
  <c r="BN1909" i="1"/>
  <c r="BN1505" i="1"/>
  <c r="BN1910" i="1"/>
  <c r="BN809" i="1"/>
  <c r="BN1310" i="1"/>
  <c r="BN950" i="1"/>
  <c r="BN1565" i="1"/>
  <c r="BN979" i="1"/>
  <c r="BN1680" i="1"/>
  <c r="BN1089" i="1"/>
  <c r="BN1503" i="1"/>
  <c r="BN120" i="1"/>
  <c r="BN1911" i="1"/>
  <c r="BN1212" i="1"/>
  <c r="BN878" i="1"/>
  <c r="BN1434" i="1"/>
  <c r="BN396" i="1"/>
  <c r="BN1350" i="1"/>
  <c r="BN1916" i="1"/>
  <c r="BN498" i="1"/>
  <c r="BN1363" i="1"/>
  <c r="BN874" i="1"/>
  <c r="BN1917" i="1"/>
  <c r="BN1101" i="1"/>
  <c r="BN165" i="1"/>
  <c r="BN653" i="1"/>
  <c r="BN1296" i="1"/>
  <c r="BN1918" i="1"/>
  <c r="BN902" i="1"/>
  <c r="BN1178" i="1"/>
  <c r="BN1343" i="1"/>
  <c r="BN1920" i="1"/>
  <c r="BN975" i="1"/>
  <c r="BN1030" i="1"/>
  <c r="BN937" i="1"/>
  <c r="BN1054" i="1"/>
  <c r="BN260" i="1"/>
  <c r="BN1049" i="1"/>
  <c r="BN879" i="1"/>
  <c r="BN10" i="1"/>
  <c r="BN751" i="1"/>
  <c r="BN1537" i="1"/>
  <c r="BN1922" i="1"/>
  <c r="BN1923" i="1"/>
  <c r="BN1358" i="1"/>
  <c r="BN1924" i="1"/>
  <c r="BN1925" i="1"/>
  <c r="BN256" i="1"/>
  <c r="BN1926" i="1"/>
  <c r="BN1927" i="1"/>
  <c r="BN1928" i="1"/>
  <c r="BN884" i="1"/>
  <c r="BN181" i="1"/>
  <c r="BN936" i="1"/>
  <c r="BN1252" i="1"/>
  <c r="BN46" i="1"/>
  <c r="BN837" i="1"/>
  <c r="BN1191" i="1"/>
  <c r="BN1120" i="1"/>
  <c r="BN822" i="1"/>
  <c r="BN522" i="1"/>
  <c r="BN579" i="1"/>
  <c r="BN369" i="1"/>
  <c r="BN577" i="1"/>
  <c r="BN605" i="1"/>
  <c r="BN599" i="1"/>
  <c r="BN588" i="1"/>
  <c r="BN1160" i="1"/>
  <c r="BN335" i="1"/>
  <c r="BN246" i="1"/>
  <c r="BN1063" i="1"/>
  <c r="BN976" i="1"/>
  <c r="BN1292" i="1"/>
  <c r="BN1502" i="1"/>
  <c r="BN1197" i="1"/>
  <c r="BN1570" i="1"/>
  <c r="BN1372" i="1"/>
  <c r="BN850" i="1"/>
  <c r="BN1929" i="1"/>
  <c r="BN1274" i="1"/>
  <c r="BN803" i="1"/>
  <c r="BN1022" i="1"/>
  <c r="BN1045" i="1"/>
  <c r="BN918" i="1"/>
  <c r="BN1059" i="1"/>
  <c r="BN1055" i="1"/>
  <c r="BN1930" i="1"/>
  <c r="BN1615" i="1"/>
  <c r="BN1015" i="1"/>
  <c r="BN913" i="1"/>
  <c r="BN1620" i="1"/>
  <c r="BN1213" i="1"/>
  <c r="BN1611" i="1"/>
  <c r="BN15" i="1"/>
  <c r="BN1325" i="1"/>
  <c r="BN924" i="1"/>
  <c r="BN1533" i="1"/>
  <c r="BN1932" i="1"/>
  <c r="BN307" i="1"/>
  <c r="BN1566" i="1"/>
  <c r="BN1933" i="1"/>
  <c r="BN1040" i="1"/>
  <c r="BN1222" i="1"/>
  <c r="BN1546" i="1"/>
  <c r="BN1458" i="1"/>
  <c r="BN1417" i="1"/>
  <c r="BN1305" i="1"/>
  <c r="BN1140" i="1"/>
  <c r="BN951" i="1"/>
  <c r="BN796" i="1"/>
  <c r="BN1934" i="1"/>
  <c r="BN771" i="1"/>
  <c r="BN786" i="1"/>
  <c r="BN787" i="1"/>
  <c r="BN1935" i="1"/>
  <c r="BN929" i="1"/>
  <c r="BN1062" i="1"/>
  <c r="BN750" i="1"/>
  <c r="BN515" i="1"/>
  <c r="BN886" i="1"/>
  <c r="BN1413" i="1"/>
  <c r="BN589" i="1"/>
  <c r="BN1409" i="1"/>
  <c r="BN955" i="1"/>
  <c r="BN483" i="1"/>
  <c r="BN1936" i="1"/>
  <c r="BN1134" i="1"/>
  <c r="BN556" i="1"/>
  <c r="BN480" i="1"/>
  <c r="BN1662" i="1"/>
  <c r="BN238" i="1"/>
  <c r="BN1394" i="1"/>
  <c r="BN944" i="1"/>
  <c r="BN971" i="1"/>
  <c r="BN1531" i="1"/>
  <c r="BN1341" i="1"/>
  <c r="BN590" i="1"/>
  <c r="BN1707" i="1"/>
  <c r="BN1937" i="1"/>
  <c r="BN896" i="1"/>
  <c r="BN247" i="1"/>
  <c r="BN1704" i="1"/>
  <c r="BN848" i="1"/>
  <c r="BN514" i="1"/>
  <c r="BN303" i="1"/>
  <c r="BN1195" i="1"/>
  <c r="BN1447" i="1"/>
  <c r="BN443" i="1"/>
  <c r="BN1480" i="1"/>
  <c r="BN1464" i="1"/>
  <c r="BN1516" i="1"/>
  <c r="BN485" i="1"/>
  <c r="BN1489" i="1"/>
  <c r="BN1595" i="1"/>
  <c r="BN1938" i="1"/>
  <c r="BN1121" i="1"/>
  <c r="BN641" i="1"/>
  <c r="BN1592" i="1"/>
  <c r="BN891" i="1"/>
  <c r="BN1939" i="1"/>
  <c r="BN1465" i="1"/>
  <c r="BN1025" i="1"/>
  <c r="BN1596" i="1"/>
  <c r="BN901" i="1"/>
  <c r="BN780" i="1"/>
  <c r="BN1940" i="1"/>
  <c r="BN1941" i="1"/>
  <c r="BN1642" i="1"/>
  <c r="BN1507" i="1"/>
  <c r="BN1301" i="1"/>
  <c r="BN540" i="1"/>
  <c r="BN1382" i="1"/>
  <c r="BN694" i="1"/>
  <c r="BN1943" i="1"/>
  <c r="BN1528" i="1"/>
  <c r="BN709" i="1"/>
  <c r="BN1944" i="1"/>
  <c r="BN1192" i="1"/>
  <c r="BN688" i="1"/>
  <c r="BN802" i="1"/>
  <c r="BN626" i="1"/>
  <c r="BN782" i="1"/>
  <c r="BN1094" i="1"/>
  <c r="BN1946" i="1"/>
  <c r="BN1360" i="1"/>
  <c r="BN1947" i="1"/>
  <c r="BN1948" i="1"/>
  <c r="BN811" i="1"/>
  <c r="BN1949" i="1"/>
  <c r="BN1163" i="1"/>
  <c r="BN1950" i="1"/>
  <c r="BN1370" i="1"/>
  <c r="BN1355" i="1"/>
  <c r="BN1607" i="1"/>
  <c r="BN1628" i="1"/>
  <c r="BN1238" i="1"/>
  <c r="BN1117" i="1"/>
  <c r="BN1260" i="1"/>
  <c r="BN35" i="1"/>
  <c r="BN1639" i="1"/>
  <c r="BN1951" i="1"/>
  <c r="BN1632" i="1"/>
  <c r="BN1952" i="1"/>
  <c r="BN1001" i="1"/>
  <c r="BN1953" i="1"/>
  <c r="BN1954" i="1"/>
  <c r="BN1955" i="1"/>
  <c r="BN1956" i="1"/>
  <c r="BN1957" i="1"/>
  <c r="BN705" i="1"/>
  <c r="BN1958" i="1"/>
  <c r="BN1959" i="1"/>
  <c r="BN881" i="1"/>
  <c r="BN1960" i="1"/>
  <c r="BN639" i="1"/>
  <c r="BN1961" i="1"/>
  <c r="BN591" i="1"/>
  <c r="BN136" i="1"/>
  <c r="BN1019" i="1"/>
  <c r="BN1962" i="1"/>
  <c r="BN1969" i="1"/>
  <c r="BN1643" i="1"/>
  <c r="BN1625" i="1"/>
  <c r="BN1987" i="1"/>
  <c r="BN691" i="1"/>
  <c r="BN696" i="1"/>
  <c r="BN1143" i="1"/>
  <c r="BN1645" i="1"/>
  <c r="BN1188" i="1"/>
  <c r="BN1414" i="1"/>
  <c r="BN1988" i="1"/>
  <c r="BN1989" i="1"/>
  <c r="BN1647" i="1"/>
  <c r="BN1068" i="1"/>
  <c r="BN1147" i="1"/>
  <c r="BN1161" i="1"/>
  <c r="BN1239" i="1"/>
  <c r="BN1992" i="1"/>
  <c r="BN1993" i="1"/>
  <c r="BN1651" i="1"/>
  <c r="BN1207" i="1"/>
  <c r="BN1276" i="1"/>
  <c r="BN1996" i="1"/>
  <c r="BN1011" i="1"/>
  <c r="BN1652" i="1"/>
  <c r="BN1036" i="1"/>
  <c r="BN1298" i="1"/>
  <c r="BN1653" i="1"/>
  <c r="BN1998" i="1"/>
  <c r="BN2001" i="1"/>
  <c r="BN1270" i="1"/>
  <c r="BN2002" i="1"/>
  <c r="BN2003" i="1"/>
  <c r="BN1003" i="1"/>
  <c r="BN1189" i="1"/>
  <c r="BN1067" i="1"/>
  <c r="BN1171" i="1"/>
  <c r="BN1086" i="1"/>
  <c r="BN1158" i="1"/>
  <c r="BN2004" i="1"/>
  <c r="BN2005" i="1"/>
  <c r="BN1243" i="1"/>
  <c r="BN2006" i="1"/>
  <c r="BN2007" i="1"/>
  <c r="BN1186" i="1"/>
  <c r="BN2008" i="1"/>
  <c r="BN2009" i="1"/>
  <c r="BN2010" i="1"/>
  <c r="BN1004" i="1"/>
  <c r="BN2011" i="1"/>
  <c r="BN974" i="1"/>
  <c r="BN2012" i="1"/>
  <c r="BN1119" i="1"/>
  <c r="BN2013" i="1"/>
  <c r="BN1453" i="1"/>
  <c r="BN2014" i="1"/>
  <c r="BN790" i="1"/>
  <c r="BN793" i="1"/>
  <c r="BN829" i="1"/>
  <c r="BN2015" i="1"/>
  <c r="BN1665" i="1"/>
  <c r="BN2016" i="1"/>
  <c r="BN1300" i="1"/>
  <c r="BN819" i="1"/>
  <c r="BN2017" i="1"/>
  <c r="BN2018" i="1"/>
  <c r="BN1111" i="1"/>
  <c r="BN1667" i="1"/>
  <c r="BN548" i="1"/>
  <c r="BN1668" i="1"/>
  <c r="BN2019" i="1"/>
  <c r="BN1384" i="1"/>
  <c r="BN2020" i="1"/>
  <c r="BN2021" i="1"/>
  <c r="BN1511" i="1"/>
  <c r="BN684" i="1"/>
  <c r="BN1637" i="1"/>
  <c r="BN1112" i="1"/>
  <c r="BN2022" i="1"/>
  <c r="BN1530" i="1"/>
  <c r="BN2023" i="1"/>
  <c r="BN743" i="1"/>
  <c r="BN1671" i="1"/>
  <c r="BN863" i="1"/>
  <c r="BN1256" i="1"/>
  <c r="BN1230" i="1"/>
  <c r="BN1491" i="1"/>
  <c r="BN169" i="1"/>
  <c r="BN1716" i="1"/>
  <c r="BN2024" i="1"/>
  <c r="BN1073" i="1"/>
  <c r="BN1686" i="1"/>
  <c r="BN1130" i="1"/>
  <c r="BN2025" i="1"/>
  <c r="BN94" i="1"/>
  <c r="BN187" i="1"/>
  <c r="BN1433" i="1"/>
  <c r="BN2026" i="1"/>
  <c r="BN1395" i="1"/>
  <c r="BN757" i="1"/>
  <c r="BN1129" i="1"/>
  <c r="BN1648" i="1"/>
  <c r="BN1425" i="1"/>
  <c r="BN1674" i="1"/>
  <c r="BN1550" i="1"/>
  <c r="BN3" i="1"/>
  <c r="BN2027" i="1"/>
  <c r="BN549" i="1"/>
  <c r="BN1069" i="1"/>
  <c r="BN862" i="1"/>
  <c r="BN817" i="1"/>
  <c r="BN773" i="1"/>
  <c r="BN1585" i="1"/>
  <c r="BN1419" i="1"/>
  <c r="BN1362" i="1"/>
  <c r="BN1649" i="1"/>
  <c r="BN1017" i="1"/>
  <c r="BN1677" i="1"/>
  <c r="BN1553" i="1"/>
  <c r="BN2028" i="1"/>
  <c r="BN2029" i="1"/>
  <c r="BN2030" i="1"/>
  <c r="BN1373" i="1"/>
  <c r="BN993" i="1"/>
  <c r="BN2031" i="1"/>
  <c r="BN876" i="1"/>
  <c r="BN2032" i="1"/>
  <c r="BN1681" i="1"/>
  <c r="BN1682" i="1"/>
  <c r="BN2033" i="1"/>
  <c r="BN1655" i="1"/>
  <c r="BN964" i="1"/>
  <c r="BN1466" i="1"/>
  <c r="BN1000" i="1"/>
  <c r="BN1509" i="1"/>
  <c r="BN1650" i="1"/>
  <c r="BN972" i="1"/>
  <c r="BN1287" i="1"/>
  <c r="BN1247" i="1"/>
  <c r="BN1078" i="1"/>
  <c r="BN1288" i="1"/>
  <c r="BN960" i="1"/>
  <c r="BN2034" i="1"/>
  <c r="BN1683" i="1"/>
  <c r="BN1684" i="1"/>
  <c r="BN1685" i="1"/>
  <c r="BN2035" i="1"/>
  <c r="BN2036" i="1"/>
  <c r="BN1124" i="1"/>
  <c r="BN2037" i="1"/>
  <c r="BN797" i="1"/>
  <c r="BN813" i="1"/>
  <c r="BN828" i="1"/>
  <c r="BN2038" i="1"/>
  <c r="BN983" i="1"/>
  <c r="BN990" i="1"/>
  <c r="BN800" i="1"/>
  <c r="BN1380" i="1"/>
  <c r="BN2039" i="1"/>
  <c r="BN386" i="1"/>
  <c r="BN397" i="1"/>
  <c r="BN1523" i="1"/>
  <c r="BN1588" i="1"/>
  <c r="BN1590" i="1"/>
  <c r="BN1504" i="1"/>
  <c r="BN752" i="1"/>
  <c r="BN1497" i="1"/>
  <c r="BN1540" i="1"/>
  <c r="BN1545" i="1"/>
  <c r="BN1278" i="1"/>
  <c r="BN1281" i="1"/>
  <c r="BN716" i="1"/>
  <c r="BN2040" i="1"/>
  <c r="BN852" i="1"/>
  <c r="BN1610" i="1"/>
  <c r="BN1619" i="1"/>
  <c r="BN2041" i="1"/>
  <c r="BN1376" i="1"/>
  <c r="BN2042" i="1"/>
  <c r="BN2043" i="1"/>
  <c r="BN1439" i="1"/>
  <c r="BN1440" i="1"/>
  <c r="BN2044" i="1"/>
  <c r="BN2045" i="1"/>
  <c r="BN2046" i="1"/>
  <c r="BN1727" i="1"/>
  <c r="BN1097" i="1"/>
  <c r="BN2047" i="1"/>
  <c r="BN2048" i="1"/>
  <c r="BN634" i="1"/>
  <c r="BN1118" i="1"/>
  <c r="BN635" i="1"/>
  <c r="BN1403" i="1"/>
  <c r="BN1741" i="1"/>
  <c r="BN905" i="1"/>
  <c r="BN806" i="1"/>
  <c r="BN1056" i="1"/>
  <c r="BN2049" i="1"/>
  <c r="BN2050" i="1"/>
  <c r="BN2051" i="1"/>
  <c r="BN2052" i="1"/>
  <c r="BN2053" i="1"/>
  <c r="BN2054" i="1"/>
  <c r="BN2055" i="1"/>
  <c r="BN2056" i="1"/>
  <c r="BN2057" i="1"/>
  <c r="BN1396" i="1"/>
  <c r="BN2058" i="1"/>
  <c r="BN1142" i="1"/>
  <c r="BN1107" i="1"/>
  <c r="BN1261" i="1"/>
  <c r="BN2060" i="1"/>
  <c r="BN2062" i="1"/>
  <c r="BN2063" i="1"/>
  <c r="BN2064" i="1"/>
  <c r="BN1087" i="1"/>
  <c r="BN2065" i="1"/>
  <c r="BN1010" i="1"/>
  <c r="BN1009" i="1"/>
  <c r="BN1185" i="1"/>
  <c r="BN1026" i="1"/>
  <c r="BN2066" i="1"/>
  <c r="BN2067" i="1"/>
  <c r="BN1698" i="1"/>
  <c r="BN1170" i="1"/>
  <c r="BN1613" i="1"/>
  <c r="BN1285" i="1"/>
  <c r="BN1286" i="1"/>
  <c r="BN1282" i="1"/>
  <c r="BN1205" i="1"/>
  <c r="BN2068" i="1"/>
  <c r="BN2077" i="1"/>
  <c r="BN2069" i="1"/>
  <c r="BN2076" i="1"/>
  <c r="BN2175" i="1"/>
  <c r="BN1336" i="1"/>
  <c r="BN2078" i="1"/>
  <c r="BN2061" i="1"/>
  <c r="BN1602" i="1"/>
  <c r="BN1138" i="1"/>
  <c r="BN1318" i="1"/>
  <c r="BN1314" i="1"/>
  <c r="BN2070" i="1"/>
  <c r="BN1102" i="1"/>
  <c r="BN2071" i="1"/>
  <c r="BN1290" i="1"/>
  <c r="BN2072" i="1"/>
  <c r="BN1131" i="1"/>
  <c r="BN1028" i="1"/>
  <c r="BN1706" i="1"/>
  <c r="BN1122" i="1"/>
  <c r="BN799" i="1"/>
  <c r="BN2073" i="1"/>
  <c r="BN2074" i="1"/>
  <c r="BN1708" i="1"/>
  <c r="BN794" i="1"/>
  <c r="BN992" i="1"/>
  <c r="BN2075" i="1"/>
  <c r="BN1385" i="1"/>
  <c r="BN1710" i="1"/>
  <c r="BN1114" i="1"/>
  <c r="BN1354" i="1"/>
  <c r="BN1712" i="1"/>
  <c r="BN1713" i="1"/>
  <c r="BN1172" i="1"/>
  <c r="BN1091" i="1"/>
  <c r="BN1126" i="1"/>
  <c r="BN1141" i="1"/>
  <c r="BN1128" i="1"/>
  <c r="BN1242" i="1"/>
  <c r="BN1177" i="1"/>
  <c r="BN1184" i="1"/>
  <c r="BN1179" i="1"/>
  <c r="BN1104" i="1"/>
  <c r="BN1275" i="1"/>
  <c r="BN1113" i="1"/>
  <c r="BN1291" i="1"/>
  <c r="BN1047" i="1"/>
  <c r="BN999" i="1"/>
  <c r="BN539" i="1"/>
  <c r="BN1293" i="1"/>
  <c r="BN1165" i="1"/>
  <c r="BN1099" i="1"/>
  <c r="BN1153" i="1"/>
  <c r="BN1093" i="1"/>
  <c r="BN1714" i="1"/>
  <c r="BN1023" i="1"/>
  <c r="BN1148" i="1"/>
  <c r="BN2059" i="1"/>
  <c r="BN1159" i="1"/>
  <c r="BN1150" i="1"/>
  <c r="BN1149" i="1"/>
  <c r="BN917" i="1"/>
  <c r="BN2079" i="1"/>
  <c r="BN2080" i="1"/>
  <c r="BN1157" i="1"/>
  <c r="BN1092" i="1"/>
  <c r="BN1717" i="1"/>
  <c r="BN1108" i="1"/>
  <c r="BN674" i="1"/>
  <c r="BN2081" i="1"/>
  <c r="BN1614" i="1"/>
  <c r="BN2083" i="1"/>
  <c r="BN2084" i="1"/>
  <c r="BN2085" i="1"/>
  <c r="BN795" i="1"/>
  <c r="BN637" i="1"/>
  <c r="BN1164" i="1"/>
  <c r="BN2086" i="1"/>
  <c r="BN2087" i="1"/>
  <c r="BN2088" i="1"/>
  <c r="BN2089" i="1"/>
  <c r="BN2090" i="1"/>
  <c r="BN2091" i="1"/>
  <c r="BN1725" i="1"/>
  <c r="BN1726" i="1"/>
  <c r="BN2092" i="1"/>
  <c r="BN1452" i="1"/>
  <c r="BN490" i="1"/>
  <c r="BN1448" i="1"/>
  <c r="BN1699" i="1"/>
  <c r="BN1450" i="1"/>
  <c r="BN2093" i="1"/>
  <c r="BN1578" i="1"/>
  <c r="BN903" i="1"/>
  <c r="BN909" i="1"/>
  <c r="BN1237" i="1"/>
  <c r="BN2095" i="1"/>
  <c r="BN228" i="1"/>
  <c r="BN1627" i="1"/>
  <c r="BN2096" i="1"/>
  <c r="BN1524" i="1"/>
  <c r="BN973" i="1"/>
  <c r="BN240" i="1"/>
  <c r="BN1539" i="1"/>
  <c r="BN1549" i="1"/>
  <c r="BN984" i="1"/>
  <c r="BN823" i="1"/>
  <c r="BN760" i="1"/>
  <c r="BN858" i="1"/>
  <c r="BN1442" i="1"/>
  <c r="BN1729" i="1"/>
  <c r="BN1515" i="1"/>
  <c r="BN1608" i="1"/>
  <c r="BN344" i="1"/>
  <c r="BN1468" i="1"/>
  <c r="BN1027" i="1"/>
  <c r="BN2097" i="1"/>
  <c r="BN2098" i="1"/>
  <c r="BN2099" i="1"/>
  <c r="BN1734" i="1"/>
  <c r="BN2100" i="1"/>
  <c r="BN2101" i="1"/>
  <c r="BN2102" i="1"/>
  <c r="BN231" i="1"/>
  <c r="BN2103" i="1"/>
  <c r="BN646" i="1"/>
  <c r="BN1472" i="1"/>
  <c r="BN1571" i="1"/>
  <c r="BN2104" i="1"/>
  <c r="BN810" i="1"/>
  <c r="BN1733" i="1"/>
  <c r="BN1411" i="1"/>
  <c r="BN1250" i="1"/>
  <c r="BN2105" i="1"/>
  <c r="BN962" i="1"/>
  <c r="BN2106" i="1"/>
  <c r="BN2107" i="1"/>
  <c r="BN2108" i="1"/>
  <c r="BN1381" i="1"/>
  <c r="BN1735" i="1"/>
  <c r="BN2109" i="1"/>
  <c r="BN1324" i="1"/>
  <c r="BN1383" i="1"/>
  <c r="BN2110" i="1"/>
  <c r="BN315" i="1"/>
  <c r="BN1510" i="1"/>
  <c r="BN2111" i="1"/>
  <c r="BN2112" i="1"/>
  <c r="BN1333" i="1"/>
  <c r="BN2113" i="1"/>
  <c r="BN2114" i="1"/>
  <c r="BN2115" i="1"/>
  <c r="BN2116" i="1"/>
  <c r="BN2117" i="1"/>
  <c r="BN374" i="1"/>
  <c r="BN532" i="1"/>
  <c r="BN1431" i="1"/>
  <c r="BN893" i="1"/>
  <c r="BN1690" i="1"/>
  <c r="BN281" i="1"/>
  <c r="BN1663" i="1"/>
  <c r="BN1520" i="1"/>
  <c r="BN1739" i="1"/>
  <c r="BN1200" i="1"/>
  <c r="BN1475" i="1"/>
  <c r="BN1297" i="1"/>
  <c r="BN1210" i="1"/>
  <c r="BN1487" i="1"/>
  <c r="BN1536" i="1"/>
  <c r="BN204" i="1"/>
  <c r="BN1594" i="1"/>
  <c r="BN1467" i="1"/>
  <c r="BN1616" i="1"/>
  <c r="BN1332" i="1"/>
  <c r="BN1365" i="1"/>
  <c r="BN1254" i="1"/>
  <c r="BN1654" i="1"/>
  <c r="BN2118" i="1"/>
  <c r="BN792" i="1"/>
  <c r="BN1742" i="1"/>
  <c r="BN664" i="1"/>
  <c r="BN1072" i="1"/>
  <c r="BN1460" i="1"/>
  <c r="BN648" i="1"/>
  <c r="BN1521" i="1"/>
  <c r="BN969" i="1"/>
  <c r="BN2119" i="1"/>
  <c r="BN2120" i="1"/>
  <c r="BN2121" i="1"/>
  <c r="BN1014" i="1"/>
  <c r="BN957" i="1"/>
  <c r="BN1232" i="1"/>
  <c r="BN1294" i="1"/>
  <c r="BN2122" i="1"/>
  <c r="BN1029" i="1"/>
  <c r="BN1423" i="1"/>
  <c r="BN1006" i="1"/>
  <c r="BN2123" i="1"/>
  <c r="BN1346" i="1"/>
  <c r="BN2124" i="1"/>
  <c r="BN2125" i="1"/>
  <c r="BN2126" i="1"/>
  <c r="BN1747" i="1"/>
  <c r="BN1156" i="1"/>
  <c r="BN2247" i="1"/>
  <c r="BN1226" i="1"/>
  <c r="BN1378" i="1"/>
  <c r="BN1748" i="1"/>
  <c r="BN2168" i="1"/>
  <c r="BN2127" i="1"/>
  <c r="BN213" i="1"/>
  <c r="BN1635" i="1"/>
  <c r="BN1071" i="1"/>
  <c r="BN2128" i="1"/>
  <c r="BN1750" i="1"/>
  <c r="BN1751" i="1"/>
  <c r="BN1225" i="1"/>
  <c r="BN496" i="1"/>
  <c r="BN1083" i="1"/>
  <c r="BN1752" i="1"/>
  <c r="BN1227" i="1"/>
  <c r="BN1081" i="1"/>
  <c r="BN2129" i="1"/>
  <c r="BN1754" i="1"/>
  <c r="BN1021" i="1"/>
  <c r="BN2130" i="1"/>
  <c r="BN1527" i="1"/>
  <c r="BN2131" i="1"/>
  <c r="BN1338" i="1"/>
  <c r="BN1574" i="1"/>
  <c r="BN2132" i="1"/>
  <c r="BN2133" i="1"/>
  <c r="BN2134" i="1"/>
  <c r="BN2135" i="1"/>
  <c r="BN2136" i="1"/>
  <c r="BN2137" i="1"/>
  <c r="BN2138" i="1"/>
  <c r="BN1759" i="1"/>
  <c r="BN2139" i="1"/>
  <c r="BN987" i="1"/>
  <c r="BN2140" i="1"/>
  <c r="BN2141" i="1"/>
  <c r="BN2142" i="1"/>
  <c r="BN2143" i="1"/>
  <c r="BN2145" i="1"/>
  <c r="BN2146" i="1"/>
  <c r="BN2147" i="1"/>
  <c r="BN2148" i="1"/>
  <c r="BN2149" i="1"/>
  <c r="BN2150" i="1"/>
  <c r="BN2151" i="1"/>
  <c r="BN2152" i="1"/>
  <c r="BN2153" i="1"/>
  <c r="BN2154" i="1"/>
  <c r="BN2155" i="1"/>
  <c r="BN2156" i="1"/>
  <c r="BN2157" i="1"/>
  <c r="BN2158" i="1"/>
  <c r="BN2159" i="1"/>
  <c r="BN2160" i="1"/>
  <c r="BN2161" i="1"/>
  <c r="BN2162" i="1"/>
  <c r="BN2163" i="1"/>
  <c r="BN2164" i="1"/>
  <c r="BN2165" i="1"/>
  <c r="BN2169" i="1"/>
  <c r="BN2170" i="1"/>
  <c r="BN2171" i="1"/>
  <c r="BN2172" i="1"/>
  <c r="BN2173" i="1"/>
  <c r="BN2174" i="1"/>
  <c r="BN2176" i="1"/>
  <c r="BN2177" i="1"/>
  <c r="BN2178" i="1"/>
  <c r="BN2179" i="1"/>
  <c r="BN2180" i="1"/>
  <c r="BN2181" i="1"/>
  <c r="BN2182" i="1"/>
  <c r="BN2183" i="1"/>
  <c r="BN2184" i="1"/>
  <c r="BN2185" i="1"/>
  <c r="BN2186" i="1"/>
  <c r="BN2187" i="1"/>
  <c r="BN2188" i="1"/>
  <c r="BN2189" i="1"/>
  <c r="BN2190" i="1"/>
  <c r="BN2191" i="1"/>
  <c r="BN2192" i="1"/>
  <c r="BN2193" i="1"/>
  <c r="BN2194" i="1"/>
  <c r="BN2195" i="1"/>
  <c r="BN2197" i="1"/>
  <c r="BN2198" i="1"/>
  <c r="BN2199" i="1"/>
  <c r="BN2200" i="1"/>
  <c r="BN2201" i="1"/>
  <c r="BN2202" i="1"/>
  <c r="BN1789" i="1"/>
  <c r="BN2203" i="1"/>
  <c r="BN2204" i="1"/>
  <c r="BN2205" i="1"/>
  <c r="BN2206" i="1"/>
  <c r="BN1410" i="1"/>
  <c r="BN2207" i="1"/>
  <c r="BN2208" i="1"/>
  <c r="BN2209" i="1"/>
  <c r="BN2210" i="1"/>
  <c r="BN1152" i="1"/>
  <c r="BN2211" i="1"/>
  <c r="BN2212" i="1"/>
  <c r="BN1295" i="1"/>
  <c r="BN2213" i="1"/>
  <c r="BN2215" i="1"/>
  <c r="BN1796" i="1"/>
  <c r="BN2216" i="1"/>
  <c r="BN2217" i="1"/>
  <c r="BN1799" i="1"/>
  <c r="BN1800" i="1"/>
  <c r="BN1155" i="1"/>
  <c r="BN2218" i="1"/>
  <c r="BN2219" i="1"/>
  <c r="BN1348" i="1"/>
  <c r="BN1803" i="1"/>
  <c r="BN2220" i="1"/>
  <c r="BN1379" i="1"/>
  <c r="BN2221" i="1"/>
  <c r="BN2222" i="1"/>
  <c r="BN2223" i="1"/>
  <c r="BN2224" i="1"/>
  <c r="BN1080" i="1"/>
  <c r="BN2225" i="1"/>
  <c r="BN1805" i="1"/>
  <c r="BN1229" i="1"/>
  <c r="BN2166" i="1"/>
  <c r="BN2167" i="1"/>
  <c r="BN2226" i="1"/>
  <c r="BN2227" i="1"/>
  <c r="BN2228" i="1"/>
  <c r="BN1806" i="1"/>
  <c r="BN2229" i="1"/>
  <c r="BN1095" i="1"/>
  <c r="BN2230" i="1"/>
  <c r="BN2231" i="1"/>
  <c r="BN2232" i="1"/>
  <c r="BN1374" i="1"/>
  <c r="BN1808" i="1"/>
  <c r="BN2233" i="1"/>
  <c r="BN2234" i="1"/>
  <c r="BN2235" i="1"/>
  <c r="BN2265" i="1"/>
  <c r="BN2236" i="1"/>
  <c r="BN2238" i="1"/>
  <c r="BN2239" i="1"/>
  <c r="BN2240" i="1"/>
  <c r="BN1811" i="1"/>
  <c r="BN2241" i="1"/>
  <c r="BN1812" i="1"/>
  <c r="BN1813" i="1"/>
  <c r="BN1814" i="1"/>
  <c r="BN1815" i="1"/>
  <c r="BN2242" i="1"/>
  <c r="BN2243" i="1"/>
  <c r="BN2244" i="1"/>
  <c r="BN2245" i="1"/>
  <c r="BN1820" i="1"/>
  <c r="BN1821" i="1"/>
  <c r="BN2246" i="1"/>
  <c r="BN2250" i="1"/>
  <c r="BN1823" i="1"/>
  <c r="BN2251" i="1"/>
  <c r="BN2252" i="1"/>
  <c r="BN2253" i="1"/>
  <c r="BN2254" i="1"/>
  <c r="BN2255" i="1"/>
  <c r="BN2256" i="1"/>
  <c r="BN1827" i="1"/>
  <c r="BN2257" i="1"/>
  <c r="BN2258" i="1"/>
  <c r="BN2259" i="1"/>
  <c r="BN2260" i="1"/>
  <c r="BN2261" i="1"/>
  <c r="BN2262" i="1"/>
  <c r="BN2263" i="1"/>
  <c r="BN1833" i="1"/>
  <c r="BN2264" i="1"/>
  <c r="BN2266" i="1"/>
  <c r="BN2267" i="1"/>
  <c r="BN1344" i="1"/>
  <c r="BN1065" i="1"/>
  <c r="BN2268" i="1"/>
  <c r="BN1837" i="1"/>
  <c r="BN2372" i="1"/>
  <c r="BN1838" i="1"/>
  <c r="BN1839" i="1"/>
  <c r="BN2269" i="1"/>
  <c r="BN2270" i="1"/>
  <c r="BN2271" i="1"/>
  <c r="BN2272" i="1"/>
  <c r="BN1843" i="1"/>
  <c r="BN2273" i="1"/>
  <c r="BN2274" i="1"/>
  <c r="BN2275" i="1"/>
  <c r="BN2276" i="1"/>
  <c r="BN2277" i="1"/>
  <c r="BN2278" i="1"/>
  <c r="BN2279" i="1"/>
  <c r="BN2280" i="1"/>
  <c r="BN2281" i="1"/>
  <c r="BN1176" i="1"/>
  <c r="BN1852" i="1"/>
  <c r="BN2282" i="1"/>
  <c r="BN1854" i="1"/>
  <c r="BN2283" i="1"/>
  <c r="BN2284" i="1"/>
  <c r="BN2285" i="1"/>
  <c r="BN996" i="1"/>
  <c r="BN2286" i="1"/>
  <c r="BN2287" i="1"/>
  <c r="BN1070" i="1"/>
  <c r="BN1169" i="1"/>
  <c r="BN2289" i="1"/>
  <c r="BN2290" i="1"/>
  <c r="BN1066" i="1"/>
  <c r="BN2291" i="1"/>
  <c r="BN1593" i="1"/>
  <c r="BN2292" i="1"/>
  <c r="BN1085" i="1"/>
  <c r="BN1253" i="1"/>
  <c r="BN1082" i="1"/>
  <c r="BN2293" i="1"/>
  <c r="BN2294" i="1"/>
  <c r="BN2295" i="1"/>
  <c r="BN1154" i="1"/>
  <c r="BN1445" i="1"/>
  <c r="BN2296" i="1"/>
  <c r="BN2297" i="1"/>
  <c r="BN2298" i="1"/>
  <c r="BN2299" i="1"/>
  <c r="BN2300" i="1"/>
  <c r="BN2301" i="1"/>
  <c r="BN2302" i="1"/>
  <c r="BN2303" i="1"/>
  <c r="BN2304" i="1"/>
  <c r="BN1127" i="1"/>
  <c r="BN2305" i="1"/>
  <c r="BN2306" i="1"/>
  <c r="BN2307" i="1"/>
  <c r="BN2308" i="1"/>
  <c r="BN2309" i="1"/>
  <c r="BN2310" i="1"/>
  <c r="BN2311" i="1"/>
  <c r="BN2312" i="1"/>
  <c r="BN2313" i="1"/>
  <c r="BN2314" i="1"/>
  <c r="BN2315" i="1"/>
  <c r="BN2316" i="1"/>
  <c r="BN1438" i="1"/>
  <c r="BN2317" i="1"/>
  <c r="BN2318" i="1"/>
  <c r="BN1878" i="1"/>
  <c r="BN2319" i="1"/>
  <c r="BN2320" i="1"/>
  <c r="BN2321" i="1"/>
  <c r="BN2322" i="1"/>
  <c r="BN2323" i="1"/>
  <c r="BN2324" i="1"/>
  <c r="BN1881" i="1"/>
  <c r="BN2325" i="1"/>
  <c r="BN1882" i="1"/>
  <c r="BN2326" i="1"/>
  <c r="BN2327" i="1"/>
  <c r="BN2328" i="1"/>
  <c r="BN2329" i="1"/>
  <c r="BN2330" i="1"/>
  <c r="BN1076" i="1"/>
  <c r="BN2331" i="1"/>
  <c r="BN2332" i="1"/>
  <c r="BN2333" i="1"/>
  <c r="BN2334" i="1"/>
  <c r="BN2335" i="1"/>
  <c r="BN1630" i="1"/>
  <c r="BN2336" i="1"/>
  <c r="BN1556" i="1"/>
  <c r="BN1337" i="1"/>
  <c r="BN2337" i="1"/>
  <c r="BN2338" i="1"/>
  <c r="BN1891" i="1"/>
  <c r="BN2339" i="1"/>
  <c r="BN1893" i="1"/>
  <c r="BN2340" i="1"/>
  <c r="BN1173" i="1"/>
  <c r="BN2341" i="1"/>
  <c r="BN1897" i="1"/>
  <c r="BN1898" i="1"/>
  <c r="BN2342" i="1"/>
  <c r="BN2343" i="1"/>
  <c r="BN1557" i="1"/>
  <c r="BN2344" i="1"/>
  <c r="BN2345" i="1"/>
  <c r="BN2346" i="1"/>
  <c r="BN2347" i="1"/>
  <c r="BN1245" i="1"/>
  <c r="BN1586" i="1"/>
  <c r="BN890" i="1"/>
  <c r="BN2348" i="1"/>
  <c r="BN1903" i="1"/>
  <c r="BN1904" i="1"/>
  <c r="BN2349" i="1"/>
  <c r="BN2350" i="1"/>
  <c r="BN1359" i="1"/>
  <c r="BN2351" i="1"/>
  <c r="BN2352" i="1"/>
  <c r="BN2353" i="1"/>
  <c r="BN2354" i="1"/>
  <c r="BN2355" i="1"/>
  <c r="BN1485" i="1"/>
  <c r="BN2356" i="1"/>
  <c r="BN1236" i="1"/>
  <c r="BN2357" i="1"/>
  <c r="BN2358" i="1"/>
  <c r="BN2359" i="1"/>
  <c r="BN1912" i="1"/>
  <c r="BN1913" i="1"/>
  <c r="BN1914" i="1"/>
  <c r="BN1915" i="1"/>
  <c r="BN2360" i="1"/>
  <c r="BN2361" i="1"/>
  <c r="BN573" i="1"/>
  <c r="BN2362" i="1"/>
  <c r="BN580" i="1"/>
  <c r="BN2363" i="1"/>
  <c r="BN2364" i="1"/>
  <c r="BN2365" i="1"/>
  <c r="BN1486" i="1"/>
  <c r="BN1919" i="1"/>
  <c r="BN2366" i="1"/>
  <c r="BN2367" i="1"/>
  <c r="BN2368" i="1"/>
  <c r="BN1024" i="1"/>
  <c r="BN2369" i="1"/>
  <c r="BN2370" i="1"/>
  <c r="BN1526" i="1"/>
  <c r="BN1361" i="1"/>
  <c r="BN2373" i="1"/>
  <c r="BN1921" i="1"/>
  <c r="BN2374" i="1"/>
  <c r="BN2237" i="1"/>
  <c r="BN2371" i="1"/>
  <c r="BN2375" i="1"/>
  <c r="BN2376" i="1"/>
  <c r="BN2377" i="1"/>
  <c r="BN2378" i="1"/>
  <c r="BN2379" i="1"/>
  <c r="BN2380" i="1"/>
  <c r="BN1386" i="1"/>
  <c r="BN2381" i="1"/>
  <c r="BN2382" i="1"/>
  <c r="BN2383" i="1"/>
  <c r="BN2384" i="1"/>
  <c r="BN2385" i="1"/>
  <c r="BN2386" i="1"/>
  <c r="BN2387" i="1"/>
  <c r="BN2388" i="1"/>
  <c r="BN2389" i="1"/>
  <c r="BN2390" i="1"/>
  <c r="BN2391" i="1"/>
  <c r="BN2392" i="1"/>
  <c r="BN939" i="1"/>
  <c r="BN2393" i="1"/>
  <c r="BN1722" i="1"/>
  <c r="BN2394" i="1"/>
  <c r="BN2395" i="1"/>
  <c r="BN2396" i="1"/>
  <c r="BN2397" i="1"/>
  <c r="BN2398" i="1"/>
  <c r="BN2399" i="1"/>
  <c r="BN1931" i="1"/>
  <c r="BN2400" i="1"/>
  <c r="BN2401" i="1"/>
  <c r="BN2402" i="1"/>
  <c r="BN2403" i="1"/>
  <c r="BN2404" i="1"/>
  <c r="BN2405" i="1"/>
  <c r="BN2406" i="1"/>
  <c r="BN2407" i="1"/>
  <c r="BN2408" i="1"/>
  <c r="BN2409" i="1"/>
  <c r="BN2410" i="1"/>
  <c r="BN2411" i="1"/>
  <c r="BN2412" i="1"/>
  <c r="BN2413" i="1"/>
  <c r="BN2414" i="1"/>
  <c r="BN2415" i="1"/>
  <c r="BN2416" i="1"/>
  <c r="BN2417" i="1"/>
  <c r="BN2418" i="1"/>
  <c r="BN2419" i="1"/>
  <c r="BN2420" i="1"/>
  <c r="BN1942" i="1"/>
  <c r="BN2421" i="1"/>
  <c r="BN2422" i="1"/>
  <c r="BN2423" i="1"/>
  <c r="BN2424" i="1"/>
  <c r="BN1945" i="1"/>
  <c r="BN2425" i="1"/>
  <c r="BN2426" i="1"/>
  <c r="BN2427" i="1"/>
  <c r="BN2428" i="1"/>
  <c r="BN2429" i="1"/>
  <c r="BN2430" i="1"/>
  <c r="BN2431" i="1"/>
  <c r="BN2432" i="1"/>
  <c r="BN2433" i="1"/>
  <c r="BN2434" i="1"/>
  <c r="BN1183" i="1"/>
  <c r="BN1174" i="1"/>
  <c r="BN1231" i="1"/>
  <c r="BN2435" i="1"/>
  <c r="BN2436" i="1"/>
  <c r="BN1151" i="1"/>
  <c r="BN2437" i="1"/>
  <c r="BN2438" i="1"/>
  <c r="BN2439" i="1"/>
  <c r="BN2440" i="1"/>
  <c r="BN2441" i="1"/>
  <c r="BN2442" i="1"/>
  <c r="BN2443" i="1"/>
  <c r="BN2444" i="1"/>
  <c r="BN2445" i="1"/>
  <c r="BN2446" i="1"/>
  <c r="BN2447" i="1"/>
  <c r="BN2448" i="1"/>
  <c r="BN1963" i="1"/>
  <c r="BN1109" i="1"/>
  <c r="BN1964" i="1"/>
  <c r="BN1116" i="1"/>
  <c r="BN1965" i="1"/>
  <c r="BN1966" i="1"/>
  <c r="BN1967" i="1"/>
  <c r="BN1968" i="1"/>
  <c r="BN2449" i="1"/>
  <c r="BN1970" i="1"/>
  <c r="BN1971" i="1"/>
  <c r="BN1972" i="1"/>
  <c r="BN1973" i="1"/>
  <c r="BN1974" i="1"/>
  <c r="BN1975" i="1"/>
  <c r="BN1976" i="1"/>
  <c r="BN1977" i="1"/>
  <c r="BN1978" i="1"/>
  <c r="BN1979" i="1"/>
  <c r="BN1980" i="1"/>
  <c r="BN1981" i="1"/>
  <c r="BN1982" i="1"/>
  <c r="BN1983" i="1"/>
  <c r="BN1984" i="1"/>
  <c r="BN1985" i="1"/>
  <c r="BN844" i="1"/>
  <c r="BN1542" i="1"/>
  <c r="BN872" i="1"/>
  <c r="BN1388" i="1"/>
  <c r="BN1580" i="1"/>
  <c r="BN1584" i="1"/>
  <c r="BN1430" i="1"/>
  <c r="BN1397" i="1"/>
  <c r="BN1398" i="1"/>
  <c r="BN1986" i="1"/>
  <c r="BN2450" i="1"/>
  <c r="BN1144" i="1"/>
  <c r="BN2451" i="1"/>
  <c r="BN2452" i="1"/>
  <c r="BN1330" i="1"/>
  <c r="BN2453" i="1"/>
  <c r="BN1990" i="1"/>
  <c r="BN1162" i="1"/>
  <c r="BN1180" i="1"/>
  <c r="BN1672" i="1"/>
  <c r="BN2454" i="1"/>
  <c r="BN1702" i="1"/>
  <c r="BN1991" i="1"/>
  <c r="BN2455" i="1"/>
  <c r="BN2456" i="1"/>
  <c r="BN1994" i="1"/>
  <c r="BN1995" i="1"/>
  <c r="BN2249" i="1"/>
  <c r="BN2248" i="1"/>
  <c r="BN2457" i="1"/>
  <c r="BN1145" i="1"/>
  <c r="BN1020" i="1"/>
  <c r="BN1997" i="1"/>
  <c r="BN1371" i="1"/>
  <c r="BN2458" i="1"/>
  <c r="BN1544" i="1"/>
  <c r="BN1999" i="1"/>
  <c r="BN2000" i="1"/>
  <c r="BN1399" i="1"/>
  <c r="BN926" i="1"/>
  <c r="BN1032" i="1"/>
  <c r="BN1181" i="1"/>
  <c r="BN27" i="1"/>
  <c r="BM287" i="1" l="1"/>
  <c r="BM30" i="1"/>
  <c r="BM885" i="1"/>
  <c r="BM887" i="1"/>
  <c r="BM967" i="1"/>
  <c r="BM1401" i="1"/>
  <c r="BM40" i="1"/>
  <c r="BM286" i="1"/>
  <c r="BM23" i="1"/>
  <c r="BM14" i="1"/>
  <c r="BM1658" i="1"/>
  <c r="BM1302" i="1"/>
  <c r="BM1471" i="1"/>
  <c r="BM311" i="1"/>
  <c r="BM105" i="1"/>
  <c r="BM24" i="1"/>
  <c r="BM124" i="1"/>
  <c r="BM425" i="1"/>
  <c r="BM1306" i="1"/>
  <c r="BM36" i="1"/>
  <c r="BM288" i="1"/>
  <c r="BM1319" i="1"/>
  <c r="BM1744" i="1"/>
  <c r="BM1402" i="1"/>
  <c r="BM1657" i="1"/>
  <c r="BM38" i="1"/>
  <c r="BM321" i="1"/>
  <c r="BM956" i="1"/>
  <c r="BM740" i="1"/>
  <c r="BM398" i="1"/>
  <c r="BM622" i="1"/>
  <c r="BM218" i="1"/>
  <c r="BM58" i="1"/>
  <c r="BM296" i="1"/>
  <c r="BM221" i="1"/>
  <c r="BM769" i="1"/>
  <c r="BM1182" i="1"/>
  <c r="BM6" i="1"/>
  <c r="BM239" i="1"/>
  <c r="BM49" i="1"/>
  <c r="BM441" i="1"/>
  <c r="BM1745" i="1"/>
  <c r="BM138" i="1"/>
  <c r="BM112" i="1"/>
  <c r="BM47" i="1"/>
  <c r="BM301" i="1"/>
  <c r="BM1279" i="1"/>
  <c r="BM1421" i="1"/>
  <c r="BM404" i="1"/>
  <c r="BM43" i="1"/>
  <c r="BM7" i="1"/>
  <c r="BM8" i="1"/>
  <c r="BM1582" i="1"/>
  <c r="BM1534" i="1"/>
  <c r="BM1404" i="1"/>
  <c r="BM183" i="1"/>
  <c r="BM102" i="1"/>
  <c r="BM59" i="1"/>
  <c r="BM377" i="1"/>
  <c r="BM55" i="1"/>
  <c r="BM1562" i="1"/>
  <c r="BM26" i="1"/>
  <c r="BM350" i="1"/>
  <c r="BM948" i="1"/>
  <c r="BM128" i="1"/>
  <c r="BM9" i="1"/>
  <c r="BM1407" i="1"/>
  <c r="BM308" i="1"/>
  <c r="BM729" i="1"/>
  <c r="BM309" i="1"/>
  <c r="BM1746" i="1"/>
  <c r="BM686" i="1"/>
  <c r="BM1007" i="1"/>
  <c r="BM19" i="1"/>
  <c r="BM970" i="1"/>
  <c r="BM1033" i="1"/>
  <c r="BM1604" i="1"/>
  <c r="BM732" i="1"/>
  <c r="BM1008" i="1"/>
  <c r="BM31" i="1"/>
  <c r="BM882" i="1"/>
  <c r="BM775" i="1"/>
  <c r="BM77" i="1"/>
  <c r="BM78" i="1"/>
  <c r="BM489" i="1"/>
  <c r="BM141" i="1"/>
  <c r="BM80" i="1"/>
  <c r="BM81" i="1"/>
  <c r="BM82" i="1"/>
  <c r="BM83" i="1"/>
  <c r="BM448" i="1"/>
  <c r="BM533" i="1"/>
  <c r="BM79" i="1"/>
  <c r="BM1711" i="1"/>
  <c r="BM159" i="1"/>
  <c r="BM50" i="1"/>
  <c r="BM765" i="1"/>
  <c r="BM1203" i="1"/>
  <c r="BM69" i="1"/>
  <c r="BM68" i="1"/>
  <c r="BM67" i="1"/>
  <c r="BM70" i="1"/>
  <c r="BM161" i="1"/>
  <c r="BM248" i="1"/>
  <c r="BM586" i="1"/>
  <c r="BM583" i="1"/>
  <c r="BM93" i="1"/>
  <c r="BM595" i="1"/>
  <c r="BM147" i="1"/>
  <c r="BM118" i="1"/>
  <c r="BM1248" i="1"/>
  <c r="BM20" i="1"/>
  <c r="BM104" i="1"/>
  <c r="BM317" i="1"/>
  <c r="BM1474" i="1"/>
  <c r="BM52" i="1"/>
  <c r="BM1046" i="1"/>
  <c r="BM277" i="1"/>
  <c r="BM264" i="1"/>
  <c r="BM86" i="1"/>
  <c r="BM352" i="1"/>
  <c r="BM408" i="1"/>
  <c r="BM416" i="1"/>
  <c r="BM414" i="1"/>
  <c r="BM405" i="1"/>
  <c r="BM270" i="1"/>
  <c r="BM72" i="1"/>
  <c r="BM76" i="1"/>
  <c r="BM66" i="1"/>
  <c r="BM71" i="1"/>
  <c r="BM959" i="1"/>
  <c r="BM978" i="1"/>
  <c r="BM75" i="1"/>
  <c r="BM73" i="1"/>
  <c r="BM1002" i="1"/>
  <c r="BM74" i="1"/>
  <c r="BM1449" i="1"/>
  <c r="BM180" i="1"/>
  <c r="BM721" i="1"/>
  <c r="BM484" i="1"/>
  <c r="BM371" i="1"/>
  <c r="BM127" i="1"/>
  <c r="BM627" i="1"/>
  <c r="BM676" i="1"/>
  <c r="BM1320" i="1"/>
  <c r="BM51" i="1"/>
  <c r="BM419" i="1"/>
  <c r="BM111" i="1"/>
  <c r="BM846" i="1"/>
  <c r="BM278" i="1"/>
  <c r="BM1548" i="1"/>
  <c r="BM1730" i="1"/>
  <c r="BM294" i="1"/>
  <c r="BM279" i="1"/>
  <c r="BM680" i="1"/>
  <c r="BM121" i="1"/>
  <c r="BM98" i="1"/>
  <c r="BM99" i="1"/>
  <c r="BM826" i="1"/>
  <c r="BM494" i="1"/>
  <c r="BM1249" i="1"/>
  <c r="BM856" i="1"/>
  <c r="BM61" i="1"/>
  <c r="BM808" i="1"/>
  <c r="BM411" i="1"/>
  <c r="BM153" i="1"/>
  <c r="BM1676" i="1"/>
  <c r="BM582" i="1"/>
  <c r="BM154" i="1"/>
  <c r="BM985" i="1"/>
  <c r="BM11" i="1"/>
  <c r="BM259" i="1"/>
  <c r="BM237" i="1"/>
  <c r="BM995" i="1"/>
  <c r="BM1749" i="1"/>
  <c r="BM95" i="1"/>
  <c r="BM122" i="1"/>
  <c r="BM1283" i="1"/>
  <c r="BM359" i="1"/>
  <c r="BM173" i="1"/>
  <c r="BM1446" i="1"/>
  <c r="BM133" i="1"/>
  <c r="BM134" i="1"/>
  <c r="BM1728" i="1"/>
  <c r="BM1478" i="1"/>
  <c r="BM980" i="1"/>
  <c r="BM1479" i="1"/>
  <c r="BM297" i="1"/>
  <c r="BM1569" i="1"/>
  <c r="BM283" i="1"/>
  <c r="BM319" i="1"/>
  <c r="BM952" i="1"/>
  <c r="BM313" i="1"/>
  <c r="BM804" i="1"/>
  <c r="BM698" i="1"/>
  <c r="BM695" i="1"/>
  <c r="BM681" i="1"/>
  <c r="BM1499" i="1"/>
  <c r="BM109" i="1"/>
  <c r="BM564" i="1"/>
  <c r="BM114" i="1"/>
  <c r="BM207" i="1"/>
  <c r="BM115" i="1"/>
  <c r="BM208" i="1"/>
  <c r="BM923" i="1"/>
  <c r="BM250" i="1"/>
  <c r="BM144" i="1"/>
  <c r="BM230" i="1"/>
  <c r="BM356" i="1"/>
  <c r="BM1490" i="1"/>
  <c r="BM203" i="1"/>
  <c r="BM146" i="1"/>
  <c r="BM1589" i="1"/>
  <c r="BM201" i="1"/>
  <c r="BM210" i="1"/>
  <c r="BM1753" i="1"/>
  <c r="BM370" i="1"/>
  <c r="BM63" i="1"/>
  <c r="BM263" i="1"/>
  <c r="BM1724" i="1"/>
  <c r="BM504" i="1"/>
  <c r="BM435" i="1"/>
  <c r="BM137" i="1"/>
  <c r="BM130" i="1"/>
  <c r="BM1199" i="1"/>
  <c r="BM1456" i="1"/>
  <c r="BM255" i="1"/>
  <c r="BM1057" i="1"/>
  <c r="BM1755" i="1"/>
  <c r="BM883" i="1"/>
  <c r="BM252" i="1"/>
  <c r="BM381" i="1"/>
  <c r="BM325" i="1"/>
  <c r="BM833" i="1"/>
  <c r="BM1756" i="1"/>
  <c r="BM341" i="1"/>
  <c r="BM326" i="1"/>
  <c r="BM737" i="1"/>
  <c r="BM215" i="1"/>
  <c r="BM194" i="1"/>
  <c r="BM302" i="1"/>
  <c r="BM1634" i="1"/>
  <c r="BM383" i="1"/>
  <c r="BM387" i="1"/>
  <c r="BM177" i="1"/>
  <c r="BM608" i="1"/>
  <c r="BM174" i="1"/>
  <c r="BM1666" i="1"/>
  <c r="BM179" i="1"/>
  <c r="BM176" i="1"/>
  <c r="BM736" i="1"/>
  <c r="BM292" i="1"/>
  <c r="BM744" i="1"/>
  <c r="BM725" i="1"/>
  <c r="BM1012" i="1"/>
  <c r="BM166" i="1"/>
  <c r="BM417" i="1"/>
  <c r="BM276" i="1"/>
  <c r="BM1038" i="1"/>
  <c r="BM190" i="1"/>
  <c r="BM32" i="1"/>
  <c r="BM930" i="1"/>
  <c r="BM21" i="1"/>
  <c r="BM1400" i="1"/>
  <c r="BM1757" i="1"/>
  <c r="BM689" i="1"/>
  <c r="BM495" i="1"/>
  <c r="BM2082" i="1"/>
  <c r="BM1692" i="1"/>
  <c r="BM338" i="1"/>
  <c r="BM399" i="1"/>
  <c r="BM434" i="1"/>
  <c r="BM1349" i="1"/>
  <c r="BM437" i="1"/>
  <c r="BM1661" i="1"/>
  <c r="BM783" i="1"/>
  <c r="BM894" i="1"/>
  <c r="BM426" i="1"/>
  <c r="BM135" i="1"/>
  <c r="BM1406" i="1"/>
  <c r="BM415" i="1"/>
  <c r="BM1217" i="1"/>
  <c r="BM853" i="1"/>
  <c r="BM212" i="1"/>
  <c r="BM422" i="1"/>
  <c r="BM1196" i="1"/>
  <c r="BM1675" i="1"/>
  <c r="BM96" i="1"/>
  <c r="BM243" i="1"/>
  <c r="BM1568" i="1"/>
  <c r="BM847" i="1"/>
  <c r="BM273" i="1"/>
  <c r="BM718" i="1"/>
  <c r="BM92" i="1"/>
  <c r="BM912" i="1"/>
  <c r="BM427" i="1"/>
  <c r="BM1488" i="1"/>
  <c r="BM727" i="1"/>
  <c r="BM1484" i="1"/>
  <c r="BM420" i="1"/>
  <c r="BM766" i="1"/>
  <c r="BM1477" i="1"/>
  <c r="BM48" i="1"/>
  <c r="BM89" i="1"/>
  <c r="BM42" i="1"/>
  <c r="BM322" i="1"/>
  <c r="BM1265" i="1"/>
  <c r="BM932" i="1"/>
  <c r="BM90" i="1"/>
  <c r="BM1034" i="1"/>
  <c r="BM966" i="1"/>
  <c r="BM284" i="1"/>
  <c r="BM202" i="1"/>
  <c r="BM200" i="1"/>
  <c r="BM149" i="1"/>
  <c r="BM493" i="1"/>
  <c r="BM922" i="1"/>
  <c r="BM1317" i="1"/>
  <c r="BM459" i="1"/>
  <c r="BM433" i="1"/>
  <c r="BM859" i="1"/>
  <c r="BM29" i="1"/>
  <c r="BM168" i="1"/>
  <c r="BM693" i="1"/>
  <c r="BM904" i="1"/>
  <c r="BM1351" i="1"/>
  <c r="BM2094" i="1"/>
  <c r="BM126" i="1"/>
  <c r="BM1427" i="1"/>
  <c r="BM1190" i="1"/>
  <c r="BM1687" i="1"/>
  <c r="BM1428" i="1"/>
  <c r="BM407" i="1"/>
  <c r="BM1758" i="1"/>
  <c r="BM1629" i="1"/>
  <c r="BM389" i="1"/>
  <c r="BM636" i="1"/>
  <c r="BM266" i="1"/>
  <c r="BM233" i="1"/>
  <c r="BM242" i="1"/>
  <c r="BM157" i="1"/>
  <c r="BM557" i="1"/>
  <c r="BM191" i="1"/>
  <c r="BM245" i="1"/>
  <c r="BM232" i="1"/>
  <c r="BM741" i="1"/>
  <c r="BM1481" i="1"/>
  <c r="BM650" i="1"/>
  <c r="BM645" i="1"/>
  <c r="BM835" i="1"/>
  <c r="BM409" i="1"/>
  <c r="BM199" i="1"/>
  <c r="BM37" i="1"/>
  <c r="BM57" i="1"/>
  <c r="BM211" i="1"/>
  <c r="BM759" i="1"/>
  <c r="BM1597" i="1"/>
  <c r="BM1455" i="1"/>
  <c r="BM140" i="1"/>
  <c r="BM1631" i="1"/>
  <c r="BM62" i="1"/>
  <c r="BM865" i="1"/>
  <c r="BM1321" i="1"/>
  <c r="BM618" i="1"/>
  <c r="BM318" i="1"/>
  <c r="BM1688" i="1"/>
  <c r="BM205" i="1"/>
  <c r="BM928" i="1"/>
  <c r="BM1473" i="1"/>
  <c r="BM117" i="1"/>
  <c r="BM642" i="1"/>
  <c r="BM492" i="1"/>
  <c r="BM267" i="1"/>
  <c r="BM339" i="1"/>
  <c r="BM755" i="1"/>
  <c r="BM394" i="1"/>
  <c r="BM418" i="1"/>
  <c r="BM753" i="1"/>
  <c r="BM342" i="1"/>
  <c r="BM814" i="1"/>
  <c r="BM366" i="1"/>
  <c r="BM606" i="1"/>
  <c r="BM500" i="1"/>
  <c r="BM1326" i="1"/>
  <c r="BM963" i="1"/>
  <c r="BM172" i="1"/>
  <c r="BM601" i="1"/>
  <c r="BM274" i="1"/>
  <c r="BM1098" i="1"/>
  <c r="BM156" i="1"/>
  <c r="BM285" i="1"/>
  <c r="BM430" i="1"/>
  <c r="BM151" i="1"/>
  <c r="BM1133" i="1"/>
  <c r="BM558" i="1"/>
  <c r="BM672" i="1"/>
  <c r="BM1214" i="1"/>
  <c r="BM150" i="1"/>
  <c r="BM747" i="1"/>
  <c r="BM1175" i="1"/>
  <c r="BM1408" i="1"/>
  <c r="BM340" i="1"/>
  <c r="BM1187" i="1"/>
  <c r="BM268" i="1"/>
  <c r="BM282" i="1"/>
  <c r="BM830" i="1"/>
  <c r="BM565" i="1"/>
  <c r="BM457" i="1"/>
  <c r="BM749" i="1"/>
  <c r="BM724" i="1"/>
  <c r="BM372" i="1"/>
  <c r="BM832" i="1"/>
  <c r="BM472" i="1"/>
  <c r="BM214" i="1"/>
  <c r="BM97" i="1"/>
  <c r="BM236" i="1"/>
  <c r="BM289" i="1"/>
  <c r="BM931" i="1"/>
  <c r="BM998" i="1"/>
  <c r="BM816" i="1"/>
  <c r="BM1437" i="1"/>
  <c r="BM958" i="1"/>
  <c r="BM440" i="1"/>
  <c r="BM1303" i="1"/>
  <c r="BM333" i="1"/>
  <c r="BM332" i="1"/>
  <c r="BM244" i="1"/>
  <c r="BM363" i="1"/>
  <c r="BM364" i="1"/>
  <c r="BM714" i="1"/>
  <c r="BM1088" i="1"/>
  <c r="BM965" i="1"/>
  <c r="BM513" i="1"/>
  <c r="BM458" i="1"/>
  <c r="BM337" i="1"/>
  <c r="BM197" i="1"/>
  <c r="BM257" i="1"/>
  <c r="BM491" i="1"/>
  <c r="BM1760" i="1"/>
  <c r="BM324" i="1"/>
  <c r="BM1709" i="1"/>
  <c r="BM1096" i="1"/>
  <c r="BM353" i="1"/>
  <c r="BM733" i="1"/>
  <c r="BM1696" i="1"/>
  <c r="BM226" i="1"/>
  <c r="BM360" i="1"/>
  <c r="BM726" i="1"/>
  <c r="BM1761" i="1"/>
  <c r="BM139" i="1"/>
  <c r="BM258" i="1"/>
  <c r="BM300" i="1"/>
  <c r="BM661" i="1"/>
  <c r="BM349" i="1"/>
  <c r="BM354" i="1"/>
  <c r="BM390" i="1"/>
  <c r="BM910" i="1"/>
  <c r="BM53" i="1"/>
  <c r="BM56" i="1"/>
  <c r="BM125" i="1"/>
  <c r="BM1367" i="1"/>
  <c r="BM184" i="1"/>
  <c r="BM412" i="1"/>
  <c r="BM444" i="1"/>
  <c r="BM392" i="1"/>
  <c r="BM365" i="1"/>
  <c r="BM1389" i="1"/>
  <c r="BM836" i="1"/>
  <c r="BM329" i="1"/>
  <c r="BM367" i="1"/>
  <c r="BM555" i="1"/>
  <c r="BM632" i="1"/>
  <c r="BM217" i="1"/>
  <c r="BM291" i="1"/>
  <c r="BM772" i="1"/>
  <c r="BM1268" i="1"/>
  <c r="BM563" i="1"/>
  <c r="BM163" i="1"/>
  <c r="BM1422" i="1"/>
  <c r="BM687" i="1"/>
  <c r="BM506" i="1"/>
  <c r="BM538" i="1"/>
  <c r="BM2288" i="1"/>
  <c r="BM1492" i="1"/>
  <c r="BM1016" i="1"/>
  <c r="BM482" i="1"/>
  <c r="BM462" i="1"/>
  <c r="BM746" i="1"/>
  <c r="BM106" i="1"/>
  <c r="BM625" i="1"/>
  <c r="BM701" i="1"/>
  <c r="BM460" i="1"/>
  <c r="BM466" i="1"/>
  <c r="BM234" i="1"/>
  <c r="BM1342" i="1"/>
  <c r="BM596" i="1"/>
  <c r="BM1494" i="1"/>
  <c r="BM488" i="1"/>
  <c r="BM1103" i="1"/>
  <c r="BM1079" i="1"/>
  <c r="BM1495" i="1"/>
  <c r="BM1496" i="1"/>
  <c r="BM1329" i="1"/>
  <c r="BM401" i="1"/>
  <c r="BM501" i="1"/>
  <c r="BM406" i="1"/>
  <c r="BM518" i="1"/>
  <c r="BM479" i="1"/>
  <c r="BM158" i="1"/>
  <c r="BM439" i="1"/>
  <c r="BM784" i="1"/>
  <c r="BM1125" i="1"/>
  <c r="BM770" i="1"/>
  <c r="BM1334" i="1"/>
  <c r="BM428" i="1"/>
  <c r="BM505" i="1"/>
  <c r="BM474" i="1"/>
  <c r="BM395" i="1"/>
  <c r="BM508" i="1"/>
  <c r="BM861" i="1"/>
  <c r="BM507" i="1"/>
  <c r="BM554" i="1"/>
  <c r="BM777" i="1"/>
  <c r="BM468" i="1"/>
  <c r="BM1241" i="1"/>
  <c r="BM375" i="1"/>
  <c r="BM509" i="1"/>
  <c r="BM510" i="1"/>
  <c r="BM785" i="1"/>
  <c r="BM442" i="1"/>
  <c r="BM310" i="1"/>
  <c r="BM933" i="1"/>
  <c r="BM578" i="1"/>
  <c r="BM1246" i="1"/>
  <c r="BM854" i="1"/>
  <c r="BM1762" i="1"/>
  <c r="BM330" i="1"/>
  <c r="BM1340" i="1"/>
  <c r="BM600" i="1"/>
  <c r="BM476" i="1"/>
  <c r="BM1312" i="1"/>
  <c r="BM524" i="1"/>
  <c r="BM481" i="1"/>
  <c r="BM1517" i="1"/>
  <c r="BM512" i="1"/>
  <c r="BM656" i="1"/>
  <c r="BM658" i="1"/>
  <c r="BM123" i="1"/>
  <c r="BM346" i="1"/>
  <c r="BM175" i="1"/>
  <c r="BM1731" i="1"/>
  <c r="BM526" i="1"/>
  <c r="BM657" i="1"/>
  <c r="BM452" i="1"/>
  <c r="BM334" i="1"/>
  <c r="BM373" i="1"/>
  <c r="BM486" i="1"/>
  <c r="BM713" i="1"/>
  <c r="BM542" i="1"/>
  <c r="BM1018" i="1"/>
  <c r="BM376" i="1"/>
  <c r="BM670" i="1"/>
  <c r="BM544" i="1"/>
  <c r="BM525" i="1"/>
  <c r="BM314" i="1"/>
  <c r="BM529" i="1"/>
  <c r="BM537" i="1"/>
  <c r="BM293" i="1"/>
  <c r="BM559" i="1"/>
  <c r="BM421" i="1"/>
  <c r="BM528" i="1"/>
  <c r="BM530" i="1"/>
  <c r="BM935" i="1"/>
  <c r="BM927" i="1"/>
  <c r="BM1763" i="1"/>
  <c r="BM604" i="1"/>
  <c r="BM551" i="1"/>
  <c r="BM798" i="1"/>
  <c r="BM1031" i="1"/>
  <c r="BM225" i="1"/>
  <c r="BM535" i="1"/>
  <c r="BM1259" i="1"/>
  <c r="BM1005" i="1"/>
  <c r="BM517" i="1"/>
  <c r="BM1269" i="1"/>
  <c r="BM1764" i="1"/>
  <c r="BM534" i="1"/>
  <c r="BM271" i="1"/>
  <c r="BM1135" i="1"/>
  <c r="BM938" i="1"/>
  <c r="BM1765" i="1"/>
  <c r="BM453" i="1"/>
  <c r="BM312" i="1"/>
  <c r="BM192" i="1"/>
  <c r="BM438" i="1"/>
  <c r="BM451" i="1"/>
  <c r="BM445" i="1"/>
  <c r="BM1426" i="1"/>
  <c r="BM119" i="1"/>
  <c r="BM229" i="1"/>
  <c r="BM840" i="1"/>
  <c r="BM1701" i="1"/>
  <c r="BM400" i="1"/>
  <c r="BM470" i="1"/>
  <c r="BM499" i="1"/>
  <c r="BM1267" i="1"/>
  <c r="BM108" i="1"/>
  <c r="BM968" i="1"/>
  <c r="BM446" i="1"/>
  <c r="BM812" i="1"/>
  <c r="BM520" i="1"/>
  <c r="BM546" i="1"/>
  <c r="BM631" i="1"/>
  <c r="BM575" i="1"/>
  <c r="BM570" i="1"/>
  <c r="BM403" i="1"/>
  <c r="BM1766" i="1"/>
  <c r="BM543" i="1"/>
  <c r="BM132" i="1"/>
  <c r="BM576" i="1"/>
  <c r="BM568" i="1"/>
  <c r="BM1058" i="1"/>
  <c r="BM587" i="1"/>
  <c r="BM677" i="1"/>
  <c r="BM584" i="1"/>
  <c r="BM789" i="1"/>
  <c r="BM663" i="1"/>
  <c r="BM17" i="1"/>
  <c r="BM699" i="1"/>
  <c r="BM1166" i="1"/>
  <c r="BM615" i="1"/>
  <c r="BM585" i="1"/>
  <c r="BM805" i="1"/>
  <c r="BM1074" i="1"/>
  <c r="BM943" i="1"/>
  <c r="BM592" i="1"/>
  <c r="BM469" i="1"/>
  <c r="BM1167" i="1"/>
  <c r="BM820" i="1"/>
  <c r="BM602" i="1"/>
  <c r="BM196" i="1"/>
  <c r="BM519" i="1"/>
  <c r="BM1043" i="1"/>
  <c r="BM348" i="1"/>
  <c r="BM503" i="1"/>
  <c r="BM1352" i="1"/>
  <c r="BM581" i="1"/>
  <c r="BM654" i="1"/>
  <c r="BM475" i="1"/>
  <c r="BM640" i="1"/>
  <c r="BM477" i="1"/>
  <c r="BM471" i="1"/>
  <c r="BM630" i="1"/>
  <c r="BM942" i="1"/>
  <c r="BM432" i="1"/>
  <c r="BM668" i="1"/>
  <c r="BM1060" i="1"/>
  <c r="BM1624" i="1"/>
  <c r="BM449" i="1"/>
  <c r="BM103" i="1"/>
  <c r="BM659" i="1"/>
  <c r="BM666" i="1"/>
  <c r="BM665" i="1"/>
  <c r="BM667" i="1"/>
  <c r="BM660" i="1"/>
  <c r="BM454" i="1"/>
  <c r="BM671" i="1"/>
  <c r="BM669" i="1"/>
  <c r="BM571" i="1"/>
  <c r="BM673" i="1"/>
  <c r="BM547" i="1"/>
  <c r="BM1767" i="1"/>
  <c r="BM1233" i="1"/>
  <c r="BM1768" i="1"/>
  <c r="BM675" i="1"/>
  <c r="BM678" i="1"/>
  <c r="BM188" i="1"/>
  <c r="BM1538" i="1"/>
  <c r="BM947" i="1"/>
  <c r="BM1309" i="1"/>
  <c r="BM1307" i="1"/>
  <c r="BM521" i="1"/>
  <c r="BM536" i="1"/>
  <c r="BM33" i="1"/>
  <c r="BM1769" i="1"/>
  <c r="BM845" i="1"/>
  <c r="BM155" i="1"/>
  <c r="BM101" i="1"/>
  <c r="BM2196" i="1"/>
  <c r="BM1737" i="1"/>
  <c r="BM304" i="1"/>
  <c r="BM908" i="1"/>
  <c r="BM1137" i="1"/>
  <c r="BM431" i="1"/>
  <c r="BM295" i="1"/>
  <c r="BM1770" i="1"/>
  <c r="BM1132" i="1"/>
  <c r="BM1100" i="1"/>
  <c r="BM911" i="1"/>
  <c r="BM298" i="1"/>
  <c r="BM413" i="1"/>
  <c r="BM633" i="1"/>
  <c r="BM1435" i="1"/>
  <c r="BM227" i="1"/>
  <c r="BM991" i="1"/>
  <c r="BM1420" i="1"/>
  <c r="BM961" i="1"/>
  <c r="BM22" i="1"/>
  <c r="BM821" i="1"/>
  <c r="BM378" i="1"/>
  <c r="BM719" i="1"/>
  <c r="BM64" i="1"/>
  <c r="BM336" i="1"/>
  <c r="BM316" i="1"/>
  <c r="BM447" i="1"/>
  <c r="BM1219" i="1"/>
  <c r="BM116" i="1"/>
  <c r="BM235" i="1"/>
  <c r="BM1771" i="1"/>
  <c r="BM1051" i="1"/>
  <c r="BM1772" i="1"/>
  <c r="BM920" i="1"/>
  <c r="BM1773" i="1"/>
  <c r="BM347" i="1"/>
  <c r="BM345" i="1"/>
  <c r="BM1500" i="1"/>
  <c r="BM1050" i="1"/>
  <c r="BM860" i="1"/>
  <c r="BM934" i="1"/>
  <c r="BM143" i="1"/>
  <c r="BM219" i="1"/>
  <c r="BM361" i="1"/>
  <c r="BM1678" i="1"/>
  <c r="BM1519" i="1"/>
  <c r="BM1679" i="1"/>
  <c r="BM697" i="1"/>
  <c r="BM1194" i="1"/>
  <c r="BM1459" i="1"/>
  <c r="BM981" i="1"/>
  <c r="BM511" i="1"/>
  <c r="BM1201" i="1"/>
  <c r="BM550" i="1"/>
  <c r="BM331" i="1"/>
  <c r="BM355" i="1"/>
  <c r="BM644" i="1"/>
  <c r="BM262" i="1"/>
  <c r="BM410" i="1"/>
  <c r="BM1061" i="1"/>
  <c r="BM167" i="1"/>
  <c r="BM1659" i="1"/>
  <c r="BM888" i="1"/>
  <c r="BM914" i="1"/>
  <c r="BM621" i="1"/>
  <c r="BM253" i="1"/>
  <c r="BM1774" i="1"/>
  <c r="BM1606" i="1"/>
  <c r="BM1220" i="1"/>
  <c r="BM723" i="1"/>
  <c r="BM880" i="1"/>
  <c r="BM275" i="1"/>
  <c r="BM1775" i="1"/>
  <c r="BM838" i="1"/>
  <c r="BM868" i="1"/>
  <c r="BM843" i="1"/>
  <c r="BM1776" i="1"/>
  <c r="BM1218" i="1"/>
  <c r="BM1561" i="1"/>
  <c r="BM756" i="1"/>
  <c r="BM1209" i="1"/>
  <c r="BM1221" i="1"/>
  <c r="BM1777" i="1"/>
  <c r="BM1778" i="1"/>
  <c r="BM1508" i="1"/>
  <c r="BM385" i="1"/>
  <c r="BM1779" i="1"/>
  <c r="BM1700" i="1"/>
  <c r="BM767" i="1"/>
  <c r="BM762" i="1"/>
  <c r="BM84" i="1"/>
  <c r="BM763" i="1"/>
  <c r="BM768" i="1"/>
  <c r="BM761" i="1"/>
  <c r="BM254" i="1"/>
  <c r="BM730" i="1"/>
  <c r="BM368" i="1"/>
  <c r="BM380" i="1"/>
  <c r="BM1780" i="1"/>
  <c r="BM241" i="1"/>
  <c r="BM1483" i="1"/>
  <c r="BM1609" i="1"/>
  <c r="BM18" i="1"/>
  <c r="BM685" i="1"/>
  <c r="BM502" i="1"/>
  <c r="BM424" i="1"/>
  <c r="BM193" i="1"/>
  <c r="BM1105" i="1"/>
  <c r="BM189" i="1"/>
  <c r="BM1522" i="1"/>
  <c r="BM1781" i="1"/>
  <c r="BM706" i="1"/>
  <c r="BM997" i="1"/>
  <c r="BM1387" i="1"/>
  <c r="BM1738" i="1"/>
  <c r="BM1041" i="1"/>
  <c r="BM1106" i="1"/>
  <c r="BM1255" i="1"/>
  <c r="BM906" i="1"/>
  <c r="BM170" i="1"/>
  <c r="BM1782" i="1"/>
  <c r="BM4" i="1"/>
  <c r="BM1783" i="1"/>
  <c r="BM864" i="1"/>
  <c r="BM1784" i="1"/>
  <c r="BM871" i="1"/>
  <c r="BM2214" i="1"/>
  <c r="BM1266" i="1"/>
  <c r="BM827" i="1"/>
  <c r="BM617" i="1"/>
  <c r="BM553" i="1"/>
  <c r="BM393" i="1"/>
  <c r="BM1416" i="1"/>
  <c r="BM1353" i="1"/>
  <c r="BM1223" i="1"/>
  <c r="BM824" i="1"/>
  <c r="BM1136" i="1"/>
  <c r="BM478" i="1"/>
  <c r="BM1323" i="1"/>
  <c r="BM1785" i="1"/>
  <c r="BM866" i="1"/>
  <c r="BM560" i="1"/>
  <c r="BM171" i="1"/>
  <c r="BM1786" i="1"/>
  <c r="BM711" i="1"/>
  <c r="BM788" i="1"/>
  <c r="BM1052" i="1"/>
  <c r="BM25" i="1"/>
  <c r="BM541" i="1"/>
  <c r="BM1669" i="1"/>
  <c r="BM531" i="1"/>
  <c r="BM624" i="1"/>
  <c r="BM566" i="1"/>
  <c r="BM436" i="1"/>
  <c r="BM593" i="1"/>
  <c r="BM1787" i="1"/>
  <c r="BM1304" i="1"/>
  <c r="BM643" i="1"/>
  <c r="BM384" i="1"/>
  <c r="BM1518" i="1"/>
  <c r="BM1788" i="1"/>
  <c r="BM619" i="1"/>
  <c r="BM328" i="1"/>
  <c r="BM614" i="1"/>
  <c r="BM612" i="1"/>
  <c r="BM649" i="1"/>
  <c r="BM628" i="1"/>
  <c r="BM629" i="1"/>
  <c r="BM473" i="1"/>
  <c r="BM567" i="1"/>
  <c r="BM357" i="1"/>
  <c r="BM651" i="1"/>
  <c r="BM497" i="1"/>
  <c r="BM791" i="1"/>
  <c r="BM728" i="1"/>
  <c r="BM1369" i="1"/>
  <c r="BM1591" i="1"/>
  <c r="BM1790" i="1"/>
  <c r="BM1436" i="1"/>
  <c r="BM1198" i="1"/>
  <c r="BM16" i="1"/>
  <c r="BM1791" i="1"/>
  <c r="BM982" i="1"/>
  <c r="BM402" i="1"/>
  <c r="BM1476" i="1"/>
  <c r="BM1618" i="1"/>
  <c r="BM1443" i="1"/>
  <c r="BM487" i="1"/>
  <c r="BM461" i="1"/>
  <c r="BM1718" i="1"/>
  <c r="BM1331" i="1"/>
  <c r="BM272" i="1"/>
  <c r="BM1792" i="1"/>
  <c r="BM1390" i="1"/>
  <c r="BM107" i="1"/>
  <c r="BM1793" i="1"/>
  <c r="BM1794" i="1"/>
  <c r="BM1339" i="1"/>
  <c r="BM185" i="1"/>
  <c r="BM738" i="1"/>
  <c r="BM28" i="1"/>
  <c r="BM988" i="1"/>
  <c r="BM160" i="1"/>
  <c r="BM1795" i="1"/>
  <c r="BM898" i="1"/>
  <c r="BM1705" i="1"/>
  <c r="BM1412" i="1"/>
  <c r="BM1311" i="1"/>
  <c r="BM1224" i="1"/>
  <c r="BM1797" i="1"/>
  <c r="BM1798" i="1"/>
  <c r="BM110" i="1"/>
  <c r="BM178" i="1"/>
  <c r="BM220" i="1"/>
  <c r="BM1444" i="1"/>
  <c r="BM742" i="1"/>
  <c r="BM249" i="1"/>
  <c r="BM594" i="1"/>
  <c r="BM1322" i="1"/>
  <c r="BM889" i="1"/>
  <c r="BM280" i="1"/>
  <c r="BM1328" i="1"/>
  <c r="BM1703" i="1"/>
  <c r="BM1720" i="1"/>
  <c r="BM131" i="1"/>
  <c r="BM921" i="1"/>
  <c r="BM1506" i="1"/>
  <c r="BM1801" i="1"/>
  <c r="BM662" i="1"/>
  <c r="BM1802" i="1"/>
  <c r="BM857" i="1"/>
  <c r="BM915" i="1"/>
  <c r="BM916" i="1"/>
  <c r="BM779" i="1"/>
  <c r="BM1575" i="1"/>
  <c r="BM839" i="1"/>
  <c r="BM1514" i="1"/>
  <c r="BM1240" i="1"/>
  <c r="BM899" i="1"/>
  <c r="BM925" i="1"/>
  <c r="BM1313" i="1"/>
  <c r="BM1804" i="1"/>
  <c r="BM1415" i="1"/>
  <c r="BM2144" i="1"/>
  <c r="BM1257" i="1"/>
  <c r="BM1617" i="1"/>
  <c r="BM754" i="1"/>
  <c r="BM764" i="1"/>
  <c r="BM1263" i="1"/>
  <c r="BM611" i="1"/>
  <c r="BM1308" i="1"/>
  <c r="BM290" i="1"/>
  <c r="BM841" i="1"/>
  <c r="BM597" i="1"/>
  <c r="BM703" i="1"/>
  <c r="BM1277" i="1"/>
  <c r="BM323" i="1"/>
  <c r="BM940" i="1"/>
  <c r="BM892" i="1"/>
  <c r="BM1206" i="1"/>
  <c r="BM655" i="1"/>
  <c r="BM708" i="1"/>
  <c r="BM1693" i="1"/>
  <c r="BM1258" i="1"/>
  <c r="BM206" i="1"/>
  <c r="BM13" i="1"/>
  <c r="BM607" i="1"/>
  <c r="BM362" i="1"/>
  <c r="BM598" i="1"/>
  <c r="BM613" i="1"/>
  <c r="BM1272" i="1"/>
  <c r="BM1807" i="1"/>
  <c r="BM1809" i="1"/>
  <c r="BM198" i="1"/>
  <c r="BM1273" i="1"/>
  <c r="BM552" i="1"/>
  <c r="BM164" i="1"/>
  <c r="BM1228" i="1"/>
  <c r="BM1691" i="1"/>
  <c r="BM465" i="1"/>
  <c r="BM986" i="1"/>
  <c r="BM834" i="1"/>
  <c r="BM1558" i="1"/>
  <c r="BM464" i="1"/>
  <c r="BM1622" i="1"/>
  <c r="BM1529" i="1"/>
  <c r="BM1493" i="1"/>
  <c r="BM569" i="1"/>
  <c r="BM1525" i="1"/>
  <c r="BM603" i="1"/>
  <c r="BM382" i="1"/>
  <c r="BM91" i="1"/>
  <c r="BM1168" i="1"/>
  <c r="BM1810" i="1"/>
  <c r="BM88" i="1"/>
  <c r="BM867" i="1"/>
  <c r="BM523" i="1"/>
  <c r="BM1048" i="1"/>
  <c r="BM870" i="1"/>
  <c r="BM1564" i="1"/>
  <c r="BM977" i="1"/>
  <c r="BM1347" i="1"/>
  <c r="BM41" i="1"/>
  <c r="BM54" i="1"/>
  <c r="BM129" i="1"/>
  <c r="BM1816" i="1"/>
  <c r="BM1583" i="1"/>
  <c r="BM690" i="1"/>
  <c r="BM702" i="1"/>
  <c r="BM1817" i="1"/>
  <c r="BM1818" i="1"/>
  <c r="BM1664" i="1"/>
  <c r="BM1819" i="1"/>
  <c r="BM1822" i="1"/>
  <c r="BM429" i="1"/>
  <c r="BM919" i="1"/>
  <c r="BM1824" i="1"/>
  <c r="BM1234" i="1"/>
  <c r="BM1825" i="1"/>
  <c r="BM388" i="1"/>
  <c r="BM1216" i="1"/>
  <c r="BM1826" i="1"/>
  <c r="BM574" i="1"/>
  <c r="BM186" i="1"/>
  <c r="BM1673" i="1"/>
  <c r="BM720" i="1"/>
  <c r="BM1603" i="1"/>
  <c r="BM1037" i="1"/>
  <c r="BM1035" i="1"/>
  <c r="BM44" i="1"/>
  <c r="BM195" i="1"/>
  <c r="BM1084" i="1"/>
  <c r="BM620" i="1"/>
  <c r="BM1623" i="1"/>
  <c r="BM1193" i="1"/>
  <c r="BM1828" i="1"/>
  <c r="BM900" i="1"/>
  <c r="BM561" i="1"/>
  <c r="BM1090" i="1"/>
  <c r="BM1563" i="1"/>
  <c r="BM1053" i="1"/>
  <c r="BM1123" i="1"/>
  <c r="BM527" i="1"/>
  <c r="BM679" i="1"/>
  <c r="BM1829" i="1"/>
  <c r="BM516" i="1"/>
  <c r="BM776" i="1"/>
  <c r="BM261" i="1"/>
  <c r="BM1830" i="1"/>
  <c r="BM849" i="1"/>
  <c r="BM869" i="1"/>
  <c r="BM1567" i="1"/>
  <c r="BM545" i="1"/>
  <c r="BM1573" i="1"/>
  <c r="BM1146" i="1"/>
  <c r="BM1601" i="1"/>
  <c r="BM1656" i="1"/>
  <c r="BM1831" i="1"/>
  <c r="BM1740" i="1"/>
  <c r="BM1498" i="1"/>
  <c r="BM306" i="1"/>
  <c r="BM807" i="1"/>
  <c r="BM1541" i="1"/>
  <c r="BM1454" i="1"/>
  <c r="BM1832" i="1"/>
  <c r="BM949" i="1"/>
  <c r="BM1543" i="1"/>
  <c r="BM1572" i="1"/>
  <c r="BM1695" i="1"/>
  <c r="BM456" i="1"/>
  <c r="BM1579" i="1"/>
  <c r="BM209" i="1"/>
  <c r="BM989" i="1"/>
  <c r="BM1551" i="1"/>
  <c r="BM731" i="1"/>
  <c r="BM1429" i="1"/>
  <c r="BM1457" i="1"/>
  <c r="BM1289" i="1"/>
  <c r="BM1461" i="1"/>
  <c r="BM1375" i="1"/>
  <c r="BM1834" i="1"/>
  <c r="BM1280" i="1"/>
  <c r="BM1743" i="1"/>
  <c r="BM1835" i="1"/>
  <c r="BM1836" i="1"/>
  <c r="BM652" i="1"/>
  <c r="BM941" i="1"/>
  <c r="BM1670" i="1"/>
  <c r="BM12" i="1"/>
  <c r="BM1660" i="1"/>
  <c r="BM1840" i="1"/>
  <c r="BM1841" i="1"/>
  <c r="BM60" i="1"/>
  <c r="BM1842" i="1"/>
  <c r="BM1844" i="1"/>
  <c r="BM1845" i="1"/>
  <c r="BM1846" i="1"/>
  <c r="BM1847" i="1"/>
  <c r="BM1848" i="1"/>
  <c r="BM1849" i="1"/>
  <c r="BM954" i="1"/>
  <c r="BM39" i="1"/>
  <c r="BM1244" i="1"/>
  <c r="BM379" i="1"/>
  <c r="BM1850" i="1"/>
  <c r="BM1368" i="1"/>
  <c r="BM1391" i="1"/>
  <c r="BM1851" i="1"/>
  <c r="BM1853" i="1"/>
  <c r="BM994" i="1"/>
  <c r="BM1855" i="1"/>
  <c r="BM1856" i="1"/>
  <c r="BM1857" i="1"/>
  <c r="BM682" i="1"/>
  <c r="BM1512" i="1"/>
  <c r="BM1392" i="1"/>
  <c r="BM265" i="1"/>
  <c r="BM873" i="1"/>
  <c r="BM1393" i="1"/>
  <c r="BM162" i="1"/>
  <c r="BM562" i="1"/>
  <c r="BM710" i="1"/>
  <c r="BM1559" i="1"/>
  <c r="BM1858" i="1"/>
  <c r="BM320" i="1"/>
  <c r="BM100" i="1"/>
  <c r="BM1424" i="1"/>
  <c r="BM1366" i="1"/>
  <c r="BM1721" i="1"/>
  <c r="BM1581" i="1"/>
  <c r="BM712" i="1"/>
  <c r="BM1859" i="1"/>
  <c r="BM1605" i="1"/>
  <c r="BM1860" i="1"/>
  <c r="BM85" i="1"/>
  <c r="BM87" i="1"/>
  <c r="BM142" i="1"/>
  <c r="BM700" i="1"/>
  <c r="BM1600" i="1"/>
  <c r="BM1470" i="1"/>
  <c r="BM1719" i="1"/>
  <c r="BM1377" i="1"/>
  <c r="BM1715" i="1"/>
  <c r="BM818" i="1"/>
  <c r="BM1599" i="1"/>
  <c r="BM113" i="1"/>
  <c r="BM647" i="1"/>
  <c r="BM815" i="1"/>
  <c r="BM1555" i="1"/>
  <c r="BM1451" i="1"/>
  <c r="BM391" i="1"/>
  <c r="BM1327" i="1"/>
  <c r="BM877" i="1"/>
  <c r="BM735" i="1"/>
  <c r="BM1271" i="1"/>
  <c r="BM1861" i="1"/>
  <c r="BM1862" i="1"/>
  <c r="BM1736" i="1"/>
  <c r="BM638" i="1"/>
  <c r="BM897" i="1"/>
  <c r="BM1251" i="1"/>
  <c r="BM463" i="1"/>
  <c r="BM1316" i="1"/>
  <c r="BM1863" i="1"/>
  <c r="BM1864" i="1"/>
  <c r="BM1865" i="1"/>
  <c r="BM1418" i="1"/>
  <c r="BM1042" i="1"/>
  <c r="BM1262" i="1"/>
  <c r="BM1866" i="1"/>
  <c r="BM704" i="1"/>
  <c r="BM1867" i="1"/>
  <c r="BM1646" i="1"/>
  <c r="BM1598" i="1"/>
  <c r="BM5" i="1"/>
  <c r="BM1501" i="1"/>
  <c r="BM953" i="1"/>
  <c r="BM1868" i="1"/>
  <c r="BM1869" i="1"/>
  <c r="BM1723" i="1"/>
  <c r="BM1870" i="1"/>
  <c r="BM1871" i="1"/>
  <c r="BM1202" i="1"/>
  <c r="BM1587" i="1"/>
  <c r="BM572" i="1"/>
  <c r="BM148" i="1"/>
  <c r="BM1872" i="1"/>
  <c r="BM1732" i="1"/>
  <c r="BM34" i="1"/>
  <c r="BM946" i="1"/>
  <c r="BM722" i="1"/>
  <c r="BM1560" i="1"/>
  <c r="BM182" i="1"/>
  <c r="BM1115" i="1"/>
  <c r="BM758" i="1"/>
  <c r="BM1208" i="1"/>
  <c r="BM1013" i="1"/>
  <c r="BM1315" i="1"/>
  <c r="BM801" i="1"/>
  <c r="BM683" i="1"/>
  <c r="BM1873" i="1"/>
  <c r="BM945" i="1"/>
  <c r="BM1874" i="1"/>
  <c r="BM1875" i="1"/>
  <c r="BM825" i="1"/>
  <c r="BM358" i="1"/>
  <c r="BM1876" i="1"/>
  <c r="BM1626" i="1"/>
  <c r="BM1877" i="1"/>
  <c r="BM851" i="1"/>
  <c r="BM351" i="1"/>
  <c r="BM467" i="1"/>
  <c r="BM1469" i="1"/>
  <c r="BM1139" i="1"/>
  <c r="BM1577" i="1"/>
  <c r="BM1641" i="1"/>
  <c r="BM1441" i="1"/>
  <c r="BM1879" i="1"/>
  <c r="BM224" i="1"/>
  <c r="BM1044" i="1"/>
  <c r="BM305" i="1"/>
  <c r="BM1880" i="1"/>
  <c r="BM748" i="1"/>
  <c r="BM269" i="1"/>
  <c r="BM734" i="1"/>
  <c r="BM1077" i="1"/>
  <c r="BM1364" i="1"/>
  <c r="BM423" i="1"/>
  <c r="BM1532" i="1"/>
  <c r="BM1405" i="1"/>
  <c r="BM1064" i="1"/>
  <c r="BM1547" i="1"/>
  <c r="BM1039" i="1"/>
  <c r="BM1883" i="1"/>
  <c r="BM895" i="1"/>
  <c r="BM1884" i="1"/>
  <c r="BM1357" i="1"/>
  <c r="BM774" i="1"/>
  <c r="BM715" i="1"/>
  <c r="BM1356" i="1"/>
  <c r="BM616" i="1"/>
  <c r="BM875" i="1"/>
  <c r="BM1638" i="1"/>
  <c r="BM1885" i="1"/>
  <c r="BM145" i="1"/>
  <c r="BM1886" i="1"/>
  <c r="BM1612" i="1"/>
  <c r="BM1887" i="1"/>
  <c r="BM1888" i="1"/>
  <c r="BM222" i="1"/>
  <c r="BM717" i="1"/>
  <c r="BM1889" i="1"/>
  <c r="BM1554" i="1"/>
  <c r="BM1890" i="1"/>
  <c r="BM1892" i="1"/>
  <c r="BM1235" i="1"/>
  <c r="BM1894" i="1"/>
  <c r="BM1895" i="1"/>
  <c r="BM1896" i="1"/>
  <c r="BM1899" i="1"/>
  <c r="BM1264" i="1"/>
  <c r="BM1900" i="1"/>
  <c r="BM1075" i="1"/>
  <c r="BM1689" i="1"/>
  <c r="BM1901" i="1"/>
  <c r="BM1902" i="1"/>
  <c r="BM65" i="1"/>
  <c r="BM45" i="1"/>
  <c r="BM327" i="1"/>
  <c r="BM692" i="1"/>
  <c r="BM1697" i="1"/>
  <c r="BM1482" i="1"/>
  <c r="BM739" i="1"/>
  <c r="BM1905" i="1"/>
  <c r="BM855" i="1"/>
  <c r="BM299" i="1"/>
  <c r="BM1906" i="1"/>
  <c r="BM831" i="1"/>
  <c r="BM1644" i="1"/>
  <c r="BM216" i="1"/>
  <c r="BM1907" i="1"/>
  <c r="BM1211" i="1"/>
  <c r="BM1640" i="1"/>
  <c r="BM609" i="1"/>
  <c r="BM450" i="1"/>
  <c r="BM842" i="1"/>
  <c r="BM745" i="1"/>
  <c r="BM610" i="1"/>
  <c r="BM1462" i="1"/>
  <c r="BM251" i="1"/>
  <c r="BM152" i="1"/>
  <c r="BM1621" i="1"/>
  <c r="BM223" i="1"/>
  <c r="BM707" i="1"/>
  <c r="BM1215" i="1"/>
  <c r="BM907" i="1"/>
  <c r="BM1345" i="1"/>
  <c r="BM1576" i="1"/>
  <c r="BM343" i="1"/>
  <c r="BM1284" i="1"/>
  <c r="BM623" i="1"/>
  <c r="BM1636" i="1"/>
  <c r="BM778" i="1"/>
  <c r="BM781" i="1"/>
  <c r="BM1335" i="1"/>
  <c r="BM1633" i="1"/>
  <c r="BM1432" i="1"/>
  <c r="BM1463" i="1"/>
  <c r="BM1535" i="1"/>
  <c r="BM455" i="1"/>
  <c r="BM1110" i="1"/>
  <c r="BM1694" i="1"/>
  <c r="BM1204" i="1"/>
  <c r="BM1908" i="1"/>
  <c r="BM1513" i="1"/>
  <c r="BM1299" i="1"/>
  <c r="BM1552" i="1"/>
  <c r="BM1909" i="1"/>
  <c r="BM1505" i="1"/>
  <c r="BM1910" i="1"/>
  <c r="BM809" i="1"/>
  <c r="BM1310" i="1"/>
  <c r="BM950" i="1"/>
  <c r="BM1565" i="1"/>
  <c r="BM979" i="1"/>
  <c r="BM1680" i="1"/>
  <c r="BM1089" i="1"/>
  <c r="BM1503" i="1"/>
  <c r="BM120" i="1"/>
  <c r="BM1911" i="1"/>
  <c r="BM1212" i="1"/>
  <c r="BM878" i="1"/>
  <c r="BM1434" i="1"/>
  <c r="BM396" i="1"/>
  <c r="BM1350" i="1"/>
  <c r="BM1916" i="1"/>
  <c r="BM498" i="1"/>
  <c r="BM1363" i="1"/>
  <c r="BM874" i="1"/>
  <c r="BM1917" i="1"/>
  <c r="BM1101" i="1"/>
  <c r="BM165" i="1"/>
  <c r="BM653" i="1"/>
  <c r="BM1296" i="1"/>
  <c r="BM1918" i="1"/>
  <c r="BM902" i="1"/>
  <c r="BM1178" i="1"/>
  <c r="BM1343" i="1"/>
  <c r="BM1920" i="1"/>
  <c r="BM975" i="1"/>
  <c r="BM1030" i="1"/>
  <c r="BM937" i="1"/>
  <c r="BM1054" i="1"/>
  <c r="BM260" i="1"/>
  <c r="BM1049" i="1"/>
  <c r="BM879" i="1"/>
  <c r="BM10" i="1"/>
  <c r="BM751" i="1"/>
  <c r="BM1537" i="1"/>
  <c r="BM1922" i="1"/>
  <c r="BM1923" i="1"/>
  <c r="BM1358" i="1"/>
  <c r="BM1924" i="1"/>
  <c r="BM1925" i="1"/>
  <c r="BM256" i="1"/>
  <c r="BM1926" i="1"/>
  <c r="BM1927" i="1"/>
  <c r="BM1928" i="1"/>
  <c r="BM884" i="1"/>
  <c r="BM181" i="1"/>
  <c r="BM936" i="1"/>
  <c r="BM1252" i="1"/>
  <c r="BM46" i="1"/>
  <c r="BM837" i="1"/>
  <c r="BM1191" i="1"/>
  <c r="BM1120" i="1"/>
  <c r="BM822" i="1"/>
  <c r="BM522" i="1"/>
  <c r="BM579" i="1"/>
  <c r="BM369" i="1"/>
  <c r="BM577" i="1"/>
  <c r="BM605" i="1"/>
  <c r="BM599" i="1"/>
  <c r="BM588" i="1"/>
  <c r="BM1160" i="1"/>
  <c r="BM335" i="1"/>
  <c r="BM246" i="1"/>
  <c r="BM1063" i="1"/>
  <c r="BM976" i="1"/>
  <c r="BM1292" i="1"/>
  <c r="BM1502" i="1"/>
  <c r="BM1197" i="1"/>
  <c r="BM1570" i="1"/>
  <c r="BM1372" i="1"/>
  <c r="BM850" i="1"/>
  <c r="BM1929" i="1"/>
  <c r="BM1274" i="1"/>
  <c r="BM803" i="1"/>
  <c r="BM1022" i="1"/>
  <c r="BM1045" i="1"/>
  <c r="BM918" i="1"/>
  <c r="BM1059" i="1"/>
  <c r="BM1055" i="1"/>
  <c r="BM1930" i="1"/>
  <c r="BM1615" i="1"/>
  <c r="BM1015" i="1"/>
  <c r="BM913" i="1"/>
  <c r="BM1620" i="1"/>
  <c r="BM1213" i="1"/>
  <c r="BM1611" i="1"/>
  <c r="BM15" i="1"/>
  <c r="BM1325" i="1"/>
  <c r="BM924" i="1"/>
  <c r="BM1533" i="1"/>
  <c r="BM1932" i="1"/>
  <c r="BM307" i="1"/>
  <c r="BM1566" i="1"/>
  <c r="BM1933" i="1"/>
  <c r="BM1040" i="1"/>
  <c r="BM1222" i="1"/>
  <c r="BM1546" i="1"/>
  <c r="BM1458" i="1"/>
  <c r="BM1417" i="1"/>
  <c r="BM1305" i="1"/>
  <c r="BM1140" i="1"/>
  <c r="BM951" i="1"/>
  <c r="BM796" i="1"/>
  <c r="BM1934" i="1"/>
  <c r="BM771" i="1"/>
  <c r="BM786" i="1"/>
  <c r="BM787" i="1"/>
  <c r="BM1935" i="1"/>
  <c r="BM929" i="1"/>
  <c r="BM1062" i="1"/>
  <c r="BM750" i="1"/>
  <c r="BM515" i="1"/>
  <c r="BM886" i="1"/>
  <c r="BM1413" i="1"/>
  <c r="BM589" i="1"/>
  <c r="BM1409" i="1"/>
  <c r="BM955" i="1"/>
  <c r="BM483" i="1"/>
  <c r="BM1936" i="1"/>
  <c r="BM1134" i="1"/>
  <c r="BM556" i="1"/>
  <c r="BM480" i="1"/>
  <c r="BM1662" i="1"/>
  <c r="BM238" i="1"/>
  <c r="BM1394" i="1"/>
  <c r="BM944" i="1"/>
  <c r="BM971" i="1"/>
  <c r="BM1531" i="1"/>
  <c r="BM1341" i="1"/>
  <c r="BM590" i="1"/>
  <c r="BM1707" i="1"/>
  <c r="BM1937" i="1"/>
  <c r="BM896" i="1"/>
  <c r="BM247" i="1"/>
  <c r="BM1704" i="1"/>
  <c r="BM848" i="1"/>
  <c r="BM514" i="1"/>
  <c r="BM303" i="1"/>
  <c r="BM1195" i="1"/>
  <c r="BM1447" i="1"/>
  <c r="BM443" i="1"/>
  <c r="BM1480" i="1"/>
  <c r="BM1464" i="1"/>
  <c r="BM1516" i="1"/>
  <c r="BM485" i="1"/>
  <c r="BM1489" i="1"/>
  <c r="BM1595" i="1"/>
  <c r="BM1938" i="1"/>
  <c r="BM1121" i="1"/>
  <c r="BM641" i="1"/>
  <c r="BM1592" i="1"/>
  <c r="BM891" i="1"/>
  <c r="BM1939" i="1"/>
  <c r="BM1465" i="1"/>
  <c r="BM1025" i="1"/>
  <c r="BM1596" i="1"/>
  <c r="BM901" i="1"/>
  <c r="BM780" i="1"/>
  <c r="BM1940" i="1"/>
  <c r="BM1941" i="1"/>
  <c r="BM1642" i="1"/>
  <c r="BM1507" i="1"/>
  <c r="BM1301" i="1"/>
  <c r="BM540" i="1"/>
  <c r="BM1382" i="1"/>
  <c r="BM694" i="1"/>
  <c r="BM1943" i="1"/>
  <c r="BM1528" i="1"/>
  <c r="BM709" i="1"/>
  <c r="BM1944" i="1"/>
  <c r="BM1192" i="1"/>
  <c r="BM688" i="1"/>
  <c r="BM802" i="1"/>
  <c r="BM626" i="1"/>
  <c r="BM782" i="1"/>
  <c r="BM1094" i="1"/>
  <c r="BM1946" i="1"/>
  <c r="BM1360" i="1"/>
  <c r="BM1947" i="1"/>
  <c r="BM1948" i="1"/>
  <c r="BM811" i="1"/>
  <c r="BM1949" i="1"/>
  <c r="BM1163" i="1"/>
  <c r="BM1950" i="1"/>
  <c r="BM1370" i="1"/>
  <c r="BM1355" i="1"/>
  <c r="BM1607" i="1"/>
  <c r="BM1628" i="1"/>
  <c r="BM1238" i="1"/>
  <c r="BM1117" i="1"/>
  <c r="BM1260" i="1"/>
  <c r="BM35" i="1"/>
  <c r="BM1639" i="1"/>
  <c r="BM1951" i="1"/>
  <c r="BM1632" i="1"/>
  <c r="BM1952" i="1"/>
  <c r="BM1001" i="1"/>
  <c r="BM1953" i="1"/>
  <c r="BM1954" i="1"/>
  <c r="BM1955" i="1"/>
  <c r="BM1956" i="1"/>
  <c r="BM1957" i="1"/>
  <c r="BM705" i="1"/>
  <c r="BM1958" i="1"/>
  <c r="BM1959" i="1"/>
  <c r="BM881" i="1"/>
  <c r="BM1960" i="1"/>
  <c r="BM639" i="1"/>
  <c r="BM1961" i="1"/>
  <c r="BM591" i="1"/>
  <c r="BM136" i="1"/>
  <c r="BM1019" i="1"/>
  <c r="BM1962" i="1"/>
  <c r="BM1969" i="1"/>
  <c r="BM1643" i="1"/>
  <c r="BM1625" i="1"/>
  <c r="BM1987" i="1"/>
  <c r="BM691" i="1"/>
  <c r="BM696" i="1"/>
  <c r="BM1143" i="1"/>
  <c r="BM1645" i="1"/>
  <c r="BM1188" i="1"/>
  <c r="BM1414" i="1"/>
  <c r="BM1988" i="1"/>
  <c r="BM1989" i="1"/>
  <c r="BM1647" i="1"/>
  <c r="BM1068" i="1"/>
  <c r="BM1147" i="1"/>
  <c r="BM1161" i="1"/>
  <c r="BM1239" i="1"/>
  <c r="BM1992" i="1"/>
  <c r="BM1993" i="1"/>
  <c r="BM1651" i="1"/>
  <c r="BM1207" i="1"/>
  <c r="BM1276" i="1"/>
  <c r="BM1996" i="1"/>
  <c r="BM1011" i="1"/>
  <c r="BM1652" i="1"/>
  <c r="BM1036" i="1"/>
  <c r="BM1298" i="1"/>
  <c r="BM1653" i="1"/>
  <c r="BM1998" i="1"/>
  <c r="BM2001" i="1"/>
  <c r="BM1270" i="1"/>
  <c r="BM2002" i="1"/>
  <c r="BM2003" i="1"/>
  <c r="BM1003" i="1"/>
  <c r="BM1189" i="1"/>
  <c r="BM1067" i="1"/>
  <c r="BM1171" i="1"/>
  <c r="BM1086" i="1"/>
  <c r="BM1158" i="1"/>
  <c r="BM2004" i="1"/>
  <c r="BM2005" i="1"/>
  <c r="BM1243" i="1"/>
  <c r="BM2006" i="1"/>
  <c r="BM2007" i="1"/>
  <c r="BM1186" i="1"/>
  <c r="BM2008" i="1"/>
  <c r="BM2009" i="1"/>
  <c r="BM2010" i="1"/>
  <c r="BM1004" i="1"/>
  <c r="BM2011" i="1"/>
  <c r="BM974" i="1"/>
  <c r="BM2012" i="1"/>
  <c r="BM1119" i="1"/>
  <c r="BM2013" i="1"/>
  <c r="BM1453" i="1"/>
  <c r="BM2014" i="1"/>
  <c r="BM790" i="1"/>
  <c r="BM793" i="1"/>
  <c r="BM829" i="1"/>
  <c r="BM2015" i="1"/>
  <c r="BM1665" i="1"/>
  <c r="BM2016" i="1"/>
  <c r="BM1300" i="1"/>
  <c r="BM819" i="1"/>
  <c r="BM2017" i="1"/>
  <c r="BM2018" i="1"/>
  <c r="BM1111" i="1"/>
  <c r="BM1667" i="1"/>
  <c r="BM548" i="1"/>
  <c r="BM1668" i="1"/>
  <c r="BM2019" i="1"/>
  <c r="BM1384" i="1"/>
  <c r="BM2020" i="1"/>
  <c r="BM2021" i="1"/>
  <c r="BM1511" i="1"/>
  <c r="BM684" i="1"/>
  <c r="BM1637" i="1"/>
  <c r="BM1112" i="1"/>
  <c r="BM2022" i="1"/>
  <c r="BM1530" i="1"/>
  <c r="BM2023" i="1"/>
  <c r="BM743" i="1"/>
  <c r="BM1671" i="1"/>
  <c r="BM863" i="1"/>
  <c r="BM1256" i="1"/>
  <c r="BM1230" i="1"/>
  <c r="BM1491" i="1"/>
  <c r="BM169" i="1"/>
  <c r="BM1716" i="1"/>
  <c r="BM2024" i="1"/>
  <c r="BM1073" i="1"/>
  <c r="BM1686" i="1"/>
  <c r="BM1130" i="1"/>
  <c r="BM2025" i="1"/>
  <c r="BM94" i="1"/>
  <c r="BM187" i="1"/>
  <c r="BM1433" i="1"/>
  <c r="BM2026" i="1"/>
  <c r="BM1395" i="1"/>
  <c r="BM757" i="1"/>
  <c r="BM1129" i="1"/>
  <c r="BM1648" i="1"/>
  <c r="BM1425" i="1"/>
  <c r="BM1674" i="1"/>
  <c r="BM1550" i="1"/>
  <c r="BM3" i="1"/>
  <c r="BM2027" i="1"/>
  <c r="BM549" i="1"/>
  <c r="BM1069" i="1"/>
  <c r="BM862" i="1"/>
  <c r="BM817" i="1"/>
  <c r="BM773" i="1"/>
  <c r="BM1585" i="1"/>
  <c r="BM1419" i="1"/>
  <c r="BM1362" i="1"/>
  <c r="BM1649" i="1"/>
  <c r="BM1017" i="1"/>
  <c r="BM1677" i="1"/>
  <c r="BM1553" i="1"/>
  <c r="BM2028" i="1"/>
  <c r="BM2029" i="1"/>
  <c r="BM2030" i="1"/>
  <c r="BM1373" i="1"/>
  <c r="BM993" i="1"/>
  <c r="BM2031" i="1"/>
  <c r="BM876" i="1"/>
  <c r="BM2032" i="1"/>
  <c r="BM1681" i="1"/>
  <c r="BM1682" i="1"/>
  <c r="BM2033" i="1"/>
  <c r="BM1655" i="1"/>
  <c r="BM964" i="1"/>
  <c r="BM1466" i="1"/>
  <c r="BM1000" i="1"/>
  <c r="BM1509" i="1"/>
  <c r="BM1650" i="1"/>
  <c r="BM972" i="1"/>
  <c r="BM1287" i="1"/>
  <c r="BM1247" i="1"/>
  <c r="BM1078" i="1"/>
  <c r="BM1288" i="1"/>
  <c r="BM960" i="1"/>
  <c r="BM2034" i="1"/>
  <c r="BM1683" i="1"/>
  <c r="BM1684" i="1"/>
  <c r="BM1685" i="1"/>
  <c r="BM2035" i="1"/>
  <c r="BM2036" i="1"/>
  <c r="BM1124" i="1"/>
  <c r="BM2037" i="1"/>
  <c r="BM797" i="1"/>
  <c r="BM813" i="1"/>
  <c r="BM828" i="1"/>
  <c r="BM2038" i="1"/>
  <c r="BM983" i="1"/>
  <c r="BM990" i="1"/>
  <c r="BM800" i="1"/>
  <c r="BM1380" i="1"/>
  <c r="BM2039" i="1"/>
  <c r="BM386" i="1"/>
  <c r="BM397" i="1"/>
  <c r="BM1523" i="1"/>
  <c r="BM1588" i="1"/>
  <c r="BM1590" i="1"/>
  <c r="BM1504" i="1"/>
  <c r="BM752" i="1"/>
  <c r="BM1497" i="1"/>
  <c r="BM1540" i="1"/>
  <c r="BM1545" i="1"/>
  <c r="BM1278" i="1"/>
  <c r="BM1281" i="1"/>
  <c r="BM716" i="1"/>
  <c r="BM2040" i="1"/>
  <c r="BM852" i="1"/>
  <c r="BM1610" i="1"/>
  <c r="BM1619" i="1"/>
  <c r="BM2041" i="1"/>
  <c r="BM1376" i="1"/>
  <c r="BM2042" i="1"/>
  <c r="BM2043" i="1"/>
  <c r="BM1439" i="1"/>
  <c r="BM1440" i="1"/>
  <c r="BM2044" i="1"/>
  <c r="BM2045" i="1"/>
  <c r="BM2046" i="1"/>
  <c r="BM1727" i="1"/>
  <c r="BM1097" i="1"/>
  <c r="BM2047" i="1"/>
  <c r="BM2048" i="1"/>
  <c r="BM634" i="1"/>
  <c r="BM1118" i="1"/>
  <c r="BM635" i="1"/>
  <c r="BM1403" i="1"/>
  <c r="BM1741" i="1"/>
  <c r="BM905" i="1"/>
  <c r="BM806" i="1"/>
  <c r="BM1056" i="1"/>
  <c r="BM2049" i="1"/>
  <c r="BM2050" i="1"/>
  <c r="BM2051" i="1"/>
  <c r="BM2052" i="1"/>
  <c r="BM2053" i="1"/>
  <c r="BM2054" i="1"/>
  <c r="BM2055" i="1"/>
  <c r="BM2056" i="1"/>
  <c r="BM2057" i="1"/>
  <c r="BM1396" i="1"/>
  <c r="BM2058" i="1"/>
  <c r="BM1142" i="1"/>
  <c r="BM1107" i="1"/>
  <c r="BM1261" i="1"/>
  <c r="BM2060" i="1"/>
  <c r="BM2062" i="1"/>
  <c r="BM2063" i="1"/>
  <c r="BM2064" i="1"/>
  <c r="BM1087" i="1"/>
  <c r="BM2065" i="1"/>
  <c r="BM1010" i="1"/>
  <c r="BM1009" i="1"/>
  <c r="BM1185" i="1"/>
  <c r="BM1026" i="1"/>
  <c r="BM2066" i="1"/>
  <c r="BM2067" i="1"/>
  <c r="BM1698" i="1"/>
  <c r="BM1170" i="1"/>
  <c r="BM1613" i="1"/>
  <c r="BM1285" i="1"/>
  <c r="BM1286" i="1"/>
  <c r="BM1282" i="1"/>
  <c r="BM1205" i="1"/>
  <c r="BM2068" i="1"/>
  <c r="BM2077" i="1"/>
  <c r="BM2069" i="1"/>
  <c r="BM2076" i="1"/>
  <c r="BM2175" i="1"/>
  <c r="BM1336" i="1"/>
  <c r="BM2078" i="1"/>
  <c r="BM2061" i="1"/>
  <c r="BM1602" i="1"/>
  <c r="BM1138" i="1"/>
  <c r="BM1318" i="1"/>
  <c r="BM1314" i="1"/>
  <c r="BM2070" i="1"/>
  <c r="BM1102" i="1"/>
  <c r="BM2071" i="1"/>
  <c r="BM1290" i="1"/>
  <c r="BM2072" i="1"/>
  <c r="BM1131" i="1"/>
  <c r="BM1028" i="1"/>
  <c r="BM1706" i="1"/>
  <c r="BM1122" i="1"/>
  <c r="BM799" i="1"/>
  <c r="BM2073" i="1"/>
  <c r="BM2074" i="1"/>
  <c r="BM1708" i="1"/>
  <c r="BM794" i="1"/>
  <c r="BM992" i="1"/>
  <c r="BM2075" i="1"/>
  <c r="BM1385" i="1"/>
  <c r="BM1710" i="1"/>
  <c r="BM1114" i="1"/>
  <c r="BM1354" i="1"/>
  <c r="BM1712" i="1"/>
  <c r="BM1713" i="1"/>
  <c r="BM1172" i="1"/>
  <c r="BM1091" i="1"/>
  <c r="BM1126" i="1"/>
  <c r="BM1141" i="1"/>
  <c r="BM1128" i="1"/>
  <c r="BM1242" i="1"/>
  <c r="BM1177" i="1"/>
  <c r="BM1184" i="1"/>
  <c r="BM1179" i="1"/>
  <c r="BM1104" i="1"/>
  <c r="BM1275" i="1"/>
  <c r="BM1113" i="1"/>
  <c r="BM1291" i="1"/>
  <c r="BM1047" i="1"/>
  <c r="BM999" i="1"/>
  <c r="BM539" i="1"/>
  <c r="BM1293" i="1"/>
  <c r="BM1165" i="1"/>
  <c r="BM1099" i="1"/>
  <c r="BM1153" i="1"/>
  <c r="BM1093" i="1"/>
  <c r="BM1714" i="1"/>
  <c r="BM1023" i="1"/>
  <c r="BM1148" i="1"/>
  <c r="BM2059" i="1"/>
  <c r="BM1159" i="1"/>
  <c r="BM1150" i="1"/>
  <c r="BM1149" i="1"/>
  <c r="BM917" i="1"/>
  <c r="BM2079" i="1"/>
  <c r="BM2080" i="1"/>
  <c r="BM1157" i="1"/>
  <c r="BM1092" i="1"/>
  <c r="BM1717" i="1"/>
  <c r="BM1108" i="1"/>
  <c r="BM674" i="1"/>
  <c r="BM2081" i="1"/>
  <c r="BM1614" i="1"/>
  <c r="BM2083" i="1"/>
  <c r="BM2084" i="1"/>
  <c r="BM2085" i="1"/>
  <c r="BM795" i="1"/>
  <c r="BM637" i="1"/>
  <c r="BM1164" i="1"/>
  <c r="BM2086" i="1"/>
  <c r="BM2087" i="1"/>
  <c r="BM2088" i="1"/>
  <c r="BM2089" i="1"/>
  <c r="BM2090" i="1"/>
  <c r="BM2091" i="1"/>
  <c r="BM1725" i="1"/>
  <c r="BM1726" i="1"/>
  <c r="BM2092" i="1"/>
  <c r="BM1452" i="1"/>
  <c r="BM490" i="1"/>
  <c r="BM1448" i="1"/>
  <c r="BM1699" i="1"/>
  <c r="BM1450" i="1"/>
  <c r="BM2093" i="1"/>
  <c r="BM1578" i="1"/>
  <c r="BM903" i="1"/>
  <c r="BM909" i="1"/>
  <c r="BM1237" i="1"/>
  <c r="BM2095" i="1"/>
  <c r="BM228" i="1"/>
  <c r="BM1627" i="1"/>
  <c r="BM2096" i="1"/>
  <c r="BM1524" i="1"/>
  <c r="BM973" i="1"/>
  <c r="BM240" i="1"/>
  <c r="BM1539" i="1"/>
  <c r="BM1549" i="1"/>
  <c r="BM984" i="1"/>
  <c r="BM823" i="1"/>
  <c r="BM760" i="1"/>
  <c r="BM858" i="1"/>
  <c r="BM1442" i="1"/>
  <c r="BM1729" i="1"/>
  <c r="BM1515" i="1"/>
  <c r="BM1608" i="1"/>
  <c r="BM344" i="1"/>
  <c r="BM1468" i="1"/>
  <c r="BM1027" i="1"/>
  <c r="BM2097" i="1"/>
  <c r="BM2098" i="1"/>
  <c r="BM2099" i="1"/>
  <c r="BM1734" i="1"/>
  <c r="BM2100" i="1"/>
  <c r="BM2101" i="1"/>
  <c r="BM2102" i="1"/>
  <c r="BM231" i="1"/>
  <c r="BM2103" i="1"/>
  <c r="BM646" i="1"/>
  <c r="BM1472" i="1"/>
  <c r="BM1571" i="1"/>
  <c r="BM2104" i="1"/>
  <c r="BM810" i="1"/>
  <c r="BM1733" i="1"/>
  <c r="BM1411" i="1"/>
  <c r="BM1250" i="1"/>
  <c r="BM2105" i="1"/>
  <c r="BM962" i="1"/>
  <c r="BM2106" i="1"/>
  <c r="BM2107" i="1"/>
  <c r="BM2108" i="1"/>
  <c r="BM1381" i="1"/>
  <c r="BM1735" i="1"/>
  <c r="BM2109" i="1"/>
  <c r="BM1324" i="1"/>
  <c r="BM1383" i="1"/>
  <c r="BM2110" i="1"/>
  <c r="BM315" i="1"/>
  <c r="BM1510" i="1"/>
  <c r="BM2111" i="1"/>
  <c r="BM2112" i="1"/>
  <c r="BM1333" i="1"/>
  <c r="BM2113" i="1"/>
  <c r="BM2114" i="1"/>
  <c r="BM2115" i="1"/>
  <c r="BM2116" i="1"/>
  <c r="BM2117" i="1"/>
  <c r="BM374" i="1"/>
  <c r="BM532" i="1"/>
  <c r="BM1431" i="1"/>
  <c r="BM893" i="1"/>
  <c r="BM1690" i="1"/>
  <c r="BM281" i="1"/>
  <c r="BM1663" i="1"/>
  <c r="BM1520" i="1"/>
  <c r="BM1739" i="1"/>
  <c r="BM1200" i="1"/>
  <c r="BM1475" i="1"/>
  <c r="BM1297" i="1"/>
  <c r="BM1210" i="1"/>
  <c r="BM1487" i="1"/>
  <c r="BM1536" i="1"/>
  <c r="BM204" i="1"/>
  <c r="BM1594" i="1"/>
  <c r="BM1467" i="1"/>
  <c r="BM1616" i="1"/>
  <c r="BM1332" i="1"/>
  <c r="BM1365" i="1"/>
  <c r="BM1254" i="1"/>
  <c r="BM1654" i="1"/>
  <c r="BM2118" i="1"/>
  <c r="BM792" i="1"/>
  <c r="BM1742" i="1"/>
  <c r="BM664" i="1"/>
  <c r="BM1072" i="1"/>
  <c r="BM1460" i="1"/>
  <c r="BM648" i="1"/>
  <c r="BM1521" i="1"/>
  <c r="BM969" i="1"/>
  <c r="BM2119" i="1"/>
  <c r="BM2120" i="1"/>
  <c r="BM2121" i="1"/>
  <c r="BM1014" i="1"/>
  <c r="BM957" i="1"/>
  <c r="BM1232" i="1"/>
  <c r="BM1294" i="1"/>
  <c r="BM2122" i="1"/>
  <c r="BM1029" i="1"/>
  <c r="BM1423" i="1"/>
  <c r="BM1006" i="1"/>
  <c r="BM2123" i="1"/>
  <c r="BM1346" i="1"/>
  <c r="BM2124" i="1"/>
  <c r="BM2125" i="1"/>
  <c r="BM2126" i="1"/>
  <c r="BM1747" i="1"/>
  <c r="BM1156" i="1"/>
  <c r="BM2247" i="1"/>
  <c r="BM1226" i="1"/>
  <c r="BM1378" i="1"/>
  <c r="BM1748" i="1"/>
  <c r="BM2168" i="1"/>
  <c r="BM2127" i="1"/>
  <c r="BM213" i="1"/>
  <c r="BM1635" i="1"/>
  <c r="BM1071" i="1"/>
  <c r="BM2128" i="1"/>
  <c r="BM1750" i="1"/>
  <c r="BM1751" i="1"/>
  <c r="BM1225" i="1"/>
  <c r="BM496" i="1"/>
  <c r="BM1083" i="1"/>
  <c r="BM1752" i="1"/>
  <c r="BM1227" i="1"/>
  <c r="BM1081" i="1"/>
  <c r="BM2129" i="1"/>
  <c r="BM1754" i="1"/>
  <c r="BM1021" i="1"/>
  <c r="BM2130" i="1"/>
  <c r="BM1527" i="1"/>
  <c r="BM2131" i="1"/>
  <c r="BM1338" i="1"/>
  <c r="BM1574" i="1"/>
  <c r="BM2132" i="1"/>
  <c r="BM2133" i="1"/>
  <c r="BM2134" i="1"/>
  <c r="BM2135" i="1"/>
  <c r="BM2136" i="1"/>
  <c r="BM2137" i="1"/>
  <c r="BM2138" i="1"/>
  <c r="BM1759" i="1"/>
  <c r="BM2139" i="1"/>
  <c r="BM987" i="1"/>
  <c r="BM2140" i="1"/>
  <c r="BM2141" i="1"/>
  <c r="BM2142" i="1"/>
  <c r="BM2143" i="1"/>
  <c r="BM2145" i="1"/>
  <c r="BM2146" i="1"/>
  <c r="BM2147" i="1"/>
  <c r="BM2148" i="1"/>
  <c r="BM2149" i="1"/>
  <c r="BM2150" i="1"/>
  <c r="BM2151" i="1"/>
  <c r="BM2152" i="1"/>
  <c r="BM2153" i="1"/>
  <c r="BM2154" i="1"/>
  <c r="BM2155" i="1"/>
  <c r="BM2156" i="1"/>
  <c r="BM2157" i="1"/>
  <c r="BM2158" i="1"/>
  <c r="BM2159" i="1"/>
  <c r="BM2160" i="1"/>
  <c r="BM2161" i="1"/>
  <c r="BM2162" i="1"/>
  <c r="BM2163" i="1"/>
  <c r="BM2164" i="1"/>
  <c r="BM2165" i="1"/>
  <c r="BM2169" i="1"/>
  <c r="BM2170" i="1"/>
  <c r="BM2171" i="1"/>
  <c r="BM2172" i="1"/>
  <c r="BM2173" i="1"/>
  <c r="BM2174" i="1"/>
  <c r="BM2176" i="1"/>
  <c r="BM2177" i="1"/>
  <c r="BM2178" i="1"/>
  <c r="BM2179" i="1"/>
  <c r="BM2180" i="1"/>
  <c r="BM2181" i="1"/>
  <c r="BM2182" i="1"/>
  <c r="BM2183" i="1"/>
  <c r="BM2184" i="1"/>
  <c r="BM2185" i="1"/>
  <c r="BM2186" i="1"/>
  <c r="BM2187" i="1"/>
  <c r="BM2188" i="1"/>
  <c r="BM2189" i="1"/>
  <c r="BM2190" i="1"/>
  <c r="BM2191" i="1"/>
  <c r="BM2192" i="1"/>
  <c r="BM2193" i="1"/>
  <c r="BM2194" i="1"/>
  <c r="BM2195" i="1"/>
  <c r="BM2197" i="1"/>
  <c r="BM2198" i="1"/>
  <c r="BM2199" i="1"/>
  <c r="BM2200" i="1"/>
  <c r="BM2201" i="1"/>
  <c r="BM2202" i="1"/>
  <c r="BM1789" i="1"/>
  <c r="BM2203" i="1"/>
  <c r="BM2204" i="1"/>
  <c r="BM2205" i="1"/>
  <c r="BM2206" i="1"/>
  <c r="BM1410" i="1"/>
  <c r="BM2207" i="1"/>
  <c r="BM2208" i="1"/>
  <c r="BM2209" i="1"/>
  <c r="BM2210" i="1"/>
  <c r="BM1152" i="1"/>
  <c r="BM2211" i="1"/>
  <c r="BM2212" i="1"/>
  <c r="BM1295" i="1"/>
  <c r="BM2213" i="1"/>
  <c r="BM2215" i="1"/>
  <c r="BM1796" i="1"/>
  <c r="BM2216" i="1"/>
  <c r="BM2217" i="1"/>
  <c r="BM1799" i="1"/>
  <c r="BM1800" i="1"/>
  <c r="BM1155" i="1"/>
  <c r="BM2218" i="1"/>
  <c r="BM2219" i="1"/>
  <c r="BM1348" i="1"/>
  <c r="BM1803" i="1"/>
  <c r="BM2220" i="1"/>
  <c r="BM1379" i="1"/>
  <c r="BM2221" i="1"/>
  <c r="BM2222" i="1"/>
  <c r="BM2223" i="1"/>
  <c r="BM2224" i="1"/>
  <c r="BM1080" i="1"/>
  <c r="BM2225" i="1"/>
  <c r="BM1805" i="1"/>
  <c r="BM1229" i="1"/>
  <c r="BM2166" i="1"/>
  <c r="BM2167" i="1"/>
  <c r="BM2226" i="1"/>
  <c r="BM2227" i="1"/>
  <c r="BM2228" i="1"/>
  <c r="BM1806" i="1"/>
  <c r="BM2229" i="1"/>
  <c r="BM1095" i="1"/>
  <c r="BM2230" i="1"/>
  <c r="BM2231" i="1"/>
  <c r="BM2232" i="1"/>
  <c r="BM1374" i="1"/>
  <c r="BM1808" i="1"/>
  <c r="BM2233" i="1"/>
  <c r="BM2234" i="1"/>
  <c r="BM2235" i="1"/>
  <c r="BM2265" i="1"/>
  <c r="BM2236" i="1"/>
  <c r="BM2238" i="1"/>
  <c r="BM2239" i="1"/>
  <c r="BM2240" i="1"/>
  <c r="BM1811" i="1"/>
  <c r="BM2241" i="1"/>
  <c r="BM1812" i="1"/>
  <c r="BM1813" i="1"/>
  <c r="BM1814" i="1"/>
  <c r="BM1815" i="1"/>
  <c r="BM2242" i="1"/>
  <c r="BM2243" i="1"/>
  <c r="BM2244" i="1"/>
  <c r="BM2245" i="1"/>
  <c r="BM1820" i="1"/>
  <c r="BM1821" i="1"/>
  <c r="BM2246" i="1"/>
  <c r="BM2250" i="1"/>
  <c r="BM1823" i="1"/>
  <c r="BM2251" i="1"/>
  <c r="BM2252" i="1"/>
  <c r="BM2253" i="1"/>
  <c r="BM2254" i="1"/>
  <c r="BM2255" i="1"/>
  <c r="BM2256" i="1"/>
  <c r="BM1827" i="1"/>
  <c r="BM2257" i="1"/>
  <c r="BM2258" i="1"/>
  <c r="BM2259" i="1"/>
  <c r="BM2260" i="1"/>
  <c r="BM2261" i="1"/>
  <c r="BM2262" i="1"/>
  <c r="BM2263" i="1"/>
  <c r="BM1833" i="1"/>
  <c r="BM2264" i="1"/>
  <c r="BM2266" i="1"/>
  <c r="BM2267" i="1"/>
  <c r="BM1344" i="1"/>
  <c r="BM1065" i="1"/>
  <c r="BM2268" i="1"/>
  <c r="BM1837" i="1"/>
  <c r="BM2372" i="1"/>
  <c r="BM1838" i="1"/>
  <c r="BM1839" i="1"/>
  <c r="BM2269" i="1"/>
  <c r="BM2270" i="1"/>
  <c r="BM2271" i="1"/>
  <c r="BM2272" i="1"/>
  <c r="BM1843" i="1"/>
  <c r="BM2273" i="1"/>
  <c r="BM2274" i="1"/>
  <c r="BM2275" i="1"/>
  <c r="BM2276" i="1"/>
  <c r="BM2277" i="1"/>
  <c r="BM2278" i="1"/>
  <c r="BM2279" i="1"/>
  <c r="BM2280" i="1"/>
  <c r="BM2281" i="1"/>
  <c r="BM1176" i="1"/>
  <c r="BM1852" i="1"/>
  <c r="BM2282" i="1"/>
  <c r="BM1854" i="1"/>
  <c r="BM2283" i="1"/>
  <c r="BM2284" i="1"/>
  <c r="BM2285" i="1"/>
  <c r="BM996" i="1"/>
  <c r="BM2286" i="1"/>
  <c r="BM2287" i="1"/>
  <c r="BM1070" i="1"/>
  <c r="BM1169" i="1"/>
  <c r="BM2289" i="1"/>
  <c r="BM2290" i="1"/>
  <c r="BM1066" i="1"/>
  <c r="BM2291" i="1"/>
  <c r="BM1593" i="1"/>
  <c r="BM2292" i="1"/>
  <c r="BM1085" i="1"/>
  <c r="BM1253" i="1"/>
  <c r="BM1082" i="1"/>
  <c r="BM2293" i="1"/>
  <c r="BM2294" i="1"/>
  <c r="BM2295" i="1"/>
  <c r="BM1154" i="1"/>
  <c r="BM1445" i="1"/>
  <c r="BM2296" i="1"/>
  <c r="BM2297" i="1"/>
  <c r="BM2298" i="1"/>
  <c r="BM2299" i="1"/>
  <c r="BM2300" i="1"/>
  <c r="BM2301" i="1"/>
  <c r="BM2302" i="1"/>
  <c r="BM2303" i="1"/>
  <c r="BM2304" i="1"/>
  <c r="BM1127" i="1"/>
  <c r="BM2305" i="1"/>
  <c r="BM2306" i="1"/>
  <c r="BM2307" i="1"/>
  <c r="BM2308" i="1"/>
  <c r="BM2309" i="1"/>
  <c r="BM2310" i="1"/>
  <c r="BM2311" i="1"/>
  <c r="BM2312" i="1"/>
  <c r="BM2313" i="1"/>
  <c r="BM2314" i="1"/>
  <c r="BM2315" i="1"/>
  <c r="BM2316" i="1"/>
  <c r="BM1438" i="1"/>
  <c r="BM2317" i="1"/>
  <c r="BM2318" i="1"/>
  <c r="BM1878" i="1"/>
  <c r="BM2319" i="1"/>
  <c r="BM2320" i="1"/>
  <c r="BM2321" i="1"/>
  <c r="BM2322" i="1"/>
  <c r="BM2323" i="1"/>
  <c r="BM2324" i="1"/>
  <c r="BM1881" i="1"/>
  <c r="BM2325" i="1"/>
  <c r="BM1882" i="1"/>
  <c r="BM2326" i="1"/>
  <c r="BM2327" i="1"/>
  <c r="BM2328" i="1"/>
  <c r="BM2329" i="1"/>
  <c r="BM2330" i="1"/>
  <c r="BM1076" i="1"/>
  <c r="BM2331" i="1"/>
  <c r="BM2332" i="1"/>
  <c r="BM2333" i="1"/>
  <c r="BM2334" i="1"/>
  <c r="BM2335" i="1"/>
  <c r="BM1630" i="1"/>
  <c r="BM2336" i="1"/>
  <c r="BM1556" i="1"/>
  <c r="BM1337" i="1"/>
  <c r="BM2337" i="1"/>
  <c r="BM2338" i="1"/>
  <c r="BM1891" i="1"/>
  <c r="BM2339" i="1"/>
  <c r="BM1893" i="1"/>
  <c r="BM2340" i="1"/>
  <c r="BM1173" i="1"/>
  <c r="BM2341" i="1"/>
  <c r="BM1897" i="1"/>
  <c r="BM1898" i="1"/>
  <c r="BM2342" i="1"/>
  <c r="BM2343" i="1"/>
  <c r="BM1557" i="1"/>
  <c r="BM2344" i="1"/>
  <c r="BM2345" i="1"/>
  <c r="BM2346" i="1"/>
  <c r="BM2347" i="1"/>
  <c r="BM1245" i="1"/>
  <c r="BM1586" i="1"/>
  <c r="BM890" i="1"/>
  <c r="BM2348" i="1"/>
  <c r="BM1903" i="1"/>
  <c r="BM1904" i="1"/>
  <c r="BM2349" i="1"/>
  <c r="BM2350" i="1"/>
  <c r="BM1359" i="1"/>
  <c r="BM2351" i="1"/>
  <c r="BM2352" i="1"/>
  <c r="BM2353" i="1"/>
  <c r="BM2354" i="1"/>
  <c r="BM2355" i="1"/>
  <c r="BM1485" i="1"/>
  <c r="BM2356" i="1"/>
  <c r="BM1236" i="1"/>
  <c r="BM2357" i="1"/>
  <c r="BM2358" i="1"/>
  <c r="BM2359" i="1"/>
  <c r="BM1912" i="1"/>
  <c r="BM1913" i="1"/>
  <c r="BM1914" i="1"/>
  <c r="BM1915" i="1"/>
  <c r="BM2360" i="1"/>
  <c r="BM2361" i="1"/>
  <c r="BM573" i="1"/>
  <c r="BM2362" i="1"/>
  <c r="BM580" i="1"/>
  <c r="BM2363" i="1"/>
  <c r="BM2364" i="1"/>
  <c r="BM2365" i="1"/>
  <c r="BM1486" i="1"/>
  <c r="BM1919" i="1"/>
  <c r="BM2366" i="1"/>
  <c r="BM2367" i="1"/>
  <c r="BM2368" i="1"/>
  <c r="BM1024" i="1"/>
  <c r="BM2369" i="1"/>
  <c r="BM2370" i="1"/>
  <c r="BM1526" i="1"/>
  <c r="BM1361" i="1"/>
  <c r="BM2373" i="1"/>
  <c r="BM1921" i="1"/>
  <c r="BM2374" i="1"/>
  <c r="BM2237" i="1"/>
  <c r="BM2371" i="1"/>
  <c r="BM2375" i="1"/>
  <c r="BM2376" i="1"/>
  <c r="BM2377" i="1"/>
  <c r="BM2378" i="1"/>
  <c r="BM2379" i="1"/>
  <c r="BM2380" i="1"/>
  <c r="BM1386" i="1"/>
  <c r="BM2381" i="1"/>
  <c r="BM2382" i="1"/>
  <c r="BM2383" i="1"/>
  <c r="BM2384" i="1"/>
  <c r="BM2385" i="1"/>
  <c r="BM2386" i="1"/>
  <c r="BM2387" i="1"/>
  <c r="BM2388" i="1"/>
  <c r="BM2389" i="1"/>
  <c r="BM2390" i="1"/>
  <c r="BM2391" i="1"/>
  <c r="BM2392" i="1"/>
  <c r="BM939" i="1"/>
  <c r="BM2393" i="1"/>
  <c r="BM1722" i="1"/>
  <c r="BM2394" i="1"/>
  <c r="BM2395" i="1"/>
  <c r="BM2396" i="1"/>
  <c r="BM2397" i="1"/>
  <c r="BM2398" i="1"/>
  <c r="BM2399" i="1"/>
  <c r="BM1931" i="1"/>
  <c r="BM2400" i="1"/>
  <c r="BM2401" i="1"/>
  <c r="BM2402" i="1"/>
  <c r="BM2403" i="1"/>
  <c r="BM2404" i="1"/>
  <c r="BM2405" i="1"/>
  <c r="BM2406" i="1"/>
  <c r="BM2407" i="1"/>
  <c r="BM2408" i="1"/>
  <c r="BM2409" i="1"/>
  <c r="BM2410" i="1"/>
  <c r="BM2411" i="1"/>
  <c r="BM2412" i="1"/>
  <c r="BM2413" i="1"/>
  <c r="BM2414" i="1"/>
  <c r="BM2415" i="1"/>
  <c r="BM2416" i="1"/>
  <c r="BM2417" i="1"/>
  <c r="BM2418" i="1"/>
  <c r="BM2419" i="1"/>
  <c r="BM2420" i="1"/>
  <c r="BM1942" i="1"/>
  <c r="BM2421" i="1"/>
  <c r="BM2422" i="1"/>
  <c r="BM2423" i="1"/>
  <c r="BM2424" i="1"/>
  <c r="BM1945" i="1"/>
  <c r="BM2425" i="1"/>
  <c r="BM2426" i="1"/>
  <c r="BM2427" i="1"/>
  <c r="BM2428" i="1"/>
  <c r="BM2429" i="1"/>
  <c r="BM2430" i="1"/>
  <c r="BM2431" i="1"/>
  <c r="BM2432" i="1"/>
  <c r="BM2433" i="1"/>
  <c r="BM2434" i="1"/>
  <c r="BM1183" i="1"/>
  <c r="BM1174" i="1"/>
  <c r="BM1231" i="1"/>
  <c r="BM2435" i="1"/>
  <c r="BM2436" i="1"/>
  <c r="BM1151" i="1"/>
  <c r="BM2437" i="1"/>
  <c r="BM2438" i="1"/>
  <c r="BM2439" i="1"/>
  <c r="BM2440" i="1"/>
  <c r="BM2441" i="1"/>
  <c r="BM2442" i="1"/>
  <c r="BM2443" i="1"/>
  <c r="BM2444" i="1"/>
  <c r="BM2445" i="1"/>
  <c r="BM2446" i="1"/>
  <c r="BM2447" i="1"/>
  <c r="BM2448" i="1"/>
  <c r="BM1963" i="1"/>
  <c r="BM1109" i="1"/>
  <c r="BM1964" i="1"/>
  <c r="BM1116" i="1"/>
  <c r="BM1965" i="1"/>
  <c r="BM1966" i="1"/>
  <c r="BM1967" i="1"/>
  <c r="BM1968" i="1"/>
  <c r="BM2449" i="1"/>
  <c r="BM1970" i="1"/>
  <c r="BM1971" i="1"/>
  <c r="BM1972" i="1"/>
  <c r="BM1973" i="1"/>
  <c r="BM1974" i="1"/>
  <c r="BM1975" i="1"/>
  <c r="BM1976" i="1"/>
  <c r="BM1977" i="1"/>
  <c r="BM1978" i="1"/>
  <c r="BM1979" i="1"/>
  <c r="BM1980" i="1"/>
  <c r="BM1981" i="1"/>
  <c r="BM1982" i="1"/>
  <c r="BM1983" i="1"/>
  <c r="BM1984" i="1"/>
  <c r="BM1985" i="1"/>
  <c r="BM844" i="1"/>
  <c r="BM1542" i="1"/>
  <c r="BM872" i="1"/>
  <c r="BM1388" i="1"/>
  <c r="BM1580" i="1"/>
  <c r="BM1584" i="1"/>
  <c r="BM1430" i="1"/>
  <c r="BM1397" i="1"/>
  <c r="BM1398" i="1"/>
  <c r="BM1986" i="1"/>
  <c r="BM2450" i="1"/>
  <c r="BM1144" i="1"/>
  <c r="BM2451" i="1"/>
  <c r="BM2452" i="1"/>
  <c r="BM1330" i="1"/>
  <c r="BM2453" i="1"/>
  <c r="BM1990" i="1"/>
  <c r="BM1162" i="1"/>
  <c r="BM1180" i="1"/>
  <c r="BM1672" i="1"/>
  <c r="BM2454" i="1"/>
  <c r="BM1702" i="1"/>
  <c r="BM1991" i="1"/>
  <c r="BM2455" i="1"/>
  <c r="BM2456" i="1"/>
  <c r="BM1994" i="1"/>
  <c r="BM1995" i="1"/>
  <c r="BM2249" i="1"/>
  <c r="BM2248" i="1"/>
  <c r="BM2457" i="1"/>
  <c r="BM1145" i="1"/>
  <c r="BM1020" i="1"/>
  <c r="BM1997" i="1"/>
  <c r="BM1371" i="1"/>
  <c r="BM2458" i="1"/>
  <c r="BM1544" i="1"/>
  <c r="BM1999" i="1"/>
  <c r="BM2000" i="1"/>
  <c r="BM1399" i="1"/>
  <c r="BM926" i="1"/>
  <c r="BM1032" i="1"/>
  <c r="BM1181" i="1"/>
  <c r="BM27" i="1"/>
  <c r="BL287" i="1" l="1"/>
  <c r="BL30" i="1"/>
  <c r="BL885" i="1"/>
  <c r="BL887" i="1"/>
  <c r="BL967" i="1"/>
  <c r="BL1401" i="1"/>
  <c r="BL40" i="1"/>
  <c r="BL286" i="1"/>
  <c r="BL23" i="1"/>
  <c r="BL14" i="1"/>
  <c r="BL1658" i="1"/>
  <c r="BL1302" i="1"/>
  <c r="BL1471" i="1"/>
  <c r="BL311" i="1"/>
  <c r="BL105" i="1"/>
  <c r="BL24" i="1"/>
  <c r="BL124" i="1"/>
  <c r="BL425" i="1"/>
  <c r="BL1306" i="1"/>
  <c r="BL36" i="1"/>
  <c r="BL288" i="1"/>
  <c r="BL1319" i="1"/>
  <c r="BL1744" i="1"/>
  <c r="BL1402" i="1"/>
  <c r="BL1657" i="1"/>
  <c r="BL38" i="1"/>
  <c r="BL321" i="1"/>
  <c r="BL956" i="1"/>
  <c r="BL740" i="1"/>
  <c r="BL398" i="1"/>
  <c r="BL622" i="1"/>
  <c r="BL218" i="1"/>
  <c r="BL58" i="1"/>
  <c r="BL296" i="1"/>
  <c r="BL221" i="1"/>
  <c r="BL769" i="1"/>
  <c r="BL1182" i="1"/>
  <c r="BL6" i="1"/>
  <c r="BL239" i="1"/>
  <c r="BL49" i="1"/>
  <c r="BL441" i="1"/>
  <c r="BL1745" i="1"/>
  <c r="BL138" i="1"/>
  <c r="BL112" i="1"/>
  <c r="BL47" i="1"/>
  <c r="BL301" i="1"/>
  <c r="BL1279" i="1"/>
  <c r="BL1421" i="1"/>
  <c r="BL404" i="1"/>
  <c r="BL43" i="1"/>
  <c r="BL7" i="1"/>
  <c r="BL8" i="1"/>
  <c r="BL1582" i="1"/>
  <c r="BL1534" i="1"/>
  <c r="BL1404" i="1"/>
  <c r="BL183" i="1"/>
  <c r="BL102" i="1"/>
  <c r="BL59" i="1"/>
  <c r="BL377" i="1"/>
  <c r="BL55" i="1"/>
  <c r="BL1562" i="1"/>
  <c r="BL26" i="1"/>
  <c r="BL350" i="1"/>
  <c r="BL948" i="1"/>
  <c r="BL128" i="1"/>
  <c r="BL9" i="1"/>
  <c r="BL1407" i="1"/>
  <c r="BL308" i="1"/>
  <c r="BL729" i="1"/>
  <c r="BL309" i="1"/>
  <c r="BL1746" i="1"/>
  <c r="BL686" i="1"/>
  <c r="BL1007" i="1"/>
  <c r="BL19" i="1"/>
  <c r="BL970" i="1"/>
  <c r="BL1033" i="1"/>
  <c r="BL1604" i="1"/>
  <c r="BL732" i="1"/>
  <c r="BL1008" i="1"/>
  <c r="BL31" i="1"/>
  <c r="BL882" i="1"/>
  <c r="BL775" i="1"/>
  <c r="BL77" i="1"/>
  <c r="BL78" i="1"/>
  <c r="BL489" i="1"/>
  <c r="BL141" i="1"/>
  <c r="BL80" i="1"/>
  <c r="BL81" i="1"/>
  <c r="BL82" i="1"/>
  <c r="BL83" i="1"/>
  <c r="BL448" i="1"/>
  <c r="BL533" i="1"/>
  <c r="BL79" i="1"/>
  <c r="BL1711" i="1"/>
  <c r="BL159" i="1"/>
  <c r="BL50" i="1"/>
  <c r="BL765" i="1"/>
  <c r="BL1203" i="1"/>
  <c r="BL69" i="1"/>
  <c r="BL68" i="1"/>
  <c r="BL67" i="1"/>
  <c r="BL70" i="1"/>
  <c r="BL161" i="1"/>
  <c r="BL248" i="1"/>
  <c r="BL586" i="1"/>
  <c r="BL583" i="1"/>
  <c r="BL93" i="1"/>
  <c r="BL595" i="1"/>
  <c r="BL147" i="1"/>
  <c r="BL118" i="1"/>
  <c r="BL1248" i="1"/>
  <c r="BL20" i="1"/>
  <c r="BL104" i="1"/>
  <c r="BL317" i="1"/>
  <c r="BL1474" i="1"/>
  <c r="BL52" i="1"/>
  <c r="BL1046" i="1"/>
  <c r="BL277" i="1"/>
  <c r="BL264" i="1"/>
  <c r="BL86" i="1"/>
  <c r="BL352" i="1"/>
  <c r="BL408" i="1"/>
  <c r="BL416" i="1"/>
  <c r="BL414" i="1"/>
  <c r="BL405" i="1"/>
  <c r="BL270" i="1"/>
  <c r="BL72" i="1"/>
  <c r="BL76" i="1"/>
  <c r="BL66" i="1"/>
  <c r="BL71" i="1"/>
  <c r="BL959" i="1"/>
  <c r="BL978" i="1"/>
  <c r="BL75" i="1"/>
  <c r="BL73" i="1"/>
  <c r="BL1002" i="1"/>
  <c r="BL74" i="1"/>
  <c r="BL1449" i="1"/>
  <c r="BL180" i="1"/>
  <c r="BL721" i="1"/>
  <c r="BL484" i="1"/>
  <c r="BL371" i="1"/>
  <c r="BL127" i="1"/>
  <c r="BL627" i="1"/>
  <c r="BL676" i="1"/>
  <c r="BL1320" i="1"/>
  <c r="BL51" i="1"/>
  <c r="BL419" i="1"/>
  <c r="BL111" i="1"/>
  <c r="BL846" i="1"/>
  <c r="BL278" i="1"/>
  <c r="BL1548" i="1"/>
  <c r="BL1730" i="1"/>
  <c r="BL294" i="1"/>
  <c r="BL279" i="1"/>
  <c r="BL680" i="1"/>
  <c r="BL121" i="1"/>
  <c r="BL98" i="1"/>
  <c r="BL99" i="1"/>
  <c r="BL826" i="1"/>
  <c r="BL494" i="1"/>
  <c r="BL1249" i="1"/>
  <c r="BL856" i="1"/>
  <c r="BL61" i="1"/>
  <c r="BL808" i="1"/>
  <c r="BL411" i="1"/>
  <c r="BL153" i="1"/>
  <c r="BL1676" i="1"/>
  <c r="BL582" i="1"/>
  <c r="BL154" i="1"/>
  <c r="BL985" i="1"/>
  <c r="BL11" i="1"/>
  <c r="BL259" i="1"/>
  <c r="BL237" i="1"/>
  <c r="BL995" i="1"/>
  <c r="BL1749" i="1"/>
  <c r="BL95" i="1"/>
  <c r="BL122" i="1"/>
  <c r="BL1283" i="1"/>
  <c r="BL359" i="1"/>
  <c r="BL173" i="1"/>
  <c r="BL1446" i="1"/>
  <c r="BL133" i="1"/>
  <c r="BL134" i="1"/>
  <c r="BL1728" i="1"/>
  <c r="BL1478" i="1"/>
  <c r="BL980" i="1"/>
  <c r="BL1479" i="1"/>
  <c r="BL297" i="1"/>
  <c r="BL1569" i="1"/>
  <c r="BL283" i="1"/>
  <c r="BL319" i="1"/>
  <c r="BL952" i="1"/>
  <c r="BL313" i="1"/>
  <c r="BL804" i="1"/>
  <c r="BL698" i="1"/>
  <c r="BL695" i="1"/>
  <c r="BL681" i="1"/>
  <c r="BL1499" i="1"/>
  <c r="BL109" i="1"/>
  <c r="BL564" i="1"/>
  <c r="BL114" i="1"/>
  <c r="BL207" i="1"/>
  <c r="BL115" i="1"/>
  <c r="BL208" i="1"/>
  <c r="BL923" i="1"/>
  <c r="BL250" i="1"/>
  <c r="BL144" i="1"/>
  <c r="BL230" i="1"/>
  <c r="BL356" i="1"/>
  <c r="BL1490" i="1"/>
  <c r="BL203" i="1"/>
  <c r="BL146" i="1"/>
  <c r="BL1589" i="1"/>
  <c r="BL201" i="1"/>
  <c r="BL210" i="1"/>
  <c r="BL1753" i="1"/>
  <c r="BL370" i="1"/>
  <c r="BL63" i="1"/>
  <c r="BL263" i="1"/>
  <c r="BL1724" i="1"/>
  <c r="BL504" i="1"/>
  <c r="BL435" i="1"/>
  <c r="BL137" i="1"/>
  <c r="BL130" i="1"/>
  <c r="BL1199" i="1"/>
  <c r="BL1456" i="1"/>
  <c r="BL255" i="1"/>
  <c r="BL1057" i="1"/>
  <c r="BL1755" i="1"/>
  <c r="BL883" i="1"/>
  <c r="BL252" i="1"/>
  <c r="BL381" i="1"/>
  <c r="BL325" i="1"/>
  <c r="BL833" i="1"/>
  <c r="BL1756" i="1"/>
  <c r="BL341" i="1"/>
  <c r="BL326" i="1"/>
  <c r="BL737" i="1"/>
  <c r="BL215" i="1"/>
  <c r="BL194" i="1"/>
  <c r="BL302" i="1"/>
  <c r="BL1634" i="1"/>
  <c r="BL383" i="1"/>
  <c r="BL387" i="1"/>
  <c r="BL177" i="1"/>
  <c r="BL608" i="1"/>
  <c r="BL174" i="1"/>
  <c r="BL1666" i="1"/>
  <c r="BL179" i="1"/>
  <c r="BL176" i="1"/>
  <c r="BL736" i="1"/>
  <c r="BL292" i="1"/>
  <c r="BL744" i="1"/>
  <c r="BL725" i="1"/>
  <c r="BL1012" i="1"/>
  <c r="BL166" i="1"/>
  <c r="BL417" i="1"/>
  <c r="BL276" i="1"/>
  <c r="BL1038" i="1"/>
  <c r="BL190" i="1"/>
  <c r="BL32" i="1"/>
  <c r="BL930" i="1"/>
  <c r="BL21" i="1"/>
  <c r="BL1400" i="1"/>
  <c r="BL1757" i="1"/>
  <c r="BL689" i="1"/>
  <c r="BL495" i="1"/>
  <c r="BL2082" i="1"/>
  <c r="BL1692" i="1"/>
  <c r="BL338" i="1"/>
  <c r="BL399" i="1"/>
  <c r="BL434" i="1"/>
  <c r="BL1349" i="1"/>
  <c r="BL437" i="1"/>
  <c r="BL1661" i="1"/>
  <c r="BL783" i="1"/>
  <c r="BL894" i="1"/>
  <c r="BL426" i="1"/>
  <c r="BL135" i="1"/>
  <c r="BL1406" i="1"/>
  <c r="BL415" i="1"/>
  <c r="BL1217" i="1"/>
  <c r="BL853" i="1"/>
  <c r="BL212" i="1"/>
  <c r="BL422" i="1"/>
  <c r="BL1196" i="1"/>
  <c r="BL1675" i="1"/>
  <c r="BL96" i="1"/>
  <c r="BL243" i="1"/>
  <c r="BL1568" i="1"/>
  <c r="BL847" i="1"/>
  <c r="BL273" i="1"/>
  <c r="BL718" i="1"/>
  <c r="BL92" i="1"/>
  <c r="BL912" i="1"/>
  <c r="BL427" i="1"/>
  <c r="BL1488" i="1"/>
  <c r="BL727" i="1"/>
  <c r="BL1484" i="1"/>
  <c r="BL420" i="1"/>
  <c r="BL766" i="1"/>
  <c r="BL1477" i="1"/>
  <c r="BL48" i="1"/>
  <c r="BL89" i="1"/>
  <c r="BL42" i="1"/>
  <c r="BL322" i="1"/>
  <c r="BL1265" i="1"/>
  <c r="BL932" i="1"/>
  <c r="BL90" i="1"/>
  <c r="BL1034" i="1"/>
  <c r="BL966" i="1"/>
  <c r="BL284" i="1"/>
  <c r="BL202" i="1"/>
  <c r="BL200" i="1"/>
  <c r="BL149" i="1"/>
  <c r="BL493" i="1"/>
  <c r="BL922" i="1"/>
  <c r="BL1317" i="1"/>
  <c r="BL459" i="1"/>
  <c r="BL433" i="1"/>
  <c r="BL859" i="1"/>
  <c r="BL29" i="1"/>
  <c r="BL168" i="1"/>
  <c r="BL693" i="1"/>
  <c r="BL904" i="1"/>
  <c r="BL1351" i="1"/>
  <c r="BL2094" i="1"/>
  <c r="BL126" i="1"/>
  <c r="BL1427" i="1"/>
  <c r="BL1190" i="1"/>
  <c r="BL1687" i="1"/>
  <c r="BL1428" i="1"/>
  <c r="BL407" i="1"/>
  <c r="BL1758" i="1"/>
  <c r="BL1629" i="1"/>
  <c r="BL389" i="1"/>
  <c r="BL636" i="1"/>
  <c r="BL266" i="1"/>
  <c r="BL233" i="1"/>
  <c r="BL242" i="1"/>
  <c r="BL157" i="1"/>
  <c r="BL557" i="1"/>
  <c r="BL191" i="1"/>
  <c r="BL245" i="1"/>
  <c r="BL232" i="1"/>
  <c r="BL741" i="1"/>
  <c r="BL1481" i="1"/>
  <c r="BL650" i="1"/>
  <c r="BL645" i="1"/>
  <c r="BL835" i="1"/>
  <c r="BL409" i="1"/>
  <c r="BL199" i="1"/>
  <c r="BL37" i="1"/>
  <c r="BL57" i="1"/>
  <c r="BL211" i="1"/>
  <c r="BL759" i="1"/>
  <c r="BL1597" i="1"/>
  <c r="BL1455" i="1"/>
  <c r="BL140" i="1"/>
  <c r="BL1631" i="1"/>
  <c r="BL62" i="1"/>
  <c r="BL865" i="1"/>
  <c r="BL1321" i="1"/>
  <c r="BL618" i="1"/>
  <c r="BL318" i="1"/>
  <c r="BL1688" i="1"/>
  <c r="BL205" i="1"/>
  <c r="BL928" i="1"/>
  <c r="BL1473" i="1"/>
  <c r="BL117" i="1"/>
  <c r="BL642" i="1"/>
  <c r="BL492" i="1"/>
  <c r="BL267" i="1"/>
  <c r="BL339" i="1"/>
  <c r="BL755" i="1"/>
  <c r="BL394" i="1"/>
  <c r="BL418" i="1"/>
  <c r="BL753" i="1"/>
  <c r="BL342" i="1"/>
  <c r="BL814" i="1"/>
  <c r="BL366" i="1"/>
  <c r="BL606" i="1"/>
  <c r="BL500" i="1"/>
  <c r="BL1326" i="1"/>
  <c r="BL963" i="1"/>
  <c r="BL172" i="1"/>
  <c r="BL601" i="1"/>
  <c r="BL274" i="1"/>
  <c r="BL1098" i="1"/>
  <c r="BL156" i="1"/>
  <c r="BL285" i="1"/>
  <c r="BL430" i="1"/>
  <c r="BL151" i="1"/>
  <c r="BL1133" i="1"/>
  <c r="BL558" i="1"/>
  <c r="BL672" i="1"/>
  <c r="BL1214" i="1"/>
  <c r="BL150" i="1"/>
  <c r="BL747" i="1"/>
  <c r="BL1175" i="1"/>
  <c r="BL1408" i="1"/>
  <c r="BL340" i="1"/>
  <c r="BL1187" i="1"/>
  <c r="BL268" i="1"/>
  <c r="BL282" i="1"/>
  <c r="BL830" i="1"/>
  <c r="BL565" i="1"/>
  <c r="BL457" i="1"/>
  <c r="BL749" i="1"/>
  <c r="BL724" i="1"/>
  <c r="BL372" i="1"/>
  <c r="BL832" i="1"/>
  <c r="BL472" i="1"/>
  <c r="BL214" i="1"/>
  <c r="BL97" i="1"/>
  <c r="BL236" i="1"/>
  <c r="BL289" i="1"/>
  <c r="BL931" i="1"/>
  <c r="BL998" i="1"/>
  <c r="BL816" i="1"/>
  <c r="BL1437" i="1"/>
  <c r="BL958" i="1"/>
  <c r="BL440" i="1"/>
  <c r="BL1303" i="1"/>
  <c r="BL333" i="1"/>
  <c r="BL332" i="1"/>
  <c r="BL244" i="1"/>
  <c r="BL363" i="1"/>
  <c r="BL364" i="1"/>
  <c r="BL714" i="1"/>
  <c r="BL1088" i="1"/>
  <c r="BL965" i="1"/>
  <c r="BL513" i="1"/>
  <c r="BL458" i="1"/>
  <c r="BL337" i="1"/>
  <c r="BL197" i="1"/>
  <c r="BL257" i="1"/>
  <c r="BL491" i="1"/>
  <c r="BL1760" i="1"/>
  <c r="BL324" i="1"/>
  <c r="BL1709" i="1"/>
  <c r="BL1096" i="1"/>
  <c r="BL353" i="1"/>
  <c r="BL733" i="1"/>
  <c r="BL1696" i="1"/>
  <c r="BL226" i="1"/>
  <c r="BL360" i="1"/>
  <c r="BL726" i="1"/>
  <c r="BL1761" i="1"/>
  <c r="BL139" i="1"/>
  <c r="BL258" i="1"/>
  <c r="BL300" i="1"/>
  <c r="BL661" i="1"/>
  <c r="BL349" i="1"/>
  <c r="BL354" i="1"/>
  <c r="BL390" i="1"/>
  <c r="BL910" i="1"/>
  <c r="BL53" i="1"/>
  <c r="BL56" i="1"/>
  <c r="BL125" i="1"/>
  <c r="BL1367" i="1"/>
  <c r="BL184" i="1"/>
  <c r="BL412" i="1"/>
  <c r="BL444" i="1"/>
  <c r="BL392" i="1"/>
  <c r="BL365" i="1"/>
  <c r="BL1389" i="1"/>
  <c r="BL836" i="1"/>
  <c r="BL329" i="1"/>
  <c r="BL367" i="1"/>
  <c r="BL555" i="1"/>
  <c r="BL632" i="1"/>
  <c r="BL217" i="1"/>
  <c r="BL291" i="1"/>
  <c r="BL772" i="1"/>
  <c r="BL1268" i="1"/>
  <c r="BL563" i="1"/>
  <c r="BL163" i="1"/>
  <c r="BL1422" i="1"/>
  <c r="BL687" i="1"/>
  <c r="BL506" i="1"/>
  <c r="BL538" i="1"/>
  <c r="BL2288" i="1"/>
  <c r="BL1492" i="1"/>
  <c r="BL1016" i="1"/>
  <c r="BL482" i="1"/>
  <c r="BL462" i="1"/>
  <c r="BL746" i="1"/>
  <c r="BL106" i="1"/>
  <c r="BL625" i="1"/>
  <c r="BL701" i="1"/>
  <c r="BL460" i="1"/>
  <c r="BL466" i="1"/>
  <c r="BL234" i="1"/>
  <c r="BL1342" i="1"/>
  <c r="BL596" i="1"/>
  <c r="BL1494" i="1"/>
  <c r="BL488" i="1"/>
  <c r="BL1103" i="1"/>
  <c r="BL1079" i="1"/>
  <c r="BL1495" i="1"/>
  <c r="BL1496" i="1"/>
  <c r="BL1329" i="1"/>
  <c r="BL401" i="1"/>
  <c r="BL501" i="1"/>
  <c r="BL406" i="1"/>
  <c r="BL518" i="1"/>
  <c r="BL479" i="1"/>
  <c r="BL158" i="1"/>
  <c r="BL439" i="1"/>
  <c r="BL784" i="1"/>
  <c r="BL1125" i="1"/>
  <c r="BL770" i="1"/>
  <c r="BL1334" i="1"/>
  <c r="BL428" i="1"/>
  <c r="BL505" i="1"/>
  <c r="BL474" i="1"/>
  <c r="BL395" i="1"/>
  <c r="BL508" i="1"/>
  <c r="BL861" i="1"/>
  <c r="BL507" i="1"/>
  <c r="BL554" i="1"/>
  <c r="BL777" i="1"/>
  <c r="BL468" i="1"/>
  <c r="BL1241" i="1"/>
  <c r="BL375" i="1"/>
  <c r="BL509" i="1"/>
  <c r="BL510" i="1"/>
  <c r="BL785" i="1"/>
  <c r="BL442" i="1"/>
  <c r="BL310" i="1"/>
  <c r="BL933" i="1"/>
  <c r="BL578" i="1"/>
  <c r="BL1246" i="1"/>
  <c r="BL854" i="1"/>
  <c r="BL1762" i="1"/>
  <c r="BL330" i="1"/>
  <c r="BL1340" i="1"/>
  <c r="BL600" i="1"/>
  <c r="BL476" i="1"/>
  <c r="BL1312" i="1"/>
  <c r="BL524" i="1"/>
  <c r="BL481" i="1"/>
  <c r="BL1517" i="1"/>
  <c r="BL512" i="1"/>
  <c r="BL656" i="1"/>
  <c r="BL658" i="1"/>
  <c r="BL123" i="1"/>
  <c r="BL346" i="1"/>
  <c r="BL175" i="1"/>
  <c r="BL1731" i="1"/>
  <c r="BL526" i="1"/>
  <c r="BL657" i="1"/>
  <c r="BL452" i="1"/>
  <c r="BL334" i="1"/>
  <c r="BL373" i="1"/>
  <c r="BL486" i="1"/>
  <c r="BL713" i="1"/>
  <c r="BL542" i="1"/>
  <c r="BL1018" i="1"/>
  <c r="BL376" i="1"/>
  <c r="BL670" i="1"/>
  <c r="BL544" i="1"/>
  <c r="BL525" i="1"/>
  <c r="BL314" i="1"/>
  <c r="BL529" i="1"/>
  <c r="BL537" i="1"/>
  <c r="BL293" i="1"/>
  <c r="BL559" i="1"/>
  <c r="BL421" i="1"/>
  <c r="BL528" i="1"/>
  <c r="BL530" i="1"/>
  <c r="BL935" i="1"/>
  <c r="BL927" i="1"/>
  <c r="BL1763" i="1"/>
  <c r="BL604" i="1"/>
  <c r="BL551" i="1"/>
  <c r="BL798" i="1"/>
  <c r="BL1031" i="1"/>
  <c r="BL225" i="1"/>
  <c r="BL535" i="1"/>
  <c r="BL1259" i="1"/>
  <c r="BL1005" i="1"/>
  <c r="BL517" i="1"/>
  <c r="BL1269" i="1"/>
  <c r="BL1764" i="1"/>
  <c r="BL534" i="1"/>
  <c r="BL271" i="1"/>
  <c r="BL1135" i="1"/>
  <c r="BL938" i="1"/>
  <c r="BL1765" i="1"/>
  <c r="BL453" i="1"/>
  <c r="BL312" i="1"/>
  <c r="BL192" i="1"/>
  <c r="BL438" i="1"/>
  <c r="BL451" i="1"/>
  <c r="BL445" i="1"/>
  <c r="BL1426" i="1"/>
  <c r="BL119" i="1"/>
  <c r="BL229" i="1"/>
  <c r="BL840" i="1"/>
  <c r="BL1701" i="1"/>
  <c r="BL400" i="1"/>
  <c r="BL470" i="1"/>
  <c r="BL499" i="1"/>
  <c r="BL1267" i="1"/>
  <c r="BL108" i="1"/>
  <c r="BL968" i="1"/>
  <c r="BL446" i="1"/>
  <c r="BL812" i="1"/>
  <c r="BL520" i="1"/>
  <c r="BL546" i="1"/>
  <c r="BL631" i="1"/>
  <c r="BL575" i="1"/>
  <c r="BL570" i="1"/>
  <c r="BL403" i="1"/>
  <c r="BL1766" i="1"/>
  <c r="BL543" i="1"/>
  <c r="BL132" i="1"/>
  <c r="BL576" i="1"/>
  <c r="BL568" i="1"/>
  <c r="BL1058" i="1"/>
  <c r="BL587" i="1"/>
  <c r="BL677" i="1"/>
  <c r="BL584" i="1"/>
  <c r="BL789" i="1"/>
  <c r="BL663" i="1"/>
  <c r="BL17" i="1"/>
  <c r="BL699" i="1"/>
  <c r="BL1166" i="1"/>
  <c r="BL615" i="1"/>
  <c r="BL585" i="1"/>
  <c r="BL805" i="1"/>
  <c r="BL1074" i="1"/>
  <c r="BL943" i="1"/>
  <c r="BL592" i="1"/>
  <c r="BL469" i="1"/>
  <c r="BL1167" i="1"/>
  <c r="BL820" i="1"/>
  <c r="BL602" i="1"/>
  <c r="BL196" i="1"/>
  <c r="BL519" i="1"/>
  <c r="BL1043" i="1"/>
  <c r="BL348" i="1"/>
  <c r="BL503" i="1"/>
  <c r="BL1352" i="1"/>
  <c r="BL581" i="1"/>
  <c r="BL654" i="1"/>
  <c r="BL475" i="1"/>
  <c r="BL640" i="1"/>
  <c r="BL477" i="1"/>
  <c r="BL471" i="1"/>
  <c r="BL630" i="1"/>
  <c r="BL942" i="1"/>
  <c r="BL432" i="1"/>
  <c r="BL668" i="1"/>
  <c r="BL1060" i="1"/>
  <c r="BL1624" i="1"/>
  <c r="BL449" i="1"/>
  <c r="BL103" i="1"/>
  <c r="BL659" i="1"/>
  <c r="BL666" i="1"/>
  <c r="BL665" i="1"/>
  <c r="BL667" i="1"/>
  <c r="BL660" i="1"/>
  <c r="BL454" i="1"/>
  <c r="BL671" i="1"/>
  <c r="BL669" i="1"/>
  <c r="BL571" i="1"/>
  <c r="BL673" i="1"/>
  <c r="BL547" i="1"/>
  <c r="BL1767" i="1"/>
  <c r="BL1233" i="1"/>
  <c r="BL1768" i="1"/>
  <c r="BL675" i="1"/>
  <c r="BL678" i="1"/>
  <c r="BL188" i="1"/>
  <c r="BL1538" i="1"/>
  <c r="BL947" i="1"/>
  <c r="BL1309" i="1"/>
  <c r="BL1307" i="1"/>
  <c r="BL521" i="1"/>
  <c r="BL536" i="1"/>
  <c r="BL33" i="1"/>
  <c r="BL1769" i="1"/>
  <c r="BL845" i="1"/>
  <c r="BL155" i="1"/>
  <c r="BL101" i="1"/>
  <c r="BL2196" i="1"/>
  <c r="BL1737" i="1"/>
  <c r="BL304" i="1"/>
  <c r="BL908" i="1"/>
  <c r="BL1137" i="1"/>
  <c r="BL431" i="1"/>
  <c r="BL295" i="1"/>
  <c r="BL1770" i="1"/>
  <c r="BL1132" i="1"/>
  <c r="BL1100" i="1"/>
  <c r="BL911" i="1"/>
  <c r="BL298" i="1"/>
  <c r="BL413" i="1"/>
  <c r="BL633" i="1"/>
  <c r="BL1435" i="1"/>
  <c r="BL227" i="1"/>
  <c r="BL991" i="1"/>
  <c r="BL1420" i="1"/>
  <c r="BL961" i="1"/>
  <c r="BL22" i="1"/>
  <c r="BL821" i="1"/>
  <c r="BL378" i="1"/>
  <c r="BL719" i="1"/>
  <c r="BL64" i="1"/>
  <c r="BL336" i="1"/>
  <c r="BL316" i="1"/>
  <c r="BL447" i="1"/>
  <c r="BL1219" i="1"/>
  <c r="BL116" i="1"/>
  <c r="BL235" i="1"/>
  <c r="BL1771" i="1"/>
  <c r="BL1051" i="1"/>
  <c r="BL1772" i="1"/>
  <c r="BL920" i="1"/>
  <c r="BL1773" i="1"/>
  <c r="BL347" i="1"/>
  <c r="BL345" i="1"/>
  <c r="BL1500" i="1"/>
  <c r="BL1050" i="1"/>
  <c r="BL860" i="1"/>
  <c r="BL934" i="1"/>
  <c r="BL143" i="1"/>
  <c r="BL219" i="1"/>
  <c r="BL361" i="1"/>
  <c r="BL1678" i="1"/>
  <c r="BL1519" i="1"/>
  <c r="BL1679" i="1"/>
  <c r="BL697" i="1"/>
  <c r="BL1194" i="1"/>
  <c r="BL1459" i="1"/>
  <c r="BL981" i="1"/>
  <c r="BL511" i="1"/>
  <c r="BL1201" i="1"/>
  <c r="BL550" i="1"/>
  <c r="BL331" i="1"/>
  <c r="BL355" i="1"/>
  <c r="BL644" i="1"/>
  <c r="BL262" i="1"/>
  <c r="BL410" i="1"/>
  <c r="BL1061" i="1"/>
  <c r="BL167" i="1"/>
  <c r="BL1659" i="1"/>
  <c r="BL888" i="1"/>
  <c r="BL914" i="1"/>
  <c r="BL621" i="1"/>
  <c r="BL253" i="1"/>
  <c r="BL1774" i="1"/>
  <c r="BL1606" i="1"/>
  <c r="BL1220" i="1"/>
  <c r="BL723" i="1"/>
  <c r="BL880" i="1"/>
  <c r="BL275" i="1"/>
  <c r="BL1775" i="1"/>
  <c r="BL838" i="1"/>
  <c r="BL868" i="1"/>
  <c r="BL843" i="1"/>
  <c r="BL1776" i="1"/>
  <c r="BL1218" i="1"/>
  <c r="BL1561" i="1"/>
  <c r="BL756" i="1"/>
  <c r="BL1209" i="1"/>
  <c r="BL1221" i="1"/>
  <c r="BL1777" i="1"/>
  <c r="BL1778" i="1"/>
  <c r="BL1508" i="1"/>
  <c r="BL385" i="1"/>
  <c r="BL1779" i="1"/>
  <c r="BL1700" i="1"/>
  <c r="BL767" i="1"/>
  <c r="BL762" i="1"/>
  <c r="BL84" i="1"/>
  <c r="BL763" i="1"/>
  <c r="BL768" i="1"/>
  <c r="BL761" i="1"/>
  <c r="BL254" i="1"/>
  <c r="BL730" i="1"/>
  <c r="BL368" i="1"/>
  <c r="BL380" i="1"/>
  <c r="BL1780" i="1"/>
  <c r="BL241" i="1"/>
  <c r="BL1483" i="1"/>
  <c r="BL1609" i="1"/>
  <c r="BL18" i="1"/>
  <c r="BL685" i="1"/>
  <c r="BL502" i="1"/>
  <c r="BL424" i="1"/>
  <c r="BL193" i="1"/>
  <c r="BL1105" i="1"/>
  <c r="BL189" i="1"/>
  <c r="BL1522" i="1"/>
  <c r="BL1781" i="1"/>
  <c r="BL706" i="1"/>
  <c r="BL997" i="1"/>
  <c r="BL1387" i="1"/>
  <c r="BL1738" i="1"/>
  <c r="BL1041" i="1"/>
  <c r="BL1106" i="1"/>
  <c r="BL1255" i="1"/>
  <c r="BL906" i="1"/>
  <c r="BL170" i="1"/>
  <c r="BL1782" i="1"/>
  <c r="BL4" i="1"/>
  <c r="BL1783" i="1"/>
  <c r="BL864" i="1"/>
  <c r="BL1784" i="1"/>
  <c r="BL871" i="1"/>
  <c r="BL2214" i="1"/>
  <c r="BL1266" i="1"/>
  <c r="BL827" i="1"/>
  <c r="BL617" i="1"/>
  <c r="BL553" i="1"/>
  <c r="BL393" i="1"/>
  <c r="BL1416" i="1"/>
  <c r="BL1353" i="1"/>
  <c r="BL1223" i="1"/>
  <c r="BL824" i="1"/>
  <c r="BL1136" i="1"/>
  <c r="BL478" i="1"/>
  <c r="BL1323" i="1"/>
  <c r="BL1785" i="1"/>
  <c r="BL866" i="1"/>
  <c r="BL560" i="1"/>
  <c r="BL171" i="1"/>
  <c r="BL1786" i="1"/>
  <c r="BL711" i="1"/>
  <c r="BL788" i="1"/>
  <c r="BL1052" i="1"/>
  <c r="BL25" i="1"/>
  <c r="BL541" i="1"/>
  <c r="BL1669" i="1"/>
  <c r="BL531" i="1"/>
  <c r="BL624" i="1"/>
  <c r="BL566" i="1"/>
  <c r="BL436" i="1"/>
  <c r="BL593" i="1"/>
  <c r="BL1787" i="1"/>
  <c r="BL1304" i="1"/>
  <c r="BL643" i="1"/>
  <c r="BL384" i="1"/>
  <c r="BL1518" i="1"/>
  <c r="BL1788" i="1"/>
  <c r="BL619" i="1"/>
  <c r="BL328" i="1"/>
  <c r="BL614" i="1"/>
  <c r="BL612" i="1"/>
  <c r="BL649" i="1"/>
  <c r="BL628" i="1"/>
  <c r="BL629" i="1"/>
  <c r="BL473" i="1"/>
  <c r="BL567" i="1"/>
  <c r="BL357" i="1"/>
  <c r="BL651" i="1"/>
  <c r="BL497" i="1"/>
  <c r="BL791" i="1"/>
  <c r="BL728" i="1"/>
  <c r="BL1369" i="1"/>
  <c r="BL1591" i="1"/>
  <c r="BL1790" i="1"/>
  <c r="BL1436" i="1"/>
  <c r="BL1198" i="1"/>
  <c r="BL16" i="1"/>
  <c r="BL1791" i="1"/>
  <c r="BL982" i="1"/>
  <c r="BL402" i="1"/>
  <c r="BL1476" i="1"/>
  <c r="BL1618" i="1"/>
  <c r="BL1443" i="1"/>
  <c r="BL487" i="1"/>
  <c r="BL461" i="1"/>
  <c r="BL1718" i="1"/>
  <c r="BL1331" i="1"/>
  <c r="BL272" i="1"/>
  <c r="BL1792" i="1"/>
  <c r="BL1390" i="1"/>
  <c r="BL107" i="1"/>
  <c r="BL1793" i="1"/>
  <c r="BL1794" i="1"/>
  <c r="BL1339" i="1"/>
  <c r="BL185" i="1"/>
  <c r="BL738" i="1"/>
  <c r="BL28" i="1"/>
  <c r="BL988" i="1"/>
  <c r="BL160" i="1"/>
  <c r="BL1795" i="1"/>
  <c r="BL898" i="1"/>
  <c r="BL1705" i="1"/>
  <c r="BL1412" i="1"/>
  <c r="BL1311" i="1"/>
  <c r="BL1224" i="1"/>
  <c r="BL1797" i="1"/>
  <c r="BL1798" i="1"/>
  <c r="BL110" i="1"/>
  <c r="BL178" i="1"/>
  <c r="BL220" i="1"/>
  <c r="BL1444" i="1"/>
  <c r="BL742" i="1"/>
  <c r="BL249" i="1"/>
  <c r="BL594" i="1"/>
  <c r="BL1322" i="1"/>
  <c r="BL889" i="1"/>
  <c r="BL280" i="1"/>
  <c r="BL1328" i="1"/>
  <c r="BL1703" i="1"/>
  <c r="BL1720" i="1"/>
  <c r="BL131" i="1"/>
  <c r="BL921" i="1"/>
  <c r="BL1506" i="1"/>
  <c r="BL1801" i="1"/>
  <c r="BL662" i="1"/>
  <c r="BL1802" i="1"/>
  <c r="BL857" i="1"/>
  <c r="BL915" i="1"/>
  <c r="BL916" i="1"/>
  <c r="BL779" i="1"/>
  <c r="BL1575" i="1"/>
  <c r="BL839" i="1"/>
  <c r="BL1514" i="1"/>
  <c r="BL1240" i="1"/>
  <c r="BL899" i="1"/>
  <c r="BL925" i="1"/>
  <c r="BL1313" i="1"/>
  <c r="BL1804" i="1"/>
  <c r="BL1415" i="1"/>
  <c r="BL2144" i="1"/>
  <c r="BL1257" i="1"/>
  <c r="BL1617" i="1"/>
  <c r="BL754" i="1"/>
  <c r="BL764" i="1"/>
  <c r="BL1263" i="1"/>
  <c r="BL611" i="1"/>
  <c r="BL1308" i="1"/>
  <c r="BL290" i="1"/>
  <c r="BL841" i="1"/>
  <c r="BL597" i="1"/>
  <c r="BL703" i="1"/>
  <c r="BL1277" i="1"/>
  <c r="BL323" i="1"/>
  <c r="BL940" i="1"/>
  <c r="BL892" i="1"/>
  <c r="BL1206" i="1"/>
  <c r="BL655" i="1"/>
  <c r="BL708" i="1"/>
  <c r="BL1693" i="1"/>
  <c r="BL1258" i="1"/>
  <c r="BL206" i="1"/>
  <c r="BL13" i="1"/>
  <c r="BL607" i="1"/>
  <c r="BL362" i="1"/>
  <c r="BL598" i="1"/>
  <c r="BL613" i="1"/>
  <c r="BL1272" i="1"/>
  <c r="BL1807" i="1"/>
  <c r="BL1809" i="1"/>
  <c r="BL198" i="1"/>
  <c r="BL1273" i="1"/>
  <c r="BL552" i="1"/>
  <c r="BL164" i="1"/>
  <c r="BL1228" i="1"/>
  <c r="BL1691" i="1"/>
  <c r="BL465" i="1"/>
  <c r="BL986" i="1"/>
  <c r="BL834" i="1"/>
  <c r="BL1558" i="1"/>
  <c r="BL464" i="1"/>
  <c r="BL1622" i="1"/>
  <c r="BL1529" i="1"/>
  <c r="BL1493" i="1"/>
  <c r="BL569" i="1"/>
  <c r="BL1525" i="1"/>
  <c r="BL603" i="1"/>
  <c r="BL382" i="1"/>
  <c r="BL91" i="1"/>
  <c r="BL1168" i="1"/>
  <c r="BL1810" i="1"/>
  <c r="BL88" i="1"/>
  <c r="BL867" i="1"/>
  <c r="BL523" i="1"/>
  <c r="BL1048" i="1"/>
  <c r="BL870" i="1"/>
  <c r="BL1564" i="1"/>
  <c r="BL977" i="1"/>
  <c r="BL1347" i="1"/>
  <c r="BL41" i="1"/>
  <c r="BL54" i="1"/>
  <c r="BL129" i="1"/>
  <c r="BL1816" i="1"/>
  <c r="BL1583" i="1"/>
  <c r="BL690" i="1"/>
  <c r="BL702" i="1"/>
  <c r="BL1817" i="1"/>
  <c r="BL1818" i="1"/>
  <c r="BL1664" i="1"/>
  <c r="BL1819" i="1"/>
  <c r="BL1822" i="1"/>
  <c r="BL429" i="1"/>
  <c r="BL919" i="1"/>
  <c r="BL1824" i="1"/>
  <c r="BL1234" i="1"/>
  <c r="BL1825" i="1"/>
  <c r="BL388" i="1"/>
  <c r="BL1216" i="1"/>
  <c r="BL1826" i="1"/>
  <c r="BL574" i="1"/>
  <c r="BL186" i="1"/>
  <c r="BL1673" i="1"/>
  <c r="BL720" i="1"/>
  <c r="BL1603" i="1"/>
  <c r="BL1037" i="1"/>
  <c r="BL1035" i="1"/>
  <c r="BL44" i="1"/>
  <c r="BL195" i="1"/>
  <c r="BL1084" i="1"/>
  <c r="BL620" i="1"/>
  <c r="BL1623" i="1"/>
  <c r="BL1193" i="1"/>
  <c r="BL1828" i="1"/>
  <c r="BL900" i="1"/>
  <c r="BL561" i="1"/>
  <c r="BL1090" i="1"/>
  <c r="BL1563" i="1"/>
  <c r="BL1053" i="1"/>
  <c r="BL1123" i="1"/>
  <c r="BL527" i="1"/>
  <c r="BL679" i="1"/>
  <c r="BL1829" i="1"/>
  <c r="BL516" i="1"/>
  <c r="BL776" i="1"/>
  <c r="BL261" i="1"/>
  <c r="BL1830" i="1"/>
  <c r="BL849" i="1"/>
  <c r="BL869" i="1"/>
  <c r="BL1567" i="1"/>
  <c r="BL545" i="1"/>
  <c r="BL1573" i="1"/>
  <c r="BL1146" i="1"/>
  <c r="BL1601" i="1"/>
  <c r="BL1656" i="1"/>
  <c r="BL1831" i="1"/>
  <c r="BL1740" i="1"/>
  <c r="BL1498" i="1"/>
  <c r="BL306" i="1"/>
  <c r="BL807" i="1"/>
  <c r="BL1541" i="1"/>
  <c r="BL1454" i="1"/>
  <c r="BL1832" i="1"/>
  <c r="BL949" i="1"/>
  <c r="BL1543" i="1"/>
  <c r="BL1572" i="1"/>
  <c r="BL1695" i="1"/>
  <c r="BL456" i="1"/>
  <c r="BL1579" i="1"/>
  <c r="BL209" i="1"/>
  <c r="BL989" i="1"/>
  <c r="BL1551" i="1"/>
  <c r="BL731" i="1"/>
  <c r="BL1429" i="1"/>
  <c r="BL1457" i="1"/>
  <c r="BL1289" i="1"/>
  <c r="BL1461" i="1"/>
  <c r="BL1375" i="1"/>
  <c r="BL1834" i="1"/>
  <c r="BL1280" i="1"/>
  <c r="BL1743" i="1"/>
  <c r="BL1835" i="1"/>
  <c r="BL1836" i="1"/>
  <c r="BL652" i="1"/>
  <c r="BL941" i="1"/>
  <c r="BL1670" i="1"/>
  <c r="BL12" i="1"/>
  <c r="BL1660" i="1"/>
  <c r="BL1840" i="1"/>
  <c r="BL1841" i="1"/>
  <c r="BL60" i="1"/>
  <c r="BL1842" i="1"/>
  <c r="BL1844" i="1"/>
  <c r="BL1845" i="1"/>
  <c r="BL1846" i="1"/>
  <c r="BL1847" i="1"/>
  <c r="BL1848" i="1"/>
  <c r="BL1849" i="1"/>
  <c r="BL954" i="1"/>
  <c r="BL39" i="1"/>
  <c r="BL1244" i="1"/>
  <c r="BL379" i="1"/>
  <c r="BL1850" i="1"/>
  <c r="BL1368" i="1"/>
  <c r="BL1391" i="1"/>
  <c r="BL1851" i="1"/>
  <c r="BL1853" i="1"/>
  <c r="BL994" i="1"/>
  <c r="BL1855" i="1"/>
  <c r="BL1856" i="1"/>
  <c r="BL1857" i="1"/>
  <c r="BL682" i="1"/>
  <c r="BL1512" i="1"/>
  <c r="BL1392" i="1"/>
  <c r="BL265" i="1"/>
  <c r="BL873" i="1"/>
  <c r="BL1393" i="1"/>
  <c r="BL162" i="1"/>
  <c r="BL562" i="1"/>
  <c r="BL710" i="1"/>
  <c r="BL1559" i="1"/>
  <c r="BL1858" i="1"/>
  <c r="BL320" i="1"/>
  <c r="BL100" i="1"/>
  <c r="BL1424" i="1"/>
  <c r="BL1366" i="1"/>
  <c r="BL1721" i="1"/>
  <c r="BL1581" i="1"/>
  <c r="BL712" i="1"/>
  <c r="BL1859" i="1"/>
  <c r="BL1605" i="1"/>
  <c r="BL1860" i="1"/>
  <c r="BL85" i="1"/>
  <c r="BL87" i="1"/>
  <c r="BL142" i="1"/>
  <c r="BL700" i="1"/>
  <c r="BL1600" i="1"/>
  <c r="BL1470" i="1"/>
  <c r="BL1719" i="1"/>
  <c r="BL1377" i="1"/>
  <c r="BL1715" i="1"/>
  <c r="BL818" i="1"/>
  <c r="BL1599" i="1"/>
  <c r="BL113" i="1"/>
  <c r="BL647" i="1"/>
  <c r="BL815" i="1"/>
  <c r="BL1555" i="1"/>
  <c r="BL1451" i="1"/>
  <c r="BL391" i="1"/>
  <c r="BL1327" i="1"/>
  <c r="BL877" i="1"/>
  <c r="BL735" i="1"/>
  <c r="BL1271" i="1"/>
  <c r="BL1861" i="1"/>
  <c r="BL1862" i="1"/>
  <c r="BL1736" i="1"/>
  <c r="BL638" i="1"/>
  <c r="BL897" i="1"/>
  <c r="BL1251" i="1"/>
  <c r="BL463" i="1"/>
  <c r="BL1316" i="1"/>
  <c r="BL1863" i="1"/>
  <c r="BL1864" i="1"/>
  <c r="BL1865" i="1"/>
  <c r="BL1418" i="1"/>
  <c r="BL1042" i="1"/>
  <c r="BL1262" i="1"/>
  <c r="BL1866" i="1"/>
  <c r="BL704" i="1"/>
  <c r="BL1867" i="1"/>
  <c r="BL1646" i="1"/>
  <c r="BL1598" i="1"/>
  <c r="BL5" i="1"/>
  <c r="BL1501" i="1"/>
  <c r="BL953" i="1"/>
  <c r="BL1868" i="1"/>
  <c r="BL1869" i="1"/>
  <c r="BL1723" i="1"/>
  <c r="BL1870" i="1"/>
  <c r="BL1871" i="1"/>
  <c r="BL1202" i="1"/>
  <c r="BL1587" i="1"/>
  <c r="BL572" i="1"/>
  <c r="BL148" i="1"/>
  <c r="BL1872" i="1"/>
  <c r="BL1732" i="1"/>
  <c r="BL34" i="1"/>
  <c r="BL946" i="1"/>
  <c r="BL722" i="1"/>
  <c r="BL1560" i="1"/>
  <c r="BL182" i="1"/>
  <c r="BL1115" i="1"/>
  <c r="BL758" i="1"/>
  <c r="BL1208" i="1"/>
  <c r="BL1013" i="1"/>
  <c r="BL1315" i="1"/>
  <c r="BL801" i="1"/>
  <c r="BL683" i="1"/>
  <c r="BL1873" i="1"/>
  <c r="BL945" i="1"/>
  <c r="BL1874" i="1"/>
  <c r="BL1875" i="1"/>
  <c r="BL825" i="1"/>
  <c r="BL358" i="1"/>
  <c r="BL1876" i="1"/>
  <c r="BL1626" i="1"/>
  <c r="BL1877" i="1"/>
  <c r="BL851" i="1"/>
  <c r="BL351" i="1"/>
  <c r="BL467" i="1"/>
  <c r="BL1469" i="1"/>
  <c r="BL1139" i="1"/>
  <c r="BL1577" i="1"/>
  <c r="BL1641" i="1"/>
  <c r="BL1441" i="1"/>
  <c r="BL1879" i="1"/>
  <c r="BL224" i="1"/>
  <c r="BL1044" i="1"/>
  <c r="BL305" i="1"/>
  <c r="BL1880" i="1"/>
  <c r="BL748" i="1"/>
  <c r="BL269" i="1"/>
  <c r="BL734" i="1"/>
  <c r="BL1077" i="1"/>
  <c r="BL1364" i="1"/>
  <c r="BL423" i="1"/>
  <c r="BL1532" i="1"/>
  <c r="BL1405" i="1"/>
  <c r="BL1064" i="1"/>
  <c r="BL1547" i="1"/>
  <c r="BL1039" i="1"/>
  <c r="BL1883" i="1"/>
  <c r="BL895" i="1"/>
  <c r="BL1884" i="1"/>
  <c r="BL1357" i="1"/>
  <c r="BL774" i="1"/>
  <c r="BL715" i="1"/>
  <c r="BL1356" i="1"/>
  <c r="BL616" i="1"/>
  <c r="BL875" i="1"/>
  <c r="BL1638" i="1"/>
  <c r="BL1885" i="1"/>
  <c r="BL145" i="1"/>
  <c r="BL1886" i="1"/>
  <c r="BL1612" i="1"/>
  <c r="BL1887" i="1"/>
  <c r="BL1888" i="1"/>
  <c r="BL222" i="1"/>
  <c r="BL717" i="1"/>
  <c r="BL1889" i="1"/>
  <c r="BL1554" i="1"/>
  <c r="BL1890" i="1"/>
  <c r="BL1892" i="1"/>
  <c r="BL1235" i="1"/>
  <c r="BL1894" i="1"/>
  <c r="BL1895" i="1"/>
  <c r="BL1896" i="1"/>
  <c r="BL1899" i="1"/>
  <c r="BL1264" i="1"/>
  <c r="BL1900" i="1"/>
  <c r="BL1075" i="1"/>
  <c r="BL1689" i="1"/>
  <c r="BL1901" i="1"/>
  <c r="BL1902" i="1"/>
  <c r="BL65" i="1"/>
  <c r="BL45" i="1"/>
  <c r="BL327" i="1"/>
  <c r="BL692" i="1"/>
  <c r="BL1697" i="1"/>
  <c r="BL1482" i="1"/>
  <c r="BL739" i="1"/>
  <c r="BL1905" i="1"/>
  <c r="BL855" i="1"/>
  <c r="BL299" i="1"/>
  <c r="BL1906" i="1"/>
  <c r="BL831" i="1"/>
  <c r="BL1644" i="1"/>
  <c r="BL216" i="1"/>
  <c r="BL1907" i="1"/>
  <c r="BL1211" i="1"/>
  <c r="BL1640" i="1"/>
  <c r="BL609" i="1"/>
  <c r="BL450" i="1"/>
  <c r="BL842" i="1"/>
  <c r="BL745" i="1"/>
  <c r="BL610" i="1"/>
  <c r="BL1462" i="1"/>
  <c r="BL251" i="1"/>
  <c r="BL152" i="1"/>
  <c r="BL1621" i="1"/>
  <c r="BL223" i="1"/>
  <c r="BL707" i="1"/>
  <c r="BL1215" i="1"/>
  <c r="BL907" i="1"/>
  <c r="BL1345" i="1"/>
  <c r="BL1576" i="1"/>
  <c r="BL343" i="1"/>
  <c r="BL1284" i="1"/>
  <c r="BL623" i="1"/>
  <c r="BL1636" i="1"/>
  <c r="BL778" i="1"/>
  <c r="BL781" i="1"/>
  <c r="BL1335" i="1"/>
  <c r="BL1633" i="1"/>
  <c r="BL1432" i="1"/>
  <c r="BL1463" i="1"/>
  <c r="BL1535" i="1"/>
  <c r="BL455" i="1"/>
  <c r="BL1110" i="1"/>
  <c r="BL1694" i="1"/>
  <c r="BL1204" i="1"/>
  <c r="BL1908" i="1"/>
  <c r="BL1513" i="1"/>
  <c r="BL1299" i="1"/>
  <c r="BL1552" i="1"/>
  <c r="BL1909" i="1"/>
  <c r="BL1505" i="1"/>
  <c r="BL1910" i="1"/>
  <c r="BL809" i="1"/>
  <c r="BL1310" i="1"/>
  <c r="BL950" i="1"/>
  <c r="BL1565" i="1"/>
  <c r="BL979" i="1"/>
  <c r="BL1680" i="1"/>
  <c r="BL1089" i="1"/>
  <c r="BL1503" i="1"/>
  <c r="BL120" i="1"/>
  <c r="BL1911" i="1"/>
  <c r="BL1212" i="1"/>
  <c r="BL878" i="1"/>
  <c r="BL1434" i="1"/>
  <c r="BL396" i="1"/>
  <c r="BL1350" i="1"/>
  <c r="BL1916" i="1"/>
  <c r="BL498" i="1"/>
  <c r="BL1363" i="1"/>
  <c r="BL874" i="1"/>
  <c r="BL1917" i="1"/>
  <c r="BL1101" i="1"/>
  <c r="BL165" i="1"/>
  <c r="BL653" i="1"/>
  <c r="BL1296" i="1"/>
  <c r="BL1918" i="1"/>
  <c r="BL902" i="1"/>
  <c r="BL1178" i="1"/>
  <c r="BL1343" i="1"/>
  <c r="BL1920" i="1"/>
  <c r="BL975" i="1"/>
  <c r="BL1030" i="1"/>
  <c r="BL937" i="1"/>
  <c r="BL1054" i="1"/>
  <c r="BL260" i="1"/>
  <c r="BL1049" i="1"/>
  <c r="BL879" i="1"/>
  <c r="BL10" i="1"/>
  <c r="BL751" i="1"/>
  <c r="BL1537" i="1"/>
  <c r="BL1922" i="1"/>
  <c r="BL1923" i="1"/>
  <c r="BL1358" i="1"/>
  <c r="BL1924" i="1"/>
  <c r="BL1925" i="1"/>
  <c r="BL256" i="1"/>
  <c r="BL1926" i="1"/>
  <c r="BL1927" i="1"/>
  <c r="BL1928" i="1"/>
  <c r="BL884" i="1"/>
  <c r="BL181" i="1"/>
  <c r="BL936" i="1"/>
  <c r="BL1252" i="1"/>
  <c r="BL46" i="1"/>
  <c r="BL837" i="1"/>
  <c r="BL1191" i="1"/>
  <c r="BL1120" i="1"/>
  <c r="BL822" i="1"/>
  <c r="BL522" i="1"/>
  <c r="BL579" i="1"/>
  <c r="BL369" i="1"/>
  <c r="BL577" i="1"/>
  <c r="BL605" i="1"/>
  <c r="BL599" i="1"/>
  <c r="BL588" i="1"/>
  <c r="BL1160" i="1"/>
  <c r="BL335" i="1"/>
  <c r="BL246" i="1"/>
  <c r="BL1063" i="1"/>
  <c r="BL976" i="1"/>
  <c r="BL1292" i="1"/>
  <c r="BL1502" i="1"/>
  <c r="BL1197" i="1"/>
  <c r="BL1570" i="1"/>
  <c r="BL1372" i="1"/>
  <c r="BL850" i="1"/>
  <c r="BL1929" i="1"/>
  <c r="BL1274" i="1"/>
  <c r="BL803" i="1"/>
  <c r="BL1022" i="1"/>
  <c r="BL1045" i="1"/>
  <c r="BL918" i="1"/>
  <c r="BL1059" i="1"/>
  <c r="BL1055" i="1"/>
  <c r="BL1930" i="1"/>
  <c r="BL1615" i="1"/>
  <c r="BL1015" i="1"/>
  <c r="BL913" i="1"/>
  <c r="BL1620" i="1"/>
  <c r="BL1213" i="1"/>
  <c r="BL1611" i="1"/>
  <c r="BL15" i="1"/>
  <c r="BL1325" i="1"/>
  <c r="BL924" i="1"/>
  <c r="BL1533" i="1"/>
  <c r="BL1932" i="1"/>
  <c r="BL307" i="1"/>
  <c r="BL1566" i="1"/>
  <c r="BL1933" i="1"/>
  <c r="BL1040" i="1"/>
  <c r="BL1222" i="1"/>
  <c r="BL1546" i="1"/>
  <c r="BL1458" i="1"/>
  <c r="BL1417" i="1"/>
  <c r="BL1305" i="1"/>
  <c r="BL1140" i="1"/>
  <c r="BL951" i="1"/>
  <c r="BL796" i="1"/>
  <c r="BL1934" i="1"/>
  <c r="BL771" i="1"/>
  <c r="BL786" i="1"/>
  <c r="BL787" i="1"/>
  <c r="BL1935" i="1"/>
  <c r="BL929" i="1"/>
  <c r="BL1062" i="1"/>
  <c r="BL750" i="1"/>
  <c r="BL515" i="1"/>
  <c r="BL886" i="1"/>
  <c r="BL1413" i="1"/>
  <c r="BL589" i="1"/>
  <c r="BL1409" i="1"/>
  <c r="BL955" i="1"/>
  <c r="BL483" i="1"/>
  <c r="BL1936" i="1"/>
  <c r="BL1134" i="1"/>
  <c r="BL556" i="1"/>
  <c r="BL480" i="1"/>
  <c r="BL1662" i="1"/>
  <c r="BL238" i="1"/>
  <c r="BL1394" i="1"/>
  <c r="BL944" i="1"/>
  <c r="BL971" i="1"/>
  <c r="BL1531" i="1"/>
  <c r="BL1341" i="1"/>
  <c r="BL590" i="1"/>
  <c r="BL1707" i="1"/>
  <c r="BL1937" i="1"/>
  <c r="BL896" i="1"/>
  <c r="BL247" i="1"/>
  <c r="BL1704" i="1"/>
  <c r="BL848" i="1"/>
  <c r="BL514" i="1"/>
  <c r="BL303" i="1"/>
  <c r="BL1195" i="1"/>
  <c r="BL1447" i="1"/>
  <c r="BL443" i="1"/>
  <c r="BL1480" i="1"/>
  <c r="BL1464" i="1"/>
  <c r="BL1516" i="1"/>
  <c r="BL485" i="1"/>
  <c r="BL1489" i="1"/>
  <c r="BL1595" i="1"/>
  <c r="BL1938" i="1"/>
  <c r="BL1121" i="1"/>
  <c r="BL641" i="1"/>
  <c r="BL1592" i="1"/>
  <c r="BL891" i="1"/>
  <c r="BL1939" i="1"/>
  <c r="BL1465" i="1"/>
  <c r="BL1025" i="1"/>
  <c r="BL1596" i="1"/>
  <c r="BL901" i="1"/>
  <c r="BL780" i="1"/>
  <c r="BL1940" i="1"/>
  <c r="BL1941" i="1"/>
  <c r="BL1642" i="1"/>
  <c r="BL1507" i="1"/>
  <c r="BL1301" i="1"/>
  <c r="BL540" i="1"/>
  <c r="BL1382" i="1"/>
  <c r="BL694" i="1"/>
  <c r="BL1943" i="1"/>
  <c r="BL1528" i="1"/>
  <c r="BL709" i="1"/>
  <c r="BL1944" i="1"/>
  <c r="BL1192" i="1"/>
  <c r="BL688" i="1"/>
  <c r="BL802" i="1"/>
  <c r="BL626" i="1"/>
  <c r="BL782" i="1"/>
  <c r="BL1094" i="1"/>
  <c r="BL1946" i="1"/>
  <c r="BL1360" i="1"/>
  <c r="BL1947" i="1"/>
  <c r="BL1948" i="1"/>
  <c r="BL811" i="1"/>
  <c r="BL1949" i="1"/>
  <c r="BL1163" i="1"/>
  <c r="BL1950" i="1"/>
  <c r="BL1370" i="1"/>
  <c r="BL1355" i="1"/>
  <c r="BL1607" i="1"/>
  <c r="BL1628" i="1"/>
  <c r="BL1238" i="1"/>
  <c r="BL1117" i="1"/>
  <c r="BL1260" i="1"/>
  <c r="BL35" i="1"/>
  <c r="BL1639" i="1"/>
  <c r="BL1951" i="1"/>
  <c r="BL1632" i="1"/>
  <c r="BL1952" i="1"/>
  <c r="BL1001" i="1"/>
  <c r="BL1953" i="1"/>
  <c r="BL1954" i="1"/>
  <c r="BL1955" i="1"/>
  <c r="BL1956" i="1"/>
  <c r="BL1957" i="1"/>
  <c r="BL705" i="1"/>
  <c r="BL1958" i="1"/>
  <c r="BL1959" i="1"/>
  <c r="BL881" i="1"/>
  <c r="BL1960" i="1"/>
  <c r="BL639" i="1"/>
  <c r="BL1961" i="1"/>
  <c r="BL591" i="1"/>
  <c r="BL136" i="1"/>
  <c r="BL1019" i="1"/>
  <c r="BL1962" i="1"/>
  <c r="BL1969" i="1"/>
  <c r="BL1643" i="1"/>
  <c r="BL1625" i="1"/>
  <c r="BL1987" i="1"/>
  <c r="BL691" i="1"/>
  <c r="BL696" i="1"/>
  <c r="BL1143" i="1"/>
  <c r="BL1645" i="1"/>
  <c r="BL1188" i="1"/>
  <c r="BL1414" i="1"/>
  <c r="BL1988" i="1"/>
  <c r="BL1989" i="1"/>
  <c r="BL1647" i="1"/>
  <c r="BL1068" i="1"/>
  <c r="BL1147" i="1"/>
  <c r="BL1161" i="1"/>
  <c r="BL1239" i="1"/>
  <c r="BL1992" i="1"/>
  <c r="BL1993" i="1"/>
  <c r="BL1651" i="1"/>
  <c r="BL1207" i="1"/>
  <c r="BL1276" i="1"/>
  <c r="BL1996" i="1"/>
  <c r="BL1011" i="1"/>
  <c r="BL1652" i="1"/>
  <c r="BL1036" i="1"/>
  <c r="BL1298" i="1"/>
  <c r="BL1653" i="1"/>
  <c r="BL1998" i="1"/>
  <c r="BL2001" i="1"/>
  <c r="BL1270" i="1"/>
  <c r="BL2002" i="1"/>
  <c r="BL2003" i="1"/>
  <c r="BL1003" i="1"/>
  <c r="BL1189" i="1"/>
  <c r="BL1067" i="1"/>
  <c r="BL1171" i="1"/>
  <c r="BL1086" i="1"/>
  <c r="BL1158" i="1"/>
  <c r="BL2004" i="1"/>
  <c r="BL2005" i="1"/>
  <c r="BL1243" i="1"/>
  <c r="BL2006" i="1"/>
  <c r="BL2007" i="1"/>
  <c r="BL1186" i="1"/>
  <c r="BL2008" i="1"/>
  <c r="BL2009" i="1"/>
  <c r="BL2010" i="1"/>
  <c r="BL1004" i="1"/>
  <c r="BL2011" i="1"/>
  <c r="BL974" i="1"/>
  <c r="BL2012" i="1"/>
  <c r="BL1119" i="1"/>
  <c r="BL2013" i="1"/>
  <c r="BL1453" i="1"/>
  <c r="BL2014" i="1"/>
  <c r="BL790" i="1"/>
  <c r="BL793" i="1"/>
  <c r="BL829" i="1"/>
  <c r="BL2015" i="1"/>
  <c r="BL1665" i="1"/>
  <c r="BL2016" i="1"/>
  <c r="BL1300" i="1"/>
  <c r="BL819" i="1"/>
  <c r="BL2017" i="1"/>
  <c r="BL2018" i="1"/>
  <c r="BL1111" i="1"/>
  <c r="BL1667" i="1"/>
  <c r="BL548" i="1"/>
  <c r="BL1668" i="1"/>
  <c r="BL2019" i="1"/>
  <c r="BL1384" i="1"/>
  <c r="BL2020" i="1"/>
  <c r="BL2021" i="1"/>
  <c r="BL1511" i="1"/>
  <c r="BL684" i="1"/>
  <c r="BL1637" i="1"/>
  <c r="BL1112" i="1"/>
  <c r="BL2022" i="1"/>
  <c r="BL1530" i="1"/>
  <c r="BL2023" i="1"/>
  <c r="BL743" i="1"/>
  <c r="BL1671" i="1"/>
  <c r="BL863" i="1"/>
  <c r="BL1256" i="1"/>
  <c r="BL1230" i="1"/>
  <c r="BL1491" i="1"/>
  <c r="BL169" i="1"/>
  <c r="BL1716" i="1"/>
  <c r="BL2024" i="1"/>
  <c r="BL1073" i="1"/>
  <c r="BL1686" i="1"/>
  <c r="BL1130" i="1"/>
  <c r="BL2025" i="1"/>
  <c r="BL94" i="1"/>
  <c r="BL187" i="1"/>
  <c r="BL1433" i="1"/>
  <c r="BL2026" i="1"/>
  <c r="BL1395" i="1"/>
  <c r="BL757" i="1"/>
  <c r="BL1129" i="1"/>
  <c r="BL1648" i="1"/>
  <c r="BL1425" i="1"/>
  <c r="BL1674" i="1"/>
  <c r="BL1550" i="1"/>
  <c r="BL3" i="1"/>
  <c r="BL2027" i="1"/>
  <c r="BL549" i="1"/>
  <c r="BL1069" i="1"/>
  <c r="BL862" i="1"/>
  <c r="BL817" i="1"/>
  <c r="BL773" i="1"/>
  <c r="BL1585" i="1"/>
  <c r="BL1419" i="1"/>
  <c r="BL1362" i="1"/>
  <c r="BL1649" i="1"/>
  <c r="BL1017" i="1"/>
  <c r="BL1677" i="1"/>
  <c r="BL1553" i="1"/>
  <c r="BL2028" i="1"/>
  <c r="BL2029" i="1"/>
  <c r="BL2030" i="1"/>
  <c r="BL1373" i="1"/>
  <c r="BL993" i="1"/>
  <c r="BL2031" i="1"/>
  <c r="BL876" i="1"/>
  <c r="BL2032" i="1"/>
  <c r="BL1681" i="1"/>
  <c r="BL1682" i="1"/>
  <c r="BL2033" i="1"/>
  <c r="BL1655" i="1"/>
  <c r="BL964" i="1"/>
  <c r="BL1466" i="1"/>
  <c r="BL1000" i="1"/>
  <c r="BL1509" i="1"/>
  <c r="BL1650" i="1"/>
  <c r="BL972" i="1"/>
  <c r="BL1287" i="1"/>
  <c r="BL1247" i="1"/>
  <c r="BL1078" i="1"/>
  <c r="BL1288" i="1"/>
  <c r="BL960" i="1"/>
  <c r="BL2034" i="1"/>
  <c r="BL1683" i="1"/>
  <c r="BL1684" i="1"/>
  <c r="BL1685" i="1"/>
  <c r="BL2035" i="1"/>
  <c r="BL2036" i="1"/>
  <c r="BL1124" i="1"/>
  <c r="BL2037" i="1"/>
  <c r="BL797" i="1"/>
  <c r="BL813" i="1"/>
  <c r="BL828" i="1"/>
  <c r="BL2038" i="1"/>
  <c r="BL983" i="1"/>
  <c r="BL990" i="1"/>
  <c r="BL800" i="1"/>
  <c r="BL1380" i="1"/>
  <c r="BL2039" i="1"/>
  <c r="BL386" i="1"/>
  <c r="BL397" i="1"/>
  <c r="BL1523" i="1"/>
  <c r="BL1588" i="1"/>
  <c r="BL1590" i="1"/>
  <c r="BL1504" i="1"/>
  <c r="BL752" i="1"/>
  <c r="BL1497" i="1"/>
  <c r="BL1540" i="1"/>
  <c r="BL1545" i="1"/>
  <c r="BL1278" i="1"/>
  <c r="BL1281" i="1"/>
  <c r="BL716" i="1"/>
  <c r="BL2040" i="1"/>
  <c r="BL852" i="1"/>
  <c r="BL1610" i="1"/>
  <c r="BL1619" i="1"/>
  <c r="BL2041" i="1"/>
  <c r="BL1376" i="1"/>
  <c r="BL2042" i="1"/>
  <c r="BL2043" i="1"/>
  <c r="BL1439" i="1"/>
  <c r="BL1440" i="1"/>
  <c r="BL2044" i="1"/>
  <c r="BL2045" i="1"/>
  <c r="BL2046" i="1"/>
  <c r="BL1727" i="1"/>
  <c r="BL1097" i="1"/>
  <c r="BL2047" i="1"/>
  <c r="BL2048" i="1"/>
  <c r="BL634" i="1"/>
  <c r="BL1118" i="1"/>
  <c r="BL635" i="1"/>
  <c r="BL1403" i="1"/>
  <c r="BL1741" i="1"/>
  <c r="BL905" i="1"/>
  <c r="BL806" i="1"/>
  <c r="BL1056" i="1"/>
  <c r="BL2049" i="1"/>
  <c r="BL2050" i="1"/>
  <c r="BL2051" i="1"/>
  <c r="BL2052" i="1"/>
  <c r="BL2053" i="1"/>
  <c r="BL2054" i="1"/>
  <c r="BL2055" i="1"/>
  <c r="BL2056" i="1"/>
  <c r="BL2057" i="1"/>
  <c r="BL1396" i="1"/>
  <c r="BL2058" i="1"/>
  <c r="BL1142" i="1"/>
  <c r="BL1107" i="1"/>
  <c r="BL1261" i="1"/>
  <c r="BL2060" i="1"/>
  <c r="BL2062" i="1"/>
  <c r="BL2063" i="1"/>
  <c r="BL2064" i="1"/>
  <c r="BL1087" i="1"/>
  <c r="BL2065" i="1"/>
  <c r="BL1010" i="1"/>
  <c r="BL1009" i="1"/>
  <c r="BL1185" i="1"/>
  <c r="BL1026" i="1"/>
  <c r="BL2066" i="1"/>
  <c r="BL2067" i="1"/>
  <c r="BL1698" i="1"/>
  <c r="BL1170" i="1"/>
  <c r="BL1613" i="1"/>
  <c r="BL1285" i="1"/>
  <c r="BL1286" i="1"/>
  <c r="BL1282" i="1"/>
  <c r="BL1205" i="1"/>
  <c r="BL2068" i="1"/>
  <c r="BL2077" i="1"/>
  <c r="BL2069" i="1"/>
  <c r="BL2076" i="1"/>
  <c r="BL2175" i="1"/>
  <c r="BL1336" i="1"/>
  <c r="BL2078" i="1"/>
  <c r="BL2061" i="1"/>
  <c r="BL1602" i="1"/>
  <c r="BL1138" i="1"/>
  <c r="BL1318" i="1"/>
  <c r="BL1314" i="1"/>
  <c r="BL2070" i="1"/>
  <c r="BL1102" i="1"/>
  <c r="BL2071" i="1"/>
  <c r="BL1290" i="1"/>
  <c r="BL2072" i="1"/>
  <c r="BL1131" i="1"/>
  <c r="BL1028" i="1"/>
  <c r="BL1706" i="1"/>
  <c r="BL1122" i="1"/>
  <c r="BL799" i="1"/>
  <c r="BL2073" i="1"/>
  <c r="BL2074" i="1"/>
  <c r="BL1708" i="1"/>
  <c r="BL794" i="1"/>
  <c r="BL992" i="1"/>
  <c r="BL2075" i="1"/>
  <c r="BL1385" i="1"/>
  <c r="BL1710" i="1"/>
  <c r="BL1114" i="1"/>
  <c r="BL1354" i="1"/>
  <c r="BL1712" i="1"/>
  <c r="BL1713" i="1"/>
  <c r="BL1172" i="1"/>
  <c r="BL1091" i="1"/>
  <c r="BL1126" i="1"/>
  <c r="BL1141" i="1"/>
  <c r="BL1128" i="1"/>
  <c r="BL1242" i="1"/>
  <c r="BL1177" i="1"/>
  <c r="BL1184" i="1"/>
  <c r="BL1179" i="1"/>
  <c r="BL1104" i="1"/>
  <c r="BL1275" i="1"/>
  <c r="BL1113" i="1"/>
  <c r="BL1291" i="1"/>
  <c r="BL1047" i="1"/>
  <c r="BL999" i="1"/>
  <c r="BL539" i="1"/>
  <c r="BL1293" i="1"/>
  <c r="BL1165" i="1"/>
  <c r="BL1099" i="1"/>
  <c r="BL1153" i="1"/>
  <c r="BL1093" i="1"/>
  <c r="BL1714" i="1"/>
  <c r="BL1023" i="1"/>
  <c r="BL1148" i="1"/>
  <c r="BL2059" i="1"/>
  <c r="BL1159" i="1"/>
  <c r="BL1150" i="1"/>
  <c r="BL1149" i="1"/>
  <c r="BL917" i="1"/>
  <c r="BL2079" i="1"/>
  <c r="BL2080" i="1"/>
  <c r="BL1157" i="1"/>
  <c r="BL1092" i="1"/>
  <c r="BL1717" i="1"/>
  <c r="BL1108" i="1"/>
  <c r="BL674" i="1"/>
  <c r="BL2081" i="1"/>
  <c r="BL1614" i="1"/>
  <c r="BL2083" i="1"/>
  <c r="BL2084" i="1"/>
  <c r="BL2085" i="1"/>
  <c r="BL795" i="1"/>
  <c r="BL637" i="1"/>
  <c r="BL1164" i="1"/>
  <c r="BL2086" i="1"/>
  <c r="BL2087" i="1"/>
  <c r="BL2088" i="1"/>
  <c r="BL2089" i="1"/>
  <c r="BL2090" i="1"/>
  <c r="BL2091" i="1"/>
  <c r="BL1725" i="1"/>
  <c r="BL1726" i="1"/>
  <c r="BL2092" i="1"/>
  <c r="BL1452" i="1"/>
  <c r="BL490" i="1"/>
  <c r="BL1448" i="1"/>
  <c r="BL1699" i="1"/>
  <c r="BL1450" i="1"/>
  <c r="BL2093" i="1"/>
  <c r="BL1578" i="1"/>
  <c r="BL903" i="1"/>
  <c r="BL909" i="1"/>
  <c r="BL1237" i="1"/>
  <c r="BL2095" i="1"/>
  <c r="BL228" i="1"/>
  <c r="BL1627" i="1"/>
  <c r="BL2096" i="1"/>
  <c r="BL1524" i="1"/>
  <c r="BL973" i="1"/>
  <c r="BL240" i="1"/>
  <c r="BL1539" i="1"/>
  <c r="BL1549" i="1"/>
  <c r="BL984" i="1"/>
  <c r="BL823" i="1"/>
  <c r="BL760" i="1"/>
  <c r="BL858" i="1"/>
  <c r="BL1442" i="1"/>
  <c r="BL1729" i="1"/>
  <c r="BL1515" i="1"/>
  <c r="BL1608" i="1"/>
  <c r="BL344" i="1"/>
  <c r="BL1468" i="1"/>
  <c r="BL1027" i="1"/>
  <c r="BL2097" i="1"/>
  <c r="BL2098" i="1"/>
  <c r="BL2099" i="1"/>
  <c r="BL1734" i="1"/>
  <c r="BL2100" i="1"/>
  <c r="BL2101" i="1"/>
  <c r="BL2102" i="1"/>
  <c r="BL231" i="1"/>
  <c r="BL2103" i="1"/>
  <c r="BL646" i="1"/>
  <c r="BL1472" i="1"/>
  <c r="BL1571" i="1"/>
  <c r="BL2104" i="1"/>
  <c r="BL810" i="1"/>
  <c r="BL1733" i="1"/>
  <c r="BL1411" i="1"/>
  <c r="BL1250" i="1"/>
  <c r="BL2105" i="1"/>
  <c r="BL962" i="1"/>
  <c r="BL2106" i="1"/>
  <c r="BL2107" i="1"/>
  <c r="BL2108" i="1"/>
  <c r="BL1381" i="1"/>
  <c r="BL1735" i="1"/>
  <c r="BL2109" i="1"/>
  <c r="BL1324" i="1"/>
  <c r="BL1383" i="1"/>
  <c r="BL2110" i="1"/>
  <c r="BL315" i="1"/>
  <c r="BL1510" i="1"/>
  <c r="BL2111" i="1"/>
  <c r="BL2112" i="1"/>
  <c r="BL1333" i="1"/>
  <c r="BL2113" i="1"/>
  <c r="BL2114" i="1"/>
  <c r="BL2115" i="1"/>
  <c r="BL2116" i="1"/>
  <c r="BL2117" i="1"/>
  <c r="BL374" i="1"/>
  <c r="BL532" i="1"/>
  <c r="BL1431" i="1"/>
  <c r="BL893" i="1"/>
  <c r="BL1690" i="1"/>
  <c r="BL281" i="1"/>
  <c r="BL1663" i="1"/>
  <c r="BL1520" i="1"/>
  <c r="BL1739" i="1"/>
  <c r="BL1200" i="1"/>
  <c r="BL1475" i="1"/>
  <c r="BL1297" i="1"/>
  <c r="BL1210" i="1"/>
  <c r="BL1487" i="1"/>
  <c r="BL1536" i="1"/>
  <c r="BL204" i="1"/>
  <c r="BL1594" i="1"/>
  <c r="BL1467" i="1"/>
  <c r="BL1616" i="1"/>
  <c r="BL1332" i="1"/>
  <c r="BL1365" i="1"/>
  <c r="BL1254" i="1"/>
  <c r="BL1654" i="1"/>
  <c r="BL2118" i="1"/>
  <c r="BL792" i="1"/>
  <c r="BL1742" i="1"/>
  <c r="BL664" i="1"/>
  <c r="BL1072" i="1"/>
  <c r="BL1460" i="1"/>
  <c r="BL648" i="1"/>
  <c r="BL1521" i="1"/>
  <c r="BL969" i="1"/>
  <c r="BL2119" i="1"/>
  <c r="BL2120" i="1"/>
  <c r="BL2121" i="1"/>
  <c r="BL1014" i="1"/>
  <c r="BL957" i="1"/>
  <c r="BL1232" i="1"/>
  <c r="BL1294" i="1"/>
  <c r="BL2122" i="1"/>
  <c r="BL1029" i="1"/>
  <c r="BL1423" i="1"/>
  <c r="BL1006" i="1"/>
  <c r="BL2123" i="1"/>
  <c r="BL1346" i="1"/>
  <c r="BL2124" i="1"/>
  <c r="BL2125" i="1"/>
  <c r="BL2126" i="1"/>
  <c r="BL1747" i="1"/>
  <c r="BL1156" i="1"/>
  <c r="BL2247" i="1"/>
  <c r="BL1226" i="1"/>
  <c r="BL1378" i="1"/>
  <c r="BL1748" i="1"/>
  <c r="BL2168" i="1"/>
  <c r="BL2127" i="1"/>
  <c r="BL213" i="1"/>
  <c r="BL1635" i="1"/>
  <c r="BL1071" i="1"/>
  <c r="BL2128" i="1"/>
  <c r="BL1750" i="1"/>
  <c r="BL1751" i="1"/>
  <c r="BL1225" i="1"/>
  <c r="BL496" i="1"/>
  <c r="BL1083" i="1"/>
  <c r="BL1752" i="1"/>
  <c r="BL1227" i="1"/>
  <c r="BL1081" i="1"/>
  <c r="BL2129" i="1"/>
  <c r="BL1754" i="1"/>
  <c r="BL1021" i="1"/>
  <c r="BL2130" i="1"/>
  <c r="BL1527" i="1"/>
  <c r="BL2131" i="1"/>
  <c r="BL1338" i="1"/>
  <c r="BL1574" i="1"/>
  <c r="BL2132" i="1"/>
  <c r="BL2133" i="1"/>
  <c r="BL2134" i="1"/>
  <c r="BL2135" i="1"/>
  <c r="BL2136" i="1"/>
  <c r="BL2137" i="1"/>
  <c r="BL2138" i="1"/>
  <c r="BL1759" i="1"/>
  <c r="BL2139" i="1"/>
  <c r="BL987" i="1"/>
  <c r="BL2140" i="1"/>
  <c r="BL2141" i="1"/>
  <c r="BL2142" i="1"/>
  <c r="BL2143" i="1"/>
  <c r="BL2145" i="1"/>
  <c r="BL2146" i="1"/>
  <c r="BL2147" i="1"/>
  <c r="BL2148" i="1"/>
  <c r="BL2149" i="1"/>
  <c r="BL2150" i="1"/>
  <c r="BL2151" i="1"/>
  <c r="BL2152" i="1"/>
  <c r="BL2153" i="1"/>
  <c r="BL2154" i="1"/>
  <c r="BL2155" i="1"/>
  <c r="BL2156" i="1"/>
  <c r="BL2157" i="1"/>
  <c r="BL2158" i="1"/>
  <c r="BL2159" i="1"/>
  <c r="BL2160" i="1"/>
  <c r="BL2161" i="1"/>
  <c r="BL2162" i="1"/>
  <c r="BL2163" i="1"/>
  <c r="BL2164" i="1"/>
  <c r="BL2165" i="1"/>
  <c r="BL2169" i="1"/>
  <c r="BL2170" i="1"/>
  <c r="BL2171" i="1"/>
  <c r="BL2172" i="1"/>
  <c r="BL2173" i="1"/>
  <c r="BL2174" i="1"/>
  <c r="BL2176" i="1"/>
  <c r="BL2177" i="1"/>
  <c r="BL2178" i="1"/>
  <c r="BL2179" i="1"/>
  <c r="BL2180" i="1"/>
  <c r="BL2181" i="1"/>
  <c r="BL2182" i="1"/>
  <c r="BL2183" i="1"/>
  <c r="BL2184" i="1"/>
  <c r="BL2185" i="1"/>
  <c r="BL2186" i="1"/>
  <c r="BL2187" i="1"/>
  <c r="BL2188" i="1"/>
  <c r="BL2189" i="1"/>
  <c r="BL2190" i="1"/>
  <c r="BL2191" i="1"/>
  <c r="BL2192" i="1"/>
  <c r="BL2193" i="1"/>
  <c r="BL2194" i="1"/>
  <c r="BL2195" i="1"/>
  <c r="BL2197" i="1"/>
  <c r="BL2198" i="1"/>
  <c r="BL2199" i="1"/>
  <c r="BL2200" i="1"/>
  <c r="BL2201" i="1"/>
  <c r="BL2202" i="1"/>
  <c r="BL1789" i="1"/>
  <c r="BL2203" i="1"/>
  <c r="BL2204" i="1"/>
  <c r="BL2205" i="1"/>
  <c r="BL2206" i="1"/>
  <c r="BL1410" i="1"/>
  <c r="BL2207" i="1"/>
  <c r="BL2208" i="1"/>
  <c r="BL2209" i="1"/>
  <c r="BL2210" i="1"/>
  <c r="BL1152" i="1"/>
  <c r="BL2211" i="1"/>
  <c r="BL2212" i="1"/>
  <c r="BL1295" i="1"/>
  <c r="BL2213" i="1"/>
  <c r="BL2215" i="1"/>
  <c r="BL1796" i="1"/>
  <c r="BL2216" i="1"/>
  <c r="BL2217" i="1"/>
  <c r="BL1799" i="1"/>
  <c r="BL1800" i="1"/>
  <c r="BL1155" i="1"/>
  <c r="BL2218" i="1"/>
  <c r="BL2219" i="1"/>
  <c r="BL1348" i="1"/>
  <c r="BL1803" i="1"/>
  <c r="BL2220" i="1"/>
  <c r="BL1379" i="1"/>
  <c r="BL2221" i="1"/>
  <c r="BL2222" i="1"/>
  <c r="BL2223" i="1"/>
  <c r="BL2224" i="1"/>
  <c r="BL1080" i="1"/>
  <c r="BL2225" i="1"/>
  <c r="BL1805" i="1"/>
  <c r="BL1229" i="1"/>
  <c r="BL2166" i="1"/>
  <c r="BL2167" i="1"/>
  <c r="BL2226" i="1"/>
  <c r="BL2227" i="1"/>
  <c r="BL2228" i="1"/>
  <c r="BL1806" i="1"/>
  <c r="BL2229" i="1"/>
  <c r="BL1095" i="1"/>
  <c r="BL2230" i="1"/>
  <c r="BL2231" i="1"/>
  <c r="BL2232" i="1"/>
  <c r="BL1374" i="1"/>
  <c r="BL1808" i="1"/>
  <c r="BL2233" i="1"/>
  <c r="BL2234" i="1"/>
  <c r="BL2235" i="1"/>
  <c r="BL2265" i="1"/>
  <c r="BL2236" i="1"/>
  <c r="BL2238" i="1"/>
  <c r="BL2239" i="1"/>
  <c r="BL2240" i="1"/>
  <c r="BL1811" i="1"/>
  <c r="BL2241" i="1"/>
  <c r="BL1812" i="1"/>
  <c r="BL1813" i="1"/>
  <c r="BL1814" i="1"/>
  <c r="BL1815" i="1"/>
  <c r="BL2242" i="1"/>
  <c r="BL2243" i="1"/>
  <c r="BL2244" i="1"/>
  <c r="BL2245" i="1"/>
  <c r="BL1820" i="1"/>
  <c r="BL1821" i="1"/>
  <c r="BL2246" i="1"/>
  <c r="BL2250" i="1"/>
  <c r="BL1823" i="1"/>
  <c r="BL2251" i="1"/>
  <c r="BL2252" i="1"/>
  <c r="BL2253" i="1"/>
  <c r="BL2254" i="1"/>
  <c r="BL2255" i="1"/>
  <c r="BL2256" i="1"/>
  <c r="BL1827" i="1"/>
  <c r="BL2257" i="1"/>
  <c r="BL2258" i="1"/>
  <c r="BL2259" i="1"/>
  <c r="BL2260" i="1"/>
  <c r="BL2261" i="1"/>
  <c r="BL2262" i="1"/>
  <c r="BL2263" i="1"/>
  <c r="BL1833" i="1"/>
  <c r="BL2264" i="1"/>
  <c r="BL2266" i="1"/>
  <c r="BL2267" i="1"/>
  <c r="BL1344" i="1"/>
  <c r="BL1065" i="1"/>
  <c r="BL2268" i="1"/>
  <c r="BL1837" i="1"/>
  <c r="BL2372" i="1"/>
  <c r="BL1838" i="1"/>
  <c r="BL1839" i="1"/>
  <c r="BL2269" i="1"/>
  <c r="BL2270" i="1"/>
  <c r="BL2271" i="1"/>
  <c r="BL2272" i="1"/>
  <c r="BL1843" i="1"/>
  <c r="BL2273" i="1"/>
  <c r="BL2274" i="1"/>
  <c r="BL2275" i="1"/>
  <c r="BL2276" i="1"/>
  <c r="BL2277" i="1"/>
  <c r="BL2278" i="1"/>
  <c r="BL2279" i="1"/>
  <c r="BL2280" i="1"/>
  <c r="BL2281" i="1"/>
  <c r="BL1176" i="1"/>
  <c r="BL1852" i="1"/>
  <c r="BL2282" i="1"/>
  <c r="BL1854" i="1"/>
  <c r="BL2283" i="1"/>
  <c r="BL2284" i="1"/>
  <c r="BL2285" i="1"/>
  <c r="BL996" i="1"/>
  <c r="BL2286" i="1"/>
  <c r="BL2287" i="1"/>
  <c r="BL1070" i="1"/>
  <c r="BL1169" i="1"/>
  <c r="BL2289" i="1"/>
  <c r="BL2290" i="1"/>
  <c r="BL1066" i="1"/>
  <c r="BL2291" i="1"/>
  <c r="BL1593" i="1"/>
  <c r="BL2292" i="1"/>
  <c r="BL1085" i="1"/>
  <c r="BL1253" i="1"/>
  <c r="BL1082" i="1"/>
  <c r="BL2293" i="1"/>
  <c r="BL2294" i="1"/>
  <c r="BL2295" i="1"/>
  <c r="BL1154" i="1"/>
  <c r="BL1445" i="1"/>
  <c r="BL2296" i="1"/>
  <c r="BL2297" i="1"/>
  <c r="BL2298" i="1"/>
  <c r="BL2299" i="1"/>
  <c r="BL2300" i="1"/>
  <c r="BL2301" i="1"/>
  <c r="BL2302" i="1"/>
  <c r="BL2303" i="1"/>
  <c r="BL2304" i="1"/>
  <c r="BL1127" i="1"/>
  <c r="BL2305" i="1"/>
  <c r="BL2306" i="1"/>
  <c r="BL2307" i="1"/>
  <c r="BL2308" i="1"/>
  <c r="BL2309" i="1"/>
  <c r="BL2310" i="1"/>
  <c r="BL2311" i="1"/>
  <c r="BL2312" i="1"/>
  <c r="BL2313" i="1"/>
  <c r="BL2314" i="1"/>
  <c r="BL2315" i="1"/>
  <c r="BL2316" i="1"/>
  <c r="BL1438" i="1"/>
  <c r="BL2317" i="1"/>
  <c r="BL2318" i="1"/>
  <c r="BL1878" i="1"/>
  <c r="BL2319" i="1"/>
  <c r="BL2320" i="1"/>
  <c r="BL2321" i="1"/>
  <c r="BL2322" i="1"/>
  <c r="BL2323" i="1"/>
  <c r="BL2324" i="1"/>
  <c r="BL1881" i="1"/>
  <c r="BL2325" i="1"/>
  <c r="BL1882" i="1"/>
  <c r="BL2326" i="1"/>
  <c r="BL2327" i="1"/>
  <c r="BL2328" i="1"/>
  <c r="BL2329" i="1"/>
  <c r="BL2330" i="1"/>
  <c r="BL1076" i="1"/>
  <c r="BL2331" i="1"/>
  <c r="BL2332" i="1"/>
  <c r="BL2333" i="1"/>
  <c r="BL2334" i="1"/>
  <c r="BL2335" i="1"/>
  <c r="BL1630" i="1"/>
  <c r="BL2336" i="1"/>
  <c r="BL1556" i="1"/>
  <c r="BL1337" i="1"/>
  <c r="BL2337" i="1"/>
  <c r="BL2338" i="1"/>
  <c r="BL1891" i="1"/>
  <c r="BL2339" i="1"/>
  <c r="BL1893" i="1"/>
  <c r="BL2340" i="1"/>
  <c r="BL1173" i="1"/>
  <c r="BL2341" i="1"/>
  <c r="BL1897" i="1"/>
  <c r="BL1898" i="1"/>
  <c r="BL2342" i="1"/>
  <c r="BL2343" i="1"/>
  <c r="BL1557" i="1"/>
  <c r="BL2344" i="1"/>
  <c r="BL2345" i="1"/>
  <c r="BL2346" i="1"/>
  <c r="BL2347" i="1"/>
  <c r="BL1245" i="1"/>
  <c r="BL1586" i="1"/>
  <c r="BL890" i="1"/>
  <c r="BL2348" i="1"/>
  <c r="BL1903" i="1"/>
  <c r="BL1904" i="1"/>
  <c r="BL2349" i="1"/>
  <c r="BL2350" i="1"/>
  <c r="BL1359" i="1"/>
  <c r="BL2351" i="1"/>
  <c r="BL2352" i="1"/>
  <c r="BL2353" i="1"/>
  <c r="BL2354" i="1"/>
  <c r="BL2355" i="1"/>
  <c r="BL1485" i="1"/>
  <c r="BL2356" i="1"/>
  <c r="BL1236" i="1"/>
  <c r="BL2357" i="1"/>
  <c r="BL2358" i="1"/>
  <c r="BL2359" i="1"/>
  <c r="BL1912" i="1"/>
  <c r="BL1913" i="1"/>
  <c r="BL1914" i="1"/>
  <c r="BL1915" i="1"/>
  <c r="BL2360" i="1"/>
  <c r="BL2361" i="1"/>
  <c r="BL573" i="1"/>
  <c r="BL2362" i="1"/>
  <c r="BL580" i="1"/>
  <c r="BL2363" i="1"/>
  <c r="BL2364" i="1"/>
  <c r="BL2365" i="1"/>
  <c r="BL1486" i="1"/>
  <c r="BL1919" i="1"/>
  <c r="BL2366" i="1"/>
  <c r="BL2367" i="1"/>
  <c r="BL2368" i="1"/>
  <c r="BL1024" i="1"/>
  <c r="BL2369" i="1"/>
  <c r="BL2370" i="1"/>
  <c r="BL1526" i="1"/>
  <c r="BL1361" i="1"/>
  <c r="BL2373" i="1"/>
  <c r="BL1921" i="1"/>
  <c r="BL2374" i="1"/>
  <c r="BL2237" i="1"/>
  <c r="BL2371" i="1"/>
  <c r="BL2375" i="1"/>
  <c r="BL2376" i="1"/>
  <c r="BL2377" i="1"/>
  <c r="BL2378" i="1"/>
  <c r="BL2379" i="1"/>
  <c r="BL2380" i="1"/>
  <c r="BL1386" i="1"/>
  <c r="BL2381" i="1"/>
  <c r="BL2382" i="1"/>
  <c r="BL2383" i="1"/>
  <c r="BL2384" i="1"/>
  <c r="BL2385" i="1"/>
  <c r="BL2386" i="1"/>
  <c r="BL2387" i="1"/>
  <c r="BL2388" i="1"/>
  <c r="BL2389" i="1"/>
  <c r="BL2390" i="1"/>
  <c r="BL2391" i="1"/>
  <c r="BL2392" i="1"/>
  <c r="BL939" i="1"/>
  <c r="BL2393" i="1"/>
  <c r="BL1722" i="1"/>
  <c r="BL2394" i="1"/>
  <c r="BL2395" i="1"/>
  <c r="BL2396" i="1"/>
  <c r="BL2397" i="1"/>
  <c r="BL2398" i="1"/>
  <c r="BL2399" i="1"/>
  <c r="BL1931" i="1"/>
  <c r="BL2400" i="1"/>
  <c r="BL2401" i="1"/>
  <c r="BL2402" i="1"/>
  <c r="BL2403" i="1"/>
  <c r="BL2404" i="1"/>
  <c r="BL2405" i="1"/>
  <c r="BL2406" i="1"/>
  <c r="BL2407" i="1"/>
  <c r="BL2408" i="1"/>
  <c r="BL2409" i="1"/>
  <c r="BL2410" i="1"/>
  <c r="BL2411" i="1"/>
  <c r="BL2412" i="1"/>
  <c r="BL2413" i="1"/>
  <c r="BL2414" i="1"/>
  <c r="BL2415" i="1"/>
  <c r="BL2416" i="1"/>
  <c r="BL2417" i="1"/>
  <c r="BL2418" i="1"/>
  <c r="BL2419" i="1"/>
  <c r="BL2420" i="1"/>
  <c r="BL1942" i="1"/>
  <c r="BL2421" i="1"/>
  <c r="BL2422" i="1"/>
  <c r="BL2423" i="1"/>
  <c r="BL2424" i="1"/>
  <c r="BL1945" i="1"/>
  <c r="BL2425" i="1"/>
  <c r="BL2426" i="1"/>
  <c r="BL2427" i="1"/>
  <c r="BL2428" i="1"/>
  <c r="BL2429" i="1"/>
  <c r="BL2430" i="1"/>
  <c r="BL2431" i="1"/>
  <c r="BL2432" i="1"/>
  <c r="BL2433" i="1"/>
  <c r="BL2434" i="1"/>
  <c r="BL1183" i="1"/>
  <c r="BL1174" i="1"/>
  <c r="BL1231" i="1"/>
  <c r="BL2435" i="1"/>
  <c r="BL2436" i="1"/>
  <c r="BL1151" i="1"/>
  <c r="BL2437" i="1"/>
  <c r="BL2438" i="1"/>
  <c r="BL2439" i="1"/>
  <c r="BL2440" i="1"/>
  <c r="BL2441" i="1"/>
  <c r="BL2442" i="1"/>
  <c r="BL2443" i="1"/>
  <c r="BL2444" i="1"/>
  <c r="BL2445" i="1"/>
  <c r="BL2446" i="1"/>
  <c r="BL2447" i="1"/>
  <c r="BL2448" i="1"/>
  <c r="BL1963" i="1"/>
  <c r="BL1109" i="1"/>
  <c r="BL1964" i="1"/>
  <c r="BL1116" i="1"/>
  <c r="BL1965" i="1"/>
  <c r="BL1966" i="1"/>
  <c r="BL1967" i="1"/>
  <c r="BL1968" i="1"/>
  <c r="BL2449" i="1"/>
  <c r="BL1970" i="1"/>
  <c r="BL1971" i="1"/>
  <c r="BL1972" i="1"/>
  <c r="BL1973" i="1"/>
  <c r="BL1974" i="1"/>
  <c r="BL1975" i="1"/>
  <c r="BL1976" i="1"/>
  <c r="BL1977" i="1"/>
  <c r="BL1978" i="1"/>
  <c r="BL1979" i="1"/>
  <c r="BL1980" i="1"/>
  <c r="BL1981" i="1"/>
  <c r="BL1982" i="1"/>
  <c r="BL1983" i="1"/>
  <c r="BL1984" i="1"/>
  <c r="BL1985" i="1"/>
  <c r="BL844" i="1"/>
  <c r="BL1542" i="1"/>
  <c r="BL872" i="1"/>
  <c r="BL1388" i="1"/>
  <c r="BL1580" i="1"/>
  <c r="BL1584" i="1"/>
  <c r="BL1430" i="1"/>
  <c r="BL1397" i="1"/>
  <c r="BL1398" i="1"/>
  <c r="BL1986" i="1"/>
  <c r="BL2450" i="1"/>
  <c r="BL1144" i="1"/>
  <c r="BL2451" i="1"/>
  <c r="BL2452" i="1"/>
  <c r="BL1330" i="1"/>
  <c r="BL2453" i="1"/>
  <c r="BL1990" i="1"/>
  <c r="BL1162" i="1"/>
  <c r="BL1180" i="1"/>
  <c r="BL1672" i="1"/>
  <c r="BL2454" i="1"/>
  <c r="BL1702" i="1"/>
  <c r="BL1991" i="1"/>
  <c r="BL2455" i="1"/>
  <c r="BL2456" i="1"/>
  <c r="BL1994" i="1"/>
  <c r="BL1995" i="1"/>
  <c r="BL2249" i="1"/>
  <c r="BL2248" i="1"/>
  <c r="BL2457" i="1"/>
  <c r="BL1145" i="1"/>
  <c r="BL1020" i="1"/>
  <c r="BL1997" i="1"/>
  <c r="BL1371" i="1"/>
  <c r="BL2458" i="1"/>
  <c r="BL1544" i="1"/>
  <c r="BL1999" i="1"/>
  <c r="BL2000" i="1"/>
  <c r="BL1399" i="1"/>
  <c r="BL926" i="1"/>
  <c r="BL1032" i="1"/>
  <c r="BL1181" i="1"/>
  <c r="BL27" i="1"/>
  <c r="I1" i="1" l="1"/>
  <c r="C521" i="1" l="1"/>
  <c r="C887" i="1"/>
  <c r="C1401" i="1"/>
  <c r="C536" i="1"/>
  <c r="C33" i="1"/>
  <c r="C286" i="1"/>
  <c r="C7" i="1"/>
  <c r="C8" i="1"/>
  <c r="C618" i="1"/>
  <c r="C1769" i="1"/>
  <c r="C218" i="1"/>
  <c r="C277" i="1"/>
  <c r="C1428" i="1"/>
  <c r="C845" i="1"/>
  <c r="C230" i="1"/>
  <c r="C155" i="1"/>
  <c r="C19" i="1"/>
  <c r="C998" i="1"/>
  <c r="C101" i="1"/>
  <c r="C1319" i="1"/>
  <c r="C1744" i="1"/>
  <c r="C2196" i="1"/>
  <c r="C1402" i="1"/>
  <c r="C995" i="1"/>
  <c r="C1737" i="1"/>
  <c r="C304" i="1"/>
  <c r="C932" i="1"/>
  <c r="C908" i="1"/>
  <c r="C1137" i="1"/>
  <c r="C381" i="1"/>
  <c r="C431" i="1"/>
  <c r="C295" i="1"/>
  <c r="C930" i="1"/>
  <c r="C1770" i="1"/>
  <c r="C681" i="1"/>
  <c r="C63" i="1"/>
  <c r="C112" i="1"/>
  <c r="C1582" i="1"/>
  <c r="C23" i="1"/>
  <c r="C1182" i="1"/>
  <c r="C769" i="1"/>
  <c r="C1132" i="1"/>
  <c r="C853" i="1"/>
  <c r="C296" i="1"/>
  <c r="C1100" i="1"/>
  <c r="C419" i="1"/>
  <c r="C1421" i="1"/>
  <c r="C911" i="1"/>
  <c r="C298" i="1"/>
  <c r="C581" i="1"/>
  <c r="C1422" i="1"/>
  <c r="C413" i="1"/>
  <c r="C121" i="1"/>
  <c r="C161" i="1"/>
  <c r="C243" i="1"/>
  <c r="C264" i="1"/>
  <c r="C237" i="1"/>
  <c r="C489" i="1"/>
  <c r="C89" i="1"/>
  <c r="C83" i="1"/>
  <c r="C448" i="1"/>
  <c r="C533" i="1"/>
  <c r="C278" i="1"/>
  <c r="C765" i="1"/>
  <c r="C633" i="1"/>
  <c r="C69" i="1"/>
  <c r="C159" i="1"/>
  <c r="C1474" i="1"/>
  <c r="C239" i="1"/>
  <c r="C420" i="1"/>
  <c r="C123" i="1"/>
  <c r="C1435" i="1"/>
  <c r="C227" i="1"/>
  <c r="C313" i="1"/>
  <c r="C124" i="1"/>
  <c r="C1766" i="1"/>
  <c r="C287" i="1"/>
  <c r="C991" i="1"/>
  <c r="C407" i="1"/>
  <c r="C282" i="1"/>
  <c r="C1420" i="1"/>
  <c r="C622" i="1"/>
  <c r="C128" i="1"/>
  <c r="C22" i="1"/>
  <c r="C821" i="1"/>
  <c r="C117" i="1"/>
  <c r="C861" i="1"/>
  <c r="C378" i="1"/>
  <c r="C719" i="1"/>
  <c r="C64" i="1"/>
  <c r="C922" i="1"/>
  <c r="C21" i="1"/>
  <c r="C336" i="1"/>
  <c r="C493" i="1"/>
  <c r="C980" i="1"/>
  <c r="C316" i="1"/>
  <c r="C1246" i="1"/>
  <c r="C236" i="1"/>
  <c r="C135" i="1"/>
  <c r="C356" i="1"/>
  <c r="C447" i="1"/>
  <c r="C1219" i="1"/>
  <c r="C116" i="1"/>
  <c r="C235" i="1"/>
  <c r="C103" i="1"/>
  <c r="C1771" i="1"/>
  <c r="C387" i="1"/>
  <c r="C173" i="1"/>
  <c r="C127" i="1"/>
  <c r="C1051" i="1"/>
  <c r="C775" i="1"/>
  <c r="C1008" i="1"/>
  <c r="C1446" i="1"/>
  <c r="C133" i="1"/>
  <c r="C134" i="1"/>
  <c r="C1479" i="1"/>
  <c r="C210" i="1"/>
  <c r="C389" i="1"/>
  <c r="C1772" i="1"/>
  <c r="C435" i="1"/>
  <c r="C474" i="1"/>
  <c r="C154" i="1"/>
  <c r="C920" i="1"/>
  <c r="C1675" i="1"/>
  <c r="C1773" i="1"/>
  <c r="C122" i="1"/>
  <c r="C347" i="1"/>
  <c r="C345" i="1"/>
  <c r="C1500" i="1"/>
  <c r="C1050" i="1"/>
  <c r="C860" i="1"/>
  <c r="C484" i="1"/>
  <c r="C934" i="1"/>
  <c r="C143" i="1"/>
  <c r="C219" i="1"/>
  <c r="C361" i="1"/>
  <c r="C554" i="1"/>
  <c r="C1678" i="1"/>
  <c r="C1519" i="1"/>
  <c r="C141" i="1"/>
  <c r="C1406" i="1"/>
  <c r="C30" i="1"/>
  <c r="C37" i="1"/>
  <c r="C177" i="1"/>
  <c r="C833" i="1"/>
  <c r="C1666" i="1"/>
  <c r="C179" i="1"/>
  <c r="C1679" i="1"/>
  <c r="C697" i="1"/>
  <c r="C86" i="1"/>
  <c r="C1459" i="1"/>
  <c r="C981" i="1"/>
  <c r="C427" i="1"/>
  <c r="C511" i="1"/>
  <c r="C550" i="1"/>
  <c r="C331" i="1"/>
  <c r="C586" i="1"/>
  <c r="C355" i="1"/>
  <c r="C583" i="1"/>
  <c r="C595" i="1"/>
  <c r="C784" i="1"/>
  <c r="C266" i="1"/>
  <c r="C644" i="1"/>
  <c r="C1661" i="1"/>
  <c r="C233" i="1"/>
  <c r="C229" i="1"/>
  <c r="C410" i="1"/>
  <c r="C1061" i="1"/>
  <c r="C1676" i="1"/>
  <c r="C1659" i="1"/>
  <c r="C865" i="1"/>
  <c r="C366" i="1"/>
  <c r="C276" i="1"/>
  <c r="C291" i="1"/>
  <c r="C888" i="1"/>
  <c r="C914" i="1"/>
  <c r="C741" i="1"/>
  <c r="C1407" i="1"/>
  <c r="C405" i="1"/>
  <c r="C401" i="1"/>
  <c r="C309" i="1"/>
  <c r="C1449" i="1"/>
  <c r="C621" i="1"/>
  <c r="C203" i="1"/>
  <c r="C253" i="1"/>
  <c r="C1774" i="1"/>
  <c r="C1763" i="1"/>
  <c r="C109" i="1"/>
  <c r="C1606" i="1"/>
  <c r="C1220" i="1"/>
  <c r="C723" i="1"/>
  <c r="C880" i="1"/>
  <c r="C275" i="1"/>
  <c r="C1775" i="1"/>
  <c r="C1728" i="1"/>
  <c r="C2094" i="1"/>
  <c r="C434" i="1"/>
  <c r="C449" i="1"/>
  <c r="C242" i="1"/>
  <c r="C838" i="1"/>
  <c r="C670" i="1"/>
  <c r="C426" i="1"/>
  <c r="C409" i="1"/>
  <c r="C1481" i="1"/>
  <c r="C650" i="1"/>
  <c r="C645" i="1"/>
  <c r="C835" i="1"/>
  <c r="C263" i="1"/>
  <c r="C147" i="1"/>
  <c r="C337" i="1"/>
  <c r="C868" i="1"/>
  <c r="C400" i="1"/>
  <c r="C302" i="1"/>
  <c r="C322" i="1"/>
  <c r="C197" i="1"/>
  <c r="C843" i="1"/>
  <c r="C1776" i="1"/>
  <c r="C1218" i="1"/>
  <c r="C1477" i="1"/>
  <c r="C1561" i="1"/>
  <c r="C756" i="1"/>
  <c r="C1209" i="1"/>
  <c r="C1221" i="1"/>
  <c r="C1777" i="1"/>
  <c r="C1778" i="1"/>
  <c r="C1508" i="1"/>
  <c r="C385" i="1"/>
  <c r="C192" i="1"/>
  <c r="C1426" i="1"/>
  <c r="C666" i="1"/>
  <c r="C119" i="1"/>
  <c r="C1779" i="1"/>
  <c r="C1700" i="1"/>
  <c r="C767" i="1"/>
  <c r="C762" i="1"/>
  <c r="C499" i="1"/>
  <c r="C768" i="1"/>
  <c r="C761" i="1"/>
  <c r="C212" i="1"/>
  <c r="C254" i="1"/>
  <c r="C730" i="1"/>
  <c r="C383" i="1"/>
  <c r="C368" i="1"/>
  <c r="C226" i="1"/>
  <c r="C310" i="1"/>
  <c r="C1317" i="1"/>
  <c r="C325" i="1"/>
  <c r="C380" i="1"/>
  <c r="C718" i="1"/>
  <c r="C1780" i="1"/>
  <c r="C241" i="1"/>
  <c r="C139" i="1"/>
  <c r="C1696" i="1"/>
  <c r="C766" i="1"/>
  <c r="C1755" i="1"/>
  <c r="C1283" i="1"/>
  <c r="C297" i="1"/>
  <c r="C144" i="1"/>
  <c r="C1214" i="1"/>
  <c r="C268" i="1"/>
  <c r="C804" i="1"/>
  <c r="C1483" i="1"/>
  <c r="C126" i="1"/>
  <c r="C1135" i="1"/>
  <c r="C1609" i="1"/>
  <c r="C364" i="1"/>
  <c r="C1031" i="1"/>
  <c r="C258" i="1"/>
  <c r="C294" i="1"/>
  <c r="C459" i="1"/>
  <c r="C444" i="1"/>
  <c r="C18" i="1"/>
  <c r="C689" i="1"/>
  <c r="C685" i="1"/>
  <c r="C245" i="1"/>
  <c r="C502" i="1"/>
  <c r="C58" i="1"/>
  <c r="C578" i="1"/>
  <c r="C424" i="1"/>
  <c r="C193" i="1"/>
  <c r="C1269" i="1"/>
  <c r="C189" i="1"/>
  <c r="C1522" i="1"/>
  <c r="C1781" i="1"/>
  <c r="C706" i="1"/>
  <c r="C727" i="1"/>
  <c r="C333" i="1"/>
  <c r="C205" i="1"/>
  <c r="C997" i="1"/>
  <c r="C856" i="1"/>
  <c r="C371" i="1"/>
  <c r="C92" i="1"/>
  <c r="C1387" i="1"/>
  <c r="C1738" i="1"/>
  <c r="C1041" i="1"/>
  <c r="C1106" i="1"/>
  <c r="C1255" i="1"/>
  <c r="C360" i="1"/>
  <c r="C354" i="1"/>
  <c r="C1088" i="1"/>
  <c r="C232" i="1"/>
  <c r="C1267" i="1"/>
  <c r="C642" i="1"/>
  <c r="C906" i="1"/>
  <c r="C170" i="1"/>
  <c r="C1782" i="1"/>
  <c r="C462" i="1"/>
  <c r="C547" i="1"/>
  <c r="C4" i="1"/>
  <c r="C1783" i="1"/>
  <c r="C864" i="1"/>
  <c r="C1784" i="1"/>
  <c r="C746" i="1"/>
  <c r="C676" i="1"/>
  <c r="C524" i="1"/>
  <c r="C871" i="1"/>
  <c r="C395" i="1"/>
  <c r="C225" i="1"/>
  <c r="C923" i="1"/>
  <c r="C2214" i="1"/>
  <c r="C1329" i="1"/>
  <c r="C1495" i="1"/>
  <c r="C1268" i="1"/>
  <c r="C406" i="1"/>
  <c r="C1266" i="1"/>
  <c r="C701" i="1"/>
  <c r="C1494" i="1"/>
  <c r="C827" i="1"/>
  <c r="C392" i="1"/>
  <c r="C1342" i="1"/>
  <c r="C798" i="1"/>
  <c r="C617" i="1"/>
  <c r="C553" i="1"/>
  <c r="C314" i="1"/>
  <c r="C1125" i="1"/>
  <c r="C339" i="1"/>
  <c r="C558" i="1"/>
  <c r="C507" i="1"/>
  <c r="C439" i="1"/>
  <c r="C458" i="1"/>
  <c r="C376" i="1"/>
  <c r="C146" i="1"/>
  <c r="C468" i="1"/>
  <c r="C166" i="1"/>
  <c r="C466" i="1"/>
  <c r="C1312" i="1"/>
  <c r="C1103" i="1"/>
  <c r="C530" i="1"/>
  <c r="C820" i="1"/>
  <c r="C491" i="1"/>
  <c r="C1416" i="1"/>
  <c r="C1492" i="1"/>
  <c r="C412" i="1"/>
  <c r="C814" i="1"/>
  <c r="C625" i="1"/>
  <c r="C342" i="1"/>
  <c r="C721" i="1"/>
  <c r="C1496" i="1"/>
  <c r="C312" i="1"/>
  <c r="C442" i="1"/>
  <c r="C1353" i="1"/>
  <c r="C373" i="1"/>
  <c r="C418" i="1"/>
  <c r="C1223" i="1"/>
  <c r="C482" i="1"/>
  <c r="C824" i="1"/>
  <c r="C1136" i="1"/>
  <c r="C349" i="1"/>
  <c r="C140" i="1"/>
  <c r="C517" i="1"/>
  <c r="C2288" i="1"/>
  <c r="C293" i="1"/>
  <c r="C457" i="1"/>
  <c r="C470" i="1"/>
  <c r="C565" i="1"/>
  <c r="C478" i="1"/>
  <c r="C632" i="1"/>
  <c r="C1323" i="1"/>
  <c r="C836" i="1"/>
  <c r="C1785" i="1"/>
  <c r="C1456" i="1"/>
  <c r="C608" i="1"/>
  <c r="C866" i="1"/>
  <c r="C234" i="1"/>
  <c r="C560" i="1"/>
  <c r="C257" i="1"/>
  <c r="C942" i="1"/>
  <c r="C587" i="1"/>
  <c r="C157" i="1"/>
  <c r="C528" i="1"/>
  <c r="C596" i="1"/>
  <c r="C175" i="1"/>
  <c r="C584" i="1"/>
  <c r="C656" i="1"/>
  <c r="C770" i="1"/>
  <c r="C132" i="1"/>
  <c r="C176" i="1"/>
  <c r="C454" i="1"/>
  <c r="C300" i="1"/>
  <c r="C615" i="1"/>
  <c r="C171" i="1"/>
  <c r="C520" i="1"/>
  <c r="C271" i="1"/>
  <c r="C529" i="1"/>
  <c r="C460" i="1"/>
  <c r="C592" i="1"/>
  <c r="C158" i="1"/>
  <c r="C509" i="1"/>
  <c r="C551" i="1"/>
  <c r="C1786" i="1"/>
  <c r="C501" i="1"/>
  <c r="C788" i="1"/>
  <c r="C1052" i="1"/>
  <c r="C542" i="1"/>
  <c r="C25" i="1"/>
  <c r="C541" i="1"/>
  <c r="C631" i="1"/>
  <c r="C1669" i="1"/>
  <c r="C585" i="1"/>
  <c r="C440" i="1"/>
  <c r="C531" i="1"/>
  <c r="C375" i="1"/>
  <c r="C624" i="1"/>
  <c r="C575" i="1"/>
  <c r="C606" i="1"/>
  <c r="C566" i="1"/>
  <c r="C601" i="1"/>
  <c r="C436" i="1"/>
  <c r="C593" i="1"/>
  <c r="C1787" i="1"/>
  <c r="C1306" i="1"/>
  <c r="C604" i="1"/>
  <c r="C1166" i="1"/>
  <c r="C348" i="1"/>
  <c r="C1304" i="1"/>
  <c r="C477" i="1"/>
  <c r="C334" i="1"/>
  <c r="C643" i="1"/>
  <c r="C570" i="1"/>
  <c r="C630" i="1"/>
  <c r="C812" i="1"/>
  <c r="C384" i="1"/>
  <c r="C1518" i="1"/>
  <c r="C1788" i="1"/>
  <c r="C619" i="1"/>
  <c r="C328" i="1"/>
  <c r="C614" i="1"/>
  <c r="C1309" i="1"/>
  <c r="C534" i="1"/>
  <c r="C636" i="1"/>
  <c r="C612" i="1"/>
  <c r="C602" i="1"/>
  <c r="C519" i="1"/>
  <c r="C667" i="1"/>
  <c r="C469" i="1"/>
  <c r="C341" i="1"/>
  <c r="C346" i="1"/>
  <c r="C649" i="1"/>
  <c r="C628" i="1"/>
  <c r="C1352" i="1"/>
  <c r="C629" i="1"/>
  <c r="C473" i="1"/>
  <c r="C672" i="1"/>
  <c r="C330" i="1"/>
  <c r="C432" i="1"/>
  <c r="C543" i="1"/>
  <c r="C567" i="1"/>
  <c r="C114" i="1"/>
  <c r="C357" i="1"/>
  <c r="C1658" i="1"/>
  <c r="C651" i="1"/>
  <c r="C657" i="1"/>
  <c r="C938" i="1"/>
  <c r="C1259" i="1"/>
  <c r="C658" i="1"/>
  <c r="C453" i="1"/>
  <c r="C654" i="1"/>
  <c r="C497" i="1"/>
  <c r="C665" i="1"/>
  <c r="C659" i="1"/>
  <c r="C663" i="1"/>
  <c r="C668" i="1"/>
  <c r="C671" i="1"/>
  <c r="C104" i="1"/>
  <c r="C669" i="1"/>
  <c r="C673" i="1"/>
  <c r="C188" i="1"/>
  <c r="C791" i="1"/>
  <c r="C728" i="1"/>
  <c r="C677" i="1"/>
  <c r="C675" i="1"/>
  <c r="C106" i="1"/>
  <c r="C137" i="1"/>
  <c r="C479" i="1"/>
  <c r="C571" i="1"/>
  <c r="C1369" i="1"/>
  <c r="C1591" i="1"/>
  <c r="C168" i="1"/>
  <c r="C1790" i="1"/>
  <c r="C1436" i="1"/>
  <c r="C16" i="1"/>
  <c r="C1791" i="1"/>
  <c r="C982" i="1"/>
  <c r="C248" i="1"/>
  <c r="C402" i="1"/>
  <c r="C1476" i="1"/>
  <c r="C1618" i="1"/>
  <c r="C1443" i="1"/>
  <c r="C487" i="1"/>
  <c r="C486" i="1"/>
  <c r="C461" i="1"/>
  <c r="C1718" i="1"/>
  <c r="C1331" i="1"/>
  <c r="C272" i="1"/>
  <c r="C1792" i="1"/>
  <c r="C1390" i="1"/>
  <c r="C1687" i="1"/>
  <c r="C107" i="1"/>
  <c r="C1793" i="1"/>
  <c r="C437" i="1"/>
  <c r="C1794" i="1"/>
  <c r="C928" i="1"/>
  <c r="C1339" i="1"/>
  <c r="C1427" i="1"/>
  <c r="C904" i="1"/>
  <c r="C1190" i="1"/>
  <c r="C221" i="1"/>
  <c r="C1351" i="1"/>
  <c r="C185" i="1"/>
  <c r="C1688" i="1"/>
  <c r="C738" i="1"/>
  <c r="C28" i="1"/>
  <c r="C988" i="1"/>
  <c r="C202" i="1"/>
  <c r="C421" i="1"/>
  <c r="C627" i="1"/>
  <c r="C160" i="1"/>
  <c r="C1795" i="1"/>
  <c r="C680" i="1"/>
  <c r="C183" i="1"/>
  <c r="C494" i="1"/>
  <c r="C898" i="1"/>
  <c r="C1705" i="1"/>
  <c r="C1412" i="1"/>
  <c r="C1311" i="1"/>
  <c r="C285" i="1"/>
  <c r="C1224" i="1"/>
  <c r="C1797" i="1"/>
  <c r="C1798" i="1"/>
  <c r="C110" i="1"/>
  <c r="C244" i="1"/>
  <c r="C220" i="1"/>
  <c r="C163" i="1"/>
  <c r="C1444" i="1"/>
  <c r="C1408" i="1"/>
  <c r="C742" i="1"/>
  <c r="C475" i="1"/>
  <c r="C471" i="1"/>
  <c r="C249" i="1"/>
  <c r="C594" i="1"/>
  <c r="C1322" i="1"/>
  <c r="C280" i="1"/>
  <c r="C1328" i="1"/>
  <c r="C1703" i="1"/>
  <c r="C1720" i="1"/>
  <c r="C131" i="1"/>
  <c r="C921" i="1"/>
  <c r="C555" i="1"/>
  <c r="C1506" i="1"/>
  <c r="C317" i="1"/>
  <c r="C1033" i="1"/>
  <c r="C1801" i="1"/>
  <c r="C854" i="1"/>
  <c r="C1701" i="1"/>
  <c r="C662" i="1"/>
  <c r="C1802" i="1"/>
  <c r="C1133" i="1"/>
  <c r="C857" i="1"/>
  <c r="C915" i="1"/>
  <c r="C916" i="1"/>
  <c r="C779" i="1"/>
  <c r="C1046" i="1"/>
  <c r="C1575" i="1"/>
  <c r="C839" i="1"/>
  <c r="C1514" i="1"/>
  <c r="C1240" i="1"/>
  <c r="C899" i="1"/>
  <c r="C925" i="1"/>
  <c r="C318" i="1"/>
  <c r="C563" i="1"/>
  <c r="C481" i="1"/>
  <c r="C1313" i="1"/>
  <c r="C1804" i="1"/>
  <c r="C1764" i="1"/>
  <c r="C847" i="1"/>
  <c r="C568" i="1"/>
  <c r="C1415" i="1"/>
  <c r="C2144" i="1"/>
  <c r="C1257" i="1"/>
  <c r="C215" i="1"/>
  <c r="C1617" i="1"/>
  <c r="C754" i="1"/>
  <c r="C764" i="1"/>
  <c r="C1263" i="1"/>
  <c r="C217" i="1"/>
  <c r="C525" i="1"/>
  <c r="C611" i="1"/>
  <c r="C1326" i="1"/>
  <c r="C390" i="1"/>
  <c r="C324" i="1"/>
  <c r="C1308" i="1"/>
  <c r="C290" i="1"/>
  <c r="C841" i="1"/>
  <c r="C597" i="1"/>
  <c r="C512" i="1"/>
  <c r="C703" i="1"/>
  <c r="C1517" i="1"/>
  <c r="C1277" i="1"/>
  <c r="C323" i="1"/>
  <c r="C940" i="1"/>
  <c r="C892" i="1"/>
  <c r="C1034" i="1"/>
  <c r="C1206" i="1"/>
  <c r="C655" i="1"/>
  <c r="C538" i="1"/>
  <c r="C559" i="1"/>
  <c r="C564" i="1"/>
  <c r="C365" i="1"/>
  <c r="C708" i="1"/>
  <c r="C535" i="1"/>
  <c r="C1693" i="1"/>
  <c r="C1258" i="1"/>
  <c r="C1241" i="1"/>
  <c r="C370" i="1"/>
  <c r="C508" i="1"/>
  <c r="C415" i="1"/>
  <c r="C206" i="1"/>
  <c r="C13" i="1"/>
  <c r="C607" i="1"/>
  <c r="C362" i="1"/>
  <c r="C598" i="1"/>
  <c r="C613" i="1"/>
  <c r="C1272" i="1"/>
  <c r="C1807" i="1"/>
  <c r="C1809" i="1"/>
  <c r="C1389" i="1"/>
  <c r="C472" i="1"/>
  <c r="C500" i="1"/>
  <c r="C198" i="1"/>
  <c r="C1631" i="1"/>
  <c r="C451" i="1"/>
  <c r="C1629" i="1"/>
  <c r="C1273" i="1"/>
  <c r="C783" i="1"/>
  <c r="C931" i="1"/>
  <c r="C552" i="1"/>
  <c r="C1228" i="1"/>
  <c r="C894" i="1"/>
  <c r="C1691" i="1"/>
  <c r="C808" i="1"/>
  <c r="C191" i="1"/>
  <c r="C576" i="1"/>
  <c r="C546" i="1"/>
  <c r="C789" i="1"/>
  <c r="C465" i="1"/>
  <c r="C986" i="1"/>
  <c r="C834" i="1"/>
  <c r="C1634" i="1"/>
  <c r="C452" i="1"/>
  <c r="C1558" i="1"/>
  <c r="C464" i="1"/>
  <c r="C503" i="1"/>
  <c r="C403" i="1"/>
  <c r="C1058" i="1"/>
  <c r="C99" i="1"/>
  <c r="C1167" i="1"/>
  <c r="C1622" i="1"/>
  <c r="C1529" i="1"/>
  <c r="C1493" i="1"/>
  <c r="C569" i="1"/>
  <c r="C1525" i="1"/>
  <c r="C603" i="1"/>
  <c r="C382" i="1"/>
  <c r="C91" i="1"/>
  <c r="C1168" i="1"/>
  <c r="C699" i="1"/>
  <c r="C1810" i="1"/>
  <c r="C352" i="1"/>
  <c r="C88" i="1"/>
  <c r="C867" i="1"/>
  <c r="C544" i="1"/>
  <c r="C661" i="1"/>
  <c r="C523" i="1"/>
  <c r="C943" i="1"/>
  <c r="C1048" i="1"/>
  <c r="C870" i="1"/>
  <c r="C1564" i="1"/>
  <c r="C27" i="1"/>
  <c r="C977" i="1"/>
  <c r="C1347" i="1"/>
  <c r="C41" i="1"/>
  <c r="C129" i="1"/>
  <c r="C968" i="1"/>
  <c r="C883" i="1"/>
  <c r="C686" i="1"/>
  <c r="C1816" i="1"/>
  <c r="C729" i="1"/>
  <c r="C1583" i="1"/>
  <c r="C690" i="1"/>
  <c r="C702" i="1"/>
  <c r="C1745" i="1"/>
  <c r="C1473" i="1"/>
  <c r="C1817" i="1"/>
  <c r="C1818" i="1"/>
  <c r="C1664" i="1"/>
  <c r="C1819" i="1"/>
  <c r="C885" i="1"/>
  <c r="C1822" i="1"/>
  <c r="C429" i="1"/>
  <c r="C919" i="1"/>
  <c r="C1824" i="1"/>
  <c r="C417" i="1"/>
  <c r="C1234" i="1"/>
  <c r="C1825" i="1"/>
  <c r="C1098" i="1"/>
  <c r="C1711" i="1"/>
  <c r="C1216" i="1"/>
  <c r="C1826" i="1"/>
  <c r="C574" i="1"/>
  <c r="C186" i="1"/>
  <c r="C1673" i="1"/>
  <c r="C720" i="1"/>
  <c r="C1603" i="1"/>
  <c r="C1037" i="1"/>
  <c r="C732" i="1"/>
  <c r="C1035" i="1"/>
  <c r="C44" i="1"/>
  <c r="C319" i="1"/>
  <c r="C195" i="1"/>
  <c r="C1084" i="1"/>
  <c r="C912" i="1"/>
  <c r="C151" i="1"/>
  <c r="C620" i="1"/>
  <c r="C1623" i="1"/>
  <c r="C744" i="1"/>
  <c r="C736" i="1"/>
  <c r="C1828" i="1"/>
  <c r="C900" i="1"/>
  <c r="C561" i="1"/>
  <c r="C399" i="1"/>
  <c r="C150" i="1"/>
  <c r="C1090" i="1"/>
  <c r="C1563" i="1"/>
  <c r="C1053" i="1"/>
  <c r="C1123" i="1"/>
  <c r="C1538" i="1"/>
  <c r="C527" i="1"/>
  <c r="C1079" i="1"/>
  <c r="C679" i="1"/>
  <c r="C832" i="1"/>
  <c r="C329" i="1"/>
  <c r="C1829" i="1"/>
  <c r="C516" i="1"/>
  <c r="C776" i="1"/>
  <c r="C261" i="1"/>
  <c r="C1830" i="1"/>
  <c r="C849" i="1"/>
  <c r="C869" i="1"/>
  <c r="C640" i="1"/>
  <c r="C1567" i="1"/>
  <c r="C545" i="1"/>
  <c r="C1573" i="1"/>
  <c r="C1146" i="1"/>
  <c r="C505" i="1"/>
  <c r="C340" i="1"/>
  <c r="C274" i="1"/>
  <c r="C1601" i="1"/>
  <c r="C1656" i="1"/>
  <c r="C1831" i="1"/>
  <c r="C1740" i="1"/>
  <c r="C1248" i="1"/>
  <c r="C1249" i="1"/>
  <c r="C1498" i="1"/>
  <c r="C98" i="1"/>
  <c r="C306" i="1"/>
  <c r="C807" i="1"/>
  <c r="C737" i="1"/>
  <c r="C1541" i="1"/>
  <c r="C1454" i="1"/>
  <c r="C1832" i="1"/>
  <c r="C1543" i="1"/>
  <c r="C1572" i="1"/>
  <c r="C1695" i="1"/>
  <c r="C456" i="1"/>
  <c r="C1579" i="1"/>
  <c r="C209" i="1"/>
  <c r="C989" i="1"/>
  <c r="C1551" i="1"/>
  <c r="C731" i="1"/>
  <c r="C1429" i="1"/>
  <c r="C1457" i="1"/>
  <c r="C1289" i="1"/>
  <c r="C1461" i="1"/>
  <c r="C1767" i="1"/>
  <c r="C1375" i="1"/>
  <c r="C1484" i="1"/>
  <c r="C1834" i="1"/>
  <c r="C1280" i="1"/>
  <c r="C1743" i="1"/>
  <c r="C1835" i="1"/>
  <c r="C1836" i="1"/>
  <c r="C652" i="1"/>
  <c r="C941" i="1"/>
  <c r="C1670" i="1"/>
  <c r="C12" i="1"/>
  <c r="C1660" i="1"/>
  <c r="C1840" i="1"/>
  <c r="C1841" i="1"/>
  <c r="C60" i="1"/>
  <c r="C1842" i="1"/>
  <c r="C1844" i="1"/>
  <c r="C1845" i="1"/>
  <c r="C1846" i="1"/>
  <c r="C1847" i="1"/>
  <c r="C1848" i="1"/>
  <c r="C1761" i="1"/>
  <c r="C1849" i="1"/>
  <c r="C39" i="1"/>
  <c r="C1074" i="1"/>
  <c r="C1244" i="1"/>
  <c r="C379" i="1"/>
  <c r="C1850" i="1"/>
  <c r="C1012" i="1"/>
  <c r="C1368" i="1"/>
  <c r="C1391" i="1"/>
  <c r="C1851" i="1"/>
  <c r="C1853" i="1"/>
  <c r="C994" i="1"/>
  <c r="C1855" i="1"/>
  <c r="C1856" i="1"/>
  <c r="C1857" i="1"/>
  <c r="C1512" i="1"/>
  <c r="C1392" i="1"/>
  <c r="C265" i="1"/>
  <c r="C1303" i="1"/>
  <c r="C873" i="1"/>
  <c r="C1393" i="1"/>
  <c r="C162" i="1"/>
  <c r="C562" i="1"/>
  <c r="C710" i="1"/>
  <c r="C1559" i="1"/>
  <c r="C1858" i="1"/>
  <c r="C320" i="1"/>
  <c r="C100" i="1"/>
  <c r="C1424" i="1"/>
  <c r="C714" i="1"/>
  <c r="C1366" i="1"/>
  <c r="C1721" i="1"/>
  <c r="C1581" i="1"/>
  <c r="C712" i="1"/>
  <c r="C1859" i="1"/>
  <c r="C1605" i="1"/>
  <c r="C153" i="1"/>
  <c r="C1860" i="1"/>
  <c r="C85" i="1"/>
  <c r="C31" i="1"/>
  <c r="C87" i="1"/>
  <c r="C200" i="1"/>
  <c r="C142" i="1"/>
  <c r="C414" i="1"/>
  <c r="C1217" i="1"/>
  <c r="C700" i="1"/>
  <c r="C1600" i="1"/>
  <c r="C1470" i="1"/>
  <c r="C1719" i="1"/>
  <c r="C1377" i="1"/>
  <c r="C1715" i="1"/>
  <c r="C818" i="1"/>
  <c r="C1599" i="1"/>
  <c r="C113" i="1"/>
  <c r="C647" i="1"/>
  <c r="C815" i="1"/>
  <c r="C1555" i="1"/>
  <c r="C1451" i="1"/>
  <c r="C391" i="1"/>
  <c r="C1327" i="1"/>
  <c r="C877" i="1"/>
  <c r="C735" i="1"/>
  <c r="C1271" i="1"/>
  <c r="C1861" i="1"/>
  <c r="C1862" i="1"/>
  <c r="C1736" i="1"/>
  <c r="C638" i="1"/>
  <c r="C897" i="1"/>
  <c r="C1746" i="1"/>
  <c r="C1251" i="1"/>
  <c r="C463" i="1"/>
  <c r="C1316" i="1"/>
  <c r="C1863" i="1"/>
  <c r="C846" i="1"/>
  <c r="C518" i="1"/>
  <c r="C1864" i="1"/>
  <c r="C1865" i="1"/>
  <c r="C1418" i="1"/>
  <c r="C1042" i="1"/>
  <c r="C1262" i="1"/>
  <c r="C1866" i="1"/>
  <c r="C1867" i="1"/>
  <c r="C1646" i="1"/>
  <c r="C1598" i="1"/>
  <c r="C933" i="1"/>
  <c r="C5" i="1"/>
  <c r="C332" i="1"/>
  <c r="C1501" i="1"/>
  <c r="C953" i="1"/>
  <c r="C1868" i="1"/>
  <c r="C1320" i="1"/>
  <c r="C492" i="1"/>
  <c r="C1869" i="1"/>
  <c r="C1723" i="1"/>
  <c r="C353" i="1"/>
  <c r="C1870" i="1"/>
  <c r="C1871" i="1"/>
  <c r="C698" i="1"/>
  <c r="C1587" i="1"/>
  <c r="C572" i="1"/>
  <c r="C148" i="1"/>
  <c r="C1872" i="1"/>
  <c r="C1732" i="1"/>
  <c r="C34" i="1"/>
  <c r="C946" i="1"/>
  <c r="C722" i="1"/>
  <c r="C713" i="1"/>
  <c r="C1471" i="1"/>
  <c r="C1560" i="1"/>
  <c r="C1548" i="1"/>
  <c r="C182" i="1"/>
  <c r="C1115" i="1"/>
  <c r="C201" i="1"/>
  <c r="C947" i="1"/>
  <c r="C446" i="1"/>
  <c r="C758" i="1"/>
  <c r="C1208" i="1"/>
  <c r="C1013" i="1"/>
  <c r="C1315" i="1"/>
  <c r="C801" i="1"/>
  <c r="C683" i="1"/>
  <c r="C1756" i="1"/>
  <c r="C1873" i="1"/>
  <c r="C495" i="1"/>
  <c r="C208" i="1"/>
  <c r="C945" i="1"/>
  <c r="C1874" i="1"/>
  <c r="C1875" i="1"/>
  <c r="C825" i="1"/>
  <c r="C1307" i="1"/>
  <c r="C358" i="1"/>
  <c r="C755" i="1"/>
  <c r="C1876" i="1"/>
  <c r="C1626" i="1"/>
  <c r="C1367" i="1"/>
  <c r="C1877" i="1"/>
  <c r="C1321" i="1"/>
  <c r="C1334" i="1"/>
  <c r="C851" i="1"/>
  <c r="C351" i="1"/>
  <c r="C467" i="1"/>
  <c r="C1455" i="1"/>
  <c r="C1469" i="1"/>
  <c r="C1139" i="1"/>
  <c r="C1577" i="1"/>
  <c r="C1641" i="1"/>
  <c r="C1441" i="1"/>
  <c r="C1879" i="1"/>
  <c r="C224" i="1"/>
  <c r="C1044" i="1"/>
  <c r="C305" i="1"/>
  <c r="C1880" i="1"/>
  <c r="C1758" i="1"/>
  <c r="C748" i="1"/>
  <c r="C269" i="1"/>
  <c r="C734" i="1"/>
  <c r="C1077" i="1"/>
  <c r="C1364" i="1"/>
  <c r="C423" i="1"/>
  <c r="C724" i="1"/>
  <c r="C1018" i="1"/>
  <c r="C1532" i="1"/>
  <c r="C1405" i="1"/>
  <c r="C1064" i="1"/>
  <c r="C1547" i="1"/>
  <c r="C1039" i="1"/>
  <c r="C1883" i="1"/>
  <c r="C895" i="1"/>
  <c r="C557" i="1"/>
  <c r="C1884" i="1"/>
  <c r="C1357" i="1"/>
  <c r="C774" i="1"/>
  <c r="C715" i="1"/>
  <c r="C430" i="1"/>
  <c r="C725" i="1"/>
  <c r="C1356" i="1"/>
  <c r="C616" i="1"/>
  <c r="C875" i="1"/>
  <c r="C1638" i="1"/>
  <c r="C1885" i="1"/>
  <c r="C145" i="1"/>
  <c r="C1886" i="1"/>
  <c r="C1612" i="1"/>
  <c r="C1887" i="1"/>
  <c r="C1888" i="1"/>
  <c r="C222" i="1"/>
  <c r="C777" i="1"/>
  <c r="C717" i="1"/>
  <c r="C1749" i="1"/>
  <c r="C1889" i="1"/>
  <c r="C1554" i="1"/>
  <c r="C1890" i="1"/>
  <c r="C1892" i="1"/>
  <c r="C1437" i="1"/>
  <c r="C1731" i="1"/>
  <c r="C1235" i="1"/>
  <c r="C1894" i="1"/>
  <c r="C1895" i="1"/>
  <c r="C1896" i="1"/>
  <c r="C1899" i="1"/>
  <c r="C1264" i="1"/>
  <c r="C1038" i="1"/>
  <c r="C1900" i="1"/>
  <c r="C172" i="1"/>
  <c r="C1187" i="1"/>
  <c r="C1075" i="1"/>
  <c r="C1762" i="1"/>
  <c r="C1689" i="1"/>
  <c r="C1901" i="1"/>
  <c r="C1902" i="1"/>
  <c r="C65" i="1"/>
  <c r="C45" i="1"/>
  <c r="C327" i="1"/>
  <c r="C1697" i="1"/>
  <c r="C1482" i="1"/>
  <c r="C739" i="1"/>
  <c r="C1730" i="1"/>
  <c r="C1905" i="1"/>
  <c r="C855" i="1"/>
  <c r="C299" i="1"/>
  <c r="C1906" i="1"/>
  <c r="C831" i="1"/>
  <c r="C1644" i="1"/>
  <c r="C216" i="1"/>
  <c r="C1907" i="1"/>
  <c r="C194" i="1"/>
  <c r="C1211" i="1"/>
  <c r="C1640" i="1"/>
  <c r="C609" i="1"/>
  <c r="C450" i="1"/>
  <c r="C772" i="1"/>
  <c r="C842" i="1"/>
  <c r="C745" i="1"/>
  <c r="C610" i="1"/>
  <c r="C1462" i="1"/>
  <c r="C251" i="1"/>
  <c r="C152" i="1"/>
  <c r="C1621" i="1"/>
  <c r="C910" i="1"/>
  <c r="C223" i="1"/>
  <c r="C707" i="1"/>
  <c r="C1215" i="1"/>
  <c r="C1345" i="1"/>
  <c r="C1576" i="1"/>
  <c r="C343" i="1"/>
  <c r="C476" i="1"/>
  <c r="C1016" i="1"/>
  <c r="C1284" i="1"/>
  <c r="C623" i="1"/>
  <c r="C1636" i="1"/>
  <c r="C1400" i="1"/>
  <c r="C778" i="1"/>
  <c r="C781" i="1"/>
  <c r="C1335" i="1"/>
  <c r="C1633" i="1"/>
  <c r="C1432" i="1"/>
  <c r="C1463" i="1"/>
  <c r="C1535" i="1"/>
  <c r="C284" i="1"/>
  <c r="C1765" i="1"/>
  <c r="C29" i="1"/>
  <c r="C455" i="1"/>
  <c r="C1110" i="1"/>
  <c r="C1694" i="1"/>
  <c r="C1692" i="1"/>
  <c r="C377" i="1"/>
  <c r="C416" i="1"/>
  <c r="C408" i="1"/>
  <c r="C506" i="1"/>
  <c r="C1908" i="1"/>
  <c r="C1340" i="1"/>
  <c r="C927" i="1"/>
  <c r="C510" i="1"/>
  <c r="C1513" i="1"/>
  <c r="C1299" i="1"/>
  <c r="C1552" i="1"/>
  <c r="C1909" i="1"/>
  <c r="C1505" i="1"/>
  <c r="C1910" i="1"/>
  <c r="C809" i="1"/>
  <c r="C1310" i="1"/>
  <c r="C1565" i="1"/>
  <c r="C1680" i="1"/>
  <c r="C1089" i="1"/>
  <c r="C1404" i="1"/>
  <c r="C1503" i="1"/>
  <c r="C120" i="1"/>
  <c r="C1911" i="1"/>
  <c r="C1212" i="1"/>
  <c r="C878" i="1"/>
  <c r="C1434" i="1"/>
  <c r="C396" i="1"/>
  <c r="C199" i="1"/>
  <c r="C1265" i="1"/>
  <c r="C1350" i="1"/>
  <c r="C1916" i="1"/>
  <c r="C498" i="1"/>
  <c r="C1363" i="1"/>
  <c r="C874" i="1"/>
  <c r="C1917" i="1"/>
  <c r="C1101" i="1"/>
  <c r="C165" i="1"/>
  <c r="C653" i="1"/>
  <c r="C1296" i="1"/>
  <c r="C1478" i="1"/>
  <c r="C1918" i="1"/>
  <c r="C902" i="1"/>
  <c r="C1178" i="1"/>
  <c r="C1343" i="1"/>
  <c r="C1920" i="1"/>
  <c r="C975" i="1"/>
  <c r="C1030" i="1"/>
  <c r="C937" i="1"/>
  <c r="C1054" i="1"/>
  <c r="C260" i="1"/>
  <c r="C1049" i="1"/>
  <c r="C879" i="1"/>
  <c r="C10" i="1"/>
  <c r="C326" i="1"/>
  <c r="C1057" i="1"/>
  <c r="C751" i="1"/>
  <c r="C1537" i="1"/>
  <c r="C1922" i="1"/>
  <c r="C1923" i="1"/>
  <c r="C1358" i="1"/>
  <c r="C1924" i="1"/>
  <c r="C1925" i="1"/>
  <c r="C733" i="1"/>
  <c r="C256" i="1"/>
  <c r="C1926" i="1"/>
  <c r="C1233" i="1"/>
  <c r="C1927" i="1"/>
  <c r="C1928" i="1"/>
  <c r="C1760" i="1"/>
  <c r="C884" i="1"/>
  <c r="C181" i="1"/>
  <c r="C936" i="1"/>
  <c r="C1252" i="1"/>
  <c r="C46" i="1"/>
  <c r="C837" i="1"/>
  <c r="C1191" i="1"/>
  <c r="C1120" i="1"/>
  <c r="C822" i="1"/>
  <c r="C537" i="1"/>
  <c r="C522" i="1"/>
  <c r="C579" i="1"/>
  <c r="C369" i="1"/>
  <c r="C577" i="1"/>
  <c r="C605" i="1"/>
  <c r="C599" i="1"/>
  <c r="C588" i="1"/>
  <c r="C1160" i="1"/>
  <c r="C335" i="1"/>
  <c r="C246" i="1"/>
  <c r="C1043" i="1"/>
  <c r="C1063" i="1"/>
  <c r="C1060" i="1"/>
  <c r="C976" i="1"/>
  <c r="C1292" i="1"/>
  <c r="C1502" i="1"/>
  <c r="C1570" i="1"/>
  <c r="C1372" i="1"/>
  <c r="C850" i="1"/>
  <c r="C1929" i="1"/>
  <c r="C1274" i="1"/>
  <c r="C803" i="1"/>
  <c r="C1022" i="1"/>
  <c r="C1045" i="1"/>
  <c r="C918" i="1"/>
  <c r="C1568" i="1"/>
  <c r="C1059" i="1"/>
  <c r="C513" i="1"/>
  <c r="C1055" i="1"/>
  <c r="C1930" i="1"/>
  <c r="C1615" i="1"/>
  <c r="C1015" i="1"/>
  <c r="C913" i="1"/>
  <c r="C1620" i="1"/>
  <c r="C1213" i="1"/>
  <c r="C1611" i="1"/>
  <c r="C15" i="1"/>
  <c r="C1325" i="1"/>
  <c r="C924" i="1"/>
  <c r="C488" i="1"/>
  <c r="C1768" i="1"/>
  <c r="C1533" i="1"/>
  <c r="C1932" i="1"/>
  <c r="C307" i="1"/>
  <c r="C1566" i="1"/>
  <c r="C1933" i="1"/>
  <c r="C1222" i="1"/>
  <c r="C1546" i="1"/>
  <c r="C1458" i="1"/>
  <c r="C1417" i="1"/>
  <c r="C1305" i="1"/>
  <c r="C1140" i="1"/>
  <c r="C796" i="1"/>
  <c r="C1934" i="1"/>
  <c r="C771" i="1"/>
  <c r="C786" i="1"/>
  <c r="C787" i="1"/>
  <c r="C1935" i="1"/>
  <c r="C929" i="1"/>
  <c r="C1062" i="1"/>
  <c r="C750" i="1"/>
  <c r="C515" i="1"/>
  <c r="C886" i="1"/>
  <c r="C1413" i="1"/>
  <c r="C589" i="1"/>
  <c r="C1409" i="1"/>
  <c r="C753" i="1"/>
  <c r="C483" i="1"/>
  <c r="C1936" i="1"/>
  <c r="C1134" i="1"/>
  <c r="C556" i="1"/>
  <c r="C480" i="1"/>
  <c r="C1662" i="1"/>
  <c r="C238" i="1"/>
  <c r="C1394" i="1"/>
  <c r="C944" i="1"/>
  <c r="C971" i="1"/>
  <c r="C1531" i="1"/>
  <c r="C1341" i="1"/>
  <c r="C590" i="1"/>
  <c r="C1707" i="1"/>
  <c r="C1937" i="1"/>
  <c r="C896" i="1"/>
  <c r="C247" i="1"/>
  <c r="C1704" i="1"/>
  <c r="C848" i="1"/>
  <c r="C514" i="1"/>
  <c r="C726" i="1"/>
  <c r="C303" i="1"/>
  <c r="C1589" i="1"/>
  <c r="C1447" i="1"/>
  <c r="C443" i="1"/>
  <c r="C1480" i="1"/>
  <c r="C1464" i="1"/>
  <c r="C1516" i="1"/>
  <c r="C485" i="1"/>
  <c r="C1489" i="1"/>
  <c r="C1595" i="1"/>
  <c r="C1938" i="1"/>
  <c r="C1121" i="1"/>
  <c r="C641" i="1"/>
  <c r="C1592" i="1"/>
  <c r="C891" i="1"/>
  <c r="C859" i="1"/>
  <c r="C759" i="1"/>
  <c r="C1939" i="1"/>
  <c r="C1465" i="1"/>
  <c r="C1025" i="1"/>
  <c r="C785" i="1"/>
  <c r="C1596" i="1"/>
  <c r="C901" i="1"/>
  <c r="C780" i="1"/>
  <c r="C805" i="1"/>
  <c r="C1940" i="1"/>
  <c r="C1941" i="1"/>
  <c r="C1642" i="1"/>
  <c r="C1507" i="1"/>
  <c r="C1301" i="1"/>
  <c r="C540" i="1"/>
  <c r="C1382" i="1"/>
  <c r="C694" i="1"/>
  <c r="C1943" i="1"/>
  <c r="C1528" i="1"/>
  <c r="C709" i="1"/>
  <c r="C1944" i="1"/>
  <c r="C830" i="1"/>
  <c r="C1192" i="1"/>
  <c r="C688" i="1"/>
  <c r="C1569" i="1"/>
  <c r="C802" i="1"/>
  <c r="C626" i="1"/>
  <c r="C782" i="1"/>
  <c r="C1094" i="1"/>
  <c r="C115" i="1"/>
  <c r="C1946" i="1"/>
  <c r="C1360" i="1"/>
  <c r="C1947" i="1"/>
  <c r="C1948" i="1"/>
  <c r="C811" i="1"/>
  <c r="C1949" i="1"/>
  <c r="C1163" i="1"/>
  <c r="C1950" i="1"/>
  <c r="C422" i="1"/>
  <c r="C1370" i="1"/>
  <c r="C1355" i="1"/>
  <c r="C1607" i="1"/>
  <c r="C1628" i="1"/>
  <c r="C1238" i="1"/>
  <c r="C1117" i="1"/>
  <c r="C1260" i="1"/>
  <c r="C35" i="1"/>
  <c r="C1639" i="1"/>
  <c r="C1951" i="1"/>
  <c r="C1624" i="1"/>
  <c r="C1632" i="1"/>
  <c r="C1952" i="1"/>
  <c r="C1001" i="1"/>
  <c r="C1953" i="1"/>
  <c r="C1954" i="1"/>
  <c r="C1955" i="1"/>
  <c r="C273" i="1"/>
  <c r="C1956" i="1"/>
  <c r="C1957" i="1"/>
  <c r="C705" i="1"/>
  <c r="C1958" i="1"/>
  <c r="C1959" i="1"/>
  <c r="C526" i="1"/>
  <c r="C881" i="1"/>
  <c r="C1960" i="1"/>
  <c r="C639" i="1"/>
  <c r="C1961" i="1"/>
  <c r="C136" i="1"/>
  <c r="C1019" i="1"/>
  <c r="C1962" i="1"/>
  <c r="C1969" i="1"/>
  <c r="C1643" i="1"/>
  <c r="C1625" i="1"/>
  <c r="C1987" i="1"/>
  <c r="C691" i="1"/>
  <c r="C696" i="1"/>
  <c r="C1143" i="1"/>
  <c r="C1645" i="1"/>
  <c r="C1188" i="1"/>
  <c r="C1414" i="1"/>
  <c r="C1988" i="1"/>
  <c r="C1989" i="1"/>
  <c r="C1647" i="1"/>
  <c r="C1068" i="1"/>
  <c r="C1147" i="1"/>
  <c r="C1161" i="1"/>
  <c r="C1239" i="1"/>
  <c r="C1992" i="1"/>
  <c r="C1993" i="1"/>
  <c r="C1651" i="1"/>
  <c r="C1207" i="1"/>
  <c r="C1276" i="1"/>
  <c r="C1996" i="1"/>
  <c r="C1011" i="1"/>
  <c r="C1652" i="1"/>
  <c r="C1036" i="1"/>
  <c r="C1298" i="1"/>
  <c r="C1653" i="1"/>
  <c r="C1998" i="1"/>
  <c r="C2001" i="1"/>
  <c r="C1270" i="1"/>
  <c r="C2002" i="1"/>
  <c r="C2003" i="1"/>
  <c r="C1003" i="1"/>
  <c r="C1189" i="1"/>
  <c r="C1067" i="1"/>
  <c r="C1171" i="1"/>
  <c r="C1086" i="1"/>
  <c r="C1158" i="1"/>
  <c r="C2004" i="1"/>
  <c r="C2005" i="1"/>
  <c r="C1243" i="1"/>
  <c r="C2006" i="1"/>
  <c r="C2007" i="1"/>
  <c r="C1186" i="1"/>
  <c r="C2008" i="1"/>
  <c r="C2009" i="1"/>
  <c r="C2010" i="1"/>
  <c r="C1004" i="1"/>
  <c r="C2011" i="1"/>
  <c r="C974" i="1"/>
  <c r="C2012" i="1"/>
  <c r="C1119" i="1"/>
  <c r="C2013" i="1"/>
  <c r="C1453" i="1"/>
  <c r="C816" i="1"/>
  <c r="C2014" i="1"/>
  <c r="C790" i="1"/>
  <c r="C793" i="1"/>
  <c r="C829" i="1"/>
  <c r="C1175" i="1"/>
  <c r="C2015" i="1"/>
  <c r="C1665" i="1"/>
  <c r="C2016" i="1"/>
  <c r="C1300" i="1"/>
  <c r="C819" i="1"/>
  <c r="C2017" i="1"/>
  <c r="C2018" i="1"/>
  <c r="C1111" i="1"/>
  <c r="C1667" i="1"/>
  <c r="C548" i="1"/>
  <c r="C1668" i="1"/>
  <c r="C2019" i="1"/>
  <c r="C1384" i="1"/>
  <c r="C2020" i="1"/>
  <c r="C2021" i="1"/>
  <c r="C1511" i="1"/>
  <c r="C684" i="1"/>
  <c r="C1637" i="1"/>
  <c r="C1112" i="1"/>
  <c r="C2022" i="1"/>
  <c r="C1724" i="1"/>
  <c r="C1530" i="1"/>
  <c r="C2023" i="1"/>
  <c r="C743" i="1"/>
  <c r="C207" i="1"/>
  <c r="C1671" i="1"/>
  <c r="C863" i="1"/>
  <c r="C1256" i="1"/>
  <c r="C1230" i="1"/>
  <c r="C1491" i="1"/>
  <c r="C169" i="1"/>
  <c r="C1716" i="1"/>
  <c r="C433" i="1"/>
  <c r="C2024" i="1"/>
  <c r="C1073" i="1"/>
  <c r="C1686" i="1"/>
  <c r="C1130" i="1"/>
  <c r="C952" i="1"/>
  <c r="C1562" i="1"/>
  <c r="C2025" i="1"/>
  <c r="C94" i="1"/>
  <c r="C311" i="1"/>
  <c r="C2082" i="1"/>
  <c r="C187" i="1"/>
  <c r="C747" i="1"/>
  <c r="C1433" i="1"/>
  <c r="C2026" i="1"/>
  <c r="C1395" i="1"/>
  <c r="C757" i="1"/>
  <c r="C1129" i="1"/>
  <c r="C1096" i="1"/>
  <c r="C1648" i="1"/>
  <c r="C1425" i="1"/>
  <c r="C1674" i="1"/>
  <c r="C1550" i="1"/>
  <c r="C3" i="1"/>
  <c r="C2027" i="1"/>
  <c r="C549" i="1"/>
  <c r="C1490" i="1"/>
  <c r="C1069" i="1"/>
  <c r="C862" i="1"/>
  <c r="C817" i="1"/>
  <c r="C773" i="1"/>
  <c r="C1585" i="1"/>
  <c r="C1419" i="1"/>
  <c r="C1349" i="1"/>
  <c r="C1362" i="1"/>
  <c r="C1649" i="1"/>
  <c r="C1017" i="1"/>
  <c r="C90" i="1"/>
  <c r="C1677" i="1"/>
  <c r="C1553" i="1"/>
  <c r="C2028" i="1"/>
  <c r="C2029" i="1"/>
  <c r="C2030" i="1"/>
  <c r="C1373" i="1"/>
  <c r="C2031" i="1"/>
  <c r="C876" i="1"/>
  <c r="C2032" i="1"/>
  <c r="C1681" i="1"/>
  <c r="C1682" i="1"/>
  <c r="C2033" i="1"/>
  <c r="C1655" i="1"/>
  <c r="C964" i="1"/>
  <c r="C1466" i="1"/>
  <c r="C1000" i="1"/>
  <c r="C1509" i="1"/>
  <c r="C1650" i="1"/>
  <c r="C972" i="1"/>
  <c r="C1287" i="1"/>
  <c r="C1247" i="1"/>
  <c r="C1078" i="1"/>
  <c r="C1288" i="1"/>
  <c r="C2034" i="1"/>
  <c r="C1683" i="1"/>
  <c r="C1684" i="1"/>
  <c r="C1685" i="1"/>
  <c r="C2035" i="1"/>
  <c r="C2036" i="1"/>
  <c r="C1124" i="1"/>
  <c r="C2037" i="1"/>
  <c r="C797" i="1"/>
  <c r="C813" i="1"/>
  <c r="C828" i="1"/>
  <c r="C840" i="1"/>
  <c r="C1534" i="1"/>
  <c r="C2038" i="1"/>
  <c r="C990" i="1"/>
  <c r="C1279" i="1"/>
  <c r="C800" i="1"/>
  <c r="C1380" i="1"/>
  <c r="C2039" i="1"/>
  <c r="C386" i="1"/>
  <c r="C397" i="1"/>
  <c r="C1523" i="1"/>
  <c r="C1588" i="1"/>
  <c r="C1590" i="1"/>
  <c r="C1757" i="1"/>
  <c r="C1504" i="1"/>
  <c r="C752" i="1"/>
  <c r="C1497" i="1"/>
  <c r="C1540" i="1"/>
  <c r="C1545" i="1"/>
  <c r="C1278" i="1"/>
  <c r="C1281" i="1"/>
  <c r="C716" i="1"/>
  <c r="C2040" i="1"/>
  <c r="C852" i="1"/>
  <c r="C1610" i="1"/>
  <c r="C1619" i="1"/>
  <c r="C2041" i="1"/>
  <c r="C1376" i="1"/>
  <c r="C2042" i="1"/>
  <c r="C2043" i="1"/>
  <c r="C1439" i="1"/>
  <c r="C1440" i="1"/>
  <c r="C2044" i="1"/>
  <c r="C2045" i="1"/>
  <c r="C2046" i="1"/>
  <c r="C1727" i="1"/>
  <c r="C1097" i="1"/>
  <c r="C2047" i="1"/>
  <c r="C2048" i="1"/>
  <c r="C634" i="1"/>
  <c r="C1118" i="1"/>
  <c r="C635" i="1"/>
  <c r="C1403" i="1"/>
  <c r="C1741" i="1"/>
  <c r="C806" i="1"/>
  <c r="C1056" i="1"/>
  <c r="C2049" i="1"/>
  <c r="C2050" i="1"/>
  <c r="C2051" i="1"/>
  <c r="C2052" i="1"/>
  <c r="C2053" i="1"/>
  <c r="C2054" i="1"/>
  <c r="C2055" i="1"/>
  <c r="C2056" i="1"/>
  <c r="C2057" i="1"/>
  <c r="C1396" i="1"/>
  <c r="C2058" i="1"/>
  <c r="C1142" i="1"/>
  <c r="C1107" i="1"/>
  <c r="C1261" i="1"/>
  <c r="C2060" i="1"/>
  <c r="C2062" i="1"/>
  <c r="C582" i="1"/>
  <c r="C2063" i="1"/>
  <c r="C2064" i="1"/>
  <c r="C1087" i="1"/>
  <c r="C2065" i="1"/>
  <c r="C1010" i="1"/>
  <c r="C1009" i="1"/>
  <c r="C1185" i="1"/>
  <c r="C1026" i="1"/>
  <c r="C2066" i="1"/>
  <c r="C2067" i="1"/>
  <c r="C1698" i="1"/>
  <c r="C1170" i="1"/>
  <c r="C1613" i="1"/>
  <c r="C1285" i="1"/>
  <c r="C1286" i="1"/>
  <c r="C1282" i="1"/>
  <c r="C2068" i="1"/>
  <c r="C2077" i="1"/>
  <c r="C2069" i="1"/>
  <c r="C2076" i="1"/>
  <c r="C2175" i="1"/>
  <c r="C1336" i="1"/>
  <c r="C2078" i="1"/>
  <c r="C2061" i="1"/>
  <c r="C1602" i="1"/>
  <c r="C1138" i="1"/>
  <c r="C1318" i="1"/>
  <c r="C1314" i="1"/>
  <c r="C2070" i="1"/>
  <c r="C1102" i="1"/>
  <c r="C2071" i="1"/>
  <c r="C1290" i="1"/>
  <c r="C2072" i="1"/>
  <c r="C1131" i="1"/>
  <c r="C1028" i="1"/>
  <c r="C1706" i="1"/>
  <c r="C1122" i="1"/>
  <c r="C799" i="1"/>
  <c r="C445" i="1"/>
  <c r="C438" i="1"/>
  <c r="C2073" i="1"/>
  <c r="C2074" i="1"/>
  <c r="C1708" i="1"/>
  <c r="C794" i="1"/>
  <c r="C992" i="1"/>
  <c r="C2075" i="1"/>
  <c r="C1385" i="1"/>
  <c r="C1710" i="1"/>
  <c r="C1114" i="1"/>
  <c r="C1354" i="1"/>
  <c r="C1712" i="1"/>
  <c r="C1713" i="1"/>
  <c r="C1172" i="1"/>
  <c r="C1091" i="1"/>
  <c r="C1126" i="1"/>
  <c r="C1141" i="1"/>
  <c r="C1128" i="1"/>
  <c r="C1242" i="1"/>
  <c r="C1177" i="1"/>
  <c r="C1184" i="1"/>
  <c r="C1179" i="1"/>
  <c r="C1104" i="1"/>
  <c r="C1275" i="1"/>
  <c r="C1113" i="1"/>
  <c r="C1291" i="1"/>
  <c r="C1047" i="1"/>
  <c r="C999" i="1"/>
  <c r="C539" i="1"/>
  <c r="C1293" i="1"/>
  <c r="C1165" i="1"/>
  <c r="C1099" i="1"/>
  <c r="C1153" i="1"/>
  <c r="C1714" i="1"/>
  <c r="C1023" i="1"/>
  <c r="C1148" i="1"/>
  <c r="C2059" i="1"/>
  <c r="C1159" i="1"/>
  <c r="C1150" i="1"/>
  <c r="C1149" i="1"/>
  <c r="C917" i="1"/>
  <c r="C2079" i="1"/>
  <c r="C2080" i="1"/>
  <c r="C1157" i="1"/>
  <c r="C1717" i="1"/>
  <c r="C1108" i="1"/>
  <c r="C674" i="1"/>
  <c r="C2081" i="1"/>
  <c r="C1614" i="1"/>
  <c r="C2083" i="1"/>
  <c r="C1597" i="1"/>
  <c r="C2084" i="1"/>
  <c r="C2085" i="1"/>
  <c r="C795" i="1"/>
  <c r="C637" i="1"/>
  <c r="C1164" i="1"/>
  <c r="C2086" i="1"/>
  <c r="C2087" i="1"/>
  <c r="C2088" i="1"/>
  <c r="C2089" i="1"/>
  <c r="C2090" i="1"/>
  <c r="C2091" i="1"/>
  <c r="C1725" i="1"/>
  <c r="C1726" i="1"/>
  <c r="C2092" i="1"/>
  <c r="C1452" i="1"/>
  <c r="C490" i="1"/>
  <c r="C1448" i="1"/>
  <c r="C1699" i="1"/>
  <c r="C1450" i="1"/>
  <c r="C1604" i="1"/>
  <c r="C2093" i="1"/>
  <c r="C1578" i="1"/>
  <c r="C909" i="1"/>
  <c r="C1237" i="1"/>
  <c r="C2095" i="1"/>
  <c r="C228" i="1"/>
  <c r="C1627" i="1"/>
  <c r="C2096" i="1"/>
  <c r="C1524" i="1"/>
  <c r="C973" i="1"/>
  <c r="C240" i="1"/>
  <c r="C1657" i="1"/>
  <c r="C1539" i="1"/>
  <c r="C1549" i="1"/>
  <c r="C823" i="1"/>
  <c r="C760" i="1"/>
  <c r="C858" i="1"/>
  <c r="C1442" i="1"/>
  <c r="C1729" i="1"/>
  <c r="C826" i="1"/>
  <c r="C1515" i="1"/>
  <c r="C1608" i="1"/>
  <c r="C344" i="1"/>
  <c r="C1468" i="1"/>
  <c r="C1027" i="1"/>
  <c r="C2097" i="1"/>
  <c r="C2098" i="1"/>
  <c r="C2099" i="1"/>
  <c r="C1734" i="1"/>
  <c r="C2100" i="1"/>
  <c r="C2101" i="1"/>
  <c r="C2102" i="1"/>
  <c r="C231" i="1"/>
  <c r="C2103" i="1"/>
  <c r="C646" i="1"/>
  <c r="C1472" i="1"/>
  <c r="C1571" i="1"/>
  <c r="C2104" i="1"/>
  <c r="C810" i="1"/>
  <c r="C1733" i="1"/>
  <c r="C1411" i="1"/>
  <c r="C1250" i="1"/>
  <c r="C1499" i="1"/>
  <c r="C2105" i="1"/>
  <c r="C2106" i="1"/>
  <c r="C2107" i="1"/>
  <c r="C2108" i="1"/>
  <c r="C1381" i="1"/>
  <c r="C1735" i="1"/>
  <c r="C2109" i="1"/>
  <c r="C1324" i="1"/>
  <c r="C1383" i="1"/>
  <c r="C2110" i="1"/>
  <c r="C315" i="1"/>
  <c r="C1510" i="1"/>
  <c r="C2111" i="1"/>
  <c r="C2112" i="1"/>
  <c r="C1333" i="1"/>
  <c r="C2113" i="1"/>
  <c r="C2114" i="1"/>
  <c r="C2115" i="1"/>
  <c r="C2116" i="1"/>
  <c r="C2117" i="1"/>
  <c r="C374" i="1"/>
  <c r="C1709" i="1"/>
  <c r="C532" i="1"/>
  <c r="C1431" i="1"/>
  <c r="C893" i="1"/>
  <c r="C1690" i="1"/>
  <c r="C281" i="1"/>
  <c r="C359" i="1"/>
  <c r="C1663" i="1"/>
  <c r="C1520" i="1"/>
  <c r="C1739" i="1"/>
  <c r="C695" i="1"/>
  <c r="C1475" i="1"/>
  <c r="C1297" i="1"/>
  <c r="C1210" i="1"/>
  <c r="C214" i="1"/>
  <c r="C1487" i="1"/>
  <c r="C1536" i="1"/>
  <c r="C204" i="1"/>
  <c r="C1594" i="1"/>
  <c r="C1467" i="1"/>
  <c r="C1488" i="1"/>
  <c r="C1616" i="1"/>
  <c r="C1302" i="1"/>
  <c r="C1332" i="1"/>
  <c r="C1365" i="1"/>
  <c r="C1254" i="1"/>
  <c r="C1654" i="1"/>
  <c r="C2118" i="1"/>
  <c r="C792" i="1"/>
  <c r="C935" i="1"/>
  <c r="C1742" i="1"/>
  <c r="C664" i="1"/>
  <c r="C1072" i="1"/>
  <c r="C1460" i="1"/>
  <c r="C648" i="1"/>
  <c r="C1521" i="1"/>
  <c r="C969" i="1"/>
  <c r="C2119" i="1"/>
  <c r="C2120" i="1"/>
  <c r="C2121" i="1"/>
  <c r="C1232" i="1"/>
  <c r="C1294" i="1"/>
  <c r="C2122" i="1"/>
  <c r="C1029" i="1"/>
  <c r="C1423" i="1"/>
  <c r="C1006" i="1"/>
  <c r="C2123" i="1"/>
  <c r="C1346" i="1"/>
  <c r="C2124" i="1"/>
  <c r="C2125" i="1"/>
  <c r="C2126" i="1"/>
  <c r="C1747" i="1"/>
  <c r="C1156" i="1"/>
  <c r="C2247" i="1"/>
  <c r="C1226" i="1"/>
  <c r="C1378" i="1"/>
  <c r="C1748" i="1"/>
  <c r="C2168" i="1"/>
  <c r="C2127" i="1"/>
  <c r="C213" i="1"/>
  <c r="C1635" i="1"/>
  <c r="C1071" i="1"/>
  <c r="C2128" i="1"/>
  <c r="C1750" i="1"/>
  <c r="C1751" i="1"/>
  <c r="C1225" i="1"/>
  <c r="C496" i="1"/>
  <c r="C1083" i="1"/>
  <c r="C1752" i="1"/>
  <c r="C1227" i="1"/>
  <c r="C1081" i="1"/>
  <c r="C2129" i="1"/>
  <c r="C1754" i="1"/>
  <c r="C1021" i="1"/>
  <c r="C2130" i="1"/>
  <c r="C1527" i="1"/>
  <c r="C2131" i="1"/>
  <c r="C1338" i="1"/>
  <c r="C1574" i="1"/>
  <c r="C2132" i="1"/>
  <c r="C2133" i="1"/>
  <c r="C2134" i="1"/>
  <c r="C2135" i="1"/>
  <c r="C2136" i="1"/>
  <c r="C2137" i="1"/>
  <c r="C2138" i="1"/>
  <c r="C1759" i="1"/>
  <c r="C2139" i="1"/>
  <c r="C987" i="1"/>
  <c r="C2140" i="1"/>
  <c r="C2141" i="1"/>
  <c r="C2142" i="1"/>
  <c r="C2143" i="1"/>
  <c r="C2145" i="1"/>
  <c r="C2146" i="1"/>
  <c r="C2147" i="1"/>
  <c r="C2148" i="1"/>
  <c r="C2149" i="1"/>
  <c r="C2150" i="1"/>
  <c r="C2151" i="1"/>
  <c r="C2152" i="1"/>
  <c r="C2153" i="1"/>
  <c r="C2154" i="1"/>
  <c r="C2155" i="1"/>
  <c r="C2156" i="1"/>
  <c r="C2157" i="1"/>
  <c r="C2158" i="1"/>
  <c r="C2159" i="1"/>
  <c r="C2160" i="1"/>
  <c r="C2161" i="1"/>
  <c r="C2162" i="1"/>
  <c r="C2163" i="1"/>
  <c r="C2164" i="1"/>
  <c r="C2165" i="1"/>
  <c r="C2169" i="1"/>
  <c r="C2170" i="1"/>
  <c r="C2171" i="1"/>
  <c r="C2172" i="1"/>
  <c r="C2173" i="1"/>
  <c r="C2174" i="1"/>
  <c r="C2176" i="1"/>
  <c r="C2177" i="1"/>
  <c r="C2178" i="1"/>
  <c r="C2179" i="1"/>
  <c r="C2180" i="1"/>
  <c r="C2181" i="1"/>
  <c r="C2182" i="1"/>
  <c r="C2183" i="1"/>
  <c r="C2184" i="1"/>
  <c r="C2185" i="1"/>
  <c r="C2186" i="1"/>
  <c r="C2187" i="1"/>
  <c r="C2188" i="1"/>
  <c r="C2189" i="1"/>
  <c r="C2190" i="1"/>
  <c r="C2191" i="1"/>
  <c r="C2192" i="1"/>
  <c r="C2193" i="1"/>
  <c r="C2194" i="1"/>
  <c r="C2195" i="1"/>
  <c r="C2197" i="1"/>
  <c r="C2198" i="1"/>
  <c r="C2199" i="1"/>
  <c r="C2200" i="1"/>
  <c r="C2201" i="1"/>
  <c r="C2202" i="1"/>
  <c r="C1789" i="1"/>
  <c r="C2203" i="1"/>
  <c r="C2204" i="1"/>
  <c r="C2205" i="1"/>
  <c r="C2206" i="1"/>
  <c r="C1410" i="1"/>
  <c r="C2207" i="1"/>
  <c r="C2208" i="1"/>
  <c r="C2209" i="1"/>
  <c r="C2210" i="1"/>
  <c r="C1152" i="1"/>
  <c r="C2211" i="1"/>
  <c r="C2212" i="1"/>
  <c r="C1295" i="1"/>
  <c r="C2213" i="1"/>
  <c r="C2215" i="1"/>
  <c r="C1796" i="1"/>
  <c r="C2216" i="1"/>
  <c r="C2217" i="1"/>
  <c r="C1799" i="1"/>
  <c r="C1800" i="1"/>
  <c r="C1155" i="1"/>
  <c r="C2218" i="1"/>
  <c r="C2219" i="1"/>
  <c r="C1348" i="1"/>
  <c r="C1803" i="1"/>
  <c r="C2220" i="1"/>
  <c r="C1379" i="1"/>
  <c r="C2221" i="1"/>
  <c r="C2222" i="1"/>
  <c r="C2223" i="1"/>
  <c r="C2224" i="1"/>
  <c r="C1080" i="1"/>
  <c r="C2225" i="1"/>
  <c r="C1805" i="1"/>
  <c r="C1229" i="1"/>
  <c r="C2166" i="1"/>
  <c r="C1753" i="1"/>
  <c r="C2167" i="1"/>
  <c r="C2226" i="1"/>
  <c r="C2227" i="1"/>
  <c r="C2228" i="1"/>
  <c r="C1806" i="1"/>
  <c r="C2229" i="1"/>
  <c r="C1095" i="1"/>
  <c r="C2230" i="1"/>
  <c r="C2231" i="1"/>
  <c r="C2232" i="1"/>
  <c r="C1374" i="1"/>
  <c r="C1808" i="1"/>
  <c r="C2233" i="1"/>
  <c r="C2234" i="1"/>
  <c r="C2235" i="1"/>
  <c r="C2265" i="1"/>
  <c r="C2236" i="1"/>
  <c r="C2238" i="1"/>
  <c r="C2239" i="1"/>
  <c r="C2240" i="1"/>
  <c r="C1811" i="1"/>
  <c r="C2241" i="1"/>
  <c r="C1812" i="1"/>
  <c r="C1813" i="1"/>
  <c r="C1814" i="1"/>
  <c r="C1815" i="1"/>
  <c r="C2242" i="1"/>
  <c r="C2243" i="1"/>
  <c r="C2244" i="1"/>
  <c r="C2245" i="1"/>
  <c r="C1820" i="1"/>
  <c r="C1821" i="1"/>
  <c r="C2246" i="1"/>
  <c r="C2250" i="1"/>
  <c r="C1823" i="1"/>
  <c r="C2251" i="1"/>
  <c r="C2252" i="1"/>
  <c r="C2253" i="1"/>
  <c r="C2254" i="1"/>
  <c r="C2255" i="1"/>
  <c r="C2256" i="1"/>
  <c r="C1827" i="1"/>
  <c r="C2257" i="1"/>
  <c r="C2258" i="1"/>
  <c r="C2259" i="1"/>
  <c r="C2260" i="1"/>
  <c r="C2261" i="1"/>
  <c r="C2262" i="1"/>
  <c r="C2263" i="1"/>
  <c r="C1833" i="1"/>
  <c r="C2264" i="1"/>
  <c r="C2266" i="1"/>
  <c r="C2267" i="1"/>
  <c r="C1344" i="1"/>
  <c r="C1065" i="1"/>
  <c r="C2268" i="1"/>
  <c r="C1837" i="1"/>
  <c r="C2372" i="1"/>
  <c r="C1838" i="1"/>
  <c r="C1839" i="1"/>
  <c r="C2269" i="1"/>
  <c r="C2270" i="1"/>
  <c r="C2271" i="1"/>
  <c r="C2272" i="1"/>
  <c r="C1843" i="1"/>
  <c r="C2273" i="1"/>
  <c r="C2274" i="1"/>
  <c r="C2275" i="1"/>
  <c r="C2276" i="1"/>
  <c r="C2277" i="1"/>
  <c r="C2278" i="1"/>
  <c r="C2279" i="1"/>
  <c r="C2280" i="1"/>
  <c r="C2281" i="1"/>
  <c r="C1176" i="1"/>
  <c r="C1852" i="1"/>
  <c r="C2282" i="1"/>
  <c r="C1854" i="1"/>
  <c r="C2283" i="1"/>
  <c r="C2284" i="1"/>
  <c r="C2285" i="1"/>
  <c r="C996" i="1"/>
  <c r="C2286" i="1"/>
  <c r="C2287" i="1"/>
  <c r="C1070" i="1"/>
  <c r="C1169" i="1"/>
  <c r="C2289" i="1"/>
  <c r="C2290" i="1"/>
  <c r="C1066" i="1"/>
  <c r="C2291" i="1"/>
  <c r="C1593" i="1"/>
  <c r="C2292" i="1"/>
  <c r="C1085" i="1"/>
  <c r="C1253" i="1"/>
  <c r="C1082" i="1"/>
  <c r="C2293" i="1"/>
  <c r="C2294" i="1"/>
  <c r="C2295" i="1"/>
  <c r="C1154" i="1"/>
  <c r="C1445" i="1"/>
  <c r="C2296" i="1"/>
  <c r="C2297" i="1"/>
  <c r="C2298" i="1"/>
  <c r="C2299" i="1"/>
  <c r="C2300" i="1"/>
  <c r="C2301" i="1"/>
  <c r="C2302" i="1"/>
  <c r="C2303" i="1"/>
  <c r="C2304" i="1"/>
  <c r="C1127" i="1"/>
  <c r="C2305" i="1"/>
  <c r="C2306" i="1"/>
  <c r="C2307" i="1"/>
  <c r="C2308" i="1"/>
  <c r="C2309" i="1"/>
  <c r="C2310" i="1"/>
  <c r="C2311" i="1"/>
  <c r="C2312" i="1"/>
  <c r="C2313" i="1"/>
  <c r="C2314" i="1"/>
  <c r="C2315" i="1"/>
  <c r="C2316" i="1"/>
  <c r="C1438" i="1"/>
  <c r="C2317" i="1"/>
  <c r="C2318" i="1"/>
  <c r="C1878" i="1"/>
  <c r="C2319" i="1"/>
  <c r="C2320" i="1"/>
  <c r="C2321" i="1"/>
  <c r="C2322" i="1"/>
  <c r="C2323" i="1"/>
  <c r="C2324" i="1"/>
  <c r="C1881" i="1"/>
  <c r="C2325" i="1"/>
  <c r="C1882" i="1"/>
  <c r="C2326" i="1"/>
  <c r="C2327" i="1"/>
  <c r="C2328" i="1"/>
  <c r="C2329" i="1"/>
  <c r="C2330" i="1"/>
  <c r="C1076" i="1"/>
  <c r="C2331" i="1"/>
  <c r="C2332" i="1"/>
  <c r="C2333" i="1"/>
  <c r="C2334" i="1"/>
  <c r="C2335" i="1"/>
  <c r="C1630" i="1"/>
  <c r="C2336" i="1"/>
  <c r="C1556" i="1"/>
  <c r="C1337" i="1"/>
  <c r="C2337" i="1"/>
  <c r="C2338" i="1"/>
  <c r="C1891" i="1"/>
  <c r="C2339" i="1"/>
  <c r="C1893" i="1"/>
  <c r="C2340" i="1"/>
  <c r="C1173" i="1"/>
  <c r="C2341" i="1"/>
  <c r="C1897" i="1"/>
  <c r="C1898" i="1"/>
  <c r="C2342" i="1"/>
  <c r="C2343" i="1"/>
  <c r="C1557" i="1"/>
  <c r="C2344" i="1"/>
  <c r="C2345" i="1"/>
  <c r="C2346" i="1"/>
  <c r="C2347" i="1"/>
  <c r="C1245" i="1"/>
  <c r="C1586" i="1"/>
  <c r="C890" i="1"/>
  <c r="C2348" i="1"/>
  <c r="C1903" i="1"/>
  <c r="C1904" i="1"/>
  <c r="C2349" i="1"/>
  <c r="C2350" i="1"/>
  <c r="C1359" i="1"/>
  <c r="C2351" i="1"/>
  <c r="C2352" i="1"/>
  <c r="C2353" i="1"/>
  <c r="C2354" i="1"/>
  <c r="C2355" i="1"/>
  <c r="C1485" i="1"/>
  <c r="C2356" i="1"/>
  <c r="C1236" i="1"/>
  <c r="C2357" i="1"/>
  <c r="C2358" i="1"/>
  <c r="C2359" i="1"/>
  <c r="C1912" i="1"/>
  <c r="C1913" i="1"/>
  <c r="C1914" i="1"/>
  <c r="C1915" i="1"/>
  <c r="C2360" i="1"/>
  <c r="C2361" i="1"/>
  <c r="C573" i="1"/>
  <c r="C2362" i="1"/>
  <c r="C580" i="1"/>
  <c r="C2363" i="1"/>
  <c r="C2364" i="1"/>
  <c r="C2365" i="1"/>
  <c r="C1486" i="1"/>
  <c r="C1919" i="1"/>
  <c r="C2366" i="1"/>
  <c r="C2367" i="1"/>
  <c r="C2368" i="1"/>
  <c r="C1024" i="1"/>
  <c r="C2369" i="1"/>
  <c r="C2370" i="1"/>
  <c r="C1526" i="1"/>
  <c r="C1361" i="1"/>
  <c r="C2373" i="1"/>
  <c r="C1921" i="1"/>
  <c r="C2374" i="1"/>
  <c r="C2237" i="1"/>
  <c r="C2371" i="1"/>
  <c r="C2375" i="1"/>
  <c r="C2376" i="1"/>
  <c r="C2377" i="1"/>
  <c r="C2378" i="1"/>
  <c r="C2379" i="1"/>
  <c r="C2380" i="1"/>
  <c r="C1386" i="1"/>
  <c r="C2381" i="1"/>
  <c r="C2382" i="1"/>
  <c r="C2383" i="1"/>
  <c r="C2384" i="1"/>
  <c r="C2385" i="1"/>
  <c r="C2386" i="1"/>
  <c r="C2387" i="1"/>
  <c r="C2388" i="1"/>
  <c r="C2389" i="1"/>
  <c r="C2390" i="1"/>
  <c r="C2391" i="1"/>
  <c r="C2392" i="1"/>
  <c r="C939" i="1"/>
  <c r="C2393" i="1"/>
  <c r="C1722" i="1"/>
  <c r="C2394" i="1"/>
  <c r="C2395" i="1"/>
  <c r="C2396" i="1"/>
  <c r="C2397" i="1"/>
  <c r="C2398" i="1"/>
  <c r="C2399" i="1"/>
  <c r="C1931" i="1"/>
  <c r="C2400" i="1"/>
  <c r="C2401" i="1"/>
  <c r="C2402" i="1"/>
  <c r="C2403" i="1"/>
  <c r="C2404" i="1"/>
  <c r="C2405" i="1"/>
  <c r="C2406" i="1"/>
  <c r="C2407" i="1"/>
  <c r="C2408" i="1"/>
  <c r="C2409" i="1"/>
  <c r="C2410" i="1"/>
  <c r="C2411" i="1"/>
  <c r="C2412" i="1"/>
  <c r="C2413" i="1"/>
  <c r="C2414" i="1"/>
  <c r="C2415" i="1"/>
  <c r="C2416" i="1"/>
  <c r="C2417" i="1"/>
  <c r="C2418" i="1"/>
  <c r="C2419" i="1"/>
  <c r="C2420" i="1"/>
  <c r="C1942" i="1"/>
  <c r="C2421" i="1"/>
  <c r="C2422" i="1"/>
  <c r="C2423" i="1"/>
  <c r="C2424" i="1"/>
  <c r="C1945" i="1"/>
  <c r="C2425" i="1"/>
  <c r="C2426" i="1"/>
  <c r="C2427" i="1"/>
  <c r="C2428" i="1"/>
  <c r="C2429" i="1"/>
  <c r="C2430" i="1"/>
  <c r="C2431" i="1"/>
  <c r="C2432" i="1"/>
  <c r="C2433" i="1"/>
  <c r="C2434" i="1"/>
  <c r="C1183" i="1"/>
  <c r="C1174" i="1"/>
  <c r="C1231" i="1"/>
  <c r="C2435" i="1"/>
  <c r="C2436" i="1"/>
  <c r="C1151" i="1"/>
  <c r="C2437" i="1"/>
  <c r="C2438" i="1"/>
  <c r="C2439" i="1"/>
  <c r="C2440" i="1"/>
  <c r="C2441" i="1"/>
  <c r="C2442" i="1"/>
  <c r="C2443" i="1"/>
  <c r="C2444" i="1"/>
  <c r="C2445" i="1"/>
  <c r="C2446" i="1"/>
  <c r="C2447" i="1"/>
  <c r="C2448" i="1"/>
  <c r="C1963" i="1"/>
  <c r="C1109" i="1"/>
  <c r="C1964" i="1"/>
  <c r="C1116" i="1"/>
  <c r="C1965" i="1"/>
  <c r="C1966" i="1"/>
  <c r="C1967" i="1"/>
  <c r="C1968" i="1"/>
  <c r="C2449" i="1"/>
  <c r="C1970" i="1"/>
  <c r="C1971" i="1"/>
  <c r="C1972" i="1"/>
  <c r="C1973" i="1"/>
  <c r="C1974" i="1"/>
  <c r="C1975" i="1"/>
  <c r="C1976" i="1"/>
  <c r="C1977" i="1"/>
  <c r="C1978" i="1"/>
  <c r="C1979" i="1"/>
  <c r="C1980" i="1"/>
  <c r="C1981" i="1"/>
  <c r="C1982" i="1"/>
  <c r="C1983" i="1"/>
  <c r="C1984" i="1"/>
  <c r="C1985" i="1"/>
  <c r="C844" i="1"/>
  <c r="C1542" i="1"/>
  <c r="C872" i="1"/>
  <c r="C1388" i="1"/>
  <c r="C1580" i="1"/>
  <c r="C1584" i="1"/>
  <c r="C1430" i="1"/>
  <c r="C1397" i="1"/>
  <c r="C1398" i="1"/>
  <c r="C1986" i="1"/>
  <c r="C2450" i="1"/>
  <c r="C1144" i="1"/>
  <c r="C2451" i="1"/>
  <c r="C2452" i="1"/>
  <c r="C1330" i="1"/>
  <c r="C2453" i="1"/>
  <c r="C1990" i="1"/>
  <c r="C1162" i="1"/>
  <c r="C1180" i="1"/>
  <c r="C1672" i="1"/>
  <c r="C2454" i="1"/>
  <c r="C1702" i="1"/>
  <c r="C1991" i="1"/>
  <c r="C2455" i="1"/>
  <c r="C2456" i="1"/>
  <c r="C1994" i="1"/>
  <c r="C1995" i="1"/>
  <c r="C2249" i="1"/>
  <c r="C2248" i="1"/>
  <c r="C2457" i="1"/>
  <c r="C1145" i="1"/>
  <c r="C1020" i="1"/>
  <c r="C1997" i="1"/>
  <c r="C1371" i="1"/>
  <c r="C2458" i="1"/>
  <c r="C1544" i="1"/>
  <c r="C1999" i="1"/>
  <c r="C2000" i="1"/>
  <c r="C1399" i="1"/>
  <c r="C926" i="1"/>
  <c r="C1032" i="1"/>
  <c r="C1181" i="1"/>
  <c r="H1137" i="1" l="1"/>
  <c r="H870" i="1"/>
  <c r="H622" i="1"/>
  <c r="H1401" i="1"/>
  <c r="H2196" i="1"/>
  <c r="H1564" i="1"/>
  <c r="H264" i="1"/>
  <c r="H1582" i="1"/>
  <c r="H1791" i="1"/>
  <c r="H27" i="1"/>
  <c r="H977" i="1"/>
  <c r="H86" i="1"/>
  <c r="H1347" i="1"/>
  <c r="H30" i="1"/>
  <c r="H277" i="1"/>
  <c r="H236" i="1"/>
  <c r="H1687" i="1"/>
  <c r="H2094" i="1"/>
  <c r="H41" i="1"/>
  <c r="H243" i="1"/>
  <c r="H23" i="1"/>
  <c r="H155" i="1"/>
  <c r="H998" i="1"/>
  <c r="H116" i="1"/>
  <c r="H1744" i="1"/>
  <c r="H995" i="1"/>
  <c r="H1391" i="1"/>
  <c r="H1851" i="1"/>
  <c r="H1402" i="1"/>
  <c r="H129" i="1"/>
  <c r="H1182" i="1"/>
  <c r="H769" i="1"/>
  <c r="H930" i="1"/>
  <c r="H1771" i="1"/>
  <c r="H1770" i="1"/>
  <c r="H968" i="1"/>
  <c r="H431" i="1"/>
  <c r="H1853" i="1"/>
  <c r="H982" i="1"/>
  <c r="H1436" i="1"/>
  <c r="H1790" i="1"/>
  <c r="H168" i="1"/>
  <c r="H1132" i="1"/>
  <c r="H294" i="1"/>
  <c r="H853" i="1"/>
  <c r="H1737" i="1"/>
  <c r="H458" i="1"/>
  <c r="H491" i="1"/>
  <c r="H296" i="1"/>
  <c r="H1219" i="1"/>
  <c r="H1794" i="1"/>
  <c r="H627" i="1"/>
  <c r="H888" i="1"/>
  <c r="H718" i="1"/>
  <c r="H883" i="1"/>
  <c r="H1474" i="1"/>
  <c r="H345" i="1"/>
  <c r="H1214" i="1"/>
  <c r="H680" i="1"/>
  <c r="H1221" i="1"/>
  <c r="H932" i="1"/>
  <c r="H686" i="1"/>
  <c r="H286" i="1"/>
  <c r="H33" i="1"/>
  <c r="H449" i="1"/>
  <c r="H697" i="1"/>
  <c r="H1816" i="1"/>
  <c r="H1679" i="1"/>
  <c r="H689" i="1"/>
  <c r="H1220" i="1"/>
  <c r="H1801" i="1"/>
  <c r="H738" i="1"/>
  <c r="H89" i="1"/>
  <c r="H729" i="1"/>
  <c r="H159" i="1"/>
  <c r="H69" i="1"/>
  <c r="H765" i="1"/>
  <c r="H1008" i="1"/>
  <c r="H381" i="1"/>
  <c r="H271" i="1"/>
  <c r="H804" i="1"/>
  <c r="H1583" i="1"/>
  <c r="H1792" i="1"/>
  <c r="H690" i="1"/>
  <c r="H702" i="1"/>
  <c r="H791" i="1"/>
  <c r="H906" i="1"/>
  <c r="H147" i="1"/>
  <c r="H1745" i="1"/>
  <c r="H366" i="1"/>
  <c r="H117" i="1"/>
  <c r="H633" i="1"/>
  <c r="H1519" i="1"/>
  <c r="H419" i="1"/>
  <c r="H1473" i="1"/>
  <c r="H135" i="1"/>
  <c r="H183" i="1"/>
  <c r="H1817" i="1"/>
  <c r="H63" i="1"/>
  <c r="H461" i="1"/>
  <c r="H124" i="1"/>
  <c r="H376" i="1"/>
  <c r="H1798" i="1"/>
  <c r="H1818" i="1"/>
  <c r="H1664" i="1"/>
  <c r="H170" i="1"/>
  <c r="H83" i="1"/>
  <c r="H123" i="1"/>
  <c r="H1459" i="1"/>
  <c r="H173" i="1"/>
  <c r="H127" i="1"/>
  <c r="H994" i="1"/>
  <c r="H249" i="1"/>
  <c r="H1819" i="1"/>
  <c r="H980" i="1"/>
  <c r="H784" i="1"/>
  <c r="H1446" i="1"/>
  <c r="H133" i="1"/>
  <c r="H1479" i="1"/>
  <c r="H1777" i="1"/>
  <c r="H474" i="1"/>
  <c r="H501" i="1"/>
  <c r="H533" i="1"/>
  <c r="H1661" i="1"/>
  <c r="H328" i="1"/>
  <c r="H137" i="1"/>
  <c r="H413" i="1"/>
  <c r="H448" i="1"/>
  <c r="H154" i="1"/>
  <c r="H122" i="1"/>
  <c r="H185" i="1"/>
  <c r="H484" i="1"/>
  <c r="H885" i="1"/>
  <c r="H493" i="1"/>
  <c r="H64" i="1"/>
  <c r="H1822" i="1"/>
  <c r="H103" i="1"/>
  <c r="H429" i="1"/>
  <c r="H919" i="1"/>
  <c r="H401" i="1"/>
  <c r="H177" i="1"/>
  <c r="H833" i="1"/>
  <c r="H1666" i="1"/>
  <c r="H179" i="1"/>
  <c r="H466" i="1"/>
  <c r="H310" i="1"/>
  <c r="H1824" i="1"/>
  <c r="H417" i="1"/>
  <c r="H239" i="1"/>
  <c r="H121" i="1"/>
  <c r="H1234" i="1"/>
  <c r="H887" i="1"/>
  <c r="H101" i="1"/>
  <c r="H1412" i="1"/>
  <c r="H821" i="1"/>
  <c r="H841" i="1"/>
  <c r="H1797" i="1"/>
  <c r="H244" i="1"/>
  <c r="H1263" i="1"/>
  <c r="H1855" i="1"/>
  <c r="H921" i="1"/>
  <c r="H383" i="1"/>
  <c r="H1825" i="1"/>
  <c r="H405" i="1"/>
  <c r="H1257" i="1"/>
  <c r="H378" i="1"/>
  <c r="H426" i="1"/>
  <c r="H447" i="1"/>
  <c r="H230" i="1"/>
  <c r="H235" i="1"/>
  <c r="H1098" i="1"/>
  <c r="H871" i="1"/>
  <c r="H418" i="1"/>
  <c r="H595" i="1"/>
  <c r="H1711" i="1"/>
  <c r="H242" i="1"/>
  <c r="H227" i="1"/>
  <c r="H741" i="1"/>
  <c r="H409" i="1"/>
  <c r="H1481" i="1"/>
  <c r="H650" i="1"/>
  <c r="H645" i="1"/>
  <c r="H835" i="1"/>
  <c r="H337" i="1"/>
  <c r="H1216" i="1"/>
  <c r="H1826" i="1"/>
  <c r="H221" i="1"/>
  <c r="H160" i="1"/>
  <c r="H18" i="1"/>
  <c r="H1223" i="1"/>
  <c r="H37" i="1"/>
  <c r="H574" i="1"/>
  <c r="H361" i="1"/>
  <c r="H186" i="1"/>
  <c r="H189" i="1"/>
  <c r="H1673" i="1"/>
  <c r="H720" i="1"/>
  <c r="H402" i="1"/>
  <c r="H1603" i="1"/>
  <c r="H767" i="1"/>
  <c r="H1476" i="1"/>
  <c r="H1037" i="1"/>
  <c r="H285" i="1"/>
  <c r="H732" i="1"/>
  <c r="H193" i="1"/>
  <c r="H1035" i="1"/>
  <c r="H454" i="1"/>
  <c r="H407" i="1"/>
  <c r="H44" i="1"/>
  <c r="H319" i="1"/>
  <c r="H550" i="1"/>
  <c r="H92" i="1"/>
  <c r="H594" i="1"/>
  <c r="H596" i="1"/>
  <c r="H280" i="1"/>
  <c r="H126" i="1"/>
  <c r="H195" i="1"/>
  <c r="H248" i="1"/>
  <c r="H1426" i="1"/>
  <c r="H1084" i="1"/>
  <c r="H912" i="1"/>
  <c r="H151" i="1"/>
  <c r="H620" i="1"/>
  <c r="H1331" i="1"/>
  <c r="H347" i="1"/>
  <c r="H1623" i="1"/>
  <c r="H621" i="1"/>
  <c r="H268" i="1"/>
  <c r="H128" i="1"/>
  <c r="H730" i="1"/>
  <c r="H1323" i="1"/>
  <c r="H824" i="1"/>
  <c r="H744" i="1"/>
  <c r="H736" i="1"/>
  <c r="H1828" i="1"/>
  <c r="H370" i="1"/>
  <c r="H297" i="1"/>
  <c r="H900" i="1"/>
  <c r="H561" i="1"/>
  <c r="H399" i="1"/>
  <c r="H150" i="1"/>
  <c r="H325" i="1"/>
  <c r="H1329" i="1"/>
  <c r="H1701" i="1"/>
  <c r="H1090" i="1"/>
  <c r="H1563" i="1"/>
  <c r="H1053" i="1"/>
  <c r="H1793" i="1"/>
  <c r="H442" i="1"/>
  <c r="H258" i="1"/>
  <c r="H1703" i="1"/>
  <c r="H1538" i="1"/>
  <c r="H360" i="1"/>
  <c r="H542" i="1"/>
  <c r="H232" i="1"/>
  <c r="H527" i="1"/>
  <c r="H1339" i="1"/>
  <c r="H1696" i="1"/>
  <c r="H58" i="1"/>
  <c r="H364" i="1"/>
  <c r="H166" i="1"/>
  <c r="H630" i="1"/>
  <c r="H1079" i="1"/>
  <c r="H205" i="1"/>
  <c r="H679" i="1"/>
  <c r="H940" i="1"/>
  <c r="H217" i="1"/>
  <c r="H339" i="1"/>
  <c r="H333" i="1"/>
  <c r="H318" i="1"/>
  <c r="H415" i="1"/>
  <c r="H131" i="1"/>
  <c r="H832" i="1"/>
  <c r="H329" i="1"/>
  <c r="H727" i="1"/>
  <c r="H661" i="1"/>
  <c r="H923" i="1"/>
  <c r="H1829" i="1"/>
  <c r="H845" i="1"/>
  <c r="H354" i="1"/>
  <c r="H141" i="1"/>
  <c r="H632" i="1"/>
  <c r="H459" i="1"/>
  <c r="H516" i="1"/>
  <c r="H237" i="1"/>
  <c r="H525" i="1"/>
  <c r="H342" i="1"/>
  <c r="H776" i="1"/>
  <c r="H1311" i="1"/>
  <c r="H146" i="1"/>
  <c r="H384" i="1"/>
  <c r="H261" i="1"/>
  <c r="H1830" i="1"/>
  <c r="H435" i="1"/>
  <c r="H849" i="1"/>
  <c r="H869" i="1"/>
  <c r="H640" i="1"/>
  <c r="H1567" i="1"/>
  <c r="H569" i="1"/>
  <c r="H545" i="1"/>
  <c r="H986" i="1"/>
  <c r="H233" i="1"/>
  <c r="H481" i="1"/>
  <c r="H1573" i="1"/>
  <c r="H444" i="1"/>
  <c r="H512" i="1"/>
  <c r="H1146" i="1"/>
  <c r="H505" i="1"/>
  <c r="H547" i="1"/>
  <c r="H198" i="1"/>
  <c r="H340" i="1"/>
  <c r="H274" i="1"/>
  <c r="H1601" i="1"/>
  <c r="H1313" i="1"/>
  <c r="H486" i="1"/>
  <c r="H226" i="1"/>
  <c r="H578" i="1"/>
  <c r="H440" i="1"/>
  <c r="H1656" i="1"/>
  <c r="H1831" i="1"/>
  <c r="H559" i="1"/>
  <c r="H375" i="1"/>
  <c r="H535" i="1"/>
  <c r="H487" i="1"/>
  <c r="H538" i="1"/>
  <c r="H1125" i="1"/>
  <c r="H158" i="1"/>
  <c r="H395" i="1"/>
  <c r="H1740" i="1"/>
  <c r="H719" i="1"/>
  <c r="H349" i="1"/>
  <c r="H406" i="1"/>
  <c r="H457" i="1"/>
  <c r="H676" i="1"/>
  <c r="H555" i="1"/>
  <c r="H314" i="1"/>
  <c r="H479" i="1"/>
  <c r="H1283" i="1"/>
  <c r="H554" i="1"/>
  <c r="H365" i="1"/>
  <c r="H109" i="1"/>
  <c r="H293" i="1"/>
  <c r="H1312" i="1"/>
  <c r="H434" i="1"/>
  <c r="H2214" i="1"/>
  <c r="H421" i="1"/>
  <c r="H192" i="1"/>
  <c r="H451" i="1"/>
  <c r="H721" i="1"/>
  <c r="H798" i="1"/>
  <c r="H225" i="1"/>
  <c r="H546" i="1"/>
  <c r="H452" i="1"/>
  <c r="H482" i="1"/>
  <c r="H1248" i="1"/>
  <c r="H608" i="1"/>
  <c r="H1249" i="1"/>
  <c r="H175" i="1"/>
  <c r="H770" i="1"/>
  <c r="H470" i="1"/>
  <c r="H656" i="1"/>
  <c r="H1498" i="1"/>
  <c r="H98" i="1"/>
  <c r="H520" i="1"/>
  <c r="H373" i="1"/>
  <c r="H508" i="1"/>
  <c r="H312" i="1"/>
  <c r="H1387" i="1"/>
  <c r="H306" i="1"/>
  <c r="H807" i="1"/>
  <c r="H737" i="1"/>
  <c r="H392" i="1"/>
  <c r="H220" i="1"/>
  <c r="H176" i="1"/>
  <c r="H517" i="1"/>
  <c r="H530" i="1"/>
  <c r="H1541" i="1"/>
  <c r="H104" i="1"/>
  <c r="H789" i="1"/>
  <c r="H1454" i="1"/>
  <c r="H1832" i="1"/>
  <c r="H1807" i="1"/>
  <c r="H665" i="1"/>
  <c r="H1543" i="1"/>
  <c r="H460" i="1"/>
  <c r="H1572" i="1"/>
  <c r="H575" i="1"/>
  <c r="H1695" i="1"/>
  <c r="H456" i="1"/>
  <c r="H1579" i="1"/>
  <c r="H99" i="1"/>
  <c r="H161" i="1"/>
  <c r="H570" i="1"/>
  <c r="H346" i="1"/>
  <c r="H330" i="1"/>
  <c r="H209" i="1"/>
  <c r="H625" i="1"/>
  <c r="H989" i="1"/>
  <c r="H584" i="1"/>
  <c r="H812" i="1"/>
  <c r="H1551" i="1"/>
  <c r="H509" i="1"/>
  <c r="H731" i="1"/>
  <c r="H1429" i="1"/>
  <c r="H439" i="1"/>
  <c r="H1457" i="1"/>
  <c r="H1289" i="1"/>
  <c r="H1461" i="1"/>
  <c r="H1058" i="1"/>
  <c r="H1767" i="1"/>
  <c r="H25" i="1"/>
  <c r="H563" i="1"/>
  <c r="H507" i="1"/>
  <c r="H587" i="1"/>
  <c r="H1352" i="1"/>
  <c r="H585" i="1"/>
  <c r="H551" i="1"/>
  <c r="H534" i="1"/>
  <c r="H412" i="1"/>
  <c r="H229" i="1"/>
  <c r="H564" i="1"/>
  <c r="H663" i="1"/>
  <c r="H348" i="1"/>
  <c r="H1375" i="1"/>
  <c r="H357" i="1"/>
  <c r="H583" i="1"/>
  <c r="H410" i="1"/>
  <c r="H524" i="1"/>
  <c r="H1484" i="1"/>
  <c r="H1856" i="1"/>
  <c r="H2144" i="1"/>
  <c r="H469" i="1"/>
  <c r="H477" i="1"/>
  <c r="H473" i="1"/>
  <c r="H278" i="1"/>
  <c r="H1778" i="1"/>
  <c r="H112" i="1"/>
  <c r="H1784" i="1"/>
  <c r="H1834" i="1"/>
  <c r="H1280" i="1"/>
  <c r="H1743" i="1"/>
  <c r="H1835" i="1"/>
  <c r="H387" i="1"/>
  <c r="H110" i="1"/>
  <c r="H1836" i="1"/>
  <c r="H652" i="1"/>
  <c r="H941" i="1"/>
  <c r="H1670" i="1"/>
  <c r="H132" i="1"/>
  <c r="H22" i="1"/>
  <c r="H519" i="1"/>
  <c r="H12" i="1"/>
  <c r="H1660" i="1"/>
  <c r="H362" i="1"/>
  <c r="H4" i="1"/>
  <c r="H1840" i="1"/>
  <c r="H389" i="1"/>
  <c r="H1782" i="1"/>
  <c r="H1841" i="1"/>
  <c r="H60" i="1"/>
  <c r="H1842" i="1"/>
  <c r="H420" i="1"/>
  <c r="H206" i="1"/>
  <c r="H1844" i="1"/>
  <c r="H471" i="1"/>
  <c r="H1845" i="1"/>
  <c r="H1846" i="1"/>
  <c r="H1847" i="1"/>
  <c r="H475" i="1"/>
  <c r="H1848" i="1"/>
  <c r="H1761" i="1"/>
  <c r="H355" i="1"/>
  <c r="H1849" i="1"/>
  <c r="H39" i="1"/>
  <c r="H424" i="1"/>
  <c r="H808" i="1"/>
  <c r="H341" i="1"/>
  <c r="H432" i="1"/>
  <c r="H654" i="1"/>
  <c r="H544" i="1"/>
  <c r="H1074" i="1"/>
  <c r="H592" i="1"/>
  <c r="H565" i="1"/>
  <c r="H245" i="1"/>
  <c r="H1244" i="1"/>
  <c r="H658" i="1"/>
  <c r="H659" i="1"/>
  <c r="H453" i="1"/>
  <c r="H649" i="1"/>
  <c r="H602" i="1"/>
  <c r="H531" i="1"/>
  <c r="H667" i="1"/>
  <c r="H671" i="1"/>
  <c r="H615" i="1"/>
  <c r="H668" i="1"/>
  <c r="H669" i="1"/>
  <c r="H670" i="1"/>
  <c r="H981" i="1"/>
  <c r="H379" i="1"/>
  <c r="H1850" i="1"/>
  <c r="H106" i="1"/>
  <c r="H571" i="1"/>
  <c r="H1857" i="1"/>
  <c r="H188" i="1"/>
  <c r="H675" i="1"/>
  <c r="H673" i="1"/>
  <c r="H677" i="1"/>
  <c r="H672" i="1"/>
  <c r="H560" i="1"/>
  <c r="H1012" i="1"/>
  <c r="H1368" i="1"/>
  <c r="H1512" i="1"/>
  <c r="H1392" i="1"/>
  <c r="H618" i="1"/>
  <c r="H265" i="1"/>
  <c r="H282" i="1"/>
  <c r="H1303" i="1"/>
  <c r="H873" i="1"/>
  <c r="H1393" i="1"/>
  <c r="H202" i="1"/>
  <c r="H162" i="1"/>
  <c r="H681" i="1"/>
  <c r="H562" i="1"/>
  <c r="H710" i="1"/>
  <c r="H1559" i="1"/>
  <c r="H1858" i="1"/>
  <c r="H320" i="1"/>
  <c r="H100" i="1"/>
  <c r="H1424" i="1"/>
  <c r="H1308" i="1"/>
  <c r="H714" i="1"/>
  <c r="H276" i="1"/>
  <c r="H614" i="1"/>
  <c r="H1428" i="1"/>
  <c r="H1366" i="1"/>
  <c r="H1721" i="1"/>
  <c r="H1581" i="1"/>
  <c r="H712" i="1"/>
  <c r="H1859" i="1"/>
  <c r="H636" i="1"/>
  <c r="H1605" i="1"/>
  <c r="H153" i="1"/>
  <c r="H1860" i="1"/>
  <c r="H287" i="1"/>
  <c r="H85" i="1"/>
  <c r="H31" i="1"/>
  <c r="H1617" i="1"/>
  <c r="H87" i="1"/>
  <c r="H200" i="1"/>
  <c r="H257" i="1"/>
  <c r="H142" i="1"/>
  <c r="H414" i="1"/>
  <c r="H1518" i="1"/>
  <c r="H1217" i="1"/>
  <c r="H700" i="1"/>
  <c r="H1600" i="1"/>
  <c r="H157" i="1"/>
  <c r="H931" i="1"/>
  <c r="H847" i="1"/>
  <c r="H1470" i="1"/>
  <c r="H1719" i="1"/>
  <c r="H1246" i="1"/>
  <c r="H1377" i="1"/>
  <c r="H1715" i="1"/>
  <c r="H818" i="1"/>
  <c r="H1599" i="1"/>
  <c r="H113" i="1"/>
  <c r="H647" i="1"/>
  <c r="H815" i="1"/>
  <c r="H1555" i="1"/>
  <c r="H1451" i="1"/>
  <c r="H1390" i="1"/>
  <c r="H391" i="1"/>
  <c r="H1327" i="1"/>
  <c r="H877" i="1"/>
  <c r="H820" i="1"/>
  <c r="H1456" i="1"/>
  <c r="H212" i="1"/>
  <c r="H735" i="1"/>
  <c r="H1326" i="1"/>
  <c r="H197" i="1"/>
  <c r="H1271" i="1"/>
  <c r="H1861" i="1"/>
  <c r="H1862" i="1"/>
  <c r="H1736" i="1"/>
  <c r="H638" i="1"/>
  <c r="H368" i="1"/>
  <c r="H304" i="1"/>
  <c r="H897" i="1"/>
  <c r="H1746" i="1"/>
  <c r="H1251" i="1"/>
  <c r="H380" i="1"/>
  <c r="H463" i="1"/>
  <c r="H1316" i="1"/>
  <c r="H1306" i="1"/>
  <c r="H1863" i="1"/>
  <c r="H846" i="1"/>
  <c r="H518" i="1"/>
  <c r="H1864" i="1"/>
  <c r="H1865" i="1"/>
  <c r="H1418" i="1"/>
  <c r="H1042" i="1"/>
  <c r="H1262" i="1"/>
  <c r="H494" i="1"/>
  <c r="H1866" i="1"/>
  <c r="H764" i="1"/>
  <c r="H1867" i="1"/>
  <c r="H300" i="1"/>
  <c r="H1646" i="1"/>
  <c r="H1598" i="1"/>
  <c r="H1495" i="1"/>
  <c r="H933" i="1"/>
  <c r="H5" i="1"/>
  <c r="H332" i="1"/>
  <c r="H254" i="1"/>
  <c r="H1407" i="1"/>
  <c r="H1501" i="1"/>
  <c r="H953" i="1"/>
  <c r="H1868" i="1"/>
  <c r="H1320" i="1"/>
  <c r="H295" i="1"/>
  <c r="H492" i="1"/>
  <c r="H1869" i="1"/>
  <c r="H1723" i="1"/>
  <c r="H353" i="1"/>
  <c r="H1106" i="1"/>
  <c r="H1870" i="1"/>
  <c r="H1871" i="1"/>
  <c r="H643" i="1"/>
  <c r="H914" i="1"/>
  <c r="H698" i="1"/>
  <c r="H1587" i="1"/>
  <c r="H572" i="1"/>
  <c r="H1720" i="1"/>
  <c r="H148" i="1"/>
  <c r="H1872" i="1"/>
  <c r="H1732" i="1"/>
  <c r="H34" i="1"/>
  <c r="H946" i="1"/>
  <c r="H203" i="1"/>
  <c r="H722" i="1"/>
  <c r="H713" i="1"/>
  <c r="H13" i="1"/>
  <c r="H706" i="1"/>
  <c r="H1471" i="1"/>
  <c r="H1560" i="1"/>
  <c r="H1548" i="1"/>
  <c r="H182" i="1"/>
  <c r="H644" i="1"/>
  <c r="H1115" i="1"/>
  <c r="H163" i="1"/>
  <c r="H201" i="1"/>
  <c r="H947" i="1"/>
  <c r="H446" i="1"/>
  <c r="H758" i="1"/>
  <c r="H497" i="1"/>
  <c r="H1208" i="1"/>
  <c r="H1013" i="1"/>
  <c r="H1315" i="1"/>
  <c r="H1103" i="1"/>
  <c r="H801" i="1"/>
  <c r="H683" i="1"/>
  <c r="H1756" i="1"/>
  <c r="H1873" i="1"/>
  <c r="H495" i="1"/>
  <c r="H208" i="1"/>
  <c r="H904" i="1"/>
  <c r="H945" i="1"/>
  <c r="H1874" i="1"/>
  <c r="H1875" i="1"/>
  <c r="H1494" i="1"/>
  <c r="H1500" i="1"/>
  <c r="H385" i="1"/>
  <c r="H825" i="1"/>
  <c r="H309" i="1"/>
  <c r="H215" i="1"/>
  <c r="H1307" i="1"/>
  <c r="H358" i="1"/>
  <c r="H755" i="1"/>
  <c r="H1876" i="1"/>
  <c r="H922" i="1"/>
  <c r="H427" i="1"/>
  <c r="H1626" i="1"/>
  <c r="H1367" i="1"/>
  <c r="H1877" i="1"/>
  <c r="H1321" i="1"/>
  <c r="H1334" i="1"/>
  <c r="H1031" i="1"/>
  <c r="H851" i="1"/>
  <c r="H351" i="1"/>
  <c r="H467" i="1"/>
  <c r="H1455" i="1"/>
  <c r="H1469" i="1"/>
  <c r="H1139" i="1"/>
  <c r="H1577" i="1"/>
  <c r="H144" i="1"/>
  <c r="H1659" i="1"/>
  <c r="H371" i="1"/>
  <c r="H1641" i="1"/>
  <c r="H1441" i="1"/>
  <c r="H1879" i="1"/>
  <c r="H224" i="1"/>
  <c r="H1693" i="1"/>
  <c r="H1044" i="1"/>
  <c r="H305" i="1"/>
  <c r="H1880" i="1"/>
  <c r="H1758" i="1"/>
  <c r="H748" i="1"/>
  <c r="H269" i="1"/>
  <c r="H734" i="1"/>
  <c r="H219" i="1"/>
  <c r="H1077" i="1"/>
  <c r="H1675" i="1"/>
  <c r="H1364" i="1"/>
  <c r="H423" i="1"/>
  <c r="H1669" i="1"/>
  <c r="H724" i="1"/>
  <c r="H1018" i="1"/>
  <c r="H1041" i="1"/>
  <c r="H241" i="1"/>
  <c r="H1532" i="1"/>
  <c r="H1405" i="1"/>
  <c r="H543" i="1"/>
  <c r="H1064" i="1"/>
  <c r="H1547" i="1"/>
  <c r="H1039" i="1"/>
  <c r="H1676" i="1"/>
  <c r="H1883" i="1"/>
  <c r="H895" i="1"/>
  <c r="H1804" i="1"/>
  <c r="H557" i="1"/>
  <c r="H1884" i="1"/>
  <c r="H1357" i="1"/>
  <c r="H774" i="1"/>
  <c r="H908" i="1"/>
  <c r="H604" i="1"/>
  <c r="H715" i="1"/>
  <c r="H552" i="1"/>
  <c r="H430" i="1"/>
  <c r="H725" i="1"/>
  <c r="H1356" i="1"/>
  <c r="H616" i="1"/>
  <c r="H875" i="1"/>
  <c r="H1638" i="1"/>
  <c r="H1885" i="1"/>
  <c r="H145" i="1"/>
  <c r="H1886" i="1"/>
  <c r="H1612" i="1"/>
  <c r="H1887" i="1"/>
  <c r="H766" i="1"/>
  <c r="H324" i="1"/>
  <c r="H1888" i="1"/>
  <c r="H222" i="1"/>
  <c r="H777" i="1"/>
  <c r="H717" i="1"/>
  <c r="H1749" i="1"/>
  <c r="H1889" i="1"/>
  <c r="H1554" i="1"/>
  <c r="H1890" i="1"/>
  <c r="H1892" i="1"/>
  <c r="H1437" i="1"/>
  <c r="H1731" i="1"/>
  <c r="H1235" i="1"/>
  <c r="H1277" i="1"/>
  <c r="H1492" i="1"/>
  <c r="H1894" i="1"/>
  <c r="H1100" i="1"/>
  <c r="H1895" i="1"/>
  <c r="H1896" i="1"/>
  <c r="H1899" i="1"/>
  <c r="H1264" i="1"/>
  <c r="H1038" i="1"/>
  <c r="H291" i="1"/>
  <c r="H210" i="1"/>
  <c r="H1691" i="1"/>
  <c r="H1788" i="1"/>
  <c r="H708" i="1"/>
  <c r="H1900" i="1"/>
  <c r="H172" i="1"/>
  <c r="H1187" i="1"/>
  <c r="H1075" i="1"/>
  <c r="H1762" i="1"/>
  <c r="H1689" i="1"/>
  <c r="H1901" i="1"/>
  <c r="H1902" i="1"/>
  <c r="H65" i="1"/>
  <c r="H45" i="1"/>
  <c r="H576" i="1"/>
  <c r="H1135" i="1"/>
  <c r="H1272" i="1"/>
  <c r="H528" i="1"/>
  <c r="H327" i="1"/>
  <c r="H1697" i="1"/>
  <c r="H836" i="1"/>
  <c r="H631" i="1"/>
  <c r="H322" i="1"/>
  <c r="H1482" i="1"/>
  <c r="H739" i="1"/>
  <c r="H1718" i="1"/>
  <c r="H1730" i="1"/>
  <c r="H1905" i="1"/>
  <c r="H855" i="1"/>
  <c r="H1133" i="1"/>
  <c r="H334" i="1"/>
  <c r="H299" i="1"/>
  <c r="H1906" i="1"/>
  <c r="H831" i="1"/>
  <c r="H1644" i="1"/>
  <c r="H216" i="1"/>
  <c r="H1483" i="1"/>
  <c r="H1907" i="1"/>
  <c r="H194" i="1"/>
  <c r="H298" i="1"/>
  <c r="H911" i="1"/>
  <c r="H1211" i="1"/>
  <c r="H1640" i="1"/>
  <c r="H400" i="1"/>
  <c r="H609" i="1"/>
  <c r="H920" i="1"/>
  <c r="H450" i="1"/>
  <c r="H772" i="1"/>
  <c r="H842" i="1"/>
  <c r="H745" i="1"/>
  <c r="H610" i="1"/>
  <c r="H1033" i="1"/>
  <c r="H1462" i="1"/>
  <c r="H251" i="1"/>
  <c r="H152" i="1"/>
  <c r="H1621" i="1"/>
  <c r="H1785" i="1"/>
  <c r="H317" i="1"/>
  <c r="H910" i="1"/>
  <c r="H223" i="1"/>
  <c r="H1416" i="1"/>
  <c r="H707" i="1"/>
  <c r="H1046" i="1"/>
  <c r="H1215" i="1"/>
  <c r="H1206" i="1"/>
  <c r="H662" i="1"/>
  <c r="H331" i="1"/>
  <c r="H746" i="1"/>
  <c r="H1345" i="1"/>
  <c r="H1576" i="1"/>
  <c r="H500" i="1"/>
  <c r="H139" i="1"/>
  <c r="H343" i="1"/>
  <c r="H476" i="1"/>
  <c r="H1016" i="1"/>
  <c r="H1284" i="1"/>
  <c r="H1421" i="1"/>
  <c r="H623" i="1"/>
  <c r="H1636" i="1"/>
  <c r="H1400" i="1"/>
  <c r="H612" i="1"/>
  <c r="H778" i="1"/>
  <c r="H1240" i="1"/>
  <c r="H781" i="1"/>
  <c r="H598" i="1"/>
  <c r="H1259" i="1"/>
  <c r="H567" i="1"/>
  <c r="H1335" i="1"/>
  <c r="H1088" i="1"/>
  <c r="H619" i="1"/>
  <c r="H1633" i="1"/>
  <c r="H629" i="1"/>
  <c r="H1432" i="1"/>
  <c r="H1463" i="1"/>
  <c r="H628" i="1"/>
  <c r="H1764" i="1"/>
  <c r="H1535" i="1"/>
  <c r="H284" i="1"/>
  <c r="H606" i="1"/>
  <c r="H703" i="1"/>
  <c r="H1765" i="1"/>
  <c r="H29" i="1"/>
  <c r="H455" i="1"/>
  <c r="H601" i="1"/>
  <c r="H140" i="1"/>
  <c r="H1110" i="1"/>
  <c r="H1694" i="1"/>
  <c r="H478" i="1"/>
  <c r="H1692" i="1"/>
  <c r="H377" i="1"/>
  <c r="H856" i="1"/>
  <c r="H742" i="1"/>
  <c r="H390" i="1"/>
  <c r="H503" i="1"/>
  <c r="H416" i="1"/>
  <c r="H1609" i="1"/>
  <c r="H408" i="1"/>
  <c r="H657" i="1"/>
  <c r="H1506" i="1"/>
  <c r="H938" i="1"/>
  <c r="H506" i="1"/>
  <c r="H1908" i="1"/>
  <c r="H1591" i="1"/>
  <c r="H1340" i="1"/>
  <c r="H927" i="1"/>
  <c r="H171" i="1"/>
  <c r="H558" i="1"/>
  <c r="H510" i="1"/>
  <c r="H1513" i="1"/>
  <c r="H928" i="1"/>
  <c r="H1522" i="1"/>
  <c r="H1517" i="1"/>
  <c r="H699" i="1"/>
  <c r="H1299" i="1"/>
  <c r="H1552" i="1"/>
  <c r="H1351" i="1"/>
  <c r="H1909" i="1"/>
  <c r="H1505" i="1"/>
  <c r="H529" i="1"/>
  <c r="H1910" i="1"/>
  <c r="H603" i="1"/>
  <c r="H352" i="1"/>
  <c r="H809" i="1"/>
  <c r="H462" i="1"/>
  <c r="H266" i="1"/>
  <c r="H437" i="1"/>
  <c r="H880" i="1"/>
  <c r="H1763" i="1"/>
  <c r="H894" i="1"/>
  <c r="H1310" i="1"/>
  <c r="H1565" i="1"/>
  <c r="H723" i="1"/>
  <c r="H1680" i="1"/>
  <c r="H1089" i="1"/>
  <c r="H1404" i="1"/>
  <c r="H839" i="1"/>
  <c r="H1449" i="1"/>
  <c r="H1427" i="1"/>
  <c r="H1503" i="1"/>
  <c r="H1190" i="1"/>
  <c r="H107" i="1"/>
  <c r="H120" i="1"/>
  <c r="H1051" i="1"/>
  <c r="H991" i="1"/>
  <c r="H1802" i="1"/>
  <c r="H1911" i="1"/>
  <c r="H1688" i="1"/>
  <c r="H1212" i="1"/>
  <c r="H272" i="1"/>
  <c r="H878" i="1"/>
  <c r="H1434" i="1"/>
  <c r="H396" i="1"/>
  <c r="H199" i="1"/>
  <c r="H1265" i="1"/>
  <c r="H28" i="1"/>
  <c r="H1678" i="1"/>
  <c r="H1350" i="1"/>
  <c r="H1268" i="1"/>
  <c r="H1916" i="1"/>
  <c r="H498" i="1"/>
  <c r="H1363" i="1"/>
  <c r="H874" i="1"/>
  <c r="H1917" i="1"/>
  <c r="H1101" i="1"/>
  <c r="H165" i="1"/>
  <c r="H925" i="1"/>
  <c r="H988" i="1"/>
  <c r="H653" i="1"/>
  <c r="H1296" i="1"/>
  <c r="H1478" i="1"/>
  <c r="H1918" i="1"/>
  <c r="H902" i="1"/>
  <c r="H1178" i="1"/>
  <c r="H1343" i="1"/>
  <c r="H1920" i="1"/>
  <c r="H975" i="1"/>
  <c r="H1030" i="1"/>
  <c r="H937" i="1"/>
  <c r="H1054" i="1"/>
  <c r="H1052" i="1"/>
  <c r="H260" i="1"/>
  <c r="H1049" i="1"/>
  <c r="H899" i="1"/>
  <c r="H879" i="1"/>
  <c r="H642" i="1"/>
  <c r="H1034" i="1"/>
  <c r="H10" i="1"/>
  <c r="H814" i="1"/>
  <c r="H326" i="1"/>
  <c r="H1057" i="1"/>
  <c r="H1738" i="1"/>
  <c r="H302" i="1"/>
  <c r="H568" i="1"/>
  <c r="H1783" i="1"/>
  <c r="H934" i="1"/>
  <c r="H143" i="1"/>
  <c r="H751" i="1"/>
  <c r="H1537" i="1"/>
  <c r="H1922" i="1"/>
  <c r="H1923" i="1"/>
  <c r="H1358" i="1"/>
  <c r="H191" i="1"/>
  <c r="H1136" i="1"/>
  <c r="H1924" i="1"/>
  <c r="H1269" i="1"/>
  <c r="H1925" i="1"/>
  <c r="H788" i="1"/>
  <c r="H733" i="1"/>
  <c r="H256" i="1"/>
  <c r="H1926" i="1"/>
  <c r="H1233" i="1"/>
  <c r="H1927" i="1"/>
  <c r="H1928" i="1"/>
  <c r="H382" i="1"/>
  <c r="H1760" i="1"/>
  <c r="H1048" i="1"/>
  <c r="H884" i="1"/>
  <c r="H181" i="1"/>
  <c r="H936" i="1"/>
  <c r="H1252" i="1"/>
  <c r="H1795" i="1"/>
  <c r="H46" i="1"/>
  <c r="H586" i="1"/>
  <c r="H837" i="1"/>
  <c r="H1191" i="1"/>
  <c r="H1120" i="1"/>
  <c r="H1728" i="1"/>
  <c r="H822" i="1"/>
  <c r="H537" i="1"/>
  <c r="H522" i="1"/>
  <c r="H579" i="1"/>
  <c r="H369" i="1"/>
  <c r="H577" i="1"/>
  <c r="H605" i="1"/>
  <c r="H599" i="1"/>
  <c r="H275" i="1"/>
  <c r="H541" i="1"/>
  <c r="H588" i="1"/>
  <c r="H1304" i="1"/>
  <c r="H1309" i="1"/>
  <c r="H1525" i="1"/>
  <c r="H1160" i="1"/>
  <c r="H1622" i="1"/>
  <c r="H335" i="1"/>
  <c r="H246" i="1"/>
  <c r="H316" i="1"/>
  <c r="H436" i="1"/>
  <c r="H1043" i="1"/>
  <c r="H1063" i="1"/>
  <c r="H1060" i="1"/>
  <c r="H976" i="1"/>
  <c r="H1292" i="1"/>
  <c r="H1502" i="1"/>
  <c r="H1570" i="1"/>
  <c r="H1372" i="1"/>
  <c r="H850" i="1"/>
  <c r="H867" i="1"/>
  <c r="H1929" i="1"/>
  <c r="H1274" i="1"/>
  <c r="H803" i="1"/>
  <c r="H860" i="1"/>
  <c r="H1167" i="1"/>
  <c r="H323" i="1"/>
  <c r="H1022" i="1"/>
  <c r="H865" i="1"/>
  <c r="H1045" i="1"/>
  <c r="H918" i="1"/>
  <c r="H464" i="1"/>
  <c r="H1700" i="1"/>
  <c r="H1508" i="1"/>
  <c r="H1618" i="1"/>
  <c r="H1050" i="1"/>
  <c r="H1568" i="1"/>
  <c r="H1059" i="1"/>
  <c r="H1061" i="1"/>
  <c r="H513" i="1"/>
  <c r="H1055" i="1"/>
  <c r="H1930" i="1"/>
  <c r="H1615" i="1"/>
  <c r="H1015" i="1"/>
  <c r="H913" i="1"/>
  <c r="H1620" i="1"/>
  <c r="H1213" i="1"/>
  <c r="H336" i="1"/>
  <c r="H7" i="1"/>
  <c r="H19" i="1"/>
  <c r="H8" i="1"/>
  <c r="H1611" i="1"/>
  <c r="H1255" i="1"/>
  <c r="H15" i="1"/>
  <c r="H1325" i="1"/>
  <c r="H611" i="1"/>
  <c r="H924" i="1"/>
  <c r="H488" i="1"/>
  <c r="H1768" i="1"/>
  <c r="H1266" i="1"/>
  <c r="H864" i="1"/>
  <c r="H1533" i="1"/>
  <c r="H1932" i="1"/>
  <c r="H307" i="1"/>
  <c r="H290" i="1"/>
  <c r="H502" i="1"/>
  <c r="H489" i="1"/>
  <c r="H843" i="1"/>
  <c r="H701" i="1"/>
  <c r="H1389" i="1"/>
  <c r="H1566" i="1"/>
  <c r="H1933" i="1"/>
  <c r="H1222" i="1"/>
  <c r="H1546" i="1"/>
  <c r="H898" i="1"/>
  <c r="H915" i="1"/>
  <c r="H1458" i="1"/>
  <c r="H916" i="1"/>
  <c r="H1417" i="1"/>
  <c r="H1241" i="1"/>
  <c r="H1305" i="1"/>
  <c r="H827" i="1"/>
  <c r="H263" i="1"/>
  <c r="H1140" i="1"/>
  <c r="H754" i="1"/>
  <c r="H796" i="1"/>
  <c r="H1780" i="1"/>
  <c r="H1934" i="1"/>
  <c r="H771" i="1"/>
  <c r="H786" i="1"/>
  <c r="H787" i="1"/>
  <c r="H779" i="1"/>
  <c r="H472" i="1"/>
  <c r="H1575" i="1"/>
  <c r="H1267" i="1"/>
  <c r="H761" i="1"/>
  <c r="H1935" i="1"/>
  <c r="H866" i="1"/>
  <c r="H929" i="1"/>
  <c r="H465" i="1"/>
  <c r="H1062" i="1"/>
  <c r="H750" i="1"/>
  <c r="H515" i="1"/>
  <c r="H886" i="1"/>
  <c r="H1413" i="1"/>
  <c r="H1787" i="1"/>
  <c r="H589" i="1"/>
  <c r="H1409" i="1"/>
  <c r="H1606" i="1"/>
  <c r="H685" i="1"/>
  <c r="H1166" i="1"/>
  <c r="H753" i="1"/>
  <c r="H483" i="1"/>
  <c r="H834" i="1"/>
  <c r="H1435" i="1"/>
  <c r="H1936" i="1"/>
  <c r="H1134" i="1"/>
  <c r="H556" i="1"/>
  <c r="H521" i="1"/>
  <c r="H480" i="1"/>
  <c r="H536" i="1"/>
  <c r="H1662" i="1"/>
  <c r="H238" i="1"/>
  <c r="H1394" i="1"/>
  <c r="H944" i="1"/>
  <c r="H971" i="1"/>
  <c r="H1531" i="1"/>
  <c r="H1341" i="1"/>
  <c r="H1408" i="1"/>
  <c r="H590" i="1"/>
  <c r="H1707" i="1"/>
  <c r="H1937" i="1"/>
  <c r="H1786" i="1"/>
  <c r="H896" i="1"/>
  <c r="H1415" i="1"/>
  <c r="H247" i="1"/>
  <c r="H728" i="1"/>
  <c r="H1704" i="1"/>
  <c r="H848" i="1"/>
  <c r="H1705" i="1"/>
  <c r="H514" i="1"/>
  <c r="H726" i="1"/>
  <c r="H303" i="1"/>
  <c r="H1589" i="1"/>
  <c r="H1447" i="1"/>
  <c r="H443" i="1"/>
  <c r="H1480" i="1"/>
  <c r="H1464" i="1"/>
  <c r="H566" i="1"/>
  <c r="H1516" i="1"/>
  <c r="H485" i="1"/>
  <c r="H1489" i="1"/>
  <c r="H1595" i="1"/>
  <c r="H1938" i="1"/>
  <c r="H1121" i="1"/>
  <c r="H641" i="1"/>
  <c r="H1592" i="1"/>
  <c r="H891" i="1"/>
  <c r="H859" i="1"/>
  <c r="H759" i="1"/>
  <c r="H1939" i="1"/>
  <c r="H1465" i="1"/>
  <c r="H1025" i="1"/>
  <c r="H785" i="1"/>
  <c r="H1596" i="1"/>
  <c r="H593" i="1"/>
  <c r="H892" i="1"/>
  <c r="H901" i="1"/>
  <c r="H780" i="1"/>
  <c r="H1258" i="1"/>
  <c r="H805" i="1"/>
  <c r="H1940" i="1"/>
  <c r="H775" i="1"/>
  <c r="H1941" i="1"/>
  <c r="H1642" i="1"/>
  <c r="H1328" i="1"/>
  <c r="H838" i="1"/>
  <c r="H1507" i="1"/>
  <c r="H553" i="1"/>
  <c r="H1301" i="1"/>
  <c r="H540" i="1"/>
  <c r="H1382" i="1"/>
  <c r="H694" i="1"/>
  <c r="H1943" i="1"/>
  <c r="H1528" i="1"/>
  <c r="H857" i="1"/>
  <c r="H709" i="1"/>
  <c r="H1944" i="1"/>
  <c r="H830" i="1"/>
  <c r="H114" i="1"/>
  <c r="H1192" i="1"/>
  <c r="H854" i="1"/>
  <c r="H688" i="1"/>
  <c r="H1569" i="1"/>
  <c r="H655" i="1"/>
  <c r="H802" i="1"/>
  <c r="H626" i="1"/>
  <c r="H782" i="1"/>
  <c r="H1094" i="1"/>
  <c r="H115" i="1"/>
  <c r="H1946" i="1"/>
  <c r="H1360" i="1"/>
  <c r="H1947" i="1"/>
  <c r="H1948" i="1"/>
  <c r="H811" i="1"/>
  <c r="H1949" i="1"/>
  <c r="H651" i="1"/>
  <c r="H1163" i="1"/>
  <c r="H1950" i="1"/>
  <c r="H422" i="1"/>
  <c r="H1369" i="1"/>
  <c r="H1370" i="1"/>
  <c r="H1355" i="1"/>
  <c r="H1607" i="1"/>
  <c r="H1628" i="1"/>
  <c r="H1238" i="1"/>
  <c r="H1117" i="1"/>
  <c r="H1260" i="1"/>
  <c r="H1776" i="1"/>
  <c r="H35" i="1"/>
  <c r="H1639" i="1"/>
  <c r="H253" i="1"/>
  <c r="H1951" i="1"/>
  <c r="H1624" i="1"/>
  <c r="H1774" i="1"/>
  <c r="H1632" i="1"/>
  <c r="H1952" i="1"/>
  <c r="H1001" i="1"/>
  <c r="H1953" i="1"/>
  <c r="H783" i="1"/>
  <c r="H1954" i="1"/>
  <c r="H1955" i="1"/>
  <c r="H273" i="1"/>
  <c r="H119" i="1"/>
  <c r="H1956" i="1"/>
  <c r="H1779" i="1"/>
  <c r="H1957" i="1"/>
  <c r="H705" i="1"/>
  <c r="H1958" i="1"/>
  <c r="H1959" i="1"/>
  <c r="H526" i="1"/>
  <c r="H88" i="1"/>
  <c r="H768" i="1"/>
  <c r="H756" i="1"/>
  <c r="H91" i="1"/>
  <c r="H881" i="1"/>
  <c r="H1168" i="1"/>
  <c r="H762" i="1"/>
  <c r="H499" i="1"/>
  <c r="H624" i="1"/>
  <c r="H1960" i="1"/>
  <c r="H597" i="1"/>
  <c r="H639" i="1"/>
  <c r="H468" i="1"/>
  <c r="H1961" i="1"/>
  <c r="H136" i="1"/>
  <c r="H1019" i="1"/>
  <c r="H1962" i="1"/>
  <c r="H1969" i="1"/>
  <c r="H1643" i="1"/>
  <c r="H1625" i="1"/>
  <c r="H1987" i="1"/>
  <c r="H1422" i="1"/>
  <c r="H1319" i="1"/>
  <c r="H691" i="1"/>
  <c r="H696" i="1"/>
  <c r="H1143" i="1"/>
  <c r="H1645" i="1"/>
  <c r="H1188" i="1"/>
  <c r="H1414" i="1"/>
  <c r="H1988" i="1"/>
  <c r="H1989" i="1"/>
  <c r="H1647" i="1"/>
  <c r="H1068" i="1"/>
  <c r="H1147" i="1"/>
  <c r="H1161" i="1"/>
  <c r="H1239" i="1"/>
  <c r="H1992" i="1"/>
  <c r="H1993" i="1"/>
  <c r="H1651" i="1"/>
  <c r="H1207" i="1"/>
  <c r="H1276" i="1"/>
  <c r="H1996" i="1"/>
  <c r="H1011" i="1"/>
  <c r="H1652" i="1"/>
  <c r="H134" i="1"/>
  <c r="H1036" i="1"/>
  <c r="H1298" i="1"/>
  <c r="H1653" i="1"/>
  <c r="H1998" i="1"/>
  <c r="H2001" i="1"/>
  <c r="H1270" i="1"/>
  <c r="H2002" i="1"/>
  <c r="H2003" i="1"/>
  <c r="H1003" i="1"/>
  <c r="H1189" i="1"/>
  <c r="H1067" i="1"/>
  <c r="H1171" i="1"/>
  <c r="H1086" i="1"/>
  <c r="H1158" i="1"/>
  <c r="H2004" i="1"/>
  <c r="H1772" i="1"/>
  <c r="H2005" i="1"/>
  <c r="H1243" i="1"/>
  <c r="H2006" i="1"/>
  <c r="H2007" i="1"/>
  <c r="H1186" i="1"/>
  <c r="H2008" i="1"/>
  <c r="H2009" i="1"/>
  <c r="H2010" i="1"/>
  <c r="H1004" i="1"/>
  <c r="H2011" i="1"/>
  <c r="H974" i="1"/>
  <c r="H2012" i="1"/>
  <c r="H1119" i="1"/>
  <c r="H1773" i="1"/>
  <c r="H2013" i="1"/>
  <c r="H1453" i="1"/>
  <c r="H816" i="1"/>
  <c r="H2014" i="1"/>
  <c r="H790" i="1"/>
  <c r="H793" i="1"/>
  <c r="H829" i="1"/>
  <c r="H1175" i="1"/>
  <c r="H2015" i="1"/>
  <c r="H1665" i="1"/>
  <c r="H2016" i="1"/>
  <c r="H1300" i="1"/>
  <c r="H819" i="1"/>
  <c r="H2017" i="1"/>
  <c r="H511" i="1"/>
  <c r="H2018" i="1"/>
  <c r="H1111" i="1"/>
  <c r="H1667" i="1"/>
  <c r="H548" i="1"/>
  <c r="H1668" i="1"/>
  <c r="H2019" i="1"/>
  <c r="H1384" i="1"/>
  <c r="H2020" i="1"/>
  <c r="H2021" i="1"/>
  <c r="H1511" i="1"/>
  <c r="H684" i="1"/>
  <c r="H1637" i="1"/>
  <c r="H356" i="1"/>
  <c r="H1112" i="1"/>
  <c r="H2022" i="1"/>
  <c r="H1444" i="1"/>
  <c r="H523" i="1"/>
  <c r="H1724" i="1"/>
  <c r="H1530" i="1"/>
  <c r="H1224" i="1"/>
  <c r="H2023" i="1"/>
  <c r="H743" i="1"/>
  <c r="H207" i="1"/>
  <c r="H1671" i="1"/>
  <c r="H863" i="1"/>
  <c r="H1256" i="1"/>
  <c r="H1230" i="1"/>
  <c r="H1491" i="1"/>
  <c r="H169" i="1"/>
  <c r="H1716" i="1"/>
  <c r="H403" i="1"/>
  <c r="H1420" i="1"/>
  <c r="H433" i="1"/>
  <c r="H1322" i="1"/>
  <c r="H2024" i="1"/>
  <c r="H1073" i="1"/>
  <c r="H1273" i="1"/>
  <c r="H1443" i="1"/>
  <c r="H1686" i="1"/>
  <c r="H1130" i="1"/>
  <c r="H952" i="1"/>
  <c r="H1562" i="1"/>
  <c r="H2025" i="1"/>
  <c r="H94" i="1"/>
  <c r="H311" i="1"/>
  <c r="H2082" i="1"/>
  <c r="H187" i="1"/>
  <c r="H21" i="1"/>
  <c r="H1406" i="1"/>
  <c r="H747" i="1"/>
  <c r="H1433" i="1"/>
  <c r="H234" i="1"/>
  <c r="H2026" i="1"/>
  <c r="H1395" i="1"/>
  <c r="H757" i="1"/>
  <c r="H1129" i="1"/>
  <c r="H617" i="1"/>
  <c r="H1096" i="1"/>
  <c r="H1648" i="1"/>
  <c r="H1425" i="1"/>
  <c r="H1674" i="1"/>
  <c r="H1550" i="1"/>
  <c r="H3" i="1"/>
  <c r="H2027" i="1"/>
  <c r="H1809" i="1"/>
  <c r="H549" i="1"/>
  <c r="H1490" i="1"/>
  <c r="H1069" i="1"/>
  <c r="H862" i="1"/>
  <c r="H607" i="1"/>
  <c r="H613" i="1"/>
  <c r="H817" i="1"/>
  <c r="H773" i="1"/>
  <c r="H1561" i="1"/>
  <c r="H1585" i="1"/>
  <c r="H1419" i="1"/>
  <c r="H1349" i="1"/>
  <c r="H1362" i="1"/>
  <c r="H1649" i="1"/>
  <c r="H1017" i="1"/>
  <c r="H90" i="1"/>
  <c r="H1677" i="1"/>
  <c r="H1553" i="1"/>
  <c r="H2028" i="1"/>
  <c r="H2029" i="1"/>
  <c r="H2030" i="1"/>
  <c r="H581" i="1"/>
  <c r="H1373" i="1"/>
  <c r="H2288" i="1"/>
  <c r="H2031" i="1"/>
  <c r="H876" i="1"/>
  <c r="H2032" i="1"/>
  <c r="H1629" i="1"/>
  <c r="H1681" i="1"/>
  <c r="H1682" i="1"/>
  <c r="H2033" i="1"/>
  <c r="H1655" i="1"/>
  <c r="H964" i="1"/>
  <c r="H1342" i="1"/>
  <c r="H1496" i="1"/>
  <c r="H1466" i="1"/>
  <c r="H1000" i="1"/>
  <c r="H1509" i="1"/>
  <c r="H1650" i="1"/>
  <c r="H972" i="1"/>
  <c r="H666" i="1"/>
  <c r="H1287" i="1"/>
  <c r="H1247" i="1"/>
  <c r="H1078" i="1"/>
  <c r="H1288" i="1"/>
  <c r="H2034" i="1"/>
  <c r="H1683" i="1"/>
  <c r="H1684" i="1"/>
  <c r="H1685" i="1"/>
  <c r="H2035" i="1"/>
  <c r="H2036" i="1"/>
  <c r="H1124" i="1"/>
  <c r="H2037" i="1"/>
  <c r="H797" i="1"/>
  <c r="H813" i="1"/>
  <c r="H828" i="1"/>
  <c r="H840" i="1"/>
  <c r="H1534" i="1"/>
  <c r="H2038" i="1"/>
  <c r="H990" i="1"/>
  <c r="H1279" i="1"/>
  <c r="H800" i="1"/>
  <c r="H868" i="1"/>
  <c r="H1380" i="1"/>
  <c r="H2039" i="1"/>
  <c r="H386" i="1"/>
  <c r="H397" i="1"/>
  <c r="H1477" i="1"/>
  <c r="H1523" i="1"/>
  <c r="H1588" i="1"/>
  <c r="H861" i="1"/>
  <c r="H1631" i="1"/>
  <c r="H1590" i="1"/>
  <c r="H1757" i="1"/>
  <c r="H1504" i="1"/>
  <c r="H752" i="1"/>
  <c r="H1497" i="1"/>
  <c r="H1540" i="1"/>
  <c r="H1545" i="1"/>
  <c r="H1278" i="1"/>
  <c r="H1281" i="1"/>
  <c r="H716" i="1"/>
  <c r="H2040" i="1"/>
  <c r="H852" i="1"/>
  <c r="H1610" i="1"/>
  <c r="H1619" i="1"/>
  <c r="H2041" i="1"/>
  <c r="H1781" i="1"/>
  <c r="H1376" i="1"/>
  <c r="H2042" i="1"/>
  <c r="H2043" i="1"/>
  <c r="H1439" i="1"/>
  <c r="H1440" i="1"/>
  <c r="H2044" i="1"/>
  <c r="H2045" i="1"/>
  <c r="H2046" i="1"/>
  <c r="H1727" i="1"/>
  <c r="H1097" i="1"/>
  <c r="H2047" i="1"/>
  <c r="H2048" i="1"/>
  <c r="H634" i="1"/>
  <c r="H1118" i="1"/>
  <c r="H635" i="1"/>
  <c r="H1403" i="1"/>
  <c r="H1741" i="1"/>
  <c r="H806" i="1"/>
  <c r="H1056" i="1"/>
  <c r="H2049" i="1"/>
  <c r="H2050" i="1"/>
  <c r="H2051" i="1"/>
  <c r="H2052" i="1"/>
  <c r="H2053" i="1"/>
  <c r="H2054" i="1"/>
  <c r="H2055" i="1"/>
  <c r="H2056" i="1"/>
  <c r="H2057" i="1"/>
  <c r="H1396" i="1"/>
  <c r="H2058" i="1"/>
  <c r="H1142" i="1"/>
  <c r="H1107" i="1"/>
  <c r="H1261" i="1"/>
  <c r="H2060" i="1"/>
  <c r="H2062" i="1"/>
  <c r="H582" i="1"/>
  <c r="H2063" i="1"/>
  <c r="H2064" i="1"/>
  <c r="H1087" i="1"/>
  <c r="H2065" i="1"/>
  <c r="H1010" i="1"/>
  <c r="H1009" i="1"/>
  <c r="H1185" i="1"/>
  <c r="H1026" i="1"/>
  <c r="H2066" i="1"/>
  <c r="H2067" i="1"/>
  <c r="H1698" i="1"/>
  <c r="H1170" i="1"/>
  <c r="H1613" i="1"/>
  <c r="H1285" i="1"/>
  <c r="H1286" i="1"/>
  <c r="H1282" i="1"/>
  <c r="H2068" i="1"/>
  <c r="H2077" i="1"/>
  <c r="H2069" i="1"/>
  <c r="H2076" i="1"/>
  <c r="H2175" i="1"/>
  <c r="H1336" i="1"/>
  <c r="H2078" i="1"/>
  <c r="H2061" i="1"/>
  <c r="H1602" i="1"/>
  <c r="H1138" i="1"/>
  <c r="H1318" i="1"/>
  <c r="H1314" i="1"/>
  <c r="H2070" i="1"/>
  <c r="H1102" i="1"/>
  <c r="H2071" i="1"/>
  <c r="H1290" i="1"/>
  <c r="H2072" i="1"/>
  <c r="H1131" i="1"/>
  <c r="H1028" i="1"/>
  <c r="H1706" i="1"/>
  <c r="H1122" i="1"/>
  <c r="H799" i="1"/>
  <c r="H445" i="1"/>
  <c r="H438" i="1"/>
  <c r="H2073" i="1"/>
  <c r="H2074" i="1"/>
  <c r="H1708" i="1"/>
  <c r="H794" i="1"/>
  <c r="H992" i="1"/>
  <c r="H2075" i="1"/>
  <c r="H1385" i="1"/>
  <c r="H1710" i="1"/>
  <c r="H1114" i="1"/>
  <c r="H1354" i="1"/>
  <c r="H1712" i="1"/>
  <c r="H1713" i="1"/>
  <c r="H1172" i="1"/>
  <c r="H1091" i="1"/>
  <c r="H1126" i="1"/>
  <c r="H1141" i="1"/>
  <c r="H1128" i="1"/>
  <c r="H1242" i="1"/>
  <c r="H1177" i="1"/>
  <c r="H1184" i="1"/>
  <c r="H1179" i="1"/>
  <c r="H1104" i="1"/>
  <c r="H1275" i="1"/>
  <c r="H1113" i="1"/>
  <c r="H1291" i="1"/>
  <c r="H1047" i="1"/>
  <c r="H999" i="1"/>
  <c r="H1493" i="1"/>
  <c r="H539" i="1"/>
  <c r="H1293" i="1"/>
  <c r="H997" i="1"/>
  <c r="H1165" i="1"/>
  <c r="H1099" i="1"/>
  <c r="H1153" i="1"/>
  <c r="H1714" i="1"/>
  <c r="H1023" i="1"/>
  <c r="H1148" i="1"/>
  <c r="H2059" i="1"/>
  <c r="H1159" i="1"/>
  <c r="H1150" i="1"/>
  <c r="H1149" i="1"/>
  <c r="H917" i="1"/>
  <c r="H2079" i="1"/>
  <c r="H2080" i="1"/>
  <c r="H1157" i="1"/>
  <c r="H1717" i="1"/>
  <c r="H1108" i="1"/>
  <c r="H674" i="1"/>
  <c r="H2081" i="1"/>
  <c r="H1614" i="1"/>
  <c r="H2083" i="1"/>
  <c r="H1597" i="1"/>
  <c r="H218" i="1"/>
  <c r="H2084" i="1"/>
  <c r="H313" i="1"/>
  <c r="H1769" i="1"/>
  <c r="H2085" i="1"/>
  <c r="H795" i="1"/>
  <c r="H1228" i="1"/>
  <c r="H1766" i="1"/>
  <c r="H637" i="1"/>
  <c r="H1164" i="1"/>
  <c r="H1209" i="1"/>
  <c r="H2086" i="1"/>
  <c r="H2087" i="1"/>
  <c r="H2088" i="1"/>
  <c r="H2089" i="1"/>
  <c r="H2090" i="1"/>
  <c r="H2091" i="1"/>
  <c r="H1725" i="1"/>
  <c r="H1726" i="1"/>
  <c r="H2092" i="1"/>
  <c r="H1452" i="1"/>
  <c r="H490" i="1"/>
  <c r="H1448" i="1"/>
  <c r="H1634" i="1"/>
  <c r="H1755" i="1"/>
  <c r="H1699" i="1"/>
  <c r="H1450" i="1"/>
  <c r="H1604" i="1"/>
  <c r="H2093" i="1"/>
  <c r="H943" i="1"/>
  <c r="H1578" i="1"/>
  <c r="H909" i="1"/>
  <c r="H1237" i="1"/>
  <c r="H2095" i="1"/>
  <c r="H228" i="1"/>
  <c r="H1627" i="1"/>
  <c r="H2096" i="1"/>
  <c r="H1524" i="1"/>
  <c r="H973" i="1"/>
  <c r="H240" i="1"/>
  <c r="H1657" i="1"/>
  <c r="H1658" i="1"/>
  <c r="H1539" i="1"/>
  <c r="H1549" i="1"/>
  <c r="H823" i="1"/>
  <c r="H760" i="1"/>
  <c r="H858" i="1"/>
  <c r="H1442" i="1"/>
  <c r="H1729" i="1"/>
  <c r="H826" i="1"/>
  <c r="H1515" i="1"/>
  <c r="H1608" i="1"/>
  <c r="H344" i="1"/>
  <c r="H1468" i="1"/>
  <c r="H1027" i="1"/>
  <c r="H2097" i="1"/>
  <c r="H2098" i="1"/>
  <c r="H2099" i="1"/>
  <c r="H1514" i="1"/>
  <c r="H1734" i="1"/>
  <c r="H2100" i="1"/>
  <c r="H2101" i="1"/>
  <c r="H2102" i="1"/>
  <c r="H231" i="1"/>
  <c r="H2103" i="1"/>
  <c r="H646" i="1"/>
  <c r="H1472" i="1"/>
  <c r="H1571" i="1"/>
  <c r="H2104" i="1"/>
  <c r="H810" i="1"/>
  <c r="H1733" i="1"/>
  <c r="H1411" i="1"/>
  <c r="H1250" i="1"/>
  <c r="H1499" i="1"/>
  <c r="H2105" i="1"/>
  <c r="H2106" i="1"/>
  <c r="H2107" i="1"/>
  <c r="H2108" i="1"/>
  <c r="H1381" i="1"/>
  <c r="H1735" i="1"/>
  <c r="H2109" i="1"/>
  <c r="H1324" i="1"/>
  <c r="H1383" i="1"/>
  <c r="H2110" i="1"/>
  <c r="H942" i="1"/>
  <c r="H315" i="1"/>
  <c r="H1510" i="1"/>
  <c r="H1529" i="1"/>
  <c r="H2111" i="1"/>
  <c r="H2112" i="1"/>
  <c r="H1333" i="1"/>
  <c r="H2113" i="1"/>
  <c r="H2114" i="1"/>
  <c r="H2115" i="1"/>
  <c r="H2116" i="1"/>
  <c r="H2117" i="1"/>
  <c r="H374" i="1"/>
  <c r="H1709" i="1"/>
  <c r="H532" i="1"/>
  <c r="H1431" i="1"/>
  <c r="H893" i="1"/>
  <c r="H1690" i="1"/>
  <c r="H281" i="1"/>
  <c r="H359" i="1"/>
  <c r="H1663" i="1"/>
  <c r="H1520" i="1"/>
  <c r="H1739" i="1"/>
  <c r="H695" i="1"/>
  <c r="H1475" i="1"/>
  <c r="H1297" i="1"/>
  <c r="H1210" i="1"/>
  <c r="H214" i="1"/>
  <c r="H1487" i="1"/>
  <c r="H1536" i="1"/>
  <c r="H204" i="1"/>
  <c r="H1594" i="1"/>
  <c r="H1467" i="1"/>
  <c r="H1775" i="1"/>
  <c r="H1488" i="1"/>
  <c r="H1616" i="1"/>
  <c r="H1302" i="1"/>
  <c r="H1332" i="1"/>
  <c r="H1365" i="1"/>
  <c r="H1254" i="1"/>
  <c r="H1654" i="1"/>
  <c r="H2118" i="1"/>
  <c r="H792" i="1"/>
  <c r="H935" i="1"/>
  <c r="H1742" i="1"/>
  <c r="H664" i="1"/>
  <c r="H1072" i="1"/>
  <c r="H1460" i="1"/>
  <c r="H648" i="1"/>
  <c r="H1521" i="1"/>
  <c r="H969" i="1"/>
  <c r="H2119" i="1"/>
  <c r="H2120" i="1"/>
  <c r="H2121" i="1"/>
  <c r="H1232" i="1"/>
  <c r="H1294" i="1"/>
  <c r="H2122" i="1"/>
  <c r="H1029" i="1"/>
  <c r="H1423" i="1"/>
  <c r="H1006" i="1"/>
  <c r="H2123" i="1"/>
  <c r="H1346" i="1"/>
  <c r="H2124" i="1"/>
  <c r="H2125" i="1"/>
  <c r="H2126" i="1"/>
  <c r="H1747" i="1"/>
  <c r="H1156" i="1"/>
  <c r="H2247" i="1"/>
  <c r="H1226" i="1"/>
  <c r="H1378" i="1"/>
  <c r="H1748" i="1"/>
  <c r="H2168" i="1"/>
  <c r="H2127" i="1"/>
  <c r="H213" i="1"/>
  <c r="H1317" i="1"/>
  <c r="H1635" i="1"/>
  <c r="H1558" i="1"/>
  <c r="H1071" i="1"/>
  <c r="H2128" i="1"/>
  <c r="H1750" i="1"/>
  <c r="H1751" i="1"/>
  <c r="H1225" i="1"/>
  <c r="H496" i="1"/>
  <c r="H1083" i="1"/>
  <c r="H1752" i="1"/>
  <c r="H1227" i="1"/>
  <c r="H1081" i="1"/>
  <c r="H2129" i="1"/>
  <c r="H1754" i="1"/>
  <c r="H1021" i="1"/>
  <c r="H2130" i="1"/>
  <c r="H1527" i="1"/>
  <c r="H2131" i="1"/>
  <c r="H1338" i="1"/>
  <c r="H1574" i="1"/>
  <c r="H1218" i="1"/>
  <c r="H2132" i="1"/>
  <c r="H2133" i="1"/>
  <c r="H2134" i="1"/>
  <c r="H2135" i="1"/>
  <c r="H2136" i="1"/>
  <c r="H2137" i="1"/>
  <c r="H2138" i="1"/>
  <c r="H1759" i="1"/>
  <c r="H2139" i="1"/>
  <c r="H987" i="1"/>
  <c r="H2140" i="1"/>
  <c r="H2141" i="1"/>
  <c r="H2142" i="1"/>
  <c r="H2143" i="1"/>
  <c r="H2145" i="1"/>
  <c r="H2146" i="1"/>
  <c r="H2147" i="1"/>
  <c r="H2148" i="1"/>
  <c r="H2149" i="1"/>
  <c r="H2150" i="1"/>
  <c r="H2151" i="1"/>
  <c r="H2152" i="1"/>
  <c r="H2153" i="1"/>
  <c r="H2154" i="1"/>
  <c r="H2155" i="1"/>
  <c r="H2156" i="1"/>
  <c r="H2157" i="1"/>
  <c r="H2158" i="1"/>
  <c r="H2159" i="1"/>
  <c r="H2160" i="1"/>
  <c r="H2161" i="1"/>
  <c r="H2162" i="1"/>
  <c r="H2163" i="1"/>
  <c r="H2164" i="1"/>
  <c r="H2165" i="1"/>
  <c r="H2169" i="1"/>
  <c r="H2170" i="1"/>
  <c r="H2171" i="1"/>
  <c r="H2172" i="1"/>
  <c r="H2173" i="1"/>
  <c r="H2174" i="1"/>
  <c r="H2176" i="1"/>
  <c r="H2177" i="1"/>
  <c r="H2178" i="1"/>
  <c r="H2179" i="1"/>
  <c r="H2180" i="1"/>
  <c r="H2181" i="1"/>
  <c r="H2182" i="1"/>
  <c r="H2183" i="1"/>
  <c r="H2184" i="1"/>
  <c r="H2185" i="1"/>
  <c r="H2186" i="1"/>
  <c r="H2187" i="1"/>
  <c r="H2188" i="1"/>
  <c r="H2189" i="1"/>
  <c r="H2190" i="1"/>
  <c r="H2191" i="1"/>
  <c r="H2192" i="1"/>
  <c r="H2193" i="1"/>
  <c r="H2194" i="1"/>
  <c r="H2195" i="1"/>
  <c r="H2197" i="1"/>
  <c r="H2198" i="1"/>
  <c r="H2199" i="1"/>
  <c r="H2200" i="1"/>
  <c r="H2201" i="1"/>
  <c r="H2202" i="1"/>
  <c r="H1789" i="1"/>
  <c r="H2203" i="1"/>
  <c r="H2204" i="1"/>
  <c r="H2205" i="1"/>
  <c r="H2206" i="1"/>
  <c r="H1410" i="1"/>
  <c r="H2207" i="1"/>
  <c r="H2208" i="1"/>
  <c r="H2209" i="1"/>
  <c r="H2210" i="1"/>
  <c r="H1152" i="1"/>
  <c r="H2211" i="1"/>
  <c r="H2212" i="1"/>
  <c r="H1295" i="1"/>
  <c r="H2213" i="1"/>
  <c r="H2215" i="1"/>
  <c r="H1796" i="1"/>
  <c r="H2216" i="1"/>
  <c r="H2217" i="1"/>
  <c r="H1799" i="1"/>
  <c r="H1800" i="1"/>
  <c r="H1155" i="1"/>
  <c r="H2218" i="1"/>
  <c r="H2219" i="1"/>
  <c r="H1348" i="1"/>
  <c r="H1803" i="1"/>
  <c r="H2220" i="1"/>
  <c r="H1379" i="1"/>
  <c r="H2221" i="1"/>
  <c r="H2222" i="1"/>
  <c r="H2223" i="1"/>
  <c r="H2224" i="1"/>
  <c r="H1080" i="1"/>
  <c r="H2225" i="1"/>
  <c r="H1805" i="1"/>
  <c r="H1229" i="1"/>
  <c r="H2166" i="1"/>
  <c r="H1753" i="1"/>
  <c r="H2167" i="1"/>
  <c r="H2226" i="1"/>
  <c r="H2227" i="1"/>
  <c r="H2228" i="1"/>
  <c r="H1806" i="1"/>
  <c r="H2229" i="1"/>
  <c r="H1095" i="1"/>
  <c r="H2230" i="1"/>
  <c r="H2231" i="1"/>
  <c r="H2232" i="1"/>
  <c r="H1374" i="1"/>
  <c r="H1808" i="1"/>
  <c r="H2233" i="1"/>
  <c r="H2234" i="1"/>
  <c r="H2235" i="1"/>
  <c r="H2265" i="1"/>
  <c r="H2236" i="1"/>
  <c r="H2238" i="1"/>
  <c r="H2239" i="1"/>
  <c r="H2240" i="1"/>
  <c r="H1811" i="1"/>
  <c r="H2241" i="1"/>
  <c r="H1812" i="1"/>
  <c r="H1813" i="1"/>
  <c r="H1814" i="1"/>
  <c r="H1815" i="1"/>
  <c r="H2242" i="1"/>
  <c r="H2243" i="1"/>
  <c r="H2244" i="1"/>
  <c r="H2245" i="1"/>
  <c r="H1820" i="1"/>
  <c r="H1821" i="1"/>
  <c r="H2246" i="1"/>
  <c r="H2250" i="1"/>
  <c r="H1823" i="1"/>
  <c r="H2251" i="1"/>
  <c r="H2252" i="1"/>
  <c r="H2253" i="1"/>
  <c r="H2254" i="1"/>
  <c r="H2255" i="1"/>
  <c r="H2256" i="1"/>
  <c r="H1827" i="1"/>
  <c r="H2257" i="1"/>
  <c r="H2258" i="1"/>
  <c r="H2259" i="1"/>
  <c r="H2260" i="1"/>
  <c r="H2261" i="1"/>
  <c r="H2262" i="1"/>
  <c r="H2263" i="1"/>
  <c r="H1833" i="1"/>
  <c r="H2264" i="1"/>
  <c r="H2266" i="1"/>
  <c r="H2267" i="1"/>
  <c r="H1344" i="1"/>
  <c r="H1065" i="1"/>
  <c r="H2268" i="1"/>
  <c r="H1837" i="1"/>
  <c r="H2372" i="1"/>
  <c r="H1838" i="1"/>
  <c r="H1839" i="1"/>
  <c r="H2269" i="1"/>
  <c r="H2270" i="1"/>
  <c r="H2271" i="1"/>
  <c r="H2272" i="1"/>
  <c r="H1843" i="1"/>
  <c r="H2273" i="1"/>
  <c r="H2274" i="1"/>
  <c r="H2275" i="1"/>
  <c r="H2276" i="1"/>
  <c r="H2277" i="1"/>
  <c r="H2278" i="1"/>
  <c r="H2279" i="1"/>
  <c r="H2280" i="1"/>
  <c r="H2281" i="1"/>
  <c r="H1176" i="1"/>
  <c r="H1852" i="1"/>
  <c r="H2282" i="1"/>
  <c r="H1854" i="1"/>
  <c r="H2283" i="1"/>
  <c r="H2284" i="1"/>
  <c r="H2285" i="1"/>
  <c r="H996" i="1"/>
  <c r="H2286" i="1"/>
  <c r="H2287" i="1"/>
  <c r="H1070" i="1"/>
  <c r="H1169" i="1"/>
  <c r="H2289" i="1"/>
  <c r="H2290" i="1"/>
  <c r="H1066" i="1"/>
  <c r="H2291" i="1"/>
  <c r="H1593" i="1"/>
  <c r="H2292" i="1"/>
  <c r="H1085" i="1"/>
  <c r="H1253" i="1"/>
  <c r="H1082" i="1"/>
  <c r="H2293" i="1"/>
  <c r="H2294" i="1"/>
  <c r="H2295" i="1"/>
  <c r="H1154" i="1"/>
  <c r="H1445" i="1"/>
  <c r="H2296" i="1"/>
  <c r="H2297" i="1"/>
  <c r="H2298" i="1"/>
  <c r="H2299" i="1"/>
  <c r="H2300" i="1"/>
  <c r="H2301" i="1"/>
  <c r="H2302" i="1"/>
  <c r="H2303" i="1"/>
  <c r="H2304" i="1"/>
  <c r="H1127" i="1"/>
  <c r="H2305" i="1"/>
  <c r="H2306" i="1"/>
  <c r="H2307" i="1"/>
  <c r="H2308" i="1"/>
  <c r="H2309" i="1"/>
  <c r="H2310" i="1"/>
  <c r="H2311" i="1"/>
  <c r="H2312" i="1"/>
  <c r="H2313" i="1"/>
  <c r="H2314" i="1"/>
  <c r="H2315" i="1"/>
  <c r="H2316" i="1"/>
  <c r="H1438" i="1"/>
  <c r="H2317" i="1"/>
  <c r="H2318" i="1"/>
  <c r="H1878" i="1"/>
  <c r="H2319" i="1"/>
  <c r="H2320" i="1"/>
  <c r="H2321" i="1"/>
  <c r="H2322" i="1"/>
  <c r="H2323" i="1"/>
  <c r="H2324" i="1"/>
  <c r="H1881" i="1"/>
  <c r="H2325" i="1"/>
  <c r="H1882" i="1"/>
  <c r="H2326" i="1"/>
  <c r="H2327" i="1"/>
  <c r="H2328" i="1"/>
  <c r="H2329" i="1"/>
  <c r="H2330" i="1"/>
  <c r="H1076" i="1"/>
  <c r="H2331" i="1"/>
  <c r="H2332" i="1"/>
  <c r="H2333" i="1"/>
  <c r="H2334" i="1"/>
  <c r="H2335" i="1"/>
  <c r="H1630" i="1"/>
  <c r="H2336" i="1"/>
  <c r="H1556" i="1"/>
  <c r="H1337" i="1"/>
  <c r="H2337" i="1"/>
  <c r="H2338" i="1"/>
  <c r="H1891" i="1"/>
  <c r="H2339" i="1"/>
  <c r="H1893" i="1"/>
  <c r="H2340" i="1"/>
  <c r="H1173" i="1"/>
  <c r="H2341" i="1"/>
  <c r="H1897" i="1"/>
  <c r="H1898" i="1"/>
  <c r="H2342" i="1"/>
  <c r="H2343" i="1"/>
  <c r="H1557" i="1"/>
  <c r="H2344" i="1"/>
  <c r="H2345" i="1"/>
  <c r="H2346" i="1"/>
  <c r="H2347" i="1"/>
  <c r="H1245" i="1"/>
  <c r="H1586" i="1"/>
  <c r="H890" i="1"/>
  <c r="H2348" i="1"/>
  <c r="H1903" i="1"/>
  <c r="H1904" i="1"/>
  <c r="H2349" i="1"/>
  <c r="H2350" i="1"/>
  <c r="H1359" i="1"/>
  <c r="H2351" i="1"/>
  <c r="H2352" i="1"/>
  <c r="H2353" i="1"/>
  <c r="H1353" i="1"/>
  <c r="H2354" i="1"/>
  <c r="H2355" i="1"/>
  <c r="H1485" i="1"/>
  <c r="H2356" i="1"/>
  <c r="H1236" i="1"/>
  <c r="H2357" i="1"/>
  <c r="H2358" i="1"/>
  <c r="H1810" i="1"/>
  <c r="H2359" i="1"/>
  <c r="H1912" i="1"/>
  <c r="H1913" i="1"/>
  <c r="H1914" i="1"/>
  <c r="H1915" i="1"/>
  <c r="H2360" i="1"/>
  <c r="H2361" i="1"/>
  <c r="H573" i="1"/>
  <c r="H2362" i="1"/>
  <c r="H580" i="1"/>
  <c r="H2363" i="1"/>
  <c r="H2364" i="1"/>
  <c r="H2365" i="1"/>
  <c r="H1486" i="1"/>
  <c r="H1919" i="1"/>
  <c r="H2366" i="1"/>
  <c r="H2367" i="1"/>
  <c r="H2368" i="1"/>
  <c r="H1024" i="1"/>
  <c r="H2369" i="1"/>
  <c r="H2370" i="1"/>
  <c r="H1526" i="1"/>
  <c r="H1361" i="1"/>
  <c r="H2373" i="1"/>
  <c r="H1921" i="1"/>
  <c r="H2374" i="1"/>
  <c r="H2237" i="1"/>
  <c r="H2371" i="1"/>
  <c r="H2375" i="1"/>
  <c r="H2376" i="1"/>
  <c r="H2377" i="1"/>
  <c r="H2378" i="1"/>
  <c r="H2379" i="1"/>
  <c r="H2380" i="1"/>
  <c r="H1386" i="1"/>
  <c r="H2381" i="1"/>
  <c r="H2382" i="1"/>
  <c r="H2383" i="1"/>
  <c r="H2384" i="1"/>
  <c r="H2385" i="1"/>
  <c r="H2386" i="1"/>
  <c r="H2387" i="1"/>
  <c r="H2388" i="1"/>
  <c r="H2389" i="1"/>
  <c r="H2390" i="1"/>
  <c r="H2391" i="1"/>
  <c r="H2392" i="1"/>
  <c r="H939" i="1"/>
  <c r="H2393" i="1"/>
  <c r="H1722" i="1"/>
  <c r="H2394" i="1"/>
  <c r="H2395" i="1"/>
  <c r="H2396" i="1"/>
  <c r="H2397" i="1"/>
  <c r="H2398" i="1"/>
  <c r="H2399" i="1"/>
  <c r="H1931" i="1"/>
  <c r="H2400" i="1"/>
  <c r="H2401" i="1"/>
  <c r="H2402" i="1"/>
  <c r="H2403" i="1"/>
  <c r="H2404" i="1"/>
  <c r="H2405" i="1"/>
  <c r="H2406" i="1"/>
  <c r="H2407" i="1"/>
  <c r="H2408" i="1"/>
  <c r="H2409" i="1"/>
  <c r="H2410" i="1"/>
  <c r="H2411" i="1"/>
  <c r="H2412" i="1"/>
  <c r="H2413" i="1"/>
  <c r="H2414" i="1"/>
  <c r="H2415" i="1"/>
  <c r="H2416" i="1"/>
  <c r="H2417" i="1"/>
  <c r="H2418" i="1"/>
  <c r="H2419" i="1"/>
  <c r="H2420" i="1"/>
  <c r="H1942" i="1"/>
  <c r="H2421" i="1"/>
  <c r="H2422" i="1"/>
  <c r="H2423" i="1"/>
  <c r="H2424" i="1"/>
  <c r="H1945" i="1"/>
  <c r="H2425" i="1"/>
  <c r="H2426" i="1"/>
  <c r="H2427" i="1"/>
  <c r="H2428" i="1"/>
  <c r="H2429" i="1"/>
  <c r="H2430" i="1"/>
  <c r="H2431" i="1"/>
  <c r="H2432" i="1"/>
  <c r="H2433" i="1"/>
  <c r="H2434" i="1"/>
  <c r="H1183" i="1"/>
  <c r="H1174" i="1"/>
  <c r="H1231" i="1"/>
  <c r="H2435" i="1"/>
  <c r="H2436" i="1"/>
  <c r="H1151" i="1"/>
  <c r="H2437" i="1"/>
  <c r="H2438" i="1"/>
  <c r="H2439" i="1"/>
  <c r="H2440" i="1"/>
  <c r="H2441" i="1"/>
  <c r="H2442" i="1"/>
  <c r="H2443" i="1"/>
  <c r="H2444" i="1"/>
  <c r="H2445" i="1"/>
  <c r="H2446" i="1"/>
  <c r="H2447" i="1"/>
  <c r="H2448" i="1"/>
  <c r="H1963" i="1"/>
  <c r="H1109" i="1"/>
  <c r="H1964" i="1"/>
  <c r="H1116" i="1"/>
  <c r="H1965" i="1"/>
  <c r="H1966" i="1"/>
  <c r="H1967" i="1"/>
  <c r="H1968" i="1"/>
  <c r="H2449" i="1"/>
  <c r="H1970" i="1"/>
  <c r="H1971" i="1"/>
  <c r="H1972" i="1"/>
  <c r="H1973" i="1"/>
  <c r="H1974" i="1"/>
  <c r="H1975" i="1"/>
  <c r="H1976" i="1"/>
  <c r="H1977" i="1"/>
  <c r="H1978" i="1"/>
  <c r="H1979" i="1"/>
  <c r="H1980" i="1"/>
  <c r="H1981" i="1"/>
  <c r="H1982" i="1"/>
  <c r="H1983" i="1"/>
  <c r="H1984" i="1"/>
  <c r="H1985" i="1"/>
  <c r="H844" i="1"/>
  <c r="H1542" i="1"/>
  <c r="H872" i="1"/>
  <c r="H1388" i="1"/>
  <c r="H1580" i="1"/>
  <c r="H1584" i="1"/>
  <c r="H1430" i="1"/>
  <c r="H1397" i="1"/>
  <c r="H1398" i="1"/>
  <c r="H1986" i="1"/>
  <c r="H2450" i="1"/>
  <c r="H1144" i="1"/>
  <c r="H2451" i="1"/>
  <c r="H2452" i="1"/>
  <c r="H1330" i="1"/>
  <c r="H2453" i="1"/>
  <c r="H1990" i="1"/>
  <c r="H1162" i="1"/>
  <c r="H1180" i="1"/>
  <c r="H1672" i="1"/>
  <c r="H2454" i="1"/>
  <c r="H1123" i="1"/>
  <c r="H1702" i="1"/>
  <c r="H1991" i="1"/>
  <c r="H2455" i="1"/>
  <c r="H2456" i="1"/>
  <c r="H1994" i="1"/>
  <c r="H1995" i="1"/>
  <c r="H2249" i="1"/>
  <c r="H2248" i="1"/>
  <c r="H2457" i="1"/>
  <c r="H1145" i="1"/>
  <c r="H1020" i="1"/>
  <c r="H1997" i="1"/>
  <c r="H1371" i="1"/>
  <c r="H2458" i="1"/>
  <c r="H1544" i="1"/>
  <c r="H1999" i="1"/>
  <c r="H2000" i="1"/>
  <c r="H1399" i="1"/>
  <c r="H926" i="1"/>
  <c r="H1032" i="1"/>
  <c r="H1181" i="1"/>
  <c r="H1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<sst xmlns="http://schemas.openxmlformats.org/spreadsheetml/2006/main" count="72179" uniqueCount="6621">
  <si>
    <t>Nom du Physique</t>
  </si>
  <si>
    <t>Codesite</t>
  </si>
  <si>
    <t>Owner</t>
  </si>
  <si>
    <t>Region</t>
  </si>
  <si>
    <t>Ville</t>
  </si>
  <si>
    <t>CATEGORIE</t>
  </si>
  <si>
    <t>CAUSE</t>
  </si>
  <si>
    <t>OCM NOMENCLATURE</t>
  </si>
  <si>
    <t>SUB RCA</t>
  </si>
  <si>
    <t>Buea-Boduma-IHS</t>
  </si>
  <si>
    <t>SUO_186</t>
  </si>
  <si>
    <t>IHS</t>
  </si>
  <si>
    <t>Grid-Gen</t>
  </si>
  <si>
    <t>SUD-OUEST</t>
  </si>
  <si>
    <t>Buea</t>
  </si>
  <si>
    <t>Partners</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</si>
  <si>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</si>
  <si>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</si>
  <si>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</si>
  <si>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</si>
  <si>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</si>
  <si>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</si>
  <si>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</si>
  <si>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</si>
  <si>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</si>
  <si>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</si>
  <si>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</si>
  <si>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</si>
  <si>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</si>
  <si>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</si>
  <si>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</si>
  <si>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</si>
  <si>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</si>
  <si>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</si>
  <si>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</si>
  <si>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</si>
  <si>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</si>
  <si>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</si>
  <si>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</si>
  <si>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</si>
  <si>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</si>
  <si>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</si>
  <si>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</si>
  <si>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</si>
  <si>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</si>
  <si>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</si>
  <si>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</si>
  <si>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</si>
  <si>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</si>
  <si>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</si>
  <si>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</si>
  <si>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</si>
  <si>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</si>
  <si>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</si>
  <si>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</si>
  <si>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</si>
  <si>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</si>
  <si>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</si>
  <si>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</si>
  <si>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</si>
  <si>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</si>
  <si>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</si>
  <si>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</si>
  <si>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</si>
  <si>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</si>
  <si>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</si>
  <si>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</si>
  <si>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</si>
  <si>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</si>
  <si>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</si>
  <si>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</si>
  <si>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</si>
  <si>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</si>
  <si>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</si>
  <si>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</si>
  <si>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</si>
  <si>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</si>
  <si>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</si>
  <si>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</si>
  <si>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</si>
  <si>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</si>
  <si>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</si>
  <si>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</si>
  <si>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</si>
  <si>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</si>
  <si>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</si>
  <si>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</si>
  <si>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</si>
  <si>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</si>
  <si>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</si>
  <si>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</si>
  <si>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</si>
  <si>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</si>
  <si>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</si>
  <si>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</si>
  <si>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</si>
  <si>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</si>
  <si>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</si>
  <si>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</si>
  <si>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</si>
  <si>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</si>
  <si>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</si>
  <si>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</si>
  <si>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</si>
  <si>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</si>
  <si>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</si>
  <si>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</si>
  <si>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</si>
  <si>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</si>
  <si>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</si>
  <si>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</si>
  <si>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</si>
  <si>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</si>
  <si>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</si>
  <si>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</si>
  <si>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</si>
  <si>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</si>
  <si>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</si>
  <si>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</si>
  <si>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</si>
  <si>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</si>
  <si>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</si>
  <si>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</si>
  <si>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</si>
  <si>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</si>
  <si>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</si>
  <si>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</si>
  <si>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</si>
  <si>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</si>
  <si>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</si>
  <si>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</si>
  <si>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</si>
  <si>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</si>
  <si>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</si>
  <si>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</si>
  <si>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</si>
  <si>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</si>
  <si>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</si>
  <si>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</si>
  <si>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</si>
  <si>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</si>
  <si>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</si>
  <si>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</si>
  <si>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</si>
  <si>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</si>
  <si>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</si>
  <si>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</si>
  <si>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</si>
  <si>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</si>
  <si>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</si>
  <si>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</si>
  <si>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</si>
  <si>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</si>
  <si>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</si>
  <si>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</si>
  <si>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</si>
  <si>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</si>
  <si>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</si>
  <si>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</si>
  <si>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</si>
  <si>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</si>
  <si>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</si>
  <si>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</si>
  <si>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</si>
  <si>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</si>
  <si>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</si>
  <si>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</si>
  <si>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</si>
  <si>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</si>
  <si>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</si>
  <si>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</si>
  <si>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</si>
  <si>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</si>
  <si>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</si>
  <si>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</si>
  <si>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</si>
  <si>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</si>
  <si>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</si>
  <si>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</si>
  <si>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</si>
  <si>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</si>
  <si>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</si>
  <si>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</si>
  <si>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</si>
  <si>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</si>
  <si>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</si>
  <si>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</si>
  <si>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</si>
  <si>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</si>
  <si>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</si>
  <si>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</si>
  <si>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</si>
  <si>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</si>
  <si>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</si>
  <si>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</si>
  <si>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</si>
  <si>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</si>
  <si>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</si>
  <si>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</si>
  <si>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</si>
  <si>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</si>
  <si>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</si>
  <si>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</si>
  <si>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</si>
  <si>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</si>
  <si>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</si>
  <si>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</si>
  <si>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</si>
  <si>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</si>
  <si>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</si>
  <si>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</si>
  <si>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</si>
  <si>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</si>
  <si>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</si>
  <si>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</si>
  <si>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</si>
  <si>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</si>
  <si>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</si>
  <si>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</si>
  <si>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</si>
  <si>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</si>
  <si>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</si>
  <si>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</si>
  <si>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</si>
  <si>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</si>
  <si>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</si>
  <si>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</si>
  <si>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</si>
  <si>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</si>
  <si>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</si>
  <si>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</si>
  <si>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</si>
  <si>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</si>
  <si>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</si>
  <si>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</si>
  <si>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</si>
  <si>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</si>
  <si>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</si>
  <si>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</si>
  <si>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</si>
  <si>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</si>
  <si>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</si>
  <si>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</si>
  <si>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</si>
  <si>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</si>
  <si>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</si>
  <si>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</si>
  <si>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</si>
  <si>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</si>
  <si>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</si>
  <si>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</si>
  <si>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</si>
  <si>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</si>
  <si>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</si>
  <si>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</si>
  <si>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</si>
  <si>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</si>
  <si>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</si>
  <si>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</si>
  <si>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</si>
  <si>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</si>
  <si>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</si>
  <si>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</si>
  <si>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</si>
  <si>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</si>
  <si>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</si>
  <si>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</si>
  <si>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</si>
  <si>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</si>
  <si>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</si>
  <si>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</si>
  <si>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</si>
  <si>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</si>
  <si>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</si>
  <si>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</si>
  <si>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</si>
  <si>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</si>
  <si>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</si>
  <si>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</si>
  <si>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</si>
  <si>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</si>
  <si>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</si>
  <si>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</si>
  <si>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</si>
  <si>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</si>
  <si>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</si>
  <si>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</si>
  <si>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</si>
  <si>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</si>
  <si>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</si>
  <si>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</si>
  <si>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</si>
  <si>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</si>
  <si>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</si>
  <si>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</si>
  <si>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</si>
  <si>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</si>
  <si>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</si>
  <si>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</si>
  <si>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</si>
  <si>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</si>
  <si>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</si>
  <si>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</si>
  <si>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</si>
  <si>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</si>
  <si>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</si>
  <si>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</si>
  <si>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</si>
  <si>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</si>
  <si>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</si>
  <si>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</si>
  <si>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</si>
  <si>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</si>
  <si>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</si>
  <si>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</si>
  <si>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</si>
  <si>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</si>
  <si>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</si>
  <si>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</si>
  <si>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</si>
  <si>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</si>
  <si>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</si>
  <si>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</si>
  <si>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</si>
  <si>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</si>
  <si>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</si>
  <si>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</si>
  <si>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</si>
  <si>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</si>
  <si>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</si>
  <si>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</si>
  <si>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</si>
  <si>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</si>
  <si>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</si>
  <si>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</si>
  <si>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</si>
  <si>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</si>
  <si>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</si>
  <si>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</si>
  <si>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</si>
  <si>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</si>
  <si>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</si>
  <si>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</si>
  <si>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</si>
  <si>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</si>
  <si>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</si>
  <si>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</si>
  <si>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</si>
  <si>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</si>
  <si>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</si>
  <si>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</si>
  <si>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</si>
  <si>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</si>
  <si>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</si>
  <si>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</si>
  <si>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</si>
  <si>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</si>
  <si>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</si>
  <si>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</si>
  <si>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</si>
  <si>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</si>
  <si>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</si>
  <si>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</si>
  <si>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</si>
  <si>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</si>
  <si>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</si>
  <si>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</si>
  <si>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</si>
  <si>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</si>
  <si>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</si>
  <si>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</si>
  <si>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</si>
  <si>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</si>
  <si>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</si>
  <si>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</si>
  <si>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</si>
  <si>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</si>
  <si>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</si>
  <si>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</si>
  <si>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</si>
  <si>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</si>
  <si>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</si>
  <si>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</si>
  <si>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</si>
  <si>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</si>
  <si>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</si>
  <si>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</si>
  <si>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</si>
  <si>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</si>
  <si>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</si>
  <si>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</si>
  <si>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</si>
  <si>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</si>
  <si>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</si>
  <si>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</si>
  <si>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</si>
  <si>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</si>
  <si>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</si>
  <si>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</si>
  <si>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</si>
  <si>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</si>
  <si>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</si>
  <si>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</si>
  <si>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</si>
  <si>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</si>
  <si>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</si>
  <si>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</si>
  <si>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</si>
  <si>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</si>
  <si>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</si>
  <si>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</si>
  <si>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</si>
  <si>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</si>
  <si>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</si>
  <si>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</si>
  <si>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</si>
  <si>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</si>
  <si>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</si>
  <si>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</si>
  <si>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</si>
  <si>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</si>
  <si>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</si>
  <si>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</si>
  <si>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</si>
  <si>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</si>
  <si>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</si>
  <si>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</si>
  <si>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</si>
  <si>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</si>
  <si>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</si>
  <si>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</si>
  <si>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</si>
  <si>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</si>
  <si>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</si>
  <si>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</si>
  <si>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</si>
  <si>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</si>
  <si>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</si>
  <si>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</si>
  <si>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</si>
  <si>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</si>
  <si>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</si>
  <si>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</si>
  <si>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</si>
  <si>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</si>
  <si>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</si>
  <si>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</si>
  <si>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</si>
  <si>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</si>
  <si>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</si>
  <si>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</si>
  <si>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</si>
  <si>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</si>
  <si>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</si>
  <si>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</si>
  <si>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</si>
  <si>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</si>
  <si>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</si>
  <si>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</si>
  <si>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</si>
  <si>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</si>
  <si>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</si>
  <si>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</si>
  <si>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</si>
  <si>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</si>
  <si>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</si>
  <si>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</si>
  <si>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</si>
  <si>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</si>
  <si>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</si>
  <si>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</si>
  <si>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</si>
  <si>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</si>
  <si>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</si>
  <si>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</si>
  <si>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</si>
  <si>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</si>
  <si>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</si>
  <si>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</si>
  <si>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</si>
  <si>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</si>
  <si>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</si>
  <si>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</si>
  <si>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</si>
  <si>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</si>
  <si>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</si>
  <si>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</si>
  <si>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</si>
  <si>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</si>
  <si>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</si>
  <si>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</si>
  <si>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</si>
  <si>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</si>
  <si>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</si>
  <si>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</si>
  <si>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</si>
  <si>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</si>
  <si>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</si>
  <si>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</si>
  <si>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</si>
  <si>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</si>
  <si>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</si>
  <si>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</si>
  <si>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</si>
  <si>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</si>
  <si>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</si>
  <si>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</si>
  <si>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</si>
  <si>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</si>
  <si>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</si>
  <si>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</si>
  <si>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</si>
  <si>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</si>
  <si>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</si>
  <si>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</si>
  <si>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</si>
  <si>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</si>
  <si>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</si>
  <si>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</si>
  <si>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</si>
  <si>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</si>
  <si>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</si>
  <si>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</si>
  <si>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</si>
  <si>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</si>
  <si>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</si>
  <si>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</si>
  <si>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</si>
  <si>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</si>
  <si>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</si>
  <si>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</si>
  <si>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</si>
  <si>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</si>
  <si>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</si>
  <si>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</si>
  <si>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</si>
  <si>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</si>
  <si>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</si>
  <si>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</si>
  <si>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</si>
  <si>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</si>
  <si>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</si>
  <si>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</si>
  <si>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</si>
  <si>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</si>
  <si>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</si>
  <si>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</si>
  <si>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</si>
  <si>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</si>
  <si>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</si>
  <si>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</si>
  <si>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</si>
  <si>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</si>
  <si>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</si>
  <si>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</si>
  <si>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</si>
  <si>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</si>
  <si>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</si>
  <si>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</si>
  <si>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</si>
  <si>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</si>
  <si>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</si>
  <si>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</si>
  <si>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</si>
  <si>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</si>
  <si>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</si>
  <si>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</si>
  <si>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</si>
  <si>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</si>
  <si>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</si>
  <si>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</si>
  <si>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</si>
  <si>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</si>
  <si>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</si>
  <si>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</si>
  <si>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</si>
  <si>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</si>
  <si>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</si>
  <si>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</si>
  <si>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</si>
  <si>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</si>
  <si>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</si>
  <si>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</si>
  <si>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</si>
  <si>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</si>
  <si>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</si>
  <si>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</si>
  <si>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</si>
  <si>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</si>
  <si>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</si>
  <si>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</si>
  <si>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</si>
  <si>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</si>
  <si>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</si>
  <si>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</si>
  <si>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</si>
  <si>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</si>
  <si>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</si>
  <si>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</si>
  <si>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</si>
  <si>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</si>
  <si>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</si>
  <si>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</si>
  <si>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</si>
  <si>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</si>
  <si>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</si>
  <si>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</si>
  <si>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</si>
  <si>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</si>
  <si>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</si>
  <si>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</si>
  <si>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</si>
  <si>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</si>
  <si>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</si>
  <si>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</si>
  <si>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</si>
  <si>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</si>
  <si>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</si>
  <si>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</si>
  <si>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</si>
  <si>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</si>
  <si>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</si>
  <si>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</si>
  <si>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</si>
  <si>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</si>
  <si>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</si>
  <si>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</si>
  <si>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</si>
  <si>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</si>
  <si>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</si>
  <si>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</si>
  <si>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</si>
  <si>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</si>
  <si>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</si>
  <si>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</si>
  <si>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</si>
  <si>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</si>
  <si>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</si>
  <si>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</si>
  <si>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</si>
  <si>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</si>
  <si>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</si>
  <si>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</si>
  <si>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</si>
  <si>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</si>
  <si>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</si>
  <si>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</si>
  <si>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</si>
  <si>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</si>
  <si>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</si>
  <si>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</si>
  <si>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</si>
  <si>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</si>
  <si>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</si>
  <si>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</si>
  <si>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</si>
  <si>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</si>
  <si>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</si>
  <si>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</si>
  <si>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</si>
  <si>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</si>
  <si>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</si>
  <si>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</si>
  <si>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</si>
  <si>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</si>
  <si>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</si>
  <si>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</si>
  <si>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</si>
  <si>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</si>
  <si>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</si>
  <si>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</si>
  <si>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</si>
  <si>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</si>
  <si>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</si>
  <si>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</si>
  <si>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</si>
  <si>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</si>
  <si>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</si>
  <si>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</si>
  <si>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</si>
  <si>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</si>
  <si>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</si>
  <si>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</si>
  <si>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</si>
  <si>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</si>
  <si>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</si>
  <si>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</si>
  <si>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</si>
  <si>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</si>
  <si>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</si>
  <si>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</si>
  <si>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</si>
  <si>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</si>
  <si>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</si>
  <si>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</si>
  <si>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</si>
  <si>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</si>
  <si>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</si>
  <si>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</si>
  <si>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</si>
  <si>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</si>
  <si>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</si>
  <si>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</si>
  <si>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</si>
  <si>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</si>
  <si>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</si>
  <si>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</si>
  <si>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</si>
  <si>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</si>
  <si>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</si>
  <si>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</si>
  <si>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</si>
  <si>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</si>
  <si>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</si>
  <si>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</si>
  <si>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</si>
  <si>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</si>
  <si>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</si>
  <si>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</si>
  <si>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</si>
  <si>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</si>
  <si>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</si>
  <si>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</si>
  <si>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</si>
  <si>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</si>
  <si>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</si>
  <si>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</si>
  <si>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</si>
  <si>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</si>
  <si>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</si>
  <si>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</si>
  <si>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</si>
  <si>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</si>
  <si>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</si>
  <si>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</si>
  <si>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</si>
  <si>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</si>
  <si>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</si>
  <si>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</si>
  <si>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</si>
  <si>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</si>
  <si>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</si>
  <si>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</si>
  <si>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</si>
  <si>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</si>
  <si>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</si>
  <si>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</si>
  <si>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</si>
  <si>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</si>
  <si>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</si>
  <si>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</si>
  <si>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</si>
  <si>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</si>
  <si>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</si>
  <si>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</si>
  <si>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</si>
  <si>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</si>
  <si>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</si>
  <si>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</si>
  <si>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</si>
  <si>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</si>
  <si>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</si>
  <si>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</si>
  <si>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</si>
  <si>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</si>
  <si>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</si>
  <si>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</si>
  <si>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</si>
  <si>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</si>
  <si>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</si>
  <si>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</si>
  <si>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</si>
  <si>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</si>
  <si>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</si>
  <si>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</si>
  <si>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</si>
  <si>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</si>
  <si>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</si>
  <si>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</si>
  <si>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</si>
  <si>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</si>
  <si>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</si>
  <si>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</si>
  <si>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</si>
  <si>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</si>
  <si>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</si>
  <si>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</si>
  <si>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</si>
  <si>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</si>
  <si>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</si>
  <si>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</si>
  <si>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</si>
  <si>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</si>
  <si>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</si>
  <si>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</si>
  <si>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</si>
  <si>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</si>
  <si>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</si>
  <si>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</si>
  <si>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</si>
  <si>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</si>
  <si>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</si>
  <si>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</si>
  <si>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</si>
  <si>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</si>
  <si>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</si>
  <si>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</si>
  <si>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</si>
  <si>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</si>
  <si>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</si>
  <si>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</si>
  <si>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</si>
  <si>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</si>
  <si>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</si>
  <si>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</si>
  <si>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</si>
  <si>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</si>
  <si>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</si>
  <si>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</si>
  <si>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</si>
  <si>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</si>
  <si>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</si>
  <si>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</si>
  <si>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</si>
  <si>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</si>
  <si>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</si>
  <si>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</si>
  <si>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</si>
  <si>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</si>
  <si>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</si>
  <si>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</si>
  <si>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</si>
  <si>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</si>
  <si>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</si>
  <si>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</si>
  <si>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</si>
  <si>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</si>
  <si>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</si>
  <si>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</si>
  <si>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</si>
  <si>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</si>
  <si>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</si>
  <si>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</si>
  <si>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</si>
  <si>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</si>
  <si>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</si>
  <si>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</si>
  <si>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</si>
  <si>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</si>
  <si>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</si>
  <si>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</si>
  <si>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</si>
  <si>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</si>
  <si>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</si>
  <si>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</si>
  <si>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</si>
  <si>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</si>
  <si>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</si>
  <si>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</si>
  <si>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</si>
  <si>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</si>
  <si>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</si>
  <si>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</si>
  <si>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</si>
  <si>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</si>
  <si>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</si>
  <si>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</si>
  <si>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</si>
  <si>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</si>
  <si>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</si>
  <si>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</si>
  <si>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</si>
  <si>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</si>
  <si>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</si>
  <si>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</si>
  <si>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</si>
  <si>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</si>
  <si>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</si>
  <si>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</si>
  <si>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</si>
  <si>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</si>
  <si>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</si>
  <si>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</si>
  <si>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</si>
  <si>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</si>
  <si>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</si>
  <si>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</si>
  <si>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</si>
  <si>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</si>
  <si>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</si>
  <si>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</si>
  <si>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</si>
  <si>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</si>
  <si>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</si>
  <si>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</si>
  <si>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</si>
  <si>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</si>
  <si>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</si>
  <si>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</si>
  <si>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</si>
  <si>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</si>
  <si>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</si>
  <si>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</si>
  <si>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</si>
  <si>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</si>
  <si>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</si>
  <si>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</si>
  <si>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</si>
  <si>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</si>
  <si>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</si>
  <si>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</si>
  <si>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</si>
  <si>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</si>
  <si>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</si>
  <si>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</si>
  <si>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</si>
  <si>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</si>
  <si>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</si>
  <si>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</si>
  <si>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</si>
  <si>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</si>
  <si>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</si>
  <si>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</si>
  <si>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</si>
  <si>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</si>
  <si>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</si>
  <si>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</si>
  <si>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</si>
  <si>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</si>
  <si>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</si>
  <si>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</si>
  <si>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</si>
  <si>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</si>
  <si>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</si>
  <si>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</si>
  <si>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</si>
  <si>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</si>
  <si>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</si>
  <si>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</si>
  <si>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</si>
  <si>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</si>
  <si>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</si>
  <si>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</si>
  <si>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</si>
  <si>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</si>
  <si>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</si>
  <si>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</si>
  <si>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</si>
  <si>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</si>
  <si>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</si>
  <si>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</si>
  <si>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</si>
  <si>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</si>
  <si>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</si>
  <si>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</si>
  <si>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</si>
  <si>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</si>
  <si>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</si>
  <si>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</si>
  <si>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</si>
  <si>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</si>
  <si>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</si>
  <si>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</si>
  <si>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</si>
  <si>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</si>
  <si>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</si>
  <si>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</si>
  <si>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</si>
  <si>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</si>
  <si>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</si>
  <si>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</si>
  <si>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</si>
  <si>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</si>
  <si>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</si>
  <si>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</si>
  <si>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</si>
  <si>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</si>
  <si>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</si>
  <si>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</si>
  <si>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</si>
  <si>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</si>
  <si>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</si>
  <si>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</si>
  <si>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</si>
  <si>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</si>
  <si>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</si>
  <si>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</si>
  <si>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</si>
  <si>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</si>
  <si>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</si>
  <si>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</si>
  <si>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</si>
  <si>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</si>
  <si>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</si>
  <si>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</si>
  <si>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</si>
  <si>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</si>
  <si>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</si>
  <si>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</si>
  <si>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</si>
  <si>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</si>
  <si>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</si>
  <si>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</si>
  <si>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</si>
  <si>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</si>
  <si>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</si>
  <si>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</si>
  <si>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</si>
  <si>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</si>
  <si>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</si>
  <si>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</si>
  <si>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</si>
  <si>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</si>
  <si>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</si>
  <si>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</si>
  <si>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</si>
  <si>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</si>
  <si>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</si>
  <si>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</si>
  <si>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</si>
  <si>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</si>
  <si>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</si>
  <si>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</si>
  <si>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</si>
  <si>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</si>
  <si>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</si>
  <si>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</si>
  <si>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</si>
  <si>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</si>
  <si>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</si>
  <si>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</si>
  <si>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</si>
  <si>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</si>
  <si>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</si>
  <si>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</si>
  <si>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</si>
  <si>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</si>
  <si>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</si>
  <si>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</si>
  <si>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</si>
  <si>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</si>
  <si>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</si>
  <si>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</si>
  <si>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</si>
  <si>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</si>
  <si>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</si>
  <si>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</si>
  <si>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</si>
  <si>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</si>
  <si>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</si>
  <si>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</si>
  <si>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</si>
  <si>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</si>
  <si>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</si>
  <si>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</si>
  <si>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</si>
  <si>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</si>
  <si>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</si>
  <si>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</si>
  <si>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</si>
  <si>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</si>
  <si>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</si>
  <si>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</si>
  <si>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</si>
  <si>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</si>
  <si>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</si>
  <si>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</si>
  <si>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</si>
  <si>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</si>
  <si>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</si>
  <si>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</si>
  <si>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</si>
  <si>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</si>
  <si>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</si>
  <si>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</si>
  <si>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</si>
  <si>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</si>
  <si>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</si>
  <si>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</si>
  <si>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</si>
  <si>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</si>
  <si>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</si>
  <si>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</si>
  <si>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</si>
  <si>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</si>
  <si>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</si>
  <si>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</si>
  <si>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</si>
  <si>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</si>
  <si>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</si>
  <si>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</si>
  <si>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</si>
  <si>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</si>
  <si>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</si>
  <si>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</si>
  <si>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</si>
  <si>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</si>
  <si>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</si>
  <si>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</si>
  <si>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</si>
  <si>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</si>
  <si>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</si>
  <si>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</si>
  <si>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</si>
  <si>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</si>
  <si>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</si>
  <si>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</si>
  <si>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</si>
  <si>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</si>
  <si>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</si>
  <si>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</si>
  <si>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</si>
  <si>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</si>
  <si>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</si>
  <si>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</si>
  <si>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</si>
  <si>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</si>
  <si>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</si>
  <si>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</si>
  <si>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</si>
  <si>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</si>
  <si>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</si>
  <si>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</si>
  <si>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</si>
  <si>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</si>
  <si>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</si>
  <si>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</si>
  <si>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</si>
  <si>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</si>
  <si>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</si>
  <si>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</si>
  <si>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</si>
  <si>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</si>
  <si>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</si>
  <si>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</si>
  <si>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</si>
  <si>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</si>
  <si>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</si>
  <si>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</si>
  <si>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</si>
  <si>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</si>
  <si>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</si>
  <si>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</si>
  <si>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</si>
  <si>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</si>
  <si>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</si>
  <si>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</si>
  <si>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</si>
  <si>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</si>
  <si>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</si>
  <si>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</si>
  <si>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</si>
  <si>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</si>
  <si>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</si>
  <si>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</si>
  <si>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</si>
  <si>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</si>
  <si>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</si>
  <si>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</si>
  <si>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</si>
  <si>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</si>
  <si>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</si>
  <si>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</si>
  <si>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</si>
  <si>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</si>
  <si>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</si>
  <si>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</si>
  <si>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</si>
  <si>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</si>
  <si>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</si>
  <si>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</si>
  <si>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</si>
  <si>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</si>
  <si>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</si>
  <si>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</si>
  <si>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</si>
  <si>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</si>
  <si>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</si>
  <si>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</si>
  <si>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</si>
  <si>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</si>
  <si>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</si>
  <si>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</si>
  <si>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</si>
  <si>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</si>
  <si>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</si>
  <si>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</si>
  <si>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</si>
  <si>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</si>
  <si>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</si>
  <si>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</si>
  <si>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</si>
  <si>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</si>
  <si>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</si>
  <si>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</si>
  <si>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</si>
  <si>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</si>
  <si>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</si>
  <si>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</si>
  <si>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</si>
  <si>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</si>
  <si>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</si>
  <si>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</si>
  <si>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</si>
  <si>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</si>
  <si>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</si>
  <si>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</si>
  <si>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</si>
  <si>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</si>
  <si>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</si>
  <si>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</si>
  <si>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</si>
  <si>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</si>
  <si>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</si>
  <si>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</si>
  <si>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</si>
  <si>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</si>
  <si>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</si>
  <si>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</si>
  <si>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</si>
  <si>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</si>
  <si>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</si>
  <si>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</si>
  <si>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</si>
  <si>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</si>
  <si>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</si>
  <si>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</si>
  <si>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</si>
  <si>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</si>
  <si>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</si>
  <si>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</si>
  <si>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</si>
  <si>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</si>
  <si>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</si>
  <si>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</si>
  <si>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</si>
  <si>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</si>
  <si>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</si>
  <si>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</si>
  <si>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</si>
  <si>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</si>
  <si>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</si>
  <si>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</si>
  <si>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</si>
  <si>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</si>
  <si>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</si>
  <si>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</si>
  <si>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</si>
  <si>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</si>
  <si>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</si>
  <si>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</si>
  <si>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</si>
  <si>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</si>
  <si>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</si>
  <si>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</si>
  <si>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</si>
  <si>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</si>
  <si>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</si>
  <si>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</si>
  <si>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</si>
  <si>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</si>
  <si>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</si>
  <si>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</si>
  <si>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</si>
  <si>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</si>
  <si>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</si>
  <si>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</si>
  <si>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</si>
  <si>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</si>
  <si>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</si>
  <si>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</si>
  <si>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</si>
  <si>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</si>
  <si>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</si>
  <si>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</si>
  <si>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</si>
  <si>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</si>
  <si>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</si>
  <si>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</si>
  <si>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</si>
  <si>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</si>
  <si>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</si>
  <si>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</si>
  <si>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</si>
  <si>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</si>
  <si>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</si>
  <si>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</si>
  <si>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</si>
  <si>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</si>
  <si>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</si>
  <si>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</si>
  <si>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</si>
  <si>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</si>
  <si>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</si>
  <si>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</si>
  <si>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</si>
  <si>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</si>
  <si>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</si>
  <si>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</si>
  <si>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</si>
  <si>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</si>
  <si>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</si>
  <si>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</si>
  <si>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</si>
  <si>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</si>
  <si>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</si>
  <si>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</si>
  <si>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</si>
  <si>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</si>
  <si>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</si>
  <si>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</si>
  <si>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</si>
  <si>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</si>
  <si>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</si>
  <si>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</si>
  <si>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</si>
  <si>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</si>
  <si>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</si>
  <si>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</si>
  <si>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</si>
  <si>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</si>
  <si>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</si>
  <si>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</si>
  <si>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</si>
  <si>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</si>
  <si>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</si>
  <si>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</si>
  <si>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</si>
  <si>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</si>
  <si>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</si>
  <si>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</si>
  <si>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</si>
  <si>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</si>
  <si>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</si>
  <si>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</si>
  <si>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</si>
  <si>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</si>
  <si>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</si>
  <si>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</si>
  <si>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</si>
  <si>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</si>
  <si>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</si>
  <si>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</si>
  <si>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</si>
  <si>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</si>
  <si>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</si>
  <si>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</si>
  <si>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</si>
  <si>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</si>
  <si>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</si>
  <si>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</si>
  <si>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</si>
  <si>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</si>
  <si>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</si>
  <si>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</si>
  <si>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</si>
  <si>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</si>
  <si>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</si>
  <si>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</si>
  <si>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</si>
  <si>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</si>
  <si>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</si>
  <si>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</si>
  <si>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</si>
  <si>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</si>
  <si>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</si>
  <si>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</si>
  <si>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</si>
  <si>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</si>
  <si>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</si>
  <si>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</si>
  <si>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</si>
  <si>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</si>
  <si>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</si>
  <si>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</si>
  <si>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</si>
  <si>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</si>
  <si>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</si>
  <si>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</si>
  <si>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</si>
  <si>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</si>
  <si>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</si>
  <si>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</si>
  <si>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</si>
  <si>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</si>
  <si>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</si>
  <si>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</si>
  <si>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</si>
  <si>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</si>
  <si>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</si>
  <si>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</si>
  <si>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</si>
  <si>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</si>
  <si>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</si>
  <si>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</si>
  <si>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</si>
  <si>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</si>
  <si>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</si>
  <si>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</si>
  <si>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</si>
  <si>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</si>
  <si>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</si>
  <si>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</si>
  <si>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</si>
  <si>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</si>
  <si>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</si>
  <si>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</si>
  <si>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</si>
  <si>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</si>
  <si>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</si>
  <si>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</si>
  <si>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</si>
  <si>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</si>
  <si>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</si>
  <si>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</si>
  <si>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</si>
  <si>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</si>
  <si>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</si>
  <si>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</si>
  <si>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</si>
  <si>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</si>
  <si>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</si>
  <si>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</si>
  <si>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</si>
  <si>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</si>
  <si>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</si>
  <si>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</si>
  <si>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</si>
  <si>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</si>
  <si>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</si>
  <si>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</si>
  <si>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</si>
  <si>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</si>
  <si>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</si>
  <si>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</si>
  <si>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</si>
  <si>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</si>
  <si>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</si>
  <si>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</si>
  <si>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</si>
  <si>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</si>
  <si>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</si>
  <si>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</si>
  <si>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</si>
  <si>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</si>
  <si>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</si>
  <si>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</si>
  <si>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</si>
  <si>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</si>
  <si>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</si>
  <si>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</si>
  <si>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</si>
  <si>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</si>
  <si>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</si>
  <si>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</si>
  <si>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</si>
  <si>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</si>
  <si>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</si>
  <si>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</si>
  <si>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</si>
  <si>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</si>
  <si>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</si>
  <si>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</si>
  <si>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</si>
  <si>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</si>
  <si>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</si>
  <si>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</si>
  <si>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</si>
  <si>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</si>
  <si>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</si>
  <si>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</si>
  <si>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</si>
  <si>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</si>
  <si>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</si>
  <si>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</si>
  <si>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</si>
  <si>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</si>
  <si>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</si>
  <si>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</si>
  <si>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</si>
  <si>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</si>
  <si>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</si>
  <si>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</si>
  <si>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</si>
  <si>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</si>
  <si>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</si>
  <si>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</si>
  <si>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</si>
  <si>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</si>
  <si>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</si>
  <si>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</si>
  <si>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</si>
  <si>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</si>
  <si>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</si>
  <si>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</si>
  <si>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</si>
  <si>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</si>
  <si>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</si>
  <si>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</si>
  <si>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</si>
  <si>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</si>
  <si>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</si>
  <si>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</si>
  <si>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</si>
  <si>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</si>
  <si>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</si>
  <si>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</si>
  <si>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</si>
  <si>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</si>
  <si>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</si>
  <si>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</si>
  <si>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</si>
  <si>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</si>
  <si>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</si>
  <si>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</si>
  <si>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</si>
  <si>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</si>
  <si>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</si>
  <si>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</si>
  <si>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</si>
  <si>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</si>
  <si>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</si>
  <si>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</si>
  <si>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</si>
  <si>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</si>
  <si>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</si>
  <si>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</si>
  <si>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</si>
  <si>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</si>
  <si>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</si>
  <si>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</si>
  <si>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</si>
  <si>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</si>
  <si>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</si>
  <si>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</si>
  <si>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</si>
  <si>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</si>
  <si>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</si>
  <si>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</si>
  <si>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</si>
  <si>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</si>
  <si>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</si>
  <si>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</si>
  <si>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</si>
  <si>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</si>
  <si>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</si>
  <si>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</si>
  <si>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</si>
  <si>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</si>
  <si>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</si>
  <si>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</si>
  <si>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</si>
  <si>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</si>
  <si>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</si>
  <si>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</si>
  <si>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</si>
  <si>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</si>
  <si>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</si>
  <si>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</si>
  <si>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</si>
  <si>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</si>
  <si>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</si>
  <si>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</si>
  <si>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</si>
  <si>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</si>
  <si>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</si>
  <si>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</si>
  <si>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</si>
  <si>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</si>
  <si>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</si>
  <si>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</si>
  <si>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</si>
  <si>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</si>
  <si>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</si>
  <si>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</si>
  <si>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</si>
  <si>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</si>
  <si>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</si>
  <si>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</si>
  <si>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</si>
  <si>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</si>
  <si>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</si>
  <si>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</si>
  <si>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</si>
  <si>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</si>
  <si>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</si>
  <si>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</si>
  <si>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</si>
  <si>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</si>
  <si>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</si>
  <si>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</si>
  <si>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</si>
  <si>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</si>
  <si>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</si>
  <si>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</si>
  <si>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</si>
  <si>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</si>
  <si>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</si>
  <si>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</si>
  <si>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</si>
  <si>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</si>
  <si>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</si>
  <si>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</si>
  <si>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</si>
  <si>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</si>
  <si>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</si>
  <si>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</si>
  <si>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</si>
  <si>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</si>
  <si>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</si>
  <si>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</si>
  <si>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</si>
  <si>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</si>
  <si>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</si>
  <si>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</si>
  <si>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</si>
  <si>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</si>
  <si>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</si>
  <si>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</si>
  <si>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</si>
  <si>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</si>
  <si>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</si>
  <si>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</si>
  <si>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</si>
  <si>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</si>
  <si>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</si>
  <si>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</si>
  <si>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</si>
  <si>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</si>
  <si>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</si>
  <si>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</si>
  <si>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</si>
  <si>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</si>
  <si>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</si>
  <si>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</si>
  <si>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</si>
  <si>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</si>
  <si>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</si>
  <si>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</si>
  <si>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</si>
  <si>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</si>
  <si>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</si>
  <si>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</si>
  <si>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</si>
  <si>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</si>
  <si>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</si>
  <si>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</si>
  <si>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</si>
  <si>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</si>
  <si>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</si>
  <si>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</si>
  <si>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</si>
  <si>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</si>
  <si>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</si>
  <si>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</si>
  <si>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</si>
  <si>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</si>
  <si>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</si>
  <si>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</si>
  <si>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</si>
  <si>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</si>
  <si>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</si>
  <si>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</si>
  <si>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</si>
  <si>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</si>
  <si>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</si>
  <si>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</si>
  <si>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</si>
  <si>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</si>
  <si>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</si>
  <si>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</si>
  <si>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</si>
  <si>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</si>
  <si>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</si>
  <si>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</si>
  <si>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</si>
  <si>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</si>
  <si>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</si>
  <si>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</si>
  <si>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</si>
  <si>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</si>
  <si>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</si>
  <si>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</si>
  <si>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</si>
  <si>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</si>
  <si>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</si>
  <si>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</si>
  <si>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</si>
  <si>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</si>
  <si>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</si>
  <si>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</si>
  <si>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</si>
  <si>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</si>
  <si>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</si>
  <si>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</si>
  <si>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</si>
  <si>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</si>
  <si>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</si>
  <si>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</si>
  <si>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</si>
  <si>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</si>
  <si>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</si>
  <si>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</si>
  <si>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</si>
  <si>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</si>
  <si>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</si>
  <si>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</si>
  <si>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</si>
  <si>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</si>
  <si>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</si>
  <si>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</si>
  <si>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</si>
  <si>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</si>
  <si>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</si>
  <si>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</si>
  <si>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</si>
  <si>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</si>
  <si>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</si>
  <si>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</si>
  <si>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</si>
  <si>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</si>
  <si>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</si>
  <si>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</si>
  <si>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</si>
  <si>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</si>
  <si>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</si>
  <si>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</si>
  <si>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</si>
  <si>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</si>
  <si>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</si>
  <si>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</si>
  <si>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</si>
  <si>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</si>
  <si>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</si>
  <si>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</si>
  <si>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</si>
  <si>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</si>
  <si>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</si>
  <si>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</si>
  <si>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</si>
  <si>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</si>
  <si>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</si>
  <si>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</si>
  <si>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</si>
  <si>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</si>
  <si>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</si>
  <si>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</si>
  <si>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</si>
  <si>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</si>
  <si>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</si>
  <si>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</si>
  <si>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</si>
  <si>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</si>
  <si>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</si>
  <si>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</si>
  <si>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</si>
  <si>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</si>
  <si>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</si>
  <si>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</si>
  <si>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</si>
  <si>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</si>
  <si>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</si>
  <si>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</si>
  <si>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</si>
  <si>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</si>
  <si>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</si>
  <si>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</si>
  <si>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</si>
  <si>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</si>
  <si>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</si>
  <si>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</si>
  <si>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</si>
  <si>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</si>
  <si>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</si>
  <si>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</si>
  <si>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</si>
  <si>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</si>
  <si>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</si>
  <si>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</si>
  <si>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</si>
  <si>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</si>
  <si>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</si>
  <si>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</si>
  <si>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</si>
  <si>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</si>
  <si>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</si>
  <si>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</si>
  <si>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</si>
  <si>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</si>
  <si>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</si>
  <si>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</si>
  <si>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</si>
  <si>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</si>
  <si>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</si>
  <si>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</si>
  <si>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</si>
  <si>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</si>
  <si>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</si>
  <si>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</si>
  <si>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</si>
  <si>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</si>
  <si>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</si>
  <si>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</si>
  <si>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</si>
  <si>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</si>
  <si>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</si>
  <si>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</si>
  <si>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</si>
  <si>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</si>
  <si>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</si>
  <si>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</si>
  <si>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</si>
  <si>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</si>
  <si>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</si>
  <si>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</si>
  <si>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</si>
  <si>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</si>
  <si>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</si>
  <si>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</si>
  <si>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</si>
  <si>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</si>
  <si>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</si>
  <si>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</si>
  <si>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</si>
  <si>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</si>
  <si>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</si>
  <si>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</si>
  <si>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</si>
  <si>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</si>
  <si>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</si>
  <si>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</si>
  <si>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</si>
  <si>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</si>
  <si>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</si>
  <si>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</si>
  <si>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</si>
  <si>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</si>
  <si>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</si>
  <si>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</si>
  <si>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</si>
  <si>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</si>
  <si>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</si>
  <si>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</si>
  <si>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</si>
  <si>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</si>
  <si>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</si>
  <si>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</si>
  <si>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</si>
  <si>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</si>
  <si>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</si>
  <si>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</si>
  <si>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</si>
  <si>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</si>
  <si>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</si>
  <si>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</si>
  <si>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</si>
  <si>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</si>
  <si>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</si>
  <si>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</si>
  <si>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</si>
  <si>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</si>
  <si>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</si>
  <si>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</si>
  <si>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</si>
  <si>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</si>
  <si>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</si>
  <si>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</si>
  <si>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</si>
  <si>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</si>
  <si>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</si>
  <si>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</si>
  <si>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</si>
  <si>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</si>
  <si>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</si>
  <si>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</si>
  <si>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</si>
  <si>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</si>
  <si>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</si>
  <si>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</si>
  <si>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</si>
  <si>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</si>
  <si>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</si>
  <si>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</si>
  <si>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</si>
  <si>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</si>
  <si>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</si>
  <si>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</si>
  <si>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</si>
  <si>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</si>
  <si>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</si>
  <si>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</si>
  <si>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</si>
  <si>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</si>
  <si>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</si>
  <si>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</si>
  <si>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</si>
  <si>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</si>
  <si>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</si>
  <si>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</si>
  <si>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</si>
  <si>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</si>
  <si>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</si>
  <si>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</si>
  <si>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</si>
  <si>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</si>
  <si>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</si>
  <si>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</si>
  <si>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</si>
  <si>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</si>
  <si>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</si>
  <si>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</si>
  <si>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</si>
  <si>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</si>
  <si>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</si>
  <si>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</si>
  <si>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</si>
  <si>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</si>
  <si>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</si>
  <si>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</si>
  <si>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</si>
  <si>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</si>
  <si>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</si>
  <si>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</si>
  <si>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</si>
  <si>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</si>
  <si>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</si>
  <si>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</si>
  <si>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</si>
  <si>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</si>
  <si>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</si>
  <si>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</si>
  <si>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</si>
  <si>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</si>
  <si>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</si>
  <si>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</si>
  <si>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</si>
  <si>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</si>
  <si>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</si>
  <si>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</si>
  <si>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</si>
  <si>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</si>
  <si>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</si>
  <si>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</si>
  <si>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</si>
  <si>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</si>
  <si>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</si>
  <si>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</si>
  <si>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</si>
  <si>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</si>
  <si>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</si>
  <si>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</si>
  <si>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</si>
  <si>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</si>
  <si>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</si>
  <si>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</si>
  <si>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</si>
  <si>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</si>
  <si>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</si>
  <si>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</si>
  <si>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</si>
  <si>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</si>
  <si>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</si>
  <si>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</si>
  <si>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</si>
  <si>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</si>
  <si>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</si>
  <si>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</si>
  <si>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</si>
  <si>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</si>
  <si>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</si>
  <si>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</si>
  <si>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</si>
  <si>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</si>
  <si>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</si>
  <si>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</si>
  <si>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</si>
  <si>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</si>
  <si>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</si>
  <si>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</si>
  <si>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</si>
  <si>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</si>
  <si>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</si>
  <si>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</si>
  <si>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</si>
  <si>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</si>
  <si>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</si>
  <si>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</si>
  <si>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</si>
  <si>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</si>
  <si>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</si>
  <si>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</si>
  <si>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</si>
  <si>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</si>
  <si>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</si>
  <si>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</si>
  <si>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</si>
  <si>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</si>
  <si>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</si>
  <si>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</si>
  <si>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</si>
  <si>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</si>
  <si>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</si>
  <si>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</si>
  <si>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</si>
  <si>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</si>
  <si>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</si>
  <si>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</si>
  <si>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</si>
  <si>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</si>
  <si>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</si>
  <si>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</si>
  <si>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</si>
  <si>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</si>
  <si>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</si>
  <si>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</si>
  <si>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</si>
  <si>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</si>
  <si>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</si>
  <si>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</si>
  <si>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</si>
  <si>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</si>
  <si>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</si>
  <si>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</si>
  <si>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</si>
  <si>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</si>
  <si>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</si>
  <si>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</si>
  <si>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</si>
  <si>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</si>
  <si>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</si>
  <si>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</si>
  <si>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</si>
  <si>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</si>
  <si>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</si>
  <si>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</si>
  <si>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</si>
  <si>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</si>
  <si>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</si>
  <si>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</si>
  <si>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</si>
  <si>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</si>
  <si>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</si>
  <si>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</si>
  <si>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</si>
  <si>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</si>
  <si>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</si>
  <si>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</si>
  <si>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</si>
  <si>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</si>
  <si>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</si>
  <si>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</si>
  <si>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</si>
  <si>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</si>
  <si>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</si>
  <si>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</si>
  <si>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</si>
  <si>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</si>
  <si>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</si>
  <si>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</si>
  <si>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</si>
  <si>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</si>
  <si>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</si>
  <si>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</si>
  <si>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</si>
  <si>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</si>
  <si>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</si>
  <si>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</si>
  <si>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</si>
  <si>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</si>
  <si>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</si>
  <si>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</si>
  <si>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</si>
  <si>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</si>
  <si>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</si>
  <si>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</si>
  <si>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</si>
  <si>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</si>
  <si>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</si>
  <si>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</si>
  <si>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</si>
  <si>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</si>
  <si>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</si>
  <si>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</si>
  <si>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</si>
  <si>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</si>
  <si>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</si>
  <si>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</si>
  <si>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</si>
  <si>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</si>
  <si>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</si>
  <si>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</si>
  <si>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</si>
  <si>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</si>
  <si>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</si>
  <si>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</si>
  <si>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</si>
  <si>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</si>
  <si>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</si>
  <si>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</si>
  <si>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</si>
  <si>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</si>
  <si>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</si>
  <si>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</si>
  <si>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</si>
  <si>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</si>
  <si>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</si>
  <si>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</si>
  <si>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</si>
  <si>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</si>
  <si>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</si>
  <si>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</si>
  <si>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</si>
  <si>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</si>
  <si>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</si>
  <si>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</si>
  <si>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</si>
  <si>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</si>
  <si>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</si>
  <si>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</si>
  <si>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</si>
  <si>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</si>
  <si>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</si>
  <si>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</si>
  <si>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</si>
  <si>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</si>
  <si>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</si>
  <si>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</si>
  <si>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</si>
  <si>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</si>
  <si>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</si>
  <si>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</si>
  <si>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</si>
  <si>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</si>
  <si>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</si>
  <si>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</si>
  <si>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</si>
  <si>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</si>
  <si>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</si>
  <si>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</si>
  <si>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</si>
  <si>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</si>
  <si>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</si>
  <si>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</si>
  <si>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</si>
  <si>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</si>
  <si>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</si>
  <si>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</si>
  <si>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</si>
  <si>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</si>
  <si>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</si>
  <si>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</si>
  <si>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</si>
  <si>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</si>
  <si>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</si>
  <si>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</si>
  <si>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</si>
  <si>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</si>
  <si>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</si>
  <si>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</si>
  <si>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</si>
  <si>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</si>
  <si>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</si>
  <si>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</si>
  <si>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</si>
  <si>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</si>
  <si>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</si>
  <si>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</si>
  <si>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</si>
  <si>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</si>
  <si>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</si>
  <si>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</si>
  <si>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</si>
  <si>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</si>
  <si>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</si>
  <si>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</si>
  <si>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</si>
  <si>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</si>
  <si>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</si>
  <si>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</si>
  <si>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</si>
  <si>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</si>
  <si>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</si>
  <si>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</si>
  <si>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</si>
  <si>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</si>
  <si>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</si>
  <si>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</si>
  <si>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</si>
  <si>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</si>
  <si>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</si>
  <si>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</si>
  <si>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</si>
  <si>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</si>
  <si>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</si>
  <si>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</si>
  <si>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</si>
  <si>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</si>
  <si>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</si>
  <si>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</si>
  <si>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</si>
  <si>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</si>
  <si>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</si>
  <si>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</si>
  <si>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</si>
  <si>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</si>
  <si>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</si>
  <si>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</si>
  <si>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</si>
  <si>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</si>
  <si>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</si>
  <si>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</si>
  <si>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</si>
  <si>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</si>
  <si>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</si>
  <si>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</si>
  <si>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</si>
  <si>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</si>
  <si>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</si>
  <si>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</si>
  <si>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</si>
  <si>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</si>
  <si>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</si>
  <si>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</si>
  <si>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</si>
  <si>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</si>
  <si>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</si>
  <si>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</si>
  <si>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</si>
  <si>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</si>
  <si>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</si>
  <si>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</si>
  <si>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</si>
  <si>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</si>
  <si>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</si>
  <si>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</si>
  <si>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</si>
  <si>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</si>
  <si>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</si>
  <si>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</si>
  <si>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</si>
  <si>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</si>
  <si>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</si>
  <si>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</si>
  <si>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</si>
  <si>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</si>
  <si>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</si>
  <si>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</si>
  <si>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</si>
  <si>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</si>
  <si>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</si>
  <si>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</si>
  <si>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</si>
  <si>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</si>
  <si>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</si>
  <si>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</si>
  <si>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</si>
  <si>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</si>
  <si>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</si>
  <si>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</si>
  <si>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</si>
  <si>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</si>
  <si>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</si>
  <si>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</si>
  <si>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</si>
  <si>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</si>
  <si>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</si>
  <si>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</si>
  <si>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</si>
  <si>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</si>
  <si>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</si>
  <si>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</si>
  <si>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</si>
  <si>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</si>
  <si>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</si>
  <si>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</si>
  <si>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</si>
  <si>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</si>
  <si>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</si>
  <si>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</si>
  <si>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</si>
  <si>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</si>
  <si>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</si>
  <si>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</si>
  <si>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</si>
  <si>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</si>
  <si>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</si>
  <si>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</si>
  <si>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</si>
  <si>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</si>
  <si>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</si>
  <si>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</si>
  <si>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</si>
  <si>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</si>
  <si>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</si>
  <si>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</si>
  <si>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</si>
  <si>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</si>
  <si>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</si>
  <si>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</si>
  <si>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</si>
  <si>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</si>
  <si>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</si>
  <si>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</si>
  <si>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</si>
  <si>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</si>
  <si>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</si>
  <si>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</si>
  <si>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</si>
  <si>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</si>
  <si>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</si>
  <si>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</si>
  <si>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</si>
  <si>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</si>
  <si>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</si>
  <si>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</si>
  <si>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</si>
  <si>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</si>
  <si>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</si>
  <si>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</si>
  <si>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</si>
  <si>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</si>
  <si>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</si>
  <si>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</si>
  <si>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</si>
  <si>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</si>
  <si>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</si>
  <si>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</si>
  <si>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</si>
  <si>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</si>
  <si>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</si>
  <si>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</si>
  <si>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</si>
  <si>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</si>
  <si>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</si>
  <si>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</si>
  <si>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</si>
  <si>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</si>
  <si>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</si>
  <si>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</si>
  <si>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</si>
  <si>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</si>
  <si>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</si>
  <si>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</si>
  <si>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</si>
  <si>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</si>
  <si>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</si>
  <si>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</si>
  <si>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</si>
  <si>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</si>
  <si>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</si>
  <si>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</si>
  <si>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</si>
  <si>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</si>
  <si>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</si>
  <si>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</si>
  <si>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</si>
  <si>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</si>
  <si>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</si>
  <si>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</si>
  <si>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</si>
  <si>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</si>
  <si>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</si>
  <si>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</si>
  <si>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</si>
  <si>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</si>
  <si>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</si>
  <si>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</si>
  <si>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</si>
  <si>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</si>
  <si>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</si>
  <si>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</si>
  <si>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</si>
  <si>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</si>
  <si>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</si>
  <si>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</si>
  <si>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</si>
  <si>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</si>
  <si>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</si>
  <si>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</si>
  <si>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</si>
  <si>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</si>
  <si>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</si>
  <si>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</si>
  <si>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</si>
  <si>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</si>
  <si>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</si>
  <si>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</si>
  <si>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</si>
  <si>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</si>
  <si>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</si>
  <si>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</si>
  <si>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</si>
  <si>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</si>
  <si>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</si>
  <si>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</si>
  <si>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</si>
  <si>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</si>
  <si>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</si>
  <si>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</si>
  <si>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</si>
  <si>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</si>
  <si>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</si>
  <si>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</si>
  <si>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</si>
  <si>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</si>
  <si>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</si>
  <si>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</si>
  <si>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</si>
  <si>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</si>
  <si>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</si>
  <si>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</si>
  <si>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</si>
  <si>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</si>
  <si>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</si>
  <si>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</si>
  <si>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</si>
  <si>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</si>
  <si>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</si>
  <si>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</si>
  <si>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</si>
  <si>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</si>
  <si>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</si>
  <si>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</si>
  <si>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</si>
  <si>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</si>
  <si>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</si>
  <si>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</si>
  <si>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</si>
  <si>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</si>
  <si>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</si>
  <si>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</si>
  <si>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</si>
  <si>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</si>
  <si>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</si>
  <si>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</si>
  <si>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</si>
  <si>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</si>
  <si>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</si>
  <si>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</si>
  <si>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</si>
  <si>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</si>
  <si>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</si>
  <si>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</si>
  <si>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</si>
  <si>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</si>
  <si>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</si>
  <si>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</si>
  <si>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</si>
  <si>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</si>
  <si>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</si>
  <si>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</si>
  <si>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</si>
  <si>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</si>
  <si>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</si>
  <si>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</si>
  <si>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</si>
  <si>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</si>
  <si>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</si>
  <si>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</si>
  <si>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</si>
  <si>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</si>
  <si>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</si>
  <si>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</si>
  <si>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</si>
  <si>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</si>
  <si>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</si>
  <si>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</si>
  <si>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</si>
  <si>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</si>
  <si>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</si>
  <si>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</si>
  <si>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</si>
  <si>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</si>
  <si>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</si>
  <si>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</si>
  <si>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</si>
  <si>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</si>
  <si>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</si>
  <si>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</si>
  <si>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</si>
  <si>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</si>
  <si>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</si>
  <si>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</si>
  <si>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</si>
  <si>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</si>
  <si>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</si>
  <si>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</si>
  <si>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</si>
  <si>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</si>
  <si>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</si>
  <si>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</si>
  <si>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</si>
  <si>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</si>
  <si>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</si>
  <si>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</si>
  <si>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</si>
  <si>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</si>
  <si>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</si>
  <si>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</si>
  <si>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</si>
  <si>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</si>
  <si>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</si>
  <si>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</si>
  <si>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</si>
  <si>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</si>
  <si>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</si>
  <si>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</si>
  <si>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</si>
  <si>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</si>
  <si>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</si>
  <si>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</si>
  <si>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</si>
  <si>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</si>
  <si>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</si>
  <si>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</si>
  <si>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</si>
  <si>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</si>
  <si>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</si>
  <si>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</si>
  <si>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</si>
  <si>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</si>
  <si>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</si>
  <si>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</si>
  <si>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</si>
  <si>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</si>
  <si>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</si>
  <si>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</si>
  <si>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</si>
  <si>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</si>
  <si>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</si>
  <si>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</si>
  <si>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</si>
  <si>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</si>
  <si>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</si>
  <si>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</si>
  <si>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</si>
  <si>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</si>
  <si>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</si>
  <si>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</si>
  <si>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</si>
  <si>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</si>
  <si>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</si>
  <si>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</si>
  <si>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</si>
  <si>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</si>
  <si>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</si>
  <si>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</si>
  <si>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</si>
  <si>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</si>
  <si>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</si>
  <si>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</si>
  <si>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</si>
  <si>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</si>
  <si>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</si>
  <si>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</si>
  <si>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</si>
  <si>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</si>
  <si>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</si>
  <si>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</si>
  <si>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</si>
  <si>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</si>
  <si>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</si>
  <si>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</si>
  <si>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</si>
  <si>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</si>
  <si>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</si>
  <si>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</si>
  <si>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</si>
  <si>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</si>
  <si>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</si>
  <si>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</si>
  <si>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</si>
  <si>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</si>
  <si>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</si>
  <si>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</si>
  <si>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</si>
  <si>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</si>
  <si>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</si>
  <si>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</si>
  <si>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</si>
  <si>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</si>
  <si>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</si>
  <si>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</si>
  <si>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</si>
  <si>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</si>
  <si>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</si>
  <si>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</si>
  <si>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</si>
  <si>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</si>
  <si>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</si>
  <si>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</si>
  <si>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</si>
  <si>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</si>
  <si>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</si>
  <si>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</si>
  <si>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</si>
  <si>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</si>
  <si>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</si>
  <si>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</si>
  <si>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</si>
  <si>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</si>
  <si>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</si>
  <si>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</si>
  <si>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</si>
  <si>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</si>
  <si>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</si>
  <si>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</si>
  <si>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</si>
  <si>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</si>
  <si>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</si>
  <si>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</si>
  <si>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</si>
  <si>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</si>
  <si>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</si>
  <si>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</si>
  <si>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</si>
  <si>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</si>
  <si>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</si>
  <si>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</si>
  <si>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</si>
  <si>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</si>
  <si>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</si>
  <si>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</si>
  <si>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</si>
  <si>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</si>
  <si>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</si>
  <si>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</si>
  <si>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</si>
  <si>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</si>
  <si>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</si>
  <si>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</si>
  <si>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</si>
  <si>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</si>
  <si>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</si>
  <si>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</si>
  <si>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</si>
  <si>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</si>
  <si>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</si>
  <si>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</si>
  <si>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</si>
  <si>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</si>
  <si>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</si>
  <si>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</si>
  <si>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</si>
  <si>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</si>
  <si>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</si>
  <si>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</si>
  <si>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</si>
  <si>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</si>
  <si>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</si>
  <si>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</si>
  <si>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</si>
  <si>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</si>
  <si>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</si>
  <si>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</si>
  <si>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</si>
  <si>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</si>
  <si>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</si>
  <si>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</si>
  <si>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</si>
  <si>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</si>
  <si>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</si>
  <si>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</si>
  <si>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</si>
  <si>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</si>
  <si>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</si>
  <si>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</si>
  <si>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</si>
  <si>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</si>
  <si>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</si>
  <si>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</si>
  <si>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</si>
  <si>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</si>
  <si>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</si>
  <si>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</si>
  <si>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</si>
  <si>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</si>
  <si>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</si>
  <si>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</si>
  <si>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</si>
  <si>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</si>
  <si>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</si>
  <si>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</si>
  <si>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</si>
  <si>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</si>
  <si>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</si>
  <si>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</si>
  <si>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</si>
  <si>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</si>
  <si>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</si>
  <si>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</si>
  <si>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</si>
  <si>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</si>
  <si>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</si>
  <si>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</si>
  <si>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</si>
  <si>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</si>
  <si>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</si>
  <si>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</si>
  <si>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</si>
  <si>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</si>
  <si>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</si>
  <si>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</si>
  <si>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</si>
  <si>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</si>
  <si>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</si>
  <si>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</si>
  <si>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</si>
  <si>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</si>
  <si>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</si>
  <si>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</si>
  <si>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</si>
  <si>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</si>
  <si>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</si>
  <si>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</si>
  <si>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</si>
  <si>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</si>
  <si>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</si>
  <si>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</si>
  <si>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</si>
  <si>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</si>
  <si>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</si>
  <si>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</si>
  <si>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</si>
  <si>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</si>
  <si>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</si>
  <si>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</si>
  <si>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</si>
  <si>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</si>
  <si>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</si>
  <si>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</si>
  <si>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</si>
  <si>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</si>
  <si>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</si>
  <si>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</si>
  <si>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</si>
  <si>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</si>
  <si>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</si>
  <si>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</si>
  <si>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</si>
  <si>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</si>
  <si>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</si>
  <si>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</si>
  <si>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</si>
  <si>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</si>
  <si>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</si>
  <si>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</si>
  <si>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</si>
  <si>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</si>
  <si>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</si>
  <si>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</si>
  <si>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</si>
  <si>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</si>
  <si>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</si>
  <si>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</si>
  <si>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</si>
  <si>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</si>
  <si>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</si>
  <si>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</si>
  <si>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</si>
  <si>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</si>
  <si>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</si>
  <si>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</si>
  <si>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</si>
  <si>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</si>
  <si>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</si>
  <si>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</si>
  <si>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</si>
  <si>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</si>
  <si>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</si>
  <si>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</si>
  <si>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</si>
  <si>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</si>
  <si>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</si>
  <si>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</si>
  <si>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</si>
  <si>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</si>
  <si>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</si>
  <si>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</si>
  <si>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</si>
  <si>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</si>
  <si>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</si>
  <si>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</si>
  <si>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</si>
  <si>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</si>
  <si>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</si>
  <si>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</si>
  <si>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</si>
  <si>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</si>
  <si>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</si>
  <si>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</si>
  <si>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</si>
  <si>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</si>
  <si>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</si>
  <si>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</si>
  <si>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</si>
  <si>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</si>
  <si>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</si>
  <si>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</si>
  <si>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</si>
  <si>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</si>
  <si>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</si>
  <si>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</si>
  <si>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</si>
  <si>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</si>
  <si>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</si>
  <si>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</si>
  <si>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</si>
  <si>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</si>
  <si>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</si>
  <si>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</si>
  <si>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</si>
  <si>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</si>
  <si>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</si>
  <si>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</si>
  <si>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</si>
  <si>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</si>
  <si>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</si>
  <si>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</si>
  <si>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</si>
  <si>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</si>
  <si>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</si>
  <si>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</si>
  <si>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</si>
  <si>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</si>
  <si>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</si>
  <si>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</si>
  <si>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</si>
  <si>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</si>
  <si>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</si>
  <si>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</si>
  <si>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</si>
  <si>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</si>
  <si>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</si>
  <si>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</si>
  <si>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</si>
  <si>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</si>
  <si>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</si>
  <si>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</si>
  <si>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</si>
  <si>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</si>
  <si>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</si>
  <si>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</si>
  <si>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</si>
  <si>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</si>
  <si>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</si>
  <si>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</si>
  <si>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</si>
  <si>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</si>
  <si>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</si>
  <si>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</si>
  <si>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</si>
  <si>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</si>
  <si>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</si>
  <si>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</si>
  <si>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</si>
  <si>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</si>
  <si>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</si>
  <si>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</si>
  <si>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</si>
  <si>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</si>
  <si>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</si>
  <si>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</si>
  <si>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</si>
  <si>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</si>
  <si>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</si>
  <si>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</si>
  <si>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</si>
  <si>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</si>
  <si>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</si>
  <si>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</si>
  <si>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</si>
  <si>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</si>
  <si>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</si>
  <si>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</si>
  <si>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</si>
  <si>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</si>
  <si>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</si>
  <si>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</si>
  <si>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</si>
  <si>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</si>
  <si>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</si>
  <si>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</si>
  <si>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</si>
  <si>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</si>
  <si>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</si>
  <si>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</si>
  <si>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</si>
  <si>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</si>
  <si>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</si>
  <si>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</si>
  <si>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</si>
  <si>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</si>
  <si>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</si>
  <si>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</si>
  <si>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</si>
  <si>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</si>
  <si>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</si>
  <si>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</si>
  <si>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</si>
  <si>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</si>
  <si>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</si>
  <si>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</si>
  <si>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</si>
  <si>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</si>
  <si>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</si>
  <si>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</si>
  <si>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</si>
  <si>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</si>
  <si>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</si>
  <si>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</si>
  <si>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</si>
  <si>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</si>
  <si>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</si>
  <si>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</si>
  <si>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</si>
  <si>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</si>
  <si>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</si>
  <si>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</si>
  <si>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</si>
  <si>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</si>
  <si>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</si>
  <si>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</si>
  <si>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</si>
  <si>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</si>
  <si>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</si>
  <si>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</si>
  <si>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</si>
  <si>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</si>
  <si>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</si>
  <si>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</si>
  <si>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</si>
  <si>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</si>
  <si>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</si>
  <si>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</si>
  <si>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</si>
  <si>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</si>
  <si>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</si>
  <si>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</si>
  <si>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</si>
  <si>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</si>
  <si>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</si>
  <si>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</si>
  <si>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</si>
  <si>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</si>
  <si>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</si>
  <si>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</si>
  <si>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</si>
  <si>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</si>
  <si>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</si>
  <si>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</si>
  <si>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</si>
  <si>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</si>
  <si>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</si>
  <si>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</si>
  <si>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</si>
  <si>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</si>
  <si>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</si>
  <si>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</si>
  <si>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</si>
  <si>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</si>
  <si>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</si>
  <si>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</si>
  <si>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</si>
  <si>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</si>
  <si>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</si>
  <si>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</si>
  <si>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</si>
  <si>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</si>
  <si>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</si>
  <si>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</si>
  <si>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</si>
  <si>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</si>
  <si>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</si>
  <si>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</si>
  <si>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</si>
  <si>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</si>
  <si>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</si>
  <si>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</si>
  <si>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</si>
  <si>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</si>
  <si>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</si>
  <si>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</si>
  <si>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</si>
  <si>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</si>
  <si>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</si>
  <si>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</si>
  <si>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</si>
  <si>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</si>
  <si>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</si>
  <si>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</si>
  <si>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</si>
  <si>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</si>
  <si>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</si>
  <si>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</si>
  <si>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</si>
  <si>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</si>
  <si>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</si>
  <si>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</si>
  <si>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</si>
  <si>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</si>
  <si>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</si>
  <si>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</si>
  <si>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</si>
  <si>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</si>
  <si>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</si>
  <si>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</si>
  <si>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</si>
  <si>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</si>
  <si>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</si>
  <si>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</si>
  <si>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</si>
  <si>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</si>
  <si>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</si>
  <si>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</si>
  <si>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</si>
  <si>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</si>
  <si>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</si>
  <si>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</si>
  <si>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</si>
  <si>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</si>
  <si>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</si>
  <si>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</si>
  <si>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</si>
  <si>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</si>
  <si>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</si>
  <si>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</si>
  <si>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</si>
  <si>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</si>
  <si>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</si>
  <si>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</si>
  <si>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</si>
  <si>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</si>
  <si>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</si>
  <si>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</si>
  <si>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</si>
  <si>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</si>
  <si>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</si>
  <si>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</si>
  <si>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</si>
  <si>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</si>
  <si>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</si>
  <si>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</si>
  <si>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</si>
  <si>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</si>
  <si>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</si>
  <si>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</si>
  <si>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</si>
  <si>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</si>
  <si>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</si>
  <si>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</si>
  <si>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</si>
  <si>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</si>
  <si>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</si>
  <si>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</si>
  <si>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</si>
  <si>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</si>
  <si>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</si>
  <si>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</si>
  <si>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</si>
  <si>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</si>
  <si>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</si>
  <si>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</si>
  <si>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</si>
  <si>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</si>
  <si>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</si>
  <si>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</si>
  <si>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</si>
  <si>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</si>
  <si>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</si>
  <si>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</si>
  <si>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</si>
  <si>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</si>
  <si>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</si>
  <si>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</si>
  <si>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</si>
  <si>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</si>
  <si>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</si>
  <si>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</si>
  <si>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</si>
  <si>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</si>
  <si>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</si>
  <si>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</si>
  <si>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</si>
  <si>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</si>
  <si>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</si>
  <si>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</si>
  <si>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</si>
  <si>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</si>
  <si>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</si>
  <si>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</si>
  <si>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</si>
  <si>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</si>
  <si>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</si>
  <si>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</si>
  <si>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</si>
  <si>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</si>
  <si>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</si>
  <si>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</si>
  <si>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</si>
  <si>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</si>
  <si>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</si>
  <si>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</si>
  <si>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</si>
  <si>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</si>
  <si>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</si>
  <si>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</si>
  <si>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</si>
  <si>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</si>
  <si>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</si>
  <si>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</si>
  <si>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</si>
  <si>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</si>
  <si>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</si>
  <si>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</si>
  <si>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</si>
  <si>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</si>
  <si>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</si>
  <si>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</si>
  <si>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</si>
  <si>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</si>
  <si>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</si>
  <si>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</si>
  <si>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</si>
  <si>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</si>
  <si>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</si>
  <si>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</si>
  <si>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</si>
  <si>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</si>
  <si>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</si>
  <si>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</si>
  <si>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</si>
  <si>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</si>
  <si>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</si>
  <si>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</si>
  <si>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</si>
  <si>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</si>
  <si>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</si>
  <si>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</si>
  <si>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</si>
  <si>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</si>
  <si>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</si>
  <si>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</si>
  <si>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</si>
  <si>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</si>
  <si>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</si>
  <si>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</si>
  <si>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</si>
  <si>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</si>
  <si>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</si>
  <si>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</si>
  <si>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</si>
  <si>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</si>
  <si>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</si>
  <si>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</si>
  <si>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</si>
  <si>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</si>
  <si>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</si>
  <si>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</si>
  <si>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</si>
  <si>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</si>
  <si>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</si>
  <si>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</si>
  <si>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</si>
  <si>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</si>
  <si>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</si>
  <si>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</si>
  <si>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</si>
  <si>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</si>
  <si>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</si>
  <si>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</si>
  <si>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</si>
  <si>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</si>
  <si>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</si>
  <si>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</si>
  <si>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</si>
  <si>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</si>
  <si>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</si>
  <si>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</si>
  <si>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</si>
  <si>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</si>
  <si>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</si>
  <si>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</si>
  <si>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</si>
  <si>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</si>
  <si>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</si>
  <si>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</si>
  <si>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</si>
  <si>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</si>
  <si>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</si>
  <si>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</si>
  <si>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</si>
  <si>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</si>
  <si>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</si>
  <si>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</si>
  <si>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</si>
  <si>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</si>
  <si>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</si>
  <si>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</si>
  <si>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</si>
  <si>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</si>
  <si>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</si>
  <si>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</si>
  <si>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</si>
  <si>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</si>
  <si>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</si>
  <si>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</si>
  <si>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</si>
  <si>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</si>
  <si>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</si>
  <si>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</si>
  <si>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</si>
  <si>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</si>
  <si>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</si>
  <si>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</si>
  <si>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</si>
  <si>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</si>
  <si>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</si>
  <si>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</si>
  <si>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</si>
  <si>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</si>
  <si>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</si>
  <si>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</si>
  <si>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</si>
  <si>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</si>
  <si>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</si>
  <si>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</si>
  <si>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</si>
  <si>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</si>
  <si>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</si>
  <si>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</si>
  <si>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</si>
  <si>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</si>
  <si>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</si>
  <si>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</si>
  <si>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</si>
  <si>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</si>
  <si>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</si>
  <si>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</si>
  <si>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</si>
  <si>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</si>
  <si>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</si>
  <si>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</si>
  <si>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</si>
  <si>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</si>
  <si>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</si>
  <si>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</si>
  <si>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</si>
  <si>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</si>
  <si>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</si>
  <si>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</si>
  <si>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</si>
  <si>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</si>
  <si>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</si>
  <si>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</si>
  <si>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</si>
  <si>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</si>
  <si>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</si>
  <si>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</si>
  <si>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</si>
  <si>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</si>
  <si>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</si>
  <si>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</si>
  <si>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</si>
  <si>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</si>
  <si>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</si>
  <si>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</si>
  <si>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</si>
  <si>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</si>
  <si>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</si>
  <si>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</si>
  <si>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</si>
  <si>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</si>
  <si>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</si>
  <si>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</si>
  <si>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</si>
  <si>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</si>
  <si>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</si>
  <si>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</si>
  <si>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</si>
  <si>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</si>
  <si>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</si>
  <si>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</si>
  <si>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</si>
  <si>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</si>
  <si>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</si>
  <si>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</si>
  <si>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</si>
  <si>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</si>
  <si>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</si>
  <si>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</si>
  <si>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</si>
  <si>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</si>
  <si>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</si>
  <si>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</si>
  <si>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</si>
  <si>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</si>
  <si>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</si>
  <si>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</si>
  <si>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</si>
  <si>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</si>
  <si>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</si>
  <si>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</si>
  <si>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</si>
  <si>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</si>
  <si>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</si>
  <si>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</si>
  <si>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</si>
  <si>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</si>
  <si>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</si>
  <si>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</si>
  <si>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</si>
  <si>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</si>
  <si>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</si>
  <si>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</si>
  <si>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</si>
  <si>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</si>
  <si>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</si>
  <si>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</si>
  <si>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</si>
  <si>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</si>
  <si>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</si>
  <si>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</si>
  <si>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</si>
  <si>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</si>
  <si>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</si>
  <si>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</si>
  <si>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</si>
  <si>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</si>
  <si>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</si>
  <si>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</si>
  <si>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</si>
  <si>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</si>
  <si>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</si>
  <si>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</si>
  <si>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</si>
  <si>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</si>
  <si>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</si>
  <si>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</si>
  <si>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</si>
  <si>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</si>
  <si>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</si>
  <si>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</si>
  <si>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</si>
  <si>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</si>
  <si>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</si>
  <si>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</si>
  <si>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</si>
  <si>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</si>
  <si>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</si>
  <si>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</si>
  <si>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</si>
  <si>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</si>
  <si>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</si>
  <si>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</si>
  <si>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</si>
  <si>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</si>
  <si>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</si>
  <si>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</si>
  <si>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</si>
  <si>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</si>
  <si>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</si>
  <si>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</si>
  <si>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</si>
  <si>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</si>
  <si>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</si>
  <si>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</si>
  <si>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</si>
  <si>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</si>
  <si>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</si>
  <si>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</si>
  <si>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</si>
  <si>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</si>
  <si>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</si>
  <si>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</si>
  <si>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</si>
  <si>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</si>
  <si>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</si>
  <si>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</si>
  <si>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</si>
  <si>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</si>
  <si>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</si>
  <si>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</si>
  <si>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</si>
  <si>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</si>
  <si>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</si>
  <si>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</si>
  <si>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</si>
  <si>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</si>
  <si>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</si>
  <si>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</si>
  <si>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</si>
  <si>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</si>
  <si>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</si>
  <si>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</si>
  <si>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</si>
  <si>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</si>
  <si>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</si>
  <si>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</si>
  <si>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</si>
  <si>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</si>
  <si>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</si>
  <si>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</si>
  <si>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</si>
  <si>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</si>
  <si>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</si>
  <si>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</si>
  <si>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</si>
  <si>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</si>
  <si>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</si>
  <si>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</si>
  <si>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</si>
  <si>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</si>
  <si>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</si>
  <si>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</si>
  <si>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</si>
  <si>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</si>
  <si>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</si>
  <si>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</si>
  <si>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</si>
  <si>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</si>
  <si>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</si>
  <si>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</si>
  <si>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</si>
  <si>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</si>
  <si>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</si>
  <si>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</si>
  <si>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</si>
  <si>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</si>
  <si>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</si>
  <si>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</si>
  <si>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</si>
  <si>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</si>
  <si>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</si>
  <si>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</si>
  <si>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</si>
  <si>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</si>
  <si>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</si>
  <si>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</si>
  <si>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</si>
  <si>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</si>
  <si>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</si>
  <si>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</si>
  <si>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</si>
  <si>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</si>
  <si>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</si>
  <si>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</si>
  <si>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</si>
  <si>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</si>
  <si>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</si>
  <si>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</si>
  <si>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</si>
  <si>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</si>
  <si>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</si>
  <si>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</si>
  <si>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</si>
  <si>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</si>
  <si>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</si>
  <si>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</si>
  <si>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</si>
  <si>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</si>
  <si>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</si>
  <si>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</si>
  <si>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</si>
  <si>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</si>
  <si>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</si>
  <si>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</si>
  <si>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</si>
  <si>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</si>
  <si>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</si>
  <si>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</si>
  <si>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</si>
  <si>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</si>
  <si>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</si>
  <si>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</si>
  <si>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</si>
  <si>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</si>
  <si>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</si>
  <si>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</si>
  <si>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</si>
  <si>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</si>
  <si>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</si>
  <si>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</si>
  <si>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</si>
  <si>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</si>
  <si>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</si>
  <si>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</si>
  <si>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</si>
  <si>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</si>
  <si>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</si>
  <si>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</si>
  <si>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</si>
  <si>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</si>
  <si>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</si>
  <si>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</si>
  <si>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</si>
  <si>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</si>
  <si>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</si>
  <si>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</si>
  <si>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</si>
  <si>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</si>
  <si>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</si>
  <si>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</si>
  <si>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</si>
  <si>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</si>
  <si>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</si>
  <si>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</si>
  <si>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</si>
  <si>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</si>
  <si>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</si>
  <si>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</si>
  <si>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</si>
  <si>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</si>
  <si>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</si>
  <si>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</si>
  <si>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</si>
  <si>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</si>
  <si>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</si>
  <si>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</si>
  <si>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</si>
  <si>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</si>
  <si>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</si>
  <si>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</si>
  <si>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</si>
  <si>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</si>
  <si>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</si>
  <si>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</si>
  <si>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</si>
  <si>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</si>
  <si>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</si>
  <si>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</si>
  <si>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</si>
  <si>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</si>
  <si>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</si>
  <si>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</si>
  <si>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</si>
  <si>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</si>
  <si>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</si>
  <si>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</si>
  <si>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</si>
  <si>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</si>
  <si>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</si>
  <si>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</si>
  <si>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</si>
  <si>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</si>
  <si>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</si>
  <si>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</si>
  <si>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</si>
  <si>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</si>
  <si>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</si>
  <si>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</si>
  <si>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</si>
  <si>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</si>
  <si>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</si>
  <si>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</si>
  <si>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</si>
  <si>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</si>
  <si>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</si>
  <si>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</si>
  <si>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</si>
  <si>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</si>
  <si>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</si>
  <si>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</si>
  <si>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</si>
  <si>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</si>
  <si>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</si>
  <si>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</si>
  <si>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</si>
  <si>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</si>
  <si>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</si>
  <si>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</si>
  <si>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</si>
  <si>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</si>
  <si>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</si>
  <si>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</si>
  <si>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</si>
  <si>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</si>
  <si>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</si>
  <si>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</si>
  <si>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</si>
  <si>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</si>
  <si>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</si>
  <si>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</si>
  <si>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</si>
  <si>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</si>
  <si>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</si>
  <si>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</si>
  <si>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</si>
  <si>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</si>
  <si>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</si>
  <si>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</si>
  <si>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</si>
  <si>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</si>
  <si>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</si>
  <si>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</si>
  <si>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</si>
  <si>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</si>
  <si>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</si>
  <si>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</si>
  <si>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</si>
  <si>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</si>
  <si>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</si>
  <si>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</si>
  <si>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</si>
  <si>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</si>
  <si>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</si>
  <si>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</si>
  <si>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</si>
  <si>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</si>
  <si>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</si>
  <si>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</si>
  <si>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</si>
  <si>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</si>
  <si>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</si>
  <si>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</si>
  <si>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</si>
  <si>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</si>
  <si>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</si>
  <si>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</si>
  <si>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</si>
  <si>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</si>
  <si>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</si>
  <si>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</si>
  <si>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</si>
  <si>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</si>
  <si>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</si>
  <si>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</si>
  <si>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</si>
  <si>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</si>
  <si>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</si>
  <si>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</si>
  <si>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</si>
  <si>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</si>
  <si>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</si>
  <si>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</si>
  <si>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</si>
  <si>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</si>
  <si>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</si>
  <si>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</si>
  <si>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</si>
  <si>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</si>
  <si>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</si>
  <si>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</si>
  <si>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</si>
  <si>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</si>
  <si>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</si>
  <si>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</si>
  <si>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</si>
  <si>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</si>
  <si>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</si>
  <si>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</si>
  <si>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</si>
  <si>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</si>
  <si>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</si>
  <si>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</si>
  <si>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</si>
  <si>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</si>
  <si>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</si>
  <si>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</si>
  <si>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</si>
  <si>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</si>
  <si>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</si>
  <si>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</si>
  <si>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</si>
  <si>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</si>
  <si>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</si>
  <si>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</si>
  <si>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</si>
  <si>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</si>
  <si>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</si>
  <si>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</si>
  <si>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</si>
  <si>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</si>
  <si>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</si>
  <si>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</si>
  <si>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</si>
  <si>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</si>
  <si>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</si>
  <si>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</si>
  <si>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</si>
  <si>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</si>
  <si>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</si>
  <si>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</si>
  <si>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</si>
  <si>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</si>
  <si>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</si>
  <si>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</si>
  <si>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</si>
  <si>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</si>
  <si>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</si>
  <si>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</si>
  <si>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</si>
  <si>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</si>
  <si>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</si>
  <si>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</si>
  <si>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</si>
  <si>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</si>
  <si>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</si>
  <si>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</si>
  <si>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</si>
  <si>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</si>
  <si>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</si>
  <si>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</si>
  <si>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</si>
  <si>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</si>
  <si>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</si>
  <si>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</si>
  <si>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</si>
  <si>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</si>
  <si>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</si>
  <si>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</si>
  <si>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</si>
  <si>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</si>
  <si>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</si>
  <si>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</si>
  <si>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</si>
  <si>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</si>
  <si>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</si>
  <si>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</si>
  <si>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</si>
  <si>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</si>
  <si>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</si>
  <si>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</si>
  <si>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</si>
  <si>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</si>
  <si>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</si>
  <si>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</si>
  <si>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</si>
  <si>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</si>
  <si>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</si>
  <si>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</si>
  <si>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</si>
  <si>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</si>
  <si>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</si>
  <si>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</si>
  <si>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</si>
  <si>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</si>
  <si>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</si>
  <si>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</si>
  <si>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</si>
  <si>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</si>
  <si>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</si>
  <si>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</si>
  <si>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</si>
  <si>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</si>
  <si>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</si>
  <si>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</si>
  <si>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</si>
  <si>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</si>
  <si>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</si>
  <si>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</si>
  <si>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</si>
  <si>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</si>
  <si>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</si>
  <si>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</si>
  <si>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</si>
  <si>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</si>
  <si>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</si>
  <si>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</si>
  <si>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</si>
  <si>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</si>
  <si>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</si>
  <si>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</si>
  <si>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</si>
  <si>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</si>
  <si>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</si>
  <si>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</si>
  <si>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</si>
  <si>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</si>
  <si>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</si>
  <si>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</si>
  <si>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</si>
  <si>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</si>
  <si>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</si>
  <si>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</si>
  <si>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</si>
  <si>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</si>
  <si>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</si>
  <si>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</si>
  <si>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</si>
  <si>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</si>
  <si>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</si>
  <si>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</si>
  <si>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</si>
  <si>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</si>
  <si>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</si>
  <si>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</si>
  <si>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</si>
  <si>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</si>
  <si>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</si>
  <si>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</si>
  <si>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</si>
  <si>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</si>
  <si>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</si>
  <si>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</si>
  <si>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</si>
  <si>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</si>
  <si>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</si>
  <si>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</si>
  <si>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</si>
  <si>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</si>
  <si>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</si>
  <si>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</si>
  <si>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</si>
  <si>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</si>
  <si>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</si>
  <si>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</si>
  <si>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</si>
  <si>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</si>
  <si>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</si>
  <si>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</si>
  <si>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</si>
  <si>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</si>
  <si>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</si>
  <si>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</si>
  <si>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</si>
  <si>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</si>
  <si>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</si>
  <si>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</si>
  <si>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</si>
  <si>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</si>
  <si>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</si>
  <si>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</si>
  <si>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</si>
  <si>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</si>
  <si>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</si>
  <si>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</si>
  <si>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</si>
  <si>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</si>
  <si>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</si>
  <si>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</si>
  <si>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</si>
  <si>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</si>
  <si>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</si>
  <si>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</si>
  <si>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</si>
  <si>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</si>
  <si>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</si>
  <si>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</si>
  <si>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</si>
  <si>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</si>
  <si>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</si>
  <si>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</si>
  <si>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</si>
  <si>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</si>
  <si>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</si>
  <si>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</si>
  <si>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</si>
  <si>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</si>
  <si>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</si>
  <si>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</si>
  <si>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</si>
  <si>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</si>
  <si>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</si>
  <si>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</si>
  <si>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</si>
  <si>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</si>
  <si>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</si>
  <si>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</si>
  <si>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</si>
  <si>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</si>
  <si>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</si>
  <si>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</si>
  <si>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</si>
  <si>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</si>
  <si>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</si>
  <si>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</si>
  <si>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</si>
  <si>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</si>
  <si>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</si>
  <si>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</si>
  <si>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</si>
  <si>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</si>
  <si>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</si>
  <si>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</si>
  <si>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</si>
  <si>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</si>
  <si>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</si>
  <si>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</si>
  <si>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</si>
  <si>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</si>
  <si>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</si>
  <si>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</si>
  <si>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</si>
  <si>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</si>
  <si>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</si>
  <si>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</si>
  <si>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</si>
  <si>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</si>
  <si>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</si>
  <si>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</si>
  <si>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</si>
  <si>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</si>
  <si>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</si>
  <si>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</si>
  <si>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</si>
  <si>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</si>
  <si>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</si>
  <si>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</si>
  <si>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</si>
  <si>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</si>
  <si>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</si>
  <si>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</si>
  <si>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</si>
  <si>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</si>
  <si>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</si>
  <si>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</si>
  <si>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</si>
  <si>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</si>
  <si>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</si>
  <si>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</si>
  <si>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</si>
  <si>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</si>
  <si>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</si>
  <si>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</si>
  <si>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</si>
  <si>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</si>
  <si>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</si>
  <si>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</si>
  <si>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</si>
  <si>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</si>
  <si>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</si>
  <si>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</si>
  <si>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</si>
  <si>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</si>
  <si>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</si>
  <si>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</si>
  <si>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</si>
  <si>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</si>
  <si>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</si>
  <si>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</si>
  <si>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</si>
  <si>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</si>
  <si>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</si>
  <si>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</si>
  <si>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</si>
  <si>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</si>
  <si>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</si>
  <si>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</si>
  <si>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</si>
  <si>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</si>
  <si>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</si>
  <si>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</si>
  <si>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</si>
  <si>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</si>
  <si>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</si>
  <si>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</si>
  <si>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</si>
  <si>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</si>
  <si>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</si>
  <si>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</si>
  <si>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</si>
  <si>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</si>
  <si>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</si>
  <si>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</si>
  <si>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</si>
  <si>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</si>
  <si>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</si>
  <si>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</si>
  <si>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</si>
  <si>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</si>
  <si>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</si>
  <si>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</si>
  <si>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</si>
  <si>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</si>
  <si>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</si>
  <si>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</si>
  <si>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</si>
  <si>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</si>
  <si>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</si>
  <si>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</si>
  <si>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</si>
  <si>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</si>
  <si>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</si>
  <si>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</si>
  <si>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</si>
  <si>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</si>
  <si>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</si>
  <si>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</si>
  <si>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</si>
  <si>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</si>
  <si>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</si>
  <si>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</si>
  <si>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</si>
  <si>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</si>
  <si>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</si>
  <si>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</si>
  <si>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</si>
  <si>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</si>
  <si>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</si>
  <si>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</si>
  <si>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</si>
  <si>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</si>
  <si>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</si>
  <si>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</si>
  <si>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</si>
  <si>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</si>
  <si>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</si>
  <si>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</si>
  <si>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</si>
  <si>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</si>
  <si>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</si>
  <si>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</si>
  <si>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</si>
  <si>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</si>
  <si>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</si>
  <si>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</si>
  <si>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</si>
  <si>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</si>
  <si>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</si>
  <si>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</si>
  <si>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</si>
  <si>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</si>
  <si>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</si>
  <si>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</si>
  <si>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</si>
  <si>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</si>
  <si>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</si>
  <si>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</si>
  <si>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</si>
  <si>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</si>
  <si>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</si>
  <si>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</si>
  <si>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</si>
  <si>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</si>
  <si>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</si>
  <si>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</si>
  <si>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</si>
  <si>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</si>
  <si>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</si>
  <si>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</si>
  <si>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</si>
  <si>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</si>
  <si>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</si>
  <si>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</si>
  <si>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</si>
  <si>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</si>
  <si>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</si>
  <si>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</si>
  <si>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</si>
  <si>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</si>
  <si>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</si>
  <si>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</si>
  <si>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</si>
  <si>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</si>
  <si>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</si>
  <si>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</si>
  <si>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</si>
  <si>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</si>
  <si>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</si>
  <si>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</si>
  <si>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</si>
  <si>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</si>
  <si>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</si>
  <si>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</si>
  <si>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</si>
  <si>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</si>
  <si>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</si>
  <si>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</si>
  <si>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</si>
  <si>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</si>
  <si>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</si>
  <si>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</si>
  <si>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</si>
  <si>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</si>
  <si>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</si>
  <si>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</si>
  <si>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</si>
  <si>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</si>
  <si>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</si>
  <si>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</si>
  <si>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</si>
  <si>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</si>
  <si>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</si>
  <si>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</si>
  <si>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</si>
  <si>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</si>
  <si>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</si>
  <si>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</si>
  <si>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</si>
  <si>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</si>
  <si>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</si>
  <si>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</si>
  <si>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</si>
  <si>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</si>
  <si>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</si>
  <si>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</si>
  <si>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</si>
  <si>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</si>
  <si>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</si>
  <si>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</si>
  <si>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</si>
  <si>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</si>
  <si>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</si>
  <si>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</si>
  <si>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</si>
  <si>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</si>
  <si>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</si>
  <si>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</si>
  <si>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</si>
  <si>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</si>
  <si>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</si>
  <si>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</si>
  <si>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</si>
  <si>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</si>
  <si>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</si>
  <si>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</si>
  <si>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</si>
  <si>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</si>
  <si>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</si>
  <si>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</si>
  <si>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</si>
  <si>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</si>
  <si>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</si>
  <si>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</si>
  <si>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</si>
  <si>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</si>
  <si>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</si>
  <si>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</si>
  <si>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</si>
  <si>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</si>
  <si>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</si>
  <si>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</si>
  <si>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</si>
  <si>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</si>
  <si>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</si>
  <si>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</si>
  <si>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</si>
  <si>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</si>
  <si>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</si>
  <si>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</si>
  <si>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</si>
  <si>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</si>
  <si>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</si>
  <si>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</si>
  <si>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</si>
  <si>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</si>
  <si>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</si>
  <si>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</si>
  <si>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</si>
  <si>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</si>
  <si>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</si>
  <si>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</si>
  <si>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</si>
  <si>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</si>
  <si>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</si>
  <si>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</si>
  <si>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</si>
  <si>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</si>
  <si>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</si>
  <si>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</si>
  <si>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</si>
  <si>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</si>
  <si>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</si>
  <si>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</si>
  <si>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</si>
  <si>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</si>
  <si>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</si>
  <si>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</si>
  <si>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</si>
  <si>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</si>
  <si>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</si>
  <si>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</si>
  <si>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</si>
  <si>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</si>
  <si>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</si>
  <si>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</si>
  <si>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</si>
  <si>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</si>
  <si>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</si>
  <si>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</si>
  <si>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</si>
  <si>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</si>
  <si>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</si>
  <si>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</si>
  <si>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</si>
  <si>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</si>
  <si>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</si>
  <si>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</si>
  <si>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</si>
  <si>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</si>
  <si>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</si>
  <si>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</si>
  <si>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</si>
  <si>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</si>
  <si>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</si>
  <si>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</si>
  <si>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</si>
  <si>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</si>
  <si>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</si>
  <si>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</si>
  <si>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</si>
  <si>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</si>
  <si>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</si>
  <si>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</si>
  <si>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</si>
  <si>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</si>
  <si>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</si>
  <si>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</si>
  <si>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</si>
  <si>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</si>
  <si>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</si>
  <si>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</si>
  <si>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</si>
  <si>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</si>
  <si>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</si>
  <si>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</si>
  <si>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</si>
  <si>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</si>
  <si>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</si>
  <si>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</si>
  <si>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</si>
  <si>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</si>
  <si>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</si>
  <si>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</si>
  <si>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</si>
  <si>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</si>
  <si>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</si>
  <si>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</si>
  <si>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</si>
  <si>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</si>
  <si>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</si>
  <si>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</si>
  <si>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</si>
  <si>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</si>
  <si>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</si>
  <si>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</si>
  <si>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</si>
  <si>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</si>
  <si>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</si>
  <si>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</si>
  <si>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</si>
  <si>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</si>
  <si>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</si>
  <si>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</si>
  <si>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</si>
  <si>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</si>
  <si>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</si>
  <si>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</si>
  <si>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</si>
  <si>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</si>
  <si>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</si>
  <si>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</si>
  <si>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</si>
  <si>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</si>
  <si>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</si>
  <si>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</si>
  <si>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</si>
  <si>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</si>
  <si>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</si>
  <si>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</si>
  <si>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</si>
  <si>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</si>
  <si>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</si>
  <si>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</si>
  <si>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</si>
  <si>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</si>
  <si>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</si>
  <si>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</si>
  <si>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</si>
  <si>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</si>
  <si>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</si>
  <si>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</si>
  <si>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</si>
  <si>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</si>
  <si>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</si>
  <si>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</si>
  <si>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</si>
  <si>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</si>
  <si>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</si>
  <si>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</si>
  <si>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</si>
  <si>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</si>
  <si>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</si>
  <si>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</si>
  <si>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</si>
  <si>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</si>
  <si>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</si>
  <si>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</si>
  <si>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</si>
  <si>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</si>
  <si>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</si>
  <si>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</si>
  <si>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</si>
  <si>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</si>
  <si>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</si>
  <si>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</si>
  <si>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</si>
  <si>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</si>
  <si>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</si>
  <si>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</si>
  <si>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</si>
  <si>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</si>
  <si>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</si>
  <si>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</si>
  <si>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</si>
  <si>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</si>
  <si>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</si>
  <si>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</si>
  <si>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</si>
  <si>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</si>
  <si>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</si>
  <si>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</si>
  <si>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</si>
  <si>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</si>
  <si>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</si>
  <si>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</si>
  <si>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</si>
  <si>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</si>
  <si>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</si>
  <si>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</si>
  <si>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</si>
  <si>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</si>
  <si>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</si>
  <si>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</si>
  <si>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</si>
  <si>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</si>
  <si>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</si>
  <si>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</si>
  <si>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</si>
  <si>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</si>
  <si>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</si>
  <si>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</si>
  <si>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</si>
  <si>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</si>
  <si>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</si>
  <si>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</si>
  <si>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</si>
  <si>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</si>
  <si>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</si>
  <si>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</si>
  <si>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</si>
  <si>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</si>
  <si>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</si>
  <si>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</si>
  <si>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</si>
  <si>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</si>
  <si>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</si>
  <si>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</si>
  <si>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</si>
  <si>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</si>
  <si>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</si>
  <si>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</si>
  <si>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</si>
  <si>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</si>
  <si>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</si>
  <si>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</si>
  <si>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</si>
  <si>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</si>
  <si>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</si>
  <si>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</si>
  <si>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</si>
  <si>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</si>
  <si>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</si>
  <si>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</si>
  <si>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</si>
  <si>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</si>
  <si>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</si>
  <si>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</si>
  <si>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</si>
  <si>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</si>
  <si>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</si>
  <si>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</si>
  <si>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</si>
  <si>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</si>
  <si>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</si>
  <si>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</si>
  <si>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</si>
  <si>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</si>
  <si>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</si>
  <si>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</si>
  <si>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</si>
  <si>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</si>
  <si>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</si>
  <si>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</si>
  <si>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</si>
  <si>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</si>
  <si>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</si>
  <si>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</si>
  <si>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</si>
  <si>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</si>
  <si>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</si>
  <si>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</si>
  <si>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</si>
  <si>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</si>
  <si>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</si>
  <si>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</si>
  <si>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</si>
  <si>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</si>
  <si>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</si>
  <si>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</si>
  <si>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</si>
  <si>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</si>
  <si>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</si>
  <si>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</si>
  <si>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</si>
  <si>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</si>
  <si>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</si>
  <si>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</si>
  <si>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</si>
  <si>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</si>
  <si>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</si>
  <si>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</si>
  <si>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</si>
  <si>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</si>
  <si>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</si>
  <si>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</si>
  <si>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</si>
  <si>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</si>
  <si>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</si>
  <si>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</si>
  <si>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</si>
  <si>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</si>
  <si>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</si>
  <si>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</si>
  <si>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</si>
  <si>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</si>
  <si>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</si>
  <si>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</si>
  <si>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</si>
  <si>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</si>
  <si>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</si>
  <si>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</si>
  <si>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</si>
  <si>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</si>
  <si>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</si>
  <si>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</si>
  <si>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</si>
  <si>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</si>
  <si>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</si>
  <si>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</si>
  <si>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</si>
  <si>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</si>
  <si>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</si>
  <si>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</si>
  <si>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</si>
  <si>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</si>
  <si>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</si>
  <si>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</si>
  <si>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</si>
  <si>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</si>
  <si>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</si>
  <si>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</si>
  <si>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</si>
  <si>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</si>
  <si>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</si>
  <si>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</si>
  <si>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</si>
  <si>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</si>
  <si>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</si>
  <si>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</si>
  <si>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</si>
  <si>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</si>
  <si>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</si>
  <si>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</si>
  <si>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</si>
  <si>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</si>
  <si>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</si>
  <si>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</si>
  <si>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</si>
  <si>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</si>
  <si>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</si>
  <si>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</si>
  <si>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</si>
  <si>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</si>
  <si>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</si>
  <si>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</si>
  <si>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</si>
  <si>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</si>
  <si>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</si>
  <si>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</si>
  <si>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</si>
  <si>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</si>
  <si>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</si>
  <si>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</si>
  <si>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</si>
  <si>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</si>
  <si>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</si>
  <si>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</si>
  <si>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</si>
  <si>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</si>
  <si>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</si>
  <si>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</si>
  <si>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</si>
  <si>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</si>
  <si>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</si>
  <si>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</si>
  <si>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</si>
  <si>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</si>
  <si>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</si>
  <si>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</si>
  <si>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</si>
  <si>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</si>
  <si>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</si>
  <si>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</si>
  <si>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</si>
  <si>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</si>
  <si>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</si>
  <si>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</si>
  <si>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</si>
  <si>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</si>
  <si>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</si>
  <si>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</si>
  <si>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</si>
  <si>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</si>
  <si>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</si>
  <si>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</si>
  <si>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</si>
  <si>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</si>
  <si>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</si>
  <si>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</si>
  <si>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</si>
  <si>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</si>
  <si>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</si>
  <si>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</si>
  <si>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</si>
  <si>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</si>
  <si>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</si>
  <si>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</si>
  <si>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</si>
  <si>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</si>
  <si>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</si>
  <si>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</si>
  <si>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</si>
  <si>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</si>
  <si>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</si>
  <si>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</si>
  <si>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</si>
  <si>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</si>
  <si>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</si>
  <si>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</si>
  <si>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</si>
  <si>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</si>
  <si>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</si>
  <si>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</si>
  <si>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</si>
  <si>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</si>
  <si>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</si>
  <si>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</si>
  <si>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</si>
  <si>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</si>
  <si>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</si>
  <si>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</si>
  <si>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</si>
  <si>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</si>
  <si>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</si>
  <si>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</si>
  <si>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</si>
  <si>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</si>
  <si>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</si>
  <si>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</si>
  <si>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</si>
  <si>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</si>
  <si>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</si>
  <si>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</si>
  <si>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</si>
  <si>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</si>
  <si>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</si>
  <si>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</si>
  <si>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</si>
  <si>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</si>
  <si>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</si>
  <si>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</si>
  <si>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</si>
  <si>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</si>
  <si>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</si>
  <si>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</si>
  <si>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</si>
  <si>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</si>
  <si>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</si>
  <si>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</si>
  <si>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</si>
  <si>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</si>
  <si>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</si>
  <si>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</si>
  <si>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</si>
  <si>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</si>
  <si>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</si>
  <si>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</si>
  <si>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</si>
  <si>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</si>
  <si>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</si>
  <si>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</si>
  <si>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</si>
  <si>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</si>
  <si>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</si>
  <si>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</si>
  <si>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</si>
  <si>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</si>
  <si>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</si>
  <si>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</si>
  <si>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</si>
  <si>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</si>
  <si>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</si>
  <si>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</si>
  <si>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</si>
  <si>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</si>
  <si>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</si>
  <si>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</si>
  <si>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</si>
  <si>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</si>
  <si>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</si>
  <si>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</si>
  <si>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</si>
  <si>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</si>
  <si>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</si>
  <si>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</si>
  <si>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</si>
  <si>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</si>
  <si>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</si>
  <si>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</si>
  <si>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</si>
  <si>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</si>
  <si>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</si>
  <si>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</si>
  <si>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</si>
  <si>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</si>
  <si>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</si>
  <si>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</si>
  <si>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</si>
  <si>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</si>
  <si>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</si>
  <si>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</si>
  <si>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</si>
  <si>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</si>
  <si>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</si>
  <si>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</si>
  <si>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</si>
  <si>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</si>
  <si>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</si>
  <si>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</si>
  <si>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</si>
  <si>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</si>
  <si>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</si>
  <si>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</si>
  <si>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</si>
  <si>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</si>
  <si>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</si>
  <si>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</si>
  <si>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</si>
  <si>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</si>
  <si>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</si>
  <si>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</si>
  <si>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</si>
  <si>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</si>
  <si>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</si>
  <si>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</si>
  <si>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</si>
  <si>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</si>
  <si>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</si>
  <si>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</si>
  <si>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</si>
  <si>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</si>
  <si>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</si>
  <si>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</si>
  <si>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</si>
  <si>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</si>
  <si>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</si>
  <si>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</si>
  <si>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</si>
  <si>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</si>
  <si>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</si>
  <si>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</si>
  <si>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</si>
  <si>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</si>
  <si>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</si>
  <si>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</si>
  <si>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</si>
  <si>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</si>
  <si>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</si>
  <si>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</si>
  <si>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</si>
  <si>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</si>
  <si>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</si>
  <si>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</si>
  <si>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</si>
  <si>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</si>
  <si>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</si>
  <si>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</si>
  <si>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</si>
  <si>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</si>
  <si>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</si>
  <si>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</si>
  <si>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</si>
  <si>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</si>
  <si>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</si>
  <si>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</si>
  <si>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</si>
  <si>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</si>
  <si>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</si>
  <si>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</si>
  <si>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</si>
  <si>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</si>
  <si>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</si>
  <si>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</si>
  <si>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</si>
  <si>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</si>
  <si>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</si>
  <si>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</si>
  <si>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</si>
  <si>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</si>
  <si>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</si>
  <si>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</si>
  <si>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</si>
  <si>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</si>
  <si>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</si>
  <si>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</si>
  <si>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</si>
  <si>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</si>
  <si>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</si>
  <si>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</si>
  <si>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</si>
  <si>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</si>
  <si>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</si>
  <si>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</si>
  <si>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</si>
  <si>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</si>
  <si>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</si>
  <si>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</si>
  <si>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</si>
  <si>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</si>
  <si>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</si>
  <si>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</si>
  <si>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</si>
  <si>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</si>
  <si>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</si>
  <si>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</si>
  <si>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</si>
  <si>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</si>
  <si>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</si>
  <si>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</si>
  <si>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</si>
  <si>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</si>
  <si>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</si>
  <si>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</si>
  <si>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</si>
  <si>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</si>
  <si>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</si>
  <si>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</si>
  <si>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</si>
  <si>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</si>
  <si>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</si>
  <si>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</si>
  <si>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</si>
  <si>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</si>
  <si>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</si>
  <si>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</si>
  <si>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</si>
  <si>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</si>
  <si>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</si>
  <si>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</si>
  <si>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</si>
  <si>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</si>
  <si>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</si>
  <si>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</si>
  <si>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</si>
  <si>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</si>
  <si>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</si>
  <si>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</si>
  <si>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</si>
  <si>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</si>
  <si>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</si>
  <si>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</si>
  <si>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</si>
  <si>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</si>
  <si>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</si>
  <si>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</si>
  <si>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</si>
  <si>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</si>
  <si>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</si>
  <si>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</si>
  <si>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</si>
  <si>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</si>
  <si>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</si>
  <si>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</si>
  <si>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</si>
  <si>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</si>
  <si>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</si>
  <si>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</si>
  <si>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</si>
  <si>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</si>
  <si>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</si>
  <si>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</si>
  <si>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</si>
  <si>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</si>
  <si>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</si>
  <si>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</si>
  <si>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</si>
  <si>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</si>
  <si>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</si>
  <si>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</si>
  <si>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</si>
  <si>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</si>
  <si>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</si>
  <si>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</si>
  <si>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</si>
  <si>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</si>
  <si>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</si>
  <si>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</si>
  <si>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</si>
  <si>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</si>
  <si>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</si>
  <si>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</si>
  <si>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</si>
  <si>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</si>
  <si>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</si>
  <si>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</si>
  <si>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</si>
  <si>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</si>
  <si>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</si>
  <si>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</si>
  <si>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</si>
  <si>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</si>
  <si>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</si>
  <si>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</si>
  <si>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</si>
  <si>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</si>
  <si>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</si>
  <si>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</si>
  <si>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</si>
  <si>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</si>
  <si>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</si>
  <si>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</si>
  <si>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</si>
  <si>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</si>
  <si>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</si>
  <si>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</si>
  <si>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</si>
  <si>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</si>
  <si>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</si>
  <si>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</si>
  <si>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</si>
  <si>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</si>
  <si>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</si>
  <si>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</si>
  <si>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</si>
  <si>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</si>
  <si>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</si>
  <si>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</si>
  <si>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</si>
  <si>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</si>
  <si>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</si>
  <si>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</si>
  <si>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</si>
  <si>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</si>
  <si>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</si>
  <si>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</si>
  <si>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</si>
  <si>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</si>
  <si>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</si>
  <si>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</si>
  <si>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</si>
  <si>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</si>
  <si>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</si>
  <si>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</si>
  <si>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</si>
  <si>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</si>
  <si>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</si>
  <si>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</si>
  <si>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</si>
  <si>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</si>
  <si>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</si>
  <si>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</si>
  <si>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</si>
  <si>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</si>
  <si>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</si>
  <si>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</si>
  <si>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</si>
  <si>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</si>
  <si>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</si>
  <si>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</si>
  <si>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</si>
  <si>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</si>
  <si>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</si>
  <si>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</si>
  <si>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</si>
  <si>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</si>
  <si>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</si>
  <si>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</si>
  <si>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</si>
  <si>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</si>
  <si>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</si>
  <si>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</si>
  <si>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</si>
  <si>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</si>
  <si>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</si>
  <si>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</si>
  <si>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</si>
  <si>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</si>
  <si>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</si>
  <si>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</si>
  <si>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</si>
  <si>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</si>
  <si>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</si>
  <si>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</si>
  <si>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</si>
  <si>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</si>
  <si>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</si>
  <si>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</si>
  <si>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</si>
  <si>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</si>
  <si>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</si>
  <si>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</si>
  <si>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</si>
  <si>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</si>
  <si>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</si>
  <si>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</si>
  <si>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</si>
  <si>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</si>
  <si>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</si>
  <si>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</si>
  <si>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</si>
  <si>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</si>
  <si>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</si>
  <si>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</si>
  <si>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</si>
  <si>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</si>
  <si>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</si>
  <si>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</si>
  <si>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</si>
  <si>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</si>
  <si>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</si>
  <si>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</si>
  <si>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</si>
  <si>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</si>
  <si>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</si>
  <si>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</si>
  <si>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</si>
  <si>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</si>
  <si>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</si>
  <si>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</si>
  <si>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</si>
  <si>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</si>
  <si>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Ngoulmepa-New</t>
  </si>
  <si>
    <t>LIT_523</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</si>
  <si>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</si>
  <si>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</si>
  <si>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</si>
  <si>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</si>
  <si>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</si>
  <si>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</si>
  <si>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</si>
  <si>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</si>
  <si>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</si>
  <si>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</si>
  <si>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</si>
  <si>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</si>
  <si>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</si>
  <si>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</si>
  <si>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</si>
  <si>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</si>
  <si>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</si>
  <si>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</si>
  <si>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</si>
  <si>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</si>
  <si>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</si>
  <si>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</si>
  <si>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</si>
  <si>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</si>
  <si>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</si>
  <si>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</si>
  <si>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</si>
  <si>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</si>
  <si>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</si>
  <si>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</si>
  <si>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</si>
  <si>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</si>
  <si>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</si>
  <si>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</si>
  <si>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</si>
  <si>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</si>
  <si>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</si>
  <si>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</si>
  <si>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</si>
  <si>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</si>
  <si>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</si>
  <si>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</si>
  <si>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</si>
  <si>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</si>
  <si>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</si>
  <si>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</si>
  <si>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</si>
  <si>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</si>
  <si>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</si>
  <si>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</si>
  <si>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</si>
  <si>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</si>
  <si>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</si>
  <si>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</si>
  <si>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</si>
  <si>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</si>
  <si>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</si>
  <si>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</si>
  <si>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</si>
  <si>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</si>
  <si>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</si>
  <si>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</si>
  <si>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</si>
  <si>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</si>
  <si>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</si>
  <si>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</si>
  <si>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</si>
  <si>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</si>
  <si>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</si>
  <si>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</si>
  <si>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</si>
  <si>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</si>
  <si>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</si>
  <si>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</si>
  <si>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</si>
  <si>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</si>
  <si>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</si>
  <si>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</si>
  <si>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</si>
  <si>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</si>
  <si>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</si>
  <si>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</si>
  <si>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</si>
  <si>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</si>
  <si>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</si>
  <si>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</si>
  <si>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</si>
  <si>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</si>
  <si>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</si>
  <si>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</si>
  <si>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</si>
  <si>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</si>
  <si>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</si>
  <si>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</si>
  <si>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</si>
  <si>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</si>
  <si>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</si>
  <si>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</si>
  <si>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</si>
  <si>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</si>
  <si>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</si>
  <si>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</si>
  <si>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</si>
  <si>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</si>
  <si>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</si>
  <si>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</si>
  <si>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</si>
  <si>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</si>
  <si>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</si>
  <si>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</si>
  <si>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</si>
  <si>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</si>
  <si>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</si>
  <si>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</si>
  <si>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</si>
  <si>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</si>
  <si>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</si>
  <si>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</si>
  <si>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</si>
  <si>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</si>
  <si>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</si>
  <si>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</si>
  <si>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</si>
  <si>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</si>
  <si>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</si>
  <si>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</si>
  <si>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</si>
  <si>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</si>
  <si>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</si>
  <si>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</si>
  <si>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</si>
  <si>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</si>
  <si>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</si>
  <si>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</si>
  <si>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</si>
  <si>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</si>
  <si>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</si>
  <si>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</si>
  <si>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</si>
  <si>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</si>
  <si>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</si>
  <si>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</si>
  <si>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</si>
  <si>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</si>
  <si>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</si>
  <si>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</si>
  <si>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</si>
  <si>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</si>
  <si>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</si>
  <si>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</si>
  <si>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</si>
  <si>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</si>
  <si>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</si>
  <si>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</si>
  <si>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</si>
  <si>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</si>
  <si>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</si>
  <si>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</si>
  <si>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</si>
  <si>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</si>
  <si>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</si>
  <si>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</si>
  <si>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</si>
  <si>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</si>
  <si>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</si>
  <si>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</si>
  <si>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</si>
  <si>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</si>
  <si>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</si>
  <si>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</si>
  <si>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</si>
  <si>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</si>
  <si>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</si>
  <si>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</si>
  <si>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</si>
  <si>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</si>
  <si>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</si>
  <si>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</si>
  <si>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</si>
  <si>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</si>
  <si>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</si>
  <si>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</si>
  <si>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</si>
  <si>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</si>
  <si>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</si>
  <si>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</si>
  <si>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</si>
  <si>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</si>
  <si>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</si>
  <si>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</si>
  <si>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</si>
  <si>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</si>
  <si>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</si>
  <si>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</si>
  <si>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</si>
  <si>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</si>
  <si>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</si>
  <si>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</si>
  <si>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</si>
  <si>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</si>
  <si>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</si>
  <si>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</si>
  <si>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</si>
  <si>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</si>
  <si>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</si>
  <si>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</si>
  <si>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</si>
  <si>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</si>
  <si>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</si>
  <si>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</si>
  <si>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</si>
  <si>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</si>
  <si>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</si>
  <si>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</si>
  <si>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</si>
  <si>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</si>
  <si>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</si>
  <si>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</si>
  <si>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</si>
  <si>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</si>
  <si>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</si>
  <si>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</si>
  <si>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</si>
  <si>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</si>
  <si>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</si>
  <si>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</si>
  <si>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</si>
  <si>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</si>
  <si>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</si>
  <si>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</si>
  <si>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</si>
  <si>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</si>
  <si>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</si>
  <si>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</si>
  <si>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</si>
  <si>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</si>
  <si>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</si>
  <si>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</si>
  <si>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</si>
  <si>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</si>
  <si>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</si>
  <si>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</si>
  <si>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</si>
  <si>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</si>
  <si>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</si>
  <si>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</si>
  <si>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</si>
  <si>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</si>
  <si>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</si>
  <si>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</si>
  <si>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</si>
  <si>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</si>
  <si>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</si>
  <si>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</si>
  <si>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</si>
  <si>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</si>
  <si>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</si>
  <si>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</si>
  <si>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</si>
  <si>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</si>
  <si>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</si>
  <si>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</si>
  <si>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</si>
  <si>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</si>
  <si>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</si>
  <si>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</si>
  <si>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</si>
  <si>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</si>
  <si>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</si>
  <si>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</si>
  <si>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</si>
  <si>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</si>
  <si>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</si>
  <si>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</si>
  <si>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</si>
  <si>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</si>
  <si>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</si>
  <si>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</si>
  <si>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</si>
  <si>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</si>
  <si>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</si>
  <si>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</si>
  <si>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</si>
  <si>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</si>
  <si>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</si>
  <si>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</si>
  <si>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</si>
  <si>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</si>
  <si>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</si>
  <si>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</si>
  <si>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</si>
  <si>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</si>
  <si>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</si>
  <si>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</si>
  <si>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Tole-IHS</t>
  </si>
  <si>
    <t>SUO_189</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</si>
  <si>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</si>
  <si>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</si>
  <si>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</si>
  <si>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</si>
  <si>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</si>
  <si>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</si>
  <si>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</si>
  <si>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</si>
  <si>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</si>
  <si>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</si>
  <si>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</si>
  <si>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</si>
  <si>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</si>
  <si>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</si>
  <si>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</si>
  <si>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</si>
  <si>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</si>
  <si>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</si>
  <si>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</si>
  <si>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</si>
  <si>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</si>
  <si>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</si>
  <si>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</si>
  <si>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</si>
  <si>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</si>
  <si>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</si>
  <si>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</si>
  <si>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</si>
  <si>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</si>
  <si>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</si>
  <si>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</si>
  <si>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</si>
  <si>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</si>
  <si>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</si>
  <si>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</si>
  <si>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</si>
  <si>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</si>
  <si>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</si>
  <si>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</si>
  <si>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</si>
  <si>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</si>
  <si>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</si>
  <si>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</si>
  <si>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</si>
  <si>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</si>
  <si>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</si>
  <si>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</si>
  <si>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</si>
  <si>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</si>
  <si>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</si>
  <si>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</si>
  <si>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</si>
  <si>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</si>
  <si>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</si>
  <si>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</si>
  <si>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</si>
  <si>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</si>
  <si>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</si>
  <si>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</si>
  <si>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</si>
  <si>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</si>
  <si>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</si>
  <si>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</si>
  <si>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</si>
  <si>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</si>
  <si>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</si>
  <si>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</si>
  <si>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</si>
  <si>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</si>
  <si>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</si>
  <si>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</si>
  <si>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</si>
  <si>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</si>
  <si>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</si>
  <si>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</si>
  <si>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</si>
  <si>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</si>
  <si>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</si>
  <si>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</si>
  <si>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</si>
  <si>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</si>
  <si>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</si>
  <si>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</si>
  <si>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</si>
  <si>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</si>
  <si>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</si>
  <si>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</si>
  <si>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</si>
  <si>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</si>
  <si>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</si>
  <si>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</si>
  <si>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</si>
  <si>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</si>
  <si>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</si>
  <si>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</si>
  <si>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</si>
  <si>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</si>
  <si>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</si>
  <si>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</si>
  <si>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</si>
  <si>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</si>
  <si>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</si>
  <si>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</si>
  <si>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</si>
  <si>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</si>
  <si>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</si>
  <si>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</si>
  <si>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</si>
  <si>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</si>
  <si>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</si>
  <si>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</si>
  <si>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</si>
  <si>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</si>
  <si>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</si>
  <si>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</si>
  <si>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</si>
  <si>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</si>
  <si>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</si>
  <si>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</si>
  <si>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</si>
  <si>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</si>
  <si>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</si>
  <si>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</si>
  <si>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</si>
  <si>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Power Telco</t>
  </si>
  <si>
    <t>FRGU</t>
  </si>
  <si>
    <t xml:space="preserve"> FXED</t>
  </si>
  <si>
    <t>FBBC</t>
  </si>
  <si>
    <t>VBPe1P</t>
  </si>
  <si>
    <t>GPS</t>
  </si>
  <si>
    <t>power issue =  problèmes de Phases récurrente sur site</t>
  </si>
  <si>
    <t>Site démentelé par OCM</t>
  </si>
  <si>
    <t>Site down and not MSP</t>
  </si>
  <si>
    <t>FSMF</t>
  </si>
  <si>
    <t>CLUSTER</t>
  </si>
  <si>
    <t>Bekoko-IHS</t>
  </si>
  <si>
    <t>oprationnel</t>
  </si>
  <si>
    <t>Equipementiers</t>
  </si>
  <si>
    <t>Manjo-New</t>
  </si>
  <si>
    <t>LIT_062</t>
  </si>
  <si>
    <t>LIT</t>
  </si>
  <si>
    <t>LIT_841_Z_PK12-BASSA-SODIKOMBO</t>
  </si>
  <si>
    <t>LIT_841</t>
  </si>
  <si>
    <t>OST_406_H_Chefferie-Bangangte</t>
  </si>
  <si>
    <t>OST_406</t>
  </si>
  <si>
    <t>OST</t>
  </si>
  <si>
    <t>Bangante</t>
  </si>
  <si>
    <t>LIT_067</t>
  </si>
  <si>
    <t>Ngoulmepa</t>
  </si>
  <si>
    <t>EXN_360_H_Maroua-Cge-Protestant</t>
  </si>
  <si>
    <t>EXN_360</t>
  </si>
  <si>
    <t>EXN</t>
  </si>
  <si>
    <t>SUD_028</t>
  </si>
  <si>
    <t>EXN_350_H_Maroua-Ziling</t>
  </si>
  <si>
    <t>EXN_350</t>
  </si>
  <si>
    <t>CTR_942_Z_Mbankolo-II</t>
  </si>
  <si>
    <t>CTR_942</t>
  </si>
  <si>
    <t>CTR</t>
  </si>
  <si>
    <t>LIT_838_Z_Logpom-Bagam</t>
  </si>
  <si>
    <t>LIT_838</t>
  </si>
  <si>
    <t>LIT_825_Z_Camp-Bertaud</t>
  </si>
  <si>
    <t>LIT_825</t>
  </si>
  <si>
    <t>OST_342_H_Foumban-New</t>
  </si>
  <si>
    <t>OST_342</t>
  </si>
  <si>
    <t>Mvam-Yetom</t>
  </si>
  <si>
    <t>CTR_860</t>
  </si>
  <si>
    <t>EXN_356_H_Maroua-Kongola-Djiddeo</t>
  </si>
  <si>
    <t>EXN_356</t>
  </si>
  <si>
    <t>EST_200_Z_Batouri-Qtier-Admin-MTN-IHS</t>
  </si>
  <si>
    <t>EST_200</t>
  </si>
  <si>
    <t>NRD_255_H_Garoua-Universite</t>
  </si>
  <si>
    <t>NRD_255</t>
  </si>
  <si>
    <t>NRD</t>
  </si>
  <si>
    <t>CTR_953_Z_Akak-II</t>
  </si>
  <si>
    <t>CTR_953</t>
  </si>
  <si>
    <t>NRD_262_H_Gra-Doualare-Ancien-LAWANAT</t>
  </si>
  <si>
    <t>NRD_262</t>
  </si>
  <si>
    <t>OST_360_H_Bandjoun-Yom-V</t>
  </si>
  <si>
    <t>OST_360</t>
  </si>
  <si>
    <t>SUD_172_Z_Ebolowa-EPC-ELAT</t>
  </si>
  <si>
    <t>SUD_172</t>
  </si>
  <si>
    <t>SUD_191_Z_Kribi-Terre-Promise</t>
  </si>
  <si>
    <t>SUD_191</t>
  </si>
  <si>
    <t>NRD_260_H_Garoua-Djagara</t>
  </si>
  <si>
    <t>NRD_260</t>
  </si>
  <si>
    <t>NRD_266_H_Garoua-Bockle-II</t>
  </si>
  <si>
    <t>NRD_266</t>
  </si>
  <si>
    <t>CTR_944_Z_Mimboman-Camtel</t>
  </si>
  <si>
    <t>CTR_944</t>
  </si>
  <si>
    <t>EST_203_Z_Bertoua-Koume-Bonis</t>
  </si>
  <si>
    <t>EST_203</t>
  </si>
  <si>
    <t>EST_211_Z_BATOURI-TRYPANO-MTN-IHS</t>
  </si>
  <si>
    <t>EST_211</t>
  </si>
  <si>
    <t>EXN_368_H_Maroua-Walya-Mosquee</t>
  </si>
  <si>
    <t>EXN_368</t>
  </si>
  <si>
    <t>CTR_1054_Z_AKOK-Ndoe-MTN-IHS</t>
  </si>
  <si>
    <t>CTR_1054</t>
  </si>
  <si>
    <t>CTR_702_Z_Hilton-Indoor-8F</t>
  </si>
  <si>
    <t>CTR_702_indoor_8F</t>
  </si>
  <si>
    <t>CTR_1050_Z_Nouvelle-Route-Nkomo</t>
  </si>
  <si>
    <t>CTR_1050</t>
  </si>
  <si>
    <t>EXN_153_H_Salak-MTN-HIS</t>
  </si>
  <si>
    <t>EXN_153</t>
  </si>
  <si>
    <t>EST_195_Z_Bertoua-Nyanganza</t>
  </si>
  <si>
    <t>EST_195</t>
  </si>
  <si>
    <t>CTR_1052_Z_Santa-Barbara-Gottam-IHS</t>
  </si>
  <si>
    <t>CTR_1052</t>
  </si>
  <si>
    <t>CTR_1057_Z_Labogenie</t>
  </si>
  <si>
    <t>CTR_1057</t>
  </si>
  <si>
    <t>EST_194_Z_Bertoua-Birpondo-II</t>
  </si>
  <si>
    <t>EST_194</t>
  </si>
  <si>
    <t>LIT_837_Z_Yassa-Hotel-Midi</t>
  </si>
  <si>
    <t>LIT_837</t>
  </si>
  <si>
    <t>NRD_259_H_GUIDER-KOLLAS</t>
  </si>
  <si>
    <t>NRD_259</t>
  </si>
  <si>
    <t>EST_201_Z_Bertoua-Qtier-Toungou</t>
  </si>
  <si>
    <t>EST_201</t>
  </si>
  <si>
    <t>NRD_256_H_GUIDER-OURO-ALHADJI</t>
  </si>
  <si>
    <t>NRD_256</t>
  </si>
  <si>
    <t>EXN_355_H_Maroua-Hedjere-Miskine</t>
  </si>
  <si>
    <t>EXN_355</t>
  </si>
  <si>
    <t>ADM_238_H_NGD-MARZA</t>
  </si>
  <si>
    <t>ADM_238</t>
  </si>
  <si>
    <t>ADM</t>
  </si>
  <si>
    <t>CTR_702_Z_Hilton-Indoor-0F</t>
  </si>
  <si>
    <t>CTR_702_indoor_0F</t>
  </si>
  <si>
    <t>NRO_147_H_Bambili-Campus-two-IHS</t>
  </si>
  <si>
    <t>NRO_147</t>
  </si>
  <si>
    <t>Hybrid Gen</t>
  </si>
  <si>
    <t>NRO</t>
  </si>
  <si>
    <t>Ndoumbi</t>
  </si>
  <si>
    <t>EST_185</t>
  </si>
  <si>
    <t>CTR_934_Z_Nkolbisson-II-MTN</t>
  </si>
  <si>
    <t>CTR_934</t>
  </si>
  <si>
    <t>CTR_984_Z_Mbalmayo-Ngalan-II</t>
  </si>
  <si>
    <t>CTR_984</t>
  </si>
  <si>
    <t>EST_193_Z_Bertoua-Npoklota-Crf-ENIET</t>
  </si>
  <si>
    <t>EST_193</t>
  </si>
  <si>
    <t>EST_205_Z_Mandjou-Sallekere</t>
  </si>
  <si>
    <t>EST_205</t>
  </si>
  <si>
    <t>Mandjou</t>
  </si>
  <si>
    <t>OST_362_H_Dschang-TSINBING</t>
  </si>
  <si>
    <t>OST_362</t>
  </si>
  <si>
    <t>LIT_878_Z_Souza-New-IHS</t>
  </si>
  <si>
    <t>LIT_878</t>
  </si>
  <si>
    <t>OST_347_H_Bfsam-Baleng-Lycee</t>
  </si>
  <si>
    <t>OST_347</t>
  </si>
  <si>
    <t>OST_364_H_Dschang-Tchouale</t>
  </si>
  <si>
    <t>OST_364</t>
  </si>
  <si>
    <t>CTR_1055_Z_Ndisamba</t>
  </si>
  <si>
    <t>CTR_1055</t>
  </si>
  <si>
    <t>grid only</t>
  </si>
  <si>
    <t>Grid -Gen</t>
  </si>
  <si>
    <t>Gird-Hybrid-Gen</t>
  </si>
  <si>
    <t>CHASSIS</t>
  </si>
  <si>
    <t>Good-Grid + solar + SE</t>
  </si>
  <si>
    <t xml:space="preserve">HIS </t>
  </si>
  <si>
    <t>Row Labels</t>
  </si>
  <si>
    <t>Grand Total</t>
  </si>
  <si>
    <t>MTN</t>
  </si>
  <si>
    <t>Bad-Grid-GE</t>
  </si>
  <si>
    <t>Good Grid Solar + GE</t>
  </si>
  <si>
    <t>Hybrid solar - s3</t>
  </si>
  <si>
    <t>meduim grid + GE</t>
  </si>
  <si>
    <t>NUR 2G</t>
  </si>
  <si>
    <t>NUR 3G</t>
  </si>
  <si>
    <t>NUR 4G</t>
  </si>
  <si>
    <t>medium Grid GE</t>
  </si>
  <si>
    <t xml:space="preserve">ESCO </t>
  </si>
  <si>
    <t>Hybrid solar - S3</t>
  </si>
  <si>
    <t>medium Grid + GE</t>
  </si>
  <si>
    <t>solar + Gen</t>
  </si>
  <si>
    <t>Grid + Solar</t>
  </si>
  <si>
    <t>Grid Gen</t>
  </si>
  <si>
    <t>GRID GEN</t>
  </si>
  <si>
    <t>Grid +Gen</t>
  </si>
  <si>
    <t>slot</t>
  </si>
  <si>
    <t>board</t>
  </si>
  <si>
    <t>card</t>
  </si>
  <si>
    <t>VSAT = Very Small Aperture Terminal: liaison salellitaire + modem</t>
  </si>
  <si>
    <t>Grid + Gen</t>
  </si>
  <si>
    <t>Solar+ Gen</t>
  </si>
  <si>
    <t>carte FPFC / FPFH ou connexion vers RRU</t>
  </si>
  <si>
    <t>FXDB</t>
  </si>
  <si>
    <t xml:space="preserve">NOMENCLATURE </t>
  </si>
  <si>
    <t>grid + Gen</t>
  </si>
  <si>
    <t>Medium Grid solar + GE</t>
  </si>
  <si>
    <t>Topology</t>
  </si>
  <si>
    <t>OCM/Datacenter</t>
  </si>
  <si>
    <t>SPARE-HS</t>
  </si>
  <si>
    <t>Gen only</t>
  </si>
  <si>
    <t>WAS ORANGE</t>
  </si>
  <si>
    <t>NUR 12/04/2026</t>
  </si>
  <si>
    <t>NUR 11/04/2026</t>
  </si>
  <si>
    <t>Grid - Gen</t>
  </si>
  <si>
    <t>Bad Grid solar + SE</t>
  </si>
  <si>
    <t>Hybrid solar - S1</t>
  </si>
  <si>
    <t>GE</t>
  </si>
  <si>
    <t>Hibrid solar - s3</t>
  </si>
  <si>
    <t xml:space="preserve">MTN </t>
  </si>
  <si>
    <t>Raison d'exclusion</t>
  </si>
  <si>
    <t>Good Grid no GE 8H</t>
  </si>
  <si>
    <t xml:space="preserve"> not accepted</t>
  </si>
  <si>
    <t>not accepted</t>
  </si>
  <si>
    <t>enquete suite a un deces</t>
  </si>
  <si>
    <t>site vandalise</t>
  </si>
  <si>
    <t/>
  </si>
  <si>
    <t>NUR 13/04/2026</t>
  </si>
  <si>
    <t>NUR 14/04/2026</t>
  </si>
  <si>
    <t>NUR 15/04/2026</t>
  </si>
  <si>
    <t>NUR  16/04/2026</t>
  </si>
  <si>
    <t>NUR 18/04/2026</t>
  </si>
  <si>
    <t>NUR 19/04/2026</t>
  </si>
  <si>
    <t xml:space="preserve">nokia number cell </t>
  </si>
  <si>
    <t xml:space="preserve">ZTE number cell </t>
  </si>
  <si>
    <t xml:space="preserve">HUAWEI number cell </t>
  </si>
  <si>
    <t>site en projet</t>
  </si>
  <si>
    <t>NUR 20/04/2026</t>
  </si>
  <si>
    <t>Code site</t>
  </si>
  <si>
    <t>prioriete</t>
  </si>
  <si>
    <t>Nom de site impacte</t>
  </si>
  <si>
    <t>site impactant</t>
  </si>
  <si>
    <t>Numero de ticket</t>
  </si>
  <si>
    <t xml:space="preserve">Grid Gen </t>
  </si>
  <si>
    <t>Nkolmekong-YDE-HIS</t>
  </si>
  <si>
    <t>root cause</t>
  </si>
  <si>
    <t>NUR 21/04/2026</t>
  </si>
  <si>
    <t>NUR 22/04/2026</t>
  </si>
  <si>
    <t>EXCLU</t>
  </si>
  <si>
    <t>Operationnel</t>
  </si>
  <si>
    <t>PLANNED WORKS</t>
  </si>
  <si>
    <t>NUR 23/04/2026</t>
  </si>
  <si>
    <t>RCA</t>
  </si>
  <si>
    <t>NUR</t>
  </si>
  <si>
    <t>AKTIVCO With Backup</t>
  </si>
  <si>
    <t>ENV TCH OCM</t>
  </si>
  <si>
    <t>Hardware issue</t>
  </si>
  <si>
    <t>Power MTN</t>
  </si>
  <si>
    <t>TX issue MPR / ODU --</t>
  </si>
  <si>
    <t xml:space="preserve">                                       </t>
  </si>
  <si>
    <t>NUR  DU 25/04/2026</t>
  </si>
  <si>
    <t>NUR  DU 26/04/2026</t>
  </si>
  <si>
    <t>NUR  DU 27/04/2026</t>
  </si>
  <si>
    <t>SITE WITH  GPS ISSUE   || 14/04/2026: hardware issue,  site with GPS issue (alarm : TDD down 09Apr 02pm)</t>
  </si>
  <si>
    <t>Grid-Gen (Dismantle)</t>
  </si>
  <si>
    <t>HIS SITE</t>
  </si>
  <si>
    <t>TOPO HIS SITE</t>
  </si>
  <si>
    <t>Solar AER-Gen-Lithium</t>
  </si>
  <si>
    <t>Solar-AER-Gen</t>
  </si>
  <si>
    <t>Grid-Gen(LL Gen)</t>
  </si>
  <si>
    <t>Gen Only (vandalized)</t>
  </si>
  <si>
    <t>Grid-Gen(TGBT LL)</t>
  </si>
  <si>
    <t>CTR_894_Z_Pella(CTR-894)</t>
  </si>
  <si>
    <t>CTR_139_Z_Nji-Camtel(CTR-139)</t>
  </si>
  <si>
    <t>CTR_870_Z_MENGUE-BIBEY-IHS(CTR-870)</t>
  </si>
  <si>
    <t>CTR_1070_URZ_MANDJOUK(CTR-1070)</t>
  </si>
  <si>
    <t>CTR_1073_URZ_MEKONE-II(CTR-1073)</t>
  </si>
  <si>
    <t>CTR_1072_URZ_MEDALBOME(CTR-1072)</t>
  </si>
  <si>
    <t>CTR_1064_URZ_MEKONE-I(CTR-1064)</t>
  </si>
  <si>
    <t>Bobongo-Itba-HIS</t>
  </si>
  <si>
    <t>Koweit-City-II-HIS</t>
  </si>
  <si>
    <t>NUR  DU 29/04/2026</t>
  </si>
  <si>
    <t>Zileng-HIS</t>
  </si>
  <si>
    <t>NUR  DU 28/04/2026</t>
  </si>
  <si>
    <t>SUO_009_H_Mamfe</t>
  </si>
  <si>
    <t>NRO_086_H_Berore-IHS</t>
  </si>
  <si>
    <t>SUO_106_H_Mamfe-Centre-IHS</t>
  </si>
  <si>
    <t>SUO_107_H_Mamfe-Town-IHS</t>
  </si>
  <si>
    <t>SUO_073_H_Mamfe-Brasserie</t>
  </si>
  <si>
    <t>NUR  DU 05/03/2026</t>
  </si>
  <si>
    <t>NUR  DU 05/02/2026</t>
  </si>
  <si>
    <t xml:space="preserve"> CAUSE</t>
  </si>
  <si>
    <t>LIT_194_Z_Niete-V13(LIT-194)</t>
  </si>
  <si>
    <t>LIT_193_Z_Niete-V14(LIT-193)</t>
  </si>
  <si>
    <t>LIT_495_Z_Niete-V15-IHS(LIT-495)</t>
  </si>
  <si>
    <t>SUD_295_URZ_NIETE-V10-V17(SUD-295)</t>
  </si>
  <si>
    <t>SUD_294_URZ_NIETE-V9(SUD-294)</t>
  </si>
  <si>
    <t>SUD_293_URZ_NIETE-V12(SUD-293)</t>
  </si>
  <si>
    <t>SUD_154_URH_NIETE-HOPITAL</t>
  </si>
  <si>
    <t>OST_023_H_Magba</t>
  </si>
  <si>
    <t>OST_372_URH_FORONGAIN</t>
  </si>
  <si>
    <t>OST_378_URH_MAWA</t>
  </si>
  <si>
    <t>OST_908_URH_MAJEKOUTOU_MALANTOUEN</t>
  </si>
  <si>
    <t>OST_405_URH_MACHOU</t>
  </si>
  <si>
    <t>OST_376_URH_MAMBICHAM</t>
  </si>
  <si>
    <t>RETOUR IHS 05/04/2026</t>
  </si>
  <si>
    <t>NUR  DU 05/04/2026</t>
  </si>
  <si>
    <t>MPR ISSUE</t>
  </si>
  <si>
    <t xml:space="preserve"> Impacted by NRO_227_H_Bda-Chinde (Power issue)</t>
  </si>
  <si>
    <t>no root cause</t>
  </si>
  <si>
    <t xml:space="preserve"> Impacted by SUO_040_H_Tinto (TX issue. Red zone)</t>
  </si>
  <si>
    <t>fiber AOF</t>
  </si>
  <si>
    <t xml:space="preserve"> Impacted by LIT_092_Z_Bep-Yonyong (Power issue)</t>
  </si>
  <si>
    <t xml:space="preserve"> Impacted by LIT_713_Z_Kotto-Baden-Baden (Power issue)</t>
  </si>
  <si>
    <t>Sum of NUR  DU 05/04/2026</t>
  </si>
  <si>
    <t xml:space="preserve">  NUR DAILY RECAP - NUR 2254</t>
  </si>
  <si>
    <t>Cells Huawei 05052026 8h</t>
  </si>
  <si>
    <t>Cells Huawei 05052026 14h</t>
  </si>
  <si>
    <t>Cells Huawei 05052026 17h</t>
  </si>
  <si>
    <t>cells down 05052026 8h36</t>
  </si>
  <si>
    <t>cells down 05052026 13h</t>
  </si>
  <si>
    <t>cells down 05052026 16h</t>
  </si>
  <si>
    <t>OCM Ran 05/05/2026 19H</t>
  </si>
  <si>
    <t>OCM Ran 05/05/2026 16H</t>
  </si>
  <si>
    <t>OCM Ran 05/05/2026 10H</t>
  </si>
  <si>
    <t>OCM Ran 05/05/2026 00H</t>
  </si>
  <si>
    <t>Ticket 05/05/2026</t>
  </si>
  <si>
    <t>Dashbord suivi TOP OFFENDERS 05/05/2026</t>
  </si>
  <si>
    <t>Hourly IHS  05/05/2026</t>
  </si>
  <si>
    <t>RETOUR CAMUSAT 05/05/2026</t>
  </si>
  <si>
    <t>top offenders 05/05/2026</t>
  </si>
  <si>
    <t>INCIDENT 05/05/2026</t>
  </si>
  <si>
    <t>impacts 05/05/2026</t>
  </si>
  <si>
    <t>Verifications 05/05/2026</t>
  </si>
  <si>
    <t>2605F89113 // INC-20260505-00017201</t>
  </si>
  <si>
    <t>CTR_215_Z_Nkolda</t>
  </si>
  <si>
    <t>INC-20260505-00010598 | 2605F79024</t>
  </si>
  <si>
    <t>CTR_936_Z_Nsimalen-TOUTOULI(CTR-936)</t>
  </si>
  <si>
    <t>CTR_646_Z_Minkan-Nord-IHS(CTR-646)</t>
  </si>
  <si>
    <t>CTR_951_Z_Odza-Entree-Plaque-LB(CTR-951)</t>
  </si>
  <si>
    <t>CTR_724_Z_Nsimalen-highway-I(CTR-724)</t>
  </si>
  <si>
    <t>CTR_776_Z_Nkolda-II(CTR-776)</t>
  </si>
  <si>
    <t>CTR_010_Z_Nsimalen(CTR-010)</t>
  </si>
  <si>
    <t>CTR_749_Z_ESSAZOK(CTR-749)</t>
  </si>
  <si>
    <t>BOLLORE_NSIMALEN_YDE_CTR_PREMIUM</t>
  </si>
  <si>
    <t>TOTAL_HRS_NSIMALEN_CTR_VPN_PREMIUM</t>
  </si>
  <si>
    <t>(05/05/2026 incident):impacted by CTR_215_Z_Nkolda, Plantage du MPR2  ||  Action:reset physique du MPR2</t>
  </si>
  <si>
    <t>Mbandjock_U_CTR_030</t>
  </si>
  <si>
    <t>2605F72982 || INC-20260505-00008591</t>
  </si>
  <si>
    <t>CTR_030_Z_Mbandjock(CTR-030)</t>
  </si>
  <si>
    <t>CTR_455_Z_Mengue-Bibey-Camrail(CTR-455)</t>
  </si>
  <si>
    <t>CTR_636_Z_BTS-Mobile-Mbandjock(CTR-636)</t>
  </si>
  <si>
    <t>CTR_457_Z_Mbargue-Camrail(CTR-457)</t>
  </si>
  <si>
    <t>CTR_910_Z_Zili-Nkoteng-IHS(CTR-910)</t>
  </si>
  <si>
    <t>CTR_220_Z_Nkoteng-II(CTR-220)</t>
  </si>
  <si>
    <t>CTR_142_Z_Menganme-Camtel(CTR-142)</t>
  </si>
  <si>
    <t>CTR_627_Z_Obala-Ville-IHS(CTR-627)</t>
  </si>
  <si>
    <t>CTR_299_Z_NGUILA(CTR-299)</t>
  </si>
  <si>
    <t>CTR_893_Z_Ndjole(CTR-893)</t>
  </si>
  <si>
    <t>CTR_113_Z_Obala-Mairie(CTR-113)</t>
  </si>
  <si>
    <t>CTR_510_Z_Mbandjock-II(CTR-510)</t>
  </si>
  <si>
    <t>CTR_506_Z_Nkoteng-Ville-IHS(CTR-506)</t>
  </si>
  <si>
    <t>CTR_152_Z_Nkoteng-IHS(CTR-152)</t>
  </si>
  <si>
    <t>CTR_143_Z_Enganme-IHS(CTR-143)</t>
  </si>
  <si>
    <t>Fontem_N_SUO_017</t>
  </si>
  <si>
    <t>INC-20260505-00005941 | 2605F64800</t>
  </si>
  <si>
    <t>Kembong_G_NRO_026</t>
  </si>
  <si>
    <t>Ossing-IHS_G_SUO_100</t>
  </si>
  <si>
    <t>Bachuo-Ntai_G_SUO_030</t>
  </si>
  <si>
    <t>Mendji-IHS_G_NRO_087</t>
  </si>
  <si>
    <t>Fontem__SUO_017</t>
  </si>
  <si>
    <t>SUO_102_H_Mile29-Mamfe-IHS</t>
  </si>
  <si>
    <t>(05/05/2026 incident):impacted by  Fontem_N_SUO_017  ,Power issue || Action : en attente RCA IHS</t>
  </si>
  <si>
    <t>(05/05/2026 groupe whatsapp incident):impacted by  Mbandjock_U_CTR_030 , Travaux nokia || Action :Normalisation des configs</t>
  </si>
  <si>
    <t>OST_373_URH_MANOURE_URH</t>
  </si>
  <si>
    <t>OST_905_URH_MARAPNDOUM</t>
  </si>
  <si>
    <t>OST_386_URH_MATYAPOU</t>
  </si>
  <si>
    <t>OST_389_URH_MATOUPOU</t>
  </si>
  <si>
    <t>OST_907_URH_MANJE_KOUTOU</t>
  </si>
  <si>
    <t>OST_337_URH_MAPOU</t>
  </si>
  <si>
    <t>OST_382_URH_MAGHAM</t>
  </si>
  <si>
    <t>OST_390_URH_NJINGA_NDOUTAIN</t>
  </si>
  <si>
    <t>OST_383_URH_MATACHOUOM</t>
  </si>
  <si>
    <t>ADM_259_URH_BANKIM</t>
  </si>
  <si>
    <t>ADM_248_URH_MAYO-DARLE</t>
  </si>
  <si>
    <t>ADM_191_URH_KOL</t>
  </si>
  <si>
    <t>OST_039_H_Malantouen</t>
  </si>
  <si>
    <t>OST_093_N_Mayo-Djinga-FH_G</t>
  </si>
  <si>
    <t>ADM_012_H_Bankim</t>
  </si>
  <si>
    <t>Mantoum-Ville_G9U9U21_OST_201</t>
  </si>
  <si>
    <t>Mantoum-Village_L18L8_OST_200</t>
  </si>
  <si>
    <t>Pangari-MTN_G9U9L8L7_OST_115</t>
  </si>
  <si>
    <t>(05/05/2026 groupe whatsapp incident):impacted by    OST_023_H_Magba , Defaut carte Core || Action : remplacement de la carte Core</t>
  </si>
  <si>
    <t xml:space="preserve"> OST_023_H_Magba</t>
  </si>
  <si>
    <t>2605F52994 / INC-20260504-00020471</t>
  </si>
  <si>
    <t>OST_093_N_Mayo-Djinga-FH</t>
  </si>
  <si>
    <t>INC-20260504-00020361 | 2605F52890</t>
  </si>
  <si>
    <t>ADM_068_N_Mayo-Darle-MTN_D</t>
  </si>
  <si>
    <t>OST_115_N_Pangari-MTN</t>
  </si>
  <si>
    <t>ADM_179_N_Nyamboya-MTN</t>
  </si>
  <si>
    <t>(05/05/2026 groupe whatsapp incident):impacted by  ,OST_093_N_Mayo-Djinga-FH_G -{ Site impacted by Magba }   || OST_023_H_Magba , Defaut carte Core || Action : remplacement de la carte Core</t>
  </si>
  <si>
    <t xml:space="preserve">(05/05/2026 groupe whatsapp incident):impacted by   LIT_194_Z_Niete-V13(LIT-194) ,Updates 21 :Spare Expediee a l'instant vers kribi ETD=3H(13H UTC)|| Updates 23: Spare arrive a l'instant a kribi. Vu l'heure si le FME predn la route il arrivera sur site apres 18H et ne pourra pas intervenir car le remplacement de l'ODU se fais en hauteur. Le FME se rendra donc demain 06.05.2026 tres tot sur site pour le remplacement de la spare </t>
  </si>
  <si>
    <t xml:space="preserve"> LIT_194_Z_Niete-V13(LIT-194)</t>
  </si>
  <si>
    <t xml:space="preserve"> INC-20260504-00002599 | 2605F14550 </t>
  </si>
  <si>
    <t>(05/05/2026 groupe whatsapp incident):impacted by  CTR_139_Z_Nji-Camtel(CTR-139)    ,Hello @+237 6 94 37 87 76 Besoin de support pour les mises à jour et l’ETR concernant l’incident CTR_139_Z_Nji-Camtel.
À ce jour, aucune visibilité sur la prise en charge.</t>
  </si>
  <si>
    <t>CTR_PRE</t>
  </si>
  <si>
    <t>CTR_VPN</t>
  </si>
  <si>
    <t>SUD_295</t>
  </si>
  <si>
    <t>SUD_294</t>
  </si>
  <si>
    <t>SUD_293</t>
  </si>
  <si>
    <t>SUD_154</t>
  </si>
  <si>
    <t>OST_373</t>
  </si>
  <si>
    <t>OST_376</t>
  </si>
  <si>
    <t>OST_405</t>
  </si>
  <si>
    <t>OST_378</t>
  </si>
  <si>
    <t>OST_908</t>
  </si>
  <si>
    <t>OST_372</t>
  </si>
  <si>
    <t>OST_905</t>
  </si>
  <si>
    <t>OST_386</t>
  </si>
  <si>
    <t>OST_389</t>
  </si>
  <si>
    <t>OST_907</t>
  </si>
  <si>
    <t>OST_337</t>
  </si>
  <si>
    <t>OST_382</t>
  </si>
  <si>
    <t>OST_390</t>
  </si>
  <si>
    <t>OST_383</t>
  </si>
  <si>
    <t>ADM_259</t>
  </si>
  <si>
    <t>ADM_248</t>
  </si>
  <si>
    <t>ADM_191</t>
  </si>
  <si>
    <t>CTR_1070</t>
  </si>
  <si>
    <t>CTR_1073</t>
  </si>
  <si>
    <t>CTR_1072</t>
  </si>
  <si>
    <t>CTR_1064</t>
  </si>
  <si>
    <t>cell downs 05052026 16h40</t>
  </si>
  <si>
    <t>cell downs 05052026 13h13</t>
  </si>
  <si>
    <t>cell downs 05052026 8h35</t>
  </si>
  <si>
    <t>(05/05/2026 ocm ran 19h): Impacted by CTR_417_Z_Emombo-Tchad (Power issue)..;..;(05/05/2026 cell zte): Impacted by CTR_417_Z_Emombo-Tchad (Power issue)..;..;(05/05/2026 ocm ran 10h): Impacted by CTR_417_Z_Emombo-Tchad (Power issue)..;..;(05/05/2026 ticket): INC-20260505-00002370...2026-05-05 10:39:51...05/05/2026 FME en route pour le site ETA = 12H UTC 
Activate FME to restart the MPR and call BO TX to check; CM-20260505-00000857; FME Etaba is activated to check, update ASAP...Power issue grid outage Generator fait to start ihs informed ...Transmission Board fault...user:ABANDA	Jean Roland</t>
  </si>
  <si>
    <t>(05/05/2026 ocm ran 19h): 05.05.26: Camusat: Grid outage and  grid only site / grid return awaited - Escalated to L2..;..;(05/05/2026 cell zte): 05.05.26: Camusat: Grid outage and  grid only site / grid return awaited - Escalated to L2..;..;(05/05/2026 ocm ran 10h): 05.05.26: Camusat: Grid outage and  grid only site / grid return awaited - Escalated to L2..;..;(05/05/2026 ticket): INC-20260505-00012675...2026-05-05 19:35:39...Grid outage/ Grid return is awaited...Grid Outage...user:OCM_NOC.CAMUSAT</t>
  </si>
  <si>
    <t>(05/05/2026 ocm ran 19h): Impacted by LIT_649_Z_Bep-Cafrad (Power issue)..;..;(05/05/2026 cell zte): Impacted by LIT_649_Z_Bep-Cafrad (Power issue)..;..;(05/05/2026 ocm ran 10h): Impacted by LIT_649_Z_Bep-Cafrad (Power issue)..;..;(05/05/2026 ticket): INC-20260505-00001880...2026-05-05 03:04:16...Transmission issue impacted by CTR_417_Z_Emombo-Tchad/No action done...power issue ...user:OCM_NOC.CAMUSAT</t>
  </si>
  <si>
    <t>(05/05/2026 ocm ran 19h): Impacted by LIT_649_Z_Bep-Cafrad (Power issue)..;..;(05/05/2026 cell zte): Impacted by LIT_649_Z_Bep-Cafrad (Power issue)..;..;(05/05/2026 ocm ran 10h): Impacted by LIT_649_Z_Bep-Cafrad (Power issue)..;..;(05/05/2026 ticket): INC-20260505-00002354...2026-05-05 04:19:08...Grid outage grid only site /Grid return awaited...user:OCM_NOC.CAMUSAT</t>
  </si>
  <si>
    <t xml:space="preserve">(05/05/2026 ocm ran 19h): Impacted by LIT_649_Z_Bep-Cafrad (Power issue)..;..;(05/05/2026 cell zte): Impacted by LIT_649_Z_Bep-Cafrad (Power issue)..;..;(05/05/2026 ocm ran 10h): Impacted by LIT_649_Z_Bep-Cafrad (Power issue)..;..;(05/05/2026 ticket): INC-20260505-00002340...affecté par Bepanda cafrad grid only site manque secteur en attente du retour secteur </t>
  </si>
  <si>
    <t>(05/05/2026 cell zte): 04/05/2026 : Need BO RAN analysis || Site unstable due to power|| ..;..;(05/05/2026 cell zte): 04/05/2026 : Need BO RAN analysis || Site unstable due to power|| ..;..;(05/05/2026 cell zte): 04/05/2026 : Need BO RAN analysis || Site unstable due to power|| ..;..;(05/05/2026 ocm ran 00h): Power status check Ongoing</t>
  </si>
  <si>
    <t>(05/05/2026 ocm ran 19h): Impacted by CTR_417_Z_Emombo-Tchad (Power issue)..;..;(05/05/2026 cell zte): Impacted by CTR_417_Z_Emombo-Tchad (Power issue)..;..;(05/05/2026 ocm ran 10h): Impacted by CTR_417_Z_Emombo-Tchad (Power issue)..;..;(05/05/2026 ticket): INC-20260505-00008621...Grid outage here the site is only on Grid ...Transmission Board fault</t>
  </si>
  <si>
    <t>(05/05/2026 cell zte): 05/05/2026 : Need BO RAN ongoing ..;..;(05/05/2026 ticket): INC-20260505-00015487...Transmission Board fault</t>
  </si>
  <si>
    <t>(05/05/2026 ocm ran 00h): 04.05.26: Besoin d'un FME sur site pour vérifier le statut du MPR; CM-20260504-00002772; FME Etaba activé pour investigations, update ASAP
Impacted by LIT_649_Z_Bep-Cafrad (Power issue)</t>
  </si>
  <si>
    <t>(05/05/2026 ocm ran 00h): 04.05.26: Besoin d'un FME sur site pour vérifier le statut du MPR; FME Brice, ETA=19H30 UTC (escalade faite au RM)</t>
  </si>
  <si>
    <t>(05/05/2026 cell zte):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down..;..;(05/05/2026 cell zte):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down..;..;(05/05/2026 ocm ran 19h): 05.05.26: Camusat: grid only site/ Grid return awaited..;..;(05/05/2026 ticket): INC-20260505-00012026...Transmission Board fault</t>
  </si>
  <si>
    <t>( hourly IHS): 05/05/2026 00:41 1:29:21 No comm Grid only site, No sapce to deployed MDG//Awaiting grid return..;..;(05/05/2026 ocm ran 19h):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return..;..;(05/05/2026 cell zte):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return..;..;(05/05/2026 ocm ran 10h): 05.05.26: Besoin d'un FME sur site pour vérifier le statut du MPR; CM-20260505-00002241; FME Henri activé pour investigations, ETA=11H30 UTC
05.05.26: IHS: Grid only site, No space to deployed MDG/Awaiting Grid return..;..;(05/05/2026 ticket): INC-20260505-00014114...power instability on site. check ongoing by power team ...Transmission Board fault</t>
  </si>
  <si>
    <t>(05/05/2026 ocm ran 00h): 04/05/2026 Grid outage without space for MDG. Awaiting grid return</t>
  </si>
  <si>
    <t xml:space="preserve">(05/05/2026 ocm ran 19h):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..;..;(05/05/2026 cell zte):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..;..;(05/05/2026 ocm ran 10h):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..;..;(05/05/2026 ocm ran 00h):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</si>
  <si>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(05/05/2026 ocm ran 19h): 05.05.26: Camusat: Grid outage and  grid only site / grid return awaited - Escalated to L2..;..;(05/05/2026 cell zte): 05.05.26: Camusat: Grid outage and  grid only site / grid return awaited - Escalated to L2..;..;(05/05/2026 ocm ran 10h): 05.05.26: Camusat: Grid outage and  grid only site / grid return awaited - Escalated to L2..;..;(05/05/2026 ticket): INC-20260505-00002355...affecté par Bepanda cafrad grid only site manque secteur en attente du retour secteur</t>
  </si>
  <si>
    <t>(05/05/2026 ocm ran 10h): 05.05.26: Besoin d'un FME sur site pour vérifier le statut du MPR; CM-20260505-00002270; FME Boris activé pour investigations, ETA=11H UTC
04/05/2026 Power issue and power alarm MTN awaiting ..;..;(05/05/2026 ocm ran 00h): 04/05/2026 Power issue and power alarm MTN awaiting ..;..;(05/05/2026 ticket): INC-20260505-00018762</t>
  </si>
  <si>
    <t>(05/05/2026 ocm ran 19h): 05.05.26: Camusat: Coupure ENEO et GE en arret pour nuissance sonore / Reour ENEO en attente</t>
  </si>
  <si>
    <t>(05/05/2026 ocm ran 19h): 05.05.26: Grid outage  in the area as confirmed by FME..;..;(05/05/2026 cell zte): 05.05.26: Proabable disjonction grid  / fme sera sur site apres Service center..;..;(05/05/2026 ocm ran 10h): Power status check Ongoing..;..;(05/05/2026 ticket): INC-20260505-00012182...Grid Outage</t>
  </si>
  <si>
    <t>(05/05/2026 ocm ran 19h): 05.05.26: Camusat: grid only site/ Grid return awaited..;..;(05/05/2026 cell zte): Power status check Ongoing..;..;(05/05/2026 ticket): INC-20260505-00014825...Transmission Board fault</t>
  </si>
  <si>
    <t>(05/05/2026 ocm ran 19h): 05.05.26: IHS: DG faulty // Gen will Be replaced Today ETR : 06PM - Escalated to L3
04/05/2026 Feedback IHS: DG faulty // FME is informed ( access issue due to insecurity )..;..;(05/05/2026 cell zte): 05.05.26: IHS: DG faulty // Gen will Be replaced Today ETR : 06PM - Escalated to L3
04/05/2026 Feedback IHS: DG faulty // FME is informed ( access issue due to insecurity )..;..;(05/05/2026 ocm ran 10h): 05.05.26: IHS: DG faulty // FME is informed ( access issue due to insecurity ) - Escalated to L3
04/05/2026 Feedback IHS: DG faulty // FME is informed ( access issue due to insecurity )..;..;(05/05/2026 ocm ran 00h): 04/05/2026 Feedback IHS: DG faulty // FME is informed ( access issue due to insecurity )</t>
  </si>
  <si>
    <t>(05/05/2026 ocm ran 19h): 20.04.26; Carte EAC 3DB19417AA faulty, commande passée vers OCM
19.04.26; Besoin d'un FME sur SUO_077_H_Buea-David-Square pour vérifier la chaine antennaire de l'ODU 3.2; FME Fabien activé pour investigations, update ASAP
19.04.26; Reste down après l'incident P2 sur Buea-David..;..;(05/05/2026 cell zte): 20.04.26; Carte EAC 3DB19417AA faulty, commande passée vers OCM
19.04.26; Besoin d'un FME sur SUO_077_H_Buea-David-Square pour vérifier la chaine antennaire de l'ODU 3.2; FME Fabien activé pour investigations, update ASAP
19.04.26; Reste down après l'incident P2 sur Buea-David..;..;(05/05/2026 ocm ran 10h): 20.04.26; Carte EAC 3DB19417AA faulty, commande passée vers OCM
19.04.26; Besoin d'un FME sur SUO_077_H_Buea-David-Square pour vérifier la chaine antennaire de l'ODU 3.2; FME Fabien activé pour investigations, update ASAP
19.04.26; Reste down après l'incident P2 sur Buea-David..;..;(05/05/2026 ocm ran 00h): 20.04.26; Carte EAC 3DB19417AA faulty, commande passée vers OCM
19.04.26; Besoin d'un FME sur SUO_077_H_Buea-David-Square pour vérifier la chaine antennaire de l'ODU 3.2; FME Fabien activé pour investigations, update ASAP
19.04.26; Reste down après l'incident P2 sur Buea-David</t>
  </si>
  <si>
    <t>(05/05/2026 ocm ran 00h): 04/05/2026 Grid outage, grid only / Awaiting grid return</t>
  </si>
  <si>
    <t>(05/05/2026 ocm ran 10h): 05.05.26: Activate FME to restart the MPR and call BO TX to check; CM-20260505-00000857; FME Etaba is activated to check, ETA=11H UTC..;..;(05/05/2026 ticket): INC-20260505-00007904...Transmission Board fault</t>
  </si>
  <si>
    <t>(05/05/2026 ocm ran 00h): 04/05/2026 FME SUR site:  pas d'accès dans la nuit. Pas de gardien dans ce site. En journée l'accès est conditionnée par une entrée/sortie d'un locataire dans cet immeuble. Tu toques à la barrière personne ne sort.
04/05/2026 besoin d'un fme sur site pour verifier le status du MPR 
04.05.26: Power alarms; Camusat feedback awaiting - Escalated to L2</t>
  </si>
  <si>
    <t>(05/05/2026 cell zte): 05/05/2026 : Power issue || Mail sent to camusat || Feedback Camusat : Après investigations, nous avons perdu des redresseurs (Vertiv) sur site. Nous n’en avons pas de disponible actuellement.
Une solution palliative est en cours et nous vous ferons un retour dès que possible...;..;(05/05/2026 ocm ran 00h): 04.05.2026 CAMUSAT: Soucis de grid dans la zone, Eneo mis à contribution - Escalade L4
03.05.2026 CAMUSAT: Grid outage and Grid only site / Grid return awaited..;..;(05/05/2026 ticket): INC-20260505-00008761...Grid Outage</t>
  </si>
  <si>
    <t>(05/05/2026 cell zte): 05/05/2026 : Need BO RAN analysis || Check the power supply, Input voltage should be stable</t>
  </si>
  <si>
    <t>(05/05/2026 ocm ran 19h): Impacted by NRO_227_H_Bda-Chinde (Power issue)..;..;(05/05/2026 cell zte): Impacted by NRO_227_H_Bda-Chinde (Power issue)..;..;(05/05/2026 ocm ran 10h): Impacted by NRO_227_H_Bda-Chinde (Power issue)..;..;(05/05/2026 ocm ran 00h): Impacted by NRO_227_H_Bda-Chinde</t>
  </si>
  <si>
    <t>(05/05/2026 cell zte): 05/04/2026 : En attente du Feedback BO TX 
04/05/2026 : Need BO RAN analysis || All cell down =&gt; Transmission investigation needed..;..;(05/05/2026 cell zte): 05/04/2026 : En attente du Feedback BO TX 
04/05/2026 : Need BO RAN analysis || All cell down =&gt; Transmission investigation needed..;..;(05/05/2026 cell zte): 05/04/2026 : En attente du Feedback BO TX 
04/05/2026 : Need BO RAN analysis || All cell down =&gt; Transmission investigation needed</t>
  </si>
  <si>
    <t>(05/05/2026 incident):impacted by CTR_215_Z_Nkolda, Plantage du MPR2  ||  Action:reset physique du MPR2..;..;(05/05/2026 cell zte): Power status check Ongoing..;..;(05/05/2026 ticket): INC-20260505-00016001...2026-05-05 21:49:54...Power issue on site...user:DRAME IMOURANA</t>
  </si>
  <si>
    <t xml:space="preserve">(05/05/2026 ocm ran 00h): 04/05/2026 Camusat : grid outage grid only site - Escalade L4
03/05/2026 Camusat : grid outage grid only site </t>
  </si>
  <si>
    <t>(05/05/2026 ocm ran 19h): 05.05.26: Camusat: Grid outage and  grid only site / grid return awaited..;..;(05/05/2026 cell zte): 05.05.26: Camusat: Grid outage and  grid only site / grid return awaited..;..;(05/05/2026 ticket): INC-20260505-00009802...Transmission Board fault</t>
  </si>
  <si>
    <t>( hourly IHS): 05/05/2026 19:21 2:38:52 45 V Grid outage, No Main Gen on site SS IHS Benoit confirmed ( Awaiting Grid return) fme is on the way to site to installated another Gen ETA=10:15 PM..;..;(05/05/2026 cell zte): 05.05.26: IHS: Grid outage, No Main Gen on site SS IHS Benoit confirmed..;..;(05/05/2026 ticket): INC-20260505-00015078...Transmission Board fault</t>
  </si>
  <si>
    <t xml:space="preserve">(05/05/2026 cell nokia): 30/04/2026 : Power issue || Point suivi par le 3 PP ..;..;(05/05/2026 cell nokia): 30/04/2026 : Power issue || Point suivi par le 3 PP </t>
  </si>
  <si>
    <t>(05/05/2026 ocm ran 19h): 05.05.26: Camusat: Continuite de delestage confirmee ce matin - Escalade L4
04.05.2026 SAMBA: Continuite de delestage confirmee ce matin - Escalade L4
02.05.2026 SAMBA: Continuite de delestage confirmee ce matin
01.05.2026 CAMUSAT:  grid only site grid outage / grid return awaited..;..;(05/05/2026 cell zte): 05.05.26: Camusat: Continuite de delestage confirmee ce matin - Escalade L4
04.05.2026 SAMBA: Continuite de delestage confirmee ce matin - Escalade L4
02.05.2026 SAMBA: Continuite de delestage confirmee ce matin
01.05.2026 CAMUSAT:  grid only site grid outage / grid return awaited..;..;(05/05/2026 ocm ran 10h): 05.05.26: Camusat: Continuite de delestage confirmee ce matin - Escalade L4
04.05.2026 SAMBA: Continuite de delestage confirmee ce matin - Escalade L4
02.05.2026 SAMBA: Continuite de delestage confirmee ce matin
01.05.2026 CAMUSAT:  grid only site grid outage / grid return awaited..;..;(05/05/2026 ocm ran 00h): 04.05.2026 SAMBA: Continuite de delestage confirmee ce matin - Escalade L4
02.05.2026 SAMBA: Continuite de delestage confirmee ce matin
01.05.2026 CAMUSAT:  grid only site grid outage / grid return awaited</t>
  </si>
  <si>
    <t>(05/05/2026 ocm ran 19h): Impacted by LIT_554_Z_Ndpssi-Vallee-de-la-Paix (Power issue)..;..;(05/05/2026 cell zte): Impacted by LIT_554_Z_Ndpssi-Vallee-de-la-Paix (Power issue)..;..;(05/05/2026 ocm ran 10h): Impacted by LIT_554_Z_Ndpssi-Vallee-de-la-Paix (Power issue)..;..;(05/05/2026 ocm ran 00h): Impacted by LIT_554_Z_Ndpssi-Vallee-de-la-Paix (Power issue)</t>
  </si>
  <si>
    <t>(05/05/2026 ocm ran 19h):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RETURN..;..;(05/05/2026 cell zte):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RETURN..;..;(05/05/2026 ocm ran 10h):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RETURN..;..;(05/05/2026 ocm ran 00h):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</si>
  <si>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 xml:space="preserve">(05/05/2026 ocm ran 19h):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..;..;(05/05/2026 cell zte):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..;..;(05/05/2026 ocm ran 10h):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..;..;(05/05/2026 ocm ran 00h):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</si>
  <si>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(05/05/2026 ocm ran 19h): 05.05.26: Camusat: Grid outage and  grid only site / grid return awaited - Escalated to L2..;..;(05/05/2026 cell zte): 05.05.26: Camusat: Grid outage and  grid only site / grid return awaited - Escalated to L2..;..;(05/05/2026 ocm ran 10h): 05.05.26: Camusat: Grid outage and  grid only site / grid return awaited - Escalated to L2..;..;(05/05/2026 ocm ran 00h): Power status check Ongoing</t>
  </si>
  <si>
    <t>(05/05/2026 ocm ran 00h): Impacted  by SUO_170_H_Buea-Low-Boduma-MTN</t>
  </si>
  <si>
    <t>(05/05/2026 ticket): INC-20260505-00004961...2026-05-05 08:53:54...Continuité du delestage et GE faulty/ En attente retour ENEO...Grid Outage...user:OCM_NOC.CAMUSAT</t>
  </si>
  <si>
    <t>(05/05/2026 ticket): INC-20260505-00013239...2026-05-05 19:12:26...Bo Trans analyse en cours...lien à nouveau up après reset du MPR des deux côtés ...PLANTAGE...lien à nouveau up après reset du MPR des deux côtés ...user:OCM_NOC.IHS</t>
  </si>
  <si>
    <t>(05/05/2026 cell zte): 05/05/2026 : Need BO RAN analysis || The fiber or cable is damaged
The connectors of the antenna feeder cables are improperly fabricated,</t>
  </si>
  <si>
    <t>(05/05/2026 ocm ran 19h):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0..;..;(05/05/2026 cell zte):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0..;..;(05/05/2026 ocm ran 10h):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0..;..;(05/05/2026 ocm ran 00h):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</si>
  <si>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(05/05/2026 ticket): INC-20260505-00013238...2026-05-05 19:12:26...Bo Trans analyse en cours...lien à nouveau up après reset du MPR des deux côtés ...PLANTAGE...lien à nouveau up après reset du MPR des deux côtés ...user:OCM_NOC.IHS</t>
  </si>
  <si>
    <t>(05/05/2026 cell huawei): 05/05/2026 : Feedback camusat :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HIS..;..;(05/05/2026 cell huawei): 05/05/2026 : Feedback camusat :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HIS..;..;(05/05/2026 cell huawei): 05/05/2026 : Feedback camusat :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HIS..;..;(05/05/2026 ocm ran 00h): Power status check Ongoing</t>
  </si>
  <si>
    <t>(05/05/2026 ocm ran 19h): 05.05.26: Power alarms; MTN is activated to check..;..;(05/05/2026 cell zte): 05.05.26: Power alarms; MTN is activated to check</t>
  </si>
  <si>
    <t>(05/05/2026 ticket): INC-20260505-00001726...2026-05-05 06:08:24...Hello FO,
If power is OK onsite, FME should check the site environment, MPR status and ODU 4/1 antenna line...Others Transmission equipement fault...user:OCM_NOC.CAMUSAT</t>
  </si>
  <si>
    <t>(05/05/2026 ocm ran 10h): 05.05.26: Camusat: FME ongoing to the site, ETA=10H30
04.05.26: Camusat: Red Zone, FME is managing with level 0 - Escalade L4..;..;(05/05/2026 ocm ran 00h): 04.05.26: Camusat: Red Zone, FME is managing with level 0 - Escalade L4</t>
  </si>
  <si>
    <t>(05/05/2026 ocm ran 19h): Power status check Ongoing..;..;(05/05/2026 ticket): INC-20260505-00011735...2026-05-05 23:18:01...Fme Yannick Mbah se rendra demain sur site pour travaux...user:ndzie mbene lionnel</t>
  </si>
  <si>
    <t>( hourly IHS): 05/05/2026 06:41 00:24:21 0V Fme Justin is informed ETA=06:30AM/Felix Bateu informed..;..;(05/05/2026 cell zte): 05/04/2026 : Power issue || Mail sent to IHS</t>
  </si>
  <si>
    <t>( hourly IHS): 05-05-2026 10:46:44 48.6V FME Martial managing with level 0 THIBAUT IS INFORMED..;..;(05/05/2026 ocm ran 19h): 05.05.26: Carte core cannibalisée pour restaurer le P1 sur Magba, commande en cours et update ASAP
05.05.26: Besoin d'un FME sur site pour vérifier le statut du MPR; CM-20260505-00003056; FME Yaya activé pour investigations, update ASAP..;..;(05/05/2026 cell zte): 05.05.26: Carte core cannibalisée pour restaurer le P1 sur Magba, commande en cours et update ASAP
05.05.26: Besoin d'un FME sur site pour vérifier le statut du MPR; CM-20260505-00003056; FME Yaya activé pour investigations, update ASAP</t>
  </si>
  <si>
    <t>(05/05/2026 ocm ran 10h): 01.05.2026: Site Dementele..;..;(05/05/2026 ocm ran 00h): 01.05.2026: Site Dementele</t>
  </si>
  <si>
    <t>(05/05/2026 cell nokia): 23/04/2026 : Relance faite hier 
22/04/2026 : Cable d'alimentation SPM vandaliser
21/04/2026 : Check breaker and  interconnection FXED, FXDB, FRMF (sfp, optical fiber) between system and radio module, swap its if needed || FME Tsafack ervis activer</t>
  </si>
  <si>
    <t>(05/05/2026 ocm ran 19h):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ASAP..;..;(05/05/2026 cell zte):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ASAP..;..;(05/05/2026 ocm ran 10h):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ASAP..;..;(05/05/2026 ocm ran 00h):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</si>
  <si>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(05/05/2026 ocm ran 19h):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arrivés..;..;(05/05/2026 cell zte):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arrivés..;..;(05/05/2026 ocm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arrivés..;..;(05/05/2026 ocm ran 00h):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</si>
  <si>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(05/05/2026 ocm ran 19h):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L5..;..;(05/05/2026 cell zte):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L5..;..;(05/05/2026 ocm ran 10h):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L5..;..;(05/05/2026 ocm ran 00h):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</si>
  <si>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 xml:space="preserve">(05/05/2026 cell nokia): 05/04/2026 : Feddback PM : Intervention planned on 07.05.2026 after spare part collected
04/05/2026 : Ghost town                                         30/04/2026 :  Check breaker and  interconnection FXDB (sfp, optical fiber) between system and radio module, swap its if needed || Access issue ..;..;(05/05/2026 cell nokia): 05/04/2026 : Feddback PM : Intervention planned on 07.05.2026 after spare part collected
04/05/2026 : Ghost town                                         30/04/2026 :  Check breaker and  interconnection FXDB (sfp, optical fiber) between system and radio module, swap its if needed || Access issue ..;..;(05/05/2026 cell nokia): 05/04/2026 : Feddback PM : Intervention planned on 07.05.2026 after spare part collected
04/05/2026 : Ghost town                                         30/04/2026 :  Check breaker and  interconnection FXDB (sfp, optical fiber) between system and radio module, swap its if needed || Access issue </t>
  </si>
  <si>
    <t>(05/05/2026 ocm ran 00h): 04.05.26: MRBTS1 reste down après restauration de Songloulou et après investigations, FSMF faulty et disponible à Douala et sera expédié vers Edea, ETD=05.05.26
Impacted by Songloulou-IHS_LIT_200 (TX issue)..;..;(05/05/2026 ticket): INC-20260505-00004235...Power issue in site. Camusat must check his power cabinet ...Others Transmission equipement fault</t>
  </si>
  <si>
    <t>(05/05/2026 ocm ran 19h): 05.05.26: Camusat: grid only site/ Grid return awaited..;..;(05/05/2026 ocm ran 00h): 04.05.2026 CAMUSAT: Soucis de grid dans la zone, Eneo mis à contribution - Escalade L4
03.05.2026 CAMUSAT: Grid outage and Grid only site / Grid return awaited..;..;(05/05/2026 ticket): INC-20260505-00017808...Transmission Board fault</t>
  </si>
  <si>
    <t>(05/05/2026 ocm ran 19h): 05.05.26: Camusat: grid only site/ Grid return awaited..;..;(05/05/2026 ocm ran 00h): 04.05.26: Camusat: grid only site grid outage / grid return awaited - Escalade L4..;..;(05/05/2026 ticket): INC-20260505-00012937...Grid Outage</t>
  </si>
  <si>
    <t>(05/05/2026 incident):impacted by  Fontem_N_SUO_017  ,Power issue || Action : en attente RCA IHS..;..;(05/05/2026 ocm ran 19h): P1  at Fontem_G9U9_SUO_017, investigations ongoing..;..;(05/05/2026 cell zte): P1  at Fontem_G9U9_SUO_017, investigations ongoing..;..;(05/05/2026 ocm ran 10h): P1 incident at Fontem_G9U9_SUO_017..;..;(05/05/2026 ocm ran 00h): 04.05.26: IHS: FME Brice is managing with level 0/Sani informed. P1 incident ongoing..;..;(05/05/2026 ticket): INC-20260505-00008403...Grid Outage</t>
  </si>
  <si>
    <t>(05/05/2026 incident):impacted by  Fontem_N_SUO_017  ,Power issue || Action : en attente RCA IHS..;..;(05/05/2026 ocm ran 19h): P1 incident at Fontem_G9U9_SUO_017..;..;(05/05/2026 cell zte): P1 incident at Fontem_G9U9_SUO_017..;..;(05/05/2026 ocm ran 10h): P1 incident at Fontem_G9U9_SUO_017..;..;(05/05/2026 ocm ran 00h): Impacted by Fontem_N_SUO_017..;..;(05/05/2026 ticket): INC-20260505-00009142...Transmission Board fault</t>
  </si>
  <si>
    <t>(05/05/2026 ticket): INC-20260505-00012918...Grid Outage</t>
  </si>
  <si>
    <t>(05/05/2026 incident):impacted by  Fontem_N_SUO_017  ,Power issue || Action : en attente RCA IHS..;..;(05/05/2026 cell nokia): 05/05/2026 : Need BO RAN analysis..;..;(05/05/2026 ocm ran 19h): P1  at Fontem_G9U9_SUO_017, investigations ongoing..;..;(05/05/2026 cell zte): P1  at Fontem_G9U9_SUO_017, investigations ongoing..;..;(05/05/2026 ocm ran 10h): P1 incident at Fontem_G9U9_SUO_017..;..;(05/05/2026 ocm ran 00h): Impacted by Fontem_N_SUO_017..;..;(05/05/2026 ticket): INC-20260505-00009956...2026-05-05 21:42:22...site impacted by Fontem...user:OCM_NOC.IHS</t>
  </si>
  <si>
    <t>(05/05/2026 ocm ran 19h): Power status check Ongoing</t>
  </si>
  <si>
    <t xml:space="preserve">(05/05/2026 ocm ran 00h): 04/05/2026 Power issue and power alarm MTN awaiting </t>
  </si>
  <si>
    <t>(05/05/2026 ticket): INC-20260505-00014602...2026-05-05 19:55:16...FME is managing with the guard...Grid Outage...user:OCM_NOC.CAMUSAT</t>
  </si>
  <si>
    <t xml:space="preserve">(05/05/2026 cell zte): 05/05/2026 : R.I attendue du RM 
04/05/2026 : Site was down due to power ||FME needs to go on site and check the voltages at the equipment terminals.  || FME Henri activer || FME en route pour le site  || Intervention en cours || Feedback FMWE: Instabilite power sur le site || R.I  attendue ..;..;(05/05/2026 cell zte): 05/05/2026 : R.I attendue du RM 
04/05/2026 : Site was down due to power ||FME needs to go on site and check the voltages at the equipment terminals.  || FME Henri activer || FME en route pour le site  || Intervention en cours || Feedback FMWE: Instabilite power sur le site || R.I  attendue ..;..;(05/05/2026 cell zte):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</si>
  <si>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(05/05/2026 groupe whatsapp incident):impacted by    OST_023_H_Magba , Defaut carte Core || Action : remplacement de la carte Core..;..;(05/05/2026 ocm ran 10h): P1 Incident at OST_023_H_Magba</t>
  </si>
  <si>
    <t>(05/05/2026 ticket): INC-20260505-00013326...Transmission Board fault</t>
  </si>
  <si>
    <t>(05/05/2026 cell zte): 04/05/2026 : Need BO RAN analysis || Site unstable ude to transmission || Feedback BO TX : fiber incident at Nyom-sud_Nyom-II..;..;(05/05/2026 ticket): INC-20260505-00004051...2026-05-05 06:48:27...Others Transmission equipement fault...user:OCM_NOC.IHS</t>
  </si>
  <si>
    <t>(05/05/2026 ticket): INC-20260505-00018694...2026-05-06 01:27:17...Le FME a et active pour intervention demain car site situe dans une red zone 
Nous allons geler le ticket jusqu'a 6H GMT+1 a cet effet...No power issue on site U = 54V site on Grid. TX FME Uche 691056820 / HUAWEI is informed....Others...No power issue on site U = 54V site on Grid. TX FME Uche 691056820 / HUAWEI is informed....user:ABANDA	Jean Roland</t>
  </si>
  <si>
    <t>(05/05/2026 groupe whatsapp incident):impacted by  ,OST_093_N_Mayo-Djinga-FH_G -{ Site impacted by Magba }   || OST_023_H_Magba , Defaut carte Core || Action : remplacement de la carte Core..;..;(05/05/2026 ocm ran 10h): P1 Incident at OST_023_H_Magba..;..;(05/05/2026 ticket): INC-20260505-00003167...Grid Outage</t>
  </si>
  <si>
    <t>(05/05/2026 ticket): INC-20260505-00009727...Grid Outage</t>
  </si>
  <si>
    <t>( hourly IHS): 05/05/2026 04:05 2:02:11 45V Steve is informed and report access issue at night due to landlord..;..;(05/05/2026 ticket): INC-20260505-00004210...2026-05-05 07:23:15...Grid Outage...user:OCM_NOC.CAMUSAT</t>
  </si>
  <si>
    <t>(05/05/2026 ticket): INC-20260505-00005879...Grid Outage</t>
  </si>
  <si>
    <t>(05/05/2026 cell zte): 05.05.26: ODU MPT 7-8 Ghz 3DB20858AC faulty et commande passée à OCM..;..;(05/05/2026 ticket): INC-20260505-00016347...Transmission Board fault</t>
  </si>
  <si>
    <t>(05/05/2026 ticket): INC-20260505-00002113...2026-05-05 06:32:10...No power issue site on U=54,6 and load 59,7 A No action done...power issu coupure d'électricité dans la zone en attente du retour secteur site Grid Only ...Others Transmission equipement fault...user:OCM_NOC.CAMUSAT</t>
  </si>
  <si>
    <t>( hourly IHS): 05-05-2026 09:28:15 46v Grid outage without space for MDG. Awaiting grid return SERAPHIN IS INFORMED..;..;(05/05/2026 cell zte): 05/05/2026 : Power issue || Mail sent to camusat..;..;(05/05/2026 cell zte): 05/05/2026 : Power issue || Mail sent to HIS..;..;(05/05/2026 ticket): INC-20260505-00005564...2026-05-05 09:32:18...fme is managing...Grid Outage...user:OCM_NOC.CAMUSAT</t>
  </si>
  <si>
    <t>(05/05/2026 incident):impacted by  Fontem_N_SUO_017  ,Power issue || Action : en attente RCA IHS..;..;(05/05/2026 ocm ran 19h): P1 incident at Fontem_G9U9_SUO_017..;..;(05/05/2026 cell zte): P1 incident at Fontem_G9U9_SUO_017..;..;(05/05/2026 ocm ran 10h): P1 incident at Fontem_G9U9_SUO_017..;..;(05/05/2026 ocm ran 00h): Impacted by Fontem_N_SUO_017..;..;(05/05/2026 ticket): INC-20260505-00010221...Transmission Board fault</t>
  </si>
  <si>
    <t>(05/05/2026 ocm ran 10h): Power status check Ongoing..;..;(05/05/2026 ticket): INC-20260505-00018897...Grid Outage</t>
  </si>
  <si>
    <t>(05/05/2026 ticket): INC-20260505-00012394...Grid Outage</t>
  </si>
  <si>
    <t>( hourly IHS): 05/05/2026 03:41 0:29:38 43.4V FME Alain managing with level 0</t>
  </si>
  <si>
    <t>(05/05/2026 cell zte): 04/05/2026 : Need BO RAN analysis || Site unstable ude to transmission || Feedback BO TX : power investigation needed..;..;(05/05/2026 ticket): INC-20260505-00004244...2026-05-05 07:18:59...No power issue on site, site on grid / U=53V, Load 48 A...Low Voltage in site...Others Transmission equipement fault...user:OCM_NOC.CAMUSAT</t>
  </si>
  <si>
    <t>(05/05/2026 ocm ran 00h): 04/05/2026 Feedback IHS: Access issue, technician will try to manage with level 0, no eta.</t>
  </si>
  <si>
    <t>(05/05/2026 cell nokia): 05/05/2026:Check and replace ABIA || intervention prevue pour demain  06/05/2026 a cause du probleme d'accesss..;..;(05/05/2026 cell nokia): 05/05/2026:Check and replace ABIA || intervention prevue pour demain  06/05/2026 a cause du probleme d'accesss</t>
  </si>
  <si>
    <t>(05/05/2026 ticket): INC-20260505-00013456...2026-05-05 20:44:04...Nous suspectons que les équipements TX ont planté après que son site porteur soit remonté/ Notre FME essaye de joindre le vigile pour qu'il fasse un reset des équipements....Grid Outage...user:OCM_NOC.CAMUSAT</t>
  </si>
  <si>
    <t>( hourly IHS): 05/05/2026 00:59 5:07:45 24.3V FME Pascal managing with level 0 due to insecurity which is on site</t>
  </si>
  <si>
    <t>(05/05/2026 ticket): INC-20260505-00017793</t>
  </si>
  <si>
    <t>(05/05/2026 ticket): INC-20260505-00016042...2026-05-05 22:14:27...investigations ongoing / FME is trying to get level0...user:OCM_NOC.CAMUSAT</t>
  </si>
  <si>
    <t>(05/05/2026 ocm ran 00h): 04/05/2026 Feedback IHS: Grid outage without space for MDG. Awaiting grid return. ( Abdul is informed ) - Escalade L3
03/05/2026 Feedback IHS: Grid outage without space for MDG. Awaiting grid return. ( Abdul is informed )</t>
  </si>
  <si>
    <t>(05/05/2026 ocm ran 00h): Impacted by LIT_713_Z_Kotto-Baden-Baden (Power issue)</t>
  </si>
  <si>
    <t>(05/05/2026 ticket): INC-20260505-00012095...Transmission Board fault</t>
  </si>
  <si>
    <t xml:space="preserve">(05/05/2026 ocm ran 19h):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..;..;(05/05/2026 cell zte):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..;..;(05/05/2026 ocm ran 10h):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..;..;(05/05/2026 ocm ran 00h):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</si>
  <si>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(05/05/2026 ocm ran 19h):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reconnection)..;..;(05/05/2026 cell zte):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reconnection)..;..;(05/05/2026 ocm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reconnection)..;..;(05/05/2026 ocm ran 00h):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</si>
  <si>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(05/05/2026 ocm ran 19h): Power status check Ongoing..;..;(05/05/2026 ticket): INC-20260505-00018929...Grid Outage</t>
  </si>
  <si>
    <t>( hourly IHS): 05-05-2026 08:24:11 2.8v fme Delor is on site..;..;(05/05/2026 ticket): INC-20260505-00004414...2026-05-05 07:31:05...Others...user:OCM_NOC.CAMUSAT</t>
  </si>
  <si>
    <t>(05/05/2026 ticket): INC-20260505-00007153...Grid Outage</t>
  </si>
  <si>
    <t>( hourly IHS): 05-05-2026 13:57:29 NO COM FME Kelvin managing with level 0 due to insecurity..;..;(05/05/2026 ocm ran 10h): 05.05.26: IHS: 45.8V; FME Roland is managing with level 0 - Escalated to L2..;..;(05/05/2026 ticket): INC-20260505-00009431...Grid Outage</t>
  </si>
  <si>
    <t>(05/05/2026 incident):impacted by CTR_215_Z_Nkolda, Plantage du MPR2  ||  Action:reset physique du MPR2..;..;(05/05/2026 cell zte): Power status check Ongoing</t>
  </si>
  <si>
    <t>(05/05/2026 ocm ran 00h): 04.05.2026 IHS: 1.4V; FME Brice is managing with level 0/Sani informed</t>
  </si>
  <si>
    <t>( hourly IHS): 05-05-2026 09:41:05 45.8v FME is on site</t>
  </si>
  <si>
    <t>(05/05/2026 ticket): INC-20260505-00010029...Grid Outage</t>
  </si>
  <si>
    <t>(05/05/2026 ticket): INC-20260505-00008500...Grid Outage</t>
  </si>
  <si>
    <t>(05/05/2026 ticket): INC-20260505-00002475...Grid Outage</t>
  </si>
  <si>
    <t>(05/05/2026 incident):impacted by CTR_215_Z_Nkolda, Plantage du MPR2  ||  Action:reset physique du MPR2..;..;(05/05/2026 cell zte): Power status check Ongoing..;..;(05/05/2026 ticket): INC-20260505-00010090...Transmission Board fault</t>
  </si>
  <si>
    <t>( hourly IHS): 05/05/2026 04:27 1:39:57 47.8V FME Emmanuel is heading to site,/Franklin informed</t>
  </si>
  <si>
    <t>(05/05/2026 ocm ran 19h): 05.05.26: BO TRANS analysis ongoing..;..;(05/05/2026 ticket): INC-20260505-00004441...user:OCM_NOC.IHS</t>
  </si>
  <si>
    <t>(05/05/2026 ticket): INC-20260505-00004362...Grid Outage</t>
  </si>
  <si>
    <t>(05/05/2026 ticket): INC-20260505-00013249...Grid Outage</t>
  </si>
  <si>
    <t>(05/05/2026 ocm ran 19h): New site not yet transferred to MSP..;..;(05/05/2026 ocm ran 00h): Power status check Ongoing</t>
  </si>
  <si>
    <t>(05/05/2026 cell zte): 05.05.26: Camusat: grid outage, Génératrice GE  gatée  /en attente retour secteur..;..;(05/05/2026 ocm ran 00h): Power status check Ongoing</t>
  </si>
  <si>
    <t xml:space="preserve">(05/05/2026 cell nokia): 
04/05/2026 : Besoin d'analyse BO RAN||Closed after reset but FME should check and replace ABIA if issue pwersist ||  Commande de la SFP et la F.O en cours </t>
  </si>
  <si>
    <t>( hourly IHS): 05/05/2026 14:36 1:23:52 45 V Fme is on site</t>
  </si>
  <si>
    <t>(05/05/2026 incident):impacted by CTR_215_Z_Nkolda, Plantage du MPR2  ||  Action:reset physique du MPR2..;..;(05/05/2026 cell zte): Power status check Ongoing..;..;(05/05/2026 ticket): INC-20260505-00010617...Auto TT closure RCA...Transmission Board fault</t>
  </si>
  <si>
    <t>(05/05/2026 ticket): INC-20260505-00006292...2026-05-05 09:38:59...no power issue, site is on GRID / U=53 V Load=81A...Grid Outage...user:OCM_NOC.CAMUSAT</t>
  </si>
  <si>
    <t>( hourly IHS): 05/05/2026 21:47 0:12:52 45 V Fme is on the way ETA = 22:20</t>
  </si>
  <si>
    <t>(05/05/2026 ticket): INC-20260505-00006202...2026-05-05 09:31:59...Proabable disjonction grid  / fme sera sur site apres Service center...Grid Outage...user:OCM_NOC.CAMUSAT</t>
  </si>
  <si>
    <t>(05/05/2026 cell zte): 04/05/2026 : Need BO RAN analysis || Site unstable ude to transmission || Feedback BO TX : check antenna line port1/7 direction Olembe-Terminus..;..;(05/05/2026 ticket): INC-20260505-00004251...2026-05-05 07:16:50...site impacted byCTR_383_Z_Olembe/Terminus(CTR/383)/Main site restoration awaited...Fluctuation d'énergie dans le site ...Others Transmission equipement fault...user:OCM_NOC.CAMUSAT</t>
  </si>
  <si>
    <t>(05/05/2026 ticket): INC-20260505-00008379...Grid Outage</t>
  </si>
  <si>
    <t xml:space="preserve">(05/05/2026 cell nokia): 04/05/2026: Need BO RAN analysis </t>
  </si>
  <si>
    <t xml:space="preserve">(05/05/2026 cell nokia): 05/05/2026 : Need BO RAN analysis..;..;(05/05/2026 cell nokia): 05/05/2026 : Need BO RAN analysis </t>
  </si>
  <si>
    <t>( hourly IHS): 05/05/2026 16:52 0:07:52 45 V FME is on the way ETA = 15 MIN</t>
  </si>
  <si>
    <t>(05/05/2026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analysis..;..;(05/05/2026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analysis..;..;(05/05/2026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</si>
  <si>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 xml:space="preserve">(05/05/2026 cell nokia):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..;..;(05/05/2026 cell nokia):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..;..;(05/05/2026 cell nokia):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t>
  </si>
  <si>
    <t>(05/05/2026 ocm ran 19h):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managing..;..;(05/05/2026 cell zte):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managing..;..;(05/05/2026 ocm ran 10h):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managing..;..;(05/05/2026 ocm ran 00h):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</si>
  <si>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hourly IHS): 05/05/2026 13:27 7:33:00 9V Grid outage no space // awaiting grid return ,Franklin is informed..;..;(05/05/2026 cell zte): 05.05.26: IHS: Grid outage no space // awaiting grid return ,Franklin is informed..;..;(05/05/2026 ocm ran 00h): Power status check Ongoing</t>
  </si>
  <si>
    <t>(05/05/2026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,5,6..;..;(05/05/2026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,5,6..;..;(05/05/2026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</si>
  <si>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(05/05/2026 ticket): INC-20260505-00011703...2026-05-05 16:51:23...Grid Outage...user:OCM_NOC.CAMUSAT</t>
  </si>
  <si>
    <t>(05/05/2026 cell zte): 05.05.26: Camusat: FME is on site, feedback awaited</t>
  </si>
  <si>
    <t xml:space="preserve">(05/05/2026 cell nokia): 05/05/2026: Check breaker and  interconnection AHPMDA(sfp, optical fiber) between system and radio module, swap its if needed || Commande de la SFP et la F.O en cours </t>
  </si>
  <si>
    <t>(05/05/2026 ticket): INC-20260505-00001997...2026-05-05 03:14:40...Grid Outage...user:OCM_NOC.CAMUSAT</t>
  </si>
  <si>
    <t>(05/05/2026 ticket): INC-20260505-00010300...Grid Outage</t>
  </si>
  <si>
    <t>(05/05/2026 ticket): INC-20260505-00010122...2026-05-05 15:28:46...Impacté par Indisponibilité des services mobiles Voix &amp; Data Aux alentours de CTR_215_Z_Nkolda et environs
Impacts: 07 Sites ZTE et 02 Liens B2B
Priorité: P2
Ticket: INC-20260505-00010598 | 2605F79024...Transmission Board fault...user:ISSOUMAILA MOHAMED</t>
  </si>
  <si>
    <t>( hourly IHS): 05-05-2026 12:55:06 46V GRID OUTAGE GRID RETURN SERAPHIN IS INFORMED..;..;(05/05/2026 ticket): INC-20260505-00010906...Transmission Board fault</t>
  </si>
  <si>
    <t>( hourly IHS): 05/05/2026 18:45 0:15:00 33.2 V fme is managing with level 0..;..;(05/05/2026 ticket): INC-20260505-00018097...Grid Outage</t>
  </si>
  <si>
    <t>(05/05/2026 cell zte): 05/04/2026 : Power issue || Mail sent to IHS</t>
  </si>
  <si>
    <t>(05/05/2026 ticket): INC-20260505-00006186...Grid Outage</t>
  </si>
  <si>
    <t>(05/05/2026 ocm ran 19h): 05.05.26: BO TRANS analysis ongoing..;..;(05/05/2026 ticket): INC-20260505-00018445</t>
  </si>
  <si>
    <t>(05/05/2026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..;..;(05/05/2026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..;..;(05/05/2026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..;..;(05/05/2026 ticket): INC-20260505-00006514...power instability ...Grid Outage</t>
  </si>
  <si>
    <t>(05/05/2026 ocm ran 10h): Power status check Ongoing</t>
  </si>
  <si>
    <t>(05/05/2026 cell zte): 05/05/2026 : Need BO RAN analysis  Please keep the site under monitoring..;..;(05/05/2026 ticket): INC-20260505-00009483...Grid Outage</t>
  </si>
  <si>
    <t>(05/05/2026 ticket): INC-20260505-00005063...Grid Outage</t>
  </si>
  <si>
    <t>(05/05/2026 ocm ran 00h): Impacted by LIT_713_Z_Kotto-Baden-Baden (Power issue)..;..;(05/05/2026 ticket): INC-20260505-00008646...Transmission Board fault</t>
  </si>
  <si>
    <t>(05/05/2026 ticket): INC-20260505-00014842...Transmission Board fault</t>
  </si>
  <si>
    <t>(05/05/2026 ticket): INC-20260505-00001009...Others Transmission equipement fault</t>
  </si>
  <si>
    <t>(05/05/2026 ticket): INC-20260505-00010441...Grid Outage</t>
  </si>
  <si>
    <t xml:space="preserve">(05/05/2026 cell nokia): 05/05/2026 : Intervention planned on 10.05.2026 after spare part collected
04/05/2026 : Ghost town                                  30/04/2026 : FRMF to be remplaced || plan for W19
29/04/2026: Need BO RAN analysis ..;..;(05/05/2026 cell nokia): 05/05/2026 : Intervention planned on 10.05.2026 after spare part collected
04/05/2026 : Ghost town                                  30/04/2026 : FRMF to be remplaced || plan for W19
29/04/2026: Need BO RAN analysis ..;..;(05/05/2026 cell nokia): 05/05/2026 : Intervention planned on 10.05.2026 after spare part collected
04/05/2026 : Ghost town                                  30/04/2026 : FRMF to be remplaced || plan for W19
29/04/2026: Need BO RAN analysis </t>
  </si>
  <si>
    <t>(05/05/2026 incident):impacted by CTR_215_Z_Nkolda, Plantage du MPR2  ||  Action:reset physique du MPR2..;..;(05/05/2026 cell zte): Power status check Ongoing..;..;(05/05/2026 ticket): INC-20260505-00010596...Grid outage, site went down because gen failed to start due to gen contactor faulty // He bypassed gen contactor and gen manually started...Grid outage, site went down because gen failed to start due to gen contactor faulty // He bypassed gen contactor and gen manually started...GE Fault</t>
  </si>
  <si>
    <t>(05/05/2026 cell zte): 05/05/2026 : Need BO RAN analysis || Check the power supply, Input voltage should be stable..;..;(05/05/2026 cell zte): Power status check Ongoing..;..;(05/05/2026 ticket): INC-20260505-00010399...Transmission Board fault</t>
  </si>
  <si>
    <t>( hourly IHS): 05-05-2026 08:21:30 43v FME is on site..;..;(05/05/2026 ticket): INC-20260505-00005561...Grid Outage</t>
  </si>
  <si>
    <t>(05/05/2026 ticket): INC-20260505-00004654...Grid Outage</t>
  </si>
  <si>
    <t>(05/05/2026 ticket): INC-20260505-00007426...2026-05-05 11:49:15...Grid Outage...user:OCM_NOC.IHS</t>
  </si>
  <si>
    <t>(05/05/2026 ocm ran 10h): 05.05.26: Remplacement FSMF ce jour, ETA 11H
04.05.26: 02 nouvelles pièces de rechange (FSMF) reçu à Ngaoundéré en cours de transfert vers TIBATI, ETD 15h
01.05.2026: FSMF réçu faulty, 02 nouvelles pièces de rechange envoyées ETD 03/05/2026
01.05.2026 FME: En attente de la spare : système module faulty 
01.05.2026: FME Willy activated is managing Update ASAP
01.05.2026: MRBTS_2 Down. Need FME on the site to check his status and interco with MPR(S1P2)..;..;(05/05/2026 ocm ran 00h): 04.05.26: 02 nouvelles pièces de rechange (FSMF) reçu à Ngaoundéré en cours de transfert vers TIBATI, ETD 15h
01.05.2026: FSMF réçu faulty, 02 nouvelles pièces de rechange envoyées ETD 03/05/2026
01.05.2026 FME: En attente de la spare : système module faulty 
01.05.2026: FME Willy activated is managing Update ASAP
01.05.2026: MRBTS_2 Down. Need FME on the site to check his status and interco with MPR(S1P2)..;..;(05/05/2026 ticket): INC-20260505-00018178...Grid Outage</t>
  </si>
  <si>
    <t>( hourly IHS): 05-05-2026 13:41:55 45V Gen (30kva, 370A) overload fme is on the way after Nkoabang BLAISE IS INFORMED..;..;(05/05/2026 ticket): INC-20260505-00009119...Transmission Board fault</t>
  </si>
  <si>
    <t>(05/05/2026 cell zte): 05.05.26: Camusat: FME is managing ETA asap</t>
  </si>
  <si>
    <t>(05/05/2026 ticket): INC-20260505-00016256...Grid Outage</t>
  </si>
  <si>
    <t>( hourly IHS): 05-05-2026 14:01:06 46V FME IS MANAGE WITH LEVEL ZERO FRANKLIN IS INFORMED</t>
  </si>
  <si>
    <t>( hourly IHS): 05/05/2026 15:20 1:39:52 45 V FME Emmanuel is managing with level 0...;..;(05/05/2026 cell zte): Power status check Ongoing..;..;(05/05/2026 ticket): INC-20260505-00002310</t>
  </si>
  <si>
    <t>(05/05/2026 cell nokia): 04/05/2026: Need BO RAN analysis ||Check and replace FAN, ABIA module..;..;(05/05/2026 cell nokia): 04/05/2026: Need BO RAN analysis ||Check and replace FAN, ABIA module..;..;(05/05/2026 cell nokia): 05/05/2026: Need BO RAN analysis ||Check and replace FAN, ABIA module ||  FME activer</t>
  </si>
  <si>
    <t>(05/05/2026 cell huawei): 05/05/2026 : Besoin d'analyse BO RAN..;..;(05/05/2026 cell huawei): 05/05/2026 : Besoin d'analyse BO RAN</t>
  </si>
  <si>
    <t>(05/05/2026 ticket): INC-20260505-00009784...2026-05-05 13:45:21...Transmission Board fault...user:OCM_NOC.CAMUSAT</t>
  </si>
  <si>
    <t xml:space="preserve">(05/05/2026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..;..;(05/05/2026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..;..;(05/05/2026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</si>
  <si>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(05/05/2026 cell nokia): 04/05/2026 : Need BO RAN analysis ||Closed after reset but FME should check and replace FRMF..;..;(05/05/2026 cell nokia): 04/05/2026 : Need BO RAN analysis ||Closed after reset but FME should check and replace FRMF..;..;(05/05/2026 cell nokia): 04/05/2026 : Need BO RAN analysis ||Closed after reset but FME should check and replace FRMF</t>
  </si>
  <si>
    <t>( hourly IHS): 05-05-2026 07:57:07 0V SITE GRID ONLY NO SPACE /AWAITING GRID RETURN CEDRIC IS INFORMED</t>
  </si>
  <si>
    <t>( hourly IHS): 05-05-2026 12:55:02 FME is on the way ETA 13H10 EVINA IS INFORMED</t>
  </si>
  <si>
    <t>(05/05/2026 cell zte): 05/04/2026 : Power issue || Mail sent to IHS..;..;(05/05/2026 ticket): INC-20260505-00005459...Grid Outage</t>
  </si>
  <si>
    <t>( hourly IHS): 05-05-2026 12:42:45 50V FME William is on way. ETA = 01:15 PM FRANKLIN IS INFORMED</t>
  </si>
  <si>
    <t>(05/05/2026 cell huawei): 05/05/2026 : Power issue || Mail sent to IHS</t>
  </si>
  <si>
    <t>(05/05/2026 cell zte): Power status check Ongoing..;..;(05/05/2026 ticket): INC-20260505-00009993...Transmission Board fault</t>
  </si>
  <si>
    <t>(05/05/2026 ticket): INC-20260505-00010287...Transmission Board fault</t>
  </si>
  <si>
    <t>(05/05/2026 ticket): INC-20260505-00009239...Grid Outage</t>
  </si>
  <si>
    <t>(05/05/2026 ocm ran 00h): 04.05.2026 CAMUSAT: Grid outage and Grid only site / Grid return awaited - Escalade L4
03.05.2026 CAMUSAT: Grid outage and Grid only site / Grid return awaited..;..;(05/05/2026 ticket): INC-20260505-00010517...Transmission Board fault</t>
  </si>
  <si>
    <t>( hourly IHS): 05/05/2026 14:36 0:23:52 45 V Rectifiers hanging due to MPR faulty. // Rectifiers reset.</t>
  </si>
  <si>
    <t>(05/05/2026 ticket): INC-20260505-00004642...Others Transmission equipement fault</t>
  </si>
  <si>
    <t>( hourly IHS): 05/05/2026 14:28 0:32:00 49 V Fme is informed and managing..;..;(05/05/2026 ticket): INC-20260505-00002059...2026-05-05 08:50:34...05.05.26: Besoin d'un FME sur site pour vérifier le statut du MPR; FME Mouamadou activé pour investigations, update ASAP...Grid Outage...user:OCM_NOC.CAMUSAT</t>
  </si>
  <si>
    <t>( hourly IHS): 05/05/2026 02:46 0:24:29 0V FME Yannick is managing with level 0</t>
  </si>
  <si>
    <t>( hourly IHS): 05/05/2026 19:56 1:03:52 45 V FME is on site</t>
  </si>
  <si>
    <t xml:space="preserve">(05/05/2026 cell nokia): 05/05/2026 : Need BO RAN analysis ..;..;(05/05/2026 cell nokia): 05/05/2026 : Need BO RAN analysis </t>
  </si>
  <si>
    <t>( hourly IHS): 05-05-2026 08:20:59 0v FME Yannick is on way. ETA = 09:15 AM</t>
  </si>
  <si>
    <t>( hourly IHS): 05-05-2026 10:50:47 53V RICHARD IS INFORMED HE MANAGED..;..;(05/05/2026 ocm ran 10h): Power status check Ongoing</t>
  </si>
  <si>
    <t>(05/05/2026 ticket): INC-20260505-00007034...Grid Outage</t>
  </si>
  <si>
    <t xml:space="preserve">(05/05/2026 ocm ran 00h): 30/04/2026 ETR mi-juin
28/04/2026 Site urelay point transmis a OCM </t>
  </si>
  <si>
    <t>( hourly IHS): 05-05-2026 10:53:08 44.5V FME unreachable, cord Michel is informed/ FRANKLIN IS INFORMED..;..;(05/05/2026 cell huawei): 05/05/2026 : Power issue || Mail sent to HIS || Investigations ongoing.
We will keep you updated</t>
  </si>
  <si>
    <t>(05/05/2026 ticket): INC-20260505-00003906...2026-05-05 06:30:02...grid outage and gen failed to start because the powercore controller froze / ok after reset...grid outage and gen failed to start because the powercore controller froze / ok after reset...Others...grid outage and gen failed to start because the powercore controller froze / ok after reset...user:OCM_NOC.CAMUSAT</t>
  </si>
  <si>
    <t>( hourly IHS): 05/05/2026 18:59 1:01:00 41v Level 0 is on site...;..;(05/05/2026 ticket): INC-20260505-00014553...Grid Outage</t>
  </si>
  <si>
    <t>(05/05/2026 ticket): INC-20260505-00016043...Transmission Board fault</t>
  </si>
  <si>
    <t>(05/05/2026 ticket): INC-20260505-00015087...Transmission Board fault</t>
  </si>
  <si>
    <t>( hourly IHS): 05-05-2026 12:38:44 Grid outage No ATS. ETA = 01:30 PM RICHARD IS INFORMED</t>
  </si>
  <si>
    <t>(05/05/2026 ticket): INC-20260505-00007139...2026-05-05 11:06:35...FME is on site...GE Fault...user:OCM_NOC.IHS</t>
  </si>
  <si>
    <t>( hourly IHS): 05/05/2026 16:56 0:04:00 46 V Fme will be on site after Meskin</t>
  </si>
  <si>
    <t>(05/05/2026 ocm ran 00h): 04/05/2026 FME Merlin in the way ETA 00:40 AM /Idrissou informed</t>
  </si>
  <si>
    <t>(05/05/2026 ticket): INC-20260505-00008808...Others</t>
  </si>
  <si>
    <t>(05/05/2026 ocm ran 19h): 05.05.26: Power alarms; Camusat feedback awaiting..;..;(05/05/2026 ticket): INC-20260505-00015922...Grid Outage</t>
  </si>
  <si>
    <t>(05/05/2026 ticket): INC-20260505-00009291...Grid Outage</t>
  </si>
  <si>
    <t>(05/05/2026 ticket): INC-20260505-00018920</t>
  </si>
  <si>
    <t>(05/05/2026 cell zte): 05.05.26: Besoin d'un FME sur site pour vérifier la chaine antennaire de l'ODU 3.1; CM-20260505-00003675; FME Jean Kakeu activé pour investigations, update ASAP</t>
  </si>
  <si>
    <t>( hourly IHS): 05/05/2026 14:45 1:15:00 41v FME is informed and managing..;..;(05/05/2026 cell zte): 05.05.26: IHS: 41v; FME is informed and managing</t>
  </si>
  <si>
    <t>( hourly IHS): 05-05-2026 10:25:31 NO COM FME Herve is on way. ETA = 11:15 AM RICHARD IS INFORMED</t>
  </si>
  <si>
    <t>(05/05/2026 ticket): INC-20260505-00007879...fme is on site...GE Fault</t>
  </si>
  <si>
    <t>( hourly IHS): 05/05/2026 05:21 0:46:16 49.7V FME is on site</t>
  </si>
  <si>
    <t>(05/05/2026 ocm ran 19h): 05.05.26: FSMF faulty et sera expédié de Ngaoundéré pour Ngaoundal, ETD=06.05.26
05.05.26: Suite investigations ce jour, FSMF faulty, commande en cours, update ASAP
04/04/2026 Besoin d'un fme sur site pour verifier l'interco entre le MPR et la MRBTS2 S1P2  FME activé ETA asap ..;..;(05/05/2026 cell zte): 05.05.26: FSMF faulty et sera expédié de Ngaoundéré pour Ngaoundal, ETD=06.05.26
05.05.26: Suite investigations ce jour, FSMF faulty, commande en cours, update ASAP
04/04/2026 Besoin d'un fme sur site pour verifier l'interco entre le MPR et la MRBTS2 S1P2  FME activé ETA asap ..;..;(05/05/2026 ocm ran 10h): 04/04/2026 Besoin d'un fme sur site pour verifier l'interco entre le MPR et la MRBTS2 S1P2  FME activé ETA asap ..;..;(05/05/2026 ocm ran 00h): 04/04/2026 Besoin d'un fme sur site pour verifier l'interco entre le MPR et la MRBTS2 S1P2  FME activé ETA asap ..;..;(05/05/2026 ticket): INC-20260505-00017680...Grid Outage</t>
  </si>
  <si>
    <t>( hourly IHS): 05-05-2026 07:24:42 47V FME Felix is on the way , eta 08h50am ALI IS INFORMED..;..;(05/05/2026 ticket): INC-20260505-00009591</t>
  </si>
  <si>
    <t>( hourly IHS): 05/05/2026 02:36 1:34:51 49.3V FME is on the way ETA 04:30 AM/Escalation to Vensa..;..;(05/05/2026 ticket): INC-20260505-00001736...2026-05-05 04:53:21...FME Roland is managing with level 0...generator issue on site ...Transmission Board fault...user:OCM_NOC.IHS</t>
  </si>
  <si>
    <t>(05/05/2026 cell zte): Impacted by Widikum_NRO_219 (Power issue)..;..;(05/05/2026 ticket): INC-20260505-00010013...Transmission Board fault</t>
  </si>
  <si>
    <t>(05/05/2026 ticket): INC-20260505-00013937...Transmission Board fault</t>
  </si>
  <si>
    <t>(05/05/2026 ticket): INC-20260505-00008699...2026-05-05 15:30:34...05.05.26: Besoin d'un FME sur site pour vérifier la chaine antennaire de l'ODU 3.1; CM-20260505-00003675; FME Jean Kakeu activé pour investigations, update ASAP...I returned to the site with two ODUs to perform tests in order to choose the one that transmits normally. I worked with the TX Valdas BO and we found that port 1 of the EAC card was faulty, so we activated port 2 and reconfigured it. but the site is still not up...TRANS...I returned to the site with two ODUs to perform tests in order to choose the one that transmits normally. I worked with the TX Valdas BO and we found that port 1 of the EAC card was faulty, so we activated port 2 and reconfigured it. but the site is still not up...user:ndzie mbene lionnel</t>
  </si>
  <si>
    <t>(05/05/2026 ticket): INC-20260505-00017248...Grid Outage</t>
  </si>
  <si>
    <t>(05/05/2026 cell nokia): 05/05/2026 : Interventin planifie pour ce jour 
04/05/2026 : Ghost town ||  Feedback PM:  Intervention planned on 05.05.2026                                         02/04/2026 : Access issue ||  Feedback RM : Intervention planned on 05.05.2026
30/04/2026 : Probleme d'access || Nouvelle tentative 
28/04/2026 : Escalade faite au RM || Plan for 30/04/2026  || FME donald || Feedback RM : Road blocked No traffic if we can Go as planned on 30.04.2027
23/04/2026 : Check breaker and  interconnection AREA(sfp, optical fiber) between system and radio module, swap its if needed|| ETA : 24/04/2026 || UP After remote reset</t>
  </si>
  <si>
    <t>(05/05/2026 cell zte): Power status check Ongoing..;..;(05/05/2026 ticket): INC-20260505-00015523</t>
  </si>
  <si>
    <t xml:space="preserve">(05/05/2026 cell nokia): 05/05/2026 : Need BO RAN analysis </t>
  </si>
  <si>
    <t>(05/05/2026 cell nokia): 
05/05/2026: Intervention prevue pour ce jour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30.04.2026..;..;(05/05/2026 cell nokia): 
05/05/2026: Intervention prevue pour ce jour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30.04.2026..;..;(05/05/2026 cell nokia): 
05/05/2026: Intervention prevue pour ce jour  ||Intervention en cours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30.04.2026..;..;(05/05/2026 cell zte): Impacted by Widikum_NRO_219 (Power issue)..;..;(05/05/2026 ticket): INC-20260505-00010774...Transmission Board fault</t>
  </si>
  <si>
    <t>(05/05/2026 ticket): INC-20260505-00006469...impacted due to fontem down with power...Transmission Board fault</t>
  </si>
  <si>
    <t>(05/05/2026 ticket): INC-20260505-00013761...Grid Outage</t>
  </si>
  <si>
    <t>(05/05/2026 ticket): INC-20260505-00014736...Grid Outage</t>
  </si>
  <si>
    <t>(05/05/2026 ticket): INC-20260505-00010582...2026-05-05 15:51:25...Grid outage, Gen stopped due to overcurrent. // AVR reconfigured, Gen card reseted and Manual start of Gen....Grid outage, Gen stopped due to overcurrent. // AVR reconfigured, Gen card reseted and Manual start of Gen....Others...Rectifiers hanging when load increased  // Load stabilised....user:OCM_NOC.IHS</t>
  </si>
  <si>
    <t>(05/05/2026 ocm ran 00h): Power status check Ongoing</t>
  </si>
  <si>
    <t>(05/05/2026 ticket): INC-20260505-00008329...2026-05-05 12:10:55...grid and solar outage, gen fail / FME will be on site ETA 14H10...Grid Outage...user:OCM_NOC.CAMUSAT</t>
  </si>
  <si>
    <t>(05/05/2026 ticket): INC-20260505-00013758...2026-05-05 19:53:53...fme is managing with level 0...Transmission Board fault...user:DRAME IMOURANA</t>
  </si>
  <si>
    <t>( hourly IHS): 05/05/2026 04:58 0:14:12 47V FME is managing with level 0..;..;(05/05/2026 ticket): INC-20260505-00002692...Others</t>
  </si>
  <si>
    <t>(05/05/2026 ticket): INC-20260505-00000817...Grid Outage</t>
  </si>
  <si>
    <t>(05/05/2026 cell nokia): 04/05/2026 : Escalade faite au PM du SBC || Feedback PM : 06/05/2026
02/05/2026 : Check breaker and  interconnection FBBC  (sfp, optical fiber) between system and radio module, swap its if needed || FME eric activer..;..;(05/05/2026 cell nokia): 04/05/2026 : Escalade faite au PM du SBC || Feedback PM : 06/05/2026
02/05/2026 : Check breaker and  interconnection FBBC  (sfp, optical fiber) between system and radio module, swap its if needed || FME eric activer..;..;(05/05/2026 cell nokia): 04/05/2026 : Escalade faite au PM du SBC || Feedback PM : 06/05/2026
02/05/2026 : Check breaker and  interconnection FBBC  (sfp, optical fiber) between system and radio module, swap its if needed || FME eric activer..;..;(05/05/2026 ticket): INC-20260505-00000868...Others Transmission equipement fault</t>
  </si>
  <si>
    <t>(05/05/2026 ticket): INC-20260505-00008117...Grid Outage</t>
  </si>
  <si>
    <t xml:space="preserve">(05/05/2026 cell nokia):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..;..;(05/05/2026 cell nokia):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..;..;(05/05/2026 cell nokia):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t>
  </si>
  <si>
    <t xml:space="preserve">(05/05/2026 cell nokia): 05/05/2026 : Check breaker and  interconnection (sfp, optical fiber) between system and radio module, swap its if needed </t>
  </si>
  <si>
    <t>(05/05/2026 ticket): INC-20260505-00018571...2026-05-06 01:27:14...Le FME a et active pour intervention demain car site situe dans une red zone 
Nous allons geler le ticket jusqu'a 6H GMT+1 a cet effet...No power issue on site U = 54V site on Grid. TX FME Uche 691056820 / HUAWEI is informed....Others...No power issue on site U = 54V site on Grid. TX FME Uche 691056820 / HUAWEI is informed....user:ABANDA	Jean Roland</t>
  </si>
  <si>
    <t>(05/05/2026 cell nokia): 04/05/2026 : Ghost town   
04/05/2026 : Check breaker and  interconnection FR(sfp, optical fiber) between system and radio module, swap its if needed..;..;(05/05/2026 cell nokia): 04/05/2026 : Ghost town   
04/05/2026 : Check breaker and  interconnection FR(sfp, optical fiber) between system and radio module, swap its if needed..;..;(05/05/2026 cell nokia): 05/04/2026 : Escalade faite au PM 
04/05/2026 : Ghost town   
04/05/2026 : Check breaker and  interconnection FR(sfp, optical fiber) between system and radio module, swap its if needed..;..;(05/05/2026 ticket): INC-20260505-00018477...2026-05-06 01:27:18...Le FME a et active pour intervention demain car site situe dans une red zone 
Nous allons geler le ticket jusqu'a 6H GMT+1 a cet effet...No power issue on site U = 54V site on Grid. TX FME Uche 691056820 / HUAWEI is informed....Others...No power issue on site U = 54V site on Grid. TX FME Uche 691056820 / HUAWEI is informed....user:ABANDA	Jean Roland</t>
  </si>
  <si>
    <t>(05/05/2026 ocm ran 19h): Power status check Ongoing..;..;(05/05/2026 ticket): INC-20260505-00017754...Grid Outage</t>
  </si>
  <si>
    <t xml:space="preserve">(05/05/2026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..;..;(05/05/2026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..;..;(05/05/2026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</si>
  <si>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 xml:space="preserve">(05/05/2026 cell nokia): 05/05/2026 : Check breaker and  interconnection ARMA(sfp, optical fiber) between system and radio module, swap its if needed </t>
  </si>
  <si>
    <t xml:space="preserve">(05/05/2026 cell nokia): 05/05/2026 : Check breaker and  interconnection  (sfp, optical fiber) between system and radio module, swap its if needed || Escalade faite au PM </t>
  </si>
  <si>
    <t>(05/05/2026 cell nokia): 05/05/2026 : Feedback PM : No access on site due to Insecurity: Looking access clearance on site
04/05/2026 : Ghost town                                     02/04/2026 : Probleme d'access 
30/04/2026 : Probleme d'access || Action avec le level 0 en cours || mFeedback RM: Intervention postpone to Saturday 02/05/2026 due to insecurity
29/04/2026 : Escalade faite au RM : en attente de son feedback 
28/04/2026 : Escalade faite au RM|| FME Donald 
27/04/2026 : Need BO RAN analysis || Check and clean jumper, port 4 of ARGA..;..;(05/05/2026 ticket): INC-20260505-00006929...2026-05-05 12:39:11...05.05.26: Besoin d'un FME sur site pour vérifier le statut du MPR; CM-20260505-00003056; FME Yaya activé pour investigations, update ASAP...ce site est down suite au retrait de la carte CORE pour gérer l'intervention de Magba, down avec une vingtaine des sites...user:ndzie mbene lionnel</t>
  </si>
  <si>
    <t xml:space="preserve">(05/05/2026 cell nokia):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..;..;(05/05/2026 cell nokia):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..;..;(05/05/2026 cell nokia):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</si>
  <si>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xml:space="preserve">(05/05/2026 cell nokia): 05/05/2026 : Intervention prevue pour ce jour || FME en route pour le site 
04/05/2026 :Intervention prevue pour ce jour || FME charlie activer 
02/05/2026 : Feedback RM : Intervention prevue pour demain  FME presentement sur le site de  Songloulou
30/04/2026 : Escalade faite au RM  || En attente du feeback du RM 
29/04/2026: FME est sur le site couper de songloulou. intervention demain 30/04/2026 || Yannick mba
28/04/2026: || Forte pluie  dans la zone||Intervention pour demain 29/04/2026
27/04/2026 : Need BO RAN analysis || Check and clean jumper, port 2 of FRGU ..;..;(05/05/2026 cell nokia): 05/05/2026 : Intervention prevue pour ce jour || FME en route pour le site 
04/05/2026 :Intervention prevue pour ce jour || FME charlie activer 
02/05/2026 : Feedback RM : Intervention prevue pour demain  FME presentement sur le site de  Songloulou
30/04/2026 : Escalade faite au RM  || En attente du feeback du RM 
29/04/2026: FME est sur le site couper de songloulou. intervention demain 30/04/2026 || Yannick mba
28/04/2026: || Forte pluie  dans la zone||Intervention pour demain 29/04/2026
27/04/2026 : Need BO RAN analysis || Check and clean jumper, port 2 of FRGU ..;..;(05/05/2026 cell nokia): 05/05/2026 : Intervention prevue pour ce jour || FME en route pour le site || Intervention en cours 
04/05/2026 :Intervention prevue pour ce jour || FME charlie activer 
02/05/2026 : Feedback RM : Intervention prevue pour demain  FME presentement sur le site de  Songloulou
30/04/2026 : Escalade faite au RM  || En attente du feeback du RM 
29/04/2026: FME est sur le site couper de songloulou. intervention demain 30/04/2026 || Yannick mba
28/04/2026: || Forte pluie  dans la zone||Intervention pour demain 29/04/2026
27/04/2026 : Need BO RAN analysis || Check and clean jumper, port 2 of FRGU </t>
  </si>
  <si>
    <t>(05/05/2026 ticket): INC-20260505-00017079...Transmission Board fault</t>
  </si>
  <si>
    <t>(05/05/2026 ticket): INC-20260505-00018585...2026-05-06 01:27:19...Le FME a et active pour intervention demain car site situe dans une red zone 
Nous allons geler le ticket jusqu'a 6H GMT+1 a cet effet...No power issue on site U = 54V site on Grid. TX FME Uche 691056820 / HUAWEI is informed....Others...No power issue on site U = 54V site on Grid. TX FME Uche 691056820 / HUAWEI is informed....user:ABANDA	Jean Roland</t>
  </si>
  <si>
    <t>(05/05/2026 ticket): INC-20260505-00018629...2026-05-06 01:27:16...Le FME a et active pour intervention demain car site situe dans une red zone 
Nous allons geler le ticket jusqu'a 6H GMT+1 a cet effet...No power issue on site U = 54V site on Grid. TX FME Uche 691056820 / HUAWEI is informed....Others...No power issue on site U = 54V site on Grid. TX FME Uche 691056820 / HUAWEI is informed....user:ABANDA	Jean Roland</t>
  </si>
  <si>
    <t>(05/05/2026 cell nokia): 05/05/2026 : Check breaker and  interconnection (sfp, optical fiber) between system and radio module, swap its if needed</t>
  </si>
  <si>
    <t>(05/05/2026 ticket): INC-20260505-00001532...Others Transmission equipement fault</t>
  </si>
  <si>
    <t>(05/05/2026 cell nokia): 05/05/2026 :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needed..;..;(05/05/2026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needed..;..;(05/05/2026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</si>
  <si>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 xml:space="preserve">(05/05/2026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..;..;(05/05/2026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..;..;(05/05/2026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</si>
  <si>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(05/05/2026 ocm ran 00h): 04.05.26: IHS: Grid outage no space // awaiting grid return  - Escalade L2</t>
  </si>
  <si>
    <t>(05/05/2026 ocm ran 00h): Impacted by LIT_092_Z_Bep-Yonyong (Power issue)</t>
  </si>
  <si>
    <t xml:space="preserve">(05/05/2026 cell nokia): 05/04/2026 : Intervention prevue pour ce jour || FME en route pour le site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..;..;(05/05/2026 cell nokia): 05/04/2026 : Intervention prevue pour ce jour || FME en route pour le site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..;..;(05/05/2026 cell nokia):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</si>
  <si>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(05/05/2026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analysis..;..;(05/05/2026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analysis..;..;(05/05/2026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</si>
  <si>
    <t>(05/05/2026 ticket): INC-20260505-00018564</t>
  </si>
  <si>
    <t>(05/05/2026 ocm ran 19h): 20.04.26; ODU MPT MC 8GHZ 3DB20773CB faulty and not available, order done to OCM
19.04.26; ODU 3DB20773CB faulty, commande en cours
19.04.26; Besoin d'un FME sur NRD_172_SAKDJE pour vérifier la chaine antennaire de l'ODU 4.3; FME Belo activé pour investigations, ETA=17H UTC..;..;(05/05/2026 cell zte): 20.04.26; ODU MPT MC 8GHZ 3DB20773CB faulty and not available, order done to OCM
19.04.26; ODU 3DB20773CB faulty, commande en cours
19.04.26; Besoin d'un FME sur NRD_172_SAKDJE pour vérifier la chaine antennaire de l'ODU 4.3; FME Belo activé pour investigations, ETA=17H UTC..;..;(05/05/2026 ocm ran 10h): 20.04.26; ODU MPT MC 8GHZ 3DB20773CB faulty and not available, order done to OCM
19.04.26; ODU 3DB20773CB faulty, commande en cours
19.04.26; Besoin d'un FME sur NRD_172_SAKDJE pour vérifier la chaine antennaire de l'ODU 4.3; FME Belo activé pour investigations, ETA=17H UTC..;..;(05/05/2026 ocm ran 00h): 20.04.26; ODU MPT MC 8GHZ 3DB20773CB faulty and not available, order done to OCM
19.04.26; ODU 3DB20773CB faulty, commande en cours
19.04.26; Besoin d'un FME sur NRD_172_SAKDJE pour vérifier la chaine antennaire de l'ODU 4.3; FME Belo activé pour investigations, ETA=17H UTC</t>
  </si>
  <si>
    <t>( hourly IHS): 05/05/2026 07:37 8:23:00 41v L0 is on site..;..;(05/05/2026 ocm ran 19h):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ASAP..;..;(05/05/2026 cell zte):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ASAP..;..;(05/05/2026 ocm ran 00h):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</si>
  <si>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(05/05/2026 ocm ran 10h): 05.05.26: Camusat: FME ongoing to the site, ETA=11H
04.05.26: Camusat: Red Zone, FME is managing with level 0 - Escalade L4..;..;(05/05/2026 ocm ran 00h): 04.05.26: Camusat: Red Zone, FME is managing with level 0 - Escalade L2</t>
  </si>
  <si>
    <t>(05/05/2026 cell huawei): 05/05/2026 : Power issue || Mail sent to Camusat..;..;(05/05/2026 ocm ran 00h): 04/05/2026 Feedback camusat: OUR FME IS INFORMED AND MANAGING WITH L0</t>
  </si>
  <si>
    <t>(05/05/2026 incident):impacted by  Fontem_N_SUO_017  ,Power issue || Action : en attente RCA IHS..;..;(05/05/2026 ocm ran 19h): P1 incident at Fontem_G9U9_SUO_017..;..;(05/05/2026 cell zte): P1 incident at Fontem_G9U9_SUO_017..;..;(05/05/2026 ocm ran 10h): P1 incident at Fontem_G9U9_SUO_017..;..;(05/05/2026 ocm ran 00h): Impacted by Fontem_N_SUO_017</t>
  </si>
  <si>
    <t>(05/05/2026 ocm ran 19h): 05.05.26: Toujours en attente de l'ETA du FME, escalade faite au RM et au PM
05.05.26: There is supervision issue in the area. Please to activate FME locally for tshoot; FME Soulemanou is activated to check, ETA=13H UTC
04.05.26: Camusat:  investigations ongoing / FME is trying to get level0..;..;(05/05/2026 cell zte): 05.05.26: Toujours en attente de l'ETA du FME, escalade faite au RM et au PM
05.05.26: There is supervision issue in the area. Please to activate FME locally for tshoot; FME Soulemanou is activated to check, ETA=13H UTC
04.05.26: Camusat:  investigations ongoing / FME is trying to get level0..;..;(05/05/2026 ocm ran 10h): 05.05.26: There is supervision issue in the area. Please to activate FME locally for tshoot; FME Soulemanou is activated to check, ETA=13H UTC
04.05.26: Camusat:  investigations ongoing / FME is trying to get level0..;..;(05/05/2026 ocm ran 00h): 04.05.26: Camusat:  investigations ongoing / FME is trying to get level0</t>
  </si>
  <si>
    <t>( hourly IHS): 05-05-2026 11:23:46 NO COM FME Kelvin managing with level 0 due to insecurity</t>
  </si>
  <si>
    <t>(05/05/2026 ocm ran 19h):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0..;..;(05/05/2026 cell zte):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0..;..;(05/05/2026 ocm ran 10h):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0..;..;(05/05/2026 ocm ran 00h): 04.05.2026: Intervention plan for tomorrow
02.05.2026: Access not granted for this site for now
01.05.2026 RM Denis: Intervention plan for tomorrow according to the dirvervtaking FME on site
30/04/2026 Besoin d'un pour verifier le status de RTN red zone fme manage avec level 0</t>
  </si>
  <si>
    <t>(05/05/2026 ocm ran 19h): Impacted by SUO_040_H_Tinto (TX issue. Red zone)..;..;(05/05/2026 cell zte): Impacted by SUO_040_H_Tinto (TX issue. Red zone)..;..;(05/05/2026 ocm ran 10h): Impacted by SUO_040_H_Tinto (TX issue. Red zone)..;..;(05/05/2026 ocm ran 00h): Impacted by SUO_040_H_Tinto (TX issue. Red zone)</t>
  </si>
  <si>
    <t>(05/05/2026 ocm ran 00h): 04.05.2026: FME Yaya activated ETA=ASAP
04.05.2026: MRBTS_2 Down. Need FME on the site to check his status and interco with MPR..;..;(05/05/2026 ticket): INC-20260505-00006470...Transmission Board fault</t>
  </si>
  <si>
    <t xml:space="preserve">(05/05/2026 ocm ran 00h): 04/05/2026 Besoin d'un fm sur site pour verifier le sattus du MPR et la chaine antennaire de l ODU </t>
  </si>
  <si>
    <t>(05/05/2026 ocm ran 19h): 05.05.26: Besoin d'un FME sur site pour vérifier le statut de la RTN; FME Andre activé pour investigations, update ASAP..;..;(05/05/2026 cell zte): 05.05.26: Besoin d'un FME sur site pour vérifier le statut de la RTN; FME Andre activé pour investigations, update ASAP..;..;(05/05/2026 ocm ran 00h): 04.05.26: Besoin d'un FME sur site pour vérifier le statut de la RTN; Red zone today</t>
  </si>
  <si>
    <t>( hourly IHS): 05-05-2026 13:58:41 52V FME Desire is on way. ETA = 03 PM IDRISSOU IS INFORMED</t>
  </si>
  <si>
    <t>(05/05/2026 ocm ran 19h): 05.05.26: Besoin d'un FME sur site pour vérifier le statut de la BTS et son interco avec le MPR; Négociations escorte en cours pour ce 06.05.26
04.05.26: Besoin d'un FME sur site pour vérifier le statut de la BTS et son interco avec le MPR; Négociations escorte en cours pour ce 06.05.26..;..;(05/05/2026 cell zte): 05.05.26: Besoin d'un FME sur site pour vérifier le statut de la BTS et son interco avec le MPR; Négociations escorte en cours pour ce 06.05.26
04.05.26: Besoin d'un FME sur site pour vérifier le statut de la BTS et son interco avec le MPR; Négociations escorte en cours pour ce 06.05.26..;..;(05/05/2026 ocm ran 10h): 04.05.26: Besoin d'un FME sur site pour vérifier le statut de la BTS et son interco avec le MPR; Négociations escorte en cours pour ce 06.05.26..;..;(05/05/2026 ocm ran 00h): 04.05.26: Besoin d'un FME sur site pour vérifier le statut de la BTS et son interco avec le MPR; Négociations escorte en cours pour ce 06.05.26</t>
  </si>
  <si>
    <t>(05/05/2026 cell huawei): 05/05/2026 : Check Connectivite entre BBU &amp; RRU/Check FO ou SFP || Probable disjonction des breakers alimentant les MRRU..;..;(05/05/2026 cell huawei): 05/05/2026 : Check Connectivite entre BBU &amp; RRU/Check FO ou SFP || Probable disjonction des breakers alimentant les MRRU</t>
  </si>
  <si>
    <t xml:space="preserve">(05/05/2026 cell nokia): 05/05/2026 : Intervention prevue pour aujourd'hui || ETA: 14H    
04/05/2026 : Check breaker and  interconnection (sfp, optical fiber) between system and radio module, swap its if needed ||FME presentement sur le site de Galle || ETA: 05/05/2026 ..;..;(05/05/2026 cell nokia): 05/05/2026 : Intervention prevue pour aujourd'hui || ETA: 14H    
04/05/2026 : Check breaker and  interconnection (sfp, optical fiber) between system and radio module, swap its if needed ||FME presentement sur le site de Galle || ETA: 05/05/2026 ..;..;(05/05/2026 cell nokia): 05/05/2026 : Intervention prevue pour aujourd'hui || ETA: 14H ||Feelback FME FRGU faulty.    
04/05/2026 : Check breaker and  interconnection (sfp, optical fiber) between system and radio module, swap its if needed ||FME presentement sur le site de Galle || ETA: 05/05/2026 </t>
  </si>
  <si>
    <t>(05/05/2026 ocm ran 19h): P1 incident at Fontem_G9U9_SUO_017..;..;(05/05/2026 cell zte): P1 incident at Fontem_G9U9_SUO_017..;..;(05/05/2026 ocm ran 10h): P1 incident at Fontem_G9U9_SUO_017..;..;(05/05/2026 ocm ran 00h): Impacted by Fontem_N_SUO_017</t>
  </si>
  <si>
    <t>( hourly IHS): 05/05/2026 16:36 0:24:00 41v FME is informed and managing</t>
  </si>
  <si>
    <t>(05/05/2026 ocm ran 19h): 04.05.2026: Spare reçue à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ASAP..;..;(05/05/2026 cell zte): 04.05.2026: Spare recu a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ASAP..;..;(05/05/2026 ocm ran 10h): 04.05.2026: Spare recu a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ASAP..;..;(05/05/2026 ocm ran 00h): 04.05.2026: Spare recu a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</si>
  <si>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(05/05/2026 cell huawei): 05/05/2026 : Attente du go du BIR
04/05/2026 : Fme active || Demande d'escorte
02/04/2026 : Check connectivity(SFP, Optical fiber) between BBU and RRU 60 || Fme active..;..;(05/05/2026 cell huawei): 04/05/2026 : Fme active || Demande d'escorte
02/04/2026 : Check connectivity(SFP, Optical fiber) between BBU and RRU 60 || Fme active..;..;(05/05/2026 cell huawei): 04/05/2026 : Fme active || Demande d'escorte
02/04/2026 : Check connectivity(SFP, Optical fiber) between BBU and RRU 60 || Fme active</t>
  </si>
  <si>
    <t>(05/05/2026 ocm ran 10h): 05.05.26: FME should check BBU status and interconnection with MPR on port 1/6;  FME Mbah activated and managing ETA = 15H UTC</t>
  </si>
  <si>
    <t>(05/05/2026 ocm ran 19h): 05.05.26: FME sur site et travaux avec le BO TX
04.05.2026: L'expedition de la spare se fera ce Jour ETD=05.05.2026
03.05.2026: ODU faulty Commande passer par mail au SPM Car spare pas disponible dans le WH Hammer. Update ASAP
Impacted by OST_099_H_Bafang-Chefferie (TX issue)..;..;(05/05/2026 cell zte): 04.05.2026: L'expedition de la spare se fera ce Jour ETD=05.05.2026
03.05.2026: ODU faulty Commande passer par mail au SPM Car spare pas disponible dans le WH Hammer. Update ASAP
Impacted by OST_099_H_Bafang-Chefferie (TX issue)..;..;(05/05/2026 ocm ran 10h): 04.05.2026: L'expedition de la spare se fera ce Jour ETD=05.05.2026
03.05.2026: ODU faulty Commande passer par mail au SPM Car spare pas disponible dans le WH Hammer. Update ASAP
Impacted by OST_099_H_Bafang-Chefferie (TX issue)..;..;(05/05/2026 ocm ran 00h): 04.05.2026: L'expedition de la spare se fera ce Jour ETD=05.05.2026
03.05.2026: ODU faulty Commande passer par mail au SPM Car spare pas disponible dans le WH Hammer. Update ASAP
Impacted by OST_099_H_Bafang-Chefferie (TX issue)</t>
  </si>
  <si>
    <t>(05/05/2026 ocm ran 19h):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status..;..;(05/05/2026 cell zte):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status..;..;(05/05/2026 ocm ran 10h):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status..;..;(05/05/2026 ocm ran 00h):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</si>
  <si>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(05/05/2026 cell nokia): 04/05/2026 : Besoin d'analyse BO RAN||Check and clean jumper, port of ARMA..;..;(05/05/2026 cell nokia): 04/05/2026 : Besoin d'analyse BO RAN||Check and clean jumper, port of ARMA..;..;(05/05/2026 cell nokia): 04/05/2026 : Besoin d'analyse BO RAN||Check and clean jumper, port of ARMA</t>
  </si>
  <si>
    <t>(05/05/2026 incident):impacted by  Fontem_N_SUO_017  ,Power issue || Action : en attente RCA IHS..;..;(05/05/2026 cell nokia): 05/05/2026 : Feedback RM : No access for now for GSM antenna replacement ..;..;(05/05/2026 ocm ran 19h): P1 incident at Fontem_G9U9_SUO_017..;..;(05/05/2026 cell zte): P1 incident at Fontem_G9U9_SUO_017..;..;(05/05/2026 ocm ran 10h): P1 incident at Fontem_G9U9_SUO_017..;..;(05/05/2026 ocm ran 00h): Impacted by Fontem_N_SUO_017..;..;(05/05/2026 ticket): INC-20260505-00014619...2026-05-05 19:57:28...FME is managing with level zero...user:OCM_NOC.CAMUSAT</t>
  </si>
  <si>
    <t>(05/05/2026 ocm ran 19h): New BTS installed and not yet accepted..;..;(05/05/2026 cell zte): New BTS installed and not yet accepted..;..;(05/05/2026 ocm ran 10h): New BTS installed and not yet accepted..;..;(05/05/2026 ocm ran 00h): New BTS installed and not yet accepted</t>
  </si>
  <si>
    <t>( hourly IHS): 05/05/2026 03:24 0:46:38 No comm FME Ulrich managing with level 0</t>
  </si>
  <si>
    <t>(05/05/2026 ocm ran 19h):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ASAP..;..;(05/05/2026 cell zte):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ASAP..;..;(05/05/2026 ocm ran 10h):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ASAP..;..;(05/05/2026 ocm ran 00h): 04.05.2026: Access not granted for this site for now
02.05.2026: access not granted for this site for now
01.05.2026 Denis: Check ongoing will update asap
30.04.26: Besoin d'un FME sur site pour vérifier le statut du MPR; FME Jeremiah activé pour investigations, update ASAP</t>
  </si>
  <si>
    <t>(05/05/2026 ocm ran 10h): Site en cours de démentelement..;..;(05/05/2026 ocm ran 00h): Site en cours de démentelement</t>
  </si>
  <si>
    <t>(05/05/2026 ocm ran 00h): 04/05/2026 Camusat: grid only site awaited gris return
04.05.26: Power alarms; Camusat feedback awaiting - Escalated to L2</t>
  </si>
  <si>
    <t>(05/05/2026 ocm ran 19h): 05.05.26: Camusat: grid only site awaited gris return - Escalated to L3
04.05.26: Power alarms; Camusat feedback awaiting - Escalated to L2..;..;(05/05/2026 cell zte): 05.05.26: Camusat: grid only site awaited gris return - Escalated to L3
04.05.26: Power alarms; Camusat feedback awaiting - Escalated to L2..;..;(05/05/2026 ocm ran 10h): 05.05.26: Camusat: grid only site awaited gris return - Escalated to L3
04.05.26: Power alarms; Camusat feedback awaiting - Escalated to L2..;..;(05/05/2026 ocm ran 00h): 04/05/2026 Camusat: grid only site awaited gris return
04.05.26: Power alarms; Camusat feedback awaiting - Escalated to L3</t>
  </si>
  <si>
    <t>(05/05/2026 cell zte): 05/05/2026 : Need BO RAN analysis ||  Transmission is flapping ..;..;(05/05/2026 cell zte): 05.05.26: Besoin d'un FME sur site pour tshoot local; update ASAP..;..;(05/05/2026 ocm ran 10h): 05.05.26: Site is not supervised. Mobilize FME locally for tshoot; FME Etienne activated for investigations, update ASAP..;..;(05/05/2026 ticket): INC-20260505-00016731...Grid Outage</t>
  </si>
  <si>
    <t>( hourly IHS): 05-05-2026 10:16:39 49V Our FME will on site after power issue resolve at Mefou-Assi. FELIX IS INFORMED</t>
  </si>
  <si>
    <t xml:space="preserve">(05/05/2026 cell nokia): 05/05/2026 : Intervention prevue pour ce jour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..;..;(05/05/2026 cell nokia): 05/05/2026 : Intervention prevue pour ce jour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</si>
  <si>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(05/05/2026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needed..;..;(05/05/2026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needed..;..;(05/05/2026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</si>
  <si>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(05/05/2026 ticket): INC-20260505-00002357...2026-05-05 07:05:01...Site impacted by Kaladi-MTN-IHS_G9U21_ADM_100 not under our scopoe/No action done...Others Transmission equipement fault...user:OCM_NOC.CAMUSAT</t>
  </si>
  <si>
    <t>(05/05/2026 cell zte): 05/04/2026 : FME presentement sue Ebongue || Intervention apres ebongue || ETA : 15H
04/05/2026 : FME should Check and clean jumper, port 2 of RRU 61..;..;(05/05/2026 cell zte): 05/04/2026 : FME presentement sue Ebongue || Intervention apres ebongue || ETA : 15H
04/05/2026 : FME should Check and clean jumper, port 2 of RRU 61</t>
  </si>
  <si>
    <t>(05/05/2026 cell zte):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down..;..;(05/05/2026 cell zte):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down..;..;(05/05/2026 cell zte):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</si>
  <si>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(05/05/2026 cell zte): 05/05/2026 : Need BO RAN analysis || The case or antenna cover is damaged.</t>
  </si>
  <si>
    <t>(05/05/2026 ocm ran 19h): 05.05.26: Besoin d'un FME sur site pour vérifier le statut du MPR et la chaine antennaire de l'ODU 3.1 remplacer au besoin, PN, 3DB29108AA; CM-20260505-00004301; FME Etienne activé pour investigations, update ASAP
05.05.26: Camusat: FME is ongoing to the site which is far, ETA=15H
04.05.2026: Power Issue observed from EMS View. CAMUSAT activated to share ETR..;..;(05/05/2026 cell zte): 05.05.26: Camusat: FME is ongoing to the site which is far, ETA=15H
04.05.2026: Power Issue observed from EMS View. CAMUSAT activated to share ETR..;..;(05/05/2026 ocm ran 10h): 05.05.26: Camusat: FME is ongoing to the site which is far, ETA=15H
04.05.2026: Power Issue observed from EMS View. CAMUSAT activated to share ETR..;..;(05/05/2026 ocm ran 00h): 04/05/2026 Camusat: 
04.05.2026: Power Issue observed from EMS View. CAMUSAT activated to share ETR</t>
  </si>
  <si>
    <t>(05/05/2026 ocm ran 19h): 05.05.26: BO TRANS analysis ongoing</t>
  </si>
  <si>
    <t>(05/05/2026 cell zte):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Pending/01-05-2026..;..;(05/05/2026 cell zte):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Pending/01-05-2026..;..;(05/05/2026 cell zte):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</si>
  <si>
    <t>( hourly IHS): 05/05/2026 16:51 0:09:00 33.2 V FME is managing; ETA ASAP.</t>
  </si>
  <si>
    <t>(05/05/2026 cell zte): 05.05.26: FME Pascal en route pour le site pour suite des investigations, ETA=15H UTC
04.05.2026: Site Foudroyé Recuperation du Materiel en Cours au WH pour intervention ce Jour 04.05.2026 ETA=17H UTC
03.05.2026: Site Foudorye. Suite de l'intervention prevue demain 04.05.2026
03.05.2026: FME Pas sur site ESCALADE fait au RM. Update ASAP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Am..;..;(05/05/2026 ocm ran 10h): 05.05.26: FME Pascal en route pour le site pour suite des investigations, ETA=12H UTC
04.05.2026: Site Foudroyé Recuperation du Materiel en Cours au WH pour intervention ce Jour 04.05.2026 ETA=17H UTC
03.05.2026: Site Foudorye. Suite de l'intervention prevue demain 04.05.2026
03.05.2026: FME Pas sur site ESCALADE fait au RM. Update ASAP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Am..;..;(05/05/2026 ocm ran 00h): 04.05.2026: Site Foudroyé Recuperation du Materiel en Cours au WH pour intervention ce Jour 04.05.2026 ETA=17H UTC
03.05.2026: Site Foudorye. Suite de l'intervention prevue demain 04.05.2026
03.05.2026: FME Pas sur site ESCALADE fait au RM. Update ASAP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t>
  </si>
  <si>
    <t>(05/05/2026 cell zte):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61..;..;(05/05/2026 cell zte):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61..;..;(05/05/2026 cell zte):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</si>
  <si>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 xml:space="preserve">(05/05/2026 ocm ran 19h): 05.05.26: Site UP mais instable après le travaux menés ce jour sur Dizangue, ODU spare à installer sur le canal main ce 06.05.26
05.05.26: FME en route pour le site de Dizangue, ETA=11H UTC - FME sur site et travaux en cours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..;..;(05/05/2026 cell zte): 05.05.26: FME en route pour le site de Dizangue, ETA=11H UTC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..;..;(05/05/2026 ocm ran 10h): 05.05.26: FME en route pour le site de Dizangue, ETA=11H UTC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..;..;(05/05/2026 ocm ran 00h): 04.05.26: ODU 3DB20858AC faulty, commande en cours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t>
  </si>
  <si>
    <t>( hourly IHS): 05-05-2026 09:34:00 47.3v Sylvain is manage ETA 10:15</t>
  </si>
  <si>
    <t>(05/05/2026 ocm ran 19h): 05.05.26: Power alarms; Camusat feedback awaiting..;..;(05/05/2026 ocm ran 00h): Power status check Ongoing</t>
  </si>
  <si>
    <t>(05/05/2026 ocm ran 19h):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issue)..;..;(05/05/2026 cell zte):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issue)..;..;(05/05/2026 ocm ran 10h):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issue)..;..;(05/05/2026 ocm ran 00h):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</si>
  <si>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(05/05/2026 ocm ran 00h): 04.05.26: Camusat: Grid outage and grid only site / Grid return awaited</t>
  </si>
  <si>
    <t>(05/05/2026 cell zte): 04/05/2026 : Need BO RAN analysis || Site unstable due to power</t>
  </si>
  <si>
    <t>( hourly IHS): 05/05/2026 18:49 0:11:00 33.2 V fme Zogo is on the way ETA 07:30 PM</t>
  </si>
  <si>
    <t>(05/05/2026 ocm ran 00h): 04.05.2026 CAMUSAT: Our FME is on the way to site @Tchoups_Valdas ETA=5PM - Escalated to L2
04.05.26: Camusat: Technicien en route pour le site, ETA=ASAP UTC</t>
  </si>
  <si>
    <t>(05/05/2026 ocm ran 19h):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16H..;..;(05/05/2026 cell zte):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16H..;..;(05/05/2026 ocm ran 10h): 04.05.26: ODU MPT 13/15GHz 3DB20826AA recu hier faulty et récupération d'un nouvel en cours au WH, ETR=14H UTC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16H..;..;(05/05/2026 ocm ran 00h): 04.05.26: ODU recu Faulty Commande en Cours et Update ASAP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</si>
  <si>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 xml:space="preserve">(05/05/2026 groupe whatsapp incident):impacted by   LIT_194_Z_Niete-V13(LIT-194) ,Updates 21 :Spare Expediee a l'instant vers kribi ETD=3H(13H UTC)|| Updates 23: Spare arrive a l'instant a kribi. Vu l'heure si le FME predn la route il arrivera sur site apres 18H et ne pourra pas intervenir car le remplacement de l'ODU se fais en hauteur. Le FME se rendra donc demain 06.05.2026 tres tot sur site pour le remplacement de la spare ..;..;(05/05/2026 ocm ran 19h): P2 Incident at LIT_194_Z_Niete-V13; TX ISSUE ..;..;(05/05/2026 cell zte): P2 Incident at LIT_194_Z_Niete-V13; TX ISSUE ..;..;(05/05/2026 ocm ran 10h): P2 Incident at LIT_194_Z_Niete-V13; TX ISSUE ..;..;(05/05/2026 ocm ran 00h): P2 Incident at LIT_194_Z_Niete-V13; TX ISSUE </t>
  </si>
  <si>
    <t>(05/05/2026 groupe whatsapp incident):impacted by   LIT_194_Z_Niete-V13(LIT-194) ,Updates 21 :Spare Expediee a l'instant vers kribi ETD=3H(13H UTC)|| Updates 23: Spare arrive a l'instant a kribi. Vu l'heure si le FME predn la route il arrivera sur site apres 18H et ne pourra pas intervenir car le remplacement de l'ODU se fais en hauteur. Le FME se rendra donc demain 06.05.2026 tres tot sur site pour le remplacement de la spare ..;..;(05/05/2026 ocm ran 19h): Indisponibilité des services voix &amp; data dans la zone de LIT_194_Z_Niete-V13(LIT-194) et enivrons..;..;(05/05/2026 cell zte): Indisponibilité des services voix &amp; data dans la zone de LIT_194_Z_Niete-V13(LIT-194) et enivrons..;..;(05/05/2026 ocm ran 10h): Indisponibilité des services voix &amp; data dans la zone de LIT_194_Z_Niete-V13(LIT-194) et enivrons..;..;(05/05/2026 ocm ran 00h): Indisponibilité des services voix &amp; data dans la zone de LIT_194_Z_Niete-V13(LIT-194) et enivrons</t>
  </si>
  <si>
    <t>(05/05/2026 groupe whatsapp incident):impacted by  Mbandjock_U_CTR_030 , Travaux nokia || Action :Normalisation des configs..;..;(05/05/2026 cell zte):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status..;..;(05/05/2026 cell zte):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t>
  </si>
  <si>
    <t>( hourly IHS): 05-05-2026 09:51:32 54v RM yannick is informe and manage</t>
  </si>
  <si>
    <t>(05/05/2026 cell zte): 05.05.26: ODU MPT 7-8 Ghz 3DB20859ABA faulty et commande passée à OCM..;..;(05/05/2026 ocm ran 10h): Power status check Ongoing</t>
  </si>
  <si>
    <t>( hourly IHS): 05/05/2026 16:59 0:01:00 33.2 V fme is managing with level 0</t>
  </si>
  <si>
    <t>(05/05/2026 ocm ran 19h):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ASAP..;..;(05/05/2026 cell zte):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ASAP..;..;(05/05/2026 ocm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ASAP..;..;(05/05/2026 ocm ran 00h):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</si>
  <si>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 hourly IHS): 05/05/2026 16:31 2:28:52 45 V FME is informed and reported awaiting grid return</t>
  </si>
  <si>
    <t>(05/05/2026 ocm ran 00h): 04/05/2026 Feedback IHS: Francis is on the way ETA 00:15 AM
04/05/2026 Feedback IHS: The fme is managing with level 0, ETA asap</t>
  </si>
  <si>
    <t>(05/05/2026 ocm ran 10h): Impacted by CTR_227_Z_Lobo (Power ssue)</t>
  </si>
  <si>
    <t>(05/05/2026 ocm ran 10h): 05.05.26: Camusat: GE en arrêt et délestage dans la zone, ETA=11H30 UTC</t>
  </si>
  <si>
    <t>(05/05/2026 ocm ran 19h):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ASAP..;..;(05/05/2026 cell zte):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ASAP..;..;(05/05/2026 ocm ran 10h):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ASAP..;..;(05/05/2026 ocm ran 00h):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</si>
  <si>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 xml:space="preserve"> Impacted by LIT_649_Z_Bep-Cafrad (Power issue)</t>
  </si>
  <si>
    <t xml:space="preserve"> Impacted by CTR_417_Z_Emombo-Tchad (Power issue)</t>
  </si>
  <si>
    <t>(05/05/2026 cell zte): 05/05/2026 : Need BO TX analysis || FME should go on site check power and connectique..;..;(05/05/2026 cell zte): 05/05/2026 : Need BO TX analysis || FME should go on site check power and connectique || IHS activer ..;..;(05/05/2026 ticket): INC-20260505-00001310...Grid Outage  || (05/05/2026 groupe whatsapp incident):INC-20260505-00000544 // EST_152_Z_Bertoua-Hopital-IHS(EST-152)</t>
  </si>
  <si>
    <t>(05/05/2026 ticket): INC-20260505-00017105...Grid Outage  ||</t>
  </si>
  <si>
    <t xml:space="preserve"> OST_023_H_Magba , Defaut carte Core || Action : remplacement de la carte Core</t>
  </si>
  <si>
    <t>:impacted by CTR_215_Z_Nkolda, Plantage du MPR2  ||  Action:reset physique du MPR2</t>
  </si>
  <si>
    <t>Impacted by LIT_649_Z_Bep-Cafrad (Power issue)</t>
  </si>
  <si>
    <t xml:space="preserve"> Impacted by LIT_554_Z_Ndpssi-Vallee-de-la-Paix (Power issue).</t>
  </si>
  <si>
    <t xml:space="preserve"> Impacted  by SUO_170_H_Buea-Low-Boduma-MTN</t>
  </si>
  <si>
    <t xml:space="preserve"> Impacted by LIT_620_Z_Notre-Dame-de-Yassa(LIT-620)</t>
  </si>
  <si>
    <t>impacted by    OST_023_H_Magba , Defaut carte Core || Action : remplacement de la carte Core</t>
  </si>
  <si>
    <t>Site impacted by Kaladi-MTN-IHS_G9U21_ADM_100</t>
  </si>
  <si>
    <t>:impacted by    OST_023_H_Magba , Defaut carte Core || Action : remplacement de la carte Core</t>
  </si>
  <si>
    <t>Mbandjock_U_CTR_030 , Travaux nokia || Action :Normalisation des configs</t>
  </si>
  <si>
    <t>:impacted by   LIT_194_Z_Niete-V13(LIT-194)</t>
  </si>
  <si>
    <t>(05/05/2026 ocm ran 00h): Impacted by LIT_620_Z_Notre-Dame-de-Yassa(LIT-620), Perte de configuration du MPR , MPR reconfigure</t>
  </si>
  <si>
    <t>05/05/2026: hardware issue,  site with GPS issue (alarm : TDD down 09Apr 02pm)</t>
  </si>
  <si>
    <t>05/05/2026: hardware issue,  site with GPS issue (alarm : TDD down 09Apr 02pm) ||(05/05/2026 ticket): INC-20260505-00016589</t>
  </si>
  <si>
    <t xml:space="preserve">05/05/2026: hardware issue,  site with GPS issue (alarm : TDD down 09Apr 02pm) ||(05/05/2026 cell zte): 05/05/2026 : Need BO RAN analysis </t>
  </si>
  <si>
    <t>( hourly IHS): 05-05-2026 10:47:45 53V fme is on site for work(PM) FRANCOIS ISNINFORMED..;..;(05/05/2026 cell zte): 05/05/2026 : Need BO TX analysis || power investigation need ..;..;(05/05/2026 ocm ran 10h): Power status check Ongoing..;..;(05/05/2026 ticket): INC-20260505-00013632...Transmission Board fault || 05/05/2026: hardware issue,  site with GPS issue (alarm : TDD down 09Apr 02pm)</t>
  </si>
  <si>
    <t>:impacted by  Mbandjock_U_CTR_030 , Travaux nokia || Action :Normalisation des configs</t>
  </si>
  <si>
    <t>impacted by  CTR_139_Z_Nji-Camtel(CTR-139)</t>
  </si>
  <si>
    <t>impacted by  Mbandjock_U_CTR_030 , Travaux nokia || Action :Normalisation des configs</t>
  </si>
  <si>
    <t xml:space="preserve"> Impacted by CTR_227_Z_Lobo (Power ssue)</t>
  </si>
  <si>
    <t>Impacted by CTR_184_Z_Taete-MTN-IHS(CTR-184)</t>
  </si>
  <si>
    <t>(05/05/2026 groupe whatsapp incident):impacted by  CTR_139_Z_Nji-Camtel(CTR-139)    ,Hello @+237 6 94 37 87 76 Besoin de support pour les mises à jour et l’ETR concernant l’incident CTR_139_Z_Nji-Camtel.
À ce jour, aucune visibilité sur la prise en charge. ||(05/05/2026 groupe whatsapp incident): Probleme d'energie , RCA attendu de camusat</t>
  </si>
  <si>
    <t>(05/05/2026 ocm ran 00h): Impacted by CTR_184_Z_Taete-MTN-IHS(CTR-184) || (05/05/2026 groupe whatsapp incident):CTR_184_Z_Taete-MTN-IHS(CTR-184): 04/05/2026 Feedback IHS: Francis is on the way ETA 00:15 AM</t>
  </si>
  <si>
    <t>(05/05/2026 ocm ran 19h): 05.05.26: Camusat: Grid outage and GEN is faulty / Grid return awaited..;..;(05/05/2026 cell zte): 05.05.26: Camusat: Grid outage and GEN is faulty / Grid return awaited..;..;(05/05/2026 ocm ran 10h): Power status check Ongoing..;..;(05/05/2026 ticket): INC-20260505-00017191...2026-05-06 01:23:27...⛔ESCALATION !!!
Hello gedoug@camusat.com
Besoin de support pour les mises à jour et l’ETR concernant l’incident CTR_139_Z_Nji-Camtel.||||(05/05/2026 groupe whatsapp incident): Probleme d'energie , RCA attendu de camusat
À ce jour, aucune visibilité sur la prise en charge.
Best Regards...Others...Probleme energie...user:OCM_NOC.CAMUSAT</t>
  </si>
  <si>
    <t>(05/05/2026 groupe whatsapp incident):impacted by  CTR_139_Z_Nji-Camtel(CTR-139)    ,Hello @+237 6 94 37 87 76 Besoin de support pour les mises à jour et l’ETR concernant l’incident CTR_139_Z_Nji-Camtel.
À ce jour, aucune visibilité sur la prise en charge.|| ||(05/05/2026 groupe whatsapp incident): Probleme d'energie , RCA attendu de camusat</t>
  </si>
  <si>
    <t>Impacted by LIT_547_Z_Marche-Congo(LIT-547)</t>
  </si>
  <si>
    <t>impacted by CTR_215_Z_Nkolda, Plantage du MPR2  ||  Action:reset physique du MPR2</t>
  </si>
  <si>
    <t>: Impacted by LIT_713_Z_Kotto-Baden-Baden (Power issue)</t>
  </si>
  <si>
    <t>Impacted by LIT_620_Z_Notre-Dame-de-Yassa(LIT-620)</t>
  </si>
  <si>
    <t>OST_023_H_Magba , Defaut carte Core || Action : remplacement de la carte Core</t>
  </si>
  <si>
    <t>(05/05/2026 ocm ran 00h): Impacted by LIT_620_Z_Notre-Dame-de-Yassa(LIT-620) || (05/05/2026 groupe whatsapp incident):Perte de configuration du MPR ||, MPR reconfigure</t>
  </si>
  <si>
    <t>(05/05/2026 ocm ran 00h): Impacted by LIT_620_Z_Notre-Dame-de-Yassa(LIT-620)||  (05/05/2026 groupe whatsapp incident):Perte de configuration du MPR ||, MPR reconfigure</t>
  </si>
  <si>
    <t>impacted byCTR_383_Z_Olembe/Terminus(CTR/383)</t>
  </si>
  <si>
    <t xml:space="preserve">(05/05/2026 cell nokia): 05/05/2026 : Check breaker and  interconnection (sfp, optical fiber) between system and radio module, swap its if needed ..;..;(05/05/2026 cell nokia): 05/05/2026 : Check breaker and  interconnection (sfp, optical fiber) between system and radio module, swap its if needed ..;..;(05/05/2026 ocm ran 00h): Impacted by Zhoa_G9G18U9U21L18L8_NRO_030 || (05/05/2026 groupe whatsapp incident):Zhoa_G9G18U9U21L18L8_NRO_030 -{ 04/05/2026 Feedback IHS: Access issue, technician will try to manage with level 0, no eta. } </t>
  </si>
  <si>
    <t xml:space="preserve"> Impacted by Zhoa_G9G18U9U21L18L8_NRO_030 </t>
  </si>
  <si>
    <t xml:space="preserve"> Impacted by Widikum_NRO_219 (Power issue)</t>
  </si>
  <si>
    <t>Fontem_N_SUO_017  ,Power issue || Action : en attente RCA IHS</t>
  </si>
  <si>
    <t xml:space="preserve">(05/05/2026 ocm ran 00h): Impacted by LIT_547_Z_Marche-Congo(LIT-547) ||(05/05/2026 groupe whatsapp incident) LIT_547_Z_Marche-Congo(LIT-547) -{ 04/05/2026 Grid outage, grid only / Awaiting grid return } </t>
  </si>
  <si>
    <t>Impacted by Songloulou-IHS_LIT_200 (TX issue)</t>
  </si>
  <si>
    <t>Alarm Source</t>
  </si>
  <si>
    <t>Site code</t>
  </si>
  <si>
    <t>Alarm Name</t>
  </si>
  <si>
    <t>Comment</t>
  </si>
  <si>
    <t>Porteur</t>
  </si>
  <si>
    <t>ADM_026_H_Ngd-Agence</t>
  </si>
  <si>
    <t>RF Unit VSWR Threshold Crossed</t>
  </si>
  <si>
    <t>heck and clean jumper port 1 RRU 81</t>
  </si>
  <si>
    <t>BO RAN</t>
  </si>
  <si>
    <t>S1 Interface Fault</t>
  </si>
  <si>
    <t xml:space="preserve">Site Unstable  </t>
  </si>
  <si>
    <t xml:space="preserve">Transmission investigation </t>
  </si>
  <si>
    <t>BO TX</t>
  </si>
  <si>
    <t>OST_419_URH_KOUHOUAT</t>
  </si>
  <si>
    <t>OST_419</t>
  </si>
  <si>
    <t xml:space="preserve">Site Unstable Transmission investigation </t>
  </si>
  <si>
    <t>SITE NAME</t>
  </si>
  <si>
    <t>ACTION PLAN</t>
  </si>
  <si>
    <t>STATUT</t>
  </si>
  <si>
    <t>OWNER</t>
  </si>
  <si>
    <t>NRD_158_H_Garoua-Ngalbidje-II</t>
  </si>
  <si>
    <t xml:space="preserve">Auto TX mute on the radio  4.1 of MAROUA-NEW </t>
  </si>
  <si>
    <t>Kindly send FME on MAROUA-NEW to check the site environnement (connectivities,status of ODU 4.1  in direction of GAROUA-NGALBIDJE-II and if necessary replace it PN: 3DB20828AAAF07)</t>
  </si>
  <si>
    <t>Unstable</t>
  </si>
  <si>
    <t>FME</t>
  </si>
  <si>
    <t>VSAT</t>
  </si>
  <si>
    <t>Kindly follow with BENOIT</t>
  </si>
  <si>
    <t>Impacted by the degradation of RSL between MBANKOLO_2_EKEKAM-MTN</t>
  </si>
  <si>
    <t>Kindly send the FME at MBOUDA to check the site environnement(connectivities,water infiltration,status of ODU 3.1 and replaced it if necessary PN: 3DB20858ACAB11).If not RSL still not OK he should realign the link</t>
  </si>
  <si>
    <t>Impacted by the degradation of RSL between MBOUDA_2_AWING_2</t>
  </si>
  <si>
    <t>Kindly send the FME at MBOUDA to check the site environnement(connectivities,water infiltration,status of ODU 3.2 and replaced it if necessary PN: 3DB20859ACAA07).If not RSL still not OK he should realign the link</t>
  </si>
  <si>
    <t>power issue</t>
  </si>
  <si>
    <t>kindly follow with Powerco to stabilize the power on site</t>
  </si>
  <si>
    <t>unstable</t>
  </si>
  <si>
    <t>Powerco</t>
  </si>
  <si>
    <t>MW links down between GALE_KALADJI-MTN-HIS</t>
  </si>
  <si>
    <t>Kindly FME on GALE to check the antenna channels,status of ODUs 5.2 in direction of KALADI-MTN and if necessary replaced it PN : 3DB20858ACAB11</t>
  </si>
  <si>
    <t>Controlling Object Name</t>
  </si>
  <si>
    <t>site code</t>
  </si>
  <si>
    <t>Supplementary Information</t>
  </si>
  <si>
    <t>Diagnostic Info</t>
  </si>
  <si>
    <t>Deone-IHS_L8_ADM_111_sBTS1</t>
  </si>
  <si>
    <t>TX out of order</t>
  </si>
  <si>
    <t>1907 unitName=FRMF path=/SMOD_R-1/eif2_rf6/RMOD_R-3 serial_no=AS183319329 additionalFaultID=1907</t>
  </si>
  <si>
    <t>FME should check and replace FRMF</t>
  </si>
  <si>
    <t>Goyoum_G18L18L8_EST_023_sBTS2</t>
  </si>
  <si>
    <t>VSWR major alarm</t>
  </si>
  <si>
    <t>1837 unitName=AntennaLine path=/SMOD_R-1/eif2_rf6/RMOD_R-5/ant3 additionalFaultID=1837</t>
  </si>
  <si>
    <t>Check and clean jumper, port 3 of ARMA</t>
  </si>
  <si>
    <t>Ebal-IHS_G9U9U21_NRO_101_MRBTS1</t>
  </si>
  <si>
    <t>Unit RNW configuration failure</t>
  </si>
  <si>
    <t>110 unitName=FXDB path=/SMOD_R-1/rf_ext1/RMOD_R-1 serial_no=F7174559658 additionalFaultID=110</t>
  </si>
  <si>
    <t xml:space="preserve">Closed after reset but FME should check and replace FXDB if issue persist </t>
  </si>
  <si>
    <t>Evodoula_L18L8L26_CTR_228_MRBTS2</t>
  </si>
  <si>
    <t>1907 unitName=FRMF path=/SMOD_R-1(Right)/BBMOD_R-2(Right_Middle)/rf6/RMOD_R-1 serial_no=F7190610173 additionalFaultID=1907</t>
  </si>
  <si>
    <t xml:space="preserve">Closed after reset FME should check and replace FRMF </t>
  </si>
  <si>
    <t>Mousgoy-IHS_G18L18L8_EXN_136_MRBTS2</t>
  </si>
  <si>
    <t>BTS configuration error (not enough HW for LCR)</t>
  </si>
  <si>
    <t>1868 supplAlarmInfo=Not enough link capacity on fronthaul or internal connections or SFP(s) for cell detected additionalFaultID=1868 LNCEL-23</t>
  </si>
  <si>
    <t>Closed after reset but check and replace SFP, Optical fiber</t>
  </si>
  <si>
    <t>Sanguere-MTN-IHS_G9U9U21_NRD_087_MRBTS1</t>
  </si>
  <si>
    <t>Critical BER detected on the optical connection to Radio Module</t>
  </si>
  <si>
    <t>1956 unitName=FXDB path=/SMOD_R-1/rf_ext2/RMOD_R-1 serial_no=F7162805957 additionalFaultID=1956</t>
  </si>
  <si>
    <t xml:space="preserve">Closed after reset but check and replace SFP </t>
  </si>
  <si>
    <t>Topolopgy</t>
  </si>
  <si>
    <t>CTR_566_Z_NR-Omnisport-Qtier-Yambassa</t>
  </si>
  <si>
    <t>Buéa</t>
  </si>
  <si>
    <t>VENDOR</t>
  </si>
  <si>
    <t>STATUS</t>
  </si>
  <si>
    <t>ETR</t>
  </si>
  <si>
    <t>BREAKDOWN</t>
  </si>
  <si>
    <t>ZTE</t>
  </si>
  <si>
    <t>power to be solved</t>
  </si>
  <si>
    <t>powerco</t>
  </si>
  <si>
    <t>Ongoing</t>
  </si>
  <si>
    <t>TRANS</t>
  </si>
  <si>
    <t>FAN issue at MPR_1</t>
  </si>
  <si>
    <t>replace FAN</t>
  </si>
  <si>
    <t>NOKIA</t>
  </si>
  <si>
    <t>no supervision</t>
  </si>
  <si>
    <t>FME should go restore supervision</t>
  </si>
  <si>
    <t>########</t>
  </si>
  <si>
    <t>Huawei</t>
  </si>
  <si>
    <t>power issue at Messondo</t>
  </si>
  <si>
    <t>No supervision</t>
  </si>
  <si>
    <t>Fme should go on site to restore supervision</t>
  </si>
  <si>
    <t>Probable Odu  faulty at MPR_GALE</t>
  </si>
  <si>
    <t>Check antenna line and replace if necessary port 5/2 PN: 3DB20858ACAA08</t>
  </si>
  <si>
    <t>Probable probleme de connectique</t>
  </si>
  <si>
    <t>Verifier la connectique entre la BBU et le MPR</t>
  </si>
  <si>
    <t>Obs</t>
  </si>
  <si>
    <t>no found on NFM-p</t>
  </si>
  <si>
    <t>Transmission should check VLAN</t>
  </si>
  <si>
    <t>Power issue</t>
  </si>
  <si>
    <t xml:space="preserve">Power to be solved </t>
  </si>
  <si>
    <t>Area attaqued by Boko Haram. No one can reach the site now</t>
  </si>
  <si>
    <t xml:space="preserve">(05/05/2026 analyse platforme): Power issue ,  checker la courbe power , U=43,90V avec des coupures </t>
  </si>
  <si>
    <t>(05/05/2026 ocm ran 00h): TX ISSUE FME activé  ||(05/05/2026 groupe whatsapp incident):   perte de configuration du MPR , Action MPR reconfigure</t>
  </si>
  <si>
    <t xml:space="preserve">(05/05/2026 analyse sur la platforme imaster ): power issue , presence l'alarme power et presence de coupure sur la courbe power , checker la courbe power </t>
  </si>
  <si>
    <t>TBD</t>
  </si>
  <si>
    <t>DOUALA</t>
  </si>
  <si>
    <t>HUAWEI</t>
  </si>
  <si>
    <t>chexk connectique between BBU port1/6</t>
  </si>
  <si>
    <t xml:space="preserve">issue between bbu </t>
  </si>
  <si>
    <t>MAROUA</t>
  </si>
  <si>
    <t>check antenna line port3/2 and replace ODU if necessary PN:3DB29108AAAC04</t>
  </si>
  <si>
    <t>probable ODU faulty at bachuo-ntai</t>
  </si>
  <si>
    <t>FME should check connectique port1/1</t>
  </si>
  <si>
    <t>loss of signal on port1/1</t>
  </si>
  <si>
    <t>check FAN and replaceif necessary PN:3EM23911BBAB01; check connectique between BBU and MPR prt1/6</t>
  </si>
  <si>
    <t>FAN issue and connectique issue between MPR and BBU</t>
  </si>
  <si>
    <t>camtel</t>
  </si>
  <si>
    <t>activer camtel</t>
  </si>
  <si>
    <t>capa manage down</t>
  </si>
  <si>
    <t>check connectiques between MPR and BTS port 1/1, 1/3 and 1/4</t>
  </si>
  <si>
    <t>loss of signal between MPR and BTS</t>
  </si>
  <si>
    <t>FME should go on site to check power and antenna line</t>
  </si>
  <si>
    <t>Chefferie-Bangangté</t>
  </si>
  <si>
    <t>Status</t>
  </si>
  <si>
    <t>Action Plan</t>
  </si>
  <si>
    <t>30/04/2026</t>
  </si>
  <si>
    <t>29/04/2026</t>
  </si>
  <si>
    <t>impacte par le realignement Goulfey_makary</t>
  </si>
  <si>
    <t>realigner Goulfey_Makary</t>
  </si>
  <si>
    <t>updates BO TX</t>
  </si>
  <si>
    <t>(05/05/2026 BOTX):</t>
  </si>
  <si>
    <t>(05/05/2026 BOTX): no supervision</t>
  </si>
  <si>
    <t>(05/05/2026 BOTX): capa manage down</t>
  </si>
  <si>
    <t>(05/05/2026 BOTX): impacte par le realignement Goulfey_makary</t>
  </si>
  <si>
    <t>(05/05/2026 BOTX): loss of signal between MPR and BTS</t>
  </si>
  <si>
    <t>(05/05/2026 BOTX): power issue</t>
  </si>
  <si>
    <t>(05/05/2026 BOTX): FAN issue and connectique issue between MPR and BBU</t>
  </si>
  <si>
    <t>(05/05/2026 BOTX): loss of signal on port1/1</t>
  </si>
  <si>
    <t>(05/05/2026 BOTX): probable ODU faulty at bachuo-ntai</t>
  </si>
  <si>
    <t xml:space="preserve">(05/05/2026 BOTX): issue between bbu </t>
  </si>
  <si>
    <t>\</t>
  </si>
  <si>
    <t>SPOF</t>
  </si>
  <si>
    <t>(05/05/2026 ocm ran 19h): Impacted by CTR_417_Z_Emombo-Tchad (Power issue)</t>
  </si>
  <si>
    <t>(05/05/2026 cell zte): Impacted by CTR_417_Z_Emombo-Tchad (Power issue)</t>
  </si>
  <si>
    <t>(05/05/2026 ocm ran 10h): Impacted by CTR_417_Z_Emombo-Tchad (Power issue)</t>
  </si>
  <si>
    <t>(05/05/2026 ticket): INC-20260505-00002370...2026-05-05 10:39:51...05/05/2026 FME en route pour le site ETA = 12H UTC 
Activate FME to restart the MPR and call BO TX to check; CM-20260505-00000857; FME Etaba is activated to check, update ASAP...Power issue grid outage Generator fait to start ihs informed ...Transmission Board fault...user:ABANDA	Jean Roland</t>
  </si>
  <si>
    <t>(05/05/2026 ocm ran 19h): 05.05.26: Camusat: Grid outage and  grid only site / grid return awaited - Escalated to L2</t>
  </si>
  <si>
    <t>(05/05/2026 cell zte): 05.05.26: Camusat: Grid outage and  grid only site / grid return awaited - Escalated to L2</t>
  </si>
  <si>
    <t>(05/05/2026 ocm ran 10h): 05.05.26: Camusat: Grid outage and  grid only site / grid return awaited - Escalated to L2</t>
  </si>
  <si>
    <t>(05/05/2026 ticket): INC-20260505-00012675...2026-05-05 19:35:39...Grid outage/ Grid return is awaited...Grid Outage...user:OCM_NOC.CAMUSAT</t>
  </si>
  <si>
    <t>(05/05/2026 ocm ran 19h): 05.05.26: Camusat: Grid outage and GEN is faulty / Grid return awaited</t>
  </si>
  <si>
    <t>(05/05/2026 cell zte): 05.05.26: Camusat: Grid outage and GEN is faulty / Grid return awaited</t>
  </si>
  <si>
    <t>(05/05/2026 ticket): INC-20260505-00017191...2026-05-06 01:23:27...⛔ESCALATION !!!
Hello gedoug@camusat.com
Besoin de support pour les mises à jour et l’ETR concernant l’incident CTR_139_Z_Nji-Camtel.
À ce jour, aucune visibilité sur la prise en charge.
Best Regards...Others...Probleme energie...user:OCM_NOC.CAMUSAT</t>
  </si>
  <si>
    <t>(05/05/2026 ocm ran 19h): Impacted by LIT_649_Z_Bep-Cafrad (Power issue)</t>
  </si>
  <si>
    <t>(05/05/2026 cell zte): Impacted by LIT_649_Z_Bep-Cafrad (Power issue)</t>
  </si>
  <si>
    <t>(05/05/2026 ocm ran 10h): Impacted by LIT_649_Z_Bep-Cafrad (Power issue)</t>
  </si>
  <si>
    <t>(05/05/2026 ticket): INC-20260505-00001880...2026-05-05 03:04:16...Transmission issue impacted by CTR_417_Z_Emombo-Tchad/No action done...power issue ...user:OCM_NOC.CAMUSAT</t>
  </si>
  <si>
    <t>(05/05/2026 ticket): INC-20260505-00002354...2026-05-05 04:19:08...Grid outage grid only site /Grid return awaited...user:OCM_NOC.CAMUSAT</t>
  </si>
  <si>
    <t xml:space="preserve">(05/05/2026 ticket): INC-20260505-00002340...affecté par Bepanda cafrad grid only site manque secteur en attente du retour secteur </t>
  </si>
  <si>
    <t xml:space="preserve">(05/05/2026 cell zte): 04/05/2026 : Need BO RAN analysis || Site unstable due to power|| </t>
  </si>
  <si>
    <t>(05/05/2026 ticket): INC-20260505-00008621...Grid outage here the site is only on Grid ...Transmission Board fault</t>
  </si>
  <si>
    <t xml:space="preserve">(05/05/2026 cell zte): 05/05/2026 : Need BO RAN ongoing </t>
  </si>
  <si>
    <t>(05/05/2026 ticket): INC-20260505-00015487...Transmission Board fault</t>
  </si>
  <si>
    <t>(05/05/2026 cell zte):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</si>
  <si>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(05/05/2026 ocm ran 19h): 05.05.26: Camusat: grid only site/ Grid return awaited</t>
  </si>
  <si>
    <t>(05/05/2026 ticket): INC-20260505-00012026...Transmission Board fault</t>
  </si>
  <si>
    <t>( hourly IHS): 05/05/2026 00:41 1:29:21 No comm Grid only site, No sapce to deployed MDG//Awaiting grid return</t>
  </si>
  <si>
    <t>(05/05/2026 ocm ran 19h):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</si>
  <si>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(05/05/2026 cell zte):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</si>
  <si>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(05/05/2026 ocm ran 10h): 05.05.26: Besoin d'un FME sur site pour vérifier le statut du MPR; CM-20260505-00002241; FME Henri activé pour investigations, ETA=11H30 UTC
05.05.26: IHS: Grid only site, No space to deployed MDG/Awaiting Grid return</t>
  </si>
  <si>
    <t>(05/05/2026 ticket): INC-20260505-00014114...power instability on site. check ongoing by power team ...Transmission Board fault</t>
  </si>
  <si>
    <t xml:space="preserve">(05/05/2026 ocm ran 19h):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</si>
  <si>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(05/05/2026 cell zte):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</si>
  <si>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(05/05/2026 ocm ran 10h):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</si>
  <si>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(05/05/2026 ocm ran 00h):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</si>
  <si>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(05/05/2026 cell zte): 05/05/2026 : Need BO TX analysis || FME should go on site check power and connectique</t>
  </si>
  <si>
    <t xml:space="preserve">(05/05/2026 cell zte): 05/05/2026 : Need BO TX analysis || FME should go on site check power and connectique || IHS activer </t>
  </si>
  <si>
    <t>(05/05/2026 ticket): INC-20260505-00001310...Grid Outage</t>
  </si>
  <si>
    <t>(05/05/2026 ticket): INC-20260505-00002355...affecté par Bepanda cafrad grid only site manque secteur en attente du retour secteur</t>
  </si>
  <si>
    <t xml:space="preserve">(05/05/2026 ocm ran 10h): 05.05.26: Besoin d'un FME sur site pour vérifier le statut du MPR; CM-20260505-00002270; FME Boris activé pour investigations, ETA=11H UTC
04/05/2026 Power issue and power alarm MTN awaiting </t>
  </si>
  <si>
    <t>(05/05/2026 ticket): INC-20260505-00018762</t>
  </si>
  <si>
    <t>(05/05/2026 ocm ran 19h): 05.05.26: Grid outage  in the area as confirmed by FME</t>
  </si>
  <si>
    <t>(05/05/2026 cell zte): 05.05.26: Proabable disjonction grid  / fme sera sur site apres Service center</t>
  </si>
  <si>
    <t>(05/05/2026 ticket): INC-20260505-00012182...Grid Outage</t>
  </si>
  <si>
    <t>(05/05/2026 cell zte): Power status check Ongoing</t>
  </si>
  <si>
    <t>(05/05/2026 ticket): INC-20260505-00014825...Transmission Board fault</t>
  </si>
  <si>
    <t>(05/05/2026 ocm ran 19h): 05.05.26: IHS: DG faulty // Gen will Be replaced Today ETR : 06PM - Escalated to L3
04/05/2026 Feedback IHS: DG faulty // FME is informed ( access issue due to insecurity )</t>
  </si>
  <si>
    <t>(05/05/2026 cell zte): 05.05.26: IHS: DG faulty // Gen will Be replaced Today ETR : 06PM - Escalated to L3
04/05/2026 Feedback IHS: DG faulty // FME is informed ( access issue due to insecurity )</t>
  </si>
  <si>
    <t>(05/05/2026 ocm ran 10h): 05.05.26: IHS: DG faulty // FME is informed ( access issue due to insecurity ) - Escalated to L3
04/05/2026 Feedback IHS: DG faulty // FME is informed ( access issue due to insecurity )</t>
  </si>
  <si>
    <t>(05/05/2026 ocm ran 00h): 04/05/2026 Feedback IHS: DG faulty // FME is informed ( access issue due to insecurity )</t>
  </si>
  <si>
    <t>(05/05/2026 ocm ran 19h): 20.04.26; Carte EAC 3DB19417AA faulty, commande passée vers OCM
19.04.26; Besoin d'un FME sur SUO_077_H_Buea-David-Square pour vérifier la chaine antennaire de l'ODU 3.2; FME Fabien activé pour investigations, update ASAP
19.04.26; Reste down après l'incident P2 sur Buea-David</t>
  </si>
  <si>
    <t>(05/05/2026 cell zte): 20.04.26; Carte EAC 3DB19417AA faulty, commande passée vers OCM
19.04.26; Besoin d'un FME sur SUO_077_H_Buea-David-Square pour vérifier la chaine antennaire de l'ODU 3.2; FME Fabien activé pour investigations, update ASAP
19.04.26; Reste down après l'incident P2 sur Buea-David</t>
  </si>
  <si>
    <t>(05/05/2026 ocm ran 10h): 20.04.26; Carte EAC 3DB19417AA faulty, commande passée vers OCM
19.04.26; Besoin d'un FME sur SUO_077_H_Buea-David-Square pour vérifier la chaine antennaire de l'ODU 3.2; FME Fabien activé pour investigations, update ASAP
19.04.26; Reste down après l'incident P2 sur Buea-David</t>
  </si>
  <si>
    <t>(05/05/2026 ocm ran 00h): 20.04.26; Carte EAC 3DB19417AA faulty, commande passée vers OCM
19.04.26; Besoin d'un FME sur SUO_077_H_Buea-David-Square pour vérifier la chaine antennaire de l'ODU 3.2; FME Fabien activé pour investigations, update ASAP
19.04.26; Reste down après l'incident P2 sur Buea-David</t>
  </si>
  <si>
    <t>(05/05/2026 ocm ran 10h): 05.05.26: Activate FME to restart the MPR and call BO TX to check; CM-20260505-00000857; FME Etaba is activated to check, ETA=11H UTC</t>
  </si>
  <si>
    <t>(05/05/2026 ticket): INC-20260505-00007904...Transmission Board fault</t>
  </si>
  <si>
    <t>(05/05/2026 ocm ran 00h): Impacted by LIT_547_Z_Marche-Congo(LIT-547)</t>
  </si>
  <si>
    <t>(05/05/2026 cell zte): 05/05/2026 : Power issue || Mail sent to camusat || Feedback Camusat : Après investigations, nous avons perdu des redresseurs (Vertiv) sur site. Nous n’en avons pas de disponible actuellement.
Une solution palliative est en cours et nous vous ferons un retour dès que possible.</t>
  </si>
  <si>
    <t>(05/05/2026 ocm ran 00h): 04.05.2026 CAMUSAT: Soucis de grid dans la zone, Eneo mis à contribution - Escalade L4
03.05.2026 CAMUSAT: Grid outage and Grid only site / Grid return awaited</t>
  </si>
  <si>
    <t>(05/05/2026 ticket): INC-20260505-00008761...Grid Outage</t>
  </si>
  <si>
    <t>(05/05/2026 ocm ran 19h): Impacted by NRO_227_H_Bda-Chinde (Power issue)</t>
  </si>
  <si>
    <t>(05/05/2026 cell zte): Impacted by NRO_227_H_Bda-Chinde (Power issue)</t>
  </si>
  <si>
    <t>(05/05/2026 ocm ran 10h): Impacted by NRO_227_H_Bda-Chinde (Power issue)</t>
  </si>
  <si>
    <t>(05/05/2026 ocm ran 00h): Impacted by NRO_227_H_Bda-Chinde</t>
  </si>
  <si>
    <t>(05/05/2026 cell zte): 05/04/2026 : En attente du Feedback BO TX 
04/05/2026 : Need BO RAN analysis || All cell down =&gt; Transmission investigation needed</t>
  </si>
  <si>
    <t>(05/05/2026 ticket): INC-20260505-00016001...2026-05-05 21:49:54...Power issue on site...user:DRAME IMOURANA</t>
  </si>
  <si>
    <t>(05/05/2026 ocm ran 19h): 05.05.26: Camusat: Grid outage and  grid only site / grid return awaited</t>
  </si>
  <si>
    <t>(05/05/2026 cell zte): 05.05.26: Camusat: Grid outage and  grid only site / grid return awaited</t>
  </si>
  <si>
    <t>(05/05/2026 ticket): INC-20260505-00009802...Transmission Board fault</t>
  </si>
  <si>
    <t>( hourly IHS): 05/05/2026 19:21 2:38:52 45 V Grid outage, No Main Gen on site SS IHS Benoit confirmed ( Awaiting Grid return) fme is on the way to site to installated another Gen ETA=10:15 PM</t>
  </si>
  <si>
    <t>(05/05/2026 cell zte): 05.05.26: IHS: Grid outage, No Main Gen on site SS IHS Benoit confirmed</t>
  </si>
  <si>
    <t>(05/05/2026 ticket): INC-20260505-00015078...Transmission Board fault</t>
  </si>
  <si>
    <t xml:space="preserve">(05/05/2026 cell nokia): 30/04/2026 : Power issue || Point suivi par le 3 PP </t>
  </si>
  <si>
    <t>(05/05/2026 ocm ran 19h): 05.05.26: Camusat: Continuite de delestage confirmee ce matin - Escalade L4
04.05.2026 SAMBA: Continuite de delestage confirmee ce matin - Escalade L4
02.05.2026 SAMBA: Continuite de delestage confirmee ce matin
01.05.2026 CAMUSAT:  grid only site grid outage / grid return awaited</t>
  </si>
  <si>
    <t>(05/05/2026 cell zte): 05.05.26: Camusat: Continuite de delestage confirmee ce matin - Escalade L4
04.05.2026 SAMBA: Continuite de delestage confirmee ce matin - Escalade L4
02.05.2026 SAMBA: Continuite de delestage confirmee ce matin
01.05.2026 CAMUSAT:  grid only site grid outage / grid return awaited</t>
  </si>
  <si>
    <t>(05/05/2026 ocm ran 10h): 05.05.26: Camusat: Continuite de delestage confirmee ce matin - Escalade L4
04.05.2026 SAMBA: Continuite de delestage confirmee ce matin - Escalade L4
02.05.2026 SAMBA: Continuite de delestage confirmee ce matin
01.05.2026 CAMUSAT:  grid only site grid outage / grid return awaited</t>
  </si>
  <si>
    <t>(05/05/2026 ocm ran 00h): 04.05.2026 SAMBA: Continuite de delestage confirmee ce matin - Escalade L4
02.05.2026 SAMBA: Continuite de delestage confirmee ce matin
01.05.2026 CAMUSAT:  grid only site grid outage / grid return awaited</t>
  </si>
  <si>
    <t>(05/05/2026 ocm ran 19h): Impacted by LIT_554_Z_Ndpssi-Vallee-de-la-Paix (Power issue)</t>
  </si>
  <si>
    <t>(05/05/2026 cell zte): Impacted by LIT_554_Z_Ndpssi-Vallee-de-la-Paix (Power issue)</t>
  </si>
  <si>
    <t>(05/05/2026 ocm ran 10h): Impacted by LIT_554_Z_Ndpssi-Vallee-de-la-Paix (Power issue)</t>
  </si>
  <si>
    <t>(05/05/2026 ocm ran 00h): Impacted by LIT_554_Z_Ndpssi-Vallee-de-la-Paix (Power issue)</t>
  </si>
  <si>
    <t>(05/05/2026 ocm ran 19h):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</si>
  <si>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(05/05/2026 cell zte):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</si>
  <si>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(05/05/2026 ocm ran 10h):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</si>
  <si>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(05/05/2026 ocm ran 00h):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</si>
  <si>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 xml:space="preserve">(05/05/2026 ocm ran 19h):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</si>
  <si>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 xml:space="preserve">(05/05/2026 cell zte):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</si>
  <si>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 xml:space="preserve">(05/05/2026 ocm ran 10h):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</si>
  <si>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 xml:space="preserve">(05/05/2026 ocm ran 00h):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</si>
  <si>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(05/05/2026 ocm ran 00h): Impacted by Zhoa_G9G18U9U21L18L8_NRO_030</t>
  </si>
  <si>
    <t>(05/05/2026 ocm ran 19h):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</si>
  <si>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(05/05/2026 cell zte):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</si>
  <si>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(05/05/2026 ocm ran 10h):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</si>
  <si>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(05/05/2026 ocm ran 00h):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</si>
  <si>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(05/05/2026 cell huawei): 05/05/2026 : Feedback camusat :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</si>
  <si>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 hourly IHS): 05-05-2026 10:47:45 53V fme is on site for work(PM) FRANCOIS ISNINFORMED</t>
  </si>
  <si>
    <t xml:space="preserve">(05/05/2026 cell zte): 05/05/2026 : Need BO TX analysis || power investigation need </t>
  </si>
  <si>
    <t>(05/05/2026 ticket): INC-20260505-00013632...Transmission Board fault</t>
  </si>
  <si>
    <t>(05/05/2026 ocm ran 19h): 05.05.26: Power alarms; MTN is activated to check</t>
  </si>
  <si>
    <t>(05/05/2026 cell zte): 05.05.26: Power alarms; MTN is activated to check</t>
  </si>
  <si>
    <t>(05/05/2026 ocm ran 10h): 05.05.26: Camusat: FME ongoing to the site, ETA=10H30
04.05.26: Camusat: Red Zone, FME is managing with level 0 - Escalade L4</t>
  </si>
  <si>
    <t>(05/05/2026 ocm ran 00h): 04.05.26: Camusat: Red Zone, FME is managing with level 0 - Escalade L4</t>
  </si>
  <si>
    <t>(05/05/2026 ticket): INC-20260505-00011735...2026-05-05 23:18:01...Fme Yannick Mbah se rendra demain sur site pour travaux...user:ndzie mbene lionnel</t>
  </si>
  <si>
    <t>( hourly IHS): 05/05/2026 06:41 00:24:21 0V Fme Justin is informed ETA=06:30AM/Felix Bateu informed</t>
  </si>
  <si>
    <t>( hourly IHS): 05-05-2026 10:46:44 48.6V FME Martial managing with level 0 THIBAUT IS INFORMED</t>
  </si>
  <si>
    <t>(05/05/2026 ocm ran 19h): 05.05.26: Carte core cannibalisée pour restaurer le P1 sur Magba, commande en cours et update ASAP
05.05.26: Besoin d'un FME sur site pour vérifier le statut du MPR; CM-20260505-00003056; FME Yaya activé pour investigations, update ASAP</t>
  </si>
  <si>
    <t>(05/05/2026 cell zte): 05.05.26: Carte core cannibalisée pour restaurer le P1 sur Magba, commande en cours et update ASAP
05.05.26: Besoin d'un FME sur site pour vérifier le statut du MPR; CM-20260505-00003056; FME Yaya activé pour investigations, update ASAP</t>
  </si>
  <si>
    <t>(05/05/2026 ticket): INC-20260505-00017105...Grid Outage</t>
  </si>
  <si>
    <t>(05/05/2026 ocm ran 10h): 01.05.2026: Site Dementele</t>
  </si>
  <si>
    <t>(05/05/2026 ocm ran 00h): 01.05.2026: Site Dementele</t>
  </si>
  <si>
    <t xml:space="preserve">(05/05/2026 cell zte): 05/05/2026 : Need BO RAN analysis </t>
  </si>
  <si>
    <t>(05/05/2026 ocm ran 19h):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</si>
  <si>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(05/05/2026 cell zte):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</si>
  <si>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(05/05/2026 ocm ran 10h):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</si>
  <si>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(05/05/2026 ocm ran 00h):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</si>
  <si>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(05/05/2026 ocm ran 19h):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</si>
  <si>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(05/05/2026 cell zte):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</si>
  <si>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(05/05/2026 ocm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</si>
  <si>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(05/05/2026 ocm ran 00h):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</si>
  <si>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(05/05/2026 ocm ran 19h):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</si>
  <si>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(05/05/2026 cell zte):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</si>
  <si>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(05/05/2026 ocm ran 10h):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</si>
  <si>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(05/05/2026 ocm ran 00h):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</si>
  <si>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 xml:space="preserve">(05/05/2026 cell nokia): 05/04/2026 : Feddback PM : Intervention planned on 07.05.2026 after spare part collected
04/05/2026 : Ghost town                                         30/04/2026 :  Check breaker and  interconnection FXDB (sfp, optical fiber) between system and radio module, swap its if needed || Access issue </t>
  </si>
  <si>
    <t>(05/05/2026 ocm ran 00h): 04.05.26: MRBTS1 reste down après restauration de Songloulou et après investigations, FSMF faulty et disponible à Douala et sera expédié vers Edea, ETD=05.05.26
Impacted by Songloulou-IHS_LIT_200 (TX issue)</t>
  </si>
  <si>
    <t>(05/05/2026 ticket): INC-20260505-00004235...Power issue in site. Camusat must check his power cabinet ...Others Transmission equipement fault</t>
  </si>
  <si>
    <t>(05/05/2026 ticket): INC-20260505-00017808...Transmission Board fault</t>
  </si>
  <si>
    <t xml:space="preserve">(05/05/2026 ocm ran 00h): TX ISSUE FME activé </t>
  </si>
  <si>
    <t>(05/05/2026 ocm ran 00h): 04.05.26: Camusat: grid only site grid outage / grid return awaited - Escalade L4</t>
  </si>
  <si>
    <t>(05/05/2026 ticket): INC-20260505-00012937...Grid Outage</t>
  </si>
  <si>
    <t>(05/05/2026 ocm ran 19h): P1  at Fontem_G9U9_SUO_017, investigations ongoing</t>
  </si>
  <si>
    <t>(05/05/2026 cell zte): P1  at Fontem_G9U9_SUO_017, investigations ongoing</t>
  </si>
  <si>
    <t>(05/05/2026 ocm ran 10h): P1 incident at Fontem_G9U9_SUO_017</t>
  </si>
  <si>
    <t>(05/05/2026 ocm ran 00h): 04.05.26: IHS: FME Brice is managing with level 0/Sani informed. P1 incident ongoing</t>
  </si>
  <si>
    <t>(05/05/2026 ticket): INC-20260505-00008403...Grid Outage</t>
  </si>
  <si>
    <t>(05/05/2026 ocm ran 19h): P1 incident at Fontem_G9U9_SUO_017</t>
  </si>
  <si>
    <t>(05/05/2026 cell zte): P1 incident at Fontem_G9U9_SUO_017</t>
  </si>
  <si>
    <t>(05/05/2026 ocm ran 00h): Impacted by Fontem_N_SUO_017</t>
  </si>
  <si>
    <t>(05/05/2026 ticket): INC-20260505-00009142...Transmission Board fault</t>
  </si>
  <si>
    <t>(05/05/2026 cell nokia): 05/05/2026 : Need BO RAN analysis</t>
  </si>
  <si>
    <t>(05/05/2026 ticket): INC-20260505-00009956...2026-05-05 21:42:22...site impacted by Fontem...user:OCM_NOC.IHS</t>
  </si>
  <si>
    <t xml:space="preserve">(05/05/2026 cell zte): 05/05/2026 : R.I attendue du RM 
04/05/2026 : Site was down due to power ||FME needs to go on site and check the voltages at the equipment terminals.  || FME Henri activer || FME en route pour le site  || Intervention en cours || Feedback FMWE: Instabilite power sur le site || R.I  attendue </t>
  </si>
  <si>
    <t xml:space="preserve">(05/05/2026 cell zte):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</si>
  <si>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(05/05/2026 ocm ran 10h): P1 Incident at OST_023_H_Magba</t>
  </si>
  <si>
    <t>(05/05/2026 cell zte): 04/05/2026 : Need BO RAN analysis || Site unstable ude to transmission || Feedback BO TX : fiber incident at Nyom-sud_Nyom-II</t>
  </si>
  <si>
    <t>(05/05/2026 ticket): INC-20260505-00004051...2026-05-05 06:48:27...Others Transmission equipement fault...user:OCM_NOC.IHS</t>
  </si>
  <si>
    <t>(05/05/2026 ticket): INC-20260505-00003167...Grid Outage</t>
  </si>
  <si>
    <t>( hourly IHS): 05/05/2026 04:05 2:02:11 45V Steve is informed and report access issue at night due to landlord</t>
  </si>
  <si>
    <t>(05/05/2026 ticket): INC-20260505-00004210...2026-05-05 07:23:15...Grid Outage...user:OCM_NOC.CAMUSAT</t>
  </si>
  <si>
    <t>(05/05/2026 cell zte): 05.05.26: ODU MPT 7-8 Ghz 3DB20858AC faulty et commande passée à OCM</t>
  </si>
  <si>
    <t>(05/05/2026 ticket): INC-20260505-00016347...Transmission Board fault</t>
  </si>
  <si>
    <t>( hourly IHS): 05-05-2026 09:28:15 46v Grid outage without space for MDG. Awaiting grid return SERAPHIN IS INFORMED</t>
  </si>
  <si>
    <t>(05/05/2026 cell zte): 05/05/2026 : Power issue || Mail sent to camusat</t>
  </si>
  <si>
    <t>(05/05/2026 cell zte): 05/05/2026 : Power issue || Mail sent to HIS</t>
  </si>
  <si>
    <t>(05/05/2026 ticket): INC-20260505-00005564...2026-05-05 09:32:18...fme is managing...Grid Outage...user:OCM_NOC.CAMUSAT</t>
  </si>
  <si>
    <t>(05/05/2026 ticket): INC-20260505-00010221...Transmission Board fault</t>
  </si>
  <si>
    <t>(05/05/2026 ticket): INC-20260505-00018897...Grid Outage</t>
  </si>
  <si>
    <t>(05/05/2026 cell zte): 04/05/2026 : Need BO RAN analysis || Site unstable ude to transmission || Feedback BO TX : power investigation needed</t>
  </si>
  <si>
    <t>(05/05/2026 ticket): INC-20260505-00004244...2026-05-05 07:18:59...No power issue on site, site on grid / U=53V, Load 48 A...Low Voltage in site...Others Transmission equipement fault...user:OCM_NOC.CAMUSAT</t>
  </si>
  <si>
    <t>(05/05/2026 cell nokia): 05/05/2026:Check and replace ABIA || intervention prevue pour demain  06/05/2026 a cause du probleme d'accesss</t>
  </si>
  <si>
    <t xml:space="preserve">(05/05/2026 ocm ran 19h):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</si>
  <si>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(05/05/2026 cell zte):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</si>
  <si>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(05/05/2026 ocm ran 10h):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</si>
  <si>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(05/05/2026 ocm ran 00h):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</si>
  <si>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(05/05/2026 ocm ran 19h):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</si>
  <si>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(05/05/2026 cell zte):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</si>
  <si>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(05/05/2026 ocm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</si>
  <si>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(05/05/2026 ocm ran 00h):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</si>
  <si>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(05/05/2026 ticket): INC-20260505-00018929...Grid Outage</t>
  </si>
  <si>
    <t>( hourly IHS): 05-05-2026 08:24:11 2.8v fme Delor is on site</t>
  </si>
  <si>
    <t>(05/05/2026 ticket): INC-20260505-00004414...2026-05-05 07:31:05...Others...user:OCM_NOC.CAMUSAT</t>
  </si>
  <si>
    <t>( hourly IHS): 05-05-2026 13:57:29 NO COM FME Kelvin managing with level 0 due to insecurity</t>
  </si>
  <si>
    <t>(05/05/2026 ocm ran 10h): 05.05.26: IHS: 45.8V; FME Roland is managing with level 0 - Escalated to L2</t>
  </si>
  <si>
    <t>(05/05/2026 ticket): INC-20260505-00009431...Grid Outage</t>
  </si>
  <si>
    <t>(05/05/2026 ticket): INC-20260505-00010090...Transmission Board fault</t>
  </si>
  <si>
    <t>(05/05/2026 ticket): INC-20260505-00004441...user:OCM_NOC.IHS</t>
  </si>
  <si>
    <t>(05/05/2026 ocm ran 19h): New site not yet transferred to MSP</t>
  </si>
  <si>
    <t>(05/05/2026 cell zte): 05.05.26: Camusat: grid outage, Génératrice GE  gatée  /en attente retour secteur</t>
  </si>
  <si>
    <t>(05/05/2026 ticket): INC-20260505-00010617...Auto TT closure RCA...Transmission Board fault</t>
  </si>
  <si>
    <t>(05/05/2026 cell zte): 04/05/2026 : Need BO RAN analysis || Site unstable ude to transmission || Feedback BO TX : check antenna line port1/7 direction Olembe-Terminus</t>
  </si>
  <si>
    <t>(05/05/2026 ticket): INC-20260505-00004251...2026-05-05 07:16:50...site impacted byCTR_383_Z_Olembe/Terminus(CTR/383)/Main site restoration awaited...Fluctuation d'énergie dans le site ...Others Transmission equipement fault...user:OCM_NOC.CAMUSAT</t>
  </si>
  <si>
    <t>(05/05/2026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</si>
  <si>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 xml:space="preserve">(05/05/2026 cell nokia):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t>
  </si>
  <si>
    <t>(05/05/2026 ocm ran 19h):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</si>
  <si>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(05/05/2026 cell zte):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</si>
  <si>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(05/05/2026 ocm ran 10h):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</si>
  <si>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(05/05/2026 ocm ran 00h):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</si>
  <si>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hourly IHS): 05/05/2026 13:27 7:33:00 9V Grid outage no space // awaiting grid return ,Franklin is informed</t>
  </si>
  <si>
    <t>(05/05/2026 cell zte): 05.05.26: IHS: Grid outage no space // awaiting grid return ,Franklin is informed</t>
  </si>
  <si>
    <t>(05/05/2026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</si>
  <si>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 hourly IHS): 05-05-2026 12:55:06 46V GRID OUTAGE GRID RETURN SERAPHIN IS INFORMED</t>
  </si>
  <si>
    <t>(05/05/2026 ticket): INC-20260505-00010906...Transmission Board fault</t>
  </si>
  <si>
    <t>( hourly IHS): 05/05/2026 18:45 0:15:00 33.2 V fme is managing with level 0</t>
  </si>
  <si>
    <t>(05/05/2026 ticket): INC-20260505-00018097...Grid Outage</t>
  </si>
  <si>
    <t>(05/05/2026 ticket): INC-20260505-00018445</t>
  </si>
  <si>
    <t xml:space="preserve">(05/05/2026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</si>
  <si>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(05/05/2026 ticket): INC-20260505-00006514...power instability ...Grid Outage</t>
  </si>
  <si>
    <t>(05/05/2026 cell zte): 05/05/2026 : Need BO RAN analysis  Please keep the site under monitoring</t>
  </si>
  <si>
    <t>(05/05/2026 ticket): INC-20260505-00009483...Grid Outage</t>
  </si>
  <si>
    <t>(05/05/2026 ticket): INC-20260505-00008646...Transmission Board fault</t>
  </si>
  <si>
    <t xml:space="preserve">(05/05/2026 cell nokia): 05/05/2026 : Intervention planned on 10.05.2026 after spare part collected
04/05/2026 : Ghost town                                  30/04/2026 : FRMF to be remplaced || plan for W19
29/04/2026: Need BO RAN analysis </t>
  </si>
  <si>
    <t>(05/05/2026 ticket): INC-20260505-00010596...Grid outage, site went down because gen failed to start due to gen contactor faulty // He bypassed gen contactor and gen manually started...Grid outage, site went down because gen failed to start due to gen contactor faulty // He bypassed gen contactor and gen manually started...GE Fault</t>
  </si>
  <si>
    <t>(05/05/2026 ticket): INC-20260505-00010399...Transmission Board fault</t>
  </si>
  <si>
    <t>( hourly IHS): 05-05-2026 08:21:30 43v FME is on site</t>
  </si>
  <si>
    <t>(05/05/2026 ticket): INC-20260505-00005561...Grid Outage</t>
  </si>
  <si>
    <t>(05/05/2026 ocm ran 10h): 05.05.26: Remplacement FSMF ce jour, ETA 11H
04.05.26: 02 nouvelles pièces de rechange (FSMF) reçu à Ngaoundéré en cours de transfert vers TIBATI, ETD 15h
01.05.2026: FSMF réçu faulty, 02 nouvelles pièces de rechange envoyées ETD 03/05/2026
01.05.2026 FME: En attente de la spare : système module faulty 
01.05.2026: FME Willy activated is managing Update ASAP
01.05.2026: MRBTS_2 Down. Need FME on the site to check his status and interco with MPR(S1P2)</t>
  </si>
  <si>
    <t>(05/05/2026 ocm ran 00h): 04.05.26: 02 nouvelles pièces de rechange (FSMF) reçu à Ngaoundéré en cours de transfert vers TIBATI, ETD 15h
01.05.2026: FSMF réçu faulty, 02 nouvelles pièces de rechange envoyées ETD 03/05/2026
01.05.2026 FME: En attente de la spare : système module faulty 
01.05.2026: FME Willy activated is managing Update ASAP
01.05.2026: MRBTS_2 Down. Need FME on the site to check his status and interco with MPR(S1P2)</t>
  </si>
  <si>
    <t>(05/05/2026 ticket): INC-20260505-00018178...Grid Outage</t>
  </si>
  <si>
    <t>( hourly IHS): 05-05-2026 13:41:55 45V Gen (30kva, 370A) overload fme is on the way after Nkoabang BLAISE IS INFORMED</t>
  </si>
  <si>
    <t>(05/05/2026 ticket): INC-20260505-00009119...Transmission Board fault</t>
  </si>
  <si>
    <t>( hourly IHS): 05/05/2026 15:20 1:39:52 45 V FME Emmanuel is managing with level 0.</t>
  </si>
  <si>
    <t>(05/05/2026 ticket): INC-20260505-00002310</t>
  </si>
  <si>
    <t>(05/05/2026 cell nokia): 04/05/2026: Need BO RAN analysis ||Check and replace FAN, ABIA module</t>
  </si>
  <si>
    <t>(05/05/2026 cell nokia): 05/05/2026: Need BO RAN analysis ||Check and replace FAN, ABIA module ||  FME activer</t>
  </si>
  <si>
    <t>(05/05/2026 cell huawei): 05/05/2026 : Besoin d'analyse BO RAN</t>
  </si>
  <si>
    <t>(05/05/2026 ticket): INC-20260505-00016589</t>
  </si>
  <si>
    <t xml:space="preserve">(05/05/2026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</si>
  <si>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(05/05/2026 cell nokia): 04/05/2026 : Need BO RAN analysis ||Closed after reset but FME should check and replace FRMF</t>
  </si>
  <si>
    <t>(05/05/2026 ticket): INC-20260505-00005459...Grid Outage</t>
  </si>
  <si>
    <t>(05/05/2026 ticket): INC-20260505-00009993...Transmission Board fault</t>
  </si>
  <si>
    <t>(05/05/2026 ocm ran 00h): 04.05.2026 CAMUSAT: Grid outage and Grid only site / Grid return awaited - Escalade L4
03.05.2026 CAMUSAT: Grid outage and Grid only site / Grid return awaited</t>
  </si>
  <si>
    <t>(05/05/2026 ticket): INC-20260505-00010517...Transmission Board fault</t>
  </si>
  <si>
    <t>( hourly IHS): 05/05/2026 14:28 0:32:00 49 V Fme is informed and managing</t>
  </si>
  <si>
    <t>(05/05/2026 ticket): INC-20260505-00002059...2026-05-05 08:50:34...05.05.26: Besoin d'un FME sur site pour vérifier le statut du MPR; FME Mouamadou activé pour investigations, update ASAP...Grid Outage...user:OCM_NOC.CAMUSAT</t>
  </si>
  <si>
    <t>( hourly IHS): 05-05-2026 10:50:47 53V RICHARD IS INFORMED HE MANAGED</t>
  </si>
  <si>
    <t>( hourly IHS): 05-05-2026 10:53:08 44.5V FME unreachable, cord Michel is informed/ FRANKLIN IS INFORMED</t>
  </si>
  <si>
    <t>(05/05/2026 cell huawei): 05/05/2026 : Power issue || Mail sent to HIS || Investigations ongoing.
We will keep you updated</t>
  </si>
  <si>
    <t>( hourly IHS): 05/05/2026 18:59 1:01:00 41v Level 0 is on site.</t>
  </si>
  <si>
    <t>(05/05/2026 ticket): INC-20260505-00014553...Grid Outage</t>
  </si>
  <si>
    <t>(05/05/2026 ocm ran 19h): 05.05.26: Power alarms; Camusat feedback awaiting</t>
  </si>
  <si>
    <t>(05/05/2026 ticket): INC-20260505-00015922...Grid Outage</t>
  </si>
  <si>
    <t>( hourly IHS): 05/05/2026 14:45 1:15:00 41v FME is informed and managing</t>
  </si>
  <si>
    <t>(05/05/2026 cell zte): 05.05.26: IHS: 41v; FME is informed and managing</t>
  </si>
  <si>
    <t xml:space="preserve">(05/05/2026 ocm ran 19h): 05.05.26: FSMF faulty et sera expédié de Ngaoundéré pour Ngaoundal, ETD=06.05.26
05.05.26: Suite investigations ce jour, FSMF faulty, commande en cours, update ASAP
04/04/2026 Besoin d'un fme sur site pour verifier l'interco entre le MPR et la MRBTS2 S1P2  FME activé ETA asap </t>
  </si>
  <si>
    <t xml:space="preserve">(05/05/2026 cell zte): 05.05.26: FSMF faulty et sera expédié de Ngaoundéré pour Ngaoundal, ETD=06.05.26
05.05.26: Suite investigations ce jour, FSMF faulty, commande en cours, update ASAP
04/04/2026 Besoin d'un fme sur site pour verifier l'interco entre le MPR et la MRBTS2 S1P2  FME activé ETA asap </t>
  </si>
  <si>
    <t xml:space="preserve">(05/05/2026 ocm ran 10h): 04/04/2026 Besoin d'un fme sur site pour verifier l'interco entre le MPR et la MRBTS2 S1P2  FME activé ETA asap </t>
  </si>
  <si>
    <t xml:space="preserve">(05/05/2026 ocm ran 00h): 04/04/2026 Besoin d'un fme sur site pour verifier l'interco entre le MPR et la MRBTS2 S1P2  FME activé ETA asap </t>
  </si>
  <si>
    <t>(05/05/2026 ticket): INC-20260505-00017680...Grid Outage</t>
  </si>
  <si>
    <t>( hourly IHS): 05-05-2026 07:24:42 47V FME Felix is on the way , eta 08h50am ALI IS INFORMED</t>
  </si>
  <si>
    <t>(05/05/2026 ticket): INC-20260505-00009591</t>
  </si>
  <si>
    <t>( hourly IHS): 05/05/2026 02:36 1:34:51 49.3V FME is on the way ETA 04:30 AM/Escalation to Vensa</t>
  </si>
  <si>
    <t>(05/05/2026 ticket): INC-20260505-00001736...2026-05-05 04:53:21...FME Roland is managing with level 0...generator issue on site ...Transmission Board fault...user:OCM_NOC.IHS</t>
  </si>
  <si>
    <t>(05/05/2026 cell zte): Impacted by Widikum_NRO_219 (Power issue)</t>
  </si>
  <si>
    <t>(05/05/2026 ticket): INC-20260505-00010013...Transmission Board fault</t>
  </si>
  <si>
    <t>(05/05/2026 ticket): INC-20260505-00015523</t>
  </si>
  <si>
    <t>(05/05/2026 cell nokia): 
05/05/2026: Intervention prevue pour ce jour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t>
  </si>
  <si>
    <t>(05/05/2026 cell nokia): 
05/05/2026: Intervention prevue pour ce jour  ||Intervention en cours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t>
  </si>
  <si>
    <t>(05/05/2026 ticket): INC-20260505-00010774...Transmission Board fault</t>
  </si>
  <si>
    <t>(05/05/2026 ocm ran 00h): Impacted by LIT_620_Z_Notre-Dame-de-Yassa(LIT-620)</t>
  </si>
  <si>
    <t>( hourly IHS): 05/05/2026 04:58 0:14:12 47V FME is managing with level 0</t>
  </si>
  <si>
    <t>(05/05/2026 ticket): INC-20260505-00002692...Others</t>
  </si>
  <si>
    <t>(05/05/2026 cell nokia): 04/05/2026 : Escalade faite au PM du SBC || Feedback PM : 06/05/2026
02/05/2026 : Check breaker and  interconnection FBBC  (sfp, optical fiber) between system and radio module, swap its if needed || FME eric activer</t>
  </si>
  <si>
    <t>(05/05/2026 ticket): INC-20260505-00000868...Others Transmission equipement fault</t>
  </si>
  <si>
    <t xml:space="preserve">(05/05/2026 cell nokia):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t>
  </si>
  <si>
    <t>(05/05/2026 cell nokia): 04/05/2026 : Ghost town   
04/05/2026 : Check breaker and  interconnection FR(sfp, optical fiber) between system and radio module, swap its if needed</t>
  </si>
  <si>
    <t>(05/05/2026 cell nokia): 05/04/2026 : Escalade faite au PM 
04/05/2026 : Ghost town   
04/05/2026 : Check breaker and  interconnection FR(sfp, optical fiber) between system and radio module, swap its if needed</t>
  </si>
  <si>
    <t>(05/05/2026 ticket): INC-20260505-00018477...2026-05-06 01:27:18...Le FME a et active pour intervention demain car site situe dans une red zone 
Nous allons geler le ticket jusqu'a 6H GMT+1 a cet effet...No power issue on site U = 54V site on Grid. TX FME Uche 691056820 / HUAWEI is informed....Others...No power issue on site U = 54V site on Grid. TX FME Uche 691056820 / HUAWEI is informed....user:ABANDA	Jean Roland</t>
  </si>
  <si>
    <t>(05/05/2026 ticket): INC-20260505-00017754...Grid Outage</t>
  </si>
  <si>
    <t xml:space="preserve">(05/05/2026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</si>
  <si>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(05/05/2026 cell nokia): 05/05/2026 : Feedback PM : No access on site due to Insecurity: Looking access clearance on site
04/05/2026 : Ghost town                                     02/04/2026 : Probleme d'access 
30/04/2026 : Probleme d'access || Action avec le level 0 en cours || mFeedback RM: Intervention postpone to Saturday 02/05/2026 due to insecurity
29/04/2026 : Escalade faite au RM : en attente de son feedback 
28/04/2026 : Escalade faite au RM|| FME Donald 
27/04/2026 : Need BO RAN analysis || Check and clean jumper, port 4 of ARGA</t>
  </si>
  <si>
    <t>(05/05/2026 ticket): INC-20260505-00006929...2026-05-05 12:39:11...05.05.26: Besoin d'un FME sur site pour vérifier le statut du MPR; CM-20260505-00003056; FME Yaya activé pour investigations, update ASAP...ce site est down suite au retrait de la carte CORE pour gérer l'intervention de Magba, down avec une vingtaine des sites...user:ndzie mbene lionnel</t>
  </si>
  <si>
    <t xml:space="preserve">(05/05/2026 cell nokia):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</si>
  <si>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xml:space="preserve">(05/05/2026 cell nokia): 05/05/2026 : Intervention prevue pour ce jour || FME en route pour le site 
04/05/2026 :Intervention prevue pour ce jour || FME charlie activer 
02/05/2026 : Feedback RM : Intervention prevue pour demain  FME presentement sur le site de  Songloulou
30/04/2026 : Escalade faite au RM  || En attente du feeback du RM 
29/04/2026: FME est sur le site couper de songloulou. intervention demain 30/04/2026 || Yannick mba
28/04/2026: || Forte pluie  dans la zone||Intervention pour demain 29/04/2026
27/04/2026 : Need BO RAN analysis || Check and clean jumper, port 2 of FRGU </t>
  </si>
  <si>
    <t xml:space="preserve">(05/05/2026 cell nokia): 05/05/2026 : Intervention prevue pour ce jour || FME en route pour le site || Intervention en cours 
04/05/2026 :Intervention prevue pour ce jour || FME charlie activer 
02/05/2026 : Feedback RM : Intervention prevue pour demain  FME presentement sur le site de  Songloulou
30/04/2026 : Escalade faite au RM  || En attente du feeback du RM 
29/04/2026: FME est sur le site couper de songloulou. intervention demain 30/04/2026 || Yannick mba
28/04/2026: || Forte pluie  dans la zone||Intervention pour demain 29/04/2026
27/04/2026 : Need BO RAN analysis || Check and clean jumper, port 2 of FRGU </t>
  </si>
  <si>
    <t>(05/05/2026 cell nokia): 05/05/2026 :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</si>
  <si>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(05/05/2026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</si>
  <si>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 xml:space="preserve">(05/05/2026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</si>
  <si>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 xml:space="preserve">(05/05/2026 cell nokia): 05/04/2026 : Intervention prevue pour ce jour || FME en route pour le site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</si>
  <si>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 xml:space="preserve">(05/05/2026 cell nokia):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</si>
  <si>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(05/05/2026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</si>
  <si>
    <t>(05/05/2026 ocm ran 19h): 20.04.26; ODU MPT MC 8GHZ 3DB20773CB faulty and not available, order done to OCM
19.04.26; ODU 3DB20773CB faulty, commande en cours
19.04.26; Besoin d'un FME sur NRD_172_SAKDJE pour vérifier la chaine antennaire de l'ODU 4.3; FME Belo activé pour investigations, ETA=17H UTC</t>
  </si>
  <si>
    <t>(05/05/2026 cell zte): 20.04.26; ODU MPT MC 8GHZ 3DB20773CB faulty and not available, order done to OCM
19.04.26; ODU 3DB20773CB faulty, commande en cours
19.04.26; Besoin d'un FME sur NRD_172_SAKDJE pour vérifier la chaine antennaire de l'ODU 4.3; FME Belo activé pour investigations, ETA=17H UTC</t>
  </si>
  <si>
    <t>(05/05/2026 ocm ran 10h): 20.04.26; ODU MPT MC 8GHZ 3DB20773CB faulty and not available, order done to OCM
19.04.26; ODU 3DB20773CB faulty, commande en cours
19.04.26; Besoin d'un FME sur NRD_172_SAKDJE pour vérifier la chaine antennaire de l'ODU 4.3; FME Belo activé pour investigations, ETA=17H UTC</t>
  </si>
  <si>
    <t>(05/05/2026 ocm ran 00h): 20.04.26; ODU MPT MC 8GHZ 3DB20773CB faulty and not available, order done to OCM
19.04.26; ODU 3DB20773CB faulty, commande en cours
19.04.26; Besoin d'un FME sur NRD_172_SAKDJE pour vérifier la chaine antennaire de l'ODU 4.3; FME Belo activé pour investigations, ETA=17H UTC</t>
  </si>
  <si>
    <t>( hourly IHS): 05/05/2026 07:37 8:23:00 41v L0 is on site</t>
  </si>
  <si>
    <t>(05/05/2026 ocm ran 19h):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</si>
  <si>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(05/05/2026 cell zte):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</si>
  <si>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(05/05/2026 ocm ran 10h): 05.05.26: Camusat: FME ongoing to the site, ETA=11H
04.05.26: Camusat: Red Zone, FME is managing with level 0 - Escalade L4</t>
  </si>
  <si>
    <t>(05/05/2026 ocm ran 00h): 04.05.26: Camusat: Red Zone, FME is managing with level 0 - Escalade L2</t>
  </si>
  <si>
    <t>(05/05/2026 cell huawei): 05/05/2026 : Power issue || Mail sent to Camusat</t>
  </si>
  <si>
    <t>(05/05/2026 ocm ran 00h): 04/05/2026 Feedback camusat: OUR FME IS INFORMED AND MANAGING WITH L0</t>
  </si>
  <si>
    <t>(05/05/2026 ocm ran 19h): 05.05.26: Toujours en attente de l'ETA du FME, escalade faite au RM et au PM
05.05.26: There is supervision issue in the area. Please to activate FME locally for tshoot; FME Soulemanou is activated to check, ETA=13H UTC
04.05.26: Camusat:  investigations ongoing / FME is trying to get level0</t>
  </si>
  <si>
    <t>(05/05/2026 cell zte): 05.05.26: Toujours en attente de l'ETA du FME, escalade faite au RM et au PM
05.05.26: There is supervision issue in the area. Please to activate FME locally for tshoot; FME Soulemanou is activated to check, ETA=13H UTC
04.05.26: Camusat:  investigations ongoing / FME is trying to get level0</t>
  </si>
  <si>
    <t>(05/05/2026 ocm ran 10h): 05.05.26: There is supervision issue in the area. Please to activate FME locally for tshoot; FME Soulemanou is activated to check, ETA=13H UTC
04.05.26: Camusat:  investigations ongoing / FME is trying to get level0</t>
  </si>
  <si>
    <t>(05/05/2026 ocm ran 00h): 04.05.26: Camusat:  investigations ongoing / FME is trying to get level0</t>
  </si>
  <si>
    <t>(05/05/2026 ocm ran 19h):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t>
  </si>
  <si>
    <t>(05/05/2026 cell zte):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t>
  </si>
  <si>
    <t>(05/05/2026 ocm ran 10h):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t>
  </si>
  <si>
    <t>(05/05/2026 ocm ran 00h): 04.05.2026: Intervention plan for tomorrow
02.05.2026: Access not granted for this site for now
01.05.2026 RM Denis: Intervention plan for tomorrow according to the dirvervtaking FME on site
30/04/2026 Besoin d'un pour verifier le status de RTN red zone fme manage avec level 0</t>
  </si>
  <si>
    <t>(05/05/2026 ocm ran 19h): Impacted by SUO_040_H_Tinto (TX issue. Red zone)</t>
  </si>
  <si>
    <t>(05/05/2026 cell zte): Impacted by SUO_040_H_Tinto (TX issue. Red zone)</t>
  </si>
  <si>
    <t>(05/05/2026 ocm ran 10h): Impacted by SUO_040_H_Tinto (TX issue. Red zone)</t>
  </si>
  <si>
    <t>(05/05/2026 ocm ran 00h): Impacted by SUO_040_H_Tinto (TX issue. Red zone)</t>
  </si>
  <si>
    <t>(05/05/2026 ocm ran 00h): 04.05.2026: FME Yaya activated ETA=ASAP
04.05.2026: MRBTS_2 Down. Need FME on the site to check his status and interco with MPR</t>
  </si>
  <si>
    <t>(05/05/2026 ticket): INC-20260505-00006470...Transmission Board fault</t>
  </si>
  <si>
    <t>(05/05/2026 ocm ran 19h): 05.05.26: Besoin d'un FME sur site pour vérifier le statut de la RTN; FME Andre activé pour investigations, update ASAP</t>
  </si>
  <si>
    <t>(05/05/2026 cell zte): 05.05.26: Besoin d'un FME sur site pour vérifier le statut de la RTN; FME Andre activé pour investigations, update ASAP</t>
  </si>
  <si>
    <t>(05/05/2026 ocm ran 00h): 04.05.26: Besoin d'un FME sur site pour vérifier le statut de la RTN; Red zone today</t>
  </si>
  <si>
    <t>(05/05/2026 ocm ran 19h):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</si>
  <si>
    <t>(05/05/2026 cell zte):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</si>
  <si>
    <t>(05/05/2026 ocm ran 10h): 04.05.26: Besoin d'un FME sur site pour vérifier le statut de la BTS et son interco avec le MPR; Négociations escorte en cours pour ce 06.05.26</t>
  </si>
  <si>
    <t>(05/05/2026 ocm ran 00h): 04.05.26: Besoin d'un FME sur site pour vérifier le statut de la BTS et son interco avec le MPR; Négociations escorte en cours pour ce 06.05.26</t>
  </si>
  <si>
    <t>(05/05/2026 cell huawei): 05/05/2026 : Check Connectivite entre BBU &amp; RRU/Check FO ou SFP || Probable disjonction des breakers alimentant les MRRU</t>
  </si>
  <si>
    <t xml:space="preserve">(05/05/2026 cell nokia): 05/05/2026 : Intervention prevue pour aujourd'hui || ETA: 14H    
04/05/2026 : Check breaker and  interconnection (sfp, optical fiber) between system and radio module, swap its if needed ||FME presentement sur le site de Galle || ETA: 05/05/2026 </t>
  </si>
  <si>
    <t xml:space="preserve">(05/05/2026 cell nokia): 05/05/2026 : Intervention prevue pour aujourd'hui || ETA: 14H ||Feelback FME FRGU faulty.    
04/05/2026 : Check breaker and  interconnection (sfp, optical fiber) between system and radio module, swap its if needed ||FME presentement sur le site de Galle || ETA: 05/05/2026 </t>
  </si>
  <si>
    <t>(05/05/2026 ocm ran 19h): 04.05.2026: Spare reçue à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</si>
  <si>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(05/05/2026 cell zte): 04.05.2026: Spare recu a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</si>
  <si>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(05/05/2026 ocm ran 10h): 04.05.2026: Spare recu a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</si>
  <si>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(05/05/2026 ocm ran 00h): 04.05.2026: Spare recu a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</si>
  <si>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(05/05/2026 cell huawei): 05/05/2026 : Attente du go du BIR
04/05/2026 : Fme active || Demande d'escorte
02/04/2026 : Check connectivity(SFP, Optical fiber) between BBU and RRU 60 || Fme active</t>
  </si>
  <si>
    <t>(05/05/2026 cell huawei): 04/05/2026 : Fme active || Demande d'escorte
02/04/2026 : Check connectivity(SFP, Optical fiber) between BBU and RRU 60 || Fme active</t>
  </si>
  <si>
    <t>(05/05/2026 ocm ran 19h): 05.05.26: FME sur site et travaux avec le BO TX
04.05.2026: L'expedition de la spare se fera ce Jour ETD=05.05.2026
03.05.2026: ODU faulty Commande passer par mail au SPM Car spare pas disponible dans le WH Hammer. Update ASAP
Impacted by OST_099_H_Bafang-Chefferie (TX issue)</t>
  </si>
  <si>
    <t>(05/05/2026 cell zte): 04.05.2026: L'expedition de la spare se fera ce Jour ETD=05.05.2026
03.05.2026: ODU faulty Commande passer par mail au SPM Car spare pas disponible dans le WH Hammer. Update ASAP
Impacted by OST_099_H_Bafang-Chefferie (TX issue)</t>
  </si>
  <si>
    <t>(05/05/2026 ocm ran 10h): 04.05.2026: L'expedition de la spare se fera ce Jour ETD=05.05.2026
03.05.2026: ODU faulty Commande passer par mail au SPM Car spare pas disponible dans le WH Hammer. Update ASAP
Impacted by OST_099_H_Bafang-Chefferie (TX issue)</t>
  </si>
  <si>
    <t>(05/05/2026 ocm ran 00h): 04.05.2026: L'expedition de la spare se fera ce Jour ETD=05.05.2026
03.05.2026: ODU faulty Commande passer par mail au SPM Car spare pas disponible dans le WH Hammer. Update ASAP
Impacted by OST_099_H_Bafang-Chefferie (TX issue)</t>
  </si>
  <si>
    <t>(05/05/2026 ocm ran 19h):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</si>
  <si>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(05/05/2026 cell zte):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</si>
  <si>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(05/05/2026 ocm ran 10h):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</si>
  <si>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(05/05/2026 ocm ran 00h):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</si>
  <si>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(05/05/2026 cell nokia): 04/05/2026 : Besoin d'analyse BO RAN||Check and clean jumper, port of ARMA</t>
  </si>
  <si>
    <t xml:space="preserve">(05/05/2026 cell nokia): 05/05/2026 : Feedback RM : No access for now for GSM antenna replacement </t>
  </si>
  <si>
    <t>(05/05/2026 ticket): INC-20260505-00014619...2026-05-05 19:57:28...FME is managing with level zero...user:OCM_NOC.CAMUSAT</t>
  </si>
  <si>
    <t>(05/05/2026 ocm ran 19h): New BTS installed and not yet accepted</t>
  </si>
  <si>
    <t>(05/05/2026 cell zte): New BTS installed and not yet accepted</t>
  </si>
  <si>
    <t>(05/05/2026 ocm ran 10h): New BTS installed and not yet accepted</t>
  </si>
  <si>
    <t>(05/05/2026 ocm ran 00h): New BTS installed and not yet accepted</t>
  </si>
  <si>
    <t>(05/05/2026 ocm ran 19h):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</si>
  <si>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(05/05/2026 cell zte):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</si>
  <si>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(05/05/2026 ocm ran 10h):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</si>
  <si>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(05/05/2026 ocm ran 00h): 04.05.2026: Access not granted for this site for now
02.05.2026: access not granted for this site for now
01.05.2026 Denis: Check ongoing will update asap
30.04.26: Besoin d'un FME sur site pour vérifier le statut du MPR; FME Jeremiah activé pour investigations, update ASAP</t>
  </si>
  <si>
    <t>(05/05/2026 ocm ran 10h): Site en cours de démentelement</t>
  </si>
  <si>
    <t>(05/05/2026 ocm ran 00h): Site en cours de démentelement</t>
  </si>
  <si>
    <t>(05/05/2026 ocm ran 19h): 05.05.26: Camusat: grid only site awaited gris return - Escalated to L3
04.05.26: Power alarms; Camusat feedback awaiting - Escalated to L2</t>
  </si>
  <si>
    <t>(05/05/2026 cell zte): 05.05.26: Camusat: grid only site awaited gris return - Escalated to L3
04.05.26: Power alarms; Camusat feedback awaiting - Escalated to L2</t>
  </si>
  <si>
    <t>(05/05/2026 ocm ran 10h): 05.05.26: Camusat: grid only site awaited gris return - Escalated to L3
04.05.26: Power alarms; Camusat feedback awaiting - Escalated to L2</t>
  </si>
  <si>
    <t>(05/05/2026 ocm ran 00h): 04/05/2026 Camusat: grid only site awaited gris return
04.05.26: Power alarms; Camusat feedback awaiting - Escalated to L3</t>
  </si>
  <si>
    <t xml:space="preserve">(05/05/2026 cell zte): 05/05/2026 : Need BO RAN analysis ||  Transmission is flapping </t>
  </si>
  <si>
    <t>(05/05/2026 cell zte): 05.05.26: Besoin d'un FME sur site pour tshoot local; update ASAP</t>
  </si>
  <si>
    <t>(05/05/2026 ocm ran 10h): 05.05.26: Site is not supervised. Mobilize FME locally for tshoot; FME Etienne activated for investigations, update ASAP</t>
  </si>
  <si>
    <t>(05/05/2026 ticket): INC-20260505-00016731...Grid Outage</t>
  </si>
  <si>
    <t xml:space="preserve">(05/05/2026 cell nokia): 05/05/2026 : Intervention prevue pour ce jour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</si>
  <si>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(05/05/2026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</si>
  <si>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(05/05/2026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</si>
  <si>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(05/05/2026 cell zte): 05/04/2026 : FME presentement sue Ebongue || Intervention apres ebongue || ETA : 15H
04/05/2026 : FME should Check and clean jumper, port 2 of RRU 61</t>
  </si>
  <si>
    <t>(05/05/2026 cell zte):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</si>
  <si>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(05/05/2026 ocm ran 19h): 05.05.26: Besoin d'un FME sur site pour vérifier le statut du MPR et la chaine antennaire de l'ODU 3.1 remplacer au besoin, PN, 3DB29108AA; CM-20260505-00004301; FME Etienne activé pour investigations, update ASAP
05.05.26: Camusat: FME is ongoing to the site which is far, ETA=15H
04.05.2026: Power Issue observed from EMS View. CAMUSAT activated to share ETR</t>
  </si>
  <si>
    <t>(05/05/2026 cell zte): 05.05.26: Camusat: FME is ongoing to the site which is far, ETA=15H
04.05.2026: Power Issue observed from EMS View. CAMUSAT activated to share ETR</t>
  </si>
  <si>
    <t>(05/05/2026 ocm ran 10h): 05.05.26: Camusat: FME is ongoing to the site which is far, ETA=15H
04.05.2026: Power Issue observed from EMS View. CAMUSAT activated to share ETR</t>
  </si>
  <si>
    <t>(05/05/2026 ocm ran 00h): 04/05/2026 Camusat: 
04.05.2026: Power Issue observed from EMS View. CAMUSAT activated to share ETR</t>
  </si>
  <si>
    <t>(05/05/2026 cell zte):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</si>
  <si>
    <t>(05/05/2026 cell zte): 05.05.26: FME Pascal en route pour le site pour suite des investigations, ETA=15H UTC
04.05.2026: Site Foudroyé Recuperation du Materiel en Cours au WH pour intervention ce Jour 04.05.2026 ETA=17H UTC
03.05.2026: Site Foudorye. Suite de l'intervention prevue demain 04.05.2026
03.05.2026: FME Pas sur site ESCALADE fait au RM. Update ASAP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t>
  </si>
  <si>
    <t>(05/05/2026 ocm ran 10h): 05.05.26: FME Pascal en route pour le site pour suite des investigations, ETA=12H UTC
04.05.2026: Site Foudroyé Recuperation du Materiel en Cours au WH pour intervention ce Jour 04.05.2026 ETA=17H UTC
03.05.2026: Site Foudorye. Suite de l'intervention prevue demain 04.05.2026
03.05.2026: FME Pas sur site ESCALADE fait au RM. Update ASAP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t>
  </si>
  <si>
    <t>(05/05/2026 ocm ran 00h): 04.05.2026: Site Foudroyé Recuperation du Materiel en Cours au WH pour intervention ce Jour 04.05.2026 ETA=17H UTC
03.05.2026: Site Foudorye. Suite de l'intervention prevue demain 04.05.2026
03.05.2026: FME Pas sur site ESCALADE fait au RM. Update ASAP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t>
  </si>
  <si>
    <t>(05/05/2026 cell zte):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</si>
  <si>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 xml:space="preserve">(05/05/2026 ocm ran 19h): 05.05.26: Site UP mais instable après le travaux menés ce jour sur Dizangue, ODU spare à installer sur le canal main ce 06.05.26
05.05.26: FME en route pour le site de Dizangue, ETA=11H UTC - FME sur site et travaux en cours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t>
  </si>
  <si>
    <t xml:space="preserve">(05/05/2026 cell zte): 05.05.26: FME en route pour le site de Dizangue, ETA=11H UTC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t>
  </si>
  <si>
    <t xml:space="preserve">(05/05/2026 ocm ran 10h): 05.05.26: FME en route pour le site de Dizangue, ETA=11H UTC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t>
  </si>
  <si>
    <t xml:space="preserve">(05/05/2026 ocm ran 00h): 04.05.26: ODU 3DB20858AC faulty, commande en cours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t>
  </si>
  <si>
    <t>(05/05/2026 ocm ran 19h):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</si>
  <si>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(05/05/2026 cell zte):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</si>
  <si>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(05/05/2026 ocm ran 10h):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</si>
  <si>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(05/05/2026 ocm ran 00h):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</si>
  <si>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(05/05/2026 ocm ran 19h):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</si>
  <si>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(05/05/2026 cell zte):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</si>
  <si>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(05/05/2026 ocm ran 10h): 04.05.26: ODU MPT 13/15GHz 3DB20826AA recu hier faulty et récupération d'un nouvel en cours au WH, ETR=14H UTC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</si>
  <si>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(05/05/2026 ocm ran 00h): 04.05.26: ODU recu Faulty Commande en Cours et Update ASAP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</si>
  <si>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 xml:space="preserve">(05/05/2026 ocm ran 19h): P2 Incident at LIT_194_Z_Niete-V13; TX ISSUE </t>
  </si>
  <si>
    <t xml:space="preserve">(05/05/2026 cell zte): P2 Incident at LIT_194_Z_Niete-V13; TX ISSUE </t>
  </si>
  <si>
    <t xml:space="preserve">(05/05/2026 ocm ran 10h): P2 Incident at LIT_194_Z_Niete-V13; TX ISSUE </t>
  </si>
  <si>
    <t xml:space="preserve">(05/05/2026 ocm ran 00h): P2 Incident at LIT_194_Z_Niete-V13; TX ISSUE </t>
  </si>
  <si>
    <t>(05/05/2026 ocm ran 19h): Indisponibilité des services voix &amp; data dans la zone de LIT_194_Z_Niete-V13(LIT-194) et enivrons</t>
  </si>
  <si>
    <t>(05/05/2026 cell zte): Indisponibilité des services voix &amp; data dans la zone de LIT_194_Z_Niete-V13(LIT-194) et enivrons</t>
  </si>
  <si>
    <t>(05/05/2026 ocm ran 10h): Indisponibilité des services voix &amp; data dans la zone de LIT_194_Z_Niete-V13(LIT-194) et enivrons</t>
  </si>
  <si>
    <t>(05/05/2026 ocm ran 00h): Indisponibilité des services voix &amp; data dans la zone de LIT_194_Z_Niete-V13(LIT-194) et enivrons</t>
  </si>
  <si>
    <t>(05/05/2026 cell zte):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t>
  </si>
  <si>
    <t>(05/05/2026 cell zte): 05.05.26: ODU MPT 7-8 Ghz 3DB20859ABA faulty et commande passée à OCM</t>
  </si>
  <si>
    <t>(05/05/2026 ocm ran 19h):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</si>
  <si>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(05/05/2026 cell zte):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</si>
  <si>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(05/05/2026 ocm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</si>
  <si>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(05/05/2026 ocm ran 00h):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</si>
  <si>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(05/05/2026 ocm ran 00h): Impacted by CTR_184_Z_Taete-MTN-IHS(CTR-184)</t>
  </si>
  <si>
    <t>(05/05/2026 ocm ran 19h):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</si>
  <si>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(05/05/2026 cell zte):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</si>
  <si>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(05/05/2026 ocm ran 10h):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</si>
  <si>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(05/05/2026 ocm ran 00h):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</si>
</sst>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11"/>
      <color theme="0"/>
      <name val="Aptos Narrow"/>
      <family val="2"/>
      <scheme val="minor"/>
    </font>
    <font>
      <sz val="8"/>
      <color theme="1"/>
      <name val="Aptos Narrow"/>
      <family val="2"/>
      <scheme val="minor"/>
    </font>
    <font>
      <sz val="8"/>
      <name val="Aptos Narrow"/>
      <family val="2"/>
      <scheme val="minor"/>
    </font>
    <font>
      <sz val="9"/>
      <color theme="1"/>
      <name val="Aptos Narrow"/>
      <family val="2"/>
      <scheme val="minor"/>
    </font>
    <font>
      <sz val="11"/>
      <name val="Aptos Narrow"/>
      <family val="2"/>
      <scheme val="minor"/>
    </font>
    <font>
      <b/>
      <sz val="11"/>
      <color theme="0"/>
      <name val="Aptos Narrow"/>
      <family val="2"/>
      <scheme val="minor"/>
    </font>
    <font>
      <b/>
      <sz val="9"/>
      <name val="Arial"/>
      <family val="2"/>
    </font>
    <font>
      <b/>
      <sz val="9"/>
      <color theme="0"/>
      <name val="Arial"/>
      <family val="2"/>
    </font>
    <font>
      <sz val="11"/>
      <color rgb="FFFF0000"/>
      <name val="Aptos Narrow"/>
      <family val="2"/>
      <scheme val="minor"/>
    </font>
    <font>
      <sz val="9"/>
      <color rgb="FFFF0000"/>
      <name val="Arial"/>
      <family val="2"/>
    </font>
    <font>
      <sz val="8"/>
      <color rgb="FFFF0000"/>
      <name val="Arial"/>
      <family val="2"/>
    </font>
    <font>
      <b/>
      <sz val="11"/>
      <name val="Arial"/>
      <family val="2"/>
    </font>
    <font>
      <b/>
      <sz val="11"/>
      <color theme="1"/>
      <name val="Arial"/>
      <family val="2"/>
    </font>
    <font>
      <sz val="12"/>
      <color theme="1"/>
      <name val="Aptos Narrow"/>
      <family val="2"/>
      <scheme val="minor"/>
    </font>
    <font>
      <sz val="11"/>
      <color rgb="FF000000"/>
      <name val="Aptos Narrow"/>
      <family val="2"/>
      <scheme val="minor"/>
    </font>
    <font>
      <sz val="12"/>
      <color theme="0"/>
      <name val="Aptos Narrow"/>
      <family val="2"/>
      <scheme val="minor"/>
    </font>
    <font>
      <sz val="10"/>
      <color theme="1"/>
      <name val="Times New Roman"/>
      <family val="1"/>
    </font>
    <font>
      <sz val="11"/>
      <color rgb="FF000000"/>
      <name val="Calibri"/>
      <family val="2"/>
    </font>
    <font>
      <b/>
      <sz val="8"/>
      <color rgb="FF000000"/>
      <name val="Arial"/>
      <family val="2"/>
    </font>
    <font>
      <sz val="11"/>
      <color rgb="FF000000"/>
      <name val="Aptos Narrow"/>
      <family val="2"/>
    </font>
    <font>
      <sz val="9"/>
      <color rgb="FF000000"/>
      <name val="Arial"/>
      <family val="2"/>
    </font>
    <font>
      <sz val="10"/>
      <color rgb="FF000000"/>
      <name val="Arial"/>
      <family val="2"/>
    </font>
    <font>
      <sz val="11"/>
      <color rgb="FFFFFFFF"/>
      <name val="Aptos Narrow"/>
      <family val="2"/>
    </font>
    <font>
      <sz val="11"/>
      <color rgb="FFFF0000"/>
      <name val="Aptos Narrow"/>
      <family val="2"/>
    </font>
    <font>
      <sz val="8"/>
      <color rgb="FFFFFFFF"/>
      <name val="Arial"/>
      <family val="2"/>
    </font>
    <font>
      <sz val="9"/>
      <color rgb="FFFFFFFF"/>
      <name val="Arial"/>
      <family val="2"/>
    </font>
    <font>
      <sz val="7"/>
      <color rgb="FF000000"/>
      <name val="Arial"/>
      <family val="2"/>
    </font>
    <font>
      <sz val="7"/>
      <color rgb="FFFFFFFF"/>
      <name val="Arial"/>
      <family val="2"/>
    </font>
    <font>
      <sz val="8"/>
      <color rgb="FF000000"/>
      <name val="Aptos"/>
      <family val="2"/>
    </font>
  </fonts>
  <fills count="7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rgb="FF92D050"/>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6"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rgb="FF00B0F0"/>
        <bgColor indexed="64"/>
      </patternFill>
    </fill>
    <fill>
      <patternFill patternType="solid">
        <fgColor rgb="FFFCE4D6"/>
        <bgColor indexed="64"/>
      </patternFill>
    </fill>
    <fill>
      <patternFill patternType="solid">
        <fgColor rgb="FFFFFFFF"/>
        <bgColor indexed="64"/>
      </patternFill>
    </fill>
    <fill>
      <patternFill patternType="solid">
        <fgColor rgb="FFA6C9EC"/>
        <bgColor indexed="64"/>
      </patternFill>
    </fill>
    <fill>
      <patternFill patternType="solid">
        <fgColor rgb="FFC1F0C8"/>
        <bgColor indexed="64"/>
      </patternFill>
    </fill>
    <fill>
      <patternFill patternType="solid">
        <fgColor rgb="FF0B3040"/>
        <bgColor indexed="64"/>
      </patternFill>
    </fill>
    <fill>
      <patternFill patternType="solid">
        <fgColor rgb="FFFCFCFF"/>
        <bgColor indexed="64"/>
      </patternFill>
    </fill>
    <fill>
      <patternFill patternType="solid">
        <fgColor rgb="FFFCF2F5"/>
        <bgColor indexed="64"/>
      </patternFill>
    </fill>
    <fill>
      <patternFill patternType="solid">
        <fgColor rgb="FFFCE5E8"/>
        <bgColor indexed="64"/>
      </patternFill>
    </fill>
    <fill>
      <patternFill patternType="solid">
        <fgColor rgb="FFFCF4F7"/>
        <bgColor indexed="64"/>
      </patternFill>
    </fill>
    <fill>
      <patternFill patternType="solid">
        <fgColor rgb="FFFCE8EB"/>
        <bgColor indexed="64"/>
      </patternFill>
    </fill>
    <fill>
      <patternFill patternType="solid">
        <fgColor rgb="FFFCE7EA"/>
        <bgColor indexed="64"/>
      </patternFill>
    </fill>
    <fill>
      <patternFill patternType="solid">
        <fgColor rgb="FFFCF1F4"/>
        <bgColor indexed="64"/>
      </patternFill>
    </fill>
    <fill>
      <patternFill patternType="solid">
        <fgColor rgb="FFFCEBEE"/>
        <bgColor indexed="64"/>
      </patternFill>
    </fill>
    <fill>
      <patternFill patternType="solid">
        <fgColor rgb="FFFCF3F6"/>
        <bgColor indexed="64"/>
      </patternFill>
    </fill>
    <fill>
      <patternFill patternType="solid">
        <fgColor rgb="FFFCEEF1"/>
        <bgColor indexed="64"/>
      </patternFill>
    </fill>
    <fill>
      <patternFill patternType="solid">
        <fgColor rgb="FFFCEAED"/>
        <bgColor indexed="64"/>
      </patternFill>
    </fill>
    <fill>
      <patternFill patternType="solid">
        <fgColor rgb="FFFCE9EC"/>
        <bgColor indexed="64"/>
      </patternFill>
    </fill>
    <fill>
      <patternFill patternType="solid">
        <fgColor rgb="FFFCF0F3"/>
        <bgColor indexed="64"/>
      </patternFill>
    </fill>
    <fill>
      <patternFill patternType="solid">
        <fgColor rgb="FFFCF4F6"/>
        <bgColor indexed="64"/>
      </patternFill>
    </fill>
    <fill>
      <patternFill patternType="solid">
        <fgColor rgb="FFFCD8DB"/>
        <bgColor indexed="64"/>
      </patternFill>
    </fill>
    <fill>
      <patternFill patternType="solid">
        <fgColor rgb="FFFCF8FA"/>
        <bgColor indexed="64"/>
      </patternFill>
    </fill>
    <fill>
      <patternFill patternType="solid">
        <fgColor rgb="FFFCECEF"/>
        <bgColor indexed="64"/>
      </patternFill>
    </fill>
    <fill>
      <patternFill patternType="solid">
        <fgColor rgb="FFFCF6F9"/>
        <bgColor indexed="64"/>
      </patternFill>
    </fill>
    <fill>
      <patternFill patternType="solid">
        <fgColor rgb="FFFCEDF0"/>
        <bgColor indexed="64"/>
      </patternFill>
    </fill>
    <fill>
      <patternFill patternType="solid">
        <fgColor rgb="FFFBD8DA"/>
        <bgColor indexed="64"/>
      </patternFill>
    </fill>
    <fill>
      <patternFill patternType="solid">
        <fgColor rgb="FFFBC9CB"/>
        <bgColor indexed="64"/>
      </patternFill>
    </fill>
    <fill>
      <patternFill patternType="solid">
        <fgColor rgb="FFFAAAAC"/>
        <bgColor indexed="64"/>
      </patternFill>
    </fill>
    <fill>
      <patternFill patternType="solid">
        <fgColor rgb="FFFCF5F8"/>
        <bgColor indexed="64"/>
      </patternFill>
    </fill>
    <fill>
      <patternFill patternType="solid">
        <fgColor rgb="FFFCF7FA"/>
        <bgColor indexed="64"/>
      </patternFill>
    </fill>
    <fill>
      <patternFill patternType="solid">
        <fgColor rgb="FFFBC1C4"/>
        <bgColor indexed="64"/>
      </patternFill>
    </fill>
    <fill>
      <patternFill patternType="solid">
        <fgColor rgb="FFFAAEB0"/>
        <bgColor indexed="64"/>
      </patternFill>
    </fill>
    <fill>
      <patternFill patternType="solid">
        <fgColor rgb="FFFAAEB1"/>
        <bgColor indexed="64"/>
      </patternFill>
    </fill>
    <fill>
      <patternFill patternType="solid">
        <fgColor rgb="FFFCE6E8"/>
        <bgColor indexed="64"/>
      </patternFill>
    </fill>
    <fill>
      <patternFill patternType="solid">
        <fgColor rgb="FFFCEDEF"/>
        <bgColor indexed="64"/>
      </patternFill>
    </fill>
    <fill>
      <patternFill patternType="solid">
        <fgColor rgb="FFFCF8FB"/>
        <bgColor indexed="64"/>
      </patternFill>
    </fill>
    <fill>
      <patternFill patternType="solid">
        <fgColor rgb="FFFCDDDF"/>
        <bgColor indexed="64"/>
      </patternFill>
    </fill>
    <fill>
      <patternFill patternType="solid">
        <fgColor rgb="FFFCE6E9"/>
        <bgColor indexed="64"/>
      </patternFill>
    </fill>
    <fill>
      <patternFill patternType="solid">
        <fgColor rgb="FFFCFAFD"/>
        <bgColor indexed="64"/>
      </patternFill>
    </fill>
    <fill>
      <patternFill patternType="solid">
        <fgColor rgb="FFFCDCDF"/>
        <bgColor indexed="64"/>
      </patternFill>
    </fill>
    <fill>
      <patternFill patternType="solid">
        <fgColor rgb="FFFBBBBD"/>
        <bgColor indexed="64"/>
      </patternFill>
    </fill>
    <fill>
      <patternFill patternType="solid">
        <fgColor rgb="FFFCD9DC"/>
        <bgColor indexed="64"/>
      </patternFill>
    </fill>
    <fill>
      <patternFill patternType="solid">
        <fgColor rgb="FFFAAAAD"/>
        <bgColor indexed="64"/>
      </patternFill>
    </fill>
    <fill>
      <patternFill patternType="solid">
        <fgColor rgb="FFFCF2F4"/>
        <bgColor indexed="64"/>
      </patternFill>
    </fill>
    <fill>
      <patternFill patternType="solid">
        <fgColor rgb="FFFCE0E2"/>
        <bgColor indexed="64"/>
      </patternFill>
    </fill>
    <fill>
      <patternFill patternType="solid">
        <fgColor rgb="FFFCDADD"/>
        <bgColor indexed="64"/>
      </patternFill>
    </fill>
    <fill>
      <patternFill patternType="solid">
        <fgColor rgb="FFFCE8EA"/>
        <bgColor indexed="64"/>
      </patternFill>
    </fill>
    <fill>
      <patternFill patternType="solid">
        <fgColor rgb="FFFCE9EB"/>
        <bgColor indexed="64"/>
      </patternFill>
    </fill>
    <fill>
      <patternFill patternType="solid">
        <fgColor rgb="FFFBD6D9"/>
        <bgColor indexed="64"/>
      </patternFill>
    </fill>
    <fill>
      <patternFill patternType="solid">
        <fgColor rgb="FFFAB0B3"/>
        <bgColor indexed="64"/>
      </patternFill>
    </fill>
    <fill>
      <patternFill patternType="solid">
        <fgColor rgb="FFFAAFB1"/>
        <bgColor indexed="64"/>
      </patternFill>
    </fill>
    <fill>
      <patternFill patternType="solid">
        <fgColor rgb="FFF96A6C"/>
        <bgColor indexed="64"/>
      </patternFill>
    </fill>
    <fill>
      <patternFill patternType="solid">
        <fgColor rgb="FFF8696B"/>
        <bgColor indexed="64"/>
      </patternFill>
    </fill>
    <fill>
      <patternFill patternType="solid">
        <fgColor rgb="FF2440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2">
    <xf numFmtId="0" fontId="0" fillId="0" borderId="0"/>
    <xf numFmtId="0" fontId="8" fillId="0" borderId="0"/>
  </cellStyleXfs>
  <cellXfs count="230">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4" borderId="1" xfId="1" applyFont="1" applyFill="1" applyBorder="1" applyAlignment="1">
      <alignment horizontal="center" vertical="center"/>
    </xf>
    <xf numFmtId="0" fontId="10" fillId="0" borderId="1" xfId="0" applyFont="1" applyBorder="1" applyAlignment="1">
      <alignment horizontal="center" vertical="center"/>
    </xf>
    <xf numFmtId="0" fontId="7" fillId="5" borderId="1" xfId="0" applyFont="1" applyFill="1" applyBorder="1" applyAlignment="1">
      <alignment horizontal="center" vertical="center"/>
    </xf>
    <xf numFmtId="0" fontId="7" fillId="0" borderId="1" xfId="0" applyFont="1" applyBorder="1" applyAlignment="1">
      <alignment horizontal="center" vertical="center"/>
    </xf>
    <xf numFmtId="0" fontId="2" fillId="5"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7" borderId="0" xfId="0" applyFill="1" applyAlignment="1">
      <alignment horizontal="center" vertical="center"/>
    </xf>
    <xf numFmtId="0" fontId="0" fillId="6" borderId="0" xfId="0" applyFill="1" applyAlignment="1">
      <alignment horizontal="center" vertical="center"/>
    </xf>
    <xf numFmtId="2" fontId="6" fillId="0" borderId="1" xfId="0" applyNumberFormat="1" applyFont="1" applyFill="1" applyBorder="1" applyAlignment="1">
      <alignment horizontal="center"/>
    </xf>
    <xf numFmtId="2" fontId="3" fillId="3" borderId="1" xfId="0" applyNumberFormat="1" applyFont="1" applyFill="1" applyBorder="1" applyAlignment="1">
      <alignment horizontal="center" vertical="center"/>
    </xf>
    <xf numFmtId="0" fontId="0" fillId="5" borderId="0" xfId="0" applyFill="1" applyAlignment="1">
      <alignment horizontal="center" vertical="center"/>
    </xf>
    <xf numFmtId="0" fontId="0" fillId="5" borderId="0" xfId="0" applyFont="1" applyFill="1" applyBorder="1" applyAlignment="1">
      <alignment horizontal="center" vertical="center"/>
    </xf>
    <xf numFmtId="0" fontId="11" fillId="5" borderId="0" xfId="0" applyFont="1" applyFill="1" applyBorder="1" applyAlignment="1">
      <alignment horizontal="center" vertical="center"/>
    </xf>
    <xf numFmtId="0" fontId="0" fillId="5" borderId="0" xfId="0" applyFill="1" applyBorder="1" applyAlignment="1">
      <alignment horizontal="center" vertical="center"/>
    </xf>
    <xf numFmtId="0" fontId="0" fillId="0" borderId="0" xfId="0" applyFill="1" applyBorder="1" applyAlignment="1">
      <alignment horizontal="center" vertical="center"/>
    </xf>
    <xf numFmtId="0" fontId="0" fillId="0" borderId="0" xfId="0" applyBorder="1" applyAlignment="1">
      <alignment horizontal="center" vertical="center"/>
    </xf>
    <xf numFmtId="0" fontId="2" fillId="12" borderId="1" xfId="0" applyFont="1" applyFill="1" applyBorder="1" applyAlignment="1">
      <alignment horizontal="center" vertical="center"/>
    </xf>
    <xf numFmtId="0" fontId="0" fillId="5" borderId="1" xfId="0" applyNumberFormat="1" applyFill="1" applyBorder="1" applyAlignment="1">
      <alignment horizontal="center" vertical="center"/>
    </xf>
    <xf numFmtId="0" fontId="0" fillId="0" borderId="1" xfId="0" applyBorder="1" applyAlignment="1">
      <alignment horizontal="center" vertical="center"/>
    </xf>
    <xf numFmtId="0" fontId="12" fillId="0" borderId="1" xfId="0" applyFont="1" applyBorder="1" applyAlignment="1">
      <alignment horizontal="center" vertical="center"/>
    </xf>
    <xf numFmtId="0" fontId="0" fillId="0" borderId="0" xfId="0" applyBorder="1" applyAlignment="1"/>
    <xf numFmtId="0" fontId="0" fillId="0" borderId="1" xfId="0" applyFill="1" applyBorder="1" applyAlignment="1"/>
    <xf numFmtId="0" fontId="0" fillId="0" borderId="0" xfId="0" applyFill="1" applyBorder="1" applyAlignment="1"/>
    <xf numFmtId="0" fontId="0" fillId="3" borderId="0" xfId="0" applyFill="1"/>
    <xf numFmtId="0" fontId="14" fillId="0" borderId="1" xfId="0" applyFont="1" applyBorder="1" applyAlignment="1">
      <alignment horizontal="center" vertical="center"/>
    </xf>
    <xf numFmtId="0" fontId="5"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0" fillId="5" borderId="1" xfId="0" applyFont="1" applyFill="1" applyBorder="1" applyAlignment="1">
      <alignment horizontal="center" vertical="center"/>
    </xf>
    <xf numFmtId="2" fontId="2" fillId="5" borderId="1" xfId="0" applyNumberFormat="1" applyFont="1" applyFill="1" applyBorder="1" applyAlignment="1">
      <alignment horizontal="center" vertical="center"/>
    </xf>
    <xf numFmtId="0" fontId="0" fillId="11" borderId="0" xfId="0" applyFill="1" applyAlignment="1">
      <alignment horizontal="center" vertical="center"/>
    </xf>
    <xf numFmtId="0" fontId="0" fillId="0" borderId="0" xfId="0" applyFill="1" applyBorder="1" applyAlignment="1">
      <alignment vertical="center"/>
    </xf>
    <xf numFmtId="0" fontId="15" fillId="0" borderId="0" xfId="0" applyFont="1" applyFill="1" applyBorder="1" applyAlignment="1"/>
    <xf numFmtId="0" fontId="11" fillId="0" borderId="0" xfId="0" applyFont="1" applyFill="1" applyBorder="1" applyAlignment="1"/>
    <xf numFmtId="0" fontId="4" fillId="13"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4" borderId="1" xfId="0" applyFont="1" applyFill="1" applyBorder="1" applyAlignment="1">
      <alignment horizontal="center" vertical="center"/>
    </xf>
    <xf numFmtId="0" fontId="12" fillId="3" borderId="1" xfId="0" applyFont="1" applyFill="1" applyBorder="1" applyAlignment="1">
      <alignment horizontal="center" vertical="center"/>
    </xf>
    <xf numFmtId="0" fontId="17" fillId="2" borderId="1" xfId="0" applyFont="1" applyFill="1" applyBorder="1" applyAlignment="1">
      <alignment horizontal="center" vertical="center"/>
    </xf>
    <xf numFmtId="14" fontId="17" fillId="2" borderId="1" xfId="0" applyNumberFormat="1" applyFont="1" applyFill="1" applyBorder="1" applyAlignment="1">
      <alignment horizontal="center" vertical="center"/>
    </xf>
    <xf numFmtId="14" fontId="3" fillId="2" borderId="1" xfId="0" applyNumberFormat="1" applyFont="1" applyFill="1" applyBorder="1" applyAlignment="1">
      <alignment horizontal="center" vertical="center"/>
    </xf>
    <xf numFmtId="0" fontId="18" fillId="10" borderId="1" xfId="0" applyFont="1" applyFill="1" applyBorder="1" applyAlignment="1">
      <alignment horizontal="center" vertical="center"/>
    </xf>
    <xf numFmtId="0" fontId="17" fillId="7" borderId="1" xfId="0" applyFont="1" applyFill="1" applyBorder="1" applyAlignment="1">
      <alignment horizontal="center" vertical="center"/>
    </xf>
    <xf numFmtId="0" fontId="17" fillId="8" borderId="1" xfId="0" applyFont="1" applyFill="1" applyBorder="1" applyAlignment="1">
      <alignment horizontal="center" vertical="center"/>
    </xf>
    <xf numFmtId="0" fontId="17" fillId="9" borderId="1" xfId="0" applyFont="1" applyFill="1" applyBorder="1" applyAlignment="1">
      <alignment horizontal="center" vertical="center"/>
    </xf>
    <xf numFmtId="0" fontId="17" fillId="6" borderId="1" xfId="0" applyFont="1" applyFill="1" applyBorder="1" applyAlignment="1">
      <alignment horizontal="center" vertical="center"/>
    </xf>
    <xf numFmtId="0" fontId="1" fillId="8" borderId="1" xfId="0" applyFont="1" applyFill="1" applyBorder="1" applyAlignment="1"/>
    <xf numFmtId="0" fontId="1" fillId="0" borderId="1" xfId="0" applyFont="1" applyBorder="1" applyAlignment="1"/>
    <xf numFmtId="0" fontId="16" fillId="14" borderId="1" xfId="0" applyNumberFormat="1" applyFont="1" applyFill="1" applyBorder="1" applyAlignment="1">
      <alignment horizontal="center" vertical="center"/>
    </xf>
    <xf numFmtId="0" fontId="11" fillId="0" borderId="0" xfId="0" applyFont="1" applyFill="1" applyBorder="1" applyAlignment="1">
      <alignment vertical="center"/>
    </xf>
    <xf numFmtId="0" fontId="11" fillId="5" borderId="0" xfId="0" applyFont="1" applyFill="1" applyAlignment="1">
      <alignment horizontal="center" vertical="center"/>
    </xf>
    <xf numFmtId="0" fontId="11" fillId="15" borderId="1" xfId="0" applyFont="1" applyFill="1" applyBorder="1" applyAlignment="1">
      <alignment horizontal="center" vertical="center"/>
    </xf>
    <xf numFmtId="2" fontId="6" fillId="5" borderId="1" xfId="0" applyNumberFormat="1" applyFont="1" applyFill="1" applyBorder="1" applyAlignment="1">
      <alignment horizontal="center" vertical="center"/>
    </xf>
    <xf numFmtId="0" fontId="16" fillId="15" borderId="1" xfId="0" applyNumberFormat="1" applyFont="1" applyFill="1" applyBorder="1" applyAlignment="1">
      <alignment horizontal="center" vertical="center"/>
    </xf>
    <xf numFmtId="0" fontId="2" fillId="0" borderId="2" xfId="0" applyFont="1" applyBorder="1" applyAlignment="1">
      <alignment horizontal="center" vertical="center"/>
    </xf>
    <xf numFmtId="0" fontId="2" fillId="5" borderId="2" xfId="0" applyFont="1" applyFill="1" applyBorder="1" applyAlignment="1">
      <alignment horizontal="center" vertical="center"/>
    </xf>
    <xf numFmtId="0" fontId="5" fillId="0" borderId="2" xfId="0" applyFont="1" applyBorder="1" applyAlignment="1">
      <alignment horizontal="center" vertical="center"/>
    </xf>
    <xf numFmtId="2" fontId="2" fillId="5" borderId="2" xfId="0" applyNumberFormat="1" applyFont="1" applyFill="1" applyBorder="1" applyAlignment="1">
      <alignment horizontal="center" vertical="center"/>
    </xf>
    <xf numFmtId="2" fontId="6" fillId="5" borderId="2" xfId="0" applyNumberFormat="1" applyFont="1" applyFill="1" applyBorder="1" applyAlignment="1">
      <alignment horizontal="center" vertical="center"/>
    </xf>
    <xf numFmtId="2" fontId="6" fillId="0" borderId="2" xfId="0" applyNumberFormat="1" applyFont="1" applyFill="1" applyBorder="1" applyAlignment="1">
      <alignment horizontal="center"/>
    </xf>
    <xf numFmtId="0" fontId="2"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Fill="1" applyBorder="1" applyAlignment="1">
      <alignment horizontal="center" vertical="center"/>
    </xf>
    <xf numFmtId="2" fontId="2" fillId="0" borderId="1" xfId="0"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0" fontId="5" fillId="0" borderId="1" xfId="0" applyFont="1" applyBorder="1" applyAlignment="1">
      <alignment horizontal="center"/>
    </xf>
    <xf numFmtId="0" fontId="12" fillId="0" borderId="1" xfId="0" applyFont="1" applyBorder="1" applyAlignment="1">
      <alignment horizontal="center"/>
    </xf>
    <xf numFmtId="0" fontId="0" fillId="16" borderId="0" xfId="0" applyFill="1"/>
    <xf numFmtId="0" fontId="20" fillId="0" borderId="1" xfId="0" applyFont="1" applyBorder="1" applyAlignment="1">
      <alignment horizontal="center" vertical="center"/>
    </xf>
    <xf numFmtId="0" fontId="20" fillId="5" borderId="1" xfId="0" applyFont="1" applyFill="1" applyBorder="1" applyAlignment="1">
      <alignment horizontal="center" vertical="center"/>
    </xf>
    <xf numFmtId="0" fontId="21" fillId="0" borderId="1" xfId="0" applyFont="1" applyBorder="1" applyAlignment="1">
      <alignment horizontal="center" vertical="center"/>
    </xf>
    <xf numFmtId="0" fontId="20" fillId="13" borderId="1" xfId="0" applyFont="1" applyFill="1" applyBorder="1" applyAlignment="1">
      <alignment horizontal="center" vertical="center"/>
    </xf>
    <xf numFmtId="2" fontId="20" fillId="5" borderId="1" xfId="0" applyNumberFormat="1" applyFont="1" applyFill="1" applyBorder="1" applyAlignment="1">
      <alignment horizontal="center" vertical="center"/>
    </xf>
    <xf numFmtId="0" fontId="19" fillId="0" borderId="1" xfId="0" applyFont="1" applyBorder="1" applyAlignment="1"/>
    <xf numFmtId="2" fontId="20" fillId="0" borderId="1" xfId="0" applyNumberFormat="1" applyFont="1" applyFill="1" applyBorder="1" applyAlignment="1">
      <alignment horizontal="center"/>
    </xf>
    <xf numFmtId="0" fontId="20" fillId="12" borderId="1" xfId="0" applyFont="1" applyFill="1" applyBorder="1" applyAlignment="1">
      <alignment horizontal="center" vertical="center"/>
    </xf>
    <xf numFmtId="0" fontId="0" fillId="5"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5" borderId="0" xfId="0" applyFont="1" applyFill="1" applyBorder="1" applyAlignment="1"/>
    <xf numFmtId="1" fontId="0" fillId="0" borderId="0" xfId="0" applyNumberFormat="1" applyBorder="1"/>
    <xf numFmtId="0" fontId="0" fillId="0" borderId="0" xfId="0" applyFill="1" applyBorder="1"/>
    <xf numFmtId="1" fontId="0" fillId="0" borderId="0" xfId="0" applyNumberFormat="1" applyFill="1" applyBorder="1"/>
    <xf numFmtId="0" fontId="22" fillId="0" borderId="0" xfId="0" applyFont="1" applyAlignment="1">
      <alignment horizontal="center"/>
    </xf>
    <xf numFmtId="1" fontId="22" fillId="9" borderId="1" xfId="0" applyNumberFormat="1" applyFont="1" applyFill="1" applyBorder="1" applyAlignment="1">
      <alignment horizontal="center"/>
    </xf>
    <xf numFmtId="0" fontId="23" fillId="0" borderId="0" xfId="0" applyFont="1" applyAlignment="1">
      <alignment horizontal="center"/>
    </xf>
    <xf numFmtId="1" fontId="23" fillId="0" borderId="1" xfId="0" applyNumberFormat="1" applyFont="1" applyBorder="1" applyAlignment="1">
      <alignment horizontal="center"/>
    </xf>
    <xf numFmtId="0" fontId="23" fillId="0" borderId="0" xfId="0" applyFont="1" applyFill="1" applyBorder="1" applyAlignment="1">
      <alignment horizontal="center"/>
    </xf>
    <xf numFmtId="1" fontId="23" fillId="0" borderId="2" xfId="0" applyNumberFormat="1" applyFont="1" applyBorder="1" applyAlignment="1">
      <alignment horizontal="center"/>
    </xf>
    <xf numFmtId="1" fontId="23" fillId="9" borderId="1" xfId="0" applyNumberFormat="1" applyFont="1" applyFill="1" applyBorder="1" applyAlignment="1">
      <alignment horizontal="center"/>
    </xf>
    <xf numFmtId="1" fontId="23" fillId="9" borderId="1" xfId="0" applyNumberFormat="1" applyFont="1" applyFill="1" applyBorder="1" applyAlignment="1">
      <alignment horizontal="center" vertical="center"/>
    </xf>
    <xf numFmtId="1" fontId="22" fillId="9" borderId="1" xfId="0" applyNumberFormat="1" applyFont="1" applyFill="1" applyBorder="1" applyAlignment="1">
      <alignment horizontal="center" vertical="center"/>
    </xf>
    <xf numFmtId="1" fontId="23" fillId="0" borderId="1" xfId="0" applyNumberFormat="1" applyFont="1" applyBorder="1" applyAlignment="1">
      <alignment horizontal="center" vertical="center"/>
    </xf>
    <xf numFmtId="1" fontId="23" fillId="9" borderId="1" xfId="0" applyNumberFormat="1" applyFont="1" applyFill="1" applyBorder="1" applyAlignment="1">
      <alignment horizontal="center" vertical="top"/>
    </xf>
    <xf numFmtId="0" fontId="0" fillId="17" borderId="0" xfId="0" applyFill="1"/>
    <xf numFmtId="0" fontId="0" fillId="17" borderId="0" xfId="0" applyFill="1" applyBorder="1"/>
    <xf numFmtId="1" fontId="0" fillId="17" borderId="0" xfId="0" applyNumberFormat="1" applyFill="1" applyBorder="1"/>
    <xf numFmtId="0" fontId="16" fillId="17" borderId="0" xfId="0" applyFont="1" applyFill="1" applyAlignment="1">
      <alignment horizontal="left" vertical="top"/>
    </xf>
    <xf numFmtId="0" fontId="4" fillId="14" borderId="2" xfId="0" applyFont="1" applyFill="1" applyBorder="1" applyAlignment="1">
      <alignment horizontal="center" vertical="center"/>
    </xf>
    <xf numFmtId="0" fontId="2" fillId="6" borderId="1" xfId="0" applyFont="1" applyFill="1" applyBorder="1" applyAlignment="1">
      <alignment horizontal="center" vertical="center"/>
    </xf>
    <xf numFmtId="1" fontId="24" fillId="0" borderId="0" xfId="0" applyNumberFormat="1" applyFont="1" applyAlignment="1">
      <alignment horizontal="center" vertical="center"/>
    </xf>
    <xf numFmtId="0" fontId="16" fillId="17" borderId="0" xfId="0" applyFont="1" applyFill="1" applyAlignment="1">
      <alignment horizontal="right" vertical="center"/>
    </xf>
    <xf numFmtId="1" fontId="0" fillId="0" borderId="0" xfId="0" applyNumberFormat="1" applyAlignment="1">
      <alignment horizontal="center" vertical="center"/>
    </xf>
    <xf numFmtId="0" fontId="2" fillId="18" borderId="1" xfId="0" applyFont="1" applyFill="1" applyBorder="1" applyAlignment="1">
      <alignment horizontal="center" vertical="center"/>
    </xf>
    <xf numFmtId="0" fontId="0" fillId="0" borderId="1" xfId="0" applyNumberFormat="1" applyFill="1" applyBorder="1" applyAlignment="1">
      <alignment horizontal="center" vertical="center"/>
    </xf>
    <xf numFmtId="2" fontId="7" fillId="0" borderId="1" xfId="0" applyNumberFormat="1" applyFont="1" applyFill="1" applyBorder="1" applyAlignment="1">
      <alignment horizontal="center" vertical="center"/>
    </xf>
    <xf numFmtId="2" fontId="20" fillId="0" borderId="1" xfId="0" applyNumberFormat="1" applyFont="1" applyFill="1" applyBorder="1" applyAlignment="1">
      <alignment horizontal="center" vertical="center"/>
    </xf>
    <xf numFmtId="0" fontId="0" fillId="19" borderId="1" xfId="0" applyNumberFormat="1" applyFill="1" applyBorder="1" applyAlignment="1">
      <alignment horizontal="center" vertical="center"/>
    </xf>
    <xf numFmtId="0" fontId="2" fillId="20" borderId="1" xfId="0" applyFont="1" applyFill="1" applyBorder="1" applyAlignment="1">
      <alignment horizontal="center" vertical="center"/>
    </xf>
    <xf numFmtId="0" fontId="0" fillId="19" borderId="1" xfId="0" applyFont="1" applyFill="1" applyBorder="1" applyAlignment="1">
      <alignment horizontal="center" vertical="center"/>
    </xf>
    <xf numFmtId="0" fontId="25" fillId="0" borderId="1" xfId="0" applyFont="1" applyBorder="1" applyAlignment="1"/>
    <xf numFmtId="1" fontId="24" fillId="0" borderId="0" xfId="0" pivotButton="1" applyNumberFormat="1" applyFont="1" applyAlignment="1">
      <alignment horizontal="center" vertical="center"/>
    </xf>
    <xf numFmtId="0" fontId="26" fillId="17" borderId="0" xfId="0" applyFont="1" applyFill="1"/>
    <xf numFmtId="0" fontId="0" fillId="0" borderId="1" xfId="0" applyNumberFormat="1" applyFill="1" applyBorder="1" applyAlignment="1">
      <alignment horizontal="center" vertical="center" wrapText="1"/>
    </xf>
    <xf numFmtId="0" fontId="0" fillId="0" borderId="0" xfId="0" applyFill="1"/>
    <xf numFmtId="0" fontId="5"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0" fillId="16" borderId="0" xfId="0" applyFill="1" applyAlignment="1"/>
    <xf numFmtId="0" fontId="0" fillId="16" borderId="2" xfId="0" applyFill="1" applyBorder="1" applyAlignment="1"/>
    <xf numFmtId="0" fontId="0" fillId="0" borderId="0" xfId="0" applyAlignment="1"/>
    <xf numFmtId="0" fontId="0" fillId="0" borderId="0" xfId="0" applyFill="1" applyAlignment="1"/>
    <xf numFmtId="0" fontId="0" fillId="5" borderId="0" xfId="0" applyFill="1" applyAlignment="1"/>
    <xf numFmtId="11" fontId="0" fillId="0" borderId="0" xfId="0" applyNumberFormat="1" applyAlignment="1"/>
    <xf numFmtId="0" fontId="0" fillId="16" borderId="1" xfId="0" applyFont="1" applyFill="1" applyBorder="1" applyAlignment="1">
      <alignment horizontal="center" vertical="center"/>
    </xf>
    <xf numFmtId="0" fontId="0" fillId="0" borderId="1" xfId="0" applyFont="1" applyBorder="1" applyAlignment="1"/>
    <xf numFmtId="0" fontId="25" fillId="0" borderId="1" xfId="0" applyFont="1" applyBorder="1"/>
    <xf numFmtId="0" fontId="28" fillId="3" borderId="3" xfId="0" applyFont="1" applyFill="1" applyBorder="1" applyAlignment="1">
      <alignment horizontal="center" vertical="center" wrapText="1"/>
    </xf>
    <xf numFmtId="0" fontId="28" fillId="21" borderId="4" xfId="0" applyFont="1" applyFill="1" applyBorder="1" applyAlignment="1">
      <alignment horizontal="center" vertical="center" wrapText="1"/>
    </xf>
    <xf numFmtId="0" fontId="28" fillId="3" borderId="4" xfId="0" applyFont="1" applyFill="1" applyBorder="1" applyAlignment="1">
      <alignment horizontal="center" vertical="center" wrapText="1"/>
    </xf>
    <xf numFmtId="0" fontId="28" fillId="0" borderId="5" xfId="0" applyFont="1" applyBorder="1" applyAlignment="1">
      <alignment vertical="center" wrapText="1"/>
    </xf>
    <xf numFmtId="0" fontId="28" fillId="0" borderId="6" xfId="0" applyFont="1" applyBorder="1" applyAlignment="1">
      <alignment vertical="center" wrapText="1"/>
    </xf>
    <xf numFmtId="0" fontId="28" fillId="0" borderId="7" xfId="0" applyFont="1" applyBorder="1" applyAlignment="1">
      <alignment vertical="center" wrapText="1"/>
    </xf>
    <xf numFmtId="0" fontId="29" fillId="22" borderId="3" xfId="0" applyFont="1" applyFill="1" applyBorder="1" applyAlignment="1">
      <alignment horizontal="center" vertical="center"/>
    </xf>
    <xf numFmtId="0" fontId="29" fillId="22" borderId="4" xfId="0" applyFont="1" applyFill="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30" fillId="0" borderId="6" xfId="0" applyFont="1" applyBorder="1" applyAlignment="1">
      <alignment vertical="center"/>
    </xf>
    <xf numFmtId="0" fontId="31" fillId="0" borderId="5" xfId="0" applyFont="1" applyBorder="1" applyAlignment="1">
      <alignment horizontal="center" vertical="center"/>
    </xf>
    <xf numFmtId="0" fontId="31" fillId="23" borderId="6" xfId="0" applyFont="1" applyFill="1" applyBorder="1" applyAlignment="1">
      <alignment horizontal="center" vertical="center"/>
    </xf>
    <xf numFmtId="0" fontId="32" fillId="0" borderId="6" xfId="0" applyFont="1" applyBorder="1" applyAlignment="1">
      <alignment horizontal="center" vertical="center"/>
    </xf>
    <xf numFmtId="0" fontId="30" fillId="24" borderId="3" xfId="0" applyFont="1" applyFill="1" applyBorder="1" applyAlignment="1">
      <alignment vertical="center"/>
    </xf>
    <xf numFmtId="0" fontId="30" fillId="3" borderId="4" xfId="0" applyFont="1" applyFill="1" applyBorder="1" applyAlignment="1">
      <alignment vertical="center"/>
    </xf>
    <xf numFmtId="0" fontId="30" fillId="24" borderId="4" xfId="0" applyFont="1" applyFill="1" applyBorder="1" applyAlignment="1">
      <alignment vertical="center"/>
    </xf>
    <xf numFmtId="0" fontId="30" fillId="0" borderId="5" xfId="0" applyFont="1" applyBorder="1" applyAlignment="1">
      <alignment vertical="center"/>
    </xf>
    <xf numFmtId="0" fontId="31" fillId="2" borderId="3" xfId="0" applyFont="1" applyFill="1" applyBorder="1" applyAlignment="1">
      <alignment horizontal="center" vertical="center"/>
    </xf>
    <xf numFmtId="0" fontId="31" fillId="2" borderId="4" xfId="0" applyFont="1" applyFill="1" applyBorder="1" applyAlignment="1">
      <alignment horizontal="center" vertical="center"/>
    </xf>
    <xf numFmtId="0" fontId="31" fillId="0" borderId="6" xfId="0" applyFont="1" applyBorder="1" applyAlignment="1">
      <alignment horizontal="center" vertical="center"/>
    </xf>
    <xf numFmtId="0" fontId="10" fillId="25" borderId="5" xfId="0" applyFont="1" applyFill="1" applyBorder="1" applyAlignment="1">
      <alignment horizontal="center" vertical="center"/>
    </xf>
    <xf numFmtId="0" fontId="32" fillId="0" borderId="5" xfId="0" applyFont="1" applyBorder="1" applyAlignment="1">
      <alignment horizontal="center" vertical="center"/>
    </xf>
    <xf numFmtId="14" fontId="33" fillId="26" borderId="0" xfId="0" applyNumberFormat="1" applyFont="1" applyFill="1" applyAlignment="1">
      <alignment horizontal="right" vertical="center"/>
    </xf>
    <xf numFmtId="0" fontId="31" fillId="2" borderId="0" xfId="0" applyFont="1" applyFill="1" applyAlignment="1">
      <alignment horizontal="center" vertical="center" wrapText="1"/>
    </xf>
    <xf numFmtId="0" fontId="30" fillId="27" borderId="0" xfId="0" applyFont="1" applyFill="1" applyAlignment="1">
      <alignment horizontal="center" vertical="center"/>
    </xf>
    <xf numFmtId="0" fontId="30" fillId="28" borderId="0" xfId="0" applyFont="1" applyFill="1" applyAlignment="1">
      <alignment horizontal="center" vertical="center"/>
    </xf>
    <xf numFmtId="0" fontId="30" fillId="29" borderId="0" xfId="0" applyFont="1" applyFill="1" applyAlignment="1">
      <alignment horizontal="center" vertical="center"/>
    </xf>
    <xf numFmtId="0" fontId="30" fillId="30" borderId="0" xfId="0" applyFont="1" applyFill="1" applyAlignment="1">
      <alignment horizontal="center" vertical="center"/>
    </xf>
    <xf numFmtId="0" fontId="30" fillId="31" borderId="0" xfId="0" applyFont="1" applyFill="1" applyAlignment="1">
      <alignment horizontal="center" vertical="center"/>
    </xf>
    <xf numFmtId="0" fontId="30" fillId="0" borderId="0" xfId="0" applyFont="1" applyAlignment="1">
      <alignment vertical="center"/>
    </xf>
    <xf numFmtId="0" fontId="34" fillId="0" borderId="0" xfId="0" applyFont="1" applyAlignment="1">
      <alignment vertical="center"/>
    </xf>
    <xf numFmtId="0" fontId="27" fillId="0" borderId="0" xfId="0" applyFont="1"/>
    <xf numFmtId="0" fontId="30" fillId="32" borderId="0" xfId="0" applyFont="1" applyFill="1" applyAlignment="1">
      <alignment horizontal="center" vertical="center"/>
    </xf>
    <xf numFmtId="0" fontId="30" fillId="33" borderId="0" xfId="0" applyFont="1" applyFill="1" applyAlignment="1">
      <alignment horizontal="center" vertical="center"/>
    </xf>
    <xf numFmtId="0" fontId="30" fillId="34" borderId="0" xfId="0" applyFont="1" applyFill="1" applyAlignment="1">
      <alignment horizontal="center" vertical="center"/>
    </xf>
    <xf numFmtId="0" fontId="30" fillId="35" borderId="0" xfId="0" applyFont="1" applyFill="1" applyAlignment="1">
      <alignment horizontal="center" vertical="center"/>
    </xf>
    <xf numFmtId="0" fontId="30" fillId="36" borderId="0" xfId="0" applyFont="1" applyFill="1" applyAlignment="1">
      <alignment horizontal="center" vertical="center"/>
    </xf>
    <xf numFmtId="0" fontId="30" fillId="37" borderId="0" xfId="0" applyFont="1" applyFill="1" applyAlignment="1">
      <alignment horizontal="center" vertical="center"/>
    </xf>
    <xf numFmtId="0" fontId="35" fillId="12" borderId="6" xfId="0" applyFont="1" applyFill="1" applyBorder="1" applyAlignment="1">
      <alignment horizontal="center" vertical="center"/>
    </xf>
    <xf numFmtId="0" fontId="30" fillId="38" borderId="0" xfId="0" applyFont="1" applyFill="1" applyAlignment="1">
      <alignment horizontal="center" vertical="center"/>
    </xf>
    <xf numFmtId="0" fontId="30" fillId="39" borderId="0" xfId="0" applyFont="1" applyFill="1" applyAlignment="1">
      <alignment horizontal="center" vertical="center"/>
    </xf>
    <xf numFmtId="0" fontId="30" fillId="0" borderId="0" xfId="0" applyFont="1" applyAlignment="1">
      <alignment horizontal="right" vertical="center"/>
    </xf>
    <xf numFmtId="0" fontId="30" fillId="40" borderId="0" xfId="0" applyFont="1" applyFill="1" applyAlignment="1">
      <alignment horizontal="center" vertical="center"/>
    </xf>
    <xf numFmtId="0" fontId="30" fillId="41" borderId="0" xfId="0" applyFont="1" applyFill="1" applyAlignment="1">
      <alignment horizontal="center" vertical="center"/>
    </xf>
    <xf numFmtId="0" fontId="30" fillId="42" borderId="0" xfId="0" applyFont="1" applyFill="1" applyAlignment="1">
      <alignment horizontal="center" vertical="center"/>
    </xf>
    <xf numFmtId="0" fontId="30" fillId="43" borderId="0" xfId="0" applyFont="1" applyFill="1" applyAlignment="1">
      <alignment horizontal="center" vertical="center"/>
    </xf>
    <xf numFmtId="0" fontId="10" fillId="23" borderId="6" xfId="0" applyFont="1" applyFill="1" applyBorder="1" applyAlignment="1">
      <alignment horizontal="center" vertical="center"/>
    </xf>
    <xf numFmtId="0" fontId="30" fillId="44" borderId="0" xfId="0" applyFont="1" applyFill="1" applyAlignment="1">
      <alignment horizontal="center" vertical="center"/>
    </xf>
    <xf numFmtId="0" fontId="30" fillId="45" borderId="0" xfId="0" applyFont="1" applyFill="1" applyAlignment="1">
      <alignment horizontal="center" vertical="center"/>
    </xf>
    <xf numFmtId="0" fontId="30" fillId="46" borderId="0" xfId="0" applyFont="1" applyFill="1" applyAlignment="1">
      <alignment horizontal="center" vertical="center"/>
    </xf>
    <xf numFmtId="0" fontId="30" fillId="47" borderId="0" xfId="0" applyFont="1" applyFill="1" applyAlignment="1">
      <alignment horizontal="center" vertical="center"/>
    </xf>
    <xf numFmtId="0" fontId="30" fillId="48" borderId="0" xfId="0" applyFont="1" applyFill="1" applyAlignment="1">
      <alignment horizontal="center" vertical="center"/>
    </xf>
    <xf numFmtId="0" fontId="35" fillId="21" borderId="6" xfId="0" applyFont="1" applyFill="1" applyBorder="1" applyAlignment="1">
      <alignment horizontal="center" vertical="center"/>
    </xf>
    <xf numFmtId="0" fontId="30" fillId="49" borderId="0" xfId="0" applyFont="1" applyFill="1" applyAlignment="1">
      <alignment horizontal="center" vertical="center"/>
    </xf>
    <xf numFmtId="0" fontId="30" fillId="50" borderId="0" xfId="0" applyFont="1" applyFill="1" applyAlignment="1">
      <alignment horizontal="center" vertical="center"/>
    </xf>
    <xf numFmtId="0" fontId="30" fillId="51" borderId="0" xfId="0" applyFont="1" applyFill="1" applyAlignment="1">
      <alignment horizontal="center" vertical="center"/>
    </xf>
    <xf numFmtId="0" fontId="30" fillId="52" borderId="0" xfId="0" applyFont="1" applyFill="1" applyAlignment="1">
      <alignment horizontal="center" vertical="center"/>
    </xf>
    <xf numFmtId="0" fontId="30" fillId="53" borderId="0" xfId="0" applyFont="1" applyFill="1" applyAlignment="1">
      <alignment horizontal="center" vertical="center"/>
    </xf>
    <xf numFmtId="0" fontId="30" fillId="54" borderId="0" xfId="0" applyFont="1" applyFill="1" applyAlignment="1">
      <alignment horizontal="center" vertical="center"/>
    </xf>
    <xf numFmtId="0" fontId="30" fillId="55" borderId="0" xfId="0" applyFont="1" applyFill="1" applyAlignment="1">
      <alignment horizontal="center" vertical="center"/>
    </xf>
    <xf numFmtId="0" fontId="30" fillId="27" borderId="0" xfId="0" applyFont="1" applyFill="1" applyAlignment="1">
      <alignment horizontal="right" vertical="center"/>
    </xf>
    <xf numFmtId="0" fontId="30" fillId="30" borderId="0" xfId="0" applyFont="1" applyFill="1" applyAlignment="1">
      <alignment horizontal="right" vertical="center"/>
    </xf>
    <xf numFmtId="0" fontId="30" fillId="44" borderId="0" xfId="0" applyFont="1" applyFill="1" applyAlignment="1">
      <alignment horizontal="right" vertical="center"/>
    </xf>
    <xf numFmtId="0" fontId="30" fillId="56" borderId="0" xfId="0" applyFont="1" applyFill="1" applyAlignment="1">
      <alignment horizontal="right" vertical="center"/>
    </xf>
    <xf numFmtId="0" fontId="30" fillId="57" borderId="0" xfId="0" applyFont="1" applyFill="1" applyAlignment="1">
      <alignment horizontal="center" vertical="center"/>
    </xf>
    <xf numFmtId="0" fontId="30" fillId="58" borderId="0" xfId="0" applyFont="1" applyFill="1" applyAlignment="1">
      <alignment horizontal="center" vertical="center"/>
    </xf>
    <xf numFmtId="0" fontId="30" fillId="59" borderId="0" xfId="0" applyFont="1" applyFill="1" applyAlignment="1">
      <alignment horizontal="center" vertical="center"/>
    </xf>
    <xf numFmtId="0" fontId="30" fillId="60" borderId="0" xfId="0" applyFont="1" applyFill="1" applyAlignment="1">
      <alignment horizontal="center" vertical="center"/>
    </xf>
    <xf numFmtId="0" fontId="30" fillId="61" borderId="0" xfId="0" applyFont="1" applyFill="1" applyAlignment="1">
      <alignment horizontal="center" vertical="center"/>
    </xf>
    <xf numFmtId="0" fontId="30" fillId="56" borderId="0" xfId="0" applyFont="1" applyFill="1" applyAlignment="1">
      <alignment horizontal="center" vertical="center"/>
    </xf>
    <xf numFmtId="0" fontId="30" fillId="62" borderId="0" xfId="0" applyFont="1" applyFill="1" applyAlignment="1">
      <alignment horizontal="center" vertical="center"/>
    </xf>
    <xf numFmtId="0" fontId="30" fillId="63" borderId="0" xfId="0" applyFont="1" applyFill="1" applyAlignment="1">
      <alignment horizontal="center" vertical="center"/>
    </xf>
    <xf numFmtId="0" fontId="36" fillId="12" borderId="6" xfId="0" applyFont="1" applyFill="1" applyBorder="1" applyAlignment="1">
      <alignment horizontal="center" vertical="center"/>
    </xf>
    <xf numFmtId="0" fontId="30" fillId="64" borderId="0" xfId="0" applyFont="1" applyFill="1" applyAlignment="1">
      <alignment horizontal="center" vertical="center"/>
    </xf>
    <xf numFmtId="0" fontId="30" fillId="65" borderId="0" xfId="0" applyFont="1" applyFill="1" applyAlignment="1">
      <alignment horizontal="center" vertical="center"/>
    </xf>
    <xf numFmtId="0" fontId="30" fillId="66" borderId="0" xfId="0" applyFont="1" applyFill="1" applyAlignment="1">
      <alignment horizontal="center" vertical="center"/>
    </xf>
    <xf numFmtId="0" fontId="35" fillId="14" borderId="6" xfId="0" applyFont="1" applyFill="1" applyBorder="1" applyAlignment="1">
      <alignment horizontal="center" vertical="center"/>
    </xf>
    <xf numFmtId="0" fontId="30" fillId="67" borderId="0" xfId="0" applyFont="1" applyFill="1" applyAlignment="1">
      <alignment horizontal="center" vertical="center"/>
    </xf>
    <xf numFmtId="0" fontId="30" fillId="68" borderId="0" xfId="0" applyFont="1" applyFill="1" applyAlignment="1">
      <alignment horizontal="center" vertical="center"/>
    </xf>
    <xf numFmtId="0" fontId="30" fillId="69" borderId="0" xfId="0" applyFont="1" applyFill="1" applyAlignment="1">
      <alignment horizontal="center" vertical="center"/>
    </xf>
    <xf numFmtId="0" fontId="30" fillId="70" borderId="0" xfId="0" applyFont="1" applyFill="1" applyAlignment="1">
      <alignment horizontal="center" vertical="center"/>
    </xf>
    <xf numFmtId="0" fontId="30" fillId="71" borderId="0" xfId="0" applyFont="1" applyFill="1" applyAlignment="1">
      <alignment horizontal="center" vertical="center"/>
    </xf>
    <xf numFmtId="0" fontId="30" fillId="0" borderId="0" xfId="0" applyFont="1" applyAlignment="1">
      <alignment horizontal="center" vertical="center"/>
    </xf>
    <xf numFmtId="0" fontId="30" fillId="72" borderId="0" xfId="0" applyFont="1" applyFill="1" applyAlignment="1">
      <alignment horizontal="center" vertical="center"/>
    </xf>
    <xf numFmtId="0" fontId="30" fillId="73" borderId="0" xfId="0" applyFont="1" applyFill="1" applyAlignment="1">
      <alignment horizontal="center" vertical="center"/>
    </xf>
    <xf numFmtId="0" fontId="37" fillId="0" borderId="6" xfId="0" applyFont="1" applyBorder="1" applyAlignment="1">
      <alignment horizontal="center" vertical="center"/>
    </xf>
    <xf numFmtId="0" fontId="38" fillId="74" borderId="6" xfId="0" applyFont="1" applyFill="1" applyBorder="1" applyAlignment="1">
      <alignment horizontal="center" vertical="center"/>
    </xf>
    <xf numFmtId="0" fontId="38" fillId="12" borderId="6" xfId="0" applyFont="1" applyFill="1" applyBorder="1" applyAlignment="1">
      <alignment horizontal="center" vertical="center"/>
    </xf>
    <xf numFmtId="0" fontId="37" fillId="0" borderId="5" xfId="0" applyFont="1" applyBorder="1" applyAlignment="1">
      <alignment horizontal="center" vertical="center"/>
    </xf>
    <xf numFmtId="0" fontId="38" fillId="21" borderId="6" xfId="0" applyFont="1" applyFill="1" applyBorder="1" applyAlignment="1">
      <alignment horizontal="center" vertical="center"/>
    </xf>
    <xf numFmtId="0" fontId="39" fillId="0" borderId="0" xfId="0" applyFont="1" applyAlignment="1">
      <alignment vertical="center"/>
    </xf>
    <xf numFmtId="0" fontId="37" fillId="2" borderId="4" xfId="0" applyFont="1" applyFill="1" applyBorder="1" applyAlignment="1">
      <alignment horizontal="center" vertical="center"/>
    </xf>
    <xf numFmtId="14" fontId="37" fillId="2" borderId="4" xfId="0" applyNumberFormat="1" applyFont="1" applyFill="1" applyBorder="1" applyAlignment="1">
      <alignment horizontal="center" vertical="center"/>
    </xf>
    <xf numFmtId="0" fontId="37" fillId="2" borderId="3" xfId="0" applyFont="1" applyFill="1" applyBorder="1" applyAlignment="1">
      <alignment horizontal="center" vertical="center"/>
    </xf>
    <xf numFmtId="0" fontId="37" fillId="0" borderId="7" xfId="0" applyFont="1" applyFill="1" applyBorder="1" applyAlignment="1">
      <alignment horizontal="center" vertical="center"/>
    </xf>
    <xf numFmtId="0" fontId="0" fillId="11" borderId="1" xfId="0" applyFont="1" applyFill="1" applyBorder="1" applyAlignment="1">
      <alignment horizontal="center" vertical="center"/>
    </xf>
    <xf numFmtId="0" fontId="0" fillId="20" borderId="1" xfId="0" applyNumberFormat="1" applyFill="1" applyBorder="1" applyAlignment="1">
      <alignment horizontal="center" vertical="center" wrapText="1"/>
    </xf>
    <xf numFmtId="0" fontId="28" fillId="0" borderId="8" xfId="0" applyFont="1" applyBorder="1" applyAlignment="1">
      <alignment vertical="center" wrapText="1"/>
    </xf>
    <xf numFmtId="0" fontId="28" fillId="0" borderId="5" xfId="0" applyFont="1" applyBorder="1" applyAlignment="1">
      <alignment vertical="center" wrapText="1"/>
    </xf>
  </cellXfs>
  <cellStyles count="2">
    <cellStyle name="%_CODIFICATION_OCA_actuelle100909_wk" xfId="1" xr:uid="{D4C5E61A-0981-4619-A86F-2279B8853200}"/>
    <cellStyle name="Normal" xfId="0" builtinId="0"/>
  </cellStyles>
  <dxfs count="7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00E2-471E-BBF9-B5D3ACFF782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0E2-471E-BBF9-B5D3ACFF78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0E2-471E-BBF9-B5D3ACFF782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0E2-471E-BBF9-B5D3ACFF782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00E2-471E-BBF9-B5D3ACFF782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00E2-471E-BBF9-B5D3ACFF782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0E2-471E-BBF9-B5D3ACFF782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0E2-471E-BBF9-B5D3ACFF782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0E2-471E-BBF9-B5D3ACFF782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00E2-471E-BBF9-B5D3ACFF782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00E2-471E-BBF9-B5D3ACFF782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0E2-471E-BBF9-B5D3ACFF782F}"/>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00E2-471E-BBF9-B5D3ACFF782F}"/>
              </c:ext>
            </c:extLst>
          </c:dPt>
          <c:dLbls>
            <c:dLbl>
              <c:idx val="0"/>
              <c:layout>
                <c:manualLayout>
                  <c:x val="3.2819154542808947E-2"/>
                  <c:y val="-1.8665277726604343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14692891-9FD9-41BD-8FE3-F90E0EDE0F21}" type="CELLRANGE">
                      <a:rPr lang="en-US" baseline="0"/>
                      <a:pPr>
                        <a:defRPr/>
                      </a:pPr>
                      <a:t>[CELLRANGE]</a:t>
                    </a:fld>
                    <a:r>
                      <a:rPr lang="en-US" baseline="0"/>
                      <a:t>, </a:t>
                    </a:r>
                    <a:fld id="{D4A6542D-41CF-402D-8D86-3CFBC571627B}"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0E2-471E-BBF9-B5D3ACFF782F}"/>
                </c:ext>
              </c:extLst>
            </c:dLbl>
            <c:dLbl>
              <c:idx val="1"/>
              <c:layout>
                <c:manualLayout>
                  <c:x val="8.5559971494606382E-2"/>
                  <c:y val="4.6212402877472927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F73CE5B2-F1B7-4245-8EBE-E72598B552BB}" type="CELLRANGE">
                      <a:rPr lang="en-US" baseline="0"/>
                      <a:pPr>
                        <a:defRPr/>
                      </a:pPr>
                      <a:t>[CELLRANGE]</a:t>
                    </a:fld>
                    <a:r>
                      <a:rPr lang="en-US" baseline="0"/>
                      <a:t>, </a:t>
                    </a:r>
                    <a:fld id="{14521E95-7309-410B-9CFE-676E3B6342EB}"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0E2-471E-BBF9-B5D3ACFF782F}"/>
                </c:ext>
              </c:extLst>
            </c:dLbl>
            <c:dLbl>
              <c:idx val="2"/>
              <c:layout>
                <c:manualLayout>
                  <c:x val="-5.070493690922987E-6"/>
                  <c:y val="-7.7444015331933555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7C055F44-4F09-4C7A-BBA7-6AC943C6D022}" type="CELLRANGE">
                      <a:rPr lang="en-US" baseline="0"/>
                      <a:pPr>
                        <a:defRPr/>
                      </a:pPr>
                      <a:t>[CELLRANGE]</a:t>
                    </a:fld>
                    <a:r>
                      <a:rPr lang="en-US" baseline="0"/>
                      <a:t>, </a:t>
                    </a:r>
                    <a:fld id="{A0C3B6AC-E7C4-47A5-A6FB-7FBA8CA9B305}"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0E2-471E-BBF9-B5D3ACFF782F}"/>
                </c:ext>
              </c:extLst>
            </c:dLbl>
            <c:dLbl>
              <c:idx val="3"/>
              <c:layout>
                <c:manualLayout>
                  <c:x val="5.5871462677632454E-2"/>
                  <c:y val="-3.565132245181429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ECB5F0B7-EA74-4A79-B598-334BF17FEAAC}" type="CELLRANGE">
                      <a:rPr lang="en-US" baseline="0"/>
                      <a:pPr>
                        <a:defRPr/>
                      </a:pPr>
                      <a:t>[CELLRANGE]</a:t>
                    </a:fld>
                    <a:r>
                      <a:rPr lang="en-US" baseline="0"/>
                      <a:t>, </a:t>
                    </a:r>
                    <a:fld id="{F7D5F7DB-954D-4F4B-B73D-C02F48FA7F02}"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0E2-471E-BBF9-B5D3ACFF782F}"/>
                </c:ext>
              </c:extLst>
            </c:dLbl>
            <c:dLbl>
              <c:idx val="4"/>
              <c:layout>
                <c:manualLayout>
                  <c:x val="9.5875594803181367E-3"/>
                  <c:y val="-2.8946683880054652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84127B6E-3FDC-43E8-AD31-39878F336AFD}" type="CELLRANGE">
                      <a:rPr lang="en-US" baseline="0"/>
                      <a:pPr>
                        <a:defRPr/>
                      </a:pPr>
                      <a:t>[CELLRANGE]</a:t>
                    </a:fld>
                    <a:r>
                      <a:rPr lang="en-US" baseline="0"/>
                      <a:t>, </a:t>
                    </a:r>
                    <a:fld id="{6D2614DC-30AF-4735-AFA9-76C37BCC8D38}"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0E2-471E-BBF9-B5D3ACFF782F}"/>
                </c:ext>
              </c:extLst>
            </c:dLbl>
            <c:dLbl>
              <c:idx val="5"/>
              <c:layout>
                <c:manualLayout>
                  <c:x val="-1.5422865798661096E-2"/>
                  <c:y val="3.992602130425663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6E5ACA40-CD2F-4F61-ACF8-8CAD8857945B}" type="CELLRANGE">
                      <a:rPr lang="en-US" baseline="0"/>
                      <a:pPr>
                        <a:defRPr/>
                      </a:pPr>
                      <a:t>[CELLRANGE]</a:t>
                    </a:fld>
                    <a:r>
                      <a:rPr lang="en-US" baseline="0"/>
                      <a:t>, </a:t>
                    </a:r>
                    <a:fld id="{34E54944-ABA3-4F02-8166-00716181FF03}"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0E2-471E-BBF9-B5D3ACFF782F}"/>
                </c:ext>
              </c:extLst>
            </c:dLbl>
            <c:dLbl>
              <c:idx val="6"/>
              <c:layout>
                <c:manualLayout>
                  <c:x val="-0.13251137924303827"/>
                  <c:y val="3.7313222290372511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5529C704-91C9-4B30-AE68-6963AB608E34}" type="CELLRANGE">
                      <a:rPr lang="en-US" baseline="0"/>
                      <a:pPr>
                        <a:defRPr/>
                      </a:pPr>
                      <a:t>[CELLRANGE]</a:t>
                    </a:fld>
                    <a:r>
                      <a:rPr lang="en-US" baseline="0"/>
                      <a:t>, </a:t>
                    </a:r>
                    <a:fld id="{13E2806A-BCD4-4083-9155-27556A5EABD7}"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0E2-471E-BBF9-B5D3ACFF782F}"/>
                </c:ext>
              </c:extLst>
            </c:dLbl>
            <c:dLbl>
              <c:idx val="7"/>
              <c:layout>
                <c:manualLayout>
                  <c:x val="7.801417677306027E-3"/>
                  <c:y val="4.765416619879959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0C86F76F-7358-4BA8-8575-FE3D7AD31C44}" type="CELLRANGE">
                      <a:rPr lang="en-US" baseline="0"/>
                      <a:pPr>
                        <a:defRPr/>
                      </a:pPr>
                      <a:t>[CELLRANGE]</a:t>
                    </a:fld>
                    <a:r>
                      <a:rPr lang="en-US" baseline="0"/>
                      <a:t>, </a:t>
                    </a:r>
                    <a:fld id="{53BFAD82-A5EC-4112-88B8-0FDCDA2EDED3}"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0E2-471E-BBF9-B5D3ACFF782F}"/>
                </c:ext>
              </c:extLst>
            </c:dLbl>
            <c:dLbl>
              <c:idx val="8"/>
              <c:layout>
                <c:manualLayout>
                  <c:x val="1.815211750900733E-3"/>
                  <c:y val="5.6101165369899002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8E87102F-A9B8-426C-9F98-9C36E827B2F5}" type="CELLRANGE">
                      <a:rPr lang="en-US" baseline="0"/>
                      <a:pPr>
                        <a:defRPr/>
                      </a:pPr>
                      <a:t>[CELLRANGE]</a:t>
                    </a:fld>
                    <a:r>
                      <a:rPr lang="en-US" baseline="0"/>
                      <a:t>, </a:t>
                    </a:r>
                    <a:fld id="{1F426818-38D3-4018-BBF0-EDB16A8830FE}"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0E2-471E-BBF9-B5D3ACFF782F}"/>
                </c:ext>
              </c:extLst>
            </c:dLbl>
            <c:dLbl>
              <c:idx val="9"/>
              <c:layout>
                <c:manualLayout>
                  <c:x val="-4.7246951880149338E-2"/>
                  <c:y val="-8.9463708655832461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2AFFF2B8-9378-408E-9362-C1179A2AF46A}" type="CELLRANGE">
                      <a:rPr lang="en-US" baseline="0"/>
                      <a:pPr>
                        <a:defRPr/>
                      </a:pPr>
                      <a:t>[CELLRANGE]</a:t>
                    </a:fld>
                    <a:r>
                      <a:rPr lang="en-US" baseline="0"/>
                      <a:t>, </a:t>
                    </a:r>
                    <a:fld id="{1B687A4F-51A9-4E39-BB2B-0E115E2C0283}"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0E2-471E-BBF9-B5D3ACFF782F}"/>
                </c:ext>
              </c:extLst>
            </c:dLbl>
            <c:dLbl>
              <c:idx val="10"/>
              <c:layout>
                <c:manualLayout>
                  <c:x val="-3.0688164330705606E-2"/>
                  <c:y val="1.5410647275098336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B9487D4E-A89B-475D-8139-6E7BD5251138}" type="CELLRANGE">
                      <a:rPr lang="en-US" baseline="0"/>
                      <a:pPr>
                        <a:defRPr/>
                      </a:pPr>
                      <a:t>[CELLRANGE]</a:t>
                    </a:fld>
                    <a:r>
                      <a:rPr lang="en-US" baseline="0"/>
                      <a:t>, </a:t>
                    </a:r>
                    <a:fld id="{FD97C160-6733-4198-BC8C-E9F9155626A1}"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0E2-471E-BBF9-B5D3ACFF782F}"/>
                </c:ext>
              </c:extLst>
            </c:dLbl>
            <c:dLbl>
              <c:idx val="11"/>
              <c:layout>
                <c:manualLayout>
                  <c:x val="-3.1256674229384836E-2"/>
                  <c:y val="-3.7716589236607728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4096DAA1-2CA2-4DE5-A03C-99D0B54828D2}" type="CELLRANGE">
                      <a:rPr lang="en-US" baseline="0"/>
                      <a:pPr>
                        <a:defRPr/>
                      </a:pPr>
                      <a:t>[CELLRANGE]</a:t>
                    </a:fld>
                    <a:r>
                      <a:rPr lang="en-US" baseline="0"/>
                      <a:t>, </a:t>
                    </a:r>
                    <a:fld id="{1DEFEC60-2994-41DB-ACB2-312D7AC739CE}"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0E2-471E-BBF9-B5D3ACFF782F}"/>
                </c:ext>
              </c:extLst>
            </c:dLbl>
            <c:dLbl>
              <c:idx val="12"/>
              <c:layout>
                <c:manualLayout>
                  <c:x val="0.12825714946948055"/>
                  <c:y val="-4.8902595435009175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C3FF7236-8470-401E-956E-CE6F4FAE7AEC}" type="CELLRANGE">
                      <a:rPr lang="en-US" baseline="0"/>
                      <a:pPr>
                        <a:defRPr/>
                      </a:pPr>
                      <a:t>[CELLRANGE]</a:t>
                    </a:fld>
                    <a:r>
                      <a:rPr lang="en-US" baseline="0"/>
                      <a:t>, </a:t>
                    </a:r>
                    <a:fld id="{824EB535-DECE-4238-B625-FE5471131E91}"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0E2-471E-BBF9-B5D3ACFF782F}"/>
                </c:ext>
              </c:extLst>
            </c:dLbl>
            <c:spPr>
              <a:noFill/>
              <a:ln>
                <a:noFill/>
              </a:ln>
              <a:effectLst/>
            </c:sp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RAPPORT!$I$41:$I$53</c:f>
              <c:numCache>
                <c:formatCode>0</c:formatCode>
                <c:ptCount val="13"/>
                <c:pt idx="0">
                  <c:v>31.817298171119727</c:v>
                </c:pt>
                <c:pt idx="1">
                  <c:v>180.35475040877992</c:v>
                </c:pt>
                <c:pt idx="2">
                  <c:v>568.9961419158584</c:v>
                </c:pt>
                <c:pt idx="3">
                  <c:v>119.45406204514822</c:v>
                </c:pt>
                <c:pt idx="4">
                  <c:v>5.6660973709667743</c:v>
                </c:pt>
                <c:pt idx="5">
                  <c:v>6.7336338187328257</c:v>
                </c:pt>
                <c:pt idx="6">
                  <c:v>289.19575821632554</c:v>
                </c:pt>
                <c:pt idx="7">
                  <c:v>134.15221311919825</c:v>
                </c:pt>
                <c:pt idx="8">
                  <c:v>262.67175325314247</c:v>
                </c:pt>
                <c:pt idx="9">
                  <c:v>20.557924053956103</c:v>
                </c:pt>
                <c:pt idx="10">
                  <c:v>211.67723494998646</c:v>
                </c:pt>
                <c:pt idx="11">
                  <c:v>71.756027134764651</c:v>
                </c:pt>
                <c:pt idx="12">
                  <c:v>9.2457045997380387</c:v>
                </c:pt>
              </c:numCache>
            </c:numRef>
          </c:val>
          <c:extLst>
            <c:ext xmlns:c15="http://schemas.microsoft.com/office/drawing/2012/chart" uri="{02D57815-91ED-43cb-92C2-25804820EDAC}">
              <c15:datalabelsRange>
                <c15:f>RAPPORT!$H$41:$H$53</c15:f>
                <c15:dlblRangeCache>
                  <c:ptCount val="13"/>
                  <c:pt idx="0">
                    <c:v>ACCESS-ISSUE</c:v>
                  </c:pt>
                  <c:pt idx="1">
                    <c:v>AKTIVCO With Backup</c:v>
                  </c:pt>
                  <c:pt idx="2">
                    <c:v>AKTIVCO GRID ONLY</c:v>
                  </c:pt>
                  <c:pt idx="3">
                    <c:v>Hardware issue</c:v>
                  </c:pt>
                  <c:pt idx="4">
                    <c:v>ENVTECH</c:v>
                  </c:pt>
                  <c:pt idx="5">
                    <c:v>Fiber AOF</c:v>
                  </c:pt>
                  <c:pt idx="6">
                    <c:v>IHS</c:v>
                  </c:pt>
                  <c:pt idx="7">
                    <c:v>IHS GRID ONLY</c:v>
                  </c:pt>
                  <c:pt idx="8">
                    <c:v>No root cause</c:v>
                  </c:pt>
                  <c:pt idx="9">
                    <c:v>Power MTN</c:v>
                  </c:pt>
                  <c:pt idx="10">
                    <c:v>TX issue MPR / ODU --</c:v>
                  </c:pt>
                  <c:pt idx="11">
                    <c:v>SPARE-ISSUE</c:v>
                  </c:pt>
                  <c:pt idx="12">
                    <c:v>PLANNED WORKS</c:v>
                  </c:pt>
                </c15:dlblRangeCache>
              </c15:datalabelsRange>
            </c:ext>
            <c:ext xmlns:c16="http://schemas.microsoft.com/office/drawing/2014/chart" uri="{C3380CC4-5D6E-409C-BE32-E72D297353CC}">
              <c16:uniqueId val="{00000000-00E2-471E-BBF9-B5D3ACFF782F}"/>
            </c:ext>
          </c:extLst>
        </c:ser>
        <c:ser>
          <c:idx val="1"/>
          <c:order val="1"/>
          <c:tx>
            <c:strRef>
              <c:f>RAPPORT!$H$40</c:f>
              <c:strCache>
                <c:ptCount val="1"/>
                <c:pt idx="0">
                  <c:v>RCA</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00E2-471E-BBF9-B5D3ACFF782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00E2-471E-BBF9-B5D3ACFF78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00E2-471E-BBF9-B5D3ACFF782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00E2-471E-BBF9-B5D3ACFF782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00E2-471E-BBF9-B5D3ACFF782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00E2-471E-BBF9-B5D3ACFF782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00E2-471E-BBF9-B5D3ACFF782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00E2-471E-BBF9-B5D3ACFF782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00E2-471E-BBF9-B5D3ACFF782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00E2-471E-BBF9-B5D3ACFF782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00E2-471E-BBF9-B5D3ACFF782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00E2-471E-BBF9-B5D3ACFF782F}"/>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00E2-471E-BBF9-B5D3ACFF782F}"/>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F-00E2-471E-BBF9-B5D3ACFF782F}"/>
                </c:ext>
              </c:extLst>
            </c:dLbl>
            <c:dLbl>
              <c:idx val="1"/>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0-00E2-471E-BBF9-B5D3ACFF782F}"/>
                </c:ext>
              </c:extLst>
            </c:dLbl>
            <c:dLbl>
              <c:idx val="2"/>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1-00E2-471E-BBF9-B5D3ACFF782F}"/>
                </c:ext>
              </c:extLst>
            </c:dLbl>
            <c:dLbl>
              <c:idx val="3"/>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2-00E2-471E-BBF9-B5D3ACFF782F}"/>
                </c:ext>
              </c:extLst>
            </c:dLbl>
            <c:dLbl>
              <c:idx val="4"/>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3-00E2-471E-BBF9-B5D3ACFF782F}"/>
                </c:ext>
              </c:extLst>
            </c:dLbl>
            <c:dLbl>
              <c:idx val="5"/>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4-00E2-471E-BBF9-B5D3ACFF782F}"/>
                </c:ext>
              </c:extLst>
            </c:dLbl>
            <c:dLbl>
              <c:idx val="6"/>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5-00E2-471E-BBF9-B5D3ACFF782F}"/>
                </c:ext>
              </c:extLst>
            </c:dLbl>
            <c:dLbl>
              <c:idx val="7"/>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6-00E2-471E-BBF9-B5D3ACFF782F}"/>
                </c:ext>
              </c:extLst>
            </c:dLbl>
            <c:dLbl>
              <c:idx val="8"/>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7-00E2-471E-BBF9-B5D3ACFF782F}"/>
                </c:ext>
              </c:extLst>
            </c:dLbl>
            <c:dLbl>
              <c:idx val="9"/>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8-00E2-471E-BBF9-B5D3ACFF782F}"/>
                </c:ext>
              </c:extLst>
            </c:dLbl>
            <c:dLbl>
              <c:idx val="1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9-00E2-471E-BBF9-B5D3ACFF782F}"/>
                </c:ext>
              </c:extLst>
            </c:dLbl>
            <c:dLbl>
              <c:idx val="11"/>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A-00E2-471E-BBF9-B5D3ACFF782F}"/>
                </c:ext>
              </c:extLst>
            </c:dLbl>
            <c:dLbl>
              <c:idx val="12"/>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B-00E2-471E-BBF9-B5D3ACFF782F}"/>
                </c:ext>
              </c:extLst>
            </c:dLbl>
            <c:spPr>
              <a:noFill/>
              <a:ln>
                <a:noFill/>
              </a:ln>
              <a:effectLst/>
            </c:sp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RAPPORT!$H$41:$H$53</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00E2-471E-BBF9-B5D3ACFF782F}"/>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758435</xdr:colOff>
      <xdr:row>31</xdr:row>
      <xdr:rowOff>41021</xdr:rowOff>
    </xdr:from>
    <xdr:to>
      <xdr:col>14</xdr:col>
      <xdr:colOff>804618</xdr:colOff>
      <xdr:row>50</xdr:row>
      <xdr:rowOff>75080</xdr:rowOff>
    </xdr:to>
    <xdr:graphicFrame macro="">
      <xdr:nvGraphicFramePr>
        <xdr:cNvPr id="4" name="Chart 3">
          <a:extLst>
            <a:ext uri="{FF2B5EF4-FFF2-40B4-BE49-F238E27FC236}">
              <a16:creationId xmlns:a16="http://schemas.microsoft.com/office/drawing/2014/main" id="{02F75936-53DF-15B9-CE6B-84F21274C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27</xdr:col>
      <xdr:colOff>0</xdr:colOff>
      <xdr:row>403</xdr:row>
      <xdr:rowOff>127000</xdr:rowOff>
    </xdr:from>
    <xdr:to>
      <xdr:col>38</xdr:col>
      <xdr:colOff>558800</xdr:colOff>
      <xdr:row>409</xdr:row>
      <xdr:rowOff>50800</xdr:rowOff>
    </xdr:to>
    <xdr:sp macro="" textlink="">
      <xdr:nvSpPr>
        <xdr:cNvPr id="5123" name="Text Box 3">
          <a:extLst>
            <a:ext uri="{FF2B5EF4-FFF2-40B4-BE49-F238E27FC236}">
              <a16:creationId xmlns:a16="http://schemas.microsoft.com/office/drawing/2014/main" id="{F413E82A-72A9-D9B9-683A-843C8C4C0AB3}"/>
            </a:ext>
          </a:extLst>
        </xdr:cNvPr>
        <xdr:cNvSpPr txBox="1">
          <a:spLocks noChangeArrowheads="1"/>
        </xdr:cNvSpPr>
      </xdr:nvSpPr>
      <xdr:spPr bwMode="auto">
        <a:xfrm>
          <a:off x="22352000" y="81737200"/>
          <a:ext cx="7264400" cy="99060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endParaRPr lang="en-US" sz="4800" b="0" i="0" u="none" strike="noStrike" baseline="0">
            <a:solidFill>
              <a:srgbClr val="000000"/>
            </a:solidFill>
            <a:latin typeface="Aptos Narrow"/>
          </a:endParaRPr>
        </a:p>
      </xdr:txBody>
    </xdr:sp>
    <xdr:clientData/>
  </xdr:twoCellAnchor>
  <xdr:twoCellAnchor editAs="oneCell">
    <xdr:from>
      <xdr:col>5</xdr:col>
      <xdr:colOff>1957295</xdr:colOff>
      <xdr:row>220</xdr:row>
      <xdr:rowOff>96287</xdr:rowOff>
    </xdr:from>
    <xdr:to>
      <xdr:col>14</xdr:col>
      <xdr:colOff>242570</xdr:colOff>
      <xdr:row>231</xdr:row>
      <xdr:rowOff>88961</xdr:rowOff>
    </xdr:to>
    <xdr:pic>
      <xdr:nvPicPr>
        <xdr:cNvPr id="2" name="Picture 1">
          <a:extLst>
            <a:ext uri="{FF2B5EF4-FFF2-40B4-BE49-F238E27FC236}">
              <a16:creationId xmlns:a16="http://schemas.microsoft.com/office/drawing/2014/main" id="{9807DF29-3AD0-D3DA-7344-00FCAB0B95C1}"/>
            </a:ext>
          </a:extLst>
        </xdr:cNvPr>
        <xdr:cNvPicPr>
          <a:picLocks noChangeAspect="1"/>
        </xdr:cNvPicPr>
      </xdr:nvPicPr>
      <xdr:blipFill>
        <a:blip xmlns:r="http://schemas.openxmlformats.org/officeDocument/2006/relationships" r:embed="rId1"/>
        <a:stretch>
          <a:fillRect/>
        </a:stretch>
      </xdr:blipFill>
      <xdr:spPr>
        <a:xfrm>
          <a:off x="9263530" y="15037463"/>
          <a:ext cx="5427158" cy="20470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50057323\Downloads\Certification%20folder%20and%20books\KORETA\KORETA-BREAKDOWN%20NUR%2010-04-2026.xlsx" TargetMode="External"/><Relationship Id="rId1" Type="http://schemas.openxmlformats.org/officeDocument/2006/relationships/externalLinkPath" Target="/Users/m50057323/Downloads/Certification%20folder%20and%20books/KORETA/KORETA-BREAKDOWN%20NUR%2010-04-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50057323\Downloads\WORK\MACRO%20DE%20CALCUL%20NUR%20%20JOURNALIER%20-%202.xlsx" TargetMode="External"/><Relationship Id="rId1" Type="http://schemas.openxmlformats.org/officeDocument/2006/relationships/externalLinkPath" Target="/Users/m50057323/Downloads/WORK/MACRO%20DE%20CALCUL%20NUR%20%20JOURNALIER%20-%20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m50057323\Downloads\WORK\MACRO%20DE%20CALCUL%20NUR%20%20JOURNALIER.xlsx" TargetMode="External"/><Relationship Id="rId1" Type="http://schemas.openxmlformats.org/officeDocument/2006/relationships/externalLinkPath" Target="/Users/m50057323/Downloads/WORK/MACRO%20DE%20CALCUL%20NUR%20%20JOURNALIER.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W16_CELLS_DOWN_NOKIA_1404%20AU%2018042026%2017H(1).xlsx" TargetMode="External"/><Relationship Id="rId1" Type="http://schemas.openxmlformats.org/officeDocument/2006/relationships/externalLinkPath" Target="/Users/m50057323/AppData/Roaming/WeLink_Desktop/appdata/IM/m50057323/DownloadFiles/W16_CELLS_DOWN_NOKIA_1404%20AU%2018042026%2017H(1).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DAILY_W16_CELLS_DOWN_HUAWEI_19042026%2015h'.xlsx" TargetMode="External"/><Relationship Id="rId1" Type="http://schemas.openxmlformats.org/officeDocument/2006/relationships/externalLinkPath" Target="/Users/m50057323/AppData/Roaming/WeLink_Desktop/appdata/IM/m50057323/DownloadFiles/DAILY_W16_CELLS_DOWN_HUAWEI_19042026%2015h'.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Copy%20of%20DAILY_W16_CELLS_DOWN_ZTE_AU%201304%20au%2019042026%209h41.xlsx" TargetMode="External"/><Relationship Id="rId1" Type="http://schemas.openxmlformats.org/officeDocument/2006/relationships/externalLinkPath" Target="/Users/m50057323/AppData/Roaming/WeLink_Desktop/appdata/IM/m50057323/DownloadFiles/Copy%20of%20DAILY_W16_CELLS_DOWN_ZTE_AU%201304%20au%2019042026%209h41.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m50057323\Downloads\frist-work\Referentiel%20sites%20OCM_decembre_2025_V1%20-%20IHS%20-%20CAMUSAT%20sites.xlsx" TargetMode="External"/><Relationship Id="rId1" Type="http://schemas.openxmlformats.org/officeDocument/2006/relationships/externalLinkPath" Target="/Users/m50057323/Downloads/frist-work/Referentiel%20sites%20OCM_decembre_2025_V1%20-%20IHS%20-%20CAMUSAT%20si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GPS ISSUE"/>
      <sheetName val="daily break down"/>
      <sheetName val="Sheet2"/>
    </sheetNames>
    <sheetDataSet>
      <sheetData sheetId="0"/>
      <sheetData sheetId="1" refreshError="1"/>
      <sheetData sheetId="2">
        <row r="2">
          <cell r="D2" t="str">
            <v>Code site</v>
          </cell>
          <cell r="E2" t="str">
            <v>Cluster</v>
          </cell>
        </row>
        <row r="3">
          <cell r="D3" t="str">
            <v>LIT_122</v>
          </cell>
          <cell r="E3" t="str">
            <v>Douala</v>
          </cell>
        </row>
        <row r="4">
          <cell r="D4" t="str">
            <v>LIT_647</v>
          </cell>
          <cell r="E4" t="str">
            <v>Douala</v>
          </cell>
        </row>
        <row r="5">
          <cell r="D5" t="str">
            <v>LIT_653</v>
          </cell>
          <cell r="E5" t="str">
            <v>Douala</v>
          </cell>
        </row>
        <row r="6">
          <cell r="D6" t="str">
            <v>LIT_341</v>
          </cell>
          <cell r="E6" t="str">
            <v>Douala</v>
          </cell>
        </row>
        <row r="7">
          <cell r="D7" t="str">
            <v>NRD_137</v>
          </cell>
          <cell r="E7" t="str">
            <v>NORD</v>
          </cell>
        </row>
        <row r="8">
          <cell r="D8" t="str">
            <v>ADM_005</v>
          </cell>
          <cell r="E8" t="str">
            <v>ADAMAOUA</v>
          </cell>
        </row>
        <row r="9">
          <cell r="D9" t="str">
            <v>LIT_229</v>
          </cell>
          <cell r="E9" t="str">
            <v>LITTORAL</v>
          </cell>
        </row>
        <row r="10">
          <cell r="D10" t="str">
            <v>CTR_197</v>
          </cell>
          <cell r="E10" t="str">
            <v>Yaounde</v>
          </cell>
        </row>
        <row r="11">
          <cell r="D11" t="str">
            <v>CTR_321</v>
          </cell>
          <cell r="E11" t="str">
            <v>Yaounde</v>
          </cell>
        </row>
        <row r="12">
          <cell r="D12" t="str">
            <v>LIT_280</v>
          </cell>
          <cell r="E12" t="str">
            <v>Douala</v>
          </cell>
        </row>
        <row r="13">
          <cell r="D13" t="str">
            <v>LIT_003</v>
          </cell>
          <cell r="E13" t="str">
            <v>Douala</v>
          </cell>
        </row>
        <row r="14">
          <cell r="D14" t="str">
            <v>CTR_071</v>
          </cell>
          <cell r="E14" t="str">
            <v>Yaounde</v>
          </cell>
        </row>
        <row r="15">
          <cell r="D15" t="str">
            <v>CTR_477</v>
          </cell>
          <cell r="E15" t="str">
            <v>Yaounde</v>
          </cell>
        </row>
        <row r="16">
          <cell r="D16" t="str">
            <v>LIT_687</v>
          </cell>
          <cell r="E16" t="str">
            <v>Douala</v>
          </cell>
        </row>
        <row r="17">
          <cell r="D17" t="str">
            <v>ADM_084</v>
          </cell>
          <cell r="E17" t="str">
            <v>Ngaoundere</v>
          </cell>
        </row>
        <row r="18">
          <cell r="D18" t="str">
            <v>CTR_561</v>
          </cell>
          <cell r="E18" t="str">
            <v>Yaounde</v>
          </cell>
        </row>
        <row r="19">
          <cell r="D19" t="str">
            <v>CTR_101</v>
          </cell>
          <cell r="E19" t="str">
            <v>CENTRE</v>
          </cell>
        </row>
        <row r="20">
          <cell r="D20" t="str">
            <v>CTR_590</v>
          </cell>
          <cell r="E20" t="str">
            <v>Yaounde</v>
          </cell>
        </row>
        <row r="21">
          <cell r="D21" t="str">
            <v>CTR_046</v>
          </cell>
          <cell r="E21" t="str">
            <v>Yaounde</v>
          </cell>
        </row>
        <row r="22">
          <cell r="D22" t="str">
            <v>LIT_651</v>
          </cell>
          <cell r="E22" t="str">
            <v>Douala</v>
          </cell>
        </row>
        <row r="23">
          <cell r="D23" t="str">
            <v>CTR_382</v>
          </cell>
          <cell r="E23" t="str">
            <v>Yaounde</v>
          </cell>
        </row>
        <row r="24">
          <cell r="D24" t="str">
            <v>LIT_632</v>
          </cell>
          <cell r="E24" t="str">
            <v>Douala</v>
          </cell>
        </row>
        <row r="25">
          <cell r="D25" t="str">
            <v>CTR_758</v>
          </cell>
          <cell r="E25" t="str">
            <v>Yaounde</v>
          </cell>
        </row>
        <row r="26">
          <cell r="D26" t="str">
            <v>ADM_008</v>
          </cell>
          <cell r="E26" t="str">
            <v>ADAMAOUA</v>
          </cell>
        </row>
        <row r="27">
          <cell r="D27" t="str">
            <v>CTR_315</v>
          </cell>
          <cell r="E27" t="str">
            <v>Yaounde</v>
          </cell>
        </row>
        <row r="28">
          <cell r="D28" t="str">
            <v>SUO_211</v>
          </cell>
          <cell r="E28" t="str">
            <v>SUD-OUEST</v>
          </cell>
        </row>
        <row r="29">
          <cell r="D29" t="str">
            <v>CTR_849</v>
          </cell>
          <cell r="E29" t="str">
            <v>Yaounde</v>
          </cell>
        </row>
        <row r="30">
          <cell r="D30" t="str">
            <v>SUD_042</v>
          </cell>
          <cell r="E30" t="str">
            <v>LITTORAL</v>
          </cell>
        </row>
        <row r="31">
          <cell r="D31" t="str">
            <v>CTR_947</v>
          </cell>
          <cell r="E31" t="str">
            <v>Yaounde</v>
          </cell>
        </row>
        <row r="32">
          <cell r="D32" t="str">
            <v>LIT_850</v>
          </cell>
          <cell r="E32" t="str">
            <v>Douala</v>
          </cell>
        </row>
        <row r="33">
          <cell r="D33" t="str">
            <v>CTR_682</v>
          </cell>
          <cell r="E33" t="str">
            <v>Yaounde</v>
          </cell>
        </row>
        <row r="34">
          <cell r="D34" t="str">
            <v>CTR_470</v>
          </cell>
          <cell r="E34" t="str">
            <v>Yaounde</v>
          </cell>
        </row>
        <row r="35">
          <cell r="D35" t="str">
            <v>SUO_186</v>
          </cell>
          <cell r="E35" t="str">
            <v>SUD-OUEST</v>
          </cell>
        </row>
        <row r="36">
          <cell r="D36" t="str">
            <v>CTR_542</v>
          </cell>
          <cell r="E36" t="str">
            <v>Yaounde</v>
          </cell>
        </row>
        <row r="37">
          <cell r="D37" t="str">
            <v>NRD_101</v>
          </cell>
          <cell r="E37" t="str">
            <v>Garoua</v>
          </cell>
        </row>
        <row r="38">
          <cell r="D38" t="str">
            <v>LIT_091</v>
          </cell>
          <cell r="E38" t="str">
            <v>Douala</v>
          </cell>
        </row>
        <row r="39">
          <cell r="D39" t="str">
            <v>OST_406</v>
          </cell>
          <cell r="E39" t="str">
            <v>OUEST</v>
          </cell>
        </row>
        <row r="40">
          <cell r="D40" t="str">
            <v>LIT_613</v>
          </cell>
          <cell r="E40" t="str">
            <v>Douala</v>
          </cell>
        </row>
        <row r="41">
          <cell r="D41" t="str">
            <v>CTR_133</v>
          </cell>
          <cell r="E41" t="str">
            <v>Yaounde</v>
          </cell>
        </row>
        <row r="42">
          <cell r="D42" t="str">
            <v>LIT_568</v>
          </cell>
          <cell r="E42" t="str">
            <v>Douala</v>
          </cell>
        </row>
        <row r="43">
          <cell r="D43" t="str">
            <v>CTR_199</v>
          </cell>
          <cell r="E43" t="str">
            <v>Yaounde</v>
          </cell>
        </row>
        <row r="44">
          <cell r="D44" t="str">
            <v>LIT_773</v>
          </cell>
          <cell r="E44" t="str">
            <v>douala</v>
          </cell>
        </row>
        <row r="45">
          <cell r="D45" t="str">
            <v>CTR_669</v>
          </cell>
          <cell r="E45" t="str">
            <v>Yaounde</v>
          </cell>
        </row>
        <row r="46">
          <cell r="D46" t="str">
            <v>LIT_698</v>
          </cell>
          <cell r="E46" t="str">
            <v>Douala</v>
          </cell>
        </row>
        <row r="47">
          <cell r="D47" t="str">
            <v>CTR_776</v>
          </cell>
          <cell r="E47" t="str">
            <v>Yaounde</v>
          </cell>
        </row>
        <row r="48">
          <cell r="D48" t="str">
            <v>LIT_740</v>
          </cell>
          <cell r="E48" t="str">
            <v>Douala</v>
          </cell>
        </row>
        <row r="49">
          <cell r="D49" t="str">
            <v>CTR_344</v>
          </cell>
          <cell r="E49" t="str">
            <v>Yaounde</v>
          </cell>
        </row>
        <row r="50">
          <cell r="D50" t="str">
            <v>LIT_564</v>
          </cell>
          <cell r="E50" t="str">
            <v>Douala</v>
          </cell>
        </row>
        <row r="51">
          <cell r="D51" t="str">
            <v>SUO_228</v>
          </cell>
          <cell r="E51" t="str">
            <v>SUD-OUEST</v>
          </cell>
        </row>
        <row r="52">
          <cell r="D52" t="str">
            <v>EXN_350</v>
          </cell>
          <cell r="E52" t="str">
            <v>Maroua</v>
          </cell>
        </row>
        <row r="53">
          <cell r="D53" t="str">
            <v>EXN_225</v>
          </cell>
          <cell r="E53" t="str">
            <v>EXTREME-NORD</v>
          </cell>
        </row>
        <row r="54">
          <cell r="D54" t="str">
            <v>CTR_188</v>
          </cell>
          <cell r="E54" t="str">
            <v>CENTRE</v>
          </cell>
        </row>
        <row r="55">
          <cell r="D55" t="str">
            <v>LIT_670</v>
          </cell>
          <cell r="E55" t="str">
            <v>LITTORAL</v>
          </cell>
        </row>
        <row r="56">
          <cell r="D56" t="str">
            <v>ADM_132</v>
          </cell>
          <cell r="E56" t="str">
            <v>Ngaoundere</v>
          </cell>
        </row>
        <row r="57">
          <cell r="D57" t="str">
            <v>LIT_363</v>
          </cell>
          <cell r="E57" t="str">
            <v>Douala</v>
          </cell>
        </row>
        <row r="58">
          <cell r="D58" t="str">
            <v>LIT_092</v>
          </cell>
          <cell r="E58" t="str">
            <v>Douala</v>
          </cell>
        </row>
        <row r="59">
          <cell r="D59" t="str">
            <v>CTR_160</v>
          </cell>
          <cell r="E59" t="str">
            <v>Yaounde</v>
          </cell>
        </row>
        <row r="60">
          <cell r="D60" t="str">
            <v>CTR_658</v>
          </cell>
          <cell r="E60" t="str">
            <v>Yaounde</v>
          </cell>
        </row>
        <row r="61">
          <cell r="D61" t="str">
            <v>LIT_129</v>
          </cell>
          <cell r="E61" t="str">
            <v>Douala</v>
          </cell>
        </row>
        <row r="62">
          <cell r="D62" t="str">
            <v>SUO_061</v>
          </cell>
          <cell r="E62" t="str">
            <v>LITTORAL</v>
          </cell>
        </row>
        <row r="63">
          <cell r="D63" t="str">
            <v>LIT_753</v>
          </cell>
          <cell r="E63" t="str">
            <v>Douala</v>
          </cell>
        </row>
        <row r="64">
          <cell r="D64" t="str">
            <v>LIT_598</v>
          </cell>
          <cell r="E64" t="str">
            <v>LITTORAL</v>
          </cell>
        </row>
        <row r="65">
          <cell r="D65" t="str">
            <v>EST_118</v>
          </cell>
          <cell r="E65" t="str">
            <v>CENTRE</v>
          </cell>
        </row>
        <row r="66">
          <cell r="D66" t="str">
            <v>CTR_458</v>
          </cell>
          <cell r="E66" t="str">
            <v>Yaounde</v>
          </cell>
        </row>
        <row r="67">
          <cell r="D67" t="str">
            <v>CTR_722</v>
          </cell>
          <cell r="E67" t="str">
            <v>Yaounde</v>
          </cell>
        </row>
        <row r="68">
          <cell r="D68" t="str">
            <v>SUO_170</v>
          </cell>
          <cell r="E68" t="str">
            <v>SUD-OUEST</v>
          </cell>
        </row>
        <row r="69">
          <cell r="D69" t="str">
            <v>SUO_054</v>
          </cell>
          <cell r="E69" t="str">
            <v>SUD-OUEST</v>
          </cell>
        </row>
        <row r="70">
          <cell r="D70" t="str">
            <v>EXN_246</v>
          </cell>
          <cell r="E70" t="str">
            <v>EXTREME-NORD</v>
          </cell>
        </row>
        <row r="71">
          <cell r="D71" t="str">
            <v>CTR_772</v>
          </cell>
          <cell r="E71" t="str">
            <v>Yaounde</v>
          </cell>
        </row>
        <row r="72">
          <cell r="D72" t="str">
            <v>CTR_017</v>
          </cell>
          <cell r="E72" t="str">
            <v>Yaounde</v>
          </cell>
        </row>
        <row r="73">
          <cell r="D73" t="str">
            <v>LIT_680</v>
          </cell>
          <cell r="E73" t="str">
            <v>Douala</v>
          </cell>
        </row>
        <row r="74">
          <cell r="D74" t="str">
            <v>CTR_662</v>
          </cell>
          <cell r="E74" t="str">
            <v>Yaounde</v>
          </cell>
        </row>
        <row r="75">
          <cell r="D75" t="str">
            <v>LIT_554</v>
          </cell>
          <cell r="E75" t="str">
            <v>Douala</v>
          </cell>
        </row>
        <row r="76">
          <cell r="D76" t="str">
            <v>NRD_086</v>
          </cell>
          <cell r="E76" t="str">
            <v>Garoua</v>
          </cell>
        </row>
        <row r="77">
          <cell r="D77" t="str">
            <v>CTR_124</v>
          </cell>
          <cell r="E77" t="str">
            <v>Yaounde</v>
          </cell>
        </row>
        <row r="78">
          <cell r="D78" t="str">
            <v>CTR_942</v>
          </cell>
          <cell r="E78" t="str">
            <v>Yaounde</v>
          </cell>
        </row>
        <row r="79">
          <cell r="D79" t="str">
            <v>CTR_868</v>
          </cell>
          <cell r="E79" t="str">
            <v>Yaounde</v>
          </cell>
        </row>
        <row r="80">
          <cell r="D80" t="str">
            <v>CTR_865</v>
          </cell>
          <cell r="E80" t="str">
            <v>Yaounde</v>
          </cell>
        </row>
        <row r="81">
          <cell r="D81" t="str">
            <v>CTR_558</v>
          </cell>
          <cell r="E81" t="str">
            <v>Yaounde</v>
          </cell>
        </row>
        <row r="82">
          <cell r="D82" t="str">
            <v>NRO_234</v>
          </cell>
          <cell r="E82" t="str">
            <v>NORD-OUEST</v>
          </cell>
        </row>
        <row r="83">
          <cell r="D83" t="str">
            <v>SUO_219</v>
          </cell>
          <cell r="E83" t="str">
            <v>SUD-OUEST</v>
          </cell>
        </row>
        <row r="84">
          <cell r="D84" t="str">
            <v>CTR_595</v>
          </cell>
          <cell r="E84" t="str">
            <v>Yaounde</v>
          </cell>
        </row>
        <row r="85">
          <cell r="D85" t="str">
            <v>LIT_205</v>
          </cell>
          <cell r="E85" t="str">
            <v>Douala</v>
          </cell>
        </row>
        <row r="86">
          <cell r="D86" t="str">
            <v>CTR_093</v>
          </cell>
          <cell r="E86" t="str">
            <v>Yaounde</v>
          </cell>
        </row>
        <row r="87">
          <cell r="D87" t="str">
            <v>NRO_013</v>
          </cell>
          <cell r="E87" t="str">
            <v>NORD-OUEST</v>
          </cell>
        </row>
        <row r="88">
          <cell r="D88" t="str">
            <v>CTR_170</v>
          </cell>
          <cell r="E88" t="str">
            <v>CENTRE</v>
          </cell>
        </row>
        <row r="89">
          <cell r="D89" t="str">
            <v>ADM_024</v>
          </cell>
          <cell r="E89" t="str">
            <v>ADAMAOUA</v>
          </cell>
        </row>
        <row r="90">
          <cell r="D90" t="str">
            <v>LIT_488</v>
          </cell>
          <cell r="E90" t="str">
            <v>Douala</v>
          </cell>
        </row>
        <row r="91">
          <cell r="D91" t="str">
            <v>CTR_709</v>
          </cell>
          <cell r="E91" t="str">
            <v>Yaounde</v>
          </cell>
        </row>
        <row r="92">
          <cell r="D92" t="str">
            <v>LIT_690</v>
          </cell>
          <cell r="E92" t="str">
            <v>Douala</v>
          </cell>
        </row>
        <row r="93">
          <cell r="D93" t="str">
            <v>CTR_943</v>
          </cell>
          <cell r="E93" t="str">
            <v>Yaounde</v>
          </cell>
        </row>
        <row r="94">
          <cell r="D94" t="str">
            <v>LIT_428</v>
          </cell>
          <cell r="E94" t="str">
            <v>Douala</v>
          </cell>
        </row>
        <row r="95">
          <cell r="D95" t="str">
            <v>CTR_735</v>
          </cell>
          <cell r="E95" t="str">
            <v>Yaounde</v>
          </cell>
        </row>
        <row r="96">
          <cell r="D96" t="str">
            <v>CTR_675</v>
          </cell>
          <cell r="E96" t="str">
            <v>Yaounde</v>
          </cell>
        </row>
        <row r="97">
          <cell r="D97" t="str">
            <v>CTR_567</v>
          </cell>
          <cell r="E97" t="str">
            <v>Yaounde</v>
          </cell>
        </row>
        <row r="98">
          <cell r="D98" t="str">
            <v>ADM_060</v>
          </cell>
          <cell r="E98" t="str">
            <v>NGAOUNDERE</v>
          </cell>
        </row>
        <row r="99">
          <cell r="D99" t="str">
            <v>EXN_143</v>
          </cell>
          <cell r="E99" t="str">
            <v>Maroua</v>
          </cell>
        </row>
        <row r="100">
          <cell r="D100" t="str">
            <v>CTR_917</v>
          </cell>
          <cell r="E100" t="str">
            <v>Yaounde</v>
          </cell>
        </row>
        <row r="101">
          <cell r="D101" t="str">
            <v>NRO_046</v>
          </cell>
          <cell r="E101" t="str">
            <v>NORD-OUEST</v>
          </cell>
        </row>
        <row r="102">
          <cell r="D102" t="str">
            <v>CTR_680</v>
          </cell>
          <cell r="E102" t="str">
            <v>Yaounde</v>
          </cell>
        </row>
        <row r="103">
          <cell r="D103" t="str">
            <v>LIT_050</v>
          </cell>
          <cell r="E103" t="str">
            <v>Douala</v>
          </cell>
        </row>
        <row r="104">
          <cell r="D104" t="str">
            <v>LIT_780</v>
          </cell>
          <cell r="E104" t="str">
            <v>Douala</v>
          </cell>
        </row>
        <row r="105">
          <cell r="D105" t="str">
            <v>EXN_142</v>
          </cell>
          <cell r="E105" t="str">
            <v>EXTREME-NORD</v>
          </cell>
        </row>
        <row r="106">
          <cell r="D106" t="str">
            <v>EXN_133</v>
          </cell>
          <cell r="E106" t="str">
            <v>EXTREME-NORD</v>
          </cell>
        </row>
        <row r="107">
          <cell r="D107" t="str">
            <v>EXN_227</v>
          </cell>
          <cell r="E107" t="str">
            <v>EXTREME-NORD</v>
          </cell>
        </row>
        <row r="108">
          <cell r="D108" t="str">
            <v>SUO_016</v>
          </cell>
          <cell r="E108" t="str">
            <v>SUD-OUEST</v>
          </cell>
        </row>
        <row r="109">
          <cell r="D109" t="str">
            <v>NRO_073</v>
          </cell>
          <cell r="E109" t="str">
            <v>NORD-OUEST</v>
          </cell>
        </row>
        <row r="110">
          <cell r="D110" t="str">
            <v>NRO_085</v>
          </cell>
          <cell r="E110" t="str">
            <v>NORD-OUEST</v>
          </cell>
        </row>
        <row r="111">
          <cell r="D111" t="str">
            <v>NRO_129</v>
          </cell>
          <cell r="E111" t="str">
            <v>NORD-OUEST</v>
          </cell>
        </row>
        <row r="112">
          <cell r="D112" t="str">
            <v>LIT_036</v>
          </cell>
          <cell r="E112" t="str">
            <v>Douala</v>
          </cell>
        </row>
        <row r="113">
          <cell r="D113" t="str">
            <v>LIT_154</v>
          </cell>
          <cell r="E113" t="str">
            <v>Douala</v>
          </cell>
        </row>
        <row r="114">
          <cell r="D114" t="str">
            <v>LIT_459</v>
          </cell>
          <cell r="E114" t="str">
            <v>Douala</v>
          </cell>
        </row>
        <row r="115">
          <cell r="D115" t="str">
            <v>CTR_860</v>
          </cell>
          <cell r="E115" t="str">
            <v>CENTRE</v>
          </cell>
        </row>
        <row r="116">
          <cell r="D116" t="str">
            <v>LIT_638</v>
          </cell>
          <cell r="E116" t="str">
            <v>Douala</v>
          </cell>
        </row>
        <row r="117">
          <cell r="D117" t="str">
            <v>LIT_081</v>
          </cell>
          <cell r="E117" t="str">
            <v>Douala</v>
          </cell>
        </row>
        <row r="118">
          <cell r="D118" t="str">
            <v>CTR_837</v>
          </cell>
          <cell r="E118" t="str">
            <v>Yaounde</v>
          </cell>
        </row>
        <row r="119">
          <cell r="D119" t="str">
            <v>SUO_225</v>
          </cell>
          <cell r="E119" t="str">
            <v>SUD-OUEST</v>
          </cell>
        </row>
        <row r="120">
          <cell r="D120" t="str">
            <v>LIT_718</v>
          </cell>
          <cell r="E120" t="str">
            <v>Douala</v>
          </cell>
        </row>
        <row r="121">
          <cell r="D121" t="str">
            <v>CTR_419</v>
          </cell>
          <cell r="E121" t="str">
            <v>Yaounde</v>
          </cell>
        </row>
        <row r="122">
          <cell r="D122" t="str">
            <v>SUO_218</v>
          </cell>
          <cell r="E122" t="str">
            <v>SUD-OUEST</v>
          </cell>
        </row>
        <row r="123">
          <cell r="D123" t="str">
            <v>CTR_212</v>
          </cell>
          <cell r="E123" t="str">
            <v>Yaounde</v>
          </cell>
        </row>
        <row r="124">
          <cell r="D124" t="str">
            <v>EXN_273</v>
          </cell>
          <cell r="E124" t="str">
            <v>EXTREME-NORD</v>
          </cell>
        </row>
        <row r="125">
          <cell r="D125" t="str">
            <v>CTR_069</v>
          </cell>
          <cell r="E125" t="str">
            <v>Yaounde</v>
          </cell>
        </row>
        <row r="126">
          <cell r="D126" t="str">
            <v>LIT_675</v>
          </cell>
          <cell r="E126" t="str">
            <v>Douala</v>
          </cell>
        </row>
        <row r="127">
          <cell r="D127" t="str">
            <v>CTR_778</v>
          </cell>
          <cell r="E127" t="str">
            <v>Yaounde</v>
          </cell>
        </row>
        <row r="128">
          <cell r="D128" t="str">
            <v>CTR_651</v>
          </cell>
          <cell r="E128" t="str">
            <v>Yaounde</v>
          </cell>
        </row>
        <row r="129">
          <cell r="D129" t="str">
            <v>CTR_532</v>
          </cell>
          <cell r="E129" t="str">
            <v>CENTRE</v>
          </cell>
        </row>
        <row r="130">
          <cell r="D130" t="str">
            <v>LIT_462</v>
          </cell>
          <cell r="E130" t="str">
            <v>LITTORAL</v>
          </cell>
        </row>
        <row r="131">
          <cell r="D131" t="str">
            <v>CTR_449</v>
          </cell>
          <cell r="E131" t="str">
            <v>Yaounde</v>
          </cell>
        </row>
        <row r="132">
          <cell r="D132" t="str">
            <v>OST_019</v>
          </cell>
          <cell r="E132" t="str">
            <v>Bafoussam</v>
          </cell>
        </row>
        <row r="133">
          <cell r="D133" t="str">
            <v>EST_152</v>
          </cell>
          <cell r="E133" t="str">
            <v>CENTRE</v>
          </cell>
        </row>
        <row r="134">
          <cell r="D134" t="str">
            <v>SUD_026</v>
          </cell>
          <cell r="E134" t="str">
            <v>CENTRE</v>
          </cell>
        </row>
        <row r="135">
          <cell r="D135" t="str">
            <v>CTR_131</v>
          </cell>
          <cell r="E135" t="str">
            <v>Yaounde</v>
          </cell>
        </row>
        <row r="136">
          <cell r="D136" t="str">
            <v>SUO_240</v>
          </cell>
          <cell r="E136" t="str">
            <v>SUD-OUEST</v>
          </cell>
        </row>
        <row r="137">
          <cell r="D137" t="str">
            <v>CTR_310</v>
          </cell>
          <cell r="E137" t="str">
            <v>Yaounde</v>
          </cell>
        </row>
        <row r="138">
          <cell r="D138" t="str">
            <v>CTR_594</v>
          </cell>
          <cell r="E138" t="str">
            <v>CENTRE</v>
          </cell>
        </row>
        <row r="139">
          <cell r="D139" t="str">
            <v>CTR_705</v>
          </cell>
          <cell r="E139" t="str">
            <v>Yaounde</v>
          </cell>
        </row>
        <row r="140">
          <cell r="D140" t="str">
            <v>CTR_258</v>
          </cell>
          <cell r="E140" t="str">
            <v>Yaounde</v>
          </cell>
        </row>
        <row r="141">
          <cell r="D141" t="str">
            <v>CTR_462</v>
          </cell>
          <cell r="E141" t="str">
            <v>Yaounde</v>
          </cell>
        </row>
        <row r="142">
          <cell r="D142" t="str">
            <v>EST_076</v>
          </cell>
          <cell r="E142" t="str">
            <v>CENTRE</v>
          </cell>
        </row>
        <row r="143">
          <cell r="D143" t="str">
            <v>LIT_649</v>
          </cell>
          <cell r="E143" t="str">
            <v>Douala</v>
          </cell>
        </row>
        <row r="144">
          <cell r="D144" t="str">
            <v>EXN_274</v>
          </cell>
          <cell r="E144" t="str">
            <v>EXTREME-NORD</v>
          </cell>
        </row>
        <row r="145">
          <cell r="D145" t="str">
            <v>CTR_075</v>
          </cell>
          <cell r="E145" t="str">
            <v>Yaounde</v>
          </cell>
        </row>
        <row r="146">
          <cell r="D146" t="str">
            <v>CTR_247</v>
          </cell>
          <cell r="E146" t="str">
            <v>Yaounde</v>
          </cell>
        </row>
        <row r="147">
          <cell r="D147" t="str">
            <v>CTR_841</v>
          </cell>
          <cell r="E147" t="str">
            <v>Yaounde</v>
          </cell>
        </row>
        <row r="148">
          <cell r="D148" t="str">
            <v>NRO_112</v>
          </cell>
          <cell r="E148" t="str">
            <v>NORD-OUEST</v>
          </cell>
        </row>
        <row r="149">
          <cell r="D149" t="str">
            <v>EXN_043</v>
          </cell>
          <cell r="E149" t="str">
            <v>EXTREME-NORD</v>
          </cell>
        </row>
        <row r="150">
          <cell r="D150" t="str">
            <v>EXN_202</v>
          </cell>
          <cell r="E150" t="str">
            <v>EXTREME-NORD</v>
          </cell>
        </row>
        <row r="151">
          <cell r="D151" t="str">
            <v>SUO_241</v>
          </cell>
          <cell r="E151" t="str">
            <v>SUD-OUEST</v>
          </cell>
        </row>
        <row r="152">
          <cell r="D152" t="str">
            <v>NRO_089</v>
          </cell>
          <cell r="E152" t="str">
            <v>NORD-OUEST</v>
          </cell>
        </row>
        <row r="153">
          <cell r="D153" t="str">
            <v>OST_231</v>
          </cell>
          <cell r="E153" t="str">
            <v>Bafoussam</v>
          </cell>
        </row>
        <row r="154">
          <cell r="D154" t="str">
            <v>CTR_714</v>
          </cell>
          <cell r="E154" t="str">
            <v>Yaounde</v>
          </cell>
        </row>
        <row r="155">
          <cell r="D155" t="str">
            <v>EXN_235</v>
          </cell>
          <cell r="E155" t="str">
            <v>Maroua</v>
          </cell>
        </row>
        <row r="156">
          <cell r="D156" t="str">
            <v>NRO_051</v>
          </cell>
          <cell r="E156" t="str">
            <v>NORD-OUEST</v>
          </cell>
        </row>
        <row r="157">
          <cell r="D157" t="str">
            <v>NRO_012</v>
          </cell>
          <cell r="E157" t="str">
            <v>NORD-OUEST</v>
          </cell>
        </row>
        <row r="158">
          <cell r="D158" t="str">
            <v>CTR_395</v>
          </cell>
          <cell r="E158" t="str">
            <v>Yaounde</v>
          </cell>
        </row>
        <row r="159">
          <cell r="D159" t="str">
            <v>EXN_208</v>
          </cell>
          <cell r="E159" t="str">
            <v>EXTREME-NORD</v>
          </cell>
        </row>
        <row r="160">
          <cell r="D160" t="str">
            <v>NRO_056</v>
          </cell>
          <cell r="E160" t="str">
            <v>NORD-OUEST</v>
          </cell>
        </row>
        <row r="161">
          <cell r="D161" t="str">
            <v>CTR_939</v>
          </cell>
          <cell r="E161" t="str">
            <v>CENTRE</v>
          </cell>
        </row>
        <row r="162">
          <cell r="D162" t="str">
            <v>NRO_061</v>
          </cell>
          <cell r="E162" t="str">
            <v>NORD-OUEST</v>
          </cell>
        </row>
        <row r="163">
          <cell r="D163" t="str">
            <v>CTR_271</v>
          </cell>
          <cell r="E163" t="str">
            <v>Yaounde</v>
          </cell>
        </row>
        <row r="164">
          <cell r="D164" t="str">
            <v>LIT_477</v>
          </cell>
          <cell r="E164" t="str">
            <v>LITTORAL</v>
          </cell>
        </row>
        <row r="165">
          <cell r="D165" t="str">
            <v>CTR_262</v>
          </cell>
          <cell r="E165" t="str">
            <v>Yaounde</v>
          </cell>
        </row>
        <row r="166">
          <cell r="D166" t="str">
            <v>CTR_652</v>
          </cell>
          <cell r="E166" t="str">
            <v>Yaounde</v>
          </cell>
        </row>
        <row r="167">
          <cell r="D167" t="str">
            <v>NRO_091</v>
          </cell>
          <cell r="E167" t="str">
            <v>NORD-OUEST</v>
          </cell>
        </row>
        <row r="168">
          <cell r="D168" t="str">
            <v>OST_186</v>
          </cell>
          <cell r="E168" t="str">
            <v>NORD-OUEST</v>
          </cell>
        </row>
        <row r="169">
          <cell r="D169" t="str">
            <v>NRO_090</v>
          </cell>
          <cell r="E169" t="str">
            <v>NORD-OUEST</v>
          </cell>
        </row>
        <row r="170">
          <cell r="D170" t="str">
            <v>CTR_414</v>
          </cell>
          <cell r="E170" t="str">
            <v>Yaounde</v>
          </cell>
        </row>
        <row r="171">
          <cell r="D171" t="str">
            <v>ADM_081</v>
          </cell>
          <cell r="E171" t="str">
            <v>ADAMAOUA</v>
          </cell>
        </row>
        <row r="172">
          <cell r="D172" t="str">
            <v>LIT_739</v>
          </cell>
          <cell r="E172" t="str">
            <v>Douala</v>
          </cell>
        </row>
        <row r="173">
          <cell r="D173" t="str">
            <v>SUD_226</v>
          </cell>
          <cell r="E173" t="str">
            <v>CENTRE</v>
          </cell>
        </row>
        <row r="174">
          <cell r="D174" t="str">
            <v>OST_261</v>
          </cell>
          <cell r="E174" t="str">
            <v>OUEST</v>
          </cell>
        </row>
        <row r="175">
          <cell r="D175" t="str">
            <v>NRO_033</v>
          </cell>
          <cell r="E175" t="str">
            <v>NORD-OUEST</v>
          </cell>
        </row>
        <row r="176">
          <cell r="D176" t="str">
            <v>EXN_243</v>
          </cell>
          <cell r="E176" t="str">
            <v>EXTREME-NORD</v>
          </cell>
        </row>
        <row r="177">
          <cell r="D177" t="str">
            <v>NRD_110</v>
          </cell>
          <cell r="E177" t="str">
            <v>NORD</v>
          </cell>
        </row>
        <row r="178">
          <cell r="D178" t="str">
            <v>LIT_756</v>
          </cell>
          <cell r="E178" t="str">
            <v>Douala</v>
          </cell>
        </row>
        <row r="179">
          <cell r="D179" t="str">
            <v>EXN_172</v>
          </cell>
          <cell r="E179" t="str">
            <v>EXTREME-NORD</v>
          </cell>
        </row>
        <row r="180">
          <cell r="D180" t="str">
            <v>ADM_148</v>
          </cell>
          <cell r="E180" t="str">
            <v>NGAOUNDERE</v>
          </cell>
        </row>
        <row r="181">
          <cell r="D181" t="str">
            <v>LIT_155</v>
          </cell>
          <cell r="E181" t="str">
            <v>Douala</v>
          </cell>
        </row>
        <row r="182">
          <cell r="D182" t="str">
            <v>EXN_174</v>
          </cell>
          <cell r="E182" t="str">
            <v>EXTREME-NORD</v>
          </cell>
        </row>
        <row r="183">
          <cell r="D183" t="str">
            <v>CTR_667</v>
          </cell>
          <cell r="E183" t="str">
            <v>Yaounde</v>
          </cell>
        </row>
        <row r="184">
          <cell r="D184" t="str">
            <v>CTR_245</v>
          </cell>
          <cell r="E184" t="str">
            <v>Yaounde</v>
          </cell>
        </row>
        <row r="185">
          <cell r="D185" t="str">
            <v>CTR_698</v>
          </cell>
          <cell r="E185" t="str">
            <v>Yaounde</v>
          </cell>
        </row>
        <row r="186">
          <cell r="D186" t="str">
            <v>CTR_755</v>
          </cell>
          <cell r="E186" t="str">
            <v>Yaounde</v>
          </cell>
        </row>
        <row r="187">
          <cell r="D187" t="str">
            <v>LIT_616</v>
          </cell>
          <cell r="E187" t="str">
            <v>Douala</v>
          </cell>
        </row>
        <row r="188">
          <cell r="D188" t="str">
            <v>CTR_711</v>
          </cell>
          <cell r="E188" t="str">
            <v>Yaounde</v>
          </cell>
        </row>
        <row r="189">
          <cell r="D189" t="str">
            <v>NRO_070</v>
          </cell>
          <cell r="E189" t="str">
            <v>NORD-OUEST</v>
          </cell>
        </row>
        <row r="190">
          <cell r="D190" t="str">
            <v>LIT_620</v>
          </cell>
          <cell r="E190" t="str">
            <v>Douala</v>
          </cell>
        </row>
        <row r="191">
          <cell r="D191" t="str">
            <v>OST_176</v>
          </cell>
          <cell r="E191" t="str">
            <v>OUEST</v>
          </cell>
        </row>
        <row r="192">
          <cell r="D192" t="str">
            <v>OST_342</v>
          </cell>
          <cell r="E192" t="str">
            <v>OUEST</v>
          </cell>
        </row>
        <row r="193">
          <cell r="D193" t="str">
            <v>CTR_833</v>
          </cell>
          <cell r="E193" t="str">
            <v>Yaounde</v>
          </cell>
        </row>
        <row r="194">
          <cell r="D194" t="str">
            <v>CTR_020</v>
          </cell>
          <cell r="E194" t="str">
            <v>Yaounde</v>
          </cell>
        </row>
        <row r="195">
          <cell r="D195" t="str">
            <v>CTR_102</v>
          </cell>
          <cell r="E195" t="str">
            <v>Yaounde</v>
          </cell>
        </row>
        <row r="196">
          <cell r="D196" t="str">
            <v>NRO_248</v>
          </cell>
          <cell r="E196" t="str">
            <v>NORD-OUEST</v>
          </cell>
        </row>
        <row r="197">
          <cell r="D197" t="str">
            <v>NRO_245</v>
          </cell>
          <cell r="E197" t="str">
            <v>NORD-OUEST</v>
          </cell>
        </row>
        <row r="198">
          <cell r="D198" t="str">
            <v>CTR_270</v>
          </cell>
          <cell r="E198" t="str">
            <v>Yaounde</v>
          </cell>
        </row>
        <row r="199">
          <cell r="D199" t="str">
            <v>CTR_777</v>
          </cell>
          <cell r="E199" t="str">
            <v>Yaounde</v>
          </cell>
        </row>
        <row r="200">
          <cell r="D200" t="str">
            <v>CTR_670</v>
          </cell>
          <cell r="E200" t="str">
            <v>Yaounde</v>
          </cell>
        </row>
        <row r="201">
          <cell r="D201" t="str">
            <v>CTR_791</v>
          </cell>
          <cell r="E201" t="str">
            <v>Yaounde</v>
          </cell>
        </row>
        <row r="202">
          <cell r="D202" t="str">
            <v>CTR_629</v>
          </cell>
          <cell r="E202" t="str">
            <v>Yaounde</v>
          </cell>
        </row>
        <row r="203">
          <cell r="D203" t="str">
            <v>CTR_002</v>
          </cell>
          <cell r="E203" t="str">
            <v>Yaounde</v>
          </cell>
        </row>
        <row r="204">
          <cell r="D204" t="str">
            <v>CTR_323</v>
          </cell>
          <cell r="E204" t="str">
            <v>Yaounde</v>
          </cell>
        </row>
        <row r="205">
          <cell r="D205" t="str">
            <v>CTR_565</v>
          </cell>
          <cell r="E205" t="str">
            <v>Yaounde</v>
          </cell>
        </row>
        <row r="206">
          <cell r="D206" t="str">
            <v>CTR_937</v>
          </cell>
          <cell r="E206" t="str">
            <v>Yaounde</v>
          </cell>
        </row>
        <row r="207">
          <cell r="D207" t="str">
            <v>CTR_728</v>
          </cell>
          <cell r="E207" t="str">
            <v>Yaounde</v>
          </cell>
        </row>
        <row r="208">
          <cell r="D208" t="str">
            <v>CTR_631</v>
          </cell>
          <cell r="E208" t="str">
            <v>Yaounde</v>
          </cell>
        </row>
        <row r="209">
          <cell r="D209" t="str">
            <v>ADM_007</v>
          </cell>
          <cell r="E209" t="str">
            <v>Ngaoundere</v>
          </cell>
        </row>
        <row r="210">
          <cell r="D210" t="str">
            <v>CTR_125</v>
          </cell>
          <cell r="E210" t="str">
            <v>Yaounde</v>
          </cell>
        </row>
        <row r="211">
          <cell r="D211" t="str">
            <v>OST_084</v>
          </cell>
          <cell r="E211" t="str">
            <v>OUEST</v>
          </cell>
        </row>
        <row r="212">
          <cell r="D212" t="str">
            <v>CTR_599</v>
          </cell>
          <cell r="E212" t="str">
            <v>Yaounde</v>
          </cell>
        </row>
        <row r="213">
          <cell r="D213" t="str">
            <v>CTR_469</v>
          </cell>
          <cell r="E213" t="str">
            <v>Yaounde</v>
          </cell>
        </row>
        <row r="214">
          <cell r="D214" t="str">
            <v>CTR_049</v>
          </cell>
          <cell r="E214" t="str">
            <v>Yaounde</v>
          </cell>
        </row>
        <row r="215">
          <cell r="D215" t="str">
            <v>LIT_585</v>
          </cell>
          <cell r="E215" t="str">
            <v>Douala</v>
          </cell>
        </row>
        <row r="216">
          <cell r="D216" t="str">
            <v>CTR_478</v>
          </cell>
          <cell r="E216" t="str">
            <v>Yaounde</v>
          </cell>
        </row>
        <row r="217">
          <cell r="D217" t="str">
            <v>CTR_665</v>
          </cell>
          <cell r="E217" t="str">
            <v>Yaounde</v>
          </cell>
        </row>
        <row r="218">
          <cell r="D218" t="str">
            <v>CTR_896</v>
          </cell>
          <cell r="E218" t="str">
            <v>CENTRE</v>
          </cell>
        </row>
        <row r="219">
          <cell r="D219" t="str">
            <v>EST_185</v>
          </cell>
          <cell r="E219" t="str">
            <v>CENTRE</v>
          </cell>
        </row>
        <row r="220">
          <cell r="D220" t="str">
            <v>LIT_432</v>
          </cell>
          <cell r="E220" t="str">
            <v>Douala</v>
          </cell>
        </row>
        <row r="221">
          <cell r="D221" t="str">
            <v>LIT_825</v>
          </cell>
          <cell r="E221" t="str">
            <v>Douala</v>
          </cell>
        </row>
        <row r="222">
          <cell r="D222" t="str">
            <v>CTR_832</v>
          </cell>
          <cell r="E222" t="str">
            <v>Yaounde</v>
          </cell>
        </row>
        <row r="223">
          <cell r="D223" t="str">
            <v>NRO_255</v>
          </cell>
          <cell r="E223" t="str">
            <v>NORD-OUEST</v>
          </cell>
        </row>
        <row r="224">
          <cell r="D224" t="str">
            <v>LIT_139</v>
          </cell>
          <cell r="E224" t="str">
            <v>Douala</v>
          </cell>
        </row>
        <row r="225">
          <cell r="D225" t="str">
            <v>CTR_881</v>
          </cell>
          <cell r="E225" t="str">
            <v>Yaounde</v>
          </cell>
        </row>
        <row r="226">
          <cell r="D226" t="str">
            <v>SUO_015</v>
          </cell>
          <cell r="E226" t="str">
            <v>SUD-OUEST</v>
          </cell>
        </row>
        <row r="227">
          <cell r="D227" t="str">
            <v>OST_160</v>
          </cell>
          <cell r="E227" t="str">
            <v>OUEST</v>
          </cell>
        </row>
        <row r="228">
          <cell r="D228" t="str">
            <v>SUD_052</v>
          </cell>
          <cell r="E228" t="str">
            <v>CENTRE</v>
          </cell>
        </row>
        <row r="229">
          <cell r="D229" t="str">
            <v>CTR_830</v>
          </cell>
          <cell r="E229" t="str">
            <v>CENTRE</v>
          </cell>
        </row>
        <row r="230">
          <cell r="D230" t="str">
            <v>CTR_738</v>
          </cell>
          <cell r="E230" t="str">
            <v>Yaounde</v>
          </cell>
        </row>
        <row r="231">
          <cell r="D231" t="str">
            <v>EST_052</v>
          </cell>
          <cell r="E231" t="str">
            <v>CENTRE</v>
          </cell>
        </row>
        <row r="232">
          <cell r="D232" t="str">
            <v>CTR_674</v>
          </cell>
          <cell r="E232" t="str">
            <v>Yaounde</v>
          </cell>
        </row>
        <row r="233">
          <cell r="D233" t="str">
            <v>CTR_409</v>
          </cell>
          <cell r="E233" t="str">
            <v>Yaounde</v>
          </cell>
        </row>
        <row r="234">
          <cell r="D234" t="str">
            <v>SUD_088</v>
          </cell>
          <cell r="E234" t="str">
            <v>CENTRE</v>
          </cell>
        </row>
        <row r="235">
          <cell r="D235" t="str">
            <v>CTR_520</v>
          </cell>
          <cell r="E235" t="str">
            <v>Yaounde</v>
          </cell>
        </row>
        <row r="236">
          <cell r="D236" t="str">
            <v>CTR_300</v>
          </cell>
          <cell r="E236" t="str">
            <v>CENTRE</v>
          </cell>
        </row>
        <row r="237">
          <cell r="D237" t="str">
            <v>NRD_057</v>
          </cell>
          <cell r="E237" t="str">
            <v>NORD</v>
          </cell>
        </row>
        <row r="238">
          <cell r="D238" t="str">
            <v>CTR_692</v>
          </cell>
          <cell r="E238" t="str">
            <v>Yaounde</v>
          </cell>
        </row>
        <row r="239">
          <cell r="D239" t="str">
            <v>CTR_086</v>
          </cell>
          <cell r="E239" t="str">
            <v>Yaounde</v>
          </cell>
        </row>
        <row r="240">
          <cell r="D240" t="str">
            <v>CTR_380</v>
          </cell>
          <cell r="E240" t="str">
            <v>Yaounde</v>
          </cell>
        </row>
        <row r="241">
          <cell r="D241" t="str">
            <v>NRO_068</v>
          </cell>
          <cell r="E241" t="str">
            <v>NORD-OUEST</v>
          </cell>
        </row>
        <row r="242">
          <cell r="D242" t="str">
            <v>EXN_250</v>
          </cell>
          <cell r="E242" t="str">
            <v>Maroua</v>
          </cell>
        </row>
        <row r="243">
          <cell r="D243" t="str">
            <v>NRD_060</v>
          </cell>
          <cell r="E243" t="str">
            <v>Garoua</v>
          </cell>
        </row>
        <row r="244">
          <cell r="D244" t="str">
            <v>LIT_580</v>
          </cell>
          <cell r="E244" t="str">
            <v>Douala</v>
          </cell>
        </row>
        <row r="245">
          <cell r="D245" t="str">
            <v>EXN_152</v>
          </cell>
          <cell r="E245" t="str">
            <v>EXTREME-NORD</v>
          </cell>
        </row>
        <row r="246">
          <cell r="D246" t="str">
            <v>CTR_842</v>
          </cell>
          <cell r="E246" t="str">
            <v>Yaounde</v>
          </cell>
        </row>
        <row r="247">
          <cell r="D247" t="str">
            <v>NRO_057</v>
          </cell>
          <cell r="E247" t="str">
            <v>NORD-OUEST</v>
          </cell>
        </row>
        <row r="248">
          <cell r="D248" t="str">
            <v>CTR_019</v>
          </cell>
          <cell r="E248" t="str">
            <v>Yaounde</v>
          </cell>
        </row>
        <row r="249">
          <cell r="D249" t="str">
            <v>NRO_050</v>
          </cell>
          <cell r="E249" t="str">
            <v>NORD-OUEST</v>
          </cell>
        </row>
        <row r="250">
          <cell r="D250" t="str">
            <v>ADM_151</v>
          </cell>
          <cell r="E250" t="str">
            <v>Ngaoundere</v>
          </cell>
        </row>
        <row r="251">
          <cell r="D251" t="str">
            <v>EXN_188</v>
          </cell>
          <cell r="E251" t="str">
            <v>EXTREME-NORD</v>
          </cell>
        </row>
        <row r="252">
          <cell r="D252" t="str">
            <v>SUD_097</v>
          </cell>
          <cell r="E252" t="str">
            <v>CENTRE</v>
          </cell>
        </row>
        <row r="253">
          <cell r="D253" t="str">
            <v>EST_013</v>
          </cell>
          <cell r="E253" t="str">
            <v>CENTRE</v>
          </cell>
        </row>
        <row r="254">
          <cell r="D254" t="str">
            <v>CTR_548</v>
          </cell>
          <cell r="E254" t="str">
            <v>Yaounde</v>
          </cell>
        </row>
        <row r="255">
          <cell r="D255" t="str">
            <v>SUO_242</v>
          </cell>
          <cell r="E255" t="str">
            <v>SUD-OUEST</v>
          </cell>
        </row>
        <row r="256">
          <cell r="D256" t="str">
            <v>CTR_838</v>
          </cell>
          <cell r="E256" t="str">
            <v>Yaounde</v>
          </cell>
        </row>
        <row r="257">
          <cell r="D257" t="str">
            <v>CTR_471</v>
          </cell>
          <cell r="E257" t="str">
            <v>Yaounde</v>
          </cell>
        </row>
        <row r="258">
          <cell r="D258" t="str">
            <v>EXN_180</v>
          </cell>
          <cell r="E258" t="str">
            <v>EXTREME-NORD</v>
          </cell>
        </row>
        <row r="259">
          <cell r="D259" t="str">
            <v>OST_046</v>
          </cell>
          <cell r="E259" t="str">
            <v>Bafoussam</v>
          </cell>
        </row>
        <row r="260">
          <cell r="D260" t="str">
            <v>CTR_566</v>
          </cell>
          <cell r="E260" t="str">
            <v>Yaounde</v>
          </cell>
        </row>
        <row r="261">
          <cell r="D261" t="str">
            <v>ADM_034</v>
          </cell>
          <cell r="E261" t="str">
            <v>Ngaoundere</v>
          </cell>
        </row>
        <row r="262">
          <cell r="D262" t="str">
            <v>EST_124</v>
          </cell>
          <cell r="E262" t="str">
            <v>CENTRE</v>
          </cell>
        </row>
        <row r="263">
          <cell r="D263" t="str">
            <v>ADM_153</v>
          </cell>
          <cell r="E263" t="str">
            <v>ADAMAOUA</v>
          </cell>
        </row>
        <row r="264">
          <cell r="D264" t="str">
            <v>NRD_133</v>
          </cell>
          <cell r="E264" t="str">
            <v>NORD</v>
          </cell>
        </row>
        <row r="265">
          <cell r="D265" t="str">
            <v>CTR_729</v>
          </cell>
          <cell r="E265" t="str">
            <v>Yaounde</v>
          </cell>
        </row>
        <row r="266">
          <cell r="D266" t="str">
            <v>CTR_739</v>
          </cell>
          <cell r="E266" t="str">
            <v>Yaounde</v>
          </cell>
        </row>
        <row r="267">
          <cell r="D267" t="str">
            <v>SUO_215</v>
          </cell>
          <cell r="E267" t="str">
            <v>SUD-OUEST</v>
          </cell>
        </row>
        <row r="268">
          <cell r="D268" t="str">
            <v>CTR_596</v>
          </cell>
          <cell r="E268" t="str">
            <v>Yaounde</v>
          </cell>
        </row>
        <row r="269">
          <cell r="D269" t="str">
            <v>CTR_875</v>
          </cell>
          <cell r="E269" t="str">
            <v>CENTRE</v>
          </cell>
        </row>
        <row r="270">
          <cell r="D270" t="str">
            <v>OST_245</v>
          </cell>
          <cell r="E270" t="str">
            <v>OUEST</v>
          </cell>
        </row>
        <row r="271">
          <cell r="D271" t="str">
            <v>LIT_656</v>
          </cell>
          <cell r="E271" t="str">
            <v>Douala</v>
          </cell>
        </row>
        <row r="272">
          <cell r="D272" t="str">
            <v>CTR_430</v>
          </cell>
          <cell r="E272" t="str">
            <v>Yaounde</v>
          </cell>
        </row>
        <row r="273">
          <cell r="D273" t="str">
            <v>EST_115</v>
          </cell>
          <cell r="E273" t="str">
            <v>CENTRE</v>
          </cell>
        </row>
        <row r="274">
          <cell r="D274" t="str">
            <v>LIT_450</v>
          </cell>
          <cell r="E274" t="str">
            <v>Douala</v>
          </cell>
        </row>
        <row r="275">
          <cell r="D275" t="str">
            <v>SUD_073</v>
          </cell>
          <cell r="E275" t="str">
            <v>CENTRE</v>
          </cell>
        </row>
        <row r="276">
          <cell r="D276" t="str">
            <v>SUD_015</v>
          </cell>
          <cell r="E276" t="str">
            <v>CENTRE</v>
          </cell>
        </row>
        <row r="277">
          <cell r="D277" t="str">
            <v>CTR_747</v>
          </cell>
          <cell r="E277" t="str">
            <v>Yaounde</v>
          </cell>
        </row>
        <row r="278">
          <cell r="D278" t="str">
            <v>CTR_301</v>
          </cell>
          <cell r="E278" t="str">
            <v>CENTRE</v>
          </cell>
        </row>
        <row r="279">
          <cell r="D279" t="str">
            <v>LIT_377</v>
          </cell>
          <cell r="E279" t="str">
            <v>Douala</v>
          </cell>
        </row>
        <row r="280">
          <cell r="D280" t="str">
            <v>EST_106</v>
          </cell>
          <cell r="E280" t="str">
            <v>CENTRE</v>
          </cell>
        </row>
        <row r="281">
          <cell r="D281" t="str">
            <v>LIT_025</v>
          </cell>
          <cell r="E281" t="str">
            <v>Douala</v>
          </cell>
        </row>
        <row r="282">
          <cell r="D282" t="str">
            <v>LIT_087</v>
          </cell>
          <cell r="E282" t="str">
            <v>Douala</v>
          </cell>
        </row>
        <row r="283">
          <cell r="D283" t="str">
            <v>LIT_041</v>
          </cell>
          <cell r="E283" t="str">
            <v>Douala</v>
          </cell>
        </row>
        <row r="284">
          <cell r="D284" t="str">
            <v>ADM_128</v>
          </cell>
          <cell r="E284" t="str">
            <v>NGAOUNDERE</v>
          </cell>
        </row>
        <row r="285">
          <cell r="D285" t="str">
            <v>CTR_715</v>
          </cell>
          <cell r="E285" t="str">
            <v>Yaounde</v>
          </cell>
        </row>
        <row r="286">
          <cell r="D286" t="str">
            <v>CTR_911</v>
          </cell>
          <cell r="E286" t="str">
            <v>CENTRE</v>
          </cell>
        </row>
        <row r="287">
          <cell r="D287" t="str">
            <v>SUO_222</v>
          </cell>
          <cell r="E287" t="str">
            <v>SUD-OUEST</v>
          </cell>
        </row>
        <row r="288">
          <cell r="D288" t="str">
            <v>NRO_140</v>
          </cell>
          <cell r="E288" t="str">
            <v>NORD-OUEST</v>
          </cell>
        </row>
        <row r="289">
          <cell r="D289" t="str">
            <v>LIT_153</v>
          </cell>
          <cell r="E289" t="str">
            <v>Douala</v>
          </cell>
        </row>
        <row r="290">
          <cell r="D290" t="str">
            <v>NRO_092</v>
          </cell>
          <cell r="E290" t="str">
            <v>NORD-OUEST</v>
          </cell>
        </row>
        <row r="291">
          <cell r="D291" t="str">
            <v>CTR_523</v>
          </cell>
          <cell r="E291" t="str">
            <v>Yaounde</v>
          </cell>
        </row>
        <row r="292">
          <cell r="D292" t="str">
            <v>LIT_185</v>
          </cell>
          <cell r="E292" t="str">
            <v>LITTORAL</v>
          </cell>
        </row>
        <row r="293">
          <cell r="D293" t="str">
            <v>CTR_163</v>
          </cell>
          <cell r="E293" t="str">
            <v>Yaounde</v>
          </cell>
        </row>
        <row r="294">
          <cell r="D294" t="str">
            <v>NRD_049</v>
          </cell>
          <cell r="E294" t="str">
            <v>Garoua</v>
          </cell>
        </row>
        <row r="295">
          <cell r="D295" t="str">
            <v>CTR_935</v>
          </cell>
          <cell r="E295" t="str">
            <v>Yaounde</v>
          </cell>
        </row>
        <row r="296">
          <cell r="D296" t="str">
            <v>NRD_053</v>
          </cell>
          <cell r="E296" t="str">
            <v>Garoua</v>
          </cell>
        </row>
        <row r="297">
          <cell r="D297" t="str">
            <v>CTR_228</v>
          </cell>
          <cell r="E297" t="str">
            <v>CENTRE</v>
          </cell>
        </row>
        <row r="298">
          <cell r="D298" t="str">
            <v>CTR_035</v>
          </cell>
          <cell r="E298" t="str">
            <v>Yaounde</v>
          </cell>
        </row>
        <row r="299">
          <cell r="D299" t="str">
            <v>CTR_702</v>
          </cell>
          <cell r="E299" t="str">
            <v>Yaounde</v>
          </cell>
        </row>
        <row r="300">
          <cell r="D300" t="str">
            <v>LIT_751</v>
          </cell>
          <cell r="E300" t="str">
            <v>Douala</v>
          </cell>
        </row>
        <row r="301">
          <cell r="D301" t="str">
            <v>NRD_139</v>
          </cell>
          <cell r="E301" t="str">
            <v>Garoua</v>
          </cell>
        </row>
        <row r="302">
          <cell r="D302" t="str">
            <v>NRO_015</v>
          </cell>
          <cell r="E302" t="str">
            <v>NORD-OUEST</v>
          </cell>
        </row>
        <row r="303">
          <cell r="D303" t="str">
            <v>CTR_973</v>
          </cell>
          <cell r="E303" t="str">
            <v>Yaounde</v>
          </cell>
        </row>
        <row r="304">
          <cell r="D304" t="str">
            <v>SUO_232</v>
          </cell>
          <cell r="E304" t="str">
            <v>SUD-OUEST</v>
          </cell>
        </row>
        <row r="305">
          <cell r="D305" t="str">
            <v>NRO_238</v>
          </cell>
          <cell r="E305" t="str">
            <v>NORD-OUEST</v>
          </cell>
        </row>
        <row r="306">
          <cell r="D306" t="str">
            <v>NRO_110</v>
          </cell>
          <cell r="E306" t="str">
            <v>NORD-OUEST</v>
          </cell>
        </row>
        <row r="307">
          <cell r="D307" t="str">
            <v>LIT_460</v>
          </cell>
          <cell r="E307" t="str">
            <v>Douala</v>
          </cell>
        </row>
        <row r="308">
          <cell r="D308" t="str">
            <v>NRD_014</v>
          </cell>
          <cell r="E308" t="str">
            <v>EXTREME-NORD</v>
          </cell>
        </row>
        <row r="309">
          <cell r="D309" t="str">
            <v>LIT_123</v>
          </cell>
          <cell r="E309" t="str">
            <v>Douala</v>
          </cell>
        </row>
        <row r="310">
          <cell r="D310" t="str">
            <v>CTR_489</v>
          </cell>
          <cell r="E310" t="str">
            <v>Yaounde</v>
          </cell>
        </row>
        <row r="311">
          <cell r="D311" t="str">
            <v>CTR_604</v>
          </cell>
          <cell r="E311" t="str">
            <v>Yaounde</v>
          </cell>
        </row>
        <row r="312">
          <cell r="D312" t="str">
            <v>CTR_843</v>
          </cell>
          <cell r="E312" t="str">
            <v>Yaounde</v>
          </cell>
        </row>
        <row r="313">
          <cell r="D313" t="str">
            <v>EXN_275</v>
          </cell>
          <cell r="E313" t="str">
            <v>EXTREME-NORD</v>
          </cell>
        </row>
        <row r="314">
          <cell r="D314" t="str">
            <v>CTR_897</v>
          </cell>
          <cell r="E314" t="str">
            <v>Yaounde</v>
          </cell>
        </row>
        <row r="315">
          <cell r="D315" t="str">
            <v>LIT_609</v>
          </cell>
          <cell r="E315" t="str">
            <v>Douala</v>
          </cell>
        </row>
        <row r="316">
          <cell r="D316" t="str">
            <v>EXN_147</v>
          </cell>
          <cell r="E316" t="str">
            <v>Maroua</v>
          </cell>
        </row>
        <row r="317">
          <cell r="D317" t="str">
            <v>OST_158</v>
          </cell>
          <cell r="E317" t="str">
            <v>OUEST</v>
          </cell>
        </row>
        <row r="318">
          <cell r="D318" t="str">
            <v>NRD_082</v>
          </cell>
          <cell r="E318" t="str">
            <v>Garoua</v>
          </cell>
        </row>
        <row r="319">
          <cell r="D319" t="str">
            <v>CTR_664</v>
          </cell>
          <cell r="E319" t="str">
            <v>Yaounde</v>
          </cell>
        </row>
        <row r="320">
          <cell r="D320" t="str">
            <v>CTR_746</v>
          </cell>
          <cell r="E320" t="str">
            <v>Yaounde</v>
          </cell>
        </row>
        <row r="321">
          <cell r="D321" t="str">
            <v>EST_108</v>
          </cell>
          <cell r="E321" t="str">
            <v>CENTRE</v>
          </cell>
        </row>
        <row r="322">
          <cell r="D322" t="str">
            <v>LIT_499</v>
          </cell>
          <cell r="E322" t="str">
            <v>LITTORAL</v>
          </cell>
        </row>
        <row r="323">
          <cell r="D323" t="str">
            <v>EXN_184</v>
          </cell>
          <cell r="E323" t="str">
            <v>Maroua</v>
          </cell>
        </row>
        <row r="324">
          <cell r="D324" t="str">
            <v>CTR_313</v>
          </cell>
          <cell r="E324" t="str">
            <v>Yaounde</v>
          </cell>
        </row>
        <row r="325">
          <cell r="D325" t="str">
            <v>EST_096</v>
          </cell>
          <cell r="E325" t="str">
            <v>CENTRE</v>
          </cell>
        </row>
        <row r="326">
          <cell r="D326" t="str">
            <v>SUO_238</v>
          </cell>
          <cell r="E326" t="str">
            <v>SUD-OUEST</v>
          </cell>
        </row>
        <row r="327">
          <cell r="D327" t="str">
            <v>EXN_108</v>
          </cell>
          <cell r="E327" t="str">
            <v>EXTREME-NORD</v>
          </cell>
        </row>
        <row r="328">
          <cell r="D328" t="str">
            <v>LIT_737</v>
          </cell>
          <cell r="E328" t="str">
            <v>Douala</v>
          </cell>
        </row>
        <row r="329">
          <cell r="D329" t="str">
            <v>EXN_247</v>
          </cell>
          <cell r="E329" t="str">
            <v>Maroua</v>
          </cell>
        </row>
        <row r="330">
          <cell r="D330" t="str">
            <v>NRO_237</v>
          </cell>
          <cell r="E330" t="str">
            <v>NORD-OUEST</v>
          </cell>
        </row>
        <row r="331">
          <cell r="D331" t="str">
            <v>LIT_176</v>
          </cell>
          <cell r="E331" t="str">
            <v>LITTORAL</v>
          </cell>
        </row>
        <row r="332">
          <cell r="D332" t="str">
            <v>CTR_737</v>
          </cell>
          <cell r="E332" t="str">
            <v>Yaounde</v>
          </cell>
        </row>
        <row r="333">
          <cell r="D333" t="str">
            <v>LIT_175</v>
          </cell>
          <cell r="E333" t="str">
            <v>LITTORAL</v>
          </cell>
        </row>
        <row r="334">
          <cell r="D334" t="str">
            <v>EST_103</v>
          </cell>
          <cell r="E334" t="str">
            <v>CENTRE</v>
          </cell>
        </row>
        <row r="335">
          <cell r="D335" t="str">
            <v>EST_015</v>
          </cell>
          <cell r="E335" t="str">
            <v>CENTRE</v>
          </cell>
        </row>
        <row r="336">
          <cell r="D336" t="str">
            <v>EXN_360</v>
          </cell>
          <cell r="E336" t="str">
            <v>Maroua</v>
          </cell>
        </row>
        <row r="337">
          <cell r="D337" t="str">
            <v>NRD_076</v>
          </cell>
          <cell r="E337" t="str">
            <v>NORD</v>
          </cell>
        </row>
        <row r="338">
          <cell r="D338" t="str">
            <v>CTR_628</v>
          </cell>
          <cell r="E338" t="str">
            <v>Yaounde</v>
          </cell>
        </row>
        <row r="339">
          <cell r="D339" t="str">
            <v>SUO_236</v>
          </cell>
          <cell r="E339" t="str">
            <v>SUD-OUEST</v>
          </cell>
        </row>
        <row r="340">
          <cell r="D340" t="str">
            <v>EST_014</v>
          </cell>
          <cell r="E340" t="str">
            <v>CENTRE</v>
          </cell>
        </row>
        <row r="341">
          <cell r="D341" t="str">
            <v>NRO_047</v>
          </cell>
          <cell r="E341" t="str">
            <v>NORD-OUEST</v>
          </cell>
        </row>
        <row r="342">
          <cell r="D342" t="str">
            <v>NRO_079</v>
          </cell>
          <cell r="E342" t="str">
            <v>NORD-OUEST</v>
          </cell>
        </row>
        <row r="343">
          <cell r="D343" t="str">
            <v>NRD_084</v>
          </cell>
          <cell r="E343" t="str">
            <v>Garoua</v>
          </cell>
        </row>
        <row r="344">
          <cell r="D344" t="str">
            <v>EXN_084</v>
          </cell>
          <cell r="E344" t="str">
            <v>Maroua</v>
          </cell>
        </row>
        <row r="345">
          <cell r="D345" t="str">
            <v>NRO_066</v>
          </cell>
          <cell r="E345" t="str">
            <v>NORD-OUEST</v>
          </cell>
        </row>
        <row r="346">
          <cell r="D346" t="str">
            <v>EST_010</v>
          </cell>
          <cell r="E346" t="str">
            <v>CENTRE</v>
          </cell>
        </row>
        <row r="347">
          <cell r="D347" t="str">
            <v>CTR_181</v>
          </cell>
          <cell r="E347" t="str">
            <v>CENTRE</v>
          </cell>
        </row>
        <row r="348">
          <cell r="D348" t="str">
            <v>EST_143</v>
          </cell>
          <cell r="E348" t="str">
            <v>CENTRE</v>
          </cell>
        </row>
        <row r="349">
          <cell r="D349" t="str">
            <v>ADM_135</v>
          </cell>
          <cell r="E349" t="str">
            <v>Ngaoundere</v>
          </cell>
        </row>
        <row r="350">
          <cell r="D350" t="str">
            <v>EXN_095</v>
          </cell>
          <cell r="E350" t="str">
            <v>EXTREME-NORD</v>
          </cell>
        </row>
        <row r="351">
          <cell r="D351" t="str">
            <v>LIT_225</v>
          </cell>
          <cell r="E351" t="str">
            <v>SUD-OUEST</v>
          </cell>
        </row>
        <row r="352">
          <cell r="D352" t="str">
            <v>LIT_696</v>
          </cell>
          <cell r="E352" t="str">
            <v>Douala</v>
          </cell>
        </row>
        <row r="353">
          <cell r="D353" t="str">
            <v>SUD_056</v>
          </cell>
          <cell r="E353" t="str">
            <v>CENTRE</v>
          </cell>
        </row>
        <row r="354">
          <cell r="D354" t="str">
            <v>NRO_230</v>
          </cell>
          <cell r="E354" t="str">
            <v>NORD-OUEST</v>
          </cell>
        </row>
        <row r="355">
          <cell r="D355" t="str">
            <v>NRD_138</v>
          </cell>
          <cell r="E355" t="str">
            <v>Garoua</v>
          </cell>
        </row>
        <row r="356">
          <cell r="D356" t="str">
            <v>CTR_406</v>
          </cell>
          <cell r="E356" t="str">
            <v>CENTRE</v>
          </cell>
        </row>
        <row r="357">
          <cell r="D357" t="str">
            <v>EXN_144</v>
          </cell>
          <cell r="E357" t="str">
            <v>EXTREME-NORD</v>
          </cell>
        </row>
        <row r="358">
          <cell r="D358" t="str">
            <v>SUD_037</v>
          </cell>
          <cell r="E358" t="str">
            <v>CENTRE</v>
          </cell>
        </row>
        <row r="359">
          <cell r="D359" t="str">
            <v>LIT_685</v>
          </cell>
          <cell r="E359" t="str">
            <v>Douala</v>
          </cell>
        </row>
        <row r="360">
          <cell r="D360" t="str">
            <v>SUD_164</v>
          </cell>
          <cell r="E360" t="str">
            <v>CENTRE</v>
          </cell>
        </row>
        <row r="361">
          <cell r="D361" t="str">
            <v>EXN_236</v>
          </cell>
          <cell r="E361" t="str">
            <v>EXTREME-NORD</v>
          </cell>
        </row>
        <row r="362">
          <cell r="D362" t="str">
            <v>ADM_066</v>
          </cell>
          <cell r="E362" t="str">
            <v>ADAMAOUA</v>
          </cell>
        </row>
        <row r="363">
          <cell r="D363" t="str">
            <v>LIT_746</v>
          </cell>
          <cell r="E363" t="str">
            <v>Douala</v>
          </cell>
        </row>
        <row r="364">
          <cell r="D364" t="str">
            <v>CTR_891</v>
          </cell>
          <cell r="E364" t="str">
            <v>CENTRE</v>
          </cell>
        </row>
        <row r="365">
          <cell r="D365" t="str">
            <v>NRO_081</v>
          </cell>
          <cell r="E365" t="str">
            <v>NORD-OUEST</v>
          </cell>
        </row>
        <row r="366">
          <cell r="D366" t="str">
            <v>SUD_007</v>
          </cell>
          <cell r="E366" t="str">
            <v>CENTRE</v>
          </cell>
        </row>
        <row r="367">
          <cell r="D367" t="str">
            <v>OST_071</v>
          </cell>
          <cell r="E367" t="str">
            <v>OUEST</v>
          </cell>
        </row>
        <row r="368">
          <cell r="D368" t="str">
            <v>NRD_134</v>
          </cell>
          <cell r="E368" t="str">
            <v>NORD</v>
          </cell>
        </row>
        <row r="369">
          <cell r="D369" t="str">
            <v>SUO_192</v>
          </cell>
          <cell r="E369" t="str">
            <v>SUD-OUEST</v>
          </cell>
        </row>
        <row r="370">
          <cell r="D370" t="str">
            <v>LIT_401</v>
          </cell>
          <cell r="E370" t="str">
            <v>Douala</v>
          </cell>
        </row>
        <row r="371">
          <cell r="D371" t="str">
            <v>NRD_152</v>
          </cell>
          <cell r="E371" t="str">
            <v>EXTREME-NORD</v>
          </cell>
        </row>
        <row r="372">
          <cell r="D372" t="str">
            <v>CTR_717</v>
          </cell>
          <cell r="E372" t="str">
            <v>CENTRE</v>
          </cell>
        </row>
        <row r="373">
          <cell r="D373" t="str">
            <v>EST_063</v>
          </cell>
          <cell r="E373" t="str">
            <v>CENTRE</v>
          </cell>
        </row>
        <row r="374">
          <cell r="D374" t="str">
            <v>CTR_010</v>
          </cell>
          <cell r="E374" t="str">
            <v>Yaounde</v>
          </cell>
        </row>
        <row r="375">
          <cell r="D375" t="str">
            <v>NRD_183</v>
          </cell>
          <cell r="E375" t="str">
            <v>NORD</v>
          </cell>
        </row>
        <row r="376">
          <cell r="D376" t="str">
            <v>SUO_195</v>
          </cell>
          <cell r="E376" t="str">
            <v>SUD-OUEST</v>
          </cell>
        </row>
        <row r="377">
          <cell r="D377" t="str">
            <v>CTR_464</v>
          </cell>
          <cell r="E377" t="str">
            <v>CENTRE</v>
          </cell>
        </row>
        <row r="378">
          <cell r="D378" t="str">
            <v>LIT_662</v>
          </cell>
          <cell r="E378" t="str">
            <v>Douala</v>
          </cell>
        </row>
        <row r="379">
          <cell r="D379" t="str">
            <v>EXN_024</v>
          </cell>
          <cell r="E379" t="str">
            <v>EXTREME-NORD</v>
          </cell>
        </row>
        <row r="380">
          <cell r="D380" t="str">
            <v>EST_120</v>
          </cell>
          <cell r="E380" t="str">
            <v>CENTRE</v>
          </cell>
        </row>
        <row r="381">
          <cell r="D381" t="str">
            <v>EXN_091</v>
          </cell>
          <cell r="E381" t="str">
            <v>Maroua</v>
          </cell>
        </row>
        <row r="382">
          <cell r="D382" t="str">
            <v>ADM_149</v>
          </cell>
          <cell r="E382" t="str">
            <v>ADAMAOUA</v>
          </cell>
        </row>
        <row r="383">
          <cell r="D383" t="str">
            <v>CTR_351</v>
          </cell>
          <cell r="E383" t="str">
            <v>Yaounde</v>
          </cell>
        </row>
        <row r="384">
          <cell r="D384" t="str">
            <v>SUO_224</v>
          </cell>
          <cell r="E384" t="str">
            <v>SUD-OUEST</v>
          </cell>
        </row>
        <row r="385">
          <cell r="D385" t="str">
            <v>CTR_699</v>
          </cell>
          <cell r="E385" t="str">
            <v>CENTRE</v>
          </cell>
        </row>
        <row r="386">
          <cell r="D386" t="str">
            <v>CTR_068</v>
          </cell>
          <cell r="E386" t="str">
            <v>Yaounde</v>
          </cell>
        </row>
        <row r="387">
          <cell r="D387" t="str">
            <v>CTR_236</v>
          </cell>
          <cell r="E387" t="str">
            <v>Yaounde</v>
          </cell>
        </row>
        <row r="388">
          <cell r="D388" t="str">
            <v>CTR_369</v>
          </cell>
          <cell r="E388" t="str">
            <v>Yaounde</v>
          </cell>
        </row>
        <row r="389">
          <cell r="D389" t="str">
            <v>SUO_013</v>
          </cell>
          <cell r="E389" t="str">
            <v>SUD-OUEST</v>
          </cell>
        </row>
        <row r="390">
          <cell r="D390" t="str">
            <v>EXN_169</v>
          </cell>
          <cell r="E390" t="str">
            <v>EXTREME-NORD</v>
          </cell>
        </row>
        <row r="391">
          <cell r="D391" t="str">
            <v>NRD_146</v>
          </cell>
          <cell r="E391" t="str">
            <v>Garoua</v>
          </cell>
        </row>
        <row r="392">
          <cell r="D392" t="str">
            <v>NRD_083</v>
          </cell>
          <cell r="E392" t="str">
            <v>Garoua</v>
          </cell>
        </row>
        <row r="393">
          <cell r="D393" t="str">
            <v>SUO_188</v>
          </cell>
          <cell r="E393" t="str">
            <v>SUD-OUEST</v>
          </cell>
        </row>
        <row r="394">
          <cell r="D394" t="str">
            <v>CTR_006</v>
          </cell>
          <cell r="E394" t="str">
            <v>Yaounde</v>
          </cell>
        </row>
        <row r="395">
          <cell r="D395" t="str">
            <v>SUO_014</v>
          </cell>
          <cell r="E395" t="str">
            <v>SUD-OUEST</v>
          </cell>
        </row>
        <row r="396">
          <cell r="D396" t="str">
            <v>SUO_167</v>
          </cell>
          <cell r="E396" t="str">
            <v>SUD-OUEST</v>
          </cell>
        </row>
        <row r="397">
          <cell r="D397" t="str">
            <v>OST_042</v>
          </cell>
          <cell r="E397" t="str">
            <v>OUEST</v>
          </cell>
        </row>
        <row r="398">
          <cell r="D398" t="str">
            <v>ADM_130</v>
          </cell>
          <cell r="E398" t="str">
            <v>NGAOUNDERE</v>
          </cell>
        </row>
        <row r="399">
          <cell r="D399" t="str">
            <v>LIT_563</v>
          </cell>
          <cell r="E399" t="str">
            <v>Douala</v>
          </cell>
        </row>
        <row r="400">
          <cell r="D400" t="str">
            <v>EST_073</v>
          </cell>
          <cell r="E400" t="str">
            <v>CENTRE</v>
          </cell>
        </row>
        <row r="401">
          <cell r="D401" t="str">
            <v>LIT_164</v>
          </cell>
          <cell r="E401" t="str">
            <v>Douala</v>
          </cell>
        </row>
        <row r="402">
          <cell r="D402" t="str">
            <v>ADM_078</v>
          </cell>
          <cell r="E402" t="str">
            <v>ADAMAOUA</v>
          </cell>
        </row>
        <row r="403">
          <cell r="D403" t="str">
            <v>EXN_355</v>
          </cell>
          <cell r="E403" t="str">
            <v>Maroua</v>
          </cell>
        </row>
        <row r="404">
          <cell r="D404" t="str">
            <v>OST_177</v>
          </cell>
          <cell r="E404" t="str">
            <v>OUEST</v>
          </cell>
        </row>
        <row r="405">
          <cell r="D405" t="str">
            <v>CTR_274</v>
          </cell>
          <cell r="E405" t="str">
            <v>Yaounde</v>
          </cell>
        </row>
        <row r="406">
          <cell r="D406" t="str">
            <v>LIT_775</v>
          </cell>
          <cell r="E406" t="str">
            <v>Douala</v>
          </cell>
        </row>
        <row r="407">
          <cell r="D407" t="str">
            <v>SUO_234</v>
          </cell>
          <cell r="E407" t="str">
            <v>SUD-OUEST</v>
          </cell>
        </row>
        <row r="408">
          <cell r="D408" t="str">
            <v>SUO_133</v>
          </cell>
          <cell r="E408" t="str">
            <v>SUD-OUEST</v>
          </cell>
        </row>
        <row r="409">
          <cell r="D409" t="str">
            <v>CTR_237</v>
          </cell>
          <cell r="E409" t="str">
            <v>Yaounde</v>
          </cell>
        </row>
        <row r="410">
          <cell r="D410" t="str">
            <v>NRO_247</v>
          </cell>
          <cell r="E410" t="str">
            <v>NORD-OUEST</v>
          </cell>
        </row>
        <row r="411">
          <cell r="D411" t="str">
            <v>OST_262</v>
          </cell>
          <cell r="E411" t="str">
            <v>NORD-OUEST</v>
          </cell>
        </row>
        <row r="412">
          <cell r="D412" t="str">
            <v>LIT_501</v>
          </cell>
          <cell r="E412" t="str">
            <v>LITTORAL</v>
          </cell>
        </row>
        <row r="413">
          <cell r="D413" t="str">
            <v>CTR_009</v>
          </cell>
          <cell r="E413" t="str">
            <v>Yaounde</v>
          </cell>
        </row>
        <row r="414">
          <cell r="D414" t="str">
            <v>ADM_065</v>
          </cell>
          <cell r="E414" t="str">
            <v>ADAMAOUA</v>
          </cell>
        </row>
        <row r="415">
          <cell r="D415" t="str">
            <v>OST_227</v>
          </cell>
          <cell r="E415" t="str">
            <v>OUEST</v>
          </cell>
        </row>
        <row r="416">
          <cell r="D416" t="str">
            <v>ADM_073</v>
          </cell>
          <cell r="E416" t="str">
            <v>Ngaoundere</v>
          </cell>
        </row>
        <row r="417">
          <cell r="D417" t="str">
            <v>ADM_112</v>
          </cell>
          <cell r="E417" t="str">
            <v>NGAOUNDERE</v>
          </cell>
        </row>
        <row r="418">
          <cell r="D418" t="str">
            <v>CTR_824</v>
          </cell>
          <cell r="E418" t="str">
            <v>Yaounde</v>
          </cell>
        </row>
        <row r="419">
          <cell r="D419" t="str">
            <v>EXN_194</v>
          </cell>
          <cell r="E419" t="str">
            <v>EXTREME-NORD</v>
          </cell>
        </row>
        <row r="420">
          <cell r="D420" t="str">
            <v>ADM_021</v>
          </cell>
          <cell r="E420" t="str">
            <v>ADAMAOUA</v>
          </cell>
        </row>
        <row r="421">
          <cell r="D421" t="str">
            <v>CTR_659</v>
          </cell>
          <cell r="E421" t="str">
            <v>CENTRE</v>
          </cell>
        </row>
        <row r="422">
          <cell r="D422" t="str">
            <v>CTR_640</v>
          </cell>
          <cell r="E422" t="str">
            <v>Yaounde</v>
          </cell>
        </row>
        <row r="423">
          <cell r="D423" t="str">
            <v>CTR_948</v>
          </cell>
          <cell r="E423" t="str">
            <v>Yaounde</v>
          </cell>
        </row>
        <row r="424">
          <cell r="D424" t="str">
            <v>CTR_168</v>
          </cell>
          <cell r="E424" t="str">
            <v>Yaounde</v>
          </cell>
        </row>
        <row r="425">
          <cell r="D425" t="str">
            <v>EXN_086</v>
          </cell>
          <cell r="E425" t="str">
            <v>Maroua</v>
          </cell>
        </row>
        <row r="426">
          <cell r="D426" t="str">
            <v>CTR_446</v>
          </cell>
          <cell r="E426" t="str">
            <v>Yaounde</v>
          </cell>
        </row>
        <row r="427">
          <cell r="D427" t="str">
            <v>CTR_622</v>
          </cell>
          <cell r="E427" t="str">
            <v>Yaounde</v>
          </cell>
        </row>
        <row r="428">
          <cell r="D428" t="str">
            <v>OST_170</v>
          </cell>
          <cell r="E428" t="str">
            <v>Bafoussam</v>
          </cell>
        </row>
        <row r="429">
          <cell r="D429" t="str">
            <v>OST_107</v>
          </cell>
          <cell r="E429" t="str">
            <v>Bafoussam</v>
          </cell>
        </row>
        <row r="430">
          <cell r="D430" t="str">
            <v>SUO_235</v>
          </cell>
          <cell r="E430" t="str">
            <v>SUD-OUEST</v>
          </cell>
        </row>
        <row r="431">
          <cell r="D431" t="str">
            <v>CTR_633</v>
          </cell>
          <cell r="E431" t="str">
            <v>Yaounde</v>
          </cell>
        </row>
        <row r="432">
          <cell r="D432" t="str">
            <v>SUO_245</v>
          </cell>
          <cell r="E432" t="str">
            <v>SUD-OUEST</v>
          </cell>
        </row>
        <row r="433">
          <cell r="D433" t="str">
            <v>CTR_479</v>
          </cell>
          <cell r="E433" t="str">
            <v>Yaounde</v>
          </cell>
        </row>
        <row r="434">
          <cell r="D434" t="str">
            <v>EXN_134</v>
          </cell>
          <cell r="E434" t="str">
            <v>EXTREME-NORD</v>
          </cell>
        </row>
        <row r="435">
          <cell r="D435" t="str">
            <v>LIT_851</v>
          </cell>
          <cell r="E435" t="str">
            <v>Douala</v>
          </cell>
        </row>
        <row r="436">
          <cell r="D436" t="str">
            <v>ADM_077</v>
          </cell>
          <cell r="E436" t="str">
            <v>Ngaoundere</v>
          </cell>
        </row>
        <row r="437">
          <cell r="D437" t="str">
            <v>SUD_204</v>
          </cell>
          <cell r="E437" t="str">
            <v>CENTRE</v>
          </cell>
        </row>
        <row r="438">
          <cell r="D438" t="str">
            <v>CTR_217</v>
          </cell>
          <cell r="E438" t="str">
            <v>Yaounde</v>
          </cell>
        </row>
        <row r="439">
          <cell r="D439" t="str">
            <v>CTR_099</v>
          </cell>
          <cell r="E439" t="str">
            <v>Yaounde</v>
          </cell>
        </row>
        <row r="440">
          <cell r="D440" t="str">
            <v>ADM_138</v>
          </cell>
          <cell r="E440" t="str">
            <v>ADAMAOUA</v>
          </cell>
        </row>
        <row r="441">
          <cell r="D441" t="str">
            <v>CTR_029</v>
          </cell>
          <cell r="E441" t="str">
            <v>Yaounde</v>
          </cell>
        </row>
        <row r="442">
          <cell r="D442" t="str">
            <v>CTR_266</v>
          </cell>
          <cell r="E442" t="str">
            <v>Yaounde</v>
          </cell>
        </row>
        <row r="443">
          <cell r="D443" t="str">
            <v>CTR_161</v>
          </cell>
          <cell r="E443" t="str">
            <v>Yaounde</v>
          </cell>
        </row>
        <row r="444">
          <cell r="D444" t="str">
            <v>SUO_003</v>
          </cell>
          <cell r="E444" t="str">
            <v>SUD-OUEST</v>
          </cell>
        </row>
        <row r="445">
          <cell r="D445" t="str">
            <v>LIT_766</v>
          </cell>
          <cell r="E445" t="str">
            <v>Douala</v>
          </cell>
        </row>
        <row r="446">
          <cell r="D446" t="str">
            <v>LIT_827</v>
          </cell>
          <cell r="E446" t="str">
            <v>Douala</v>
          </cell>
        </row>
        <row r="447">
          <cell r="D447" t="str">
            <v>SUO_181</v>
          </cell>
          <cell r="E447" t="str">
            <v>SUD-OUEST</v>
          </cell>
        </row>
        <row r="448">
          <cell r="D448" t="str">
            <v>NRD_054</v>
          </cell>
          <cell r="E448" t="str">
            <v>Garoua</v>
          </cell>
        </row>
        <row r="449">
          <cell r="D449" t="str">
            <v>SUO_259</v>
          </cell>
          <cell r="E449" t="str">
            <v>SUD-OUEST</v>
          </cell>
        </row>
        <row r="450">
          <cell r="D450" t="str">
            <v>CTR_374</v>
          </cell>
          <cell r="E450" t="str">
            <v>Yaounde</v>
          </cell>
        </row>
        <row r="451">
          <cell r="D451" t="str">
            <v>EST_043</v>
          </cell>
          <cell r="E451" t="str">
            <v>CENTRE</v>
          </cell>
        </row>
        <row r="452">
          <cell r="D452" t="str">
            <v>CTR_1054</v>
          </cell>
          <cell r="E452" t="str">
            <v>Yaounde</v>
          </cell>
        </row>
        <row r="453">
          <cell r="D453" t="str">
            <v>NRO_023</v>
          </cell>
          <cell r="E453" t="str">
            <v>NORD-OUEST</v>
          </cell>
        </row>
        <row r="454">
          <cell r="D454" t="str">
            <v>EXN_237</v>
          </cell>
          <cell r="E454" t="str">
            <v>Maroua</v>
          </cell>
        </row>
        <row r="455">
          <cell r="D455" t="str">
            <v>CTR_623</v>
          </cell>
          <cell r="E455" t="str">
            <v>Yaounde</v>
          </cell>
        </row>
        <row r="456">
          <cell r="D456" t="str">
            <v>SUO_063</v>
          </cell>
          <cell r="E456" t="str">
            <v>SUD-OUEST</v>
          </cell>
        </row>
        <row r="457">
          <cell r="D457" t="str">
            <v>CTR_276</v>
          </cell>
          <cell r="E457" t="str">
            <v>Yaounde</v>
          </cell>
        </row>
        <row r="458">
          <cell r="D458" t="str">
            <v>CTR_378</v>
          </cell>
          <cell r="E458" t="str">
            <v>Yaounde</v>
          </cell>
        </row>
        <row r="459">
          <cell r="D459" t="str">
            <v>CTR_724</v>
          </cell>
          <cell r="E459" t="str">
            <v>Yaounde</v>
          </cell>
        </row>
        <row r="460">
          <cell r="D460" t="str">
            <v>SUD_161</v>
          </cell>
          <cell r="E460" t="str">
            <v>CENTRE</v>
          </cell>
        </row>
        <row r="461">
          <cell r="D461" t="str">
            <v>OST_087</v>
          </cell>
          <cell r="E461" t="str">
            <v>OUEST</v>
          </cell>
        </row>
        <row r="462">
          <cell r="D462" t="str">
            <v>LIT_121</v>
          </cell>
          <cell r="E462" t="str">
            <v>LITTORAL</v>
          </cell>
        </row>
        <row r="463">
          <cell r="D463" t="str">
            <v>LIT_169</v>
          </cell>
          <cell r="E463" t="str">
            <v>LITTORAL</v>
          </cell>
        </row>
        <row r="464">
          <cell r="D464" t="str">
            <v>EXN_045</v>
          </cell>
          <cell r="E464" t="str">
            <v>Maroua</v>
          </cell>
        </row>
        <row r="465">
          <cell r="D465" t="str">
            <v>NRD_091</v>
          </cell>
          <cell r="E465" t="str">
            <v>NORD</v>
          </cell>
        </row>
        <row r="466">
          <cell r="D466" t="str">
            <v>CTR_436</v>
          </cell>
          <cell r="E466" t="str">
            <v>CENTRE</v>
          </cell>
        </row>
        <row r="467">
          <cell r="D467" t="str">
            <v>CTR_702_indoor_8F</v>
          </cell>
          <cell r="E467" t="str">
            <v>Yaounde</v>
          </cell>
        </row>
        <row r="468">
          <cell r="D468" t="str">
            <v>SUD_066</v>
          </cell>
          <cell r="E468" t="str">
            <v>CENTRE</v>
          </cell>
        </row>
        <row r="469">
          <cell r="D469" t="str">
            <v>CTR_022</v>
          </cell>
          <cell r="E469" t="str">
            <v>CENTRE</v>
          </cell>
        </row>
        <row r="470">
          <cell r="D470" t="str">
            <v>CTR_362</v>
          </cell>
          <cell r="E470" t="str">
            <v>CENTRE</v>
          </cell>
        </row>
        <row r="471">
          <cell r="D471" t="str">
            <v>ADM_045</v>
          </cell>
          <cell r="E471" t="str">
            <v>ADAMAOUA</v>
          </cell>
        </row>
        <row r="472">
          <cell r="D472" t="str">
            <v>CTR_828</v>
          </cell>
          <cell r="E472" t="str">
            <v>CENTRE</v>
          </cell>
        </row>
        <row r="473">
          <cell r="D473" t="str">
            <v>CTR_716</v>
          </cell>
          <cell r="E473" t="str">
            <v>Yaounde</v>
          </cell>
        </row>
        <row r="474">
          <cell r="D474" t="str">
            <v>LIT_156</v>
          </cell>
          <cell r="E474" t="str">
            <v>Douala</v>
          </cell>
        </row>
        <row r="475">
          <cell r="D475" t="str">
            <v>LIT_367</v>
          </cell>
          <cell r="E475" t="str">
            <v>Douala</v>
          </cell>
        </row>
        <row r="476">
          <cell r="D476" t="str">
            <v>NRD_123</v>
          </cell>
          <cell r="E476" t="str">
            <v>NORD</v>
          </cell>
        </row>
        <row r="477">
          <cell r="D477" t="str">
            <v>NRO_259</v>
          </cell>
          <cell r="E477" t="str">
            <v>NORD-OUEST</v>
          </cell>
        </row>
        <row r="478">
          <cell r="D478" t="str">
            <v>NRO_101</v>
          </cell>
          <cell r="E478" t="str">
            <v>NORD-OUEST</v>
          </cell>
        </row>
        <row r="479">
          <cell r="D479" t="str">
            <v>NRD_015</v>
          </cell>
          <cell r="E479" t="str">
            <v>NORD</v>
          </cell>
        </row>
        <row r="480">
          <cell r="D480" t="str">
            <v>LIT_180</v>
          </cell>
          <cell r="E480" t="str">
            <v>LITTORAL</v>
          </cell>
        </row>
        <row r="481">
          <cell r="D481" t="str">
            <v>EST_203</v>
          </cell>
          <cell r="E481" t="str">
            <v>CENTRE</v>
          </cell>
        </row>
        <row r="482">
          <cell r="D482" t="str">
            <v>OST_155</v>
          </cell>
          <cell r="E482" t="str">
            <v>OUEST</v>
          </cell>
        </row>
        <row r="483">
          <cell r="D483" t="str">
            <v>NRO_133</v>
          </cell>
          <cell r="E483" t="str">
            <v>NORD-OUEST</v>
          </cell>
        </row>
        <row r="484">
          <cell r="D484" t="str">
            <v>EXN_049</v>
          </cell>
          <cell r="E484" t="str">
            <v>EXTREME-NORD</v>
          </cell>
        </row>
        <row r="485">
          <cell r="D485" t="str">
            <v>SUD_262</v>
          </cell>
          <cell r="E485" t="str">
            <v>CENTRE</v>
          </cell>
        </row>
        <row r="486">
          <cell r="D486" t="str">
            <v>SUO_030</v>
          </cell>
          <cell r="E486" t="str">
            <v>SUD-OUEST</v>
          </cell>
        </row>
        <row r="487">
          <cell r="D487" t="str">
            <v>CTR_846</v>
          </cell>
          <cell r="E487" t="str">
            <v>Yaounde</v>
          </cell>
        </row>
        <row r="488">
          <cell r="D488" t="str">
            <v>CTR_397</v>
          </cell>
          <cell r="E488" t="str">
            <v>CENTRE</v>
          </cell>
        </row>
        <row r="489">
          <cell r="D489" t="str">
            <v>LIT_500</v>
          </cell>
          <cell r="E489" t="str">
            <v>LITTORAL</v>
          </cell>
        </row>
        <row r="490">
          <cell r="D490" t="str">
            <v>CTR_766</v>
          </cell>
          <cell r="E490" t="str">
            <v>Yaounde</v>
          </cell>
        </row>
        <row r="491">
          <cell r="D491" t="str">
            <v>CTR_549</v>
          </cell>
          <cell r="E491" t="str">
            <v>Yaounde</v>
          </cell>
        </row>
        <row r="492">
          <cell r="D492" t="str">
            <v>SUD_205</v>
          </cell>
          <cell r="E492" t="str">
            <v>CENTRE</v>
          </cell>
        </row>
        <row r="493">
          <cell r="D493" t="str">
            <v>OST_175</v>
          </cell>
          <cell r="E493" t="str">
            <v>OUEST</v>
          </cell>
        </row>
        <row r="494">
          <cell r="D494" t="str">
            <v>SUD_163</v>
          </cell>
          <cell r="E494" t="str">
            <v>CENTRE</v>
          </cell>
        </row>
        <row r="495">
          <cell r="D495" t="str">
            <v>SUD_159</v>
          </cell>
          <cell r="E495" t="str">
            <v>CENTRE</v>
          </cell>
        </row>
        <row r="496">
          <cell r="D496" t="str">
            <v>SUO_100</v>
          </cell>
          <cell r="E496" t="str">
            <v>SUD-OUEST</v>
          </cell>
        </row>
        <row r="497">
          <cell r="D497" t="str">
            <v>NRO_231</v>
          </cell>
          <cell r="E497" t="str">
            <v>NORD-OUEST</v>
          </cell>
        </row>
        <row r="498">
          <cell r="D498" t="str">
            <v>NRD_087</v>
          </cell>
          <cell r="E498" t="str">
            <v>NORD</v>
          </cell>
        </row>
        <row r="499">
          <cell r="D499" t="str">
            <v>SUO_097</v>
          </cell>
          <cell r="E499" t="str">
            <v>SUD-OUEST</v>
          </cell>
        </row>
        <row r="500">
          <cell r="D500" t="str">
            <v>ADM_052</v>
          </cell>
          <cell r="E500" t="str">
            <v>ADAMAOUA</v>
          </cell>
        </row>
        <row r="501">
          <cell r="D501" t="str">
            <v>ADM_098</v>
          </cell>
          <cell r="E501" t="str">
            <v>ADAMAOUA</v>
          </cell>
        </row>
        <row r="502">
          <cell r="D502" t="str">
            <v>CTR_254</v>
          </cell>
          <cell r="E502" t="str">
            <v>Yaounde</v>
          </cell>
        </row>
        <row r="503">
          <cell r="D503" t="str">
            <v>CTR_671</v>
          </cell>
          <cell r="E503" t="str">
            <v>Yaounde</v>
          </cell>
        </row>
        <row r="504">
          <cell r="D504" t="str">
            <v>EST_104</v>
          </cell>
          <cell r="E504" t="str">
            <v>CENTRE</v>
          </cell>
        </row>
        <row r="505">
          <cell r="D505" t="str">
            <v>CTR_564</v>
          </cell>
          <cell r="E505" t="str">
            <v>Yaounde</v>
          </cell>
        </row>
        <row r="506">
          <cell r="D506" t="str">
            <v>SUD_257</v>
          </cell>
          <cell r="E506" t="str">
            <v>CENTRE</v>
          </cell>
        </row>
        <row r="507">
          <cell r="D507" t="str">
            <v>CTR_032</v>
          </cell>
          <cell r="E507" t="str">
            <v>CENTRE</v>
          </cell>
        </row>
        <row r="508">
          <cell r="D508" t="str">
            <v>OST_121</v>
          </cell>
          <cell r="E508" t="str">
            <v>Bafoussam</v>
          </cell>
        </row>
        <row r="509">
          <cell r="D509" t="str">
            <v>ADM_033</v>
          </cell>
          <cell r="E509" t="str">
            <v>Ngaoundere</v>
          </cell>
        </row>
        <row r="510">
          <cell r="D510" t="str">
            <v>NRD_153</v>
          </cell>
          <cell r="E510" t="str">
            <v>NORD</v>
          </cell>
        </row>
        <row r="511">
          <cell r="D511" t="str">
            <v>CTR_390</v>
          </cell>
          <cell r="E511" t="str">
            <v>Yaounde</v>
          </cell>
        </row>
        <row r="512">
          <cell r="D512" t="str">
            <v>SUO_150</v>
          </cell>
          <cell r="E512" t="str">
            <v>SUD-OUEST</v>
          </cell>
        </row>
        <row r="513">
          <cell r="D513" t="str">
            <v>NRO_039</v>
          </cell>
          <cell r="E513" t="str">
            <v>NORD-OUEST</v>
          </cell>
        </row>
        <row r="514">
          <cell r="D514" t="str">
            <v>EST_053</v>
          </cell>
          <cell r="E514" t="str">
            <v>CENTRE</v>
          </cell>
        </row>
        <row r="515">
          <cell r="D515" t="str">
            <v>NRO_044</v>
          </cell>
          <cell r="E515" t="str">
            <v>NORD-OUEST</v>
          </cell>
        </row>
        <row r="516">
          <cell r="D516" t="str">
            <v>SUD_108</v>
          </cell>
          <cell r="E516" t="str">
            <v>CENTRE</v>
          </cell>
        </row>
        <row r="517">
          <cell r="D517" t="str">
            <v>NRO_236</v>
          </cell>
          <cell r="E517" t="str">
            <v>NORD-OUEST</v>
          </cell>
        </row>
        <row r="518">
          <cell r="D518" t="str">
            <v>LIT_265</v>
          </cell>
          <cell r="E518" t="str">
            <v>Douala</v>
          </cell>
        </row>
        <row r="519">
          <cell r="D519" t="str">
            <v>SUO_096</v>
          </cell>
          <cell r="E519" t="str">
            <v>SUD-OUEST</v>
          </cell>
        </row>
        <row r="520">
          <cell r="D520" t="str">
            <v>NRD_059</v>
          </cell>
          <cell r="E520" t="str">
            <v>NORD</v>
          </cell>
        </row>
        <row r="521">
          <cell r="D521" t="str">
            <v>ADM_141</v>
          </cell>
          <cell r="E521" t="str">
            <v>ADAMAOUA</v>
          </cell>
        </row>
        <row r="522">
          <cell r="D522" t="str">
            <v>CTR_487</v>
          </cell>
          <cell r="E522" t="str">
            <v>Yaounde</v>
          </cell>
        </row>
        <row r="523">
          <cell r="D523" t="str">
            <v>CTR_946</v>
          </cell>
          <cell r="E523" t="str">
            <v>Yaounde</v>
          </cell>
        </row>
        <row r="524">
          <cell r="D524" t="str">
            <v>OST_120</v>
          </cell>
          <cell r="E524" t="str">
            <v>Bafoussam</v>
          </cell>
        </row>
        <row r="525">
          <cell r="D525" t="str">
            <v>SUO_017</v>
          </cell>
          <cell r="E525" t="str">
            <v>SUD-OUEST</v>
          </cell>
        </row>
        <row r="526">
          <cell r="D526" t="str">
            <v>NRO_087</v>
          </cell>
          <cell r="E526" t="str">
            <v>NORD-OUEST</v>
          </cell>
        </row>
        <row r="527">
          <cell r="D527" t="str">
            <v>LIT_372</v>
          </cell>
          <cell r="E527" t="str">
            <v>Douala</v>
          </cell>
        </row>
        <row r="528">
          <cell r="D528" t="str">
            <v>EXN_224</v>
          </cell>
          <cell r="E528" t="str">
            <v>EXTREME-NORD</v>
          </cell>
        </row>
        <row r="529">
          <cell r="D529" t="str">
            <v>ADM_103</v>
          </cell>
          <cell r="E529" t="str">
            <v>ADAMAOUA</v>
          </cell>
        </row>
        <row r="530">
          <cell r="D530" t="str">
            <v>CTR_379</v>
          </cell>
          <cell r="E530" t="str">
            <v>Yaounde</v>
          </cell>
        </row>
        <row r="531">
          <cell r="D531" t="str">
            <v>ADM_133</v>
          </cell>
          <cell r="E531" t="str">
            <v>ADAMAOUA</v>
          </cell>
        </row>
        <row r="532">
          <cell r="D532" t="str">
            <v>CTR_097</v>
          </cell>
          <cell r="E532" t="str">
            <v>CENTRE</v>
          </cell>
        </row>
        <row r="533">
          <cell r="D533" t="str">
            <v>ADM_038</v>
          </cell>
          <cell r="E533" t="str">
            <v>ADAMAOUA</v>
          </cell>
        </row>
        <row r="534">
          <cell r="D534" t="str">
            <v>SUD_093</v>
          </cell>
          <cell r="E534" t="str">
            <v>CENTRE</v>
          </cell>
        </row>
        <row r="535">
          <cell r="D535" t="str">
            <v>EXN_160</v>
          </cell>
          <cell r="E535" t="str">
            <v>EXTREME-NORD</v>
          </cell>
        </row>
        <row r="536">
          <cell r="D536" t="str">
            <v>ADM_015</v>
          </cell>
          <cell r="E536" t="str">
            <v>ADAMAOUA</v>
          </cell>
        </row>
        <row r="537">
          <cell r="D537" t="str">
            <v>CTR_169</v>
          </cell>
          <cell r="E537" t="str">
            <v>CENTRE</v>
          </cell>
        </row>
        <row r="538">
          <cell r="D538" t="str">
            <v>ADM_100</v>
          </cell>
          <cell r="E538" t="str">
            <v>ADAMAOUA</v>
          </cell>
        </row>
        <row r="539">
          <cell r="D539" t="str">
            <v>ADM_067</v>
          </cell>
          <cell r="E539" t="str">
            <v>ADAMAOUA</v>
          </cell>
        </row>
        <row r="540">
          <cell r="D540" t="str">
            <v>EST_042</v>
          </cell>
          <cell r="E540" t="str">
            <v>CENTRE</v>
          </cell>
        </row>
        <row r="541">
          <cell r="D541" t="str">
            <v>SUD_003</v>
          </cell>
          <cell r="E541" t="str">
            <v>CENTRE</v>
          </cell>
        </row>
        <row r="542">
          <cell r="D542" t="str">
            <v>CTR_879</v>
          </cell>
          <cell r="E542" t="str">
            <v>CENTRE</v>
          </cell>
        </row>
        <row r="543">
          <cell r="D543" t="str">
            <v>ADM_064</v>
          </cell>
          <cell r="E543" t="str">
            <v>ADAMAOUA</v>
          </cell>
        </row>
        <row r="544">
          <cell r="D544" t="str">
            <v>NRD_188</v>
          </cell>
          <cell r="E544" t="str">
            <v>Garoua</v>
          </cell>
        </row>
        <row r="545">
          <cell r="D545" t="str">
            <v>NRD_111</v>
          </cell>
          <cell r="E545" t="str">
            <v>NORD</v>
          </cell>
        </row>
        <row r="546">
          <cell r="D546" t="str">
            <v>CTR_167</v>
          </cell>
          <cell r="E546" t="str">
            <v>CENTRE</v>
          </cell>
        </row>
        <row r="547">
          <cell r="D547" t="str">
            <v>NRO_128</v>
          </cell>
          <cell r="E547" t="str">
            <v>NORD-OUEST</v>
          </cell>
        </row>
        <row r="548">
          <cell r="D548" t="str">
            <v>SUD_222</v>
          </cell>
          <cell r="E548" t="str">
            <v>CENTRE</v>
          </cell>
        </row>
        <row r="549">
          <cell r="D549" t="str">
            <v>NRO_219</v>
          </cell>
          <cell r="E549" t="str">
            <v>NORD-OUEST</v>
          </cell>
        </row>
        <row r="550">
          <cell r="D550" t="str">
            <v>NRO_010</v>
          </cell>
          <cell r="E550" t="str">
            <v>NORD-OUEST</v>
          </cell>
        </row>
        <row r="551">
          <cell r="D551" t="str">
            <v>CTR_166</v>
          </cell>
          <cell r="E551" t="str">
            <v>CENTRE</v>
          </cell>
        </row>
        <row r="552">
          <cell r="D552" t="str">
            <v>EXN_090</v>
          </cell>
          <cell r="E552" t="str">
            <v>Maroua</v>
          </cell>
        </row>
        <row r="553">
          <cell r="D553" t="str">
            <v>EST_012</v>
          </cell>
          <cell r="E553" t="str">
            <v>CENTRE</v>
          </cell>
        </row>
        <row r="554">
          <cell r="D554" t="str">
            <v>OST_182</v>
          </cell>
          <cell r="E554" t="str">
            <v>OUEST</v>
          </cell>
        </row>
        <row r="555">
          <cell r="D555" t="str">
            <v>EST_021</v>
          </cell>
          <cell r="E555" t="str">
            <v>CENTRE</v>
          </cell>
        </row>
        <row r="556">
          <cell r="D556" t="str">
            <v>ADM_122</v>
          </cell>
          <cell r="E556" t="str">
            <v>ADAMAOUA</v>
          </cell>
        </row>
        <row r="557">
          <cell r="D557" t="str">
            <v>NRO_227</v>
          </cell>
          <cell r="E557" t="str">
            <v>NORD-OUEST</v>
          </cell>
        </row>
        <row r="558">
          <cell r="D558" t="str">
            <v>SUD_120</v>
          </cell>
          <cell r="E558" t="str">
            <v>CENTRE</v>
          </cell>
        </row>
        <row r="559">
          <cell r="D559" t="str">
            <v>EXN_139</v>
          </cell>
          <cell r="E559" t="str">
            <v>EXTREME-NORD</v>
          </cell>
        </row>
        <row r="560">
          <cell r="D560" t="str">
            <v>EST_011</v>
          </cell>
          <cell r="E560" t="str">
            <v>CENTRE</v>
          </cell>
        </row>
        <row r="561">
          <cell r="D561" t="str">
            <v>NRO_218</v>
          </cell>
          <cell r="E561" t="str">
            <v>NORD-OUEST</v>
          </cell>
        </row>
        <row r="562">
          <cell r="D562" t="str">
            <v>OST_208</v>
          </cell>
          <cell r="E562" t="str">
            <v>OUEST</v>
          </cell>
        </row>
        <row r="563">
          <cell r="D563" t="str">
            <v>EXN_010</v>
          </cell>
          <cell r="E563" t="str">
            <v>EXTREME-NORD</v>
          </cell>
        </row>
        <row r="564">
          <cell r="D564" t="str">
            <v>CTR_799</v>
          </cell>
          <cell r="E564" t="str">
            <v>Yaounde</v>
          </cell>
        </row>
        <row r="565">
          <cell r="D565" t="str">
            <v>NRO_261</v>
          </cell>
          <cell r="E565" t="str">
            <v>NORD-OUEST</v>
          </cell>
        </row>
        <row r="566">
          <cell r="D566" t="str">
            <v>NRD_109</v>
          </cell>
          <cell r="E566" t="str">
            <v>NORD</v>
          </cell>
        </row>
        <row r="567">
          <cell r="D567" t="str">
            <v>LIT_536</v>
          </cell>
          <cell r="E567" t="str">
            <v>LITTORAL</v>
          </cell>
        </row>
        <row r="568">
          <cell r="D568" t="str">
            <v>SUO_163</v>
          </cell>
          <cell r="E568" t="str">
            <v>SUD-OUEST</v>
          </cell>
        </row>
        <row r="569">
          <cell r="D569" t="str">
            <v>OST_161</v>
          </cell>
          <cell r="E569" t="str">
            <v>OUEST</v>
          </cell>
        </row>
        <row r="570">
          <cell r="D570" t="str">
            <v>EST_102</v>
          </cell>
          <cell r="E570" t="str">
            <v>CENTRE</v>
          </cell>
        </row>
        <row r="571">
          <cell r="D571" t="str">
            <v>EST_084</v>
          </cell>
          <cell r="E571" t="str">
            <v>CENTRE</v>
          </cell>
        </row>
        <row r="572">
          <cell r="D572" t="str">
            <v>SUO_226</v>
          </cell>
          <cell r="E572" t="str">
            <v>SUD-OUEST</v>
          </cell>
        </row>
        <row r="573">
          <cell r="D573" t="str">
            <v>SUO_184</v>
          </cell>
          <cell r="E573" t="str">
            <v>SUD-OUEST</v>
          </cell>
        </row>
        <row r="574">
          <cell r="D574" t="str">
            <v>EXN_034</v>
          </cell>
          <cell r="E574" t="str">
            <v>EXTREME-NORD</v>
          </cell>
        </row>
        <row r="575">
          <cell r="D575" t="str">
            <v>NRD_129</v>
          </cell>
          <cell r="E575" t="str">
            <v>NORD</v>
          </cell>
        </row>
        <row r="576">
          <cell r="D576" t="str">
            <v>NRD_106</v>
          </cell>
          <cell r="E576" t="str">
            <v>NORD</v>
          </cell>
        </row>
        <row r="577">
          <cell r="D577" t="str">
            <v>OST_140</v>
          </cell>
          <cell r="E577" t="str">
            <v>OUEST</v>
          </cell>
        </row>
        <row r="578">
          <cell r="D578" t="str">
            <v>OST_143</v>
          </cell>
          <cell r="E578" t="str">
            <v>OUEST</v>
          </cell>
        </row>
        <row r="579">
          <cell r="D579" t="str">
            <v>NRO_041</v>
          </cell>
          <cell r="E579" t="str">
            <v>NORD-OUEST</v>
          </cell>
        </row>
        <row r="580">
          <cell r="D580" t="str">
            <v>EST_093</v>
          </cell>
          <cell r="E580" t="str">
            <v>CENTRE</v>
          </cell>
        </row>
        <row r="581">
          <cell r="D581" t="str">
            <v>NRO_024</v>
          </cell>
          <cell r="E581" t="str">
            <v>NORD-OUEST</v>
          </cell>
        </row>
        <row r="582">
          <cell r="D582" t="str">
            <v>NRO_021</v>
          </cell>
          <cell r="E582" t="str">
            <v>NORD-OUEST</v>
          </cell>
        </row>
        <row r="583">
          <cell r="D583" t="str">
            <v>OST_293</v>
          </cell>
          <cell r="E583" t="str">
            <v>OUEST</v>
          </cell>
        </row>
        <row r="584">
          <cell r="D584" t="str">
            <v>ADM_063</v>
          </cell>
          <cell r="E584" t="str">
            <v>ADAMAOUA</v>
          </cell>
        </row>
        <row r="585">
          <cell r="D585" t="str">
            <v>EXN_226</v>
          </cell>
          <cell r="E585" t="str">
            <v>EXTREME-NORD</v>
          </cell>
        </row>
        <row r="586">
          <cell r="D586" t="str">
            <v>CTR_556</v>
          </cell>
          <cell r="E586" t="str">
            <v>Yaounde</v>
          </cell>
        </row>
        <row r="587">
          <cell r="D587" t="str">
            <v>OST_224</v>
          </cell>
          <cell r="E587" t="str">
            <v>OUEST</v>
          </cell>
        </row>
        <row r="588">
          <cell r="D588" t="str">
            <v>OST_038</v>
          </cell>
          <cell r="E588" t="str">
            <v>OUEST</v>
          </cell>
        </row>
        <row r="589">
          <cell r="D589" t="str">
            <v>EXN_173</v>
          </cell>
          <cell r="E589" t="str">
            <v>EXTREME-NORD</v>
          </cell>
        </row>
        <row r="590">
          <cell r="D590" t="str">
            <v>NRO_009</v>
          </cell>
          <cell r="E590" t="str">
            <v>NORD-OUEST</v>
          </cell>
        </row>
        <row r="591">
          <cell r="D591" t="str">
            <v>LIT_735</v>
          </cell>
          <cell r="E591" t="str">
            <v>LITTORAL</v>
          </cell>
        </row>
        <row r="592">
          <cell r="D592" t="str">
            <v>EXN_807</v>
          </cell>
          <cell r="E592" t="str">
            <v>EXTREME-NORD</v>
          </cell>
        </row>
        <row r="593">
          <cell r="D593" t="str">
            <v>EXN_021</v>
          </cell>
          <cell r="E593" t="str">
            <v>EXTREME-NORD</v>
          </cell>
        </row>
        <row r="594">
          <cell r="D594" t="str">
            <v>NRO_258</v>
          </cell>
          <cell r="E594" t="str">
            <v>NORD-OUEST</v>
          </cell>
        </row>
        <row r="595">
          <cell r="D595" t="str">
            <v>EXN_041</v>
          </cell>
          <cell r="E595" t="str">
            <v>EXTREME-NORD</v>
          </cell>
        </row>
        <row r="596">
          <cell r="D596" t="str">
            <v>NRO_098</v>
          </cell>
          <cell r="E596" t="str">
            <v>NORD-OUEST</v>
          </cell>
        </row>
        <row r="597">
          <cell r="D597" t="str">
            <v>NRO_043</v>
          </cell>
          <cell r="E597" t="str">
            <v>NORD-OUEST</v>
          </cell>
        </row>
        <row r="598">
          <cell r="D598" t="str">
            <v>NRO_018</v>
          </cell>
          <cell r="E598" t="str">
            <v>NORD-OUEST</v>
          </cell>
        </row>
        <row r="599">
          <cell r="D599" t="str">
            <v>OST_222</v>
          </cell>
          <cell r="E599" t="str">
            <v>OUEST</v>
          </cell>
        </row>
        <row r="600">
          <cell r="D600" t="str">
            <v>SUD_127</v>
          </cell>
          <cell r="E600" t="str">
            <v>CENTRE</v>
          </cell>
        </row>
        <row r="601">
          <cell r="D601" t="str">
            <v>ADM_144</v>
          </cell>
          <cell r="E601" t="str">
            <v>ADAMAOUA</v>
          </cell>
        </row>
        <row r="602">
          <cell r="D602" t="str">
            <v>OST_126</v>
          </cell>
          <cell r="E602" t="str">
            <v>OUEST</v>
          </cell>
        </row>
        <row r="603">
          <cell r="D603" t="str">
            <v>NRD_070</v>
          </cell>
          <cell r="E603" t="str">
            <v>NORD</v>
          </cell>
        </row>
        <row r="604">
          <cell r="D604" t="str">
            <v>SUO_237</v>
          </cell>
          <cell r="E604" t="str">
            <v>SUD-OUEST</v>
          </cell>
        </row>
        <row r="605">
          <cell r="D605" t="str">
            <v>LIT_120</v>
          </cell>
          <cell r="E605" t="str">
            <v>Douala</v>
          </cell>
        </row>
        <row r="606">
          <cell r="D606" t="str">
            <v>CTR_583</v>
          </cell>
          <cell r="E606" t="str">
            <v>Yaounde</v>
          </cell>
        </row>
        <row r="607">
          <cell r="D607" t="str">
            <v>CTR_546</v>
          </cell>
          <cell r="E607" t="str">
            <v>CENTRE</v>
          </cell>
        </row>
        <row r="608">
          <cell r="D608" t="str">
            <v>CTR_547</v>
          </cell>
          <cell r="E608" t="str">
            <v>CENTRE</v>
          </cell>
        </row>
        <row r="609">
          <cell r="D609" t="str">
            <v>OST_195</v>
          </cell>
          <cell r="E609" t="str">
            <v>OUEST</v>
          </cell>
        </row>
        <row r="610">
          <cell r="D610" t="str">
            <v>SUO_165</v>
          </cell>
          <cell r="E610" t="str">
            <v>SUD-OUEST</v>
          </cell>
        </row>
        <row r="611">
          <cell r="D611" t="str">
            <v>EST_048</v>
          </cell>
          <cell r="E611" t="str">
            <v>CENTRE</v>
          </cell>
        </row>
        <row r="612">
          <cell r="D612" t="str">
            <v>CTR_784</v>
          </cell>
          <cell r="E612" t="str">
            <v>CENTRE</v>
          </cell>
        </row>
        <row r="613">
          <cell r="D613" t="str">
            <v>SUO_112</v>
          </cell>
          <cell r="E613" t="str">
            <v>SUD-OUEST</v>
          </cell>
        </row>
        <row r="614">
          <cell r="D614" t="str">
            <v>SUO_231</v>
          </cell>
          <cell r="E614" t="str">
            <v>SUD-OUEST</v>
          </cell>
        </row>
        <row r="615">
          <cell r="D615" t="str">
            <v>SUO_006</v>
          </cell>
          <cell r="E615" t="str">
            <v>SUD-OUEST</v>
          </cell>
        </row>
        <row r="616">
          <cell r="D616" t="str">
            <v>SUO_217</v>
          </cell>
          <cell r="E616" t="str">
            <v>SUD-OUEST</v>
          </cell>
        </row>
        <row r="617">
          <cell r="D617" t="str">
            <v>OST_075</v>
          </cell>
          <cell r="E617" t="str">
            <v>Bafoussam</v>
          </cell>
        </row>
        <row r="618">
          <cell r="D618" t="str">
            <v>EXN_125</v>
          </cell>
          <cell r="E618" t="str">
            <v>EXTREME-NORD</v>
          </cell>
        </row>
        <row r="619">
          <cell r="D619" t="str">
            <v>ADM_068</v>
          </cell>
          <cell r="E619" t="str">
            <v>ADAMAOUA</v>
          </cell>
        </row>
        <row r="620">
          <cell r="D620" t="str">
            <v>SUD_069</v>
          </cell>
          <cell r="E620" t="str">
            <v>CENTRE</v>
          </cell>
        </row>
        <row r="621">
          <cell r="D621" t="str">
            <v>EST_041</v>
          </cell>
          <cell r="E621" t="str">
            <v>CENTRE</v>
          </cell>
        </row>
        <row r="622">
          <cell r="D622" t="str">
            <v>EXN_100</v>
          </cell>
          <cell r="E622" t="str">
            <v>EXTREME-NORD</v>
          </cell>
        </row>
        <row r="623">
          <cell r="D623" t="str">
            <v>OST_294</v>
          </cell>
          <cell r="E623" t="str">
            <v>OUEST</v>
          </cell>
        </row>
        <row r="624">
          <cell r="D624" t="str">
            <v>CTR_177</v>
          </cell>
          <cell r="E624" t="str">
            <v>CENTRE</v>
          </cell>
        </row>
        <row r="625">
          <cell r="D625" t="str">
            <v>EST_018</v>
          </cell>
          <cell r="E625" t="str">
            <v>CENTRE</v>
          </cell>
        </row>
        <row r="626">
          <cell r="D626" t="str">
            <v>CTR_427</v>
          </cell>
          <cell r="E626" t="str">
            <v>Yaounde</v>
          </cell>
        </row>
        <row r="627">
          <cell r="D627" t="str">
            <v>LIT_313</v>
          </cell>
          <cell r="E627" t="str">
            <v>LITTORAL</v>
          </cell>
        </row>
        <row r="628">
          <cell r="D628" t="str">
            <v>EST_001</v>
          </cell>
          <cell r="E628" t="str">
            <v>CENTRE</v>
          </cell>
        </row>
        <row r="629">
          <cell r="D629" t="str">
            <v>LIT_671</v>
          </cell>
          <cell r="E629" t="str">
            <v>Douala</v>
          </cell>
        </row>
        <row r="630">
          <cell r="D630" t="str">
            <v>LIT_736</v>
          </cell>
          <cell r="E630" t="str">
            <v>Douala</v>
          </cell>
        </row>
        <row r="631">
          <cell r="D631" t="str">
            <v>LIT_287</v>
          </cell>
          <cell r="E631" t="str">
            <v>Douala</v>
          </cell>
        </row>
        <row r="632">
          <cell r="D632" t="str">
            <v>CTR_598</v>
          </cell>
          <cell r="E632" t="str">
            <v>Yaounde</v>
          </cell>
        </row>
        <row r="633">
          <cell r="D633" t="str">
            <v>LIT_582</v>
          </cell>
          <cell r="E633" t="str">
            <v>Douala</v>
          </cell>
        </row>
        <row r="634">
          <cell r="D634" t="str">
            <v>CTR_050</v>
          </cell>
          <cell r="E634" t="str">
            <v>Yaounde</v>
          </cell>
        </row>
        <row r="635">
          <cell r="D635" t="str">
            <v>CTR_874</v>
          </cell>
          <cell r="E635" t="str">
            <v>Yaounde</v>
          </cell>
        </row>
        <row r="636">
          <cell r="D636" t="str">
            <v>CTR_519</v>
          </cell>
          <cell r="E636" t="str">
            <v>Yaounde</v>
          </cell>
        </row>
        <row r="637">
          <cell r="D637" t="str">
            <v>CTR_579</v>
          </cell>
          <cell r="E637" t="str">
            <v>Yaounde</v>
          </cell>
        </row>
        <row r="638">
          <cell r="D638" t="str">
            <v>CTR_488</v>
          </cell>
          <cell r="E638" t="str">
            <v>Yaounde</v>
          </cell>
        </row>
        <row r="639">
          <cell r="D639" t="str">
            <v>NRO_030</v>
          </cell>
          <cell r="E639" t="str">
            <v>NORD-OUEST</v>
          </cell>
        </row>
        <row r="640">
          <cell r="D640" t="str">
            <v>SUO_101</v>
          </cell>
          <cell r="E640" t="str">
            <v>SUD-OUEST</v>
          </cell>
        </row>
        <row r="641">
          <cell r="D641" t="str">
            <v>LIT_674</v>
          </cell>
          <cell r="E641" t="str">
            <v>Douala</v>
          </cell>
        </row>
        <row r="642">
          <cell r="D642" t="str">
            <v>LIT_615</v>
          </cell>
          <cell r="E642" t="str">
            <v>Douala</v>
          </cell>
        </row>
        <row r="643">
          <cell r="D643" t="str">
            <v>NRD_259</v>
          </cell>
          <cell r="E643" t="str">
            <v>NORD</v>
          </cell>
        </row>
        <row r="644">
          <cell r="D644" t="str">
            <v>OST_220</v>
          </cell>
          <cell r="E644" t="str">
            <v>OUEST</v>
          </cell>
        </row>
        <row r="645">
          <cell r="D645" t="str">
            <v>CTR_654</v>
          </cell>
          <cell r="E645" t="str">
            <v>Yaounde</v>
          </cell>
        </row>
        <row r="646">
          <cell r="D646" t="str">
            <v>NRD_067</v>
          </cell>
          <cell r="E646" t="str">
            <v>Garoua</v>
          </cell>
        </row>
        <row r="647">
          <cell r="D647" t="str">
            <v>SUO_180</v>
          </cell>
          <cell r="E647" t="str">
            <v>SUD-OUEST</v>
          </cell>
        </row>
        <row r="648">
          <cell r="D648" t="str">
            <v>LIT_217</v>
          </cell>
          <cell r="E648" t="str">
            <v>Douala</v>
          </cell>
        </row>
        <row r="649">
          <cell r="D649" t="str">
            <v>SUO_048</v>
          </cell>
          <cell r="E649" t="str">
            <v>SUD-OUEST</v>
          </cell>
        </row>
        <row r="650">
          <cell r="D650" t="str">
            <v>NRD_163</v>
          </cell>
          <cell r="E650" t="str">
            <v>Garoua</v>
          </cell>
        </row>
        <row r="651">
          <cell r="D651" t="str">
            <v>CTR_639</v>
          </cell>
          <cell r="E651" t="str">
            <v>Yaounde</v>
          </cell>
        </row>
        <row r="652">
          <cell r="D652" t="str">
            <v>CTR_707</v>
          </cell>
          <cell r="E652" t="str">
            <v>Yaounde</v>
          </cell>
        </row>
        <row r="653">
          <cell r="D653" t="str">
            <v>SUD_076</v>
          </cell>
          <cell r="E653" t="str">
            <v>LITTORAL</v>
          </cell>
        </row>
        <row r="654">
          <cell r="D654" t="str">
            <v>NRD_089</v>
          </cell>
          <cell r="E654" t="str">
            <v>NORD</v>
          </cell>
        </row>
        <row r="655">
          <cell r="D655" t="str">
            <v>SUO_190</v>
          </cell>
          <cell r="E655" t="str">
            <v>SUD-OUEST</v>
          </cell>
        </row>
        <row r="656">
          <cell r="D656" t="str">
            <v>NRO_121</v>
          </cell>
          <cell r="E656" t="str">
            <v>NORD-OUEST</v>
          </cell>
        </row>
        <row r="657">
          <cell r="D657" t="str">
            <v>NRD_062</v>
          </cell>
          <cell r="E657" t="str">
            <v>Garoua</v>
          </cell>
        </row>
        <row r="658">
          <cell r="D658" t="str">
            <v>SUD_245</v>
          </cell>
          <cell r="E658" t="str">
            <v>CENTRE</v>
          </cell>
        </row>
        <row r="659">
          <cell r="D659" t="str">
            <v>CTR_712</v>
          </cell>
          <cell r="E659" t="str">
            <v>Yaounde</v>
          </cell>
        </row>
        <row r="660">
          <cell r="D660" t="str">
            <v>EXN_082</v>
          </cell>
          <cell r="E660" t="str">
            <v>Maroua</v>
          </cell>
        </row>
        <row r="661">
          <cell r="D661" t="str">
            <v>ADM_156</v>
          </cell>
          <cell r="E661" t="str">
            <v>CENTRE</v>
          </cell>
        </row>
        <row r="662">
          <cell r="D662" t="str">
            <v>NRO_127</v>
          </cell>
          <cell r="E662" t="str">
            <v>NORD-OUEST</v>
          </cell>
        </row>
        <row r="663">
          <cell r="D663" t="str">
            <v>ADM_004</v>
          </cell>
          <cell r="E663" t="str">
            <v>ADAMAOUA</v>
          </cell>
        </row>
        <row r="664">
          <cell r="D664" t="str">
            <v>EXN_197</v>
          </cell>
          <cell r="E664" t="str">
            <v>Maroua</v>
          </cell>
        </row>
        <row r="665">
          <cell r="D665" t="str">
            <v>SUD_081</v>
          </cell>
          <cell r="E665" t="str">
            <v>LITTORAL</v>
          </cell>
        </row>
        <row r="666">
          <cell r="D666" t="str">
            <v>LIT_261</v>
          </cell>
          <cell r="E666" t="str">
            <v>Douala</v>
          </cell>
        </row>
        <row r="667">
          <cell r="D667" t="str">
            <v>OST_297</v>
          </cell>
          <cell r="E667" t="str">
            <v>OUEST</v>
          </cell>
        </row>
        <row r="668">
          <cell r="D668" t="str">
            <v>OST_229</v>
          </cell>
          <cell r="E668" t="str">
            <v>OUEST</v>
          </cell>
        </row>
        <row r="669">
          <cell r="D669" t="str">
            <v>LIT_095</v>
          </cell>
          <cell r="E669" t="str">
            <v>Douala</v>
          </cell>
        </row>
        <row r="670">
          <cell r="D670" t="str">
            <v>LIT_655</v>
          </cell>
          <cell r="E670" t="str">
            <v>Douala</v>
          </cell>
        </row>
        <row r="671">
          <cell r="D671" t="str">
            <v>OST_112</v>
          </cell>
          <cell r="E671" t="str">
            <v>OUEST</v>
          </cell>
        </row>
        <row r="672">
          <cell r="D672" t="str">
            <v>CTR_261</v>
          </cell>
          <cell r="E672" t="str">
            <v>Yaounde</v>
          </cell>
        </row>
        <row r="673">
          <cell r="D673" t="str">
            <v>NRD_097</v>
          </cell>
          <cell r="E673" t="str">
            <v>Garoua</v>
          </cell>
        </row>
        <row r="674">
          <cell r="D674" t="str">
            <v>CTR_468</v>
          </cell>
          <cell r="E674" t="str">
            <v>Yaounde</v>
          </cell>
        </row>
        <row r="675">
          <cell r="D675" t="str">
            <v>LIT_728</v>
          </cell>
          <cell r="E675" t="str">
            <v>Douala</v>
          </cell>
        </row>
        <row r="676">
          <cell r="D676" t="str">
            <v>CTR_954</v>
          </cell>
          <cell r="E676" t="str">
            <v>Yaounde</v>
          </cell>
        </row>
        <row r="677">
          <cell r="D677" t="str">
            <v>NRO_005</v>
          </cell>
          <cell r="E677" t="str">
            <v>NORD-OUEST</v>
          </cell>
        </row>
        <row r="678">
          <cell r="D678" t="str">
            <v>SUO_131</v>
          </cell>
          <cell r="E678" t="str">
            <v>SUD-OUEST</v>
          </cell>
        </row>
        <row r="679">
          <cell r="D679" t="str">
            <v>NRO_032</v>
          </cell>
          <cell r="E679" t="str">
            <v>NORD-OUEST</v>
          </cell>
        </row>
        <row r="680">
          <cell r="D680" t="str">
            <v>LIT_116</v>
          </cell>
          <cell r="E680" t="str">
            <v>LITTORAL</v>
          </cell>
        </row>
        <row r="681">
          <cell r="D681" t="str">
            <v>CTR_668</v>
          </cell>
          <cell r="E681" t="str">
            <v>Yaounde</v>
          </cell>
        </row>
        <row r="682">
          <cell r="D682" t="str">
            <v>NRO_031</v>
          </cell>
          <cell r="E682" t="str">
            <v>NORD-OUEST</v>
          </cell>
        </row>
        <row r="683">
          <cell r="D683" t="str">
            <v>NRD_154</v>
          </cell>
          <cell r="E683" t="str">
            <v>NORD</v>
          </cell>
        </row>
        <row r="684">
          <cell r="D684" t="str">
            <v>NRD_149</v>
          </cell>
          <cell r="E684" t="str">
            <v>Garoua</v>
          </cell>
        </row>
        <row r="685">
          <cell r="D685" t="str">
            <v>CTR_529</v>
          </cell>
          <cell r="E685" t="str">
            <v>Yaounde</v>
          </cell>
        </row>
        <row r="686">
          <cell r="D686" t="str">
            <v>ADM_036</v>
          </cell>
          <cell r="E686" t="str">
            <v>Ngaoundere</v>
          </cell>
        </row>
        <row r="687">
          <cell r="D687" t="str">
            <v>CTR_417</v>
          </cell>
          <cell r="E687" t="str">
            <v>Yaounde</v>
          </cell>
        </row>
        <row r="688">
          <cell r="D688" t="str">
            <v>ADM_037</v>
          </cell>
          <cell r="E688" t="str">
            <v>ADAMAOUA</v>
          </cell>
        </row>
        <row r="689">
          <cell r="D689" t="str">
            <v>LIT_610</v>
          </cell>
          <cell r="E689" t="str">
            <v>Douala</v>
          </cell>
        </row>
        <row r="690">
          <cell r="D690" t="str">
            <v>LIT_249</v>
          </cell>
          <cell r="E690" t="str">
            <v>Douala</v>
          </cell>
        </row>
        <row r="691">
          <cell r="D691" t="str">
            <v>LIT_763</v>
          </cell>
          <cell r="E691" t="str">
            <v>Douala</v>
          </cell>
        </row>
        <row r="692">
          <cell r="D692" t="str">
            <v>EXN_233</v>
          </cell>
          <cell r="E692" t="str">
            <v>Maroua</v>
          </cell>
        </row>
        <row r="693">
          <cell r="D693" t="str">
            <v>EXN_157</v>
          </cell>
          <cell r="E693" t="str">
            <v>EXTREME-NORD</v>
          </cell>
        </row>
        <row r="694">
          <cell r="D694" t="str">
            <v>ADM_172</v>
          </cell>
          <cell r="E694" t="str">
            <v>Ngaoundere</v>
          </cell>
        </row>
        <row r="695">
          <cell r="D695" t="str">
            <v>ADM_164</v>
          </cell>
          <cell r="E695" t="str">
            <v>Ngaoundere</v>
          </cell>
        </row>
        <row r="696">
          <cell r="D696" t="str">
            <v>CTR_475</v>
          </cell>
          <cell r="E696" t="str">
            <v>Yaounde</v>
          </cell>
        </row>
        <row r="697">
          <cell r="D697" t="str">
            <v>LIT_482</v>
          </cell>
          <cell r="E697" t="str">
            <v>Douala</v>
          </cell>
        </row>
        <row r="698">
          <cell r="D698" t="str">
            <v>CTR_726</v>
          </cell>
          <cell r="E698" t="str">
            <v>Yaounde</v>
          </cell>
        </row>
        <row r="699">
          <cell r="D699" t="str">
            <v>CTR_1057</v>
          </cell>
          <cell r="E699" t="str">
            <v>Yaounde</v>
          </cell>
        </row>
        <row r="700">
          <cell r="D700" t="str">
            <v>CTR_056</v>
          </cell>
          <cell r="E700" t="str">
            <v>Yaounde</v>
          </cell>
        </row>
        <row r="701">
          <cell r="D701" t="str">
            <v>LIT_374</v>
          </cell>
          <cell r="E701" t="str">
            <v>Douala</v>
          </cell>
        </row>
        <row r="702">
          <cell r="D702" t="str">
            <v>ADM_142</v>
          </cell>
          <cell r="E702" t="str">
            <v>ADAMAOUA</v>
          </cell>
        </row>
        <row r="703">
          <cell r="D703" t="str">
            <v>LIT_741</v>
          </cell>
          <cell r="E703" t="str">
            <v>Douala</v>
          </cell>
        </row>
        <row r="704">
          <cell r="D704" t="str">
            <v>EXN_085</v>
          </cell>
          <cell r="E704" t="str">
            <v>Maroua</v>
          </cell>
        </row>
        <row r="705">
          <cell r="D705" t="str">
            <v>NRO_063</v>
          </cell>
          <cell r="E705" t="str">
            <v>NORD-OUEST</v>
          </cell>
        </row>
        <row r="706">
          <cell r="D706" t="str">
            <v>CTR_322</v>
          </cell>
          <cell r="E706" t="str">
            <v>Yaounde</v>
          </cell>
        </row>
        <row r="707">
          <cell r="D707" t="str">
            <v>LIT_614</v>
          </cell>
          <cell r="E707" t="str">
            <v>Douala</v>
          </cell>
        </row>
        <row r="708">
          <cell r="D708" t="str">
            <v>LIT_678</v>
          </cell>
          <cell r="E708" t="str">
            <v>Douala</v>
          </cell>
        </row>
        <row r="709">
          <cell r="D709" t="str">
            <v>CTR_007</v>
          </cell>
          <cell r="E709" t="str">
            <v>Yaounde</v>
          </cell>
        </row>
        <row r="710">
          <cell r="D710" t="str">
            <v>CTR_011</v>
          </cell>
          <cell r="E710" t="str">
            <v>Yaounde</v>
          </cell>
        </row>
        <row r="711">
          <cell r="D711" t="str">
            <v>EXN_017</v>
          </cell>
          <cell r="E711" t="str">
            <v>EXTREME-NORD</v>
          </cell>
        </row>
        <row r="712">
          <cell r="D712" t="str">
            <v>CTR_367</v>
          </cell>
          <cell r="E712" t="str">
            <v>CENTRE</v>
          </cell>
        </row>
        <row r="713">
          <cell r="D713" t="str">
            <v>EXN_096</v>
          </cell>
          <cell r="E713" t="str">
            <v>EXTREME-NORD</v>
          </cell>
        </row>
        <row r="714">
          <cell r="D714" t="str">
            <v>NRO_034</v>
          </cell>
          <cell r="E714" t="str">
            <v>NORD-OUEST</v>
          </cell>
        </row>
        <row r="715">
          <cell r="D715" t="str">
            <v>NRO_246</v>
          </cell>
          <cell r="E715" t="str">
            <v>NORD-OUEST</v>
          </cell>
        </row>
        <row r="716">
          <cell r="D716" t="str">
            <v>NRO_058</v>
          </cell>
          <cell r="E716" t="str">
            <v>NORD-OUEST</v>
          </cell>
        </row>
        <row r="717">
          <cell r="D717" t="str">
            <v>NRO_239</v>
          </cell>
          <cell r="E717" t="str">
            <v>NORD-OUEST</v>
          </cell>
        </row>
        <row r="718">
          <cell r="D718" t="str">
            <v>NRO_233</v>
          </cell>
          <cell r="E718" t="str">
            <v>NORD-OUEST</v>
          </cell>
        </row>
        <row r="719">
          <cell r="D719" t="str">
            <v>OST_096</v>
          </cell>
          <cell r="E719" t="str">
            <v>OUEST</v>
          </cell>
        </row>
        <row r="720">
          <cell r="D720" t="str">
            <v>EXN_146</v>
          </cell>
          <cell r="E720" t="str">
            <v>Maroua</v>
          </cell>
        </row>
        <row r="721">
          <cell r="D721" t="str">
            <v>NRO_256</v>
          </cell>
          <cell r="E721" t="str">
            <v>NORD-OUEST</v>
          </cell>
        </row>
        <row r="722">
          <cell r="D722" t="str">
            <v>CTR_214</v>
          </cell>
          <cell r="E722" t="str">
            <v>Yaounde</v>
          </cell>
        </row>
        <row r="723">
          <cell r="D723" t="str">
            <v>ADM_180</v>
          </cell>
          <cell r="E723" t="str">
            <v>Ngaoundere</v>
          </cell>
        </row>
        <row r="724">
          <cell r="D724" t="str">
            <v>CTR_248</v>
          </cell>
          <cell r="E724" t="str">
            <v>Yaounde</v>
          </cell>
        </row>
        <row r="725">
          <cell r="D725" t="str">
            <v>EXN_046</v>
          </cell>
          <cell r="E725" t="str">
            <v>Maroua</v>
          </cell>
        </row>
        <row r="726">
          <cell r="D726" t="str">
            <v>NRO_088</v>
          </cell>
          <cell r="E726" t="str">
            <v>NORD-OUEST</v>
          </cell>
        </row>
        <row r="727">
          <cell r="D727" t="str">
            <v>EXN_141</v>
          </cell>
          <cell r="E727" t="str">
            <v>EXTREME-NORD</v>
          </cell>
        </row>
        <row r="728">
          <cell r="D728" t="str">
            <v>SUO_216</v>
          </cell>
          <cell r="E728" t="str">
            <v>SUD-OUEST</v>
          </cell>
        </row>
        <row r="729">
          <cell r="D729" t="str">
            <v>ADM_131</v>
          </cell>
          <cell r="E729" t="str">
            <v>Ngaoundere</v>
          </cell>
        </row>
        <row r="730">
          <cell r="D730" t="str">
            <v>CTR_302</v>
          </cell>
          <cell r="E730" t="str">
            <v>CENTRE</v>
          </cell>
        </row>
        <row r="731">
          <cell r="D731" t="str">
            <v>LIT_445</v>
          </cell>
          <cell r="E731" t="str">
            <v>Douala</v>
          </cell>
        </row>
        <row r="732">
          <cell r="D732" t="str">
            <v>SUO_233</v>
          </cell>
          <cell r="E732" t="str">
            <v>SUD-OUEST</v>
          </cell>
        </row>
        <row r="733">
          <cell r="D733" t="str">
            <v>ADM_057</v>
          </cell>
          <cell r="E733" t="str">
            <v>Ngaoundere</v>
          </cell>
        </row>
        <row r="734">
          <cell r="D734" t="str">
            <v>NRD_147</v>
          </cell>
          <cell r="E734" t="str">
            <v>NORD</v>
          </cell>
        </row>
        <row r="735">
          <cell r="D735" t="str">
            <v>SUD_094</v>
          </cell>
          <cell r="E735" t="str">
            <v>LITTORAL</v>
          </cell>
        </row>
        <row r="736">
          <cell r="D736" t="str">
            <v>CTR_643</v>
          </cell>
          <cell r="E736" t="str">
            <v>Yaounde</v>
          </cell>
        </row>
        <row r="737">
          <cell r="D737" t="str">
            <v>LIT_009</v>
          </cell>
          <cell r="E737" t="str">
            <v>Douala</v>
          </cell>
        </row>
        <row r="738">
          <cell r="D738" t="str">
            <v>CTR_725</v>
          </cell>
          <cell r="E738" t="str">
            <v>Yaounde</v>
          </cell>
        </row>
        <row r="739">
          <cell r="D739" t="str">
            <v>CTR_434</v>
          </cell>
          <cell r="E739" t="str">
            <v>CENTRE</v>
          </cell>
        </row>
        <row r="740">
          <cell r="D740" t="str">
            <v>CTR_096</v>
          </cell>
          <cell r="E740" t="str">
            <v>Yaounde</v>
          </cell>
        </row>
        <row r="741">
          <cell r="D741" t="str">
            <v>CTR_320</v>
          </cell>
          <cell r="E741" t="str">
            <v>Yaounde</v>
          </cell>
        </row>
        <row r="742">
          <cell r="D742" t="str">
            <v>CTR_128</v>
          </cell>
          <cell r="E742" t="str">
            <v>Yaounde</v>
          </cell>
        </row>
        <row r="743">
          <cell r="D743" t="str">
            <v>NRO_135</v>
          </cell>
          <cell r="E743" t="str">
            <v>NORD-OUEST</v>
          </cell>
        </row>
        <row r="744">
          <cell r="D744" t="str">
            <v>CTR_303</v>
          </cell>
          <cell r="E744" t="str">
            <v>CENTRE</v>
          </cell>
        </row>
        <row r="745">
          <cell r="D745" t="str">
            <v>CTR_1055</v>
          </cell>
          <cell r="E745" t="str">
            <v>Yaounde</v>
          </cell>
        </row>
        <row r="746">
          <cell r="D746" t="str">
            <v>NRD_024</v>
          </cell>
          <cell r="E746" t="str">
            <v>NORD</v>
          </cell>
        </row>
        <row r="747">
          <cell r="D747" t="str">
            <v>CTR_132</v>
          </cell>
          <cell r="E747" t="str">
            <v>Yaounde</v>
          </cell>
        </row>
        <row r="748">
          <cell r="D748" t="str">
            <v>EXN_156</v>
          </cell>
          <cell r="E748" t="str">
            <v>Maroua</v>
          </cell>
        </row>
        <row r="749">
          <cell r="D749" t="str">
            <v>LIT_366</v>
          </cell>
          <cell r="E749" t="str">
            <v>Douala</v>
          </cell>
        </row>
        <row r="750">
          <cell r="D750" t="str">
            <v>SUO_210</v>
          </cell>
          <cell r="E750" t="str">
            <v>SUD-OUEST</v>
          </cell>
        </row>
        <row r="751">
          <cell r="D751" t="str">
            <v>LIT_686</v>
          </cell>
          <cell r="E751" t="str">
            <v>Douala</v>
          </cell>
        </row>
        <row r="752">
          <cell r="D752" t="str">
            <v>OST_214</v>
          </cell>
          <cell r="E752" t="str">
            <v>Bafoussam</v>
          </cell>
        </row>
        <row r="753">
          <cell r="D753" t="str">
            <v>SUD_079</v>
          </cell>
          <cell r="E753" t="str">
            <v>CENTRE</v>
          </cell>
        </row>
        <row r="754">
          <cell r="D754" t="str">
            <v>NRO_119</v>
          </cell>
          <cell r="E754" t="str">
            <v>NORD-OUEST</v>
          </cell>
        </row>
        <row r="755">
          <cell r="D755" t="str">
            <v>LIT_417</v>
          </cell>
          <cell r="E755" t="str">
            <v>Douala</v>
          </cell>
        </row>
        <row r="756">
          <cell r="D756" t="str">
            <v>ADM_109</v>
          </cell>
          <cell r="E756" t="str">
            <v>ADAMAOUA</v>
          </cell>
        </row>
        <row r="757">
          <cell r="D757" t="str">
            <v>CTR_159</v>
          </cell>
          <cell r="E757" t="str">
            <v>Yaounde</v>
          </cell>
        </row>
        <row r="758">
          <cell r="D758" t="str">
            <v>CTR_867</v>
          </cell>
          <cell r="E758" t="str">
            <v>CENTRE</v>
          </cell>
        </row>
        <row r="759">
          <cell r="D759" t="str">
            <v>CTR_064</v>
          </cell>
          <cell r="E759" t="str">
            <v>Yaounde</v>
          </cell>
        </row>
        <row r="760">
          <cell r="D760" t="str">
            <v>CTR_200</v>
          </cell>
          <cell r="E760" t="str">
            <v>Yaounde</v>
          </cell>
        </row>
        <row r="761">
          <cell r="D761" t="str">
            <v>CTR_130</v>
          </cell>
          <cell r="E761" t="str">
            <v>Yaounde</v>
          </cell>
        </row>
        <row r="762">
          <cell r="D762" t="str">
            <v>CTR_521</v>
          </cell>
          <cell r="E762" t="str">
            <v>Yaounde</v>
          </cell>
        </row>
        <row r="763">
          <cell r="D763" t="str">
            <v>CTR_872</v>
          </cell>
          <cell r="E763" t="str">
            <v>CENTRE</v>
          </cell>
        </row>
        <row r="764">
          <cell r="D764" t="str">
            <v>LIT_212</v>
          </cell>
          <cell r="E764" t="str">
            <v>LITTORAL</v>
          </cell>
        </row>
        <row r="765">
          <cell r="D765" t="str">
            <v>EXN_145</v>
          </cell>
          <cell r="E765" t="str">
            <v>Maroua</v>
          </cell>
        </row>
        <row r="766">
          <cell r="D766" t="str">
            <v>LIT_771</v>
          </cell>
          <cell r="E766" t="str">
            <v>Douala</v>
          </cell>
        </row>
        <row r="767">
          <cell r="D767" t="str">
            <v>OST_002</v>
          </cell>
          <cell r="E767" t="str">
            <v>Bafoussam</v>
          </cell>
        </row>
        <row r="768">
          <cell r="D768" t="str">
            <v>OST_115</v>
          </cell>
          <cell r="E768" t="str">
            <v>OUEST</v>
          </cell>
        </row>
        <row r="769">
          <cell r="D769" t="str">
            <v>CTR_062</v>
          </cell>
          <cell r="E769" t="str">
            <v>CENTRE</v>
          </cell>
        </row>
        <row r="770">
          <cell r="D770" t="str">
            <v>ADM_026</v>
          </cell>
          <cell r="E770" t="str">
            <v>Ngaoundere</v>
          </cell>
        </row>
        <row r="771">
          <cell r="D771" t="str">
            <v>CTR_195</v>
          </cell>
          <cell r="E771" t="str">
            <v>Yaounde</v>
          </cell>
        </row>
        <row r="772">
          <cell r="D772" t="str">
            <v>OST_067</v>
          </cell>
          <cell r="E772" t="str">
            <v>OUEST</v>
          </cell>
        </row>
        <row r="773">
          <cell r="D773" t="str">
            <v>EXN_052</v>
          </cell>
          <cell r="E773" t="str">
            <v>EXTREME-NORD</v>
          </cell>
        </row>
        <row r="774">
          <cell r="D774" t="str">
            <v>LIT_446</v>
          </cell>
          <cell r="E774" t="str">
            <v>Douala</v>
          </cell>
        </row>
        <row r="775">
          <cell r="D775" t="str">
            <v>OST_009</v>
          </cell>
          <cell r="E775" t="str">
            <v>OUEST</v>
          </cell>
        </row>
        <row r="776">
          <cell r="D776" t="str">
            <v>ADM_076</v>
          </cell>
          <cell r="E776" t="str">
            <v>Ngaoundere</v>
          </cell>
        </row>
        <row r="777">
          <cell r="D777" t="str">
            <v>OST_165</v>
          </cell>
          <cell r="E777" t="str">
            <v>OUEST</v>
          </cell>
        </row>
        <row r="778">
          <cell r="D778" t="str">
            <v>OST_251</v>
          </cell>
          <cell r="E778" t="str">
            <v>OUEST</v>
          </cell>
        </row>
        <row r="779">
          <cell r="D779" t="str">
            <v>LIT_136</v>
          </cell>
          <cell r="E779" t="str">
            <v>LITTORAL</v>
          </cell>
        </row>
        <row r="780">
          <cell r="D780" t="str">
            <v>SUO_071</v>
          </cell>
          <cell r="E780" t="str">
            <v>SUD-OUEST</v>
          </cell>
        </row>
        <row r="781">
          <cell r="D781" t="str">
            <v>EXN_071</v>
          </cell>
          <cell r="E781" t="str">
            <v>Maroua</v>
          </cell>
        </row>
        <row r="782">
          <cell r="D782" t="str">
            <v>ADM_082</v>
          </cell>
          <cell r="E782" t="str">
            <v>ADAMAOUA</v>
          </cell>
        </row>
        <row r="783">
          <cell r="D783" t="str">
            <v>NRD_158</v>
          </cell>
          <cell r="E783" t="str">
            <v>Garoua</v>
          </cell>
        </row>
        <row r="784">
          <cell r="D784" t="str">
            <v>NRD_088</v>
          </cell>
          <cell r="E784" t="str">
            <v>NORD</v>
          </cell>
        </row>
        <row r="785">
          <cell r="D785" t="str">
            <v>CTR_164</v>
          </cell>
          <cell r="E785" t="str">
            <v>Yaounde</v>
          </cell>
        </row>
        <row r="786">
          <cell r="D786" t="str">
            <v>CTR_472</v>
          </cell>
          <cell r="E786" t="str">
            <v>Yaounde</v>
          </cell>
        </row>
        <row r="787">
          <cell r="D787" t="str">
            <v>EST_074</v>
          </cell>
          <cell r="E787" t="str">
            <v>CENTRE</v>
          </cell>
        </row>
        <row r="788">
          <cell r="D788" t="str">
            <v>EST_056</v>
          </cell>
          <cell r="E788" t="str">
            <v>CENTRE</v>
          </cell>
        </row>
        <row r="789">
          <cell r="D789" t="str">
            <v>ADM_099</v>
          </cell>
          <cell r="E789" t="str">
            <v>ADAMAOUA</v>
          </cell>
        </row>
        <row r="790">
          <cell r="D790" t="str">
            <v>EST_071</v>
          </cell>
          <cell r="E790" t="str">
            <v>CENTRE</v>
          </cell>
        </row>
        <row r="791">
          <cell r="D791" t="str">
            <v>ADM_018</v>
          </cell>
          <cell r="E791" t="str">
            <v>Ngaoundere</v>
          </cell>
        </row>
        <row r="792">
          <cell r="D792" t="str">
            <v>LIT_733</v>
          </cell>
          <cell r="E792" t="str">
            <v>Douala</v>
          </cell>
        </row>
        <row r="793">
          <cell r="D793" t="str">
            <v>CTR_079</v>
          </cell>
          <cell r="E793" t="str">
            <v>Yaounde</v>
          </cell>
        </row>
        <row r="794">
          <cell r="D794" t="str">
            <v>SUD_092</v>
          </cell>
          <cell r="E794" t="str">
            <v>CENTRE</v>
          </cell>
        </row>
        <row r="795">
          <cell r="D795" t="str">
            <v>SUD_121</v>
          </cell>
          <cell r="E795" t="str">
            <v>CENTRE</v>
          </cell>
        </row>
        <row r="796">
          <cell r="D796" t="str">
            <v>OST_172</v>
          </cell>
          <cell r="E796" t="str">
            <v>Bafoussam</v>
          </cell>
        </row>
        <row r="797">
          <cell r="D797" t="str">
            <v>LIT_336</v>
          </cell>
          <cell r="E797" t="str">
            <v>Douala</v>
          </cell>
        </row>
        <row r="798">
          <cell r="D798" t="str">
            <v>CTR_655</v>
          </cell>
          <cell r="E798" t="str">
            <v>Yaounde</v>
          </cell>
        </row>
        <row r="799">
          <cell r="D799" t="str">
            <v>EXN_251</v>
          </cell>
          <cell r="E799" t="str">
            <v>EXTREME-NORD</v>
          </cell>
        </row>
        <row r="800">
          <cell r="D800" t="str">
            <v>LIT_514</v>
          </cell>
          <cell r="E800" t="str">
            <v>LITTORAL</v>
          </cell>
        </row>
        <row r="801">
          <cell r="D801" t="str">
            <v>EST_028</v>
          </cell>
          <cell r="E801" t="str">
            <v>CENTRE</v>
          </cell>
        </row>
        <row r="802">
          <cell r="D802" t="str">
            <v>SUO_243</v>
          </cell>
          <cell r="E802" t="str">
            <v>SUD-OUEST</v>
          </cell>
        </row>
        <row r="803">
          <cell r="D803" t="str">
            <v>NRO_253</v>
          </cell>
          <cell r="E803" t="str">
            <v>NORD-OUEST</v>
          </cell>
        </row>
        <row r="804">
          <cell r="D804" t="str">
            <v>SUO_187</v>
          </cell>
          <cell r="E804" t="str">
            <v>SUD-OUEST</v>
          </cell>
        </row>
        <row r="805">
          <cell r="D805" t="str">
            <v>SUO_207</v>
          </cell>
          <cell r="E805" t="str">
            <v>SUD-OUEST</v>
          </cell>
        </row>
        <row r="806">
          <cell r="D806" t="str">
            <v>SUO_109</v>
          </cell>
          <cell r="E806" t="str">
            <v>SUD-OUEST</v>
          </cell>
        </row>
        <row r="807">
          <cell r="D807" t="str">
            <v>EXN_211</v>
          </cell>
          <cell r="E807" t="str">
            <v>EXTREME-NORD</v>
          </cell>
        </row>
        <row r="808">
          <cell r="D808" t="str">
            <v>CTR_748</v>
          </cell>
          <cell r="E808" t="str">
            <v>Yaounde</v>
          </cell>
        </row>
        <row r="809">
          <cell r="D809" t="str">
            <v>LIT_439</v>
          </cell>
          <cell r="E809" t="str">
            <v>Douala</v>
          </cell>
        </row>
        <row r="810">
          <cell r="D810" t="str">
            <v>EXN_207</v>
          </cell>
          <cell r="E810" t="str">
            <v>EXTREME-NORD</v>
          </cell>
        </row>
        <row r="811">
          <cell r="D811" t="str">
            <v>EXN_181</v>
          </cell>
          <cell r="E811" t="str">
            <v>EXTREME-NORD</v>
          </cell>
        </row>
        <row r="812">
          <cell r="D812" t="str">
            <v>EXN_229</v>
          </cell>
          <cell r="E812" t="str">
            <v>EXTREME-NORD</v>
          </cell>
        </row>
        <row r="813">
          <cell r="D813" t="str">
            <v>LIT_183</v>
          </cell>
          <cell r="E813" t="str">
            <v>Douala</v>
          </cell>
        </row>
        <row r="814">
          <cell r="D814" t="str">
            <v>LIT_162</v>
          </cell>
          <cell r="E814" t="str">
            <v>Douala</v>
          </cell>
        </row>
        <row r="815">
          <cell r="D815" t="str">
            <v>SUD_247</v>
          </cell>
          <cell r="E815" t="str">
            <v>CENTRE</v>
          </cell>
        </row>
        <row r="816">
          <cell r="D816" t="str">
            <v>CTR_774</v>
          </cell>
          <cell r="E816" t="str">
            <v>Yaounde</v>
          </cell>
        </row>
        <row r="817">
          <cell r="D817" t="str">
            <v>EXN_215</v>
          </cell>
          <cell r="E817" t="str">
            <v>EXTREME-NORD</v>
          </cell>
        </row>
        <row r="818">
          <cell r="D818" t="str">
            <v>EXN_029</v>
          </cell>
          <cell r="E818" t="str">
            <v>EXTREME-NORD</v>
          </cell>
        </row>
        <row r="819">
          <cell r="D819" t="str">
            <v>CTR_850</v>
          </cell>
          <cell r="E819" t="str">
            <v>Yaounde</v>
          </cell>
        </row>
        <row r="820">
          <cell r="D820" t="str">
            <v>LIT_587</v>
          </cell>
          <cell r="E820" t="str">
            <v>Douala</v>
          </cell>
        </row>
        <row r="821">
          <cell r="D821" t="str">
            <v>NRO_093</v>
          </cell>
          <cell r="E821" t="str">
            <v>NORD-OUEST</v>
          </cell>
        </row>
        <row r="822">
          <cell r="D822" t="str">
            <v>LIT_643</v>
          </cell>
          <cell r="E822" t="str">
            <v>Douala</v>
          </cell>
        </row>
        <row r="823">
          <cell r="D823" t="str">
            <v>EXN_171</v>
          </cell>
          <cell r="E823" t="str">
            <v>EXTREME-NORD</v>
          </cell>
        </row>
        <row r="824">
          <cell r="D824" t="str">
            <v>EST_094</v>
          </cell>
          <cell r="E824" t="str">
            <v>CENTRE</v>
          </cell>
        </row>
        <row r="825">
          <cell r="D825" t="str">
            <v>LIT_168</v>
          </cell>
          <cell r="E825" t="str">
            <v>Douala</v>
          </cell>
        </row>
        <row r="826">
          <cell r="D826" t="str">
            <v>NRD_006</v>
          </cell>
          <cell r="E826" t="str">
            <v>NORD</v>
          </cell>
        </row>
        <row r="827">
          <cell r="D827" t="str">
            <v>SUO_230</v>
          </cell>
          <cell r="E827" t="str">
            <v>SUD-OUEST</v>
          </cell>
        </row>
        <row r="828">
          <cell r="D828" t="str">
            <v>OST_205</v>
          </cell>
          <cell r="E828" t="str">
            <v>OUEST</v>
          </cell>
        </row>
        <row r="829">
          <cell r="D829" t="str">
            <v>NRD_100</v>
          </cell>
          <cell r="E829" t="str">
            <v>NORD</v>
          </cell>
        </row>
        <row r="830">
          <cell r="D830" t="str">
            <v>LIT_179</v>
          </cell>
          <cell r="E830" t="str">
            <v>Douala</v>
          </cell>
        </row>
        <row r="831">
          <cell r="D831" t="str">
            <v>CTR_311</v>
          </cell>
          <cell r="E831" t="str">
            <v>CENTRE</v>
          </cell>
        </row>
        <row r="832">
          <cell r="D832" t="str">
            <v>LIT_402</v>
          </cell>
          <cell r="E832" t="str">
            <v>CENTRE</v>
          </cell>
        </row>
        <row r="833">
          <cell r="D833" t="str">
            <v>SUO_114</v>
          </cell>
          <cell r="E833" t="str">
            <v>SUD-OUEST</v>
          </cell>
        </row>
        <row r="834">
          <cell r="D834" t="str">
            <v>SUO_126</v>
          </cell>
          <cell r="E834" t="str">
            <v>SUD-OUEST</v>
          </cell>
        </row>
        <row r="835">
          <cell r="D835" t="str">
            <v>SUO_115</v>
          </cell>
          <cell r="E835" t="str">
            <v>SUD-OUEST</v>
          </cell>
        </row>
        <row r="836">
          <cell r="D836" t="str">
            <v>SUO_111</v>
          </cell>
          <cell r="E836" t="str">
            <v>SUD-OUEST</v>
          </cell>
        </row>
        <row r="837">
          <cell r="D837" t="str">
            <v>SUO_125</v>
          </cell>
          <cell r="E837" t="str">
            <v>SUD-OUEST</v>
          </cell>
        </row>
        <row r="838">
          <cell r="D838" t="str">
            <v>ADM_075</v>
          </cell>
          <cell r="E838" t="str">
            <v>ADAMAOUA</v>
          </cell>
        </row>
        <row r="839">
          <cell r="D839" t="str">
            <v>NRD_055</v>
          </cell>
          <cell r="E839" t="str">
            <v>NORD</v>
          </cell>
        </row>
        <row r="840">
          <cell r="D840" t="str">
            <v>NRD_056</v>
          </cell>
          <cell r="E840" t="str">
            <v>NORD</v>
          </cell>
        </row>
        <row r="841">
          <cell r="D841" t="str">
            <v>OST_259</v>
          </cell>
          <cell r="E841" t="str">
            <v>OUEST</v>
          </cell>
        </row>
        <row r="842">
          <cell r="D842" t="str">
            <v>EST_072</v>
          </cell>
          <cell r="E842" t="str">
            <v>CENTRE</v>
          </cell>
        </row>
        <row r="843">
          <cell r="D843" t="str">
            <v>LIT_236</v>
          </cell>
          <cell r="E843" t="str">
            <v>Douala</v>
          </cell>
        </row>
        <row r="844">
          <cell r="D844" t="str">
            <v>LIT_074</v>
          </cell>
          <cell r="E844" t="str">
            <v>Douala</v>
          </cell>
        </row>
        <row r="845">
          <cell r="D845" t="str">
            <v>LIT_379</v>
          </cell>
          <cell r="E845" t="str">
            <v>Douala</v>
          </cell>
        </row>
        <row r="846">
          <cell r="D846" t="str">
            <v>LIT_528</v>
          </cell>
          <cell r="E846" t="str">
            <v>Douala</v>
          </cell>
        </row>
        <row r="847">
          <cell r="D847" t="str">
            <v>NRO_131</v>
          </cell>
          <cell r="E847" t="str">
            <v>NORD-OUEST</v>
          </cell>
        </row>
        <row r="848">
          <cell r="D848" t="str">
            <v>LIT_730</v>
          </cell>
          <cell r="E848" t="str">
            <v>Douala</v>
          </cell>
        </row>
        <row r="849">
          <cell r="D849" t="str">
            <v>SUO_220</v>
          </cell>
          <cell r="E849" t="str">
            <v>SUD-OUEST</v>
          </cell>
        </row>
        <row r="850">
          <cell r="D850" t="str">
            <v>LIT_694</v>
          </cell>
          <cell r="E850" t="str">
            <v>Douala</v>
          </cell>
        </row>
        <row r="851">
          <cell r="D851" t="str">
            <v>LIT_034</v>
          </cell>
          <cell r="E851" t="str">
            <v>Douala</v>
          </cell>
        </row>
        <row r="852">
          <cell r="D852" t="str">
            <v>SUO_183</v>
          </cell>
          <cell r="E852" t="str">
            <v>SUD-OUEST</v>
          </cell>
        </row>
        <row r="853">
          <cell r="D853" t="str">
            <v>NRO_064</v>
          </cell>
          <cell r="E853" t="str">
            <v>NORD-OUEST</v>
          </cell>
        </row>
        <row r="854">
          <cell r="D854" t="str">
            <v>NRO_065</v>
          </cell>
          <cell r="E854" t="str">
            <v>NORD-OUEST</v>
          </cell>
        </row>
        <row r="855">
          <cell r="D855" t="str">
            <v>NRO_226</v>
          </cell>
          <cell r="E855" t="str">
            <v>NORD-OUEST</v>
          </cell>
        </row>
        <row r="856">
          <cell r="D856" t="str">
            <v>LIT_641</v>
          </cell>
          <cell r="E856" t="str">
            <v>Douala</v>
          </cell>
        </row>
        <row r="857">
          <cell r="D857" t="str">
            <v>OST_123</v>
          </cell>
          <cell r="E857" t="str">
            <v>OUEST</v>
          </cell>
        </row>
        <row r="858">
          <cell r="D858" t="str">
            <v>CTR_762</v>
          </cell>
          <cell r="E858" t="str">
            <v>Yaounde</v>
          </cell>
        </row>
        <row r="859">
          <cell r="D859" t="str">
            <v>LIT_407</v>
          </cell>
          <cell r="E859" t="str">
            <v>Douala</v>
          </cell>
        </row>
        <row r="860">
          <cell r="D860" t="str">
            <v>SUO_169</v>
          </cell>
          <cell r="E860" t="str">
            <v>SUD-OUEST</v>
          </cell>
        </row>
        <row r="861">
          <cell r="D861" t="str">
            <v>NRO_016</v>
          </cell>
          <cell r="E861" t="str">
            <v>NORD-OUEST</v>
          </cell>
        </row>
        <row r="862">
          <cell r="D862" t="str">
            <v>NRO_126</v>
          </cell>
          <cell r="E862" t="str">
            <v>NORD-OUEST</v>
          </cell>
        </row>
        <row r="863">
          <cell r="D863" t="str">
            <v>NRO_124</v>
          </cell>
          <cell r="E863" t="str">
            <v>NORD-OUEST</v>
          </cell>
        </row>
        <row r="864">
          <cell r="D864" t="str">
            <v>EST_200</v>
          </cell>
          <cell r="E864" t="str">
            <v>CENTRE</v>
          </cell>
        </row>
        <row r="865">
          <cell r="D865" t="str">
            <v>OST_101</v>
          </cell>
          <cell r="E865" t="str">
            <v>OUEST</v>
          </cell>
        </row>
        <row r="866">
          <cell r="D866" t="str">
            <v>OST_362</v>
          </cell>
          <cell r="E866" t="str">
            <v>OUEST</v>
          </cell>
        </row>
        <row r="867">
          <cell r="D867" t="str">
            <v>LIT_314</v>
          </cell>
          <cell r="E867" t="str">
            <v>LITTORAL</v>
          </cell>
        </row>
        <row r="868">
          <cell r="D868" t="str">
            <v>OST_169</v>
          </cell>
          <cell r="E868" t="str">
            <v>Bafoussam</v>
          </cell>
        </row>
        <row r="869">
          <cell r="D869" t="str">
            <v>SUO_132</v>
          </cell>
          <cell r="E869" t="str">
            <v>SUD-OUEST</v>
          </cell>
        </row>
        <row r="870">
          <cell r="D870" t="str">
            <v>SUO_038</v>
          </cell>
          <cell r="E870" t="str">
            <v>SUD-OUEST</v>
          </cell>
        </row>
        <row r="871">
          <cell r="D871" t="str">
            <v>CTR_238</v>
          </cell>
          <cell r="E871" t="str">
            <v>Yaounde</v>
          </cell>
        </row>
        <row r="872">
          <cell r="D872" t="str">
            <v>LIT_343</v>
          </cell>
          <cell r="E872" t="str">
            <v>Douala</v>
          </cell>
        </row>
        <row r="873">
          <cell r="D873" t="str">
            <v>EXN_088</v>
          </cell>
          <cell r="E873" t="str">
            <v>Maroua</v>
          </cell>
        </row>
        <row r="874">
          <cell r="D874" t="str">
            <v>LIT_292</v>
          </cell>
          <cell r="E874" t="str">
            <v>Douala</v>
          </cell>
        </row>
        <row r="875">
          <cell r="D875" t="str">
            <v>NRO_148</v>
          </cell>
          <cell r="E875" t="str">
            <v>NORD-OUEST</v>
          </cell>
        </row>
        <row r="876">
          <cell r="D876" t="str">
            <v>LIT_283</v>
          </cell>
          <cell r="E876" t="str">
            <v>Douala</v>
          </cell>
        </row>
        <row r="877">
          <cell r="D877" t="str">
            <v>NRO_113</v>
          </cell>
          <cell r="E877" t="str">
            <v>NORD-OUEST</v>
          </cell>
        </row>
        <row r="878">
          <cell r="D878" t="str">
            <v>NRO_123</v>
          </cell>
          <cell r="E878" t="str">
            <v>NORD-OUEST</v>
          </cell>
        </row>
        <row r="879">
          <cell r="D879" t="str">
            <v>NRO_221</v>
          </cell>
          <cell r="E879" t="str">
            <v>NORD-OUEST</v>
          </cell>
        </row>
        <row r="880">
          <cell r="D880" t="str">
            <v>NRO_008</v>
          </cell>
          <cell r="E880" t="str">
            <v>NORD-OUEST</v>
          </cell>
        </row>
        <row r="881">
          <cell r="D881" t="str">
            <v>NRO_028</v>
          </cell>
          <cell r="E881" t="str">
            <v>NORD-OUEST</v>
          </cell>
        </row>
        <row r="882">
          <cell r="D882" t="str">
            <v>NRO_222</v>
          </cell>
          <cell r="E882" t="str">
            <v>NORD-OUEST</v>
          </cell>
        </row>
        <row r="883">
          <cell r="D883" t="str">
            <v>NRO_062</v>
          </cell>
          <cell r="E883" t="str">
            <v>NORD-OUEST</v>
          </cell>
        </row>
        <row r="884">
          <cell r="D884" t="str">
            <v>NRO_059</v>
          </cell>
          <cell r="E884" t="str">
            <v>NORD-OUEST</v>
          </cell>
        </row>
        <row r="885">
          <cell r="D885" t="str">
            <v>NRO_134</v>
          </cell>
          <cell r="E885" t="str">
            <v>SUD-OUEST</v>
          </cell>
        </row>
        <row r="886">
          <cell r="D886" t="str">
            <v>OST_113</v>
          </cell>
          <cell r="E886" t="str">
            <v>NORD-OUEST</v>
          </cell>
        </row>
        <row r="887">
          <cell r="D887" t="str">
            <v>NRO_002</v>
          </cell>
          <cell r="E887" t="str">
            <v>NORD-OUEST</v>
          </cell>
        </row>
        <row r="888">
          <cell r="D888" t="str">
            <v>NRO_147</v>
          </cell>
          <cell r="E888" t="str">
            <v>NORD-OUEST</v>
          </cell>
        </row>
        <row r="889">
          <cell r="D889" t="str">
            <v>NRO_243</v>
          </cell>
          <cell r="E889" t="str">
            <v>NORD-OUEST</v>
          </cell>
        </row>
        <row r="890">
          <cell r="D890" t="str">
            <v>NRO_229</v>
          </cell>
          <cell r="E890" t="str">
            <v>NORD-OUEST</v>
          </cell>
        </row>
        <row r="891">
          <cell r="D891" t="str">
            <v>CTR_337</v>
          </cell>
          <cell r="E891" t="str">
            <v>Yaounde</v>
          </cell>
        </row>
        <row r="892">
          <cell r="D892" t="str">
            <v>LIT_677</v>
          </cell>
          <cell r="E892" t="str">
            <v>Douala</v>
          </cell>
        </row>
        <row r="893">
          <cell r="D893" t="str">
            <v>CTR_484</v>
          </cell>
          <cell r="E893" t="str">
            <v>Yaounde</v>
          </cell>
        </row>
        <row r="894">
          <cell r="D894" t="str">
            <v>CTR_483</v>
          </cell>
          <cell r="E894" t="str">
            <v>Yaounde</v>
          </cell>
        </row>
        <row r="895">
          <cell r="D895" t="str">
            <v>NRO_117</v>
          </cell>
          <cell r="E895" t="str">
            <v>NORD-OUEST</v>
          </cell>
        </row>
        <row r="896">
          <cell r="D896" t="str">
            <v>NRO_125</v>
          </cell>
          <cell r="E896" t="str">
            <v>NORD-OUEST</v>
          </cell>
        </row>
        <row r="897">
          <cell r="D897" t="str">
            <v>NRO_130</v>
          </cell>
          <cell r="E897" t="str">
            <v>NORD-OUEST</v>
          </cell>
        </row>
        <row r="898">
          <cell r="D898" t="str">
            <v>NRO_120</v>
          </cell>
          <cell r="E898" t="str">
            <v>NORD-OUEST</v>
          </cell>
        </row>
        <row r="899">
          <cell r="D899" t="str">
            <v>NRO_122</v>
          </cell>
          <cell r="E899" t="str">
            <v>NORD-OUEST</v>
          </cell>
        </row>
        <row r="900">
          <cell r="D900" t="str">
            <v>NRO_067</v>
          </cell>
          <cell r="E900" t="str">
            <v>NORD-OUEST</v>
          </cell>
        </row>
        <row r="901">
          <cell r="D901" t="str">
            <v>NRO_029</v>
          </cell>
          <cell r="E901" t="str">
            <v>NORD-OUEST</v>
          </cell>
        </row>
        <row r="902">
          <cell r="D902" t="str">
            <v>NRO_118</v>
          </cell>
          <cell r="E902" t="str">
            <v>NORD-OUEST</v>
          </cell>
        </row>
        <row r="903">
          <cell r="D903" t="str">
            <v>NRO_244</v>
          </cell>
          <cell r="E903" t="str">
            <v>NORD-OUEST</v>
          </cell>
        </row>
        <row r="904">
          <cell r="D904" t="str">
            <v>CTR_771</v>
          </cell>
          <cell r="E904" t="str">
            <v>Yaounde</v>
          </cell>
        </row>
        <row r="905">
          <cell r="D905" t="str">
            <v>CTR_773</v>
          </cell>
          <cell r="E905" t="str">
            <v>Yaounde</v>
          </cell>
        </row>
        <row r="906">
          <cell r="D906" t="str">
            <v>CTR_342</v>
          </cell>
          <cell r="E906" t="str">
            <v>Yaounde</v>
          </cell>
        </row>
        <row r="907">
          <cell r="D907" t="str">
            <v>CTR_209</v>
          </cell>
          <cell r="E907" t="str">
            <v>Yaounde</v>
          </cell>
        </row>
        <row r="908">
          <cell r="D908" t="str">
            <v>CTR_621</v>
          </cell>
          <cell r="E908" t="str">
            <v>Yaounde</v>
          </cell>
        </row>
        <row r="909">
          <cell r="D909" t="str">
            <v>ADM_083</v>
          </cell>
          <cell r="E909" t="str">
            <v>Ngaoundere</v>
          </cell>
        </row>
        <row r="910">
          <cell r="D910" t="str">
            <v>CTR_377</v>
          </cell>
          <cell r="E910" t="str">
            <v>Yaounde</v>
          </cell>
        </row>
        <row r="911">
          <cell r="D911" t="str">
            <v>CTR_543</v>
          </cell>
          <cell r="E911" t="str">
            <v>Yaounde</v>
          </cell>
        </row>
        <row r="912">
          <cell r="D912" t="str">
            <v>CTR_570</v>
          </cell>
          <cell r="E912" t="str">
            <v>Yaounde</v>
          </cell>
        </row>
        <row r="913">
          <cell r="D913" t="str">
            <v>CTR_336</v>
          </cell>
          <cell r="E913" t="str">
            <v>Yaounde</v>
          </cell>
        </row>
        <row r="914">
          <cell r="D914" t="str">
            <v>CTR_578</v>
          </cell>
          <cell r="E914" t="str">
            <v>Yaounde</v>
          </cell>
        </row>
        <row r="915">
          <cell r="D915" t="str">
            <v>LIT_419</v>
          </cell>
          <cell r="E915" t="str">
            <v>Douala</v>
          </cell>
        </row>
        <row r="916">
          <cell r="D916" t="str">
            <v>LIT_339</v>
          </cell>
          <cell r="E916" t="str">
            <v>Douala</v>
          </cell>
        </row>
        <row r="917">
          <cell r="D917" t="str">
            <v>EXN_217</v>
          </cell>
          <cell r="E917" t="str">
            <v>Maroua</v>
          </cell>
        </row>
        <row r="918">
          <cell r="D918" t="str">
            <v>CTR_1052</v>
          </cell>
          <cell r="E918" t="str">
            <v>Yaounde</v>
          </cell>
        </row>
        <row r="919">
          <cell r="D919" t="str">
            <v>LIT_151</v>
          </cell>
          <cell r="E919" t="str">
            <v>Douala</v>
          </cell>
        </row>
        <row r="920">
          <cell r="D920" t="str">
            <v>CTR_347</v>
          </cell>
          <cell r="E920" t="str">
            <v>Yaounde</v>
          </cell>
        </row>
        <row r="921">
          <cell r="D921" t="str">
            <v>CTR_370</v>
          </cell>
          <cell r="E921" t="str">
            <v>Yaounde</v>
          </cell>
        </row>
        <row r="922">
          <cell r="D922" t="str">
            <v>NRD_141</v>
          </cell>
          <cell r="E922" t="str">
            <v>Garoua</v>
          </cell>
        </row>
        <row r="923">
          <cell r="D923" t="str">
            <v>CTR_042</v>
          </cell>
          <cell r="E923" t="str">
            <v>Yaounde</v>
          </cell>
        </row>
        <row r="924">
          <cell r="D924" t="str">
            <v>SUD_001</v>
          </cell>
          <cell r="E924" t="str">
            <v>LITTORAL</v>
          </cell>
        </row>
        <row r="925">
          <cell r="D925" t="str">
            <v>SUD_053</v>
          </cell>
          <cell r="E925" t="str">
            <v>LITTORAL</v>
          </cell>
        </row>
        <row r="926">
          <cell r="D926" t="str">
            <v>CTR_649</v>
          </cell>
          <cell r="E926" t="str">
            <v>Yaounde</v>
          </cell>
        </row>
        <row r="927">
          <cell r="D927" t="str">
            <v>SUD_021</v>
          </cell>
          <cell r="E927" t="str">
            <v>CENTRE</v>
          </cell>
        </row>
        <row r="928">
          <cell r="D928" t="str">
            <v>SUO_154</v>
          </cell>
          <cell r="E928" t="str">
            <v>SUD-OUEST</v>
          </cell>
        </row>
        <row r="929">
          <cell r="D929" t="str">
            <v>LIT_057</v>
          </cell>
          <cell r="E929" t="str">
            <v>Douala</v>
          </cell>
        </row>
        <row r="930">
          <cell r="D930" t="str">
            <v>CTR_389</v>
          </cell>
          <cell r="E930" t="str">
            <v>Yaounde</v>
          </cell>
        </row>
        <row r="931">
          <cell r="D931" t="str">
            <v>LIT_451</v>
          </cell>
          <cell r="E931" t="str">
            <v>Douala</v>
          </cell>
        </row>
        <row r="932">
          <cell r="D932" t="str">
            <v>CTR_375</v>
          </cell>
          <cell r="E932" t="str">
            <v>Yaounde</v>
          </cell>
        </row>
        <row r="933">
          <cell r="D933" t="str">
            <v>SUO_062</v>
          </cell>
          <cell r="E933" t="str">
            <v>SUD-OUEST</v>
          </cell>
        </row>
        <row r="934">
          <cell r="D934" t="str">
            <v>EST_195</v>
          </cell>
          <cell r="E934" t="str">
            <v>CENTRE</v>
          </cell>
        </row>
        <row r="935">
          <cell r="D935" t="str">
            <v>LIT_223</v>
          </cell>
          <cell r="E935" t="str">
            <v>Douala</v>
          </cell>
        </row>
        <row r="936">
          <cell r="D936" t="str">
            <v>CTR_759</v>
          </cell>
          <cell r="E936" t="str">
            <v>Yaounde</v>
          </cell>
        </row>
        <row r="937">
          <cell r="D937" t="str">
            <v>CTR_474</v>
          </cell>
          <cell r="E937" t="str">
            <v>Yaounde</v>
          </cell>
        </row>
        <row r="938">
          <cell r="D938" t="str">
            <v>CTR_014</v>
          </cell>
          <cell r="E938" t="str">
            <v>Yaounde</v>
          </cell>
        </row>
        <row r="939">
          <cell r="D939" t="str">
            <v>CTR_940</v>
          </cell>
          <cell r="E939" t="str">
            <v>Yaounde</v>
          </cell>
        </row>
        <row r="940">
          <cell r="D940" t="str">
            <v>SUO_212</v>
          </cell>
          <cell r="E940" t="str">
            <v>SUD-OUEST</v>
          </cell>
        </row>
        <row r="941">
          <cell r="D941" t="str">
            <v>CTR_526</v>
          </cell>
          <cell r="E941" t="str">
            <v>Yaounde</v>
          </cell>
        </row>
        <row r="942">
          <cell r="D942" t="str">
            <v>LIT_778</v>
          </cell>
          <cell r="E942" t="str">
            <v>Douala</v>
          </cell>
        </row>
        <row r="943">
          <cell r="D943" t="str">
            <v>CTR_836</v>
          </cell>
          <cell r="E943" t="str">
            <v>Yaounde</v>
          </cell>
        </row>
        <row r="944">
          <cell r="D944" t="str">
            <v>OST_102</v>
          </cell>
          <cell r="E944" t="str">
            <v>OUEST</v>
          </cell>
        </row>
        <row r="945">
          <cell r="D945" t="str">
            <v>OST_360</v>
          </cell>
          <cell r="E945" t="str">
            <v>OUEST</v>
          </cell>
        </row>
        <row r="946">
          <cell r="D946" t="str">
            <v>LIT_665</v>
          </cell>
          <cell r="E946" t="str">
            <v>Douala</v>
          </cell>
        </row>
        <row r="947">
          <cell r="D947" t="str">
            <v>EST_079</v>
          </cell>
          <cell r="E947" t="str">
            <v>CENTRE</v>
          </cell>
        </row>
        <row r="948">
          <cell r="D948" t="str">
            <v>OST_083</v>
          </cell>
          <cell r="E948" t="str">
            <v>OUEST</v>
          </cell>
        </row>
        <row r="949">
          <cell r="D949" t="str">
            <v>CTR_196</v>
          </cell>
          <cell r="E949" t="str">
            <v>Yaounde</v>
          </cell>
        </row>
        <row r="950">
          <cell r="D950" t="str">
            <v>NRO_254</v>
          </cell>
          <cell r="E950" t="str">
            <v>NORD-OUEST</v>
          </cell>
        </row>
        <row r="951">
          <cell r="D951" t="str">
            <v>LIT_447</v>
          </cell>
          <cell r="E951" t="str">
            <v>Douala</v>
          </cell>
        </row>
        <row r="952">
          <cell r="D952" t="str">
            <v>LIT_268</v>
          </cell>
          <cell r="E952" t="str">
            <v>Douala</v>
          </cell>
        </row>
        <row r="953">
          <cell r="D953" t="str">
            <v>CTR_559</v>
          </cell>
          <cell r="E953" t="str">
            <v>Yaounde</v>
          </cell>
        </row>
        <row r="954">
          <cell r="D954" t="str">
            <v>CTR_341</v>
          </cell>
          <cell r="E954" t="str">
            <v>Yaounde</v>
          </cell>
        </row>
        <row r="955">
          <cell r="D955" t="str">
            <v>SUO_185</v>
          </cell>
          <cell r="E955" t="str">
            <v>SUD-OUEST</v>
          </cell>
        </row>
        <row r="956">
          <cell r="D956" t="str">
            <v>CTR_750</v>
          </cell>
          <cell r="E956" t="str">
            <v>Yaounde</v>
          </cell>
        </row>
        <row r="957">
          <cell r="D957" t="str">
            <v>LIT_055</v>
          </cell>
          <cell r="E957" t="str">
            <v>Douala</v>
          </cell>
        </row>
        <row r="958">
          <cell r="D958" t="str">
            <v>CTR_539</v>
          </cell>
          <cell r="E958" t="str">
            <v>Yaounde</v>
          </cell>
        </row>
        <row r="959">
          <cell r="D959" t="str">
            <v>LIT_618</v>
          </cell>
          <cell r="E959" t="str">
            <v>Douala</v>
          </cell>
        </row>
        <row r="960">
          <cell r="D960" t="str">
            <v>SUO_116</v>
          </cell>
          <cell r="E960" t="str">
            <v>SUD-OUEST</v>
          </cell>
        </row>
        <row r="961">
          <cell r="D961" t="str">
            <v>SUO_113</v>
          </cell>
          <cell r="E961" t="str">
            <v>SUD-OUEST</v>
          </cell>
        </row>
        <row r="962">
          <cell r="D962" t="str">
            <v>EXN_067</v>
          </cell>
          <cell r="E962" t="str">
            <v>Maroua</v>
          </cell>
        </row>
        <row r="963">
          <cell r="D963" t="str">
            <v>EST_080</v>
          </cell>
          <cell r="E963" t="str">
            <v>CENTRE</v>
          </cell>
        </row>
        <row r="964">
          <cell r="D964" t="str">
            <v>CTR_920</v>
          </cell>
          <cell r="E964" t="str">
            <v>Yaounde</v>
          </cell>
        </row>
        <row r="965">
          <cell r="D965" t="str">
            <v>CTR_953</v>
          </cell>
          <cell r="E965" t="str">
            <v>Yaounde</v>
          </cell>
        </row>
        <row r="966">
          <cell r="D966" t="str">
            <v>NRD_039</v>
          </cell>
          <cell r="E966" t="str">
            <v>Garoua</v>
          </cell>
        </row>
        <row r="967">
          <cell r="D967" t="str">
            <v>LIT_765</v>
          </cell>
          <cell r="E967" t="str">
            <v>Douala</v>
          </cell>
        </row>
        <row r="968">
          <cell r="D968" t="str">
            <v>LIT_250</v>
          </cell>
          <cell r="E968" t="str">
            <v>Douala</v>
          </cell>
        </row>
        <row r="969">
          <cell r="D969" t="str">
            <v>LIT_248</v>
          </cell>
          <cell r="E969" t="str">
            <v>Douala</v>
          </cell>
        </row>
        <row r="970">
          <cell r="D970" t="str">
            <v>LIT_648</v>
          </cell>
          <cell r="E970" t="str">
            <v>Douala</v>
          </cell>
        </row>
        <row r="971">
          <cell r="D971" t="str">
            <v>SUD_016</v>
          </cell>
          <cell r="E971" t="str">
            <v>CENTRE</v>
          </cell>
        </row>
        <row r="972">
          <cell r="D972" t="str">
            <v>LIT_008</v>
          </cell>
          <cell r="E972" t="str">
            <v>Douala</v>
          </cell>
        </row>
        <row r="973">
          <cell r="D973" t="str">
            <v>LIT_411</v>
          </cell>
          <cell r="E973" t="str">
            <v>Douala</v>
          </cell>
        </row>
        <row r="974">
          <cell r="D974" t="str">
            <v>LIT_381</v>
          </cell>
          <cell r="E974" t="str">
            <v>Douala</v>
          </cell>
        </row>
        <row r="975">
          <cell r="D975" t="str">
            <v>CTR_551</v>
          </cell>
          <cell r="E975" t="str">
            <v>Yaounde</v>
          </cell>
        </row>
        <row r="976">
          <cell r="D976" t="str">
            <v>LIT_791</v>
          </cell>
          <cell r="E976" t="str">
            <v>Douala</v>
          </cell>
        </row>
        <row r="977">
          <cell r="D977" t="str">
            <v>CTR_078</v>
          </cell>
          <cell r="E977" t="str">
            <v>Yaounde</v>
          </cell>
        </row>
        <row r="978">
          <cell r="D978" t="str">
            <v>CTR_044</v>
          </cell>
          <cell r="E978" t="str">
            <v>Yaounde</v>
          </cell>
        </row>
        <row r="979">
          <cell r="D979" t="str">
            <v>CTR_513</v>
          </cell>
          <cell r="E979" t="str">
            <v>Yaounde</v>
          </cell>
        </row>
        <row r="980">
          <cell r="D980" t="str">
            <v>LIT_038</v>
          </cell>
          <cell r="E980" t="str">
            <v>Douala</v>
          </cell>
        </row>
        <row r="981">
          <cell r="D981" t="str">
            <v>LIT_596</v>
          </cell>
          <cell r="E981" t="str">
            <v>Douala</v>
          </cell>
        </row>
        <row r="982">
          <cell r="D982" t="str">
            <v>CTR_431</v>
          </cell>
          <cell r="E982" t="str">
            <v>Yaounde</v>
          </cell>
        </row>
        <row r="983">
          <cell r="D983" t="str">
            <v>LIT_275</v>
          </cell>
          <cell r="E983" t="str">
            <v>Douala</v>
          </cell>
        </row>
        <row r="984">
          <cell r="D984" t="str">
            <v>LIT_420</v>
          </cell>
          <cell r="E984" t="str">
            <v>Douala</v>
          </cell>
        </row>
        <row r="985">
          <cell r="D985" t="str">
            <v>LIT_247</v>
          </cell>
          <cell r="E985" t="str">
            <v>Douala</v>
          </cell>
        </row>
        <row r="986">
          <cell r="D986" t="str">
            <v>LIT_712</v>
          </cell>
          <cell r="E986" t="str">
            <v>Douala</v>
          </cell>
        </row>
        <row r="987">
          <cell r="D987" t="str">
            <v>SUD_224</v>
          </cell>
          <cell r="E987" t="str">
            <v>CENTRE</v>
          </cell>
        </row>
        <row r="988">
          <cell r="D988" t="str">
            <v>CTR_522</v>
          </cell>
          <cell r="E988" t="str">
            <v>Yaounde</v>
          </cell>
        </row>
        <row r="989">
          <cell r="D989" t="str">
            <v>LIT_667</v>
          </cell>
          <cell r="E989" t="str">
            <v>Douala</v>
          </cell>
        </row>
        <row r="990">
          <cell r="D990" t="str">
            <v>EXN_204</v>
          </cell>
          <cell r="E990" t="str">
            <v>Maroua</v>
          </cell>
        </row>
        <row r="991">
          <cell r="D991" t="str">
            <v>LIT_684</v>
          </cell>
          <cell r="E991" t="str">
            <v>Douala</v>
          </cell>
        </row>
        <row r="992">
          <cell r="D992" t="str">
            <v>LIT_258</v>
          </cell>
          <cell r="E992" t="str">
            <v>Douala</v>
          </cell>
        </row>
        <row r="993">
          <cell r="D993" t="str">
            <v>LIT_098</v>
          </cell>
          <cell r="E993" t="str">
            <v>Douala</v>
          </cell>
        </row>
        <row r="994">
          <cell r="D994" t="str">
            <v>OST_118</v>
          </cell>
          <cell r="E994" t="str">
            <v>Bafoussam</v>
          </cell>
        </row>
        <row r="995">
          <cell r="D995" t="str">
            <v>LIT_157</v>
          </cell>
          <cell r="E995" t="str">
            <v>Douala</v>
          </cell>
        </row>
        <row r="996">
          <cell r="D996" t="str">
            <v>OST_239</v>
          </cell>
          <cell r="E996" t="str">
            <v>OUEST</v>
          </cell>
        </row>
        <row r="997">
          <cell r="D997" t="str">
            <v>CTR_719</v>
          </cell>
          <cell r="E997" t="str">
            <v>Yaounde</v>
          </cell>
        </row>
        <row r="998">
          <cell r="D998" t="str">
            <v>EXN_185</v>
          </cell>
          <cell r="E998" t="str">
            <v>EXTREME-NORD</v>
          </cell>
        </row>
        <row r="999">
          <cell r="D999" t="str">
            <v>NRD_142</v>
          </cell>
          <cell r="E999" t="str">
            <v>Garoua</v>
          </cell>
        </row>
        <row r="1000">
          <cell r="D1000" t="str">
            <v>EXN_019</v>
          </cell>
          <cell r="E1000" t="str">
            <v>EXTREME-NORD</v>
          </cell>
        </row>
        <row r="1001">
          <cell r="D1001" t="str">
            <v>LIT_103</v>
          </cell>
          <cell r="E1001" t="str">
            <v>Douala</v>
          </cell>
        </row>
        <row r="1002">
          <cell r="D1002" t="str">
            <v>EXN_153</v>
          </cell>
          <cell r="E1002" t="str">
            <v>EXTREME-NORD</v>
          </cell>
        </row>
        <row r="1003">
          <cell r="D1003" t="str">
            <v>LIT_300</v>
          </cell>
          <cell r="E1003" t="str">
            <v>Douala</v>
          </cell>
        </row>
        <row r="1004">
          <cell r="D1004" t="str">
            <v>EXN_008</v>
          </cell>
          <cell r="E1004" t="str">
            <v>EXTREME-NORD</v>
          </cell>
        </row>
        <row r="1005">
          <cell r="D1005" t="str">
            <v>SUD_060</v>
          </cell>
          <cell r="E1005" t="str">
            <v>CENTRE</v>
          </cell>
        </row>
        <row r="1006">
          <cell r="D1006" t="str">
            <v>LIT_727</v>
          </cell>
          <cell r="E1006" t="str">
            <v>Douala</v>
          </cell>
        </row>
        <row r="1007">
          <cell r="D1007" t="str">
            <v>EXN_012</v>
          </cell>
          <cell r="E1007" t="str">
            <v>EXTREME-NORD</v>
          </cell>
        </row>
        <row r="1008">
          <cell r="D1008" t="str">
            <v>NRD_160</v>
          </cell>
          <cell r="E1008" t="str">
            <v>Garoua</v>
          </cell>
        </row>
        <row r="1009">
          <cell r="D1009" t="str">
            <v>OST_263</v>
          </cell>
          <cell r="E1009" t="str">
            <v>OUEST</v>
          </cell>
        </row>
        <row r="1010">
          <cell r="D1010" t="str">
            <v>SUO_045</v>
          </cell>
          <cell r="E1010" t="str">
            <v>SUD-OUEST</v>
          </cell>
        </row>
        <row r="1011">
          <cell r="D1011" t="str">
            <v>CTR_454</v>
          </cell>
          <cell r="E1011" t="str">
            <v>CENTRE</v>
          </cell>
        </row>
        <row r="1012">
          <cell r="D1012" t="str">
            <v>OST_020</v>
          </cell>
          <cell r="E1012" t="str">
            <v>OUEST</v>
          </cell>
        </row>
        <row r="1013">
          <cell r="D1013" t="str">
            <v>EXN_140</v>
          </cell>
          <cell r="E1013" t="str">
            <v>EXTREME-NORD</v>
          </cell>
        </row>
        <row r="1014">
          <cell r="D1014" t="str">
            <v>NRD_025</v>
          </cell>
          <cell r="E1014" t="str">
            <v>NORD</v>
          </cell>
        </row>
        <row r="1015">
          <cell r="D1015" t="str">
            <v>LIT_689</v>
          </cell>
          <cell r="E1015" t="str">
            <v>Douala</v>
          </cell>
        </row>
        <row r="1016">
          <cell r="D1016" t="str">
            <v>NRD_128</v>
          </cell>
          <cell r="E1016" t="str">
            <v>NORD</v>
          </cell>
        </row>
        <row r="1017">
          <cell r="D1017" t="str">
            <v>OST_276</v>
          </cell>
          <cell r="E1017" t="str">
            <v>OUEST</v>
          </cell>
        </row>
        <row r="1018">
          <cell r="D1018" t="str">
            <v>EXN_136</v>
          </cell>
          <cell r="E1018" t="str">
            <v>EXTREME-NORD</v>
          </cell>
        </row>
        <row r="1019">
          <cell r="D1019" t="str">
            <v>EXN_161</v>
          </cell>
          <cell r="E1019" t="str">
            <v>EXTREME-NORD</v>
          </cell>
        </row>
        <row r="1020">
          <cell r="D1020" t="str">
            <v>EST_005</v>
          </cell>
          <cell r="E1020" t="str">
            <v>CENTRE</v>
          </cell>
        </row>
        <row r="1021">
          <cell r="D1021" t="str">
            <v>SUD_096</v>
          </cell>
          <cell r="E1021" t="str">
            <v>LITTORAL</v>
          </cell>
        </row>
        <row r="1022">
          <cell r="D1022" t="str">
            <v>EST_211</v>
          </cell>
          <cell r="E1022" t="str">
            <v>CENTRE</v>
          </cell>
        </row>
        <row r="1023">
          <cell r="D1023" t="str">
            <v>SUD_077</v>
          </cell>
          <cell r="E1023" t="str">
            <v>LITTORAL</v>
          </cell>
        </row>
        <row r="1024">
          <cell r="D1024" t="str">
            <v>SUD_240</v>
          </cell>
          <cell r="E1024" t="str">
            <v>CENTRE</v>
          </cell>
        </row>
        <row r="1025">
          <cell r="D1025" t="str">
            <v>SUD_043</v>
          </cell>
          <cell r="E1025" t="str">
            <v>CENTRE</v>
          </cell>
        </row>
        <row r="1026">
          <cell r="D1026" t="str">
            <v>EST_139</v>
          </cell>
          <cell r="E1026" t="str">
            <v>CENTRE</v>
          </cell>
        </row>
        <row r="1027">
          <cell r="D1027" t="str">
            <v>LIT_504</v>
          </cell>
          <cell r="E1027" t="str">
            <v>LITTORAL</v>
          </cell>
        </row>
        <row r="1028">
          <cell r="D1028" t="str">
            <v>LIT_005</v>
          </cell>
          <cell r="E1028" t="str">
            <v>LITTORAL</v>
          </cell>
        </row>
        <row r="1029">
          <cell r="D1029" t="str">
            <v>LIT_646</v>
          </cell>
          <cell r="E1029" t="str">
            <v>Douala</v>
          </cell>
        </row>
        <row r="1030">
          <cell r="D1030" t="str">
            <v>EST_070</v>
          </cell>
          <cell r="E1030" t="str">
            <v>CENTRE</v>
          </cell>
        </row>
        <row r="1031">
          <cell r="D1031" t="str">
            <v>CTR_393</v>
          </cell>
          <cell r="E1031" t="str">
            <v>CENTRE</v>
          </cell>
        </row>
        <row r="1032">
          <cell r="D1032" t="str">
            <v>LIT_749</v>
          </cell>
          <cell r="E1032" t="str">
            <v>LITTORAL</v>
          </cell>
        </row>
        <row r="1033">
          <cell r="D1033" t="str">
            <v>SUD_191</v>
          </cell>
          <cell r="E1033" t="str">
            <v>CENTRE</v>
          </cell>
        </row>
        <row r="1034">
          <cell r="D1034" t="str">
            <v>LIT_321</v>
          </cell>
          <cell r="E1034" t="str">
            <v>LITTORAL</v>
          </cell>
        </row>
        <row r="1035">
          <cell r="D1035" t="str">
            <v>LIT_021</v>
          </cell>
          <cell r="E1035" t="str">
            <v>LITTORAL</v>
          </cell>
        </row>
        <row r="1036">
          <cell r="D1036" t="str">
            <v>LIT_456</v>
          </cell>
          <cell r="E1036" t="str">
            <v>LITTORAL</v>
          </cell>
        </row>
        <row r="1037">
          <cell r="D1037" t="str">
            <v>LIT_358</v>
          </cell>
          <cell r="E1037" t="str">
            <v>Douala</v>
          </cell>
        </row>
        <row r="1038">
          <cell r="D1038" t="str">
            <v>OST_156</v>
          </cell>
          <cell r="E1038" t="str">
            <v>OUEST</v>
          </cell>
        </row>
        <row r="1039">
          <cell r="D1039" t="str">
            <v>LIT_507</v>
          </cell>
          <cell r="E1039" t="str">
            <v>LITTORAL</v>
          </cell>
        </row>
        <row r="1040">
          <cell r="D1040" t="str">
            <v>LIT_270</v>
          </cell>
          <cell r="E1040" t="str">
            <v>Douala</v>
          </cell>
        </row>
        <row r="1041">
          <cell r="D1041" t="str">
            <v>LIT_392</v>
          </cell>
          <cell r="E1041" t="str">
            <v>Douala</v>
          </cell>
        </row>
        <row r="1042">
          <cell r="D1042" t="str">
            <v>LIT_254</v>
          </cell>
          <cell r="E1042" t="str">
            <v>Douala</v>
          </cell>
        </row>
        <row r="1043">
          <cell r="D1043" t="str">
            <v>EXN_001</v>
          </cell>
          <cell r="E1043" t="str">
            <v>Maroua</v>
          </cell>
        </row>
        <row r="1044">
          <cell r="D1044" t="str">
            <v>LIT_128</v>
          </cell>
          <cell r="E1044" t="str">
            <v>Douala</v>
          </cell>
        </row>
        <row r="1045">
          <cell r="D1045" t="str">
            <v>LIT_083</v>
          </cell>
          <cell r="E1045" t="str">
            <v>Douala</v>
          </cell>
        </row>
        <row r="1046">
          <cell r="D1046" t="str">
            <v>LIT_127</v>
          </cell>
          <cell r="E1046" t="str">
            <v>Douala</v>
          </cell>
        </row>
        <row r="1047">
          <cell r="D1047" t="str">
            <v>LIT_209</v>
          </cell>
          <cell r="E1047" t="str">
            <v>LITTORAL</v>
          </cell>
        </row>
        <row r="1048">
          <cell r="D1048" t="str">
            <v>LIT_322</v>
          </cell>
          <cell r="E1048" t="str">
            <v>LITTORAL</v>
          </cell>
        </row>
        <row r="1049">
          <cell r="D1049" t="str">
            <v>LIT_037</v>
          </cell>
          <cell r="E1049" t="str">
            <v>Douala</v>
          </cell>
        </row>
        <row r="1050">
          <cell r="D1050" t="str">
            <v>LIT_255</v>
          </cell>
          <cell r="E1050" t="str">
            <v>Douala</v>
          </cell>
        </row>
        <row r="1051">
          <cell r="D1051" t="str">
            <v>LIT_263</v>
          </cell>
          <cell r="E1051" t="str">
            <v>Douala</v>
          </cell>
        </row>
        <row r="1052">
          <cell r="D1052" t="str">
            <v>LIT_814</v>
          </cell>
          <cell r="E1052" t="str">
            <v>Douala</v>
          </cell>
        </row>
        <row r="1053">
          <cell r="D1053" t="str">
            <v>LIT_299</v>
          </cell>
          <cell r="E1053" t="str">
            <v>Douala</v>
          </cell>
        </row>
        <row r="1054">
          <cell r="D1054" t="str">
            <v>LIT_360</v>
          </cell>
          <cell r="E1054" t="str">
            <v>Douala</v>
          </cell>
        </row>
        <row r="1055">
          <cell r="D1055" t="str">
            <v>LIT_448</v>
          </cell>
          <cell r="E1055" t="str">
            <v>Douala</v>
          </cell>
        </row>
        <row r="1056">
          <cell r="D1056" t="str">
            <v>LIT_853</v>
          </cell>
          <cell r="E1056" t="str">
            <v>Douala</v>
          </cell>
        </row>
        <row r="1057">
          <cell r="D1057" t="str">
            <v>LIT_858</v>
          </cell>
          <cell r="E1057" t="str">
            <v>Douala</v>
          </cell>
        </row>
        <row r="1058">
          <cell r="D1058" t="str">
            <v>LIT_841</v>
          </cell>
          <cell r="E1058" t="str">
            <v>Douala</v>
          </cell>
        </row>
        <row r="1059">
          <cell r="D1059" t="str">
            <v>LIT_650</v>
          </cell>
          <cell r="E1059" t="str">
            <v>Douala</v>
          </cell>
        </row>
        <row r="1060">
          <cell r="D1060" t="str">
            <v>OST_193</v>
          </cell>
          <cell r="E1060" t="str">
            <v>OUEST</v>
          </cell>
        </row>
        <row r="1061">
          <cell r="D1061" t="str">
            <v>LIT_578</v>
          </cell>
          <cell r="E1061" t="str">
            <v>Douala</v>
          </cell>
        </row>
        <row r="1062">
          <cell r="D1062" t="str">
            <v>ADM_154</v>
          </cell>
          <cell r="E1062" t="str">
            <v>ADAMAOUA</v>
          </cell>
        </row>
        <row r="1063">
          <cell r="D1063" t="str">
            <v>LIT_159</v>
          </cell>
          <cell r="E1063" t="str">
            <v>Douala</v>
          </cell>
        </row>
        <row r="1064">
          <cell r="D1064" t="str">
            <v>LIT_731</v>
          </cell>
          <cell r="E1064" t="str">
            <v>Douala</v>
          </cell>
        </row>
        <row r="1065">
          <cell r="D1065" t="str">
            <v>LIT_838</v>
          </cell>
          <cell r="E1065" t="str">
            <v>Douala</v>
          </cell>
        </row>
        <row r="1066">
          <cell r="D1066" t="str">
            <v>LIT_134</v>
          </cell>
          <cell r="E1066" t="str">
            <v>LITTORAL</v>
          </cell>
        </row>
        <row r="1067">
          <cell r="D1067" t="str">
            <v>ADM_043</v>
          </cell>
          <cell r="E1067" t="str">
            <v>ADAMAOUA</v>
          </cell>
        </row>
        <row r="1068">
          <cell r="D1068" t="str">
            <v>LIT_234</v>
          </cell>
          <cell r="E1068" t="str">
            <v>Douala</v>
          </cell>
        </row>
        <row r="1069">
          <cell r="D1069" t="str">
            <v>LIT_235</v>
          </cell>
          <cell r="E1069" t="str">
            <v>Douala</v>
          </cell>
        </row>
        <row r="1070">
          <cell r="D1070" t="str">
            <v>LIT_384</v>
          </cell>
          <cell r="E1070" t="str">
            <v>Douala</v>
          </cell>
        </row>
        <row r="1071">
          <cell r="D1071" t="str">
            <v>EST_023</v>
          </cell>
          <cell r="E1071" t="str">
            <v>CENTRE</v>
          </cell>
        </row>
        <row r="1072">
          <cell r="D1072" t="str">
            <v>LIT_020</v>
          </cell>
          <cell r="E1072" t="str">
            <v>Douala</v>
          </cell>
        </row>
        <row r="1073">
          <cell r="D1073" t="str">
            <v>LIT_271</v>
          </cell>
          <cell r="E1073" t="str">
            <v>Douala</v>
          </cell>
        </row>
        <row r="1074">
          <cell r="D1074" t="str">
            <v>LIT_440</v>
          </cell>
          <cell r="E1074" t="str">
            <v>Douala</v>
          </cell>
        </row>
        <row r="1075">
          <cell r="D1075" t="str">
            <v>OST_093</v>
          </cell>
          <cell r="E1075" t="str">
            <v>OUEST</v>
          </cell>
        </row>
        <row r="1076">
          <cell r="D1076" t="str">
            <v>LIT_441</v>
          </cell>
          <cell r="E1076" t="str">
            <v>Douala</v>
          </cell>
        </row>
        <row r="1077">
          <cell r="D1077" t="str">
            <v>LIT_669</v>
          </cell>
          <cell r="E1077" t="str">
            <v>Douala</v>
          </cell>
        </row>
        <row r="1078">
          <cell r="D1078" t="str">
            <v>OST_089</v>
          </cell>
          <cell r="E1078" t="str">
            <v>OUEST</v>
          </cell>
        </row>
        <row r="1079">
          <cell r="D1079" t="str">
            <v>OST_200</v>
          </cell>
          <cell r="E1079" t="str">
            <v>OUEST</v>
          </cell>
        </row>
        <row r="1080">
          <cell r="D1080" t="str">
            <v>LIT_584</v>
          </cell>
          <cell r="E1080" t="str">
            <v>Douala</v>
          </cell>
        </row>
        <row r="1081">
          <cell r="D1081" t="str">
            <v>CTR_405</v>
          </cell>
          <cell r="E1081" t="str">
            <v>CENTRE</v>
          </cell>
        </row>
        <row r="1082">
          <cell r="D1082" t="str">
            <v>SUD_095</v>
          </cell>
          <cell r="E1082" t="str">
            <v>CENTRE</v>
          </cell>
        </row>
        <row r="1083">
          <cell r="D1083" t="str">
            <v>SUD_090</v>
          </cell>
          <cell r="E1083" t="str">
            <v>CENTRE</v>
          </cell>
        </row>
        <row r="1084">
          <cell r="D1084" t="str">
            <v>SUD_086</v>
          </cell>
          <cell r="E1084" t="str">
            <v>LITTORAL</v>
          </cell>
        </row>
        <row r="1085">
          <cell r="D1085" t="str">
            <v>EST_008</v>
          </cell>
          <cell r="E1085" t="str">
            <v>CENTRE</v>
          </cell>
        </row>
        <row r="1086">
          <cell r="D1086" t="str">
            <v>OST_015</v>
          </cell>
          <cell r="E1086" t="str">
            <v>OUEST</v>
          </cell>
        </row>
        <row r="1087">
          <cell r="D1087" t="str">
            <v>LIT_133</v>
          </cell>
          <cell r="E1087" t="str">
            <v>LITTORAL</v>
          </cell>
        </row>
        <row r="1088">
          <cell r="D1088" t="str">
            <v>SUO_052</v>
          </cell>
          <cell r="E1088" t="str">
            <v>SUD-OUEST</v>
          </cell>
        </row>
        <row r="1089">
          <cell r="D1089" t="str">
            <v>LIT_251</v>
          </cell>
          <cell r="E1089" t="str">
            <v>Douala</v>
          </cell>
        </row>
        <row r="1090">
          <cell r="D1090" t="str">
            <v>NRD_122</v>
          </cell>
          <cell r="E1090" t="str">
            <v>NORD</v>
          </cell>
        </row>
        <row r="1091">
          <cell r="D1091" t="str">
            <v>LIT_084</v>
          </cell>
          <cell r="E1091" t="str">
            <v>Douala</v>
          </cell>
        </row>
        <row r="1092">
          <cell r="D1092" t="str">
            <v>LIT_834</v>
          </cell>
          <cell r="E1092" t="str">
            <v>Douala</v>
          </cell>
        </row>
        <row r="1093">
          <cell r="D1093" t="str">
            <v>LIT_245</v>
          </cell>
          <cell r="E1093" t="str">
            <v>Douala</v>
          </cell>
        </row>
        <row r="1094">
          <cell r="D1094" t="str">
            <v>LIT_054</v>
          </cell>
          <cell r="E1094" t="str">
            <v>Douala</v>
          </cell>
        </row>
        <row r="1095">
          <cell r="D1095" t="str">
            <v>EST_025</v>
          </cell>
          <cell r="E1095" t="str">
            <v>CENTRE</v>
          </cell>
        </row>
        <row r="1096">
          <cell r="D1096" t="str">
            <v>LIT_017</v>
          </cell>
          <cell r="E1096" t="str">
            <v>Douala</v>
          </cell>
        </row>
        <row r="1097">
          <cell r="D1097" t="str">
            <v>LIT_260</v>
          </cell>
          <cell r="E1097" t="str">
            <v>Douala</v>
          </cell>
        </row>
        <row r="1098">
          <cell r="D1098" t="str">
            <v>CTR_246</v>
          </cell>
          <cell r="E1098" t="str">
            <v>Yaounde</v>
          </cell>
        </row>
        <row r="1099">
          <cell r="D1099" t="str">
            <v>OST_291</v>
          </cell>
          <cell r="E1099" t="str">
            <v>Bafoussam</v>
          </cell>
        </row>
        <row r="1100">
          <cell r="D1100" t="str">
            <v>CTR_263</v>
          </cell>
          <cell r="E1100" t="str">
            <v>Yaounde</v>
          </cell>
        </row>
        <row r="1101">
          <cell r="D1101" t="str">
            <v>OST_213</v>
          </cell>
          <cell r="E1101" t="str">
            <v>Bafoussam</v>
          </cell>
        </row>
        <row r="1102">
          <cell r="D1102" t="str">
            <v>LIT_344</v>
          </cell>
          <cell r="E1102" t="str">
            <v>Douala</v>
          </cell>
        </row>
        <row r="1103">
          <cell r="D1103" t="str">
            <v>OST_128</v>
          </cell>
          <cell r="E1103" t="str">
            <v>OUEST</v>
          </cell>
        </row>
        <row r="1104">
          <cell r="D1104" t="str">
            <v>ADM_028</v>
          </cell>
          <cell r="E1104" t="str">
            <v>ADAMAOUA</v>
          </cell>
        </row>
        <row r="1105">
          <cell r="D1105" t="str">
            <v>LIT_202</v>
          </cell>
          <cell r="E1105" t="str">
            <v>Douala</v>
          </cell>
        </row>
        <row r="1106">
          <cell r="D1106" t="str">
            <v>CTR_650</v>
          </cell>
          <cell r="E1106" t="str">
            <v>Yaounde</v>
          </cell>
        </row>
        <row r="1107">
          <cell r="D1107" t="str">
            <v>NRD_117</v>
          </cell>
          <cell r="E1107" t="str">
            <v>NORD</v>
          </cell>
        </row>
        <row r="1108">
          <cell r="D1108" t="str">
            <v>LIT_652</v>
          </cell>
          <cell r="E1108" t="str">
            <v>Douala</v>
          </cell>
        </row>
        <row r="1109">
          <cell r="D1109" t="str">
            <v>SUO_080</v>
          </cell>
          <cell r="E1109" t="str">
            <v>SUD-OUEST</v>
          </cell>
        </row>
        <row r="1110">
          <cell r="D1110" t="str">
            <v>OST_178</v>
          </cell>
          <cell r="E1110" t="str">
            <v>OUEST</v>
          </cell>
        </row>
        <row r="1111">
          <cell r="D1111" t="str">
            <v>EXN_167</v>
          </cell>
          <cell r="E1111" t="str">
            <v>EXTREME-NORD</v>
          </cell>
        </row>
        <row r="1112">
          <cell r="D1112" t="str">
            <v>NRD_143</v>
          </cell>
          <cell r="E1112" t="str">
            <v>Garoua</v>
          </cell>
        </row>
        <row r="1113">
          <cell r="D1113" t="str">
            <v>CTR_672</v>
          </cell>
          <cell r="E1113" t="str">
            <v>CENTRE</v>
          </cell>
        </row>
        <row r="1114">
          <cell r="D1114" t="str">
            <v>CTR_740</v>
          </cell>
          <cell r="E1114" t="str">
            <v>Yaounde</v>
          </cell>
        </row>
        <row r="1115">
          <cell r="D1115" t="str">
            <v>CTR_100</v>
          </cell>
          <cell r="E1115" t="str">
            <v>CENTRE</v>
          </cell>
        </row>
        <row r="1116">
          <cell r="D1116" t="str">
            <v>CTR_597</v>
          </cell>
          <cell r="E1116" t="str">
            <v>Yaounde</v>
          </cell>
        </row>
        <row r="1117">
          <cell r="D1117" t="str">
            <v>ADM_042</v>
          </cell>
          <cell r="E1117" t="str">
            <v>ADAMAOUA</v>
          </cell>
        </row>
        <row r="1118">
          <cell r="D1118" t="str">
            <v>SUO_214</v>
          </cell>
          <cell r="E1118" t="str">
            <v>SUD-OUEST</v>
          </cell>
        </row>
        <row r="1119">
          <cell r="D1119" t="str">
            <v>LIT_725</v>
          </cell>
          <cell r="E1119" t="str">
            <v>Douala</v>
          </cell>
        </row>
        <row r="1120">
          <cell r="D1120" t="str">
            <v>ADM_041</v>
          </cell>
          <cell r="E1120" t="str">
            <v>ADAMAOUA</v>
          </cell>
        </row>
        <row r="1121">
          <cell r="D1121" t="str">
            <v>ADM_055</v>
          </cell>
          <cell r="E1121" t="str">
            <v>ADAMAOUA</v>
          </cell>
        </row>
        <row r="1122">
          <cell r="D1122" t="str">
            <v>OST_116</v>
          </cell>
          <cell r="E1122" t="str">
            <v>OUEST</v>
          </cell>
        </row>
        <row r="1123">
          <cell r="D1123" t="str">
            <v>LIT_519</v>
          </cell>
          <cell r="E1123" t="str">
            <v>LITTORAL</v>
          </cell>
        </row>
        <row r="1124">
          <cell r="D1124" t="str">
            <v>LIT_200</v>
          </cell>
          <cell r="E1124" t="str">
            <v>LITTORAL</v>
          </cell>
        </row>
        <row r="1125">
          <cell r="D1125" t="str">
            <v>CTR_252</v>
          </cell>
          <cell r="E1125" t="str">
            <v>CENTRE</v>
          </cell>
        </row>
        <row r="1126">
          <cell r="D1126" t="str">
            <v>ADM_054</v>
          </cell>
          <cell r="E1126" t="str">
            <v>ADAMAOUA</v>
          </cell>
        </row>
        <row r="1127">
          <cell r="D1127" t="str">
            <v>CTR_076</v>
          </cell>
          <cell r="E1127" t="str">
            <v>Yaounde</v>
          </cell>
        </row>
        <row r="1128">
          <cell r="D1128" t="str">
            <v>OST_270</v>
          </cell>
          <cell r="E1128" t="str">
            <v>Bafoussam</v>
          </cell>
        </row>
        <row r="1129">
          <cell r="D1129" t="str">
            <v>NRD_148</v>
          </cell>
          <cell r="E1129" t="str">
            <v>Garoua</v>
          </cell>
        </row>
        <row r="1130">
          <cell r="D1130" t="str">
            <v>NRD_145</v>
          </cell>
          <cell r="E1130" t="str">
            <v>Garoua</v>
          </cell>
        </row>
        <row r="1131">
          <cell r="D1131" t="str">
            <v>SUO_102</v>
          </cell>
          <cell r="E1131" t="str">
            <v>SUD-OUEST</v>
          </cell>
        </row>
        <row r="1132">
          <cell r="D1132" t="str">
            <v>CTR_934</v>
          </cell>
          <cell r="E1132" t="str">
            <v>Yaounde</v>
          </cell>
        </row>
        <row r="1133">
          <cell r="D1133" t="str">
            <v>NRD_038</v>
          </cell>
          <cell r="E1133" t="str">
            <v>Garoua</v>
          </cell>
        </row>
        <row r="1134">
          <cell r="D1134" t="str">
            <v>NRD_002</v>
          </cell>
          <cell r="E1134" t="str">
            <v>Garoua</v>
          </cell>
        </row>
        <row r="1135">
          <cell r="D1135" t="str">
            <v>LIT_114</v>
          </cell>
          <cell r="E1135" t="str">
            <v>LITTORAL</v>
          </cell>
        </row>
        <row r="1136">
          <cell r="D1136" t="str">
            <v>EXN_066</v>
          </cell>
          <cell r="E1136" t="str">
            <v>Maroua</v>
          </cell>
        </row>
        <row r="1137">
          <cell r="D1137" t="str">
            <v>LIT_693</v>
          </cell>
          <cell r="E1137" t="str">
            <v>Douala</v>
          </cell>
        </row>
        <row r="1138">
          <cell r="D1138" t="str">
            <v>OST_122</v>
          </cell>
          <cell r="E1138" t="str">
            <v>OUEST</v>
          </cell>
        </row>
        <row r="1139">
          <cell r="D1139" t="str">
            <v>EXN_116</v>
          </cell>
          <cell r="E1139" t="str">
            <v>Maroua</v>
          </cell>
        </row>
        <row r="1140">
          <cell r="D1140" t="str">
            <v>EST_156</v>
          </cell>
          <cell r="E1140" t="str">
            <v>CENTRE</v>
          </cell>
        </row>
        <row r="1141">
          <cell r="D1141" t="str">
            <v>LIT_089</v>
          </cell>
          <cell r="E1141" t="str">
            <v>Douala</v>
          </cell>
        </row>
        <row r="1142">
          <cell r="D1142" t="str">
            <v>NRD_040</v>
          </cell>
          <cell r="E1142" t="str">
            <v>Garoua</v>
          </cell>
        </row>
        <row r="1143">
          <cell r="D1143" t="str">
            <v>EXN_101</v>
          </cell>
          <cell r="E1143" t="str">
            <v>Maroua</v>
          </cell>
        </row>
        <row r="1144">
          <cell r="D1144" t="str">
            <v>CTR_493</v>
          </cell>
          <cell r="E1144" t="str">
            <v>CENTRE</v>
          </cell>
        </row>
        <row r="1145">
          <cell r="D1145" t="str">
            <v>OST_228</v>
          </cell>
          <cell r="E1145" t="str">
            <v>OUEST</v>
          </cell>
        </row>
        <row r="1146">
          <cell r="D1146" t="str">
            <v>LIT_135</v>
          </cell>
          <cell r="E1146" t="str">
            <v>LITTORAL</v>
          </cell>
        </row>
        <row r="1147">
          <cell r="D1147" t="str">
            <v>LIT_368</v>
          </cell>
          <cell r="E1147" t="str">
            <v>Douala</v>
          </cell>
        </row>
        <row r="1148">
          <cell r="D1148" t="str">
            <v>LIT_510</v>
          </cell>
          <cell r="E1148" t="str">
            <v>LITTORAL</v>
          </cell>
        </row>
        <row r="1149">
          <cell r="D1149" t="str">
            <v>OST_029</v>
          </cell>
          <cell r="E1149" t="str">
            <v>NORD-OUEST</v>
          </cell>
        </row>
        <row r="1150">
          <cell r="D1150" t="str">
            <v>LIT_508</v>
          </cell>
          <cell r="E1150" t="str">
            <v>LITTORAL</v>
          </cell>
        </row>
        <row r="1151">
          <cell r="D1151" t="str">
            <v>LIT_515</v>
          </cell>
          <cell r="E1151" t="str">
            <v>LITTORAL</v>
          </cell>
        </row>
        <row r="1152">
          <cell r="D1152" t="str">
            <v>EXN_249</v>
          </cell>
          <cell r="E1152" t="str">
            <v>Maroua</v>
          </cell>
        </row>
        <row r="1153">
          <cell r="D1153" t="str">
            <v>EXN_111</v>
          </cell>
          <cell r="E1153" t="str">
            <v>Maroua</v>
          </cell>
        </row>
        <row r="1154">
          <cell r="D1154" t="str">
            <v>EXN_054</v>
          </cell>
          <cell r="E1154" t="str">
            <v>Maroua</v>
          </cell>
        </row>
        <row r="1155">
          <cell r="D1155" t="str">
            <v>LIT_547</v>
          </cell>
          <cell r="E1155" t="str">
            <v>Douala</v>
          </cell>
        </row>
        <row r="1156">
          <cell r="D1156" t="str">
            <v>LIT_382</v>
          </cell>
          <cell r="E1156" t="str">
            <v>Douala</v>
          </cell>
        </row>
        <row r="1157">
          <cell r="D1157" t="str">
            <v>CTR_657</v>
          </cell>
          <cell r="E1157" t="str">
            <v>Yaounde</v>
          </cell>
        </row>
        <row r="1158">
          <cell r="D1158" t="str">
            <v>CTR_851</v>
          </cell>
          <cell r="E1158" t="str">
            <v>Yaounde</v>
          </cell>
        </row>
        <row r="1159">
          <cell r="D1159" t="str">
            <v>SUD_241</v>
          </cell>
          <cell r="E1159" t="str">
            <v>LITTORAL</v>
          </cell>
        </row>
        <row r="1160">
          <cell r="D1160" t="str">
            <v>LIT_080</v>
          </cell>
          <cell r="E1160" t="str">
            <v>Douala</v>
          </cell>
        </row>
        <row r="1161">
          <cell r="D1161" t="str">
            <v>LIT_732</v>
          </cell>
          <cell r="E1161" t="str">
            <v>Douala</v>
          </cell>
        </row>
        <row r="1162">
          <cell r="D1162" t="str">
            <v>NRD_174</v>
          </cell>
          <cell r="E1162" t="str">
            <v>Garoua</v>
          </cell>
        </row>
        <row r="1163">
          <cell r="D1163" t="str">
            <v>EST_087</v>
          </cell>
          <cell r="E1163" t="str">
            <v>CENTRE</v>
          </cell>
        </row>
        <row r="1164">
          <cell r="D1164" t="str">
            <v>ADM_023</v>
          </cell>
          <cell r="E1164" t="str">
            <v>ADAMAOUA</v>
          </cell>
        </row>
        <row r="1165">
          <cell r="D1165" t="str">
            <v>LIT_681</v>
          </cell>
          <cell r="E1165" t="str">
            <v>Douala</v>
          </cell>
        </row>
        <row r="1166">
          <cell r="D1166" t="str">
            <v>OST_201</v>
          </cell>
          <cell r="E1166" t="str">
            <v>OUEST</v>
          </cell>
        </row>
        <row r="1167">
          <cell r="D1167" t="str">
            <v>EXN_234</v>
          </cell>
          <cell r="E1167" t="str">
            <v>Maroua</v>
          </cell>
        </row>
        <row r="1168">
          <cell r="D1168" t="str">
            <v>EST_069</v>
          </cell>
          <cell r="E1168" t="str">
            <v>CENTRE</v>
          </cell>
        </row>
        <row r="1169">
          <cell r="D1169" t="str">
            <v>OST_064</v>
          </cell>
          <cell r="E1169" t="str">
            <v>Bafoussam</v>
          </cell>
        </row>
        <row r="1170">
          <cell r="D1170" t="str">
            <v>OST_016</v>
          </cell>
          <cell r="E1170" t="str">
            <v>Bafoussam</v>
          </cell>
        </row>
        <row r="1171">
          <cell r="D1171" t="str">
            <v>NRD_036</v>
          </cell>
          <cell r="E1171" t="str">
            <v>NORD</v>
          </cell>
        </row>
        <row r="1172">
          <cell r="D1172" t="str">
            <v>ADM_058</v>
          </cell>
          <cell r="E1172" t="str">
            <v>Ngaoundere</v>
          </cell>
        </row>
        <row r="1173">
          <cell r="D1173" t="str">
            <v>CTR_635</v>
          </cell>
          <cell r="E1173" t="str">
            <v>Yaounde</v>
          </cell>
        </row>
        <row r="1174">
          <cell r="D1174" t="str">
            <v>NRD_155</v>
          </cell>
          <cell r="E1174" t="str">
            <v>NORD</v>
          </cell>
        </row>
        <row r="1175">
          <cell r="D1175" t="str">
            <v>NRO_094</v>
          </cell>
          <cell r="E1175" t="str">
            <v>NORD-OUEST</v>
          </cell>
        </row>
        <row r="1176">
          <cell r="D1176" t="str">
            <v>LIT_409</v>
          </cell>
          <cell r="E1176" t="str">
            <v>Douala</v>
          </cell>
        </row>
        <row r="1177">
          <cell r="D1177" t="str">
            <v>EXN_241</v>
          </cell>
          <cell r="E1177" t="str">
            <v>Maroua</v>
          </cell>
        </row>
        <row r="1178">
          <cell r="D1178" t="str">
            <v>OST_007</v>
          </cell>
          <cell r="E1178" t="str">
            <v>OUEST</v>
          </cell>
        </row>
        <row r="1179">
          <cell r="D1179" t="str">
            <v>NRD_256</v>
          </cell>
          <cell r="E1179" t="str">
            <v>NORD</v>
          </cell>
        </row>
        <row r="1180">
          <cell r="D1180" t="str">
            <v>EXN_107</v>
          </cell>
          <cell r="E1180" t="str">
            <v>EXTREME-NORD</v>
          </cell>
        </row>
        <row r="1181">
          <cell r="D1181" t="str">
            <v>CTR_363</v>
          </cell>
          <cell r="E1181" t="str">
            <v>CENTRE</v>
          </cell>
        </row>
        <row r="1182">
          <cell r="D1182" t="str">
            <v>EXN_128</v>
          </cell>
          <cell r="E1182" t="str">
            <v>EXTREME-NORD</v>
          </cell>
        </row>
        <row r="1183">
          <cell r="D1183" t="str">
            <v>OST_240</v>
          </cell>
          <cell r="E1183" t="str">
            <v>Bafoussam</v>
          </cell>
        </row>
        <row r="1184">
          <cell r="D1184" t="str">
            <v>LIT_644</v>
          </cell>
          <cell r="E1184" t="str">
            <v>Douala</v>
          </cell>
        </row>
        <row r="1185">
          <cell r="D1185" t="str">
            <v>LIT_761</v>
          </cell>
          <cell r="E1185" t="str">
            <v>Douala</v>
          </cell>
        </row>
        <row r="1186">
          <cell r="D1186" t="str">
            <v>LIT_082</v>
          </cell>
          <cell r="E1186" t="str">
            <v>Douala</v>
          </cell>
        </row>
        <row r="1187">
          <cell r="D1187" t="str">
            <v>SUD_091</v>
          </cell>
          <cell r="E1187" t="str">
            <v>CENTRE</v>
          </cell>
        </row>
        <row r="1188">
          <cell r="D1188" t="str">
            <v>OST_256</v>
          </cell>
          <cell r="E1188" t="str">
            <v>OUEST</v>
          </cell>
        </row>
        <row r="1189">
          <cell r="D1189" t="str">
            <v>LIT_294</v>
          </cell>
          <cell r="E1189" t="str">
            <v>Douala</v>
          </cell>
        </row>
        <row r="1190">
          <cell r="D1190" t="str">
            <v>LIT_090</v>
          </cell>
          <cell r="E1190" t="str">
            <v>Douala</v>
          </cell>
        </row>
        <row r="1191">
          <cell r="D1191" t="str">
            <v>ADM_108</v>
          </cell>
          <cell r="E1191" t="str">
            <v>ADAMAOUA</v>
          </cell>
        </row>
        <row r="1192">
          <cell r="D1192" t="str">
            <v>ADM_031</v>
          </cell>
          <cell r="E1192" t="str">
            <v>ADAMAOUA</v>
          </cell>
        </row>
        <row r="1193">
          <cell r="D1193" t="str">
            <v>ADM_032</v>
          </cell>
          <cell r="E1193" t="str">
            <v>ADAMAOUA</v>
          </cell>
        </row>
        <row r="1194">
          <cell r="D1194" t="str">
            <v>OST_307</v>
          </cell>
          <cell r="E1194" t="str">
            <v>Bafoussam</v>
          </cell>
        </row>
        <row r="1195">
          <cell r="D1195" t="str">
            <v>EST_007</v>
          </cell>
          <cell r="E1195" t="str">
            <v>CENTRE</v>
          </cell>
        </row>
        <row r="1196">
          <cell r="D1196" t="str">
            <v>EXN_131</v>
          </cell>
          <cell r="E1196" t="str">
            <v>EXTREME-NORD</v>
          </cell>
        </row>
        <row r="1197">
          <cell r="D1197" t="str">
            <v>EXN_168</v>
          </cell>
          <cell r="E1197" t="str">
            <v>EXTREME-NORD</v>
          </cell>
        </row>
        <row r="1198">
          <cell r="D1198" t="str">
            <v>EXN_238</v>
          </cell>
          <cell r="E1198" t="str">
            <v>EXTREME-NORD</v>
          </cell>
        </row>
        <row r="1199">
          <cell r="D1199" t="str">
            <v>CTR_376</v>
          </cell>
          <cell r="E1199" t="str">
            <v>Yaounde</v>
          </cell>
        </row>
        <row r="1200">
          <cell r="D1200" t="str">
            <v>CTR_660</v>
          </cell>
          <cell r="E1200" t="str">
            <v>Yaounde</v>
          </cell>
        </row>
        <row r="1201">
          <cell r="D1201" t="str">
            <v>ADM_101</v>
          </cell>
          <cell r="E1201" t="str">
            <v>Ngaoundere</v>
          </cell>
        </row>
        <row r="1202">
          <cell r="D1202" t="str">
            <v>LIT_246</v>
          </cell>
          <cell r="E1202" t="str">
            <v>Douala</v>
          </cell>
        </row>
        <row r="1203">
          <cell r="D1203" t="str">
            <v>CTR_951</v>
          </cell>
          <cell r="E1203" t="str">
            <v>Yaounde</v>
          </cell>
        </row>
        <row r="1204">
          <cell r="D1204" t="str">
            <v>LIT_435</v>
          </cell>
          <cell r="E1204" t="str">
            <v>Douala</v>
          </cell>
        </row>
        <row r="1205">
          <cell r="D1205" t="str">
            <v>NRD_159</v>
          </cell>
          <cell r="E1205" t="str">
            <v>Garoua</v>
          </cell>
        </row>
        <row r="1206">
          <cell r="D1206" t="str">
            <v>LIT_099</v>
          </cell>
          <cell r="E1206" t="str">
            <v>Douala</v>
          </cell>
        </row>
        <row r="1207">
          <cell r="D1207" t="str">
            <v>OST_219</v>
          </cell>
          <cell r="E1207" t="str">
            <v>OUEST</v>
          </cell>
        </row>
        <row r="1208">
          <cell r="D1208" t="str">
            <v>CTR_552</v>
          </cell>
          <cell r="E1208" t="str">
            <v>Yaounde</v>
          </cell>
        </row>
        <row r="1209">
          <cell r="D1209" t="str">
            <v>LIT_624</v>
          </cell>
          <cell r="E1209" t="str">
            <v>Douala</v>
          </cell>
        </row>
        <row r="1210">
          <cell r="D1210" t="str">
            <v>OST_047</v>
          </cell>
          <cell r="E1210" t="str">
            <v>OUEST</v>
          </cell>
        </row>
        <row r="1211">
          <cell r="D1211" t="str">
            <v>LIT_418</v>
          </cell>
          <cell r="E1211" t="str">
            <v>Douala</v>
          </cell>
        </row>
        <row r="1212">
          <cell r="D1212" t="str">
            <v>CTR_373</v>
          </cell>
          <cell r="E1212" t="str">
            <v>Yaounde</v>
          </cell>
        </row>
        <row r="1213">
          <cell r="D1213" t="str">
            <v>NRD_063</v>
          </cell>
          <cell r="E1213" t="str">
            <v>Garoua</v>
          </cell>
        </row>
        <row r="1214">
          <cell r="D1214" t="str">
            <v>NRD_140</v>
          </cell>
          <cell r="E1214" t="str">
            <v>Garoua</v>
          </cell>
        </row>
        <row r="1215">
          <cell r="D1215" t="str">
            <v>ADM_087</v>
          </cell>
          <cell r="E1215" t="str">
            <v>Ngaoundere</v>
          </cell>
        </row>
        <row r="1216">
          <cell r="D1216" t="str">
            <v>NRD_186</v>
          </cell>
          <cell r="E1216" t="str">
            <v>Garoua</v>
          </cell>
        </row>
        <row r="1217">
          <cell r="D1217" t="str">
            <v>LIT_406</v>
          </cell>
          <cell r="E1217" t="str">
            <v>Douala</v>
          </cell>
        </row>
        <row r="1218">
          <cell r="D1218" t="str">
            <v>EXN_170</v>
          </cell>
          <cell r="E1218" t="str">
            <v>Maroua</v>
          </cell>
        </row>
        <row r="1219">
          <cell r="D1219" t="str">
            <v>NRD_065</v>
          </cell>
          <cell r="E1219" t="str">
            <v>Garoua</v>
          </cell>
        </row>
        <row r="1220">
          <cell r="D1220" t="str">
            <v>EXN_092</v>
          </cell>
          <cell r="E1220" t="str">
            <v>Maroua</v>
          </cell>
        </row>
        <row r="1221">
          <cell r="D1221" t="str">
            <v>LIT_443</v>
          </cell>
          <cell r="E1221" t="str">
            <v>Douala</v>
          </cell>
        </row>
        <row r="1222">
          <cell r="D1222" t="str">
            <v>LIT_412</v>
          </cell>
          <cell r="E1222" t="str">
            <v>Douala</v>
          </cell>
        </row>
        <row r="1223">
          <cell r="D1223" t="str">
            <v>SUO_110</v>
          </cell>
          <cell r="E1223" t="str">
            <v>SUD-OUEST</v>
          </cell>
        </row>
        <row r="1224">
          <cell r="D1224" t="str">
            <v>LIT_626</v>
          </cell>
          <cell r="E1224" t="str">
            <v>Douala</v>
          </cell>
        </row>
        <row r="1225">
          <cell r="D1225" t="str">
            <v>NRD_178</v>
          </cell>
          <cell r="E1225" t="str">
            <v>NORD</v>
          </cell>
        </row>
        <row r="1226">
          <cell r="D1226" t="str">
            <v>OST_223</v>
          </cell>
          <cell r="E1226" t="str">
            <v>Bafoussam</v>
          </cell>
        </row>
        <row r="1227">
          <cell r="D1227" t="str">
            <v>EXN_094</v>
          </cell>
          <cell r="E1227" t="str">
            <v>EXTREME-NORD</v>
          </cell>
        </row>
        <row r="1228">
          <cell r="D1228" t="str">
            <v>CTR_033</v>
          </cell>
          <cell r="E1228" t="str">
            <v>CENTRE</v>
          </cell>
        </row>
        <row r="1229">
          <cell r="D1229" t="str">
            <v>SUD_080</v>
          </cell>
          <cell r="E1229" t="str">
            <v>LITTORAL</v>
          </cell>
        </row>
        <row r="1230">
          <cell r="D1230" t="str">
            <v>LIT_323</v>
          </cell>
          <cell r="E1230" t="str">
            <v>LITTORAL</v>
          </cell>
        </row>
        <row r="1231">
          <cell r="D1231" t="str">
            <v>CTR_180</v>
          </cell>
          <cell r="E1231" t="str">
            <v>CENTRE</v>
          </cell>
        </row>
        <row r="1232">
          <cell r="D1232" t="str">
            <v>ADM_051</v>
          </cell>
          <cell r="E1232" t="str">
            <v>ADAMAOUA</v>
          </cell>
        </row>
        <row r="1233">
          <cell r="D1233" t="str">
            <v>EXN_115</v>
          </cell>
          <cell r="E1233" t="str">
            <v>Maroua</v>
          </cell>
        </row>
        <row r="1234">
          <cell r="D1234" t="str">
            <v>ADM_171</v>
          </cell>
          <cell r="E1234" t="str">
            <v>ADAMAOUA</v>
          </cell>
        </row>
        <row r="1235">
          <cell r="D1235" t="str">
            <v>CTR_269</v>
          </cell>
          <cell r="E1235" t="str">
            <v>Yaounde</v>
          </cell>
        </row>
        <row r="1236">
          <cell r="D1236" t="str">
            <v>SUO_090</v>
          </cell>
          <cell r="E1236" t="str">
            <v>SUD-OUEST</v>
          </cell>
        </row>
        <row r="1237">
          <cell r="D1237" t="str">
            <v>SUO_039</v>
          </cell>
          <cell r="E1237" t="str">
            <v>SUD-OUEST</v>
          </cell>
        </row>
        <row r="1238">
          <cell r="D1238" t="str">
            <v>SUO_254</v>
          </cell>
          <cell r="E1238" t="str">
            <v>SUD-OUEST</v>
          </cell>
        </row>
        <row r="1239">
          <cell r="D1239" t="str">
            <v>OST_105</v>
          </cell>
          <cell r="E1239" t="str">
            <v>OUEST</v>
          </cell>
        </row>
        <row r="1240">
          <cell r="D1240" t="str">
            <v>LIT_548</v>
          </cell>
          <cell r="E1240" t="str">
            <v>Douala</v>
          </cell>
        </row>
        <row r="1241">
          <cell r="D1241" t="str">
            <v>LIT_288</v>
          </cell>
          <cell r="E1241" t="str">
            <v>LITTORAL</v>
          </cell>
        </row>
        <row r="1242">
          <cell r="D1242" t="str">
            <v>CTR_718</v>
          </cell>
          <cell r="E1242" t="str">
            <v>Yaounde</v>
          </cell>
        </row>
        <row r="1243">
          <cell r="D1243" t="str">
            <v>NRD_166</v>
          </cell>
          <cell r="E1243" t="str">
            <v>NORD</v>
          </cell>
        </row>
        <row r="1244">
          <cell r="D1244" t="str">
            <v>CTR_518</v>
          </cell>
          <cell r="E1244" t="str">
            <v>Yaounde</v>
          </cell>
        </row>
        <row r="1245">
          <cell r="D1245" t="str">
            <v>CTR_560</v>
          </cell>
          <cell r="E1245" t="str">
            <v>Yaounde</v>
          </cell>
        </row>
        <row r="1246">
          <cell r="D1246" t="str">
            <v>LIT_878</v>
          </cell>
          <cell r="E1246" t="str">
            <v>LITTORAL</v>
          </cell>
        </row>
        <row r="1247">
          <cell r="D1247" t="str">
            <v>NRD_094</v>
          </cell>
          <cell r="E1247" t="str">
            <v>Garoua</v>
          </cell>
        </row>
        <row r="1248">
          <cell r="D1248" t="str">
            <v>CTR_831</v>
          </cell>
          <cell r="E1248" t="str">
            <v>Yaounde</v>
          </cell>
        </row>
        <row r="1249">
          <cell r="D1249" t="str">
            <v>CTR_016</v>
          </cell>
          <cell r="E1249" t="str">
            <v>Yaounde</v>
          </cell>
        </row>
        <row r="1250">
          <cell r="D1250" t="str">
            <v>CTR_922</v>
          </cell>
          <cell r="E1250" t="str">
            <v>CENTRE</v>
          </cell>
        </row>
        <row r="1251">
          <cell r="D1251" t="str">
            <v>LIT_498</v>
          </cell>
          <cell r="E1251" t="str">
            <v>LITTORAL</v>
          </cell>
        </row>
        <row r="1252">
          <cell r="D1252" t="str">
            <v>LIT_051</v>
          </cell>
          <cell r="E1252" t="str">
            <v>LITTORAL</v>
          </cell>
        </row>
        <row r="1253">
          <cell r="D1253" t="str">
            <v>EXN_011</v>
          </cell>
          <cell r="E1253" t="str">
            <v>EXTREME-NORD</v>
          </cell>
        </row>
        <row r="1254">
          <cell r="D1254" t="str">
            <v>CTR_630</v>
          </cell>
          <cell r="E1254" t="str">
            <v>Yaounde</v>
          </cell>
        </row>
        <row r="1255">
          <cell r="D1255" t="str">
            <v>CTR_157</v>
          </cell>
          <cell r="E1255" t="str">
            <v>Yaounde</v>
          </cell>
        </row>
        <row r="1256">
          <cell r="D1256" t="str">
            <v>SUD_100</v>
          </cell>
          <cell r="E1256" t="str">
            <v>CENTRE</v>
          </cell>
        </row>
        <row r="1257">
          <cell r="D1257" t="str">
            <v>EST_060</v>
          </cell>
          <cell r="E1257" t="str">
            <v>CENTRE</v>
          </cell>
        </row>
        <row r="1258">
          <cell r="D1258" t="str">
            <v>CTR_080</v>
          </cell>
          <cell r="E1258" t="str">
            <v>Yaounde</v>
          </cell>
        </row>
        <row r="1259">
          <cell r="D1259" t="str">
            <v>NRD_175</v>
          </cell>
          <cell r="E1259" t="str">
            <v>Garoua</v>
          </cell>
        </row>
        <row r="1260">
          <cell r="D1260" t="str">
            <v>CTR_385</v>
          </cell>
          <cell r="E1260" t="str">
            <v>CENTRE</v>
          </cell>
        </row>
        <row r="1261">
          <cell r="D1261" t="str">
            <v>CTR_447</v>
          </cell>
          <cell r="E1261" t="str">
            <v>Yaounde</v>
          </cell>
        </row>
        <row r="1262">
          <cell r="D1262" t="str">
            <v>CTR_215</v>
          </cell>
          <cell r="E1262" t="str">
            <v>Yaounde</v>
          </cell>
        </row>
        <row r="1263">
          <cell r="D1263" t="str">
            <v>SUO_008</v>
          </cell>
          <cell r="E1263" t="str">
            <v>SUD-OUEST</v>
          </cell>
        </row>
        <row r="1264">
          <cell r="D1264" t="str">
            <v>LIT_016</v>
          </cell>
          <cell r="E1264" t="str">
            <v>LITTORAL</v>
          </cell>
        </row>
        <row r="1265">
          <cell r="D1265" t="str">
            <v>CTR_307</v>
          </cell>
          <cell r="E1265" t="str">
            <v>CENTRE</v>
          </cell>
        </row>
        <row r="1266">
          <cell r="D1266" t="str">
            <v>CTR_575</v>
          </cell>
          <cell r="E1266" t="str">
            <v>Yaounde</v>
          </cell>
        </row>
        <row r="1267">
          <cell r="D1267" t="str">
            <v>CTR_720</v>
          </cell>
          <cell r="E1267" t="str">
            <v>Yaounde</v>
          </cell>
        </row>
        <row r="1268">
          <cell r="D1268" t="str">
            <v>CTR_646</v>
          </cell>
          <cell r="E1268" t="str">
            <v>Yaounde</v>
          </cell>
        </row>
        <row r="1269">
          <cell r="D1269" t="str">
            <v>CTR_936</v>
          </cell>
          <cell r="E1269" t="str">
            <v>Yaounde</v>
          </cell>
        </row>
        <row r="1270">
          <cell r="D1270" t="str">
            <v>CTR_730</v>
          </cell>
          <cell r="E1270" t="str">
            <v>Yaounde</v>
          </cell>
        </row>
        <row r="1271">
          <cell r="D1271" t="str">
            <v>CTR_138</v>
          </cell>
          <cell r="E1271" t="str">
            <v>CENTRE</v>
          </cell>
        </row>
        <row r="1272">
          <cell r="D1272" t="str">
            <v>CTR_090</v>
          </cell>
          <cell r="E1272" t="str">
            <v>Yaounde</v>
          </cell>
        </row>
        <row r="1273">
          <cell r="D1273" t="str">
            <v>LIT_621</v>
          </cell>
          <cell r="E1273" t="str">
            <v>Douala</v>
          </cell>
        </row>
        <row r="1274">
          <cell r="D1274" t="str">
            <v>LIT_061</v>
          </cell>
          <cell r="E1274" t="str">
            <v>Douala</v>
          </cell>
        </row>
        <row r="1275">
          <cell r="D1275" t="str">
            <v>OST_119</v>
          </cell>
          <cell r="E1275" t="str">
            <v>Bafoussam</v>
          </cell>
        </row>
        <row r="1276">
          <cell r="D1276" t="str">
            <v>CTR_136</v>
          </cell>
          <cell r="E1276" t="str">
            <v>CENTRE</v>
          </cell>
        </row>
        <row r="1277">
          <cell r="D1277" t="str">
            <v>OST_215</v>
          </cell>
          <cell r="E1277" t="str">
            <v>OUEST</v>
          </cell>
        </row>
        <row r="1278">
          <cell r="D1278" t="str">
            <v>LIT_479</v>
          </cell>
          <cell r="E1278" t="str">
            <v>LITTORAL</v>
          </cell>
        </row>
        <row r="1279">
          <cell r="D1279" t="str">
            <v>OST_110</v>
          </cell>
          <cell r="E1279" t="str">
            <v>Bafoussam</v>
          </cell>
        </row>
        <row r="1280">
          <cell r="D1280" t="str">
            <v>SUO_196</v>
          </cell>
          <cell r="E1280" t="str">
            <v>SUD-OUEST</v>
          </cell>
        </row>
        <row r="1281">
          <cell r="D1281" t="str">
            <v>NRD_190</v>
          </cell>
          <cell r="E1281" t="str">
            <v>Garoua</v>
          </cell>
        </row>
        <row r="1282">
          <cell r="D1282" t="str">
            <v>CTR_207</v>
          </cell>
          <cell r="E1282" t="str">
            <v>Yaounde</v>
          </cell>
        </row>
        <row r="1283">
          <cell r="D1283" t="str">
            <v>CTR_273</v>
          </cell>
          <cell r="E1283" t="str">
            <v>Yaounde</v>
          </cell>
        </row>
        <row r="1284">
          <cell r="D1284" t="str">
            <v>LIT_073</v>
          </cell>
          <cell r="E1284" t="str">
            <v>Douala</v>
          </cell>
        </row>
        <row r="1285">
          <cell r="D1285" t="str">
            <v>LIT_442</v>
          </cell>
          <cell r="E1285" t="str">
            <v>Douala</v>
          </cell>
        </row>
        <row r="1286">
          <cell r="D1286" t="str">
            <v>LIT_748</v>
          </cell>
          <cell r="E1286" t="str">
            <v>Douala</v>
          </cell>
        </row>
        <row r="1287">
          <cell r="D1287" t="str">
            <v>LIT_682</v>
          </cell>
          <cell r="E1287" t="str">
            <v>Douala</v>
          </cell>
        </row>
        <row r="1288">
          <cell r="D1288" t="str">
            <v>LIT_790</v>
          </cell>
          <cell r="E1288" t="str">
            <v>douala</v>
          </cell>
        </row>
        <row r="1289">
          <cell r="D1289" t="str">
            <v>LIT_100</v>
          </cell>
          <cell r="E1289" t="str">
            <v>Douala</v>
          </cell>
        </row>
        <row r="1290">
          <cell r="D1290" t="str">
            <v>LIT_340</v>
          </cell>
          <cell r="E1290" t="str">
            <v>Douala</v>
          </cell>
        </row>
        <row r="1291">
          <cell r="D1291" t="str">
            <v>ADM_062</v>
          </cell>
          <cell r="E1291" t="str">
            <v>ADAMAOUA</v>
          </cell>
        </row>
        <row r="1292">
          <cell r="D1292" t="str">
            <v>CTR_642</v>
          </cell>
          <cell r="E1292" t="str">
            <v>Yaounde</v>
          </cell>
        </row>
        <row r="1293">
          <cell r="D1293" t="str">
            <v>CTR_721</v>
          </cell>
          <cell r="E1293" t="str">
            <v>Yaounde</v>
          </cell>
        </row>
        <row r="1294">
          <cell r="D1294" t="str">
            <v>CTR_040</v>
          </cell>
          <cell r="E1294" t="str">
            <v>Yaounde</v>
          </cell>
        </row>
        <row r="1295">
          <cell r="D1295" t="str">
            <v>CTR_251</v>
          </cell>
          <cell r="E1295" t="str">
            <v>Yaounde</v>
          </cell>
        </row>
        <row r="1296">
          <cell r="D1296" t="str">
            <v>LIT_639</v>
          </cell>
          <cell r="E1296" t="str">
            <v>Douala</v>
          </cell>
        </row>
        <row r="1297">
          <cell r="D1297" t="str">
            <v>CTR_070</v>
          </cell>
          <cell r="E1297" t="str">
            <v>Yaounde</v>
          </cell>
        </row>
        <row r="1298">
          <cell r="D1298" t="str">
            <v>LIT_871</v>
          </cell>
          <cell r="E1298" t="str">
            <v>Douala</v>
          </cell>
        </row>
        <row r="1299">
          <cell r="D1299" t="str">
            <v>CTR_038</v>
          </cell>
          <cell r="E1299" t="str">
            <v>Yaounde</v>
          </cell>
        </row>
        <row r="1300">
          <cell r="D1300" t="str">
            <v>LIT_757</v>
          </cell>
          <cell r="E1300" t="str">
            <v>Douala</v>
          </cell>
        </row>
        <row r="1301">
          <cell r="D1301" t="str">
            <v>LIT_410</v>
          </cell>
          <cell r="E1301" t="str">
            <v>Douala</v>
          </cell>
        </row>
        <row r="1302">
          <cell r="D1302" t="str">
            <v>CTR_104</v>
          </cell>
          <cell r="E1302" t="str">
            <v>Yaounde</v>
          </cell>
        </row>
        <row r="1303">
          <cell r="D1303" t="str">
            <v>NRD_096</v>
          </cell>
          <cell r="E1303" t="str">
            <v>NORD</v>
          </cell>
        </row>
        <row r="1304">
          <cell r="D1304" t="str">
            <v>LIT_758</v>
          </cell>
          <cell r="E1304" t="str">
            <v>Douala</v>
          </cell>
        </row>
        <row r="1305">
          <cell r="D1305" t="str">
            <v>LIT_617</v>
          </cell>
          <cell r="E1305" t="str">
            <v>LITTORAL</v>
          </cell>
        </row>
        <row r="1306">
          <cell r="D1306" t="str">
            <v>LIT_642</v>
          </cell>
          <cell r="E1306" t="str">
            <v>Douala</v>
          </cell>
        </row>
        <row r="1307">
          <cell r="D1307" t="str">
            <v>LIT_244</v>
          </cell>
          <cell r="E1307" t="str">
            <v>Douala</v>
          </cell>
        </row>
        <row r="1308">
          <cell r="D1308" t="str">
            <v>LIT_259</v>
          </cell>
          <cell r="E1308" t="str">
            <v>Douala</v>
          </cell>
        </row>
        <row r="1309">
          <cell r="D1309" t="str">
            <v>CTR_591</v>
          </cell>
          <cell r="E1309" t="str">
            <v>Yaounde</v>
          </cell>
        </row>
        <row r="1310">
          <cell r="D1310" t="str">
            <v>NRD_058</v>
          </cell>
          <cell r="E1310" t="str">
            <v>NORD</v>
          </cell>
        </row>
        <row r="1311">
          <cell r="D1311" t="str">
            <v>EXN_069</v>
          </cell>
          <cell r="E1311" t="str">
            <v>EXTREME-NORD</v>
          </cell>
        </row>
        <row r="1312">
          <cell r="D1312" t="str">
            <v>NRD_132</v>
          </cell>
          <cell r="E1312" t="str">
            <v>NORD</v>
          </cell>
        </row>
        <row r="1313">
          <cell r="D1313" t="str">
            <v>LIT_141</v>
          </cell>
          <cell r="E1313" t="str">
            <v>Douala</v>
          </cell>
        </row>
        <row r="1314">
          <cell r="D1314" t="str">
            <v>CTR_540</v>
          </cell>
          <cell r="E1314" t="str">
            <v>Yaounde</v>
          </cell>
        </row>
        <row r="1315">
          <cell r="D1315" t="str">
            <v>OST_109</v>
          </cell>
          <cell r="E1315" t="str">
            <v>Bafoussam</v>
          </cell>
        </row>
        <row r="1316">
          <cell r="D1316" t="str">
            <v>LIT_221</v>
          </cell>
          <cell r="E1316" t="str">
            <v>Douala</v>
          </cell>
        </row>
        <row r="1317">
          <cell r="D1317" t="str">
            <v>OST_001</v>
          </cell>
          <cell r="E1317" t="str">
            <v>Bafoussam</v>
          </cell>
        </row>
        <row r="1318">
          <cell r="D1318" t="str">
            <v>ADM_017</v>
          </cell>
          <cell r="E1318" t="str">
            <v>Ngaoundere</v>
          </cell>
        </row>
        <row r="1319">
          <cell r="D1319" t="str">
            <v>EXN_004</v>
          </cell>
          <cell r="E1319" t="str">
            <v>EXTREME-NORD</v>
          </cell>
        </row>
        <row r="1320">
          <cell r="D1320" t="str">
            <v>LIT_290</v>
          </cell>
          <cell r="E1320" t="str">
            <v>Douala</v>
          </cell>
        </row>
        <row r="1321">
          <cell r="D1321" t="str">
            <v>LIT_453</v>
          </cell>
          <cell r="E1321" t="str">
            <v>Douala</v>
          </cell>
        </row>
        <row r="1322">
          <cell r="D1322" t="str">
            <v>LIT_581</v>
          </cell>
          <cell r="E1322" t="str">
            <v>Douala</v>
          </cell>
        </row>
        <row r="1323">
          <cell r="D1323" t="str">
            <v>EXN_182</v>
          </cell>
          <cell r="E1323" t="str">
            <v>EXTREME-NORD</v>
          </cell>
        </row>
        <row r="1324">
          <cell r="D1324" t="str">
            <v>LIT_485</v>
          </cell>
          <cell r="E1324" t="str">
            <v>Douala</v>
          </cell>
        </row>
        <row r="1325">
          <cell r="D1325" t="str">
            <v>EXN_003</v>
          </cell>
          <cell r="E1325" t="str">
            <v>EXTREME-NORD</v>
          </cell>
        </row>
        <row r="1326">
          <cell r="D1326" t="str">
            <v>LIT_071</v>
          </cell>
          <cell r="E1326" t="str">
            <v>LITTORAL</v>
          </cell>
        </row>
        <row r="1327">
          <cell r="D1327" t="str">
            <v>LIT_705</v>
          </cell>
          <cell r="E1327" t="str">
            <v>Douala</v>
          </cell>
        </row>
        <row r="1328">
          <cell r="D1328" t="str">
            <v>LIT_708</v>
          </cell>
          <cell r="E1328" t="str">
            <v>Douala</v>
          </cell>
        </row>
        <row r="1329">
          <cell r="D1329" t="str">
            <v>LIT_502</v>
          </cell>
          <cell r="E1329" t="str">
            <v>LITTORAL</v>
          </cell>
        </row>
        <row r="1330">
          <cell r="D1330" t="str">
            <v>EST_112</v>
          </cell>
          <cell r="E1330" t="str">
            <v>CENTRE</v>
          </cell>
        </row>
        <row r="1331">
          <cell r="D1331" t="str">
            <v>EST_107</v>
          </cell>
          <cell r="E1331" t="str">
            <v>CENTRE</v>
          </cell>
        </row>
        <row r="1332">
          <cell r="D1332" t="str">
            <v>NRD_085</v>
          </cell>
          <cell r="E1332" t="str">
            <v>Garoua</v>
          </cell>
        </row>
        <row r="1333">
          <cell r="D1333" t="str">
            <v>NRD_189</v>
          </cell>
          <cell r="E1333" t="str">
            <v>Garoua</v>
          </cell>
        </row>
        <row r="1334">
          <cell r="D1334" t="str">
            <v>NRD_116</v>
          </cell>
          <cell r="E1334" t="str">
            <v>Garoua</v>
          </cell>
        </row>
        <row r="1335">
          <cell r="D1335" t="str">
            <v>CTR_708</v>
          </cell>
          <cell r="E1335" t="str">
            <v>Yaounde</v>
          </cell>
        </row>
        <row r="1336">
          <cell r="D1336" t="str">
            <v>SUD_258</v>
          </cell>
          <cell r="E1336" t="str">
            <v>CENTRE</v>
          </cell>
        </row>
        <row r="1337">
          <cell r="D1337" t="str">
            <v>SUD_018</v>
          </cell>
          <cell r="E1337" t="str">
            <v>CENTRE</v>
          </cell>
        </row>
        <row r="1338">
          <cell r="D1338" t="str">
            <v>SUD_228</v>
          </cell>
          <cell r="E1338" t="str">
            <v>CENTRE</v>
          </cell>
        </row>
        <row r="1339">
          <cell r="D1339" t="str">
            <v>SUD_260</v>
          </cell>
          <cell r="E1339" t="str">
            <v>CENTRE</v>
          </cell>
        </row>
        <row r="1340">
          <cell r="D1340" t="str">
            <v>SUD_103</v>
          </cell>
          <cell r="E1340" t="str">
            <v>CENTRE</v>
          </cell>
        </row>
        <row r="1341">
          <cell r="D1341" t="str">
            <v>SUO_136</v>
          </cell>
          <cell r="E1341" t="str">
            <v>SUD-OUEST</v>
          </cell>
        </row>
        <row r="1342">
          <cell r="D1342" t="str">
            <v>CTR_981</v>
          </cell>
          <cell r="E1342" t="str">
            <v>CENTRE</v>
          </cell>
        </row>
        <row r="1343">
          <cell r="D1343" t="str">
            <v>EXN_212</v>
          </cell>
          <cell r="E1343" t="str">
            <v>Maroua</v>
          </cell>
        </row>
        <row r="1344">
          <cell r="D1344" t="str">
            <v>SUO_108</v>
          </cell>
          <cell r="E1344" t="str">
            <v>SUD-OUEST</v>
          </cell>
        </row>
        <row r="1345">
          <cell r="D1345" t="str">
            <v>ADM_158</v>
          </cell>
          <cell r="E1345" t="str">
            <v>Ngaoundere</v>
          </cell>
        </row>
        <row r="1346">
          <cell r="D1346" t="str">
            <v>ADM_094</v>
          </cell>
          <cell r="E1346" t="str">
            <v>ADAMAOUA</v>
          </cell>
        </row>
        <row r="1347">
          <cell r="D1347" t="str">
            <v>ADM_111</v>
          </cell>
          <cell r="E1347" t="str">
            <v>ADAMAOUA</v>
          </cell>
        </row>
        <row r="1348">
          <cell r="D1348" t="str">
            <v>ADM_093</v>
          </cell>
          <cell r="E1348" t="str">
            <v>ADAMAOUA</v>
          </cell>
        </row>
        <row r="1349">
          <cell r="D1349" t="str">
            <v>ADM_157</v>
          </cell>
          <cell r="E1349" t="str">
            <v>Ngaoundere</v>
          </cell>
        </row>
        <row r="1350">
          <cell r="D1350" t="str">
            <v>OST_043</v>
          </cell>
          <cell r="E1350" t="str">
            <v>OUEST</v>
          </cell>
        </row>
        <row r="1351">
          <cell r="D1351" t="str">
            <v>ADM_072</v>
          </cell>
          <cell r="E1351" t="str">
            <v>Ngaoundere</v>
          </cell>
        </row>
        <row r="1352">
          <cell r="D1352" t="str">
            <v>CTR_098</v>
          </cell>
          <cell r="E1352" t="str">
            <v>CENTRE</v>
          </cell>
        </row>
        <row r="1353">
          <cell r="D1353" t="str">
            <v>SUO_260</v>
          </cell>
          <cell r="E1353" t="str">
            <v>SUD-OUEST</v>
          </cell>
        </row>
        <row r="1354">
          <cell r="D1354" t="str">
            <v>CTR_453</v>
          </cell>
          <cell r="E1354" t="str">
            <v>CENTRE</v>
          </cell>
        </row>
        <row r="1355">
          <cell r="D1355" t="str">
            <v>CTR_452</v>
          </cell>
          <cell r="E1355" t="str">
            <v>CENTRE</v>
          </cell>
        </row>
        <row r="1356">
          <cell r="D1356" t="str">
            <v>ADM_079</v>
          </cell>
          <cell r="E1356" t="str">
            <v>ADAMAOUA</v>
          </cell>
        </row>
        <row r="1357">
          <cell r="D1357" t="str">
            <v>NRD_125</v>
          </cell>
          <cell r="E1357" t="str">
            <v>NORD</v>
          </cell>
        </row>
        <row r="1358">
          <cell r="D1358" t="str">
            <v>LIT_404</v>
          </cell>
          <cell r="E1358" t="str">
            <v>Douala</v>
          </cell>
        </row>
        <row r="1359">
          <cell r="D1359" t="str">
            <v>LIT_577</v>
          </cell>
          <cell r="E1359" t="str">
            <v>Douala</v>
          </cell>
        </row>
        <row r="1360">
          <cell r="D1360" t="str">
            <v>LIT_291</v>
          </cell>
          <cell r="E1360" t="str">
            <v>Douala</v>
          </cell>
        </row>
        <row r="1361">
          <cell r="D1361" t="str">
            <v>NRD_027</v>
          </cell>
          <cell r="E1361" t="str">
            <v>NORD</v>
          </cell>
        </row>
        <row r="1362">
          <cell r="D1362" t="str">
            <v>OST_233</v>
          </cell>
          <cell r="E1362" t="str">
            <v>OUEST</v>
          </cell>
        </row>
        <row r="1363">
          <cell r="D1363" t="str">
            <v>SUD_083</v>
          </cell>
          <cell r="E1363" t="str">
            <v>CENTRE</v>
          </cell>
        </row>
        <row r="1364">
          <cell r="D1364" t="str">
            <v>SUD_172</v>
          </cell>
          <cell r="E1364" t="str">
            <v>CENTRE</v>
          </cell>
        </row>
        <row r="1365">
          <cell r="D1365" t="str">
            <v>SUD_233</v>
          </cell>
          <cell r="E1365" t="str">
            <v>CENTRE</v>
          </cell>
        </row>
        <row r="1366">
          <cell r="D1366" t="str">
            <v>SUD_006</v>
          </cell>
          <cell r="E1366" t="str">
            <v>LITTORAL</v>
          </cell>
        </row>
        <row r="1367">
          <cell r="D1367" t="str">
            <v>LIT_658</v>
          </cell>
          <cell r="E1367" t="str">
            <v>LITTORAL</v>
          </cell>
        </row>
        <row r="1368">
          <cell r="D1368" t="str">
            <v>LIT_489</v>
          </cell>
          <cell r="E1368" t="str">
            <v>Douala</v>
          </cell>
        </row>
        <row r="1369">
          <cell r="D1369" t="str">
            <v>SUD_227</v>
          </cell>
          <cell r="E1369" t="str">
            <v>CENTRE</v>
          </cell>
        </row>
        <row r="1370">
          <cell r="D1370" t="str">
            <v>OST_135</v>
          </cell>
          <cell r="E1370" t="str">
            <v>Bafoussam</v>
          </cell>
        </row>
        <row r="1371">
          <cell r="D1371" t="str">
            <v>CTR_074</v>
          </cell>
          <cell r="E1371" t="str">
            <v>Yaounde</v>
          </cell>
        </row>
        <row r="1372">
          <cell r="D1372" t="str">
            <v>LIT_024</v>
          </cell>
          <cell r="E1372" t="str">
            <v>Douala</v>
          </cell>
        </row>
        <row r="1373">
          <cell r="D1373" t="str">
            <v>LIT_599</v>
          </cell>
          <cell r="E1373" t="str">
            <v>Douala</v>
          </cell>
        </row>
        <row r="1374">
          <cell r="D1374" t="str">
            <v>EXN_064</v>
          </cell>
          <cell r="E1374" t="str">
            <v>EXTREME-NORD</v>
          </cell>
        </row>
        <row r="1375">
          <cell r="D1375" t="str">
            <v>OST_232</v>
          </cell>
          <cell r="E1375" t="str">
            <v>Bafoussam</v>
          </cell>
        </row>
        <row r="1376">
          <cell r="D1376" t="str">
            <v>EXN_031</v>
          </cell>
          <cell r="E1376" t="str">
            <v>EXTREME-NORD</v>
          </cell>
        </row>
        <row r="1377">
          <cell r="D1377" t="str">
            <v>EXN_138</v>
          </cell>
          <cell r="E1377" t="str">
            <v>EXTREME-NORD</v>
          </cell>
        </row>
        <row r="1378">
          <cell r="D1378" t="str">
            <v>LIT_059</v>
          </cell>
          <cell r="E1378" t="str">
            <v>Douala</v>
          </cell>
        </row>
        <row r="1379">
          <cell r="D1379" t="str">
            <v>SUD_160</v>
          </cell>
          <cell r="E1379" t="str">
            <v>CENTRE</v>
          </cell>
        </row>
        <row r="1380">
          <cell r="D1380" t="str">
            <v>SUD_206</v>
          </cell>
          <cell r="E1380" t="str">
            <v>CENTRE</v>
          </cell>
        </row>
        <row r="1381">
          <cell r="D1381" t="str">
            <v>SUD_162</v>
          </cell>
          <cell r="E1381" t="str">
            <v>CENTRE</v>
          </cell>
        </row>
        <row r="1382">
          <cell r="D1382" t="str">
            <v>EXN_002</v>
          </cell>
          <cell r="E1382" t="str">
            <v>Maroua</v>
          </cell>
        </row>
        <row r="1383">
          <cell r="D1383" t="str">
            <v>ADM_115</v>
          </cell>
          <cell r="E1383" t="str">
            <v>Ngaoundere</v>
          </cell>
        </row>
        <row r="1384">
          <cell r="D1384" t="str">
            <v>SUD_057</v>
          </cell>
          <cell r="E1384" t="str">
            <v>CENTRE</v>
          </cell>
        </row>
        <row r="1385">
          <cell r="D1385" t="str">
            <v>LIT_371</v>
          </cell>
          <cell r="E1385" t="str">
            <v>Douala</v>
          </cell>
        </row>
        <row r="1386">
          <cell r="D1386" t="str">
            <v>LIT_014</v>
          </cell>
          <cell r="E1386" t="str">
            <v>Douala</v>
          </cell>
        </row>
        <row r="1387">
          <cell r="D1387" t="str">
            <v>LIT_325</v>
          </cell>
          <cell r="E1387" t="str">
            <v>Douala</v>
          </cell>
        </row>
        <row r="1388">
          <cell r="D1388" t="str">
            <v>LIT_047</v>
          </cell>
          <cell r="E1388" t="str">
            <v>Douala</v>
          </cell>
        </row>
        <row r="1389">
          <cell r="D1389" t="str">
            <v>EST_040</v>
          </cell>
          <cell r="E1389" t="str">
            <v>CENTRE</v>
          </cell>
        </row>
        <row r="1390">
          <cell r="D1390" t="str">
            <v>LIT_433</v>
          </cell>
          <cell r="E1390" t="str">
            <v>Douala</v>
          </cell>
        </row>
        <row r="1391">
          <cell r="D1391" t="str">
            <v>LIT_579</v>
          </cell>
          <cell r="E1391" t="str">
            <v>Douala</v>
          </cell>
        </row>
        <row r="1392">
          <cell r="D1392" t="str">
            <v>CTR_339</v>
          </cell>
          <cell r="E1392" t="str">
            <v>Yaounde</v>
          </cell>
        </row>
        <row r="1393">
          <cell r="D1393" t="str">
            <v>CTR_387</v>
          </cell>
          <cell r="E1393" t="str">
            <v>Yaounde</v>
          </cell>
        </row>
        <row r="1394">
          <cell r="D1394" t="str">
            <v>OST_145</v>
          </cell>
          <cell r="E1394" t="str">
            <v>OUEST</v>
          </cell>
        </row>
        <row r="1395">
          <cell r="D1395" t="str">
            <v>SUD_223</v>
          </cell>
          <cell r="E1395" t="str">
            <v>CENTRE</v>
          </cell>
        </row>
        <row r="1396">
          <cell r="D1396" t="str">
            <v>LIT_583</v>
          </cell>
          <cell r="E1396" t="str">
            <v>LITTORAL</v>
          </cell>
        </row>
        <row r="1397">
          <cell r="D1397" t="str">
            <v>LIT_181</v>
          </cell>
          <cell r="E1397" t="str">
            <v>Douala</v>
          </cell>
        </row>
        <row r="1398">
          <cell r="D1398" t="str">
            <v>LIT_862</v>
          </cell>
          <cell r="E1398" t="str">
            <v>Douala</v>
          </cell>
        </row>
        <row r="1399">
          <cell r="D1399" t="str">
            <v>LIT_645</v>
          </cell>
          <cell r="E1399" t="str">
            <v>Douala</v>
          </cell>
        </row>
        <row r="1400">
          <cell r="D1400" t="str">
            <v>SUO_077</v>
          </cell>
          <cell r="E1400" t="str">
            <v>SUD-OUEST</v>
          </cell>
        </row>
        <row r="1401">
          <cell r="D1401" t="str">
            <v>LIT_683</v>
          </cell>
          <cell r="E1401" t="str">
            <v>Douala</v>
          </cell>
        </row>
        <row r="1402">
          <cell r="D1402" t="str">
            <v>EXN_117</v>
          </cell>
          <cell r="E1402" t="str">
            <v>Maroua</v>
          </cell>
        </row>
        <row r="1403">
          <cell r="D1403" t="str">
            <v>SUO_166</v>
          </cell>
          <cell r="E1403" t="str">
            <v>SUD-OUEST</v>
          </cell>
        </row>
        <row r="1404">
          <cell r="D1404" t="str">
            <v>SUO_011</v>
          </cell>
          <cell r="E1404" t="str">
            <v>SUD-OUEST</v>
          </cell>
        </row>
        <row r="1405">
          <cell r="D1405" t="str">
            <v>EST_064</v>
          </cell>
          <cell r="E1405" t="str">
            <v>CENTRE</v>
          </cell>
        </row>
        <row r="1406">
          <cell r="D1406" t="str">
            <v>SUO_193</v>
          </cell>
          <cell r="E1406" t="str">
            <v>SUD-OUEST</v>
          </cell>
        </row>
        <row r="1407">
          <cell r="D1407" t="str">
            <v>LIT_186</v>
          </cell>
          <cell r="E1407" t="str">
            <v>LITTORAL</v>
          </cell>
        </row>
        <row r="1408">
          <cell r="D1408" t="str">
            <v>EST_088</v>
          </cell>
          <cell r="E1408" t="str">
            <v>CENTRE</v>
          </cell>
        </row>
        <row r="1409">
          <cell r="D1409" t="str">
            <v>CTR_425</v>
          </cell>
          <cell r="E1409" t="str">
            <v>Yaounde</v>
          </cell>
        </row>
        <row r="1410">
          <cell r="D1410" t="str">
            <v>CTR_563</v>
          </cell>
          <cell r="E1410" t="str">
            <v>Yaounde</v>
          </cell>
        </row>
        <row r="1411">
          <cell r="D1411" t="str">
            <v>CTR_448</v>
          </cell>
          <cell r="E1411" t="str">
            <v>Yaounde</v>
          </cell>
        </row>
        <row r="1412">
          <cell r="D1412" t="str">
            <v>CTR_326</v>
          </cell>
          <cell r="E1412" t="str">
            <v>Yaounde</v>
          </cell>
        </row>
        <row r="1413">
          <cell r="D1413" t="str">
            <v>CTR_383</v>
          </cell>
          <cell r="E1413" t="str">
            <v>Yaounde</v>
          </cell>
        </row>
        <row r="1414">
          <cell r="D1414" t="str">
            <v>CTR_211</v>
          </cell>
          <cell r="E1414" t="str">
            <v>Yaounde</v>
          </cell>
        </row>
        <row r="1415">
          <cell r="D1415" t="str">
            <v>CTR_476</v>
          </cell>
          <cell r="E1415" t="str">
            <v>Yaounde</v>
          </cell>
        </row>
        <row r="1416">
          <cell r="D1416" t="str">
            <v>CTR_255</v>
          </cell>
          <cell r="E1416" t="str">
            <v>Yaounde</v>
          </cell>
        </row>
        <row r="1417">
          <cell r="D1417" t="str">
            <v>CTR_122</v>
          </cell>
          <cell r="E1417" t="str">
            <v>Yaounde</v>
          </cell>
        </row>
        <row r="1418">
          <cell r="D1418" t="str">
            <v>CTR_249</v>
          </cell>
          <cell r="E1418" t="str">
            <v>Yaounde</v>
          </cell>
        </row>
        <row r="1419">
          <cell r="D1419" t="str">
            <v>CTR_538</v>
          </cell>
          <cell r="E1419" t="str">
            <v>Yaounde</v>
          </cell>
        </row>
        <row r="1420">
          <cell r="D1420" t="str">
            <v>CTR_194</v>
          </cell>
          <cell r="E1420" t="str">
            <v>Yaounde</v>
          </cell>
        </row>
        <row r="1421">
          <cell r="D1421" t="str">
            <v>CTR_031</v>
          </cell>
          <cell r="E1421" t="str">
            <v>Yaounde</v>
          </cell>
        </row>
        <row r="1422">
          <cell r="D1422" t="str">
            <v>CTR_327</v>
          </cell>
          <cell r="E1422" t="str">
            <v>Yaounde</v>
          </cell>
        </row>
        <row r="1423">
          <cell r="D1423" t="str">
            <v>CTR_105</v>
          </cell>
          <cell r="E1423" t="str">
            <v>Yaounde</v>
          </cell>
        </row>
        <row r="1424">
          <cell r="D1424" t="str">
            <v>CTR_333</v>
          </cell>
          <cell r="E1424" t="str">
            <v>Yaounde</v>
          </cell>
        </row>
        <row r="1425">
          <cell r="D1425" t="str">
            <v>CTR_259</v>
          </cell>
          <cell r="E1425" t="str">
            <v>Yaounde</v>
          </cell>
        </row>
        <row r="1426">
          <cell r="D1426" t="str">
            <v>CTR_088</v>
          </cell>
          <cell r="E1426" t="str">
            <v>Yaounde</v>
          </cell>
        </row>
        <row r="1427">
          <cell r="D1427" t="str">
            <v>CTR_372</v>
          </cell>
          <cell r="E1427" t="str">
            <v>Yaounde</v>
          </cell>
        </row>
        <row r="1428">
          <cell r="D1428" t="str">
            <v>CTR_794</v>
          </cell>
          <cell r="E1428" t="str">
            <v>Yaounde</v>
          </cell>
        </row>
        <row r="1429">
          <cell r="D1429" t="str">
            <v>CTR_632</v>
          </cell>
          <cell r="E1429" t="str">
            <v>Yaounde</v>
          </cell>
        </row>
        <row r="1430">
          <cell r="D1430" t="str">
            <v>CTR_661</v>
          </cell>
          <cell r="E1430" t="str">
            <v>Yaounde</v>
          </cell>
        </row>
        <row r="1431">
          <cell r="D1431" t="str">
            <v>CTR_557</v>
          </cell>
          <cell r="E1431" t="str">
            <v>Yaounde</v>
          </cell>
        </row>
        <row r="1432">
          <cell r="D1432" t="str">
            <v>CTR_149</v>
          </cell>
          <cell r="E1432" t="str">
            <v>Yaounde</v>
          </cell>
        </row>
        <row r="1433">
          <cell r="D1433" t="str">
            <v>CTR_123</v>
          </cell>
          <cell r="E1433" t="str">
            <v>Yaounde</v>
          </cell>
        </row>
        <row r="1434">
          <cell r="D1434" t="str">
            <v>CTR_576</v>
          </cell>
          <cell r="E1434" t="str">
            <v>Yaounde</v>
          </cell>
        </row>
        <row r="1435">
          <cell r="D1435" t="str">
            <v>EST_061</v>
          </cell>
          <cell r="E1435" t="str">
            <v>CENTRE</v>
          </cell>
        </row>
        <row r="1436">
          <cell r="D1436" t="str">
            <v>CTR_950</v>
          </cell>
          <cell r="E1436" t="str">
            <v>Yaounde</v>
          </cell>
        </row>
        <row r="1437">
          <cell r="D1437" t="str">
            <v>CTR_331</v>
          </cell>
          <cell r="E1437" t="str">
            <v>Yaounde</v>
          </cell>
        </row>
        <row r="1438">
          <cell r="D1438" t="str">
            <v>CTR_422</v>
          </cell>
          <cell r="E1438" t="str">
            <v>Yaounde</v>
          </cell>
        </row>
        <row r="1439">
          <cell r="D1439" t="str">
            <v>CTR_465</v>
          </cell>
          <cell r="E1439" t="str">
            <v>Yaounde</v>
          </cell>
        </row>
        <row r="1440">
          <cell r="D1440" t="str">
            <v>CTR_648</v>
          </cell>
          <cell r="E1440" t="str">
            <v>Yaounde</v>
          </cell>
        </row>
        <row r="1441">
          <cell r="D1441" t="str">
            <v>SUD_050</v>
          </cell>
          <cell r="E1441" t="str">
            <v>CENTRE</v>
          </cell>
        </row>
        <row r="1442">
          <cell r="D1442" t="str">
            <v>CTR_244</v>
          </cell>
          <cell r="E1442" t="str">
            <v>Yaounde</v>
          </cell>
        </row>
        <row r="1443">
          <cell r="D1443" t="str">
            <v>CTR_637</v>
          </cell>
          <cell r="E1443" t="str">
            <v>Yaounde</v>
          </cell>
        </row>
        <row r="1444">
          <cell r="D1444" t="str">
            <v>SUD_217</v>
          </cell>
          <cell r="E1444" t="str">
            <v>CENTRE</v>
          </cell>
        </row>
        <row r="1445">
          <cell r="D1445" t="str">
            <v>CTR_317</v>
          </cell>
          <cell r="E1445" t="str">
            <v>Yaounde</v>
          </cell>
        </row>
        <row r="1446">
          <cell r="D1446" t="str">
            <v>CTR_467</v>
          </cell>
          <cell r="E1446" t="str">
            <v>Yaounde</v>
          </cell>
        </row>
        <row r="1447">
          <cell r="D1447" t="str">
            <v>CTR_852</v>
          </cell>
          <cell r="E1447" t="str">
            <v>Yaounde</v>
          </cell>
        </row>
        <row r="1448">
          <cell r="D1448" t="str">
            <v>EST_144</v>
          </cell>
          <cell r="E1448" t="str">
            <v>CENTRE</v>
          </cell>
        </row>
        <row r="1449">
          <cell r="D1449" t="str">
            <v>CTR_524</v>
          </cell>
          <cell r="E1449" t="str">
            <v>Yaounde</v>
          </cell>
        </row>
        <row r="1450">
          <cell r="D1450" t="str">
            <v>SUD_082</v>
          </cell>
          <cell r="E1450" t="str">
            <v>CENTRE</v>
          </cell>
        </row>
        <row r="1451">
          <cell r="D1451" t="str">
            <v>CTR_848</v>
          </cell>
          <cell r="E1451" t="str">
            <v>Yaounde</v>
          </cell>
        </row>
        <row r="1452">
          <cell r="D1452" t="str">
            <v>CTR_210</v>
          </cell>
          <cell r="E1452" t="str">
            <v>Yaounde</v>
          </cell>
        </row>
        <row r="1453">
          <cell r="D1453" t="str">
            <v>CTR_084</v>
          </cell>
          <cell r="E1453" t="str">
            <v>Yaounde</v>
          </cell>
        </row>
        <row r="1454">
          <cell r="D1454" t="str">
            <v>EST_197</v>
          </cell>
          <cell r="E1454" t="str">
            <v>CENTRE</v>
          </cell>
        </row>
        <row r="1455">
          <cell r="D1455" t="str">
            <v>CTR_021</v>
          </cell>
          <cell r="E1455" t="str">
            <v>CENTRE</v>
          </cell>
        </row>
        <row r="1456">
          <cell r="D1456" t="str">
            <v>SUD_264</v>
          </cell>
          <cell r="E1456" t="str">
            <v>CENTRE</v>
          </cell>
        </row>
        <row r="1457">
          <cell r="D1457" t="str">
            <v>CTR_392</v>
          </cell>
          <cell r="E1457" t="str">
            <v>CENTRE</v>
          </cell>
        </row>
        <row r="1458">
          <cell r="D1458" t="str">
            <v>CTR_769</v>
          </cell>
          <cell r="E1458" t="str">
            <v>Yaounde</v>
          </cell>
        </row>
        <row r="1459">
          <cell r="D1459" t="str">
            <v>EXN_089</v>
          </cell>
          <cell r="E1459" t="str">
            <v>Maroua</v>
          </cell>
        </row>
        <row r="1460">
          <cell r="D1460" t="str">
            <v>CTR_761</v>
          </cell>
          <cell r="E1460" t="str">
            <v>Yaounde</v>
          </cell>
        </row>
        <row r="1461">
          <cell r="D1461" t="str">
            <v>EST_127</v>
          </cell>
          <cell r="E1461" t="str">
            <v>CENTRE</v>
          </cell>
        </row>
        <row r="1462">
          <cell r="D1462" t="str">
            <v>CTR_061</v>
          </cell>
          <cell r="E1462" t="str">
            <v>CENTRE</v>
          </cell>
        </row>
        <row r="1463">
          <cell r="D1463" t="str">
            <v>CTR_763</v>
          </cell>
          <cell r="E1463" t="str">
            <v>Yaounde</v>
          </cell>
        </row>
        <row r="1464">
          <cell r="D1464" t="str">
            <v>EST_032</v>
          </cell>
          <cell r="E1464" t="str">
            <v>CENTRE</v>
          </cell>
        </row>
        <row r="1465">
          <cell r="D1465" t="str">
            <v>CTR_713</v>
          </cell>
          <cell r="E1465" t="str">
            <v>Yaounde</v>
          </cell>
        </row>
        <row r="1466">
          <cell r="D1466" t="str">
            <v>CTR_535</v>
          </cell>
          <cell r="E1466" t="str">
            <v>Yaounde</v>
          </cell>
        </row>
        <row r="1467">
          <cell r="D1467" t="str">
            <v>EST_004</v>
          </cell>
          <cell r="E1467" t="str">
            <v>CENTRE</v>
          </cell>
        </row>
        <row r="1468">
          <cell r="D1468" t="str">
            <v>EST_128</v>
          </cell>
          <cell r="E1468" t="str">
            <v>CENTRE</v>
          </cell>
        </row>
        <row r="1469">
          <cell r="D1469" t="str">
            <v>CTR_213</v>
          </cell>
          <cell r="E1469" t="str">
            <v>Yaounde</v>
          </cell>
        </row>
        <row r="1470">
          <cell r="D1470" t="str">
            <v>CTR_723</v>
          </cell>
          <cell r="E1470" t="str">
            <v>Yaounde</v>
          </cell>
        </row>
        <row r="1471">
          <cell r="D1471" t="str">
            <v>CTR_285</v>
          </cell>
          <cell r="E1471" t="str">
            <v>Yaounde</v>
          </cell>
        </row>
        <row r="1472">
          <cell r="D1472" t="str">
            <v>CTR_381</v>
          </cell>
          <cell r="E1472" t="str">
            <v>Yaounde</v>
          </cell>
        </row>
        <row r="1473">
          <cell r="D1473" t="str">
            <v>CTR_482</v>
          </cell>
          <cell r="E1473" t="str">
            <v>Yaounde</v>
          </cell>
        </row>
        <row r="1474">
          <cell r="D1474" t="str">
            <v>CTR_129</v>
          </cell>
          <cell r="E1474" t="str">
            <v>Yaounde</v>
          </cell>
        </row>
        <row r="1475">
          <cell r="D1475" t="str">
            <v>CTR_265</v>
          </cell>
          <cell r="E1475" t="str">
            <v>Yaounde</v>
          </cell>
        </row>
        <row r="1476">
          <cell r="D1476" t="str">
            <v>CTR_473</v>
          </cell>
          <cell r="E1476" t="str">
            <v>Yaounde</v>
          </cell>
        </row>
        <row r="1477">
          <cell r="D1477" t="str">
            <v>CTR_110</v>
          </cell>
          <cell r="E1477" t="str">
            <v>Yaounde</v>
          </cell>
        </row>
        <row r="1478">
          <cell r="D1478" t="str">
            <v>CTR_401</v>
          </cell>
          <cell r="E1478" t="str">
            <v>Yaounde</v>
          </cell>
        </row>
        <row r="1479">
          <cell r="D1479" t="str">
            <v>EST_131</v>
          </cell>
          <cell r="E1479" t="str">
            <v>CENTRE</v>
          </cell>
        </row>
        <row r="1480">
          <cell r="D1480" t="str">
            <v>CTR_866</v>
          </cell>
          <cell r="E1480" t="str">
            <v>Yaounde</v>
          </cell>
        </row>
        <row r="1481">
          <cell r="D1481" t="str">
            <v>SUD_263</v>
          </cell>
          <cell r="E1481" t="str">
            <v>CENTRE</v>
          </cell>
        </row>
        <row r="1482">
          <cell r="D1482" t="str">
            <v>CTR_154</v>
          </cell>
          <cell r="E1482" t="str">
            <v>Yaounde</v>
          </cell>
        </row>
        <row r="1483">
          <cell r="D1483" t="str">
            <v>CTR_861</v>
          </cell>
          <cell r="E1483" t="str">
            <v>Yaounde</v>
          </cell>
        </row>
        <row r="1484">
          <cell r="D1484" t="str">
            <v>CTR_155</v>
          </cell>
          <cell r="E1484" t="str">
            <v>Yaounde</v>
          </cell>
        </row>
        <row r="1485">
          <cell r="D1485" t="str">
            <v>CTR_466</v>
          </cell>
          <cell r="E1485" t="str">
            <v>Yaounde</v>
          </cell>
        </row>
        <row r="1486">
          <cell r="D1486" t="str">
            <v>CTR_625</v>
          </cell>
          <cell r="E1486" t="str">
            <v>Yaounde</v>
          </cell>
        </row>
        <row r="1487">
          <cell r="D1487" t="str">
            <v>CTR_198</v>
          </cell>
          <cell r="E1487" t="str">
            <v>Yaounde</v>
          </cell>
        </row>
        <row r="1488">
          <cell r="D1488" t="str">
            <v>CTR_821</v>
          </cell>
          <cell r="E1488" t="str">
            <v>Yaounde</v>
          </cell>
        </row>
        <row r="1489">
          <cell r="D1489" t="str">
            <v>CTR_553</v>
          </cell>
          <cell r="E1489" t="str">
            <v>Yaounde</v>
          </cell>
        </row>
        <row r="1490">
          <cell r="D1490" t="str">
            <v>CTR_240</v>
          </cell>
          <cell r="E1490" t="str">
            <v>Yaounde</v>
          </cell>
        </row>
        <row r="1491">
          <cell r="D1491" t="str">
            <v>CTR_647</v>
          </cell>
          <cell r="E1491" t="str">
            <v>Yaounde</v>
          </cell>
        </row>
        <row r="1492">
          <cell r="D1492" t="str">
            <v>EST_193</v>
          </cell>
          <cell r="E1492" t="str">
            <v>CENTRE</v>
          </cell>
        </row>
        <row r="1493">
          <cell r="D1493" t="str">
            <v>CTR_340</v>
          </cell>
          <cell r="E1493" t="str">
            <v>Yaounde</v>
          </cell>
        </row>
        <row r="1494">
          <cell r="D1494" t="str">
            <v>CTR_047</v>
          </cell>
          <cell r="E1494" t="str">
            <v>Yaounde</v>
          </cell>
        </row>
        <row r="1495">
          <cell r="D1495" t="str">
            <v>CTR_767</v>
          </cell>
          <cell r="E1495" t="str">
            <v>Yaounde</v>
          </cell>
        </row>
        <row r="1496">
          <cell r="D1496" t="str">
            <v>EST_205</v>
          </cell>
          <cell r="E1496" t="str">
            <v>CENTRE</v>
          </cell>
        </row>
        <row r="1497">
          <cell r="D1497" t="str">
            <v>CTR_012</v>
          </cell>
          <cell r="E1497" t="str">
            <v>Yaounde</v>
          </cell>
        </row>
        <row r="1498">
          <cell r="D1498" t="str">
            <v>SUO_079</v>
          </cell>
          <cell r="E1498" t="str">
            <v>SUD-OUEST</v>
          </cell>
        </row>
        <row r="1499">
          <cell r="D1499" t="str">
            <v>CTR_109</v>
          </cell>
          <cell r="E1499" t="str">
            <v>Yaounde</v>
          </cell>
        </row>
        <row r="1500">
          <cell r="D1500" t="str">
            <v>ADM_107</v>
          </cell>
          <cell r="E1500" t="str">
            <v>ADAMAOUA</v>
          </cell>
        </row>
        <row r="1501">
          <cell r="D1501" t="str">
            <v>CTR_127</v>
          </cell>
          <cell r="E1501" t="str">
            <v>Yaounde</v>
          </cell>
        </row>
        <row r="1502">
          <cell r="D1502" t="str">
            <v>LIT_160</v>
          </cell>
          <cell r="E1502" t="str">
            <v>Douala</v>
          </cell>
        </row>
        <row r="1503">
          <cell r="D1503" t="str">
            <v>LIT_203</v>
          </cell>
          <cell r="E1503" t="str">
            <v>Douala</v>
          </cell>
        </row>
        <row r="1504">
          <cell r="D1504" t="str">
            <v>LIT_449</v>
          </cell>
          <cell r="E1504" t="str">
            <v>Douala</v>
          </cell>
        </row>
        <row r="1505">
          <cell r="D1505" t="str">
            <v>LIT_486</v>
          </cell>
          <cell r="E1505" t="str">
            <v>Douala</v>
          </cell>
        </row>
        <row r="1506">
          <cell r="D1506" t="str">
            <v>NRD_003</v>
          </cell>
          <cell r="E1506" t="str">
            <v>Garoua</v>
          </cell>
        </row>
        <row r="1507">
          <cell r="D1507" t="str">
            <v>NRD_022</v>
          </cell>
          <cell r="E1507" t="str">
            <v>NORD</v>
          </cell>
        </row>
        <row r="1508">
          <cell r="D1508" t="str">
            <v>NRD_260</v>
          </cell>
          <cell r="E1508" t="str">
            <v>Garoua</v>
          </cell>
        </row>
        <row r="1509">
          <cell r="D1509" t="str">
            <v>EST_194</v>
          </cell>
          <cell r="E1509" t="str">
            <v>CENTRE</v>
          </cell>
        </row>
        <row r="1510">
          <cell r="D1510" t="str">
            <v>SUO_078</v>
          </cell>
          <cell r="E1510" t="str">
            <v>SUD-OUEST</v>
          </cell>
        </row>
        <row r="1511">
          <cell r="D1511" t="str">
            <v>NRD_118</v>
          </cell>
          <cell r="E1511" t="str">
            <v>Garoua</v>
          </cell>
        </row>
        <row r="1512">
          <cell r="D1512" t="str">
            <v>LIT_106</v>
          </cell>
          <cell r="E1512" t="str">
            <v>Douala</v>
          </cell>
        </row>
        <row r="1513">
          <cell r="D1513" t="str">
            <v>NRD_007</v>
          </cell>
          <cell r="E1513" t="str">
            <v>Garoua</v>
          </cell>
        </row>
        <row r="1514">
          <cell r="D1514" t="str">
            <v>OST_137</v>
          </cell>
          <cell r="E1514" t="str">
            <v>OUEST</v>
          </cell>
        </row>
        <row r="1515">
          <cell r="D1515" t="str">
            <v>LIT_076</v>
          </cell>
          <cell r="E1515" t="str">
            <v>Douala</v>
          </cell>
        </row>
        <row r="1516">
          <cell r="D1516" t="str">
            <v>EXN_114</v>
          </cell>
          <cell r="E1516" t="str">
            <v>Maroua</v>
          </cell>
        </row>
        <row r="1517">
          <cell r="D1517" t="str">
            <v>OST_077</v>
          </cell>
          <cell r="E1517" t="str">
            <v>Bafoussam</v>
          </cell>
        </row>
        <row r="1518">
          <cell r="D1518" t="str">
            <v>LIT_349</v>
          </cell>
          <cell r="E1518" t="str">
            <v>LITTORAL</v>
          </cell>
        </row>
        <row r="1519">
          <cell r="D1519" t="str">
            <v>OST_125</v>
          </cell>
          <cell r="E1519" t="str">
            <v>OUEST</v>
          </cell>
        </row>
        <row r="1520">
          <cell r="D1520" t="str">
            <v>LIT_405</v>
          </cell>
          <cell r="E1520" t="str">
            <v>Douala</v>
          </cell>
        </row>
        <row r="1521">
          <cell r="D1521" t="str">
            <v>OST_235</v>
          </cell>
          <cell r="E1521" t="str">
            <v>OUEST</v>
          </cell>
        </row>
        <row r="1522">
          <cell r="D1522" t="str">
            <v>NRD_029</v>
          </cell>
          <cell r="E1522" t="str">
            <v>NORD</v>
          </cell>
        </row>
        <row r="1523">
          <cell r="D1523" t="str">
            <v>LIT_167</v>
          </cell>
          <cell r="E1523" t="str">
            <v>Douala</v>
          </cell>
        </row>
        <row r="1524">
          <cell r="D1524" t="str">
            <v>LIT_285</v>
          </cell>
          <cell r="E1524" t="str">
            <v>Douala</v>
          </cell>
        </row>
        <row r="1525">
          <cell r="D1525" t="str">
            <v>LIT_342</v>
          </cell>
          <cell r="E1525" t="str">
            <v>Douala</v>
          </cell>
        </row>
        <row r="1526">
          <cell r="D1526" t="str">
            <v>LIT_303</v>
          </cell>
          <cell r="E1526" t="str">
            <v>Douala</v>
          </cell>
        </row>
        <row r="1527">
          <cell r="D1527" t="str">
            <v>LIT_274</v>
          </cell>
          <cell r="E1527" t="str">
            <v>Douala</v>
          </cell>
        </row>
        <row r="1528">
          <cell r="D1528" t="str">
            <v>LIT_726</v>
          </cell>
          <cell r="E1528" t="str">
            <v>Douala</v>
          </cell>
        </row>
        <row r="1529">
          <cell r="D1529" t="str">
            <v>LIT_856</v>
          </cell>
          <cell r="E1529" t="str">
            <v>Douala</v>
          </cell>
        </row>
        <row r="1530">
          <cell r="D1530" t="str">
            <v>LIT_398</v>
          </cell>
          <cell r="E1530" t="str">
            <v>Douala</v>
          </cell>
        </row>
        <row r="1531">
          <cell r="D1531" t="str">
            <v>LIT_713</v>
          </cell>
          <cell r="E1531" t="str">
            <v>Douala</v>
          </cell>
        </row>
        <row r="1532">
          <cell r="D1532" t="str">
            <v>LIT_844</v>
          </cell>
          <cell r="E1532" t="str">
            <v>Douala</v>
          </cell>
        </row>
        <row r="1533">
          <cell r="D1533" t="str">
            <v>NRD_018</v>
          </cell>
          <cell r="E1533" t="str">
            <v>Garoua</v>
          </cell>
        </row>
        <row r="1534">
          <cell r="D1534" t="str">
            <v>OST_238</v>
          </cell>
          <cell r="E1534" t="str">
            <v>Bafoussam</v>
          </cell>
        </row>
        <row r="1535">
          <cell r="D1535" t="str">
            <v>OST_078</v>
          </cell>
          <cell r="E1535" t="str">
            <v>Bafoussam</v>
          </cell>
        </row>
        <row r="1536">
          <cell r="D1536" t="str">
            <v>OST_003</v>
          </cell>
          <cell r="E1536" t="str">
            <v>Bafoussam</v>
          </cell>
        </row>
        <row r="1537">
          <cell r="D1537" t="str">
            <v>LIT_654</v>
          </cell>
          <cell r="E1537" t="str">
            <v>Douala</v>
          </cell>
        </row>
        <row r="1538">
          <cell r="D1538" t="str">
            <v>LIT_863</v>
          </cell>
          <cell r="E1538" t="str">
            <v>Douala</v>
          </cell>
        </row>
        <row r="1539">
          <cell r="D1539" t="str">
            <v>LIT_774</v>
          </cell>
          <cell r="E1539" t="str">
            <v>Douala</v>
          </cell>
        </row>
        <row r="1540">
          <cell r="D1540" t="str">
            <v>LIT_210</v>
          </cell>
          <cell r="E1540" t="str">
            <v>Douala</v>
          </cell>
        </row>
        <row r="1541">
          <cell r="D1541" t="str">
            <v>EXN_044</v>
          </cell>
          <cell r="E1541" t="str">
            <v>Maroua</v>
          </cell>
        </row>
        <row r="1542">
          <cell r="D1542" t="str">
            <v>SUO_007</v>
          </cell>
          <cell r="E1542" t="str">
            <v>SUD-OUEST</v>
          </cell>
        </row>
        <row r="1543">
          <cell r="D1543" t="str">
            <v>NRD_037</v>
          </cell>
          <cell r="E1543" t="str">
            <v>Garoua</v>
          </cell>
        </row>
        <row r="1544">
          <cell r="D1544" t="str">
            <v>CTR_1050</v>
          </cell>
          <cell r="E1544" t="str">
            <v>Yaounde</v>
          </cell>
        </row>
        <row r="1545">
          <cell r="D1545" t="str">
            <v>SUO_249</v>
          </cell>
          <cell r="E1545" t="str">
            <v>SUD-OUEST</v>
          </cell>
        </row>
        <row r="1546">
          <cell r="D1546" t="str">
            <v>SUO_171</v>
          </cell>
          <cell r="E1546" t="str">
            <v>SUD-OUEST</v>
          </cell>
        </row>
        <row r="1547">
          <cell r="D1547" t="str">
            <v>NRD_013</v>
          </cell>
          <cell r="E1547" t="str">
            <v>NORD</v>
          </cell>
        </row>
        <row r="1548">
          <cell r="D1548" t="str">
            <v>NRD_130</v>
          </cell>
          <cell r="E1548" t="str">
            <v>Garoua</v>
          </cell>
        </row>
        <row r="1549">
          <cell r="D1549" t="str">
            <v>NRD_162</v>
          </cell>
          <cell r="E1549" t="str">
            <v>Garoua</v>
          </cell>
        </row>
        <row r="1550">
          <cell r="D1550" t="str">
            <v>LIT_576</v>
          </cell>
          <cell r="E1550" t="str">
            <v>Douala</v>
          </cell>
        </row>
        <row r="1551">
          <cell r="D1551" t="str">
            <v>LIT_558</v>
          </cell>
          <cell r="E1551" t="str">
            <v>LITTORAL</v>
          </cell>
        </row>
        <row r="1552">
          <cell r="D1552" t="str">
            <v>NRD_009</v>
          </cell>
          <cell r="E1552" t="str">
            <v>Garoua</v>
          </cell>
        </row>
        <row r="1553">
          <cell r="D1553" t="str">
            <v>LIT_353</v>
          </cell>
          <cell r="E1553" t="str">
            <v>LITTORAL</v>
          </cell>
        </row>
        <row r="1554">
          <cell r="D1554" t="str">
            <v>SUO_191</v>
          </cell>
          <cell r="E1554" t="str">
            <v>SUD-OUEST</v>
          </cell>
        </row>
        <row r="1555">
          <cell r="D1555" t="str">
            <v>EXN_258</v>
          </cell>
          <cell r="E1555" t="str">
            <v>EXTREME-NORD</v>
          </cell>
        </row>
        <row r="1556">
          <cell r="D1556" t="str">
            <v>CTR_694</v>
          </cell>
          <cell r="E1556" t="str">
            <v>Yaounde</v>
          </cell>
        </row>
        <row r="1557">
          <cell r="D1557" t="str">
            <v>SUO_197</v>
          </cell>
          <cell r="E1557" t="str">
            <v>SUD-OUEST</v>
          </cell>
        </row>
        <row r="1558">
          <cell r="D1558" t="str">
            <v>SUO_208</v>
          </cell>
          <cell r="E1558" t="str">
            <v>SUD-OUEST</v>
          </cell>
        </row>
        <row r="1559">
          <cell r="D1559" t="str">
            <v>LIT_097</v>
          </cell>
          <cell r="E1559" t="str">
            <v>Douala</v>
          </cell>
        </row>
        <row r="1560">
          <cell r="D1560" t="str">
            <v>LIT_242</v>
          </cell>
          <cell r="E1560" t="str">
            <v>Douala</v>
          </cell>
        </row>
        <row r="1561">
          <cell r="D1561" t="str">
            <v>LIT_125</v>
          </cell>
          <cell r="E1561" t="str">
            <v>Douala</v>
          </cell>
        </row>
        <row r="1562">
          <cell r="D1562" t="str">
            <v>LIT_738</v>
          </cell>
          <cell r="E1562" t="str">
            <v>Douala</v>
          </cell>
        </row>
        <row r="1563">
          <cell r="D1563" t="str">
            <v>LIT_022</v>
          </cell>
          <cell r="E1563" t="str">
            <v>Douala</v>
          </cell>
        </row>
        <row r="1564">
          <cell r="D1564" t="str">
            <v>CTR_941</v>
          </cell>
          <cell r="E1564" t="str">
            <v>Yaounde</v>
          </cell>
        </row>
        <row r="1565">
          <cell r="D1565" t="str">
            <v>LIT_102</v>
          </cell>
          <cell r="E1565" t="str">
            <v>Douala</v>
          </cell>
        </row>
        <row r="1566">
          <cell r="D1566" t="str">
            <v>SUO_009</v>
          </cell>
          <cell r="E1566" t="str">
            <v>SUD-OUEST</v>
          </cell>
        </row>
        <row r="1567">
          <cell r="D1567" t="str">
            <v>CTR_593</v>
          </cell>
          <cell r="E1567" t="str">
            <v>CENTRE</v>
          </cell>
        </row>
        <row r="1568">
          <cell r="D1568" t="str">
            <v>LIT_676</v>
          </cell>
          <cell r="E1568" t="str">
            <v>Douala</v>
          </cell>
        </row>
        <row r="1569">
          <cell r="D1569" t="str">
            <v>LIT_361</v>
          </cell>
          <cell r="E1569" t="str">
            <v>Douala</v>
          </cell>
        </row>
        <row r="1570">
          <cell r="D1570" t="str">
            <v>LIT_695</v>
          </cell>
          <cell r="E1570" t="str">
            <v>Douala</v>
          </cell>
        </row>
        <row r="1571">
          <cell r="D1571" t="str">
            <v>LIT_376</v>
          </cell>
          <cell r="E1571" t="str">
            <v>Douala</v>
          </cell>
        </row>
        <row r="1572">
          <cell r="D1572" t="str">
            <v>ADM_001</v>
          </cell>
          <cell r="E1572" t="str">
            <v>Ngaoundere</v>
          </cell>
        </row>
        <row r="1573">
          <cell r="D1573" t="str">
            <v>LIT_198</v>
          </cell>
          <cell r="E1573" t="str">
            <v>Douala</v>
          </cell>
        </row>
        <row r="1574">
          <cell r="D1574" t="str">
            <v>EXN_158</v>
          </cell>
          <cell r="E1574" t="str">
            <v>Maroua</v>
          </cell>
        </row>
        <row r="1575">
          <cell r="D1575" t="str">
            <v>CTR_242</v>
          </cell>
          <cell r="E1575" t="str">
            <v>Yaounde</v>
          </cell>
        </row>
        <row r="1576">
          <cell r="D1576" t="str">
            <v>LIT_019</v>
          </cell>
          <cell r="E1576" t="str">
            <v>Douala</v>
          </cell>
        </row>
        <row r="1577">
          <cell r="D1577" t="str">
            <v>LIT_045</v>
          </cell>
          <cell r="E1577" t="str">
            <v>Douala</v>
          </cell>
        </row>
        <row r="1578">
          <cell r="D1578" t="str">
            <v>LIT_673</v>
          </cell>
          <cell r="E1578" t="str">
            <v>Douala</v>
          </cell>
        </row>
        <row r="1579">
          <cell r="D1579" t="str">
            <v>LIT_065</v>
          </cell>
          <cell r="E1579" t="str">
            <v>Douala</v>
          </cell>
        </row>
        <row r="1580">
          <cell r="D1580" t="str">
            <v>CTR_144</v>
          </cell>
          <cell r="E1580" t="str">
            <v>CENTRE</v>
          </cell>
        </row>
        <row r="1581">
          <cell r="D1581" t="str">
            <v>CTR_451</v>
          </cell>
          <cell r="E1581" t="str">
            <v>CENTRE</v>
          </cell>
        </row>
        <row r="1582">
          <cell r="D1582" t="str">
            <v>LIT_346</v>
          </cell>
          <cell r="E1582" t="str">
            <v>Douala</v>
          </cell>
        </row>
        <row r="1583">
          <cell r="D1583" t="str">
            <v>LIT_637</v>
          </cell>
          <cell r="E1583" t="str">
            <v>Douala</v>
          </cell>
        </row>
        <row r="1584">
          <cell r="D1584" t="str">
            <v>LIT_437</v>
          </cell>
          <cell r="E1584" t="str">
            <v>Douala</v>
          </cell>
        </row>
        <row r="1585">
          <cell r="D1585" t="str">
            <v>LIT_137</v>
          </cell>
          <cell r="E1585" t="str">
            <v>Douala</v>
          </cell>
        </row>
        <row r="1586">
          <cell r="D1586" t="str">
            <v>LIT_597</v>
          </cell>
          <cell r="E1586" t="str">
            <v>Douala</v>
          </cell>
        </row>
        <row r="1587">
          <cell r="D1587" t="str">
            <v>LIT_015</v>
          </cell>
          <cell r="E1587" t="str">
            <v>Douala</v>
          </cell>
        </row>
        <row r="1588">
          <cell r="D1588" t="str">
            <v>LIT_043</v>
          </cell>
          <cell r="E1588" t="str">
            <v>Douala</v>
          </cell>
        </row>
        <row r="1589">
          <cell r="D1589" t="str">
            <v>LIT_126</v>
          </cell>
          <cell r="E1589" t="str">
            <v>Douala</v>
          </cell>
        </row>
        <row r="1590">
          <cell r="D1590" t="str">
            <v>LIT_023</v>
          </cell>
          <cell r="E1590" t="str">
            <v>Douala</v>
          </cell>
        </row>
        <row r="1591">
          <cell r="D1591" t="str">
            <v>LIT_413</v>
          </cell>
          <cell r="E1591" t="str">
            <v>Douala</v>
          </cell>
        </row>
        <row r="1592">
          <cell r="D1592" t="str">
            <v>LIT_311</v>
          </cell>
          <cell r="E1592" t="str">
            <v>Douala</v>
          </cell>
        </row>
        <row r="1593">
          <cell r="D1593" t="str">
            <v>LIT_427</v>
          </cell>
          <cell r="E1593" t="str">
            <v>Douala</v>
          </cell>
        </row>
        <row r="1594">
          <cell r="D1594" t="str">
            <v>LIT_640</v>
          </cell>
          <cell r="E1594" t="str">
            <v>Douala</v>
          </cell>
        </row>
        <row r="1595">
          <cell r="D1595" t="str">
            <v>NRD_032</v>
          </cell>
          <cell r="E1595" t="str">
            <v>NORD</v>
          </cell>
        </row>
        <row r="1596">
          <cell r="D1596" t="str">
            <v>LIT_347</v>
          </cell>
          <cell r="E1596" t="str">
            <v>Douala</v>
          </cell>
        </row>
        <row r="1597">
          <cell r="D1597" t="str">
            <v>LIT_093</v>
          </cell>
          <cell r="E1597" t="str">
            <v>Douala</v>
          </cell>
        </row>
        <row r="1598">
          <cell r="D1598" t="str">
            <v>LIT_058</v>
          </cell>
          <cell r="E1598" t="str">
            <v>Douala</v>
          </cell>
        </row>
        <row r="1599">
          <cell r="D1599" t="str">
            <v>LIT_839</v>
          </cell>
          <cell r="E1599" t="str">
            <v>Douala</v>
          </cell>
        </row>
        <row r="1600">
          <cell r="D1600" t="str">
            <v>LIT_837</v>
          </cell>
          <cell r="E1600" t="str">
            <v>Douala</v>
          </cell>
        </row>
        <row r="1601">
          <cell r="D1601" t="str">
            <v>LIT_657</v>
          </cell>
          <cell r="E1601" t="str">
            <v>Douala</v>
          </cell>
        </row>
        <row r="1602">
          <cell r="D1602" t="str">
            <v>CTR_554</v>
          </cell>
          <cell r="E1602" t="str">
            <v>Yaounde</v>
          </cell>
        </row>
        <row r="1603">
          <cell r="D1603" t="str">
            <v>LIT_703</v>
          </cell>
          <cell r="E1603" t="str">
            <v>Douala</v>
          </cell>
        </row>
        <row r="1604">
          <cell r="D1604" t="str">
            <v>OST_100</v>
          </cell>
          <cell r="E1604" t="str">
            <v>Bafoussam</v>
          </cell>
        </row>
        <row r="1605">
          <cell r="D1605" t="str">
            <v>LIT_535</v>
          </cell>
          <cell r="E1605" t="str">
            <v>Douala</v>
          </cell>
        </row>
        <row r="1606">
          <cell r="D1606" t="str">
            <v>EXN_106</v>
          </cell>
          <cell r="E1606" t="str">
            <v>EXTREME-NORD</v>
          </cell>
        </row>
        <row r="1607">
          <cell r="D1607" t="str">
            <v>LIT_000</v>
          </cell>
          <cell r="E1607" t="str">
            <v>LITTORAL</v>
          </cell>
        </row>
        <row r="1608">
          <cell r="D1608" t="str">
            <v>LIT_426</v>
          </cell>
          <cell r="E1608" t="str">
            <v>Douala</v>
          </cell>
        </row>
        <row r="1609">
          <cell r="D1609" t="str">
            <v>SUO_050</v>
          </cell>
          <cell r="E1609" t="str">
            <v>SUD-OUEST</v>
          </cell>
        </row>
        <row r="1610">
          <cell r="D1610" t="str">
            <v>OST_134</v>
          </cell>
          <cell r="E1610" t="str">
            <v>Bafoussam</v>
          </cell>
        </row>
        <row r="1611">
          <cell r="D1611" t="str">
            <v>OST_045</v>
          </cell>
          <cell r="E1611" t="str">
            <v>Bafoussam</v>
          </cell>
        </row>
        <row r="1612">
          <cell r="D1612" t="str">
            <v>OST_111</v>
          </cell>
          <cell r="E1612" t="str">
            <v>Bafoussam</v>
          </cell>
        </row>
        <row r="1613">
          <cell r="D1613" t="str">
            <v>OST_065</v>
          </cell>
          <cell r="E1613" t="str">
            <v>Bafoussam</v>
          </cell>
        </row>
        <row r="1614">
          <cell r="D1614" t="str">
            <v>SUO_152</v>
          </cell>
          <cell r="E1614" t="str">
            <v>SUD-OUEST</v>
          </cell>
        </row>
        <row r="1615">
          <cell r="D1615" t="str">
            <v>EST_051</v>
          </cell>
          <cell r="E1615" t="str">
            <v>CENTRE</v>
          </cell>
        </row>
        <row r="1616">
          <cell r="D1616" t="str">
            <v>ADM_048</v>
          </cell>
          <cell r="E1616" t="str">
            <v>Ngaoundere</v>
          </cell>
        </row>
        <row r="1617">
          <cell r="D1617" t="str">
            <v>EXN_196</v>
          </cell>
          <cell r="E1617" t="str">
            <v>Maroua</v>
          </cell>
        </row>
        <row r="1618">
          <cell r="D1618" t="str">
            <v>LIT_611</v>
          </cell>
          <cell r="E1618" t="str">
            <v>Douala</v>
          </cell>
        </row>
        <row r="1619">
          <cell r="D1619" t="str">
            <v>SUO_065</v>
          </cell>
          <cell r="E1619" t="str">
            <v>SUD-OUEST</v>
          </cell>
        </row>
        <row r="1620">
          <cell r="D1620" t="str">
            <v>ADM_095</v>
          </cell>
          <cell r="E1620" t="str">
            <v>ADAMAOUA</v>
          </cell>
        </row>
        <row r="1621">
          <cell r="D1621" t="str">
            <v>ADM_074</v>
          </cell>
          <cell r="E1621" t="str">
            <v>Ngaoundere</v>
          </cell>
        </row>
        <row r="1622">
          <cell r="D1622" t="str">
            <v>SUO_151</v>
          </cell>
          <cell r="E1622" t="str">
            <v>SUD-OUEST</v>
          </cell>
        </row>
        <row r="1623">
          <cell r="D1623" t="str">
            <v>SUO_227</v>
          </cell>
          <cell r="E1623" t="str">
            <v>SUD-OUEST</v>
          </cell>
        </row>
        <row r="1624">
          <cell r="D1624" t="str">
            <v>LIT_264</v>
          </cell>
          <cell r="E1624" t="str">
            <v>Douala</v>
          </cell>
        </row>
        <row r="1625">
          <cell r="D1625" t="str">
            <v>SUO_002</v>
          </cell>
          <cell r="E1625" t="str">
            <v>SUD-OUEST</v>
          </cell>
        </row>
        <row r="1626">
          <cell r="D1626" t="str">
            <v>LIT_078</v>
          </cell>
          <cell r="E1626" t="str">
            <v>LITTORAL</v>
          </cell>
        </row>
        <row r="1627">
          <cell r="D1627" t="str">
            <v>LIT_539</v>
          </cell>
          <cell r="E1627" t="str">
            <v>Douala</v>
          </cell>
        </row>
        <row r="1628">
          <cell r="D1628" t="str">
            <v>LIT_345</v>
          </cell>
          <cell r="E1628" t="str">
            <v>Douala</v>
          </cell>
        </row>
        <row r="1629">
          <cell r="D1629" t="str">
            <v>LIT_085</v>
          </cell>
          <cell r="E1629" t="str">
            <v>Douala</v>
          </cell>
        </row>
        <row r="1630">
          <cell r="D1630" t="str">
            <v>LIT_048</v>
          </cell>
          <cell r="E1630" t="str">
            <v>Douala</v>
          </cell>
        </row>
        <row r="1631">
          <cell r="D1631" t="str">
            <v>LIT_373</v>
          </cell>
          <cell r="E1631" t="str">
            <v>Douala</v>
          </cell>
        </row>
        <row r="1632">
          <cell r="D1632" t="str">
            <v>LIT_395</v>
          </cell>
          <cell r="E1632" t="str">
            <v>Douala</v>
          </cell>
        </row>
        <row r="1633">
          <cell r="D1633" t="str">
            <v>CTR_486</v>
          </cell>
          <cell r="E1633" t="str">
            <v>Yaounde</v>
          </cell>
        </row>
        <row r="1634">
          <cell r="D1634" t="str">
            <v>ADM_106</v>
          </cell>
          <cell r="E1634" t="str">
            <v>NGAOUNDERE</v>
          </cell>
        </row>
        <row r="1635">
          <cell r="D1635" t="str">
            <v>LIT_079</v>
          </cell>
          <cell r="E1635" t="str">
            <v>Douala</v>
          </cell>
        </row>
        <row r="1636">
          <cell r="D1636" t="str">
            <v>OST_024</v>
          </cell>
          <cell r="E1636" t="str">
            <v>Bafoussam</v>
          </cell>
        </row>
        <row r="1637">
          <cell r="D1637" t="str">
            <v>SUO_066</v>
          </cell>
          <cell r="E1637" t="str">
            <v>SUD-OUEST</v>
          </cell>
        </row>
        <row r="1638">
          <cell r="D1638" t="str">
            <v>SUO_023</v>
          </cell>
          <cell r="E1638" t="str">
            <v>SUD-OUEST</v>
          </cell>
        </row>
        <row r="1639">
          <cell r="D1639" t="str">
            <v>SUO_107</v>
          </cell>
          <cell r="E1639" t="str">
            <v>SUD-OUEST</v>
          </cell>
        </row>
        <row r="1640">
          <cell r="D1640" t="str">
            <v>SUO_200</v>
          </cell>
          <cell r="E1640" t="str">
            <v>SUD-OUEST</v>
          </cell>
        </row>
        <row r="1641">
          <cell r="D1641" t="str">
            <v>SUO_213</v>
          </cell>
          <cell r="E1641" t="str">
            <v>SUD-OUEST</v>
          </cell>
        </row>
        <row r="1642">
          <cell r="D1642" t="str">
            <v>SUO_027</v>
          </cell>
          <cell r="E1642" t="str">
            <v>SUD-OUEST</v>
          </cell>
        </row>
        <row r="1643">
          <cell r="D1643" t="str">
            <v>SUO_033</v>
          </cell>
          <cell r="E1643" t="str">
            <v>SUD-OUEST</v>
          </cell>
        </row>
        <row r="1644">
          <cell r="D1644" t="str">
            <v>SUO_182</v>
          </cell>
          <cell r="E1644" t="str">
            <v>SUD-OUEST</v>
          </cell>
        </row>
        <row r="1645">
          <cell r="D1645" t="str">
            <v>SUO_221</v>
          </cell>
          <cell r="E1645" t="str">
            <v>SUD-OUEST</v>
          </cell>
        </row>
        <row r="1646">
          <cell r="D1646" t="str">
            <v>SUO_199</v>
          </cell>
          <cell r="E1646" t="str">
            <v>SUD-OUEST</v>
          </cell>
        </row>
        <row r="1647">
          <cell r="D1647" t="str">
            <v>SUO_202</v>
          </cell>
          <cell r="E1647" t="str">
            <v>SUD-OUEST</v>
          </cell>
        </row>
        <row r="1648">
          <cell r="D1648" t="str">
            <v>SUO_179</v>
          </cell>
          <cell r="E1648" t="str">
            <v>SUD-OUEST</v>
          </cell>
        </row>
        <row r="1649">
          <cell r="D1649" t="str">
            <v>LIT_589</v>
          </cell>
          <cell r="E1649" t="str">
            <v>Douala</v>
          </cell>
        </row>
        <row r="1650">
          <cell r="D1650" t="str">
            <v>LIT_666</v>
          </cell>
          <cell r="E1650" t="str">
            <v>Douala</v>
          </cell>
        </row>
        <row r="1651">
          <cell r="D1651" t="str">
            <v>OST_005</v>
          </cell>
          <cell r="E1651" t="str">
            <v>OUEST</v>
          </cell>
        </row>
        <row r="1652">
          <cell r="D1652" t="str">
            <v>LIT_161</v>
          </cell>
          <cell r="E1652" t="str">
            <v>Douala</v>
          </cell>
        </row>
        <row r="1653">
          <cell r="D1653" t="str">
            <v>SUD_010</v>
          </cell>
          <cell r="E1653" t="str">
            <v>CENTRE</v>
          </cell>
        </row>
        <row r="1654">
          <cell r="D1654" t="str">
            <v>LIT_697</v>
          </cell>
          <cell r="E1654" t="str">
            <v>Douala</v>
          </cell>
        </row>
        <row r="1655">
          <cell r="D1655" t="str">
            <v>LIT_277</v>
          </cell>
          <cell r="E1655" t="str">
            <v>Douala</v>
          </cell>
        </row>
        <row r="1656">
          <cell r="D1656" t="str">
            <v>SUO_201</v>
          </cell>
          <cell r="E1656" t="str">
            <v>SUD-OUEST</v>
          </cell>
        </row>
        <row r="1657">
          <cell r="D1657" t="str">
            <v>LIT_357</v>
          </cell>
          <cell r="E1657" t="str">
            <v>Douala</v>
          </cell>
        </row>
        <row r="1658">
          <cell r="D1658" t="str">
            <v>LIT_869</v>
          </cell>
          <cell r="E1658" t="str">
            <v>Douala</v>
          </cell>
        </row>
        <row r="1659">
          <cell r="D1659" t="str">
            <v>NRD_095</v>
          </cell>
          <cell r="E1659" t="str">
            <v>Garoua</v>
          </cell>
        </row>
        <row r="1660">
          <cell r="D1660" t="str">
            <v>EST_122</v>
          </cell>
          <cell r="E1660" t="str">
            <v>CENTRE</v>
          </cell>
        </row>
        <row r="1661">
          <cell r="D1661" t="str">
            <v>LIT_575</v>
          </cell>
          <cell r="E1661" t="str">
            <v>Douala</v>
          </cell>
        </row>
        <row r="1662">
          <cell r="D1662" t="str">
            <v>LIT_240</v>
          </cell>
          <cell r="E1662" t="str">
            <v>Douala</v>
          </cell>
        </row>
        <row r="1663">
          <cell r="D1663" t="str">
            <v>LIT_633</v>
          </cell>
          <cell r="E1663" t="str">
            <v>Douala</v>
          </cell>
        </row>
        <row r="1664">
          <cell r="D1664" t="str">
            <v>OST_106</v>
          </cell>
          <cell r="E1664" t="str">
            <v>OUEST</v>
          </cell>
        </row>
        <row r="1665">
          <cell r="D1665" t="str">
            <v>LIT_429</v>
          </cell>
          <cell r="E1665" t="str">
            <v>Douala</v>
          </cell>
        </row>
        <row r="1666">
          <cell r="D1666" t="str">
            <v>OST_097</v>
          </cell>
          <cell r="E1666" t="str">
            <v>OUEST</v>
          </cell>
        </row>
        <row r="1667">
          <cell r="D1667" t="str">
            <v>OST_011</v>
          </cell>
          <cell r="E1667" t="str">
            <v>OUEST</v>
          </cell>
        </row>
        <row r="1668">
          <cell r="D1668" t="str">
            <v>CTR_158</v>
          </cell>
          <cell r="E1668" t="str">
            <v>Yaounde</v>
          </cell>
        </row>
        <row r="1669">
          <cell r="D1669" t="str">
            <v>CTR_442</v>
          </cell>
          <cell r="E1669" t="str">
            <v>CENTRE</v>
          </cell>
        </row>
        <row r="1670">
          <cell r="D1670" t="str">
            <v>ADM_069</v>
          </cell>
          <cell r="E1670" t="str">
            <v>Ngaoundere</v>
          </cell>
        </row>
        <row r="1671">
          <cell r="D1671" t="str">
            <v>CTR_882</v>
          </cell>
          <cell r="E1671" t="str">
            <v>Yaounde</v>
          </cell>
        </row>
        <row r="1672">
          <cell r="D1672" t="str">
            <v>CTR_190</v>
          </cell>
          <cell r="E1672" t="str">
            <v>CENTRE</v>
          </cell>
        </row>
        <row r="1673">
          <cell r="D1673" t="str">
            <v>SUO_106</v>
          </cell>
          <cell r="E1673" t="str">
            <v>SUD-OUEST</v>
          </cell>
        </row>
        <row r="1674">
          <cell r="D1674" t="str">
            <v>CTR_702_indoor_0F</v>
          </cell>
          <cell r="E1674" t="str">
            <v>Yaounde</v>
          </cell>
        </row>
        <row r="1675">
          <cell r="D1675" t="str">
            <v>CTR_036</v>
          </cell>
          <cell r="E1675" t="str">
            <v>CENTRE</v>
          </cell>
        </row>
        <row r="1676">
          <cell r="D1676" t="str">
            <v>LIT_276</v>
          </cell>
          <cell r="E1676" t="str">
            <v>Douala</v>
          </cell>
        </row>
        <row r="1677">
          <cell r="D1677" t="str">
            <v>ADM_003</v>
          </cell>
          <cell r="E1677" t="str">
            <v>Ngaoundere</v>
          </cell>
        </row>
        <row r="1678">
          <cell r="D1678" t="str">
            <v>LIT_752</v>
          </cell>
          <cell r="E1678" t="str">
            <v>Douala</v>
          </cell>
        </row>
        <row r="1679">
          <cell r="D1679" t="str">
            <v>CTR_025</v>
          </cell>
          <cell r="E1679" t="str">
            <v>Yaounde</v>
          </cell>
        </row>
        <row r="1680">
          <cell r="D1680" t="str">
            <v>LIT_452</v>
          </cell>
          <cell r="E1680" t="str">
            <v>Douala</v>
          </cell>
        </row>
        <row r="1681">
          <cell r="D1681" t="str">
            <v>LIT_364</v>
          </cell>
          <cell r="E1681" t="str">
            <v>Douala</v>
          </cell>
        </row>
        <row r="1682">
          <cell r="D1682" t="str">
            <v>LIT_370</v>
          </cell>
          <cell r="E1682" t="str">
            <v>Douala</v>
          </cell>
        </row>
        <row r="1683">
          <cell r="D1683" t="str">
            <v>EST_201</v>
          </cell>
          <cell r="E1683" t="str">
            <v>CENTRE</v>
          </cell>
        </row>
        <row r="1684">
          <cell r="D1684" t="str">
            <v>ADM_165</v>
          </cell>
          <cell r="E1684" t="str">
            <v>Ngaoundere</v>
          </cell>
        </row>
        <row r="1685">
          <cell r="D1685" t="str">
            <v>LIT_527</v>
          </cell>
          <cell r="E1685" t="str">
            <v>Douala</v>
          </cell>
        </row>
        <row r="1686">
          <cell r="D1686" t="str">
            <v>LIT_396</v>
          </cell>
          <cell r="E1686" t="str">
            <v>Douala</v>
          </cell>
        </row>
        <row r="1687">
          <cell r="D1687" t="str">
            <v>CTR_525</v>
          </cell>
          <cell r="E1687" t="str">
            <v>Yaounde</v>
          </cell>
        </row>
        <row r="1688">
          <cell r="D1688" t="str">
            <v>ADM_027</v>
          </cell>
          <cell r="E1688" t="str">
            <v>ADAMAOUA</v>
          </cell>
        </row>
        <row r="1689">
          <cell r="D1689" t="str">
            <v>SUO_073</v>
          </cell>
          <cell r="E1689" t="str">
            <v>SUD-OUEST</v>
          </cell>
        </row>
        <row r="1690">
          <cell r="D1690" t="str">
            <v>LIT_056</v>
          </cell>
          <cell r="E1690" t="str">
            <v>Douala</v>
          </cell>
        </row>
        <row r="1691">
          <cell r="D1691" t="str">
            <v>LIT_033</v>
          </cell>
          <cell r="E1691" t="str">
            <v>Douala</v>
          </cell>
        </row>
        <row r="1692">
          <cell r="D1692" t="str">
            <v>CTR_330</v>
          </cell>
          <cell r="E1692" t="str">
            <v>Yaounde</v>
          </cell>
        </row>
        <row r="1693">
          <cell r="D1693" t="str">
            <v>CTR_272</v>
          </cell>
          <cell r="E1693" t="str">
            <v>Yaounde</v>
          </cell>
        </row>
        <row r="1694">
          <cell r="D1694" t="str">
            <v>CTR_944</v>
          </cell>
          <cell r="E1694" t="str">
            <v>Yaounde</v>
          </cell>
        </row>
        <row r="1695">
          <cell r="D1695" t="str">
            <v>CTR_253</v>
          </cell>
          <cell r="E1695" t="str">
            <v>Yaounde</v>
          </cell>
        </row>
        <row r="1696">
          <cell r="D1696" t="str">
            <v>CTR_984</v>
          </cell>
          <cell r="E1696" t="str">
            <v>CENTRE</v>
          </cell>
        </row>
        <row r="1697">
          <cell r="D1697" t="str">
            <v>CTR_256</v>
          </cell>
          <cell r="E1697" t="str">
            <v>Yaounde</v>
          </cell>
        </row>
        <row r="1698">
          <cell r="D1698" t="str">
            <v>CTR_121</v>
          </cell>
          <cell r="E1698" t="str">
            <v>Yaounde</v>
          </cell>
        </row>
        <row r="1699">
          <cell r="D1699" t="str">
            <v>OST_076</v>
          </cell>
          <cell r="E1699" t="str">
            <v>Bafoussam</v>
          </cell>
        </row>
        <row r="1700">
          <cell r="D1700" t="str">
            <v>OST_142</v>
          </cell>
          <cell r="E1700" t="str">
            <v>OUEST</v>
          </cell>
        </row>
        <row r="1701">
          <cell r="D1701" t="str">
            <v>NRD_073</v>
          </cell>
          <cell r="E1701" t="str">
            <v>Garoua</v>
          </cell>
        </row>
        <row r="1702">
          <cell r="D1702" t="str">
            <v>CTR_820</v>
          </cell>
          <cell r="E1702" t="str">
            <v>Yaounde</v>
          </cell>
        </row>
        <row r="1703">
          <cell r="D1703" t="str">
            <v>LIT_362</v>
          </cell>
          <cell r="E1703" t="str">
            <v>Douala</v>
          </cell>
        </row>
        <row r="1704">
          <cell r="D1704" t="str">
            <v>LIT_053</v>
          </cell>
          <cell r="E1704" t="str">
            <v>Douala</v>
          </cell>
        </row>
        <row r="1705">
          <cell r="D1705" t="str">
            <v>NRD_136</v>
          </cell>
          <cell r="E1705" t="str">
            <v>NORD</v>
          </cell>
        </row>
        <row r="1706">
          <cell r="D1706" t="str">
            <v>OST_166</v>
          </cell>
          <cell r="E1706" t="str">
            <v>Bafoussam</v>
          </cell>
        </row>
        <row r="1707">
          <cell r="D1707" t="str">
            <v>ADM_080</v>
          </cell>
          <cell r="E1707" t="str">
            <v>ADAMAOUA</v>
          </cell>
        </row>
        <row r="1708">
          <cell r="D1708" t="str">
            <v>LIT_524</v>
          </cell>
          <cell r="E1708" t="str">
            <v>Douala</v>
          </cell>
        </row>
        <row r="1709">
          <cell r="D1709" t="str">
            <v>LIT_365</v>
          </cell>
          <cell r="E1709" t="str">
            <v>Douala</v>
          </cell>
        </row>
        <row r="1710">
          <cell r="D1710" t="str">
            <v>OST_141</v>
          </cell>
          <cell r="E1710" t="str">
            <v>OUEST</v>
          </cell>
        </row>
        <row r="1711">
          <cell r="D1711" t="str">
            <v>OST_267</v>
          </cell>
          <cell r="E1711" t="str">
            <v>OUEST</v>
          </cell>
        </row>
        <row r="1712">
          <cell r="D1712" t="str">
            <v>OST_074</v>
          </cell>
          <cell r="E1712" t="str">
            <v>OUEST</v>
          </cell>
        </row>
        <row r="1713">
          <cell r="D1713" t="str">
            <v>ADM_166</v>
          </cell>
          <cell r="E1713" t="str">
            <v>Ngaoundere</v>
          </cell>
        </row>
        <row r="1714">
          <cell r="D1714" t="str">
            <v>LIT_267</v>
          </cell>
          <cell r="E1714" t="str">
            <v>Douala</v>
          </cell>
        </row>
        <row r="1715">
          <cell r="D1715" t="str">
            <v>LIT_378</v>
          </cell>
          <cell r="E1715" t="str">
            <v>Douala</v>
          </cell>
        </row>
        <row r="1716">
          <cell r="D1716" t="str">
            <v>LIT_044</v>
          </cell>
          <cell r="E1716" t="str">
            <v>Douala</v>
          </cell>
        </row>
        <row r="1717">
          <cell r="D1717" t="str">
            <v>LIT_436</v>
          </cell>
          <cell r="E1717" t="str">
            <v>Douala</v>
          </cell>
        </row>
        <row r="1718">
          <cell r="D1718" t="str">
            <v>LIT_004</v>
          </cell>
          <cell r="E1718" t="str">
            <v>Douala</v>
          </cell>
        </row>
        <row r="1719">
          <cell r="D1719" t="str">
            <v>LIT_414</v>
          </cell>
          <cell r="E1719" t="str">
            <v>Douala</v>
          </cell>
        </row>
        <row r="1720">
          <cell r="D1720" t="str">
            <v>LIT_562</v>
          </cell>
          <cell r="E1720" t="str">
            <v>Douala</v>
          </cell>
        </row>
        <row r="1721">
          <cell r="D1721" t="str">
            <v>LIT_171</v>
          </cell>
          <cell r="E1721" t="str">
            <v>Douala</v>
          </cell>
        </row>
        <row r="1722">
          <cell r="D1722" t="str">
            <v>NRD_072</v>
          </cell>
          <cell r="E1722" t="str">
            <v>Garoua</v>
          </cell>
        </row>
        <row r="1723">
          <cell r="D1723" t="str">
            <v>LIT_206</v>
          </cell>
          <cell r="E1723" t="str">
            <v>Douala</v>
          </cell>
        </row>
        <row r="1724">
          <cell r="D1724" t="str">
            <v>ADM_176</v>
          </cell>
          <cell r="E1724" t="str">
            <v>Ngaoundere</v>
          </cell>
        </row>
        <row r="1725">
          <cell r="D1725" t="str">
            <v>LIT_243</v>
          </cell>
          <cell r="E1725" t="str">
            <v>Douala</v>
          </cell>
        </row>
        <row r="1726">
          <cell r="D1726" t="str">
            <v>ADM_155</v>
          </cell>
          <cell r="E1726" t="str">
            <v>Ngaoundere</v>
          </cell>
        </row>
        <row r="1727">
          <cell r="D1727" t="str">
            <v>OST_063</v>
          </cell>
          <cell r="E1727" t="str">
            <v>Bafoussam</v>
          </cell>
        </row>
        <row r="1728">
          <cell r="D1728" t="str">
            <v>LIT_588</v>
          </cell>
          <cell r="E1728" t="str">
            <v>Douala</v>
          </cell>
        </row>
        <row r="1729">
          <cell r="D1729" t="str">
            <v>SUD_014</v>
          </cell>
          <cell r="E1729" t="str">
            <v>CENTRE</v>
          </cell>
        </row>
        <row r="1730">
          <cell r="D1730" t="str">
            <v>NRD_001</v>
          </cell>
          <cell r="E1730" t="str">
            <v>Garoua</v>
          </cell>
        </row>
        <row r="1731">
          <cell r="D1731" t="str">
            <v>EXN_030</v>
          </cell>
          <cell r="E1731" t="str">
            <v>Maroua</v>
          </cell>
        </row>
        <row r="1732">
          <cell r="D1732" t="str">
            <v>NRD_047</v>
          </cell>
          <cell r="E1732" t="str">
            <v>Garoua</v>
          </cell>
        </row>
        <row r="1733">
          <cell r="D1733" t="str">
            <v>NRD_075</v>
          </cell>
          <cell r="E1733" t="str">
            <v>Garoua</v>
          </cell>
        </row>
        <row r="1734">
          <cell r="D1734" t="str">
            <v>NRD_045</v>
          </cell>
          <cell r="E1734" t="str">
            <v>Garoua</v>
          </cell>
        </row>
        <row r="1735">
          <cell r="D1735" t="str">
            <v>EXN_053</v>
          </cell>
          <cell r="E1735" t="str">
            <v>Maroua</v>
          </cell>
        </row>
        <row r="1736">
          <cell r="D1736" t="str">
            <v>EXN_016</v>
          </cell>
          <cell r="E1736" t="str">
            <v>Maroua</v>
          </cell>
        </row>
        <row r="1737">
          <cell r="D1737" t="str">
            <v>EXN_087</v>
          </cell>
          <cell r="E1737" t="str">
            <v>Maroua</v>
          </cell>
        </row>
        <row r="1738">
          <cell r="D1738" t="str">
            <v>EXN_083</v>
          </cell>
          <cell r="E1738" t="str">
            <v>Maroua</v>
          </cell>
        </row>
        <row r="1739">
          <cell r="D1739" t="str">
            <v>EXN_113</v>
          </cell>
          <cell r="E1739" t="str">
            <v>Maroua</v>
          </cell>
        </row>
        <row r="1740">
          <cell r="D1740" t="str">
            <v>NRD_035</v>
          </cell>
          <cell r="E1740" t="str">
            <v>Garoua</v>
          </cell>
        </row>
        <row r="1741">
          <cell r="D1741" t="str">
            <v>EXN_009</v>
          </cell>
          <cell r="E1741" t="str">
            <v>Maroua</v>
          </cell>
        </row>
        <row r="1742">
          <cell r="D1742" t="str">
            <v>EXN_055</v>
          </cell>
          <cell r="E1742" t="str">
            <v>Maroua</v>
          </cell>
        </row>
        <row r="1743">
          <cell r="D1743" t="str">
            <v>ADM_136</v>
          </cell>
          <cell r="E1743" t="str">
            <v>Ngaoundere</v>
          </cell>
        </row>
        <row r="1744">
          <cell r="D1744" t="str">
            <v>ADM_120</v>
          </cell>
          <cell r="E1744" t="str">
            <v>Ngaoundere</v>
          </cell>
        </row>
        <row r="1745">
          <cell r="D1745" t="str">
            <v>ADM_071</v>
          </cell>
          <cell r="E1745" t="str">
            <v>Ngaoundere</v>
          </cell>
        </row>
        <row r="1746">
          <cell r="D1746" t="str">
            <v>ADM_147</v>
          </cell>
          <cell r="E1746" t="str">
            <v>Ngaoundere</v>
          </cell>
        </row>
        <row r="1747">
          <cell r="D1747" t="str">
            <v>ADM_035</v>
          </cell>
          <cell r="E1747" t="str">
            <v>Ngaoundere</v>
          </cell>
        </row>
        <row r="1748">
          <cell r="D1748" t="str">
            <v>ADM_167</v>
          </cell>
          <cell r="E1748" t="str">
            <v>Ngaoundere</v>
          </cell>
        </row>
        <row r="1749">
          <cell r="D1749" t="str">
            <v>ADM_002</v>
          </cell>
          <cell r="E1749" t="str">
            <v>Ngaoundere</v>
          </cell>
        </row>
        <row r="1750">
          <cell r="D1750" t="str">
            <v>ADM_085</v>
          </cell>
          <cell r="E1750" t="str">
            <v>Ngaoundere</v>
          </cell>
        </row>
        <row r="1751">
          <cell r="D1751" t="str">
            <v>ADM_127</v>
          </cell>
          <cell r="E1751" t="str">
            <v>Ngaoundere</v>
          </cell>
        </row>
        <row r="1752">
          <cell r="D1752" t="str">
            <v>OST_268</v>
          </cell>
          <cell r="E1752" t="str">
            <v>Bafoussam</v>
          </cell>
        </row>
        <row r="1753">
          <cell r="D1753" t="str">
            <v>EXN_020</v>
          </cell>
          <cell r="E1753" t="str">
            <v>EXTREME-NORD</v>
          </cell>
        </row>
        <row r="1754">
          <cell r="D1754" t="str">
            <v>EXN_039</v>
          </cell>
          <cell r="E1754" t="str">
            <v>EXTREME-NORD</v>
          </cell>
        </row>
        <row r="1755">
          <cell r="D1755" t="str">
            <v>EXN_051</v>
          </cell>
          <cell r="E1755" t="str">
            <v>EXTREME-NORD</v>
          </cell>
        </row>
        <row r="1756">
          <cell r="D1756" t="str">
            <v>ADM_160</v>
          </cell>
          <cell r="E1756" t="str">
            <v>ADAMAOUA</v>
          </cell>
        </row>
        <row r="1757">
          <cell r="D1757" t="str">
            <v>SUO_088</v>
          </cell>
          <cell r="E1757" t="str">
            <v>SUD-OUEST</v>
          </cell>
        </row>
        <row r="1758">
          <cell r="D1758" t="str">
            <v>OST_092</v>
          </cell>
          <cell r="E1758" t="str">
            <v>OUEST</v>
          </cell>
        </row>
        <row r="1759">
          <cell r="D1759" t="str">
            <v>LIT_403</v>
          </cell>
          <cell r="E1759" t="str">
            <v>Douala</v>
          </cell>
        </row>
        <row r="1760">
          <cell r="D1760" t="str">
            <v>LIT_369</v>
          </cell>
          <cell r="E1760" t="str">
            <v>Douala</v>
          </cell>
        </row>
        <row r="1761">
          <cell r="D1761" t="str">
            <v>LIT_256</v>
          </cell>
          <cell r="E1761" t="str">
            <v>Douala</v>
          </cell>
        </row>
        <row r="1762">
          <cell r="D1762" t="str">
            <v>LIT_253</v>
          </cell>
          <cell r="E1762" t="str">
            <v>Douala</v>
          </cell>
        </row>
        <row r="1763">
          <cell r="D1763" t="str">
            <v>LIT_634</v>
          </cell>
          <cell r="E1763" t="str">
            <v>Douala</v>
          </cell>
        </row>
        <row r="1764">
          <cell r="D1764" t="str">
            <v>SUO_149</v>
          </cell>
          <cell r="E1764" t="str">
            <v>SUD-OUEST</v>
          </cell>
        </row>
        <row r="1765">
          <cell r="D1765" t="str">
            <v>LIT_278</v>
          </cell>
          <cell r="E1765" t="str">
            <v>Douala</v>
          </cell>
        </row>
        <row r="1766">
          <cell r="D1766" t="str">
            <v>NRO_037</v>
          </cell>
          <cell r="E1766" t="str">
            <v>NORD-OUEST</v>
          </cell>
        </row>
        <row r="1767">
          <cell r="D1767" t="str">
            <v>SUO_010</v>
          </cell>
          <cell r="E1767" t="str">
            <v>NORD-OUEST</v>
          </cell>
        </row>
        <row r="1768">
          <cell r="D1768" t="str">
            <v>SUO_164</v>
          </cell>
          <cell r="E1768" t="str">
            <v>SUD-OUEST</v>
          </cell>
        </row>
        <row r="1769">
          <cell r="D1769" t="str">
            <v>SUO_005</v>
          </cell>
          <cell r="E1769" t="str">
            <v>SUD-OUEST</v>
          </cell>
        </row>
        <row r="1770">
          <cell r="D1770" t="str">
            <v>LIT_525</v>
          </cell>
          <cell r="E1770" t="str">
            <v>Douala</v>
          </cell>
        </row>
        <row r="1771">
          <cell r="D1771" t="str">
            <v>NRD_167</v>
          </cell>
          <cell r="E1771" t="str">
            <v>NORD</v>
          </cell>
        </row>
        <row r="1772">
          <cell r="D1772" t="str">
            <v>LIT_140</v>
          </cell>
          <cell r="E1772" t="str">
            <v>Douala</v>
          </cell>
        </row>
        <row r="1773">
          <cell r="D1773" t="str">
            <v>CTR_636</v>
          </cell>
          <cell r="E1773" t="str">
            <v>CENTRE</v>
          </cell>
        </row>
        <row r="1774">
          <cell r="D1774" t="str">
            <v>LIT_490</v>
          </cell>
          <cell r="E1774" t="str">
            <v>Douala</v>
          </cell>
        </row>
        <row r="1775">
          <cell r="D1775" t="str">
            <v>OST_082</v>
          </cell>
          <cell r="E1775" t="str">
            <v>OUEST</v>
          </cell>
        </row>
        <row r="1776">
          <cell r="D1776" t="str">
            <v>OST_026</v>
          </cell>
          <cell r="E1776" t="str">
            <v>OUEST</v>
          </cell>
        </row>
        <row r="1777">
          <cell r="D1777" t="str">
            <v>ADM_137</v>
          </cell>
          <cell r="E1777" t="str">
            <v>ADAMAOUA</v>
          </cell>
        </row>
        <row r="1778">
          <cell r="D1778" t="str">
            <v>OST_167</v>
          </cell>
          <cell r="E1778" t="str">
            <v>OUEST</v>
          </cell>
        </row>
        <row r="1779">
          <cell r="D1779" t="str">
            <v>LIT_104</v>
          </cell>
          <cell r="E1779" t="str">
            <v>Douala</v>
          </cell>
        </row>
        <row r="1780">
          <cell r="D1780" t="str">
            <v>CTR_898</v>
          </cell>
          <cell r="E1780" t="str">
            <v>CENTRE</v>
          </cell>
        </row>
        <row r="1781">
          <cell r="D1781" t="str">
            <v>EST_002</v>
          </cell>
          <cell r="E1781" t="str">
            <v>CENTRE</v>
          </cell>
        </row>
        <row r="1782">
          <cell r="D1782" t="str">
            <v>SUD_078</v>
          </cell>
          <cell r="E1782" t="str">
            <v>CENTRE</v>
          </cell>
        </row>
        <row r="1783">
          <cell r="D1783" t="str">
            <v>SUD_085</v>
          </cell>
          <cell r="E1783" t="str">
            <v>CENTRE</v>
          </cell>
        </row>
        <row r="1784">
          <cell r="D1784" t="str">
            <v>CTR_455</v>
          </cell>
          <cell r="E1784" t="str">
            <v>CENTRE</v>
          </cell>
        </row>
        <row r="1785">
          <cell r="D1785" t="str">
            <v>EST_009</v>
          </cell>
          <cell r="E1785" t="str">
            <v>CENTRE</v>
          </cell>
        </row>
        <row r="1786">
          <cell r="D1786" t="str">
            <v>SUD_098</v>
          </cell>
          <cell r="E1786" t="str">
            <v>CENTRE</v>
          </cell>
        </row>
        <row r="1787">
          <cell r="D1787" t="str">
            <v>EST_105</v>
          </cell>
          <cell r="E1787" t="str">
            <v>CENTRE</v>
          </cell>
        </row>
        <row r="1788">
          <cell r="D1788" t="str">
            <v>EST_083</v>
          </cell>
          <cell r="E1788" t="str">
            <v>CENTRE</v>
          </cell>
        </row>
        <row r="1789">
          <cell r="D1789" t="str">
            <v>SUO_173</v>
          </cell>
          <cell r="E1789" t="str">
            <v>SUD-OUEST</v>
          </cell>
        </row>
        <row r="1790">
          <cell r="D1790" t="str">
            <v>EST_130</v>
          </cell>
          <cell r="E1790" t="str">
            <v>CENTRE</v>
          </cell>
        </row>
        <row r="1791">
          <cell r="D1791" t="str">
            <v>CTR_457</v>
          </cell>
          <cell r="E1791" t="str">
            <v>CENTRE</v>
          </cell>
        </row>
        <row r="1792">
          <cell r="D1792" t="str">
            <v>EST_116</v>
          </cell>
          <cell r="E1792" t="str">
            <v>CENTRE</v>
          </cell>
        </row>
        <row r="1793">
          <cell r="D1793" t="str">
            <v>ADM_030</v>
          </cell>
          <cell r="E1793" t="str">
            <v>ADAMAOUA</v>
          </cell>
        </row>
        <row r="1794">
          <cell r="D1794" t="str">
            <v>SUD_071</v>
          </cell>
          <cell r="E1794" t="str">
            <v>CENTRE</v>
          </cell>
        </row>
        <row r="1795">
          <cell r="D1795" t="str">
            <v>EST_126</v>
          </cell>
          <cell r="E1795" t="str">
            <v>CENTRE</v>
          </cell>
        </row>
        <row r="1796">
          <cell r="D1796" t="str">
            <v>OST_031</v>
          </cell>
          <cell r="E1796" t="str">
            <v>OUEST</v>
          </cell>
        </row>
        <row r="1797">
          <cell r="D1797" t="str">
            <v>EST_016</v>
          </cell>
          <cell r="E1797" t="str">
            <v>CENTRE</v>
          </cell>
        </row>
        <row r="1798">
          <cell r="D1798" t="str">
            <v>EST_101</v>
          </cell>
          <cell r="E1798" t="str">
            <v>CENTRE</v>
          </cell>
        </row>
        <row r="1799">
          <cell r="D1799" t="str">
            <v>CTR_186</v>
          </cell>
          <cell r="E1799" t="str">
            <v>CENTRE</v>
          </cell>
        </row>
        <row r="1800">
          <cell r="D1800" t="str">
            <v>CTR_060</v>
          </cell>
          <cell r="E1800" t="str">
            <v>CENTRE</v>
          </cell>
        </row>
        <row r="1801">
          <cell r="D1801" t="str">
            <v>SUD_055</v>
          </cell>
          <cell r="E1801" t="str">
            <v>LITTORAL</v>
          </cell>
        </row>
        <row r="1802">
          <cell r="D1802" t="str">
            <v>EST_125</v>
          </cell>
          <cell r="E1802" t="str">
            <v>CENTRE</v>
          </cell>
        </row>
        <row r="1803">
          <cell r="D1803" t="str">
            <v>EST_054</v>
          </cell>
          <cell r="E1803" t="str">
            <v>CENTRE</v>
          </cell>
        </row>
        <row r="1804">
          <cell r="D1804" t="str">
            <v>LIT_742</v>
          </cell>
          <cell r="E1804" t="str">
            <v>Douala</v>
          </cell>
        </row>
        <row r="1805">
          <cell r="D1805" t="str">
            <v>EST_114</v>
          </cell>
          <cell r="E1805" t="str">
            <v>CENTRE</v>
          </cell>
        </row>
        <row r="1806">
          <cell r="D1806" t="str">
            <v>LIT_833</v>
          </cell>
          <cell r="E1806" t="str">
            <v>Yaounde</v>
          </cell>
        </row>
        <row r="1807">
          <cell r="D1807" t="str">
            <v>LIT_297</v>
          </cell>
          <cell r="E1807" t="str">
            <v>Douala</v>
          </cell>
        </row>
        <row r="1808">
          <cell r="D1808" t="str">
            <v>LIT_454</v>
          </cell>
          <cell r="E1808" t="str">
            <v>Douala</v>
          </cell>
        </row>
        <row r="1809">
          <cell r="D1809" t="str">
            <v>LIT_400</v>
          </cell>
          <cell r="E1809" t="str">
            <v>Douala</v>
          </cell>
        </row>
        <row r="1810">
          <cell r="D1810" t="str">
            <v>LIT_046</v>
          </cell>
          <cell r="E1810" t="str">
            <v>Douala</v>
          </cell>
        </row>
        <row r="1811">
          <cell r="D1811" t="str">
            <v>NRO_053</v>
          </cell>
          <cell r="E1811" t="str">
            <v>NORD-OUEST</v>
          </cell>
        </row>
        <row r="1812">
          <cell r="D1812" t="str">
            <v>EXN_200</v>
          </cell>
          <cell r="E1812" t="str">
            <v>EXTREME-NORD</v>
          </cell>
        </row>
        <row r="1813">
          <cell r="D1813" t="str">
            <v>CTR_139</v>
          </cell>
          <cell r="E1813" t="str">
            <v>CENTRE</v>
          </cell>
        </row>
        <row r="1814">
          <cell r="D1814" t="str">
            <v>CTR_910</v>
          </cell>
          <cell r="E1814" t="str">
            <v>CENTRE</v>
          </cell>
        </row>
        <row r="1815">
          <cell r="D1815" t="str">
            <v>EST_045</v>
          </cell>
          <cell r="E1815" t="str">
            <v>CENTRE</v>
          </cell>
        </row>
        <row r="1816">
          <cell r="D1816" t="str">
            <v>SUD_252</v>
          </cell>
          <cell r="E1816" t="str">
            <v>CENTRE</v>
          </cell>
        </row>
        <row r="1817">
          <cell r="D1817" t="str">
            <v>EXN_013</v>
          </cell>
          <cell r="E1817" t="str">
            <v>EXTREME-NORD</v>
          </cell>
        </row>
        <row r="1818">
          <cell r="D1818" t="str">
            <v>LIT_852</v>
          </cell>
          <cell r="E1818" t="str">
            <v>Douala</v>
          </cell>
        </row>
        <row r="1819">
          <cell r="D1819" t="str">
            <v>LIT_397</v>
          </cell>
          <cell r="E1819" t="str">
            <v>Douala</v>
          </cell>
        </row>
        <row r="1820">
          <cell r="D1820" t="str">
            <v>LIT_857</v>
          </cell>
          <cell r="E1820" t="str">
            <v>Yaounde</v>
          </cell>
        </row>
        <row r="1821">
          <cell r="D1821" t="str">
            <v>EXN_042</v>
          </cell>
          <cell r="E1821" t="str">
            <v>EXTREME-NORD</v>
          </cell>
        </row>
        <row r="1822">
          <cell r="D1822" t="str">
            <v>EST_024</v>
          </cell>
          <cell r="E1822" t="str">
            <v>CENTRE</v>
          </cell>
        </row>
        <row r="1823">
          <cell r="D1823" t="str">
            <v>CTR_142</v>
          </cell>
          <cell r="E1823" t="str">
            <v>CENTRE</v>
          </cell>
        </row>
        <row r="1824">
          <cell r="D1824" t="str">
            <v>EST_154</v>
          </cell>
          <cell r="E1824" t="str">
            <v>CENTRE</v>
          </cell>
        </row>
        <row r="1825">
          <cell r="D1825" t="str">
            <v>EST_123</v>
          </cell>
          <cell r="E1825" t="str">
            <v>CENTRE</v>
          </cell>
        </row>
        <row r="1826">
          <cell r="D1826" t="str">
            <v>CTR_407</v>
          </cell>
          <cell r="E1826" t="str">
            <v>CENTRE</v>
          </cell>
        </row>
        <row r="1827">
          <cell r="D1827" t="str">
            <v>NRO_052</v>
          </cell>
          <cell r="E1827" t="str">
            <v>NORD-OUEST</v>
          </cell>
        </row>
        <row r="1828">
          <cell r="D1828" t="str">
            <v>EST_055</v>
          </cell>
          <cell r="E1828" t="str">
            <v>CENTRE</v>
          </cell>
        </row>
        <row r="1829">
          <cell r="D1829" t="str">
            <v>EXN_231</v>
          </cell>
          <cell r="E1829" t="str">
            <v>EXTREME-NORD</v>
          </cell>
        </row>
        <row r="1830">
          <cell r="D1830" t="str">
            <v>OST_027</v>
          </cell>
          <cell r="E1830" t="str">
            <v>OUEST</v>
          </cell>
        </row>
        <row r="1831">
          <cell r="D1831" t="str">
            <v>NRO_020</v>
          </cell>
          <cell r="E1831" t="str">
            <v>NORD-OUEST</v>
          </cell>
        </row>
        <row r="1832">
          <cell r="D1832" t="str">
            <v>EXN_223</v>
          </cell>
          <cell r="E1832" t="str">
            <v>EXTREME-NORD</v>
          </cell>
        </row>
        <row r="1833">
          <cell r="D1833" t="str">
            <v>CTR_541</v>
          </cell>
          <cell r="E1833" t="str">
            <v>CENTRE</v>
          </cell>
        </row>
        <row r="1834">
          <cell r="D1834" t="str">
            <v>LIT_729</v>
          </cell>
          <cell r="E1834" t="str">
            <v>Douala</v>
          </cell>
        </row>
        <row r="1835">
          <cell r="D1835" t="str">
            <v>EST_092</v>
          </cell>
          <cell r="E1835" t="str">
            <v>CENTRE</v>
          </cell>
        </row>
        <row r="1836">
          <cell r="D1836" t="str">
            <v>LIT_086</v>
          </cell>
          <cell r="E1836" t="str">
            <v>LITTORAL</v>
          </cell>
        </row>
        <row r="1837">
          <cell r="D1837" t="str">
            <v>CTR_185</v>
          </cell>
          <cell r="E1837" t="str">
            <v>CENTRE</v>
          </cell>
        </row>
        <row r="1838">
          <cell r="D1838" t="str">
            <v>EST_046</v>
          </cell>
          <cell r="E1838" t="str">
            <v>CENTRE</v>
          </cell>
        </row>
        <row r="1839">
          <cell r="D1839" t="str">
            <v>CTR_067</v>
          </cell>
          <cell r="E1839" t="str">
            <v>CENTRE</v>
          </cell>
        </row>
        <row r="1840">
          <cell r="D1840" t="str">
            <v>CTR_335</v>
          </cell>
          <cell r="E1840" t="str">
            <v>CENTRE</v>
          </cell>
        </row>
        <row r="1841">
          <cell r="D1841" t="str">
            <v>CTR_202</v>
          </cell>
          <cell r="E1841" t="str">
            <v>CENTRE</v>
          </cell>
        </row>
        <row r="1842">
          <cell r="D1842" t="str">
            <v>CTR_111</v>
          </cell>
          <cell r="E1842" t="str">
            <v>CENTRE</v>
          </cell>
        </row>
        <row r="1843">
          <cell r="D1843" t="str">
            <v>CTR_222</v>
          </cell>
          <cell r="E1843" t="str">
            <v>CENTRE</v>
          </cell>
        </row>
        <row r="1844">
          <cell r="D1844" t="str">
            <v>EST_036</v>
          </cell>
          <cell r="E1844" t="str">
            <v>CENTRE</v>
          </cell>
        </row>
        <row r="1845">
          <cell r="D1845" t="str">
            <v>CTR_205</v>
          </cell>
          <cell r="E1845" t="str">
            <v>CENTRE</v>
          </cell>
        </row>
        <row r="1846">
          <cell r="D1846" t="str">
            <v>CTR_906</v>
          </cell>
          <cell r="E1846" t="str">
            <v>CENTRE</v>
          </cell>
        </row>
        <row r="1847">
          <cell r="D1847" t="str">
            <v>CTR_005</v>
          </cell>
          <cell r="E1847" t="str">
            <v>CENTRE</v>
          </cell>
        </row>
        <row r="1848">
          <cell r="D1848" t="str">
            <v>EST_075</v>
          </cell>
          <cell r="E1848" t="str">
            <v>CENTRE</v>
          </cell>
        </row>
        <row r="1849">
          <cell r="D1849" t="str">
            <v>CTR_855</v>
          </cell>
          <cell r="E1849" t="str">
            <v>CENTRE</v>
          </cell>
        </row>
        <row r="1850">
          <cell r="D1850" t="str">
            <v>EST_077</v>
          </cell>
          <cell r="E1850" t="str">
            <v>CENTRE</v>
          </cell>
        </row>
        <row r="1851">
          <cell r="D1851" t="str">
            <v>CTR_463</v>
          </cell>
          <cell r="E1851" t="str">
            <v>CENTRE</v>
          </cell>
        </row>
        <row r="1852">
          <cell r="D1852" t="str">
            <v>EST_020</v>
          </cell>
          <cell r="E1852" t="str">
            <v>CENTRE</v>
          </cell>
        </row>
        <row r="1853">
          <cell r="D1853" t="str">
            <v>CTR_225</v>
          </cell>
          <cell r="E1853" t="str">
            <v>CENTRE</v>
          </cell>
        </row>
        <row r="1854">
          <cell r="D1854" t="str">
            <v>CTR_201</v>
          </cell>
          <cell r="E1854" t="str">
            <v>CENTRE</v>
          </cell>
        </row>
        <row r="1855">
          <cell r="D1855" t="str">
            <v>EST_150</v>
          </cell>
          <cell r="E1855" t="str">
            <v>CENTRE</v>
          </cell>
        </row>
        <row r="1856">
          <cell r="D1856" t="str">
            <v>CTR_577</v>
          </cell>
          <cell r="E1856" t="str">
            <v>CENTRE</v>
          </cell>
        </row>
        <row r="1857">
          <cell r="D1857" t="str">
            <v>EST_003</v>
          </cell>
          <cell r="E1857" t="str">
            <v>CENTRE</v>
          </cell>
        </row>
        <row r="1858">
          <cell r="D1858" t="str">
            <v>NRD_144</v>
          </cell>
          <cell r="E1858" t="str">
            <v>NORD</v>
          </cell>
        </row>
        <row r="1859">
          <cell r="D1859" t="str">
            <v>CTR_952</v>
          </cell>
          <cell r="E1859" t="str">
            <v>Yaounde</v>
          </cell>
        </row>
        <row r="1860">
          <cell r="D1860" t="str">
            <v>OST_039</v>
          </cell>
          <cell r="E1860" t="str">
            <v>OUEST</v>
          </cell>
        </row>
        <row r="1861">
          <cell r="D1861" t="str">
            <v>OST_090</v>
          </cell>
          <cell r="E1861" t="str">
            <v>NORD-OUEST</v>
          </cell>
        </row>
        <row r="1862">
          <cell r="D1862" t="str">
            <v>NRO_038</v>
          </cell>
          <cell r="E1862" t="str">
            <v>NORD-OUEST</v>
          </cell>
        </row>
        <row r="1863">
          <cell r="D1863" t="str">
            <v>EXN_102</v>
          </cell>
          <cell r="E1863" t="str">
            <v>EXTREME-NORD</v>
          </cell>
        </row>
        <row r="1864">
          <cell r="D1864" t="str">
            <v>CTR_220</v>
          </cell>
          <cell r="E1864" t="str">
            <v>CENTRE</v>
          </cell>
        </row>
        <row r="1865">
          <cell r="D1865" t="str">
            <v>OST_066</v>
          </cell>
          <cell r="E1865" t="str">
            <v>Bafoussam</v>
          </cell>
        </row>
        <row r="1866">
          <cell r="D1866" t="str">
            <v>LIT_700</v>
          </cell>
          <cell r="E1866" t="str">
            <v>Douala</v>
          </cell>
        </row>
        <row r="1867">
          <cell r="D1867" t="str">
            <v>EXN_035</v>
          </cell>
          <cell r="E1867" t="str">
            <v>EXTREME-NORD</v>
          </cell>
        </row>
        <row r="1868">
          <cell r="D1868" t="str">
            <v>CTR_945</v>
          </cell>
          <cell r="E1868" t="str">
            <v>Yaounde</v>
          </cell>
        </row>
        <row r="1869">
          <cell r="D1869" t="str">
            <v>NRO_142</v>
          </cell>
          <cell r="E1869" t="str">
            <v>SUD-OUEST</v>
          </cell>
        </row>
        <row r="1870">
          <cell r="D1870" t="str">
            <v>ADM_114</v>
          </cell>
          <cell r="E1870" t="str">
            <v>ADAMAOUA</v>
          </cell>
        </row>
        <row r="1871">
          <cell r="D1871" t="str">
            <v>SUD_040</v>
          </cell>
          <cell r="E1871" t="str">
            <v>CENTRE</v>
          </cell>
        </row>
        <row r="1872">
          <cell r="D1872" t="str">
            <v>EXN_118</v>
          </cell>
          <cell r="E1872" t="str">
            <v>EXTREME-NORD</v>
          </cell>
        </row>
        <row r="1873">
          <cell r="D1873" t="str">
            <v>OST_057</v>
          </cell>
          <cell r="E1873" t="str">
            <v>OUEST</v>
          </cell>
        </row>
        <row r="1874">
          <cell r="D1874" t="str">
            <v>CTR_440</v>
          </cell>
          <cell r="E1874" t="str">
            <v>CENTRE</v>
          </cell>
        </row>
        <row r="1875">
          <cell r="D1875" t="str">
            <v>LIT_194</v>
          </cell>
          <cell r="E1875" t="str">
            <v>LITTORAL</v>
          </cell>
        </row>
        <row r="1876">
          <cell r="D1876" t="str">
            <v>CTR_870</v>
          </cell>
          <cell r="E1876" t="str">
            <v>CENTRE</v>
          </cell>
        </row>
        <row r="1877">
          <cell r="D1877" t="str">
            <v>CTR_749</v>
          </cell>
          <cell r="E1877" t="str">
            <v>CENTRE</v>
          </cell>
        </row>
        <row r="1878">
          <cell r="D1878" t="str">
            <v>CTR_894</v>
          </cell>
          <cell r="E1878" t="str">
            <v>CENTRE</v>
          </cell>
        </row>
        <row r="1879">
          <cell r="D1879" t="str">
            <v>SUD_004</v>
          </cell>
          <cell r="E1879" t="str">
            <v>LITTORAL</v>
          </cell>
        </row>
        <row r="1880">
          <cell r="D1880" t="str">
            <v>LIT_619</v>
          </cell>
          <cell r="E1880" t="str">
            <v>Douala</v>
          </cell>
        </row>
        <row r="1881">
          <cell r="D1881" t="str">
            <v>CTR_780</v>
          </cell>
          <cell r="E1881" t="str">
            <v>CENTRE</v>
          </cell>
        </row>
        <row r="1882">
          <cell r="D1882" t="str">
            <v>CTR_286</v>
          </cell>
          <cell r="E1882" t="str">
            <v>CENTRE</v>
          </cell>
        </row>
        <row r="1883">
          <cell r="D1883" t="str">
            <v>LIT_222</v>
          </cell>
          <cell r="E1883" t="str">
            <v>Douala</v>
          </cell>
        </row>
        <row r="1884">
          <cell r="D1884" t="str">
            <v>CTR_058</v>
          </cell>
          <cell r="E1884" t="str">
            <v>CENTRE</v>
          </cell>
        </row>
        <row r="1885">
          <cell r="D1885" t="str">
            <v>EXN_033</v>
          </cell>
          <cell r="E1885" t="str">
            <v>EXTREME-NORD</v>
          </cell>
        </row>
        <row r="1886">
          <cell r="D1886" t="str">
            <v>CTR_528</v>
          </cell>
          <cell r="E1886" t="str">
            <v>CENTRE</v>
          </cell>
        </row>
        <row r="1887">
          <cell r="D1887" t="str">
            <v>CTR_134</v>
          </cell>
          <cell r="E1887" t="str">
            <v>CENTRE</v>
          </cell>
        </row>
        <row r="1888">
          <cell r="D1888" t="str">
            <v>LIT_425</v>
          </cell>
          <cell r="E1888" t="str">
            <v>Douala</v>
          </cell>
        </row>
        <row r="1889">
          <cell r="D1889" t="str">
            <v>EXN_209</v>
          </cell>
          <cell r="E1889" t="str">
            <v>EXTREME-NORD</v>
          </cell>
        </row>
        <row r="1890">
          <cell r="D1890" t="str">
            <v>CTR_527</v>
          </cell>
          <cell r="E1890" t="str">
            <v>CENTRE</v>
          </cell>
        </row>
        <row r="1891">
          <cell r="D1891" t="str">
            <v>EST_199</v>
          </cell>
          <cell r="E1891" t="str">
            <v>CENTRE</v>
          </cell>
        </row>
        <row r="1892">
          <cell r="D1892" t="str">
            <v>NRD_023</v>
          </cell>
          <cell r="E1892" t="str">
            <v>NORD</v>
          </cell>
        </row>
        <row r="1893">
          <cell r="D1893" t="str">
            <v>NRO_007</v>
          </cell>
          <cell r="E1893" t="str">
            <v>NORD-OUEST</v>
          </cell>
        </row>
        <row r="1894">
          <cell r="D1894" t="str">
            <v>LIT_060</v>
          </cell>
          <cell r="E1894" t="str">
            <v>Douala</v>
          </cell>
        </row>
        <row r="1895">
          <cell r="D1895" t="str">
            <v>LIT_049</v>
          </cell>
          <cell r="E1895" t="str">
            <v>Douala</v>
          </cell>
        </row>
        <row r="1896">
          <cell r="D1896" t="str">
            <v>EXN_259</v>
          </cell>
          <cell r="E1896" t="str">
            <v>EXTREME-NORD</v>
          </cell>
        </row>
        <row r="1897">
          <cell r="D1897" t="str">
            <v>LIT_107</v>
          </cell>
          <cell r="E1897" t="str">
            <v>LITTORAL</v>
          </cell>
        </row>
        <row r="1898">
          <cell r="D1898" t="str">
            <v>CTR_710</v>
          </cell>
          <cell r="E1898" t="str">
            <v>CENTRE</v>
          </cell>
        </row>
        <row r="1899">
          <cell r="D1899" t="str">
            <v>LIT_531</v>
          </cell>
          <cell r="E1899" t="str">
            <v>Douala</v>
          </cell>
        </row>
        <row r="1900">
          <cell r="D1900" t="str">
            <v>LIT_444</v>
          </cell>
          <cell r="E1900" t="str">
            <v>Douala</v>
          </cell>
        </row>
        <row r="1901">
          <cell r="D1901" t="str">
            <v>NRO_019</v>
          </cell>
          <cell r="E1901" t="str">
            <v>NORD-OUEST</v>
          </cell>
        </row>
        <row r="1902">
          <cell r="D1902" t="str">
            <v>LIT_224</v>
          </cell>
          <cell r="E1902" t="str">
            <v>Douala</v>
          </cell>
        </row>
        <row r="1903">
          <cell r="D1903" t="str">
            <v>SUD_064</v>
          </cell>
          <cell r="E1903" t="str">
            <v>CENTRE</v>
          </cell>
        </row>
        <row r="1904">
          <cell r="D1904" t="str">
            <v>EST_057</v>
          </cell>
          <cell r="E1904" t="str">
            <v>CENTRE</v>
          </cell>
        </row>
        <row r="1905">
          <cell r="D1905" t="str">
            <v>CTR_143</v>
          </cell>
          <cell r="E1905" t="str">
            <v>CENTRE</v>
          </cell>
        </row>
        <row r="1906">
          <cell r="D1906" t="str">
            <v>CTR_141</v>
          </cell>
          <cell r="E1906" t="str">
            <v>CENTRE</v>
          </cell>
        </row>
        <row r="1907">
          <cell r="D1907" t="str">
            <v>CTR_233</v>
          </cell>
          <cell r="E1907" t="str">
            <v>CENTRE</v>
          </cell>
        </row>
        <row r="1908">
          <cell r="D1908" t="str">
            <v>CTR_348</v>
          </cell>
          <cell r="E1908" t="str">
            <v>CENTRE</v>
          </cell>
        </row>
        <row r="1909">
          <cell r="D1909" t="str">
            <v>CTR_117</v>
          </cell>
          <cell r="E1909" t="str">
            <v>CENTRE</v>
          </cell>
        </row>
        <row r="1910">
          <cell r="D1910" t="str">
            <v>CTR_673</v>
          </cell>
          <cell r="E1910" t="str">
            <v>CENTRE</v>
          </cell>
        </row>
        <row r="1911">
          <cell r="D1911" t="str">
            <v>CTR_112</v>
          </cell>
          <cell r="E1911" t="str">
            <v>CENTRE</v>
          </cell>
        </row>
        <row r="1912">
          <cell r="D1912" t="str">
            <v>NRO_150</v>
          </cell>
          <cell r="E1912" t="str">
            <v>NORD-OUEST</v>
          </cell>
        </row>
        <row r="1913">
          <cell r="D1913" t="str">
            <v>EXN_032</v>
          </cell>
          <cell r="E1913" t="str">
            <v>EXTREME-NORD</v>
          </cell>
        </row>
        <row r="1914">
          <cell r="D1914" t="str">
            <v>LIT_018</v>
          </cell>
          <cell r="E1914" t="str">
            <v>Douala</v>
          </cell>
        </row>
        <row r="1915">
          <cell r="D1915" t="str">
            <v>EXN_109</v>
          </cell>
          <cell r="E1915" t="str">
            <v>EXTREME-NORD</v>
          </cell>
        </row>
        <row r="1916">
          <cell r="D1916" t="str">
            <v>CTR_880</v>
          </cell>
          <cell r="E1916" t="str">
            <v>CENTRE</v>
          </cell>
        </row>
        <row r="1917">
          <cell r="D1917" t="str">
            <v>NRD_020</v>
          </cell>
          <cell r="E1917" t="str">
            <v>NORD</v>
          </cell>
        </row>
        <row r="1918">
          <cell r="D1918" t="str">
            <v>SUO_004</v>
          </cell>
          <cell r="E1918" t="str">
            <v>SUD-OUEST</v>
          </cell>
        </row>
        <row r="1919">
          <cell r="D1919" t="str">
            <v>NRD_135</v>
          </cell>
          <cell r="E1919" t="str">
            <v>EXTREME-NORD</v>
          </cell>
        </row>
        <row r="1920">
          <cell r="D1920" t="str">
            <v>CTR_309</v>
          </cell>
          <cell r="E1920" t="str">
            <v>CENTRE</v>
          </cell>
        </row>
        <row r="1921">
          <cell r="D1921" t="str">
            <v>CTR_441</v>
          </cell>
          <cell r="E1921" t="str">
            <v>CENTRE</v>
          </cell>
        </row>
        <row r="1922">
          <cell r="D1922" t="str">
            <v>CTR_187</v>
          </cell>
          <cell r="E1922" t="str">
            <v>CENTRE</v>
          </cell>
        </row>
        <row r="1923">
          <cell r="D1923" t="str">
            <v>CTR_663</v>
          </cell>
          <cell r="E1923" t="str">
            <v>CENTRE</v>
          </cell>
        </row>
        <row r="1924">
          <cell r="D1924" t="str">
            <v>CTR_260</v>
          </cell>
          <cell r="E1924" t="str">
            <v>CENTRE</v>
          </cell>
        </row>
        <row r="1925">
          <cell r="D1925" t="str">
            <v>CTR_063</v>
          </cell>
          <cell r="E1925" t="str">
            <v>CENTRE</v>
          </cell>
        </row>
        <row r="1926">
          <cell r="D1926" t="str">
            <v>CTR_856</v>
          </cell>
          <cell r="E1926" t="str">
            <v>CENTRE</v>
          </cell>
        </row>
        <row r="1927">
          <cell r="D1927" t="str">
            <v>CTR_892</v>
          </cell>
          <cell r="E1927" t="str">
            <v>CENTRE</v>
          </cell>
        </row>
        <row r="1928">
          <cell r="D1928" t="str">
            <v>EXN_199</v>
          </cell>
          <cell r="E1928" t="str">
            <v>EXTREME-NORD</v>
          </cell>
        </row>
        <row r="1929">
          <cell r="D1929" t="str">
            <v>NRO_100</v>
          </cell>
          <cell r="E1929" t="str">
            <v>NORD-OUEST</v>
          </cell>
        </row>
        <row r="1930">
          <cell r="D1930" t="str">
            <v>EXN_190</v>
          </cell>
          <cell r="E1930" t="str">
            <v>EXTREME-NORD</v>
          </cell>
        </row>
        <row r="1931">
          <cell r="D1931" t="str">
            <v>EXN_265</v>
          </cell>
          <cell r="E1931" t="str">
            <v>EXTREME-NORD</v>
          </cell>
        </row>
        <row r="1932">
          <cell r="D1932" t="str">
            <v>EXN_210</v>
          </cell>
          <cell r="E1932" t="str">
            <v>EXTREME-NORD</v>
          </cell>
        </row>
        <row r="1933">
          <cell r="D1933" t="str">
            <v>NRO_138</v>
          </cell>
          <cell r="E1933" t="str">
            <v>NORD-OUEST</v>
          </cell>
        </row>
        <row r="1934">
          <cell r="D1934" t="str">
            <v>EXN_007</v>
          </cell>
          <cell r="E1934" t="str">
            <v>EXTREME-NORD</v>
          </cell>
        </row>
        <row r="1935">
          <cell r="D1935" t="str">
            <v>CTR_510</v>
          </cell>
          <cell r="E1935" t="str">
            <v>CENTRE</v>
          </cell>
        </row>
        <row r="1936">
          <cell r="D1936" t="str">
            <v>EXN_110</v>
          </cell>
          <cell r="E1936" t="str">
            <v>EXTREME-NORD</v>
          </cell>
        </row>
        <row r="1937">
          <cell r="D1937" t="str">
            <v>NRD_012</v>
          </cell>
          <cell r="E1937" t="str">
            <v>NORD</v>
          </cell>
        </row>
        <row r="1938">
          <cell r="D1938" t="str">
            <v>EXN_230</v>
          </cell>
          <cell r="E1938" t="str">
            <v>EXTREME-NORD</v>
          </cell>
        </row>
        <row r="1939">
          <cell r="D1939" t="str">
            <v>NRD_107</v>
          </cell>
          <cell r="E1939" t="str">
            <v>NORD</v>
          </cell>
        </row>
        <row r="1940">
          <cell r="D1940" t="str">
            <v>EXN_104</v>
          </cell>
          <cell r="E1940" t="str">
            <v>EXTREME-NORD</v>
          </cell>
        </row>
        <row r="1941">
          <cell r="D1941" t="str">
            <v>NRD_180</v>
          </cell>
          <cell r="E1941" t="str">
            <v>NORD</v>
          </cell>
        </row>
        <row r="1942">
          <cell r="D1942" t="str">
            <v>OST_023</v>
          </cell>
          <cell r="E1942" t="str">
            <v>OUEST</v>
          </cell>
        </row>
        <row r="1943">
          <cell r="D1943" t="str">
            <v>LIT_195</v>
          </cell>
          <cell r="E1943" t="str">
            <v>LITTORAL</v>
          </cell>
        </row>
        <row r="1944">
          <cell r="D1944" t="str">
            <v>LIT_494</v>
          </cell>
          <cell r="E1944" t="str">
            <v>LITTORAL</v>
          </cell>
        </row>
        <row r="1945">
          <cell r="D1945" t="str">
            <v>NRD_031</v>
          </cell>
          <cell r="E1945" t="str">
            <v>NORD</v>
          </cell>
        </row>
        <row r="1946">
          <cell r="D1946" t="str">
            <v>SUD_017</v>
          </cell>
          <cell r="E1946" t="str">
            <v>CENTRE</v>
          </cell>
        </row>
        <row r="1947">
          <cell r="D1947" t="str">
            <v>LIT_495</v>
          </cell>
          <cell r="E1947" t="str">
            <v>LITTORAL</v>
          </cell>
        </row>
        <row r="1948">
          <cell r="D1948" t="str">
            <v>LIT_193</v>
          </cell>
          <cell r="E1948" t="str">
            <v>LITTORAL</v>
          </cell>
        </row>
        <row r="1949">
          <cell r="D1949" t="str">
            <v>LIT_591</v>
          </cell>
          <cell r="E1949" t="str">
            <v>LITTORAL</v>
          </cell>
        </row>
        <row r="1950">
          <cell r="D1950" t="str">
            <v>SUD_024</v>
          </cell>
          <cell r="E1950" t="str">
            <v>CENTRE</v>
          </cell>
        </row>
        <row r="1951">
          <cell r="D1951" t="str">
            <v>SUO_037</v>
          </cell>
          <cell r="E1951" t="str">
            <v>LITTORAL</v>
          </cell>
        </row>
        <row r="1952">
          <cell r="D1952" t="str">
            <v>SUD_038</v>
          </cell>
          <cell r="E1952" t="str">
            <v>CENTRE</v>
          </cell>
        </row>
        <row r="1953">
          <cell r="D1953" t="str">
            <v>LIT_505</v>
          </cell>
          <cell r="E1953" t="str">
            <v>LITTORAL</v>
          </cell>
        </row>
        <row r="1954">
          <cell r="D1954" t="str">
            <v>SUD_128</v>
          </cell>
          <cell r="E1954" t="str">
            <v>CENTRE</v>
          </cell>
        </row>
        <row r="1955">
          <cell r="D1955" t="str">
            <v>SUD_005</v>
          </cell>
          <cell r="E1955" t="str">
            <v>LITTORAL</v>
          </cell>
        </row>
        <row r="1956">
          <cell r="D1956" t="str">
            <v>SUD_054</v>
          </cell>
          <cell r="E1956" t="str">
            <v>CENTRE</v>
          </cell>
        </row>
        <row r="1957">
          <cell r="D1957" t="str">
            <v>SUD_125</v>
          </cell>
          <cell r="E1957" t="str">
            <v>NORD-OUEST</v>
          </cell>
        </row>
        <row r="1958">
          <cell r="D1958" t="str">
            <v>EXN_189</v>
          </cell>
          <cell r="E1958" t="str">
            <v>EXTREME-NORD</v>
          </cell>
        </row>
        <row r="1959">
          <cell r="D1959" t="str">
            <v>LIT_132</v>
          </cell>
          <cell r="E1959" t="str">
            <v>LITTORAL</v>
          </cell>
        </row>
        <row r="1960">
          <cell r="D1960" t="str">
            <v>EXN_135</v>
          </cell>
          <cell r="E1960" t="str">
            <v>EXTREME-NORD</v>
          </cell>
        </row>
        <row r="1961">
          <cell r="D1961" t="str">
            <v>NRO_149</v>
          </cell>
          <cell r="E1961" t="str">
            <v>NORD-OUEST</v>
          </cell>
        </row>
        <row r="1962">
          <cell r="D1962" t="str">
            <v>SUO_081</v>
          </cell>
          <cell r="E1962" t="str">
            <v>SUD-OUEST</v>
          </cell>
        </row>
        <row r="1963">
          <cell r="D1963" t="str">
            <v>CTR_825</v>
          </cell>
          <cell r="E1963" t="str">
            <v>CENTRE</v>
          </cell>
        </row>
        <row r="1964">
          <cell r="D1964" t="str">
            <v>CTR_191</v>
          </cell>
          <cell r="E1964" t="str">
            <v>CENTRE</v>
          </cell>
        </row>
        <row r="1965">
          <cell r="D1965" t="str">
            <v>CTR_533</v>
          </cell>
          <cell r="E1965" t="str">
            <v>Yaounde</v>
          </cell>
        </row>
        <row r="1966">
          <cell r="D1966" t="str">
            <v>NRO_102</v>
          </cell>
          <cell r="E1966" t="str">
            <v>NORD-OUEST</v>
          </cell>
        </row>
        <row r="1967">
          <cell r="D1967" t="str">
            <v>SUD_214</v>
          </cell>
          <cell r="E1967" t="str">
            <v>CENTRE</v>
          </cell>
        </row>
        <row r="1968">
          <cell r="D1968" t="str">
            <v>SUD_020</v>
          </cell>
          <cell r="E1968" t="str">
            <v>CENTRE</v>
          </cell>
        </row>
        <row r="1969">
          <cell r="D1969" t="str">
            <v>CTR_394</v>
          </cell>
          <cell r="E1969" t="str">
            <v>CENTRE</v>
          </cell>
        </row>
        <row r="1970">
          <cell r="D1970" t="str">
            <v>EXN_038</v>
          </cell>
          <cell r="E1970" t="str">
            <v>EXTREME-NORD</v>
          </cell>
        </row>
        <row r="1971">
          <cell r="D1971" t="str">
            <v>EXN_074</v>
          </cell>
          <cell r="E1971" t="str">
            <v>EXTREME-NORD</v>
          </cell>
        </row>
        <row r="1972">
          <cell r="D1972" t="str">
            <v>EXN_050</v>
          </cell>
          <cell r="E1972" t="str">
            <v>EXTREME-NORD</v>
          </cell>
        </row>
        <row r="1973">
          <cell r="D1973" t="str">
            <v>SUD_135</v>
          </cell>
          <cell r="E1973" t="str">
            <v>CENTRE</v>
          </cell>
        </row>
        <row r="1974">
          <cell r="D1974" t="str">
            <v>SUD_011</v>
          </cell>
          <cell r="E1974" t="str">
            <v>LITTORAL</v>
          </cell>
        </row>
        <row r="1975">
          <cell r="D1975" t="str">
            <v>SUD_215</v>
          </cell>
          <cell r="E1975" t="str">
            <v>LITTORAL</v>
          </cell>
        </row>
        <row r="1976">
          <cell r="D1976" t="str">
            <v>NRD_119</v>
          </cell>
          <cell r="E1976" t="str">
            <v>NORD</v>
          </cell>
        </row>
        <row r="1977">
          <cell r="D1977" t="str">
            <v>OST_149</v>
          </cell>
          <cell r="E1977" t="str">
            <v>OUEST</v>
          </cell>
        </row>
        <row r="1978">
          <cell r="D1978" t="str">
            <v>OST_114</v>
          </cell>
          <cell r="E1978" t="str">
            <v>OUEST</v>
          </cell>
        </row>
        <row r="1979">
          <cell r="D1979" t="str">
            <v>ADM_011</v>
          </cell>
          <cell r="E1979" t="str">
            <v>ADAMAOUA</v>
          </cell>
        </row>
        <row r="1980">
          <cell r="D1980" t="str">
            <v>NRD_008</v>
          </cell>
          <cell r="E1980" t="str">
            <v>NORD</v>
          </cell>
        </row>
        <row r="1981">
          <cell r="D1981" t="str">
            <v>EXN_154</v>
          </cell>
          <cell r="E1981" t="str">
            <v>EXTREME-NORD</v>
          </cell>
        </row>
        <row r="1982">
          <cell r="D1982" t="str">
            <v>NRD_168</v>
          </cell>
          <cell r="E1982" t="str">
            <v>NORD</v>
          </cell>
        </row>
        <row r="1983">
          <cell r="D1983" t="str">
            <v>SUD_002</v>
          </cell>
          <cell r="E1983" t="str">
            <v>LITTORAL</v>
          </cell>
        </row>
        <row r="1984">
          <cell r="D1984" t="str">
            <v>EXN_014</v>
          </cell>
          <cell r="E1984" t="str">
            <v>EXTREME-NORD</v>
          </cell>
        </row>
        <row r="1985">
          <cell r="D1985" t="str">
            <v>NRD_030</v>
          </cell>
          <cell r="E1985" t="str">
            <v>NORD</v>
          </cell>
        </row>
        <row r="1986">
          <cell r="D1986" t="str">
            <v>NRD_077</v>
          </cell>
          <cell r="E1986" t="str">
            <v>NORD</v>
          </cell>
        </row>
        <row r="1987">
          <cell r="D1987" t="str">
            <v>SUO_205</v>
          </cell>
          <cell r="E1987" t="str">
            <v>SUD-OUEST</v>
          </cell>
        </row>
        <row r="1988">
          <cell r="D1988" t="str">
            <v>CTR_869</v>
          </cell>
          <cell r="E1988" t="str">
            <v>CENTRE</v>
          </cell>
        </row>
        <row r="1989">
          <cell r="D1989" t="str">
            <v>LIT_586</v>
          </cell>
          <cell r="E1989" t="str">
            <v>LITTORAL</v>
          </cell>
        </row>
        <row r="1990">
          <cell r="D1990" t="str">
            <v>OST_103</v>
          </cell>
          <cell r="E1990" t="str">
            <v>OUEST</v>
          </cell>
        </row>
        <row r="1991">
          <cell r="D1991" t="str">
            <v>CTR_770</v>
          </cell>
          <cell r="E1991" t="str">
            <v>CENTRE</v>
          </cell>
        </row>
        <row r="1992">
          <cell r="D1992" t="str">
            <v>SUD_110</v>
          </cell>
          <cell r="E1992" t="str">
            <v>CENTRE</v>
          </cell>
        </row>
        <row r="1993">
          <cell r="D1993" t="str">
            <v>CTR_152</v>
          </cell>
          <cell r="E1993" t="str">
            <v>CENTRE</v>
          </cell>
        </row>
        <row r="1994">
          <cell r="D1994" t="str">
            <v>ADM_161</v>
          </cell>
          <cell r="E1994" t="str">
            <v>ADAMAOUA</v>
          </cell>
        </row>
        <row r="1995">
          <cell r="D1995" t="str">
            <v>NRO_011</v>
          </cell>
          <cell r="E1995" t="str">
            <v>NORD-OUEST</v>
          </cell>
        </row>
        <row r="1996">
          <cell r="D1996" t="str">
            <v>EXN_242</v>
          </cell>
          <cell r="E1996" t="str">
            <v>EXTREME-NORD</v>
          </cell>
        </row>
        <row r="1997">
          <cell r="D1997" t="str">
            <v>CTR_073</v>
          </cell>
          <cell r="E1997" t="str">
            <v>CENTRE</v>
          </cell>
        </row>
        <row r="1998">
          <cell r="D1998" t="str">
            <v>CTR_743</v>
          </cell>
          <cell r="E1998" t="str">
            <v>CENTRE</v>
          </cell>
        </row>
        <row r="1999">
          <cell r="D1999" t="str">
            <v>CTR_829</v>
          </cell>
          <cell r="E1999" t="str">
            <v>CENTRE</v>
          </cell>
        </row>
        <row r="2000">
          <cell r="D2000" t="str">
            <v>CTR_135</v>
          </cell>
          <cell r="E2000" t="str">
            <v>CENTRE</v>
          </cell>
        </row>
        <row r="2001">
          <cell r="D2001" t="str">
            <v>CTR_695</v>
          </cell>
          <cell r="E2001" t="str">
            <v>Yaounde</v>
          </cell>
        </row>
        <row r="2002">
          <cell r="D2002" t="str">
            <v>OST_211</v>
          </cell>
          <cell r="E2002" t="str">
            <v>OUEST</v>
          </cell>
        </row>
        <row r="2003">
          <cell r="D2003" t="str">
            <v>OST_030</v>
          </cell>
          <cell r="E2003" t="str">
            <v>OUEST</v>
          </cell>
        </row>
        <row r="2004">
          <cell r="D2004" t="str">
            <v>OST_073</v>
          </cell>
          <cell r="E2004" t="str">
            <v>OUEST</v>
          </cell>
        </row>
        <row r="2005">
          <cell r="D2005" t="str">
            <v>EXN_015</v>
          </cell>
          <cell r="E2005" t="str">
            <v>EXTREME-NORD</v>
          </cell>
        </row>
        <row r="2006">
          <cell r="D2006" t="str">
            <v>EXN_272</v>
          </cell>
          <cell r="E2006" t="str">
            <v>EXTREME-NORD</v>
          </cell>
        </row>
        <row r="2007">
          <cell r="D2007" t="str">
            <v>SUO_035</v>
          </cell>
          <cell r="E2007" t="str">
            <v>SUD-OUEST</v>
          </cell>
        </row>
        <row r="2008">
          <cell r="D2008" t="str">
            <v>CTR_174</v>
          </cell>
          <cell r="E2008" t="str">
            <v>CENTRE</v>
          </cell>
        </row>
        <row r="2009">
          <cell r="D2009" t="str">
            <v>NRD_172</v>
          </cell>
          <cell r="E2009" t="str">
            <v>NORD</v>
          </cell>
        </row>
        <row r="2010">
          <cell r="D2010" t="str">
            <v>NRD_171</v>
          </cell>
          <cell r="E2010" t="str">
            <v>NORD</v>
          </cell>
        </row>
        <row r="2011">
          <cell r="D2011" t="str">
            <v>EXN_037</v>
          </cell>
          <cell r="E2011" t="str">
            <v>EXTREME-NORD</v>
          </cell>
        </row>
        <row r="2012">
          <cell r="D2012" t="str">
            <v>OST_153</v>
          </cell>
          <cell r="E2012" t="str">
            <v>OUEST</v>
          </cell>
        </row>
        <row r="2013">
          <cell r="D2013" t="str">
            <v>CTR_113</v>
          </cell>
          <cell r="E2013" t="str">
            <v>CENTRE</v>
          </cell>
        </row>
        <row r="2014">
          <cell r="D2014" t="str">
            <v>CTR_627</v>
          </cell>
          <cell r="E2014" t="str">
            <v>CENTRE</v>
          </cell>
        </row>
        <row r="2015">
          <cell r="D2015" t="str">
            <v>OST_275</v>
          </cell>
          <cell r="E2015" t="str">
            <v>OUEST</v>
          </cell>
        </row>
        <row r="2016">
          <cell r="D2016" t="str">
            <v>CTR_676</v>
          </cell>
          <cell r="E2016" t="str">
            <v>Yaounde</v>
          </cell>
        </row>
        <row r="2017">
          <cell r="D2017" t="str">
            <v>CTR_909</v>
          </cell>
          <cell r="E2017" t="str">
            <v>CENTRE</v>
          </cell>
        </row>
        <row r="2018">
          <cell r="D2018" t="str">
            <v>SUO_021</v>
          </cell>
          <cell r="E2018" t="str">
            <v>SUD-OUEST</v>
          </cell>
        </row>
        <row r="2019">
          <cell r="D2019" t="str">
            <v>ADM_014</v>
          </cell>
          <cell r="E2019" t="str">
            <v>ADAMAOUA</v>
          </cell>
        </row>
        <row r="2020">
          <cell r="D2020" t="str">
            <v>CTR_921</v>
          </cell>
          <cell r="E2020" t="str">
            <v>Yaounde</v>
          </cell>
        </row>
        <row r="2021">
          <cell r="D2021" t="str">
            <v>NRO_144</v>
          </cell>
          <cell r="E2021" t="str">
            <v>NORD-OUEST</v>
          </cell>
        </row>
        <row r="2022">
          <cell r="D2022" t="str">
            <v>EXN_058</v>
          </cell>
          <cell r="E2022" t="str">
            <v>EXTREME-NORD</v>
          </cell>
        </row>
        <row r="2023">
          <cell r="D2023" t="str">
            <v>OST_008</v>
          </cell>
          <cell r="E2023" t="str">
            <v>OUEST</v>
          </cell>
        </row>
        <row r="2024">
          <cell r="D2024" t="str">
            <v>OST_058</v>
          </cell>
          <cell r="E2024" t="str">
            <v>OUEST</v>
          </cell>
        </row>
        <row r="2025">
          <cell r="D2025" t="str">
            <v>NRO_137</v>
          </cell>
          <cell r="E2025" t="str">
            <v>NORD-OUEST</v>
          </cell>
        </row>
        <row r="2026">
          <cell r="D2026" t="str">
            <v>EXN_048</v>
          </cell>
          <cell r="E2026" t="str">
            <v>EXTREME-NORD</v>
          </cell>
        </row>
        <row r="2027">
          <cell r="D2027" t="str">
            <v>NRO_006</v>
          </cell>
          <cell r="E2027" t="str">
            <v>NORD-OUEST</v>
          </cell>
        </row>
        <row r="2028">
          <cell r="D2028" t="str">
            <v>SUO_127</v>
          </cell>
          <cell r="E2028" t="str">
            <v>SUD-OUEST</v>
          </cell>
        </row>
        <row r="2029">
          <cell r="D2029" t="str">
            <v>OST_316</v>
          </cell>
          <cell r="E2029" t="str">
            <v>OUEST</v>
          </cell>
        </row>
        <row r="2030">
          <cell r="D2030" t="str">
            <v>OST_252</v>
          </cell>
          <cell r="E2030" t="str">
            <v>OUEST</v>
          </cell>
        </row>
        <row r="2031">
          <cell r="D2031" t="str">
            <v>EXN_127</v>
          </cell>
          <cell r="E2031" t="str">
            <v>EXTREME-NORD</v>
          </cell>
        </row>
        <row r="2032">
          <cell r="D2032" t="str">
            <v>EXN_126</v>
          </cell>
          <cell r="E2032" t="str">
            <v>EXTREME-NORD</v>
          </cell>
        </row>
        <row r="2033">
          <cell r="D2033" t="str">
            <v>EXN_022</v>
          </cell>
          <cell r="E2033" t="str">
            <v>EXTREME-NORD</v>
          </cell>
        </row>
        <row r="2034">
          <cell r="D2034" t="str">
            <v>CTR_030</v>
          </cell>
          <cell r="E2034" t="str">
            <v>CENTRE</v>
          </cell>
        </row>
        <row r="2035">
          <cell r="D2035" t="str">
            <v>ADM_029</v>
          </cell>
          <cell r="E2035" t="str">
            <v>ADAMAOUA</v>
          </cell>
        </row>
        <row r="2036">
          <cell r="D2036" t="str">
            <v>NRO_036</v>
          </cell>
          <cell r="E2036" t="str">
            <v>NORD-OUEST</v>
          </cell>
        </row>
        <row r="2037">
          <cell r="D2037" t="str">
            <v>EXN_178</v>
          </cell>
          <cell r="E2037" t="str">
            <v>EXTREME-NORD</v>
          </cell>
        </row>
        <row r="2038">
          <cell r="D2038" t="str">
            <v>NRD_112</v>
          </cell>
          <cell r="E2038" t="str">
            <v>NORD</v>
          </cell>
        </row>
        <row r="2039">
          <cell r="D2039" t="str">
            <v>NRO_136</v>
          </cell>
          <cell r="E2039" t="str">
            <v>NORD-OUEST</v>
          </cell>
        </row>
        <row r="2040">
          <cell r="D2040" t="str">
            <v>EXN_098</v>
          </cell>
          <cell r="E2040" t="str">
            <v>EXTREME-NORD</v>
          </cell>
        </row>
        <row r="2041">
          <cell r="D2041" t="str">
            <v>LIT_555</v>
          </cell>
          <cell r="E2041" t="str">
            <v>LITTORAL</v>
          </cell>
        </row>
        <row r="2042">
          <cell r="D2042" t="str">
            <v>LIT_492</v>
          </cell>
          <cell r="E2042" t="str">
            <v>LITTORAL</v>
          </cell>
        </row>
        <row r="2043">
          <cell r="D2043" t="str">
            <v>LIT_063</v>
          </cell>
          <cell r="E2043" t="str">
            <v>LITTORAL</v>
          </cell>
        </row>
        <row r="2044">
          <cell r="D2044" t="str">
            <v>LIT_521</v>
          </cell>
          <cell r="E2044" t="str">
            <v>LITTORAL</v>
          </cell>
        </row>
        <row r="2045">
          <cell r="D2045" t="str">
            <v>LIT_679</v>
          </cell>
          <cell r="E2045" t="str">
            <v>LITTORAL</v>
          </cell>
        </row>
        <row r="2046">
          <cell r="D2046" t="str">
            <v>LIT_031</v>
          </cell>
          <cell r="E2046" t="str">
            <v>LITTORAL</v>
          </cell>
        </row>
        <row r="2047">
          <cell r="D2047" t="str">
            <v>LIT_430</v>
          </cell>
          <cell r="E2047" t="str">
            <v>LITTORAL</v>
          </cell>
        </row>
        <row r="2048">
          <cell r="D2048" t="str">
            <v>LIT_593</v>
          </cell>
          <cell r="E2048" t="str">
            <v>LITTORAL</v>
          </cell>
        </row>
        <row r="2049">
          <cell r="D2049" t="str">
            <v>LIT_520</v>
          </cell>
          <cell r="E2049" t="str">
            <v>LITTORAL</v>
          </cell>
        </row>
        <row r="2050">
          <cell r="D2050" t="str">
            <v>LIT_772</v>
          </cell>
          <cell r="E2050" t="str">
            <v>LITTORAL</v>
          </cell>
        </row>
        <row r="2051">
          <cell r="D2051" t="str">
            <v>LIT_039</v>
          </cell>
          <cell r="E2051" t="str">
            <v>LITTORAL</v>
          </cell>
        </row>
        <row r="2052">
          <cell r="D2052" t="str">
            <v>LIT_493</v>
          </cell>
          <cell r="E2052" t="str">
            <v>LITTORAL</v>
          </cell>
        </row>
        <row r="2053">
          <cell r="D2053" t="str">
            <v>LIT_767</v>
          </cell>
          <cell r="E2053" t="str">
            <v>LITTORAL</v>
          </cell>
        </row>
        <row r="2054">
          <cell r="D2054" t="str">
            <v>LIT_117</v>
          </cell>
          <cell r="E2054" t="str">
            <v>LITTORAL</v>
          </cell>
        </row>
        <row r="2055">
          <cell r="D2055" t="str">
            <v>LIT_145</v>
          </cell>
          <cell r="E2055" t="str">
            <v>LITTORAL</v>
          </cell>
        </row>
        <row r="2056">
          <cell r="D2056" t="str">
            <v>LIT_233</v>
          </cell>
          <cell r="E2056" t="str">
            <v>LITTORAL</v>
          </cell>
        </row>
        <row r="2057">
          <cell r="D2057" t="str">
            <v>LIT_029</v>
          </cell>
          <cell r="E2057" t="str">
            <v>LITTORAL</v>
          </cell>
        </row>
        <row r="2058">
          <cell r="D2058" t="str">
            <v>LIT_208</v>
          </cell>
          <cell r="E2058" t="str">
            <v>LITTORAL</v>
          </cell>
        </row>
        <row r="2059">
          <cell r="D2059" t="str">
            <v>LIT_768</v>
          </cell>
          <cell r="E2059" t="str">
            <v>LITTORAL</v>
          </cell>
        </row>
        <row r="2060">
          <cell r="D2060" t="str">
            <v>LIT_789</v>
          </cell>
          <cell r="E2060" t="str">
            <v>LITTORAL</v>
          </cell>
        </row>
        <row r="2061">
          <cell r="D2061" t="str">
            <v>LIT_306</v>
          </cell>
          <cell r="E2061" t="str">
            <v>LITTORAL</v>
          </cell>
        </row>
        <row r="2062">
          <cell r="D2062" t="str">
            <v>EXN_023</v>
          </cell>
          <cell r="E2062" t="str">
            <v>EXTREME-NORD</v>
          </cell>
        </row>
        <row r="2063">
          <cell r="D2063" t="str">
            <v>LIT_110</v>
          </cell>
          <cell r="E2063" t="str">
            <v>LITTORAL</v>
          </cell>
        </row>
        <row r="2064">
          <cell r="D2064" t="str">
            <v>EXN_218</v>
          </cell>
          <cell r="E2064" t="str">
            <v>EXTREME-NORD</v>
          </cell>
        </row>
        <row r="2065">
          <cell r="D2065" t="str">
            <v>EXN_205</v>
          </cell>
          <cell r="E2065" t="str">
            <v>EXTREME-NORD</v>
          </cell>
        </row>
        <row r="2066">
          <cell r="D2066" t="str">
            <v>NRO_017</v>
          </cell>
          <cell r="E2066" t="str">
            <v>NORD-OUEST</v>
          </cell>
        </row>
        <row r="2067">
          <cell r="D2067" t="str">
            <v>NRO_141</v>
          </cell>
          <cell r="E2067" t="str">
            <v>NORD-OUEST</v>
          </cell>
        </row>
        <row r="2068">
          <cell r="D2068" t="str">
            <v>SUO_209</v>
          </cell>
          <cell r="E2068" t="str">
            <v>SUD-OUEST</v>
          </cell>
        </row>
        <row r="2069">
          <cell r="D2069" t="str">
            <v>LIT_130</v>
          </cell>
          <cell r="E2069" t="str">
            <v>Douala</v>
          </cell>
        </row>
        <row r="2070">
          <cell r="D2070" t="str">
            <v>NRO_027</v>
          </cell>
          <cell r="E2070" t="str">
            <v>NORD-OUEST</v>
          </cell>
        </row>
        <row r="2071">
          <cell r="D2071" t="str">
            <v>OST_006</v>
          </cell>
          <cell r="E2071" t="str">
            <v>OUEST</v>
          </cell>
        </row>
        <row r="2072">
          <cell r="D2072" t="str">
            <v>SUO_093</v>
          </cell>
          <cell r="E2072" t="str">
            <v>SUD-OUEST</v>
          </cell>
        </row>
        <row r="2073">
          <cell r="D2073" t="str">
            <v>SUO_266</v>
          </cell>
          <cell r="E2073" t="str">
            <v>SUD-OUEST</v>
          </cell>
        </row>
        <row r="2074">
          <cell r="D2074" t="str">
            <v>EXN_165</v>
          </cell>
          <cell r="E2074" t="str">
            <v>EXTREME-NORD</v>
          </cell>
        </row>
        <row r="2075">
          <cell r="D2075" t="str">
            <v>ADM_022</v>
          </cell>
          <cell r="E2075" t="str">
            <v>ADAMAOUA</v>
          </cell>
        </row>
        <row r="2076">
          <cell r="D2076" t="str">
            <v>CTR_221</v>
          </cell>
          <cell r="E2076" t="str">
            <v>CENTRE</v>
          </cell>
        </row>
        <row r="2077">
          <cell r="D2077" t="str">
            <v>CTR_095</v>
          </cell>
          <cell r="E2077" t="str">
            <v>CENTRE</v>
          </cell>
        </row>
        <row r="2078">
          <cell r="D2078" t="str">
            <v>OST_070</v>
          </cell>
          <cell r="E2078" t="str">
            <v>OUEST</v>
          </cell>
        </row>
        <row r="2079">
          <cell r="D2079" t="str">
            <v>CTR_352</v>
          </cell>
          <cell r="E2079" t="str">
            <v>CENTRE</v>
          </cell>
        </row>
        <row r="2080">
          <cell r="D2080" t="str">
            <v>CTR_277</v>
          </cell>
          <cell r="E2080" t="str">
            <v>CENTRE</v>
          </cell>
        </row>
        <row r="2081">
          <cell r="D2081" t="str">
            <v>OST_138</v>
          </cell>
          <cell r="E2081" t="str">
            <v>OUEST</v>
          </cell>
        </row>
        <row r="2082">
          <cell r="D2082" t="str">
            <v>LIT_590</v>
          </cell>
          <cell r="E2082" t="str">
            <v>LITTORAL</v>
          </cell>
        </row>
        <row r="2083">
          <cell r="D2083" t="str">
            <v>OST_210</v>
          </cell>
          <cell r="E2083" t="str">
            <v>OUEST</v>
          </cell>
        </row>
        <row r="2084">
          <cell r="D2084" t="str">
            <v>SUO_082</v>
          </cell>
          <cell r="E2084" t="str">
            <v>SUD-OUEST</v>
          </cell>
        </row>
        <row r="2085">
          <cell r="D2085" t="str">
            <v>OST_207</v>
          </cell>
          <cell r="E2085" t="str">
            <v>OUEST</v>
          </cell>
        </row>
        <row r="2086">
          <cell r="D2086" t="str">
            <v>CTR_183</v>
          </cell>
          <cell r="E2086" t="str">
            <v>CENTRE</v>
          </cell>
        </row>
        <row r="2087">
          <cell r="D2087" t="str">
            <v>ADM_012</v>
          </cell>
          <cell r="E2087" t="str">
            <v>ADAMAOUA</v>
          </cell>
        </row>
        <row r="2088">
          <cell r="D2088" t="str">
            <v>CTR_114</v>
          </cell>
          <cell r="E2088" t="str">
            <v>CENTRE</v>
          </cell>
        </row>
        <row r="2089">
          <cell r="D2089" t="str">
            <v>CTR_057</v>
          </cell>
          <cell r="E2089" t="str">
            <v>CENTRE</v>
          </cell>
        </row>
        <row r="2090">
          <cell r="D2090" t="str">
            <v>EXN_191</v>
          </cell>
          <cell r="E2090" t="str">
            <v>EXTREME-NORD</v>
          </cell>
        </row>
        <row r="2091">
          <cell r="D2091" t="str">
            <v>EXN_192</v>
          </cell>
          <cell r="E2091" t="str">
            <v>EXTREME-NORD</v>
          </cell>
        </row>
        <row r="2092">
          <cell r="D2092" t="str">
            <v>SUO_028</v>
          </cell>
          <cell r="E2092" t="str">
            <v>CENTRE</v>
          </cell>
        </row>
        <row r="2093">
          <cell r="D2093" t="str">
            <v>ADM_152</v>
          </cell>
          <cell r="E2093" t="str">
            <v>ADAMAOUA</v>
          </cell>
        </row>
        <row r="2094">
          <cell r="D2094" t="str">
            <v>OST_059</v>
          </cell>
          <cell r="E2094" t="str">
            <v>OUEST</v>
          </cell>
        </row>
        <row r="2095">
          <cell r="D2095" t="str">
            <v>OST_139</v>
          </cell>
          <cell r="E2095" t="str">
            <v>OUEST</v>
          </cell>
        </row>
        <row r="2096">
          <cell r="D2096" t="str">
            <v>NRO_151</v>
          </cell>
          <cell r="E2096" t="str">
            <v>NORD-OUEST</v>
          </cell>
        </row>
        <row r="2097">
          <cell r="D2097" t="str">
            <v>CTR_949</v>
          </cell>
          <cell r="E2097" t="str">
            <v>Yaounde</v>
          </cell>
        </row>
        <row r="2098">
          <cell r="D2098" t="str">
            <v>OST_189</v>
          </cell>
          <cell r="E2098" t="str">
            <v>OUEST</v>
          </cell>
        </row>
        <row r="2099">
          <cell r="D2099" t="str">
            <v>CTR_192</v>
          </cell>
          <cell r="E2099" t="str">
            <v>CENTRE</v>
          </cell>
        </row>
        <row r="2100">
          <cell r="D2100" t="str">
            <v>CTR_227</v>
          </cell>
          <cell r="E2100" t="str">
            <v>CENTRE</v>
          </cell>
        </row>
        <row r="2101">
          <cell r="D2101" t="str">
            <v>ADM_182</v>
          </cell>
          <cell r="E2101" t="str">
            <v>ADAMAOUA</v>
          </cell>
        </row>
        <row r="2102">
          <cell r="D2102" t="str">
            <v>ADM_016</v>
          </cell>
          <cell r="E2102" t="str">
            <v>ADAMAOUA</v>
          </cell>
        </row>
        <row r="2103">
          <cell r="D2103" t="str">
            <v>SUO_105</v>
          </cell>
          <cell r="E2103" t="str">
            <v>SUD-OUEST</v>
          </cell>
        </row>
        <row r="2104">
          <cell r="D2104" t="str">
            <v>LIT_173</v>
          </cell>
          <cell r="E2104" t="str">
            <v>SUD-OUEST</v>
          </cell>
        </row>
        <row r="2105">
          <cell r="D2105" t="str">
            <v>OST_209</v>
          </cell>
          <cell r="E2105" t="str">
            <v>OUEST</v>
          </cell>
        </row>
        <row r="2106">
          <cell r="D2106" t="str">
            <v>EXN_130</v>
          </cell>
          <cell r="E2106" t="str">
            <v>EXTREME-NORD</v>
          </cell>
        </row>
        <row r="2107">
          <cell r="D2107" t="str">
            <v>CTR_506</v>
          </cell>
          <cell r="E2107" t="str">
            <v>CENTRE</v>
          </cell>
        </row>
        <row r="2108">
          <cell r="D2108" t="str">
            <v>LIT_787</v>
          </cell>
          <cell r="E2108" t="str">
            <v>LITTORAL</v>
          </cell>
        </row>
        <row r="2109">
          <cell r="D2109" t="str">
            <v>NRO_104</v>
          </cell>
          <cell r="E2109" t="str">
            <v>NORD-OUEST</v>
          </cell>
        </row>
        <row r="2110">
          <cell r="D2110" t="str">
            <v>OST_258</v>
          </cell>
          <cell r="E2110" t="str">
            <v>OUEST</v>
          </cell>
        </row>
        <row r="2111">
          <cell r="D2111" t="str">
            <v>OST_025</v>
          </cell>
          <cell r="E2111" t="str">
            <v>CENTRE</v>
          </cell>
        </row>
        <row r="2112">
          <cell r="D2112" t="str">
            <v>CTR_189</v>
          </cell>
          <cell r="E2112" t="str">
            <v>CENTRE</v>
          </cell>
        </row>
        <row r="2113">
          <cell r="D2113" t="str">
            <v>LIT_069</v>
          </cell>
          <cell r="E2113" t="str">
            <v>LITTORAL</v>
          </cell>
        </row>
        <row r="2114">
          <cell r="D2114" t="str">
            <v>CTR_081</v>
          </cell>
          <cell r="E2114" t="str">
            <v>CENTRE</v>
          </cell>
        </row>
        <row r="2115">
          <cell r="D2115" t="str">
            <v>CTR_193</v>
          </cell>
          <cell r="E2115" t="str">
            <v>CENTRE</v>
          </cell>
        </row>
        <row r="2116">
          <cell r="D2116" t="str">
            <v>CTR_826</v>
          </cell>
          <cell r="E2116" t="str">
            <v>CENTRE</v>
          </cell>
        </row>
        <row r="2117">
          <cell r="D2117" t="str">
            <v>CTR_204</v>
          </cell>
          <cell r="E2117" t="str">
            <v>CENTRE</v>
          </cell>
        </row>
        <row r="2118">
          <cell r="D2118" t="str">
            <v>CTR_544</v>
          </cell>
          <cell r="E2118" t="str">
            <v>CENTRE</v>
          </cell>
        </row>
        <row r="2119">
          <cell r="D2119" t="str">
            <v>CTR_858</v>
          </cell>
          <cell r="E2119" t="str">
            <v>CENTRE</v>
          </cell>
        </row>
        <row r="2120">
          <cell r="D2120" t="str">
            <v>CTR_531</v>
          </cell>
          <cell r="E2120" t="str">
            <v>CENTRE</v>
          </cell>
        </row>
        <row r="2121">
          <cell r="D2121" t="str">
            <v>CTR_226</v>
          </cell>
          <cell r="E2121" t="str">
            <v>CENTRE</v>
          </cell>
        </row>
        <row r="2122">
          <cell r="D2122" t="str">
            <v>SUO_029</v>
          </cell>
          <cell r="E2122" t="str">
            <v>LITTORAL</v>
          </cell>
        </row>
        <row r="2123">
          <cell r="D2123" t="str">
            <v>CTR_184</v>
          </cell>
          <cell r="E2123" t="str">
            <v>CENTRE</v>
          </cell>
        </row>
        <row r="2124">
          <cell r="D2124" t="str">
            <v>CTR_299</v>
          </cell>
          <cell r="E2124" t="str">
            <v>CENTRE</v>
          </cell>
        </row>
        <row r="2125">
          <cell r="D2125" t="str">
            <v>LIT_319</v>
          </cell>
          <cell r="E2125" t="str">
            <v>LITTORAL</v>
          </cell>
        </row>
        <row r="2126">
          <cell r="D2126" t="str">
            <v>LIT_138</v>
          </cell>
          <cell r="E2126" t="str">
            <v>LITTORAL</v>
          </cell>
        </row>
        <row r="2127">
          <cell r="D2127" t="str">
            <v>CTR_757</v>
          </cell>
          <cell r="E2127" t="str">
            <v>CENTRE</v>
          </cell>
        </row>
        <row r="2128">
          <cell r="D2128" t="str">
            <v>CTR_443</v>
          </cell>
          <cell r="E2128" t="str">
            <v>CENTRE</v>
          </cell>
        </row>
        <row r="2129">
          <cell r="D2129" t="str">
            <v>CTR_893</v>
          </cell>
          <cell r="E2129" t="str">
            <v>CENTRE</v>
          </cell>
        </row>
        <row r="2130">
          <cell r="D2130" t="str">
            <v>CTR_822</v>
          </cell>
          <cell r="E2130" t="str">
            <v>CENTRE</v>
          </cell>
        </row>
        <row r="2131">
          <cell r="D2131" t="str">
            <v>CTR_206</v>
          </cell>
          <cell r="E2131" t="str">
            <v>CENTRE</v>
          </cell>
        </row>
        <row r="2132">
          <cell r="D2132" t="str">
            <v>CTR_278</v>
          </cell>
          <cell r="E2132" t="str">
            <v>CENTRE</v>
          </cell>
        </row>
        <row r="2133">
          <cell r="D2133" t="str">
            <v>OST_283</v>
          </cell>
          <cell r="E2133" t="str">
            <v>OUEST</v>
          </cell>
        </row>
        <row r="2134">
          <cell r="D2134" t="str">
            <v>SUD_111</v>
          </cell>
          <cell r="E2134" t="str">
            <v>CENTRE</v>
          </cell>
        </row>
        <row r="2135">
          <cell r="D2135" t="str">
            <v>SUD_124</v>
          </cell>
          <cell r="E2135" t="str">
            <v>CENTRE</v>
          </cell>
        </row>
        <row r="2136">
          <cell r="D2136" t="str">
            <v>EXN_097</v>
          </cell>
          <cell r="E2136" t="str">
            <v>EXTREME-NORD</v>
          </cell>
        </row>
        <row r="2137">
          <cell r="D2137" t="str">
            <v>NRD_028</v>
          </cell>
          <cell r="E2137" t="str">
            <v>NORD</v>
          </cell>
        </row>
        <row r="2138">
          <cell r="D2138" t="str">
            <v>OST_034</v>
          </cell>
          <cell r="E2138" t="str">
            <v>OUEST</v>
          </cell>
        </row>
        <row r="2139">
          <cell r="D2139" t="str">
            <v>SUD_231</v>
          </cell>
          <cell r="E2139" t="str">
            <v>CENTRE</v>
          </cell>
        </row>
        <row r="2140">
          <cell r="D2140" t="str">
            <v>EXN_239</v>
          </cell>
          <cell r="E2140" t="str">
            <v>EXTREME-NORD</v>
          </cell>
        </row>
        <row r="2141">
          <cell r="D2141" t="str">
            <v>SUO_157</v>
          </cell>
          <cell r="E2141" t="str">
            <v>SUD-OUEST</v>
          </cell>
        </row>
        <row r="2142">
          <cell r="D2142" t="str">
            <v>NRD_069</v>
          </cell>
          <cell r="E2142" t="str">
            <v>NORD</v>
          </cell>
        </row>
        <row r="2143">
          <cell r="D2143" t="str">
            <v>CTR_689</v>
          </cell>
          <cell r="E2143" t="str">
            <v>Yaounde</v>
          </cell>
        </row>
        <row r="2144">
          <cell r="D2144" t="str">
            <v>OST_221</v>
          </cell>
          <cell r="E2144" t="str">
            <v>OUEST</v>
          </cell>
        </row>
        <row r="2145">
          <cell r="D2145" t="str">
            <v>ADM_140</v>
          </cell>
          <cell r="E2145" t="str">
            <v>ADAMAOUA</v>
          </cell>
        </row>
        <row r="2146">
          <cell r="D2146" t="str">
            <v>OST_257</v>
          </cell>
          <cell r="E2146" t="str">
            <v>OUEST</v>
          </cell>
        </row>
        <row r="2147">
          <cell r="D2147" t="str">
            <v>OST_183</v>
          </cell>
          <cell r="E2147" t="str">
            <v>OUEST</v>
          </cell>
        </row>
        <row r="2148">
          <cell r="D2148" t="str">
            <v>NRD_090</v>
          </cell>
          <cell r="E2148" t="str">
            <v>NORD</v>
          </cell>
        </row>
        <row r="2149">
          <cell r="D2149" t="str">
            <v>OST_212</v>
          </cell>
          <cell r="E2149" t="str">
            <v>OUEST</v>
          </cell>
        </row>
        <row r="2150">
          <cell r="D2150" t="str">
            <v>OST_301</v>
          </cell>
          <cell r="E2150" t="str">
            <v>OUEST</v>
          </cell>
        </row>
        <row r="2151">
          <cell r="D2151" t="str">
            <v>EXN_026</v>
          </cell>
          <cell r="E2151" t="str">
            <v>EXTREME-NORD</v>
          </cell>
        </row>
        <row r="2152">
          <cell r="D2152" t="str">
            <v>EXN_155</v>
          </cell>
          <cell r="E2152" t="str">
            <v>EXTREME-NORD</v>
          </cell>
        </row>
        <row r="2153">
          <cell r="D2153" t="str">
            <v>EXN_047</v>
          </cell>
          <cell r="E2153" t="str">
            <v>EXTREME-NORD</v>
          </cell>
        </row>
        <row r="2154">
          <cell r="D2154" t="str">
            <v>EXN_073</v>
          </cell>
          <cell r="E2154" t="str">
            <v>EXTREME-NORD</v>
          </cell>
        </row>
        <row r="2155">
          <cell r="D2155" t="str">
            <v>EXN_186</v>
          </cell>
          <cell r="E2155" t="str">
            <v>EXTREME-NORD</v>
          </cell>
        </row>
        <row r="2156">
          <cell r="D2156" t="str">
            <v>EXN_162</v>
          </cell>
          <cell r="E2156" t="str">
            <v>EXTREME-NORD</v>
          </cell>
        </row>
        <row r="2157">
          <cell r="D2157" t="str">
            <v>EXN_163</v>
          </cell>
          <cell r="E2157" t="str">
            <v>EXTREME-NORD</v>
          </cell>
        </row>
        <row r="2158">
          <cell r="D2158" t="str">
            <v>OST_018</v>
          </cell>
          <cell r="E2158" t="str">
            <v>OUEST</v>
          </cell>
        </row>
        <row r="2159">
          <cell r="D2159" t="str">
            <v>NRD_010</v>
          </cell>
          <cell r="E2159" t="str">
            <v>NORD</v>
          </cell>
        </row>
        <row r="2160">
          <cell r="D2160" t="str">
            <v>LIT_506</v>
          </cell>
          <cell r="E2160" t="str">
            <v>LITTORAL</v>
          </cell>
        </row>
        <row r="2161">
          <cell r="D2161" t="str">
            <v>CTR_437</v>
          </cell>
          <cell r="E2161" t="str">
            <v>CENTRE</v>
          </cell>
        </row>
        <row r="2162">
          <cell r="D2162" t="str">
            <v>EXN_244</v>
          </cell>
          <cell r="E2162" t="str">
            <v>EXTREME-NORD</v>
          </cell>
        </row>
        <row r="2163">
          <cell r="D2163" t="str">
            <v>NRD_099</v>
          </cell>
          <cell r="E2163" t="str">
            <v>NORD</v>
          </cell>
        </row>
        <row r="2164">
          <cell r="D2164" t="str">
            <v>NRD_164</v>
          </cell>
          <cell r="E2164" t="str">
            <v>NORD</v>
          </cell>
        </row>
        <row r="2165">
          <cell r="D2165" t="str">
            <v>LIT_178</v>
          </cell>
          <cell r="E2165" t="str">
            <v>SUD-OUEST</v>
          </cell>
        </row>
        <row r="2166">
          <cell r="D2166" t="str">
            <v>OST_265</v>
          </cell>
          <cell r="E2166" t="str">
            <v>NORD-OUEST</v>
          </cell>
        </row>
        <row r="2167">
          <cell r="D2167" t="str">
            <v>SUO_036</v>
          </cell>
          <cell r="E2167" t="str">
            <v>SUD-OUEST</v>
          </cell>
        </row>
        <row r="2168">
          <cell r="D2168" t="str">
            <v>OST_282</v>
          </cell>
          <cell r="E2168" t="str">
            <v>OUEST</v>
          </cell>
        </row>
        <row r="2169">
          <cell r="D2169" t="str">
            <v>LIT_174</v>
          </cell>
          <cell r="E2169" t="str">
            <v>SUD-OUEST</v>
          </cell>
        </row>
        <row r="2170">
          <cell r="D2170" t="str">
            <v>ADM_183</v>
          </cell>
          <cell r="E2170" t="str">
            <v>ADAMAOUA</v>
          </cell>
        </row>
        <row r="2171">
          <cell r="D2171" t="str">
            <v>EXN_006</v>
          </cell>
          <cell r="E2171" t="str">
            <v>EXTREME-NORD</v>
          </cell>
        </row>
        <row r="2172">
          <cell r="D2172" t="str">
            <v>NRO_139</v>
          </cell>
          <cell r="E2172" t="str">
            <v>NORD-OUEST</v>
          </cell>
        </row>
        <row r="2173">
          <cell r="D2173" t="str">
            <v>EXN_036</v>
          </cell>
          <cell r="E2173" t="str">
            <v>EXTREME-NORD</v>
          </cell>
        </row>
        <row r="2174">
          <cell r="D2174" t="str">
            <v>EXN_027</v>
          </cell>
          <cell r="E2174" t="str">
            <v>EXTREME-NORD</v>
          </cell>
        </row>
        <row r="2175">
          <cell r="D2175" t="str">
            <v>OST_146</v>
          </cell>
          <cell r="E2175" t="str">
            <v>OUEST</v>
          </cell>
        </row>
        <row r="2176">
          <cell r="D2176" t="str">
            <v>OST_051</v>
          </cell>
          <cell r="E2176" t="str">
            <v>OUEST</v>
          </cell>
        </row>
        <row r="2177">
          <cell r="D2177" t="str">
            <v>SUO_104</v>
          </cell>
          <cell r="E2177" t="str">
            <v>SUD-OUEST</v>
          </cell>
        </row>
        <row r="2178">
          <cell r="D2178" t="str">
            <v>NRO_001</v>
          </cell>
          <cell r="E2178" t="str">
            <v>NORD-OUEST</v>
          </cell>
        </row>
        <row r="2179">
          <cell r="D2179" t="str">
            <v>NRO_240</v>
          </cell>
          <cell r="E2179" t="str">
            <v>NORD-OUEST</v>
          </cell>
        </row>
        <row r="2180">
          <cell r="D2180" t="str">
            <v>OST_260</v>
          </cell>
          <cell r="E2180" t="str">
            <v>OUEST</v>
          </cell>
        </row>
        <row r="2181">
          <cell r="D2181" t="str">
            <v>OST_033</v>
          </cell>
          <cell r="E2181" t="str">
            <v>OUEST</v>
          </cell>
        </row>
        <row r="2182">
          <cell r="D2182" t="str">
            <v>OST_243</v>
          </cell>
          <cell r="E2182" t="str">
            <v>OUEST</v>
          </cell>
        </row>
        <row r="2183">
          <cell r="D2183" t="str">
            <v>NRD_021</v>
          </cell>
          <cell r="E2183" t="str">
            <v>NORD</v>
          </cell>
        </row>
        <row r="2184">
          <cell r="D2184" t="str">
            <v>LIT_594</v>
          </cell>
          <cell r="E2184" t="str">
            <v>LITTORAL</v>
          </cell>
        </row>
        <row r="2185">
          <cell r="D2185" t="str">
            <v>LIT_497</v>
          </cell>
          <cell r="E2185" t="str">
            <v>LITTORAL</v>
          </cell>
        </row>
        <row r="2186">
          <cell r="D2186" t="str">
            <v>ADM_096</v>
          </cell>
          <cell r="E2186" t="str">
            <v>ADAMAOUA</v>
          </cell>
        </row>
        <row r="2187">
          <cell r="D2187" t="str">
            <v>NRD_126</v>
          </cell>
          <cell r="E2187" t="str">
            <v>NORD</v>
          </cell>
        </row>
        <row r="2188">
          <cell r="D2188" t="str">
            <v>NRD_026</v>
          </cell>
          <cell r="E2188" t="str">
            <v>NORD</v>
          </cell>
        </row>
        <row r="2189">
          <cell r="D2189" t="str">
            <v>LIT_855</v>
          </cell>
          <cell r="E2189" t="str">
            <v>Douala</v>
          </cell>
        </row>
        <row r="2190">
          <cell r="D2190" t="str">
            <v>NRD_005</v>
          </cell>
          <cell r="E2190" t="str">
            <v>NORD</v>
          </cell>
        </row>
        <row r="2191">
          <cell r="D2191" t="str">
            <v>NRD_078</v>
          </cell>
          <cell r="E2191" t="str">
            <v>NORD</v>
          </cell>
        </row>
        <row r="2192">
          <cell r="D2192" t="str">
            <v>ADM_162</v>
          </cell>
          <cell r="E2192" t="str">
            <v>ADAMAOUA</v>
          </cell>
        </row>
        <row r="2193">
          <cell r="D2193" t="str">
            <v>OST_164</v>
          </cell>
          <cell r="E2193" t="str">
            <v>OUEST</v>
          </cell>
        </row>
        <row r="2194">
          <cell r="D2194" t="str">
            <v>EXN_028</v>
          </cell>
          <cell r="E2194" t="str">
            <v>EXTREME-NORD</v>
          </cell>
        </row>
        <row r="2195">
          <cell r="D2195" t="str">
            <v>EXN_018</v>
          </cell>
          <cell r="E2195" t="str">
            <v>EXTREME-NORD</v>
          </cell>
        </row>
        <row r="2196">
          <cell r="D2196" t="str">
            <v>EXN_245</v>
          </cell>
          <cell r="E2196" t="str">
            <v>EXTREME-NORD</v>
          </cell>
        </row>
        <row r="2197">
          <cell r="D2197" t="str">
            <v>NRD_092</v>
          </cell>
          <cell r="E2197" t="str">
            <v>NORD</v>
          </cell>
        </row>
        <row r="2198">
          <cell r="D2198" t="str">
            <v>EXN_075</v>
          </cell>
          <cell r="E2198" t="str">
            <v>EXTREME-NORD</v>
          </cell>
        </row>
        <row r="2199">
          <cell r="D2199" t="str">
            <v>OST_314</v>
          </cell>
          <cell r="E2199" t="str">
            <v>OUEST</v>
          </cell>
        </row>
        <row r="2200">
          <cell r="D2200" t="str">
            <v>NRD_124</v>
          </cell>
          <cell r="E2200" t="str">
            <v>NORD</v>
          </cell>
        </row>
        <row r="2201">
          <cell r="D2201" t="str">
            <v>LIT_006</v>
          </cell>
          <cell r="E2201" t="str">
            <v>LITTORAL</v>
          </cell>
        </row>
        <row r="2202">
          <cell r="D2202" t="str">
            <v>LIT_111</v>
          </cell>
          <cell r="E2202" t="str">
            <v>LITTORAL</v>
          </cell>
        </row>
        <row r="2203">
          <cell r="D2203" t="str">
            <v>OST_274</v>
          </cell>
          <cell r="E2203" t="str">
            <v>OUEST</v>
          </cell>
        </row>
        <row r="2204">
          <cell r="D2204" t="str">
            <v>LIT_040</v>
          </cell>
          <cell r="E2204" t="str">
            <v>LITTORAL</v>
          </cell>
        </row>
        <row r="2205">
          <cell r="D2205" t="str">
            <v>LIT_512</v>
          </cell>
          <cell r="E2205" t="str">
            <v>LITTORAL</v>
          </cell>
        </row>
        <row r="2206">
          <cell r="D2206" t="str">
            <v>LIT_509</v>
          </cell>
          <cell r="E2206" t="str">
            <v>LITTORAL</v>
          </cell>
        </row>
        <row r="2207">
          <cell r="D2207" t="str">
            <v>LIT_187</v>
          </cell>
          <cell r="E2207" t="str">
            <v>LITTORAL</v>
          </cell>
        </row>
        <row r="2208">
          <cell r="D2208" t="str">
            <v>LIT_592</v>
          </cell>
          <cell r="E2208" t="str">
            <v>LITTORAL</v>
          </cell>
        </row>
        <row r="2209">
          <cell r="D2209" t="str">
            <v>LIT_191</v>
          </cell>
          <cell r="E2209" t="str">
            <v>LITTORAL</v>
          </cell>
        </row>
        <row r="2210">
          <cell r="D2210" t="str">
            <v>LIT_503</v>
          </cell>
          <cell r="E2210" t="str">
            <v>LITTORAL</v>
          </cell>
        </row>
        <row r="2211">
          <cell r="D2211" t="str">
            <v>CTR_059</v>
          </cell>
          <cell r="E2211" t="str">
            <v>LITTORAL</v>
          </cell>
        </row>
        <row r="2212">
          <cell r="D2212" t="str">
            <v>LIT_496</v>
          </cell>
          <cell r="E2212" t="str">
            <v>LITTORAL</v>
          </cell>
        </row>
        <row r="2213">
          <cell r="D2213" t="str">
            <v>LIT_227</v>
          </cell>
          <cell r="E2213" t="str">
            <v>LITTORAL</v>
          </cell>
        </row>
        <row r="2214">
          <cell r="D2214" t="str">
            <v>LIT_431</v>
          </cell>
          <cell r="E2214" t="str">
            <v>LITTORAL</v>
          </cell>
        </row>
        <row r="2215">
          <cell r="D2215" t="str">
            <v>LIT_764</v>
          </cell>
          <cell r="E2215" t="str">
            <v>LITTORAL</v>
          </cell>
        </row>
        <row r="2216">
          <cell r="D2216" t="str">
            <v>LIT_480</v>
          </cell>
          <cell r="E2216" t="str">
            <v>LITTORAL</v>
          </cell>
        </row>
        <row r="2217">
          <cell r="D2217" t="str">
            <v>LIT_112</v>
          </cell>
          <cell r="E2217" t="str">
            <v>LITTORAL</v>
          </cell>
        </row>
        <row r="2218">
          <cell r="D2218" t="str">
            <v>LIT_750</v>
          </cell>
          <cell r="E2218" t="str">
            <v>LITTORAL</v>
          </cell>
        </row>
        <row r="2219">
          <cell r="D2219" t="str">
            <v>LIT_296</v>
          </cell>
          <cell r="E2219" t="str">
            <v>LITTORAL</v>
          </cell>
        </row>
        <row r="2220">
          <cell r="D2220" t="str">
            <v>LIT_113</v>
          </cell>
          <cell r="E2220" t="str">
            <v>LITTORAL</v>
          </cell>
        </row>
        <row r="2221">
          <cell r="D2221" t="str">
            <v>OST_273</v>
          </cell>
          <cell r="E2221" t="str">
            <v>OUEST</v>
          </cell>
        </row>
        <row r="2222">
          <cell r="D2222" t="str">
            <v>LIT_356</v>
          </cell>
          <cell r="E2222" t="str">
            <v>LITTORAL</v>
          </cell>
        </row>
        <row r="2223">
          <cell r="D2223" t="str">
            <v>LIT_109</v>
          </cell>
          <cell r="E2223" t="str">
            <v>LITTORAL</v>
          </cell>
        </row>
        <row r="2224">
          <cell r="D2224" t="str">
            <v>LIT_769</v>
          </cell>
          <cell r="E2224" t="str">
            <v>LITTORAL</v>
          </cell>
        </row>
        <row r="2225">
          <cell r="D2225" t="str">
            <v>CTR_517</v>
          </cell>
          <cell r="E2225" t="str">
            <v>CENTRE</v>
          </cell>
        </row>
        <row r="2226">
          <cell r="D2226" t="str">
            <v>NRD_074</v>
          </cell>
          <cell r="E2226" t="str">
            <v>NORD</v>
          </cell>
        </row>
        <row r="2227">
          <cell r="D2227" t="str">
            <v>NRD_105</v>
          </cell>
          <cell r="E2227" t="str">
            <v>NORD</v>
          </cell>
        </row>
        <row r="2228">
          <cell r="D2228" t="str">
            <v>NRO_048</v>
          </cell>
          <cell r="E2228" t="str">
            <v>NORD-OUEST</v>
          </cell>
        </row>
        <row r="2229">
          <cell r="D2229" t="str">
            <v>ADM_185</v>
          </cell>
          <cell r="E2229" t="str">
            <v>ADAMAOUA</v>
          </cell>
        </row>
        <row r="2230">
          <cell r="D2230" t="str">
            <v>ADM_119</v>
          </cell>
          <cell r="E2230" t="str">
            <v>NGAOUNDERE</v>
          </cell>
        </row>
        <row r="2231">
          <cell r="D2231" t="str">
            <v>ADM_163</v>
          </cell>
          <cell r="E2231" t="str">
            <v>ADAMAOUA</v>
          </cell>
        </row>
        <row r="2232">
          <cell r="D2232" t="str">
            <v>OST_296</v>
          </cell>
          <cell r="E2232" t="str">
            <v>Bafoussam</v>
          </cell>
        </row>
        <row r="2233">
          <cell r="D2233" t="str">
            <v>ADM_179</v>
          </cell>
          <cell r="E2233" t="str">
            <v>ADAMAOUA</v>
          </cell>
        </row>
        <row r="2234">
          <cell r="D2234" t="str">
            <v>OST_088</v>
          </cell>
          <cell r="E2234" t="str">
            <v>OUEST</v>
          </cell>
        </row>
        <row r="2235">
          <cell r="D2235" t="str">
            <v>OST_022</v>
          </cell>
          <cell r="E2235" t="str">
            <v>OUEST</v>
          </cell>
        </row>
        <row r="2236">
          <cell r="D2236" t="str">
            <v>NRD_131</v>
          </cell>
          <cell r="E2236" t="str">
            <v>NORD</v>
          </cell>
        </row>
        <row r="2237">
          <cell r="D2237" t="str">
            <v>OST_151</v>
          </cell>
          <cell r="E2237" t="str">
            <v>OUEST</v>
          </cell>
        </row>
        <row r="2238">
          <cell r="D2238" t="str">
            <v>ADM_010</v>
          </cell>
          <cell r="E2238" t="str">
            <v>NGAOUNDERE</v>
          </cell>
        </row>
        <row r="2239">
          <cell r="D2239" t="str">
            <v>OST_290</v>
          </cell>
          <cell r="E2239" t="str">
            <v>OUEST</v>
          </cell>
        </row>
        <row r="2240">
          <cell r="D2240" t="str">
            <v>ADM_178</v>
          </cell>
          <cell r="E2240" t="str">
            <v>ADAMAOUA</v>
          </cell>
        </row>
        <row r="2241">
          <cell r="D2241" t="str">
            <v>OST_266</v>
          </cell>
          <cell r="E2241" t="str">
            <v>OUEST</v>
          </cell>
        </row>
        <row r="2242">
          <cell r="D2242" t="str">
            <v>OST_310</v>
          </cell>
          <cell r="E2242" t="str">
            <v>OUEST</v>
          </cell>
        </row>
        <row r="2243">
          <cell r="D2243" t="str">
            <v>OST_311</v>
          </cell>
          <cell r="E2243" t="str">
            <v>OUEST</v>
          </cell>
        </row>
        <row r="2244">
          <cell r="D2244" t="str">
            <v>EST_082</v>
          </cell>
          <cell r="E2244" t="str">
            <v>CENTRE</v>
          </cell>
        </row>
        <row r="2245">
          <cell r="D2245" t="str">
            <v>CTR_306</v>
          </cell>
          <cell r="E2245" t="str">
            <v>CENTRE</v>
          </cell>
        </row>
        <row r="2246">
          <cell r="D2246" t="str">
            <v>SUD_012</v>
          </cell>
          <cell r="E2246" t="str">
            <v>CENTRE</v>
          </cell>
        </row>
        <row r="2247">
          <cell r="D2247" t="str">
            <v>EST_133</v>
          </cell>
          <cell r="E2247" t="str">
            <v>CENTRE</v>
          </cell>
        </row>
        <row r="2248">
          <cell r="D2248" t="str">
            <v>SUD_062</v>
          </cell>
          <cell r="E2248" t="str">
            <v>LITTORAL</v>
          </cell>
        </row>
        <row r="2249">
          <cell r="D2249" t="str">
            <v>EST_062</v>
          </cell>
          <cell r="E2249" t="str">
            <v>CENTRE</v>
          </cell>
        </row>
        <row r="2250">
          <cell r="D2250" t="str">
            <v>CTR_835</v>
          </cell>
          <cell r="E2250" t="str">
            <v>CENTRE</v>
          </cell>
        </row>
        <row r="2251">
          <cell r="D2251" t="str">
            <v>EST_022</v>
          </cell>
          <cell r="E2251" t="str">
            <v>CENTRE</v>
          </cell>
        </row>
        <row r="2252">
          <cell r="D2252" t="str">
            <v>CTR_353</v>
          </cell>
          <cell r="E2252" t="str">
            <v>CENTRE</v>
          </cell>
        </row>
        <row r="2253">
          <cell r="D2253" t="str">
            <v>EST_134</v>
          </cell>
          <cell r="E2253" t="str">
            <v>CENTRE</v>
          </cell>
        </row>
        <row r="2254">
          <cell r="D2254" t="str">
            <v>EST_017</v>
          </cell>
          <cell r="E2254" t="str">
            <v>CENTRE</v>
          </cell>
        </row>
        <row r="2255">
          <cell r="D2255" t="str">
            <v>EST_029</v>
          </cell>
          <cell r="E2255" t="str">
            <v>CENTRE</v>
          </cell>
        </row>
        <row r="2256">
          <cell r="D2256" t="str">
            <v>EST_019</v>
          </cell>
          <cell r="E2256" t="str">
            <v>CENTRE</v>
          </cell>
        </row>
        <row r="2257">
          <cell r="D2257" t="str">
            <v>CTR_349</v>
          </cell>
          <cell r="E2257" t="str">
            <v>CENTRE</v>
          </cell>
        </row>
        <row r="2258">
          <cell r="D2258" t="str">
            <v>SUD_119</v>
          </cell>
          <cell r="E2258" t="str">
            <v>CENTRE</v>
          </cell>
        </row>
        <row r="2259">
          <cell r="D2259" t="str">
            <v>EST_067</v>
          </cell>
          <cell r="E2259" t="str">
            <v>CENTRE</v>
          </cell>
        </row>
        <row r="2260">
          <cell r="D2260" t="str">
            <v>CTR_146</v>
          </cell>
          <cell r="E2260" t="str">
            <v>CENTRE</v>
          </cell>
        </row>
        <row r="2261">
          <cell r="D2261" t="str">
            <v>CTR_147</v>
          </cell>
          <cell r="E2261" t="str">
            <v>CENTRE</v>
          </cell>
        </row>
        <row r="2262">
          <cell r="D2262" t="str">
            <v>EST_147</v>
          </cell>
          <cell r="E2262" t="str">
            <v>CENTRE</v>
          </cell>
        </row>
        <row r="2263">
          <cell r="D2263" t="str">
            <v>SUD_237</v>
          </cell>
          <cell r="E2263" t="str">
            <v>CENTRE</v>
          </cell>
        </row>
        <row r="2264">
          <cell r="D2264" t="str">
            <v>EST_089</v>
          </cell>
          <cell r="E2264" t="str">
            <v>CENTRE</v>
          </cell>
        </row>
        <row r="2265">
          <cell r="D2265" t="str">
            <v>SUD_122</v>
          </cell>
          <cell r="E2265" t="str">
            <v>CENTRE</v>
          </cell>
        </row>
        <row r="2266">
          <cell r="D2266" t="str">
            <v>CTR_823</v>
          </cell>
          <cell r="E2266" t="str">
            <v>CENTRE</v>
          </cell>
        </row>
        <row r="2267">
          <cell r="D2267" t="str">
            <v>EST_155</v>
          </cell>
          <cell r="E2267" t="str">
            <v>CENTRE</v>
          </cell>
        </row>
        <row r="2268">
          <cell r="D2268" t="str">
            <v>SUD_130</v>
          </cell>
          <cell r="E2268" t="str">
            <v>CENTRE</v>
          </cell>
        </row>
        <row r="2269">
          <cell r="D2269" t="str">
            <v>EST_153</v>
          </cell>
          <cell r="E2269" t="str">
            <v>CENTRE</v>
          </cell>
        </row>
        <row r="2270">
          <cell r="D2270" t="str">
            <v>SUD_106</v>
          </cell>
          <cell r="E2270" t="str">
            <v>CENTRE</v>
          </cell>
        </row>
        <row r="2271">
          <cell r="D2271" t="str">
            <v>OST_277</v>
          </cell>
          <cell r="E2271" t="str">
            <v>OUEST</v>
          </cell>
        </row>
        <row r="2272">
          <cell r="D2272" t="str">
            <v>OST_322</v>
          </cell>
          <cell r="E2272" t="str">
            <v>OUEST</v>
          </cell>
        </row>
        <row r="2273">
          <cell r="D2273" t="str">
            <v>OST_037</v>
          </cell>
          <cell r="E2273" t="str">
            <v>OUEST</v>
          </cell>
        </row>
        <row r="2274">
          <cell r="D2274" t="str">
            <v>OST_299</v>
          </cell>
          <cell r="E2274" t="str">
            <v>OUEST</v>
          </cell>
        </row>
        <row r="2275">
          <cell r="D2275" t="str">
            <v>OST_052</v>
          </cell>
          <cell r="E2275" t="str">
            <v>OUEST</v>
          </cell>
        </row>
        <row r="2276">
          <cell r="D2276" t="str">
            <v>OST_010</v>
          </cell>
          <cell r="E2276" t="str">
            <v>OUEST</v>
          </cell>
        </row>
        <row r="2277">
          <cell r="D2277" t="str">
            <v>ADM_143</v>
          </cell>
          <cell r="E2277" t="str">
            <v>ADAMAOUA</v>
          </cell>
        </row>
        <row r="2278">
          <cell r="D2278" t="str">
            <v>CTR_795</v>
          </cell>
          <cell r="E2278" t="str">
            <v>CENTRE</v>
          </cell>
        </row>
        <row r="2279">
          <cell r="D2279" t="str">
            <v>OST_298</v>
          </cell>
          <cell r="E2279" t="str">
            <v>OUEST</v>
          </cell>
        </row>
        <row r="2280">
          <cell r="D2280" t="str">
            <v>OST_163</v>
          </cell>
          <cell r="E2280" t="str">
            <v>OUEST</v>
          </cell>
        </row>
        <row r="2281">
          <cell r="D2281" t="str">
            <v>ADM_187</v>
          </cell>
          <cell r="E2281" t="str">
            <v>ADAMAOUA</v>
          </cell>
        </row>
        <row r="2282">
          <cell r="D2282" t="str">
            <v>OST_272</v>
          </cell>
          <cell r="E2282" t="str">
            <v>OUEST</v>
          </cell>
        </row>
        <row r="2283">
          <cell r="D2283" t="str">
            <v>ADM_006</v>
          </cell>
          <cell r="E2283" t="str">
            <v>ADAMAOUA</v>
          </cell>
        </row>
        <row r="2284">
          <cell r="D2284" t="str">
            <v>ADM_174</v>
          </cell>
          <cell r="E2284" t="str">
            <v>ADAMAOUA</v>
          </cell>
        </row>
        <row r="2285">
          <cell r="D2285" t="str">
            <v>OST_286</v>
          </cell>
          <cell r="E2285" t="str">
            <v>OUEST</v>
          </cell>
        </row>
        <row r="2286">
          <cell r="D2286" t="str">
            <v>OST_300</v>
          </cell>
          <cell r="E2286" t="str">
            <v>OUEST</v>
          </cell>
        </row>
        <row r="2287">
          <cell r="D2287" t="str">
            <v>ADM_092</v>
          </cell>
          <cell r="E2287" t="str">
            <v>ADAMAOUA</v>
          </cell>
        </row>
        <row r="2288">
          <cell r="D2288" t="str">
            <v>OST_180</v>
          </cell>
          <cell r="E2288" t="str">
            <v>OUEST</v>
          </cell>
        </row>
        <row r="2289">
          <cell r="D2289" t="str">
            <v>ADM_044</v>
          </cell>
          <cell r="E2289" t="str">
            <v>ADAMAOUA</v>
          </cell>
        </row>
        <row r="2290">
          <cell r="D2290" t="str">
            <v>OST_108</v>
          </cell>
          <cell r="E2290" t="str">
            <v>OUEST</v>
          </cell>
        </row>
        <row r="2291">
          <cell r="D2291" t="str">
            <v>OST_255</v>
          </cell>
          <cell r="E2291" t="str">
            <v>OUEST</v>
          </cell>
        </row>
        <row r="2292">
          <cell r="D2292" t="str">
            <v>OST_303</v>
          </cell>
          <cell r="E2292" t="str">
            <v>OUEST</v>
          </cell>
        </row>
        <row r="2293">
          <cell r="D2293" t="str">
            <v>ADM_105</v>
          </cell>
          <cell r="E2293" t="str">
            <v>ADAMAOUA</v>
          </cell>
        </row>
        <row r="2294">
          <cell r="D2294" t="str">
            <v>OST_012</v>
          </cell>
          <cell r="E2294" t="str">
            <v>OUEST</v>
          </cell>
        </row>
        <row r="2295">
          <cell r="D2295" t="str">
            <v>OST_048</v>
          </cell>
          <cell r="E2295" t="str">
            <v>OUEST</v>
          </cell>
        </row>
        <row r="2296">
          <cell r="D2296" t="str">
            <v>OST_308</v>
          </cell>
          <cell r="E2296" t="str">
            <v>OUEST</v>
          </cell>
        </row>
        <row r="2297">
          <cell r="D2297" t="str">
            <v>SUD_246</v>
          </cell>
          <cell r="E2297" t="str">
            <v>CENTRE</v>
          </cell>
        </row>
        <row r="2298">
          <cell r="D2298" t="str">
            <v>CTR_145</v>
          </cell>
          <cell r="E2298" t="str">
            <v>CENTRE</v>
          </cell>
        </row>
        <row r="2299">
          <cell r="D2299" t="str">
            <v>CTR_355</v>
          </cell>
          <cell r="E2299" t="str">
            <v>CENTRE</v>
          </cell>
        </row>
        <row r="2300">
          <cell r="D2300" t="str">
            <v>SUD_044</v>
          </cell>
          <cell r="E2300" t="str">
            <v>CENTRE</v>
          </cell>
        </row>
        <row r="2301">
          <cell r="D2301" t="str">
            <v>SUD_117</v>
          </cell>
          <cell r="E2301" t="str">
            <v>CENTRE</v>
          </cell>
        </row>
        <row r="2302">
          <cell r="D2302" t="str">
            <v>SUD_238</v>
          </cell>
          <cell r="E2302" t="str">
            <v>CENTRE</v>
          </cell>
        </row>
        <row r="2303">
          <cell r="D2303" t="str">
            <v>SUD_138</v>
          </cell>
          <cell r="E2303" t="str">
            <v>CENTRE</v>
          </cell>
        </row>
        <row r="2304">
          <cell r="D2304" t="str">
            <v>SUD_243</v>
          </cell>
          <cell r="E2304" t="str">
            <v>CENTRE</v>
          </cell>
        </row>
        <row r="2305">
          <cell r="D2305" t="str">
            <v>CTR_298</v>
          </cell>
          <cell r="E2305" t="str">
            <v>CENTRE</v>
          </cell>
        </row>
        <row r="2306">
          <cell r="D2306" t="str">
            <v>SUD_019</v>
          </cell>
          <cell r="E2306" t="str">
            <v>CENTRE</v>
          </cell>
        </row>
        <row r="2307">
          <cell r="D2307" t="str">
            <v>SUD_256</v>
          </cell>
          <cell r="E2307" t="str">
            <v>CENTRE</v>
          </cell>
        </row>
        <row r="2308">
          <cell r="D2308" t="str">
            <v>SUD_107</v>
          </cell>
          <cell r="E2308" t="str">
            <v>CENTRE</v>
          </cell>
        </row>
        <row r="2309">
          <cell r="D2309" t="str">
            <v>SUD_249</v>
          </cell>
          <cell r="E2309" t="str">
            <v>CENTRE</v>
          </cell>
        </row>
        <row r="2310">
          <cell r="D2310" t="str">
            <v>SUD_232</v>
          </cell>
          <cell r="E2310" t="str">
            <v>CENTRE</v>
          </cell>
        </row>
        <row r="2311">
          <cell r="D2311" t="str">
            <v>SUD_115</v>
          </cell>
          <cell r="E2311" t="str">
            <v>CENTRE</v>
          </cell>
        </row>
        <row r="2312">
          <cell r="D2312" t="str">
            <v>CTR_304</v>
          </cell>
          <cell r="E2312" t="str">
            <v>CENTRE</v>
          </cell>
        </row>
        <row r="2313">
          <cell r="D2313" t="str">
            <v>CTR_305</v>
          </cell>
          <cell r="E2313" t="str">
            <v>CENTRE</v>
          </cell>
        </row>
        <row r="2314">
          <cell r="D2314" t="str">
            <v>SUD_126</v>
          </cell>
          <cell r="E2314" t="str">
            <v>CENTRE</v>
          </cell>
        </row>
        <row r="2315">
          <cell r="D2315" t="str">
            <v>SUD_239</v>
          </cell>
          <cell r="E2315" t="str">
            <v>CENTRE</v>
          </cell>
        </row>
        <row r="2316">
          <cell r="D2316" t="str">
            <v>SUD_099</v>
          </cell>
          <cell r="E2316" t="str">
            <v>CENTRE</v>
          </cell>
        </row>
        <row r="2317">
          <cell r="D2317" t="str">
            <v>SUD_112</v>
          </cell>
          <cell r="E2317" t="str">
            <v>CENTRE</v>
          </cell>
        </row>
        <row r="2318">
          <cell r="D2318" t="str">
            <v>SUD_248</v>
          </cell>
          <cell r="E2318" t="str">
            <v>CENTRE</v>
          </cell>
        </row>
        <row r="2319">
          <cell r="D2319" t="str">
            <v>SUD_244</v>
          </cell>
          <cell r="E2319" t="str">
            <v>CENTRE</v>
          </cell>
        </row>
        <row r="2320">
          <cell r="D2320" t="str">
            <v>SUD_113</v>
          </cell>
          <cell r="E2320" t="str">
            <v>CENTRE</v>
          </cell>
        </row>
        <row r="2321">
          <cell r="D2321" t="str">
            <v>SUD_105</v>
          </cell>
          <cell r="E2321" t="str">
            <v>CENTRE</v>
          </cell>
        </row>
        <row r="2322">
          <cell r="D2322" t="str">
            <v>OST_035</v>
          </cell>
          <cell r="E2322" t="str">
            <v>OUEST</v>
          </cell>
        </row>
        <row r="2323">
          <cell r="D2323" t="str">
            <v>LIT_010</v>
          </cell>
          <cell r="E2323" t="str">
            <v>Douala</v>
          </cell>
        </row>
        <row r="2324">
          <cell r="D2324" t="str">
            <v>OST_049</v>
          </cell>
          <cell r="E2324" t="str">
            <v>OUEST</v>
          </cell>
        </row>
        <row r="2325">
          <cell r="D2325" t="str">
            <v>OST_150</v>
          </cell>
          <cell r="E2325" t="str">
            <v>NORD-OUEST</v>
          </cell>
        </row>
        <row r="2326">
          <cell r="D2326" t="str">
            <v>SUD_255</v>
          </cell>
          <cell r="E2326" t="str">
            <v>CENTRE</v>
          </cell>
        </row>
        <row r="2327">
          <cell r="D2327" t="str">
            <v>NRD_157</v>
          </cell>
          <cell r="E2327" t="str">
            <v>NORD</v>
          </cell>
        </row>
        <row r="2328">
          <cell r="D2328" t="str">
            <v>SUO_091</v>
          </cell>
          <cell r="E2328" t="str">
            <v>SUD-OUEST</v>
          </cell>
        </row>
        <row r="2329">
          <cell r="D2329" t="str">
            <v>OST_036</v>
          </cell>
          <cell r="E2329" t="str">
            <v>OUEST</v>
          </cell>
        </row>
        <row r="2330">
          <cell r="D2330" t="str">
            <v>OST_044</v>
          </cell>
          <cell r="E2330" t="str">
            <v>OUEST</v>
          </cell>
        </row>
        <row r="2331">
          <cell r="D2331" t="str">
            <v>SUO_255</v>
          </cell>
          <cell r="E2331" t="str">
            <v>SUD-OUEST</v>
          </cell>
        </row>
        <row r="2332">
          <cell r="D2332" t="str">
            <v>OST_152</v>
          </cell>
          <cell r="E2332" t="str">
            <v>OUEST</v>
          </cell>
        </row>
        <row r="2333">
          <cell r="D2333" t="str">
            <v>OST_069</v>
          </cell>
          <cell r="E2333" t="str">
            <v>OUEST</v>
          </cell>
        </row>
        <row r="2334">
          <cell r="D2334" t="str">
            <v>OST_056</v>
          </cell>
          <cell r="E2334" t="str">
            <v>OUEST</v>
          </cell>
        </row>
        <row r="2335">
          <cell r="D2335" t="str">
            <v>OST_040</v>
          </cell>
          <cell r="E2335" t="str">
            <v>OUEST</v>
          </cell>
        </row>
        <row r="2336">
          <cell r="D2336" t="str">
            <v>OST_254</v>
          </cell>
          <cell r="E2336" t="str">
            <v>OUEST</v>
          </cell>
        </row>
        <row r="2337">
          <cell r="D2337" t="str">
            <v>LIT_239</v>
          </cell>
          <cell r="E2337" t="str">
            <v>LITTORAL</v>
          </cell>
        </row>
        <row r="2338">
          <cell r="D2338" t="str">
            <v>LIT_734</v>
          </cell>
          <cell r="E2338" t="str">
            <v>Douala</v>
          </cell>
        </row>
        <row r="2339">
          <cell r="D2339" t="str">
            <v>SUO_246</v>
          </cell>
          <cell r="E2339" t="str">
            <v>NORD-OUEST</v>
          </cell>
        </row>
        <row r="2340">
          <cell r="D2340" t="str">
            <v>SUO_085</v>
          </cell>
          <cell r="E2340" t="str">
            <v>SUD-OUEST</v>
          </cell>
        </row>
        <row r="2341">
          <cell r="D2341" t="str">
            <v>LIT_067</v>
          </cell>
          <cell r="E2341" t="str">
            <v>LITTORAL</v>
          </cell>
        </row>
        <row r="2342">
          <cell r="D2342" t="str">
            <v>CTR_041</v>
          </cell>
          <cell r="E2342" t="str">
            <v>CENTRE</v>
          </cell>
        </row>
        <row r="2343">
          <cell r="D2343" t="str">
            <v>CTR_053</v>
          </cell>
          <cell r="E2343" t="str">
            <v>CENTRE</v>
          </cell>
        </row>
        <row r="2344">
          <cell r="D2344" t="str">
            <v>LIT_108</v>
          </cell>
          <cell r="E2344" t="str">
            <v>LITTORAL</v>
          </cell>
        </row>
        <row r="2345">
          <cell r="D2345" t="str">
            <v>CTR_696</v>
          </cell>
          <cell r="E2345" t="str">
            <v>CENTRE</v>
          </cell>
        </row>
        <row r="2346">
          <cell r="D2346" t="str">
            <v>CTR_013</v>
          </cell>
          <cell r="E2346" t="str">
            <v>CENTRE</v>
          </cell>
        </row>
        <row r="2347">
          <cell r="D2347" t="str">
            <v>CTR_366</v>
          </cell>
          <cell r="E2347" t="str">
            <v>CENTRE</v>
          </cell>
        </row>
        <row r="2348">
          <cell r="D2348" t="str">
            <v>CTR_066</v>
          </cell>
          <cell r="E2348" t="str">
            <v>CENTRE</v>
          </cell>
        </row>
        <row r="2349">
          <cell r="D2349" t="str">
            <v>CTR_360</v>
          </cell>
          <cell r="E2349" t="str">
            <v>CENTRE</v>
          </cell>
        </row>
        <row r="2350">
          <cell r="D2350" t="str">
            <v>SUD_236</v>
          </cell>
          <cell r="E2350" t="str">
            <v>CENTRE</v>
          </cell>
        </row>
        <row r="2351">
          <cell r="D2351" t="str">
            <v>SUD_235</v>
          </cell>
          <cell r="E2351" t="str">
            <v>CENTRE</v>
          </cell>
        </row>
        <row r="2352">
          <cell r="D2352" t="str">
            <v>CTR_234</v>
          </cell>
          <cell r="E2352" t="str">
            <v>CENTRE</v>
          </cell>
        </row>
        <row r="2353">
          <cell r="D2353" t="str">
            <v>CTR_354</v>
          </cell>
          <cell r="E2353" t="str">
            <v>CENTRE</v>
          </cell>
        </row>
        <row r="2354">
          <cell r="D2354" t="str">
            <v>LIT_201</v>
          </cell>
          <cell r="E2354" t="str">
            <v>LITTORAL</v>
          </cell>
        </row>
        <row r="2355">
          <cell r="D2355" t="str">
            <v>LIT_664</v>
          </cell>
          <cell r="E2355" t="str">
            <v>LITTORAL</v>
          </cell>
        </row>
        <row r="2356">
          <cell r="D2356" t="str">
            <v>LIT_308</v>
          </cell>
          <cell r="E2356" t="str">
            <v>LITTORAL</v>
          </cell>
        </row>
        <row r="2357">
          <cell r="D2357" t="str">
            <v>LIT_517</v>
          </cell>
          <cell r="E2357" t="str">
            <v>LITTORAL</v>
          </cell>
        </row>
        <row r="2358">
          <cell r="D2358" t="str">
            <v>CTR_297</v>
          </cell>
          <cell r="E2358" t="str">
            <v>CENTRE</v>
          </cell>
        </row>
        <row r="2359">
          <cell r="D2359" t="str">
            <v>CTR_054</v>
          </cell>
          <cell r="E2359" t="str">
            <v>CENTRE</v>
          </cell>
        </row>
        <row r="2360">
          <cell r="D2360" t="str">
            <v>CTR_364</v>
          </cell>
          <cell r="E2360" t="str">
            <v>CENTRE</v>
          </cell>
        </row>
        <row r="2361">
          <cell r="D2361" t="str">
            <v>CTR_115</v>
          </cell>
          <cell r="E2361" t="str">
            <v>CENTRE</v>
          </cell>
        </row>
        <row r="2362">
          <cell r="D2362" t="str">
            <v>CTR_358</v>
          </cell>
          <cell r="E2362" t="str">
            <v>CENTRE</v>
          </cell>
        </row>
        <row r="2363">
          <cell r="D2363" t="str">
            <v>CTR_116</v>
          </cell>
          <cell r="E2363" t="str">
            <v>CENTRE</v>
          </cell>
        </row>
        <row r="2364">
          <cell r="D2364" t="str">
            <v>CTR_733</v>
          </cell>
          <cell r="E2364" t="str">
            <v>CENTRE</v>
          </cell>
        </row>
        <row r="2365">
          <cell r="D2365" t="str">
            <v>CTR_092</v>
          </cell>
          <cell r="E2365" t="str">
            <v>CENTRE</v>
          </cell>
        </row>
        <row r="2366">
          <cell r="D2366" t="str">
            <v>CTR_091</v>
          </cell>
          <cell r="E2366" t="str">
            <v>CENTRE</v>
          </cell>
        </row>
        <row r="2367">
          <cell r="D2367" t="str">
            <v>LIT_513</v>
          </cell>
          <cell r="E2367" t="str">
            <v>LITTORAL</v>
          </cell>
        </row>
        <row r="2368">
          <cell r="D2368" t="str">
            <v>OST_017</v>
          </cell>
          <cell r="E2368" t="str">
            <v>OUEST</v>
          </cell>
        </row>
        <row r="2369">
          <cell r="D2369" t="str">
            <v>CTR_356</v>
          </cell>
          <cell r="E2369" t="str">
            <v>CENTRE</v>
          </cell>
        </row>
        <row r="2370">
          <cell r="D2370" t="str">
            <v>OST_060</v>
          </cell>
          <cell r="E2370" t="str">
            <v>OUEST</v>
          </cell>
        </row>
        <row r="2371">
          <cell r="D2371" t="str">
            <v>LIT_388</v>
          </cell>
          <cell r="E2371" t="str">
            <v>LITTORAL</v>
          </cell>
        </row>
        <row r="2372">
          <cell r="D2372" t="str">
            <v>LIT_012</v>
          </cell>
          <cell r="E2372" t="str">
            <v>LITTORAL</v>
          </cell>
        </row>
        <row r="2373">
          <cell r="D2373" t="str">
            <v>CTR_223</v>
          </cell>
          <cell r="E2373" t="str">
            <v>CENTRE</v>
          </cell>
        </row>
        <row r="2374">
          <cell r="D2374" t="str">
            <v>CTR_230</v>
          </cell>
          <cell r="E2374" t="str">
            <v>CENTRE</v>
          </cell>
        </row>
        <row r="2375">
          <cell r="D2375" t="str">
            <v>LIT_230</v>
          </cell>
          <cell r="E2375" t="str">
            <v>LITTORAL</v>
          </cell>
        </row>
        <row r="2376">
          <cell r="D2376" t="str">
            <v>LIT_143</v>
          </cell>
          <cell r="E2376" t="str">
            <v>LITTORAL</v>
          </cell>
        </row>
        <row r="2377">
          <cell r="D2377" t="str">
            <v>CTR_003</v>
          </cell>
          <cell r="E2377" t="str">
            <v>LITTORAL</v>
          </cell>
        </row>
        <row r="2378">
          <cell r="D2378" t="str">
            <v>LIT_231</v>
          </cell>
          <cell r="E2378" t="str">
            <v>LITTORAL</v>
          </cell>
        </row>
        <row r="2379">
          <cell r="D2379" t="str">
            <v>LIT_389</v>
          </cell>
          <cell r="E2379" t="str">
            <v>LITTORAL</v>
          </cell>
        </row>
        <row r="2380">
          <cell r="D2380" t="str">
            <v>CTR_231</v>
          </cell>
          <cell r="E2380" t="str">
            <v>CENTRE</v>
          </cell>
        </row>
        <row r="2381">
          <cell r="D2381" t="str">
            <v>CTR_365</v>
          </cell>
          <cell r="E2381" t="str">
            <v>CENTRE</v>
          </cell>
        </row>
        <row r="2382">
          <cell r="D2382" t="str">
            <v>CTR_083</v>
          </cell>
          <cell r="E2382" t="str">
            <v>CENTRE</v>
          </cell>
        </row>
        <row r="2383">
          <cell r="D2383" t="str">
            <v>CTR_232</v>
          </cell>
          <cell r="E2383" t="str">
            <v>CENTRE</v>
          </cell>
        </row>
        <row r="2384">
          <cell r="D2384" t="str">
            <v>OST_028</v>
          </cell>
          <cell r="E2384" t="str">
            <v>OUEST</v>
          </cell>
        </row>
        <row r="2385">
          <cell r="D2385" t="str">
            <v>OST_013</v>
          </cell>
          <cell r="E2385" t="str">
            <v>OUEST</v>
          </cell>
        </row>
        <row r="2386">
          <cell r="D2386" t="str">
            <v>NRD_115</v>
          </cell>
          <cell r="E2386" t="str">
            <v>NORD</v>
          </cell>
        </row>
        <row r="2387">
          <cell r="D2387" t="str">
            <v>CTR_077</v>
          </cell>
          <cell r="E2387" t="str">
            <v>Yaounde</v>
          </cell>
        </row>
        <row r="2388">
          <cell r="D2388" t="str">
            <v>OST_264</v>
          </cell>
          <cell r="E2388" t="str">
            <v>NORD-OUEST</v>
          </cell>
        </row>
        <row r="2389">
          <cell r="D2389" t="str">
            <v>OST_136</v>
          </cell>
          <cell r="E2389" t="str">
            <v>OUEST</v>
          </cell>
        </row>
        <row r="2390">
          <cell r="D2390" t="str">
            <v>SUO_064</v>
          </cell>
          <cell r="E2390" t="str">
            <v>SUD-OUEST</v>
          </cell>
        </row>
        <row r="2391">
          <cell r="D2391" t="str">
            <v>OST_053</v>
          </cell>
          <cell r="E2391" t="str">
            <v>OUEST</v>
          </cell>
        </row>
        <row r="2392">
          <cell r="D2392" t="str">
            <v>OST_099</v>
          </cell>
          <cell r="E2392" t="str">
            <v>OUEST</v>
          </cell>
        </row>
        <row r="2393">
          <cell r="D2393" t="str">
            <v>OST_162</v>
          </cell>
          <cell r="E2393" t="str">
            <v>OUEST</v>
          </cell>
        </row>
        <row r="2394">
          <cell r="D2394" t="str">
            <v>LIT_612</v>
          </cell>
          <cell r="E2394" t="str">
            <v>Douala</v>
          </cell>
        </row>
        <row r="2395">
          <cell r="D2395" t="str">
            <v>EXN_005</v>
          </cell>
          <cell r="E2395" t="str">
            <v>EXTREME-NORD</v>
          </cell>
        </row>
        <row r="2396">
          <cell r="D2396" t="str">
            <v>SUO_012</v>
          </cell>
          <cell r="E2396" t="str">
            <v>SUD-OUEST</v>
          </cell>
        </row>
        <row r="2397">
          <cell r="D2397" t="str">
            <v>SUO_018</v>
          </cell>
          <cell r="E2397" t="str">
            <v>SUD-OUEST</v>
          </cell>
        </row>
        <row r="2398">
          <cell r="D2398" t="str">
            <v>SUO_020</v>
          </cell>
          <cell r="E2398" t="str">
            <v>SUD-OUEST</v>
          </cell>
        </row>
        <row r="2399">
          <cell r="D2399" t="str">
            <v>SUO_022</v>
          </cell>
          <cell r="E2399" t="str">
            <v>SUD-OUEST</v>
          </cell>
        </row>
        <row r="2400">
          <cell r="D2400" t="str">
            <v>SUO_019</v>
          </cell>
          <cell r="E2400" t="str">
            <v>SUD-OUEST</v>
          </cell>
        </row>
        <row r="2401">
          <cell r="D2401" t="str">
            <v>OST_313</v>
          </cell>
          <cell r="E2401" t="str">
            <v>OUEST</v>
          </cell>
        </row>
        <row r="2402">
          <cell r="D2402" t="str">
            <v>SUO_032</v>
          </cell>
          <cell r="E2402" t="str">
            <v>SUD-OUEST</v>
          </cell>
        </row>
        <row r="2403">
          <cell r="D2403" t="str">
            <v>SUO_034</v>
          </cell>
          <cell r="E2403" t="str">
            <v>SUD-OUEST</v>
          </cell>
        </row>
        <row r="2404">
          <cell r="D2404" t="str">
            <v>SUO_040</v>
          </cell>
          <cell r="E2404" t="str">
            <v>SUD-OUEST</v>
          </cell>
        </row>
        <row r="2405">
          <cell r="D2405" t="str">
            <v>SUO_043</v>
          </cell>
          <cell r="E2405" t="str">
            <v>SUD-OUEST</v>
          </cell>
        </row>
        <row r="2406">
          <cell r="D2406" t="str">
            <v>SUO_047</v>
          </cell>
          <cell r="E2406" t="str">
            <v>SUD-OUEST</v>
          </cell>
        </row>
        <row r="2407">
          <cell r="D2407" t="str">
            <v>SUO_046</v>
          </cell>
          <cell r="E2407" t="str">
            <v>SUD-OUEST</v>
          </cell>
        </row>
        <row r="2408">
          <cell r="D2408" t="str">
            <v>SUO_049</v>
          </cell>
          <cell r="E2408" t="str">
            <v>SUD-OUEST</v>
          </cell>
        </row>
        <row r="2409">
          <cell r="D2409" t="str">
            <v>OST_144</v>
          </cell>
          <cell r="E2409" t="str">
            <v>OUEST</v>
          </cell>
        </row>
        <row r="2410">
          <cell r="D2410" t="str">
            <v>SUO_168</v>
          </cell>
          <cell r="E2410" t="str">
            <v>SUD-OUEST</v>
          </cell>
        </row>
        <row r="2411">
          <cell r="D2411" t="str">
            <v>SUD_070</v>
          </cell>
          <cell r="E2411" t="str">
            <v>CENTRE</v>
          </cell>
        </row>
        <row r="2412">
          <cell r="D2412" t="str">
            <v>SUO_070</v>
          </cell>
          <cell r="E2412" t="str">
            <v>SUD-OUEST</v>
          </cell>
        </row>
        <row r="2413">
          <cell r="D2413" t="str">
            <v>SUO_089</v>
          </cell>
          <cell r="E2413" t="str">
            <v>SUD-OUEST</v>
          </cell>
        </row>
        <row r="2414">
          <cell r="D2414" t="str">
            <v>SUO_087</v>
          </cell>
          <cell r="E2414" t="str">
            <v>SUD-OUEST</v>
          </cell>
        </row>
        <row r="2415">
          <cell r="D2415" t="str">
            <v>CTR_653</v>
          </cell>
          <cell r="E2415" t="str">
            <v>CENTRE</v>
          </cell>
        </row>
        <row r="2416">
          <cell r="D2416" t="str">
            <v>SUO_086</v>
          </cell>
          <cell r="E2416" t="str">
            <v>SUD-OUEST</v>
          </cell>
        </row>
        <row r="2417">
          <cell r="D2417" t="str">
            <v>OST_004</v>
          </cell>
          <cell r="E2417" t="str">
            <v>OUEST</v>
          </cell>
        </row>
        <row r="2418">
          <cell r="D2418" t="str">
            <v>SUO_098</v>
          </cell>
          <cell r="E2418" t="str">
            <v>SUD-OUEST</v>
          </cell>
        </row>
        <row r="2419">
          <cell r="D2419" t="str">
            <v>SUO_026</v>
          </cell>
          <cell r="E2419" t="str">
            <v>SUD-OUEST</v>
          </cell>
        </row>
        <row r="2420">
          <cell r="D2420" t="str">
            <v>SUO_095</v>
          </cell>
          <cell r="E2420" t="str">
            <v>SUD-OUEST</v>
          </cell>
        </row>
        <row r="2421">
          <cell r="D2421" t="str">
            <v>OST_306</v>
          </cell>
          <cell r="E2421" t="str">
            <v>Bafoussam</v>
          </cell>
        </row>
        <row r="2422">
          <cell r="D2422" t="str">
            <v>NRO_026</v>
          </cell>
          <cell r="E2422" t="str">
            <v>NORD-OUEST</v>
          </cell>
        </row>
        <row r="2423">
          <cell r="D2423" t="str">
            <v>SUO_099</v>
          </cell>
          <cell r="E2423" t="str">
            <v>SUD-OUEST</v>
          </cell>
        </row>
        <row r="2424">
          <cell r="D2424" t="str">
            <v>SUO_128</v>
          </cell>
          <cell r="E2424" t="str">
            <v>SUD-OUEST</v>
          </cell>
        </row>
        <row r="2425">
          <cell r="D2425" t="str">
            <v>SUO_092</v>
          </cell>
          <cell r="E2425" t="str">
            <v>SUD-OUEST</v>
          </cell>
        </row>
        <row r="2426">
          <cell r="D2426" t="str">
            <v>NRO_022</v>
          </cell>
          <cell r="E2426" t="str">
            <v>NORD-OUEST</v>
          </cell>
        </row>
        <row r="2427">
          <cell r="D2427" t="str">
            <v>SUO_025</v>
          </cell>
          <cell r="E2427" t="str">
            <v>SUD-OUEST</v>
          </cell>
        </row>
        <row r="2428">
          <cell r="D2428" t="str">
            <v>SUO_134</v>
          </cell>
          <cell r="E2428" t="str">
            <v>SUD-OUEST</v>
          </cell>
        </row>
        <row r="2429">
          <cell r="D2429" t="str">
            <v>NRO_045</v>
          </cell>
          <cell r="E2429" t="str">
            <v>NORD-OUEST</v>
          </cell>
        </row>
        <row r="2430">
          <cell r="D2430" t="str">
            <v>NRO_076</v>
          </cell>
          <cell r="E2430" t="str">
            <v>NORD-OUEST</v>
          </cell>
        </row>
        <row r="2431">
          <cell r="D2431" t="str">
            <v>NRO_071</v>
          </cell>
          <cell r="E2431" t="str">
            <v>NORD-OUEST</v>
          </cell>
        </row>
        <row r="2432">
          <cell r="D2432" t="str">
            <v>NRO_086</v>
          </cell>
          <cell r="E2432" t="str">
            <v>NORD-OUEST</v>
          </cell>
        </row>
        <row r="2433">
          <cell r="D2433" t="str">
            <v>SUO_153</v>
          </cell>
          <cell r="E2433" t="str">
            <v>SUD-OUEST</v>
          </cell>
        </row>
        <row r="2434">
          <cell r="D2434" t="str">
            <v>NRO_096</v>
          </cell>
          <cell r="E2434" t="str">
            <v>NORD-OUEST</v>
          </cell>
        </row>
        <row r="2435">
          <cell r="D2435" t="str">
            <v>LIT_385</v>
          </cell>
          <cell r="E2435" t="str">
            <v>Douala</v>
          </cell>
        </row>
        <row r="2436">
          <cell r="D2436" t="str">
            <v>CTR_015</v>
          </cell>
          <cell r="E2436" t="str">
            <v>Yaounde</v>
          </cell>
        </row>
        <row r="2437">
          <cell r="D2437" t="str">
            <v>NRO_111</v>
          </cell>
          <cell r="E2437" t="str">
            <v>NORD-OUEST</v>
          </cell>
        </row>
        <row r="2438">
          <cell r="D2438" t="str">
            <v>EXN_232</v>
          </cell>
          <cell r="E2438" t="str">
            <v>EXTREME-NORD</v>
          </cell>
        </row>
        <row r="2439">
          <cell r="D2439" t="str">
            <v>CTR_878</v>
          </cell>
          <cell r="E2439" t="str">
            <v>Yaounde</v>
          </cell>
        </row>
        <row r="2440">
          <cell r="D2440" t="str">
            <v>LIT_096</v>
          </cell>
          <cell r="E2440" t="str">
            <v>Douala</v>
          </cell>
        </row>
        <row r="2441">
          <cell r="D2441" t="str">
            <v>CTR_008</v>
          </cell>
          <cell r="E2441" t="str">
            <v>Yaounde</v>
          </cell>
        </row>
        <row r="2442">
          <cell r="D2442" t="str">
            <v>LIT_630</v>
          </cell>
          <cell r="E2442" t="str">
            <v>Douala</v>
          </cell>
        </row>
        <row r="2443">
          <cell r="D2443" t="str">
            <v>LIT_281</v>
          </cell>
          <cell r="E2443" t="str">
            <v>Douala</v>
          </cell>
        </row>
        <row r="2444">
          <cell r="D2444" t="str">
            <v>LIT_628</v>
          </cell>
          <cell r="E2444" t="str">
            <v>Douala</v>
          </cell>
        </row>
        <row r="2445">
          <cell r="D2445" t="str">
            <v>ADM_046</v>
          </cell>
          <cell r="E2445" t="str">
            <v>Ngaoundere</v>
          </cell>
        </row>
        <row r="2446">
          <cell r="D2446" t="str">
            <v>LIT_663</v>
          </cell>
          <cell r="E2446" t="str">
            <v>Douala</v>
          </cell>
        </row>
        <row r="2447">
          <cell r="D2447" t="str">
            <v>CTR_805</v>
          </cell>
          <cell r="E2447" t="str">
            <v>Yaounde</v>
          </cell>
        </row>
        <row r="2448">
          <cell r="D2448" t="str">
            <v>CTR_023</v>
          </cell>
          <cell r="E2448" t="str">
            <v>Yaounde</v>
          </cell>
        </row>
        <row r="2449">
          <cell r="D2449" t="str">
            <v>CTR_745</v>
          </cell>
          <cell r="E2449" t="str">
            <v>Yaounde</v>
          </cell>
        </row>
        <row r="2450">
          <cell r="D2450" t="str">
            <v>SUO_194</v>
          </cell>
          <cell r="E2450" t="str">
            <v>SUD-OUEST</v>
          </cell>
        </row>
        <row r="2451">
          <cell r="D2451" t="str">
            <v>SUD_041</v>
          </cell>
          <cell r="E2451" t="str">
            <v>CENTRE</v>
          </cell>
        </row>
        <row r="2452">
          <cell r="D2452" t="str">
            <v>CTR_684</v>
          </cell>
          <cell r="E2452" t="str">
            <v>Yaounde</v>
          </cell>
        </row>
        <row r="2453">
          <cell r="D2453" t="str">
            <v>CTR_690</v>
          </cell>
          <cell r="E2453" t="str">
            <v>Yaounde</v>
          </cell>
        </row>
        <row r="2454">
          <cell r="D2454" t="str">
            <v>SUO_223</v>
          </cell>
          <cell r="E2454" t="str">
            <v>SUD-OUEST</v>
          </cell>
        </row>
        <row r="2455">
          <cell r="D2455" t="str">
            <v>SUD_136</v>
          </cell>
          <cell r="E2455" t="str">
            <v>CENTRE</v>
          </cell>
        </row>
        <row r="2456">
          <cell r="D2456" t="str">
            <v>LIT_094</v>
          </cell>
          <cell r="E2456" t="str">
            <v>LITTORAL</v>
          </cell>
        </row>
        <row r="2457">
          <cell r="D2457" t="str">
            <v>CTR_853</v>
          </cell>
          <cell r="E2457" t="str">
            <v>CENTRE</v>
          </cell>
        </row>
        <row r="2458">
          <cell r="D2458" t="str">
            <v>CTR_900</v>
          </cell>
          <cell r="E2458" t="str">
            <v>Yaounde</v>
          </cell>
        </row>
        <row r="2459">
          <cell r="D2459" t="str">
            <v>EST_198</v>
          </cell>
          <cell r="E2459" t="str">
            <v>CENTRE</v>
          </cell>
        </row>
        <row r="2460">
          <cell r="D2460" t="str">
            <v>LIT_828</v>
          </cell>
          <cell r="E2460" t="str">
            <v>Douala</v>
          </cell>
        </row>
      </sheetData>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ow r="1">
          <cell r="L1">
            <v>3209.9119874058124</v>
          </cell>
        </row>
        <row r="2">
          <cell r="B2" t="str">
            <v>CodeSite</v>
          </cell>
          <cell r="H2" t="str">
            <v>Equipementiers</v>
          </cell>
        </row>
        <row r="3">
          <cell r="B3" t="str">
            <v>LIT_122</v>
          </cell>
          <cell r="H3" t="str">
            <v>ZTE</v>
          </cell>
        </row>
        <row r="4">
          <cell r="B4" t="str">
            <v>LIT_229</v>
          </cell>
          <cell r="H4" t="str">
            <v>ZTE</v>
          </cell>
        </row>
        <row r="5">
          <cell r="B5" t="str">
            <v>CTR_390</v>
          </cell>
          <cell r="H5" t="str">
            <v>ZTE</v>
          </cell>
        </row>
        <row r="6">
          <cell r="B6" t="str">
            <v>CTR_341</v>
          </cell>
          <cell r="H6" t="str">
            <v>ZTE</v>
          </cell>
        </row>
        <row r="7">
          <cell r="B7" t="str">
            <v>LIT_539</v>
          </cell>
          <cell r="H7" t="str">
            <v>ZTE</v>
          </cell>
        </row>
        <row r="8">
          <cell r="B8" t="str">
            <v>CTR_868</v>
          </cell>
          <cell r="H8" t="str">
            <v>ZTE</v>
          </cell>
        </row>
        <row r="9">
          <cell r="B9" t="str">
            <v>CTR_598</v>
          </cell>
          <cell r="H9" t="str">
            <v>ZTE</v>
          </cell>
        </row>
        <row r="10">
          <cell r="B10" t="str">
            <v>LIT_209</v>
          </cell>
          <cell r="H10" t="str">
            <v>ZTE</v>
          </cell>
        </row>
        <row r="11">
          <cell r="B11" t="str">
            <v>CTR_590</v>
          </cell>
          <cell r="H11" t="str">
            <v>ZTE</v>
          </cell>
        </row>
        <row r="12">
          <cell r="B12" t="str">
            <v>CTR_101</v>
          </cell>
          <cell r="H12" t="str">
            <v>ZTE</v>
          </cell>
        </row>
        <row r="13">
          <cell r="B13" t="str">
            <v>LIT_322</v>
          </cell>
          <cell r="H13" t="str">
            <v>ZTE</v>
          </cell>
        </row>
        <row r="14">
          <cell r="B14" t="str">
            <v>CTR_668</v>
          </cell>
          <cell r="H14" t="str">
            <v>ZTE</v>
          </cell>
        </row>
        <row r="15">
          <cell r="B15" t="str">
            <v>CTR_705</v>
          </cell>
          <cell r="H15" t="str">
            <v>ZTE</v>
          </cell>
        </row>
        <row r="16">
          <cell r="B16" t="str">
            <v>CTR_558</v>
          </cell>
          <cell r="H16" t="str">
            <v>ZTE</v>
          </cell>
        </row>
        <row r="17">
          <cell r="B17" t="str">
            <v>LIT_363</v>
          </cell>
          <cell r="H17" t="str">
            <v>ZTE</v>
          </cell>
        </row>
        <row r="18">
          <cell r="B18" t="str">
            <v>LIT_547</v>
          </cell>
          <cell r="H18" t="str">
            <v>ZTE</v>
          </cell>
        </row>
        <row r="19">
          <cell r="B19" t="str">
            <v>CTR_259</v>
          </cell>
          <cell r="H19" t="str">
            <v>ZTE</v>
          </cell>
        </row>
        <row r="20">
          <cell r="B20" t="str">
            <v>LIT_620</v>
          </cell>
          <cell r="H20" t="str">
            <v>ZTE</v>
          </cell>
        </row>
        <row r="21">
          <cell r="B21" t="str">
            <v>SUO_211</v>
          </cell>
          <cell r="H21" t="str">
            <v>Huawei</v>
          </cell>
        </row>
        <row r="22">
          <cell r="B22" t="str">
            <v>CTR_935</v>
          </cell>
          <cell r="H22" t="str">
            <v>ZTE</v>
          </cell>
        </row>
        <row r="23">
          <cell r="B23" t="str">
            <v>CTR_017</v>
          </cell>
          <cell r="H23" t="str">
            <v>ZTE</v>
          </cell>
        </row>
        <row r="24">
          <cell r="B24" t="str">
            <v>LIT_740</v>
          </cell>
          <cell r="H24" t="str">
            <v>ZTE</v>
          </cell>
        </row>
        <row r="25">
          <cell r="B25" t="str">
            <v>LIT_613</v>
          </cell>
          <cell r="H25" t="str">
            <v>ZTE</v>
          </cell>
        </row>
        <row r="26">
          <cell r="B26" t="str">
            <v>LIT_656</v>
          </cell>
          <cell r="H26" t="str">
            <v>ZTE</v>
          </cell>
        </row>
        <row r="27">
          <cell r="B27" t="str">
            <v>LIT_741</v>
          </cell>
          <cell r="H27" t="str">
            <v>ZTE</v>
          </cell>
        </row>
        <row r="28">
          <cell r="B28" t="str">
            <v>NRO_131</v>
          </cell>
          <cell r="H28" t="str">
            <v>Huawei</v>
          </cell>
        </row>
        <row r="29">
          <cell r="B29" t="str">
            <v>NRO_065</v>
          </cell>
          <cell r="H29" t="str">
            <v>Huawei</v>
          </cell>
        </row>
        <row r="30">
          <cell r="B30" t="str">
            <v>CTR_759</v>
          </cell>
          <cell r="H30" t="str">
            <v>ZTE</v>
          </cell>
        </row>
        <row r="31">
          <cell r="B31" t="str">
            <v>SUO_054</v>
          </cell>
          <cell r="H31" t="str">
            <v>Huawei</v>
          </cell>
        </row>
        <row r="32">
          <cell r="B32" t="str">
            <v>OST_406</v>
          </cell>
          <cell r="H32" t="str">
            <v>Huawei</v>
          </cell>
        </row>
        <row r="33">
          <cell r="B33" t="str">
            <v>CTR_842</v>
          </cell>
          <cell r="H33" t="str">
            <v>ZTE</v>
          </cell>
        </row>
        <row r="34">
          <cell r="B34" t="str">
            <v>SUO_218</v>
          </cell>
          <cell r="H34" t="str">
            <v>Huawei</v>
          </cell>
        </row>
        <row r="35">
          <cell r="B35" t="str">
            <v>LIT_618</v>
          </cell>
          <cell r="H35" t="str">
            <v>ZTE</v>
          </cell>
        </row>
        <row r="36">
          <cell r="B36" t="str">
            <v>LIT_371</v>
          </cell>
          <cell r="H36" t="str">
            <v>ZTE</v>
          </cell>
        </row>
        <row r="37">
          <cell r="B37" t="str">
            <v>LIT_684</v>
          </cell>
          <cell r="H37" t="str">
            <v>ZTE</v>
          </cell>
        </row>
        <row r="38">
          <cell r="B38" t="str">
            <v>LIT_447</v>
          </cell>
          <cell r="H38" t="str">
            <v>ZTE</v>
          </cell>
        </row>
        <row r="39">
          <cell r="B39" t="str">
            <v>LIT_654</v>
          </cell>
          <cell r="H39" t="str">
            <v>ZTE</v>
          </cell>
        </row>
        <row r="40">
          <cell r="B40" t="str">
            <v>NRD_060</v>
          </cell>
          <cell r="H40" t="str">
            <v>Huawei</v>
          </cell>
        </row>
        <row r="41">
          <cell r="B41" t="str">
            <v>LIT_677</v>
          </cell>
          <cell r="H41" t="str">
            <v>ZTE</v>
          </cell>
        </row>
        <row r="42">
          <cell r="B42" t="str">
            <v>OST_135</v>
          </cell>
          <cell r="H42" t="str">
            <v>Huawei</v>
          </cell>
        </row>
        <row r="43">
          <cell r="B43" t="str">
            <v>EXN_350</v>
          </cell>
          <cell r="H43" t="str">
            <v>Huawei</v>
          </cell>
        </row>
        <row r="44">
          <cell r="B44" t="str">
            <v>SUD_028</v>
          </cell>
          <cell r="H44" t="str">
            <v>ZTE</v>
          </cell>
        </row>
        <row r="45">
          <cell r="B45" t="str">
            <v>OST_306</v>
          </cell>
          <cell r="H45" t="str">
            <v>Huawei</v>
          </cell>
        </row>
        <row r="46">
          <cell r="B46" t="str">
            <v>ADM_132</v>
          </cell>
          <cell r="H46" t="str">
            <v>Huawei</v>
          </cell>
        </row>
        <row r="47">
          <cell r="B47" t="str">
            <v>CTR_794</v>
          </cell>
          <cell r="H47" t="str">
            <v>ZTE</v>
          </cell>
        </row>
        <row r="48">
          <cell r="B48" t="str">
            <v>LIT_168</v>
          </cell>
          <cell r="H48" t="str">
            <v>ZTE</v>
          </cell>
        </row>
        <row r="49">
          <cell r="B49" t="str">
            <v>SUO_225</v>
          </cell>
          <cell r="H49" t="str">
            <v>Huawei</v>
          </cell>
        </row>
        <row r="50">
          <cell r="B50" t="str">
            <v>LIT_568</v>
          </cell>
          <cell r="H50" t="str">
            <v>ZTE</v>
          </cell>
        </row>
        <row r="51">
          <cell r="B51" t="str">
            <v>CTR_376</v>
          </cell>
          <cell r="H51" t="str">
            <v>ZTE</v>
          </cell>
        </row>
        <row r="52">
          <cell r="B52" t="str">
            <v>CTR_583</v>
          </cell>
          <cell r="H52" t="str">
            <v>ZTE</v>
          </cell>
        </row>
        <row r="53">
          <cell r="B53" t="str">
            <v>ADM_037</v>
          </cell>
          <cell r="H53" t="str">
            <v>NOKIA</v>
          </cell>
        </row>
        <row r="54">
          <cell r="B54" t="str">
            <v>LIT_676</v>
          </cell>
          <cell r="H54" t="str">
            <v>ZTE</v>
          </cell>
        </row>
        <row r="55">
          <cell r="B55" t="str">
            <v>LIT_036</v>
          </cell>
          <cell r="H55" t="str">
            <v>ZTE</v>
          </cell>
        </row>
        <row r="56">
          <cell r="B56" t="str">
            <v>CTR_920</v>
          </cell>
          <cell r="H56" t="str">
            <v>ZTE</v>
          </cell>
        </row>
        <row r="57">
          <cell r="B57" t="str">
            <v>LIT_584</v>
          </cell>
          <cell r="H57" t="str">
            <v>ZTE</v>
          </cell>
        </row>
        <row r="58">
          <cell r="B58" t="str">
            <v>CTR_144</v>
          </cell>
          <cell r="H58" t="str">
            <v>NOKIA</v>
          </cell>
        </row>
        <row r="59">
          <cell r="B59" t="str">
            <v>LIT_670</v>
          </cell>
          <cell r="H59" t="str">
            <v>ZTE</v>
          </cell>
        </row>
        <row r="60">
          <cell r="B60" t="str">
            <v>NRO_234</v>
          </cell>
          <cell r="H60" t="str">
            <v>NOKIA</v>
          </cell>
        </row>
        <row r="61">
          <cell r="B61" t="str">
            <v>NRO_110</v>
          </cell>
          <cell r="H61" t="str">
            <v>NOKIA</v>
          </cell>
        </row>
        <row r="62">
          <cell r="B62" t="str">
            <v>CTR_878</v>
          </cell>
          <cell r="H62" t="str">
            <v>ZTE</v>
          </cell>
        </row>
        <row r="63">
          <cell r="B63" t="str">
            <v>LIT_161</v>
          </cell>
          <cell r="H63" t="str">
            <v>ZTE</v>
          </cell>
        </row>
        <row r="64">
          <cell r="B64" t="str">
            <v>CTR_154</v>
          </cell>
          <cell r="H64" t="str">
            <v>ZTE</v>
          </cell>
        </row>
        <row r="65">
          <cell r="B65" t="str">
            <v>LIT_453</v>
          </cell>
          <cell r="H65" t="str">
            <v>ZTE</v>
          </cell>
        </row>
        <row r="66">
          <cell r="B66" t="str">
            <v>LIT_341</v>
          </cell>
          <cell r="H66" t="str">
            <v>ZTE</v>
          </cell>
        </row>
        <row r="67">
          <cell r="B67" t="str">
            <v>LIT_581</v>
          </cell>
          <cell r="H67" t="str">
            <v>ZTE</v>
          </cell>
        </row>
        <row r="68">
          <cell r="B68" t="str">
            <v>LIT_695</v>
          </cell>
          <cell r="H68" t="str">
            <v>ZTE</v>
          </cell>
        </row>
        <row r="69">
          <cell r="B69" t="str">
            <v>CTR_124</v>
          </cell>
          <cell r="H69" t="str">
            <v>ZTE</v>
          </cell>
        </row>
        <row r="70">
          <cell r="B70" t="str">
            <v>CTR_630</v>
          </cell>
          <cell r="H70" t="str">
            <v>ZTE</v>
          </cell>
        </row>
        <row r="71">
          <cell r="B71" t="str">
            <v>OST_145</v>
          </cell>
          <cell r="H71" t="str">
            <v>NOKIA</v>
          </cell>
        </row>
        <row r="72">
          <cell r="B72" t="str">
            <v>LIT_128</v>
          </cell>
          <cell r="H72" t="str">
            <v>ZTE</v>
          </cell>
        </row>
        <row r="73">
          <cell r="B73" t="str">
            <v>LIT_441</v>
          </cell>
          <cell r="H73" t="str">
            <v>ZTE</v>
          </cell>
        </row>
        <row r="74">
          <cell r="B74" t="str">
            <v>CTR_542</v>
          </cell>
          <cell r="H74" t="str">
            <v>ZTE</v>
          </cell>
        </row>
        <row r="75">
          <cell r="B75" t="str">
            <v>CTR_595</v>
          </cell>
          <cell r="H75" t="str">
            <v>ZTE</v>
          </cell>
        </row>
        <row r="76">
          <cell r="B76" t="str">
            <v>SUO_219</v>
          </cell>
          <cell r="H76" t="str">
            <v>Huawei</v>
          </cell>
        </row>
        <row r="77">
          <cell r="B77" t="str">
            <v>LIT_681</v>
          </cell>
          <cell r="H77" t="str">
            <v>ZTE</v>
          </cell>
        </row>
        <row r="78">
          <cell r="B78" t="str">
            <v>CTR_070</v>
          </cell>
          <cell r="H78" t="str">
            <v>ZTE</v>
          </cell>
        </row>
        <row r="79">
          <cell r="B79" t="str">
            <v>LIT_092</v>
          </cell>
          <cell r="H79" t="str">
            <v>ZTE</v>
          </cell>
        </row>
        <row r="80">
          <cell r="B80" t="str">
            <v>NRD_138</v>
          </cell>
          <cell r="H80" t="str">
            <v>Huawei</v>
          </cell>
        </row>
        <row r="81">
          <cell r="B81" t="str">
            <v>EXN_258</v>
          </cell>
          <cell r="H81" t="str">
            <v>Huawei</v>
          </cell>
        </row>
        <row r="82">
          <cell r="B82" t="str">
            <v>LIT_641</v>
          </cell>
          <cell r="H82" t="str">
            <v>ZTE</v>
          </cell>
        </row>
        <row r="83">
          <cell r="B83" t="str">
            <v>CTR_747</v>
          </cell>
          <cell r="H83" t="str">
            <v>ZTE</v>
          </cell>
        </row>
        <row r="84">
          <cell r="B84" t="str">
            <v>CTR_096</v>
          </cell>
          <cell r="H84" t="str">
            <v>ZTE</v>
          </cell>
        </row>
        <row r="85">
          <cell r="B85" t="str">
            <v>OST_019</v>
          </cell>
          <cell r="H85" t="str">
            <v>Huawei</v>
          </cell>
        </row>
        <row r="86">
          <cell r="B86" t="str">
            <v>SUO_061</v>
          </cell>
          <cell r="H86" t="str">
            <v>ZTE</v>
          </cell>
        </row>
        <row r="87">
          <cell r="B87" t="str">
            <v>OST_125</v>
          </cell>
          <cell r="H87" t="str">
            <v>Huawei</v>
          </cell>
        </row>
        <row r="88">
          <cell r="B88" t="str">
            <v>CTR_270</v>
          </cell>
          <cell r="H88" t="str">
            <v>ZTE</v>
          </cell>
        </row>
        <row r="89">
          <cell r="B89" t="str">
            <v>LIT_687</v>
          </cell>
          <cell r="H89" t="str">
            <v>ZTE</v>
          </cell>
        </row>
        <row r="90">
          <cell r="B90" t="str">
            <v>CTR_093</v>
          </cell>
          <cell r="H90" t="str">
            <v>ZTE</v>
          </cell>
        </row>
        <row r="91">
          <cell r="B91" t="str">
            <v>OST_233</v>
          </cell>
          <cell r="H91" t="str">
            <v>Huawei</v>
          </cell>
        </row>
        <row r="92">
          <cell r="B92" t="str">
            <v>CTR_170</v>
          </cell>
          <cell r="H92" t="str">
            <v>NOKIA</v>
          </cell>
        </row>
        <row r="93">
          <cell r="B93" t="str">
            <v>ADM_142</v>
          </cell>
          <cell r="H93" t="str">
            <v>NOKIA</v>
          </cell>
        </row>
        <row r="94">
          <cell r="B94" t="str">
            <v>LIT_696</v>
          </cell>
          <cell r="H94" t="str">
            <v>ZTE</v>
          </cell>
        </row>
        <row r="95">
          <cell r="B95" t="str">
            <v>ADM_024</v>
          </cell>
          <cell r="H95" t="str">
            <v>NOKIA</v>
          </cell>
        </row>
        <row r="96">
          <cell r="B96" t="str">
            <v>EXN_246</v>
          </cell>
          <cell r="H96" t="str">
            <v>Huawei</v>
          </cell>
        </row>
        <row r="97">
          <cell r="B97" t="str">
            <v>CTR_832</v>
          </cell>
          <cell r="H97" t="str">
            <v>ZTE</v>
          </cell>
        </row>
        <row r="98">
          <cell r="B98" t="str">
            <v>NRO_125</v>
          </cell>
          <cell r="H98" t="str">
            <v>Huawei</v>
          </cell>
        </row>
        <row r="99">
          <cell r="B99" t="str">
            <v>OST_155</v>
          </cell>
          <cell r="H99" t="str">
            <v>NOKIA</v>
          </cell>
        </row>
        <row r="100">
          <cell r="B100" t="str">
            <v>CTR_529</v>
          </cell>
          <cell r="H100" t="str">
            <v>ZTE</v>
          </cell>
        </row>
        <row r="101">
          <cell r="B101" t="str">
            <v>LIT_693</v>
          </cell>
          <cell r="H101" t="str">
            <v>ZTE</v>
          </cell>
        </row>
        <row r="102">
          <cell r="B102" t="str">
            <v>CTR_011</v>
          </cell>
          <cell r="H102" t="str">
            <v>ZTE</v>
          </cell>
        </row>
        <row r="103">
          <cell r="B103" t="str">
            <v>OST_228</v>
          </cell>
          <cell r="H103" t="str">
            <v>Huawei</v>
          </cell>
        </row>
        <row r="104">
          <cell r="B104" t="str">
            <v>EXN_237</v>
          </cell>
          <cell r="H104" t="str">
            <v>Huawei</v>
          </cell>
        </row>
        <row r="105">
          <cell r="B105" t="str">
            <v>LIT_718</v>
          </cell>
          <cell r="H105" t="str">
            <v>ZTE</v>
          </cell>
        </row>
        <row r="106">
          <cell r="B106" t="str">
            <v>LIT_739</v>
          </cell>
          <cell r="H106" t="str">
            <v>ZTE</v>
          </cell>
        </row>
        <row r="107">
          <cell r="B107" t="str">
            <v>NRD_085</v>
          </cell>
          <cell r="H107" t="str">
            <v>Huawei</v>
          </cell>
        </row>
        <row r="108">
          <cell r="B108" t="str">
            <v>EST_087</v>
          </cell>
          <cell r="H108" t="str">
            <v>ZTE</v>
          </cell>
        </row>
        <row r="109">
          <cell r="B109" t="str">
            <v>NRD_118</v>
          </cell>
          <cell r="H109" t="str">
            <v>Huawei</v>
          </cell>
        </row>
        <row r="110">
          <cell r="B110" t="str">
            <v>LIT_858</v>
          </cell>
          <cell r="H110" t="str">
            <v>ZTE</v>
          </cell>
        </row>
        <row r="111">
          <cell r="B111" t="str">
            <v>EXN_133</v>
          </cell>
          <cell r="H111" t="str">
            <v>NOKIA</v>
          </cell>
        </row>
        <row r="112">
          <cell r="B112" t="str">
            <v>EXN_227</v>
          </cell>
          <cell r="H112" t="str">
            <v>NOKIA</v>
          </cell>
        </row>
        <row r="113">
          <cell r="B113" t="str">
            <v>NRO_073</v>
          </cell>
          <cell r="H113" t="str">
            <v>NOKIA</v>
          </cell>
        </row>
        <row r="114">
          <cell r="B114" t="str">
            <v>SUO_016</v>
          </cell>
          <cell r="H114" t="str">
            <v>NOKIA</v>
          </cell>
        </row>
        <row r="115">
          <cell r="B115" t="str">
            <v>NRO_085</v>
          </cell>
          <cell r="H115" t="str">
            <v>NOKIA</v>
          </cell>
        </row>
        <row r="116">
          <cell r="B116" t="str">
            <v>SUO_100</v>
          </cell>
          <cell r="H116" t="str">
            <v>NOKIA</v>
          </cell>
        </row>
        <row r="117">
          <cell r="B117" t="str">
            <v>CTR_651</v>
          </cell>
          <cell r="H117" t="str">
            <v>ZTE</v>
          </cell>
        </row>
        <row r="118">
          <cell r="B118" t="str">
            <v>OST_342</v>
          </cell>
          <cell r="H118" t="str">
            <v>Huawei</v>
          </cell>
        </row>
        <row r="119">
          <cell r="B119" t="str">
            <v>CTR_682</v>
          </cell>
          <cell r="H119" t="str">
            <v>ZTE</v>
          </cell>
        </row>
        <row r="120">
          <cell r="B120" t="str">
            <v>CTR_633</v>
          </cell>
          <cell r="H120" t="str">
            <v>ZTE</v>
          </cell>
        </row>
        <row r="121">
          <cell r="B121" t="str">
            <v>CTR_086</v>
          </cell>
          <cell r="H121" t="str">
            <v>ZTE</v>
          </cell>
        </row>
        <row r="122">
          <cell r="B122" t="str">
            <v>CTR_197</v>
          </cell>
          <cell r="H122" t="str">
            <v>ZTE</v>
          </cell>
        </row>
        <row r="123">
          <cell r="B123" t="str">
            <v>LIT_780</v>
          </cell>
          <cell r="H123" t="str">
            <v>ZTE</v>
          </cell>
        </row>
        <row r="124">
          <cell r="B124" t="str">
            <v>CTR_449</v>
          </cell>
          <cell r="H124" t="str">
            <v>ZTE</v>
          </cell>
        </row>
        <row r="125">
          <cell r="B125" t="str">
            <v>EXN_229</v>
          </cell>
          <cell r="H125" t="str">
            <v>NOKIA</v>
          </cell>
        </row>
        <row r="126">
          <cell r="B126" t="str">
            <v>CTR_075</v>
          </cell>
          <cell r="H126" t="str">
            <v>ZTE</v>
          </cell>
        </row>
        <row r="127">
          <cell r="B127" t="str">
            <v>CTR_917</v>
          </cell>
          <cell r="H127" t="str">
            <v>ZTE</v>
          </cell>
        </row>
        <row r="128">
          <cell r="B128" t="str">
            <v>CTR_049</v>
          </cell>
          <cell r="H128" t="str">
            <v>ZTE</v>
          </cell>
        </row>
        <row r="129">
          <cell r="B129" t="str">
            <v>CTR_200</v>
          </cell>
          <cell r="H129" t="str">
            <v>ZTE</v>
          </cell>
        </row>
        <row r="130">
          <cell r="B130" t="str">
            <v>CTR_002</v>
          </cell>
          <cell r="H130" t="str">
            <v>ZTE</v>
          </cell>
        </row>
        <row r="131">
          <cell r="B131" t="str">
            <v>CTR_323</v>
          </cell>
          <cell r="H131" t="str">
            <v>ZTE</v>
          </cell>
        </row>
        <row r="132">
          <cell r="B132" t="str">
            <v>CTR_824</v>
          </cell>
          <cell r="H132" t="str">
            <v>ZTE</v>
          </cell>
        </row>
        <row r="133">
          <cell r="B133" t="str">
            <v>CTR_566</v>
          </cell>
          <cell r="H133" t="str">
            <v>ZTE</v>
          </cell>
        </row>
        <row r="134">
          <cell r="B134" t="str">
            <v>NRO_112</v>
          </cell>
          <cell r="H134" t="str">
            <v>Huawei</v>
          </cell>
        </row>
        <row r="135">
          <cell r="B135" t="str">
            <v>NRO_050</v>
          </cell>
          <cell r="H135" t="str">
            <v>NOKIA</v>
          </cell>
        </row>
        <row r="136">
          <cell r="B136" t="str">
            <v>CTR_939</v>
          </cell>
          <cell r="H136" t="str">
            <v>ZTE</v>
          </cell>
        </row>
        <row r="137">
          <cell r="B137" t="str">
            <v>CTR_865</v>
          </cell>
          <cell r="H137" t="str">
            <v>ZTE</v>
          </cell>
        </row>
        <row r="138">
          <cell r="B138" t="str">
            <v>CTR_726</v>
          </cell>
          <cell r="H138" t="str">
            <v>ZTE</v>
          </cell>
        </row>
        <row r="139">
          <cell r="B139" t="str">
            <v>SUO_231</v>
          </cell>
          <cell r="H139" t="str">
            <v>Huawei</v>
          </cell>
        </row>
        <row r="140">
          <cell r="B140" t="str">
            <v>LIT_753</v>
          </cell>
          <cell r="H140" t="str">
            <v>ZTE</v>
          </cell>
        </row>
        <row r="141">
          <cell r="B141" t="str">
            <v>EXN_194</v>
          </cell>
          <cell r="H141" t="str">
            <v>Huawei</v>
          </cell>
        </row>
        <row r="142">
          <cell r="B142" t="str">
            <v>EST_195</v>
          </cell>
          <cell r="H142" t="str">
            <v>ZTE</v>
          </cell>
        </row>
        <row r="143">
          <cell r="B143" t="str">
            <v>LIT_621</v>
          </cell>
          <cell r="H143" t="str">
            <v>ZTE</v>
          </cell>
        </row>
        <row r="144">
          <cell r="B144" t="str">
            <v>NRD_166</v>
          </cell>
          <cell r="H144" t="str">
            <v>Huawei</v>
          </cell>
        </row>
        <row r="145">
          <cell r="B145" t="str">
            <v>NRD_094</v>
          </cell>
          <cell r="H145" t="str">
            <v>Huawei</v>
          </cell>
        </row>
        <row r="146">
          <cell r="B146" t="str">
            <v>OST_111</v>
          </cell>
          <cell r="H146" t="str">
            <v>Huawei</v>
          </cell>
        </row>
        <row r="147">
          <cell r="B147" t="str">
            <v>NRO_222</v>
          </cell>
          <cell r="H147" t="str">
            <v>Huawei</v>
          </cell>
        </row>
        <row r="148">
          <cell r="B148" t="str">
            <v>NRO_046</v>
          </cell>
          <cell r="H148" t="str">
            <v>NOKIA</v>
          </cell>
        </row>
        <row r="149">
          <cell r="B149" t="str">
            <v>LIT_610</v>
          </cell>
          <cell r="H149" t="str">
            <v>ZTE</v>
          </cell>
        </row>
        <row r="150">
          <cell r="B150" t="str">
            <v>CTR_532</v>
          </cell>
          <cell r="H150" t="str">
            <v>NOKIA</v>
          </cell>
        </row>
        <row r="151">
          <cell r="B151" t="str">
            <v>NRO_248</v>
          </cell>
          <cell r="H151" t="str">
            <v>NOKIA</v>
          </cell>
        </row>
        <row r="152">
          <cell r="B152" t="str">
            <v>SUO_030</v>
          </cell>
          <cell r="H152" t="str">
            <v>NOKIA</v>
          </cell>
        </row>
        <row r="153">
          <cell r="B153" t="str">
            <v>NRD_111</v>
          </cell>
          <cell r="H153" t="str">
            <v>NOKIA</v>
          </cell>
        </row>
        <row r="154">
          <cell r="B154" t="str">
            <v>EST_040</v>
          </cell>
          <cell r="H154" t="str">
            <v>NOKIA</v>
          </cell>
        </row>
        <row r="155">
          <cell r="B155" t="str">
            <v>EXN_274</v>
          </cell>
          <cell r="H155" t="str">
            <v>NOKIA</v>
          </cell>
        </row>
        <row r="156">
          <cell r="B156" t="str">
            <v>CTR_718</v>
          </cell>
          <cell r="H156" t="str">
            <v>ZTE</v>
          </cell>
        </row>
        <row r="157">
          <cell r="B157" t="str">
            <v>NRO_043</v>
          </cell>
          <cell r="H157" t="str">
            <v>NOKIA</v>
          </cell>
        </row>
        <row r="158">
          <cell r="B158" t="str">
            <v>LIT_624</v>
          </cell>
          <cell r="H158" t="str">
            <v>ZTE</v>
          </cell>
        </row>
        <row r="159">
          <cell r="B159" t="str">
            <v>CTR_258</v>
          </cell>
          <cell r="H159" t="str">
            <v>ZTE</v>
          </cell>
        </row>
        <row r="160">
          <cell r="B160" t="str">
            <v>CTR_860</v>
          </cell>
          <cell r="H160" t="str">
            <v>NOKIA</v>
          </cell>
        </row>
        <row r="161">
          <cell r="B161" t="str">
            <v>LIT_728</v>
          </cell>
          <cell r="H161" t="str">
            <v>ZTE</v>
          </cell>
        </row>
        <row r="162">
          <cell r="B162" t="str">
            <v>LIT_825</v>
          </cell>
          <cell r="H162" t="str">
            <v>ZTE</v>
          </cell>
        </row>
        <row r="163">
          <cell r="B163" t="str">
            <v>LIT_409</v>
          </cell>
          <cell r="H163" t="str">
            <v>ZTE</v>
          </cell>
        </row>
        <row r="164">
          <cell r="B164" t="str">
            <v>CTR_133</v>
          </cell>
          <cell r="H164" t="str">
            <v>ZTE</v>
          </cell>
        </row>
        <row r="165">
          <cell r="B165" t="str">
            <v>NRO_068</v>
          </cell>
          <cell r="H165" t="str">
            <v>Huawei</v>
          </cell>
        </row>
        <row r="166">
          <cell r="B166" t="str">
            <v>CTR_849</v>
          </cell>
          <cell r="H166" t="str">
            <v>ZTE</v>
          </cell>
        </row>
        <row r="167">
          <cell r="B167" t="str">
            <v>ADM_078</v>
          </cell>
          <cell r="H167" t="str">
            <v>NOKIA</v>
          </cell>
        </row>
        <row r="168">
          <cell r="B168" t="str">
            <v>LIT_247</v>
          </cell>
          <cell r="H168" t="str">
            <v>ZTE</v>
          </cell>
        </row>
        <row r="169">
          <cell r="B169" t="str">
            <v>OST_071</v>
          </cell>
          <cell r="H169" t="str">
            <v>Huawei</v>
          </cell>
        </row>
        <row r="170">
          <cell r="B170" t="str">
            <v>LIT_407</v>
          </cell>
          <cell r="H170" t="str">
            <v>ZTE</v>
          </cell>
        </row>
        <row r="171">
          <cell r="B171" t="str">
            <v>EXN_152</v>
          </cell>
          <cell r="H171" t="str">
            <v>NOKIA</v>
          </cell>
        </row>
        <row r="172">
          <cell r="B172" t="str">
            <v>NRO_089</v>
          </cell>
          <cell r="H172" t="str">
            <v>NOKIA</v>
          </cell>
        </row>
        <row r="173">
          <cell r="B173" t="str">
            <v>NRO_033</v>
          </cell>
          <cell r="H173" t="str">
            <v>NOKIA</v>
          </cell>
        </row>
        <row r="174">
          <cell r="B174" t="str">
            <v>NRD_089</v>
          </cell>
          <cell r="H174" t="str">
            <v>Huawei</v>
          </cell>
        </row>
        <row r="175">
          <cell r="B175" t="str">
            <v>EXN_172</v>
          </cell>
          <cell r="H175" t="str">
            <v>NOKIA</v>
          </cell>
        </row>
        <row r="176">
          <cell r="B176" t="str">
            <v>OST_186</v>
          </cell>
          <cell r="H176" t="str">
            <v>NOKIA</v>
          </cell>
        </row>
        <row r="177">
          <cell r="B177" t="str">
            <v>SUD_016</v>
          </cell>
          <cell r="H177" t="str">
            <v>ZTE</v>
          </cell>
        </row>
        <row r="178">
          <cell r="B178" t="str">
            <v>ADM_081</v>
          </cell>
          <cell r="H178" t="str">
            <v>NOKIA</v>
          </cell>
        </row>
        <row r="179">
          <cell r="B179" t="str">
            <v>OST_112</v>
          </cell>
          <cell r="H179" t="str">
            <v>Huawei</v>
          </cell>
        </row>
        <row r="180">
          <cell r="B180" t="str">
            <v>SUO_169</v>
          </cell>
          <cell r="H180" t="str">
            <v>Huawei</v>
          </cell>
        </row>
        <row r="181">
          <cell r="B181" t="str">
            <v>NRD_110</v>
          </cell>
          <cell r="H181" t="str">
            <v>NOKIA</v>
          </cell>
        </row>
        <row r="182">
          <cell r="B182" t="str">
            <v>LIT_756</v>
          </cell>
          <cell r="H182" t="str">
            <v>ZTE</v>
          </cell>
        </row>
        <row r="183">
          <cell r="B183" t="str">
            <v>OST_015</v>
          </cell>
          <cell r="H183" t="str">
            <v>Huawei</v>
          </cell>
        </row>
        <row r="184">
          <cell r="B184" t="str">
            <v>OST_261</v>
          </cell>
          <cell r="H184" t="str">
            <v>Huawei</v>
          </cell>
        </row>
        <row r="185">
          <cell r="B185" t="str">
            <v>ADM_148</v>
          </cell>
          <cell r="H185" t="str">
            <v>NOKIA</v>
          </cell>
        </row>
        <row r="186">
          <cell r="B186" t="str">
            <v>NRD_158</v>
          </cell>
          <cell r="H186" t="str">
            <v>Huawei</v>
          </cell>
        </row>
        <row r="187">
          <cell r="B187" t="str">
            <v>LIT_578</v>
          </cell>
          <cell r="H187" t="str">
            <v>ZTE</v>
          </cell>
        </row>
        <row r="188">
          <cell r="B188" t="str">
            <v>NRO_056</v>
          </cell>
          <cell r="H188" t="str">
            <v>NOKIA</v>
          </cell>
        </row>
        <row r="189">
          <cell r="B189" t="str">
            <v>ADM_060</v>
          </cell>
          <cell r="H189" t="str">
            <v>NOKIA</v>
          </cell>
        </row>
        <row r="190">
          <cell r="B190" t="str">
            <v>NRO_079</v>
          </cell>
          <cell r="H190" t="str">
            <v>NOKIA</v>
          </cell>
        </row>
        <row r="191">
          <cell r="B191" t="str">
            <v>LIT_091</v>
          </cell>
          <cell r="H191" t="str">
            <v>ZTE</v>
          </cell>
        </row>
        <row r="192">
          <cell r="B192" t="str">
            <v>SUO_217</v>
          </cell>
          <cell r="H192" t="str">
            <v>Huawei</v>
          </cell>
        </row>
        <row r="193">
          <cell r="B193" t="str">
            <v>EXN_095</v>
          </cell>
          <cell r="H193" t="str">
            <v>NOKIA</v>
          </cell>
        </row>
        <row r="194">
          <cell r="B194" t="str">
            <v>LIT_841</v>
          </cell>
          <cell r="H194" t="str">
            <v>ZTE</v>
          </cell>
        </row>
        <row r="195">
          <cell r="B195" t="str">
            <v>NRO_047</v>
          </cell>
          <cell r="H195" t="str">
            <v>NOKIA</v>
          </cell>
        </row>
        <row r="196">
          <cell r="B196" t="str">
            <v>EXN_235</v>
          </cell>
          <cell r="H196" t="str">
            <v>Huawei</v>
          </cell>
        </row>
        <row r="197">
          <cell r="B197" t="str">
            <v>NRO_030</v>
          </cell>
          <cell r="H197" t="str">
            <v>NOKIA</v>
          </cell>
        </row>
        <row r="198">
          <cell r="B198" t="str">
            <v>SUD_093</v>
          </cell>
          <cell r="H198" t="str">
            <v>ZTE</v>
          </cell>
        </row>
        <row r="199">
          <cell r="B199" t="str">
            <v>NRO_057</v>
          </cell>
          <cell r="H199" t="str">
            <v>NOKIA</v>
          </cell>
        </row>
        <row r="200">
          <cell r="B200" t="str">
            <v>LIT_650</v>
          </cell>
          <cell r="H200" t="str">
            <v>ZTE</v>
          </cell>
        </row>
        <row r="201">
          <cell r="B201" t="str">
            <v>NRO_245</v>
          </cell>
          <cell r="H201" t="str">
            <v>NOKIA</v>
          </cell>
        </row>
        <row r="202">
          <cell r="B202" t="str">
            <v>CTR_383</v>
          </cell>
          <cell r="H202" t="str">
            <v>ZTE</v>
          </cell>
        </row>
        <row r="203">
          <cell r="B203" t="str">
            <v>OST_142</v>
          </cell>
          <cell r="H203" t="str">
            <v>Huawei</v>
          </cell>
        </row>
        <row r="204">
          <cell r="B204" t="str">
            <v>NRO_015</v>
          </cell>
          <cell r="H204" t="str">
            <v>NOKIA</v>
          </cell>
        </row>
        <row r="205">
          <cell r="B205" t="str">
            <v>LIT_271</v>
          </cell>
          <cell r="H205" t="str">
            <v>ZTE</v>
          </cell>
        </row>
        <row r="206">
          <cell r="B206" t="str">
            <v>OST_084</v>
          </cell>
          <cell r="H206" t="str">
            <v>Huawei</v>
          </cell>
        </row>
        <row r="207">
          <cell r="B207" t="str">
            <v>SUD_094</v>
          </cell>
          <cell r="H207" t="str">
            <v>ZTE</v>
          </cell>
        </row>
        <row r="208">
          <cell r="B208" t="str">
            <v>NRD_067</v>
          </cell>
          <cell r="H208" t="str">
            <v>Huawei</v>
          </cell>
        </row>
        <row r="209">
          <cell r="B209" t="str">
            <v>EST_012</v>
          </cell>
          <cell r="H209" t="str">
            <v>NOKIA</v>
          </cell>
        </row>
        <row r="210">
          <cell r="B210" t="str">
            <v>SUO_015</v>
          </cell>
          <cell r="H210" t="str">
            <v>NOKIA</v>
          </cell>
        </row>
        <row r="211">
          <cell r="B211" t="str">
            <v>LIT_585</v>
          </cell>
          <cell r="H211" t="str">
            <v>ZTE</v>
          </cell>
        </row>
        <row r="212">
          <cell r="B212" t="str">
            <v>NRO_255</v>
          </cell>
          <cell r="H212" t="str">
            <v>NOKIA</v>
          </cell>
        </row>
        <row r="213">
          <cell r="B213" t="str">
            <v>LIT_708</v>
          </cell>
          <cell r="H213" t="str">
            <v>ZTE</v>
          </cell>
        </row>
        <row r="214">
          <cell r="B214" t="str">
            <v>LIT_139</v>
          </cell>
          <cell r="H214" t="str">
            <v>ZTE</v>
          </cell>
        </row>
        <row r="215">
          <cell r="B215" t="str">
            <v>EST_185</v>
          </cell>
          <cell r="H215" t="str">
            <v>NOKIA</v>
          </cell>
        </row>
        <row r="216">
          <cell r="B216" t="str">
            <v>NRD_101</v>
          </cell>
          <cell r="H216" t="str">
            <v>Huawei</v>
          </cell>
        </row>
        <row r="217">
          <cell r="B217" t="str">
            <v>LIT_531</v>
          </cell>
          <cell r="H217" t="str">
            <v>ZTE</v>
          </cell>
        </row>
        <row r="218">
          <cell r="B218" t="str">
            <v>CTR_725</v>
          </cell>
          <cell r="H218" t="str">
            <v>ZTE</v>
          </cell>
        </row>
        <row r="219">
          <cell r="B219" t="str">
            <v>SUO_241</v>
          </cell>
          <cell r="H219" t="str">
            <v>Huawei</v>
          </cell>
        </row>
        <row r="220">
          <cell r="B220" t="str">
            <v>CTR_652</v>
          </cell>
          <cell r="H220" t="str">
            <v>ZTE</v>
          </cell>
        </row>
        <row r="221">
          <cell r="B221" t="str">
            <v>CTR_778</v>
          </cell>
          <cell r="H221" t="str">
            <v>ZTE</v>
          </cell>
        </row>
        <row r="222">
          <cell r="B222" t="str">
            <v>NRD_039</v>
          </cell>
          <cell r="H222" t="str">
            <v>Huawei</v>
          </cell>
        </row>
        <row r="223">
          <cell r="B223" t="str">
            <v>LIT_261</v>
          </cell>
          <cell r="H223" t="str">
            <v>ZTE</v>
          </cell>
        </row>
        <row r="224">
          <cell r="B224" t="str">
            <v>OST_227</v>
          </cell>
          <cell r="H224" t="str">
            <v>Huawei</v>
          </cell>
        </row>
        <row r="225">
          <cell r="B225" t="str">
            <v>CTR_707</v>
          </cell>
          <cell r="H225" t="str">
            <v>ZTE</v>
          </cell>
        </row>
        <row r="226">
          <cell r="B226" t="str">
            <v>NRD_082</v>
          </cell>
          <cell r="H226" t="str">
            <v>Huawei</v>
          </cell>
        </row>
        <row r="227">
          <cell r="B227" t="str">
            <v>SUO_232</v>
          </cell>
          <cell r="H227" t="str">
            <v>Huawei</v>
          </cell>
        </row>
        <row r="228">
          <cell r="B228" t="str">
            <v>SUD_037</v>
          </cell>
          <cell r="H228" t="str">
            <v>NOKIA</v>
          </cell>
        </row>
        <row r="229">
          <cell r="B229" t="str">
            <v>EXN_360</v>
          </cell>
          <cell r="H229" t="str">
            <v>Huawei</v>
          </cell>
        </row>
        <row r="230">
          <cell r="B230" t="str">
            <v>OST_169</v>
          </cell>
          <cell r="H230" t="str">
            <v>Huawei</v>
          </cell>
        </row>
        <row r="231">
          <cell r="B231" t="str">
            <v>NRD_139</v>
          </cell>
          <cell r="H231" t="str">
            <v>Huawei</v>
          </cell>
        </row>
        <row r="232">
          <cell r="B232" t="str">
            <v>LIT_583</v>
          </cell>
          <cell r="H232" t="str">
            <v>ZTE</v>
          </cell>
        </row>
        <row r="233">
          <cell r="B233" t="str">
            <v>LIT_663</v>
          </cell>
          <cell r="H233" t="str">
            <v>ZTE</v>
          </cell>
        </row>
        <row r="234">
          <cell r="B234" t="str">
            <v>LIT_738</v>
          </cell>
          <cell r="H234" t="str">
            <v>ZTE</v>
          </cell>
        </row>
        <row r="235">
          <cell r="B235" t="str">
            <v>LIT_563</v>
          </cell>
          <cell r="H235" t="str">
            <v>ZTE</v>
          </cell>
        </row>
        <row r="236">
          <cell r="B236" t="str">
            <v>LIT_596</v>
          </cell>
          <cell r="H236" t="str">
            <v>ZTE</v>
          </cell>
        </row>
        <row r="237">
          <cell r="B237" t="str">
            <v>NRO_013</v>
          </cell>
          <cell r="H237" t="str">
            <v>NOKIA</v>
          </cell>
        </row>
        <row r="238">
          <cell r="B238" t="str">
            <v>EXN_082</v>
          </cell>
          <cell r="H238" t="str">
            <v>Huawei</v>
          </cell>
        </row>
        <row r="239">
          <cell r="B239" t="str">
            <v>CTR_833</v>
          </cell>
          <cell r="H239" t="str">
            <v>ZTE</v>
          </cell>
        </row>
        <row r="240">
          <cell r="B240" t="str">
            <v>LIT_773</v>
          </cell>
          <cell r="H240" t="str">
            <v>ZTE</v>
          </cell>
        </row>
        <row r="241">
          <cell r="B241" t="str">
            <v>SUO_210</v>
          </cell>
          <cell r="H241" t="str">
            <v>Huawei</v>
          </cell>
        </row>
        <row r="242">
          <cell r="B242" t="str">
            <v>LIT_680</v>
          </cell>
          <cell r="H242" t="str">
            <v>ZTE</v>
          </cell>
        </row>
        <row r="243">
          <cell r="B243" t="str">
            <v>EXN_145</v>
          </cell>
          <cell r="H243" t="str">
            <v>Huawei</v>
          </cell>
        </row>
        <row r="244">
          <cell r="B244" t="str">
            <v>LIT_838</v>
          </cell>
          <cell r="H244" t="str">
            <v>ZTE</v>
          </cell>
        </row>
        <row r="245">
          <cell r="B245" t="str">
            <v>CTR_046</v>
          </cell>
          <cell r="H245" t="str">
            <v>ZTE</v>
          </cell>
        </row>
        <row r="246">
          <cell r="B246" t="str">
            <v>NRD_141</v>
          </cell>
          <cell r="H246" t="str">
            <v>Huawei</v>
          </cell>
        </row>
        <row r="247">
          <cell r="B247" t="str">
            <v>EXN_153</v>
          </cell>
          <cell r="H247" t="str">
            <v>Huawei</v>
          </cell>
        </row>
        <row r="248">
          <cell r="B248" t="str">
            <v>SUD_056</v>
          </cell>
          <cell r="H248" t="str">
            <v>NOKIA</v>
          </cell>
        </row>
        <row r="249">
          <cell r="B249" t="str">
            <v>NRD_091</v>
          </cell>
          <cell r="H249" t="str">
            <v>NOKIA</v>
          </cell>
        </row>
        <row r="250">
          <cell r="B250" t="str">
            <v>EXN_275</v>
          </cell>
          <cell r="H250" t="str">
            <v>NOKIA</v>
          </cell>
        </row>
        <row r="251">
          <cell r="B251" t="str">
            <v>NRD_036</v>
          </cell>
          <cell r="H251" t="str">
            <v>NOKIA</v>
          </cell>
        </row>
        <row r="252">
          <cell r="B252" t="str">
            <v>EST_115</v>
          </cell>
          <cell r="H252" t="str">
            <v>NOKIA</v>
          </cell>
        </row>
        <row r="253">
          <cell r="B253" t="str">
            <v>NRD_062</v>
          </cell>
          <cell r="H253" t="str">
            <v>Huawei</v>
          </cell>
        </row>
        <row r="254">
          <cell r="B254" t="str">
            <v>NRD_174</v>
          </cell>
          <cell r="H254" t="str">
            <v>Huawei</v>
          </cell>
        </row>
        <row r="255">
          <cell r="B255" t="str">
            <v>LIT_025</v>
          </cell>
          <cell r="H255" t="str">
            <v>ZTE</v>
          </cell>
        </row>
        <row r="256">
          <cell r="B256" t="str">
            <v>ADM_071</v>
          </cell>
          <cell r="H256" t="str">
            <v>Huawei</v>
          </cell>
        </row>
        <row r="257">
          <cell r="B257" t="str">
            <v>CTR_061</v>
          </cell>
          <cell r="H257" t="str">
            <v>ZTE</v>
          </cell>
        </row>
        <row r="258">
          <cell r="B258" t="str">
            <v>LIT_087</v>
          </cell>
          <cell r="H258" t="str">
            <v>ZTE</v>
          </cell>
        </row>
        <row r="259">
          <cell r="B259" t="str">
            <v>LIT_041</v>
          </cell>
          <cell r="H259" t="str">
            <v>ZTE</v>
          </cell>
        </row>
        <row r="260">
          <cell r="B260" t="str">
            <v>LIT_377</v>
          </cell>
          <cell r="H260" t="str">
            <v>ZTE</v>
          </cell>
        </row>
        <row r="261">
          <cell r="B261" t="str">
            <v>LIT_249</v>
          </cell>
          <cell r="H261" t="str">
            <v>ZTE</v>
          </cell>
        </row>
        <row r="262">
          <cell r="B262" t="str">
            <v>CTR_521</v>
          </cell>
          <cell r="H262" t="str">
            <v>ZTE</v>
          </cell>
        </row>
        <row r="263">
          <cell r="B263" t="str">
            <v>NRD_072</v>
          </cell>
          <cell r="H263" t="str">
            <v>Huawei</v>
          </cell>
        </row>
        <row r="264">
          <cell r="B264" t="str">
            <v>LIT_737</v>
          </cell>
          <cell r="H264" t="str">
            <v>ZTE</v>
          </cell>
        </row>
        <row r="265">
          <cell r="B265" t="str">
            <v>EXN_197</v>
          </cell>
          <cell r="H265" t="str">
            <v>Huawei</v>
          </cell>
        </row>
        <row r="266">
          <cell r="B266" t="str">
            <v>EST_152</v>
          </cell>
          <cell r="H266" t="str">
            <v>ZTE</v>
          </cell>
        </row>
        <row r="267">
          <cell r="B267" t="str">
            <v>NRO_135</v>
          </cell>
          <cell r="H267" t="str">
            <v>Huawei</v>
          </cell>
        </row>
        <row r="268">
          <cell r="B268" t="str">
            <v>CTR_762</v>
          </cell>
          <cell r="H268" t="str">
            <v>ZTE</v>
          </cell>
        </row>
        <row r="269">
          <cell r="B269" t="str">
            <v>CTR_723</v>
          </cell>
          <cell r="H269" t="str">
            <v>ZTE</v>
          </cell>
        </row>
        <row r="270">
          <cell r="B270" t="str">
            <v>EST_025</v>
          </cell>
          <cell r="H270" t="str">
            <v>ZTE</v>
          </cell>
        </row>
        <row r="271">
          <cell r="B271" t="str">
            <v>LIT_638</v>
          </cell>
          <cell r="H271" t="str">
            <v>ZTE</v>
          </cell>
        </row>
        <row r="272">
          <cell r="B272" t="str">
            <v>NRO_059</v>
          </cell>
          <cell r="H272" t="str">
            <v>Huawei</v>
          </cell>
        </row>
        <row r="273">
          <cell r="B273" t="str">
            <v>EST_143</v>
          </cell>
          <cell r="H273" t="str">
            <v>ZTE</v>
          </cell>
        </row>
        <row r="274">
          <cell r="B274" t="str">
            <v>LIT_366</v>
          </cell>
          <cell r="H274" t="str">
            <v>ZTE</v>
          </cell>
        </row>
        <row r="275">
          <cell r="B275" t="str">
            <v>NRO_243</v>
          </cell>
          <cell r="H275" t="str">
            <v>Huawei</v>
          </cell>
        </row>
        <row r="276">
          <cell r="B276" t="str">
            <v>CTR_122</v>
          </cell>
          <cell r="H276" t="str">
            <v>ZTE</v>
          </cell>
        </row>
        <row r="277">
          <cell r="B277" t="str">
            <v>LIT_632</v>
          </cell>
          <cell r="H277" t="str">
            <v>ZTE</v>
          </cell>
        </row>
        <row r="278">
          <cell r="B278" t="str">
            <v>EST_051</v>
          </cell>
          <cell r="H278" t="str">
            <v>ZTE</v>
          </cell>
        </row>
        <row r="279">
          <cell r="B279" t="str">
            <v>LIT_519</v>
          </cell>
          <cell r="H279" t="str">
            <v>NOKIA</v>
          </cell>
        </row>
        <row r="280">
          <cell r="B280" t="str">
            <v>LIT_280</v>
          </cell>
          <cell r="H280" t="str">
            <v>ZTE</v>
          </cell>
        </row>
        <row r="281">
          <cell r="B281" t="str">
            <v>NRD_255</v>
          </cell>
          <cell r="H281" t="str">
            <v>Huawei</v>
          </cell>
        </row>
        <row r="282">
          <cell r="B282" t="str">
            <v>CTR_851</v>
          </cell>
          <cell r="H282" t="str">
            <v>ZTE</v>
          </cell>
        </row>
        <row r="283">
          <cell r="B283" t="str">
            <v>CTR_462</v>
          </cell>
          <cell r="H283" t="str">
            <v>ZTE</v>
          </cell>
        </row>
        <row r="284">
          <cell r="B284" t="str">
            <v>LIT_698</v>
          </cell>
          <cell r="H284" t="str">
            <v>ZTE</v>
          </cell>
        </row>
        <row r="285">
          <cell r="B285" t="str">
            <v>NRD_189</v>
          </cell>
          <cell r="H285" t="str">
            <v>Huawei</v>
          </cell>
        </row>
        <row r="286">
          <cell r="B286" t="str">
            <v>LIT_225</v>
          </cell>
          <cell r="H286" t="str">
            <v>NOKIA</v>
          </cell>
        </row>
        <row r="287">
          <cell r="B287" t="str">
            <v>CTR_717</v>
          </cell>
          <cell r="H287" t="str">
            <v>ZTE</v>
          </cell>
        </row>
        <row r="288">
          <cell r="B288" t="str">
            <v>LIT_554</v>
          </cell>
          <cell r="H288" t="str">
            <v>ZTE</v>
          </cell>
        </row>
        <row r="289">
          <cell r="B289" t="str">
            <v>CTR_247</v>
          </cell>
          <cell r="H289" t="str">
            <v>ZTE</v>
          </cell>
        </row>
        <row r="290">
          <cell r="B290" t="str">
            <v>SUO_114</v>
          </cell>
          <cell r="H290" t="str">
            <v>Huawei</v>
          </cell>
        </row>
        <row r="291">
          <cell r="B291" t="str">
            <v>NRD_134</v>
          </cell>
          <cell r="H291" t="str">
            <v>Huawei</v>
          </cell>
        </row>
        <row r="292">
          <cell r="B292" t="str">
            <v>LIT_746</v>
          </cell>
          <cell r="H292" t="str">
            <v>ZTE</v>
          </cell>
        </row>
        <row r="293">
          <cell r="B293" t="str">
            <v>EXN_251</v>
          </cell>
          <cell r="H293" t="str">
            <v>NOKIA</v>
          </cell>
        </row>
        <row r="294">
          <cell r="B294" t="str">
            <v>ADM_073</v>
          </cell>
          <cell r="H294" t="str">
            <v>Huawei</v>
          </cell>
        </row>
        <row r="295">
          <cell r="B295" t="str">
            <v>NRO_127</v>
          </cell>
          <cell r="H295" t="str">
            <v>Huawei</v>
          </cell>
        </row>
        <row r="296">
          <cell r="B296" t="str">
            <v>EST_120</v>
          </cell>
          <cell r="H296" t="str">
            <v>ZTE</v>
          </cell>
        </row>
        <row r="297">
          <cell r="B297" t="str">
            <v>CTR_669</v>
          </cell>
          <cell r="H297" t="str">
            <v>ZTE</v>
          </cell>
        </row>
        <row r="298">
          <cell r="B298" t="str">
            <v>LIT_098</v>
          </cell>
          <cell r="H298" t="str">
            <v>ZTE</v>
          </cell>
        </row>
        <row r="299">
          <cell r="B299" t="str">
            <v>EST_069</v>
          </cell>
          <cell r="H299" t="str">
            <v>ZTE</v>
          </cell>
        </row>
        <row r="300">
          <cell r="B300" t="str">
            <v>OST_102</v>
          </cell>
          <cell r="H300" t="str">
            <v>Huawei</v>
          </cell>
        </row>
        <row r="301">
          <cell r="B301" t="str">
            <v>EXN_160</v>
          </cell>
          <cell r="H301" t="str">
            <v>NOKIA</v>
          </cell>
        </row>
        <row r="302">
          <cell r="B302" t="str">
            <v>LIT_267</v>
          </cell>
          <cell r="H302" t="str">
            <v>ZTE</v>
          </cell>
        </row>
        <row r="303">
          <cell r="B303" t="str">
            <v>ADM_157</v>
          </cell>
          <cell r="H303" t="str">
            <v>Huawei</v>
          </cell>
        </row>
        <row r="304">
          <cell r="B304" t="str">
            <v>NRD_149</v>
          </cell>
          <cell r="H304" t="str">
            <v>Huawei</v>
          </cell>
        </row>
        <row r="305">
          <cell r="B305" t="str">
            <v>OST_064</v>
          </cell>
          <cell r="H305" t="str">
            <v>Huawei</v>
          </cell>
        </row>
        <row r="306">
          <cell r="B306" t="str">
            <v>SUO_112</v>
          </cell>
          <cell r="H306" t="str">
            <v>Huawei</v>
          </cell>
        </row>
        <row r="307">
          <cell r="B307" t="str">
            <v>EST_015</v>
          </cell>
          <cell r="H307" t="str">
            <v>NOKIA</v>
          </cell>
        </row>
        <row r="308">
          <cell r="B308" t="str">
            <v>SUO_133</v>
          </cell>
          <cell r="H308" t="str">
            <v>NOKIA</v>
          </cell>
        </row>
        <row r="309">
          <cell r="B309" t="str">
            <v>LIT_616</v>
          </cell>
          <cell r="H309" t="str">
            <v>ZTE</v>
          </cell>
        </row>
        <row r="310">
          <cell r="B310" t="str">
            <v>LIT_103</v>
          </cell>
          <cell r="H310" t="str">
            <v>ZTE</v>
          </cell>
        </row>
        <row r="311">
          <cell r="B311" t="str">
            <v>LIT_763</v>
          </cell>
          <cell r="H311" t="str">
            <v>ZTE</v>
          </cell>
        </row>
        <row r="312">
          <cell r="B312" t="str">
            <v>CTR_080</v>
          </cell>
          <cell r="H312" t="str">
            <v>ZTE</v>
          </cell>
        </row>
        <row r="313">
          <cell r="B313" t="str">
            <v>NRO_029</v>
          </cell>
          <cell r="H313" t="str">
            <v>Huawei</v>
          </cell>
        </row>
        <row r="314">
          <cell r="B314" t="str">
            <v>EST_010</v>
          </cell>
          <cell r="H314" t="str">
            <v>NOKIA</v>
          </cell>
        </row>
        <row r="315">
          <cell r="B315" t="str">
            <v>CTR_670</v>
          </cell>
          <cell r="H315" t="str">
            <v>ZTE</v>
          </cell>
        </row>
        <row r="316">
          <cell r="B316" t="str">
            <v>CTR_791</v>
          </cell>
          <cell r="H316" t="str">
            <v>ZTE</v>
          </cell>
        </row>
        <row r="317">
          <cell r="B317" t="str">
            <v>CTR_629</v>
          </cell>
          <cell r="H317" t="str">
            <v>ZTE</v>
          </cell>
        </row>
        <row r="318">
          <cell r="B318" t="str">
            <v>CTR_897</v>
          </cell>
          <cell r="H318" t="str">
            <v>ZTE</v>
          </cell>
        </row>
        <row r="319">
          <cell r="B319" t="str">
            <v>EST_201</v>
          </cell>
          <cell r="H319" t="str">
            <v>ZTE</v>
          </cell>
        </row>
        <row r="320">
          <cell r="B320" t="str">
            <v>EXN_208</v>
          </cell>
          <cell r="H320" t="str">
            <v>NOKIA</v>
          </cell>
        </row>
        <row r="321">
          <cell r="B321" t="str">
            <v>CTR_746</v>
          </cell>
          <cell r="H321" t="str">
            <v>ZTE</v>
          </cell>
        </row>
        <row r="322">
          <cell r="B322" t="str">
            <v>LIT_278</v>
          </cell>
          <cell r="H322" t="str">
            <v>ZTE</v>
          </cell>
        </row>
        <row r="323">
          <cell r="B323" t="str">
            <v>SUO_071</v>
          </cell>
          <cell r="H323" t="str">
            <v>Huawei</v>
          </cell>
        </row>
        <row r="324">
          <cell r="B324" t="str">
            <v>CTR_777</v>
          </cell>
          <cell r="H324" t="str">
            <v>ZTE</v>
          </cell>
        </row>
        <row r="325">
          <cell r="B325" t="str">
            <v>CTR_896</v>
          </cell>
          <cell r="H325" t="str">
            <v>ZTE</v>
          </cell>
        </row>
        <row r="326">
          <cell r="B326" t="str">
            <v>EXN_086</v>
          </cell>
          <cell r="H326" t="str">
            <v>Huawei</v>
          </cell>
        </row>
        <row r="327">
          <cell r="B327" t="str">
            <v>CTR_310</v>
          </cell>
          <cell r="H327" t="str">
            <v>ZTE</v>
          </cell>
        </row>
        <row r="328">
          <cell r="B328" t="str">
            <v>EXN_064</v>
          </cell>
          <cell r="H328" t="str">
            <v>Huawei</v>
          </cell>
        </row>
        <row r="329">
          <cell r="B329" t="str">
            <v>CTR_237</v>
          </cell>
          <cell r="H329" t="str">
            <v>ZTE</v>
          </cell>
        </row>
        <row r="330">
          <cell r="B330" t="str">
            <v>CTR_378</v>
          </cell>
          <cell r="H330" t="str">
            <v>ZTE</v>
          </cell>
        </row>
        <row r="331">
          <cell r="B331" t="str">
            <v>CTR_419</v>
          </cell>
          <cell r="H331" t="str">
            <v>ZTE</v>
          </cell>
        </row>
        <row r="332">
          <cell r="B332" t="str">
            <v>NRD_116</v>
          </cell>
          <cell r="H332" t="str">
            <v>Huawei</v>
          </cell>
        </row>
        <row r="333">
          <cell r="B333" t="str">
            <v>LIT_598</v>
          </cell>
          <cell r="H333" t="str">
            <v>ZTE</v>
          </cell>
        </row>
        <row r="334">
          <cell r="B334" t="str">
            <v>SUD_066</v>
          </cell>
          <cell r="H334" t="str">
            <v>NOKIA</v>
          </cell>
        </row>
        <row r="335">
          <cell r="B335" t="str">
            <v>EXN_143</v>
          </cell>
          <cell r="H335" t="str">
            <v>Huawei</v>
          </cell>
        </row>
        <row r="336">
          <cell r="B336" t="str">
            <v>NRO_113</v>
          </cell>
          <cell r="H336" t="str">
            <v>Huawei</v>
          </cell>
        </row>
        <row r="337">
          <cell r="B337" t="str">
            <v>EST_118</v>
          </cell>
          <cell r="H337" t="str">
            <v>ZTE</v>
          </cell>
        </row>
        <row r="338">
          <cell r="B338" t="str">
            <v>ADM_112</v>
          </cell>
          <cell r="H338" t="str">
            <v>NOKIA</v>
          </cell>
        </row>
        <row r="339">
          <cell r="B339" t="str">
            <v>ADM_066</v>
          </cell>
          <cell r="H339" t="str">
            <v>NOKIA</v>
          </cell>
        </row>
        <row r="340">
          <cell r="B340" t="str">
            <v>EST_103</v>
          </cell>
          <cell r="H340" t="str">
            <v>NOKIA</v>
          </cell>
        </row>
        <row r="341">
          <cell r="B341" t="str">
            <v>EST_084</v>
          </cell>
          <cell r="H341" t="str">
            <v>NOKIA</v>
          </cell>
        </row>
        <row r="342">
          <cell r="B342" t="str">
            <v>ADM_001</v>
          </cell>
          <cell r="H342" t="str">
            <v>Huawei</v>
          </cell>
        </row>
        <row r="343">
          <cell r="B343" t="str">
            <v>OST_176</v>
          </cell>
          <cell r="H343" t="str">
            <v>Huawei</v>
          </cell>
        </row>
        <row r="344">
          <cell r="B344" t="str">
            <v>CTR_675</v>
          </cell>
          <cell r="H344" t="str">
            <v>ZTE</v>
          </cell>
        </row>
        <row r="345">
          <cell r="B345" t="str">
            <v>SUD_204</v>
          </cell>
          <cell r="H345" t="str">
            <v>NOKIA</v>
          </cell>
        </row>
        <row r="346">
          <cell r="B346" t="str">
            <v>EXN_017</v>
          </cell>
          <cell r="H346" t="str">
            <v>NOKIA</v>
          </cell>
        </row>
        <row r="347">
          <cell r="B347" t="str">
            <v>NRD_055</v>
          </cell>
          <cell r="H347" t="str">
            <v>NOKIA</v>
          </cell>
        </row>
        <row r="348">
          <cell r="B348" t="str">
            <v>EXN_090</v>
          </cell>
          <cell r="H348" t="str">
            <v>Huawei</v>
          </cell>
        </row>
        <row r="349">
          <cell r="B349" t="str">
            <v>SUD_052</v>
          </cell>
          <cell r="H349" t="str">
            <v>NOKIA</v>
          </cell>
        </row>
        <row r="350">
          <cell r="B350" t="str">
            <v>CTR_427</v>
          </cell>
          <cell r="H350" t="str">
            <v>ZTE</v>
          </cell>
        </row>
        <row r="351">
          <cell r="B351" t="str">
            <v>LIT_217</v>
          </cell>
          <cell r="H351" t="str">
            <v>ZTE</v>
          </cell>
        </row>
        <row r="352">
          <cell r="B352" t="str">
            <v>EST_063</v>
          </cell>
          <cell r="H352" t="str">
            <v>NOKIA</v>
          </cell>
        </row>
        <row r="353">
          <cell r="B353" t="str">
            <v>ADM_153</v>
          </cell>
          <cell r="H353" t="str">
            <v>NOKIA</v>
          </cell>
        </row>
        <row r="354">
          <cell r="B354" t="str">
            <v>NRD_128</v>
          </cell>
          <cell r="H354" t="str">
            <v>NOKIA</v>
          </cell>
        </row>
        <row r="355">
          <cell r="B355" t="str">
            <v>SUD_007</v>
          </cell>
          <cell r="H355" t="str">
            <v>ZTE</v>
          </cell>
        </row>
        <row r="356">
          <cell r="B356" t="str">
            <v>SUO_224</v>
          </cell>
          <cell r="H356" t="str">
            <v>Huawei</v>
          </cell>
        </row>
        <row r="357">
          <cell r="B357" t="str">
            <v>EST_073</v>
          </cell>
          <cell r="H357" t="str">
            <v>NOKIA</v>
          </cell>
        </row>
        <row r="358">
          <cell r="B358" t="str">
            <v>CTR_088</v>
          </cell>
          <cell r="H358" t="str">
            <v>ZTE</v>
          </cell>
        </row>
        <row r="359">
          <cell r="B359" t="str">
            <v>CTR_846</v>
          </cell>
          <cell r="H359" t="str">
            <v>ZTE</v>
          </cell>
        </row>
        <row r="360">
          <cell r="B360" t="str">
            <v>EXN_071</v>
          </cell>
          <cell r="H360" t="str">
            <v>Huawei</v>
          </cell>
        </row>
        <row r="361">
          <cell r="B361" t="str">
            <v>NRD_183</v>
          </cell>
          <cell r="H361" t="str">
            <v>Huawei</v>
          </cell>
        </row>
        <row r="362">
          <cell r="B362" t="str">
            <v>NRD_076</v>
          </cell>
          <cell r="H362" t="str">
            <v>Huawei</v>
          </cell>
        </row>
        <row r="363">
          <cell r="B363" t="str">
            <v>EST_008</v>
          </cell>
          <cell r="H363" t="str">
            <v>NOKIA</v>
          </cell>
        </row>
        <row r="364">
          <cell r="B364" t="str">
            <v>LIT_733</v>
          </cell>
          <cell r="H364" t="str">
            <v>ZTE</v>
          </cell>
        </row>
        <row r="365">
          <cell r="B365" t="str">
            <v>CTR_557</v>
          </cell>
          <cell r="H365" t="str">
            <v>ZTE</v>
          </cell>
        </row>
        <row r="366">
          <cell r="B366" t="str">
            <v>SUO_013</v>
          </cell>
          <cell r="H366" t="str">
            <v>NOKIA</v>
          </cell>
        </row>
        <row r="367">
          <cell r="B367" t="str">
            <v>NRO_012</v>
          </cell>
          <cell r="H367" t="str">
            <v>NOKIA</v>
          </cell>
        </row>
        <row r="368">
          <cell r="B368" t="str">
            <v>EXN_043</v>
          </cell>
          <cell r="H368" t="str">
            <v>NOKIA</v>
          </cell>
        </row>
        <row r="369">
          <cell r="B369" t="str">
            <v>NRO_237</v>
          </cell>
          <cell r="H369" t="str">
            <v>NOKIA</v>
          </cell>
        </row>
        <row r="370">
          <cell r="B370" t="str">
            <v>EST_011</v>
          </cell>
          <cell r="H370" t="str">
            <v>NOKIA</v>
          </cell>
        </row>
        <row r="371">
          <cell r="B371" t="str">
            <v>SUO_186</v>
          </cell>
          <cell r="H371" t="str">
            <v>Huawei</v>
          </cell>
        </row>
        <row r="372">
          <cell r="B372" t="str">
            <v>EXN_108</v>
          </cell>
          <cell r="H372" t="str">
            <v>NOKIA</v>
          </cell>
        </row>
        <row r="373">
          <cell r="B373" t="str">
            <v>ADM_103</v>
          </cell>
          <cell r="H373" t="str">
            <v>NOKIA</v>
          </cell>
        </row>
        <row r="374">
          <cell r="B374" t="str">
            <v>EXN_169</v>
          </cell>
          <cell r="H374" t="str">
            <v>NOKIA</v>
          </cell>
        </row>
        <row r="375">
          <cell r="B375" t="str">
            <v>OST_263</v>
          </cell>
          <cell r="H375" t="str">
            <v>NOKIA</v>
          </cell>
        </row>
        <row r="376">
          <cell r="B376" t="str">
            <v>LIT_153</v>
          </cell>
          <cell r="H376" t="str">
            <v>ZTE</v>
          </cell>
        </row>
        <row r="377">
          <cell r="B377" t="str">
            <v>EXN_125</v>
          </cell>
          <cell r="H377" t="str">
            <v>NOKIA</v>
          </cell>
        </row>
        <row r="378">
          <cell r="B378" t="str">
            <v>LIT_778</v>
          </cell>
          <cell r="H378" t="str">
            <v>ZTE</v>
          </cell>
        </row>
        <row r="379">
          <cell r="B379" t="str">
            <v>SUD_050</v>
          </cell>
          <cell r="H379" t="str">
            <v>NOKIA</v>
          </cell>
        </row>
        <row r="380">
          <cell r="B380" t="str">
            <v>OST_167</v>
          </cell>
          <cell r="H380" t="str">
            <v>NOKIA</v>
          </cell>
        </row>
        <row r="381">
          <cell r="B381" t="str">
            <v>CTR_604</v>
          </cell>
          <cell r="H381" t="str">
            <v>ZTE</v>
          </cell>
        </row>
        <row r="382">
          <cell r="B382" t="str">
            <v>CTR_475</v>
          </cell>
          <cell r="H382" t="str">
            <v>ZTE</v>
          </cell>
        </row>
        <row r="383">
          <cell r="B383" t="str">
            <v>CTR_448</v>
          </cell>
          <cell r="H383" t="str">
            <v>ZTE</v>
          </cell>
        </row>
        <row r="384">
          <cell r="B384" t="str">
            <v>EXN_008</v>
          </cell>
          <cell r="H384" t="str">
            <v>NOKIA</v>
          </cell>
        </row>
        <row r="385">
          <cell r="B385" t="str">
            <v>SUO_170</v>
          </cell>
          <cell r="H385" t="str">
            <v>Huawei</v>
          </cell>
        </row>
        <row r="386">
          <cell r="B386" t="str">
            <v>CTR_720</v>
          </cell>
          <cell r="H386" t="str">
            <v>ZTE</v>
          </cell>
        </row>
        <row r="387">
          <cell r="B387" t="str">
            <v>EST_021</v>
          </cell>
          <cell r="H387" t="str">
            <v>NOKIA</v>
          </cell>
        </row>
        <row r="388">
          <cell r="B388" t="str">
            <v>SUO_110</v>
          </cell>
          <cell r="H388" t="str">
            <v>Huawei</v>
          </cell>
        </row>
        <row r="389">
          <cell r="B389" t="str">
            <v>CTR_709</v>
          </cell>
          <cell r="H389" t="str">
            <v>ZTE</v>
          </cell>
        </row>
        <row r="390">
          <cell r="B390" t="str">
            <v>NRD_117</v>
          </cell>
          <cell r="H390" t="str">
            <v>Huawei</v>
          </cell>
        </row>
        <row r="391">
          <cell r="B391" t="str">
            <v>NRO_258</v>
          </cell>
          <cell r="H391" t="str">
            <v>NOKIA</v>
          </cell>
        </row>
        <row r="392">
          <cell r="B392" t="str">
            <v>CTR_852</v>
          </cell>
          <cell r="H392" t="str">
            <v>ZTE</v>
          </cell>
        </row>
        <row r="393">
          <cell r="B393" t="str">
            <v>EXN_045</v>
          </cell>
          <cell r="H393" t="str">
            <v>Huawei</v>
          </cell>
        </row>
        <row r="394">
          <cell r="B394" t="str">
            <v>ADM_038</v>
          </cell>
          <cell r="H394" t="str">
            <v>NOKIA</v>
          </cell>
        </row>
        <row r="395">
          <cell r="B395" t="str">
            <v>CTR_414</v>
          </cell>
          <cell r="H395" t="str">
            <v>ZTE</v>
          </cell>
        </row>
        <row r="396">
          <cell r="B396" t="str">
            <v>ADM_109</v>
          </cell>
          <cell r="H396" t="str">
            <v>NOKIA</v>
          </cell>
        </row>
        <row r="397">
          <cell r="B397" t="str">
            <v>SUO_115</v>
          </cell>
          <cell r="H397" t="str">
            <v>Huawei</v>
          </cell>
        </row>
        <row r="398">
          <cell r="B398" t="str">
            <v>SUO_235</v>
          </cell>
          <cell r="H398" t="str">
            <v>Huawei</v>
          </cell>
        </row>
        <row r="399">
          <cell r="B399" t="str">
            <v>CTR_843</v>
          </cell>
          <cell r="H399" t="str">
            <v>ZTE</v>
          </cell>
        </row>
        <row r="400">
          <cell r="B400" t="str">
            <v>EXN_142</v>
          </cell>
          <cell r="H400" t="str">
            <v>NOKIA</v>
          </cell>
        </row>
        <row r="401">
          <cell r="B401" t="str">
            <v>CTR_198</v>
          </cell>
          <cell r="H401" t="str">
            <v>ZTE</v>
          </cell>
        </row>
        <row r="402">
          <cell r="B402" t="str">
            <v>CTR_474</v>
          </cell>
          <cell r="H402" t="str">
            <v>ZTE</v>
          </cell>
        </row>
        <row r="403">
          <cell r="B403" t="str">
            <v>NRO_129</v>
          </cell>
          <cell r="H403" t="str">
            <v>Huawei</v>
          </cell>
        </row>
        <row r="404">
          <cell r="B404" t="str">
            <v>LIT_428</v>
          </cell>
          <cell r="H404" t="str">
            <v>ZTE</v>
          </cell>
        </row>
        <row r="405">
          <cell r="B405" t="str">
            <v>EXN_021</v>
          </cell>
          <cell r="H405" t="str">
            <v>NOKIA</v>
          </cell>
        </row>
        <row r="406">
          <cell r="B406" t="str">
            <v>NRO_092</v>
          </cell>
          <cell r="H406" t="str">
            <v>NOKIA</v>
          </cell>
        </row>
        <row r="407">
          <cell r="B407" t="str">
            <v>NRD_025</v>
          </cell>
          <cell r="H407" t="str">
            <v>NOKIA</v>
          </cell>
        </row>
        <row r="408">
          <cell r="B408" t="str">
            <v>EST_144</v>
          </cell>
          <cell r="H408" t="str">
            <v>ZTE</v>
          </cell>
        </row>
        <row r="409">
          <cell r="B409" t="str">
            <v>CTR_169</v>
          </cell>
          <cell r="H409" t="str">
            <v>NOKIA</v>
          </cell>
        </row>
        <row r="410">
          <cell r="B410" t="str">
            <v>NRD_057</v>
          </cell>
          <cell r="H410" t="str">
            <v>NOKIA</v>
          </cell>
        </row>
        <row r="411">
          <cell r="B411" t="str">
            <v>ADM_064</v>
          </cell>
          <cell r="H411" t="str">
            <v>NOKIA</v>
          </cell>
        </row>
        <row r="412">
          <cell r="B412" t="str">
            <v>NRO_061</v>
          </cell>
          <cell r="H412" t="str">
            <v>Huawei</v>
          </cell>
        </row>
        <row r="413">
          <cell r="B413" t="str">
            <v>ADM_067</v>
          </cell>
          <cell r="H413" t="str">
            <v>NOKIA</v>
          </cell>
        </row>
        <row r="414">
          <cell r="B414" t="str">
            <v>OST_016</v>
          </cell>
          <cell r="H414" t="str">
            <v>Huawei</v>
          </cell>
        </row>
        <row r="415">
          <cell r="B415" t="str">
            <v>CTR_375</v>
          </cell>
          <cell r="H415" t="str">
            <v>ZTE</v>
          </cell>
        </row>
        <row r="416">
          <cell r="B416" t="str">
            <v>SUO_195</v>
          </cell>
          <cell r="H416" t="str">
            <v>Huawei</v>
          </cell>
        </row>
        <row r="417">
          <cell r="B417" t="str">
            <v>CTR_699</v>
          </cell>
          <cell r="H417" t="str">
            <v>NOKIA</v>
          </cell>
        </row>
        <row r="418">
          <cell r="B418" t="str">
            <v>NRO_090</v>
          </cell>
          <cell r="H418" t="str">
            <v>NOKIA</v>
          </cell>
        </row>
        <row r="419">
          <cell r="B419" t="str">
            <v>EST_043</v>
          </cell>
          <cell r="H419" t="str">
            <v>NOKIA</v>
          </cell>
        </row>
        <row r="420">
          <cell r="B420" t="str">
            <v>NRO_123</v>
          </cell>
          <cell r="H420" t="str">
            <v>Huawei</v>
          </cell>
        </row>
        <row r="421">
          <cell r="B421" t="str">
            <v>EST_124</v>
          </cell>
          <cell r="H421" t="str">
            <v>ZTE</v>
          </cell>
        </row>
        <row r="422">
          <cell r="B422" t="str">
            <v>ADM_130</v>
          </cell>
          <cell r="H422" t="str">
            <v>NOKIA</v>
          </cell>
        </row>
        <row r="423">
          <cell r="B423" t="str">
            <v>CTR_436</v>
          </cell>
          <cell r="H423" t="str">
            <v>NOKIA</v>
          </cell>
        </row>
        <row r="424">
          <cell r="B424" t="str">
            <v>NRO_023</v>
          </cell>
          <cell r="H424" t="str">
            <v>NOKIA</v>
          </cell>
        </row>
        <row r="425">
          <cell r="B425" t="str">
            <v>EST_018</v>
          </cell>
          <cell r="H425" t="str">
            <v>NOKIA</v>
          </cell>
        </row>
        <row r="426">
          <cell r="B426" t="str">
            <v>NRO_081</v>
          </cell>
          <cell r="H426" t="str">
            <v>NOKIA</v>
          </cell>
        </row>
        <row r="427">
          <cell r="B427" t="str">
            <v>EST_096</v>
          </cell>
          <cell r="H427" t="str">
            <v>NOKIA</v>
          </cell>
        </row>
        <row r="428">
          <cell r="B428" t="str">
            <v>CTR_177</v>
          </cell>
          <cell r="H428" t="str">
            <v>NOKIA</v>
          </cell>
        </row>
        <row r="429">
          <cell r="B429" t="str">
            <v>OST_046</v>
          </cell>
          <cell r="H429" t="str">
            <v>Huawei</v>
          </cell>
        </row>
        <row r="430">
          <cell r="B430" t="str">
            <v>NRO_259</v>
          </cell>
          <cell r="H430" t="str">
            <v>NOKIA</v>
          </cell>
        </row>
        <row r="431">
          <cell r="B431" t="str">
            <v>CTR_300</v>
          </cell>
          <cell r="H431" t="str">
            <v>NOKIA</v>
          </cell>
        </row>
        <row r="432">
          <cell r="B432" t="str">
            <v>ADM_100</v>
          </cell>
          <cell r="H432" t="str">
            <v>NOKIA</v>
          </cell>
        </row>
        <row r="433">
          <cell r="B433" t="str">
            <v>NRO_091</v>
          </cell>
          <cell r="H433" t="str">
            <v>NOKIA</v>
          </cell>
        </row>
        <row r="434">
          <cell r="B434" t="str">
            <v>NRD_015</v>
          </cell>
          <cell r="H434" t="str">
            <v>NOKIA</v>
          </cell>
        </row>
        <row r="435">
          <cell r="B435" t="str">
            <v>NRO_238</v>
          </cell>
          <cell r="H435" t="str">
            <v>NOKIA</v>
          </cell>
        </row>
        <row r="436">
          <cell r="B436" t="str">
            <v>EXN_024</v>
          </cell>
          <cell r="H436" t="str">
            <v>NOKIA</v>
          </cell>
        </row>
        <row r="437">
          <cell r="B437" t="str">
            <v>NRO_005</v>
          </cell>
          <cell r="H437" t="str">
            <v>NOKIA</v>
          </cell>
        </row>
        <row r="438">
          <cell r="B438" t="str">
            <v>LIT_134</v>
          </cell>
          <cell r="H438" t="str">
            <v>NOKIA</v>
          </cell>
        </row>
        <row r="439">
          <cell r="B439" t="str">
            <v>LIT_136</v>
          </cell>
          <cell r="H439" t="str">
            <v>NOKIA</v>
          </cell>
        </row>
        <row r="440">
          <cell r="B440" t="str">
            <v>CTR_560</v>
          </cell>
          <cell r="H440" t="str">
            <v>ZTE</v>
          </cell>
        </row>
        <row r="441">
          <cell r="B441" t="str">
            <v>OST_214</v>
          </cell>
          <cell r="H441" t="str">
            <v>Huawei</v>
          </cell>
        </row>
        <row r="442">
          <cell r="B442" t="str">
            <v>ADM_033</v>
          </cell>
          <cell r="H442" t="str">
            <v>Huawei</v>
          </cell>
        </row>
        <row r="443">
          <cell r="B443" t="str">
            <v>NRO_041</v>
          </cell>
          <cell r="H443" t="str">
            <v>NOKIA</v>
          </cell>
        </row>
        <row r="444">
          <cell r="B444" t="str">
            <v>ADM_015</v>
          </cell>
          <cell r="H444" t="str">
            <v>NOKIA</v>
          </cell>
        </row>
        <row r="445">
          <cell r="B445" t="str">
            <v>CTR_301</v>
          </cell>
          <cell r="H445" t="str">
            <v>NOKIA</v>
          </cell>
        </row>
        <row r="446">
          <cell r="B446" t="str">
            <v>EXN_356</v>
          </cell>
          <cell r="H446" t="str">
            <v>Huawei</v>
          </cell>
        </row>
        <row r="447">
          <cell r="B447" t="str">
            <v>ADM_141</v>
          </cell>
          <cell r="H447" t="str">
            <v>NOKIA</v>
          </cell>
        </row>
        <row r="448">
          <cell r="B448" t="str">
            <v>EXN_250</v>
          </cell>
          <cell r="H448" t="str">
            <v>Huawei</v>
          </cell>
        </row>
        <row r="449">
          <cell r="B449" t="str">
            <v>SUD_163</v>
          </cell>
          <cell r="H449" t="str">
            <v>NOKIA</v>
          </cell>
        </row>
        <row r="450">
          <cell r="B450" t="str">
            <v>SUD_205</v>
          </cell>
          <cell r="H450" t="str">
            <v>NOKIA</v>
          </cell>
        </row>
        <row r="451">
          <cell r="B451" t="str">
            <v>NRD_188</v>
          </cell>
          <cell r="H451" t="str">
            <v>Huawei</v>
          </cell>
        </row>
        <row r="452">
          <cell r="B452" t="str">
            <v>SUD_159</v>
          </cell>
          <cell r="H452" t="str">
            <v>NOKIA</v>
          </cell>
        </row>
        <row r="453">
          <cell r="B453" t="str">
            <v>CTR_269</v>
          </cell>
          <cell r="H453" t="str">
            <v>ZTE</v>
          </cell>
        </row>
        <row r="454">
          <cell r="B454" t="str">
            <v>OST_115</v>
          </cell>
          <cell r="H454" t="str">
            <v>NOKIA</v>
          </cell>
        </row>
        <row r="455">
          <cell r="B455" t="str">
            <v>LIT_462</v>
          </cell>
          <cell r="H455" t="str">
            <v>NOKIA</v>
          </cell>
        </row>
        <row r="456">
          <cell r="B456" t="str">
            <v>EXN_224</v>
          </cell>
          <cell r="H456" t="str">
            <v>NOKIA</v>
          </cell>
        </row>
        <row r="457">
          <cell r="B457" t="str">
            <v>CTR_406</v>
          </cell>
          <cell r="H457" t="str">
            <v>NOKIA</v>
          </cell>
        </row>
        <row r="458">
          <cell r="B458" t="str">
            <v>ADM_122</v>
          </cell>
          <cell r="H458" t="str">
            <v>NOKIA</v>
          </cell>
        </row>
        <row r="459">
          <cell r="B459" t="str">
            <v>NRD_153</v>
          </cell>
          <cell r="H459" t="str">
            <v>NOKIA</v>
          </cell>
        </row>
        <row r="460">
          <cell r="B460" t="str">
            <v>CTR_1055</v>
          </cell>
          <cell r="H460" t="str">
            <v>ZTE</v>
          </cell>
        </row>
        <row r="461">
          <cell r="B461" t="str">
            <v>LIT_073</v>
          </cell>
          <cell r="H461" t="str">
            <v>ZTE</v>
          </cell>
        </row>
        <row r="462">
          <cell r="B462" t="str">
            <v>LIT_125</v>
          </cell>
          <cell r="H462" t="str">
            <v>ZTE</v>
          </cell>
        </row>
        <row r="463">
          <cell r="B463" t="str">
            <v>CTR_487</v>
          </cell>
          <cell r="H463" t="str">
            <v>ZTE</v>
          </cell>
        </row>
        <row r="464">
          <cell r="B464" t="str">
            <v>LIT_212</v>
          </cell>
          <cell r="H464" t="str">
            <v>NOKIA</v>
          </cell>
        </row>
        <row r="465">
          <cell r="B465" t="str">
            <v>SUO_234</v>
          </cell>
          <cell r="H465" t="str">
            <v>Huawei</v>
          </cell>
        </row>
        <row r="466">
          <cell r="B466" t="str">
            <v>SUD_161</v>
          </cell>
          <cell r="H466" t="str">
            <v>NOKIA</v>
          </cell>
        </row>
        <row r="467">
          <cell r="B467" t="str">
            <v>SUO_150</v>
          </cell>
          <cell r="H467" t="str">
            <v>NOKIA</v>
          </cell>
        </row>
        <row r="468">
          <cell r="B468" t="str">
            <v>SUD_257</v>
          </cell>
          <cell r="H468" t="str">
            <v>NOKIA</v>
          </cell>
        </row>
        <row r="469">
          <cell r="B469" t="str">
            <v>CTR_076</v>
          </cell>
          <cell r="H469" t="str">
            <v>ZTE</v>
          </cell>
        </row>
        <row r="470">
          <cell r="B470" t="str">
            <v>ADM_068</v>
          </cell>
          <cell r="H470" t="str">
            <v>NOKIA</v>
          </cell>
        </row>
        <row r="471">
          <cell r="B471" t="str">
            <v>NRD_152</v>
          </cell>
          <cell r="H471" t="str">
            <v>NOKIA</v>
          </cell>
        </row>
        <row r="472">
          <cell r="B472" t="str">
            <v>CTR_661</v>
          </cell>
          <cell r="H472" t="str">
            <v>ZTE</v>
          </cell>
        </row>
        <row r="473">
          <cell r="B473" t="str">
            <v>LIT_033</v>
          </cell>
          <cell r="H473" t="str">
            <v>ZTE</v>
          </cell>
        </row>
        <row r="474">
          <cell r="B474" t="str">
            <v>LIT_642</v>
          </cell>
          <cell r="H474" t="str">
            <v>ZTE</v>
          </cell>
        </row>
        <row r="475">
          <cell r="B475" t="str">
            <v>CTR_784</v>
          </cell>
          <cell r="H475" t="str">
            <v>NOKIA</v>
          </cell>
        </row>
        <row r="476">
          <cell r="B476" t="str">
            <v>CTR_038</v>
          </cell>
          <cell r="H476" t="str">
            <v>ZTE</v>
          </cell>
        </row>
        <row r="477">
          <cell r="B477" t="str">
            <v>CTR_576</v>
          </cell>
          <cell r="H477" t="str">
            <v>ZTE</v>
          </cell>
        </row>
        <row r="478">
          <cell r="B478" t="str">
            <v>ADM_021</v>
          </cell>
          <cell r="H478" t="str">
            <v>NOKIA</v>
          </cell>
        </row>
        <row r="479">
          <cell r="B479" t="str">
            <v>CTR_196</v>
          </cell>
          <cell r="H479" t="str">
            <v>ZTE</v>
          </cell>
        </row>
        <row r="480">
          <cell r="B480" t="str">
            <v>OST_172</v>
          </cell>
          <cell r="H480" t="str">
            <v>Huawei</v>
          </cell>
        </row>
        <row r="481">
          <cell r="B481" t="str">
            <v>LIT_442</v>
          </cell>
          <cell r="H481" t="str">
            <v>ZTE</v>
          </cell>
        </row>
        <row r="482">
          <cell r="B482" t="str">
            <v>EXN_029</v>
          </cell>
          <cell r="H482" t="str">
            <v>NOKIA</v>
          </cell>
        </row>
        <row r="483">
          <cell r="B483" t="str">
            <v>LIT_420</v>
          </cell>
          <cell r="H483" t="str">
            <v>ZTE</v>
          </cell>
        </row>
        <row r="484">
          <cell r="B484" t="str">
            <v>CTR_210</v>
          </cell>
          <cell r="H484" t="str">
            <v>ZTE</v>
          </cell>
        </row>
        <row r="485">
          <cell r="B485" t="str">
            <v>OST_093</v>
          </cell>
          <cell r="H485" t="str">
            <v>NOKIA</v>
          </cell>
        </row>
        <row r="486">
          <cell r="B486" t="str">
            <v>EST_013</v>
          </cell>
          <cell r="H486" t="str">
            <v>NOKIA</v>
          </cell>
        </row>
        <row r="487">
          <cell r="B487" t="str">
            <v>SUD_120</v>
          </cell>
          <cell r="H487" t="str">
            <v>NOKIA</v>
          </cell>
        </row>
        <row r="488">
          <cell r="B488" t="str">
            <v>ADM_045</v>
          </cell>
          <cell r="H488" t="str">
            <v>NOKIA</v>
          </cell>
        </row>
        <row r="489">
          <cell r="B489" t="str">
            <v>ADM_138</v>
          </cell>
          <cell r="H489" t="str">
            <v>NOKIA</v>
          </cell>
        </row>
        <row r="490">
          <cell r="B490" t="str">
            <v>CTR_010</v>
          </cell>
          <cell r="H490" t="str">
            <v>ZTE</v>
          </cell>
        </row>
        <row r="491">
          <cell r="B491" t="str">
            <v>EXN_010</v>
          </cell>
          <cell r="H491" t="str">
            <v>Huawei</v>
          </cell>
        </row>
        <row r="492">
          <cell r="B492" t="str">
            <v>CTR_369</v>
          </cell>
          <cell r="H492" t="str">
            <v>ZTE</v>
          </cell>
        </row>
        <row r="493">
          <cell r="B493" t="str">
            <v>ADM_133</v>
          </cell>
          <cell r="H493" t="str">
            <v>NOKIA</v>
          </cell>
        </row>
        <row r="494">
          <cell r="B494" t="str">
            <v>SUD_222</v>
          </cell>
          <cell r="H494" t="str">
            <v>NOKIA</v>
          </cell>
        </row>
        <row r="495">
          <cell r="B495" t="str">
            <v>CTR_285</v>
          </cell>
          <cell r="H495" t="str">
            <v>ZTE</v>
          </cell>
        </row>
        <row r="496">
          <cell r="B496" t="str">
            <v>ADM_149</v>
          </cell>
          <cell r="H496" t="str">
            <v>NOKIA</v>
          </cell>
        </row>
        <row r="497">
          <cell r="B497" t="str">
            <v>CTR_466</v>
          </cell>
          <cell r="H497" t="str">
            <v>ZTE</v>
          </cell>
        </row>
        <row r="498">
          <cell r="B498" t="str">
            <v>SUD_092</v>
          </cell>
          <cell r="H498" t="str">
            <v>ZTE</v>
          </cell>
        </row>
        <row r="499">
          <cell r="B499" t="str">
            <v>ADM_042</v>
          </cell>
          <cell r="H499" t="str">
            <v>NOKIA</v>
          </cell>
        </row>
        <row r="500">
          <cell r="B500" t="str">
            <v>CTR_389</v>
          </cell>
          <cell r="H500" t="str">
            <v>ZTE</v>
          </cell>
        </row>
        <row r="501">
          <cell r="B501" t="str">
            <v>CTR_029</v>
          </cell>
          <cell r="H501" t="str">
            <v>ZTE</v>
          </cell>
        </row>
        <row r="502">
          <cell r="B502" t="str">
            <v>CTR_035</v>
          </cell>
          <cell r="H502" t="str">
            <v>ZTE</v>
          </cell>
        </row>
        <row r="503">
          <cell r="B503" t="str">
            <v>SUO_183</v>
          </cell>
          <cell r="H503" t="str">
            <v>Huawei</v>
          </cell>
        </row>
        <row r="504">
          <cell r="B504" t="str">
            <v>NRO_253</v>
          </cell>
          <cell r="H504" t="str">
            <v>Huawei</v>
          </cell>
        </row>
        <row r="505">
          <cell r="B505" t="str">
            <v>NRO_227</v>
          </cell>
          <cell r="H505" t="str">
            <v>Huawei</v>
          </cell>
        </row>
        <row r="506">
          <cell r="B506" t="str">
            <v>EST_122</v>
          </cell>
          <cell r="H506" t="str">
            <v>NOKIA</v>
          </cell>
        </row>
        <row r="507">
          <cell r="B507" t="str">
            <v>ADM_041</v>
          </cell>
          <cell r="H507" t="str">
            <v>NOKIA</v>
          </cell>
        </row>
        <row r="508">
          <cell r="B508" t="str">
            <v>SUD_226</v>
          </cell>
          <cell r="H508" t="str">
            <v>NOKIA</v>
          </cell>
        </row>
        <row r="509">
          <cell r="B509" t="str">
            <v>NRO_093</v>
          </cell>
          <cell r="H509" t="str">
            <v>NOKIA</v>
          </cell>
        </row>
        <row r="510">
          <cell r="B510" t="str">
            <v>EST_053</v>
          </cell>
          <cell r="H510" t="str">
            <v>NOKIA</v>
          </cell>
        </row>
        <row r="511">
          <cell r="B511" t="str">
            <v>ADM_065</v>
          </cell>
          <cell r="H511" t="str">
            <v>NOKIA</v>
          </cell>
        </row>
        <row r="512">
          <cell r="B512" t="str">
            <v>ADM_052</v>
          </cell>
          <cell r="H512" t="str">
            <v>NOKIA</v>
          </cell>
        </row>
        <row r="513">
          <cell r="B513" t="str">
            <v>ADM_063</v>
          </cell>
          <cell r="H513" t="str">
            <v>NOKIA</v>
          </cell>
        </row>
        <row r="514">
          <cell r="B514" t="str">
            <v>EXN_085</v>
          </cell>
          <cell r="H514" t="str">
            <v>Huawei</v>
          </cell>
        </row>
        <row r="515">
          <cell r="B515" t="str">
            <v>EXN_049</v>
          </cell>
          <cell r="H515" t="str">
            <v>NOKIA</v>
          </cell>
        </row>
        <row r="516">
          <cell r="B516" t="str">
            <v>OST_158</v>
          </cell>
          <cell r="H516" t="str">
            <v>NOKIA</v>
          </cell>
        </row>
        <row r="517">
          <cell r="B517" t="str">
            <v>NRO_098</v>
          </cell>
          <cell r="H517" t="str">
            <v>NOKIA</v>
          </cell>
        </row>
        <row r="518">
          <cell r="B518" t="str">
            <v>NRD_154</v>
          </cell>
          <cell r="H518" t="str">
            <v>NOKIA</v>
          </cell>
        </row>
        <row r="519">
          <cell r="B519" t="str">
            <v>NRO_039</v>
          </cell>
          <cell r="H519" t="str">
            <v>NOKIA</v>
          </cell>
        </row>
        <row r="520">
          <cell r="B520" t="str">
            <v>EXN_034</v>
          </cell>
          <cell r="H520" t="str">
            <v>NOKIA</v>
          </cell>
        </row>
        <row r="521">
          <cell r="B521" t="str">
            <v>SUO_238</v>
          </cell>
          <cell r="H521" t="str">
            <v>Huawei</v>
          </cell>
        </row>
        <row r="522">
          <cell r="B522" t="str">
            <v>EXN_041</v>
          </cell>
          <cell r="H522" t="str">
            <v>NOKIA</v>
          </cell>
        </row>
        <row r="523">
          <cell r="B523" t="str">
            <v>EXN_161</v>
          </cell>
          <cell r="H523" t="str">
            <v>NOKIA</v>
          </cell>
        </row>
        <row r="524">
          <cell r="B524" t="str">
            <v>LIT_630</v>
          </cell>
          <cell r="H524" t="str">
            <v>ZTE</v>
          </cell>
        </row>
        <row r="525">
          <cell r="B525" t="str">
            <v>EXN_171</v>
          </cell>
          <cell r="H525" t="str">
            <v>NOKIA</v>
          </cell>
        </row>
        <row r="526">
          <cell r="B526" t="str">
            <v>NRO_246</v>
          </cell>
          <cell r="H526" t="str">
            <v>NOKIA</v>
          </cell>
        </row>
        <row r="527">
          <cell r="B527" t="str">
            <v>NRO_018</v>
          </cell>
          <cell r="H527" t="str">
            <v>NOKIA</v>
          </cell>
        </row>
        <row r="528">
          <cell r="B528" t="str">
            <v>NRO_024</v>
          </cell>
          <cell r="H528" t="str">
            <v>NOKIA</v>
          </cell>
        </row>
        <row r="529">
          <cell r="B529" t="str">
            <v>NRO_101</v>
          </cell>
          <cell r="H529" t="str">
            <v>NOKIA</v>
          </cell>
        </row>
        <row r="530">
          <cell r="B530" t="str">
            <v>LIT_037</v>
          </cell>
          <cell r="H530" t="str">
            <v>ZTE</v>
          </cell>
        </row>
        <row r="531">
          <cell r="B531" t="str">
            <v>LIT_856</v>
          </cell>
          <cell r="H531" t="str">
            <v>ZTE</v>
          </cell>
        </row>
        <row r="532">
          <cell r="B532" t="str">
            <v>LIT_398</v>
          </cell>
          <cell r="H532" t="str">
            <v>ZTE</v>
          </cell>
        </row>
        <row r="533">
          <cell r="B533" t="str">
            <v>LIT_344</v>
          </cell>
          <cell r="H533" t="str">
            <v>ZTE</v>
          </cell>
        </row>
        <row r="534">
          <cell r="B534" t="str">
            <v>LIT_401</v>
          </cell>
          <cell r="H534" t="str">
            <v>ZTE</v>
          </cell>
        </row>
        <row r="535">
          <cell r="B535" t="str">
            <v>LIT_365</v>
          </cell>
          <cell r="H535" t="str">
            <v>ZTE</v>
          </cell>
        </row>
        <row r="536">
          <cell r="B536" t="str">
            <v>LIT_056</v>
          </cell>
          <cell r="H536" t="str">
            <v>ZTE</v>
          </cell>
        </row>
        <row r="537">
          <cell r="B537" t="str">
            <v>LIT_164</v>
          </cell>
          <cell r="H537" t="str">
            <v>ZTE</v>
          </cell>
        </row>
        <row r="538">
          <cell r="B538" t="str">
            <v>LIT_775</v>
          </cell>
          <cell r="H538" t="str">
            <v>ZTE</v>
          </cell>
        </row>
        <row r="539">
          <cell r="B539" t="str">
            <v>LIT_024</v>
          </cell>
          <cell r="H539" t="str">
            <v>ZTE</v>
          </cell>
        </row>
        <row r="540">
          <cell r="B540" t="str">
            <v>LIT_160</v>
          </cell>
          <cell r="H540" t="str">
            <v>ZTE</v>
          </cell>
        </row>
        <row r="541">
          <cell r="B541" t="str">
            <v>LIT_264</v>
          </cell>
          <cell r="H541" t="str">
            <v>ZTE</v>
          </cell>
        </row>
        <row r="542">
          <cell r="B542" t="str">
            <v>LIT_221</v>
          </cell>
          <cell r="H542" t="str">
            <v>ZTE</v>
          </cell>
        </row>
        <row r="543">
          <cell r="B543" t="str">
            <v>OST_293</v>
          </cell>
          <cell r="H543" t="str">
            <v>NOKIA</v>
          </cell>
        </row>
        <row r="544">
          <cell r="B544" t="str">
            <v>LIT_730</v>
          </cell>
          <cell r="H544" t="str">
            <v>ZTE</v>
          </cell>
        </row>
        <row r="545">
          <cell r="B545" t="str">
            <v>NRO_009</v>
          </cell>
          <cell r="H545" t="str">
            <v>NOKIA</v>
          </cell>
        </row>
        <row r="546">
          <cell r="B546" t="str">
            <v>LIT_490</v>
          </cell>
          <cell r="H546" t="str">
            <v>ZTE</v>
          </cell>
        </row>
        <row r="547">
          <cell r="B547" t="str">
            <v>LIT_265</v>
          </cell>
          <cell r="H547" t="str">
            <v>ZTE</v>
          </cell>
        </row>
        <row r="548">
          <cell r="B548" t="str">
            <v>LIT_373</v>
          </cell>
          <cell r="H548" t="str">
            <v>ZTE</v>
          </cell>
        </row>
        <row r="549">
          <cell r="B549" t="str">
            <v>LIT_732</v>
          </cell>
          <cell r="H549" t="str">
            <v>ZTE</v>
          </cell>
        </row>
        <row r="550">
          <cell r="B550" t="str">
            <v>LIT_397</v>
          </cell>
          <cell r="H550" t="str">
            <v>ZTE</v>
          </cell>
        </row>
        <row r="551">
          <cell r="B551" t="str">
            <v>LIT_827</v>
          </cell>
          <cell r="H551" t="str">
            <v>ZTE</v>
          </cell>
        </row>
        <row r="552">
          <cell r="B552" t="str">
            <v>LIT_080</v>
          </cell>
          <cell r="H552" t="str">
            <v>ZTE</v>
          </cell>
        </row>
        <row r="553">
          <cell r="B553" t="str">
            <v>LIT_285</v>
          </cell>
          <cell r="H553" t="str">
            <v>ZTE</v>
          </cell>
        </row>
        <row r="554">
          <cell r="B554" t="str">
            <v>LIT_248</v>
          </cell>
          <cell r="H554" t="str">
            <v>ZTE</v>
          </cell>
        </row>
        <row r="555">
          <cell r="B555" t="str">
            <v>LIT_276</v>
          </cell>
          <cell r="H555" t="str">
            <v>ZTE</v>
          </cell>
        </row>
        <row r="556">
          <cell r="B556" t="str">
            <v>LIT_851</v>
          </cell>
          <cell r="H556" t="str">
            <v>ZTE</v>
          </cell>
        </row>
        <row r="557">
          <cell r="B557" t="str">
            <v>CTR_599</v>
          </cell>
          <cell r="H557" t="str">
            <v>ZTE</v>
          </cell>
        </row>
        <row r="558">
          <cell r="B558" t="str">
            <v>LIT_576</v>
          </cell>
          <cell r="H558" t="str">
            <v>ZTE</v>
          </cell>
        </row>
        <row r="559">
          <cell r="B559" t="str">
            <v>LIT_432</v>
          </cell>
          <cell r="H559" t="str">
            <v>ZTE</v>
          </cell>
        </row>
        <row r="560">
          <cell r="B560" t="str">
            <v>NRO_021</v>
          </cell>
          <cell r="H560" t="str">
            <v>NOKIA</v>
          </cell>
        </row>
        <row r="561">
          <cell r="B561" t="str">
            <v>LIT_619</v>
          </cell>
          <cell r="H561" t="str">
            <v>ZTE</v>
          </cell>
        </row>
        <row r="562">
          <cell r="B562" t="str">
            <v>LIT_210</v>
          </cell>
          <cell r="H562" t="str">
            <v>ZTE</v>
          </cell>
        </row>
        <row r="563">
          <cell r="B563" t="str">
            <v>LIT_376</v>
          </cell>
          <cell r="H563" t="str">
            <v>ZTE</v>
          </cell>
        </row>
        <row r="564">
          <cell r="B564" t="str">
            <v>NRO_044</v>
          </cell>
          <cell r="H564" t="str">
            <v>NOKIA</v>
          </cell>
        </row>
        <row r="565">
          <cell r="B565" t="str">
            <v>LIT_652</v>
          </cell>
          <cell r="H565" t="str">
            <v>ZTE</v>
          </cell>
        </row>
        <row r="566">
          <cell r="B566" t="str">
            <v>LIT_010</v>
          </cell>
          <cell r="H566" t="str">
            <v>ZTE</v>
          </cell>
        </row>
        <row r="567">
          <cell r="B567" t="str">
            <v>NRO_218</v>
          </cell>
          <cell r="H567" t="str">
            <v>NOKIA</v>
          </cell>
        </row>
        <row r="568">
          <cell r="B568" t="str">
            <v>LIT_224</v>
          </cell>
          <cell r="H568" t="str">
            <v>ZTE</v>
          </cell>
        </row>
        <row r="569">
          <cell r="B569" t="str">
            <v>LIT_837</v>
          </cell>
          <cell r="H569" t="str">
            <v>ZTE</v>
          </cell>
        </row>
        <row r="570">
          <cell r="B570" t="str">
            <v>LIT_671</v>
          </cell>
          <cell r="H570" t="str">
            <v>ZTE</v>
          </cell>
        </row>
        <row r="571">
          <cell r="B571" t="str">
            <v>CTR_097</v>
          </cell>
          <cell r="H571" t="str">
            <v>NOKIA</v>
          </cell>
        </row>
        <row r="572">
          <cell r="B572" t="str">
            <v>NRD_059</v>
          </cell>
          <cell r="H572" t="str">
            <v>NOKIA</v>
          </cell>
        </row>
        <row r="573">
          <cell r="B573" t="str">
            <v>NRO_233</v>
          </cell>
          <cell r="H573" t="str">
            <v>NOKIA</v>
          </cell>
        </row>
        <row r="574">
          <cell r="B574" t="str">
            <v>NRO_236</v>
          </cell>
          <cell r="H574" t="str">
            <v>NOKIA</v>
          </cell>
        </row>
        <row r="575">
          <cell r="B575" t="str">
            <v>CTR_276</v>
          </cell>
          <cell r="H575" t="str">
            <v>ZTE</v>
          </cell>
        </row>
        <row r="576">
          <cell r="B576" t="str">
            <v>ADM_144</v>
          </cell>
          <cell r="H576" t="str">
            <v>NOKIA</v>
          </cell>
        </row>
        <row r="577">
          <cell r="B577" t="str">
            <v>LIT_751</v>
          </cell>
          <cell r="H577" t="str">
            <v>ZTE</v>
          </cell>
        </row>
        <row r="578">
          <cell r="B578" t="str">
            <v>EXN_002</v>
          </cell>
          <cell r="H578" t="str">
            <v>Huawei</v>
          </cell>
        </row>
        <row r="579">
          <cell r="B579" t="str">
            <v>EST_042</v>
          </cell>
          <cell r="H579" t="str">
            <v>NOKIA</v>
          </cell>
        </row>
        <row r="580">
          <cell r="B580" t="str">
            <v>NRO_231</v>
          </cell>
          <cell r="H580" t="str">
            <v>NOKIA</v>
          </cell>
        </row>
        <row r="581">
          <cell r="B581" t="str">
            <v>ADM_128</v>
          </cell>
          <cell r="H581" t="str">
            <v>NOKIA</v>
          </cell>
        </row>
        <row r="582">
          <cell r="B582" t="str">
            <v>LIT_444</v>
          </cell>
          <cell r="H582" t="str">
            <v>ZTE</v>
          </cell>
        </row>
        <row r="583">
          <cell r="B583" t="str">
            <v>CTR_546</v>
          </cell>
          <cell r="H583" t="str">
            <v>NOKIA</v>
          </cell>
        </row>
        <row r="584">
          <cell r="B584" t="str">
            <v>EST_048</v>
          </cell>
          <cell r="H584" t="str">
            <v>NOKIA</v>
          </cell>
        </row>
        <row r="585">
          <cell r="B585" t="str">
            <v>SUO_165</v>
          </cell>
          <cell r="H585" t="str">
            <v>NOKIA</v>
          </cell>
        </row>
        <row r="586">
          <cell r="B586" t="str">
            <v>CTR_547</v>
          </cell>
          <cell r="H586" t="str">
            <v>NOKIA</v>
          </cell>
        </row>
        <row r="587">
          <cell r="B587" t="str">
            <v>SUO_230</v>
          </cell>
          <cell r="H587" t="str">
            <v>Huawei</v>
          </cell>
        </row>
        <row r="588">
          <cell r="B588" t="str">
            <v>SUO_006</v>
          </cell>
          <cell r="H588" t="str">
            <v>Huawei</v>
          </cell>
        </row>
        <row r="589">
          <cell r="B589" t="str">
            <v>SUO_125</v>
          </cell>
          <cell r="H589" t="str">
            <v>Huawei</v>
          </cell>
        </row>
        <row r="590">
          <cell r="B590" t="str">
            <v>OST_224</v>
          </cell>
          <cell r="H590" t="str">
            <v>NOKIA</v>
          </cell>
        </row>
        <row r="591">
          <cell r="B591" t="str">
            <v>EST_041</v>
          </cell>
          <cell r="H591" t="str">
            <v>NOKIA</v>
          </cell>
        </row>
        <row r="592">
          <cell r="B592" t="str">
            <v>ADM_075</v>
          </cell>
          <cell r="H592" t="str">
            <v>NOKIA</v>
          </cell>
        </row>
        <row r="593">
          <cell r="B593" t="str">
            <v>SUD_003</v>
          </cell>
          <cell r="H593" t="str">
            <v>NOKIA</v>
          </cell>
        </row>
        <row r="594">
          <cell r="B594" t="str">
            <v>SUD_069</v>
          </cell>
          <cell r="H594" t="str">
            <v>NOKIA</v>
          </cell>
        </row>
        <row r="595">
          <cell r="B595" t="str">
            <v>OST_262</v>
          </cell>
          <cell r="H595" t="str">
            <v>NOKIA</v>
          </cell>
        </row>
        <row r="596">
          <cell r="B596" t="str">
            <v>SUO_220</v>
          </cell>
          <cell r="H596" t="str">
            <v>Huawei</v>
          </cell>
        </row>
        <row r="597">
          <cell r="B597" t="str">
            <v>NRD_088</v>
          </cell>
          <cell r="H597" t="str">
            <v>Huawei</v>
          </cell>
        </row>
        <row r="598">
          <cell r="B598" t="str">
            <v>OST_082</v>
          </cell>
          <cell r="H598" t="str">
            <v>Huawei</v>
          </cell>
        </row>
        <row r="599">
          <cell r="B599" t="str">
            <v>EST_014</v>
          </cell>
          <cell r="H599" t="str">
            <v>NOKIA</v>
          </cell>
        </row>
        <row r="600">
          <cell r="B600" t="str">
            <v>EXN_100</v>
          </cell>
          <cell r="H600" t="str">
            <v>NOKIA</v>
          </cell>
        </row>
        <row r="601">
          <cell r="B601" t="str">
            <v>CTR_181</v>
          </cell>
          <cell r="H601" t="str">
            <v>NOKIA</v>
          </cell>
        </row>
        <row r="602">
          <cell r="B602" t="str">
            <v>CTR_805</v>
          </cell>
          <cell r="H602" t="str">
            <v>ZTE</v>
          </cell>
        </row>
        <row r="603">
          <cell r="B603" t="str">
            <v>ADM_008</v>
          </cell>
          <cell r="H603" t="str">
            <v>NOKIA</v>
          </cell>
        </row>
        <row r="604">
          <cell r="B604" t="str">
            <v>OST_089</v>
          </cell>
          <cell r="H604" t="str">
            <v>NOKIA</v>
          </cell>
        </row>
        <row r="605">
          <cell r="B605" t="str">
            <v>OST_143</v>
          </cell>
          <cell r="H605" t="str">
            <v>NOKIA</v>
          </cell>
        </row>
        <row r="606">
          <cell r="B606" t="str">
            <v>OST_182</v>
          </cell>
          <cell r="H606" t="str">
            <v>NOKIA</v>
          </cell>
        </row>
        <row r="607">
          <cell r="B607" t="str">
            <v>OST_038</v>
          </cell>
          <cell r="H607" t="str">
            <v>NOKIA</v>
          </cell>
        </row>
        <row r="608">
          <cell r="B608" t="str">
            <v>OST_026</v>
          </cell>
          <cell r="H608" t="str">
            <v>NOKIA</v>
          </cell>
        </row>
        <row r="609">
          <cell r="B609" t="str">
            <v>CTR_838</v>
          </cell>
          <cell r="H609" t="str">
            <v>ZTE</v>
          </cell>
        </row>
        <row r="610">
          <cell r="B610" t="str">
            <v>SUD_015</v>
          </cell>
          <cell r="H610" t="str">
            <v>ZTE</v>
          </cell>
        </row>
        <row r="611">
          <cell r="B611" t="str">
            <v>CTR_409</v>
          </cell>
          <cell r="H611" t="str">
            <v>ZTE</v>
          </cell>
        </row>
        <row r="612">
          <cell r="B612" t="str">
            <v>CTR_563</v>
          </cell>
          <cell r="H612" t="str">
            <v>ZTE</v>
          </cell>
        </row>
        <row r="613">
          <cell r="B613" t="str">
            <v>LIT_062</v>
          </cell>
          <cell r="H613" t="str">
            <v>ZTE</v>
          </cell>
        </row>
        <row r="614">
          <cell r="B614" t="str">
            <v>LIT_648</v>
          </cell>
          <cell r="H614" t="str">
            <v>ZTE</v>
          </cell>
        </row>
        <row r="615">
          <cell r="B615" t="str">
            <v>SUO_216</v>
          </cell>
          <cell r="H615" t="str">
            <v>Huawei</v>
          </cell>
        </row>
        <row r="616">
          <cell r="B616" t="str">
            <v>SUO_222</v>
          </cell>
          <cell r="H616" t="str">
            <v>Huawei</v>
          </cell>
        </row>
        <row r="617">
          <cell r="B617" t="str">
            <v>CTR_947</v>
          </cell>
          <cell r="H617" t="str">
            <v>ZTE</v>
          </cell>
        </row>
        <row r="618">
          <cell r="B618" t="str">
            <v>CTR_941</v>
          </cell>
          <cell r="H618" t="str">
            <v>ZTE</v>
          </cell>
        </row>
        <row r="619">
          <cell r="B619" t="str">
            <v>EXN_174</v>
          </cell>
          <cell r="H619" t="str">
            <v>NOKIA</v>
          </cell>
        </row>
        <row r="620">
          <cell r="B620" t="str">
            <v>LIT_067</v>
          </cell>
          <cell r="H620" t="str">
            <v>ZTE</v>
          </cell>
        </row>
        <row r="621">
          <cell r="B621" t="str">
            <v>ADM_007</v>
          </cell>
          <cell r="H621" t="str">
            <v>Huawei</v>
          </cell>
        </row>
        <row r="622">
          <cell r="B622" t="str">
            <v>EXN_084</v>
          </cell>
          <cell r="H622" t="str">
            <v>Huawei</v>
          </cell>
        </row>
        <row r="623">
          <cell r="B623" t="str">
            <v>LIT_528</v>
          </cell>
          <cell r="H623" t="str">
            <v>ZTE</v>
          </cell>
        </row>
        <row r="624">
          <cell r="B624" t="str">
            <v>SUO_111</v>
          </cell>
          <cell r="H624" t="str">
            <v>Huawei</v>
          </cell>
        </row>
        <row r="625">
          <cell r="B625" t="str">
            <v>LIT_336</v>
          </cell>
          <cell r="H625" t="str">
            <v>ZTE</v>
          </cell>
        </row>
        <row r="626">
          <cell r="B626" t="str">
            <v>CTR_069</v>
          </cell>
          <cell r="H626" t="str">
            <v>ZTE</v>
          </cell>
        </row>
        <row r="627">
          <cell r="B627" t="str">
            <v>CTR_188</v>
          </cell>
          <cell r="H627" t="str">
            <v>NOKIA</v>
          </cell>
        </row>
        <row r="628">
          <cell r="B628" t="str">
            <v>SUD_014</v>
          </cell>
          <cell r="H628" t="str">
            <v>ZTE</v>
          </cell>
        </row>
        <row r="629">
          <cell r="B629" t="str">
            <v>OST_239</v>
          </cell>
          <cell r="H629" t="str">
            <v>Huawei</v>
          </cell>
        </row>
        <row r="630">
          <cell r="B630" t="str">
            <v>ADM_048</v>
          </cell>
          <cell r="H630" t="str">
            <v>Huawei</v>
          </cell>
        </row>
        <row r="631">
          <cell r="B631" t="str">
            <v>LIT_083</v>
          </cell>
          <cell r="H631" t="str">
            <v>ZTE</v>
          </cell>
        </row>
        <row r="632">
          <cell r="B632" t="str">
            <v>EXN_241</v>
          </cell>
          <cell r="H632" t="str">
            <v>Huawei</v>
          </cell>
        </row>
        <row r="633">
          <cell r="B633" t="str">
            <v>OST_215</v>
          </cell>
          <cell r="H633" t="str">
            <v>NOKIA</v>
          </cell>
        </row>
        <row r="634">
          <cell r="B634" t="str">
            <v>NRO_128</v>
          </cell>
          <cell r="H634" t="str">
            <v>Huawei</v>
          </cell>
        </row>
        <row r="635">
          <cell r="B635" t="str">
            <v>EST_197</v>
          </cell>
          <cell r="H635" t="str">
            <v>ZTE</v>
          </cell>
        </row>
        <row r="636">
          <cell r="B636" t="str">
            <v>SUD_172</v>
          </cell>
          <cell r="H636" t="str">
            <v>ZTE</v>
          </cell>
        </row>
        <row r="637">
          <cell r="B637" t="str">
            <v>SUD_191</v>
          </cell>
          <cell r="H637" t="str">
            <v>ZTE</v>
          </cell>
        </row>
        <row r="638">
          <cell r="B638" t="str">
            <v>NRD_040</v>
          </cell>
          <cell r="H638" t="str">
            <v>Huawei</v>
          </cell>
        </row>
        <row r="639">
          <cell r="B639" t="str">
            <v>NRD_083</v>
          </cell>
          <cell r="H639" t="str">
            <v>Huawei</v>
          </cell>
        </row>
        <row r="640">
          <cell r="B640" t="str">
            <v>EXN_167</v>
          </cell>
          <cell r="H640" t="str">
            <v>NOKIA</v>
          </cell>
        </row>
        <row r="641">
          <cell r="B641" t="str">
            <v>NRD_146</v>
          </cell>
          <cell r="H641" t="str">
            <v>Huawei</v>
          </cell>
        </row>
        <row r="642">
          <cell r="B642" t="str">
            <v>EXN_114</v>
          </cell>
          <cell r="H642" t="str">
            <v>Huawei</v>
          </cell>
        </row>
        <row r="643">
          <cell r="B643" t="str">
            <v>EXN_012</v>
          </cell>
          <cell r="H643" t="str">
            <v>NOKIA</v>
          </cell>
        </row>
        <row r="644">
          <cell r="B644" t="str">
            <v>LIT_844</v>
          </cell>
          <cell r="H644" t="str">
            <v>ZTE</v>
          </cell>
        </row>
        <row r="645">
          <cell r="B645" t="str">
            <v>CTR_735</v>
          </cell>
          <cell r="H645" t="str">
            <v>ZTE</v>
          </cell>
        </row>
        <row r="646">
          <cell r="B646" t="str">
            <v>LIT_287</v>
          </cell>
          <cell r="H646" t="str">
            <v>ZTE</v>
          </cell>
        </row>
        <row r="647">
          <cell r="B647" t="str">
            <v>EXN_196</v>
          </cell>
          <cell r="H647" t="str">
            <v>Huawei</v>
          </cell>
        </row>
        <row r="648">
          <cell r="B648" t="str">
            <v>LIT_647</v>
          </cell>
          <cell r="H648" t="str">
            <v>ZTE</v>
          </cell>
        </row>
        <row r="649">
          <cell r="B649" t="str">
            <v>LIT_712</v>
          </cell>
          <cell r="H649" t="str">
            <v>ZTE</v>
          </cell>
        </row>
        <row r="650">
          <cell r="B650" t="str">
            <v>LIT_713</v>
          </cell>
          <cell r="H650" t="str">
            <v>ZTE</v>
          </cell>
        </row>
        <row r="651">
          <cell r="B651" t="str">
            <v>CTR_660</v>
          </cell>
          <cell r="H651" t="str">
            <v>ZTE</v>
          </cell>
        </row>
        <row r="652">
          <cell r="B652" t="str">
            <v>CTR_680</v>
          </cell>
          <cell r="H652" t="str">
            <v>ZTE</v>
          </cell>
        </row>
        <row r="653">
          <cell r="B653" t="str">
            <v>LIT_611</v>
          </cell>
          <cell r="H653" t="str">
            <v>ZTE</v>
          </cell>
        </row>
        <row r="654">
          <cell r="B654" t="str">
            <v>LIT_657</v>
          </cell>
          <cell r="H654" t="str">
            <v>ZTE</v>
          </cell>
        </row>
        <row r="655">
          <cell r="B655" t="str">
            <v>CTR_875</v>
          </cell>
          <cell r="H655" t="str">
            <v>ZTE</v>
          </cell>
        </row>
        <row r="656">
          <cell r="B656" t="str">
            <v>CTR_951</v>
          </cell>
          <cell r="H656" t="str">
            <v>ZTE</v>
          </cell>
        </row>
        <row r="657">
          <cell r="B657" t="str">
            <v>EXN_136</v>
          </cell>
          <cell r="H657" t="str">
            <v>NOKIA</v>
          </cell>
        </row>
        <row r="658">
          <cell r="B658" t="str">
            <v>CTR_659</v>
          </cell>
          <cell r="H658" t="str">
            <v>ZTE</v>
          </cell>
        </row>
        <row r="659">
          <cell r="B659" t="str">
            <v>CTR_953</v>
          </cell>
          <cell r="H659" t="str">
            <v>ZTE</v>
          </cell>
        </row>
        <row r="660">
          <cell r="B660" t="str">
            <v>CTR_872</v>
          </cell>
          <cell r="H660" t="str">
            <v>ZTE</v>
          </cell>
        </row>
        <row r="661">
          <cell r="B661" t="str">
            <v>CTR_866</v>
          </cell>
          <cell r="H661" t="str">
            <v>ZTE</v>
          </cell>
        </row>
        <row r="662">
          <cell r="B662" t="str">
            <v>SUD_083</v>
          </cell>
          <cell r="H662" t="str">
            <v>ZTE</v>
          </cell>
        </row>
        <row r="663">
          <cell r="B663" t="str">
            <v>OST_232</v>
          </cell>
          <cell r="H663" t="str">
            <v>Huawei</v>
          </cell>
        </row>
        <row r="664">
          <cell r="B664" t="str">
            <v>CTR_711</v>
          </cell>
          <cell r="H664" t="str">
            <v>ZTE</v>
          </cell>
        </row>
        <row r="665">
          <cell r="B665" t="str">
            <v>CTR_031</v>
          </cell>
          <cell r="H665" t="str">
            <v>ZTE</v>
          </cell>
        </row>
        <row r="666">
          <cell r="B666" t="str">
            <v>SUD_097</v>
          </cell>
          <cell r="H666" t="str">
            <v>ZTE</v>
          </cell>
        </row>
        <row r="667">
          <cell r="B667" t="str">
            <v>CTR_702</v>
          </cell>
          <cell r="H667" t="str">
            <v>ZTE</v>
          </cell>
        </row>
        <row r="668">
          <cell r="B668" t="str">
            <v>LIT_358</v>
          </cell>
          <cell r="H668" t="str">
            <v>ZTE</v>
          </cell>
        </row>
        <row r="669">
          <cell r="B669" t="str">
            <v>LIT_014</v>
          </cell>
          <cell r="H669" t="str">
            <v>ZTE</v>
          </cell>
        </row>
        <row r="670">
          <cell r="B670" t="str">
            <v>CTR_395</v>
          </cell>
          <cell r="H670" t="str">
            <v>ZTE</v>
          </cell>
        </row>
        <row r="671">
          <cell r="B671" t="str">
            <v>CTR_922</v>
          </cell>
          <cell r="H671" t="str">
            <v>ZTE</v>
          </cell>
        </row>
        <row r="672">
          <cell r="B672" t="str">
            <v>LIT_023</v>
          </cell>
          <cell r="H672" t="str">
            <v>ZTE</v>
          </cell>
        </row>
        <row r="673">
          <cell r="B673" t="str">
            <v>CTR_692</v>
          </cell>
          <cell r="H673" t="str">
            <v>ZTE</v>
          </cell>
        </row>
        <row r="674">
          <cell r="B674" t="str">
            <v>CTR_940</v>
          </cell>
          <cell r="H674" t="str">
            <v>ZTE</v>
          </cell>
        </row>
        <row r="675">
          <cell r="B675" t="str">
            <v>CTR_950</v>
          </cell>
          <cell r="H675" t="str">
            <v>ZTE</v>
          </cell>
        </row>
        <row r="676">
          <cell r="B676" t="str">
            <v>CTR_559</v>
          </cell>
          <cell r="H676" t="str">
            <v>ZTE</v>
          </cell>
        </row>
        <row r="677">
          <cell r="B677" t="str">
            <v>CTR_942</v>
          </cell>
          <cell r="H677" t="str">
            <v>ZTE</v>
          </cell>
        </row>
        <row r="678">
          <cell r="B678" t="str">
            <v>CTR_434</v>
          </cell>
          <cell r="H678" t="str">
            <v>NOKIA</v>
          </cell>
        </row>
        <row r="679">
          <cell r="B679" t="str">
            <v>CTR_874</v>
          </cell>
          <cell r="H679" t="str">
            <v>ZTE</v>
          </cell>
        </row>
        <row r="680">
          <cell r="B680" t="str">
            <v>OST_101</v>
          </cell>
          <cell r="H680" t="str">
            <v>Huawei</v>
          </cell>
        </row>
        <row r="681">
          <cell r="B681" t="str">
            <v>OST_205</v>
          </cell>
          <cell r="H681" t="str">
            <v>NOKIA</v>
          </cell>
        </row>
        <row r="682">
          <cell r="B682" t="str">
            <v>CTR_937</v>
          </cell>
          <cell r="H682" t="str">
            <v>ZTE</v>
          </cell>
        </row>
        <row r="683">
          <cell r="B683" t="str">
            <v>CTR_655</v>
          </cell>
          <cell r="H683" t="str">
            <v>ZTE</v>
          </cell>
        </row>
        <row r="684">
          <cell r="B684" t="str">
            <v>LIT_678</v>
          </cell>
          <cell r="H684" t="str">
            <v>ZTE</v>
          </cell>
        </row>
        <row r="685">
          <cell r="B685" t="str">
            <v>NRD_054</v>
          </cell>
          <cell r="H685" t="str">
            <v>Huawei</v>
          </cell>
        </row>
        <row r="686">
          <cell r="B686" t="str">
            <v>LIT_790</v>
          </cell>
          <cell r="H686" t="str">
            <v>ZTE</v>
          </cell>
        </row>
        <row r="687">
          <cell r="B687" t="str">
            <v>CTR_729</v>
          </cell>
          <cell r="H687" t="str">
            <v>ZTE</v>
          </cell>
        </row>
        <row r="688">
          <cell r="B688" t="str">
            <v>LIT_748</v>
          </cell>
          <cell r="H688" t="str">
            <v>ZTE</v>
          </cell>
        </row>
        <row r="689">
          <cell r="B689" t="str">
            <v>ADM_151</v>
          </cell>
          <cell r="H689" t="str">
            <v>Huawei</v>
          </cell>
        </row>
        <row r="690">
          <cell r="B690" t="str">
            <v>CTR_098</v>
          </cell>
          <cell r="H690" t="str">
            <v>NOKIA</v>
          </cell>
        </row>
        <row r="691">
          <cell r="B691" t="str">
            <v>LIT_082</v>
          </cell>
          <cell r="H691" t="str">
            <v>ZTE</v>
          </cell>
        </row>
        <row r="692">
          <cell r="B692" t="str">
            <v>CTR_209</v>
          </cell>
          <cell r="H692" t="str">
            <v>ZTE</v>
          </cell>
        </row>
        <row r="693">
          <cell r="B693" t="str">
            <v>CTR_662</v>
          </cell>
          <cell r="H693" t="str">
            <v>ZTE</v>
          </cell>
        </row>
        <row r="694">
          <cell r="B694" t="str">
            <v>LIT_527</v>
          </cell>
          <cell r="H694" t="str">
            <v>ZTE</v>
          </cell>
        </row>
        <row r="695">
          <cell r="B695" t="str">
            <v>CTR_721</v>
          </cell>
          <cell r="H695" t="str">
            <v>ZTE</v>
          </cell>
        </row>
        <row r="696">
          <cell r="B696" t="str">
            <v>CTR_882</v>
          </cell>
          <cell r="H696" t="str">
            <v>ZTE</v>
          </cell>
        </row>
        <row r="697">
          <cell r="B697" t="str">
            <v>LIT_340</v>
          </cell>
          <cell r="H697" t="str">
            <v>ZTE</v>
          </cell>
        </row>
        <row r="698">
          <cell r="B698" t="str">
            <v>LIT_339</v>
          </cell>
          <cell r="H698" t="str">
            <v>ZTE</v>
          </cell>
        </row>
        <row r="699">
          <cell r="B699" t="str">
            <v>CTR_543</v>
          </cell>
          <cell r="H699" t="str">
            <v>ZTE</v>
          </cell>
        </row>
        <row r="700">
          <cell r="B700" t="str">
            <v>CTR_385</v>
          </cell>
          <cell r="H700" t="str">
            <v>NOKIA</v>
          </cell>
        </row>
        <row r="701">
          <cell r="B701" t="str">
            <v>LIT_548</v>
          </cell>
          <cell r="H701" t="str">
            <v>ZTE</v>
          </cell>
        </row>
        <row r="702">
          <cell r="B702" t="str">
            <v>LIT_183</v>
          </cell>
          <cell r="H702" t="str">
            <v>ZTE</v>
          </cell>
        </row>
        <row r="703">
          <cell r="B703" t="str">
            <v>LIT_198</v>
          </cell>
          <cell r="H703" t="str">
            <v>ZTE</v>
          </cell>
        </row>
        <row r="704">
          <cell r="B704" t="str">
            <v>CTR_552</v>
          </cell>
          <cell r="H704" t="str">
            <v>ZTE</v>
          </cell>
        </row>
        <row r="705">
          <cell r="B705" t="str">
            <v>ADM_055</v>
          </cell>
          <cell r="H705" t="str">
            <v>NOKIA</v>
          </cell>
        </row>
        <row r="706">
          <cell r="B706" t="str">
            <v>SUD_111</v>
          </cell>
          <cell r="H706" t="str">
            <v>ZTE</v>
          </cell>
        </row>
        <row r="707">
          <cell r="B707" t="str">
            <v>SUD_124</v>
          </cell>
          <cell r="H707" t="str">
            <v>ZTE</v>
          </cell>
        </row>
        <row r="708">
          <cell r="B708" t="str">
            <v>SUD_160</v>
          </cell>
          <cell r="H708" t="str">
            <v>NOKIA</v>
          </cell>
        </row>
        <row r="709">
          <cell r="B709" t="str">
            <v>LIT_250</v>
          </cell>
          <cell r="H709" t="str">
            <v>ZTE</v>
          </cell>
        </row>
        <row r="710">
          <cell r="B710" t="str">
            <v>SUO_228</v>
          </cell>
          <cell r="H710" t="str">
            <v>Huawei</v>
          </cell>
        </row>
        <row r="711">
          <cell r="B711" t="str">
            <v>EXN_236</v>
          </cell>
          <cell r="H711" t="str">
            <v>Huawei</v>
          </cell>
        </row>
        <row r="712">
          <cell r="B712" t="str">
            <v>LIT_008</v>
          </cell>
          <cell r="H712" t="str">
            <v>ZTE</v>
          </cell>
        </row>
        <row r="713">
          <cell r="B713" t="str">
            <v>LIT_381</v>
          </cell>
          <cell r="H713" t="str">
            <v>ZTE</v>
          </cell>
        </row>
        <row r="714">
          <cell r="B714" t="str">
            <v>LIT_477</v>
          </cell>
          <cell r="H714" t="str">
            <v>ZTE</v>
          </cell>
        </row>
        <row r="715">
          <cell r="B715" t="str">
            <v>LIT_382</v>
          </cell>
          <cell r="H715" t="str">
            <v>ZTE</v>
          </cell>
        </row>
        <row r="716">
          <cell r="B716" t="str">
            <v>CTR_973</v>
          </cell>
          <cell r="H716" t="str">
            <v>ZTE</v>
          </cell>
        </row>
        <row r="717">
          <cell r="B717" t="str">
            <v>CTR_136</v>
          </cell>
          <cell r="H717" t="str">
            <v>ZTE</v>
          </cell>
        </row>
        <row r="718">
          <cell r="B718" t="str">
            <v>CTR_708</v>
          </cell>
          <cell r="H718" t="str">
            <v>ZTE</v>
          </cell>
        </row>
        <row r="719">
          <cell r="B719" t="str">
            <v>EXN_188</v>
          </cell>
          <cell r="H719" t="str">
            <v>Huawei</v>
          </cell>
        </row>
        <row r="720">
          <cell r="B720" t="str">
            <v>EXN_207</v>
          </cell>
          <cell r="H720" t="str">
            <v>NOKIA</v>
          </cell>
        </row>
        <row r="721">
          <cell r="B721" t="str">
            <v>CTR_698</v>
          </cell>
          <cell r="H721" t="str">
            <v>ZTE</v>
          </cell>
        </row>
        <row r="722">
          <cell r="B722" t="str">
            <v>LIT_615</v>
          </cell>
          <cell r="H722" t="str">
            <v>ZTE</v>
          </cell>
        </row>
        <row r="723">
          <cell r="B723" t="str">
            <v>LIT_614</v>
          </cell>
          <cell r="H723" t="str">
            <v>ZTE</v>
          </cell>
        </row>
        <row r="724">
          <cell r="B724" t="str">
            <v>CTR_773</v>
          </cell>
          <cell r="H724" t="str">
            <v>ZTE</v>
          </cell>
        </row>
        <row r="725">
          <cell r="B725" t="str">
            <v>CTR_478</v>
          </cell>
          <cell r="H725" t="str">
            <v>ZTE</v>
          </cell>
        </row>
        <row r="726">
          <cell r="B726" t="str">
            <v>CTR_477</v>
          </cell>
          <cell r="H726" t="str">
            <v>ZTE</v>
          </cell>
        </row>
        <row r="727">
          <cell r="B727" t="str">
            <v>LIT_426</v>
          </cell>
          <cell r="H727" t="str">
            <v>ZTE</v>
          </cell>
        </row>
        <row r="728">
          <cell r="B728" t="str">
            <v>LIT_427</v>
          </cell>
          <cell r="H728" t="str">
            <v>ZTE</v>
          </cell>
        </row>
        <row r="729">
          <cell r="B729" t="str">
            <v>SUD_264</v>
          </cell>
          <cell r="H729" t="str">
            <v>ZTE</v>
          </cell>
        </row>
        <row r="730">
          <cell r="B730" t="str">
            <v>LIT_653</v>
          </cell>
          <cell r="H730" t="str">
            <v>ZTE</v>
          </cell>
        </row>
        <row r="731">
          <cell r="B731" t="str">
            <v>LIT_697</v>
          </cell>
          <cell r="H731" t="str">
            <v>ZTE</v>
          </cell>
        </row>
        <row r="732">
          <cell r="B732" t="str">
            <v>CTR_199</v>
          </cell>
          <cell r="H732" t="str">
            <v>ZTE</v>
          </cell>
        </row>
        <row r="733">
          <cell r="B733" t="str">
            <v>LIT_731</v>
          </cell>
          <cell r="H733" t="str">
            <v>ZTE</v>
          </cell>
        </row>
        <row r="734">
          <cell r="B734" t="str">
            <v>LIT_202</v>
          </cell>
          <cell r="H734" t="str">
            <v>ZTE</v>
          </cell>
        </row>
        <row r="735">
          <cell r="B735" t="str">
            <v>CTR_716</v>
          </cell>
          <cell r="H735" t="str">
            <v>ZTE</v>
          </cell>
        </row>
        <row r="736">
          <cell r="B736" t="str">
            <v>CTR_274</v>
          </cell>
          <cell r="H736" t="str">
            <v>ZTE</v>
          </cell>
        </row>
        <row r="737">
          <cell r="B737" t="str">
            <v>NRD_260</v>
          </cell>
          <cell r="H737" t="str">
            <v>Huawei</v>
          </cell>
        </row>
        <row r="738">
          <cell r="B738" t="str">
            <v>LIT_525</v>
          </cell>
          <cell r="H738" t="str">
            <v>ZTE</v>
          </cell>
        </row>
        <row r="739">
          <cell r="B739" t="str">
            <v>SUO_237</v>
          </cell>
          <cell r="H739" t="str">
            <v>Huawei</v>
          </cell>
        </row>
        <row r="740">
          <cell r="B740" t="str">
            <v>LIT_725</v>
          </cell>
          <cell r="H740" t="str">
            <v>ZTE</v>
          </cell>
        </row>
        <row r="741">
          <cell r="B741" t="str">
            <v>LIT_726</v>
          </cell>
          <cell r="H741" t="str">
            <v>ZTE</v>
          </cell>
        </row>
        <row r="742">
          <cell r="B742" t="str">
            <v>LIT_582</v>
          </cell>
          <cell r="H742" t="str">
            <v>ZTE</v>
          </cell>
        </row>
        <row r="743">
          <cell r="B743" t="str">
            <v>ADM_156</v>
          </cell>
          <cell r="H743" t="str">
            <v>ZTE</v>
          </cell>
        </row>
        <row r="744">
          <cell r="B744" t="str">
            <v>LIT_742</v>
          </cell>
          <cell r="H744" t="str">
            <v>ZTE</v>
          </cell>
        </row>
        <row r="745">
          <cell r="B745" t="str">
            <v>CTR_657</v>
          </cell>
          <cell r="H745" t="str">
            <v>ZTE</v>
          </cell>
        </row>
        <row r="746">
          <cell r="B746" t="str">
            <v>NRD_137</v>
          </cell>
          <cell r="H746" t="str">
            <v>Huawei</v>
          </cell>
        </row>
        <row r="747">
          <cell r="B747" t="str">
            <v>CTR_646</v>
          </cell>
          <cell r="H747" t="str">
            <v>ZTE</v>
          </cell>
        </row>
        <row r="748">
          <cell r="B748" t="str">
            <v>LIT_703</v>
          </cell>
          <cell r="H748" t="str">
            <v>ZTE</v>
          </cell>
        </row>
        <row r="749">
          <cell r="B749" t="str">
            <v>EXN_115</v>
          </cell>
          <cell r="H749" t="str">
            <v>Huawei</v>
          </cell>
        </row>
        <row r="750">
          <cell r="B750" t="str">
            <v>NRO_122</v>
          </cell>
          <cell r="H750" t="str">
            <v>Huawei</v>
          </cell>
        </row>
        <row r="751">
          <cell r="B751" t="str">
            <v>LIT_736</v>
          </cell>
          <cell r="H751" t="str">
            <v>ZTE</v>
          </cell>
        </row>
        <row r="752">
          <cell r="B752" t="str">
            <v>LIT_185</v>
          </cell>
          <cell r="H752" t="str">
            <v>ZTE</v>
          </cell>
        </row>
        <row r="753">
          <cell r="B753" t="str">
            <v>CTR_597</v>
          </cell>
          <cell r="H753" t="str">
            <v>ZTE</v>
          </cell>
        </row>
        <row r="754">
          <cell r="B754" t="str">
            <v>CTR_100</v>
          </cell>
          <cell r="H754" t="str">
            <v>ZTE</v>
          </cell>
        </row>
        <row r="755">
          <cell r="B755" t="str">
            <v>EXN_238</v>
          </cell>
          <cell r="H755" t="str">
            <v>Huawei</v>
          </cell>
        </row>
        <row r="756">
          <cell r="B756" t="str">
            <v>LIT_617</v>
          </cell>
          <cell r="H756" t="str">
            <v>ZTE</v>
          </cell>
        </row>
        <row r="757">
          <cell r="B757" t="str">
            <v>EST_076</v>
          </cell>
          <cell r="H757" t="str">
            <v>NOKIA</v>
          </cell>
        </row>
        <row r="758">
          <cell r="B758" t="str">
            <v>CTR_719</v>
          </cell>
          <cell r="H758" t="str">
            <v>ZTE</v>
          </cell>
        </row>
        <row r="759">
          <cell r="B759" t="str">
            <v>EST_131</v>
          </cell>
          <cell r="H759" t="str">
            <v>ZTE</v>
          </cell>
        </row>
        <row r="760">
          <cell r="B760" t="str">
            <v>CTR_380</v>
          </cell>
          <cell r="H760" t="str">
            <v>ZTE</v>
          </cell>
        </row>
        <row r="761">
          <cell r="B761" t="str">
            <v>EST_028</v>
          </cell>
          <cell r="H761" t="str">
            <v>NOKIA</v>
          </cell>
        </row>
        <row r="762">
          <cell r="B762" t="str">
            <v>LIT_626</v>
          </cell>
          <cell r="H762" t="str">
            <v>ZTE</v>
          </cell>
        </row>
        <row r="763">
          <cell r="B763" t="str">
            <v>CTR_379</v>
          </cell>
          <cell r="H763" t="str">
            <v>ZTE</v>
          </cell>
        </row>
        <row r="764">
          <cell r="B764" t="str">
            <v>CTR_724</v>
          </cell>
          <cell r="H764" t="str">
            <v>ZTE</v>
          </cell>
        </row>
        <row r="765">
          <cell r="B765" t="str">
            <v>ADM_164</v>
          </cell>
          <cell r="H765" t="str">
            <v>Huawei</v>
          </cell>
        </row>
        <row r="766">
          <cell r="B766" t="str">
            <v>SUD_103</v>
          </cell>
          <cell r="H766" t="str">
            <v>ZTE</v>
          </cell>
        </row>
        <row r="767">
          <cell r="B767" t="str">
            <v>LIT_705</v>
          </cell>
          <cell r="H767" t="str">
            <v>ZTE</v>
          </cell>
        </row>
        <row r="768">
          <cell r="B768" t="str">
            <v>SUD_090</v>
          </cell>
          <cell r="H768" t="str">
            <v>ZTE</v>
          </cell>
        </row>
        <row r="769">
          <cell r="B769" t="str">
            <v>OST_123</v>
          </cell>
          <cell r="H769" t="str">
            <v>Huawei</v>
          </cell>
        </row>
        <row r="770">
          <cell r="B770" t="str">
            <v>LIT_651</v>
          </cell>
          <cell r="H770" t="str">
            <v>ZTE</v>
          </cell>
        </row>
        <row r="771">
          <cell r="B771" t="str">
            <v>EXN_217</v>
          </cell>
          <cell r="H771" t="str">
            <v>Huawei</v>
          </cell>
        </row>
        <row r="772">
          <cell r="B772" t="str">
            <v>SUD_026</v>
          </cell>
          <cell r="H772" t="str">
            <v>ZTE</v>
          </cell>
        </row>
        <row r="773">
          <cell r="B773" t="str">
            <v>SUO_131</v>
          </cell>
          <cell r="H773" t="str">
            <v>NOKIA</v>
          </cell>
        </row>
        <row r="774">
          <cell r="B774" t="str">
            <v>SUD_073</v>
          </cell>
          <cell r="H774" t="str">
            <v>ZTE</v>
          </cell>
        </row>
        <row r="775">
          <cell r="B775" t="str">
            <v>CTR_671</v>
          </cell>
          <cell r="H775" t="str">
            <v>ZTE</v>
          </cell>
        </row>
        <row r="776">
          <cell r="B776" t="str">
            <v>LIT_735</v>
          </cell>
          <cell r="H776" t="str">
            <v>ZTE</v>
          </cell>
        </row>
        <row r="777">
          <cell r="B777" t="str">
            <v>LIT_071</v>
          </cell>
          <cell r="H777" t="str">
            <v>ZTE</v>
          </cell>
        </row>
        <row r="778">
          <cell r="B778" t="str">
            <v>EXN_069</v>
          </cell>
          <cell r="H778" t="str">
            <v>Huawei</v>
          </cell>
        </row>
        <row r="779">
          <cell r="B779" t="str">
            <v>NRO_230</v>
          </cell>
          <cell r="H779" t="str">
            <v>NOKIA</v>
          </cell>
        </row>
        <row r="780">
          <cell r="B780" t="str">
            <v>NRO_064</v>
          </cell>
          <cell r="H780" t="str">
            <v>Huawei</v>
          </cell>
        </row>
        <row r="781">
          <cell r="B781" t="str">
            <v>NRO_244</v>
          </cell>
          <cell r="H781" t="str">
            <v>Huawei</v>
          </cell>
        </row>
        <row r="782">
          <cell r="B782" t="str">
            <v>LIT_392</v>
          </cell>
          <cell r="H782" t="str">
            <v>ZTE</v>
          </cell>
        </row>
        <row r="783">
          <cell r="B783" t="str">
            <v>LIT_021</v>
          </cell>
          <cell r="H783" t="str">
            <v>ZTE</v>
          </cell>
        </row>
        <row r="784">
          <cell r="B784" t="str">
            <v>EXN_182</v>
          </cell>
          <cell r="H784" t="str">
            <v>Huawei</v>
          </cell>
        </row>
        <row r="785">
          <cell r="B785" t="str">
            <v>OST_043</v>
          </cell>
          <cell r="H785" t="str">
            <v>Huawei</v>
          </cell>
        </row>
        <row r="786">
          <cell r="B786" t="str">
            <v>NRD_129</v>
          </cell>
          <cell r="H786" t="str">
            <v>NOKIA</v>
          </cell>
        </row>
        <row r="787">
          <cell r="B787" t="str">
            <v>CTR_672</v>
          </cell>
          <cell r="H787" t="str">
            <v>ZTE</v>
          </cell>
        </row>
        <row r="788">
          <cell r="B788" t="str">
            <v>ADM_004</v>
          </cell>
          <cell r="H788" t="str">
            <v>HUAWEI</v>
          </cell>
        </row>
        <row r="789">
          <cell r="B789" t="str">
            <v>CTR_837</v>
          </cell>
          <cell r="H789" t="str">
            <v>ZTE</v>
          </cell>
        </row>
        <row r="790">
          <cell r="B790" t="str">
            <v>LIT_761</v>
          </cell>
          <cell r="H790" t="str">
            <v>ZTE</v>
          </cell>
        </row>
        <row r="791">
          <cell r="B791" t="str">
            <v>EST_156</v>
          </cell>
          <cell r="H791" t="str">
            <v>ZTE</v>
          </cell>
        </row>
        <row r="792">
          <cell r="B792" t="str">
            <v>CTR_767</v>
          </cell>
          <cell r="H792" t="str">
            <v>ZTE</v>
          </cell>
        </row>
        <row r="793">
          <cell r="B793" t="str">
            <v>LIT_137</v>
          </cell>
          <cell r="H793" t="str">
            <v>ZTE</v>
          </cell>
        </row>
        <row r="794">
          <cell r="B794" t="str">
            <v>NRD_266</v>
          </cell>
          <cell r="H794" t="str">
            <v>Huawei</v>
          </cell>
        </row>
        <row r="795">
          <cell r="B795" t="str">
            <v>LIT_685</v>
          </cell>
          <cell r="H795" t="str">
            <v>ZTE</v>
          </cell>
        </row>
        <row r="796">
          <cell r="B796" t="str">
            <v>SUD_021</v>
          </cell>
          <cell r="H796" t="str">
            <v>ZTE</v>
          </cell>
        </row>
        <row r="797">
          <cell r="B797" t="str">
            <v>LIT_290</v>
          </cell>
          <cell r="H797" t="str">
            <v>ZTE</v>
          </cell>
        </row>
        <row r="798">
          <cell r="B798" t="str">
            <v>SUD_053</v>
          </cell>
          <cell r="H798" t="str">
            <v>ZTE</v>
          </cell>
        </row>
        <row r="799">
          <cell r="B799" t="str">
            <v>SUD_001</v>
          </cell>
          <cell r="H799" t="str">
            <v>ZTE</v>
          </cell>
        </row>
        <row r="800">
          <cell r="B800" t="str">
            <v>SUD_079</v>
          </cell>
          <cell r="H800" t="str">
            <v>ZTE</v>
          </cell>
        </row>
        <row r="801">
          <cell r="B801" t="str">
            <v>LIT_686</v>
          </cell>
          <cell r="H801" t="str">
            <v>ZTE</v>
          </cell>
        </row>
        <row r="802">
          <cell r="B802" t="str">
            <v>SUD_227</v>
          </cell>
          <cell r="H802" t="str">
            <v>ZTE</v>
          </cell>
        </row>
        <row r="803">
          <cell r="B803" t="str">
            <v>EXN_128</v>
          </cell>
          <cell r="H803" t="str">
            <v>NOKIA</v>
          </cell>
        </row>
        <row r="804">
          <cell r="B804" t="str">
            <v>LIT_116</v>
          </cell>
          <cell r="H804" t="str">
            <v>ZTE</v>
          </cell>
        </row>
        <row r="805">
          <cell r="B805" t="str">
            <v>CTR_848</v>
          </cell>
          <cell r="H805" t="str">
            <v>ZTE</v>
          </cell>
        </row>
        <row r="806">
          <cell r="B806" t="str">
            <v>CTR_911</v>
          </cell>
          <cell r="H806" t="str">
            <v>ZTE</v>
          </cell>
        </row>
        <row r="807">
          <cell r="B807" t="str">
            <v>EST_080</v>
          </cell>
          <cell r="H807" t="str">
            <v>ZTE</v>
          </cell>
        </row>
        <row r="808">
          <cell r="B808" t="str">
            <v>CTR_553</v>
          </cell>
          <cell r="H808" t="str">
            <v>ZTE</v>
          </cell>
        </row>
        <row r="809">
          <cell r="B809" t="str">
            <v>CTR_554</v>
          </cell>
          <cell r="H809" t="str">
            <v>ZTE</v>
          </cell>
        </row>
        <row r="810">
          <cell r="B810" t="str">
            <v>NRO_256</v>
          </cell>
          <cell r="H810" t="str">
            <v>NOKIA</v>
          </cell>
        </row>
        <row r="811">
          <cell r="B811" t="str">
            <v>NRO_134</v>
          </cell>
          <cell r="H811" t="str">
            <v>Huawei</v>
          </cell>
        </row>
        <row r="812">
          <cell r="B812" t="str">
            <v>EST_052</v>
          </cell>
          <cell r="H812" t="str">
            <v>ZTE</v>
          </cell>
        </row>
        <row r="813">
          <cell r="B813" t="str">
            <v>EXN_158</v>
          </cell>
          <cell r="H813" t="str">
            <v>Huawei</v>
          </cell>
        </row>
        <row r="814">
          <cell r="B814" t="str">
            <v>LIT_689</v>
          </cell>
          <cell r="H814" t="str">
            <v>ZTE</v>
          </cell>
        </row>
        <row r="815">
          <cell r="B815" t="str">
            <v>LIT_791</v>
          </cell>
          <cell r="H815" t="str">
            <v>ZTE</v>
          </cell>
        </row>
        <row r="816">
          <cell r="B816" t="str">
            <v>LIT_155</v>
          </cell>
          <cell r="H816" t="str">
            <v>ZTE</v>
          </cell>
        </row>
        <row r="817">
          <cell r="B817" t="str">
            <v>LIT_637</v>
          </cell>
          <cell r="H817" t="str">
            <v>ZTE</v>
          </cell>
        </row>
        <row r="818">
          <cell r="B818" t="str">
            <v>LIT_869</v>
          </cell>
          <cell r="H818" t="str">
            <v>ZTE</v>
          </cell>
        </row>
        <row r="819">
          <cell r="B819" t="str">
            <v>EXN_247</v>
          </cell>
          <cell r="H819" t="str">
            <v>Huawei</v>
          </cell>
        </row>
        <row r="820">
          <cell r="B820" t="str">
            <v>LIT_501</v>
          </cell>
          <cell r="H820" t="str">
            <v>NOKIA</v>
          </cell>
        </row>
        <row r="821">
          <cell r="B821" t="str">
            <v>NRD_162</v>
          </cell>
          <cell r="H821" t="str">
            <v>Huawei</v>
          </cell>
        </row>
        <row r="822">
          <cell r="B822" t="str">
            <v>EXN_091</v>
          </cell>
          <cell r="H822" t="str">
            <v>Huawei</v>
          </cell>
        </row>
        <row r="823">
          <cell r="B823" t="str">
            <v>LIT_107</v>
          </cell>
          <cell r="H823" t="str">
            <v>ZTE</v>
          </cell>
        </row>
        <row r="824">
          <cell r="B824" t="str">
            <v>SUO_003</v>
          </cell>
          <cell r="H824" t="str">
            <v>Huawei</v>
          </cell>
        </row>
        <row r="825">
          <cell r="B825" t="str">
            <v>NRD_013</v>
          </cell>
          <cell r="H825" t="str">
            <v>Huawei</v>
          </cell>
        </row>
        <row r="826">
          <cell r="B826" t="str">
            <v>NRD_096</v>
          </cell>
          <cell r="H826" t="str">
            <v>Huawei</v>
          </cell>
        </row>
        <row r="827">
          <cell r="B827" t="str">
            <v>NRD_133</v>
          </cell>
          <cell r="H827" t="str">
            <v>Huawei</v>
          </cell>
        </row>
        <row r="828">
          <cell r="B828" t="str">
            <v>NRD_147</v>
          </cell>
          <cell r="H828" t="str">
            <v>Huawei</v>
          </cell>
        </row>
        <row r="829">
          <cell r="B829" t="str">
            <v>NRD_009</v>
          </cell>
          <cell r="H829" t="str">
            <v>Huawei</v>
          </cell>
        </row>
        <row r="830">
          <cell r="B830" t="str">
            <v>LIT_314</v>
          </cell>
          <cell r="H830" t="str">
            <v>ZTE</v>
          </cell>
        </row>
        <row r="831">
          <cell r="B831" t="str">
            <v>SUD_010</v>
          </cell>
          <cell r="H831" t="str">
            <v>ZTE</v>
          </cell>
        </row>
        <row r="832">
          <cell r="B832" t="str">
            <v>NRD_262</v>
          </cell>
          <cell r="H832" t="str">
            <v>Huawei</v>
          </cell>
        </row>
        <row r="833">
          <cell r="B833" t="str">
            <v>NRO_121</v>
          </cell>
          <cell r="H833" t="str">
            <v>Huawei</v>
          </cell>
        </row>
        <row r="834">
          <cell r="B834" t="str">
            <v>NRD_145</v>
          </cell>
          <cell r="H834" t="str">
            <v>Huawei</v>
          </cell>
        </row>
        <row r="835">
          <cell r="B835" t="str">
            <v>NRD_148</v>
          </cell>
          <cell r="H835" t="str">
            <v>Huawei</v>
          </cell>
        </row>
        <row r="836">
          <cell r="B836" t="str">
            <v>NRD_130</v>
          </cell>
          <cell r="H836" t="str">
            <v>Huawei</v>
          </cell>
        </row>
        <row r="837">
          <cell r="B837" t="str">
            <v>NRD_143</v>
          </cell>
          <cell r="H837" t="str">
            <v>Huawei</v>
          </cell>
        </row>
        <row r="838">
          <cell r="B838" t="str">
            <v>CTR_944</v>
          </cell>
          <cell r="H838" t="str">
            <v>ZTE</v>
          </cell>
        </row>
        <row r="839">
          <cell r="B839" t="str">
            <v>CTR_715</v>
          </cell>
          <cell r="H839" t="str">
            <v>ZTE</v>
          </cell>
        </row>
        <row r="840">
          <cell r="B840" t="str">
            <v>LIT_175</v>
          </cell>
          <cell r="H840" t="str">
            <v>NOKIA</v>
          </cell>
        </row>
        <row r="841">
          <cell r="B841" t="str">
            <v>NRD_037</v>
          </cell>
          <cell r="H841" t="str">
            <v>Huawei</v>
          </cell>
        </row>
        <row r="842">
          <cell r="B842" t="str">
            <v>CTR_158</v>
          </cell>
          <cell r="H842" t="str">
            <v>ZTE</v>
          </cell>
        </row>
        <row r="843">
          <cell r="B843" t="str">
            <v>NRD_038</v>
          </cell>
          <cell r="H843" t="str">
            <v>Huawei</v>
          </cell>
        </row>
        <row r="844">
          <cell r="B844" t="str">
            <v>LIT_765</v>
          </cell>
          <cell r="H844" t="str">
            <v>ZTE</v>
          </cell>
        </row>
        <row r="845">
          <cell r="B845" t="str">
            <v>LIT_683</v>
          </cell>
          <cell r="H845" t="str">
            <v>ZTE</v>
          </cell>
        </row>
        <row r="846">
          <cell r="B846" t="str">
            <v>LIT_562</v>
          </cell>
          <cell r="H846" t="str">
            <v>ZTE</v>
          </cell>
        </row>
        <row r="847">
          <cell r="B847" t="str">
            <v>LIT_814</v>
          </cell>
          <cell r="H847" t="str">
            <v>ZTE</v>
          </cell>
        </row>
        <row r="848">
          <cell r="B848" t="str">
            <v>EXN_202</v>
          </cell>
          <cell r="H848" t="str">
            <v>NOKIA</v>
          </cell>
        </row>
        <row r="849">
          <cell r="B849" t="str">
            <v>CTR_451</v>
          </cell>
          <cell r="H849" t="str">
            <v>NOKIA</v>
          </cell>
        </row>
        <row r="850">
          <cell r="B850" t="str">
            <v>SUD_076</v>
          </cell>
          <cell r="H850" t="str">
            <v>ZTE</v>
          </cell>
        </row>
        <row r="851">
          <cell r="B851" t="str">
            <v>CTR_157</v>
          </cell>
          <cell r="H851" t="str">
            <v>ZTE</v>
          </cell>
        </row>
        <row r="852">
          <cell r="B852" t="str">
            <v>LIT_666</v>
          </cell>
          <cell r="H852" t="str">
            <v>ZTE</v>
          </cell>
        </row>
        <row r="853">
          <cell r="B853" t="str">
            <v>NRD_123</v>
          </cell>
          <cell r="H853" t="str">
            <v>NOKIA</v>
          </cell>
        </row>
        <row r="854">
          <cell r="B854" t="str">
            <v>CTR_255</v>
          </cell>
          <cell r="H854" t="str">
            <v>ZTE</v>
          </cell>
        </row>
        <row r="855">
          <cell r="B855" t="str">
            <v>LIT_176</v>
          </cell>
          <cell r="H855" t="str">
            <v>NOKIA</v>
          </cell>
        </row>
        <row r="856">
          <cell r="B856" t="str">
            <v>EXN_116</v>
          </cell>
          <cell r="H856" t="str">
            <v>Huawei</v>
          </cell>
        </row>
        <row r="857">
          <cell r="B857" t="str">
            <v>LIT_411</v>
          </cell>
          <cell r="H857" t="str">
            <v>ZTE</v>
          </cell>
        </row>
        <row r="858">
          <cell r="B858" t="str">
            <v>SUD_043</v>
          </cell>
          <cell r="H858" t="str">
            <v>ZTE</v>
          </cell>
        </row>
        <row r="859">
          <cell r="B859" t="str">
            <v>LIT_345</v>
          </cell>
          <cell r="H859" t="str">
            <v>ZTE</v>
          </cell>
        </row>
        <row r="860">
          <cell r="B860" t="str">
            <v>CTR_254</v>
          </cell>
          <cell r="H860" t="str">
            <v>ZTE</v>
          </cell>
        </row>
        <row r="861">
          <cell r="B861" t="str">
            <v>NRD_178</v>
          </cell>
          <cell r="H861" t="str">
            <v>NOKIA</v>
          </cell>
        </row>
        <row r="862">
          <cell r="B862" t="str">
            <v>LIT_558</v>
          </cell>
          <cell r="H862" t="str">
            <v>ZTE</v>
          </cell>
        </row>
        <row r="863">
          <cell r="B863" t="str">
            <v>LIT_729</v>
          </cell>
          <cell r="H863" t="str">
            <v>ZTE</v>
          </cell>
        </row>
        <row r="864">
          <cell r="B864" t="str">
            <v>LIT_752</v>
          </cell>
          <cell r="H864" t="str">
            <v>ZTE</v>
          </cell>
        </row>
        <row r="865">
          <cell r="B865" t="str">
            <v>CTR_525</v>
          </cell>
          <cell r="H865" t="str">
            <v>ZTE</v>
          </cell>
        </row>
        <row r="866">
          <cell r="B866" t="str">
            <v>CTR_526</v>
          </cell>
          <cell r="H866" t="str">
            <v>ZTE</v>
          </cell>
        </row>
        <row r="867">
          <cell r="B867" t="str">
            <v>NRD_142</v>
          </cell>
          <cell r="H867" t="str">
            <v>Huawei</v>
          </cell>
        </row>
        <row r="868">
          <cell r="B868" t="str">
            <v>SUO_233</v>
          </cell>
          <cell r="H868" t="str">
            <v>Huawei</v>
          </cell>
        </row>
        <row r="869">
          <cell r="B869" t="str">
            <v>LIT_104</v>
          </cell>
          <cell r="H869" t="str">
            <v>ZTE</v>
          </cell>
        </row>
        <row r="870">
          <cell r="B870" t="str">
            <v>EXN_046</v>
          </cell>
          <cell r="H870" t="str">
            <v>Huawei</v>
          </cell>
        </row>
        <row r="871">
          <cell r="B871" t="str">
            <v>OST_231</v>
          </cell>
          <cell r="H871" t="str">
            <v>Huawei</v>
          </cell>
        </row>
        <row r="872">
          <cell r="B872" t="str">
            <v>LIT_159</v>
          </cell>
          <cell r="H872" t="str">
            <v>ZTE</v>
          </cell>
        </row>
        <row r="873">
          <cell r="B873" t="str">
            <v>LIT_694</v>
          </cell>
          <cell r="H873" t="str">
            <v>ZTE</v>
          </cell>
        </row>
        <row r="874">
          <cell r="B874" t="str">
            <v>CTR_452</v>
          </cell>
          <cell r="H874" t="str">
            <v>NOKIA</v>
          </cell>
        </row>
        <row r="875">
          <cell r="B875" t="str">
            <v>SUD_164</v>
          </cell>
          <cell r="H875" t="str">
            <v>NOKIA</v>
          </cell>
        </row>
        <row r="876">
          <cell r="B876" t="str">
            <v>SUO_014</v>
          </cell>
          <cell r="H876" t="str">
            <v>Huawei</v>
          </cell>
        </row>
        <row r="877">
          <cell r="B877" t="str">
            <v>LIT_575</v>
          </cell>
          <cell r="H877" t="str">
            <v>ZTE</v>
          </cell>
        </row>
        <row r="878">
          <cell r="B878" t="str">
            <v>LIT_655</v>
          </cell>
          <cell r="H878" t="str">
            <v>ZTE</v>
          </cell>
        </row>
        <row r="879">
          <cell r="B879" t="str">
            <v>SUD_088</v>
          </cell>
          <cell r="H879" t="str">
            <v>NOKIA</v>
          </cell>
        </row>
        <row r="880">
          <cell r="B880" t="str">
            <v>CTR_647</v>
          </cell>
          <cell r="H880" t="str">
            <v>ZTE</v>
          </cell>
        </row>
        <row r="881">
          <cell r="B881" t="str">
            <v>CTR_828</v>
          </cell>
          <cell r="H881" t="str">
            <v>ZTE</v>
          </cell>
        </row>
        <row r="882">
          <cell r="B882" t="str">
            <v>EXN_138</v>
          </cell>
          <cell r="H882" t="str">
            <v>Huawei</v>
          </cell>
        </row>
        <row r="883">
          <cell r="B883" t="str">
            <v>LIT_599</v>
          </cell>
          <cell r="H883" t="str">
            <v>ZTE</v>
          </cell>
        </row>
        <row r="884">
          <cell r="B884" t="str">
            <v>LIT_609</v>
          </cell>
          <cell r="H884" t="str">
            <v>ZTE</v>
          </cell>
        </row>
        <row r="885">
          <cell r="B885" t="str">
            <v>LIT_256</v>
          </cell>
          <cell r="H885" t="str">
            <v>ZTE</v>
          </cell>
        </row>
        <row r="886">
          <cell r="B886" t="str">
            <v>LIT_258</v>
          </cell>
          <cell r="H886" t="str">
            <v>ZTE</v>
          </cell>
        </row>
        <row r="887">
          <cell r="B887" t="str">
            <v>EXN_226</v>
          </cell>
          <cell r="H887" t="str">
            <v>NOKIA</v>
          </cell>
        </row>
        <row r="888">
          <cell r="B888" t="str">
            <v>LIT_140</v>
          </cell>
          <cell r="H888" t="str">
            <v>ZTE</v>
          </cell>
        </row>
        <row r="889">
          <cell r="B889" t="str">
            <v>LIT_343</v>
          </cell>
          <cell r="H889" t="str">
            <v>ZTE</v>
          </cell>
        </row>
        <row r="890">
          <cell r="B890" t="str">
            <v>CTR_739</v>
          </cell>
          <cell r="H890" t="str">
            <v>ZTE</v>
          </cell>
        </row>
        <row r="891">
          <cell r="B891" t="str">
            <v>CTR_738</v>
          </cell>
          <cell r="H891" t="str">
            <v>ZTE</v>
          </cell>
        </row>
        <row r="892">
          <cell r="B892" t="str">
            <v>EXN_233</v>
          </cell>
          <cell r="H892" t="str">
            <v>Huawei</v>
          </cell>
        </row>
        <row r="893">
          <cell r="B893" t="str">
            <v>CTR_397</v>
          </cell>
          <cell r="H893" t="str">
            <v>ZTE</v>
          </cell>
        </row>
        <row r="894">
          <cell r="B894" t="str">
            <v>LIT_275</v>
          </cell>
          <cell r="H894" t="str">
            <v>ZTE</v>
          </cell>
        </row>
        <row r="895">
          <cell r="B895" t="str">
            <v>NRD_160</v>
          </cell>
          <cell r="H895" t="str">
            <v>Huawei</v>
          </cell>
        </row>
        <row r="896">
          <cell r="B896" t="str">
            <v>ADM_095</v>
          </cell>
          <cell r="H896" t="str">
            <v>NOKIA</v>
          </cell>
        </row>
        <row r="897">
          <cell r="B897" t="str">
            <v>EXN_157</v>
          </cell>
          <cell r="H897" t="str">
            <v>Huawei</v>
          </cell>
        </row>
        <row r="898">
          <cell r="B898" t="str">
            <v>CTR_836</v>
          </cell>
          <cell r="H898" t="str">
            <v>ZTE</v>
          </cell>
        </row>
        <row r="899">
          <cell r="B899" t="str">
            <v>SUO_188</v>
          </cell>
          <cell r="H899" t="str">
            <v>Huawei</v>
          </cell>
        </row>
        <row r="900">
          <cell r="B900" t="str">
            <v>OST_042</v>
          </cell>
          <cell r="H900" t="str">
            <v>Huawei</v>
          </cell>
        </row>
        <row r="901">
          <cell r="B901" t="str">
            <v>SUO_167</v>
          </cell>
          <cell r="H901" t="str">
            <v>Huawei</v>
          </cell>
        </row>
        <row r="902">
          <cell r="B902" t="str">
            <v>OST_177</v>
          </cell>
          <cell r="H902" t="str">
            <v>Huawei</v>
          </cell>
        </row>
        <row r="903">
          <cell r="B903" t="str">
            <v>ADM_135</v>
          </cell>
          <cell r="H903" t="str">
            <v>Huawei</v>
          </cell>
        </row>
        <row r="904">
          <cell r="B904" t="str">
            <v>LIT_106</v>
          </cell>
          <cell r="H904" t="str">
            <v>ZTE</v>
          </cell>
        </row>
        <row r="905">
          <cell r="B905" t="str">
            <v>OST_175</v>
          </cell>
          <cell r="H905" t="str">
            <v>Huawei</v>
          </cell>
        </row>
        <row r="906">
          <cell r="B906" t="str">
            <v>CTR_831</v>
          </cell>
          <cell r="H906" t="str">
            <v>ZTE</v>
          </cell>
        </row>
        <row r="907">
          <cell r="B907" t="str">
            <v>LIT_205</v>
          </cell>
          <cell r="H907" t="str">
            <v>ZTE</v>
          </cell>
        </row>
        <row r="908">
          <cell r="B908" t="str">
            <v>CTR_167</v>
          </cell>
          <cell r="H908" t="str">
            <v>NOKIA</v>
          </cell>
        </row>
        <row r="909">
          <cell r="B909" t="str">
            <v>CTR_640</v>
          </cell>
          <cell r="H909" t="str">
            <v>ZTE</v>
          </cell>
        </row>
        <row r="910">
          <cell r="B910" t="str">
            <v>LIT_055</v>
          </cell>
          <cell r="H910" t="str">
            <v>ZTE</v>
          </cell>
        </row>
        <row r="911">
          <cell r="B911" t="str">
            <v>EXN_273</v>
          </cell>
          <cell r="H911" t="str">
            <v>NOKIA</v>
          </cell>
        </row>
        <row r="912">
          <cell r="B912" t="str">
            <v>LIT_097</v>
          </cell>
          <cell r="H912" t="str">
            <v>ZTE</v>
          </cell>
        </row>
        <row r="913">
          <cell r="B913" t="str">
            <v>LIT_095</v>
          </cell>
          <cell r="H913" t="str">
            <v>ZTE</v>
          </cell>
        </row>
        <row r="914">
          <cell r="B914" t="str">
            <v>OST_087</v>
          </cell>
          <cell r="H914" t="str">
            <v>Huawei</v>
          </cell>
        </row>
        <row r="915">
          <cell r="B915" t="str">
            <v>EST_203</v>
          </cell>
          <cell r="H915" t="str">
            <v>ZTE</v>
          </cell>
        </row>
        <row r="916">
          <cell r="B916" t="str">
            <v>EXN_173</v>
          </cell>
          <cell r="H916" t="str">
            <v>NOKIA</v>
          </cell>
        </row>
        <row r="917">
          <cell r="B917" t="str">
            <v>CTR_594</v>
          </cell>
          <cell r="H917" t="str">
            <v>ZTE</v>
          </cell>
        </row>
        <row r="918">
          <cell r="B918" t="str">
            <v>CTR_642</v>
          </cell>
          <cell r="H918" t="str">
            <v>ZTE</v>
          </cell>
        </row>
        <row r="919">
          <cell r="B919" t="str">
            <v>LIT_141</v>
          </cell>
          <cell r="H919" t="str">
            <v>ZTE</v>
          </cell>
        </row>
        <row r="920">
          <cell r="B920" t="str">
            <v>LIT_084</v>
          </cell>
          <cell r="H920" t="str">
            <v>ZTE</v>
          </cell>
        </row>
        <row r="921">
          <cell r="B921" t="str">
            <v>LIT_047</v>
          </cell>
          <cell r="H921" t="str">
            <v>ZTE</v>
          </cell>
        </row>
        <row r="922">
          <cell r="B922" t="str">
            <v>LIT_045</v>
          </cell>
          <cell r="H922" t="str">
            <v>ZTE</v>
          </cell>
        </row>
        <row r="923">
          <cell r="B923" t="str">
            <v>CTR_484</v>
          </cell>
          <cell r="H923" t="str">
            <v>ZTE</v>
          </cell>
        </row>
        <row r="924">
          <cell r="B924" t="str">
            <v>CTR_483</v>
          </cell>
          <cell r="H924" t="str">
            <v>ZTE</v>
          </cell>
        </row>
        <row r="925">
          <cell r="B925" t="str">
            <v>ADM_098</v>
          </cell>
          <cell r="H925" t="str">
            <v>NOKIA</v>
          </cell>
        </row>
        <row r="926">
          <cell r="B926" t="str">
            <v>ADM_057</v>
          </cell>
          <cell r="H926" t="str">
            <v>Huawei</v>
          </cell>
        </row>
        <row r="927">
          <cell r="B927" t="str">
            <v>LIT_634</v>
          </cell>
          <cell r="H927" t="str">
            <v>ZTE</v>
          </cell>
        </row>
        <row r="928">
          <cell r="B928" t="str">
            <v>LIT_633</v>
          </cell>
          <cell r="H928" t="str">
            <v>ZTE</v>
          </cell>
        </row>
        <row r="929">
          <cell r="B929" t="str">
            <v>LIT_675</v>
          </cell>
          <cell r="H929" t="str">
            <v>ZTE</v>
          </cell>
        </row>
        <row r="930">
          <cell r="B930" t="str">
            <v>CTR_649</v>
          </cell>
          <cell r="H930" t="str">
            <v>ZTE</v>
          </cell>
        </row>
        <row r="931">
          <cell r="B931" t="str">
            <v>EXN_807</v>
          </cell>
          <cell r="H931" t="str">
            <v>NOKIA</v>
          </cell>
        </row>
        <row r="932">
          <cell r="B932" t="str">
            <v>LIT_564</v>
          </cell>
          <cell r="H932" t="str">
            <v>ZTE</v>
          </cell>
        </row>
        <row r="933">
          <cell r="B933" t="str">
            <v>LIT_853</v>
          </cell>
          <cell r="H933" t="str">
            <v>ZTE</v>
          </cell>
        </row>
        <row r="934">
          <cell r="B934" t="str">
            <v>LIT_378</v>
          </cell>
          <cell r="H934" t="str">
            <v>ZTE</v>
          </cell>
        </row>
        <row r="935">
          <cell r="B935" t="str">
            <v>ADM_074</v>
          </cell>
          <cell r="H935" t="str">
            <v>Huawei</v>
          </cell>
        </row>
        <row r="936">
          <cell r="B936" t="str">
            <v>CTR_758</v>
          </cell>
          <cell r="H936" t="str">
            <v>ZTE</v>
          </cell>
        </row>
        <row r="937">
          <cell r="B937" t="str">
            <v>CTR_821</v>
          </cell>
          <cell r="H937" t="str">
            <v>ZTE</v>
          </cell>
        </row>
        <row r="938">
          <cell r="B938" t="str">
            <v>NRD_056</v>
          </cell>
          <cell r="H938" t="str">
            <v>NOKIA</v>
          </cell>
        </row>
        <row r="939">
          <cell r="B939" t="str">
            <v>OST_245</v>
          </cell>
          <cell r="H939" t="str">
            <v>NOKIA</v>
          </cell>
        </row>
        <row r="940">
          <cell r="B940" t="str">
            <v>SUO_090</v>
          </cell>
          <cell r="H940" t="str">
            <v>NOKIA</v>
          </cell>
        </row>
        <row r="941">
          <cell r="B941" t="str">
            <v>LIT_156</v>
          </cell>
          <cell r="H941" t="str">
            <v>ZTE</v>
          </cell>
        </row>
        <row r="942">
          <cell r="B942" t="str">
            <v>LIT_154</v>
          </cell>
          <cell r="H942" t="str">
            <v>ZTE</v>
          </cell>
        </row>
        <row r="943">
          <cell r="B943" t="str">
            <v>LIT_640</v>
          </cell>
          <cell r="H943" t="str">
            <v>ZTE</v>
          </cell>
        </row>
        <row r="944">
          <cell r="B944" t="str">
            <v>LIT_482</v>
          </cell>
          <cell r="H944" t="str">
            <v>ZTE</v>
          </cell>
        </row>
        <row r="945">
          <cell r="B945" t="str">
            <v>LIT_460</v>
          </cell>
          <cell r="H945" t="str">
            <v>ZTE</v>
          </cell>
        </row>
        <row r="946">
          <cell r="B946" t="str">
            <v>EST_061</v>
          </cell>
          <cell r="H946" t="str">
            <v>NOKIA</v>
          </cell>
        </row>
        <row r="947">
          <cell r="B947" t="str">
            <v>LIT_065</v>
          </cell>
          <cell r="H947" t="str">
            <v>ZTE</v>
          </cell>
        </row>
        <row r="948">
          <cell r="B948" t="str">
            <v>SUO_096</v>
          </cell>
          <cell r="H948" t="str">
            <v>NOKIA</v>
          </cell>
        </row>
        <row r="949">
          <cell r="B949" t="str">
            <v>LIT_506</v>
          </cell>
          <cell r="H949" t="str">
            <v>ZTE</v>
          </cell>
        </row>
        <row r="950">
          <cell r="B950" t="str">
            <v>LIT_727</v>
          </cell>
          <cell r="H950" t="str">
            <v>ZTE</v>
          </cell>
        </row>
        <row r="951">
          <cell r="B951" t="str">
            <v>CTR_042</v>
          </cell>
          <cell r="H951" t="str">
            <v>ZTE</v>
          </cell>
        </row>
        <row r="952">
          <cell r="B952" t="str">
            <v>CTR_040</v>
          </cell>
          <cell r="H952" t="str">
            <v>ZTE</v>
          </cell>
        </row>
        <row r="953">
          <cell r="B953" t="str">
            <v>CTR_266</v>
          </cell>
          <cell r="H953" t="str">
            <v>ZTE</v>
          </cell>
        </row>
        <row r="954">
          <cell r="B954" t="str">
            <v>CTR_265</v>
          </cell>
          <cell r="H954" t="str">
            <v>ZTE</v>
          </cell>
        </row>
        <row r="955">
          <cell r="B955" t="str">
            <v>EST_108</v>
          </cell>
          <cell r="H955" t="str">
            <v>ZTE</v>
          </cell>
        </row>
        <row r="956">
          <cell r="B956" t="str">
            <v>LIT_169</v>
          </cell>
          <cell r="H956" t="str">
            <v>ZTE</v>
          </cell>
        </row>
        <row r="957">
          <cell r="B957" t="str">
            <v>LIT_347</v>
          </cell>
          <cell r="H957" t="str">
            <v>ZTE</v>
          </cell>
        </row>
        <row r="958">
          <cell r="B958" t="str">
            <v>LIT_325</v>
          </cell>
          <cell r="H958" t="str">
            <v>ZTE</v>
          </cell>
        </row>
        <row r="959">
          <cell r="B959" t="str">
            <v>EST_088</v>
          </cell>
          <cell r="H959" t="str">
            <v>ZTE</v>
          </cell>
        </row>
        <row r="960">
          <cell r="B960" t="str">
            <v>OST_160</v>
          </cell>
          <cell r="H960" t="str">
            <v>NOKIA</v>
          </cell>
        </row>
        <row r="961">
          <cell r="B961" t="str">
            <v>CTR_159</v>
          </cell>
          <cell r="H961" t="str">
            <v>ZTE</v>
          </cell>
        </row>
        <row r="962">
          <cell r="B962" t="str">
            <v>CTR_830</v>
          </cell>
          <cell r="H962" t="str">
            <v>ZTE</v>
          </cell>
        </row>
        <row r="963">
          <cell r="B963" t="str">
            <v>SUO_101</v>
          </cell>
          <cell r="H963" t="str">
            <v>NOKIA</v>
          </cell>
        </row>
        <row r="964">
          <cell r="B964" t="str">
            <v>LIT_449</v>
          </cell>
          <cell r="H964" t="str">
            <v>ZTE</v>
          </cell>
        </row>
        <row r="965">
          <cell r="B965" t="str">
            <v>LIT_448</v>
          </cell>
          <cell r="H965" t="str">
            <v>ZTE</v>
          </cell>
        </row>
        <row r="966">
          <cell r="B966" t="str">
            <v>CTR_090</v>
          </cell>
          <cell r="H966" t="str">
            <v>ZTE</v>
          </cell>
        </row>
        <row r="967">
          <cell r="B967" t="str">
            <v>NRO_219</v>
          </cell>
          <cell r="H967" t="str">
            <v>NOKIA</v>
          </cell>
        </row>
        <row r="968">
          <cell r="B968" t="str">
            <v>LIT_157</v>
          </cell>
          <cell r="H968" t="str">
            <v>ZTE</v>
          </cell>
        </row>
        <row r="969">
          <cell r="B969" t="str">
            <v>OST_200</v>
          </cell>
          <cell r="H969" t="str">
            <v>NOKIA</v>
          </cell>
        </row>
        <row r="970">
          <cell r="B970" t="str">
            <v>SUD_228</v>
          </cell>
          <cell r="H970" t="str">
            <v>ZTE</v>
          </cell>
        </row>
        <row r="971">
          <cell r="B971" t="str">
            <v>LIT_508</v>
          </cell>
          <cell r="H971" t="str">
            <v>NOKIA</v>
          </cell>
        </row>
        <row r="972">
          <cell r="B972" t="str">
            <v>LIT_644</v>
          </cell>
          <cell r="H972" t="str">
            <v>ZTE</v>
          </cell>
        </row>
        <row r="973">
          <cell r="B973" t="str">
            <v>LIT_646</v>
          </cell>
          <cell r="H973" t="str">
            <v>ZTE</v>
          </cell>
        </row>
        <row r="974">
          <cell r="B974" t="str">
            <v>LIT_863</v>
          </cell>
          <cell r="H974" t="str">
            <v>ZTE</v>
          </cell>
        </row>
        <row r="975">
          <cell r="B975" t="str">
            <v>SUD_060</v>
          </cell>
          <cell r="H975" t="str">
            <v>ZTE</v>
          </cell>
        </row>
        <row r="976">
          <cell r="B976" t="str">
            <v>LIT_180</v>
          </cell>
          <cell r="H976" t="str">
            <v>NOKIA</v>
          </cell>
        </row>
        <row r="977">
          <cell r="B977" t="str">
            <v>SUD_077</v>
          </cell>
          <cell r="H977" t="str">
            <v>ZTE</v>
          </cell>
        </row>
        <row r="978">
          <cell r="B978" t="str">
            <v>NRD_106</v>
          </cell>
          <cell r="H978" t="str">
            <v>NOKIA</v>
          </cell>
        </row>
        <row r="979">
          <cell r="B979" t="str">
            <v>NRD_109</v>
          </cell>
          <cell r="H979" t="str">
            <v>NOKIA</v>
          </cell>
        </row>
        <row r="980">
          <cell r="B980" t="str">
            <v>LIT_043</v>
          </cell>
          <cell r="H980" t="str">
            <v>ZTE</v>
          </cell>
        </row>
        <row r="981">
          <cell r="B981" t="str">
            <v>NRO_010</v>
          </cell>
          <cell r="H981" t="str">
            <v>NOKIA</v>
          </cell>
        </row>
        <row r="982">
          <cell r="B982" t="str">
            <v>CTR_820</v>
          </cell>
          <cell r="H982" t="str">
            <v>ZTE</v>
          </cell>
        </row>
        <row r="983">
          <cell r="B983" t="str">
            <v>CTR_131</v>
          </cell>
          <cell r="H983" t="str">
            <v>ZTE</v>
          </cell>
        </row>
        <row r="984">
          <cell r="B984" t="str">
            <v>LIT_456</v>
          </cell>
          <cell r="H984" t="str">
            <v>ZTE</v>
          </cell>
        </row>
        <row r="985">
          <cell r="B985" t="str">
            <v>SUD_127</v>
          </cell>
          <cell r="H985" t="str">
            <v>NOKIA</v>
          </cell>
        </row>
        <row r="986">
          <cell r="B986" t="str">
            <v>CTR_579</v>
          </cell>
          <cell r="H986" t="str">
            <v>ZTE</v>
          </cell>
        </row>
        <row r="987">
          <cell r="B987" t="str">
            <v>CTR_578</v>
          </cell>
          <cell r="H987" t="str">
            <v>ZTE</v>
          </cell>
        </row>
        <row r="988">
          <cell r="B988" t="str">
            <v>CTR_447</v>
          </cell>
          <cell r="H988" t="str">
            <v>ZTE</v>
          </cell>
        </row>
        <row r="989">
          <cell r="B989" t="str">
            <v>NRO_261</v>
          </cell>
          <cell r="H989" t="str">
            <v>NOKIA</v>
          </cell>
        </row>
        <row r="990">
          <cell r="B990" t="str">
            <v>LIT_044</v>
          </cell>
          <cell r="H990" t="str">
            <v>ZTE</v>
          </cell>
        </row>
        <row r="991">
          <cell r="B991" t="str">
            <v>LIT_129</v>
          </cell>
          <cell r="H991" t="str">
            <v>ZTE</v>
          </cell>
        </row>
        <row r="992">
          <cell r="B992" t="str">
            <v>CTR_217</v>
          </cell>
          <cell r="H992" t="str">
            <v>ZTE</v>
          </cell>
        </row>
        <row r="993">
          <cell r="B993" t="str">
            <v>SUD_018</v>
          </cell>
          <cell r="H993" t="str">
            <v>ZTE</v>
          </cell>
        </row>
        <row r="994">
          <cell r="B994" t="str">
            <v>CTR_236</v>
          </cell>
          <cell r="H994" t="str">
            <v>ZTE</v>
          </cell>
        </row>
        <row r="995">
          <cell r="B995" t="str">
            <v>SUD_121</v>
          </cell>
          <cell r="H995" t="str">
            <v>NOKIA</v>
          </cell>
        </row>
        <row r="996">
          <cell r="B996" t="str">
            <v>LIT_452</v>
          </cell>
          <cell r="H996" t="str">
            <v>ZTE</v>
          </cell>
        </row>
        <row r="997">
          <cell r="B997" t="str">
            <v>LIT_451</v>
          </cell>
          <cell r="H997" t="str">
            <v>ZTE</v>
          </cell>
        </row>
        <row r="998">
          <cell r="B998" t="str">
            <v>OST_220</v>
          </cell>
          <cell r="H998" t="str">
            <v>NOKIA</v>
          </cell>
        </row>
        <row r="999">
          <cell r="B999" t="str">
            <v>ADM_154</v>
          </cell>
          <cell r="H999" t="str">
            <v>NOKIA</v>
          </cell>
        </row>
        <row r="1000">
          <cell r="B1000" t="str">
            <v>SUD_241</v>
          </cell>
          <cell r="H1000" t="str">
            <v>ZTE</v>
          </cell>
        </row>
        <row r="1001">
          <cell r="B1001" t="str">
            <v>LIT_580</v>
          </cell>
          <cell r="H1001" t="str">
            <v>ZTE</v>
          </cell>
        </row>
        <row r="1002">
          <cell r="B1002" t="str">
            <v>LIT_579</v>
          </cell>
          <cell r="H1002" t="str">
            <v>ZTE</v>
          </cell>
        </row>
        <row r="1003">
          <cell r="B1003" t="str">
            <v>SUO_109</v>
          </cell>
          <cell r="H1003" t="str">
            <v>Huawei</v>
          </cell>
        </row>
        <row r="1004">
          <cell r="B1004" t="str">
            <v>SUO_200</v>
          </cell>
          <cell r="H1004" t="str">
            <v>Huawei</v>
          </cell>
        </row>
        <row r="1005">
          <cell r="B1005" t="str">
            <v>SUO_236</v>
          </cell>
          <cell r="H1005" t="str">
            <v>Huawei</v>
          </cell>
        </row>
        <row r="1006">
          <cell r="B1006" t="str">
            <v>OST_077</v>
          </cell>
          <cell r="H1006" t="str">
            <v>Huawei</v>
          </cell>
        </row>
        <row r="1007">
          <cell r="B1007" t="str">
            <v>ADM_099</v>
          </cell>
          <cell r="H1007" t="str">
            <v>NOKIA</v>
          </cell>
        </row>
        <row r="1008">
          <cell r="B1008" t="str">
            <v>OST_161</v>
          </cell>
          <cell r="H1008" t="str">
            <v>NOKIA</v>
          </cell>
        </row>
        <row r="1009">
          <cell r="B1009" t="str">
            <v>OST_078</v>
          </cell>
          <cell r="H1009" t="str">
            <v>Huawei</v>
          </cell>
        </row>
        <row r="1010">
          <cell r="B1010" t="str">
            <v>OST_156</v>
          </cell>
          <cell r="H1010" t="str">
            <v>NOKIA</v>
          </cell>
        </row>
        <row r="1011">
          <cell r="B1011" t="str">
            <v>SUO_052</v>
          </cell>
          <cell r="H1011" t="str">
            <v>Huawei</v>
          </cell>
        </row>
        <row r="1012">
          <cell r="B1012" t="str">
            <v>EST_112</v>
          </cell>
          <cell r="H1012" t="str">
            <v>ZTE</v>
          </cell>
        </row>
        <row r="1013">
          <cell r="B1013" t="str">
            <v>OST_208</v>
          </cell>
          <cell r="H1013" t="str">
            <v>NOKIA</v>
          </cell>
        </row>
        <row r="1014">
          <cell r="B1014" t="str">
            <v>ADM_043</v>
          </cell>
          <cell r="H1014" t="str">
            <v>NOKIA</v>
          </cell>
        </row>
        <row r="1015">
          <cell r="B1015" t="str">
            <v>OST_140</v>
          </cell>
          <cell r="H1015" t="str">
            <v>NOKIA</v>
          </cell>
        </row>
        <row r="1016">
          <cell r="B1016" t="str">
            <v>SUO_039</v>
          </cell>
          <cell r="H1016" t="str">
            <v>NOKIA</v>
          </cell>
        </row>
        <row r="1017">
          <cell r="B1017" t="str">
            <v>OST_116</v>
          </cell>
          <cell r="H1017" t="str">
            <v>NOKIA</v>
          </cell>
        </row>
        <row r="1018">
          <cell r="B1018" t="str">
            <v>CTR_014</v>
          </cell>
          <cell r="H1018" t="str">
            <v>ZTE</v>
          </cell>
        </row>
        <row r="1019">
          <cell r="B1019" t="str">
            <v>ADM_031</v>
          </cell>
          <cell r="H1019" t="str">
            <v>NOKIA</v>
          </cell>
        </row>
        <row r="1020">
          <cell r="B1020" t="str">
            <v>ADM_032</v>
          </cell>
          <cell r="H1020" t="str">
            <v>NOKIA</v>
          </cell>
        </row>
        <row r="1021">
          <cell r="B1021" t="str">
            <v>EXN_134</v>
          </cell>
          <cell r="H1021" t="str">
            <v>Huawei</v>
          </cell>
        </row>
        <row r="1022">
          <cell r="B1022" t="str">
            <v>LIT_151</v>
          </cell>
          <cell r="H1022" t="str">
            <v>ZTE</v>
          </cell>
        </row>
        <row r="1023">
          <cell r="B1023" t="str">
            <v>LIT_120</v>
          </cell>
          <cell r="H1023" t="str">
            <v>ZTE</v>
          </cell>
        </row>
        <row r="1024">
          <cell r="B1024" t="str">
            <v>EXN_106</v>
          </cell>
          <cell r="H1024" t="str">
            <v>Huawei</v>
          </cell>
        </row>
        <row r="1025">
          <cell r="B1025" t="str">
            <v>EXN_140</v>
          </cell>
          <cell r="H1025" t="str">
            <v>NOKIA</v>
          </cell>
        </row>
        <row r="1026">
          <cell r="B1026" t="str">
            <v>EST_211</v>
          </cell>
          <cell r="H1026" t="str">
            <v>ZTE</v>
          </cell>
        </row>
        <row r="1027">
          <cell r="B1027" t="str">
            <v>EXN_089</v>
          </cell>
          <cell r="H1027" t="str">
            <v>Huawei</v>
          </cell>
        </row>
        <row r="1028">
          <cell r="B1028" t="str">
            <v>NRD_175</v>
          </cell>
          <cell r="H1028" t="str">
            <v>Huawei</v>
          </cell>
        </row>
        <row r="1029">
          <cell r="B1029" t="str">
            <v>SUO_191</v>
          </cell>
          <cell r="H1029" t="str">
            <v>Huawei</v>
          </cell>
        </row>
        <row r="1030">
          <cell r="B1030" t="str">
            <v>EXN_011</v>
          </cell>
          <cell r="H1030" t="str">
            <v>NOKIA</v>
          </cell>
        </row>
        <row r="1031">
          <cell r="B1031" t="str">
            <v>CTR_774</v>
          </cell>
          <cell r="H1031" t="str">
            <v>ZTE</v>
          </cell>
        </row>
        <row r="1032">
          <cell r="B1032" t="str">
            <v>CTR_654</v>
          </cell>
          <cell r="H1032" t="str">
            <v>ZTE</v>
          </cell>
        </row>
        <row r="1033">
          <cell r="B1033" t="str">
            <v>SUD_224</v>
          </cell>
          <cell r="H1033" t="str">
            <v>ZTE</v>
          </cell>
        </row>
        <row r="1034">
          <cell r="B1034" t="str">
            <v>LIT_313</v>
          </cell>
          <cell r="H1034" t="str">
            <v>ZTE</v>
          </cell>
        </row>
        <row r="1035">
          <cell r="B1035" t="str">
            <v>LIT_236</v>
          </cell>
          <cell r="H1035" t="str">
            <v>ZTE</v>
          </cell>
        </row>
        <row r="1036">
          <cell r="B1036" t="str">
            <v>LIT_433</v>
          </cell>
          <cell r="H1036" t="str">
            <v>ZTE</v>
          </cell>
        </row>
        <row r="1037">
          <cell r="B1037" t="str">
            <v>CTR_074</v>
          </cell>
          <cell r="H1037" t="str">
            <v>ZTE</v>
          </cell>
        </row>
        <row r="1038">
          <cell r="B1038" t="str">
            <v>CTR_658</v>
          </cell>
          <cell r="H1038" t="str">
            <v>ZTE</v>
          </cell>
        </row>
        <row r="1039">
          <cell r="B1039" t="str">
            <v>LIT_486</v>
          </cell>
          <cell r="H1039" t="str">
            <v>ZTE</v>
          </cell>
        </row>
        <row r="1040">
          <cell r="B1040" t="str">
            <v>EST_200</v>
          </cell>
          <cell r="H1040" t="str">
            <v>ZTE</v>
          </cell>
        </row>
        <row r="1041">
          <cell r="B1041" t="str">
            <v>CTR_567</v>
          </cell>
          <cell r="H1041" t="str">
            <v>ZTE</v>
          </cell>
        </row>
        <row r="1042">
          <cell r="B1042" t="str">
            <v>LIT_429</v>
          </cell>
          <cell r="H1042" t="str">
            <v>ZTE</v>
          </cell>
        </row>
        <row r="1043">
          <cell r="B1043" t="str">
            <v>LIT_498</v>
          </cell>
          <cell r="H1043" t="str">
            <v>ZTE</v>
          </cell>
        </row>
        <row r="1044">
          <cell r="B1044" t="str">
            <v>SUO_184</v>
          </cell>
          <cell r="H1044" t="str">
            <v>Huawei</v>
          </cell>
        </row>
        <row r="1045">
          <cell r="B1045" t="str">
            <v>SUO_226</v>
          </cell>
          <cell r="H1045" t="str">
            <v>Huawei</v>
          </cell>
        </row>
        <row r="1046">
          <cell r="B1046" t="str">
            <v>EST_139</v>
          </cell>
          <cell r="H1046" t="str">
            <v>ZTE</v>
          </cell>
        </row>
        <row r="1047">
          <cell r="B1047" t="str">
            <v>EST_005</v>
          </cell>
          <cell r="H1047" t="str">
            <v>ZTE</v>
          </cell>
        </row>
        <row r="1048">
          <cell r="B1048" t="str">
            <v>LIT_051</v>
          </cell>
          <cell r="H1048" t="str">
            <v>ZTE</v>
          </cell>
        </row>
        <row r="1049">
          <cell r="B1049" t="str">
            <v>OST_240</v>
          </cell>
          <cell r="H1049" t="str">
            <v>Huawei</v>
          </cell>
        </row>
        <row r="1050">
          <cell r="B1050" t="str">
            <v>CTR_628</v>
          </cell>
          <cell r="H1050" t="str">
            <v>ZTE</v>
          </cell>
        </row>
        <row r="1051">
          <cell r="B1051" t="str">
            <v>CTR_776</v>
          </cell>
          <cell r="H1051" t="str">
            <v>ZTE</v>
          </cell>
        </row>
        <row r="1052">
          <cell r="B1052" t="str">
            <v>LIT_850</v>
          </cell>
          <cell r="H1052" t="str">
            <v>ZTE</v>
          </cell>
        </row>
        <row r="1053">
          <cell r="B1053" t="str">
            <v>CTR_551</v>
          </cell>
          <cell r="H1053" t="str">
            <v>ZTE</v>
          </cell>
        </row>
        <row r="1054">
          <cell r="B1054" t="str">
            <v>EST_070</v>
          </cell>
          <cell r="H1054" t="str">
            <v>ZTE</v>
          </cell>
        </row>
        <row r="1055">
          <cell r="B1055" t="str">
            <v>CTR_750</v>
          </cell>
          <cell r="H1055" t="str">
            <v>ZTE</v>
          </cell>
        </row>
        <row r="1056">
          <cell r="B1056" t="str">
            <v>CTR_763</v>
          </cell>
          <cell r="H1056" t="str">
            <v>ZTE</v>
          </cell>
        </row>
        <row r="1057">
          <cell r="B1057" t="str">
            <v>CTR_370</v>
          </cell>
          <cell r="H1057" t="str">
            <v>ZTE</v>
          </cell>
        </row>
        <row r="1058">
          <cell r="B1058" t="str">
            <v>NRO_133</v>
          </cell>
          <cell r="H1058" t="str">
            <v>Huawei</v>
          </cell>
        </row>
        <row r="1059">
          <cell r="B1059" t="str">
            <v>CTR_946</v>
          </cell>
          <cell r="H1059" t="str">
            <v>ZTE</v>
          </cell>
        </row>
        <row r="1060">
          <cell r="B1060" t="str">
            <v>CTR_317</v>
          </cell>
          <cell r="H1060" t="str">
            <v>ZTE</v>
          </cell>
        </row>
        <row r="1061">
          <cell r="B1061" t="str">
            <v>EXN_368</v>
          </cell>
          <cell r="H1061" t="str">
            <v>Huawei</v>
          </cell>
        </row>
        <row r="1062">
          <cell r="B1062" t="str">
            <v>CTR_262</v>
          </cell>
          <cell r="H1062" t="str">
            <v>ZTE</v>
          </cell>
        </row>
        <row r="1063">
          <cell r="B1063" t="str">
            <v>LIT_102</v>
          </cell>
          <cell r="H1063" t="str">
            <v>ZTE</v>
          </cell>
        </row>
        <row r="1064">
          <cell r="B1064" t="str">
            <v>CTR_1054</v>
          </cell>
          <cell r="H1064" t="str">
            <v>ZTE</v>
          </cell>
        </row>
        <row r="1065">
          <cell r="B1065" t="str">
            <v>CTR_702_indoor_8F</v>
          </cell>
          <cell r="H1065" t="str">
            <v>ZTE</v>
          </cell>
        </row>
        <row r="1066">
          <cell r="B1066" t="str">
            <v>CTR_714</v>
          </cell>
          <cell r="H1066" t="str">
            <v>ZTE</v>
          </cell>
        </row>
        <row r="1067">
          <cell r="B1067" t="str">
            <v>CTR_513</v>
          </cell>
          <cell r="H1067" t="str">
            <v>ZTE</v>
          </cell>
        </row>
        <row r="1068">
          <cell r="B1068" t="str">
            <v>CTR_322</v>
          </cell>
          <cell r="H1068" t="str">
            <v>ZTE</v>
          </cell>
        </row>
        <row r="1069">
          <cell r="B1069" t="str">
            <v>LIT_270</v>
          </cell>
          <cell r="H1069" t="str">
            <v>ZTE</v>
          </cell>
        </row>
        <row r="1070">
          <cell r="B1070" t="str">
            <v>NRO_118</v>
          </cell>
          <cell r="H1070" t="str">
            <v>Huawei</v>
          </cell>
        </row>
        <row r="1071">
          <cell r="B1071" t="str">
            <v>CTR_1050</v>
          </cell>
          <cell r="H1071" t="str">
            <v>ZTE</v>
          </cell>
        </row>
        <row r="1072">
          <cell r="B1072" t="str">
            <v>OST_276</v>
          </cell>
          <cell r="H1072" t="str">
            <v>Huawei</v>
          </cell>
        </row>
        <row r="1073">
          <cell r="B1073" t="str">
            <v>LIT_667</v>
          </cell>
          <cell r="H1073" t="str">
            <v>ZTE</v>
          </cell>
        </row>
        <row r="1074">
          <cell r="B1074" t="str">
            <v>CTR_019</v>
          </cell>
          <cell r="H1074" t="str">
            <v>ZTE</v>
          </cell>
        </row>
        <row r="1075">
          <cell r="B1075" t="str">
            <v>LIT_020</v>
          </cell>
          <cell r="H1075" t="str">
            <v>ZTE</v>
          </cell>
        </row>
        <row r="1076">
          <cell r="B1076" t="str">
            <v>NRO_066</v>
          </cell>
          <cell r="H1076" t="str">
            <v>Huawei</v>
          </cell>
        </row>
        <row r="1077">
          <cell r="B1077" t="str">
            <v>CTR_637</v>
          </cell>
          <cell r="H1077" t="str">
            <v>ZTE</v>
          </cell>
        </row>
        <row r="1078">
          <cell r="B1078" t="str">
            <v>CTR_163</v>
          </cell>
          <cell r="H1078" t="str">
            <v>ZTE</v>
          </cell>
        </row>
        <row r="1079">
          <cell r="B1079" t="str">
            <v>SUO_163</v>
          </cell>
          <cell r="H1079" t="str">
            <v>Huawei</v>
          </cell>
        </row>
        <row r="1080">
          <cell r="B1080" t="str">
            <v>CTR_674</v>
          </cell>
          <cell r="H1080" t="str">
            <v>ZTE</v>
          </cell>
        </row>
        <row r="1081">
          <cell r="B1081" t="str">
            <v>CTR_425</v>
          </cell>
          <cell r="H1081" t="str">
            <v>ZTE</v>
          </cell>
        </row>
        <row r="1082">
          <cell r="B1082" t="str">
            <v>OST_047</v>
          </cell>
          <cell r="H1082" t="str">
            <v>Huawei</v>
          </cell>
        </row>
        <row r="1083">
          <cell r="B1083" t="str">
            <v>NRD_063</v>
          </cell>
          <cell r="H1083" t="str">
            <v>Huawei</v>
          </cell>
        </row>
        <row r="1084">
          <cell r="B1084" t="str">
            <v>NRO_119</v>
          </cell>
          <cell r="H1084" t="str">
            <v>Huawei</v>
          </cell>
        </row>
        <row r="1085">
          <cell r="B1085" t="str">
            <v>ADM_058</v>
          </cell>
          <cell r="H1085" t="str">
            <v>Huawei</v>
          </cell>
        </row>
        <row r="1086">
          <cell r="B1086" t="str">
            <v>NRD_140</v>
          </cell>
          <cell r="H1086" t="str">
            <v>Huawei</v>
          </cell>
        </row>
        <row r="1087">
          <cell r="B1087" t="str">
            <v>CTR_520</v>
          </cell>
          <cell r="H1087" t="str">
            <v>ZTE</v>
          </cell>
        </row>
        <row r="1088">
          <cell r="B1088" t="str">
            <v>NRO_124</v>
          </cell>
          <cell r="H1088" t="str">
            <v>Huawei</v>
          </cell>
        </row>
        <row r="1089">
          <cell r="B1089" t="str">
            <v>NRO_126</v>
          </cell>
          <cell r="H1089" t="str">
            <v>Huawei</v>
          </cell>
        </row>
        <row r="1090">
          <cell r="B1090" t="str">
            <v>NRO_226</v>
          </cell>
          <cell r="H1090" t="str">
            <v>Huawei</v>
          </cell>
        </row>
        <row r="1091">
          <cell r="B1091" t="str">
            <v>SUD_260</v>
          </cell>
          <cell r="H1091" t="str">
            <v>ZTE</v>
          </cell>
        </row>
        <row r="1092">
          <cell r="B1092" t="str">
            <v>EXN_144</v>
          </cell>
          <cell r="H1092" t="str">
            <v>Huawei</v>
          </cell>
        </row>
        <row r="1093">
          <cell r="B1093" t="str">
            <v>SUO_202</v>
          </cell>
          <cell r="H1093" t="str">
            <v>Huawei</v>
          </cell>
        </row>
        <row r="1094">
          <cell r="B1094" t="str">
            <v>NRO_016</v>
          </cell>
          <cell r="H1094" t="str">
            <v>Huawei</v>
          </cell>
        </row>
        <row r="1095">
          <cell r="B1095" t="str">
            <v>EST_079</v>
          </cell>
          <cell r="H1095" t="str">
            <v>ZTE</v>
          </cell>
        </row>
        <row r="1096">
          <cell r="B1096" t="str">
            <v>CTR_313</v>
          </cell>
          <cell r="H1096" t="str">
            <v>ZTE</v>
          </cell>
        </row>
        <row r="1097">
          <cell r="B1097" t="str">
            <v>LIT_435</v>
          </cell>
          <cell r="H1097" t="str">
            <v>ZTE</v>
          </cell>
        </row>
        <row r="1098">
          <cell r="B1098" t="str">
            <v>OST_170</v>
          </cell>
          <cell r="H1098" t="str">
            <v>Huawei</v>
          </cell>
        </row>
        <row r="1099">
          <cell r="B1099" t="str">
            <v>OST_107</v>
          </cell>
          <cell r="H1099" t="str">
            <v>Huawei</v>
          </cell>
        </row>
        <row r="1100">
          <cell r="B1100" t="str">
            <v>OST_096</v>
          </cell>
          <cell r="H1100" t="str">
            <v>Huawei</v>
          </cell>
        </row>
        <row r="1101">
          <cell r="B1101" t="str">
            <v>EXN_234</v>
          </cell>
          <cell r="H1101" t="str">
            <v>Huawei</v>
          </cell>
        </row>
        <row r="1102">
          <cell r="B1102" t="str">
            <v>EXN_101</v>
          </cell>
          <cell r="H1102" t="str">
            <v>Huawei</v>
          </cell>
        </row>
        <row r="1103">
          <cell r="B1103" t="str">
            <v>CTR_1052</v>
          </cell>
          <cell r="H1103" t="str">
            <v>ZTE</v>
          </cell>
        </row>
        <row r="1104">
          <cell r="B1104" t="str">
            <v>CTR_755</v>
          </cell>
          <cell r="H1104" t="str">
            <v>ZTE</v>
          </cell>
        </row>
        <row r="1105">
          <cell r="B1105" t="str">
            <v>NRD_086</v>
          </cell>
          <cell r="H1105" t="str">
            <v>Huawei</v>
          </cell>
        </row>
        <row r="1106">
          <cell r="B1106" t="str">
            <v>CTR_330</v>
          </cell>
          <cell r="H1106" t="str">
            <v>ZTE</v>
          </cell>
        </row>
        <row r="1107">
          <cell r="B1107" t="str">
            <v>CTR_772</v>
          </cell>
          <cell r="H1107" t="str">
            <v>ZTE</v>
          </cell>
        </row>
        <row r="1108">
          <cell r="B1108" t="str">
            <v>NRO_148</v>
          </cell>
          <cell r="H1108" t="str">
            <v>Huawei</v>
          </cell>
        </row>
        <row r="1109">
          <cell r="B1109" t="str">
            <v>OST_137</v>
          </cell>
          <cell r="H1109" t="str">
            <v>Huawei</v>
          </cell>
        </row>
        <row r="1110">
          <cell r="B1110" t="str">
            <v>SUO_116</v>
          </cell>
          <cell r="H1110" t="str">
            <v>Huawei</v>
          </cell>
        </row>
        <row r="1111">
          <cell r="B1111" t="str">
            <v>LIT_370</v>
          </cell>
          <cell r="H1111" t="str">
            <v>ZTE</v>
          </cell>
        </row>
        <row r="1112">
          <cell r="B1112" t="str">
            <v>SUO_154</v>
          </cell>
          <cell r="H1112" t="str">
            <v>Huawei</v>
          </cell>
        </row>
        <row r="1113">
          <cell r="B1113" t="str">
            <v>EXN_096</v>
          </cell>
          <cell r="H1113" t="str">
            <v>Huawei</v>
          </cell>
        </row>
        <row r="1114">
          <cell r="B1114" t="str">
            <v>NRD_065</v>
          </cell>
          <cell r="H1114" t="str">
            <v>Huawei</v>
          </cell>
        </row>
        <row r="1115">
          <cell r="B1115" t="str">
            <v>NRD_097</v>
          </cell>
          <cell r="H1115" t="str">
            <v>Huawei</v>
          </cell>
        </row>
        <row r="1116">
          <cell r="B1116" t="str">
            <v>EXN_184</v>
          </cell>
          <cell r="H1116" t="str">
            <v>Huawei</v>
          </cell>
        </row>
        <row r="1117">
          <cell r="B1117" t="str">
            <v>LIT_364</v>
          </cell>
          <cell r="H1117" t="str">
            <v>ZTE</v>
          </cell>
        </row>
        <row r="1118">
          <cell r="B1118" t="str">
            <v>OST_076</v>
          </cell>
          <cell r="H1118" t="str">
            <v>Huawei</v>
          </cell>
        </row>
        <row r="1119">
          <cell r="B1119" t="str">
            <v>NRD_053</v>
          </cell>
          <cell r="H1119" t="str">
            <v>Huawei</v>
          </cell>
        </row>
        <row r="1120">
          <cell r="B1120" t="str">
            <v>LIT_203</v>
          </cell>
          <cell r="H1120" t="str">
            <v>ZTE</v>
          </cell>
        </row>
        <row r="1121">
          <cell r="B1121" t="str">
            <v>LIT_123</v>
          </cell>
          <cell r="H1121" t="str">
            <v>ZTE</v>
          </cell>
        </row>
        <row r="1122">
          <cell r="B1122" t="str">
            <v>OST_119</v>
          </cell>
          <cell r="H1122" t="str">
            <v>Huawei</v>
          </cell>
        </row>
        <row r="1123">
          <cell r="B1123" t="str">
            <v>SUD_096</v>
          </cell>
          <cell r="H1123" t="str">
            <v>ZTE</v>
          </cell>
        </row>
        <row r="1124">
          <cell r="B1124" t="str">
            <v>LIT_690</v>
          </cell>
          <cell r="H1124" t="str">
            <v>ZTE</v>
          </cell>
        </row>
        <row r="1125">
          <cell r="B1125" t="str">
            <v>OST_297</v>
          </cell>
          <cell r="H1125" t="str">
            <v>Huawei</v>
          </cell>
        </row>
        <row r="1126">
          <cell r="B1126" t="str">
            <v>OST_075</v>
          </cell>
          <cell r="H1126" t="str">
            <v>Huawei</v>
          </cell>
        </row>
        <row r="1127">
          <cell r="B1127" t="str">
            <v>CTR_1057</v>
          </cell>
          <cell r="H1127" t="str">
            <v>ZTE</v>
          </cell>
        </row>
        <row r="1128">
          <cell r="B1128" t="str">
            <v>ADM_026</v>
          </cell>
          <cell r="H1128" t="str">
            <v>Huawei</v>
          </cell>
        </row>
        <row r="1129">
          <cell r="B1129" t="str">
            <v>EST_128</v>
          </cell>
          <cell r="H1129" t="str">
            <v>ZTE</v>
          </cell>
        </row>
        <row r="1130">
          <cell r="B1130" t="str">
            <v>EST_004</v>
          </cell>
          <cell r="H1130" t="str">
            <v>ZTE</v>
          </cell>
        </row>
        <row r="1131">
          <cell r="B1131" t="str">
            <v>OST_120</v>
          </cell>
          <cell r="H1131" t="str">
            <v>Huawei</v>
          </cell>
        </row>
        <row r="1132">
          <cell r="B1132" t="str">
            <v>EST_194</v>
          </cell>
          <cell r="H1132" t="str">
            <v>ZTE</v>
          </cell>
        </row>
        <row r="1133">
          <cell r="B1133" t="str">
            <v>LIT_372</v>
          </cell>
          <cell r="H1133" t="str">
            <v>ZTE</v>
          </cell>
        </row>
        <row r="1134">
          <cell r="B1134" t="str">
            <v>NRD_073</v>
          </cell>
          <cell r="H1134" t="str">
            <v>Huawei</v>
          </cell>
        </row>
        <row r="1135">
          <cell r="B1135" t="str">
            <v>NRD_163</v>
          </cell>
          <cell r="H1135" t="str">
            <v>Huawei</v>
          </cell>
        </row>
        <row r="1136">
          <cell r="B1136" t="str">
            <v>NRO_130</v>
          </cell>
          <cell r="H1136" t="str">
            <v>Huawei</v>
          </cell>
        </row>
        <row r="1137">
          <cell r="B1137" t="str">
            <v>OST_067</v>
          </cell>
          <cell r="H1137" t="str">
            <v>Huawei</v>
          </cell>
        </row>
        <row r="1138">
          <cell r="B1138" t="str">
            <v>EXN_001</v>
          </cell>
          <cell r="H1138" t="str">
            <v>Huawei</v>
          </cell>
        </row>
        <row r="1139">
          <cell r="B1139" t="str">
            <v>OST_113</v>
          </cell>
          <cell r="H1139" t="str">
            <v>Huawei</v>
          </cell>
        </row>
        <row r="1140">
          <cell r="B1140" t="str">
            <v>SUO_079</v>
          </cell>
          <cell r="H1140" t="str">
            <v>Huawei</v>
          </cell>
        </row>
        <row r="1141">
          <cell r="B1141" t="str">
            <v>OST_003</v>
          </cell>
          <cell r="H1141" t="str">
            <v>Huawei</v>
          </cell>
        </row>
        <row r="1142">
          <cell r="B1142" t="str">
            <v>LIT_374</v>
          </cell>
          <cell r="H1142" t="str">
            <v>ZTE</v>
          </cell>
        </row>
        <row r="1143">
          <cell r="B1143" t="str">
            <v>SUO_181</v>
          </cell>
          <cell r="H1143" t="str">
            <v>Huawei</v>
          </cell>
        </row>
        <row r="1144">
          <cell r="B1144" t="str">
            <v>NRO_117</v>
          </cell>
          <cell r="H1144" t="str">
            <v>Huawei</v>
          </cell>
        </row>
        <row r="1145">
          <cell r="B1145" t="str">
            <v>CTR_799</v>
          </cell>
          <cell r="H1145" t="str">
            <v>ZTE</v>
          </cell>
        </row>
        <row r="1146">
          <cell r="B1146" t="str">
            <v>NRO_221</v>
          </cell>
          <cell r="H1146" t="str">
            <v>Huawei</v>
          </cell>
        </row>
        <row r="1147">
          <cell r="B1147" t="str">
            <v>NRO_062</v>
          </cell>
          <cell r="H1147" t="str">
            <v>Huawei</v>
          </cell>
        </row>
        <row r="1148">
          <cell r="B1148" t="str">
            <v>NRO_070</v>
          </cell>
          <cell r="H1148" t="str">
            <v>Huawei</v>
          </cell>
        </row>
        <row r="1149">
          <cell r="B1149" t="str">
            <v>NRO_028</v>
          </cell>
          <cell r="H1149" t="str">
            <v>Huawei</v>
          </cell>
        </row>
        <row r="1150">
          <cell r="B1150" t="str">
            <v>EXN_189</v>
          </cell>
          <cell r="H1150" t="str">
            <v>HUAWEI</v>
          </cell>
        </row>
        <row r="1151">
          <cell r="B1151" t="str">
            <v>EXN_190</v>
          </cell>
          <cell r="H1151" t="str">
            <v>HUAWEI</v>
          </cell>
        </row>
        <row r="1152">
          <cell r="B1152" t="str">
            <v>NRD_135</v>
          </cell>
          <cell r="H1152" t="str">
            <v>Huawei</v>
          </cell>
        </row>
        <row r="1153">
          <cell r="B1153" t="str">
            <v>EXN_118</v>
          </cell>
          <cell r="H1153" t="str">
            <v>Huawei</v>
          </cell>
        </row>
        <row r="1154">
          <cell r="B1154" t="str">
            <v>NRD_031</v>
          </cell>
          <cell r="H1154" t="str">
            <v>HUAWEI</v>
          </cell>
        </row>
        <row r="1155">
          <cell r="B1155" t="str">
            <v>EXN_028</v>
          </cell>
          <cell r="H1155" t="str">
            <v>HUAWEI</v>
          </cell>
        </row>
        <row r="1156">
          <cell r="B1156" t="str">
            <v>CTR_422</v>
          </cell>
          <cell r="H1156" t="str">
            <v>ZTE</v>
          </cell>
        </row>
        <row r="1157">
          <cell r="B1157" t="str">
            <v>LIT_360</v>
          </cell>
          <cell r="H1157" t="str">
            <v>ZTE</v>
          </cell>
        </row>
        <row r="1158">
          <cell r="B1158" t="str">
            <v>OST_180</v>
          </cell>
          <cell r="H1158" t="str">
            <v>HUAWEI</v>
          </cell>
        </row>
        <row r="1159">
          <cell r="B1159" t="str">
            <v>SUO_081</v>
          </cell>
          <cell r="H1159" t="str">
            <v>HUAWEI</v>
          </cell>
        </row>
        <row r="1160">
          <cell r="B1160" t="str">
            <v>NRD_092</v>
          </cell>
          <cell r="H1160" t="str">
            <v>HUAWEI</v>
          </cell>
        </row>
        <row r="1161">
          <cell r="B1161" t="str">
            <v>SUD_055</v>
          </cell>
          <cell r="H1161" t="str">
            <v>ZTE</v>
          </cell>
        </row>
        <row r="1162">
          <cell r="B1162" t="str">
            <v>EXN_110</v>
          </cell>
          <cell r="H1162" t="str">
            <v>HUAWEI</v>
          </cell>
        </row>
        <row r="1163">
          <cell r="B1163" t="str">
            <v>NRO_051</v>
          </cell>
          <cell r="H1163" t="str">
            <v>NOKIA</v>
          </cell>
        </row>
        <row r="1164">
          <cell r="B1164" t="str">
            <v>LIT_173</v>
          </cell>
          <cell r="H1164" t="str">
            <v>HUAWEI</v>
          </cell>
        </row>
        <row r="1165">
          <cell r="B1165" t="str">
            <v>LIT_431</v>
          </cell>
          <cell r="H1165" t="str">
            <v>ZTE</v>
          </cell>
        </row>
        <row r="1166">
          <cell r="B1166" t="str">
            <v>SUD_054</v>
          </cell>
          <cell r="H1166" t="str">
            <v>ZTE</v>
          </cell>
        </row>
        <row r="1167">
          <cell r="B1167" t="str">
            <v>LIT_201</v>
          </cell>
          <cell r="H1167" t="str">
            <v>ZTE</v>
          </cell>
        </row>
        <row r="1168">
          <cell r="B1168" t="str">
            <v>CTR_442</v>
          </cell>
          <cell r="H1168" t="str">
            <v>NOKIA</v>
          </cell>
        </row>
        <row r="1169">
          <cell r="B1169" t="str">
            <v>NRO_076</v>
          </cell>
          <cell r="H1169" t="str">
            <v>NOKIA</v>
          </cell>
        </row>
        <row r="1170">
          <cell r="B1170" t="str">
            <v>OST_254</v>
          </cell>
          <cell r="H1170" t="str">
            <v>HUAWEI</v>
          </cell>
        </row>
        <row r="1171">
          <cell r="B1171" t="str">
            <v>CTR_453</v>
          </cell>
          <cell r="H1171" t="str">
            <v>NOKIA</v>
          </cell>
        </row>
        <row r="1172">
          <cell r="B1172" t="str">
            <v>CTR_441</v>
          </cell>
          <cell r="H1172" t="str">
            <v>ZTE</v>
          </cell>
        </row>
        <row r="1173">
          <cell r="B1173" t="str">
            <v>EXN_186</v>
          </cell>
          <cell r="H1173" t="str">
            <v>HUAWEI</v>
          </cell>
        </row>
        <row r="1174">
          <cell r="B1174" t="str">
            <v>NRO_247</v>
          </cell>
          <cell r="H1174" t="str">
            <v>NOKIA</v>
          </cell>
        </row>
        <row r="1175">
          <cell r="B1175" t="str">
            <v>CTR_676</v>
          </cell>
          <cell r="H1175" t="str">
            <v>ZTE</v>
          </cell>
        </row>
        <row r="1176">
          <cell r="B1176" t="str">
            <v>OST_303</v>
          </cell>
          <cell r="H1176" t="str">
            <v>HUAWEI</v>
          </cell>
        </row>
        <row r="1177">
          <cell r="B1177" t="str">
            <v>LIT_772</v>
          </cell>
          <cell r="H1177" t="str">
            <v>ZTE</v>
          </cell>
        </row>
        <row r="1178">
          <cell r="B1178" t="str">
            <v>LIT_069</v>
          </cell>
          <cell r="H1178" t="str">
            <v>ZTE</v>
          </cell>
        </row>
        <row r="1179">
          <cell r="B1179" t="str">
            <v>EXN_259</v>
          </cell>
          <cell r="H1179" t="str">
            <v>HUAWEI</v>
          </cell>
        </row>
        <row r="1180">
          <cell r="B1180" t="str">
            <v>OST_307</v>
          </cell>
          <cell r="H1180" t="str">
            <v>NOKIA</v>
          </cell>
        </row>
        <row r="1181">
          <cell r="B1181" t="str">
            <v>SUO_164</v>
          </cell>
          <cell r="H1181" t="str">
            <v>Huawei</v>
          </cell>
        </row>
        <row r="1182">
          <cell r="B1182" t="str">
            <v>NRD_107</v>
          </cell>
          <cell r="H1182" t="str">
            <v>HUAWEI</v>
          </cell>
        </row>
        <row r="1183">
          <cell r="B1183" t="str">
            <v>OST_283</v>
          </cell>
          <cell r="H1183" t="str">
            <v>HUAWEI</v>
          </cell>
        </row>
        <row r="1184">
          <cell r="B1184" t="str">
            <v>EXN_243</v>
          </cell>
          <cell r="H1184" t="str">
            <v>NOKIA</v>
          </cell>
        </row>
        <row r="1185">
          <cell r="B1185" t="str">
            <v>OST_282</v>
          </cell>
          <cell r="H1185" t="str">
            <v>HUAWEI</v>
          </cell>
        </row>
        <row r="1186">
          <cell r="B1186" t="str">
            <v>CTR_825</v>
          </cell>
          <cell r="H1186" t="str">
            <v>ZTE</v>
          </cell>
        </row>
        <row r="1187">
          <cell r="B1187" t="str">
            <v>CTR_822</v>
          </cell>
          <cell r="H1187" t="str">
            <v>ZTE</v>
          </cell>
        </row>
        <row r="1188">
          <cell r="B1188" t="str">
            <v>SUD_107</v>
          </cell>
          <cell r="H1188" t="str">
            <v>ZTE</v>
          </cell>
        </row>
        <row r="1189">
          <cell r="B1189" t="str">
            <v>CTR_795</v>
          </cell>
          <cell r="H1189" t="str">
            <v>ZTE</v>
          </cell>
        </row>
        <row r="1190">
          <cell r="B1190" t="str">
            <v>CTR_823</v>
          </cell>
          <cell r="H1190" t="str">
            <v>ZTE</v>
          </cell>
        </row>
        <row r="1191">
          <cell r="B1191" t="str">
            <v>CTR_835</v>
          </cell>
          <cell r="H1191" t="str">
            <v>ZTE</v>
          </cell>
        </row>
        <row r="1192">
          <cell r="B1192" t="str">
            <v>NRO_139</v>
          </cell>
          <cell r="H1192" t="str">
            <v>HUAWEI</v>
          </cell>
        </row>
        <row r="1193">
          <cell r="B1193" t="str">
            <v>NRO_138</v>
          </cell>
          <cell r="H1193" t="str">
            <v>HUAWEI</v>
          </cell>
        </row>
        <row r="1194">
          <cell r="B1194" t="str">
            <v>NRO_140</v>
          </cell>
          <cell r="H1194" t="str">
            <v>NOKIA</v>
          </cell>
        </row>
        <row r="1195">
          <cell r="B1195" t="str">
            <v>NRO_141</v>
          </cell>
          <cell r="H1195" t="str">
            <v>HUAWEI</v>
          </cell>
        </row>
        <row r="1196">
          <cell r="B1196" t="str">
            <v>CTR_894</v>
          </cell>
          <cell r="H1196" t="str">
            <v>ZTE</v>
          </cell>
        </row>
        <row r="1197">
          <cell r="B1197" t="str">
            <v>CTR_906</v>
          </cell>
          <cell r="H1197" t="str">
            <v>ZTE</v>
          </cell>
        </row>
        <row r="1198">
          <cell r="B1198" t="str">
            <v>SUD_119</v>
          </cell>
          <cell r="H1198" t="str">
            <v>ZTE</v>
          </cell>
        </row>
        <row r="1199">
          <cell r="B1199" t="str">
            <v>OST_322</v>
          </cell>
          <cell r="H1199" t="str">
            <v>HUAWEI</v>
          </cell>
        </row>
        <row r="1200">
          <cell r="B1200" t="str">
            <v>EXN_242</v>
          </cell>
          <cell r="H1200" t="str">
            <v>HUAWEI</v>
          </cell>
        </row>
        <row r="1201">
          <cell r="B1201" t="str">
            <v>NRO_149</v>
          </cell>
          <cell r="H1201" t="str">
            <v>Huawei</v>
          </cell>
        </row>
        <row r="1202">
          <cell r="B1202" t="str">
            <v>ADM_179</v>
          </cell>
          <cell r="H1202" t="str">
            <v>HUAWEI</v>
          </cell>
        </row>
        <row r="1203">
          <cell r="B1203" t="str">
            <v>OST_311</v>
          </cell>
          <cell r="H1203" t="str">
            <v>HUAWEI</v>
          </cell>
        </row>
        <row r="1204">
          <cell r="B1204" t="str">
            <v>EXN_265</v>
          </cell>
          <cell r="H1204" t="str">
            <v>HUAWEI</v>
          </cell>
        </row>
        <row r="1205">
          <cell r="B1205" t="str">
            <v>NRO_137</v>
          </cell>
          <cell r="H1205" t="str">
            <v>HUAWEI</v>
          </cell>
        </row>
        <row r="1206">
          <cell r="B1206" t="str">
            <v>NRO_151</v>
          </cell>
          <cell r="H1206" t="str">
            <v>HUAWEI</v>
          </cell>
        </row>
        <row r="1207">
          <cell r="B1207" t="str">
            <v>CTR_869</v>
          </cell>
          <cell r="H1207" t="str">
            <v>ZTE</v>
          </cell>
        </row>
        <row r="1208">
          <cell r="B1208" t="str">
            <v>NRO_144</v>
          </cell>
          <cell r="H1208" t="str">
            <v>HUAWEI</v>
          </cell>
        </row>
        <row r="1209">
          <cell r="B1209" t="str">
            <v>CTR_870</v>
          </cell>
          <cell r="H1209" t="str">
            <v>ZTE</v>
          </cell>
        </row>
        <row r="1210">
          <cell r="B1210" t="str">
            <v>OST_314</v>
          </cell>
          <cell r="H1210" t="str">
            <v>HUAWEI</v>
          </cell>
        </row>
        <row r="1211">
          <cell r="B1211" t="str">
            <v>EST_147</v>
          </cell>
          <cell r="H1211" t="str">
            <v>ZTE</v>
          </cell>
        </row>
        <row r="1212">
          <cell r="B1212" t="str">
            <v>SUD_108</v>
          </cell>
          <cell r="H1212" t="str">
            <v>NOKIA</v>
          </cell>
        </row>
        <row r="1213">
          <cell r="B1213" t="str">
            <v>CTR_892</v>
          </cell>
          <cell r="H1213" t="str">
            <v>ZTE</v>
          </cell>
        </row>
        <row r="1214">
          <cell r="B1214" t="str">
            <v>SUD_126</v>
          </cell>
          <cell r="H1214" t="str">
            <v>ZTE</v>
          </cell>
        </row>
        <row r="1215">
          <cell r="B1215" t="str">
            <v>NRO_088</v>
          </cell>
          <cell r="H1215" t="str">
            <v>NOKIA</v>
          </cell>
        </row>
        <row r="1216">
          <cell r="B1216" t="str">
            <v>NRO_036</v>
          </cell>
          <cell r="H1216" t="str">
            <v>HUAWEI</v>
          </cell>
        </row>
        <row r="1217">
          <cell r="B1217" t="str">
            <v>LIT_191</v>
          </cell>
          <cell r="H1217" t="str">
            <v>ZTE</v>
          </cell>
        </row>
        <row r="1218">
          <cell r="B1218" t="str">
            <v>CTR_204</v>
          </cell>
          <cell r="H1218" t="str">
            <v>ZTE</v>
          </cell>
        </row>
        <row r="1219">
          <cell r="B1219" t="str">
            <v>OST_044</v>
          </cell>
          <cell r="H1219" t="str">
            <v>HUAWEI</v>
          </cell>
        </row>
        <row r="1220">
          <cell r="B1220" t="str">
            <v>OST_037</v>
          </cell>
          <cell r="H1220" t="str">
            <v>HUAWEI</v>
          </cell>
        </row>
        <row r="1221">
          <cell r="B1221" t="str">
            <v>EST_023</v>
          </cell>
          <cell r="H1221" t="str">
            <v>NOKIA</v>
          </cell>
        </row>
        <row r="1222">
          <cell r="B1222" t="str">
            <v>EST_024</v>
          </cell>
          <cell r="H1222" t="str">
            <v>ZTE</v>
          </cell>
        </row>
        <row r="1223">
          <cell r="B1223" t="str">
            <v>EST_022</v>
          </cell>
          <cell r="H1223" t="str">
            <v>ZTE</v>
          </cell>
        </row>
        <row r="1224">
          <cell r="B1224" t="str">
            <v>LIT_178</v>
          </cell>
          <cell r="H1224" t="str">
            <v>HUAWEI</v>
          </cell>
        </row>
        <row r="1225">
          <cell r="B1225" t="str">
            <v>NRD_027</v>
          </cell>
          <cell r="H1225" t="str">
            <v>NOKIA</v>
          </cell>
        </row>
        <row r="1226">
          <cell r="B1226" t="str">
            <v>EXN_033</v>
          </cell>
          <cell r="H1226" t="str">
            <v>NOKIA</v>
          </cell>
        </row>
        <row r="1227">
          <cell r="B1227" t="str">
            <v>SUO_019</v>
          </cell>
          <cell r="H1227" t="str">
            <v>HUAWEI</v>
          </cell>
        </row>
        <row r="1228">
          <cell r="B1228" t="str">
            <v>SUO_020</v>
          </cell>
          <cell r="H1228" t="str">
            <v>NOKIA</v>
          </cell>
        </row>
        <row r="1229">
          <cell r="B1229" t="str">
            <v>EXN_230</v>
          </cell>
          <cell r="H1229" t="str">
            <v>HUAWEI</v>
          </cell>
        </row>
        <row r="1230">
          <cell r="B1230" t="str">
            <v>CTR_841</v>
          </cell>
          <cell r="H1230" t="str">
            <v>ZTE</v>
          </cell>
        </row>
        <row r="1231">
          <cell r="B1231" t="str">
            <v>OST_256</v>
          </cell>
          <cell r="H1231" t="str">
            <v>NOKIA</v>
          </cell>
        </row>
        <row r="1232">
          <cell r="B1232" t="str">
            <v>OST_040</v>
          </cell>
          <cell r="H1232" t="str">
            <v>HUAWEI</v>
          </cell>
        </row>
        <row r="1233">
          <cell r="B1233" t="str">
            <v>LIT_430</v>
          </cell>
          <cell r="H1233" t="str">
            <v>ZTE</v>
          </cell>
        </row>
        <row r="1234">
          <cell r="B1234" t="str">
            <v>OST_257</v>
          </cell>
          <cell r="H1234" t="str">
            <v>HUAWEI</v>
          </cell>
        </row>
        <row r="1235">
          <cell r="B1235" t="str">
            <v>CTR_627</v>
          </cell>
          <cell r="H1235" t="str">
            <v>ZTE</v>
          </cell>
        </row>
        <row r="1236">
          <cell r="B1236" t="str">
            <v>OST_260</v>
          </cell>
          <cell r="H1236" t="str">
            <v>HUAWEI</v>
          </cell>
        </row>
        <row r="1237">
          <cell r="B1237" t="str">
            <v>EXN_191</v>
          </cell>
          <cell r="H1237" t="str">
            <v>HUAWEI</v>
          </cell>
        </row>
        <row r="1238">
          <cell r="B1238" t="str">
            <v>EXN_231</v>
          </cell>
          <cell r="H1238" t="str">
            <v>Huawei</v>
          </cell>
        </row>
        <row r="1239">
          <cell r="B1239" t="str">
            <v>LIT_586</v>
          </cell>
          <cell r="H1239" t="str">
            <v>ZTE</v>
          </cell>
        </row>
        <row r="1240">
          <cell r="B1240" t="str">
            <v>SUO_157</v>
          </cell>
          <cell r="H1240" t="str">
            <v>HUAWEI</v>
          </cell>
        </row>
        <row r="1241">
          <cell r="B1241" t="str">
            <v>EXN_215</v>
          </cell>
          <cell r="H1241" t="str">
            <v>NOKIA</v>
          </cell>
        </row>
        <row r="1242">
          <cell r="B1242" t="str">
            <v>SUD_231</v>
          </cell>
          <cell r="H1242" t="str">
            <v>ZTE</v>
          </cell>
        </row>
        <row r="1243">
          <cell r="B1243" t="str">
            <v>SUD_247</v>
          </cell>
          <cell r="H1243" t="str">
            <v>NOKIA</v>
          </cell>
        </row>
        <row r="1244">
          <cell r="B1244" t="str">
            <v>EST_074</v>
          </cell>
          <cell r="H1244" t="str">
            <v>NOKIA</v>
          </cell>
        </row>
        <row r="1245">
          <cell r="B1245" t="str">
            <v>OST_070</v>
          </cell>
          <cell r="H1245" t="str">
            <v>HUAWEI</v>
          </cell>
        </row>
        <row r="1246">
          <cell r="B1246" t="str">
            <v>LIT_536</v>
          </cell>
          <cell r="H1246" t="str">
            <v>NOKIA</v>
          </cell>
        </row>
        <row r="1247">
          <cell r="B1247" t="str">
            <v>NRD_157</v>
          </cell>
          <cell r="H1247" t="str">
            <v>HUAWEI</v>
          </cell>
        </row>
        <row r="1248">
          <cell r="B1248" t="str">
            <v>SUO_245</v>
          </cell>
          <cell r="H1248" t="str">
            <v>NOKIA</v>
          </cell>
        </row>
        <row r="1249">
          <cell r="B1249" t="str">
            <v>CTR_829</v>
          </cell>
          <cell r="H1249" t="str">
            <v>ZTE</v>
          </cell>
        </row>
        <row r="1250">
          <cell r="B1250" t="str">
            <v>LIT_769</v>
          </cell>
          <cell r="H1250" t="str">
            <v>ZTE</v>
          </cell>
        </row>
        <row r="1251">
          <cell r="B1251" t="str">
            <v>SUD_130</v>
          </cell>
          <cell r="H1251" t="str">
            <v>ZTE</v>
          </cell>
        </row>
        <row r="1252">
          <cell r="B1252" t="str">
            <v>ADM_140</v>
          </cell>
          <cell r="H1252" t="str">
            <v>HUAWEI</v>
          </cell>
        </row>
        <row r="1253">
          <cell r="B1253" t="str">
            <v>CTR_909</v>
          </cell>
          <cell r="H1253" t="str">
            <v>ZTE</v>
          </cell>
        </row>
        <row r="1254">
          <cell r="B1254" t="str">
            <v>ADM_187</v>
          </cell>
          <cell r="H1254" t="str">
            <v>HUAWEI</v>
          </cell>
        </row>
        <row r="1255">
          <cell r="B1255" t="str">
            <v>EST_150</v>
          </cell>
          <cell r="H1255" t="str">
            <v>ZTE</v>
          </cell>
        </row>
        <row r="1256">
          <cell r="B1256" t="str">
            <v>SUD_112</v>
          </cell>
          <cell r="H1256" t="str">
            <v>ZTE</v>
          </cell>
        </row>
        <row r="1257">
          <cell r="B1257" t="str">
            <v>SUO_266</v>
          </cell>
          <cell r="H1257" t="str">
            <v>HUAWEI</v>
          </cell>
        </row>
        <row r="1258">
          <cell r="B1258" t="str">
            <v>EST_155</v>
          </cell>
          <cell r="H1258" t="str">
            <v>ZTE</v>
          </cell>
        </row>
        <row r="1259">
          <cell r="B1259" t="str">
            <v>ADM_185</v>
          </cell>
          <cell r="H1259" t="str">
            <v>HUAWEI</v>
          </cell>
        </row>
        <row r="1260">
          <cell r="B1260" t="str">
            <v>OST_023</v>
          </cell>
          <cell r="H1260" t="str">
            <v>HUAWEI</v>
          </cell>
        </row>
        <row r="1261">
          <cell r="B1261" t="str">
            <v>LIT_111</v>
          </cell>
          <cell r="H1261" t="str">
            <v>ZTE</v>
          </cell>
        </row>
        <row r="1262">
          <cell r="B1262" t="str">
            <v>CTR_145</v>
          </cell>
          <cell r="H1262" t="str">
            <v>ZTE</v>
          </cell>
        </row>
        <row r="1263">
          <cell r="B1263" t="str">
            <v>LIT_187</v>
          </cell>
          <cell r="H1263" t="str">
            <v>ZTE</v>
          </cell>
        </row>
        <row r="1264">
          <cell r="B1264" t="str">
            <v>SUD_020</v>
          </cell>
          <cell r="H1264" t="str">
            <v>ZTE</v>
          </cell>
        </row>
        <row r="1265">
          <cell r="B1265" t="str">
            <v>SUD_019</v>
          </cell>
          <cell r="H1265" t="str">
            <v>ZTE</v>
          </cell>
        </row>
        <row r="1266">
          <cell r="B1266" t="str">
            <v>EST_020</v>
          </cell>
          <cell r="H1266" t="str">
            <v>ZTE</v>
          </cell>
        </row>
        <row r="1267">
          <cell r="B1267" t="str">
            <v>NRD_024</v>
          </cell>
          <cell r="H1267" t="str">
            <v>NOKIA</v>
          </cell>
        </row>
        <row r="1268">
          <cell r="B1268" t="str">
            <v>ADM_002</v>
          </cell>
          <cell r="H1268" t="str">
            <v>Huawei</v>
          </cell>
        </row>
        <row r="1269">
          <cell r="B1269" t="str">
            <v>LIT_085</v>
          </cell>
          <cell r="H1269" t="str">
            <v>ZTE</v>
          </cell>
        </row>
        <row r="1270">
          <cell r="B1270" t="str">
            <v>CTR_160</v>
          </cell>
          <cell r="H1270" t="str">
            <v>ZTE</v>
          </cell>
        </row>
        <row r="1271">
          <cell r="B1271" t="str">
            <v>CTR_298</v>
          </cell>
          <cell r="H1271" t="str">
            <v>ZTE</v>
          </cell>
        </row>
        <row r="1272">
          <cell r="B1272" t="str">
            <v>SUD_113</v>
          </cell>
          <cell r="H1272" t="str">
            <v>ZTE</v>
          </cell>
        </row>
        <row r="1273">
          <cell r="B1273" t="str">
            <v>CTR_299</v>
          </cell>
          <cell r="H1273" t="str">
            <v>ZTE</v>
          </cell>
        </row>
        <row r="1274">
          <cell r="B1274" t="str">
            <v>SUD_122</v>
          </cell>
          <cell r="H1274" t="str">
            <v>ZTE</v>
          </cell>
        </row>
        <row r="1275">
          <cell r="B1275" t="str">
            <v>CTR_205</v>
          </cell>
          <cell r="H1275" t="str">
            <v>ZTE</v>
          </cell>
        </row>
        <row r="1276">
          <cell r="B1276" t="str">
            <v>OST_035</v>
          </cell>
          <cell r="H1276" t="str">
            <v>HUAWEI</v>
          </cell>
        </row>
        <row r="1277">
          <cell r="B1277" t="str">
            <v>CTR_192</v>
          </cell>
          <cell r="H1277" t="str">
            <v>ZTE</v>
          </cell>
        </row>
        <row r="1278">
          <cell r="B1278" t="str">
            <v>OST_097</v>
          </cell>
          <cell r="H1278" t="str">
            <v>Huawei</v>
          </cell>
        </row>
        <row r="1279">
          <cell r="B1279" t="str">
            <v>ADM_012</v>
          </cell>
          <cell r="H1279" t="str">
            <v>Huawei</v>
          </cell>
        </row>
        <row r="1280">
          <cell r="B1280" t="str">
            <v>OST_259</v>
          </cell>
          <cell r="H1280" t="str">
            <v>NOKIA</v>
          </cell>
        </row>
        <row r="1281">
          <cell r="B1281" t="str">
            <v>ADM_143</v>
          </cell>
          <cell r="H1281" t="str">
            <v>HUAWEI</v>
          </cell>
        </row>
        <row r="1282">
          <cell r="B1282" t="str">
            <v>LIT_591</v>
          </cell>
          <cell r="H1282" t="str">
            <v>ZTE</v>
          </cell>
        </row>
        <row r="1283">
          <cell r="B1283" t="str">
            <v>NRO_104</v>
          </cell>
          <cell r="H1283" t="str">
            <v>HUAWEI</v>
          </cell>
        </row>
        <row r="1284">
          <cell r="B1284" t="str">
            <v>LIT_402</v>
          </cell>
          <cell r="H1284" t="str">
            <v>NOKIA</v>
          </cell>
        </row>
        <row r="1285">
          <cell r="B1285" t="str">
            <v>SUD_246</v>
          </cell>
          <cell r="H1285" t="str">
            <v>ZTE</v>
          </cell>
        </row>
        <row r="1286">
          <cell r="B1286" t="str">
            <v>CTR_354</v>
          </cell>
          <cell r="H1286" t="str">
            <v>ZTE</v>
          </cell>
        </row>
        <row r="1287">
          <cell r="B1287" t="str">
            <v>EXN_168</v>
          </cell>
          <cell r="H1287" t="str">
            <v>NOKIA</v>
          </cell>
        </row>
        <row r="1288">
          <cell r="B1288" t="str">
            <v>OST_290</v>
          </cell>
          <cell r="H1288" t="str">
            <v>HUAWEI</v>
          </cell>
        </row>
        <row r="1289">
          <cell r="B1289" t="str">
            <v>SUD_105</v>
          </cell>
          <cell r="H1289" t="str">
            <v>ZTE</v>
          </cell>
        </row>
        <row r="1290">
          <cell r="B1290" t="str">
            <v>LIT_750</v>
          </cell>
          <cell r="H1290" t="str">
            <v>ZTE</v>
          </cell>
        </row>
        <row r="1291">
          <cell r="B1291" t="str">
            <v>ADM_178</v>
          </cell>
          <cell r="H1291" t="str">
            <v>HUAWEI</v>
          </cell>
        </row>
        <row r="1292">
          <cell r="B1292" t="str">
            <v>CTR_858</v>
          </cell>
          <cell r="H1292" t="str">
            <v>ZTE</v>
          </cell>
        </row>
        <row r="1293">
          <cell r="B1293" t="str">
            <v>EST_154</v>
          </cell>
          <cell r="H1293" t="str">
            <v>ZTE</v>
          </cell>
        </row>
        <row r="1294">
          <cell r="B1294" t="str">
            <v>CTR_880</v>
          </cell>
          <cell r="H1294" t="str">
            <v>ZTE</v>
          </cell>
        </row>
        <row r="1295">
          <cell r="B1295" t="str">
            <v>SUO_249</v>
          </cell>
          <cell r="H1295" t="str">
            <v>NOKIA</v>
          </cell>
        </row>
        <row r="1296">
          <cell r="B1296" t="str">
            <v>SUD_125</v>
          </cell>
          <cell r="H1296" t="str">
            <v>ZTE</v>
          </cell>
        </row>
        <row r="1297">
          <cell r="B1297" t="str">
            <v>CTR_189</v>
          </cell>
          <cell r="H1297" t="str">
            <v>ZTE</v>
          </cell>
        </row>
        <row r="1298">
          <cell r="B1298" t="str">
            <v>CTR_191</v>
          </cell>
          <cell r="H1298" t="str">
            <v>ZTE</v>
          </cell>
        </row>
        <row r="1299">
          <cell r="B1299" t="str">
            <v>CTR_116</v>
          </cell>
          <cell r="H1299" t="str">
            <v>ZTE</v>
          </cell>
        </row>
        <row r="1300">
          <cell r="B1300" t="str">
            <v>OST_029</v>
          </cell>
          <cell r="H1300" t="str">
            <v>NOKIA</v>
          </cell>
        </row>
        <row r="1301">
          <cell r="B1301" t="str">
            <v>EST_019</v>
          </cell>
          <cell r="H1301" t="str">
            <v>ZTE</v>
          </cell>
        </row>
        <row r="1302">
          <cell r="B1302" t="str">
            <v>SUO_022</v>
          </cell>
          <cell r="H1302" t="str">
            <v>NOKIA</v>
          </cell>
        </row>
        <row r="1303">
          <cell r="B1303" t="str">
            <v>EST_017</v>
          </cell>
          <cell r="H1303" t="str">
            <v>ZTE</v>
          </cell>
        </row>
        <row r="1304">
          <cell r="B1304" t="str">
            <v>LIT_109</v>
          </cell>
          <cell r="H1304" t="str">
            <v>ZTE</v>
          </cell>
        </row>
        <row r="1305">
          <cell r="B1305" t="str">
            <v>OST_146</v>
          </cell>
          <cell r="H1305" t="str">
            <v>HUAWEI</v>
          </cell>
        </row>
        <row r="1306">
          <cell r="B1306" t="str">
            <v>EST_092</v>
          </cell>
          <cell r="H1306" t="str">
            <v>ZTE</v>
          </cell>
        </row>
        <row r="1307">
          <cell r="B1307" t="str">
            <v>ADM_105</v>
          </cell>
          <cell r="H1307" t="str">
            <v>HUAWEI</v>
          </cell>
        </row>
        <row r="1308">
          <cell r="B1308" t="str">
            <v>CTR_134</v>
          </cell>
          <cell r="H1308" t="str">
            <v>ZTE</v>
          </cell>
        </row>
        <row r="1309">
          <cell r="B1309" t="str">
            <v>CTR_443</v>
          </cell>
          <cell r="H1309" t="str">
            <v>ZTE</v>
          </cell>
        </row>
        <row r="1310">
          <cell r="B1310" t="str">
            <v>SUO_136</v>
          </cell>
          <cell r="H1310" t="str">
            <v>NOKIA</v>
          </cell>
        </row>
        <row r="1311">
          <cell r="B1311" t="str">
            <v>NRD_259</v>
          </cell>
          <cell r="H1311" t="str">
            <v>Huawei</v>
          </cell>
        </row>
        <row r="1312">
          <cell r="B1312" t="str">
            <v>LIT_459</v>
          </cell>
          <cell r="H1312" t="str">
            <v>ZTE</v>
          </cell>
        </row>
        <row r="1313">
          <cell r="B1313" t="str">
            <v>LIT_050</v>
          </cell>
          <cell r="H1313" t="str">
            <v>ZTE</v>
          </cell>
        </row>
        <row r="1314">
          <cell r="B1314" t="str">
            <v>EST_002</v>
          </cell>
          <cell r="H1314" t="str">
            <v>NOKIA</v>
          </cell>
        </row>
        <row r="1315">
          <cell r="B1315" t="str">
            <v>LIT_054</v>
          </cell>
          <cell r="H1315" t="str">
            <v>ZTE</v>
          </cell>
        </row>
        <row r="1316">
          <cell r="B1316" t="str">
            <v>LIT_048</v>
          </cell>
          <cell r="H1316" t="str">
            <v>ZTE</v>
          </cell>
        </row>
        <row r="1317">
          <cell r="B1317" t="str">
            <v>NRD_078</v>
          </cell>
          <cell r="H1317" t="str">
            <v>HUAWEI</v>
          </cell>
        </row>
        <row r="1318">
          <cell r="B1318" t="str">
            <v>SUO_082</v>
          </cell>
          <cell r="H1318" t="str">
            <v>HUAWEI</v>
          </cell>
        </row>
        <row r="1319">
          <cell r="B1319" t="str">
            <v>NRD_007</v>
          </cell>
          <cell r="H1319" t="str">
            <v>Huawei</v>
          </cell>
        </row>
        <row r="1320">
          <cell r="B1320" t="str">
            <v>LIT_357</v>
          </cell>
          <cell r="H1320" t="str">
            <v>ZTE</v>
          </cell>
        </row>
        <row r="1321">
          <cell r="B1321" t="str">
            <v>LIT_277</v>
          </cell>
          <cell r="H1321" t="str">
            <v>ZTE</v>
          </cell>
        </row>
        <row r="1322">
          <cell r="B1322" t="str">
            <v>LIT_167</v>
          </cell>
          <cell r="H1322" t="str">
            <v>ZTE</v>
          </cell>
        </row>
        <row r="1323">
          <cell r="B1323" t="str">
            <v>LIT_291</v>
          </cell>
          <cell r="H1323" t="str">
            <v>ZTE</v>
          </cell>
        </row>
        <row r="1324">
          <cell r="B1324" t="str">
            <v>ADM_165</v>
          </cell>
          <cell r="H1324" t="str">
            <v>Huawei</v>
          </cell>
        </row>
        <row r="1325">
          <cell r="B1325" t="str">
            <v>SUO_207</v>
          </cell>
          <cell r="H1325" t="str">
            <v>Huawei</v>
          </cell>
        </row>
        <row r="1326">
          <cell r="B1326" t="str">
            <v>LIT_771</v>
          </cell>
          <cell r="H1326" t="str">
            <v>ZTE</v>
          </cell>
        </row>
        <row r="1327">
          <cell r="B1327" t="str">
            <v>LIT_245</v>
          </cell>
          <cell r="H1327" t="str">
            <v>ZTE</v>
          </cell>
        </row>
        <row r="1328">
          <cell r="B1328" t="str">
            <v>CTR_473</v>
          </cell>
          <cell r="H1328" t="str">
            <v>ZTE</v>
          </cell>
        </row>
        <row r="1329">
          <cell r="B1329" t="str">
            <v>OST_165</v>
          </cell>
          <cell r="H1329" t="str">
            <v>Huawei</v>
          </cell>
        </row>
        <row r="1330">
          <cell r="B1330" t="str">
            <v>CTR_713</v>
          </cell>
          <cell r="H1330" t="str">
            <v>ZTE</v>
          </cell>
        </row>
        <row r="1331">
          <cell r="B1331" t="str">
            <v>OST_052</v>
          </cell>
          <cell r="H1331" t="str">
            <v>HUAWEI</v>
          </cell>
        </row>
        <row r="1332">
          <cell r="B1332" t="str">
            <v>SUO_018</v>
          </cell>
          <cell r="H1332" t="str">
            <v>HUAWEI</v>
          </cell>
        </row>
        <row r="1333">
          <cell r="B1333" t="str">
            <v>LIT_440</v>
          </cell>
          <cell r="H1333" t="str">
            <v>ZTE</v>
          </cell>
        </row>
        <row r="1334">
          <cell r="B1334" t="str">
            <v>OST_099</v>
          </cell>
          <cell r="H1334" t="str">
            <v>Huawei</v>
          </cell>
        </row>
        <row r="1335">
          <cell r="B1335" t="str">
            <v>OST_122</v>
          </cell>
          <cell r="H1335" t="str">
            <v>Huawei</v>
          </cell>
        </row>
        <row r="1336">
          <cell r="B1336" t="str">
            <v>NRD_077</v>
          </cell>
          <cell r="H1336" t="str">
            <v>HUAWEI</v>
          </cell>
        </row>
        <row r="1337">
          <cell r="B1337" t="str">
            <v>LIT_479</v>
          </cell>
          <cell r="H1337" t="str">
            <v>ZTE</v>
          </cell>
        </row>
        <row r="1338">
          <cell r="B1338" t="str">
            <v>LIT_774</v>
          </cell>
          <cell r="H1338" t="str">
            <v>ZTE</v>
          </cell>
        </row>
        <row r="1339">
          <cell r="B1339" t="str">
            <v>CTR_109</v>
          </cell>
          <cell r="H1339" t="str">
            <v>ZTE</v>
          </cell>
        </row>
        <row r="1340">
          <cell r="B1340" t="str">
            <v>NRD_012</v>
          </cell>
          <cell r="H1340" t="str">
            <v>HUAWEI</v>
          </cell>
        </row>
        <row r="1341">
          <cell r="B1341" t="str">
            <v>EXN_022</v>
          </cell>
          <cell r="H1341" t="str">
            <v>HUAWEI</v>
          </cell>
        </row>
        <row r="1342">
          <cell r="B1342" t="str">
            <v>CTR_430</v>
          </cell>
          <cell r="H1342" t="str">
            <v>ZTE</v>
          </cell>
        </row>
        <row r="1343">
          <cell r="B1343" t="str">
            <v>EST_057</v>
          </cell>
          <cell r="H1343" t="str">
            <v>ZTE</v>
          </cell>
        </row>
        <row r="1344">
          <cell r="B1344" t="str">
            <v>CTR_128</v>
          </cell>
          <cell r="H1344" t="str">
            <v>ZTE</v>
          </cell>
        </row>
        <row r="1345">
          <cell r="B1345" t="str">
            <v>LIT_206</v>
          </cell>
          <cell r="H1345" t="str">
            <v>ZTE</v>
          </cell>
        </row>
        <row r="1346">
          <cell r="B1346" t="str">
            <v>LIT_361</v>
          </cell>
          <cell r="H1346" t="str">
            <v>ZTE</v>
          </cell>
        </row>
        <row r="1347">
          <cell r="B1347" t="str">
            <v>LIT_577</v>
          </cell>
          <cell r="H1347" t="str">
            <v>ZTE</v>
          </cell>
        </row>
        <row r="1348">
          <cell r="B1348" t="str">
            <v>NRD_164</v>
          </cell>
          <cell r="H1348" t="str">
            <v>HUAWEI</v>
          </cell>
        </row>
        <row r="1349">
          <cell r="B1349" t="str">
            <v>OST_235</v>
          </cell>
          <cell r="H1349" t="str">
            <v>Huawei</v>
          </cell>
        </row>
        <row r="1350">
          <cell r="B1350" t="str">
            <v>LIT_406</v>
          </cell>
          <cell r="H1350" t="str">
            <v>ZTE</v>
          </cell>
        </row>
        <row r="1351">
          <cell r="B1351" t="str">
            <v>EST_064</v>
          </cell>
          <cell r="H1351" t="str">
            <v>NOKIA</v>
          </cell>
        </row>
        <row r="1352">
          <cell r="B1352" t="str">
            <v>OST_308</v>
          </cell>
          <cell r="H1352" t="str">
            <v>HUAWEI</v>
          </cell>
        </row>
        <row r="1353">
          <cell r="B1353" t="str">
            <v>ADM_161</v>
          </cell>
          <cell r="H1353" t="str">
            <v>HUAWEI</v>
          </cell>
        </row>
        <row r="1354">
          <cell r="B1354" t="str">
            <v>EST_067</v>
          </cell>
          <cell r="H1354" t="str">
            <v>ZTE</v>
          </cell>
        </row>
        <row r="1355">
          <cell r="B1355" t="str">
            <v>OST_316</v>
          </cell>
          <cell r="H1355" t="str">
            <v>HUAWEI</v>
          </cell>
        </row>
        <row r="1356">
          <cell r="B1356" t="str">
            <v>LIT_292</v>
          </cell>
          <cell r="H1356" t="str">
            <v>ZTE</v>
          </cell>
        </row>
        <row r="1357">
          <cell r="B1357" t="str">
            <v>SUD_024</v>
          </cell>
          <cell r="H1357" t="str">
            <v>ZTE</v>
          </cell>
        </row>
        <row r="1358">
          <cell r="B1358" t="str">
            <v>ADM_155</v>
          </cell>
          <cell r="H1358" t="str">
            <v>Huawei</v>
          </cell>
        </row>
        <row r="1359">
          <cell r="B1359" t="str">
            <v>LIT_208</v>
          </cell>
          <cell r="H1359" t="str">
            <v>ZTE</v>
          </cell>
        </row>
        <row r="1360">
          <cell r="B1360" t="str">
            <v>LIT_787</v>
          </cell>
          <cell r="H1360" t="str">
            <v>ZTE</v>
          </cell>
        </row>
        <row r="1361">
          <cell r="B1361" t="str">
            <v>CTR_910</v>
          </cell>
          <cell r="H1361" t="str">
            <v>ZTE</v>
          </cell>
        </row>
        <row r="1362">
          <cell r="B1362" t="str">
            <v>CTR_352</v>
          </cell>
          <cell r="H1362" t="str">
            <v>ZTE</v>
          </cell>
        </row>
        <row r="1363">
          <cell r="B1363" t="str">
            <v>LIT_121</v>
          </cell>
          <cell r="H1363" t="str">
            <v>NOKIA</v>
          </cell>
        </row>
        <row r="1364">
          <cell r="B1364" t="str">
            <v>NRO_031</v>
          </cell>
          <cell r="H1364" t="str">
            <v>NOKIA</v>
          </cell>
        </row>
        <row r="1365">
          <cell r="B1365" t="str">
            <v>SUO_126</v>
          </cell>
          <cell r="H1365" t="str">
            <v>Huawei</v>
          </cell>
        </row>
        <row r="1366">
          <cell r="B1366" t="str">
            <v>SUO_113</v>
          </cell>
          <cell r="H1366" t="str">
            <v>Huawei</v>
          </cell>
        </row>
        <row r="1367">
          <cell r="B1367" t="str">
            <v>NRO_067</v>
          </cell>
          <cell r="H1367" t="str">
            <v>Huawei</v>
          </cell>
        </row>
        <row r="1368">
          <cell r="B1368" t="str">
            <v>OST_121</v>
          </cell>
          <cell r="H1368" t="str">
            <v>Huawei</v>
          </cell>
        </row>
        <row r="1369">
          <cell r="B1369" t="str">
            <v>EXN_083</v>
          </cell>
          <cell r="H1369" t="str">
            <v>Huawei</v>
          </cell>
        </row>
        <row r="1370">
          <cell r="B1370" t="str">
            <v>LIT_127</v>
          </cell>
          <cell r="H1370" t="str">
            <v>ZTE</v>
          </cell>
        </row>
        <row r="1371">
          <cell r="B1371" t="str">
            <v>SUD_006</v>
          </cell>
          <cell r="H1371" t="str">
            <v>ZTE</v>
          </cell>
        </row>
        <row r="1372">
          <cell r="B1372" t="str">
            <v>NRO_239</v>
          </cell>
          <cell r="H1372" t="str">
            <v>NOKIA</v>
          </cell>
        </row>
        <row r="1373">
          <cell r="B1373" t="str">
            <v>SUO_004</v>
          </cell>
          <cell r="H1373" t="str">
            <v>Huawei</v>
          </cell>
        </row>
        <row r="1374">
          <cell r="B1374" t="str">
            <v>OST_118</v>
          </cell>
          <cell r="H1374" t="str">
            <v>Huawei</v>
          </cell>
        </row>
        <row r="1375">
          <cell r="B1375" t="str">
            <v>LIT_138</v>
          </cell>
          <cell r="H1375" t="str">
            <v>ZTE</v>
          </cell>
        </row>
        <row r="1376">
          <cell r="B1376" t="str">
            <v>OST_126</v>
          </cell>
          <cell r="H1376" t="str">
            <v>Huawei</v>
          </cell>
        </row>
        <row r="1377">
          <cell r="B1377" t="str">
            <v>SUD_115</v>
          </cell>
          <cell r="H1377" t="str">
            <v>ZTE</v>
          </cell>
        </row>
        <row r="1378">
          <cell r="B1378" t="str">
            <v>NRO_019</v>
          </cell>
          <cell r="H1378" t="str">
            <v>HUAWEI</v>
          </cell>
        </row>
        <row r="1379">
          <cell r="B1379" t="str">
            <v>EST_153</v>
          </cell>
          <cell r="H1379" t="str">
            <v>ZTE</v>
          </cell>
        </row>
        <row r="1380">
          <cell r="B1380" t="str">
            <v>CTR_079</v>
          </cell>
          <cell r="H1380" t="str">
            <v>ZTE</v>
          </cell>
        </row>
        <row r="1381">
          <cell r="B1381" t="str">
            <v>LIT_022</v>
          </cell>
          <cell r="H1381" t="str">
            <v>ZTE</v>
          </cell>
        </row>
        <row r="1382">
          <cell r="B1382" t="str">
            <v>OST_027</v>
          </cell>
          <cell r="H1382" t="str">
            <v>Huawei</v>
          </cell>
        </row>
        <row r="1383">
          <cell r="B1383" t="str">
            <v>SUO_092</v>
          </cell>
          <cell r="H1383" t="str">
            <v>NOKIA</v>
          </cell>
        </row>
        <row r="1384">
          <cell r="B1384" t="str">
            <v>CTR_152</v>
          </cell>
          <cell r="H1384" t="str">
            <v>ZTE</v>
          </cell>
        </row>
        <row r="1385">
          <cell r="B1385" t="str">
            <v>LIT_405</v>
          </cell>
          <cell r="H1385" t="str">
            <v>ZTE</v>
          </cell>
        </row>
        <row r="1386">
          <cell r="B1386" t="str">
            <v>LIT_524</v>
          </cell>
          <cell r="H1386" t="str">
            <v>ZTE</v>
          </cell>
        </row>
        <row r="1387">
          <cell r="B1387" t="str">
            <v>ADM_152</v>
          </cell>
          <cell r="H1387" t="str">
            <v>HUAWEI</v>
          </cell>
        </row>
        <row r="1388">
          <cell r="B1388" t="str">
            <v>NRO_020</v>
          </cell>
          <cell r="H1388" t="str">
            <v>Huawei</v>
          </cell>
        </row>
        <row r="1389">
          <cell r="B1389" t="str">
            <v>EXN_027</v>
          </cell>
          <cell r="H1389" t="str">
            <v>HUAWEI</v>
          </cell>
        </row>
        <row r="1390">
          <cell r="B1390" t="str">
            <v>LIT_520</v>
          </cell>
          <cell r="H1390" t="str">
            <v>ZTE</v>
          </cell>
        </row>
        <row r="1391">
          <cell r="B1391" t="str">
            <v>LIT_589</v>
          </cell>
          <cell r="H1391" t="str">
            <v>ZTE</v>
          </cell>
        </row>
        <row r="1392">
          <cell r="B1392" t="str">
            <v>SUD_138</v>
          </cell>
          <cell r="H1392" t="str">
            <v>ZTE</v>
          </cell>
        </row>
        <row r="1393">
          <cell r="B1393" t="str">
            <v>SUO_254</v>
          </cell>
          <cell r="H1393" t="str">
            <v>Huawei</v>
          </cell>
        </row>
        <row r="1394">
          <cell r="B1394" t="str">
            <v>ADM_016</v>
          </cell>
          <cell r="H1394" t="str">
            <v>HUAWEI</v>
          </cell>
        </row>
        <row r="1395">
          <cell r="B1395" t="str">
            <v>ADM_093</v>
          </cell>
          <cell r="H1395" t="str">
            <v>NOKIA</v>
          </cell>
        </row>
        <row r="1396">
          <cell r="B1396" t="str">
            <v>SUO_107</v>
          </cell>
          <cell r="H1396" t="str">
            <v>NOKIA</v>
          </cell>
        </row>
        <row r="1397">
          <cell r="B1397" t="str">
            <v>OST_141</v>
          </cell>
          <cell r="H1397" t="str">
            <v>Huawei</v>
          </cell>
        </row>
        <row r="1398">
          <cell r="B1398" t="str">
            <v>CTR_110</v>
          </cell>
          <cell r="H1398" t="str">
            <v>ZTE</v>
          </cell>
        </row>
        <row r="1399">
          <cell r="B1399" t="str">
            <v>OST_006</v>
          </cell>
          <cell r="H1399" t="str">
            <v>HUAWEI</v>
          </cell>
        </row>
        <row r="1400">
          <cell r="B1400" t="str">
            <v>LIT_004</v>
          </cell>
          <cell r="H1400" t="str">
            <v>ZTE</v>
          </cell>
        </row>
        <row r="1401">
          <cell r="B1401" t="str">
            <v>ADM_051</v>
          </cell>
          <cell r="H1401" t="str">
            <v>NOKIA</v>
          </cell>
        </row>
        <row r="1402">
          <cell r="B1402" t="str">
            <v>CTR_245</v>
          </cell>
          <cell r="H1402" t="str">
            <v>ZTE</v>
          </cell>
        </row>
        <row r="1403">
          <cell r="B1403" t="str">
            <v>CTR_180</v>
          </cell>
          <cell r="H1403" t="str">
            <v>NOKIA</v>
          </cell>
        </row>
        <row r="1404">
          <cell r="B1404" t="str">
            <v>SUD_135</v>
          </cell>
          <cell r="H1404" t="str">
            <v>ZTE</v>
          </cell>
        </row>
        <row r="1405">
          <cell r="B1405" t="str">
            <v>LIT_193</v>
          </cell>
          <cell r="H1405" t="str">
            <v>ZTE</v>
          </cell>
        </row>
        <row r="1406">
          <cell r="B1406" t="str">
            <v>NRD_023</v>
          </cell>
          <cell r="H1406" t="str">
            <v>Huawei</v>
          </cell>
        </row>
        <row r="1407">
          <cell r="B1407" t="str">
            <v>EXN_073</v>
          </cell>
          <cell r="H1407" t="str">
            <v>HUAWEI</v>
          </cell>
        </row>
        <row r="1408">
          <cell r="B1408" t="str">
            <v>NRD_029</v>
          </cell>
          <cell r="H1408" t="str">
            <v>NOKIA</v>
          </cell>
        </row>
        <row r="1409">
          <cell r="B1409" t="str">
            <v>SUD_245</v>
          </cell>
          <cell r="H1409" t="str">
            <v>NOKIA</v>
          </cell>
        </row>
        <row r="1410">
          <cell r="B1410" t="str">
            <v>NRD_126</v>
          </cell>
          <cell r="H1410" t="str">
            <v>HUAWEI</v>
          </cell>
        </row>
        <row r="1411">
          <cell r="B1411" t="str">
            <v>NRD_030</v>
          </cell>
          <cell r="H1411" t="str">
            <v>HUAWEI</v>
          </cell>
        </row>
        <row r="1412">
          <cell r="B1412" t="str">
            <v>LIT_388</v>
          </cell>
          <cell r="H1412" t="str">
            <v>ZTE</v>
          </cell>
        </row>
        <row r="1413">
          <cell r="B1413" t="str">
            <v>OST_069</v>
          </cell>
          <cell r="H1413" t="str">
            <v>HUAWEI</v>
          </cell>
        </row>
        <row r="1414">
          <cell r="B1414" t="str">
            <v>EXN_006</v>
          </cell>
          <cell r="H1414" t="str">
            <v>HUAWEI</v>
          </cell>
        </row>
        <row r="1415">
          <cell r="B1415" t="str">
            <v>CTR_005</v>
          </cell>
          <cell r="H1415" t="str">
            <v>ZTE</v>
          </cell>
        </row>
        <row r="1416">
          <cell r="B1416" t="str">
            <v>LIT_194</v>
          </cell>
          <cell r="H1416" t="str">
            <v>NOKIA</v>
          </cell>
        </row>
        <row r="1417">
          <cell r="B1417" t="str">
            <v>CTR_344</v>
          </cell>
          <cell r="H1417" t="str">
            <v>ZTE</v>
          </cell>
        </row>
        <row r="1418">
          <cell r="B1418" t="str">
            <v>NRO_017</v>
          </cell>
          <cell r="H1418" t="str">
            <v>HUAWEI</v>
          </cell>
        </row>
        <row r="1419">
          <cell r="B1419" t="str">
            <v>CTR_013</v>
          </cell>
          <cell r="H1419" t="str">
            <v>ZTE</v>
          </cell>
        </row>
        <row r="1420">
          <cell r="B1420" t="str">
            <v>EXN_007</v>
          </cell>
          <cell r="H1420" t="str">
            <v>HUAWEI</v>
          </cell>
        </row>
        <row r="1421">
          <cell r="B1421" t="str">
            <v>NRD_018</v>
          </cell>
          <cell r="H1421" t="str">
            <v>Huawei</v>
          </cell>
        </row>
        <row r="1422">
          <cell r="B1422" t="str">
            <v>LIT_012</v>
          </cell>
          <cell r="H1422" t="str">
            <v>ZTE</v>
          </cell>
        </row>
        <row r="1423">
          <cell r="B1423" t="str">
            <v>LIT_649</v>
          </cell>
          <cell r="H1423" t="str">
            <v>ZTE</v>
          </cell>
        </row>
        <row r="1424">
          <cell r="B1424" t="str">
            <v>LIT_396</v>
          </cell>
          <cell r="H1424" t="str">
            <v>ZTE</v>
          </cell>
        </row>
        <row r="1425">
          <cell r="B1425" t="str">
            <v>LIT_436</v>
          </cell>
          <cell r="H1425" t="str">
            <v>ZTE</v>
          </cell>
        </row>
        <row r="1426">
          <cell r="B1426" t="str">
            <v>LIT_074</v>
          </cell>
          <cell r="H1426" t="str">
            <v>ZTE</v>
          </cell>
        </row>
        <row r="1427">
          <cell r="B1427" t="str">
            <v>LIT_588</v>
          </cell>
          <cell r="H1427" t="str">
            <v>ZTE</v>
          </cell>
        </row>
        <row r="1428">
          <cell r="B1428" t="str">
            <v>LIT_311</v>
          </cell>
          <cell r="H1428" t="str">
            <v>ZTE</v>
          </cell>
        </row>
        <row r="1429">
          <cell r="B1429" t="str">
            <v>LIT_379</v>
          </cell>
          <cell r="H1429" t="str">
            <v>ZTE</v>
          </cell>
        </row>
        <row r="1430">
          <cell r="B1430" t="str">
            <v>LIT_306</v>
          </cell>
          <cell r="H1430" t="str">
            <v>ZTE</v>
          </cell>
        </row>
        <row r="1431">
          <cell r="B1431" t="str">
            <v>LIT_521</v>
          </cell>
          <cell r="H1431" t="str">
            <v>ZTE</v>
          </cell>
        </row>
        <row r="1432">
          <cell r="B1432" t="str">
            <v>OST_012</v>
          </cell>
          <cell r="H1432" t="str">
            <v>HUAWEI</v>
          </cell>
        </row>
        <row r="1433">
          <cell r="B1433" t="str">
            <v>CTR_696</v>
          </cell>
          <cell r="H1433" t="str">
            <v>ZTE</v>
          </cell>
        </row>
        <row r="1434">
          <cell r="B1434" t="str">
            <v>EXN_037</v>
          </cell>
          <cell r="H1434" t="str">
            <v>HUAWEI</v>
          </cell>
        </row>
        <row r="1435">
          <cell r="B1435" t="str">
            <v>OST_031</v>
          </cell>
          <cell r="H1435" t="str">
            <v>ZTE</v>
          </cell>
        </row>
        <row r="1436">
          <cell r="B1436" t="str">
            <v>NRO_037</v>
          </cell>
          <cell r="H1436" t="str">
            <v>Huawei</v>
          </cell>
        </row>
        <row r="1437">
          <cell r="B1437" t="str">
            <v>CTR_673</v>
          </cell>
          <cell r="H1437" t="str">
            <v>ZTE</v>
          </cell>
        </row>
        <row r="1438">
          <cell r="B1438" t="str">
            <v>OST_209</v>
          </cell>
          <cell r="H1438" t="str">
            <v>HUAWEI</v>
          </cell>
        </row>
        <row r="1439">
          <cell r="B1439" t="str">
            <v>OST_030</v>
          </cell>
          <cell r="H1439" t="str">
            <v>HUAWEI</v>
          </cell>
        </row>
        <row r="1440">
          <cell r="B1440" t="str">
            <v>CTR_663</v>
          </cell>
          <cell r="H1440" t="str">
            <v>ZTE</v>
          </cell>
        </row>
        <row r="1441">
          <cell r="B1441" t="str">
            <v>LIT_195</v>
          </cell>
          <cell r="H1441" t="str">
            <v>ZTE</v>
          </cell>
        </row>
        <row r="1442">
          <cell r="B1442" t="str">
            <v>EXN_130</v>
          </cell>
          <cell r="H1442" t="str">
            <v>HUAWEI</v>
          </cell>
        </row>
        <row r="1443">
          <cell r="B1443" t="str">
            <v>CTR_335</v>
          </cell>
          <cell r="H1443" t="str">
            <v>ZTE</v>
          </cell>
        </row>
        <row r="1444">
          <cell r="B1444" t="str">
            <v>NRD_074</v>
          </cell>
          <cell r="H1444" t="str">
            <v>HUAWEI</v>
          </cell>
        </row>
        <row r="1445">
          <cell r="B1445" t="str">
            <v>CTR_138</v>
          </cell>
          <cell r="H1445" t="str">
            <v>NOKIA</v>
          </cell>
        </row>
        <row r="1446">
          <cell r="B1446" t="str">
            <v>OST_007</v>
          </cell>
          <cell r="H1446" t="str">
            <v>NOKIA</v>
          </cell>
        </row>
        <row r="1447">
          <cell r="B1447" t="str">
            <v>CTR_032</v>
          </cell>
          <cell r="H1447" t="str">
            <v>NOKIA</v>
          </cell>
        </row>
        <row r="1448">
          <cell r="B1448" t="str">
            <v>CTR_060</v>
          </cell>
          <cell r="H1448" t="str">
            <v>ZTE</v>
          </cell>
        </row>
        <row r="1449">
          <cell r="B1449" t="str">
            <v>ADM_006</v>
          </cell>
          <cell r="H1449" t="str">
            <v>HUAWEI</v>
          </cell>
        </row>
        <row r="1450">
          <cell r="B1450" t="str">
            <v>CTR_111</v>
          </cell>
          <cell r="H1450" t="str">
            <v>ZTE</v>
          </cell>
        </row>
        <row r="1451">
          <cell r="B1451" t="str">
            <v>SUD_017</v>
          </cell>
          <cell r="H1451" t="str">
            <v>ZTE</v>
          </cell>
        </row>
        <row r="1452">
          <cell r="B1452" t="str">
            <v>EST_016</v>
          </cell>
          <cell r="H1452" t="str">
            <v>ZTE</v>
          </cell>
        </row>
        <row r="1453">
          <cell r="B1453" t="str">
            <v>ADM_010</v>
          </cell>
          <cell r="H1453" t="str">
            <v>HUAWEI</v>
          </cell>
        </row>
        <row r="1454">
          <cell r="B1454" t="str">
            <v>CTR_114</v>
          </cell>
          <cell r="H1454" t="str">
            <v>ZTE</v>
          </cell>
        </row>
        <row r="1455">
          <cell r="B1455" t="str">
            <v>CTR_221</v>
          </cell>
          <cell r="H1455" t="str">
            <v>ZTE</v>
          </cell>
        </row>
        <row r="1456">
          <cell r="B1456" t="str">
            <v>OST_059</v>
          </cell>
          <cell r="H1456" t="str">
            <v>HUAWEI</v>
          </cell>
        </row>
        <row r="1457">
          <cell r="B1457" t="str">
            <v>EST_046</v>
          </cell>
          <cell r="H1457" t="str">
            <v>ZTE</v>
          </cell>
        </row>
        <row r="1458">
          <cell r="B1458" t="str">
            <v>OST_056</v>
          </cell>
          <cell r="H1458" t="str">
            <v>HUAWEI</v>
          </cell>
        </row>
        <row r="1459">
          <cell r="B1459" t="str">
            <v>CTR_193</v>
          </cell>
          <cell r="H1459" t="str">
            <v>ZTE</v>
          </cell>
        </row>
        <row r="1460">
          <cell r="B1460" t="str">
            <v>OST_057</v>
          </cell>
          <cell r="H1460" t="str">
            <v>Huawei</v>
          </cell>
        </row>
        <row r="1461">
          <cell r="B1461" t="str">
            <v>OST_060</v>
          </cell>
          <cell r="H1461" t="str">
            <v>HUAWEI</v>
          </cell>
        </row>
        <row r="1462">
          <cell r="B1462" t="str">
            <v>OST_033</v>
          </cell>
          <cell r="H1462" t="str">
            <v>HUAWEI</v>
          </cell>
        </row>
        <row r="1463">
          <cell r="B1463" t="str">
            <v>OST_049</v>
          </cell>
          <cell r="H1463" t="str">
            <v>HUAWEI</v>
          </cell>
        </row>
        <row r="1464">
          <cell r="B1464" t="str">
            <v>NRD_005</v>
          </cell>
          <cell r="H1464" t="str">
            <v>HUAWEI</v>
          </cell>
        </row>
        <row r="1465">
          <cell r="B1465" t="str">
            <v>ADM_022</v>
          </cell>
          <cell r="H1465" t="str">
            <v>HUAWEI</v>
          </cell>
        </row>
        <row r="1466">
          <cell r="B1466" t="str">
            <v>ADM_092</v>
          </cell>
          <cell r="H1466" t="str">
            <v>HUAWEI</v>
          </cell>
        </row>
        <row r="1467">
          <cell r="B1467" t="str">
            <v>OST_058</v>
          </cell>
          <cell r="H1467" t="str">
            <v>HUAWEI</v>
          </cell>
        </row>
        <row r="1468">
          <cell r="B1468" t="str">
            <v>EXN_162</v>
          </cell>
          <cell r="H1468" t="str">
            <v>HUAWEI</v>
          </cell>
        </row>
        <row r="1469">
          <cell r="B1469" t="str">
            <v>LIT_509</v>
          </cell>
          <cell r="H1469" t="str">
            <v>ZTE</v>
          </cell>
        </row>
        <row r="1470">
          <cell r="B1470" t="str">
            <v>NRD_119</v>
          </cell>
          <cell r="H1470" t="str">
            <v>HUAWEI</v>
          </cell>
        </row>
        <row r="1471">
          <cell r="B1471" t="str">
            <v>OST_252</v>
          </cell>
          <cell r="H1471" t="str">
            <v>HUAWEI</v>
          </cell>
        </row>
        <row r="1472">
          <cell r="B1472" t="str">
            <v>OST_255</v>
          </cell>
          <cell r="H1472" t="str">
            <v>HUAWEI</v>
          </cell>
        </row>
        <row r="1473">
          <cell r="B1473" t="str">
            <v>OST_258</v>
          </cell>
          <cell r="H1473" t="str">
            <v>HUAWEI</v>
          </cell>
        </row>
        <row r="1474">
          <cell r="B1474" t="str">
            <v>EXN_223</v>
          </cell>
          <cell r="H1474" t="str">
            <v>Huawei</v>
          </cell>
        </row>
        <row r="1475">
          <cell r="B1475" t="str">
            <v>EXN_139</v>
          </cell>
          <cell r="H1475" t="str">
            <v>NOKIA</v>
          </cell>
        </row>
        <row r="1476">
          <cell r="B1476" t="str">
            <v>EXN_185</v>
          </cell>
          <cell r="H1476" t="str">
            <v>NOKIA</v>
          </cell>
        </row>
        <row r="1477">
          <cell r="B1477" t="str">
            <v>LIT_679</v>
          </cell>
          <cell r="H1477" t="str">
            <v>ZTE</v>
          </cell>
        </row>
        <row r="1478">
          <cell r="B1478" t="str">
            <v>SUO_205</v>
          </cell>
          <cell r="H1478" t="str">
            <v>HUAWEI</v>
          </cell>
        </row>
        <row r="1479">
          <cell r="B1479" t="str">
            <v>SUO_209</v>
          </cell>
          <cell r="H1479" t="str">
            <v>HUAWEI</v>
          </cell>
        </row>
        <row r="1480">
          <cell r="B1480" t="str">
            <v>OST_300</v>
          </cell>
          <cell r="H1480" t="str">
            <v>HUAWEI</v>
          </cell>
        </row>
        <row r="1481">
          <cell r="B1481" t="str">
            <v>OST_299</v>
          </cell>
          <cell r="H1481" t="str">
            <v>HUAWEI</v>
          </cell>
        </row>
        <row r="1482">
          <cell r="B1482" t="str">
            <v>SUO_106</v>
          </cell>
          <cell r="H1482" t="str">
            <v>NOKIA</v>
          </cell>
        </row>
        <row r="1483">
          <cell r="B1483" t="str">
            <v>CTR_710</v>
          </cell>
          <cell r="H1483" t="str">
            <v>ZTE</v>
          </cell>
        </row>
        <row r="1484">
          <cell r="B1484" t="str">
            <v>CTR_749</v>
          </cell>
          <cell r="H1484" t="str">
            <v>ZTE</v>
          </cell>
        </row>
        <row r="1485">
          <cell r="B1485" t="str">
            <v>CTR_743</v>
          </cell>
          <cell r="H1485" t="str">
            <v>ZTE</v>
          </cell>
        </row>
        <row r="1486">
          <cell r="B1486" t="str">
            <v>LIT_767</v>
          </cell>
          <cell r="H1486" t="str">
            <v>ZTE</v>
          </cell>
        </row>
        <row r="1487">
          <cell r="B1487" t="str">
            <v>CTR_826</v>
          </cell>
          <cell r="H1487" t="str">
            <v>ZTE</v>
          </cell>
        </row>
        <row r="1488">
          <cell r="B1488" t="str">
            <v>ADM_174</v>
          </cell>
          <cell r="H1488" t="str">
            <v>HUAWEI</v>
          </cell>
        </row>
        <row r="1489">
          <cell r="B1489" t="str">
            <v>NRD_010</v>
          </cell>
          <cell r="H1489" t="str">
            <v>HUAWEI</v>
          </cell>
        </row>
        <row r="1490">
          <cell r="B1490" t="str">
            <v>CTR_041</v>
          </cell>
          <cell r="H1490" t="str">
            <v>ZTE</v>
          </cell>
        </row>
        <row r="1491">
          <cell r="B1491" t="str">
            <v>OST_088</v>
          </cell>
          <cell r="H1491" t="str">
            <v>HUAWEI</v>
          </cell>
        </row>
        <row r="1492">
          <cell r="B1492" t="str">
            <v>NRD_021</v>
          </cell>
          <cell r="H1492" t="str">
            <v>HUAWEI</v>
          </cell>
        </row>
        <row r="1493">
          <cell r="B1493" t="str">
            <v>LIT_593</v>
          </cell>
          <cell r="H1493" t="str">
            <v>ZTE</v>
          </cell>
        </row>
        <row r="1494">
          <cell r="B1494" t="str">
            <v>NRD_020</v>
          </cell>
          <cell r="H1494" t="str">
            <v>Huawei</v>
          </cell>
        </row>
        <row r="1495">
          <cell r="B1495" t="str">
            <v>CTR_220</v>
          </cell>
          <cell r="H1495" t="str">
            <v>ZTE</v>
          </cell>
        </row>
        <row r="1496">
          <cell r="B1496" t="str">
            <v>OST_149</v>
          </cell>
          <cell r="H1496" t="str">
            <v>HUAWEI</v>
          </cell>
        </row>
        <row r="1497">
          <cell r="B1497" t="str">
            <v>CTR_780</v>
          </cell>
          <cell r="H1497" t="str">
            <v>ZTE</v>
          </cell>
        </row>
        <row r="1498">
          <cell r="B1498" t="str">
            <v>OST_034</v>
          </cell>
          <cell r="H1498" t="str">
            <v>HUAWEI</v>
          </cell>
        </row>
        <row r="1499">
          <cell r="B1499" t="str">
            <v>OST_164</v>
          </cell>
          <cell r="H1499" t="str">
            <v>HUAWEI</v>
          </cell>
        </row>
        <row r="1500">
          <cell r="B1500" t="str">
            <v>EST_123</v>
          </cell>
          <cell r="H1500" t="str">
            <v>ZTE</v>
          </cell>
        </row>
        <row r="1501">
          <cell r="B1501" t="str">
            <v>LIT_063</v>
          </cell>
          <cell r="H1501" t="str">
            <v>ZTE</v>
          </cell>
        </row>
        <row r="1502">
          <cell r="B1502" t="str">
            <v>EXN_020</v>
          </cell>
          <cell r="H1502" t="str">
            <v>Huawei</v>
          </cell>
        </row>
        <row r="1503">
          <cell r="B1503" t="str">
            <v>ADM_044</v>
          </cell>
          <cell r="H1503" t="str">
            <v>HUAWEI</v>
          </cell>
        </row>
        <row r="1504">
          <cell r="B1504" t="str">
            <v>EXN_058</v>
          </cell>
          <cell r="H1504" t="str">
            <v>HUAWEI</v>
          </cell>
        </row>
        <row r="1505">
          <cell r="B1505" t="str">
            <v>EXN_048</v>
          </cell>
          <cell r="H1505" t="str">
            <v>HUAWEI</v>
          </cell>
        </row>
        <row r="1506">
          <cell r="B1506" t="str">
            <v>LIT_492</v>
          </cell>
          <cell r="H1506" t="str">
            <v>ZTE</v>
          </cell>
        </row>
        <row r="1507">
          <cell r="B1507" t="str">
            <v>CTR_174</v>
          </cell>
          <cell r="H1507" t="str">
            <v>ZTE</v>
          </cell>
        </row>
        <row r="1508">
          <cell r="B1508" t="str">
            <v>OST_210</v>
          </cell>
          <cell r="H1508" t="str">
            <v>HUAWEI</v>
          </cell>
        </row>
        <row r="1509">
          <cell r="B1509" t="str">
            <v>LIT_040</v>
          </cell>
          <cell r="H1509" t="str">
            <v>ZTE</v>
          </cell>
        </row>
        <row r="1510">
          <cell r="B1510" t="str">
            <v>NRO_011</v>
          </cell>
          <cell r="H1510" t="str">
            <v>HUAWEI</v>
          </cell>
        </row>
        <row r="1511">
          <cell r="B1511" t="str">
            <v>EXN_098</v>
          </cell>
          <cell r="H1511" t="str">
            <v>HUAWEI</v>
          </cell>
        </row>
        <row r="1512">
          <cell r="B1512" t="str">
            <v>OST_183</v>
          </cell>
          <cell r="H1512" t="str">
            <v>HUAWEI</v>
          </cell>
        </row>
        <row r="1513">
          <cell r="B1513" t="str">
            <v>OST_022</v>
          </cell>
          <cell r="H1513" t="str">
            <v>HUAWEI</v>
          </cell>
        </row>
        <row r="1514">
          <cell r="B1514" t="str">
            <v>OST_018</v>
          </cell>
          <cell r="H1514" t="str">
            <v>HUAWEI</v>
          </cell>
        </row>
        <row r="1515">
          <cell r="B1515" t="str">
            <v>CTR_531</v>
          </cell>
          <cell r="H1515" t="str">
            <v>ZTE</v>
          </cell>
        </row>
        <row r="1516">
          <cell r="B1516" t="str">
            <v>CTR_053</v>
          </cell>
          <cell r="H1516" t="str">
            <v>ZTE</v>
          </cell>
        </row>
        <row r="1517">
          <cell r="B1517" t="str">
            <v>EXN_199</v>
          </cell>
          <cell r="H1517" t="str">
            <v>HUAWEI</v>
          </cell>
        </row>
        <row r="1518">
          <cell r="B1518" t="str">
            <v>LIT_006</v>
          </cell>
          <cell r="H1518" t="str">
            <v>ZTE</v>
          </cell>
        </row>
        <row r="1519">
          <cell r="B1519" t="str">
            <v>LIT_039</v>
          </cell>
          <cell r="H1519" t="str">
            <v>ZTE</v>
          </cell>
        </row>
        <row r="1520">
          <cell r="B1520" t="str">
            <v>CTR_527</v>
          </cell>
          <cell r="H1520" t="str">
            <v>ZTE</v>
          </cell>
        </row>
        <row r="1521">
          <cell r="B1521" t="str">
            <v>LIT_086</v>
          </cell>
          <cell r="H1521" t="str">
            <v>ZTE</v>
          </cell>
        </row>
        <row r="1522">
          <cell r="B1522" t="str">
            <v>OST_266</v>
          </cell>
          <cell r="H1522" t="str">
            <v>HUAWEI</v>
          </cell>
        </row>
        <row r="1523">
          <cell r="B1523" t="str">
            <v>OST_144</v>
          </cell>
          <cell r="H1523" t="str">
            <v>Huawei</v>
          </cell>
        </row>
        <row r="1524">
          <cell r="B1524" t="str">
            <v>OST_243</v>
          </cell>
          <cell r="H1524" t="str">
            <v>HUAWEI</v>
          </cell>
        </row>
        <row r="1525">
          <cell r="B1525" t="str">
            <v>NRO_007</v>
          </cell>
          <cell r="H1525" t="str">
            <v>HUAWEI</v>
          </cell>
        </row>
        <row r="1526">
          <cell r="B1526" t="str">
            <v>CTR_230</v>
          </cell>
          <cell r="H1526" t="str">
            <v>ZTE</v>
          </cell>
        </row>
        <row r="1527">
          <cell r="B1527" t="str">
            <v>CTR_223</v>
          </cell>
          <cell r="H1527" t="str">
            <v>ZTE</v>
          </cell>
        </row>
        <row r="1528">
          <cell r="B1528" t="str">
            <v>CTR_113</v>
          </cell>
          <cell r="H1528" t="str">
            <v>ZTE</v>
          </cell>
        </row>
        <row r="1529">
          <cell r="B1529" t="str">
            <v>OST_264</v>
          </cell>
          <cell r="H1529" t="str">
            <v>Huawei</v>
          </cell>
        </row>
        <row r="1530">
          <cell r="B1530" t="str">
            <v>SUO_064</v>
          </cell>
          <cell r="H1530" t="str">
            <v>Huawei</v>
          </cell>
        </row>
        <row r="1531">
          <cell r="B1531" t="str">
            <v>CTR_306</v>
          </cell>
          <cell r="H1531" t="str">
            <v>ZTE</v>
          </cell>
        </row>
        <row r="1532">
          <cell r="B1532" t="str">
            <v>EXN_127</v>
          </cell>
          <cell r="H1532" t="str">
            <v>HUAWEI</v>
          </cell>
        </row>
        <row r="1533">
          <cell r="B1533" t="str">
            <v>EST_082</v>
          </cell>
          <cell r="H1533" t="str">
            <v>ZTE</v>
          </cell>
        </row>
        <row r="1534">
          <cell r="B1534" t="str">
            <v>CTR_510</v>
          </cell>
          <cell r="H1534" t="str">
            <v>ZTE</v>
          </cell>
        </row>
        <row r="1535">
          <cell r="B1535" t="str">
            <v>ADM_107</v>
          </cell>
          <cell r="H1535" t="str">
            <v>Huawei</v>
          </cell>
        </row>
        <row r="1536">
          <cell r="B1536" t="str">
            <v>SUO_073</v>
          </cell>
          <cell r="H1536" t="str">
            <v>Huawei</v>
          </cell>
        </row>
        <row r="1537">
          <cell r="B1537" t="str">
            <v>EXN_050</v>
          </cell>
          <cell r="H1537" t="str">
            <v>HUAWEI</v>
          </cell>
        </row>
        <row r="1538">
          <cell r="B1538" t="str">
            <v>SUO_149</v>
          </cell>
          <cell r="H1538" t="str">
            <v>Huawei</v>
          </cell>
        </row>
        <row r="1539">
          <cell r="B1539" t="str">
            <v>CTR_363</v>
          </cell>
          <cell r="H1539" t="str">
            <v>NOKIA</v>
          </cell>
        </row>
        <row r="1540">
          <cell r="B1540" t="str">
            <v>ADM_014</v>
          </cell>
          <cell r="H1540" t="str">
            <v>HUAWEI</v>
          </cell>
        </row>
        <row r="1541">
          <cell r="B1541" t="str">
            <v>CTR_030</v>
          </cell>
          <cell r="H1541" t="str">
            <v>ZTE</v>
          </cell>
        </row>
        <row r="1542">
          <cell r="B1542" t="str">
            <v>SUO_010</v>
          </cell>
          <cell r="H1542" t="str">
            <v>Huawei</v>
          </cell>
        </row>
        <row r="1543">
          <cell r="B1543" t="str">
            <v>CTR_067</v>
          </cell>
          <cell r="H1543" t="str">
            <v>ZTE</v>
          </cell>
        </row>
        <row r="1544">
          <cell r="B1544" t="str">
            <v>LIT_108</v>
          </cell>
          <cell r="H1544" t="str">
            <v>ZTE</v>
          </cell>
        </row>
        <row r="1545">
          <cell r="B1545" t="str">
            <v>EXN_035</v>
          </cell>
          <cell r="H1545" t="str">
            <v>NOKIA</v>
          </cell>
        </row>
        <row r="1546">
          <cell r="B1546" t="str">
            <v>CTR_202</v>
          </cell>
          <cell r="H1546" t="str">
            <v>ZTE</v>
          </cell>
        </row>
        <row r="1547">
          <cell r="B1547" t="str">
            <v>EXN_047</v>
          </cell>
          <cell r="H1547" t="str">
            <v>HUAWEI</v>
          </cell>
        </row>
        <row r="1548">
          <cell r="B1548" t="str">
            <v>CTR_286</v>
          </cell>
          <cell r="H1548" t="str">
            <v>ZTE</v>
          </cell>
        </row>
        <row r="1549">
          <cell r="B1549" t="str">
            <v>EST_075</v>
          </cell>
          <cell r="H1549" t="str">
            <v>ZTE</v>
          </cell>
        </row>
        <row r="1550">
          <cell r="B1550" t="str">
            <v>EXN_023</v>
          </cell>
          <cell r="H1550" t="str">
            <v>HUAWEI</v>
          </cell>
        </row>
        <row r="1551">
          <cell r="B1551" t="str">
            <v>LIT_145</v>
          </cell>
          <cell r="H1551" t="str">
            <v>ZTE</v>
          </cell>
        </row>
        <row r="1552">
          <cell r="B1552" t="str">
            <v>CTR_187</v>
          </cell>
          <cell r="H1552" t="str">
            <v>ZTE</v>
          </cell>
        </row>
        <row r="1553">
          <cell r="B1553" t="str">
            <v>CTR_185</v>
          </cell>
          <cell r="H1553" t="str">
            <v>ZTE</v>
          </cell>
        </row>
        <row r="1554">
          <cell r="B1554" t="str">
            <v>OST_139</v>
          </cell>
          <cell r="H1554" t="str">
            <v>HUAWEI</v>
          </cell>
        </row>
        <row r="1555">
          <cell r="B1555" t="str">
            <v>LIT_174</v>
          </cell>
          <cell r="H1555" t="str">
            <v>HUAWEI</v>
          </cell>
        </row>
        <row r="1556">
          <cell r="B1556" t="str">
            <v>SUO_104</v>
          </cell>
          <cell r="H1556" t="str">
            <v>HUAWEI</v>
          </cell>
        </row>
        <row r="1557">
          <cell r="B1557" t="str">
            <v>OST_136</v>
          </cell>
          <cell r="H1557" t="str">
            <v>Huawei</v>
          </cell>
        </row>
        <row r="1558">
          <cell r="B1558" t="str">
            <v>NRD_090</v>
          </cell>
          <cell r="H1558" t="str">
            <v>HUAWEI</v>
          </cell>
        </row>
        <row r="1559">
          <cell r="B1559" t="str">
            <v>ADM_111</v>
          </cell>
          <cell r="H1559" t="str">
            <v>NOKIA</v>
          </cell>
        </row>
        <row r="1560">
          <cell r="B1560" t="str">
            <v>OST_163</v>
          </cell>
          <cell r="H1560" t="str">
            <v>HUAWEI</v>
          </cell>
        </row>
        <row r="1561">
          <cell r="B1561" t="str">
            <v>OST_138</v>
          </cell>
          <cell r="H1561" t="str">
            <v>HUAWEI</v>
          </cell>
        </row>
        <row r="1562">
          <cell r="B1562" t="str">
            <v>EXN_156</v>
          </cell>
          <cell r="H1562" t="str">
            <v>NOKIA</v>
          </cell>
        </row>
        <row r="1563">
          <cell r="B1563" t="str">
            <v>EXN_178</v>
          </cell>
          <cell r="H1563" t="str">
            <v>HUAWEI</v>
          </cell>
        </row>
        <row r="1564">
          <cell r="B1564" t="str">
            <v>OST_193</v>
          </cell>
          <cell r="H1564" t="str">
            <v>NOKIA</v>
          </cell>
        </row>
        <row r="1565">
          <cell r="B1565" t="str">
            <v>NRD_125</v>
          </cell>
          <cell r="H1565" t="str">
            <v>NOKIA</v>
          </cell>
        </row>
        <row r="1566">
          <cell r="B1566" t="str">
            <v>CTR_533</v>
          </cell>
          <cell r="H1566" t="str">
            <v>ZTE</v>
          </cell>
        </row>
        <row r="1567">
          <cell r="B1567" t="str">
            <v>CTR_636</v>
          </cell>
          <cell r="H1567" t="str">
            <v>NOKIA</v>
          </cell>
        </row>
        <row r="1568">
          <cell r="B1568" t="str">
            <v>LIT_590</v>
          </cell>
          <cell r="H1568" t="str">
            <v>ZTE</v>
          </cell>
        </row>
        <row r="1569">
          <cell r="B1569" t="str">
            <v>EXN_225</v>
          </cell>
          <cell r="H1569" t="str">
            <v>NOKIA</v>
          </cell>
        </row>
        <row r="1570">
          <cell r="B1570" t="str">
            <v>SUO_168</v>
          </cell>
          <cell r="H1570" t="str">
            <v>NOKIA</v>
          </cell>
        </row>
        <row r="1571">
          <cell r="B1571" t="str">
            <v>OST_265</v>
          </cell>
          <cell r="H1571" t="str">
            <v>HUAWEI</v>
          </cell>
        </row>
        <row r="1572">
          <cell r="B1572" t="str">
            <v>OST_296</v>
          </cell>
          <cell r="H1572" t="str">
            <v>HUAWEI</v>
          </cell>
        </row>
        <row r="1573">
          <cell r="B1573" t="str">
            <v>ADM_028</v>
          </cell>
          <cell r="H1573" t="str">
            <v>NOKIA</v>
          </cell>
        </row>
        <row r="1574">
          <cell r="B1574" t="str">
            <v>OST_013</v>
          </cell>
          <cell r="H1574" t="str">
            <v>HUAWEI</v>
          </cell>
        </row>
        <row r="1575">
          <cell r="B1575" t="str">
            <v>CTR_112</v>
          </cell>
          <cell r="H1575" t="str">
            <v>ZTE</v>
          </cell>
        </row>
        <row r="1576">
          <cell r="B1576" t="str">
            <v>EXN_039</v>
          </cell>
          <cell r="H1576" t="str">
            <v>HUAWEI</v>
          </cell>
        </row>
        <row r="1577">
          <cell r="B1577" t="str">
            <v>LIT_495</v>
          </cell>
          <cell r="H1577" t="str">
            <v>ZTE</v>
          </cell>
        </row>
        <row r="1578">
          <cell r="B1578" t="str">
            <v>EXN_051</v>
          </cell>
          <cell r="H1578" t="str">
            <v>HUAWEI</v>
          </cell>
        </row>
        <row r="1579">
          <cell r="B1579" t="str">
            <v>NRD_069</v>
          </cell>
          <cell r="H1579" t="str">
            <v>HUAWEI</v>
          </cell>
        </row>
        <row r="1580">
          <cell r="B1580" t="str">
            <v>OST_150</v>
          </cell>
          <cell r="H1580" t="str">
            <v>HUAWEI</v>
          </cell>
        </row>
        <row r="1581">
          <cell r="B1581" t="str">
            <v>NRD_008</v>
          </cell>
          <cell r="H1581" t="str">
            <v>HUAWEI</v>
          </cell>
        </row>
        <row r="1582">
          <cell r="B1582" t="str">
            <v>ADM_023</v>
          </cell>
          <cell r="H1582" t="str">
            <v>NOKIA</v>
          </cell>
        </row>
        <row r="1583">
          <cell r="B1583" t="str">
            <v>NRD_155</v>
          </cell>
          <cell r="H1583" t="str">
            <v>NOKIA</v>
          </cell>
        </row>
        <row r="1584">
          <cell r="B1584" t="str">
            <v>CTR_186</v>
          </cell>
          <cell r="H1584" t="str">
            <v>ZTE</v>
          </cell>
        </row>
        <row r="1585">
          <cell r="B1585" t="str">
            <v>LIT_227</v>
          </cell>
          <cell r="H1585" t="str">
            <v>ZTE</v>
          </cell>
        </row>
        <row r="1586">
          <cell r="B1586" t="str">
            <v>OST_103</v>
          </cell>
          <cell r="H1586" t="str">
            <v>HUAWEI</v>
          </cell>
        </row>
        <row r="1587">
          <cell r="B1587" t="str">
            <v>EXN_018</v>
          </cell>
          <cell r="H1587" t="str">
            <v>HUAWEI</v>
          </cell>
        </row>
        <row r="1588">
          <cell r="B1588" t="str">
            <v>SUD_078</v>
          </cell>
          <cell r="H1588" t="str">
            <v>NOKIA</v>
          </cell>
        </row>
        <row r="1589">
          <cell r="B1589" t="str">
            <v>NRO_006</v>
          </cell>
          <cell r="H1589" t="str">
            <v>HUAWEI</v>
          </cell>
        </row>
        <row r="1590">
          <cell r="B1590" t="str">
            <v>EXN_074</v>
          </cell>
          <cell r="H1590" t="str">
            <v>HUAWEI</v>
          </cell>
        </row>
        <row r="1591">
          <cell r="B1591" t="str">
            <v>ADM_029</v>
          </cell>
          <cell r="H1591" t="str">
            <v>NOKIA</v>
          </cell>
        </row>
        <row r="1592">
          <cell r="B1592" t="str">
            <v>LIT_117</v>
          </cell>
          <cell r="H1592" t="str">
            <v>ZTE</v>
          </cell>
        </row>
        <row r="1593">
          <cell r="B1593" t="str">
            <v>CTR_694</v>
          </cell>
          <cell r="H1593" t="str">
            <v>NOKIA</v>
          </cell>
        </row>
        <row r="1594">
          <cell r="B1594" t="str">
            <v>CTR_695</v>
          </cell>
          <cell r="H1594" t="str">
            <v>ZTE</v>
          </cell>
        </row>
        <row r="1595">
          <cell r="B1595" t="str">
            <v>NRD_180</v>
          </cell>
          <cell r="H1595" t="str">
            <v>HUAWEI</v>
          </cell>
        </row>
        <row r="1596">
          <cell r="B1596" t="str">
            <v>CTR_222</v>
          </cell>
          <cell r="H1596" t="str">
            <v>ZTE</v>
          </cell>
        </row>
        <row r="1597">
          <cell r="B1597" t="str">
            <v>NRD_115</v>
          </cell>
          <cell r="H1597" t="str">
            <v>HUAWEI</v>
          </cell>
        </row>
        <row r="1598">
          <cell r="B1598" t="str">
            <v>CTR_355</v>
          </cell>
          <cell r="H1598" t="str">
            <v>ZTE</v>
          </cell>
        </row>
        <row r="1599">
          <cell r="B1599" t="str">
            <v>LIT_385</v>
          </cell>
          <cell r="H1599" t="str">
            <v>ZTE</v>
          </cell>
        </row>
        <row r="1600">
          <cell r="B1600" t="str">
            <v>EST_083</v>
          </cell>
          <cell r="H1600" t="str">
            <v>NOKIA</v>
          </cell>
        </row>
        <row r="1601">
          <cell r="B1601" t="str">
            <v>CTR_541</v>
          </cell>
          <cell r="H1601" t="str">
            <v>ZTE</v>
          </cell>
        </row>
        <row r="1602">
          <cell r="B1602" t="str">
            <v>CTR_506</v>
          </cell>
          <cell r="H1602" t="str">
            <v>ZTE</v>
          </cell>
        </row>
        <row r="1603">
          <cell r="B1603" t="str">
            <v>LIT_029</v>
          </cell>
          <cell r="H1603" t="str">
            <v>ZTE</v>
          </cell>
        </row>
        <row r="1604">
          <cell r="B1604" t="str">
            <v>EST_125</v>
          </cell>
          <cell r="H1604" t="str">
            <v>ZTE</v>
          </cell>
        </row>
        <row r="1605">
          <cell r="B1605" t="str">
            <v>EST_045</v>
          </cell>
          <cell r="H1605" t="str">
            <v>ZTE</v>
          </cell>
        </row>
        <row r="1606">
          <cell r="B1606" t="str">
            <v>OST_222</v>
          </cell>
          <cell r="H1606" t="str">
            <v>Huawei</v>
          </cell>
        </row>
        <row r="1607">
          <cell r="B1607" t="str">
            <v>LIT_110</v>
          </cell>
          <cell r="H1607" t="str">
            <v>ZTE</v>
          </cell>
        </row>
        <row r="1608">
          <cell r="B1608" t="str">
            <v>NRD_131</v>
          </cell>
          <cell r="H1608" t="str">
            <v>HUAWEI</v>
          </cell>
        </row>
        <row r="1609">
          <cell r="B1609" t="str">
            <v>EXN_036</v>
          </cell>
          <cell r="H1609" t="str">
            <v>HUAWEI</v>
          </cell>
        </row>
        <row r="1610">
          <cell r="B1610" t="str">
            <v>LIT_233</v>
          </cell>
          <cell r="H1610" t="str">
            <v>ZTE</v>
          </cell>
        </row>
        <row r="1611">
          <cell r="B1611" t="str">
            <v>NRD_099</v>
          </cell>
          <cell r="H1611" t="str">
            <v>HUAWEI</v>
          </cell>
        </row>
        <row r="1612">
          <cell r="B1612" t="str">
            <v>NRD_144</v>
          </cell>
          <cell r="H1612" t="str">
            <v>Huawei</v>
          </cell>
        </row>
        <row r="1613">
          <cell r="B1613" t="str">
            <v>SUO_005</v>
          </cell>
          <cell r="H1613" t="str">
            <v>Huawei</v>
          </cell>
        </row>
        <row r="1614">
          <cell r="B1614" t="str">
            <v>LIT_230</v>
          </cell>
          <cell r="H1614" t="str">
            <v>ZTE</v>
          </cell>
        </row>
        <row r="1615">
          <cell r="B1615" t="str">
            <v>OST_251</v>
          </cell>
          <cell r="H1615" t="str">
            <v>NOKIA</v>
          </cell>
        </row>
        <row r="1616">
          <cell r="B1616" t="str">
            <v>ADM_054</v>
          </cell>
          <cell r="H1616" t="str">
            <v>NOKIA</v>
          </cell>
        </row>
        <row r="1617">
          <cell r="B1617" t="str">
            <v>SUO_009</v>
          </cell>
          <cell r="H1617" t="str">
            <v>NOKIA</v>
          </cell>
        </row>
        <row r="1618">
          <cell r="B1618" t="str">
            <v>LIT_031</v>
          </cell>
          <cell r="H1618" t="str">
            <v>ZTE</v>
          </cell>
        </row>
        <row r="1619">
          <cell r="B1619" t="str">
            <v>SUD_011</v>
          </cell>
          <cell r="H1619" t="str">
            <v>ZTE</v>
          </cell>
        </row>
        <row r="1620">
          <cell r="B1620" t="str">
            <v>EXN_155</v>
          </cell>
          <cell r="H1620" t="str">
            <v>HUAWEI</v>
          </cell>
        </row>
        <row r="1621">
          <cell r="B1621" t="str">
            <v>LIT_594</v>
          </cell>
          <cell r="H1621" t="str">
            <v>ZTE</v>
          </cell>
        </row>
        <row r="1622">
          <cell r="B1622" t="str">
            <v>LIT_493</v>
          </cell>
          <cell r="H1622" t="str">
            <v>ZTE</v>
          </cell>
        </row>
        <row r="1623">
          <cell r="B1623" t="str">
            <v>EXN_038</v>
          </cell>
          <cell r="H1623" t="str">
            <v>HUAWEI</v>
          </cell>
        </row>
        <row r="1624">
          <cell r="B1624" t="str">
            <v>OST_053</v>
          </cell>
          <cell r="H1624" t="str">
            <v>HUAWEI</v>
          </cell>
        </row>
        <row r="1625">
          <cell r="B1625" t="str">
            <v>LIT_143</v>
          </cell>
          <cell r="H1625" t="str">
            <v>ZTE</v>
          </cell>
        </row>
        <row r="1626">
          <cell r="B1626" t="str">
            <v>CTR_063</v>
          </cell>
          <cell r="H1626" t="str">
            <v>ZTE</v>
          </cell>
        </row>
        <row r="1627">
          <cell r="B1627" t="str">
            <v>CTR_073</v>
          </cell>
          <cell r="H1627" t="str">
            <v>ZTE</v>
          </cell>
        </row>
        <row r="1628">
          <cell r="B1628" t="str">
            <v>CTR_095</v>
          </cell>
          <cell r="H1628" t="str">
            <v>ZTE</v>
          </cell>
        </row>
        <row r="1629">
          <cell r="B1629" t="str">
            <v>CTR_544</v>
          </cell>
          <cell r="H1629" t="str">
            <v>ZTE</v>
          </cell>
        </row>
        <row r="1630">
          <cell r="B1630" t="str">
            <v>EXN_014</v>
          </cell>
          <cell r="H1630" t="str">
            <v>HUAWEI</v>
          </cell>
        </row>
        <row r="1631">
          <cell r="B1631" t="str">
            <v>EST_036</v>
          </cell>
          <cell r="H1631" t="str">
            <v>ZTE</v>
          </cell>
        </row>
        <row r="1632">
          <cell r="B1632" t="str">
            <v>OST_036</v>
          </cell>
          <cell r="H1632" t="str">
            <v>HUAWEI</v>
          </cell>
        </row>
        <row r="1633">
          <cell r="B1633" t="str">
            <v>CTR_057</v>
          </cell>
          <cell r="H1633" t="str">
            <v>NOKIA</v>
          </cell>
        </row>
        <row r="1634">
          <cell r="B1634" t="str">
            <v>OST_108</v>
          </cell>
          <cell r="H1634" t="str">
            <v>HUAWEI</v>
          </cell>
        </row>
        <row r="1635">
          <cell r="B1635" t="str">
            <v>OST_051</v>
          </cell>
          <cell r="H1635" t="str">
            <v>HUAWEI</v>
          </cell>
        </row>
        <row r="1636">
          <cell r="B1636" t="str">
            <v>ADM_079</v>
          </cell>
          <cell r="H1636" t="str">
            <v>NOKIA</v>
          </cell>
        </row>
        <row r="1637">
          <cell r="B1637" t="str">
            <v>SUO_105</v>
          </cell>
          <cell r="H1637" t="str">
            <v>HUAWEI</v>
          </cell>
        </row>
        <row r="1638">
          <cell r="B1638" t="str">
            <v>OST_114</v>
          </cell>
          <cell r="H1638" t="str">
            <v>HUAWEI</v>
          </cell>
        </row>
        <row r="1639">
          <cell r="B1639" t="str">
            <v>OST_090</v>
          </cell>
          <cell r="H1639" t="str">
            <v>NOKIA</v>
          </cell>
        </row>
        <row r="1640">
          <cell r="B1640" t="str">
            <v>LIT_497</v>
          </cell>
          <cell r="H1640" t="str">
            <v>ZTE</v>
          </cell>
        </row>
        <row r="1641">
          <cell r="B1641" t="str">
            <v>OST_286</v>
          </cell>
          <cell r="H1641" t="str">
            <v>HUAWEI</v>
          </cell>
        </row>
        <row r="1642">
          <cell r="B1642" t="str">
            <v>ADM_080</v>
          </cell>
          <cell r="H1642" t="str">
            <v>NOKIA</v>
          </cell>
        </row>
        <row r="1643">
          <cell r="B1643" t="str">
            <v>NRD_087</v>
          </cell>
          <cell r="H1643" t="str">
            <v>NOKIA</v>
          </cell>
        </row>
        <row r="1644">
          <cell r="B1644" t="str">
            <v>NRD_028</v>
          </cell>
          <cell r="H1644" t="str">
            <v>HUAWEI</v>
          </cell>
        </row>
        <row r="1645">
          <cell r="B1645" t="str">
            <v>NRD_026</v>
          </cell>
          <cell r="H1645" t="str">
            <v>HUAWEI</v>
          </cell>
        </row>
        <row r="1646">
          <cell r="B1646" t="str">
            <v>CTR_309</v>
          </cell>
          <cell r="H1646" t="str">
            <v>ZTE</v>
          </cell>
        </row>
        <row r="1647">
          <cell r="B1647" t="str">
            <v>ADM_108</v>
          </cell>
          <cell r="H1647" t="str">
            <v>NOKIA</v>
          </cell>
        </row>
        <row r="1648">
          <cell r="B1648" t="str">
            <v>CTR_528</v>
          </cell>
          <cell r="H1648" t="str">
            <v>ZTE</v>
          </cell>
        </row>
        <row r="1649">
          <cell r="B1649" t="str">
            <v>OST_313</v>
          </cell>
          <cell r="H1649" t="str">
            <v>Huawei</v>
          </cell>
        </row>
        <row r="1650">
          <cell r="B1650" t="str">
            <v>OST_039</v>
          </cell>
          <cell r="H1650" t="str">
            <v>NOKIA</v>
          </cell>
        </row>
        <row r="1651">
          <cell r="B1651" t="str">
            <v>LIT_132</v>
          </cell>
          <cell r="H1651" t="str">
            <v>ZTE</v>
          </cell>
        </row>
        <row r="1652">
          <cell r="B1652" t="str">
            <v>CTR_653</v>
          </cell>
          <cell r="H1652" t="str">
            <v>ZTE</v>
          </cell>
        </row>
        <row r="1653">
          <cell r="B1653" t="str">
            <v>CTR_033</v>
          </cell>
          <cell r="H1653" t="str">
            <v>NOKIA</v>
          </cell>
        </row>
        <row r="1654">
          <cell r="B1654" t="str">
            <v>EXN_052</v>
          </cell>
          <cell r="H1654" t="str">
            <v>NOKIA</v>
          </cell>
        </row>
        <row r="1655">
          <cell r="B1655" t="str">
            <v>EXN_239</v>
          </cell>
          <cell r="H1655" t="str">
            <v>HUAWEI</v>
          </cell>
        </row>
        <row r="1656">
          <cell r="B1656" t="str">
            <v>ADM_094</v>
          </cell>
          <cell r="H1656" t="str">
            <v>NOKIA</v>
          </cell>
        </row>
        <row r="1657">
          <cell r="B1657" t="str">
            <v>OST_073</v>
          </cell>
          <cell r="H1657" t="str">
            <v>HUAWEI</v>
          </cell>
        </row>
        <row r="1658">
          <cell r="B1658" t="str">
            <v>CTR_147</v>
          </cell>
          <cell r="H1658" t="str">
            <v>ZTE</v>
          </cell>
        </row>
        <row r="1659">
          <cell r="B1659" t="str">
            <v>SUD_237</v>
          </cell>
          <cell r="H1659" t="str">
            <v>ZTE</v>
          </cell>
        </row>
        <row r="1660">
          <cell r="B1660" t="str">
            <v>EXN_126</v>
          </cell>
          <cell r="H1660" t="str">
            <v>HUAWEI</v>
          </cell>
        </row>
        <row r="1661">
          <cell r="B1661" t="str">
            <v>EST_055</v>
          </cell>
          <cell r="H1661" t="str">
            <v>ZTE</v>
          </cell>
        </row>
        <row r="1662">
          <cell r="B1662" t="str">
            <v>ADM_082</v>
          </cell>
          <cell r="H1662" t="str">
            <v>NOKIA</v>
          </cell>
        </row>
        <row r="1663">
          <cell r="B1663" t="str">
            <v>EXN_163</v>
          </cell>
          <cell r="H1663" t="str">
            <v>HUAWEI</v>
          </cell>
        </row>
        <row r="1664">
          <cell r="B1664" t="str">
            <v>SUD_239</v>
          </cell>
          <cell r="H1664" t="str">
            <v>ZTE</v>
          </cell>
        </row>
        <row r="1665">
          <cell r="B1665" t="str">
            <v>SUD_012</v>
          </cell>
          <cell r="H1665" t="str">
            <v>ZTE</v>
          </cell>
        </row>
        <row r="1666">
          <cell r="B1666" t="str">
            <v>NRD_105</v>
          </cell>
          <cell r="H1666" t="str">
            <v>HUAWEI</v>
          </cell>
        </row>
        <row r="1667">
          <cell r="B1667" t="str">
            <v>CTR_437</v>
          </cell>
          <cell r="H1667" t="str">
            <v>ZTE</v>
          </cell>
        </row>
        <row r="1668">
          <cell r="B1668" t="str">
            <v>LIT_505</v>
          </cell>
          <cell r="H1668" t="str">
            <v>ZTE</v>
          </cell>
        </row>
        <row r="1669">
          <cell r="B1669" t="str">
            <v>CTR_356</v>
          </cell>
          <cell r="H1669" t="str">
            <v>ZTE</v>
          </cell>
        </row>
        <row r="1670">
          <cell r="B1670" t="str">
            <v>ADM_162</v>
          </cell>
          <cell r="H1670" t="str">
            <v>HUAWEI</v>
          </cell>
        </row>
        <row r="1671">
          <cell r="B1671" t="str">
            <v>CTR_360</v>
          </cell>
          <cell r="H1671" t="str">
            <v>ZTE</v>
          </cell>
        </row>
        <row r="1672">
          <cell r="B1672" t="str">
            <v>ADM_163</v>
          </cell>
          <cell r="H1672" t="str">
            <v>HUAWEI</v>
          </cell>
        </row>
        <row r="1673">
          <cell r="B1673" t="str">
            <v>SUD_233</v>
          </cell>
          <cell r="H1673" t="str">
            <v>NOKIA</v>
          </cell>
        </row>
        <row r="1674">
          <cell r="B1674" t="str">
            <v>EST_126</v>
          </cell>
          <cell r="H1674" t="str">
            <v>ZTE</v>
          </cell>
        </row>
        <row r="1675">
          <cell r="B1675" t="str">
            <v>LIT_494</v>
          </cell>
          <cell r="H1675" t="str">
            <v>ZTE</v>
          </cell>
        </row>
        <row r="1676">
          <cell r="B1676" t="str">
            <v>ADM_137</v>
          </cell>
          <cell r="H1676" t="str">
            <v>NOKIA</v>
          </cell>
        </row>
        <row r="1677">
          <cell r="B1677" t="str">
            <v>LIT_592</v>
          </cell>
          <cell r="H1677" t="str">
            <v>ZTE</v>
          </cell>
        </row>
        <row r="1678">
          <cell r="B1678" t="str">
            <v>NRO_111</v>
          </cell>
          <cell r="H1678" t="str">
            <v>NOKIA</v>
          </cell>
        </row>
        <row r="1679">
          <cell r="B1679" t="str">
            <v>OST_025</v>
          </cell>
          <cell r="H1679" t="str">
            <v>ZTE</v>
          </cell>
        </row>
        <row r="1680">
          <cell r="B1680" t="str">
            <v>NRO_142</v>
          </cell>
          <cell r="H1680" t="str">
            <v>NOKIA</v>
          </cell>
        </row>
        <row r="1681">
          <cell r="B1681" t="str">
            <v>CTR_228</v>
          </cell>
          <cell r="H1681" t="str">
            <v>NOKIA</v>
          </cell>
        </row>
        <row r="1682">
          <cell r="B1682" t="str">
            <v>LIT_200</v>
          </cell>
          <cell r="H1682" t="str">
            <v>NOKIA</v>
          </cell>
        </row>
        <row r="1683">
          <cell r="B1683" t="str">
            <v>SUO_021</v>
          </cell>
          <cell r="H1683" t="str">
            <v>HUAWEI</v>
          </cell>
        </row>
        <row r="1684">
          <cell r="B1684" t="str">
            <v>NRO_048</v>
          </cell>
          <cell r="H1684" t="str">
            <v>HUAWEI</v>
          </cell>
        </row>
        <row r="1685">
          <cell r="B1685" t="str">
            <v>EXN_135</v>
          </cell>
          <cell r="H1685" t="str">
            <v>HUAWEI</v>
          </cell>
        </row>
        <row r="1686">
          <cell r="B1686" t="str">
            <v>NRO_136</v>
          </cell>
          <cell r="H1686" t="str">
            <v>HUAWEI</v>
          </cell>
        </row>
        <row r="1687">
          <cell r="B1687" t="str">
            <v>SUO_255</v>
          </cell>
          <cell r="H1687" t="str">
            <v>HUAWEI</v>
          </cell>
        </row>
        <row r="1688">
          <cell r="B1688" t="str">
            <v>OST_219</v>
          </cell>
          <cell r="H1688" t="str">
            <v>NOKIA</v>
          </cell>
        </row>
        <row r="1689">
          <cell r="B1689" t="str">
            <v>LIT_658</v>
          </cell>
          <cell r="H1689" t="str">
            <v>NOKIA</v>
          </cell>
        </row>
        <row r="1690">
          <cell r="B1690" t="str">
            <v>NRD_070</v>
          </cell>
          <cell r="H1690" t="str">
            <v>NOKIA</v>
          </cell>
        </row>
        <row r="1691">
          <cell r="B1691" t="str">
            <v>CTR_184</v>
          </cell>
          <cell r="H1691" t="str">
            <v>ZTE</v>
          </cell>
        </row>
        <row r="1692">
          <cell r="B1692" t="str">
            <v>SUD_248</v>
          </cell>
          <cell r="H1692" t="str">
            <v>ZTE</v>
          </cell>
        </row>
        <row r="1693">
          <cell r="B1693" t="str">
            <v>SUO_029</v>
          </cell>
          <cell r="H1693" t="str">
            <v>ZTE</v>
          </cell>
        </row>
        <row r="1694">
          <cell r="B1694" t="str">
            <v>EST_094</v>
          </cell>
          <cell r="H1694" t="str">
            <v>NOKIA</v>
          </cell>
        </row>
        <row r="1695">
          <cell r="B1695" t="str">
            <v>NRD_171</v>
          </cell>
          <cell r="H1695" t="str">
            <v>HUAWEI</v>
          </cell>
        </row>
        <row r="1696">
          <cell r="B1696" t="str">
            <v>CTR_139</v>
          </cell>
          <cell r="H1696" t="str">
            <v>ZTE</v>
          </cell>
        </row>
        <row r="1697">
          <cell r="B1697" t="str">
            <v>NRD_122</v>
          </cell>
          <cell r="H1697" t="str">
            <v>NOKIA</v>
          </cell>
        </row>
        <row r="1698">
          <cell r="B1698" t="str">
            <v>CTR_003</v>
          </cell>
          <cell r="H1698" t="str">
            <v>ZTE</v>
          </cell>
        </row>
        <row r="1699">
          <cell r="B1699" t="str">
            <v>OST_008</v>
          </cell>
          <cell r="H1699" t="str">
            <v>HUAWEI</v>
          </cell>
        </row>
        <row r="1700">
          <cell r="B1700" t="str">
            <v>NRO_001</v>
          </cell>
          <cell r="H1700" t="str">
            <v>HUAWEI</v>
          </cell>
        </row>
        <row r="1701">
          <cell r="B1701" t="str">
            <v>EST_007</v>
          </cell>
          <cell r="H1701" t="str">
            <v>NOKIA</v>
          </cell>
        </row>
        <row r="1702">
          <cell r="B1702" t="str">
            <v>CTR_059</v>
          </cell>
          <cell r="H1702" t="str">
            <v>ZTE</v>
          </cell>
        </row>
        <row r="1703">
          <cell r="B1703" t="str">
            <v>CTR_066</v>
          </cell>
          <cell r="H1703" t="str">
            <v>ZTE</v>
          </cell>
        </row>
        <row r="1704">
          <cell r="B1704" t="str">
            <v>EXN_013</v>
          </cell>
          <cell r="H1704" t="str">
            <v>NOKIA</v>
          </cell>
        </row>
        <row r="1705">
          <cell r="B1705" t="str">
            <v>SUO_017</v>
          </cell>
          <cell r="H1705" t="str">
            <v>NOKIA</v>
          </cell>
        </row>
        <row r="1706">
          <cell r="B1706" t="str">
            <v>CTR_115</v>
          </cell>
          <cell r="H1706" t="str">
            <v>ZTE</v>
          </cell>
        </row>
        <row r="1707">
          <cell r="B1707" t="str">
            <v>CTR_117</v>
          </cell>
          <cell r="H1707" t="str">
            <v>ZTE</v>
          </cell>
        </row>
        <row r="1708">
          <cell r="B1708" t="str">
            <v>CTR_146</v>
          </cell>
          <cell r="H1708" t="str">
            <v>ZTE</v>
          </cell>
        </row>
        <row r="1709">
          <cell r="B1709" t="str">
            <v>CTR_201</v>
          </cell>
          <cell r="H1709" t="str">
            <v>ZTE</v>
          </cell>
        </row>
        <row r="1710">
          <cell r="B1710" t="str">
            <v>LIT_231</v>
          </cell>
          <cell r="H1710" t="str">
            <v>ZTE</v>
          </cell>
        </row>
        <row r="1711">
          <cell r="B1711" t="str">
            <v>CTR_231</v>
          </cell>
          <cell r="H1711" t="str">
            <v>ZTE</v>
          </cell>
        </row>
        <row r="1712">
          <cell r="B1712" t="str">
            <v>EST_056</v>
          </cell>
          <cell r="H1712" t="str">
            <v>NOKIA</v>
          </cell>
        </row>
        <row r="1713">
          <cell r="B1713" t="str">
            <v>CTR_225</v>
          </cell>
          <cell r="H1713" t="str">
            <v>ZTE</v>
          </cell>
        </row>
        <row r="1714">
          <cell r="B1714" t="str">
            <v>LIT_239</v>
          </cell>
          <cell r="H1714" t="str">
            <v>ZTE</v>
          </cell>
        </row>
        <row r="1715">
          <cell r="B1715" t="str">
            <v>LIT_296</v>
          </cell>
          <cell r="H1715" t="str">
            <v>ZTE</v>
          </cell>
        </row>
        <row r="1716">
          <cell r="B1716" t="str">
            <v>CTR_227</v>
          </cell>
          <cell r="H1716" t="str">
            <v>ZTE</v>
          </cell>
        </row>
        <row r="1717">
          <cell r="B1717" t="str">
            <v>CTR_226</v>
          </cell>
          <cell r="H1717" t="str">
            <v>ZTE</v>
          </cell>
        </row>
        <row r="1718">
          <cell r="B1718" t="str">
            <v>LIT_308</v>
          </cell>
          <cell r="H1718" t="str">
            <v>ZTE</v>
          </cell>
        </row>
        <row r="1719">
          <cell r="B1719" t="str">
            <v>ADM_027</v>
          </cell>
          <cell r="H1719" t="str">
            <v>NOKIA</v>
          </cell>
        </row>
        <row r="1720">
          <cell r="B1720" t="str">
            <v>ADM_030</v>
          </cell>
          <cell r="H1720" t="str">
            <v>NOKIA</v>
          </cell>
        </row>
        <row r="1721">
          <cell r="B1721" t="str">
            <v>CTR_260</v>
          </cell>
          <cell r="H1721" t="str">
            <v>ZTE</v>
          </cell>
        </row>
        <row r="1722">
          <cell r="B1722" t="str">
            <v>SUO_037</v>
          </cell>
          <cell r="H1722" t="str">
            <v>ZTE</v>
          </cell>
        </row>
        <row r="1723">
          <cell r="B1723" t="str">
            <v>CTR_233</v>
          </cell>
          <cell r="H1723" t="str">
            <v>ZTE</v>
          </cell>
        </row>
        <row r="1724">
          <cell r="B1724" t="str">
            <v>EXN_042</v>
          </cell>
          <cell r="H1724" t="str">
            <v>NOKIA</v>
          </cell>
        </row>
        <row r="1725">
          <cell r="B1725" t="str">
            <v>CTR_305</v>
          </cell>
          <cell r="H1725" t="str">
            <v>ZTE</v>
          </cell>
        </row>
        <row r="1726">
          <cell r="B1726" t="str">
            <v>SUD_236</v>
          </cell>
          <cell r="H1726" t="str">
            <v>ZTE</v>
          </cell>
        </row>
        <row r="1727">
          <cell r="B1727" t="str">
            <v>CTR_304</v>
          </cell>
          <cell r="H1727" t="str">
            <v>ZTE</v>
          </cell>
        </row>
        <row r="1728">
          <cell r="B1728" t="str">
            <v>CTR_307</v>
          </cell>
          <cell r="H1728" t="str">
            <v>NOKIA</v>
          </cell>
        </row>
        <row r="1729">
          <cell r="B1729" t="str">
            <v>CTR_311</v>
          </cell>
          <cell r="H1729" t="str">
            <v>NOKIA</v>
          </cell>
        </row>
        <row r="1730">
          <cell r="B1730" t="str">
            <v>EST_062</v>
          </cell>
          <cell r="H1730" t="str">
            <v>ZTE</v>
          </cell>
        </row>
        <row r="1731">
          <cell r="B1731" t="str">
            <v>CTR_297</v>
          </cell>
          <cell r="H1731" t="str">
            <v>ZTE</v>
          </cell>
        </row>
        <row r="1732">
          <cell r="B1732" t="str">
            <v>SUD_238</v>
          </cell>
          <cell r="H1732" t="str">
            <v>ZTE</v>
          </cell>
        </row>
        <row r="1733">
          <cell r="B1733" t="str">
            <v>SUD_232</v>
          </cell>
          <cell r="H1733" t="str">
            <v>ZTE</v>
          </cell>
        </row>
        <row r="1734">
          <cell r="B1734" t="str">
            <v>LIT_319</v>
          </cell>
          <cell r="H1734" t="str">
            <v>ZTE</v>
          </cell>
        </row>
        <row r="1735">
          <cell r="B1735" t="str">
            <v>CTR_302</v>
          </cell>
          <cell r="H1735" t="str">
            <v>NOKIA</v>
          </cell>
        </row>
        <row r="1736">
          <cell r="B1736" t="str">
            <v>CTR_303</v>
          </cell>
          <cell r="H1736" t="str">
            <v>NOKIA</v>
          </cell>
        </row>
        <row r="1737">
          <cell r="B1737" t="str">
            <v>CTR_365</v>
          </cell>
          <cell r="H1737" t="str">
            <v>ZTE</v>
          </cell>
        </row>
        <row r="1738">
          <cell r="B1738" t="str">
            <v>CTR_358</v>
          </cell>
          <cell r="H1738" t="str">
            <v>ZTE</v>
          </cell>
        </row>
        <row r="1739">
          <cell r="B1739" t="str">
            <v>CTR_349</v>
          </cell>
          <cell r="H1739" t="str">
            <v>ZTE</v>
          </cell>
        </row>
        <row r="1740">
          <cell r="B1740" t="str">
            <v>CTR_364</v>
          </cell>
          <cell r="H1740" t="str">
            <v>ZTE</v>
          </cell>
        </row>
        <row r="1741">
          <cell r="B1741" t="str">
            <v>EST_071</v>
          </cell>
          <cell r="H1741" t="str">
            <v>NOKIA</v>
          </cell>
        </row>
        <row r="1742">
          <cell r="B1742" t="str">
            <v>SUD_243</v>
          </cell>
          <cell r="H1742" t="str">
            <v>ZTE</v>
          </cell>
        </row>
        <row r="1743">
          <cell r="B1743" t="str">
            <v>CTR_277</v>
          </cell>
          <cell r="H1743" t="str">
            <v>ZTE</v>
          </cell>
        </row>
        <row r="1744">
          <cell r="B1744" t="str">
            <v>CTR_367</v>
          </cell>
          <cell r="H1744" t="str">
            <v>NOKIA</v>
          </cell>
        </row>
        <row r="1745">
          <cell r="B1745" t="str">
            <v>EST_077</v>
          </cell>
          <cell r="H1745" t="str">
            <v>ZTE</v>
          </cell>
        </row>
        <row r="1746">
          <cell r="B1746" t="str">
            <v>SUD_249</v>
          </cell>
          <cell r="H1746" t="str">
            <v>ZTE</v>
          </cell>
        </row>
        <row r="1747">
          <cell r="B1747" t="str">
            <v>LIT_356</v>
          </cell>
          <cell r="H1747" t="str">
            <v>ZTE</v>
          </cell>
        </row>
        <row r="1748">
          <cell r="B1748" t="str">
            <v>CTR_278</v>
          </cell>
          <cell r="H1748" t="str">
            <v>ZTE</v>
          </cell>
        </row>
        <row r="1749">
          <cell r="B1749" t="str">
            <v>CTR_353</v>
          </cell>
          <cell r="H1749" t="str">
            <v>ZTE</v>
          </cell>
        </row>
        <row r="1750">
          <cell r="B1750" t="str">
            <v>NRO_034</v>
          </cell>
          <cell r="H1750" t="str">
            <v>NOKIA</v>
          </cell>
        </row>
        <row r="1751">
          <cell r="B1751" t="str">
            <v>EXN_075</v>
          </cell>
          <cell r="H1751" t="str">
            <v>HUAWEI</v>
          </cell>
        </row>
        <row r="1752">
          <cell r="B1752" t="str">
            <v>LIT_349</v>
          </cell>
          <cell r="H1752" t="str">
            <v>NOKIA</v>
          </cell>
        </row>
        <row r="1753">
          <cell r="B1753" t="str">
            <v>SUD_256</v>
          </cell>
          <cell r="H1753" t="str">
            <v>ZTE</v>
          </cell>
        </row>
        <row r="1754">
          <cell r="B1754" t="str">
            <v>SUD_252</v>
          </cell>
          <cell r="H1754" t="str">
            <v>ZTE</v>
          </cell>
        </row>
        <row r="1755">
          <cell r="B1755" t="str">
            <v>CTR_394</v>
          </cell>
          <cell r="H1755" t="str">
            <v>ZTE</v>
          </cell>
        </row>
        <row r="1756">
          <cell r="B1756" t="str">
            <v>EXN_097</v>
          </cell>
          <cell r="H1756" t="str">
            <v>HUAWEI</v>
          </cell>
        </row>
        <row r="1757">
          <cell r="B1757" t="str">
            <v>EXN_104</v>
          </cell>
          <cell r="H1757" t="str">
            <v>HUAWEI</v>
          </cell>
        </row>
        <row r="1758">
          <cell r="B1758" t="str">
            <v>EXN_109</v>
          </cell>
          <cell r="H1758" t="str">
            <v>Huawei</v>
          </cell>
        </row>
        <row r="1759">
          <cell r="B1759" t="str">
            <v>CTR_143</v>
          </cell>
          <cell r="H1759" t="str">
            <v>ZTE</v>
          </cell>
        </row>
        <row r="1760">
          <cell r="B1760" t="str">
            <v>EST_029</v>
          </cell>
          <cell r="H1760" t="str">
            <v>ZTE</v>
          </cell>
        </row>
        <row r="1761">
          <cell r="B1761" t="str">
            <v>SUO_091</v>
          </cell>
          <cell r="H1761" t="str">
            <v>HUAWEI</v>
          </cell>
        </row>
        <row r="1762">
          <cell r="B1762" t="str">
            <v>CTR_141</v>
          </cell>
          <cell r="H1762" t="str">
            <v>ZTE</v>
          </cell>
        </row>
        <row r="1763">
          <cell r="B1763" t="str">
            <v>CTR_142</v>
          </cell>
          <cell r="H1763" t="str">
            <v>ZTE</v>
          </cell>
        </row>
        <row r="1764">
          <cell r="B1764" t="str">
            <v>SUO_008</v>
          </cell>
          <cell r="H1764" t="str">
            <v>NOKIA</v>
          </cell>
        </row>
        <row r="1765">
          <cell r="B1765" t="str">
            <v>NRD_014</v>
          </cell>
          <cell r="H1765" t="str">
            <v>NOKIA</v>
          </cell>
        </row>
        <row r="1766">
          <cell r="B1766" t="str">
            <v>EXN_102</v>
          </cell>
          <cell r="H1766" t="str">
            <v>Huawei</v>
          </cell>
        </row>
        <row r="1767">
          <cell r="B1767" t="str">
            <v>OST_151</v>
          </cell>
          <cell r="H1767" t="str">
            <v>HUAWEI</v>
          </cell>
        </row>
        <row r="1768">
          <cell r="B1768" t="str">
            <v>CTR_183</v>
          </cell>
          <cell r="H1768" t="str">
            <v>ZTE</v>
          </cell>
        </row>
        <row r="1769">
          <cell r="B1769" t="str">
            <v>SUO_127</v>
          </cell>
          <cell r="H1769" t="str">
            <v>HUAWEI</v>
          </cell>
        </row>
        <row r="1770">
          <cell r="B1770" t="str">
            <v>SUD_044</v>
          </cell>
          <cell r="H1770" t="str">
            <v>ZTE</v>
          </cell>
        </row>
        <row r="1771">
          <cell r="B1771" t="str">
            <v>EST_089</v>
          </cell>
          <cell r="H1771" t="str">
            <v>ZTE</v>
          </cell>
        </row>
        <row r="1772">
          <cell r="B1772" t="str">
            <v>SUO_102</v>
          </cell>
          <cell r="H1772" t="str">
            <v>NOKIA</v>
          </cell>
        </row>
        <row r="1773">
          <cell r="B1773" t="str">
            <v>SUD_040</v>
          </cell>
          <cell r="H1773" t="str">
            <v>ZTE</v>
          </cell>
        </row>
        <row r="1774">
          <cell r="B1774" t="str">
            <v>EST_093</v>
          </cell>
          <cell r="H1774" t="str">
            <v>NOKIA</v>
          </cell>
        </row>
        <row r="1775">
          <cell r="B1775" t="str">
            <v>SUD_038</v>
          </cell>
          <cell r="H1775" t="str">
            <v>ZTE</v>
          </cell>
        </row>
        <row r="1776">
          <cell r="B1776" t="str">
            <v>SUO_097</v>
          </cell>
          <cell r="H1776" t="str">
            <v>NOKIA</v>
          </cell>
        </row>
        <row r="1777">
          <cell r="B1777" t="str">
            <v>OST_162</v>
          </cell>
          <cell r="H1777" t="str">
            <v>HUAWEI</v>
          </cell>
        </row>
        <row r="1778">
          <cell r="B1778" t="str">
            <v>CTR_206</v>
          </cell>
          <cell r="H1778" t="str">
            <v>ZTE</v>
          </cell>
        </row>
        <row r="1779">
          <cell r="B1779" t="str">
            <v>EXN_131</v>
          </cell>
          <cell r="H1779" t="str">
            <v>NOKIA</v>
          </cell>
        </row>
        <row r="1780">
          <cell r="B1780" t="str">
            <v>CTR_463</v>
          </cell>
          <cell r="H1780" t="str">
            <v>ZTE</v>
          </cell>
        </row>
        <row r="1781">
          <cell r="B1781" t="str">
            <v>EST_101</v>
          </cell>
          <cell r="H1781" t="str">
            <v>ZTE</v>
          </cell>
        </row>
        <row r="1782">
          <cell r="B1782" t="str">
            <v>CTR_440</v>
          </cell>
          <cell r="H1782" t="str">
            <v>ZTE</v>
          </cell>
        </row>
        <row r="1783">
          <cell r="B1783" t="str">
            <v>EST_106</v>
          </cell>
          <cell r="H1783" t="str">
            <v>NOKIA</v>
          </cell>
        </row>
        <row r="1784">
          <cell r="B1784" t="str">
            <v>OST_207</v>
          </cell>
          <cell r="H1784" t="str">
            <v>Huawei</v>
          </cell>
        </row>
        <row r="1785">
          <cell r="B1785" t="str">
            <v>NRO_087</v>
          </cell>
          <cell r="H1785" t="str">
            <v>NOKIA</v>
          </cell>
        </row>
        <row r="1786">
          <cell r="B1786" t="str">
            <v>ADM_119</v>
          </cell>
          <cell r="H1786" t="str">
            <v>HUAWEI</v>
          </cell>
        </row>
        <row r="1787">
          <cell r="B1787" t="str">
            <v>NRD_112</v>
          </cell>
          <cell r="H1787" t="str">
            <v>HUAWEI</v>
          </cell>
        </row>
        <row r="1788">
          <cell r="B1788" t="str">
            <v>LIT_496</v>
          </cell>
          <cell r="H1788" t="str">
            <v>ZTE</v>
          </cell>
        </row>
        <row r="1789">
          <cell r="B1789" t="str">
            <v>SUD_062</v>
          </cell>
          <cell r="H1789" t="str">
            <v>ZTE</v>
          </cell>
        </row>
        <row r="1790">
          <cell r="B1790" t="str">
            <v>OST_221</v>
          </cell>
          <cell r="H1790" t="str">
            <v>HUAWEI</v>
          </cell>
        </row>
        <row r="1791">
          <cell r="B1791" t="str">
            <v>LIT_502</v>
          </cell>
          <cell r="H1791" t="str">
            <v>NOKIA</v>
          </cell>
        </row>
        <row r="1792">
          <cell r="B1792" t="str">
            <v>OST_201</v>
          </cell>
          <cell r="H1792" t="str">
            <v>NOKIA</v>
          </cell>
        </row>
        <row r="1793">
          <cell r="B1793" t="str">
            <v>LIT_480</v>
          </cell>
          <cell r="H1793" t="str">
            <v>ZTE</v>
          </cell>
        </row>
        <row r="1794">
          <cell r="B1794" t="str">
            <v>EXN_154</v>
          </cell>
          <cell r="H1794" t="str">
            <v>HUAWEI</v>
          </cell>
        </row>
        <row r="1795">
          <cell r="B1795" t="str">
            <v>NRO_100</v>
          </cell>
          <cell r="H1795" t="str">
            <v>HUAWEI</v>
          </cell>
        </row>
        <row r="1796">
          <cell r="B1796" t="str">
            <v>SUD_064</v>
          </cell>
          <cell r="H1796" t="str">
            <v>ZTE</v>
          </cell>
        </row>
        <row r="1797">
          <cell r="B1797" t="str">
            <v>EXN_165</v>
          </cell>
          <cell r="H1797" t="str">
            <v>HUAWEI</v>
          </cell>
        </row>
        <row r="1798">
          <cell r="B1798" t="str">
            <v>OST_189</v>
          </cell>
          <cell r="H1798" t="str">
            <v>HUAWEI</v>
          </cell>
        </row>
        <row r="1799">
          <cell r="B1799" t="str">
            <v>LIT_500</v>
          </cell>
          <cell r="H1799" t="str">
            <v>NOKIA</v>
          </cell>
        </row>
        <row r="1800">
          <cell r="B1800" t="str">
            <v>LIT_515</v>
          </cell>
          <cell r="H1800" t="str">
            <v>NOKIA</v>
          </cell>
        </row>
        <row r="1801">
          <cell r="B1801" t="str">
            <v>EST_114</v>
          </cell>
          <cell r="H1801" t="str">
            <v>ZTE</v>
          </cell>
        </row>
        <row r="1802">
          <cell r="B1802" t="str">
            <v>NRD_124</v>
          </cell>
          <cell r="H1802" t="str">
            <v>HUAWEI</v>
          </cell>
        </row>
        <row r="1803">
          <cell r="B1803" t="str">
            <v>LIT_517</v>
          </cell>
          <cell r="H1803" t="str">
            <v>ZTE</v>
          </cell>
        </row>
        <row r="1804">
          <cell r="B1804" t="str">
            <v>CTR_454</v>
          </cell>
          <cell r="H1804" t="str">
            <v>NOKIA</v>
          </cell>
        </row>
        <row r="1805">
          <cell r="B1805" t="str">
            <v>EST_116</v>
          </cell>
          <cell r="H1805" t="str">
            <v>NOKIA</v>
          </cell>
        </row>
        <row r="1806">
          <cell r="B1806" t="str">
            <v>LIT_514</v>
          </cell>
          <cell r="H1806" t="str">
            <v>NOKIA</v>
          </cell>
        </row>
        <row r="1807">
          <cell r="B1807" t="str">
            <v>LIT_510</v>
          </cell>
          <cell r="H1807" t="str">
            <v>NOKIA</v>
          </cell>
        </row>
        <row r="1808">
          <cell r="B1808" t="str">
            <v>CTR_457</v>
          </cell>
          <cell r="H1808" t="str">
            <v>NOKIA</v>
          </cell>
        </row>
        <row r="1809">
          <cell r="B1809" t="str">
            <v>EST_105</v>
          </cell>
          <cell r="H1809" t="str">
            <v>NOKIA</v>
          </cell>
        </row>
        <row r="1810">
          <cell r="B1810" t="str">
            <v>ADM_114</v>
          </cell>
          <cell r="H1810" t="str">
            <v>Huawei</v>
          </cell>
        </row>
        <row r="1811">
          <cell r="B1811" t="str">
            <v>NRD_136</v>
          </cell>
          <cell r="H1811" t="str">
            <v>Huawei</v>
          </cell>
        </row>
        <row r="1812">
          <cell r="B1812" t="str">
            <v>EXN_192</v>
          </cell>
          <cell r="H1812" t="str">
            <v>HUAWEI</v>
          </cell>
        </row>
        <row r="1813">
          <cell r="B1813" t="str">
            <v>EXN_210</v>
          </cell>
          <cell r="H1813" t="str">
            <v>HUAWEI</v>
          </cell>
        </row>
        <row r="1814">
          <cell r="B1814" t="str">
            <v>EXN_209</v>
          </cell>
          <cell r="H1814" t="str">
            <v>Huawei</v>
          </cell>
        </row>
        <row r="1815">
          <cell r="B1815" t="str">
            <v>CTR_577</v>
          </cell>
          <cell r="H1815" t="str">
            <v>ZTE</v>
          </cell>
        </row>
        <row r="1816">
          <cell r="B1816" t="str">
            <v>EXN_211</v>
          </cell>
          <cell r="H1816" t="str">
            <v>NOKIA</v>
          </cell>
        </row>
        <row r="1817">
          <cell r="B1817" t="str">
            <v>EXN_200</v>
          </cell>
          <cell r="H1817" t="str">
            <v>NOKIA</v>
          </cell>
        </row>
        <row r="1818">
          <cell r="B1818" t="str">
            <v>EXN_205</v>
          </cell>
          <cell r="H1818" t="str">
            <v>HUAWEI</v>
          </cell>
        </row>
        <row r="1819">
          <cell r="B1819" t="str">
            <v>LIT_664</v>
          </cell>
          <cell r="H1819" t="str">
            <v>ZTE</v>
          </cell>
        </row>
        <row r="1820">
          <cell r="B1820" t="str">
            <v>SUD_070</v>
          </cell>
          <cell r="H1820" t="str">
            <v>NOKIA</v>
          </cell>
        </row>
        <row r="1821">
          <cell r="B1821" t="str">
            <v>EXN_015</v>
          </cell>
          <cell r="H1821" t="str">
            <v>HUAWEI</v>
          </cell>
        </row>
        <row r="1822">
          <cell r="B1822" t="str">
            <v>EXN_245</v>
          </cell>
          <cell r="H1822" t="str">
            <v>HUAWEI</v>
          </cell>
        </row>
        <row r="1823">
          <cell r="B1823" t="str">
            <v>CTR_757</v>
          </cell>
          <cell r="H1823" t="str">
            <v>ZTE</v>
          </cell>
        </row>
        <row r="1824">
          <cell r="B1824" t="str">
            <v>ADM_160</v>
          </cell>
          <cell r="H1824" t="str">
            <v>Huawei</v>
          </cell>
        </row>
        <row r="1825">
          <cell r="B1825" t="str">
            <v>EST_130</v>
          </cell>
          <cell r="H1825" t="str">
            <v>NOKIA</v>
          </cell>
        </row>
        <row r="1826">
          <cell r="B1826" t="str">
            <v>EXN_244</v>
          </cell>
          <cell r="H1826" t="str">
            <v>HUAWEI</v>
          </cell>
        </row>
        <row r="1827">
          <cell r="B1827" t="str">
            <v>SUD_098</v>
          </cell>
          <cell r="H1827" t="str">
            <v>NOKIA</v>
          </cell>
        </row>
        <row r="1828">
          <cell r="B1828" t="str">
            <v>NRD_168</v>
          </cell>
          <cell r="H1828" t="str">
            <v>HUAWEI</v>
          </cell>
        </row>
        <row r="1829">
          <cell r="B1829" t="str">
            <v>OST_273</v>
          </cell>
          <cell r="H1829" t="str">
            <v>HUAWEI</v>
          </cell>
        </row>
        <row r="1830">
          <cell r="B1830" t="str">
            <v>OST_277</v>
          </cell>
          <cell r="H1830" t="str">
            <v>HUAWEI</v>
          </cell>
        </row>
        <row r="1831">
          <cell r="B1831" t="str">
            <v>NRD_167</v>
          </cell>
          <cell r="H1831" t="str">
            <v>Huawei</v>
          </cell>
        </row>
        <row r="1832">
          <cell r="B1832" t="str">
            <v>OST_294</v>
          </cell>
          <cell r="H1832" t="str">
            <v>NOKIA</v>
          </cell>
        </row>
        <row r="1833">
          <cell r="B1833" t="str">
            <v>EST_133</v>
          </cell>
          <cell r="H1833" t="str">
            <v>ZTE</v>
          </cell>
        </row>
        <row r="1834">
          <cell r="B1834" t="str">
            <v>SUD_106</v>
          </cell>
          <cell r="H1834" t="str">
            <v>ZTE</v>
          </cell>
        </row>
        <row r="1835">
          <cell r="B1835" t="str">
            <v>OST_272</v>
          </cell>
          <cell r="H1835" t="str">
            <v>HUAWEI</v>
          </cell>
        </row>
        <row r="1836">
          <cell r="B1836" t="str">
            <v>OST_275</v>
          </cell>
          <cell r="H1836" t="str">
            <v>HUAWEI</v>
          </cell>
        </row>
        <row r="1837">
          <cell r="B1837" t="str">
            <v>CTR_770</v>
          </cell>
          <cell r="H1837" t="str">
            <v>ZTE</v>
          </cell>
        </row>
        <row r="1838">
          <cell r="B1838" t="str">
            <v>OST_301</v>
          </cell>
          <cell r="H1838" t="str">
            <v>HUAWEI</v>
          </cell>
        </row>
        <row r="1839">
          <cell r="B1839" t="str">
            <v>EST_134</v>
          </cell>
          <cell r="H1839" t="str">
            <v>ZTE</v>
          </cell>
        </row>
        <row r="1840">
          <cell r="B1840" t="str">
            <v>OST_298</v>
          </cell>
          <cell r="H1840" t="str">
            <v>HUAWEI</v>
          </cell>
        </row>
        <row r="1841">
          <cell r="B1841" t="str">
            <v>NRO_150</v>
          </cell>
          <cell r="H1841" t="str">
            <v>Huawei</v>
          </cell>
        </row>
        <row r="1842">
          <cell r="B1842" t="str">
            <v>CTR_891</v>
          </cell>
          <cell r="H1842" t="str">
            <v>NOKIA</v>
          </cell>
        </row>
        <row r="1843">
          <cell r="B1843" t="str">
            <v>CTR_981</v>
          </cell>
          <cell r="H1843" t="str">
            <v>NOKIA</v>
          </cell>
        </row>
        <row r="1844">
          <cell r="B1844" t="str">
            <v>LIT_768</v>
          </cell>
          <cell r="H1844" t="str">
            <v>ZTE</v>
          </cell>
        </row>
        <row r="1845">
          <cell r="B1845" t="str">
            <v>CTR_135</v>
          </cell>
          <cell r="H1845" t="str">
            <v>ZTE</v>
          </cell>
        </row>
        <row r="1846">
          <cell r="B1846" t="str">
            <v>CTR_054</v>
          </cell>
          <cell r="H1846" t="str">
            <v>ZTE</v>
          </cell>
        </row>
        <row r="1847">
          <cell r="B1847" t="str">
            <v>NRO_032</v>
          </cell>
          <cell r="H1847" t="str">
            <v>NOKIA</v>
          </cell>
        </row>
        <row r="1848">
          <cell r="B1848" t="str">
            <v>OST_010</v>
          </cell>
          <cell r="H1848" t="str">
            <v>HUAWEI</v>
          </cell>
        </row>
        <row r="1849">
          <cell r="B1849" t="str">
            <v>OST_153</v>
          </cell>
          <cell r="H1849" t="str">
            <v>HUAWEI</v>
          </cell>
        </row>
        <row r="1850">
          <cell r="B1850" t="str">
            <v>SUO_048</v>
          </cell>
          <cell r="H1850" t="str">
            <v>NOKIA</v>
          </cell>
        </row>
        <row r="1851">
          <cell r="B1851" t="str">
            <v>NRO_038</v>
          </cell>
          <cell r="H1851" t="str">
            <v>Huawei</v>
          </cell>
        </row>
        <row r="1852">
          <cell r="B1852" t="str">
            <v>NRO_053</v>
          </cell>
          <cell r="H1852" t="str">
            <v>NOKIA</v>
          </cell>
        </row>
        <row r="1853">
          <cell r="B1853" t="str">
            <v>LIT_507</v>
          </cell>
          <cell r="H1853" t="str">
            <v>NOKIA</v>
          </cell>
        </row>
        <row r="1854">
          <cell r="B1854" t="str">
            <v>EXN_218</v>
          </cell>
          <cell r="H1854" t="str">
            <v>HUAWEI</v>
          </cell>
        </row>
        <row r="1855">
          <cell r="B1855" t="str">
            <v>SUD_004</v>
          </cell>
          <cell r="H1855" t="str">
            <v>NOKIA</v>
          </cell>
        </row>
        <row r="1856">
          <cell r="B1856" t="str">
            <v>SUD_214</v>
          </cell>
          <cell r="H1856" t="str">
            <v>ZTE</v>
          </cell>
        </row>
        <row r="1857">
          <cell r="B1857" t="str">
            <v>NRO_058</v>
          </cell>
          <cell r="H1857" t="str">
            <v>NOKIA</v>
          </cell>
        </row>
        <row r="1858">
          <cell r="B1858" t="str">
            <v>NRO_102</v>
          </cell>
          <cell r="H1858" t="str">
            <v>HUAWEI</v>
          </cell>
        </row>
        <row r="1859">
          <cell r="B1859" t="str">
            <v>SUO_093</v>
          </cell>
          <cell r="H1859" t="str">
            <v>HUAWEI</v>
          </cell>
        </row>
        <row r="1860">
          <cell r="B1860" t="str">
            <v>LIT_114</v>
          </cell>
          <cell r="H1860" t="str">
            <v>NOKIA</v>
          </cell>
        </row>
        <row r="1861">
          <cell r="B1861" t="str">
            <v>SUO_246</v>
          </cell>
          <cell r="H1861" t="str">
            <v>HUAWEI</v>
          </cell>
        </row>
        <row r="1862">
          <cell r="B1862" t="str">
            <v>LIT_764</v>
          </cell>
          <cell r="H1862" t="str">
            <v>ZTE</v>
          </cell>
        </row>
        <row r="1863">
          <cell r="B1863" t="str">
            <v>CTR_856</v>
          </cell>
          <cell r="H1863" t="str">
            <v>ZTE</v>
          </cell>
        </row>
        <row r="1864">
          <cell r="B1864" t="str">
            <v>CTR_234</v>
          </cell>
          <cell r="H1864" t="str">
            <v>ZTE</v>
          </cell>
        </row>
        <row r="1865">
          <cell r="B1865" t="str">
            <v>CTR_190</v>
          </cell>
          <cell r="H1865" t="str">
            <v>NOKIA</v>
          </cell>
        </row>
        <row r="1866">
          <cell r="B1866" t="str">
            <v>CTR_232</v>
          </cell>
          <cell r="H1866" t="str">
            <v>ZTE</v>
          </cell>
        </row>
        <row r="1867">
          <cell r="B1867" t="str">
            <v>LIT_503</v>
          </cell>
          <cell r="H1867" t="str">
            <v>ZTE</v>
          </cell>
        </row>
        <row r="1868">
          <cell r="B1868" t="str">
            <v>EST_009</v>
          </cell>
          <cell r="H1868" t="str">
            <v>NOKIA</v>
          </cell>
        </row>
        <row r="1869">
          <cell r="B1869" t="str">
            <v>ADM_096</v>
          </cell>
          <cell r="H1869" t="str">
            <v>HUAWEI</v>
          </cell>
        </row>
        <row r="1870">
          <cell r="B1870" t="str">
            <v>EST_072</v>
          </cell>
          <cell r="H1870" t="str">
            <v>NOKIA</v>
          </cell>
        </row>
        <row r="1871">
          <cell r="B1871" t="str">
            <v>CTR_517</v>
          </cell>
          <cell r="H1871" t="str">
            <v>NOKIA</v>
          </cell>
        </row>
        <row r="1872">
          <cell r="B1872" t="str">
            <v>NRO_240</v>
          </cell>
          <cell r="H1872" t="str">
            <v>HUAWEI</v>
          </cell>
        </row>
        <row r="1873">
          <cell r="B1873" t="str">
            <v>CTR_091</v>
          </cell>
          <cell r="H1873" t="str">
            <v>ZTE</v>
          </cell>
        </row>
        <row r="1874">
          <cell r="B1874" t="str">
            <v>CTR_092</v>
          </cell>
          <cell r="H1874" t="str">
            <v>ZTE</v>
          </cell>
        </row>
        <row r="1875">
          <cell r="B1875" t="str">
            <v>LIT_133</v>
          </cell>
          <cell r="H1875" t="str">
            <v>NOKIA</v>
          </cell>
        </row>
        <row r="1876">
          <cell r="B1876" t="str">
            <v>LIT_135</v>
          </cell>
          <cell r="H1876" t="str">
            <v>NOKIA</v>
          </cell>
        </row>
        <row r="1877">
          <cell r="B1877" t="str">
            <v>SUD_215</v>
          </cell>
          <cell r="H1877" t="str">
            <v>ZTE</v>
          </cell>
        </row>
        <row r="1878">
          <cell r="B1878" t="str">
            <v>SUO_036</v>
          </cell>
          <cell r="H1878" t="str">
            <v>HUAWEI</v>
          </cell>
        </row>
        <row r="1879">
          <cell r="B1879" t="str">
            <v>SUO_045</v>
          </cell>
          <cell r="H1879" t="str">
            <v>NOKIA</v>
          </cell>
        </row>
        <row r="1880">
          <cell r="B1880" t="str">
            <v>OST_092</v>
          </cell>
          <cell r="H1880" t="str">
            <v>Huawei</v>
          </cell>
        </row>
        <row r="1881">
          <cell r="B1881" t="str">
            <v>NRD_058</v>
          </cell>
          <cell r="H1881" t="str">
            <v>NOKIA</v>
          </cell>
        </row>
        <row r="1882">
          <cell r="B1882" t="str">
            <v>SUO_085</v>
          </cell>
          <cell r="H1882" t="str">
            <v>HUAWEI</v>
          </cell>
        </row>
        <row r="1883">
          <cell r="B1883" t="str">
            <v>CTR_407</v>
          </cell>
          <cell r="H1883" t="str">
            <v>ZTE</v>
          </cell>
        </row>
        <row r="1884">
          <cell r="B1884" t="str">
            <v>CTR_405</v>
          </cell>
          <cell r="H1884" t="str">
            <v>NOKIA</v>
          </cell>
        </row>
        <row r="1885">
          <cell r="B1885" t="str">
            <v>SUO_088</v>
          </cell>
          <cell r="H1885" t="str">
            <v>Huawei</v>
          </cell>
        </row>
        <row r="1886">
          <cell r="B1886" t="str">
            <v>EXN_107</v>
          </cell>
          <cell r="H1886" t="str">
            <v>NOKIA</v>
          </cell>
        </row>
        <row r="1887">
          <cell r="B1887" t="str">
            <v>CTR_166</v>
          </cell>
          <cell r="H1887" t="str">
            <v>NOKIA</v>
          </cell>
        </row>
        <row r="1888">
          <cell r="B1888" t="str">
            <v>CTR_733</v>
          </cell>
          <cell r="H1888" t="str">
            <v>ZTE</v>
          </cell>
        </row>
        <row r="1889">
          <cell r="B1889" t="str">
            <v>SUO_173</v>
          </cell>
          <cell r="H1889" t="str">
            <v>NOKIA</v>
          </cell>
        </row>
        <row r="1890">
          <cell r="B1890" t="str">
            <v>LIT_789</v>
          </cell>
          <cell r="H1890" t="str">
            <v>ZTE</v>
          </cell>
        </row>
        <row r="1891">
          <cell r="B1891" t="str">
            <v>ADM_183</v>
          </cell>
          <cell r="H1891" t="str">
            <v>HUAWEI</v>
          </cell>
        </row>
        <row r="1892">
          <cell r="B1892" t="str">
            <v>SUD_110</v>
          </cell>
          <cell r="H1892" t="str">
            <v>ZTE</v>
          </cell>
        </row>
        <row r="1893">
          <cell r="B1893" t="str">
            <v>SUD_128</v>
          </cell>
          <cell r="H1893" t="str">
            <v>ZTE</v>
          </cell>
        </row>
        <row r="1894">
          <cell r="B1894" t="str">
            <v>SUD_162</v>
          </cell>
          <cell r="H1894" t="str">
            <v>NOKIA</v>
          </cell>
        </row>
        <row r="1895">
          <cell r="B1895" t="str">
            <v>SUD_091</v>
          </cell>
          <cell r="H1895" t="str">
            <v>NOKIA</v>
          </cell>
        </row>
        <row r="1896">
          <cell r="B1896" t="str">
            <v>LIT_628</v>
          </cell>
          <cell r="H1896" t="str">
            <v>NOKIA</v>
          </cell>
        </row>
        <row r="1897">
          <cell r="B1897" t="str">
            <v>CTR_684</v>
          </cell>
          <cell r="H1897" t="str">
            <v>ZTE</v>
          </cell>
        </row>
        <row r="1898">
          <cell r="B1898" t="str">
            <v>CTR_689</v>
          </cell>
          <cell r="H1898" t="str">
            <v>NOKIA</v>
          </cell>
        </row>
        <row r="1899">
          <cell r="B1899" t="str">
            <v>CTR_690</v>
          </cell>
          <cell r="H1899" t="str">
            <v>ZTE</v>
          </cell>
        </row>
        <row r="1900">
          <cell r="B1900" t="str">
            <v>SUD_085</v>
          </cell>
          <cell r="H1900" t="str">
            <v>NOKIA</v>
          </cell>
        </row>
        <row r="1901">
          <cell r="B1901" t="str">
            <v>SUD_005</v>
          </cell>
          <cell r="H1901" t="str">
            <v>ZTE</v>
          </cell>
        </row>
        <row r="1902">
          <cell r="B1902" t="str">
            <v>SUD_255</v>
          </cell>
          <cell r="H1902" t="str">
            <v>ZTE</v>
          </cell>
        </row>
        <row r="1903">
          <cell r="B1903" t="str">
            <v>NRD_172</v>
          </cell>
          <cell r="H1903" t="str">
            <v>HUAWEI</v>
          </cell>
        </row>
        <row r="1904">
          <cell r="B1904" t="str">
            <v>NRO_094</v>
          </cell>
          <cell r="H1904" t="str">
            <v>NOKIA</v>
          </cell>
        </row>
        <row r="1905">
          <cell r="B1905" t="str">
            <v>NRO_027</v>
          </cell>
          <cell r="H1905" t="str">
            <v>HUAWEI</v>
          </cell>
        </row>
        <row r="1906">
          <cell r="B1906" t="str">
            <v>SUO_035</v>
          </cell>
          <cell r="H1906" t="str">
            <v>HUAWEI</v>
          </cell>
        </row>
        <row r="1907">
          <cell r="B1907" t="str">
            <v>CTR_855</v>
          </cell>
          <cell r="H1907" t="str">
            <v>ZTE</v>
          </cell>
        </row>
        <row r="1908">
          <cell r="B1908" t="str">
            <v>EXN_019</v>
          </cell>
          <cell r="H1908" t="str">
            <v>NOKIA</v>
          </cell>
        </row>
        <row r="1909">
          <cell r="B1909" t="str">
            <v>CTR_058</v>
          </cell>
          <cell r="H1909" t="str">
            <v>ZTE</v>
          </cell>
        </row>
        <row r="1910">
          <cell r="B1910" t="str">
            <v>OST_017</v>
          </cell>
          <cell r="H1910" t="str">
            <v>HUAWEI</v>
          </cell>
        </row>
        <row r="1911">
          <cell r="B1911" t="str">
            <v>EST_054</v>
          </cell>
          <cell r="H1911" t="str">
            <v>ZTE</v>
          </cell>
        </row>
        <row r="1912">
          <cell r="B1912" t="str">
            <v>ADM_011</v>
          </cell>
          <cell r="H1912" t="str">
            <v>HUAWEI</v>
          </cell>
        </row>
        <row r="1913">
          <cell r="B1913" t="str">
            <v>LIT_414</v>
          </cell>
          <cell r="H1913" t="str">
            <v>ZTE</v>
          </cell>
        </row>
        <row r="1914">
          <cell r="B1914" t="str">
            <v>SUD_235</v>
          </cell>
          <cell r="H1914" t="str">
            <v>ZTE</v>
          </cell>
        </row>
        <row r="1915">
          <cell r="B1915" t="str">
            <v>CTR_083</v>
          </cell>
          <cell r="H1915" t="str">
            <v>ZTE</v>
          </cell>
        </row>
        <row r="1916">
          <cell r="B1916" t="str">
            <v>LIT_587</v>
          </cell>
          <cell r="H1916" t="str">
            <v>ZTE</v>
          </cell>
        </row>
        <row r="1917">
          <cell r="B1917" t="str">
            <v>LIT_162</v>
          </cell>
          <cell r="H1917" t="str">
            <v>ZTE</v>
          </cell>
        </row>
        <row r="1918">
          <cell r="B1918" t="str">
            <v>LIT_389</v>
          </cell>
          <cell r="H1918" t="str">
            <v>ZTE</v>
          </cell>
        </row>
        <row r="1919">
          <cell r="B1919" t="str">
            <v>CTR_252</v>
          </cell>
          <cell r="H1919" t="str">
            <v>ZTE</v>
          </cell>
        </row>
        <row r="1920">
          <cell r="B1920" t="str">
            <v>EST_001</v>
          </cell>
          <cell r="H1920" t="str">
            <v>ZTE</v>
          </cell>
        </row>
        <row r="1921">
          <cell r="B1921" t="str">
            <v>SUD_057</v>
          </cell>
          <cell r="H1921" t="str">
            <v>ZTE</v>
          </cell>
        </row>
        <row r="1922">
          <cell r="B1922" t="str">
            <v>SUD_223</v>
          </cell>
          <cell r="H1922" t="str">
            <v>ZTE</v>
          </cell>
        </row>
        <row r="1923">
          <cell r="B1923" t="str">
            <v>SUD_099</v>
          </cell>
          <cell r="H1923" t="str">
            <v>ZTE</v>
          </cell>
        </row>
        <row r="1924">
          <cell r="B1924" t="str">
            <v>CTR_898</v>
          </cell>
          <cell r="H1924" t="str">
            <v>NOKIA</v>
          </cell>
        </row>
        <row r="1925">
          <cell r="B1925" t="str">
            <v>CTR_893</v>
          </cell>
          <cell r="H1925" t="str">
            <v>ZTE</v>
          </cell>
        </row>
        <row r="1926">
          <cell r="B1926" t="str">
            <v>CTR_366</v>
          </cell>
          <cell r="H1926" t="str">
            <v>ZTE</v>
          </cell>
        </row>
        <row r="1927">
          <cell r="B1927" t="str">
            <v>CTR_455</v>
          </cell>
          <cell r="H1927" t="str">
            <v>NOKIA</v>
          </cell>
        </row>
        <row r="1928">
          <cell r="B1928" t="str">
            <v>EST_104</v>
          </cell>
          <cell r="H1928" t="str">
            <v>NOKIA</v>
          </cell>
        </row>
        <row r="1929">
          <cell r="B1929" t="str">
            <v>OST_001</v>
          </cell>
          <cell r="H1929" t="str">
            <v>Huawei</v>
          </cell>
        </row>
        <row r="1930">
          <cell r="B1930" t="str">
            <v>LIT_081</v>
          </cell>
          <cell r="H1930" t="str">
            <v>ZTE</v>
          </cell>
        </row>
        <row r="1931">
          <cell r="B1931" t="str">
            <v>CTR_044</v>
          </cell>
          <cell r="H1931" t="str">
            <v>ZTE</v>
          </cell>
        </row>
        <row r="1932">
          <cell r="B1932" t="str">
            <v>LIT_251</v>
          </cell>
          <cell r="H1932" t="str">
            <v>ZTE</v>
          </cell>
        </row>
        <row r="1933">
          <cell r="B1933" t="str">
            <v>LIT_450</v>
          </cell>
          <cell r="H1933" t="str">
            <v>ZTE</v>
          </cell>
        </row>
        <row r="1934">
          <cell r="B1934" t="str">
            <v>CTR_482</v>
          </cell>
          <cell r="H1934" t="str">
            <v>ZTE</v>
          </cell>
        </row>
        <row r="1935">
          <cell r="B1935" t="str">
            <v>OST_009</v>
          </cell>
          <cell r="H1935" t="str">
            <v>Huawei</v>
          </cell>
        </row>
        <row r="1936">
          <cell r="B1936" t="str">
            <v>SUD_262</v>
          </cell>
          <cell r="H1936" t="str">
            <v>ZTE</v>
          </cell>
        </row>
        <row r="1937">
          <cell r="B1937" t="str">
            <v>CTR_948</v>
          </cell>
          <cell r="H1937" t="str">
            <v>ZTE</v>
          </cell>
        </row>
        <row r="1938">
          <cell r="B1938" t="str">
            <v>LIT_274</v>
          </cell>
          <cell r="H1938" t="str">
            <v>ZTE</v>
          </cell>
        </row>
        <row r="1939">
          <cell r="B1939" t="str">
            <v>SUO_242</v>
          </cell>
          <cell r="H1939" t="str">
            <v>Huawei</v>
          </cell>
        </row>
        <row r="1940">
          <cell r="B1940" t="str">
            <v>CTR_211</v>
          </cell>
          <cell r="H1940" t="str">
            <v>ZTE</v>
          </cell>
        </row>
        <row r="1941">
          <cell r="B1941" t="str">
            <v>ADM_084</v>
          </cell>
          <cell r="H1941" t="str">
            <v>Huawei</v>
          </cell>
        </row>
        <row r="1942">
          <cell r="B1942" t="str">
            <v>CTR_489</v>
          </cell>
          <cell r="H1942" t="str">
            <v>ZTE</v>
          </cell>
        </row>
        <row r="1943">
          <cell r="B1943" t="str">
            <v>CTR_664</v>
          </cell>
          <cell r="H1943" t="str">
            <v>ZTE</v>
          </cell>
        </row>
        <row r="1944">
          <cell r="B1944" t="str">
            <v>CTR_253</v>
          </cell>
          <cell r="H1944" t="str">
            <v>ZTE</v>
          </cell>
        </row>
        <row r="1945">
          <cell r="B1945" t="str">
            <v>LIT_283</v>
          </cell>
          <cell r="H1945" t="str">
            <v>ZTE</v>
          </cell>
        </row>
        <row r="1946">
          <cell r="B1946" t="str">
            <v>ADM_182</v>
          </cell>
          <cell r="H1946" t="str">
            <v>HUAWEI</v>
          </cell>
        </row>
        <row r="1947">
          <cell r="B1947" t="str">
            <v>EXN_004</v>
          </cell>
          <cell r="H1947" t="str">
            <v>Huawei</v>
          </cell>
        </row>
        <row r="1948">
          <cell r="B1948" t="str">
            <v>SUO_063</v>
          </cell>
          <cell r="H1948" t="str">
            <v>Huawei</v>
          </cell>
        </row>
        <row r="1949">
          <cell r="B1949" t="str">
            <v>SUO_240</v>
          </cell>
          <cell r="H1949" t="str">
            <v>Huawei</v>
          </cell>
        </row>
        <row r="1950">
          <cell r="B1950" t="str">
            <v>SUO_259</v>
          </cell>
          <cell r="H1950" t="str">
            <v>Huawei</v>
          </cell>
        </row>
        <row r="1951">
          <cell r="B1951" t="str">
            <v>ADM_158</v>
          </cell>
          <cell r="H1951" t="str">
            <v>Huawei</v>
          </cell>
        </row>
        <row r="1952">
          <cell r="B1952" t="str">
            <v>LIT_367</v>
          </cell>
          <cell r="H1952" t="str">
            <v>ZTE</v>
          </cell>
        </row>
        <row r="1953">
          <cell r="B1953" t="str">
            <v>LIT_417</v>
          </cell>
          <cell r="H1953" t="str">
            <v>ZTE</v>
          </cell>
        </row>
        <row r="1954">
          <cell r="B1954" t="str">
            <v>CTR_469</v>
          </cell>
          <cell r="H1954" t="str">
            <v>ZTE</v>
          </cell>
        </row>
        <row r="1955">
          <cell r="B1955" t="str">
            <v>OST_011</v>
          </cell>
          <cell r="H1955" t="str">
            <v>Huawei</v>
          </cell>
        </row>
        <row r="1956">
          <cell r="B1956" t="str">
            <v>SUD_080</v>
          </cell>
          <cell r="H1956" t="str">
            <v>ZTE</v>
          </cell>
        </row>
        <row r="1957">
          <cell r="B1957" t="str">
            <v>OST_005</v>
          </cell>
          <cell r="H1957" t="str">
            <v>Huawei</v>
          </cell>
        </row>
        <row r="1958">
          <cell r="B1958" t="str">
            <v>CTR_099</v>
          </cell>
          <cell r="H1958" t="str">
            <v>ZTE</v>
          </cell>
        </row>
        <row r="1959">
          <cell r="B1959" t="str">
            <v>NRO_063</v>
          </cell>
          <cell r="H1959" t="str">
            <v>Huawei</v>
          </cell>
        </row>
        <row r="1960">
          <cell r="B1960" t="str">
            <v>LIT_038</v>
          </cell>
          <cell r="H1960" t="str">
            <v>ZTE</v>
          </cell>
        </row>
        <row r="1961">
          <cell r="B1961" t="str">
            <v>LIT_019</v>
          </cell>
          <cell r="H1961" t="str">
            <v>ZTE</v>
          </cell>
        </row>
        <row r="1962">
          <cell r="B1962" t="str">
            <v>SUO_179</v>
          </cell>
          <cell r="H1962" t="str">
            <v>Huawei</v>
          </cell>
        </row>
        <row r="1963">
          <cell r="B1963" t="str">
            <v>SUO_213</v>
          </cell>
          <cell r="H1963" t="str">
            <v>Huawei</v>
          </cell>
        </row>
        <row r="1964">
          <cell r="B1964" t="str">
            <v>SUO_077</v>
          </cell>
          <cell r="H1964" t="str">
            <v>Huawei</v>
          </cell>
        </row>
        <row r="1965">
          <cell r="B1965" t="str">
            <v>SUO_215</v>
          </cell>
          <cell r="H1965" t="str">
            <v>Huawei</v>
          </cell>
        </row>
        <row r="1966">
          <cell r="B1966" t="str">
            <v>SUO_243</v>
          </cell>
          <cell r="H1966" t="str">
            <v>Huawei</v>
          </cell>
        </row>
        <row r="1967">
          <cell r="B1967" t="str">
            <v>LIT_673</v>
          </cell>
          <cell r="H1967" t="str">
            <v>ZTE</v>
          </cell>
        </row>
        <row r="1968">
          <cell r="B1968" t="str">
            <v>CTR_565</v>
          </cell>
          <cell r="H1968" t="str">
            <v>ZTE</v>
          </cell>
        </row>
        <row r="1969">
          <cell r="B1969" t="str">
            <v>OST_291</v>
          </cell>
          <cell r="H1969" t="str">
            <v>Huawei</v>
          </cell>
        </row>
        <row r="1970">
          <cell r="B1970" t="str">
            <v>OST_213</v>
          </cell>
          <cell r="H1970" t="str">
            <v>Huawei</v>
          </cell>
        </row>
        <row r="1971">
          <cell r="B1971" t="str">
            <v>CTR_372</v>
          </cell>
          <cell r="H1971" t="str">
            <v>ZTE</v>
          </cell>
        </row>
        <row r="1972">
          <cell r="B1972" t="str">
            <v>CTR_748</v>
          </cell>
          <cell r="H1972" t="str">
            <v>ZTE</v>
          </cell>
        </row>
        <row r="1973">
          <cell r="B1973" t="str">
            <v>SUO_108</v>
          </cell>
          <cell r="H1973" t="str">
            <v>Huawei</v>
          </cell>
        </row>
        <row r="1974">
          <cell r="B1974" t="str">
            <v>SUO_027</v>
          </cell>
          <cell r="H1974" t="str">
            <v>Huawei</v>
          </cell>
        </row>
        <row r="1975">
          <cell r="B1975" t="str">
            <v>CTR_123</v>
          </cell>
          <cell r="H1975" t="str">
            <v>ZTE</v>
          </cell>
        </row>
        <row r="1976">
          <cell r="B1976" t="str">
            <v>OST_229</v>
          </cell>
          <cell r="H1976" t="str">
            <v>Huawei</v>
          </cell>
        </row>
        <row r="1977">
          <cell r="B1977" t="str">
            <v>SUO_171</v>
          </cell>
          <cell r="H1977" t="str">
            <v>Huawei</v>
          </cell>
        </row>
        <row r="1978">
          <cell r="B1978" t="str">
            <v>SUO_180</v>
          </cell>
          <cell r="H1978" t="str">
            <v>Huawei</v>
          </cell>
        </row>
        <row r="1979">
          <cell r="B1979" t="str">
            <v>CTR_561</v>
          </cell>
          <cell r="H1979" t="str">
            <v>ZTE</v>
          </cell>
        </row>
        <row r="1980">
          <cell r="B1980" t="str">
            <v>LIT_100</v>
          </cell>
          <cell r="H1980" t="str">
            <v>ZTE</v>
          </cell>
        </row>
        <row r="1981">
          <cell r="B1981" t="str">
            <v>ADM_106</v>
          </cell>
          <cell r="H1981" t="str">
            <v>Huawei</v>
          </cell>
        </row>
        <row r="1982">
          <cell r="B1982" t="str">
            <v>ADM_171</v>
          </cell>
          <cell r="H1982" t="str">
            <v>Huawei</v>
          </cell>
        </row>
        <row r="1983">
          <cell r="B1983" t="str">
            <v>LIT_871</v>
          </cell>
          <cell r="H1983" t="str">
            <v>ZTE</v>
          </cell>
        </row>
        <row r="1984">
          <cell r="B1984" t="str">
            <v>EXN_054</v>
          </cell>
          <cell r="H1984" t="str">
            <v>Huawei</v>
          </cell>
        </row>
        <row r="1985">
          <cell r="B1985" t="str">
            <v>EXN_204</v>
          </cell>
          <cell r="H1985" t="str">
            <v>Huawei</v>
          </cell>
        </row>
        <row r="1986">
          <cell r="B1986" t="str">
            <v>EXN_272</v>
          </cell>
          <cell r="H1986" t="str">
            <v>HUAWEI</v>
          </cell>
        </row>
        <row r="1987">
          <cell r="B1987" t="str">
            <v>EST_102</v>
          </cell>
          <cell r="H1987" t="str">
            <v>NOKIA</v>
          </cell>
        </row>
        <row r="1988">
          <cell r="B1988" t="str">
            <v>SUD_117</v>
          </cell>
          <cell r="H1988" t="str">
            <v>ZTE</v>
          </cell>
        </row>
        <row r="1989">
          <cell r="B1989" t="str">
            <v>LIT_512</v>
          </cell>
          <cell r="H1989" t="str">
            <v>ZTE</v>
          </cell>
        </row>
        <row r="1990">
          <cell r="B1990" t="str">
            <v>SUD_244</v>
          </cell>
          <cell r="H1990" t="str">
            <v>ZTE</v>
          </cell>
        </row>
        <row r="1991">
          <cell r="B1991" t="str">
            <v>LIT_113</v>
          </cell>
          <cell r="H1991" t="str">
            <v>ZTE</v>
          </cell>
        </row>
        <row r="1992">
          <cell r="B1992" t="str">
            <v>LIT_260</v>
          </cell>
          <cell r="H1992" t="str">
            <v>ZTE</v>
          </cell>
        </row>
        <row r="1993">
          <cell r="B1993" t="str">
            <v>OST_152</v>
          </cell>
          <cell r="H1993" t="str">
            <v>HUAWEI</v>
          </cell>
        </row>
        <row r="1994">
          <cell r="B1994" t="str">
            <v>NRO_052</v>
          </cell>
          <cell r="H1994" t="str">
            <v>Huawei</v>
          </cell>
        </row>
        <row r="1995">
          <cell r="B1995" t="str">
            <v>OST_211</v>
          </cell>
          <cell r="H1995" t="str">
            <v>HUAWEI</v>
          </cell>
        </row>
        <row r="1996">
          <cell r="B1996" t="str">
            <v>OST_212</v>
          </cell>
          <cell r="H1996" t="str">
            <v>HUAWEI</v>
          </cell>
        </row>
        <row r="1997">
          <cell r="B1997" t="str">
            <v>EXN_249</v>
          </cell>
          <cell r="H1997" t="str">
            <v>Huawei</v>
          </cell>
        </row>
        <row r="1998">
          <cell r="B1998" t="str">
            <v>EXN_067</v>
          </cell>
          <cell r="H1998" t="str">
            <v>Huawei</v>
          </cell>
        </row>
        <row r="1999">
          <cell r="B1999" t="str">
            <v>CTR_766</v>
          </cell>
          <cell r="H1999" t="str">
            <v>ZTE</v>
          </cell>
        </row>
        <row r="2000">
          <cell r="B2000" t="str">
            <v>OST_083</v>
          </cell>
          <cell r="H2000" t="str">
            <v>Huawei</v>
          </cell>
        </row>
        <row r="2001">
          <cell r="B2001" t="str">
            <v>SUO_070</v>
          </cell>
          <cell r="H2001" t="str">
            <v>HUAWEI</v>
          </cell>
        </row>
        <row r="2002">
          <cell r="B2002" t="str">
            <v>SUD_206</v>
          </cell>
          <cell r="H2002" t="str">
            <v>NOKIA</v>
          </cell>
        </row>
        <row r="2003">
          <cell r="B2003" t="str">
            <v>OST_310</v>
          </cell>
          <cell r="H2003" t="str">
            <v>HUAWEI</v>
          </cell>
        </row>
        <row r="2004">
          <cell r="B2004" t="str">
            <v>CTR_623</v>
          </cell>
          <cell r="H2004" t="str">
            <v>ZTE</v>
          </cell>
        </row>
        <row r="2005">
          <cell r="B2005" t="str">
            <v>CTR_104</v>
          </cell>
          <cell r="H2005" t="str">
            <v>ZTE</v>
          </cell>
        </row>
        <row r="2006">
          <cell r="B2006" t="str">
            <v>ADM_172</v>
          </cell>
          <cell r="H2006" t="str">
            <v>Huawei</v>
          </cell>
        </row>
        <row r="2007">
          <cell r="B2007" t="str">
            <v>OST_048</v>
          </cell>
          <cell r="H2007" t="str">
            <v>HUAWEI</v>
          </cell>
        </row>
        <row r="2008">
          <cell r="B2008" t="str">
            <v>EXN_180</v>
          </cell>
          <cell r="H2008" t="str">
            <v>Huawei</v>
          </cell>
        </row>
        <row r="2009">
          <cell r="B2009" t="str">
            <v>EXN_094</v>
          </cell>
          <cell r="H2009" t="str">
            <v>Huawei</v>
          </cell>
        </row>
        <row r="2010">
          <cell r="B2010" t="str">
            <v>NRD_001</v>
          </cell>
          <cell r="H2010" t="str">
            <v>Huawei</v>
          </cell>
        </row>
        <row r="2011">
          <cell r="B2011" t="str">
            <v>NRD_095</v>
          </cell>
          <cell r="H2011" t="str">
            <v>Huawei</v>
          </cell>
        </row>
        <row r="2012">
          <cell r="B2012" t="str">
            <v>NRD_186</v>
          </cell>
          <cell r="H2012" t="str">
            <v>Huawei</v>
          </cell>
        </row>
        <row r="2013">
          <cell r="B2013" t="str">
            <v>NRD_100</v>
          </cell>
          <cell r="H2013" t="str">
            <v>Huawei</v>
          </cell>
        </row>
        <row r="2014">
          <cell r="B2014" t="str">
            <v>CTR_740</v>
          </cell>
          <cell r="H2014" t="str">
            <v>ZTE</v>
          </cell>
        </row>
        <row r="2015">
          <cell r="B2015" t="str">
            <v>CTR_081</v>
          </cell>
          <cell r="H2015" t="str">
            <v>ZTE</v>
          </cell>
        </row>
        <row r="2016">
          <cell r="B2016" t="str">
            <v>NRD_256</v>
          </cell>
          <cell r="H2016" t="str">
            <v>Huawei</v>
          </cell>
        </row>
        <row r="2017">
          <cell r="B2017" t="str">
            <v>EXN_030</v>
          </cell>
          <cell r="H2017" t="str">
            <v>Huawei</v>
          </cell>
        </row>
        <row r="2018">
          <cell r="B2018" t="str">
            <v>NRD_006</v>
          </cell>
          <cell r="H2018" t="str">
            <v>Huawei</v>
          </cell>
        </row>
        <row r="2019">
          <cell r="B2019" t="str">
            <v>NRD_047</v>
          </cell>
          <cell r="H2019" t="str">
            <v>Huawei</v>
          </cell>
        </row>
        <row r="2020">
          <cell r="B2020" t="str">
            <v>EXN_141</v>
          </cell>
          <cell r="H2020" t="str">
            <v>Huawei</v>
          </cell>
        </row>
        <row r="2021">
          <cell r="B2021" t="str">
            <v>NRD_049</v>
          </cell>
          <cell r="H2021" t="str">
            <v>Huawei</v>
          </cell>
        </row>
        <row r="2022">
          <cell r="B2022" t="str">
            <v>EXN_032</v>
          </cell>
          <cell r="H2022" t="str">
            <v>Huawei</v>
          </cell>
        </row>
        <row r="2023">
          <cell r="B2023" t="str">
            <v>NRD_022</v>
          </cell>
          <cell r="H2023" t="str">
            <v>Huawei</v>
          </cell>
        </row>
        <row r="2024">
          <cell r="B2024" t="str">
            <v>NRD_075</v>
          </cell>
          <cell r="H2024" t="str">
            <v>Huawei</v>
          </cell>
        </row>
        <row r="2025">
          <cell r="B2025" t="str">
            <v>NRD_159</v>
          </cell>
          <cell r="H2025" t="str">
            <v>Huawei</v>
          </cell>
        </row>
        <row r="2026">
          <cell r="B2026" t="str">
            <v>NRD_002</v>
          </cell>
          <cell r="H2026" t="str">
            <v>Huawei</v>
          </cell>
        </row>
        <row r="2027">
          <cell r="B2027" t="str">
            <v>NRD_045</v>
          </cell>
          <cell r="H2027" t="str">
            <v>Huawei</v>
          </cell>
        </row>
        <row r="2028">
          <cell r="B2028" t="str">
            <v>ADM_166</v>
          </cell>
          <cell r="H2028" t="str">
            <v>Huawei</v>
          </cell>
        </row>
        <row r="2029">
          <cell r="B2029" t="str">
            <v>EXN_053</v>
          </cell>
          <cell r="H2029" t="str">
            <v>Huawei</v>
          </cell>
        </row>
        <row r="2030">
          <cell r="B2030" t="str">
            <v>EXN_016</v>
          </cell>
          <cell r="H2030" t="str">
            <v>Huawei</v>
          </cell>
        </row>
        <row r="2031">
          <cell r="B2031" t="str">
            <v>EXN_212</v>
          </cell>
          <cell r="H2031" t="str">
            <v>Huawei</v>
          </cell>
        </row>
        <row r="2032">
          <cell r="B2032" t="str">
            <v>EXN_087</v>
          </cell>
          <cell r="H2032" t="str">
            <v>Huawei</v>
          </cell>
        </row>
        <row r="2033">
          <cell r="B2033" t="str">
            <v>EXN_181</v>
          </cell>
          <cell r="H2033" t="str">
            <v>Huawei</v>
          </cell>
        </row>
        <row r="2034">
          <cell r="B2034" t="str">
            <v>EXN_355</v>
          </cell>
          <cell r="H2034" t="str">
            <v>Huawei</v>
          </cell>
        </row>
        <row r="2035">
          <cell r="B2035" t="str">
            <v>EXN_003</v>
          </cell>
          <cell r="H2035" t="str">
            <v>Huawei</v>
          </cell>
        </row>
        <row r="2036">
          <cell r="B2036" t="str">
            <v>NRD_084</v>
          </cell>
          <cell r="H2036" t="str">
            <v>Huawei</v>
          </cell>
        </row>
        <row r="2037">
          <cell r="B2037" t="str">
            <v>EXN_044</v>
          </cell>
          <cell r="H2037" t="str">
            <v>Huawei</v>
          </cell>
        </row>
        <row r="2038">
          <cell r="B2038" t="str">
            <v>NRD_190</v>
          </cell>
          <cell r="H2038" t="str">
            <v>Huawei</v>
          </cell>
        </row>
        <row r="2039">
          <cell r="B2039" t="str">
            <v>EXN_113</v>
          </cell>
          <cell r="H2039" t="str">
            <v>Huawei</v>
          </cell>
        </row>
        <row r="2040">
          <cell r="B2040" t="str">
            <v>EXN_026</v>
          </cell>
          <cell r="H2040" t="str">
            <v>Huawei</v>
          </cell>
        </row>
        <row r="2041">
          <cell r="B2041" t="str">
            <v>NRD_035</v>
          </cell>
          <cell r="H2041" t="str">
            <v>Huawei</v>
          </cell>
        </row>
        <row r="2042">
          <cell r="B2042" t="str">
            <v>EXN_117</v>
          </cell>
          <cell r="H2042" t="str">
            <v>Huawei</v>
          </cell>
        </row>
        <row r="2043">
          <cell r="B2043" t="str">
            <v>EXN_066</v>
          </cell>
          <cell r="H2043" t="str">
            <v>Huawei</v>
          </cell>
        </row>
        <row r="2044">
          <cell r="B2044" t="str">
            <v>NRD_003</v>
          </cell>
          <cell r="H2044" t="str">
            <v>Huawei</v>
          </cell>
        </row>
        <row r="2045">
          <cell r="B2045" t="str">
            <v>EXN_146</v>
          </cell>
          <cell r="H2045" t="str">
            <v>Huawei</v>
          </cell>
        </row>
        <row r="2046">
          <cell r="B2046" t="str">
            <v>EXN_009</v>
          </cell>
          <cell r="H2046" t="str">
            <v>Huawei</v>
          </cell>
        </row>
        <row r="2047">
          <cell r="B2047" t="str">
            <v>EXN_092</v>
          </cell>
          <cell r="H2047" t="str">
            <v>Huawei</v>
          </cell>
        </row>
        <row r="2048">
          <cell r="B2048" t="str">
            <v>EXN_031</v>
          </cell>
          <cell r="H2048" t="str">
            <v>Huawei</v>
          </cell>
        </row>
        <row r="2049">
          <cell r="B2049" t="str">
            <v>EXN_111</v>
          </cell>
          <cell r="H2049" t="str">
            <v>Huawei</v>
          </cell>
        </row>
        <row r="2050">
          <cell r="B2050" t="str">
            <v>OST_166</v>
          </cell>
          <cell r="H2050" t="str">
            <v>Huawei</v>
          </cell>
        </row>
        <row r="2051">
          <cell r="B2051" t="str">
            <v>EXN_055</v>
          </cell>
          <cell r="H2051" t="str">
            <v>Huawei</v>
          </cell>
        </row>
        <row r="2052">
          <cell r="B2052" t="str">
            <v>EXN_170</v>
          </cell>
          <cell r="H2052" t="str">
            <v>Huawei</v>
          </cell>
        </row>
        <row r="2053">
          <cell r="B2053" t="str">
            <v>EXN_088</v>
          </cell>
          <cell r="H2053" t="str">
            <v>Huawei</v>
          </cell>
        </row>
        <row r="2054">
          <cell r="B2054" t="str">
            <v>EXN_147</v>
          </cell>
          <cell r="H2054" t="str">
            <v>Huawei</v>
          </cell>
        </row>
        <row r="2055">
          <cell r="B2055" t="str">
            <v>CTR_540</v>
          </cell>
          <cell r="H2055" t="str">
            <v>ZTE</v>
          </cell>
        </row>
        <row r="2056">
          <cell r="B2056" t="str">
            <v>NRD_032</v>
          </cell>
          <cell r="H2056" t="str">
            <v>Huawei</v>
          </cell>
        </row>
        <row r="2057">
          <cell r="B2057" t="str">
            <v>NRD_132</v>
          </cell>
          <cell r="H2057" t="str">
            <v>Huawei</v>
          </cell>
        </row>
        <row r="2058">
          <cell r="B2058" t="str">
            <v>LIT_259</v>
          </cell>
          <cell r="H2058" t="str">
            <v>ZTE</v>
          </cell>
        </row>
        <row r="2059">
          <cell r="B2059" t="str">
            <v>CTR_417</v>
          </cell>
          <cell r="H2059" t="str">
            <v>ZTE</v>
          </cell>
        </row>
        <row r="2060">
          <cell r="B2060" t="str">
            <v>ADM_034</v>
          </cell>
          <cell r="H2060" t="str">
            <v>Huawei</v>
          </cell>
        </row>
        <row r="2061">
          <cell r="B2061" t="str">
            <v>CTR_850</v>
          </cell>
          <cell r="H2061" t="str">
            <v>ZTE</v>
          </cell>
        </row>
        <row r="2062">
          <cell r="B2062" t="str">
            <v>ADM_136</v>
          </cell>
          <cell r="H2062" t="str">
            <v>Huawei</v>
          </cell>
        </row>
        <row r="2063">
          <cell r="B2063" t="str">
            <v>ADM_115</v>
          </cell>
          <cell r="H2063" t="str">
            <v>Huawei</v>
          </cell>
        </row>
        <row r="2064">
          <cell r="B2064" t="str">
            <v>ADM_072</v>
          </cell>
          <cell r="H2064" t="str">
            <v>Huawei</v>
          </cell>
        </row>
        <row r="2065">
          <cell r="B2065" t="str">
            <v>ADM_147</v>
          </cell>
          <cell r="H2065" t="str">
            <v>Huawei</v>
          </cell>
        </row>
        <row r="2066">
          <cell r="B2066" t="str">
            <v>ADM_035</v>
          </cell>
          <cell r="H2066" t="str">
            <v>Huawei</v>
          </cell>
        </row>
        <row r="2067">
          <cell r="B2067" t="str">
            <v>ADM_131</v>
          </cell>
          <cell r="H2067" t="str">
            <v>Huawei</v>
          </cell>
        </row>
        <row r="2068">
          <cell r="B2068" t="str">
            <v>ADM_167</v>
          </cell>
          <cell r="H2068" t="str">
            <v>Huawei</v>
          </cell>
        </row>
        <row r="2069">
          <cell r="B2069" t="str">
            <v>ADM_036</v>
          </cell>
          <cell r="H2069" t="str">
            <v>Huawei</v>
          </cell>
        </row>
        <row r="2070">
          <cell r="B2070" t="str">
            <v>ADM_077</v>
          </cell>
          <cell r="H2070" t="str">
            <v>Huawei</v>
          </cell>
        </row>
        <row r="2071">
          <cell r="B2071" t="str">
            <v>ADM_101</v>
          </cell>
          <cell r="H2071" t="str">
            <v>Huawei</v>
          </cell>
        </row>
        <row r="2072">
          <cell r="B2072" t="str">
            <v>ADM_238</v>
          </cell>
          <cell r="H2072" t="str">
            <v>Huawei</v>
          </cell>
        </row>
        <row r="2073">
          <cell r="B2073" t="str">
            <v>ADM_017</v>
          </cell>
          <cell r="H2073" t="str">
            <v>Huawei</v>
          </cell>
        </row>
        <row r="2074">
          <cell r="B2074" t="str">
            <v>ADM_083</v>
          </cell>
          <cell r="H2074" t="str">
            <v>Huawei</v>
          </cell>
        </row>
        <row r="2075">
          <cell r="B2075" t="str">
            <v>ADM_087</v>
          </cell>
          <cell r="H2075" t="str">
            <v>Huawei</v>
          </cell>
        </row>
        <row r="2076">
          <cell r="B2076" t="str">
            <v>ADM_005</v>
          </cell>
          <cell r="H2076" t="str">
            <v>Huawei</v>
          </cell>
        </row>
        <row r="2077">
          <cell r="B2077" t="str">
            <v>ADM_003</v>
          </cell>
          <cell r="H2077" t="str">
            <v>Huawei</v>
          </cell>
        </row>
        <row r="2078">
          <cell r="B2078" t="str">
            <v>ADM_085</v>
          </cell>
          <cell r="H2078" t="str">
            <v>Huawei</v>
          </cell>
        </row>
        <row r="2079">
          <cell r="B2079" t="str">
            <v>ADM_120</v>
          </cell>
          <cell r="H2079" t="str">
            <v>Huawei</v>
          </cell>
        </row>
        <row r="2080">
          <cell r="B2080" t="str">
            <v>LIT_834</v>
          </cell>
          <cell r="H2080" t="str">
            <v>ZTE</v>
          </cell>
        </row>
        <row r="2081">
          <cell r="B2081" t="str">
            <v>CTR_393</v>
          </cell>
          <cell r="H2081" t="str">
            <v>ZTE</v>
          </cell>
        </row>
        <row r="2082">
          <cell r="B2082" t="str">
            <v>CTR_632</v>
          </cell>
          <cell r="H2082" t="str">
            <v>ZTE</v>
          </cell>
        </row>
        <row r="2083">
          <cell r="B2083" t="str">
            <v>ADM_180</v>
          </cell>
          <cell r="H2083" t="str">
            <v>Huawei</v>
          </cell>
        </row>
        <row r="2084">
          <cell r="B2084" t="str">
            <v>ADM_018</v>
          </cell>
          <cell r="H2084" t="str">
            <v>Huawei</v>
          </cell>
        </row>
        <row r="2085">
          <cell r="B2085" t="str">
            <v>ADM_127</v>
          </cell>
          <cell r="H2085" t="str">
            <v>Huawei</v>
          </cell>
        </row>
        <row r="2086">
          <cell r="B2086" t="str">
            <v>ADM_069</v>
          </cell>
          <cell r="H2086" t="str">
            <v>Huawei</v>
          </cell>
        </row>
        <row r="2087">
          <cell r="B2087" t="str">
            <v>ADM_076</v>
          </cell>
          <cell r="H2087" t="str">
            <v>Huawei</v>
          </cell>
        </row>
        <row r="2088">
          <cell r="B2088" t="str">
            <v>LIT_445</v>
          </cell>
          <cell r="H2088" t="str">
            <v>ZTE</v>
          </cell>
        </row>
        <row r="2089">
          <cell r="B2089" t="str">
            <v>CTR_348</v>
          </cell>
          <cell r="H2089" t="str">
            <v>ZTE</v>
          </cell>
        </row>
        <row r="2090">
          <cell r="B2090" t="str">
            <v>LIT_757</v>
          </cell>
          <cell r="H2090" t="str">
            <v>ZTE</v>
          </cell>
        </row>
        <row r="2091">
          <cell r="B2091" t="str">
            <v>LIT_513</v>
          </cell>
          <cell r="H2091" t="str">
            <v>ZTE</v>
          </cell>
        </row>
        <row r="2092">
          <cell r="B2092" t="str">
            <v>LIT_078</v>
          </cell>
          <cell r="H2092" t="str">
            <v>ZTE</v>
          </cell>
        </row>
        <row r="2093">
          <cell r="B2093" t="str">
            <v>LIT_758</v>
          </cell>
          <cell r="H2093" t="str">
            <v>ZTE</v>
          </cell>
        </row>
        <row r="2094">
          <cell r="B2094" t="str">
            <v>ADM_176</v>
          </cell>
          <cell r="H2094" t="str">
            <v>Huawei</v>
          </cell>
        </row>
        <row r="2095">
          <cell r="B2095" t="str">
            <v>EST_003</v>
          </cell>
          <cell r="H2095" t="str">
            <v>ZTE</v>
          </cell>
        </row>
        <row r="2096">
          <cell r="B2096" t="str">
            <v>LIT_639</v>
          </cell>
          <cell r="H2096" t="str">
            <v>ZTE</v>
          </cell>
        </row>
        <row r="2097">
          <cell r="B2097" t="str">
            <v>LIT_839</v>
          </cell>
          <cell r="H2097" t="str">
            <v>ZTE</v>
          </cell>
        </row>
        <row r="2098">
          <cell r="B2098" t="str">
            <v>SUO_190</v>
          </cell>
          <cell r="H2098" t="str">
            <v>Huawei</v>
          </cell>
        </row>
        <row r="2099">
          <cell r="B2099" t="str">
            <v>SUO_196</v>
          </cell>
          <cell r="H2099" t="str">
            <v>Huawei</v>
          </cell>
        </row>
        <row r="2100">
          <cell r="B2100" t="str">
            <v>CTR_127</v>
          </cell>
          <cell r="H2100" t="str">
            <v>ZTE</v>
          </cell>
        </row>
        <row r="2101">
          <cell r="B2101" t="str">
            <v>OST_100</v>
          </cell>
          <cell r="H2101" t="str">
            <v>Huawei</v>
          </cell>
        </row>
        <row r="2102">
          <cell r="B2102" t="str">
            <v>OST_223</v>
          </cell>
          <cell r="H2102" t="str">
            <v>Huawei</v>
          </cell>
        </row>
        <row r="2103">
          <cell r="B2103" t="str">
            <v>OST_110</v>
          </cell>
          <cell r="H2103" t="str">
            <v>Huawei</v>
          </cell>
        </row>
        <row r="2104">
          <cell r="B2104" t="str">
            <v>LIT_346</v>
          </cell>
          <cell r="H2104" t="str">
            <v>ZTE</v>
          </cell>
        </row>
        <row r="2105">
          <cell r="B2105" t="str">
            <v>OST_268</v>
          </cell>
          <cell r="H2105" t="str">
            <v>Huawei</v>
          </cell>
        </row>
        <row r="2106">
          <cell r="B2106" t="str">
            <v>SUO_066</v>
          </cell>
          <cell r="H2106" t="str">
            <v>Huawei</v>
          </cell>
        </row>
        <row r="2107">
          <cell r="B2107" t="str">
            <v>SUO_221</v>
          </cell>
          <cell r="H2107" t="str">
            <v>Huawei</v>
          </cell>
        </row>
        <row r="2108">
          <cell r="B2108" t="str">
            <v>CTR_315</v>
          </cell>
          <cell r="H2108" t="str">
            <v>ZTE</v>
          </cell>
        </row>
        <row r="2109">
          <cell r="B2109" t="str">
            <v>SUO_260</v>
          </cell>
          <cell r="H2109" t="str">
            <v>Huawei</v>
          </cell>
        </row>
        <row r="2110">
          <cell r="B2110" t="str">
            <v>SUO_197</v>
          </cell>
          <cell r="H2110" t="str">
            <v>Huawei</v>
          </cell>
        </row>
        <row r="2111">
          <cell r="B2111" t="str">
            <v>SUO_182</v>
          </cell>
          <cell r="H2111" t="str">
            <v>Huawei</v>
          </cell>
        </row>
        <row r="2112">
          <cell r="B2112" t="str">
            <v>SUO_199</v>
          </cell>
          <cell r="H2112" t="str">
            <v>Huawei</v>
          </cell>
        </row>
        <row r="2113">
          <cell r="B2113" t="str">
            <v>SUO_062</v>
          </cell>
          <cell r="H2113" t="str">
            <v>Huawei</v>
          </cell>
        </row>
        <row r="2114">
          <cell r="B2114" t="str">
            <v>SUO_033</v>
          </cell>
          <cell r="H2114" t="str">
            <v>Huawei</v>
          </cell>
        </row>
        <row r="2115">
          <cell r="B2115" t="str">
            <v>SUO_201</v>
          </cell>
          <cell r="H2115" t="str">
            <v>Huawei</v>
          </cell>
        </row>
        <row r="2116">
          <cell r="B2116" t="str">
            <v>SUO_185</v>
          </cell>
          <cell r="H2116" t="str">
            <v>Huawei</v>
          </cell>
        </row>
        <row r="2117">
          <cell r="B2117" t="str">
            <v>SUO_214</v>
          </cell>
          <cell r="H2117" t="str">
            <v>Huawei</v>
          </cell>
        </row>
        <row r="2118">
          <cell r="B2118" t="str">
            <v>OST_063</v>
          </cell>
          <cell r="H2118" t="str">
            <v>Huawei</v>
          </cell>
        </row>
        <row r="2119">
          <cell r="B2119" t="str">
            <v>SUO_212</v>
          </cell>
          <cell r="H2119" t="str">
            <v>Huawei</v>
          </cell>
        </row>
        <row r="2120">
          <cell r="B2120" t="str">
            <v>CTR_374</v>
          </cell>
          <cell r="H2120" t="str">
            <v>ZTE</v>
          </cell>
        </row>
        <row r="2121">
          <cell r="B2121" t="str">
            <v>CTR_667</v>
          </cell>
          <cell r="H2121" t="str">
            <v>ZTE</v>
          </cell>
        </row>
        <row r="2122">
          <cell r="B2122" t="str">
            <v>OST_024</v>
          </cell>
          <cell r="H2122" t="str">
            <v>Huawei</v>
          </cell>
        </row>
        <row r="2123">
          <cell r="B2123" t="str">
            <v>CTR_631</v>
          </cell>
          <cell r="H2123" t="str">
            <v>ZTE</v>
          </cell>
        </row>
        <row r="2124">
          <cell r="B2124" t="str">
            <v>NRO_026</v>
          </cell>
          <cell r="H2124" t="str">
            <v>NOKIA</v>
          </cell>
        </row>
        <row r="2125">
          <cell r="B2125" t="str">
            <v>CTR_471</v>
          </cell>
          <cell r="H2125" t="str">
            <v>ZTE</v>
          </cell>
        </row>
        <row r="2126">
          <cell r="B2126" t="str">
            <v>CTR_702_indoor_0F</v>
          </cell>
          <cell r="H2126" t="str">
            <v>ZTE</v>
          </cell>
        </row>
        <row r="2127">
          <cell r="B2127" t="str">
            <v>LIT_058</v>
          </cell>
          <cell r="H2127" t="str">
            <v>ZTE</v>
          </cell>
        </row>
        <row r="2128">
          <cell r="B2128" t="str">
            <v>LIT_235</v>
          </cell>
          <cell r="H2128" t="str">
            <v>ZTE</v>
          </cell>
        </row>
        <row r="2129">
          <cell r="B2129" t="str">
            <v>LIT_093</v>
          </cell>
          <cell r="H2129" t="str">
            <v>ZTE</v>
          </cell>
        </row>
        <row r="2130">
          <cell r="B2130" t="str">
            <v>LIT_255</v>
          </cell>
          <cell r="H2130" t="str">
            <v>ZTE</v>
          </cell>
        </row>
        <row r="2131">
          <cell r="B2131" t="str">
            <v>LIT_223</v>
          </cell>
          <cell r="H2131" t="str">
            <v>ZTE</v>
          </cell>
        </row>
        <row r="2132">
          <cell r="B2132" t="str">
            <v>LIT_403</v>
          </cell>
          <cell r="H2132" t="str">
            <v>ZTE</v>
          </cell>
        </row>
        <row r="2133">
          <cell r="B2133" t="str">
            <v>LIT_342</v>
          </cell>
          <cell r="H2133" t="str">
            <v>ZTE</v>
          </cell>
        </row>
        <row r="2134">
          <cell r="B2134" t="str">
            <v>LIT_179</v>
          </cell>
          <cell r="H2134" t="str">
            <v>ZTE</v>
          </cell>
        </row>
        <row r="2135">
          <cell r="B2135" t="str">
            <v>LIT_369</v>
          </cell>
          <cell r="H2135" t="str">
            <v>ZTE</v>
          </cell>
        </row>
        <row r="2136">
          <cell r="B2136" t="str">
            <v>LIT_059</v>
          </cell>
          <cell r="H2136" t="str">
            <v>ZTE</v>
          </cell>
        </row>
        <row r="2137">
          <cell r="B2137" t="str">
            <v>LIT_253</v>
          </cell>
          <cell r="H2137" t="str">
            <v>ZTE</v>
          </cell>
        </row>
        <row r="2138">
          <cell r="B2138" t="str">
            <v>LIT_443</v>
          </cell>
          <cell r="H2138" t="str">
            <v>ZTE</v>
          </cell>
        </row>
        <row r="2139">
          <cell r="B2139" t="str">
            <v>LIT_003</v>
          </cell>
          <cell r="H2139" t="str">
            <v>ZTE</v>
          </cell>
        </row>
        <row r="2140">
          <cell r="B2140" t="str">
            <v>LIT_034</v>
          </cell>
          <cell r="H2140" t="str">
            <v>ZTE</v>
          </cell>
        </row>
        <row r="2141">
          <cell r="B2141" t="str">
            <v>LIT_263</v>
          </cell>
          <cell r="H2141" t="str">
            <v>ZTE</v>
          </cell>
        </row>
        <row r="2142">
          <cell r="B2142" t="str">
            <v>OST_238</v>
          </cell>
          <cell r="H2142" t="str">
            <v>Huawei</v>
          </cell>
        </row>
        <row r="2143">
          <cell r="B2143" t="str">
            <v>LIT_016</v>
          </cell>
          <cell r="H2143" t="str">
            <v>ZTE</v>
          </cell>
        </row>
        <row r="2144">
          <cell r="B2144" t="str">
            <v>LIT_015</v>
          </cell>
          <cell r="H2144" t="str">
            <v>ZTE</v>
          </cell>
        </row>
        <row r="2145">
          <cell r="B2145" t="str">
            <v>CTR_021</v>
          </cell>
          <cell r="H2145" t="str">
            <v>ZTE</v>
          </cell>
        </row>
        <row r="2146">
          <cell r="B2146" t="str">
            <v>NRO_002</v>
          </cell>
          <cell r="H2146" t="str">
            <v>Huawei</v>
          </cell>
        </row>
        <row r="2147">
          <cell r="B2147" t="str">
            <v>CTR_022</v>
          </cell>
          <cell r="H2147" t="str">
            <v>ZTE</v>
          </cell>
        </row>
        <row r="2148">
          <cell r="B2148" t="str">
            <v>CTR_016</v>
          </cell>
          <cell r="H2148" t="str">
            <v>ZTE</v>
          </cell>
        </row>
        <row r="2149">
          <cell r="B2149" t="str">
            <v>CTR_025</v>
          </cell>
          <cell r="H2149" t="str">
            <v>ZTE</v>
          </cell>
        </row>
        <row r="2150">
          <cell r="B2150" t="str">
            <v>SUO_007</v>
          </cell>
          <cell r="H2150" t="str">
            <v>Huawei</v>
          </cell>
        </row>
        <row r="2151">
          <cell r="B2151" t="str">
            <v>CTR_036</v>
          </cell>
          <cell r="H2151" t="str">
            <v>ZTE</v>
          </cell>
        </row>
        <row r="2152">
          <cell r="B2152" t="str">
            <v>LIT_049</v>
          </cell>
          <cell r="H2152" t="str">
            <v>ZTE</v>
          </cell>
        </row>
        <row r="2153">
          <cell r="B2153" t="str">
            <v>LIT_057</v>
          </cell>
          <cell r="H2153" t="str">
            <v>ZTE</v>
          </cell>
        </row>
        <row r="2154">
          <cell r="B2154" t="str">
            <v>CTR_047</v>
          </cell>
          <cell r="H2154" t="str">
            <v>ZTE</v>
          </cell>
        </row>
        <row r="2155">
          <cell r="B2155" t="str">
            <v>CTR_050</v>
          </cell>
          <cell r="H2155" t="str">
            <v>ZTE</v>
          </cell>
        </row>
        <row r="2156">
          <cell r="B2156" t="str">
            <v>LIT_061</v>
          </cell>
          <cell r="H2156" t="str">
            <v>ZTE</v>
          </cell>
        </row>
        <row r="2157">
          <cell r="B2157" t="str">
            <v>CTR_539</v>
          </cell>
          <cell r="H2157" t="str">
            <v>ZTE</v>
          </cell>
        </row>
        <row r="2158">
          <cell r="B2158" t="str">
            <v>EXN_005</v>
          </cell>
          <cell r="H2158" t="str">
            <v>Huawei</v>
          </cell>
        </row>
        <row r="2159">
          <cell r="B2159" t="str">
            <v>CTR_062</v>
          </cell>
          <cell r="H2159" t="str">
            <v>ZTE</v>
          </cell>
        </row>
        <row r="2160">
          <cell r="B2160" t="str">
            <v>CTR_064</v>
          </cell>
          <cell r="H2160" t="str">
            <v>ZTE</v>
          </cell>
        </row>
        <row r="2161">
          <cell r="B2161" t="str">
            <v>NRO_008</v>
          </cell>
          <cell r="H2161" t="str">
            <v>Huawei</v>
          </cell>
        </row>
        <row r="2162">
          <cell r="B2162" t="str">
            <v>LIT_076</v>
          </cell>
          <cell r="H2162" t="str">
            <v>ZTE</v>
          </cell>
        </row>
        <row r="2163">
          <cell r="B2163" t="str">
            <v>SUO_011</v>
          </cell>
          <cell r="H2163" t="str">
            <v>Huawei</v>
          </cell>
        </row>
        <row r="2164">
          <cell r="B2164" t="str">
            <v>CTR_071</v>
          </cell>
          <cell r="H2164" t="str">
            <v>ZTE</v>
          </cell>
        </row>
        <row r="2165">
          <cell r="B2165" t="str">
            <v>CTR_570</v>
          </cell>
          <cell r="H2165" t="str">
            <v>ZTE</v>
          </cell>
        </row>
        <row r="2166">
          <cell r="B2166" t="str">
            <v>SUO_012</v>
          </cell>
          <cell r="H2166" t="str">
            <v>HUAWEI</v>
          </cell>
        </row>
        <row r="2167">
          <cell r="B2167" t="str">
            <v>LIT_089</v>
          </cell>
          <cell r="H2167" t="str">
            <v>ZTE</v>
          </cell>
        </row>
        <row r="2168">
          <cell r="B2168" t="str">
            <v>LIT_096</v>
          </cell>
          <cell r="H2168" t="str">
            <v>ZTE</v>
          </cell>
        </row>
        <row r="2169">
          <cell r="B2169" t="str">
            <v>CTR_006</v>
          </cell>
          <cell r="H2169" t="str">
            <v>ZTE</v>
          </cell>
        </row>
        <row r="2170">
          <cell r="B2170" t="str">
            <v>CTR_012</v>
          </cell>
          <cell r="H2170" t="str">
            <v>ZTE</v>
          </cell>
        </row>
        <row r="2171">
          <cell r="B2171" t="str">
            <v>LIT_018</v>
          </cell>
          <cell r="H2171" t="str">
            <v>ZTE</v>
          </cell>
        </row>
        <row r="2172">
          <cell r="B2172" t="str">
            <v>LIT_099</v>
          </cell>
          <cell r="H2172" t="str">
            <v>ZTE</v>
          </cell>
        </row>
        <row r="2173">
          <cell r="B2173" t="str">
            <v>CTR_102</v>
          </cell>
          <cell r="H2173" t="str">
            <v>ZTE</v>
          </cell>
        </row>
        <row r="2174">
          <cell r="B2174" t="str">
            <v>CTR_020</v>
          </cell>
          <cell r="H2174" t="str">
            <v>ZTE</v>
          </cell>
        </row>
        <row r="2175">
          <cell r="B2175" t="str">
            <v>LIT_112</v>
          </cell>
          <cell r="H2175" t="str">
            <v>ZTE</v>
          </cell>
        </row>
        <row r="2176">
          <cell r="B2176" t="str">
            <v>OST_020</v>
          </cell>
          <cell r="H2176" t="str">
            <v>Huawei</v>
          </cell>
        </row>
        <row r="2177">
          <cell r="B2177" t="str">
            <v>CTR_132</v>
          </cell>
          <cell r="H2177" t="str">
            <v>ZTE</v>
          </cell>
        </row>
        <row r="2178">
          <cell r="B2178" t="str">
            <v>LIT_005</v>
          </cell>
          <cell r="H2178" t="str">
            <v>ZTE</v>
          </cell>
        </row>
        <row r="2179">
          <cell r="B2179" t="str">
            <v>LIT_079</v>
          </cell>
          <cell r="H2179" t="str">
            <v>ZTE</v>
          </cell>
        </row>
        <row r="2180">
          <cell r="B2180" t="str">
            <v>LIT_126</v>
          </cell>
          <cell r="H2180" t="str">
            <v>ZTE</v>
          </cell>
        </row>
        <row r="2181">
          <cell r="B2181" t="str">
            <v>OST_002</v>
          </cell>
          <cell r="H2181" t="str">
            <v>Huawei</v>
          </cell>
        </row>
        <row r="2182">
          <cell r="B2182" t="str">
            <v>LIT_046</v>
          </cell>
          <cell r="H2182" t="str">
            <v>ZTE</v>
          </cell>
        </row>
        <row r="2183">
          <cell r="B2183" t="str">
            <v>EST_032</v>
          </cell>
          <cell r="H2183" t="str">
            <v>ZTE</v>
          </cell>
        </row>
        <row r="2184">
          <cell r="B2184" t="str">
            <v>CTR_105</v>
          </cell>
          <cell r="H2184" t="str">
            <v>ZTE</v>
          </cell>
        </row>
        <row r="2185">
          <cell r="B2185" t="str">
            <v>LIT_053</v>
          </cell>
          <cell r="H2185" t="str">
            <v>ZTE</v>
          </cell>
        </row>
        <row r="2186">
          <cell r="B2186" t="str">
            <v>LIT_090</v>
          </cell>
          <cell r="H2186" t="str">
            <v>ZTE</v>
          </cell>
        </row>
        <row r="2187">
          <cell r="B2187" t="str">
            <v>OST_028</v>
          </cell>
          <cell r="H2187" t="str">
            <v>Huawei</v>
          </cell>
        </row>
        <row r="2188">
          <cell r="B2188" t="str">
            <v>SUO_023</v>
          </cell>
          <cell r="H2188" t="str">
            <v>Huawei</v>
          </cell>
        </row>
        <row r="2189">
          <cell r="B2189" t="str">
            <v>LIT_700</v>
          </cell>
          <cell r="H2189" t="str">
            <v>ZTE</v>
          </cell>
        </row>
        <row r="2190">
          <cell r="B2190" t="str">
            <v>LIT_181</v>
          </cell>
          <cell r="H2190" t="str">
            <v>ZTE</v>
          </cell>
        </row>
        <row r="2191">
          <cell r="B2191" t="str">
            <v>LIT_222</v>
          </cell>
          <cell r="H2191" t="str">
            <v>ZTE</v>
          </cell>
        </row>
        <row r="2192">
          <cell r="B2192" t="str">
            <v>CTR_214</v>
          </cell>
          <cell r="H2192" t="str">
            <v>ZTE</v>
          </cell>
        </row>
        <row r="2193">
          <cell r="B2193" t="str">
            <v>CTR_215</v>
          </cell>
          <cell r="H2193" t="str">
            <v>ZTE</v>
          </cell>
        </row>
        <row r="2194">
          <cell r="B2194" t="str">
            <v>SUD_002</v>
          </cell>
          <cell r="H2194" t="str">
            <v>ZTE</v>
          </cell>
        </row>
        <row r="2195">
          <cell r="B2195" t="str">
            <v>SUO_002</v>
          </cell>
          <cell r="H2195" t="str">
            <v>Huawei</v>
          </cell>
        </row>
        <row r="2196">
          <cell r="B2196" t="str">
            <v>OST_074</v>
          </cell>
          <cell r="H2196" t="str">
            <v>Huawei</v>
          </cell>
        </row>
        <row r="2197">
          <cell r="B2197" t="str">
            <v>SUD_217</v>
          </cell>
          <cell r="H2197" t="str">
            <v>ZTE</v>
          </cell>
        </row>
        <row r="2198">
          <cell r="B2198" t="str">
            <v>SUO_038</v>
          </cell>
          <cell r="H2198" t="str">
            <v>Huawei</v>
          </cell>
        </row>
        <row r="2199">
          <cell r="B2199" t="str">
            <v>OST_045</v>
          </cell>
          <cell r="H2199" t="str">
            <v>Huawei</v>
          </cell>
        </row>
        <row r="2200">
          <cell r="B2200" t="str">
            <v>CTR_078</v>
          </cell>
          <cell r="H2200" t="str">
            <v>ZTE</v>
          </cell>
        </row>
        <row r="2201">
          <cell r="B2201" t="str">
            <v>CTR_207</v>
          </cell>
          <cell r="H2201" t="str">
            <v>ZTE</v>
          </cell>
        </row>
        <row r="2202">
          <cell r="B2202" t="str">
            <v>SUO_032</v>
          </cell>
          <cell r="H2202" t="str">
            <v>NOKIA</v>
          </cell>
        </row>
        <row r="2203">
          <cell r="B2203" t="str">
            <v>CTR_213</v>
          </cell>
          <cell r="H2203" t="str">
            <v>ZTE</v>
          </cell>
        </row>
        <row r="2204">
          <cell r="B2204" t="str">
            <v>SUO_034</v>
          </cell>
          <cell r="H2204" t="str">
            <v>NOKIA</v>
          </cell>
        </row>
        <row r="2205">
          <cell r="B2205" t="str">
            <v>CTR_240</v>
          </cell>
          <cell r="H2205" t="str">
            <v>ZTE</v>
          </cell>
        </row>
        <row r="2206">
          <cell r="B2206" t="str">
            <v>CTR_251</v>
          </cell>
          <cell r="H2206" t="str">
            <v>ZTE</v>
          </cell>
        </row>
        <row r="2207">
          <cell r="B2207" t="str">
            <v>LIT_244</v>
          </cell>
          <cell r="H2207" t="str">
            <v>ZTE</v>
          </cell>
        </row>
        <row r="2208">
          <cell r="B2208" t="str">
            <v>LIT_246</v>
          </cell>
          <cell r="H2208" t="str">
            <v>ZTE</v>
          </cell>
        </row>
        <row r="2209">
          <cell r="B2209" t="str">
            <v>OST_065</v>
          </cell>
          <cell r="H2209" t="str">
            <v>Huawei</v>
          </cell>
        </row>
        <row r="2210">
          <cell r="B2210" t="str">
            <v>CTR_249</v>
          </cell>
          <cell r="H2210" t="str">
            <v>ZTE</v>
          </cell>
        </row>
        <row r="2211">
          <cell r="B2211" t="str">
            <v>CTR_248</v>
          </cell>
          <cell r="H2211" t="str">
            <v>ZTE</v>
          </cell>
        </row>
        <row r="2212">
          <cell r="B2212" t="str">
            <v>LIT_242</v>
          </cell>
          <cell r="H2212" t="str">
            <v>ZTE</v>
          </cell>
        </row>
        <row r="2213">
          <cell r="B2213" t="str">
            <v>LIT_243</v>
          </cell>
          <cell r="H2213" t="str">
            <v>ZTE</v>
          </cell>
        </row>
        <row r="2214">
          <cell r="B2214" t="str">
            <v>OST_066</v>
          </cell>
          <cell r="H2214" t="str">
            <v>Huawei</v>
          </cell>
        </row>
        <row r="2215">
          <cell r="B2215" t="str">
            <v>CTR_246</v>
          </cell>
          <cell r="H2215" t="str">
            <v>ZTE</v>
          </cell>
        </row>
        <row r="2216">
          <cell r="B2216" t="str">
            <v>EST_060</v>
          </cell>
          <cell r="H2216" t="str">
            <v>ZTE</v>
          </cell>
        </row>
        <row r="2217">
          <cell r="B2217" t="str">
            <v>LIT_268</v>
          </cell>
          <cell r="H2217" t="str">
            <v>ZTE</v>
          </cell>
        </row>
        <row r="2218">
          <cell r="B2218" t="str">
            <v>LIT_297</v>
          </cell>
          <cell r="H2218" t="str">
            <v>ZTE</v>
          </cell>
        </row>
        <row r="2219">
          <cell r="B2219" t="str">
            <v>CTR_273</v>
          </cell>
          <cell r="H2219" t="str">
            <v>ZTE</v>
          </cell>
        </row>
        <row r="2220">
          <cell r="B2220" t="str">
            <v>LIT_294</v>
          </cell>
          <cell r="H2220" t="str">
            <v>ZTE</v>
          </cell>
        </row>
        <row r="2221">
          <cell r="B2221" t="str">
            <v>LIT_303</v>
          </cell>
          <cell r="H2221" t="str">
            <v>ZTE</v>
          </cell>
        </row>
        <row r="2222">
          <cell r="B2222" t="str">
            <v>NRO_229</v>
          </cell>
          <cell r="H2222" t="str">
            <v>Huawei</v>
          </cell>
        </row>
        <row r="2223">
          <cell r="B2223" t="str">
            <v>LIT_300</v>
          </cell>
          <cell r="H2223" t="str">
            <v>ZTE</v>
          </cell>
        </row>
        <row r="2224">
          <cell r="B2224" t="str">
            <v>LIT_000</v>
          </cell>
          <cell r="H2224" t="str">
            <v>ZTE</v>
          </cell>
        </row>
        <row r="2225">
          <cell r="B2225" t="str">
            <v>LIT_323</v>
          </cell>
          <cell r="H2225" t="str">
            <v>ZTE</v>
          </cell>
        </row>
        <row r="2226">
          <cell r="B2226" t="str">
            <v>CTR_256</v>
          </cell>
          <cell r="H2226" t="str">
            <v>ZTE</v>
          </cell>
        </row>
        <row r="2227">
          <cell r="B2227" t="str">
            <v>LIT_299</v>
          </cell>
          <cell r="H2227" t="str">
            <v>ZTE</v>
          </cell>
        </row>
        <row r="2228">
          <cell r="B2228" t="str">
            <v>LIT_186</v>
          </cell>
          <cell r="H2228" t="str">
            <v>ZTE</v>
          </cell>
        </row>
        <row r="2229">
          <cell r="B2229" t="str">
            <v>LIT_321</v>
          </cell>
          <cell r="H2229" t="str">
            <v>ZTE</v>
          </cell>
        </row>
        <row r="2230">
          <cell r="B2230" t="str">
            <v>CTR_263</v>
          </cell>
          <cell r="H2230" t="str">
            <v>ZTE</v>
          </cell>
        </row>
        <row r="2231">
          <cell r="B2231" t="str">
            <v>SUO_040</v>
          </cell>
          <cell r="H2231" t="str">
            <v>HUAWEI</v>
          </cell>
        </row>
        <row r="2232">
          <cell r="B2232" t="str">
            <v>SUO_043</v>
          </cell>
          <cell r="H2232" t="str">
            <v>HUAWEI</v>
          </cell>
        </row>
        <row r="2233">
          <cell r="B2233" t="str">
            <v>SUO_047</v>
          </cell>
          <cell r="H2233" t="str">
            <v>HUAWEI</v>
          </cell>
        </row>
        <row r="2234">
          <cell r="B2234" t="str">
            <v>SUO_046</v>
          </cell>
          <cell r="H2234" t="str">
            <v>HUAWEI</v>
          </cell>
        </row>
        <row r="2235">
          <cell r="B2235" t="str">
            <v>SUD_240</v>
          </cell>
          <cell r="H2235" t="str">
            <v>ZTE</v>
          </cell>
        </row>
        <row r="2236">
          <cell r="B2236" t="str">
            <v>SUO_049</v>
          </cell>
          <cell r="H2236" t="str">
            <v>Huawei</v>
          </cell>
        </row>
        <row r="2237">
          <cell r="B2237" t="str">
            <v>CTR_326</v>
          </cell>
          <cell r="H2237" t="str">
            <v>ZTE</v>
          </cell>
        </row>
        <row r="2238">
          <cell r="B2238" t="str">
            <v>LIT_288</v>
          </cell>
          <cell r="H2238" t="str">
            <v>ZTE</v>
          </cell>
        </row>
        <row r="2239">
          <cell r="B2239" t="str">
            <v>LIT_353</v>
          </cell>
          <cell r="H2239" t="str">
            <v>ZTE</v>
          </cell>
        </row>
        <row r="2240">
          <cell r="B2240" t="str">
            <v>CTR_327</v>
          </cell>
          <cell r="H2240" t="str">
            <v>ZTE</v>
          </cell>
        </row>
        <row r="2241">
          <cell r="B2241" t="str">
            <v>CTR_351</v>
          </cell>
          <cell r="H2241" t="str">
            <v>ZTE</v>
          </cell>
        </row>
        <row r="2242">
          <cell r="B2242" t="str">
            <v>CTR_333</v>
          </cell>
          <cell r="H2242" t="str">
            <v>ZTE</v>
          </cell>
        </row>
        <row r="2243">
          <cell r="B2243" t="str">
            <v>CTR_340</v>
          </cell>
          <cell r="H2243" t="str">
            <v>ZTE</v>
          </cell>
        </row>
        <row r="2244">
          <cell r="B2244" t="str">
            <v>CTR_342</v>
          </cell>
          <cell r="H2244" t="str">
            <v>ZTE</v>
          </cell>
        </row>
        <row r="2245">
          <cell r="B2245" t="str">
            <v>CTR_271</v>
          </cell>
          <cell r="H2245" t="str">
            <v>ZTE</v>
          </cell>
        </row>
        <row r="2246">
          <cell r="B2246" t="str">
            <v>CTR_321</v>
          </cell>
          <cell r="H2246" t="str">
            <v>ZTE</v>
          </cell>
        </row>
        <row r="2247">
          <cell r="B2247" t="str">
            <v>OST_105</v>
          </cell>
          <cell r="H2247" t="str">
            <v>Huawei</v>
          </cell>
        </row>
        <row r="2248">
          <cell r="B2248" t="str">
            <v>SUO_050</v>
          </cell>
          <cell r="H2248" t="str">
            <v>Huawei</v>
          </cell>
        </row>
        <row r="2249">
          <cell r="B2249" t="str">
            <v>CTR_362</v>
          </cell>
          <cell r="H2249" t="str">
            <v>ZTE</v>
          </cell>
        </row>
        <row r="2250">
          <cell r="B2250" t="str">
            <v>CTR_347</v>
          </cell>
          <cell r="H2250" t="str">
            <v>ZTE</v>
          </cell>
        </row>
        <row r="2251">
          <cell r="B2251" t="str">
            <v>NRO_254</v>
          </cell>
          <cell r="H2251" t="str">
            <v>Huawei</v>
          </cell>
        </row>
        <row r="2252">
          <cell r="B2252" t="str">
            <v>OST_109</v>
          </cell>
          <cell r="H2252" t="str">
            <v>Huawei</v>
          </cell>
        </row>
        <row r="2253">
          <cell r="B2253" t="str">
            <v>OST_106</v>
          </cell>
          <cell r="H2253" t="str">
            <v>Huawei</v>
          </cell>
        </row>
        <row r="2254">
          <cell r="B2254" t="str">
            <v>SUO_080</v>
          </cell>
          <cell r="H2254" t="str">
            <v>Huawei</v>
          </cell>
        </row>
        <row r="2255">
          <cell r="B2255" t="str">
            <v>CTR_392</v>
          </cell>
          <cell r="H2255" t="str">
            <v>ZTE</v>
          </cell>
        </row>
        <row r="2256">
          <cell r="B2256" t="str">
            <v>SUO_078</v>
          </cell>
          <cell r="H2256" t="str">
            <v>Huawei</v>
          </cell>
        </row>
        <row r="2257">
          <cell r="B2257" t="str">
            <v>CTR_401</v>
          </cell>
          <cell r="H2257" t="str">
            <v>ZTE</v>
          </cell>
        </row>
        <row r="2258">
          <cell r="B2258" t="str">
            <v>LIT_254</v>
          </cell>
          <cell r="H2258" t="str">
            <v>ZTE</v>
          </cell>
        </row>
        <row r="2259">
          <cell r="B2259" t="str">
            <v>LIT_362</v>
          </cell>
          <cell r="H2259" t="str">
            <v>ZTE</v>
          </cell>
        </row>
        <row r="2260">
          <cell r="B2260" t="str">
            <v>SUO_065</v>
          </cell>
          <cell r="H2260" t="str">
            <v>Huawei</v>
          </cell>
        </row>
        <row r="2261">
          <cell r="B2261" t="str">
            <v>CTR_382</v>
          </cell>
          <cell r="H2261" t="str">
            <v>ZTE</v>
          </cell>
        </row>
        <row r="2262">
          <cell r="B2262" t="str">
            <v>ADM_062</v>
          </cell>
          <cell r="H2262" t="str">
            <v>NOKIA</v>
          </cell>
        </row>
        <row r="2263">
          <cell r="B2263" t="str">
            <v>CTR_373</v>
          </cell>
          <cell r="H2263" t="str">
            <v>ZTE</v>
          </cell>
        </row>
        <row r="2264">
          <cell r="B2264" t="str">
            <v>SUO_089</v>
          </cell>
          <cell r="H2264" t="str">
            <v>HUAWEI</v>
          </cell>
        </row>
        <row r="2265">
          <cell r="B2265" t="str">
            <v>SUO_087</v>
          </cell>
          <cell r="H2265" t="str">
            <v>NOKIA</v>
          </cell>
        </row>
        <row r="2266">
          <cell r="B2266" t="str">
            <v>OST_128</v>
          </cell>
          <cell r="H2266" t="str">
            <v>Huawei</v>
          </cell>
        </row>
        <row r="2267">
          <cell r="B2267" t="str">
            <v>LIT_404</v>
          </cell>
          <cell r="H2267" t="str">
            <v>ZTE</v>
          </cell>
        </row>
        <row r="2268">
          <cell r="B2268" t="str">
            <v>LIT_400</v>
          </cell>
          <cell r="H2268" t="str">
            <v>ZTE</v>
          </cell>
        </row>
        <row r="2269">
          <cell r="B2269" t="str">
            <v>SUO_086</v>
          </cell>
          <cell r="H2269" t="str">
            <v>HUAWEI</v>
          </cell>
        </row>
        <row r="2270">
          <cell r="B2270" t="str">
            <v>SUD_263</v>
          </cell>
          <cell r="H2270" t="str">
            <v>ZTE</v>
          </cell>
        </row>
        <row r="2271">
          <cell r="B2271" t="str">
            <v>SUD_258</v>
          </cell>
          <cell r="H2271" t="str">
            <v>ZTE</v>
          </cell>
        </row>
        <row r="2272">
          <cell r="B2272" t="str">
            <v>CTR_431</v>
          </cell>
          <cell r="H2272" t="str">
            <v>ZTE</v>
          </cell>
        </row>
        <row r="2273">
          <cell r="B2273" t="str">
            <v>LIT_425</v>
          </cell>
          <cell r="H2273" t="str">
            <v>ZTE</v>
          </cell>
        </row>
        <row r="2274">
          <cell r="B2274" t="str">
            <v>LIT_419</v>
          </cell>
          <cell r="H2274" t="str">
            <v>ZTE</v>
          </cell>
        </row>
        <row r="2275">
          <cell r="B2275" t="str">
            <v>LIT_130</v>
          </cell>
          <cell r="H2275" t="str">
            <v>ZTE</v>
          </cell>
        </row>
        <row r="2276">
          <cell r="B2276" t="str">
            <v>LIT_413</v>
          </cell>
          <cell r="H2276" t="str">
            <v>ZTE</v>
          </cell>
        </row>
        <row r="2277">
          <cell r="B2277" t="str">
            <v>CTR_121</v>
          </cell>
          <cell r="H2277" t="str">
            <v>ZTE</v>
          </cell>
        </row>
        <row r="2278">
          <cell r="B2278" t="str">
            <v>CTR_129</v>
          </cell>
          <cell r="H2278" t="str">
            <v>ZTE</v>
          </cell>
        </row>
        <row r="2279">
          <cell r="B2279" t="str">
            <v>SUO_098</v>
          </cell>
          <cell r="H2279" t="str">
            <v>NOKIA</v>
          </cell>
        </row>
        <row r="2280">
          <cell r="B2280" t="str">
            <v>SUO_026</v>
          </cell>
          <cell r="H2280" t="str">
            <v>NOKIA</v>
          </cell>
        </row>
        <row r="2281">
          <cell r="B2281" t="str">
            <v>SUO_095</v>
          </cell>
          <cell r="H2281" t="str">
            <v>Huawei</v>
          </cell>
        </row>
        <row r="2282">
          <cell r="B2282" t="str">
            <v>SUO_099</v>
          </cell>
          <cell r="H2282" t="str">
            <v>NOKIA</v>
          </cell>
        </row>
        <row r="2283">
          <cell r="B2283" t="str">
            <v>CTR_130</v>
          </cell>
          <cell r="H2283" t="str">
            <v>ZTE</v>
          </cell>
        </row>
        <row r="2284">
          <cell r="B2284" t="str">
            <v>CTR_164</v>
          </cell>
          <cell r="H2284" t="str">
            <v>ZTE</v>
          </cell>
        </row>
        <row r="2285">
          <cell r="B2285" t="str">
            <v>SUO_128</v>
          </cell>
          <cell r="H2285" t="str">
            <v>NOKIA</v>
          </cell>
        </row>
        <row r="2286">
          <cell r="B2286" t="str">
            <v>SUD_042</v>
          </cell>
          <cell r="H2286" t="str">
            <v>ZTE</v>
          </cell>
        </row>
        <row r="2287">
          <cell r="B2287" t="str">
            <v>CTR_168</v>
          </cell>
          <cell r="H2287" t="str">
            <v>ZTE</v>
          </cell>
        </row>
        <row r="2288">
          <cell r="B2288" t="str">
            <v>CTR_149</v>
          </cell>
          <cell r="H2288" t="str">
            <v>ZTE</v>
          </cell>
        </row>
        <row r="2289">
          <cell r="B2289" t="str">
            <v>NRO_022</v>
          </cell>
          <cell r="H2289" t="str">
            <v>NOKIA</v>
          </cell>
        </row>
        <row r="2290">
          <cell r="B2290" t="str">
            <v>LIT_234</v>
          </cell>
          <cell r="H2290" t="str">
            <v>ZTE</v>
          </cell>
        </row>
        <row r="2291">
          <cell r="B2291" t="str">
            <v>CTR_161</v>
          </cell>
          <cell r="H2291" t="str">
            <v>ZTE</v>
          </cell>
        </row>
        <row r="2292">
          <cell r="B2292" t="str">
            <v>OST_134</v>
          </cell>
          <cell r="H2292" t="str">
            <v>Huawei</v>
          </cell>
        </row>
        <row r="2293">
          <cell r="B2293" t="str">
            <v>SUO_132</v>
          </cell>
          <cell r="H2293" t="str">
            <v>Huawei</v>
          </cell>
        </row>
        <row r="2294">
          <cell r="B2294" t="str">
            <v>LIT_368</v>
          </cell>
          <cell r="H2294" t="str">
            <v>ZTE</v>
          </cell>
        </row>
        <row r="2295">
          <cell r="B2295" t="str">
            <v>CTR_458</v>
          </cell>
          <cell r="H2295" t="str">
            <v>ZTE</v>
          </cell>
        </row>
        <row r="2296">
          <cell r="B2296" t="str">
            <v>LIT_171</v>
          </cell>
          <cell r="H2296" t="str">
            <v>ZTE</v>
          </cell>
        </row>
        <row r="2297">
          <cell r="B2297" t="str">
            <v>CTR_465</v>
          </cell>
          <cell r="H2297" t="str">
            <v>ZTE</v>
          </cell>
        </row>
        <row r="2298">
          <cell r="B2298" t="str">
            <v>CTR_468</v>
          </cell>
          <cell r="H2298" t="str">
            <v>ZTE</v>
          </cell>
        </row>
        <row r="2299">
          <cell r="B2299" t="str">
            <v>LIT_410</v>
          </cell>
          <cell r="H2299" t="str">
            <v>ZTE</v>
          </cell>
        </row>
        <row r="2300">
          <cell r="B2300" t="str">
            <v>SUO_025</v>
          </cell>
          <cell r="H2300" t="str">
            <v>NOKIA</v>
          </cell>
        </row>
        <row r="2301">
          <cell r="B2301" t="str">
            <v>SUO_134</v>
          </cell>
          <cell r="H2301" t="str">
            <v>HUAWEI</v>
          </cell>
        </row>
        <row r="2302">
          <cell r="B2302" t="str">
            <v>NRO_045</v>
          </cell>
          <cell r="H2302" t="str">
            <v>NOKIA</v>
          </cell>
        </row>
        <row r="2303">
          <cell r="B2303" t="str">
            <v>LIT_437</v>
          </cell>
          <cell r="H2303" t="str">
            <v>ZTE</v>
          </cell>
        </row>
        <row r="2304">
          <cell r="B2304" t="str">
            <v>CTR_464</v>
          </cell>
          <cell r="H2304" t="str">
            <v>ZTE</v>
          </cell>
        </row>
        <row r="2305">
          <cell r="B2305" t="str">
            <v>LIT_446</v>
          </cell>
          <cell r="H2305" t="str">
            <v>ZTE</v>
          </cell>
        </row>
        <row r="2306">
          <cell r="B2306" t="str">
            <v>NRO_071</v>
          </cell>
          <cell r="H2306" t="str">
            <v>NOKIA</v>
          </cell>
        </row>
        <row r="2307">
          <cell r="B2307" t="str">
            <v>CTR_519</v>
          </cell>
          <cell r="H2307" t="str">
            <v>ZTE</v>
          </cell>
        </row>
        <row r="2308">
          <cell r="B2308" t="str">
            <v>LIT_489</v>
          </cell>
          <cell r="H2308" t="str">
            <v>ZTE</v>
          </cell>
        </row>
        <row r="2309">
          <cell r="B2309" t="str">
            <v>NRO_086</v>
          </cell>
          <cell r="H2309" t="str">
            <v>HUAWEI</v>
          </cell>
        </row>
        <row r="2310">
          <cell r="B2310" t="str">
            <v>EST_107</v>
          </cell>
          <cell r="H2310" t="str">
            <v>ZTE</v>
          </cell>
        </row>
        <row r="2311">
          <cell r="B2311" t="str">
            <v>SUO_151</v>
          </cell>
          <cell r="H2311" t="str">
            <v>Huawei</v>
          </cell>
        </row>
        <row r="2312">
          <cell r="B2312" t="str">
            <v>LIT_485</v>
          </cell>
          <cell r="H2312" t="str">
            <v>ZTE</v>
          </cell>
        </row>
        <row r="2313">
          <cell r="B2313" t="str">
            <v>SUO_153</v>
          </cell>
          <cell r="H2313" t="str">
            <v>NOKIA</v>
          </cell>
        </row>
        <row r="2314">
          <cell r="B2314" t="str">
            <v>SUO_152</v>
          </cell>
          <cell r="H2314" t="str">
            <v>Huawei</v>
          </cell>
        </row>
        <row r="2315">
          <cell r="B2315" t="str">
            <v>LIT_488</v>
          </cell>
          <cell r="H2315" t="str">
            <v>ZTE</v>
          </cell>
        </row>
        <row r="2316">
          <cell r="B2316" t="str">
            <v>LIT_240</v>
          </cell>
          <cell r="H2316" t="str">
            <v>ZTE</v>
          </cell>
        </row>
        <row r="2317">
          <cell r="B2317" t="str">
            <v>LIT_439</v>
          </cell>
          <cell r="H2317" t="str">
            <v>ZTE</v>
          </cell>
        </row>
        <row r="2318">
          <cell r="B2318" t="str">
            <v>CTR_493</v>
          </cell>
          <cell r="H2318" t="str">
            <v>ZTE</v>
          </cell>
        </row>
        <row r="2319">
          <cell r="B2319" t="str">
            <v>LIT_504</v>
          </cell>
          <cell r="H2319" t="str">
            <v>ZTE</v>
          </cell>
        </row>
        <row r="2320">
          <cell r="B2320" t="str">
            <v>OST_178</v>
          </cell>
          <cell r="H2320" t="str">
            <v>Huawei</v>
          </cell>
        </row>
        <row r="2321">
          <cell r="B2321" t="str">
            <v>LIT_454</v>
          </cell>
          <cell r="H2321" t="str">
            <v>ZTE</v>
          </cell>
        </row>
        <row r="2322">
          <cell r="B2322" t="str">
            <v>LIT_499</v>
          </cell>
          <cell r="H2322" t="str">
            <v>NOKIA</v>
          </cell>
        </row>
        <row r="2323">
          <cell r="B2323" t="str">
            <v>NRO_096</v>
          </cell>
          <cell r="H2323" t="str">
            <v>NOKIA</v>
          </cell>
        </row>
        <row r="2324">
          <cell r="B2324" t="str">
            <v>LIT_535</v>
          </cell>
          <cell r="H2324" t="str">
            <v>ZTE</v>
          </cell>
        </row>
        <row r="2325">
          <cell r="B2325" t="str">
            <v>CTR_564</v>
          </cell>
          <cell r="H2325" t="str">
            <v>ZTE</v>
          </cell>
        </row>
        <row r="2326">
          <cell r="B2326" t="str">
            <v>CTR_575</v>
          </cell>
          <cell r="H2326" t="str">
            <v>ZTE</v>
          </cell>
        </row>
        <row r="2327">
          <cell r="B2327" t="str">
            <v>CTR_593</v>
          </cell>
          <cell r="H2327" t="str">
            <v>ZTE</v>
          </cell>
        </row>
        <row r="2328">
          <cell r="B2328" t="str">
            <v>CTR_591</v>
          </cell>
          <cell r="H2328" t="str">
            <v>ZTE</v>
          </cell>
        </row>
        <row r="2329">
          <cell r="B2329" t="str">
            <v>CTR_596</v>
          </cell>
          <cell r="H2329" t="str">
            <v>ZTE</v>
          </cell>
        </row>
        <row r="2330">
          <cell r="B2330" t="str">
            <v>EXN_232</v>
          </cell>
          <cell r="H2330" t="str">
            <v>NOKIA</v>
          </cell>
        </row>
        <row r="2331">
          <cell r="B2331" t="str">
            <v>LIT_597</v>
          </cell>
          <cell r="H2331" t="str">
            <v>ZTE</v>
          </cell>
        </row>
        <row r="2332">
          <cell r="B2332" t="str">
            <v>SUD_071</v>
          </cell>
          <cell r="H2332" t="str">
            <v>ZTE</v>
          </cell>
        </row>
        <row r="2333">
          <cell r="B2333" t="str">
            <v>SUO_166</v>
          </cell>
          <cell r="H2333" t="str">
            <v>Huawei</v>
          </cell>
        </row>
        <row r="2334">
          <cell r="B2334" t="str">
            <v>CTR_722</v>
          </cell>
          <cell r="H2334" t="str">
            <v>NOKIA</v>
          </cell>
        </row>
        <row r="2335">
          <cell r="B2335" t="str">
            <v>OST_195</v>
          </cell>
          <cell r="H2335" t="str">
            <v>NOKIA</v>
          </cell>
        </row>
        <row r="2336">
          <cell r="B2336" t="str">
            <v>SUD_086</v>
          </cell>
          <cell r="H2336" t="str">
            <v>ZTE</v>
          </cell>
        </row>
        <row r="2337">
          <cell r="B2337" t="str">
            <v>OST_274</v>
          </cell>
          <cell r="H2337" t="str">
            <v>HUAWEI</v>
          </cell>
        </row>
        <row r="2338">
          <cell r="B2338" t="str">
            <v>LIT_749</v>
          </cell>
          <cell r="H2338" t="str">
            <v>ZTE</v>
          </cell>
        </row>
        <row r="2339">
          <cell r="B2339" t="str">
            <v>CTR_861</v>
          </cell>
          <cell r="H2339" t="str">
            <v>ZTE</v>
          </cell>
        </row>
        <row r="2340">
          <cell r="B2340" t="str">
            <v>SUO_227</v>
          </cell>
          <cell r="H2340" t="str">
            <v>Huawei</v>
          </cell>
        </row>
        <row r="2341">
          <cell r="B2341" t="str">
            <v>SUO_208</v>
          </cell>
          <cell r="H2341" t="str">
            <v>Huawei</v>
          </cell>
        </row>
        <row r="2342">
          <cell r="B2342" t="str">
            <v>SUO_192</v>
          </cell>
          <cell r="H2342" t="str">
            <v>Huawei</v>
          </cell>
        </row>
        <row r="2343">
          <cell r="B2343" t="str">
            <v>SUO_193</v>
          </cell>
          <cell r="H2343" t="str">
            <v>Huawei</v>
          </cell>
        </row>
        <row r="2344">
          <cell r="B2344" t="str">
            <v>CTR_745</v>
          </cell>
          <cell r="H2344" t="str">
            <v>ZTE</v>
          </cell>
        </row>
        <row r="2345">
          <cell r="B2345" t="str">
            <v>EST_127</v>
          </cell>
          <cell r="H2345" t="str">
            <v>ZTE</v>
          </cell>
        </row>
        <row r="2346">
          <cell r="B2346" t="str">
            <v>NRO_120</v>
          </cell>
          <cell r="H2346" t="str">
            <v>Huawei</v>
          </cell>
        </row>
        <row r="2347">
          <cell r="B2347" t="str">
            <v>CTR_622</v>
          </cell>
          <cell r="H2347" t="str">
            <v>ZTE</v>
          </cell>
        </row>
        <row r="2348">
          <cell r="B2348" t="str">
            <v>CTR_635</v>
          </cell>
          <cell r="H2348" t="str">
            <v>ZTE</v>
          </cell>
        </row>
        <row r="2349">
          <cell r="B2349" t="str">
            <v>CTR_643</v>
          </cell>
          <cell r="H2349" t="str">
            <v>ZTE</v>
          </cell>
        </row>
        <row r="2350">
          <cell r="B2350" t="str">
            <v>CTR_648</v>
          </cell>
          <cell r="H2350" t="str">
            <v>ZTE</v>
          </cell>
        </row>
        <row r="2351">
          <cell r="B2351" t="str">
            <v>CTR_650</v>
          </cell>
          <cell r="H2351" t="str">
            <v>ZTE</v>
          </cell>
        </row>
        <row r="2352">
          <cell r="B2352" t="str">
            <v>CTR_665</v>
          </cell>
          <cell r="H2352" t="str">
            <v>ZTE</v>
          </cell>
        </row>
        <row r="2353">
          <cell r="B2353" t="str">
            <v>CTR_712</v>
          </cell>
          <cell r="H2353" t="str">
            <v>ZTE</v>
          </cell>
        </row>
        <row r="2354">
          <cell r="B2354" t="str">
            <v>CTR_730</v>
          </cell>
          <cell r="H2354" t="str">
            <v>ZTE</v>
          </cell>
        </row>
        <row r="2355">
          <cell r="B2355" t="str">
            <v>CTR_761</v>
          </cell>
          <cell r="H2355" t="str">
            <v>ZTE</v>
          </cell>
        </row>
        <row r="2356">
          <cell r="B2356" t="str">
            <v>LIT_645</v>
          </cell>
          <cell r="H2356" t="str">
            <v>ZTE</v>
          </cell>
        </row>
        <row r="2357">
          <cell r="B2357" t="str">
            <v>LIT_669</v>
          </cell>
          <cell r="H2357" t="str">
            <v>ZTE</v>
          </cell>
        </row>
        <row r="2358">
          <cell r="B2358" t="str">
            <v>LIT_682</v>
          </cell>
          <cell r="H2358" t="str">
            <v>ZTE</v>
          </cell>
        </row>
        <row r="2359">
          <cell r="B2359" t="str">
            <v>LIT_017</v>
          </cell>
          <cell r="H2359" t="str">
            <v>ZTE</v>
          </cell>
        </row>
        <row r="2360">
          <cell r="B2360" t="str">
            <v>LIT_418</v>
          </cell>
          <cell r="H2360" t="str">
            <v>ZTE</v>
          </cell>
        </row>
        <row r="2361">
          <cell r="B2361" t="str">
            <v>LIT_009</v>
          </cell>
          <cell r="H2361" t="str">
            <v>ZTE</v>
          </cell>
        </row>
        <row r="2362">
          <cell r="B2362" t="str">
            <v>LIT_060</v>
          </cell>
          <cell r="H2362" t="str">
            <v>ZTE</v>
          </cell>
        </row>
        <row r="2363">
          <cell r="B2363" t="str">
            <v>LIT_384</v>
          </cell>
          <cell r="H2363" t="str">
            <v>ZTE</v>
          </cell>
        </row>
        <row r="2364">
          <cell r="B2364" t="str">
            <v>LIT_395</v>
          </cell>
          <cell r="H2364" t="str">
            <v>ZTE</v>
          </cell>
        </row>
        <row r="2365">
          <cell r="B2365" t="str">
            <v>LIT_766</v>
          </cell>
          <cell r="H2365" t="str">
            <v>ZTE</v>
          </cell>
        </row>
        <row r="2366">
          <cell r="B2366" t="str">
            <v>LIT_412</v>
          </cell>
          <cell r="H2366" t="str">
            <v>ZTE</v>
          </cell>
        </row>
        <row r="2367">
          <cell r="B2367" t="str">
            <v>CTR_272</v>
          </cell>
          <cell r="H2367" t="str">
            <v>ZTE</v>
          </cell>
        </row>
        <row r="2368">
          <cell r="B2368" t="str">
            <v>CTR_336</v>
          </cell>
          <cell r="H2368" t="str">
            <v>ZTE</v>
          </cell>
        </row>
        <row r="2369">
          <cell r="B2369" t="str">
            <v>CTR_337</v>
          </cell>
          <cell r="H2369" t="str">
            <v>ZTE</v>
          </cell>
        </row>
        <row r="2370">
          <cell r="B2370" t="str">
            <v>CTR_381</v>
          </cell>
          <cell r="H2370" t="str">
            <v>ZTE</v>
          </cell>
        </row>
        <row r="2371">
          <cell r="B2371" t="str">
            <v>CTR_387</v>
          </cell>
          <cell r="H2371" t="str">
            <v>ZTE</v>
          </cell>
        </row>
        <row r="2372">
          <cell r="B2372" t="str">
            <v>CTR_446</v>
          </cell>
          <cell r="H2372" t="str">
            <v>ZTE</v>
          </cell>
        </row>
        <row r="2373">
          <cell r="B2373" t="str">
            <v>CTR_518</v>
          </cell>
          <cell r="H2373" t="str">
            <v>ZTE</v>
          </cell>
        </row>
        <row r="2374">
          <cell r="B2374" t="str">
            <v>CTR_523</v>
          </cell>
          <cell r="H2374" t="str">
            <v>ZTE</v>
          </cell>
        </row>
        <row r="2375">
          <cell r="B2375" t="str">
            <v>CTR_621</v>
          </cell>
          <cell r="H2375" t="str">
            <v>ZTE</v>
          </cell>
        </row>
        <row r="2376">
          <cell r="B2376" t="str">
            <v>CTR_867</v>
          </cell>
          <cell r="H2376" t="str">
            <v>ZTE</v>
          </cell>
        </row>
        <row r="2377">
          <cell r="B2377" t="str">
            <v>CTR_879</v>
          </cell>
          <cell r="H2377" t="str">
            <v>ZTE</v>
          </cell>
        </row>
        <row r="2378">
          <cell r="B2378" t="str">
            <v>CTR_007</v>
          </cell>
          <cell r="H2378" t="str">
            <v>ZTE</v>
          </cell>
        </row>
        <row r="2379">
          <cell r="B2379" t="str">
            <v>CTR_009</v>
          </cell>
          <cell r="H2379" t="str">
            <v>ZTE</v>
          </cell>
        </row>
        <row r="2380">
          <cell r="B2380" t="str">
            <v>CTR_056</v>
          </cell>
          <cell r="H2380" t="str">
            <v>ZTE</v>
          </cell>
        </row>
        <row r="2381">
          <cell r="B2381" t="str">
            <v>CTR_068</v>
          </cell>
          <cell r="H2381" t="str">
            <v>ZTE</v>
          </cell>
        </row>
        <row r="2382">
          <cell r="B2382" t="str">
            <v>CTR_084</v>
          </cell>
          <cell r="H2382" t="str">
            <v>ZTE</v>
          </cell>
        </row>
        <row r="2383">
          <cell r="B2383" t="str">
            <v>CTR_125</v>
          </cell>
          <cell r="H2383" t="str">
            <v>ZTE</v>
          </cell>
        </row>
        <row r="2384">
          <cell r="B2384" t="str">
            <v>CTR_155</v>
          </cell>
          <cell r="H2384" t="str">
            <v>ZTE</v>
          </cell>
        </row>
        <row r="2385">
          <cell r="B2385" t="str">
            <v>CTR_194</v>
          </cell>
          <cell r="H2385" t="str">
            <v>ZTE</v>
          </cell>
        </row>
        <row r="2386">
          <cell r="B2386" t="str">
            <v>CTR_195</v>
          </cell>
          <cell r="H2386" t="str">
            <v>ZTE</v>
          </cell>
        </row>
        <row r="2387">
          <cell r="B2387" t="str">
            <v>CTR_212</v>
          </cell>
          <cell r="H2387" t="str">
            <v>ZTE</v>
          </cell>
        </row>
        <row r="2388">
          <cell r="B2388" t="str">
            <v>CTR_238</v>
          </cell>
          <cell r="H2388" t="str">
            <v>ZTE</v>
          </cell>
        </row>
        <row r="2389">
          <cell r="B2389" t="str">
            <v>CTR_242</v>
          </cell>
          <cell r="H2389" t="str">
            <v>ZTE</v>
          </cell>
        </row>
        <row r="2390">
          <cell r="B2390" t="str">
            <v>CTR_244</v>
          </cell>
          <cell r="H2390" t="str">
            <v>ZTE</v>
          </cell>
        </row>
        <row r="2391">
          <cell r="B2391" t="str">
            <v>CTR_261</v>
          </cell>
          <cell r="H2391" t="str">
            <v>ZTE</v>
          </cell>
        </row>
        <row r="2392">
          <cell r="B2392" t="str">
            <v>CTR_320</v>
          </cell>
          <cell r="H2392" t="str">
            <v>ZTE</v>
          </cell>
        </row>
        <row r="2393">
          <cell r="B2393" t="str">
            <v>CTR_331</v>
          </cell>
          <cell r="H2393" t="str">
            <v>ZTE</v>
          </cell>
        </row>
        <row r="2394">
          <cell r="B2394" t="str">
            <v>CTR_339</v>
          </cell>
          <cell r="H2394" t="str">
            <v>ZTE</v>
          </cell>
        </row>
        <row r="2395">
          <cell r="B2395" t="str">
            <v>CTR_377</v>
          </cell>
          <cell r="H2395" t="str">
            <v>ZTE</v>
          </cell>
        </row>
        <row r="2396">
          <cell r="B2396" t="str">
            <v>CTR_467</v>
          </cell>
          <cell r="H2396" t="str">
            <v>ZTE</v>
          </cell>
        </row>
        <row r="2397">
          <cell r="B2397" t="str">
            <v>CTR_470</v>
          </cell>
          <cell r="H2397" t="str">
            <v>ZTE</v>
          </cell>
        </row>
        <row r="2398">
          <cell r="B2398" t="str">
            <v>CTR_472</v>
          </cell>
          <cell r="H2398" t="str">
            <v>ZTE</v>
          </cell>
        </row>
        <row r="2399">
          <cell r="B2399" t="str">
            <v>CTR_476</v>
          </cell>
          <cell r="H2399" t="str">
            <v>ZTE</v>
          </cell>
        </row>
        <row r="2400">
          <cell r="B2400" t="str">
            <v>CTR_479</v>
          </cell>
          <cell r="H2400" t="str">
            <v>ZTE</v>
          </cell>
        </row>
        <row r="2401">
          <cell r="B2401" t="str">
            <v>CTR_486</v>
          </cell>
          <cell r="H2401" t="str">
            <v>ZTE</v>
          </cell>
        </row>
        <row r="2402">
          <cell r="B2402" t="str">
            <v>CTR_488</v>
          </cell>
          <cell r="H2402" t="str">
            <v>ZTE</v>
          </cell>
        </row>
        <row r="2403">
          <cell r="B2403" t="str">
            <v>CTR_522</v>
          </cell>
          <cell r="H2403" t="str">
            <v>ZTE</v>
          </cell>
        </row>
        <row r="2404">
          <cell r="B2404" t="str">
            <v>CTR_524</v>
          </cell>
          <cell r="H2404" t="str">
            <v>ZTE</v>
          </cell>
        </row>
        <row r="2405">
          <cell r="B2405" t="str">
            <v>CTR_535</v>
          </cell>
          <cell r="H2405" t="str">
            <v>ZTE</v>
          </cell>
        </row>
        <row r="2406">
          <cell r="B2406" t="str">
            <v>CTR_538</v>
          </cell>
          <cell r="H2406" t="str">
            <v>ZTE</v>
          </cell>
        </row>
        <row r="2407">
          <cell r="B2407" t="str">
            <v>CTR_548</v>
          </cell>
          <cell r="H2407" t="str">
            <v>ZTE</v>
          </cell>
        </row>
        <row r="2408">
          <cell r="B2408" t="str">
            <v>CTR_549</v>
          </cell>
          <cell r="H2408" t="str">
            <v>ZTE</v>
          </cell>
        </row>
        <row r="2409">
          <cell r="B2409" t="str">
            <v>CTR_556</v>
          </cell>
          <cell r="H2409" t="str">
            <v>ZTE</v>
          </cell>
        </row>
        <row r="2410">
          <cell r="B2410" t="str">
            <v>CTR_639</v>
          </cell>
          <cell r="H2410" t="str">
            <v>ZTE</v>
          </cell>
        </row>
        <row r="2411">
          <cell r="B2411" t="str">
            <v>CTR_728</v>
          </cell>
          <cell r="H2411" t="str">
            <v>ZTE</v>
          </cell>
        </row>
        <row r="2412">
          <cell r="B2412" t="str">
            <v>CTR_769</v>
          </cell>
          <cell r="H2412" t="str">
            <v>ZTE</v>
          </cell>
        </row>
        <row r="2413">
          <cell r="B2413" t="str">
            <v>CTR_625</v>
          </cell>
          <cell r="H2413" t="str">
            <v>ZTE</v>
          </cell>
        </row>
        <row r="2414">
          <cell r="B2414" t="str">
            <v>CTR_771</v>
          </cell>
          <cell r="H2414" t="str">
            <v>ZTE</v>
          </cell>
        </row>
        <row r="2415">
          <cell r="B2415" t="str">
            <v>LIT_643</v>
          </cell>
          <cell r="H2415" t="str">
            <v>ZTE</v>
          </cell>
        </row>
        <row r="2416">
          <cell r="B2416" t="str">
            <v>SUD_081</v>
          </cell>
          <cell r="H2416" t="str">
            <v>ZTE</v>
          </cell>
        </row>
        <row r="2417">
          <cell r="B2417" t="str">
            <v>SUD_082</v>
          </cell>
          <cell r="H2417" t="str">
            <v>ZTE</v>
          </cell>
        </row>
        <row r="2418">
          <cell r="B2418" t="str">
            <v>SUD_095</v>
          </cell>
          <cell r="H2418" t="str">
            <v>ZTE</v>
          </cell>
        </row>
        <row r="2419">
          <cell r="B2419" t="str">
            <v>SUD_100</v>
          </cell>
          <cell r="H2419" t="str">
            <v>ZTE</v>
          </cell>
        </row>
        <row r="2420">
          <cell r="B2420" t="str">
            <v>OST_267</v>
          </cell>
          <cell r="H2420" t="str">
            <v>Huawei</v>
          </cell>
        </row>
        <row r="2421">
          <cell r="B2421" t="str">
            <v>OST_270</v>
          </cell>
          <cell r="H2421" t="str">
            <v>Huawei</v>
          </cell>
        </row>
        <row r="2422">
          <cell r="B2422" t="str">
            <v>SUO_187</v>
          </cell>
          <cell r="H2422" t="str">
            <v>Huawei</v>
          </cell>
        </row>
        <row r="2423">
          <cell r="B2423" t="str">
            <v>NRO_147</v>
          </cell>
          <cell r="H2423" t="str">
            <v>Huawei</v>
          </cell>
        </row>
        <row r="2424">
          <cell r="B2424" t="str">
            <v>CTR_954</v>
          </cell>
          <cell r="H2424" t="str">
            <v>ZTE</v>
          </cell>
        </row>
        <row r="2425">
          <cell r="B2425" t="str">
            <v>CTR_936</v>
          </cell>
          <cell r="H2425" t="str">
            <v>ZTE</v>
          </cell>
        </row>
        <row r="2426">
          <cell r="B2426" t="str">
            <v>CTR_943</v>
          </cell>
          <cell r="H2426" t="str">
            <v>ZTE</v>
          </cell>
        </row>
        <row r="2427">
          <cell r="B2427" t="str">
            <v>LIT_862</v>
          </cell>
          <cell r="H2427" t="str">
            <v>ZTE</v>
          </cell>
        </row>
        <row r="2428">
          <cell r="B2428" t="str">
            <v>CTR_934</v>
          </cell>
          <cell r="H2428" t="str">
            <v>ZTE</v>
          </cell>
        </row>
        <row r="2429">
          <cell r="B2429" t="str">
            <v>CTR_984</v>
          </cell>
          <cell r="H2429" t="str">
            <v>ZTE</v>
          </cell>
        </row>
        <row r="2430">
          <cell r="B2430" t="str">
            <v>EST_193</v>
          </cell>
          <cell r="H2430" t="str">
            <v>ZTE</v>
          </cell>
        </row>
        <row r="2431">
          <cell r="B2431" t="str">
            <v>EST_205</v>
          </cell>
          <cell r="H2431" t="str">
            <v>ZTE</v>
          </cell>
        </row>
        <row r="2432">
          <cell r="B2432" t="str">
            <v>OST_360</v>
          </cell>
          <cell r="H2432" t="str">
            <v>Huawei</v>
          </cell>
        </row>
        <row r="2433">
          <cell r="B2433" t="str">
            <v>OST_362</v>
          </cell>
          <cell r="H2433" t="str">
            <v>Huawei</v>
          </cell>
        </row>
        <row r="2434">
          <cell r="B2434" t="str">
            <v>LIT_878</v>
          </cell>
          <cell r="H2434" t="str">
            <v>ZTE</v>
          </cell>
        </row>
        <row r="2435">
          <cell r="B2435" t="str">
            <v>OST_347</v>
          </cell>
          <cell r="H2435" t="str">
            <v>Huawei</v>
          </cell>
        </row>
        <row r="2436">
          <cell r="B2436" t="str">
            <v>OST_364</v>
          </cell>
          <cell r="H2436" t="str">
            <v>Huawei</v>
          </cell>
        </row>
        <row r="2437">
          <cell r="B2437" t="str">
            <v>LIT_665</v>
          </cell>
          <cell r="H2437" t="str">
            <v>ZTE</v>
          </cell>
        </row>
        <row r="2438">
          <cell r="B2438" t="str">
            <v>LIT_674</v>
          </cell>
          <cell r="H2438" t="str">
            <v>ZTE</v>
          </cell>
        </row>
        <row r="2439">
          <cell r="B2439" t="str">
            <v>CTR_737</v>
          </cell>
          <cell r="H2439" t="str">
            <v>ZTE</v>
          </cell>
        </row>
        <row r="2440">
          <cell r="B2440" t="str">
            <v>LIT_662</v>
          </cell>
          <cell r="H2440" t="str">
            <v>ZTE</v>
          </cell>
        </row>
        <row r="2441">
          <cell r="B2441" t="str">
            <v>LIT_734</v>
          </cell>
          <cell r="H2441" t="str">
            <v>ZTE</v>
          </cell>
        </row>
        <row r="2442">
          <cell r="B2442" t="str">
            <v>SUO_028</v>
          </cell>
          <cell r="H2442" t="str">
            <v>ZTE</v>
          </cell>
        </row>
        <row r="2443">
          <cell r="B2443" t="str">
            <v>CTR_881</v>
          </cell>
          <cell r="H2443" t="str">
            <v>ZTE</v>
          </cell>
        </row>
        <row r="2444">
          <cell r="B2444" t="str">
            <v>LIT_833</v>
          </cell>
          <cell r="H2444" t="str">
            <v>ZTE</v>
          </cell>
        </row>
        <row r="2445">
          <cell r="B2445" t="str">
            <v>LIT_857</v>
          </cell>
          <cell r="H2445" t="str">
            <v>ZTE</v>
          </cell>
        </row>
        <row r="2446">
          <cell r="B2446" t="str">
            <v>CTR_077</v>
          </cell>
          <cell r="H2446" t="str">
            <v>NOKIA</v>
          </cell>
        </row>
        <row r="2447">
          <cell r="B2447" t="str">
            <v>LIT_612</v>
          </cell>
          <cell r="H2447" t="str">
            <v>ZTE</v>
          </cell>
        </row>
        <row r="2448">
          <cell r="B2448" t="str">
            <v>CTR_023</v>
          </cell>
          <cell r="H2448" t="str">
            <v>ZTE</v>
          </cell>
        </row>
        <row r="2449">
          <cell r="B2449" t="str">
            <v>LIT_094</v>
          </cell>
          <cell r="H2449" t="str">
            <v>ZTE</v>
          </cell>
        </row>
        <row r="2450">
          <cell r="B2450" t="str">
            <v>LIT_555</v>
          </cell>
          <cell r="H2450" t="str">
            <v>ZTE</v>
          </cell>
        </row>
        <row r="2451">
          <cell r="B2451" t="str">
            <v>LIT_523</v>
          </cell>
          <cell r="H2451" t="str">
            <v>ZTE</v>
          </cell>
        </row>
        <row r="2452">
          <cell r="B2452" t="str">
            <v>CTR_853</v>
          </cell>
          <cell r="H2452" t="str">
            <v>ZTE</v>
          </cell>
        </row>
        <row r="2453">
          <cell r="B2453" t="str">
            <v>LIT_281</v>
          </cell>
          <cell r="H2453" t="str">
            <v>ZTE</v>
          </cell>
        </row>
        <row r="2454">
          <cell r="B2454" t="str">
            <v>CTR_015</v>
          </cell>
          <cell r="H2454" t="str">
            <v>ZTE</v>
          </cell>
        </row>
        <row r="2455">
          <cell r="B2455" t="str">
            <v>CTR_008</v>
          </cell>
          <cell r="H2455" t="str">
            <v>ZTE</v>
          </cell>
        </row>
        <row r="2456">
          <cell r="B2456" t="str">
            <v>OST_004</v>
          </cell>
          <cell r="H2456" t="str">
            <v>Huawei</v>
          </cell>
        </row>
        <row r="2457">
          <cell r="B2457" t="str">
            <v>SUO_189</v>
          </cell>
          <cell r="H2457" t="str">
            <v>ZTE</v>
          </cell>
        </row>
        <row r="2458">
          <cell r="B2458" t="str">
            <v>SUD_136</v>
          </cell>
          <cell r="H2458" t="str">
            <v>ZTE</v>
          </cell>
        </row>
      </sheetData>
      <sheetData sheetId="1">
        <row r="1">
          <cell r="M1">
            <v>12.220131951043422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ow r="2">
          <cell r="B2" t="str">
            <v>CodeSite</v>
          </cell>
          <cell r="M2" t="str">
            <v>operationalite</v>
          </cell>
        </row>
        <row r="3">
          <cell r="B3" t="str">
            <v>LIT_205</v>
          </cell>
          <cell r="M3" t="str">
            <v>Operationnel</v>
          </cell>
        </row>
        <row r="4">
          <cell r="B4" t="str">
            <v>CTR_375</v>
          </cell>
          <cell r="M4" t="str">
            <v>Operationnel</v>
          </cell>
        </row>
        <row r="5">
          <cell r="B5" t="str">
            <v>CTR_667</v>
          </cell>
          <cell r="M5" t="str">
            <v>exclu</v>
          </cell>
        </row>
        <row r="6">
          <cell r="B6" t="str">
            <v>LIT_168</v>
          </cell>
          <cell r="M6" t="str">
            <v>Operationnel</v>
          </cell>
        </row>
        <row r="7">
          <cell r="B7" t="str">
            <v>CTR_258</v>
          </cell>
          <cell r="M7" t="str">
            <v>Operationnel</v>
          </cell>
        </row>
        <row r="8">
          <cell r="B8" t="str">
            <v>EXN_141</v>
          </cell>
          <cell r="M8" t="str">
            <v>Insecurity</v>
          </cell>
        </row>
        <row r="9">
          <cell r="B9" t="str">
            <v>LIT_671</v>
          </cell>
          <cell r="M9" t="str">
            <v>Operationnel</v>
          </cell>
        </row>
        <row r="10">
          <cell r="B10" t="str">
            <v>LIT_613</v>
          </cell>
          <cell r="M10" t="str">
            <v>Operationnel</v>
          </cell>
        </row>
        <row r="11">
          <cell r="B11" t="str">
            <v>CTR_758</v>
          </cell>
          <cell r="M11" t="str">
            <v>Operationnel</v>
          </cell>
        </row>
        <row r="12">
          <cell r="B12" t="str">
            <v>SUO_112</v>
          </cell>
          <cell r="M12" t="str">
            <v>Operationnel</v>
          </cell>
        </row>
        <row r="13">
          <cell r="B13" t="str">
            <v>LIT_730</v>
          </cell>
          <cell r="M13" t="str">
            <v>Operationnel</v>
          </cell>
        </row>
        <row r="14">
          <cell r="B14" t="str">
            <v>SUO_211</v>
          </cell>
          <cell r="M14" t="str">
            <v>Insecurity</v>
          </cell>
        </row>
        <row r="15">
          <cell r="B15" t="str">
            <v>ADM_166</v>
          </cell>
          <cell r="M15" t="str">
            <v>Operationnel</v>
          </cell>
        </row>
        <row r="16">
          <cell r="B16" t="str">
            <v>CTR_849</v>
          </cell>
          <cell r="M16" t="str">
            <v>Operationnel</v>
          </cell>
        </row>
        <row r="17">
          <cell r="B17" t="str">
            <v>CTR_948</v>
          </cell>
          <cell r="M17" t="str">
            <v>Operationnel</v>
          </cell>
        </row>
        <row r="18">
          <cell r="B18" t="str">
            <v>LIT_285</v>
          </cell>
          <cell r="M18" t="str">
            <v>Operationnel</v>
          </cell>
        </row>
        <row r="19">
          <cell r="B19" t="str">
            <v>ADM_018</v>
          </cell>
          <cell r="M19" t="str">
            <v>Operationnel</v>
          </cell>
        </row>
        <row r="20">
          <cell r="B20" t="str">
            <v>OST_406</v>
          </cell>
          <cell r="M20" t="str">
            <v>EXCLU</v>
          </cell>
        </row>
        <row r="21">
          <cell r="B21" t="str">
            <v>LIT_558</v>
          </cell>
          <cell r="M21" t="str">
            <v>Operationnel</v>
          </cell>
        </row>
        <row r="22">
          <cell r="B22" t="str">
            <v>NRO_113</v>
          </cell>
          <cell r="M22" t="str">
            <v>Operationnel</v>
          </cell>
        </row>
        <row r="23">
          <cell r="B23" t="str">
            <v>SUO_195</v>
          </cell>
          <cell r="M23" t="str">
            <v>Operationnel</v>
          </cell>
        </row>
        <row r="24">
          <cell r="B24" t="str">
            <v>EXN_174</v>
          </cell>
          <cell r="M24" t="str">
            <v>Insecurity</v>
          </cell>
        </row>
        <row r="25">
          <cell r="B25" t="str">
            <v>NRD_128</v>
          </cell>
          <cell r="M25" t="str">
            <v>Operationnel</v>
          </cell>
        </row>
        <row r="26">
          <cell r="B26" t="str">
            <v>LIT_614</v>
          </cell>
          <cell r="M26" t="str">
            <v>Operationnel</v>
          </cell>
        </row>
        <row r="27">
          <cell r="B27" t="str">
            <v>ADM_165</v>
          </cell>
          <cell r="M27" t="str">
            <v>Operationnel</v>
          </cell>
        </row>
        <row r="28">
          <cell r="B28" t="str">
            <v>LIT_642</v>
          </cell>
          <cell r="M28" t="str">
            <v>Operationnel</v>
          </cell>
        </row>
        <row r="29">
          <cell r="B29" t="str">
            <v>ADM_024</v>
          </cell>
          <cell r="M29" t="str">
            <v>Operationnel</v>
          </cell>
        </row>
        <row r="30">
          <cell r="B30" t="str">
            <v>LIT_419</v>
          </cell>
          <cell r="M30" t="str">
            <v>Operationnel</v>
          </cell>
        </row>
        <row r="31">
          <cell r="B31" t="str">
            <v>LIT_057</v>
          </cell>
          <cell r="M31" t="str">
            <v>Operationnel</v>
          </cell>
        </row>
        <row r="32">
          <cell r="B32" t="str">
            <v>CTR_833</v>
          </cell>
          <cell r="M32" t="str">
            <v>Operationnel</v>
          </cell>
        </row>
        <row r="33">
          <cell r="B33" t="str">
            <v>ADM_147</v>
          </cell>
          <cell r="M33" t="str">
            <v>Operationnel</v>
          </cell>
        </row>
        <row r="34">
          <cell r="B34" t="str">
            <v>EXN_225</v>
          </cell>
          <cell r="M34" t="str">
            <v>EXCLU</v>
          </cell>
        </row>
        <row r="35">
          <cell r="B35" t="str">
            <v>LIT_757</v>
          </cell>
          <cell r="M35" t="str">
            <v>Operationnel</v>
          </cell>
        </row>
        <row r="36">
          <cell r="B36" t="str">
            <v>LIT_670</v>
          </cell>
          <cell r="M36" t="str">
            <v>Operationnel</v>
          </cell>
        </row>
        <row r="37">
          <cell r="B37" t="str">
            <v>NRD_260</v>
          </cell>
          <cell r="M37" t="str">
            <v>Operationnel</v>
          </cell>
        </row>
        <row r="38">
          <cell r="B38" t="str">
            <v>LIT_617</v>
          </cell>
          <cell r="M38" t="str">
            <v>Operationnel</v>
          </cell>
        </row>
        <row r="39">
          <cell r="B39" t="str">
            <v>LIT_698</v>
          </cell>
          <cell r="M39" t="str">
            <v>Operationnel</v>
          </cell>
        </row>
        <row r="40">
          <cell r="B40" t="str">
            <v>LIT_643</v>
          </cell>
          <cell r="M40" t="str">
            <v>Operationnel</v>
          </cell>
        </row>
        <row r="41">
          <cell r="B41" t="str">
            <v>LIT_758</v>
          </cell>
          <cell r="M41" t="str">
            <v>Operationnel</v>
          </cell>
        </row>
        <row r="42">
          <cell r="B42" t="str">
            <v>LIT_751</v>
          </cell>
          <cell r="M42" t="str">
            <v>Operationnel</v>
          </cell>
        </row>
        <row r="43">
          <cell r="B43" t="str">
            <v>SUO_061</v>
          </cell>
          <cell r="M43" t="str">
            <v>Operationnel</v>
          </cell>
        </row>
        <row r="44">
          <cell r="B44" t="str">
            <v>LIT_287</v>
          </cell>
          <cell r="M44" t="str">
            <v>Operationnel</v>
          </cell>
        </row>
        <row r="45">
          <cell r="B45" t="str">
            <v>SUO_054</v>
          </cell>
          <cell r="M45" t="str">
            <v>operationnel</v>
          </cell>
        </row>
        <row r="46">
          <cell r="B46" t="str">
            <v>CTR_598</v>
          </cell>
          <cell r="M46" t="str">
            <v>Operationnel</v>
          </cell>
        </row>
        <row r="47">
          <cell r="B47" t="str">
            <v>CTR_776</v>
          </cell>
          <cell r="M47" t="str">
            <v>Operationnel</v>
          </cell>
        </row>
        <row r="48">
          <cell r="B48" t="str">
            <v>NRD_110</v>
          </cell>
          <cell r="M48" t="str">
            <v>EXCLU</v>
          </cell>
        </row>
        <row r="49">
          <cell r="B49" t="str">
            <v>LIT_554</v>
          </cell>
          <cell r="M49" t="str">
            <v>Operationnel</v>
          </cell>
        </row>
        <row r="50">
          <cell r="B50" t="str">
            <v>LIT_154</v>
          </cell>
          <cell r="M50" t="str">
            <v>Operationnel</v>
          </cell>
        </row>
        <row r="51">
          <cell r="B51" t="str">
            <v>CTR_040</v>
          </cell>
          <cell r="M51" t="str">
            <v>Operationnel</v>
          </cell>
        </row>
        <row r="52">
          <cell r="B52" t="str">
            <v>LIT_459</v>
          </cell>
          <cell r="M52" t="str">
            <v>Operationnel</v>
          </cell>
        </row>
        <row r="53">
          <cell r="B53" t="str">
            <v>LIT_050</v>
          </cell>
          <cell r="M53" t="str">
            <v>Operationnel</v>
          </cell>
        </row>
        <row r="54">
          <cell r="B54" t="str">
            <v>LIT_649</v>
          </cell>
          <cell r="M54" t="str">
            <v>Operationnel</v>
          </cell>
        </row>
        <row r="55">
          <cell r="B55" t="str">
            <v>LIT_379</v>
          </cell>
          <cell r="M55" t="str">
            <v>Operationnel</v>
          </cell>
        </row>
        <row r="56">
          <cell r="B56" t="str">
            <v>CTR_565</v>
          </cell>
          <cell r="M56" t="str">
            <v>Operationnel</v>
          </cell>
        </row>
        <row r="57">
          <cell r="B57" t="str">
            <v>SUO_214</v>
          </cell>
          <cell r="M57" t="str">
            <v>Insecurity</v>
          </cell>
        </row>
        <row r="58">
          <cell r="B58" t="str">
            <v>CTR_417</v>
          </cell>
          <cell r="M58" t="str">
            <v>Operationnel</v>
          </cell>
        </row>
        <row r="59">
          <cell r="B59" t="str">
            <v>CTR_943</v>
          </cell>
          <cell r="M59" t="str">
            <v>Operationnel</v>
          </cell>
        </row>
        <row r="60">
          <cell r="B60" t="str">
            <v>LIT_615</v>
          </cell>
          <cell r="M60" t="str">
            <v>Operationnel</v>
          </cell>
        </row>
        <row r="61">
          <cell r="B61" t="str">
            <v>NRO_234</v>
          </cell>
          <cell r="M61" t="str">
            <v>EXCLU</v>
          </cell>
        </row>
        <row r="62">
          <cell r="B62" t="str">
            <v>SUO_186</v>
          </cell>
          <cell r="M62" t="str">
            <v>Operationnel</v>
          </cell>
        </row>
        <row r="63">
          <cell r="B63" t="str">
            <v>EXN_160</v>
          </cell>
          <cell r="M63" t="str">
            <v>Insecurity</v>
          </cell>
        </row>
        <row r="64">
          <cell r="B64" t="str">
            <v>NRD_060</v>
          </cell>
          <cell r="M64" t="str">
            <v>Operationnel</v>
          </cell>
        </row>
        <row r="65">
          <cell r="B65" t="str">
            <v>LIT_667</v>
          </cell>
          <cell r="M65" t="str">
            <v>Operationnel</v>
          </cell>
        </row>
        <row r="66">
          <cell r="B66" t="str">
            <v>NRD_158</v>
          </cell>
          <cell r="M66" t="str">
            <v>Operationnel</v>
          </cell>
        </row>
        <row r="67">
          <cell r="B67" t="str">
            <v>CTR_170</v>
          </cell>
          <cell r="M67" t="str">
            <v>Operationnel</v>
          </cell>
        </row>
        <row r="68">
          <cell r="B68" t="str">
            <v>EXN_246</v>
          </cell>
          <cell r="M68" t="str">
            <v>Insecurity</v>
          </cell>
        </row>
        <row r="69">
          <cell r="B69" t="str">
            <v>CTR_657</v>
          </cell>
          <cell r="M69" t="str">
            <v>Operationnel</v>
          </cell>
        </row>
        <row r="70">
          <cell r="B70" t="str">
            <v>OST_165</v>
          </cell>
          <cell r="M70" t="str">
            <v>Operationnel</v>
          </cell>
        </row>
        <row r="71">
          <cell r="B71" t="str">
            <v>NRO_046</v>
          </cell>
          <cell r="M71" t="str">
            <v>Insecurity</v>
          </cell>
        </row>
        <row r="72">
          <cell r="B72" t="str">
            <v>SUO_236</v>
          </cell>
          <cell r="M72" t="str">
            <v>Operationnel</v>
          </cell>
        </row>
        <row r="73">
          <cell r="B73" t="str">
            <v>CTR_896</v>
          </cell>
          <cell r="M73" t="str">
            <v>EXCLU</v>
          </cell>
        </row>
        <row r="74">
          <cell r="B74" t="str">
            <v>NRO_229</v>
          </cell>
          <cell r="M74" t="str">
            <v>Operationnel</v>
          </cell>
        </row>
        <row r="75">
          <cell r="B75" t="str">
            <v>LIT_680</v>
          </cell>
          <cell r="M75" t="str">
            <v>Operationnel</v>
          </cell>
        </row>
        <row r="76">
          <cell r="B76" t="str">
            <v>LIT_274</v>
          </cell>
          <cell r="M76" t="str">
            <v>Operationnel</v>
          </cell>
        </row>
        <row r="77">
          <cell r="B77" t="str">
            <v>CTR_323</v>
          </cell>
          <cell r="M77" t="str">
            <v>Operationnel</v>
          </cell>
        </row>
        <row r="78">
          <cell r="B78" t="str">
            <v>CTR_824</v>
          </cell>
          <cell r="M78" t="str">
            <v>Operationnel</v>
          </cell>
        </row>
        <row r="79">
          <cell r="B79" t="str">
            <v>LIT_632</v>
          </cell>
          <cell r="M79" t="str">
            <v>Operationnel</v>
          </cell>
        </row>
        <row r="80">
          <cell r="B80" t="str">
            <v>CTR_633</v>
          </cell>
          <cell r="M80" t="str">
            <v>Operationnel</v>
          </cell>
        </row>
        <row r="81">
          <cell r="B81" t="str">
            <v>CTR_086</v>
          </cell>
          <cell r="M81" t="str">
            <v>Operationnel</v>
          </cell>
        </row>
        <row r="82">
          <cell r="B82" t="str">
            <v>CTR_049</v>
          </cell>
          <cell r="M82" t="str">
            <v>Operationnel</v>
          </cell>
        </row>
        <row r="83">
          <cell r="B83" t="str">
            <v>NRO_059</v>
          </cell>
          <cell r="M83" t="str">
            <v>Operationnel</v>
          </cell>
        </row>
        <row r="84">
          <cell r="B84" t="str">
            <v>LIT_780</v>
          </cell>
          <cell r="M84" t="str">
            <v>Operationnel</v>
          </cell>
        </row>
        <row r="85">
          <cell r="B85" t="str">
            <v>CTR_075</v>
          </cell>
          <cell r="M85" t="str">
            <v>Operationnel</v>
          </cell>
        </row>
        <row r="86">
          <cell r="B86" t="str">
            <v>CTR_197</v>
          </cell>
          <cell r="M86" t="str">
            <v>Operationnel</v>
          </cell>
        </row>
        <row r="87">
          <cell r="B87" t="str">
            <v>CTR_200</v>
          </cell>
          <cell r="M87" t="str">
            <v>Operationnel</v>
          </cell>
        </row>
        <row r="88">
          <cell r="B88" t="str">
            <v>CTR_002</v>
          </cell>
          <cell r="M88" t="str">
            <v>Operationnel</v>
          </cell>
        </row>
        <row r="89">
          <cell r="B89" t="str">
            <v>CTR_682</v>
          </cell>
          <cell r="M89" t="str">
            <v>Operationnel</v>
          </cell>
        </row>
        <row r="90">
          <cell r="B90" t="str">
            <v>CTR_566</v>
          </cell>
          <cell r="M90" t="str">
            <v>Operationnel</v>
          </cell>
        </row>
        <row r="91">
          <cell r="B91" t="str">
            <v>LIT_510</v>
          </cell>
          <cell r="M91" t="str">
            <v>Operationnel</v>
          </cell>
        </row>
        <row r="92">
          <cell r="B92" t="str">
            <v>EXN_133</v>
          </cell>
          <cell r="M92" t="str">
            <v>Insecurity</v>
          </cell>
        </row>
        <row r="93">
          <cell r="B93" t="str">
            <v>EXN_152</v>
          </cell>
          <cell r="M93" t="str">
            <v>Insecurity</v>
          </cell>
        </row>
        <row r="94">
          <cell r="B94" t="str">
            <v>NRO_073</v>
          </cell>
          <cell r="M94" t="str">
            <v>Insecurity</v>
          </cell>
        </row>
        <row r="95">
          <cell r="B95" t="str">
            <v>SUO_016</v>
          </cell>
          <cell r="M95" t="str">
            <v>EXCLU</v>
          </cell>
        </row>
        <row r="96">
          <cell r="B96" t="str">
            <v>NRO_085</v>
          </cell>
          <cell r="M96" t="str">
            <v>Insecurity</v>
          </cell>
        </row>
        <row r="97">
          <cell r="B97" t="str">
            <v>SUO_133</v>
          </cell>
          <cell r="M97" t="str">
            <v>Insecurity</v>
          </cell>
        </row>
        <row r="98">
          <cell r="B98" t="str">
            <v>EST_013</v>
          </cell>
          <cell r="M98" t="str">
            <v>Operationnel</v>
          </cell>
        </row>
        <row r="99">
          <cell r="B99" t="str">
            <v>CTR_093</v>
          </cell>
          <cell r="M99" t="str">
            <v>Operationnel</v>
          </cell>
        </row>
        <row r="100">
          <cell r="B100" t="str">
            <v>LIT_656</v>
          </cell>
          <cell r="M100" t="str">
            <v>Operationnel</v>
          </cell>
        </row>
        <row r="101">
          <cell r="B101" t="str">
            <v>NRD_134</v>
          </cell>
          <cell r="M101" t="str">
            <v>Operationnel</v>
          </cell>
        </row>
        <row r="102">
          <cell r="B102" t="str">
            <v>CTR_865</v>
          </cell>
          <cell r="M102" t="str">
            <v>Operationnel</v>
          </cell>
        </row>
        <row r="103">
          <cell r="B103" t="str">
            <v>LIT_712</v>
          </cell>
          <cell r="M103" t="str">
            <v>Operationnel</v>
          </cell>
        </row>
        <row r="104">
          <cell r="B104" t="str">
            <v>SUO_171</v>
          </cell>
          <cell r="M104" t="str">
            <v>Operationnel</v>
          </cell>
        </row>
        <row r="105">
          <cell r="B105" t="str">
            <v>LIT_658</v>
          </cell>
          <cell r="M105" t="str">
            <v>EXCLU</v>
          </cell>
        </row>
        <row r="106">
          <cell r="B106" t="str">
            <v>LIT_654</v>
          </cell>
          <cell r="M106" t="str">
            <v>Operationnel</v>
          </cell>
        </row>
        <row r="107">
          <cell r="B107" t="str">
            <v>LIT_850</v>
          </cell>
          <cell r="M107" t="str">
            <v>Operationnel</v>
          </cell>
        </row>
        <row r="108">
          <cell r="B108" t="str">
            <v>SUO_170</v>
          </cell>
          <cell r="M108" t="str">
            <v>Operationnel</v>
          </cell>
        </row>
        <row r="109">
          <cell r="B109" t="str">
            <v>LIT_083</v>
          </cell>
          <cell r="M109" t="str">
            <v>Operationnel</v>
          </cell>
        </row>
        <row r="110">
          <cell r="B110" t="str">
            <v>NRO_110</v>
          </cell>
          <cell r="M110" t="str">
            <v>Insecurity</v>
          </cell>
        </row>
        <row r="111">
          <cell r="B111" t="str">
            <v>LIT_248</v>
          </cell>
          <cell r="M111" t="str">
            <v>Operationnel</v>
          </cell>
        </row>
        <row r="112">
          <cell r="B112" t="str">
            <v>LIT_726</v>
          </cell>
          <cell r="M112" t="str">
            <v>Operationnel</v>
          </cell>
        </row>
        <row r="113">
          <cell r="B113" t="str">
            <v>CTR_447</v>
          </cell>
          <cell r="M113" t="str">
            <v>Operationnel</v>
          </cell>
        </row>
        <row r="114">
          <cell r="B114" t="str">
            <v>EXN_032</v>
          </cell>
          <cell r="M114" t="str">
            <v>Insecurity</v>
          </cell>
        </row>
        <row r="115">
          <cell r="B115" t="str">
            <v>EXN_274</v>
          </cell>
          <cell r="M115" t="str">
            <v>Insecurity</v>
          </cell>
        </row>
        <row r="116">
          <cell r="B116" t="str">
            <v>CTR_019</v>
          </cell>
          <cell r="M116" t="str">
            <v>Operationnel</v>
          </cell>
        </row>
        <row r="117">
          <cell r="B117" t="str">
            <v>SUD_050</v>
          </cell>
          <cell r="M117" t="str">
            <v>Operationnel</v>
          </cell>
        </row>
        <row r="118">
          <cell r="B118" t="str">
            <v>CTR_748</v>
          </cell>
          <cell r="M118" t="str">
            <v>Operationnel</v>
          </cell>
        </row>
        <row r="119">
          <cell r="B119" t="str">
            <v>CTR_917</v>
          </cell>
          <cell r="M119" t="str">
            <v>Operationnel</v>
          </cell>
        </row>
        <row r="120">
          <cell r="B120" t="str">
            <v>LIT_681</v>
          </cell>
          <cell r="M120" t="str">
            <v>Operationnel</v>
          </cell>
        </row>
        <row r="121">
          <cell r="B121" t="str">
            <v>LIT_677</v>
          </cell>
          <cell r="M121" t="str">
            <v>Operationnel</v>
          </cell>
        </row>
        <row r="122">
          <cell r="B122" t="str">
            <v>EXN_227</v>
          </cell>
          <cell r="M122" t="str">
            <v>EXCLU</v>
          </cell>
        </row>
        <row r="123">
          <cell r="B123" t="str">
            <v>CTR_262</v>
          </cell>
          <cell r="M123" t="str">
            <v>Operationnel</v>
          </cell>
        </row>
        <row r="124">
          <cell r="B124" t="str">
            <v>ADM_100</v>
          </cell>
          <cell r="M124" t="str">
            <v>Operationnel</v>
          </cell>
        </row>
        <row r="125">
          <cell r="B125" t="str">
            <v>LIT_638</v>
          </cell>
          <cell r="M125" t="str">
            <v>Operationnel</v>
          </cell>
        </row>
        <row r="126">
          <cell r="B126" t="str">
            <v>LIT_140</v>
          </cell>
          <cell r="M126" t="str">
            <v>Operationnel</v>
          </cell>
        </row>
        <row r="127">
          <cell r="B127" t="str">
            <v>NRD_146</v>
          </cell>
          <cell r="M127" t="str">
            <v>Operationnel</v>
          </cell>
        </row>
        <row r="128">
          <cell r="B128" t="str">
            <v>NRD_139</v>
          </cell>
          <cell r="M128" t="str">
            <v>Operationnel</v>
          </cell>
        </row>
        <row r="129">
          <cell r="B129" t="str">
            <v>NRD_140</v>
          </cell>
          <cell r="M129" t="str">
            <v>Operationnel</v>
          </cell>
        </row>
        <row r="130">
          <cell r="B130" t="str">
            <v>CTR_064</v>
          </cell>
          <cell r="M130" t="str">
            <v>Operationnel</v>
          </cell>
        </row>
        <row r="131">
          <cell r="B131" t="str">
            <v>EST_143</v>
          </cell>
          <cell r="M131" t="str">
            <v>Operationnel</v>
          </cell>
        </row>
        <row r="132">
          <cell r="B132" t="str">
            <v>EXN_100</v>
          </cell>
          <cell r="M132" t="str">
            <v>Insecurity</v>
          </cell>
        </row>
        <row r="133">
          <cell r="B133" t="str">
            <v>LIT_863</v>
          </cell>
          <cell r="M133" t="str">
            <v>Operationnel</v>
          </cell>
        </row>
        <row r="134">
          <cell r="B134" t="str">
            <v>CTR_469</v>
          </cell>
          <cell r="M134" t="str">
            <v>Operationnel</v>
          </cell>
        </row>
        <row r="135">
          <cell r="B135" t="str">
            <v>EST_211</v>
          </cell>
          <cell r="M135" t="str">
            <v>Operationnel</v>
          </cell>
        </row>
        <row r="136">
          <cell r="B136" t="str">
            <v>NRO_089</v>
          </cell>
          <cell r="M136" t="str">
            <v>Insecurity</v>
          </cell>
        </row>
        <row r="137">
          <cell r="B137" t="str">
            <v>EST_070</v>
          </cell>
          <cell r="M137" t="str">
            <v>Operationnel</v>
          </cell>
        </row>
        <row r="138">
          <cell r="B138" t="str">
            <v>EXN_212</v>
          </cell>
          <cell r="M138" t="str">
            <v>Operationnel</v>
          </cell>
        </row>
        <row r="139">
          <cell r="B139" t="str">
            <v>LIT_210</v>
          </cell>
          <cell r="M139" t="str">
            <v>Operationnel</v>
          </cell>
        </row>
        <row r="140">
          <cell r="B140" t="str">
            <v>NRD_101</v>
          </cell>
          <cell r="M140" t="str">
            <v>Operationnel</v>
          </cell>
        </row>
        <row r="141">
          <cell r="B141" t="str">
            <v>LIT_633</v>
          </cell>
          <cell r="M141" t="str">
            <v>Operationnel</v>
          </cell>
        </row>
        <row r="142">
          <cell r="B142" t="str">
            <v>NRD_174</v>
          </cell>
          <cell r="M142" t="str">
            <v>Operationnel</v>
          </cell>
        </row>
        <row r="143">
          <cell r="B143" t="str">
            <v>LIT_500</v>
          </cell>
          <cell r="M143" t="str">
            <v>Operationnel</v>
          </cell>
        </row>
        <row r="144">
          <cell r="B144" t="str">
            <v>EST_007</v>
          </cell>
          <cell r="M144" t="str">
            <v>Operationnel</v>
          </cell>
        </row>
        <row r="145">
          <cell r="B145" t="str">
            <v>LIT_378</v>
          </cell>
          <cell r="M145" t="str">
            <v>Operationnel</v>
          </cell>
        </row>
        <row r="146">
          <cell r="B146" t="str">
            <v>CTR_675</v>
          </cell>
          <cell r="M146" t="str">
            <v>Operationnel</v>
          </cell>
        </row>
        <row r="147">
          <cell r="B147" t="str">
            <v>NRD_076</v>
          </cell>
          <cell r="M147" t="str">
            <v>Operationnel</v>
          </cell>
        </row>
        <row r="148">
          <cell r="B148" t="str">
            <v>LIT_729</v>
          </cell>
          <cell r="M148" t="str">
            <v>Operationnel</v>
          </cell>
        </row>
        <row r="149">
          <cell r="B149" t="str">
            <v>OST_293</v>
          </cell>
          <cell r="M149" t="str">
            <v>Operationnel</v>
          </cell>
        </row>
        <row r="150">
          <cell r="B150" t="str">
            <v>LIT_756</v>
          </cell>
          <cell r="M150" t="str">
            <v>Operationnel</v>
          </cell>
        </row>
        <row r="151">
          <cell r="B151" t="str">
            <v>EXN_243</v>
          </cell>
          <cell r="M151" t="str">
            <v>Insecurity</v>
          </cell>
        </row>
        <row r="152">
          <cell r="B152" t="str">
            <v>CTR_442</v>
          </cell>
          <cell r="M152" t="str">
            <v>Operationnel</v>
          </cell>
        </row>
        <row r="153">
          <cell r="B153" t="str">
            <v>CTR_860</v>
          </cell>
          <cell r="M153" t="str">
            <v>Operationnel</v>
          </cell>
        </row>
        <row r="154">
          <cell r="B154" t="str">
            <v>OST_186</v>
          </cell>
          <cell r="M154" t="str">
            <v>Operationnel</v>
          </cell>
        </row>
        <row r="155">
          <cell r="B155" t="str">
            <v>OST_231</v>
          </cell>
          <cell r="M155" t="str">
            <v>Operationnel</v>
          </cell>
        </row>
        <row r="156">
          <cell r="B156" t="str">
            <v>LIT_753</v>
          </cell>
          <cell r="M156" t="str">
            <v>Operationnel</v>
          </cell>
        </row>
        <row r="157">
          <cell r="B157" t="str">
            <v>LIT_791</v>
          </cell>
          <cell r="M157" t="str">
            <v>Operationnel</v>
          </cell>
        </row>
        <row r="158">
          <cell r="B158" t="str">
            <v>LIT_732</v>
          </cell>
          <cell r="M158" t="str">
            <v>Operationnel</v>
          </cell>
        </row>
        <row r="159">
          <cell r="B159" t="str">
            <v>NRD_133</v>
          </cell>
          <cell r="M159" t="str">
            <v>Operationnel</v>
          </cell>
        </row>
        <row r="160">
          <cell r="B160" t="str">
            <v>OST_160</v>
          </cell>
          <cell r="M160" t="str">
            <v>Operationnel</v>
          </cell>
        </row>
        <row r="161">
          <cell r="B161" t="str">
            <v>NRD_149</v>
          </cell>
          <cell r="M161" t="str">
            <v>Operationnel</v>
          </cell>
        </row>
        <row r="162">
          <cell r="B162" t="str">
            <v>LIT_775</v>
          </cell>
          <cell r="M162" t="str">
            <v>Operationnel</v>
          </cell>
        </row>
        <row r="163">
          <cell r="B163" t="str">
            <v>LIT_771</v>
          </cell>
          <cell r="M163" t="str">
            <v>Operationnel</v>
          </cell>
        </row>
        <row r="164">
          <cell r="B164" t="str">
            <v>LIT_697</v>
          </cell>
          <cell r="M164" t="str">
            <v>Operationnel</v>
          </cell>
        </row>
        <row r="165">
          <cell r="B165" t="str">
            <v>NRD_266</v>
          </cell>
          <cell r="M165" t="str">
            <v>Operationnel</v>
          </cell>
        </row>
        <row r="166">
          <cell r="B166" t="str">
            <v>CTR_076</v>
          </cell>
          <cell r="M166" t="str">
            <v>Operationnel</v>
          </cell>
        </row>
        <row r="167">
          <cell r="B167" t="str">
            <v>LIT_695</v>
          </cell>
          <cell r="M167" t="str">
            <v>Operationnel</v>
          </cell>
        </row>
        <row r="168">
          <cell r="B168" t="str">
            <v>LIT_362</v>
          </cell>
          <cell r="M168" t="str">
            <v>Operationnel</v>
          </cell>
        </row>
        <row r="169">
          <cell r="B169" t="str">
            <v>OST_342</v>
          </cell>
          <cell r="M169" t="str">
            <v>EXCLU</v>
          </cell>
        </row>
        <row r="170">
          <cell r="B170" t="str">
            <v>NRO_222</v>
          </cell>
          <cell r="M170" t="str">
            <v>Operationnel</v>
          </cell>
        </row>
        <row r="171">
          <cell r="B171" t="str">
            <v>CTR_011</v>
          </cell>
          <cell r="M171" t="str">
            <v>Operationnel</v>
          </cell>
        </row>
        <row r="172">
          <cell r="B172" t="str">
            <v>OST_219</v>
          </cell>
          <cell r="M172" t="str">
            <v>Operationnel</v>
          </cell>
        </row>
        <row r="173">
          <cell r="B173" t="str">
            <v>CTR_723</v>
          </cell>
          <cell r="M173" t="str">
            <v>Operationnel</v>
          </cell>
        </row>
        <row r="174">
          <cell r="B174" t="str">
            <v>LIT_651</v>
          </cell>
          <cell r="M174" t="str">
            <v>Operationnel</v>
          </cell>
        </row>
        <row r="175">
          <cell r="B175" t="str">
            <v>EXN_202</v>
          </cell>
          <cell r="M175" t="str">
            <v>Insecurity</v>
          </cell>
        </row>
        <row r="176">
          <cell r="B176" t="str">
            <v>LIT_737</v>
          </cell>
          <cell r="M176" t="str">
            <v>Operationnel</v>
          </cell>
        </row>
        <row r="177">
          <cell r="B177" t="str">
            <v>SUD_163</v>
          </cell>
          <cell r="M177" t="str">
            <v>EXCLU</v>
          </cell>
        </row>
        <row r="178">
          <cell r="B178" t="str">
            <v>LIT_598</v>
          </cell>
          <cell r="M178" t="str">
            <v>Operationnel</v>
          </cell>
        </row>
        <row r="179">
          <cell r="B179" t="str">
            <v>CTR_722</v>
          </cell>
          <cell r="M179" t="str">
            <v>EXCLU</v>
          </cell>
        </row>
        <row r="180">
          <cell r="B180" t="str">
            <v>SUD_003</v>
          </cell>
          <cell r="M180" t="str">
            <v>Operationnel</v>
          </cell>
        </row>
        <row r="181">
          <cell r="B181" t="str">
            <v>EST_115</v>
          </cell>
          <cell r="M181" t="str">
            <v>Operationnel</v>
          </cell>
        </row>
        <row r="182">
          <cell r="B182" t="str">
            <v>LIT_485</v>
          </cell>
          <cell r="M182" t="str">
            <v>Operationnel</v>
          </cell>
        </row>
        <row r="183">
          <cell r="B183" t="str">
            <v>EST_127</v>
          </cell>
          <cell r="M183" t="str">
            <v>Operationnel</v>
          </cell>
        </row>
        <row r="184">
          <cell r="B184" t="str">
            <v>ADM_141</v>
          </cell>
          <cell r="M184" t="str">
            <v>Operationnel</v>
          </cell>
        </row>
        <row r="185">
          <cell r="B185" t="str">
            <v>SUD_161</v>
          </cell>
          <cell r="M185" t="str">
            <v>Operationnel</v>
          </cell>
        </row>
        <row r="186">
          <cell r="B186" t="str">
            <v>EXN_172</v>
          </cell>
          <cell r="M186" t="str">
            <v>Insecurity</v>
          </cell>
        </row>
        <row r="187">
          <cell r="B187" t="str">
            <v>SUO_015</v>
          </cell>
          <cell r="M187" t="str">
            <v>EXCLU</v>
          </cell>
        </row>
        <row r="188">
          <cell r="B188" t="str">
            <v>CTR_594</v>
          </cell>
          <cell r="M188" t="str">
            <v>Operationnel</v>
          </cell>
        </row>
        <row r="189">
          <cell r="B189" t="str">
            <v>NRO_140</v>
          </cell>
          <cell r="M189" t="str">
            <v>Insecurity</v>
          </cell>
        </row>
        <row r="190">
          <cell r="B190" t="str">
            <v>OST_297</v>
          </cell>
          <cell r="M190" t="str">
            <v>Operationnel</v>
          </cell>
        </row>
        <row r="191">
          <cell r="B191" t="str">
            <v>EST_131</v>
          </cell>
          <cell r="M191" t="str">
            <v>Operationnel</v>
          </cell>
        </row>
        <row r="192">
          <cell r="B192" t="str">
            <v>CTR_717</v>
          </cell>
          <cell r="M192" t="str">
            <v>Operationnel</v>
          </cell>
        </row>
        <row r="193">
          <cell r="B193" t="str">
            <v>SUD_093</v>
          </cell>
          <cell r="M193" t="str">
            <v>Operationnel</v>
          </cell>
        </row>
        <row r="194">
          <cell r="B194" t="str">
            <v>SUD_260</v>
          </cell>
          <cell r="M194" t="str">
            <v>Operationnel</v>
          </cell>
        </row>
        <row r="195">
          <cell r="B195" t="str">
            <v>EXN_208</v>
          </cell>
          <cell r="M195" t="str">
            <v>Insecurity</v>
          </cell>
        </row>
        <row r="196">
          <cell r="B196" t="str">
            <v>LIT_647</v>
          </cell>
          <cell r="M196" t="str">
            <v>Operationnel</v>
          </cell>
        </row>
        <row r="197">
          <cell r="B197" t="str">
            <v>ADM_008</v>
          </cell>
          <cell r="M197" t="str">
            <v>Operationnel</v>
          </cell>
        </row>
        <row r="198">
          <cell r="B198" t="str">
            <v>EXN_043</v>
          </cell>
          <cell r="M198" t="str">
            <v>Insecurity</v>
          </cell>
        </row>
        <row r="199">
          <cell r="B199" t="str">
            <v>NRD_040</v>
          </cell>
          <cell r="M199" t="str">
            <v>Operationnel</v>
          </cell>
        </row>
        <row r="200">
          <cell r="B200" t="str">
            <v>CTR_842</v>
          </cell>
          <cell r="M200" t="str">
            <v>Operationnel</v>
          </cell>
        </row>
        <row r="201">
          <cell r="B201" t="str">
            <v>LIT_741</v>
          </cell>
          <cell r="M201" t="str">
            <v>Operationnel</v>
          </cell>
        </row>
        <row r="202">
          <cell r="B202" t="str">
            <v>LIT_141</v>
          </cell>
          <cell r="M202" t="str">
            <v>Operationnel</v>
          </cell>
        </row>
        <row r="203">
          <cell r="B203" t="str">
            <v>LIT_620</v>
          </cell>
          <cell r="M203" t="str">
            <v>Operationnel</v>
          </cell>
        </row>
        <row r="204">
          <cell r="B204" t="str">
            <v>SUD_052</v>
          </cell>
          <cell r="M204" t="str">
            <v>Operationnel</v>
          </cell>
        </row>
        <row r="205">
          <cell r="B205" t="str">
            <v>CTR_133</v>
          </cell>
          <cell r="M205" t="str">
            <v>Operationnel</v>
          </cell>
        </row>
        <row r="206">
          <cell r="B206" t="str">
            <v>NRD_117</v>
          </cell>
          <cell r="M206" t="str">
            <v>Operationnel</v>
          </cell>
        </row>
        <row r="207">
          <cell r="B207" t="str">
            <v>EST_015</v>
          </cell>
          <cell r="M207" t="str">
            <v>Operationnel</v>
          </cell>
        </row>
        <row r="208">
          <cell r="B208" t="str">
            <v>EST_010</v>
          </cell>
          <cell r="M208" t="str">
            <v>Operationnel</v>
          </cell>
        </row>
        <row r="209">
          <cell r="B209" t="str">
            <v>EST_076</v>
          </cell>
          <cell r="M209" t="str">
            <v>Operationnel</v>
          </cell>
        </row>
        <row r="210">
          <cell r="B210" t="str">
            <v>EXN_054</v>
          </cell>
          <cell r="M210" t="str">
            <v>Operationnel</v>
          </cell>
        </row>
        <row r="211">
          <cell r="B211" t="str">
            <v>LIT_123</v>
          </cell>
          <cell r="M211" t="str">
            <v>Operationnel</v>
          </cell>
        </row>
        <row r="212">
          <cell r="B212" t="str">
            <v>EXN_134</v>
          </cell>
          <cell r="M212" t="str">
            <v>Insecurity</v>
          </cell>
        </row>
        <row r="213">
          <cell r="B213" t="str">
            <v>EXN_238</v>
          </cell>
          <cell r="M213" t="str">
            <v>Insecurity</v>
          </cell>
        </row>
        <row r="214">
          <cell r="B214" t="str">
            <v>NRO_117</v>
          </cell>
          <cell r="M214" t="str">
            <v>Operationnel</v>
          </cell>
        </row>
        <row r="215">
          <cell r="B215" t="str">
            <v>NRD_166</v>
          </cell>
          <cell r="M215" t="str">
            <v>Operationnel</v>
          </cell>
        </row>
        <row r="216">
          <cell r="B216" t="str">
            <v>ADM_164</v>
          </cell>
          <cell r="M216" t="str">
            <v>Operationnel</v>
          </cell>
        </row>
        <row r="217">
          <cell r="B217" t="str">
            <v>LIT_739</v>
          </cell>
          <cell r="M217" t="str">
            <v>Operationnel</v>
          </cell>
        </row>
        <row r="218">
          <cell r="B218" t="str">
            <v>LIT_718</v>
          </cell>
          <cell r="M218" t="str">
            <v>Operationnel</v>
          </cell>
        </row>
        <row r="219">
          <cell r="B219" t="str">
            <v>EXN_258</v>
          </cell>
          <cell r="M219" t="str">
            <v>Insecurity</v>
          </cell>
        </row>
        <row r="220">
          <cell r="B220" t="str">
            <v>EXN_106</v>
          </cell>
          <cell r="M220" t="str">
            <v>Insecurity</v>
          </cell>
        </row>
        <row r="221">
          <cell r="B221" t="str">
            <v>EXN_017</v>
          </cell>
          <cell r="M221" t="str">
            <v>Insecurity</v>
          </cell>
        </row>
        <row r="222">
          <cell r="B222" t="str">
            <v>LIT_827</v>
          </cell>
          <cell r="M222" t="str">
            <v>Operationnel</v>
          </cell>
        </row>
        <row r="223">
          <cell r="B223" t="str">
            <v>CTR_128</v>
          </cell>
          <cell r="M223" t="str">
            <v>Operationnel</v>
          </cell>
        </row>
        <row r="224">
          <cell r="B224" t="str">
            <v>NRO_090</v>
          </cell>
          <cell r="M224" t="str">
            <v>Insecurity</v>
          </cell>
        </row>
        <row r="225">
          <cell r="B225" t="str">
            <v>CTR_729</v>
          </cell>
          <cell r="M225" t="str">
            <v>Operationnel</v>
          </cell>
        </row>
        <row r="226">
          <cell r="B226" t="str">
            <v>LIT_825</v>
          </cell>
          <cell r="M226" t="str">
            <v>Operationnel</v>
          </cell>
        </row>
        <row r="227">
          <cell r="B227" t="str">
            <v>EXN_235</v>
          </cell>
          <cell r="M227" t="str">
            <v>Operationnel</v>
          </cell>
        </row>
        <row r="228">
          <cell r="B228" t="str">
            <v>NRD_183</v>
          </cell>
          <cell r="M228" t="str">
            <v>Operationnel</v>
          </cell>
        </row>
        <row r="229">
          <cell r="B229" t="str">
            <v>LIT_185</v>
          </cell>
          <cell r="M229" t="str">
            <v>Operationnel</v>
          </cell>
        </row>
        <row r="230">
          <cell r="B230" t="str">
            <v>LIT_364</v>
          </cell>
          <cell r="M230" t="str">
            <v>Operationnel</v>
          </cell>
        </row>
        <row r="231">
          <cell r="B231" t="str">
            <v>NRD_132</v>
          </cell>
          <cell r="M231" t="str">
            <v>Operationnel</v>
          </cell>
        </row>
        <row r="232">
          <cell r="B232" t="str">
            <v>ADM_128</v>
          </cell>
          <cell r="M232" t="str">
            <v>Operationnel</v>
          </cell>
        </row>
        <row r="233">
          <cell r="B233" t="str">
            <v>LIT_367</v>
          </cell>
          <cell r="M233" t="str">
            <v>Operationnel</v>
          </cell>
        </row>
        <row r="234">
          <cell r="B234" t="str">
            <v>ADM_111</v>
          </cell>
          <cell r="M234" t="str">
            <v>Operationnel</v>
          </cell>
        </row>
        <row r="235">
          <cell r="B235" t="str">
            <v>NRO_002</v>
          </cell>
          <cell r="M235" t="str">
            <v>Operationnel</v>
          </cell>
        </row>
        <row r="236">
          <cell r="B236" t="str">
            <v>EXN_125</v>
          </cell>
          <cell r="M236" t="str">
            <v>Insecurity</v>
          </cell>
        </row>
        <row r="237">
          <cell r="B237" t="str">
            <v>LIT_091</v>
          </cell>
          <cell r="M237" t="str">
            <v>Operationnel</v>
          </cell>
        </row>
        <row r="238">
          <cell r="B238" t="str">
            <v>LIT_451</v>
          </cell>
          <cell r="M238" t="str">
            <v>Operationnel</v>
          </cell>
        </row>
        <row r="239">
          <cell r="B239" t="str">
            <v>LIT_186</v>
          </cell>
          <cell r="M239" t="str">
            <v>Operationnel</v>
          </cell>
        </row>
        <row r="240">
          <cell r="B240" t="str">
            <v>OST_227</v>
          </cell>
          <cell r="M240" t="str">
            <v>Operationnel</v>
          </cell>
        </row>
        <row r="241">
          <cell r="B241" t="str">
            <v>EST_080</v>
          </cell>
          <cell r="M241" t="str">
            <v>Operationnel</v>
          </cell>
        </row>
        <row r="242">
          <cell r="B242" t="str">
            <v>LIT_490</v>
          </cell>
          <cell r="M242" t="str">
            <v>Operationnel</v>
          </cell>
        </row>
        <row r="243">
          <cell r="B243" t="str">
            <v>EST_203</v>
          </cell>
          <cell r="M243" t="str">
            <v>Operationnel</v>
          </cell>
        </row>
        <row r="244">
          <cell r="B244" t="str">
            <v>EST_107</v>
          </cell>
          <cell r="M244" t="str">
            <v>Operationnel</v>
          </cell>
        </row>
        <row r="245">
          <cell r="B245" t="str">
            <v>NRD_141</v>
          </cell>
          <cell r="M245" t="str">
            <v>Operationnel</v>
          </cell>
        </row>
        <row r="246">
          <cell r="B246" t="str">
            <v>EXN_142</v>
          </cell>
          <cell r="M246" t="str">
            <v>Insecurity</v>
          </cell>
        </row>
        <row r="247">
          <cell r="B247" t="str">
            <v>NRO_012</v>
          </cell>
          <cell r="M247" t="str">
            <v>Insecurity</v>
          </cell>
        </row>
        <row r="248">
          <cell r="B248" t="str">
            <v>LIT_127</v>
          </cell>
          <cell r="M248" t="str">
            <v>Operationnel</v>
          </cell>
        </row>
        <row r="249">
          <cell r="B249" t="str">
            <v>EST_156</v>
          </cell>
          <cell r="M249" t="str">
            <v>Operationnel</v>
          </cell>
        </row>
        <row r="250">
          <cell r="B250" t="str">
            <v>NRO_091</v>
          </cell>
          <cell r="M250" t="str">
            <v>Insecurity</v>
          </cell>
        </row>
        <row r="251">
          <cell r="B251" t="str">
            <v>CTR_125</v>
          </cell>
          <cell r="M251" t="str">
            <v>Operationnel</v>
          </cell>
        </row>
        <row r="252">
          <cell r="B252" t="str">
            <v>CTR_794</v>
          </cell>
          <cell r="M252" t="str">
            <v>Operationnel</v>
          </cell>
        </row>
        <row r="253">
          <cell r="B253" t="str">
            <v>LIT_662</v>
          </cell>
          <cell r="M253" t="str">
            <v>Operationnel</v>
          </cell>
        </row>
        <row r="254">
          <cell r="B254" t="str">
            <v>OST_102</v>
          </cell>
          <cell r="M254" t="str">
            <v>Operationnel</v>
          </cell>
        </row>
        <row r="255">
          <cell r="B255" t="str">
            <v>LIT_130</v>
          </cell>
          <cell r="M255" t="str">
            <v>Operationnel</v>
          </cell>
        </row>
        <row r="256">
          <cell r="B256" t="str">
            <v>CTR_868</v>
          </cell>
          <cell r="M256" t="str">
            <v>Operationnel</v>
          </cell>
        </row>
        <row r="257">
          <cell r="B257" t="str">
            <v>EXN_226</v>
          </cell>
          <cell r="M257" t="str">
            <v>Insecurity</v>
          </cell>
        </row>
        <row r="258">
          <cell r="B258" t="str">
            <v>SUO_238</v>
          </cell>
          <cell r="M258" t="str">
            <v>Operationnel</v>
          </cell>
        </row>
        <row r="259">
          <cell r="B259" t="str">
            <v>SUO_218</v>
          </cell>
          <cell r="M259" t="str">
            <v>Operationnel</v>
          </cell>
        </row>
        <row r="260">
          <cell r="B260" t="str">
            <v>EXN_194</v>
          </cell>
          <cell r="M260" t="str">
            <v>Insecurity</v>
          </cell>
        </row>
        <row r="261">
          <cell r="B261" t="str">
            <v>CTR_255</v>
          </cell>
          <cell r="M261" t="str">
            <v>Operationnel</v>
          </cell>
        </row>
        <row r="262">
          <cell r="B262" t="str">
            <v>SUO_210</v>
          </cell>
          <cell r="M262" t="str">
            <v>Insecurity</v>
          </cell>
        </row>
        <row r="263">
          <cell r="B263" t="str">
            <v>SUO_013</v>
          </cell>
          <cell r="M263" t="str">
            <v>Insecurity</v>
          </cell>
        </row>
        <row r="264">
          <cell r="B264" t="str">
            <v>CTR_535</v>
          </cell>
          <cell r="M264" t="str">
            <v>Operationnel</v>
          </cell>
        </row>
        <row r="265">
          <cell r="B265" t="str">
            <v>EST_108</v>
          </cell>
          <cell r="M265" t="str">
            <v>Operationnel</v>
          </cell>
        </row>
        <row r="266">
          <cell r="B266" t="str">
            <v>NRO_064</v>
          </cell>
          <cell r="M266" t="str">
            <v>Operationnel</v>
          </cell>
        </row>
        <row r="267">
          <cell r="B267" t="str">
            <v>LIT_450</v>
          </cell>
          <cell r="M267" t="str">
            <v>Operationnel</v>
          </cell>
        </row>
        <row r="268">
          <cell r="B268" t="str">
            <v>EXN_168</v>
          </cell>
          <cell r="M268" t="str">
            <v>Insecurity</v>
          </cell>
        </row>
        <row r="269">
          <cell r="B269" t="str">
            <v>CTR_090</v>
          </cell>
          <cell r="M269" t="str">
            <v>Operationnel</v>
          </cell>
        </row>
        <row r="270">
          <cell r="B270" t="str">
            <v>EST_088</v>
          </cell>
          <cell r="M270" t="str">
            <v>Operationnel</v>
          </cell>
        </row>
        <row r="271">
          <cell r="B271" t="str">
            <v>LIT_417</v>
          </cell>
          <cell r="M271" t="str">
            <v>Operationnel</v>
          </cell>
        </row>
        <row r="272">
          <cell r="B272" t="str">
            <v>CTR_560</v>
          </cell>
          <cell r="M272" t="str">
            <v>Operationnel</v>
          </cell>
        </row>
        <row r="273">
          <cell r="B273" t="str">
            <v>LIT_217</v>
          </cell>
          <cell r="M273" t="str">
            <v>Operationnel</v>
          </cell>
        </row>
        <row r="274">
          <cell r="B274" t="str">
            <v>LIT_116</v>
          </cell>
          <cell r="M274" t="str">
            <v>Operationnel</v>
          </cell>
        </row>
        <row r="275">
          <cell r="B275" t="str">
            <v>CTR_321</v>
          </cell>
          <cell r="M275" t="str">
            <v>Operationnel</v>
          </cell>
        </row>
        <row r="276">
          <cell r="B276" t="str">
            <v>LIT_489</v>
          </cell>
          <cell r="M276" t="str">
            <v>Operationnel</v>
          </cell>
        </row>
        <row r="277">
          <cell r="B277" t="str">
            <v>EXN_086</v>
          </cell>
          <cell r="M277" t="str">
            <v>Operationnel</v>
          </cell>
        </row>
        <row r="278">
          <cell r="B278" t="str">
            <v>NRO_013</v>
          </cell>
          <cell r="M278" t="str">
            <v>Insecurity</v>
          </cell>
        </row>
        <row r="279">
          <cell r="B279" t="str">
            <v>LIT_121</v>
          </cell>
          <cell r="M279" t="str">
            <v>Operationnel</v>
          </cell>
        </row>
        <row r="280">
          <cell r="B280" t="str">
            <v>LIT_341</v>
          </cell>
          <cell r="M280" t="str">
            <v>Operationnel</v>
          </cell>
        </row>
        <row r="281">
          <cell r="B281" t="str">
            <v>CTR_935</v>
          </cell>
          <cell r="M281" t="str">
            <v>Operationnel</v>
          </cell>
        </row>
        <row r="282">
          <cell r="B282" t="str">
            <v>SUO_100</v>
          </cell>
          <cell r="M282" t="str">
            <v>Insecurity</v>
          </cell>
        </row>
        <row r="283">
          <cell r="B283" t="str">
            <v>CTR_712</v>
          </cell>
          <cell r="M283" t="str">
            <v>Operationnel</v>
          </cell>
        </row>
        <row r="284">
          <cell r="B284" t="str">
            <v>CTR_249</v>
          </cell>
          <cell r="M284" t="str">
            <v>Operationnel</v>
          </cell>
        </row>
        <row r="285">
          <cell r="B285" t="str">
            <v>OST_125</v>
          </cell>
          <cell r="M285" t="str">
            <v>Operationnel</v>
          </cell>
        </row>
        <row r="286">
          <cell r="B286" t="str">
            <v>LIT_766</v>
          </cell>
          <cell r="M286" t="str">
            <v>Operationnel</v>
          </cell>
        </row>
        <row r="287">
          <cell r="B287" t="str">
            <v>CTR_097</v>
          </cell>
          <cell r="M287" t="str">
            <v>Operationnel</v>
          </cell>
        </row>
        <row r="288">
          <cell r="B288" t="str">
            <v>CTR_333</v>
          </cell>
          <cell r="M288" t="str">
            <v>Operationnel</v>
          </cell>
        </row>
        <row r="289">
          <cell r="B289" t="str">
            <v>CTR_157</v>
          </cell>
          <cell r="M289" t="str">
            <v>Operationnel</v>
          </cell>
        </row>
        <row r="290">
          <cell r="B290" t="str">
            <v>EST_152</v>
          </cell>
          <cell r="M290" t="str">
            <v>Operationnel</v>
          </cell>
        </row>
        <row r="291">
          <cell r="B291" t="str">
            <v>NRD_138</v>
          </cell>
          <cell r="M291" t="str">
            <v>Operationnel</v>
          </cell>
        </row>
        <row r="292">
          <cell r="B292" t="str">
            <v>CTR_466</v>
          </cell>
          <cell r="M292" t="str">
            <v>Operationnel</v>
          </cell>
        </row>
        <row r="293">
          <cell r="B293" t="str">
            <v>CTR_632</v>
          </cell>
          <cell r="M293" t="str">
            <v>Operationnel</v>
          </cell>
        </row>
        <row r="294">
          <cell r="B294" t="str">
            <v>EST_124</v>
          </cell>
          <cell r="M294" t="str">
            <v>Operationnel</v>
          </cell>
        </row>
        <row r="295">
          <cell r="B295" t="str">
            <v>CTR_579</v>
          </cell>
          <cell r="M295" t="str">
            <v>Operationnel</v>
          </cell>
        </row>
        <row r="296">
          <cell r="B296" t="str">
            <v>LIT_585</v>
          </cell>
          <cell r="M296" t="str">
            <v>Operationnel</v>
          </cell>
        </row>
        <row r="297">
          <cell r="B297" t="str">
            <v>CTR_746</v>
          </cell>
          <cell r="M297" t="str">
            <v>Operationnel</v>
          </cell>
        </row>
        <row r="298">
          <cell r="B298" t="str">
            <v>NRD_143</v>
          </cell>
          <cell r="M298" t="str">
            <v>Operationnel</v>
          </cell>
        </row>
        <row r="299">
          <cell r="B299" t="str">
            <v>CTR_524</v>
          </cell>
          <cell r="M299" t="str">
            <v>Operationnel</v>
          </cell>
        </row>
        <row r="300">
          <cell r="B300" t="str">
            <v>CTR_050</v>
          </cell>
          <cell r="M300" t="str">
            <v>Operationnel</v>
          </cell>
        </row>
        <row r="301">
          <cell r="B301" t="str">
            <v>CTR_242</v>
          </cell>
          <cell r="M301" t="str">
            <v>Operationnel</v>
          </cell>
        </row>
        <row r="302">
          <cell r="B302" t="str">
            <v>OST_042</v>
          </cell>
          <cell r="M302" t="str">
            <v>Operationnel</v>
          </cell>
        </row>
        <row r="303">
          <cell r="B303" t="str">
            <v>ADM_083</v>
          </cell>
          <cell r="M303" t="str">
            <v>Operationnel</v>
          </cell>
        </row>
        <row r="304">
          <cell r="B304" t="str">
            <v>OST_177</v>
          </cell>
          <cell r="M304" t="str">
            <v>Operationnel</v>
          </cell>
        </row>
        <row r="305">
          <cell r="B305" t="str">
            <v>CTR_522</v>
          </cell>
          <cell r="M305" t="str">
            <v>Operationnel</v>
          </cell>
        </row>
        <row r="306">
          <cell r="B306" t="str">
            <v>NRO_068</v>
          </cell>
          <cell r="M306" t="str">
            <v>Insecurity</v>
          </cell>
        </row>
        <row r="307">
          <cell r="B307" t="str">
            <v>CTR_784</v>
          </cell>
          <cell r="M307" t="str">
            <v>Operationnel</v>
          </cell>
        </row>
        <row r="308">
          <cell r="B308" t="str">
            <v>CTR_773</v>
          </cell>
          <cell r="M308" t="str">
            <v>Operationnel</v>
          </cell>
        </row>
        <row r="309">
          <cell r="B309" t="str">
            <v>EXN_084</v>
          </cell>
          <cell r="M309" t="str">
            <v>Operationnel</v>
          </cell>
        </row>
        <row r="310">
          <cell r="B310" t="str">
            <v>SUD_204</v>
          </cell>
          <cell r="M310" t="str">
            <v>Operationnel</v>
          </cell>
        </row>
        <row r="311">
          <cell r="B311" t="str">
            <v>EST_032</v>
          </cell>
          <cell r="M311" t="str">
            <v>Operationnel</v>
          </cell>
        </row>
        <row r="312">
          <cell r="B312" t="str">
            <v>EST_103</v>
          </cell>
          <cell r="M312" t="str">
            <v>Operationnel</v>
          </cell>
        </row>
        <row r="313">
          <cell r="B313" t="str">
            <v>EST_205</v>
          </cell>
          <cell r="M313" t="str">
            <v>Operationnel</v>
          </cell>
        </row>
        <row r="314">
          <cell r="B314" t="str">
            <v>SUO_030</v>
          </cell>
          <cell r="M314" t="str">
            <v>Insecurity</v>
          </cell>
        </row>
        <row r="315">
          <cell r="B315" t="str">
            <v>ADM_153</v>
          </cell>
          <cell r="M315" t="str">
            <v>Operationnel</v>
          </cell>
        </row>
        <row r="316">
          <cell r="B316" t="str">
            <v>ADM_157</v>
          </cell>
          <cell r="M316" t="str">
            <v>Operationnel</v>
          </cell>
        </row>
        <row r="317">
          <cell r="B317" t="str">
            <v>EST_112</v>
          </cell>
          <cell r="M317" t="str">
            <v>Operationnel</v>
          </cell>
        </row>
        <row r="318">
          <cell r="B318" t="str">
            <v>CTR_680</v>
          </cell>
          <cell r="M318" t="str">
            <v>Operationnel</v>
          </cell>
        </row>
        <row r="319">
          <cell r="B319" t="str">
            <v>CTR_246</v>
          </cell>
          <cell r="M319" t="str">
            <v>Operationnel</v>
          </cell>
        </row>
        <row r="320">
          <cell r="B320" t="str">
            <v>EXN_108</v>
          </cell>
          <cell r="M320" t="str">
            <v>Insecurity</v>
          </cell>
        </row>
        <row r="321">
          <cell r="B321" t="str">
            <v>LIT_245</v>
          </cell>
          <cell r="M321" t="str">
            <v>Operationnel</v>
          </cell>
        </row>
        <row r="322">
          <cell r="B322" t="str">
            <v>NRO_238</v>
          </cell>
          <cell r="M322" t="str">
            <v>Insecurity</v>
          </cell>
        </row>
        <row r="323">
          <cell r="B323" t="str">
            <v>EST_094</v>
          </cell>
          <cell r="M323" t="str">
            <v>Operationnel</v>
          </cell>
        </row>
        <row r="324">
          <cell r="B324" t="str">
            <v>SUD_066</v>
          </cell>
          <cell r="M324" t="str">
            <v>Operationnel</v>
          </cell>
        </row>
        <row r="325">
          <cell r="B325" t="str">
            <v>CTR_425</v>
          </cell>
          <cell r="M325" t="str">
            <v>Operationnel</v>
          </cell>
        </row>
        <row r="326">
          <cell r="B326" t="str">
            <v>ADM_158</v>
          </cell>
          <cell r="M326" t="str">
            <v>Operationnel</v>
          </cell>
        </row>
        <row r="327">
          <cell r="B327" t="str">
            <v>CTR_194</v>
          </cell>
          <cell r="M327" t="str">
            <v>Operationnel</v>
          </cell>
        </row>
        <row r="328">
          <cell r="B328" t="str">
            <v>NRO_044</v>
          </cell>
          <cell r="M328" t="str">
            <v>Insecurity</v>
          </cell>
        </row>
        <row r="329">
          <cell r="B329" t="str">
            <v>CTR_762</v>
          </cell>
          <cell r="M329" t="str">
            <v>exclu</v>
          </cell>
        </row>
        <row r="330">
          <cell r="B330" t="str">
            <v>EST_201</v>
          </cell>
          <cell r="M330" t="str">
            <v>Operationnel</v>
          </cell>
        </row>
        <row r="331">
          <cell r="B331" t="str">
            <v>CTR_322</v>
          </cell>
          <cell r="M331" t="str">
            <v>Operationnel</v>
          </cell>
        </row>
        <row r="332">
          <cell r="B332" t="str">
            <v>SUD_159</v>
          </cell>
          <cell r="M332" t="str">
            <v>Operationnel</v>
          </cell>
        </row>
        <row r="333">
          <cell r="B333" t="str">
            <v>CTR_020</v>
          </cell>
          <cell r="M333" t="str">
            <v>Operationnel</v>
          </cell>
        </row>
        <row r="334">
          <cell r="B334" t="str">
            <v>CTR_934</v>
          </cell>
          <cell r="M334" t="str">
            <v>Operationnel</v>
          </cell>
        </row>
        <row r="335">
          <cell r="B335" t="str">
            <v>CTR_728</v>
          </cell>
          <cell r="M335" t="str">
            <v>Operationnel</v>
          </cell>
        </row>
        <row r="336">
          <cell r="B336" t="str">
            <v>CTR_188</v>
          </cell>
          <cell r="M336" t="str">
            <v>Operationnel</v>
          </cell>
        </row>
        <row r="337">
          <cell r="B337" t="str">
            <v>SUD_205</v>
          </cell>
          <cell r="M337" t="str">
            <v>Operationnel</v>
          </cell>
        </row>
        <row r="338">
          <cell r="B338" t="str">
            <v>CTR_339</v>
          </cell>
          <cell r="M338" t="str">
            <v>Operationnel</v>
          </cell>
        </row>
        <row r="339">
          <cell r="B339" t="str">
            <v>CTR_372</v>
          </cell>
          <cell r="M339" t="str">
            <v>Operationnel</v>
          </cell>
        </row>
        <row r="340">
          <cell r="B340" t="str">
            <v>LIT_428</v>
          </cell>
          <cell r="M340" t="str">
            <v>Operationnel</v>
          </cell>
        </row>
        <row r="341">
          <cell r="B341" t="str">
            <v>EXN_096</v>
          </cell>
          <cell r="M341" t="str">
            <v>Insecurity</v>
          </cell>
        </row>
        <row r="342">
          <cell r="B342" t="str">
            <v>CTR_950</v>
          </cell>
          <cell r="M342" t="str">
            <v>Operationnel</v>
          </cell>
        </row>
        <row r="343">
          <cell r="B343" t="str">
            <v>NRD_186</v>
          </cell>
          <cell r="M343" t="str">
            <v>Operationnel</v>
          </cell>
        </row>
        <row r="344">
          <cell r="B344" t="str">
            <v>EXN_153</v>
          </cell>
          <cell r="M344" t="str">
            <v>Insecurity</v>
          </cell>
        </row>
        <row r="345">
          <cell r="B345" t="str">
            <v>ADM_149</v>
          </cell>
          <cell r="M345" t="str">
            <v>Operationnel</v>
          </cell>
        </row>
        <row r="346">
          <cell r="B346" t="str">
            <v>LIT_609</v>
          </cell>
          <cell r="M346" t="str">
            <v>Operationnel</v>
          </cell>
        </row>
        <row r="347">
          <cell r="B347" t="str">
            <v>SUD_090</v>
          </cell>
          <cell r="M347" t="str">
            <v>Operationnel</v>
          </cell>
        </row>
        <row r="348">
          <cell r="B348" t="str">
            <v>ADM_112</v>
          </cell>
          <cell r="M348" t="str">
            <v>Operationnel</v>
          </cell>
        </row>
        <row r="349">
          <cell r="B349" t="str">
            <v>CTR_401</v>
          </cell>
          <cell r="M349" t="str">
            <v>Operationnel</v>
          </cell>
        </row>
        <row r="350">
          <cell r="B350" t="str">
            <v>OST_175</v>
          </cell>
          <cell r="M350" t="str">
            <v>Operationnel</v>
          </cell>
        </row>
        <row r="351">
          <cell r="B351" t="str">
            <v>CTR_540</v>
          </cell>
          <cell r="M351" t="str">
            <v>Operationnel</v>
          </cell>
        </row>
        <row r="352">
          <cell r="B352" t="str">
            <v>CTR_470</v>
          </cell>
          <cell r="M352" t="str">
            <v>Operationnel</v>
          </cell>
        </row>
        <row r="353">
          <cell r="B353" t="str">
            <v>CTR_548</v>
          </cell>
          <cell r="M353" t="str">
            <v>Operationnel</v>
          </cell>
        </row>
        <row r="354">
          <cell r="B354" t="str">
            <v>CTR_124</v>
          </cell>
          <cell r="M354" t="str">
            <v>Operationnel</v>
          </cell>
        </row>
        <row r="355">
          <cell r="B355" t="str">
            <v>CTR_016</v>
          </cell>
          <cell r="M355" t="str">
            <v>Operationnel</v>
          </cell>
        </row>
        <row r="356">
          <cell r="B356" t="str">
            <v>CTR_837</v>
          </cell>
          <cell r="M356" t="str">
            <v>Operationnel</v>
          </cell>
        </row>
        <row r="357">
          <cell r="B357" t="str">
            <v>CTR_1055</v>
          </cell>
          <cell r="M357" t="str">
            <v>Operationnel</v>
          </cell>
        </row>
        <row r="358">
          <cell r="B358" t="str">
            <v>CTR_307</v>
          </cell>
          <cell r="M358" t="str">
            <v>Operationnel</v>
          </cell>
        </row>
        <row r="359">
          <cell r="B359" t="str">
            <v>EXN_144</v>
          </cell>
          <cell r="M359" t="str">
            <v>Insecurity</v>
          </cell>
        </row>
        <row r="360">
          <cell r="B360" t="str">
            <v>CTR_661</v>
          </cell>
          <cell r="M360" t="str">
            <v>Operationnel</v>
          </cell>
        </row>
        <row r="361">
          <cell r="B361" t="str">
            <v>ADM_130</v>
          </cell>
          <cell r="M361" t="str">
            <v>Operationnel</v>
          </cell>
        </row>
        <row r="362">
          <cell r="B362" t="str">
            <v>CTR_843</v>
          </cell>
          <cell r="M362" t="str">
            <v>Operationnel</v>
          </cell>
        </row>
        <row r="363">
          <cell r="B363" t="str">
            <v>CTR_726</v>
          </cell>
          <cell r="M363" t="str">
            <v>Operationnel</v>
          </cell>
        </row>
        <row r="364">
          <cell r="B364" t="str">
            <v>ADM_137</v>
          </cell>
          <cell r="M364" t="str">
            <v>Operationnel</v>
          </cell>
        </row>
        <row r="365">
          <cell r="B365" t="str">
            <v>NRO_066</v>
          </cell>
          <cell r="M365" t="str">
            <v>Operationnel</v>
          </cell>
        </row>
        <row r="366">
          <cell r="B366" t="str">
            <v>CTR_483</v>
          </cell>
          <cell r="M366" t="str">
            <v>Operationnel</v>
          </cell>
        </row>
        <row r="367">
          <cell r="B367" t="str">
            <v>CTR_593</v>
          </cell>
          <cell r="M367" t="str">
            <v>Operationnel</v>
          </cell>
        </row>
        <row r="368">
          <cell r="B368" t="str">
            <v>CTR_519</v>
          </cell>
          <cell r="M368" t="str">
            <v>Operationnel</v>
          </cell>
        </row>
        <row r="369">
          <cell r="B369" t="str">
            <v>CTR_747</v>
          </cell>
          <cell r="M369" t="str">
            <v>Operationnel</v>
          </cell>
        </row>
        <row r="370">
          <cell r="B370" t="str">
            <v>CTR_127</v>
          </cell>
          <cell r="M370" t="str">
            <v>Operationnel</v>
          </cell>
        </row>
        <row r="371">
          <cell r="B371" t="str">
            <v>EST_043</v>
          </cell>
          <cell r="M371" t="str">
            <v>Operationnel</v>
          </cell>
        </row>
        <row r="372">
          <cell r="B372" t="str">
            <v>CTR_721</v>
          </cell>
          <cell r="M372" t="str">
            <v>Operationnel</v>
          </cell>
        </row>
        <row r="373">
          <cell r="B373" t="str">
            <v>ADM_001</v>
          </cell>
          <cell r="M373" t="str">
            <v>Operationnel</v>
          </cell>
        </row>
        <row r="374">
          <cell r="B374" t="str">
            <v>EXN_368</v>
          </cell>
          <cell r="M374" t="str">
            <v>Operationnel</v>
          </cell>
        </row>
        <row r="375">
          <cell r="B375" t="str">
            <v>SUO_219</v>
          </cell>
          <cell r="M375" t="str">
            <v>Operationnel</v>
          </cell>
        </row>
        <row r="376">
          <cell r="B376" t="str">
            <v>CTR_276</v>
          </cell>
          <cell r="M376" t="str">
            <v>Operationnel</v>
          </cell>
        </row>
        <row r="377">
          <cell r="B377" t="str">
            <v>CTR_436</v>
          </cell>
          <cell r="M377" t="str">
            <v>EXCLU</v>
          </cell>
        </row>
        <row r="378">
          <cell r="B378" t="str">
            <v>CTR_652</v>
          </cell>
          <cell r="M378" t="str">
            <v>Operationnel</v>
          </cell>
        </row>
        <row r="379">
          <cell r="B379" t="str">
            <v>CTR_271</v>
          </cell>
          <cell r="M379" t="str">
            <v>Operationnel</v>
          </cell>
        </row>
        <row r="380">
          <cell r="B380" t="str">
            <v>CTR_336</v>
          </cell>
          <cell r="M380" t="str">
            <v>Operationnel</v>
          </cell>
        </row>
        <row r="381">
          <cell r="B381" t="str">
            <v>CTR_922</v>
          </cell>
          <cell r="M381" t="str">
            <v>Operationnel</v>
          </cell>
        </row>
        <row r="382">
          <cell r="B382" t="str">
            <v>CTR_104</v>
          </cell>
          <cell r="M382" t="str">
            <v>Operationnel</v>
          </cell>
        </row>
        <row r="383">
          <cell r="B383" t="str">
            <v>NRO_237</v>
          </cell>
          <cell r="M383" t="str">
            <v>Insecurity</v>
          </cell>
        </row>
        <row r="384">
          <cell r="B384" t="str">
            <v>EST_072</v>
          </cell>
          <cell r="M384" t="str">
            <v>Operationnel</v>
          </cell>
        </row>
        <row r="385">
          <cell r="B385" t="str">
            <v>EST_069</v>
          </cell>
          <cell r="M385" t="str">
            <v>Operationnel</v>
          </cell>
        </row>
        <row r="386">
          <cell r="B386" t="str">
            <v>CTR_567</v>
          </cell>
          <cell r="M386" t="str">
            <v>Operationnel</v>
          </cell>
        </row>
        <row r="387">
          <cell r="B387" t="str">
            <v>LIT_169</v>
          </cell>
          <cell r="M387" t="str">
            <v>Operationnel</v>
          </cell>
        </row>
        <row r="388">
          <cell r="B388" t="str">
            <v>EXN_071</v>
          </cell>
          <cell r="M388" t="str">
            <v>Operationnel</v>
          </cell>
        </row>
        <row r="389">
          <cell r="B389" t="str">
            <v>CTR_446</v>
          </cell>
          <cell r="M389" t="str">
            <v>Operationnel</v>
          </cell>
        </row>
        <row r="390">
          <cell r="B390" t="str">
            <v>CTR_595</v>
          </cell>
          <cell r="M390" t="str">
            <v>Operationnel</v>
          </cell>
        </row>
        <row r="391">
          <cell r="B391" t="str">
            <v>CTR_344</v>
          </cell>
          <cell r="M391" t="str">
            <v>Operationnel</v>
          </cell>
        </row>
        <row r="392">
          <cell r="B392" t="str">
            <v>CTR_640</v>
          </cell>
          <cell r="M392" t="str">
            <v>Operationnel</v>
          </cell>
        </row>
        <row r="393">
          <cell r="B393" t="str">
            <v>SUO_224</v>
          </cell>
          <cell r="M393" t="str">
            <v>Operationnel</v>
          </cell>
        </row>
        <row r="394">
          <cell r="B394" t="str">
            <v>SUO_197</v>
          </cell>
          <cell r="M394" t="str">
            <v>Insecurity</v>
          </cell>
        </row>
        <row r="395">
          <cell r="B395" t="str">
            <v>CTR_390</v>
          </cell>
          <cell r="M395" t="str">
            <v>Operationnel</v>
          </cell>
        </row>
        <row r="396">
          <cell r="B396" t="str">
            <v>CTR_576</v>
          </cell>
          <cell r="M396" t="str">
            <v>Operationnel</v>
          </cell>
        </row>
        <row r="397">
          <cell r="B397" t="str">
            <v>CTR_578</v>
          </cell>
          <cell r="M397" t="str">
            <v>Operationnel</v>
          </cell>
        </row>
        <row r="398">
          <cell r="B398" t="str">
            <v>EST_012</v>
          </cell>
          <cell r="M398" t="str">
            <v>Operationnel</v>
          </cell>
        </row>
        <row r="399">
          <cell r="B399" t="str">
            <v>EXN_117</v>
          </cell>
          <cell r="M399" t="str">
            <v>Operationnel</v>
          </cell>
        </row>
        <row r="400">
          <cell r="B400" t="str">
            <v>LIT_674</v>
          </cell>
          <cell r="M400" t="str">
            <v>Operationnel</v>
          </cell>
        </row>
        <row r="401">
          <cell r="B401" t="str">
            <v>CTR_484</v>
          </cell>
          <cell r="M401" t="str">
            <v>Operationnel</v>
          </cell>
        </row>
        <row r="402">
          <cell r="B402" t="str">
            <v>EST_051</v>
          </cell>
          <cell r="M402" t="str">
            <v>Operationnel</v>
          </cell>
        </row>
        <row r="403">
          <cell r="B403" t="str">
            <v>NRO_067</v>
          </cell>
          <cell r="M403" t="str">
            <v>Insecurity</v>
          </cell>
        </row>
        <row r="404">
          <cell r="B404" t="str">
            <v>CTR_269</v>
          </cell>
          <cell r="M404" t="str">
            <v>Operationnel</v>
          </cell>
        </row>
        <row r="405">
          <cell r="B405" t="str">
            <v>CTR_109</v>
          </cell>
          <cell r="M405" t="str">
            <v>Operationnel</v>
          </cell>
        </row>
        <row r="406">
          <cell r="B406" t="str">
            <v>SUO_222</v>
          </cell>
          <cell r="M406" t="str">
            <v>Operationnel</v>
          </cell>
        </row>
        <row r="407">
          <cell r="B407" t="str">
            <v>SUO_221</v>
          </cell>
          <cell r="M407" t="str">
            <v>Operationnel</v>
          </cell>
        </row>
        <row r="408">
          <cell r="B408" t="str">
            <v>CTR_161</v>
          </cell>
          <cell r="M408" t="str">
            <v>Operationnel</v>
          </cell>
        </row>
        <row r="409">
          <cell r="B409" t="str">
            <v>LIT_563</v>
          </cell>
          <cell r="M409" t="str">
            <v>Operationnel</v>
          </cell>
        </row>
        <row r="410">
          <cell r="B410" t="str">
            <v>LIT_164</v>
          </cell>
          <cell r="M410" t="str">
            <v>Operationnel</v>
          </cell>
        </row>
        <row r="411">
          <cell r="B411" t="str">
            <v>CTR_389</v>
          </cell>
          <cell r="M411" t="str">
            <v>Operationnel</v>
          </cell>
        </row>
        <row r="412">
          <cell r="B412" t="str">
            <v>CTR_035</v>
          </cell>
          <cell r="M412" t="str">
            <v>Operationnel</v>
          </cell>
        </row>
        <row r="413">
          <cell r="B413" t="str">
            <v>NRO_129</v>
          </cell>
          <cell r="M413" t="str">
            <v>Insecurity</v>
          </cell>
        </row>
        <row r="414">
          <cell r="B414" t="str">
            <v>CTR_129</v>
          </cell>
          <cell r="M414" t="str">
            <v>Operationnel</v>
          </cell>
        </row>
        <row r="415">
          <cell r="B415" t="str">
            <v>NRO_147</v>
          </cell>
          <cell r="M415" t="str">
            <v>Insecurity</v>
          </cell>
        </row>
        <row r="416">
          <cell r="B416" t="str">
            <v>OST_087</v>
          </cell>
          <cell r="M416" t="str">
            <v>Operationnel</v>
          </cell>
        </row>
        <row r="417">
          <cell r="B417" t="str">
            <v>CTR_947</v>
          </cell>
          <cell r="M417" t="str">
            <v>Operationnel</v>
          </cell>
        </row>
        <row r="418">
          <cell r="B418" t="str">
            <v>CTR_240</v>
          </cell>
          <cell r="M418" t="str">
            <v>Operationnel</v>
          </cell>
        </row>
        <row r="419">
          <cell r="B419" t="str">
            <v>EST_073</v>
          </cell>
          <cell r="M419" t="str">
            <v>Operationnel</v>
          </cell>
        </row>
        <row r="420">
          <cell r="B420" t="str">
            <v>CTR_761</v>
          </cell>
          <cell r="M420" t="str">
            <v>Operationnel</v>
          </cell>
        </row>
        <row r="421">
          <cell r="B421" t="str">
            <v>ADM_060</v>
          </cell>
          <cell r="M421" t="str">
            <v>Operationnel</v>
          </cell>
        </row>
        <row r="422">
          <cell r="B422" t="str">
            <v>CTR_552</v>
          </cell>
          <cell r="M422" t="str">
            <v>Operationnel</v>
          </cell>
        </row>
        <row r="423">
          <cell r="B423" t="str">
            <v>CTR_471</v>
          </cell>
          <cell r="M423" t="str">
            <v>Operationnel</v>
          </cell>
        </row>
        <row r="424">
          <cell r="B424" t="str">
            <v>EXN_008</v>
          </cell>
          <cell r="M424" t="str">
            <v>Insecurity</v>
          </cell>
        </row>
        <row r="425">
          <cell r="B425" t="str">
            <v>SUD_007</v>
          </cell>
          <cell r="M425" t="str">
            <v>Operationnel</v>
          </cell>
        </row>
        <row r="426">
          <cell r="B426" t="str">
            <v>LIT_212</v>
          </cell>
          <cell r="M426" t="str">
            <v>Operationnel</v>
          </cell>
        </row>
        <row r="427">
          <cell r="B427" t="str">
            <v>EST_018</v>
          </cell>
          <cell r="M427" t="str">
            <v>Operationnel</v>
          </cell>
        </row>
        <row r="428">
          <cell r="B428" t="str">
            <v>NRO_127</v>
          </cell>
          <cell r="M428" t="str">
            <v>Operationnel</v>
          </cell>
        </row>
        <row r="429">
          <cell r="B429" t="str">
            <v>EXN_143</v>
          </cell>
          <cell r="M429" t="str">
            <v>Operationnel</v>
          </cell>
        </row>
        <row r="430">
          <cell r="B430" t="str">
            <v>CTR_846</v>
          </cell>
          <cell r="M430" t="str">
            <v>Operationnel</v>
          </cell>
        </row>
        <row r="431">
          <cell r="B431" t="str">
            <v>ADM_180</v>
          </cell>
          <cell r="M431" t="str">
            <v>Operationnel</v>
          </cell>
        </row>
        <row r="432">
          <cell r="B432" t="str">
            <v>NRD_111</v>
          </cell>
          <cell r="M432" t="str">
            <v>Operationnel</v>
          </cell>
        </row>
        <row r="433">
          <cell r="B433" t="str">
            <v>CTR_520</v>
          </cell>
          <cell r="M433" t="str">
            <v>Operationnel</v>
          </cell>
        </row>
        <row r="434">
          <cell r="B434" t="str">
            <v>CTR_376</v>
          </cell>
          <cell r="M434" t="str">
            <v>Operationnel</v>
          </cell>
        </row>
        <row r="435">
          <cell r="B435" t="str">
            <v>LIT_524</v>
          </cell>
          <cell r="M435" t="str">
            <v>Operationnel</v>
          </cell>
        </row>
        <row r="436">
          <cell r="B436" t="str">
            <v>SUD_120</v>
          </cell>
          <cell r="M436" t="str">
            <v>Operationnel</v>
          </cell>
        </row>
        <row r="437">
          <cell r="B437" t="str">
            <v>CTR_583</v>
          </cell>
          <cell r="M437" t="str">
            <v>Operationnel</v>
          </cell>
        </row>
        <row r="438">
          <cell r="B438" t="str">
            <v>CTR_347</v>
          </cell>
          <cell r="M438" t="str">
            <v>Operationnel</v>
          </cell>
        </row>
        <row r="439">
          <cell r="B439" t="str">
            <v>CTR_212</v>
          </cell>
          <cell r="M439" t="str">
            <v>Operationnel</v>
          </cell>
        </row>
        <row r="440">
          <cell r="B440" t="str">
            <v>EXN_251</v>
          </cell>
          <cell r="M440" t="str">
            <v>Insecurity</v>
          </cell>
        </row>
        <row r="441">
          <cell r="B441" t="str">
            <v>NRO_023</v>
          </cell>
          <cell r="M441" t="str">
            <v>Insecurity</v>
          </cell>
        </row>
        <row r="442">
          <cell r="B442" t="str">
            <v>LIT_844</v>
          </cell>
          <cell r="M442" t="str">
            <v>Operationnel</v>
          </cell>
        </row>
        <row r="443">
          <cell r="B443" t="str">
            <v>LIT_851</v>
          </cell>
          <cell r="M443" t="str">
            <v>Operationnel</v>
          </cell>
        </row>
        <row r="444">
          <cell r="B444" t="str">
            <v>ADM_068</v>
          </cell>
          <cell r="M444" t="str">
            <v>Operationnel</v>
          </cell>
        </row>
        <row r="445">
          <cell r="B445" t="str">
            <v>OST_200</v>
          </cell>
          <cell r="M445" t="str">
            <v>Operationnel</v>
          </cell>
        </row>
        <row r="446">
          <cell r="B446" t="str">
            <v>NRD_059</v>
          </cell>
          <cell r="M446" t="str">
            <v>Operationnel</v>
          </cell>
        </row>
        <row r="447">
          <cell r="B447" t="str">
            <v>NRD_091</v>
          </cell>
          <cell r="M447" t="str">
            <v>Operationnel</v>
          </cell>
        </row>
        <row r="448">
          <cell r="B448" t="str">
            <v>CTR_310</v>
          </cell>
          <cell r="M448" t="str">
            <v>Operationnel</v>
          </cell>
        </row>
        <row r="449">
          <cell r="B449" t="str">
            <v>EXN_066</v>
          </cell>
          <cell r="M449" t="str">
            <v>Operationnel</v>
          </cell>
        </row>
        <row r="450">
          <cell r="B450" t="str">
            <v>CTR_270</v>
          </cell>
          <cell r="M450" t="str">
            <v>Operationnel</v>
          </cell>
        </row>
        <row r="451">
          <cell r="B451" t="str">
            <v>CTR_096</v>
          </cell>
          <cell r="M451" t="str">
            <v>Operationnel</v>
          </cell>
        </row>
        <row r="452">
          <cell r="B452" t="str">
            <v>LIT_685</v>
          </cell>
          <cell r="M452" t="str">
            <v>Operationnel</v>
          </cell>
        </row>
        <row r="453">
          <cell r="B453" t="str">
            <v>SUD_222</v>
          </cell>
          <cell r="M453" t="str">
            <v>Operationnel</v>
          </cell>
        </row>
        <row r="454">
          <cell r="B454" t="str">
            <v>ADM_021</v>
          </cell>
          <cell r="M454" t="str">
            <v>Operationnel</v>
          </cell>
        </row>
        <row r="455">
          <cell r="B455" t="str">
            <v>SUO_234</v>
          </cell>
          <cell r="M455" t="str">
            <v>Operationnel</v>
          </cell>
        </row>
        <row r="456">
          <cell r="B456" t="str">
            <v>CTR_558</v>
          </cell>
          <cell r="M456" t="str">
            <v>Operationnel</v>
          </cell>
        </row>
        <row r="457">
          <cell r="B457" t="str">
            <v>EXN_169</v>
          </cell>
          <cell r="M457" t="str">
            <v>Insecurity</v>
          </cell>
        </row>
        <row r="458">
          <cell r="B458" t="str">
            <v>ADM_122</v>
          </cell>
          <cell r="M458" t="str">
            <v>Operationnel</v>
          </cell>
        </row>
        <row r="459">
          <cell r="B459" t="str">
            <v>CTR_209</v>
          </cell>
          <cell r="M459" t="str">
            <v>Operationnel</v>
          </cell>
        </row>
        <row r="460">
          <cell r="B460" t="str">
            <v>EST_185</v>
          </cell>
          <cell r="M460" t="str">
            <v>Operationnel</v>
          </cell>
        </row>
        <row r="461">
          <cell r="B461" t="str">
            <v>CTR_655</v>
          </cell>
          <cell r="M461" t="str">
            <v>Operationnel</v>
          </cell>
        </row>
        <row r="462">
          <cell r="B462" t="str">
            <v>CTR_654</v>
          </cell>
          <cell r="M462" t="str">
            <v>Operationnel</v>
          </cell>
        </row>
        <row r="463">
          <cell r="B463" t="str">
            <v>SUD_257</v>
          </cell>
          <cell r="M463" t="str">
            <v>Operationnel</v>
          </cell>
        </row>
        <row r="464">
          <cell r="B464" t="str">
            <v>CTR_698</v>
          </cell>
          <cell r="M464" t="str">
            <v>Operationnel</v>
          </cell>
        </row>
        <row r="465">
          <cell r="B465" t="str">
            <v>LIT_616</v>
          </cell>
          <cell r="M465" t="str">
            <v>Operationnel</v>
          </cell>
        </row>
        <row r="466">
          <cell r="B466" t="str">
            <v>ADM_073</v>
          </cell>
          <cell r="M466" t="str">
            <v>Operationnel</v>
          </cell>
        </row>
        <row r="467">
          <cell r="B467" t="str">
            <v>SUO_045</v>
          </cell>
          <cell r="M467" t="str">
            <v>Insecurity</v>
          </cell>
        </row>
        <row r="468">
          <cell r="B468" t="str">
            <v>CTR_032</v>
          </cell>
          <cell r="M468" t="str">
            <v>Operationnel</v>
          </cell>
        </row>
        <row r="469">
          <cell r="B469" t="str">
            <v>EST_001</v>
          </cell>
          <cell r="M469" t="str">
            <v>Operationnel</v>
          </cell>
        </row>
        <row r="470">
          <cell r="B470" t="str">
            <v>ADM_026</v>
          </cell>
          <cell r="M470" t="str">
            <v>Operationnel</v>
          </cell>
        </row>
        <row r="471">
          <cell r="B471" t="str">
            <v>CTR_131</v>
          </cell>
          <cell r="M471" t="str">
            <v>Operationnel</v>
          </cell>
        </row>
        <row r="472">
          <cell r="B472" t="str">
            <v>LIT_344</v>
          </cell>
          <cell r="M472" t="str">
            <v>Operationnel</v>
          </cell>
        </row>
        <row r="473">
          <cell r="B473" t="str">
            <v>EXN_003</v>
          </cell>
          <cell r="M473" t="str">
            <v>Insecurity</v>
          </cell>
        </row>
        <row r="474">
          <cell r="B474" t="str">
            <v>CTR_543</v>
          </cell>
          <cell r="M474" t="str">
            <v>Operationnel</v>
          </cell>
        </row>
        <row r="475">
          <cell r="B475" t="str">
            <v>NRD_153</v>
          </cell>
          <cell r="M475" t="str">
            <v>Operationnel</v>
          </cell>
        </row>
        <row r="476">
          <cell r="B476" t="str">
            <v>ADM_078</v>
          </cell>
          <cell r="M476" t="str">
            <v>Operationnel</v>
          </cell>
        </row>
        <row r="477">
          <cell r="B477" t="str">
            <v>NRO_098</v>
          </cell>
          <cell r="M477" t="str">
            <v>Insecurity</v>
          </cell>
        </row>
        <row r="478">
          <cell r="B478" t="str">
            <v>NRO_254</v>
          </cell>
          <cell r="M478" t="str">
            <v>Operationnel</v>
          </cell>
        </row>
        <row r="479">
          <cell r="B479" t="str">
            <v>EST_087</v>
          </cell>
          <cell r="M479" t="str">
            <v>Operationnel</v>
          </cell>
        </row>
        <row r="480">
          <cell r="B480" t="str">
            <v>LIT_125</v>
          </cell>
          <cell r="M480" t="str">
            <v>Operationnel</v>
          </cell>
        </row>
        <row r="481">
          <cell r="B481" t="str">
            <v>SUO_150</v>
          </cell>
          <cell r="M481" t="str">
            <v>Insecurity</v>
          </cell>
        </row>
        <row r="482">
          <cell r="B482" t="str">
            <v>EST_060</v>
          </cell>
          <cell r="M482" t="str">
            <v>Operationnel</v>
          </cell>
        </row>
        <row r="483">
          <cell r="B483" t="str">
            <v>EXN_156</v>
          </cell>
          <cell r="M483" t="str">
            <v>Operationnel</v>
          </cell>
        </row>
        <row r="484">
          <cell r="B484" t="str">
            <v>ADM_045</v>
          </cell>
          <cell r="M484" t="str">
            <v>Operationnel</v>
          </cell>
        </row>
        <row r="485">
          <cell r="B485" t="str">
            <v>EST_197</v>
          </cell>
          <cell r="M485" t="str">
            <v>Operationnel</v>
          </cell>
        </row>
        <row r="486">
          <cell r="B486" t="str">
            <v>SUD_247</v>
          </cell>
          <cell r="M486" t="str">
            <v>Operationnel</v>
          </cell>
        </row>
        <row r="487">
          <cell r="B487" t="str">
            <v>LIT_502</v>
          </cell>
          <cell r="M487" t="str">
            <v>Operationnel</v>
          </cell>
        </row>
        <row r="488">
          <cell r="B488" t="str">
            <v>EXN_807</v>
          </cell>
          <cell r="M488" t="str">
            <v>Insecurity</v>
          </cell>
        </row>
        <row r="489">
          <cell r="B489" t="str">
            <v>EST_194</v>
          </cell>
          <cell r="M489" t="str">
            <v>Operationnel</v>
          </cell>
        </row>
        <row r="490">
          <cell r="B490" t="str">
            <v>SUD_233</v>
          </cell>
          <cell r="M490" t="str">
            <v>Operationnel</v>
          </cell>
        </row>
        <row r="491">
          <cell r="B491" t="str">
            <v>EST_193</v>
          </cell>
          <cell r="M491" t="str">
            <v>Operationnel</v>
          </cell>
        </row>
        <row r="492">
          <cell r="B492" t="str">
            <v>SUD_069</v>
          </cell>
          <cell r="M492" t="str">
            <v>Operationnel</v>
          </cell>
        </row>
        <row r="493">
          <cell r="B493" t="str">
            <v>OST_201</v>
          </cell>
          <cell r="M493" t="str">
            <v>Operationnel</v>
          </cell>
        </row>
        <row r="494">
          <cell r="B494" t="str">
            <v>EXN_045</v>
          </cell>
          <cell r="M494" t="str">
            <v>Operationnel</v>
          </cell>
        </row>
        <row r="495">
          <cell r="B495" t="str">
            <v>CTR_699</v>
          </cell>
          <cell r="M495" t="str">
            <v>Operationnel</v>
          </cell>
        </row>
        <row r="496">
          <cell r="B496" t="str">
            <v>EST_004</v>
          </cell>
          <cell r="M496" t="str">
            <v>Operationnel</v>
          </cell>
        </row>
        <row r="497">
          <cell r="B497" t="str">
            <v>ADM_063</v>
          </cell>
          <cell r="M497" t="str">
            <v>Operationnel</v>
          </cell>
        </row>
        <row r="498">
          <cell r="B498" t="str">
            <v>CTR_370</v>
          </cell>
          <cell r="M498" t="str">
            <v>Operationnel</v>
          </cell>
        </row>
        <row r="499">
          <cell r="B499" t="str">
            <v>EST_128</v>
          </cell>
          <cell r="M499" t="str">
            <v>Operationnel</v>
          </cell>
        </row>
        <row r="500">
          <cell r="B500" t="str">
            <v>EXN_011</v>
          </cell>
          <cell r="M500" t="str">
            <v>Insecurity</v>
          </cell>
        </row>
        <row r="501">
          <cell r="B501" t="str">
            <v>SUO_066</v>
          </cell>
          <cell r="M501" t="str">
            <v>Operationnel</v>
          </cell>
        </row>
        <row r="502">
          <cell r="B502" t="str">
            <v>LIT_507</v>
          </cell>
          <cell r="M502" t="str">
            <v>Operationnel</v>
          </cell>
        </row>
        <row r="503">
          <cell r="B503" t="str">
            <v>CTR_256</v>
          </cell>
          <cell r="M503" t="str">
            <v>Operationnel</v>
          </cell>
        </row>
        <row r="504">
          <cell r="B504" t="str">
            <v>EST_025</v>
          </cell>
          <cell r="M504" t="str">
            <v>Operationnel</v>
          </cell>
        </row>
        <row r="505">
          <cell r="B505" t="str">
            <v>OST_172</v>
          </cell>
          <cell r="M505" t="str">
            <v>Operationnel</v>
          </cell>
        </row>
        <row r="506">
          <cell r="B506" t="str">
            <v>ADM_138</v>
          </cell>
          <cell r="M506" t="str">
            <v>Operationnel</v>
          </cell>
        </row>
        <row r="507">
          <cell r="B507" t="str">
            <v>LIT_134</v>
          </cell>
          <cell r="M507" t="str">
            <v>Operationnel</v>
          </cell>
        </row>
        <row r="508">
          <cell r="B508" t="str">
            <v>NRO_050</v>
          </cell>
          <cell r="M508" t="str">
            <v>Insecurity</v>
          </cell>
        </row>
        <row r="509">
          <cell r="B509" t="str">
            <v>SUD_162</v>
          </cell>
          <cell r="M509" t="str">
            <v>Operationnel</v>
          </cell>
        </row>
        <row r="510">
          <cell r="B510" t="str">
            <v>OST_116</v>
          </cell>
          <cell r="M510" t="str">
            <v>Operationnel</v>
          </cell>
        </row>
        <row r="511">
          <cell r="B511" t="str">
            <v>CTR_937</v>
          </cell>
          <cell r="M511" t="str">
            <v>Operationnel</v>
          </cell>
        </row>
        <row r="512">
          <cell r="B512" t="str">
            <v>EST_120</v>
          </cell>
          <cell r="M512" t="str">
            <v>Operationnel</v>
          </cell>
        </row>
        <row r="513">
          <cell r="B513" t="str">
            <v>ADM_037</v>
          </cell>
          <cell r="M513" t="str">
            <v>Operationnel</v>
          </cell>
        </row>
        <row r="514">
          <cell r="B514" t="str">
            <v>EXN_237</v>
          </cell>
          <cell r="M514" t="str">
            <v>Operationnel</v>
          </cell>
        </row>
        <row r="515">
          <cell r="B515" t="str">
            <v>CTR_820</v>
          </cell>
          <cell r="M515" t="str">
            <v>Operationnel</v>
          </cell>
        </row>
        <row r="516">
          <cell r="B516" t="str">
            <v>NRO_051</v>
          </cell>
          <cell r="M516" t="str">
            <v>Insecurity</v>
          </cell>
        </row>
        <row r="517">
          <cell r="B517" t="str">
            <v>ADM_075</v>
          </cell>
          <cell r="M517" t="str">
            <v>Operationnel</v>
          </cell>
        </row>
        <row r="518">
          <cell r="B518" t="str">
            <v>OST_043</v>
          </cell>
          <cell r="M518" t="str">
            <v>Operationnel</v>
          </cell>
        </row>
        <row r="519">
          <cell r="B519" t="str">
            <v>SUO_097</v>
          </cell>
          <cell r="M519" t="str">
            <v>Insecurity</v>
          </cell>
        </row>
        <row r="520">
          <cell r="B520" t="str">
            <v>LIT_074</v>
          </cell>
          <cell r="M520" t="str">
            <v>Operationnel</v>
          </cell>
        </row>
        <row r="521">
          <cell r="B521" t="str">
            <v>LIT_462</v>
          </cell>
          <cell r="M521" t="str">
            <v>Operationnel</v>
          </cell>
        </row>
        <row r="522">
          <cell r="B522" t="str">
            <v>LIT_368</v>
          </cell>
          <cell r="M522" t="str">
            <v>Operationnel</v>
          </cell>
        </row>
        <row r="523">
          <cell r="B523" t="str">
            <v>EXN_173</v>
          </cell>
          <cell r="M523" t="str">
            <v>Insecurity</v>
          </cell>
        </row>
        <row r="524">
          <cell r="B524" t="str">
            <v>OST_193</v>
          </cell>
          <cell r="M524" t="str">
            <v>Operationnel</v>
          </cell>
        </row>
        <row r="525">
          <cell r="B525" t="str">
            <v>LIT_582</v>
          </cell>
          <cell r="M525" t="str">
            <v>Operationnel</v>
          </cell>
        </row>
        <row r="526">
          <cell r="B526" t="str">
            <v>LIT_653</v>
          </cell>
          <cell r="M526" t="str">
            <v>Operationnel</v>
          </cell>
        </row>
        <row r="527">
          <cell r="B527" t="str">
            <v>ADM_052</v>
          </cell>
          <cell r="M527" t="str">
            <v>Operationnel</v>
          </cell>
        </row>
        <row r="528">
          <cell r="B528" t="str">
            <v>EST_028</v>
          </cell>
          <cell r="M528" t="str">
            <v>Operationnel</v>
          </cell>
        </row>
        <row r="529">
          <cell r="B529" t="str">
            <v>ADM_142</v>
          </cell>
          <cell r="M529" t="str">
            <v>Operationnel</v>
          </cell>
        </row>
        <row r="530">
          <cell r="B530" t="str">
            <v>NRO_079</v>
          </cell>
          <cell r="M530" t="str">
            <v>Insecurity</v>
          </cell>
        </row>
        <row r="531">
          <cell r="B531" t="str">
            <v>EXN_273</v>
          </cell>
          <cell r="M531" t="str">
            <v>Insecurity</v>
          </cell>
        </row>
        <row r="532">
          <cell r="B532" t="str">
            <v>NRD_087</v>
          </cell>
          <cell r="M532" t="str">
            <v>Operationnel</v>
          </cell>
        </row>
        <row r="533">
          <cell r="B533" t="str">
            <v>NRD_188</v>
          </cell>
          <cell r="M533" t="str">
            <v>Operationnel</v>
          </cell>
        </row>
        <row r="534">
          <cell r="B534" t="str">
            <v>EXN_107</v>
          </cell>
          <cell r="M534" t="str">
            <v>Insecurity</v>
          </cell>
        </row>
        <row r="535">
          <cell r="B535" t="str">
            <v>LIT_619</v>
          </cell>
          <cell r="M535" t="str">
            <v>Operationnel</v>
          </cell>
        </row>
        <row r="536">
          <cell r="B536" t="str">
            <v>NRD_058</v>
          </cell>
          <cell r="M536" t="str">
            <v>Operationnel</v>
          </cell>
        </row>
        <row r="537">
          <cell r="B537" t="str">
            <v>SUD_160</v>
          </cell>
          <cell r="M537" t="str">
            <v>Operationnel</v>
          </cell>
        </row>
        <row r="538">
          <cell r="B538" t="str">
            <v>CTR_708</v>
          </cell>
          <cell r="M538" t="str">
            <v>Operationnel</v>
          </cell>
        </row>
        <row r="539">
          <cell r="B539" t="str">
            <v>LIT_175</v>
          </cell>
          <cell r="M539" t="str">
            <v>Operationnel</v>
          </cell>
        </row>
        <row r="540">
          <cell r="B540" t="str">
            <v>OST_205</v>
          </cell>
          <cell r="M540" t="str">
            <v>Operationnel</v>
          </cell>
        </row>
        <row r="541">
          <cell r="B541" t="str">
            <v>CTR_553</v>
          </cell>
          <cell r="M541" t="str">
            <v>Operationnel</v>
          </cell>
        </row>
        <row r="542">
          <cell r="B542" t="str">
            <v>LIT_176</v>
          </cell>
          <cell r="M542" t="str">
            <v>Operationnel</v>
          </cell>
        </row>
        <row r="543">
          <cell r="B543" t="str">
            <v>CTR_881</v>
          </cell>
          <cell r="M543" t="str">
            <v>Operationnel</v>
          </cell>
        </row>
        <row r="544">
          <cell r="B544" t="str">
            <v>OST_156</v>
          </cell>
          <cell r="M544" t="str">
            <v>Operationnel</v>
          </cell>
        </row>
        <row r="545">
          <cell r="B545" t="str">
            <v>CTR_476</v>
          </cell>
          <cell r="M545" t="str">
            <v>Operationnel</v>
          </cell>
        </row>
        <row r="546">
          <cell r="B546" t="str">
            <v>EST_096</v>
          </cell>
          <cell r="M546" t="str">
            <v>Operationnel</v>
          </cell>
        </row>
        <row r="547">
          <cell r="B547" t="str">
            <v>ADM_080</v>
          </cell>
          <cell r="M547" t="str">
            <v>Operationnel</v>
          </cell>
        </row>
        <row r="548">
          <cell r="B548" t="str">
            <v>SUO_231</v>
          </cell>
          <cell r="M548" t="str">
            <v>Operationnel</v>
          </cell>
        </row>
        <row r="549">
          <cell r="B549" t="str">
            <v>OST_099</v>
          </cell>
          <cell r="M549" t="str">
            <v>Operationnel</v>
          </cell>
        </row>
        <row r="550">
          <cell r="B550" t="str">
            <v>OST_195</v>
          </cell>
          <cell r="M550" t="str">
            <v>Operationnel</v>
          </cell>
        </row>
        <row r="551">
          <cell r="B551" t="str">
            <v>SUO_052</v>
          </cell>
          <cell r="M551" t="str">
            <v>Operationnel</v>
          </cell>
        </row>
        <row r="552">
          <cell r="B552" t="str">
            <v>NRD_057</v>
          </cell>
          <cell r="M552" t="str">
            <v>Operationnel</v>
          </cell>
        </row>
        <row r="553">
          <cell r="B553" t="str">
            <v>ADM_176</v>
          </cell>
          <cell r="M553" t="str">
            <v>Operationnel</v>
          </cell>
        </row>
        <row r="554">
          <cell r="B554" t="str">
            <v>SUD_226</v>
          </cell>
          <cell r="M554" t="str">
            <v>Operationnel</v>
          </cell>
        </row>
        <row r="555">
          <cell r="B555" t="str">
            <v>EXN_021</v>
          </cell>
          <cell r="M555" t="str">
            <v>Insecurity</v>
          </cell>
        </row>
        <row r="556">
          <cell r="B556" t="str">
            <v>ADM_133</v>
          </cell>
          <cell r="M556" t="str">
            <v>Operationnel</v>
          </cell>
        </row>
        <row r="557">
          <cell r="B557" t="str">
            <v>EST_053</v>
          </cell>
          <cell r="M557" t="str">
            <v>Operationnel</v>
          </cell>
        </row>
        <row r="558">
          <cell r="B558" t="str">
            <v>OST_294</v>
          </cell>
          <cell r="M558" t="str">
            <v>Operationnel</v>
          </cell>
        </row>
        <row r="559">
          <cell r="B559" t="str">
            <v>EXN_224</v>
          </cell>
          <cell r="M559" t="str">
            <v>Insecurity</v>
          </cell>
        </row>
        <row r="560">
          <cell r="B560" t="str">
            <v>LIT_180</v>
          </cell>
          <cell r="M560" t="str">
            <v>Operationnel</v>
          </cell>
        </row>
        <row r="561">
          <cell r="B561" t="str">
            <v>SUO_217</v>
          </cell>
          <cell r="M561" t="str">
            <v>Operationnel</v>
          </cell>
        </row>
        <row r="562">
          <cell r="B562" t="str">
            <v>SUO_006</v>
          </cell>
          <cell r="M562" t="str">
            <v>Operationnel</v>
          </cell>
        </row>
        <row r="563">
          <cell r="B563" t="str">
            <v>SUO_125</v>
          </cell>
          <cell r="M563" t="str">
            <v>Operationnel</v>
          </cell>
        </row>
        <row r="564">
          <cell r="B564" t="str">
            <v>SUO_230</v>
          </cell>
          <cell r="M564" t="str">
            <v>Operationnel</v>
          </cell>
        </row>
        <row r="565">
          <cell r="B565" t="str">
            <v>EXN_041</v>
          </cell>
          <cell r="M565" t="str">
            <v>Insecurity</v>
          </cell>
        </row>
        <row r="566">
          <cell r="B566" t="str">
            <v>EXN_034</v>
          </cell>
          <cell r="M566" t="str">
            <v>Insecurity</v>
          </cell>
        </row>
        <row r="567">
          <cell r="B567" t="str">
            <v>EST_102</v>
          </cell>
          <cell r="M567" t="str">
            <v>Operationnel</v>
          </cell>
        </row>
        <row r="568">
          <cell r="B568" t="str">
            <v>ADM_154</v>
          </cell>
          <cell r="M568" t="str">
            <v>Operationnel</v>
          </cell>
        </row>
        <row r="569">
          <cell r="B569" t="str">
            <v>NRO_230</v>
          </cell>
          <cell r="M569" t="str">
            <v>Insecurity</v>
          </cell>
        </row>
        <row r="570">
          <cell r="B570" t="str">
            <v>SUO_237</v>
          </cell>
          <cell r="M570" t="str">
            <v>Operationnel</v>
          </cell>
        </row>
        <row r="571">
          <cell r="B571" t="str">
            <v>ADM_065</v>
          </cell>
          <cell r="M571" t="str">
            <v>Operationnel</v>
          </cell>
        </row>
        <row r="572">
          <cell r="B572" t="str">
            <v>EXN_029</v>
          </cell>
          <cell r="M572" t="str">
            <v>Insecurity</v>
          </cell>
        </row>
        <row r="573">
          <cell r="B573" t="str">
            <v>ADM_144</v>
          </cell>
          <cell r="M573" t="str">
            <v>Operationnel</v>
          </cell>
        </row>
        <row r="574">
          <cell r="B574" t="str">
            <v>LIT_514</v>
          </cell>
          <cell r="M574" t="str">
            <v>Operationnel</v>
          </cell>
        </row>
        <row r="575">
          <cell r="B575" t="str">
            <v>ADM_067</v>
          </cell>
          <cell r="M575" t="str">
            <v>Operationnel</v>
          </cell>
        </row>
        <row r="576">
          <cell r="B576" t="str">
            <v>NRO_094</v>
          </cell>
          <cell r="M576" t="str">
            <v>Insecurity</v>
          </cell>
        </row>
        <row r="577">
          <cell r="B577" t="str">
            <v>ADM_041</v>
          </cell>
          <cell r="M577" t="str">
            <v>Operationnel</v>
          </cell>
        </row>
        <row r="578">
          <cell r="B578" t="str">
            <v>EXN_171</v>
          </cell>
          <cell r="M578" t="str">
            <v>Insecurity</v>
          </cell>
        </row>
        <row r="579">
          <cell r="B579" t="str">
            <v>LIT_200</v>
          </cell>
          <cell r="M579" t="str">
            <v>Operationnel</v>
          </cell>
        </row>
        <row r="580">
          <cell r="B580" t="str">
            <v>CTR_1054</v>
          </cell>
          <cell r="M580" t="str">
            <v>Operationnel</v>
          </cell>
        </row>
        <row r="581">
          <cell r="B581" t="str">
            <v>ADM_066</v>
          </cell>
          <cell r="M581" t="str">
            <v>Operationnel</v>
          </cell>
        </row>
        <row r="582">
          <cell r="B582" t="str">
            <v>ADM_055</v>
          </cell>
          <cell r="M582" t="str">
            <v>Operationnel</v>
          </cell>
        </row>
        <row r="583">
          <cell r="B583" t="str">
            <v>CTR_302</v>
          </cell>
          <cell r="M583" t="str">
            <v>Operationnel</v>
          </cell>
        </row>
        <row r="584">
          <cell r="B584" t="str">
            <v>CTR_303</v>
          </cell>
          <cell r="M584" t="str">
            <v>Operationnel</v>
          </cell>
        </row>
        <row r="585">
          <cell r="B585" t="str">
            <v>EST_042</v>
          </cell>
          <cell r="M585" t="str">
            <v>Operationnel</v>
          </cell>
        </row>
        <row r="586">
          <cell r="B586" t="str">
            <v>EST_084</v>
          </cell>
          <cell r="M586" t="str">
            <v>Operationnel</v>
          </cell>
        </row>
        <row r="587">
          <cell r="B587" t="str">
            <v>ADM_109</v>
          </cell>
          <cell r="M587" t="str">
            <v>Operationnel</v>
          </cell>
        </row>
        <row r="588">
          <cell r="B588" t="str">
            <v>EXN_275</v>
          </cell>
          <cell r="M588" t="str">
            <v>Insecurity</v>
          </cell>
        </row>
        <row r="589">
          <cell r="B589" t="str">
            <v>EST_011</v>
          </cell>
          <cell r="M589" t="str">
            <v>Operationnel</v>
          </cell>
        </row>
        <row r="590">
          <cell r="B590" t="str">
            <v>ADM_038</v>
          </cell>
          <cell r="M590" t="str">
            <v>Operationnel</v>
          </cell>
        </row>
        <row r="591">
          <cell r="B591" t="str">
            <v>ADM_043</v>
          </cell>
          <cell r="M591" t="str">
            <v>Operationnel</v>
          </cell>
        </row>
        <row r="592">
          <cell r="B592" t="str">
            <v>NRD_055</v>
          </cell>
          <cell r="M592" t="str">
            <v>Operationnel</v>
          </cell>
        </row>
        <row r="593">
          <cell r="B593" t="str">
            <v>CTR_301</v>
          </cell>
          <cell r="M593" t="str">
            <v>Operationnel</v>
          </cell>
        </row>
        <row r="594">
          <cell r="B594" t="str">
            <v>CTR_300</v>
          </cell>
          <cell r="M594" t="str">
            <v>Operationnel</v>
          </cell>
        </row>
        <row r="595">
          <cell r="B595" t="str">
            <v>EST_104</v>
          </cell>
          <cell r="M595" t="str">
            <v>Operationnel</v>
          </cell>
        </row>
        <row r="596">
          <cell r="B596" t="str">
            <v>ADM_015</v>
          </cell>
          <cell r="M596" t="str">
            <v>Operationnel</v>
          </cell>
        </row>
        <row r="597">
          <cell r="B597" t="str">
            <v>EXN_019</v>
          </cell>
          <cell r="M597" t="str">
            <v>Insecurity</v>
          </cell>
        </row>
        <row r="598">
          <cell r="B598" t="str">
            <v>NRO_259</v>
          </cell>
          <cell r="M598" t="str">
            <v>Insecurity</v>
          </cell>
        </row>
        <row r="599">
          <cell r="B599" t="str">
            <v>CTR_406</v>
          </cell>
          <cell r="M599" t="str">
            <v>Operationnel</v>
          </cell>
        </row>
        <row r="600">
          <cell r="B600" t="str">
            <v>CTR_169</v>
          </cell>
          <cell r="M600" t="str">
            <v>Operationnel</v>
          </cell>
        </row>
        <row r="601">
          <cell r="B601" t="str">
            <v>ADM_054</v>
          </cell>
          <cell r="M601" t="str">
            <v>Operationnel</v>
          </cell>
        </row>
        <row r="602">
          <cell r="B602" t="str">
            <v>SUD_108</v>
          </cell>
          <cell r="M602" t="str">
            <v>Operationnel</v>
          </cell>
        </row>
        <row r="603">
          <cell r="B603" t="str">
            <v>ADM_099</v>
          </cell>
          <cell r="M603" t="str">
            <v>Operationnel</v>
          </cell>
        </row>
        <row r="604">
          <cell r="B604" t="str">
            <v>OST_038</v>
          </cell>
          <cell r="M604" t="str">
            <v>Operationnel</v>
          </cell>
        </row>
        <row r="605">
          <cell r="B605" t="str">
            <v>NRO_231</v>
          </cell>
          <cell r="M605" t="str">
            <v>Insecurity</v>
          </cell>
        </row>
        <row r="606">
          <cell r="B606" t="str">
            <v>OST_115</v>
          </cell>
          <cell r="M606" t="str">
            <v>Operationnel</v>
          </cell>
        </row>
        <row r="607">
          <cell r="B607" t="str">
            <v>OST_093</v>
          </cell>
          <cell r="M607" t="str">
            <v>Operationnel</v>
          </cell>
        </row>
        <row r="608">
          <cell r="B608" t="str">
            <v>ADM_064</v>
          </cell>
          <cell r="M608" t="str">
            <v>Operationnel</v>
          </cell>
        </row>
        <row r="609">
          <cell r="B609" t="str">
            <v>CTR_367</v>
          </cell>
          <cell r="M609" t="str">
            <v>Operationnel</v>
          </cell>
        </row>
        <row r="610">
          <cell r="B610" t="str">
            <v>ADM_042</v>
          </cell>
          <cell r="M610" t="str">
            <v>Operationnel</v>
          </cell>
        </row>
        <row r="611">
          <cell r="B611" t="str">
            <v>LIT_856</v>
          </cell>
          <cell r="M611" t="str">
            <v>Operationnel</v>
          </cell>
        </row>
        <row r="612">
          <cell r="B612" t="str">
            <v>EXN_204</v>
          </cell>
          <cell r="M612" t="str">
            <v>Operationnel</v>
          </cell>
        </row>
        <row r="613">
          <cell r="B613" t="str">
            <v>LIT_135</v>
          </cell>
          <cell r="M613" t="str">
            <v>Operationnel</v>
          </cell>
        </row>
        <row r="614">
          <cell r="B614" t="str">
            <v>LIT_120</v>
          </cell>
          <cell r="M614" t="str">
            <v>Operationnel</v>
          </cell>
        </row>
        <row r="615">
          <cell r="B615" t="str">
            <v>ADM_017</v>
          </cell>
          <cell r="M615" t="str">
            <v>Operationnel</v>
          </cell>
        </row>
        <row r="616">
          <cell r="B616" t="str">
            <v>OST_158</v>
          </cell>
          <cell r="M616" t="str">
            <v>Operationnel</v>
          </cell>
        </row>
        <row r="617">
          <cell r="B617" t="str">
            <v>CTR_547</v>
          </cell>
          <cell r="M617" t="str">
            <v>Operationnel</v>
          </cell>
        </row>
        <row r="618">
          <cell r="B618" t="str">
            <v>NRO_015</v>
          </cell>
          <cell r="M618" t="str">
            <v>Insecurity</v>
          </cell>
        </row>
        <row r="619">
          <cell r="B619" t="str">
            <v>EXN_197</v>
          </cell>
          <cell r="M619" t="str">
            <v>Operationnel</v>
          </cell>
        </row>
        <row r="620">
          <cell r="B620" t="str">
            <v>EXN_010</v>
          </cell>
          <cell r="M620" t="str">
            <v>Insecurity</v>
          </cell>
        </row>
        <row r="621">
          <cell r="B621" t="str">
            <v>NRD_003</v>
          </cell>
          <cell r="M621" t="str">
            <v>Operationnel</v>
          </cell>
        </row>
        <row r="622">
          <cell r="B622" t="str">
            <v>SUO_165</v>
          </cell>
          <cell r="M622" t="str">
            <v>Operationnel</v>
          </cell>
        </row>
        <row r="623">
          <cell r="B623" t="str">
            <v>EST_048</v>
          </cell>
          <cell r="M623" t="str">
            <v>Operationnel</v>
          </cell>
        </row>
        <row r="624">
          <cell r="B624" t="str">
            <v>OST_155</v>
          </cell>
          <cell r="M624" t="str">
            <v>Operationnel</v>
          </cell>
        </row>
        <row r="625">
          <cell r="B625" t="str">
            <v>OST_224</v>
          </cell>
          <cell r="M625" t="str">
            <v>Operationnel</v>
          </cell>
        </row>
        <row r="626">
          <cell r="B626" t="str">
            <v>NRO_092</v>
          </cell>
          <cell r="M626" t="str">
            <v>Insecurity</v>
          </cell>
        </row>
        <row r="627">
          <cell r="B627" t="str">
            <v>OST_262</v>
          </cell>
          <cell r="M627" t="str">
            <v>Operationnel</v>
          </cell>
        </row>
        <row r="628">
          <cell r="B628" t="str">
            <v>EST_041</v>
          </cell>
          <cell r="M628" t="str">
            <v>Operationnel</v>
          </cell>
        </row>
        <row r="629">
          <cell r="B629" t="str">
            <v>CTR_546</v>
          </cell>
          <cell r="M629" t="str">
            <v>Operationnel</v>
          </cell>
        </row>
        <row r="630">
          <cell r="B630" t="str">
            <v>CTR_181</v>
          </cell>
          <cell r="M630" t="str">
            <v>Operationnel</v>
          </cell>
        </row>
        <row r="631">
          <cell r="B631" t="str">
            <v>OST_143</v>
          </cell>
          <cell r="M631" t="str">
            <v>Operationnel</v>
          </cell>
        </row>
        <row r="632">
          <cell r="B632" t="str">
            <v>NRD_083</v>
          </cell>
          <cell r="M632" t="str">
            <v>Operationnel</v>
          </cell>
        </row>
        <row r="633">
          <cell r="B633" t="str">
            <v>SUO_254</v>
          </cell>
          <cell r="M633" t="str">
            <v>Operationnel</v>
          </cell>
        </row>
        <row r="634">
          <cell r="B634" t="str">
            <v>SUO_152</v>
          </cell>
          <cell r="M634" t="str">
            <v>Operationnel</v>
          </cell>
        </row>
        <row r="635">
          <cell r="B635" t="str">
            <v>OST_182</v>
          </cell>
          <cell r="M635" t="str">
            <v>Operationnel</v>
          </cell>
        </row>
        <row r="636">
          <cell r="B636" t="str">
            <v>EXN_095</v>
          </cell>
          <cell r="M636" t="str">
            <v>Insecurity</v>
          </cell>
        </row>
        <row r="637">
          <cell r="B637" t="str">
            <v>OST_089</v>
          </cell>
          <cell r="M637" t="str">
            <v>Operationnel</v>
          </cell>
        </row>
        <row r="638">
          <cell r="B638" t="str">
            <v>EST_014</v>
          </cell>
          <cell r="M638" t="str">
            <v>Operationnel</v>
          </cell>
        </row>
        <row r="639">
          <cell r="B639" t="str">
            <v>OST_026</v>
          </cell>
          <cell r="M639" t="str">
            <v>Operationnel</v>
          </cell>
        </row>
        <row r="640">
          <cell r="B640" t="str">
            <v>CTR_177</v>
          </cell>
          <cell r="M640" t="str">
            <v>Operationnel</v>
          </cell>
        </row>
        <row r="641">
          <cell r="B641" t="str">
            <v>EST_118</v>
          </cell>
          <cell r="M641" t="str">
            <v>Operationnel</v>
          </cell>
        </row>
        <row r="642">
          <cell r="B642" t="str">
            <v>LIT_650</v>
          </cell>
          <cell r="M642" t="str">
            <v>Operationnel</v>
          </cell>
        </row>
        <row r="643">
          <cell r="B643" t="str">
            <v>LIT_229</v>
          </cell>
          <cell r="M643" t="str">
            <v>EXCLU</v>
          </cell>
        </row>
        <row r="644">
          <cell r="B644" t="str">
            <v>LIT_547</v>
          </cell>
          <cell r="M644" t="str">
            <v>Operationnel</v>
          </cell>
        </row>
        <row r="645">
          <cell r="B645" t="str">
            <v>LIT_774</v>
          </cell>
          <cell r="M645" t="str">
            <v>Operationnel</v>
          </cell>
        </row>
        <row r="646">
          <cell r="B646" t="str">
            <v>LIT_740</v>
          </cell>
          <cell r="M646" t="str">
            <v>Operationnel</v>
          </cell>
        </row>
        <row r="647">
          <cell r="B647" t="str">
            <v>CTR_561</v>
          </cell>
          <cell r="M647" t="str">
            <v>Operationnel</v>
          </cell>
        </row>
        <row r="648">
          <cell r="B648" t="str">
            <v>LIT_340</v>
          </cell>
          <cell r="M648" t="str">
            <v>Operationnel</v>
          </cell>
        </row>
        <row r="649">
          <cell r="B649" t="str">
            <v>CTR_841</v>
          </cell>
          <cell r="M649" t="str">
            <v>Operationnel</v>
          </cell>
        </row>
        <row r="650">
          <cell r="B650" t="str">
            <v>CTR_590</v>
          </cell>
          <cell r="M650" t="str">
            <v>EXCLU</v>
          </cell>
        </row>
        <row r="651">
          <cell r="B651" t="str">
            <v>CTR_101</v>
          </cell>
          <cell r="M651" t="str">
            <v>EXCLU</v>
          </cell>
        </row>
        <row r="652">
          <cell r="B652" t="str">
            <v>CTR_236</v>
          </cell>
          <cell r="M652" t="str">
            <v>Operationnel</v>
          </cell>
        </row>
        <row r="653">
          <cell r="B653" t="str">
            <v>LIT_736</v>
          </cell>
          <cell r="M653" t="str">
            <v>Operationnel</v>
          </cell>
        </row>
        <row r="654">
          <cell r="B654" t="str">
            <v>CTR_669</v>
          </cell>
          <cell r="M654" t="str">
            <v>Operationnel</v>
          </cell>
        </row>
        <row r="655">
          <cell r="B655" t="str">
            <v>LIT_162</v>
          </cell>
          <cell r="M655" t="str">
            <v>Operationnel</v>
          </cell>
        </row>
        <row r="656">
          <cell r="B656" t="str">
            <v>CTR_832</v>
          </cell>
          <cell r="M656" t="str">
            <v>Operationnel</v>
          </cell>
        </row>
        <row r="657">
          <cell r="B657" t="str">
            <v>LIT_236</v>
          </cell>
          <cell r="M657" t="str">
            <v>Operationnel</v>
          </cell>
        </row>
        <row r="658">
          <cell r="B658" t="str">
            <v>CTR_940</v>
          </cell>
          <cell r="M658" t="str">
            <v>Operationnel</v>
          </cell>
        </row>
        <row r="659">
          <cell r="B659" t="str">
            <v>EXN_356</v>
          </cell>
          <cell r="M659" t="str">
            <v>Operationnel</v>
          </cell>
        </row>
        <row r="660">
          <cell r="B660" t="str">
            <v>NRO_065</v>
          </cell>
          <cell r="M660" t="str">
            <v>Insecurity</v>
          </cell>
        </row>
        <row r="661">
          <cell r="B661" t="str">
            <v>EXN_250</v>
          </cell>
          <cell r="M661" t="str">
            <v>Operationnel</v>
          </cell>
        </row>
        <row r="662">
          <cell r="B662" t="str">
            <v>LIT_728</v>
          </cell>
          <cell r="M662" t="str">
            <v>Operationnel</v>
          </cell>
        </row>
        <row r="663">
          <cell r="B663" t="str">
            <v>CTR_718</v>
          </cell>
          <cell r="M663" t="str">
            <v>Operationnel</v>
          </cell>
        </row>
        <row r="664">
          <cell r="B664" t="str">
            <v>CTR_168</v>
          </cell>
          <cell r="M664" t="str">
            <v>Operationnel</v>
          </cell>
        </row>
        <row r="665">
          <cell r="B665" t="str">
            <v>CTR_622</v>
          </cell>
          <cell r="M665" t="str">
            <v>Operationnel</v>
          </cell>
        </row>
        <row r="666">
          <cell r="B666" t="str">
            <v>CTR_659</v>
          </cell>
          <cell r="M666" t="str">
            <v>Operationnel</v>
          </cell>
        </row>
        <row r="667">
          <cell r="B667" t="str">
            <v>CTR_327</v>
          </cell>
          <cell r="M667" t="str">
            <v>Operationnel</v>
          </cell>
        </row>
        <row r="668">
          <cell r="B668" t="str">
            <v>LIT_761</v>
          </cell>
          <cell r="M668" t="str">
            <v>Operationnel</v>
          </cell>
        </row>
        <row r="669">
          <cell r="B669" t="str">
            <v>CTR_651</v>
          </cell>
          <cell r="M669" t="str">
            <v>Operationnel</v>
          </cell>
        </row>
        <row r="670">
          <cell r="B670" t="str">
            <v>CTR_739</v>
          </cell>
          <cell r="M670" t="str">
            <v>Operationnel</v>
          </cell>
        </row>
        <row r="671">
          <cell r="B671" t="str">
            <v>LIT_183</v>
          </cell>
          <cell r="M671" t="str">
            <v>Operationnel</v>
          </cell>
        </row>
        <row r="672">
          <cell r="B672" t="str">
            <v>EXN_350</v>
          </cell>
          <cell r="M672" t="str">
            <v>EXCLU</v>
          </cell>
        </row>
        <row r="673">
          <cell r="B673" t="str">
            <v>OST_307</v>
          </cell>
          <cell r="M673" t="str">
            <v>Operationnel</v>
          </cell>
        </row>
        <row r="674">
          <cell r="B674" t="str">
            <v>ADM_132</v>
          </cell>
          <cell r="M674" t="str">
            <v>EXCLU</v>
          </cell>
        </row>
        <row r="675">
          <cell r="B675" t="str">
            <v>EST_005</v>
          </cell>
          <cell r="M675" t="str">
            <v>Operationnel</v>
          </cell>
        </row>
        <row r="676">
          <cell r="B676" t="str">
            <v>LIT_587</v>
          </cell>
          <cell r="M676" t="str">
            <v>Operationnel</v>
          </cell>
        </row>
        <row r="677">
          <cell r="B677" t="str">
            <v>SUO_225</v>
          </cell>
          <cell r="M677" t="str">
            <v>Insecurity</v>
          </cell>
        </row>
        <row r="678">
          <cell r="B678" t="str">
            <v>CTR_259</v>
          </cell>
          <cell r="M678" t="str">
            <v>Operationnel</v>
          </cell>
        </row>
        <row r="679">
          <cell r="B679" t="str">
            <v>CTR_130</v>
          </cell>
          <cell r="M679" t="str">
            <v>Operationnel</v>
          </cell>
        </row>
        <row r="680">
          <cell r="B680" t="str">
            <v>CTR_750</v>
          </cell>
          <cell r="M680" t="str">
            <v>Operationnel</v>
          </cell>
        </row>
        <row r="681">
          <cell r="B681" t="str">
            <v>CTR_719</v>
          </cell>
          <cell r="M681" t="str">
            <v>Operationnel</v>
          </cell>
        </row>
        <row r="682">
          <cell r="B682" t="str">
            <v>CTR_462</v>
          </cell>
          <cell r="M682" t="str">
            <v>Operationnel</v>
          </cell>
        </row>
        <row r="683">
          <cell r="B683" t="str">
            <v>LIT_644</v>
          </cell>
          <cell r="M683" t="str">
            <v>Operationnel</v>
          </cell>
        </row>
        <row r="684">
          <cell r="B684" t="str">
            <v>CTR_149</v>
          </cell>
          <cell r="M684" t="str">
            <v>Operationnel</v>
          </cell>
        </row>
        <row r="685">
          <cell r="B685" t="str">
            <v>OST_135</v>
          </cell>
          <cell r="M685" t="str">
            <v>Operationnel</v>
          </cell>
        </row>
        <row r="686">
          <cell r="B686" t="str">
            <v>OST_084</v>
          </cell>
          <cell r="M686" t="str">
            <v>Operationnel</v>
          </cell>
        </row>
        <row r="687">
          <cell r="B687" t="str">
            <v>OST_075</v>
          </cell>
          <cell r="M687" t="str">
            <v>Operationnel</v>
          </cell>
        </row>
        <row r="688">
          <cell r="B688" t="str">
            <v>NRO_119</v>
          </cell>
          <cell r="M688" t="str">
            <v>Operationnel</v>
          </cell>
        </row>
        <row r="689">
          <cell r="B689" t="str">
            <v>LIT_411</v>
          </cell>
          <cell r="M689" t="str">
            <v>Operationnel</v>
          </cell>
        </row>
        <row r="690">
          <cell r="B690" t="str">
            <v>CTR_725</v>
          </cell>
          <cell r="M690" t="str">
            <v>Operationnel</v>
          </cell>
        </row>
        <row r="691">
          <cell r="B691" t="str">
            <v>NRO_131</v>
          </cell>
          <cell r="M691" t="str">
            <v>Operationnel</v>
          </cell>
        </row>
        <row r="692">
          <cell r="B692" t="str">
            <v>NRO_124</v>
          </cell>
          <cell r="M692" t="str">
            <v>Operationnel</v>
          </cell>
        </row>
        <row r="693">
          <cell r="B693" t="str">
            <v>NRO_126</v>
          </cell>
          <cell r="M693" t="str">
            <v>Operationnel</v>
          </cell>
        </row>
        <row r="694">
          <cell r="B694" t="str">
            <v>NRO_128</v>
          </cell>
          <cell r="M694" t="str">
            <v>Operationnel</v>
          </cell>
        </row>
        <row r="695">
          <cell r="B695" t="str">
            <v>NRO_226</v>
          </cell>
          <cell r="M695" t="str">
            <v>Operationnel</v>
          </cell>
        </row>
        <row r="696">
          <cell r="B696" t="str">
            <v>SUO_191</v>
          </cell>
          <cell r="M696" t="str">
            <v>Operationnel</v>
          </cell>
        </row>
        <row r="697">
          <cell r="B697" t="str">
            <v>EST_106</v>
          </cell>
          <cell r="M697" t="str">
            <v>Operationnel</v>
          </cell>
        </row>
        <row r="698">
          <cell r="B698" t="str">
            <v>CTR_647</v>
          </cell>
          <cell r="M698" t="str">
            <v>Operationnel</v>
          </cell>
        </row>
        <row r="699">
          <cell r="B699" t="str">
            <v>OST_233</v>
          </cell>
          <cell r="M699" t="str">
            <v>Operationnel</v>
          </cell>
        </row>
        <row r="700">
          <cell r="B700" t="str">
            <v>CTR_831</v>
          </cell>
          <cell r="M700" t="str">
            <v>Operationnel</v>
          </cell>
        </row>
        <row r="701">
          <cell r="B701" t="str">
            <v>LIT_371</v>
          </cell>
          <cell r="M701" t="str">
            <v>Operationnel</v>
          </cell>
        </row>
        <row r="702">
          <cell r="B702" t="str">
            <v>LIT_539</v>
          </cell>
          <cell r="M702" t="str">
            <v>Operationnel</v>
          </cell>
        </row>
        <row r="703">
          <cell r="B703" t="str">
            <v>CTR_763</v>
          </cell>
          <cell r="M703" t="str">
            <v>Operationnel</v>
          </cell>
        </row>
        <row r="704">
          <cell r="B704" t="str">
            <v>CTR_342</v>
          </cell>
          <cell r="M704" t="str">
            <v>Operationnel</v>
          </cell>
        </row>
        <row r="705">
          <cell r="B705" t="str">
            <v>CTR_621</v>
          </cell>
          <cell r="M705" t="str">
            <v>Operationnel</v>
          </cell>
        </row>
        <row r="706">
          <cell r="B706" t="str">
            <v>CTR_449</v>
          </cell>
          <cell r="M706" t="str">
            <v>Operationnel</v>
          </cell>
        </row>
        <row r="707">
          <cell r="B707" t="str">
            <v>LIT_618</v>
          </cell>
          <cell r="M707" t="str">
            <v>Operationnel</v>
          </cell>
        </row>
        <row r="708">
          <cell r="B708" t="str">
            <v>OST_019</v>
          </cell>
          <cell r="M708" t="str">
            <v>Operationnel</v>
          </cell>
        </row>
        <row r="709">
          <cell r="B709" t="str">
            <v>CTR_564</v>
          </cell>
          <cell r="M709" t="str">
            <v>Operationnel</v>
          </cell>
        </row>
        <row r="710">
          <cell r="B710" t="str">
            <v>NRD_036</v>
          </cell>
          <cell r="M710" t="str">
            <v>Operationnel</v>
          </cell>
        </row>
        <row r="711">
          <cell r="B711" t="str">
            <v>EXN_229</v>
          </cell>
          <cell r="M711" t="str">
            <v>Insecurity</v>
          </cell>
        </row>
        <row r="712">
          <cell r="B712" t="str">
            <v>CTR_604</v>
          </cell>
          <cell r="M712" t="str">
            <v>Operationnel</v>
          </cell>
        </row>
        <row r="713">
          <cell r="B713" t="str">
            <v>CTR_079</v>
          </cell>
          <cell r="M713" t="str">
            <v>Operationnel</v>
          </cell>
        </row>
        <row r="714">
          <cell r="B714" t="str">
            <v>LIT_325</v>
          </cell>
          <cell r="M714" t="str">
            <v>Operationnel</v>
          </cell>
        </row>
        <row r="715">
          <cell r="B715" t="str">
            <v>LIT_036</v>
          </cell>
          <cell r="M715" t="str">
            <v>Operationnel</v>
          </cell>
        </row>
        <row r="716">
          <cell r="B716" t="str">
            <v>LIT_841</v>
          </cell>
          <cell r="M716" t="str">
            <v>Operationnel</v>
          </cell>
        </row>
        <row r="717">
          <cell r="B717" t="str">
            <v>LIT_682</v>
          </cell>
          <cell r="M717" t="str">
            <v>Operationnel</v>
          </cell>
        </row>
        <row r="718">
          <cell r="B718" t="str">
            <v>NRO_248</v>
          </cell>
          <cell r="M718" t="str">
            <v>Insecurity</v>
          </cell>
        </row>
        <row r="719">
          <cell r="B719" t="str">
            <v>CTR_068</v>
          </cell>
          <cell r="M719" t="str">
            <v>Operationnel</v>
          </cell>
        </row>
        <row r="720">
          <cell r="B720" t="str">
            <v>NRO_043</v>
          </cell>
          <cell r="M720" t="str">
            <v>Insecurity</v>
          </cell>
        </row>
        <row r="721">
          <cell r="B721" t="str">
            <v>LIT_564</v>
          </cell>
          <cell r="M721" t="str">
            <v>Operationnel</v>
          </cell>
        </row>
        <row r="722">
          <cell r="B722" t="str">
            <v>CTR_830</v>
          </cell>
          <cell r="M722" t="str">
            <v>Operationnel</v>
          </cell>
        </row>
        <row r="723">
          <cell r="B723" t="str">
            <v>NRD_148</v>
          </cell>
          <cell r="M723" t="str">
            <v>Operationnel</v>
          </cell>
        </row>
        <row r="724">
          <cell r="B724" t="str">
            <v>NRO_016</v>
          </cell>
          <cell r="M724" t="str">
            <v>Operationnel</v>
          </cell>
        </row>
        <row r="725">
          <cell r="B725" t="str">
            <v>SUO_241</v>
          </cell>
          <cell r="M725" t="str">
            <v>Operationnel</v>
          </cell>
        </row>
        <row r="726">
          <cell r="B726" t="str">
            <v>NRO_033</v>
          </cell>
          <cell r="M726" t="str">
            <v>Insecurity</v>
          </cell>
        </row>
        <row r="727">
          <cell r="B727" t="str">
            <v>CTR_379</v>
          </cell>
          <cell r="M727" t="str">
            <v>Operationnel</v>
          </cell>
        </row>
        <row r="728">
          <cell r="B728" t="str">
            <v>SUD_016</v>
          </cell>
          <cell r="M728" t="str">
            <v>EXCLU</v>
          </cell>
        </row>
        <row r="729">
          <cell r="B729" t="str">
            <v>CTR_897</v>
          </cell>
          <cell r="M729" t="str">
            <v>Operationnel</v>
          </cell>
        </row>
        <row r="730">
          <cell r="B730" t="str">
            <v>LIT_346</v>
          </cell>
          <cell r="M730" t="str">
            <v>Operationnel</v>
          </cell>
        </row>
        <row r="731">
          <cell r="B731" t="str">
            <v>EXN_158</v>
          </cell>
          <cell r="M731" t="str">
            <v>Operationnel</v>
          </cell>
        </row>
        <row r="732">
          <cell r="B732" t="str">
            <v>LIT_129</v>
          </cell>
          <cell r="M732" t="str">
            <v>Operationnel</v>
          </cell>
        </row>
        <row r="733">
          <cell r="B733" t="str">
            <v>CTR_523</v>
          </cell>
          <cell r="M733" t="str">
            <v>Operationnel</v>
          </cell>
        </row>
        <row r="734">
          <cell r="B734" t="str">
            <v>NRO_056</v>
          </cell>
          <cell r="M734" t="str">
            <v>Insecurity</v>
          </cell>
        </row>
        <row r="735">
          <cell r="B735" t="str">
            <v>LIT_641</v>
          </cell>
          <cell r="M735" t="str">
            <v>Operationnel</v>
          </cell>
        </row>
        <row r="736">
          <cell r="B736" t="str">
            <v>NRO_047</v>
          </cell>
          <cell r="M736" t="str">
            <v>Insecurity</v>
          </cell>
        </row>
        <row r="737">
          <cell r="B737" t="str">
            <v>NRO_030</v>
          </cell>
          <cell r="M737" t="str">
            <v>Insecurity</v>
          </cell>
        </row>
        <row r="738">
          <cell r="B738" t="str">
            <v>NRO_057</v>
          </cell>
          <cell r="M738" t="str">
            <v>Insecurity</v>
          </cell>
        </row>
        <row r="739">
          <cell r="B739" t="str">
            <v>NRO_245</v>
          </cell>
          <cell r="M739" t="str">
            <v>Insecurity</v>
          </cell>
        </row>
        <row r="740">
          <cell r="B740" t="str">
            <v>CTR_102</v>
          </cell>
          <cell r="M740" t="str">
            <v>Operationnel</v>
          </cell>
        </row>
        <row r="741">
          <cell r="B741" t="str">
            <v>NRO_112</v>
          </cell>
          <cell r="M741" t="str">
            <v>Operationnel</v>
          </cell>
        </row>
        <row r="742">
          <cell r="B742" t="str">
            <v>SUO_169</v>
          </cell>
          <cell r="M742" t="str">
            <v>Operationnel</v>
          </cell>
        </row>
        <row r="743">
          <cell r="B743" t="str">
            <v>OST_015</v>
          </cell>
          <cell r="M743" t="str">
            <v>Operationnel</v>
          </cell>
        </row>
        <row r="744">
          <cell r="B744" t="str">
            <v>ADM_148</v>
          </cell>
          <cell r="M744" t="str">
            <v>Operationnel</v>
          </cell>
        </row>
        <row r="745">
          <cell r="B745" t="str">
            <v>NRO_255</v>
          </cell>
          <cell r="M745" t="str">
            <v>Insecurity</v>
          </cell>
        </row>
        <row r="746">
          <cell r="B746" t="str">
            <v>LIT_610</v>
          </cell>
          <cell r="M746" t="str">
            <v>Operationnel</v>
          </cell>
        </row>
        <row r="747">
          <cell r="B747" t="str">
            <v>CTR_778</v>
          </cell>
          <cell r="M747" t="str">
            <v>Operationnel</v>
          </cell>
        </row>
        <row r="748">
          <cell r="B748" t="str">
            <v>CTR_473</v>
          </cell>
          <cell r="M748" t="str">
            <v>Operationnel</v>
          </cell>
        </row>
        <row r="749">
          <cell r="B749" t="str">
            <v>CTR_771</v>
          </cell>
          <cell r="M749" t="str">
            <v>Operationnel</v>
          </cell>
        </row>
        <row r="750">
          <cell r="B750" t="str">
            <v>CTR_630</v>
          </cell>
          <cell r="M750" t="str">
            <v>Operationnel</v>
          </cell>
        </row>
        <row r="751">
          <cell r="B751" t="str">
            <v>CTR_711</v>
          </cell>
          <cell r="M751" t="str">
            <v>Operationnel</v>
          </cell>
        </row>
        <row r="752">
          <cell r="B752" t="str">
            <v>EXN_082</v>
          </cell>
          <cell r="M752" t="str">
            <v>Operationnel</v>
          </cell>
        </row>
        <row r="753">
          <cell r="B753" t="str">
            <v>CTR_670</v>
          </cell>
          <cell r="M753" t="str">
            <v>Operationnel</v>
          </cell>
        </row>
        <row r="754">
          <cell r="B754" t="str">
            <v>CTR_872</v>
          </cell>
          <cell r="M754" t="str">
            <v>Operationnel</v>
          </cell>
        </row>
        <row r="755">
          <cell r="B755" t="str">
            <v>NRD_063</v>
          </cell>
          <cell r="M755" t="str">
            <v>Operationnel</v>
          </cell>
        </row>
        <row r="756">
          <cell r="B756" t="str">
            <v>CTR_828</v>
          </cell>
          <cell r="M756" t="str">
            <v>Operationnel</v>
          </cell>
        </row>
        <row r="757">
          <cell r="B757" t="str">
            <v>LIT_624</v>
          </cell>
          <cell r="M757" t="str">
            <v>Operationnel</v>
          </cell>
        </row>
        <row r="758">
          <cell r="B758" t="str">
            <v>CTR_487</v>
          </cell>
          <cell r="M758" t="str">
            <v>Operationnel</v>
          </cell>
        </row>
        <row r="759">
          <cell r="B759" t="str">
            <v>LIT_838</v>
          </cell>
          <cell r="M759" t="str">
            <v>Operationnel</v>
          </cell>
        </row>
        <row r="760">
          <cell r="B760" t="str">
            <v>CTR_362</v>
          </cell>
          <cell r="M760" t="str">
            <v>Operationnel</v>
          </cell>
        </row>
        <row r="761">
          <cell r="B761" t="str">
            <v>CTR_251</v>
          </cell>
          <cell r="M761" t="str">
            <v>Operationnel</v>
          </cell>
        </row>
        <row r="762">
          <cell r="B762" t="str">
            <v>CTR_247</v>
          </cell>
          <cell r="M762" t="str">
            <v>Operationnel</v>
          </cell>
        </row>
        <row r="763">
          <cell r="B763" t="str">
            <v>CTR_025</v>
          </cell>
          <cell r="M763" t="str">
            <v>Operationnel</v>
          </cell>
        </row>
        <row r="764">
          <cell r="B764" t="str">
            <v>CTR_939</v>
          </cell>
          <cell r="M764" t="str">
            <v>Operationnel</v>
          </cell>
        </row>
        <row r="765">
          <cell r="B765" t="str">
            <v>LIT_025</v>
          </cell>
          <cell r="M765" t="str">
            <v>EXCLU</v>
          </cell>
        </row>
        <row r="766">
          <cell r="B766" t="str">
            <v>CTR_791</v>
          </cell>
          <cell r="M766" t="str">
            <v>Operationnel</v>
          </cell>
        </row>
        <row r="767">
          <cell r="B767" t="str">
            <v>CTR_629</v>
          </cell>
          <cell r="M767" t="str">
            <v>EXCLU</v>
          </cell>
        </row>
        <row r="768">
          <cell r="B768" t="str">
            <v>LIT_087</v>
          </cell>
          <cell r="M768" t="str">
            <v>EXCLU</v>
          </cell>
        </row>
        <row r="769">
          <cell r="B769" t="str">
            <v>LIT_041</v>
          </cell>
          <cell r="M769" t="str">
            <v>EXCLU</v>
          </cell>
        </row>
        <row r="770">
          <cell r="B770" t="str">
            <v>CTR_777</v>
          </cell>
          <cell r="M770" t="str">
            <v>Operationnel</v>
          </cell>
        </row>
        <row r="771">
          <cell r="B771" t="str">
            <v>CTR_144</v>
          </cell>
          <cell r="M771" t="str">
            <v>Operationnel</v>
          </cell>
        </row>
        <row r="772">
          <cell r="B772" t="str">
            <v>SUD_086</v>
          </cell>
          <cell r="M772" t="str">
            <v>Operationnel</v>
          </cell>
        </row>
        <row r="773">
          <cell r="B773" t="str">
            <v>CTR_273</v>
          </cell>
          <cell r="M773" t="str">
            <v>Operationnel</v>
          </cell>
        </row>
        <row r="774">
          <cell r="B774" t="str">
            <v>CTR_022</v>
          </cell>
          <cell r="M774" t="str">
            <v>Operationnel</v>
          </cell>
        </row>
        <row r="775">
          <cell r="B775" t="str">
            <v>LIT_314</v>
          </cell>
          <cell r="M775" t="str">
            <v>Operationnel</v>
          </cell>
        </row>
        <row r="776">
          <cell r="B776" t="str">
            <v>OST_270</v>
          </cell>
          <cell r="M776" t="str">
            <v>Operationnel</v>
          </cell>
        </row>
        <row r="777">
          <cell r="B777" t="str">
            <v>SUD_245</v>
          </cell>
          <cell r="M777" t="str">
            <v>Operationnel</v>
          </cell>
        </row>
        <row r="778">
          <cell r="B778" t="str">
            <v>NRD_255</v>
          </cell>
          <cell r="M778" t="str">
            <v>EXCLU</v>
          </cell>
        </row>
        <row r="779">
          <cell r="B779" t="str">
            <v>EXN_234</v>
          </cell>
          <cell r="M779" t="str">
            <v>Operationnel</v>
          </cell>
        </row>
        <row r="780">
          <cell r="B780" t="str">
            <v>OST_240</v>
          </cell>
          <cell r="M780" t="str">
            <v>Operationnel</v>
          </cell>
        </row>
        <row r="781">
          <cell r="B781" t="str">
            <v>CTR_772</v>
          </cell>
          <cell r="M781" t="str">
            <v>Operationnel</v>
          </cell>
        </row>
        <row r="782">
          <cell r="B782" t="str">
            <v>CTR_313</v>
          </cell>
          <cell r="M782" t="str">
            <v>Operationnel</v>
          </cell>
        </row>
        <row r="783">
          <cell r="B783" t="str">
            <v>SUO_212</v>
          </cell>
          <cell r="M783" t="str">
            <v>Operationnel</v>
          </cell>
        </row>
        <row r="784">
          <cell r="B784" t="str">
            <v>LIT_645</v>
          </cell>
          <cell r="M784" t="str">
            <v>Operationnel</v>
          </cell>
        </row>
        <row r="785">
          <cell r="B785" t="str">
            <v>LIT_261</v>
          </cell>
          <cell r="M785" t="str">
            <v>Operationnel</v>
          </cell>
        </row>
        <row r="786">
          <cell r="B786" t="str">
            <v>ADM_004</v>
          </cell>
          <cell r="M786" t="str">
            <v>Operationnel</v>
          </cell>
        </row>
        <row r="787">
          <cell r="B787" t="str">
            <v>LIT_139</v>
          </cell>
          <cell r="M787" t="str">
            <v>Operationnel</v>
          </cell>
        </row>
        <row r="788">
          <cell r="B788" t="str">
            <v>LIT_871</v>
          </cell>
          <cell r="M788" t="str">
            <v>Operationnel</v>
          </cell>
        </row>
        <row r="789">
          <cell r="B789" t="str">
            <v>CTR_214</v>
          </cell>
          <cell r="M789" t="str">
            <v>Operationnel</v>
          </cell>
        </row>
        <row r="790">
          <cell r="B790" t="str">
            <v>CTR_879</v>
          </cell>
          <cell r="M790" t="str">
            <v>Operationnel</v>
          </cell>
        </row>
        <row r="791">
          <cell r="B791" t="str">
            <v>CTR_867</v>
          </cell>
          <cell r="M791" t="str">
            <v>Operationnel</v>
          </cell>
        </row>
        <row r="792">
          <cell r="B792" t="str">
            <v>LIT_122</v>
          </cell>
          <cell r="M792" t="str">
            <v>Operationnel</v>
          </cell>
        </row>
        <row r="793">
          <cell r="B793" t="str">
            <v>LIT_181</v>
          </cell>
          <cell r="M793" t="str">
            <v>Operationnel</v>
          </cell>
        </row>
        <row r="794">
          <cell r="B794" t="str">
            <v>LIT_862</v>
          </cell>
          <cell r="M794" t="str">
            <v>Operationnel</v>
          </cell>
        </row>
        <row r="795">
          <cell r="B795" t="str">
            <v>CTR_738</v>
          </cell>
          <cell r="M795" t="str">
            <v>Operationnel</v>
          </cell>
        </row>
        <row r="796">
          <cell r="B796" t="str">
            <v>NRD_163</v>
          </cell>
          <cell r="M796" t="str">
            <v>Operationnel</v>
          </cell>
        </row>
        <row r="797">
          <cell r="B797" t="str">
            <v>SUO_185</v>
          </cell>
          <cell r="M797" t="str">
            <v>Operationnel</v>
          </cell>
        </row>
        <row r="798">
          <cell r="B798" t="str">
            <v>EXN_064</v>
          </cell>
          <cell r="M798" t="str">
            <v>Insecurity</v>
          </cell>
        </row>
        <row r="799">
          <cell r="B799" t="str">
            <v>EXN_145</v>
          </cell>
          <cell r="M799" t="str">
            <v>Operationnel</v>
          </cell>
        </row>
        <row r="800">
          <cell r="B800" t="str">
            <v>CTR_046</v>
          </cell>
          <cell r="M800" t="str">
            <v>Operationnel</v>
          </cell>
        </row>
        <row r="801">
          <cell r="B801" t="str">
            <v>LIT_735</v>
          </cell>
          <cell r="M801" t="str">
            <v>Operationnel</v>
          </cell>
        </row>
        <row r="802">
          <cell r="B802" t="str">
            <v>LIT_568</v>
          </cell>
          <cell r="M802" t="str">
            <v>Operationnel</v>
          </cell>
        </row>
        <row r="803">
          <cell r="B803" t="str">
            <v>NRD_065</v>
          </cell>
          <cell r="M803" t="str">
            <v>Operationnel</v>
          </cell>
        </row>
        <row r="804">
          <cell r="B804" t="str">
            <v>CTR_838</v>
          </cell>
          <cell r="M804" t="str">
            <v>Operationnel</v>
          </cell>
        </row>
        <row r="805">
          <cell r="B805" t="str">
            <v>OST_122</v>
          </cell>
          <cell r="M805" t="str">
            <v>Operationnel</v>
          </cell>
        </row>
        <row r="806">
          <cell r="B806" t="str">
            <v>ADM_062</v>
          </cell>
          <cell r="M806" t="str">
            <v>Operationnel</v>
          </cell>
        </row>
        <row r="807">
          <cell r="B807" t="str">
            <v>ADM_071</v>
          </cell>
          <cell r="M807" t="str">
            <v>Operationnel</v>
          </cell>
        </row>
        <row r="808">
          <cell r="B808" t="str">
            <v>CTR_061</v>
          </cell>
          <cell r="M808" t="str">
            <v>Operationnel</v>
          </cell>
        </row>
        <row r="809">
          <cell r="B809" t="str">
            <v>LIT_377</v>
          </cell>
          <cell r="M809" t="str">
            <v>Operationnel</v>
          </cell>
        </row>
        <row r="810">
          <cell r="B810" t="str">
            <v>SUO_233</v>
          </cell>
          <cell r="M810" t="str">
            <v>Operationnel</v>
          </cell>
        </row>
        <row r="811">
          <cell r="B811" t="str">
            <v>CTR_383</v>
          </cell>
          <cell r="M811" t="str">
            <v>Operationnel</v>
          </cell>
        </row>
        <row r="812">
          <cell r="B812" t="str">
            <v>NRO_125</v>
          </cell>
          <cell r="M812" t="str">
            <v>Operationnel</v>
          </cell>
        </row>
        <row r="813">
          <cell r="B813" t="str">
            <v>NRO_122</v>
          </cell>
          <cell r="M813" t="str">
            <v>Operationnel</v>
          </cell>
        </row>
        <row r="814">
          <cell r="B814" t="str">
            <v>CTR_875</v>
          </cell>
          <cell r="M814" t="str">
            <v>Operationnel</v>
          </cell>
        </row>
        <row r="815">
          <cell r="B815" t="str">
            <v>CTR_911</v>
          </cell>
          <cell r="M815" t="str">
            <v>Operationnel</v>
          </cell>
        </row>
        <row r="816">
          <cell r="B816" t="str">
            <v>CTR_385</v>
          </cell>
          <cell r="M816" t="str">
            <v>Operationnel</v>
          </cell>
        </row>
        <row r="817">
          <cell r="B817" t="str">
            <v>SUO_215</v>
          </cell>
          <cell r="M817" t="str">
            <v>Operationnel</v>
          </cell>
        </row>
        <row r="818">
          <cell r="B818" t="str">
            <v>LIT_095</v>
          </cell>
          <cell r="M818" t="str">
            <v>Operationnel</v>
          </cell>
        </row>
        <row r="819">
          <cell r="B819" t="str">
            <v>LIT_689</v>
          </cell>
          <cell r="M819" t="str">
            <v>Operationnel</v>
          </cell>
        </row>
        <row r="820">
          <cell r="B820" t="str">
            <v>CTR_707</v>
          </cell>
          <cell r="M820" t="str">
            <v>Operationnel</v>
          </cell>
        </row>
        <row r="821">
          <cell r="B821" t="str">
            <v>CTR_245</v>
          </cell>
          <cell r="M821" t="str">
            <v>Operationnel</v>
          </cell>
        </row>
        <row r="822">
          <cell r="B822" t="str">
            <v>CTR_596</v>
          </cell>
          <cell r="M822" t="str">
            <v>Operationnel</v>
          </cell>
        </row>
        <row r="823">
          <cell r="B823" t="str">
            <v>SUO_179</v>
          </cell>
          <cell r="M823" t="str">
            <v>Operationnel</v>
          </cell>
        </row>
        <row r="824">
          <cell r="B824" t="str">
            <v>LIT_414</v>
          </cell>
          <cell r="M824" t="str">
            <v>Operationnel</v>
          </cell>
        </row>
        <row r="825">
          <cell r="B825" t="str">
            <v>LIT_528</v>
          </cell>
          <cell r="M825" t="str">
            <v>Operationnel</v>
          </cell>
        </row>
        <row r="826">
          <cell r="B826" t="str">
            <v>LIT_746</v>
          </cell>
          <cell r="M826" t="str">
            <v>Operationnel</v>
          </cell>
        </row>
        <row r="827">
          <cell r="B827" t="str">
            <v>LIT_713</v>
          </cell>
          <cell r="M827" t="str">
            <v>Operationnel</v>
          </cell>
        </row>
        <row r="828">
          <cell r="B828" t="str">
            <v>LIT_381</v>
          </cell>
          <cell r="M828" t="str">
            <v>Operationnel</v>
          </cell>
        </row>
        <row r="829">
          <cell r="B829" t="str">
            <v>NRO_258</v>
          </cell>
          <cell r="M829" t="str">
            <v>Insecurity</v>
          </cell>
        </row>
        <row r="830">
          <cell r="B830" t="str">
            <v>NRD_137</v>
          </cell>
          <cell r="M830" t="str">
            <v>Operationnel</v>
          </cell>
        </row>
        <row r="831">
          <cell r="B831" t="str">
            <v>LIT_696</v>
          </cell>
          <cell r="M831" t="str">
            <v>Operationnel</v>
          </cell>
        </row>
        <row r="832">
          <cell r="B832" t="str">
            <v>LIT_249</v>
          </cell>
          <cell r="M832" t="str">
            <v>Operationnel</v>
          </cell>
        </row>
        <row r="833">
          <cell r="B833" t="str">
            <v>CTR_973</v>
          </cell>
          <cell r="M833" t="str">
            <v>Operationnel</v>
          </cell>
        </row>
        <row r="834">
          <cell r="B834" t="str">
            <v>LIT_008</v>
          </cell>
          <cell r="M834" t="str">
            <v>Operationnel</v>
          </cell>
        </row>
        <row r="835">
          <cell r="B835" t="str">
            <v>NRO_061</v>
          </cell>
          <cell r="M835" t="str">
            <v>Insecurity</v>
          </cell>
        </row>
        <row r="836">
          <cell r="B836" t="str">
            <v>CTR_397</v>
          </cell>
          <cell r="M836" t="str">
            <v>Operationnel</v>
          </cell>
        </row>
        <row r="837">
          <cell r="B837" t="str">
            <v>OST_214</v>
          </cell>
          <cell r="M837" t="str">
            <v>Operationnel</v>
          </cell>
        </row>
        <row r="838">
          <cell r="B838" t="str">
            <v>CTR_599</v>
          </cell>
          <cell r="M838" t="str">
            <v>Operationnel</v>
          </cell>
        </row>
        <row r="839">
          <cell r="B839" t="str">
            <v>EST_122</v>
          </cell>
          <cell r="M839" t="str">
            <v>Operationnel</v>
          </cell>
        </row>
        <row r="840">
          <cell r="B840" t="str">
            <v>EXN_055</v>
          </cell>
          <cell r="M840" t="str">
            <v>Operationnel</v>
          </cell>
        </row>
        <row r="841">
          <cell r="B841" t="str">
            <v>NRO_081</v>
          </cell>
          <cell r="M841" t="str">
            <v>Insecurity</v>
          </cell>
        </row>
        <row r="842">
          <cell r="B842" t="str">
            <v>NRD_145</v>
          </cell>
          <cell r="M842" t="str">
            <v>Operationnel</v>
          </cell>
        </row>
        <row r="843">
          <cell r="B843" t="str">
            <v>CTR_981</v>
          </cell>
          <cell r="M843" t="str">
            <v>Operationnel</v>
          </cell>
        </row>
        <row r="844">
          <cell r="B844" t="str">
            <v>EXN_024</v>
          </cell>
          <cell r="M844" t="str">
            <v>Insecurity</v>
          </cell>
        </row>
        <row r="845">
          <cell r="B845" t="str">
            <v>NRO_005</v>
          </cell>
          <cell r="M845" t="str">
            <v>Insecurity</v>
          </cell>
        </row>
        <row r="846">
          <cell r="B846" t="str">
            <v>OST_046</v>
          </cell>
          <cell r="M846" t="str">
            <v>Operationnel</v>
          </cell>
        </row>
        <row r="847">
          <cell r="B847" t="str">
            <v>NRO_227</v>
          </cell>
          <cell r="M847" t="str">
            <v>Operationnel</v>
          </cell>
        </row>
        <row r="848">
          <cell r="B848" t="str">
            <v>NRD_118</v>
          </cell>
          <cell r="M848" t="str">
            <v>Operationnel</v>
          </cell>
        </row>
        <row r="849">
          <cell r="B849" t="str">
            <v>NRO_041</v>
          </cell>
          <cell r="M849" t="str">
            <v>Insecurity</v>
          </cell>
        </row>
        <row r="850">
          <cell r="B850" t="str">
            <v>SUO_232</v>
          </cell>
          <cell r="M850" t="str">
            <v>EXCLU</v>
          </cell>
        </row>
        <row r="851">
          <cell r="B851" t="str">
            <v>CTR_274</v>
          </cell>
          <cell r="M851" t="str">
            <v>Operationnel</v>
          </cell>
        </row>
        <row r="852">
          <cell r="B852" t="str">
            <v>OST_208</v>
          </cell>
          <cell r="M852" t="str">
            <v>Operationnel</v>
          </cell>
        </row>
        <row r="853">
          <cell r="B853" t="str">
            <v>LIT_763</v>
          </cell>
          <cell r="M853" t="str">
            <v>Operationnel</v>
          </cell>
        </row>
        <row r="854">
          <cell r="B854" t="str">
            <v>CTR_639</v>
          </cell>
          <cell r="M854" t="str">
            <v>Operationnel</v>
          </cell>
        </row>
        <row r="855">
          <cell r="B855" t="str">
            <v>NRD_155</v>
          </cell>
          <cell r="M855" t="str">
            <v>Operationnel</v>
          </cell>
        </row>
        <row r="856">
          <cell r="B856" t="str">
            <v>CTR_851</v>
          </cell>
          <cell r="M856" t="str">
            <v>Operationnel</v>
          </cell>
        </row>
        <row r="857">
          <cell r="B857" t="str">
            <v>ADM_084</v>
          </cell>
          <cell r="M857" t="str">
            <v>Operationnel</v>
          </cell>
        </row>
        <row r="858">
          <cell r="B858" t="str">
            <v>CTR_330</v>
          </cell>
          <cell r="M858" t="str">
            <v>Operationnel</v>
          </cell>
        </row>
        <row r="859">
          <cell r="B859" t="str">
            <v>OST_166</v>
          </cell>
          <cell r="M859" t="str">
            <v>Operationnel</v>
          </cell>
        </row>
        <row r="860">
          <cell r="B860" t="str">
            <v>CTR_954</v>
          </cell>
          <cell r="M860" t="str">
            <v>Operationnel</v>
          </cell>
        </row>
        <row r="861">
          <cell r="B861" t="str">
            <v>LIT_527</v>
          </cell>
          <cell r="M861" t="str">
            <v>Operationnel</v>
          </cell>
        </row>
        <row r="862">
          <cell r="B862" t="str">
            <v>CTR_891</v>
          </cell>
          <cell r="M862" t="str">
            <v>Operationnel</v>
          </cell>
        </row>
        <row r="863">
          <cell r="B863" t="str">
            <v>ADM_007</v>
          </cell>
          <cell r="M863" t="str">
            <v>Operationnel</v>
          </cell>
        </row>
        <row r="864">
          <cell r="B864" t="str">
            <v>SUO_188</v>
          </cell>
          <cell r="M864" t="str">
            <v>Operationnel</v>
          </cell>
        </row>
        <row r="865">
          <cell r="B865" t="str">
            <v>OST_268</v>
          </cell>
          <cell r="M865" t="str">
            <v>Operationnel</v>
          </cell>
        </row>
        <row r="866">
          <cell r="B866" t="str">
            <v>LIT_221</v>
          </cell>
          <cell r="M866" t="str">
            <v>Operationnel</v>
          </cell>
        </row>
        <row r="867">
          <cell r="B867" t="str">
            <v>SUD_053</v>
          </cell>
          <cell r="M867" t="str">
            <v>Operationnel</v>
          </cell>
        </row>
        <row r="868">
          <cell r="B868" t="str">
            <v>ADM_077</v>
          </cell>
          <cell r="M868" t="str">
            <v>Operationnel</v>
          </cell>
        </row>
        <row r="869">
          <cell r="B869" t="str">
            <v>LIT_684</v>
          </cell>
          <cell r="M869" t="str">
            <v>Operationnel</v>
          </cell>
        </row>
        <row r="870">
          <cell r="B870" t="str">
            <v>LIT_425</v>
          </cell>
          <cell r="M870" t="str">
            <v>Operationnel</v>
          </cell>
        </row>
        <row r="871">
          <cell r="B871" t="str">
            <v>CTR_311</v>
          </cell>
          <cell r="M871" t="str">
            <v>Operationnel</v>
          </cell>
        </row>
        <row r="872">
          <cell r="B872" t="str">
            <v>LIT_657</v>
          </cell>
          <cell r="M872" t="str">
            <v>Operationnel</v>
          </cell>
        </row>
        <row r="873">
          <cell r="B873" t="str">
            <v>SUO_115</v>
          </cell>
          <cell r="M873" t="str">
            <v>Operationnel</v>
          </cell>
        </row>
        <row r="874">
          <cell r="B874" t="str">
            <v>LIT_678</v>
          </cell>
          <cell r="M874" t="str">
            <v>Operationnel</v>
          </cell>
        </row>
        <row r="875">
          <cell r="B875" t="str">
            <v>LIT_436</v>
          </cell>
          <cell r="M875" t="str">
            <v>Operationnel</v>
          </cell>
        </row>
        <row r="876">
          <cell r="B876" t="str">
            <v>NRD_054</v>
          </cell>
          <cell r="M876" t="str">
            <v>Operationnel</v>
          </cell>
        </row>
        <row r="877">
          <cell r="B877" t="str">
            <v>SUO_003</v>
          </cell>
          <cell r="M877" t="str">
            <v>Operationnel</v>
          </cell>
        </row>
        <row r="878">
          <cell r="B878" t="str">
            <v>NRD_129</v>
          </cell>
          <cell r="M878" t="str">
            <v>Operationnel</v>
          </cell>
        </row>
        <row r="879">
          <cell r="B879" t="str">
            <v>LIT_418</v>
          </cell>
          <cell r="M879" t="str">
            <v>Operationnel</v>
          </cell>
        </row>
        <row r="880">
          <cell r="B880" t="str">
            <v>CTR_658</v>
          </cell>
          <cell r="M880" t="str">
            <v>Operationnel</v>
          </cell>
        </row>
        <row r="881">
          <cell r="B881" t="str">
            <v>LIT_061</v>
          </cell>
          <cell r="M881" t="str">
            <v>Operationnel</v>
          </cell>
        </row>
        <row r="882">
          <cell r="B882" t="str">
            <v>NRD_085</v>
          </cell>
          <cell r="M882" t="str">
            <v>Operationnel</v>
          </cell>
        </row>
        <row r="883">
          <cell r="B883" t="str">
            <v>NRO_093</v>
          </cell>
          <cell r="M883" t="str">
            <v>Insecurity</v>
          </cell>
        </row>
        <row r="884">
          <cell r="B884" t="str">
            <v>NRD_086</v>
          </cell>
          <cell r="M884" t="str">
            <v>Operationnel</v>
          </cell>
        </row>
        <row r="885">
          <cell r="B885" t="str">
            <v>LIT_580</v>
          </cell>
          <cell r="M885" t="str">
            <v>Operationnel</v>
          </cell>
        </row>
        <row r="886">
          <cell r="B886" t="str">
            <v>CTR_674</v>
          </cell>
          <cell r="M886" t="str">
            <v>Operationnel</v>
          </cell>
        </row>
        <row r="887">
          <cell r="B887" t="str">
            <v>EXN_049</v>
          </cell>
          <cell r="M887" t="str">
            <v>Insecurity</v>
          </cell>
        </row>
        <row r="888">
          <cell r="B888" t="str">
            <v>LIT_453</v>
          </cell>
          <cell r="M888" t="str">
            <v>Operationnel</v>
          </cell>
        </row>
        <row r="889">
          <cell r="B889" t="str">
            <v>NRO_039</v>
          </cell>
          <cell r="M889" t="str">
            <v>Insecurity</v>
          </cell>
        </row>
        <row r="890">
          <cell r="B890" t="str">
            <v>EXN_161</v>
          </cell>
          <cell r="M890" t="str">
            <v>Insecurity</v>
          </cell>
        </row>
        <row r="891">
          <cell r="B891" t="str">
            <v>LIT_581</v>
          </cell>
          <cell r="M891" t="str">
            <v>Operationnel</v>
          </cell>
        </row>
        <row r="892">
          <cell r="B892" t="str">
            <v>NRO_246</v>
          </cell>
          <cell r="M892" t="str">
            <v>Insecurity</v>
          </cell>
        </row>
        <row r="893">
          <cell r="B893" t="str">
            <v>NRO_018</v>
          </cell>
          <cell r="M893" t="str">
            <v>Insecurity</v>
          </cell>
        </row>
        <row r="894">
          <cell r="B894" t="str">
            <v>NRO_024</v>
          </cell>
          <cell r="M894" t="str">
            <v>Insecurity</v>
          </cell>
        </row>
        <row r="895">
          <cell r="B895" t="str">
            <v>NRO_101</v>
          </cell>
          <cell r="M895" t="str">
            <v>Insecurity</v>
          </cell>
        </row>
        <row r="896">
          <cell r="B896" t="str">
            <v>ADM_058</v>
          </cell>
          <cell r="M896" t="str">
            <v>Operationnel</v>
          </cell>
        </row>
        <row r="897">
          <cell r="B897" t="str">
            <v>LIT_322</v>
          </cell>
          <cell r="M897" t="str">
            <v>Operationnel</v>
          </cell>
        </row>
        <row r="898">
          <cell r="B898" t="str">
            <v>NRO_009</v>
          </cell>
          <cell r="M898" t="str">
            <v>Insecurity</v>
          </cell>
        </row>
        <row r="899">
          <cell r="B899" t="str">
            <v>EXN_090</v>
          </cell>
          <cell r="M899" t="str">
            <v>Operationnel</v>
          </cell>
        </row>
        <row r="900">
          <cell r="B900" t="str">
            <v>CTR_716</v>
          </cell>
          <cell r="M900" t="str">
            <v>Operationnel</v>
          </cell>
        </row>
        <row r="901">
          <cell r="B901" t="str">
            <v>OST_020</v>
          </cell>
          <cell r="M901" t="str">
            <v>Operationnel</v>
          </cell>
        </row>
        <row r="902">
          <cell r="B902" t="str">
            <v>LIT_426</v>
          </cell>
          <cell r="M902" t="str">
            <v>Operationnel</v>
          </cell>
        </row>
        <row r="903">
          <cell r="B903" t="str">
            <v>LIT_621</v>
          </cell>
          <cell r="M903" t="str">
            <v>Operationnel</v>
          </cell>
        </row>
        <row r="904">
          <cell r="B904" t="str">
            <v>LIT_690</v>
          </cell>
          <cell r="M904" t="str">
            <v>Operationnel</v>
          </cell>
        </row>
        <row r="905">
          <cell r="B905" t="str">
            <v>LIT_136</v>
          </cell>
          <cell r="M905" t="str">
            <v>Operationnel</v>
          </cell>
        </row>
        <row r="906">
          <cell r="B906" t="str">
            <v>NRO_021</v>
          </cell>
          <cell r="M906" t="str">
            <v>Insecurity</v>
          </cell>
        </row>
        <row r="907">
          <cell r="B907" t="str">
            <v>LIT_460</v>
          </cell>
          <cell r="M907" t="str">
            <v>Operationnel</v>
          </cell>
        </row>
        <row r="908">
          <cell r="B908" t="str">
            <v>NRO_218</v>
          </cell>
          <cell r="M908" t="str">
            <v>Insecurity</v>
          </cell>
        </row>
        <row r="909">
          <cell r="B909" t="str">
            <v>LIT_433</v>
          </cell>
          <cell r="M909" t="str">
            <v>Operationnel</v>
          </cell>
        </row>
        <row r="910">
          <cell r="B910" t="str">
            <v>LIT_837</v>
          </cell>
          <cell r="M910" t="str">
            <v>EXCLU</v>
          </cell>
        </row>
        <row r="911">
          <cell r="B911" t="str">
            <v>CTR_464</v>
          </cell>
          <cell r="M911" t="str">
            <v>Operationnel</v>
          </cell>
        </row>
        <row r="912">
          <cell r="B912" t="str">
            <v>LIT_034</v>
          </cell>
          <cell r="M912" t="str">
            <v>Operationnel</v>
          </cell>
        </row>
        <row r="913">
          <cell r="B913" t="str">
            <v>NRO_233</v>
          </cell>
          <cell r="M913" t="str">
            <v>Insecurity</v>
          </cell>
        </row>
        <row r="914">
          <cell r="B914" t="str">
            <v>NRO_236</v>
          </cell>
          <cell r="M914" t="str">
            <v>Insecurity</v>
          </cell>
        </row>
        <row r="915">
          <cell r="B915" t="str">
            <v>NRD_015</v>
          </cell>
          <cell r="M915" t="str">
            <v>Operationnel</v>
          </cell>
        </row>
        <row r="916">
          <cell r="B916" t="str">
            <v>LIT_708</v>
          </cell>
          <cell r="M916" t="str">
            <v>Operationnel</v>
          </cell>
        </row>
        <row r="917">
          <cell r="B917" t="str">
            <v>LIT_479</v>
          </cell>
          <cell r="M917" t="str">
            <v>Operationnel</v>
          </cell>
        </row>
        <row r="918">
          <cell r="B918" t="str">
            <v>NRD_094</v>
          </cell>
          <cell r="M918" t="str">
            <v>Operationnel</v>
          </cell>
        </row>
        <row r="919">
          <cell r="B919" t="str">
            <v>LIT_372</v>
          </cell>
          <cell r="M919" t="str">
            <v>Operationnel</v>
          </cell>
        </row>
        <row r="920">
          <cell r="B920" t="str">
            <v>LIT_098</v>
          </cell>
          <cell r="M920" t="str">
            <v>Operationnel</v>
          </cell>
        </row>
        <row r="921">
          <cell r="B921" t="str">
            <v>OST_016</v>
          </cell>
          <cell r="M921" t="str">
            <v>Operationnel</v>
          </cell>
        </row>
        <row r="922">
          <cell r="B922" t="str">
            <v>LIT_477</v>
          </cell>
          <cell r="M922" t="str">
            <v>Operationnel</v>
          </cell>
        </row>
        <row r="923">
          <cell r="B923" t="str">
            <v>CTR_755</v>
          </cell>
          <cell r="M923" t="str">
            <v>Operationnel</v>
          </cell>
        </row>
        <row r="924">
          <cell r="B924" t="str">
            <v>ADM_034</v>
          </cell>
          <cell r="M924" t="str">
            <v>Operationnel</v>
          </cell>
        </row>
        <row r="925">
          <cell r="B925" t="str">
            <v>ADM_003</v>
          </cell>
          <cell r="M925" t="str">
            <v>Operationnel</v>
          </cell>
        </row>
        <row r="926">
          <cell r="B926" t="str">
            <v>ADM_079</v>
          </cell>
          <cell r="M926" t="str">
            <v>Operationnel</v>
          </cell>
        </row>
        <row r="927">
          <cell r="B927" t="str">
            <v>EST_008</v>
          </cell>
          <cell r="M927" t="str">
            <v>Operationnel</v>
          </cell>
        </row>
        <row r="928">
          <cell r="B928" t="str">
            <v>EXN_085</v>
          </cell>
          <cell r="M928" t="str">
            <v>Operationnel</v>
          </cell>
        </row>
        <row r="929">
          <cell r="B929" t="str">
            <v>LIT_576</v>
          </cell>
          <cell r="M929" t="str">
            <v>Operationnel</v>
          </cell>
        </row>
        <row r="930">
          <cell r="B930" t="str">
            <v>CTR_414</v>
          </cell>
          <cell r="M930" t="str">
            <v>Operationnel</v>
          </cell>
        </row>
        <row r="931">
          <cell r="B931" t="str">
            <v>LIT_373</v>
          </cell>
          <cell r="M931" t="str">
            <v>Operationnel</v>
          </cell>
        </row>
        <row r="932">
          <cell r="B932" t="str">
            <v>ADM_069</v>
          </cell>
          <cell r="M932" t="str">
            <v>Operationnel</v>
          </cell>
        </row>
        <row r="933">
          <cell r="B933" t="str">
            <v>ADM_127</v>
          </cell>
          <cell r="M933" t="str">
            <v>Operationnel</v>
          </cell>
        </row>
        <row r="934">
          <cell r="B934" t="str">
            <v>LIT_790</v>
          </cell>
          <cell r="M934" t="str">
            <v>Operationnel</v>
          </cell>
        </row>
        <row r="935">
          <cell r="B935" t="str">
            <v>LIT_515</v>
          </cell>
          <cell r="M935" t="str">
            <v>Operationnel</v>
          </cell>
        </row>
        <row r="936">
          <cell r="B936" t="str">
            <v>ADM_076</v>
          </cell>
          <cell r="M936" t="str">
            <v>Operationnel</v>
          </cell>
        </row>
        <row r="937">
          <cell r="B937" t="str">
            <v>SUD_014</v>
          </cell>
          <cell r="M937" t="str">
            <v>EXCLU</v>
          </cell>
        </row>
        <row r="938">
          <cell r="B938" t="str">
            <v>CTR_649</v>
          </cell>
          <cell r="M938" t="str">
            <v>Operationnel</v>
          </cell>
        </row>
        <row r="939">
          <cell r="B939" t="str">
            <v>NRD_152</v>
          </cell>
          <cell r="M939" t="str">
            <v>Operationnel</v>
          </cell>
        </row>
        <row r="940">
          <cell r="B940" t="str">
            <v>SUD_191</v>
          </cell>
          <cell r="M940" t="str">
            <v>EXCLU</v>
          </cell>
        </row>
        <row r="941">
          <cell r="B941" t="str">
            <v>LIT_519</v>
          </cell>
          <cell r="M941" t="str">
            <v>Operationnel</v>
          </cell>
        </row>
        <row r="942">
          <cell r="B942" t="str">
            <v>EXN_167</v>
          </cell>
          <cell r="M942" t="str">
            <v>Insecurity</v>
          </cell>
        </row>
        <row r="943">
          <cell r="B943" t="str">
            <v>ADM_103</v>
          </cell>
          <cell r="M943" t="str">
            <v>Operationnel</v>
          </cell>
        </row>
        <row r="944">
          <cell r="B944" t="str">
            <v>LIT_114</v>
          </cell>
          <cell r="M944" t="str">
            <v>Operationnel</v>
          </cell>
        </row>
        <row r="945">
          <cell r="B945" t="str">
            <v>EXN_012</v>
          </cell>
          <cell r="M945" t="str">
            <v>Insecurity</v>
          </cell>
        </row>
        <row r="946">
          <cell r="B946" t="str">
            <v>ADM_098</v>
          </cell>
          <cell r="M946" t="str">
            <v>Operationnel</v>
          </cell>
        </row>
        <row r="947">
          <cell r="B947" t="str">
            <v>SUO_033</v>
          </cell>
          <cell r="M947" t="str">
            <v>Operationnel</v>
          </cell>
        </row>
        <row r="948">
          <cell r="B948" t="str">
            <v>NRD_049</v>
          </cell>
          <cell r="M948" t="str">
            <v>Operationnel</v>
          </cell>
        </row>
        <row r="949">
          <cell r="B949" t="str">
            <v>NRD_018</v>
          </cell>
          <cell r="M949" t="str">
            <v>Operationnel</v>
          </cell>
        </row>
        <row r="950">
          <cell r="B950" t="str">
            <v>LIT_499</v>
          </cell>
          <cell r="M950" t="str">
            <v>Operationnel</v>
          </cell>
        </row>
        <row r="951">
          <cell r="B951" t="str">
            <v>CTR_228</v>
          </cell>
          <cell r="M951" t="str">
            <v>Operationnel</v>
          </cell>
        </row>
        <row r="952">
          <cell r="B952" t="str">
            <v>EXN_136</v>
          </cell>
          <cell r="M952" t="str">
            <v>Insecurity</v>
          </cell>
        </row>
        <row r="953">
          <cell r="B953" t="str">
            <v>OST_067</v>
          </cell>
          <cell r="M953" t="str">
            <v>Operationnel</v>
          </cell>
        </row>
        <row r="954">
          <cell r="B954" t="str">
            <v>SUO_109</v>
          </cell>
          <cell r="M954" t="str">
            <v>Operationnel</v>
          </cell>
        </row>
        <row r="955">
          <cell r="B955" t="str">
            <v>SUO_228</v>
          </cell>
          <cell r="M955" t="str">
            <v>Operationnel</v>
          </cell>
        </row>
        <row r="956">
          <cell r="B956" t="str">
            <v>LIT_225</v>
          </cell>
          <cell r="M956" t="str">
            <v>Operationnel</v>
          </cell>
        </row>
        <row r="957">
          <cell r="B957" t="str">
            <v>LIT_508</v>
          </cell>
          <cell r="M957" t="str">
            <v>Operationnel</v>
          </cell>
        </row>
        <row r="958">
          <cell r="B958" t="str">
            <v>LIT_402</v>
          </cell>
          <cell r="M958" t="str">
            <v>Operationnel</v>
          </cell>
        </row>
        <row r="959">
          <cell r="B959" t="str">
            <v>EXN_233</v>
          </cell>
          <cell r="M959" t="str">
            <v>Operationnel</v>
          </cell>
        </row>
        <row r="960">
          <cell r="B960" t="str">
            <v>SUO_213</v>
          </cell>
          <cell r="M960" t="str">
            <v>Operationnel</v>
          </cell>
        </row>
        <row r="961">
          <cell r="B961" t="str">
            <v>OST_161</v>
          </cell>
          <cell r="M961" t="str">
            <v>Operationnel</v>
          </cell>
        </row>
        <row r="962">
          <cell r="B962" t="str">
            <v>CTR_167</v>
          </cell>
          <cell r="M962" t="str">
            <v>Operationnel</v>
          </cell>
        </row>
        <row r="963">
          <cell r="B963" t="str">
            <v>SUO_201</v>
          </cell>
          <cell r="M963" t="str">
            <v>Operationnel</v>
          </cell>
        </row>
        <row r="964">
          <cell r="B964" t="str">
            <v>ADM_031</v>
          </cell>
          <cell r="M964" t="str">
            <v>Operationnel</v>
          </cell>
        </row>
        <row r="965">
          <cell r="B965" t="str">
            <v>NRD_125</v>
          </cell>
          <cell r="M965" t="str">
            <v>Operationnel</v>
          </cell>
        </row>
        <row r="966">
          <cell r="B966" t="str">
            <v>ADM_093</v>
          </cell>
          <cell r="M966" t="str">
            <v>Operationnel</v>
          </cell>
        </row>
        <row r="967">
          <cell r="B967" t="str">
            <v>ADM_032</v>
          </cell>
          <cell r="M967" t="str">
            <v>Operationnel</v>
          </cell>
        </row>
        <row r="968">
          <cell r="B968" t="str">
            <v>SUO_071</v>
          </cell>
          <cell r="M968" t="str">
            <v>Operationnel</v>
          </cell>
        </row>
        <row r="969">
          <cell r="B969" t="str">
            <v>SUO_116</v>
          </cell>
          <cell r="M969" t="str">
            <v>Operationnel</v>
          </cell>
        </row>
        <row r="970">
          <cell r="B970" t="str">
            <v>SUO_111</v>
          </cell>
          <cell r="M970" t="str">
            <v>Operationnel</v>
          </cell>
        </row>
        <row r="971">
          <cell r="B971" t="str">
            <v>CTR_513</v>
          </cell>
          <cell r="M971" t="str">
            <v>Operationnel</v>
          </cell>
        </row>
        <row r="972">
          <cell r="B972" t="str">
            <v>SUO_114</v>
          </cell>
          <cell r="M972" t="str">
            <v>Operationnel</v>
          </cell>
        </row>
        <row r="973">
          <cell r="B973" t="str">
            <v>OST_222</v>
          </cell>
          <cell r="M973" t="str">
            <v>Operationnel</v>
          </cell>
        </row>
        <row r="974">
          <cell r="B974" t="str">
            <v>SUO_126</v>
          </cell>
          <cell r="M974" t="str">
            <v>Operationnel</v>
          </cell>
        </row>
        <row r="975">
          <cell r="B975" t="str">
            <v>SUO_113</v>
          </cell>
          <cell r="M975" t="str">
            <v>Operationnel</v>
          </cell>
        </row>
        <row r="976">
          <cell r="B976" t="str">
            <v>CTR_551</v>
          </cell>
          <cell r="M976" t="str">
            <v>Operationnel</v>
          </cell>
        </row>
        <row r="977">
          <cell r="B977" t="str">
            <v>SUO_163</v>
          </cell>
          <cell r="M977" t="str">
            <v>Operationnel</v>
          </cell>
        </row>
        <row r="978">
          <cell r="B978" t="str">
            <v>CTR_474</v>
          </cell>
          <cell r="M978" t="str">
            <v>Operationnel</v>
          </cell>
        </row>
        <row r="979">
          <cell r="B979" t="str">
            <v>LIT_353</v>
          </cell>
          <cell r="M979" t="str">
            <v>Operationnel</v>
          </cell>
        </row>
        <row r="980">
          <cell r="B980" t="str">
            <v>LIT_071</v>
          </cell>
          <cell r="M980" t="str">
            <v>Operationnel</v>
          </cell>
        </row>
        <row r="981">
          <cell r="B981" t="str">
            <v>EXN_236</v>
          </cell>
          <cell r="M981" t="str">
            <v>Insecurity</v>
          </cell>
        </row>
        <row r="982">
          <cell r="B982" t="str">
            <v>LIT_021</v>
          </cell>
          <cell r="M982" t="str">
            <v>Operationnel</v>
          </cell>
        </row>
        <row r="983">
          <cell r="B983" t="str">
            <v>SUO_184</v>
          </cell>
          <cell r="M983" t="str">
            <v>Operationnel</v>
          </cell>
        </row>
        <row r="984">
          <cell r="B984" t="str">
            <v>SUO_226</v>
          </cell>
          <cell r="M984" t="str">
            <v>Operationnel</v>
          </cell>
        </row>
        <row r="985">
          <cell r="B985" t="str">
            <v>EXN_188</v>
          </cell>
          <cell r="M985" t="str">
            <v>Insecurity</v>
          </cell>
        </row>
        <row r="986">
          <cell r="B986" t="str">
            <v>EXN_207</v>
          </cell>
          <cell r="M986" t="str">
            <v>Insecurity</v>
          </cell>
        </row>
        <row r="987">
          <cell r="B987" t="str">
            <v>OST_170</v>
          </cell>
          <cell r="M987" t="str">
            <v>Operationnel</v>
          </cell>
        </row>
        <row r="988">
          <cell r="B988" t="str">
            <v>CTR_427</v>
          </cell>
          <cell r="M988" t="str">
            <v>Operationnel</v>
          </cell>
        </row>
        <row r="989">
          <cell r="B989" t="str">
            <v>CTR_341</v>
          </cell>
          <cell r="M989" t="str">
            <v>Operationnel</v>
          </cell>
        </row>
        <row r="990">
          <cell r="B990" t="str">
            <v>LIT_209</v>
          </cell>
          <cell r="M990" t="str">
            <v>Operationnel</v>
          </cell>
        </row>
        <row r="991">
          <cell r="B991" t="str">
            <v>CTR_668</v>
          </cell>
          <cell r="M991" t="str">
            <v>Operationnel</v>
          </cell>
        </row>
        <row r="992">
          <cell r="B992" t="str">
            <v>CTR_705</v>
          </cell>
          <cell r="M992" t="str">
            <v>Operationnel</v>
          </cell>
        </row>
        <row r="993">
          <cell r="B993" t="str">
            <v>LIT_363</v>
          </cell>
          <cell r="M993" t="str">
            <v>Operationnel</v>
          </cell>
        </row>
        <row r="994">
          <cell r="B994" t="str">
            <v>CTR_017</v>
          </cell>
          <cell r="M994" t="str">
            <v>Operationnel</v>
          </cell>
        </row>
        <row r="995">
          <cell r="B995" t="str">
            <v>CTR_759</v>
          </cell>
          <cell r="M995" t="str">
            <v>Operationnel</v>
          </cell>
        </row>
        <row r="996">
          <cell r="B996" t="str">
            <v>LIT_447</v>
          </cell>
          <cell r="M996" t="str">
            <v>Operationnel</v>
          </cell>
        </row>
        <row r="997">
          <cell r="B997" t="str">
            <v>SUD_028</v>
          </cell>
          <cell r="M997" t="str">
            <v>Operationnel</v>
          </cell>
        </row>
        <row r="998">
          <cell r="B998" t="str">
            <v>OST_306</v>
          </cell>
          <cell r="M998" t="str">
            <v>Operationnel</v>
          </cell>
        </row>
        <row r="999">
          <cell r="B999" t="str">
            <v>LIT_676</v>
          </cell>
          <cell r="M999" t="str">
            <v>Operationnel</v>
          </cell>
        </row>
        <row r="1000">
          <cell r="B1000" t="str">
            <v>CTR_920</v>
          </cell>
          <cell r="M1000" t="str">
            <v>Operationnel</v>
          </cell>
        </row>
        <row r="1001">
          <cell r="B1001" t="str">
            <v>LIT_584</v>
          </cell>
          <cell r="M1001" t="str">
            <v>Operationnel</v>
          </cell>
        </row>
        <row r="1002">
          <cell r="B1002" t="str">
            <v>CTR_878</v>
          </cell>
          <cell r="M1002" t="str">
            <v>Operationnel</v>
          </cell>
        </row>
        <row r="1003">
          <cell r="B1003" t="str">
            <v>LIT_161</v>
          </cell>
          <cell r="M1003" t="str">
            <v>Operationnel</v>
          </cell>
        </row>
        <row r="1004">
          <cell r="B1004" t="str">
            <v>CTR_154</v>
          </cell>
          <cell r="M1004" t="str">
            <v>Operationnel</v>
          </cell>
        </row>
        <row r="1005">
          <cell r="B1005" t="str">
            <v>OST_145</v>
          </cell>
          <cell r="M1005" t="str">
            <v>Operationnel</v>
          </cell>
        </row>
        <row r="1006">
          <cell r="B1006" t="str">
            <v>LIT_128</v>
          </cell>
          <cell r="M1006" t="str">
            <v>Operationnel</v>
          </cell>
        </row>
        <row r="1007">
          <cell r="B1007" t="str">
            <v>LIT_441</v>
          </cell>
          <cell r="M1007" t="str">
            <v>Operationnel</v>
          </cell>
        </row>
        <row r="1008">
          <cell r="B1008" t="str">
            <v>CTR_542</v>
          </cell>
          <cell r="M1008" t="str">
            <v>Operationnel</v>
          </cell>
        </row>
        <row r="1009">
          <cell r="B1009" t="str">
            <v>CTR_070</v>
          </cell>
          <cell r="M1009" t="str">
            <v>Operationnel</v>
          </cell>
        </row>
        <row r="1010">
          <cell r="B1010" t="str">
            <v>LIT_092</v>
          </cell>
          <cell r="M1010" t="str">
            <v>Operationnel</v>
          </cell>
        </row>
        <row r="1011">
          <cell r="B1011" t="str">
            <v>LIT_687</v>
          </cell>
          <cell r="M1011" t="str">
            <v>Operationnel</v>
          </cell>
        </row>
        <row r="1012">
          <cell r="B1012" t="str">
            <v>CTR_529</v>
          </cell>
          <cell r="M1012" t="str">
            <v>Operationnel</v>
          </cell>
        </row>
        <row r="1013">
          <cell r="B1013" t="str">
            <v>LIT_693</v>
          </cell>
          <cell r="M1013" t="str">
            <v>Operationnel</v>
          </cell>
        </row>
        <row r="1014">
          <cell r="B1014" t="str">
            <v>OST_228</v>
          </cell>
          <cell r="M1014" t="str">
            <v>Operationnel</v>
          </cell>
        </row>
        <row r="1015">
          <cell r="B1015" t="str">
            <v>LIT_858</v>
          </cell>
          <cell r="M1015" t="str">
            <v>Operationnel</v>
          </cell>
        </row>
        <row r="1016">
          <cell r="B1016" t="str">
            <v>EST_195</v>
          </cell>
          <cell r="M1016" t="str">
            <v>Operationnel</v>
          </cell>
        </row>
        <row r="1017">
          <cell r="B1017" t="str">
            <v>OST_111</v>
          </cell>
          <cell r="M1017" t="str">
            <v>Operationnel</v>
          </cell>
        </row>
        <row r="1018">
          <cell r="B1018" t="str">
            <v>CTR_532</v>
          </cell>
          <cell r="M1018" t="str">
            <v>Operationnel</v>
          </cell>
        </row>
        <row r="1019">
          <cell r="B1019" t="str">
            <v>SUO_131</v>
          </cell>
          <cell r="M1019" t="str">
            <v>Insecurity</v>
          </cell>
        </row>
        <row r="1020">
          <cell r="B1020" t="str">
            <v>EST_040</v>
          </cell>
          <cell r="M1020" t="str">
            <v>Operationnel</v>
          </cell>
        </row>
        <row r="1021">
          <cell r="B1021" t="str">
            <v>LIT_409</v>
          </cell>
          <cell r="M1021" t="str">
            <v>Operationnel</v>
          </cell>
        </row>
        <row r="1022">
          <cell r="B1022" t="str">
            <v>EXN_069</v>
          </cell>
          <cell r="M1022" t="str">
            <v>Insecurity</v>
          </cell>
        </row>
        <row r="1023">
          <cell r="B1023" t="str">
            <v>LIT_247</v>
          </cell>
          <cell r="M1023" t="str">
            <v>Operationnel</v>
          </cell>
        </row>
        <row r="1024">
          <cell r="B1024" t="str">
            <v>OST_071</v>
          </cell>
          <cell r="M1024" t="str">
            <v>Operationnel</v>
          </cell>
        </row>
        <row r="1025">
          <cell r="B1025" t="str">
            <v>LIT_407</v>
          </cell>
          <cell r="M1025" t="str">
            <v>Operationnel</v>
          </cell>
        </row>
        <row r="1026">
          <cell r="B1026" t="str">
            <v>EXN_182</v>
          </cell>
          <cell r="M1026" t="str">
            <v>Insecurity</v>
          </cell>
        </row>
        <row r="1027">
          <cell r="B1027" t="str">
            <v>NRD_089</v>
          </cell>
          <cell r="M1027" t="str">
            <v>Operationnel</v>
          </cell>
        </row>
        <row r="1028">
          <cell r="B1028" t="str">
            <v>ADM_081</v>
          </cell>
          <cell r="M1028" t="str">
            <v>Operationnel</v>
          </cell>
        </row>
        <row r="1029">
          <cell r="B1029" t="str">
            <v>OST_112</v>
          </cell>
          <cell r="M1029" t="str">
            <v>Operationnel</v>
          </cell>
        </row>
        <row r="1030">
          <cell r="B1030" t="str">
            <v>OST_261</v>
          </cell>
          <cell r="M1030" t="str">
            <v>Operationnel</v>
          </cell>
        </row>
        <row r="1031">
          <cell r="B1031" t="str">
            <v>LIT_578</v>
          </cell>
          <cell r="M1031" t="str">
            <v>Operationnel</v>
          </cell>
        </row>
        <row r="1032">
          <cell r="B1032" t="str">
            <v>OST_142</v>
          </cell>
          <cell r="M1032" t="str">
            <v>Operationnel</v>
          </cell>
        </row>
        <row r="1033">
          <cell r="B1033" t="str">
            <v>LIT_271</v>
          </cell>
          <cell r="M1033" t="str">
            <v>Operationnel</v>
          </cell>
        </row>
        <row r="1034">
          <cell r="B1034" t="str">
            <v>SUD_094</v>
          </cell>
          <cell r="M1034" t="str">
            <v>Operationnel</v>
          </cell>
        </row>
        <row r="1035">
          <cell r="B1035" t="str">
            <v>NRD_067</v>
          </cell>
          <cell r="M1035" t="str">
            <v>Operationnel</v>
          </cell>
        </row>
        <row r="1036">
          <cell r="B1036" t="str">
            <v>LIT_531</v>
          </cell>
          <cell r="M1036" t="str">
            <v>Operationnel</v>
          </cell>
        </row>
        <row r="1037">
          <cell r="B1037" t="str">
            <v>NRD_039</v>
          </cell>
          <cell r="M1037" t="str">
            <v>Operationnel</v>
          </cell>
        </row>
        <row r="1038">
          <cell r="B1038" t="str">
            <v>NRD_082</v>
          </cell>
          <cell r="M1038" t="str">
            <v>Operationnel</v>
          </cell>
        </row>
        <row r="1039">
          <cell r="B1039" t="str">
            <v>SUD_037</v>
          </cell>
          <cell r="M1039" t="str">
            <v>Operationnel</v>
          </cell>
        </row>
        <row r="1040">
          <cell r="B1040" t="str">
            <v>EXN_360</v>
          </cell>
          <cell r="M1040" t="str">
            <v>Operationnel</v>
          </cell>
        </row>
        <row r="1041">
          <cell r="B1041" t="str">
            <v>OST_169</v>
          </cell>
          <cell r="M1041" t="str">
            <v>Operationnel</v>
          </cell>
        </row>
        <row r="1042">
          <cell r="B1042" t="str">
            <v>LIT_583</v>
          </cell>
          <cell r="M1042" t="str">
            <v>Operationnel</v>
          </cell>
        </row>
        <row r="1043">
          <cell r="B1043" t="str">
            <v>LIT_663</v>
          </cell>
          <cell r="M1043" t="str">
            <v>Operationnel</v>
          </cell>
        </row>
        <row r="1044">
          <cell r="B1044" t="str">
            <v>LIT_738</v>
          </cell>
          <cell r="M1044" t="str">
            <v>Operationnel</v>
          </cell>
        </row>
        <row r="1045">
          <cell r="B1045" t="str">
            <v>EXN_128</v>
          </cell>
          <cell r="M1045" t="str">
            <v>Insecurity</v>
          </cell>
        </row>
        <row r="1046">
          <cell r="B1046" t="str">
            <v>LIT_596</v>
          </cell>
          <cell r="M1046" t="str">
            <v>Operationnel</v>
          </cell>
        </row>
        <row r="1047">
          <cell r="B1047" t="str">
            <v>LIT_773</v>
          </cell>
          <cell r="M1047" t="str">
            <v>Operationnel</v>
          </cell>
        </row>
        <row r="1048">
          <cell r="B1048" t="str">
            <v>SUD_056</v>
          </cell>
          <cell r="M1048" t="str">
            <v>Operationnel</v>
          </cell>
        </row>
        <row r="1049">
          <cell r="B1049" t="str">
            <v>NRD_062</v>
          </cell>
          <cell r="M1049" t="str">
            <v>Operationnel</v>
          </cell>
        </row>
        <row r="1050">
          <cell r="B1050" t="str">
            <v>NRO_256</v>
          </cell>
          <cell r="M1050" t="str">
            <v>Insecurity</v>
          </cell>
        </row>
        <row r="1051">
          <cell r="B1051" t="str">
            <v>CTR_521</v>
          </cell>
          <cell r="M1051" t="str">
            <v>Operationnel</v>
          </cell>
        </row>
        <row r="1052">
          <cell r="B1052" t="str">
            <v>NRD_072</v>
          </cell>
          <cell r="M1052" t="str">
            <v>Operationnel</v>
          </cell>
        </row>
        <row r="1053">
          <cell r="B1053" t="str">
            <v>NRO_135</v>
          </cell>
          <cell r="M1053" t="str">
            <v>Operationnel</v>
          </cell>
        </row>
        <row r="1054">
          <cell r="B1054" t="str">
            <v>LIT_366</v>
          </cell>
          <cell r="M1054" t="str">
            <v>Operationnel</v>
          </cell>
        </row>
        <row r="1055">
          <cell r="B1055" t="str">
            <v>NRO_243</v>
          </cell>
          <cell r="M1055" t="str">
            <v>Operationnel</v>
          </cell>
        </row>
        <row r="1056">
          <cell r="B1056" t="str">
            <v>CTR_122</v>
          </cell>
          <cell r="M1056" t="str">
            <v>Operationnel</v>
          </cell>
        </row>
        <row r="1057">
          <cell r="B1057" t="str">
            <v>LIT_280</v>
          </cell>
          <cell r="M1057" t="str">
            <v>Operationnel</v>
          </cell>
        </row>
        <row r="1058">
          <cell r="B1058" t="str">
            <v>NRD_189</v>
          </cell>
          <cell r="M1058" t="str">
            <v>Operationnel</v>
          </cell>
        </row>
        <row r="1059">
          <cell r="B1059" t="str">
            <v>LIT_267</v>
          </cell>
          <cell r="M1059" t="str">
            <v>Operationnel</v>
          </cell>
        </row>
        <row r="1060">
          <cell r="B1060" t="str">
            <v>OST_064</v>
          </cell>
          <cell r="M1060" t="str">
            <v>Operationnel</v>
          </cell>
        </row>
        <row r="1061">
          <cell r="B1061" t="str">
            <v>LIT_103</v>
          </cell>
          <cell r="M1061" t="str">
            <v>Operationnel</v>
          </cell>
        </row>
        <row r="1062">
          <cell r="B1062" t="str">
            <v>CTR_080</v>
          </cell>
          <cell r="M1062" t="str">
            <v>Operationnel</v>
          </cell>
        </row>
        <row r="1063">
          <cell r="B1063" t="str">
            <v>NRO_029</v>
          </cell>
          <cell r="M1063" t="str">
            <v>Operationnel</v>
          </cell>
        </row>
        <row r="1064">
          <cell r="B1064" t="str">
            <v>LIT_278</v>
          </cell>
          <cell r="M1064" t="str">
            <v>Operationnel</v>
          </cell>
        </row>
        <row r="1065">
          <cell r="B1065" t="str">
            <v>CTR_237</v>
          </cell>
          <cell r="M1065" t="str">
            <v>Operationnel</v>
          </cell>
        </row>
        <row r="1066">
          <cell r="B1066" t="str">
            <v>CTR_378</v>
          </cell>
          <cell r="M1066" t="str">
            <v>Operationnel</v>
          </cell>
        </row>
        <row r="1067">
          <cell r="B1067" t="str">
            <v>CTR_419</v>
          </cell>
          <cell r="M1067" t="str">
            <v>Operationnel</v>
          </cell>
        </row>
        <row r="1068">
          <cell r="B1068" t="str">
            <v>NRD_116</v>
          </cell>
          <cell r="M1068" t="str">
            <v>Operationnel</v>
          </cell>
        </row>
        <row r="1069">
          <cell r="B1069" t="str">
            <v>OST_176</v>
          </cell>
          <cell r="M1069" t="str">
            <v>Operationnel</v>
          </cell>
        </row>
        <row r="1070">
          <cell r="B1070" t="str">
            <v>EST_063</v>
          </cell>
          <cell r="M1070" t="str">
            <v>Operationnel</v>
          </cell>
        </row>
        <row r="1071">
          <cell r="B1071" t="str">
            <v>CTR_088</v>
          </cell>
          <cell r="M1071" t="str">
            <v>Operationnel</v>
          </cell>
        </row>
        <row r="1072">
          <cell r="B1072" t="str">
            <v>LIT_733</v>
          </cell>
          <cell r="M1072" t="str">
            <v>Operationnel</v>
          </cell>
        </row>
        <row r="1073">
          <cell r="B1073" t="str">
            <v>CTR_557</v>
          </cell>
          <cell r="M1073" t="str">
            <v>Operationnel</v>
          </cell>
        </row>
        <row r="1074">
          <cell r="B1074" t="str">
            <v>OST_263</v>
          </cell>
          <cell r="M1074" t="str">
            <v>Operationnel</v>
          </cell>
        </row>
        <row r="1075">
          <cell r="B1075" t="str">
            <v>LIT_153</v>
          </cell>
          <cell r="M1075" t="str">
            <v>Operationnel</v>
          </cell>
        </row>
        <row r="1076">
          <cell r="B1076" t="str">
            <v>LIT_778</v>
          </cell>
          <cell r="M1076" t="str">
            <v>Operationnel</v>
          </cell>
        </row>
        <row r="1077">
          <cell r="B1077" t="str">
            <v>OST_167</v>
          </cell>
          <cell r="M1077" t="str">
            <v>Operationnel</v>
          </cell>
        </row>
        <row r="1078">
          <cell r="B1078" t="str">
            <v>CTR_475</v>
          </cell>
          <cell r="M1078" t="str">
            <v>Operationnel</v>
          </cell>
        </row>
        <row r="1079">
          <cell r="B1079" t="str">
            <v>CTR_448</v>
          </cell>
          <cell r="M1079" t="str">
            <v>Operationnel</v>
          </cell>
        </row>
        <row r="1080">
          <cell r="B1080" t="str">
            <v>CTR_720</v>
          </cell>
          <cell r="M1080" t="str">
            <v>Operationnel</v>
          </cell>
        </row>
        <row r="1081">
          <cell r="B1081" t="str">
            <v>EST_021</v>
          </cell>
          <cell r="M1081" t="str">
            <v>Operationnel</v>
          </cell>
        </row>
        <row r="1082">
          <cell r="B1082" t="str">
            <v>SUO_110</v>
          </cell>
          <cell r="M1082" t="str">
            <v>Operationnel</v>
          </cell>
        </row>
        <row r="1083">
          <cell r="B1083" t="str">
            <v>CTR_709</v>
          </cell>
          <cell r="M1083" t="str">
            <v>Operationnel</v>
          </cell>
        </row>
        <row r="1084">
          <cell r="B1084" t="str">
            <v>CTR_852</v>
          </cell>
          <cell r="M1084" t="str">
            <v>Operationnel</v>
          </cell>
        </row>
        <row r="1085">
          <cell r="B1085" t="str">
            <v>SUO_235</v>
          </cell>
          <cell r="M1085" t="str">
            <v>Operationnel</v>
          </cell>
        </row>
        <row r="1086">
          <cell r="B1086" t="str">
            <v>CTR_198</v>
          </cell>
          <cell r="M1086" t="str">
            <v>Operationnel</v>
          </cell>
        </row>
        <row r="1087">
          <cell r="B1087" t="str">
            <v>NRD_025</v>
          </cell>
          <cell r="M1087" t="str">
            <v>Operationnel</v>
          </cell>
        </row>
        <row r="1088">
          <cell r="B1088" t="str">
            <v>EST_144</v>
          </cell>
          <cell r="M1088" t="str">
            <v>Operationnel</v>
          </cell>
        </row>
        <row r="1089">
          <cell r="B1089" t="str">
            <v>NRO_123</v>
          </cell>
          <cell r="M1089" t="str">
            <v>Operationnel</v>
          </cell>
        </row>
        <row r="1090">
          <cell r="B1090" t="str">
            <v>ADM_033</v>
          </cell>
          <cell r="M1090" t="str">
            <v>Operationnel</v>
          </cell>
        </row>
        <row r="1091">
          <cell r="B1091" t="str">
            <v>LIT_073</v>
          </cell>
          <cell r="M1091" t="str">
            <v>Operationnel</v>
          </cell>
        </row>
        <row r="1092">
          <cell r="B1092" t="str">
            <v>EXN_138</v>
          </cell>
          <cell r="M1092" t="str">
            <v>Insecurity</v>
          </cell>
        </row>
        <row r="1093">
          <cell r="B1093" t="str">
            <v>LIT_033</v>
          </cell>
          <cell r="M1093" t="str">
            <v>Operationnel</v>
          </cell>
        </row>
        <row r="1094">
          <cell r="B1094" t="str">
            <v>CTR_038</v>
          </cell>
          <cell r="M1094" t="str">
            <v>Operationnel</v>
          </cell>
        </row>
        <row r="1095">
          <cell r="B1095" t="str">
            <v>CTR_196</v>
          </cell>
          <cell r="M1095" t="str">
            <v>Operationnel</v>
          </cell>
        </row>
        <row r="1096">
          <cell r="B1096" t="str">
            <v>LIT_442</v>
          </cell>
          <cell r="M1096" t="str">
            <v>Operationnel</v>
          </cell>
        </row>
        <row r="1097">
          <cell r="B1097" t="str">
            <v>LIT_420</v>
          </cell>
          <cell r="M1097" t="str">
            <v>Operationnel</v>
          </cell>
        </row>
        <row r="1098">
          <cell r="B1098" t="str">
            <v>CTR_210</v>
          </cell>
          <cell r="M1098" t="str">
            <v>Operationnel</v>
          </cell>
        </row>
        <row r="1099">
          <cell r="B1099" t="str">
            <v>CTR_010</v>
          </cell>
          <cell r="M1099" t="str">
            <v>Operationnel</v>
          </cell>
        </row>
        <row r="1100">
          <cell r="B1100" t="str">
            <v>CTR_369</v>
          </cell>
          <cell r="M1100" t="str">
            <v>Operationnel</v>
          </cell>
        </row>
        <row r="1101">
          <cell r="B1101" t="str">
            <v>CTR_285</v>
          </cell>
          <cell r="M1101" t="str">
            <v>Operationnel</v>
          </cell>
        </row>
        <row r="1102">
          <cell r="B1102" t="str">
            <v>SUD_092</v>
          </cell>
          <cell r="M1102" t="str">
            <v>Operationnel</v>
          </cell>
        </row>
        <row r="1103">
          <cell r="B1103" t="str">
            <v>EXN_157</v>
          </cell>
          <cell r="M1103" t="str">
            <v>Insecurity</v>
          </cell>
        </row>
        <row r="1104">
          <cell r="B1104" t="str">
            <v>CTR_029</v>
          </cell>
          <cell r="M1104" t="str">
            <v>Operationnel</v>
          </cell>
        </row>
        <row r="1105">
          <cell r="B1105" t="str">
            <v>SUO_183</v>
          </cell>
          <cell r="M1105" t="str">
            <v>Operationnel</v>
          </cell>
        </row>
        <row r="1106">
          <cell r="B1106" t="str">
            <v>NRO_253</v>
          </cell>
          <cell r="M1106" t="str">
            <v>Operationnel</v>
          </cell>
        </row>
        <row r="1107">
          <cell r="B1107" t="str">
            <v>NRD_154</v>
          </cell>
          <cell r="M1107" t="str">
            <v>Operationnel</v>
          </cell>
        </row>
        <row r="1108">
          <cell r="B1108" t="str">
            <v>LIT_630</v>
          </cell>
          <cell r="M1108" t="str">
            <v>Operationnel</v>
          </cell>
        </row>
        <row r="1109">
          <cell r="B1109" t="str">
            <v>LIT_037</v>
          </cell>
          <cell r="M1109" t="str">
            <v>Operationnel</v>
          </cell>
        </row>
        <row r="1110">
          <cell r="B1110" t="str">
            <v>LIT_398</v>
          </cell>
          <cell r="M1110" t="str">
            <v>Operationnel</v>
          </cell>
        </row>
        <row r="1111">
          <cell r="B1111" t="str">
            <v>LIT_401</v>
          </cell>
          <cell r="M1111" t="str">
            <v>Operationnel</v>
          </cell>
        </row>
        <row r="1112">
          <cell r="B1112" t="str">
            <v>LIT_365</v>
          </cell>
          <cell r="M1112" t="str">
            <v>Operationnel</v>
          </cell>
        </row>
        <row r="1113">
          <cell r="B1113" t="str">
            <v>LIT_056</v>
          </cell>
          <cell r="M1113" t="str">
            <v>Operationnel</v>
          </cell>
        </row>
        <row r="1114">
          <cell r="B1114" t="str">
            <v>LIT_024</v>
          </cell>
          <cell r="M1114" t="str">
            <v>Operationnel</v>
          </cell>
        </row>
        <row r="1115">
          <cell r="B1115" t="str">
            <v>LIT_160</v>
          </cell>
          <cell r="M1115" t="str">
            <v>Operationnel</v>
          </cell>
        </row>
        <row r="1116">
          <cell r="B1116" t="str">
            <v>LIT_264</v>
          </cell>
          <cell r="M1116" t="str">
            <v>Operationnel</v>
          </cell>
        </row>
        <row r="1117">
          <cell r="B1117" t="str">
            <v>LIT_265</v>
          </cell>
          <cell r="M1117" t="str">
            <v>Operationnel</v>
          </cell>
        </row>
        <row r="1118">
          <cell r="B1118" t="str">
            <v>LIT_397</v>
          </cell>
          <cell r="M1118" t="str">
            <v>Operationnel</v>
          </cell>
        </row>
        <row r="1119">
          <cell r="B1119" t="str">
            <v>LIT_080</v>
          </cell>
          <cell r="M1119" t="str">
            <v>Operationnel</v>
          </cell>
        </row>
        <row r="1120">
          <cell r="B1120" t="str">
            <v>LIT_276</v>
          </cell>
          <cell r="M1120" t="str">
            <v>Operationnel</v>
          </cell>
        </row>
        <row r="1121">
          <cell r="B1121" t="str">
            <v>LIT_432</v>
          </cell>
          <cell r="M1121" t="str">
            <v>Operationnel</v>
          </cell>
        </row>
        <row r="1122">
          <cell r="B1122" t="str">
            <v>LIT_376</v>
          </cell>
          <cell r="M1122" t="str">
            <v>Operationnel</v>
          </cell>
        </row>
        <row r="1123">
          <cell r="B1123" t="str">
            <v>LIT_652</v>
          </cell>
          <cell r="M1123" t="str">
            <v>Operationnel</v>
          </cell>
        </row>
        <row r="1124">
          <cell r="B1124" t="str">
            <v>LIT_010</v>
          </cell>
          <cell r="M1124" t="str">
            <v>Operationnel</v>
          </cell>
        </row>
        <row r="1125">
          <cell r="B1125" t="str">
            <v>LIT_224</v>
          </cell>
          <cell r="M1125" t="str">
            <v>Operationnel</v>
          </cell>
        </row>
        <row r="1126">
          <cell r="B1126" t="str">
            <v>EXN_002</v>
          </cell>
          <cell r="M1126" t="str">
            <v>Operationnel</v>
          </cell>
        </row>
        <row r="1127">
          <cell r="B1127" t="str">
            <v>LIT_444</v>
          </cell>
          <cell r="M1127" t="str">
            <v>Operationnel</v>
          </cell>
        </row>
        <row r="1128">
          <cell r="B1128" t="str">
            <v>SUO_220</v>
          </cell>
          <cell r="M1128" t="str">
            <v>Operationnel</v>
          </cell>
        </row>
        <row r="1129">
          <cell r="B1129" t="str">
            <v>NRD_088</v>
          </cell>
          <cell r="M1129" t="str">
            <v>Operationnel</v>
          </cell>
        </row>
        <row r="1130">
          <cell r="B1130" t="str">
            <v>OST_082</v>
          </cell>
          <cell r="M1130" t="str">
            <v>Operationnel</v>
          </cell>
        </row>
        <row r="1131">
          <cell r="B1131" t="str">
            <v>CTR_805</v>
          </cell>
          <cell r="M1131" t="str">
            <v>Operationnel</v>
          </cell>
        </row>
        <row r="1132">
          <cell r="B1132" t="str">
            <v>SUD_015</v>
          </cell>
          <cell r="M1132" t="str">
            <v>Operationnel</v>
          </cell>
        </row>
        <row r="1133">
          <cell r="B1133" t="str">
            <v>SUO_090</v>
          </cell>
          <cell r="M1133" t="str">
            <v>Insecurity</v>
          </cell>
        </row>
        <row r="1134">
          <cell r="B1134" t="str">
            <v>CTR_409</v>
          </cell>
          <cell r="M1134" t="str">
            <v>Operationnel</v>
          </cell>
        </row>
        <row r="1135">
          <cell r="B1135" t="str">
            <v>CTR_563</v>
          </cell>
          <cell r="M1135" t="str">
            <v>Operationnel</v>
          </cell>
        </row>
        <row r="1136">
          <cell r="B1136" t="str">
            <v>LIT_062</v>
          </cell>
          <cell r="M1136" t="str">
            <v>Operationnel</v>
          </cell>
        </row>
        <row r="1137">
          <cell r="B1137" t="str">
            <v>LIT_648</v>
          </cell>
          <cell r="M1137" t="str">
            <v>Operationnel</v>
          </cell>
        </row>
        <row r="1138">
          <cell r="B1138" t="str">
            <v>SUO_216</v>
          </cell>
          <cell r="M1138" t="str">
            <v>Operationnel</v>
          </cell>
        </row>
        <row r="1139">
          <cell r="B1139" t="str">
            <v>CTR_941</v>
          </cell>
          <cell r="M1139" t="str">
            <v>Operationnel</v>
          </cell>
        </row>
        <row r="1140">
          <cell r="B1140" t="str">
            <v>LIT_067</v>
          </cell>
          <cell r="M1140" t="str">
            <v>Operationnel</v>
          </cell>
        </row>
        <row r="1141">
          <cell r="B1141" t="str">
            <v>SUO_096</v>
          </cell>
          <cell r="M1141" t="str">
            <v>Insecurity</v>
          </cell>
        </row>
        <row r="1142">
          <cell r="B1142" t="str">
            <v>LIT_336</v>
          </cell>
          <cell r="M1142" t="str">
            <v>Operationnel</v>
          </cell>
        </row>
        <row r="1143">
          <cell r="B1143" t="str">
            <v>CTR_069</v>
          </cell>
          <cell r="M1143" t="str">
            <v>Operationnel</v>
          </cell>
        </row>
        <row r="1144">
          <cell r="B1144" t="str">
            <v>OST_239</v>
          </cell>
          <cell r="M1144" t="str">
            <v>Operationnel</v>
          </cell>
        </row>
        <row r="1145">
          <cell r="B1145" t="str">
            <v>ADM_048</v>
          </cell>
          <cell r="M1145" t="str">
            <v>Operationnel</v>
          </cell>
        </row>
        <row r="1146">
          <cell r="B1146" t="str">
            <v>EXN_241</v>
          </cell>
          <cell r="M1146" t="str">
            <v>Operationnel</v>
          </cell>
        </row>
        <row r="1147">
          <cell r="B1147" t="str">
            <v>OST_215</v>
          </cell>
          <cell r="M1147" t="str">
            <v>Operationnel</v>
          </cell>
        </row>
        <row r="1148">
          <cell r="B1148" t="str">
            <v>SUD_172</v>
          </cell>
          <cell r="M1148" t="str">
            <v>Operationnel</v>
          </cell>
        </row>
        <row r="1149">
          <cell r="B1149" t="str">
            <v>EXN_114</v>
          </cell>
          <cell r="M1149" t="str">
            <v>Operationnel</v>
          </cell>
        </row>
        <row r="1150">
          <cell r="B1150" t="str">
            <v>CTR_735</v>
          </cell>
          <cell r="M1150" t="str">
            <v>Operationnel</v>
          </cell>
        </row>
        <row r="1151">
          <cell r="B1151" t="str">
            <v>EXN_196</v>
          </cell>
          <cell r="M1151" t="str">
            <v>Operationnel</v>
          </cell>
        </row>
        <row r="1152">
          <cell r="B1152" t="str">
            <v>SUO_101</v>
          </cell>
          <cell r="M1152" t="str">
            <v>Insecurity</v>
          </cell>
        </row>
        <row r="1153">
          <cell r="B1153" t="str">
            <v>CTR_660</v>
          </cell>
          <cell r="M1153" t="str">
            <v>Operationnel</v>
          </cell>
        </row>
        <row r="1154">
          <cell r="B1154" t="str">
            <v>LIT_611</v>
          </cell>
          <cell r="M1154" t="str">
            <v>Operationnel</v>
          </cell>
        </row>
        <row r="1155">
          <cell r="B1155" t="str">
            <v>NRO_219</v>
          </cell>
          <cell r="M1155" t="str">
            <v>Insecurity</v>
          </cell>
        </row>
        <row r="1156">
          <cell r="B1156" t="str">
            <v>CTR_951</v>
          </cell>
          <cell r="M1156" t="str">
            <v>Operationnel</v>
          </cell>
        </row>
        <row r="1157">
          <cell r="B1157" t="str">
            <v>CTR_953</v>
          </cell>
          <cell r="M1157" t="str">
            <v>Operationnel</v>
          </cell>
        </row>
        <row r="1158">
          <cell r="B1158" t="str">
            <v>CTR_866</v>
          </cell>
          <cell r="M1158" t="str">
            <v>Operationnel</v>
          </cell>
        </row>
        <row r="1159">
          <cell r="B1159" t="str">
            <v>SUD_083</v>
          </cell>
          <cell r="M1159" t="str">
            <v>Operationnel</v>
          </cell>
        </row>
        <row r="1160">
          <cell r="B1160" t="str">
            <v>OST_232</v>
          </cell>
          <cell r="M1160" t="str">
            <v>Operationnel</v>
          </cell>
        </row>
        <row r="1161">
          <cell r="B1161" t="str">
            <v>CTR_031</v>
          </cell>
          <cell r="M1161" t="str">
            <v>Operationnel</v>
          </cell>
        </row>
        <row r="1162">
          <cell r="B1162" t="str">
            <v>SUD_097</v>
          </cell>
          <cell r="M1162" t="str">
            <v>Operationnel</v>
          </cell>
        </row>
        <row r="1163">
          <cell r="B1163" t="str">
            <v>CTR_702</v>
          </cell>
          <cell r="M1163" t="str">
            <v>Operationnel</v>
          </cell>
        </row>
        <row r="1164">
          <cell r="B1164" t="str">
            <v>LIT_358</v>
          </cell>
          <cell r="M1164" t="str">
            <v>Operationnel</v>
          </cell>
        </row>
        <row r="1165">
          <cell r="B1165" t="str">
            <v>LIT_014</v>
          </cell>
          <cell r="M1165" t="str">
            <v>Operationnel</v>
          </cell>
        </row>
        <row r="1166">
          <cell r="B1166" t="str">
            <v>CTR_395</v>
          </cell>
          <cell r="M1166" t="str">
            <v>Operationnel</v>
          </cell>
        </row>
        <row r="1167">
          <cell r="B1167" t="str">
            <v>LIT_023</v>
          </cell>
          <cell r="M1167" t="str">
            <v>Operationnel</v>
          </cell>
        </row>
        <row r="1168">
          <cell r="B1168" t="str">
            <v>NRO_010</v>
          </cell>
          <cell r="M1168" t="str">
            <v>Insecurity</v>
          </cell>
        </row>
        <row r="1169">
          <cell r="B1169" t="str">
            <v>CTR_692</v>
          </cell>
          <cell r="M1169" t="str">
            <v>Operationnel</v>
          </cell>
        </row>
        <row r="1170">
          <cell r="B1170" t="str">
            <v>CTR_559</v>
          </cell>
          <cell r="M1170" t="str">
            <v>Operationnel</v>
          </cell>
        </row>
        <row r="1171">
          <cell r="B1171" t="str">
            <v>CTR_942</v>
          </cell>
          <cell r="M1171" t="str">
            <v>Operationnel</v>
          </cell>
        </row>
        <row r="1172">
          <cell r="B1172" t="str">
            <v>CTR_434</v>
          </cell>
          <cell r="M1172" t="str">
            <v>Operationnel</v>
          </cell>
        </row>
        <row r="1173">
          <cell r="B1173" t="str">
            <v>CTR_874</v>
          </cell>
          <cell r="M1173" t="str">
            <v>Operationnel</v>
          </cell>
        </row>
        <row r="1174">
          <cell r="B1174" t="str">
            <v>OST_101</v>
          </cell>
          <cell r="M1174" t="str">
            <v>Operationnel</v>
          </cell>
        </row>
        <row r="1175">
          <cell r="B1175" t="str">
            <v>NRO_261</v>
          </cell>
          <cell r="M1175" t="str">
            <v>Insecurity</v>
          </cell>
        </row>
        <row r="1176">
          <cell r="B1176" t="str">
            <v>LIT_748</v>
          </cell>
          <cell r="M1176" t="str">
            <v>Operationnel</v>
          </cell>
        </row>
        <row r="1177">
          <cell r="B1177" t="str">
            <v>ADM_151</v>
          </cell>
          <cell r="M1177" t="str">
            <v>Operationnel</v>
          </cell>
        </row>
        <row r="1178">
          <cell r="B1178" t="str">
            <v>CTR_098</v>
          </cell>
          <cell r="M1178" t="str">
            <v>Operationnel</v>
          </cell>
        </row>
        <row r="1179">
          <cell r="B1179" t="str">
            <v>LIT_082</v>
          </cell>
          <cell r="M1179" t="str">
            <v>Operationnel</v>
          </cell>
        </row>
        <row r="1180">
          <cell r="B1180" t="str">
            <v>CTR_662</v>
          </cell>
          <cell r="M1180" t="str">
            <v>Operationnel</v>
          </cell>
        </row>
        <row r="1181">
          <cell r="B1181" t="str">
            <v>CTR_882</v>
          </cell>
          <cell r="M1181" t="str">
            <v>Operationnel</v>
          </cell>
        </row>
        <row r="1182">
          <cell r="B1182" t="str">
            <v>LIT_339</v>
          </cell>
          <cell r="M1182" t="str">
            <v>Operationnel</v>
          </cell>
        </row>
        <row r="1183">
          <cell r="B1183" t="str">
            <v>LIT_548</v>
          </cell>
          <cell r="M1183" t="str">
            <v>Operationnel</v>
          </cell>
        </row>
        <row r="1184">
          <cell r="B1184" t="str">
            <v>LIT_198</v>
          </cell>
          <cell r="M1184" t="str">
            <v>Operationnel</v>
          </cell>
        </row>
        <row r="1185">
          <cell r="B1185" t="str">
            <v>SUD_111</v>
          </cell>
          <cell r="M1185" t="str">
            <v>Operationnel</v>
          </cell>
        </row>
        <row r="1186">
          <cell r="B1186" t="str">
            <v>SUD_124</v>
          </cell>
          <cell r="M1186" t="str">
            <v>Operationnel</v>
          </cell>
        </row>
        <row r="1187">
          <cell r="B1187" t="str">
            <v>LIT_250</v>
          </cell>
          <cell r="M1187" t="str">
            <v>Operationnel</v>
          </cell>
        </row>
        <row r="1188">
          <cell r="B1188" t="str">
            <v>LIT_382</v>
          </cell>
          <cell r="M1188" t="str">
            <v>Operationnel</v>
          </cell>
        </row>
        <row r="1189">
          <cell r="B1189" t="str">
            <v>CTR_136</v>
          </cell>
          <cell r="M1189" t="str">
            <v>Operationnel</v>
          </cell>
        </row>
        <row r="1190">
          <cell r="B1190" t="str">
            <v>CTR_478</v>
          </cell>
          <cell r="M1190" t="str">
            <v>Operationnel</v>
          </cell>
        </row>
        <row r="1191">
          <cell r="B1191" t="str">
            <v>CTR_477</v>
          </cell>
          <cell r="M1191" t="str">
            <v>Operationnel</v>
          </cell>
        </row>
        <row r="1192">
          <cell r="B1192" t="str">
            <v>LIT_427</v>
          </cell>
          <cell r="M1192" t="str">
            <v>Operationnel</v>
          </cell>
        </row>
        <row r="1193">
          <cell r="B1193" t="str">
            <v>SUD_264</v>
          </cell>
          <cell r="M1193" t="str">
            <v>Operationnel</v>
          </cell>
        </row>
        <row r="1194">
          <cell r="B1194" t="str">
            <v>OST_140</v>
          </cell>
          <cell r="M1194" t="str">
            <v>EXCLU</v>
          </cell>
        </row>
        <row r="1195">
          <cell r="B1195" t="str">
            <v>SUO_039</v>
          </cell>
          <cell r="M1195" t="str">
            <v>Insecurity</v>
          </cell>
        </row>
        <row r="1196">
          <cell r="B1196" t="str">
            <v>CTR_199</v>
          </cell>
          <cell r="M1196" t="str">
            <v>Operationnel</v>
          </cell>
        </row>
        <row r="1197">
          <cell r="B1197" t="str">
            <v>LIT_731</v>
          </cell>
          <cell r="M1197" t="str">
            <v>Operationnel</v>
          </cell>
        </row>
        <row r="1198">
          <cell r="B1198" t="str">
            <v>LIT_202</v>
          </cell>
          <cell r="M1198" t="str">
            <v>Operationnel</v>
          </cell>
        </row>
        <row r="1199">
          <cell r="B1199" t="str">
            <v>LIT_525</v>
          </cell>
          <cell r="M1199" t="str">
            <v>Operationnel</v>
          </cell>
        </row>
        <row r="1200">
          <cell r="B1200" t="str">
            <v>LIT_725</v>
          </cell>
          <cell r="M1200" t="str">
            <v>Operationnel</v>
          </cell>
        </row>
        <row r="1201">
          <cell r="B1201" t="str">
            <v>EXN_140</v>
          </cell>
          <cell r="M1201" t="str">
            <v>Insecurity</v>
          </cell>
        </row>
        <row r="1202">
          <cell r="B1202" t="str">
            <v>ADM_156</v>
          </cell>
          <cell r="M1202" t="str">
            <v>Operationnel</v>
          </cell>
        </row>
        <row r="1203">
          <cell r="B1203" t="str">
            <v>LIT_742</v>
          </cell>
          <cell r="M1203" t="str">
            <v>Operationnel</v>
          </cell>
        </row>
        <row r="1204">
          <cell r="B1204" t="str">
            <v>CTR_646</v>
          </cell>
          <cell r="M1204" t="str">
            <v>Operationnel</v>
          </cell>
        </row>
        <row r="1205">
          <cell r="B1205" t="str">
            <v>LIT_703</v>
          </cell>
          <cell r="M1205" t="str">
            <v>Operationnel</v>
          </cell>
        </row>
        <row r="1206">
          <cell r="B1206" t="str">
            <v>EXN_115</v>
          </cell>
          <cell r="M1206" t="str">
            <v>Operationnel</v>
          </cell>
        </row>
        <row r="1207">
          <cell r="B1207" t="str">
            <v>CTR_597</v>
          </cell>
          <cell r="M1207" t="str">
            <v>Operationnel</v>
          </cell>
        </row>
        <row r="1208">
          <cell r="B1208" t="str">
            <v>CTR_100</v>
          </cell>
          <cell r="M1208" t="str">
            <v>Operationnel</v>
          </cell>
        </row>
        <row r="1209">
          <cell r="B1209" t="str">
            <v>CTR_380</v>
          </cell>
          <cell r="M1209" t="str">
            <v>Operationnel</v>
          </cell>
        </row>
        <row r="1210">
          <cell r="B1210" t="str">
            <v>LIT_626</v>
          </cell>
          <cell r="M1210" t="str">
            <v>Operationnel</v>
          </cell>
        </row>
        <row r="1211">
          <cell r="B1211" t="str">
            <v>CTR_724</v>
          </cell>
          <cell r="M1211" t="str">
            <v>Operationnel</v>
          </cell>
        </row>
        <row r="1212">
          <cell r="B1212" t="str">
            <v>SUD_103</v>
          </cell>
          <cell r="M1212" t="str">
            <v>Operationnel</v>
          </cell>
        </row>
        <row r="1213">
          <cell r="B1213" t="str">
            <v>LIT_705</v>
          </cell>
          <cell r="M1213" t="str">
            <v>Operationnel</v>
          </cell>
        </row>
        <row r="1214">
          <cell r="B1214" t="str">
            <v>OST_123</v>
          </cell>
          <cell r="M1214" t="str">
            <v>Operationnel</v>
          </cell>
        </row>
        <row r="1215">
          <cell r="B1215" t="str">
            <v>EXN_217</v>
          </cell>
          <cell r="M1215" t="str">
            <v>Operationnel</v>
          </cell>
        </row>
        <row r="1216">
          <cell r="B1216" t="str">
            <v>SUD_026</v>
          </cell>
          <cell r="M1216" t="str">
            <v>Operationnel</v>
          </cell>
        </row>
        <row r="1217">
          <cell r="B1217" t="str">
            <v>SUD_073</v>
          </cell>
          <cell r="M1217" t="str">
            <v>Operationnel</v>
          </cell>
        </row>
        <row r="1218">
          <cell r="B1218" t="str">
            <v>CTR_671</v>
          </cell>
          <cell r="M1218" t="str">
            <v>Operationnel</v>
          </cell>
        </row>
        <row r="1219">
          <cell r="B1219" t="str">
            <v>NRO_244</v>
          </cell>
          <cell r="M1219" t="str">
            <v>Operationnel</v>
          </cell>
        </row>
        <row r="1220">
          <cell r="B1220" t="str">
            <v>LIT_392</v>
          </cell>
          <cell r="M1220" t="str">
            <v>Operationnel</v>
          </cell>
        </row>
        <row r="1221">
          <cell r="B1221" t="str">
            <v>CTR_672</v>
          </cell>
          <cell r="M1221" t="str">
            <v>Operationnel</v>
          </cell>
        </row>
        <row r="1222">
          <cell r="B1222" t="str">
            <v>CTR_767</v>
          </cell>
          <cell r="M1222" t="str">
            <v>Operationnel</v>
          </cell>
        </row>
        <row r="1223">
          <cell r="B1223" t="str">
            <v>LIT_137</v>
          </cell>
          <cell r="M1223" t="str">
            <v>Operationnel</v>
          </cell>
        </row>
        <row r="1224">
          <cell r="B1224" t="str">
            <v>SUD_021</v>
          </cell>
          <cell r="M1224" t="str">
            <v>Operationnel</v>
          </cell>
        </row>
        <row r="1225">
          <cell r="B1225" t="str">
            <v>LIT_290</v>
          </cell>
          <cell r="M1225" t="str">
            <v>Operationnel</v>
          </cell>
        </row>
        <row r="1226">
          <cell r="B1226" t="str">
            <v>SUD_001</v>
          </cell>
          <cell r="M1226" t="str">
            <v>Operationnel</v>
          </cell>
        </row>
        <row r="1227">
          <cell r="B1227" t="str">
            <v>SUD_079</v>
          </cell>
          <cell r="M1227" t="str">
            <v>Operationnel</v>
          </cell>
        </row>
        <row r="1228">
          <cell r="B1228" t="str">
            <v>LIT_686</v>
          </cell>
          <cell r="M1228" t="str">
            <v>Operationnel</v>
          </cell>
        </row>
        <row r="1229">
          <cell r="B1229" t="str">
            <v>SUD_227</v>
          </cell>
          <cell r="M1229" t="str">
            <v>Operationnel</v>
          </cell>
        </row>
        <row r="1230">
          <cell r="B1230" t="str">
            <v>CTR_848</v>
          </cell>
          <cell r="M1230" t="str">
            <v>Operationnel</v>
          </cell>
        </row>
        <row r="1231">
          <cell r="B1231" t="str">
            <v>CTR_554</v>
          </cell>
          <cell r="M1231" t="str">
            <v>Operationnel</v>
          </cell>
        </row>
        <row r="1232">
          <cell r="B1232" t="str">
            <v>NRO_134</v>
          </cell>
          <cell r="M1232" t="str">
            <v>Operationnel</v>
          </cell>
        </row>
        <row r="1233">
          <cell r="B1233" t="str">
            <v>EST_052</v>
          </cell>
          <cell r="M1233" t="str">
            <v>Operationnel</v>
          </cell>
        </row>
        <row r="1234">
          <cell r="B1234" t="str">
            <v>CTR_1050</v>
          </cell>
          <cell r="M1234" t="str">
            <v>EXCLU</v>
          </cell>
        </row>
        <row r="1235">
          <cell r="B1235" t="str">
            <v>LIT_155</v>
          </cell>
          <cell r="M1235" t="str">
            <v>Operationnel</v>
          </cell>
        </row>
        <row r="1236">
          <cell r="B1236" t="str">
            <v>LIT_637</v>
          </cell>
          <cell r="M1236" t="str">
            <v>Operationnel</v>
          </cell>
        </row>
        <row r="1237">
          <cell r="B1237" t="str">
            <v>LIT_869</v>
          </cell>
          <cell r="M1237" t="str">
            <v>Operationnel</v>
          </cell>
        </row>
        <row r="1238">
          <cell r="B1238" t="str">
            <v>EXN_247</v>
          </cell>
          <cell r="M1238" t="str">
            <v>Operationnel</v>
          </cell>
        </row>
        <row r="1239">
          <cell r="B1239" t="str">
            <v>LIT_501</v>
          </cell>
          <cell r="M1239" t="str">
            <v>Operationnel</v>
          </cell>
        </row>
        <row r="1240">
          <cell r="B1240" t="str">
            <v>NRD_162</v>
          </cell>
          <cell r="M1240" t="str">
            <v>Operationnel</v>
          </cell>
        </row>
        <row r="1241">
          <cell r="B1241" t="str">
            <v>EXN_091</v>
          </cell>
          <cell r="M1241" t="str">
            <v>Operationnel</v>
          </cell>
        </row>
        <row r="1242">
          <cell r="B1242" t="str">
            <v>LIT_107</v>
          </cell>
          <cell r="M1242" t="str">
            <v>Operationnel</v>
          </cell>
        </row>
        <row r="1243">
          <cell r="B1243" t="str">
            <v>NRD_013</v>
          </cell>
          <cell r="M1243" t="str">
            <v>Operationnel</v>
          </cell>
        </row>
        <row r="1244">
          <cell r="B1244" t="str">
            <v>NRD_096</v>
          </cell>
          <cell r="M1244" t="str">
            <v>Operationnel</v>
          </cell>
        </row>
        <row r="1245">
          <cell r="B1245" t="str">
            <v>NRD_147</v>
          </cell>
          <cell r="M1245" t="str">
            <v>Operationnel</v>
          </cell>
        </row>
        <row r="1246">
          <cell r="B1246" t="str">
            <v>NRD_009</v>
          </cell>
          <cell r="M1246" t="str">
            <v>Operationnel</v>
          </cell>
        </row>
        <row r="1247">
          <cell r="B1247" t="str">
            <v>SUD_010</v>
          </cell>
          <cell r="M1247" t="str">
            <v>Operationnel</v>
          </cell>
        </row>
        <row r="1248">
          <cell r="B1248" t="str">
            <v>NRD_262</v>
          </cell>
          <cell r="M1248" t="str">
            <v>Operationnel</v>
          </cell>
        </row>
        <row r="1249">
          <cell r="B1249" t="str">
            <v>NRO_121</v>
          </cell>
          <cell r="M1249" t="str">
            <v>Operationnel</v>
          </cell>
        </row>
        <row r="1250">
          <cell r="B1250" t="str">
            <v>NRD_130</v>
          </cell>
          <cell r="M1250" t="str">
            <v>Operationnel</v>
          </cell>
        </row>
        <row r="1251">
          <cell r="B1251" t="str">
            <v>CTR_944</v>
          </cell>
          <cell r="M1251" t="str">
            <v>Operationnel</v>
          </cell>
        </row>
        <row r="1252">
          <cell r="B1252" t="str">
            <v>CTR_715</v>
          </cell>
          <cell r="M1252" t="str">
            <v>Operationnel</v>
          </cell>
        </row>
        <row r="1253">
          <cell r="B1253" t="str">
            <v>NRD_037</v>
          </cell>
          <cell r="M1253" t="str">
            <v>Operationnel</v>
          </cell>
        </row>
        <row r="1254">
          <cell r="B1254" t="str">
            <v>CTR_158</v>
          </cell>
          <cell r="M1254" t="str">
            <v>Operationnel</v>
          </cell>
        </row>
        <row r="1255">
          <cell r="B1255" t="str">
            <v>NRD_038</v>
          </cell>
          <cell r="M1255" t="str">
            <v>Operationnel</v>
          </cell>
        </row>
        <row r="1256">
          <cell r="B1256" t="str">
            <v>LIT_765</v>
          </cell>
          <cell r="M1256" t="str">
            <v>Operationnel</v>
          </cell>
        </row>
        <row r="1257">
          <cell r="B1257" t="str">
            <v>LIT_683</v>
          </cell>
          <cell r="M1257" t="str">
            <v>Operationnel</v>
          </cell>
        </row>
        <row r="1258">
          <cell r="B1258" t="str">
            <v>LIT_562</v>
          </cell>
          <cell r="M1258" t="str">
            <v>Operationnel</v>
          </cell>
        </row>
        <row r="1259">
          <cell r="B1259" t="str">
            <v>LIT_814</v>
          </cell>
          <cell r="M1259" t="str">
            <v>Operationnel</v>
          </cell>
        </row>
        <row r="1260">
          <cell r="B1260" t="str">
            <v>CTR_451</v>
          </cell>
          <cell r="M1260" t="str">
            <v>Operationnel</v>
          </cell>
        </row>
        <row r="1261">
          <cell r="B1261" t="str">
            <v>SUD_076</v>
          </cell>
          <cell r="M1261" t="str">
            <v>Operationnel</v>
          </cell>
        </row>
        <row r="1262">
          <cell r="B1262" t="str">
            <v>LIT_666</v>
          </cell>
          <cell r="M1262" t="str">
            <v>Operationnel</v>
          </cell>
        </row>
        <row r="1263">
          <cell r="B1263" t="str">
            <v>NRD_123</v>
          </cell>
          <cell r="M1263" t="str">
            <v>Operationnel</v>
          </cell>
        </row>
        <row r="1264">
          <cell r="B1264" t="str">
            <v>EXN_116</v>
          </cell>
          <cell r="M1264" t="str">
            <v>Operationnel</v>
          </cell>
        </row>
        <row r="1265">
          <cell r="B1265" t="str">
            <v>SUD_043</v>
          </cell>
          <cell r="M1265" t="str">
            <v>Operationnel</v>
          </cell>
        </row>
        <row r="1266">
          <cell r="B1266" t="str">
            <v>LIT_345</v>
          </cell>
          <cell r="M1266" t="str">
            <v>Operationnel</v>
          </cell>
        </row>
        <row r="1267">
          <cell r="B1267" t="str">
            <v>CTR_254</v>
          </cell>
          <cell r="M1267" t="str">
            <v>Operationnel</v>
          </cell>
        </row>
        <row r="1268">
          <cell r="B1268" t="str">
            <v>NRD_178</v>
          </cell>
          <cell r="M1268" t="str">
            <v>Operationnel</v>
          </cell>
        </row>
        <row r="1269">
          <cell r="B1269" t="str">
            <v>LIT_752</v>
          </cell>
          <cell r="M1269" t="str">
            <v>Operationnel</v>
          </cell>
        </row>
        <row r="1270">
          <cell r="B1270" t="str">
            <v>CTR_525</v>
          </cell>
          <cell r="M1270" t="str">
            <v>Operationnel</v>
          </cell>
        </row>
        <row r="1271">
          <cell r="B1271" t="str">
            <v>CTR_526</v>
          </cell>
          <cell r="M1271" t="str">
            <v>Operationnel</v>
          </cell>
        </row>
        <row r="1272">
          <cell r="B1272" t="str">
            <v>NRD_142</v>
          </cell>
          <cell r="M1272" t="str">
            <v>Operationnel</v>
          </cell>
        </row>
        <row r="1273">
          <cell r="B1273" t="str">
            <v>LIT_104</v>
          </cell>
          <cell r="M1273" t="str">
            <v>Operationnel</v>
          </cell>
        </row>
        <row r="1274">
          <cell r="B1274" t="str">
            <v>EXN_046</v>
          </cell>
          <cell r="M1274" t="str">
            <v>Operationnel</v>
          </cell>
        </row>
        <row r="1275">
          <cell r="B1275" t="str">
            <v>LIT_159</v>
          </cell>
          <cell r="M1275" t="str">
            <v>Operationnel</v>
          </cell>
        </row>
        <row r="1276">
          <cell r="B1276" t="str">
            <v>LIT_694</v>
          </cell>
          <cell r="M1276" t="str">
            <v>Operationnel</v>
          </cell>
        </row>
        <row r="1277">
          <cell r="B1277" t="str">
            <v>CTR_452</v>
          </cell>
          <cell r="M1277" t="str">
            <v>Operationnel</v>
          </cell>
        </row>
        <row r="1278">
          <cell r="B1278" t="str">
            <v>SUD_164</v>
          </cell>
          <cell r="M1278" t="str">
            <v>Operationnel</v>
          </cell>
        </row>
        <row r="1279">
          <cell r="B1279" t="str">
            <v>SUO_014</v>
          </cell>
          <cell r="M1279" t="str">
            <v>Operationnel</v>
          </cell>
        </row>
        <row r="1280">
          <cell r="B1280" t="str">
            <v>LIT_575</v>
          </cell>
          <cell r="M1280" t="str">
            <v>Operationnel</v>
          </cell>
        </row>
        <row r="1281">
          <cell r="B1281" t="str">
            <v>LIT_655</v>
          </cell>
          <cell r="M1281" t="str">
            <v>Operationnel</v>
          </cell>
        </row>
        <row r="1282">
          <cell r="B1282" t="str">
            <v>SUD_088</v>
          </cell>
          <cell r="M1282" t="str">
            <v>Operationnel</v>
          </cell>
        </row>
        <row r="1283">
          <cell r="B1283" t="str">
            <v>LIT_599</v>
          </cell>
          <cell r="M1283" t="str">
            <v>Operationnel</v>
          </cell>
        </row>
        <row r="1284">
          <cell r="B1284" t="str">
            <v>LIT_256</v>
          </cell>
          <cell r="M1284" t="str">
            <v>Operationnel</v>
          </cell>
        </row>
        <row r="1285">
          <cell r="B1285" t="str">
            <v>LIT_258</v>
          </cell>
          <cell r="M1285" t="str">
            <v>Operationnel</v>
          </cell>
        </row>
        <row r="1286">
          <cell r="B1286" t="str">
            <v>LIT_343</v>
          </cell>
          <cell r="M1286" t="str">
            <v>Operationnel</v>
          </cell>
        </row>
        <row r="1287">
          <cell r="B1287" t="str">
            <v>LIT_275</v>
          </cell>
          <cell r="M1287" t="str">
            <v>Operationnel</v>
          </cell>
        </row>
        <row r="1288">
          <cell r="B1288" t="str">
            <v>NRD_160</v>
          </cell>
          <cell r="M1288" t="str">
            <v>Operationnel</v>
          </cell>
        </row>
        <row r="1289">
          <cell r="B1289" t="str">
            <v>ADM_095</v>
          </cell>
          <cell r="M1289" t="str">
            <v>Operationnel</v>
          </cell>
        </row>
        <row r="1290">
          <cell r="B1290" t="str">
            <v>CTR_836</v>
          </cell>
          <cell r="M1290" t="str">
            <v>Operationnel</v>
          </cell>
        </row>
        <row r="1291">
          <cell r="B1291" t="str">
            <v>SUO_167</v>
          </cell>
          <cell r="M1291" t="str">
            <v>Operationnel</v>
          </cell>
        </row>
        <row r="1292">
          <cell r="B1292" t="str">
            <v>SUO_079</v>
          </cell>
          <cell r="M1292" t="str">
            <v>Insecurity</v>
          </cell>
        </row>
        <row r="1293">
          <cell r="B1293" t="str">
            <v>ADM_135</v>
          </cell>
          <cell r="M1293" t="str">
            <v>Operationnel</v>
          </cell>
        </row>
        <row r="1294">
          <cell r="B1294" t="str">
            <v>LIT_106</v>
          </cell>
          <cell r="M1294" t="str">
            <v>Operationnel</v>
          </cell>
        </row>
        <row r="1295">
          <cell r="B1295" t="str">
            <v>LIT_055</v>
          </cell>
          <cell r="M1295" t="str">
            <v>Operationnel</v>
          </cell>
        </row>
        <row r="1296">
          <cell r="B1296" t="str">
            <v>LIT_097</v>
          </cell>
          <cell r="M1296" t="str">
            <v>Operationnel</v>
          </cell>
        </row>
        <row r="1297">
          <cell r="B1297" t="str">
            <v>EXN_189</v>
          </cell>
          <cell r="M1297" t="str">
            <v>Insecurity</v>
          </cell>
        </row>
        <row r="1298">
          <cell r="B1298" t="str">
            <v>EXN_190</v>
          </cell>
          <cell r="M1298" t="str">
            <v>Insecurity</v>
          </cell>
        </row>
        <row r="1299">
          <cell r="B1299" t="str">
            <v>NRD_135</v>
          </cell>
          <cell r="M1299" t="str">
            <v>EXCLU</v>
          </cell>
        </row>
        <row r="1300">
          <cell r="B1300" t="str">
            <v>EXN_118</v>
          </cell>
          <cell r="M1300" t="str">
            <v>Insecurity</v>
          </cell>
        </row>
        <row r="1301">
          <cell r="B1301" t="str">
            <v>CTR_642</v>
          </cell>
          <cell r="M1301" t="str">
            <v>Operationnel</v>
          </cell>
        </row>
        <row r="1302">
          <cell r="B1302" t="str">
            <v>EXN_028</v>
          </cell>
          <cell r="M1302" t="str">
            <v>Insecurity</v>
          </cell>
        </row>
        <row r="1303">
          <cell r="B1303" t="str">
            <v>LIT_084</v>
          </cell>
          <cell r="M1303" t="str">
            <v>Operationnel</v>
          </cell>
        </row>
        <row r="1304">
          <cell r="B1304" t="str">
            <v>LIT_047</v>
          </cell>
          <cell r="M1304" t="str">
            <v>Operationnel</v>
          </cell>
        </row>
        <row r="1305">
          <cell r="B1305" t="str">
            <v>LIT_045</v>
          </cell>
          <cell r="M1305" t="str">
            <v>Operationnel</v>
          </cell>
        </row>
        <row r="1306">
          <cell r="B1306" t="str">
            <v>ADM_057</v>
          </cell>
          <cell r="M1306" t="str">
            <v>Operationnel</v>
          </cell>
        </row>
        <row r="1307">
          <cell r="B1307" t="str">
            <v>EXN_110</v>
          </cell>
          <cell r="M1307" t="str">
            <v>Insecurity</v>
          </cell>
        </row>
        <row r="1308">
          <cell r="B1308" t="str">
            <v>LIT_634</v>
          </cell>
          <cell r="M1308" t="str">
            <v>Operationnel</v>
          </cell>
        </row>
        <row r="1309">
          <cell r="B1309" t="str">
            <v>LIT_675</v>
          </cell>
          <cell r="M1309" t="str">
            <v>Operationnel</v>
          </cell>
        </row>
        <row r="1310">
          <cell r="B1310" t="str">
            <v>LIT_853</v>
          </cell>
          <cell r="M1310" t="str">
            <v>Operationnel</v>
          </cell>
        </row>
        <row r="1311">
          <cell r="B1311" t="str">
            <v>ADM_074</v>
          </cell>
          <cell r="M1311" t="str">
            <v>Operationnel</v>
          </cell>
        </row>
        <row r="1312">
          <cell r="B1312" t="str">
            <v>NRO_076</v>
          </cell>
          <cell r="M1312" t="str">
            <v>Insecurity</v>
          </cell>
        </row>
        <row r="1313">
          <cell r="B1313" t="str">
            <v>CTR_821</v>
          </cell>
          <cell r="M1313" t="str">
            <v>Operationnel</v>
          </cell>
        </row>
        <row r="1314">
          <cell r="B1314" t="str">
            <v>NRD_056</v>
          </cell>
          <cell r="M1314" t="str">
            <v>Operationnel</v>
          </cell>
        </row>
        <row r="1315">
          <cell r="B1315" t="str">
            <v>OST_245</v>
          </cell>
          <cell r="M1315" t="str">
            <v>Operationnel</v>
          </cell>
        </row>
        <row r="1316">
          <cell r="B1316" t="str">
            <v>EXN_186</v>
          </cell>
          <cell r="M1316" t="str">
            <v>Insecurity</v>
          </cell>
        </row>
        <row r="1317">
          <cell r="B1317" t="str">
            <v>NRO_247</v>
          </cell>
          <cell r="M1317" t="str">
            <v>Insecurity</v>
          </cell>
        </row>
        <row r="1318">
          <cell r="B1318" t="str">
            <v>LIT_156</v>
          </cell>
          <cell r="M1318" t="str">
            <v>Operationnel</v>
          </cell>
        </row>
        <row r="1319">
          <cell r="B1319" t="str">
            <v>LIT_640</v>
          </cell>
          <cell r="M1319" t="str">
            <v>Operationnel</v>
          </cell>
        </row>
        <row r="1320">
          <cell r="B1320" t="str">
            <v>LIT_482</v>
          </cell>
          <cell r="M1320" t="str">
            <v>Operationnel</v>
          </cell>
        </row>
        <row r="1321">
          <cell r="B1321" t="str">
            <v>EXN_259</v>
          </cell>
          <cell r="M1321" t="str">
            <v>Insecurity</v>
          </cell>
        </row>
        <row r="1322">
          <cell r="B1322" t="str">
            <v>EST_061</v>
          </cell>
          <cell r="M1322" t="str">
            <v>Operationnel</v>
          </cell>
        </row>
        <row r="1323">
          <cell r="B1323" t="str">
            <v>SUO_164</v>
          </cell>
          <cell r="M1323" t="str">
            <v>Insecurity</v>
          </cell>
        </row>
        <row r="1324">
          <cell r="B1324" t="str">
            <v>LIT_065</v>
          </cell>
          <cell r="M1324" t="str">
            <v>Operationnel</v>
          </cell>
        </row>
        <row r="1325">
          <cell r="B1325" t="str">
            <v>OST_283</v>
          </cell>
          <cell r="M1325" t="str">
            <v>Insecurity</v>
          </cell>
        </row>
        <row r="1326">
          <cell r="B1326" t="str">
            <v>LIT_506</v>
          </cell>
          <cell r="M1326" t="str">
            <v>Operationnel</v>
          </cell>
        </row>
        <row r="1327">
          <cell r="B1327" t="str">
            <v>LIT_727</v>
          </cell>
          <cell r="M1327" t="str">
            <v>Operationnel</v>
          </cell>
        </row>
        <row r="1328">
          <cell r="B1328" t="str">
            <v>CTR_042</v>
          </cell>
          <cell r="M1328" t="str">
            <v>Operationnel</v>
          </cell>
        </row>
        <row r="1329">
          <cell r="B1329" t="str">
            <v>CTR_266</v>
          </cell>
          <cell r="M1329" t="str">
            <v>Operationnel</v>
          </cell>
        </row>
        <row r="1330">
          <cell r="B1330" t="str">
            <v>CTR_265</v>
          </cell>
          <cell r="M1330" t="str">
            <v>Operationnel</v>
          </cell>
        </row>
        <row r="1331">
          <cell r="B1331" t="str">
            <v>NRO_139</v>
          </cell>
          <cell r="M1331" t="str">
            <v>Insecurity</v>
          </cell>
        </row>
        <row r="1332">
          <cell r="B1332" t="str">
            <v>NRO_138</v>
          </cell>
          <cell r="M1332" t="str">
            <v>Insecurity</v>
          </cell>
        </row>
        <row r="1333">
          <cell r="B1333" t="str">
            <v>LIT_347</v>
          </cell>
          <cell r="M1333" t="str">
            <v>Operationnel</v>
          </cell>
        </row>
        <row r="1334">
          <cell r="B1334" t="str">
            <v>CTR_906</v>
          </cell>
          <cell r="M1334" t="str">
            <v>EXCLU</v>
          </cell>
        </row>
        <row r="1335">
          <cell r="B1335" t="str">
            <v>CTR_159</v>
          </cell>
          <cell r="M1335" t="str">
            <v>Operationnel</v>
          </cell>
        </row>
        <row r="1336">
          <cell r="B1336" t="str">
            <v>LIT_449</v>
          </cell>
          <cell r="M1336" t="str">
            <v>Operationnel</v>
          </cell>
        </row>
        <row r="1337">
          <cell r="B1337" t="str">
            <v>EXN_242</v>
          </cell>
          <cell r="M1337" t="str">
            <v>Insecurity</v>
          </cell>
        </row>
        <row r="1338">
          <cell r="B1338" t="str">
            <v>NRO_149</v>
          </cell>
          <cell r="M1338" t="str">
            <v>Insecurity</v>
          </cell>
        </row>
        <row r="1339">
          <cell r="B1339" t="str">
            <v>LIT_448</v>
          </cell>
          <cell r="M1339" t="str">
            <v>Operationnel</v>
          </cell>
        </row>
        <row r="1340">
          <cell r="B1340" t="str">
            <v>LIT_157</v>
          </cell>
          <cell r="M1340" t="str">
            <v>Operationnel</v>
          </cell>
        </row>
        <row r="1341">
          <cell r="B1341" t="str">
            <v>EXN_265</v>
          </cell>
          <cell r="M1341" t="str">
            <v>Insecurity</v>
          </cell>
        </row>
        <row r="1342">
          <cell r="B1342" t="str">
            <v>NRO_137</v>
          </cell>
          <cell r="M1342" t="str">
            <v>Insecurity</v>
          </cell>
        </row>
        <row r="1343">
          <cell r="B1343" t="str">
            <v>NRO_151</v>
          </cell>
          <cell r="M1343" t="str">
            <v>Insecurity</v>
          </cell>
        </row>
        <row r="1344">
          <cell r="B1344" t="str">
            <v>SUD_228</v>
          </cell>
          <cell r="M1344" t="str">
            <v>Operationnel</v>
          </cell>
        </row>
        <row r="1345">
          <cell r="B1345" t="str">
            <v>NRO_144</v>
          </cell>
          <cell r="M1345" t="str">
            <v>Insecurity</v>
          </cell>
        </row>
        <row r="1346">
          <cell r="B1346" t="str">
            <v>LIT_646</v>
          </cell>
          <cell r="M1346" t="str">
            <v>Operationnel</v>
          </cell>
        </row>
        <row r="1347">
          <cell r="B1347" t="str">
            <v>SUD_060</v>
          </cell>
          <cell r="M1347" t="str">
            <v>Operationnel</v>
          </cell>
        </row>
        <row r="1348">
          <cell r="B1348" t="str">
            <v>SUD_077</v>
          </cell>
          <cell r="M1348" t="str">
            <v>Operationnel</v>
          </cell>
        </row>
        <row r="1349">
          <cell r="B1349" t="str">
            <v>NRD_106</v>
          </cell>
          <cell r="M1349" t="str">
            <v>Operationnel</v>
          </cell>
        </row>
        <row r="1350">
          <cell r="B1350" t="str">
            <v>NRD_109</v>
          </cell>
          <cell r="M1350" t="str">
            <v>Operationnel</v>
          </cell>
        </row>
        <row r="1351">
          <cell r="B1351" t="str">
            <v>NRO_088</v>
          </cell>
          <cell r="M1351" t="str">
            <v>Insecurity</v>
          </cell>
        </row>
        <row r="1352">
          <cell r="B1352" t="str">
            <v>NRO_036</v>
          </cell>
          <cell r="M1352" t="str">
            <v>Insecurity</v>
          </cell>
        </row>
        <row r="1353">
          <cell r="B1353" t="str">
            <v>LIT_043</v>
          </cell>
          <cell r="M1353" t="str">
            <v>Operationnel</v>
          </cell>
        </row>
        <row r="1354">
          <cell r="B1354" t="str">
            <v>LIT_456</v>
          </cell>
          <cell r="M1354" t="str">
            <v>Operationnel</v>
          </cell>
        </row>
        <row r="1355">
          <cell r="B1355" t="str">
            <v>SUD_127</v>
          </cell>
          <cell r="M1355" t="str">
            <v>Operationnel</v>
          </cell>
        </row>
        <row r="1356">
          <cell r="B1356" t="str">
            <v>EST_024</v>
          </cell>
          <cell r="M1356" t="str">
            <v>EXCLU</v>
          </cell>
        </row>
        <row r="1357">
          <cell r="B1357" t="str">
            <v>LIT_044</v>
          </cell>
          <cell r="M1357" t="str">
            <v>Operationnel</v>
          </cell>
        </row>
        <row r="1358">
          <cell r="B1358" t="str">
            <v>EXN_033</v>
          </cell>
          <cell r="M1358" t="str">
            <v>Insecurity</v>
          </cell>
        </row>
        <row r="1359">
          <cell r="B1359" t="str">
            <v>SUO_019</v>
          </cell>
          <cell r="M1359" t="str">
            <v>Insecurity</v>
          </cell>
        </row>
        <row r="1360">
          <cell r="B1360" t="str">
            <v>SUO_020</v>
          </cell>
          <cell r="M1360" t="str">
            <v>Insecurity</v>
          </cell>
        </row>
        <row r="1361">
          <cell r="B1361" t="str">
            <v>EXN_230</v>
          </cell>
          <cell r="M1361" t="str">
            <v>Insecurity</v>
          </cell>
        </row>
        <row r="1362">
          <cell r="B1362" t="str">
            <v>CTR_217</v>
          </cell>
          <cell r="M1362" t="str">
            <v>Operationnel</v>
          </cell>
        </row>
        <row r="1363">
          <cell r="B1363" t="str">
            <v>SUD_018</v>
          </cell>
          <cell r="M1363" t="str">
            <v>Operationnel</v>
          </cell>
        </row>
        <row r="1364">
          <cell r="B1364" t="str">
            <v>SUD_121</v>
          </cell>
          <cell r="M1364" t="str">
            <v>Operationnel</v>
          </cell>
        </row>
        <row r="1365">
          <cell r="B1365" t="str">
            <v>LIT_452</v>
          </cell>
          <cell r="M1365" t="str">
            <v>Operationnel</v>
          </cell>
        </row>
        <row r="1366">
          <cell r="B1366" t="str">
            <v>OST_220</v>
          </cell>
          <cell r="M1366" t="str">
            <v>Operationnel</v>
          </cell>
        </row>
        <row r="1367">
          <cell r="B1367" t="str">
            <v>SUD_241</v>
          </cell>
          <cell r="M1367" t="str">
            <v>Operationnel</v>
          </cell>
        </row>
        <row r="1368">
          <cell r="B1368" t="str">
            <v>EXN_191</v>
          </cell>
          <cell r="M1368" t="str">
            <v>Insecurity</v>
          </cell>
        </row>
        <row r="1369">
          <cell r="B1369" t="str">
            <v>EXN_231</v>
          </cell>
          <cell r="M1369" t="str">
            <v>Insecurity</v>
          </cell>
        </row>
        <row r="1370">
          <cell r="B1370" t="str">
            <v>LIT_579</v>
          </cell>
          <cell r="M1370" t="str">
            <v>Operationnel</v>
          </cell>
        </row>
        <row r="1371">
          <cell r="B1371" t="str">
            <v>SUO_157</v>
          </cell>
          <cell r="M1371" t="str">
            <v>Insecurity</v>
          </cell>
        </row>
        <row r="1372">
          <cell r="B1372" t="str">
            <v>EXN_215</v>
          </cell>
          <cell r="M1372" t="str">
            <v>Insecurity</v>
          </cell>
        </row>
        <row r="1373">
          <cell r="B1373" t="str">
            <v>SUO_200</v>
          </cell>
          <cell r="M1373" t="str">
            <v>Operationnel</v>
          </cell>
        </row>
        <row r="1374">
          <cell r="B1374" t="str">
            <v>OST_077</v>
          </cell>
          <cell r="M1374" t="str">
            <v>Operationnel</v>
          </cell>
        </row>
        <row r="1375">
          <cell r="B1375" t="str">
            <v>OST_078</v>
          </cell>
          <cell r="M1375" t="str">
            <v>Operationnel</v>
          </cell>
        </row>
        <row r="1376">
          <cell r="B1376" t="str">
            <v>CTR_014</v>
          </cell>
          <cell r="M1376" t="str">
            <v>Operationnel</v>
          </cell>
        </row>
        <row r="1377">
          <cell r="B1377" t="str">
            <v>SUO_245</v>
          </cell>
          <cell r="M1377" t="str">
            <v>Insecurity</v>
          </cell>
        </row>
        <row r="1378">
          <cell r="B1378" t="str">
            <v>LIT_151</v>
          </cell>
          <cell r="M1378" t="str">
            <v>Operationnel</v>
          </cell>
        </row>
        <row r="1379">
          <cell r="B1379" t="str">
            <v>EXN_089</v>
          </cell>
          <cell r="M1379" t="str">
            <v>Operationnel</v>
          </cell>
        </row>
        <row r="1380">
          <cell r="B1380" t="str">
            <v>NRD_175</v>
          </cell>
          <cell r="M1380" t="str">
            <v>Operationnel</v>
          </cell>
        </row>
        <row r="1381">
          <cell r="B1381" t="str">
            <v>CTR_774</v>
          </cell>
          <cell r="M1381" t="str">
            <v>Operationnel</v>
          </cell>
        </row>
        <row r="1382">
          <cell r="B1382" t="str">
            <v>SUD_224</v>
          </cell>
          <cell r="M1382" t="str">
            <v>Operationnel</v>
          </cell>
        </row>
        <row r="1383">
          <cell r="B1383" t="str">
            <v>EST_150</v>
          </cell>
          <cell r="M1383" t="str">
            <v>EXCLU</v>
          </cell>
        </row>
        <row r="1384">
          <cell r="B1384" t="str">
            <v>LIT_313</v>
          </cell>
          <cell r="M1384" t="str">
            <v>Operationnel</v>
          </cell>
        </row>
        <row r="1385">
          <cell r="B1385" t="str">
            <v>SUO_266</v>
          </cell>
          <cell r="M1385" t="str">
            <v>Insecurity</v>
          </cell>
        </row>
        <row r="1386">
          <cell r="B1386" t="str">
            <v>CTR_074</v>
          </cell>
          <cell r="M1386" t="str">
            <v>Operationnel</v>
          </cell>
        </row>
        <row r="1387">
          <cell r="B1387" t="str">
            <v>LIT_486</v>
          </cell>
          <cell r="M1387" t="str">
            <v>Operationnel</v>
          </cell>
        </row>
        <row r="1388">
          <cell r="B1388" t="str">
            <v>EST_200</v>
          </cell>
          <cell r="M1388" t="str">
            <v>Operationnel</v>
          </cell>
        </row>
        <row r="1389">
          <cell r="B1389" t="str">
            <v>LIT_429</v>
          </cell>
          <cell r="M1389" t="str">
            <v>Operationnel</v>
          </cell>
        </row>
        <row r="1390">
          <cell r="B1390" t="str">
            <v>LIT_498</v>
          </cell>
          <cell r="M1390" t="str">
            <v>Operationnel</v>
          </cell>
        </row>
        <row r="1391">
          <cell r="B1391" t="str">
            <v>EST_139</v>
          </cell>
          <cell r="M1391" t="str">
            <v>Operationnel</v>
          </cell>
        </row>
        <row r="1392">
          <cell r="B1392" t="str">
            <v>LIT_051</v>
          </cell>
          <cell r="M1392" t="str">
            <v>Operationnel</v>
          </cell>
        </row>
        <row r="1393">
          <cell r="B1393" t="str">
            <v>EST_020</v>
          </cell>
          <cell r="M1393" t="str">
            <v>EXCLU</v>
          </cell>
        </row>
        <row r="1394">
          <cell r="B1394" t="str">
            <v>CTR_628</v>
          </cell>
          <cell r="M1394" t="str">
            <v>Operationnel</v>
          </cell>
        </row>
        <row r="1395">
          <cell r="B1395" t="str">
            <v>NRO_133</v>
          </cell>
          <cell r="M1395" t="str">
            <v>Operationnel</v>
          </cell>
        </row>
        <row r="1396">
          <cell r="B1396" t="str">
            <v>CTR_946</v>
          </cell>
          <cell r="M1396" t="str">
            <v>Operationnel</v>
          </cell>
        </row>
        <row r="1397">
          <cell r="B1397" t="str">
            <v>CTR_317</v>
          </cell>
          <cell r="M1397" t="str">
            <v>Operationnel</v>
          </cell>
        </row>
        <row r="1398">
          <cell r="B1398" t="str">
            <v>CTR_205</v>
          </cell>
          <cell r="M1398" t="str">
            <v>EXCLU</v>
          </cell>
        </row>
        <row r="1399">
          <cell r="B1399" t="str">
            <v>LIT_102</v>
          </cell>
          <cell r="M1399" t="str">
            <v>Operationnel</v>
          </cell>
        </row>
        <row r="1400">
          <cell r="B1400" t="str">
            <v>CTR_702_indoor_8F</v>
          </cell>
          <cell r="M1400" t="str">
            <v>Operationnel</v>
          </cell>
        </row>
        <row r="1401">
          <cell r="B1401" t="str">
            <v>CTR_714</v>
          </cell>
          <cell r="M1401" t="str">
            <v>Operationnel</v>
          </cell>
        </row>
        <row r="1402">
          <cell r="B1402" t="str">
            <v>LIT_270</v>
          </cell>
          <cell r="M1402" t="str">
            <v>Operationnel</v>
          </cell>
        </row>
        <row r="1403">
          <cell r="B1403" t="str">
            <v>NRO_118</v>
          </cell>
          <cell r="M1403" t="str">
            <v>Operationnel</v>
          </cell>
        </row>
        <row r="1404">
          <cell r="B1404" t="str">
            <v>NRO_104</v>
          </cell>
          <cell r="M1404" t="str">
            <v>Insecurity</v>
          </cell>
        </row>
        <row r="1405">
          <cell r="B1405" t="str">
            <v>OST_276</v>
          </cell>
          <cell r="M1405" t="str">
            <v>Operationnel</v>
          </cell>
        </row>
        <row r="1406">
          <cell r="B1406" t="str">
            <v>LIT_020</v>
          </cell>
          <cell r="M1406" t="str">
            <v>Operationnel</v>
          </cell>
        </row>
        <row r="1407">
          <cell r="B1407" t="str">
            <v>CTR_637</v>
          </cell>
          <cell r="M1407" t="str">
            <v>Operationnel</v>
          </cell>
        </row>
        <row r="1408">
          <cell r="B1408" t="str">
            <v>CTR_163</v>
          </cell>
          <cell r="M1408" t="str">
            <v>Operationnel</v>
          </cell>
        </row>
        <row r="1409">
          <cell r="B1409" t="str">
            <v>OST_047</v>
          </cell>
          <cell r="M1409" t="str">
            <v>Operationnel</v>
          </cell>
        </row>
        <row r="1410">
          <cell r="B1410" t="str">
            <v>EST_154</v>
          </cell>
          <cell r="M1410" t="str">
            <v>EXCLU</v>
          </cell>
        </row>
        <row r="1411">
          <cell r="B1411" t="str">
            <v>SUO_202</v>
          </cell>
          <cell r="M1411" t="str">
            <v>Operationnel</v>
          </cell>
        </row>
        <row r="1412">
          <cell r="B1412" t="str">
            <v>SUO_249</v>
          </cell>
          <cell r="M1412" t="str">
            <v>Insecurity</v>
          </cell>
        </row>
        <row r="1413">
          <cell r="B1413" t="str">
            <v>EST_079</v>
          </cell>
          <cell r="M1413" t="str">
            <v>Operationnel</v>
          </cell>
        </row>
        <row r="1414">
          <cell r="B1414" t="str">
            <v>LIT_435</v>
          </cell>
          <cell r="M1414" t="str">
            <v>Operationnel</v>
          </cell>
        </row>
        <row r="1415">
          <cell r="B1415" t="str">
            <v>OST_107</v>
          </cell>
          <cell r="M1415" t="str">
            <v>Operationnel</v>
          </cell>
        </row>
        <row r="1416">
          <cell r="B1416" t="str">
            <v>OST_096</v>
          </cell>
          <cell r="M1416" t="str">
            <v>Operationnel</v>
          </cell>
        </row>
        <row r="1417">
          <cell r="B1417" t="str">
            <v>EXN_101</v>
          </cell>
          <cell r="M1417" t="str">
            <v>Operationnel</v>
          </cell>
        </row>
        <row r="1418">
          <cell r="B1418" t="str">
            <v>CTR_1052</v>
          </cell>
          <cell r="M1418" t="str">
            <v>Operationnel</v>
          </cell>
        </row>
        <row r="1419">
          <cell r="B1419" t="str">
            <v>SUO_022</v>
          </cell>
          <cell r="M1419" t="str">
            <v>Insecurity</v>
          </cell>
        </row>
        <row r="1420">
          <cell r="B1420" t="str">
            <v>NRO_148</v>
          </cell>
          <cell r="M1420" t="str">
            <v>Operationnel</v>
          </cell>
        </row>
        <row r="1421">
          <cell r="B1421" t="str">
            <v>OST_137</v>
          </cell>
          <cell r="M1421" t="str">
            <v>Operationnel</v>
          </cell>
        </row>
        <row r="1422">
          <cell r="B1422" t="str">
            <v>LIT_370</v>
          </cell>
          <cell r="M1422" t="str">
            <v>Operationnel</v>
          </cell>
        </row>
        <row r="1423">
          <cell r="B1423" t="str">
            <v>EST_092</v>
          </cell>
          <cell r="M1423" t="str">
            <v>EXCLU</v>
          </cell>
        </row>
        <row r="1424">
          <cell r="B1424" t="str">
            <v>SUO_154</v>
          </cell>
          <cell r="M1424" t="str">
            <v>Operationnel</v>
          </cell>
        </row>
        <row r="1425">
          <cell r="B1425" t="str">
            <v>NRD_097</v>
          </cell>
          <cell r="M1425" t="str">
            <v>Operationnel</v>
          </cell>
        </row>
        <row r="1426">
          <cell r="B1426" t="str">
            <v>EXN_184</v>
          </cell>
          <cell r="M1426" t="str">
            <v>Operationnel</v>
          </cell>
        </row>
        <row r="1427">
          <cell r="B1427" t="str">
            <v>SUO_136</v>
          </cell>
          <cell r="M1427" t="str">
            <v>Insecurity</v>
          </cell>
        </row>
        <row r="1428">
          <cell r="B1428" t="str">
            <v>OST_076</v>
          </cell>
          <cell r="M1428" t="str">
            <v>Operationnel</v>
          </cell>
        </row>
        <row r="1429">
          <cell r="B1429" t="str">
            <v>NRD_053</v>
          </cell>
          <cell r="M1429" t="str">
            <v>Operationnel</v>
          </cell>
        </row>
        <row r="1430">
          <cell r="B1430" t="str">
            <v>LIT_203</v>
          </cell>
          <cell r="M1430" t="str">
            <v>Operationnel</v>
          </cell>
        </row>
        <row r="1431">
          <cell r="B1431" t="str">
            <v>OST_119</v>
          </cell>
          <cell r="M1431" t="str">
            <v>Operationnel</v>
          </cell>
        </row>
        <row r="1432">
          <cell r="B1432" t="str">
            <v>SUD_096</v>
          </cell>
          <cell r="M1432" t="str">
            <v>Operationnel</v>
          </cell>
        </row>
        <row r="1433">
          <cell r="B1433" t="str">
            <v>CTR_1057</v>
          </cell>
          <cell r="M1433" t="str">
            <v>Operationnel</v>
          </cell>
        </row>
        <row r="1434">
          <cell r="B1434" t="str">
            <v>OST_120</v>
          </cell>
          <cell r="M1434" t="str">
            <v>Operationnel</v>
          </cell>
        </row>
        <row r="1435">
          <cell r="B1435" t="str">
            <v>NRD_073</v>
          </cell>
          <cell r="M1435" t="str">
            <v>Operationnel</v>
          </cell>
        </row>
        <row r="1436">
          <cell r="B1436" t="str">
            <v>NRO_130</v>
          </cell>
          <cell r="M1436" t="str">
            <v>Operationnel</v>
          </cell>
        </row>
        <row r="1437">
          <cell r="B1437" t="str">
            <v>EXN_001</v>
          </cell>
          <cell r="M1437" t="str">
            <v>Operationnel</v>
          </cell>
        </row>
        <row r="1438">
          <cell r="B1438" t="str">
            <v>OST_113</v>
          </cell>
          <cell r="M1438" t="str">
            <v>Operationnel</v>
          </cell>
        </row>
        <row r="1439">
          <cell r="B1439" t="str">
            <v>OST_003</v>
          </cell>
          <cell r="M1439" t="str">
            <v>Operationnel</v>
          </cell>
        </row>
        <row r="1440">
          <cell r="B1440" t="str">
            <v>LIT_374</v>
          </cell>
          <cell r="M1440" t="str">
            <v>Operationnel</v>
          </cell>
        </row>
        <row r="1441">
          <cell r="B1441" t="str">
            <v>SUO_181</v>
          </cell>
          <cell r="M1441" t="str">
            <v>Operationnel</v>
          </cell>
        </row>
        <row r="1442">
          <cell r="B1442" t="str">
            <v>CTR_799</v>
          </cell>
          <cell r="M1442" t="str">
            <v>Operationnel</v>
          </cell>
        </row>
        <row r="1443">
          <cell r="B1443" t="str">
            <v>NRO_221</v>
          </cell>
          <cell r="M1443" t="str">
            <v>Operationnel</v>
          </cell>
        </row>
        <row r="1444">
          <cell r="B1444" t="str">
            <v>NRO_062</v>
          </cell>
          <cell r="M1444" t="str">
            <v>Operationnel</v>
          </cell>
        </row>
        <row r="1445">
          <cell r="B1445" t="str">
            <v>NRO_070</v>
          </cell>
          <cell r="M1445" t="str">
            <v>Operationnel</v>
          </cell>
        </row>
        <row r="1446">
          <cell r="B1446" t="str">
            <v>NRO_028</v>
          </cell>
          <cell r="M1446" t="str">
            <v>Operationnel</v>
          </cell>
        </row>
        <row r="1447">
          <cell r="B1447" t="str">
            <v>NRD_031</v>
          </cell>
          <cell r="M1447" t="str">
            <v>Operationnel</v>
          </cell>
        </row>
        <row r="1448">
          <cell r="B1448" t="str">
            <v>CTR_422</v>
          </cell>
          <cell r="M1448" t="str">
            <v>Operationnel</v>
          </cell>
        </row>
        <row r="1449">
          <cell r="B1449" t="str">
            <v>LIT_360</v>
          </cell>
          <cell r="M1449" t="str">
            <v>Operationnel</v>
          </cell>
        </row>
        <row r="1450">
          <cell r="B1450" t="str">
            <v>OST_180</v>
          </cell>
          <cell r="M1450" t="str">
            <v>Operationnel</v>
          </cell>
        </row>
        <row r="1451">
          <cell r="B1451" t="str">
            <v>SUO_081</v>
          </cell>
          <cell r="M1451" t="str">
            <v>Operationnel</v>
          </cell>
        </row>
        <row r="1452">
          <cell r="B1452" t="str">
            <v>NRD_092</v>
          </cell>
          <cell r="M1452" t="str">
            <v>Operationnel</v>
          </cell>
        </row>
        <row r="1453">
          <cell r="B1453" t="str">
            <v>EXN_022</v>
          </cell>
          <cell r="M1453" t="str">
            <v>Insecurity</v>
          </cell>
        </row>
        <row r="1454">
          <cell r="B1454" t="str">
            <v>SUD_055</v>
          </cell>
          <cell r="M1454" t="str">
            <v>Operationnel</v>
          </cell>
        </row>
        <row r="1455">
          <cell r="B1455" t="str">
            <v>LIT_173</v>
          </cell>
          <cell r="M1455" t="str">
            <v>Operationnel</v>
          </cell>
        </row>
        <row r="1456">
          <cell r="B1456" t="str">
            <v>LIT_431</v>
          </cell>
          <cell r="M1456" t="str">
            <v>Operationnel</v>
          </cell>
        </row>
        <row r="1457">
          <cell r="B1457" t="str">
            <v>SUD_054</v>
          </cell>
          <cell r="M1457" t="str">
            <v>Operationnel</v>
          </cell>
        </row>
        <row r="1458">
          <cell r="B1458" t="str">
            <v>LIT_201</v>
          </cell>
          <cell r="M1458" t="str">
            <v>Operationnel</v>
          </cell>
        </row>
        <row r="1459">
          <cell r="B1459" t="str">
            <v>OST_254</v>
          </cell>
          <cell r="M1459" t="str">
            <v>Operationnel</v>
          </cell>
        </row>
        <row r="1460">
          <cell r="B1460" t="str">
            <v>CTR_453</v>
          </cell>
          <cell r="M1460" t="str">
            <v>Operationnel</v>
          </cell>
        </row>
        <row r="1461">
          <cell r="B1461" t="str">
            <v>CTR_441</v>
          </cell>
          <cell r="M1461" t="str">
            <v>Operationnel</v>
          </cell>
        </row>
        <row r="1462">
          <cell r="B1462" t="str">
            <v>CTR_676</v>
          </cell>
          <cell r="M1462" t="str">
            <v>Operationnel</v>
          </cell>
        </row>
        <row r="1463">
          <cell r="B1463" t="str">
            <v>OST_303</v>
          </cell>
          <cell r="M1463" t="str">
            <v>Operationnel</v>
          </cell>
        </row>
        <row r="1464">
          <cell r="B1464" t="str">
            <v>LIT_772</v>
          </cell>
          <cell r="M1464" t="str">
            <v>Operationnel</v>
          </cell>
        </row>
        <row r="1465">
          <cell r="B1465" t="str">
            <v>LIT_069</v>
          </cell>
          <cell r="M1465" t="str">
            <v>Operationnel</v>
          </cell>
        </row>
        <row r="1466">
          <cell r="B1466" t="str">
            <v>NRD_107</v>
          </cell>
          <cell r="M1466" t="str">
            <v>Operationnel</v>
          </cell>
        </row>
        <row r="1467">
          <cell r="B1467" t="str">
            <v>OST_282</v>
          </cell>
          <cell r="M1467" t="str">
            <v>Operationnel</v>
          </cell>
        </row>
        <row r="1468">
          <cell r="B1468" t="str">
            <v>CTR_825</v>
          </cell>
          <cell r="M1468" t="str">
            <v>Operationnel</v>
          </cell>
        </row>
        <row r="1469">
          <cell r="B1469" t="str">
            <v>CTR_822</v>
          </cell>
          <cell r="M1469" t="str">
            <v>Operationnel</v>
          </cell>
        </row>
        <row r="1470">
          <cell r="B1470" t="str">
            <v>SUD_107</v>
          </cell>
          <cell r="M1470" t="str">
            <v>Operationnel</v>
          </cell>
        </row>
        <row r="1471">
          <cell r="B1471" t="str">
            <v>CTR_795</v>
          </cell>
          <cell r="M1471" t="str">
            <v>Operationnel</v>
          </cell>
        </row>
        <row r="1472">
          <cell r="B1472" t="str">
            <v>CTR_823</v>
          </cell>
          <cell r="M1472" t="str">
            <v>Operationnel</v>
          </cell>
        </row>
        <row r="1473">
          <cell r="B1473" t="str">
            <v>CTR_910</v>
          </cell>
          <cell r="M1473" t="str">
            <v>EXCLU</v>
          </cell>
        </row>
        <row r="1474">
          <cell r="B1474" t="str">
            <v>CTR_835</v>
          </cell>
          <cell r="M1474" t="str">
            <v>Operationnel</v>
          </cell>
        </row>
        <row r="1475">
          <cell r="B1475" t="str">
            <v>NRO_141</v>
          </cell>
          <cell r="M1475" t="str">
            <v>Operationnel</v>
          </cell>
        </row>
        <row r="1476">
          <cell r="B1476" t="str">
            <v>NRO_031</v>
          </cell>
          <cell r="M1476" t="str">
            <v>Insecurity</v>
          </cell>
        </row>
        <row r="1477">
          <cell r="B1477" t="str">
            <v>CTR_894</v>
          </cell>
          <cell r="M1477" t="str">
            <v>Operationnel</v>
          </cell>
        </row>
        <row r="1478">
          <cell r="B1478" t="str">
            <v>SUD_119</v>
          </cell>
          <cell r="M1478" t="str">
            <v>Operationnel</v>
          </cell>
        </row>
        <row r="1479">
          <cell r="B1479" t="str">
            <v>OST_322</v>
          </cell>
          <cell r="M1479" t="str">
            <v>Operationnel</v>
          </cell>
        </row>
        <row r="1480">
          <cell r="B1480" t="str">
            <v>ADM_179</v>
          </cell>
          <cell r="M1480" t="str">
            <v>Operationnel</v>
          </cell>
        </row>
        <row r="1481">
          <cell r="B1481" t="str">
            <v>OST_311</v>
          </cell>
          <cell r="M1481" t="str">
            <v>Operationnel</v>
          </cell>
        </row>
        <row r="1482">
          <cell r="B1482" t="str">
            <v>CTR_869</v>
          </cell>
          <cell r="M1482" t="str">
            <v>Operationnel</v>
          </cell>
        </row>
        <row r="1483">
          <cell r="B1483" t="str">
            <v>NRO_239</v>
          </cell>
          <cell r="M1483" t="str">
            <v>Insecurity</v>
          </cell>
        </row>
        <row r="1484">
          <cell r="B1484" t="str">
            <v>SUO_004</v>
          </cell>
          <cell r="M1484" t="str">
            <v>Insecurity</v>
          </cell>
        </row>
        <row r="1485">
          <cell r="B1485" t="str">
            <v>CTR_870</v>
          </cell>
          <cell r="M1485" t="str">
            <v>Operationnel</v>
          </cell>
        </row>
        <row r="1486">
          <cell r="B1486" t="str">
            <v>OST_314</v>
          </cell>
          <cell r="M1486" t="str">
            <v>Operationnel</v>
          </cell>
        </row>
        <row r="1487">
          <cell r="B1487" t="str">
            <v>EST_147</v>
          </cell>
          <cell r="M1487" t="str">
            <v>Operationnel</v>
          </cell>
        </row>
        <row r="1488">
          <cell r="B1488" t="str">
            <v>NRO_019</v>
          </cell>
          <cell r="M1488" t="str">
            <v>Insecurity</v>
          </cell>
        </row>
        <row r="1489">
          <cell r="B1489" t="str">
            <v>CTR_892</v>
          </cell>
          <cell r="M1489" t="str">
            <v>Operationnel</v>
          </cell>
        </row>
        <row r="1490">
          <cell r="B1490" t="str">
            <v>SUD_126</v>
          </cell>
          <cell r="M1490" t="str">
            <v>Operationnel</v>
          </cell>
        </row>
        <row r="1491">
          <cell r="B1491" t="str">
            <v>LIT_191</v>
          </cell>
          <cell r="M1491" t="str">
            <v>Operationnel</v>
          </cell>
        </row>
        <row r="1492">
          <cell r="B1492" t="str">
            <v>CTR_204</v>
          </cell>
          <cell r="M1492" t="str">
            <v>Operationnel</v>
          </cell>
        </row>
        <row r="1493">
          <cell r="B1493" t="str">
            <v>SUO_092</v>
          </cell>
          <cell r="M1493" t="str">
            <v>Insecurity</v>
          </cell>
        </row>
        <row r="1494">
          <cell r="B1494" t="str">
            <v>OST_044</v>
          </cell>
          <cell r="M1494" t="str">
            <v>Operationnel</v>
          </cell>
        </row>
        <row r="1495">
          <cell r="B1495" t="str">
            <v>OST_037</v>
          </cell>
          <cell r="M1495" t="str">
            <v>Operationnel</v>
          </cell>
        </row>
        <row r="1496">
          <cell r="B1496" t="str">
            <v>EST_023</v>
          </cell>
          <cell r="M1496" t="str">
            <v>Operationnel</v>
          </cell>
        </row>
        <row r="1497">
          <cell r="B1497" t="str">
            <v>EST_022</v>
          </cell>
          <cell r="M1497" t="str">
            <v>Operationnel</v>
          </cell>
        </row>
        <row r="1498">
          <cell r="B1498" t="str">
            <v>NRO_020</v>
          </cell>
          <cell r="M1498" t="str">
            <v>Insecurity</v>
          </cell>
        </row>
        <row r="1499">
          <cell r="B1499" t="str">
            <v>EXN_027</v>
          </cell>
          <cell r="M1499" t="str">
            <v>Insecurity</v>
          </cell>
        </row>
        <row r="1500">
          <cell r="B1500" t="str">
            <v>LIT_178</v>
          </cell>
          <cell r="M1500" t="str">
            <v>Operationnel</v>
          </cell>
        </row>
        <row r="1501">
          <cell r="B1501" t="str">
            <v>NRD_027</v>
          </cell>
          <cell r="M1501" t="str">
            <v>Operationnel</v>
          </cell>
        </row>
        <row r="1502">
          <cell r="B1502" t="str">
            <v>OST_256</v>
          </cell>
          <cell r="M1502" t="str">
            <v>Operationnel</v>
          </cell>
        </row>
        <row r="1503">
          <cell r="B1503" t="str">
            <v>OST_040</v>
          </cell>
          <cell r="M1503" t="str">
            <v>Operationnel</v>
          </cell>
        </row>
        <row r="1504">
          <cell r="B1504" t="str">
            <v>LIT_430</v>
          </cell>
          <cell r="M1504" t="str">
            <v>Operationnel</v>
          </cell>
        </row>
        <row r="1505">
          <cell r="B1505" t="str">
            <v>OST_257</v>
          </cell>
          <cell r="M1505" t="str">
            <v>Operationnel</v>
          </cell>
        </row>
        <row r="1506">
          <cell r="B1506" t="str">
            <v>SUO_107</v>
          </cell>
          <cell r="M1506" t="str">
            <v>Insecurity</v>
          </cell>
        </row>
        <row r="1507">
          <cell r="B1507" t="str">
            <v>CTR_627</v>
          </cell>
          <cell r="M1507" t="str">
            <v>Operationnel</v>
          </cell>
        </row>
        <row r="1508">
          <cell r="B1508" t="str">
            <v>OST_260</v>
          </cell>
          <cell r="M1508" t="str">
            <v>Operationnel</v>
          </cell>
        </row>
        <row r="1509">
          <cell r="B1509" t="str">
            <v>LIT_586</v>
          </cell>
          <cell r="M1509" t="str">
            <v>Operationnel</v>
          </cell>
        </row>
        <row r="1510">
          <cell r="B1510" t="str">
            <v>SUD_231</v>
          </cell>
          <cell r="M1510" t="str">
            <v>Operationnel</v>
          </cell>
        </row>
        <row r="1511">
          <cell r="B1511" t="str">
            <v>EST_074</v>
          </cell>
          <cell r="M1511" t="str">
            <v>Operationnel</v>
          </cell>
        </row>
        <row r="1512">
          <cell r="B1512" t="str">
            <v>OST_070</v>
          </cell>
          <cell r="M1512" t="str">
            <v>Operationnel</v>
          </cell>
        </row>
        <row r="1513">
          <cell r="B1513" t="str">
            <v>LIT_536</v>
          </cell>
          <cell r="M1513" t="str">
            <v>Operationnel</v>
          </cell>
        </row>
        <row r="1514">
          <cell r="B1514" t="str">
            <v>NRD_157</v>
          </cell>
          <cell r="M1514" t="str">
            <v>Operationnel</v>
          </cell>
        </row>
        <row r="1515">
          <cell r="B1515" t="str">
            <v>CTR_829</v>
          </cell>
          <cell r="M1515" t="str">
            <v>Operationnel</v>
          </cell>
        </row>
        <row r="1516">
          <cell r="B1516" t="str">
            <v>LIT_769</v>
          </cell>
          <cell r="M1516" t="str">
            <v>Operationnel</v>
          </cell>
        </row>
        <row r="1517">
          <cell r="B1517" t="str">
            <v>EXN_073</v>
          </cell>
          <cell r="M1517" t="str">
            <v>Insecurity</v>
          </cell>
        </row>
        <row r="1518">
          <cell r="B1518" t="str">
            <v>SUD_130</v>
          </cell>
          <cell r="M1518" t="str">
            <v>Operationnel</v>
          </cell>
        </row>
        <row r="1519">
          <cell r="B1519" t="str">
            <v>ADM_140</v>
          </cell>
          <cell r="M1519" t="str">
            <v>Operationnel</v>
          </cell>
        </row>
        <row r="1520">
          <cell r="B1520" t="str">
            <v>CTR_909</v>
          </cell>
          <cell r="M1520" t="str">
            <v>Operationnel</v>
          </cell>
        </row>
        <row r="1521">
          <cell r="B1521" t="str">
            <v>ADM_187</v>
          </cell>
          <cell r="M1521" t="str">
            <v>Operationnel</v>
          </cell>
        </row>
        <row r="1522">
          <cell r="B1522" t="str">
            <v>SUD_112</v>
          </cell>
          <cell r="M1522" t="str">
            <v>Operationnel</v>
          </cell>
        </row>
        <row r="1523">
          <cell r="B1523" t="str">
            <v>EST_155</v>
          </cell>
          <cell r="M1523" t="str">
            <v>Operationnel</v>
          </cell>
        </row>
        <row r="1524">
          <cell r="B1524" t="str">
            <v>EXN_006</v>
          </cell>
          <cell r="M1524" t="str">
            <v>Insecurity</v>
          </cell>
        </row>
        <row r="1525">
          <cell r="B1525" t="str">
            <v>CTR_005</v>
          </cell>
          <cell r="M1525" t="str">
            <v>EXCLU</v>
          </cell>
        </row>
        <row r="1526">
          <cell r="B1526" t="str">
            <v>ADM_185</v>
          </cell>
          <cell r="M1526" t="str">
            <v>Operationnel</v>
          </cell>
        </row>
        <row r="1527">
          <cell r="B1527" t="str">
            <v>OST_023</v>
          </cell>
          <cell r="M1527" t="str">
            <v>Operationnel</v>
          </cell>
        </row>
        <row r="1528">
          <cell r="B1528" t="str">
            <v>NRO_017</v>
          </cell>
          <cell r="M1528" t="str">
            <v>Insecurity</v>
          </cell>
        </row>
        <row r="1529">
          <cell r="B1529" t="str">
            <v>LIT_111</v>
          </cell>
          <cell r="M1529" t="str">
            <v>Operationnel</v>
          </cell>
        </row>
        <row r="1530">
          <cell r="B1530" t="str">
            <v>EXN_007</v>
          </cell>
          <cell r="M1530" t="str">
            <v>Insecurity</v>
          </cell>
        </row>
        <row r="1531">
          <cell r="B1531" t="str">
            <v>CTR_145</v>
          </cell>
          <cell r="M1531" t="str">
            <v>Operationnel</v>
          </cell>
        </row>
        <row r="1532">
          <cell r="B1532" t="str">
            <v>LIT_187</v>
          </cell>
          <cell r="M1532" t="str">
            <v>Operationnel</v>
          </cell>
        </row>
        <row r="1533">
          <cell r="B1533" t="str">
            <v>SUD_020</v>
          </cell>
          <cell r="M1533" t="str">
            <v>Operationnel</v>
          </cell>
        </row>
        <row r="1534">
          <cell r="B1534" t="str">
            <v>SUD_019</v>
          </cell>
          <cell r="M1534" t="str">
            <v>Operationnel</v>
          </cell>
        </row>
        <row r="1535">
          <cell r="B1535" t="str">
            <v>NRD_024</v>
          </cell>
          <cell r="M1535" t="str">
            <v>Operationnel</v>
          </cell>
        </row>
        <row r="1536">
          <cell r="B1536" t="str">
            <v>ADM_002</v>
          </cell>
          <cell r="M1536" t="str">
            <v>Operationnel</v>
          </cell>
        </row>
        <row r="1537">
          <cell r="B1537" t="str">
            <v>LIT_085</v>
          </cell>
          <cell r="M1537" t="str">
            <v>Operationnel</v>
          </cell>
        </row>
        <row r="1538">
          <cell r="B1538" t="str">
            <v>CTR_160</v>
          </cell>
          <cell r="M1538" t="str">
            <v>Operationnel</v>
          </cell>
        </row>
        <row r="1539">
          <cell r="B1539" t="str">
            <v>CTR_298</v>
          </cell>
          <cell r="M1539" t="str">
            <v>Operationnel</v>
          </cell>
        </row>
        <row r="1540">
          <cell r="B1540" t="str">
            <v>SUD_113</v>
          </cell>
          <cell r="M1540" t="str">
            <v>Operationnel</v>
          </cell>
        </row>
        <row r="1541">
          <cell r="B1541" t="str">
            <v>CTR_299</v>
          </cell>
          <cell r="M1541" t="str">
            <v>Operationnel</v>
          </cell>
        </row>
        <row r="1542">
          <cell r="B1542" t="str">
            <v>SUD_122</v>
          </cell>
          <cell r="M1542" t="str">
            <v>Operationnel</v>
          </cell>
        </row>
        <row r="1543">
          <cell r="B1543" t="str">
            <v>OST_035</v>
          </cell>
          <cell r="M1543" t="str">
            <v>Operationnel</v>
          </cell>
        </row>
        <row r="1544">
          <cell r="B1544" t="str">
            <v>EXN_037</v>
          </cell>
          <cell r="M1544" t="str">
            <v>Insecurity</v>
          </cell>
        </row>
        <row r="1545">
          <cell r="B1545" t="str">
            <v>CTR_192</v>
          </cell>
          <cell r="M1545" t="str">
            <v>Operationnel</v>
          </cell>
        </row>
        <row r="1546">
          <cell r="B1546" t="str">
            <v>NRO_037</v>
          </cell>
          <cell r="M1546" t="str">
            <v>Insecurity</v>
          </cell>
        </row>
        <row r="1547">
          <cell r="B1547" t="str">
            <v>OST_097</v>
          </cell>
          <cell r="M1547" t="str">
            <v>Operationnel</v>
          </cell>
        </row>
        <row r="1548">
          <cell r="B1548" t="str">
            <v>ADM_012</v>
          </cell>
          <cell r="M1548" t="str">
            <v>Operationnel</v>
          </cell>
        </row>
        <row r="1549">
          <cell r="B1549" t="str">
            <v>OST_259</v>
          </cell>
          <cell r="M1549" t="str">
            <v>Operationnel</v>
          </cell>
        </row>
        <row r="1550">
          <cell r="B1550" t="str">
            <v>ADM_143</v>
          </cell>
          <cell r="M1550" t="str">
            <v>Operationnel</v>
          </cell>
        </row>
        <row r="1551">
          <cell r="B1551" t="str">
            <v>LIT_591</v>
          </cell>
          <cell r="M1551" t="str">
            <v>Operationnel</v>
          </cell>
        </row>
        <row r="1552">
          <cell r="B1552" t="str">
            <v>EXN_130</v>
          </cell>
          <cell r="M1552" t="str">
            <v>Insecurity</v>
          </cell>
        </row>
        <row r="1553">
          <cell r="B1553" t="str">
            <v>CTR_335</v>
          </cell>
          <cell r="M1553" t="str">
            <v>EXCLU</v>
          </cell>
        </row>
        <row r="1554">
          <cell r="B1554" t="str">
            <v>SUD_246</v>
          </cell>
          <cell r="M1554" t="str">
            <v>Operationnel</v>
          </cell>
        </row>
        <row r="1555">
          <cell r="B1555" t="str">
            <v>CTR_354</v>
          </cell>
          <cell r="M1555" t="str">
            <v>Operationnel</v>
          </cell>
        </row>
        <row r="1556">
          <cell r="B1556" t="str">
            <v>OST_290</v>
          </cell>
          <cell r="M1556" t="str">
            <v>Operationnel</v>
          </cell>
        </row>
        <row r="1557">
          <cell r="B1557" t="str">
            <v>SUD_105</v>
          </cell>
          <cell r="M1557" t="str">
            <v>Operationnel</v>
          </cell>
        </row>
        <row r="1558">
          <cell r="B1558" t="str">
            <v>LIT_750</v>
          </cell>
          <cell r="M1558" t="str">
            <v>Operationnel</v>
          </cell>
        </row>
        <row r="1559">
          <cell r="B1559" t="str">
            <v>ADM_178</v>
          </cell>
          <cell r="M1559" t="str">
            <v>Operationnel</v>
          </cell>
        </row>
        <row r="1560">
          <cell r="B1560" t="str">
            <v>CTR_111</v>
          </cell>
          <cell r="M1560" t="str">
            <v>EXCLU</v>
          </cell>
        </row>
        <row r="1561">
          <cell r="B1561" t="str">
            <v>CTR_858</v>
          </cell>
          <cell r="M1561" t="str">
            <v>Operationnel</v>
          </cell>
        </row>
        <row r="1562">
          <cell r="B1562" t="str">
            <v>CTR_880</v>
          </cell>
          <cell r="M1562" t="str">
            <v>Operationnel</v>
          </cell>
        </row>
        <row r="1563">
          <cell r="B1563" t="str">
            <v>SUD_125</v>
          </cell>
          <cell r="M1563" t="str">
            <v>Operationnel</v>
          </cell>
        </row>
        <row r="1564">
          <cell r="B1564" t="str">
            <v>CTR_189</v>
          </cell>
          <cell r="M1564" t="str">
            <v>Operationnel</v>
          </cell>
        </row>
        <row r="1565">
          <cell r="B1565" t="str">
            <v>CTR_191</v>
          </cell>
          <cell r="M1565" t="str">
            <v>Operationnel</v>
          </cell>
        </row>
        <row r="1566">
          <cell r="B1566" t="str">
            <v>CTR_116</v>
          </cell>
          <cell r="M1566" t="str">
            <v>Operationnel</v>
          </cell>
        </row>
        <row r="1567">
          <cell r="B1567" t="str">
            <v>EST_046</v>
          </cell>
          <cell r="M1567" t="str">
            <v>EXCLU</v>
          </cell>
        </row>
        <row r="1568">
          <cell r="B1568" t="str">
            <v>OST_029</v>
          </cell>
          <cell r="M1568" t="str">
            <v>Operationnel</v>
          </cell>
        </row>
        <row r="1569">
          <cell r="B1569" t="str">
            <v>EST_019</v>
          </cell>
          <cell r="M1569" t="str">
            <v>Operationnel</v>
          </cell>
        </row>
        <row r="1570">
          <cell r="B1570" t="str">
            <v>EST_017</v>
          </cell>
          <cell r="M1570" t="str">
            <v>Operationnel</v>
          </cell>
        </row>
        <row r="1571">
          <cell r="B1571" t="str">
            <v>LIT_109</v>
          </cell>
          <cell r="M1571" t="str">
            <v>Operationnel</v>
          </cell>
        </row>
        <row r="1572">
          <cell r="B1572" t="str">
            <v>OST_146</v>
          </cell>
          <cell r="M1572" t="str">
            <v>Operationnel</v>
          </cell>
        </row>
        <row r="1573">
          <cell r="B1573" t="str">
            <v>ADM_105</v>
          </cell>
          <cell r="M1573" t="str">
            <v>Operationnel</v>
          </cell>
        </row>
        <row r="1574">
          <cell r="B1574" t="str">
            <v>CTR_134</v>
          </cell>
          <cell r="M1574" t="str">
            <v>Operationnel</v>
          </cell>
        </row>
        <row r="1575">
          <cell r="B1575" t="str">
            <v>CTR_443</v>
          </cell>
          <cell r="M1575" t="str">
            <v>Operationnel</v>
          </cell>
        </row>
        <row r="1576">
          <cell r="B1576" t="str">
            <v>NRD_259</v>
          </cell>
          <cell r="M1576" t="str">
            <v>Operationnel</v>
          </cell>
        </row>
        <row r="1577">
          <cell r="B1577" t="str">
            <v>EXN_162</v>
          </cell>
          <cell r="M1577" t="str">
            <v>Insecurity</v>
          </cell>
        </row>
        <row r="1578">
          <cell r="B1578" t="str">
            <v>EST_002</v>
          </cell>
          <cell r="M1578" t="str">
            <v>Operationnel</v>
          </cell>
        </row>
        <row r="1579">
          <cell r="B1579" t="str">
            <v>LIT_054</v>
          </cell>
          <cell r="M1579" t="str">
            <v>Operationnel</v>
          </cell>
        </row>
        <row r="1580">
          <cell r="B1580" t="str">
            <v>LIT_048</v>
          </cell>
          <cell r="M1580" t="str">
            <v>Operationnel</v>
          </cell>
        </row>
        <row r="1581">
          <cell r="B1581" t="str">
            <v>NRD_078</v>
          </cell>
          <cell r="M1581" t="str">
            <v>Operationnel</v>
          </cell>
        </row>
        <row r="1582">
          <cell r="B1582" t="str">
            <v>EXN_223</v>
          </cell>
          <cell r="M1582" t="str">
            <v>Insecurity</v>
          </cell>
        </row>
        <row r="1583">
          <cell r="B1583" t="str">
            <v>EXN_139</v>
          </cell>
          <cell r="M1583" t="str">
            <v>Insecurity</v>
          </cell>
        </row>
        <row r="1584">
          <cell r="B1584" t="str">
            <v>EXN_185</v>
          </cell>
          <cell r="M1584" t="str">
            <v>Insecurity</v>
          </cell>
        </row>
        <row r="1585">
          <cell r="B1585" t="str">
            <v>SUO_082</v>
          </cell>
          <cell r="M1585" t="str">
            <v>Operationnel</v>
          </cell>
        </row>
        <row r="1586">
          <cell r="B1586" t="str">
            <v>SUO_205</v>
          </cell>
          <cell r="M1586" t="str">
            <v>Insecurity</v>
          </cell>
        </row>
        <row r="1587">
          <cell r="B1587" t="str">
            <v>SUO_209</v>
          </cell>
          <cell r="M1587" t="str">
            <v>Insecurity</v>
          </cell>
        </row>
        <row r="1588">
          <cell r="B1588" t="str">
            <v>NRD_007</v>
          </cell>
          <cell r="M1588" t="str">
            <v>Operationnel</v>
          </cell>
        </row>
        <row r="1589">
          <cell r="B1589" t="str">
            <v>LIT_357</v>
          </cell>
          <cell r="M1589" t="str">
            <v>Operationnel</v>
          </cell>
        </row>
        <row r="1590">
          <cell r="B1590" t="str">
            <v>SUO_106</v>
          </cell>
          <cell r="M1590" t="str">
            <v>Insecurity</v>
          </cell>
        </row>
        <row r="1591">
          <cell r="B1591" t="str">
            <v>LIT_277</v>
          </cell>
          <cell r="M1591" t="str">
            <v>Operationnel</v>
          </cell>
        </row>
        <row r="1592">
          <cell r="B1592" t="str">
            <v>LIT_167</v>
          </cell>
          <cell r="M1592" t="str">
            <v>Operationnel</v>
          </cell>
        </row>
        <row r="1593">
          <cell r="B1593" t="str">
            <v>LIT_291</v>
          </cell>
          <cell r="M1593" t="str">
            <v>Operationnel</v>
          </cell>
        </row>
        <row r="1594">
          <cell r="B1594" t="str">
            <v>SUO_207</v>
          </cell>
          <cell r="M1594" t="str">
            <v>Operationnel</v>
          </cell>
        </row>
        <row r="1595">
          <cell r="B1595" t="str">
            <v>CTR_713</v>
          </cell>
          <cell r="M1595" t="str">
            <v>Operationnel</v>
          </cell>
        </row>
        <row r="1596">
          <cell r="B1596" t="str">
            <v>OST_052</v>
          </cell>
          <cell r="M1596" t="str">
            <v>Operationnel</v>
          </cell>
        </row>
        <row r="1597">
          <cell r="B1597" t="str">
            <v>SUO_018</v>
          </cell>
          <cell r="M1597" t="str">
            <v>Operationnel</v>
          </cell>
        </row>
        <row r="1598">
          <cell r="B1598" t="str">
            <v>LIT_440</v>
          </cell>
          <cell r="M1598" t="str">
            <v>Operationnel</v>
          </cell>
        </row>
        <row r="1599">
          <cell r="B1599" t="str">
            <v>NRD_077</v>
          </cell>
          <cell r="M1599" t="str">
            <v>Operationnel</v>
          </cell>
        </row>
        <row r="1600">
          <cell r="B1600" t="str">
            <v>NRD_012</v>
          </cell>
          <cell r="M1600" t="str">
            <v>Operationnel</v>
          </cell>
        </row>
        <row r="1601">
          <cell r="B1601" t="str">
            <v>CTR_430</v>
          </cell>
          <cell r="M1601" t="str">
            <v>Operationnel</v>
          </cell>
        </row>
        <row r="1602">
          <cell r="B1602" t="str">
            <v>EST_123</v>
          </cell>
          <cell r="M1602" t="str">
            <v>EXCLU</v>
          </cell>
        </row>
        <row r="1603">
          <cell r="B1603" t="str">
            <v>EST_057</v>
          </cell>
          <cell r="M1603" t="str">
            <v>Operationnel</v>
          </cell>
        </row>
        <row r="1604">
          <cell r="B1604" t="str">
            <v>EXN_020</v>
          </cell>
          <cell r="M1604" t="str">
            <v>Insecurity</v>
          </cell>
        </row>
        <row r="1605">
          <cell r="B1605" t="str">
            <v>EXN_058</v>
          </cell>
          <cell r="M1605" t="str">
            <v>Insecurity</v>
          </cell>
        </row>
        <row r="1606">
          <cell r="B1606" t="str">
            <v>EXN_048</v>
          </cell>
          <cell r="M1606" t="str">
            <v>Insecurity</v>
          </cell>
        </row>
        <row r="1607">
          <cell r="B1607" t="str">
            <v>LIT_206</v>
          </cell>
          <cell r="M1607" t="str">
            <v>Operationnel</v>
          </cell>
        </row>
        <row r="1608">
          <cell r="B1608" t="str">
            <v>LIT_361</v>
          </cell>
          <cell r="M1608" t="str">
            <v>Operationnel</v>
          </cell>
        </row>
        <row r="1609">
          <cell r="B1609" t="str">
            <v>LIT_577</v>
          </cell>
          <cell r="M1609" t="str">
            <v>Operationnel</v>
          </cell>
        </row>
        <row r="1610">
          <cell r="B1610" t="str">
            <v>NRD_164</v>
          </cell>
          <cell r="M1610" t="str">
            <v>Operationnel</v>
          </cell>
        </row>
        <row r="1611">
          <cell r="B1611" t="str">
            <v>NRO_011</v>
          </cell>
          <cell r="M1611" t="str">
            <v>Insecurity</v>
          </cell>
        </row>
        <row r="1612">
          <cell r="B1612" t="str">
            <v>EXN_098</v>
          </cell>
          <cell r="M1612" t="str">
            <v>Insecurity</v>
          </cell>
        </row>
        <row r="1613">
          <cell r="B1613" t="str">
            <v>OST_235</v>
          </cell>
          <cell r="M1613" t="str">
            <v>Operationnel</v>
          </cell>
        </row>
        <row r="1614">
          <cell r="B1614" t="str">
            <v>LIT_406</v>
          </cell>
          <cell r="M1614" t="str">
            <v>Operationnel</v>
          </cell>
        </row>
        <row r="1615">
          <cell r="B1615" t="str">
            <v>EST_064</v>
          </cell>
          <cell r="M1615" t="str">
            <v>Operationnel</v>
          </cell>
        </row>
        <row r="1616">
          <cell r="B1616" t="str">
            <v>OST_308</v>
          </cell>
          <cell r="M1616" t="str">
            <v>Operationnel</v>
          </cell>
        </row>
        <row r="1617">
          <cell r="B1617" t="str">
            <v>ADM_161</v>
          </cell>
          <cell r="M1617" t="str">
            <v>Operationnel</v>
          </cell>
        </row>
        <row r="1618">
          <cell r="B1618" t="str">
            <v>EXN_199</v>
          </cell>
          <cell r="M1618" t="str">
            <v>Insecurity</v>
          </cell>
        </row>
        <row r="1619">
          <cell r="B1619" t="str">
            <v>EST_067</v>
          </cell>
          <cell r="M1619" t="str">
            <v>Operationnel</v>
          </cell>
        </row>
        <row r="1620">
          <cell r="B1620" t="str">
            <v>OST_316</v>
          </cell>
          <cell r="M1620" t="str">
            <v>Operationnel</v>
          </cell>
        </row>
        <row r="1621">
          <cell r="B1621" t="str">
            <v>LIT_292</v>
          </cell>
          <cell r="M1621" t="str">
            <v>Operationnel</v>
          </cell>
        </row>
        <row r="1622">
          <cell r="B1622" t="str">
            <v>LIT_086</v>
          </cell>
          <cell r="M1622" t="str">
            <v>EXCLU</v>
          </cell>
        </row>
        <row r="1623">
          <cell r="B1623" t="str">
            <v>SUD_024</v>
          </cell>
          <cell r="M1623" t="str">
            <v>Operationnel</v>
          </cell>
        </row>
        <row r="1624">
          <cell r="B1624" t="str">
            <v>ADM_155</v>
          </cell>
          <cell r="M1624" t="str">
            <v>Operationnel</v>
          </cell>
        </row>
        <row r="1625">
          <cell r="B1625" t="str">
            <v>LIT_208</v>
          </cell>
          <cell r="M1625" t="str">
            <v>Operationnel</v>
          </cell>
        </row>
        <row r="1626">
          <cell r="B1626" t="str">
            <v>NRO_007</v>
          </cell>
          <cell r="M1626" t="str">
            <v>Insecurity</v>
          </cell>
        </row>
        <row r="1627">
          <cell r="B1627" t="str">
            <v>LIT_787</v>
          </cell>
          <cell r="M1627" t="str">
            <v>Operationnel</v>
          </cell>
        </row>
        <row r="1628">
          <cell r="B1628" t="str">
            <v>CTR_352</v>
          </cell>
          <cell r="M1628" t="str">
            <v>Operationnel</v>
          </cell>
        </row>
        <row r="1629">
          <cell r="B1629" t="str">
            <v>OST_121</v>
          </cell>
          <cell r="M1629" t="str">
            <v>Operationnel</v>
          </cell>
        </row>
        <row r="1630">
          <cell r="B1630" t="str">
            <v>EXN_083</v>
          </cell>
          <cell r="M1630" t="str">
            <v>Operationnel</v>
          </cell>
        </row>
        <row r="1631">
          <cell r="B1631" t="str">
            <v>SUO_064</v>
          </cell>
          <cell r="M1631" t="str">
            <v>Insecurity</v>
          </cell>
        </row>
        <row r="1632">
          <cell r="B1632" t="str">
            <v>EXN_127</v>
          </cell>
          <cell r="M1632" t="str">
            <v>Insecurity</v>
          </cell>
        </row>
        <row r="1633">
          <cell r="B1633" t="str">
            <v>SUD_006</v>
          </cell>
          <cell r="M1633" t="str">
            <v>Operationnel</v>
          </cell>
        </row>
        <row r="1634">
          <cell r="B1634" t="str">
            <v>OST_118</v>
          </cell>
          <cell r="M1634" t="str">
            <v>Operationnel</v>
          </cell>
        </row>
        <row r="1635">
          <cell r="B1635" t="str">
            <v>LIT_138</v>
          </cell>
          <cell r="M1635" t="str">
            <v>Operationnel</v>
          </cell>
        </row>
        <row r="1636">
          <cell r="B1636" t="str">
            <v>SUO_073</v>
          </cell>
          <cell r="M1636" t="str">
            <v>Insecurity</v>
          </cell>
        </row>
        <row r="1637">
          <cell r="B1637" t="str">
            <v>EXN_050</v>
          </cell>
          <cell r="M1637" t="str">
            <v>Insecurity</v>
          </cell>
        </row>
        <row r="1638">
          <cell r="B1638" t="str">
            <v>SUO_149</v>
          </cell>
          <cell r="M1638" t="str">
            <v>Insecurity</v>
          </cell>
        </row>
        <row r="1639">
          <cell r="B1639" t="str">
            <v>OST_126</v>
          </cell>
          <cell r="M1639" t="str">
            <v>Operationnel</v>
          </cell>
        </row>
        <row r="1640">
          <cell r="B1640" t="str">
            <v>SUD_115</v>
          </cell>
          <cell r="M1640" t="str">
            <v>Operationnel</v>
          </cell>
        </row>
        <row r="1641">
          <cell r="B1641" t="str">
            <v>EST_153</v>
          </cell>
          <cell r="M1641" t="str">
            <v>Operationnel</v>
          </cell>
        </row>
        <row r="1642">
          <cell r="B1642" t="str">
            <v>SUO_010</v>
          </cell>
          <cell r="M1642" t="str">
            <v>Insecurity</v>
          </cell>
        </row>
        <row r="1643">
          <cell r="B1643" t="str">
            <v>CTR_067</v>
          </cell>
          <cell r="M1643" t="str">
            <v>EXCLU</v>
          </cell>
        </row>
        <row r="1644">
          <cell r="B1644" t="str">
            <v>LIT_022</v>
          </cell>
          <cell r="M1644" t="str">
            <v>Operationnel</v>
          </cell>
        </row>
        <row r="1645">
          <cell r="B1645" t="str">
            <v>EXN_035</v>
          </cell>
          <cell r="M1645" t="str">
            <v>Insecurity</v>
          </cell>
        </row>
        <row r="1646">
          <cell r="B1646" t="str">
            <v>CTR_202</v>
          </cell>
          <cell r="M1646" t="str">
            <v>EXCLU</v>
          </cell>
        </row>
        <row r="1647">
          <cell r="B1647" t="str">
            <v>EXN_047</v>
          </cell>
          <cell r="M1647" t="str">
            <v>Insecurity</v>
          </cell>
        </row>
        <row r="1648">
          <cell r="B1648" t="str">
            <v>OST_027</v>
          </cell>
          <cell r="M1648" t="str">
            <v>Operationnel</v>
          </cell>
        </row>
        <row r="1649">
          <cell r="B1649" t="str">
            <v>EST_075</v>
          </cell>
          <cell r="M1649" t="str">
            <v>EXCLU</v>
          </cell>
        </row>
        <row r="1650">
          <cell r="B1650" t="str">
            <v>EXN_023</v>
          </cell>
          <cell r="M1650" t="str">
            <v>Insecurity</v>
          </cell>
        </row>
        <row r="1651">
          <cell r="B1651" t="str">
            <v>CTR_152</v>
          </cell>
          <cell r="M1651" t="str">
            <v>Operationnel</v>
          </cell>
        </row>
        <row r="1652">
          <cell r="B1652" t="str">
            <v>LIT_405</v>
          </cell>
          <cell r="M1652" t="str">
            <v>Operationnel</v>
          </cell>
        </row>
        <row r="1653">
          <cell r="B1653" t="str">
            <v>CTR_185</v>
          </cell>
          <cell r="M1653" t="str">
            <v>EXCLU</v>
          </cell>
        </row>
        <row r="1654">
          <cell r="B1654" t="str">
            <v>ADM_152</v>
          </cell>
          <cell r="M1654" t="str">
            <v>Operationnel</v>
          </cell>
        </row>
        <row r="1655">
          <cell r="B1655" t="str">
            <v>SUO_104</v>
          </cell>
          <cell r="M1655" t="str">
            <v>Insecurity</v>
          </cell>
        </row>
        <row r="1656">
          <cell r="B1656" t="str">
            <v>LIT_520</v>
          </cell>
          <cell r="M1656" t="str">
            <v>Operationnel</v>
          </cell>
        </row>
        <row r="1657">
          <cell r="B1657" t="str">
            <v>LIT_589</v>
          </cell>
          <cell r="M1657" t="str">
            <v>Operationnel</v>
          </cell>
        </row>
        <row r="1658">
          <cell r="B1658" t="str">
            <v>SUD_138</v>
          </cell>
          <cell r="M1658" t="str">
            <v>Operationnel</v>
          </cell>
        </row>
        <row r="1659">
          <cell r="B1659" t="str">
            <v>ADM_016</v>
          </cell>
          <cell r="M1659" t="str">
            <v>Operationnel</v>
          </cell>
        </row>
        <row r="1660">
          <cell r="B1660" t="str">
            <v>OST_141</v>
          </cell>
          <cell r="M1660" t="str">
            <v>Operationnel</v>
          </cell>
        </row>
        <row r="1661">
          <cell r="B1661" t="str">
            <v>CTR_110</v>
          </cell>
          <cell r="M1661" t="str">
            <v>Operationnel</v>
          </cell>
        </row>
        <row r="1662">
          <cell r="B1662" t="str">
            <v>EXN_178</v>
          </cell>
          <cell r="M1662" t="str">
            <v>Insecurity</v>
          </cell>
        </row>
        <row r="1663">
          <cell r="B1663" t="str">
            <v>OST_006</v>
          </cell>
          <cell r="M1663" t="str">
            <v>Operationnel</v>
          </cell>
        </row>
        <row r="1664">
          <cell r="B1664" t="str">
            <v>LIT_004</v>
          </cell>
          <cell r="M1664" t="str">
            <v>Operationnel</v>
          </cell>
        </row>
        <row r="1665">
          <cell r="B1665" t="str">
            <v>ADM_051</v>
          </cell>
          <cell r="M1665" t="str">
            <v>Operationnel</v>
          </cell>
        </row>
        <row r="1666">
          <cell r="B1666" t="str">
            <v>CTR_180</v>
          </cell>
          <cell r="M1666" t="str">
            <v>Operationnel</v>
          </cell>
        </row>
        <row r="1667">
          <cell r="B1667" t="str">
            <v>SUD_135</v>
          </cell>
          <cell r="M1667" t="str">
            <v>Operationnel</v>
          </cell>
        </row>
        <row r="1668">
          <cell r="B1668" t="str">
            <v>SUO_168</v>
          </cell>
          <cell r="M1668" t="str">
            <v>EXCLU</v>
          </cell>
        </row>
        <row r="1669">
          <cell r="B1669" t="str">
            <v>LIT_193</v>
          </cell>
          <cell r="M1669" t="str">
            <v>Operationnel</v>
          </cell>
        </row>
        <row r="1670">
          <cell r="B1670" t="str">
            <v>NRD_023</v>
          </cell>
          <cell r="M1670" t="str">
            <v>Operationnel</v>
          </cell>
        </row>
        <row r="1671">
          <cell r="B1671" t="str">
            <v>NRD_029</v>
          </cell>
          <cell r="M1671" t="str">
            <v>Operationnel</v>
          </cell>
        </row>
        <row r="1672">
          <cell r="B1672" t="str">
            <v>NRD_126</v>
          </cell>
          <cell r="M1672" t="str">
            <v>Operationnel</v>
          </cell>
        </row>
        <row r="1673">
          <cell r="B1673" t="str">
            <v>NRD_030</v>
          </cell>
          <cell r="M1673" t="str">
            <v>Operationnel</v>
          </cell>
        </row>
        <row r="1674">
          <cell r="B1674" t="str">
            <v>EXN_039</v>
          </cell>
          <cell r="M1674" t="str">
            <v>Insecurity</v>
          </cell>
        </row>
        <row r="1675">
          <cell r="B1675" t="str">
            <v>LIT_388</v>
          </cell>
          <cell r="M1675" t="str">
            <v>Operationnel</v>
          </cell>
        </row>
        <row r="1676">
          <cell r="B1676" t="str">
            <v>EXN_051</v>
          </cell>
          <cell r="M1676" t="str">
            <v>Insecurity</v>
          </cell>
        </row>
        <row r="1677">
          <cell r="B1677" t="str">
            <v>OST_069</v>
          </cell>
          <cell r="M1677" t="str">
            <v>Operationnel</v>
          </cell>
        </row>
        <row r="1678">
          <cell r="B1678" t="str">
            <v>LIT_194</v>
          </cell>
          <cell r="M1678" t="str">
            <v>Operationnel</v>
          </cell>
        </row>
        <row r="1679">
          <cell r="B1679" t="str">
            <v>CTR_013</v>
          </cell>
          <cell r="M1679" t="str">
            <v>Operationnel</v>
          </cell>
        </row>
        <row r="1680">
          <cell r="B1680" t="str">
            <v>LIT_012</v>
          </cell>
          <cell r="M1680" t="str">
            <v>Operationnel</v>
          </cell>
        </row>
        <row r="1681">
          <cell r="B1681" t="str">
            <v>LIT_396</v>
          </cell>
          <cell r="M1681" t="str">
            <v>Operationnel</v>
          </cell>
        </row>
        <row r="1682">
          <cell r="B1682" t="str">
            <v>EXN_018</v>
          </cell>
          <cell r="M1682" t="str">
            <v>Insecurity</v>
          </cell>
        </row>
        <row r="1683">
          <cell r="B1683" t="str">
            <v>LIT_588</v>
          </cell>
          <cell r="M1683" t="str">
            <v>Operationnel</v>
          </cell>
        </row>
        <row r="1684">
          <cell r="B1684" t="str">
            <v>LIT_311</v>
          </cell>
          <cell r="M1684" t="str">
            <v>Operationnel</v>
          </cell>
        </row>
        <row r="1685">
          <cell r="B1685" t="str">
            <v>EXN_074</v>
          </cell>
          <cell r="M1685" t="str">
            <v>Insecurity</v>
          </cell>
        </row>
        <row r="1686">
          <cell r="B1686" t="str">
            <v>LIT_306</v>
          </cell>
          <cell r="M1686" t="str">
            <v>Operationnel</v>
          </cell>
        </row>
        <row r="1687">
          <cell r="B1687" t="str">
            <v>LIT_521</v>
          </cell>
          <cell r="M1687" t="str">
            <v>Operationnel</v>
          </cell>
        </row>
        <row r="1688">
          <cell r="B1688" t="str">
            <v>OST_012</v>
          </cell>
          <cell r="M1688" t="str">
            <v>Operationnel</v>
          </cell>
        </row>
        <row r="1689">
          <cell r="B1689" t="str">
            <v>CTR_696</v>
          </cell>
          <cell r="M1689" t="str">
            <v>Operationnel</v>
          </cell>
        </row>
        <row r="1690">
          <cell r="B1690" t="str">
            <v>CTR_222</v>
          </cell>
          <cell r="M1690" t="str">
            <v>EXCLU</v>
          </cell>
        </row>
        <row r="1691">
          <cell r="B1691" t="str">
            <v>OST_031</v>
          </cell>
          <cell r="M1691" t="str">
            <v>Operationnel</v>
          </cell>
        </row>
        <row r="1692">
          <cell r="B1692" t="str">
            <v>CTR_673</v>
          </cell>
          <cell r="M1692" t="str">
            <v>Operationnel</v>
          </cell>
        </row>
        <row r="1693">
          <cell r="B1693" t="str">
            <v>OST_209</v>
          </cell>
          <cell r="M1693" t="str">
            <v>Operationnel</v>
          </cell>
        </row>
        <row r="1694">
          <cell r="B1694" t="str">
            <v>OST_030</v>
          </cell>
          <cell r="M1694" t="str">
            <v>Operationnel</v>
          </cell>
        </row>
        <row r="1695">
          <cell r="B1695" t="str">
            <v>CTR_541</v>
          </cell>
          <cell r="M1695" t="str">
            <v>EXCLU</v>
          </cell>
        </row>
        <row r="1696">
          <cell r="B1696" t="str">
            <v>CTR_663</v>
          </cell>
          <cell r="M1696" t="str">
            <v>Operationnel</v>
          </cell>
        </row>
        <row r="1697">
          <cell r="B1697" t="str">
            <v>LIT_195</v>
          </cell>
          <cell r="M1697" t="str">
            <v>Operationnel</v>
          </cell>
        </row>
        <row r="1698">
          <cell r="B1698" t="str">
            <v>NRD_074</v>
          </cell>
          <cell r="M1698" t="str">
            <v>Operationnel</v>
          </cell>
        </row>
        <row r="1699">
          <cell r="B1699" t="str">
            <v>EST_045</v>
          </cell>
          <cell r="M1699" t="str">
            <v>EXCLU</v>
          </cell>
        </row>
        <row r="1700">
          <cell r="B1700" t="str">
            <v>CTR_138</v>
          </cell>
          <cell r="M1700" t="str">
            <v>Operationnel</v>
          </cell>
        </row>
        <row r="1701">
          <cell r="B1701" t="str">
            <v>OST_007</v>
          </cell>
          <cell r="M1701" t="str">
            <v>Operationnel</v>
          </cell>
        </row>
        <row r="1702">
          <cell r="B1702" t="str">
            <v>EXN_036</v>
          </cell>
          <cell r="M1702" t="str">
            <v>Insecurity</v>
          </cell>
        </row>
        <row r="1703">
          <cell r="B1703" t="str">
            <v>CTR_060</v>
          </cell>
          <cell r="M1703" t="str">
            <v>Operationnel</v>
          </cell>
        </row>
        <row r="1704">
          <cell r="B1704" t="str">
            <v>ADM_006</v>
          </cell>
          <cell r="M1704" t="str">
            <v>Operationnel</v>
          </cell>
        </row>
        <row r="1705">
          <cell r="B1705" t="str">
            <v>NRD_144</v>
          </cell>
          <cell r="M1705" t="str">
            <v>EXCLU</v>
          </cell>
        </row>
        <row r="1706">
          <cell r="B1706" t="str">
            <v>SUO_005</v>
          </cell>
          <cell r="M1706" t="str">
            <v>Insecurity</v>
          </cell>
        </row>
        <row r="1707">
          <cell r="B1707" t="str">
            <v>SUD_017</v>
          </cell>
          <cell r="M1707" t="str">
            <v>Operationnel</v>
          </cell>
        </row>
        <row r="1708">
          <cell r="B1708" t="str">
            <v>EST_016</v>
          </cell>
          <cell r="M1708" t="str">
            <v>Operationnel</v>
          </cell>
        </row>
        <row r="1709">
          <cell r="B1709" t="str">
            <v>ADM_010</v>
          </cell>
          <cell r="M1709" t="str">
            <v>Operationnel</v>
          </cell>
        </row>
        <row r="1710">
          <cell r="B1710" t="str">
            <v>SUO_009</v>
          </cell>
          <cell r="M1710" t="str">
            <v>Insecurity</v>
          </cell>
        </row>
        <row r="1711">
          <cell r="B1711" t="str">
            <v>CTR_114</v>
          </cell>
          <cell r="M1711" t="str">
            <v>Operationnel</v>
          </cell>
        </row>
        <row r="1712">
          <cell r="B1712" t="str">
            <v>CTR_221</v>
          </cell>
          <cell r="M1712" t="str">
            <v>Operationnel</v>
          </cell>
        </row>
        <row r="1713">
          <cell r="B1713" t="str">
            <v>EXN_155</v>
          </cell>
          <cell r="M1713" t="str">
            <v>Insecurity</v>
          </cell>
        </row>
        <row r="1714">
          <cell r="B1714" t="str">
            <v>OST_059</v>
          </cell>
          <cell r="M1714" t="str">
            <v>Operationnel</v>
          </cell>
        </row>
        <row r="1715">
          <cell r="B1715" t="str">
            <v>OST_056</v>
          </cell>
          <cell r="M1715" t="str">
            <v>Operationnel</v>
          </cell>
        </row>
        <row r="1716">
          <cell r="B1716" t="str">
            <v>EXN_038</v>
          </cell>
          <cell r="M1716" t="str">
            <v>Insecurity</v>
          </cell>
        </row>
        <row r="1717">
          <cell r="B1717" t="str">
            <v>CTR_193</v>
          </cell>
          <cell r="M1717" t="str">
            <v>Operationnel</v>
          </cell>
        </row>
        <row r="1718">
          <cell r="B1718" t="str">
            <v>OST_057</v>
          </cell>
          <cell r="M1718" t="str">
            <v>Operationnel</v>
          </cell>
        </row>
        <row r="1719">
          <cell r="B1719" t="str">
            <v>OST_060</v>
          </cell>
          <cell r="M1719" t="str">
            <v>Operationnel</v>
          </cell>
        </row>
        <row r="1720">
          <cell r="B1720" t="str">
            <v>OST_033</v>
          </cell>
          <cell r="M1720" t="str">
            <v>Operationnel</v>
          </cell>
        </row>
        <row r="1721">
          <cell r="B1721" t="str">
            <v>OST_049</v>
          </cell>
          <cell r="M1721" t="str">
            <v>Operationnel</v>
          </cell>
        </row>
        <row r="1722">
          <cell r="B1722" t="str">
            <v>NRD_005</v>
          </cell>
          <cell r="M1722" t="str">
            <v>Operationnel</v>
          </cell>
        </row>
        <row r="1723">
          <cell r="B1723" t="str">
            <v>EXN_014</v>
          </cell>
          <cell r="M1723" t="str">
            <v>Insecurity</v>
          </cell>
        </row>
        <row r="1724">
          <cell r="B1724" t="str">
            <v>EST_036</v>
          </cell>
          <cell r="M1724" t="str">
            <v>EXCLU</v>
          </cell>
        </row>
        <row r="1725">
          <cell r="B1725" t="str">
            <v>ADM_022</v>
          </cell>
          <cell r="M1725" t="str">
            <v>Operationnel</v>
          </cell>
        </row>
        <row r="1726">
          <cell r="B1726" t="str">
            <v>CTR_057</v>
          </cell>
          <cell r="M1726" t="str">
            <v>EXCLU</v>
          </cell>
        </row>
        <row r="1727">
          <cell r="B1727" t="str">
            <v>ADM_092</v>
          </cell>
          <cell r="M1727" t="str">
            <v>Operationnel</v>
          </cell>
        </row>
        <row r="1728">
          <cell r="B1728" t="str">
            <v>OST_058</v>
          </cell>
          <cell r="M1728" t="str">
            <v>Operationnel</v>
          </cell>
        </row>
        <row r="1729">
          <cell r="B1729" t="str">
            <v>LIT_509</v>
          </cell>
          <cell r="M1729" t="str">
            <v>Operationnel</v>
          </cell>
        </row>
        <row r="1730">
          <cell r="B1730" t="str">
            <v>SUO_105</v>
          </cell>
          <cell r="M1730" t="str">
            <v>Insecurity</v>
          </cell>
        </row>
        <row r="1731">
          <cell r="B1731" t="str">
            <v>NRD_119</v>
          </cell>
          <cell r="M1731" t="str">
            <v>Operationnel</v>
          </cell>
        </row>
        <row r="1732">
          <cell r="B1732" t="str">
            <v>OST_252</v>
          </cell>
          <cell r="M1732" t="str">
            <v>Operationnel</v>
          </cell>
        </row>
        <row r="1733">
          <cell r="B1733" t="str">
            <v>OST_255</v>
          </cell>
          <cell r="M1733" t="str">
            <v>Operationnel</v>
          </cell>
        </row>
        <row r="1734">
          <cell r="B1734" t="str">
            <v>OST_258</v>
          </cell>
          <cell r="M1734" t="str">
            <v>Operationnel</v>
          </cell>
        </row>
        <row r="1735">
          <cell r="B1735" t="str">
            <v>LIT_679</v>
          </cell>
          <cell r="M1735" t="str">
            <v>Operationnel</v>
          </cell>
        </row>
        <row r="1736">
          <cell r="B1736" t="str">
            <v>OST_300</v>
          </cell>
          <cell r="M1736" t="str">
            <v>Operationnel</v>
          </cell>
        </row>
        <row r="1737">
          <cell r="B1737" t="str">
            <v>OST_299</v>
          </cell>
          <cell r="M1737" t="str">
            <v>Operationnel</v>
          </cell>
        </row>
        <row r="1738">
          <cell r="B1738" t="str">
            <v>CTR_710</v>
          </cell>
          <cell r="M1738" t="str">
            <v>Operationnel</v>
          </cell>
        </row>
        <row r="1739">
          <cell r="B1739" t="str">
            <v>CTR_749</v>
          </cell>
          <cell r="M1739" t="str">
            <v>Operationnel</v>
          </cell>
        </row>
        <row r="1740">
          <cell r="B1740" t="str">
            <v>CTR_743</v>
          </cell>
          <cell r="M1740" t="str">
            <v>Operationnel</v>
          </cell>
        </row>
        <row r="1741">
          <cell r="B1741" t="str">
            <v>LIT_767</v>
          </cell>
          <cell r="M1741" t="str">
            <v>Operationnel</v>
          </cell>
        </row>
        <row r="1742">
          <cell r="B1742" t="str">
            <v>CTR_826</v>
          </cell>
          <cell r="M1742" t="str">
            <v>Operationnel</v>
          </cell>
        </row>
        <row r="1743">
          <cell r="B1743" t="str">
            <v>ADM_174</v>
          </cell>
          <cell r="M1743" t="str">
            <v>Operationnel</v>
          </cell>
        </row>
        <row r="1744">
          <cell r="B1744" t="str">
            <v>NRD_010</v>
          </cell>
          <cell r="M1744" t="str">
            <v>Operationnel</v>
          </cell>
        </row>
        <row r="1745">
          <cell r="B1745" t="str">
            <v>CTR_041</v>
          </cell>
          <cell r="M1745" t="str">
            <v>Operationnel</v>
          </cell>
        </row>
        <row r="1746">
          <cell r="B1746" t="str">
            <v>OST_088</v>
          </cell>
          <cell r="M1746" t="str">
            <v>Operationnel</v>
          </cell>
        </row>
        <row r="1747">
          <cell r="B1747" t="str">
            <v>EXN_052</v>
          </cell>
          <cell r="M1747" t="str">
            <v>Insecurity</v>
          </cell>
        </row>
        <row r="1748">
          <cell r="B1748" t="str">
            <v>EXN_239</v>
          </cell>
          <cell r="M1748" t="str">
            <v>Insecurity</v>
          </cell>
        </row>
        <row r="1749">
          <cell r="B1749" t="str">
            <v>NRD_021</v>
          </cell>
          <cell r="M1749" t="str">
            <v>Operationnel</v>
          </cell>
        </row>
        <row r="1750">
          <cell r="B1750" t="str">
            <v>LIT_593</v>
          </cell>
          <cell r="M1750" t="str">
            <v>Operationnel</v>
          </cell>
        </row>
        <row r="1751">
          <cell r="B1751" t="str">
            <v>NRD_020</v>
          </cell>
          <cell r="M1751" t="str">
            <v>Operationnel</v>
          </cell>
        </row>
        <row r="1752">
          <cell r="B1752" t="str">
            <v>CTR_220</v>
          </cell>
          <cell r="M1752" t="str">
            <v>Operationnel</v>
          </cell>
        </row>
        <row r="1753">
          <cell r="B1753" t="str">
            <v>EXN_126</v>
          </cell>
          <cell r="M1753" t="str">
            <v>Insecurity</v>
          </cell>
        </row>
        <row r="1754">
          <cell r="B1754" t="str">
            <v>OST_149</v>
          </cell>
          <cell r="M1754" t="str">
            <v>Operationnel</v>
          </cell>
        </row>
        <row r="1755">
          <cell r="B1755" t="str">
            <v>CTR_780</v>
          </cell>
          <cell r="M1755" t="str">
            <v>Operationnel</v>
          </cell>
        </row>
        <row r="1756">
          <cell r="B1756" t="str">
            <v>EXN_163</v>
          </cell>
          <cell r="M1756" t="str">
            <v>Insecurity</v>
          </cell>
        </row>
        <row r="1757">
          <cell r="B1757" t="str">
            <v>OST_034</v>
          </cell>
          <cell r="M1757" t="str">
            <v>Operationnel</v>
          </cell>
        </row>
        <row r="1758">
          <cell r="B1758" t="str">
            <v>OST_164</v>
          </cell>
          <cell r="M1758" t="str">
            <v>Operationnel</v>
          </cell>
        </row>
        <row r="1759">
          <cell r="B1759" t="str">
            <v>LIT_063</v>
          </cell>
          <cell r="M1759" t="str">
            <v>Operationnel</v>
          </cell>
        </row>
        <row r="1760">
          <cell r="B1760" t="str">
            <v>ADM_044</v>
          </cell>
          <cell r="M1760" t="str">
            <v>Operationnel</v>
          </cell>
        </row>
        <row r="1761">
          <cell r="B1761" t="str">
            <v>LIT_492</v>
          </cell>
          <cell r="M1761" t="str">
            <v>Operationnel</v>
          </cell>
        </row>
        <row r="1762">
          <cell r="B1762" t="str">
            <v>CTR_174</v>
          </cell>
          <cell r="M1762" t="str">
            <v>Operationnel</v>
          </cell>
        </row>
        <row r="1763">
          <cell r="B1763" t="str">
            <v>OST_210</v>
          </cell>
          <cell r="M1763" t="str">
            <v>Operationnel</v>
          </cell>
        </row>
        <row r="1764">
          <cell r="B1764" t="str">
            <v>LIT_040</v>
          </cell>
          <cell r="M1764" t="str">
            <v>Operationnel</v>
          </cell>
        </row>
        <row r="1765">
          <cell r="B1765" t="str">
            <v>OST_183</v>
          </cell>
          <cell r="M1765" t="str">
            <v>Operationnel</v>
          </cell>
        </row>
        <row r="1766">
          <cell r="B1766" t="str">
            <v>OST_022</v>
          </cell>
          <cell r="M1766" t="str">
            <v>Operationnel</v>
          </cell>
        </row>
        <row r="1767">
          <cell r="B1767" t="str">
            <v>OST_018</v>
          </cell>
          <cell r="M1767" t="str">
            <v>Operationnel</v>
          </cell>
        </row>
        <row r="1768">
          <cell r="B1768" t="str">
            <v>CTR_531</v>
          </cell>
          <cell r="M1768" t="str">
            <v>Operationnel</v>
          </cell>
        </row>
        <row r="1769">
          <cell r="B1769" t="str">
            <v>CTR_053</v>
          </cell>
          <cell r="M1769" t="str">
            <v>Operationnel</v>
          </cell>
        </row>
        <row r="1770">
          <cell r="B1770" t="str">
            <v>LIT_006</v>
          </cell>
          <cell r="M1770" t="str">
            <v>Operationnel</v>
          </cell>
        </row>
        <row r="1771">
          <cell r="B1771" t="str">
            <v>NRO_111</v>
          </cell>
          <cell r="M1771" t="str">
            <v>Insecurity</v>
          </cell>
        </row>
        <row r="1772">
          <cell r="B1772" t="str">
            <v>LIT_039</v>
          </cell>
          <cell r="M1772" t="str">
            <v>Operationnel</v>
          </cell>
        </row>
        <row r="1773">
          <cell r="B1773" t="str">
            <v>NRO_142</v>
          </cell>
          <cell r="M1773" t="str">
            <v>Insecurity</v>
          </cell>
        </row>
        <row r="1774">
          <cell r="B1774" t="str">
            <v>CTR_527</v>
          </cell>
          <cell r="M1774" t="str">
            <v>Operationnel</v>
          </cell>
        </row>
        <row r="1775">
          <cell r="B1775" t="str">
            <v>OST_266</v>
          </cell>
          <cell r="M1775" t="str">
            <v>Operationnel</v>
          </cell>
        </row>
        <row r="1776">
          <cell r="B1776" t="str">
            <v>OST_144</v>
          </cell>
          <cell r="M1776" t="str">
            <v>Operationnel</v>
          </cell>
        </row>
        <row r="1777">
          <cell r="B1777" t="str">
            <v>NRO_048</v>
          </cell>
          <cell r="M1777" t="str">
            <v>Insecurity</v>
          </cell>
        </row>
        <row r="1778">
          <cell r="B1778" t="str">
            <v>EXN_135</v>
          </cell>
          <cell r="M1778" t="str">
            <v>Insecurity</v>
          </cell>
        </row>
        <row r="1779">
          <cell r="B1779" t="str">
            <v>NRO_136</v>
          </cell>
          <cell r="M1779" t="str">
            <v>Insecurity</v>
          </cell>
        </row>
        <row r="1780">
          <cell r="B1780" t="str">
            <v>SUO_255</v>
          </cell>
          <cell r="M1780" t="str">
            <v>Insecurity</v>
          </cell>
        </row>
        <row r="1781">
          <cell r="B1781" t="str">
            <v>OST_243</v>
          </cell>
          <cell r="M1781" t="str">
            <v>Operationnel</v>
          </cell>
        </row>
        <row r="1782">
          <cell r="B1782" t="str">
            <v>CTR_230</v>
          </cell>
          <cell r="M1782" t="str">
            <v>Operationnel</v>
          </cell>
        </row>
        <row r="1783">
          <cell r="B1783" t="str">
            <v>CTR_223</v>
          </cell>
          <cell r="M1783" t="str">
            <v>Operationnel</v>
          </cell>
        </row>
        <row r="1784">
          <cell r="B1784" t="str">
            <v>CTR_113</v>
          </cell>
          <cell r="M1784" t="str">
            <v>Operationnel</v>
          </cell>
        </row>
        <row r="1785">
          <cell r="B1785" t="str">
            <v>SUO_029</v>
          </cell>
          <cell r="M1785" t="str">
            <v>Insecurity</v>
          </cell>
        </row>
        <row r="1786">
          <cell r="B1786" t="str">
            <v>OST_264</v>
          </cell>
          <cell r="M1786" t="str">
            <v>Operationnel</v>
          </cell>
        </row>
        <row r="1787">
          <cell r="B1787" t="str">
            <v>CTR_306</v>
          </cell>
          <cell r="M1787" t="str">
            <v>Operationnel</v>
          </cell>
        </row>
        <row r="1788">
          <cell r="B1788" t="str">
            <v>CTR_139</v>
          </cell>
          <cell r="M1788" t="str">
            <v>EXCLU</v>
          </cell>
        </row>
        <row r="1789">
          <cell r="B1789" t="str">
            <v>EST_082</v>
          </cell>
          <cell r="M1789" t="str">
            <v>Operationnel</v>
          </cell>
        </row>
        <row r="1790">
          <cell r="B1790" t="str">
            <v>CTR_510</v>
          </cell>
          <cell r="M1790" t="str">
            <v>Operationnel</v>
          </cell>
        </row>
        <row r="1791">
          <cell r="B1791" t="str">
            <v>ADM_107</v>
          </cell>
          <cell r="M1791" t="str">
            <v>Operationnel</v>
          </cell>
        </row>
        <row r="1792">
          <cell r="B1792" t="str">
            <v>NRO_001</v>
          </cell>
          <cell r="M1792" t="str">
            <v>Insecurity</v>
          </cell>
        </row>
        <row r="1793">
          <cell r="B1793" t="str">
            <v>CTR_363</v>
          </cell>
          <cell r="M1793" t="str">
            <v>Operationnel</v>
          </cell>
        </row>
        <row r="1794">
          <cell r="B1794" t="str">
            <v>ADM_014</v>
          </cell>
          <cell r="M1794" t="str">
            <v>Operationnel</v>
          </cell>
        </row>
        <row r="1795">
          <cell r="B1795" t="str">
            <v>CTR_030</v>
          </cell>
          <cell r="M1795" t="str">
            <v>Operationnel</v>
          </cell>
        </row>
        <row r="1796">
          <cell r="B1796" t="str">
            <v>EXN_013</v>
          </cell>
          <cell r="M1796" t="str">
            <v>Insecurity</v>
          </cell>
        </row>
        <row r="1797">
          <cell r="B1797" t="str">
            <v>SUO_017</v>
          </cell>
          <cell r="M1797" t="str">
            <v>Insecurity</v>
          </cell>
        </row>
        <row r="1798">
          <cell r="B1798" t="str">
            <v>LIT_108</v>
          </cell>
          <cell r="M1798" t="str">
            <v>Operationnel</v>
          </cell>
        </row>
        <row r="1799">
          <cell r="B1799" t="str">
            <v>CTR_286</v>
          </cell>
          <cell r="M1799" t="str">
            <v>Operationnel</v>
          </cell>
        </row>
        <row r="1800">
          <cell r="B1800" t="str">
            <v>LIT_145</v>
          </cell>
          <cell r="M1800" t="str">
            <v>Operationnel</v>
          </cell>
        </row>
        <row r="1801">
          <cell r="B1801" t="str">
            <v>CTR_201</v>
          </cell>
          <cell r="M1801" t="str">
            <v>EXCLU</v>
          </cell>
        </row>
        <row r="1802">
          <cell r="B1802" t="str">
            <v>CTR_187</v>
          </cell>
          <cell r="M1802" t="str">
            <v>Operationnel</v>
          </cell>
        </row>
        <row r="1803">
          <cell r="B1803" t="str">
            <v>OST_139</v>
          </cell>
          <cell r="M1803" t="str">
            <v>Operationnel</v>
          </cell>
        </row>
        <row r="1804">
          <cell r="B1804" t="str">
            <v>LIT_174</v>
          </cell>
          <cell r="M1804" t="str">
            <v>Operationnel</v>
          </cell>
        </row>
        <row r="1805">
          <cell r="B1805" t="str">
            <v>CTR_225</v>
          </cell>
          <cell r="M1805" t="str">
            <v>EXCLU</v>
          </cell>
        </row>
        <row r="1806">
          <cell r="B1806" t="str">
            <v>OST_136</v>
          </cell>
          <cell r="M1806" t="str">
            <v>Operationnel</v>
          </cell>
        </row>
        <row r="1807">
          <cell r="B1807" t="str">
            <v>NRD_090</v>
          </cell>
          <cell r="M1807" t="str">
            <v>Operationnel</v>
          </cell>
        </row>
        <row r="1808">
          <cell r="B1808" t="str">
            <v>OST_163</v>
          </cell>
          <cell r="M1808" t="str">
            <v>Operationnel</v>
          </cell>
        </row>
        <row r="1809">
          <cell r="B1809" t="str">
            <v>OST_138</v>
          </cell>
          <cell r="M1809" t="str">
            <v>Operationnel</v>
          </cell>
        </row>
        <row r="1810">
          <cell r="B1810" t="str">
            <v>CTR_533</v>
          </cell>
          <cell r="M1810" t="str">
            <v>Operationnel</v>
          </cell>
        </row>
        <row r="1811">
          <cell r="B1811" t="str">
            <v>CTR_636</v>
          </cell>
          <cell r="M1811" t="str">
            <v>Operationnel</v>
          </cell>
        </row>
        <row r="1812">
          <cell r="B1812" t="str">
            <v>LIT_590</v>
          </cell>
          <cell r="M1812" t="str">
            <v>Operationnel</v>
          </cell>
        </row>
        <row r="1813">
          <cell r="B1813" t="str">
            <v>SUO_037</v>
          </cell>
          <cell r="M1813" t="str">
            <v>Insecurity</v>
          </cell>
        </row>
        <row r="1814">
          <cell r="B1814" t="str">
            <v>OST_265</v>
          </cell>
          <cell r="M1814" t="str">
            <v>Operationnel</v>
          </cell>
        </row>
        <row r="1815">
          <cell r="B1815" t="str">
            <v>EXN_042</v>
          </cell>
          <cell r="M1815" t="str">
            <v>Insecurity</v>
          </cell>
        </row>
        <row r="1816">
          <cell r="B1816" t="str">
            <v>OST_296</v>
          </cell>
          <cell r="M1816" t="str">
            <v>Operationnel</v>
          </cell>
        </row>
        <row r="1817">
          <cell r="B1817" t="str">
            <v>ADM_028</v>
          </cell>
          <cell r="M1817" t="str">
            <v>Operationnel</v>
          </cell>
        </row>
        <row r="1818">
          <cell r="B1818" t="str">
            <v>OST_013</v>
          </cell>
          <cell r="M1818" t="str">
            <v>Operationnel</v>
          </cell>
        </row>
        <row r="1819">
          <cell r="B1819" t="str">
            <v>CTR_112</v>
          </cell>
          <cell r="M1819" t="str">
            <v>Operationnel</v>
          </cell>
        </row>
        <row r="1820">
          <cell r="B1820" t="str">
            <v>LIT_495</v>
          </cell>
          <cell r="M1820" t="str">
            <v>Operationnel</v>
          </cell>
        </row>
        <row r="1821">
          <cell r="B1821" t="str">
            <v>NRD_069</v>
          </cell>
          <cell r="M1821" t="str">
            <v>Operationnel</v>
          </cell>
        </row>
        <row r="1822">
          <cell r="B1822" t="str">
            <v>OST_150</v>
          </cell>
          <cell r="M1822" t="str">
            <v>Operationnel</v>
          </cell>
        </row>
        <row r="1823">
          <cell r="B1823" t="str">
            <v>NRD_008</v>
          </cell>
          <cell r="M1823" t="str">
            <v>Operationnel</v>
          </cell>
        </row>
        <row r="1824">
          <cell r="B1824" t="str">
            <v>ADM_023</v>
          </cell>
          <cell r="M1824" t="str">
            <v>Operationnel</v>
          </cell>
        </row>
        <row r="1825">
          <cell r="B1825" t="str">
            <v>CTR_186</v>
          </cell>
          <cell r="M1825" t="str">
            <v>Operationnel</v>
          </cell>
        </row>
        <row r="1826">
          <cell r="B1826" t="str">
            <v>LIT_227</v>
          </cell>
          <cell r="M1826" t="str">
            <v>Operationnel</v>
          </cell>
        </row>
        <row r="1827">
          <cell r="B1827" t="str">
            <v>OST_103</v>
          </cell>
          <cell r="M1827" t="str">
            <v>Operationnel</v>
          </cell>
        </row>
        <row r="1828">
          <cell r="B1828" t="str">
            <v>SUD_078</v>
          </cell>
          <cell r="M1828" t="str">
            <v>Operationnel</v>
          </cell>
        </row>
        <row r="1829">
          <cell r="B1829" t="str">
            <v>NRO_006</v>
          </cell>
          <cell r="M1829" t="str">
            <v>Operationnel</v>
          </cell>
        </row>
        <row r="1830">
          <cell r="B1830" t="str">
            <v>ADM_029</v>
          </cell>
          <cell r="M1830" t="str">
            <v>Operationnel</v>
          </cell>
        </row>
        <row r="1831">
          <cell r="B1831" t="str">
            <v>LIT_117</v>
          </cell>
          <cell r="M1831" t="str">
            <v>Operationnel</v>
          </cell>
        </row>
        <row r="1832">
          <cell r="B1832" t="str">
            <v>CTR_694</v>
          </cell>
          <cell r="M1832" t="str">
            <v>Operationnel</v>
          </cell>
        </row>
        <row r="1833">
          <cell r="B1833" t="str">
            <v>CTR_695</v>
          </cell>
          <cell r="M1833" t="str">
            <v>Operationnel</v>
          </cell>
        </row>
        <row r="1834">
          <cell r="B1834" t="str">
            <v>NRD_180</v>
          </cell>
          <cell r="M1834" t="str">
            <v>Operationnel</v>
          </cell>
        </row>
        <row r="1835">
          <cell r="B1835" t="str">
            <v>NRD_115</v>
          </cell>
          <cell r="M1835" t="str">
            <v>Operationnel</v>
          </cell>
        </row>
        <row r="1836">
          <cell r="B1836" t="str">
            <v>EST_077</v>
          </cell>
          <cell r="M1836" t="str">
            <v>EXCLU</v>
          </cell>
        </row>
        <row r="1837">
          <cell r="B1837" t="str">
            <v>CTR_355</v>
          </cell>
          <cell r="M1837" t="str">
            <v>Operationnel</v>
          </cell>
        </row>
        <row r="1838">
          <cell r="B1838" t="str">
            <v>LIT_385</v>
          </cell>
          <cell r="M1838" t="str">
            <v>Operationnel</v>
          </cell>
        </row>
        <row r="1839">
          <cell r="B1839" t="str">
            <v>EST_083</v>
          </cell>
          <cell r="M1839" t="str">
            <v>Operationnel</v>
          </cell>
        </row>
        <row r="1840">
          <cell r="B1840" t="str">
            <v>CTR_506</v>
          </cell>
          <cell r="M1840" t="str">
            <v>Operationnel</v>
          </cell>
        </row>
        <row r="1841">
          <cell r="B1841" t="str">
            <v>NRO_034</v>
          </cell>
          <cell r="M1841" t="str">
            <v>Insecurity</v>
          </cell>
        </row>
        <row r="1842">
          <cell r="B1842" t="str">
            <v>EXN_075</v>
          </cell>
          <cell r="M1842" t="str">
            <v>Insecurity</v>
          </cell>
        </row>
        <row r="1843">
          <cell r="B1843" t="str">
            <v>LIT_029</v>
          </cell>
          <cell r="M1843" t="str">
            <v>Operationnel</v>
          </cell>
        </row>
        <row r="1844">
          <cell r="B1844" t="str">
            <v>EST_125</v>
          </cell>
          <cell r="M1844" t="str">
            <v>Operationnel</v>
          </cell>
        </row>
        <row r="1845">
          <cell r="B1845" t="str">
            <v>SUD_252</v>
          </cell>
          <cell r="M1845" t="str">
            <v>EXCLU</v>
          </cell>
        </row>
        <row r="1846">
          <cell r="B1846" t="str">
            <v>LIT_110</v>
          </cell>
          <cell r="M1846" t="str">
            <v>Operationnel</v>
          </cell>
        </row>
        <row r="1847">
          <cell r="B1847" t="str">
            <v>EXN_097</v>
          </cell>
          <cell r="M1847" t="str">
            <v>Insecurity</v>
          </cell>
        </row>
        <row r="1848">
          <cell r="B1848" t="str">
            <v>EXN_104</v>
          </cell>
          <cell r="M1848" t="str">
            <v>Insecurity</v>
          </cell>
        </row>
        <row r="1849">
          <cell r="B1849" t="str">
            <v>EXN_109</v>
          </cell>
          <cell r="M1849" t="str">
            <v>Insecurity</v>
          </cell>
        </row>
        <row r="1850">
          <cell r="B1850" t="str">
            <v>NRD_131</v>
          </cell>
          <cell r="M1850" t="str">
            <v>Operationnel</v>
          </cell>
        </row>
        <row r="1851">
          <cell r="B1851" t="str">
            <v>LIT_233</v>
          </cell>
          <cell r="M1851" t="str">
            <v>Operationnel</v>
          </cell>
        </row>
        <row r="1852">
          <cell r="B1852" t="str">
            <v>SUO_091</v>
          </cell>
          <cell r="M1852" t="str">
            <v>Insecurity</v>
          </cell>
        </row>
        <row r="1853">
          <cell r="B1853" t="str">
            <v>NRD_099</v>
          </cell>
          <cell r="M1853" t="str">
            <v>Operationnel</v>
          </cell>
        </row>
        <row r="1854">
          <cell r="B1854" t="str">
            <v>CTR_142</v>
          </cell>
          <cell r="M1854" t="str">
            <v>EXCLU</v>
          </cell>
        </row>
        <row r="1855">
          <cell r="B1855" t="str">
            <v>SUO_008</v>
          </cell>
          <cell r="M1855" t="str">
            <v>Insecurity</v>
          </cell>
        </row>
        <row r="1856">
          <cell r="B1856" t="str">
            <v>LIT_230</v>
          </cell>
          <cell r="M1856" t="str">
            <v>Operationnel</v>
          </cell>
        </row>
        <row r="1857">
          <cell r="B1857" t="str">
            <v>EXN_102</v>
          </cell>
          <cell r="M1857" t="str">
            <v>Insecurity</v>
          </cell>
        </row>
        <row r="1858">
          <cell r="B1858" t="str">
            <v>OST_251</v>
          </cell>
          <cell r="M1858" t="str">
            <v>Operationnel</v>
          </cell>
        </row>
        <row r="1859">
          <cell r="B1859" t="str">
            <v>LIT_031</v>
          </cell>
          <cell r="M1859" t="str">
            <v>Operationnel</v>
          </cell>
        </row>
        <row r="1860">
          <cell r="B1860" t="str">
            <v>SUO_127</v>
          </cell>
          <cell r="M1860" t="str">
            <v>Insecurity</v>
          </cell>
        </row>
        <row r="1861">
          <cell r="B1861" t="str">
            <v>SUD_011</v>
          </cell>
          <cell r="M1861" t="str">
            <v>Operationnel</v>
          </cell>
        </row>
        <row r="1862">
          <cell r="B1862" t="str">
            <v>LIT_594</v>
          </cell>
          <cell r="M1862" t="str">
            <v>Operationnel</v>
          </cell>
        </row>
        <row r="1863">
          <cell r="B1863" t="str">
            <v>SUO_102</v>
          </cell>
          <cell r="M1863" t="str">
            <v>Insecurity</v>
          </cell>
        </row>
        <row r="1864">
          <cell r="B1864" t="str">
            <v>LIT_493</v>
          </cell>
          <cell r="M1864" t="str">
            <v>Operationnel</v>
          </cell>
        </row>
        <row r="1865">
          <cell r="B1865" t="str">
            <v>OST_053</v>
          </cell>
          <cell r="M1865" t="str">
            <v>Operationnel</v>
          </cell>
        </row>
        <row r="1866">
          <cell r="B1866" t="str">
            <v>LIT_143</v>
          </cell>
          <cell r="M1866" t="str">
            <v>Operationnel</v>
          </cell>
        </row>
        <row r="1867">
          <cell r="B1867" t="str">
            <v>CTR_063</v>
          </cell>
          <cell r="M1867" t="str">
            <v>Operationnel</v>
          </cell>
        </row>
        <row r="1868">
          <cell r="B1868" t="str">
            <v>CTR_073</v>
          </cell>
          <cell r="M1868" t="str">
            <v>Operationnel</v>
          </cell>
        </row>
        <row r="1869">
          <cell r="B1869" t="str">
            <v>EXN_131</v>
          </cell>
          <cell r="M1869" t="str">
            <v>Insecurity</v>
          </cell>
        </row>
        <row r="1870">
          <cell r="B1870" t="str">
            <v>CTR_463</v>
          </cell>
          <cell r="M1870" t="str">
            <v>EXCLU</v>
          </cell>
        </row>
        <row r="1871">
          <cell r="B1871" t="str">
            <v>CTR_095</v>
          </cell>
          <cell r="M1871" t="str">
            <v>Operationnel</v>
          </cell>
        </row>
        <row r="1872">
          <cell r="B1872" t="str">
            <v>CTR_544</v>
          </cell>
          <cell r="M1872" t="str">
            <v>Operationnel</v>
          </cell>
        </row>
        <row r="1873">
          <cell r="B1873" t="str">
            <v>OST_036</v>
          </cell>
          <cell r="M1873" t="str">
            <v>Operationnel</v>
          </cell>
        </row>
        <row r="1874">
          <cell r="B1874" t="str">
            <v>OST_108</v>
          </cell>
          <cell r="M1874" t="str">
            <v>Operationnel</v>
          </cell>
        </row>
        <row r="1875">
          <cell r="B1875" t="str">
            <v>NRO_087</v>
          </cell>
          <cell r="M1875" t="str">
            <v>Insecurity</v>
          </cell>
        </row>
        <row r="1876">
          <cell r="B1876" t="str">
            <v>OST_051</v>
          </cell>
          <cell r="M1876" t="str">
            <v>Operationnel</v>
          </cell>
        </row>
        <row r="1877">
          <cell r="B1877" t="str">
            <v>OST_114</v>
          </cell>
          <cell r="M1877" t="str">
            <v>Operationnel</v>
          </cell>
        </row>
        <row r="1878">
          <cell r="B1878" t="str">
            <v>OST_090</v>
          </cell>
          <cell r="M1878" t="str">
            <v>Operationnel</v>
          </cell>
        </row>
        <row r="1879">
          <cell r="B1879" t="str">
            <v>LIT_497</v>
          </cell>
          <cell r="M1879" t="str">
            <v>Operationnel</v>
          </cell>
        </row>
        <row r="1880">
          <cell r="B1880" t="str">
            <v>OST_221</v>
          </cell>
          <cell r="M1880" t="str">
            <v>Operationnel</v>
          </cell>
        </row>
        <row r="1881">
          <cell r="B1881" t="str">
            <v>OST_286</v>
          </cell>
          <cell r="M1881" t="str">
            <v>Operationnel</v>
          </cell>
        </row>
        <row r="1882">
          <cell r="B1882" t="str">
            <v>NRD_028</v>
          </cell>
          <cell r="M1882" t="str">
            <v>Operationnel</v>
          </cell>
        </row>
        <row r="1883">
          <cell r="B1883" t="str">
            <v>EXN_154</v>
          </cell>
          <cell r="M1883" t="str">
            <v>Insecurity</v>
          </cell>
        </row>
        <row r="1884">
          <cell r="B1884" t="str">
            <v>NRO_100</v>
          </cell>
          <cell r="M1884" t="str">
            <v>Insecurity</v>
          </cell>
        </row>
        <row r="1885">
          <cell r="B1885" t="str">
            <v>NRD_026</v>
          </cell>
          <cell r="M1885" t="str">
            <v>Operationnel</v>
          </cell>
        </row>
        <row r="1886">
          <cell r="B1886" t="str">
            <v>EXN_165</v>
          </cell>
          <cell r="M1886" t="str">
            <v>Insecurity</v>
          </cell>
        </row>
        <row r="1887">
          <cell r="B1887" t="str">
            <v>CTR_309</v>
          </cell>
          <cell r="M1887" t="str">
            <v>Operationnel</v>
          </cell>
        </row>
        <row r="1888">
          <cell r="B1888" t="str">
            <v>ADM_108</v>
          </cell>
          <cell r="M1888" t="str">
            <v>Operationnel</v>
          </cell>
        </row>
        <row r="1889">
          <cell r="B1889" t="str">
            <v>CTR_528</v>
          </cell>
          <cell r="M1889" t="str">
            <v>Operationnel</v>
          </cell>
        </row>
        <row r="1890">
          <cell r="B1890" t="str">
            <v>OST_313</v>
          </cell>
          <cell r="M1890" t="str">
            <v>Operationnel</v>
          </cell>
        </row>
        <row r="1891">
          <cell r="B1891" t="str">
            <v>OST_039</v>
          </cell>
          <cell r="M1891" t="str">
            <v>Operationnel</v>
          </cell>
        </row>
        <row r="1892">
          <cell r="B1892" t="str">
            <v>LIT_132</v>
          </cell>
          <cell r="M1892" t="str">
            <v>Operationnel</v>
          </cell>
        </row>
        <row r="1893">
          <cell r="B1893" t="str">
            <v>CTR_653</v>
          </cell>
          <cell r="M1893" t="str">
            <v>Operationnel</v>
          </cell>
        </row>
        <row r="1894">
          <cell r="B1894" t="str">
            <v>CTR_033</v>
          </cell>
          <cell r="M1894" t="str">
            <v>Operationnel</v>
          </cell>
        </row>
        <row r="1895">
          <cell r="B1895" t="str">
            <v>ADM_094</v>
          </cell>
          <cell r="M1895" t="str">
            <v>Operationnel</v>
          </cell>
        </row>
        <row r="1896">
          <cell r="B1896" t="str">
            <v>OST_073</v>
          </cell>
          <cell r="M1896" t="str">
            <v>Operationnel</v>
          </cell>
        </row>
        <row r="1897">
          <cell r="B1897" t="str">
            <v>CTR_147</v>
          </cell>
          <cell r="M1897" t="str">
            <v>Operationnel</v>
          </cell>
        </row>
        <row r="1898">
          <cell r="B1898" t="str">
            <v>SUD_237</v>
          </cell>
          <cell r="M1898" t="str">
            <v>Operationnel</v>
          </cell>
        </row>
        <row r="1899">
          <cell r="B1899" t="str">
            <v>ADM_114</v>
          </cell>
          <cell r="M1899" t="str">
            <v>EXCLU</v>
          </cell>
        </row>
        <row r="1900">
          <cell r="B1900" t="str">
            <v>NRD_136</v>
          </cell>
          <cell r="M1900" t="str">
            <v>EXCLU</v>
          </cell>
        </row>
        <row r="1901">
          <cell r="B1901" t="str">
            <v>EXN_192</v>
          </cell>
          <cell r="M1901" t="str">
            <v>Insecurity</v>
          </cell>
        </row>
        <row r="1902">
          <cell r="B1902" t="str">
            <v>EXN_210</v>
          </cell>
          <cell r="M1902" t="str">
            <v>Insecurity</v>
          </cell>
        </row>
        <row r="1903">
          <cell r="B1903" t="str">
            <v>EXN_209</v>
          </cell>
          <cell r="M1903" t="str">
            <v>Insecurity</v>
          </cell>
        </row>
        <row r="1904">
          <cell r="B1904" t="str">
            <v>CTR_577</v>
          </cell>
          <cell r="M1904" t="str">
            <v>EXCLU</v>
          </cell>
        </row>
        <row r="1905">
          <cell r="B1905" t="str">
            <v>EXN_211</v>
          </cell>
          <cell r="M1905" t="str">
            <v>Insecurity</v>
          </cell>
        </row>
        <row r="1906">
          <cell r="B1906" t="str">
            <v>EXN_200</v>
          </cell>
          <cell r="M1906" t="str">
            <v>Insecurity</v>
          </cell>
        </row>
        <row r="1907">
          <cell r="B1907" t="str">
            <v>EXN_205</v>
          </cell>
          <cell r="M1907" t="str">
            <v>Insecurity</v>
          </cell>
        </row>
        <row r="1908">
          <cell r="B1908" t="str">
            <v>EST_055</v>
          </cell>
          <cell r="M1908" t="str">
            <v>Operationnel</v>
          </cell>
        </row>
        <row r="1909">
          <cell r="B1909" t="str">
            <v>ADM_082</v>
          </cell>
          <cell r="M1909" t="str">
            <v>Operationnel</v>
          </cell>
        </row>
        <row r="1910">
          <cell r="B1910" t="str">
            <v>EXN_015</v>
          </cell>
          <cell r="M1910" t="str">
            <v>Insecurity</v>
          </cell>
        </row>
        <row r="1911">
          <cell r="B1911" t="str">
            <v>EXN_245</v>
          </cell>
          <cell r="M1911" t="str">
            <v>Insecurity</v>
          </cell>
        </row>
        <row r="1912">
          <cell r="B1912" t="str">
            <v>SUD_239</v>
          </cell>
          <cell r="M1912" t="str">
            <v>Operationnel</v>
          </cell>
        </row>
        <row r="1913">
          <cell r="B1913" t="str">
            <v>ADM_160</v>
          </cell>
          <cell r="M1913" t="str">
            <v>EXCLU</v>
          </cell>
        </row>
        <row r="1914">
          <cell r="B1914" t="str">
            <v>SUD_012</v>
          </cell>
          <cell r="M1914" t="str">
            <v>Operationnel</v>
          </cell>
        </row>
        <row r="1915">
          <cell r="B1915" t="str">
            <v>EXN_244</v>
          </cell>
          <cell r="M1915" t="str">
            <v>Insecurity</v>
          </cell>
        </row>
        <row r="1916">
          <cell r="B1916" t="str">
            <v>NRD_105</v>
          </cell>
          <cell r="M1916" t="str">
            <v>Operationnel</v>
          </cell>
        </row>
        <row r="1917">
          <cell r="B1917" t="str">
            <v>CTR_437</v>
          </cell>
          <cell r="M1917" t="str">
            <v>Operationnel</v>
          </cell>
        </row>
        <row r="1918">
          <cell r="B1918" t="str">
            <v>LIT_505</v>
          </cell>
          <cell r="M1918" t="str">
            <v>Operationnel</v>
          </cell>
        </row>
        <row r="1919">
          <cell r="B1919" t="str">
            <v>CTR_356</v>
          </cell>
          <cell r="M1919" t="str">
            <v>Operationnel</v>
          </cell>
        </row>
        <row r="1920">
          <cell r="B1920" t="str">
            <v>NRD_167</v>
          </cell>
          <cell r="M1920" t="str">
            <v>EXCLU</v>
          </cell>
        </row>
        <row r="1921">
          <cell r="B1921" t="str">
            <v>ADM_162</v>
          </cell>
          <cell r="M1921" t="str">
            <v>Operationnel</v>
          </cell>
        </row>
        <row r="1922">
          <cell r="B1922" t="str">
            <v>CTR_360</v>
          </cell>
          <cell r="M1922" t="str">
            <v>Operationnel</v>
          </cell>
        </row>
        <row r="1923">
          <cell r="B1923" t="str">
            <v>ADM_163</v>
          </cell>
          <cell r="M1923" t="str">
            <v>Operationnel</v>
          </cell>
        </row>
        <row r="1924">
          <cell r="B1924" t="str">
            <v>EST_126</v>
          </cell>
          <cell r="M1924" t="str">
            <v>Operationnel</v>
          </cell>
        </row>
        <row r="1925">
          <cell r="B1925" t="str">
            <v>LIT_494</v>
          </cell>
          <cell r="M1925" t="str">
            <v>Operationnel</v>
          </cell>
        </row>
        <row r="1926">
          <cell r="B1926" t="str">
            <v>LIT_592</v>
          </cell>
          <cell r="M1926" t="str">
            <v>Operationnel</v>
          </cell>
        </row>
        <row r="1927">
          <cell r="B1927" t="str">
            <v>OST_025</v>
          </cell>
          <cell r="M1927" t="str">
            <v>Operationnel</v>
          </cell>
        </row>
        <row r="1928">
          <cell r="B1928" t="str">
            <v>SUO_021</v>
          </cell>
          <cell r="M1928" t="str">
            <v>Operationnel</v>
          </cell>
        </row>
        <row r="1929">
          <cell r="B1929" t="str">
            <v>NRD_070</v>
          </cell>
          <cell r="M1929" t="str">
            <v>Operationnel</v>
          </cell>
        </row>
        <row r="1930">
          <cell r="B1930" t="str">
            <v>NRO_150</v>
          </cell>
          <cell r="M1930" t="str">
            <v>Insecurity</v>
          </cell>
        </row>
        <row r="1931">
          <cell r="B1931" t="str">
            <v>CTR_184</v>
          </cell>
          <cell r="M1931" t="str">
            <v>Operationnel</v>
          </cell>
        </row>
        <row r="1932">
          <cell r="B1932" t="str">
            <v>SUD_248</v>
          </cell>
          <cell r="M1932" t="str">
            <v>Operationnel</v>
          </cell>
        </row>
        <row r="1933">
          <cell r="B1933" t="str">
            <v>NRD_171</v>
          </cell>
          <cell r="M1933" t="str">
            <v>Operationnel</v>
          </cell>
        </row>
        <row r="1934">
          <cell r="B1934" t="str">
            <v>NRD_122</v>
          </cell>
          <cell r="M1934" t="str">
            <v>Operationnel</v>
          </cell>
        </row>
        <row r="1935">
          <cell r="B1935" t="str">
            <v>NRO_032</v>
          </cell>
          <cell r="M1935" t="str">
            <v>Insecurity</v>
          </cell>
        </row>
        <row r="1936">
          <cell r="B1936" t="str">
            <v>CTR_003</v>
          </cell>
          <cell r="M1936" t="str">
            <v>Operationnel</v>
          </cell>
        </row>
        <row r="1937">
          <cell r="B1937" t="str">
            <v>OST_008</v>
          </cell>
          <cell r="M1937" t="str">
            <v>Operationnel</v>
          </cell>
        </row>
        <row r="1938">
          <cell r="B1938" t="str">
            <v>SUO_048</v>
          </cell>
          <cell r="M1938" t="str">
            <v>Insecurity</v>
          </cell>
        </row>
        <row r="1939">
          <cell r="B1939" t="str">
            <v>NRO_038</v>
          </cell>
          <cell r="M1939" t="str">
            <v>Insecurity</v>
          </cell>
        </row>
        <row r="1940">
          <cell r="B1940" t="str">
            <v>NRO_053</v>
          </cell>
          <cell r="M1940" t="str">
            <v>Insecurity</v>
          </cell>
        </row>
        <row r="1941">
          <cell r="B1941" t="str">
            <v>EXN_218</v>
          </cell>
          <cell r="M1941" t="str">
            <v>Insecurity</v>
          </cell>
        </row>
        <row r="1942">
          <cell r="B1942" t="str">
            <v>CTR_059</v>
          </cell>
          <cell r="M1942" t="str">
            <v>Operationnel</v>
          </cell>
        </row>
        <row r="1943">
          <cell r="B1943" t="str">
            <v>CTR_066</v>
          </cell>
          <cell r="M1943" t="str">
            <v>Operationnel</v>
          </cell>
        </row>
        <row r="1944">
          <cell r="B1944" t="str">
            <v>NRO_058</v>
          </cell>
          <cell r="M1944" t="str">
            <v>Insecurity</v>
          </cell>
        </row>
        <row r="1945">
          <cell r="B1945" t="str">
            <v>NRO_102</v>
          </cell>
          <cell r="M1945" t="str">
            <v>Insecurity</v>
          </cell>
        </row>
        <row r="1946">
          <cell r="B1946" t="str">
            <v>SUO_093</v>
          </cell>
          <cell r="M1946" t="str">
            <v>Insecurity</v>
          </cell>
        </row>
        <row r="1947">
          <cell r="B1947" t="str">
            <v>CTR_115</v>
          </cell>
          <cell r="M1947" t="str">
            <v>Operationnel</v>
          </cell>
        </row>
        <row r="1948">
          <cell r="B1948" t="str">
            <v>CTR_117</v>
          </cell>
          <cell r="M1948" t="str">
            <v>Operationnel</v>
          </cell>
        </row>
        <row r="1949">
          <cell r="B1949" t="str">
            <v>CTR_146</v>
          </cell>
          <cell r="M1949" t="str">
            <v>Operationnel</v>
          </cell>
        </row>
        <row r="1950">
          <cell r="B1950" t="str">
            <v>LIT_231</v>
          </cell>
          <cell r="M1950" t="str">
            <v>Operationnel</v>
          </cell>
        </row>
        <row r="1951">
          <cell r="B1951" t="str">
            <v>CTR_231</v>
          </cell>
          <cell r="M1951" t="str">
            <v>Operationnel</v>
          </cell>
        </row>
        <row r="1952">
          <cell r="B1952" t="str">
            <v>EST_056</v>
          </cell>
          <cell r="M1952" t="str">
            <v>Operationnel</v>
          </cell>
        </row>
        <row r="1953">
          <cell r="B1953" t="str">
            <v>LIT_239</v>
          </cell>
          <cell r="M1953" t="str">
            <v>Operationnel</v>
          </cell>
        </row>
        <row r="1954">
          <cell r="B1954" t="str">
            <v>LIT_296</v>
          </cell>
          <cell r="M1954" t="str">
            <v>Operationnel</v>
          </cell>
        </row>
        <row r="1955">
          <cell r="B1955" t="str">
            <v>CTR_227</v>
          </cell>
          <cell r="M1955" t="str">
            <v>Operationnel</v>
          </cell>
        </row>
        <row r="1956">
          <cell r="B1956" t="str">
            <v>CTR_226</v>
          </cell>
          <cell r="M1956" t="str">
            <v>Operationnel</v>
          </cell>
        </row>
        <row r="1957">
          <cell r="B1957" t="str">
            <v>LIT_308</v>
          </cell>
          <cell r="M1957" t="str">
            <v>Operationnel</v>
          </cell>
        </row>
        <row r="1958">
          <cell r="B1958" t="str">
            <v>ADM_027</v>
          </cell>
          <cell r="M1958" t="str">
            <v>Operationnel</v>
          </cell>
        </row>
        <row r="1959">
          <cell r="B1959" t="str">
            <v>NRO_240</v>
          </cell>
          <cell r="M1959" t="str">
            <v>Insecurity</v>
          </cell>
        </row>
        <row r="1960">
          <cell r="B1960" t="str">
            <v>ADM_030</v>
          </cell>
          <cell r="M1960" t="str">
            <v>Operationnel</v>
          </cell>
        </row>
        <row r="1961">
          <cell r="B1961" t="str">
            <v>CTR_260</v>
          </cell>
          <cell r="M1961" t="str">
            <v>Operationnel</v>
          </cell>
        </row>
        <row r="1962">
          <cell r="B1962" t="str">
            <v>CTR_233</v>
          </cell>
          <cell r="M1962" t="str">
            <v>Operationnel</v>
          </cell>
        </row>
        <row r="1963">
          <cell r="B1963" t="str">
            <v>CTR_305</v>
          </cell>
          <cell r="M1963" t="str">
            <v>Operationnel</v>
          </cell>
        </row>
        <row r="1964">
          <cell r="B1964" t="str">
            <v>SUD_236</v>
          </cell>
          <cell r="M1964" t="str">
            <v>Operationnel</v>
          </cell>
        </row>
        <row r="1965">
          <cell r="B1965" t="str">
            <v>SUO_036</v>
          </cell>
          <cell r="M1965" t="str">
            <v>Insecurity</v>
          </cell>
        </row>
        <row r="1966">
          <cell r="B1966" t="str">
            <v>OST_092</v>
          </cell>
          <cell r="M1966" t="str">
            <v>EXCLU</v>
          </cell>
        </row>
        <row r="1967">
          <cell r="B1967" t="str">
            <v>CTR_304</v>
          </cell>
          <cell r="M1967" t="str">
            <v>Operationnel</v>
          </cell>
        </row>
        <row r="1968">
          <cell r="B1968" t="str">
            <v>EST_062</v>
          </cell>
          <cell r="M1968" t="str">
            <v>Operationnel</v>
          </cell>
        </row>
        <row r="1969">
          <cell r="B1969" t="str">
            <v>CTR_407</v>
          </cell>
          <cell r="M1969" t="str">
            <v>EXCLU</v>
          </cell>
        </row>
        <row r="1970">
          <cell r="B1970" t="str">
            <v>CTR_297</v>
          </cell>
          <cell r="M1970" t="str">
            <v>Operationnel</v>
          </cell>
        </row>
        <row r="1971">
          <cell r="B1971" t="str">
            <v>SUO_088</v>
          </cell>
          <cell r="M1971" t="str">
            <v>Insecurity</v>
          </cell>
        </row>
        <row r="1972">
          <cell r="B1972" t="str">
            <v>SUD_238</v>
          </cell>
          <cell r="M1972" t="str">
            <v>Operationnel</v>
          </cell>
        </row>
        <row r="1973">
          <cell r="B1973" t="str">
            <v>SUD_232</v>
          </cell>
          <cell r="M1973" t="str">
            <v>Operationnel</v>
          </cell>
        </row>
        <row r="1974">
          <cell r="B1974" t="str">
            <v>LIT_319</v>
          </cell>
          <cell r="M1974" t="str">
            <v>Operationnel</v>
          </cell>
        </row>
        <row r="1975">
          <cell r="B1975" t="str">
            <v>CTR_365</v>
          </cell>
          <cell r="M1975" t="str">
            <v>Operationnel</v>
          </cell>
        </row>
        <row r="1976">
          <cell r="B1976" t="str">
            <v>CTR_358</v>
          </cell>
          <cell r="M1976" t="str">
            <v>Operationnel</v>
          </cell>
        </row>
        <row r="1977">
          <cell r="B1977" t="str">
            <v>CTR_349</v>
          </cell>
          <cell r="M1977" t="str">
            <v>Operationnel</v>
          </cell>
        </row>
        <row r="1978">
          <cell r="B1978" t="str">
            <v>CTR_364</v>
          </cell>
          <cell r="M1978" t="str">
            <v>Operationnel</v>
          </cell>
        </row>
        <row r="1979">
          <cell r="B1979" t="str">
            <v>EST_071</v>
          </cell>
          <cell r="M1979" t="str">
            <v>Operationnel</v>
          </cell>
        </row>
        <row r="1980">
          <cell r="B1980" t="str">
            <v>SUD_243</v>
          </cell>
          <cell r="M1980" t="str">
            <v>Operationnel</v>
          </cell>
        </row>
        <row r="1981">
          <cell r="B1981" t="str">
            <v>CTR_277</v>
          </cell>
          <cell r="M1981" t="str">
            <v>Operationnel</v>
          </cell>
        </row>
        <row r="1982">
          <cell r="B1982" t="str">
            <v>SUD_249</v>
          </cell>
          <cell r="M1982" t="str">
            <v>Operationnel</v>
          </cell>
        </row>
        <row r="1983">
          <cell r="B1983" t="str">
            <v>CTR_689</v>
          </cell>
          <cell r="M1983" t="str">
            <v>EXCLU</v>
          </cell>
        </row>
        <row r="1984">
          <cell r="B1984" t="str">
            <v>LIT_356</v>
          </cell>
          <cell r="M1984" t="str">
            <v>Operationnel</v>
          </cell>
        </row>
        <row r="1985">
          <cell r="B1985" t="str">
            <v>CTR_278</v>
          </cell>
          <cell r="M1985" t="str">
            <v>Operationnel</v>
          </cell>
        </row>
        <row r="1986">
          <cell r="B1986" t="str">
            <v>CTR_353</v>
          </cell>
          <cell r="M1986" t="str">
            <v>Operationnel</v>
          </cell>
        </row>
        <row r="1987">
          <cell r="B1987" t="str">
            <v>LIT_349</v>
          </cell>
          <cell r="M1987" t="str">
            <v>Operationnel</v>
          </cell>
        </row>
        <row r="1988">
          <cell r="B1988" t="str">
            <v>SUD_256</v>
          </cell>
          <cell r="M1988" t="str">
            <v>Operationnel</v>
          </cell>
        </row>
        <row r="1989">
          <cell r="B1989" t="str">
            <v>NRO_027</v>
          </cell>
          <cell r="M1989" t="str">
            <v>Insecurity</v>
          </cell>
        </row>
        <row r="1990">
          <cell r="B1990" t="str">
            <v>SUO_035</v>
          </cell>
          <cell r="M1990" t="str">
            <v>Insecurity</v>
          </cell>
        </row>
        <row r="1991">
          <cell r="B1991" t="str">
            <v>CTR_855</v>
          </cell>
          <cell r="M1991" t="str">
            <v>EXCLU</v>
          </cell>
        </row>
        <row r="1992">
          <cell r="B1992" t="str">
            <v>CTR_058</v>
          </cell>
          <cell r="M1992" t="str">
            <v>EXCLU</v>
          </cell>
        </row>
        <row r="1993">
          <cell r="B1993" t="str">
            <v>CTR_394</v>
          </cell>
          <cell r="M1993" t="str">
            <v>Operationnel</v>
          </cell>
        </row>
        <row r="1994">
          <cell r="B1994" t="str">
            <v>CTR_143</v>
          </cell>
          <cell r="M1994" t="str">
            <v>Operationnel</v>
          </cell>
        </row>
        <row r="1995">
          <cell r="B1995" t="str">
            <v>EST_029</v>
          </cell>
          <cell r="M1995" t="str">
            <v>Operationnel</v>
          </cell>
        </row>
        <row r="1996">
          <cell r="B1996" t="str">
            <v>CTR_141</v>
          </cell>
          <cell r="M1996" t="str">
            <v>Operationnel</v>
          </cell>
        </row>
        <row r="1997">
          <cell r="B1997" t="str">
            <v>NRD_014</v>
          </cell>
          <cell r="M1997" t="str">
            <v>Operationnel</v>
          </cell>
        </row>
        <row r="1998">
          <cell r="B1998" t="str">
            <v>OST_151</v>
          </cell>
          <cell r="M1998" t="str">
            <v>Operationnel</v>
          </cell>
        </row>
        <row r="1999">
          <cell r="B1999" t="str">
            <v>CTR_183</v>
          </cell>
          <cell r="M1999" t="str">
            <v>Operationnel</v>
          </cell>
        </row>
        <row r="2000">
          <cell r="B2000" t="str">
            <v>SUD_044</v>
          </cell>
          <cell r="M2000" t="str">
            <v>Operationnel</v>
          </cell>
        </row>
        <row r="2001">
          <cell r="B2001" t="str">
            <v>EST_089</v>
          </cell>
          <cell r="M2001" t="str">
            <v>Operationnel</v>
          </cell>
        </row>
        <row r="2002">
          <cell r="B2002" t="str">
            <v>SUD_040</v>
          </cell>
          <cell r="M2002" t="str">
            <v>Operationnel</v>
          </cell>
        </row>
        <row r="2003">
          <cell r="B2003" t="str">
            <v>EST_093</v>
          </cell>
          <cell r="M2003" t="str">
            <v>Operationnel</v>
          </cell>
        </row>
        <row r="2004">
          <cell r="B2004" t="str">
            <v>SUD_038</v>
          </cell>
          <cell r="M2004" t="str">
            <v>Operationnel</v>
          </cell>
        </row>
        <row r="2005">
          <cell r="B2005" t="str">
            <v>OST_162</v>
          </cell>
          <cell r="M2005" t="str">
            <v>Operationnel</v>
          </cell>
        </row>
        <row r="2006">
          <cell r="B2006" t="str">
            <v>CTR_206</v>
          </cell>
          <cell r="M2006" t="str">
            <v>Operationnel</v>
          </cell>
        </row>
        <row r="2007">
          <cell r="B2007" t="str">
            <v>EST_101</v>
          </cell>
          <cell r="M2007" t="str">
            <v>Operationnel</v>
          </cell>
        </row>
        <row r="2008">
          <cell r="B2008" t="str">
            <v>CTR_440</v>
          </cell>
          <cell r="M2008" t="str">
            <v>Operationnel</v>
          </cell>
        </row>
        <row r="2009">
          <cell r="B2009" t="str">
            <v>OST_207</v>
          </cell>
          <cell r="M2009" t="str">
            <v>Operationnel</v>
          </cell>
        </row>
        <row r="2010">
          <cell r="B2010" t="str">
            <v>ADM_119</v>
          </cell>
          <cell r="M2010" t="str">
            <v>Operationnel</v>
          </cell>
        </row>
        <row r="2011">
          <cell r="B2011" t="str">
            <v>NRD_112</v>
          </cell>
          <cell r="M2011" t="str">
            <v>Operationnel</v>
          </cell>
        </row>
        <row r="2012">
          <cell r="B2012" t="str">
            <v>LIT_496</v>
          </cell>
          <cell r="M2012" t="str">
            <v>Operationnel</v>
          </cell>
        </row>
        <row r="2013">
          <cell r="B2013" t="str">
            <v>SUD_062</v>
          </cell>
          <cell r="M2013" t="str">
            <v>Operationnel</v>
          </cell>
        </row>
        <row r="2014">
          <cell r="B2014" t="str">
            <v>LIT_480</v>
          </cell>
          <cell r="M2014" t="str">
            <v>Operationnel</v>
          </cell>
        </row>
        <row r="2015">
          <cell r="B2015" t="str">
            <v>SUD_064</v>
          </cell>
          <cell r="M2015" t="str">
            <v>Operationnel</v>
          </cell>
        </row>
        <row r="2016">
          <cell r="B2016" t="str">
            <v>OST_189</v>
          </cell>
          <cell r="M2016" t="str">
            <v>Operationnel</v>
          </cell>
        </row>
        <row r="2017">
          <cell r="B2017" t="str">
            <v>EST_114</v>
          </cell>
          <cell r="M2017" t="str">
            <v>Operationnel</v>
          </cell>
        </row>
        <row r="2018">
          <cell r="B2018" t="str">
            <v>NRD_124</v>
          </cell>
          <cell r="M2018" t="str">
            <v>Operationnel</v>
          </cell>
        </row>
        <row r="2019">
          <cell r="B2019" t="str">
            <v>LIT_517</v>
          </cell>
          <cell r="M2019" t="str">
            <v>Operationnel</v>
          </cell>
        </row>
        <row r="2020">
          <cell r="B2020" t="str">
            <v>CTR_454</v>
          </cell>
          <cell r="M2020" t="str">
            <v>Operationnel</v>
          </cell>
        </row>
        <row r="2021">
          <cell r="B2021" t="str">
            <v>EST_116</v>
          </cell>
          <cell r="M2021" t="str">
            <v>Operationnel</v>
          </cell>
        </row>
        <row r="2022">
          <cell r="B2022" t="str">
            <v>CTR_457</v>
          </cell>
          <cell r="M2022" t="str">
            <v>Operationnel</v>
          </cell>
        </row>
        <row r="2023">
          <cell r="B2023" t="str">
            <v>EST_105</v>
          </cell>
          <cell r="M2023" t="str">
            <v>Operationnel</v>
          </cell>
        </row>
        <row r="2024">
          <cell r="B2024" t="str">
            <v>LIT_664</v>
          </cell>
          <cell r="M2024" t="str">
            <v>Operationnel</v>
          </cell>
        </row>
        <row r="2025">
          <cell r="B2025" t="str">
            <v>SUD_070</v>
          </cell>
          <cell r="M2025" t="str">
            <v>Operationnel</v>
          </cell>
        </row>
        <row r="2026">
          <cell r="B2026" t="str">
            <v>CTR_757</v>
          </cell>
          <cell r="M2026" t="str">
            <v>Operationnel</v>
          </cell>
        </row>
        <row r="2027">
          <cell r="B2027" t="str">
            <v>EST_130</v>
          </cell>
          <cell r="M2027" t="str">
            <v>Operationnel</v>
          </cell>
        </row>
        <row r="2028">
          <cell r="B2028" t="str">
            <v>ADM_182</v>
          </cell>
          <cell r="M2028" t="str">
            <v>EXCLU</v>
          </cell>
        </row>
        <row r="2029">
          <cell r="B2029" t="str">
            <v>EXN_004</v>
          </cell>
          <cell r="M2029" t="str">
            <v>Insecurity</v>
          </cell>
        </row>
        <row r="2030">
          <cell r="B2030" t="str">
            <v>SUD_098</v>
          </cell>
          <cell r="M2030" t="str">
            <v>Operationnel</v>
          </cell>
        </row>
        <row r="2031">
          <cell r="B2031" t="str">
            <v>NRD_168</v>
          </cell>
          <cell r="M2031" t="str">
            <v>Operationnel</v>
          </cell>
        </row>
        <row r="2032">
          <cell r="B2032" t="str">
            <v>OST_273</v>
          </cell>
          <cell r="M2032" t="str">
            <v>Operationnel</v>
          </cell>
        </row>
        <row r="2033">
          <cell r="B2033" t="str">
            <v>OST_277</v>
          </cell>
          <cell r="M2033" t="str">
            <v>Operationnel</v>
          </cell>
        </row>
        <row r="2034">
          <cell r="B2034" t="str">
            <v>EST_133</v>
          </cell>
          <cell r="M2034" t="str">
            <v>Operationnel</v>
          </cell>
        </row>
        <row r="2035">
          <cell r="B2035" t="str">
            <v>SUD_106</v>
          </cell>
          <cell r="M2035" t="str">
            <v>Operationnel</v>
          </cell>
        </row>
        <row r="2036">
          <cell r="B2036" t="str">
            <v>OST_272</v>
          </cell>
          <cell r="M2036" t="str">
            <v>Operationnel</v>
          </cell>
        </row>
        <row r="2037">
          <cell r="B2037" t="str">
            <v>OST_275</v>
          </cell>
          <cell r="M2037" t="str">
            <v>Operationnel</v>
          </cell>
        </row>
        <row r="2038">
          <cell r="B2038" t="str">
            <v>CTR_770</v>
          </cell>
          <cell r="M2038" t="str">
            <v>Operationnel</v>
          </cell>
        </row>
        <row r="2039">
          <cell r="B2039" t="str">
            <v>OST_301</v>
          </cell>
          <cell r="M2039" t="str">
            <v>Operationnel</v>
          </cell>
        </row>
        <row r="2040">
          <cell r="B2040" t="str">
            <v>EST_134</v>
          </cell>
          <cell r="M2040" t="str">
            <v>Operationnel</v>
          </cell>
        </row>
        <row r="2041">
          <cell r="B2041" t="str">
            <v>OST_298</v>
          </cell>
          <cell r="M2041" t="str">
            <v>Operationnel</v>
          </cell>
        </row>
        <row r="2042">
          <cell r="B2042" t="str">
            <v>LIT_768</v>
          </cell>
          <cell r="M2042" t="str">
            <v>Operationnel</v>
          </cell>
        </row>
        <row r="2043">
          <cell r="B2043" t="str">
            <v>CTR_135</v>
          </cell>
          <cell r="M2043" t="str">
            <v>Operationnel</v>
          </cell>
        </row>
        <row r="2044">
          <cell r="B2044" t="str">
            <v>CTR_054</v>
          </cell>
          <cell r="M2044" t="str">
            <v>Operationnel</v>
          </cell>
        </row>
        <row r="2045">
          <cell r="B2045" t="str">
            <v>OST_010</v>
          </cell>
          <cell r="M2045" t="str">
            <v>Operationnel</v>
          </cell>
        </row>
        <row r="2046">
          <cell r="B2046" t="str">
            <v>OST_153</v>
          </cell>
          <cell r="M2046" t="str">
            <v>Operationnel</v>
          </cell>
        </row>
        <row r="2047">
          <cell r="B2047" t="str">
            <v>SUD_004</v>
          </cell>
          <cell r="M2047" t="str">
            <v>Operationnel</v>
          </cell>
        </row>
        <row r="2048">
          <cell r="B2048" t="str">
            <v>SUD_214</v>
          </cell>
          <cell r="M2048" t="str">
            <v>Operationnel</v>
          </cell>
        </row>
        <row r="2049">
          <cell r="B2049" t="str">
            <v>SUO_246</v>
          </cell>
          <cell r="M2049" t="str">
            <v>Operationnel</v>
          </cell>
        </row>
        <row r="2050">
          <cell r="B2050" t="str">
            <v>LIT_764</v>
          </cell>
          <cell r="M2050" t="str">
            <v>Operationnel</v>
          </cell>
        </row>
        <row r="2051">
          <cell r="B2051" t="str">
            <v>CTR_856</v>
          </cell>
          <cell r="M2051" t="str">
            <v>Operationnel</v>
          </cell>
        </row>
        <row r="2052">
          <cell r="B2052" t="str">
            <v>CTR_234</v>
          </cell>
          <cell r="M2052" t="str">
            <v>Operationnel</v>
          </cell>
        </row>
        <row r="2053">
          <cell r="B2053" t="str">
            <v>CTR_190</v>
          </cell>
          <cell r="M2053" t="str">
            <v>Operationnel</v>
          </cell>
        </row>
        <row r="2054">
          <cell r="B2054" t="str">
            <v>CTR_232</v>
          </cell>
          <cell r="M2054" t="str">
            <v>Operationnel</v>
          </cell>
        </row>
        <row r="2055">
          <cell r="B2055" t="str">
            <v>LIT_503</v>
          </cell>
          <cell r="M2055" t="str">
            <v>Operationnel</v>
          </cell>
        </row>
        <row r="2056">
          <cell r="B2056" t="str">
            <v>EST_009</v>
          </cell>
          <cell r="M2056" t="str">
            <v>Operationnel</v>
          </cell>
        </row>
        <row r="2057">
          <cell r="B2057" t="str">
            <v>ADM_096</v>
          </cell>
          <cell r="M2057" t="str">
            <v>Operationnel</v>
          </cell>
        </row>
        <row r="2058">
          <cell r="B2058" t="str">
            <v>CTR_517</v>
          </cell>
          <cell r="M2058" t="str">
            <v>Operationnel</v>
          </cell>
        </row>
        <row r="2059">
          <cell r="B2059" t="str">
            <v>CTR_091</v>
          </cell>
          <cell r="M2059" t="str">
            <v>Operationnel</v>
          </cell>
        </row>
        <row r="2060">
          <cell r="B2060" t="str">
            <v>CTR_092</v>
          </cell>
          <cell r="M2060" t="str">
            <v>Operationnel</v>
          </cell>
        </row>
        <row r="2061">
          <cell r="B2061" t="str">
            <v>LIT_133</v>
          </cell>
          <cell r="M2061" t="str">
            <v>Operationnel</v>
          </cell>
        </row>
        <row r="2062">
          <cell r="B2062" t="str">
            <v>SUD_215</v>
          </cell>
          <cell r="M2062" t="str">
            <v>Operationnel</v>
          </cell>
        </row>
        <row r="2063">
          <cell r="B2063" t="str">
            <v>SUO_085</v>
          </cell>
          <cell r="M2063" t="str">
            <v>Operationnel</v>
          </cell>
        </row>
        <row r="2064">
          <cell r="B2064" t="str">
            <v>CTR_405</v>
          </cell>
          <cell r="M2064" t="str">
            <v>Operationnel</v>
          </cell>
        </row>
        <row r="2065">
          <cell r="B2065" t="str">
            <v>CTR_166</v>
          </cell>
          <cell r="M2065" t="str">
            <v>Operationnel</v>
          </cell>
        </row>
        <row r="2066">
          <cell r="B2066" t="str">
            <v>EXN_272</v>
          </cell>
          <cell r="M2066" t="str">
            <v>Insecurity</v>
          </cell>
        </row>
        <row r="2067">
          <cell r="B2067" t="str">
            <v>CTR_733</v>
          </cell>
          <cell r="M2067" t="str">
            <v>Operationnel</v>
          </cell>
        </row>
        <row r="2068">
          <cell r="B2068" t="str">
            <v>SUO_173</v>
          </cell>
          <cell r="M2068" t="str">
            <v>Operationnel</v>
          </cell>
        </row>
        <row r="2069">
          <cell r="B2069" t="str">
            <v>LIT_789</v>
          </cell>
          <cell r="M2069" t="str">
            <v>Operationnel</v>
          </cell>
        </row>
        <row r="2070">
          <cell r="B2070" t="str">
            <v>ADM_183</v>
          </cell>
          <cell r="M2070" t="str">
            <v>Operationnel</v>
          </cell>
        </row>
        <row r="2071">
          <cell r="B2071" t="str">
            <v>SUD_110</v>
          </cell>
          <cell r="M2071" t="str">
            <v>Operationnel</v>
          </cell>
        </row>
        <row r="2072">
          <cell r="B2072" t="str">
            <v>SUD_128</v>
          </cell>
          <cell r="M2072" t="str">
            <v>Operationnel</v>
          </cell>
        </row>
        <row r="2073">
          <cell r="B2073" t="str">
            <v>SUD_091</v>
          </cell>
          <cell r="M2073" t="str">
            <v>Operationnel</v>
          </cell>
        </row>
        <row r="2074">
          <cell r="B2074" t="str">
            <v>NRO_052</v>
          </cell>
          <cell r="M2074" t="str">
            <v>Insecurity</v>
          </cell>
        </row>
        <row r="2075">
          <cell r="B2075" t="str">
            <v>LIT_628</v>
          </cell>
          <cell r="M2075" t="str">
            <v>Operationnel</v>
          </cell>
        </row>
        <row r="2076">
          <cell r="B2076" t="str">
            <v>CTR_684</v>
          </cell>
          <cell r="M2076" t="str">
            <v>Operationnel</v>
          </cell>
        </row>
        <row r="2077">
          <cell r="B2077" t="str">
            <v>CTR_690</v>
          </cell>
          <cell r="M2077" t="str">
            <v>Operationnel</v>
          </cell>
        </row>
        <row r="2078">
          <cell r="B2078" t="str">
            <v>SUD_085</v>
          </cell>
          <cell r="M2078" t="str">
            <v>Operationnel</v>
          </cell>
        </row>
        <row r="2079">
          <cell r="B2079" t="str">
            <v>SUD_005</v>
          </cell>
          <cell r="M2079" t="str">
            <v>Operationnel</v>
          </cell>
        </row>
        <row r="2080">
          <cell r="B2080" t="str">
            <v>SUD_255</v>
          </cell>
          <cell r="M2080" t="str">
            <v>Operationnel</v>
          </cell>
        </row>
        <row r="2081">
          <cell r="B2081" t="str">
            <v>NRD_172</v>
          </cell>
          <cell r="M2081" t="str">
            <v>Operationnel</v>
          </cell>
        </row>
        <row r="2082">
          <cell r="B2082" t="str">
            <v>OST_017</v>
          </cell>
          <cell r="M2082" t="str">
            <v>Operationnel</v>
          </cell>
        </row>
        <row r="2083">
          <cell r="B2083" t="str">
            <v>EST_054</v>
          </cell>
          <cell r="M2083" t="str">
            <v>Operationnel</v>
          </cell>
        </row>
        <row r="2084">
          <cell r="B2084" t="str">
            <v>ADM_011</v>
          </cell>
          <cell r="M2084" t="str">
            <v>Operationnel</v>
          </cell>
        </row>
        <row r="2085">
          <cell r="B2085" t="str">
            <v>SUD_235</v>
          </cell>
          <cell r="M2085" t="str">
            <v>Operationnel</v>
          </cell>
        </row>
        <row r="2086">
          <cell r="B2086" t="str">
            <v>CTR_083</v>
          </cell>
          <cell r="M2086" t="str">
            <v>Operationnel</v>
          </cell>
        </row>
        <row r="2087">
          <cell r="B2087" t="str">
            <v>LIT_389</v>
          </cell>
          <cell r="M2087" t="str">
            <v>Operationnel</v>
          </cell>
        </row>
        <row r="2088">
          <cell r="B2088" t="str">
            <v>EXN_180</v>
          </cell>
          <cell r="M2088" t="str">
            <v>Insecurity</v>
          </cell>
        </row>
        <row r="2089">
          <cell r="B2089" t="str">
            <v>EXN_094</v>
          </cell>
          <cell r="M2089" t="str">
            <v>Insecurity</v>
          </cell>
        </row>
        <row r="2090">
          <cell r="B2090" t="str">
            <v>CTR_252</v>
          </cell>
          <cell r="M2090" t="str">
            <v>Operationnel</v>
          </cell>
        </row>
        <row r="2091">
          <cell r="B2091" t="str">
            <v>SUD_057</v>
          </cell>
          <cell r="M2091" t="str">
            <v>Operationnel</v>
          </cell>
        </row>
        <row r="2092">
          <cell r="B2092" t="str">
            <v>SUD_223</v>
          </cell>
          <cell r="M2092" t="str">
            <v>Operationnel</v>
          </cell>
        </row>
        <row r="2093">
          <cell r="B2093" t="str">
            <v>SUD_099</v>
          </cell>
          <cell r="M2093" t="str">
            <v>Operationnel</v>
          </cell>
        </row>
        <row r="2094">
          <cell r="B2094" t="str">
            <v>CTR_898</v>
          </cell>
          <cell r="M2094" t="str">
            <v>Operationnel</v>
          </cell>
        </row>
        <row r="2095">
          <cell r="B2095" t="str">
            <v>CTR_893</v>
          </cell>
          <cell r="M2095" t="str">
            <v>Operationnel</v>
          </cell>
        </row>
        <row r="2096">
          <cell r="B2096" t="str">
            <v>CTR_366</v>
          </cell>
          <cell r="M2096" t="str">
            <v>Operationnel</v>
          </cell>
        </row>
        <row r="2097">
          <cell r="B2097" t="str">
            <v>CTR_455</v>
          </cell>
          <cell r="M2097" t="str">
            <v>Operationnel</v>
          </cell>
        </row>
        <row r="2098">
          <cell r="B2098" t="str">
            <v>OST_001</v>
          </cell>
          <cell r="M2098" t="str">
            <v>Operationnel</v>
          </cell>
        </row>
        <row r="2099">
          <cell r="B2099" t="str">
            <v>LIT_081</v>
          </cell>
          <cell r="M2099" t="str">
            <v>Operationnel</v>
          </cell>
        </row>
        <row r="2100">
          <cell r="B2100" t="str">
            <v>CTR_044</v>
          </cell>
          <cell r="M2100" t="str">
            <v>Operationnel</v>
          </cell>
        </row>
        <row r="2101">
          <cell r="B2101" t="str">
            <v>LIT_251</v>
          </cell>
          <cell r="M2101" t="str">
            <v>Operationnel</v>
          </cell>
        </row>
        <row r="2102">
          <cell r="B2102" t="str">
            <v>CTR_482</v>
          </cell>
          <cell r="M2102" t="str">
            <v>Operationnel</v>
          </cell>
        </row>
        <row r="2103">
          <cell r="B2103" t="str">
            <v>OST_009</v>
          </cell>
          <cell r="M2103" t="str">
            <v>Operationnel</v>
          </cell>
        </row>
        <row r="2104">
          <cell r="B2104" t="str">
            <v>SUD_262</v>
          </cell>
          <cell r="M2104" t="str">
            <v>Operationnel</v>
          </cell>
        </row>
        <row r="2105">
          <cell r="B2105" t="str">
            <v>SUO_242</v>
          </cell>
          <cell r="M2105" t="str">
            <v>Operationnel</v>
          </cell>
        </row>
        <row r="2106">
          <cell r="B2106" t="str">
            <v>CTR_211</v>
          </cell>
          <cell r="M2106" t="str">
            <v>Operationnel</v>
          </cell>
        </row>
        <row r="2107">
          <cell r="B2107" t="str">
            <v>EXN_181</v>
          </cell>
          <cell r="M2107" t="str">
            <v>Insecurity</v>
          </cell>
        </row>
        <row r="2108">
          <cell r="B2108" t="str">
            <v>CTR_489</v>
          </cell>
          <cell r="M2108" t="str">
            <v>Operationnel</v>
          </cell>
        </row>
        <row r="2109">
          <cell r="B2109" t="str">
            <v>CTR_664</v>
          </cell>
          <cell r="M2109" t="str">
            <v>Operationnel</v>
          </cell>
        </row>
        <row r="2110">
          <cell r="B2110" t="str">
            <v>CTR_253</v>
          </cell>
          <cell r="M2110" t="str">
            <v>Operationnel</v>
          </cell>
        </row>
        <row r="2111">
          <cell r="B2111" t="str">
            <v>LIT_283</v>
          </cell>
          <cell r="M2111" t="str">
            <v>Operationnel</v>
          </cell>
        </row>
        <row r="2112">
          <cell r="B2112" t="str">
            <v>SUO_063</v>
          </cell>
          <cell r="M2112" t="str">
            <v>Operationnel</v>
          </cell>
        </row>
        <row r="2113">
          <cell r="B2113" t="str">
            <v>EXN_026</v>
          </cell>
          <cell r="M2113" t="str">
            <v>Insecurity</v>
          </cell>
        </row>
        <row r="2114">
          <cell r="B2114" t="str">
            <v>SUO_240</v>
          </cell>
          <cell r="M2114" t="str">
            <v>Operationnel</v>
          </cell>
        </row>
        <row r="2115">
          <cell r="B2115" t="str">
            <v>SUO_259</v>
          </cell>
          <cell r="M2115" t="str">
            <v>Operationnel</v>
          </cell>
        </row>
        <row r="2116">
          <cell r="B2116" t="str">
            <v>OST_011</v>
          </cell>
          <cell r="M2116" t="str">
            <v>Operationnel</v>
          </cell>
        </row>
        <row r="2117">
          <cell r="B2117" t="str">
            <v>SUD_080</v>
          </cell>
          <cell r="M2117" t="str">
            <v>Operationnel</v>
          </cell>
        </row>
        <row r="2118">
          <cell r="B2118" t="str">
            <v>OST_005</v>
          </cell>
          <cell r="M2118" t="str">
            <v>Operationnel</v>
          </cell>
        </row>
        <row r="2119">
          <cell r="B2119" t="str">
            <v>EXN_031</v>
          </cell>
          <cell r="M2119" t="str">
            <v>Insecurity</v>
          </cell>
        </row>
        <row r="2120">
          <cell r="B2120" t="str">
            <v>CTR_099</v>
          </cell>
          <cell r="M2120" t="str">
            <v>Operationnel</v>
          </cell>
        </row>
        <row r="2121">
          <cell r="B2121" t="str">
            <v>NRO_063</v>
          </cell>
          <cell r="M2121" t="str">
            <v>Operationnel</v>
          </cell>
        </row>
        <row r="2122">
          <cell r="B2122" t="str">
            <v>LIT_038</v>
          </cell>
          <cell r="M2122" t="str">
            <v>Operationnel</v>
          </cell>
        </row>
        <row r="2123">
          <cell r="B2123" t="str">
            <v>LIT_019</v>
          </cell>
          <cell r="M2123" t="str">
            <v>Operationnel</v>
          </cell>
        </row>
        <row r="2124">
          <cell r="B2124" t="str">
            <v>SUO_077</v>
          </cell>
          <cell r="M2124" t="str">
            <v>Operationnel</v>
          </cell>
        </row>
        <row r="2125">
          <cell r="B2125" t="str">
            <v>SUO_243</v>
          </cell>
          <cell r="M2125" t="str">
            <v>Operationnel</v>
          </cell>
        </row>
        <row r="2126">
          <cell r="B2126" t="str">
            <v>LIT_673</v>
          </cell>
          <cell r="M2126" t="str">
            <v>Operationnel</v>
          </cell>
        </row>
        <row r="2127">
          <cell r="B2127" t="str">
            <v>OST_291</v>
          </cell>
          <cell r="M2127" t="str">
            <v>Operationnel</v>
          </cell>
        </row>
        <row r="2128">
          <cell r="B2128" t="str">
            <v>OST_213</v>
          </cell>
          <cell r="M2128" t="str">
            <v>Operationnel</v>
          </cell>
        </row>
        <row r="2129">
          <cell r="B2129" t="str">
            <v>SUO_108</v>
          </cell>
          <cell r="M2129" t="str">
            <v>Operationnel</v>
          </cell>
        </row>
        <row r="2130">
          <cell r="B2130" t="str">
            <v>SUO_027</v>
          </cell>
          <cell r="M2130" t="str">
            <v>Operationnel</v>
          </cell>
        </row>
        <row r="2131">
          <cell r="B2131" t="str">
            <v>CTR_123</v>
          </cell>
          <cell r="M2131" t="str">
            <v>Operationnel</v>
          </cell>
        </row>
        <row r="2132">
          <cell r="B2132" t="str">
            <v>OST_229</v>
          </cell>
          <cell r="M2132" t="str">
            <v>Operationnel</v>
          </cell>
        </row>
        <row r="2133">
          <cell r="B2133" t="str">
            <v>SUO_180</v>
          </cell>
          <cell r="M2133" t="str">
            <v>Operationnel</v>
          </cell>
        </row>
        <row r="2134">
          <cell r="B2134" t="str">
            <v>LIT_100</v>
          </cell>
          <cell r="M2134" t="str">
            <v>Operationnel</v>
          </cell>
        </row>
        <row r="2135">
          <cell r="B2135" t="str">
            <v>ADM_106</v>
          </cell>
          <cell r="M2135" t="str">
            <v>Operationnel</v>
          </cell>
        </row>
        <row r="2136">
          <cell r="B2136" t="str">
            <v>ADM_171</v>
          </cell>
          <cell r="M2136" t="str">
            <v>Operationnel</v>
          </cell>
        </row>
        <row r="2137">
          <cell r="B2137" t="str">
            <v>SUD_117</v>
          </cell>
          <cell r="M2137" t="str">
            <v>Operationnel</v>
          </cell>
        </row>
        <row r="2138">
          <cell r="B2138" t="str">
            <v>ADM_238</v>
          </cell>
          <cell r="M2138" t="str">
            <v>EXCLU</v>
          </cell>
        </row>
        <row r="2139">
          <cell r="B2139" t="str">
            <v>LIT_512</v>
          </cell>
          <cell r="M2139" t="str">
            <v>Operationnel</v>
          </cell>
        </row>
        <row r="2140">
          <cell r="B2140" t="str">
            <v>SUD_244</v>
          </cell>
          <cell r="M2140" t="str">
            <v>Operationnel</v>
          </cell>
        </row>
        <row r="2141">
          <cell r="B2141" t="str">
            <v>LIT_113</v>
          </cell>
          <cell r="M2141" t="str">
            <v>Operationnel</v>
          </cell>
        </row>
        <row r="2142">
          <cell r="B2142" t="str">
            <v>LIT_260</v>
          </cell>
          <cell r="M2142" t="str">
            <v>Operationnel</v>
          </cell>
        </row>
        <row r="2143">
          <cell r="B2143" t="str">
            <v>OST_152</v>
          </cell>
          <cell r="M2143" t="str">
            <v>Operationnel</v>
          </cell>
        </row>
        <row r="2144">
          <cell r="B2144" t="str">
            <v>OST_211</v>
          </cell>
          <cell r="M2144" t="str">
            <v>Operationnel</v>
          </cell>
        </row>
        <row r="2145">
          <cell r="B2145" t="str">
            <v>OST_212</v>
          </cell>
          <cell r="M2145" t="str">
            <v>Operationnel</v>
          </cell>
        </row>
        <row r="2146">
          <cell r="B2146" t="str">
            <v>EXN_249</v>
          </cell>
          <cell r="M2146" t="str">
            <v>Operationnel</v>
          </cell>
        </row>
        <row r="2147">
          <cell r="B2147" t="str">
            <v>EXN_067</v>
          </cell>
          <cell r="M2147" t="str">
            <v>Operationnel</v>
          </cell>
        </row>
        <row r="2148">
          <cell r="B2148" t="str">
            <v>CTR_766</v>
          </cell>
          <cell r="M2148" t="str">
            <v>Operationnel</v>
          </cell>
        </row>
        <row r="2149">
          <cell r="B2149" t="str">
            <v>OST_083</v>
          </cell>
          <cell r="M2149" t="str">
            <v>Operationnel</v>
          </cell>
        </row>
        <row r="2150">
          <cell r="B2150" t="str">
            <v>SUO_070</v>
          </cell>
          <cell r="M2150" t="str">
            <v>Operationnel</v>
          </cell>
        </row>
        <row r="2151">
          <cell r="B2151" t="str">
            <v>SUD_206</v>
          </cell>
          <cell r="M2151" t="str">
            <v>Operationnel</v>
          </cell>
        </row>
        <row r="2152">
          <cell r="B2152" t="str">
            <v>OST_310</v>
          </cell>
          <cell r="M2152" t="str">
            <v>Operationnel</v>
          </cell>
        </row>
        <row r="2153">
          <cell r="B2153" t="str">
            <v>CTR_623</v>
          </cell>
          <cell r="M2153" t="str">
            <v>Operationnel</v>
          </cell>
        </row>
        <row r="2154">
          <cell r="B2154" t="str">
            <v>ADM_172</v>
          </cell>
          <cell r="M2154" t="str">
            <v>Operationnel</v>
          </cell>
        </row>
        <row r="2155">
          <cell r="B2155" t="str">
            <v>OST_048</v>
          </cell>
          <cell r="M2155" t="str">
            <v>Operationnel</v>
          </cell>
        </row>
        <row r="2156">
          <cell r="B2156" t="str">
            <v>NRD_001</v>
          </cell>
          <cell r="M2156" t="str">
            <v>Operationnel</v>
          </cell>
        </row>
        <row r="2157">
          <cell r="B2157" t="str">
            <v>NRD_095</v>
          </cell>
          <cell r="M2157" t="str">
            <v>Operationnel</v>
          </cell>
        </row>
        <row r="2158">
          <cell r="B2158" t="str">
            <v>NRD_100</v>
          </cell>
          <cell r="M2158" t="str">
            <v>Operationnel</v>
          </cell>
        </row>
        <row r="2159">
          <cell r="B2159" t="str">
            <v>CTR_740</v>
          </cell>
          <cell r="M2159" t="str">
            <v>Operationnel</v>
          </cell>
        </row>
        <row r="2160">
          <cell r="B2160" t="str">
            <v>EST_003</v>
          </cell>
          <cell r="M2160" t="str">
            <v>EXCLU</v>
          </cell>
        </row>
        <row r="2161">
          <cell r="B2161" t="str">
            <v>CTR_081</v>
          </cell>
          <cell r="M2161" t="str">
            <v>Operationnel</v>
          </cell>
        </row>
        <row r="2162">
          <cell r="B2162" t="str">
            <v>NRD_256</v>
          </cell>
          <cell r="M2162" t="str">
            <v>Operationnel</v>
          </cell>
        </row>
        <row r="2163">
          <cell r="B2163" t="str">
            <v>EXN_030</v>
          </cell>
          <cell r="M2163" t="str">
            <v>Operationnel</v>
          </cell>
        </row>
        <row r="2164">
          <cell r="B2164" t="str">
            <v>NRD_006</v>
          </cell>
          <cell r="M2164" t="str">
            <v>Operationnel</v>
          </cell>
        </row>
        <row r="2165">
          <cell r="B2165" t="str">
            <v>NRD_047</v>
          </cell>
          <cell r="M2165" t="str">
            <v>Operationnel</v>
          </cell>
        </row>
        <row r="2166">
          <cell r="B2166" t="str">
            <v>NRD_022</v>
          </cell>
          <cell r="M2166" t="str">
            <v>Operationnel</v>
          </cell>
        </row>
        <row r="2167">
          <cell r="B2167" t="str">
            <v>NRD_075</v>
          </cell>
          <cell r="M2167" t="str">
            <v>Operationnel</v>
          </cell>
        </row>
        <row r="2168">
          <cell r="B2168" t="str">
            <v>NRD_159</v>
          </cell>
          <cell r="M2168" t="str">
            <v>Operationnel</v>
          </cell>
        </row>
        <row r="2169">
          <cell r="B2169" t="str">
            <v>NRD_002</v>
          </cell>
          <cell r="M2169" t="str">
            <v>Operationnel</v>
          </cell>
        </row>
        <row r="2170">
          <cell r="B2170" t="str">
            <v>NRD_045</v>
          </cell>
          <cell r="M2170" t="str">
            <v>Operationnel</v>
          </cell>
        </row>
        <row r="2171">
          <cell r="B2171" t="str">
            <v>EXN_053</v>
          </cell>
          <cell r="M2171" t="str">
            <v>Operationnel</v>
          </cell>
        </row>
        <row r="2172">
          <cell r="B2172" t="str">
            <v>EXN_016</v>
          </cell>
          <cell r="M2172" t="str">
            <v>Operationnel</v>
          </cell>
        </row>
        <row r="2173">
          <cell r="B2173" t="str">
            <v>EXN_087</v>
          </cell>
          <cell r="M2173" t="str">
            <v>Operationnel</v>
          </cell>
        </row>
        <row r="2174">
          <cell r="B2174" t="str">
            <v>EXN_355</v>
          </cell>
          <cell r="M2174" t="str">
            <v>Operationnel</v>
          </cell>
        </row>
        <row r="2175">
          <cell r="B2175" t="str">
            <v>NRD_084</v>
          </cell>
          <cell r="M2175" t="str">
            <v>Operationnel</v>
          </cell>
        </row>
        <row r="2176">
          <cell r="B2176" t="str">
            <v>EXN_044</v>
          </cell>
          <cell r="M2176" t="str">
            <v>Operationnel</v>
          </cell>
        </row>
        <row r="2177">
          <cell r="B2177" t="str">
            <v>NRD_190</v>
          </cell>
          <cell r="M2177" t="str">
            <v>Operationnel</v>
          </cell>
        </row>
        <row r="2178">
          <cell r="B2178" t="str">
            <v>EXN_113</v>
          </cell>
          <cell r="M2178" t="str">
            <v>Operationnel</v>
          </cell>
        </row>
        <row r="2179">
          <cell r="B2179" t="str">
            <v>NRD_035</v>
          </cell>
          <cell r="M2179" t="str">
            <v>Operationnel</v>
          </cell>
        </row>
        <row r="2180">
          <cell r="B2180" t="str">
            <v>EXN_146</v>
          </cell>
          <cell r="M2180" t="str">
            <v>Operationnel</v>
          </cell>
        </row>
        <row r="2181">
          <cell r="B2181" t="str">
            <v>EXN_009</v>
          </cell>
          <cell r="M2181" t="str">
            <v>Operationnel</v>
          </cell>
        </row>
        <row r="2182">
          <cell r="B2182" t="str">
            <v>EXN_092</v>
          </cell>
          <cell r="M2182" t="str">
            <v>Operationnel</v>
          </cell>
        </row>
        <row r="2183">
          <cell r="B2183" t="str">
            <v>EXN_111</v>
          </cell>
          <cell r="M2183" t="str">
            <v>Operationnel</v>
          </cell>
        </row>
        <row r="2184">
          <cell r="B2184" t="str">
            <v>NRO_026</v>
          </cell>
          <cell r="M2184" t="str">
            <v>Insecurity</v>
          </cell>
        </row>
        <row r="2185">
          <cell r="B2185" t="str">
            <v>EXN_170</v>
          </cell>
          <cell r="M2185" t="str">
            <v>Operationnel</v>
          </cell>
        </row>
        <row r="2186">
          <cell r="B2186" t="str">
            <v>EXN_088</v>
          </cell>
          <cell r="M2186" t="str">
            <v>Operationnel</v>
          </cell>
        </row>
        <row r="2187">
          <cell r="B2187" t="str">
            <v>EXN_147</v>
          </cell>
          <cell r="M2187" t="str">
            <v>Operationnel</v>
          </cell>
        </row>
        <row r="2188">
          <cell r="B2188" t="str">
            <v>NRD_032</v>
          </cell>
          <cell r="M2188" t="str">
            <v>EXCLU</v>
          </cell>
        </row>
        <row r="2189">
          <cell r="B2189" t="str">
            <v>LIT_259</v>
          </cell>
          <cell r="M2189" t="str">
            <v>Operationnel</v>
          </cell>
        </row>
        <row r="2190">
          <cell r="B2190" t="str">
            <v>CTR_850</v>
          </cell>
          <cell r="M2190" t="str">
            <v>Operationnel</v>
          </cell>
        </row>
        <row r="2191">
          <cell r="B2191" t="str">
            <v>ADM_136</v>
          </cell>
          <cell r="M2191" t="str">
            <v>Operationnel</v>
          </cell>
        </row>
        <row r="2192">
          <cell r="B2192" t="str">
            <v>ADM_115</v>
          </cell>
          <cell r="M2192" t="str">
            <v>Operationnel</v>
          </cell>
        </row>
        <row r="2193">
          <cell r="B2193" t="str">
            <v>ADM_072</v>
          </cell>
          <cell r="M2193" t="str">
            <v>Operationnel</v>
          </cell>
        </row>
        <row r="2194">
          <cell r="B2194" t="str">
            <v>ADM_035</v>
          </cell>
          <cell r="M2194" t="str">
            <v>Operationnel</v>
          </cell>
        </row>
        <row r="2195">
          <cell r="B2195" t="str">
            <v>ADM_131</v>
          </cell>
          <cell r="M2195" t="str">
            <v>Operationnel</v>
          </cell>
        </row>
        <row r="2196">
          <cell r="B2196" t="str">
            <v>ADM_167</v>
          </cell>
          <cell r="M2196" t="str">
            <v>Operationnel</v>
          </cell>
        </row>
        <row r="2197">
          <cell r="B2197" t="str">
            <v>ADM_036</v>
          </cell>
          <cell r="M2197" t="str">
            <v>Operationnel</v>
          </cell>
        </row>
        <row r="2198">
          <cell r="B2198" t="str">
            <v>ADM_101</v>
          </cell>
          <cell r="M2198" t="str">
            <v>Operationnel</v>
          </cell>
        </row>
        <row r="2199">
          <cell r="B2199" t="str">
            <v>ADM_087</v>
          </cell>
          <cell r="M2199" t="str">
            <v>Operationnel</v>
          </cell>
        </row>
        <row r="2200">
          <cell r="B2200" t="str">
            <v>ADM_005</v>
          </cell>
          <cell r="M2200" t="str">
            <v>Operationnel</v>
          </cell>
        </row>
        <row r="2201">
          <cell r="B2201" t="str">
            <v>ADM_085</v>
          </cell>
          <cell r="M2201" t="str">
            <v>Operationnel</v>
          </cell>
        </row>
        <row r="2202">
          <cell r="B2202" t="str">
            <v>ADM_120</v>
          </cell>
          <cell r="M2202" t="str">
            <v>Operationnel</v>
          </cell>
        </row>
        <row r="2203">
          <cell r="B2203" t="str">
            <v>LIT_834</v>
          </cell>
          <cell r="M2203" t="str">
            <v>Operationnel</v>
          </cell>
        </row>
        <row r="2204">
          <cell r="B2204" t="str">
            <v>CTR_393</v>
          </cell>
          <cell r="M2204" t="str">
            <v>Operationnel</v>
          </cell>
        </row>
        <row r="2205">
          <cell r="B2205" t="str">
            <v>LIT_445</v>
          </cell>
          <cell r="M2205" t="str">
            <v>Operationnel</v>
          </cell>
        </row>
        <row r="2206">
          <cell r="B2206" t="str">
            <v>CTR_348</v>
          </cell>
          <cell r="M2206" t="str">
            <v>Operationnel</v>
          </cell>
        </row>
        <row r="2207">
          <cell r="B2207" t="str">
            <v>LIT_513</v>
          </cell>
          <cell r="M2207" t="str">
            <v>Operationnel</v>
          </cell>
        </row>
        <row r="2208">
          <cell r="B2208" t="str">
            <v>LIT_078</v>
          </cell>
          <cell r="M2208" t="str">
            <v>Operationnel</v>
          </cell>
        </row>
        <row r="2209">
          <cell r="B2209" t="str">
            <v>EXN_005</v>
          </cell>
          <cell r="M2209" t="str">
            <v>Insecurity</v>
          </cell>
        </row>
        <row r="2210">
          <cell r="B2210" t="str">
            <v>LIT_639</v>
          </cell>
          <cell r="M2210" t="str">
            <v>Operationnel</v>
          </cell>
        </row>
        <row r="2211">
          <cell r="B2211" t="str">
            <v>LIT_839</v>
          </cell>
          <cell r="M2211" t="str">
            <v>Operationnel</v>
          </cell>
        </row>
        <row r="2212">
          <cell r="B2212" t="str">
            <v>SUO_190</v>
          </cell>
          <cell r="M2212" t="str">
            <v>Operationnel</v>
          </cell>
        </row>
        <row r="2213">
          <cell r="B2213" t="str">
            <v>SUO_196</v>
          </cell>
          <cell r="M2213" t="str">
            <v>Operationnel</v>
          </cell>
        </row>
        <row r="2214">
          <cell r="B2214" t="str">
            <v>OST_100</v>
          </cell>
          <cell r="M2214" t="str">
            <v>Operationnel</v>
          </cell>
        </row>
        <row r="2215">
          <cell r="B2215" t="str">
            <v>OST_223</v>
          </cell>
          <cell r="M2215" t="str">
            <v>Operationnel</v>
          </cell>
        </row>
        <row r="2216">
          <cell r="B2216" t="str">
            <v>OST_110</v>
          </cell>
          <cell r="M2216" t="str">
            <v>Operationnel</v>
          </cell>
        </row>
        <row r="2217">
          <cell r="B2217" t="str">
            <v>CTR_315</v>
          </cell>
          <cell r="M2217" t="str">
            <v>Operationnel</v>
          </cell>
        </row>
        <row r="2218">
          <cell r="B2218" t="str">
            <v>SUO_260</v>
          </cell>
          <cell r="M2218" t="str">
            <v>Operationnel</v>
          </cell>
        </row>
        <row r="2219">
          <cell r="B2219" t="str">
            <v>SUO_182</v>
          </cell>
          <cell r="M2219" t="str">
            <v>Operationnel</v>
          </cell>
        </row>
        <row r="2220">
          <cell r="B2220" t="str">
            <v>SUO_199</v>
          </cell>
          <cell r="M2220" t="str">
            <v>Operationnel</v>
          </cell>
        </row>
        <row r="2221">
          <cell r="B2221" t="str">
            <v>SUO_062</v>
          </cell>
          <cell r="M2221" t="str">
            <v>Operationnel</v>
          </cell>
        </row>
        <row r="2222">
          <cell r="B2222" t="str">
            <v>OST_063</v>
          </cell>
          <cell r="M2222" t="str">
            <v>Operationnel</v>
          </cell>
        </row>
        <row r="2223">
          <cell r="B2223" t="str">
            <v>CTR_374</v>
          </cell>
          <cell r="M2223" t="str">
            <v>Operationnel</v>
          </cell>
        </row>
        <row r="2224">
          <cell r="B2224" t="str">
            <v>OST_024</v>
          </cell>
          <cell r="M2224" t="str">
            <v>Operationnel</v>
          </cell>
        </row>
        <row r="2225">
          <cell r="B2225" t="str">
            <v>CTR_631</v>
          </cell>
          <cell r="M2225" t="str">
            <v>Operationnel</v>
          </cell>
        </row>
        <row r="2226">
          <cell r="B2226" t="str">
            <v>CTR_702_indoor_0F</v>
          </cell>
          <cell r="M2226" t="str">
            <v>Operationnel</v>
          </cell>
        </row>
        <row r="2227">
          <cell r="B2227" t="str">
            <v>LIT_058</v>
          </cell>
          <cell r="M2227" t="str">
            <v>Operationnel</v>
          </cell>
        </row>
        <row r="2228">
          <cell r="B2228" t="str">
            <v>LIT_235</v>
          </cell>
          <cell r="M2228" t="str">
            <v>Operationnel</v>
          </cell>
        </row>
        <row r="2229">
          <cell r="B2229" t="str">
            <v>LIT_093</v>
          </cell>
          <cell r="M2229" t="str">
            <v>Operationnel</v>
          </cell>
        </row>
        <row r="2230">
          <cell r="B2230" t="str">
            <v>LIT_255</v>
          </cell>
          <cell r="M2230" t="str">
            <v>Operationnel</v>
          </cell>
        </row>
        <row r="2231">
          <cell r="B2231" t="str">
            <v>LIT_223</v>
          </cell>
          <cell r="M2231" t="str">
            <v>Operationnel</v>
          </cell>
        </row>
        <row r="2232">
          <cell r="B2232" t="str">
            <v>LIT_403</v>
          </cell>
          <cell r="M2232" t="str">
            <v>Operationnel</v>
          </cell>
        </row>
        <row r="2233">
          <cell r="B2233" t="str">
            <v>LIT_342</v>
          </cell>
          <cell r="M2233" t="str">
            <v>Operationnel</v>
          </cell>
        </row>
        <row r="2234">
          <cell r="B2234" t="str">
            <v>LIT_179</v>
          </cell>
          <cell r="M2234" t="str">
            <v>Operationnel</v>
          </cell>
        </row>
        <row r="2235">
          <cell r="B2235" t="str">
            <v>LIT_369</v>
          </cell>
          <cell r="M2235" t="str">
            <v>Operationnel</v>
          </cell>
        </row>
        <row r="2236">
          <cell r="B2236" t="str">
            <v>LIT_059</v>
          </cell>
          <cell r="M2236" t="str">
            <v>Operationnel</v>
          </cell>
        </row>
        <row r="2237">
          <cell r="B2237" t="str">
            <v>LIT_253</v>
          </cell>
          <cell r="M2237" t="str">
            <v>Operationnel</v>
          </cell>
        </row>
        <row r="2238">
          <cell r="B2238" t="str">
            <v>LIT_443</v>
          </cell>
          <cell r="M2238" t="str">
            <v>Operationnel</v>
          </cell>
        </row>
        <row r="2239">
          <cell r="B2239" t="str">
            <v>LIT_003</v>
          </cell>
          <cell r="M2239" t="str">
            <v>Operationnel</v>
          </cell>
        </row>
        <row r="2240">
          <cell r="B2240" t="str">
            <v>LIT_263</v>
          </cell>
          <cell r="M2240" t="str">
            <v>Operationnel</v>
          </cell>
        </row>
        <row r="2241">
          <cell r="B2241" t="str">
            <v>OST_238</v>
          </cell>
          <cell r="M2241" t="str">
            <v>Operationnel</v>
          </cell>
        </row>
        <row r="2242">
          <cell r="B2242" t="str">
            <v>LIT_016</v>
          </cell>
          <cell r="M2242" t="str">
            <v>Operationnel</v>
          </cell>
        </row>
        <row r="2243">
          <cell r="B2243" t="str">
            <v>LIT_015</v>
          </cell>
          <cell r="M2243" t="str">
            <v>Operationnel</v>
          </cell>
        </row>
        <row r="2244">
          <cell r="B2244" t="str">
            <v>CTR_021</v>
          </cell>
          <cell r="M2244" t="str">
            <v>Operationnel</v>
          </cell>
        </row>
        <row r="2245">
          <cell r="B2245" t="str">
            <v>SUO_007</v>
          </cell>
          <cell r="M2245" t="str">
            <v>Operationnel</v>
          </cell>
        </row>
        <row r="2246">
          <cell r="B2246" t="str">
            <v>SUO_032</v>
          </cell>
          <cell r="M2246" t="str">
            <v>Insecurity</v>
          </cell>
        </row>
        <row r="2247">
          <cell r="B2247" t="str">
            <v>CTR_036</v>
          </cell>
          <cell r="M2247" t="str">
            <v>Operationnel</v>
          </cell>
        </row>
        <row r="2248">
          <cell r="B2248" t="str">
            <v>SUO_034</v>
          </cell>
          <cell r="M2248" t="str">
            <v>Insecurity</v>
          </cell>
        </row>
        <row r="2249">
          <cell r="B2249" t="str">
            <v>LIT_049</v>
          </cell>
          <cell r="M2249" t="str">
            <v>Operationnel</v>
          </cell>
        </row>
        <row r="2250">
          <cell r="B2250" t="str">
            <v>CTR_047</v>
          </cell>
          <cell r="M2250" t="str">
            <v>Operationnel</v>
          </cell>
        </row>
        <row r="2251">
          <cell r="B2251" t="str">
            <v>CTR_539</v>
          </cell>
          <cell r="M2251" t="str">
            <v>Operationnel</v>
          </cell>
        </row>
        <row r="2252">
          <cell r="B2252" t="str">
            <v>CTR_062</v>
          </cell>
          <cell r="M2252" t="str">
            <v>Operationnel</v>
          </cell>
        </row>
        <row r="2253">
          <cell r="B2253" t="str">
            <v>NRO_008</v>
          </cell>
          <cell r="M2253" t="str">
            <v>Operationnel</v>
          </cell>
        </row>
        <row r="2254">
          <cell r="B2254" t="str">
            <v>LIT_076</v>
          </cell>
          <cell r="M2254" t="str">
            <v>Operationnel</v>
          </cell>
        </row>
        <row r="2255">
          <cell r="B2255" t="str">
            <v>SUO_011</v>
          </cell>
          <cell r="M2255" t="str">
            <v>Operationnel</v>
          </cell>
        </row>
        <row r="2256">
          <cell r="B2256" t="str">
            <v>CTR_071</v>
          </cell>
          <cell r="M2256" t="str">
            <v>Operationnel</v>
          </cell>
        </row>
        <row r="2257">
          <cell r="B2257" t="str">
            <v>CTR_570</v>
          </cell>
          <cell r="M2257" t="str">
            <v>Operationnel</v>
          </cell>
        </row>
        <row r="2258">
          <cell r="B2258" t="str">
            <v>SUO_012</v>
          </cell>
          <cell r="M2258" t="str">
            <v>Operationnel</v>
          </cell>
        </row>
        <row r="2259">
          <cell r="B2259" t="str">
            <v>LIT_089</v>
          </cell>
          <cell r="M2259" t="str">
            <v>Operationnel</v>
          </cell>
        </row>
        <row r="2260">
          <cell r="B2260" t="str">
            <v>LIT_096</v>
          </cell>
          <cell r="M2260" t="str">
            <v>Operationnel</v>
          </cell>
        </row>
        <row r="2261">
          <cell r="B2261" t="str">
            <v>CTR_006</v>
          </cell>
          <cell r="M2261" t="str">
            <v>Operationnel</v>
          </cell>
        </row>
        <row r="2262">
          <cell r="B2262" t="str">
            <v>CTR_012</v>
          </cell>
          <cell r="M2262" t="str">
            <v>Operationnel</v>
          </cell>
        </row>
        <row r="2263">
          <cell r="B2263" t="str">
            <v>LIT_018</v>
          </cell>
          <cell r="M2263" t="str">
            <v>Operationnel</v>
          </cell>
        </row>
        <row r="2264">
          <cell r="B2264" t="str">
            <v>LIT_099</v>
          </cell>
          <cell r="M2264" t="str">
            <v>Operationnel</v>
          </cell>
        </row>
        <row r="2265">
          <cell r="B2265" t="str">
            <v>LIT_112</v>
          </cell>
          <cell r="M2265" t="str">
            <v>Operationnel</v>
          </cell>
        </row>
        <row r="2266">
          <cell r="B2266" t="str">
            <v>CTR_132</v>
          </cell>
          <cell r="M2266" t="str">
            <v>Operationnel</v>
          </cell>
        </row>
        <row r="2267">
          <cell r="B2267" t="str">
            <v>LIT_005</v>
          </cell>
          <cell r="M2267" t="str">
            <v>Operationnel</v>
          </cell>
        </row>
        <row r="2268">
          <cell r="B2268" t="str">
            <v>LIT_079</v>
          </cell>
          <cell r="M2268" t="str">
            <v>Operationnel</v>
          </cell>
        </row>
        <row r="2269">
          <cell r="B2269" t="str">
            <v>LIT_126</v>
          </cell>
          <cell r="M2269" t="str">
            <v>Operationnel</v>
          </cell>
        </row>
        <row r="2270">
          <cell r="B2270" t="str">
            <v>OST_002</v>
          </cell>
          <cell r="M2270" t="str">
            <v>Operationnel</v>
          </cell>
        </row>
        <row r="2271">
          <cell r="B2271" t="str">
            <v>LIT_046</v>
          </cell>
          <cell r="M2271" t="str">
            <v>Operationnel</v>
          </cell>
        </row>
        <row r="2272">
          <cell r="B2272" t="str">
            <v>CTR_105</v>
          </cell>
          <cell r="M2272" t="str">
            <v>Operationnel</v>
          </cell>
        </row>
        <row r="2273">
          <cell r="B2273" t="str">
            <v>SUO_040</v>
          </cell>
          <cell r="M2273" t="str">
            <v>Insecurity</v>
          </cell>
        </row>
        <row r="2274">
          <cell r="B2274" t="str">
            <v>SUO_043</v>
          </cell>
          <cell r="M2274" t="str">
            <v>Insecurity</v>
          </cell>
        </row>
        <row r="2275">
          <cell r="B2275" t="str">
            <v>SUO_047</v>
          </cell>
          <cell r="M2275" t="str">
            <v>Insecurity</v>
          </cell>
        </row>
        <row r="2276">
          <cell r="B2276" t="str">
            <v>SUO_046</v>
          </cell>
          <cell r="M2276" t="str">
            <v>Insecurity</v>
          </cell>
        </row>
        <row r="2277">
          <cell r="B2277" t="str">
            <v>LIT_053</v>
          </cell>
          <cell r="M2277" t="str">
            <v>Operationnel</v>
          </cell>
        </row>
        <row r="2278">
          <cell r="B2278" t="str">
            <v>SUO_049</v>
          </cell>
          <cell r="M2278" t="str">
            <v>EXCLU</v>
          </cell>
        </row>
        <row r="2279">
          <cell r="B2279" t="str">
            <v>LIT_090</v>
          </cell>
          <cell r="M2279" t="str">
            <v>Operationnel</v>
          </cell>
        </row>
        <row r="2280">
          <cell r="B2280" t="str">
            <v>OST_028</v>
          </cell>
          <cell r="M2280" t="str">
            <v>Operationnel</v>
          </cell>
        </row>
        <row r="2281">
          <cell r="B2281" t="str">
            <v>SUO_023</v>
          </cell>
          <cell r="M2281" t="str">
            <v>Operationnel</v>
          </cell>
        </row>
        <row r="2282">
          <cell r="B2282" t="str">
            <v>LIT_700</v>
          </cell>
          <cell r="M2282" t="str">
            <v>Operationnel</v>
          </cell>
        </row>
        <row r="2283">
          <cell r="B2283" t="str">
            <v>LIT_222</v>
          </cell>
          <cell r="M2283" t="str">
            <v>Operationnel</v>
          </cell>
        </row>
        <row r="2284">
          <cell r="B2284" t="str">
            <v>CTR_215</v>
          </cell>
          <cell r="M2284" t="str">
            <v>Operationnel</v>
          </cell>
        </row>
        <row r="2285">
          <cell r="B2285" t="str">
            <v>SUD_002</v>
          </cell>
          <cell r="M2285" t="str">
            <v>Operationnel</v>
          </cell>
        </row>
        <row r="2286">
          <cell r="B2286" t="str">
            <v>SUO_002</v>
          </cell>
          <cell r="M2286" t="str">
            <v>Operationnel</v>
          </cell>
        </row>
        <row r="2287">
          <cell r="B2287" t="str">
            <v>OST_074</v>
          </cell>
          <cell r="M2287" t="str">
            <v>Operationnel</v>
          </cell>
        </row>
        <row r="2288">
          <cell r="B2288" t="str">
            <v>SUD_217</v>
          </cell>
          <cell r="M2288" t="str">
            <v>Operationnel</v>
          </cell>
        </row>
        <row r="2289">
          <cell r="B2289" t="str">
            <v>SUO_038</v>
          </cell>
          <cell r="M2289" t="str">
            <v>Operationnel</v>
          </cell>
        </row>
        <row r="2290">
          <cell r="B2290" t="str">
            <v>OST_045</v>
          </cell>
          <cell r="M2290" t="str">
            <v>Operationnel</v>
          </cell>
        </row>
        <row r="2291">
          <cell r="B2291" t="str">
            <v>CTR_078</v>
          </cell>
          <cell r="M2291" t="str">
            <v>Operationnel</v>
          </cell>
        </row>
        <row r="2292">
          <cell r="B2292" t="str">
            <v>CTR_207</v>
          </cell>
          <cell r="M2292" t="str">
            <v>Operationnel</v>
          </cell>
        </row>
        <row r="2293">
          <cell r="B2293" t="str">
            <v>CTR_213</v>
          </cell>
          <cell r="M2293" t="str">
            <v>Operationnel</v>
          </cell>
        </row>
        <row r="2294">
          <cell r="B2294" t="str">
            <v>LIT_244</v>
          </cell>
          <cell r="M2294" t="str">
            <v>Operationnel</v>
          </cell>
        </row>
        <row r="2295">
          <cell r="B2295" t="str">
            <v>LIT_246</v>
          </cell>
          <cell r="M2295" t="str">
            <v>Operationnel</v>
          </cell>
        </row>
        <row r="2296">
          <cell r="B2296" t="str">
            <v>OST_065</v>
          </cell>
          <cell r="M2296" t="str">
            <v>Operationnel</v>
          </cell>
        </row>
        <row r="2297">
          <cell r="B2297" t="str">
            <v>CTR_248</v>
          </cell>
          <cell r="M2297" t="str">
            <v>Operationnel</v>
          </cell>
        </row>
        <row r="2298">
          <cell r="B2298" t="str">
            <v>LIT_242</v>
          </cell>
          <cell r="M2298" t="str">
            <v>Operationnel</v>
          </cell>
        </row>
        <row r="2299">
          <cell r="B2299" t="str">
            <v>LIT_243</v>
          </cell>
          <cell r="M2299" t="str">
            <v>Operationnel</v>
          </cell>
        </row>
        <row r="2300">
          <cell r="B2300" t="str">
            <v>OST_066</v>
          </cell>
          <cell r="M2300" t="str">
            <v>Operationnel</v>
          </cell>
        </row>
        <row r="2301">
          <cell r="B2301" t="str">
            <v>LIT_268</v>
          </cell>
          <cell r="M2301" t="str">
            <v>Operationnel</v>
          </cell>
        </row>
        <row r="2302">
          <cell r="B2302" t="str">
            <v>LIT_297</v>
          </cell>
          <cell r="M2302" t="str">
            <v>Operationnel</v>
          </cell>
        </row>
        <row r="2303">
          <cell r="B2303" t="str">
            <v>SUO_087</v>
          </cell>
          <cell r="M2303" t="str">
            <v>Insecurity</v>
          </cell>
        </row>
        <row r="2304">
          <cell r="B2304" t="str">
            <v>LIT_294</v>
          </cell>
          <cell r="M2304" t="str">
            <v>Operationnel</v>
          </cell>
        </row>
        <row r="2305">
          <cell r="B2305" t="str">
            <v>LIT_303</v>
          </cell>
          <cell r="M2305" t="str">
            <v>Operationnel</v>
          </cell>
        </row>
        <row r="2306">
          <cell r="B2306" t="str">
            <v>LIT_300</v>
          </cell>
          <cell r="M2306" t="str">
            <v>Operationnel</v>
          </cell>
        </row>
        <row r="2307">
          <cell r="B2307" t="str">
            <v>LIT_000</v>
          </cell>
          <cell r="M2307" t="str">
            <v>Operationnel</v>
          </cell>
        </row>
        <row r="2308">
          <cell r="B2308" t="str">
            <v>LIT_323</v>
          </cell>
          <cell r="M2308" t="str">
            <v>Operationnel</v>
          </cell>
        </row>
        <row r="2309">
          <cell r="B2309" t="str">
            <v>LIT_299</v>
          </cell>
          <cell r="M2309" t="str">
            <v>Operationnel</v>
          </cell>
        </row>
        <row r="2310">
          <cell r="B2310" t="str">
            <v>LIT_321</v>
          </cell>
          <cell r="M2310" t="str">
            <v>Operationnel</v>
          </cell>
        </row>
        <row r="2311">
          <cell r="B2311" t="str">
            <v>CTR_263</v>
          </cell>
          <cell r="M2311" t="str">
            <v>Operationnel</v>
          </cell>
        </row>
        <row r="2312">
          <cell r="B2312" t="str">
            <v>SUD_240</v>
          </cell>
          <cell r="M2312" t="str">
            <v>Operationnel</v>
          </cell>
        </row>
        <row r="2313">
          <cell r="B2313" t="str">
            <v>CTR_326</v>
          </cell>
          <cell r="M2313" t="str">
            <v>Operationnel</v>
          </cell>
        </row>
        <row r="2314">
          <cell r="B2314" t="str">
            <v>SUO_098</v>
          </cell>
          <cell r="M2314" t="str">
            <v>Insecurity</v>
          </cell>
        </row>
        <row r="2315">
          <cell r="B2315" t="str">
            <v>SUO_026</v>
          </cell>
          <cell r="M2315" t="str">
            <v>Insecurity</v>
          </cell>
        </row>
        <row r="2316">
          <cell r="B2316" t="str">
            <v>SUO_095</v>
          </cell>
          <cell r="M2316" t="str">
            <v>Insecurity</v>
          </cell>
        </row>
        <row r="2317">
          <cell r="B2317" t="str">
            <v>SUO_099</v>
          </cell>
          <cell r="M2317" t="str">
            <v>Insecurity</v>
          </cell>
        </row>
        <row r="2318">
          <cell r="B2318" t="str">
            <v>LIT_288</v>
          </cell>
          <cell r="M2318" t="str">
            <v>Operationnel</v>
          </cell>
        </row>
        <row r="2319">
          <cell r="B2319" t="str">
            <v>CTR_351</v>
          </cell>
          <cell r="M2319" t="str">
            <v>Operationnel</v>
          </cell>
        </row>
        <row r="2320">
          <cell r="B2320" t="str">
            <v>SUO_128</v>
          </cell>
          <cell r="M2320" t="str">
            <v>Insecurity</v>
          </cell>
        </row>
        <row r="2321">
          <cell r="B2321" t="str">
            <v>CTR_340</v>
          </cell>
          <cell r="M2321" t="str">
            <v>Operationnel</v>
          </cell>
        </row>
        <row r="2322">
          <cell r="B2322" t="str">
            <v>NRO_022</v>
          </cell>
          <cell r="M2322" t="str">
            <v>Insecurity</v>
          </cell>
        </row>
        <row r="2323">
          <cell r="B2323" t="str">
            <v>OST_105</v>
          </cell>
          <cell r="M2323" t="str">
            <v>Operationnel</v>
          </cell>
        </row>
        <row r="2324">
          <cell r="B2324" t="str">
            <v>SUO_050</v>
          </cell>
          <cell r="M2324" t="str">
            <v>Operationnel</v>
          </cell>
        </row>
        <row r="2325">
          <cell r="B2325" t="str">
            <v>SUO_132</v>
          </cell>
          <cell r="M2325" t="str">
            <v>Insecurity</v>
          </cell>
        </row>
        <row r="2326">
          <cell r="B2326" t="str">
            <v>OST_109</v>
          </cell>
          <cell r="M2326" t="str">
            <v>Operationnel</v>
          </cell>
        </row>
        <row r="2327">
          <cell r="B2327" t="str">
            <v>OST_106</v>
          </cell>
          <cell r="M2327" t="str">
            <v>Operationnel</v>
          </cell>
        </row>
        <row r="2328">
          <cell r="B2328" t="str">
            <v>SUO_080</v>
          </cell>
          <cell r="M2328" t="str">
            <v>Operationnel</v>
          </cell>
        </row>
        <row r="2329">
          <cell r="B2329" t="str">
            <v>CTR_392</v>
          </cell>
          <cell r="M2329" t="str">
            <v>Operationnel</v>
          </cell>
        </row>
        <row r="2330">
          <cell r="B2330" t="str">
            <v>SUO_078</v>
          </cell>
          <cell r="M2330" t="str">
            <v>Operationnel</v>
          </cell>
        </row>
        <row r="2331">
          <cell r="B2331" t="str">
            <v>SUO_025</v>
          </cell>
          <cell r="M2331" t="str">
            <v>Insecurity</v>
          </cell>
        </row>
        <row r="2332">
          <cell r="B2332" t="str">
            <v>NRO_045</v>
          </cell>
          <cell r="M2332" t="str">
            <v>Insecurity</v>
          </cell>
        </row>
        <row r="2333">
          <cell r="B2333" t="str">
            <v>LIT_254</v>
          </cell>
          <cell r="M2333" t="str">
            <v>Operationnel</v>
          </cell>
        </row>
        <row r="2334">
          <cell r="B2334" t="str">
            <v>SUO_065</v>
          </cell>
          <cell r="M2334" t="str">
            <v>Operationnel</v>
          </cell>
        </row>
        <row r="2335">
          <cell r="B2335" t="str">
            <v>NRO_071</v>
          </cell>
          <cell r="M2335" t="str">
            <v>Insecurity</v>
          </cell>
        </row>
        <row r="2336">
          <cell r="B2336" t="str">
            <v>CTR_382</v>
          </cell>
          <cell r="M2336" t="str">
            <v>Operationnel</v>
          </cell>
        </row>
        <row r="2337">
          <cell r="B2337" t="str">
            <v>CTR_373</v>
          </cell>
          <cell r="M2337" t="str">
            <v>Operationnel</v>
          </cell>
        </row>
        <row r="2338">
          <cell r="B2338" t="str">
            <v>NRO_086</v>
          </cell>
          <cell r="M2338" t="str">
            <v>Insecurity</v>
          </cell>
        </row>
        <row r="2339">
          <cell r="B2339" t="str">
            <v>SUO_089</v>
          </cell>
          <cell r="M2339" t="str">
            <v>Operationnel</v>
          </cell>
        </row>
        <row r="2340">
          <cell r="B2340" t="str">
            <v>OST_128</v>
          </cell>
          <cell r="M2340" t="str">
            <v>Operationnel</v>
          </cell>
        </row>
        <row r="2341">
          <cell r="B2341" t="str">
            <v>LIT_404</v>
          </cell>
          <cell r="M2341" t="str">
            <v>Operationnel</v>
          </cell>
        </row>
        <row r="2342">
          <cell r="B2342" t="str">
            <v>SUO_153</v>
          </cell>
          <cell r="M2342" t="str">
            <v>Insecurity</v>
          </cell>
        </row>
        <row r="2343">
          <cell r="B2343" t="str">
            <v>LIT_400</v>
          </cell>
          <cell r="M2343" t="str">
            <v>Operationnel</v>
          </cell>
        </row>
        <row r="2344">
          <cell r="B2344" t="str">
            <v>SUO_086</v>
          </cell>
          <cell r="M2344" t="str">
            <v>Operationnel</v>
          </cell>
        </row>
        <row r="2345">
          <cell r="B2345" t="str">
            <v>SUD_263</v>
          </cell>
          <cell r="M2345" t="str">
            <v>Operationnel</v>
          </cell>
        </row>
        <row r="2346">
          <cell r="B2346" t="str">
            <v>SUD_258</v>
          </cell>
          <cell r="M2346" t="str">
            <v>Operationnel</v>
          </cell>
        </row>
        <row r="2347">
          <cell r="B2347" t="str">
            <v>CTR_431</v>
          </cell>
          <cell r="M2347" t="str">
            <v>Operationnel</v>
          </cell>
        </row>
        <row r="2348">
          <cell r="B2348" t="str">
            <v>LIT_413</v>
          </cell>
          <cell r="M2348" t="str">
            <v>Operationnel</v>
          </cell>
        </row>
        <row r="2349">
          <cell r="B2349" t="str">
            <v>CTR_121</v>
          </cell>
          <cell r="M2349" t="str">
            <v>Operationnel</v>
          </cell>
        </row>
        <row r="2350">
          <cell r="B2350" t="str">
            <v>NRO_096</v>
          </cell>
          <cell r="M2350" t="str">
            <v>Insecurity</v>
          </cell>
        </row>
        <row r="2351">
          <cell r="B2351" t="str">
            <v>CTR_164</v>
          </cell>
          <cell r="M2351" t="str">
            <v>Operationnel</v>
          </cell>
        </row>
        <row r="2352">
          <cell r="B2352" t="str">
            <v>SUD_042</v>
          </cell>
          <cell r="M2352" t="str">
            <v>Operationnel</v>
          </cell>
        </row>
        <row r="2353">
          <cell r="B2353" t="str">
            <v>LIT_234</v>
          </cell>
          <cell r="M2353" t="str">
            <v>Operationnel</v>
          </cell>
        </row>
        <row r="2354">
          <cell r="B2354" t="str">
            <v>OST_134</v>
          </cell>
          <cell r="M2354" t="str">
            <v>Operationnel</v>
          </cell>
        </row>
        <row r="2355">
          <cell r="B2355" t="str">
            <v>EXN_232</v>
          </cell>
          <cell r="M2355" t="str">
            <v>Insecurity</v>
          </cell>
        </row>
        <row r="2356">
          <cell r="B2356" t="str">
            <v>CTR_458</v>
          </cell>
          <cell r="M2356" t="str">
            <v>Operationnel</v>
          </cell>
        </row>
        <row r="2357">
          <cell r="B2357" t="str">
            <v>LIT_171</v>
          </cell>
          <cell r="M2357" t="str">
            <v>Operationnel</v>
          </cell>
        </row>
        <row r="2358">
          <cell r="B2358" t="str">
            <v>CTR_465</v>
          </cell>
          <cell r="M2358" t="str">
            <v>Operationnel</v>
          </cell>
        </row>
        <row r="2359">
          <cell r="B2359" t="str">
            <v>CTR_468</v>
          </cell>
          <cell r="M2359" t="str">
            <v>Operationnel</v>
          </cell>
        </row>
        <row r="2360">
          <cell r="B2360" t="str">
            <v>LIT_410</v>
          </cell>
          <cell r="M2360" t="str">
            <v>Operationnel</v>
          </cell>
        </row>
        <row r="2361">
          <cell r="B2361" t="str">
            <v>SUO_134</v>
          </cell>
          <cell r="M2361" t="str">
            <v>Operationnel</v>
          </cell>
        </row>
        <row r="2362">
          <cell r="B2362" t="str">
            <v>LIT_437</v>
          </cell>
          <cell r="M2362" t="str">
            <v>Operationnel</v>
          </cell>
        </row>
        <row r="2363">
          <cell r="B2363" t="str">
            <v>LIT_446</v>
          </cell>
          <cell r="M2363" t="str">
            <v>Operationnel</v>
          </cell>
        </row>
        <row r="2364">
          <cell r="B2364" t="str">
            <v>SUO_151</v>
          </cell>
          <cell r="M2364" t="str">
            <v>Operationnel</v>
          </cell>
        </row>
        <row r="2365">
          <cell r="B2365" t="str">
            <v>LIT_488</v>
          </cell>
          <cell r="M2365" t="str">
            <v>Operationnel</v>
          </cell>
        </row>
        <row r="2366">
          <cell r="B2366" t="str">
            <v>LIT_240</v>
          </cell>
          <cell r="M2366" t="str">
            <v>Operationnel</v>
          </cell>
        </row>
        <row r="2367">
          <cell r="B2367" t="str">
            <v>LIT_439</v>
          </cell>
          <cell r="M2367" t="str">
            <v>Operationnel</v>
          </cell>
        </row>
        <row r="2368">
          <cell r="B2368" t="str">
            <v>CTR_493</v>
          </cell>
          <cell r="M2368" t="str">
            <v>Operationnel</v>
          </cell>
        </row>
        <row r="2369">
          <cell r="B2369" t="str">
            <v>LIT_504</v>
          </cell>
          <cell r="M2369" t="str">
            <v>Operationnel</v>
          </cell>
        </row>
        <row r="2370">
          <cell r="B2370" t="str">
            <v>OST_178</v>
          </cell>
          <cell r="M2370" t="str">
            <v>Operationnel</v>
          </cell>
        </row>
        <row r="2371">
          <cell r="B2371" t="str">
            <v>LIT_454</v>
          </cell>
          <cell r="M2371" t="str">
            <v>Operationnel</v>
          </cell>
        </row>
        <row r="2372">
          <cell r="B2372" t="str">
            <v>LIT_535</v>
          </cell>
          <cell r="M2372" t="str">
            <v>Operationnel</v>
          </cell>
        </row>
        <row r="2373">
          <cell r="B2373" t="str">
            <v>CTR_575</v>
          </cell>
          <cell r="M2373" t="str">
            <v>Operationnel</v>
          </cell>
        </row>
        <row r="2374">
          <cell r="B2374" t="str">
            <v>CTR_591</v>
          </cell>
          <cell r="M2374" t="str">
            <v>Operationnel</v>
          </cell>
        </row>
        <row r="2375">
          <cell r="B2375" t="str">
            <v>LIT_597</v>
          </cell>
          <cell r="M2375" t="str">
            <v>Operationnel</v>
          </cell>
        </row>
        <row r="2376">
          <cell r="B2376" t="str">
            <v>SUD_071</v>
          </cell>
          <cell r="M2376" t="str">
            <v>Operationnel</v>
          </cell>
        </row>
        <row r="2377">
          <cell r="B2377" t="str">
            <v>SUO_166</v>
          </cell>
          <cell r="M2377" t="str">
            <v>Operationnel</v>
          </cell>
        </row>
        <row r="2378">
          <cell r="B2378" t="str">
            <v>OST_274</v>
          </cell>
          <cell r="M2378" t="str">
            <v>Operationnel</v>
          </cell>
        </row>
        <row r="2379">
          <cell r="B2379" t="str">
            <v>LIT_749</v>
          </cell>
          <cell r="M2379" t="str">
            <v>Operationnel</v>
          </cell>
        </row>
        <row r="2380">
          <cell r="B2380" t="str">
            <v>CTR_861</v>
          </cell>
          <cell r="M2380" t="str">
            <v>Operationnel</v>
          </cell>
        </row>
        <row r="2381">
          <cell r="B2381" t="str">
            <v>SUO_227</v>
          </cell>
          <cell r="M2381" t="str">
            <v>Operationnel</v>
          </cell>
        </row>
        <row r="2382">
          <cell r="B2382" t="str">
            <v>SUO_208</v>
          </cell>
          <cell r="M2382" t="str">
            <v>Operationnel</v>
          </cell>
        </row>
        <row r="2383">
          <cell r="B2383" t="str">
            <v>SUO_192</v>
          </cell>
          <cell r="M2383" t="str">
            <v>Operationnel</v>
          </cell>
        </row>
        <row r="2384">
          <cell r="B2384" t="str">
            <v>SUO_193</v>
          </cell>
          <cell r="M2384" t="str">
            <v>Operationnel</v>
          </cell>
        </row>
        <row r="2385">
          <cell r="B2385" t="str">
            <v>CTR_745</v>
          </cell>
          <cell r="M2385" t="str">
            <v>Operationnel</v>
          </cell>
        </row>
        <row r="2386">
          <cell r="B2386" t="str">
            <v>NRO_120</v>
          </cell>
          <cell r="M2386" t="str">
            <v>Operationnel</v>
          </cell>
        </row>
        <row r="2387">
          <cell r="B2387" t="str">
            <v>CTR_635</v>
          </cell>
          <cell r="M2387" t="str">
            <v>Operationnel</v>
          </cell>
        </row>
        <row r="2388">
          <cell r="B2388" t="str">
            <v>CTR_643</v>
          </cell>
          <cell r="M2388" t="str">
            <v>Operationnel</v>
          </cell>
        </row>
        <row r="2389">
          <cell r="B2389" t="str">
            <v>CTR_648</v>
          </cell>
          <cell r="M2389" t="str">
            <v>Operationnel</v>
          </cell>
        </row>
        <row r="2390">
          <cell r="B2390" t="str">
            <v>CTR_650</v>
          </cell>
          <cell r="M2390" t="str">
            <v>Operationnel</v>
          </cell>
        </row>
        <row r="2391">
          <cell r="B2391" t="str">
            <v>CTR_665</v>
          </cell>
          <cell r="M2391" t="str">
            <v>Operationnel</v>
          </cell>
        </row>
        <row r="2392">
          <cell r="B2392" t="str">
            <v>CTR_730</v>
          </cell>
          <cell r="M2392" t="str">
            <v>Operationnel</v>
          </cell>
        </row>
        <row r="2393">
          <cell r="B2393" t="str">
            <v>LIT_669</v>
          </cell>
          <cell r="M2393" t="str">
            <v>Operationnel</v>
          </cell>
        </row>
        <row r="2394">
          <cell r="B2394" t="str">
            <v>LIT_017</v>
          </cell>
          <cell r="M2394" t="str">
            <v>Operationnel</v>
          </cell>
        </row>
        <row r="2395">
          <cell r="B2395" t="str">
            <v>LIT_009</v>
          </cell>
          <cell r="M2395" t="str">
            <v>Operationnel</v>
          </cell>
        </row>
        <row r="2396">
          <cell r="B2396" t="str">
            <v>LIT_060</v>
          </cell>
          <cell r="M2396" t="str">
            <v>Operationnel</v>
          </cell>
        </row>
        <row r="2397">
          <cell r="B2397" t="str">
            <v>LIT_384</v>
          </cell>
          <cell r="M2397" t="str">
            <v>Operationnel</v>
          </cell>
        </row>
        <row r="2398">
          <cell r="B2398" t="str">
            <v>LIT_395</v>
          </cell>
          <cell r="M2398" t="str">
            <v>Operationnel</v>
          </cell>
        </row>
        <row r="2399">
          <cell r="B2399" t="str">
            <v>LIT_412</v>
          </cell>
          <cell r="M2399" t="str">
            <v>Operationnel</v>
          </cell>
        </row>
        <row r="2400">
          <cell r="B2400" t="str">
            <v>CTR_272</v>
          </cell>
          <cell r="M2400" t="str">
            <v>Operationnel</v>
          </cell>
        </row>
        <row r="2401">
          <cell r="B2401" t="str">
            <v>CTR_337</v>
          </cell>
          <cell r="M2401" t="str">
            <v>Operationnel</v>
          </cell>
        </row>
        <row r="2402">
          <cell r="B2402" t="str">
            <v>CTR_381</v>
          </cell>
          <cell r="M2402" t="str">
            <v>Operationnel</v>
          </cell>
        </row>
        <row r="2403">
          <cell r="B2403" t="str">
            <v>CTR_387</v>
          </cell>
          <cell r="M2403" t="str">
            <v>Operationnel</v>
          </cell>
        </row>
        <row r="2404">
          <cell r="B2404" t="str">
            <v>CTR_518</v>
          </cell>
          <cell r="M2404" t="str">
            <v>Operationnel</v>
          </cell>
        </row>
        <row r="2405">
          <cell r="B2405" t="str">
            <v>CTR_007</v>
          </cell>
          <cell r="M2405" t="str">
            <v>Operationnel</v>
          </cell>
        </row>
        <row r="2406">
          <cell r="B2406" t="str">
            <v>CTR_009</v>
          </cell>
          <cell r="M2406" t="str">
            <v>Operationnel</v>
          </cell>
        </row>
        <row r="2407">
          <cell r="B2407" t="str">
            <v>CTR_056</v>
          </cell>
          <cell r="M2407" t="str">
            <v>Operationnel</v>
          </cell>
        </row>
        <row r="2408">
          <cell r="B2408" t="str">
            <v>CTR_084</v>
          </cell>
          <cell r="M2408" t="str">
            <v>Operationnel</v>
          </cell>
        </row>
        <row r="2409">
          <cell r="B2409" t="str">
            <v>CTR_155</v>
          </cell>
          <cell r="M2409" t="str">
            <v>Operationnel</v>
          </cell>
        </row>
        <row r="2410">
          <cell r="B2410" t="str">
            <v>CTR_195</v>
          </cell>
          <cell r="M2410" t="str">
            <v>Operationnel</v>
          </cell>
        </row>
        <row r="2411">
          <cell r="B2411" t="str">
            <v>CTR_238</v>
          </cell>
          <cell r="M2411" t="str">
            <v>Operationnel</v>
          </cell>
        </row>
        <row r="2412">
          <cell r="B2412" t="str">
            <v>CTR_244</v>
          </cell>
          <cell r="M2412" t="str">
            <v>Operationnel</v>
          </cell>
        </row>
        <row r="2413">
          <cell r="B2413" t="str">
            <v>CTR_261</v>
          </cell>
          <cell r="M2413" t="str">
            <v>Operationnel</v>
          </cell>
        </row>
        <row r="2414">
          <cell r="B2414" t="str">
            <v>CTR_320</v>
          </cell>
          <cell r="M2414" t="str">
            <v>Operationnel</v>
          </cell>
        </row>
        <row r="2415">
          <cell r="B2415" t="str">
            <v>CTR_331</v>
          </cell>
          <cell r="M2415" t="str">
            <v>Operationnel</v>
          </cell>
        </row>
        <row r="2416">
          <cell r="B2416" t="str">
            <v>CTR_377</v>
          </cell>
          <cell r="M2416" t="str">
            <v>Operationnel</v>
          </cell>
        </row>
        <row r="2417">
          <cell r="B2417" t="str">
            <v>CTR_467</v>
          </cell>
          <cell r="M2417" t="str">
            <v>Operationnel</v>
          </cell>
        </row>
        <row r="2418">
          <cell r="B2418" t="str">
            <v>CTR_472</v>
          </cell>
          <cell r="M2418" t="str">
            <v>Operationnel</v>
          </cell>
        </row>
        <row r="2419">
          <cell r="B2419" t="str">
            <v>CTR_479</v>
          </cell>
          <cell r="M2419" t="str">
            <v>Operationnel</v>
          </cell>
        </row>
        <row r="2420">
          <cell r="B2420" t="str">
            <v>CTR_486</v>
          </cell>
          <cell r="M2420" t="str">
            <v>Operationnel</v>
          </cell>
        </row>
        <row r="2421">
          <cell r="B2421" t="str">
            <v>CTR_488</v>
          </cell>
          <cell r="M2421" t="str">
            <v>Operationnel</v>
          </cell>
        </row>
        <row r="2422">
          <cell r="B2422" t="str">
            <v>CTR_538</v>
          </cell>
          <cell r="M2422" t="str">
            <v>Operationnel</v>
          </cell>
        </row>
        <row r="2423">
          <cell r="B2423" t="str">
            <v>CTR_549</v>
          </cell>
          <cell r="M2423" t="str">
            <v>Operationnel</v>
          </cell>
        </row>
        <row r="2424">
          <cell r="B2424" t="str">
            <v>CTR_556</v>
          </cell>
          <cell r="M2424" t="str">
            <v>Operationnel</v>
          </cell>
        </row>
        <row r="2425">
          <cell r="B2425" t="str">
            <v>CTR_769</v>
          </cell>
          <cell r="M2425" t="str">
            <v>Operationnel</v>
          </cell>
        </row>
        <row r="2426">
          <cell r="B2426" t="str">
            <v>CTR_625</v>
          </cell>
          <cell r="M2426" t="str">
            <v>Operationnel</v>
          </cell>
        </row>
        <row r="2427">
          <cell r="B2427" t="str">
            <v>SUD_081</v>
          </cell>
          <cell r="M2427" t="str">
            <v>Operationnel</v>
          </cell>
        </row>
        <row r="2428">
          <cell r="B2428" t="str">
            <v>SUD_082</v>
          </cell>
          <cell r="M2428" t="str">
            <v>Operationnel</v>
          </cell>
        </row>
        <row r="2429">
          <cell r="B2429" t="str">
            <v>SUD_095</v>
          </cell>
          <cell r="M2429" t="str">
            <v>Operationnel</v>
          </cell>
        </row>
        <row r="2430">
          <cell r="B2430" t="str">
            <v>SUD_100</v>
          </cell>
          <cell r="M2430" t="str">
            <v>Operationnel</v>
          </cell>
        </row>
        <row r="2431">
          <cell r="B2431" t="str">
            <v>OST_267</v>
          </cell>
          <cell r="M2431" t="str">
            <v>Operationnel</v>
          </cell>
        </row>
        <row r="2432">
          <cell r="B2432" t="str">
            <v>SUO_187</v>
          </cell>
          <cell r="M2432" t="str">
            <v>Operationnel</v>
          </cell>
        </row>
        <row r="2433">
          <cell r="B2433" t="str">
            <v>CTR_936</v>
          </cell>
          <cell r="M2433" t="str">
            <v>Operationnel</v>
          </cell>
        </row>
        <row r="2434">
          <cell r="B2434" t="str">
            <v>CTR_984</v>
          </cell>
          <cell r="M2434" t="str">
            <v>Operationnel</v>
          </cell>
        </row>
        <row r="2435">
          <cell r="B2435" t="str">
            <v>OST_360</v>
          </cell>
          <cell r="M2435" t="str">
            <v>Operationnel</v>
          </cell>
        </row>
        <row r="2436">
          <cell r="B2436" t="str">
            <v>OST_362</v>
          </cell>
          <cell r="M2436" t="str">
            <v>Operationnel</v>
          </cell>
        </row>
        <row r="2437">
          <cell r="B2437" t="str">
            <v>LIT_878</v>
          </cell>
          <cell r="M2437" t="str">
            <v>Operationnel</v>
          </cell>
        </row>
        <row r="2438">
          <cell r="B2438" t="str">
            <v>OST_347</v>
          </cell>
          <cell r="M2438" t="str">
            <v>Operationnel</v>
          </cell>
        </row>
        <row r="2439">
          <cell r="B2439" t="str">
            <v>OST_364</v>
          </cell>
          <cell r="M2439" t="str">
            <v>Operationnel</v>
          </cell>
        </row>
        <row r="2440">
          <cell r="B2440" t="str">
            <v>LIT_665</v>
          </cell>
          <cell r="M2440" t="str">
            <v>Operationnel</v>
          </cell>
        </row>
        <row r="2441">
          <cell r="B2441" t="str">
            <v>CTR_737</v>
          </cell>
          <cell r="M2441" t="str">
            <v>Operationnel</v>
          </cell>
        </row>
        <row r="2442">
          <cell r="B2442" t="str">
            <v>LIT_734</v>
          </cell>
          <cell r="M2442" t="str">
            <v>EXCLU</v>
          </cell>
        </row>
        <row r="2443">
          <cell r="B2443" t="str">
            <v>SUO_028</v>
          </cell>
          <cell r="M2443" t="str">
            <v>Insecurity</v>
          </cell>
        </row>
        <row r="2444">
          <cell r="B2444" t="str">
            <v>LIT_833</v>
          </cell>
          <cell r="M2444" t="str">
            <v>Operationnel</v>
          </cell>
        </row>
        <row r="2445">
          <cell r="B2445" t="str">
            <v>LIT_857</v>
          </cell>
          <cell r="M2445" t="str">
            <v>Operationnel</v>
          </cell>
        </row>
        <row r="2446">
          <cell r="B2446" t="str">
            <v>CTR_077</v>
          </cell>
          <cell r="M2446" t="str">
            <v>EXCLU</v>
          </cell>
        </row>
        <row r="2447">
          <cell r="B2447" t="str">
            <v>LIT_612</v>
          </cell>
          <cell r="M2447" t="str">
            <v>EXCLU</v>
          </cell>
        </row>
        <row r="2448">
          <cell r="B2448" t="str">
            <v>CTR_023</v>
          </cell>
          <cell r="M2448" t="str">
            <v>Operationnel</v>
          </cell>
        </row>
        <row r="2449">
          <cell r="B2449" t="str">
            <v>LIT_094</v>
          </cell>
          <cell r="M2449" t="str">
            <v>Operationnel</v>
          </cell>
        </row>
        <row r="2450">
          <cell r="B2450" t="str">
            <v>LIT_555</v>
          </cell>
          <cell r="M2450" t="str">
            <v>Operationnel</v>
          </cell>
        </row>
        <row r="2451">
          <cell r="B2451" t="str">
            <v>LIT_523</v>
          </cell>
          <cell r="M2451" t="str">
            <v>Operationnel</v>
          </cell>
        </row>
        <row r="2452">
          <cell r="B2452" t="str">
            <v>CTR_853</v>
          </cell>
          <cell r="M2452" t="str">
            <v>Operationnel</v>
          </cell>
        </row>
        <row r="2453">
          <cell r="B2453" t="str">
            <v>LIT_281</v>
          </cell>
          <cell r="M2453" t="str">
            <v>Operationnel</v>
          </cell>
        </row>
        <row r="2454">
          <cell r="B2454" t="str">
            <v>CTR_015</v>
          </cell>
          <cell r="M2454" t="str">
            <v>Operationnel</v>
          </cell>
        </row>
        <row r="2455">
          <cell r="B2455" t="str">
            <v>CTR_008</v>
          </cell>
          <cell r="M2455" t="str">
            <v>Operationnel</v>
          </cell>
        </row>
        <row r="2456">
          <cell r="B2456" t="str">
            <v>OST_004</v>
          </cell>
          <cell r="M2456" t="str">
            <v>Operationnel</v>
          </cell>
        </row>
        <row r="2457">
          <cell r="B2457" t="str">
            <v>SUO_189</v>
          </cell>
          <cell r="M2457" t="str">
            <v>Operationnel</v>
          </cell>
        </row>
        <row r="2458">
          <cell r="B2458" t="str">
            <v>SUD_136</v>
          </cell>
          <cell r="M2458" t="str">
            <v>Operationnel</v>
          </cell>
        </row>
      </sheetData>
      <sheetData sheetId="1">
        <row r="1">
          <cell r="U1">
            <v>3039.2399747346085</v>
          </cell>
        </row>
        <row r="2">
          <cell r="B2" t="str">
            <v>CodeSite</v>
          </cell>
          <cell r="U2" t="str">
            <v>NUR RAN 27/04/2026</v>
          </cell>
        </row>
        <row r="3">
          <cell r="B3" t="str">
            <v>LIT_650</v>
          </cell>
          <cell r="U3">
            <v>0</v>
          </cell>
        </row>
        <row r="4">
          <cell r="B4" t="str">
            <v>LIT_547</v>
          </cell>
          <cell r="U4">
            <v>36.324418647787169</v>
          </cell>
        </row>
        <row r="5">
          <cell r="B5" t="str">
            <v>LIT_774</v>
          </cell>
          <cell r="U5">
            <v>0</v>
          </cell>
        </row>
        <row r="6">
          <cell r="B6" t="str">
            <v>LIT_740</v>
          </cell>
          <cell r="U6">
            <v>45.748313514994315</v>
          </cell>
        </row>
        <row r="7">
          <cell r="B7" t="str">
            <v>CTR_561</v>
          </cell>
          <cell r="U7">
            <v>0</v>
          </cell>
        </row>
        <row r="8">
          <cell r="B8" t="str">
            <v>LIT_340</v>
          </cell>
          <cell r="U8">
            <v>0</v>
          </cell>
        </row>
        <row r="9">
          <cell r="B9" t="str">
            <v>CTR_841</v>
          </cell>
          <cell r="U9">
            <v>13.868556899607057</v>
          </cell>
        </row>
        <row r="10">
          <cell r="B10" t="str">
            <v>CTR_236</v>
          </cell>
          <cell r="U10">
            <v>0</v>
          </cell>
        </row>
        <row r="11">
          <cell r="B11" t="str">
            <v>CTR_868</v>
          </cell>
          <cell r="U11">
            <v>57.190300999049718</v>
          </cell>
        </row>
        <row r="12">
          <cell r="B12" t="str">
            <v>LIT_736</v>
          </cell>
          <cell r="U12">
            <v>45.674422785525309</v>
          </cell>
        </row>
        <row r="13">
          <cell r="B13" t="str">
            <v>LIT_647</v>
          </cell>
          <cell r="U13">
            <v>44.204366455213986</v>
          </cell>
        </row>
        <row r="14">
          <cell r="B14" t="str">
            <v>OST_227</v>
          </cell>
          <cell r="U14">
            <v>0</v>
          </cell>
        </row>
        <row r="15">
          <cell r="B15" t="str">
            <v>CTR_590</v>
          </cell>
          <cell r="U15">
            <v>0</v>
          </cell>
        </row>
        <row r="16">
          <cell r="B16" t="str">
            <v>CTR_090</v>
          </cell>
          <cell r="U16">
            <v>0</v>
          </cell>
        </row>
        <row r="17">
          <cell r="B17" t="str">
            <v>SUO_054</v>
          </cell>
          <cell r="U17">
            <v>14.887492758958203</v>
          </cell>
        </row>
        <row r="18">
          <cell r="B18" t="str">
            <v>CTR_667</v>
          </cell>
          <cell r="U18">
            <v>36.982818398952162</v>
          </cell>
        </row>
        <row r="19">
          <cell r="B19" t="str">
            <v>CTR_258</v>
          </cell>
          <cell r="U19">
            <v>0</v>
          </cell>
        </row>
        <row r="20">
          <cell r="B20" t="str">
            <v>CTR_669</v>
          </cell>
          <cell r="U20">
            <v>0</v>
          </cell>
        </row>
        <row r="21">
          <cell r="B21" t="str">
            <v>LIT_162</v>
          </cell>
          <cell r="U21">
            <v>21.480621830706585</v>
          </cell>
        </row>
        <row r="22">
          <cell r="B22" t="str">
            <v>CTR_832</v>
          </cell>
          <cell r="U22">
            <v>0.79301892230469162</v>
          </cell>
        </row>
        <row r="23">
          <cell r="B23" t="str">
            <v>LIT_236</v>
          </cell>
          <cell r="U23">
            <v>19.523685697408634</v>
          </cell>
        </row>
        <row r="24">
          <cell r="B24" t="str">
            <v>CTR_940</v>
          </cell>
          <cell r="U24">
            <v>0</v>
          </cell>
        </row>
        <row r="25">
          <cell r="B25" t="str">
            <v>EXN_356</v>
          </cell>
          <cell r="U25">
            <v>5.3505234952187721E-4</v>
          </cell>
        </row>
        <row r="26">
          <cell r="B26" t="str">
            <v>EXN_250</v>
          </cell>
          <cell r="U26">
            <v>8.0257852428281603E-4</v>
          </cell>
        </row>
        <row r="27">
          <cell r="B27" t="str">
            <v>LIT_728</v>
          </cell>
          <cell r="U27">
            <v>0</v>
          </cell>
        </row>
        <row r="28">
          <cell r="B28" t="str">
            <v>CTR_718</v>
          </cell>
          <cell r="U28">
            <v>13.868556899607057</v>
          </cell>
        </row>
        <row r="29">
          <cell r="B29" t="str">
            <v>CTR_168</v>
          </cell>
          <cell r="U29">
            <v>0</v>
          </cell>
        </row>
        <row r="30">
          <cell r="B30" t="str">
            <v>CTR_622</v>
          </cell>
          <cell r="U30">
            <v>0</v>
          </cell>
        </row>
        <row r="31">
          <cell r="B31" t="str">
            <v>CTR_659</v>
          </cell>
          <cell r="U31">
            <v>0</v>
          </cell>
        </row>
        <row r="32">
          <cell r="B32" t="str">
            <v>LIT_613</v>
          </cell>
          <cell r="U32">
            <v>22.973542731420842</v>
          </cell>
        </row>
        <row r="33">
          <cell r="B33" t="str">
            <v>CTR_327</v>
          </cell>
          <cell r="U33">
            <v>0</v>
          </cell>
        </row>
        <row r="34">
          <cell r="B34" t="str">
            <v>LIT_761</v>
          </cell>
          <cell r="U34">
            <v>15.617054472609599</v>
          </cell>
        </row>
        <row r="35">
          <cell r="B35" t="str">
            <v>CTR_651</v>
          </cell>
          <cell r="U35">
            <v>0</v>
          </cell>
        </row>
        <row r="36">
          <cell r="B36" t="str">
            <v>CTR_739</v>
          </cell>
          <cell r="U36">
            <v>0.15596775988562669</v>
          </cell>
        </row>
        <row r="37">
          <cell r="B37" t="str">
            <v>LIT_183</v>
          </cell>
          <cell r="U37">
            <v>19.157995251588744</v>
          </cell>
        </row>
        <row r="38">
          <cell r="B38" t="str">
            <v>OST_307</v>
          </cell>
          <cell r="U38">
            <v>0</v>
          </cell>
        </row>
        <row r="39">
          <cell r="B39" t="str">
            <v>SUO_195</v>
          </cell>
          <cell r="U39">
            <v>23.114261499345094</v>
          </cell>
        </row>
        <row r="40">
          <cell r="B40" t="str">
            <v>OST_406</v>
          </cell>
          <cell r="U40">
            <v>23.114261499345094</v>
          </cell>
        </row>
        <row r="41">
          <cell r="B41" t="str">
            <v>EST_005</v>
          </cell>
          <cell r="U41">
            <v>0</v>
          </cell>
        </row>
        <row r="42">
          <cell r="B42" t="str">
            <v>LIT_587</v>
          </cell>
          <cell r="U42">
            <v>13.665183501553791</v>
          </cell>
        </row>
        <row r="43">
          <cell r="B43" t="str">
            <v>CTR_096</v>
          </cell>
          <cell r="U43">
            <v>0</v>
          </cell>
        </row>
        <row r="44">
          <cell r="B44" t="str">
            <v>CTR_259</v>
          </cell>
          <cell r="U44">
            <v>8.5501187102812803</v>
          </cell>
        </row>
        <row r="45">
          <cell r="B45" t="str">
            <v>CTR_130</v>
          </cell>
          <cell r="U45">
            <v>0</v>
          </cell>
        </row>
        <row r="46">
          <cell r="B46" t="str">
            <v>LIT_585</v>
          </cell>
          <cell r="U46">
            <v>0.54127679185464939</v>
          </cell>
        </row>
        <row r="47">
          <cell r="B47" t="str">
            <v>CTR_750</v>
          </cell>
          <cell r="U47">
            <v>0</v>
          </cell>
        </row>
        <row r="48">
          <cell r="B48" t="str">
            <v>LIT_718</v>
          </cell>
          <cell r="U48">
            <v>4.120723504921056</v>
          </cell>
        </row>
        <row r="49">
          <cell r="B49" t="str">
            <v>CTR_719</v>
          </cell>
          <cell r="U49">
            <v>0</v>
          </cell>
        </row>
        <row r="50">
          <cell r="B50" t="str">
            <v>CTR_462</v>
          </cell>
          <cell r="U50">
            <v>0</v>
          </cell>
        </row>
        <row r="51">
          <cell r="B51" t="str">
            <v>LIT_644</v>
          </cell>
          <cell r="U51">
            <v>0</v>
          </cell>
        </row>
        <row r="52">
          <cell r="B52" t="str">
            <v>NRO_065</v>
          </cell>
          <cell r="U52">
            <v>0</v>
          </cell>
        </row>
        <row r="53">
          <cell r="B53" t="str">
            <v>CTR_149</v>
          </cell>
          <cell r="U53">
            <v>0</v>
          </cell>
        </row>
        <row r="54">
          <cell r="B54" t="str">
            <v>EXN_225</v>
          </cell>
          <cell r="U54">
            <v>18.490553115716843</v>
          </cell>
        </row>
        <row r="55">
          <cell r="B55" t="str">
            <v>CTR_188</v>
          </cell>
          <cell r="U55">
            <v>0</v>
          </cell>
        </row>
        <row r="56">
          <cell r="B56" t="str">
            <v>SUO_245</v>
          </cell>
          <cell r="U56">
            <v>2.2600254542237748</v>
          </cell>
        </row>
        <row r="57">
          <cell r="B57" t="str">
            <v>OST_135</v>
          </cell>
          <cell r="U57">
            <v>0</v>
          </cell>
        </row>
        <row r="58">
          <cell r="B58" t="str">
            <v>OST_084</v>
          </cell>
          <cell r="U58">
            <v>18.491141673301318</v>
          </cell>
        </row>
        <row r="59">
          <cell r="B59" t="str">
            <v>ADM_132</v>
          </cell>
          <cell r="U59">
            <v>0</v>
          </cell>
        </row>
        <row r="60">
          <cell r="B60" t="str">
            <v>OST_075</v>
          </cell>
          <cell r="U60">
            <v>0</v>
          </cell>
        </row>
        <row r="61">
          <cell r="B61" t="str">
            <v>NRO_119</v>
          </cell>
          <cell r="U61">
            <v>0</v>
          </cell>
        </row>
        <row r="62">
          <cell r="B62" t="str">
            <v>CTR_425</v>
          </cell>
          <cell r="U62">
            <v>0</v>
          </cell>
        </row>
        <row r="63">
          <cell r="B63" t="str">
            <v>LIT_411</v>
          </cell>
          <cell r="U63">
            <v>0.81458153199042371</v>
          </cell>
        </row>
        <row r="64">
          <cell r="B64" t="str">
            <v>CTR_725</v>
          </cell>
          <cell r="U64">
            <v>0</v>
          </cell>
        </row>
        <row r="65">
          <cell r="B65" t="str">
            <v>CTR_726</v>
          </cell>
          <cell r="U65">
            <v>4.6657634983006719</v>
          </cell>
        </row>
        <row r="66">
          <cell r="B66" t="str">
            <v>NRO_131</v>
          </cell>
          <cell r="U66">
            <v>0</v>
          </cell>
        </row>
        <row r="67">
          <cell r="B67" t="str">
            <v>NRO_124</v>
          </cell>
          <cell r="U67">
            <v>4.0182431449092976E-2</v>
          </cell>
        </row>
        <row r="68">
          <cell r="B68" t="str">
            <v>NRO_126</v>
          </cell>
          <cell r="U68">
            <v>0</v>
          </cell>
        </row>
        <row r="69">
          <cell r="B69" t="str">
            <v>NRO_128</v>
          </cell>
          <cell r="U69">
            <v>0</v>
          </cell>
        </row>
        <row r="70">
          <cell r="B70" t="str">
            <v>NRO_226</v>
          </cell>
          <cell r="U70">
            <v>0</v>
          </cell>
        </row>
        <row r="71">
          <cell r="B71" t="str">
            <v>NRO_127</v>
          </cell>
          <cell r="U71">
            <v>0</v>
          </cell>
        </row>
        <row r="72">
          <cell r="B72" t="str">
            <v>NRO_064</v>
          </cell>
          <cell r="U72">
            <v>0</v>
          </cell>
        </row>
        <row r="73">
          <cell r="B73" t="str">
            <v>LIT_670</v>
          </cell>
          <cell r="U73">
            <v>0</v>
          </cell>
        </row>
        <row r="74">
          <cell r="B74" t="str">
            <v>CTR_746</v>
          </cell>
          <cell r="U74">
            <v>0</v>
          </cell>
        </row>
        <row r="75">
          <cell r="B75" t="str">
            <v>SUD_090</v>
          </cell>
          <cell r="U75">
            <v>9.2207354900940407E-3</v>
          </cell>
        </row>
        <row r="76">
          <cell r="B76" t="str">
            <v>CTR_598</v>
          </cell>
          <cell r="U76">
            <v>0.23117828515008551</v>
          </cell>
        </row>
        <row r="77">
          <cell r="B77" t="str">
            <v>EST_018</v>
          </cell>
          <cell r="U77">
            <v>1.6051570485673655E-4</v>
          </cell>
        </row>
        <row r="78">
          <cell r="B78" t="str">
            <v>NRO_234</v>
          </cell>
          <cell r="U78">
            <v>13.865988648329351</v>
          </cell>
        </row>
        <row r="79">
          <cell r="B79" t="str">
            <v>NRO_110</v>
          </cell>
          <cell r="U79">
            <v>13.865988648329351</v>
          </cell>
        </row>
        <row r="80">
          <cell r="B80" t="str">
            <v>LIT_582</v>
          </cell>
          <cell r="U80">
            <v>0</v>
          </cell>
        </row>
        <row r="81">
          <cell r="B81" t="str">
            <v>LIT_856</v>
          </cell>
          <cell r="U81">
            <v>0</v>
          </cell>
        </row>
        <row r="82">
          <cell r="B82" t="str">
            <v>SUO_191</v>
          </cell>
          <cell r="U82">
            <v>0</v>
          </cell>
        </row>
        <row r="83">
          <cell r="B83" t="str">
            <v>CTR_321</v>
          </cell>
          <cell r="U83">
            <v>13.868556899607057</v>
          </cell>
        </row>
        <row r="84">
          <cell r="B84" t="str">
            <v>SUO_214</v>
          </cell>
          <cell r="U84">
            <v>13.868556899607057</v>
          </cell>
        </row>
        <row r="85">
          <cell r="B85" t="str">
            <v>EST_106</v>
          </cell>
          <cell r="U85">
            <v>0</v>
          </cell>
        </row>
        <row r="86">
          <cell r="B86" t="str">
            <v>EXN_021</v>
          </cell>
          <cell r="U86">
            <v>1.6053428521365782E-3</v>
          </cell>
        </row>
        <row r="87">
          <cell r="B87" t="str">
            <v>CTR_647</v>
          </cell>
          <cell r="U87">
            <v>0</v>
          </cell>
        </row>
        <row r="88">
          <cell r="B88" t="str">
            <v>SUO_061</v>
          </cell>
          <cell r="U88">
            <v>0</v>
          </cell>
        </row>
        <row r="89">
          <cell r="B89" t="str">
            <v>OST_233</v>
          </cell>
          <cell r="U89">
            <v>0</v>
          </cell>
        </row>
        <row r="90">
          <cell r="B90" t="str">
            <v>LIT_217</v>
          </cell>
          <cell r="U90">
            <v>1.3232379656025544</v>
          </cell>
        </row>
        <row r="91">
          <cell r="B91" t="str">
            <v>CTR_831</v>
          </cell>
          <cell r="U91">
            <v>0</v>
          </cell>
        </row>
        <row r="92">
          <cell r="B92" t="str">
            <v>LIT_371</v>
          </cell>
          <cell r="U92">
            <v>0</v>
          </cell>
        </row>
        <row r="93">
          <cell r="B93" t="str">
            <v>CTR_748</v>
          </cell>
          <cell r="U93">
            <v>0</v>
          </cell>
        </row>
        <row r="94">
          <cell r="B94" t="str">
            <v>LIT_539</v>
          </cell>
          <cell r="U94">
            <v>49.477307359752089</v>
          </cell>
        </row>
        <row r="95">
          <cell r="B95" t="str">
            <v>CTR_170</v>
          </cell>
          <cell r="U95">
            <v>12.326964070164625</v>
          </cell>
        </row>
        <row r="96">
          <cell r="B96" t="str">
            <v>CTR_763</v>
          </cell>
          <cell r="U96">
            <v>0</v>
          </cell>
        </row>
        <row r="97">
          <cell r="B97" t="str">
            <v>LIT_654</v>
          </cell>
          <cell r="U97">
            <v>6.0577378557384733</v>
          </cell>
        </row>
        <row r="98">
          <cell r="B98" t="str">
            <v>CTR_342</v>
          </cell>
          <cell r="U98">
            <v>0</v>
          </cell>
        </row>
        <row r="99">
          <cell r="B99" t="str">
            <v>LIT_123</v>
          </cell>
          <cell r="U99">
            <v>4.0646143485345843E-2</v>
          </cell>
        </row>
        <row r="100">
          <cell r="B100" t="str">
            <v>LIT_616</v>
          </cell>
          <cell r="U100">
            <v>37.36538082886031</v>
          </cell>
        </row>
        <row r="101">
          <cell r="B101" t="str">
            <v>CTR_621</v>
          </cell>
          <cell r="U101">
            <v>0</v>
          </cell>
        </row>
        <row r="102">
          <cell r="B102" t="str">
            <v>CTR_712</v>
          </cell>
          <cell r="U102">
            <v>0</v>
          </cell>
        </row>
        <row r="103">
          <cell r="B103" t="str">
            <v>SUO_225</v>
          </cell>
          <cell r="U103">
            <v>17.373559995776656</v>
          </cell>
        </row>
        <row r="104">
          <cell r="B104" t="str">
            <v>EXN_194</v>
          </cell>
          <cell r="U104">
            <v>2.676456697856652</v>
          </cell>
        </row>
        <row r="105">
          <cell r="B105" t="str">
            <v>CTR_449</v>
          </cell>
          <cell r="U105">
            <v>56.225548107626857</v>
          </cell>
        </row>
        <row r="106">
          <cell r="B106" t="str">
            <v>EXN_236</v>
          </cell>
          <cell r="U106">
            <v>0</v>
          </cell>
        </row>
        <row r="107">
          <cell r="B107" t="str">
            <v>SUO_219</v>
          </cell>
          <cell r="U107">
            <v>0</v>
          </cell>
        </row>
        <row r="108">
          <cell r="B108" t="str">
            <v>SUO_171</v>
          </cell>
          <cell r="U108">
            <v>0</v>
          </cell>
        </row>
        <row r="109">
          <cell r="B109" t="str">
            <v>LIT_618</v>
          </cell>
          <cell r="U109">
            <v>0</v>
          </cell>
        </row>
        <row r="110">
          <cell r="B110" t="str">
            <v>OST_019</v>
          </cell>
          <cell r="U110">
            <v>0</v>
          </cell>
        </row>
        <row r="111">
          <cell r="B111" t="str">
            <v>EST_152</v>
          </cell>
          <cell r="U111">
            <v>0</v>
          </cell>
        </row>
        <row r="112">
          <cell r="B112" t="str">
            <v>EXN_174</v>
          </cell>
          <cell r="U112">
            <v>23.113405415585859</v>
          </cell>
        </row>
        <row r="113">
          <cell r="B113" t="str">
            <v>LIT_169</v>
          </cell>
          <cell r="U113">
            <v>0.86389552353802224</v>
          </cell>
        </row>
        <row r="114">
          <cell r="B114" t="str">
            <v>CTR_564</v>
          </cell>
          <cell r="U114">
            <v>0</v>
          </cell>
        </row>
        <row r="115">
          <cell r="B115" t="str">
            <v>EXN_133</v>
          </cell>
          <cell r="U115">
            <v>9.2448485159788039</v>
          </cell>
        </row>
        <row r="116">
          <cell r="B116" t="str">
            <v>EXN_227</v>
          </cell>
          <cell r="U116">
            <v>9.2448485159788039</v>
          </cell>
        </row>
        <row r="117">
          <cell r="B117" t="str">
            <v>SUO_096</v>
          </cell>
          <cell r="U117">
            <v>0</v>
          </cell>
        </row>
        <row r="118">
          <cell r="B118" t="str">
            <v>CTR_303</v>
          </cell>
          <cell r="U118">
            <v>4.6228522998690194</v>
          </cell>
        </row>
        <row r="119">
          <cell r="B119" t="str">
            <v>NRO_073</v>
          </cell>
          <cell r="U119">
            <v>9.2444204740991864</v>
          </cell>
        </row>
        <row r="120">
          <cell r="B120" t="str">
            <v>SUO_016</v>
          </cell>
          <cell r="U120">
            <v>9.2444204740991864</v>
          </cell>
        </row>
        <row r="121">
          <cell r="B121" t="str">
            <v>NRO_079</v>
          </cell>
          <cell r="U121">
            <v>0</v>
          </cell>
        </row>
        <row r="122">
          <cell r="B122" t="str">
            <v>NRO_047</v>
          </cell>
          <cell r="U122">
            <v>0</v>
          </cell>
        </row>
        <row r="123">
          <cell r="B123" t="str">
            <v>NRO_085</v>
          </cell>
          <cell r="U123">
            <v>9.2444204740991864</v>
          </cell>
        </row>
        <row r="124">
          <cell r="B124" t="str">
            <v>NRO_089</v>
          </cell>
          <cell r="U124">
            <v>9.2444204740991864</v>
          </cell>
        </row>
        <row r="125">
          <cell r="B125" t="str">
            <v>SUO_133</v>
          </cell>
          <cell r="U125">
            <v>9.2444204740991864</v>
          </cell>
        </row>
        <row r="126">
          <cell r="B126" t="str">
            <v>NRD_036</v>
          </cell>
          <cell r="U126">
            <v>0</v>
          </cell>
        </row>
        <row r="127">
          <cell r="B127" t="str">
            <v>NRO_012</v>
          </cell>
          <cell r="U127">
            <v>4.6228522998690194</v>
          </cell>
        </row>
        <row r="128">
          <cell r="B128" t="str">
            <v>NRD_110</v>
          </cell>
          <cell r="U128">
            <v>9.2457045997380387</v>
          </cell>
        </row>
        <row r="129">
          <cell r="B129" t="str">
            <v>LIT_780</v>
          </cell>
          <cell r="U129">
            <v>20.494698701320942</v>
          </cell>
        </row>
        <row r="130">
          <cell r="B130" t="str">
            <v>EST_087</v>
          </cell>
          <cell r="U130">
            <v>9.2457045997380387</v>
          </cell>
        </row>
        <row r="131">
          <cell r="B131" t="str">
            <v>CTR_020</v>
          </cell>
          <cell r="U131">
            <v>1.8646396030054249</v>
          </cell>
        </row>
        <row r="132">
          <cell r="B132" t="str">
            <v>EST_013</v>
          </cell>
          <cell r="U132">
            <v>4.6275072553098591</v>
          </cell>
        </row>
        <row r="133">
          <cell r="B133" t="str">
            <v>NRO_046</v>
          </cell>
          <cell r="U133">
            <v>13.85325440241073</v>
          </cell>
        </row>
        <row r="134">
          <cell r="B134" t="str">
            <v>CTR_1050</v>
          </cell>
          <cell r="U134">
            <v>0</v>
          </cell>
        </row>
        <row r="135">
          <cell r="B135" t="str">
            <v>CTR_604</v>
          </cell>
          <cell r="U135">
            <v>0</v>
          </cell>
        </row>
        <row r="136">
          <cell r="B136" t="str">
            <v>OST_342</v>
          </cell>
          <cell r="U136">
            <v>1.6651007467903993</v>
          </cell>
        </row>
        <row r="137">
          <cell r="B137" t="str">
            <v>LIT_753</v>
          </cell>
          <cell r="U137">
            <v>32.698582896017214</v>
          </cell>
        </row>
        <row r="138">
          <cell r="B138" t="str">
            <v>CTR_079</v>
          </cell>
          <cell r="U138">
            <v>0.77648580470446582</v>
          </cell>
        </row>
        <row r="139">
          <cell r="B139" t="str">
            <v>LIT_325</v>
          </cell>
          <cell r="U139">
            <v>0</v>
          </cell>
        </row>
        <row r="140">
          <cell r="B140" t="str">
            <v>NRD_149</v>
          </cell>
          <cell r="U140">
            <v>6.1638030664920258</v>
          </cell>
        </row>
        <row r="141">
          <cell r="B141" t="str">
            <v>NRO_013</v>
          </cell>
          <cell r="U141">
            <v>2.6812912696673381</v>
          </cell>
        </row>
        <row r="142">
          <cell r="B142" t="str">
            <v>LIT_036</v>
          </cell>
          <cell r="U142">
            <v>0</v>
          </cell>
        </row>
        <row r="143">
          <cell r="B143" t="str">
            <v>LIT_653</v>
          </cell>
          <cell r="U143">
            <v>58.592120319718745</v>
          </cell>
        </row>
        <row r="144">
          <cell r="B144" t="str">
            <v>NRO_043</v>
          </cell>
          <cell r="U144">
            <v>2.9555935086022149</v>
          </cell>
        </row>
        <row r="145">
          <cell r="B145" t="str">
            <v>CTR_837</v>
          </cell>
          <cell r="U145">
            <v>0</v>
          </cell>
        </row>
        <row r="146">
          <cell r="B146" t="str">
            <v>CTR_747</v>
          </cell>
          <cell r="U146">
            <v>0</v>
          </cell>
        </row>
        <row r="147">
          <cell r="B147" t="str">
            <v>SUO_170</v>
          </cell>
          <cell r="U147">
            <v>6.4626298036999943</v>
          </cell>
        </row>
        <row r="148">
          <cell r="B148" t="str">
            <v>EXN_034</v>
          </cell>
          <cell r="U148">
            <v>1.2485999961063415E-3</v>
          </cell>
        </row>
        <row r="149">
          <cell r="B149" t="str">
            <v>EXN_807</v>
          </cell>
          <cell r="U149">
            <v>0</v>
          </cell>
        </row>
        <row r="150">
          <cell r="B150" t="str">
            <v>EXN_275</v>
          </cell>
          <cell r="U150">
            <v>0</v>
          </cell>
        </row>
        <row r="151">
          <cell r="B151" t="str">
            <v>CTR_075</v>
          </cell>
          <cell r="U151">
            <v>9.2457045997380387</v>
          </cell>
        </row>
        <row r="152">
          <cell r="B152" t="str">
            <v>CTR_758</v>
          </cell>
          <cell r="U152">
            <v>9.2457045997380387</v>
          </cell>
        </row>
        <row r="153">
          <cell r="B153" t="str">
            <v>LIT_841</v>
          </cell>
          <cell r="U153">
            <v>0</v>
          </cell>
        </row>
        <row r="154">
          <cell r="B154" t="str">
            <v>ADM_068</v>
          </cell>
          <cell r="U154">
            <v>0.24710430399308453</v>
          </cell>
        </row>
        <row r="155">
          <cell r="B155" t="str">
            <v>LIT_682</v>
          </cell>
          <cell r="U155">
            <v>0</v>
          </cell>
        </row>
        <row r="156">
          <cell r="B156" t="str">
            <v>LIT_248</v>
          </cell>
          <cell r="U156">
            <v>0</v>
          </cell>
        </row>
        <row r="157">
          <cell r="B157" t="str">
            <v>CTR_776</v>
          </cell>
          <cell r="U157">
            <v>1.5381149891705399</v>
          </cell>
        </row>
        <row r="158">
          <cell r="B158" t="str">
            <v>EXN_246</v>
          </cell>
          <cell r="U158">
            <v>11.59048234612608</v>
          </cell>
        </row>
        <row r="159">
          <cell r="B159" t="str">
            <v>LIT_116</v>
          </cell>
          <cell r="U159">
            <v>0.40915453167937932</v>
          </cell>
        </row>
        <row r="160">
          <cell r="B160" t="str">
            <v>CTR_594</v>
          </cell>
          <cell r="U160">
            <v>0</v>
          </cell>
        </row>
        <row r="161">
          <cell r="B161" t="str">
            <v>ADM_024</v>
          </cell>
          <cell r="U161">
            <v>13.362161504254907</v>
          </cell>
        </row>
        <row r="162">
          <cell r="B162" t="str">
            <v>CTR_068</v>
          </cell>
          <cell r="U162">
            <v>0</v>
          </cell>
        </row>
        <row r="163">
          <cell r="B163" t="str">
            <v>CTR_197</v>
          </cell>
          <cell r="U163">
            <v>13.868556899607057</v>
          </cell>
        </row>
        <row r="164">
          <cell r="B164" t="str">
            <v>LIT_620</v>
          </cell>
          <cell r="U164">
            <v>0</v>
          </cell>
        </row>
        <row r="165">
          <cell r="B165" t="str">
            <v>CTR_323</v>
          </cell>
          <cell r="U165">
            <v>9.2457045997380387</v>
          </cell>
        </row>
        <row r="166">
          <cell r="B166" t="str">
            <v>LIT_564</v>
          </cell>
          <cell r="U166">
            <v>0</v>
          </cell>
        </row>
        <row r="167">
          <cell r="B167" t="str">
            <v>LIT_450</v>
          </cell>
          <cell r="U167">
            <v>10.251567346682531</v>
          </cell>
        </row>
        <row r="168">
          <cell r="B168" t="str">
            <v>CTR_833</v>
          </cell>
          <cell r="U168">
            <v>0</v>
          </cell>
        </row>
        <row r="169">
          <cell r="B169" t="str">
            <v>EXN_274</v>
          </cell>
          <cell r="U169">
            <v>8.4012610589574876</v>
          </cell>
        </row>
        <row r="170">
          <cell r="B170" t="str">
            <v>CTR_934</v>
          </cell>
          <cell r="U170">
            <v>0</v>
          </cell>
        </row>
        <row r="171">
          <cell r="B171" t="str">
            <v>CTR_830</v>
          </cell>
          <cell r="U171">
            <v>0</v>
          </cell>
        </row>
        <row r="172">
          <cell r="B172" t="str">
            <v>CTR_262</v>
          </cell>
          <cell r="U172">
            <v>6.1638030664920258</v>
          </cell>
        </row>
        <row r="173">
          <cell r="B173" t="str">
            <v>CTR_133</v>
          </cell>
          <cell r="U173">
            <v>0</v>
          </cell>
        </row>
        <row r="174">
          <cell r="B174" t="str">
            <v>NRD_148</v>
          </cell>
          <cell r="U174">
            <v>0</v>
          </cell>
        </row>
        <row r="175">
          <cell r="B175" t="str">
            <v>SUO_186</v>
          </cell>
          <cell r="U175">
            <v>12.645516403991634</v>
          </cell>
        </row>
        <row r="176">
          <cell r="B176" t="str">
            <v>NRO_016</v>
          </cell>
          <cell r="U176">
            <v>0</v>
          </cell>
        </row>
        <row r="177">
          <cell r="B177" t="str">
            <v>SUO_241</v>
          </cell>
          <cell r="U177">
            <v>0.89086216195392554</v>
          </cell>
        </row>
        <row r="178">
          <cell r="B178" t="str">
            <v>ADM_109</v>
          </cell>
          <cell r="U178">
            <v>1.7443960841108885E-2</v>
          </cell>
        </row>
        <row r="179">
          <cell r="B179" t="str">
            <v>CTR_379</v>
          </cell>
          <cell r="U179">
            <v>0</v>
          </cell>
        </row>
        <row r="180">
          <cell r="B180" t="str">
            <v>LIT_091</v>
          </cell>
          <cell r="U180">
            <v>0</v>
          </cell>
        </row>
        <row r="181">
          <cell r="B181" t="str">
            <v>NRD_140</v>
          </cell>
          <cell r="U181">
            <v>0.47261174033267417</v>
          </cell>
        </row>
        <row r="182">
          <cell r="B182" t="str">
            <v>CTR_897</v>
          </cell>
          <cell r="U182">
            <v>0.71418787614180168</v>
          </cell>
        </row>
        <row r="183">
          <cell r="B183" t="str">
            <v>CTR_552</v>
          </cell>
          <cell r="U183">
            <v>0</v>
          </cell>
        </row>
        <row r="184">
          <cell r="B184" t="str">
            <v>LIT_346</v>
          </cell>
          <cell r="U184">
            <v>0</v>
          </cell>
        </row>
        <row r="185">
          <cell r="B185" t="str">
            <v>EXN_158</v>
          </cell>
          <cell r="U185">
            <v>0</v>
          </cell>
        </row>
        <row r="186">
          <cell r="B186" t="str">
            <v>LIT_129</v>
          </cell>
          <cell r="U186">
            <v>0</v>
          </cell>
        </row>
        <row r="187">
          <cell r="B187" t="str">
            <v>CTR_523</v>
          </cell>
          <cell r="U187">
            <v>1.0123368803737094</v>
          </cell>
        </row>
        <row r="188">
          <cell r="B188" t="str">
            <v>EXN_229</v>
          </cell>
          <cell r="U188">
            <v>4.9052142704169507E-3</v>
          </cell>
        </row>
        <row r="189">
          <cell r="B189" t="str">
            <v>CTR_652</v>
          </cell>
          <cell r="U189">
            <v>3.8120696395602018</v>
          </cell>
        </row>
        <row r="190">
          <cell r="B190" t="str">
            <v>NRO_129</v>
          </cell>
          <cell r="U190">
            <v>0</v>
          </cell>
        </row>
        <row r="191">
          <cell r="B191" t="str">
            <v>EXN_144</v>
          </cell>
          <cell r="U191">
            <v>0</v>
          </cell>
        </row>
        <row r="192">
          <cell r="B192" t="str">
            <v>NRO_061</v>
          </cell>
          <cell r="U192">
            <v>0</v>
          </cell>
        </row>
        <row r="193">
          <cell r="B193" t="str">
            <v>LIT_641</v>
          </cell>
          <cell r="U193">
            <v>0</v>
          </cell>
        </row>
        <row r="194">
          <cell r="B194" t="str">
            <v>EXN_049</v>
          </cell>
          <cell r="U194">
            <v>7.5283877541372632</v>
          </cell>
        </row>
        <row r="195">
          <cell r="B195" t="str">
            <v>CTR_947</v>
          </cell>
          <cell r="U195">
            <v>27.675368758079284</v>
          </cell>
        </row>
        <row r="196">
          <cell r="B196" t="str">
            <v>OST_102</v>
          </cell>
          <cell r="U196">
            <v>0</v>
          </cell>
        </row>
        <row r="197">
          <cell r="B197" t="str">
            <v>OST_186</v>
          </cell>
          <cell r="U197">
            <v>4.6215681742301671</v>
          </cell>
        </row>
        <row r="198">
          <cell r="B198" t="str">
            <v>EXN_172</v>
          </cell>
          <cell r="U198">
            <v>3.0813308107398565</v>
          </cell>
        </row>
        <row r="199">
          <cell r="B199" t="str">
            <v>EXN_212</v>
          </cell>
          <cell r="U199">
            <v>0</v>
          </cell>
        </row>
        <row r="200">
          <cell r="B200" t="str">
            <v>CTR_200</v>
          </cell>
          <cell r="U200">
            <v>10.219464205711219</v>
          </cell>
        </row>
        <row r="201">
          <cell r="B201" t="str">
            <v>CTR_049</v>
          </cell>
          <cell r="U201">
            <v>9.2457045997380387</v>
          </cell>
        </row>
        <row r="202">
          <cell r="B202" t="str">
            <v>CTR_002</v>
          </cell>
          <cell r="U202">
            <v>9.2733846412866363</v>
          </cell>
        </row>
        <row r="203">
          <cell r="B203" t="str">
            <v>CTR_102</v>
          </cell>
          <cell r="U203">
            <v>9.2457045997380387</v>
          </cell>
        </row>
        <row r="204">
          <cell r="B204" t="str">
            <v>NRO_112</v>
          </cell>
          <cell r="U204">
            <v>0</v>
          </cell>
        </row>
        <row r="205">
          <cell r="B205" t="str">
            <v>SUO_169</v>
          </cell>
          <cell r="U205">
            <v>0</v>
          </cell>
        </row>
        <row r="206">
          <cell r="B206" t="str">
            <v>LIT_756</v>
          </cell>
          <cell r="U206">
            <v>4.6228522998690194</v>
          </cell>
        </row>
        <row r="207">
          <cell r="B207" t="str">
            <v>OST_015</v>
          </cell>
          <cell r="U207">
            <v>0</v>
          </cell>
        </row>
        <row r="208">
          <cell r="B208" t="str">
            <v>EXN_243</v>
          </cell>
          <cell r="U208">
            <v>4.6228522998690194</v>
          </cell>
        </row>
        <row r="209">
          <cell r="B209" t="str">
            <v>ADM_026</v>
          </cell>
          <cell r="U209">
            <v>0</v>
          </cell>
        </row>
        <row r="210">
          <cell r="B210" t="str">
            <v>ADM_148</v>
          </cell>
          <cell r="U210">
            <v>0</v>
          </cell>
        </row>
        <row r="211">
          <cell r="B211" t="str">
            <v>EXN_197</v>
          </cell>
          <cell r="U211">
            <v>20.140832912425484</v>
          </cell>
        </row>
        <row r="212">
          <cell r="B212" t="str">
            <v>EXN_095</v>
          </cell>
          <cell r="U212">
            <v>0.51409036433030431</v>
          </cell>
        </row>
        <row r="213">
          <cell r="B213" t="str">
            <v>LIT_610</v>
          </cell>
          <cell r="U213">
            <v>0</v>
          </cell>
        </row>
        <row r="214">
          <cell r="B214" t="str">
            <v>CTR_675</v>
          </cell>
          <cell r="U214">
            <v>9.2457045997380387</v>
          </cell>
        </row>
        <row r="215">
          <cell r="B215" t="str">
            <v>CTR_778</v>
          </cell>
          <cell r="U215">
            <v>2.0441496662700147</v>
          </cell>
        </row>
        <row r="216">
          <cell r="B216" t="str">
            <v>CTR_560</v>
          </cell>
          <cell r="U216">
            <v>0</v>
          </cell>
        </row>
        <row r="217">
          <cell r="B217" t="str">
            <v>SUO_231</v>
          </cell>
          <cell r="U217">
            <v>8.0257852428281603E-4</v>
          </cell>
        </row>
        <row r="218">
          <cell r="B218" t="str">
            <v>CTR_011</v>
          </cell>
          <cell r="U218">
            <v>9.3755796400453164</v>
          </cell>
        </row>
        <row r="219">
          <cell r="B219" t="str">
            <v>LIT_825</v>
          </cell>
          <cell r="U219">
            <v>20.872980712432899</v>
          </cell>
        </row>
        <row r="220">
          <cell r="B220" t="str">
            <v>CTR_473</v>
          </cell>
          <cell r="U220">
            <v>0</v>
          </cell>
        </row>
        <row r="221">
          <cell r="B221" t="str">
            <v>CTR_771</v>
          </cell>
          <cell r="U221">
            <v>13.868556899607057</v>
          </cell>
        </row>
        <row r="222">
          <cell r="B222" t="str">
            <v>CTR_630</v>
          </cell>
          <cell r="U222">
            <v>0</v>
          </cell>
        </row>
        <row r="223">
          <cell r="B223" t="str">
            <v>NRD_186</v>
          </cell>
          <cell r="U223">
            <v>0.18371914174749526</v>
          </cell>
        </row>
        <row r="224">
          <cell r="B224" t="str">
            <v>CTR_711</v>
          </cell>
          <cell r="U224">
            <v>0</v>
          </cell>
        </row>
        <row r="225">
          <cell r="B225" t="str">
            <v>NRO_255</v>
          </cell>
          <cell r="U225">
            <v>2.0564380352307001</v>
          </cell>
        </row>
        <row r="226">
          <cell r="B226" t="str">
            <v>EXN_082</v>
          </cell>
          <cell r="U226">
            <v>6.891474261841779</v>
          </cell>
        </row>
        <row r="227">
          <cell r="B227" t="str">
            <v>CTR_177</v>
          </cell>
          <cell r="U227">
            <v>5.7859490972596754</v>
          </cell>
        </row>
        <row r="228">
          <cell r="B228" t="str">
            <v>CTR_699</v>
          </cell>
          <cell r="U228">
            <v>18.491409199476074</v>
          </cell>
        </row>
        <row r="229">
          <cell r="B229" t="str">
            <v>CTR_670</v>
          </cell>
          <cell r="U229">
            <v>0</v>
          </cell>
        </row>
        <row r="230">
          <cell r="B230" t="str">
            <v>EXN_096</v>
          </cell>
          <cell r="U230">
            <v>0</v>
          </cell>
        </row>
        <row r="231">
          <cell r="B231" t="str">
            <v>LIT_791</v>
          </cell>
          <cell r="U231">
            <v>2.1525156021265119</v>
          </cell>
        </row>
        <row r="232">
          <cell r="B232" t="str">
            <v>CTR_872</v>
          </cell>
          <cell r="U232">
            <v>0</v>
          </cell>
        </row>
        <row r="233">
          <cell r="B233" t="str">
            <v>LIT_695</v>
          </cell>
          <cell r="U233">
            <v>2.0240852031629442</v>
          </cell>
        </row>
        <row r="234">
          <cell r="B234" t="str">
            <v>LIT_775</v>
          </cell>
          <cell r="U234">
            <v>0</v>
          </cell>
        </row>
        <row r="235">
          <cell r="B235" t="str">
            <v>NRD_063</v>
          </cell>
          <cell r="U235">
            <v>0.31764274483282112</v>
          </cell>
        </row>
        <row r="236">
          <cell r="B236" t="str">
            <v>CTR_828</v>
          </cell>
          <cell r="U236">
            <v>0</v>
          </cell>
        </row>
        <row r="237">
          <cell r="B237" t="str">
            <v>LIT_624</v>
          </cell>
          <cell r="U237">
            <v>0</v>
          </cell>
        </row>
        <row r="238">
          <cell r="B238" t="str">
            <v>CTR_487</v>
          </cell>
          <cell r="U238">
            <v>0</v>
          </cell>
        </row>
        <row r="239">
          <cell r="B239" t="str">
            <v>EXN_125</v>
          </cell>
          <cell r="U239">
            <v>4.9913417229006471</v>
          </cell>
        </row>
        <row r="240">
          <cell r="B240" t="str">
            <v>LIT_838</v>
          </cell>
          <cell r="U240">
            <v>0</v>
          </cell>
        </row>
        <row r="241">
          <cell r="B241" t="str">
            <v>CTR_124</v>
          </cell>
          <cell r="U241">
            <v>9.2457045997380387</v>
          </cell>
        </row>
        <row r="242">
          <cell r="B242" t="str">
            <v>OST_115</v>
          </cell>
          <cell r="U242">
            <v>0</v>
          </cell>
        </row>
        <row r="243">
          <cell r="B243" t="str">
            <v>EXN_235</v>
          </cell>
          <cell r="U243">
            <v>4.6416326373372367</v>
          </cell>
        </row>
        <row r="244">
          <cell r="B244" t="str">
            <v>EXN_160</v>
          </cell>
          <cell r="U244">
            <v>0.36884913542709874</v>
          </cell>
        </row>
        <row r="245">
          <cell r="B245" t="str">
            <v>ADM_021</v>
          </cell>
          <cell r="U245">
            <v>3.6907172148385722E-2</v>
          </cell>
        </row>
        <row r="246">
          <cell r="B246" t="str">
            <v>CTR_362</v>
          </cell>
          <cell r="U246">
            <v>0</v>
          </cell>
        </row>
        <row r="247">
          <cell r="B247" t="str">
            <v>ADM_138</v>
          </cell>
          <cell r="U247">
            <v>2.0424611530298415E-2</v>
          </cell>
        </row>
        <row r="248">
          <cell r="B248" t="str">
            <v>EXN_208</v>
          </cell>
          <cell r="U248">
            <v>8.716756677893553</v>
          </cell>
        </row>
        <row r="249">
          <cell r="B249" t="str">
            <v>NRO_245</v>
          </cell>
          <cell r="U249">
            <v>6.0639266279144729E-3</v>
          </cell>
        </row>
        <row r="250">
          <cell r="B250" t="str">
            <v>CTR_251</v>
          </cell>
          <cell r="U250">
            <v>0</v>
          </cell>
        </row>
        <row r="251">
          <cell r="B251" t="str">
            <v>CTR_101</v>
          </cell>
          <cell r="U251">
            <v>0</v>
          </cell>
        </row>
        <row r="252">
          <cell r="B252" t="str">
            <v>OST_093</v>
          </cell>
          <cell r="U252">
            <v>0</v>
          </cell>
        </row>
        <row r="253">
          <cell r="B253" t="str">
            <v>NRO_068</v>
          </cell>
          <cell r="U253">
            <v>0</v>
          </cell>
        </row>
        <row r="254">
          <cell r="B254" t="str">
            <v>CTR_682</v>
          </cell>
          <cell r="U254">
            <v>9.2457045997380387</v>
          </cell>
        </row>
        <row r="255">
          <cell r="B255" t="str">
            <v>CTR_247</v>
          </cell>
          <cell r="U255">
            <v>0</v>
          </cell>
        </row>
        <row r="256">
          <cell r="B256" t="str">
            <v>CTR_025</v>
          </cell>
          <cell r="U256">
            <v>0</v>
          </cell>
        </row>
        <row r="257">
          <cell r="B257" t="str">
            <v>CTR_939</v>
          </cell>
          <cell r="U257">
            <v>0</v>
          </cell>
        </row>
        <row r="258">
          <cell r="B258" t="str">
            <v>CTR_791</v>
          </cell>
          <cell r="U258">
            <v>0</v>
          </cell>
        </row>
        <row r="259">
          <cell r="B259" t="str">
            <v>CTR_629</v>
          </cell>
          <cell r="U259">
            <v>13.868556899607057</v>
          </cell>
        </row>
        <row r="260">
          <cell r="B260" t="str">
            <v>CTR_896</v>
          </cell>
          <cell r="U260">
            <v>13.868556899607057</v>
          </cell>
        </row>
        <row r="261">
          <cell r="B261" t="str">
            <v>CTR_777</v>
          </cell>
          <cell r="U261">
            <v>0</v>
          </cell>
        </row>
        <row r="262">
          <cell r="B262" t="str">
            <v>EST_073</v>
          </cell>
          <cell r="U262">
            <v>4.426612933142712</v>
          </cell>
        </row>
        <row r="263">
          <cell r="B263" t="str">
            <v>EST_185</v>
          </cell>
          <cell r="U263">
            <v>3.0873112933061679</v>
          </cell>
        </row>
        <row r="264">
          <cell r="B264" t="str">
            <v>CTR_086</v>
          </cell>
          <cell r="U264">
            <v>9.2457045997380387</v>
          </cell>
        </row>
        <row r="265">
          <cell r="B265" t="str">
            <v>CTR_093</v>
          </cell>
          <cell r="U265">
            <v>9.2457045997380387</v>
          </cell>
        </row>
        <row r="266">
          <cell r="B266" t="str">
            <v>CTR_824</v>
          </cell>
          <cell r="U266">
            <v>9.2457045997380387</v>
          </cell>
        </row>
        <row r="267">
          <cell r="B267" t="str">
            <v>CTR_917</v>
          </cell>
          <cell r="U267">
            <v>15.875823623916698</v>
          </cell>
        </row>
        <row r="268">
          <cell r="B268" t="str">
            <v>LIT_368</v>
          </cell>
          <cell r="U268">
            <v>0</v>
          </cell>
        </row>
        <row r="269">
          <cell r="B269" t="str">
            <v>NRO_233</v>
          </cell>
          <cell r="U269">
            <v>0.65196128789240737</v>
          </cell>
        </row>
        <row r="270">
          <cell r="B270" t="str">
            <v>CTR_144</v>
          </cell>
          <cell r="U270">
            <v>0</v>
          </cell>
        </row>
        <row r="271">
          <cell r="B271" t="str">
            <v>LIT_205</v>
          </cell>
          <cell r="U271">
            <v>0</v>
          </cell>
        </row>
        <row r="272">
          <cell r="B272" t="str">
            <v>SUD_086</v>
          </cell>
          <cell r="U272">
            <v>8.4181569658114408E-3</v>
          </cell>
        </row>
        <row r="273">
          <cell r="B273" t="str">
            <v>CTR_273</v>
          </cell>
          <cell r="U273">
            <v>0</v>
          </cell>
        </row>
        <row r="274">
          <cell r="B274" t="str">
            <v>CTR_022</v>
          </cell>
          <cell r="U274">
            <v>0</v>
          </cell>
        </row>
        <row r="275">
          <cell r="B275" t="str">
            <v>LIT_314</v>
          </cell>
          <cell r="U275">
            <v>0</v>
          </cell>
        </row>
        <row r="276">
          <cell r="B276" t="str">
            <v>CTR_655</v>
          </cell>
          <cell r="U276">
            <v>0</v>
          </cell>
        </row>
        <row r="277">
          <cell r="B277" t="str">
            <v>NRO_057</v>
          </cell>
          <cell r="U277">
            <v>5.7964004531536632E-3</v>
          </cell>
        </row>
        <row r="278">
          <cell r="B278" t="str">
            <v>OST_270</v>
          </cell>
          <cell r="U278">
            <v>0</v>
          </cell>
        </row>
        <row r="279">
          <cell r="B279" t="str">
            <v>SUD_245</v>
          </cell>
          <cell r="U279">
            <v>0</v>
          </cell>
        </row>
        <row r="280">
          <cell r="B280" t="str">
            <v>ADM_141</v>
          </cell>
          <cell r="U280">
            <v>11.461092693096091</v>
          </cell>
        </row>
        <row r="281">
          <cell r="B281" t="str">
            <v>SUD_093</v>
          </cell>
          <cell r="U281">
            <v>1.0005478936059124E-2</v>
          </cell>
        </row>
        <row r="282">
          <cell r="B282" t="str">
            <v>EXN_237</v>
          </cell>
          <cell r="U282">
            <v>1.9664065598844858</v>
          </cell>
        </row>
        <row r="283">
          <cell r="B283" t="str">
            <v>SUO_015</v>
          </cell>
          <cell r="U283">
            <v>3.0810454494867776</v>
          </cell>
        </row>
        <row r="284">
          <cell r="B284" t="str">
            <v>OST_038</v>
          </cell>
          <cell r="U284">
            <v>2.2283325200537623</v>
          </cell>
        </row>
        <row r="285">
          <cell r="B285" t="str">
            <v>CTR_722</v>
          </cell>
          <cell r="U285">
            <v>11.21894966234774</v>
          </cell>
        </row>
        <row r="286">
          <cell r="B286" t="str">
            <v>SUD_161</v>
          </cell>
          <cell r="U286">
            <v>3.0819015332460129</v>
          </cell>
        </row>
        <row r="287">
          <cell r="B287" t="str">
            <v>NRO_094</v>
          </cell>
          <cell r="U287">
            <v>0</v>
          </cell>
        </row>
        <row r="288">
          <cell r="B288" t="str">
            <v>EXN_234</v>
          </cell>
          <cell r="U288">
            <v>0</v>
          </cell>
        </row>
        <row r="289">
          <cell r="B289" t="str">
            <v>OST_240</v>
          </cell>
          <cell r="U289">
            <v>0</v>
          </cell>
        </row>
        <row r="290">
          <cell r="B290" t="str">
            <v>SUO_100</v>
          </cell>
          <cell r="U290">
            <v>0.84827199493198413</v>
          </cell>
        </row>
        <row r="291">
          <cell r="B291" t="str">
            <v>NRO_238</v>
          </cell>
          <cell r="U291">
            <v>0.38864419161437419</v>
          </cell>
        </row>
        <row r="292">
          <cell r="B292" t="str">
            <v>EXN_017</v>
          </cell>
          <cell r="U292">
            <v>5.430561544826884</v>
          </cell>
        </row>
        <row r="293">
          <cell r="B293" t="str">
            <v>CTR_566</v>
          </cell>
          <cell r="U293">
            <v>2.9626918697725384</v>
          </cell>
        </row>
        <row r="294">
          <cell r="B294" t="str">
            <v>NRO_230</v>
          </cell>
          <cell r="U294">
            <v>0</v>
          </cell>
        </row>
        <row r="295">
          <cell r="B295" t="str">
            <v>CTR_698</v>
          </cell>
          <cell r="U295">
            <v>0.34821206906883656</v>
          </cell>
        </row>
        <row r="296">
          <cell r="B296" t="str">
            <v>CTR_772</v>
          </cell>
          <cell r="U296">
            <v>0</v>
          </cell>
        </row>
        <row r="297">
          <cell r="B297" t="str">
            <v>EST_096</v>
          </cell>
          <cell r="U297">
            <v>0</v>
          </cell>
        </row>
        <row r="298">
          <cell r="B298" t="str">
            <v>OST_200</v>
          </cell>
          <cell r="U298">
            <v>0</v>
          </cell>
        </row>
        <row r="299">
          <cell r="B299" t="str">
            <v>OST_201</v>
          </cell>
          <cell r="U299">
            <v>0</v>
          </cell>
        </row>
        <row r="300">
          <cell r="B300" t="str">
            <v>CTR_313</v>
          </cell>
          <cell r="U300">
            <v>0</v>
          </cell>
        </row>
        <row r="301">
          <cell r="B301" t="str">
            <v>SUO_212</v>
          </cell>
          <cell r="U301">
            <v>0</v>
          </cell>
        </row>
        <row r="302">
          <cell r="B302" t="str">
            <v>LIT_645</v>
          </cell>
          <cell r="U302">
            <v>0</v>
          </cell>
        </row>
        <row r="303">
          <cell r="B303" t="str">
            <v>LIT_287</v>
          </cell>
          <cell r="U303">
            <v>0.76387640433406667</v>
          </cell>
        </row>
        <row r="304">
          <cell r="B304" t="str">
            <v>EXN_004</v>
          </cell>
          <cell r="U304">
            <v>0</v>
          </cell>
        </row>
        <row r="305">
          <cell r="B305" t="str">
            <v>LIT_261</v>
          </cell>
          <cell r="U305">
            <v>0</v>
          </cell>
        </row>
        <row r="306">
          <cell r="B306" t="str">
            <v>NRD_158</v>
          </cell>
          <cell r="U306">
            <v>0.47798009890621029</v>
          </cell>
        </row>
        <row r="307">
          <cell r="B307" t="str">
            <v>EXN_069</v>
          </cell>
          <cell r="U307">
            <v>0</v>
          </cell>
        </row>
        <row r="308">
          <cell r="B308" t="str">
            <v>CTR_389</v>
          </cell>
          <cell r="U308">
            <v>0</v>
          </cell>
        </row>
        <row r="309">
          <cell r="B309" t="str">
            <v>CTR_937</v>
          </cell>
          <cell r="U309">
            <v>9.2457045997380387</v>
          </cell>
        </row>
        <row r="310">
          <cell r="B310" t="str">
            <v>SUO_030</v>
          </cell>
          <cell r="U310">
            <v>0.59979368381402443</v>
          </cell>
        </row>
        <row r="311">
          <cell r="B311" t="str">
            <v>ADM_045</v>
          </cell>
          <cell r="U311">
            <v>1.9835862764523694E-2</v>
          </cell>
        </row>
        <row r="312">
          <cell r="B312" t="str">
            <v>ADM_004</v>
          </cell>
          <cell r="U312">
            <v>5.63312031115791</v>
          </cell>
        </row>
        <row r="313">
          <cell r="B313" t="str">
            <v>LIT_139</v>
          </cell>
          <cell r="U313">
            <v>0</v>
          </cell>
        </row>
        <row r="314">
          <cell r="B314" t="str">
            <v>CTR_375</v>
          </cell>
          <cell r="U314">
            <v>23.185905008946072</v>
          </cell>
        </row>
        <row r="315">
          <cell r="B315" t="str">
            <v>NRO_039</v>
          </cell>
          <cell r="U315">
            <v>5.7964004531536632E-3</v>
          </cell>
        </row>
        <row r="316">
          <cell r="B316" t="str">
            <v>LIT_656</v>
          </cell>
          <cell r="U316">
            <v>0</v>
          </cell>
        </row>
        <row r="317">
          <cell r="B317" t="str">
            <v>LIT_741</v>
          </cell>
          <cell r="U317">
            <v>1.1664497921143262</v>
          </cell>
        </row>
        <row r="318">
          <cell r="B318" t="str">
            <v>NRO_090</v>
          </cell>
          <cell r="U318">
            <v>2.0272992176152842</v>
          </cell>
        </row>
        <row r="319">
          <cell r="B319" t="str">
            <v>ADM_052</v>
          </cell>
          <cell r="U319">
            <v>1.5459454556853951</v>
          </cell>
        </row>
        <row r="320">
          <cell r="B320" t="str">
            <v>LIT_087</v>
          </cell>
          <cell r="U320">
            <v>1.5409507666230065</v>
          </cell>
        </row>
        <row r="321">
          <cell r="B321" t="str">
            <v>CTR_762</v>
          </cell>
          <cell r="U321">
            <v>3.4888445152140353</v>
          </cell>
        </row>
        <row r="322">
          <cell r="B322" t="str">
            <v>SUO_218</v>
          </cell>
          <cell r="U322">
            <v>25.073212996492913</v>
          </cell>
        </row>
        <row r="323">
          <cell r="B323" t="str">
            <v>ADM_100</v>
          </cell>
          <cell r="U323">
            <v>5.1945182132270693</v>
          </cell>
        </row>
        <row r="324">
          <cell r="B324" t="str">
            <v>NRO_030</v>
          </cell>
          <cell r="U324">
            <v>3.6000640636013164</v>
          </cell>
        </row>
        <row r="325">
          <cell r="B325" t="str">
            <v>CTR_310</v>
          </cell>
          <cell r="U325">
            <v>6.2725970442281551E-2</v>
          </cell>
        </row>
        <row r="326">
          <cell r="B326" t="str">
            <v>LIT_871</v>
          </cell>
          <cell r="U326">
            <v>0</v>
          </cell>
        </row>
        <row r="327">
          <cell r="B327" t="str">
            <v>LIT_737</v>
          </cell>
          <cell r="U327">
            <v>13.868556899607057</v>
          </cell>
        </row>
        <row r="328">
          <cell r="B328" t="str">
            <v>CTR_214</v>
          </cell>
          <cell r="U328">
            <v>0</v>
          </cell>
        </row>
        <row r="329">
          <cell r="B329" t="str">
            <v>EST_076</v>
          </cell>
          <cell r="U329">
            <v>0</v>
          </cell>
        </row>
        <row r="330">
          <cell r="B330" t="str">
            <v>CTR_879</v>
          </cell>
          <cell r="U330">
            <v>0</v>
          </cell>
        </row>
        <row r="331">
          <cell r="B331" t="str">
            <v>CTR_867</v>
          </cell>
          <cell r="U331">
            <v>0</v>
          </cell>
        </row>
        <row r="332">
          <cell r="B332" t="str">
            <v>LIT_122</v>
          </cell>
          <cell r="U332">
            <v>0</v>
          </cell>
        </row>
        <row r="333">
          <cell r="B333" t="str">
            <v>LIT_181</v>
          </cell>
          <cell r="U333">
            <v>0</v>
          </cell>
        </row>
        <row r="334">
          <cell r="B334" t="str">
            <v>LIT_862</v>
          </cell>
          <cell r="U334">
            <v>0</v>
          </cell>
        </row>
        <row r="335">
          <cell r="B335" t="str">
            <v>LIT_751</v>
          </cell>
          <cell r="U335">
            <v>29.359392522964448</v>
          </cell>
        </row>
        <row r="336">
          <cell r="B336" t="str">
            <v>CTR_738</v>
          </cell>
          <cell r="U336">
            <v>0.32292192801476938</v>
          </cell>
        </row>
        <row r="337">
          <cell r="B337" t="str">
            <v>NRO_237</v>
          </cell>
          <cell r="U337">
            <v>0.26665225592338632</v>
          </cell>
        </row>
        <row r="338">
          <cell r="B338" t="str">
            <v>NRD_163</v>
          </cell>
          <cell r="U338">
            <v>0</v>
          </cell>
        </row>
        <row r="339">
          <cell r="B339" t="str">
            <v>SUO_185</v>
          </cell>
          <cell r="U339">
            <v>0</v>
          </cell>
        </row>
        <row r="340">
          <cell r="B340" t="str">
            <v>EXN_145</v>
          </cell>
          <cell r="U340">
            <v>1.2312803017980611</v>
          </cell>
        </row>
        <row r="341">
          <cell r="B341" t="str">
            <v>LIT_563</v>
          </cell>
          <cell r="U341">
            <v>0</v>
          </cell>
        </row>
        <row r="342">
          <cell r="B342" t="str">
            <v>LIT_164</v>
          </cell>
          <cell r="U342">
            <v>0</v>
          </cell>
        </row>
        <row r="343">
          <cell r="B343" t="str">
            <v>CTR_046</v>
          </cell>
          <cell r="U343">
            <v>1.3820937240499598</v>
          </cell>
        </row>
        <row r="344">
          <cell r="B344" t="str">
            <v>LIT_735</v>
          </cell>
          <cell r="U344">
            <v>0</v>
          </cell>
        </row>
        <row r="345">
          <cell r="B345" t="str">
            <v>LIT_185</v>
          </cell>
          <cell r="U345">
            <v>0</v>
          </cell>
        </row>
        <row r="346">
          <cell r="B346" t="str">
            <v>LIT_568</v>
          </cell>
          <cell r="U346">
            <v>0</v>
          </cell>
        </row>
        <row r="347">
          <cell r="B347" t="str">
            <v>ADM_042</v>
          </cell>
          <cell r="U347">
            <v>2.593342715113487E-2</v>
          </cell>
        </row>
        <row r="348">
          <cell r="B348" t="str">
            <v>NRD_065</v>
          </cell>
          <cell r="U348">
            <v>0</v>
          </cell>
        </row>
        <row r="349">
          <cell r="B349" t="str">
            <v>NRD_128</v>
          </cell>
          <cell r="U349">
            <v>0</v>
          </cell>
        </row>
        <row r="350">
          <cell r="B350" t="str">
            <v>CTR_019</v>
          </cell>
          <cell r="U350">
            <v>13.868556899607057</v>
          </cell>
        </row>
        <row r="351">
          <cell r="B351" t="str">
            <v>CTR_717</v>
          </cell>
          <cell r="U351">
            <v>1.5483166539680908</v>
          </cell>
        </row>
        <row r="352">
          <cell r="B352" t="str">
            <v>OST_116</v>
          </cell>
          <cell r="U352">
            <v>9.9698087794243204E-2</v>
          </cell>
        </row>
        <row r="353">
          <cell r="B353" t="str">
            <v>CTR_838</v>
          </cell>
          <cell r="U353">
            <v>0</v>
          </cell>
        </row>
        <row r="354">
          <cell r="B354" t="str">
            <v>OST_122</v>
          </cell>
          <cell r="U354">
            <v>0</v>
          </cell>
        </row>
        <row r="355">
          <cell r="B355" t="str">
            <v>CTR_483</v>
          </cell>
          <cell r="U355">
            <v>0</v>
          </cell>
        </row>
        <row r="356">
          <cell r="B356" t="str">
            <v>OST_193</v>
          </cell>
          <cell r="U356">
            <v>5.1971418216891649E-2</v>
          </cell>
        </row>
        <row r="357">
          <cell r="B357" t="str">
            <v>ADM_062</v>
          </cell>
          <cell r="U357">
            <v>0.10440654847003564</v>
          </cell>
        </row>
        <row r="358">
          <cell r="B358" t="str">
            <v>EST_115</v>
          </cell>
          <cell r="U358">
            <v>3.6714935522624867</v>
          </cell>
        </row>
        <row r="359">
          <cell r="B359" t="str">
            <v>LIT_827</v>
          </cell>
          <cell r="U359">
            <v>0</v>
          </cell>
        </row>
        <row r="360">
          <cell r="B360" t="str">
            <v>LIT_025</v>
          </cell>
          <cell r="U360">
            <v>1.5409507666230065</v>
          </cell>
        </row>
        <row r="361">
          <cell r="B361" t="str">
            <v>ADM_071</v>
          </cell>
          <cell r="U361">
            <v>0</v>
          </cell>
        </row>
        <row r="362">
          <cell r="B362" t="str">
            <v>CTR_061</v>
          </cell>
          <cell r="U362">
            <v>0</v>
          </cell>
        </row>
        <row r="363">
          <cell r="B363" t="str">
            <v>LIT_041</v>
          </cell>
          <cell r="U363">
            <v>1.5409507666230065</v>
          </cell>
        </row>
        <row r="364">
          <cell r="B364" t="str">
            <v>LIT_377</v>
          </cell>
          <cell r="U364">
            <v>0</v>
          </cell>
        </row>
        <row r="365">
          <cell r="B365" t="str">
            <v>SUO_233</v>
          </cell>
          <cell r="U365">
            <v>0</v>
          </cell>
        </row>
        <row r="366">
          <cell r="B366" t="str">
            <v>CTR_383</v>
          </cell>
          <cell r="U366">
            <v>0.97235063478610817</v>
          </cell>
        </row>
        <row r="367">
          <cell r="B367" t="str">
            <v>NRO_125</v>
          </cell>
          <cell r="U367">
            <v>0</v>
          </cell>
        </row>
        <row r="368">
          <cell r="B368" t="str">
            <v>NRO_122</v>
          </cell>
          <cell r="U368">
            <v>0</v>
          </cell>
        </row>
        <row r="369">
          <cell r="B369" t="str">
            <v>CTR_875</v>
          </cell>
          <cell r="U369">
            <v>5.8795832584260053</v>
          </cell>
        </row>
        <row r="370">
          <cell r="B370" t="str">
            <v>CTR_442</v>
          </cell>
          <cell r="U370">
            <v>0</v>
          </cell>
        </row>
        <row r="371">
          <cell r="B371" t="str">
            <v>CTR_911</v>
          </cell>
          <cell r="U371">
            <v>13.868556899607057</v>
          </cell>
        </row>
        <row r="372">
          <cell r="B372" t="str">
            <v>CTR_385</v>
          </cell>
          <cell r="U372">
            <v>1.6051570485658829E-3</v>
          </cell>
        </row>
        <row r="373">
          <cell r="B373" t="str">
            <v>SUD_052</v>
          </cell>
          <cell r="U373">
            <v>0.47159514086858256</v>
          </cell>
        </row>
        <row r="374">
          <cell r="B374" t="str">
            <v>EXN_202</v>
          </cell>
          <cell r="U374">
            <v>3.4875304917161487</v>
          </cell>
        </row>
        <row r="375">
          <cell r="B375" t="str">
            <v>SUO_215</v>
          </cell>
          <cell r="U375">
            <v>0</v>
          </cell>
        </row>
        <row r="376">
          <cell r="B376" t="str">
            <v>LIT_095</v>
          </cell>
          <cell r="U376">
            <v>2.8254331070418557</v>
          </cell>
        </row>
        <row r="377">
          <cell r="B377" t="str">
            <v>LIT_689</v>
          </cell>
          <cell r="U377">
            <v>0</v>
          </cell>
        </row>
        <row r="378">
          <cell r="B378" t="str">
            <v>CTR_707</v>
          </cell>
          <cell r="U378">
            <v>0.9698893939783072</v>
          </cell>
        </row>
        <row r="379">
          <cell r="B379" t="str">
            <v>LIT_514</v>
          </cell>
          <cell r="U379">
            <v>3.6992270990460372</v>
          </cell>
        </row>
        <row r="380">
          <cell r="B380" t="str">
            <v>CTR_245</v>
          </cell>
          <cell r="U380">
            <v>0</v>
          </cell>
        </row>
        <row r="381">
          <cell r="B381" t="str">
            <v>CTR_596</v>
          </cell>
          <cell r="U381">
            <v>0</v>
          </cell>
        </row>
        <row r="382">
          <cell r="B382" t="str">
            <v>NRO_005</v>
          </cell>
          <cell r="U382">
            <v>4.114017515473714</v>
          </cell>
        </row>
        <row r="383">
          <cell r="B383" t="str">
            <v>LIT_851</v>
          </cell>
          <cell r="U383">
            <v>0</v>
          </cell>
        </row>
        <row r="384">
          <cell r="B384" t="str">
            <v>CTR_270</v>
          </cell>
          <cell r="U384">
            <v>0.71065653063495671</v>
          </cell>
        </row>
        <row r="385">
          <cell r="B385" t="str">
            <v>SUO_179</v>
          </cell>
          <cell r="U385">
            <v>0</v>
          </cell>
        </row>
        <row r="386">
          <cell r="B386" t="str">
            <v>LIT_414</v>
          </cell>
          <cell r="U386">
            <v>0</v>
          </cell>
        </row>
        <row r="387">
          <cell r="B387" t="str">
            <v>EST_103</v>
          </cell>
          <cell r="U387">
            <v>1.9719889393978307</v>
          </cell>
        </row>
        <row r="388">
          <cell r="B388" t="str">
            <v>NRD_139</v>
          </cell>
          <cell r="U388">
            <v>0</v>
          </cell>
        </row>
        <row r="389">
          <cell r="B389" t="str">
            <v>LIT_528</v>
          </cell>
          <cell r="U389">
            <v>15.989789774364855</v>
          </cell>
        </row>
        <row r="390">
          <cell r="B390" t="str">
            <v>LIT_341</v>
          </cell>
          <cell r="U390">
            <v>0</v>
          </cell>
        </row>
        <row r="391">
          <cell r="B391" t="str">
            <v>LIT_746</v>
          </cell>
          <cell r="U391">
            <v>1.6854327360722312</v>
          </cell>
        </row>
        <row r="392">
          <cell r="B392" t="str">
            <v>LIT_685</v>
          </cell>
          <cell r="U392">
            <v>0</v>
          </cell>
        </row>
        <row r="393">
          <cell r="B393" t="str">
            <v>LIT_713</v>
          </cell>
          <cell r="U393">
            <v>0</v>
          </cell>
        </row>
        <row r="394">
          <cell r="B394" t="str">
            <v>NRD_091</v>
          </cell>
          <cell r="U394">
            <v>0</v>
          </cell>
        </row>
        <row r="395">
          <cell r="B395" t="str">
            <v>LIT_381</v>
          </cell>
          <cell r="U395">
            <v>1.7347645626981478</v>
          </cell>
        </row>
        <row r="396">
          <cell r="B396" t="str">
            <v>NRO_140</v>
          </cell>
          <cell r="U396">
            <v>4.6371203625230331E-3</v>
          </cell>
        </row>
        <row r="397">
          <cell r="B397" t="str">
            <v>CTR_522</v>
          </cell>
          <cell r="U397">
            <v>0</v>
          </cell>
        </row>
        <row r="398">
          <cell r="B398" t="str">
            <v>NRD_137</v>
          </cell>
          <cell r="U398">
            <v>0</v>
          </cell>
        </row>
        <row r="399">
          <cell r="B399" t="str">
            <v>SUD_163</v>
          </cell>
          <cell r="U399">
            <v>3.0815805018362994</v>
          </cell>
        </row>
        <row r="400">
          <cell r="B400" t="str">
            <v>NRD_076</v>
          </cell>
          <cell r="U400">
            <v>3.0926025802364508E-2</v>
          </cell>
        </row>
        <row r="401">
          <cell r="B401" t="str">
            <v>SUD_159</v>
          </cell>
          <cell r="U401">
            <v>8.9175391586982075E-4</v>
          </cell>
        </row>
        <row r="402">
          <cell r="B402" t="str">
            <v>SUD_205</v>
          </cell>
          <cell r="U402">
            <v>3.5670156634785984E-4</v>
          </cell>
        </row>
        <row r="403">
          <cell r="B403" t="str">
            <v>LIT_696</v>
          </cell>
          <cell r="U403">
            <v>2.801462761783279</v>
          </cell>
        </row>
        <row r="404">
          <cell r="B404" t="str">
            <v>LIT_671</v>
          </cell>
          <cell r="U404">
            <v>0</v>
          </cell>
        </row>
        <row r="405">
          <cell r="B405" t="str">
            <v>LIT_249</v>
          </cell>
          <cell r="U405">
            <v>0</v>
          </cell>
        </row>
        <row r="406">
          <cell r="B406" t="str">
            <v>NRO_101</v>
          </cell>
          <cell r="U406">
            <v>6.3314528026754543E-3</v>
          </cell>
        </row>
        <row r="407">
          <cell r="B407" t="str">
            <v>NRD_060</v>
          </cell>
          <cell r="U407">
            <v>21.898907922484469</v>
          </cell>
        </row>
        <row r="408">
          <cell r="B408" t="str">
            <v>CTR_973</v>
          </cell>
          <cell r="U408">
            <v>0</v>
          </cell>
        </row>
        <row r="409">
          <cell r="B409" t="str">
            <v>NRO_236</v>
          </cell>
          <cell r="U409">
            <v>4.0128926214141923E-3</v>
          </cell>
        </row>
        <row r="410">
          <cell r="B410" t="str">
            <v>SUD_003</v>
          </cell>
          <cell r="U410">
            <v>2.8536125307827289E-4</v>
          </cell>
        </row>
        <row r="411">
          <cell r="B411" t="str">
            <v>LIT_378</v>
          </cell>
          <cell r="U411">
            <v>3.7471499544849116E-2</v>
          </cell>
        </row>
        <row r="412">
          <cell r="B412" t="str">
            <v>SUD_204</v>
          </cell>
          <cell r="U412">
            <v>0.51504139164975904</v>
          </cell>
        </row>
        <row r="413">
          <cell r="B413" t="str">
            <v>EXN_153</v>
          </cell>
          <cell r="U413">
            <v>1.3734437110660238</v>
          </cell>
        </row>
        <row r="414">
          <cell r="B414" t="str">
            <v>CTR_367</v>
          </cell>
          <cell r="U414">
            <v>0</v>
          </cell>
        </row>
        <row r="415">
          <cell r="B415" t="str">
            <v>EST_015</v>
          </cell>
          <cell r="U415">
            <v>1.2558748747977497</v>
          </cell>
        </row>
        <row r="416">
          <cell r="B416" t="str">
            <v>LIT_766</v>
          </cell>
          <cell r="U416">
            <v>0</v>
          </cell>
        </row>
        <row r="417">
          <cell r="B417" t="str">
            <v>LIT_008</v>
          </cell>
          <cell r="U417">
            <v>0</v>
          </cell>
        </row>
        <row r="418">
          <cell r="B418" t="str">
            <v>CTR_397</v>
          </cell>
          <cell r="U418">
            <v>0</v>
          </cell>
        </row>
        <row r="419">
          <cell r="B419" t="str">
            <v>OST_214</v>
          </cell>
          <cell r="U419">
            <v>2.6485091301332923E-2</v>
          </cell>
        </row>
        <row r="420">
          <cell r="B420" t="str">
            <v>NRD_134</v>
          </cell>
          <cell r="U420">
            <v>0.7656599121658062</v>
          </cell>
        </row>
        <row r="421">
          <cell r="B421" t="str">
            <v>CTR_599</v>
          </cell>
          <cell r="U421">
            <v>16.671749663987121</v>
          </cell>
        </row>
        <row r="422">
          <cell r="B422" t="str">
            <v>EST_122</v>
          </cell>
          <cell r="U422">
            <v>0</v>
          </cell>
        </row>
        <row r="423">
          <cell r="B423" t="str">
            <v>EST_124</v>
          </cell>
          <cell r="U423">
            <v>1.88261736194936</v>
          </cell>
        </row>
        <row r="424">
          <cell r="B424" t="str">
            <v>EXN_055</v>
          </cell>
          <cell r="U424">
            <v>0.25004779800989063</v>
          </cell>
        </row>
        <row r="425">
          <cell r="B425" t="str">
            <v>SUO_224</v>
          </cell>
          <cell r="U425">
            <v>5.3505234952187721E-4</v>
          </cell>
        </row>
        <row r="426">
          <cell r="B426" t="str">
            <v>OST_160</v>
          </cell>
          <cell r="U426">
            <v>0</v>
          </cell>
        </row>
        <row r="427">
          <cell r="B427" t="str">
            <v>NRD_083</v>
          </cell>
          <cell r="U427">
            <v>0</v>
          </cell>
        </row>
        <row r="428">
          <cell r="B428" t="str">
            <v>NRD_146</v>
          </cell>
          <cell r="U428">
            <v>0</v>
          </cell>
        </row>
        <row r="429">
          <cell r="B429" t="str">
            <v>EST_010</v>
          </cell>
          <cell r="U429">
            <v>2.9975416128047305</v>
          </cell>
        </row>
        <row r="430">
          <cell r="B430" t="str">
            <v>NRD_174</v>
          </cell>
          <cell r="U430">
            <v>0.3333376137521295</v>
          </cell>
        </row>
        <row r="431">
          <cell r="B431" t="str">
            <v>NRD_145</v>
          </cell>
          <cell r="U431">
            <v>0</v>
          </cell>
        </row>
        <row r="432">
          <cell r="B432" t="str">
            <v>NRO_056</v>
          </cell>
          <cell r="U432">
            <v>4.0128926214140223E-3</v>
          </cell>
        </row>
        <row r="433">
          <cell r="B433" t="str">
            <v>CTR_981</v>
          </cell>
          <cell r="U433">
            <v>0</v>
          </cell>
        </row>
        <row r="434">
          <cell r="B434" t="str">
            <v>SUD_162</v>
          </cell>
          <cell r="U434">
            <v>0</v>
          </cell>
        </row>
        <row r="435">
          <cell r="B435" t="str">
            <v>SUO_254</v>
          </cell>
          <cell r="U435">
            <v>0</v>
          </cell>
        </row>
        <row r="436">
          <cell r="B436" t="str">
            <v>LIT_428</v>
          </cell>
          <cell r="U436">
            <v>1.3015505103686014</v>
          </cell>
        </row>
        <row r="437">
          <cell r="B437" t="str">
            <v>OST_046</v>
          </cell>
          <cell r="U437">
            <v>0</v>
          </cell>
        </row>
        <row r="438">
          <cell r="B438" t="str">
            <v>NRO_227</v>
          </cell>
          <cell r="U438">
            <v>0</v>
          </cell>
        </row>
        <row r="439">
          <cell r="B439" t="str">
            <v>NRD_118</v>
          </cell>
          <cell r="U439">
            <v>0</v>
          </cell>
        </row>
        <row r="440">
          <cell r="B440" t="str">
            <v>SUO_232</v>
          </cell>
          <cell r="U440">
            <v>18.491409199476077</v>
          </cell>
        </row>
        <row r="441">
          <cell r="B441" t="str">
            <v>CTR_274</v>
          </cell>
          <cell r="U441">
            <v>0</v>
          </cell>
        </row>
        <row r="442">
          <cell r="B442" t="str">
            <v>NRO_256</v>
          </cell>
          <cell r="U442">
            <v>0</v>
          </cell>
        </row>
        <row r="443">
          <cell r="B443" t="str">
            <v>NRO_023</v>
          </cell>
          <cell r="U443">
            <v>0.11594584414139084</v>
          </cell>
        </row>
        <row r="444">
          <cell r="B444" t="str">
            <v>OST_208</v>
          </cell>
          <cell r="U444">
            <v>4.5479449709359835E-3</v>
          </cell>
        </row>
        <row r="445">
          <cell r="B445" t="str">
            <v>EXN_108</v>
          </cell>
          <cell r="U445">
            <v>0.55720351679208324</v>
          </cell>
        </row>
        <row r="446">
          <cell r="B446" t="str">
            <v>SUD_247</v>
          </cell>
          <cell r="U446">
            <v>0</v>
          </cell>
        </row>
        <row r="447">
          <cell r="B447" t="str">
            <v>LIT_763</v>
          </cell>
          <cell r="U447">
            <v>0.50389446770138668</v>
          </cell>
        </row>
        <row r="448">
          <cell r="B448" t="str">
            <v>NRO_050</v>
          </cell>
          <cell r="U448">
            <v>9.1392291821831861</v>
          </cell>
        </row>
        <row r="449">
          <cell r="B449" t="str">
            <v>CTR_639</v>
          </cell>
          <cell r="U449">
            <v>0</v>
          </cell>
        </row>
        <row r="450">
          <cell r="B450" t="str">
            <v>NRD_155</v>
          </cell>
          <cell r="U450">
            <v>0</v>
          </cell>
        </row>
        <row r="451">
          <cell r="B451" t="str">
            <v>SUD_233</v>
          </cell>
          <cell r="U451">
            <v>0</v>
          </cell>
        </row>
        <row r="452">
          <cell r="B452" t="str">
            <v>CTR_851</v>
          </cell>
          <cell r="U452">
            <v>0</v>
          </cell>
        </row>
        <row r="453">
          <cell r="B453" t="str">
            <v>NRO_018</v>
          </cell>
          <cell r="U453">
            <v>7.3123821101323244E-3</v>
          </cell>
        </row>
        <row r="454">
          <cell r="B454" t="str">
            <v>NRO_044</v>
          </cell>
          <cell r="U454">
            <v>5.2613481036318738E-3</v>
          </cell>
        </row>
        <row r="455">
          <cell r="B455" t="str">
            <v>NRO_246</v>
          </cell>
          <cell r="U455">
            <v>6.1531020195015234E-3</v>
          </cell>
        </row>
        <row r="456">
          <cell r="B456" t="str">
            <v>NRO_024</v>
          </cell>
          <cell r="U456">
            <v>6.0639266279144729E-3</v>
          </cell>
        </row>
        <row r="457">
          <cell r="B457" t="str">
            <v>NRO_021</v>
          </cell>
          <cell r="U457">
            <v>5.7072250615666127E-3</v>
          </cell>
        </row>
        <row r="458">
          <cell r="B458" t="str">
            <v>LIT_698</v>
          </cell>
          <cell r="U458">
            <v>0</v>
          </cell>
        </row>
        <row r="459">
          <cell r="B459" t="str">
            <v>NRO_098</v>
          </cell>
          <cell r="U459">
            <v>2.6303886905628175</v>
          </cell>
        </row>
        <row r="460">
          <cell r="B460" t="str">
            <v>LIT_677</v>
          </cell>
          <cell r="U460">
            <v>0</v>
          </cell>
        </row>
        <row r="461">
          <cell r="B461" t="str">
            <v>NRO_033</v>
          </cell>
          <cell r="U461">
            <v>3.6418338170206579</v>
          </cell>
        </row>
        <row r="462">
          <cell r="B462" t="str">
            <v>NRO_034</v>
          </cell>
          <cell r="U462">
            <v>0</v>
          </cell>
        </row>
        <row r="463">
          <cell r="B463" t="str">
            <v>NRO_051</v>
          </cell>
          <cell r="U463">
            <v>0</v>
          </cell>
        </row>
        <row r="464">
          <cell r="B464" t="str">
            <v>ADM_084</v>
          </cell>
          <cell r="U464">
            <v>0</v>
          </cell>
        </row>
        <row r="465">
          <cell r="B465" t="str">
            <v>CTR_842</v>
          </cell>
          <cell r="U465">
            <v>0.68504535817117695</v>
          </cell>
        </row>
        <row r="466">
          <cell r="B466" t="str">
            <v>CTR_330</v>
          </cell>
          <cell r="U466">
            <v>0</v>
          </cell>
        </row>
        <row r="467">
          <cell r="B467" t="str">
            <v>SUD_069</v>
          </cell>
          <cell r="U467">
            <v>1.9618586149141573E-4</v>
          </cell>
        </row>
        <row r="468">
          <cell r="B468" t="str">
            <v>NRD_040</v>
          </cell>
          <cell r="U468">
            <v>3.1681698070672568</v>
          </cell>
        </row>
        <row r="469">
          <cell r="B469" t="str">
            <v>OST_166</v>
          </cell>
          <cell r="U469">
            <v>0</v>
          </cell>
        </row>
        <row r="470">
          <cell r="B470" t="str">
            <v>CTR_954</v>
          </cell>
          <cell r="U470">
            <v>0</v>
          </cell>
        </row>
        <row r="471">
          <cell r="B471" t="str">
            <v>ADM_112</v>
          </cell>
          <cell r="U471">
            <v>0.4120616494451152</v>
          </cell>
        </row>
        <row r="472">
          <cell r="B472" t="str">
            <v>LIT_527</v>
          </cell>
          <cell r="U472">
            <v>1.4874455316708116E-2</v>
          </cell>
        </row>
        <row r="473">
          <cell r="B473" t="str">
            <v>EXN_071</v>
          </cell>
          <cell r="U473">
            <v>4.8957289981251768E-2</v>
          </cell>
        </row>
        <row r="474">
          <cell r="B474" t="str">
            <v>CTR_891</v>
          </cell>
          <cell r="U474">
            <v>0</v>
          </cell>
        </row>
        <row r="475">
          <cell r="B475" t="str">
            <v>SUO_222</v>
          </cell>
          <cell r="U475">
            <v>0.15801879389212775</v>
          </cell>
        </row>
        <row r="476">
          <cell r="B476" t="str">
            <v>CTR_723</v>
          </cell>
          <cell r="U476">
            <v>0.36458467096420671</v>
          </cell>
        </row>
        <row r="477">
          <cell r="B477" t="str">
            <v>EXN_152</v>
          </cell>
          <cell r="U477">
            <v>2.8768179020958984</v>
          </cell>
        </row>
        <row r="478">
          <cell r="B478" t="str">
            <v>ADM_007</v>
          </cell>
          <cell r="U478">
            <v>0.51445283406528486</v>
          </cell>
        </row>
        <row r="479">
          <cell r="B479" t="str">
            <v>SUO_188</v>
          </cell>
          <cell r="U479">
            <v>0</v>
          </cell>
        </row>
        <row r="480">
          <cell r="B480" t="str">
            <v>ADM_122</v>
          </cell>
          <cell r="U480">
            <v>0</v>
          </cell>
        </row>
        <row r="481">
          <cell r="B481" t="str">
            <v>OST_268</v>
          </cell>
          <cell r="U481">
            <v>5.8053179923123671E-2</v>
          </cell>
        </row>
        <row r="482">
          <cell r="B482" t="str">
            <v>LIT_221</v>
          </cell>
          <cell r="U482">
            <v>0</v>
          </cell>
        </row>
        <row r="483">
          <cell r="B483" t="str">
            <v>CTR_301</v>
          </cell>
          <cell r="U483">
            <v>3.4906499774163611</v>
          </cell>
        </row>
        <row r="484">
          <cell r="B484" t="str">
            <v>CTR_300</v>
          </cell>
          <cell r="U484">
            <v>0.70292967002399942</v>
          </cell>
        </row>
        <row r="485">
          <cell r="B485" t="str">
            <v>SUD_007</v>
          </cell>
          <cell r="U485">
            <v>0</v>
          </cell>
        </row>
        <row r="486">
          <cell r="B486" t="str">
            <v>EXN_180</v>
          </cell>
          <cell r="U486">
            <v>0</v>
          </cell>
        </row>
        <row r="487">
          <cell r="B487" t="str">
            <v>SUD_053</v>
          </cell>
          <cell r="U487">
            <v>8.899704080380523E-3</v>
          </cell>
        </row>
        <row r="488">
          <cell r="B488" t="str">
            <v>ADM_055</v>
          </cell>
          <cell r="U488">
            <v>0</v>
          </cell>
        </row>
        <row r="489">
          <cell r="B489" t="str">
            <v>EXN_156</v>
          </cell>
          <cell r="U489">
            <v>2.6485091301332923E-2</v>
          </cell>
        </row>
        <row r="490">
          <cell r="B490" t="str">
            <v>EXN_012</v>
          </cell>
          <cell r="U490">
            <v>0</v>
          </cell>
        </row>
        <row r="491">
          <cell r="B491" t="str">
            <v>EXN_207</v>
          </cell>
          <cell r="U491">
            <v>0.30939685048651261</v>
          </cell>
        </row>
        <row r="492">
          <cell r="B492" t="str">
            <v>ADM_077</v>
          </cell>
          <cell r="U492">
            <v>0.43510457063119051</v>
          </cell>
        </row>
        <row r="493">
          <cell r="B493" t="str">
            <v>LIT_684</v>
          </cell>
          <cell r="U493">
            <v>0</v>
          </cell>
        </row>
        <row r="494">
          <cell r="B494" t="str">
            <v>ADM_128</v>
          </cell>
          <cell r="U494">
            <v>1.5601769810491588</v>
          </cell>
        </row>
        <row r="495">
          <cell r="B495" t="str">
            <v>NRD_117</v>
          </cell>
          <cell r="U495">
            <v>5.7767105266912653</v>
          </cell>
        </row>
        <row r="496">
          <cell r="B496" t="str">
            <v>LIT_425</v>
          </cell>
          <cell r="U496">
            <v>0</v>
          </cell>
        </row>
        <row r="497">
          <cell r="B497" t="str">
            <v>ADM_149</v>
          </cell>
          <cell r="U497">
            <v>9.7906159476664742E-2</v>
          </cell>
        </row>
        <row r="498">
          <cell r="B498" t="str">
            <v>EXN_140</v>
          </cell>
          <cell r="U498">
            <v>0</v>
          </cell>
        </row>
        <row r="499">
          <cell r="B499" t="str">
            <v>EXN_142</v>
          </cell>
          <cell r="U499">
            <v>0.61712550903080687</v>
          </cell>
        </row>
        <row r="500">
          <cell r="B500" t="str">
            <v>NRO_259</v>
          </cell>
          <cell r="U500">
            <v>1.1931667394337845E-2</v>
          </cell>
        </row>
        <row r="501">
          <cell r="B501" t="str">
            <v>NRO_009</v>
          </cell>
          <cell r="U501">
            <v>0.15448744838528342</v>
          </cell>
        </row>
        <row r="502">
          <cell r="B502" t="str">
            <v>EXN_008</v>
          </cell>
          <cell r="U502">
            <v>2.140457136181933E-3</v>
          </cell>
        </row>
        <row r="503">
          <cell r="B503" t="str">
            <v>CTR_311</v>
          </cell>
          <cell r="U503">
            <v>2.051034006500451E-3</v>
          </cell>
        </row>
        <row r="504">
          <cell r="B504" t="str">
            <v>LIT_657</v>
          </cell>
          <cell r="U504">
            <v>2.5879412041674152</v>
          </cell>
        </row>
        <row r="505">
          <cell r="B505" t="str">
            <v>SUO_115</v>
          </cell>
          <cell r="U505">
            <v>0.21425279582687706</v>
          </cell>
        </row>
        <row r="506">
          <cell r="B506" t="str">
            <v>LIT_678</v>
          </cell>
          <cell r="U506">
            <v>0.34089968695870454</v>
          </cell>
        </row>
        <row r="507">
          <cell r="B507" t="str">
            <v>LIT_436</v>
          </cell>
          <cell r="U507">
            <v>7.776094146384748E-3</v>
          </cell>
        </row>
        <row r="508">
          <cell r="B508" t="str">
            <v>NRD_054</v>
          </cell>
          <cell r="U508">
            <v>0</v>
          </cell>
        </row>
        <row r="509">
          <cell r="B509" t="str">
            <v>CTR_302</v>
          </cell>
          <cell r="U509">
            <v>0</v>
          </cell>
        </row>
        <row r="510">
          <cell r="B510" t="str">
            <v>SUO_003</v>
          </cell>
          <cell r="U510">
            <v>0</v>
          </cell>
        </row>
        <row r="511">
          <cell r="B511" t="str">
            <v>SUD_222</v>
          </cell>
          <cell r="U511">
            <v>0</v>
          </cell>
        </row>
        <row r="512">
          <cell r="B512" t="str">
            <v>NRD_129</v>
          </cell>
          <cell r="U512">
            <v>0</v>
          </cell>
        </row>
        <row r="513">
          <cell r="B513" t="str">
            <v>LIT_643</v>
          </cell>
          <cell r="U513">
            <v>2.978458079005126E-3</v>
          </cell>
        </row>
        <row r="514">
          <cell r="B514" t="str">
            <v>NRD_058</v>
          </cell>
          <cell r="U514">
            <v>0.49134917575638293</v>
          </cell>
        </row>
        <row r="515">
          <cell r="B515" t="str">
            <v>OST_231</v>
          </cell>
          <cell r="U515">
            <v>0.15079558717358238</v>
          </cell>
        </row>
        <row r="516">
          <cell r="B516" t="str">
            <v>LIT_418</v>
          </cell>
          <cell r="U516">
            <v>0</v>
          </cell>
        </row>
        <row r="517">
          <cell r="B517" t="str">
            <v>CTR_658</v>
          </cell>
          <cell r="U517">
            <v>8.3218475428969083E-2</v>
          </cell>
        </row>
        <row r="518">
          <cell r="B518" t="str">
            <v>CTR_406</v>
          </cell>
          <cell r="U518">
            <v>1.2484554822176806E-3</v>
          </cell>
        </row>
        <row r="519">
          <cell r="B519" t="str">
            <v>NRD_183</v>
          </cell>
          <cell r="U519">
            <v>0</v>
          </cell>
        </row>
        <row r="520">
          <cell r="B520" t="str">
            <v>SUO_013</v>
          </cell>
          <cell r="U520">
            <v>0.50501807763538265</v>
          </cell>
        </row>
        <row r="521">
          <cell r="B521" t="str">
            <v>LIT_061</v>
          </cell>
          <cell r="U521">
            <v>8.9864539013163718</v>
          </cell>
        </row>
        <row r="522">
          <cell r="B522" t="str">
            <v>NRD_085</v>
          </cell>
          <cell r="U522">
            <v>1.5462121147266381</v>
          </cell>
        </row>
        <row r="523">
          <cell r="B523" t="str">
            <v>NRD_086</v>
          </cell>
          <cell r="U523">
            <v>2.2443484203827833</v>
          </cell>
        </row>
        <row r="524">
          <cell r="B524" t="str">
            <v>LIT_580</v>
          </cell>
          <cell r="U524">
            <v>0.59346223101134898</v>
          </cell>
        </row>
        <row r="525">
          <cell r="B525" t="str">
            <v>LIT_057</v>
          </cell>
          <cell r="U525">
            <v>0</v>
          </cell>
        </row>
        <row r="526">
          <cell r="B526" t="str">
            <v>CTR_674</v>
          </cell>
          <cell r="U526">
            <v>0</v>
          </cell>
        </row>
        <row r="527">
          <cell r="B527" t="str">
            <v>SUD_120</v>
          </cell>
          <cell r="U527">
            <v>0</v>
          </cell>
        </row>
        <row r="528">
          <cell r="B528" t="str">
            <v>LIT_453</v>
          </cell>
          <cell r="U528">
            <v>0.28172289710158632</v>
          </cell>
        </row>
        <row r="529">
          <cell r="B529" t="str">
            <v>EST_043</v>
          </cell>
          <cell r="U529">
            <v>0.19554379867192875</v>
          </cell>
        </row>
        <row r="530">
          <cell r="B530" t="str">
            <v>OST_219</v>
          </cell>
          <cell r="U530">
            <v>0.83940796100823833</v>
          </cell>
        </row>
        <row r="531">
          <cell r="B531" t="str">
            <v>LIT_581</v>
          </cell>
          <cell r="U531">
            <v>0.25796657278281448</v>
          </cell>
        </row>
        <row r="532">
          <cell r="B532" t="str">
            <v>NRD_101</v>
          </cell>
          <cell r="U532">
            <v>5.0979787862444468</v>
          </cell>
        </row>
        <row r="533">
          <cell r="B533" t="str">
            <v>ADM_130</v>
          </cell>
          <cell r="U533">
            <v>0.18097253968661628</v>
          </cell>
        </row>
        <row r="534">
          <cell r="B534" t="str">
            <v>OST_155</v>
          </cell>
          <cell r="U534">
            <v>0.19556163375024638</v>
          </cell>
        </row>
        <row r="535">
          <cell r="B535" t="str">
            <v>NRO_258</v>
          </cell>
          <cell r="U535">
            <v>3.7453664466530413E-3</v>
          </cell>
        </row>
        <row r="536">
          <cell r="B536" t="str">
            <v>SUD_160</v>
          </cell>
          <cell r="U536">
            <v>0</v>
          </cell>
        </row>
        <row r="537">
          <cell r="B537" t="str">
            <v>ADM_058</v>
          </cell>
          <cell r="U537">
            <v>0</v>
          </cell>
        </row>
        <row r="538">
          <cell r="B538" t="str">
            <v>ADM_153</v>
          </cell>
          <cell r="U538">
            <v>0.10154132564083078</v>
          </cell>
        </row>
        <row r="539">
          <cell r="B539" t="str">
            <v>EST_012</v>
          </cell>
          <cell r="U539">
            <v>0.12133203779324438</v>
          </cell>
        </row>
        <row r="540">
          <cell r="B540" t="str">
            <v>LIT_500</v>
          </cell>
          <cell r="U540">
            <v>4.7076045920332845</v>
          </cell>
        </row>
        <row r="541">
          <cell r="B541" t="str">
            <v>OST_294</v>
          </cell>
          <cell r="U541">
            <v>0</v>
          </cell>
        </row>
        <row r="542">
          <cell r="B542" t="str">
            <v>LIT_322</v>
          </cell>
          <cell r="U542">
            <v>6.2567951648389286</v>
          </cell>
        </row>
        <row r="543">
          <cell r="B543" t="str">
            <v>OST_297</v>
          </cell>
          <cell r="U543">
            <v>0</v>
          </cell>
        </row>
        <row r="544">
          <cell r="B544" t="str">
            <v>CTR_843</v>
          </cell>
          <cell r="U544">
            <v>0.3344255535294906</v>
          </cell>
        </row>
        <row r="545">
          <cell r="B545" t="str">
            <v>OST_172</v>
          </cell>
          <cell r="U545">
            <v>0.52820367944799718</v>
          </cell>
        </row>
        <row r="546">
          <cell r="B546" t="str">
            <v>EXN_131</v>
          </cell>
          <cell r="U546">
            <v>0</v>
          </cell>
        </row>
        <row r="547">
          <cell r="B547" t="str">
            <v>CTR_546</v>
          </cell>
          <cell r="U547">
            <v>2.6752617476106361E-4</v>
          </cell>
        </row>
        <row r="548">
          <cell r="B548" t="str">
            <v>ADM_166</v>
          </cell>
          <cell r="U548">
            <v>0.78474344596541978</v>
          </cell>
        </row>
        <row r="549">
          <cell r="B549" t="str">
            <v>CTR_547</v>
          </cell>
          <cell r="U549">
            <v>2.6752617476088987E-4</v>
          </cell>
        </row>
        <row r="550">
          <cell r="B550" t="str">
            <v>EXN_169</v>
          </cell>
          <cell r="U550">
            <v>7.2775542630187262E-2</v>
          </cell>
        </row>
        <row r="551">
          <cell r="B551" t="str">
            <v>EXN_090</v>
          </cell>
          <cell r="U551">
            <v>0.68067576398341478</v>
          </cell>
        </row>
        <row r="552">
          <cell r="B552" t="str">
            <v>CTR_716</v>
          </cell>
          <cell r="U552">
            <v>0</v>
          </cell>
        </row>
        <row r="553">
          <cell r="B553" t="str">
            <v>CTR_935</v>
          </cell>
          <cell r="U553">
            <v>20.548364451977982</v>
          </cell>
        </row>
        <row r="554">
          <cell r="B554" t="str">
            <v>EXN_045</v>
          </cell>
          <cell r="U554">
            <v>9.0958899418719139E-2</v>
          </cell>
        </row>
        <row r="555">
          <cell r="B555" t="str">
            <v>CTR_050</v>
          </cell>
          <cell r="U555">
            <v>2.682520624484567</v>
          </cell>
        </row>
        <row r="556">
          <cell r="B556" t="str">
            <v>OST_020</v>
          </cell>
          <cell r="U556">
            <v>0</v>
          </cell>
        </row>
        <row r="557">
          <cell r="B557" t="str">
            <v>CTR_169</v>
          </cell>
          <cell r="U557">
            <v>3.7637589679462282E-3</v>
          </cell>
        </row>
        <row r="558">
          <cell r="B558" t="str">
            <v>CTR_436</v>
          </cell>
          <cell r="U558">
            <v>4.5080835708965772</v>
          </cell>
        </row>
        <row r="559">
          <cell r="B559" t="str">
            <v>LIT_426</v>
          </cell>
          <cell r="U559">
            <v>0</v>
          </cell>
        </row>
        <row r="560">
          <cell r="B560" t="str">
            <v>ADM_008</v>
          </cell>
          <cell r="U560">
            <v>0.18597905223815153</v>
          </cell>
        </row>
        <row r="561">
          <cell r="B561" t="str">
            <v>LIT_121</v>
          </cell>
          <cell r="U561">
            <v>0</v>
          </cell>
        </row>
        <row r="562">
          <cell r="B562" t="str">
            <v>LIT_621</v>
          </cell>
          <cell r="U562">
            <v>0</v>
          </cell>
        </row>
        <row r="563">
          <cell r="B563" t="str">
            <v>LIT_690</v>
          </cell>
          <cell r="U563">
            <v>0</v>
          </cell>
        </row>
        <row r="564">
          <cell r="B564" t="str">
            <v>LIT_136</v>
          </cell>
          <cell r="U564">
            <v>1.6965083197073338</v>
          </cell>
        </row>
        <row r="565">
          <cell r="B565" t="str">
            <v>LIT_367</v>
          </cell>
          <cell r="U565">
            <v>0.15766209232577977</v>
          </cell>
        </row>
        <row r="566">
          <cell r="B566" t="str">
            <v>LIT_460</v>
          </cell>
          <cell r="U566">
            <v>0.24496480068943324</v>
          </cell>
        </row>
        <row r="567">
          <cell r="B567" t="str">
            <v>SUD_066</v>
          </cell>
          <cell r="U567">
            <v>0.2971145696894984</v>
          </cell>
        </row>
        <row r="568">
          <cell r="B568" t="str">
            <v>CTR_708</v>
          </cell>
          <cell r="U568">
            <v>0</v>
          </cell>
        </row>
        <row r="569">
          <cell r="B569" t="str">
            <v>LIT_844</v>
          </cell>
          <cell r="U569">
            <v>4.4848622989273261</v>
          </cell>
        </row>
        <row r="570">
          <cell r="B570" t="str">
            <v>LIT_433</v>
          </cell>
          <cell r="U570">
            <v>0</v>
          </cell>
        </row>
        <row r="571">
          <cell r="B571" t="str">
            <v>CTR_784</v>
          </cell>
          <cell r="U571">
            <v>4.637120362523346E-4</v>
          </cell>
        </row>
        <row r="572">
          <cell r="B572" t="str">
            <v>CTR_464</v>
          </cell>
          <cell r="U572">
            <v>0</v>
          </cell>
        </row>
        <row r="573">
          <cell r="B573" t="str">
            <v>LIT_034</v>
          </cell>
          <cell r="U573">
            <v>0</v>
          </cell>
        </row>
        <row r="574">
          <cell r="B574" t="str">
            <v>CTR_633</v>
          </cell>
          <cell r="U574">
            <v>9.2457045997380387</v>
          </cell>
        </row>
        <row r="575">
          <cell r="B575" t="str">
            <v>NRD_015</v>
          </cell>
          <cell r="U575">
            <v>4.6213541532903575</v>
          </cell>
        </row>
        <row r="576">
          <cell r="B576" t="str">
            <v>ADM_015</v>
          </cell>
          <cell r="U576">
            <v>3.4965916285194933</v>
          </cell>
        </row>
        <row r="577">
          <cell r="B577" t="str">
            <v>LIT_739</v>
          </cell>
          <cell r="U577">
            <v>42.753161802684104</v>
          </cell>
        </row>
        <row r="578">
          <cell r="B578" t="str">
            <v>LIT_708</v>
          </cell>
          <cell r="U578">
            <v>9.3598491009693849E-2</v>
          </cell>
        </row>
        <row r="579">
          <cell r="B579" t="str">
            <v>LIT_479</v>
          </cell>
          <cell r="U579">
            <v>1.1533231744727253</v>
          </cell>
        </row>
        <row r="580">
          <cell r="B580" t="str">
            <v>NRD_166</v>
          </cell>
          <cell r="U580">
            <v>3.0478008635031517</v>
          </cell>
        </row>
        <row r="581">
          <cell r="B581" t="str">
            <v>SUO_230</v>
          </cell>
          <cell r="U581">
            <v>8.9175391586979538E-4</v>
          </cell>
        </row>
        <row r="582">
          <cell r="B582" t="str">
            <v>EXN_143</v>
          </cell>
          <cell r="U582">
            <v>1.0402131077837991</v>
          </cell>
        </row>
        <row r="583">
          <cell r="B583" t="str">
            <v>LIT_674</v>
          </cell>
          <cell r="U583">
            <v>7.1126292329774826E-2</v>
          </cell>
        </row>
        <row r="584">
          <cell r="B584" t="str">
            <v>ADM_054</v>
          </cell>
          <cell r="U584">
            <v>0</v>
          </cell>
        </row>
        <row r="585">
          <cell r="B585" t="str">
            <v>EST_014</v>
          </cell>
          <cell r="U585">
            <v>9.2458116102079444</v>
          </cell>
        </row>
        <row r="586">
          <cell r="B586" t="str">
            <v>OST_262</v>
          </cell>
          <cell r="U586">
            <v>1.9618586149118417E-4</v>
          </cell>
        </row>
        <row r="587">
          <cell r="B587" t="str">
            <v>CTR_519</v>
          </cell>
          <cell r="U587">
            <v>7.3368161674271537</v>
          </cell>
        </row>
        <row r="588">
          <cell r="B588" t="str">
            <v>NRD_094</v>
          </cell>
          <cell r="U588">
            <v>1.5058691675726885</v>
          </cell>
        </row>
        <row r="589">
          <cell r="B589" t="str">
            <v>CTR_307</v>
          </cell>
          <cell r="U589">
            <v>0</v>
          </cell>
        </row>
        <row r="590">
          <cell r="B590" t="str">
            <v>LIT_417</v>
          </cell>
          <cell r="U590">
            <v>0.13345989104907385</v>
          </cell>
        </row>
        <row r="591">
          <cell r="B591" t="str">
            <v>EXN_224</v>
          </cell>
          <cell r="U591">
            <v>0.43537808793886928</v>
          </cell>
        </row>
        <row r="592">
          <cell r="B592" t="str">
            <v>LIT_372</v>
          </cell>
          <cell r="U592">
            <v>0</v>
          </cell>
        </row>
        <row r="593">
          <cell r="B593" t="str">
            <v>LIT_098</v>
          </cell>
          <cell r="U593">
            <v>0</v>
          </cell>
        </row>
        <row r="594">
          <cell r="B594" t="str">
            <v>OST_016</v>
          </cell>
          <cell r="U594">
            <v>0.53731740446818643</v>
          </cell>
        </row>
        <row r="595">
          <cell r="B595" t="str">
            <v>CTR_131</v>
          </cell>
          <cell r="U595">
            <v>0.35181475488895159</v>
          </cell>
        </row>
        <row r="596">
          <cell r="B596" t="str">
            <v>ADM_060</v>
          </cell>
          <cell r="U596">
            <v>5.6368447889778052E-3</v>
          </cell>
        </row>
        <row r="597">
          <cell r="B597" t="str">
            <v>LIT_477</v>
          </cell>
          <cell r="U597">
            <v>1.3237908530303939</v>
          </cell>
        </row>
        <row r="598">
          <cell r="B598" t="str">
            <v>SUO_210</v>
          </cell>
          <cell r="U598">
            <v>21.161017227258849</v>
          </cell>
        </row>
        <row r="599">
          <cell r="B599" t="str">
            <v>CTR_860</v>
          </cell>
          <cell r="U599">
            <v>5.8057734727740131</v>
          </cell>
        </row>
        <row r="600">
          <cell r="B600" t="str">
            <v>CTR_755</v>
          </cell>
          <cell r="U600">
            <v>0</v>
          </cell>
        </row>
        <row r="601">
          <cell r="B601" t="str">
            <v>ADM_034</v>
          </cell>
          <cell r="U601">
            <v>0</v>
          </cell>
        </row>
        <row r="602">
          <cell r="B602" t="str">
            <v>ADM_003</v>
          </cell>
          <cell r="U602">
            <v>0</v>
          </cell>
        </row>
        <row r="603">
          <cell r="B603" t="str">
            <v>ADM_079</v>
          </cell>
          <cell r="U603">
            <v>0</v>
          </cell>
        </row>
        <row r="604">
          <cell r="B604" t="str">
            <v>ADM_083</v>
          </cell>
          <cell r="U604">
            <v>0</v>
          </cell>
        </row>
        <row r="605">
          <cell r="B605" t="str">
            <v>ADM_017</v>
          </cell>
          <cell r="U605">
            <v>0</v>
          </cell>
        </row>
        <row r="606">
          <cell r="B606" t="str">
            <v>CTR_520</v>
          </cell>
          <cell r="U606">
            <v>0</v>
          </cell>
        </row>
        <row r="607">
          <cell r="B607" t="str">
            <v>CTR_390</v>
          </cell>
          <cell r="U607">
            <v>0.30599643869156151</v>
          </cell>
        </row>
        <row r="608">
          <cell r="B608" t="str">
            <v>EST_008</v>
          </cell>
          <cell r="U608">
            <v>0</v>
          </cell>
        </row>
        <row r="609">
          <cell r="B609" t="str">
            <v>SUD_257</v>
          </cell>
          <cell r="U609">
            <v>7.1821860384153308E-2</v>
          </cell>
        </row>
        <row r="610">
          <cell r="B610" t="str">
            <v>EXN_085</v>
          </cell>
          <cell r="U610">
            <v>1.044582701971561</v>
          </cell>
        </row>
        <row r="611">
          <cell r="B611" t="str">
            <v>LIT_576</v>
          </cell>
          <cell r="U611">
            <v>0</v>
          </cell>
        </row>
        <row r="612">
          <cell r="B612" t="str">
            <v>CTR_414</v>
          </cell>
          <cell r="U612">
            <v>4.0556968093758312E-2</v>
          </cell>
        </row>
        <row r="613">
          <cell r="B613" t="str">
            <v>ADM_066</v>
          </cell>
          <cell r="U613">
            <v>2.6222055639430163E-3</v>
          </cell>
        </row>
        <row r="614">
          <cell r="B614" t="str">
            <v>LIT_373</v>
          </cell>
          <cell r="U614">
            <v>0</v>
          </cell>
        </row>
        <row r="615">
          <cell r="B615" t="str">
            <v>EXN_041</v>
          </cell>
          <cell r="U615">
            <v>2.7647571342348473E-3</v>
          </cell>
        </row>
        <row r="616">
          <cell r="B616" t="str">
            <v>ADM_069</v>
          </cell>
          <cell r="U616">
            <v>0</v>
          </cell>
        </row>
        <row r="617">
          <cell r="B617" t="str">
            <v>ADM_154</v>
          </cell>
          <cell r="U617">
            <v>0</v>
          </cell>
        </row>
        <row r="618">
          <cell r="B618" t="str">
            <v>EXN_043</v>
          </cell>
          <cell r="U618">
            <v>0.26366635744361083</v>
          </cell>
        </row>
        <row r="619">
          <cell r="B619" t="str">
            <v>SUO_150</v>
          </cell>
          <cell r="U619">
            <v>8.2683423079447441E-2</v>
          </cell>
        </row>
        <row r="620">
          <cell r="B620" t="str">
            <v>ADM_127</v>
          </cell>
          <cell r="U620">
            <v>0</v>
          </cell>
        </row>
        <row r="621">
          <cell r="B621" t="str">
            <v>SUO_131</v>
          </cell>
          <cell r="U621">
            <v>4.2981290289441922</v>
          </cell>
        </row>
        <row r="622">
          <cell r="B622" t="str">
            <v>LIT_790</v>
          </cell>
          <cell r="U622">
            <v>0.90835837378329098</v>
          </cell>
        </row>
        <row r="623">
          <cell r="B623" t="str">
            <v>NRD_153</v>
          </cell>
          <cell r="U623">
            <v>6.5472572503160381E-2</v>
          </cell>
        </row>
        <row r="624">
          <cell r="B624" t="str">
            <v>CTR_728</v>
          </cell>
          <cell r="U624">
            <v>0</v>
          </cell>
        </row>
        <row r="625">
          <cell r="B625" t="str">
            <v>CTR_470</v>
          </cell>
          <cell r="U625">
            <v>3.9237172298271117E-2</v>
          </cell>
        </row>
        <row r="626">
          <cell r="B626" t="str">
            <v>LIT_515</v>
          </cell>
          <cell r="U626">
            <v>0</v>
          </cell>
        </row>
        <row r="627">
          <cell r="B627" t="str">
            <v>ADM_076</v>
          </cell>
          <cell r="U627">
            <v>0</v>
          </cell>
        </row>
        <row r="628">
          <cell r="B628" t="str">
            <v>NRD_188</v>
          </cell>
          <cell r="U628">
            <v>4.0182431449092976E-2</v>
          </cell>
        </row>
        <row r="629">
          <cell r="B629" t="str">
            <v>ADM_038</v>
          </cell>
          <cell r="U629">
            <v>4.9232403574292856E-3</v>
          </cell>
        </row>
        <row r="630">
          <cell r="B630" t="str">
            <v>CTR_649</v>
          </cell>
          <cell r="U630">
            <v>0</v>
          </cell>
        </row>
        <row r="631">
          <cell r="B631" t="str">
            <v>CTR_097</v>
          </cell>
          <cell r="U631">
            <v>1.685414900993909E-2</v>
          </cell>
        </row>
        <row r="632">
          <cell r="B632" t="str">
            <v>ADM_041</v>
          </cell>
          <cell r="U632">
            <v>0</v>
          </cell>
        </row>
        <row r="633">
          <cell r="B633" t="str">
            <v>NRO_091</v>
          </cell>
          <cell r="U633">
            <v>7.0024619542109336</v>
          </cell>
        </row>
        <row r="634">
          <cell r="B634" t="str">
            <v>ADM_043</v>
          </cell>
          <cell r="U634">
            <v>0</v>
          </cell>
        </row>
        <row r="635">
          <cell r="B635" t="str">
            <v>NRD_152</v>
          </cell>
          <cell r="U635">
            <v>0.65570665433906061</v>
          </cell>
        </row>
        <row r="636">
          <cell r="B636" t="str">
            <v>ADM_065</v>
          </cell>
          <cell r="U636">
            <v>5.6190251951872558E-3</v>
          </cell>
        </row>
        <row r="637">
          <cell r="B637" t="str">
            <v>EXN_273</v>
          </cell>
          <cell r="U637">
            <v>0</v>
          </cell>
        </row>
        <row r="638">
          <cell r="B638" t="str">
            <v>EXN_251</v>
          </cell>
          <cell r="U638">
            <v>0.36057784173265506</v>
          </cell>
        </row>
        <row r="639">
          <cell r="B639" t="str">
            <v>LIT_134</v>
          </cell>
          <cell r="U639">
            <v>0.8626649031341227</v>
          </cell>
        </row>
        <row r="640">
          <cell r="B640" t="str">
            <v>NRD_087</v>
          </cell>
          <cell r="U640">
            <v>6.3954036604493263</v>
          </cell>
        </row>
        <row r="641">
          <cell r="B641" t="str">
            <v>LIT_519</v>
          </cell>
          <cell r="U641">
            <v>0</v>
          </cell>
        </row>
        <row r="642">
          <cell r="B642" t="str">
            <v>ADM_133</v>
          </cell>
          <cell r="U642">
            <v>0</v>
          </cell>
        </row>
        <row r="643">
          <cell r="B643" t="str">
            <v>ADM_103</v>
          </cell>
          <cell r="U643">
            <v>4.0133261881727484E-3</v>
          </cell>
        </row>
        <row r="644">
          <cell r="B644" t="str">
            <v>LIT_114</v>
          </cell>
          <cell r="U644">
            <v>0</v>
          </cell>
        </row>
        <row r="645">
          <cell r="B645" t="str">
            <v>ADM_144</v>
          </cell>
          <cell r="U645">
            <v>8.0271788502682428E-4</v>
          </cell>
        </row>
        <row r="646">
          <cell r="B646" t="str">
            <v>ADM_098</v>
          </cell>
          <cell r="U646">
            <v>0</v>
          </cell>
        </row>
        <row r="647">
          <cell r="B647" t="str">
            <v>SUO_033</v>
          </cell>
          <cell r="U647">
            <v>0</v>
          </cell>
        </row>
        <row r="648">
          <cell r="B648" t="str">
            <v>SUD_226</v>
          </cell>
          <cell r="U648">
            <v>0</v>
          </cell>
        </row>
        <row r="649">
          <cell r="B649" t="str">
            <v>ADM_099</v>
          </cell>
          <cell r="U649">
            <v>0</v>
          </cell>
        </row>
        <row r="650">
          <cell r="B650" t="str">
            <v>ADM_063</v>
          </cell>
          <cell r="U650">
            <v>0</v>
          </cell>
        </row>
        <row r="651">
          <cell r="B651" t="str">
            <v>ADM_067</v>
          </cell>
          <cell r="U651">
            <v>2.9432369736562512E-3</v>
          </cell>
        </row>
        <row r="652">
          <cell r="B652" t="str">
            <v>ADM_064</v>
          </cell>
          <cell r="U652">
            <v>3.4783667458138214E-3</v>
          </cell>
        </row>
        <row r="653">
          <cell r="B653" t="str">
            <v>OST_293</v>
          </cell>
          <cell r="U653">
            <v>4.6213541532903575</v>
          </cell>
        </row>
        <row r="654">
          <cell r="B654" t="str">
            <v>NRD_049</v>
          </cell>
          <cell r="U654">
            <v>1.3658459677028134</v>
          </cell>
        </row>
        <row r="655">
          <cell r="B655" t="str">
            <v>NRD_018</v>
          </cell>
          <cell r="U655">
            <v>0</v>
          </cell>
        </row>
        <row r="656">
          <cell r="B656" t="str">
            <v>LIT_499</v>
          </cell>
          <cell r="U656">
            <v>0</v>
          </cell>
        </row>
        <row r="657">
          <cell r="B657" t="str">
            <v>CTR_228</v>
          </cell>
          <cell r="U657">
            <v>0</v>
          </cell>
        </row>
        <row r="658">
          <cell r="B658" t="str">
            <v>OST_067</v>
          </cell>
          <cell r="U658">
            <v>3.287004933896065E-2</v>
          </cell>
        </row>
        <row r="659">
          <cell r="B659" t="str">
            <v>EXN_010</v>
          </cell>
          <cell r="U659">
            <v>0</v>
          </cell>
        </row>
        <row r="660">
          <cell r="B660" t="str">
            <v>SUO_109</v>
          </cell>
          <cell r="U660">
            <v>2.9886954139593018</v>
          </cell>
        </row>
        <row r="661">
          <cell r="B661" t="str">
            <v>EST_042</v>
          </cell>
          <cell r="U661">
            <v>0</v>
          </cell>
        </row>
        <row r="662">
          <cell r="B662" t="str">
            <v>SUO_228</v>
          </cell>
          <cell r="U662">
            <v>0</v>
          </cell>
        </row>
        <row r="663">
          <cell r="B663" t="str">
            <v>LIT_510</v>
          </cell>
          <cell r="U663">
            <v>9.2451160421535636</v>
          </cell>
        </row>
        <row r="664">
          <cell r="B664" t="str">
            <v>EST_053</v>
          </cell>
          <cell r="U664">
            <v>6.7594509208018985E-3</v>
          </cell>
        </row>
        <row r="665">
          <cell r="B665" t="str">
            <v>LIT_225</v>
          </cell>
          <cell r="U665">
            <v>1.7835078317400378E-4</v>
          </cell>
        </row>
        <row r="666">
          <cell r="B666" t="str">
            <v>LIT_508</v>
          </cell>
          <cell r="U666">
            <v>0.85693984299423831</v>
          </cell>
        </row>
        <row r="667">
          <cell r="B667" t="str">
            <v>LIT_180</v>
          </cell>
          <cell r="U667">
            <v>5.9747512363276288E-3</v>
          </cell>
        </row>
        <row r="668">
          <cell r="B668" t="str">
            <v>OST_205</v>
          </cell>
          <cell r="U668">
            <v>1.8459306058504772E-2</v>
          </cell>
        </row>
        <row r="669">
          <cell r="B669" t="str">
            <v>LIT_200</v>
          </cell>
          <cell r="U669">
            <v>9.2451160421535636</v>
          </cell>
        </row>
        <row r="670">
          <cell r="B670" t="str">
            <v>LIT_402</v>
          </cell>
          <cell r="U670">
            <v>2.6752617476094621E-3</v>
          </cell>
        </row>
        <row r="671">
          <cell r="B671" t="str">
            <v>EXN_233</v>
          </cell>
          <cell r="U671">
            <v>10.238298048414391</v>
          </cell>
        </row>
        <row r="672">
          <cell r="B672" t="str">
            <v>OST_156</v>
          </cell>
          <cell r="U672">
            <v>9.0138485816119149E-2</v>
          </cell>
        </row>
        <row r="673">
          <cell r="B673" t="str">
            <v>SUO_213</v>
          </cell>
          <cell r="U673">
            <v>0</v>
          </cell>
        </row>
        <row r="674">
          <cell r="B674" t="str">
            <v>ADM_137</v>
          </cell>
          <cell r="U674">
            <v>8.833075089327394E-2</v>
          </cell>
        </row>
        <row r="675">
          <cell r="B675" t="str">
            <v>OST_161</v>
          </cell>
          <cell r="U675">
            <v>1.0344345424089817E-2</v>
          </cell>
        </row>
        <row r="676">
          <cell r="B676" t="str">
            <v>LIT_135</v>
          </cell>
          <cell r="U676">
            <v>0</v>
          </cell>
        </row>
        <row r="677">
          <cell r="B677" t="str">
            <v>NRO_231</v>
          </cell>
          <cell r="U677">
            <v>0</v>
          </cell>
        </row>
        <row r="678">
          <cell r="B678" t="str">
            <v>LIT_462</v>
          </cell>
          <cell r="U678">
            <v>9.1850653334588448E-3</v>
          </cell>
        </row>
        <row r="679">
          <cell r="B679" t="str">
            <v>CTR_167</v>
          </cell>
          <cell r="U679">
            <v>0</v>
          </cell>
        </row>
        <row r="680">
          <cell r="B680" t="str">
            <v>SUO_201</v>
          </cell>
          <cell r="U680">
            <v>0</v>
          </cell>
        </row>
        <row r="681">
          <cell r="B681" t="str">
            <v>LIT_175</v>
          </cell>
          <cell r="U681">
            <v>1.8726832233265207E-3</v>
          </cell>
        </row>
        <row r="682">
          <cell r="B682" t="str">
            <v>ADM_031</v>
          </cell>
          <cell r="U682">
            <v>0</v>
          </cell>
        </row>
        <row r="683">
          <cell r="B683" t="str">
            <v>CTR_276</v>
          </cell>
          <cell r="U683">
            <v>1.551651813613444E-3</v>
          </cell>
        </row>
        <row r="684">
          <cell r="B684" t="str">
            <v>NRD_125</v>
          </cell>
          <cell r="U684">
            <v>0</v>
          </cell>
        </row>
        <row r="685">
          <cell r="B685" t="str">
            <v>ADM_075</v>
          </cell>
          <cell r="U685">
            <v>1.9458070444278931E-2</v>
          </cell>
        </row>
        <row r="686">
          <cell r="B686" t="str">
            <v>ADM_093</v>
          </cell>
          <cell r="U686">
            <v>0</v>
          </cell>
        </row>
        <row r="687">
          <cell r="B687" t="str">
            <v>SUO_237</v>
          </cell>
          <cell r="U687">
            <v>2.675261747609386E-4</v>
          </cell>
        </row>
        <row r="688">
          <cell r="B688" t="str">
            <v>SUO_217</v>
          </cell>
          <cell r="U688">
            <v>1.4268062653916727E-3</v>
          </cell>
        </row>
        <row r="689">
          <cell r="B689" t="str">
            <v>SUO_052</v>
          </cell>
          <cell r="U689">
            <v>1.6051570485656321E-3</v>
          </cell>
        </row>
        <row r="690">
          <cell r="B690" t="str">
            <v>ADM_032</v>
          </cell>
          <cell r="U690">
            <v>0</v>
          </cell>
        </row>
        <row r="691">
          <cell r="B691" t="str">
            <v>SUO_006</v>
          </cell>
          <cell r="U691">
            <v>5.3505234952187721E-4</v>
          </cell>
        </row>
        <row r="692">
          <cell r="B692" t="str">
            <v>SUO_071</v>
          </cell>
          <cell r="U692">
            <v>0</v>
          </cell>
        </row>
        <row r="693">
          <cell r="B693" t="str">
            <v>NRO_093</v>
          </cell>
          <cell r="U693">
            <v>3.920150214163616E-2</v>
          </cell>
        </row>
        <row r="694">
          <cell r="B694" t="str">
            <v>SUO_112</v>
          </cell>
          <cell r="U694">
            <v>8.9175391586979538E-4</v>
          </cell>
        </row>
        <row r="695">
          <cell r="B695" t="str">
            <v>SUO_116</v>
          </cell>
          <cell r="U695">
            <v>0</v>
          </cell>
        </row>
        <row r="696">
          <cell r="B696" t="str">
            <v>SUO_111</v>
          </cell>
          <cell r="U696">
            <v>0</v>
          </cell>
        </row>
        <row r="697">
          <cell r="B697" t="str">
            <v>CTR_513</v>
          </cell>
          <cell r="U697">
            <v>0</v>
          </cell>
        </row>
        <row r="698">
          <cell r="B698" t="str">
            <v>SUO_114</v>
          </cell>
          <cell r="U698">
            <v>0</v>
          </cell>
        </row>
        <row r="699">
          <cell r="B699" t="str">
            <v>EXN_226</v>
          </cell>
          <cell r="U699">
            <v>10.023866841934298</v>
          </cell>
        </row>
        <row r="700">
          <cell r="B700" t="str">
            <v>NRD_055</v>
          </cell>
          <cell r="U700">
            <v>0</v>
          </cell>
        </row>
        <row r="701">
          <cell r="B701" t="str">
            <v>OST_222</v>
          </cell>
          <cell r="U701">
            <v>0</v>
          </cell>
        </row>
        <row r="702">
          <cell r="B702" t="str">
            <v>SUO_126</v>
          </cell>
          <cell r="U702">
            <v>8.9175391586979543E-5</v>
          </cell>
        </row>
        <row r="703">
          <cell r="B703" t="str">
            <v>SUO_113</v>
          </cell>
          <cell r="U703">
            <v>0</v>
          </cell>
        </row>
        <row r="704">
          <cell r="B704" t="str">
            <v>CTR_551</v>
          </cell>
          <cell r="U704">
            <v>0</v>
          </cell>
        </row>
        <row r="705">
          <cell r="B705" t="str">
            <v>ADM_142</v>
          </cell>
          <cell r="U705">
            <v>0</v>
          </cell>
        </row>
        <row r="706">
          <cell r="B706" t="str">
            <v>SUO_125</v>
          </cell>
          <cell r="U706">
            <v>8.0257852428281603E-4</v>
          </cell>
        </row>
        <row r="707">
          <cell r="B707" t="str">
            <v>SUO_163</v>
          </cell>
          <cell r="U707">
            <v>0</v>
          </cell>
        </row>
        <row r="708">
          <cell r="B708" t="str">
            <v>SUO_238</v>
          </cell>
          <cell r="U708">
            <v>0</v>
          </cell>
        </row>
        <row r="709">
          <cell r="B709" t="str">
            <v>LIT_558</v>
          </cell>
          <cell r="U709">
            <v>0</v>
          </cell>
        </row>
        <row r="710">
          <cell r="B710" t="str">
            <v>LIT_120</v>
          </cell>
          <cell r="U710">
            <v>0</v>
          </cell>
        </row>
        <row r="711">
          <cell r="B711" t="str">
            <v>CTR_474</v>
          </cell>
          <cell r="U711">
            <v>3.8613301258728487</v>
          </cell>
        </row>
        <row r="712">
          <cell r="B712" t="str">
            <v>LIT_353</v>
          </cell>
          <cell r="U712">
            <v>0</v>
          </cell>
        </row>
        <row r="713">
          <cell r="B713" t="str">
            <v>CTR_376</v>
          </cell>
          <cell r="U713">
            <v>0</v>
          </cell>
        </row>
        <row r="714">
          <cell r="B714" t="str">
            <v>LIT_071</v>
          </cell>
          <cell r="U714">
            <v>0</v>
          </cell>
        </row>
        <row r="715">
          <cell r="B715" t="str">
            <v>LIT_021</v>
          </cell>
          <cell r="U715">
            <v>0</v>
          </cell>
        </row>
        <row r="716">
          <cell r="B716" t="str">
            <v>OST_224</v>
          </cell>
          <cell r="U716">
            <v>6.3492878809931208E-3</v>
          </cell>
        </row>
        <row r="717">
          <cell r="B717" t="str">
            <v>OST_195</v>
          </cell>
          <cell r="U717">
            <v>2.3185601812612388E-4</v>
          </cell>
        </row>
        <row r="718">
          <cell r="B718" t="str">
            <v>NRO_015</v>
          </cell>
          <cell r="U718">
            <v>13.424213758407458</v>
          </cell>
        </row>
        <row r="719">
          <cell r="B719" t="str">
            <v>OST_158</v>
          </cell>
          <cell r="U719">
            <v>2.4969109644359369E-4</v>
          </cell>
        </row>
        <row r="720">
          <cell r="B720" t="str">
            <v>SUO_165</v>
          </cell>
          <cell r="U720">
            <v>2.4969109644359369E-4</v>
          </cell>
        </row>
        <row r="721">
          <cell r="B721" t="str">
            <v>SUO_184</v>
          </cell>
          <cell r="U721">
            <v>0</v>
          </cell>
        </row>
        <row r="722">
          <cell r="B722" t="str">
            <v>SUO_226</v>
          </cell>
          <cell r="U722">
            <v>0</v>
          </cell>
        </row>
        <row r="723">
          <cell r="B723" t="str">
            <v>EST_048</v>
          </cell>
          <cell r="U723">
            <v>1.9618586149135206E-3</v>
          </cell>
        </row>
        <row r="724">
          <cell r="B724" t="str">
            <v>EST_041</v>
          </cell>
          <cell r="U724">
            <v>1.6051570485653394E-4</v>
          </cell>
        </row>
        <row r="725">
          <cell r="B725" t="str">
            <v>NRO_092</v>
          </cell>
          <cell r="U725">
            <v>1.9262198340791539E-3</v>
          </cell>
        </row>
        <row r="726">
          <cell r="B726" t="str">
            <v>CTR_181</v>
          </cell>
          <cell r="U726">
            <v>5.3505234952004287E-5</v>
          </cell>
        </row>
        <row r="727">
          <cell r="B727" t="str">
            <v>NRD_260</v>
          </cell>
          <cell r="U727">
            <v>0</v>
          </cell>
        </row>
        <row r="728">
          <cell r="B728" t="str">
            <v>OST_170</v>
          </cell>
          <cell r="U728">
            <v>2.778705201850282E-2</v>
          </cell>
        </row>
        <row r="729">
          <cell r="B729" t="str">
            <v>EXN_181</v>
          </cell>
          <cell r="U729">
            <v>0</v>
          </cell>
        </row>
        <row r="730">
          <cell r="B730" t="str">
            <v>OST_182</v>
          </cell>
          <cell r="U730">
            <v>7.1340313269821533E-5</v>
          </cell>
        </row>
        <row r="731">
          <cell r="B731" t="str">
            <v>OST_143</v>
          </cell>
          <cell r="U731">
            <v>1.0701046990435595E-4</v>
          </cell>
        </row>
        <row r="732">
          <cell r="B732" t="str">
            <v>OST_026</v>
          </cell>
          <cell r="U732">
            <v>1.8548481450092805E-3</v>
          </cell>
        </row>
        <row r="733">
          <cell r="B733" t="str">
            <v>EXN_100</v>
          </cell>
          <cell r="U733">
            <v>2.3339815906786532</v>
          </cell>
        </row>
        <row r="734">
          <cell r="B734" t="str">
            <v>CTR_427</v>
          </cell>
          <cell r="U734">
            <v>7.2371075582411097E-17</v>
          </cell>
        </row>
        <row r="735">
          <cell r="B735" t="str">
            <v>CTR_654</v>
          </cell>
          <cell r="U735">
            <v>0</v>
          </cell>
        </row>
        <row r="736">
          <cell r="B736" t="str">
            <v>CTR_409</v>
          </cell>
          <cell r="U736">
            <v>12.750083468166519</v>
          </cell>
        </row>
        <row r="737">
          <cell r="B737" t="str">
            <v>CTR_563</v>
          </cell>
          <cell r="U737">
            <v>0</v>
          </cell>
        </row>
        <row r="738">
          <cell r="B738" t="str">
            <v>LIT_062</v>
          </cell>
          <cell r="U738">
            <v>0</v>
          </cell>
        </row>
        <row r="739">
          <cell r="B739" t="str">
            <v>LIT_648</v>
          </cell>
          <cell r="U739">
            <v>22.302890281451802</v>
          </cell>
        </row>
        <row r="740">
          <cell r="B740" t="str">
            <v>SUO_216</v>
          </cell>
          <cell r="U740">
            <v>0</v>
          </cell>
        </row>
        <row r="741">
          <cell r="B741" t="str">
            <v>CTR_941</v>
          </cell>
          <cell r="U741">
            <v>0</v>
          </cell>
        </row>
        <row r="742">
          <cell r="B742" t="str">
            <v>LIT_092</v>
          </cell>
          <cell r="U742">
            <v>24.264392194799004</v>
          </cell>
        </row>
        <row r="743">
          <cell r="B743" t="str">
            <v>LIT_687</v>
          </cell>
          <cell r="U743">
            <v>22.107185967075022</v>
          </cell>
        </row>
        <row r="744">
          <cell r="B744" t="str">
            <v>LIT_067</v>
          </cell>
          <cell r="U744">
            <v>0</v>
          </cell>
        </row>
        <row r="745">
          <cell r="B745" t="str">
            <v>EXN_350</v>
          </cell>
          <cell r="U745">
            <v>5.6563950883621112</v>
          </cell>
        </row>
        <row r="746">
          <cell r="B746" t="str">
            <v>SUD_028</v>
          </cell>
          <cell r="U746">
            <v>0</v>
          </cell>
        </row>
        <row r="747">
          <cell r="B747" t="str">
            <v>NRD_039</v>
          </cell>
          <cell r="U747">
            <v>0</v>
          </cell>
        </row>
        <row r="748">
          <cell r="B748" t="str">
            <v>EXN_360</v>
          </cell>
          <cell r="U748">
            <v>0</v>
          </cell>
        </row>
        <row r="749">
          <cell r="B749" t="str">
            <v>EXN_084</v>
          </cell>
          <cell r="U749">
            <v>1.0732971780625684</v>
          </cell>
        </row>
        <row r="750">
          <cell r="B750" t="str">
            <v>LIT_336</v>
          </cell>
          <cell r="U750">
            <v>13.868556899607057</v>
          </cell>
        </row>
        <row r="751">
          <cell r="B751" t="str">
            <v>CTR_069</v>
          </cell>
          <cell r="U751">
            <v>0</v>
          </cell>
        </row>
        <row r="752">
          <cell r="B752" t="str">
            <v>LIT_407</v>
          </cell>
          <cell r="U752">
            <v>0</v>
          </cell>
        </row>
        <row r="753">
          <cell r="B753" t="str">
            <v>SUD_014</v>
          </cell>
          <cell r="U753">
            <v>0</v>
          </cell>
        </row>
        <row r="754">
          <cell r="B754" t="str">
            <v>CTR_878</v>
          </cell>
          <cell r="U754">
            <v>0</v>
          </cell>
        </row>
        <row r="755">
          <cell r="B755" t="str">
            <v>OST_064</v>
          </cell>
          <cell r="U755">
            <v>0</v>
          </cell>
        </row>
        <row r="756">
          <cell r="B756" t="str">
            <v>OST_239</v>
          </cell>
          <cell r="U756">
            <v>0</v>
          </cell>
        </row>
        <row r="757">
          <cell r="B757" t="str">
            <v>ADM_048</v>
          </cell>
          <cell r="U757">
            <v>0</v>
          </cell>
        </row>
        <row r="758">
          <cell r="B758" t="str">
            <v>LIT_083</v>
          </cell>
          <cell r="U758">
            <v>2.6039214343399242E-3</v>
          </cell>
        </row>
        <row r="759">
          <cell r="B759" t="str">
            <v>EXN_241</v>
          </cell>
          <cell r="U759">
            <v>0</v>
          </cell>
        </row>
        <row r="760">
          <cell r="B760" t="str">
            <v>NRO_243</v>
          </cell>
          <cell r="U760">
            <v>0</v>
          </cell>
        </row>
        <row r="761">
          <cell r="B761" t="str">
            <v>OST_215</v>
          </cell>
          <cell r="U761">
            <v>13.668197629789431</v>
          </cell>
        </row>
        <row r="762">
          <cell r="B762" t="str">
            <v>OST_176</v>
          </cell>
          <cell r="U762">
            <v>0</v>
          </cell>
        </row>
        <row r="763">
          <cell r="B763" t="str">
            <v>CTR_705</v>
          </cell>
          <cell r="U763">
            <v>0</v>
          </cell>
        </row>
        <row r="764">
          <cell r="B764" t="str">
            <v>EST_197</v>
          </cell>
          <cell r="U764">
            <v>0</v>
          </cell>
        </row>
        <row r="765">
          <cell r="B765" t="str">
            <v>SUD_172</v>
          </cell>
          <cell r="U765">
            <v>0</v>
          </cell>
        </row>
        <row r="766">
          <cell r="B766" t="str">
            <v>SUD_191</v>
          </cell>
          <cell r="U766">
            <v>8.6500129839370537E-3</v>
          </cell>
        </row>
        <row r="767">
          <cell r="B767" t="str">
            <v>EXN_167</v>
          </cell>
          <cell r="U767">
            <v>0.38209586062586709</v>
          </cell>
        </row>
        <row r="768">
          <cell r="B768" t="str">
            <v>EXN_114</v>
          </cell>
          <cell r="U768">
            <v>0</v>
          </cell>
        </row>
        <row r="769">
          <cell r="B769" t="str">
            <v>LIT_733</v>
          </cell>
          <cell r="U769">
            <v>0</v>
          </cell>
        </row>
        <row r="770">
          <cell r="B770" t="str">
            <v>CTR_735</v>
          </cell>
          <cell r="U770">
            <v>0</v>
          </cell>
        </row>
        <row r="771">
          <cell r="B771" t="str">
            <v>EXN_196</v>
          </cell>
          <cell r="U771">
            <v>0</v>
          </cell>
        </row>
        <row r="772">
          <cell r="B772" t="str">
            <v>SUD_094</v>
          </cell>
          <cell r="U772">
            <v>1.0076819249328664E-2</v>
          </cell>
        </row>
        <row r="773">
          <cell r="B773" t="str">
            <v>LIT_712</v>
          </cell>
          <cell r="U773">
            <v>0</v>
          </cell>
        </row>
        <row r="774">
          <cell r="B774" t="str">
            <v>CTR_660</v>
          </cell>
          <cell r="U774">
            <v>0</v>
          </cell>
        </row>
        <row r="775">
          <cell r="B775" t="str">
            <v>CTR_680</v>
          </cell>
          <cell r="U775">
            <v>0</v>
          </cell>
        </row>
        <row r="776">
          <cell r="B776" t="str">
            <v>LIT_611</v>
          </cell>
          <cell r="U776">
            <v>0</v>
          </cell>
        </row>
        <row r="777">
          <cell r="B777" t="str">
            <v>CTR_951</v>
          </cell>
          <cell r="U777">
            <v>0</v>
          </cell>
        </row>
        <row r="778">
          <cell r="B778" t="str">
            <v>EXN_136</v>
          </cell>
          <cell r="U778">
            <v>0</v>
          </cell>
        </row>
        <row r="779">
          <cell r="B779" t="str">
            <v>CTR_953</v>
          </cell>
          <cell r="U779">
            <v>0</v>
          </cell>
        </row>
        <row r="780">
          <cell r="B780" t="str">
            <v>CTR_866</v>
          </cell>
          <cell r="U780">
            <v>0</v>
          </cell>
        </row>
        <row r="781">
          <cell r="B781" t="str">
            <v>SUD_083</v>
          </cell>
          <cell r="U781">
            <v>5.3683585735364381E-3</v>
          </cell>
        </row>
        <row r="782">
          <cell r="B782" t="str">
            <v>OST_232</v>
          </cell>
          <cell r="U782">
            <v>0</v>
          </cell>
        </row>
        <row r="783">
          <cell r="B783" t="str">
            <v>CTR_031</v>
          </cell>
          <cell r="U783">
            <v>0</v>
          </cell>
        </row>
        <row r="784">
          <cell r="B784" t="str">
            <v>SUD_097</v>
          </cell>
          <cell r="U784">
            <v>0</v>
          </cell>
        </row>
        <row r="785">
          <cell r="B785" t="str">
            <v>CTR_702</v>
          </cell>
          <cell r="U785">
            <v>0</v>
          </cell>
        </row>
        <row r="786">
          <cell r="B786" t="str">
            <v>LIT_358</v>
          </cell>
          <cell r="U786">
            <v>0</v>
          </cell>
        </row>
        <row r="787">
          <cell r="B787" t="str">
            <v>LIT_014</v>
          </cell>
          <cell r="U787">
            <v>0</v>
          </cell>
        </row>
        <row r="788">
          <cell r="B788" t="str">
            <v>CTR_852</v>
          </cell>
          <cell r="U788">
            <v>0</v>
          </cell>
        </row>
        <row r="789">
          <cell r="B789" t="str">
            <v>CTR_395</v>
          </cell>
          <cell r="U789">
            <v>0</v>
          </cell>
        </row>
        <row r="790">
          <cell r="B790" t="str">
            <v>CTR_922</v>
          </cell>
          <cell r="U790">
            <v>0</v>
          </cell>
        </row>
        <row r="791">
          <cell r="B791" t="str">
            <v>LIT_023</v>
          </cell>
          <cell r="U791">
            <v>11.299039331341511</v>
          </cell>
        </row>
        <row r="792">
          <cell r="B792" t="str">
            <v>CTR_692</v>
          </cell>
          <cell r="U792">
            <v>0</v>
          </cell>
        </row>
        <row r="793">
          <cell r="B793" t="str">
            <v>LIT_024</v>
          </cell>
          <cell r="U793">
            <v>0</v>
          </cell>
        </row>
        <row r="794">
          <cell r="B794" t="str">
            <v>LIT_531</v>
          </cell>
          <cell r="U794">
            <v>0</v>
          </cell>
        </row>
        <row r="795">
          <cell r="B795" t="str">
            <v>CTR_950</v>
          </cell>
          <cell r="U795">
            <v>0</v>
          </cell>
        </row>
        <row r="796">
          <cell r="B796" t="str">
            <v>CTR_865</v>
          </cell>
          <cell r="U796">
            <v>1.066573353536912</v>
          </cell>
        </row>
        <row r="797">
          <cell r="B797" t="str">
            <v>CTR_559</v>
          </cell>
          <cell r="U797">
            <v>0</v>
          </cell>
        </row>
        <row r="798">
          <cell r="B798" t="str">
            <v>SUD_016</v>
          </cell>
          <cell r="U798">
            <v>0</v>
          </cell>
        </row>
        <row r="799">
          <cell r="B799" t="str">
            <v>CTR_942</v>
          </cell>
          <cell r="U799">
            <v>0</v>
          </cell>
        </row>
        <row r="800">
          <cell r="B800" t="str">
            <v>SUD_050</v>
          </cell>
          <cell r="U800">
            <v>0</v>
          </cell>
        </row>
        <row r="801">
          <cell r="B801" t="str">
            <v>CTR_434</v>
          </cell>
          <cell r="U801">
            <v>0</v>
          </cell>
        </row>
        <row r="802">
          <cell r="B802" t="str">
            <v>CTR_874</v>
          </cell>
          <cell r="U802">
            <v>0.31364768728972425</v>
          </cell>
        </row>
        <row r="803">
          <cell r="B803" t="str">
            <v>OST_101</v>
          </cell>
          <cell r="U803">
            <v>0</v>
          </cell>
        </row>
        <row r="804">
          <cell r="B804" t="str">
            <v>LIT_229</v>
          </cell>
          <cell r="U804">
            <v>6.2559390810796947</v>
          </cell>
        </row>
        <row r="805">
          <cell r="B805" t="str">
            <v>NRD_255</v>
          </cell>
          <cell r="U805">
            <v>0</v>
          </cell>
        </row>
        <row r="806">
          <cell r="B806" t="str">
            <v>CTR_729</v>
          </cell>
          <cell r="U806">
            <v>0</v>
          </cell>
        </row>
        <row r="807">
          <cell r="B807" t="str">
            <v>LIT_748</v>
          </cell>
          <cell r="U807">
            <v>0</v>
          </cell>
        </row>
        <row r="808">
          <cell r="B808" t="str">
            <v>ADM_151</v>
          </cell>
          <cell r="U808">
            <v>0</v>
          </cell>
        </row>
        <row r="809">
          <cell r="B809" t="str">
            <v>CTR_098</v>
          </cell>
          <cell r="U809">
            <v>0</v>
          </cell>
        </row>
        <row r="810">
          <cell r="B810" t="str">
            <v>LIT_082</v>
          </cell>
          <cell r="U810">
            <v>0</v>
          </cell>
        </row>
        <row r="811">
          <cell r="B811" t="str">
            <v>CTR_209</v>
          </cell>
          <cell r="U811">
            <v>0.2348344762051516</v>
          </cell>
        </row>
        <row r="812">
          <cell r="B812" t="str">
            <v>CTR_662</v>
          </cell>
          <cell r="U812">
            <v>0</v>
          </cell>
        </row>
        <row r="813">
          <cell r="B813" t="str">
            <v>NRD_062</v>
          </cell>
          <cell r="U813">
            <v>0.2828643421138991</v>
          </cell>
        </row>
        <row r="814">
          <cell r="B814" t="str">
            <v>LIT_209</v>
          </cell>
          <cell r="U814">
            <v>6.2561531020195025</v>
          </cell>
        </row>
        <row r="815">
          <cell r="B815" t="str">
            <v>CTR_532</v>
          </cell>
          <cell r="U815">
            <v>0</v>
          </cell>
        </row>
        <row r="816">
          <cell r="B816" t="str">
            <v>CTR_720</v>
          </cell>
          <cell r="U816">
            <v>0</v>
          </cell>
        </row>
        <row r="817">
          <cell r="B817" t="str">
            <v>CTR_721</v>
          </cell>
          <cell r="U817">
            <v>0</v>
          </cell>
        </row>
        <row r="818">
          <cell r="B818" t="str">
            <v>LIT_778</v>
          </cell>
          <cell r="U818">
            <v>0</v>
          </cell>
        </row>
        <row r="819">
          <cell r="B819" t="str">
            <v>CTR_882</v>
          </cell>
          <cell r="U819">
            <v>8.5430025140326629E-3</v>
          </cell>
        </row>
        <row r="820">
          <cell r="B820" t="str">
            <v>LIT_339</v>
          </cell>
          <cell r="U820">
            <v>20.782021813014186</v>
          </cell>
        </row>
        <row r="821">
          <cell r="B821" t="str">
            <v>CTR_543</v>
          </cell>
          <cell r="U821">
            <v>0.2012866938901296</v>
          </cell>
        </row>
        <row r="822">
          <cell r="B822" t="str">
            <v>NRD_067</v>
          </cell>
          <cell r="U822">
            <v>0.85599458384341665</v>
          </cell>
        </row>
        <row r="823">
          <cell r="B823" t="str">
            <v>NRD_138</v>
          </cell>
          <cell r="U823">
            <v>0.30390973452842623</v>
          </cell>
        </row>
        <row r="824">
          <cell r="B824" t="str">
            <v>LIT_548</v>
          </cell>
          <cell r="U824">
            <v>2.875442666643838</v>
          </cell>
        </row>
        <row r="825">
          <cell r="B825" t="str">
            <v>LIT_198</v>
          </cell>
          <cell r="U825">
            <v>0</v>
          </cell>
        </row>
        <row r="826">
          <cell r="B826" t="str">
            <v>NRO_248</v>
          </cell>
          <cell r="U826">
            <v>0</v>
          </cell>
        </row>
        <row r="827">
          <cell r="B827" t="str">
            <v>SUD_111</v>
          </cell>
          <cell r="U827">
            <v>0</v>
          </cell>
        </row>
        <row r="828">
          <cell r="B828" t="str">
            <v>SUD_124</v>
          </cell>
          <cell r="U828">
            <v>0</v>
          </cell>
        </row>
        <row r="829">
          <cell r="B829" t="str">
            <v>LIT_630</v>
          </cell>
          <cell r="U829">
            <v>0</v>
          </cell>
        </row>
        <row r="830">
          <cell r="B830" t="str">
            <v>LIT_250</v>
          </cell>
          <cell r="U830">
            <v>0</v>
          </cell>
        </row>
        <row r="831">
          <cell r="B831" t="str">
            <v>LIT_583</v>
          </cell>
          <cell r="U831">
            <v>0</v>
          </cell>
        </row>
        <row r="832">
          <cell r="B832" t="str">
            <v>LIT_382</v>
          </cell>
          <cell r="U832">
            <v>0</v>
          </cell>
        </row>
        <row r="833">
          <cell r="B833" t="str">
            <v>CTR_136</v>
          </cell>
          <cell r="U833">
            <v>0</v>
          </cell>
        </row>
        <row r="834">
          <cell r="B834" t="str">
            <v>EXN_188</v>
          </cell>
          <cell r="U834">
            <v>0</v>
          </cell>
        </row>
        <row r="835">
          <cell r="B835" t="str">
            <v>NRO_041</v>
          </cell>
          <cell r="U835">
            <v>2.7644371391963413E-3</v>
          </cell>
        </row>
        <row r="836">
          <cell r="B836" t="str">
            <v>NRO_081</v>
          </cell>
          <cell r="U836">
            <v>0</v>
          </cell>
        </row>
        <row r="837">
          <cell r="B837" t="str">
            <v>LIT_619</v>
          </cell>
          <cell r="U837">
            <v>0</v>
          </cell>
        </row>
        <row r="838">
          <cell r="B838" t="str">
            <v>LIT_615</v>
          </cell>
          <cell r="U838">
            <v>63.555051892943879</v>
          </cell>
        </row>
        <row r="839">
          <cell r="B839" t="str">
            <v>LIT_614</v>
          </cell>
          <cell r="U839">
            <v>0</v>
          </cell>
        </row>
        <row r="840">
          <cell r="B840" t="str">
            <v>CTR_773</v>
          </cell>
          <cell r="U840">
            <v>0.37776479384076261</v>
          </cell>
        </row>
        <row r="841">
          <cell r="B841" t="str">
            <v>CTR_478</v>
          </cell>
          <cell r="U841">
            <v>0</v>
          </cell>
        </row>
        <row r="842">
          <cell r="B842" t="str">
            <v>CTR_477</v>
          </cell>
          <cell r="U842">
            <v>0</v>
          </cell>
        </row>
        <row r="843">
          <cell r="B843" t="str">
            <v>CTR_661</v>
          </cell>
          <cell r="U843">
            <v>0</v>
          </cell>
        </row>
        <row r="844">
          <cell r="B844" t="str">
            <v>LIT_427</v>
          </cell>
          <cell r="U844">
            <v>0</v>
          </cell>
        </row>
        <row r="845">
          <cell r="B845" t="str">
            <v>SUO_234</v>
          </cell>
          <cell r="U845">
            <v>0</v>
          </cell>
        </row>
        <row r="846">
          <cell r="B846" t="str">
            <v>SUD_264</v>
          </cell>
          <cell r="U846">
            <v>1.5127356727248866</v>
          </cell>
        </row>
        <row r="847">
          <cell r="B847" t="str">
            <v>LIT_697</v>
          </cell>
          <cell r="U847">
            <v>4.216604885955376</v>
          </cell>
        </row>
        <row r="848">
          <cell r="B848" t="str">
            <v>CTR_199</v>
          </cell>
          <cell r="U848">
            <v>0</v>
          </cell>
        </row>
        <row r="849">
          <cell r="B849" t="str">
            <v>EXN_064</v>
          </cell>
          <cell r="U849">
            <v>0.71563251748551071</v>
          </cell>
        </row>
        <row r="850">
          <cell r="B850" t="str">
            <v>LIT_731</v>
          </cell>
          <cell r="U850">
            <v>0</v>
          </cell>
        </row>
        <row r="851">
          <cell r="B851" t="str">
            <v>LIT_202</v>
          </cell>
          <cell r="U851">
            <v>0</v>
          </cell>
        </row>
        <row r="852">
          <cell r="B852" t="str">
            <v>LIT_738</v>
          </cell>
          <cell r="U852">
            <v>0</v>
          </cell>
        </row>
        <row r="853">
          <cell r="B853" t="str">
            <v>LIT_525</v>
          </cell>
          <cell r="U853">
            <v>0</v>
          </cell>
        </row>
        <row r="854">
          <cell r="B854" t="str">
            <v>LIT_725</v>
          </cell>
          <cell r="U854">
            <v>0</v>
          </cell>
        </row>
        <row r="855">
          <cell r="B855" t="str">
            <v>LIT_726</v>
          </cell>
          <cell r="U855">
            <v>0.67348822742150549</v>
          </cell>
        </row>
        <row r="856">
          <cell r="B856" t="str">
            <v>ADM_156</v>
          </cell>
          <cell r="U856">
            <v>0</v>
          </cell>
        </row>
        <row r="857">
          <cell r="B857" t="str">
            <v>LIT_742</v>
          </cell>
          <cell r="U857">
            <v>0</v>
          </cell>
        </row>
        <row r="858">
          <cell r="B858" t="str">
            <v>CTR_657</v>
          </cell>
          <cell r="U858">
            <v>0</v>
          </cell>
        </row>
        <row r="859">
          <cell r="B859" t="str">
            <v>CTR_646</v>
          </cell>
          <cell r="U859">
            <v>0</v>
          </cell>
        </row>
        <row r="860">
          <cell r="B860" t="str">
            <v>LIT_703</v>
          </cell>
          <cell r="U860">
            <v>0</v>
          </cell>
        </row>
        <row r="861">
          <cell r="B861" t="str">
            <v>CTR_557</v>
          </cell>
          <cell r="U861">
            <v>0</v>
          </cell>
        </row>
        <row r="862">
          <cell r="B862" t="str">
            <v>EXN_115</v>
          </cell>
          <cell r="U862">
            <v>0</v>
          </cell>
        </row>
        <row r="863">
          <cell r="B863" t="str">
            <v>LIT_730</v>
          </cell>
          <cell r="U863">
            <v>0</v>
          </cell>
        </row>
        <row r="864">
          <cell r="B864" t="str">
            <v>CTR_597</v>
          </cell>
          <cell r="U864">
            <v>0</v>
          </cell>
        </row>
        <row r="865">
          <cell r="B865" t="str">
            <v>CTR_100</v>
          </cell>
          <cell r="U865">
            <v>0</v>
          </cell>
        </row>
        <row r="866">
          <cell r="B866" t="str">
            <v>EXN_238</v>
          </cell>
          <cell r="U866">
            <v>26.849997003706843</v>
          </cell>
        </row>
        <row r="867">
          <cell r="B867" t="str">
            <v>LIT_617</v>
          </cell>
          <cell r="U867">
            <v>0</v>
          </cell>
        </row>
        <row r="868">
          <cell r="B868" t="str">
            <v>EST_144</v>
          </cell>
          <cell r="U868">
            <v>0</v>
          </cell>
        </row>
        <row r="869">
          <cell r="B869" t="str">
            <v>EST_131</v>
          </cell>
          <cell r="U869">
            <v>0</v>
          </cell>
        </row>
        <row r="870">
          <cell r="B870" t="str">
            <v>CTR_380</v>
          </cell>
          <cell r="U870">
            <v>0</v>
          </cell>
        </row>
        <row r="871">
          <cell r="B871" t="str">
            <v>EST_028</v>
          </cell>
          <cell r="U871">
            <v>0</v>
          </cell>
        </row>
        <row r="872">
          <cell r="B872" t="str">
            <v>LIT_626</v>
          </cell>
          <cell r="U872">
            <v>0</v>
          </cell>
        </row>
        <row r="873">
          <cell r="B873" t="str">
            <v>CTR_724</v>
          </cell>
          <cell r="U873">
            <v>0</v>
          </cell>
        </row>
        <row r="874">
          <cell r="B874" t="str">
            <v>ADM_164</v>
          </cell>
          <cell r="U874">
            <v>0.18976523329709244</v>
          </cell>
        </row>
        <row r="875">
          <cell r="B875" t="str">
            <v>SUD_103</v>
          </cell>
          <cell r="U875">
            <v>8.3824868091763767E-3</v>
          </cell>
        </row>
        <row r="876">
          <cell r="B876" t="str">
            <v>LIT_858</v>
          </cell>
          <cell r="U876">
            <v>0</v>
          </cell>
        </row>
        <row r="877">
          <cell r="B877" t="str">
            <v>LIT_705</v>
          </cell>
          <cell r="U877">
            <v>2.4023850493532388E-2</v>
          </cell>
        </row>
        <row r="878">
          <cell r="B878" t="str">
            <v>OST_123</v>
          </cell>
          <cell r="U878">
            <v>0</v>
          </cell>
        </row>
        <row r="879">
          <cell r="B879" t="str">
            <v>LIT_651</v>
          </cell>
          <cell r="U879">
            <v>0.77454178116786843</v>
          </cell>
        </row>
        <row r="880">
          <cell r="B880" t="str">
            <v>EXN_217</v>
          </cell>
          <cell r="U880">
            <v>0</v>
          </cell>
        </row>
        <row r="881">
          <cell r="B881" t="str">
            <v>SUD_026</v>
          </cell>
          <cell r="U881">
            <v>2.9746235371668766</v>
          </cell>
        </row>
        <row r="882">
          <cell r="B882" t="str">
            <v>SUD_073</v>
          </cell>
          <cell r="U882">
            <v>7.8474344596541901E-3</v>
          </cell>
        </row>
        <row r="883">
          <cell r="B883" t="str">
            <v>CTR_671</v>
          </cell>
          <cell r="U883">
            <v>0</v>
          </cell>
        </row>
        <row r="884">
          <cell r="B884" t="str">
            <v>NRO_244</v>
          </cell>
          <cell r="U884">
            <v>0</v>
          </cell>
        </row>
        <row r="885">
          <cell r="B885" t="str">
            <v>LIT_392</v>
          </cell>
          <cell r="U885">
            <v>0</v>
          </cell>
        </row>
        <row r="886">
          <cell r="B886" t="str">
            <v>EXN_182</v>
          </cell>
          <cell r="U886">
            <v>0</v>
          </cell>
        </row>
        <row r="887">
          <cell r="B887" t="str">
            <v>OST_043</v>
          </cell>
          <cell r="U887">
            <v>0</v>
          </cell>
        </row>
        <row r="888">
          <cell r="B888" t="str">
            <v>EXN_002</v>
          </cell>
          <cell r="U888">
            <v>0</v>
          </cell>
        </row>
        <row r="889">
          <cell r="B889" t="str">
            <v>CTR_672</v>
          </cell>
          <cell r="U889">
            <v>0</v>
          </cell>
        </row>
        <row r="890">
          <cell r="B890" t="str">
            <v>SUD_015</v>
          </cell>
          <cell r="U890">
            <v>8.5608375923502886E-3</v>
          </cell>
        </row>
        <row r="891">
          <cell r="B891" t="str">
            <v>LIT_732</v>
          </cell>
          <cell r="U891">
            <v>0</v>
          </cell>
        </row>
        <row r="892">
          <cell r="B892" t="str">
            <v>ADM_157</v>
          </cell>
          <cell r="U892">
            <v>0.47664246803240562</v>
          </cell>
        </row>
        <row r="893">
          <cell r="B893" t="str">
            <v>EST_156</v>
          </cell>
          <cell r="U893">
            <v>0</v>
          </cell>
        </row>
        <row r="894">
          <cell r="B894" t="str">
            <v>CTR_196</v>
          </cell>
          <cell r="U894">
            <v>0</v>
          </cell>
        </row>
        <row r="895">
          <cell r="B895" t="str">
            <v>ADM_037</v>
          </cell>
          <cell r="U895">
            <v>0</v>
          </cell>
        </row>
        <row r="896">
          <cell r="B896" t="str">
            <v>CTR_767</v>
          </cell>
          <cell r="U896">
            <v>0</v>
          </cell>
        </row>
        <row r="897">
          <cell r="B897" t="str">
            <v>LIT_137</v>
          </cell>
          <cell r="U897">
            <v>0</v>
          </cell>
        </row>
        <row r="898">
          <cell r="B898" t="str">
            <v>NRD_266</v>
          </cell>
          <cell r="U898">
            <v>0</v>
          </cell>
        </row>
        <row r="899">
          <cell r="B899" t="str">
            <v>SUD_021</v>
          </cell>
          <cell r="U899">
            <v>8.4716622007631262E-3</v>
          </cell>
        </row>
        <row r="900">
          <cell r="B900" t="str">
            <v>LIT_290</v>
          </cell>
          <cell r="U900">
            <v>0</v>
          </cell>
        </row>
        <row r="901">
          <cell r="B901" t="str">
            <v>SUD_001</v>
          </cell>
          <cell r="U901">
            <v>8.6143428273020278E-3</v>
          </cell>
        </row>
        <row r="902">
          <cell r="B902" t="str">
            <v>SUD_079</v>
          </cell>
          <cell r="U902">
            <v>9.666612448028607E-3</v>
          </cell>
        </row>
        <row r="903">
          <cell r="B903" t="str">
            <v>CTR_558</v>
          </cell>
          <cell r="U903">
            <v>0</v>
          </cell>
        </row>
        <row r="904">
          <cell r="B904" t="str">
            <v>LIT_686</v>
          </cell>
          <cell r="U904">
            <v>0</v>
          </cell>
        </row>
        <row r="905">
          <cell r="B905" t="str">
            <v>SUD_227</v>
          </cell>
          <cell r="U905">
            <v>1.3347950963522275</v>
          </cell>
        </row>
        <row r="906">
          <cell r="B906" t="str">
            <v>LIT_693</v>
          </cell>
          <cell r="U906">
            <v>0</v>
          </cell>
        </row>
        <row r="907">
          <cell r="B907" t="str">
            <v>EXN_128</v>
          </cell>
          <cell r="U907">
            <v>0.4019074223636861</v>
          </cell>
        </row>
        <row r="908">
          <cell r="B908" t="str">
            <v>LIT_444</v>
          </cell>
          <cell r="U908">
            <v>0</v>
          </cell>
        </row>
        <row r="909">
          <cell r="B909" t="str">
            <v>CTR_848</v>
          </cell>
          <cell r="U909">
            <v>0</v>
          </cell>
        </row>
        <row r="910">
          <cell r="B910" t="str">
            <v>CTR_846</v>
          </cell>
          <cell r="U910">
            <v>0</v>
          </cell>
        </row>
        <row r="911">
          <cell r="B911" t="str">
            <v>EST_080</v>
          </cell>
          <cell r="U911">
            <v>0</v>
          </cell>
        </row>
        <row r="912">
          <cell r="B912" t="str">
            <v>CTR_553</v>
          </cell>
          <cell r="U912">
            <v>0</v>
          </cell>
        </row>
        <row r="913">
          <cell r="B913" t="str">
            <v>CTR_554</v>
          </cell>
          <cell r="U913">
            <v>0</v>
          </cell>
        </row>
        <row r="914">
          <cell r="B914" t="str">
            <v>NRO_134</v>
          </cell>
          <cell r="U914">
            <v>0</v>
          </cell>
        </row>
        <row r="915">
          <cell r="B915" t="str">
            <v>EST_052</v>
          </cell>
          <cell r="U915">
            <v>0</v>
          </cell>
        </row>
        <row r="916">
          <cell r="B916" t="str">
            <v>CTR_269</v>
          </cell>
          <cell r="U916">
            <v>0</v>
          </cell>
        </row>
        <row r="917">
          <cell r="B917" t="str">
            <v>LIT_155</v>
          </cell>
          <cell r="U917">
            <v>0</v>
          </cell>
        </row>
        <row r="918">
          <cell r="B918" t="str">
            <v>LIT_637</v>
          </cell>
          <cell r="U918">
            <v>0</v>
          </cell>
        </row>
        <row r="919">
          <cell r="B919" t="str">
            <v>LIT_869</v>
          </cell>
          <cell r="U919">
            <v>0</v>
          </cell>
        </row>
        <row r="920">
          <cell r="B920" t="str">
            <v>LIT_160</v>
          </cell>
          <cell r="U920">
            <v>0</v>
          </cell>
        </row>
        <row r="921">
          <cell r="B921" t="str">
            <v>EXN_247</v>
          </cell>
          <cell r="U921">
            <v>0</v>
          </cell>
        </row>
        <row r="922">
          <cell r="B922" t="str">
            <v>LIT_501</v>
          </cell>
          <cell r="U922">
            <v>0</v>
          </cell>
        </row>
        <row r="923">
          <cell r="B923" t="str">
            <v>NRD_162</v>
          </cell>
          <cell r="U923">
            <v>0</v>
          </cell>
        </row>
        <row r="924">
          <cell r="B924" t="str">
            <v>EXN_091</v>
          </cell>
          <cell r="U924">
            <v>2.675261747609386E-4</v>
          </cell>
        </row>
        <row r="925">
          <cell r="B925" t="str">
            <v>LIT_161</v>
          </cell>
          <cell r="U925">
            <v>0</v>
          </cell>
        </row>
        <row r="926">
          <cell r="B926" t="str">
            <v>LIT_107</v>
          </cell>
          <cell r="U926">
            <v>0</v>
          </cell>
        </row>
        <row r="927">
          <cell r="B927" t="str">
            <v>NRD_013</v>
          </cell>
          <cell r="U927">
            <v>0</v>
          </cell>
        </row>
        <row r="928">
          <cell r="B928" t="str">
            <v>NRD_096</v>
          </cell>
          <cell r="U928">
            <v>0</v>
          </cell>
        </row>
        <row r="929">
          <cell r="B929" t="str">
            <v>NRD_133</v>
          </cell>
          <cell r="U929">
            <v>0</v>
          </cell>
        </row>
        <row r="930">
          <cell r="B930" t="str">
            <v>NRD_147</v>
          </cell>
          <cell r="U930">
            <v>0</v>
          </cell>
        </row>
        <row r="931">
          <cell r="B931" t="str">
            <v>NRD_009</v>
          </cell>
          <cell r="U931">
            <v>0</v>
          </cell>
        </row>
        <row r="932">
          <cell r="B932" t="str">
            <v>SUD_010</v>
          </cell>
          <cell r="U932">
            <v>9.9519737011067588E-3</v>
          </cell>
        </row>
        <row r="933">
          <cell r="B933" t="str">
            <v>NRD_262</v>
          </cell>
          <cell r="U933">
            <v>0</v>
          </cell>
        </row>
        <row r="934">
          <cell r="B934" t="str">
            <v>NRO_121</v>
          </cell>
          <cell r="U934">
            <v>0</v>
          </cell>
        </row>
        <row r="935">
          <cell r="B935" t="str">
            <v>NRD_189</v>
          </cell>
          <cell r="U935">
            <v>0</v>
          </cell>
        </row>
        <row r="936">
          <cell r="B936" t="str">
            <v>NRD_130</v>
          </cell>
          <cell r="U936">
            <v>0</v>
          </cell>
        </row>
        <row r="937">
          <cell r="B937" t="str">
            <v>NRD_143</v>
          </cell>
          <cell r="U937">
            <v>8.9175391586979543E-5</v>
          </cell>
        </row>
        <row r="938">
          <cell r="B938" t="str">
            <v>CTR_944</v>
          </cell>
          <cell r="U938">
            <v>0</v>
          </cell>
        </row>
        <row r="939">
          <cell r="B939" t="str">
            <v>CTR_715</v>
          </cell>
          <cell r="U939">
            <v>0</v>
          </cell>
        </row>
        <row r="940">
          <cell r="B940" t="str">
            <v>NRD_037</v>
          </cell>
          <cell r="U940">
            <v>0</v>
          </cell>
        </row>
        <row r="941">
          <cell r="B941" t="str">
            <v>NRD_116</v>
          </cell>
          <cell r="U941">
            <v>0</v>
          </cell>
        </row>
        <row r="942">
          <cell r="B942" t="str">
            <v>CTR_158</v>
          </cell>
          <cell r="U942">
            <v>0</v>
          </cell>
        </row>
        <row r="943">
          <cell r="B943" t="str">
            <v>NRD_038</v>
          </cell>
          <cell r="U943">
            <v>0</v>
          </cell>
        </row>
        <row r="944">
          <cell r="B944" t="str">
            <v>SUO_235</v>
          </cell>
          <cell r="U944">
            <v>0</v>
          </cell>
        </row>
        <row r="945">
          <cell r="B945" t="str">
            <v>ADM_001</v>
          </cell>
          <cell r="U945">
            <v>0.31289861400039376</v>
          </cell>
        </row>
        <row r="946">
          <cell r="B946" t="str">
            <v>LIT_765</v>
          </cell>
          <cell r="U946">
            <v>0</v>
          </cell>
        </row>
        <row r="947">
          <cell r="B947" t="str">
            <v>LIT_554</v>
          </cell>
          <cell r="U947">
            <v>0</v>
          </cell>
        </row>
        <row r="948">
          <cell r="B948" t="str">
            <v>LIT_683</v>
          </cell>
          <cell r="U948">
            <v>0</v>
          </cell>
        </row>
        <row r="949">
          <cell r="B949" t="str">
            <v>LIT_562</v>
          </cell>
          <cell r="U949">
            <v>0</v>
          </cell>
        </row>
        <row r="950">
          <cell r="B950" t="str">
            <v>LIT_814</v>
          </cell>
          <cell r="U950">
            <v>0</v>
          </cell>
        </row>
        <row r="951">
          <cell r="B951" t="str">
            <v>CTR_451</v>
          </cell>
          <cell r="U951">
            <v>0</v>
          </cell>
        </row>
        <row r="952">
          <cell r="B952" t="str">
            <v>SUD_076</v>
          </cell>
          <cell r="U952">
            <v>1.2038677864242234E-2</v>
          </cell>
        </row>
        <row r="953">
          <cell r="B953" t="str">
            <v>CTR_157</v>
          </cell>
          <cell r="U953">
            <v>0</v>
          </cell>
        </row>
        <row r="954">
          <cell r="B954" t="str">
            <v>LIT_666</v>
          </cell>
          <cell r="U954">
            <v>4.0830379844363982</v>
          </cell>
        </row>
        <row r="955">
          <cell r="B955" t="str">
            <v>NRD_123</v>
          </cell>
          <cell r="U955">
            <v>2.8341776837209374E-2</v>
          </cell>
        </row>
        <row r="956">
          <cell r="B956" t="str">
            <v>CTR_255</v>
          </cell>
          <cell r="U956">
            <v>0</v>
          </cell>
        </row>
        <row r="957">
          <cell r="B957" t="str">
            <v>LIT_176</v>
          </cell>
          <cell r="U957">
            <v>0</v>
          </cell>
        </row>
        <row r="958">
          <cell r="B958" t="str">
            <v>EXN_116</v>
          </cell>
          <cell r="U958">
            <v>0</v>
          </cell>
        </row>
        <row r="959">
          <cell r="B959" t="str">
            <v>SUD_043</v>
          </cell>
          <cell r="U959">
            <v>1.2431049587225291E-2</v>
          </cell>
        </row>
        <row r="960">
          <cell r="B960" t="str">
            <v>LIT_345</v>
          </cell>
          <cell r="U960">
            <v>0</v>
          </cell>
        </row>
        <row r="961">
          <cell r="B961" t="str">
            <v>CTR_254</v>
          </cell>
          <cell r="U961">
            <v>0</v>
          </cell>
        </row>
        <row r="962">
          <cell r="B962" t="str">
            <v>NRD_178</v>
          </cell>
          <cell r="U962">
            <v>0</v>
          </cell>
        </row>
        <row r="963">
          <cell r="B963" t="str">
            <v>LIT_729</v>
          </cell>
          <cell r="U963">
            <v>0</v>
          </cell>
        </row>
        <row r="964">
          <cell r="B964" t="str">
            <v>LIT_752</v>
          </cell>
          <cell r="U964">
            <v>0</v>
          </cell>
        </row>
        <row r="965">
          <cell r="B965" t="str">
            <v>CTR_525</v>
          </cell>
          <cell r="U965">
            <v>0</v>
          </cell>
        </row>
        <row r="966">
          <cell r="B966" t="str">
            <v>CTR_526</v>
          </cell>
          <cell r="U966">
            <v>0</v>
          </cell>
        </row>
        <row r="967">
          <cell r="B967" t="str">
            <v>CTR_448</v>
          </cell>
          <cell r="U967">
            <v>0</v>
          </cell>
        </row>
        <row r="968">
          <cell r="B968" t="str">
            <v>NRD_142</v>
          </cell>
          <cell r="U968">
            <v>0.96202412444033514</v>
          </cell>
        </row>
        <row r="969">
          <cell r="B969" t="str">
            <v>LIT_104</v>
          </cell>
          <cell r="U969">
            <v>0</v>
          </cell>
        </row>
        <row r="970">
          <cell r="B970" t="str">
            <v>EXN_046</v>
          </cell>
          <cell r="U970">
            <v>0</v>
          </cell>
        </row>
        <row r="971">
          <cell r="B971" t="str">
            <v>LIT_159</v>
          </cell>
          <cell r="U971">
            <v>0</v>
          </cell>
        </row>
        <row r="972">
          <cell r="B972" t="str">
            <v>LIT_694</v>
          </cell>
          <cell r="U972">
            <v>0</v>
          </cell>
        </row>
        <row r="973">
          <cell r="B973" t="str">
            <v>CTR_452</v>
          </cell>
          <cell r="U973">
            <v>0</v>
          </cell>
        </row>
        <row r="974">
          <cell r="B974" t="str">
            <v>SUD_164</v>
          </cell>
          <cell r="U974">
            <v>0</v>
          </cell>
        </row>
        <row r="975">
          <cell r="B975" t="str">
            <v>SUO_014</v>
          </cell>
          <cell r="U975">
            <v>0</v>
          </cell>
        </row>
        <row r="976">
          <cell r="B976" t="str">
            <v>LIT_575</v>
          </cell>
          <cell r="U976">
            <v>0</v>
          </cell>
        </row>
        <row r="977">
          <cell r="B977" t="str">
            <v>EXN_258</v>
          </cell>
          <cell r="U977">
            <v>27.737113799214125</v>
          </cell>
        </row>
        <row r="978">
          <cell r="B978" t="str">
            <v>LIT_655</v>
          </cell>
          <cell r="U978">
            <v>0</v>
          </cell>
        </row>
        <row r="979">
          <cell r="B979" t="str">
            <v>SUD_088</v>
          </cell>
          <cell r="U979">
            <v>0</v>
          </cell>
        </row>
        <row r="980">
          <cell r="B980" t="str">
            <v>EXN_138</v>
          </cell>
          <cell r="U980">
            <v>0</v>
          </cell>
        </row>
        <row r="981">
          <cell r="B981" t="str">
            <v>LIT_599</v>
          </cell>
          <cell r="U981">
            <v>0</v>
          </cell>
        </row>
        <row r="982">
          <cell r="B982" t="str">
            <v>LIT_609</v>
          </cell>
          <cell r="U982">
            <v>0.40478493749161687</v>
          </cell>
        </row>
        <row r="983">
          <cell r="B983" t="str">
            <v>LIT_256</v>
          </cell>
          <cell r="U983">
            <v>0</v>
          </cell>
        </row>
        <row r="984">
          <cell r="B984" t="str">
            <v>LIT_258</v>
          </cell>
          <cell r="U984">
            <v>0</v>
          </cell>
        </row>
        <row r="985">
          <cell r="B985" t="str">
            <v>LIT_140</v>
          </cell>
          <cell r="U985">
            <v>0</v>
          </cell>
        </row>
        <row r="986">
          <cell r="B986" t="str">
            <v>LIT_343</v>
          </cell>
          <cell r="U986">
            <v>0</v>
          </cell>
        </row>
        <row r="987">
          <cell r="B987" t="str">
            <v>LIT_344</v>
          </cell>
          <cell r="U987">
            <v>0</v>
          </cell>
        </row>
        <row r="988">
          <cell r="B988" t="str">
            <v>LIT_275</v>
          </cell>
          <cell r="U988">
            <v>0</v>
          </cell>
        </row>
        <row r="989">
          <cell r="B989" t="str">
            <v>LIT_276</v>
          </cell>
          <cell r="U989">
            <v>0</v>
          </cell>
        </row>
        <row r="990">
          <cell r="B990" t="str">
            <v>NRD_160</v>
          </cell>
          <cell r="U990">
            <v>0</v>
          </cell>
        </row>
        <row r="991">
          <cell r="B991" t="str">
            <v>ADM_095</v>
          </cell>
          <cell r="U991">
            <v>0</v>
          </cell>
        </row>
        <row r="992">
          <cell r="B992" t="str">
            <v>EXN_157</v>
          </cell>
          <cell r="U992">
            <v>0</v>
          </cell>
        </row>
        <row r="993">
          <cell r="B993" t="str">
            <v>CTR_836</v>
          </cell>
          <cell r="U993">
            <v>0</v>
          </cell>
        </row>
        <row r="994">
          <cell r="B994" t="str">
            <v>OST_042</v>
          </cell>
          <cell r="U994">
            <v>0</v>
          </cell>
        </row>
        <row r="995">
          <cell r="B995" t="str">
            <v>SUO_167</v>
          </cell>
          <cell r="U995">
            <v>0</v>
          </cell>
        </row>
        <row r="996">
          <cell r="B996" t="str">
            <v>OST_177</v>
          </cell>
          <cell r="U996">
            <v>0</v>
          </cell>
        </row>
        <row r="997">
          <cell r="B997" t="str">
            <v>ADM_135</v>
          </cell>
          <cell r="U997">
            <v>0</v>
          </cell>
        </row>
        <row r="998">
          <cell r="B998" t="str">
            <v>LIT_106</v>
          </cell>
          <cell r="U998">
            <v>0</v>
          </cell>
        </row>
        <row r="999">
          <cell r="B999" t="str">
            <v>OST_175</v>
          </cell>
          <cell r="U999">
            <v>0</v>
          </cell>
        </row>
        <row r="1000">
          <cell r="B1000" t="str">
            <v>CTR_640</v>
          </cell>
          <cell r="U1000">
            <v>0</v>
          </cell>
        </row>
        <row r="1001">
          <cell r="B1001" t="str">
            <v>LIT_055</v>
          </cell>
          <cell r="U1001">
            <v>0</v>
          </cell>
        </row>
        <row r="1002">
          <cell r="B1002" t="str">
            <v>LIT_097</v>
          </cell>
          <cell r="U1002">
            <v>0</v>
          </cell>
        </row>
        <row r="1003">
          <cell r="B1003" t="str">
            <v>OST_087</v>
          </cell>
          <cell r="U1003">
            <v>0</v>
          </cell>
        </row>
        <row r="1004">
          <cell r="B1004" t="str">
            <v>EST_203</v>
          </cell>
          <cell r="U1004">
            <v>5.7646896839053401</v>
          </cell>
        </row>
        <row r="1005">
          <cell r="B1005" t="str">
            <v>EXN_173</v>
          </cell>
          <cell r="U1005">
            <v>1.314396647197587</v>
          </cell>
        </row>
        <row r="1006">
          <cell r="B1006" t="str">
            <v>CTR_642</v>
          </cell>
          <cell r="U1006">
            <v>0</v>
          </cell>
        </row>
        <row r="1007">
          <cell r="B1007" t="str">
            <v>LIT_056</v>
          </cell>
          <cell r="U1007">
            <v>0</v>
          </cell>
        </row>
        <row r="1008">
          <cell r="B1008" t="str">
            <v>LIT_141</v>
          </cell>
          <cell r="U1008">
            <v>13.214294886611709</v>
          </cell>
        </row>
        <row r="1009">
          <cell r="B1009" t="str">
            <v>LIT_084</v>
          </cell>
          <cell r="U1009">
            <v>0</v>
          </cell>
        </row>
        <row r="1010">
          <cell r="B1010" t="str">
            <v>LIT_047</v>
          </cell>
          <cell r="U1010">
            <v>0</v>
          </cell>
        </row>
        <row r="1011">
          <cell r="B1011" t="str">
            <v>LIT_045</v>
          </cell>
          <cell r="U1011">
            <v>0</v>
          </cell>
        </row>
        <row r="1012">
          <cell r="B1012" t="str">
            <v>LIT_210</v>
          </cell>
          <cell r="U1012">
            <v>0</v>
          </cell>
        </row>
        <row r="1013">
          <cell r="B1013" t="str">
            <v>EST_063</v>
          </cell>
          <cell r="U1013">
            <v>9.9519737011070711E-3</v>
          </cell>
        </row>
        <row r="1014">
          <cell r="B1014" t="str">
            <v>LIT_247</v>
          </cell>
          <cell r="U1014">
            <v>0</v>
          </cell>
        </row>
        <row r="1015">
          <cell r="B1015" t="str">
            <v>CTR_484</v>
          </cell>
          <cell r="U1015">
            <v>0</v>
          </cell>
        </row>
        <row r="1016">
          <cell r="B1016" t="str">
            <v>ADM_057</v>
          </cell>
          <cell r="U1016">
            <v>1.7907310384581363</v>
          </cell>
        </row>
        <row r="1017">
          <cell r="B1017" t="str">
            <v>LIT_634</v>
          </cell>
          <cell r="U1017">
            <v>0</v>
          </cell>
        </row>
        <row r="1018">
          <cell r="B1018" t="str">
            <v>LIT_633</v>
          </cell>
          <cell r="U1018">
            <v>0</v>
          </cell>
        </row>
        <row r="1019">
          <cell r="B1019" t="str">
            <v>LIT_675</v>
          </cell>
          <cell r="U1019">
            <v>0</v>
          </cell>
        </row>
        <row r="1020">
          <cell r="B1020" t="str">
            <v>LIT_676</v>
          </cell>
          <cell r="U1020">
            <v>0</v>
          </cell>
        </row>
        <row r="1021">
          <cell r="B1021" t="str">
            <v>SUO_211</v>
          </cell>
          <cell r="U1021">
            <v>20.969361475660108</v>
          </cell>
        </row>
        <row r="1022">
          <cell r="B1022" t="str">
            <v>ADM_078</v>
          </cell>
          <cell r="U1022">
            <v>0.15086325653897525</v>
          </cell>
        </row>
        <row r="1023">
          <cell r="B1023" t="str">
            <v>LIT_853</v>
          </cell>
          <cell r="U1023">
            <v>0</v>
          </cell>
        </row>
        <row r="1024">
          <cell r="B1024" t="str">
            <v>CTR_759</v>
          </cell>
          <cell r="U1024">
            <v>3.775686079792695E-2</v>
          </cell>
        </row>
        <row r="1025">
          <cell r="B1025" t="str">
            <v>LIT_376</v>
          </cell>
          <cell r="U1025">
            <v>0</v>
          </cell>
        </row>
        <row r="1026">
          <cell r="B1026" t="str">
            <v>ADM_074</v>
          </cell>
          <cell r="U1026">
            <v>0</v>
          </cell>
        </row>
        <row r="1027">
          <cell r="B1027" t="str">
            <v>CTR_821</v>
          </cell>
          <cell r="U1027">
            <v>0</v>
          </cell>
        </row>
        <row r="1028">
          <cell r="B1028" t="str">
            <v>NRD_111</v>
          </cell>
          <cell r="U1028">
            <v>0</v>
          </cell>
        </row>
        <row r="1029">
          <cell r="B1029" t="str">
            <v>LIT_584</v>
          </cell>
          <cell r="U1029">
            <v>0</v>
          </cell>
        </row>
        <row r="1030">
          <cell r="B1030" t="str">
            <v>NRD_056</v>
          </cell>
          <cell r="U1030">
            <v>0</v>
          </cell>
        </row>
        <row r="1031">
          <cell r="B1031" t="str">
            <v>OST_245</v>
          </cell>
          <cell r="U1031">
            <v>8.8247967514475043E-2</v>
          </cell>
        </row>
        <row r="1032">
          <cell r="B1032" t="str">
            <v>SUO_090</v>
          </cell>
          <cell r="U1032">
            <v>0</v>
          </cell>
        </row>
        <row r="1033">
          <cell r="B1033" t="str">
            <v>LIT_156</v>
          </cell>
          <cell r="U1033">
            <v>0</v>
          </cell>
        </row>
        <row r="1034">
          <cell r="B1034" t="str">
            <v>LIT_154</v>
          </cell>
          <cell r="U1034">
            <v>0.48238536325060732</v>
          </cell>
        </row>
        <row r="1035">
          <cell r="B1035" t="str">
            <v>LIT_640</v>
          </cell>
          <cell r="U1035">
            <v>0</v>
          </cell>
        </row>
        <row r="1036">
          <cell r="B1036" t="str">
            <v>LIT_642</v>
          </cell>
          <cell r="U1036">
            <v>0</v>
          </cell>
        </row>
        <row r="1037">
          <cell r="B1037" t="str">
            <v>LIT_103</v>
          </cell>
          <cell r="U1037">
            <v>22.301409969951454</v>
          </cell>
        </row>
        <row r="1038">
          <cell r="B1038" t="str">
            <v>LIT_482</v>
          </cell>
          <cell r="U1038">
            <v>0</v>
          </cell>
        </row>
        <row r="1039">
          <cell r="B1039" t="str">
            <v>EST_061</v>
          </cell>
          <cell r="U1039">
            <v>0</v>
          </cell>
        </row>
        <row r="1040">
          <cell r="B1040" t="str">
            <v>CTR_419</v>
          </cell>
          <cell r="U1040">
            <v>0</v>
          </cell>
        </row>
        <row r="1041">
          <cell r="B1041" t="str">
            <v>LIT_065</v>
          </cell>
          <cell r="U1041">
            <v>0</v>
          </cell>
        </row>
        <row r="1042">
          <cell r="B1042" t="str">
            <v>LIT_073</v>
          </cell>
          <cell r="U1042">
            <v>0</v>
          </cell>
        </row>
        <row r="1043">
          <cell r="B1043" t="str">
            <v>LIT_506</v>
          </cell>
          <cell r="U1043">
            <v>0</v>
          </cell>
        </row>
        <row r="1044">
          <cell r="B1044" t="str">
            <v>LIT_727</v>
          </cell>
          <cell r="U1044">
            <v>0</v>
          </cell>
        </row>
        <row r="1045">
          <cell r="B1045" t="str">
            <v>CTR_042</v>
          </cell>
          <cell r="U1045">
            <v>0</v>
          </cell>
        </row>
        <row r="1046">
          <cell r="B1046" t="str">
            <v>CTR_040</v>
          </cell>
          <cell r="U1046">
            <v>0</v>
          </cell>
        </row>
        <row r="1047">
          <cell r="B1047" t="str">
            <v>CTR_266</v>
          </cell>
          <cell r="U1047">
            <v>0</v>
          </cell>
        </row>
        <row r="1048">
          <cell r="B1048" t="str">
            <v>CTR_265</v>
          </cell>
          <cell r="U1048">
            <v>0</v>
          </cell>
        </row>
        <row r="1049">
          <cell r="B1049" t="str">
            <v>EST_108</v>
          </cell>
          <cell r="U1049">
            <v>1.5312484840183427</v>
          </cell>
        </row>
        <row r="1050">
          <cell r="B1050" t="str">
            <v>LIT_347</v>
          </cell>
          <cell r="U1050">
            <v>0</v>
          </cell>
        </row>
        <row r="1051">
          <cell r="B1051" t="str">
            <v>EST_120</v>
          </cell>
          <cell r="U1051">
            <v>0</v>
          </cell>
        </row>
        <row r="1052">
          <cell r="B1052" t="str">
            <v>EST_118</v>
          </cell>
          <cell r="U1052">
            <v>0</v>
          </cell>
        </row>
        <row r="1053">
          <cell r="B1053" t="str">
            <v>EST_088</v>
          </cell>
          <cell r="U1053">
            <v>0</v>
          </cell>
        </row>
        <row r="1054">
          <cell r="B1054" t="str">
            <v>CTR_159</v>
          </cell>
          <cell r="U1054">
            <v>20.569909226585398</v>
          </cell>
        </row>
        <row r="1055">
          <cell r="B1055" t="str">
            <v>SUO_101</v>
          </cell>
          <cell r="U1055">
            <v>0</v>
          </cell>
        </row>
        <row r="1056">
          <cell r="B1056" t="str">
            <v>LIT_449</v>
          </cell>
          <cell r="U1056">
            <v>0</v>
          </cell>
        </row>
        <row r="1057">
          <cell r="B1057" t="str">
            <v>LIT_448</v>
          </cell>
          <cell r="U1057">
            <v>0</v>
          </cell>
        </row>
        <row r="1058">
          <cell r="B1058" t="str">
            <v>CTR_088</v>
          </cell>
          <cell r="U1058">
            <v>0</v>
          </cell>
        </row>
        <row r="1059">
          <cell r="B1059" t="str">
            <v>NRO_219</v>
          </cell>
          <cell r="U1059">
            <v>0.98387209537914533</v>
          </cell>
        </row>
        <row r="1060">
          <cell r="B1060" t="str">
            <v>LIT_157</v>
          </cell>
          <cell r="U1060">
            <v>0</v>
          </cell>
        </row>
        <row r="1061">
          <cell r="B1061" t="str">
            <v>SUD_228</v>
          </cell>
          <cell r="U1061">
            <v>9.9341386227895893E-3</v>
          </cell>
        </row>
        <row r="1062">
          <cell r="B1062" t="str">
            <v>LIT_646</v>
          </cell>
          <cell r="U1062">
            <v>0</v>
          </cell>
        </row>
        <row r="1063">
          <cell r="B1063" t="str">
            <v>LIT_863</v>
          </cell>
          <cell r="U1063">
            <v>0</v>
          </cell>
        </row>
        <row r="1064">
          <cell r="B1064" t="str">
            <v>SUD_060</v>
          </cell>
          <cell r="U1064">
            <v>1.166414121957669E-2</v>
          </cell>
        </row>
        <row r="1065">
          <cell r="B1065" t="str">
            <v>SUD_077</v>
          </cell>
          <cell r="U1065">
            <v>7.9009396946064809E-3</v>
          </cell>
        </row>
        <row r="1066">
          <cell r="B1066" t="str">
            <v>NRD_106</v>
          </cell>
          <cell r="U1066">
            <v>0</v>
          </cell>
        </row>
        <row r="1067">
          <cell r="B1067" t="str">
            <v>NRD_109</v>
          </cell>
          <cell r="U1067">
            <v>0</v>
          </cell>
        </row>
        <row r="1068">
          <cell r="B1068" t="str">
            <v>CTR_076</v>
          </cell>
          <cell r="U1068">
            <v>0</v>
          </cell>
        </row>
        <row r="1069">
          <cell r="B1069" t="str">
            <v>LIT_043</v>
          </cell>
          <cell r="U1069">
            <v>0</v>
          </cell>
        </row>
        <row r="1070">
          <cell r="B1070" t="str">
            <v>NRO_010</v>
          </cell>
          <cell r="U1070">
            <v>0</v>
          </cell>
        </row>
        <row r="1071">
          <cell r="B1071" t="str">
            <v>CTR_820</v>
          </cell>
          <cell r="U1071">
            <v>0</v>
          </cell>
        </row>
        <row r="1072">
          <cell r="B1072" t="str">
            <v>LIT_456</v>
          </cell>
          <cell r="U1072">
            <v>0</v>
          </cell>
        </row>
        <row r="1073">
          <cell r="B1073" t="str">
            <v>SUD_127</v>
          </cell>
          <cell r="U1073">
            <v>0</v>
          </cell>
        </row>
        <row r="1074">
          <cell r="B1074" t="str">
            <v>CTR_579</v>
          </cell>
          <cell r="U1074">
            <v>0</v>
          </cell>
        </row>
        <row r="1075">
          <cell r="B1075" t="str">
            <v>CTR_578</v>
          </cell>
          <cell r="U1075">
            <v>0</v>
          </cell>
        </row>
        <row r="1076">
          <cell r="B1076" t="str">
            <v>CTR_447</v>
          </cell>
          <cell r="U1076">
            <v>0</v>
          </cell>
        </row>
        <row r="1077">
          <cell r="B1077" t="str">
            <v>NRO_261</v>
          </cell>
          <cell r="U1077">
            <v>0.65274603133837261</v>
          </cell>
        </row>
        <row r="1078">
          <cell r="B1078" t="str">
            <v>LIT_044</v>
          </cell>
          <cell r="U1078">
            <v>0</v>
          </cell>
        </row>
        <row r="1079">
          <cell r="B1079" t="str">
            <v>CTR_217</v>
          </cell>
          <cell r="U1079">
            <v>0</v>
          </cell>
        </row>
        <row r="1080">
          <cell r="B1080" t="str">
            <v>SUD_018</v>
          </cell>
          <cell r="U1080">
            <v>1.1057748556785537E-2</v>
          </cell>
        </row>
        <row r="1081">
          <cell r="B1081" t="str">
            <v>SUD_121</v>
          </cell>
          <cell r="U1081">
            <v>0</v>
          </cell>
        </row>
        <row r="1082">
          <cell r="B1082" t="str">
            <v>LIT_452</v>
          </cell>
          <cell r="U1082">
            <v>0</v>
          </cell>
        </row>
        <row r="1083">
          <cell r="B1083" t="str">
            <v>LIT_451</v>
          </cell>
          <cell r="U1083">
            <v>0</v>
          </cell>
        </row>
        <row r="1084">
          <cell r="B1084" t="str">
            <v>OST_220</v>
          </cell>
          <cell r="U1084">
            <v>0</v>
          </cell>
        </row>
        <row r="1085">
          <cell r="B1085" t="str">
            <v>SUD_241</v>
          </cell>
          <cell r="U1085">
            <v>9.9341386227895911E-3</v>
          </cell>
        </row>
        <row r="1086">
          <cell r="B1086" t="str">
            <v>LIT_579</v>
          </cell>
          <cell r="U1086">
            <v>0</v>
          </cell>
        </row>
        <row r="1087">
          <cell r="B1087" t="str">
            <v>SUO_200</v>
          </cell>
          <cell r="U1087">
            <v>0</v>
          </cell>
        </row>
        <row r="1088">
          <cell r="B1088" t="str">
            <v>SUO_236</v>
          </cell>
          <cell r="U1088">
            <v>11.876717518041966</v>
          </cell>
        </row>
        <row r="1089">
          <cell r="B1089" t="str">
            <v>OST_077</v>
          </cell>
          <cell r="U1089">
            <v>0</v>
          </cell>
        </row>
        <row r="1090">
          <cell r="B1090" t="str">
            <v>OST_078</v>
          </cell>
          <cell r="U1090">
            <v>0</v>
          </cell>
        </row>
        <row r="1091">
          <cell r="B1091" t="str">
            <v>EST_112</v>
          </cell>
          <cell r="U1091">
            <v>0</v>
          </cell>
        </row>
        <row r="1092">
          <cell r="B1092" t="str">
            <v>LIT_153</v>
          </cell>
          <cell r="U1092">
            <v>6.2475209241138812</v>
          </cell>
        </row>
        <row r="1093">
          <cell r="B1093" t="str">
            <v>NRD_154</v>
          </cell>
          <cell r="U1093">
            <v>5.6186999824777671E-3</v>
          </cell>
        </row>
        <row r="1094">
          <cell r="B1094" t="str">
            <v>LIT_264</v>
          </cell>
          <cell r="U1094">
            <v>0</v>
          </cell>
        </row>
        <row r="1095">
          <cell r="B1095" t="str">
            <v>OST_140</v>
          </cell>
          <cell r="U1095">
            <v>2.9427879223706136E-3</v>
          </cell>
        </row>
        <row r="1096">
          <cell r="B1096" t="str">
            <v>SUO_039</v>
          </cell>
          <cell r="U1096">
            <v>0</v>
          </cell>
        </row>
        <row r="1097">
          <cell r="B1097" t="str">
            <v>CTR_014</v>
          </cell>
          <cell r="U1097">
            <v>0</v>
          </cell>
        </row>
        <row r="1098">
          <cell r="B1098" t="str">
            <v>NRO_218</v>
          </cell>
          <cell r="U1098">
            <v>0.49456672174138844</v>
          </cell>
        </row>
        <row r="1099">
          <cell r="B1099" t="str">
            <v>EXN_134</v>
          </cell>
          <cell r="U1099">
            <v>2.9687736314787707</v>
          </cell>
        </row>
        <row r="1100">
          <cell r="B1100" t="str">
            <v>LIT_151</v>
          </cell>
          <cell r="U1100">
            <v>0</v>
          </cell>
        </row>
        <row r="1101">
          <cell r="B1101" t="str">
            <v>EXN_106</v>
          </cell>
          <cell r="U1101">
            <v>27.737113799214125</v>
          </cell>
        </row>
        <row r="1102">
          <cell r="B1102" t="str">
            <v>EST_211</v>
          </cell>
          <cell r="U1102">
            <v>0</v>
          </cell>
        </row>
        <row r="1103">
          <cell r="B1103" t="str">
            <v>EXN_089</v>
          </cell>
          <cell r="U1103">
            <v>6.2422774110885678E-4</v>
          </cell>
        </row>
        <row r="1104">
          <cell r="B1104" t="str">
            <v>NRD_175</v>
          </cell>
          <cell r="U1104">
            <v>1.4687186994375527</v>
          </cell>
        </row>
        <row r="1105">
          <cell r="B1105" t="str">
            <v>EXN_011</v>
          </cell>
          <cell r="U1105">
            <v>0.42694501507528732</v>
          </cell>
        </row>
        <row r="1106">
          <cell r="B1106" t="str">
            <v>CTR_774</v>
          </cell>
          <cell r="U1106">
            <v>0</v>
          </cell>
        </row>
        <row r="1107">
          <cell r="B1107" t="str">
            <v>SUD_224</v>
          </cell>
          <cell r="U1107">
            <v>9.5239318214897992E-3</v>
          </cell>
        </row>
        <row r="1108">
          <cell r="B1108" t="str">
            <v>LIT_313</v>
          </cell>
          <cell r="U1108">
            <v>0</v>
          </cell>
        </row>
        <row r="1109">
          <cell r="B1109" t="str">
            <v>LIT_265</v>
          </cell>
          <cell r="U1109">
            <v>0</v>
          </cell>
        </row>
        <row r="1110">
          <cell r="B1110" t="str">
            <v>NRO_113</v>
          </cell>
          <cell r="U1110">
            <v>0</v>
          </cell>
        </row>
        <row r="1111">
          <cell r="B1111" t="str">
            <v>CTR_074</v>
          </cell>
          <cell r="U1111">
            <v>0</v>
          </cell>
        </row>
        <row r="1112">
          <cell r="B1112" t="str">
            <v>LIT_486</v>
          </cell>
          <cell r="U1112">
            <v>0</v>
          </cell>
        </row>
        <row r="1113">
          <cell r="B1113" t="str">
            <v>EST_200</v>
          </cell>
          <cell r="U1113">
            <v>0</v>
          </cell>
        </row>
        <row r="1114">
          <cell r="B1114" t="str">
            <v>LIT_420</v>
          </cell>
          <cell r="U1114">
            <v>0</v>
          </cell>
        </row>
        <row r="1115">
          <cell r="B1115" t="str">
            <v>CTR_567</v>
          </cell>
          <cell r="U1115">
            <v>13.868556899607057</v>
          </cell>
        </row>
        <row r="1116">
          <cell r="B1116" t="str">
            <v>CTR_154</v>
          </cell>
          <cell r="U1116">
            <v>0</v>
          </cell>
        </row>
        <row r="1117">
          <cell r="B1117" t="str">
            <v>LIT_429</v>
          </cell>
          <cell r="U1117">
            <v>15.525471345449771</v>
          </cell>
        </row>
        <row r="1118">
          <cell r="B1118" t="str">
            <v>LIT_498</v>
          </cell>
          <cell r="U1118">
            <v>0</v>
          </cell>
        </row>
        <row r="1119">
          <cell r="B1119" t="str">
            <v>LIT_681</v>
          </cell>
          <cell r="U1119">
            <v>0</v>
          </cell>
        </row>
        <row r="1120">
          <cell r="B1120" t="str">
            <v>EST_139</v>
          </cell>
          <cell r="U1120">
            <v>0</v>
          </cell>
        </row>
        <row r="1121">
          <cell r="B1121" t="str">
            <v>LIT_051</v>
          </cell>
          <cell r="U1121">
            <v>0</v>
          </cell>
        </row>
        <row r="1122">
          <cell r="B1122" t="str">
            <v>CTR_628</v>
          </cell>
          <cell r="U1122">
            <v>0</v>
          </cell>
        </row>
        <row r="1123">
          <cell r="B1123" t="str">
            <v>LIT_850</v>
          </cell>
          <cell r="U1123">
            <v>0</v>
          </cell>
        </row>
        <row r="1124">
          <cell r="B1124" t="str">
            <v>LIT_168</v>
          </cell>
          <cell r="U1124">
            <v>0</v>
          </cell>
        </row>
        <row r="1125">
          <cell r="B1125" t="str">
            <v>CTR_529</v>
          </cell>
          <cell r="U1125">
            <v>0</v>
          </cell>
        </row>
        <row r="1126">
          <cell r="B1126" t="str">
            <v>EST_070</v>
          </cell>
          <cell r="U1126">
            <v>1.1296560255455392</v>
          </cell>
        </row>
        <row r="1127">
          <cell r="B1127" t="str">
            <v>CTR_370</v>
          </cell>
          <cell r="U1127">
            <v>3.4689227327335093E-2</v>
          </cell>
        </row>
        <row r="1128">
          <cell r="B1128" t="str">
            <v>NRO_133</v>
          </cell>
          <cell r="U1128">
            <v>0</v>
          </cell>
        </row>
        <row r="1129">
          <cell r="B1129" t="str">
            <v>CTR_946</v>
          </cell>
          <cell r="U1129">
            <v>0</v>
          </cell>
        </row>
        <row r="1130">
          <cell r="B1130" t="str">
            <v>CTR_317</v>
          </cell>
          <cell r="U1130">
            <v>0</v>
          </cell>
        </row>
        <row r="1131">
          <cell r="B1131" t="str">
            <v>EXN_368</v>
          </cell>
          <cell r="U1131">
            <v>1.0701046990437546E-3</v>
          </cell>
        </row>
        <row r="1132">
          <cell r="B1132" t="str">
            <v>LIT_102</v>
          </cell>
          <cell r="U1132">
            <v>0</v>
          </cell>
        </row>
        <row r="1133">
          <cell r="B1133" t="str">
            <v>CTR_1054</v>
          </cell>
          <cell r="U1133">
            <v>0</v>
          </cell>
        </row>
        <row r="1134">
          <cell r="B1134" t="str">
            <v>CTR_702_indoor_8F</v>
          </cell>
          <cell r="U1134">
            <v>0</v>
          </cell>
        </row>
        <row r="1135">
          <cell r="B1135" t="str">
            <v>CTR_714</v>
          </cell>
          <cell r="U1135">
            <v>0</v>
          </cell>
        </row>
        <row r="1136">
          <cell r="B1136" t="str">
            <v>CTR_322</v>
          </cell>
          <cell r="U1136">
            <v>0</v>
          </cell>
        </row>
        <row r="1137">
          <cell r="B1137" t="str">
            <v>LIT_033</v>
          </cell>
          <cell r="U1137">
            <v>0</v>
          </cell>
        </row>
        <row r="1138">
          <cell r="B1138" t="str">
            <v>LIT_270</v>
          </cell>
          <cell r="U1138">
            <v>0</v>
          </cell>
        </row>
        <row r="1139">
          <cell r="B1139" t="str">
            <v>EST_025</v>
          </cell>
          <cell r="U1139">
            <v>0</v>
          </cell>
        </row>
        <row r="1140">
          <cell r="B1140" t="str">
            <v>NRO_118</v>
          </cell>
          <cell r="U1140">
            <v>0</v>
          </cell>
        </row>
        <row r="1141">
          <cell r="B1141" t="str">
            <v>OST_276</v>
          </cell>
          <cell r="U1141">
            <v>0</v>
          </cell>
        </row>
        <row r="1142">
          <cell r="B1142" t="str">
            <v>LIT_667</v>
          </cell>
          <cell r="U1142">
            <v>0</v>
          </cell>
        </row>
        <row r="1143">
          <cell r="B1143" t="str">
            <v>LIT_125</v>
          </cell>
          <cell r="U1143">
            <v>0</v>
          </cell>
        </row>
        <row r="1144">
          <cell r="B1144" t="str">
            <v>LIT_020</v>
          </cell>
          <cell r="U1144">
            <v>0</v>
          </cell>
        </row>
        <row r="1145">
          <cell r="B1145" t="str">
            <v>NRO_066</v>
          </cell>
          <cell r="U1145">
            <v>1.9427750811139364</v>
          </cell>
        </row>
        <row r="1146">
          <cell r="B1146" t="str">
            <v>CTR_637</v>
          </cell>
          <cell r="U1146">
            <v>0</v>
          </cell>
        </row>
        <row r="1147">
          <cell r="B1147" t="str">
            <v>CTR_163</v>
          </cell>
          <cell r="U1147">
            <v>4.1991621793609619</v>
          </cell>
        </row>
        <row r="1148">
          <cell r="B1148" t="str">
            <v>OST_047</v>
          </cell>
          <cell r="U1148">
            <v>0</v>
          </cell>
        </row>
        <row r="1149">
          <cell r="B1149" t="str">
            <v>CTR_475</v>
          </cell>
          <cell r="U1149">
            <v>0</v>
          </cell>
        </row>
        <row r="1150">
          <cell r="B1150" t="str">
            <v>CTR_237</v>
          </cell>
          <cell r="U1150">
            <v>0</v>
          </cell>
        </row>
        <row r="1151">
          <cell r="B1151" t="str">
            <v>SUD_260</v>
          </cell>
          <cell r="U1151">
            <v>5.9176789857120611E-2</v>
          </cell>
        </row>
        <row r="1152">
          <cell r="B1152" t="str">
            <v>SUO_202</v>
          </cell>
          <cell r="U1152">
            <v>0</v>
          </cell>
        </row>
        <row r="1153">
          <cell r="B1153" t="str">
            <v>CTR_198</v>
          </cell>
          <cell r="U1153">
            <v>0</v>
          </cell>
        </row>
        <row r="1154">
          <cell r="B1154" t="str">
            <v>EST_079</v>
          </cell>
          <cell r="U1154">
            <v>0</v>
          </cell>
        </row>
        <row r="1155">
          <cell r="B1155" t="str">
            <v>ADM_073</v>
          </cell>
          <cell r="U1155">
            <v>2.8911375355631455</v>
          </cell>
        </row>
        <row r="1156">
          <cell r="B1156" t="str">
            <v>LIT_435</v>
          </cell>
          <cell r="U1156">
            <v>0</v>
          </cell>
        </row>
        <row r="1157">
          <cell r="B1157" t="str">
            <v>OST_107</v>
          </cell>
          <cell r="U1157">
            <v>2.7466020608789693E-2</v>
          </cell>
        </row>
        <row r="1158">
          <cell r="B1158" t="str">
            <v>EST_195</v>
          </cell>
          <cell r="U1158">
            <v>0</v>
          </cell>
        </row>
        <row r="1159">
          <cell r="B1159" t="str">
            <v>OST_096</v>
          </cell>
          <cell r="U1159">
            <v>0</v>
          </cell>
        </row>
        <row r="1160">
          <cell r="B1160" t="str">
            <v>EXN_101</v>
          </cell>
          <cell r="U1160">
            <v>0</v>
          </cell>
        </row>
        <row r="1161">
          <cell r="B1161" t="str">
            <v>CTR_1052</v>
          </cell>
          <cell r="U1161">
            <v>3.887030473728216</v>
          </cell>
        </row>
        <row r="1162">
          <cell r="B1162" t="str">
            <v>NRO_148</v>
          </cell>
          <cell r="U1162">
            <v>0</v>
          </cell>
        </row>
        <row r="1163">
          <cell r="B1163" t="str">
            <v>OST_137</v>
          </cell>
          <cell r="U1163">
            <v>0</v>
          </cell>
        </row>
        <row r="1164">
          <cell r="B1164" t="str">
            <v>LIT_370</v>
          </cell>
          <cell r="U1164">
            <v>0</v>
          </cell>
        </row>
        <row r="1165">
          <cell r="B1165" t="str">
            <v>SUO_154</v>
          </cell>
          <cell r="U1165">
            <v>0</v>
          </cell>
        </row>
        <row r="1166">
          <cell r="B1166" t="str">
            <v>NRD_097</v>
          </cell>
          <cell r="U1166">
            <v>6.1638030664920258</v>
          </cell>
        </row>
        <row r="1167">
          <cell r="B1167" t="str">
            <v>EXN_184</v>
          </cell>
          <cell r="U1167">
            <v>0</v>
          </cell>
        </row>
        <row r="1168">
          <cell r="B1168" t="str">
            <v>LIT_364</v>
          </cell>
          <cell r="U1168">
            <v>0</v>
          </cell>
        </row>
        <row r="1169">
          <cell r="B1169" t="str">
            <v>OST_076</v>
          </cell>
          <cell r="U1169">
            <v>0</v>
          </cell>
        </row>
        <row r="1170">
          <cell r="B1170" t="str">
            <v>NRD_053</v>
          </cell>
          <cell r="U1170">
            <v>0</v>
          </cell>
        </row>
        <row r="1171">
          <cell r="B1171" t="str">
            <v>LIT_203</v>
          </cell>
          <cell r="U1171">
            <v>0</v>
          </cell>
        </row>
        <row r="1172">
          <cell r="B1172" t="str">
            <v>OST_119</v>
          </cell>
          <cell r="U1172">
            <v>0</v>
          </cell>
        </row>
        <row r="1173">
          <cell r="B1173" t="str">
            <v>SUD_096</v>
          </cell>
          <cell r="U1173">
            <v>7.9722800078760574E-3</v>
          </cell>
        </row>
        <row r="1174">
          <cell r="B1174" t="str">
            <v>LIT_773</v>
          </cell>
          <cell r="U1174">
            <v>0</v>
          </cell>
        </row>
        <row r="1175">
          <cell r="B1175" t="str">
            <v>CTR_1057</v>
          </cell>
          <cell r="U1175">
            <v>0</v>
          </cell>
        </row>
        <row r="1176">
          <cell r="B1176" t="str">
            <v>EST_128</v>
          </cell>
          <cell r="U1176">
            <v>0</v>
          </cell>
        </row>
        <row r="1177">
          <cell r="B1177" t="str">
            <v>EST_004</v>
          </cell>
          <cell r="U1177">
            <v>0</v>
          </cell>
        </row>
        <row r="1178">
          <cell r="B1178" t="str">
            <v>OST_120</v>
          </cell>
          <cell r="U1178">
            <v>0</v>
          </cell>
        </row>
        <row r="1179">
          <cell r="B1179" t="str">
            <v>OST_071</v>
          </cell>
          <cell r="U1179">
            <v>0</v>
          </cell>
        </row>
        <row r="1180">
          <cell r="B1180" t="str">
            <v>EST_194</v>
          </cell>
          <cell r="U1180">
            <v>0</v>
          </cell>
        </row>
        <row r="1181">
          <cell r="B1181" t="str">
            <v>ADM_033</v>
          </cell>
          <cell r="U1181">
            <v>4.4608027782771602</v>
          </cell>
        </row>
        <row r="1182">
          <cell r="B1182" t="str">
            <v>OST_142</v>
          </cell>
          <cell r="U1182">
            <v>0</v>
          </cell>
        </row>
        <row r="1183">
          <cell r="B1183" t="str">
            <v>NRD_073</v>
          </cell>
          <cell r="U1183">
            <v>0</v>
          </cell>
        </row>
        <row r="1184">
          <cell r="B1184" t="str">
            <v>NRO_130</v>
          </cell>
          <cell r="U1184">
            <v>0</v>
          </cell>
        </row>
        <row r="1185">
          <cell r="B1185" t="str">
            <v>EXN_001</v>
          </cell>
          <cell r="U1185">
            <v>0</v>
          </cell>
        </row>
        <row r="1186">
          <cell r="B1186" t="str">
            <v>OST_113</v>
          </cell>
          <cell r="U1186">
            <v>0</v>
          </cell>
        </row>
        <row r="1187">
          <cell r="B1187" t="str">
            <v>SUO_079</v>
          </cell>
          <cell r="U1187">
            <v>0</v>
          </cell>
        </row>
        <row r="1188">
          <cell r="B1188" t="str">
            <v>OST_003</v>
          </cell>
          <cell r="U1188">
            <v>0</v>
          </cell>
        </row>
        <row r="1189">
          <cell r="B1189" t="str">
            <v>NRO_253</v>
          </cell>
          <cell r="U1189">
            <v>0</v>
          </cell>
        </row>
        <row r="1190">
          <cell r="B1190" t="str">
            <v>LIT_374</v>
          </cell>
          <cell r="U1190">
            <v>0</v>
          </cell>
        </row>
        <row r="1191">
          <cell r="B1191" t="str">
            <v>SUO_181</v>
          </cell>
          <cell r="U1191">
            <v>0</v>
          </cell>
        </row>
        <row r="1192">
          <cell r="B1192" t="str">
            <v>NRO_117</v>
          </cell>
          <cell r="U1192">
            <v>0</v>
          </cell>
        </row>
        <row r="1193">
          <cell r="B1193" t="str">
            <v>CTR_583</v>
          </cell>
          <cell r="U1193">
            <v>0</v>
          </cell>
        </row>
        <row r="1194">
          <cell r="B1194" t="str">
            <v>CTR_799</v>
          </cell>
          <cell r="U1194">
            <v>13.928518432910142</v>
          </cell>
        </row>
        <row r="1195">
          <cell r="B1195" t="str">
            <v>NRO_221</v>
          </cell>
          <cell r="U1195">
            <v>0</v>
          </cell>
        </row>
        <row r="1196">
          <cell r="B1196" t="str">
            <v>NRO_062</v>
          </cell>
          <cell r="U1196">
            <v>0</v>
          </cell>
        </row>
        <row r="1197">
          <cell r="B1197" t="str">
            <v>NRO_070</v>
          </cell>
          <cell r="U1197">
            <v>0</v>
          </cell>
        </row>
        <row r="1198">
          <cell r="B1198" t="str">
            <v>NRO_123</v>
          </cell>
          <cell r="U1198">
            <v>0</v>
          </cell>
        </row>
        <row r="1199">
          <cell r="B1199" t="str">
            <v>NRO_135</v>
          </cell>
          <cell r="U1199">
            <v>0</v>
          </cell>
        </row>
        <row r="1200">
          <cell r="B1200" t="str">
            <v>NRO_028</v>
          </cell>
          <cell r="U1200">
            <v>0</v>
          </cell>
        </row>
        <row r="1201">
          <cell r="B1201" t="str">
            <v>EXN_189</v>
          </cell>
          <cell r="U1201">
            <v>0</v>
          </cell>
        </row>
        <row r="1202">
          <cell r="B1202" t="str">
            <v>EXN_190</v>
          </cell>
          <cell r="U1202">
            <v>0</v>
          </cell>
        </row>
        <row r="1203">
          <cell r="B1203" t="str">
            <v>NRD_135</v>
          </cell>
          <cell r="U1203">
            <v>0</v>
          </cell>
        </row>
        <row r="1204">
          <cell r="B1204" t="str">
            <v>EXN_118</v>
          </cell>
          <cell r="U1204">
            <v>0</v>
          </cell>
        </row>
        <row r="1205">
          <cell r="B1205" t="str">
            <v>NRD_031</v>
          </cell>
          <cell r="U1205">
            <v>0</v>
          </cell>
        </row>
        <row r="1206">
          <cell r="B1206" t="str">
            <v>EXN_028</v>
          </cell>
          <cell r="U1206">
            <v>0</v>
          </cell>
        </row>
        <row r="1207">
          <cell r="B1207" t="str">
            <v>NRO_029</v>
          </cell>
          <cell r="U1207">
            <v>4.6299863311959774E-2</v>
          </cell>
        </row>
        <row r="1208">
          <cell r="B1208" t="str">
            <v>CTR_422</v>
          </cell>
          <cell r="U1208">
            <v>0</v>
          </cell>
        </row>
        <row r="1209">
          <cell r="B1209" t="str">
            <v>LIT_837</v>
          </cell>
          <cell r="U1209">
            <v>0</v>
          </cell>
        </row>
        <row r="1210">
          <cell r="B1210" t="str">
            <v>LIT_360</v>
          </cell>
          <cell r="U1210">
            <v>0</v>
          </cell>
        </row>
        <row r="1211">
          <cell r="B1211" t="str">
            <v>OST_180</v>
          </cell>
          <cell r="U1211">
            <v>0</v>
          </cell>
        </row>
        <row r="1212">
          <cell r="B1212" t="str">
            <v>SUO_081</v>
          </cell>
          <cell r="U1212">
            <v>0</v>
          </cell>
        </row>
        <row r="1213">
          <cell r="B1213" t="str">
            <v>NRD_092</v>
          </cell>
          <cell r="U1213">
            <v>0</v>
          </cell>
        </row>
        <row r="1214">
          <cell r="B1214" t="str">
            <v>SUD_055</v>
          </cell>
          <cell r="U1214">
            <v>0</v>
          </cell>
        </row>
        <row r="1215">
          <cell r="B1215" t="str">
            <v>EXN_110</v>
          </cell>
          <cell r="U1215">
            <v>0</v>
          </cell>
        </row>
        <row r="1216">
          <cell r="B1216" t="str">
            <v>LIT_173</v>
          </cell>
          <cell r="U1216">
            <v>0</v>
          </cell>
        </row>
        <row r="1217">
          <cell r="B1217" t="str">
            <v>LIT_431</v>
          </cell>
          <cell r="U1217">
            <v>0</v>
          </cell>
        </row>
        <row r="1218">
          <cell r="B1218" t="str">
            <v>SUD_054</v>
          </cell>
          <cell r="U1218">
            <v>0</v>
          </cell>
        </row>
        <row r="1219">
          <cell r="B1219" t="str">
            <v>LIT_201</v>
          </cell>
          <cell r="U1219">
            <v>0</v>
          </cell>
        </row>
        <row r="1220">
          <cell r="B1220" t="str">
            <v>NRO_076</v>
          </cell>
          <cell r="U1220">
            <v>0</v>
          </cell>
        </row>
        <row r="1221">
          <cell r="B1221" t="str">
            <v>OST_254</v>
          </cell>
          <cell r="U1221">
            <v>0</v>
          </cell>
        </row>
        <row r="1222">
          <cell r="B1222" t="str">
            <v>CTR_453</v>
          </cell>
          <cell r="U1222">
            <v>0</v>
          </cell>
        </row>
        <row r="1223">
          <cell r="B1223" t="str">
            <v>CTR_441</v>
          </cell>
          <cell r="U1223">
            <v>0</v>
          </cell>
        </row>
        <row r="1224">
          <cell r="B1224" t="str">
            <v>EXN_186</v>
          </cell>
          <cell r="U1224">
            <v>0</v>
          </cell>
        </row>
        <row r="1225">
          <cell r="B1225" t="str">
            <v>NRO_247</v>
          </cell>
          <cell r="U1225">
            <v>0</v>
          </cell>
        </row>
        <row r="1226">
          <cell r="B1226" t="str">
            <v>CTR_676</v>
          </cell>
          <cell r="U1226">
            <v>0</v>
          </cell>
        </row>
        <row r="1227">
          <cell r="B1227" t="str">
            <v>OST_303</v>
          </cell>
          <cell r="U1227">
            <v>0</v>
          </cell>
        </row>
        <row r="1228">
          <cell r="B1228" t="str">
            <v>LIT_772</v>
          </cell>
          <cell r="U1228">
            <v>0</v>
          </cell>
        </row>
        <row r="1229">
          <cell r="B1229" t="str">
            <v>LIT_069</v>
          </cell>
          <cell r="U1229">
            <v>0</v>
          </cell>
        </row>
        <row r="1230">
          <cell r="B1230" t="str">
            <v>EXN_259</v>
          </cell>
          <cell r="U1230">
            <v>0</v>
          </cell>
        </row>
        <row r="1231">
          <cell r="B1231" t="str">
            <v>SUO_164</v>
          </cell>
          <cell r="U1231">
            <v>0</v>
          </cell>
        </row>
        <row r="1232">
          <cell r="B1232" t="str">
            <v>NRD_107</v>
          </cell>
          <cell r="U1232">
            <v>0</v>
          </cell>
        </row>
        <row r="1233">
          <cell r="B1233" t="str">
            <v>OST_283</v>
          </cell>
          <cell r="U1233">
            <v>0</v>
          </cell>
        </row>
        <row r="1234">
          <cell r="B1234" t="str">
            <v>ADM_081</v>
          </cell>
          <cell r="U1234">
            <v>0</v>
          </cell>
        </row>
        <row r="1235">
          <cell r="B1235" t="str">
            <v>EXN_161</v>
          </cell>
          <cell r="U1235">
            <v>0</v>
          </cell>
        </row>
        <row r="1236">
          <cell r="B1236" t="str">
            <v>OST_282</v>
          </cell>
          <cell r="U1236">
            <v>0</v>
          </cell>
        </row>
        <row r="1237">
          <cell r="B1237" t="str">
            <v>CTR_825</v>
          </cell>
          <cell r="U1237">
            <v>0</v>
          </cell>
        </row>
        <row r="1238">
          <cell r="B1238" t="str">
            <v>CTR_822</v>
          </cell>
          <cell r="U1238">
            <v>0</v>
          </cell>
        </row>
        <row r="1239">
          <cell r="B1239" t="str">
            <v>SUD_107</v>
          </cell>
          <cell r="U1239">
            <v>0</v>
          </cell>
        </row>
        <row r="1240">
          <cell r="B1240" t="str">
            <v>CTR_795</v>
          </cell>
          <cell r="U1240">
            <v>0</v>
          </cell>
        </row>
        <row r="1241">
          <cell r="B1241" t="str">
            <v>CTR_823</v>
          </cell>
          <cell r="U1241">
            <v>0</v>
          </cell>
        </row>
        <row r="1242">
          <cell r="B1242" t="str">
            <v>CTR_835</v>
          </cell>
          <cell r="U1242">
            <v>0</v>
          </cell>
        </row>
        <row r="1243">
          <cell r="B1243" t="str">
            <v>NRO_139</v>
          </cell>
          <cell r="U1243">
            <v>0</v>
          </cell>
        </row>
        <row r="1244">
          <cell r="B1244" t="str">
            <v>NRO_138</v>
          </cell>
          <cell r="U1244">
            <v>0</v>
          </cell>
        </row>
        <row r="1245">
          <cell r="B1245" t="str">
            <v>NRO_141</v>
          </cell>
          <cell r="U1245">
            <v>0</v>
          </cell>
        </row>
        <row r="1246">
          <cell r="B1246" t="str">
            <v>CTR_894</v>
          </cell>
          <cell r="U1246">
            <v>0</v>
          </cell>
        </row>
        <row r="1247">
          <cell r="B1247" t="str">
            <v>CTR_906</v>
          </cell>
          <cell r="U1247">
            <v>0</v>
          </cell>
        </row>
        <row r="1248">
          <cell r="B1248" t="str">
            <v>SUD_119</v>
          </cell>
          <cell r="U1248">
            <v>0</v>
          </cell>
        </row>
        <row r="1249">
          <cell r="B1249" t="str">
            <v>OST_322</v>
          </cell>
          <cell r="U1249">
            <v>0</v>
          </cell>
        </row>
        <row r="1250">
          <cell r="B1250" t="str">
            <v>EXN_242</v>
          </cell>
          <cell r="U1250">
            <v>0</v>
          </cell>
        </row>
        <row r="1251">
          <cell r="B1251" t="str">
            <v>NRO_149</v>
          </cell>
          <cell r="U1251">
            <v>0</v>
          </cell>
        </row>
        <row r="1252">
          <cell r="B1252" t="str">
            <v>ADM_179</v>
          </cell>
          <cell r="U1252">
            <v>0</v>
          </cell>
        </row>
        <row r="1253">
          <cell r="B1253" t="str">
            <v>OST_311</v>
          </cell>
          <cell r="U1253">
            <v>0</v>
          </cell>
        </row>
        <row r="1254">
          <cell r="B1254" t="str">
            <v>EXN_265</v>
          </cell>
          <cell r="U1254">
            <v>0</v>
          </cell>
        </row>
        <row r="1255">
          <cell r="B1255" t="str">
            <v>NRO_137</v>
          </cell>
          <cell r="U1255">
            <v>0</v>
          </cell>
        </row>
        <row r="1256">
          <cell r="B1256" t="str">
            <v>NRO_151</v>
          </cell>
          <cell r="U1256">
            <v>0</v>
          </cell>
        </row>
        <row r="1257">
          <cell r="B1257" t="str">
            <v>CTR_869</v>
          </cell>
          <cell r="U1257">
            <v>0</v>
          </cell>
        </row>
        <row r="1258">
          <cell r="B1258" t="str">
            <v>NRO_144</v>
          </cell>
          <cell r="U1258">
            <v>0</v>
          </cell>
        </row>
        <row r="1259">
          <cell r="B1259" t="str">
            <v>CTR_870</v>
          </cell>
          <cell r="U1259">
            <v>0</v>
          </cell>
        </row>
        <row r="1260">
          <cell r="B1260" t="str">
            <v>OST_314</v>
          </cell>
          <cell r="U1260">
            <v>0</v>
          </cell>
        </row>
        <row r="1261">
          <cell r="B1261" t="str">
            <v>EST_147</v>
          </cell>
          <cell r="U1261">
            <v>0</v>
          </cell>
        </row>
        <row r="1262">
          <cell r="B1262" t="str">
            <v>SUD_108</v>
          </cell>
          <cell r="U1262">
            <v>0</v>
          </cell>
        </row>
        <row r="1263">
          <cell r="B1263" t="str">
            <v>CTR_892</v>
          </cell>
          <cell r="U1263">
            <v>0</v>
          </cell>
        </row>
        <row r="1264">
          <cell r="B1264" t="str">
            <v>SUD_126</v>
          </cell>
          <cell r="U1264">
            <v>0</v>
          </cell>
        </row>
        <row r="1265">
          <cell r="B1265" t="str">
            <v>NRO_088</v>
          </cell>
          <cell r="U1265">
            <v>4.6215681742301671</v>
          </cell>
        </row>
        <row r="1266">
          <cell r="B1266" t="str">
            <v>NRO_036</v>
          </cell>
          <cell r="U1266">
            <v>0</v>
          </cell>
        </row>
        <row r="1267">
          <cell r="B1267" t="str">
            <v>LIT_191</v>
          </cell>
          <cell r="U1267">
            <v>0</v>
          </cell>
        </row>
        <row r="1268">
          <cell r="B1268" t="str">
            <v>CTR_204</v>
          </cell>
          <cell r="U1268">
            <v>0</v>
          </cell>
        </row>
        <row r="1269">
          <cell r="B1269" t="str">
            <v>OST_044</v>
          </cell>
          <cell r="U1269">
            <v>0</v>
          </cell>
        </row>
        <row r="1270">
          <cell r="B1270" t="str">
            <v>OST_037</v>
          </cell>
          <cell r="U1270">
            <v>0</v>
          </cell>
        </row>
        <row r="1271">
          <cell r="B1271" t="str">
            <v>EST_023</v>
          </cell>
          <cell r="U1271">
            <v>0</v>
          </cell>
        </row>
        <row r="1272">
          <cell r="B1272" t="str">
            <v>EST_024</v>
          </cell>
          <cell r="U1272">
            <v>0</v>
          </cell>
        </row>
        <row r="1273">
          <cell r="B1273" t="str">
            <v>EST_022</v>
          </cell>
          <cell r="U1273">
            <v>0</v>
          </cell>
        </row>
        <row r="1274">
          <cell r="B1274" t="str">
            <v>LIT_178</v>
          </cell>
          <cell r="U1274">
            <v>0</v>
          </cell>
        </row>
        <row r="1275">
          <cell r="B1275" t="str">
            <v>NRD_027</v>
          </cell>
          <cell r="U1275">
            <v>0</v>
          </cell>
        </row>
        <row r="1276">
          <cell r="B1276" t="str">
            <v>EXN_033</v>
          </cell>
          <cell r="U1276">
            <v>0</v>
          </cell>
        </row>
        <row r="1277">
          <cell r="B1277" t="str">
            <v>SUO_019</v>
          </cell>
          <cell r="U1277">
            <v>0</v>
          </cell>
        </row>
        <row r="1278">
          <cell r="B1278" t="str">
            <v>SUO_020</v>
          </cell>
          <cell r="U1278">
            <v>0</v>
          </cell>
        </row>
        <row r="1279">
          <cell r="B1279" t="str">
            <v>EXN_230</v>
          </cell>
          <cell r="U1279">
            <v>0</v>
          </cell>
        </row>
        <row r="1280">
          <cell r="B1280" t="str">
            <v>OST_256</v>
          </cell>
          <cell r="U1280">
            <v>0</v>
          </cell>
        </row>
        <row r="1281">
          <cell r="B1281" t="str">
            <v>OST_040</v>
          </cell>
          <cell r="U1281">
            <v>0</v>
          </cell>
        </row>
        <row r="1282">
          <cell r="B1282" t="str">
            <v>LIT_430</v>
          </cell>
          <cell r="U1282">
            <v>0</v>
          </cell>
        </row>
        <row r="1283">
          <cell r="B1283" t="str">
            <v>OST_257</v>
          </cell>
          <cell r="U1283">
            <v>0</v>
          </cell>
        </row>
        <row r="1284">
          <cell r="B1284" t="str">
            <v>CTR_627</v>
          </cell>
          <cell r="U1284">
            <v>0</v>
          </cell>
        </row>
        <row r="1285">
          <cell r="B1285" t="str">
            <v>OST_260</v>
          </cell>
          <cell r="U1285">
            <v>0</v>
          </cell>
        </row>
        <row r="1286">
          <cell r="B1286" t="str">
            <v>EXN_191</v>
          </cell>
          <cell r="U1286">
            <v>0</v>
          </cell>
        </row>
        <row r="1287">
          <cell r="B1287" t="str">
            <v>EXN_231</v>
          </cell>
          <cell r="U1287">
            <v>0</v>
          </cell>
        </row>
        <row r="1288">
          <cell r="B1288" t="str">
            <v>LIT_586</v>
          </cell>
          <cell r="U1288">
            <v>0</v>
          </cell>
        </row>
        <row r="1289">
          <cell r="B1289" t="str">
            <v>SUO_157</v>
          </cell>
          <cell r="U1289">
            <v>0</v>
          </cell>
        </row>
        <row r="1290">
          <cell r="B1290" t="str">
            <v>EXN_215</v>
          </cell>
          <cell r="U1290">
            <v>1.3145572454818086</v>
          </cell>
        </row>
        <row r="1291">
          <cell r="B1291" t="str">
            <v>SUD_231</v>
          </cell>
          <cell r="U1291">
            <v>0</v>
          </cell>
        </row>
        <row r="1292">
          <cell r="B1292" t="str">
            <v>EST_074</v>
          </cell>
          <cell r="U1292">
            <v>0</v>
          </cell>
        </row>
        <row r="1293">
          <cell r="B1293" t="str">
            <v>OST_070</v>
          </cell>
          <cell r="U1293">
            <v>0</v>
          </cell>
        </row>
        <row r="1294">
          <cell r="B1294" t="str">
            <v>LIT_536</v>
          </cell>
          <cell r="U1294">
            <v>2.4969109644353612E-3</v>
          </cell>
        </row>
        <row r="1295">
          <cell r="B1295" t="str">
            <v>NRD_157</v>
          </cell>
          <cell r="U1295">
            <v>0</v>
          </cell>
        </row>
        <row r="1296">
          <cell r="B1296" t="str">
            <v>CTR_829</v>
          </cell>
          <cell r="U1296">
            <v>0</v>
          </cell>
        </row>
        <row r="1297">
          <cell r="B1297" t="str">
            <v>LIT_769</v>
          </cell>
          <cell r="U1297">
            <v>0</v>
          </cell>
        </row>
        <row r="1298">
          <cell r="B1298" t="str">
            <v>SUD_130</v>
          </cell>
          <cell r="U1298">
            <v>0</v>
          </cell>
        </row>
        <row r="1299">
          <cell r="B1299" t="str">
            <v>ADM_140</v>
          </cell>
          <cell r="U1299">
            <v>0</v>
          </cell>
        </row>
        <row r="1300">
          <cell r="B1300" t="str">
            <v>CTR_909</v>
          </cell>
          <cell r="U1300">
            <v>0</v>
          </cell>
        </row>
        <row r="1301">
          <cell r="B1301" t="str">
            <v>ADM_187</v>
          </cell>
          <cell r="U1301">
            <v>0</v>
          </cell>
        </row>
        <row r="1302">
          <cell r="B1302" t="str">
            <v>EST_150</v>
          </cell>
          <cell r="U1302">
            <v>0</v>
          </cell>
        </row>
        <row r="1303">
          <cell r="B1303" t="str">
            <v>SUD_112</v>
          </cell>
          <cell r="U1303">
            <v>0</v>
          </cell>
        </row>
        <row r="1304">
          <cell r="B1304" t="str">
            <v>SUO_266</v>
          </cell>
          <cell r="U1304">
            <v>0</v>
          </cell>
        </row>
        <row r="1305">
          <cell r="B1305" t="str">
            <v>EST_155</v>
          </cell>
          <cell r="U1305">
            <v>0</v>
          </cell>
        </row>
        <row r="1306">
          <cell r="B1306" t="str">
            <v>ADM_185</v>
          </cell>
          <cell r="U1306">
            <v>0</v>
          </cell>
        </row>
        <row r="1307">
          <cell r="B1307" t="str">
            <v>OST_023</v>
          </cell>
          <cell r="U1307">
            <v>0</v>
          </cell>
        </row>
        <row r="1308">
          <cell r="B1308" t="str">
            <v>LIT_111</v>
          </cell>
          <cell r="U1308">
            <v>0</v>
          </cell>
        </row>
        <row r="1309">
          <cell r="B1309" t="str">
            <v>CTR_145</v>
          </cell>
          <cell r="U1309">
            <v>0</v>
          </cell>
        </row>
        <row r="1310">
          <cell r="B1310" t="str">
            <v>LIT_187</v>
          </cell>
          <cell r="U1310">
            <v>0</v>
          </cell>
        </row>
        <row r="1311">
          <cell r="B1311" t="str">
            <v>SUD_020</v>
          </cell>
          <cell r="U1311">
            <v>0</v>
          </cell>
        </row>
        <row r="1312">
          <cell r="B1312" t="str">
            <v>SUD_019</v>
          </cell>
          <cell r="U1312">
            <v>0</v>
          </cell>
        </row>
        <row r="1313">
          <cell r="B1313" t="str">
            <v>EST_020</v>
          </cell>
          <cell r="U1313">
            <v>0</v>
          </cell>
        </row>
        <row r="1314">
          <cell r="B1314" t="str">
            <v>NRD_024</v>
          </cell>
          <cell r="U1314">
            <v>0.39311835192284178</v>
          </cell>
        </row>
        <row r="1315">
          <cell r="B1315" t="str">
            <v>CTR_849</v>
          </cell>
          <cell r="U1315">
            <v>0.15908889859117217</v>
          </cell>
        </row>
        <row r="1316">
          <cell r="B1316" t="str">
            <v>ADM_002</v>
          </cell>
          <cell r="U1316">
            <v>0</v>
          </cell>
        </row>
        <row r="1317">
          <cell r="B1317" t="str">
            <v>LIT_085</v>
          </cell>
          <cell r="U1317">
            <v>0</v>
          </cell>
        </row>
        <row r="1318">
          <cell r="B1318" t="str">
            <v>CTR_160</v>
          </cell>
          <cell r="U1318">
            <v>35.558865746091257</v>
          </cell>
        </row>
        <row r="1319">
          <cell r="B1319" t="str">
            <v>LIT_632</v>
          </cell>
          <cell r="U1319">
            <v>0</v>
          </cell>
        </row>
        <row r="1320">
          <cell r="B1320" t="str">
            <v>CTR_298</v>
          </cell>
          <cell r="U1320">
            <v>0</v>
          </cell>
        </row>
        <row r="1321">
          <cell r="B1321" t="str">
            <v>SUD_113</v>
          </cell>
          <cell r="U1321">
            <v>0</v>
          </cell>
        </row>
        <row r="1322">
          <cell r="B1322" t="str">
            <v>CTR_299</v>
          </cell>
          <cell r="U1322">
            <v>0</v>
          </cell>
        </row>
        <row r="1323">
          <cell r="B1323" t="str">
            <v>SUD_122</v>
          </cell>
          <cell r="U1323">
            <v>0</v>
          </cell>
        </row>
        <row r="1324">
          <cell r="B1324" t="str">
            <v>CTR_205</v>
          </cell>
          <cell r="U1324">
            <v>0</v>
          </cell>
        </row>
        <row r="1325">
          <cell r="B1325" t="str">
            <v>OST_035</v>
          </cell>
          <cell r="U1325">
            <v>0</v>
          </cell>
        </row>
        <row r="1326">
          <cell r="B1326" t="str">
            <v>CTR_192</v>
          </cell>
          <cell r="U1326">
            <v>0</v>
          </cell>
        </row>
        <row r="1327">
          <cell r="B1327" t="str">
            <v>OST_097</v>
          </cell>
          <cell r="U1327">
            <v>0</v>
          </cell>
        </row>
        <row r="1328">
          <cell r="B1328" t="str">
            <v>ADM_012</v>
          </cell>
          <cell r="U1328">
            <v>0</v>
          </cell>
        </row>
        <row r="1329">
          <cell r="B1329" t="str">
            <v>OST_167</v>
          </cell>
          <cell r="U1329">
            <v>0</v>
          </cell>
        </row>
        <row r="1330">
          <cell r="B1330" t="str">
            <v>OST_259</v>
          </cell>
          <cell r="U1330">
            <v>0</v>
          </cell>
        </row>
        <row r="1331">
          <cell r="B1331" t="str">
            <v>ADM_143</v>
          </cell>
          <cell r="U1331">
            <v>0</v>
          </cell>
        </row>
        <row r="1332">
          <cell r="B1332" t="str">
            <v>LIT_591</v>
          </cell>
          <cell r="U1332">
            <v>0</v>
          </cell>
        </row>
        <row r="1333">
          <cell r="B1333" t="str">
            <v>NRO_104</v>
          </cell>
          <cell r="U1333">
            <v>0</v>
          </cell>
        </row>
        <row r="1334">
          <cell r="B1334" t="str">
            <v>OST_263</v>
          </cell>
          <cell r="U1334">
            <v>0</v>
          </cell>
        </row>
        <row r="1335">
          <cell r="B1335" t="str">
            <v>SUD_246</v>
          </cell>
          <cell r="U1335">
            <v>0</v>
          </cell>
        </row>
        <row r="1336">
          <cell r="B1336" t="str">
            <v>CTR_354</v>
          </cell>
          <cell r="U1336">
            <v>0</v>
          </cell>
        </row>
        <row r="1337">
          <cell r="B1337" t="str">
            <v>EXN_168</v>
          </cell>
          <cell r="U1337">
            <v>0</v>
          </cell>
        </row>
        <row r="1338">
          <cell r="B1338" t="str">
            <v>OST_290</v>
          </cell>
          <cell r="U1338">
            <v>0</v>
          </cell>
        </row>
        <row r="1339">
          <cell r="B1339" t="str">
            <v>SUD_105</v>
          </cell>
          <cell r="U1339">
            <v>0</v>
          </cell>
        </row>
        <row r="1340">
          <cell r="B1340" t="str">
            <v>LIT_750</v>
          </cell>
          <cell r="U1340">
            <v>0</v>
          </cell>
        </row>
        <row r="1341">
          <cell r="B1341" t="str">
            <v>ADM_178</v>
          </cell>
          <cell r="U1341">
            <v>0</v>
          </cell>
        </row>
        <row r="1342">
          <cell r="B1342" t="str">
            <v>CTR_858</v>
          </cell>
          <cell r="U1342">
            <v>0</v>
          </cell>
        </row>
        <row r="1343">
          <cell r="B1343" t="str">
            <v>EST_154</v>
          </cell>
          <cell r="U1343">
            <v>0</v>
          </cell>
        </row>
        <row r="1344">
          <cell r="B1344" t="str">
            <v>CTR_880</v>
          </cell>
          <cell r="U1344">
            <v>0</v>
          </cell>
        </row>
        <row r="1345">
          <cell r="B1345" t="str">
            <v>SUO_249</v>
          </cell>
          <cell r="U1345">
            <v>0</v>
          </cell>
        </row>
        <row r="1346">
          <cell r="B1346" t="str">
            <v>SUD_125</v>
          </cell>
          <cell r="U1346">
            <v>0</v>
          </cell>
        </row>
        <row r="1347">
          <cell r="B1347" t="str">
            <v>CTR_189</v>
          </cell>
          <cell r="U1347">
            <v>0</v>
          </cell>
        </row>
        <row r="1348">
          <cell r="B1348" t="str">
            <v>CTR_191</v>
          </cell>
          <cell r="U1348">
            <v>0</v>
          </cell>
        </row>
        <row r="1349">
          <cell r="B1349" t="str">
            <v>CTR_116</v>
          </cell>
          <cell r="U1349">
            <v>0</v>
          </cell>
        </row>
        <row r="1350">
          <cell r="B1350" t="str">
            <v>OST_029</v>
          </cell>
          <cell r="U1350">
            <v>0</v>
          </cell>
        </row>
        <row r="1351">
          <cell r="B1351" t="str">
            <v>EST_019</v>
          </cell>
          <cell r="U1351">
            <v>0</v>
          </cell>
        </row>
        <row r="1352">
          <cell r="B1352" t="str">
            <v>SUO_022</v>
          </cell>
          <cell r="U1352">
            <v>0</v>
          </cell>
        </row>
        <row r="1353">
          <cell r="B1353" t="str">
            <v>EST_017</v>
          </cell>
          <cell r="U1353">
            <v>0</v>
          </cell>
        </row>
        <row r="1354">
          <cell r="B1354" t="str">
            <v>LIT_109</v>
          </cell>
          <cell r="U1354">
            <v>0</v>
          </cell>
        </row>
        <row r="1355">
          <cell r="B1355" t="str">
            <v>OST_146</v>
          </cell>
          <cell r="U1355">
            <v>0</v>
          </cell>
        </row>
        <row r="1356">
          <cell r="B1356" t="str">
            <v>EST_092</v>
          </cell>
          <cell r="U1356">
            <v>0</v>
          </cell>
        </row>
        <row r="1357">
          <cell r="B1357" t="str">
            <v>ADM_105</v>
          </cell>
          <cell r="U1357">
            <v>0</v>
          </cell>
        </row>
        <row r="1358">
          <cell r="B1358" t="str">
            <v>CTR_134</v>
          </cell>
          <cell r="U1358">
            <v>0</v>
          </cell>
        </row>
        <row r="1359">
          <cell r="B1359" t="str">
            <v>CTR_443</v>
          </cell>
          <cell r="U1359">
            <v>0</v>
          </cell>
        </row>
        <row r="1360">
          <cell r="B1360" t="str">
            <v>SUO_136</v>
          </cell>
          <cell r="U1360">
            <v>0</v>
          </cell>
        </row>
        <row r="1361">
          <cell r="B1361" t="str">
            <v>NRD_259</v>
          </cell>
          <cell r="U1361">
            <v>0</v>
          </cell>
        </row>
        <row r="1362">
          <cell r="B1362" t="str">
            <v>LIT_459</v>
          </cell>
          <cell r="U1362">
            <v>0.48160061980464214</v>
          </cell>
        </row>
        <row r="1363">
          <cell r="B1363" t="str">
            <v>LIT_050</v>
          </cell>
          <cell r="U1363">
            <v>42.139010880824571</v>
          </cell>
        </row>
        <row r="1364">
          <cell r="B1364" t="str">
            <v>EST_002</v>
          </cell>
          <cell r="U1364">
            <v>0</v>
          </cell>
        </row>
        <row r="1365">
          <cell r="B1365" t="str">
            <v>LIT_054</v>
          </cell>
          <cell r="U1365">
            <v>0</v>
          </cell>
        </row>
        <row r="1366">
          <cell r="B1366" t="str">
            <v>LIT_048</v>
          </cell>
          <cell r="U1366">
            <v>0</v>
          </cell>
        </row>
        <row r="1367">
          <cell r="B1367" t="str">
            <v>NRO_222</v>
          </cell>
          <cell r="U1367">
            <v>3.0854685489094921E-3</v>
          </cell>
        </row>
        <row r="1368">
          <cell r="B1368" t="str">
            <v>NRD_078</v>
          </cell>
          <cell r="U1368">
            <v>0</v>
          </cell>
        </row>
        <row r="1369">
          <cell r="B1369" t="str">
            <v>SUO_082</v>
          </cell>
          <cell r="U1369">
            <v>0</v>
          </cell>
        </row>
        <row r="1370">
          <cell r="B1370" t="str">
            <v>NRD_007</v>
          </cell>
          <cell r="U1370">
            <v>0</v>
          </cell>
        </row>
        <row r="1371">
          <cell r="B1371" t="str">
            <v>LIT_357</v>
          </cell>
          <cell r="U1371">
            <v>3.0638345989104905</v>
          </cell>
        </row>
        <row r="1372">
          <cell r="B1372" t="str">
            <v>LIT_277</v>
          </cell>
          <cell r="U1372">
            <v>1.1472235776881743</v>
          </cell>
        </row>
        <row r="1373">
          <cell r="B1373" t="str">
            <v>LIT_167</v>
          </cell>
          <cell r="U1373">
            <v>3.0645836721998214</v>
          </cell>
        </row>
        <row r="1374">
          <cell r="B1374" t="str">
            <v>LIT_291</v>
          </cell>
          <cell r="U1374">
            <v>0</v>
          </cell>
        </row>
        <row r="1375">
          <cell r="B1375" t="str">
            <v>ADM_165</v>
          </cell>
          <cell r="U1375">
            <v>0</v>
          </cell>
        </row>
        <row r="1376">
          <cell r="B1376" t="str">
            <v>SUO_207</v>
          </cell>
          <cell r="U1376">
            <v>0</v>
          </cell>
        </row>
        <row r="1377">
          <cell r="B1377" t="str">
            <v>LIT_771</v>
          </cell>
          <cell r="U1377">
            <v>4.2182457131605746</v>
          </cell>
        </row>
        <row r="1378">
          <cell r="B1378" t="str">
            <v>LIT_245</v>
          </cell>
          <cell r="U1378">
            <v>0</v>
          </cell>
        </row>
        <row r="1379">
          <cell r="B1379" t="str">
            <v>NRD_082</v>
          </cell>
          <cell r="U1379">
            <v>0</v>
          </cell>
        </row>
        <row r="1380">
          <cell r="B1380" t="str">
            <v>OST_165</v>
          </cell>
          <cell r="U1380">
            <v>3.3494277080069509E-2</v>
          </cell>
        </row>
        <row r="1381">
          <cell r="B1381" t="str">
            <v>CTR_713</v>
          </cell>
          <cell r="U1381">
            <v>0</v>
          </cell>
        </row>
        <row r="1382">
          <cell r="B1382" t="str">
            <v>OST_052</v>
          </cell>
          <cell r="U1382">
            <v>0</v>
          </cell>
        </row>
        <row r="1383">
          <cell r="B1383" t="str">
            <v>SUO_018</v>
          </cell>
          <cell r="U1383">
            <v>0</v>
          </cell>
        </row>
        <row r="1384">
          <cell r="B1384" t="str">
            <v>LIT_440</v>
          </cell>
          <cell r="U1384">
            <v>0</v>
          </cell>
        </row>
        <row r="1385">
          <cell r="B1385" t="str">
            <v>OST_099</v>
          </cell>
          <cell r="U1385">
            <v>0</v>
          </cell>
        </row>
        <row r="1386">
          <cell r="B1386" t="str">
            <v>NRD_077</v>
          </cell>
          <cell r="U1386">
            <v>0</v>
          </cell>
        </row>
        <row r="1387">
          <cell r="B1387" t="str">
            <v>CTR_109</v>
          </cell>
          <cell r="U1387">
            <v>0</v>
          </cell>
        </row>
        <row r="1388">
          <cell r="B1388" t="str">
            <v>NRD_012</v>
          </cell>
          <cell r="U1388">
            <v>0</v>
          </cell>
        </row>
        <row r="1389">
          <cell r="B1389" t="str">
            <v>EXN_022</v>
          </cell>
          <cell r="U1389">
            <v>0</v>
          </cell>
        </row>
        <row r="1390">
          <cell r="B1390" t="str">
            <v>CTR_430</v>
          </cell>
          <cell r="U1390">
            <v>0</v>
          </cell>
        </row>
        <row r="1391">
          <cell r="B1391" t="str">
            <v>EST_057</v>
          </cell>
          <cell r="U1391">
            <v>0</v>
          </cell>
        </row>
        <row r="1392">
          <cell r="B1392" t="str">
            <v>CTR_128</v>
          </cell>
          <cell r="U1392">
            <v>0</v>
          </cell>
        </row>
        <row r="1393">
          <cell r="B1393" t="str">
            <v>LIT_206</v>
          </cell>
          <cell r="U1393">
            <v>0</v>
          </cell>
        </row>
        <row r="1394">
          <cell r="B1394" t="str">
            <v>LIT_361</v>
          </cell>
          <cell r="U1394">
            <v>0</v>
          </cell>
        </row>
        <row r="1395">
          <cell r="B1395" t="str">
            <v>LIT_577</v>
          </cell>
          <cell r="U1395">
            <v>0</v>
          </cell>
        </row>
        <row r="1396">
          <cell r="B1396" t="str">
            <v>NRD_164</v>
          </cell>
          <cell r="U1396">
            <v>0</v>
          </cell>
        </row>
        <row r="1397">
          <cell r="B1397" t="str">
            <v>OST_235</v>
          </cell>
          <cell r="U1397">
            <v>0</v>
          </cell>
        </row>
        <row r="1398">
          <cell r="B1398" t="str">
            <v>LIT_406</v>
          </cell>
          <cell r="U1398">
            <v>0</v>
          </cell>
        </row>
        <row r="1399">
          <cell r="B1399" t="str">
            <v>EST_064</v>
          </cell>
          <cell r="U1399">
            <v>0</v>
          </cell>
        </row>
        <row r="1400">
          <cell r="B1400" t="str">
            <v>OST_308</v>
          </cell>
          <cell r="U1400">
            <v>0</v>
          </cell>
        </row>
        <row r="1401">
          <cell r="B1401" t="str">
            <v>ADM_161</v>
          </cell>
          <cell r="U1401">
            <v>0</v>
          </cell>
        </row>
        <row r="1402">
          <cell r="B1402" t="str">
            <v>EST_067</v>
          </cell>
          <cell r="U1402">
            <v>0</v>
          </cell>
        </row>
        <row r="1403">
          <cell r="B1403" t="str">
            <v>OST_316</v>
          </cell>
          <cell r="U1403">
            <v>0</v>
          </cell>
        </row>
        <row r="1404">
          <cell r="B1404" t="str">
            <v>LIT_292</v>
          </cell>
          <cell r="U1404">
            <v>0</v>
          </cell>
        </row>
        <row r="1405">
          <cell r="B1405" t="str">
            <v>NRO_059</v>
          </cell>
          <cell r="U1405">
            <v>23.114261499345094</v>
          </cell>
        </row>
        <row r="1406">
          <cell r="B1406" t="str">
            <v>SUD_024</v>
          </cell>
          <cell r="U1406">
            <v>0</v>
          </cell>
        </row>
        <row r="1407">
          <cell r="B1407" t="str">
            <v>ADM_155</v>
          </cell>
          <cell r="U1407">
            <v>0</v>
          </cell>
        </row>
        <row r="1408">
          <cell r="B1408" t="str">
            <v>LIT_208</v>
          </cell>
          <cell r="U1408">
            <v>0</v>
          </cell>
        </row>
        <row r="1409">
          <cell r="B1409" t="str">
            <v>EXN_029</v>
          </cell>
          <cell r="U1409">
            <v>0</v>
          </cell>
        </row>
        <row r="1410">
          <cell r="B1410" t="str">
            <v>LIT_490</v>
          </cell>
          <cell r="U1410">
            <v>0</v>
          </cell>
        </row>
        <row r="1411">
          <cell r="B1411" t="str">
            <v>LIT_787</v>
          </cell>
          <cell r="U1411">
            <v>0</v>
          </cell>
        </row>
        <row r="1412">
          <cell r="B1412" t="str">
            <v>CTR_910</v>
          </cell>
          <cell r="U1412">
            <v>0</v>
          </cell>
        </row>
        <row r="1413">
          <cell r="B1413" t="str">
            <v>CTR_352</v>
          </cell>
          <cell r="U1413">
            <v>0</v>
          </cell>
        </row>
        <row r="1414">
          <cell r="B1414" t="str">
            <v>NRO_031</v>
          </cell>
          <cell r="U1414">
            <v>0</v>
          </cell>
        </row>
        <row r="1415">
          <cell r="B1415" t="str">
            <v>SUD_037</v>
          </cell>
          <cell r="U1415">
            <v>0</v>
          </cell>
        </row>
        <row r="1416">
          <cell r="B1416" t="str">
            <v>NRO_067</v>
          </cell>
          <cell r="U1416">
            <v>0</v>
          </cell>
        </row>
        <row r="1417">
          <cell r="B1417" t="str">
            <v>OST_121</v>
          </cell>
          <cell r="U1417">
            <v>2.6146224813302397E-2</v>
          </cell>
        </row>
        <row r="1418">
          <cell r="B1418" t="str">
            <v>EST_069</v>
          </cell>
          <cell r="U1418">
            <v>0</v>
          </cell>
        </row>
        <row r="1419">
          <cell r="B1419" t="str">
            <v>EXN_083</v>
          </cell>
          <cell r="U1419">
            <v>0.67696606769339651</v>
          </cell>
        </row>
        <row r="1420">
          <cell r="B1420" t="str">
            <v>LIT_127</v>
          </cell>
          <cell r="U1420">
            <v>5.6792596587650133</v>
          </cell>
        </row>
        <row r="1421">
          <cell r="B1421" t="str">
            <v>SUD_006</v>
          </cell>
          <cell r="U1421">
            <v>7.0091857787370022E-3</v>
          </cell>
        </row>
        <row r="1422">
          <cell r="B1422" t="str">
            <v>NRO_239</v>
          </cell>
          <cell r="U1422">
            <v>0</v>
          </cell>
        </row>
        <row r="1423">
          <cell r="B1423" t="str">
            <v>SUO_004</v>
          </cell>
          <cell r="U1423">
            <v>0</v>
          </cell>
        </row>
        <row r="1424">
          <cell r="B1424" t="str">
            <v>EST_143</v>
          </cell>
          <cell r="U1424">
            <v>3.3275975721464568</v>
          </cell>
        </row>
        <row r="1425">
          <cell r="B1425" t="str">
            <v>OST_118</v>
          </cell>
          <cell r="U1425">
            <v>2.6645607006189485E-2</v>
          </cell>
        </row>
        <row r="1426">
          <cell r="B1426" t="str">
            <v>LIT_138</v>
          </cell>
          <cell r="U1426">
            <v>0</v>
          </cell>
        </row>
        <row r="1427">
          <cell r="B1427" t="str">
            <v>OST_126</v>
          </cell>
          <cell r="U1427">
            <v>0</v>
          </cell>
        </row>
        <row r="1428">
          <cell r="B1428" t="str">
            <v>SUD_115</v>
          </cell>
          <cell r="U1428">
            <v>0</v>
          </cell>
        </row>
        <row r="1429">
          <cell r="B1429" t="str">
            <v>NRO_019</v>
          </cell>
          <cell r="U1429">
            <v>0</v>
          </cell>
        </row>
        <row r="1430">
          <cell r="B1430" t="str">
            <v>EST_153</v>
          </cell>
          <cell r="U1430">
            <v>0</v>
          </cell>
        </row>
        <row r="1431">
          <cell r="B1431" t="str">
            <v>LIT_022</v>
          </cell>
          <cell r="U1431">
            <v>0</v>
          </cell>
        </row>
        <row r="1432">
          <cell r="B1432" t="str">
            <v>OST_027</v>
          </cell>
          <cell r="U1432">
            <v>0</v>
          </cell>
        </row>
        <row r="1433">
          <cell r="B1433" t="str">
            <v>SUO_092</v>
          </cell>
          <cell r="U1433">
            <v>0</v>
          </cell>
        </row>
        <row r="1434">
          <cell r="B1434" t="str">
            <v>CTR_152</v>
          </cell>
          <cell r="U1434">
            <v>0</v>
          </cell>
        </row>
        <row r="1435">
          <cell r="B1435" t="str">
            <v>LIT_405</v>
          </cell>
          <cell r="U1435">
            <v>0</v>
          </cell>
        </row>
        <row r="1436">
          <cell r="B1436" t="str">
            <v>LIT_524</v>
          </cell>
          <cell r="U1436">
            <v>0</v>
          </cell>
        </row>
        <row r="1437">
          <cell r="B1437" t="str">
            <v>ADM_152</v>
          </cell>
          <cell r="U1437">
            <v>0</v>
          </cell>
        </row>
        <row r="1438">
          <cell r="B1438" t="str">
            <v>NRO_020</v>
          </cell>
          <cell r="U1438">
            <v>0</v>
          </cell>
        </row>
        <row r="1439">
          <cell r="B1439" t="str">
            <v>EXN_027</v>
          </cell>
          <cell r="U1439">
            <v>0</v>
          </cell>
        </row>
        <row r="1440">
          <cell r="B1440" t="str">
            <v>LIT_520</v>
          </cell>
          <cell r="U1440">
            <v>0</v>
          </cell>
        </row>
        <row r="1441">
          <cell r="B1441" t="str">
            <v>LIT_589</v>
          </cell>
          <cell r="U1441">
            <v>0</v>
          </cell>
        </row>
        <row r="1442">
          <cell r="B1442" t="str">
            <v>CTR_709</v>
          </cell>
          <cell r="U1442">
            <v>0</v>
          </cell>
        </row>
        <row r="1443">
          <cell r="B1443" t="str">
            <v>SUD_138</v>
          </cell>
          <cell r="U1443">
            <v>0</v>
          </cell>
        </row>
        <row r="1444">
          <cell r="B1444" t="str">
            <v>ADM_016</v>
          </cell>
          <cell r="U1444">
            <v>0</v>
          </cell>
        </row>
        <row r="1445">
          <cell r="B1445" t="str">
            <v>SUO_107</v>
          </cell>
          <cell r="U1445">
            <v>0</v>
          </cell>
        </row>
        <row r="1446">
          <cell r="B1446" t="str">
            <v>OST_141</v>
          </cell>
          <cell r="U1446">
            <v>0</v>
          </cell>
        </row>
        <row r="1447">
          <cell r="B1447" t="str">
            <v>CTR_110</v>
          </cell>
          <cell r="U1447">
            <v>3.9326347689857773E-2</v>
          </cell>
        </row>
        <row r="1448">
          <cell r="B1448" t="str">
            <v>OST_006</v>
          </cell>
          <cell r="U1448">
            <v>0</v>
          </cell>
        </row>
        <row r="1449">
          <cell r="B1449" t="str">
            <v>LIT_004</v>
          </cell>
          <cell r="U1449">
            <v>0</v>
          </cell>
        </row>
        <row r="1450">
          <cell r="B1450" t="str">
            <v>ADM_051</v>
          </cell>
          <cell r="U1450">
            <v>0</v>
          </cell>
        </row>
        <row r="1451">
          <cell r="B1451" t="str">
            <v>CTR_180</v>
          </cell>
          <cell r="U1451">
            <v>0</v>
          </cell>
        </row>
        <row r="1452">
          <cell r="B1452" t="str">
            <v>SUD_135</v>
          </cell>
          <cell r="U1452">
            <v>0</v>
          </cell>
        </row>
        <row r="1453">
          <cell r="B1453" t="str">
            <v>LIT_193</v>
          </cell>
          <cell r="U1453">
            <v>0</v>
          </cell>
        </row>
        <row r="1454">
          <cell r="B1454" t="str">
            <v>NRD_023</v>
          </cell>
          <cell r="U1454">
            <v>0</v>
          </cell>
        </row>
        <row r="1455">
          <cell r="B1455" t="str">
            <v>EXN_073</v>
          </cell>
          <cell r="U1455">
            <v>0</v>
          </cell>
        </row>
        <row r="1456">
          <cell r="B1456" t="str">
            <v>NRD_029</v>
          </cell>
          <cell r="U1456">
            <v>0</v>
          </cell>
        </row>
        <row r="1457">
          <cell r="B1457" t="str">
            <v>NRD_126</v>
          </cell>
          <cell r="U1457">
            <v>0</v>
          </cell>
        </row>
        <row r="1458">
          <cell r="B1458" t="str">
            <v>NRD_030</v>
          </cell>
          <cell r="U1458">
            <v>0</v>
          </cell>
        </row>
        <row r="1459">
          <cell r="B1459" t="str">
            <v>LIT_388</v>
          </cell>
          <cell r="U1459">
            <v>0</v>
          </cell>
        </row>
        <row r="1460">
          <cell r="B1460" t="str">
            <v>OST_069</v>
          </cell>
          <cell r="U1460">
            <v>0</v>
          </cell>
        </row>
        <row r="1461">
          <cell r="B1461" t="str">
            <v>EXN_006</v>
          </cell>
          <cell r="U1461">
            <v>0</v>
          </cell>
        </row>
        <row r="1462">
          <cell r="B1462" t="str">
            <v>CTR_005</v>
          </cell>
          <cell r="U1462">
            <v>0</v>
          </cell>
        </row>
        <row r="1463">
          <cell r="B1463" t="str">
            <v>LIT_194</v>
          </cell>
          <cell r="U1463">
            <v>0</v>
          </cell>
        </row>
        <row r="1464">
          <cell r="B1464" t="str">
            <v>CTR_344</v>
          </cell>
          <cell r="U1464">
            <v>0</v>
          </cell>
        </row>
        <row r="1465">
          <cell r="B1465" t="str">
            <v>NRO_017</v>
          </cell>
          <cell r="U1465">
            <v>0</v>
          </cell>
        </row>
        <row r="1466">
          <cell r="B1466" t="str">
            <v>CTR_013</v>
          </cell>
          <cell r="U1466">
            <v>0</v>
          </cell>
        </row>
        <row r="1467">
          <cell r="B1467" t="str">
            <v>EXN_007</v>
          </cell>
          <cell r="U1467">
            <v>0</v>
          </cell>
        </row>
        <row r="1468">
          <cell r="B1468" t="str">
            <v>LIT_012</v>
          </cell>
          <cell r="U1468">
            <v>0</v>
          </cell>
        </row>
        <row r="1469">
          <cell r="B1469" t="str">
            <v>LIT_649</v>
          </cell>
          <cell r="U1469">
            <v>0.30465880781775673</v>
          </cell>
        </row>
        <row r="1470">
          <cell r="B1470" t="str">
            <v>LIT_366</v>
          </cell>
          <cell r="U1470">
            <v>0.48110123761175499</v>
          </cell>
        </row>
        <row r="1471">
          <cell r="B1471" t="str">
            <v>LIT_396</v>
          </cell>
          <cell r="U1471">
            <v>0</v>
          </cell>
        </row>
        <row r="1472">
          <cell r="B1472" t="str">
            <v>LIT_074</v>
          </cell>
          <cell r="U1472">
            <v>0</v>
          </cell>
        </row>
        <row r="1473">
          <cell r="B1473" t="str">
            <v>LIT_588</v>
          </cell>
          <cell r="U1473">
            <v>0</v>
          </cell>
        </row>
        <row r="1474">
          <cell r="B1474" t="str">
            <v>LIT_311</v>
          </cell>
          <cell r="U1474">
            <v>0</v>
          </cell>
        </row>
        <row r="1475">
          <cell r="B1475" t="str">
            <v>LIT_379</v>
          </cell>
          <cell r="U1475">
            <v>0</v>
          </cell>
        </row>
        <row r="1476">
          <cell r="B1476" t="str">
            <v>LIT_306</v>
          </cell>
          <cell r="U1476">
            <v>0</v>
          </cell>
        </row>
        <row r="1477">
          <cell r="B1477" t="str">
            <v>LIT_521</v>
          </cell>
          <cell r="U1477">
            <v>0</v>
          </cell>
        </row>
        <row r="1478">
          <cell r="B1478" t="str">
            <v>OST_012</v>
          </cell>
          <cell r="U1478">
            <v>0</v>
          </cell>
        </row>
        <row r="1479">
          <cell r="B1479" t="str">
            <v>CTR_696</v>
          </cell>
          <cell r="U1479">
            <v>0</v>
          </cell>
        </row>
        <row r="1480">
          <cell r="B1480" t="str">
            <v>EXN_037</v>
          </cell>
          <cell r="U1480">
            <v>0</v>
          </cell>
        </row>
        <row r="1481">
          <cell r="B1481" t="str">
            <v>OST_031</v>
          </cell>
          <cell r="U1481">
            <v>0</v>
          </cell>
        </row>
        <row r="1482">
          <cell r="B1482" t="str">
            <v>NRO_037</v>
          </cell>
          <cell r="U1482">
            <v>0</v>
          </cell>
        </row>
        <row r="1483">
          <cell r="B1483" t="str">
            <v>CTR_673</v>
          </cell>
          <cell r="U1483">
            <v>0</v>
          </cell>
        </row>
        <row r="1484">
          <cell r="B1484" t="str">
            <v>OST_209</v>
          </cell>
          <cell r="U1484">
            <v>0</v>
          </cell>
        </row>
        <row r="1485">
          <cell r="B1485" t="str">
            <v>OST_030</v>
          </cell>
          <cell r="U1485">
            <v>0</v>
          </cell>
        </row>
        <row r="1486">
          <cell r="B1486" t="str">
            <v>CTR_663</v>
          </cell>
          <cell r="U1486">
            <v>0</v>
          </cell>
        </row>
        <row r="1487">
          <cell r="B1487" t="str">
            <v>LIT_195</v>
          </cell>
          <cell r="U1487">
            <v>0</v>
          </cell>
        </row>
        <row r="1488">
          <cell r="B1488" t="str">
            <v>EXN_130</v>
          </cell>
          <cell r="U1488">
            <v>0</v>
          </cell>
        </row>
        <row r="1489">
          <cell r="B1489" t="str">
            <v>CTR_335</v>
          </cell>
          <cell r="U1489">
            <v>0</v>
          </cell>
        </row>
        <row r="1490">
          <cell r="B1490" t="str">
            <v>NRD_074</v>
          </cell>
          <cell r="U1490">
            <v>0</v>
          </cell>
        </row>
        <row r="1491">
          <cell r="B1491" t="str">
            <v>CTR_138</v>
          </cell>
          <cell r="U1491">
            <v>0</v>
          </cell>
        </row>
        <row r="1492">
          <cell r="B1492" t="str">
            <v>OST_007</v>
          </cell>
          <cell r="U1492">
            <v>0</v>
          </cell>
        </row>
        <row r="1493">
          <cell r="B1493" t="str">
            <v>CTR_032</v>
          </cell>
          <cell r="U1493">
            <v>0</v>
          </cell>
        </row>
        <row r="1494">
          <cell r="B1494" t="str">
            <v>CTR_060</v>
          </cell>
          <cell r="U1494">
            <v>0</v>
          </cell>
        </row>
        <row r="1495">
          <cell r="B1495" t="str">
            <v>ADM_006</v>
          </cell>
          <cell r="U1495">
            <v>0</v>
          </cell>
        </row>
        <row r="1496">
          <cell r="B1496" t="str">
            <v>CTR_111</v>
          </cell>
          <cell r="U1496">
            <v>0</v>
          </cell>
        </row>
        <row r="1497">
          <cell r="B1497" t="str">
            <v>SUD_017</v>
          </cell>
          <cell r="U1497">
            <v>0</v>
          </cell>
        </row>
        <row r="1498">
          <cell r="B1498" t="str">
            <v>EST_016</v>
          </cell>
          <cell r="U1498">
            <v>0</v>
          </cell>
        </row>
        <row r="1499">
          <cell r="B1499" t="str">
            <v>ADM_010</v>
          </cell>
          <cell r="U1499">
            <v>0</v>
          </cell>
        </row>
        <row r="1500">
          <cell r="B1500" t="str">
            <v>CTR_114</v>
          </cell>
          <cell r="U1500">
            <v>0</v>
          </cell>
        </row>
        <row r="1501">
          <cell r="B1501" t="str">
            <v>CTR_221</v>
          </cell>
          <cell r="U1501">
            <v>0</v>
          </cell>
        </row>
        <row r="1502">
          <cell r="B1502" t="str">
            <v>OST_059</v>
          </cell>
          <cell r="U1502">
            <v>0</v>
          </cell>
        </row>
        <row r="1503">
          <cell r="B1503" t="str">
            <v>EST_046</v>
          </cell>
          <cell r="U1503">
            <v>0</v>
          </cell>
        </row>
        <row r="1504">
          <cell r="B1504" t="str">
            <v>OST_056</v>
          </cell>
          <cell r="U1504">
            <v>0</v>
          </cell>
        </row>
        <row r="1505">
          <cell r="B1505" t="str">
            <v>CTR_193</v>
          </cell>
          <cell r="U1505">
            <v>0</v>
          </cell>
        </row>
        <row r="1506">
          <cell r="B1506" t="str">
            <v>OST_057</v>
          </cell>
          <cell r="U1506">
            <v>0</v>
          </cell>
        </row>
        <row r="1507">
          <cell r="B1507" t="str">
            <v>OST_060</v>
          </cell>
          <cell r="U1507">
            <v>0</v>
          </cell>
        </row>
        <row r="1508">
          <cell r="B1508" t="str">
            <v>OST_033</v>
          </cell>
          <cell r="U1508">
            <v>0</v>
          </cell>
        </row>
        <row r="1509">
          <cell r="B1509" t="str">
            <v>OST_049</v>
          </cell>
          <cell r="U1509">
            <v>0</v>
          </cell>
        </row>
        <row r="1510">
          <cell r="B1510" t="str">
            <v>NRD_005</v>
          </cell>
          <cell r="U1510">
            <v>0</v>
          </cell>
        </row>
        <row r="1511">
          <cell r="B1511" t="str">
            <v>ADM_022</v>
          </cell>
          <cell r="U1511">
            <v>0</v>
          </cell>
        </row>
        <row r="1512">
          <cell r="B1512" t="str">
            <v>ADM_092</v>
          </cell>
          <cell r="U1512">
            <v>0</v>
          </cell>
        </row>
        <row r="1513">
          <cell r="B1513" t="str">
            <v>OST_145</v>
          </cell>
          <cell r="U1513">
            <v>0</v>
          </cell>
        </row>
        <row r="1514">
          <cell r="B1514" t="str">
            <v>OST_058</v>
          </cell>
          <cell r="U1514">
            <v>0</v>
          </cell>
        </row>
        <row r="1515">
          <cell r="B1515" t="str">
            <v>EXN_162</v>
          </cell>
          <cell r="U1515">
            <v>0</v>
          </cell>
        </row>
        <row r="1516">
          <cell r="B1516" t="str">
            <v>LIT_509</v>
          </cell>
          <cell r="U1516">
            <v>0</v>
          </cell>
        </row>
        <row r="1517">
          <cell r="B1517" t="str">
            <v>NRD_119</v>
          </cell>
          <cell r="U1517">
            <v>0</v>
          </cell>
        </row>
        <row r="1518">
          <cell r="B1518" t="str">
            <v>OST_252</v>
          </cell>
          <cell r="U1518">
            <v>0</v>
          </cell>
        </row>
        <row r="1519">
          <cell r="B1519" t="str">
            <v>OST_255</v>
          </cell>
          <cell r="U1519">
            <v>0</v>
          </cell>
        </row>
        <row r="1520">
          <cell r="B1520" t="str">
            <v>OST_258</v>
          </cell>
          <cell r="U1520">
            <v>0</v>
          </cell>
        </row>
        <row r="1521">
          <cell r="B1521" t="str">
            <v>EXN_223</v>
          </cell>
          <cell r="U1521">
            <v>0</v>
          </cell>
        </row>
        <row r="1522">
          <cell r="B1522" t="str">
            <v>EXN_139</v>
          </cell>
          <cell r="U1522">
            <v>0</v>
          </cell>
        </row>
        <row r="1523">
          <cell r="B1523" t="str">
            <v>EXN_185</v>
          </cell>
          <cell r="U1523">
            <v>0</v>
          </cell>
        </row>
        <row r="1524">
          <cell r="B1524" t="str">
            <v>LIT_679</v>
          </cell>
          <cell r="U1524">
            <v>0</v>
          </cell>
        </row>
        <row r="1525">
          <cell r="B1525" t="str">
            <v>SUO_205</v>
          </cell>
          <cell r="U1525">
            <v>0</v>
          </cell>
        </row>
        <row r="1526">
          <cell r="B1526" t="str">
            <v>SUO_209</v>
          </cell>
          <cell r="U1526">
            <v>0</v>
          </cell>
        </row>
        <row r="1527">
          <cell r="B1527" t="str">
            <v>OST_300</v>
          </cell>
          <cell r="U1527">
            <v>0</v>
          </cell>
        </row>
        <row r="1528">
          <cell r="B1528" t="str">
            <v>OST_299</v>
          </cell>
          <cell r="U1528">
            <v>0</v>
          </cell>
        </row>
        <row r="1529">
          <cell r="B1529" t="str">
            <v>SUO_106</v>
          </cell>
          <cell r="U1529">
            <v>0</v>
          </cell>
        </row>
        <row r="1530">
          <cell r="B1530" t="str">
            <v>CTR_710</v>
          </cell>
          <cell r="U1530">
            <v>0</v>
          </cell>
        </row>
        <row r="1531">
          <cell r="B1531" t="str">
            <v>CTR_749</v>
          </cell>
          <cell r="U1531">
            <v>0</v>
          </cell>
        </row>
        <row r="1532">
          <cell r="B1532" t="str">
            <v>CTR_743</v>
          </cell>
          <cell r="U1532">
            <v>0</v>
          </cell>
        </row>
        <row r="1533">
          <cell r="B1533" t="str">
            <v>LIT_767</v>
          </cell>
          <cell r="U1533">
            <v>0</v>
          </cell>
        </row>
        <row r="1534">
          <cell r="B1534" t="str">
            <v>CTR_826</v>
          </cell>
          <cell r="U1534">
            <v>0</v>
          </cell>
        </row>
        <row r="1535">
          <cell r="B1535" t="str">
            <v>ADM_174</v>
          </cell>
          <cell r="U1535">
            <v>0</v>
          </cell>
        </row>
        <row r="1536">
          <cell r="B1536" t="str">
            <v>OST_306</v>
          </cell>
          <cell r="U1536">
            <v>0</v>
          </cell>
        </row>
        <row r="1537">
          <cell r="B1537" t="str">
            <v>NRD_010</v>
          </cell>
          <cell r="U1537">
            <v>0</v>
          </cell>
        </row>
        <row r="1538">
          <cell r="B1538" t="str">
            <v>CTR_041</v>
          </cell>
          <cell r="U1538">
            <v>0</v>
          </cell>
        </row>
        <row r="1539">
          <cell r="B1539" t="str">
            <v>OST_088</v>
          </cell>
          <cell r="U1539">
            <v>0</v>
          </cell>
        </row>
        <row r="1540">
          <cell r="B1540" t="str">
            <v>NRD_021</v>
          </cell>
          <cell r="U1540">
            <v>0</v>
          </cell>
        </row>
        <row r="1541">
          <cell r="B1541" t="str">
            <v>LIT_593</v>
          </cell>
          <cell r="U1541">
            <v>0</v>
          </cell>
        </row>
        <row r="1542">
          <cell r="B1542" t="str">
            <v>NRD_020</v>
          </cell>
          <cell r="U1542">
            <v>0</v>
          </cell>
        </row>
        <row r="1543">
          <cell r="B1543" t="str">
            <v>CTR_220</v>
          </cell>
          <cell r="U1543">
            <v>0</v>
          </cell>
        </row>
        <row r="1544">
          <cell r="B1544" t="str">
            <v>OST_149</v>
          </cell>
          <cell r="U1544">
            <v>0</v>
          </cell>
        </row>
        <row r="1545">
          <cell r="B1545" t="str">
            <v>CTR_780</v>
          </cell>
          <cell r="U1545">
            <v>0</v>
          </cell>
        </row>
        <row r="1546">
          <cell r="B1546" t="str">
            <v>OST_034</v>
          </cell>
          <cell r="U1546">
            <v>0</v>
          </cell>
        </row>
        <row r="1547">
          <cell r="B1547" t="str">
            <v>OST_164</v>
          </cell>
          <cell r="U1547">
            <v>0</v>
          </cell>
        </row>
        <row r="1548">
          <cell r="B1548" t="str">
            <v>EST_123</v>
          </cell>
          <cell r="U1548">
            <v>0</v>
          </cell>
        </row>
        <row r="1549">
          <cell r="B1549" t="str">
            <v>LIT_063</v>
          </cell>
          <cell r="U1549">
            <v>0</v>
          </cell>
        </row>
        <row r="1550">
          <cell r="B1550" t="str">
            <v>EXN_020</v>
          </cell>
          <cell r="U1550">
            <v>0</v>
          </cell>
        </row>
        <row r="1551">
          <cell r="B1551" t="str">
            <v>ADM_044</v>
          </cell>
          <cell r="U1551">
            <v>0</v>
          </cell>
        </row>
        <row r="1552">
          <cell r="B1552" t="str">
            <v>EXN_058</v>
          </cell>
          <cell r="U1552">
            <v>0</v>
          </cell>
        </row>
        <row r="1553">
          <cell r="B1553" t="str">
            <v>EXN_048</v>
          </cell>
          <cell r="U1553">
            <v>0</v>
          </cell>
        </row>
        <row r="1554">
          <cell r="B1554" t="str">
            <v>LIT_492</v>
          </cell>
          <cell r="U1554">
            <v>0</v>
          </cell>
        </row>
        <row r="1555">
          <cell r="B1555" t="str">
            <v>CTR_174</v>
          </cell>
          <cell r="U1555">
            <v>0</v>
          </cell>
        </row>
        <row r="1556">
          <cell r="B1556" t="str">
            <v>OST_210</v>
          </cell>
          <cell r="U1556">
            <v>0</v>
          </cell>
        </row>
        <row r="1557">
          <cell r="B1557" t="str">
            <v>LIT_040</v>
          </cell>
          <cell r="U1557">
            <v>0</v>
          </cell>
        </row>
        <row r="1558">
          <cell r="B1558" t="str">
            <v>NRO_011</v>
          </cell>
          <cell r="U1558">
            <v>0</v>
          </cell>
        </row>
        <row r="1559">
          <cell r="B1559" t="str">
            <v>EXN_098</v>
          </cell>
          <cell r="U1559">
            <v>0</v>
          </cell>
        </row>
        <row r="1560">
          <cell r="B1560" t="str">
            <v>OST_183</v>
          </cell>
          <cell r="U1560">
            <v>0</v>
          </cell>
        </row>
        <row r="1561">
          <cell r="B1561" t="str">
            <v>OST_022</v>
          </cell>
          <cell r="U1561">
            <v>0</v>
          </cell>
        </row>
        <row r="1562">
          <cell r="B1562" t="str">
            <v>OST_018</v>
          </cell>
          <cell r="U1562">
            <v>0</v>
          </cell>
        </row>
        <row r="1563">
          <cell r="B1563" t="str">
            <v>CTR_531</v>
          </cell>
          <cell r="U1563">
            <v>0</v>
          </cell>
        </row>
        <row r="1564">
          <cell r="B1564" t="str">
            <v>CTR_053</v>
          </cell>
          <cell r="U1564">
            <v>0</v>
          </cell>
        </row>
        <row r="1565">
          <cell r="B1565" t="str">
            <v>EXN_199</v>
          </cell>
          <cell r="U1565">
            <v>0</v>
          </cell>
        </row>
        <row r="1566">
          <cell r="B1566" t="str">
            <v>LIT_006</v>
          </cell>
          <cell r="U1566">
            <v>0</v>
          </cell>
        </row>
        <row r="1567">
          <cell r="B1567" t="str">
            <v>LIT_039</v>
          </cell>
          <cell r="U1567">
            <v>0</v>
          </cell>
        </row>
        <row r="1568">
          <cell r="B1568" t="str">
            <v>CTR_527</v>
          </cell>
          <cell r="U1568">
            <v>0</v>
          </cell>
        </row>
        <row r="1569">
          <cell r="B1569" t="str">
            <v>LIT_086</v>
          </cell>
          <cell r="U1569">
            <v>0</v>
          </cell>
        </row>
        <row r="1570">
          <cell r="B1570" t="str">
            <v>OST_266</v>
          </cell>
          <cell r="U1570">
            <v>0</v>
          </cell>
        </row>
        <row r="1571">
          <cell r="B1571" t="str">
            <v>OST_144</v>
          </cell>
          <cell r="U1571">
            <v>0</v>
          </cell>
        </row>
        <row r="1572">
          <cell r="B1572" t="str">
            <v>OST_243</v>
          </cell>
          <cell r="U1572">
            <v>0</v>
          </cell>
        </row>
        <row r="1573">
          <cell r="B1573" t="str">
            <v>NRO_007</v>
          </cell>
          <cell r="U1573">
            <v>0</v>
          </cell>
        </row>
        <row r="1574">
          <cell r="B1574" t="str">
            <v>CTR_230</v>
          </cell>
          <cell r="U1574">
            <v>0</v>
          </cell>
        </row>
        <row r="1575">
          <cell r="B1575" t="str">
            <v>CTR_223</v>
          </cell>
          <cell r="U1575">
            <v>0</v>
          </cell>
        </row>
        <row r="1576">
          <cell r="B1576" t="str">
            <v>CTR_113</v>
          </cell>
          <cell r="U1576">
            <v>0</v>
          </cell>
        </row>
        <row r="1577">
          <cell r="B1577" t="str">
            <v>OST_264</v>
          </cell>
          <cell r="U1577">
            <v>0</v>
          </cell>
        </row>
        <row r="1578">
          <cell r="B1578" t="str">
            <v>SUO_064</v>
          </cell>
          <cell r="U1578">
            <v>0</v>
          </cell>
        </row>
        <row r="1579">
          <cell r="B1579" t="str">
            <v>CTR_306</v>
          </cell>
          <cell r="U1579">
            <v>0</v>
          </cell>
        </row>
        <row r="1580">
          <cell r="B1580" t="str">
            <v>EXN_127</v>
          </cell>
          <cell r="U1580">
            <v>0</v>
          </cell>
        </row>
        <row r="1581">
          <cell r="B1581" t="str">
            <v>EST_082</v>
          </cell>
          <cell r="U1581">
            <v>0</v>
          </cell>
        </row>
        <row r="1582">
          <cell r="B1582" t="str">
            <v>CTR_510</v>
          </cell>
          <cell r="U1582">
            <v>0</v>
          </cell>
        </row>
        <row r="1583">
          <cell r="B1583" t="str">
            <v>ADM_107</v>
          </cell>
          <cell r="U1583">
            <v>0</v>
          </cell>
        </row>
        <row r="1584">
          <cell r="B1584" t="str">
            <v>SUO_073</v>
          </cell>
          <cell r="U1584">
            <v>0</v>
          </cell>
        </row>
        <row r="1585">
          <cell r="B1585" t="str">
            <v>EXN_050</v>
          </cell>
          <cell r="U1585">
            <v>0</v>
          </cell>
        </row>
        <row r="1586">
          <cell r="B1586" t="str">
            <v>SUO_149</v>
          </cell>
          <cell r="U1586">
            <v>0</v>
          </cell>
        </row>
        <row r="1587">
          <cell r="B1587" t="str">
            <v>CTR_363</v>
          </cell>
          <cell r="U1587">
            <v>0</v>
          </cell>
        </row>
        <row r="1588">
          <cell r="B1588" t="str">
            <v>ADM_014</v>
          </cell>
          <cell r="U1588">
            <v>0</v>
          </cell>
        </row>
        <row r="1589">
          <cell r="B1589" t="str">
            <v>CTR_030</v>
          </cell>
          <cell r="U1589">
            <v>0</v>
          </cell>
        </row>
        <row r="1590">
          <cell r="B1590" t="str">
            <v>SUO_010</v>
          </cell>
          <cell r="U1590">
            <v>0</v>
          </cell>
        </row>
        <row r="1591">
          <cell r="B1591" t="str">
            <v>CTR_067</v>
          </cell>
          <cell r="U1591">
            <v>0</v>
          </cell>
        </row>
        <row r="1592">
          <cell r="B1592" t="str">
            <v>LIT_108</v>
          </cell>
          <cell r="U1592">
            <v>0</v>
          </cell>
        </row>
        <row r="1593">
          <cell r="B1593" t="str">
            <v>EXN_035</v>
          </cell>
          <cell r="U1593">
            <v>0</v>
          </cell>
        </row>
        <row r="1594">
          <cell r="B1594" t="str">
            <v>CTR_202</v>
          </cell>
          <cell r="U1594">
            <v>0</v>
          </cell>
        </row>
        <row r="1595">
          <cell r="B1595" t="str">
            <v>EXN_047</v>
          </cell>
          <cell r="U1595">
            <v>0</v>
          </cell>
        </row>
        <row r="1596">
          <cell r="B1596" t="str">
            <v>CTR_286</v>
          </cell>
          <cell r="U1596">
            <v>0</v>
          </cell>
        </row>
        <row r="1597">
          <cell r="B1597" t="str">
            <v>EST_075</v>
          </cell>
          <cell r="U1597">
            <v>0</v>
          </cell>
        </row>
        <row r="1598">
          <cell r="B1598" t="str">
            <v>EXN_023</v>
          </cell>
          <cell r="U1598">
            <v>0</v>
          </cell>
        </row>
        <row r="1599">
          <cell r="B1599" t="str">
            <v>NRD_025</v>
          </cell>
          <cell r="U1599">
            <v>0</v>
          </cell>
        </row>
        <row r="1600">
          <cell r="B1600" t="str">
            <v>LIT_145</v>
          </cell>
          <cell r="U1600">
            <v>0</v>
          </cell>
        </row>
        <row r="1601">
          <cell r="B1601" t="str">
            <v>CTR_187</v>
          </cell>
          <cell r="U1601">
            <v>0</v>
          </cell>
        </row>
        <row r="1602">
          <cell r="B1602" t="str">
            <v>CTR_185</v>
          </cell>
          <cell r="U1602">
            <v>0</v>
          </cell>
        </row>
        <row r="1603">
          <cell r="B1603" t="str">
            <v>OST_139</v>
          </cell>
          <cell r="U1603">
            <v>0</v>
          </cell>
        </row>
        <row r="1604">
          <cell r="B1604" t="str">
            <v>LIT_174</v>
          </cell>
          <cell r="U1604">
            <v>0</v>
          </cell>
        </row>
        <row r="1605">
          <cell r="B1605" t="str">
            <v>SUO_104</v>
          </cell>
          <cell r="U1605">
            <v>0</v>
          </cell>
        </row>
        <row r="1606">
          <cell r="B1606" t="str">
            <v>OST_136</v>
          </cell>
          <cell r="U1606">
            <v>0</v>
          </cell>
        </row>
        <row r="1607">
          <cell r="B1607" t="str">
            <v>NRD_090</v>
          </cell>
          <cell r="U1607">
            <v>0</v>
          </cell>
        </row>
        <row r="1608">
          <cell r="B1608" t="str">
            <v>ADM_111</v>
          </cell>
          <cell r="U1608">
            <v>0</v>
          </cell>
        </row>
        <row r="1609">
          <cell r="B1609" t="str">
            <v>OST_163</v>
          </cell>
          <cell r="U1609">
            <v>0</v>
          </cell>
        </row>
        <row r="1610">
          <cell r="B1610" t="str">
            <v>OST_138</v>
          </cell>
          <cell r="U1610">
            <v>0</v>
          </cell>
        </row>
        <row r="1611">
          <cell r="B1611" t="str">
            <v>EXN_178</v>
          </cell>
          <cell r="U1611">
            <v>0</v>
          </cell>
        </row>
        <row r="1612">
          <cell r="B1612" t="str">
            <v>CTR_533</v>
          </cell>
          <cell r="U1612">
            <v>0</v>
          </cell>
        </row>
        <row r="1613">
          <cell r="B1613" t="str">
            <v>CTR_636</v>
          </cell>
          <cell r="U1613">
            <v>0</v>
          </cell>
        </row>
        <row r="1614">
          <cell r="B1614" t="str">
            <v>LIT_590</v>
          </cell>
          <cell r="U1614">
            <v>0</v>
          </cell>
        </row>
        <row r="1615">
          <cell r="B1615" t="str">
            <v>SUO_168</v>
          </cell>
          <cell r="U1615">
            <v>0</v>
          </cell>
        </row>
        <row r="1616">
          <cell r="B1616" t="str">
            <v>OST_265</v>
          </cell>
          <cell r="U1616">
            <v>0</v>
          </cell>
        </row>
        <row r="1617">
          <cell r="B1617" t="str">
            <v>OST_296</v>
          </cell>
          <cell r="U1617">
            <v>0</v>
          </cell>
        </row>
        <row r="1618">
          <cell r="B1618" t="str">
            <v>ADM_028</v>
          </cell>
          <cell r="U1618">
            <v>0</v>
          </cell>
        </row>
        <row r="1619">
          <cell r="B1619" t="str">
            <v>OST_013</v>
          </cell>
          <cell r="U1619">
            <v>0</v>
          </cell>
        </row>
        <row r="1620">
          <cell r="B1620" t="str">
            <v>CTR_112</v>
          </cell>
          <cell r="U1620">
            <v>0</v>
          </cell>
        </row>
        <row r="1621">
          <cell r="B1621" t="str">
            <v>EXN_039</v>
          </cell>
          <cell r="U1621">
            <v>0</v>
          </cell>
        </row>
        <row r="1622">
          <cell r="B1622" t="str">
            <v>LIT_495</v>
          </cell>
          <cell r="U1622">
            <v>0</v>
          </cell>
        </row>
        <row r="1623">
          <cell r="B1623" t="str">
            <v>EXN_051</v>
          </cell>
          <cell r="U1623">
            <v>0</v>
          </cell>
        </row>
        <row r="1624">
          <cell r="B1624" t="str">
            <v>NRD_069</v>
          </cell>
          <cell r="U1624">
            <v>0</v>
          </cell>
        </row>
        <row r="1625">
          <cell r="B1625" t="str">
            <v>OST_150</v>
          </cell>
          <cell r="U1625">
            <v>0</v>
          </cell>
        </row>
        <row r="1626">
          <cell r="B1626" t="str">
            <v>NRD_008</v>
          </cell>
          <cell r="U1626">
            <v>0</v>
          </cell>
        </row>
        <row r="1627">
          <cell r="B1627" t="str">
            <v>ADM_023</v>
          </cell>
          <cell r="U1627">
            <v>0</v>
          </cell>
        </row>
        <row r="1628">
          <cell r="B1628" t="str">
            <v>CTR_186</v>
          </cell>
          <cell r="U1628">
            <v>0</v>
          </cell>
        </row>
        <row r="1629">
          <cell r="B1629" t="str">
            <v>LIT_227</v>
          </cell>
          <cell r="U1629">
            <v>0</v>
          </cell>
        </row>
        <row r="1630">
          <cell r="B1630" t="str">
            <v>OST_103</v>
          </cell>
          <cell r="U1630">
            <v>0</v>
          </cell>
        </row>
        <row r="1631">
          <cell r="B1631" t="str">
            <v>EXN_018</v>
          </cell>
          <cell r="U1631">
            <v>0</v>
          </cell>
        </row>
        <row r="1632">
          <cell r="B1632" t="str">
            <v>SUD_078</v>
          </cell>
          <cell r="U1632">
            <v>0</v>
          </cell>
        </row>
        <row r="1633">
          <cell r="B1633" t="str">
            <v>NRO_006</v>
          </cell>
          <cell r="U1633">
            <v>0</v>
          </cell>
        </row>
        <row r="1634">
          <cell r="B1634" t="str">
            <v>EXN_074</v>
          </cell>
          <cell r="U1634">
            <v>0</v>
          </cell>
        </row>
        <row r="1635">
          <cell r="B1635" t="str">
            <v>ADM_029</v>
          </cell>
          <cell r="U1635">
            <v>1.0767609026395535</v>
          </cell>
        </row>
        <row r="1636">
          <cell r="B1636" t="str">
            <v>LIT_117</v>
          </cell>
          <cell r="U1636">
            <v>0</v>
          </cell>
        </row>
        <row r="1637">
          <cell r="B1637" t="str">
            <v>CTR_694</v>
          </cell>
          <cell r="U1637">
            <v>12.327606132984052</v>
          </cell>
        </row>
        <row r="1638">
          <cell r="B1638" t="str">
            <v>CTR_695</v>
          </cell>
          <cell r="U1638">
            <v>0</v>
          </cell>
        </row>
        <row r="1639">
          <cell r="B1639" t="str">
            <v>NRD_180</v>
          </cell>
          <cell r="U1639">
            <v>0</v>
          </cell>
        </row>
        <row r="1640">
          <cell r="B1640" t="str">
            <v>CTR_222</v>
          </cell>
          <cell r="U1640">
            <v>0</v>
          </cell>
        </row>
        <row r="1641">
          <cell r="B1641" t="str">
            <v>NRD_115</v>
          </cell>
          <cell r="U1641">
            <v>0</v>
          </cell>
        </row>
        <row r="1642">
          <cell r="B1642" t="str">
            <v>CTR_355</v>
          </cell>
          <cell r="U1642">
            <v>0</v>
          </cell>
        </row>
        <row r="1643">
          <cell r="B1643" t="str">
            <v>LIT_385</v>
          </cell>
          <cell r="U1643">
            <v>0</v>
          </cell>
        </row>
        <row r="1644">
          <cell r="B1644" t="str">
            <v>EST_083</v>
          </cell>
          <cell r="U1644">
            <v>0</v>
          </cell>
        </row>
        <row r="1645">
          <cell r="B1645" t="str">
            <v>CTR_541</v>
          </cell>
          <cell r="U1645">
            <v>0</v>
          </cell>
        </row>
        <row r="1646">
          <cell r="B1646" t="str">
            <v>CTR_506</v>
          </cell>
          <cell r="U1646">
            <v>0</v>
          </cell>
        </row>
        <row r="1647">
          <cell r="B1647" t="str">
            <v>LIT_029</v>
          </cell>
          <cell r="U1647">
            <v>0</v>
          </cell>
        </row>
        <row r="1648">
          <cell r="B1648" t="str">
            <v>EST_125</v>
          </cell>
          <cell r="U1648">
            <v>0</v>
          </cell>
        </row>
        <row r="1649">
          <cell r="B1649" t="str">
            <v>EST_045</v>
          </cell>
          <cell r="U1649">
            <v>0</v>
          </cell>
        </row>
        <row r="1650">
          <cell r="B1650" t="str">
            <v>LIT_110</v>
          </cell>
          <cell r="U1650">
            <v>0</v>
          </cell>
        </row>
        <row r="1651">
          <cell r="B1651" t="str">
            <v>NRD_131</v>
          </cell>
          <cell r="U1651">
            <v>0</v>
          </cell>
        </row>
        <row r="1652">
          <cell r="B1652" t="str">
            <v>EXN_036</v>
          </cell>
          <cell r="U1652">
            <v>0</v>
          </cell>
        </row>
        <row r="1653">
          <cell r="B1653" t="str">
            <v>LIT_233</v>
          </cell>
          <cell r="U1653">
            <v>0</v>
          </cell>
        </row>
        <row r="1654">
          <cell r="B1654" t="str">
            <v>NRD_099</v>
          </cell>
          <cell r="U1654">
            <v>0</v>
          </cell>
        </row>
        <row r="1655">
          <cell r="B1655" t="str">
            <v>NRD_144</v>
          </cell>
          <cell r="U1655">
            <v>0</v>
          </cell>
        </row>
        <row r="1656">
          <cell r="B1656" t="str">
            <v>SUO_005</v>
          </cell>
          <cell r="U1656">
            <v>0</v>
          </cell>
        </row>
        <row r="1657">
          <cell r="B1657" t="str">
            <v>LIT_230</v>
          </cell>
          <cell r="U1657">
            <v>0</v>
          </cell>
        </row>
        <row r="1658">
          <cell r="B1658" t="str">
            <v>OST_251</v>
          </cell>
          <cell r="U1658">
            <v>5.9729677284958954E-2</v>
          </cell>
        </row>
        <row r="1659">
          <cell r="B1659" t="str">
            <v>SUO_009</v>
          </cell>
          <cell r="U1659">
            <v>0</v>
          </cell>
        </row>
        <row r="1660">
          <cell r="B1660" t="str">
            <v>LIT_031</v>
          </cell>
          <cell r="U1660">
            <v>0</v>
          </cell>
        </row>
        <row r="1661">
          <cell r="B1661" t="str">
            <v>SUD_011</v>
          </cell>
          <cell r="U1661">
            <v>0</v>
          </cell>
        </row>
        <row r="1662">
          <cell r="B1662" t="str">
            <v>EXN_155</v>
          </cell>
          <cell r="U1662">
            <v>0</v>
          </cell>
        </row>
        <row r="1663">
          <cell r="B1663" t="str">
            <v>LIT_594</v>
          </cell>
          <cell r="U1663">
            <v>0</v>
          </cell>
        </row>
        <row r="1664">
          <cell r="B1664" t="str">
            <v>LIT_493</v>
          </cell>
          <cell r="U1664">
            <v>0</v>
          </cell>
        </row>
        <row r="1665">
          <cell r="B1665" t="str">
            <v>EXN_038</v>
          </cell>
          <cell r="U1665">
            <v>0</v>
          </cell>
        </row>
        <row r="1666">
          <cell r="B1666" t="str">
            <v>OST_053</v>
          </cell>
          <cell r="U1666">
            <v>0</v>
          </cell>
        </row>
        <row r="1667">
          <cell r="B1667" t="str">
            <v>LIT_143</v>
          </cell>
          <cell r="U1667">
            <v>0</v>
          </cell>
        </row>
        <row r="1668">
          <cell r="B1668" t="str">
            <v>CTR_063</v>
          </cell>
          <cell r="U1668">
            <v>0</v>
          </cell>
        </row>
        <row r="1669">
          <cell r="B1669" t="str">
            <v>CTR_073</v>
          </cell>
          <cell r="U1669">
            <v>0</v>
          </cell>
        </row>
        <row r="1670">
          <cell r="B1670" t="str">
            <v>CTR_095</v>
          </cell>
          <cell r="U1670">
            <v>0</v>
          </cell>
        </row>
        <row r="1671">
          <cell r="B1671" t="str">
            <v>CTR_544</v>
          </cell>
          <cell r="U1671">
            <v>0</v>
          </cell>
        </row>
        <row r="1672">
          <cell r="B1672" t="str">
            <v>EXN_014</v>
          </cell>
          <cell r="U1672">
            <v>0</v>
          </cell>
        </row>
        <row r="1673">
          <cell r="B1673" t="str">
            <v>EST_036</v>
          </cell>
          <cell r="U1673">
            <v>0</v>
          </cell>
        </row>
        <row r="1674">
          <cell r="B1674" t="str">
            <v>OST_036</v>
          </cell>
          <cell r="U1674">
            <v>0</v>
          </cell>
        </row>
        <row r="1675">
          <cell r="B1675" t="str">
            <v>CTR_057</v>
          </cell>
          <cell r="U1675">
            <v>0</v>
          </cell>
        </row>
        <row r="1676">
          <cell r="B1676" t="str">
            <v>OST_108</v>
          </cell>
          <cell r="U1676">
            <v>0</v>
          </cell>
        </row>
        <row r="1677">
          <cell r="B1677" t="str">
            <v>OST_051</v>
          </cell>
          <cell r="U1677">
            <v>0</v>
          </cell>
        </row>
        <row r="1678">
          <cell r="B1678" t="str">
            <v>SUO_105</v>
          </cell>
          <cell r="U1678">
            <v>0</v>
          </cell>
        </row>
        <row r="1679">
          <cell r="B1679" t="str">
            <v>OST_114</v>
          </cell>
          <cell r="U1679">
            <v>0</v>
          </cell>
        </row>
        <row r="1680">
          <cell r="B1680" t="str">
            <v>OST_090</v>
          </cell>
          <cell r="U1680">
            <v>0</v>
          </cell>
        </row>
        <row r="1681">
          <cell r="B1681" t="str">
            <v>SUD_056</v>
          </cell>
          <cell r="U1681">
            <v>0</v>
          </cell>
        </row>
        <row r="1682">
          <cell r="B1682" t="str">
            <v>LIT_497</v>
          </cell>
          <cell r="U1682">
            <v>0</v>
          </cell>
        </row>
        <row r="1683">
          <cell r="B1683" t="str">
            <v>OST_286</v>
          </cell>
          <cell r="U1683">
            <v>0</v>
          </cell>
        </row>
        <row r="1684">
          <cell r="B1684" t="str">
            <v>ADM_080</v>
          </cell>
          <cell r="U1684">
            <v>5.319724840598405</v>
          </cell>
        </row>
        <row r="1685">
          <cell r="B1685" t="str">
            <v>NRD_028</v>
          </cell>
          <cell r="U1685">
            <v>0</v>
          </cell>
        </row>
        <row r="1686">
          <cell r="B1686" t="str">
            <v>NRD_026</v>
          </cell>
          <cell r="U1686">
            <v>0</v>
          </cell>
        </row>
        <row r="1687">
          <cell r="B1687" t="str">
            <v>CTR_309</v>
          </cell>
          <cell r="U1687">
            <v>0</v>
          </cell>
        </row>
        <row r="1688">
          <cell r="B1688" t="str">
            <v>ADM_108</v>
          </cell>
          <cell r="U1688">
            <v>0</v>
          </cell>
        </row>
        <row r="1689">
          <cell r="B1689" t="str">
            <v>CTR_528</v>
          </cell>
          <cell r="U1689">
            <v>0</v>
          </cell>
        </row>
        <row r="1690">
          <cell r="B1690" t="str">
            <v>OST_313</v>
          </cell>
          <cell r="U1690">
            <v>0</v>
          </cell>
        </row>
        <row r="1691">
          <cell r="B1691" t="str">
            <v>OST_039</v>
          </cell>
          <cell r="U1691">
            <v>0</v>
          </cell>
        </row>
        <row r="1692">
          <cell r="B1692" t="str">
            <v>LIT_132</v>
          </cell>
          <cell r="U1692">
            <v>0</v>
          </cell>
        </row>
        <row r="1693">
          <cell r="B1693" t="str">
            <v>CTR_653</v>
          </cell>
          <cell r="U1693">
            <v>0</v>
          </cell>
        </row>
        <row r="1694">
          <cell r="B1694" t="str">
            <v>CTR_033</v>
          </cell>
          <cell r="U1694">
            <v>0</v>
          </cell>
        </row>
        <row r="1695">
          <cell r="B1695" t="str">
            <v>EXN_052</v>
          </cell>
          <cell r="U1695">
            <v>5.4917540281116915E-2</v>
          </cell>
        </row>
        <row r="1696">
          <cell r="B1696" t="str">
            <v>EXN_239</v>
          </cell>
          <cell r="U1696">
            <v>0</v>
          </cell>
        </row>
        <row r="1697">
          <cell r="B1697" t="str">
            <v>NRD_059</v>
          </cell>
          <cell r="U1697">
            <v>0</v>
          </cell>
        </row>
        <row r="1698">
          <cell r="B1698" t="str">
            <v>ADM_094</v>
          </cell>
          <cell r="U1698">
            <v>0</v>
          </cell>
        </row>
        <row r="1699">
          <cell r="B1699" t="str">
            <v>OST_073</v>
          </cell>
          <cell r="U1699">
            <v>0</v>
          </cell>
        </row>
        <row r="1700">
          <cell r="B1700" t="str">
            <v>LIT_442</v>
          </cell>
          <cell r="U1700">
            <v>0</v>
          </cell>
        </row>
        <row r="1701">
          <cell r="B1701" t="str">
            <v>CTR_147</v>
          </cell>
          <cell r="U1701">
            <v>0</v>
          </cell>
        </row>
        <row r="1702">
          <cell r="B1702" t="str">
            <v>SUD_237</v>
          </cell>
          <cell r="U1702">
            <v>0</v>
          </cell>
        </row>
        <row r="1703">
          <cell r="B1703" t="str">
            <v>EXN_126</v>
          </cell>
          <cell r="U1703">
            <v>0</v>
          </cell>
        </row>
        <row r="1704">
          <cell r="B1704" t="str">
            <v>EST_055</v>
          </cell>
          <cell r="U1704">
            <v>0</v>
          </cell>
        </row>
        <row r="1705">
          <cell r="B1705" t="str">
            <v>ADM_082</v>
          </cell>
          <cell r="U1705">
            <v>0</v>
          </cell>
        </row>
        <row r="1706">
          <cell r="B1706" t="str">
            <v>EXN_163</v>
          </cell>
          <cell r="U1706">
            <v>0</v>
          </cell>
        </row>
        <row r="1707">
          <cell r="B1707" t="str">
            <v>SUD_239</v>
          </cell>
          <cell r="U1707">
            <v>0</v>
          </cell>
        </row>
        <row r="1708">
          <cell r="B1708" t="str">
            <v>SUD_012</v>
          </cell>
          <cell r="U1708">
            <v>0</v>
          </cell>
        </row>
        <row r="1709">
          <cell r="B1709" t="str">
            <v>NRD_105</v>
          </cell>
          <cell r="U1709">
            <v>0</v>
          </cell>
        </row>
        <row r="1710">
          <cell r="B1710" t="str">
            <v>CTR_437</v>
          </cell>
          <cell r="U1710">
            <v>0</v>
          </cell>
        </row>
        <row r="1711">
          <cell r="B1711" t="str">
            <v>LIT_505</v>
          </cell>
          <cell r="U1711">
            <v>0</v>
          </cell>
        </row>
        <row r="1712">
          <cell r="B1712" t="str">
            <v>CTR_356</v>
          </cell>
          <cell r="U1712">
            <v>0</v>
          </cell>
        </row>
        <row r="1713">
          <cell r="B1713" t="str">
            <v>ADM_162</v>
          </cell>
          <cell r="U1713">
            <v>0</v>
          </cell>
        </row>
        <row r="1714">
          <cell r="B1714" t="str">
            <v>CTR_360</v>
          </cell>
          <cell r="U1714">
            <v>0</v>
          </cell>
        </row>
        <row r="1715">
          <cell r="B1715" t="str">
            <v>ADM_163</v>
          </cell>
          <cell r="U1715">
            <v>0</v>
          </cell>
        </row>
        <row r="1716">
          <cell r="B1716" t="str">
            <v>EST_126</v>
          </cell>
          <cell r="U1716">
            <v>0</v>
          </cell>
        </row>
        <row r="1717">
          <cell r="B1717" t="str">
            <v>LIT_494</v>
          </cell>
          <cell r="U1717">
            <v>0</v>
          </cell>
        </row>
        <row r="1718">
          <cell r="B1718" t="str">
            <v>LIT_592</v>
          </cell>
          <cell r="U1718">
            <v>0</v>
          </cell>
        </row>
        <row r="1719">
          <cell r="B1719" t="str">
            <v>NRO_111</v>
          </cell>
          <cell r="U1719">
            <v>0</v>
          </cell>
        </row>
        <row r="1720">
          <cell r="B1720" t="str">
            <v>OST_025</v>
          </cell>
          <cell r="U1720">
            <v>0</v>
          </cell>
        </row>
        <row r="1721">
          <cell r="B1721" t="str">
            <v>NRO_142</v>
          </cell>
          <cell r="U1721">
            <v>0</v>
          </cell>
        </row>
        <row r="1722">
          <cell r="B1722" t="str">
            <v>SUO_021</v>
          </cell>
          <cell r="U1722">
            <v>0</v>
          </cell>
        </row>
        <row r="1723">
          <cell r="B1723" t="str">
            <v>NRO_048</v>
          </cell>
          <cell r="U1723">
            <v>0</v>
          </cell>
        </row>
        <row r="1724">
          <cell r="B1724" t="str">
            <v>EXN_135</v>
          </cell>
          <cell r="U1724">
            <v>0</v>
          </cell>
        </row>
        <row r="1725">
          <cell r="B1725" t="str">
            <v>NRO_136</v>
          </cell>
          <cell r="U1725">
            <v>0</v>
          </cell>
        </row>
        <row r="1726">
          <cell r="B1726" t="str">
            <v>SUO_255</v>
          </cell>
          <cell r="U1726">
            <v>0</v>
          </cell>
        </row>
        <row r="1727">
          <cell r="B1727" t="str">
            <v>CTR_805</v>
          </cell>
          <cell r="U1727">
            <v>0</v>
          </cell>
        </row>
        <row r="1728">
          <cell r="B1728" t="str">
            <v>LIT_658</v>
          </cell>
          <cell r="U1728">
            <v>0</v>
          </cell>
        </row>
        <row r="1729">
          <cell r="B1729" t="str">
            <v>NRD_070</v>
          </cell>
          <cell r="U1729">
            <v>0.30135324048778761</v>
          </cell>
        </row>
        <row r="1730">
          <cell r="B1730" t="str">
            <v>CTR_184</v>
          </cell>
          <cell r="U1730">
            <v>0</v>
          </cell>
        </row>
        <row r="1731">
          <cell r="B1731" t="str">
            <v>SUD_248</v>
          </cell>
          <cell r="U1731">
            <v>0</v>
          </cell>
        </row>
        <row r="1732">
          <cell r="B1732" t="str">
            <v>SUO_029</v>
          </cell>
          <cell r="U1732">
            <v>0</v>
          </cell>
        </row>
        <row r="1733">
          <cell r="B1733" t="str">
            <v>EST_094</v>
          </cell>
          <cell r="U1733">
            <v>0.27308521885465337</v>
          </cell>
        </row>
        <row r="1734">
          <cell r="B1734" t="str">
            <v>NRD_171</v>
          </cell>
          <cell r="U1734">
            <v>0</v>
          </cell>
        </row>
        <row r="1735">
          <cell r="B1735" t="str">
            <v>CTR_139</v>
          </cell>
          <cell r="U1735">
            <v>0</v>
          </cell>
        </row>
        <row r="1736">
          <cell r="B1736" t="str">
            <v>NRD_122</v>
          </cell>
          <cell r="U1736">
            <v>0</v>
          </cell>
        </row>
        <row r="1737">
          <cell r="B1737" t="str">
            <v>CTR_003</v>
          </cell>
          <cell r="U1737">
            <v>0</v>
          </cell>
        </row>
        <row r="1738">
          <cell r="B1738" t="str">
            <v>OST_008</v>
          </cell>
          <cell r="U1738">
            <v>0</v>
          </cell>
        </row>
        <row r="1739">
          <cell r="B1739" t="str">
            <v>NRO_001</v>
          </cell>
          <cell r="U1739">
            <v>0</v>
          </cell>
        </row>
        <row r="1740">
          <cell r="B1740" t="str">
            <v>EST_007</v>
          </cell>
          <cell r="U1740">
            <v>0</v>
          </cell>
        </row>
        <row r="1741">
          <cell r="B1741" t="str">
            <v>CTR_059</v>
          </cell>
          <cell r="U1741">
            <v>0</v>
          </cell>
        </row>
        <row r="1742">
          <cell r="B1742" t="str">
            <v>CTR_066</v>
          </cell>
          <cell r="U1742">
            <v>0</v>
          </cell>
        </row>
        <row r="1743">
          <cell r="B1743" t="str">
            <v>EXN_013</v>
          </cell>
          <cell r="U1743">
            <v>0</v>
          </cell>
        </row>
        <row r="1744">
          <cell r="B1744" t="str">
            <v>SUO_017</v>
          </cell>
          <cell r="U1744">
            <v>0</v>
          </cell>
        </row>
        <row r="1745">
          <cell r="B1745" t="str">
            <v>CTR_115</v>
          </cell>
          <cell r="U1745">
            <v>0</v>
          </cell>
        </row>
        <row r="1746">
          <cell r="B1746" t="str">
            <v>CTR_117</v>
          </cell>
          <cell r="U1746">
            <v>0</v>
          </cell>
        </row>
        <row r="1747">
          <cell r="B1747" t="str">
            <v>CTR_146</v>
          </cell>
          <cell r="U1747">
            <v>0</v>
          </cell>
        </row>
        <row r="1748">
          <cell r="B1748" t="str">
            <v>CTR_201</v>
          </cell>
          <cell r="U1748">
            <v>0</v>
          </cell>
        </row>
        <row r="1749">
          <cell r="B1749" t="str">
            <v>EST_040</v>
          </cell>
          <cell r="U1749">
            <v>0</v>
          </cell>
        </row>
        <row r="1750">
          <cell r="B1750" t="str">
            <v>LIT_231</v>
          </cell>
          <cell r="U1750">
            <v>0</v>
          </cell>
        </row>
        <row r="1751">
          <cell r="B1751" t="str">
            <v>CTR_231</v>
          </cell>
          <cell r="U1751">
            <v>0</v>
          </cell>
        </row>
        <row r="1752">
          <cell r="B1752" t="str">
            <v>EST_056</v>
          </cell>
          <cell r="U1752">
            <v>0</v>
          </cell>
        </row>
        <row r="1753">
          <cell r="B1753" t="str">
            <v>CTR_225</v>
          </cell>
          <cell r="U1753">
            <v>0</v>
          </cell>
        </row>
        <row r="1754">
          <cell r="B1754" t="str">
            <v>LIT_239</v>
          </cell>
          <cell r="U1754">
            <v>0</v>
          </cell>
        </row>
        <row r="1755">
          <cell r="B1755" t="str">
            <v>LIT_296</v>
          </cell>
          <cell r="U1755">
            <v>0</v>
          </cell>
        </row>
        <row r="1756">
          <cell r="B1756" t="str">
            <v>CTR_227</v>
          </cell>
          <cell r="U1756">
            <v>0</v>
          </cell>
        </row>
        <row r="1757">
          <cell r="B1757" t="str">
            <v>CTR_226</v>
          </cell>
          <cell r="U1757">
            <v>0</v>
          </cell>
        </row>
        <row r="1758">
          <cell r="B1758" t="str">
            <v>LIT_308</v>
          </cell>
          <cell r="U1758">
            <v>0</v>
          </cell>
        </row>
        <row r="1759">
          <cell r="B1759" t="str">
            <v>ADM_027</v>
          </cell>
          <cell r="U1759">
            <v>0</v>
          </cell>
        </row>
        <row r="1760">
          <cell r="B1760" t="str">
            <v>ADM_030</v>
          </cell>
          <cell r="U1760">
            <v>0</v>
          </cell>
        </row>
        <row r="1761">
          <cell r="B1761" t="str">
            <v>CTR_260</v>
          </cell>
          <cell r="U1761">
            <v>0</v>
          </cell>
        </row>
        <row r="1762">
          <cell r="B1762" t="str">
            <v>SUO_037</v>
          </cell>
          <cell r="U1762">
            <v>0</v>
          </cell>
        </row>
        <row r="1763">
          <cell r="B1763" t="str">
            <v>CTR_233</v>
          </cell>
          <cell r="U1763">
            <v>0</v>
          </cell>
        </row>
        <row r="1764">
          <cell r="B1764" t="str">
            <v>EXN_042</v>
          </cell>
          <cell r="U1764">
            <v>0</v>
          </cell>
        </row>
        <row r="1765">
          <cell r="B1765" t="str">
            <v>CTR_305</v>
          </cell>
          <cell r="U1765">
            <v>0</v>
          </cell>
        </row>
        <row r="1766">
          <cell r="B1766" t="str">
            <v>SUD_236</v>
          </cell>
          <cell r="U1766">
            <v>0</v>
          </cell>
        </row>
        <row r="1767">
          <cell r="B1767" t="str">
            <v>CTR_304</v>
          </cell>
          <cell r="U1767">
            <v>0</v>
          </cell>
        </row>
        <row r="1768">
          <cell r="B1768" t="str">
            <v>EST_062</v>
          </cell>
          <cell r="U1768">
            <v>0</v>
          </cell>
        </row>
        <row r="1769">
          <cell r="B1769" t="str">
            <v>CTR_297</v>
          </cell>
          <cell r="U1769">
            <v>0</v>
          </cell>
        </row>
        <row r="1770">
          <cell r="B1770" t="str">
            <v>SUD_238</v>
          </cell>
          <cell r="U1770">
            <v>0</v>
          </cell>
        </row>
        <row r="1771">
          <cell r="B1771" t="str">
            <v>SUD_232</v>
          </cell>
          <cell r="U1771">
            <v>0</v>
          </cell>
        </row>
        <row r="1772">
          <cell r="B1772" t="str">
            <v>LIT_319</v>
          </cell>
          <cell r="U1772">
            <v>0</v>
          </cell>
        </row>
        <row r="1773">
          <cell r="B1773" t="str">
            <v>CTR_365</v>
          </cell>
          <cell r="U1773">
            <v>0</v>
          </cell>
        </row>
        <row r="1774">
          <cell r="B1774" t="str">
            <v>CTR_358</v>
          </cell>
          <cell r="U1774">
            <v>0</v>
          </cell>
        </row>
        <row r="1775">
          <cell r="B1775" t="str">
            <v>CTR_349</v>
          </cell>
          <cell r="U1775">
            <v>0</v>
          </cell>
        </row>
        <row r="1776">
          <cell r="B1776" t="str">
            <v>CTR_364</v>
          </cell>
          <cell r="U1776">
            <v>0</v>
          </cell>
        </row>
        <row r="1777">
          <cell r="B1777" t="str">
            <v>EST_071</v>
          </cell>
          <cell r="U1777">
            <v>0</v>
          </cell>
        </row>
        <row r="1778">
          <cell r="B1778" t="str">
            <v>SUD_243</v>
          </cell>
          <cell r="U1778">
            <v>0</v>
          </cell>
        </row>
        <row r="1779">
          <cell r="B1779" t="str">
            <v>CTR_277</v>
          </cell>
          <cell r="U1779">
            <v>0</v>
          </cell>
        </row>
        <row r="1780">
          <cell r="B1780" t="str">
            <v>EST_077</v>
          </cell>
          <cell r="U1780">
            <v>0</v>
          </cell>
        </row>
        <row r="1781">
          <cell r="B1781" t="str">
            <v>SUD_249</v>
          </cell>
          <cell r="U1781">
            <v>0</v>
          </cell>
        </row>
        <row r="1782">
          <cell r="B1782" t="str">
            <v>LIT_356</v>
          </cell>
          <cell r="U1782">
            <v>0</v>
          </cell>
        </row>
        <row r="1783">
          <cell r="B1783" t="str">
            <v>CTR_278</v>
          </cell>
          <cell r="U1783">
            <v>0</v>
          </cell>
        </row>
        <row r="1784">
          <cell r="B1784" t="str">
            <v>CTR_353</v>
          </cell>
          <cell r="U1784">
            <v>0</v>
          </cell>
        </row>
        <row r="1785">
          <cell r="B1785" t="str">
            <v>EXN_075</v>
          </cell>
          <cell r="U1785">
            <v>0</v>
          </cell>
        </row>
        <row r="1786">
          <cell r="B1786" t="str">
            <v>LIT_349</v>
          </cell>
          <cell r="U1786">
            <v>0</v>
          </cell>
        </row>
        <row r="1787">
          <cell r="B1787" t="str">
            <v>SUD_256</v>
          </cell>
          <cell r="U1787">
            <v>0</v>
          </cell>
        </row>
        <row r="1788">
          <cell r="B1788" t="str">
            <v>SUD_252</v>
          </cell>
          <cell r="U1788">
            <v>0</v>
          </cell>
        </row>
        <row r="1789">
          <cell r="B1789" t="str">
            <v>CTR_394</v>
          </cell>
          <cell r="U1789">
            <v>0</v>
          </cell>
        </row>
        <row r="1790">
          <cell r="B1790" t="str">
            <v>EXN_097</v>
          </cell>
          <cell r="U1790">
            <v>0</v>
          </cell>
        </row>
        <row r="1791">
          <cell r="B1791" t="str">
            <v>EXN_104</v>
          </cell>
          <cell r="U1791">
            <v>0</v>
          </cell>
        </row>
        <row r="1792">
          <cell r="B1792" t="str">
            <v>EXN_109</v>
          </cell>
          <cell r="U1792">
            <v>0</v>
          </cell>
        </row>
        <row r="1793">
          <cell r="B1793" t="str">
            <v>CTR_143</v>
          </cell>
          <cell r="U1793">
            <v>0</v>
          </cell>
        </row>
        <row r="1794">
          <cell r="B1794" t="str">
            <v>EST_029</v>
          </cell>
          <cell r="U1794">
            <v>0</v>
          </cell>
        </row>
        <row r="1795">
          <cell r="B1795" t="str">
            <v>SUO_091</v>
          </cell>
          <cell r="U1795">
            <v>0</v>
          </cell>
        </row>
        <row r="1796">
          <cell r="B1796" t="str">
            <v>CTR_141</v>
          </cell>
          <cell r="U1796">
            <v>0</v>
          </cell>
        </row>
        <row r="1797">
          <cell r="B1797" t="str">
            <v>CTR_142</v>
          </cell>
          <cell r="U1797">
            <v>0</v>
          </cell>
        </row>
        <row r="1798">
          <cell r="B1798" t="str">
            <v>SUO_008</v>
          </cell>
          <cell r="U1798">
            <v>0</v>
          </cell>
        </row>
        <row r="1799">
          <cell r="B1799" t="str">
            <v>NRD_014</v>
          </cell>
          <cell r="U1799">
            <v>1.313629842054145</v>
          </cell>
        </row>
        <row r="1800">
          <cell r="B1800" t="str">
            <v>EXN_102</v>
          </cell>
          <cell r="U1800">
            <v>0</v>
          </cell>
        </row>
        <row r="1801">
          <cell r="B1801" t="str">
            <v>OST_151</v>
          </cell>
          <cell r="U1801">
            <v>0</v>
          </cell>
        </row>
        <row r="1802">
          <cell r="B1802" t="str">
            <v>CTR_183</v>
          </cell>
          <cell r="U1802">
            <v>0</v>
          </cell>
        </row>
        <row r="1803">
          <cell r="B1803" t="str">
            <v>EST_021</v>
          </cell>
          <cell r="U1803">
            <v>1.1827153835397923</v>
          </cell>
        </row>
        <row r="1804">
          <cell r="B1804" t="str">
            <v>SUO_127</v>
          </cell>
          <cell r="U1804">
            <v>0</v>
          </cell>
        </row>
        <row r="1805">
          <cell r="B1805" t="str">
            <v>SUD_044</v>
          </cell>
          <cell r="U1805">
            <v>0</v>
          </cell>
        </row>
        <row r="1806">
          <cell r="B1806" t="str">
            <v>EST_089</v>
          </cell>
          <cell r="U1806">
            <v>0</v>
          </cell>
        </row>
        <row r="1807">
          <cell r="B1807" t="str">
            <v>SUO_102</v>
          </cell>
          <cell r="U1807">
            <v>0</v>
          </cell>
        </row>
        <row r="1808">
          <cell r="B1808" t="str">
            <v>SUD_040</v>
          </cell>
          <cell r="U1808">
            <v>0</v>
          </cell>
        </row>
        <row r="1809">
          <cell r="B1809" t="str">
            <v>EST_093</v>
          </cell>
          <cell r="U1809">
            <v>6.695288400350427E-2</v>
          </cell>
        </row>
        <row r="1810">
          <cell r="B1810" t="str">
            <v>SUD_038</v>
          </cell>
          <cell r="U1810">
            <v>0</v>
          </cell>
        </row>
        <row r="1811">
          <cell r="B1811" t="str">
            <v>SUO_097</v>
          </cell>
          <cell r="U1811">
            <v>0</v>
          </cell>
        </row>
        <row r="1812">
          <cell r="B1812" t="str">
            <v>OST_162</v>
          </cell>
          <cell r="U1812">
            <v>0</v>
          </cell>
        </row>
        <row r="1813">
          <cell r="B1813" t="str">
            <v>CTR_206</v>
          </cell>
          <cell r="U1813">
            <v>0</v>
          </cell>
        </row>
        <row r="1814">
          <cell r="B1814" t="str">
            <v>CTR_463</v>
          </cell>
          <cell r="U1814">
            <v>0</v>
          </cell>
        </row>
        <row r="1815">
          <cell r="B1815" t="str">
            <v>LIT_212</v>
          </cell>
          <cell r="U1815">
            <v>0</v>
          </cell>
        </row>
        <row r="1816">
          <cell r="B1816" t="str">
            <v>EST_101</v>
          </cell>
          <cell r="U1816">
            <v>0</v>
          </cell>
        </row>
        <row r="1817">
          <cell r="B1817" t="str">
            <v>CTR_440</v>
          </cell>
          <cell r="U1817">
            <v>0</v>
          </cell>
        </row>
        <row r="1818">
          <cell r="B1818" t="str">
            <v>OST_207</v>
          </cell>
          <cell r="U1818">
            <v>0</v>
          </cell>
        </row>
        <row r="1819">
          <cell r="B1819" t="str">
            <v>NRO_087</v>
          </cell>
          <cell r="U1819">
            <v>0</v>
          </cell>
        </row>
        <row r="1820">
          <cell r="B1820" t="str">
            <v>ADM_119</v>
          </cell>
          <cell r="U1820">
            <v>0</v>
          </cell>
        </row>
        <row r="1821">
          <cell r="B1821" t="str">
            <v>NRD_112</v>
          </cell>
          <cell r="U1821">
            <v>0</v>
          </cell>
        </row>
        <row r="1822">
          <cell r="B1822" t="str">
            <v>LIT_496</v>
          </cell>
          <cell r="U1822">
            <v>0</v>
          </cell>
        </row>
        <row r="1823">
          <cell r="B1823" t="str">
            <v>SUD_062</v>
          </cell>
          <cell r="U1823">
            <v>0</v>
          </cell>
        </row>
        <row r="1824">
          <cell r="B1824" t="str">
            <v>OST_221</v>
          </cell>
          <cell r="U1824">
            <v>0</v>
          </cell>
        </row>
        <row r="1825">
          <cell r="B1825" t="str">
            <v>LIT_502</v>
          </cell>
          <cell r="U1825">
            <v>0</v>
          </cell>
        </row>
        <row r="1826">
          <cell r="B1826" t="str">
            <v>LIT_480</v>
          </cell>
          <cell r="U1826">
            <v>0</v>
          </cell>
        </row>
        <row r="1827">
          <cell r="B1827" t="str">
            <v>EXN_154</v>
          </cell>
          <cell r="U1827">
            <v>0</v>
          </cell>
        </row>
        <row r="1828">
          <cell r="B1828" t="str">
            <v>NRO_100</v>
          </cell>
          <cell r="U1828">
            <v>0</v>
          </cell>
        </row>
        <row r="1829">
          <cell r="B1829" t="str">
            <v>SUD_064</v>
          </cell>
          <cell r="U1829">
            <v>0</v>
          </cell>
        </row>
        <row r="1830">
          <cell r="B1830" t="str">
            <v>EXN_165</v>
          </cell>
          <cell r="U1830">
            <v>0</v>
          </cell>
        </row>
        <row r="1831">
          <cell r="B1831" t="str">
            <v>OST_189</v>
          </cell>
          <cell r="U1831">
            <v>0</v>
          </cell>
        </row>
        <row r="1832">
          <cell r="B1832" t="str">
            <v>EXN_171</v>
          </cell>
          <cell r="U1832">
            <v>0</v>
          </cell>
        </row>
        <row r="1833">
          <cell r="B1833" t="str">
            <v>EST_114</v>
          </cell>
          <cell r="U1833">
            <v>0</v>
          </cell>
        </row>
        <row r="1834">
          <cell r="B1834" t="str">
            <v>NRD_124</v>
          </cell>
          <cell r="U1834">
            <v>0</v>
          </cell>
        </row>
        <row r="1835">
          <cell r="B1835" t="str">
            <v>LIT_517</v>
          </cell>
          <cell r="U1835">
            <v>0</v>
          </cell>
        </row>
        <row r="1836">
          <cell r="B1836" t="str">
            <v>CTR_454</v>
          </cell>
          <cell r="U1836">
            <v>0</v>
          </cell>
        </row>
        <row r="1837">
          <cell r="B1837" t="str">
            <v>EST_116</v>
          </cell>
          <cell r="U1837">
            <v>0</v>
          </cell>
        </row>
        <row r="1838">
          <cell r="B1838" t="str">
            <v>CTR_457</v>
          </cell>
          <cell r="U1838">
            <v>0</v>
          </cell>
        </row>
        <row r="1839">
          <cell r="B1839" t="str">
            <v>EST_105</v>
          </cell>
          <cell r="U1839">
            <v>0</v>
          </cell>
        </row>
        <row r="1840">
          <cell r="B1840" t="str">
            <v>ADM_114</v>
          </cell>
          <cell r="U1840">
            <v>0</v>
          </cell>
        </row>
        <row r="1841">
          <cell r="B1841" t="str">
            <v>NRD_136</v>
          </cell>
          <cell r="U1841">
            <v>0</v>
          </cell>
        </row>
        <row r="1842">
          <cell r="B1842" t="str">
            <v>EXN_192</v>
          </cell>
          <cell r="U1842">
            <v>0</v>
          </cell>
        </row>
        <row r="1843">
          <cell r="B1843" t="str">
            <v>EXN_210</v>
          </cell>
          <cell r="U1843">
            <v>0</v>
          </cell>
        </row>
        <row r="1844">
          <cell r="B1844" t="str">
            <v>EXN_209</v>
          </cell>
          <cell r="U1844">
            <v>0</v>
          </cell>
        </row>
        <row r="1845">
          <cell r="B1845" t="str">
            <v>CTR_577</v>
          </cell>
          <cell r="U1845">
            <v>0</v>
          </cell>
        </row>
        <row r="1846">
          <cell r="B1846" t="str">
            <v>EXN_211</v>
          </cell>
          <cell r="U1846">
            <v>5.9982981228613515E-2</v>
          </cell>
        </row>
        <row r="1847">
          <cell r="B1847" t="str">
            <v>EXN_200</v>
          </cell>
          <cell r="U1847">
            <v>0</v>
          </cell>
        </row>
        <row r="1848">
          <cell r="B1848" t="str">
            <v>EXN_205</v>
          </cell>
          <cell r="U1848">
            <v>0</v>
          </cell>
        </row>
        <row r="1849">
          <cell r="B1849" t="str">
            <v>LIT_664</v>
          </cell>
          <cell r="U1849">
            <v>0</v>
          </cell>
        </row>
        <row r="1850">
          <cell r="B1850" t="str">
            <v>SUD_070</v>
          </cell>
          <cell r="U1850">
            <v>0</v>
          </cell>
        </row>
        <row r="1851">
          <cell r="B1851" t="str">
            <v>EXN_015</v>
          </cell>
          <cell r="U1851">
            <v>0</v>
          </cell>
        </row>
        <row r="1852">
          <cell r="B1852" t="str">
            <v>EXN_245</v>
          </cell>
          <cell r="U1852">
            <v>0</v>
          </cell>
        </row>
        <row r="1853">
          <cell r="B1853" t="str">
            <v>CTR_757</v>
          </cell>
          <cell r="U1853">
            <v>0</v>
          </cell>
        </row>
        <row r="1854">
          <cell r="B1854" t="str">
            <v>ADM_160</v>
          </cell>
          <cell r="U1854">
            <v>0</v>
          </cell>
        </row>
        <row r="1855">
          <cell r="B1855" t="str">
            <v>EST_130</v>
          </cell>
          <cell r="U1855">
            <v>0</v>
          </cell>
        </row>
        <row r="1856">
          <cell r="B1856" t="str">
            <v>EXN_244</v>
          </cell>
          <cell r="U1856">
            <v>0</v>
          </cell>
        </row>
        <row r="1857">
          <cell r="B1857" t="str">
            <v>SUD_098</v>
          </cell>
          <cell r="U1857">
            <v>0</v>
          </cell>
        </row>
        <row r="1858">
          <cell r="B1858" t="str">
            <v>NRD_168</v>
          </cell>
          <cell r="U1858">
            <v>0</v>
          </cell>
        </row>
        <row r="1859">
          <cell r="B1859" t="str">
            <v>OST_273</v>
          </cell>
          <cell r="U1859">
            <v>0</v>
          </cell>
        </row>
        <row r="1860">
          <cell r="B1860" t="str">
            <v>OST_277</v>
          </cell>
          <cell r="U1860">
            <v>0</v>
          </cell>
        </row>
        <row r="1861">
          <cell r="B1861" t="str">
            <v>NRD_167</v>
          </cell>
          <cell r="U1861">
            <v>0</v>
          </cell>
        </row>
        <row r="1862">
          <cell r="B1862" t="str">
            <v>EST_133</v>
          </cell>
          <cell r="U1862">
            <v>0</v>
          </cell>
        </row>
        <row r="1863">
          <cell r="B1863" t="str">
            <v>SUD_106</v>
          </cell>
          <cell r="U1863">
            <v>0</v>
          </cell>
        </row>
        <row r="1864">
          <cell r="B1864" t="str">
            <v>OST_272</v>
          </cell>
          <cell r="U1864">
            <v>0</v>
          </cell>
        </row>
        <row r="1865">
          <cell r="B1865" t="str">
            <v>OST_275</v>
          </cell>
          <cell r="U1865">
            <v>0</v>
          </cell>
        </row>
        <row r="1866">
          <cell r="B1866" t="str">
            <v>CTR_770</v>
          </cell>
          <cell r="U1866">
            <v>0</v>
          </cell>
        </row>
        <row r="1867">
          <cell r="B1867" t="str">
            <v>OST_301</v>
          </cell>
          <cell r="U1867">
            <v>0</v>
          </cell>
        </row>
        <row r="1868">
          <cell r="B1868" t="str">
            <v>EST_134</v>
          </cell>
          <cell r="U1868">
            <v>0</v>
          </cell>
        </row>
        <row r="1869">
          <cell r="B1869" t="str">
            <v>OST_298</v>
          </cell>
          <cell r="U1869">
            <v>0</v>
          </cell>
        </row>
        <row r="1870">
          <cell r="B1870" t="str">
            <v>NRO_150</v>
          </cell>
          <cell r="U1870">
            <v>0</v>
          </cell>
        </row>
        <row r="1871">
          <cell r="B1871" t="str">
            <v>LIT_768</v>
          </cell>
          <cell r="U1871">
            <v>0</v>
          </cell>
        </row>
        <row r="1872">
          <cell r="B1872" t="str">
            <v>CTR_135</v>
          </cell>
          <cell r="U1872">
            <v>0</v>
          </cell>
        </row>
        <row r="1873">
          <cell r="B1873" t="str">
            <v>CTR_054</v>
          </cell>
          <cell r="U1873">
            <v>0</v>
          </cell>
        </row>
        <row r="1874">
          <cell r="B1874" t="str">
            <v>NRO_032</v>
          </cell>
          <cell r="U1874">
            <v>0</v>
          </cell>
        </row>
        <row r="1875">
          <cell r="B1875" t="str">
            <v>OST_010</v>
          </cell>
          <cell r="U1875">
            <v>0</v>
          </cell>
        </row>
        <row r="1876">
          <cell r="B1876" t="str">
            <v>OST_153</v>
          </cell>
          <cell r="U1876">
            <v>0</v>
          </cell>
        </row>
        <row r="1877">
          <cell r="B1877" t="str">
            <v>SUO_048</v>
          </cell>
          <cell r="U1877">
            <v>0</v>
          </cell>
        </row>
        <row r="1878">
          <cell r="B1878" t="str">
            <v>NRO_038</v>
          </cell>
          <cell r="U1878">
            <v>0</v>
          </cell>
        </row>
        <row r="1879">
          <cell r="B1879" t="str">
            <v>NRO_053</v>
          </cell>
          <cell r="U1879">
            <v>0</v>
          </cell>
        </row>
        <row r="1880">
          <cell r="B1880" t="str">
            <v>LIT_507</v>
          </cell>
          <cell r="U1880">
            <v>2.7697876626915651E-2</v>
          </cell>
        </row>
        <row r="1881">
          <cell r="B1881" t="str">
            <v>EXN_218</v>
          </cell>
          <cell r="U1881">
            <v>0</v>
          </cell>
        </row>
        <row r="1882">
          <cell r="B1882" t="str">
            <v>SUD_004</v>
          </cell>
          <cell r="U1882">
            <v>0</v>
          </cell>
        </row>
        <row r="1883">
          <cell r="B1883" t="str">
            <v>SUD_214</v>
          </cell>
          <cell r="U1883">
            <v>0</v>
          </cell>
        </row>
        <row r="1884">
          <cell r="B1884" t="str">
            <v>NRO_058</v>
          </cell>
          <cell r="U1884">
            <v>0</v>
          </cell>
        </row>
        <row r="1885">
          <cell r="B1885" t="str">
            <v>NRO_102</v>
          </cell>
          <cell r="U1885">
            <v>0</v>
          </cell>
        </row>
        <row r="1886">
          <cell r="B1886" t="str">
            <v>SUO_093</v>
          </cell>
          <cell r="U1886">
            <v>0</v>
          </cell>
        </row>
        <row r="1887">
          <cell r="B1887" t="str">
            <v>SUO_246</v>
          </cell>
          <cell r="U1887">
            <v>0</v>
          </cell>
        </row>
        <row r="1888">
          <cell r="B1888" t="str">
            <v>LIT_764</v>
          </cell>
          <cell r="U1888">
            <v>0</v>
          </cell>
        </row>
        <row r="1889">
          <cell r="B1889" t="str">
            <v>CTR_856</v>
          </cell>
          <cell r="U1889">
            <v>0</v>
          </cell>
        </row>
        <row r="1890">
          <cell r="B1890" t="str">
            <v>CTR_234</v>
          </cell>
          <cell r="U1890">
            <v>0</v>
          </cell>
        </row>
        <row r="1891">
          <cell r="B1891" t="str">
            <v>CTR_190</v>
          </cell>
          <cell r="U1891">
            <v>0</v>
          </cell>
        </row>
        <row r="1892">
          <cell r="B1892" t="str">
            <v>CTR_232</v>
          </cell>
          <cell r="U1892">
            <v>0</v>
          </cell>
        </row>
        <row r="1893">
          <cell r="B1893" t="str">
            <v>LIT_503</v>
          </cell>
          <cell r="U1893">
            <v>0</v>
          </cell>
        </row>
        <row r="1894">
          <cell r="B1894" t="str">
            <v>EST_009</v>
          </cell>
          <cell r="U1894">
            <v>0</v>
          </cell>
        </row>
        <row r="1895">
          <cell r="B1895" t="str">
            <v>ADM_096</v>
          </cell>
          <cell r="U1895">
            <v>0</v>
          </cell>
        </row>
        <row r="1896">
          <cell r="B1896" t="str">
            <v>EST_072</v>
          </cell>
          <cell r="U1896">
            <v>0.21739176961073878</v>
          </cell>
        </row>
        <row r="1897">
          <cell r="B1897" t="str">
            <v>CTR_517</v>
          </cell>
          <cell r="U1897">
            <v>0</v>
          </cell>
        </row>
        <row r="1898">
          <cell r="B1898" t="str">
            <v>NRO_240</v>
          </cell>
          <cell r="U1898">
            <v>0</v>
          </cell>
        </row>
        <row r="1899">
          <cell r="B1899" t="str">
            <v>CTR_091</v>
          </cell>
          <cell r="U1899">
            <v>0</v>
          </cell>
        </row>
        <row r="1900">
          <cell r="B1900" t="str">
            <v>CTR_092</v>
          </cell>
          <cell r="U1900">
            <v>0</v>
          </cell>
        </row>
        <row r="1901">
          <cell r="B1901" t="str">
            <v>LIT_133</v>
          </cell>
          <cell r="U1901">
            <v>0</v>
          </cell>
        </row>
        <row r="1902">
          <cell r="B1902" t="str">
            <v>SUD_215</v>
          </cell>
          <cell r="U1902">
            <v>0</v>
          </cell>
        </row>
        <row r="1903">
          <cell r="B1903" t="str">
            <v>SUO_036</v>
          </cell>
          <cell r="U1903">
            <v>0</v>
          </cell>
        </row>
        <row r="1904">
          <cell r="B1904" t="str">
            <v>SUO_045</v>
          </cell>
          <cell r="U1904">
            <v>0.12118935716670509</v>
          </cell>
        </row>
        <row r="1905">
          <cell r="B1905" t="str">
            <v>OST_092</v>
          </cell>
          <cell r="U1905">
            <v>0</v>
          </cell>
        </row>
        <row r="1906">
          <cell r="B1906" t="str">
            <v>SUO_085</v>
          </cell>
          <cell r="U1906">
            <v>0</v>
          </cell>
        </row>
        <row r="1907">
          <cell r="B1907" t="str">
            <v>CTR_407</v>
          </cell>
          <cell r="U1907">
            <v>0</v>
          </cell>
        </row>
        <row r="1908">
          <cell r="B1908" t="str">
            <v>EST_084</v>
          </cell>
          <cell r="U1908">
            <v>0</v>
          </cell>
        </row>
        <row r="1909">
          <cell r="B1909" t="str">
            <v>CTR_405</v>
          </cell>
          <cell r="U1909">
            <v>0</v>
          </cell>
        </row>
        <row r="1910">
          <cell r="B1910" t="str">
            <v>SUO_088</v>
          </cell>
          <cell r="U1910">
            <v>0</v>
          </cell>
        </row>
        <row r="1911">
          <cell r="B1911" t="str">
            <v>EXN_107</v>
          </cell>
          <cell r="U1911">
            <v>0.95237708743073757</v>
          </cell>
        </row>
        <row r="1912">
          <cell r="B1912" t="str">
            <v>CTR_166</v>
          </cell>
          <cell r="U1912">
            <v>0</v>
          </cell>
        </row>
        <row r="1913">
          <cell r="B1913" t="str">
            <v>CTR_733</v>
          </cell>
          <cell r="U1913">
            <v>0</v>
          </cell>
        </row>
        <row r="1914">
          <cell r="B1914" t="str">
            <v>SUO_173</v>
          </cell>
          <cell r="U1914">
            <v>0</v>
          </cell>
        </row>
        <row r="1915">
          <cell r="B1915" t="str">
            <v>LIT_789</v>
          </cell>
          <cell r="U1915">
            <v>0</v>
          </cell>
        </row>
        <row r="1916">
          <cell r="B1916" t="str">
            <v>ADM_183</v>
          </cell>
          <cell r="U1916">
            <v>0</v>
          </cell>
        </row>
        <row r="1917">
          <cell r="B1917" t="str">
            <v>SUD_110</v>
          </cell>
          <cell r="U1917">
            <v>0</v>
          </cell>
        </row>
        <row r="1918">
          <cell r="B1918" t="str">
            <v>SUD_128</v>
          </cell>
          <cell r="U1918">
            <v>0</v>
          </cell>
        </row>
        <row r="1919">
          <cell r="B1919" t="str">
            <v>SUD_091</v>
          </cell>
          <cell r="U1919">
            <v>0</v>
          </cell>
        </row>
        <row r="1920">
          <cell r="B1920" t="str">
            <v>LIT_628</v>
          </cell>
          <cell r="U1920">
            <v>0</v>
          </cell>
        </row>
        <row r="1921">
          <cell r="B1921" t="str">
            <v>CTR_684</v>
          </cell>
          <cell r="U1921">
            <v>0</v>
          </cell>
        </row>
        <row r="1922">
          <cell r="B1922" t="str">
            <v>LIT_663</v>
          </cell>
          <cell r="U1922">
            <v>0</v>
          </cell>
        </row>
        <row r="1923">
          <cell r="B1923" t="str">
            <v>CTR_689</v>
          </cell>
          <cell r="U1923">
            <v>0</v>
          </cell>
        </row>
        <row r="1924">
          <cell r="B1924" t="str">
            <v>CTR_690</v>
          </cell>
          <cell r="U1924">
            <v>0</v>
          </cell>
        </row>
        <row r="1925">
          <cell r="B1925" t="str">
            <v>SUD_085</v>
          </cell>
          <cell r="U1925">
            <v>0</v>
          </cell>
        </row>
        <row r="1926">
          <cell r="B1926" t="str">
            <v>SUD_005</v>
          </cell>
          <cell r="U1926">
            <v>0</v>
          </cell>
        </row>
        <row r="1927">
          <cell r="B1927" t="str">
            <v>SUD_255</v>
          </cell>
          <cell r="U1927">
            <v>0</v>
          </cell>
        </row>
        <row r="1928">
          <cell r="B1928" t="str">
            <v>NRD_172</v>
          </cell>
          <cell r="U1928">
            <v>0</v>
          </cell>
        </row>
        <row r="1929">
          <cell r="B1929" t="str">
            <v>NRO_027</v>
          </cell>
          <cell r="U1929">
            <v>0</v>
          </cell>
        </row>
        <row r="1930">
          <cell r="B1930" t="str">
            <v>SUO_035</v>
          </cell>
          <cell r="U1930">
            <v>0</v>
          </cell>
        </row>
        <row r="1931">
          <cell r="B1931" t="str">
            <v>OST_089</v>
          </cell>
          <cell r="U1931">
            <v>0</v>
          </cell>
        </row>
        <row r="1932">
          <cell r="B1932" t="str">
            <v>CTR_855</v>
          </cell>
          <cell r="U1932">
            <v>0</v>
          </cell>
        </row>
        <row r="1933">
          <cell r="B1933" t="str">
            <v>EXN_019</v>
          </cell>
          <cell r="U1933">
            <v>1.3150744524305928</v>
          </cell>
        </row>
        <row r="1934">
          <cell r="B1934" t="str">
            <v>CTR_058</v>
          </cell>
          <cell r="U1934">
            <v>0</v>
          </cell>
        </row>
        <row r="1935">
          <cell r="B1935" t="str">
            <v>OST_017</v>
          </cell>
          <cell r="U1935">
            <v>0</v>
          </cell>
        </row>
        <row r="1936">
          <cell r="B1936" t="str">
            <v>EST_054</v>
          </cell>
          <cell r="U1936">
            <v>0</v>
          </cell>
        </row>
        <row r="1937">
          <cell r="B1937" t="str">
            <v>ADM_011</v>
          </cell>
          <cell r="U1937">
            <v>0</v>
          </cell>
        </row>
        <row r="1938">
          <cell r="B1938" t="str">
            <v>SUD_235</v>
          </cell>
          <cell r="U1938">
            <v>0</v>
          </cell>
        </row>
        <row r="1939">
          <cell r="B1939" t="str">
            <v>CTR_083</v>
          </cell>
          <cell r="U1939">
            <v>0</v>
          </cell>
        </row>
        <row r="1940">
          <cell r="B1940" t="str">
            <v>EST_011</v>
          </cell>
          <cell r="U1940">
            <v>0</v>
          </cell>
        </row>
        <row r="1941">
          <cell r="B1941" t="str">
            <v>LIT_389</v>
          </cell>
          <cell r="U1941">
            <v>0</v>
          </cell>
        </row>
        <row r="1942">
          <cell r="B1942" t="str">
            <v>CTR_252</v>
          </cell>
          <cell r="U1942">
            <v>0</v>
          </cell>
        </row>
        <row r="1943">
          <cell r="B1943" t="str">
            <v>EST_001</v>
          </cell>
          <cell r="U1943">
            <v>0</v>
          </cell>
        </row>
        <row r="1944">
          <cell r="B1944" t="str">
            <v>EST_051</v>
          </cell>
          <cell r="U1944">
            <v>0</v>
          </cell>
        </row>
        <row r="1945">
          <cell r="B1945" t="str">
            <v>SUD_057</v>
          </cell>
          <cell r="U1945">
            <v>1.036218050240687E-2</v>
          </cell>
        </row>
        <row r="1946">
          <cell r="B1946" t="str">
            <v>SUD_223</v>
          </cell>
          <cell r="U1946">
            <v>2.9606230006877844E-3</v>
          </cell>
        </row>
        <row r="1947">
          <cell r="B1947" t="str">
            <v>LIT_638</v>
          </cell>
          <cell r="U1947">
            <v>0</v>
          </cell>
        </row>
        <row r="1948">
          <cell r="B1948" t="str">
            <v>SUD_099</v>
          </cell>
          <cell r="U1948">
            <v>0</v>
          </cell>
        </row>
        <row r="1949">
          <cell r="B1949" t="str">
            <v>CTR_898</v>
          </cell>
          <cell r="U1949">
            <v>0</v>
          </cell>
        </row>
        <row r="1950">
          <cell r="B1950" t="str">
            <v>CTR_893</v>
          </cell>
          <cell r="U1950">
            <v>0</v>
          </cell>
        </row>
        <row r="1951">
          <cell r="B1951" t="str">
            <v>CTR_366</v>
          </cell>
          <cell r="U1951">
            <v>0</v>
          </cell>
        </row>
        <row r="1952">
          <cell r="B1952" t="str">
            <v>CTR_455</v>
          </cell>
          <cell r="U1952">
            <v>0</v>
          </cell>
        </row>
        <row r="1953">
          <cell r="B1953" t="str">
            <v>EST_104</v>
          </cell>
          <cell r="U1953">
            <v>3.176427448328191E-2</v>
          </cell>
        </row>
        <row r="1954">
          <cell r="B1954" t="str">
            <v>OST_001</v>
          </cell>
          <cell r="U1954">
            <v>0</v>
          </cell>
        </row>
        <row r="1955">
          <cell r="B1955" t="str">
            <v>LIT_081</v>
          </cell>
          <cell r="U1955">
            <v>0</v>
          </cell>
        </row>
        <row r="1956">
          <cell r="B1956" t="str">
            <v>CTR_044</v>
          </cell>
          <cell r="U1956">
            <v>0</v>
          </cell>
        </row>
        <row r="1957">
          <cell r="B1957" t="str">
            <v>LIT_251</v>
          </cell>
          <cell r="U1957">
            <v>0</v>
          </cell>
        </row>
        <row r="1958">
          <cell r="B1958" t="str">
            <v>EST_201</v>
          </cell>
          <cell r="U1958">
            <v>0</v>
          </cell>
        </row>
        <row r="1959">
          <cell r="B1959" t="str">
            <v>SUO_220</v>
          </cell>
          <cell r="U1959">
            <v>0</v>
          </cell>
        </row>
        <row r="1960">
          <cell r="B1960" t="str">
            <v>CTR_482</v>
          </cell>
          <cell r="U1960">
            <v>0</v>
          </cell>
        </row>
        <row r="1961">
          <cell r="B1961" t="str">
            <v>OST_009</v>
          </cell>
          <cell r="U1961">
            <v>3.2673863477469305E-2</v>
          </cell>
        </row>
        <row r="1962">
          <cell r="B1962" t="str">
            <v>SUD_262</v>
          </cell>
          <cell r="U1962">
            <v>0</v>
          </cell>
        </row>
        <row r="1963">
          <cell r="B1963" t="str">
            <v>CTR_668</v>
          </cell>
          <cell r="U1963">
            <v>0</v>
          </cell>
        </row>
        <row r="1964">
          <cell r="B1964" t="str">
            <v>CTR_948</v>
          </cell>
          <cell r="U1964">
            <v>0</v>
          </cell>
        </row>
        <row r="1965">
          <cell r="B1965" t="str">
            <v>LIT_274</v>
          </cell>
          <cell r="U1965">
            <v>0</v>
          </cell>
        </row>
        <row r="1966">
          <cell r="B1966" t="str">
            <v>LIT_271</v>
          </cell>
          <cell r="U1966">
            <v>0</v>
          </cell>
        </row>
        <row r="1967">
          <cell r="B1967" t="str">
            <v>SUO_242</v>
          </cell>
          <cell r="U1967">
            <v>0</v>
          </cell>
        </row>
        <row r="1968">
          <cell r="B1968" t="str">
            <v>LIT_680</v>
          </cell>
          <cell r="U1968">
            <v>0</v>
          </cell>
        </row>
        <row r="1969">
          <cell r="B1969" t="str">
            <v>CTR_211</v>
          </cell>
          <cell r="U1969">
            <v>0</v>
          </cell>
        </row>
        <row r="1970">
          <cell r="B1970" t="str">
            <v>LIT_652</v>
          </cell>
          <cell r="U1970">
            <v>0</v>
          </cell>
        </row>
        <row r="1971">
          <cell r="B1971" t="str">
            <v>CTR_489</v>
          </cell>
          <cell r="U1971">
            <v>0</v>
          </cell>
        </row>
        <row r="1972">
          <cell r="B1972" t="str">
            <v>CTR_664</v>
          </cell>
          <cell r="U1972">
            <v>0</v>
          </cell>
        </row>
        <row r="1973">
          <cell r="B1973" t="str">
            <v>CTR_794</v>
          </cell>
          <cell r="U1973">
            <v>11.798153998053836</v>
          </cell>
        </row>
        <row r="1974">
          <cell r="B1974" t="str">
            <v>CTR_253</v>
          </cell>
          <cell r="U1974">
            <v>0</v>
          </cell>
        </row>
        <row r="1975">
          <cell r="B1975" t="str">
            <v>LIT_283</v>
          </cell>
          <cell r="U1975">
            <v>0</v>
          </cell>
        </row>
        <row r="1976">
          <cell r="B1976" t="str">
            <v>ADM_182</v>
          </cell>
          <cell r="U1976">
            <v>0</v>
          </cell>
        </row>
        <row r="1977">
          <cell r="B1977" t="str">
            <v>OST_228</v>
          </cell>
          <cell r="U1977">
            <v>0</v>
          </cell>
        </row>
        <row r="1978">
          <cell r="B1978" t="str">
            <v>SUO_063</v>
          </cell>
          <cell r="U1978">
            <v>0</v>
          </cell>
        </row>
        <row r="1979">
          <cell r="B1979" t="str">
            <v>SUO_240</v>
          </cell>
          <cell r="U1979">
            <v>0</v>
          </cell>
        </row>
        <row r="1980">
          <cell r="B1980" t="str">
            <v>SUO_259</v>
          </cell>
          <cell r="U1980">
            <v>0</v>
          </cell>
        </row>
        <row r="1981">
          <cell r="B1981" t="str">
            <v>ADM_158</v>
          </cell>
          <cell r="U1981">
            <v>4.8743982444575709</v>
          </cell>
        </row>
        <row r="1982">
          <cell r="B1982" t="str">
            <v>CTR_469</v>
          </cell>
          <cell r="U1982">
            <v>0</v>
          </cell>
        </row>
        <row r="1983">
          <cell r="B1983" t="str">
            <v>OST_011</v>
          </cell>
          <cell r="U1983">
            <v>0</v>
          </cell>
        </row>
        <row r="1984">
          <cell r="B1984" t="str">
            <v>SUD_080</v>
          </cell>
          <cell r="U1984">
            <v>1.1093418713420391E-2</v>
          </cell>
        </row>
        <row r="1985">
          <cell r="B1985" t="str">
            <v>OST_125</v>
          </cell>
          <cell r="U1985">
            <v>0</v>
          </cell>
        </row>
        <row r="1986">
          <cell r="B1986" t="str">
            <v>OST_005</v>
          </cell>
          <cell r="U1986">
            <v>0</v>
          </cell>
        </row>
        <row r="1987">
          <cell r="B1987" t="str">
            <v>CTR_099</v>
          </cell>
          <cell r="U1987">
            <v>0</v>
          </cell>
        </row>
        <row r="1988">
          <cell r="B1988" t="str">
            <v>NRO_063</v>
          </cell>
          <cell r="U1988">
            <v>0</v>
          </cell>
        </row>
        <row r="1989">
          <cell r="B1989" t="str">
            <v>LIT_038</v>
          </cell>
          <cell r="U1989">
            <v>0</v>
          </cell>
        </row>
        <row r="1990">
          <cell r="B1990" t="str">
            <v>LIT_019</v>
          </cell>
          <cell r="U1990">
            <v>0</v>
          </cell>
        </row>
        <row r="1991">
          <cell r="B1991" t="str">
            <v>SUO_077</v>
          </cell>
          <cell r="U1991">
            <v>0</v>
          </cell>
        </row>
        <row r="1992">
          <cell r="B1992" t="str">
            <v>SUO_243</v>
          </cell>
          <cell r="U1992">
            <v>0</v>
          </cell>
        </row>
        <row r="1993">
          <cell r="B1993" t="str">
            <v>LIT_673</v>
          </cell>
          <cell r="U1993">
            <v>0</v>
          </cell>
        </row>
        <row r="1994">
          <cell r="B1994" t="str">
            <v>CTR_565</v>
          </cell>
          <cell r="U1994">
            <v>0</v>
          </cell>
        </row>
        <row r="1995">
          <cell r="B1995" t="str">
            <v>OST_291</v>
          </cell>
          <cell r="U1995">
            <v>0</v>
          </cell>
        </row>
        <row r="1996">
          <cell r="B1996" t="str">
            <v>OST_213</v>
          </cell>
          <cell r="U1996">
            <v>0</v>
          </cell>
        </row>
        <row r="1997">
          <cell r="B1997" t="str">
            <v>CTR_372</v>
          </cell>
          <cell r="U1997">
            <v>0</v>
          </cell>
        </row>
        <row r="1998">
          <cell r="B1998" t="str">
            <v>SUO_110</v>
          </cell>
          <cell r="U1998">
            <v>0</v>
          </cell>
        </row>
        <row r="1999">
          <cell r="B1999" t="str">
            <v>SUO_108</v>
          </cell>
          <cell r="U1999">
            <v>0</v>
          </cell>
        </row>
        <row r="2000">
          <cell r="B2000" t="str">
            <v>SUO_027</v>
          </cell>
          <cell r="U2000">
            <v>0</v>
          </cell>
        </row>
        <row r="2001">
          <cell r="B2001" t="str">
            <v>CTR_123</v>
          </cell>
          <cell r="U2001">
            <v>0</v>
          </cell>
        </row>
        <row r="2002">
          <cell r="B2002" t="str">
            <v>OST_229</v>
          </cell>
          <cell r="U2002">
            <v>0</v>
          </cell>
        </row>
        <row r="2003">
          <cell r="B2003" t="str">
            <v>SUO_180</v>
          </cell>
          <cell r="U2003">
            <v>0</v>
          </cell>
        </row>
        <row r="2004">
          <cell r="B2004" t="str">
            <v>LIT_100</v>
          </cell>
          <cell r="U2004">
            <v>0</v>
          </cell>
        </row>
        <row r="2005">
          <cell r="B2005" t="str">
            <v>ADM_106</v>
          </cell>
          <cell r="U2005">
            <v>0</v>
          </cell>
        </row>
        <row r="2006">
          <cell r="B2006" t="str">
            <v>ADM_171</v>
          </cell>
          <cell r="U2006">
            <v>0</v>
          </cell>
        </row>
        <row r="2007">
          <cell r="B2007" t="str">
            <v>EXN_054</v>
          </cell>
          <cell r="U2007">
            <v>0.59551326501784929</v>
          </cell>
        </row>
        <row r="2008">
          <cell r="B2008" t="str">
            <v>EXN_204</v>
          </cell>
          <cell r="U2008">
            <v>2.675261747609386E-4</v>
          </cell>
        </row>
        <row r="2009">
          <cell r="B2009" t="str">
            <v>EXN_272</v>
          </cell>
          <cell r="U2009">
            <v>0</v>
          </cell>
        </row>
        <row r="2010">
          <cell r="B2010" t="str">
            <v>EST_102</v>
          </cell>
          <cell r="U2010">
            <v>0</v>
          </cell>
        </row>
        <row r="2011">
          <cell r="B2011" t="str">
            <v>SUD_117</v>
          </cell>
          <cell r="U2011">
            <v>0</v>
          </cell>
        </row>
        <row r="2012">
          <cell r="B2012" t="str">
            <v>LIT_512</v>
          </cell>
          <cell r="U2012">
            <v>0</v>
          </cell>
        </row>
        <row r="2013">
          <cell r="B2013" t="str">
            <v>SUD_244</v>
          </cell>
          <cell r="U2013">
            <v>0</v>
          </cell>
        </row>
        <row r="2014">
          <cell r="B2014" t="str">
            <v>LIT_113</v>
          </cell>
          <cell r="U2014">
            <v>0</v>
          </cell>
        </row>
        <row r="2015">
          <cell r="B2015" t="str">
            <v>LIT_260</v>
          </cell>
          <cell r="U2015">
            <v>0.7668548624130721</v>
          </cell>
        </row>
        <row r="2016">
          <cell r="B2016" t="str">
            <v>OST_152</v>
          </cell>
          <cell r="U2016">
            <v>0</v>
          </cell>
        </row>
        <row r="2017">
          <cell r="B2017" t="str">
            <v>NRO_052</v>
          </cell>
          <cell r="U2017">
            <v>0</v>
          </cell>
        </row>
        <row r="2018">
          <cell r="B2018" t="str">
            <v>OST_211</v>
          </cell>
          <cell r="U2018">
            <v>0</v>
          </cell>
        </row>
        <row r="2019">
          <cell r="B2019" t="str">
            <v>OST_212</v>
          </cell>
          <cell r="U2019">
            <v>0</v>
          </cell>
        </row>
        <row r="2020">
          <cell r="B2020" t="str">
            <v>EXN_249</v>
          </cell>
          <cell r="U2020">
            <v>8.9175391586979538E-4</v>
          </cell>
        </row>
        <row r="2021">
          <cell r="B2021" t="str">
            <v>NRD_072</v>
          </cell>
          <cell r="U2021">
            <v>0</v>
          </cell>
        </row>
        <row r="2022">
          <cell r="B2022" t="str">
            <v>EXN_067</v>
          </cell>
          <cell r="U2022">
            <v>8.0257852428281603E-4</v>
          </cell>
        </row>
        <row r="2023">
          <cell r="B2023" t="str">
            <v>CTR_766</v>
          </cell>
          <cell r="U2023">
            <v>0</v>
          </cell>
        </row>
        <row r="2024">
          <cell r="B2024" t="str">
            <v>OST_083</v>
          </cell>
          <cell r="U2024">
            <v>0</v>
          </cell>
        </row>
        <row r="2025">
          <cell r="B2025" t="str">
            <v>SUO_070</v>
          </cell>
          <cell r="U2025">
            <v>0</v>
          </cell>
        </row>
        <row r="2026">
          <cell r="B2026" t="str">
            <v>SUD_206</v>
          </cell>
          <cell r="U2026">
            <v>0</v>
          </cell>
        </row>
        <row r="2027">
          <cell r="B2027" t="str">
            <v>OST_310</v>
          </cell>
          <cell r="U2027">
            <v>0</v>
          </cell>
        </row>
        <row r="2028">
          <cell r="B2028" t="str">
            <v>CTR_623</v>
          </cell>
          <cell r="U2028">
            <v>0</v>
          </cell>
        </row>
        <row r="2029">
          <cell r="B2029" t="str">
            <v>CTR_104</v>
          </cell>
          <cell r="U2029">
            <v>3.8596892986676479</v>
          </cell>
        </row>
        <row r="2030">
          <cell r="B2030" t="str">
            <v>ADM_172</v>
          </cell>
          <cell r="U2030">
            <v>0.24842480588300758</v>
          </cell>
        </row>
        <row r="2031">
          <cell r="B2031" t="str">
            <v>OST_048</v>
          </cell>
          <cell r="U2031">
            <v>0</v>
          </cell>
        </row>
        <row r="2032">
          <cell r="B2032" t="str">
            <v>EXN_094</v>
          </cell>
          <cell r="U2032">
            <v>0.19049647150810567</v>
          </cell>
        </row>
        <row r="2033">
          <cell r="B2033" t="str">
            <v>NRD_001</v>
          </cell>
          <cell r="U2033">
            <v>0</v>
          </cell>
        </row>
        <row r="2034">
          <cell r="B2034" t="str">
            <v>NRD_095</v>
          </cell>
          <cell r="U2034">
            <v>5.0810354618429203</v>
          </cell>
        </row>
        <row r="2035">
          <cell r="B2035" t="str">
            <v>NRD_100</v>
          </cell>
          <cell r="U2035">
            <v>0</v>
          </cell>
        </row>
        <row r="2036">
          <cell r="B2036" t="str">
            <v>CTR_740</v>
          </cell>
          <cell r="U2036">
            <v>0</v>
          </cell>
        </row>
        <row r="2037">
          <cell r="B2037" t="str">
            <v>CTR_081</v>
          </cell>
          <cell r="U2037">
            <v>0</v>
          </cell>
        </row>
        <row r="2038">
          <cell r="B2038" t="str">
            <v>NRD_089</v>
          </cell>
          <cell r="U2038">
            <v>0</v>
          </cell>
        </row>
        <row r="2039">
          <cell r="B2039" t="str">
            <v>NRD_256</v>
          </cell>
          <cell r="U2039">
            <v>0</v>
          </cell>
        </row>
        <row r="2040">
          <cell r="B2040" t="str">
            <v>EXN_030</v>
          </cell>
          <cell r="U2040">
            <v>1.159280090630734E-3</v>
          </cell>
        </row>
        <row r="2041">
          <cell r="B2041" t="str">
            <v>NRD_006</v>
          </cell>
          <cell r="U2041">
            <v>0</v>
          </cell>
        </row>
        <row r="2042">
          <cell r="B2042" t="str">
            <v>NRD_141</v>
          </cell>
          <cell r="U2042">
            <v>0.21921094759911308</v>
          </cell>
        </row>
        <row r="2043">
          <cell r="B2043" t="str">
            <v>NRD_047</v>
          </cell>
          <cell r="U2043">
            <v>0</v>
          </cell>
        </row>
        <row r="2044">
          <cell r="B2044" t="str">
            <v>EXN_141</v>
          </cell>
          <cell r="U2044">
            <v>0</v>
          </cell>
        </row>
        <row r="2045">
          <cell r="B2045" t="str">
            <v>EXN_032</v>
          </cell>
          <cell r="U2045">
            <v>27.735508642165538</v>
          </cell>
        </row>
        <row r="2046">
          <cell r="B2046" t="str">
            <v>NRD_022</v>
          </cell>
          <cell r="U2046">
            <v>0.26324575596476357</v>
          </cell>
        </row>
        <row r="2047">
          <cell r="B2047" t="str">
            <v>NRD_075</v>
          </cell>
          <cell r="U2047">
            <v>0</v>
          </cell>
        </row>
        <row r="2048">
          <cell r="B2048" t="str">
            <v>NRD_159</v>
          </cell>
          <cell r="U2048">
            <v>0.27822722175137615</v>
          </cell>
        </row>
        <row r="2049">
          <cell r="B2049" t="str">
            <v>NRD_002</v>
          </cell>
          <cell r="U2049">
            <v>0</v>
          </cell>
        </row>
        <row r="2050">
          <cell r="B2050" t="str">
            <v>NRD_045</v>
          </cell>
          <cell r="U2050">
            <v>1.0555691102150768</v>
          </cell>
        </row>
        <row r="2051">
          <cell r="B2051" t="str">
            <v>EXN_053</v>
          </cell>
          <cell r="U2051">
            <v>0.18646574380837422</v>
          </cell>
        </row>
        <row r="2052">
          <cell r="B2052" t="str">
            <v>EXN_016</v>
          </cell>
          <cell r="U2052">
            <v>0</v>
          </cell>
        </row>
        <row r="2053">
          <cell r="B2053" t="str">
            <v>EXN_087</v>
          </cell>
          <cell r="U2053">
            <v>0</v>
          </cell>
        </row>
        <row r="2054">
          <cell r="B2054" t="str">
            <v>EXN_355</v>
          </cell>
          <cell r="U2054">
            <v>0</v>
          </cell>
        </row>
        <row r="2055">
          <cell r="B2055" t="str">
            <v>EXN_003</v>
          </cell>
          <cell r="U2055">
            <v>0</v>
          </cell>
        </row>
        <row r="2056">
          <cell r="B2056" t="str">
            <v>NRD_084</v>
          </cell>
          <cell r="U2056">
            <v>0</v>
          </cell>
        </row>
        <row r="2057">
          <cell r="B2057" t="str">
            <v>EXN_044</v>
          </cell>
          <cell r="U2057">
            <v>5.3505234952187721E-4</v>
          </cell>
        </row>
        <row r="2058">
          <cell r="B2058" t="str">
            <v>NRD_190</v>
          </cell>
          <cell r="U2058">
            <v>4.9581517722360621E-2</v>
          </cell>
        </row>
        <row r="2059">
          <cell r="B2059" t="str">
            <v>EXN_113</v>
          </cell>
          <cell r="U2059">
            <v>7.2232067185453424E-3</v>
          </cell>
        </row>
        <row r="2060">
          <cell r="B2060" t="str">
            <v>EXN_026</v>
          </cell>
          <cell r="U2060">
            <v>0</v>
          </cell>
        </row>
        <row r="2061">
          <cell r="B2061" t="str">
            <v>NRD_035</v>
          </cell>
          <cell r="U2061">
            <v>0</v>
          </cell>
        </row>
        <row r="2062">
          <cell r="B2062" t="str">
            <v>EXN_117</v>
          </cell>
          <cell r="U2062">
            <v>0</v>
          </cell>
        </row>
        <row r="2063">
          <cell r="B2063" t="str">
            <v>EXN_066</v>
          </cell>
          <cell r="U2063">
            <v>5.3505234952187721E-4</v>
          </cell>
        </row>
        <row r="2064">
          <cell r="B2064" t="str">
            <v>NRD_003</v>
          </cell>
          <cell r="U2064">
            <v>0</v>
          </cell>
        </row>
        <row r="2065">
          <cell r="B2065" t="str">
            <v>EXN_146</v>
          </cell>
          <cell r="U2065">
            <v>0</v>
          </cell>
        </row>
        <row r="2066">
          <cell r="B2066" t="str">
            <v>EXN_009</v>
          </cell>
          <cell r="U2066">
            <v>0</v>
          </cell>
        </row>
        <row r="2067">
          <cell r="B2067" t="str">
            <v>EXN_092</v>
          </cell>
          <cell r="U2067">
            <v>0</v>
          </cell>
        </row>
        <row r="2068">
          <cell r="B2068" t="str">
            <v>EXN_031</v>
          </cell>
          <cell r="U2068">
            <v>0</v>
          </cell>
        </row>
        <row r="2069">
          <cell r="B2069" t="str">
            <v>EXN_111</v>
          </cell>
          <cell r="U2069">
            <v>0.14357238045503706</v>
          </cell>
        </row>
        <row r="2070">
          <cell r="B2070" t="str">
            <v>EXN_170</v>
          </cell>
          <cell r="U2070">
            <v>0</v>
          </cell>
        </row>
        <row r="2071">
          <cell r="B2071" t="str">
            <v>EXN_086</v>
          </cell>
          <cell r="U2071">
            <v>0</v>
          </cell>
        </row>
        <row r="2072">
          <cell r="B2072" t="str">
            <v>EXN_088</v>
          </cell>
          <cell r="U2072">
            <v>0.26217565126571984</v>
          </cell>
        </row>
        <row r="2073">
          <cell r="B2073" t="str">
            <v>EXN_147</v>
          </cell>
          <cell r="U2073">
            <v>0</v>
          </cell>
        </row>
        <row r="2074">
          <cell r="B2074" t="str">
            <v>CTR_540</v>
          </cell>
          <cell r="U2074">
            <v>0</v>
          </cell>
        </row>
        <row r="2075">
          <cell r="B2075" t="str">
            <v>NRD_032</v>
          </cell>
          <cell r="U2075">
            <v>0</v>
          </cell>
        </row>
        <row r="2076">
          <cell r="B2076" t="str">
            <v>NRD_132</v>
          </cell>
          <cell r="U2076">
            <v>0</v>
          </cell>
        </row>
        <row r="2077">
          <cell r="B2077" t="str">
            <v>LIT_259</v>
          </cell>
          <cell r="U2077">
            <v>0</v>
          </cell>
        </row>
        <row r="2078">
          <cell r="B2078" t="str">
            <v>CTR_417</v>
          </cell>
          <cell r="U2078">
            <v>0</v>
          </cell>
        </row>
        <row r="2079">
          <cell r="B2079" t="str">
            <v>CTR_850</v>
          </cell>
          <cell r="U2079">
            <v>0</v>
          </cell>
        </row>
        <row r="2080">
          <cell r="B2080" t="str">
            <v>ADM_136</v>
          </cell>
          <cell r="U2080">
            <v>0</v>
          </cell>
        </row>
        <row r="2081">
          <cell r="B2081" t="str">
            <v>ADM_115</v>
          </cell>
          <cell r="U2081">
            <v>0</v>
          </cell>
        </row>
        <row r="2082">
          <cell r="B2082" t="str">
            <v>ADM_072</v>
          </cell>
          <cell r="U2082">
            <v>0</v>
          </cell>
        </row>
        <row r="2083">
          <cell r="B2083" t="str">
            <v>ADM_147</v>
          </cell>
          <cell r="U2083">
            <v>0</v>
          </cell>
        </row>
        <row r="2084">
          <cell r="B2084" t="str">
            <v>ADM_035</v>
          </cell>
          <cell r="U2084">
            <v>0</v>
          </cell>
        </row>
        <row r="2085">
          <cell r="B2085" t="str">
            <v>ADM_131</v>
          </cell>
          <cell r="U2085">
            <v>9.9680252715925732E-2</v>
          </cell>
        </row>
        <row r="2086">
          <cell r="B2086" t="str">
            <v>ADM_167</v>
          </cell>
          <cell r="U2086">
            <v>0.40803092174538352</v>
          </cell>
        </row>
        <row r="2087">
          <cell r="B2087" t="str">
            <v>ADM_036</v>
          </cell>
          <cell r="U2087">
            <v>0</v>
          </cell>
        </row>
        <row r="2088">
          <cell r="B2088" t="str">
            <v>ADM_101</v>
          </cell>
          <cell r="U2088">
            <v>0</v>
          </cell>
        </row>
        <row r="2089">
          <cell r="B2089" t="str">
            <v>ADM_238</v>
          </cell>
          <cell r="U2089">
            <v>0</v>
          </cell>
        </row>
        <row r="2090">
          <cell r="B2090" t="str">
            <v>NRD_088</v>
          </cell>
          <cell r="U2090">
            <v>0</v>
          </cell>
        </row>
        <row r="2091">
          <cell r="B2091" t="str">
            <v>ADM_087</v>
          </cell>
          <cell r="U2091">
            <v>0</v>
          </cell>
        </row>
        <row r="2092">
          <cell r="B2092" t="str">
            <v>ADM_005</v>
          </cell>
          <cell r="U2092">
            <v>0</v>
          </cell>
        </row>
        <row r="2093">
          <cell r="B2093" t="str">
            <v>ADM_085</v>
          </cell>
          <cell r="U2093">
            <v>0</v>
          </cell>
        </row>
        <row r="2094">
          <cell r="B2094" t="str">
            <v>ADM_120</v>
          </cell>
          <cell r="U2094">
            <v>0</v>
          </cell>
        </row>
        <row r="2095">
          <cell r="B2095" t="str">
            <v>LIT_834</v>
          </cell>
          <cell r="U2095">
            <v>0</v>
          </cell>
        </row>
        <row r="2096">
          <cell r="B2096" t="str">
            <v>CTR_393</v>
          </cell>
          <cell r="U2096">
            <v>0</v>
          </cell>
        </row>
        <row r="2097">
          <cell r="B2097" t="str">
            <v>CTR_632</v>
          </cell>
          <cell r="U2097">
            <v>0</v>
          </cell>
        </row>
        <row r="2098">
          <cell r="B2098" t="str">
            <v>OST_169</v>
          </cell>
          <cell r="U2098">
            <v>0</v>
          </cell>
        </row>
        <row r="2099">
          <cell r="B2099" t="str">
            <v>ADM_180</v>
          </cell>
          <cell r="U2099">
            <v>0.30551489157699191</v>
          </cell>
        </row>
        <row r="2100">
          <cell r="B2100" t="str">
            <v>ADM_018</v>
          </cell>
          <cell r="U2100">
            <v>0</v>
          </cell>
        </row>
        <row r="2101">
          <cell r="B2101" t="str">
            <v>LIT_445</v>
          </cell>
          <cell r="U2101">
            <v>0</v>
          </cell>
        </row>
        <row r="2102">
          <cell r="B2102" t="str">
            <v>CTR_348</v>
          </cell>
          <cell r="U2102">
            <v>0</v>
          </cell>
        </row>
        <row r="2103">
          <cell r="B2103" t="str">
            <v>LIT_757</v>
          </cell>
          <cell r="U2103">
            <v>0</v>
          </cell>
        </row>
        <row r="2104">
          <cell r="B2104" t="str">
            <v>LIT_513</v>
          </cell>
          <cell r="U2104">
            <v>0</v>
          </cell>
        </row>
        <row r="2105">
          <cell r="B2105" t="str">
            <v>LIT_078</v>
          </cell>
          <cell r="U2105">
            <v>0</v>
          </cell>
        </row>
        <row r="2106">
          <cell r="B2106" t="str">
            <v>LIT_758</v>
          </cell>
          <cell r="U2106">
            <v>0</v>
          </cell>
        </row>
        <row r="2107">
          <cell r="B2107" t="str">
            <v>ADM_176</v>
          </cell>
          <cell r="U2107">
            <v>0</v>
          </cell>
        </row>
        <row r="2108">
          <cell r="B2108" t="str">
            <v>EST_003</v>
          </cell>
          <cell r="U2108">
            <v>0</v>
          </cell>
        </row>
        <row r="2109">
          <cell r="B2109" t="str">
            <v>LIT_639</v>
          </cell>
          <cell r="U2109">
            <v>0</v>
          </cell>
        </row>
        <row r="2110">
          <cell r="B2110" t="str">
            <v>LIT_409</v>
          </cell>
          <cell r="U2110">
            <v>0</v>
          </cell>
        </row>
        <row r="2111">
          <cell r="B2111" t="str">
            <v>LIT_839</v>
          </cell>
          <cell r="U2111">
            <v>0</v>
          </cell>
        </row>
        <row r="2112">
          <cell r="B2112" t="str">
            <v>SUO_190</v>
          </cell>
          <cell r="U2112">
            <v>0</v>
          </cell>
        </row>
        <row r="2113">
          <cell r="B2113" t="str">
            <v>SUO_196</v>
          </cell>
          <cell r="U2113">
            <v>0</v>
          </cell>
        </row>
        <row r="2114">
          <cell r="B2114" t="str">
            <v>CTR_127</v>
          </cell>
          <cell r="U2114">
            <v>0</v>
          </cell>
        </row>
        <row r="2115">
          <cell r="B2115" t="str">
            <v>OST_100</v>
          </cell>
          <cell r="U2115">
            <v>0</v>
          </cell>
        </row>
        <row r="2116">
          <cell r="B2116" t="str">
            <v>OST_223</v>
          </cell>
          <cell r="U2116">
            <v>0</v>
          </cell>
        </row>
        <row r="2117">
          <cell r="B2117" t="str">
            <v>OST_110</v>
          </cell>
          <cell r="U2117">
            <v>0</v>
          </cell>
        </row>
        <row r="2118">
          <cell r="B2118" t="str">
            <v>SUO_066</v>
          </cell>
          <cell r="U2118">
            <v>0</v>
          </cell>
        </row>
        <row r="2119">
          <cell r="B2119" t="str">
            <v>SUO_221</v>
          </cell>
          <cell r="U2119">
            <v>0</v>
          </cell>
        </row>
        <row r="2120">
          <cell r="B2120" t="str">
            <v>CTR_315</v>
          </cell>
          <cell r="U2120">
            <v>0</v>
          </cell>
        </row>
        <row r="2121">
          <cell r="B2121" t="str">
            <v>SUO_260</v>
          </cell>
          <cell r="U2121">
            <v>0</v>
          </cell>
        </row>
        <row r="2122">
          <cell r="B2122" t="str">
            <v>SUO_197</v>
          </cell>
          <cell r="U2122">
            <v>0</v>
          </cell>
        </row>
        <row r="2123">
          <cell r="B2123" t="str">
            <v>SUO_182</v>
          </cell>
          <cell r="U2123">
            <v>0</v>
          </cell>
        </row>
        <row r="2124">
          <cell r="B2124" t="str">
            <v>SUO_199</v>
          </cell>
          <cell r="U2124">
            <v>0</v>
          </cell>
        </row>
        <row r="2125">
          <cell r="B2125" t="str">
            <v>SUO_062</v>
          </cell>
          <cell r="U2125">
            <v>0</v>
          </cell>
        </row>
        <row r="2126">
          <cell r="B2126" t="str">
            <v>SUO_183</v>
          </cell>
          <cell r="U2126">
            <v>0</v>
          </cell>
        </row>
        <row r="2127">
          <cell r="B2127" t="str">
            <v>OST_063</v>
          </cell>
          <cell r="U2127">
            <v>6.1638030664920258</v>
          </cell>
        </row>
        <row r="2128">
          <cell r="B2128" t="str">
            <v>CTR_374</v>
          </cell>
          <cell r="U2128">
            <v>0</v>
          </cell>
        </row>
        <row r="2129">
          <cell r="B2129" t="str">
            <v>OST_024</v>
          </cell>
          <cell r="U2129">
            <v>0</v>
          </cell>
        </row>
        <row r="2130">
          <cell r="B2130" t="str">
            <v>CTR_631</v>
          </cell>
          <cell r="U2130">
            <v>0</v>
          </cell>
        </row>
        <row r="2131">
          <cell r="B2131" t="str">
            <v>NRO_026</v>
          </cell>
          <cell r="U2131">
            <v>0</v>
          </cell>
        </row>
        <row r="2132">
          <cell r="B2132" t="str">
            <v>CTR_471</v>
          </cell>
          <cell r="U2132">
            <v>0</v>
          </cell>
        </row>
        <row r="2133">
          <cell r="B2133" t="str">
            <v>CTR_702_indoor_0F</v>
          </cell>
          <cell r="U2133">
            <v>0</v>
          </cell>
        </row>
        <row r="2134">
          <cell r="B2134" t="str">
            <v>LIT_058</v>
          </cell>
          <cell r="U2134">
            <v>0</v>
          </cell>
        </row>
        <row r="2135">
          <cell r="B2135" t="str">
            <v>LIT_235</v>
          </cell>
          <cell r="U2135">
            <v>0</v>
          </cell>
        </row>
        <row r="2136">
          <cell r="B2136" t="str">
            <v>LIT_093</v>
          </cell>
          <cell r="U2136">
            <v>0</v>
          </cell>
        </row>
        <row r="2137">
          <cell r="B2137" t="str">
            <v>LIT_255</v>
          </cell>
          <cell r="U2137">
            <v>0</v>
          </cell>
        </row>
        <row r="2138">
          <cell r="B2138" t="str">
            <v>LIT_223</v>
          </cell>
          <cell r="U2138">
            <v>0</v>
          </cell>
        </row>
        <row r="2139">
          <cell r="B2139" t="str">
            <v>LIT_403</v>
          </cell>
          <cell r="U2139">
            <v>0</v>
          </cell>
        </row>
        <row r="2140">
          <cell r="B2140" t="str">
            <v>LIT_342</v>
          </cell>
          <cell r="U2140">
            <v>0</v>
          </cell>
        </row>
        <row r="2141">
          <cell r="B2141" t="str">
            <v>LIT_179</v>
          </cell>
          <cell r="U2141">
            <v>0</v>
          </cell>
        </row>
        <row r="2142">
          <cell r="B2142" t="str">
            <v>LIT_369</v>
          </cell>
          <cell r="U2142">
            <v>0</v>
          </cell>
        </row>
        <row r="2143">
          <cell r="B2143" t="str">
            <v>LIT_059</v>
          </cell>
          <cell r="U2143">
            <v>0</v>
          </cell>
        </row>
        <row r="2144">
          <cell r="B2144" t="str">
            <v>LIT_253</v>
          </cell>
          <cell r="U2144">
            <v>0</v>
          </cell>
        </row>
        <row r="2145">
          <cell r="B2145" t="str">
            <v>LIT_443</v>
          </cell>
          <cell r="U2145">
            <v>0</v>
          </cell>
        </row>
        <row r="2146">
          <cell r="B2146" t="str">
            <v>LIT_128</v>
          </cell>
          <cell r="U2146">
            <v>0</v>
          </cell>
        </row>
        <row r="2147">
          <cell r="B2147" t="str">
            <v>LIT_003</v>
          </cell>
          <cell r="U2147">
            <v>0</v>
          </cell>
        </row>
        <row r="2148">
          <cell r="B2148" t="str">
            <v>LIT_278</v>
          </cell>
          <cell r="U2148">
            <v>0</v>
          </cell>
        </row>
        <row r="2149">
          <cell r="B2149" t="str">
            <v>LIT_447</v>
          </cell>
          <cell r="U2149">
            <v>0</v>
          </cell>
        </row>
        <row r="2150">
          <cell r="B2150" t="str">
            <v>LIT_263</v>
          </cell>
          <cell r="U2150">
            <v>0</v>
          </cell>
        </row>
        <row r="2151">
          <cell r="B2151" t="str">
            <v>OST_238</v>
          </cell>
          <cell r="U2151">
            <v>2.6342410674793756E-2</v>
          </cell>
        </row>
        <row r="2152">
          <cell r="B2152" t="str">
            <v>LIT_016</v>
          </cell>
          <cell r="U2152">
            <v>0</v>
          </cell>
        </row>
        <row r="2153">
          <cell r="B2153" t="str">
            <v>LIT_015</v>
          </cell>
          <cell r="U2153">
            <v>0</v>
          </cell>
        </row>
        <row r="2154">
          <cell r="B2154" t="str">
            <v>CTR_021</v>
          </cell>
          <cell r="U2154">
            <v>0</v>
          </cell>
        </row>
        <row r="2155">
          <cell r="B2155" t="str">
            <v>NRO_002</v>
          </cell>
          <cell r="U2155">
            <v>0</v>
          </cell>
        </row>
        <row r="2156">
          <cell r="B2156" t="str">
            <v>CTR_016</v>
          </cell>
          <cell r="U2156">
            <v>0</v>
          </cell>
        </row>
        <row r="2157">
          <cell r="B2157" t="str">
            <v>CTR_017</v>
          </cell>
          <cell r="U2157">
            <v>0.1225091529621925</v>
          </cell>
        </row>
        <row r="2158">
          <cell r="B2158" t="str">
            <v>LIT_037</v>
          </cell>
          <cell r="U2158">
            <v>0</v>
          </cell>
        </row>
        <row r="2159">
          <cell r="B2159" t="str">
            <v>SUO_007</v>
          </cell>
          <cell r="U2159">
            <v>0</v>
          </cell>
        </row>
        <row r="2160">
          <cell r="B2160" t="str">
            <v>CTR_035</v>
          </cell>
          <cell r="U2160">
            <v>0</v>
          </cell>
        </row>
        <row r="2161">
          <cell r="B2161" t="str">
            <v>CTR_036</v>
          </cell>
          <cell r="U2161">
            <v>3.8131397442592439E-2</v>
          </cell>
        </row>
        <row r="2162">
          <cell r="B2162" t="str">
            <v>CTR_038</v>
          </cell>
          <cell r="U2162">
            <v>27.834725182845226</v>
          </cell>
        </row>
        <row r="2163">
          <cell r="B2163" t="str">
            <v>LIT_049</v>
          </cell>
          <cell r="U2163">
            <v>0</v>
          </cell>
        </row>
        <row r="2164">
          <cell r="B2164" t="str">
            <v>CTR_047</v>
          </cell>
          <cell r="U2164">
            <v>0</v>
          </cell>
        </row>
        <row r="2165">
          <cell r="B2165" t="str">
            <v>CTR_539</v>
          </cell>
          <cell r="U2165">
            <v>0.73485873191166351</v>
          </cell>
        </row>
        <row r="2166">
          <cell r="B2166" t="str">
            <v>EXN_005</v>
          </cell>
          <cell r="U2166">
            <v>0</v>
          </cell>
        </row>
        <row r="2167">
          <cell r="B2167" t="str">
            <v>CTR_062</v>
          </cell>
          <cell r="U2167">
            <v>0</v>
          </cell>
        </row>
        <row r="2168">
          <cell r="B2168" t="str">
            <v>CTR_064</v>
          </cell>
          <cell r="U2168">
            <v>0</v>
          </cell>
        </row>
        <row r="2169">
          <cell r="B2169" t="str">
            <v>NRO_008</v>
          </cell>
          <cell r="U2169">
            <v>0</v>
          </cell>
        </row>
        <row r="2170">
          <cell r="B2170" t="str">
            <v>LIT_076</v>
          </cell>
          <cell r="U2170">
            <v>0</v>
          </cell>
        </row>
        <row r="2171">
          <cell r="B2171" t="str">
            <v>SUO_011</v>
          </cell>
          <cell r="U2171">
            <v>0</v>
          </cell>
        </row>
        <row r="2172">
          <cell r="B2172" t="str">
            <v>CTR_070</v>
          </cell>
          <cell r="U2172">
            <v>0</v>
          </cell>
        </row>
        <row r="2173">
          <cell r="B2173" t="str">
            <v>CTR_071</v>
          </cell>
          <cell r="U2173">
            <v>0</v>
          </cell>
        </row>
        <row r="2174">
          <cell r="B2174" t="str">
            <v>CTR_570</v>
          </cell>
          <cell r="U2174">
            <v>0</v>
          </cell>
        </row>
        <row r="2175">
          <cell r="B2175" t="str">
            <v>SUO_012</v>
          </cell>
          <cell r="U2175">
            <v>0</v>
          </cell>
        </row>
        <row r="2176">
          <cell r="B2176" t="str">
            <v>LIT_080</v>
          </cell>
          <cell r="U2176">
            <v>0</v>
          </cell>
        </row>
        <row r="2177">
          <cell r="B2177" t="str">
            <v>LIT_089</v>
          </cell>
          <cell r="U2177">
            <v>0</v>
          </cell>
        </row>
        <row r="2178">
          <cell r="B2178" t="str">
            <v>LIT_096</v>
          </cell>
          <cell r="U2178">
            <v>0</v>
          </cell>
        </row>
        <row r="2179">
          <cell r="B2179" t="str">
            <v>CTR_006</v>
          </cell>
          <cell r="U2179">
            <v>0</v>
          </cell>
        </row>
        <row r="2180">
          <cell r="B2180" t="str">
            <v>CTR_012</v>
          </cell>
          <cell r="U2180">
            <v>0</v>
          </cell>
        </row>
        <row r="2181">
          <cell r="B2181" t="str">
            <v>LIT_010</v>
          </cell>
          <cell r="U2181">
            <v>0</v>
          </cell>
        </row>
        <row r="2182">
          <cell r="B2182" t="str">
            <v>LIT_018</v>
          </cell>
          <cell r="U2182">
            <v>0</v>
          </cell>
        </row>
        <row r="2183">
          <cell r="B2183" t="str">
            <v>CTR_029</v>
          </cell>
          <cell r="U2183">
            <v>0</v>
          </cell>
        </row>
        <row r="2184">
          <cell r="B2184" t="str">
            <v>LIT_099</v>
          </cell>
          <cell r="U2184">
            <v>14.530844697845234</v>
          </cell>
        </row>
        <row r="2185">
          <cell r="B2185" t="str">
            <v>LIT_112</v>
          </cell>
          <cell r="U2185">
            <v>0</v>
          </cell>
        </row>
        <row r="2186">
          <cell r="B2186" t="str">
            <v>CTR_132</v>
          </cell>
          <cell r="U2186">
            <v>0</v>
          </cell>
        </row>
        <row r="2187">
          <cell r="B2187" t="str">
            <v>LIT_005</v>
          </cell>
          <cell r="U2187">
            <v>0</v>
          </cell>
        </row>
        <row r="2188">
          <cell r="B2188" t="str">
            <v>LIT_079</v>
          </cell>
          <cell r="U2188">
            <v>0</v>
          </cell>
        </row>
        <row r="2189">
          <cell r="B2189" t="str">
            <v>LIT_126</v>
          </cell>
          <cell r="U2189">
            <v>21.826586679907432</v>
          </cell>
        </row>
        <row r="2190">
          <cell r="B2190" t="str">
            <v>OST_002</v>
          </cell>
          <cell r="U2190">
            <v>2.0278484046879149E-2</v>
          </cell>
        </row>
        <row r="2191">
          <cell r="B2191" t="str">
            <v>LIT_046</v>
          </cell>
          <cell r="U2191">
            <v>0</v>
          </cell>
        </row>
        <row r="2192">
          <cell r="B2192" t="str">
            <v>EST_032</v>
          </cell>
          <cell r="U2192">
            <v>0</v>
          </cell>
        </row>
        <row r="2193">
          <cell r="B2193" t="str">
            <v>CTR_105</v>
          </cell>
          <cell r="U2193">
            <v>0</v>
          </cell>
        </row>
        <row r="2194">
          <cell r="B2194" t="str">
            <v>LIT_053</v>
          </cell>
          <cell r="U2194">
            <v>0</v>
          </cell>
        </row>
        <row r="2195">
          <cell r="B2195" t="str">
            <v>LIT_090</v>
          </cell>
          <cell r="U2195">
            <v>0</v>
          </cell>
        </row>
        <row r="2196">
          <cell r="B2196" t="str">
            <v>OST_028</v>
          </cell>
          <cell r="U2196">
            <v>0</v>
          </cell>
        </row>
        <row r="2197">
          <cell r="B2197" t="str">
            <v>SUO_023</v>
          </cell>
          <cell r="U2197">
            <v>0</v>
          </cell>
        </row>
        <row r="2198">
          <cell r="B2198" t="str">
            <v>LIT_700</v>
          </cell>
          <cell r="U2198">
            <v>0</v>
          </cell>
        </row>
        <row r="2199">
          <cell r="B2199" t="str">
            <v>LIT_222</v>
          </cell>
          <cell r="U2199">
            <v>0</v>
          </cell>
        </row>
        <row r="2200">
          <cell r="B2200" t="str">
            <v>CTR_215</v>
          </cell>
          <cell r="U2200">
            <v>0</v>
          </cell>
        </row>
        <row r="2201">
          <cell r="B2201" t="str">
            <v>SUD_002</v>
          </cell>
          <cell r="U2201">
            <v>1.1878162159385646E-2</v>
          </cell>
        </row>
        <row r="2202">
          <cell r="B2202" t="str">
            <v>SUO_002</v>
          </cell>
          <cell r="U2202">
            <v>0</v>
          </cell>
        </row>
        <row r="2203">
          <cell r="B2203" t="str">
            <v>OST_074</v>
          </cell>
          <cell r="U2203">
            <v>0</v>
          </cell>
        </row>
        <row r="2204">
          <cell r="B2204" t="str">
            <v>SUD_217</v>
          </cell>
          <cell r="U2204">
            <v>5.4218638084884618E-3</v>
          </cell>
        </row>
        <row r="2205">
          <cell r="B2205" t="str">
            <v>SUO_038</v>
          </cell>
          <cell r="U2205">
            <v>0</v>
          </cell>
        </row>
        <row r="2206">
          <cell r="B2206" t="str">
            <v>CTR_080</v>
          </cell>
          <cell r="U2206">
            <v>1.1410348055120376</v>
          </cell>
        </row>
        <row r="2207">
          <cell r="B2207" t="str">
            <v>OST_045</v>
          </cell>
          <cell r="U2207">
            <v>2.6895298102633029E-2</v>
          </cell>
        </row>
        <row r="2208">
          <cell r="B2208" t="str">
            <v>CTR_078</v>
          </cell>
          <cell r="U2208">
            <v>0</v>
          </cell>
        </row>
        <row r="2209">
          <cell r="B2209" t="str">
            <v>CTR_207</v>
          </cell>
          <cell r="U2209">
            <v>0</v>
          </cell>
        </row>
        <row r="2210">
          <cell r="B2210" t="str">
            <v>LIT_224</v>
          </cell>
          <cell r="U2210">
            <v>0</v>
          </cell>
        </row>
        <row r="2211">
          <cell r="B2211" t="str">
            <v>SUO_032</v>
          </cell>
          <cell r="U2211">
            <v>0</v>
          </cell>
        </row>
        <row r="2212">
          <cell r="B2212" t="str">
            <v>CTR_213</v>
          </cell>
          <cell r="U2212">
            <v>4.2875528275019559E-2</v>
          </cell>
        </row>
        <row r="2213">
          <cell r="B2213" t="str">
            <v>SUO_034</v>
          </cell>
          <cell r="U2213">
            <v>0</v>
          </cell>
        </row>
        <row r="2214">
          <cell r="B2214" t="str">
            <v>EXN_024</v>
          </cell>
          <cell r="U2214">
            <v>0</v>
          </cell>
        </row>
        <row r="2215">
          <cell r="B2215" t="str">
            <v>CTR_240</v>
          </cell>
          <cell r="U2215">
            <v>0</v>
          </cell>
        </row>
        <row r="2216">
          <cell r="B2216" t="str">
            <v>LIT_244</v>
          </cell>
          <cell r="U2216">
            <v>0</v>
          </cell>
        </row>
        <row r="2217">
          <cell r="B2217" t="str">
            <v>LIT_246</v>
          </cell>
          <cell r="U2217">
            <v>0</v>
          </cell>
        </row>
        <row r="2218">
          <cell r="B2218" t="str">
            <v>OST_065</v>
          </cell>
          <cell r="U2218">
            <v>2.1134567806114151E-2</v>
          </cell>
        </row>
        <row r="2219">
          <cell r="B2219" t="str">
            <v>CTR_249</v>
          </cell>
          <cell r="U2219">
            <v>0</v>
          </cell>
        </row>
        <row r="2220">
          <cell r="B2220" t="str">
            <v>CTR_248</v>
          </cell>
          <cell r="U2220">
            <v>0.44277365430767152</v>
          </cell>
        </row>
        <row r="2221">
          <cell r="B2221" t="str">
            <v>LIT_242</v>
          </cell>
          <cell r="U2221">
            <v>0</v>
          </cell>
        </row>
        <row r="2222">
          <cell r="B2222" t="str">
            <v>LIT_243</v>
          </cell>
          <cell r="U2222">
            <v>0</v>
          </cell>
        </row>
        <row r="2223">
          <cell r="B2223" t="str">
            <v>OST_066</v>
          </cell>
          <cell r="U2223">
            <v>0</v>
          </cell>
        </row>
        <row r="2224">
          <cell r="B2224" t="str">
            <v>CTR_246</v>
          </cell>
          <cell r="U2224">
            <v>0</v>
          </cell>
        </row>
        <row r="2225">
          <cell r="B2225" t="str">
            <v>EST_060</v>
          </cell>
          <cell r="U2225">
            <v>0</v>
          </cell>
        </row>
        <row r="2226">
          <cell r="B2226" t="str">
            <v>LIT_267</v>
          </cell>
          <cell r="U2226">
            <v>0</v>
          </cell>
        </row>
        <row r="2227">
          <cell r="B2227" t="str">
            <v>LIT_268</v>
          </cell>
          <cell r="U2227">
            <v>0</v>
          </cell>
        </row>
        <row r="2228">
          <cell r="B2228" t="str">
            <v>LIT_297</v>
          </cell>
          <cell r="U2228">
            <v>0</v>
          </cell>
        </row>
        <row r="2229">
          <cell r="B2229" t="str">
            <v>LIT_294</v>
          </cell>
          <cell r="U2229">
            <v>0</v>
          </cell>
        </row>
        <row r="2230">
          <cell r="B2230" t="str">
            <v>LIT_303</v>
          </cell>
          <cell r="U2230">
            <v>0</v>
          </cell>
        </row>
        <row r="2231">
          <cell r="B2231" t="str">
            <v>NRO_229</v>
          </cell>
          <cell r="U2231">
            <v>0</v>
          </cell>
        </row>
        <row r="2232">
          <cell r="B2232" t="str">
            <v>LIT_300</v>
          </cell>
          <cell r="U2232">
            <v>0</v>
          </cell>
        </row>
        <row r="2233">
          <cell r="B2233" t="str">
            <v>LIT_000</v>
          </cell>
          <cell r="U2233">
            <v>0</v>
          </cell>
        </row>
        <row r="2234">
          <cell r="B2234" t="str">
            <v>LIT_323</v>
          </cell>
          <cell r="U2234">
            <v>0</v>
          </cell>
        </row>
        <row r="2235">
          <cell r="B2235" t="str">
            <v>CTR_256</v>
          </cell>
          <cell r="U2235">
            <v>0</v>
          </cell>
        </row>
        <row r="2236">
          <cell r="B2236" t="str">
            <v>LIT_280</v>
          </cell>
          <cell r="U2236">
            <v>0</v>
          </cell>
        </row>
        <row r="2237">
          <cell r="B2237" t="str">
            <v>LIT_299</v>
          </cell>
          <cell r="U2237">
            <v>0</v>
          </cell>
        </row>
        <row r="2238">
          <cell r="B2238" t="str">
            <v>LIT_186</v>
          </cell>
          <cell r="U2238">
            <v>0</v>
          </cell>
        </row>
        <row r="2239">
          <cell r="B2239" t="str">
            <v>LIT_321</v>
          </cell>
          <cell r="U2239">
            <v>1.1816274437624303</v>
          </cell>
        </row>
        <row r="2240">
          <cell r="B2240" t="str">
            <v>CTR_263</v>
          </cell>
          <cell r="U2240">
            <v>0</v>
          </cell>
        </row>
        <row r="2241">
          <cell r="B2241" t="str">
            <v>SUO_040</v>
          </cell>
          <cell r="U2241">
            <v>0</v>
          </cell>
        </row>
        <row r="2242">
          <cell r="B2242" t="str">
            <v>SUO_043</v>
          </cell>
          <cell r="U2242">
            <v>0</v>
          </cell>
        </row>
        <row r="2243">
          <cell r="B2243" t="str">
            <v>SUO_047</v>
          </cell>
          <cell r="U2243">
            <v>0</v>
          </cell>
        </row>
        <row r="2244">
          <cell r="B2244" t="str">
            <v>OST_082</v>
          </cell>
          <cell r="U2244">
            <v>0</v>
          </cell>
        </row>
        <row r="2245">
          <cell r="B2245" t="str">
            <v>SUO_046</v>
          </cell>
          <cell r="U2245">
            <v>0</v>
          </cell>
        </row>
        <row r="2246">
          <cell r="B2246" t="str">
            <v>SUD_240</v>
          </cell>
          <cell r="U2246">
            <v>1.4696104533534354E-2</v>
          </cell>
        </row>
        <row r="2247">
          <cell r="B2247" t="str">
            <v>SUO_049</v>
          </cell>
          <cell r="U2247">
            <v>0</v>
          </cell>
        </row>
        <row r="2248">
          <cell r="B2248" t="str">
            <v>CTR_326</v>
          </cell>
          <cell r="U2248">
            <v>0</v>
          </cell>
        </row>
        <row r="2249">
          <cell r="B2249" t="str">
            <v>LIT_288</v>
          </cell>
          <cell r="U2249">
            <v>0</v>
          </cell>
        </row>
        <row r="2250">
          <cell r="B2250" t="str">
            <v>CTR_351</v>
          </cell>
          <cell r="U2250">
            <v>0</v>
          </cell>
        </row>
        <row r="2251">
          <cell r="B2251" t="str">
            <v>LIT_285</v>
          </cell>
          <cell r="U2251">
            <v>0</v>
          </cell>
        </row>
        <row r="2252">
          <cell r="B2252" t="str">
            <v>CTR_333</v>
          </cell>
          <cell r="U2252">
            <v>0</v>
          </cell>
        </row>
        <row r="2253">
          <cell r="B2253" t="str">
            <v>CTR_340</v>
          </cell>
          <cell r="U2253">
            <v>0</v>
          </cell>
        </row>
        <row r="2254">
          <cell r="B2254" t="str">
            <v>CTR_271</v>
          </cell>
          <cell r="U2254">
            <v>29.676856917014085</v>
          </cell>
        </row>
        <row r="2255">
          <cell r="B2255" t="str">
            <v>OST_105</v>
          </cell>
          <cell r="U2255">
            <v>0</v>
          </cell>
        </row>
        <row r="2256">
          <cell r="B2256" t="str">
            <v>SUO_050</v>
          </cell>
          <cell r="U2256">
            <v>0</v>
          </cell>
        </row>
        <row r="2257">
          <cell r="B2257" t="str">
            <v>CTR_347</v>
          </cell>
          <cell r="U2257">
            <v>0</v>
          </cell>
        </row>
        <row r="2258">
          <cell r="B2258" t="str">
            <v>OST_112</v>
          </cell>
          <cell r="U2258">
            <v>0</v>
          </cell>
        </row>
        <row r="2259">
          <cell r="B2259" t="str">
            <v>NRO_254</v>
          </cell>
          <cell r="U2259">
            <v>0</v>
          </cell>
        </row>
        <row r="2260">
          <cell r="B2260" t="str">
            <v>OST_109</v>
          </cell>
          <cell r="U2260">
            <v>0</v>
          </cell>
        </row>
        <row r="2261">
          <cell r="B2261" t="str">
            <v>OST_106</v>
          </cell>
          <cell r="U2261">
            <v>0</v>
          </cell>
        </row>
        <row r="2262">
          <cell r="B2262" t="str">
            <v>CTR_369</v>
          </cell>
          <cell r="U2262">
            <v>0</v>
          </cell>
        </row>
        <row r="2263">
          <cell r="B2263" t="str">
            <v>SUO_080</v>
          </cell>
          <cell r="U2263">
            <v>0</v>
          </cell>
        </row>
        <row r="2264">
          <cell r="B2264" t="str">
            <v>OST_111</v>
          </cell>
          <cell r="U2264">
            <v>1.9440235365961536E-2</v>
          </cell>
        </row>
        <row r="2265">
          <cell r="B2265" t="str">
            <v>CTR_392</v>
          </cell>
          <cell r="U2265">
            <v>0</v>
          </cell>
        </row>
        <row r="2266">
          <cell r="B2266" t="str">
            <v>SUO_078</v>
          </cell>
          <cell r="U2266">
            <v>0</v>
          </cell>
        </row>
        <row r="2267">
          <cell r="B2267" t="str">
            <v>CTR_285</v>
          </cell>
          <cell r="U2267">
            <v>0</v>
          </cell>
        </row>
        <row r="2268">
          <cell r="B2268" t="str">
            <v>CTR_401</v>
          </cell>
          <cell r="U2268">
            <v>0</v>
          </cell>
        </row>
        <row r="2269">
          <cell r="B2269" t="str">
            <v>LIT_254</v>
          </cell>
          <cell r="U2269">
            <v>0</v>
          </cell>
        </row>
        <row r="2270">
          <cell r="B2270" t="str">
            <v>LIT_362</v>
          </cell>
          <cell r="U2270">
            <v>0</v>
          </cell>
        </row>
        <row r="2271">
          <cell r="B2271" t="str">
            <v>LIT_365</v>
          </cell>
          <cell r="U2271">
            <v>0</v>
          </cell>
        </row>
        <row r="2272">
          <cell r="B2272" t="str">
            <v>SUO_065</v>
          </cell>
          <cell r="U2272">
            <v>0</v>
          </cell>
        </row>
        <row r="2273">
          <cell r="B2273" t="str">
            <v>CTR_382</v>
          </cell>
          <cell r="U2273">
            <v>0</v>
          </cell>
        </row>
        <row r="2274">
          <cell r="B2274" t="str">
            <v>NRD_057</v>
          </cell>
          <cell r="U2274">
            <v>3.2908676884766161</v>
          </cell>
        </row>
        <row r="2275">
          <cell r="B2275" t="str">
            <v>CTR_373</v>
          </cell>
          <cell r="U2275">
            <v>0</v>
          </cell>
        </row>
        <row r="2276">
          <cell r="B2276" t="str">
            <v>SUO_089</v>
          </cell>
          <cell r="U2276">
            <v>0</v>
          </cell>
        </row>
        <row r="2277">
          <cell r="B2277" t="str">
            <v>SUO_087</v>
          </cell>
          <cell r="U2277">
            <v>0</v>
          </cell>
        </row>
        <row r="2278">
          <cell r="B2278" t="str">
            <v>OST_128</v>
          </cell>
          <cell r="U2278">
            <v>0</v>
          </cell>
        </row>
        <row r="2279">
          <cell r="B2279" t="str">
            <v>LIT_404</v>
          </cell>
          <cell r="U2279">
            <v>0</v>
          </cell>
        </row>
        <row r="2280">
          <cell r="B2280" t="str">
            <v>LIT_398</v>
          </cell>
          <cell r="U2280">
            <v>0</v>
          </cell>
        </row>
        <row r="2281">
          <cell r="B2281" t="str">
            <v>LIT_400</v>
          </cell>
          <cell r="U2281">
            <v>0</v>
          </cell>
        </row>
        <row r="2282">
          <cell r="B2282" t="str">
            <v>SUO_086</v>
          </cell>
          <cell r="U2282">
            <v>0</v>
          </cell>
        </row>
        <row r="2283">
          <cell r="B2283" t="str">
            <v>SUD_263</v>
          </cell>
          <cell r="U2283">
            <v>0</v>
          </cell>
        </row>
        <row r="2284">
          <cell r="B2284" t="str">
            <v>SUD_258</v>
          </cell>
          <cell r="U2284">
            <v>0</v>
          </cell>
        </row>
        <row r="2285">
          <cell r="B2285" t="str">
            <v>CTR_431</v>
          </cell>
          <cell r="U2285">
            <v>0</v>
          </cell>
        </row>
        <row r="2286">
          <cell r="B2286" t="str">
            <v>LIT_419</v>
          </cell>
          <cell r="U2286">
            <v>0</v>
          </cell>
        </row>
        <row r="2287">
          <cell r="B2287" t="str">
            <v>LIT_130</v>
          </cell>
          <cell r="U2287">
            <v>0</v>
          </cell>
        </row>
        <row r="2288">
          <cell r="B2288" t="str">
            <v>LIT_413</v>
          </cell>
          <cell r="U2288">
            <v>0</v>
          </cell>
        </row>
        <row r="2289">
          <cell r="B2289" t="str">
            <v>CTR_121</v>
          </cell>
          <cell r="U2289">
            <v>0</v>
          </cell>
        </row>
        <row r="2290">
          <cell r="B2290" t="str">
            <v>CTR_129</v>
          </cell>
          <cell r="U2290">
            <v>0</v>
          </cell>
        </row>
        <row r="2291">
          <cell r="B2291" t="str">
            <v>SUO_098</v>
          </cell>
          <cell r="U2291">
            <v>0</v>
          </cell>
        </row>
        <row r="2292">
          <cell r="B2292" t="str">
            <v>SUO_026</v>
          </cell>
          <cell r="U2292">
            <v>0</v>
          </cell>
        </row>
        <row r="2293">
          <cell r="B2293" t="str">
            <v>SUO_095</v>
          </cell>
          <cell r="U2293">
            <v>0</v>
          </cell>
        </row>
        <row r="2294">
          <cell r="B2294" t="str">
            <v>SUO_099</v>
          </cell>
          <cell r="U2294">
            <v>0</v>
          </cell>
        </row>
        <row r="2295">
          <cell r="B2295" t="str">
            <v>CTR_164</v>
          </cell>
          <cell r="U2295">
            <v>0</v>
          </cell>
        </row>
        <row r="2296">
          <cell r="B2296" t="str">
            <v>SUO_128</v>
          </cell>
          <cell r="U2296">
            <v>0</v>
          </cell>
        </row>
        <row r="2297">
          <cell r="B2297" t="str">
            <v>SUD_042</v>
          </cell>
          <cell r="U2297">
            <v>7.2945470318146414E-3</v>
          </cell>
        </row>
        <row r="2298">
          <cell r="B2298" t="str">
            <v>NRO_022</v>
          </cell>
          <cell r="U2298">
            <v>0</v>
          </cell>
        </row>
        <row r="2299">
          <cell r="B2299" t="str">
            <v>LIT_234</v>
          </cell>
          <cell r="U2299">
            <v>0</v>
          </cell>
        </row>
        <row r="2300">
          <cell r="B2300" t="str">
            <v>CTR_161</v>
          </cell>
          <cell r="U2300">
            <v>0</v>
          </cell>
        </row>
        <row r="2301">
          <cell r="B2301" t="str">
            <v>OST_134</v>
          </cell>
          <cell r="U2301">
            <v>2.5914368795176255E-2</v>
          </cell>
        </row>
        <row r="2302">
          <cell r="B2302" t="str">
            <v>SUO_132</v>
          </cell>
          <cell r="U2302">
            <v>0</v>
          </cell>
        </row>
        <row r="2303">
          <cell r="B2303" t="str">
            <v>CTR_458</v>
          </cell>
          <cell r="U2303">
            <v>0</v>
          </cell>
        </row>
        <row r="2304">
          <cell r="B2304" t="str">
            <v>LIT_171</v>
          </cell>
          <cell r="U2304">
            <v>0</v>
          </cell>
        </row>
        <row r="2305">
          <cell r="B2305" t="str">
            <v>CTR_465</v>
          </cell>
          <cell r="U2305">
            <v>0</v>
          </cell>
        </row>
        <row r="2306">
          <cell r="B2306" t="str">
            <v>CTR_468</v>
          </cell>
          <cell r="U2306">
            <v>1.1622407136314217</v>
          </cell>
        </row>
        <row r="2307">
          <cell r="B2307" t="str">
            <v>LIT_410</v>
          </cell>
          <cell r="U2307">
            <v>0</v>
          </cell>
        </row>
        <row r="2308">
          <cell r="B2308" t="str">
            <v>SUO_025</v>
          </cell>
          <cell r="U2308">
            <v>0</v>
          </cell>
        </row>
        <row r="2309">
          <cell r="B2309" t="str">
            <v>SUO_134</v>
          </cell>
          <cell r="U2309">
            <v>0</v>
          </cell>
        </row>
        <row r="2310">
          <cell r="B2310" t="str">
            <v>NRO_045</v>
          </cell>
          <cell r="U2310">
            <v>0</v>
          </cell>
        </row>
        <row r="2311">
          <cell r="B2311" t="str">
            <v>CTR_466</v>
          </cell>
          <cell r="U2311">
            <v>0</v>
          </cell>
        </row>
        <row r="2312">
          <cell r="B2312" t="str">
            <v>LIT_437</v>
          </cell>
          <cell r="U2312">
            <v>0</v>
          </cell>
        </row>
        <row r="2313">
          <cell r="B2313" t="str">
            <v>LIT_432</v>
          </cell>
          <cell r="U2313">
            <v>0</v>
          </cell>
        </row>
        <row r="2314">
          <cell r="B2314" t="str">
            <v>LIT_441</v>
          </cell>
          <cell r="U2314">
            <v>0</v>
          </cell>
        </row>
        <row r="2315">
          <cell r="B2315" t="str">
            <v>LIT_446</v>
          </cell>
          <cell r="U2315">
            <v>0</v>
          </cell>
        </row>
        <row r="2316">
          <cell r="B2316" t="str">
            <v>NRO_071</v>
          </cell>
          <cell r="U2316">
            <v>0</v>
          </cell>
        </row>
        <row r="2317">
          <cell r="B2317" t="str">
            <v>LIT_489</v>
          </cell>
          <cell r="U2317">
            <v>5.6030682041930984</v>
          </cell>
        </row>
        <row r="2318">
          <cell r="B2318" t="str">
            <v>NRO_086</v>
          </cell>
          <cell r="U2318">
            <v>0</v>
          </cell>
        </row>
        <row r="2319">
          <cell r="B2319" t="str">
            <v>EST_107</v>
          </cell>
          <cell r="U2319">
            <v>0</v>
          </cell>
        </row>
        <row r="2320">
          <cell r="B2320" t="str">
            <v>SUO_151</v>
          </cell>
          <cell r="U2320">
            <v>0</v>
          </cell>
        </row>
        <row r="2321">
          <cell r="B2321" t="str">
            <v>LIT_485</v>
          </cell>
          <cell r="U2321">
            <v>0</v>
          </cell>
        </row>
        <row r="2322">
          <cell r="B2322" t="str">
            <v>SUO_153</v>
          </cell>
          <cell r="U2322">
            <v>0</v>
          </cell>
        </row>
        <row r="2323">
          <cell r="B2323" t="str">
            <v>SUO_152</v>
          </cell>
          <cell r="U2323">
            <v>0</v>
          </cell>
        </row>
        <row r="2324">
          <cell r="B2324" t="str">
            <v>LIT_488</v>
          </cell>
          <cell r="U2324">
            <v>0</v>
          </cell>
        </row>
        <row r="2325">
          <cell r="B2325" t="str">
            <v>LIT_240</v>
          </cell>
          <cell r="U2325">
            <v>0</v>
          </cell>
        </row>
        <row r="2326">
          <cell r="B2326" t="str">
            <v>LIT_439</v>
          </cell>
          <cell r="U2326">
            <v>0</v>
          </cell>
        </row>
        <row r="2327">
          <cell r="B2327" t="str">
            <v>CTR_493</v>
          </cell>
          <cell r="U2327">
            <v>0</v>
          </cell>
        </row>
        <row r="2328">
          <cell r="B2328" t="str">
            <v>LIT_504</v>
          </cell>
          <cell r="U2328">
            <v>0</v>
          </cell>
        </row>
        <row r="2329">
          <cell r="B2329" t="str">
            <v>OST_178</v>
          </cell>
          <cell r="U2329">
            <v>0</v>
          </cell>
        </row>
        <row r="2330">
          <cell r="B2330" t="str">
            <v>LIT_454</v>
          </cell>
          <cell r="U2330">
            <v>0</v>
          </cell>
        </row>
        <row r="2331">
          <cell r="B2331" t="str">
            <v>LIT_363</v>
          </cell>
          <cell r="U2331">
            <v>0</v>
          </cell>
        </row>
        <row r="2332">
          <cell r="B2332" t="str">
            <v>NRO_096</v>
          </cell>
          <cell r="U2332">
            <v>0</v>
          </cell>
        </row>
        <row r="2333">
          <cell r="B2333" t="str">
            <v>LIT_535</v>
          </cell>
          <cell r="U2333">
            <v>0</v>
          </cell>
        </row>
        <row r="2334">
          <cell r="B2334" t="str">
            <v>CTR_575</v>
          </cell>
          <cell r="U2334">
            <v>0</v>
          </cell>
        </row>
        <row r="2335">
          <cell r="B2335" t="str">
            <v>CTR_576</v>
          </cell>
          <cell r="U2335">
            <v>0</v>
          </cell>
        </row>
        <row r="2336">
          <cell r="B2336" t="str">
            <v>CTR_593</v>
          </cell>
          <cell r="U2336">
            <v>0</v>
          </cell>
        </row>
        <row r="2337">
          <cell r="B2337" t="str">
            <v>CTR_591</v>
          </cell>
          <cell r="U2337">
            <v>0</v>
          </cell>
        </row>
        <row r="2338">
          <cell r="B2338" t="str">
            <v>OST_261</v>
          </cell>
          <cell r="U2338">
            <v>3.3101905357086805E-2</v>
          </cell>
        </row>
        <row r="2339">
          <cell r="B2339" t="str">
            <v>EXN_232</v>
          </cell>
          <cell r="U2339">
            <v>0</v>
          </cell>
        </row>
        <row r="2340">
          <cell r="B2340" t="str">
            <v>LIT_597</v>
          </cell>
          <cell r="U2340">
            <v>0</v>
          </cell>
        </row>
        <row r="2341">
          <cell r="B2341" t="str">
            <v>SUD_071</v>
          </cell>
          <cell r="U2341">
            <v>9.8092930745678555E-3</v>
          </cell>
        </row>
        <row r="2342">
          <cell r="B2342" t="str">
            <v>SUO_166</v>
          </cell>
          <cell r="U2342">
            <v>0</v>
          </cell>
        </row>
        <row r="2343">
          <cell r="B2343" t="str">
            <v>LIT_596</v>
          </cell>
          <cell r="U2343">
            <v>0</v>
          </cell>
        </row>
        <row r="2344">
          <cell r="B2344" t="str">
            <v>OST_274</v>
          </cell>
          <cell r="U2344">
            <v>0</v>
          </cell>
        </row>
        <row r="2345">
          <cell r="B2345" t="str">
            <v>LIT_749</v>
          </cell>
          <cell r="U2345">
            <v>0</v>
          </cell>
        </row>
        <row r="2346">
          <cell r="B2346" t="str">
            <v>CTR_861</v>
          </cell>
          <cell r="U2346">
            <v>0.35117269206952567</v>
          </cell>
        </row>
        <row r="2347">
          <cell r="B2347" t="str">
            <v>SUO_227</v>
          </cell>
          <cell r="U2347">
            <v>0</v>
          </cell>
        </row>
        <row r="2348">
          <cell r="B2348" t="str">
            <v>SUO_208</v>
          </cell>
          <cell r="U2348">
            <v>0</v>
          </cell>
        </row>
        <row r="2349">
          <cell r="B2349" t="str">
            <v>SUO_192</v>
          </cell>
          <cell r="U2349">
            <v>0</v>
          </cell>
        </row>
        <row r="2350">
          <cell r="B2350" t="str">
            <v>SUO_193</v>
          </cell>
          <cell r="U2350">
            <v>0</v>
          </cell>
        </row>
        <row r="2351">
          <cell r="B2351" t="str">
            <v>CTR_745</v>
          </cell>
          <cell r="U2351">
            <v>0</v>
          </cell>
        </row>
        <row r="2352">
          <cell r="B2352" t="str">
            <v>EST_127</v>
          </cell>
          <cell r="U2352">
            <v>0</v>
          </cell>
        </row>
        <row r="2353">
          <cell r="B2353" t="str">
            <v>NRO_120</v>
          </cell>
          <cell r="U2353">
            <v>0</v>
          </cell>
        </row>
        <row r="2354">
          <cell r="B2354" t="str">
            <v>CTR_635</v>
          </cell>
          <cell r="U2354">
            <v>0</v>
          </cell>
        </row>
        <row r="2355">
          <cell r="B2355" t="str">
            <v>CTR_643</v>
          </cell>
          <cell r="U2355">
            <v>0</v>
          </cell>
        </row>
        <row r="2356">
          <cell r="B2356" t="str">
            <v>CTR_648</v>
          </cell>
          <cell r="U2356">
            <v>0</v>
          </cell>
        </row>
        <row r="2357">
          <cell r="B2357" t="str">
            <v>CTR_650</v>
          </cell>
          <cell r="U2357">
            <v>0</v>
          </cell>
        </row>
        <row r="2358">
          <cell r="B2358" t="str">
            <v>CTR_665</v>
          </cell>
          <cell r="U2358">
            <v>0</v>
          </cell>
        </row>
        <row r="2359">
          <cell r="B2359" t="str">
            <v>CTR_730</v>
          </cell>
          <cell r="U2359">
            <v>0</v>
          </cell>
        </row>
        <row r="2360">
          <cell r="B2360" t="str">
            <v>CTR_761</v>
          </cell>
          <cell r="U2360">
            <v>0</v>
          </cell>
        </row>
        <row r="2361">
          <cell r="B2361" t="str">
            <v>LIT_578</v>
          </cell>
          <cell r="U2361">
            <v>0</v>
          </cell>
        </row>
        <row r="2362">
          <cell r="B2362" t="str">
            <v>LIT_598</v>
          </cell>
          <cell r="U2362">
            <v>0</v>
          </cell>
        </row>
        <row r="2363">
          <cell r="B2363" t="str">
            <v>LIT_669</v>
          </cell>
          <cell r="U2363">
            <v>0</v>
          </cell>
        </row>
        <row r="2364">
          <cell r="B2364" t="str">
            <v>LIT_017</v>
          </cell>
          <cell r="U2364">
            <v>0.52945213493021526</v>
          </cell>
        </row>
        <row r="2365">
          <cell r="B2365" t="str">
            <v>LIT_009</v>
          </cell>
          <cell r="U2365">
            <v>0</v>
          </cell>
        </row>
        <row r="2366">
          <cell r="B2366" t="str">
            <v>LIT_060</v>
          </cell>
          <cell r="U2366">
            <v>0</v>
          </cell>
        </row>
        <row r="2367">
          <cell r="B2367" t="str">
            <v>LIT_384</v>
          </cell>
          <cell r="U2367">
            <v>0</v>
          </cell>
        </row>
        <row r="2368">
          <cell r="B2368" t="str">
            <v>LIT_395</v>
          </cell>
          <cell r="U2368">
            <v>0</v>
          </cell>
        </row>
        <row r="2369">
          <cell r="B2369" t="str">
            <v>LIT_397</v>
          </cell>
          <cell r="U2369">
            <v>0</v>
          </cell>
        </row>
        <row r="2370">
          <cell r="B2370" t="str">
            <v>LIT_401</v>
          </cell>
          <cell r="U2370">
            <v>0</v>
          </cell>
        </row>
        <row r="2371">
          <cell r="B2371" t="str">
            <v>LIT_412</v>
          </cell>
          <cell r="U2371">
            <v>0</v>
          </cell>
        </row>
        <row r="2372">
          <cell r="B2372" t="str">
            <v>CTR_272</v>
          </cell>
          <cell r="U2372">
            <v>0</v>
          </cell>
        </row>
        <row r="2373">
          <cell r="B2373" t="str">
            <v>CTR_336</v>
          </cell>
          <cell r="U2373">
            <v>0</v>
          </cell>
        </row>
        <row r="2374">
          <cell r="B2374" t="str">
            <v>CTR_337</v>
          </cell>
          <cell r="U2374">
            <v>1.1535728655691673</v>
          </cell>
        </row>
        <row r="2375">
          <cell r="B2375" t="str">
            <v>CTR_381</v>
          </cell>
          <cell r="U2375">
            <v>0.44107932186751786</v>
          </cell>
        </row>
        <row r="2376">
          <cell r="B2376" t="str">
            <v>CTR_387</v>
          </cell>
          <cell r="U2376">
            <v>0.36046476787288878</v>
          </cell>
        </row>
        <row r="2377">
          <cell r="B2377" t="str">
            <v>CTR_446</v>
          </cell>
          <cell r="U2377">
            <v>0</v>
          </cell>
        </row>
        <row r="2378">
          <cell r="B2378" t="str">
            <v>CTR_518</v>
          </cell>
          <cell r="U2378">
            <v>2.4255706511662188E-3</v>
          </cell>
        </row>
        <row r="2379">
          <cell r="B2379" t="str">
            <v>CTR_007</v>
          </cell>
          <cell r="U2379">
            <v>0</v>
          </cell>
        </row>
        <row r="2380">
          <cell r="B2380" t="str">
            <v>CTR_009</v>
          </cell>
          <cell r="U2380">
            <v>0</v>
          </cell>
        </row>
        <row r="2381">
          <cell r="B2381" t="str">
            <v>CTR_010</v>
          </cell>
          <cell r="U2381">
            <v>0</v>
          </cell>
        </row>
        <row r="2382">
          <cell r="B2382" t="str">
            <v>CTR_056</v>
          </cell>
          <cell r="U2382">
            <v>0</v>
          </cell>
        </row>
        <row r="2383">
          <cell r="B2383" t="str">
            <v>CTR_084</v>
          </cell>
          <cell r="U2383">
            <v>0</v>
          </cell>
        </row>
        <row r="2384">
          <cell r="B2384" t="str">
            <v>CTR_122</v>
          </cell>
          <cell r="U2384">
            <v>0</v>
          </cell>
        </row>
        <row r="2385">
          <cell r="B2385" t="str">
            <v>CTR_125</v>
          </cell>
          <cell r="U2385">
            <v>8.9102802818227733</v>
          </cell>
        </row>
        <row r="2386">
          <cell r="B2386" t="str">
            <v>CTR_155</v>
          </cell>
          <cell r="U2386">
            <v>1.1646306141259522E-2</v>
          </cell>
        </row>
        <row r="2387">
          <cell r="B2387" t="str">
            <v>CTR_194</v>
          </cell>
          <cell r="U2387">
            <v>0</v>
          </cell>
        </row>
        <row r="2388">
          <cell r="B2388" t="str">
            <v>CTR_195</v>
          </cell>
          <cell r="U2388">
            <v>0</v>
          </cell>
        </row>
        <row r="2389">
          <cell r="B2389" t="str">
            <v>CTR_210</v>
          </cell>
          <cell r="U2389">
            <v>0</v>
          </cell>
        </row>
        <row r="2390">
          <cell r="B2390" t="str">
            <v>CTR_212</v>
          </cell>
          <cell r="U2390">
            <v>0</v>
          </cell>
        </row>
        <row r="2391">
          <cell r="B2391" t="str">
            <v>CTR_238</v>
          </cell>
          <cell r="U2391">
            <v>0</v>
          </cell>
        </row>
        <row r="2392">
          <cell r="B2392" t="str">
            <v>CTR_242</v>
          </cell>
          <cell r="U2392">
            <v>0</v>
          </cell>
        </row>
        <row r="2393">
          <cell r="B2393" t="str">
            <v>CTR_244</v>
          </cell>
          <cell r="U2393">
            <v>0</v>
          </cell>
        </row>
        <row r="2394">
          <cell r="B2394" t="str">
            <v>CTR_261</v>
          </cell>
          <cell r="U2394">
            <v>0</v>
          </cell>
        </row>
        <row r="2395">
          <cell r="B2395" t="str">
            <v>CTR_320</v>
          </cell>
          <cell r="U2395">
            <v>0</v>
          </cell>
        </row>
        <row r="2396">
          <cell r="B2396" t="str">
            <v>CTR_331</v>
          </cell>
          <cell r="U2396">
            <v>0</v>
          </cell>
        </row>
        <row r="2397">
          <cell r="B2397" t="str">
            <v>CTR_339</v>
          </cell>
          <cell r="U2397">
            <v>0</v>
          </cell>
        </row>
        <row r="2398">
          <cell r="B2398" t="str">
            <v>CTR_341</v>
          </cell>
          <cell r="U2398">
            <v>0</v>
          </cell>
        </row>
        <row r="2399">
          <cell r="B2399" t="str">
            <v>CTR_377</v>
          </cell>
          <cell r="U2399">
            <v>0</v>
          </cell>
        </row>
        <row r="2400">
          <cell r="B2400" t="str">
            <v>CTR_378</v>
          </cell>
          <cell r="U2400">
            <v>0</v>
          </cell>
        </row>
        <row r="2401">
          <cell r="B2401" t="str">
            <v>CTR_467</v>
          </cell>
          <cell r="U2401">
            <v>0</v>
          </cell>
        </row>
        <row r="2402">
          <cell r="B2402" t="str">
            <v>CTR_472</v>
          </cell>
          <cell r="U2402">
            <v>0</v>
          </cell>
        </row>
        <row r="2403">
          <cell r="B2403" t="str">
            <v>CTR_476</v>
          </cell>
          <cell r="U2403">
            <v>0</v>
          </cell>
        </row>
        <row r="2404">
          <cell r="B2404" t="str">
            <v>CTR_479</v>
          </cell>
          <cell r="U2404">
            <v>0</v>
          </cell>
        </row>
        <row r="2405">
          <cell r="B2405" t="str">
            <v>CTR_486</v>
          </cell>
          <cell r="U2405">
            <v>0</v>
          </cell>
        </row>
        <row r="2406">
          <cell r="B2406" t="str">
            <v>CTR_488</v>
          </cell>
          <cell r="U2406">
            <v>0</v>
          </cell>
        </row>
        <row r="2407">
          <cell r="B2407" t="str">
            <v>CTR_521</v>
          </cell>
          <cell r="U2407">
            <v>0</v>
          </cell>
        </row>
        <row r="2408">
          <cell r="B2408" t="str">
            <v>CTR_524</v>
          </cell>
          <cell r="U2408">
            <v>46.838268656205315</v>
          </cell>
        </row>
        <row r="2409">
          <cell r="B2409" t="str">
            <v>CTR_535</v>
          </cell>
          <cell r="U2409">
            <v>0</v>
          </cell>
        </row>
        <row r="2410">
          <cell r="B2410" t="str">
            <v>CTR_538</v>
          </cell>
          <cell r="U2410">
            <v>0</v>
          </cell>
        </row>
        <row r="2411">
          <cell r="B2411" t="str">
            <v>CTR_542</v>
          </cell>
          <cell r="U2411">
            <v>0</v>
          </cell>
        </row>
        <row r="2412">
          <cell r="B2412" t="str">
            <v>CTR_548</v>
          </cell>
          <cell r="U2412">
            <v>0</v>
          </cell>
        </row>
        <row r="2413">
          <cell r="B2413" t="str">
            <v>CTR_549</v>
          </cell>
          <cell r="U2413">
            <v>0</v>
          </cell>
        </row>
        <row r="2414">
          <cell r="B2414" t="str">
            <v>CTR_556</v>
          </cell>
          <cell r="U2414">
            <v>0</v>
          </cell>
        </row>
        <row r="2415">
          <cell r="B2415" t="str">
            <v>CTR_595</v>
          </cell>
          <cell r="U2415">
            <v>0</v>
          </cell>
        </row>
        <row r="2416">
          <cell r="B2416" t="str">
            <v>CTR_769</v>
          </cell>
          <cell r="U2416">
            <v>0</v>
          </cell>
        </row>
        <row r="2417">
          <cell r="B2417" t="str">
            <v>CTR_625</v>
          </cell>
          <cell r="U2417">
            <v>0</v>
          </cell>
        </row>
        <row r="2418">
          <cell r="B2418" t="str">
            <v>SUD_081</v>
          </cell>
          <cell r="U2418">
            <v>8.0257852428280447E-3</v>
          </cell>
        </row>
        <row r="2419">
          <cell r="B2419" t="str">
            <v>SUD_082</v>
          </cell>
          <cell r="U2419">
            <v>0</v>
          </cell>
        </row>
        <row r="2420">
          <cell r="B2420" t="str">
            <v>SUD_095</v>
          </cell>
          <cell r="U2420">
            <v>6.557797781601618</v>
          </cell>
        </row>
        <row r="2421">
          <cell r="B2421" t="str">
            <v>SUD_100</v>
          </cell>
          <cell r="U2421">
            <v>0</v>
          </cell>
        </row>
        <row r="2422">
          <cell r="B2422" t="str">
            <v>OST_267</v>
          </cell>
          <cell r="U2422">
            <v>0</v>
          </cell>
        </row>
        <row r="2423">
          <cell r="B2423" t="str">
            <v>SUO_187</v>
          </cell>
          <cell r="U2423">
            <v>0</v>
          </cell>
        </row>
        <row r="2424">
          <cell r="B2424" t="str">
            <v>NRO_147</v>
          </cell>
          <cell r="U2424">
            <v>0</v>
          </cell>
        </row>
        <row r="2425">
          <cell r="B2425" t="str">
            <v>CTR_920</v>
          </cell>
          <cell r="U2425">
            <v>0</v>
          </cell>
        </row>
        <row r="2426">
          <cell r="B2426" t="str">
            <v>CTR_936</v>
          </cell>
          <cell r="U2426">
            <v>21.382832096292301</v>
          </cell>
        </row>
        <row r="2427">
          <cell r="B2427" t="str">
            <v>CTR_943</v>
          </cell>
          <cell r="U2427">
            <v>0</v>
          </cell>
        </row>
        <row r="2428">
          <cell r="B2428" t="str">
            <v>CTR_984</v>
          </cell>
          <cell r="U2428">
            <v>0</v>
          </cell>
        </row>
        <row r="2429">
          <cell r="B2429" t="str">
            <v>EST_193</v>
          </cell>
          <cell r="U2429">
            <v>0</v>
          </cell>
        </row>
        <row r="2430">
          <cell r="B2430" t="str">
            <v>EST_205</v>
          </cell>
          <cell r="U2430">
            <v>0</v>
          </cell>
        </row>
        <row r="2431">
          <cell r="B2431" t="str">
            <v>OST_360</v>
          </cell>
          <cell r="U2431">
            <v>3.3369431531847737E-2</v>
          </cell>
        </row>
        <row r="2432">
          <cell r="B2432" t="str">
            <v>OST_362</v>
          </cell>
          <cell r="U2432">
            <v>0</v>
          </cell>
        </row>
        <row r="2433">
          <cell r="B2433" t="str">
            <v>LIT_878</v>
          </cell>
          <cell r="U2433">
            <v>0</v>
          </cell>
        </row>
        <row r="2434">
          <cell r="B2434" t="str">
            <v>OST_347</v>
          </cell>
          <cell r="U2434">
            <v>0</v>
          </cell>
        </row>
        <row r="2435">
          <cell r="B2435" t="str">
            <v>OST_364</v>
          </cell>
          <cell r="U2435">
            <v>0</v>
          </cell>
        </row>
        <row r="2436">
          <cell r="B2436" t="str">
            <v>CTR_1055</v>
          </cell>
          <cell r="U2436">
            <v>0</v>
          </cell>
        </row>
        <row r="2437">
          <cell r="B2437" t="str">
            <v>LIT_665</v>
          </cell>
          <cell r="U2437">
            <v>0</v>
          </cell>
        </row>
        <row r="2438">
          <cell r="B2438" t="str">
            <v>CTR_737</v>
          </cell>
          <cell r="U2438">
            <v>0</v>
          </cell>
        </row>
        <row r="2439">
          <cell r="B2439" t="str">
            <v>SUD_092</v>
          </cell>
          <cell r="U2439">
            <v>0</v>
          </cell>
        </row>
        <row r="2440">
          <cell r="B2440" t="str">
            <v>LIT_662</v>
          </cell>
          <cell r="U2440">
            <v>0</v>
          </cell>
        </row>
        <row r="2441">
          <cell r="B2441" t="str">
            <v>LIT_734</v>
          </cell>
          <cell r="U2441">
            <v>0</v>
          </cell>
        </row>
        <row r="2442">
          <cell r="B2442" t="str">
            <v>SUO_028</v>
          </cell>
          <cell r="U2442">
            <v>0</v>
          </cell>
        </row>
        <row r="2443">
          <cell r="B2443" t="str">
            <v>CTR_881</v>
          </cell>
          <cell r="U2443">
            <v>0</v>
          </cell>
        </row>
        <row r="2444">
          <cell r="B2444" t="str">
            <v>LIT_833</v>
          </cell>
          <cell r="U2444">
            <v>0</v>
          </cell>
        </row>
        <row r="2445">
          <cell r="B2445" t="str">
            <v>LIT_857</v>
          </cell>
          <cell r="U2445">
            <v>0</v>
          </cell>
        </row>
        <row r="2446">
          <cell r="B2446" t="str">
            <v>CTR_077</v>
          </cell>
          <cell r="U2446">
            <v>0</v>
          </cell>
        </row>
        <row r="2447">
          <cell r="B2447" t="str">
            <v>LIT_612</v>
          </cell>
          <cell r="U2447">
            <v>0</v>
          </cell>
        </row>
        <row r="2448">
          <cell r="B2448" t="str">
            <v>CTR_023</v>
          </cell>
          <cell r="U2448">
            <v>0</v>
          </cell>
        </row>
        <row r="2449">
          <cell r="B2449" t="str">
            <v>LIT_094</v>
          </cell>
          <cell r="U2449">
            <v>0</v>
          </cell>
        </row>
        <row r="2450">
          <cell r="B2450" t="str">
            <v>LIT_555</v>
          </cell>
          <cell r="U2450">
            <v>0</v>
          </cell>
        </row>
        <row r="2451">
          <cell r="B2451" t="str">
            <v>LIT_523</v>
          </cell>
          <cell r="U2451">
            <v>0</v>
          </cell>
        </row>
        <row r="2452">
          <cell r="B2452" t="str">
            <v>CTR_853</v>
          </cell>
          <cell r="U2452">
            <v>0</v>
          </cell>
        </row>
        <row r="2453">
          <cell r="B2453" t="str">
            <v>LIT_281</v>
          </cell>
          <cell r="U2453">
            <v>0</v>
          </cell>
        </row>
        <row r="2454">
          <cell r="B2454" t="str">
            <v>CTR_015</v>
          </cell>
          <cell r="U2454">
            <v>0</v>
          </cell>
        </row>
        <row r="2455">
          <cell r="B2455" t="str">
            <v>CTR_008</v>
          </cell>
          <cell r="U2455">
            <v>0</v>
          </cell>
        </row>
        <row r="2456">
          <cell r="B2456" t="str">
            <v>OST_004</v>
          </cell>
          <cell r="U2456">
            <v>0</v>
          </cell>
        </row>
        <row r="2457">
          <cell r="B2457" t="str">
            <v>SUO_189</v>
          </cell>
          <cell r="U2457">
            <v>0</v>
          </cell>
        </row>
        <row r="2458">
          <cell r="B2458" t="str">
            <v>SUD_136</v>
          </cell>
          <cell r="U2458">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 downs 13042026 8h30"/>
      <sheetName val="cell downs 13042026 13h30"/>
      <sheetName val="cell downs 13042026 16h40"/>
      <sheetName val="cell downs 14042026 8h50"/>
      <sheetName val="cell downs 14042026 12h40"/>
      <sheetName val="cell downs 14042026 17h"/>
      <sheetName val="cell downs 15042026 8h40"/>
      <sheetName val="cell downs 15042026 14h50"/>
      <sheetName val="cell downs 15042026 18h11"/>
      <sheetName val="cell downs 16042026 8h"/>
      <sheetName val="cell downs 16042026 12h40"/>
      <sheetName val="cell downs 16042026 17h"/>
      <sheetName val="cell downs 17042026 8h30"/>
      <sheetName val="cell downs 17042026 13h"/>
      <sheetName val="cell downs 17042026 16h30"/>
      <sheetName val="cell downs 18042026 8h30"/>
      <sheetName val="cell downs 18042026 12h40"/>
      <sheetName val="cell downs 18042026 17h"/>
      <sheetName val="cell downs 20042026 8h30"/>
      <sheetName val="Sheet2"/>
      <sheetName val="cell downs 18042026 17h (2)"/>
      <sheetName val="Rapport"/>
      <sheetName val="Breackdown-Global"/>
      <sheetName val="TREND Cell Nokia"/>
      <sheetName val="New"/>
      <sheetName val="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EXN_172</v>
          </cell>
        </row>
        <row r="3">
          <cell r="B3" t="str">
            <v>EXN_172</v>
          </cell>
        </row>
        <row r="4">
          <cell r="B4" t="str">
            <v>EST_185</v>
          </cell>
        </row>
        <row r="5">
          <cell r="B5" t="str">
            <v>EST_185</v>
          </cell>
        </row>
        <row r="6">
          <cell r="B6" t="str">
            <v>EST_185</v>
          </cell>
        </row>
        <row r="7">
          <cell r="B7" t="str">
            <v>EST_185</v>
          </cell>
        </row>
        <row r="8">
          <cell r="B8" t="str">
            <v>ADM_128</v>
          </cell>
        </row>
        <row r="9">
          <cell r="B9" t="str">
            <v>NRO_044</v>
          </cell>
        </row>
        <row r="10">
          <cell r="B10" t="str">
            <v>NRO_046</v>
          </cell>
        </row>
        <row r="11">
          <cell r="B11" t="str">
            <v>EXN_229</v>
          </cell>
        </row>
        <row r="12">
          <cell r="B12" t="str">
            <v>EXN_229</v>
          </cell>
        </row>
        <row r="13">
          <cell r="B13" t="str">
            <v>EXN_229</v>
          </cell>
        </row>
        <row r="14">
          <cell r="B14" t="str">
            <v>EST_013</v>
          </cell>
        </row>
        <row r="15">
          <cell r="B15" t="str">
            <v>EST_013</v>
          </cell>
        </row>
        <row r="16">
          <cell r="B16" t="str">
            <v>EST_106</v>
          </cell>
        </row>
        <row r="17">
          <cell r="B17" t="str">
            <v>EST_106</v>
          </cell>
        </row>
        <row r="18">
          <cell r="B18" t="str">
            <v>EST_106</v>
          </cell>
        </row>
        <row r="19">
          <cell r="B19" t="str">
            <v>EXN_107</v>
          </cell>
        </row>
        <row r="20">
          <cell r="B20" t="str">
            <v>ADM_128</v>
          </cell>
        </row>
        <row r="21">
          <cell r="B21" t="str">
            <v>SUO_097</v>
          </cell>
        </row>
        <row r="22">
          <cell r="B22" t="str">
            <v>EXN_172</v>
          </cell>
        </row>
        <row r="23">
          <cell r="B23" t="str">
            <v>ADM_141</v>
          </cell>
        </row>
        <row r="24">
          <cell r="B24" t="str">
            <v>EST_018</v>
          </cell>
        </row>
        <row r="25">
          <cell r="B25" t="str">
            <v>EST_018</v>
          </cell>
        </row>
        <row r="26">
          <cell r="B26" t="str">
            <v>EST_018</v>
          </cell>
        </row>
        <row r="27">
          <cell r="B27" t="str">
            <v>EST_018</v>
          </cell>
        </row>
        <row r="28">
          <cell r="B28" t="str">
            <v>EXN_174</v>
          </cell>
        </row>
        <row r="29">
          <cell r="B29" t="str">
            <v>EXN_174</v>
          </cell>
        </row>
        <row r="30">
          <cell r="B30" t="str">
            <v>EXN_174</v>
          </cell>
        </row>
        <row r="31">
          <cell r="B31" t="str">
            <v>EXN_174</v>
          </cell>
        </row>
        <row r="32">
          <cell r="B32" t="str">
            <v>EXN_174</v>
          </cell>
        </row>
        <row r="33">
          <cell r="B33" t="str">
            <v>EXN_174</v>
          </cell>
        </row>
        <row r="34">
          <cell r="B34" t="str">
            <v>EXN_174</v>
          </cell>
        </row>
        <row r="35">
          <cell r="B35" t="str">
            <v>EXN_174</v>
          </cell>
        </row>
        <row r="36">
          <cell r="B36" t="str">
            <v>EXN_174</v>
          </cell>
        </row>
        <row r="37">
          <cell r="B37" t="str">
            <v>SUO_097</v>
          </cell>
        </row>
        <row r="38">
          <cell r="B38" t="str">
            <v>NRO_030</v>
          </cell>
        </row>
        <row r="39">
          <cell r="B39" t="str">
            <v>SUO_097</v>
          </cell>
        </row>
        <row r="40">
          <cell r="B40" t="str">
            <v>NRD_110</v>
          </cell>
        </row>
        <row r="41">
          <cell r="B41" t="str">
            <v>NRD_110</v>
          </cell>
        </row>
        <row r="42">
          <cell r="B42" t="str">
            <v>NRD_110</v>
          </cell>
        </row>
        <row r="43">
          <cell r="B43" t="str">
            <v>OST_160</v>
          </cell>
        </row>
        <row r="44">
          <cell r="B44" t="str">
            <v>NRO_044</v>
          </cell>
        </row>
        <row r="45">
          <cell r="B45" t="str">
            <v>NRO_046</v>
          </cell>
        </row>
        <row r="46">
          <cell r="B46" t="str">
            <v>NRO_046</v>
          </cell>
        </row>
        <row r="47">
          <cell r="B47" t="str">
            <v>NRO_089</v>
          </cell>
        </row>
        <row r="48">
          <cell r="B48" t="str">
            <v>NRO_050</v>
          </cell>
        </row>
        <row r="49">
          <cell r="B49" t="str">
            <v>NRO_050</v>
          </cell>
        </row>
        <row r="50">
          <cell r="B50" t="str">
            <v>NRO_050</v>
          </cell>
        </row>
        <row r="51">
          <cell r="B51" t="str">
            <v>NRO_245</v>
          </cell>
        </row>
        <row r="52">
          <cell r="B52" t="str">
            <v>NRO_245</v>
          </cell>
        </row>
        <row r="53">
          <cell r="B53" t="str">
            <v>NRO_010</v>
          </cell>
        </row>
        <row r="54">
          <cell r="B54" t="str">
            <v>NRO_245</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Huawei 13042026 9h"/>
      <sheetName val="Cells Huawei 13042026 13h"/>
      <sheetName val="Cells Huawei 13042026 16h"/>
      <sheetName val="Cells Huawei 14042026 9h"/>
      <sheetName val="Cells Huawei 14042026 15h"/>
      <sheetName val="Cells Huawei 14042026 18h"/>
      <sheetName val="Cells Huawei 15042026 9h"/>
      <sheetName val="Cells Huawei 15042026 15h"/>
      <sheetName val="Cells Huawei 15042026 18h"/>
      <sheetName val="Cells Huawei 16042026 9h"/>
      <sheetName val="Cells Huawei 16042026 14h"/>
      <sheetName val="Cells Huawei 17042026 8h"/>
      <sheetName val="Cells Huawei 17042026 17h"/>
      <sheetName val="Cells Huawei 18042026 8h "/>
      <sheetName val="Cells Huawei 19042026 15h"/>
      <sheetName val="Sheet4"/>
      <sheetName val="Breackdown-Global Huawei "/>
      <sheetName val="New"/>
      <sheetName val="UP"/>
      <sheetName val="TREND HW Cells"/>
      <sheetName val="Rap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B1" t="str">
            <v>Site code</v>
          </cell>
        </row>
        <row r="2">
          <cell r="B2" t="str">
            <v>EXN_018</v>
          </cell>
        </row>
        <row r="3">
          <cell r="B3" t="str">
            <v>NRD_069</v>
          </cell>
        </row>
        <row r="4">
          <cell r="B4" t="str">
            <v>EXN_512</v>
          </cell>
        </row>
        <row r="5">
          <cell r="B5" t="str">
            <v>EXN_512</v>
          </cell>
        </row>
        <row r="6">
          <cell r="B6" t="str">
            <v>EXN_352</v>
          </cell>
        </row>
        <row r="7">
          <cell r="B7" t="str">
            <v>EXN_352</v>
          </cell>
        </row>
        <row r="8">
          <cell r="B8" t="str">
            <v>EXN_023</v>
          </cell>
        </row>
        <row r="9">
          <cell r="B9" t="str">
            <v>EXN_073</v>
          </cell>
        </row>
        <row r="10">
          <cell r="B10" t="str">
            <v>EXN_577</v>
          </cell>
        </row>
        <row r="11">
          <cell r="B11" t="str">
            <v>EXN_577</v>
          </cell>
        </row>
        <row r="12">
          <cell r="B12" t="str">
            <v>EXN_577</v>
          </cell>
        </row>
        <row r="13">
          <cell r="B13" t="str">
            <v>EXN_577</v>
          </cell>
        </row>
        <row r="14">
          <cell r="B14" t="str">
            <v>EXN_577</v>
          </cell>
        </row>
        <row r="15">
          <cell r="B15" t="str">
            <v>EXN_577</v>
          </cell>
        </row>
        <row r="16">
          <cell r="B16" t="str">
            <v>EXN_577</v>
          </cell>
        </row>
        <row r="17">
          <cell r="B17" t="str">
            <v>EXN_577</v>
          </cell>
        </row>
        <row r="18">
          <cell r="B18" t="str">
            <v>EXN_577</v>
          </cell>
        </row>
        <row r="19">
          <cell r="B19" t="str">
            <v>EXN_098</v>
          </cell>
        </row>
        <row r="20">
          <cell r="B20" t="str">
            <v>EXN_243</v>
          </cell>
        </row>
        <row r="21">
          <cell r="B21" t="str">
            <v>EXN_510</v>
          </cell>
        </row>
        <row r="22">
          <cell r="B22" t="str">
            <v>NRO_170</v>
          </cell>
        </row>
        <row r="23">
          <cell r="B23" t="str">
            <v>SUO_054</v>
          </cell>
        </row>
        <row r="24">
          <cell r="B24" t="str">
            <v>SUO_054</v>
          </cell>
        </row>
        <row r="25">
          <cell r="B25" t="str">
            <v>SUO_054</v>
          </cell>
        </row>
        <row r="26">
          <cell r="B26" t="str">
            <v>SUO_054</v>
          </cell>
        </row>
        <row r="27">
          <cell r="B27" t="str">
            <v>SUO_266</v>
          </cell>
        </row>
        <row r="28">
          <cell r="B28" t="str">
            <v>SUO_266</v>
          </cell>
        </row>
        <row r="29">
          <cell r="B29" t="str">
            <v>SUO_266</v>
          </cell>
        </row>
        <row r="30">
          <cell r="B30" t="str">
            <v>SUO_266</v>
          </cell>
        </row>
        <row r="31">
          <cell r="B31" t="str">
            <v>SUO_266</v>
          </cell>
        </row>
        <row r="32">
          <cell r="B32" t="str">
            <v>SUO_266</v>
          </cell>
        </row>
        <row r="33">
          <cell r="B33" t="str">
            <v>ADM_026</v>
          </cell>
        </row>
        <row r="34">
          <cell r="B34" t="str">
            <v>EXN_353</v>
          </cell>
        </row>
        <row r="35">
          <cell r="B35" t="str">
            <v>OST_361</v>
          </cell>
        </row>
        <row r="36">
          <cell r="B36" t="str">
            <v>OST_361</v>
          </cell>
        </row>
        <row r="37">
          <cell r="B37" t="str">
            <v>OST_361</v>
          </cell>
        </row>
        <row r="38">
          <cell r="B38" t="str">
            <v>EXN_212</v>
          </cell>
        </row>
        <row r="39">
          <cell r="B39" t="str">
            <v>OST_342</v>
          </cell>
        </row>
        <row r="40">
          <cell r="B40" t="str">
            <v>OST_039</v>
          </cell>
        </row>
        <row r="41">
          <cell r="B41" t="str">
            <v>EXN_154</v>
          </cell>
        </row>
        <row r="42">
          <cell r="B42" t="str">
            <v>SUO_046</v>
          </cell>
        </row>
        <row r="43">
          <cell r="B43" t="str">
            <v>OST_264</v>
          </cell>
        </row>
        <row r="44">
          <cell r="B44" t="str">
            <v>EXN_018</v>
          </cell>
        </row>
        <row r="45">
          <cell r="B45" t="str">
            <v>EXN_352</v>
          </cell>
        </row>
        <row r="46">
          <cell r="B46" t="str">
            <v>EXN_352</v>
          </cell>
        </row>
        <row r="47">
          <cell r="B47" t="str">
            <v>NRO_037</v>
          </cell>
        </row>
        <row r="48">
          <cell r="B48" t="str">
            <v>OST_368</v>
          </cell>
        </row>
        <row r="49">
          <cell r="B49" t="str">
            <v>EXN_073</v>
          </cell>
        </row>
        <row r="50">
          <cell r="B50" t="str">
            <v>ADM_232</v>
          </cell>
        </row>
        <row r="51">
          <cell r="B51" t="str">
            <v>ADM_232</v>
          </cell>
        </row>
        <row r="52">
          <cell r="B52" t="str">
            <v>ADM_232</v>
          </cell>
        </row>
        <row r="53">
          <cell r="B53" t="str">
            <v>OST_221</v>
          </cell>
        </row>
        <row r="54">
          <cell r="B54" t="str">
            <v>OST_221</v>
          </cell>
        </row>
        <row r="55">
          <cell r="B55" t="str">
            <v>OST_221</v>
          </cell>
        </row>
        <row r="56">
          <cell r="B56" t="str">
            <v>OST_221</v>
          </cell>
        </row>
        <row r="57">
          <cell r="B57" t="str">
            <v>OST_221</v>
          </cell>
        </row>
        <row r="58">
          <cell r="B58" t="str">
            <v>OST_221</v>
          </cell>
        </row>
        <row r="59">
          <cell r="B59" t="str">
            <v>OST_221</v>
          </cell>
        </row>
        <row r="60">
          <cell r="B60" t="str">
            <v>OST_221</v>
          </cell>
        </row>
        <row r="61">
          <cell r="B61" t="str">
            <v>OST_221</v>
          </cell>
        </row>
        <row r="62">
          <cell r="B62" t="str">
            <v>NRD_069</v>
          </cell>
        </row>
        <row r="63">
          <cell r="B63" t="str">
            <v>NRD_069</v>
          </cell>
        </row>
        <row r="64">
          <cell r="B64" t="str">
            <v>EXN_015</v>
          </cell>
        </row>
        <row r="65">
          <cell r="B65" t="str">
            <v>EXN_015</v>
          </cell>
        </row>
        <row r="66">
          <cell r="B66" t="str">
            <v>EXN_015</v>
          </cell>
        </row>
        <row r="67">
          <cell r="B67" t="str">
            <v>EXN_015</v>
          </cell>
        </row>
        <row r="68">
          <cell r="B68" t="str">
            <v>EXN_015</v>
          </cell>
        </row>
        <row r="69">
          <cell r="B69" t="str">
            <v>EXN_015</v>
          </cell>
        </row>
        <row r="70">
          <cell r="B70" t="str">
            <v>EXN_015</v>
          </cell>
        </row>
        <row r="71">
          <cell r="B71" t="str">
            <v>EXN_015</v>
          </cell>
        </row>
        <row r="72">
          <cell r="B72" t="str">
            <v>EXN_015</v>
          </cell>
        </row>
        <row r="73">
          <cell r="B73" t="str">
            <v>EXN_098</v>
          </cell>
        </row>
        <row r="74">
          <cell r="B74" t="str">
            <v>ADM_026</v>
          </cell>
        </row>
        <row r="75">
          <cell r="B75" t="str">
            <v>ADM_026</v>
          </cell>
        </row>
        <row r="76">
          <cell r="B76" t="str">
            <v>SUO_301</v>
          </cell>
        </row>
        <row r="77">
          <cell r="B77" t="str">
            <v>SUO_301</v>
          </cell>
        </row>
        <row r="78">
          <cell r="B78" t="str">
            <v>SUO_301</v>
          </cell>
        </row>
        <row r="79">
          <cell r="B79" t="str">
            <v>SUO_301</v>
          </cell>
        </row>
        <row r="80">
          <cell r="B80" t="str">
            <v>SUO_301</v>
          </cell>
        </row>
        <row r="81">
          <cell r="B81" t="str">
            <v>OST_227</v>
          </cell>
        </row>
        <row r="82">
          <cell r="B82" t="str">
            <v>OST_227</v>
          </cell>
        </row>
        <row r="83">
          <cell r="B83" t="str">
            <v>OST_227</v>
          </cell>
        </row>
        <row r="84">
          <cell r="B84" t="str">
            <v>OST_227</v>
          </cell>
        </row>
        <row r="85">
          <cell r="B85" t="str">
            <v>OST_227</v>
          </cell>
        </row>
        <row r="86">
          <cell r="B86" t="str">
            <v>OST_227</v>
          </cell>
        </row>
        <row r="87">
          <cell r="B87" t="str">
            <v>OST_227</v>
          </cell>
        </row>
        <row r="88">
          <cell r="B88" t="str">
            <v>OST_227</v>
          </cell>
        </row>
        <row r="89">
          <cell r="B89" t="str">
            <v>OST_227</v>
          </cell>
        </row>
        <row r="90">
          <cell r="B90" t="str">
            <v>OST_227</v>
          </cell>
        </row>
        <row r="91">
          <cell r="B91" t="str">
            <v>OST_227</v>
          </cell>
        </row>
        <row r="92">
          <cell r="B92" t="str">
            <v>OST_227</v>
          </cell>
        </row>
        <row r="93">
          <cell r="B93" t="str">
            <v>OST_227</v>
          </cell>
        </row>
        <row r="94">
          <cell r="B94" t="str">
            <v>OST_227</v>
          </cell>
        </row>
        <row r="95">
          <cell r="B95" t="str">
            <v>OST_227</v>
          </cell>
        </row>
        <row r="96">
          <cell r="B96" t="str">
            <v>OST_227</v>
          </cell>
        </row>
        <row r="97">
          <cell r="B97" t="str">
            <v>OST_227</v>
          </cell>
        </row>
        <row r="98">
          <cell r="B98" t="str">
            <v>OST_227</v>
          </cell>
        </row>
        <row r="99">
          <cell r="B99" t="str">
            <v>OST_227</v>
          </cell>
        </row>
        <row r="100">
          <cell r="B100" t="str">
            <v>OST_227</v>
          </cell>
        </row>
        <row r="101">
          <cell r="B101" t="str">
            <v>OST_227</v>
          </cell>
        </row>
        <row r="102">
          <cell r="B102" t="str">
            <v>OST_227</v>
          </cell>
        </row>
        <row r="103">
          <cell r="B103" t="str">
            <v>OST_227</v>
          </cell>
        </row>
        <row r="104">
          <cell r="B104" t="str">
            <v>OST_227</v>
          </cell>
        </row>
        <row r="105">
          <cell r="B105" t="str">
            <v>OST_227</v>
          </cell>
        </row>
        <row r="106">
          <cell r="B106" t="str">
            <v>OST_227</v>
          </cell>
        </row>
        <row r="107">
          <cell r="B107" t="str">
            <v>OST_227</v>
          </cell>
        </row>
        <row r="108">
          <cell r="B108" t="str">
            <v>NRO_170</v>
          </cell>
        </row>
        <row r="109">
          <cell r="B109" t="str">
            <v>NRO_170</v>
          </cell>
        </row>
        <row r="110">
          <cell r="B110" t="str">
            <v>NRO_170</v>
          </cell>
        </row>
        <row r="111">
          <cell r="B111" t="str">
            <v>EXN_353</v>
          </cell>
        </row>
        <row r="112">
          <cell r="B112" t="str">
            <v>SUO_266</v>
          </cell>
        </row>
        <row r="113">
          <cell r="B113" t="str">
            <v>SUO_266</v>
          </cell>
        </row>
        <row r="114">
          <cell r="B114" t="str">
            <v>SUO_266</v>
          </cell>
        </row>
        <row r="115">
          <cell r="B115" t="str">
            <v>SUO_266</v>
          </cell>
        </row>
        <row r="116">
          <cell r="B116" t="str">
            <v>SUO_266</v>
          </cell>
        </row>
        <row r="117">
          <cell r="B117" t="str">
            <v>SUO_266</v>
          </cell>
        </row>
        <row r="118">
          <cell r="B118" t="str">
            <v>SUO_266</v>
          </cell>
        </row>
        <row r="119">
          <cell r="B119" t="str">
            <v>SUO_266</v>
          </cell>
        </row>
        <row r="120">
          <cell r="B120" t="str">
            <v>SUO_266</v>
          </cell>
        </row>
        <row r="121">
          <cell r="B121" t="str">
            <v>OST_361</v>
          </cell>
        </row>
        <row r="122">
          <cell r="B122" t="str">
            <v>OST_361</v>
          </cell>
        </row>
        <row r="123">
          <cell r="B123" t="str">
            <v>OST_361</v>
          </cell>
        </row>
        <row r="124">
          <cell r="B124" t="str">
            <v>OST_361</v>
          </cell>
        </row>
        <row r="125">
          <cell r="B125" t="str">
            <v>OST_361</v>
          </cell>
        </row>
        <row r="126">
          <cell r="B126" t="str">
            <v>OST_361</v>
          </cell>
        </row>
        <row r="127">
          <cell r="B127" t="str">
            <v>OST_361</v>
          </cell>
        </row>
        <row r="128">
          <cell r="B128" t="str">
            <v>OST_361</v>
          </cell>
        </row>
        <row r="129">
          <cell r="B129" t="str">
            <v>OST_361</v>
          </cell>
        </row>
        <row r="130">
          <cell r="B130" t="str">
            <v>OST_361</v>
          </cell>
        </row>
        <row r="131">
          <cell r="B131" t="str">
            <v>EXN_212</v>
          </cell>
        </row>
        <row r="132">
          <cell r="B132" t="str">
            <v>EXN_212</v>
          </cell>
        </row>
        <row r="133">
          <cell r="B133" t="str">
            <v>EXN_212</v>
          </cell>
        </row>
        <row r="134">
          <cell r="B134" t="str">
            <v>SUO_173</v>
          </cell>
        </row>
        <row r="135">
          <cell r="B135" t="str">
            <v>SUO_173</v>
          </cell>
        </row>
        <row r="136">
          <cell r="B136" t="str">
            <v>SUO_173</v>
          </cell>
        </row>
        <row r="137">
          <cell r="B137" t="str">
            <v>SUO_173</v>
          </cell>
        </row>
        <row r="138">
          <cell r="B138" t="str">
            <v>SUO_173</v>
          </cell>
        </row>
        <row r="139">
          <cell r="B139" t="str">
            <v>SUO_173</v>
          </cell>
        </row>
        <row r="140">
          <cell r="B140" t="str">
            <v>SUO_173</v>
          </cell>
        </row>
        <row r="141">
          <cell r="B141" t="str">
            <v>SUO_173</v>
          </cell>
        </row>
        <row r="142">
          <cell r="B142" t="str">
            <v>SUO_173</v>
          </cell>
        </row>
        <row r="143">
          <cell r="B143" t="str">
            <v>OST_359</v>
          </cell>
        </row>
        <row r="144">
          <cell r="B144" t="str">
            <v>OST_359</v>
          </cell>
        </row>
        <row r="145">
          <cell r="B145" t="str">
            <v>OST_359</v>
          </cell>
        </row>
        <row r="146">
          <cell r="B146" t="str">
            <v>OST_039</v>
          </cell>
        </row>
        <row r="147">
          <cell r="B147" t="str">
            <v>SUO_106</v>
          </cell>
        </row>
        <row r="148">
          <cell r="B148" t="str">
            <v>SUO_106</v>
          </cell>
        </row>
        <row r="149">
          <cell r="B149" t="str">
            <v>SUO_054</v>
          </cell>
        </row>
        <row r="150">
          <cell r="B150" t="str">
            <v>SUO_054</v>
          </cell>
        </row>
        <row r="151">
          <cell r="B151" t="str">
            <v>SUO_054</v>
          </cell>
        </row>
        <row r="152">
          <cell r="B152" t="str">
            <v>SUO_054</v>
          </cell>
        </row>
        <row r="153">
          <cell r="B153" t="str">
            <v>SUO_054</v>
          </cell>
        </row>
        <row r="154">
          <cell r="B154" t="str">
            <v>SUO_054</v>
          </cell>
        </row>
        <row r="155">
          <cell r="B155" t="str">
            <v>SUO_054</v>
          </cell>
        </row>
        <row r="156">
          <cell r="B156" t="str">
            <v>SUO_054</v>
          </cell>
        </row>
        <row r="157">
          <cell r="B157" t="str">
            <v>SUO_054</v>
          </cell>
        </row>
        <row r="158">
          <cell r="B158" t="str">
            <v>SUO_054</v>
          </cell>
        </row>
        <row r="159">
          <cell r="B159" t="str">
            <v>SUO_054</v>
          </cell>
        </row>
        <row r="160">
          <cell r="B160" t="str">
            <v>SUO_054</v>
          </cell>
        </row>
        <row r="161">
          <cell r="B161" t="str">
            <v>SUO_054</v>
          </cell>
        </row>
        <row r="162">
          <cell r="B162" t="str">
            <v>SUO_054</v>
          </cell>
        </row>
        <row r="163">
          <cell r="B163" t="str">
            <v>SUO_046</v>
          </cell>
        </row>
        <row r="164">
          <cell r="B164" t="str">
            <v>SUO_046</v>
          </cell>
        </row>
        <row r="165">
          <cell r="B165" t="str">
            <v>EXN_367</v>
          </cell>
        </row>
        <row r="166">
          <cell r="B166" t="str">
            <v>EXN_367</v>
          </cell>
        </row>
        <row r="167">
          <cell r="B167" t="str">
            <v>EXN_367</v>
          </cell>
        </row>
        <row r="168">
          <cell r="B168" t="str">
            <v>NRD_060</v>
          </cell>
        </row>
        <row r="169">
          <cell r="B169" t="str">
            <v>OST_022</v>
          </cell>
        </row>
        <row r="170">
          <cell r="B170" t="str">
            <v>NRD_112</v>
          </cell>
        </row>
        <row r="171">
          <cell r="B171" t="str">
            <v>DLA_RNC</v>
          </cell>
        </row>
        <row r="172">
          <cell r="B172" t="str">
            <v>DLA_RNC</v>
          </cell>
        </row>
        <row r="173">
          <cell r="B173" t="str">
            <v>EXN_047</v>
          </cell>
        </row>
        <row r="174">
          <cell r="B174" t="str">
            <v>EXN_023</v>
          </cell>
        </row>
        <row r="175">
          <cell r="B175" t="str">
            <v>EXN_037</v>
          </cell>
        </row>
        <row r="176">
          <cell r="B176" t="str">
            <v>EXN_243</v>
          </cell>
        </row>
        <row r="177">
          <cell r="B177" t="str">
            <v>EXN_577</v>
          </cell>
        </row>
        <row r="178">
          <cell r="B178" t="str">
            <v>EXN_015</v>
          </cell>
        </row>
        <row r="179">
          <cell r="B179" t="str">
            <v>OST_361</v>
          </cell>
        </row>
        <row r="180">
          <cell r="B180" t="str">
            <v>OST_092</v>
          </cell>
        </row>
        <row r="181">
          <cell r="B181" t="str">
            <v>EXN_350</v>
          </cell>
        </row>
        <row r="182">
          <cell r="B182" t="str">
            <v>EXN_018</v>
          </cell>
        </row>
        <row r="183">
          <cell r="B183" t="str">
            <v>NRD_069</v>
          </cell>
        </row>
        <row r="184">
          <cell r="B184" t="str">
            <v>EXN_512</v>
          </cell>
        </row>
        <row r="185">
          <cell r="B185" t="str">
            <v>EXN_352</v>
          </cell>
        </row>
        <row r="186">
          <cell r="B186" t="str">
            <v>EXN_352</v>
          </cell>
        </row>
        <row r="187">
          <cell r="B187" t="str">
            <v>EXN_352</v>
          </cell>
        </row>
        <row r="188">
          <cell r="B188" t="str">
            <v>EXN_023</v>
          </cell>
        </row>
        <row r="189">
          <cell r="B189" t="str">
            <v>EXN_073</v>
          </cell>
        </row>
        <row r="190">
          <cell r="B190" t="str">
            <v>EXN_577</v>
          </cell>
        </row>
        <row r="191">
          <cell r="B191" t="str">
            <v>EXN_577</v>
          </cell>
        </row>
        <row r="192">
          <cell r="B192" t="str">
            <v>EXN_577</v>
          </cell>
        </row>
        <row r="193">
          <cell r="B193" t="str">
            <v>OST_221</v>
          </cell>
        </row>
        <row r="194">
          <cell r="B194" t="str">
            <v>OST_221</v>
          </cell>
        </row>
        <row r="195">
          <cell r="B195" t="str">
            <v>OST_221</v>
          </cell>
        </row>
        <row r="196">
          <cell r="B196" t="str">
            <v>OST_221</v>
          </cell>
        </row>
        <row r="197">
          <cell r="B197" t="str">
            <v>OST_221</v>
          </cell>
        </row>
        <row r="198">
          <cell r="B198" t="str">
            <v>OST_221</v>
          </cell>
        </row>
        <row r="199">
          <cell r="B199" t="str">
            <v>EXN_098</v>
          </cell>
        </row>
        <row r="200">
          <cell r="B200" t="str">
            <v>EXN_510</v>
          </cell>
        </row>
        <row r="201">
          <cell r="B201" t="str">
            <v>SUO_054</v>
          </cell>
        </row>
        <row r="202">
          <cell r="B202" t="str">
            <v>SUO_054</v>
          </cell>
        </row>
        <row r="203">
          <cell r="B203" t="str">
            <v>SUO_054</v>
          </cell>
        </row>
        <row r="204">
          <cell r="B204" t="str">
            <v>SUO_266</v>
          </cell>
        </row>
        <row r="205">
          <cell r="B205" t="str">
            <v>SUO_266</v>
          </cell>
        </row>
        <row r="206">
          <cell r="B206" t="str">
            <v>SUO_266</v>
          </cell>
        </row>
        <row r="207">
          <cell r="B207" t="str">
            <v>SUO_266</v>
          </cell>
        </row>
        <row r="208">
          <cell r="B208" t="str">
            <v>SUO_266</v>
          </cell>
        </row>
        <row r="209">
          <cell r="B209" t="str">
            <v>SUO_266</v>
          </cell>
        </row>
        <row r="210">
          <cell r="B210" t="str">
            <v>ADM_026</v>
          </cell>
        </row>
        <row r="211">
          <cell r="B211" t="str">
            <v>SUO_301</v>
          </cell>
        </row>
        <row r="212">
          <cell r="B212" t="str">
            <v>OST_361</v>
          </cell>
        </row>
        <row r="213">
          <cell r="B213" t="str">
            <v>OST_361</v>
          </cell>
        </row>
        <row r="214">
          <cell r="B214" t="str">
            <v>SUO_106</v>
          </cell>
        </row>
        <row r="215">
          <cell r="B215" t="str">
            <v>OST_342</v>
          </cell>
        </row>
        <row r="216">
          <cell r="B216" t="str">
            <v>OST_039</v>
          </cell>
        </row>
        <row r="217">
          <cell r="B217" t="str">
            <v>EXN_154</v>
          </cell>
        </row>
        <row r="218">
          <cell r="B218" t="str">
            <v>SUO_046</v>
          </cell>
        </row>
        <row r="219">
          <cell r="B219" t="str">
            <v>NRD_060</v>
          </cell>
        </row>
        <row r="220">
          <cell r="B220" t="str">
            <v>EXN_367</v>
          </cell>
        </row>
        <row r="221">
          <cell r="B221" t="str">
            <v>EXN_367</v>
          </cell>
        </row>
        <row r="222">
          <cell r="B222" t="str">
            <v>EXN_367</v>
          </cell>
        </row>
        <row r="223">
          <cell r="B223" t="str">
            <v>OST_264</v>
          </cell>
        </row>
        <row r="224">
          <cell r="B224" t="str">
            <v>OST_264</v>
          </cell>
        </row>
        <row r="225">
          <cell r="B225" t="str">
            <v>OST_264</v>
          </cell>
        </row>
        <row r="226">
          <cell r="B226" t="str">
            <v>OST_264</v>
          </cell>
        </row>
        <row r="227">
          <cell r="B227" t="str">
            <v>OST_264</v>
          </cell>
        </row>
        <row r="228">
          <cell r="B228" t="str">
            <v>OST_264</v>
          </cell>
        </row>
        <row r="229">
          <cell r="B229" t="str">
            <v>EXN_383</v>
          </cell>
        </row>
        <row r="230">
          <cell r="B230" t="str">
            <v>EXN_383</v>
          </cell>
        </row>
        <row r="231">
          <cell r="B231" t="str">
            <v>EXN_383</v>
          </cell>
        </row>
        <row r="232">
          <cell r="B232" t="str">
            <v>EXN_383</v>
          </cell>
        </row>
        <row r="233">
          <cell r="B233" t="str">
            <v>EXN_018</v>
          </cell>
        </row>
        <row r="234">
          <cell r="B234" t="str">
            <v>EXN_018</v>
          </cell>
        </row>
        <row r="235">
          <cell r="B235" t="str">
            <v>EXN_018</v>
          </cell>
        </row>
        <row r="236">
          <cell r="B236" t="str">
            <v>NRD_069</v>
          </cell>
        </row>
        <row r="237">
          <cell r="B237" t="str">
            <v>EXN_512</v>
          </cell>
        </row>
        <row r="238">
          <cell r="B238" t="str">
            <v>EXN_512</v>
          </cell>
        </row>
        <row r="239">
          <cell r="B239" t="str">
            <v>EXN_512</v>
          </cell>
        </row>
        <row r="240">
          <cell r="B240" t="str">
            <v>EXN_512</v>
          </cell>
        </row>
        <row r="241">
          <cell r="B241" t="str">
            <v>EXN_512</v>
          </cell>
        </row>
        <row r="242">
          <cell r="B242" t="str">
            <v>EXN_512</v>
          </cell>
        </row>
        <row r="243">
          <cell r="B243" t="str">
            <v>EXN_512</v>
          </cell>
        </row>
        <row r="244">
          <cell r="B244" t="str">
            <v>EXN_352</v>
          </cell>
        </row>
        <row r="245">
          <cell r="B245" t="str">
            <v>EXN_352</v>
          </cell>
        </row>
        <row r="246">
          <cell r="B246" t="str">
            <v>EXN_352</v>
          </cell>
        </row>
        <row r="247">
          <cell r="B247" t="str">
            <v>EXN_352</v>
          </cell>
        </row>
        <row r="248">
          <cell r="B248" t="str">
            <v>EXN_352</v>
          </cell>
        </row>
        <row r="249">
          <cell r="B249" t="str">
            <v>EXN_352</v>
          </cell>
        </row>
        <row r="250">
          <cell r="B250" t="str">
            <v>EXN_352</v>
          </cell>
        </row>
        <row r="251">
          <cell r="B251" t="str">
            <v>EXN_352</v>
          </cell>
        </row>
        <row r="252">
          <cell r="B252" t="str">
            <v>EXN_352</v>
          </cell>
        </row>
        <row r="253">
          <cell r="B253" t="str">
            <v>EXN_023</v>
          </cell>
        </row>
        <row r="254">
          <cell r="B254" t="str">
            <v>EXN_023</v>
          </cell>
        </row>
        <row r="255">
          <cell r="B255" t="str">
            <v>EXN_023</v>
          </cell>
        </row>
        <row r="256">
          <cell r="B256" t="str">
            <v>EXN_073</v>
          </cell>
        </row>
        <row r="257">
          <cell r="B257" t="str">
            <v>EXN_073</v>
          </cell>
        </row>
        <row r="258">
          <cell r="B258" t="str">
            <v>EXN_073</v>
          </cell>
        </row>
        <row r="259">
          <cell r="B259" t="str">
            <v>EXN_577</v>
          </cell>
        </row>
        <row r="260">
          <cell r="B260" t="str">
            <v>EXN_577</v>
          </cell>
        </row>
        <row r="261">
          <cell r="B261" t="str">
            <v>EXN_577</v>
          </cell>
        </row>
        <row r="262">
          <cell r="B262" t="str">
            <v>EXN_577</v>
          </cell>
        </row>
        <row r="263">
          <cell r="B263" t="str">
            <v>EXN_577</v>
          </cell>
        </row>
        <row r="264">
          <cell r="B264" t="str">
            <v>EXN_577</v>
          </cell>
        </row>
        <row r="265">
          <cell r="B265" t="str">
            <v>EXN_577</v>
          </cell>
        </row>
        <row r="266">
          <cell r="B266" t="str">
            <v>EXN_577</v>
          </cell>
        </row>
        <row r="267">
          <cell r="B267" t="str">
            <v>EXN_577</v>
          </cell>
        </row>
        <row r="268">
          <cell r="B268" t="str">
            <v>EXN_577</v>
          </cell>
        </row>
        <row r="269">
          <cell r="B269" t="str">
            <v>EXN_577</v>
          </cell>
        </row>
        <row r="270">
          <cell r="B270" t="str">
            <v>EXN_577</v>
          </cell>
        </row>
        <row r="271">
          <cell r="B271" t="str">
            <v>EXN_577</v>
          </cell>
        </row>
        <row r="272">
          <cell r="B272" t="str">
            <v>EXN_577</v>
          </cell>
        </row>
        <row r="273">
          <cell r="B273" t="str">
            <v>EXN_577</v>
          </cell>
        </row>
        <row r="274">
          <cell r="B274" t="str">
            <v>EXN_577</v>
          </cell>
        </row>
        <row r="275">
          <cell r="B275" t="str">
            <v>EXN_577</v>
          </cell>
        </row>
        <row r="276">
          <cell r="B276" t="str">
            <v>EXN_577</v>
          </cell>
        </row>
        <row r="277">
          <cell r="B277" t="str">
            <v>OST_221</v>
          </cell>
        </row>
        <row r="278">
          <cell r="B278" t="str">
            <v>OST_221</v>
          </cell>
        </row>
        <row r="279">
          <cell r="B279" t="str">
            <v>OST_221</v>
          </cell>
        </row>
        <row r="280">
          <cell r="B280" t="str">
            <v>OST_221</v>
          </cell>
        </row>
        <row r="281">
          <cell r="B281" t="str">
            <v>OST_221</v>
          </cell>
        </row>
        <row r="282">
          <cell r="B282" t="str">
            <v>OST_221</v>
          </cell>
        </row>
        <row r="283">
          <cell r="B283" t="str">
            <v>OST_221</v>
          </cell>
        </row>
        <row r="284">
          <cell r="B284" t="str">
            <v>OST_221</v>
          </cell>
        </row>
        <row r="285">
          <cell r="B285" t="str">
            <v>OST_221</v>
          </cell>
        </row>
        <row r="286">
          <cell r="B286" t="str">
            <v>OST_221</v>
          </cell>
        </row>
        <row r="287">
          <cell r="B287" t="str">
            <v>OST_221</v>
          </cell>
        </row>
        <row r="288">
          <cell r="B288" t="str">
            <v>OST_221</v>
          </cell>
        </row>
        <row r="289">
          <cell r="B289" t="str">
            <v>EXN_098</v>
          </cell>
        </row>
        <row r="290">
          <cell r="B290" t="str">
            <v>EXN_098</v>
          </cell>
        </row>
        <row r="291">
          <cell r="B291" t="str">
            <v>EXN_098</v>
          </cell>
        </row>
        <row r="292">
          <cell r="B292" t="str">
            <v>EXN_510</v>
          </cell>
        </row>
        <row r="293">
          <cell r="B293" t="str">
            <v>NRO_170</v>
          </cell>
        </row>
        <row r="294">
          <cell r="B294" t="str">
            <v>NRO_170</v>
          </cell>
        </row>
        <row r="295">
          <cell r="B295" t="str">
            <v>NRO_170</v>
          </cell>
        </row>
        <row r="296">
          <cell r="B296" t="str">
            <v>NRO_170</v>
          </cell>
        </row>
        <row r="297">
          <cell r="B297" t="str">
            <v>NRO_170</v>
          </cell>
        </row>
        <row r="298">
          <cell r="B298" t="str">
            <v>SUO_054</v>
          </cell>
        </row>
        <row r="299">
          <cell r="B299" t="str">
            <v>SUO_054</v>
          </cell>
        </row>
        <row r="300">
          <cell r="B300" t="str">
            <v>SUO_054</v>
          </cell>
        </row>
        <row r="301">
          <cell r="B301" t="str">
            <v>SUO_054</v>
          </cell>
        </row>
        <row r="302">
          <cell r="B302" t="str">
            <v>OST_092</v>
          </cell>
        </row>
        <row r="303">
          <cell r="B303" t="str">
            <v>OST_092</v>
          </cell>
        </row>
        <row r="304">
          <cell r="B304" t="str">
            <v>OST_092</v>
          </cell>
        </row>
        <row r="305">
          <cell r="B305" t="str">
            <v>OST_092</v>
          </cell>
        </row>
        <row r="306">
          <cell r="B306" t="str">
            <v>OST_092</v>
          </cell>
        </row>
        <row r="307">
          <cell r="B307" t="str">
            <v>OST_092</v>
          </cell>
        </row>
        <row r="308">
          <cell r="B308" t="str">
            <v>SUO_266</v>
          </cell>
        </row>
        <row r="309">
          <cell r="B309" t="str">
            <v>SUO_266</v>
          </cell>
        </row>
        <row r="310">
          <cell r="B310" t="str">
            <v>SUO_266</v>
          </cell>
        </row>
        <row r="311">
          <cell r="B311" t="str">
            <v>SUO_266</v>
          </cell>
        </row>
        <row r="312">
          <cell r="B312" t="str">
            <v>SUO_266</v>
          </cell>
        </row>
        <row r="313">
          <cell r="B313" t="str">
            <v>SUO_266</v>
          </cell>
        </row>
        <row r="314">
          <cell r="B314" t="str">
            <v>SUO_266</v>
          </cell>
        </row>
        <row r="315">
          <cell r="B315" t="str">
            <v>SUO_266</v>
          </cell>
        </row>
        <row r="316">
          <cell r="B316" t="str">
            <v>SUO_266</v>
          </cell>
        </row>
        <row r="317">
          <cell r="B317" t="str">
            <v>SUO_266</v>
          </cell>
        </row>
        <row r="318">
          <cell r="B318" t="str">
            <v>SUO_266</v>
          </cell>
        </row>
        <row r="319">
          <cell r="B319" t="str">
            <v>SUO_266</v>
          </cell>
        </row>
        <row r="320">
          <cell r="B320" t="str">
            <v>SUO_301</v>
          </cell>
        </row>
        <row r="321">
          <cell r="B321" t="str">
            <v>EXN_353</v>
          </cell>
        </row>
        <row r="322">
          <cell r="B322" t="str">
            <v>EXN_353</v>
          </cell>
        </row>
        <row r="323">
          <cell r="B323" t="str">
            <v>EXN_353</v>
          </cell>
        </row>
        <row r="324">
          <cell r="B324" t="str">
            <v>OST_359</v>
          </cell>
        </row>
        <row r="325">
          <cell r="B325" t="str">
            <v>OST_359</v>
          </cell>
        </row>
        <row r="326">
          <cell r="B326" t="str">
            <v>OST_359</v>
          </cell>
        </row>
        <row r="327">
          <cell r="B327" t="str">
            <v>OST_359</v>
          </cell>
        </row>
        <row r="328">
          <cell r="B328" t="str">
            <v>OST_359</v>
          </cell>
        </row>
        <row r="329">
          <cell r="B329" t="str">
            <v>OST_359</v>
          </cell>
        </row>
        <row r="330">
          <cell r="B330" t="str">
            <v>OST_359</v>
          </cell>
        </row>
        <row r="331">
          <cell r="B331" t="str">
            <v>OST_359</v>
          </cell>
        </row>
        <row r="332">
          <cell r="B332" t="str">
            <v>SUO_106</v>
          </cell>
        </row>
        <row r="333">
          <cell r="B333" t="str">
            <v>OST_342</v>
          </cell>
        </row>
        <row r="334">
          <cell r="B334" t="str">
            <v>OST_342</v>
          </cell>
        </row>
        <row r="335">
          <cell r="B335" t="str">
            <v>OST_342</v>
          </cell>
        </row>
        <row r="336">
          <cell r="B336" t="str">
            <v>OST_039</v>
          </cell>
        </row>
        <row r="337">
          <cell r="B337" t="str">
            <v>OST_039</v>
          </cell>
        </row>
        <row r="338">
          <cell r="B338" t="str">
            <v>OST_039</v>
          </cell>
        </row>
        <row r="339">
          <cell r="B339" t="str">
            <v>EXN_154</v>
          </cell>
        </row>
        <row r="340">
          <cell r="B340" t="str">
            <v>SUO_046</v>
          </cell>
        </row>
        <row r="341">
          <cell r="B341" t="str">
            <v>NRD_060</v>
          </cell>
        </row>
        <row r="342">
          <cell r="B342" t="str">
            <v>NRD_060</v>
          </cell>
        </row>
        <row r="343">
          <cell r="B343" t="str">
            <v>NRD_060</v>
          </cell>
        </row>
        <row r="344">
          <cell r="B344" t="str">
            <v>NRD_060</v>
          </cell>
        </row>
        <row r="345">
          <cell r="B345" t="str">
            <v>NRD_060</v>
          </cell>
        </row>
        <row r="346">
          <cell r="B346" t="str">
            <v>NRD_060</v>
          </cell>
        </row>
        <row r="347">
          <cell r="B347" t="str">
            <v>EXN_367</v>
          </cell>
        </row>
        <row r="348">
          <cell r="B348" t="str">
            <v>EXN_367</v>
          </cell>
        </row>
        <row r="349">
          <cell r="B349" t="str">
            <v>EXN_367</v>
          </cell>
        </row>
        <row r="350">
          <cell r="B350" t="str">
            <v>EXN_367</v>
          </cell>
        </row>
        <row r="351">
          <cell r="B351" t="str">
            <v>EXN_367</v>
          </cell>
        </row>
        <row r="352">
          <cell r="B352" t="str">
            <v>EXN_367</v>
          </cell>
        </row>
        <row r="353">
          <cell r="B353" t="str">
            <v>EXN_367</v>
          </cell>
        </row>
        <row r="354">
          <cell r="B354" t="str">
            <v>EXN_367</v>
          </cell>
        </row>
        <row r="355">
          <cell r="B355" t="str">
            <v>EXN_367</v>
          </cell>
        </row>
        <row r="356">
          <cell r="B356" t="str">
            <v>OST_264</v>
          </cell>
        </row>
        <row r="357">
          <cell r="B357" t="str">
            <v>OST_264</v>
          </cell>
        </row>
        <row r="358">
          <cell r="B358" t="str">
            <v>OST_264</v>
          </cell>
        </row>
        <row r="359">
          <cell r="B359" t="str">
            <v>OST_264</v>
          </cell>
        </row>
        <row r="360">
          <cell r="B360" t="str">
            <v>OST_264</v>
          </cell>
        </row>
        <row r="361">
          <cell r="B361" t="str">
            <v>OST_264</v>
          </cell>
        </row>
        <row r="362">
          <cell r="B362" t="str">
            <v>OST_264</v>
          </cell>
        </row>
        <row r="363">
          <cell r="B363" t="str">
            <v>OST_264</v>
          </cell>
        </row>
        <row r="364">
          <cell r="B364" t="str">
            <v>OST_264</v>
          </cell>
        </row>
        <row r="365">
          <cell r="B365" t="str">
            <v>OST_264</v>
          </cell>
        </row>
        <row r="366">
          <cell r="B366" t="str">
            <v>OST_264</v>
          </cell>
        </row>
        <row r="367">
          <cell r="B367" t="str">
            <v>OST_264</v>
          </cell>
        </row>
        <row r="368">
          <cell r="B368" t="str">
            <v>EXN_320</v>
          </cell>
        </row>
        <row r="369">
          <cell r="B369" t="str">
            <v>EXN_018</v>
          </cell>
        </row>
        <row r="370">
          <cell r="B370" t="str">
            <v>ADM_012</v>
          </cell>
        </row>
        <row r="371">
          <cell r="B371" t="str">
            <v>EXN_352</v>
          </cell>
        </row>
        <row r="372">
          <cell r="B372" t="str">
            <v>EXN_352</v>
          </cell>
        </row>
        <row r="373">
          <cell r="B373" t="str">
            <v>EXN_352</v>
          </cell>
        </row>
        <row r="374">
          <cell r="B374" t="str">
            <v>EXN_352</v>
          </cell>
        </row>
        <row r="375">
          <cell r="B375" t="str">
            <v>EXN_352</v>
          </cell>
        </row>
        <row r="376">
          <cell r="B376" t="str">
            <v>ADM_232</v>
          </cell>
        </row>
        <row r="377">
          <cell r="B377" t="str">
            <v>OST_221</v>
          </cell>
        </row>
        <row r="378">
          <cell r="B378" t="str">
            <v>OST_221</v>
          </cell>
        </row>
        <row r="379">
          <cell r="B379" t="str">
            <v>OST_221</v>
          </cell>
        </row>
        <row r="380">
          <cell r="B380" t="str">
            <v>OST_221</v>
          </cell>
        </row>
        <row r="381">
          <cell r="B381" t="str">
            <v>OST_221</v>
          </cell>
        </row>
        <row r="382">
          <cell r="B382" t="str">
            <v>OST_221</v>
          </cell>
        </row>
        <row r="383">
          <cell r="B383" t="str">
            <v>SUO_054</v>
          </cell>
        </row>
        <row r="384">
          <cell r="B384" t="str">
            <v>SUO_054</v>
          </cell>
        </row>
        <row r="385">
          <cell r="B385" t="str">
            <v>SUO_106</v>
          </cell>
        </row>
        <row r="386">
          <cell r="B386" t="str">
            <v>EXN_367</v>
          </cell>
        </row>
        <row r="387">
          <cell r="B387" t="str">
            <v>EXN_367</v>
          </cell>
        </row>
        <row r="388">
          <cell r="B388" t="str">
            <v>EXN_367</v>
          </cell>
        </row>
        <row r="389">
          <cell r="B389" t="str">
            <v>OST_264</v>
          </cell>
        </row>
        <row r="390">
          <cell r="B390" t="str">
            <v>OST_264</v>
          </cell>
        </row>
        <row r="391">
          <cell r="B391" t="str">
            <v>OST_264</v>
          </cell>
        </row>
        <row r="392">
          <cell r="B392" t="str">
            <v>OST_264</v>
          </cell>
        </row>
        <row r="393">
          <cell r="B393" t="str">
            <v>OST_264</v>
          </cell>
        </row>
        <row r="394">
          <cell r="B394" t="str">
            <v>OST_264</v>
          </cell>
        </row>
        <row r="395">
          <cell r="B395" t="str">
            <v>OST_264</v>
          </cell>
        </row>
        <row r="396">
          <cell r="B396" t="str">
            <v>OST_264</v>
          </cell>
        </row>
        <row r="397">
          <cell r="B397" t="str">
            <v>OST_264</v>
          </cell>
        </row>
        <row r="398">
          <cell r="B398" t="str">
            <v>NRD_060</v>
          </cell>
        </row>
        <row r="399">
          <cell r="B399" t="str">
            <v>NRD_060</v>
          </cell>
        </row>
        <row r="400">
          <cell r="B400" t="str">
            <v>NRD_060</v>
          </cell>
        </row>
        <row r="401">
          <cell r="B401" t="str">
            <v>ADM_235</v>
          </cell>
        </row>
        <row r="402">
          <cell r="B402" t="str">
            <v>ADM_235</v>
          </cell>
        </row>
        <row r="403">
          <cell r="B403" t="str">
            <v>ADM_235</v>
          </cell>
        </row>
        <row r="404">
          <cell r="B404" t="str">
            <v>EXN_018</v>
          </cell>
        </row>
        <row r="405">
          <cell r="B405" t="str">
            <v>NRD_069</v>
          </cell>
        </row>
        <row r="406">
          <cell r="B406" t="str">
            <v>EXN_512</v>
          </cell>
        </row>
        <row r="407">
          <cell r="B407" t="str">
            <v>EXN_512</v>
          </cell>
        </row>
        <row r="408">
          <cell r="B408" t="str">
            <v>EXN_352</v>
          </cell>
        </row>
        <row r="409">
          <cell r="B409" t="str">
            <v>EXN_352</v>
          </cell>
        </row>
        <row r="410">
          <cell r="B410" t="str">
            <v>EXN_352</v>
          </cell>
        </row>
        <row r="411">
          <cell r="B411" t="str">
            <v>EXN_352</v>
          </cell>
        </row>
        <row r="412">
          <cell r="B412" t="str">
            <v>EXN_352</v>
          </cell>
        </row>
        <row r="413">
          <cell r="B413" t="str">
            <v>EXN_352</v>
          </cell>
        </row>
        <row r="414">
          <cell r="B414" t="str">
            <v>EXN_352</v>
          </cell>
        </row>
        <row r="415">
          <cell r="B415" t="str">
            <v>EXN_352</v>
          </cell>
        </row>
        <row r="416">
          <cell r="B416" t="str">
            <v>EXN_352</v>
          </cell>
        </row>
        <row r="417">
          <cell r="B417" t="str">
            <v>EXN_023</v>
          </cell>
        </row>
        <row r="418">
          <cell r="B418" t="str">
            <v>EXN_073</v>
          </cell>
        </row>
        <row r="419">
          <cell r="B419" t="str">
            <v>EXN_577</v>
          </cell>
        </row>
        <row r="420">
          <cell r="B420" t="str">
            <v>EXN_577</v>
          </cell>
        </row>
        <row r="421">
          <cell r="B421" t="str">
            <v>EXN_577</v>
          </cell>
        </row>
        <row r="422">
          <cell r="B422" t="str">
            <v>EXN_577</v>
          </cell>
        </row>
        <row r="423">
          <cell r="B423" t="str">
            <v>EXN_577</v>
          </cell>
        </row>
        <row r="424">
          <cell r="B424" t="str">
            <v>EXN_577</v>
          </cell>
        </row>
        <row r="425">
          <cell r="B425" t="str">
            <v>EXN_577</v>
          </cell>
        </row>
        <row r="426">
          <cell r="B426" t="str">
            <v>EXN_577</v>
          </cell>
        </row>
        <row r="427">
          <cell r="B427" t="str">
            <v>EXN_577</v>
          </cell>
        </row>
        <row r="428">
          <cell r="B428" t="str">
            <v>ADM_232</v>
          </cell>
        </row>
        <row r="429">
          <cell r="B429" t="str">
            <v>OST_221</v>
          </cell>
        </row>
        <row r="430">
          <cell r="B430" t="str">
            <v>OST_221</v>
          </cell>
        </row>
        <row r="431">
          <cell r="B431" t="str">
            <v>OST_221</v>
          </cell>
        </row>
        <row r="432">
          <cell r="B432" t="str">
            <v>OST_221</v>
          </cell>
        </row>
        <row r="433">
          <cell r="B433" t="str">
            <v>OST_221</v>
          </cell>
        </row>
        <row r="434">
          <cell r="B434" t="str">
            <v>OST_221</v>
          </cell>
        </row>
        <row r="435">
          <cell r="B435" t="str">
            <v>EXN_098</v>
          </cell>
        </row>
        <row r="436">
          <cell r="B436" t="str">
            <v>EXN_510</v>
          </cell>
        </row>
        <row r="437">
          <cell r="B437" t="str">
            <v>NRO_170</v>
          </cell>
        </row>
        <row r="438">
          <cell r="B438" t="str">
            <v>SUO_054</v>
          </cell>
        </row>
        <row r="439">
          <cell r="B439" t="str">
            <v>SUO_054</v>
          </cell>
        </row>
        <row r="440">
          <cell r="B440" t="str">
            <v>SUO_054</v>
          </cell>
        </row>
        <row r="441">
          <cell r="B441" t="str">
            <v>SUO_054</v>
          </cell>
        </row>
        <row r="442">
          <cell r="B442" t="str">
            <v>SUO_054</v>
          </cell>
        </row>
        <row r="443">
          <cell r="B443" t="str">
            <v>SUO_054</v>
          </cell>
        </row>
        <row r="444">
          <cell r="B444" t="str">
            <v>SUO_266</v>
          </cell>
        </row>
        <row r="445">
          <cell r="B445" t="str">
            <v>SUO_266</v>
          </cell>
        </row>
        <row r="446">
          <cell r="B446" t="str">
            <v>SUO_266</v>
          </cell>
        </row>
        <row r="447">
          <cell r="B447" t="str">
            <v>SUO_266</v>
          </cell>
        </row>
        <row r="448">
          <cell r="B448" t="str">
            <v>SUO_266</v>
          </cell>
        </row>
        <row r="449">
          <cell r="B449" t="str">
            <v>SUO_266</v>
          </cell>
        </row>
        <row r="450">
          <cell r="B450" t="str">
            <v>ADM_026</v>
          </cell>
        </row>
        <row r="451">
          <cell r="B451" t="str">
            <v>EXN_353</v>
          </cell>
        </row>
        <row r="452">
          <cell r="B452" t="str">
            <v>OST_361</v>
          </cell>
        </row>
        <row r="453">
          <cell r="B453" t="str">
            <v>OST_361</v>
          </cell>
        </row>
        <row r="454">
          <cell r="B454" t="str">
            <v>OST_361</v>
          </cell>
        </row>
        <row r="455">
          <cell r="B455" t="str">
            <v>EXN_212</v>
          </cell>
        </row>
        <row r="456">
          <cell r="B456" t="str">
            <v>NRO_037</v>
          </cell>
        </row>
        <row r="457">
          <cell r="B457" t="str">
            <v>SUO_106</v>
          </cell>
        </row>
        <row r="458">
          <cell r="B458" t="str">
            <v>OST_342</v>
          </cell>
        </row>
        <row r="459">
          <cell r="B459" t="str">
            <v>OST_039</v>
          </cell>
        </row>
        <row r="460">
          <cell r="B460" t="str">
            <v>EXN_154</v>
          </cell>
        </row>
        <row r="461">
          <cell r="B461" t="str">
            <v>SUO_046</v>
          </cell>
        </row>
        <row r="462">
          <cell r="B462" t="str">
            <v>EXN_367</v>
          </cell>
        </row>
        <row r="463">
          <cell r="B463" t="str">
            <v>EXN_367</v>
          </cell>
        </row>
        <row r="464">
          <cell r="B464" t="str">
            <v>EXN_367</v>
          </cell>
        </row>
        <row r="465">
          <cell r="B465" t="str">
            <v>OST_264</v>
          </cell>
        </row>
        <row r="466">
          <cell r="B466" t="str">
            <v>OST_264</v>
          </cell>
        </row>
        <row r="467">
          <cell r="B467" t="str">
            <v>OST_264</v>
          </cell>
        </row>
        <row r="468">
          <cell r="B468" t="str">
            <v>OST_264</v>
          </cell>
        </row>
        <row r="469">
          <cell r="B469" t="str">
            <v>OST_264</v>
          </cell>
        </row>
        <row r="470">
          <cell r="B470" t="str">
            <v>OST_264</v>
          </cell>
        </row>
        <row r="471">
          <cell r="B471" t="str">
            <v>OST_264</v>
          </cell>
        </row>
        <row r="472">
          <cell r="B472" t="str">
            <v>OST_264</v>
          </cell>
        </row>
        <row r="473">
          <cell r="B473" t="str">
            <v>OST_264</v>
          </cell>
        </row>
        <row r="474">
          <cell r="B474" t="str">
            <v>OST_264</v>
          </cell>
        </row>
        <row r="475">
          <cell r="B475" t="str">
            <v>EXN_212</v>
          </cell>
        </row>
        <row r="476">
          <cell r="B476" t="str">
            <v>NRO_169</v>
          </cell>
        </row>
        <row r="477">
          <cell r="B477" t="str">
            <v>NRO_169</v>
          </cell>
        </row>
        <row r="478">
          <cell r="B478" t="str">
            <v>NRO_169</v>
          </cell>
        </row>
        <row r="479">
          <cell r="B479" t="str">
            <v>NRO_169</v>
          </cell>
        </row>
        <row r="480">
          <cell r="B480" t="str">
            <v>NRO_169</v>
          </cell>
        </row>
        <row r="481">
          <cell r="B481" t="str">
            <v>NRO_169</v>
          </cell>
        </row>
        <row r="482">
          <cell r="B482" t="str">
            <v>NRO_169</v>
          </cell>
        </row>
        <row r="483">
          <cell r="B483" t="str">
            <v>NRO_169</v>
          </cell>
        </row>
        <row r="484">
          <cell r="B484" t="str">
            <v>NRO_169</v>
          </cell>
        </row>
        <row r="485">
          <cell r="B485" t="str">
            <v>NRO_169</v>
          </cell>
        </row>
        <row r="486">
          <cell r="B486" t="str">
            <v>NRO_169</v>
          </cell>
        </row>
        <row r="487">
          <cell r="B487" t="str">
            <v>NRO_169</v>
          </cell>
        </row>
        <row r="488">
          <cell r="B488" t="str">
            <v>OST_275</v>
          </cell>
        </row>
        <row r="489">
          <cell r="B489" t="str">
            <v>SUO_073</v>
          </cell>
        </row>
        <row r="490">
          <cell r="B490" t="str">
            <v>SUO_298</v>
          </cell>
        </row>
        <row r="491">
          <cell r="B491" t="str">
            <v>SUO_298</v>
          </cell>
        </row>
        <row r="492">
          <cell r="B492" t="str">
            <v>SUO_298</v>
          </cell>
        </row>
        <row r="493">
          <cell r="B493" t="str">
            <v>SUO_298</v>
          </cell>
        </row>
        <row r="494">
          <cell r="B494" t="str">
            <v>SUO_298</v>
          </cell>
        </row>
        <row r="495">
          <cell r="B495" t="str">
            <v>SUO_298</v>
          </cell>
        </row>
        <row r="496">
          <cell r="B496" t="str">
            <v>SUO_298</v>
          </cell>
        </row>
        <row r="497">
          <cell r="B497" t="str">
            <v>SUO_298</v>
          </cell>
        </row>
        <row r="498">
          <cell r="B498" t="str">
            <v>SUO_298</v>
          </cell>
        </row>
        <row r="499">
          <cell r="B499" t="str">
            <v>SUO_298</v>
          </cell>
        </row>
        <row r="500">
          <cell r="B500" t="str">
            <v>SUO_298</v>
          </cell>
        </row>
        <row r="501">
          <cell r="B501" t="str">
            <v>SUO_298</v>
          </cell>
        </row>
        <row r="502">
          <cell r="B502" t="str">
            <v>OST_139</v>
          </cell>
        </row>
        <row r="503">
          <cell r="B503" t="str">
            <v>OST_411</v>
          </cell>
        </row>
        <row r="504">
          <cell r="B504" t="str">
            <v>OST_138</v>
          </cell>
        </row>
        <row r="505">
          <cell r="B505" t="str">
            <v>NRO_170</v>
          </cell>
        </row>
        <row r="506">
          <cell r="B506" t="str">
            <v>NRO_170</v>
          </cell>
        </row>
        <row r="507">
          <cell r="B507" t="str">
            <v>NRO_170</v>
          </cell>
        </row>
        <row r="508">
          <cell r="B508" t="str">
            <v>NRO_170</v>
          </cell>
        </row>
        <row r="509">
          <cell r="B509" t="str">
            <v>NRO_170</v>
          </cell>
        </row>
        <row r="510">
          <cell r="B510" t="str">
            <v>NRO_170</v>
          </cell>
        </row>
        <row r="511">
          <cell r="B511" t="str">
            <v>NRO_170</v>
          </cell>
        </row>
        <row r="512">
          <cell r="B512" t="str">
            <v>OST_368</v>
          </cell>
        </row>
        <row r="513">
          <cell r="B513" t="str">
            <v>OST_368</v>
          </cell>
        </row>
        <row r="514">
          <cell r="B514" t="str">
            <v>OST_368</v>
          </cell>
        </row>
        <row r="515">
          <cell r="B515" t="str">
            <v>OST_368</v>
          </cell>
        </row>
        <row r="516">
          <cell r="B516" t="str">
            <v>SUO_211</v>
          </cell>
        </row>
        <row r="517">
          <cell r="B517" t="str">
            <v>SUO_301</v>
          </cell>
        </row>
        <row r="518">
          <cell r="B518" t="str">
            <v>SUO_301</v>
          </cell>
        </row>
        <row r="519">
          <cell r="B519" t="str">
            <v>SUO_301</v>
          </cell>
        </row>
        <row r="520">
          <cell r="B520" t="str">
            <v>SUO_301</v>
          </cell>
        </row>
        <row r="521">
          <cell r="B521" t="str">
            <v>SUO_301</v>
          </cell>
        </row>
        <row r="522">
          <cell r="B522" t="str">
            <v>SUO_301</v>
          </cell>
        </row>
        <row r="523">
          <cell r="B523" t="str">
            <v>SUO_301</v>
          </cell>
        </row>
        <row r="524">
          <cell r="B524" t="str">
            <v>SUO_301</v>
          </cell>
        </row>
        <row r="525">
          <cell r="B525" t="str">
            <v>SUO_301</v>
          </cell>
        </row>
        <row r="526">
          <cell r="B526" t="str">
            <v>SUO_301</v>
          </cell>
        </row>
        <row r="527">
          <cell r="B527" t="str">
            <v>EXN_353</v>
          </cell>
        </row>
        <row r="528">
          <cell r="B528" t="str">
            <v>OST_361</v>
          </cell>
        </row>
        <row r="529">
          <cell r="B529" t="str">
            <v>OST_361</v>
          </cell>
        </row>
        <row r="530">
          <cell r="B530" t="str">
            <v>OST_361</v>
          </cell>
        </row>
        <row r="531">
          <cell r="B531" t="str">
            <v>OST_361</v>
          </cell>
        </row>
        <row r="532">
          <cell r="B532" t="str">
            <v>OST_359</v>
          </cell>
        </row>
        <row r="533">
          <cell r="B533" t="str">
            <v>OST_359</v>
          </cell>
        </row>
        <row r="534">
          <cell r="B534" t="str">
            <v>OST_359</v>
          </cell>
        </row>
        <row r="535">
          <cell r="B535" t="str">
            <v>OST_359</v>
          </cell>
        </row>
        <row r="536">
          <cell r="B536" t="str">
            <v>OST_359</v>
          </cell>
        </row>
        <row r="537">
          <cell r="B537" t="str">
            <v>OST_359</v>
          </cell>
        </row>
        <row r="538">
          <cell r="B538" t="str">
            <v>OST_359</v>
          </cell>
        </row>
        <row r="539">
          <cell r="B539" t="str">
            <v>OST_411</v>
          </cell>
        </row>
        <row r="540">
          <cell r="B540" t="str">
            <v>OST_411</v>
          </cell>
        </row>
        <row r="541">
          <cell r="B541" t="str">
            <v>NRD_188</v>
          </cell>
        </row>
        <row r="542">
          <cell r="B542" t="str">
            <v>EXN_074</v>
          </cell>
        </row>
        <row r="543">
          <cell r="B543" t="str">
            <v>ADM_232</v>
          </cell>
        </row>
        <row r="544">
          <cell r="B544" t="str">
            <v>ADM_232</v>
          </cell>
        </row>
        <row r="545">
          <cell r="B545" t="str">
            <v>NRD_264</v>
          </cell>
        </row>
        <row r="546">
          <cell r="B546" t="str">
            <v>NRD_264</v>
          </cell>
        </row>
        <row r="547">
          <cell r="B547" t="str">
            <v>OST_409</v>
          </cell>
        </row>
        <row r="548">
          <cell r="B548" t="str">
            <v>OST_420</v>
          </cell>
        </row>
        <row r="549">
          <cell r="B549" t="str">
            <v>OST_375</v>
          </cell>
        </row>
        <row r="550">
          <cell r="B550" t="str">
            <v>OST_374</v>
          </cell>
        </row>
        <row r="551">
          <cell r="B551" t="str">
            <v>OST_328</v>
          </cell>
        </row>
        <row r="552">
          <cell r="B552" t="str">
            <v>OST_388</v>
          </cell>
        </row>
        <row r="553">
          <cell r="B553" t="str">
            <v>OST_419</v>
          </cell>
        </row>
        <row r="554">
          <cell r="B554" t="str">
            <v>SUO_266</v>
          </cell>
        </row>
        <row r="555">
          <cell r="B555" t="str">
            <v>OST_906</v>
          </cell>
        </row>
        <row r="556">
          <cell r="B556" t="str">
            <v>OST_343</v>
          </cell>
        </row>
        <row r="557">
          <cell r="B557" t="str">
            <v>SUD_144</v>
          </cell>
        </row>
        <row r="558">
          <cell r="B558" t="str">
            <v>SUO_186</v>
          </cell>
        </row>
        <row r="559">
          <cell r="B559" t="str">
            <v>SUO_170</v>
          </cell>
        </row>
        <row r="560">
          <cell r="B560" t="str">
            <v>OST_283</v>
          </cell>
        </row>
        <row r="561">
          <cell r="B561" t="str">
            <v>OST_342</v>
          </cell>
        </row>
        <row r="562">
          <cell r="B562" t="str">
            <v>OST_039</v>
          </cell>
        </row>
        <row r="563">
          <cell r="B563" t="str">
            <v>EXN_246</v>
          </cell>
        </row>
        <row r="564">
          <cell r="B564" t="str">
            <v>EXN_246</v>
          </cell>
        </row>
      </sheetData>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down 13042026 8h14"/>
      <sheetName val="cells down 13042026 12h31"/>
      <sheetName val="cells down 13042026 16h33 "/>
      <sheetName val="cells down 14042026 8h29"/>
      <sheetName val="cells down 14042026 12h07"/>
      <sheetName val="cells down 14042026 16h32"/>
      <sheetName val="cells down 15042026 8h31"/>
      <sheetName val="cells down 15042026 14h41"/>
      <sheetName val="cells down 15042026 17h25"/>
      <sheetName val="cells down 16042026 8h23"/>
      <sheetName val="cells down 16042026 12h03"/>
      <sheetName val="cells down 16042026 16h58"/>
      <sheetName val="cells down 17042026 9H"/>
      <sheetName val="cells down 17042026 12h51"/>
      <sheetName val="cells down 17042026 17h"/>
      <sheetName val="cells down 18042026 8h"/>
      <sheetName val="cells down 18042026 16h38"/>
      <sheetName val="cells down 19042026 9H40"/>
      <sheetName val="Sheet4"/>
      <sheetName val="Active Alarms Data"/>
      <sheetName val="Sheet2"/>
      <sheetName val="Rapport  "/>
      <sheetName val="Breackdown-Global "/>
      <sheetName val="New"/>
      <sheetName val="UP"/>
      <sheetName val="TREND ZTE Cells"/>
      <sheetName val="cells down 18042026 16h38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CTR_457</v>
          </cell>
        </row>
        <row r="3">
          <cell r="B3" t="str">
            <v>CTR_778</v>
          </cell>
        </row>
        <row r="4">
          <cell r="B4" t="str">
            <v>CTR_778</v>
          </cell>
        </row>
        <row r="5">
          <cell r="B5" t="str">
            <v>CTR_778</v>
          </cell>
        </row>
        <row r="6">
          <cell r="B6" t="str">
            <v>CTR_778</v>
          </cell>
        </row>
        <row r="7">
          <cell r="B7" t="str">
            <v>CTR_778</v>
          </cell>
        </row>
        <row r="8">
          <cell r="B8" t="str">
            <v>CTR_778</v>
          </cell>
        </row>
        <row r="9">
          <cell r="B9" t="str">
            <v>CTR_778</v>
          </cell>
        </row>
        <row r="10">
          <cell r="B10" t="str">
            <v>CTR_778</v>
          </cell>
        </row>
        <row r="11">
          <cell r="B11" t="str">
            <v>CTR_778</v>
          </cell>
        </row>
        <row r="12">
          <cell r="B12" t="str">
            <v>CTR_115</v>
          </cell>
        </row>
        <row r="13">
          <cell r="B13" t="str">
            <v>CTR_115</v>
          </cell>
        </row>
        <row r="14">
          <cell r="B14" t="str">
            <v>CTR_112</v>
          </cell>
        </row>
        <row r="15">
          <cell r="B15" t="str">
            <v>CTR_112</v>
          </cell>
        </row>
        <row r="16">
          <cell r="B16" t="str">
            <v>CTR_112</v>
          </cell>
        </row>
        <row r="17">
          <cell r="B17" t="str">
            <v>CTR_112</v>
          </cell>
        </row>
        <row r="18">
          <cell r="B18" t="str">
            <v>CTR_112</v>
          </cell>
        </row>
        <row r="19">
          <cell r="B19" t="str">
            <v>CTR_112</v>
          </cell>
        </row>
        <row r="20">
          <cell r="B20" t="str">
            <v>CTR_112</v>
          </cell>
        </row>
        <row r="21">
          <cell r="B21" t="str">
            <v>CTR_112</v>
          </cell>
        </row>
        <row r="22">
          <cell r="B22" t="str">
            <v>CTR_112</v>
          </cell>
        </row>
        <row r="23">
          <cell r="B23" t="str">
            <v>SUD_099</v>
          </cell>
        </row>
        <row r="24">
          <cell r="B24" t="str">
            <v>SUD_099</v>
          </cell>
        </row>
        <row r="25">
          <cell r="B25" t="str">
            <v>SUD_099</v>
          </cell>
        </row>
        <row r="26">
          <cell r="B26" t="str">
            <v>CTR_851</v>
          </cell>
        </row>
        <row r="27">
          <cell r="B27" t="str">
            <v>CTR_851</v>
          </cell>
        </row>
        <row r="28">
          <cell r="B28" t="str">
            <v>CTR_851</v>
          </cell>
        </row>
        <row r="29">
          <cell r="B29" t="str">
            <v>CTR_851</v>
          </cell>
        </row>
        <row r="30">
          <cell r="B30" t="str">
            <v>CTR_851</v>
          </cell>
        </row>
        <row r="31">
          <cell r="B31" t="str">
            <v>CTR_851</v>
          </cell>
        </row>
        <row r="32">
          <cell r="B32" t="str">
            <v>LIT_613</v>
          </cell>
        </row>
        <row r="33">
          <cell r="B33" t="str">
            <v>LIT_613</v>
          </cell>
        </row>
        <row r="34">
          <cell r="B34" t="str">
            <v>LIT_613</v>
          </cell>
        </row>
        <row r="35">
          <cell r="B35" t="str">
            <v>LIT_613</v>
          </cell>
        </row>
        <row r="36">
          <cell r="B36" t="str">
            <v>LIT_613</v>
          </cell>
        </row>
        <row r="37">
          <cell r="B37" t="str">
            <v>LIT_613</v>
          </cell>
        </row>
        <row r="38">
          <cell r="B38" t="str">
            <v>LIT_613</v>
          </cell>
        </row>
        <row r="39">
          <cell r="B39" t="str">
            <v>LIT_613</v>
          </cell>
        </row>
        <row r="40">
          <cell r="B40" t="str">
            <v>LIT_613</v>
          </cell>
        </row>
        <row r="41">
          <cell r="B41" t="str">
            <v>LIT_613</v>
          </cell>
        </row>
        <row r="42">
          <cell r="B42" t="str">
            <v>LIT_613</v>
          </cell>
        </row>
        <row r="43">
          <cell r="B43" t="str">
            <v>LIT_613</v>
          </cell>
        </row>
        <row r="44">
          <cell r="B44" t="str">
            <v>LIT_613</v>
          </cell>
        </row>
        <row r="45">
          <cell r="B45" t="str">
            <v>LIT_613</v>
          </cell>
        </row>
        <row r="46">
          <cell r="B46" t="str">
            <v>LIT_613</v>
          </cell>
        </row>
        <row r="47">
          <cell r="B47" t="str">
            <v>LIT_613</v>
          </cell>
        </row>
        <row r="48">
          <cell r="B48" t="str">
            <v>LIT_613</v>
          </cell>
        </row>
        <row r="49">
          <cell r="B49" t="str">
            <v>LIT_613</v>
          </cell>
        </row>
        <row r="50">
          <cell r="B50" t="str">
            <v>LIT_613</v>
          </cell>
        </row>
        <row r="51">
          <cell r="B51" t="str">
            <v>CTR_778</v>
          </cell>
        </row>
        <row r="52">
          <cell r="B52" t="str">
            <v>CTR_020</v>
          </cell>
        </row>
        <row r="53">
          <cell r="B53" t="str">
            <v>CTR_020</v>
          </cell>
        </row>
        <row r="54">
          <cell r="B54" t="str">
            <v>CTR_020</v>
          </cell>
        </row>
        <row r="55">
          <cell r="B55" t="str">
            <v>CTR_020</v>
          </cell>
        </row>
        <row r="56">
          <cell r="B56" t="str">
            <v>CTR_020</v>
          </cell>
        </row>
        <row r="57">
          <cell r="B57" t="str">
            <v>CTR_020</v>
          </cell>
        </row>
        <row r="58">
          <cell r="B58" t="str">
            <v>CTR_020</v>
          </cell>
        </row>
        <row r="59">
          <cell r="B59" t="str">
            <v>CTR_020</v>
          </cell>
        </row>
        <row r="60">
          <cell r="B60" t="str">
            <v>CTR_020</v>
          </cell>
        </row>
        <row r="61">
          <cell r="B61" t="str">
            <v>CTR_457</v>
          </cell>
        </row>
        <row r="62">
          <cell r="B62" t="str">
            <v>CTR_457</v>
          </cell>
        </row>
        <row r="63">
          <cell r="B63" t="str">
            <v>CTR_457</v>
          </cell>
        </row>
        <row r="64">
          <cell r="B64" t="str">
            <v>CTR_457</v>
          </cell>
        </row>
        <row r="65">
          <cell r="B65" t="str">
            <v>CTR_868</v>
          </cell>
        </row>
        <row r="66">
          <cell r="B66" t="str">
            <v>CTR_868</v>
          </cell>
        </row>
        <row r="67">
          <cell r="B67" t="str">
            <v>CTR_868</v>
          </cell>
        </row>
        <row r="68">
          <cell r="B68" t="str">
            <v>CTR_868</v>
          </cell>
        </row>
        <row r="69">
          <cell r="B69" t="str">
            <v>CTR_868</v>
          </cell>
        </row>
        <row r="70">
          <cell r="B70" t="str">
            <v>CTR_868</v>
          </cell>
        </row>
        <row r="71">
          <cell r="B71" t="str">
            <v>CTR_868</v>
          </cell>
        </row>
        <row r="72">
          <cell r="B72" t="str">
            <v>CTR_868</v>
          </cell>
        </row>
        <row r="73">
          <cell r="B73" t="str">
            <v>CTR_868</v>
          </cell>
        </row>
        <row r="74">
          <cell r="B74" t="str">
            <v>CTR_463</v>
          </cell>
        </row>
        <row r="75">
          <cell r="B75" t="str">
            <v>CTR_463</v>
          </cell>
        </row>
        <row r="76">
          <cell r="B76" t="str">
            <v>CTR_463</v>
          </cell>
        </row>
        <row r="77">
          <cell r="B77" t="str">
            <v>CTR_463</v>
          </cell>
        </row>
        <row r="78">
          <cell r="B78" t="str">
            <v>CTR_463</v>
          </cell>
        </row>
        <row r="79">
          <cell r="B79" t="str">
            <v>CTR_463</v>
          </cell>
        </row>
        <row r="80">
          <cell r="B80" t="str">
            <v>CTR_463</v>
          </cell>
        </row>
        <row r="81">
          <cell r="B81" t="str">
            <v>CTR_463</v>
          </cell>
        </row>
        <row r="82">
          <cell r="B82" t="str">
            <v>CTR_463</v>
          </cell>
        </row>
        <row r="83">
          <cell r="B83" t="str">
            <v>CTR_112</v>
          </cell>
        </row>
        <row r="84">
          <cell r="B84" t="str">
            <v>CTR_112</v>
          </cell>
        </row>
        <row r="85">
          <cell r="B85" t="str">
            <v>CTR_112</v>
          </cell>
        </row>
        <row r="86">
          <cell r="B86" t="str">
            <v>CTR_112</v>
          </cell>
        </row>
        <row r="87">
          <cell r="B87" t="str">
            <v>CTR_112</v>
          </cell>
        </row>
        <row r="88">
          <cell r="B88" t="str">
            <v>CTR_112</v>
          </cell>
        </row>
        <row r="89">
          <cell r="B89" t="str">
            <v>CTR_112</v>
          </cell>
        </row>
        <row r="90">
          <cell r="B90" t="str">
            <v>CTR_112</v>
          </cell>
        </row>
        <row r="91">
          <cell r="B91" t="str">
            <v>CTR_112</v>
          </cell>
        </row>
        <row r="92">
          <cell r="B92" t="str">
            <v>LIT_728</v>
          </cell>
        </row>
        <row r="93">
          <cell r="B93" t="str">
            <v>LIT_728</v>
          </cell>
        </row>
        <row r="94">
          <cell r="B94" t="str">
            <v>LIT_728</v>
          </cell>
        </row>
        <row r="95">
          <cell r="B95" t="str">
            <v>LIT_728</v>
          </cell>
        </row>
        <row r="96">
          <cell r="B96" t="str">
            <v>LIT_728</v>
          </cell>
        </row>
        <row r="97">
          <cell r="B97" t="str">
            <v>LIT_728</v>
          </cell>
        </row>
        <row r="98">
          <cell r="B98" t="str">
            <v>LIT_728</v>
          </cell>
        </row>
        <row r="99">
          <cell r="B99" t="str">
            <v>LIT_728</v>
          </cell>
        </row>
        <row r="100">
          <cell r="B100" t="str">
            <v>LIT_728</v>
          </cell>
        </row>
        <row r="101">
          <cell r="B101" t="str">
            <v>LIT_728</v>
          </cell>
        </row>
        <row r="102">
          <cell r="B102" t="str">
            <v>CTR_675</v>
          </cell>
        </row>
        <row r="103">
          <cell r="B103" t="str">
            <v>CTR_675</v>
          </cell>
        </row>
        <row r="104">
          <cell r="B104" t="str">
            <v>CTR_675</v>
          </cell>
        </row>
        <row r="105">
          <cell r="B105" t="str">
            <v>CTR_675</v>
          </cell>
        </row>
        <row r="106">
          <cell r="B106" t="str">
            <v>CTR_675</v>
          </cell>
        </row>
        <row r="107">
          <cell r="B107" t="str">
            <v>CTR_675</v>
          </cell>
        </row>
        <row r="108">
          <cell r="B108" t="str">
            <v>CTR_675</v>
          </cell>
        </row>
        <row r="109">
          <cell r="B109" t="str">
            <v>CTR_675</v>
          </cell>
        </row>
        <row r="110">
          <cell r="B110" t="str">
            <v>CTR_675</v>
          </cell>
        </row>
        <row r="111">
          <cell r="B111" t="str">
            <v>CTR_952</v>
          </cell>
        </row>
        <row r="112">
          <cell r="B112" t="str">
            <v>CTR_832</v>
          </cell>
        </row>
        <row r="113">
          <cell r="B113" t="str">
            <v>CTR_633</v>
          </cell>
        </row>
        <row r="114">
          <cell r="B114" t="str">
            <v>CTR_633</v>
          </cell>
        </row>
        <row r="115">
          <cell r="B115" t="str">
            <v>CTR_633</v>
          </cell>
        </row>
        <row r="116">
          <cell r="B116" t="str">
            <v>CTR_633</v>
          </cell>
        </row>
        <row r="117">
          <cell r="B117" t="str">
            <v>CTR_633</v>
          </cell>
        </row>
        <row r="118">
          <cell r="B118" t="str">
            <v>CTR_633</v>
          </cell>
        </row>
        <row r="119">
          <cell r="B119" t="str">
            <v>CTR_633</v>
          </cell>
        </row>
        <row r="120">
          <cell r="B120" t="str">
            <v>CTR_633</v>
          </cell>
        </row>
        <row r="121">
          <cell r="B121" t="str">
            <v>CTR_633</v>
          </cell>
        </row>
        <row r="122">
          <cell r="B122" t="str">
            <v>SUD_122</v>
          </cell>
        </row>
        <row r="123">
          <cell r="B123" t="str">
            <v>SUD_122</v>
          </cell>
        </row>
        <row r="124">
          <cell r="B124" t="str">
            <v>SUD_122</v>
          </cell>
        </row>
        <row r="125">
          <cell r="B125" t="str">
            <v>SUD_122</v>
          </cell>
        </row>
        <row r="126">
          <cell r="B126" t="str">
            <v>CTR_478</v>
          </cell>
        </row>
        <row r="127">
          <cell r="B127" t="str">
            <v>CTR_478</v>
          </cell>
        </row>
        <row r="128">
          <cell r="B128" t="str">
            <v>CTR_478</v>
          </cell>
        </row>
        <row r="129">
          <cell r="B129" t="str">
            <v>CTR_478</v>
          </cell>
        </row>
        <row r="130">
          <cell r="B130" t="str">
            <v>CTR_478</v>
          </cell>
        </row>
        <row r="131">
          <cell r="B131" t="str">
            <v>CTR_478</v>
          </cell>
        </row>
        <row r="132">
          <cell r="B132" t="str">
            <v>CTR_478</v>
          </cell>
        </row>
        <row r="133">
          <cell r="B133" t="str">
            <v>CTR_478</v>
          </cell>
        </row>
        <row r="134">
          <cell r="B134" t="str">
            <v>CTR_478</v>
          </cell>
        </row>
        <row r="135">
          <cell r="B135" t="str">
            <v>SUD_054</v>
          </cell>
        </row>
        <row r="136">
          <cell r="B136" t="str">
            <v>CTR_449</v>
          </cell>
        </row>
        <row r="137">
          <cell r="B137" t="str">
            <v>CTR_449</v>
          </cell>
        </row>
        <row r="138">
          <cell r="B138" t="str">
            <v>CTR_449</v>
          </cell>
        </row>
        <row r="139">
          <cell r="B139" t="str">
            <v>CTR_449</v>
          </cell>
        </row>
        <row r="140">
          <cell r="B140" t="str">
            <v>CTR_449</v>
          </cell>
        </row>
        <row r="141">
          <cell r="B141" t="str">
            <v>CTR_449</v>
          </cell>
        </row>
        <row r="142">
          <cell r="B142" t="str">
            <v>CTR_449</v>
          </cell>
        </row>
        <row r="143">
          <cell r="B143" t="str">
            <v>CTR_449</v>
          </cell>
        </row>
        <row r="144">
          <cell r="B144" t="str">
            <v>CTR_449</v>
          </cell>
        </row>
        <row r="145">
          <cell r="B145" t="str">
            <v>CTR_652</v>
          </cell>
        </row>
        <row r="146">
          <cell r="B146" t="str">
            <v>CTR_652</v>
          </cell>
        </row>
        <row r="147">
          <cell r="B147" t="str">
            <v>CTR_652</v>
          </cell>
        </row>
        <row r="148">
          <cell r="B148" t="str">
            <v>CTR_652</v>
          </cell>
        </row>
        <row r="149">
          <cell r="B149" t="str">
            <v>CTR_652</v>
          </cell>
        </row>
        <row r="150">
          <cell r="B150" t="str">
            <v>CTR_652</v>
          </cell>
        </row>
        <row r="151">
          <cell r="B151" t="str">
            <v>CTR_652</v>
          </cell>
        </row>
        <row r="152">
          <cell r="B152" t="str">
            <v>CTR_652</v>
          </cell>
        </row>
        <row r="153">
          <cell r="B153" t="str">
            <v>CTR_652</v>
          </cell>
        </row>
        <row r="154">
          <cell r="B154" t="str">
            <v>CTR_102</v>
          </cell>
        </row>
        <row r="155">
          <cell r="B155" t="str">
            <v>CTR_102</v>
          </cell>
        </row>
        <row r="156">
          <cell r="B156" t="str">
            <v>CTR_102</v>
          </cell>
        </row>
        <row r="157">
          <cell r="B157" t="str">
            <v>CTR_102</v>
          </cell>
        </row>
        <row r="158">
          <cell r="B158" t="str">
            <v>CTR_102</v>
          </cell>
        </row>
        <row r="159">
          <cell r="B159" t="str">
            <v>CTR_102</v>
          </cell>
        </row>
        <row r="160">
          <cell r="B160" t="str">
            <v>CTR_102</v>
          </cell>
        </row>
        <row r="161">
          <cell r="B161" t="str">
            <v>CTR_102</v>
          </cell>
        </row>
        <row r="162">
          <cell r="B162" t="str">
            <v>CTR_102</v>
          </cell>
        </row>
        <row r="163">
          <cell r="B163" t="str">
            <v>CTR_011</v>
          </cell>
        </row>
        <row r="164">
          <cell r="B164" t="str">
            <v>CTR_197</v>
          </cell>
        </row>
        <row r="165">
          <cell r="B165" t="str">
            <v>CTR_011</v>
          </cell>
        </row>
        <row r="166">
          <cell r="B166" t="str">
            <v>CTR_197</v>
          </cell>
        </row>
        <row r="167">
          <cell r="B167" t="str">
            <v>CTR_197</v>
          </cell>
        </row>
        <row r="168">
          <cell r="B168" t="str">
            <v>CTR_824</v>
          </cell>
        </row>
        <row r="169">
          <cell r="B169" t="str">
            <v>CTR_011</v>
          </cell>
        </row>
        <row r="170">
          <cell r="B170" t="str">
            <v>CTR_086</v>
          </cell>
        </row>
        <row r="171">
          <cell r="B171" t="str">
            <v>CTR_682</v>
          </cell>
        </row>
        <row r="172">
          <cell r="B172" t="str">
            <v>CTR_011</v>
          </cell>
        </row>
        <row r="173">
          <cell r="B173" t="str">
            <v>CTR_917</v>
          </cell>
        </row>
        <row r="174">
          <cell r="B174" t="str">
            <v>CTR_124</v>
          </cell>
        </row>
        <row r="175">
          <cell r="B175" t="str">
            <v>CTR_086</v>
          </cell>
        </row>
        <row r="176">
          <cell r="B176" t="str">
            <v>CTR_824</v>
          </cell>
        </row>
        <row r="177">
          <cell r="B177" t="str">
            <v>CTR_682</v>
          </cell>
        </row>
        <row r="178">
          <cell r="B178" t="str">
            <v>CTR_011</v>
          </cell>
        </row>
        <row r="179">
          <cell r="B179" t="str">
            <v>CTR_917</v>
          </cell>
        </row>
        <row r="180">
          <cell r="B180" t="str">
            <v>CTR_824</v>
          </cell>
        </row>
        <row r="181">
          <cell r="B181" t="str">
            <v>CTR_086</v>
          </cell>
        </row>
        <row r="182">
          <cell r="B182" t="str">
            <v>CTR_682</v>
          </cell>
        </row>
        <row r="183">
          <cell r="B183" t="str">
            <v>CTR_011</v>
          </cell>
        </row>
        <row r="184">
          <cell r="B184" t="str">
            <v>CTR_323</v>
          </cell>
        </row>
        <row r="185">
          <cell r="B185" t="str">
            <v>CTR_197</v>
          </cell>
        </row>
        <row r="186">
          <cell r="B186" t="str">
            <v>CTR_917</v>
          </cell>
        </row>
        <row r="187">
          <cell r="B187" t="str">
            <v>CTR_093</v>
          </cell>
        </row>
        <row r="188">
          <cell r="B188" t="str">
            <v>CTR_075</v>
          </cell>
        </row>
        <row r="189">
          <cell r="B189" t="str">
            <v>CTR_682</v>
          </cell>
        </row>
        <row r="190">
          <cell r="B190" t="str">
            <v>CTR_197</v>
          </cell>
        </row>
        <row r="191">
          <cell r="B191" t="str">
            <v>CTR_824</v>
          </cell>
        </row>
        <row r="192">
          <cell r="B192" t="str">
            <v>CTR_323</v>
          </cell>
        </row>
        <row r="193">
          <cell r="B193" t="str">
            <v>CTR_917</v>
          </cell>
        </row>
        <row r="194">
          <cell r="B194" t="str">
            <v>CTR_093</v>
          </cell>
        </row>
        <row r="195">
          <cell r="B195" t="str">
            <v>CTR_075</v>
          </cell>
        </row>
        <row r="196">
          <cell r="B196" t="str">
            <v>CTR_323</v>
          </cell>
        </row>
        <row r="197">
          <cell r="B197" t="str">
            <v>CTR_197</v>
          </cell>
        </row>
        <row r="198">
          <cell r="B198" t="str">
            <v>CTR_917</v>
          </cell>
        </row>
        <row r="199">
          <cell r="B199" t="str">
            <v>CTR_124</v>
          </cell>
        </row>
        <row r="200">
          <cell r="B200" t="str">
            <v>CTR_075</v>
          </cell>
        </row>
        <row r="201">
          <cell r="B201" t="str">
            <v>CTR_093</v>
          </cell>
        </row>
        <row r="202">
          <cell r="B202" t="str">
            <v>CTR_011</v>
          </cell>
        </row>
        <row r="203">
          <cell r="B203" t="str">
            <v>CTR_323</v>
          </cell>
        </row>
        <row r="204">
          <cell r="B204" t="str">
            <v>CTR_917</v>
          </cell>
        </row>
        <row r="205">
          <cell r="B205" t="str">
            <v>CTR_124</v>
          </cell>
        </row>
        <row r="206">
          <cell r="B206" t="str">
            <v>CTR_075</v>
          </cell>
        </row>
        <row r="207">
          <cell r="B207" t="str">
            <v>CTR_086</v>
          </cell>
        </row>
        <row r="208">
          <cell r="B208" t="str">
            <v>CTR_323</v>
          </cell>
        </row>
        <row r="209">
          <cell r="B209" t="str">
            <v>CTR_011</v>
          </cell>
        </row>
        <row r="210">
          <cell r="B210" t="str">
            <v>CTR_917</v>
          </cell>
        </row>
        <row r="211">
          <cell r="B211" t="str">
            <v>CTR_075</v>
          </cell>
        </row>
        <row r="212">
          <cell r="B212" t="str">
            <v>CTR_086</v>
          </cell>
        </row>
        <row r="213">
          <cell r="B213" t="str">
            <v>CTR_093</v>
          </cell>
        </row>
        <row r="214">
          <cell r="B214" t="str">
            <v>CTR_323</v>
          </cell>
        </row>
        <row r="215">
          <cell r="B215" t="str">
            <v>CTR_917</v>
          </cell>
        </row>
        <row r="216">
          <cell r="B216" t="str">
            <v>CTR_086</v>
          </cell>
        </row>
        <row r="217">
          <cell r="B217" t="str">
            <v>CTR_093</v>
          </cell>
        </row>
        <row r="218">
          <cell r="B218" t="str">
            <v>CTR_075</v>
          </cell>
        </row>
        <row r="219">
          <cell r="B219" t="str">
            <v>CTR_323</v>
          </cell>
        </row>
        <row r="220">
          <cell r="B220" t="str">
            <v>CTR_011</v>
          </cell>
        </row>
        <row r="221">
          <cell r="B221" t="str">
            <v>CTR_824</v>
          </cell>
        </row>
        <row r="222">
          <cell r="B222" t="str">
            <v>CTR_011</v>
          </cell>
        </row>
        <row r="223">
          <cell r="B223" t="str">
            <v>CTR_682</v>
          </cell>
        </row>
        <row r="224">
          <cell r="B224" t="str">
            <v>CTR_011</v>
          </cell>
        </row>
        <row r="225">
          <cell r="B225" t="str">
            <v>CTR_124</v>
          </cell>
        </row>
        <row r="226">
          <cell r="B226" t="str">
            <v>CTR_075</v>
          </cell>
        </row>
        <row r="227">
          <cell r="B227" t="str">
            <v>CTR_682</v>
          </cell>
        </row>
        <row r="228">
          <cell r="B228" t="str">
            <v>CTR_197</v>
          </cell>
        </row>
        <row r="229">
          <cell r="B229" t="str">
            <v>CTR_011</v>
          </cell>
        </row>
        <row r="230">
          <cell r="B230" t="str">
            <v>CTR_124</v>
          </cell>
        </row>
        <row r="231">
          <cell r="B231" t="str">
            <v>CTR_682</v>
          </cell>
        </row>
        <row r="232">
          <cell r="B232" t="str">
            <v>CTR_197</v>
          </cell>
        </row>
        <row r="233">
          <cell r="B233" t="str">
            <v>CTR_124</v>
          </cell>
        </row>
        <row r="234">
          <cell r="B234" t="str">
            <v>CTR_682</v>
          </cell>
        </row>
        <row r="235">
          <cell r="B235" t="str">
            <v>CTR_197</v>
          </cell>
        </row>
        <row r="236">
          <cell r="B236" t="str">
            <v>CTR_124</v>
          </cell>
        </row>
        <row r="237">
          <cell r="B237" t="str">
            <v>CTR_824</v>
          </cell>
        </row>
        <row r="238">
          <cell r="B238" t="str">
            <v>CTR_086</v>
          </cell>
        </row>
        <row r="239">
          <cell r="B239" t="str">
            <v>CTR_682</v>
          </cell>
        </row>
        <row r="240">
          <cell r="B240" t="str">
            <v>CTR_917</v>
          </cell>
        </row>
        <row r="241">
          <cell r="B241" t="str">
            <v>CTR_124</v>
          </cell>
        </row>
        <row r="242">
          <cell r="B242" t="str">
            <v>CTR_824</v>
          </cell>
        </row>
        <row r="243">
          <cell r="B243" t="str">
            <v>CTR_086</v>
          </cell>
        </row>
        <row r="244">
          <cell r="B244" t="str">
            <v>CTR_323</v>
          </cell>
        </row>
        <row r="245">
          <cell r="B245" t="str">
            <v>CTR_124</v>
          </cell>
        </row>
        <row r="246">
          <cell r="B246" t="str">
            <v>CTR_075</v>
          </cell>
        </row>
        <row r="247">
          <cell r="B247" t="str">
            <v>CTR_093</v>
          </cell>
        </row>
        <row r="248">
          <cell r="B248" t="str">
            <v>CTR_086</v>
          </cell>
        </row>
        <row r="249">
          <cell r="B249" t="str">
            <v>CTR_824</v>
          </cell>
        </row>
        <row r="250">
          <cell r="B250" t="str">
            <v>CTR_323</v>
          </cell>
        </row>
        <row r="251">
          <cell r="B251" t="str">
            <v>CTR_075</v>
          </cell>
        </row>
        <row r="252">
          <cell r="B252" t="str">
            <v>CTR_093</v>
          </cell>
        </row>
        <row r="253">
          <cell r="B253" t="str">
            <v>CTR_824</v>
          </cell>
        </row>
        <row r="254">
          <cell r="B254" t="str">
            <v>CTR_093</v>
          </cell>
        </row>
        <row r="255">
          <cell r="B255" t="str">
            <v>CTR_093</v>
          </cell>
        </row>
        <row r="256">
          <cell r="B256" t="str">
            <v>CTR_937</v>
          </cell>
        </row>
        <row r="257">
          <cell r="B257" t="str">
            <v>CTR_120</v>
          </cell>
        </row>
        <row r="258">
          <cell r="B258" t="str">
            <v>CTR_937</v>
          </cell>
        </row>
        <row r="259">
          <cell r="B259" t="str">
            <v>CTR_120</v>
          </cell>
        </row>
        <row r="260">
          <cell r="B260" t="str">
            <v>CTR_937</v>
          </cell>
        </row>
        <row r="261">
          <cell r="B261" t="str">
            <v>CTR_120</v>
          </cell>
        </row>
        <row r="262">
          <cell r="B262" t="str">
            <v>CTR_728</v>
          </cell>
        </row>
        <row r="263">
          <cell r="B263" t="str">
            <v>CTR_728</v>
          </cell>
        </row>
        <row r="264">
          <cell r="B264" t="str">
            <v>CTR_120</v>
          </cell>
        </row>
        <row r="265">
          <cell r="B265" t="str">
            <v>CTR_728</v>
          </cell>
        </row>
        <row r="266">
          <cell r="B266" t="str">
            <v>CTR_728</v>
          </cell>
        </row>
        <row r="267">
          <cell r="B267" t="str">
            <v>CTR_728</v>
          </cell>
        </row>
        <row r="268">
          <cell r="B268" t="str">
            <v>CTR_064</v>
          </cell>
        </row>
        <row r="269">
          <cell r="B269" t="str">
            <v>CTR_002</v>
          </cell>
        </row>
        <row r="270">
          <cell r="B270" t="str">
            <v>CTR_728</v>
          </cell>
        </row>
        <row r="271">
          <cell r="B271" t="str">
            <v>CTR_002</v>
          </cell>
        </row>
        <row r="272">
          <cell r="B272" t="str">
            <v>CTR_728</v>
          </cell>
        </row>
        <row r="273">
          <cell r="B273" t="str">
            <v>CTR_728</v>
          </cell>
        </row>
        <row r="274">
          <cell r="B274" t="str">
            <v>CTR_002</v>
          </cell>
        </row>
        <row r="275">
          <cell r="B275" t="str">
            <v>CTR_758</v>
          </cell>
        </row>
        <row r="276">
          <cell r="B276" t="str">
            <v>CTR_937</v>
          </cell>
        </row>
        <row r="277">
          <cell r="B277" t="str">
            <v>CTR_728</v>
          </cell>
        </row>
        <row r="278">
          <cell r="B278" t="str">
            <v>CTR_200</v>
          </cell>
        </row>
        <row r="279">
          <cell r="B279" t="str">
            <v>CTR_937</v>
          </cell>
        </row>
        <row r="280">
          <cell r="B280" t="str">
            <v>CTR_758</v>
          </cell>
        </row>
        <row r="281">
          <cell r="B281" t="str">
            <v>CTR_200</v>
          </cell>
        </row>
        <row r="282">
          <cell r="B282" t="str">
            <v>CTR_937</v>
          </cell>
        </row>
        <row r="283">
          <cell r="B283" t="str">
            <v>CTR_758</v>
          </cell>
        </row>
        <row r="284">
          <cell r="B284" t="str">
            <v>CTR_120</v>
          </cell>
        </row>
        <row r="285">
          <cell r="B285" t="str">
            <v>CTR_200</v>
          </cell>
        </row>
        <row r="286">
          <cell r="B286" t="str">
            <v>CTR_049</v>
          </cell>
        </row>
        <row r="287">
          <cell r="B287" t="str">
            <v>CTR_937</v>
          </cell>
        </row>
        <row r="288">
          <cell r="B288" t="str">
            <v>CTR_200</v>
          </cell>
        </row>
        <row r="289">
          <cell r="B289" t="str">
            <v>CTR_049</v>
          </cell>
        </row>
        <row r="290">
          <cell r="B290" t="str">
            <v>CTR_937</v>
          </cell>
        </row>
        <row r="291">
          <cell r="B291" t="str">
            <v>CTR_064</v>
          </cell>
        </row>
        <row r="292">
          <cell r="B292" t="str">
            <v>CTR_120</v>
          </cell>
        </row>
        <row r="293">
          <cell r="B293" t="str">
            <v>CTR_200</v>
          </cell>
        </row>
        <row r="294">
          <cell r="B294" t="str">
            <v>CTR_937</v>
          </cell>
        </row>
        <row r="295">
          <cell r="B295" t="str">
            <v>CTR_200</v>
          </cell>
        </row>
        <row r="296">
          <cell r="B296" t="str">
            <v>CTR_064</v>
          </cell>
        </row>
        <row r="297">
          <cell r="B297" t="str">
            <v>CTR_049</v>
          </cell>
        </row>
        <row r="298">
          <cell r="B298" t="str">
            <v>CTR_758</v>
          </cell>
        </row>
        <row r="299">
          <cell r="B299" t="str">
            <v>CTR_064</v>
          </cell>
        </row>
        <row r="300">
          <cell r="B300" t="str">
            <v>CTR_049</v>
          </cell>
        </row>
        <row r="301">
          <cell r="B301" t="str">
            <v>CTR_200</v>
          </cell>
        </row>
        <row r="302">
          <cell r="B302" t="str">
            <v>CTR_064</v>
          </cell>
        </row>
        <row r="303">
          <cell r="B303" t="str">
            <v>CTR_200</v>
          </cell>
        </row>
        <row r="304">
          <cell r="B304" t="str">
            <v>CTR_049</v>
          </cell>
        </row>
        <row r="305">
          <cell r="B305" t="str">
            <v>CTR_064</v>
          </cell>
        </row>
        <row r="306">
          <cell r="B306" t="str">
            <v>CTR_049</v>
          </cell>
        </row>
        <row r="307">
          <cell r="B307" t="str">
            <v>CTR_064</v>
          </cell>
        </row>
        <row r="308">
          <cell r="B308" t="str">
            <v>CTR_002</v>
          </cell>
        </row>
        <row r="309">
          <cell r="B309" t="str">
            <v>CTR_049</v>
          </cell>
        </row>
        <row r="310">
          <cell r="B310" t="str">
            <v>CTR_002</v>
          </cell>
        </row>
        <row r="311">
          <cell r="B311" t="str">
            <v>CTR_002</v>
          </cell>
        </row>
        <row r="312">
          <cell r="B312" t="str">
            <v>CTR_758</v>
          </cell>
        </row>
        <row r="313">
          <cell r="B313" t="str">
            <v>CTR_002</v>
          </cell>
        </row>
        <row r="314">
          <cell r="B314" t="str">
            <v>CTR_758</v>
          </cell>
        </row>
        <row r="315">
          <cell r="B315" t="str">
            <v>CTR_002</v>
          </cell>
        </row>
        <row r="316">
          <cell r="B316" t="str">
            <v>CTR_758</v>
          </cell>
        </row>
        <row r="317">
          <cell r="B317" t="str">
            <v>CTR_002</v>
          </cell>
        </row>
        <row r="318">
          <cell r="B318" t="str">
            <v>CTR_758</v>
          </cell>
        </row>
        <row r="319">
          <cell r="B319" t="str">
            <v>CTR_758</v>
          </cell>
        </row>
        <row r="320">
          <cell r="B320" t="str">
            <v>CTR_200</v>
          </cell>
        </row>
        <row r="321">
          <cell r="B321" t="str">
            <v>CTR_049</v>
          </cell>
        </row>
        <row r="322">
          <cell r="B322" t="str">
            <v>CTR_064</v>
          </cell>
        </row>
        <row r="323">
          <cell r="B323" t="str">
            <v>CTR_049</v>
          </cell>
        </row>
        <row r="324">
          <cell r="B324" t="str">
            <v>CTR_064</v>
          </cell>
        </row>
        <row r="325">
          <cell r="B325" t="str">
            <v>CTR_323</v>
          </cell>
        </row>
        <row r="326">
          <cell r="B326" t="str">
            <v>LIT_934</v>
          </cell>
        </row>
        <row r="327">
          <cell r="B327" t="str">
            <v>CTR_090</v>
          </cell>
        </row>
        <row r="328">
          <cell r="B328" t="str">
            <v>CTR_649</v>
          </cell>
        </row>
        <row r="329">
          <cell r="B329" t="str">
            <v>LIT_025</v>
          </cell>
        </row>
        <row r="330">
          <cell r="B330" t="str">
            <v>CTR_262</v>
          </cell>
        </row>
        <row r="331">
          <cell r="B331" t="str">
            <v>CTR_262</v>
          </cell>
        </row>
        <row r="332">
          <cell r="B332" t="str">
            <v>CTR_262</v>
          </cell>
        </row>
        <row r="333">
          <cell r="B333" t="str">
            <v>CTR_262</v>
          </cell>
        </row>
        <row r="334">
          <cell r="B334" t="str">
            <v>CTR_832</v>
          </cell>
        </row>
        <row r="335">
          <cell r="B335" t="str">
            <v>CTR_832</v>
          </cell>
        </row>
        <row r="336">
          <cell r="B336" t="str">
            <v>CTR_832</v>
          </cell>
        </row>
        <row r="337">
          <cell r="B337" t="str">
            <v>CTR_832</v>
          </cell>
        </row>
        <row r="338">
          <cell r="B338" t="str">
            <v>CTR_832</v>
          </cell>
        </row>
        <row r="339">
          <cell r="B339" t="str">
            <v>EST_087</v>
          </cell>
        </row>
        <row r="340">
          <cell r="B340" t="str">
            <v>EST_087</v>
          </cell>
        </row>
        <row r="341">
          <cell r="B341" t="str">
            <v>EST_087</v>
          </cell>
        </row>
        <row r="342">
          <cell r="B342" t="str">
            <v>EST_087</v>
          </cell>
        </row>
        <row r="343">
          <cell r="B343" t="str">
            <v>EST_087</v>
          </cell>
        </row>
        <row r="344">
          <cell r="B344" t="str">
            <v>EST_087</v>
          </cell>
        </row>
        <row r="345">
          <cell r="B345" t="str">
            <v>EST_087</v>
          </cell>
        </row>
        <row r="346">
          <cell r="B346" t="str">
            <v>EST_087</v>
          </cell>
        </row>
        <row r="347">
          <cell r="B347" t="str">
            <v>EST_087</v>
          </cell>
        </row>
        <row r="348">
          <cell r="B348" t="str">
            <v>EST_087</v>
          </cell>
        </row>
        <row r="349">
          <cell r="B349" t="str">
            <v>CTR_061</v>
          </cell>
        </row>
        <row r="350">
          <cell r="B350" t="str">
            <v>LIT_113</v>
          </cell>
        </row>
        <row r="351">
          <cell r="B351" t="str">
            <v>CTR_226</v>
          </cell>
        </row>
        <row r="352">
          <cell r="B352" t="str">
            <v>LIT_756</v>
          </cell>
        </row>
        <row r="353">
          <cell r="B353" t="str">
            <v>LIT_756</v>
          </cell>
        </row>
        <row r="354">
          <cell r="B354" t="str">
            <v>LIT_756</v>
          </cell>
        </row>
        <row r="355">
          <cell r="B355" t="str">
            <v>CTR_590</v>
          </cell>
        </row>
        <row r="356">
          <cell r="B356" t="str">
            <v>CTR_590</v>
          </cell>
        </row>
        <row r="357">
          <cell r="B357" t="str">
            <v>CTR_590</v>
          </cell>
        </row>
        <row r="358">
          <cell r="B358" t="str">
            <v>CTR_590</v>
          </cell>
        </row>
        <row r="359">
          <cell r="B359" t="str">
            <v>CTR_590</v>
          </cell>
        </row>
        <row r="360">
          <cell r="B360" t="str">
            <v>CTR_590</v>
          </cell>
        </row>
        <row r="361">
          <cell r="B361" t="str">
            <v>CTR_590</v>
          </cell>
        </row>
        <row r="362">
          <cell r="B362" t="str">
            <v>CTR_590</v>
          </cell>
        </row>
        <row r="363">
          <cell r="B363" t="str">
            <v>CTR_590</v>
          </cell>
        </row>
        <row r="364">
          <cell r="B364" t="str">
            <v>CTR_590</v>
          </cell>
        </row>
        <row r="365">
          <cell r="B365" t="str">
            <v>CTR_590</v>
          </cell>
        </row>
        <row r="366">
          <cell r="B366" t="str">
            <v>CTR_590</v>
          </cell>
        </row>
        <row r="367">
          <cell r="B367" t="str">
            <v>CTR_590</v>
          </cell>
        </row>
        <row r="368">
          <cell r="B368" t="str">
            <v>CTR_590</v>
          </cell>
        </row>
        <row r="369">
          <cell r="B369" t="str">
            <v>CTR_590</v>
          </cell>
        </row>
        <row r="370">
          <cell r="B370" t="str">
            <v>CTR_590</v>
          </cell>
        </row>
        <row r="371">
          <cell r="B371" t="str">
            <v>CTR_590</v>
          </cell>
        </row>
        <row r="372">
          <cell r="B372" t="str">
            <v>CTR_590</v>
          </cell>
        </row>
        <row r="373">
          <cell r="B373" t="str">
            <v>CTR_590</v>
          </cell>
        </row>
        <row r="374">
          <cell r="B374" t="str">
            <v>CTR_590</v>
          </cell>
        </row>
        <row r="375">
          <cell r="B375" t="str">
            <v>CTR_590</v>
          </cell>
        </row>
        <row r="376">
          <cell r="B376" t="str">
            <v>CTR_590</v>
          </cell>
        </row>
        <row r="377">
          <cell r="B377" t="str">
            <v>CTR_590</v>
          </cell>
        </row>
        <row r="378">
          <cell r="B378" t="str">
            <v>CTR_590</v>
          </cell>
        </row>
        <row r="379">
          <cell r="B379" t="str">
            <v>LIT_087</v>
          </cell>
        </row>
        <row r="380">
          <cell r="B380" t="str">
            <v>LIT_041</v>
          </cell>
        </row>
        <row r="381">
          <cell r="B381" t="str">
            <v>CTR_590</v>
          </cell>
        </row>
        <row r="382">
          <cell r="B382" t="str">
            <v>CTR_590</v>
          </cell>
        </row>
        <row r="383">
          <cell r="B383" t="str">
            <v>CTR_590</v>
          </cell>
        </row>
        <row r="384">
          <cell r="B384" t="str">
            <v>CTR_590</v>
          </cell>
        </row>
        <row r="385">
          <cell r="B385" t="str">
            <v>CTR_590</v>
          </cell>
        </row>
        <row r="386">
          <cell r="B386" t="str">
            <v>CTR_590</v>
          </cell>
        </row>
        <row r="387">
          <cell r="B387" t="str">
            <v>LIT_139</v>
          </cell>
        </row>
        <row r="388">
          <cell r="B388" t="str">
            <v>LIT_139</v>
          </cell>
        </row>
        <row r="389">
          <cell r="B389" t="str">
            <v>LIT_139</v>
          </cell>
        </row>
        <row r="390">
          <cell r="B390" t="str">
            <v>LIT_377</v>
          </cell>
        </row>
        <row r="391">
          <cell r="B391" t="str">
            <v>SUD_122</v>
          </cell>
        </row>
        <row r="392">
          <cell r="B392" t="str">
            <v>SUD_122</v>
          </cell>
        </row>
        <row r="393">
          <cell r="B393" t="str">
            <v>SUD_122</v>
          </cell>
        </row>
        <row r="394">
          <cell r="B394" t="str">
            <v>SUD_190</v>
          </cell>
        </row>
        <row r="395">
          <cell r="B395" t="str">
            <v>SUD_175</v>
          </cell>
        </row>
        <row r="396">
          <cell r="B396" t="str">
            <v>SUD_174</v>
          </cell>
        </row>
        <row r="397">
          <cell r="B397" t="str">
            <v>SUD_173</v>
          </cell>
        </row>
        <row r="398">
          <cell r="B398" t="str">
            <v>SUD_178</v>
          </cell>
        </row>
        <row r="399">
          <cell r="B399" t="str">
            <v>SUD_170</v>
          </cell>
        </row>
        <row r="400">
          <cell r="B400" t="str">
            <v>SUD_192</v>
          </cell>
        </row>
        <row r="401">
          <cell r="B401" t="str">
            <v>CTR_118</v>
          </cell>
        </row>
        <row r="402">
          <cell r="B402" t="str">
            <v>LIT_940</v>
          </cell>
        </row>
        <row r="403">
          <cell r="B403" t="str">
            <v>SUD_291</v>
          </cell>
        </row>
        <row r="404">
          <cell r="B404" t="str">
            <v>CTR_111</v>
          </cell>
        </row>
        <row r="405">
          <cell r="B405" t="str">
            <v>CTR_111</v>
          </cell>
        </row>
        <row r="406">
          <cell r="B406" t="str">
            <v>CTR_111</v>
          </cell>
        </row>
        <row r="407">
          <cell r="B407" t="str">
            <v>CTR_111</v>
          </cell>
        </row>
        <row r="408">
          <cell r="B408" t="str">
            <v>CTR_111</v>
          </cell>
        </row>
        <row r="409">
          <cell r="B409" t="str">
            <v>CTR_111</v>
          </cell>
        </row>
        <row r="410">
          <cell r="B410" t="str">
            <v>CTR_111</v>
          </cell>
        </row>
        <row r="411">
          <cell r="B411" t="str">
            <v>LIT_972</v>
          </cell>
        </row>
        <row r="412">
          <cell r="B412" t="str">
            <v>EST_248</v>
          </cell>
        </row>
        <row r="413">
          <cell r="B413" t="str">
            <v>SUD_171</v>
          </cell>
        </row>
        <row r="414">
          <cell r="B414" t="str">
            <v>LIT_847</v>
          </cell>
        </row>
        <row r="415">
          <cell r="B415" t="str">
            <v>LIT_843</v>
          </cell>
        </row>
        <row r="416">
          <cell r="B416" t="str">
            <v>LIT_840</v>
          </cell>
        </row>
        <row r="417">
          <cell r="B417" t="str">
            <v>LIT_845</v>
          </cell>
        </row>
        <row r="418">
          <cell r="B418" t="str">
            <v>LIT_848</v>
          </cell>
        </row>
        <row r="419">
          <cell r="B419" t="str">
            <v>CTR_718</v>
          </cell>
        </row>
        <row r="420">
          <cell r="B420" t="str">
            <v>LIT_654</v>
          </cell>
        </row>
        <row r="421">
          <cell r="B421" t="str">
            <v>LIT_208</v>
          </cell>
        </row>
        <row r="422">
          <cell r="B422" t="str">
            <v>LIT_488</v>
          </cell>
        </row>
        <row r="423">
          <cell r="B423" t="str">
            <v>LIT_825</v>
          </cell>
        </row>
        <row r="424">
          <cell r="B424" t="str">
            <v>CTR_838</v>
          </cell>
        </row>
        <row r="425">
          <cell r="B425" t="str">
            <v>EST_243</v>
          </cell>
        </row>
        <row r="426">
          <cell r="B426" t="str">
            <v>LIT_936</v>
          </cell>
        </row>
        <row r="427">
          <cell r="B427" t="str">
            <v>EST_250</v>
          </cell>
        </row>
        <row r="428">
          <cell r="B428" t="str">
            <v>LIT_547</v>
          </cell>
        </row>
        <row r="429">
          <cell r="B429" t="str">
            <v>CTR_106</v>
          </cell>
        </row>
        <row r="430">
          <cell r="B430" t="str">
            <v>LIT_647</v>
          </cell>
        </row>
        <row r="431">
          <cell r="B431" t="str">
            <v>SUD_269</v>
          </cell>
        </row>
        <row r="432">
          <cell r="B432" t="str">
            <v>CTR_119</v>
          </cell>
        </row>
        <row r="433">
          <cell r="B433" t="str">
            <v>LIT_618</v>
          </cell>
        </row>
        <row r="434">
          <cell r="B434" t="str">
            <v>LIT_593</v>
          </cell>
        </row>
        <row r="435">
          <cell r="B435" t="str">
            <v>CTR_321</v>
          </cell>
        </row>
        <row r="436">
          <cell r="B436" t="str">
            <v>EST_114</v>
          </cell>
        </row>
        <row r="437">
          <cell r="B437" t="str">
            <v>CTR_117</v>
          </cell>
        </row>
        <row r="438">
          <cell r="B438" t="str">
            <v>CTR_003</v>
          </cell>
        </row>
        <row r="439">
          <cell r="B439" t="str">
            <v>CTR_110</v>
          </cell>
        </row>
        <row r="440">
          <cell r="B440" t="str">
            <v>LIT_875</v>
          </cell>
        </row>
        <row r="441">
          <cell r="B441" t="str">
            <v>LIT_780</v>
          </cell>
        </row>
        <row r="442">
          <cell r="B442" t="str">
            <v>CTR_113</v>
          </cell>
        </row>
        <row r="443">
          <cell r="B443" t="str">
            <v>CTR_972</v>
          </cell>
        </row>
        <row r="444">
          <cell r="B444" t="str">
            <v>CTR_527</v>
          </cell>
        </row>
        <row r="445">
          <cell r="B445" t="str">
            <v>CTR_394</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rice responsabilité"/>
      <sheetName val="Sites &amp; PowerCo"/>
      <sheetName val="Recap"/>
      <sheetName val="Sheet1"/>
      <sheetName val="Feuil6"/>
      <sheetName val="Feuil7"/>
      <sheetName val="Feuil5"/>
      <sheetName val="Feuil3"/>
      <sheetName val="Feuil4"/>
      <sheetName val="Feuil2"/>
      <sheetName val="Feuil1"/>
    </sheetNames>
    <sheetDataSet>
      <sheetData sheetId="0" refreshError="1"/>
      <sheetData sheetId="1" refreshError="1"/>
      <sheetData sheetId="2" refreshError="1"/>
      <sheetData sheetId="3" refreshError="1">
        <row r="1">
          <cell r="A1" t="str">
            <v>Site ID</v>
          </cell>
          <cell r="I1" t="str">
            <v>Typologie cible catalogue</v>
          </cell>
        </row>
        <row r="2">
          <cell r="A2" t="str">
            <v>CTR_859</v>
          </cell>
          <cell r="I2" t="str">
            <v>Hybrid Solar - S3</v>
          </cell>
        </row>
        <row r="3">
          <cell r="A3" t="str">
            <v>SUO_173</v>
          </cell>
          <cell r="I3" t="str">
            <v>Good Grid no GE - 8h</v>
          </cell>
        </row>
        <row r="4">
          <cell r="A4" t="str">
            <v>SUO_018</v>
          </cell>
          <cell r="I4" t="str">
            <v>Solar Gen</v>
          </cell>
        </row>
        <row r="5">
          <cell r="A5" t="str">
            <v>SUO_015</v>
          </cell>
          <cell r="I5" t="str">
            <v>Grid Gen</v>
          </cell>
        </row>
        <row r="6">
          <cell r="A6" t="str">
            <v>SUO_020</v>
          </cell>
          <cell r="I6" t="str">
            <v>Hybrid Gen</v>
          </cell>
        </row>
        <row r="7">
          <cell r="A7" t="str">
            <v>SUO_046</v>
          </cell>
          <cell r="I7" t="str">
            <v>Gen Only</v>
          </cell>
        </row>
        <row r="8">
          <cell r="A8" t="str">
            <v>SUO_043</v>
          </cell>
          <cell r="I8" t="str">
            <v>Gen Only</v>
          </cell>
        </row>
        <row r="9">
          <cell r="A9" t="str">
            <v>SUO_261</v>
          </cell>
        </row>
        <row r="10">
          <cell r="A10" t="str">
            <v>SUO_035</v>
          </cell>
          <cell r="I10" t="str">
            <v>Grid Gen</v>
          </cell>
        </row>
        <row r="11">
          <cell r="A11" t="str">
            <v>SUO_036</v>
          </cell>
          <cell r="I11" t="str">
            <v>Grid-Gen</v>
          </cell>
        </row>
        <row r="12">
          <cell r="A12" t="str">
            <v>SUO_016</v>
          </cell>
          <cell r="I12" t="str">
            <v>Solar Gen</v>
          </cell>
        </row>
        <row r="13">
          <cell r="A13" t="str">
            <v>SUO_047</v>
          </cell>
          <cell r="I13" t="str">
            <v>Gen Only</v>
          </cell>
        </row>
        <row r="14">
          <cell r="A14" t="str">
            <v>SUO_082</v>
          </cell>
          <cell r="I14" t="str">
            <v>Grid-Gen</v>
          </cell>
        </row>
        <row r="15">
          <cell r="A15" t="str">
            <v>SUO_019</v>
          </cell>
          <cell r="I15" t="str">
            <v>Grid Gen</v>
          </cell>
        </row>
        <row r="16">
          <cell r="A16" t="str">
            <v>SUO_227</v>
          </cell>
          <cell r="I16" t="str">
            <v>Good Grid no GE - 8h</v>
          </cell>
        </row>
        <row r="17">
          <cell r="A17" t="str">
            <v>SUO_134</v>
          </cell>
          <cell r="I17" t="str">
            <v>Hybrid-Gen</v>
          </cell>
        </row>
        <row r="18">
          <cell r="A18" t="str">
            <v>SUO_098</v>
          </cell>
          <cell r="I18" t="str">
            <v>Vandalized</v>
          </cell>
        </row>
        <row r="19">
          <cell r="A19" t="str">
            <v>SUO_081</v>
          </cell>
          <cell r="I19" t="str">
            <v>Bad Grid + Solar + GE</v>
          </cell>
        </row>
        <row r="20">
          <cell r="A20" t="str">
            <v>SUO_080</v>
          </cell>
          <cell r="I20" t="str">
            <v>Bad Grid + Solar + GE</v>
          </cell>
        </row>
        <row r="21">
          <cell r="A21" t="str">
            <v>SUO_171</v>
          </cell>
          <cell r="I21" t="str">
            <v>Bad Grid + GE</v>
          </cell>
        </row>
        <row r="22">
          <cell r="A22" t="str">
            <v>SUO_153</v>
          </cell>
          <cell r="I22" t="str">
            <v>Vandalized</v>
          </cell>
        </row>
        <row r="23">
          <cell r="A23" t="str">
            <v>SUO_078</v>
          </cell>
          <cell r="I23" t="str">
            <v>Grid-Gen</v>
          </cell>
        </row>
        <row r="24">
          <cell r="A24" t="str">
            <v>SUO_235</v>
          </cell>
          <cell r="I24" t="str">
            <v>Medium Grid + GE</v>
          </cell>
        </row>
        <row r="25">
          <cell r="A25" t="str">
            <v>SUO_154</v>
          </cell>
          <cell r="I25" t="str">
            <v>Grid-Gen</v>
          </cell>
        </row>
        <row r="26">
          <cell r="A26" t="str">
            <v>SUO_131</v>
          </cell>
          <cell r="I26" t="str">
            <v>Grid-Gen</v>
          </cell>
        </row>
        <row r="27">
          <cell r="A27" t="str">
            <v>SUO_002</v>
          </cell>
          <cell r="I27" t="str">
            <v>Grid-Gen</v>
          </cell>
        </row>
        <row r="28">
          <cell r="A28" t="str">
            <v>SUO_233</v>
          </cell>
          <cell r="I28" t="str">
            <v>Good Grid + GE</v>
          </cell>
        </row>
        <row r="29">
          <cell r="A29" t="str">
            <v>SUO_207</v>
          </cell>
          <cell r="I29" t="str">
            <v>Grid-Gen</v>
          </cell>
        </row>
        <row r="30">
          <cell r="A30" t="str">
            <v>SUO_065</v>
          </cell>
          <cell r="I30" t="str">
            <v>Grid-Gen</v>
          </cell>
        </row>
        <row r="31">
          <cell r="A31" t="str">
            <v>SUO_003</v>
          </cell>
          <cell r="I31" t="str">
            <v>Bad Grid + Solar + GE</v>
          </cell>
        </row>
        <row r="32">
          <cell r="A32" t="str">
            <v>SUO_234</v>
          </cell>
          <cell r="I32" t="str">
            <v>Medium Grid + GE</v>
          </cell>
        </row>
        <row r="33">
          <cell r="A33" t="str">
            <v>SUO_127</v>
          </cell>
          <cell r="I33" t="str">
            <v>Grid-Gen</v>
          </cell>
        </row>
        <row r="34">
          <cell r="A34" t="str">
            <v>SUO_151</v>
          </cell>
          <cell r="I34" t="str">
            <v>Grid-Gen</v>
          </cell>
        </row>
        <row r="35">
          <cell r="A35" t="str">
            <v>SUO_050</v>
          </cell>
          <cell r="I35" t="str">
            <v>Grid Only</v>
          </cell>
        </row>
        <row r="36">
          <cell r="A36" t="str">
            <v>SUO_188</v>
          </cell>
          <cell r="I36" t="str">
            <v>Grid Only</v>
          </cell>
        </row>
        <row r="37">
          <cell r="A37" t="str">
            <v>SUO_025</v>
          </cell>
          <cell r="I37" t="str">
            <v>Vandalized</v>
          </cell>
        </row>
        <row r="38">
          <cell r="A38" t="str">
            <v>SUO_014</v>
          </cell>
          <cell r="I38" t="str">
            <v>Grid-Gen</v>
          </cell>
        </row>
        <row r="39">
          <cell r="A39" t="str">
            <v>SUO_236</v>
          </cell>
          <cell r="I39" t="str">
            <v>Medium Grid + GE</v>
          </cell>
        </row>
        <row r="40">
          <cell r="A40" t="str">
            <v>SUO_187</v>
          </cell>
          <cell r="I40" t="str">
            <v>Grid-Gen</v>
          </cell>
        </row>
        <row r="41">
          <cell r="A41" t="str">
            <v>SUO_167</v>
          </cell>
          <cell r="I41" t="str">
            <v>Grid-Gen</v>
          </cell>
        </row>
        <row r="42">
          <cell r="A42" t="str">
            <v>SUO_299</v>
          </cell>
          <cell r="I42" t="str">
            <v>Hybrid Solar - S1</v>
          </cell>
        </row>
        <row r="43">
          <cell r="A43" t="str">
            <v>SUO_215</v>
          </cell>
          <cell r="I43" t="str">
            <v>Grid-Gen</v>
          </cell>
        </row>
        <row r="44">
          <cell r="A44" t="str">
            <v>SUO_241</v>
          </cell>
          <cell r="I44" t="str">
            <v>Good Grid + GE</v>
          </cell>
        </row>
        <row r="45">
          <cell r="A45" t="str">
            <v>SUO_166</v>
          </cell>
          <cell r="I45" t="str">
            <v>Grid-Gen</v>
          </cell>
        </row>
        <row r="46">
          <cell r="A46" t="str">
            <v>SUO_212</v>
          </cell>
          <cell r="I46" t="str">
            <v>Grid-Gen</v>
          </cell>
        </row>
        <row r="47">
          <cell r="A47" t="str">
            <v>SUO_085</v>
          </cell>
          <cell r="I47" t="str">
            <v>Grid Gen</v>
          </cell>
        </row>
        <row r="48">
          <cell r="A48" t="str">
            <v>SUO_214</v>
          </cell>
          <cell r="I48" t="str">
            <v>Grid-Gen</v>
          </cell>
        </row>
        <row r="49">
          <cell r="A49" t="str">
            <v>SUO_202</v>
          </cell>
          <cell r="I49" t="str">
            <v>Grid Only</v>
          </cell>
        </row>
        <row r="50">
          <cell r="A50" t="str">
            <v>SUO_226</v>
          </cell>
          <cell r="I50" t="str">
            <v>Good Grid no GE - 8h</v>
          </cell>
        </row>
        <row r="51">
          <cell r="A51" t="str">
            <v>SUO_163</v>
          </cell>
          <cell r="I51" t="str">
            <v>Grid-Gen</v>
          </cell>
        </row>
        <row r="52">
          <cell r="A52" t="str">
            <v>SUO_184</v>
          </cell>
          <cell r="I52" t="str">
            <v>Grid-Gen</v>
          </cell>
        </row>
        <row r="53">
          <cell r="A53" t="str">
            <v>SUO_196</v>
          </cell>
          <cell r="I53" t="str">
            <v>Grid-Gen</v>
          </cell>
        </row>
        <row r="54">
          <cell r="A54" t="str">
            <v>SUO_063</v>
          </cell>
          <cell r="I54" t="str">
            <v>Grid-Gen</v>
          </cell>
        </row>
        <row r="55">
          <cell r="A55" t="str">
            <v>SUO_240</v>
          </cell>
          <cell r="I55" t="str">
            <v>Bad Grid + GE</v>
          </cell>
        </row>
        <row r="56">
          <cell r="A56" t="str">
            <v>SUO_152</v>
          </cell>
          <cell r="I56" t="str">
            <v>Grid-Gen</v>
          </cell>
        </row>
        <row r="57">
          <cell r="A57" t="str">
            <v>NRO_026</v>
          </cell>
          <cell r="I57" t="str">
            <v>Grid-Gen</v>
          </cell>
        </row>
        <row r="58">
          <cell r="A58" t="str">
            <v>SUO_066</v>
          </cell>
          <cell r="I58" t="str">
            <v>Grid-Gen</v>
          </cell>
        </row>
        <row r="59">
          <cell r="A59" t="str">
            <v>SUO_181</v>
          </cell>
          <cell r="I59" t="str">
            <v>Grid-Gen</v>
          </cell>
        </row>
        <row r="60">
          <cell r="A60" t="str">
            <v>SUO_180</v>
          </cell>
          <cell r="I60" t="str">
            <v>Grid-Gen</v>
          </cell>
        </row>
        <row r="61">
          <cell r="A61" t="str">
            <v>SUO_221</v>
          </cell>
        </row>
        <row r="62">
          <cell r="A62" t="str">
            <v>SUO_186</v>
          </cell>
          <cell r="I62" t="str">
            <v>Grid-Gen</v>
          </cell>
        </row>
        <row r="63">
          <cell r="A63" t="str">
            <v>SUO_306</v>
          </cell>
          <cell r="I63" t="str">
            <v>Hybrid Solar - S1</v>
          </cell>
        </row>
        <row r="64">
          <cell r="A64" t="str">
            <v>SUO_095</v>
          </cell>
          <cell r="I64" t="str">
            <v>Vandalized</v>
          </cell>
        </row>
        <row r="65">
          <cell r="A65" t="str">
            <v>SUO_007</v>
          </cell>
          <cell r="I65" t="str">
            <v>Grid-Gen</v>
          </cell>
        </row>
        <row r="66">
          <cell r="A66" t="str">
            <v>SUO_026</v>
          </cell>
          <cell r="I66" t="str">
            <v>Gen Only</v>
          </cell>
        </row>
        <row r="67">
          <cell r="A67" t="str">
            <v>SUO_132</v>
          </cell>
          <cell r="I67" t="str">
            <v>Grid-Gen</v>
          </cell>
        </row>
        <row r="68">
          <cell r="A68" t="str">
            <v>SUO_197</v>
          </cell>
          <cell r="I68" t="str">
            <v>Grid-Gen</v>
          </cell>
        </row>
        <row r="69">
          <cell r="A69" t="str">
            <v>SUO_149</v>
          </cell>
          <cell r="I69" t="str">
            <v>Gen Only</v>
          </cell>
        </row>
        <row r="70">
          <cell r="A70" t="str">
            <v>SUO_185</v>
          </cell>
          <cell r="I70" t="str">
            <v>Grid-Gen</v>
          </cell>
        </row>
        <row r="71">
          <cell r="A71" t="str">
            <v>SUO_100</v>
          </cell>
          <cell r="I71" t="str">
            <v>Hybrid-Gen</v>
          </cell>
        </row>
        <row r="72">
          <cell r="A72" t="str">
            <v>SUO_183</v>
          </cell>
          <cell r="I72" t="str">
            <v>Grid-Gen</v>
          </cell>
        </row>
        <row r="73">
          <cell r="A73" t="str">
            <v>SUO_097</v>
          </cell>
          <cell r="I73" t="str">
            <v>Gen Only</v>
          </cell>
        </row>
        <row r="74">
          <cell r="A74" t="str">
            <v>SUO_199</v>
          </cell>
          <cell r="I74" t="str">
            <v>Grid-Gen</v>
          </cell>
        </row>
        <row r="75">
          <cell r="A75" t="str">
            <v>SUO_165</v>
          </cell>
          <cell r="I75" t="str">
            <v>Hybrid-Gen</v>
          </cell>
        </row>
        <row r="76">
          <cell r="A76" t="str">
            <v>SUO_303</v>
          </cell>
          <cell r="I76" t="str">
            <v>Medium Grid + Solar + GE</v>
          </cell>
        </row>
        <row r="77">
          <cell r="A77" t="str">
            <v>SUO_179</v>
          </cell>
          <cell r="I77" t="str">
            <v>Grid-Gen</v>
          </cell>
        </row>
        <row r="78">
          <cell r="A78" t="str">
            <v>SUO_062</v>
          </cell>
          <cell r="I78" t="str">
            <v>Grid-Gen</v>
          </cell>
        </row>
        <row r="79">
          <cell r="A79" t="str">
            <v>SUO_200</v>
          </cell>
          <cell r="I79" t="str">
            <v>Grid-Gen</v>
          </cell>
        </row>
        <row r="80">
          <cell r="A80" t="str">
            <v>SUO_232</v>
          </cell>
          <cell r="I80" t="str">
            <v>Good Grid + GE</v>
          </cell>
        </row>
        <row r="81">
          <cell r="A81" t="str">
            <v>SUO_182</v>
          </cell>
          <cell r="I81" t="str">
            <v>Grid-Gen</v>
          </cell>
        </row>
        <row r="82">
          <cell r="A82" t="str">
            <v>SUO_297</v>
          </cell>
          <cell r="I82" t="str">
            <v>Medium Grid + Solar + GE</v>
          </cell>
        </row>
        <row r="83">
          <cell r="A83" t="str">
            <v>SUO_093</v>
          </cell>
          <cell r="I83" t="str">
            <v>Vandalized</v>
          </cell>
        </row>
        <row r="84">
          <cell r="A84" t="str">
            <v>SUO_033</v>
          </cell>
          <cell r="I84" t="str">
            <v>Grid-Gen</v>
          </cell>
        </row>
        <row r="85">
          <cell r="A85" t="str">
            <v>SUO_077</v>
          </cell>
          <cell r="I85" t="str">
            <v>Grid-Gen</v>
          </cell>
        </row>
        <row r="86">
          <cell r="A86" t="str">
            <v>SUO_201</v>
          </cell>
          <cell r="I86" t="str">
            <v>Grid-Gen</v>
          </cell>
        </row>
        <row r="87">
          <cell r="A87" t="str">
            <v>SUO_195</v>
          </cell>
          <cell r="I87" t="str">
            <v>Grid-Gen</v>
          </cell>
        </row>
        <row r="88">
          <cell r="A88" t="str">
            <v>SUO_038</v>
          </cell>
          <cell r="I88" t="str">
            <v>Grid-Gen</v>
          </cell>
        </row>
        <row r="89">
          <cell r="A89" t="str">
            <v>SUO_106</v>
          </cell>
          <cell r="I89" t="str">
            <v>Grid-Gen</v>
          </cell>
        </row>
        <row r="90">
          <cell r="A90" t="str">
            <v>SUO_079</v>
          </cell>
          <cell r="I90" t="str">
            <v>Grid-Gen</v>
          </cell>
        </row>
        <row r="91">
          <cell r="A91" t="str">
            <v>SUO_073</v>
          </cell>
          <cell r="I91" t="str">
            <v>Grid Gen</v>
          </cell>
        </row>
        <row r="92">
          <cell r="A92" t="str">
            <v>SUO_096</v>
          </cell>
          <cell r="I92" t="str">
            <v>Hybrid-Gen</v>
          </cell>
        </row>
        <row r="93">
          <cell r="A93" t="str">
            <v>LIT_176</v>
          </cell>
          <cell r="I93" t="str">
            <v>Gen Only</v>
          </cell>
        </row>
        <row r="94">
          <cell r="A94" t="str">
            <v>SUO_009</v>
          </cell>
          <cell r="I94" t="str">
            <v>Bad Grid + GE</v>
          </cell>
        </row>
        <row r="95">
          <cell r="A95" t="str">
            <v>SUO_245</v>
          </cell>
          <cell r="I95" t="str">
            <v>HGB</v>
          </cell>
        </row>
        <row r="96">
          <cell r="A96" t="str">
            <v>SUO_005</v>
          </cell>
          <cell r="I96" t="str">
            <v>Grid-Gen</v>
          </cell>
        </row>
        <row r="97">
          <cell r="A97" t="str">
            <v>LIT_175</v>
          </cell>
          <cell r="I97" t="str">
            <v>Gen Only</v>
          </cell>
        </row>
        <row r="98">
          <cell r="A98" t="str">
            <v>SUO_107</v>
          </cell>
          <cell r="I98" t="str">
            <v>Gen Only</v>
          </cell>
        </row>
        <row r="99">
          <cell r="A99" t="str">
            <v>SUO_064</v>
          </cell>
          <cell r="I99" t="str">
            <v>Grid-Gen</v>
          </cell>
        </row>
        <row r="100">
          <cell r="A100" t="str">
            <v>SUO_164</v>
          </cell>
          <cell r="I100" t="str">
            <v>Bad Grid + Solar + GE</v>
          </cell>
        </row>
        <row r="101">
          <cell r="A101" t="str">
            <v>SUO_128</v>
          </cell>
          <cell r="I101" t="str">
            <v>Grid Gen</v>
          </cell>
        </row>
        <row r="102">
          <cell r="A102" t="str">
            <v>SUO_087</v>
          </cell>
          <cell r="I102" t="str">
            <v>Vandalized</v>
          </cell>
        </row>
        <row r="103">
          <cell r="A103" t="str">
            <v>SUO_091</v>
          </cell>
          <cell r="I103" t="str">
            <v>Gen Only</v>
          </cell>
        </row>
        <row r="104">
          <cell r="A104" t="str">
            <v>SUO_209</v>
          </cell>
          <cell r="I104" t="str">
            <v>Grid-Gen</v>
          </cell>
        </row>
        <row r="105">
          <cell r="A105" t="str">
            <v>NRO_086</v>
          </cell>
          <cell r="I105" t="str">
            <v>Gen Only</v>
          </cell>
        </row>
        <row r="106">
          <cell r="A106" t="str">
            <v>SUO_205</v>
          </cell>
          <cell r="I106" t="str">
            <v>Grid-Gen</v>
          </cell>
        </row>
        <row r="107">
          <cell r="A107" t="str">
            <v>LIT_174</v>
          </cell>
          <cell r="I107" t="str">
            <v>Grid-Gen</v>
          </cell>
        </row>
        <row r="108">
          <cell r="A108" t="str">
            <v>SUO_105</v>
          </cell>
          <cell r="I108" t="str">
            <v>Grid-Gen</v>
          </cell>
        </row>
        <row r="109">
          <cell r="A109" t="str">
            <v>SUO_004</v>
          </cell>
          <cell r="I109" t="str">
            <v>Grid-Gen</v>
          </cell>
        </row>
        <row r="110">
          <cell r="A110" t="str">
            <v>SUO_104</v>
          </cell>
          <cell r="I110" t="str">
            <v>Grid-Gen</v>
          </cell>
        </row>
        <row r="111">
          <cell r="A111" t="str">
            <v>SUO_090</v>
          </cell>
          <cell r="I111" t="str">
            <v>Hybrid-Gen</v>
          </cell>
        </row>
        <row r="112">
          <cell r="A112" t="str">
            <v>SUO_030</v>
          </cell>
          <cell r="I112" t="str">
            <v>Grid Gen</v>
          </cell>
        </row>
        <row r="113">
          <cell r="A113" t="str">
            <v>SUO_012</v>
          </cell>
          <cell r="I113" t="str">
            <v>Grid Gen</v>
          </cell>
        </row>
        <row r="114">
          <cell r="A114" t="str">
            <v>LIT_173</v>
          </cell>
          <cell r="I114" t="str">
            <v>Grid-Gen</v>
          </cell>
        </row>
        <row r="115">
          <cell r="A115" t="str">
            <v>SUO_099</v>
          </cell>
          <cell r="I115" t="str">
            <v>Gen Only</v>
          </cell>
        </row>
        <row r="116">
          <cell r="A116" t="str">
            <v>SUO_088</v>
          </cell>
          <cell r="I116" t="str">
            <v>Vandalized</v>
          </cell>
        </row>
        <row r="117">
          <cell r="A117" t="str">
            <v>SUO_052</v>
          </cell>
          <cell r="I117" t="str">
            <v>Gen Only</v>
          </cell>
        </row>
        <row r="118">
          <cell r="A118" t="str">
            <v>SUO_126</v>
          </cell>
          <cell r="I118" t="str">
            <v>Grid-Gen</v>
          </cell>
        </row>
        <row r="119">
          <cell r="A119" t="str">
            <v>SUO_070</v>
          </cell>
        </row>
        <row r="120">
          <cell r="A120" t="str">
            <v>LIT_462</v>
          </cell>
          <cell r="I120" t="str">
            <v>Grid-Gen</v>
          </cell>
        </row>
        <row r="121">
          <cell r="A121" t="str">
            <v>SUO_217</v>
          </cell>
          <cell r="I121" t="str">
            <v>Grid-Gen</v>
          </cell>
        </row>
        <row r="122">
          <cell r="A122" t="str">
            <v>SUO_049</v>
          </cell>
          <cell r="I122" t="str">
            <v>Vandalized</v>
          </cell>
        </row>
        <row r="123">
          <cell r="A123" t="str">
            <v>SUO_112</v>
          </cell>
          <cell r="I123" t="str">
            <v>Grid-Gen</v>
          </cell>
        </row>
        <row r="124">
          <cell r="A124" t="str">
            <v>SUO_111</v>
          </cell>
          <cell r="I124" t="str">
            <v>Grid-Gen</v>
          </cell>
        </row>
        <row r="125">
          <cell r="A125" t="str">
            <v>SUO_125</v>
          </cell>
          <cell r="I125" t="str">
            <v>Grid-Gen</v>
          </cell>
        </row>
        <row r="126">
          <cell r="A126" t="str">
            <v>SUO_115</v>
          </cell>
          <cell r="I126" t="str">
            <v>Grid-Gen</v>
          </cell>
        </row>
        <row r="127">
          <cell r="A127" t="str">
            <v>SUO_006</v>
          </cell>
          <cell r="I127" t="str">
            <v>Grid-Gen</v>
          </cell>
        </row>
        <row r="128">
          <cell r="A128" t="str">
            <v>LIT_178</v>
          </cell>
          <cell r="I128" t="str">
            <v>Grid-Gen</v>
          </cell>
        </row>
        <row r="129">
          <cell r="A129" t="str">
            <v>SUO_231</v>
          </cell>
          <cell r="I129" t="str">
            <v>Gen-Hybrid</v>
          </cell>
        </row>
        <row r="130">
          <cell r="A130" t="str">
            <v>SUO_218</v>
          </cell>
          <cell r="I130" t="str">
            <v>Grid-Gen</v>
          </cell>
        </row>
        <row r="131">
          <cell r="A131" t="str">
            <v>SUO_216</v>
          </cell>
          <cell r="I131" t="str">
            <v>Grid-Gen</v>
          </cell>
        </row>
        <row r="132">
          <cell r="A132" t="str">
            <v>SUO_008</v>
          </cell>
          <cell r="I132" t="str">
            <v>Grid-Gen</v>
          </cell>
        </row>
        <row r="133">
          <cell r="A133" t="str">
            <v>SUO_113</v>
          </cell>
          <cell r="I133" t="str">
            <v>Grid-Gen</v>
          </cell>
        </row>
        <row r="134">
          <cell r="A134" t="str">
            <v>SUO_114</v>
          </cell>
          <cell r="I134" t="str">
            <v>Grid-Gen</v>
          </cell>
        </row>
        <row r="135">
          <cell r="A135" t="str">
            <v>SUO_230</v>
          </cell>
          <cell r="I135" t="str">
            <v>Grid-Gen</v>
          </cell>
        </row>
        <row r="136">
          <cell r="A136" t="str">
            <v>SUO_086</v>
          </cell>
          <cell r="I136" t="str">
            <v>Vandalized</v>
          </cell>
        </row>
        <row r="137">
          <cell r="A137" t="str">
            <v>SUO_116</v>
          </cell>
          <cell r="I137" t="str">
            <v>Grid-Gen</v>
          </cell>
        </row>
        <row r="138">
          <cell r="A138" t="str">
            <v>SUO_109</v>
          </cell>
          <cell r="I138" t="str">
            <v>Grid-Gen</v>
          </cell>
        </row>
        <row r="139">
          <cell r="A139" t="str">
            <v>SUO_071</v>
          </cell>
          <cell r="I139" t="str">
            <v>Grid-Gen</v>
          </cell>
        </row>
        <row r="140">
          <cell r="A140" t="str">
            <v>SUO_054</v>
          </cell>
          <cell r="I140" t="str">
            <v>Grid-Gen</v>
          </cell>
        </row>
        <row r="141">
          <cell r="A141" t="str">
            <v>SUO_294</v>
          </cell>
        </row>
        <row r="142">
          <cell r="A142" t="str">
            <v>SUO_238</v>
          </cell>
          <cell r="I142" t="str">
            <v>Gen-Hybrid</v>
          </cell>
        </row>
        <row r="143">
          <cell r="A143" t="str">
            <v>SUO_045</v>
          </cell>
          <cell r="I143" t="str">
            <v>Grid Gen</v>
          </cell>
        </row>
        <row r="144">
          <cell r="A144" t="str">
            <v>SUO_108</v>
          </cell>
          <cell r="I144" t="str">
            <v>Grid-Gen</v>
          </cell>
        </row>
        <row r="145">
          <cell r="A145" t="str">
            <v>SUO_110</v>
          </cell>
          <cell r="I145" t="str">
            <v>Grid-Gen</v>
          </cell>
        </row>
        <row r="146">
          <cell r="A146" t="str">
            <v>SUO_032</v>
          </cell>
          <cell r="I146" t="str">
            <v>Hybrid Gen</v>
          </cell>
        </row>
        <row r="147">
          <cell r="A147" t="str">
            <v>SUO_027</v>
          </cell>
          <cell r="I147" t="str">
            <v>Grid Gen</v>
          </cell>
        </row>
        <row r="148">
          <cell r="A148" t="str">
            <v>SUO_293</v>
          </cell>
        </row>
        <row r="149">
          <cell r="A149" t="str">
            <v>SUO_048</v>
          </cell>
          <cell r="I149" t="str">
            <v>Vandalized</v>
          </cell>
        </row>
        <row r="150">
          <cell r="A150" t="str">
            <v>SUO_157</v>
          </cell>
          <cell r="I150" t="str">
            <v>Gen Only</v>
          </cell>
        </row>
        <row r="151">
          <cell r="A151" t="str">
            <v>SUO_092</v>
          </cell>
          <cell r="I151" t="str">
            <v>Vandalized</v>
          </cell>
        </row>
        <row r="152">
          <cell r="A152" t="str">
            <v>SUO_053</v>
          </cell>
          <cell r="I152" t="str">
            <v>Hybrid-Gen</v>
          </cell>
        </row>
        <row r="153">
          <cell r="A153" t="str">
            <v>SUO_089</v>
          </cell>
          <cell r="I153" t="str">
            <v>Hybrid Gen</v>
          </cell>
        </row>
        <row r="154">
          <cell r="A154" t="str">
            <v>LIT_031</v>
          </cell>
          <cell r="I154" t="str">
            <v>Grid-Gen</v>
          </cell>
        </row>
        <row r="155">
          <cell r="A155" t="str">
            <v>LIT_670</v>
          </cell>
          <cell r="I155" t="str">
            <v>Bad Grid + GE</v>
          </cell>
        </row>
        <row r="156">
          <cell r="A156" t="str">
            <v>LIT_430</v>
          </cell>
          <cell r="I156" t="str">
            <v>Grid-Gen</v>
          </cell>
        </row>
        <row r="157">
          <cell r="A157" t="str">
            <v>SUO_061</v>
          </cell>
          <cell r="I157" t="str">
            <v>Grid-Gen</v>
          </cell>
        </row>
        <row r="158">
          <cell r="A158" t="str">
            <v>SUO_040</v>
          </cell>
          <cell r="I158" t="str">
            <v>Gen Only</v>
          </cell>
        </row>
        <row r="159">
          <cell r="A159" t="str">
            <v>LIT_111</v>
          </cell>
          <cell r="I159" t="str">
            <v>Grid-Gen</v>
          </cell>
        </row>
        <row r="160">
          <cell r="A160" t="str">
            <v>LIT_682</v>
          </cell>
          <cell r="I160" t="str">
            <v>Good Grid + GE</v>
          </cell>
        </row>
        <row r="161">
          <cell r="A161" t="str">
            <v>LIT_477</v>
          </cell>
          <cell r="I161" t="str">
            <v>Grid-Gen</v>
          </cell>
        </row>
        <row r="162">
          <cell r="A162" t="str">
            <v>LIT_051</v>
          </cell>
          <cell r="I162" t="str">
            <v>Grid-Gen</v>
          </cell>
        </row>
        <row r="163">
          <cell r="A163" t="str">
            <v>LIT_479</v>
          </cell>
          <cell r="I163" t="str">
            <v>Grid-Gen</v>
          </cell>
        </row>
        <row r="164">
          <cell r="A164" t="str">
            <v>LIT_498</v>
          </cell>
          <cell r="I164" t="str">
            <v>Grid-Gen</v>
          </cell>
        </row>
        <row r="165">
          <cell r="A165" t="str">
            <v>LIT_769</v>
          </cell>
          <cell r="I165" t="str">
            <v>Hybrid Solar - S3</v>
          </cell>
        </row>
        <row r="166">
          <cell r="A166" t="str">
            <v>LIT_233</v>
          </cell>
          <cell r="I166" t="str">
            <v>Grid-Gen</v>
          </cell>
        </row>
        <row r="167">
          <cell r="A167" t="str">
            <v>LIT_989</v>
          </cell>
        </row>
        <row r="168">
          <cell r="A168" t="str">
            <v>LIT_621</v>
          </cell>
          <cell r="I168" t="str">
            <v>Grid-Gen</v>
          </cell>
        </row>
        <row r="169">
          <cell r="A169" t="str">
            <v>LIT_485</v>
          </cell>
          <cell r="I169" t="str">
            <v>Grid-Gen</v>
          </cell>
        </row>
        <row r="170">
          <cell r="A170" t="str">
            <v>LIT_123</v>
          </cell>
          <cell r="I170" t="str">
            <v>Grid-Gen</v>
          </cell>
        </row>
        <row r="171">
          <cell r="A171" t="str">
            <v>LIT_597</v>
          </cell>
          <cell r="I171" t="str">
            <v>Grid-Gen</v>
          </cell>
        </row>
        <row r="172">
          <cell r="A172" t="str">
            <v>SUO_102</v>
          </cell>
          <cell r="I172" t="str">
            <v>Solar-Gen-Lithium</v>
          </cell>
        </row>
        <row r="173">
          <cell r="A173" t="str">
            <v>SUO_101</v>
          </cell>
          <cell r="I173" t="str">
            <v>Grid-Gen</v>
          </cell>
        </row>
        <row r="174">
          <cell r="A174" t="str">
            <v>LIT_497</v>
          </cell>
          <cell r="I174" t="str">
            <v>Solar-Gen</v>
          </cell>
        </row>
        <row r="175">
          <cell r="A175" t="str">
            <v>LIT_690</v>
          </cell>
          <cell r="I175" t="str">
            <v>Bad Grid + GE</v>
          </cell>
        </row>
        <row r="176">
          <cell r="A176" t="str">
            <v>LIT_590</v>
          </cell>
          <cell r="I176" t="str">
            <v>Good Grid + GE</v>
          </cell>
        </row>
        <row r="177">
          <cell r="A177" t="str">
            <v>LIT_437</v>
          </cell>
          <cell r="I177" t="str">
            <v>Grid-Gen</v>
          </cell>
        </row>
        <row r="178">
          <cell r="A178" t="str">
            <v>LIT_773</v>
          </cell>
          <cell r="I178" t="str">
            <v>Bad Grid + GE</v>
          </cell>
        </row>
        <row r="179">
          <cell r="A179" t="str">
            <v>LIT_852</v>
          </cell>
          <cell r="I179" t="str">
            <v>Bad Grid + Solar + GE</v>
          </cell>
        </row>
        <row r="180">
          <cell r="A180" t="str">
            <v>LIT_637</v>
          </cell>
          <cell r="I180" t="str">
            <v>Good Grid + GE</v>
          </cell>
        </row>
        <row r="181">
          <cell r="A181" t="str">
            <v>LIT_260</v>
          </cell>
          <cell r="I181" t="str">
            <v>Grid-Gen</v>
          </cell>
        </row>
        <row r="182">
          <cell r="A182" t="str">
            <v>LIT_536</v>
          </cell>
          <cell r="I182" t="str">
            <v>Hybrid-Gen</v>
          </cell>
        </row>
        <row r="183">
          <cell r="A183" t="str">
            <v>LIT_346</v>
          </cell>
          <cell r="I183" t="str">
            <v>Grid-Gen</v>
          </cell>
        </row>
        <row r="184">
          <cell r="A184" t="str">
            <v>LIT_377</v>
          </cell>
          <cell r="I184" t="str">
            <v>Grid-Gen</v>
          </cell>
        </row>
        <row r="185">
          <cell r="A185" t="str">
            <v>LIT_039</v>
          </cell>
          <cell r="I185" t="str">
            <v>Grid-Gen</v>
          </cell>
        </row>
        <row r="186">
          <cell r="A186" t="str">
            <v>LIT_137</v>
          </cell>
          <cell r="I186" t="str">
            <v>Grid-Gen</v>
          </cell>
        </row>
        <row r="187">
          <cell r="A187" t="str">
            <v>LIT_361</v>
          </cell>
          <cell r="I187" t="str">
            <v>Grid-Gen</v>
          </cell>
        </row>
        <row r="188">
          <cell r="A188" t="str">
            <v>LIT_489</v>
          </cell>
          <cell r="I188" t="str">
            <v>Grid-Gen</v>
          </cell>
        </row>
        <row r="189">
          <cell r="A189" t="str">
            <v>LIT_206</v>
          </cell>
          <cell r="I189" t="str">
            <v>Grid-Gen</v>
          </cell>
        </row>
        <row r="190">
          <cell r="A190" t="str">
            <v>LIT_017</v>
          </cell>
        </row>
        <row r="191">
          <cell r="A191" t="str">
            <v>LIT_645</v>
          </cell>
          <cell r="I191" t="str">
            <v>Bad Grid + GE</v>
          </cell>
        </row>
        <row r="192">
          <cell r="A192" t="str">
            <v>LIT_187</v>
          </cell>
          <cell r="I192" t="str">
            <v>Grid-Gen</v>
          </cell>
        </row>
        <row r="193">
          <cell r="A193" t="str">
            <v>LIT_577</v>
          </cell>
          <cell r="I193" t="str">
            <v>Grid-Gen</v>
          </cell>
        </row>
        <row r="194">
          <cell r="A194" t="str">
            <v>LIT_259</v>
          </cell>
          <cell r="I194" t="str">
            <v>Grid-Gen</v>
          </cell>
        </row>
        <row r="195">
          <cell r="A195" t="str">
            <v>LIT_181</v>
          </cell>
          <cell r="I195" t="str">
            <v>Grid-Gen</v>
          </cell>
        </row>
        <row r="196">
          <cell r="A196" t="str">
            <v>LIT_291</v>
          </cell>
          <cell r="I196" t="str">
            <v>Grid-Gen</v>
          </cell>
        </row>
        <row r="197">
          <cell r="A197" t="str">
            <v>LIT_364</v>
          </cell>
          <cell r="I197" t="str">
            <v>Grid Only</v>
          </cell>
        </row>
        <row r="198">
          <cell r="A198" t="str">
            <v>LIT_488</v>
          </cell>
          <cell r="I198" t="str">
            <v>Grid-Gen</v>
          </cell>
        </row>
        <row r="199">
          <cell r="A199" t="str">
            <v>LIT_418</v>
          </cell>
          <cell r="I199" t="str">
            <v>Grid-Gen</v>
          </cell>
        </row>
        <row r="200">
          <cell r="A200" t="str">
            <v>LIT_492</v>
          </cell>
          <cell r="I200" t="str">
            <v>Grid-Gen</v>
          </cell>
        </row>
        <row r="201">
          <cell r="A201" t="str">
            <v>LIT_991</v>
          </cell>
        </row>
        <row r="202">
          <cell r="A202" t="str">
            <v>LIT_360</v>
          </cell>
          <cell r="I202" t="str">
            <v>Grid-Gen</v>
          </cell>
        </row>
        <row r="203">
          <cell r="A203" t="str">
            <v>LIT_243</v>
          </cell>
          <cell r="I203" t="str">
            <v>Grid-Gen</v>
          </cell>
        </row>
        <row r="204">
          <cell r="A204" t="str">
            <v>LIT_791</v>
          </cell>
          <cell r="I204" t="str">
            <v>Good Grid no GE - 8h</v>
          </cell>
        </row>
        <row r="205">
          <cell r="A205" t="str">
            <v>LIT_347</v>
          </cell>
          <cell r="I205" t="str">
            <v>Grid-Gen</v>
          </cell>
        </row>
        <row r="206">
          <cell r="A206" t="str">
            <v>LIT_155</v>
          </cell>
          <cell r="I206" t="str">
            <v>Grid-Gen</v>
          </cell>
        </row>
        <row r="207">
          <cell r="A207" t="str">
            <v>LIT_225</v>
          </cell>
          <cell r="I207" t="str">
            <v>Grid Gen</v>
          </cell>
        </row>
        <row r="208">
          <cell r="A208" t="str">
            <v>LIT_431</v>
          </cell>
          <cell r="I208" t="str">
            <v>Grid-Gen</v>
          </cell>
        </row>
        <row r="209">
          <cell r="A209" t="str">
            <v>LIT_871</v>
          </cell>
        </row>
        <row r="210">
          <cell r="A210" t="str">
            <v>LIT_311</v>
          </cell>
          <cell r="I210" t="str">
            <v>Grid-Gen</v>
          </cell>
        </row>
        <row r="211">
          <cell r="A211" t="str">
            <v>LIT_535</v>
          </cell>
          <cell r="I211" t="str">
            <v>Grid Only</v>
          </cell>
        </row>
        <row r="212">
          <cell r="A212" t="str">
            <v>LIT_641</v>
          </cell>
          <cell r="I212" t="str">
            <v>Medium Grid + GE</v>
          </cell>
        </row>
        <row r="213">
          <cell r="A213" t="str">
            <v>LIT_695</v>
          </cell>
          <cell r="I213" t="str">
            <v>Good Grid no GE - 8h</v>
          </cell>
        </row>
        <row r="214">
          <cell r="A214" t="str">
            <v>LIT_046</v>
          </cell>
          <cell r="I214" t="str">
            <v>Grid-Gen</v>
          </cell>
        </row>
        <row r="215">
          <cell r="A215" t="str">
            <v>LIT_444</v>
          </cell>
          <cell r="I215" t="str">
            <v>Grid-Gen</v>
          </cell>
        </row>
        <row r="216">
          <cell r="A216" t="str">
            <v>LIT_290</v>
          </cell>
          <cell r="I216" t="str">
            <v>Grid-Gen</v>
          </cell>
        </row>
        <row r="217">
          <cell r="A217" t="str">
            <v>LIT_681</v>
          </cell>
          <cell r="I217" t="str">
            <v>Good Grid + GE</v>
          </cell>
        </row>
        <row r="218">
          <cell r="A218" t="str">
            <v>SUO_039</v>
          </cell>
          <cell r="I218" t="str">
            <v>Grid Gen</v>
          </cell>
        </row>
        <row r="219">
          <cell r="A219" t="str">
            <v>LIT_640</v>
          </cell>
          <cell r="I219" t="str">
            <v>Medium Grid + GE</v>
          </cell>
        </row>
        <row r="220">
          <cell r="A220" t="str">
            <v>LIT_130</v>
          </cell>
          <cell r="I220" t="str">
            <v>Grid-Gen</v>
          </cell>
        </row>
        <row r="221">
          <cell r="A221" t="str">
            <v>LIT_493</v>
          </cell>
          <cell r="I221" t="str">
            <v>Grid-Gen</v>
          </cell>
        </row>
        <row r="222">
          <cell r="A222" t="str">
            <v>LIT_023</v>
          </cell>
          <cell r="I222" t="str">
            <v>Grid-Gen</v>
          </cell>
        </row>
        <row r="223">
          <cell r="A223" t="str">
            <v>LIT_435</v>
          </cell>
          <cell r="I223" t="str">
            <v>Grid-Gen</v>
          </cell>
        </row>
        <row r="224">
          <cell r="A224" t="str">
            <v>LIT_862</v>
          </cell>
          <cell r="I224" t="str">
            <v>Medium Grid + Solar + GE</v>
          </cell>
        </row>
        <row r="225">
          <cell r="A225" t="str">
            <v>LIT_581</v>
          </cell>
          <cell r="I225" t="str">
            <v>Grid-Gen</v>
          </cell>
        </row>
        <row r="226">
          <cell r="A226" t="str">
            <v>LIT_362</v>
          </cell>
          <cell r="I226" t="str">
            <v>Grid-Gen</v>
          </cell>
        </row>
        <row r="227">
          <cell r="A227" t="str">
            <v>LIT_099</v>
          </cell>
          <cell r="I227" t="str">
            <v>Grid Only</v>
          </cell>
        </row>
        <row r="228">
          <cell r="A228" t="str">
            <v>LIT_708</v>
          </cell>
          <cell r="I228" t="str">
            <v>Good Grid no GE - 8h</v>
          </cell>
        </row>
        <row r="229">
          <cell r="A229" t="str">
            <v>LIT_139</v>
          </cell>
          <cell r="I229" t="str">
            <v>Good Grid + GE</v>
          </cell>
        </row>
        <row r="230">
          <cell r="A230" t="str">
            <v>LIT_589</v>
          </cell>
          <cell r="I230" t="str">
            <v>Grid-Gen</v>
          </cell>
        </row>
        <row r="231">
          <cell r="A231" t="str">
            <v>LIT_453</v>
          </cell>
          <cell r="I231" t="str">
            <v>Grid Only</v>
          </cell>
        </row>
        <row r="232">
          <cell r="A232" t="str">
            <v>LIT_009</v>
          </cell>
          <cell r="I232" t="str">
            <v>Grid-Gen</v>
          </cell>
        </row>
        <row r="233">
          <cell r="A233" t="str">
            <v>LIT_700</v>
          </cell>
          <cell r="I233" t="str">
            <v>Good Grid no GE - 8h</v>
          </cell>
        </row>
        <row r="234">
          <cell r="A234" t="str">
            <v>LIT_041</v>
          </cell>
          <cell r="I234" t="str">
            <v>Grid Only</v>
          </cell>
        </row>
        <row r="235">
          <cell r="A235" t="str">
            <v>LIT_429</v>
          </cell>
          <cell r="I235" t="str">
            <v>Grid-Gen</v>
          </cell>
        </row>
        <row r="236">
          <cell r="A236" t="str">
            <v>LIT_015</v>
          </cell>
          <cell r="I236" t="str">
            <v>Good Grid + GE</v>
          </cell>
        </row>
        <row r="237">
          <cell r="A237" t="str">
            <v>LIT_427</v>
          </cell>
          <cell r="I237" t="str">
            <v>Grid-Gen</v>
          </cell>
        </row>
        <row r="238">
          <cell r="A238" t="str">
            <v>LIT_208</v>
          </cell>
          <cell r="I238" t="str">
            <v>Grid-Gen</v>
          </cell>
        </row>
        <row r="239">
          <cell r="A239" t="str">
            <v>LIT_242</v>
          </cell>
          <cell r="I239" t="str">
            <v>Grid-Gen</v>
          </cell>
        </row>
        <row r="240">
          <cell r="A240" t="str">
            <v>LIT_025</v>
          </cell>
          <cell r="I240" t="str">
            <v>Grid-Gen</v>
          </cell>
        </row>
        <row r="241">
          <cell r="A241" t="str">
            <v>LIT_087</v>
          </cell>
          <cell r="I241" t="str">
            <v>Grid-Gen</v>
          </cell>
        </row>
        <row r="242">
          <cell r="A242" t="str">
            <v>LIT_045</v>
          </cell>
          <cell r="I242" t="str">
            <v>Grid Only</v>
          </cell>
        </row>
        <row r="243">
          <cell r="A243" t="str">
            <v>LIT_325</v>
          </cell>
          <cell r="I243" t="str">
            <v>Grid Only</v>
          </cell>
        </row>
        <row r="244">
          <cell r="A244" t="str">
            <v>LIT_676</v>
          </cell>
          <cell r="I244" t="str">
            <v>Good Grid no GE - 8h</v>
          </cell>
        </row>
        <row r="245">
          <cell r="A245" t="str">
            <v>LIT_662</v>
          </cell>
          <cell r="I245" t="str">
            <v>Good Grid no GE - 8h</v>
          </cell>
        </row>
        <row r="246">
          <cell r="A246" t="str">
            <v>LIT_367</v>
          </cell>
          <cell r="I246" t="str">
            <v>Grid Only</v>
          </cell>
        </row>
        <row r="247">
          <cell r="A247" t="str">
            <v>LIT_705</v>
          </cell>
          <cell r="I247" t="str">
            <v>Good Grid no GE - 8h</v>
          </cell>
        </row>
        <row r="248">
          <cell r="A248" t="str">
            <v>LIT_060</v>
          </cell>
          <cell r="I248" t="str">
            <v>Grid-Gen</v>
          </cell>
        </row>
        <row r="249">
          <cell r="A249" t="str">
            <v>LIT_047</v>
          </cell>
          <cell r="I249" t="str">
            <v>Medium Grid + GE</v>
          </cell>
        </row>
        <row r="250">
          <cell r="A250" t="str">
            <v>LIT_336</v>
          </cell>
          <cell r="I250" t="str">
            <v>Grid Only</v>
          </cell>
        </row>
        <row r="251">
          <cell r="A251" t="str">
            <v>LIT_151</v>
          </cell>
          <cell r="I251" t="str">
            <v>Grid-Gen</v>
          </cell>
        </row>
        <row r="252">
          <cell r="A252" t="str">
            <v>LIT_029</v>
          </cell>
          <cell r="I252" t="str">
            <v>Bad Grid + Solar + GE</v>
          </cell>
        </row>
        <row r="253">
          <cell r="A253" t="str">
            <v>LIT_412</v>
          </cell>
          <cell r="I253" t="str">
            <v>Grid Only</v>
          </cell>
        </row>
        <row r="254">
          <cell r="A254" t="str">
            <v>LIT_675</v>
          </cell>
          <cell r="I254" t="str">
            <v>Good Grid + GE</v>
          </cell>
        </row>
        <row r="255">
          <cell r="A255" t="str">
            <v>LIT_596</v>
          </cell>
          <cell r="I255" t="str">
            <v>Good Grid no GE - 8h</v>
          </cell>
        </row>
        <row r="256">
          <cell r="A256" t="str">
            <v>LIT_244</v>
          </cell>
          <cell r="I256" t="str">
            <v>Grid Only</v>
          </cell>
        </row>
        <row r="257">
          <cell r="A257" t="str">
            <v>LIT_014</v>
          </cell>
          <cell r="I257" t="str">
            <v>Grid Only</v>
          </cell>
        </row>
        <row r="258">
          <cell r="A258" t="str">
            <v>LIT_126</v>
          </cell>
          <cell r="I258" t="str">
            <v>Grid-Gen</v>
          </cell>
        </row>
        <row r="259">
          <cell r="A259" t="str">
            <v>LIT_382</v>
          </cell>
          <cell r="I259" t="str">
            <v>Grid Only</v>
          </cell>
        </row>
        <row r="260">
          <cell r="A260" t="str">
            <v>LIT_141</v>
          </cell>
          <cell r="I260" t="str">
            <v>Grid Only</v>
          </cell>
        </row>
        <row r="261">
          <cell r="A261" t="str">
            <v>LIT_091</v>
          </cell>
          <cell r="I261" t="str">
            <v>Grid Only</v>
          </cell>
        </row>
        <row r="262">
          <cell r="A262" t="str">
            <v>LIT_756</v>
          </cell>
          <cell r="I262" t="str">
            <v>Medium Grid + GE</v>
          </cell>
        </row>
        <row r="263">
          <cell r="A263" t="str">
            <v>LIT_653</v>
          </cell>
          <cell r="I263" t="str">
            <v>Good Grid no GE - 8h</v>
          </cell>
        </row>
        <row r="264">
          <cell r="A264" t="str">
            <v>LIT_381</v>
          </cell>
          <cell r="I264" t="str">
            <v>Grid Only</v>
          </cell>
        </row>
        <row r="265">
          <cell r="A265" t="str">
            <v>LIT_593</v>
          </cell>
          <cell r="I265" t="str">
            <v>Bad Grid + GE</v>
          </cell>
        </row>
        <row r="266">
          <cell r="A266" t="str">
            <v>LIT_410</v>
          </cell>
          <cell r="I266" t="str">
            <v>Grid-Gen</v>
          </cell>
        </row>
        <row r="267">
          <cell r="A267" t="str">
            <v>LIT_079</v>
          </cell>
          <cell r="I267" t="str">
            <v>Grid-Gen</v>
          </cell>
        </row>
        <row r="268">
          <cell r="A268" t="str">
            <v>LIT_644</v>
          </cell>
          <cell r="I268" t="str">
            <v>Good Grid no GE - 8h</v>
          </cell>
        </row>
        <row r="269">
          <cell r="A269" t="str">
            <v>LIT_547</v>
          </cell>
          <cell r="I269" t="str">
            <v>Good Grid no GE - 8h</v>
          </cell>
        </row>
        <row r="270">
          <cell r="A270" t="str">
            <v>LIT_065</v>
          </cell>
          <cell r="I270" t="str">
            <v>Grid Only</v>
          </cell>
        </row>
        <row r="271">
          <cell r="A271" t="str">
            <v>LIT_763</v>
          </cell>
          <cell r="I271" t="str">
            <v>Good Grid + GE</v>
          </cell>
        </row>
        <row r="272">
          <cell r="A272" t="str">
            <v>LIT_120</v>
          </cell>
          <cell r="I272" t="str">
            <v>Grid Only</v>
          </cell>
        </row>
        <row r="273">
          <cell r="A273" t="str">
            <v>LIT_460</v>
          </cell>
          <cell r="I273" t="str">
            <v>Grid Only</v>
          </cell>
        </row>
        <row r="274">
          <cell r="A274" t="str">
            <v>LIT_752</v>
          </cell>
          <cell r="I274" t="str">
            <v>Good Grid + GE</v>
          </cell>
        </row>
        <row r="275">
          <cell r="A275" t="str">
            <v>LIT_580</v>
          </cell>
          <cell r="I275" t="str">
            <v>Grid-Gen</v>
          </cell>
        </row>
        <row r="276">
          <cell r="A276" t="str">
            <v>LIT_875</v>
          </cell>
          <cell r="I276" t="str">
            <v>Good Grid no GE - 8h</v>
          </cell>
        </row>
        <row r="277">
          <cell r="A277" t="str">
            <v>LIT_740</v>
          </cell>
          <cell r="I277" t="str">
            <v>Good Grid no GE - 8h</v>
          </cell>
        </row>
        <row r="278">
          <cell r="A278" t="str">
            <v>LIT_245</v>
          </cell>
          <cell r="I278" t="str">
            <v>Grid Only</v>
          </cell>
        </row>
        <row r="279">
          <cell r="A279" t="str">
            <v>LIT_082</v>
          </cell>
          <cell r="I279" t="str">
            <v>Grid Only</v>
          </cell>
        </row>
        <row r="280">
          <cell r="A280" t="str">
            <v>LIT_689</v>
          </cell>
          <cell r="I280" t="str">
            <v>Good Grid no GE - 8h</v>
          </cell>
        </row>
        <row r="281">
          <cell r="A281" t="str">
            <v>LIT_407</v>
          </cell>
          <cell r="I281" t="str">
            <v>Grid Only</v>
          </cell>
        </row>
        <row r="282">
          <cell r="A282" t="str">
            <v>LIT_055</v>
          </cell>
          <cell r="I282" t="str">
            <v>Grid-Gen</v>
          </cell>
        </row>
        <row r="283">
          <cell r="A283" t="str">
            <v>LIT_825</v>
          </cell>
          <cell r="I283" t="str">
            <v>Good Grid no GE - 8h</v>
          </cell>
        </row>
        <row r="284">
          <cell r="A284" t="str">
            <v>LIT_090</v>
          </cell>
          <cell r="I284" t="str">
            <v>Grid-Gen</v>
          </cell>
        </row>
        <row r="285">
          <cell r="A285" t="str">
            <v>LIT_048</v>
          </cell>
          <cell r="I285" t="str">
            <v>Grid-Gen</v>
          </cell>
        </row>
        <row r="286">
          <cell r="A286" t="str">
            <v>LIT_626</v>
          </cell>
          <cell r="I286" t="str">
            <v>Good Grid no GE - 8h</v>
          </cell>
        </row>
        <row r="287">
          <cell r="A287" t="str">
            <v>LIT_053</v>
          </cell>
          <cell r="I287" t="str">
            <v>Grid-Gen</v>
          </cell>
        </row>
        <row r="288">
          <cell r="A288" t="str">
            <v>LIT_294</v>
          </cell>
          <cell r="I288" t="str">
            <v>Grid-Gen</v>
          </cell>
        </row>
        <row r="289">
          <cell r="A289" t="str">
            <v>LIT_008</v>
          </cell>
          <cell r="I289" t="str">
            <v>Grid Only</v>
          </cell>
        </row>
        <row r="290">
          <cell r="A290" t="str">
            <v>LIT_085</v>
          </cell>
          <cell r="I290" t="str">
            <v>Grid-Gen</v>
          </cell>
        </row>
        <row r="291">
          <cell r="A291" t="str">
            <v>LIT_411</v>
          </cell>
          <cell r="I291" t="str">
            <v>Grid Only</v>
          </cell>
        </row>
        <row r="292">
          <cell r="A292" t="str">
            <v>LIT_548</v>
          </cell>
          <cell r="I292" t="str">
            <v>Good Grid no GE - 8h</v>
          </cell>
        </row>
        <row r="293">
          <cell r="A293" t="str">
            <v>LIT_395</v>
          </cell>
          <cell r="I293" t="str">
            <v>Grid Only</v>
          </cell>
        </row>
        <row r="294">
          <cell r="A294" t="str">
            <v>LIT_122</v>
          </cell>
          <cell r="I294" t="str">
            <v>Grid Only</v>
          </cell>
        </row>
        <row r="295">
          <cell r="A295" t="str">
            <v>LIT_345</v>
          </cell>
          <cell r="I295" t="str">
            <v>Grid-Gen</v>
          </cell>
        </row>
        <row r="296">
          <cell r="A296" t="str">
            <v>LIT_414</v>
          </cell>
          <cell r="I296" t="str">
            <v>Grid Only</v>
          </cell>
        </row>
        <row r="297">
          <cell r="A297" t="str">
            <v>LIT_095</v>
          </cell>
          <cell r="I297" t="str">
            <v>Grid Only</v>
          </cell>
        </row>
        <row r="298">
          <cell r="A298" t="str">
            <v>LIT_594</v>
          </cell>
          <cell r="I298" t="str">
            <v>Medium Grid + GE</v>
          </cell>
        </row>
        <row r="299">
          <cell r="A299" t="str">
            <v>LIT_022</v>
          </cell>
          <cell r="I299" t="str">
            <v>Good Grid no GE - 8h</v>
          </cell>
        </row>
        <row r="300">
          <cell r="A300" t="str">
            <v>LIT_417</v>
          </cell>
          <cell r="I300" t="str">
            <v>Grid Only</v>
          </cell>
        </row>
        <row r="301">
          <cell r="A301" t="str">
            <v>LIT_162</v>
          </cell>
          <cell r="I301" t="str">
            <v>Grid Only</v>
          </cell>
        </row>
        <row r="302">
          <cell r="A302" t="str">
            <v>LIT_674</v>
          </cell>
          <cell r="I302" t="str">
            <v>Good Grid no GE - 8h</v>
          </cell>
        </row>
        <row r="303">
          <cell r="A303" t="str">
            <v>LIT_061</v>
          </cell>
          <cell r="I303" t="str">
            <v>Grid Only</v>
          </cell>
        </row>
        <row r="304">
          <cell r="A304" t="str">
            <v>LIT_528</v>
          </cell>
          <cell r="I304" t="str">
            <v>Grid Only</v>
          </cell>
        </row>
        <row r="305">
          <cell r="A305" t="str">
            <v>LIT_648</v>
          </cell>
          <cell r="I305" t="str">
            <v>Good Grid no GE - 12h</v>
          </cell>
        </row>
        <row r="306">
          <cell r="A306" t="str">
            <v>LIT_436</v>
          </cell>
          <cell r="I306" t="str">
            <v>Grid-Gen</v>
          </cell>
        </row>
        <row r="307">
          <cell r="A307" t="str">
            <v>LIT_736</v>
          </cell>
          <cell r="I307" t="str">
            <v>Good Grid no GE - 8h</v>
          </cell>
        </row>
        <row r="308">
          <cell r="A308" t="str">
            <v>NRO_261</v>
          </cell>
          <cell r="I308" t="str">
            <v>Grid Gen</v>
          </cell>
        </row>
        <row r="309">
          <cell r="A309" t="str">
            <v>LIT_527</v>
          </cell>
          <cell r="I309" t="str">
            <v>Grid-Gen</v>
          </cell>
        </row>
        <row r="310">
          <cell r="A310" t="str">
            <v>LIT_651</v>
          </cell>
          <cell r="I310" t="str">
            <v>Good Grid no GE - 12h</v>
          </cell>
        </row>
        <row r="311">
          <cell r="A311" t="str">
            <v>LIT_587</v>
          </cell>
          <cell r="I311" t="str">
            <v>Grid-Gen</v>
          </cell>
        </row>
        <row r="312">
          <cell r="A312" t="str">
            <v>LIT_287</v>
          </cell>
          <cell r="I312" t="str">
            <v>Grid Only</v>
          </cell>
        </row>
        <row r="313">
          <cell r="A313" t="str">
            <v>LIT_616</v>
          </cell>
          <cell r="I313" t="str">
            <v>Good Grid no GE - 8h</v>
          </cell>
        </row>
        <row r="314">
          <cell r="A314" t="str">
            <v>LIT_236</v>
          </cell>
          <cell r="I314" t="str">
            <v>Grid-Gen</v>
          </cell>
        </row>
        <row r="315">
          <cell r="A315" t="str">
            <v>LIT_439</v>
          </cell>
          <cell r="I315" t="str">
            <v>Grid-Gen</v>
          </cell>
        </row>
        <row r="316">
          <cell r="A316" t="str">
            <v>LIT_378</v>
          </cell>
          <cell r="I316" t="str">
            <v>Grid-Gen</v>
          </cell>
        </row>
        <row r="317">
          <cell r="A317" t="str">
            <v>LIT_125</v>
          </cell>
          <cell r="I317" t="str">
            <v>Grid Only</v>
          </cell>
        </row>
        <row r="318">
          <cell r="A318" t="str">
            <v>LIT_096</v>
          </cell>
          <cell r="I318" t="str">
            <v>Grid-Gen</v>
          </cell>
        </row>
        <row r="319">
          <cell r="A319" t="str">
            <v>LIT_647</v>
          </cell>
          <cell r="I319" t="str">
            <v>Good Grid no GE - 12h</v>
          </cell>
        </row>
        <row r="320">
          <cell r="A320" t="str">
            <v>LIT_183</v>
          </cell>
          <cell r="I320" t="str">
            <v>Grid Only</v>
          </cell>
        </row>
        <row r="321">
          <cell r="A321" t="str">
            <v>LIT_054</v>
          </cell>
          <cell r="I321" t="str">
            <v>Grid-Gen</v>
          </cell>
        </row>
        <row r="322">
          <cell r="A322" t="str">
            <v>LIT_379</v>
          </cell>
          <cell r="I322" t="str">
            <v>Good Grid no GE - 8h</v>
          </cell>
        </row>
        <row r="323">
          <cell r="A323" t="str">
            <v>LIT_097</v>
          </cell>
          <cell r="I323" t="str">
            <v>Grid Only</v>
          </cell>
        </row>
        <row r="324">
          <cell r="A324" t="str">
            <v>LIT_564</v>
          </cell>
          <cell r="I324" t="str">
            <v>Medium Grid + GE</v>
          </cell>
        </row>
        <row r="325">
          <cell r="A325" t="str">
            <v>LIT_102</v>
          </cell>
          <cell r="I325" t="str">
            <v>Grid Only</v>
          </cell>
        </row>
        <row r="326">
          <cell r="A326" t="str">
            <v>LIT_033</v>
          </cell>
          <cell r="I326" t="str">
            <v>Grid Only</v>
          </cell>
        </row>
        <row r="327">
          <cell r="A327" t="str">
            <v>LIT_739</v>
          </cell>
          <cell r="I327" t="str">
            <v>Good Grid no GE - 8h</v>
          </cell>
        </row>
        <row r="328">
          <cell r="A328" t="str">
            <v>LIT_074</v>
          </cell>
          <cell r="I328" t="str">
            <v>Grid-Gen</v>
          </cell>
        </row>
        <row r="329">
          <cell r="A329" t="str">
            <v>LIT_539</v>
          </cell>
          <cell r="I329" t="str">
            <v>Good Grid no GE - 12h</v>
          </cell>
        </row>
        <row r="330">
          <cell r="A330" t="str">
            <v>LIT_459</v>
          </cell>
          <cell r="I330" t="str">
            <v>Grid-Gen</v>
          </cell>
        </row>
        <row r="331">
          <cell r="A331" t="str">
            <v>LIT_073</v>
          </cell>
          <cell r="I331" t="str">
            <v>Grid-Gen</v>
          </cell>
        </row>
        <row r="332">
          <cell r="A332" t="str">
            <v>LIT_405</v>
          </cell>
          <cell r="I332" t="str">
            <v>Grid-Gen</v>
          </cell>
        </row>
        <row r="333">
          <cell r="A333" t="str">
            <v>LIT_154</v>
          </cell>
          <cell r="I333" t="str">
            <v>Grid-Gen</v>
          </cell>
        </row>
        <row r="334">
          <cell r="A334" t="str">
            <v>LIT_089</v>
          </cell>
          <cell r="I334" t="str">
            <v>Grid Only</v>
          </cell>
        </row>
        <row r="335">
          <cell r="A335" t="str">
            <v>LIT_366</v>
          </cell>
          <cell r="I335" t="str">
            <v>Grid Only</v>
          </cell>
        </row>
        <row r="336">
          <cell r="A336" t="str">
            <v>LIT_372</v>
          </cell>
          <cell r="I336" t="str">
            <v>Grid Only</v>
          </cell>
        </row>
        <row r="337">
          <cell r="A337" t="str">
            <v>LIT_003</v>
          </cell>
          <cell r="I337" t="str">
            <v>Good Grid no GE - 8h</v>
          </cell>
        </row>
        <row r="338">
          <cell r="A338" t="str">
            <v>LIT_428</v>
          </cell>
          <cell r="I338" t="str">
            <v>Grid-Gen</v>
          </cell>
        </row>
        <row r="339">
          <cell r="A339" t="str">
            <v>LIT_129</v>
          </cell>
          <cell r="I339" t="str">
            <v>Grid-Gen</v>
          </cell>
        </row>
        <row r="340">
          <cell r="A340" t="str">
            <v>LIT_654</v>
          </cell>
          <cell r="I340" t="str">
            <v>Good Grid no GE - 12h</v>
          </cell>
        </row>
        <row r="341">
          <cell r="A341" t="str">
            <v>LIT_857</v>
          </cell>
          <cell r="I341" t="str">
            <v>Grid-Gen</v>
          </cell>
        </row>
        <row r="342">
          <cell r="A342" t="str">
            <v>LIT_420</v>
          </cell>
          <cell r="I342" t="str">
            <v>Bad Grid + Solar + GE</v>
          </cell>
        </row>
        <row r="343">
          <cell r="A343" t="str">
            <v>LIT_615</v>
          </cell>
          <cell r="I343" t="str">
            <v>Good Grid + GE</v>
          </cell>
        </row>
        <row r="344">
          <cell r="A344" t="str">
            <v>LIT_649</v>
          </cell>
          <cell r="I344" t="str">
            <v>Good Grid no GE - 12h</v>
          </cell>
        </row>
        <row r="345">
          <cell r="A345" t="str">
            <v>LIT_521</v>
          </cell>
          <cell r="I345" t="str">
            <v>Grid-Gen</v>
          </cell>
        </row>
        <row r="346">
          <cell r="A346" t="str">
            <v>LIT_442</v>
          </cell>
          <cell r="I346" t="str">
            <v>Grid Only</v>
          </cell>
        </row>
        <row r="347">
          <cell r="A347" t="str">
            <v>LIT_267</v>
          </cell>
          <cell r="I347" t="str">
            <v>Grid-Gen</v>
          </cell>
        </row>
        <row r="348">
          <cell r="A348" t="str">
            <v>LIT_050</v>
          </cell>
          <cell r="I348" t="str">
            <v>Grid Only</v>
          </cell>
        </row>
        <row r="349">
          <cell r="A349" t="str">
            <v>LIT_034</v>
          </cell>
          <cell r="I349" t="str">
            <v>Grid Only</v>
          </cell>
        </row>
        <row r="350">
          <cell r="A350" t="str">
            <v>LIT_450</v>
          </cell>
          <cell r="I350" t="str">
            <v>Grid-Gen</v>
          </cell>
        </row>
        <row r="351">
          <cell r="A351" t="str">
            <v>LIT_486</v>
          </cell>
          <cell r="I351" t="str">
            <v>Grid Only</v>
          </cell>
        </row>
        <row r="352">
          <cell r="A352" t="str">
            <v>LIT_340</v>
          </cell>
          <cell r="I352" t="str">
            <v>Grid-Gen</v>
          </cell>
        </row>
        <row r="353">
          <cell r="A353" t="str">
            <v>LIT_687</v>
          </cell>
          <cell r="I353" t="str">
            <v>Good Grid no GE - 8h</v>
          </cell>
        </row>
        <row r="354">
          <cell r="A354" t="str">
            <v>LIT_694</v>
          </cell>
          <cell r="I354" t="str">
            <v>Good Grid + GE</v>
          </cell>
        </row>
        <row r="355">
          <cell r="A355" t="str">
            <v>LIT_300</v>
          </cell>
          <cell r="I355" t="str">
            <v>Grid-Gen</v>
          </cell>
        </row>
        <row r="356">
          <cell r="A356" t="str">
            <v>LIT_524</v>
          </cell>
          <cell r="I356" t="str">
            <v>Grid-Gen</v>
          </cell>
        </row>
        <row r="357">
          <cell r="A357" t="str">
            <v>LIT_400</v>
          </cell>
          <cell r="I357" t="str">
            <v>Grid-Gen</v>
          </cell>
        </row>
        <row r="358">
          <cell r="A358" t="str">
            <v>LIT_092</v>
          </cell>
          <cell r="I358" t="str">
            <v>Grid Only</v>
          </cell>
        </row>
        <row r="359">
          <cell r="A359" t="str">
            <v>LIT_018</v>
          </cell>
          <cell r="I359" t="str">
            <v>Grid-Gen</v>
          </cell>
        </row>
        <row r="360">
          <cell r="A360" t="str">
            <v>LIT_156</v>
          </cell>
          <cell r="I360" t="str">
            <v>Grid-Gen</v>
          </cell>
        </row>
        <row r="361">
          <cell r="A361" t="str">
            <v>LIT_265</v>
          </cell>
          <cell r="I361" t="str">
            <v>Medium Grid + GE</v>
          </cell>
        </row>
        <row r="362">
          <cell r="A362" t="str">
            <v>LIT_974</v>
          </cell>
          <cell r="I362" t="str">
            <v>Hybrid Solar - S1</v>
          </cell>
        </row>
        <row r="363">
          <cell r="A363" t="str">
            <v>LIT_490</v>
          </cell>
          <cell r="I363" t="str">
            <v>Grid-Gen</v>
          </cell>
        </row>
        <row r="364">
          <cell r="A364" t="str">
            <v>LIT_401</v>
          </cell>
          <cell r="I364" t="str">
            <v>Grid-Gen</v>
          </cell>
        </row>
        <row r="365">
          <cell r="A365" t="str">
            <v>LIT_161</v>
          </cell>
          <cell r="I365" t="str">
            <v>Grid Only</v>
          </cell>
        </row>
        <row r="366">
          <cell r="A366" t="str">
            <v>LIT_404</v>
          </cell>
          <cell r="I366" t="str">
            <v>Grid-Gen</v>
          </cell>
        </row>
        <row r="367">
          <cell r="A367" t="str">
            <v>LIT_076</v>
          </cell>
          <cell r="I367" t="str">
            <v>Grid-Gen</v>
          </cell>
        </row>
        <row r="368">
          <cell r="A368" t="str">
            <v>LIT_579</v>
          </cell>
          <cell r="I368" t="str">
            <v>Grid-Gen</v>
          </cell>
        </row>
        <row r="369">
          <cell r="A369" t="str">
            <v>LIT_609</v>
          </cell>
          <cell r="I369" t="str">
            <v>Good Grid no GE - 8h</v>
          </cell>
        </row>
        <row r="370">
          <cell r="A370" t="str">
            <v>LIT_106</v>
          </cell>
          <cell r="I370" t="str">
            <v>Grid-Gen</v>
          </cell>
        </row>
        <row r="371">
          <cell r="A371" t="str">
            <v>LIT_057</v>
          </cell>
          <cell r="I371" t="str">
            <v>Grid Only</v>
          </cell>
        </row>
        <row r="372">
          <cell r="A372" t="str">
            <v>LIT_368</v>
          </cell>
          <cell r="I372" t="str">
            <v>Grid-Gen</v>
          </cell>
        </row>
        <row r="373">
          <cell r="A373" t="str">
            <v>LIT_643</v>
          </cell>
          <cell r="I373" t="str">
            <v>Good Grid no GE - 12h</v>
          </cell>
        </row>
        <row r="374">
          <cell r="A374" t="str">
            <v>LIT_568</v>
          </cell>
          <cell r="I374" t="str">
            <v>Medium Grid + GE</v>
          </cell>
        </row>
        <row r="375">
          <cell r="A375" t="str">
            <v>LIT_426</v>
          </cell>
          <cell r="I375" t="str">
            <v>Grid-Gen</v>
          </cell>
        </row>
        <row r="376">
          <cell r="A376" t="str">
            <v>LIT_520</v>
          </cell>
          <cell r="I376" t="str">
            <v>Grid-Gen</v>
          </cell>
        </row>
        <row r="377">
          <cell r="A377" t="str">
            <v>LIT_171</v>
          </cell>
          <cell r="I377" t="str">
            <v>Grid Only</v>
          </cell>
        </row>
        <row r="378">
          <cell r="A378" t="str">
            <v>LIT_049</v>
          </cell>
          <cell r="I378" t="str">
            <v>Grid-Gen</v>
          </cell>
        </row>
        <row r="379">
          <cell r="A379" t="str">
            <v>LIT_296</v>
          </cell>
          <cell r="I379" t="str">
            <v>Grid-Gen</v>
          </cell>
        </row>
        <row r="380">
          <cell r="A380" t="str">
            <v>LIT_160</v>
          </cell>
          <cell r="I380" t="str">
            <v>Grid-Gen</v>
          </cell>
        </row>
        <row r="381">
          <cell r="A381" t="str">
            <v>LIT_732</v>
          </cell>
          <cell r="I381" t="str">
            <v>Good Grid no GE - 8h</v>
          </cell>
        </row>
        <row r="382">
          <cell r="A382" t="str">
            <v>LIT_080</v>
          </cell>
          <cell r="I382" t="str">
            <v>Grid-Gen</v>
          </cell>
        </row>
        <row r="383">
          <cell r="A383" t="str">
            <v>LIT_525</v>
          </cell>
          <cell r="I383" t="str">
            <v>Grid-Gen</v>
          </cell>
        </row>
        <row r="384">
          <cell r="A384" t="str">
            <v>LIT_696</v>
          </cell>
          <cell r="I384" t="str">
            <v>Good Grid + GE</v>
          </cell>
        </row>
        <row r="385">
          <cell r="A385" t="str">
            <v>LIT_263</v>
          </cell>
          <cell r="I385" t="str">
            <v>Grid-Gen</v>
          </cell>
        </row>
        <row r="386">
          <cell r="A386" t="str">
            <v>LIT_765</v>
          </cell>
          <cell r="I386" t="str">
            <v>Good Grid no GE - 8h</v>
          </cell>
        </row>
        <row r="387">
          <cell r="A387" t="str">
            <v>LIT_425</v>
          </cell>
          <cell r="I387" t="str">
            <v>Grid-Gen</v>
          </cell>
        </row>
        <row r="388">
          <cell r="A388" t="str">
            <v>LIT_446</v>
          </cell>
          <cell r="I388" t="str">
            <v>Grid-Gen</v>
          </cell>
        </row>
        <row r="389">
          <cell r="A389" t="str">
            <v>LIT_771</v>
          </cell>
          <cell r="I389" t="str">
            <v>Good Grid + GE</v>
          </cell>
        </row>
        <row r="390">
          <cell r="A390" t="str">
            <v>LIT_086</v>
          </cell>
          <cell r="I390" t="str">
            <v>Good Grid + Solar + GE</v>
          </cell>
        </row>
        <row r="391">
          <cell r="A391" t="str">
            <v>LIT_398</v>
          </cell>
          <cell r="I391" t="str">
            <v>Grid Only</v>
          </cell>
        </row>
        <row r="392">
          <cell r="A392" t="str">
            <v>LIT_574</v>
          </cell>
          <cell r="I392" t="str">
            <v>Grid-Gen</v>
          </cell>
        </row>
        <row r="393">
          <cell r="A393" t="str">
            <v>LIT_277</v>
          </cell>
          <cell r="I393" t="str">
            <v>Grid Only</v>
          </cell>
        </row>
        <row r="394">
          <cell r="A394" t="str">
            <v>LIT_432</v>
          </cell>
          <cell r="I394" t="str">
            <v>Grid-Gen</v>
          </cell>
        </row>
        <row r="395">
          <cell r="A395" t="str">
            <v>LIT_247</v>
          </cell>
          <cell r="I395" t="str">
            <v>Grid-Gen</v>
          </cell>
        </row>
        <row r="396">
          <cell r="A396" t="str">
            <v>LIT_373</v>
          </cell>
          <cell r="I396" t="str">
            <v>Grid Only</v>
          </cell>
        </row>
        <row r="397">
          <cell r="A397" t="str">
            <v>LIT_419</v>
          </cell>
          <cell r="I397" t="str">
            <v>Grid-Gen</v>
          </cell>
        </row>
        <row r="398">
          <cell r="A398" t="str">
            <v>LIT_358</v>
          </cell>
          <cell r="I398" t="str">
            <v>Grid-Gen</v>
          </cell>
        </row>
        <row r="399">
          <cell r="A399" t="str">
            <v>LIT_451</v>
          </cell>
          <cell r="I399" t="str">
            <v>Grid-Gen</v>
          </cell>
        </row>
        <row r="400">
          <cell r="A400" t="str">
            <v>LIT_250</v>
          </cell>
          <cell r="I400" t="str">
            <v>Grid-Gen</v>
          </cell>
        </row>
        <row r="401">
          <cell r="A401" t="str">
            <v>LIT_666</v>
          </cell>
          <cell r="I401" t="str">
            <v>Good Grid + GE</v>
          </cell>
        </row>
        <row r="402">
          <cell r="A402" t="str">
            <v>LIT_619</v>
          </cell>
          <cell r="I402" t="str">
            <v>Good Grid no GE - 12h</v>
          </cell>
        </row>
        <row r="403">
          <cell r="A403" t="str">
            <v>LIT_598</v>
          </cell>
          <cell r="I403" t="str">
            <v>Hybrid-Gen</v>
          </cell>
        </row>
        <row r="404">
          <cell r="A404" t="str">
            <v>LIT_221</v>
          </cell>
          <cell r="I404" t="str">
            <v>Grid-Gen</v>
          </cell>
        </row>
        <row r="405">
          <cell r="A405" t="str">
            <v>LIT_224</v>
          </cell>
          <cell r="I405" t="str">
            <v>Grid-Gen</v>
          </cell>
        </row>
        <row r="406">
          <cell r="A406" t="str">
            <v>LIT_576</v>
          </cell>
          <cell r="I406" t="str">
            <v>Grid-Gen</v>
          </cell>
        </row>
        <row r="407">
          <cell r="A407" t="str">
            <v>LIT_357</v>
          </cell>
          <cell r="I407" t="str">
            <v>Grid Only</v>
          </cell>
        </row>
        <row r="408">
          <cell r="A408" t="str">
            <v>LIT_686</v>
          </cell>
          <cell r="I408" t="str">
            <v>Good Grid no GE - 8h</v>
          </cell>
        </row>
        <row r="409">
          <cell r="A409" t="str">
            <v>LIT_697</v>
          </cell>
          <cell r="I409" t="str">
            <v>Good Grid no GE - 8h</v>
          </cell>
        </row>
        <row r="410">
          <cell r="A410" t="str">
            <v>LIT_083</v>
          </cell>
          <cell r="I410" t="str">
            <v>Grid-Gen</v>
          </cell>
        </row>
        <row r="411">
          <cell r="A411" t="str">
            <v>LIT_844</v>
          </cell>
          <cell r="I411" t="str">
            <v>Bad Grid + GE</v>
          </cell>
        </row>
        <row r="412">
          <cell r="A412" t="str">
            <v>LIT_856</v>
          </cell>
          <cell r="I412" t="str">
            <v>Good Grid + Solar + GE</v>
          </cell>
        </row>
        <row r="413">
          <cell r="A413" t="str">
            <v>LIT_222</v>
          </cell>
          <cell r="I413" t="str">
            <v>Grid-Gen</v>
          </cell>
        </row>
        <row r="414">
          <cell r="A414" t="str">
            <v>LIT_084</v>
          </cell>
          <cell r="I414" t="str">
            <v>Grid-Gen</v>
          </cell>
        </row>
        <row r="415">
          <cell r="A415" t="str">
            <v>LIT_157</v>
          </cell>
          <cell r="I415" t="str">
            <v>Grid-Gen</v>
          </cell>
        </row>
        <row r="416">
          <cell r="A416" t="str">
            <v>LIT_652</v>
          </cell>
          <cell r="I416" t="str">
            <v>Good Grid no GE - 8h</v>
          </cell>
        </row>
        <row r="417">
          <cell r="A417" t="str">
            <v>LIT_167</v>
          </cell>
          <cell r="I417" t="str">
            <v>Grid-Gen</v>
          </cell>
        </row>
        <row r="418">
          <cell r="A418" t="str">
            <v>LIT_202</v>
          </cell>
          <cell r="I418" t="str">
            <v>Grid Only</v>
          </cell>
        </row>
        <row r="419">
          <cell r="A419" t="str">
            <v>LIT_656</v>
          </cell>
          <cell r="I419" t="str">
            <v>Bad Grid + GE</v>
          </cell>
        </row>
        <row r="420">
          <cell r="A420" t="str">
            <v>LIT_671</v>
          </cell>
          <cell r="I420" t="str">
            <v>Good Grid + GE</v>
          </cell>
        </row>
        <row r="421">
          <cell r="A421" t="str">
            <v>LIT_729</v>
          </cell>
          <cell r="I421" t="str">
            <v>Bad Grid + GE</v>
          </cell>
        </row>
        <row r="422">
          <cell r="A422" t="str">
            <v>LIT_712</v>
          </cell>
          <cell r="I422" t="str">
            <v>Good Grid no GE - 8h</v>
          </cell>
        </row>
        <row r="423">
          <cell r="A423" t="str">
            <v>LIT_303</v>
          </cell>
          <cell r="I423" t="str">
            <v>Grid-Gen</v>
          </cell>
        </row>
        <row r="424">
          <cell r="A424" t="str">
            <v>LIT_630</v>
          </cell>
          <cell r="I424" t="str">
            <v>Good Grid no GE - 8h</v>
          </cell>
        </row>
        <row r="425">
          <cell r="A425" t="str">
            <v>LIT_397</v>
          </cell>
          <cell r="I425" t="str">
            <v>Grid-Gen</v>
          </cell>
        </row>
        <row r="426">
          <cell r="A426" t="str">
            <v>LIT_531</v>
          </cell>
          <cell r="I426" t="str">
            <v>Grid-Gen</v>
          </cell>
        </row>
        <row r="427">
          <cell r="A427" t="str">
            <v>LIT_730</v>
          </cell>
          <cell r="I427" t="str">
            <v>Good Grid no GE - 8h</v>
          </cell>
        </row>
        <row r="428">
          <cell r="A428" t="str">
            <v>LIT_246</v>
          </cell>
          <cell r="I428" t="str">
            <v>Grid-Gen</v>
          </cell>
        </row>
        <row r="429">
          <cell r="A429" t="str">
            <v>LIT_443</v>
          </cell>
          <cell r="I429" t="str">
            <v>Grid-Gen</v>
          </cell>
        </row>
        <row r="430">
          <cell r="A430" t="str">
            <v>LIT_264</v>
          </cell>
          <cell r="I430" t="str">
            <v>Grid-Gen</v>
          </cell>
        </row>
        <row r="431">
          <cell r="A431" t="str">
            <v>LIT_611</v>
          </cell>
          <cell r="I431" t="str">
            <v>Good Grid no GE - 8h</v>
          </cell>
        </row>
        <row r="432">
          <cell r="A432" t="str">
            <v>LIT_253</v>
          </cell>
          <cell r="I432" t="str">
            <v>Medium Grid + GE</v>
          </cell>
        </row>
        <row r="433">
          <cell r="A433" t="str">
            <v>LIT_657</v>
          </cell>
          <cell r="I433" t="str">
            <v>Good Grid no GE - 12h</v>
          </cell>
        </row>
        <row r="434">
          <cell r="A434" t="str">
            <v>NRO_219</v>
          </cell>
          <cell r="I434" t="str">
            <v>Solar Gen</v>
          </cell>
        </row>
        <row r="435">
          <cell r="A435" t="str">
            <v>LIT_613</v>
          </cell>
          <cell r="I435" t="str">
            <v>Good Grid no GE - 8h</v>
          </cell>
        </row>
        <row r="436">
          <cell r="A436" t="str">
            <v>LIT_255</v>
          </cell>
          <cell r="I436" t="str">
            <v>Grid-Gen</v>
          </cell>
        </row>
        <row r="437">
          <cell r="A437" t="str">
            <v>LIT_285</v>
          </cell>
          <cell r="I437" t="str">
            <v>Grid Only</v>
          </cell>
        </row>
        <row r="438">
          <cell r="A438" t="str">
            <v>LIT_283</v>
          </cell>
          <cell r="I438" t="str">
            <v>Grid-Gen</v>
          </cell>
        </row>
        <row r="439">
          <cell r="A439" t="str">
            <v>LIT_454</v>
          </cell>
          <cell r="I439" t="str">
            <v>Grid-Gen</v>
          </cell>
        </row>
        <row r="440">
          <cell r="A440" t="str">
            <v>LIT_205</v>
          </cell>
          <cell r="I440" t="str">
            <v>Grid-Gen</v>
          </cell>
        </row>
        <row r="441">
          <cell r="A441" t="str">
            <v>LIT_037</v>
          </cell>
          <cell r="I441" t="str">
            <v>Grid-Gen</v>
          </cell>
        </row>
        <row r="442">
          <cell r="A442" t="str">
            <v>LIT_633</v>
          </cell>
          <cell r="I442" t="str">
            <v>Grid-Gen</v>
          </cell>
        </row>
        <row r="443">
          <cell r="A443" t="str">
            <v>LIT_248</v>
          </cell>
          <cell r="I443" t="str">
            <v>Medium Grid + GE</v>
          </cell>
        </row>
        <row r="444">
          <cell r="A444" t="str">
            <v>LIT_850</v>
          </cell>
          <cell r="I444" t="str">
            <v>Medium Grid + GE</v>
          </cell>
        </row>
        <row r="445">
          <cell r="A445" t="str">
            <v>LIT_713</v>
          </cell>
          <cell r="I445" t="str">
            <v>Good Grid no GE - 8h</v>
          </cell>
        </row>
        <row r="446">
          <cell r="A446" t="str">
            <v>LIT_342</v>
          </cell>
          <cell r="I446" t="str">
            <v>Grid Only</v>
          </cell>
        </row>
        <row r="447">
          <cell r="A447" t="str">
            <v>LIT_863</v>
          </cell>
          <cell r="I447" t="str">
            <v>Good Grid + GE</v>
          </cell>
        </row>
        <row r="448">
          <cell r="A448" t="str">
            <v>LIT_369</v>
          </cell>
          <cell r="I448" t="str">
            <v>Grid-Gen</v>
          </cell>
        </row>
        <row r="449">
          <cell r="A449" t="str">
            <v>LIT_554</v>
          </cell>
          <cell r="I449" t="str">
            <v>Good Grid no GE - 12h</v>
          </cell>
        </row>
        <row r="450">
          <cell r="A450" t="str">
            <v>LIT_058</v>
          </cell>
          <cell r="I450" t="str">
            <v>Grid-Gen</v>
          </cell>
        </row>
        <row r="451">
          <cell r="A451" t="str">
            <v>LIT_409</v>
          </cell>
          <cell r="I451" t="str">
            <v>Grid-Gen</v>
          </cell>
        </row>
        <row r="452">
          <cell r="A452" t="str">
            <v>LIT_036</v>
          </cell>
          <cell r="I452" t="str">
            <v>Good Grid + GE</v>
          </cell>
        </row>
        <row r="453">
          <cell r="A453" t="str">
            <v>LIT_371</v>
          </cell>
          <cell r="I453" t="str">
            <v>Good Grid + GE</v>
          </cell>
        </row>
        <row r="454">
          <cell r="A454" t="str">
            <v>LIT_449</v>
          </cell>
          <cell r="I454" t="str">
            <v>Grid-Gen</v>
          </cell>
        </row>
        <row r="455">
          <cell r="A455" t="str">
            <v>LIT_274</v>
          </cell>
          <cell r="I455" t="str">
            <v>Grid-Gen</v>
          </cell>
        </row>
        <row r="456">
          <cell r="A456" t="str">
            <v>LIT_280</v>
          </cell>
          <cell r="I456" t="str">
            <v>Grid-Gen</v>
          </cell>
        </row>
        <row r="457">
          <cell r="A457" t="str">
            <v>LIT_764</v>
          </cell>
          <cell r="I457" t="str">
            <v>Grid-Gen</v>
          </cell>
        </row>
        <row r="458">
          <cell r="A458" t="str">
            <v>LIT_993</v>
          </cell>
        </row>
        <row r="459">
          <cell r="A459" t="str">
            <v>LIT_140</v>
          </cell>
          <cell r="I459" t="str">
            <v>Grid-Gen</v>
          </cell>
        </row>
        <row r="460">
          <cell r="A460" t="str">
            <v>LIT_210</v>
          </cell>
          <cell r="I460" t="str">
            <v>Grid-Gen</v>
          </cell>
        </row>
        <row r="461">
          <cell r="A461" t="str">
            <v>LIT_370</v>
          </cell>
          <cell r="I461" t="str">
            <v>Grid-Gen</v>
          </cell>
        </row>
        <row r="462">
          <cell r="A462" t="str">
            <v>LIT_168</v>
          </cell>
          <cell r="I462" t="str">
            <v>Grid Only</v>
          </cell>
        </row>
        <row r="463">
          <cell r="A463" t="str">
            <v>LIT_038</v>
          </cell>
          <cell r="I463" t="str">
            <v>Grid-Gen</v>
          </cell>
        </row>
        <row r="464">
          <cell r="A464" t="str">
            <v>LIT_363</v>
          </cell>
          <cell r="I464" t="str">
            <v>Good Grid + GE</v>
          </cell>
        </row>
        <row r="465">
          <cell r="A465" t="str">
            <v>LIT_127</v>
          </cell>
          <cell r="I465" t="str">
            <v>Grid-Gen</v>
          </cell>
        </row>
        <row r="466">
          <cell r="A466" t="str">
            <v>LIT_292</v>
          </cell>
          <cell r="I466" t="str">
            <v>Grid-Gen</v>
          </cell>
        </row>
        <row r="467">
          <cell r="A467" t="str">
            <v>LIT_663</v>
          </cell>
          <cell r="I467" t="str">
            <v>Good Grid no GE - 8h</v>
          </cell>
        </row>
        <row r="468">
          <cell r="A468" t="str">
            <v>LIT_726</v>
          </cell>
          <cell r="I468" t="str">
            <v>Good Grid + GE</v>
          </cell>
        </row>
        <row r="469">
          <cell r="A469" t="str">
            <v>LIT_256</v>
          </cell>
          <cell r="I469" t="str">
            <v>Grid-Gen</v>
          </cell>
        </row>
        <row r="470">
          <cell r="A470" t="str">
            <v>SUO_150</v>
          </cell>
          <cell r="I470" t="str">
            <v>Grid-Gen</v>
          </cell>
        </row>
        <row r="471">
          <cell r="A471" t="str">
            <v>LIT_374</v>
          </cell>
          <cell r="I471" t="str">
            <v>Grid-Gen</v>
          </cell>
        </row>
        <row r="472">
          <cell r="A472" t="str">
            <v>LIT_452</v>
          </cell>
          <cell r="I472" t="str">
            <v>Grid-Gen</v>
          </cell>
        </row>
        <row r="473">
          <cell r="A473" t="str">
            <v>LIT_297</v>
          </cell>
          <cell r="I473" t="str">
            <v>Grid-Gen</v>
          </cell>
        </row>
        <row r="474">
          <cell r="A474" t="str">
            <v>LIT_737</v>
          </cell>
          <cell r="I474" t="str">
            <v>Good Grid no GE - 8h</v>
          </cell>
        </row>
        <row r="475">
          <cell r="A475" t="str">
            <v>OCM0438</v>
          </cell>
        </row>
        <row r="476">
          <cell r="A476" t="str">
            <v>LIT_693</v>
          </cell>
          <cell r="I476" t="str">
            <v>Good Grid no GE - 8h</v>
          </cell>
        </row>
        <row r="477">
          <cell r="A477" t="str">
            <v>LIT_638</v>
          </cell>
          <cell r="I477" t="str">
            <v>Medium Grid + GE</v>
          </cell>
        </row>
        <row r="478">
          <cell r="A478" t="str">
            <v>LIT_632</v>
          </cell>
          <cell r="I478" t="str">
            <v>Grid-Gen</v>
          </cell>
        </row>
        <row r="479">
          <cell r="A479" t="str">
            <v>LIT_975</v>
          </cell>
        </row>
        <row r="480">
          <cell r="A480" t="str">
            <v>LIT_774</v>
          </cell>
          <cell r="I480" t="str">
            <v>Good Grid + GE</v>
          </cell>
        </row>
        <row r="481">
          <cell r="A481" t="str">
            <v>LIT_669</v>
          </cell>
          <cell r="I481" t="str">
            <v>Bad Grid + GE</v>
          </cell>
        </row>
        <row r="482">
          <cell r="A482" t="str">
            <v>LIT_276</v>
          </cell>
          <cell r="I482" t="str">
            <v>Grid-Gen</v>
          </cell>
        </row>
        <row r="483">
          <cell r="A483" t="str">
            <v>LIT_223</v>
          </cell>
          <cell r="I483" t="str">
            <v>Grid-Gen</v>
          </cell>
        </row>
        <row r="484">
          <cell r="A484" t="str">
            <v>LIT_341</v>
          </cell>
          <cell r="I484" t="str">
            <v>Bad Grid + Solar + GE</v>
          </cell>
        </row>
        <row r="485">
          <cell r="A485" t="str">
            <v>SUO_013</v>
          </cell>
          <cell r="I485" t="str">
            <v>Grid Gen</v>
          </cell>
        </row>
        <row r="486">
          <cell r="A486" t="str">
            <v>LIT_339</v>
          </cell>
          <cell r="I486" t="str">
            <v>Grid-Gen</v>
          </cell>
        </row>
        <row r="487">
          <cell r="A487" t="str">
            <v>LIT_403</v>
          </cell>
          <cell r="I487" t="str">
            <v>Grid-Gen</v>
          </cell>
        </row>
        <row r="488">
          <cell r="A488" t="str">
            <v>LIT_261</v>
          </cell>
          <cell r="I488" t="str">
            <v>Medium Grid + GE</v>
          </cell>
        </row>
        <row r="489">
          <cell r="A489" t="str">
            <v>LIT_650</v>
          </cell>
          <cell r="I489" t="str">
            <v>Good Grid no GE - 8h</v>
          </cell>
        </row>
        <row r="490">
          <cell r="A490" t="str">
            <v>LIT_680</v>
          </cell>
          <cell r="I490" t="str">
            <v>Good Grid + GE</v>
          </cell>
        </row>
        <row r="491">
          <cell r="A491" t="str">
            <v>LIT_562</v>
          </cell>
          <cell r="I491" t="str">
            <v>Grid-Gen</v>
          </cell>
        </row>
        <row r="492">
          <cell r="A492" t="str">
            <v>LIT_582</v>
          </cell>
          <cell r="I492" t="str">
            <v>Medium Grid + GE</v>
          </cell>
        </row>
        <row r="493">
          <cell r="A493" t="str">
            <v>LIT_251</v>
          </cell>
          <cell r="I493" t="str">
            <v>Grid-Gen</v>
          </cell>
        </row>
        <row r="494">
          <cell r="A494" t="str">
            <v>LIT_440</v>
          </cell>
          <cell r="I494" t="str">
            <v>Grid-Gen</v>
          </cell>
        </row>
        <row r="495">
          <cell r="A495" t="str">
            <v>LIT_838</v>
          </cell>
          <cell r="I495" t="str">
            <v>Good Grid + Solar + GE</v>
          </cell>
        </row>
        <row r="496">
          <cell r="A496" t="str">
            <v>LIT_128</v>
          </cell>
          <cell r="I496" t="str">
            <v>Grid-Gen</v>
          </cell>
        </row>
        <row r="497">
          <cell r="A497" t="str">
            <v>LIT_447</v>
          </cell>
          <cell r="I497" t="str">
            <v>Grid-Gen</v>
          </cell>
        </row>
        <row r="498">
          <cell r="A498" t="str">
            <v>LIT_343</v>
          </cell>
          <cell r="I498" t="str">
            <v>Grid-Gen</v>
          </cell>
        </row>
        <row r="499">
          <cell r="A499" t="str">
            <v>LIT_059</v>
          </cell>
          <cell r="I499" t="str">
            <v>Grid-Gen</v>
          </cell>
        </row>
        <row r="500">
          <cell r="A500" t="str">
            <v>LIT_392</v>
          </cell>
          <cell r="I500" t="str">
            <v>Grid-Gen</v>
          </cell>
        </row>
        <row r="501">
          <cell r="A501" t="str">
            <v>LIT_445</v>
          </cell>
          <cell r="I501" t="str">
            <v>Grid-Gen</v>
          </cell>
        </row>
        <row r="502">
          <cell r="A502" t="str">
            <v>LIT_841</v>
          </cell>
          <cell r="I502" t="str">
            <v>Medium Grid + GE</v>
          </cell>
        </row>
        <row r="503">
          <cell r="A503" t="str">
            <v>LIT_249</v>
          </cell>
          <cell r="I503" t="str">
            <v>Grid-Gen</v>
          </cell>
        </row>
        <row r="504">
          <cell r="A504" t="str">
            <v>LIT_198</v>
          </cell>
          <cell r="I504" t="str">
            <v>Grid-Gen</v>
          </cell>
        </row>
        <row r="505">
          <cell r="A505" t="str">
            <v>LIT_834</v>
          </cell>
        </row>
        <row r="506">
          <cell r="A506" t="str">
            <v>LIT_448</v>
          </cell>
          <cell r="I506" t="str">
            <v>Grid-Gen</v>
          </cell>
        </row>
        <row r="507">
          <cell r="A507" t="str">
            <v>LIT_592</v>
          </cell>
          <cell r="I507" t="str">
            <v>Good Grid + GE</v>
          </cell>
        </row>
        <row r="508">
          <cell r="A508" t="str">
            <v>LIT_655</v>
          </cell>
          <cell r="I508" t="str">
            <v>Good Grid + GE</v>
          </cell>
        </row>
        <row r="509">
          <cell r="A509" t="str">
            <v>LIT_159</v>
          </cell>
          <cell r="I509" t="str">
            <v>Grid-Gen</v>
          </cell>
        </row>
        <row r="510">
          <cell r="A510" t="str">
            <v>LIT_191</v>
          </cell>
          <cell r="I510" t="str">
            <v>Grid-Gen</v>
          </cell>
        </row>
        <row r="511">
          <cell r="A511" t="str">
            <v>LIT_482</v>
          </cell>
          <cell r="I511" t="str">
            <v>Grid-Gen</v>
          </cell>
        </row>
        <row r="512">
          <cell r="A512" t="str">
            <v>LIT_179</v>
          </cell>
          <cell r="I512" t="str">
            <v>Grid-Gen</v>
          </cell>
        </row>
        <row r="513">
          <cell r="A513" t="str">
            <v>LIT_610</v>
          </cell>
          <cell r="I513" t="str">
            <v>Medium Grid + GE</v>
          </cell>
        </row>
        <row r="514">
          <cell r="A514" t="str">
            <v>LIT_758</v>
          </cell>
          <cell r="I514" t="str">
            <v>Good Grid + GE</v>
          </cell>
        </row>
        <row r="515">
          <cell r="A515" t="str">
            <v>LIT_618</v>
          </cell>
          <cell r="I515" t="str">
            <v>Good Grid no GE - 8h</v>
          </cell>
        </row>
        <row r="516">
          <cell r="A516" t="str">
            <v>LIT_728</v>
          </cell>
          <cell r="I516" t="str">
            <v>Good Grid no GE - 8h</v>
          </cell>
        </row>
        <row r="517">
          <cell r="A517" t="str">
            <v>LIT_766</v>
          </cell>
          <cell r="I517" t="str">
            <v>Good Grid no GE - 8h</v>
          </cell>
        </row>
        <row r="518">
          <cell r="A518" t="str">
            <v>LIT_667</v>
          </cell>
          <cell r="I518" t="str">
            <v>Medium Grid + GE</v>
          </cell>
        </row>
        <row r="519">
          <cell r="A519" t="str">
            <v>LIT_578</v>
          </cell>
          <cell r="I519" t="str">
            <v>Grid-Gen</v>
          </cell>
        </row>
        <row r="520">
          <cell r="A520" t="str">
            <v>LIT_839</v>
          </cell>
          <cell r="I520" t="str">
            <v>Good Grid + Solar + GE</v>
          </cell>
        </row>
        <row r="521">
          <cell r="A521" t="str">
            <v>OCM0051</v>
          </cell>
        </row>
        <row r="522">
          <cell r="A522" t="str">
            <v>LIT_441</v>
          </cell>
          <cell r="I522" t="str">
            <v>Grid-Gen</v>
          </cell>
        </row>
        <row r="523">
          <cell r="A523" t="str">
            <v>LIT_254</v>
          </cell>
          <cell r="I523" t="str">
            <v>Good Grid + GE</v>
          </cell>
        </row>
        <row r="524">
          <cell r="A524" t="str">
            <v>LIT_164</v>
          </cell>
          <cell r="I524" t="str">
            <v>Grid-Gen</v>
          </cell>
        </row>
        <row r="525">
          <cell r="A525" t="str">
            <v>LIT_639</v>
          </cell>
          <cell r="I525" t="str">
            <v>Good Grid + GE</v>
          </cell>
        </row>
        <row r="526">
          <cell r="A526" t="str">
            <v>LIT_270</v>
          </cell>
          <cell r="I526" t="str">
            <v>Grid-Gen</v>
          </cell>
        </row>
        <row r="527">
          <cell r="A527" t="str">
            <v>LIT_837</v>
          </cell>
          <cell r="I527" t="str">
            <v>Bad Grid + Solar + GE</v>
          </cell>
        </row>
        <row r="528">
          <cell r="A528" t="str">
            <v>LIT_757</v>
          </cell>
          <cell r="I528" t="str">
            <v>Good Grid no GE - 8h</v>
          </cell>
        </row>
        <row r="529">
          <cell r="A529" t="str">
            <v>LIT_828</v>
          </cell>
          <cell r="I529" t="str">
            <v>Medium Grid + GE</v>
          </cell>
        </row>
        <row r="530">
          <cell r="A530" t="str">
            <v>LIT_365</v>
          </cell>
          <cell r="I530" t="str">
            <v>Grid-Gen</v>
          </cell>
        </row>
        <row r="531">
          <cell r="A531" t="str">
            <v>LIT_584</v>
          </cell>
          <cell r="I531" t="str">
            <v>Good Grid + GE</v>
          </cell>
        </row>
        <row r="532">
          <cell r="A532" t="str">
            <v>OCM0439</v>
          </cell>
        </row>
        <row r="533">
          <cell r="A533" t="str">
            <v>LIT_851</v>
          </cell>
          <cell r="I533" t="str">
            <v>Good Grid + Solar + GE</v>
          </cell>
        </row>
        <row r="534">
          <cell r="A534" t="str">
            <v>LIT_853</v>
          </cell>
          <cell r="I534" t="str">
            <v>Bad Grid + GE</v>
          </cell>
        </row>
        <row r="535">
          <cell r="A535" t="str">
            <v>LIT_234</v>
          </cell>
          <cell r="I535" t="str">
            <v>Grid-Gen</v>
          </cell>
        </row>
        <row r="536">
          <cell r="A536" t="str">
            <v>LIT_855</v>
          </cell>
          <cell r="I536" t="str">
            <v>Good Grid + Solar + GE</v>
          </cell>
        </row>
        <row r="537">
          <cell r="A537" t="str">
            <v>LIT_751</v>
          </cell>
          <cell r="I537" t="str">
            <v>Good Grid no GE - 8h</v>
          </cell>
        </row>
        <row r="538">
          <cell r="A538" t="str">
            <v>LIT_212</v>
          </cell>
          <cell r="I538" t="str">
            <v>Grid-Gen</v>
          </cell>
        </row>
        <row r="539">
          <cell r="A539" t="str">
            <v>LIT_718</v>
          </cell>
          <cell r="I539" t="str">
            <v>Good Grid no GE - 8h</v>
          </cell>
        </row>
        <row r="540">
          <cell r="A540" t="str">
            <v>LIT_731</v>
          </cell>
          <cell r="I540" t="str">
            <v>Medium Grid + GE</v>
          </cell>
        </row>
        <row r="541">
          <cell r="A541" t="str">
            <v>LIT_617</v>
          </cell>
          <cell r="I541" t="str">
            <v>Good Grid + GE</v>
          </cell>
        </row>
        <row r="542">
          <cell r="A542" t="str">
            <v>LIT_827</v>
          </cell>
          <cell r="I542" t="str">
            <v>Good Grid + Solar + GE</v>
          </cell>
        </row>
        <row r="543">
          <cell r="A543" t="str">
            <v>LIT_563</v>
          </cell>
        </row>
        <row r="544">
          <cell r="A544" t="str">
            <v>LIT_585</v>
          </cell>
          <cell r="I544" t="str">
            <v>Good Grid + GE</v>
          </cell>
        </row>
        <row r="545">
          <cell r="A545" t="str">
            <v>LIT_620</v>
          </cell>
          <cell r="I545" t="str">
            <v>Good Grid + GE</v>
          </cell>
        </row>
        <row r="546">
          <cell r="A546" t="str">
            <v>LIT_733</v>
          </cell>
          <cell r="I546" t="str">
            <v>Good Grid no GE - 8h</v>
          </cell>
        </row>
        <row r="547">
          <cell r="A547" t="str">
            <v>LIT_725</v>
          </cell>
          <cell r="I547" t="str">
            <v>Good Grid + GE</v>
          </cell>
        </row>
        <row r="548">
          <cell r="A548" t="str">
            <v>OCM0053</v>
          </cell>
        </row>
        <row r="549">
          <cell r="A549" t="str">
            <v>LIT_642</v>
          </cell>
          <cell r="I549" t="str">
            <v>Good Grid + GE</v>
          </cell>
        </row>
        <row r="550">
          <cell r="A550" t="str">
            <v>LIT_494</v>
          </cell>
          <cell r="I550" t="str">
            <v>Grid-Gen</v>
          </cell>
        </row>
        <row r="551">
          <cell r="A551" t="str">
            <v>LIT_132</v>
          </cell>
          <cell r="I551" t="str">
            <v>Grid-Gen</v>
          </cell>
        </row>
        <row r="552">
          <cell r="A552" t="str">
            <v>LIT_385</v>
          </cell>
          <cell r="I552" t="str">
            <v>Hybrid Solar - S3</v>
          </cell>
        </row>
        <row r="553">
          <cell r="A553" t="str">
            <v>LIT_994</v>
          </cell>
        </row>
        <row r="554">
          <cell r="A554" t="str">
            <v>LIT_117</v>
          </cell>
          <cell r="I554" t="str">
            <v>Grid-Gen</v>
          </cell>
        </row>
        <row r="555">
          <cell r="A555" t="str">
            <v>NRO_218</v>
          </cell>
          <cell r="I555" t="str">
            <v>Solar Gen</v>
          </cell>
        </row>
        <row r="556">
          <cell r="A556" t="str">
            <v>LIT_583</v>
          </cell>
          <cell r="I556" t="str">
            <v>Medium Grid + GE</v>
          </cell>
        </row>
        <row r="557">
          <cell r="A557" t="str">
            <v>LIT_133</v>
          </cell>
          <cell r="I557" t="str">
            <v>Solar-Gen</v>
          </cell>
        </row>
        <row r="558">
          <cell r="A558" t="str">
            <v>NRO_087</v>
          </cell>
          <cell r="I558" t="str">
            <v>Hybrid-Gen</v>
          </cell>
        </row>
        <row r="559">
          <cell r="A559" t="str">
            <v>NRO_022</v>
          </cell>
          <cell r="I559" t="str">
            <v>Gen Only</v>
          </cell>
        </row>
        <row r="560">
          <cell r="A560" t="str">
            <v>LIT_480</v>
          </cell>
          <cell r="I560" t="str">
            <v>Grid-Gen</v>
          </cell>
        </row>
        <row r="561">
          <cell r="A561" t="str">
            <v>LIT_356</v>
          </cell>
          <cell r="I561" t="str">
            <v>Grid-Gen</v>
          </cell>
        </row>
        <row r="562">
          <cell r="A562" t="str">
            <v>SUD_092</v>
          </cell>
          <cell r="I562" t="str">
            <v>Good Grid no GE - 8h</v>
          </cell>
        </row>
        <row r="563">
          <cell r="A563" t="str">
            <v>LIT_143</v>
          </cell>
          <cell r="I563" t="str">
            <v>Hybrid-Gen</v>
          </cell>
        </row>
        <row r="564">
          <cell r="A564" t="str">
            <v>SUD_076</v>
          </cell>
          <cell r="I564" t="str">
            <v>Hybrid-Gen</v>
          </cell>
        </row>
        <row r="565">
          <cell r="A565" t="str">
            <v>SUO_017</v>
          </cell>
          <cell r="I565" t="str">
            <v>Grid Gen</v>
          </cell>
        </row>
        <row r="566">
          <cell r="A566" t="str">
            <v>NRO_010</v>
          </cell>
          <cell r="I566" t="str">
            <v>Grid Gen</v>
          </cell>
        </row>
        <row r="567">
          <cell r="A567" t="str">
            <v>LIT_107</v>
          </cell>
          <cell r="I567" t="str">
            <v>Grid-Gen</v>
          </cell>
        </row>
        <row r="568">
          <cell r="A568" t="str">
            <v>LIT_109</v>
          </cell>
          <cell r="I568" t="str">
            <v>Grid-Gen</v>
          </cell>
        </row>
        <row r="569">
          <cell r="A569" t="str">
            <v>SUD_094</v>
          </cell>
          <cell r="I569" t="str">
            <v>Good Grid + GE</v>
          </cell>
        </row>
        <row r="570">
          <cell r="A570" t="str">
            <v>NRO_233</v>
          </cell>
          <cell r="I570" t="str">
            <v>Gen Only</v>
          </cell>
        </row>
        <row r="571">
          <cell r="A571" t="str">
            <v>SUD_091</v>
          </cell>
          <cell r="I571" t="str">
            <v>Good Grid no GE - 8h</v>
          </cell>
        </row>
        <row r="572">
          <cell r="A572" t="str">
            <v>SUD_240</v>
          </cell>
          <cell r="I572" t="str">
            <v>Grid-Gen</v>
          </cell>
        </row>
        <row r="573">
          <cell r="A573" t="str">
            <v>SUD_093</v>
          </cell>
          <cell r="I573" t="str">
            <v>Good Grid + GE</v>
          </cell>
        </row>
        <row r="574">
          <cell r="A574" t="str">
            <v>SUD_006</v>
          </cell>
          <cell r="I574" t="str">
            <v>Grid-Gen</v>
          </cell>
        </row>
        <row r="575">
          <cell r="A575" t="str">
            <v>SUD_177</v>
          </cell>
          <cell r="I575" t="str">
            <v>Hybrid Solar - S1</v>
          </cell>
        </row>
        <row r="576">
          <cell r="A576" t="str">
            <v>SUD_010</v>
          </cell>
          <cell r="I576" t="str">
            <v>Good Grid + GE</v>
          </cell>
        </row>
        <row r="577">
          <cell r="A577" t="str">
            <v>LIT_504</v>
          </cell>
          <cell r="I577" t="str">
            <v>Grid-Gen</v>
          </cell>
        </row>
        <row r="578">
          <cell r="A578" t="str">
            <v>SUD_042</v>
          </cell>
          <cell r="I578" t="str">
            <v>Grid-Gen</v>
          </cell>
        </row>
        <row r="579">
          <cell r="A579" t="str">
            <v>SUD_080</v>
          </cell>
          <cell r="I579" t="str">
            <v>Grid-Gen</v>
          </cell>
        </row>
        <row r="580">
          <cell r="A580" t="str">
            <v>SUD_071</v>
          </cell>
          <cell r="I580" t="str">
            <v>Good Grid no GE - 8h</v>
          </cell>
        </row>
        <row r="581">
          <cell r="A581" t="str">
            <v>SUD_241</v>
          </cell>
          <cell r="I581" t="str">
            <v>Medium Grid + Solar + GE</v>
          </cell>
        </row>
        <row r="582">
          <cell r="A582" t="str">
            <v>SUD_057</v>
          </cell>
          <cell r="I582" t="str">
            <v>Grid-Gen</v>
          </cell>
        </row>
        <row r="583">
          <cell r="A583" t="str">
            <v>LIT_021</v>
          </cell>
          <cell r="I583" t="str">
            <v>Bad Grid + Solar + GE</v>
          </cell>
        </row>
        <row r="584">
          <cell r="A584" t="str">
            <v>SUD_043</v>
          </cell>
          <cell r="I584" t="str">
            <v>Grid-Gen</v>
          </cell>
        </row>
        <row r="585">
          <cell r="A585" t="str">
            <v>LIT_227</v>
          </cell>
          <cell r="I585" t="str">
            <v>Gen Only</v>
          </cell>
        </row>
        <row r="586">
          <cell r="A586" t="str">
            <v>SUD_096</v>
          </cell>
          <cell r="I586" t="str">
            <v>Good Grid + Solar + GE</v>
          </cell>
        </row>
        <row r="587">
          <cell r="A587" t="str">
            <v>SUD_081</v>
          </cell>
          <cell r="I587" t="str">
            <v>Good Grid + Solar + GE</v>
          </cell>
        </row>
        <row r="588">
          <cell r="A588" t="str">
            <v>SUD_090</v>
          </cell>
          <cell r="I588" t="str">
            <v>Hybrid Solar - S1</v>
          </cell>
        </row>
        <row r="589">
          <cell r="A589" t="str">
            <v>NRO_076</v>
          </cell>
          <cell r="I589" t="str">
            <v>Solar-Gen</v>
          </cell>
        </row>
        <row r="590">
          <cell r="A590" t="str">
            <v>LIT_116</v>
          </cell>
          <cell r="I590" t="str">
            <v>Good Grid + GE</v>
          </cell>
        </row>
        <row r="591">
          <cell r="A591" t="str">
            <v>LIT_735</v>
          </cell>
          <cell r="I591" t="str">
            <v>Grid-Gen</v>
          </cell>
        </row>
        <row r="592">
          <cell r="A592" t="str">
            <v>SUD_095</v>
          </cell>
          <cell r="I592" t="str">
            <v>Bad Grid + GE</v>
          </cell>
        </row>
        <row r="593">
          <cell r="A593" t="str">
            <v>LIT_071</v>
          </cell>
          <cell r="I593" t="str">
            <v>Grid-Gen</v>
          </cell>
        </row>
        <row r="594">
          <cell r="A594" t="str">
            <v>LIT_558</v>
          </cell>
          <cell r="I594" t="str">
            <v>Grid-Gen</v>
          </cell>
        </row>
        <row r="595">
          <cell r="A595" t="str">
            <v>SUD_191</v>
          </cell>
          <cell r="I595" t="str">
            <v>Hybrid Solar - S1</v>
          </cell>
        </row>
        <row r="596">
          <cell r="A596" t="str">
            <v>LIT_169</v>
          </cell>
          <cell r="I596" t="str">
            <v>Grid-Gen</v>
          </cell>
        </row>
        <row r="597">
          <cell r="A597" t="str">
            <v>SUD_077</v>
          </cell>
          <cell r="I597" t="str">
            <v>Grid-Gen</v>
          </cell>
        </row>
        <row r="598">
          <cell r="A598" t="str">
            <v>OST_263</v>
          </cell>
          <cell r="I598" t="str">
            <v>Grid-Gen</v>
          </cell>
        </row>
        <row r="599">
          <cell r="A599" t="str">
            <v>LIT_063</v>
          </cell>
          <cell r="I599" t="str">
            <v>Grid-Gen</v>
          </cell>
        </row>
        <row r="600">
          <cell r="A600" t="str">
            <v>OST_029</v>
          </cell>
          <cell r="I600" t="str">
            <v>Gen Only</v>
          </cell>
        </row>
        <row r="601">
          <cell r="A601" t="str">
            <v>SUO_133</v>
          </cell>
          <cell r="I601" t="str">
            <v>Grid-Gen</v>
          </cell>
        </row>
        <row r="602">
          <cell r="A602" t="str">
            <v>SUD_086</v>
          </cell>
          <cell r="I602" t="str">
            <v>Hybrid Solar - S1</v>
          </cell>
        </row>
        <row r="603">
          <cell r="A603" t="str">
            <v>SUD_053</v>
          </cell>
          <cell r="I603" t="str">
            <v>Grid-Gen</v>
          </cell>
        </row>
        <row r="604">
          <cell r="A604" t="str">
            <v>LIT_112</v>
          </cell>
          <cell r="I604" t="str">
            <v>Grid-Gen</v>
          </cell>
        </row>
        <row r="605">
          <cell r="A605" t="str">
            <v>LIT_496</v>
          </cell>
          <cell r="I605" t="str">
            <v>Grid-Gen</v>
          </cell>
        </row>
        <row r="606">
          <cell r="A606" t="str">
            <v>OST_038</v>
          </cell>
          <cell r="I606" t="str">
            <v>Grid-Gen</v>
          </cell>
        </row>
        <row r="607">
          <cell r="A607" t="str">
            <v>SUD_021</v>
          </cell>
          <cell r="I607" t="str">
            <v>Grid-Gen</v>
          </cell>
        </row>
        <row r="608">
          <cell r="A608" t="str">
            <v>SUO_136</v>
          </cell>
          <cell r="I608" t="str">
            <v>Grid-Gen</v>
          </cell>
        </row>
        <row r="609">
          <cell r="A609" t="str">
            <v>LIT_195</v>
          </cell>
          <cell r="I609" t="str">
            <v>Grid-Gen</v>
          </cell>
        </row>
        <row r="610">
          <cell r="A610" t="str">
            <v>SUD_079</v>
          </cell>
          <cell r="I610" t="str">
            <v>Bad Grid + Solar + GE</v>
          </cell>
        </row>
        <row r="611">
          <cell r="A611" t="str">
            <v>LIT_110</v>
          </cell>
          <cell r="I611" t="str">
            <v>Grid Only</v>
          </cell>
        </row>
        <row r="612">
          <cell r="A612" t="str">
            <v>SUD_001</v>
          </cell>
          <cell r="I612" t="str">
            <v>Grid-Gen</v>
          </cell>
        </row>
        <row r="613">
          <cell r="A613" t="str">
            <v>NRO_239</v>
          </cell>
          <cell r="I613" t="str">
            <v>Vandalized</v>
          </cell>
        </row>
        <row r="614">
          <cell r="A614" t="str">
            <v>LIT_145</v>
          </cell>
          <cell r="I614" t="str">
            <v>Solar-Grid-Gen</v>
          </cell>
        </row>
        <row r="615">
          <cell r="A615" t="str">
            <v>NRO_011</v>
          </cell>
          <cell r="I615" t="str">
            <v>Grid Gen</v>
          </cell>
        </row>
        <row r="616">
          <cell r="A616" t="str">
            <v>LIT_040</v>
          </cell>
          <cell r="I616" t="str">
            <v>Medium Grid + Solar + GE</v>
          </cell>
        </row>
        <row r="617">
          <cell r="A617" t="str">
            <v>OST_140</v>
          </cell>
          <cell r="I617" t="str">
            <v>Grid-Gen</v>
          </cell>
        </row>
        <row r="618">
          <cell r="A618" t="str">
            <v>LIT_012</v>
          </cell>
          <cell r="I618" t="str">
            <v>Solar-Gen</v>
          </cell>
        </row>
        <row r="619">
          <cell r="A619" t="str">
            <v>OST_262</v>
          </cell>
          <cell r="I619" t="str">
            <v>Hybrid Solar - S3</v>
          </cell>
        </row>
        <row r="620">
          <cell r="A620" t="str">
            <v>NRO_017</v>
          </cell>
          <cell r="I620" t="str">
            <v>Grid Gen</v>
          </cell>
        </row>
        <row r="621">
          <cell r="A621" t="str">
            <v>OST_256</v>
          </cell>
          <cell r="I621" t="str">
            <v>Grid-Gen</v>
          </cell>
        </row>
        <row r="622">
          <cell r="A622" t="str">
            <v>LIT_389</v>
          </cell>
          <cell r="I622" t="str">
            <v>Pure Solar</v>
          </cell>
        </row>
        <row r="623">
          <cell r="A623" t="str">
            <v>LIT_113</v>
          </cell>
          <cell r="I623" t="str">
            <v>Grid-Gen</v>
          </cell>
        </row>
        <row r="624">
          <cell r="A624" t="str">
            <v>NUR0032</v>
          </cell>
        </row>
        <row r="625">
          <cell r="A625" t="str">
            <v>OST_103</v>
          </cell>
          <cell r="I625" t="str">
            <v>Grid-Gen</v>
          </cell>
        </row>
        <row r="626">
          <cell r="A626" t="str">
            <v>NRO_144</v>
          </cell>
        </row>
        <row r="627">
          <cell r="A627" t="str">
            <v>SUD_128</v>
          </cell>
          <cell r="I627" t="str">
            <v>Hybrid Solar - S2</v>
          </cell>
        </row>
        <row r="628">
          <cell r="A628" t="str">
            <v>SUD_215</v>
          </cell>
          <cell r="I628" t="str">
            <v>Grid-Gen</v>
          </cell>
        </row>
        <row r="629">
          <cell r="A629" t="str">
            <v>LIT_505</v>
          </cell>
          <cell r="I629" t="str">
            <v>Hybrid-Gen</v>
          </cell>
        </row>
        <row r="630">
          <cell r="A630" t="str">
            <v>NUR0030</v>
          </cell>
        </row>
        <row r="631">
          <cell r="A631" t="str">
            <v>LIT_819</v>
          </cell>
        </row>
        <row r="632">
          <cell r="A632" t="str">
            <v>NRO_256</v>
          </cell>
          <cell r="I632" t="str">
            <v>Hybrid Gen</v>
          </cell>
        </row>
        <row r="633">
          <cell r="A633" t="str">
            <v>OST_364</v>
          </cell>
          <cell r="I633" t="str">
            <v>Hybrid Solar - S1</v>
          </cell>
        </row>
        <row r="634">
          <cell r="A634" t="str">
            <v>NUR0033</v>
          </cell>
        </row>
        <row r="635">
          <cell r="A635" t="str">
            <v>OST_408</v>
          </cell>
        </row>
        <row r="636">
          <cell r="A636" t="str">
            <v>OST_267</v>
          </cell>
          <cell r="I636" t="str">
            <v>Grid-Gen</v>
          </cell>
        </row>
        <row r="637">
          <cell r="A637" t="str">
            <v>LIT_388</v>
          </cell>
          <cell r="I637" t="str">
            <v>Hybrid-Gen</v>
          </cell>
        </row>
        <row r="638">
          <cell r="A638" t="str">
            <v>OST_084</v>
          </cell>
          <cell r="I638" t="str">
            <v>Grid-Gen</v>
          </cell>
        </row>
        <row r="639">
          <cell r="A639" t="str">
            <v>OST_251</v>
          </cell>
          <cell r="I639" t="str">
            <v>Bad Grid + GE</v>
          </cell>
        </row>
        <row r="640">
          <cell r="A640" t="str">
            <v>OST_112</v>
          </cell>
          <cell r="I640" t="str">
            <v>Grid-Gen</v>
          </cell>
        </row>
        <row r="641">
          <cell r="A641" t="str">
            <v>LIT_495</v>
          </cell>
          <cell r="I641" t="str">
            <v>Grid-Gen</v>
          </cell>
        </row>
        <row r="642">
          <cell r="A642" t="str">
            <v>OST_096</v>
          </cell>
          <cell r="I642" t="str">
            <v>Bad Grid + GE</v>
          </cell>
        </row>
        <row r="643">
          <cell r="A643" t="str">
            <v>OST_363</v>
          </cell>
          <cell r="I643" t="str">
            <v>Bad Grid + GE</v>
          </cell>
        </row>
        <row r="644">
          <cell r="A644" t="str">
            <v>OST_106</v>
          </cell>
          <cell r="I644" t="str">
            <v>Grid-Gen</v>
          </cell>
        </row>
        <row r="645">
          <cell r="A645" t="str">
            <v>SUD_011</v>
          </cell>
          <cell r="I645" t="str">
            <v>Grid-Gen</v>
          </cell>
        </row>
        <row r="646">
          <cell r="A646" t="str">
            <v>OST_097</v>
          </cell>
          <cell r="I646" t="str">
            <v>Grid-Gen</v>
          </cell>
        </row>
        <row r="647">
          <cell r="A647" t="str">
            <v>NRO_091</v>
          </cell>
          <cell r="I647" t="str">
            <v>Solar-Gen</v>
          </cell>
        </row>
        <row r="648">
          <cell r="A648" t="str">
            <v>OST_011</v>
          </cell>
          <cell r="I648" t="str">
            <v>Bad Grid + Solar + GE</v>
          </cell>
        </row>
        <row r="649">
          <cell r="A649" t="str">
            <v>OST_123</v>
          </cell>
          <cell r="I649" t="str">
            <v>Bad Grid + GE</v>
          </cell>
        </row>
        <row r="650">
          <cell r="A650" t="str">
            <v>NRO_255</v>
          </cell>
          <cell r="I650" t="str">
            <v>Hybrid Gen</v>
          </cell>
        </row>
        <row r="651">
          <cell r="A651" t="str">
            <v>LIT_193</v>
          </cell>
          <cell r="I651" t="str">
            <v>Grid-Gen</v>
          </cell>
        </row>
        <row r="652">
          <cell r="A652" t="str">
            <v>LIT_194</v>
          </cell>
          <cell r="I652" t="str">
            <v>Bad Grid + Solar + GE</v>
          </cell>
        </row>
        <row r="653">
          <cell r="A653" t="str">
            <v>OST_105</v>
          </cell>
          <cell r="I653" t="str">
            <v>Grid-Gen</v>
          </cell>
        </row>
        <row r="654">
          <cell r="A654" t="str">
            <v>OST_089</v>
          </cell>
          <cell r="I654" t="str">
            <v>Grid-Gen</v>
          </cell>
        </row>
        <row r="655">
          <cell r="A655" t="str">
            <v>OST_156</v>
          </cell>
          <cell r="I655" t="str">
            <v>Grid-Gen</v>
          </cell>
        </row>
        <row r="656">
          <cell r="A656" t="str">
            <v>LIT_591</v>
          </cell>
          <cell r="I656" t="str">
            <v>Good Grid no GE - 8h</v>
          </cell>
        </row>
        <row r="657">
          <cell r="A657" t="str">
            <v>NRO_141</v>
          </cell>
          <cell r="I657" t="str">
            <v>HGB</v>
          </cell>
        </row>
        <row r="658">
          <cell r="A658" t="str">
            <v>NRO_093</v>
          </cell>
          <cell r="I658" t="str">
            <v>Grid-Gen</v>
          </cell>
        </row>
        <row r="659">
          <cell r="A659" t="str">
            <v>OST_362</v>
          </cell>
          <cell r="I659" t="str">
            <v>Hybrid Solar - S1</v>
          </cell>
        </row>
        <row r="660">
          <cell r="A660" t="str">
            <v>SUD_004</v>
          </cell>
          <cell r="I660" t="str">
            <v>Grid-Gen</v>
          </cell>
        </row>
        <row r="661">
          <cell r="A661" t="str">
            <v>NRO_007</v>
          </cell>
          <cell r="I661" t="str">
            <v>Grid Gen</v>
          </cell>
        </row>
        <row r="662">
          <cell r="A662" t="str">
            <v>LIT_322</v>
          </cell>
          <cell r="I662" t="str">
            <v>Grid-Gen</v>
          </cell>
        </row>
        <row r="663">
          <cell r="A663" t="str">
            <v>NUR0029</v>
          </cell>
        </row>
        <row r="664">
          <cell r="A664" t="str">
            <v>NRO_234</v>
          </cell>
          <cell r="I664" t="str">
            <v>Gen Only</v>
          </cell>
        </row>
        <row r="665">
          <cell r="A665" t="str">
            <v>OST_224</v>
          </cell>
          <cell r="I665" t="str">
            <v>Grid-Gen</v>
          </cell>
        </row>
        <row r="666">
          <cell r="A666" t="str">
            <v>LIT_229</v>
          </cell>
          <cell r="I666" t="str">
            <v>Hybrid-Gen</v>
          </cell>
        </row>
        <row r="667">
          <cell r="A667" t="str">
            <v>OST_255</v>
          </cell>
          <cell r="I667" t="str">
            <v>Grid-Gen</v>
          </cell>
        </row>
        <row r="668">
          <cell r="A668" t="str">
            <v>OST_108</v>
          </cell>
          <cell r="I668" t="str">
            <v>Grid-Gen</v>
          </cell>
        </row>
        <row r="669">
          <cell r="A669" t="str">
            <v>OST_017</v>
          </cell>
          <cell r="I669" t="str">
            <v>Grid-Gen</v>
          </cell>
        </row>
        <row r="670">
          <cell r="A670" t="str">
            <v>SUD_088</v>
          </cell>
          <cell r="I670" t="str">
            <v>Good Grid + GE</v>
          </cell>
        </row>
        <row r="671">
          <cell r="A671" t="str">
            <v>LIT_006</v>
          </cell>
          <cell r="I671" t="str">
            <v>Grid-Gen</v>
          </cell>
        </row>
        <row r="672">
          <cell r="A672" t="str">
            <v>LIT_503</v>
          </cell>
          <cell r="I672" t="str">
            <v>Grid-Gen</v>
          </cell>
        </row>
        <row r="673">
          <cell r="A673" t="str">
            <v>LIT_209</v>
          </cell>
          <cell r="I673" t="str">
            <v>Medium Grid + Solar + GE</v>
          </cell>
        </row>
        <row r="674">
          <cell r="A674" t="str">
            <v>SUD_121</v>
          </cell>
          <cell r="I674" t="str">
            <v>Hybrid Solar - S3</v>
          </cell>
        </row>
        <row r="675">
          <cell r="A675" t="str">
            <v>NRO_059</v>
          </cell>
          <cell r="I675" t="str">
            <v>Grid-Gen</v>
          </cell>
        </row>
        <row r="676">
          <cell r="A676" t="str">
            <v>OST_069</v>
          </cell>
          <cell r="I676" t="str">
            <v>Grid-Gen</v>
          </cell>
        </row>
        <row r="677">
          <cell r="A677" t="str">
            <v>LIT_512</v>
          </cell>
        </row>
        <row r="678">
          <cell r="A678" t="str">
            <v>LIT_509</v>
          </cell>
          <cell r="I678" t="str">
            <v>Hybrid-Gen</v>
          </cell>
        </row>
        <row r="679">
          <cell r="A679" t="str">
            <v>LIT_078</v>
          </cell>
          <cell r="I679" t="str">
            <v>Grid-Gen</v>
          </cell>
        </row>
        <row r="680">
          <cell r="A680" t="str">
            <v>SUD_214</v>
          </cell>
          <cell r="I680" t="str">
            <v>Grid-Gen</v>
          </cell>
        </row>
        <row r="681">
          <cell r="A681" t="str">
            <v>LIT_313</v>
          </cell>
          <cell r="I681" t="str">
            <v>Grid-Gen</v>
          </cell>
        </row>
        <row r="682">
          <cell r="A682" t="str">
            <v>OST_139</v>
          </cell>
          <cell r="I682" t="str">
            <v>Grid-Gen</v>
          </cell>
        </row>
        <row r="683">
          <cell r="A683" t="str">
            <v>NRO_088</v>
          </cell>
          <cell r="I683" t="str">
            <v>Hybrid-Gen</v>
          </cell>
        </row>
        <row r="684">
          <cell r="A684" t="str">
            <v>NRO_170</v>
          </cell>
        </row>
        <row r="685">
          <cell r="A685" t="str">
            <v>LIT_186</v>
          </cell>
          <cell r="I685" t="str">
            <v>Medium Grid + Solar + GE</v>
          </cell>
        </row>
        <row r="686">
          <cell r="A686" t="str">
            <v>SUO_037</v>
          </cell>
          <cell r="I686" t="str">
            <v>Bad Grid + Solar + GE</v>
          </cell>
        </row>
        <row r="687">
          <cell r="A687" t="str">
            <v>NRO_163</v>
          </cell>
        </row>
        <row r="688">
          <cell r="A688" t="str">
            <v>NRO_168</v>
          </cell>
        </row>
        <row r="689">
          <cell r="A689" t="str">
            <v>OST_308</v>
          </cell>
          <cell r="I689" t="str">
            <v>Grid-Gen</v>
          </cell>
        </row>
        <row r="690">
          <cell r="A690" t="str">
            <v>NRO_125</v>
          </cell>
          <cell r="I690" t="str">
            <v>Grid-Gen</v>
          </cell>
        </row>
        <row r="691">
          <cell r="A691" t="str">
            <v>NRO_227</v>
          </cell>
          <cell r="I691" t="str">
            <v>Grid Gen</v>
          </cell>
        </row>
        <row r="692">
          <cell r="A692" t="str">
            <v>NRO_029</v>
          </cell>
          <cell r="I692" t="str">
            <v>Grid Gen</v>
          </cell>
        </row>
        <row r="693">
          <cell r="A693" t="str">
            <v>LIT_185</v>
          </cell>
          <cell r="I693" t="str">
            <v>Good Grid + GE</v>
          </cell>
        </row>
        <row r="694">
          <cell r="A694" t="str">
            <v>NRO_127</v>
          </cell>
          <cell r="I694" t="str">
            <v>Grid-Gen</v>
          </cell>
        </row>
        <row r="695">
          <cell r="A695" t="str">
            <v>SUD_005</v>
          </cell>
          <cell r="I695" t="str">
            <v>Grid-Hybrid-Gen</v>
          </cell>
        </row>
        <row r="696">
          <cell r="A696" t="str">
            <v>LIT_586</v>
          </cell>
          <cell r="I696" t="str">
            <v>Hybrid Solar - S3</v>
          </cell>
        </row>
        <row r="697">
          <cell r="A697" t="str">
            <v>NRO_122</v>
          </cell>
          <cell r="I697" t="str">
            <v>Grid-Gen</v>
          </cell>
        </row>
        <row r="698">
          <cell r="A698" t="str">
            <v>OST_073</v>
          </cell>
          <cell r="I698" t="str">
            <v>Grid-Gen</v>
          </cell>
        </row>
        <row r="699">
          <cell r="A699" t="str">
            <v>LIT_456</v>
          </cell>
        </row>
        <row r="700">
          <cell r="A700" t="str">
            <v>OST_059</v>
          </cell>
          <cell r="I700" t="str">
            <v>Grid-Gen</v>
          </cell>
        </row>
        <row r="701">
          <cell r="A701" t="str">
            <v>NRO_065</v>
          </cell>
          <cell r="I701" t="str">
            <v>Grid-Gen</v>
          </cell>
        </row>
        <row r="702">
          <cell r="A702" t="str">
            <v>LIT_000</v>
          </cell>
          <cell r="I702" t="str">
            <v>Medium Grid + GE</v>
          </cell>
        </row>
        <row r="703">
          <cell r="A703" t="str">
            <v>NRO_169</v>
          </cell>
        </row>
        <row r="704">
          <cell r="A704" t="str">
            <v>NRO_226</v>
          </cell>
          <cell r="I704" t="str">
            <v>Grid Gen</v>
          </cell>
        </row>
        <row r="705">
          <cell r="A705" t="str">
            <v>NRO_002</v>
          </cell>
          <cell r="I705" t="str">
            <v>Grid-Gen</v>
          </cell>
        </row>
        <row r="706">
          <cell r="A706" t="str">
            <v>NRO_240</v>
          </cell>
          <cell r="I706" t="str">
            <v>Grid(fault) Gen</v>
          </cell>
        </row>
        <row r="707">
          <cell r="A707" t="str">
            <v>NUR0031</v>
          </cell>
        </row>
        <row r="708">
          <cell r="A708" t="str">
            <v>NRO_036</v>
          </cell>
          <cell r="I708" t="str">
            <v>Grid Gen</v>
          </cell>
        </row>
        <row r="709">
          <cell r="A709" t="str">
            <v>NRO_126</v>
          </cell>
          <cell r="I709" t="str">
            <v>Grid-Gen</v>
          </cell>
        </row>
        <row r="710">
          <cell r="A710" t="str">
            <v>NRO_131</v>
          </cell>
          <cell r="I710" t="str">
            <v>Grid-Gen</v>
          </cell>
        </row>
        <row r="711">
          <cell r="A711" t="str">
            <v>OST_265</v>
          </cell>
          <cell r="I711" t="str">
            <v>Grid-Gen</v>
          </cell>
        </row>
        <row r="712">
          <cell r="A712" t="str">
            <v>LIT_877</v>
          </cell>
          <cell r="I712" t="str">
            <v>Bad Grid + Solar + GE</v>
          </cell>
        </row>
        <row r="713">
          <cell r="A713" t="str">
            <v>NRO_064</v>
          </cell>
          <cell r="I713" t="str">
            <v>Grid-Gen</v>
          </cell>
        </row>
        <row r="714">
          <cell r="A714" t="str">
            <v>NUR0028</v>
          </cell>
        </row>
        <row r="715">
          <cell r="A715" t="str">
            <v>OST_290</v>
          </cell>
          <cell r="I715" t="str">
            <v>Hybrid Solar - S3</v>
          </cell>
        </row>
        <row r="716">
          <cell r="A716" t="str">
            <v>NRO_016</v>
          </cell>
          <cell r="I716" t="str">
            <v>Bad Grid + GE</v>
          </cell>
        </row>
        <row r="717">
          <cell r="A717" t="str">
            <v>NRO_123</v>
          </cell>
          <cell r="I717" t="str">
            <v>Grid-Gen</v>
          </cell>
        </row>
        <row r="718">
          <cell r="A718" t="str">
            <v>NRO_124</v>
          </cell>
          <cell r="I718" t="str">
            <v>Grid-Gen</v>
          </cell>
        </row>
        <row r="719">
          <cell r="A719" t="str">
            <v>NRO_070</v>
          </cell>
          <cell r="I719" t="str">
            <v>Grid-Gen</v>
          </cell>
        </row>
        <row r="720">
          <cell r="A720" t="str">
            <v>NRO_001</v>
          </cell>
          <cell r="I720" t="str">
            <v>Medium Grid + GE</v>
          </cell>
        </row>
        <row r="721">
          <cell r="A721" t="str">
            <v>NRO_243</v>
          </cell>
        </row>
        <row r="722">
          <cell r="A722" t="str">
            <v>NRO_102</v>
          </cell>
          <cell r="I722" t="str">
            <v>Gen Only</v>
          </cell>
        </row>
        <row r="723">
          <cell r="A723" t="str">
            <v>LIT_323</v>
          </cell>
          <cell r="I723" t="str">
            <v>Grid-Gen</v>
          </cell>
        </row>
        <row r="724">
          <cell r="A724" t="str">
            <v>NRO_128</v>
          </cell>
          <cell r="I724" t="str">
            <v>Grid-Gen</v>
          </cell>
        </row>
        <row r="725">
          <cell r="A725" t="str">
            <v>NRO_120</v>
          </cell>
          <cell r="I725" t="str">
            <v>Grid-Gen</v>
          </cell>
        </row>
        <row r="726">
          <cell r="A726" t="str">
            <v>NRO_119</v>
          </cell>
          <cell r="I726" t="str">
            <v>Grid-Gen</v>
          </cell>
        </row>
        <row r="727">
          <cell r="A727" t="str">
            <v>NRO_253</v>
          </cell>
          <cell r="I727" t="str">
            <v>Grid-Gen</v>
          </cell>
        </row>
        <row r="728">
          <cell r="A728" t="str">
            <v>OST_099</v>
          </cell>
          <cell r="I728" t="str">
            <v>Grid-Gen</v>
          </cell>
        </row>
        <row r="729">
          <cell r="A729" t="str">
            <v>NRO_139</v>
          </cell>
          <cell r="I729" t="str">
            <v>Grid-Gen</v>
          </cell>
        </row>
        <row r="730">
          <cell r="A730" t="str">
            <v>NRO_104</v>
          </cell>
          <cell r="I730" t="str">
            <v>Grid-Gen</v>
          </cell>
        </row>
        <row r="731">
          <cell r="A731" t="str">
            <v>NRO_167</v>
          </cell>
        </row>
        <row r="732">
          <cell r="A732" t="str">
            <v>NRO_008</v>
          </cell>
          <cell r="I732" t="str">
            <v>Medium Grid + GE</v>
          </cell>
        </row>
        <row r="733">
          <cell r="A733" t="str">
            <v>OST_208</v>
          </cell>
          <cell r="I733" t="str">
            <v>Grid-Gen</v>
          </cell>
        </row>
        <row r="734">
          <cell r="A734" t="str">
            <v>NRO_165</v>
          </cell>
          <cell r="I734" t="str">
            <v>Medium Grid + Solar + GE</v>
          </cell>
        </row>
        <row r="735">
          <cell r="A735" t="str">
            <v>LIT_314</v>
          </cell>
          <cell r="I735" t="str">
            <v>Grid-Gen</v>
          </cell>
        </row>
        <row r="736">
          <cell r="A736" t="str">
            <v>OST_222</v>
          </cell>
          <cell r="I736" t="str">
            <v>Grid-Gen</v>
          </cell>
        </row>
        <row r="737">
          <cell r="A737" t="str">
            <v>NRO_030</v>
          </cell>
          <cell r="I737" t="str">
            <v>Hybrid-Gen</v>
          </cell>
        </row>
        <row r="738">
          <cell r="A738" t="str">
            <v>NRO_066</v>
          </cell>
          <cell r="I738" t="str">
            <v>Grid-Gen</v>
          </cell>
        </row>
        <row r="739">
          <cell r="A739" t="str">
            <v>NRO_121</v>
          </cell>
          <cell r="I739" t="str">
            <v>Grid-Gen</v>
          </cell>
        </row>
        <row r="740">
          <cell r="A740" t="str">
            <v>OST_310</v>
          </cell>
          <cell r="I740" t="str">
            <v>Medium Grid + GE</v>
          </cell>
        </row>
        <row r="741">
          <cell r="A741" t="str">
            <v>NRO_130</v>
          </cell>
          <cell r="I741" t="str">
            <v>Grid-Gen</v>
          </cell>
        </row>
        <row r="742">
          <cell r="A742" t="str">
            <v>OST_311</v>
          </cell>
          <cell r="I742" t="str">
            <v>Hybrid Solar - S3</v>
          </cell>
        </row>
        <row r="743">
          <cell r="A743" t="str">
            <v>OST_126</v>
          </cell>
          <cell r="I743" t="str">
            <v>Grid Only</v>
          </cell>
        </row>
        <row r="744">
          <cell r="A744" t="str">
            <v>OST_056</v>
          </cell>
          <cell r="I744" t="str">
            <v>Grid-Gen</v>
          </cell>
        </row>
        <row r="745">
          <cell r="A745" t="str">
            <v>OST_182</v>
          </cell>
          <cell r="I745" t="str">
            <v>Grid-Gen</v>
          </cell>
        </row>
        <row r="746">
          <cell r="A746" t="str">
            <v>NRO_063</v>
          </cell>
          <cell r="I746" t="str">
            <v>Grid-Gen</v>
          </cell>
        </row>
        <row r="747">
          <cell r="A747" t="str">
            <v>OST_161</v>
          </cell>
          <cell r="I747" t="str">
            <v>Grid-Gen</v>
          </cell>
        </row>
        <row r="748">
          <cell r="A748" t="str">
            <v>NRO_229</v>
          </cell>
          <cell r="I748" t="str">
            <v>Grid-Gen</v>
          </cell>
        </row>
        <row r="749">
          <cell r="A749" t="str">
            <v>NRO_117</v>
          </cell>
          <cell r="I749" t="str">
            <v>Grid-Gen</v>
          </cell>
        </row>
        <row r="750">
          <cell r="A750" t="str">
            <v>OST_015</v>
          </cell>
          <cell r="I750" t="str">
            <v>Grid-Gen</v>
          </cell>
        </row>
        <row r="751">
          <cell r="A751" t="str">
            <v>OST_158</v>
          </cell>
          <cell r="I751" t="str">
            <v>Grid-Gen</v>
          </cell>
        </row>
        <row r="752">
          <cell r="A752" t="str">
            <v>NUR0027</v>
          </cell>
        </row>
        <row r="753">
          <cell r="A753" t="str">
            <v>NRO_027</v>
          </cell>
          <cell r="I753" t="str">
            <v>Hybrid-Gen</v>
          </cell>
        </row>
        <row r="754">
          <cell r="A754" t="str">
            <v>OST_040</v>
          </cell>
          <cell r="I754" t="str">
            <v>Grid-Gen</v>
          </cell>
        </row>
        <row r="755">
          <cell r="A755" t="str">
            <v>OST_060</v>
          </cell>
        </row>
        <row r="756">
          <cell r="A756" t="str">
            <v>OST_286</v>
          </cell>
          <cell r="I756" t="str">
            <v>Good Grid + GE</v>
          </cell>
        </row>
        <row r="757">
          <cell r="A757" t="str">
            <v>NRO_164</v>
          </cell>
          <cell r="I757" t="str">
            <v>Hybrid Solar - S1</v>
          </cell>
        </row>
        <row r="758">
          <cell r="A758" t="str">
            <v>LIT_230</v>
          </cell>
          <cell r="I758" t="str">
            <v>Grid-Gen</v>
          </cell>
        </row>
        <row r="759">
          <cell r="A759" t="str">
            <v>OST_022</v>
          </cell>
          <cell r="I759" t="str">
            <v>Grid-Gen</v>
          </cell>
        </row>
        <row r="760">
          <cell r="A760" t="str">
            <v>NRO_067</v>
          </cell>
          <cell r="I760" t="str">
            <v>Hybrid-Gen</v>
          </cell>
        </row>
        <row r="761">
          <cell r="A761" t="str">
            <v>OST_243</v>
          </cell>
          <cell r="I761" t="str">
            <v>HGB</v>
          </cell>
        </row>
        <row r="762">
          <cell r="A762" t="str">
            <v>LIT_501</v>
          </cell>
          <cell r="I762" t="str">
            <v>Gen Only</v>
          </cell>
        </row>
        <row r="763">
          <cell r="A763" t="str">
            <v>OST_297</v>
          </cell>
          <cell r="I763" t="str">
            <v>Bad Grid + Solar + GE</v>
          </cell>
        </row>
        <row r="764">
          <cell r="A764" t="str">
            <v>OST_153</v>
          </cell>
          <cell r="I764" t="str">
            <v>Hybrid-Gen</v>
          </cell>
        </row>
        <row r="765">
          <cell r="A765" t="str">
            <v>LIT_239</v>
          </cell>
          <cell r="I765" t="str">
            <v>Grid-Gen</v>
          </cell>
        </row>
        <row r="766">
          <cell r="A766" t="str">
            <v>NRO_047</v>
          </cell>
          <cell r="I766" t="str">
            <v>Hybrid-Gen</v>
          </cell>
        </row>
        <row r="767">
          <cell r="A767" t="str">
            <v>NRO_140</v>
          </cell>
          <cell r="I767" t="str">
            <v>HGB</v>
          </cell>
        </row>
        <row r="768">
          <cell r="A768" t="str">
            <v>OST_210</v>
          </cell>
          <cell r="I768" t="str">
            <v>Grid-Gen</v>
          </cell>
        </row>
        <row r="769">
          <cell r="A769" t="str">
            <v>OST_014</v>
          </cell>
          <cell r="I769" t="str">
            <v>Good Grid + Solar + GE</v>
          </cell>
        </row>
        <row r="770">
          <cell r="A770" t="str">
            <v>NRO_248</v>
          </cell>
          <cell r="I770" t="str">
            <v>Grid(fault) Gen</v>
          </cell>
        </row>
        <row r="771">
          <cell r="A771" t="str">
            <v>NRO_129</v>
          </cell>
          <cell r="I771" t="str">
            <v>Grid-Gen</v>
          </cell>
        </row>
        <row r="772">
          <cell r="A772" t="str">
            <v>NRO_068</v>
          </cell>
          <cell r="I772" t="str">
            <v>Grid-Gen</v>
          </cell>
        </row>
        <row r="773">
          <cell r="A773" t="str">
            <v>OST_283</v>
          </cell>
          <cell r="I773" t="str">
            <v>Hybrid Solar - S3</v>
          </cell>
        </row>
        <row r="774">
          <cell r="A774" t="str">
            <v>NRO_058</v>
          </cell>
          <cell r="I774" t="str">
            <v>Grid-Gen</v>
          </cell>
        </row>
        <row r="775">
          <cell r="A775" t="str">
            <v>OST_144</v>
          </cell>
          <cell r="I775" t="str">
            <v>Grid-Gen</v>
          </cell>
        </row>
        <row r="776">
          <cell r="A776" t="str">
            <v>OST_142</v>
          </cell>
          <cell r="I776" t="str">
            <v>Grid-Gen</v>
          </cell>
        </row>
        <row r="777">
          <cell r="A777" t="str">
            <v>LIT_500</v>
          </cell>
          <cell r="I777" t="str">
            <v>Hybrid-Gen</v>
          </cell>
        </row>
        <row r="778">
          <cell r="A778" t="str">
            <v>LIT_114</v>
          </cell>
          <cell r="I778" t="str">
            <v>Hybrid Solar - S1</v>
          </cell>
        </row>
        <row r="779">
          <cell r="A779" t="str">
            <v>OST_211</v>
          </cell>
          <cell r="I779" t="str">
            <v>Grid-Gen</v>
          </cell>
        </row>
        <row r="780">
          <cell r="A780" t="str">
            <v>NRO_041</v>
          </cell>
          <cell r="I780" t="str">
            <v>Grid-Gen</v>
          </cell>
        </row>
        <row r="781">
          <cell r="A781" t="str">
            <v>OST_071</v>
          </cell>
          <cell r="I781" t="str">
            <v>Grid-Gen</v>
          </cell>
        </row>
        <row r="782">
          <cell r="A782" t="str">
            <v>OST_257</v>
          </cell>
          <cell r="I782" t="str">
            <v>Hybrid Solar - S3</v>
          </cell>
        </row>
        <row r="783">
          <cell r="A783" t="str">
            <v>OST_167</v>
          </cell>
          <cell r="I783" t="str">
            <v>Gen Only</v>
          </cell>
        </row>
        <row r="784">
          <cell r="A784" t="str">
            <v>OCM0105</v>
          </cell>
        </row>
        <row r="785">
          <cell r="A785" t="str">
            <v>SUD_127</v>
          </cell>
          <cell r="I785" t="str">
            <v>Hybrid Solar - S3</v>
          </cell>
        </row>
        <row r="786">
          <cell r="A786" t="str">
            <v>CTR_059</v>
          </cell>
          <cell r="I786" t="str">
            <v>Grid-Gen</v>
          </cell>
        </row>
        <row r="787">
          <cell r="A787" t="str">
            <v>NRO_015</v>
          </cell>
          <cell r="I787" t="str">
            <v>Grid Gen</v>
          </cell>
        </row>
        <row r="788">
          <cell r="A788" t="str">
            <v>SUD_135</v>
          </cell>
          <cell r="I788" t="str">
            <v>Hybrid Solar - S3</v>
          </cell>
        </row>
        <row r="789">
          <cell r="A789" t="str">
            <v>OST_036</v>
          </cell>
          <cell r="I789" t="str">
            <v>Grid-Gen</v>
          </cell>
        </row>
        <row r="790">
          <cell r="A790" t="str">
            <v>OST_303</v>
          </cell>
          <cell r="I790" t="str">
            <v>Hybrid Solar - S3</v>
          </cell>
        </row>
        <row r="791">
          <cell r="A791" t="str">
            <v>NRO_031</v>
          </cell>
          <cell r="I791" t="str">
            <v>Grid-Gen</v>
          </cell>
        </row>
        <row r="792">
          <cell r="A792" t="str">
            <v>SUO_010</v>
          </cell>
          <cell r="I792" t="str">
            <v>Grid Only</v>
          </cell>
        </row>
        <row r="793">
          <cell r="A793" t="str">
            <v>LIT_180</v>
          </cell>
          <cell r="I793" t="str">
            <v>Solar-Gen</v>
          </cell>
        </row>
        <row r="794">
          <cell r="A794" t="str">
            <v>NRO_217</v>
          </cell>
          <cell r="I794" t="str">
            <v>Grid Gen</v>
          </cell>
        </row>
        <row r="795">
          <cell r="A795" t="str">
            <v>OST_160</v>
          </cell>
          <cell r="I795" t="str">
            <v>Grid-Gen</v>
          </cell>
        </row>
        <row r="796">
          <cell r="A796" t="str">
            <v>OST_164</v>
          </cell>
          <cell r="I796" t="str">
            <v>Grid-Gen</v>
          </cell>
        </row>
        <row r="797">
          <cell r="A797" t="str">
            <v>LIT_502</v>
          </cell>
          <cell r="I797" t="str">
            <v>Gen Only</v>
          </cell>
        </row>
        <row r="798">
          <cell r="A798" t="str">
            <v>NRO_092</v>
          </cell>
          <cell r="I798" t="str">
            <v>Hybrid-Gen</v>
          </cell>
        </row>
        <row r="799">
          <cell r="A799" t="str">
            <v>OST_273</v>
          </cell>
          <cell r="I799" t="str">
            <v>Bad Grid + GE</v>
          </cell>
        </row>
        <row r="800">
          <cell r="A800" t="str">
            <v>OST_150</v>
          </cell>
          <cell r="I800" t="str">
            <v>Grid-Gen</v>
          </cell>
        </row>
        <row r="801">
          <cell r="A801" t="str">
            <v>NRO_081</v>
          </cell>
          <cell r="I801" t="str">
            <v>Grid-Gen</v>
          </cell>
        </row>
        <row r="802">
          <cell r="A802" t="str">
            <v>OST_299</v>
          </cell>
          <cell r="I802" t="str">
            <v>Hybrid Solar - S3</v>
          </cell>
        </row>
        <row r="803">
          <cell r="A803" t="str">
            <v>NRO_048</v>
          </cell>
          <cell r="I803" t="str">
            <v>Grid-Gen</v>
          </cell>
        </row>
        <row r="804">
          <cell r="A804" t="str">
            <v>OST_151</v>
          </cell>
          <cell r="I804" t="str">
            <v>Grid-Gen</v>
          </cell>
        </row>
        <row r="805">
          <cell r="A805" t="str">
            <v>OST_186</v>
          </cell>
          <cell r="I805" t="str">
            <v>Grid-Gen</v>
          </cell>
        </row>
        <row r="806">
          <cell r="A806" t="str">
            <v>OST_259</v>
          </cell>
          <cell r="I806" t="str">
            <v>Hybrid Solar - S1</v>
          </cell>
        </row>
        <row r="807">
          <cell r="A807" t="str">
            <v>OST_007</v>
          </cell>
          <cell r="I807" t="str">
            <v>Grid-Gen</v>
          </cell>
        </row>
        <row r="808">
          <cell r="A808" t="str">
            <v>OST_155</v>
          </cell>
          <cell r="I808" t="str">
            <v>Grid-Gen</v>
          </cell>
        </row>
        <row r="809">
          <cell r="A809" t="str">
            <v>OST_393</v>
          </cell>
        </row>
        <row r="810">
          <cell r="A810" t="str">
            <v>OST_034</v>
          </cell>
          <cell r="I810" t="str">
            <v>Grid-Gen</v>
          </cell>
        </row>
        <row r="811">
          <cell r="A811" t="str">
            <v>SUD_085</v>
          </cell>
          <cell r="I811" t="str">
            <v>Hybrid Solar - S1</v>
          </cell>
        </row>
        <row r="812">
          <cell r="A812" t="str">
            <v>LIT_519</v>
          </cell>
          <cell r="I812" t="str">
            <v>Hybrid-Gen</v>
          </cell>
        </row>
        <row r="813">
          <cell r="A813" t="str">
            <v>OST_044</v>
          </cell>
          <cell r="I813" t="str">
            <v>Grid-Gen</v>
          </cell>
        </row>
        <row r="814">
          <cell r="A814" t="str">
            <v>NRO_079</v>
          </cell>
          <cell r="I814" t="str">
            <v>Hybrid-Gen</v>
          </cell>
        </row>
        <row r="815">
          <cell r="A815" t="str">
            <v>OST_274</v>
          </cell>
          <cell r="I815" t="str">
            <v>Good Grid + GE</v>
          </cell>
        </row>
        <row r="816">
          <cell r="A816" t="str">
            <v>OST_300</v>
          </cell>
          <cell r="I816" t="str">
            <v>Grid-Gen</v>
          </cell>
        </row>
        <row r="817">
          <cell r="A817" t="str">
            <v>NRO_032</v>
          </cell>
          <cell r="I817" t="str">
            <v>Grid Gen</v>
          </cell>
        </row>
        <row r="818">
          <cell r="A818" t="str">
            <v>OST_146</v>
          </cell>
          <cell r="I818" t="str">
            <v>Grid-Gen</v>
          </cell>
        </row>
        <row r="819">
          <cell r="A819" t="str">
            <v>OST_258</v>
          </cell>
          <cell r="I819" t="str">
            <v>Medium Grid + GE</v>
          </cell>
        </row>
        <row r="820">
          <cell r="A820" t="str">
            <v>OST_162</v>
          </cell>
          <cell r="I820" t="str">
            <v>Grid-Gen</v>
          </cell>
        </row>
        <row r="821">
          <cell r="A821" t="str">
            <v>OST_163</v>
          </cell>
          <cell r="I821" t="str">
            <v>Grid-Gen</v>
          </cell>
        </row>
        <row r="822">
          <cell r="A822" t="str">
            <v>OST_354</v>
          </cell>
        </row>
        <row r="823">
          <cell r="A823" t="str">
            <v>CTR_003</v>
          </cell>
          <cell r="I823" t="str">
            <v>Hybrid Solar - S3</v>
          </cell>
        </row>
        <row r="824">
          <cell r="A824" t="str">
            <v>OST_394</v>
          </cell>
        </row>
        <row r="825">
          <cell r="A825" t="str">
            <v>OST_026</v>
          </cell>
          <cell r="I825" t="str">
            <v>Grid-Gen</v>
          </cell>
        </row>
        <row r="826">
          <cell r="A826" t="str">
            <v>SUD_056</v>
          </cell>
          <cell r="I826" t="str">
            <v>Hybrid-Gen</v>
          </cell>
        </row>
        <row r="827">
          <cell r="A827" t="str">
            <v>OST_035</v>
          </cell>
          <cell r="I827" t="str">
            <v>Grid-Gen</v>
          </cell>
        </row>
        <row r="828">
          <cell r="A828" t="str">
            <v>NRO_034</v>
          </cell>
        </row>
        <row r="829">
          <cell r="A829" t="str">
            <v>OST_298</v>
          </cell>
          <cell r="I829" t="str">
            <v>Hybrid Solar - S3</v>
          </cell>
        </row>
        <row r="830">
          <cell r="A830" t="str">
            <v>NRO_038</v>
          </cell>
          <cell r="I830" t="str">
            <v>Grid-Gen</v>
          </cell>
        </row>
        <row r="831">
          <cell r="A831" t="str">
            <v>OST_306</v>
          </cell>
          <cell r="I831" t="str">
            <v>HGB</v>
          </cell>
        </row>
        <row r="832">
          <cell r="A832" t="str">
            <v>NRO_051</v>
          </cell>
          <cell r="I832" t="str">
            <v>Gen Only</v>
          </cell>
        </row>
        <row r="833">
          <cell r="A833" t="str">
            <v>LIT_515</v>
          </cell>
          <cell r="I833" t="str">
            <v>Hybrid-Gen</v>
          </cell>
        </row>
        <row r="834">
          <cell r="A834" t="str">
            <v>OST_392</v>
          </cell>
        </row>
        <row r="835">
          <cell r="A835" t="str">
            <v>OST_033</v>
          </cell>
          <cell r="I835" t="str">
            <v>Grid-Gen</v>
          </cell>
        </row>
        <row r="836">
          <cell r="A836" t="str">
            <v>OST_346</v>
          </cell>
          <cell r="I836" t="str">
            <v>Medium Grid + Solar + GE</v>
          </cell>
        </row>
        <row r="837">
          <cell r="A837" t="str">
            <v>OST_214</v>
          </cell>
          <cell r="I837" t="str">
            <v>Grid-Gen</v>
          </cell>
        </row>
        <row r="838">
          <cell r="A838" t="str">
            <v>NRO_033</v>
          </cell>
          <cell r="I838" t="str">
            <v>Grid Gen</v>
          </cell>
        </row>
        <row r="839">
          <cell r="A839" t="str">
            <v>OST_145</v>
          </cell>
          <cell r="I839" t="str">
            <v>Medium Grid + GE</v>
          </cell>
        </row>
        <row r="840">
          <cell r="A840" t="str">
            <v>OST_121</v>
          </cell>
          <cell r="I840" t="str">
            <v>Grid-Gen</v>
          </cell>
        </row>
        <row r="841">
          <cell r="A841" t="str">
            <v>OST_166</v>
          </cell>
          <cell r="I841" t="str">
            <v>Grid-Gen</v>
          </cell>
        </row>
        <row r="842">
          <cell r="A842" t="str">
            <v>LIT_135</v>
          </cell>
          <cell r="I842" t="str">
            <v>Grid-Gen</v>
          </cell>
        </row>
        <row r="843">
          <cell r="A843" t="str">
            <v>OST_045</v>
          </cell>
          <cell r="I843" t="str">
            <v>Grid-Gen</v>
          </cell>
        </row>
        <row r="844">
          <cell r="A844" t="str">
            <v>OST_395</v>
          </cell>
        </row>
        <row r="845">
          <cell r="A845" t="str">
            <v>SUD_257</v>
          </cell>
          <cell r="I845" t="str">
            <v>Hybrid Solar - S3</v>
          </cell>
        </row>
        <row r="846">
          <cell r="A846" t="str">
            <v>LIT_231</v>
          </cell>
          <cell r="I846" t="str">
            <v>Solar-Gen</v>
          </cell>
        </row>
        <row r="847">
          <cell r="A847" t="str">
            <v>OST_002</v>
          </cell>
          <cell r="I847" t="str">
            <v>Grid-Gen</v>
          </cell>
        </row>
        <row r="848">
          <cell r="A848" t="str">
            <v>OST_282</v>
          </cell>
          <cell r="I848" t="str">
            <v>Bad Grid + GE</v>
          </cell>
        </row>
        <row r="849">
          <cell r="A849" t="str">
            <v>OST_063</v>
          </cell>
          <cell r="I849" t="str">
            <v>Grid-Gen</v>
          </cell>
        </row>
        <row r="850">
          <cell r="A850" t="str">
            <v>OST_172</v>
          </cell>
          <cell r="I850" t="str">
            <v>Grid-Gen</v>
          </cell>
        </row>
        <row r="851">
          <cell r="A851" t="str">
            <v>OST_276</v>
          </cell>
          <cell r="I851" t="str">
            <v>Medium Grid + GE</v>
          </cell>
        </row>
        <row r="852">
          <cell r="A852" t="str">
            <v>OST_169</v>
          </cell>
          <cell r="I852" t="str">
            <v>Grid-Gen</v>
          </cell>
        </row>
        <row r="853">
          <cell r="A853" t="str">
            <v>OST_065</v>
          </cell>
          <cell r="I853" t="str">
            <v>Grid-Gen</v>
          </cell>
        </row>
        <row r="854">
          <cell r="A854" t="str">
            <v>OST_407</v>
          </cell>
        </row>
        <row r="855">
          <cell r="A855" t="str">
            <v>OST_223</v>
          </cell>
          <cell r="I855" t="str">
            <v>Grid-Gen</v>
          </cell>
        </row>
        <row r="856">
          <cell r="A856" t="str">
            <v>OST_111</v>
          </cell>
          <cell r="I856" t="str">
            <v>Grid-Gen</v>
          </cell>
        </row>
        <row r="857">
          <cell r="A857" t="str">
            <v>OST_193</v>
          </cell>
          <cell r="I857" t="str">
            <v>Gen Only</v>
          </cell>
        </row>
        <row r="858">
          <cell r="A858" t="str">
            <v>OST_238</v>
          </cell>
          <cell r="I858" t="str">
            <v>Good Grid no GE - 8h</v>
          </cell>
        </row>
        <row r="859">
          <cell r="A859" t="str">
            <v>OST_118</v>
          </cell>
          <cell r="I859" t="str">
            <v>Grid-Gen</v>
          </cell>
        </row>
        <row r="860">
          <cell r="A860" t="str">
            <v>OST_134</v>
          </cell>
          <cell r="I860" t="str">
            <v>Grid-Gen</v>
          </cell>
        </row>
        <row r="861">
          <cell r="A861" t="str">
            <v>OST_067</v>
          </cell>
          <cell r="I861" t="str">
            <v>Grid-Gen</v>
          </cell>
        </row>
        <row r="862">
          <cell r="A862" t="str">
            <v>OST_348</v>
          </cell>
          <cell r="I862" t="str">
            <v>Hybrid Solar - S1</v>
          </cell>
        </row>
        <row r="863">
          <cell r="A863" t="str">
            <v>SUD_040</v>
          </cell>
          <cell r="I863" t="str">
            <v>Hybrid-Gen</v>
          </cell>
        </row>
        <row r="864">
          <cell r="A864" t="str">
            <v>OST_359</v>
          </cell>
          <cell r="I864" t="str">
            <v>Medium Grid + Solar + GE</v>
          </cell>
        </row>
        <row r="865">
          <cell r="A865" t="str">
            <v>OST_107</v>
          </cell>
          <cell r="I865" t="str">
            <v>Grid-Gen</v>
          </cell>
        </row>
        <row r="866">
          <cell r="A866" t="str">
            <v>OST_232</v>
          </cell>
          <cell r="I866" t="str">
            <v>Good Grid + GE</v>
          </cell>
        </row>
        <row r="867">
          <cell r="A867" t="str">
            <v>OST_170</v>
          </cell>
          <cell r="I867" t="str">
            <v>Grid Only</v>
          </cell>
        </row>
        <row r="868">
          <cell r="A868" t="str">
            <v>OST_019</v>
          </cell>
          <cell r="I868" t="str">
            <v>Good Grid + GE</v>
          </cell>
        </row>
        <row r="869">
          <cell r="A869" t="str">
            <v>OST_296</v>
          </cell>
          <cell r="I869" t="str">
            <v>Medium Grid + GE</v>
          </cell>
        </row>
        <row r="870">
          <cell r="A870" t="str">
            <v>OST_077</v>
          </cell>
          <cell r="I870" t="str">
            <v>Grid-Gen</v>
          </cell>
        </row>
        <row r="871">
          <cell r="A871" t="str">
            <v>OST_109</v>
          </cell>
          <cell r="I871" t="str">
            <v>Grid Only</v>
          </cell>
        </row>
        <row r="872">
          <cell r="A872" t="str">
            <v>OST_016</v>
          </cell>
          <cell r="I872" t="str">
            <v>Grid-Gen</v>
          </cell>
        </row>
        <row r="873">
          <cell r="A873" t="str">
            <v>OST_347</v>
          </cell>
          <cell r="I873" t="str">
            <v>Hybrid Solar - S1</v>
          </cell>
        </row>
        <row r="874">
          <cell r="A874" t="str">
            <v>OST_009</v>
          </cell>
          <cell r="I874" t="str">
            <v>Grid-Gen</v>
          </cell>
        </row>
        <row r="875">
          <cell r="A875" t="str">
            <v>OST_120</v>
          </cell>
          <cell r="I875" t="str">
            <v>Grid Only</v>
          </cell>
        </row>
        <row r="876">
          <cell r="A876" t="str">
            <v>OST_110</v>
          </cell>
          <cell r="I876" t="str">
            <v>Grid Only</v>
          </cell>
        </row>
        <row r="877">
          <cell r="A877" t="str">
            <v>OST_119</v>
          </cell>
          <cell r="I877" t="str">
            <v>Good Grid no GE - 8h</v>
          </cell>
        </row>
        <row r="878">
          <cell r="A878" t="str">
            <v>OST_231</v>
          </cell>
          <cell r="I878" t="str">
            <v>Good Grid + GE</v>
          </cell>
        </row>
        <row r="879">
          <cell r="A879" t="str">
            <v>OST_260</v>
          </cell>
          <cell r="I879" t="str">
            <v>Good Grid + GE</v>
          </cell>
        </row>
        <row r="880">
          <cell r="A880" t="str">
            <v>OST_076</v>
          </cell>
          <cell r="I880" t="str">
            <v>Grid-Gen</v>
          </cell>
        </row>
        <row r="881">
          <cell r="A881" t="str">
            <v>OST_261</v>
          </cell>
          <cell r="I881" t="str">
            <v>Hybrid Solar - S1</v>
          </cell>
        </row>
        <row r="882">
          <cell r="A882" t="str">
            <v>OST_360</v>
          </cell>
          <cell r="I882" t="str">
            <v>Hybrid Solar - S1</v>
          </cell>
        </row>
        <row r="883">
          <cell r="A883" t="str">
            <v>OST_239</v>
          </cell>
          <cell r="I883" t="str">
            <v>Good Grid + GE</v>
          </cell>
        </row>
        <row r="884">
          <cell r="A884" t="str">
            <v>OST_240</v>
          </cell>
          <cell r="I884" t="str">
            <v>Good Grid + GE</v>
          </cell>
        </row>
        <row r="885">
          <cell r="A885" t="str">
            <v>OST_066</v>
          </cell>
          <cell r="I885" t="str">
            <v>Grid-Gen</v>
          </cell>
        </row>
        <row r="886">
          <cell r="A886" t="str">
            <v>OST_268</v>
          </cell>
          <cell r="I886" t="str">
            <v>Good Grid + GE</v>
          </cell>
        </row>
        <row r="887">
          <cell r="A887" t="str">
            <v>OST_100</v>
          </cell>
          <cell r="I887" t="str">
            <v>Grid-Gen</v>
          </cell>
        </row>
        <row r="888">
          <cell r="A888" t="str">
            <v>NRO_006</v>
          </cell>
          <cell r="I888" t="str">
            <v>Grid Gen</v>
          </cell>
        </row>
        <row r="889">
          <cell r="A889" t="str">
            <v>NRO_085</v>
          </cell>
          <cell r="I889" t="str">
            <v>Grid-Gen</v>
          </cell>
        </row>
        <row r="890">
          <cell r="A890" t="str">
            <v>OST_270</v>
          </cell>
          <cell r="I890" t="str">
            <v>Good Grid no GE - 8h</v>
          </cell>
        </row>
        <row r="891">
          <cell r="A891" t="str">
            <v>OST_165</v>
          </cell>
        </row>
        <row r="892">
          <cell r="A892" t="str">
            <v>OST_051</v>
          </cell>
          <cell r="I892" t="str">
            <v>Grid-Gen</v>
          </cell>
        </row>
        <row r="893">
          <cell r="A893" t="str">
            <v>OCM0448</v>
          </cell>
        </row>
        <row r="894">
          <cell r="A894" t="str">
            <v>OST_135</v>
          </cell>
          <cell r="I894" t="str">
            <v>Grid Only</v>
          </cell>
        </row>
        <row r="895">
          <cell r="A895" t="str">
            <v>OST_013</v>
          </cell>
          <cell r="I895" t="str">
            <v>Grid-Gen</v>
          </cell>
        </row>
        <row r="896">
          <cell r="A896" t="str">
            <v>NRO_137</v>
          </cell>
          <cell r="I896" t="str">
            <v>Grid-Gen</v>
          </cell>
        </row>
        <row r="897">
          <cell r="A897" t="str">
            <v>OST_064</v>
          </cell>
          <cell r="I897" t="str">
            <v>Grid-Gen</v>
          </cell>
        </row>
        <row r="898">
          <cell r="A898" t="str">
            <v>OST_221</v>
          </cell>
          <cell r="I898" t="str">
            <v>Grid-Gen</v>
          </cell>
        </row>
        <row r="899">
          <cell r="A899" t="str">
            <v>OST_088</v>
          </cell>
          <cell r="I899" t="str">
            <v>Grid-Gen</v>
          </cell>
        </row>
        <row r="900">
          <cell r="A900" t="str">
            <v>LIT_134</v>
          </cell>
          <cell r="I900" t="str">
            <v>Hybrid Solar - S1</v>
          </cell>
        </row>
        <row r="901">
          <cell r="A901" t="str">
            <v>OST_215</v>
          </cell>
          <cell r="I901" t="str">
            <v>Grid-Gen</v>
          </cell>
        </row>
        <row r="902">
          <cell r="A902" t="str">
            <v>OST_024</v>
          </cell>
          <cell r="I902" t="str">
            <v>Grid-Gen</v>
          </cell>
        </row>
        <row r="903">
          <cell r="A903" t="str">
            <v>OST_353</v>
          </cell>
          <cell r="I903" t="str">
            <v>Medium Grid + Solar + GE</v>
          </cell>
        </row>
        <row r="904">
          <cell r="A904" t="str">
            <v>OST_183</v>
          </cell>
          <cell r="I904" t="str">
            <v>Grid-Gen</v>
          </cell>
        </row>
        <row r="905">
          <cell r="A905" t="str">
            <v>LIT_108</v>
          </cell>
          <cell r="I905" t="str">
            <v>Solar-Grid-Gen</v>
          </cell>
        </row>
        <row r="906">
          <cell r="A906" t="str">
            <v>NUR0130</v>
          </cell>
        </row>
        <row r="907">
          <cell r="A907" t="str">
            <v>OST_291</v>
          </cell>
          <cell r="I907" t="str">
            <v>Good Grid + GE</v>
          </cell>
        </row>
        <row r="908">
          <cell r="A908" t="str">
            <v>OST_049</v>
          </cell>
          <cell r="I908" t="str">
            <v>Bad Grid + Solar + GE</v>
          </cell>
        </row>
        <row r="909">
          <cell r="A909" t="str">
            <v>OST_152</v>
          </cell>
          <cell r="I909" t="str">
            <v>Grid-Gen</v>
          </cell>
        </row>
        <row r="910">
          <cell r="A910" t="str">
            <v>NRO_071</v>
          </cell>
          <cell r="I910" t="str">
            <v>Hybrid-Gen</v>
          </cell>
        </row>
        <row r="911">
          <cell r="A911" t="str">
            <v>LIT_200</v>
          </cell>
          <cell r="I911" t="str">
            <v>Grid-Gen</v>
          </cell>
        </row>
        <row r="912">
          <cell r="A912" t="str">
            <v>OST_213</v>
          </cell>
          <cell r="I912" t="str">
            <v>Grid-Gen</v>
          </cell>
        </row>
        <row r="913">
          <cell r="A913" t="str">
            <v>OST_277</v>
          </cell>
          <cell r="I913" t="str">
            <v>Medium Grid + GE</v>
          </cell>
        </row>
        <row r="914">
          <cell r="A914" t="str">
            <v>OST_294</v>
          </cell>
          <cell r="I914" t="str">
            <v>Hybrid Solar - S1</v>
          </cell>
        </row>
        <row r="915">
          <cell r="A915" t="str">
            <v>NRO_101</v>
          </cell>
          <cell r="I915" t="str">
            <v>Gen Only</v>
          </cell>
        </row>
        <row r="916">
          <cell r="A916" t="str">
            <v>NRO_043</v>
          </cell>
          <cell r="I916" t="str">
            <v>Hybrid-Gen</v>
          </cell>
        </row>
        <row r="917">
          <cell r="A917" t="str">
            <v>OST_037</v>
          </cell>
          <cell r="I917" t="str">
            <v>Grid-Gen</v>
          </cell>
        </row>
        <row r="918">
          <cell r="A918" t="str">
            <v>OCM0445</v>
          </cell>
        </row>
        <row r="919">
          <cell r="A919" t="str">
            <v>LIT_510</v>
          </cell>
          <cell r="I919" t="str">
            <v>Hybrid-Gen</v>
          </cell>
        </row>
        <row r="920">
          <cell r="A920" t="str">
            <v>OCM0446</v>
          </cell>
        </row>
        <row r="921">
          <cell r="A921" t="str">
            <v>NRO_259</v>
          </cell>
          <cell r="I921" t="str">
            <v>Grid-Gen</v>
          </cell>
        </row>
        <row r="922">
          <cell r="A922" t="str">
            <v>OST_075</v>
          </cell>
          <cell r="I922" t="str">
            <v>Grid-Gen</v>
          </cell>
        </row>
        <row r="923">
          <cell r="A923" t="str">
            <v>OST_030</v>
          </cell>
          <cell r="I923" t="str">
            <v>Grid-Hybrid-Gen</v>
          </cell>
        </row>
        <row r="924">
          <cell r="A924" t="str">
            <v>LIT_664</v>
          </cell>
          <cell r="I924" t="str">
            <v>Solar-Gen</v>
          </cell>
        </row>
        <row r="925">
          <cell r="A925" t="str">
            <v>NRO_013</v>
          </cell>
          <cell r="I925" t="str">
            <v>Grid Gen</v>
          </cell>
        </row>
        <row r="926">
          <cell r="A926" t="str">
            <v>OST_012</v>
          </cell>
          <cell r="I926" t="str">
            <v>Grid-Gen</v>
          </cell>
        </row>
        <row r="927">
          <cell r="A927" t="str">
            <v>NRO_110</v>
          </cell>
          <cell r="I927" t="str">
            <v>Grid-Gen</v>
          </cell>
        </row>
        <row r="928">
          <cell r="A928" t="str">
            <v>NRO_046</v>
          </cell>
          <cell r="I928" t="str">
            <v>Hybrid-Gen</v>
          </cell>
        </row>
        <row r="929">
          <cell r="A929" t="str">
            <v>OCM0002</v>
          </cell>
        </row>
        <row r="930">
          <cell r="A930" t="str">
            <v>OST_212</v>
          </cell>
          <cell r="I930" t="str">
            <v>Grid-Gen</v>
          </cell>
        </row>
        <row r="931">
          <cell r="A931" t="str">
            <v>OST_266</v>
          </cell>
          <cell r="I931" t="str">
            <v>Grid-Gen</v>
          </cell>
        </row>
        <row r="932">
          <cell r="A932" t="str">
            <v>LIT_506</v>
          </cell>
          <cell r="I932" t="str">
            <v>Gen Only</v>
          </cell>
        </row>
        <row r="933">
          <cell r="A933" t="str">
            <v>OST_402</v>
          </cell>
        </row>
        <row r="934">
          <cell r="A934" t="str">
            <v>OST_220</v>
          </cell>
          <cell r="I934" t="str">
            <v>Gen Only</v>
          </cell>
        </row>
        <row r="935">
          <cell r="A935" t="str">
            <v>OST_180</v>
          </cell>
          <cell r="I935" t="str">
            <v>Grid-Gen</v>
          </cell>
        </row>
        <row r="936">
          <cell r="A936" t="str">
            <v>NRO_100</v>
          </cell>
          <cell r="I936" t="str">
            <v>Hybrid-Gen</v>
          </cell>
        </row>
        <row r="937">
          <cell r="A937" t="str">
            <v>OST_018</v>
          </cell>
          <cell r="I937" t="str">
            <v>Grid Only</v>
          </cell>
        </row>
        <row r="938">
          <cell r="A938" t="str">
            <v>CTR_311</v>
          </cell>
          <cell r="I938" t="str">
            <v>Solar-Gen</v>
          </cell>
        </row>
        <row r="939">
          <cell r="A939" t="str">
            <v>OST_314</v>
          </cell>
          <cell r="I939" t="str">
            <v>Hybrid Solar - S3</v>
          </cell>
        </row>
        <row r="940">
          <cell r="A940" t="str">
            <v>OST_219</v>
          </cell>
        </row>
        <row r="941">
          <cell r="A941" t="str">
            <v>OST_307</v>
          </cell>
          <cell r="I941" t="str">
            <v>Medium Grid + GE</v>
          </cell>
        </row>
        <row r="942">
          <cell r="A942" t="str">
            <v>OST_406</v>
          </cell>
          <cell r="I942" t="str">
            <v>Hybrid Solar - S1</v>
          </cell>
        </row>
        <row r="943">
          <cell r="A943" t="str">
            <v>LIT_319</v>
          </cell>
          <cell r="I943" t="str">
            <v>Grid-Gen</v>
          </cell>
        </row>
        <row r="944">
          <cell r="A944" t="str">
            <v>NRO_237</v>
          </cell>
          <cell r="I944" t="str">
            <v>Solar Gen</v>
          </cell>
        </row>
        <row r="945">
          <cell r="A945" t="str">
            <v>LIT_508</v>
          </cell>
          <cell r="I945" t="str">
            <v>Grid-Gen</v>
          </cell>
        </row>
        <row r="946">
          <cell r="A946" t="str">
            <v>SUD_054</v>
          </cell>
          <cell r="I946" t="str">
            <v>Gen Only</v>
          </cell>
        </row>
        <row r="947">
          <cell r="A947" t="str">
            <v>OST_398</v>
          </cell>
        </row>
        <row r="948">
          <cell r="A948" t="str">
            <v>LIT_513</v>
          </cell>
          <cell r="I948" t="str">
            <v>Hybrid-Gen</v>
          </cell>
        </row>
        <row r="949">
          <cell r="A949" t="str">
            <v>LIT_499</v>
          </cell>
          <cell r="I949" t="str">
            <v>Hybrid-Gen</v>
          </cell>
        </row>
        <row r="950">
          <cell r="A950" t="str">
            <v>LIT_069</v>
          </cell>
          <cell r="I950" t="str">
            <v>Grid-Gen</v>
          </cell>
        </row>
        <row r="951">
          <cell r="A951" t="str">
            <v>NRO_098</v>
          </cell>
          <cell r="I951" t="str">
            <v>Gen Only</v>
          </cell>
        </row>
        <row r="952">
          <cell r="A952" t="str">
            <v>OST_207</v>
          </cell>
          <cell r="I952" t="str">
            <v>Grid-Gen</v>
          </cell>
        </row>
        <row r="953">
          <cell r="A953" t="str">
            <v>LIT_138</v>
          </cell>
          <cell r="I953" t="str">
            <v>Grid-Gen</v>
          </cell>
        </row>
        <row r="954">
          <cell r="A954" t="str">
            <v>NRO_238</v>
          </cell>
          <cell r="I954" t="str">
            <v>Solar Gen</v>
          </cell>
        </row>
        <row r="955">
          <cell r="A955" t="str">
            <v>OST_143</v>
          </cell>
          <cell r="I955" t="str">
            <v>Grid-Gen</v>
          </cell>
        </row>
        <row r="956">
          <cell r="A956" t="str">
            <v>NRO_024</v>
          </cell>
          <cell r="I956" t="str">
            <v>Grid-Gen</v>
          </cell>
        </row>
        <row r="957">
          <cell r="A957" t="str">
            <v>NRO_039</v>
          </cell>
          <cell r="I957" t="str">
            <v>Grid-Gen</v>
          </cell>
        </row>
        <row r="958">
          <cell r="A958" t="str">
            <v>LIT_517</v>
          </cell>
          <cell r="I958" t="str">
            <v>Grid-Gen</v>
          </cell>
        </row>
        <row r="959">
          <cell r="A959" t="str">
            <v>OST_399</v>
          </cell>
        </row>
        <row r="960">
          <cell r="A960" t="str">
            <v>NRO_018</v>
          </cell>
          <cell r="I960" t="str">
            <v>Hybrid-Gen</v>
          </cell>
        </row>
        <row r="961">
          <cell r="A961" t="str">
            <v>OST_195</v>
          </cell>
          <cell r="I961" t="str">
            <v>Grid-Gen</v>
          </cell>
        </row>
        <row r="962">
          <cell r="A962" t="str">
            <v>LIT_201</v>
          </cell>
          <cell r="I962" t="str">
            <v>Grid-Gen</v>
          </cell>
        </row>
        <row r="963">
          <cell r="A963" t="str">
            <v>OST_136</v>
          </cell>
          <cell r="I963" t="str">
            <v>Grid-Gen</v>
          </cell>
        </row>
        <row r="964">
          <cell r="A964" t="str">
            <v>OST_380</v>
          </cell>
        </row>
        <row r="965">
          <cell r="A965" t="str">
            <v>NRO_019</v>
          </cell>
          <cell r="I965" t="str">
            <v>Grid Gen</v>
          </cell>
        </row>
        <row r="966">
          <cell r="A966" t="str">
            <v>OST_411</v>
          </cell>
        </row>
        <row r="967">
          <cell r="A967" t="str">
            <v>OST_058</v>
          </cell>
          <cell r="I967" t="str">
            <v>Grid-Gen</v>
          </cell>
        </row>
        <row r="968">
          <cell r="A968" t="str">
            <v>SUO_029</v>
          </cell>
          <cell r="I968" t="str">
            <v>Grid-Hybrid-Gen</v>
          </cell>
        </row>
        <row r="969">
          <cell r="A969" t="str">
            <v>OST_048</v>
          </cell>
          <cell r="I969" t="str">
            <v>Grid-Gen</v>
          </cell>
        </row>
        <row r="970">
          <cell r="A970" t="str">
            <v>LIT_507</v>
          </cell>
          <cell r="I970" t="str">
            <v>Grid-Gen</v>
          </cell>
        </row>
        <row r="971">
          <cell r="A971" t="str">
            <v>LIT_402</v>
          </cell>
          <cell r="I971" t="str">
            <v>Hybrid Solar - S3</v>
          </cell>
        </row>
        <row r="972">
          <cell r="A972" t="str">
            <v>NRO_050</v>
          </cell>
          <cell r="I972" t="str">
            <v>Hybrid-Gen</v>
          </cell>
        </row>
        <row r="973">
          <cell r="A973" t="str">
            <v>OST_388</v>
          </cell>
        </row>
        <row r="974">
          <cell r="A974" t="str">
            <v>OST_228</v>
          </cell>
          <cell r="I974" t="str">
            <v>Hybrid Solar - S1</v>
          </cell>
        </row>
        <row r="975">
          <cell r="A975" t="str">
            <v>OST_368</v>
          </cell>
          <cell r="I975" t="str">
            <v>Hybrid Solar - S3</v>
          </cell>
        </row>
        <row r="976">
          <cell r="A976" t="str">
            <v>NRO_044</v>
          </cell>
          <cell r="I976" t="str">
            <v>Gen Only</v>
          </cell>
        </row>
        <row r="977">
          <cell r="A977" t="str">
            <v>SUD_037</v>
          </cell>
          <cell r="I977" t="str">
            <v>Gen Only</v>
          </cell>
        </row>
        <row r="978">
          <cell r="A978" t="str">
            <v>OST_369</v>
          </cell>
          <cell r="I978" t="str">
            <v>Hybrid Solar - S1</v>
          </cell>
        </row>
        <row r="979">
          <cell r="A979" t="str">
            <v>OST_125</v>
          </cell>
          <cell r="I979" t="str">
            <v>Grid-Gen</v>
          </cell>
        </row>
        <row r="980">
          <cell r="A980" t="str">
            <v>NRO_142</v>
          </cell>
          <cell r="I980" t="str">
            <v>Gen-Hybrid</v>
          </cell>
        </row>
        <row r="981">
          <cell r="A981" t="str">
            <v>LIT_308</v>
          </cell>
          <cell r="I981" t="str">
            <v>Grid-Gen</v>
          </cell>
        </row>
        <row r="982">
          <cell r="A982" t="str">
            <v>NRO_138</v>
          </cell>
          <cell r="I982" t="str">
            <v>Grid-Gen</v>
          </cell>
        </row>
        <row r="983">
          <cell r="A983" t="str">
            <v>OST_005</v>
          </cell>
          <cell r="I983" t="str">
            <v>Grid-Gen</v>
          </cell>
        </row>
        <row r="984">
          <cell r="A984" t="str">
            <v>NRO_258</v>
          </cell>
          <cell r="I984" t="str">
            <v>Grid Gen</v>
          </cell>
        </row>
        <row r="985">
          <cell r="A985" t="str">
            <v>OST_227</v>
          </cell>
          <cell r="I985" t="str">
            <v>Bad Grid + GE</v>
          </cell>
        </row>
        <row r="986">
          <cell r="A986" t="str">
            <v>OST_370</v>
          </cell>
          <cell r="I986" t="str">
            <v>Medium Grid + Solar + GE</v>
          </cell>
        </row>
        <row r="987">
          <cell r="A987" t="str">
            <v>OST_397</v>
          </cell>
        </row>
        <row r="988">
          <cell r="A988" t="str">
            <v>OST_301</v>
          </cell>
          <cell r="I988" t="str">
            <v>Grid-Gen</v>
          </cell>
        </row>
        <row r="989">
          <cell r="A989" t="str">
            <v>OST_375</v>
          </cell>
        </row>
        <row r="990">
          <cell r="A990" t="str">
            <v>OST_400</v>
          </cell>
        </row>
        <row r="991">
          <cell r="A991" t="str">
            <v>OST_189</v>
          </cell>
          <cell r="I991" t="str">
            <v>Gen Only</v>
          </cell>
        </row>
        <row r="992">
          <cell r="A992" t="str">
            <v>OST_374</v>
          </cell>
        </row>
        <row r="993">
          <cell r="A993" t="str">
            <v>OST_409</v>
          </cell>
        </row>
        <row r="994">
          <cell r="A994" t="str">
            <v>OST_264</v>
          </cell>
          <cell r="I994" t="str">
            <v>Grid-Gen</v>
          </cell>
        </row>
        <row r="995">
          <cell r="A995" t="str">
            <v>LIT_514</v>
          </cell>
          <cell r="I995" t="str">
            <v>Hybrid-Gen</v>
          </cell>
        </row>
        <row r="996">
          <cell r="A996" t="str">
            <v>NRO_052</v>
          </cell>
          <cell r="I996" t="str">
            <v>Grid-Gen</v>
          </cell>
        </row>
        <row r="997">
          <cell r="A997" t="str">
            <v>OST_090</v>
          </cell>
          <cell r="I997" t="str">
            <v>Grid-Gen</v>
          </cell>
        </row>
        <row r="998">
          <cell r="A998" t="str">
            <v>NRO_037</v>
          </cell>
          <cell r="I998" t="str">
            <v>HGB</v>
          </cell>
        </row>
        <row r="999">
          <cell r="A999" t="str">
            <v>OST_070</v>
          </cell>
          <cell r="I999" t="str">
            <v>Grid-Gen</v>
          </cell>
        </row>
        <row r="1000">
          <cell r="A1000" t="str">
            <v>NRO_053</v>
          </cell>
          <cell r="I1000" t="str">
            <v>Gen Only</v>
          </cell>
        </row>
        <row r="1001">
          <cell r="A1001" t="str">
            <v>OST_053</v>
          </cell>
          <cell r="I1001" t="str">
            <v>Grid-Gen</v>
          </cell>
        </row>
        <row r="1002">
          <cell r="A1002" t="str">
            <v>OST_010</v>
          </cell>
          <cell r="I1002" t="str">
            <v>Grid-Gen</v>
          </cell>
        </row>
        <row r="1003">
          <cell r="A1003" t="str">
            <v>OST_906</v>
          </cell>
        </row>
        <row r="1004">
          <cell r="A1004" t="str">
            <v>CTR_013</v>
          </cell>
          <cell r="I1004" t="str">
            <v>Bad Grid + Solar + GE</v>
          </cell>
        </row>
        <row r="1005">
          <cell r="A1005" t="str">
            <v>NRO_005</v>
          </cell>
          <cell r="I1005" t="str">
            <v>HGB</v>
          </cell>
        </row>
        <row r="1006">
          <cell r="A1006" t="str">
            <v>NRO_020</v>
          </cell>
          <cell r="I1006" t="str">
            <v>Grid Gen</v>
          </cell>
        </row>
        <row r="1007">
          <cell r="A1007" t="str">
            <v>NRO_090</v>
          </cell>
          <cell r="I1007" t="str">
            <v>Grid-Gen</v>
          </cell>
        </row>
        <row r="1008">
          <cell r="A1008" t="str">
            <v>LIT_121</v>
          </cell>
          <cell r="I1008" t="str">
            <v>Hybrid-Gen</v>
          </cell>
        </row>
        <row r="1009">
          <cell r="A1009" t="str">
            <v>CTR_204</v>
          </cell>
          <cell r="I1009" t="str">
            <v>Bad Grid + Solar + GE</v>
          </cell>
        </row>
        <row r="1010">
          <cell r="A1010" t="str">
            <v>OST_316</v>
          </cell>
          <cell r="I1010" t="str">
            <v>Medium Grid + Solar + GE</v>
          </cell>
        </row>
        <row r="1011">
          <cell r="A1011" t="str">
            <v>NRO_045</v>
          </cell>
          <cell r="I1011" t="str">
            <v>Gen Only</v>
          </cell>
        </row>
        <row r="1012">
          <cell r="A1012" t="str">
            <v>SUD_024</v>
          </cell>
          <cell r="I1012" t="str">
            <v>Solar-Gen</v>
          </cell>
        </row>
        <row r="1013">
          <cell r="A1013" t="str">
            <v>NRO_231</v>
          </cell>
          <cell r="I1013" t="str">
            <v>Gen Only</v>
          </cell>
        </row>
        <row r="1014">
          <cell r="A1014" t="str">
            <v>NRO_021</v>
          </cell>
          <cell r="I1014" t="str">
            <v>Grid Gen</v>
          </cell>
        </row>
        <row r="1015">
          <cell r="A1015" t="str">
            <v>SUD_800</v>
          </cell>
          <cell r="I1015" t="str">
            <v>Hybrid Solar - S3</v>
          </cell>
        </row>
        <row r="1016">
          <cell r="A1016" t="str">
            <v>OST_205</v>
          </cell>
          <cell r="I1016" t="str">
            <v>Grid-Gen</v>
          </cell>
        </row>
        <row r="1017">
          <cell r="A1017" t="str">
            <v>OST_384</v>
          </cell>
        </row>
        <row r="1018">
          <cell r="A1018" t="str">
            <v>OST_381</v>
          </cell>
        </row>
        <row r="1019">
          <cell r="A1019" t="str">
            <v>OST_006</v>
          </cell>
        </row>
        <row r="1020">
          <cell r="A1020" t="str">
            <v>CTR_855</v>
          </cell>
          <cell r="I1020" t="str">
            <v>Hybrid Solar - S3</v>
          </cell>
        </row>
        <row r="1021">
          <cell r="A1021" t="str">
            <v>OST_138</v>
          </cell>
          <cell r="I1021" t="str">
            <v>Grid-Gen</v>
          </cell>
        </row>
        <row r="1022">
          <cell r="A1022" t="str">
            <v>NRO_246</v>
          </cell>
          <cell r="I1022" t="str">
            <v>Solar Only</v>
          </cell>
        </row>
        <row r="1023">
          <cell r="A1023" t="str">
            <v>OST_904</v>
          </cell>
        </row>
        <row r="1024">
          <cell r="A1024" t="str">
            <v>OST_114</v>
          </cell>
          <cell r="I1024" t="str">
            <v>Bad Grid + Solar + GE</v>
          </cell>
        </row>
        <row r="1025">
          <cell r="A1025" t="str">
            <v>NRO_073</v>
          </cell>
          <cell r="I1025" t="str">
            <v>Hybrid-Gen</v>
          </cell>
        </row>
        <row r="1026">
          <cell r="A1026" t="str">
            <v>NRO_023</v>
          </cell>
          <cell r="I1026" t="str">
            <v>Gen Only</v>
          </cell>
        </row>
        <row r="1027">
          <cell r="A1027" t="str">
            <v>CTR_081</v>
          </cell>
          <cell r="I1027" t="str">
            <v>Bad Grid + Solar + GE</v>
          </cell>
        </row>
        <row r="1028">
          <cell r="A1028" t="str">
            <v>CTR_185</v>
          </cell>
          <cell r="I1028" t="str">
            <v>Grid-Gen</v>
          </cell>
        </row>
        <row r="1029">
          <cell r="A1029" t="str">
            <v>NRO_089</v>
          </cell>
          <cell r="I1029" t="str">
            <v>Hybrid-Gen</v>
          </cell>
        </row>
        <row r="1030">
          <cell r="A1030" t="str">
            <v>OST_209</v>
          </cell>
          <cell r="I1030" t="str">
            <v>Hybrid-Gen</v>
          </cell>
        </row>
        <row r="1031">
          <cell r="A1031" t="str">
            <v>OST_391</v>
          </cell>
        </row>
        <row r="1032">
          <cell r="A1032" t="str">
            <v>NRO_009</v>
          </cell>
          <cell r="I1032" t="str">
            <v>Grid Gen</v>
          </cell>
        </row>
        <row r="1033">
          <cell r="A1033" t="str">
            <v>OST_252</v>
          </cell>
          <cell r="I1033" t="str">
            <v>Hybrid-Gen</v>
          </cell>
        </row>
        <row r="1034">
          <cell r="A1034" t="str">
            <v>NUR0019</v>
          </cell>
        </row>
        <row r="1035">
          <cell r="A1035" t="str">
            <v>CTR_234</v>
          </cell>
          <cell r="I1035" t="str">
            <v>Bad Grid + Solar + GE</v>
          </cell>
        </row>
        <row r="1036">
          <cell r="A1036" t="str">
            <v>OCM0410</v>
          </cell>
        </row>
        <row r="1037">
          <cell r="A1037" t="str">
            <v>OST_396</v>
          </cell>
        </row>
        <row r="1038">
          <cell r="A1038" t="str">
            <v>CTR_067</v>
          </cell>
          <cell r="I1038" t="str">
            <v>Bad Grid + Solar + GE</v>
          </cell>
        </row>
        <row r="1039">
          <cell r="A1039" t="str">
            <v>OST_025</v>
          </cell>
          <cell r="I1039" t="str">
            <v>Grid-Gen</v>
          </cell>
        </row>
        <row r="1040">
          <cell r="A1040" t="str">
            <v>OST_377</v>
          </cell>
        </row>
        <row r="1041">
          <cell r="A1041" t="str">
            <v>SUO_028</v>
          </cell>
          <cell r="I1041" t="str">
            <v>Grid-Gen</v>
          </cell>
        </row>
        <row r="1042">
          <cell r="A1042" t="str">
            <v>OCM0086</v>
          </cell>
        </row>
        <row r="1043">
          <cell r="A1043" t="str">
            <v>OST_275</v>
          </cell>
          <cell r="I1043" t="str">
            <v>Hybrid Solar - S3</v>
          </cell>
        </row>
        <row r="1044">
          <cell r="A1044" t="str">
            <v>CTR_546</v>
          </cell>
          <cell r="I1044" t="str">
            <v>Grid-Gen</v>
          </cell>
        </row>
        <row r="1045">
          <cell r="A1045" t="str">
            <v>OCM0222</v>
          </cell>
        </row>
        <row r="1046">
          <cell r="A1046" t="str">
            <v>NRO_236</v>
          </cell>
          <cell r="I1046" t="str">
            <v>Grid Gen</v>
          </cell>
        </row>
        <row r="1047">
          <cell r="A1047" t="str">
            <v>OCM0447</v>
          </cell>
        </row>
        <row r="1048">
          <cell r="A1048" t="str">
            <v>CTR_286</v>
          </cell>
          <cell r="I1048" t="str">
            <v>Grid-Gen</v>
          </cell>
        </row>
        <row r="1049">
          <cell r="A1049" t="str">
            <v>SUD_070</v>
          </cell>
          <cell r="I1049" t="str">
            <v>Grid-Gen</v>
          </cell>
        </row>
        <row r="1050">
          <cell r="A1050" t="str">
            <v>CTR_058</v>
          </cell>
          <cell r="I1050" t="str">
            <v>Grid-Gen</v>
          </cell>
        </row>
        <row r="1051">
          <cell r="A1051" t="str">
            <v>NRO_245</v>
          </cell>
          <cell r="I1051" t="str">
            <v>Solar Gen</v>
          </cell>
        </row>
        <row r="1052">
          <cell r="A1052" t="str">
            <v>OST_365</v>
          </cell>
          <cell r="I1052" t="str">
            <v>Bad Grid + Solar + GE</v>
          </cell>
        </row>
        <row r="1053">
          <cell r="A1053" t="str">
            <v>OST_176</v>
          </cell>
          <cell r="I1053" t="str">
            <v>Grid-Gen</v>
          </cell>
        </row>
        <row r="1054">
          <cell r="A1054" t="str">
            <v>CTR_177</v>
          </cell>
        </row>
        <row r="1055">
          <cell r="A1055" t="str">
            <v>LIT_136</v>
          </cell>
          <cell r="I1055" t="str">
            <v>Grid-Gen</v>
          </cell>
        </row>
        <row r="1056">
          <cell r="A1056" t="str">
            <v>OCM0474</v>
          </cell>
        </row>
        <row r="1057">
          <cell r="A1057" t="str">
            <v>OST_233</v>
          </cell>
          <cell r="I1057" t="str">
            <v>Bad Grid + GE</v>
          </cell>
        </row>
        <row r="1058">
          <cell r="A1058" t="str">
            <v>OCM0058</v>
          </cell>
        </row>
        <row r="1059">
          <cell r="A1059" t="str">
            <v>OST_367</v>
          </cell>
          <cell r="I1059" t="str">
            <v>Hybrid Solar - S1</v>
          </cell>
        </row>
        <row r="1060">
          <cell r="A1060" t="str">
            <v>OCM0224</v>
          </cell>
        </row>
        <row r="1061">
          <cell r="A1061" t="str">
            <v>OST_229</v>
          </cell>
          <cell r="I1061" t="str">
            <v>HGB</v>
          </cell>
        </row>
        <row r="1062">
          <cell r="A1062" t="str">
            <v>OST_342</v>
          </cell>
          <cell r="I1062" t="str">
            <v>Medium Grid + Solar + GE</v>
          </cell>
        </row>
        <row r="1063">
          <cell r="A1063" t="str">
            <v>OST_083</v>
          </cell>
          <cell r="I1063" t="str">
            <v>Bad Grid + Solar + GE</v>
          </cell>
        </row>
        <row r="1064">
          <cell r="A1064" t="str">
            <v>OST_101</v>
          </cell>
          <cell r="I1064" t="str">
            <v>Grid-Gen</v>
          </cell>
        </row>
        <row r="1065">
          <cell r="A1065" t="str">
            <v>OST_235</v>
          </cell>
          <cell r="I1065" t="str">
            <v>Bad Grid + Solar + GE</v>
          </cell>
        </row>
        <row r="1066">
          <cell r="A1066" t="str">
            <v>OCM0507</v>
          </cell>
        </row>
        <row r="1067">
          <cell r="A1067" t="str">
            <v>CTR_356</v>
          </cell>
          <cell r="I1067" t="str">
            <v>Grid-Gen</v>
          </cell>
        </row>
        <row r="1068">
          <cell r="A1068" t="str">
            <v>OST_047</v>
          </cell>
          <cell r="I1068" t="str">
            <v>Medium Grid + Solar + GE</v>
          </cell>
        </row>
        <row r="1069">
          <cell r="A1069" t="str">
            <v>CTR_451</v>
          </cell>
          <cell r="I1069" t="str">
            <v>Hybrid Solar - S1</v>
          </cell>
        </row>
        <row r="1070">
          <cell r="A1070" t="str">
            <v>OST_137</v>
          </cell>
          <cell r="I1070" t="str">
            <v>Grid-Gen</v>
          </cell>
        </row>
        <row r="1071">
          <cell r="A1071" t="str">
            <v>OST_177</v>
          </cell>
          <cell r="I1071" t="str">
            <v>Grid-Gen</v>
          </cell>
        </row>
        <row r="1072">
          <cell r="A1072" t="str">
            <v>CTR_297</v>
          </cell>
          <cell r="I1072" t="str">
            <v>Gen Only</v>
          </cell>
        </row>
        <row r="1073">
          <cell r="A1073" t="str">
            <v>OST_042</v>
          </cell>
          <cell r="I1073" t="str">
            <v>Grid-Gen</v>
          </cell>
        </row>
        <row r="1074">
          <cell r="A1074" t="str">
            <v>OCM0056</v>
          </cell>
        </row>
        <row r="1075">
          <cell r="A1075" t="str">
            <v>OST_293</v>
          </cell>
          <cell r="I1075" t="str">
            <v>Hybrid Solar - S3</v>
          </cell>
        </row>
        <row r="1076">
          <cell r="A1076" t="str">
            <v>OCM0223</v>
          </cell>
        </row>
        <row r="1077">
          <cell r="A1077" t="str">
            <v>CTR_189</v>
          </cell>
          <cell r="I1077" t="str">
            <v>Bad Grid + Solar + GE</v>
          </cell>
        </row>
        <row r="1078">
          <cell r="A1078" t="str">
            <v>OST_149</v>
          </cell>
          <cell r="I1078" t="str">
            <v>Grid-Gen</v>
          </cell>
        </row>
        <row r="1079">
          <cell r="A1079" t="str">
            <v>NRO_057</v>
          </cell>
          <cell r="I1079" t="str">
            <v>Gen Only</v>
          </cell>
        </row>
        <row r="1080">
          <cell r="A1080" t="str">
            <v>OST_387</v>
          </cell>
        </row>
        <row r="1081">
          <cell r="A1081" t="str">
            <v>OST_272</v>
          </cell>
          <cell r="I1081" t="str">
            <v>Hybrid Solar - S2</v>
          </cell>
        </row>
        <row r="1082">
          <cell r="A1082" t="str">
            <v>LIT_349</v>
          </cell>
          <cell r="I1082" t="str">
            <v>Hybrid-Gen</v>
          </cell>
        </row>
        <row r="1083">
          <cell r="A1083" t="str">
            <v>CTR_115</v>
          </cell>
          <cell r="I1083" t="str">
            <v>Grid-Gen</v>
          </cell>
        </row>
        <row r="1084">
          <cell r="A1084" t="str">
            <v>SUD_226</v>
          </cell>
          <cell r="I1084" t="str">
            <v>Bad Grid + Solar + GE</v>
          </cell>
        </row>
        <row r="1085">
          <cell r="A1085" t="str">
            <v>OCM0258</v>
          </cell>
        </row>
        <row r="1086">
          <cell r="A1086" t="str">
            <v>CTR_092</v>
          </cell>
          <cell r="I1086" t="str">
            <v>Hybrid Solar - S3</v>
          </cell>
        </row>
        <row r="1087">
          <cell r="A1087" t="str">
            <v>OST_382</v>
          </cell>
        </row>
        <row r="1088">
          <cell r="A1088" t="str">
            <v>OST_057</v>
          </cell>
          <cell r="I1088" t="str">
            <v>Solar-Grid-Gen</v>
          </cell>
        </row>
        <row r="1089">
          <cell r="A1089" t="str">
            <v>CTR_145</v>
          </cell>
          <cell r="I1089" t="str">
            <v>Solar-Gen</v>
          </cell>
        </row>
        <row r="1090">
          <cell r="A1090" t="str">
            <v>OCM0434</v>
          </cell>
        </row>
        <row r="1091">
          <cell r="A1091" t="str">
            <v>NUR0048</v>
          </cell>
        </row>
        <row r="1092">
          <cell r="A1092" t="str">
            <v>NRO_056</v>
          </cell>
          <cell r="I1092" t="str">
            <v>Hybrid-Gen</v>
          </cell>
        </row>
        <row r="1093">
          <cell r="A1093" t="str">
            <v>CTR_144</v>
          </cell>
          <cell r="I1093" t="str">
            <v>Medium Grid + GE</v>
          </cell>
        </row>
        <row r="1094">
          <cell r="A1094" t="str">
            <v>OCM0272</v>
          </cell>
        </row>
        <row r="1095">
          <cell r="A1095" t="str">
            <v>SUD_009</v>
          </cell>
          <cell r="I1095" t="str">
            <v>Medium Grid + GE</v>
          </cell>
        </row>
        <row r="1096">
          <cell r="A1096" t="str">
            <v>NRO_096</v>
          </cell>
          <cell r="I1096" t="str">
            <v>Gen Only</v>
          </cell>
        </row>
        <row r="1097">
          <cell r="A1097" t="str">
            <v>CTR_360</v>
          </cell>
          <cell r="I1097" t="str">
            <v>Hybrid-Gen</v>
          </cell>
        </row>
        <row r="1098">
          <cell r="A1098" t="str">
            <v>OCM0428</v>
          </cell>
        </row>
        <row r="1099">
          <cell r="A1099" t="str">
            <v>OST_385</v>
          </cell>
        </row>
        <row r="1100">
          <cell r="A1100" t="str">
            <v>OCM0212</v>
          </cell>
        </row>
        <row r="1101">
          <cell r="A1101" t="str">
            <v>CTR_005</v>
          </cell>
          <cell r="I1101" t="str">
            <v>Grid-Gen</v>
          </cell>
        </row>
        <row r="1102">
          <cell r="A1102" t="str">
            <v>CTR_858</v>
          </cell>
          <cell r="I1102" t="str">
            <v>Hybrid Solar - S3</v>
          </cell>
        </row>
        <row r="1103">
          <cell r="A1103" t="str">
            <v>OST_116</v>
          </cell>
          <cell r="I1103" t="str">
            <v>Solar-Gen</v>
          </cell>
        </row>
        <row r="1104">
          <cell r="A1104" t="str">
            <v>OCM0436</v>
          </cell>
        </row>
        <row r="1105">
          <cell r="A1105" t="str">
            <v>OST_401</v>
          </cell>
        </row>
        <row r="1106">
          <cell r="A1106" t="str">
            <v>NRO_012</v>
          </cell>
          <cell r="I1106" t="str">
            <v>Solar Gen</v>
          </cell>
        </row>
        <row r="1107">
          <cell r="A1107" t="str">
            <v>SUD_238</v>
          </cell>
          <cell r="I1107" t="str">
            <v>Solar-Grid-Gen</v>
          </cell>
        </row>
        <row r="1108">
          <cell r="A1108" t="str">
            <v>OST_907</v>
          </cell>
        </row>
        <row r="1109">
          <cell r="A1109" t="str">
            <v>OST_908</v>
          </cell>
        </row>
        <row r="1110">
          <cell r="A1110" t="str">
            <v>CTR_860</v>
          </cell>
          <cell r="I1110" t="str">
            <v>Hybrid Solar - S2</v>
          </cell>
        </row>
        <row r="1111">
          <cell r="A1111" t="str">
            <v>OST_372</v>
          </cell>
        </row>
        <row r="1112">
          <cell r="A1112" t="str">
            <v>CTR_091</v>
          </cell>
          <cell r="I1112" t="str">
            <v>Solar-Gen</v>
          </cell>
        </row>
        <row r="1113">
          <cell r="A1113" t="str">
            <v>OST_386</v>
          </cell>
        </row>
        <row r="1114">
          <cell r="A1114" t="str">
            <v>CTR_066</v>
          </cell>
          <cell r="I1114" t="str">
            <v>Solar-Grid-Gen</v>
          </cell>
        </row>
        <row r="1115">
          <cell r="A1115" t="str">
            <v>OCM0426</v>
          </cell>
        </row>
        <row r="1116">
          <cell r="A1116" t="str">
            <v>SUD_038</v>
          </cell>
          <cell r="I1116" t="str">
            <v>Gen Only</v>
          </cell>
        </row>
        <row r="1117">
          <cell r="A1117" t="str">
            <v>OST_245</v>
          </cell>
          <cell r="I1117" t="str">
            <v>Hybrid Solar - S3</v>
          </cell>
        </row>
        <row r="1118">
          <cell r="A1118" t="str">
            <v>CTR_436</v>
          </cell>
          <cell r="I1118" t="str">
            <v>Gen Only</v>
          </cell>
        </row>
        <row r="1119">
          <cell r="A1119" t="str">
            <v>OST_905</v>
          </cell>
        </row>
        <row r="1120">
          <cell r="A1120" t="str">
            <v>LIT_658</v>
          </cell>
          <cell r="I1120" t="str">
            <v>Hybrid Solar - S3</v>
          </cell>
        </row>
        <row r="1121">
          <cell r="A1121" t="str">
            <v>OST_405</v>
          </cell>
        </row>
        <row r="1122">
          <cell r="A1122" t="str">
            <v>CTR_205</v>
          </cell>
          <cell r="I1122" t="str">
            <v>Grid-Gen</v>
          </cell>
        </row>
        <row r="1123">
          <cell r="A1123" t="str">
            <v>SUD_060</v>
          </cell>
          <cell r="I1123" t="str">
            <v>Grid-Gen</v>
          </cell>
        </row>
        <row r="1124">
          <cell r="A1124" t="str">
            <v>SUD_171</v>
          </cell>
          <cell r="I1124" t="str">
            <v>Bad Grid + Solar + GE</v>
          </cell>
        </row>
        <row r="1125">
          <cell r="A1125" t="str">
            <v>OCM0435</v>
          </cell>
        </row>
        <row r="1126">
          <cell r="A1126" t="str">
            <v>OST_390</v>
          </cell>
        </row>
        <row r="1127">
          <cell r="A1127" t="str">
            <v>CTR_364</v>
          </cell>
          <cell r="I1127" t="str">
            <v>Hybrid-Gen</v>
          </cell>
        </row>
        <row r="1128">
          <cell r="A1128" t="str">
            <v>OST_039</v>
          </cell>
          <cell r="I1128" t="str">
            <v>Bad Grid + Solar + GE</v>
          </cell>
        </row>
        <row r="1129">
          <cell r="A1129" t="str">
            <v>OCM0472</v>
          </cell>
        </row>
        <row r="1130">
          <cell r="A1130" t="str">
            <v>CTR_193</v>
          </cell>
          <cell r="I1130" t="str">
            <v>Grid-Gen</v>
          </cell>
        </row>
        <row r="1131">
          <cell r="A1131" t="str">
            <v>OCM0206</v>
          </cell>
        </row>
        <row r="1132">
          <cell r="A1132" t="str">
            <v>CTR_304</v>
          </cell>
          <cell r="I1132" t="str">
            <v>Grid-Gen</v>
          </cell>
        </row>
        <row r="1133">
          <cell r="A1133" t="str">
            <v>CTR_305</v>
          </cell>
          <cell r="I1133" t="str">
            <v>Hybrid-Gen</v>
          </cell>
        </row>
        <row r="1134">
          <cell r="A1134" t="str">
            <v>CTR_186</v>
          </cell>
          <cell r="I1134" t="str">
            <v>Hybrid-Gen</v>
          </cell>
        </row>
        <row r="1135">
          <cell r="A1135" t="str">
            <v>OST_389</v>
          </cell>
        </row>
        <row r="1136">
          <cell r="A1136" t="str">
            <v>SUD_262</v>
          </cell>
          <cell r="I1136" t="str">
            <v>Grid-Gen</v>
          </cell>
        </row>
        <row r="1137">
          <cell r="A1137" t="str">
            <v>SUD_263</v>
          </cell>
          <cell r="I1137" t="str">
            <v>Grid-Gen</v>
          </cell>
        </row>
        <row r="1138">
          <cell r="A1138" t="str">
            <v>SUD_227</v>
          </cell>
          <cell r="I1138" t="str">
            <v>Grid-Gen</v>
          </cell>
        </row>
        <row r="1139">
          <cell r="A1139" t="str">
            <v>OST_200</v>
          </cell>
          <cell r="I1139" t="str">
            <v>Hybrid-Gen</v>
          </cell>
        </row>
        <row r="1140">
          <cell r="A1140" t="str">
            <v>CTR_392</v>
          </cell>
          <cell r="I1140" t="str">
            <v>Grid-Gen</v>
          </cell>
        </row>
        <row r="1141">
          <cell r="A1141" t="str">
            <v>SUD_097</v>
          </cell>
          <cell r="I1141" t="str">
            <v>Medium Grid + GE</v>
          </cell>
        </row>
        <row r="1142">
          <cell r="A1142" t="str">
            <v>SUD_172</v>
          </cell>
          <cell r="I1142" t="str">
            <v>Hybrid Solar - S1</v>
          </cell>
        </row>
        <row r="1143">
          <cell r="A1143" t="str">
            <v>SUD_100</v>
          </cell>
          <cell r="I1143" t="str">
            <v>Good Grid + GE</v>
          </cell>
        </row>
        <row r="1144">
          <cell r="A1144" t="str">
            <v>SUD_264</v>
          </cell>
          <cell r="I1144" t="str">
            <v>Grid-Gen</v>
          </cell>
        </row>
        <row r="1145">
          <cell r="A1145" t="str">
            <v>CTR_733</v>
          </cell>
          <cell r="I1145" t="str">
            <v>Solar-Gen</v>
          </cell>
        </row>
        <row r="1146">
          <cell r="A1146" t="str">
            <v>NRO_230</v>
          </cell>
          <cell r="I1146" t="str">
            <v>Hybrid Gen</v>
          </cell>
        </row>
        <row r="1147">
          <cell r="A1147" t="str">
            <v>SUD_223</v>
          </cell>
          <cell r="I1147" t="str">
            <v>Grid-Gen</v>
          </cell>
        </row>
        <row r="1148">
          <cell r="A1148" t="str">
            <v>SUD_082</v>
          </cell>
          <cell r="I1148" t="str">
            <v>Grid-Gen</v>
          </cell>
        </row>
        <row r="1149">
          <cell r="A1149" t="str">
            <v>SUD_217</v>
          </cell>
          <cell r="I1149" t="str">
            <v>Grid-Gen</v>
          </cell>
        </row>
        <row r="1150">
          <cell r="A1150" t="str">
            <v>OCM0208</v>
          </cell>
        </row>
        <row r="1151">
          <cell r="A1151" t="str">
            <v>CTR_097</v>
          </cell>
          <cell r="I1151" t="str">
            <v>Grid-Gen</v>
          </cell>
        </row>
        <row r="1152">
          <cell r="A1152" t="str">
            <v>CTR_190</v>
          </cell>
          <cell r="I1152" t="str">
            <v>Grid-Gen</v>
          </cell>
        </row>
        <row r="1153">
          <cell r="A1153" t="str">
            <v>OST_201</v>
          </cell>
          <cell r="I1153" t="str">
            <v>Hybrid-Gen</v>
          </cell>
        </row>
        <row r="1154">
          <cell r="A1154" t="str">
            <v>CTR_054</v>
          </cell>
          <cell r="I1154" t="str">
            <v>Gen Only</v>
          </cell>
        </row>
        <row r="1155">
          <cell r="A1155" t="str">
            <v>SUD_115</v>
          </cell>
          <cell r="I1155" t="str">
            <v>Bad Grid + GE</v>
          </cell>
        </row>
        <row r="1156">
          <cell r="A1156" t="str">
            <v>CTR_202</v>
          </cell>
          <cell r="I1156" t="str">
            <v>Grid-Gen</v>
          </cell>
        </row>
        <row r="1157">
          <cell r="A1157" t="str">
            <v>OST_383</v>
          </cell>
        </row>
        <row r="1158">
          <cell r="A1158" t="str">
            <v>CTR_073</v>
          </cell>
          <cell r="I1158" t="str">
            <v>Grid-Gen</v>
          </cell>
        </row>
        <row r="1159">
          <cell r="A1159" t="str">
            <v>CTR_532</v>
          </cell>
          <cell r="I1159" t="str">
            <v>Gen Only</v>
          </cell>
        </row>
        <row r="1160">
          <cell r="A1160" t="str">
            <v>OST_378</v>
          </cell>
        </row>
        <row r="1161">
          <cell r="A1161" t="str">
            <v>CTR_228</v>
          </cell>
          <cell r="I1161" t="str">
            <v>Bad Grid + Solar + GE</v>
          </cell>
        </row>
        <row r="1162">
          <cell r="A1162" t="str">
            <v>OCM0253</v>
          </cell>
        </row>
        <row r="1163">
          <cell r="A1163" t="str">
            <v>OCM0209</v>
          </cell>
        </row>
        <row r="1164">
          <cell r="A1164" t="str">
            <v>CTR_060</v>
          </cell>
          <cell r="I1164" t="str">
            <v>Solar-Grid-Gen</v>
          </cell>
        </row>
        <row r="1165">
          <cell r="A1165" t="str">
            <v>CTR_869</v>
          </cell>
          <cell r="I1165" t="str">
            <v>Grid-Gen</v>
          </cell>
        </row>
        <row r="1166">
          <cell r="A1166" t="str">
            <v>OST_023</v>
          </cell>
          <cell r="I1166" t="str">
            <v>Bad Grid + Solar + GE</v>
          </cell>
        </row>
        <row r="1167">
          <cell r="A1167" t="str">
            <v>CTR_188</v>
          </cell>
          <cell r="I1167" t="str">
            <v>Bad Grid + Solar + GE</v>
          </cell>
        </row>
        <row r="1168">
          <cell r="A1168" t="str">
            <v>OST_373</v>
          </cell>
        </row>
        <row r="1169">
          <cell r="A1169" t="str">
            <v>OCM0034</v>
          </cell>
        </row>
        <row r="1170">
          <cell r="A1170" t="str">
            <v>CTR_101</v>
          </cell>
          <cell r="I1170" t="str">
            <v>Medium Grid + GE</v>
          </cell>
        </row>
        <row r="1171">
          <cell r="A1171" t="str">
            <v>CTR_440</v>
          </cell>
          <cell r="I1171" t="str">
            <v>Grid-Gen</v>
          </cell>
        </row>
        <row r="1172">
          <cell r="A1172" t="str">
            <v>CTR_442</v>
          </cell>
          <cell r="I1172" t="str">
            <v>Grid-Gen</v>
          </cell>
        </row>
        <row r="1173">
          <cell r="A1173" t="str">
            <v>CTR_135</v>
          </cell>
          <cell r="I1173" t="str">
            <v>Grid-Gen</v>
          </cell>
        </row>
        <row r="1174">
          <cell r="A1174" t="str">
            <v>CTR_397</v>
          </cell>
          <cell r="I1174" t="str">
            <v>Grid-Gen</v>
          </cell>
        </row>
        <row r="1175">
          <cell r="A1175" t="str">
            <v>CTR_227</v>
          </cell>
          <cell r="I1175" t="str">
            <v>Bad Grid + Solar + GE</v>
          </cell>
        </row>
        <row r="1176">
          <cell r="A1176" t="str">
            <v>OST_376</v>
          </cell>
        </row>
        <row r="1177">
          <cell r="A1177" t="str">
            <v>CTR_022</v>
          </cell>
          <cell r="I1177" t="str">
            <v>Grid-Gen</v>
          </cell>
        </row>
        <row r="1178">
          <cell r="A1178" t="str">
            <v>CTR_385</v>
          </cell>
          <cell r="I1178" t="str">
            <v>Bad Grid + Solar + GE</v>
          </cell>
        </row>
        <row r="1179">
          <cell r="A1179" t="str">
            <v>CTR_828</v>
          </cell>
          <cell r="I1179" t="str">
            <v>Grid-Hybrid-Gen</v>
          </cell>
        </row>
        <row r="1180">
          <cell r="A1180" t="str">
            <v>CTR_201</v>
          </cell>
          <cell r="I1180" t="str">
            <v>Grid-Gen</v>
          </cell>
        </row>
        <row r="1181">
          <cell r="A1181" t="str">
            <v>OCM0414</v>
          </cell>
        </row>
        <row r="1182">
          <cell r="A1182" t="str">
            <v>OCM0038</v>
          </cell>
        </row>
        <row r="1183">
          <cell r="A1183" t="str">
            <v>CTR_362</v>
          </cell>
          <cell r="I1183" t="str">
            <v>Grid-Gen</v>
          </cell>
        </row>
        <row r="1184">
          <cell r="A1184" t="str">
            <v>CTR_452</v>
          </cell>
          <cell r="I1184" t="str">
            <v>Bad Grid + Solar + GE</v>
          </cell>
        </row>
        <row r="1185">
          <cell r="A1185" t="str">
            <v>CTR_223</v>
          </cell>
          <cell r="I1185" t="str">
            <v>Solar-Gen</v>
          </cell>
        </row>
        <row r="1186">
          <cell r="A1186" t="str">
            <v>OCM0205</v>
          </cell>
        </row>
        <row r="1187">
          <cell r="A1187" t="str">
            <v>CTR_231</v>
          </cell>
          <cell r="I1187" t="str">
            <v>Bad Grid + Solar + GE</v>
          </cell>
        </row>
        <row r="1188">
          <cell r="A1188" t="str">
            <v>CTR_232</v>
          </cell>
          <cell r="I1188" t="str">
            <v>Grid-Gen</v>
          </cell>
        </row>
        <row r="1189">
          <cell r="A1189" t="str">
            <v>CTR_095</v>
          </cell>
          <cell r="I1189" t="str">
            <v>Grid-Gen</v>
          </cell>
        </row>
        <row r="1190">
          <cell r="A1190" t="str">
            <v>CTR_277</v>
          </cell>
        </row>
        <row r="1191">
          <cell r="A1191" t="str">
            <v>SUD_020</v>
          </cell>
          <cell r="I1191" t="str">
            <v>Hybrid Solar - S3</v>
          </cell>
        </row>
        <row r="1192">
          <cell r="A1192" t="str">
            <v>CTR_696</v>
          </cell>
          <cell r="I1192" t="str">
            <v>Hybrid-Gen</v>
          </cell>
        </row>
        <row r="1193">
          <cell r="A1193" t="str">
            <v>CTR_394</v>
          </cell>
          <cell r="I1193" t="str">
            <v>Bad Grid + Solar + GE</v>
          </cell>
        </row>
        <row r="1194">
          <cell r="A1194" t="str">
            <v>CTR_116</v>
          </cell>
          <cell r="I1194" t="str">
            <v>Grid-Hybrid-Gen</v>
          </cell>
        </row>
        <row r="1195">
          <cell r="A1195" t="str">
            <v>SUD_255</v>
          </cell>
          <cell r="I1195" t="str">
            <v>Grid-Gen</v>
          </cell>
        </row>
        <row r="1196">
          <cell r="A1196" t="str">
            <v>CTR_822</v>
          </cell>
          <cell r="I1196" t="str">
            <v>Hybrid Solar - S1</v>
          </cell>
        </row>
        <row r="1197">
          <cell r="A1197" t="str">
            <v>SUD_164</v>
          </cell>
          <cell r="I1197" t="str">
            <v>Hybrid Solar - S3</v>
          </cell>
        </row>
        <row r="1198">
          <cell r="A1198" t="str">
            <v>CTR_441</v>
          </cell>
          <cell r="I1198" t="str">
            <v>Grid-Gen</v>
          </cell>
        </row>
        <row r="1199">
          <cell r="A1199" t="str">
            <v>OCM0204</v>
          </cell>
        </row>
        <row r="1200">
          <cell r="A1200" t="str">
            <v>OCM0515</v>
          </cell>
        </row>
        <row r="1201">
          <cell r="A1201" t="str">
            <v>OST_027</v>
          </cell>
          <cell r="I1201" t="str">
            <v>Grid-Gen</v>
          </cell>
        </row>
        <row r="1202">
          <cell r="A1202" t="str">
            <v>CTR_098</v>
          </cell>
          <cell r="I1202" t="str">
            <v>Medium Grid + Solar + GE</v>
          </cell>
        </row>
        <row r="1203">
          <cell r="A1203" t="str">
            <v>NUR0003</v>
          </cell>
        </row>
        <row r="1204">
          <cell r="A1204" t="str">
            <v>NUR0037</v>
          </cell>
        </row>
        <row r="1205">
          <cell r="A1205" t="str">
            <v>CTR_358</v>
          </cell>
          <cell r="I1205" t="str">
            <v>Grid-Gen</v>
          </cell>
        </row>
        <row r="1206">
          <cell r="A1206" t="str">
            <v>OCM0162</v>
          </cell>
        </row>
        <row r="1207">
          <cell r="A1207" t="str">
            <v>OCM0036</v>
          </cell>
        </row>
        <row r="1208">
          <cell r="A1208" t="str">
            <v>CTR_352</v>
          </cell>
          <cell r="I1208" t="str">
            <v>Bad Grid + Solar + GE</v>
          </cell>
        </row>
        <row r="1209">
          <cell r="A1209" t="str">
            <v>OCM0415</v>
          </cell>
        </row>
        <row r="1210">
          <cell r="A1210" t="str">
            <v>NRO_094</v>
          </cell>
          <cell r="I1210" t="str">
            <v>Gen Only</v>
          </cell>
        </row>
        <row r="1211">
          <cell r="A1211" t="str">
            <v>OCM0457</v>
          </cell>
        </row>
        <row r="1212">
          <cell r="A1212" t="str">
            <v>SUD_016</v>
          </cell>
          <cell r="I1212" t="str">
            <v>Grid-Gen</v>
          </cell>
        </row>
        <row r="1213">
          <cell r="A1213" t="str">
            <v>OCM0174</v>
          </cell>
        </row>
        <row r="1214">
          <cell r="A1214" t="str">
            <v>OCM0037</v>
          </cell>
        </row>
        <row r="1215">
          <cell r="A1215" t="str">
            <v>ADM_239</v>
          </cell>
        </row>
        <row r="1216">
          <cell r="A1216" t="str">
            <v>SUD_015</v>
          </cell>
          <cell r="I1216" t="str">
            <v>Solar-Gen</v>
          </cell>
        </row>
        <row r="1217">
          <cell r="A1217" t="str">
            <v>CTR_906</v>
          </cell>
          <cell r="I1217" t="str">
            <v>Hybrid Solar - S3</v>
          </cell>
        </row>
        <row r="1218">
          <cell r="A1218" t="str">
            <v>SUD_073</v>
          </cell>
          <cell r="I1218" t="str">
            <v>Bad Grid + GE</v>
          </cell>
        </row>
        <row r="1219">
          <cell r="A1219" t="str">
            <v>NUR0005</v>
          </cell>
        </row>
        <row r="1220">
          <cell r="A1220" t="str">
            <v>SUD_026</v>
          </cell>
          <cell r="I1220" t="str">
            <v>Gen Only</v>
          </cell>
        </row>
        <row r="1221">
          <cell r="A1221" t="str">
            <v>OCM0411</v>
          </cell>
        </row>
        <row r="1222">
          <cell r="A1222" t="str">
            <v>SUD_117</v>
          </cell>
          <cell r="I1222" t="str">
            <v>Hybrid Solar - S2</v>
          </cell>
        </row>
        <row r="1223">
          <cell r="A1223" t="str">
            <v>CTR_541</v>
          </cell>
          <cell r="I1223" t="str">
            <v>Grid-Gen</v>
          </cell>
        </row>
        <row r="1224">
          <cell r="A1224" t="str">
            <v>CTR_547</v>
          </cell>
          <cell r="I1224" t="str">
            <v>Grid-Gen</v>
          </cell>
        </row>
        <row r="1225">
          <cell r="A1225" t="str">
            <v>CTR_694</v>
          </cell>
          <cell r="I1225" t="str">
            <v>Hybrid-Gen</v>
          </cell>
        </row>
        <row r="1226">
          <cell r="A1226" t="str">
            <v>CTR_898</v>
          </cell>
          <cell r="I1226" t="str">
            <v>Medium Grid + Solar + GE</v>
          </cell>
        </row>
        <row r="1227">
          <cell r="A1227" t="str">
            <v>OCM0210</v>
          </cell>
        </row>
        <row r="1228">
          <cell r="A1228" t="str">
            <v>CTR_531</v>
          </cell>
          <cell r="I1228" t="str">
            <v>Hybrid-Gen</v>
          </cell>
        </row>
        <row r="1229">
          <cell r="A1229" t="str">
            <v>CTR_230</v>
          </cell>
          <cell r="I1229" t="str">
            <v>Gen Only</v>
          </cell>
        </row>
        <row r="1230">
          <cell r="A1230" t="str">
            <v>CTR_528</v>
          </cell>
          <cell r="I1230" t="str">
            <v>Grid-Gen</v>
          </cell>
        </row>
        <row r="1231">
          <cell r="A1231" t="str">
            <v>OCM0207</v>
          </cell>
        </row>
        <row r="1232">
          <cell r="A1232" t="str">
            <v>CTR_191</v>
          </cell>
          <cell r="I1232" t="str">
            <v>Grid-Gen</v>
          </cell>
        </row>
        <row r="1233">
          <cell r="A1233" t="str">
            <v>CTR_278</v>
          </cell>
          <cell r="I1233" t="str">
            <v>Hybrid-Gen</v>
          </cell>
        </row>
        <row r="1234">
          <cell r="A1234" t="str">
            <v>CTR_226</v>
          </cell>
          <cell r="I1234" t="str">
            <v>Grid-Gen</v>
          </cell>
        </row>
        <row r="1235">
          <cell r="A1235" t="str">
            <v>CTR_222</v>
          </cell>
          <cell r="I1235" t="str">
            <v>Grid-Gen</v>
          </cell>
        </row>
        <row r="1236">
          <cell r="A1236" t="str">
            <v>CTR_354</v>
          </cell>
          <cell r="I1236" t="str">
            <v>Grid-Gen</v>
          </cell>
        </row>
        <row r="1237">
          <cell r="A1237" t="str">
            <v>CTR_710</v>
          </cell>
          <cell r="I1237" t="str">
            <v>Bad Grid + GE</v>
          </cell>
        </row>
        <row r="1238">
          <cell r="A1238" t="str">
            <v>CTR_453</v>
          </cell>
          <cell r="I1238" t="str">
            <v>Good Grid + Solar + GE</v>
          </cell>
        </row>
        <row r="1239">
          <cell r="A1239" t="str">
            <v>NUR0006</v>
          </cell>
        </row>
        <row r="1240">
          <cell r="A1240" t="str">
            <v>SUD_019</v>
          </cell>
          <cell r="I1240" t="str">
            <v>Medium Grid + GE</v>
          </cell>
        </row>
        <row r="1241">
          <cell r="A1241" t="str">
            <v>OCM0039</v>
          </cell>
        </row>
        <row r="1242">
          <cell r="A1242" t="str">
            <v>CTR_355</v>
          </cell>
          <cell r="I1242" t="str">
            <v>Grid-Gen</v>
          </cell>
        </row>
        <row r="1243">
          <cell r="A1243" t="str">
            <v>CTR_743</v>
          </cell>
          <cell r="I1243" t="str">
            <v>Hybrid Solar - S1</v>
          </cell>
        </row>
        <row r="1244">
          <cell r="A1244" t="str">
            <v>SUD_017</v>
          </cell>
          <cell r="I1244" t="str">
            <v>Gen Only</v>
          </cell>
        </row>
        <row r="1245">
          <cell r="A1245" t="str">
            <v>CTR_117</v>
          </cell>
          <cell r="I1245" t="str">
            <v>Bad Grid + Solar + GE</v>
          </cell>
        </row>
        <row r="1246">
          <cell r="A1246" t="str">
            <v>OCM0173</v>
          </cell>
        </row>
        <row r="1247">
          <cell r="A1247" t="str">
            <v>OCM0035</v>
          </cell>
        </row>
        <row r="1248">
          <cell r="A1248" t="str">
            <v>CTR_774</v>
          </cell>
          <cell r="I1248" t="str">
            <v>Hybrid Solar - S1</v>
          </cell>
        </row>
        <row r="1249">
          <cell r="A1249" t="str">
            <v>CTR_527</v>
          </cell>
          <cell r="I1249" t="str">
            <v>Grid-Gen</v>
          </cell>
        </row>
        <row r="1250">
          <cell r="A1250" t="str">
            <v>CTR_083</v>
          </cell>
          <cell r="I1250" t="str">
            <v>Bad Grid + Solar + GE</v>
          </cell>
        </row>
        <row r="1251">
          <cell r="A1251" t="str">
            <v>SUD_044</v>
          </cell>
          <cell r="I1251" t="str">
            <v>Solar-Gen</v>
          </cell>
        </row>
        <row r="1252">
          <cell r="A1252" t="str">
            <v>CTR_950</v>
          </cell>
          <cell r="I1252" t="str">
            <v>Bad Grid + Solar + GE</v>
          </cell>
        </row>
        <row r="1253">
          <cell r="A1253" t="str">
            <v>CTR_577</v>
          </cell>
          <cell r="I1253" t="str">
            <v>Bad Grid + GE</v>
          </cell>
        </row>
        <row r="1254">
          <cell r="A1254" t="str">
            <v>CTR_657</v>
          </cell>
          <cell r="I1254" t="str">
            <v>Bad Grid + GE</v>
          </cell>
        </row>
        <row r="1255">
          <cell r="A1255" t="str">
            <v>CTR_630</v>
          </cell>
          <cell r="I1255" t="str">
            <v>Good Grid + GE</v>
          </cell>
        </row>
        <row r="1256">
          <cell r="A1256" t="str">
            <v>CTR_738</v>
          </cell>
          <cell r="I1256" t="str">
            <v>Bad Grid + GE</v>
          </cell>
        </row>
        <row r="1257">
          <cell r="A1257" t="str">
            <v>OCM0215</v>
          </cell>
        </row>
        <row r="1258">
          <cell r="A1258" t="str">
            <v>CTR_934</v>
          </cell>
          <cell r="I1258" t="str">
            <v>Hybrid Solar - S1</v>
          </cell>
        </row>
        <row r="1259">
          <cell r="A1259" t="str">
            <v>CTR_922</v>
          </cell>
          <cell r="I1259" t="str">
            <v>Good Grid + Solar + GE</v>
          </cell>
        </row>
        <row r="1260">
          <cell r="A1260" t="str">
            <v>CTR_192</v>
          </cell>
          <cell r="I1260" t="str">
            <v>Grid-Gen</v>
          </cell>
        </row>
        <row r="1261">
          <cell r="A1261" t="str">
            <v>CTR_829</v>
          </cell>
          <cell r="I1261" t="str">
            <v>Grid-Gen</v>
          </cell>
        </row>
        <row r="1262">
          <cell r="A1262" t="str">
            <v>CTR_100</v>
          </cell>
          <cell r="I1262" t="str">
            <v>Good Grid no GE - 8h</v>
          </cell>
        </row>
        <row r="1263">
          <cell r="A1263" t="str">
            <v>CTR_717</v>
          </cell>
          <cell r="I1263" t="str">
            <v>Medium Grid + GE</v>
          </cell>
        </row>
        <row r="1264">
          <cell r="A1264" t="str">
            <v>CTR_713</v>
          </cell>
          <cell r="I1264" t="str">
            <v>Good Grid + GE</v>
          </cell>
        </row>
        <row r="1265">
          <cell r="A1265" t="str">
            <v>CTR_921</v>
          </cell>
          <cell r="I1265" t="str">
            <v>Grid-Gen-Lithium</v>
          </cell>
        </row>
        <row r="1266">
          <cell r="A1266" t="str">
            <v>CTR_260</v>
          </cell>
          <cell r="I1266" t="str">
            <v>Bad Grid + Solar + GE</v>
          </cell>
        </row>
        <row r="1267">
          <cell r="A1267" t="str">
            <v>CTR_062</v>
          </cell>
          <cell r="I1267" t="str">
            <v>Grid-Gen</v>
          </cell>
        </row>
        <row r="1268">
          <cell r="A1268" t="str">
            <v>OCM0503</v>
          </cell>
        </row>
        <row r="1269">
          <cell r="A1269" t="str">
            <v>CTR_716</v>
          </cell>
          <cell r="I1269" t="str">
            <v>Good Grid + GE</v>
          </cell>
        </row>
        <row r="1270">
          <cell r="A1270" t="str">
            <v>CTR_466</v>
          </cell>
          <cell r="I1270" t="str">
            <v>Grid-Gen</v>
          </cell>
        </row>
        <row r="1271">
          <cell r="A1271" t="str">
            <v>CTR_593</v>
          </cell>
          <cell r="I1271" t="str">
            <v>Grid-Gen</v>
          </cell>
        </row>
        <row r="1272">
          <cell r="A1272" t="str">
            <v>CTR_255</v>
          </cell>
          <cell r="I1272" t="str">
            <v>Grid-Gen</v>
          </cell>
        </row>
        <row r="1273">
          <cell r="A1273" t="str">
            <v>CTR_597</v>
          </cell>
          <cell r="I1273" t="str">
            <v>Medium Grid + GE</v>
          </cell>
        </row>
        <row r="1274">
          <cell r="A1274" t="str">
            <v>CTR_920</v>
          </cell>
          <cell r="I1274" t="str">
            <v>Good Grid + Solar + GE</v>
          </cell>
        </row>
        <row r="1275">
          <cell r="A1275" t="str">
            <v>CTR_761</v>
          </cell>
          <cell r="I1275" t="str">
            <v>Bad Grid + GE</v>
          </cell>
        </row>
        <row r="1276">
          <cell r="A1276" t="str">
            <v>CTR_256</v>
          </cell>
          <cell r="I1276" t="str">
            <v>Grid-Gen</v>
          </cell>
        </row>
        <row r="1277">
          <cell r="A1277" t="str">
            <v>CTR_560</v>
          </cell>
          <cell r="I1277" t="str">
            <v>Good Grid + GE</v>
          </cell>
        </row>
        <row r="1278">
          <cell r="A1278" t="str">
            <v>CTR_1093</v>
          </cell>
          <cell r="I1278" t="str">
            <v>Hybrid Solar - S1</v>
          </cell>
        </row>
        <row r="1279">
          <cell r="A1279" t="str">
            <v>CTR_069</v>
          </cell>
          <cell r="I1279" t="str">
            <v>Grid-Gen</v>
          </cell>
        </row>
        <row r="1280">
          <cell r="A1280" t="str">
            <v>CTR_486</v>
          </cell>
          <cell r="I1280" t="str">
            <v>Grid-Gen</v>
          </cell>
        </row>
        <row r="1281">
          <cell r="A1281" t="str">
            <v>CTR_831</v>
          </cell>
          <cell r="I1281" t="str">
            <v>Good Grid no GE - 8h</v>
          </cell>
        </row>
        <row r="1282">
          <cell r="A1282" t="str">
            <v>CTR_981</v>
          </cell>
          <cell r="I1282" t="str">
            <v>HGB</v>
          </cell>
        </row>
        <row r="1283">
          <cell r="A1283" t="str">
            <v>CTR_521</v>
          </cell>
          <cell r="I1283" t="str">
            <v>Grid-Gen</v>
          </cell>
        </row>
        <row r="1284">
          <cell r="A1284" t="str">
            <v>CTR_740</v>
          </cell>
          <cell r="I1284" t="str">
            <v>Bad Grid + GE</v>
          </cell>
        </row>
        <row r="1285">
          <cell r="A1285" t="str">
            <v>CTR_940</v>
          </cell>
          <cell r="I1285" t="str">
            <v>Medium Grid + Solar + GE</v>
          </cell>
        </row>
        <row r="1286">
          <cell r="A1286" t="str">
            <v>CTR_865</v>
          </cell>
          <cell r="I1286" t="str">
            <v>Good Grid + GE</v>
          </cell>
        </row>
        <row r="1287">
          <cell r="A1287" t="str">
            <v>CTR_838</v>
          </cell>
          <cell r="I1287" t="str">
            <v>Bad Grid + GE</v>
          </cell>
        </row>
        <row r="1288">
          <cell r="A1288" t="str">
            <v>CTR_591</v>
          </cell>
          <cell r="I1288" t="str">
            <v>Grid-Gen</v>
          </cell>
        </row>
        <row r="1289">
          <cell r="A1289" t="str">
            <v>CTR_767</v>
          </cell>
          <cell r="I1289" t="str">
            <v>Good Grid no GE - 8h</v>
          </cell>
        </row>
        <row r="1290">
          <cell r="A1290" t="str">
            <v>CTR_340</v>
          </cell>
          <cell r="I1290" t="str">
            <v>Grid-Gen</v>
          </cell>
        </row>
        <row r="1291">
          <cell r="A1291" t="str">
            <v>CTR_471</v>
          </cell>
          <cell r="I1291" t="str">
            <v>Grid-Gen</v>
          </cell>
        </row>
        <row r="1292">
          <cell r="A1292" t="str">
            <v>OCM0234</v>
          </cell>
        </row>
        <row r="1293">
          <cell r="A1293" t="str">
            <v>CTR_463</v>
          </cell>
          <cell r="I1293" t="str">
            <v>Grid-Gen</v>
          </cell>
        </row>
        <row r="1294">
          <cell r="A1294" t="str">
            <v>CTR_623</v>
          </cell>
          <cell r="I1294" t="str">
            <v>Grid-Gen</v>
          </cell>
        </row>
        <row r="1295">
          <cell r="A1295" t="str">
            <v>NUR0004</v>
          </cell>
        </row>
        <row r="1296">
          <cell r="A1296" t="str">
            <v>CTR_025</v>
          </cell>
          <cell r="I1296" t="str">
            <v>Grid-Gen</v>
          </cell>
        </row>
        <row r="1297">
          <cell r="A1297" t="str">
            <v>CTR_1100</v>
          </cell>
          <cell r="I1297" t="str">
            <v>Good Grid + GE</v>
          </cell>
        </row>
        <row r="1298">
          <cell r="A1298" t="str">
            <v>CTR_672</v>
          </cell>
          <cell r="I1298" t="str">
            <v>Good Grid + GE</v>
          </cell>
        </row>
        <row r="1299">
          <cell r="A1299" t="str">
            <v>ADM_012</v>
          </cell>
          <cell r="I1299" t="str">
            <v>Grid-Gen</v>
          </cell>
        </row>
        <row r="1300">
          <cell r="A1300" t="str">
            <v>CTR_221</v>
          </cell>
          <cell r="I1300" t="str">
            <v>Grid-Gen</v>
          </cell>
        </row>
        <row r="1301">
          <cell r="A1301" t="str">
            <v>CTR_718</v>
          </cell>
          <cell r="I1301" t="str">
            <v>Good Grid no GE - 8h</v>
          </cell>
        </row>
        <row r="1302">
          <cell r="A1302" t="str">
            <v>CTR_526</v>
          </cell>
          <cell r="I1302" t="str">
            <v>Grid-Gen</v>
          </cell>
        </row>
        <row r="1303">
          <cell r="A1303" t="str">
            <v>CTR_553</v>
          </cell>
          <cell r="I1303" t="str">
            <v>Grid-Gen</v>
          </cell>
        </row>
        <row r="1304">
          <cell r="A1304" t="str">
            <v>CTR_476</v>
          </cell>
          <cell r="I1304" t="str">
            <v>Grid-Gen</v>
          </cell>
        </row>
        <row r="1305">
          <cell r="A1305" t="str">
            <v>CTR_253</v>
          </cell>
          <cell r="I1305" t="str">
            <v>Grid-Gen</v>
          </cell>
        </row>
        <row r="1306">
          <cell r="A1306" t="str">
            <v>CTR_443</v>
          </cell>
          <cell r="I1306" t="str">
            <v>Solar-Grid-Gen</v>
          </cell>
        </row>
        <row r="1307">
          <cell r="A1307" t="str">
            <v>CTR_692</v>
          </cell>
          <cell r="I1307" t="str">
            <v>Grid-Gen</v>
          </cell>
        </row>
        <row r="1308">
          <cell r="A1308" t="str">
            <v>CTR_206</v>
          </cell>
          <cell r="I1308" t="str">
            <v>Grid-Gen</v>
          </cell>
        </row>
        <row r="1309">
          <cell r="A1309" t="str">
            <v>CTR_265</v>
          </cell>
          <cell r="I1309" t="str">
            <v>Grid-Gen</v>
          </cell>
        </row>
        <row r="1310">
          <cell r="A1310" t="str">
            <v>CTR_1108</v>
          </cell>
          <cell r="I1310" t="str">
            <v>Good Grid + GE</v>
          </cell>
        </row>
        <row r="1311">
          <cell r="A1311" t="str">
            <v>CTR_149</v>
          </cell>
          <cell r="I1311" t="str">
            <v>Grid-Gen</v>
          </cell>
        </row>
        <row r="1312">
          <cell r="A1312" t="str">
            <v>CTR_770</v>
          </cell>
          <cell r="I1312" t="str">
            <v>Hybrid Solar - S1</v>
          </cell>
        </row>
        <row r="1313">
          <cell r="A1313" t="str">
            <v>CTR_122</v>
          </cell>
          <cell r="I1313" t="str">
            <v>Grid-Gen</v>
          </cell>
        </row>
        <row r="1314">
          <cell r="A1314" t="str">
            <v>CTR_419</v>
          </cell>
          <cell r="I1314" t="str">
            <v>Grid-Gen</v>
          </cell>
        </row>
        <row r="1315">
          <cell r="A1315" t="str">
            <v>CTR_123</v>
          </cell>
          <cell r="I1315" t="str">
            <v>Grid Only</v>
          </cell>
        </row>
        <row r="1316">
          <cell r="A1316" t="str">
            <v>CTR_326</v>
          </cell>
          <cell r="I1316" t="str">
            <v>Grid-Gen</v>
          </cell>
        </row>
        <row r="1317">
          <cell r="A1317" t="str">
            <v>CTR_557</v>
          </cell>
          <cell r="I1317" t="str">
            <v>Good Grid + GE</v>
          </cell>
        </row>
        <row r="1318">
          <cell r="A1318" t="str">
            <v>CTR_596</v>
          </cell>
          <cell r="I1318" t="str">
            <v>Good Grid no GE - 8h</v>
          </cell>
        </row>
        <row r="1319">
          <cell r="A1319" t="str">
            <v>CTR_942</v>
          </cell>
          <cell r="I1319" t="str">
            <v>Medium Grid + GE</v>
          </cell>
        </row>
        <row r="1320">
          <cell r="A1320" t="str">
            <v>CTR_016</v>
          </cell>
          <cell r="I1320" t="str">
            <v>Grid-Gen</v>
          </cell>
        </row>
        <row r="1321">
          <cell r="A1321" t="str">
            <v>CTR_249</v>
          </cell>
          <cell r="I1321" t="str">
            <v>Grid-Gen</v>
          </cell>
        </row>
        <row r="1322">
          <cell r="A1322" t="str">
            <v>CTR_715</v>
          </cell>
          <cell r="I1322" t="str">
            <v>Good Grid + GE</v>
          </cell>
        </row>
        <row r="1323">
          <cell r="A1323" t="str">
            <v>CTR_561</v>
          </cell>
          <cell r="I1323" t="str">
            <v>Good Grid no GE - 12h</v>
          </cell>
        </row>
        <row r="1324">
          <cell r="A1324" t="str">
            <v>CTR_941</v>
          </cell>
          <cell r="I1324" t="str">
            <v>Good Grid + Solar + GE</v>
          </cell>
        </row>
        <row r="1325">
          <cell r="A1325" t="str">
            <v>CTR_154</v>
          </cell>
          <cell r="I1325" t="str">
            <v>Grid-Gen</v>
          </cell>
        </row>
        <row r="1326">
          <cell r="A1326" t="str">
            <v>CTR_012</v>
          </cell>
          <cell r="I1326" t="str">
            <v>Grid Only</v>
          </cell>
        </row>
        <row r="1327">
          <cell r="A1327" t="str">
            <v>OCM0004</v>
          </cell>
        </row>
        <row r="1328">
          <cell r="A1328" t="str">
            <v>CTR_382</v>
          </cell>
          <cell r="I1328" t="str">
            <v>Grid Only</v>
          </cell>
        </row>
        <row r="1329">
          <cell r="A1329" t="str">
            <v>CTR_533</v>
          </cell>
          <cell r="I1329" t="str">
            <v>Grid-Gen</v>
          </cell>
        </row>
        <row r="1330">
          <cell r="A1330" t="str">
            <v>CTR_538</v>
          </cell>
          <cell r="I1330" t="str">
            <v>Grid-Gen</v>
          </cell>
        </row>
        <row r="1331">
          <cell r="A1331" t="str">
            <v>CTR_680</v>
          </cell>
          <cell r="I1331" t="str">
            <v>Good Grid + GE</v>
          </cell>
        </row>
        <row r="1332">
          <cell r="A1332" t="str">
            <v>CTR_748</v>
          </cell>
          <cell r="I1332" t="str">
            <v>Medium Grid + GE</v>
          </cell>
        </row>
        <row r="1333">
          <cell r="A1333" t="str">
            <v>CTR_157</v>
          </cell>
          <cell r="I1333" t="str">
            <v>Grid-Gen</v>
          </cell>
        </row>
        <row r="1334">
          <cell r="A1334" t="str">
            <v>CTR_660</v>
          </cell>
          <cell r="I1334" t="str">
            <v>Good Grid no GE - 12h</v>
          </cell>
        </row>
        <row r="1335">
          <cell r="A1335" t="str">
            <v>CTR_720</v>
          </cell>
          <cell r="I1335" t="str">
            <v>Good Grid no GE - 8h</v>
          </cell>
        </row>
        <row r="1336">
          <cell r="A1336" t="str">
            <v>CTR_121</v>
          </cell>
          <cell r="I1336" t="str">
            <v>Grid-Gen</v>
          </cell>
        </row>
        <row r="1337">
          <cell r="A1337" t="str">
            <v>CTR_425</v>
          </cell>
          <cell r="I1337" t="str">
            <v>Grid-Gen</v>
          </cell>
        </row>
        <row r="1338">
          <cell r="A1338" t="str">
            <v>CTR_414</v>
          </cell>
          <cell r="I1338" t="str">
            <v>Grid Only</v>
          </cell>
        </row>
        <row r="1339">
          <cell r="A1339" t="str">
            <v>CTR_482</v>
          </cell>
          <cell r="I1339" t="str">
            <v>Grid Only</v>
          </cell>
        </row>
        <row r="1340">
          <cell r="A1340" t="str">
            <v>OST_031</v>
          </cell>
          <cell r="I1340" t="str">
            <v>Hybrid-Gen</v>
          </cell>
        </row>
        <row r="1341">
          <cell r="A1341" t="str">
            <v>CTR_664</v>
          </cell>
          <cell r="I1341" t="str">
            <v>Good Grid no GE - 12h</v>
          </cell>
        </row>
        <row r="1342">
          <cell r="A1342" t="str">
            <v>CTR_472</v>
          </cell>
          <cell r="I1342" t="str">
            <v>Grid-Gen</v>
          </cell>
        </row>
        <row r="1343">
          <cell r="A1343" t="str">
            <v>CTR_320</v>
          </cell>
          <cell r="I1343" t="str">
            <v>Grid-Gen</v>
          </cell>
        </row>
        <row r="1344">
          <cell r="A1344" t="str">
            <v>CTR_540</v>
          </cell>
          <cell r="I1344" t="str">
            <v>Grid-Gen</v>
          </cell>
        </row>
        <row r="1345">
          <cell r="A1345" t="str">
            <v>CTR_248</v>
          </cell>
          <cell r="I1345" t="str">
            <v>Grid-Gen</v>
          </cell>
        </row>
        <row r="1346">
          <cell r="A1346" t="str">
            <v>CTR_489</v>
          </cell>
          <cell r="I1346" t="str">
            <v>Grid Only</v>
          </cell>
        </row>
        <row r="1347">
          <cell r="A1347" t="str">
            <v>CTR_088</v>
          </cell>
          <cell r="I1347" t="str">
            <v>Grid-Gen</v>
          </cell>
        </row>
        <row r="1348">
          <cell r="A1348" t="str">
            <v>CTR_519</v>
          </cell>
          <cell r="I1348" t="str">
            <v>Grid-Gen</v>
          </cell>
        </row>
        <row r="1349">
          <cell r="A1349" t="str">
            <v>CTR_238</v>
          </cell>
          <cell r="I1349" t="str">
            <v>Grid-Gen</v>
          </cell>
        </row>
        <row r="1350">
          <cell r="A1350" t="str">
            <v>CTR_1042</v>
          </cell>
        </row>
        <row r="1351">
          <cell r="A1351" t="str">
            <v>CTR_339</v>
          </cell>
          <cell r="I1351" t="str">
            <v>Grid-Gen</v>
          </cell>
        </row>
        <row r="1352">
          <cell r="A1352" t="str">
            <v>CTR_372</v>
          </cell>
          <cell r="I1352" t="str">
            <v>Grid Only</v>
          </cell>
        </row>
        <row r="1353">
          <cell r="A1353" t="str">
            <v>CTR_729</v>
          </cell>
          <cell r="I1353" t="str">
            <v>Good Grid no GE - 8h</v>
          </cell>
        </row>
        <row r="1354">
          <cell r="A1354" t="str">
            <v>CTR_844</v>
          </cell>
          <cell r="I1354" t="str">
            <v>Good Grid no GE - 8h</v>
          </cell>
        </row>
        <row r="1355">
          <cell r="A1355" t="str">
            <v>CTR_524</v>
          </cell>
          <cell r="I1355" t="str">
            <v>Grid-Gen</v>
          </cell>
        </row>
        <row r="1356">
          <cell r="A1356" t="str">
            <v>CTR_050</v>
          </cell>
          <cell r="I1356" t="str">
            <v>Grid Only</v>
          </cell>
        </row>
        <row r="1357">
          <cell r="A1357" t="str">
            <v>CTR_841</v>
          </cell>
          <cell r="I1357" t="str">
            <v>Good Grid no GE - 8h</v>
          </cell>
        </row>
        <row r="1358">
          <cell r="A1358" t="str">
            <v>CTR_155</v>
          </cell>
          <cell r="I1358" t="str">
            <v>Grid Only</v>
          </cell>
        </row>
        <row r="1359">
          <cell r="A1359" t="str">
            <v>CTR_164</v>
          </cell>
          <cell r="I1359" t="str">
            <v>Grid-Gen</v>
          </cell>
        </row>
        <row r="1360">
          <cell r="A1360" t="str">
            <v>CTR_409</v>
          </cell>
          <cell r="I1360" t="str">
            <v>Grid Only</v>
          </cell>
        </row>
        <row r="1361">
          <cell r="A1361" t="str">
            <v>CTR_056</v>
          </cell>
          <cell r="I1361" t="str">
            <v>Grid-Gen</v>
          </cell>
        </row>
        <row r="1362">
          <cell r="A1362" t="str">
            <v>CTR_448</v>
          </cell>
          <cell r="I1362" t="str">
            <v>Grid-Gen</v>
          </cell>
        </row>
        <row r="1363">
          <cell r="A1363" t="str">
            <v>OCM0458</v>
          </cell>
        </row>
        <row r="1364">
          <cell r="A1364" t="str">
            <v>CTR_563</v>
          </cell>
          <cell r="I1364" t="str">
            <v>Good Grid + GE</v>
          </cell>
        </row>
        <row r="1365">
          <cell r="A1365" t="str">
            <v>CTR_850</v>
          </cell>
          <cell r="I1365" t="str">
            <v>Good Grid + GE</v>
          </cell>
        </row>
        <row r="1366">
          <cell r="A1366" t="str">
            <v>CTR_447</v>
          </cell>
          <cell r="I1366" t="str">
            <v>Grid-Gen</v>
          </cell>
        </row>
        <row r="1367">
          <cell r="A1367" t="str">
            <v>CTR_598</v>
          </cell>
          <cell r="I1367" t="str">
            <v>Medium Grid + GE</v>
          </cell>
        </row>
        <row r="1368">
          <cell r="A1368" t="str">
            <v>CTR_773</v>
          </cell>
          <cell r="I1368" t="str">
            <v>Good Grid + GE</v>
          </cell>
        </row>
        <row r="1369">
          <cell r="A1369" t="str">
            <v>CTR_1125</v>
          </cell>
          <cell r="I1369" t="str">
            <v>Good Grid + GE</v>
          </cell>
        </row>
        <row r="1370">
          <cell r="A1370" t="str">
            <v>CTR_210</v>
          </cell>
          <cell r="I1370" t="str">
            <v>Grid-Gen</v>
          </cell>
        </row>
        <row r="1371">
          <cell r="A1371" t="str">
            <v>CTR_242</v>
          </cell>
          <cell r="I1371" t="str">
            <v>Grid-Gen</v>
          </cell>
        </row>
        <row r="1372">
          <cell r="A1372" t="str">
            <v>CTR_470</v>
          </cell>
          <cell r="I1372" t="str">
            <v>Grid-Gen</v>
          </cell>
        </row>
        <row r="1373">
          <cell r="A1373" t="str">
            <v>CTR_017</v>
          </cell>
          <cell r="I1373" t="str">
            <v>Grid Only</v>
          </cell>
        </row>
        <row r="1374">
          <cell r="A1374" t="str">
            <v>NUR0007</v>
          </cell>
        </row>
        <row r="1375">
          <cell r="A1375" t="str">
            <v>CTR_011</v>
          </cell>
          <cell r="I1375" t="str">
            <v>Grid-Gen</v>
          </cell>
        </row>
        <row r="1376">
          <cell r="A1376" t="str">
            <v>CTR_579</v>
          </cell>
          <cell r="I1376" t="str">
            <v>Good Grid + GE</v>
          </cell>
        </row>
        <row r="1377">
          <cell r="A1377" t="str">
            <v>CTR_370</v>
          </cell>
          <cell r="I1377" t="str">
            <v>Grid-Gen</v>
          </cell>
        </row>
        <row r="1378">
          <cell r="A1378" t="str">
            <v>CTR_769</v>
          </cell>
          <cell r="I1378" t="str">
            <v>Good Grid + GE</v>
          </cell>
        </row>
        <row r="1379">
          <cell r="A1379" t="str">
            <v>CTR_475</v>
          </cell>
          <cell r="I1379" t="str">
            <v>Grid-Gen</v>
          </cell>
        </row>
        <row r="1380">
          <cell r="A1380" t="str">
            <v>CTR_381</v>
          </cell>
          <cell r="I1380" t="str">
            <v>Grid-Gen</v>
          </cell>
        </row>
        <row r="1381">
          <cell r="A1381" t="str">
            <v>CTR_737</v>
          </cell>
          <cell r="I1381" t="str">
            <v>Good Grid no GE - 8h</v>
          </cell>
        </row>
        <row r="1382">
          <cell r="A1382" t="str">
            <v>CTR_136</v>
          </cell>
          <cell r="I1382" t="str">
            <v>Grid-Gen</v>
          </cell>
        </row>
        <row r="1383">
          <cell r="A1383" t="str">
            <v>CTR_735</v>
          </cell>
          <cell r="I1383" t="str">
            <v>Good Grid no GE - 12h</v>
          </cell>
        </row>
        <row r="1384">
          <cell r="A1384" t="str">
            <v>CTR_543</v>
          </cell>
          <cell r="I1384" t="str">
            <v>Grid-Gen</v>
          </cell>
        </row>
        <row r="1385">
          <cell r="A1385" t="str">
            <v>CTR_493</v>
          </cell>
          <cell r="I1385" t="str">
            <v>Grid-Gen</v>
          </cell>
        </row>
        <row r="1386">
          <cell r="A1386" t="str">
            <v>CTR_323</v>
          </cell>
          <cell r="I1386" t="str">
            <v>Grid Only</v>
          </cell>
        </row>
        <row r="1387">
          <cell r="A1387" t="str">
            <v>CTR_548</v>
          </cell>
          <cell r="I1387" t="str">
            <v>Grid-Gen</v>
          </cell>
        </row>
        <row r="1388">
          <cell r="A1388" t="str">
            <v>CTR_321</v>
          </cell>
          <cell r="I1388" t="str">
            <v>Grid Only</v>
          </cell>
        </row>
        <row r="1389">
          <cell r="A1389" t="str">
            <v>CTR_209</v>
          </cell>
          <cell r="I1389" t="str">
            <v>Grid-Gen</v>
          </cell>
        </row>
        <row r="1390">
          <cell r="A1390" t="str">
            <v>CTR_322</v>
          </cell>
          <cell r="I1390" t="str">
            <v>Grid-Gen</v>
          </cell>
        </row>
        <row r="1391">
          <cell r="A1391" t="str">
            <v>CTR_375</v>
          </cell>
          <cell r="I1391" t="str">
            <v>Grid Only</v>
          </cell>
        </row>
        <row r="1392">
          <cell r="A1392" t="str">
            <v>CTR_539</v>
          </cell>
          <cell r="I1392" t="str">
            <v>Grid-Gen</v>
          </cell>
        </row>
        <row r="1393">
          <cell r="A1393" t="str">
            <v>CTR_198</v>
          </cell>
          <cell r="I1393" t="str">
            <v>Grid-Gen</v>
          </cell>
        </row>
        <row r="1394">
          <cell r="A1394" t="str">
            <v>CTR_401</v>
          </cell>
          <cell r="I1394" t="str">
            <v>Grid-Gen</v>
          </cell>
        </row>
        <row r="1395">
          <cell r="A1395" t="str">
            <v>SUD_236</v>
          </cell>
          <cell r="I1395" t="str">
            <v>Grid-Gen</v>
          </cell>
        </row>
        <row r="1396">
          <cell r="A1396" t="str">
            <v>CTR_474</v>
          </cell>
          <cell r="I1396" t="str">
            <v>Grid-Gen</v>
          </cell>
        </row>
        <row r="1397">
          <cell r="A1397" t="str">
            <v>CTR_874</v>
          </cell>
          <cell r="I1397" t="str">
            <v>Grid Only</v>
          </cell>
        </row>
        <row r="1398">
          <cell r="A1398" t="str">
            <v>LIT_742</v>
          </cell>
          <cell r="I1398" t="str">
            <v>Good Grid no GE - 8h</v>
          </cell>
        </row>
        <row r="1399">
          <cell r="A1399" t="str">
            <v>CTR_261</v>
          </cell>
          <cell r="I1399" t="str">
            <v>Grid-Gen</v>
          </cell>
        </row>
        <row r="1400">
          <cell r="A1400" t="str">
            <v>CTR_310</v>
          </cell>
          <cell r="I1400" t="str">
            <v>Grid Only</v>
          </cell>
        </row>
        <row r="1401">
          <cell r="A1401" t="str">
            <v>CTR_110</v>
          </cell>
          <cell r="I1401" t="str">
            <v>Grid-Gen</v>
          </cell>
        </row>
        <row r="1402">
          <cell r="A1402" t="str">
            <v>CTR_523</v>
          </cell>
          <cell r="I1402" t="str">
            <v>Grid-Gen</v>
          </cell>
        </row>
        <row r="1403">
          <cell r="A1403" t="str">
            <v>CTR_690</v>
          </cell>
          <cell r="I1403" t="str">
            <v>Good Grid no GE - 8h</v>
          </cell>
        </row>
        <row r="1404">
          <cell r="A1404" t="str">
            <v>CTR_159</v>
          </cell>
          <cell r="I1404" t="str">
            <v>Grid-Gen</v>
          </cell>
        </row>
        <row r="1405">
          <cell r="A1405" t="str">
            <v>CTR_160</v>
          </cell>
          <cell r="I1405" t="str">
            <v>Grid-Gen</v>
          </cell>
        </row>
        <row r="1406">
          <cell r="A1406" t="str">
            <v>CTR_127</v>
          </cell>
          <cell r="I1406" t="str">
            <v>Grid Only</v>
          </cell>
        </row>
        <row r="1407">
          <cell r="A1407" t="str">
            <v>CTR_393</v>
          </cell>
          <cell r="I1407" t="str">
            <v>Grid-Gen</v>
          </cell>
        </row>
        <row r="1408">
          <cell r="A1408" t="str">
            <v>CTR_549</v>
          </cell>
          <cell r="I1408" t="str">
            <v>Grid-Gen</v>
          </cell>
        </row>
        <row r="1409">
          <cell r="A1409" t="str">
            <v>CTR_936</v>
          </cell>
          <cell r="I1409" t="str">
            <v>Good Grid + GE</v>
          </cell>
        </row>
        <row r="1410">
          <cell r="A1410" t="str">
            <v>CTR_200</v>
          </cell>
          <cell r="I1410" t="str">
            <v>Grid-Gen</v>
          </cell>
        </row>
        <row r="1411">
          <cell r="A1411" t="str">
            <v>CTR_551</v>
          </cell>
          <cell r="I1411" t="str">
            <v>Bad Grid + GE</v>
          </cell>
        </row>
        <row r="1412">
          <cell r="A1412" t="str">
            <v>CTR_076</v>
          </cell>
          <cell r="I1412" t="str">
            <v>Grid Only</v>
          </cell>
        </row>
        <row r="1413">
          <cell r="A1413" t="str">
            <v>CTR_124</v>
          </cell>
          <cell r="I1413" t="str">
            <v>Grid Only</v>
          </cell>
        </row>
        <row r="1414">
          <cell r="A1414" t="str">
            <v>CTR_518</v>
          </cell>
          <cell r="I1414" t="str">
            <v>Grid-Gen</v>
          </cell>
        </row>
        <row r="1415">
          <cell r="A1415" t="str">
            <v>CTR_174</v>
          </cell>
          <cell r="I1415" t="str">
            <v>Hybrid-Gen</v>
          </cell>
        </row>
        <row r="1416">
          <cell r="A1416" t="str">
            <v>CTR_640</v>
          </cell>
          <cell r="I1416" t="str">
            <v>Grid-Gen</v>
          </cell>
        </row>
        <row r="1417">
          <cell r="A1417" t="str">
            <v>CTR_366</v>
          </cell>
          <cell r="I1417" t="str">
            <v>Grid-Gen</v>
          </cell>
        </row>
        <row r="1418">
          <cell r="A1418" t="str">
            <v>CTR_038</v>
          </cell>
          <cell r="I1418" t="str">
            <v>Grid Only</v>
          </cell>
        </row>
        <row r="1419">
          <cell r="A1419" t="str">
            <v>CTR_759</v>
          </cell>
          <cell r="I1419" t="str">
            <v>Good Grid no GE - 8h</v>
          </cell>
        </row>
        <row r="1420">
          <cell r="A1420" t="str">
            <v>CTR_843</v>
          </cell>
          <cell r="I1420" t="str">
            <v>Good Grid no GE - 8h</v>
          </cell>
        </row>
        <row r="1421">
          <cell r="A1421" t="str">
            <v>SUD_108</v>
          </cell>
          <cell r="I1421" t="str">
            <v>Good Grid + GE</v>
          </cell>
        </row>
        <row r="1422">
          <cell r="A1422" t="str">
            <v>CTR_035</v>
          </cell>
          <cell r="I1422" t="str">
            <v>Grid Only</v>
          </cell>
        </row>
        <row r="1423">
          <cell r="A1423" t="str">
            <v>CTR_722</v>
          </cell>
          <cell r="I1423" t="str">
            <v>Good Grid + GE</v>
          </cell>
        </row>
        <row r="1424">
          <cell r="A1424" t="str">
            <v>CTR_702</v>
          </cell>
          <cell r="I1424" t="str">
            <v>Good Grid no GE - 8h</v>
          </cell>
        </row>
        <row r="1425">
          <cell r="A1425" t="str">
            <v>CTR_002</v>
          </cell>
          <cell r="I1425" t="str">
            <v>Grid-Gen</v>
          </cell>
        </row>
        <row r="1426">
          <cell r="A1426" t="str">
            <v>CTR_824</v>
          </cell>
          <cell r="I1426" t="str">
            <v>Good Grid no GE - 8h</v>
          </cell>
        </row>
        <row r="1427">
          <cell r="A1427" t="str">
            <v>CTR_639</v>
          </cell>
          <cell r="I1427" t="str">
            <v>Grid-Gen</v>
          </cell>
        </row>
        <row r="1428">
          <cell r="A1428" t="str">
            <v>CTR_369</v>
          </cell>
          <cell r="I1428" t="str">
            <v>Grid-Gen</v>
          </cell>
        </row>
        <row r="1429">
          <cell r="A1429" t="str">
            <v>CTR_984</v>
          </cell>
          <cell r="I1429" t="str">
            <v>Hybrid Solar - S1</v>
          </cell>
        </row>
        <row r="1430">
          <cell r="A1430" t="str">
            <v>CTR_331</v>
          </cell>
          <cell r="I1430" t="str">
            <v>Grid-Gen</v>
          </cell>
        </row>
        <row r="1431">
          <cell r="A1431" t="str">
            <v>CTR_599</v>
          </cell>
          <cell r="I1431" t="str">
            <v>Grid-Gen</v>
          </cell>
        </row>
        <row r="1432">
          <cell r="A1432" t="str">
            <v>CTR_244</v>
          </cell>
          <cell r="I1432" t="str">
            <v>Grid Only</v>
          </cell>
        </row>
        <row r="1433">
          <cell r="A1433" t="str">
            <v>CTR_008</v>
          </cell>
          <cell r="I1433" t="str">
            <v>Grid-Gen</v>
          </cell>
        </row>
        <row r="1434">
          <cell r="A1434" t="str">
            <v>CTR_1055</v>
          </cell>
          <cell r="I1434" t="str">
            <v>Good Grid + GE</v>
          </cell>
        </row>
        <row r="1435">
          <cell r="A1435" t="str">
            <v>CTR_949</v>
          </cell>
          <cell r="I1435" t="str">
            <v>Bad Grid + GE</v>
          </cell>
        </row>
        <row r="1436">
          <cell r="A1436" t="str">
            <v>CTR_487</v>
          </cell>
          <cell r="I1436" t="str">
            <v>Grid-Gen</v>
          </cell>
        </row>
        <row r="1437">
          <cell r="A1437" t="str">
            <v>CTR_197</v>
          </cell>
          <cell r="I1437" t="str">
            <v>Grid Only</v>
          </cell>
        </row>
        <row r="1438">
          <cell r="A1438" t="str">
            <v>CTR_046</v>
          </cell>
          <cell r="I1438" t="str">
            <v>Good Grid + GE</v>
          </cell>
        </row>
        <row r="1439">
          <cell r="A1439" t="str">
            <v>CTR_632</v>
          </cell>
          <cell r="I1439" t="str">
            <v>Grid-Gen</v>
          </cell>
        </row>
        <row r="1440">
          <cell r="A1440" t="str">
            <v>CTR_240</v>
          </cell>
          <cell r="I1440" t="str">
            <v>Grid Only</v>
          </cell>
        </row>
        <row r="1441">
          <cell r="A1441" t="str">
            <v>OCM0394</v>
          </cell>
        </row>
        <row r="1442">
          <cell r="A1442" t="str">
            <v>CTR_728</v>
          </cell>
          <cell r="I1442" t="str">
            <v>Good Grid no GE - 8h</v>
          </cell>
        </row>
        <row r="1443">
          <cell r="A1443" t="str">
            <v>CTR_014</v>
          </cell>
          <cell r="I1443" t="str">
            <v>Grid Only</v>
          </cell>
        </row>
        <row r="1444">
          <cell r="A1444" t="str">
            <v>CTR_373</v>
          </cell>
          <cell r="I1444" t="str">
            <v>Grid Only</v>
          </cell>
        </row>
        <row r="1445">
          <cell r="A1445" t="str">
            <v>CTR_184</v>
          </cell>
          <cell r="I1445" t="str">
            <v>Grid-Hybrid-Gen</v>
          </cell>
        </row>
        <row r="1446">
          <cell r="A1446" t="str">
            <v>CTR_029</v>
          </cell>
          <cell r="I1446" t="str">
            <v>Medium Grid + GE</v>
          </cell>
        </row>
        <row r="1447">
          <cell r="A1447" t="str">
            <v>CTR_821</v>
          </cell>
          <cell r="I1447" t="str">
            <v>Good Grid no GE - 8h</v>
          </cell>
        </row>
        <row r="1448">
          <cell r="A1448" t="str">
            <v>CTR_449</v>
          </cell>
          <cell r="I1448" t="str">
            <v>Grid-Gen</v>
          </cell>
        </row>
        <row r="1449">
          <cell r="A1449" t="str">
            <v>CTR_842</v>
          </cell>
          <cell r="I1449" t="str">
            <v>Good Grid no GE - 8h</v>
          </cell>
        </row>
        <row r="1450">
          <cell r="A1450" t="str">
            <v>CTR_917</v>
          </cell>
          <cell r="I1450" t="str">
            <v>Good Grid no GE - 8h</v>
          </cell>
        </row>
        <row r="1451">
          <cell r="A1451" t="str">
            <v>CTR_661</v>
          </cell>
          <cell r="I1451" t="str">
            <v>Grid-Gen</v>
          </cell>
        </row>
        <row r="1452">
          <cell r="A1452" t="str">
            <v>CTR_646</v>
          </cell>
          <cell r="I1452" t="str">
            <v>Medium Grid + GE</v>
          </cell>
        </row>
        <row r="1453">
          <cell r="A1453" t="str">
            <v>CTR_009</v>
          </cell>
          <cell r="I1453" t="str">
            <v>Good Grid no GE - 8h</v>
          </cell>
        </row>
        <row r="1454">
          <cell r="A1454" t="str">
            <v>CTR_648</v>
          </cell>
          <cell r="I1454" t="str">
            <v>Grid-Gen</v>
          </cell>
        </row>
        <row r="1455">
          <cell r="A1455" t="str">
            <v>CTR_468</v>
          </cell>
          <cell r="I1455" t="str">
            <v>Grid-Gen</v>
          </cell>
        </row>
        <row r="1456">
          <cell r="A1456" t="str">
            <v>CTR_337</v>
          </cell>
          <cell r="I1456" t="str">
            <v>Grid-Gen</v>
          </cell>
        </row>
        <row r="1457">
          <cell r="A1457" t="str">
            <v>CTR_483</v>
          </cell>
          <cell r="I1457" t="str">
            <v>Grid-Gen</v>
          </cell>
        </row>
        <row r="1458">
          <cell r="A1458" t="str">
            <v>CTR_707</v>
          </cell>
          <cell r="I1458" t="str">
            <v>Medium Grid + GE</v>
          </cell>
        </row>
        <row r="1459">
          <cell r="A1459" t="str">
            <v>CTR_129</v>
          </cell>
          <cell r="I1459" t="str">
            <v>Grid-Gen</v>
          </cell>
        </row>
        <row r="1460">
          <cell r="A1460" t="str">
            <v>CTR_047</v>
          </cell>
          <cell r="I1460" t="str">
            <v>Grid Only</v>
          </cell>
        </row>
        <row r="1461">
          <cell r="A1461" t="str">
            <v>CTR_377</v>
          </cell>
          <cell r="I1461" t="str">
            <v>Grid-Gen</v>
          </cell>
        </row>
        <row r="1462">
          <cell r="A1462" t="str">
            <v>CTR_251</v>
          </cell>
          <cell r="I1462" t="str">
            <v>Good Grid no GE - 8h</v>
          </cell>
        </row>
        <row r="1463">
          <cell r="A1463" t="str">
            <v>CTR_252</v>
          </cell>
          <cell r="I1463" t="str">
            <v>Grid-Gen</v>
          </cell>
        </row>
        <row r="1464">
          <cell r="A1464" t="str">
            <v>CTR_684</v>
          </cell>
          <cell r="I1464" t="str">
            <v>Good Grid no GE - 8h</v>
          </cell>
        </row>
        <row r="1465">
          <cell r="A1465" t="str">
            <v>CTR_833</v>
          </cell>
          <cell r="I1465" t="str">
            <v>Good Grid + GE</v>
          </cell>
        </row>
        <row r="1466">
          <cell r="A1466" t="str">
            <v>CTR_878</v>
          </cell>
          <cell r="I1466" t="str">
            <v>Good Grid no GE - 8h</v>
          </cell>
        </row>
        <row r="1467">
          <cell r="A1467" t="str">
            <v>CTR_020</v>
          </cell>
          <cell r="I1467" t="str">
            <v>Grid Only</v>
          </cell>
        </row>
        <row r="1468">
          <cell r="A1468" t="str">
            <v>CTR_604</v>
          </cell>
          <cell r="I1468" t="str">
            <v>Grid-Gen</v>
          </cell>
        </row>
        <row r="1469">
          <cell r="A1469" t="str">
            <v>CTR_330</v>
          </cell>
          <cell r="I1469" t="str">
            <v>Grid-Gen</v>
          </cell>
        </row>
        <row r="1470">
          <cell r="A1470" t="str">
            <v>CTR_270</v>
          </cell>
          <cell r="I1470" t="str">
            <v>Grid-Gen</v>
          </cell>
        </row>
        <row r="1471">
          <cell r="A1471" t="str">
            <v>CTR_633</v>
          </cell>
          <cell r="I1471" t="str">
            <v>Grid-Gen</v>
          </cell>
        </row>
        <row r="1472">
          <cell r="A1472" t="str">
            <v>CTR_199</v>
          </cell>
          <cell r="I1472" t="str">
            <v>Grid-Gen</v>
          </cell>
        </row>
        <row r="1473">
          <cell r="A1473" t="str">
            <v>CTR_213</v>
          </cell>
          <cell r="I1473" t="str">
            <v>Grid-Gen</v>
          </cell>
        </row>
        <row r="1474">
          <cell r="A1474" t="str">
            <v>CTR_1096</v>
          </cell>
        </row>
        <row r="1475">
          <cell r="A1475" t="str">
            <v>CTR_019</v>
          </cell>
          <cell r="I1475" t="str">
            <v>Good Grid no GE - 8h</v>
          </cell>
        </row>
        <row r="1476">
          <cell r="A1476" t="str">
            <v>CTR_520</v>
          </cell>
          <cell r="I1476" t="str">
            <v>Grid-Gen</v>
          </cell>
        </row>
        <row r="1477">
          <cell r="A1477" t="str">
            <v>CTR_721</v>
          </cell>
          <cell r="I1477" t="str">
            <v>Good Grid no GE - 8h</v>
          </cell>
        </row>
        <row r="1478">
          <cell r="A1478" t="str">
            <v>CTR_196</v>
          </cell>
          <cell r="I1478" t="str">
            <v>Grid-Gen</v>
          </cell>
        </row>
        <row r="1479">
          <cell r="A1479" t="str">
            <v>CTR_682</v>
          </cell>
          <cell r="I1479" t="str">
            <v>Good Grid no GE - 8h</v>
          </cell>
        </row>
        <row r="1480">
          <cell r="A1480" t="str">
            <v>CTR_380</v>
          </cell>
          <cell r="I1480" t="str">
            <v>Grid-Gen</v>
          </cell>
        </row>
        <row r="1481">
          <cell r="A1481" t="str">
            <v>CTR_109</v>
          </cell>
          <cell r="I1481" t="str">
            <v>Grid-Gen</v>
          </cell>
        </row>
        <row r="1482">
          <cell r="A1482" t="str">
            <v>CTR_086</v>
          </cell>
          <cell r="I1482" t="str">
            <v>Grid-Gen</v>
          </cell>
        </row>
        <row r="1483">
          <cell r="A1483" t="str">
            <v>CTR_096</v>
          </cell>
          <cell r="I1483" t="str">
            <v>Grid Only</v>
          </cell>
        </row>
        <row r="1484">
          <cell r="A1484" t="str">
            <v>CTR_258</v>
          </cell>
          <cell r="I1484" t="str">
            <v>Medium Grid + GE</v>
          </cell>
        </row>
        <row r="1485">
          <cell r="A1485" t="str">
            <v>CTR_658</v>
          </cell>
          <cell r="I1485" t="str">
            <v>Good Grid + GE</v>
          </cell>
        </row>
        <row r="1486">
          <cell r="A1486" t="str">
            <v>CTR_075</v>
          </cell>
          <cell r="I1486" t="str">
            <v>Grid Only</v>
          </cell>
        </row>
        <row r="1487">
          <cell r="A1487" t="str">
            <v>CTR_868</v>
          </cell>
          <cell r="I1487" t="str">
            <v>Good Grid no GE - 8h</v>
          </cell>
        </row>
        <row r="1488">
          <cell r="A1488" t="str">
            <v>CTR_662</v>
          </cell>
          <cell r="I1488" t="str">
            <v>Medium Grid + GE</v>
          </cell>
        </row>
        <row r="1489">
          <cell r="A1489" t="str">
            <v>OCM0385</v>
          </cell>
        </row>
        <row r="1490">
          <cell r="A1490" t="str">
            <v>CTR_131</v>
          </cell>
          <cell r="I1490" t="str">
            <v>Grid-Gen</v>
          </cell>
        </row>
        <row r="1491">
          <cell r="A1491" t="str">
            <v>CTR_762</v>
          </cell>
          <cell r="I1491" t="str">
            <v>Medium Grid + GE</v>
          </cell>
        </row>
        <row r="1492">
          <cell r="A1492" t="str">
            <v>CTR_479</v>
          </cell>
          <cell r="I1492" t="str">
            <v>Grid-Gen</v>
          </cell>
        </row>
        <row r="1493">
          <cell r="A1493" t="str">
            <v>CTR_327</v>
          </cell>
          <cell r="I1493" t="str">
            <v>Grid-Gen</v>
          </cell>
        </row>
        <row r="1494">
          <cell r="A1494" t="str">
            <v>CTR_099</v>
          </cell>
          <cell r="I1494" t="str">
            <v>Grid-Gen</v>
          </cell>
        </row>
        <row r="1495">
          <cell r="A1495" t="str">
            <v>CTR_104</v>
          </cell>
          <cell r="I1495" t="str">
            <v>Grid Only</v>
          </cell>
        </row>
        <row r="1496">
          <cell r="A1496" t="str">
            <v>CTR_535</v>
          </cell>
          <cell r="I1496" t="str">
            <v>Grid-Gen</v>
          </cell>
        </row>
        <row r="1497">
          <cell r="A1497" t="str">
            <v>CTR_049</v>
          </cell>
          <cell r="I1497" t="str">
            <v>Grid-Gen</v>
          </cell>
        </row>
        <row r="1498">
          <cell r="A1498" t="str">
            <v>CTR_627</v>
          </cell>
          <cell r="I1498" t="str">
            <v>Grid-Gen</v>
          </cell>
        </row>
        <row r="1499">
          <cell r="A1499" t="str">
            <v>CTR_090</v>
          </cell>
          <cell r="I1499" t="str">
            <v>Grid Only</v>
          </cell>
        </row>
        <row r="1500">
          <cell r="A1500" t="str">
            <v>CTR_161</v>
          </cell>
          <cell r="I1500" t="str">
            <v>Grid-Gen</v>
          </cell>
        </row>
        <row r="1501">
          <cell r="A1501" t="str">
            <v>CTR_446</v>
          </cell>
          <cell r="I1501" t="str">
            <v>Grid-Gen</v>
          </cell>
        </row>
        <row r="1502">
          <cell r="A1502" t="str">
            <v>CTR_467</v>
          </cell>
          <cell r="I1502" t="str">
            <v>Grid-Gen</v>
          </cell>
        </row>
        <row r="1503">
          <cell r="A1503" t="str">
            <v>CTR_215</v>
          </cell>
          <cell r="I1503" t="str">
            <v>Grid-Gen</v>
          </cell>
        </row>
        <row r="1504">
          <cell r="A1504" t="str">
            <v>CTR_465</v>
          </cell>
          <cell r="I1504" t="str">
            <v>Grid-Gen</v>
          </cell>
        </row>
        <row r="1505">
          <cell r="A1505" t="str">
            <v>CTR_269</v>
          </cell>
          <cell r="I1505" t="str">
            <v>Grid-Gen</v>
          </cell>
        </row>
        <row r="1506">
          <cell r="A1506" t="str">
            <v>CTR_183</v>
          </cell>
          <cell r="I1506" t="str">
            <v>Hybrid-Gen</v>
          </cell>
        </row>
        <row r="1507">
          <cell r="A1507" t="str">
            <v>CTR_758</v>
          </cell>
          <cell r="I1507" t="str">
            <v>Good Grid no GE - 8h</v>
          </cell>
        </row>
        <row r="1508">
          <cell r="A1508" t="str">
            <v>CTR_652</v>
          </cell>
          <cell r="I1508" t="str">
            <v>Good Grid + GE</v>
          </cell>
        </row>
        <row r="1509">
          <cell r="A1509" t="str">
            <v>CTR_070</v>
          </cell>
          <cell r="I1509" t="str">
            <v>Grid Only</v>
          </cell>
        </row>
        <row r="1510">
          <cell r="A1510" t="str">
            <v>CTR_207</v>
          </cell>
          <cell r="I1510" t="str">
            <v>Good Grid + GE</v>
          </cell>
        </row>
        <row r="1511">
          <cell r="A1511" t="str">
            <v>CTR_665</v>
          </cell>
          <cell r="I1511" t="str">
            <v>Good Grid + GE</v>
          </cell>
        </row>
        <row r="1512">
          <cell r="A1512" t="str">
            <v>CTR_1149</v>
          </cell>
          <cell r="I1512" t="str">
            <v>Medium Grid + GE</v>
          </cell>
        </row>
        <row r="1513">
          <cell r="A1513" t="str">
            <v>CTR_669</v>
          </cell>
          <cell r="I1513" t="str">
            <v>Good Grid no GE - 12h</v>
          </cell>
        </row>
        <row r="1514">
          <cell r="A1514" t="str">
            <v>CTR_163</v>
          </cell>
          <cell r="I1514" t="str">
            <v>Grid-Gen</v>
          </cell>
        </row>
        <row r="1515">
          <cell r="A1515" t="str">
            <v>CTR_387</v>
          </cell>
          <cell r="I1515" t="str">
            <v>Grid-Gen</v>
          </cell>
        </row>
        <row r="1516">
          <cell r="A1516" t="str">
            <v>CTR_749</v>
          </cell>
          <cell r="I1516" t="str">
            <v>Hybrid Solar - S2</v>
          </cell>
        </row>
        <row r="1517">
          <cell r="A1517" t="str">
            <v>CTR_125</v>
          </cell>
          <cell r="I1517" t="str">
            <v>Grid Only</v>
          </cell>
        </row>
        <row r="1518">
          <cell r="A1518" t="str">
            <v>CTR_079</v>
          </cell>
          <cell r="I1518" t="str">
            <v>Grid-Gen</v>
          </cell>
        </row>
        <row r="1519">
          <cell r="A1519" t="str">
            <v>CTR_158</v>
          </cell>
          <cell r="I1519" t="str">
            <v>Grid-Gen</v>
          </cell>
        </row>
        <row r="1520">
          <cell r="A1520" t="str">
            <v>CTR_951</v>
          </cell>
          <cell r="I1520" t="str">
            <v>Good Grid + Solar + GE</v>
          </cell>
        </row>
        <row r="1521">
          <cell r="A1521" t="str">
            <v>CTR_010</v>
          </cell>
          <cell r="I1521" t="str">
            <v>Grid Only</v>
          </cell>
        </row>
        <row r="1522">
          <cell r="A1522" t="str">
            <v>CTR_643</v>
          </cell>
          <cell r="I1522" t="str">
            <v>Grid-Gen</v>
          </cell>
        </row>
        <row r="1523">
          <cell r="A1523" t="str">
            <v>CTR_695</v>
          </cell>
          <cell r="I1523" t="str">
            <v>Grid-Gen</v>
          </cell>
        </row>
        <row r="1524">
          <cell r="A1524" t="str">
            <v>CTR_478</v>
          </cell>
          <cell r="I1524" t="str">
            <v>Grid-Gen</v>
          </cell>
        </row>
        <row r="1525">
          <cell r="A1525" t="str">
            <v>CTR_259</v>
          </cell>
          <cell r="I1525" t="str">
            <v>Medium Grid + GE</v>
          </cell>
        </row>
        <row r="1526">
          <cell r="A1526" t="str">
            <v>CTR_378</v>
          </cell>
          <cell r="I1526" t="str">
            <v>Grid-Gen</v>
          </cell>
        </row>
        <row r="1527">
          <cell r="A1527" t="str">
            <v>CTR_132</v>
          </cell>
          <cell r="I1527" t="str">
            <v>Grid-Gen</v>
          </cell>
        </row>
        <row r="1528">
          <cell r="A1528" t="str">
            <v>CTR_566</v>
          </cell>
          <cell r="I1528" t="str">
            <v>Good Grid no GE - 8h</v>
          </cell>
        </row>
        <row r="1529">
          <cell r="A1529" t="str">
            <v>CTR_565</v>
          </cell>
          <cell r="I1529" t="str">
            <v>Good Grid no GE - 8h</v>
          </cell>
        </row>
        <row r="1530">
          <cell r="A1530" t="str">
            <v>CTR_015</v>
          </cell>
          <cell r="I1530" t="str">
            <v>Grid Only</v>
          </cell>
        </row>
        <row r="1531">
          <cell r="A1531" t="str">
            <v>CTR_1057</v>
          </cell>
          <cell r="I1531" t="str">
            <v>Good Grid + GE</v>
          </cell>
        </row>
        <row r="1532">
          <cell r="A1532" t="str">
            <v>CTR_567</v>
          </cell>
          <cell r="I1532" t="str">
            <v>Good Grid no GE - 8h</v>
          </cell>
        </row>
        <row r="1533">
          <cell r="A1533" t="str">
            <v>CTR_477</v>
          </cell>
          <cell r="I1533" t="str">
            <v>Grid-Gen</v>
          </cell>
        </row>
        <row r="1534">
          <cell r="A1534" t="str">
            <v>CTR_040</v>
          </cell>
          <cell r="I1534" t="str">
            <v>Grid-Gen</v>
          </cell>
        </row>
        <row r="1535">
          <cell r="A1535" t="str">
            <v>CTR_068</v>
          </cell>
          <cell r="I1535" t="str">
            <v>Grid-Gen</v>
          </cell>
        </row>
        <row r="1536">
          <cell r="A1536" t="str">
            <v>CTR_093</v>
          </cell>
          <cell r="I1536" t="str">
            <v>Grid-Gen</v>
          </cell>
        </row>
        <row r="1537">
          <cell r="A1537" t="str">
            <v>CTR_945</v>
          </cell>
          <cell r="I1537" t="str">
            <v>Good Grid + Solar + GE</v>
          </cell>
        </row>
        <row r="1538">
          <cell r="A1538" t="str">
            <v>CTR_861</v>
          </cell>
          <cell r="I1538" t="str">
            <v>Good Grid no GE - 8h</v>
          </cell>
        </row>
        <row r="1539">
          <cell r="A1539" t="str">
            <v>CTR_309</v>
          </cell>
          <cell r="I1539" t="str">
            <v>Grid-Gen</v>
          </cell>
        </row>
        <row r="1540">
          <cell r="A1540" t="str">
            <v>CTR_635</v>
          </cell>
          <cell r="I1540" t="str">
            <v>Grid-Gen</v>
          </cell>
        </row>
        <row r="1541">
          <cell r="A1541" t="str">
            <v>CTR_719</v>
          </cell>
          <cell r="I1541" t="str">
            <v>Good Grid + GE</v>
          </cell>
        </row>
        <row r="1542">
          <cell r="A1542" t="str">
            <v>CTR_336</v>
          </cell>
          <cell r="I1542" t="str">
            <v>Grid-Gen</v>
          </cell>
        </row>
        <row r="1543">
          <cell r="A1543" t="str">
            <v>CTR_583</v>
          </cell>
          <cell r="I1543" t="str">
            <v>Good Grid + GE</v>
          </cell>
        </row>
        <row r="1544">
          <cell r="A1544" t="str">
            <v>CTR_647</v>
          </cell>
          <cell r="I1544" t="str">
            <v>Grid-Gen</v>
          </cell>
        </row>
        <row r="1545">
          <cell r="A1545" t="str">
            <v>CTR_763</v>
          </cell>
          <cell r="I1545" t="str">
            <v>Medium Grid + GE</v>
          </cell>
        </row>
        <row r="1546">
          <cell r="A1546" t="str">
            <v>CTR_376</v>
          </cell>
          <cell r="I1546" t="str">
            <v>Grid-Gen</v>
          </cell>
        </row>
        <row r="1547">
          <cell r="A1547" t="str">
            <v>OCM0376</v>
          </cell>
        </row>
        <row r="1548">
          <cell r="A1548" t="str">
            <v>CTR_595</v>
          </cell>
          <cell r="I1548" t="str">
            <v>Good Grid no GE - 8h</v>
          </cell>
        </row>
        <row r="1549">
          <cell r="A1549" t="str">
            <v>CTR_766</v>
          </cell>
          <cell r="I1549" t="str">
            <v>Good Grid + GE</v>
          </cell>
        </row>
        <row r="1550">
          <cell r="A1550" t="str">
            <v>CTR_776</v>
          </cell>
          <cell r="I1550" t="str">
            <v>Good Grid no GE - 8h</v>
          </cell>
        </row>
        <row r="1551">
          <cell r="A1551" t="str">
            <v>CTR_276</v>
          </cell>
          <cell r="I1551" t="str">
            <v>Grid-Gen</v>
          </cell>
        </row>
        <row r="1552">
          <cell r="A1552" t="str">
            <v>CTR_271</v>
          </cell>
          <cell r="I1552" t="str">
            <v>Grid-Gen</v>
          </cell>
        </row>
        <row r="1553">
          <cell r="A1553" t="str">
            <v>CTR_061</v>
          </cell>
          <cell r="I1553" t="str">
            <v>Grid-Gen</v>
          </cell>
        </row>
        <row r="1554">
          <cell r="A1554" t="str">
            <v>CTR_953</v>
          </cell>
          <cell r="I1554" t="str">
            <v>Good Grid + Solar + GE</v>
          </cell>
        </row>
        <row r="1555">
          <cell r="A1555" t="str">
            <v>CTR_274</v>
          </cell>
          <cell r="I1555" t="str">
            <v>Medium Grid + Solar + GE</v>
          </cell>
        </row>
        <row r="1556">
          <cell r="A1556" t="str">
            <v>CTR_417</v>
          </cell>
          <cell r="I1556" t="str">
            <v>Grid Only</v>
          </cell>
        </row>
        <row r="1557">
          <cell r="A1557" t="str">
            <v>CTR_730</v>
          </cell>
          <cell r="I1557" t="str">
            <v>Good Grid + GE</v>
          </cell>
        </row>
        <row r="1558">
          <cell r="A1558" t="str">
            <v>CTR_130</v>
          </cell>
          <cell r="I1558" t="str">
            <v>Grid-Gen</v>
          </cell>
        </row>
        <row r="1559">
          <cell r="A1559" t="str">
            <v>CTR_133</v>
          </cell>
          <cell r="I1559" t="str">
            <v>Grid-Gen</v>
          </cell>
        </row>
        <row r="1560">
          <cell r="A1560" t="str">
            <v>CTR_266</v>
          </cell>
          <cell r="I1560" t="str">
            <v>Grid-Gen</v>
          </cell>
        </row>
        <row r="1561">
          <cell r="A1561" t="str">
            <v>CTR_723</v>
          </cell>
          <cell r="I1561" t="str">
            <v>Good Grid + GE</v>
          </cell>
        </row>
        <row r="1562">
          <cell r="A1562" t="str">
            <v>CTR_484</v>
          </cell>
          <cell r="I1562" t="str">
            <v>Grid Only</v>
          </cell>
        </row>
        <row r="1563">
          <cell r="A1563" t="str">
            <v>CTR_866</v>
          </cell>
          <cell r="I1563" t="str">
            <v>Medium Grid + GE</v>
          </cell>
        </row>
        <row r="1564">
          <cell r="A1564" t="str">
            <v>CTR_558</v>
          </cell>
          <cell r="I1564" t="str">
            <v>Good Grid no GE - 8h</v>
          </cell>
        </row>
        <row r="1565">
          <cell r="A1565" t="str">
            <v>CTR_342</v>
          </cell>
          <cell r="I1565" t="str">
            <v>Grid-Gen</v>
          </cell>
        </row>
        <row r="1566">
          <cell r="A1566" t="str">
            <v>CTR_437</v>
          </cell>
          <cell r="I1566" t="str">
            <v>Grid-Gen</v>
          </cell>
        </row>
        <row r="1567">
          <cell r="A1567" t="str">
            <v>CTR_952</v>
          </cell>
          <cell r="I1567" t="str">
            <v>Hybrid Solar - S1</v>
          </cell>
        </row>
        <row r="1568">
          <cell r="A1568" t="str">
            <v>CTR_272</v>
          </cell>
          <cell r="I1568" t="str">
            <v>Grid-Gen</v>
          </cell>
        </row>
        <row r="1569">
          <cell r="A1569" t="str">
            <v>CTR_168</v>
          </cell>
          <cell r="I1569" t="str">
            <v>Grid-Gen</v>
          </cell>
        </row>
        <row r="1570">
          <cell r="A1570" t="str">
            <v>CTR_554</v>
          </cell>
          <cell r="I1570" t="str">
            <v>Grid-Gen</v>
          </cell>
        </row>
        <row r="1571">
          <cell r="A1571" t="str">
            <v>CTR_622</v>
          </cell>
          <cell r="I1571" t="str">
            <v>Grid-Gen</v>
          </cell>
        </row>
        <row r="1572">
          <cell r="A1572" t="str">
            <v>CTR_552</v>
          </cell>
          <cell r="I1572" t="str">
            <v>Grid-Gen</v>
          </cell>
        </row>
        <row r="1573">
          <cell r="A1573" t="str">
            <v>CTR_542</v>
          </cell>
          <cell r="I1573" t="str">
            <v>Grid-Gen</v>
          </cell>
        </row>
        <row r="1574">
          <cell r="A1574" t="str">
            <v>CTR_655</v>
          </cell>
          <cell r="I1574" t="str">
            <v>Good Grid no GE - 8h</v>
          </cell>
        </row>
        <row r="1575">
          <cell r="A1575" t="str">
            <v>ADM_248</v>
          </cell>
        </row>
        <row r="1576">
          <cell r="A1576" t="str">
            <v>CTR_750</v>
          </cell>
          <cell r="I1576" t="str">
            <v>Hybrid Solar - S1</v>
          </cell>
        </row>
        <row r="1577">
          <cell r="A1577" t="str">
            <v>CTR_236</v>
          </cell>
          <cell r="I1577" t="str">
            <v>Grid-Gen</v>
          </cell>
        </row>
        <row r="1578">
          <cell r="A1578" t="str">
            <v>CTR_374</v>
          </cell>
          <cell r="I1578" t="str">
            <v>Grid-Gen</v>
          </cell>
        </row>
        <row r="1579">
          <cell r="A1579" t="str">
            <v>CTR_212</v>
          </cell>
          <cell r="I1579" t="str">
            <v>Grid-Gen</v>
          </cell>
        </row>
        <row r="1580">
          <cell r="A1580" t="str">
            <v>CTR_939</v>
          </cell>
          <cell r="I1580" t="str">
            <v>Good Grid + Solar + GE</v>
          </cell>
        </row>
        <row r="1581">
          <cell r="A1581" t="str">
            <v>CTR_943</v>
          </cell>
          <cell r="I1581" t="str">
            <v>Good Grid + GE</v>
          </cell>
        </row>
        <row r="1582">
          <cell r="A1582" t="str">
            <v>CTR_042</v>
          </cell>
          <cell r="I1582" t="str">
            <v>Grid-Gen</v>
          </cell>
        </row>
        <row r="1583">
          <cell r="A1583" t="str">
            <v>CTR_513</v>
          </cell>
          <cell r="I1583" t="str">
            <v>Grid-Gen</v>
          </cell>
        </row>
        <row r="1584">
          <cell r="A1584" t="str">
            <v>OCM0393</v>
          </cell>
        </row>
        <row r="1585">
          <cell r="A1585" t="str">
            <v>CTR_625</v>
          </cell>
          <cell r="I1585" t="str">
            <v>Grid-Gen</v>
          </cell>
        </row>
        <row r="1586">
          <cell r="A1586" t="str">
            <v>CTR_771</v>
          </cell>
          <cell r="I1586" t="str">
            <v>Good Grid no GE - 8h</v>
          </cell>
        </row>
        <row r="1587">
          <cell r="A1587" t="str">
            <v>CTR_1050</v>
          </cell>
          <cell r="I1587" t="str">
            <v>Good Grid + GE</v>
          </cell>
        </row>
        <row r="1588">
          <cell r="A1588" t="str">
            <v>CTR_777</v>
          </cell>
          <cell r="I1588" t="str">
            <v>Bad Grid + GE</v>
          </cell>
        </row>
        <row r="1589">
          <cell r="A1589" t="str">
            <v>CTR_559</v>
          </cell>
          <cell r="I1589" t="str">
            <v>Good Grid no GE - 8h</v>
          </cell>
        </row>
        <row r="1590">
          <cell r="A1590" t="str">
            <v>CTR_849</v>
          </cell>
          <cell r="I1590" t="str">
            <v>Good Grid no GE - 8h</v>
          </cell>
        </row>
        <row r="1591">
          <cell r="A1591" t="str">
            <v>CTR_078</v>
          </cell>
          <cell r="I1591" t="str">
            <v>Grid-Gen</v>
          </cell>
        </row>
        <row r="1592">
          <cell r="A1592" t="str">
            <v>CTR_556</v>
          </cell>
          <cell r="I1592" t="str">
            <v>Good Grid no GE - 8h</v>
          </cell>
        </row>
        <row r="1593">
          <cell r="A1593" t="str">
            <v>CTR_772</v>
          </cell>
          <cell r="I1593" t="str">
            <v>Good Grid no GE - 8h</v>
          </cell>
        </row>
        <row r="1594">
          <cell r="A1594" t="str">
            <v>CTR_739</v>
          </cell>
          <cell r="I1594" t="str">
            <v>Good Grid + GE</v>
          </cell>
        </row>
        <row r="1595">
          <cell r="A1595" t="str">
            <v>CTR_1107</v>
          </cell>
          <cell r="I1595" t="str">
            <v>Good Grid + GE</v>
          </cell>
        </row>
        <row r="1596">
          <cell r="A1596" t="str">
            <v>CTR_254</v>
          </cell>
          <cell r="I1596" t="str">
            <v>Grid-Gen</v>
          </cell>
        </row>
        <row r="1597">
          <cell r="A1597" t="str">
            <v>CTR_273</v>
          </cell>
          <cell r="I1597" t="str">
            <v>Grid-Gen</v>
          </cell>
        </row>
        <row r="1598">
          <cell r="A1598" t="str">
            <v>CTR_670</v>
          </cell>
          <cell r="I1598" t="str">
            <v>Good Grid + GE</v>
          </cell>
        </row>
        <row r="1599">
          <cell r="A1599" t="str">
            <v>CTR_654</v>
          </cell>
          <cell r="I1599" t="str">
            <v>Good Grid + GE</v>
          </cell>
        </row>
        <row r="1600">
          <cell r="A1600" t="str">
            <v>CTR_671</v>
          </cell>
          <cell r="I1600" t="str">
            <v>Bad Grid + GE</v>
          </cell>
        </row>
        <row r="1601">
          <cell r="A1601" t="str">
            <v>SUD_256</v>
          </cell>
          <cell r="I1601" t="str">
            <v>Grid-Gen</v>
          </cell>
        </row>
        <row r="1602">
          <cell r="A1602" t="str">
            <v>OCM0143</v>
          </cell>
        </row>
        <row r="1603">
          <cell r="A1603" t="str">
            <v>CTR_395</v>
          </cell>
          <cell r="I1603" t="str">
            <v>Grid-Gen</v>
          </cell>
        </row>
        <row r="1604">
          <cell r="A1604" t="str">
            <v>CTR_422</v>
          </cell>
          <cell r="I1604" t="str">
            <v>Grid-Gen</v>
          </cell>
        </row>
        <row r="1605">
          <cell r="A1605" t="str">
            <v>CTR_675</v>
          </cell>
          <cell r="I1605" t="str">
            <v>Hybrid-Gen</v>
          </cell>
        </row>
        <row r="1606">
          <cell r="A1606" t="str">
            <v>CTR_944</v>
          </cell>
          <cell r="I1606" t="str">
            <v>Bad Grid + GE</v>
          </cell>
        </row>
        <row r="1607">
          <cell r="A1607" t="str">
            <v>CTR_564</v>
          </cell>
          <cell r="I1607" t="str">
            <v>Good Grid + GE</v>
          </cell>
        </row>
        <row r="1608">
          <cell r="A1608" t="str">
            <v>CTR_211</v>
          </cell>
          <cell r="I1608" t="str">
            <v>Grid-Gen</v>
          </cell>
        </row>
        <row r="1609">
          <cell r="A1609" t="str">
            <v>CTR_365</v>
          </cell>
          <cell r="I1609" t="str">
            <v>Hybrid-Gen</v>
          </cell>
        </row>
        <row r="1610">
          <cell r="A1610" t="str">
            <v>ADM_068</v>
          </cell>
          <cell r="I1610" t="str">
            <v>Hybrid-Gen</v>
          </cell>
        </row>
        <row r="1611">
          <cell r="A1611" t="str">
            <v>CTR_946</v>
          </cell>
          <cell r="I1611" t="str">
            <v>Good Grid + Solar + GE</v>
          </cell>
        </row>
        <row r="1612">
          <cell r="A1612" t="str">
            <v>CTR_263</v>
          </cell>
          <cell r="I1612" t="str">
            <v>Grid-Gen</v>
          </cell>
        </row>
        <row r="1613">
          <cell r="A1613" t="str">
            <v>CTR_628</v>
          </cell>
          <cell r="I1613" t="str">
            <v>Bad Grid + GE</v>
          </cell>
        </row>
        <row r="1614">
          <cell r="A1614" t="str">
            <v>OCM0475</v>
          </cell>
        </row>
        <row r="1615">
          <cell r="A1615" t="str">
            <v>CTR_650</v>
          </cell>
          <cell r="I1615" t="str">
            <v>Good Grid + GE</v>
          </cell>
        </row>
        <row r="1616">
          <cell r="A1616" t="str">
            <v>CTR_473</v>
          </cell>
          <cell r="I1616" t="str">
            <v>Grid-Gen</v>
          </cell>
        </row>
        <row r="1617">
          <cell r="A1617" t="str">
            <v>CTR_794</v>
          </cell>
          <cell r="I1617" t="str">
            <v>Good Grid + GE</v>
          </cell>
        </row>
        <row r="1618">
          <cell r="A1618" t="str">
            <v>CTR_659</v>
          </cell>
          <cell r="I1618" t="str">
            <v>Good Grid + GE</v>
          </cell>
        </row>
        <row r="1619">
          <cell r="A1619" t="str">
            <v>CTR_517</v>
          </cell>
          <cell r="I1619" t="str">
            <v>Grid-Hybrid-Gen</v>
          </cell>
        </row>
        <row r="1620">
          <cell r="A1620" t="str">
            <v>CTR_247</v>
          </cell>
          <cell r="I1620" t="str">
            <v>Grid-Gen</v>
          </cell>
        </row>
        <row r="1621">
          <cell r="A1621" t="str">
            <v>CTR_379</v>
          </cell>
          <cell r="I1621" t="str">
            <v>Grid-Gen</v>
          </cell>
        </row>
        <row r="1622">
          <cell r="A1622" t="str">
            <v>CTR_469</v>
          </cell>
          <cell r="I1622" t="str">
            <v>Grid-Gen</v>
          </cell>
        </row>
        <row r="1623">
          <cell r="A1623" t="str">
            <v>CTR_341</v>
          </cell>
          <cell r="I1623" t="str">
            <v>Grid-Gen</v>
          </cell>
        </row>
        <row r="1624">
          <cell r="A1624" t="str">
            <v>CTR_872</v>
          </cell>
          <cell r="I1624" t="str">
            <v>Good Grid + GE</v>
          </cell>
        </row>
        <row r="1625">
          <cell r="A1625" t="str">
            <v>CTR_825</v>
          </cell>
          <cell r="I1625" t="str">
            <v>Hybrid Solar - S3</v>
          </cell>
        </row>
        <row r="1626">
          <cell r="A1626" t="str">
            <v>CTR_705</v>
          </cell>
          <cell r="I1626" t="str">
            <v>Good Grid + GE</v>
          </cell>
        </row>
        <row r="1627">
          <cell r="A1627" t="str">
            <v>CTR_214</v>
          </cell>
          <cell r="I1627" t="str">
            <v>Grid-Gen</v>
          </cell>
        </row>
        <row r="1628">
          <cell r="A1628" t="str">
            <v>CTR_621</v>
          </cell>
          <cell r="I1628" t="str">
            <v>Grid-Gen</v>
          </cell>
        </row>
        <row r="1629">
          <cell r="A1629" t="str">
            <v>CTR_315</v>
          </cell>
          <cell r="I1629" t="str">
            <v>Grid-Gen</v>
          </cell>
        </row>
        <row r="1630">
          <cell r="A1630" t="str">
            <v>OST_093</v>
          </cell>
          <cell r="I1630" t="str">
            <v>Solar-Gen</v>
          </cell>
        </row>
        <row r="1631">
          <cell r="A1631" t="str">
            <v>CTR_948</v>
          </cell>
          <cell r="I1631" t="str">
            <v>Good Grid + Solar + GE</v>
          </cell>
        </row>
        <row r="1632">
          <cell r="A1632" t="str">
            <v>CTR_954</v>
          </cell>
          <cell r="I1632" t="str">
            <v>Good Grid + GE</v>
          </cell>
        </row>
        <row r="1633">
          <cell r="A1633" t="str">
            <v>CTR_462</v>
          </cell>
          <cell r="I1633" t="str">
            <v>Grid-Gen</v>
          </cell>
        </row>
        <row r="1634">
          <cell r="A1634" t="str">
            <v>CTR_708</v>
          </cell>
          <cell r="I1634" t="str">
            <v>Good Grid + GE</v>
          </cell>
        </row>
        <row r="1635">
          <cell r="A1635" t="str">
            <v>CTR_674</v>
          </cell>
          <cell r="I1635" t="str">
            <v>Grid-Gen</v>
          </cell>
        </row>
        <row r="1636">
          <cell r="A1636" t="str">
            <v>CTR_668</v>
          </cell>
          <cell r="I1636" t="str">
            <v>Good Grid + Solar + GE</v>
          </cell>
        </row>
        <row r="1637">
          <cell r="A1637" t="str">
            <v>CTR_084</v>
          </cell>
          <cell r="I1637" t="str">
            <v>Grid-Gen</v>
          </cell>
        </row>
        <row r="1638">
          <cell r="A1638" t="str">
            <v>CTR_590</v>
          </cell>
          <cell r="I1638" t="str">
            <v>Grid-Gen</v>
          </cell>
        </row>
        <row r="1639">
          <cell r="A1639" t="str">
            <v>CTR_313</v>
          </cell>
          <cell r="I1639" t="str">
            <v>Grid-Gen</v>
          </cell>
        </row>
        <row r="1640">
          <cell r="A1640" t="str">
            <v>CTR_711</v>
          </cell>
          <cell r="I1640" t="str">
            <v>Good Grid + GE</v>
          </cell>
        </row>
        <row r="1641">
          <cell r="A1641" t="str">
            <v>CTR_791</v>
          </cell>
          <cell r="I1641" t="str">
            <v>HGB</v>
          </cell>
        </row>
        <row r="1642">
          <cell r="A1642" t="str">
            <v>CTR_689</v>
          </cell>
          <cell r="I1642" t="str">
            <v>Good Grid no GE - 8h</v>
          </cell>
        </row>
        <row r="1643">
          <cell r="A1643" t="str">
            <v>CTR_947</v>
          </cell>
          <cell r="I1643" t="str">
            <v>Medium Grid + GE</v>
          </cell>
        </row>
        <row r="1644">
          <cell r="A1644" t="str">
            <v>CTR_651</v>
          </cell>
          <cell r="I1644" t="str">
            <v>Good Grid + GE</v>
          </cell>
        </row>
        <row r="1645">
          <cell r="A1645" t="str">
            <v>CTR_031</v>
          </cell>
          <cell r="I1645" t="str">
            <v>Grid-Gen</v>
          </cell>
        </row>
        <row r="1646">
          <cell r="A1646" t="str">
            <v>SUD_245</v>
          </cell>
          <cell r="I1646" t="str">
            <v>Grid-Gen</v>
          </cell>
        </row>
        <row r="1647">
          <cell r="A1647" t="str">
            <v>CTR_317</v>
          </cell>
          <cell r="I1647" t="str">
            <v>Medium Grid + Solar + GE</v>
          </cell>
        </row>
        <row r="1648">
          <cell r="A1648" t="str">
            <v>CTR_667</v>
          </cell>
          <cell r="I1648" t="str">
            <v>Good Grid + Solar + GE</v>
          </cell>
        </row>
        <row r="1649">
          <cell r="A1649" t="str">
            <v>CTR_712</v>
          </cell>
          <cell r="I1649" t="str">
            <v>Good Grid + GE</v>
          </cell>
        </row>
        <row r="1650">
          <cell r="A1650" t="str">
            <v>CTR_1126</v>
          </cell>
          <cell r="I1650" t="str">
            <v>Hybrid Solar - S1</v>
          </cell>
        </row>
        <row r="1651">
          <cell r="A1651" t="str">
            <v>CTR_709</v>
          </cell>
          <cell r="I1651" t="str">
            <v>Good Grid + GE</v>
          </cell>
        </row>
        <row r="1652">
          <cell r="A1652" t="str">
            <v>CTR_458</v>
          </cell>
          <cell r="I1652" t="str">
            <v>Grid-Gen</v>
          </cell>
        </row>
        <row r="1653">
          <cell r="A1653" t="str">
            <v>CTR_714</v>
          </cell>
          <cell r="I1653" t="str">
            <v>Bad Grid + GE</v>
          </cell>
        </row>
        <row r="1654">
          <cell r="A1654" t="str">
            <v>CTR_631</v>
          </cell>
          <cell r="I1654" t="str">
            <v>Good Grid + Solar + GE</v>
          </cell>
        </row>
        <row r="1655">
          <cell r="A1655" t="str">
            <v>CTR_867</v>
          </cell>
          <cell r="I1655" t="str">
            <v>Bad Grid + GE</v>
          </cell>
        </row>
        <row r="1656">
          <cell r="A1656" t="str">
            <v>OCM0066</v>
          </cell>
        </row>
        <row r="1657">
          <cell r="A1657" t="str">
            <v>CTR_755</v>
          </cell>
          <cell r="I1657" t="str">
            <v>Medium Grid + GE</v>
          </cell>
        </row>
        <row r="1658">
          <cell r="A1658" t="str">
            <v>CTR_629</v>
          </cell>
          <cell r="I1658" t="str">
            <v>Bad Grid + GE</v>
          </cell>
        </row>
        <row r="1659">
          <cell r="A1659" t="str">
            <v>OST_115</v>
          </cell>
          <cell r="I1659" t="str">
            <v>Solar-Gen</v>
          </cell>
        </row>
        <row r="1660">
          <cell r="A1660" t="str">
            <v>CTR_875</v>
          </cell>
          <cell r="I1660" t="str">
            <v>Bad Grid + GE</v>
          </cell>
        </row>
        <row r="1661">
          <cell r="A1661" t="str">
            <v>SUD_235</v>
          </cell>
          <cell r="I1661" t="str">
            <v>Grid-Gen</v>
          </cell>
        </row>
        <row r="1662">
          <cell r="A1662" t="str">
            <v>CTR_663</v>
          </cell>
          <cell r="I1662" t="str">
            <v>Medium Grid + Solar + GE</v>
          </cell>
        </row>
        <row r="1663">
          <cell r="A1663" t="str">
            <v>CTR_896</v>
          </cell>
          <cell r="I1663" t="str">
            <v>HGB</v>
          </cell>
        </row>
        <row r="1664">
          <cell r="A1664" t="str">
            <v>CTR_699</v>
          </cell>
          <cell r="I1664" t="str">
            <v>Grid-Gen</v>
          </cell>
        </row>
        <row r="1665">
          <cell r="A1665" t="str">
            <v>CTR_879</v>
          </cell>
          <cell r="I1665" t="str">
            <v>Medium Grid + GE</v>
          </cell>
        </row>
        <row r="1666">
          <cell r="A1666" t="str">
            <v>OCM0482</v>
          </cell>
        </row>
        <row r="1667">
          <cell r="A1667" t="str">
            <v>CTR_114</v>
          </cell>
          <cell r="I1667" t="str">
            <v>Bad Grid + Solar + GE</v>
          </cell>
        </row>
        <row r="1668">
          <cell r="A1668" t="str">
            <v>CTR_826</v>
          </cell>
          <cell r="I1668" t="str">
            <v>HGB</v>
          </cell>
        </row>
        <row r="1669">
          <cell r="A1669" t="str">
            <v>CTR_036</v>
          </cell>
          <cell r="I1669" t="str">
            <v>Grid-Gen</v>
          </cell>
        </row>
        <row r="1670">
          <cell r="A1670" t="str">
            <v>CTR_032</v>
          </cell>
          <cell r="I1670" t="str">
            <v>Medium Grid + Solar + GE</v>
          </cell>
        </row>
        <row r="1671">
          <cell r="A1671" t="str">
            <v>CTR_653</v>
          </cell>
          <cell r="I1671" t="str">
            <v>Medium Grid + Solar + GE</v>
          </cell>
        </row>
        <row r="1672">
          <cell r="A1672" t="str">
            <v>CTR_464</v>
          </cell>
          <cell r="I1672" t="str">
            <v>Grid-Gen</v>
          </cell>
        </row>
        <row r="1673">
          <cell r="A1673" t="str">
            <v>CTR_405</v>
          </cell>
          <cell r="I1673" t="str">
            <v>Hybrid-Gen</v>
          </cell>
        </row>
        <row r="1674">
          <cell r="A1674" t="str">
            <v>OCM0001</v>
          </cell>
        </row>
        <row r="1675">
          <cell r="A1675" t="str">
            <v>CTR_180</v>
          </cell>
          <cell r="I1675" t="str">
            <v>Hybrid-Gen</v>
          </cell>
        </row>
        <row r="1676">
          <cell r="A1676" t="str">
            <v>CTR_780</v>
          </cell>
          <cell r="I1676" t="str">
            <v>Bad Grid + GE</v>
          </cell>
        </row>
        <row r="1677">
          <cell r="A1677" t="str">
            <v>OCM0525</v>
          </cell>
        </row>
        <row r="1678">
          <cell r="A1678" t="str">
            <v>CTR_349</v>
          </cell>
          <cell r="I1678" t="str">
            <v>Grid-Gen</v>
          </cell>
        </row>
        <row r="1679">
          <cell r="A1679" t="str">
            <v>OCM0040</v>
          </cell>
        </row>
        <row r="1680">
          <cell r="A1680" t="str">
            <v>OCM0459</v>
          </cell>
        </row>
        <row r="1681">
          <cell r="A1681" t="str">
            <v>CTR_299</v>
          </cell>
          <cell r="I1681" t="str">
            <v>Gen Only</v>
          </cell>
        </row>
        <row r="1682">
          <cell r="A1682" t="str">
            <v>OCM0391</v>
          </cell>
        </row>
        <row r="1683">
          <cell r="A1683" t="str">
            <v>OCM0392</v>
          </cell>
        </row>
        <row r="1684">
          <cell r="A1684" t="str">
            <v>CTR_673</v>
          </cell>
          <cell r="I1684" t="str">
            <v>Grid-Solar-Gen</v>
          </cell>
        </row>
        <row r="1685">
          <cell r="A1685" t="str">
            <v>OCM0033</v>
          </cell>
        </row>
        <row r="1686">
          <cell r="A1686" t="str">
            <v>OCM0268</v>
          </cell>
        </row>
        <row r="1687">
          <cell r="A1687" t="str">
            <v>CTR_835</v>
          </cell>
          <cell r="I1687" t="str">
            <v>Medium Grid + GE</v>
          </cell>
        </row>
        <row r="1688">
          <cell r="A1688" t="str">
            <v>OCM0375</v>
          </cell>
        </row>
        <row r="1689">
          <cell r="A1689" t="str">
            <v>CTR_757</v>
          </cell>
          <cell r="I1689" t="str">
            <v>Solar-Gen</v>
          </cell>
        </row>
        <row r="1690">
          <cell r="A1690" t="str">
            <v>SUD_066</v>
          </cell>
          <cell r="I1690" t="str">
            <v>Grid-Hybrid-Gen</v>
          </cell>
        </row>
        <row r="1691">
          <cell r="A1691" t="str">
            <v>CTR_795</v>
          </cell>
          <cell r="I1691" t="str">
            <v>Hybrid Solar - S1</v>
          </cell>
        </row>
        <row r="1692">
          <cell r="A1692" t="str">
            <v>OCM0395</v>
          </cell>
        </row>
        <row r="1693">
          <cell r="A1693" t="str">
            <v>CTR_053</v>
          </cell>
          <cell r="I1693" t="str">
            <v>Grid-Gen</v>
          </cell>
        </row>
        <row r="1694">
          <cell r="A1694" t="str">
            <v>OCM0524</v>
          </cell>
        </row>
        <row r="1695">
          <cell r="A1695" t="str">
            <v>OCM0373</v>
          </cell>
        </row>
        <row r="1696">
          <cell r="A1696" t="str">
            <v>OCM0374</v>
          </cell>
        </row>
        <row r="1697">
          <cell r="A1697" t="str">
            <v>CTR_147</v>
          </cell>
          <cell r="I1697" t="str">
            <v>Grid-Hybrid-Gen</v>
          </cell>
        </row>
        <row r="1698">
          <cell r="A1698" t="str">
            <v>OCM0523</v>
          </cell>
        </row>
        <row r="1699">
          <cell r="A1699" t="str">
            <v>OST_092</v>
          </cell>
          <cell r="I1699" t="str">
            <v>Hybrid-Gen</v>
          </cell>
        </row>
        <row r="1700">
          <cell r="A1700" t="str">
            <v>SUD_237</v>
          </cell>
          <cell r="I1700" t="str">
            <v>Gen Only</v>
          </cell>
        </row>
        <row r="1701">
          <cell r="A1701" t="str">
            <v>CTR_166</v>
          </cell>
          <cell r="I1701" t="str">
            <v>Hybrid-Gen</v>
          </cell>
        </row>
        <row r="1702">
          <cell r="A1702" t="str">
            <v>OCM0527</v>
          </cell>
        </row>
        <row r="1703">
          <cell r="A1703" t="str">
            <v>ADM_006</v>
          </cell>
          <cell r="I1703" t="str">
            <v>Medium Grid + GE</v>
          </cell>
        </row>
        <row r="1704">
          <cell r="A1704" t="str">
            <v>SUD_078</v>
          </cell>
          <cell r="I1704" t="str">
            <v>Medium Grid + GE</v>
          </cell>
        </row>
        <row r="1705">
          <cell r="A1705" t="str">
            <v>CTR_880</v>
          </cell>
          <cell r="I1705" t="str">
            <v>Good Grid + GE</v>
          </cell>
        </row>
        <row r="1706">
          <cell r="A1706" t="str">
            <v>OCM0221</v>
          </cell>
        </row>
        <row r="1707">
          <cell r="A1707" t="str">
            <v>CTR_363</v>
          </cell>
          <cell r="I1707" t="str">
            <v>Grid-Gen</v>
          </cell>
        </row>
        <row r="1708">
          <cell r="A1708" t="str">
            <v>OCM0261</v>
          </cell>
        </row>
        <row r="1709">
          <cell r="A1709" t="str">
            <v>SUD_012</v>
          </cell>
          <cell r="I1709" t="str">
            <v>Grid-Gen</v>
          </cell>
        </row>
        <row r="1710">
          <cell r="A1710" t="str">
            <v>OCM0260</v>
          </cell>
        </row>
        <row r="1711">
          <cell r="A1711" t="str">
            <v>ADM_246</v>
          </cell>
        </row>
        <row r="1712">
          <cell r="A1712" t="str">
            <v>OCM0495</v>
          </cell>
        </row>
        <row r="1713">
          <cell r="A1713" t="str">
            <v>CTR_112</v>
          </cell>
          <cell r="I1713" t="str">
            <v>Grid-Gen</v>
          </cell>
        </row>
        <row r="1714">
          <cell r="A1714" t="str">
            <v>CTR_134</v>
          </cell>
          <cell r="I1714" t="str">
            <v>Grid-Gen</v>
          </cell>
        </row>
        <row r="1715">
          <cell r="A1715" t="str">
            <v>CTR_856</v>
          </cell>
          <cell r="I1715" t="str">
            <v>Grid-Gen</v>
          </cell>
        </row>
        <row r="1716">
          <cell r="A1716" t="str">
            <v>CTR_187</v>
          </cell>
          <cell r="I1716" t="str">
            <v>Grid-Gen</v>
          </cell>
        </row>
        <row r="1717">
          <cell r="A1717" t="str">
            <v>CTR_348</v>
          </cell>
        </row>
        <row r="1718">
          <cell r="A1718" t="str">
            <v>OCM0225</v>
          </cell>
        </row>
        <row r="1719">
          <cell r="A1719" t="str">
            <v>OCM0484</v>
          </cell>
        </row>
        <row r="1720">
          <cell r="A1720" t="str">
            <v>OCM0271</v>
          </cell>
        </row>
        <row r="1721">
          <cell r="A1721" t="str">
            <v>CTR_111</v>
          </cell>
          <cell r="I1721" t="str">
            <v>Grid-Gen</v>
          </cell>
        </row>
        <row r="1722">
          <cell r="A1722" t="str">
            <v>OCM0211</v>
          </cell>
        </row>
        <row r="1723">
          <cell r="A1723" t="str">
            <v>CTR_030</v>
          </cell>
          <cell r="I1723" t="str">
            <v>Hybrid Solar - S1</v>
          </cell>
        </row>
        <row r="1724">
          <cell r="A1724" t="str">
            <v>OCM0489</v>
          </cell>
        </row>
        <row r="1725">
          <cell r="A1725" t="str">
            <v>OCM0546</v>
          </cell>
        </row>
        <row r="1726">
          <cell r="A1726" t="str">
            <v>OCM0476</v>
          </cell>
        </row>
        <row r="1727">
          <cell r="A1727" t="str">
            <v>CTR_510</v>
          </cell>
          <cell r="I1727" t="str">
            <v>Good Grid no GE - 8h</v>
          </cell>
        </row>
        <row r="1728">
          <cell r="A1728" t="str">
            <v>OCM0485</v>
          </cell>
        </row>
        <row r="1729">
          <cell r="A1729" t="str">
            <v>SUD_206</v>
          </cell>
        </row>
        <row r="1730">
          <cell r="A1730" t="str">
            <v>SUD_122</v>
          </cell>
          <cell r="I1730" t="str">
            <v>HGB</v>
          </cell>
        </row>
        <row r="1731">
          <cell r="A1731" t="str">
            <v>OCM0494</v>
          </cell>
        </row>
        <row r="1732">
          <cell r="A1732" t="str">
            <v>ADM_154</v>
          </cell>
          <cell r="I1732" t="str">
            <v>Solar-Gen</v>
          </cell>
        </row>
        <row r="1733">
          <cell r="A1733" t="str">
            <v>CTR_636</v>
          </cell>
          <cell r="I1733" t="str">
            <v>Hybrid Solar - S3</v>
          </cell>
        </row>
        <row r="1734">
          <cell r="A1734" t="str">
            <v>CTR_893</v>
          </cell>
          <cell r="I1734" t="str">
            <v>Hybrid Solar - S3</v>
          </cell>
        </row>
        <row r="1735">
          <cell r="A1735" t="str">
            <v>SUD_050</v>
          </cell>
          <cell r="I1735" t="str">
            <v>Grid-Hybrid-Gen</v>
          </cell>
        </row>
        <row r="1736">
          <cell r="A1736" t="str">
            <v>OCM0256</v>
          </cell>
        </row>
        <row r="1737">
          <cell r="A1737" t="str">
            <v>SUD_099</v>
          </cell>
          <cell r="I1737" t="str">
            <v>HGB</v>
          </cell>
        </row>
        <row r="1738">
          <cell r="A1738" t="str">
            <v>SUD_239</v>
          </cell>
          <cell r="I1738" t="str">
            <v>Grid-Gen</v>
          </cell>
        </row>
        <row r="1739">
          <cell r="A1739" t="str">
            <v>SUD_224</v>
          </cell>
          <cell r="I1739" t="str">
            <v>Grid-Gen</v>
          </cell>
        </row>
        <row r="1740">
          <cell r="A1740" t="str">
            <v>SUD_228</v>
          </cell>
          <cell r="I1740" t="str">
            <v>Grid-Gen</v>
          </cell>
        </row>
        <row r="1741">
          <cell r="A1741" t="str">
            <v>SUD_103</v>
          </cell>
          <cell r="I1741" t="str">
            <v>Good Grid + GE</v>
          </cell>
        </row>
        <row r="1742">
          <cell r="A1742" t="str">
            <v>ADM_144</v>
          </cell>
          <cell r="I1742" t="str">
            <v>Hybrid-Gen</v>
          </cell>
        </row>
        <row r="1743">
          <cell r="A1743" t="str">
            <v>SUD_260</v>
          </cell>
          <cell r="I1743" t="str">
            <v>Medium Grid + GE</v>
          </cell>
        </row>
        <row r="1744">
          <cell r="A1744" t="str">
            <v>CTR_904</v>
          </cell>
          <cell r="I1744" t="str">
            <v>Hybrid Solar - S3</v>
          </cell>
        </row>
        <row r="1745">
          <cell r="A1745" t="str">
            <v>ADM_244</v>
          </cell>
        </row>
        <row r="1746">
          <cell r="A1746" t="str">
            <v>SUD_018</v>
          </cell>
          <cell r="I1746" t="str">
            <v>Medium Grid + Solar + GE</v>
          </cell>
        </row>
        <row r="1747">
          <cell r="A1747" t="str">
            <v>OCM0199</v>
          </cell>
        </row>
        <row r="1748">
          <cell r="A1748" t="str">
            <v>OCM0528</v>
          </cell>
        </row>
        <row r="1749">
          <cell r="A1749" t="str">
            <v>SUD_258</v>
          </cell>
          <cell r="I1749" t="str">
            <v>Grid-Gen</v>
          </cell>
        </row>
        <row r="1750">
          <cell r="A1750" t="str">
            <v>CTR_167</v>
          </cell>
          <cell r="I1750" t="str">
            <v>Hybrid-Gen</v>
          </cell>
        </row>
        <row r="1751">
          <cell r="A1751" t="str">
            <v>OCM0478</v>
          </cell>
        </row>
        <row r="1752">
          <cell r="A1752" t="str">
            <v>OCM0480</v>
          </cell>
        </row>
        <row r="1753">
          <cell r="A1753" t="str">
            <v>CTR_892</v>
          </cell>
          <cell r="I1753" t="str">
            <v>Hybrid Solar - S3</v>
          </cell>
        </row>
        <row r="1754">
          <cell r="A1754" t="str">
            <v>CTR_910</v>
          </cell>
          <cell r="I1754" t="str">
            <v>Grid-Gen-Lithium</v>
          </cell>
        </row>
        <row r="1755">
          <cell r="A1755" t="str">
            <v>OCM0016</v>
          </cell>
        </row>
        <row r="1756">
          <cell r="A1756" t="str">
            <v>ADM_163</v>
          </cell>
          <cell r="I1756" t="str">
            <v>Hybrid Solar - S3</v>
          </cell>
        </row>
        <row r="1757">
          <cell r="A1757" t="str">
            <v>OCM0281</v>
          </cell>
        </row>
        <row r="1758">
          <cell r="A1758" t="str">
            <v>SUD_130</v>
          </cell>
          <cell r="I1758" t="str">
            <v>Hybrid Solar - S3</v>
          </cell>
        </row>
        <row r="1759">
          <cell r="A1759" t="str">
            <v>SUD_119</v>
          </cell>
          <cell r="I1759" t="str">
            <v>Hybrid Solar - S1</v>
          </cell>
        </row>
        <row r="1760">
          <cell r="A1760" t="str">
            <v>OCM0533</v>
          </cell>
        </row>
        <row r="1761">
          <cell r="A1761" t="str">
            <v>CTR_306</v>
          </cell>
          <cell r="I1761" t="str">
            <v>Grid-Gen</v>
          </cell>
        </row>
        <row r="1762">
          <cell r="A1762" t="str">
            <v>SUD_249</v>
          </cell>
          <cell r="I1762" t="str">
            <v>Grid-Gen</v>
          </cell>
        </row>
        <row r="1763">
          <cell r="A1763" t="str">
            <v>OCM0262</v>
          </cell>
        </row>
        <row r="1764">
          <cell r="A1764" t="str">
            <v>OCM0177</v>
          </cell>
        </row>
        <row r="1765">
          <cell r="A1765" t="str">
            <v>OCM0041</v>
          </cell>
        </row>
        <row r="1766">
          <cell r="A1766" t="str">
            <v>ADM_153</v>
          </cell>
          <cell r="I1766" t="str">
            <v>Hybrid-Gen</v>
          </cell>
        </row>
        <row r="1767">
          <cell r="A1767" t="str">
            <v>OCM0259</v>
          </cell>
        </row>
        <row r="1768">
          <cell r="A1768" t="str">
            <v>CTR_300</v>
          </cell>
          <cell r="I1768" t="str">
            <v>Hybrid-Gen</v>
          </cell>
        </row>
        <row r="1769">
          <cell r="A1769" t="str">
            <v>OCM0257</v>
          </cell>
        </row>
        <row r="1770">
          <cell r="A1770" t="str">
            <v>CTR_220</v>
          </cell>
          <cell r="I1770" t="str">
            <v>Grid-Gen</v>
          </cell>
        </row>
        <row r="1771">
          <cell r="A1771" t="str">
            <v>CTR_225</v>
          </cell>
          <cell r="I1771" t="str">
            <v>Grid-Gen</v>
          </cell>
        </row>
        <row r="1772">
          <cell r="A1772" t="str">
            <v>SUD_062</v>
          </cell>
          <cell r="I1772" t="str">
            <v>Grid-Gen</v>
          </cell>
        </row>
        <row r="1773">
          <cell r="A1773" t="str">
            <v>OCM0255</v>
          </cell>
        </row>
        <row r="1774">
          <cell r="A1774" t="str">
            <v>OCM0254</v>
          </cell>
        </row>
        <row r="1775">
          <cell r="A1775" t="str">
            <v>CTR_823</v>
          </cell>
          <cell r="I1775" t="str">
            <v>Hybrid Solar - S1</v>
          </cell>
        </row>
        <row r="1776">
          <cell r="A1776" t="str">
            <v>CTR_506</v>
          </cell>
          <cell r="I1776" t="str">
            <v>Grid-Gen</v>
          </cell>
        </row>
        <row r="1777">
          <cell r="A1777" t="str">
            <v>CTR_298</v>
          </cell>
          <cell r="I1777" t="str">
            <v>Hybrid-Gen</v>
          </cell>
        </row>
        <row r="1778">
          <cell r="A1778" t="str">
            <v>CTR_152</v>
          </cell>
          <cell r="I1778" t="str">
            <v>Grid-Gen</v>
          </cell>
        </row>
        <row r="1779">
          <cell r="A1779" t="str">
            <v>OCM0412</v>
          </cell>
        </row>
        <row r="1780">
          <cell r="A1780" t="str">
            <v>OCM0453</v>
          </cell>
        </row>
        <row r="1781">
          <cell r="A1781" t="str">
            <v>OCM0483</v>
          </cell>
        </row>
        <row r="1782">
          <cell r="A1782" t="str">
            <v>EST_007</v>
          </cell>
          <cell r="I1782" t="str">
            <v>Hybrid Solar - S1</v>
          </cell>
        </row>
        <row r="1783">
          <cell r="A1783" t="str">
            <v>SUD_069</v>
          </cell>
          <cell r="I1783" t="str">
            <v>Gen Only</v>
          </cell>
        </row>
        <row r="1784">
          <cell r="A1784" t="str">
            <v>ADM_043</v>
          </cell>
          <cell r="I1784" t="str">
            <v>Solar-Gen</v>
          </cell>
        </row>
        <row r="1785">
          <cell r="A1785" t="str">
            <v>OCM0111</v>
          </cell>
        </row>
        <row r="1786">
          <cell r="A1786" t="str">
            <v>OCM0531</v>
          </cell>
        </row>
        <row r="1787">
          <cell r="A1787" t="str">
            <v>CTR_406</v>
          </cell>
          <cell r="I1787" t="str">
            <v>Solar-Gen</v>
          </cell>
        </row>
        <row r="1788">
          <cell r="A1788" t="str">
            <v>CTR_146</v>
          </cell>
          <cell r="I1788" t="str">
            <v>Grid-Gen</v>
          </cell>
        </row>
        <row r="1789">
          <cell r="A1789" t="str">
            <v>CTR_142</v>
          </cell>
          <cell r="I1789" t="str">
            <v>Bad Grid + GE</v>
          </cell>
        </row>
        <row r="1790">
          <cell r="A1790" t="str">
            <v>ADM_130</v>
          </cell>
          <cell r="I1790" t="str">
            <v>Hybrid Solar - S3</v>
          </cell>
        </row>
        <row r="1791">
          <cell r="A1791" t="str">
            <v>OCM0220</v>
          </cell>
        </row>
        <row r="1792">
          <cell r="A1792" t="str">
            <v>OCM0095</v>
          </cell>
        </row>
        <row r="1793">
          <cell r="A1793" t="str">
            <v>SUD_251</v>
          </cell>
          <cell r="I1793" t="str">
            <v>Hybrid-Gen</v>
          </cell>
        </row>
        <row r="1794">
          <cell r="A1794" t="str">
            <v>OCM0413</v>
          </cell>
        </row>
        <row r="1795">
          <cell r="A1795" t="str">
            <v>SUD_106</v>
          </cell>
          <cell r="I1795" t="str">
            <v>Hybrid Solar - S3</v>
          </cell>
        </row>
        <row r="1796">
          <cell r="A1796" t="str">
            <v>SUD_003</v>
          </cell>
          <cell r="I1796" t="str">
            <v>Bad Grid + Solar + GE</v>
          </cell>
        </row>
        <row r="1797">
          <cell r="A1797" t="str">
            <v>OCM0235</v>
          </cell>
        </row>
        <row r="1798">
          <cell r="A1798" t="str">
            <v>CTR_301</v>
          </cell>
          <cell r="I1798" t="str">
            <v>Hybrid-Gen</v>
          </cell>
        </row>
        <row r="1799">
          <cell r="A1799" t="str">
            <v>CTR_302</v>
          </cell>
          <cell r="I1799" t="str">
            <v>Hybrid-Gen</v>
          </cell>
        </row>
        <row r="1800">
          <cell r="A1800" t="str">
            <v>OCM0032</v>
          </cell>
        </row>
        <row r="1801">
          <cell r="A1801" t="str">
            <v>CTR_143</v>
          </cell>
          <cell r="I1801" t="str">
            <v>Solar-Gen</v>
          </cell>
        </row>
        <row r="1802">
          <cell r="A1802" t="str">
            <v>CTR_335</v>
          </cell>
          <cell r="I1802" t="str">
            <v>Grid-Gen</v>
          </cell>
        </row>
        <row r="1803">
          <cell r="A1803" t="str">
            <v>OCM0219</v>
          </cell>
        </row>
        <row r="1804">
          <cell r="A1804" t="str">
            <v>OCM0019</v>
          </cell>
        </row>
        <row r="1805">
          <cell r="A1805" t="str">
            <v>ADM_075</v>
          </cell>
          <cell r="I1805" t="str">
            <v>Hybrid-Gen</v>
          </cell>
        </row>
        <row r="1806">
          <cell r="A1806" t="str">
            <v>SUD_160</v>
          </cell>
          <cell r="I1806" t="str">
            <v>HGB</v>
          </cell>
        </row>
        <row r="1807">
          <cell r="A1807" t="str">
            <v>OCM0047</v>
          </cell>
        </row>
        <row r="1808">
          <cell r="A1808" t="str">
            <v>CTR_307</v>
          </cell>
          <cell r="I1808" t="str">
            <v>Grid-Gen</v>
          </cell>
        </row>
        <row r="1809">
          <cell r="A1809" t="str">
            <v>CTR_181</v>
          </cell>
          <cell r="I1809" t="str">
            <v>Bad Grid + GE</v>
          </cell>
        </row>
        <row r="1810">
          <cell r="A1810" t="str">
            <v>OCM0097</v>
          </cell>
        </row>
        <row r="1811">
          <cell r="A1811" t="str">
            <v>ADM_099</v>
          </cell>
          <cell r="I1811" t="str">
            <v>Solar-Gen</v>
          </cell>
        </row>
        <row r="1812">
          <cell r="A1812" t="str">
            <v>CTR_138</v>
          </cell>
          <cell r="I1812" t="str">
            <v>Grid-Gen</v>
          </cell>
        </row>
        <row r="1813">
          <cell r="A1813" t="str">
            <v>CTR_033</v>
          </cell>
          <cell r="I1813" t="str">
            <v>Medium Grid + Solar + GE</v>
          </cell>
        </row>
        <row r="1814">
          <cell r="A1814" t="str">
            <v>ADM_128</v>
          </cell>
          <cell r="I1814" t="str">
            <v>Hybrid-Gen</v>
          </cell>
        </row>
        <row r="1815">
          <cell r="A1815" t="str">
            <v>CTR_303</v>
          </cell>
          <cell r="I1815" t="str">
            <v>Hybrid-Gen</v>
          </cell>
        </row>
        <row r="1816">
          <cell r="A1816" t="str">
            <v>OCM0021</v>
          </cell>
        </row>
        <row r="1817">
          <cell r="A1817" t="str">
            <v>CTR_367</v>
          </cell>
          <cell r="I1817" t="str">
            <v>Solar-Gen</v>
          </cell>
        </row>
        <row r="1818">
          <cell r="A1818" t="str">
            <v>SUD_055</v>
          </cell>
          <cell r="I1818" t="str">
            <v>Good Grid no GE - 8h</v>
          </cell>
        </row>
        <row r="1819">
          <cell r="A1819" t="str">
            <v>SUD_232</v>
          </cell>
          <cell r="I1819" t="str">
            <v>Hybrid-Gen</v>
          </cell>
        </row>
        <row r="1820">
          <cell r="A1820" t="str">
            <v>SUD_098</v>
          </cell>
          <cell r="I1820" t="str">
            <v>Good Grid no GE - 12h</v>
          </cell>
        </row>
        <row r="1821">
          <cell r="A1821" t="str">
            <v>CTR_434</v>
          </cell>
          <cell r="I1821" t="str">
            <v>Hybrid Solar - S1</v>
          </cell>
        </row>
        <row r="1822">
          <cell r="A1822" t="str">
            <v>OCM0163</v>
          </cell>
        </row>
        <row r="1823">
          <cell r="A1823" t="str">
            <v>CTR_353</v>
          </cell>
          <cell r="I1823" t="str">
            <v>Grid-Gen</v>
          </cell>
        </row>
        <row r="1824">
          <cell r="A1824" t="str">
            <v>OCM0088</v>
          </cell>
        </row>
        <row r="1825">
          <cell r="A1825" t="str">
            <v>OCM0087</v>
          </cell>
        </row>
        <row r="1826">
          <cell r="A1826" t="str">
            <v>OCM0529</v>
          </cell>
        </row>
        <row r="1827">
          <cell r="A1827" t="str">
            <v>SUD_052</v>
          </cell>
          <cell r="I1827" t="str">
            <v>Grid-Gen</v>
          </cell>
        </row>
        <row r="1828">
          <cell r="A1828" t="str">
            <v>SUD_204</v>
          </cell>
        </row>
        <row r="1829">
          <cell r="A1829" t="str">
            <v>OCM0350</v>
          </cell>
        </row>
        <row r="1830">
          <cell r="A1830" t="str">
            <v>OCM0120</v>
          </cell>
        </row>
        <row r="1831">
          <cell r="A1831" t="str">
            <v>CTR_891</v>
          </cell>
          <cell r="I1831" t="str">
            <v>HGB</v>
          </cell>
        </row>
        <row r="1832">
          <cell r="A1832" t="str">
            <v>OCM0139</v>
          </cell>
        </row>
        <row r="1833">
          <cell r="A1833" t="str">
            <v>ADM_024</v>
          </cell>
          <cell r="I1833" t="str">
            <v>Hybrid-Gen</v>
          </cell>
        </row>
        <row r="1834">
          <cell r="A1834" t="str">
            <v>ADM_055</v>
          </cell>
          <cell r="I1834" t="str">
            <v>Solar-Gen</v>
          </cell>
        </row>
        <row r="1835">
          <cell r="A1835" t="str">
            <v>OCM0145</v>
          </cell>
        </row>
        <row r="1836">
          <cell r="A1836" t="str">
            <v>OCM0530</v>
          </cell>
        </row>
        <row r="1837">
          <cell r="A1837" t="str">
            <v>OCM0497</v>
          </cell>
        </row>
        <row r="1838">
          <cell r="A1838" t="str">
            <v>OCM0027</v>
          </cell>
        </row>
        <row r="1839">
          <cell r="A1839" t="str">
            <v>OCM0138</v>
          </cell>
        </row>
        <row r="1840">
          <cell r="A1840" t="str">
            <v>ADM_054</v>
          </cell>
          <cell r="I1840" t="str">
            <v>Hybrid-Gen</v>
          </cell>
        </row>
        <row r="1841">
          <cell r="A1841" t="str">
            <v>SUD_233</v>
          </cell>
          <cell r="I1841" t="str">
            <v>Hybrid-Gen</v>
          </cell>
        </row>
        <row r="1842">
          <cell r="A1842" t="str">
            <v>ADM_064</v>
          </cell>
          <cell r="I1842" t="str">
            <v>Hybrid-Gen</v>
          </cell>
        </row>
        <row r="1843">
          <cell r="A1843" t="str">
            <v>CTR_139</v>
          </cell>
          <cell r="I1843" t="str">
            <v>Hybrid Solar - S2</v>
          </cell>
        </row>
        <row r="1844">
          <cell r="A1844" t="str">
            <v>OCM0496</v>
          </cell>
        </row>
        <row r="1845">
          <cell r="A1845" t="str">
            <v>ADM_044</v>
          </cell>
          <cell r="I1845" t="str">
            <v>Grid-Gen</v>
          </cell>
        </row>
        <row r="1846">
          <cell r="A1846" t="str">
            <v>CTR_454</v>
          </cell>
          <cell r="I1846" t="str">
            <v>Hybrid Solar - S3</v>
          </cell>
        </row>
        <row r="1847">
          <cell r="A1847" t="str">
            <v>SUD_243</v>
          </cell>
          <cell r="I1847" t="str">
            <v>Hybrid Solar - S2</v>
          </cell>
        </row>
        <row r="1848">
          <cell r="A1848" t="str">
            <v>ADM_103</v>
          </cell>
          <cell r="I1848" t="str">
            <v>Hybrid-Gen</v>
          </cell>
        </row>
        <row r="1849">
          <cell r="A1849" t="str">
            <v>OCM0252</v>
          </cell>
        </row>
        <row r="1850">
          <cell r="A1850" t="str">
            <v>ADM_105</v>
          </cell>
          <cell r="I1850" t="str">
            <v>Grid-Gen</v>
          </cell>
        </row>
        <row r="1851">
          <cell r="A1851" t="str">
            <v>OCM0137</v>
          </cell>
        </row>
        <row r="1852">
          <cell r="A1852" t="str">
            <v>ADM_067</v>
          </cell>
          <cell r="I1852" t="str">
            <v>Hybrid-Gen</v>
          </cell>
        </row>
        <row r="1853">
          <cell r="A1853" t="str">
            <v>ADM_814</v>
          </cell>
          <cell r="I1853" t="str">
            <v>Grid-Gen</v>
          </cell>
        </row>
        <row r="1854">
          <cell r="A1854" t="str">
            <v>ADM_038</v>
          </cell>
          <cell r="I1854" t="str">
            <v>Hybrid Solar - S2</v>
          </cell>
        </row>
        <row r="1855">
          <cell r="A1855" t="str">
            <v>OCM0416</v>
          </cell>
        </row>
        <row r="1856">
          <cell r="A1856" t="str">
            <v>ADM_011</v>
          </cell>
          <cell r="I1856" t="str">
            <v>Grid-Gen</v>
          </cell>
        </row>
        <row r="1857">
          <cell r="A1857" t="str">
            <v>EST_067</v>
          </cell>
          <cell r="I1857" t="str">
            <v>Grid-Hybrid-Gen</v>
          </cell>
        </row>
        <row r="1858">
          <cell r="A1858" t="str">
            <v>SUD_014</v>
          </cell>
          <cell r="I1858" t="str">
            <v>Medium Grid + Solar + GE</v>
          </cell>
        </row>
        <row r="1859">
          <cell r="A1859" t="str">
            <v>SUD_064</v>
          </cell>
          <cell r="I1859" t="str">
            <v>Grid-Gen</v>
          </cell>
        </row>
        <row r="1860">
          <cell r="A1860" t="str">
            <v>CTR_141</v>
          </cell>
          <cell r="I1860" t="str">
            <v>Solar-Gen</v>
          </cell>
        </row>
        <row r="1861">
          <cell r="A1861" t="str">
            <v>SUD_231</v>
          </cell>
          <cell r="I1861" t="str">
            <v>Hybrid-Gen</v>
          </cell>
        </row>
        <row r="1862">
          <cell r="A1862" t="str">
            <v>OCM0003</v>
          </cell>
        </row>
        <row r="1863">
          <cell r="A1863" t="str">
            <v>ADM_098</v>
          </cell>
          <cell r="I1863" t="str">
            <v>Solar-Gen</v>
          </cell>
        </row>
        <row r="1864">
          <cell r="A1864" t="str">
            <v>EST_057</v>
          </cell>
          <cell r="I1864" t="str">
            <v>Grid-Gen</v>
          </cell>
        </row>
        <row r="1865">
          <cell r="A1865" t="str">
            <v>CTR_290</v>
          </cell>
          <cell r="I1865" t="str">
            <v>Hybrid Solar - S1</v>
          </cell>
        </row>
        <row r="1866">
          <cell r="A1866" t="str">
            <v>EST_017</v>
          </cell>
          <cell r="I1866" t="str">
            <v>Grid-Hybrid-Gen</v>
          </cell>
        </row>
        <row r="1867">
          <cell r="A1867" t="str">
            <v>SUD_252</v>
          </cell>
          <cell r="I1867" t="str">
            <v>Hybrid-Gen</v>
          </cell>
        </row>
        <row r="1868">
          <cell r="A1868" t="str">
            <v>ADM_109</v>
          </cell>
          <cell r="I1868" t="str">
            <v>Grid-Gen</v>
          </cell>
        </row>
        <row r="1869">
          <cell r="A1869" t="str">
            <v>NRD_055</v>
          </cell>
          <cell r="I1869" t="str">
            <v>Solar-Gen</v>
          </cell>
        </row>
        <row r="1870">
          <cell r="A1870" t="str">
            <v>OCM0031</v>
          </cell>
        </row>
        <row r="1871">
          <cell r="A1871" t="str">
            <v>OCM0069</v>
          </cell>
        </row>
        <row r="1872">
          <cell r="A1872" t="str">
            <v>NUR0017</v>
          </cell>
        </row>
        <row r="1873">
          <cell r="A1873" t="str">
            <v>CTR_169</v>
          </cell>
          <cell r="I1873" t="str">
            <v>Solar-Gen</v>
          </cell>
        </row>
        <row r="1874">
          <cell r="A1874" t="str">
            <v>EST_046</v>
          </cell>
          <cell r="I1874" t="str">
            <v>Solar-Gen</v>
          </cell>
        </row>
        <row r="1875">
          <cell r="A1875" t="str">
            <v>CTR_233</v>
          </cell>
          <cell r="I1875" t="str">
            <v>Bad Grid + Solar + GE</v>
          </cell>
        </row>
        <row r="1876">
          <cell r="A1876" t="str">
            <v>OCM0096</v>
          </cell>
        </row>
        <row r="1877">
          <cell r="A1877" t="str">
            <v>OCM0156</v>
          </cell>
        </row>
        <row r="1878">
          <cell r="A1878" t="str">
            <v>SUD_244</v>
          </cell>
          <cell r="I1878" t="str">
            <v>Hybrid-Gen</v>
          </cell>
        </row>
        <row r="1879">
          <cell r="A1879" t="str">
            <v>NUR0035</v>
          </cell>
        </row>
        <row r="1880">
          <cell r="A1880" t="str">
            <v>OCM0492</v>
          </cell>
        </row>
        <row r="1881">
          <cell r="A1881" t="str">
            <v>OCM0298</v>
          </cell>
        </row>
        <row r="1882">
          <cell r="A1882" t="str">
            <v>OCM0144</v>
          </cell>
        </row>
        <row r="1883">
          <cell r="A1883" t="str">
            <v>ADM_041</v>
          </cell>
          <cell r="I1883" t="str">
            <v>Hybrid-Gen</v>
          </cell>
        </row>
        <row r="1884">
          <cell r="A1884" t="str">
            <v>CTR_894</v>
          </cell>
          <cell r="I1884" t="str">
            <v>Good Grid + GE</v>
          </cell>
        </row>
        <row r="1885">
          <cell r="A1885" t="str">
            <v>OCM0092</v>
          </cell>
        </row>
        <row r="1886">
          <cell r="A1886" t="str">
            <v>OCM0140</v>
          </cell>
        </row>
        <row r="1887">
          <cell r="A1887" t="str">
            <v>OCM0491</v>
          </cell>
        </row>
        <row r="1888">
          <cell r="A1888" t="str">
            <v>OCM0493</v>
          </cell>
        </row>
        <row r="1889">
          <cell r="A1889" t="str">
            <v>NUR0025</v>
          </cell>
        </row>
        <row r="1890">
          <cell r="A1890" t="str">
            <v>OCM0116</v>
          </cell>
        </row>
        <row r="1891">
          <cell r="A1891" t="str">
            <v>NRD_318</v>
          </cell>
        </row>
        <row r="1892">
          <cell r="A1892" t="str">
            <v>EST_029</v>
          </cell>
          <cell r="I1892" t="str">
            <v>Hybrid-Gen</v>
          </cell>
        </row>
        <row r="1893">
          <cell r="A1893" t="str">
            <v>EST_024</v>
          </cell>
          <cell r="I1893" t="str">
            <v>Grid-Gen</v>
          </cell>
        </row>
        <row r="1894">
          <cell r="A1894" t="str">
            <v>SUD_247</v>
          </cell>
          <cell r="I1894" t="str">
            <v>Hybrid-Gen</v>
          </cell>
        </row>
        <row r="1895">
          <cell r="A1895" t="str">
            <v>OCM0098</v>
          </cell>
        </row>
        <row r="1896">
          <cell r="A1896" t="str">
            <v>CTR_170</v>
          </cell>
          <cell r="I1896" t="str">
            <v>Solar-Gen</v>
          </cell>
        </row>
        <row r="1897">
          <cell r="A1897" t="str">
            <v>OCM0532</v>
          </cell>
        </row>
        <row r="1898">
          <cell r="A1898" t="str">
            <v>NUR0026</v>
          </cell>
        </row>
        <row r="1899">
          <cell r="A1899" t="str">
            <v>NRD_020</v>
          </cell>
          <cell r="I1899" t="str">
            <v>Solar-Gen</v>
          </cell>
        </row>
        <row r="1900">
          <cell r="A1900" t="str">
            <v>NRD_317</v>
          </cell>
        </row>
        <row r="1901">
          <cell r="A1901" t="str">
            <v>NUR0038</v>
          </cell>
        </row>
        <row r="1902">
          <cell r="A1902" t="str">
            <v>NRD_110</v>
          </cell>
          <cell r="I1902" t="str">
            <v>Gen Only</v>
          </cell>
        </row>
        <row r="1903">
          <cell r="A1903" t="str">
            <v>NRD_324</v>
          </cell>
        </row>
        <row r="1904">
          <cell r="A1904" t="str">
            <v>OCM0136</v>
          </cell>
        </row>
        <row r="1905">
          <cell r="A1905" t="str">
            <v>NUR0034</v>
          </cell>
        </row>
        <row r="1906">
          <cell r="A1906" t="str">
            <v>OCM0469</v>
          </cell>
        </row>
        <row r="1907">
          <cell r="A1907" t="str">
            <v>OCM0454</v>
          </cell>
        </row>
        <row r="1908">
          <cell r="A1908" t="str">
            <v>CTR_407</v>
          </cell>
          <cell r="I1908" t="str">
            <v>Hybrid Solar - S2</v>
          </cell>
        </row>
        <row r="1909">
          <cell r="A1909" t="str">
            <v>OCM0419</v>
          </cell>
        </row>
        <row r="1910">
          <cell r="A1910" t="str">
            <v>ADM_122</v>
          </cell>
          <cell r="I1910" t="str">
            <v>Gen-Solar AER</v>
          </cell>
        </row>
        <row r="1911">
          <cell r="A1911" t="str">
            <v>ADM_149</v>
          </cell>
          <cell r="I1911" t="str">
            <v>Hybrid Solar - S1</v>
          </cell>
        </row>
        <row r="1912">
          <cell r="A1912" t="str">
            <v>EST_074</v>
          </cell>
          <cell r="I1912" t="str">
            <v>Solar Only</v>
          </cell>
        </row>
        <row r="1913">
          <cell r="A1913" t="str">
            <v>NUR0047</v>
          </cell>
        </row>
        <row r="1914">
          <cell r="A1914" t="str">
            <v>NRD_153</v>
          </cell>
          <cell r="I1914" t="str">
            <v>Hybrid Solar - S3</v>
          </cell>
        </row>
        <row r="1915">
          <cell r="A1915" t="str">
            <v>ADM_060</v>
          </cell>
          <cell r="I1915" t="str">
            <v>Solar-Gen</v>
          </cell>
        </row>
        <row r="1916">
          <cell r="A1916" t="str">
            <v>OCM0091</v>
          </cell>
        </row>
        <row r="1917">
          <cell r="A1917" t="str">
            <v>CTR_289</v>
          </cell>
          <cell r="I1917" t="str">
            <v>Hybrid Solar - S1</v>
          </cell>
        </row>
        <row r="1918">
          <cell r="A1918" t="str">
            <v>OCM0490</v>
          </cell>
        </row>
        <row r="1919">
          <cell r="A1919" t="str">
            <v>NUR0050</v>
          </cell>
        </row>
        <row r="1920">
          <cell r="A1920" t="str">
            <v>OCM0290</v>
          </cell>
        </row>
        <row r="1921">
          <cell r="A1921" t="str">
            <v>ADM_042</v>
          </cell>
          <cell r="I1921" t="str">
            <v>Hybrid-Gen</v>
          </cell>
        </row>
        <row r="1922">
          <cell r="A1922" t="str">
            <v>SUD_126</v>
          </cell>
          <cell r="I1922" t="str">
            <v>Hybrid Solar - S2</v>
          </cell>
        </row>
        <row r="1923">
          <cell r="A1923" t="str">
            <v>EST_082</v>
          </cell>
          <cell r="I1923" t="str">
            <v>Grid-Gen</v>
          </cell>
        </row>
        <row r="1924">
          <cell r="A1924" t="str">
            <v>ADM_063</v>
          </cell>
          <cell r="I1924" t="str">
            <v>Solar-Gen</v>
          </cell>
        </row>
        <row r="1925">
          <cell r="A1925" t="str">
            <v>EST_134</v>
          </cell>
          <cell r="I1925" t="str">
            <v>Hybrid Solar - S2</v>
          </cell>
        </row>
        <row r="1926">
          <cell r="A1926" t="str">
            <v>OCM0468</v>
          </cell>
        </row>
        <row r="1927">
          <cell r="A1927" t="str">
            <v>NRD_328</v>
          </cell>
        </row>
        <row r="1928">
          <cell r="A1928" t="str">
            <v>EST_077</v>
          </cell>
          <cell r="I1928" t="str">
            <v>Grid-Gen</v>
          </cell>
        </row>
        <row r="1929">
          <cell r="A1929" t="str">
            <v>OCM0399</v>
          </cell>
        </row>
        <row r="1930">
          <cell r="A1930" t="str">
            <v>NRD_327</v>
          </cell>
        </row>
        <row r="1931">
          <cell r="A1931" t="str">
            <v>ADM_066</v>
          </cell>
          <cell r="I1931" t="str">
            <v>Hybrid-Gen</v>
          </cell>
        </row>
        <row r="1932">
          <cell r="A1932" t="str">
            <v>OCM0433</v>
          </cell>
        </row>
        <row r="1933">
          <cell r="A1933" t="str">
            <v>OCM0466</v>
          </cell>
        </row>
        <row r="1934">
          <cell r="A1934" t="str">
            <v>OCM0506</v>
          </cell>
        </row>
        <row r="1935">
          <cell r="A1935" t="str">
            <v>EST_009</v>
          </cell>
          <cell r="I1935" t="str">
            <v>Medium Grid + Solar + GE</v>
          </cell>
        </row>
        <row r="1936">
          <cell r="A1936" t="str">
            <v>OCM0267</v>
          </cell>
        </row>
        <row r="1937">
          <cell r="A1937" t="str">
            <v>SUD_248</v>
          </cell>
          <cell r="I1937" t="str">
            <v>Hybrid-Gen</v>
          </cell>
        </row>
        <row r="1938">
          <cell r="A1938" t="str">
            <v>NRD_331</v>
          </cell>
        </row>
        <row r="1939">
          <cell r="A1939" t="str">
            <v>NRD_310</v>
          </cell>
        </row>
        <row r="1940">
          <cell r="A1940" t="str">
            <v>EST_062</v>
          </cell>
          <cell r="I1940" t="str">
            <v>Grid-Gen</v>
          </cell>
        </row>
        <row r="1941">
          <cell r="A1941" t="str">
            <v>OCM0044</v>
          </cell>
        </row>
        <row r="1942">
          <cell r="A1942" t="str">
            <v>OCM0498</v>
          </cell>
        </row>
        <row r="1943">
          <cell r="A1943" t="str">
            <v>ADM_152</v>
          </cell>
          <cell r="I1943" t="str">
            <v>Gen Only</v>
          </cell>
        </row>
        <row r="1944">
          <cell r="A1944" t="str">
            <v>NUR0075</v>
          </cell>
        </row>
        <row r="1945">
          <cell r="A1945" t="str">
            <v>NRD_025</v>
          </cell>
          <cell r="I1945" t="str">
            <v>Grid-Hybrid-Gen</v>
          </cell>
        </row>
        <row r="1946">
          <cell r="A1946" t="str">
            <v>ADM_183</v>
          </cell>
          <cell r="I1946" t="str">
            <v>Hybrid Solar - S3</v>
          </cell>
        </row>
        <row r="1947">
          <cell r="A1947" t="str">
            <v>NRD_119</v>
          </cell>
          <cell r="I1947" t="str">
            <v>Grid-Gen</v>
          </cell>
        </row>
        <row r="1948">
          <cell r="A1948" t="str">
            <v>OCM0379</v>
          </cell>
        </row>
        <row r="1949">
          <cell r="A1949" t="str">
            <v>NRD_157</v>
          </cell>
          <cell r="I1949" t="str">
            <v>Bad Grid + Solar + GE</v>
          </cell>
        </row>
        <row r="1950">
          <cell r="A1950" t="str">
            <v>ADM_015</v>
          </cell>
          <cell r="I1950" t="str">
            <v>Hybrid Solar - S3</v>
          </cell>
        </row>
        <row r="1951">
          <cell r="A1951" t="str">
            <v>EST_150</v>
          </cell>
          <cell r="I1951" t="str">
            <v>Hybrid Solar - S2</v>
          </cell>
        </row>
        <row r="1952">
          <cell r="A1952" t="str">
            <v>NRD_314</v>
          </cell>
        </row>
        <row r="1953">
          <cell r="A1953" t="str">
            <v>ADM_010</v>
          </cell>
          <cell r="I1953" t="str">
            <v>Bad Grid + Solar + GE</v>
          </cell>
        </row>
        <row r="1954">
          <cell r="A1954" t="str">
            <v>OCM0502</v>
          </cell>
        </row>
        <row r="1955">
          <cell r="A1955" t="str">
            <v>ADM_065</v>
          </cell>
          <cell r="I1955" t="str">
            <v>Hybrid-Gen</v>
          </cell>
        </row>
        <row r="1956">
          <cell r="A1956" t="str">
            <v>NUR0093</v>
          </cell>
        </row>
        <row r="1957">
          <cell r="A1957" t="str">
            <v>OCM0405</v>
          </cell>
        </row>
        <row r="1958">
          <cell r="A1958" t="str">
            <v>ADM_119</v>
          </cell>
          <cell r="I1958" t="str">
            <v>Grid-Gen</v>
          </cell>
        </row>
        <row r="1959">
          <cell r="A1959" t="str">
            <v>SUD_246</v>
          </cell>
          <cell r="I1959" t="str">
            <v>Solar-Gen</v>
          </cell>
        </row>
        <row r="1960">
          <cell r="A1960" t="str">
            <v>EST_002</v>
          </cell>
          <cell r="I1960" t="str">
            <v>Good Grid + GE</v>
          </cell>
        </row>
        <row r="1961">
          <cell r="A1961" t="str">
            <v>EST_022</v>
          </cell>
          <cell r="I1961" t="str">
            <v>Grid-Gen</v>
          </cell>
        </row>
        <row r="1962">
          <cell r="A1962" t="str">
            <v>OCM0465</v>
          </cell>
        </row>
        <row r="1963">
          <cell r="A1963" t="str">
            <v>OCM0045</v>
          </cell>
        </row>
        <row r="1964">
          <cell r="A1964" t="str">
            <v>NRD_152</v>
          </cell>
          <cell r="I1964" t="str">
            <v>Gen Only</v>
          </cell>
        </row>
        <row r="1965">
          <cell r="A1965" t="str">
            <v>OCM0512</v>
          </cell>
        </row>
        <row r="1966">
          <cell r="A1966" t="str">
            <v>NRD_302</v>
          </cell>
        </row>
        <row r="1967">
          <cell r="A1967" t="str">
            <v>EST_105</v>
          </cell>
          <cell r="I1967" t="str">
            <v>Hybrid Solar - S1</v>
          </cell>
        </row>
        <row r="1968">
          <cell r="A1968" t="str">
            <v>OCM0461</v>
          </cell>
        </row>
        <row r="1969">
          <cell r="A1969" t="str">
            <v>NRD_343</v>
          </cell>
        </row>
        <row r="1970">
          <cell r="A1970" t="str">
            <v>OCM0378</v>
          </cell>
        </row>
        <row r="1971">
          <cell r="A1971" t="str">
            <v>NRD_086</v>
          </cell>
          <cell r="I1971" t="str">
            <v>Grid-Gen</v>
          </cell>
        </row>
        <row r="1972">
          <cell r="A1972" t="str">
            <v>NRD_295</v>
          </cell>
        </row>
        <row r="1973">
          <cell r="A1973" t="str">
            <v>EST_076</v>
          </cell>
          <cell r="I1973" t="str">
            <v>Grid-Gen</v>
          </cell>
        </row>
        <row r="1974">
          <cell r="A1974" t="str">
            <v>NRD_060</v>
          </cell>
          <cell r="I1974" t="str">
            <v>Grid-Gen</v>
          </cell>
        </row>
        <row r="1975">
          <cell r="A1975" t="str">
            <v>NRD_160</v>
          </cell>
          <cell r="I1975" t="str">
            <v>Hybrid Solar - S1</v>
          </cell>
        </row>
        <row r="1976">
          <cell r="A1976" t="str">
            <v>OCM0121</v>
          </cell>
        </row>
        <row r="1977">
          <cell r="A1977" t="str">
            <v>NRD_149</v>
          </cell>
          <cell r="I1977" t="str">
            <v>Good Grid + GE</v>
          </cell>
        </row>
        <row r="1978">
          <cell r="A1978" t="str">
            <v>ADM_014</v>
          </cell>
          <cell r="I1978" t="str">
            <v>Hybrid Solar - S3</v>
          </cell>
        </row>
        <row r="1979">
          <cell r="A1979" t="str">
            <v>ADM_143</v>
          </cell>
          <cell r="I1979" t="str">
            <v>Solar-Gen</v>
          </cell>
        </row>
        <row r="1980">
          <cell r="A1980" t="str">
            <v>NRD_047</v>
          </cell>
          <cell r="I1980" t="str">
            <v>Grid-Gen</v>
          </cell>
        </row>
        <row r="1981">
          <cell r="A1981" t="str">
            <v>ADM_114</v>
          </cell>
          <cell r="I1981" t="str">
            <v>Hybrid Solar - S3</v>
          </cell>
        </row>
        <row r="1982">
          <cell r="A1982" t="str">
            <v>EST_008</v>
          </cell>
          <cell r="I1982" t="str">
            <v>Grid-Gen</v>
          </cell>
        </row>
        <row r="1983">
          <cell r="A1983" t="str">
            <v>OCM0464</v>
          </cell>
        </row>
        <row r="1984">
          <cell r="A1984" t="str">
            <v>NRD_159</v>
          </cell>
          <cell r="I1984" t="str">
            <v>Good Grid + Solar + GE</v>
          </cell>
        </row>
        <row r="1985">
          <cell r="A1985" t="str">
            <v>NRD_022</v>
          </cell>
          <cell r="I1985" t="str">
            <v>Grid-Gen</v>
          </cell>
        </row>
        <row r="1986">
          <cell r="A1986" t="str">
            <v>NRD_003</v>
          </cell>
          <cell r="I1986" t="str">
            <v>Grid-Gen</v>
          </cell>
        </row>
        <row r="1987">
          <cell r="A1987" t="str">
            <v>NRD_018</v>
          </cell>
          <cell r="I1987" t="str">
            <v>Medium Grid + Solar + GE</v>
          </cell>
        </row>
        <row r="1988">
          <cell r="A1988" t="str">
            <v>NRD_260</v>
          </cell>
          <cell r="I1988" t="str">
            <v>Hybrid Solar - S1</v>
          </cell>
        </row>
        <row r="1989">
          <cell r="A1989" t="str">
            <v>EST_104</v>
          </cell>
          <cell r="I1989" t="str">
            <v>Hybrid Solar - S2</v>
          </cell>
        </row>
        <row r="1990">
          <cell r="A1990" t="str">
            <v>OCM0463</v>
          </cell>
        </row>
        <row r="1991">
          <cell r="A1991" t="str">
            <v>NRD_175</v>
          </cell>
          <cell r="I1991" t="str">
            <v>Good Grid + GE</v>
          </cell>
        </row>
        <row r="1992">
          <cell r="A1992" t="str">
            <v>NRD_015</v>
          </cell>
          <cell r="I1992" t="str">
            <v>Hybrid-Gen</v>
          </cell>
        </row>
        <row r="1993">
          <cell r="A1993" t="str">
            <v>NRD_163</v>
          </cell>
          <cell r="I1993" t="str">
            <v>Good Grid + GE</v>
          </cell>
        </row>
        <row r="1994">
          <cell r="A1994" t="str">
            <v>NRD_350</v>
          </cell>
        </row>
        <row r="1995">
          <cell r="A1995" t="str">
            <v>EST_023</v>
          </cell>
          <cell r="I1995" t="str">
            <v>Hybrid Solar - S2</v>
          </cell>
        </row>
        <row r="1996">
          <cell r="A1996" t="str">
            <v>NRD_072</v>
          </cell>
          <cell r="I1996" t="str">
            <v>Grid-Gen</v>
          </cell>
        </row>
        <row r="1997">
          <cell r="A1997" t="str">
            <v>NRD_268</v>
          </cell>
          <cell r="I1997" t="str">
            <v>Hybrid Solar - S1</v>
          </cell>
        </row>
        <row r="1998">
          <cell r="A1998" t="str">
            <v>NRD_049</v>
          </cell>
          <cell r="I1998" t="str">
            <v>Grid-Gen</v>
          </cell>
        </row>
        <row r="1999">
          <cell r="A1999" t="str">
            <v>NRD_255</v>
          </cell>
          <cell r="I1999" t="str">
            <v>Hybrid Solar - S1</v>
          </cell>
        </row>
        <row r="2000">
          <cell r="A2000" t="str">
            <v>NRD_141</v>
          </cell>
          <cell r="I2000" t="str">
            <v>Good Grid + GE</v>
          </cell>
        </row>
        <row r="2001">
          <cell r="A2001" t="str">
            <v>NRD_073</v>
          </cell>
          <cell r="I2001" t="str">
            <v>Grid-Gen</v>
          </cell>
        </row>
        <row r="2002">
          <cell r="A2002" t="str">
            <v>NRD_190</v>
          </cell>
          <cell r="I2002" t="str">
            <v>Medium Grid + GE</v>
          </cell>
        </row>
        <row r="2003">
          <cell r="A2003" t="str">
            <v>NRD_040</v>
          </cell>
          <cell r="I2003" t="str">
            <v>Grid-Gen</v>
          </cell>
        </row>
        <row r="2004">
          <cell r="A2004" t="str">
            <v>NRD_097</v>
          </cell>
          <cell r="I2004" t="str">
            <v>Grid-Gen</v>
          </cell>
        </row>
        <row r="2005">
          <cell r="A2005" t="str">
            <v>NRD_035</v>
          </cell>
          <cell r="I2005" t="str">
            <v>Grid-Gen</v>
          </cell>
        </row>
        <row r="2006">
          <cell r="A2006" t="str">
            <v>OCM0149</v>
          </cell>
        </row>
        <row r="2007">
          <cell r="A2007" t="str">
            <v>NRD_002</v>
          </cell>
          <cell r="I2007" t="str">
            <v>Good Grid + Solar + GE</v>
          </cell>
        </row>
        <row r="2008">
          <cell r="A2008" t="str">
            <v>ADM_052</v>
          </cell>
          <cell r="I2008" t="str">
            <v>Gen-Solar AER</v>
          </cell>
        </row>
        <row r="2009">
          <cell r="A2009" t="str">
            <v>NRD_189</v>
          </cell>
          <cell r="I2009" t="str">
            <v>Medium Grid + Solar + GE</v>
          </cell>
        </row>
        <row r="2010">
          <cell r="A2010" t="str">
            <v>NRD_253</v>
          </cell>
          <cell r="I2010" t="str">
            <v>Hybrid Solar - S1</v>
          </cell>
        </row>
        <row r="2011">
          <cell r="A2011" t="str">
            <v>NRD_252</v>
          </cell>
          <cell r="I2011" t="str">
            <v>Hybrid Solar - S1</v>
          </cell>
        </row>
        <row r="2012">
          <cell r="A2012" t="str">
            <v>NRD_084</v>
          </cell>
          <cell r="I2012" t="str">
            <v>Grid-Gen</v>
          </cell>
        </row>
        <row r="2013">
          <cell r="A2013" t="str">
            <v>NRD_143</v>
          </cell>
          <cell r="I2013" t="str">
            <v>Good Grid + GE</v>
          </cell>
        </row>
        <row r="2014">
          <cell r="A2014" t="str">
            <v>NRD_117</v>
          </cell>
          <cell r="I2014" t="str">
            <v>Grid-Gen</v>
          </cell>
        </row>
        <row r="2015">
          <cell r="A2015" t="str">
            <v>NRD_138</v>
          </cell>
          <cell r="I2015" t="str">
            <v>Good Grid + GE</v>
          </cell>
        </row>
        <row r="2016">
          <cell r="A2016" t="str">
            <v>NRD_139</v>
          </cell>
          <cell r="I2016" t="str">
            <v>Good Grid + GE</v>
          </cell>
        </row>
        <row r="2017">
          <cell r="A2017" t="str">
            <v>ADM_182</v>
          </cell>
          <cell r="I2017" t="str">
            <v>Hybrid Solar - S3</v>
          </cell>
        </row>
        <row r="2018">
          <cell r="A2018" t="str">
            <v>NRD_062</v>
          </cell>
          <cell r="I2018" t="str">
            <v>Grid-Gen</v>
          </cell>
        </row>
        <row r="2019">
          <cell r="A2019" t="str">
            <v>NRD_082</v>
          </cell>
          <cell r="I2019" t="str">
            <v>Grid-Gen</v>
          </cell>
        </row>
        <row r="2020">
          <cell r="A2020" t="str">
            <v>OCM0151</v>
          </cell>
        </row>
        <row r="2021">
          <cell r="A2021" t="str">
            <v>NUR0046</v>
          </cell>
        </row>
        <row r="2022">
          <cell r="A2022" t="str">
            <v>NRD_085</v>
          </cell>
          <cell r="I2022" t="str">
            <v>Grid-Gen</v>
          </cell>
        </row>
        <row r="2023">
          <cell r="A2023" t="str">
            <v>OCM0402</v>
          </cell>
        </row>
        <row r="2024">
          <cell r="A2024" t="str">
            <v>NRD_174</v>
          </cell>
          <cell r="I2024" t="str">
            <v>Medium Grid + GE</v>
          </cell>
        </row>
        <row r="2025">
          <cell r="A2025" t="str">
            <v>NRD_075</v>
          </cell>
          <cell r="I2025" t="str">
            <v>Grid-Gen</v>
          </cell>
        </row>
        <row r="2026">
          <cell r="A2026" t="str">
            <v>NRD_142</v>
          </cell>
          <cell r="I2026" t="str">
            <v>Medium Grid + GE</v>
          </cell>
        </row>
        <row r="2027">
          <cell r="A2027" t="str">
            <v>NRD_065</v>
          </cell>
          <cell r="I2027" t="str">
            <v>Grid-Gen</v>
          </cell>
        </row>
        <row r="2028">
          <cell r="A2028" t="str">
            <v>NRD_045</v>
          </cell>
          <cell r="I2028" t="str">
            <v>Grid-Gen</v>
          </cell>
        </row>
        <row r="2029">
          <cell r="A2029" t="str">
            <v>EST_012</v>
          </cell>
          <cell r="I2029" t="str">
            <v>Solar-Gen</v>
          </cell>
        </row>
        <row r="2030">
          <cell r="A2030" t="str">
            <v>NRD_067</v>
          </cell>
          <cell r="I2030" t="str">
            <v>Grid-Gen</v>
          </cell>
        </row>
        <row r="2031">
          <cell r="A2031" t="str">
            <v>NRD_158</v>
          </cell>
          <cell r="I2031" t="str">
            <v>Good Grid + Solar + GE</v>
          </cell>
        </row>
        <row r="2032">
          <cell r="A2032" t="str">
            <v>NRD_053</v>
          </cell>
          <cell r="I2032" t="str">
            <v>Grid-Gen</v>
          </cell>
        </row>
        <row r="2033">
          <cell r="A2033" t="str">
            <v>NRD_325</v>
          </cell>
        </row>
        <row r="2034">
          <cell r="A2034" t="str">
            <v>NRD_262</v>
          </cell>
          <cell r="I2034" t="str">
            <v>Good Grid + Solar + GE</v>
          </cell>
        </row>
        <row r="2035">
          <cell r="A2035" t="str">
            <v>NRD_101</v>
          </cell>
          <cell r="I2035" t="str">
            <v>Grid-Gen</v>
          </cell>
        </row>
        <row r="2036">
          <cell r="A2036" t="str">
            <v>NRD_063</v>
          </cell>
          <cell r="I2036" t="str">
            <v>Grid-Gen</v>
          </cell>
        </row>
        <row r="2037">
          <cell r="A2037" t="str">
            <v>OCM0237</v>
          </cell>
        </row>
        <row r="2038">
          <cell r="A2038" t="str">
            <v>NRD_116</v>
          </cell>
          <cell r="I2038" t="str">
            <v>Grid-Gen</v>
          </cell>
        </row>
        <row r="2039">
          <cell r="A2039" t="str">
            <v>OCM0010</v>
          </cell>
        </row>
        <row r="2040">
          <cell r="A2040" t="str">
            <v>OCM0150</v>
          </cell>
        </row>
        <row r="2041">
          <cell r="A2041" t="str">
            <v>NRD_039</v>
          </cell>
          <cell r="I2041" t="str">
            <v>Grid-Gen</v>
          </cell>
        </row>
        <row r="2042">
          <cell r="A2042" t="str">
            <v>NRD_140</v>
          </cell>
          <cell r="I2042" t="str">
            <v>Good Grid + GE</v>
          </cell>
        </row>
        <row r="2043">
          <cell r="A2043" t="str">
            <v>NRD_009</v>
          </cell>
          <cell r="I2043" t="str">
            <v>Grid-Gen</v>
          </cell>
        </row>
        <row r="2044">
          <cell r="A2044" t="str">
            <v>NRD_261</v>
          </cell>
          <cell r="I2044" t="str">
            <v>Hybrid Solar - S1</v>
          </cell>
        </row>
        <row r="2045">
          <cell r="A2045" t="str">
            <v>SUD_163</v>
          </cell>
          <cell r="I2045" t="str">
            <v>Hybrid Solar - S3</v>
          </cell>
        </row>
        <row r="2046">
          <cell r="A2046" t="str">
            <v>SUD_205</v>
          </cell>
        </row>
        <row r="2047">
          <cell r="A2047" t="str">
            <v>NRD_145</v>
          </cell>
          <cell r="I2047" t="str">
            <v>Good Grid + GE</v>
          </cell>
        </row>
        <row r="2048">
          <cell r="A2048" t="str">
            <v>NRD_038</v>
          </cell>
          <cell r="I2048" t="str">
            <v>Grid-Gen</v>
          </cell>
        </row>
        <row r="2049">
          <cell r="A2049" t="str">
            <v>NRD_054</v>
          </cell>
          <cell r="I2049" t="str">
            <v>Grid-Gen</v>
          </cell>
        </row>
        <row r="2050">
          <cell r="A2050" t="str">
            <v>NRD_148</v>
          </cell>
          <cell r="I2050" t="str">
            <v>Good Grid + GE</v>
          </cell>
        </row>
        <row r="2051">
          <cell r="A2051" t="str">
            <v>NRD_147</v>
          </cell>
          <cell r="I2051" t="str">
            <v>Medium Grid + GE</v>
          </cell>
        </row>
        <row r="2052">
          <cell r="A2052" t="str">
            <v>NRD_083</v>
          </cell>
          <cell r="I2052" t="str">
            <v>Grid-Gen</v>
          </cell>
        </row>
        <row r="2053">
          <cell r="A2053" t="str">
            <v>NRD_146</v>
          </cell>
          <cell r="I2053" t="str">
            <v>Hybrid Solar - S1</v>
          </cell>
        </row>
        <row r="2054">
          <cell r="A2054" t="str">
            <v>SUD_159</v>
          </cell>
          <cell r="I2054" t="str">
            <v>Hybrid Solar - S3</v>
          </cell>
        </row>
        <row r="2055">
          <cell r="A2055" t="str">
            <v>NRD_037</v>
          </cell>
          <cell r="I2055" t="str">
            <v>Grid-Gen</v>
          </cell>
        </row>
        <row r="2056">
          <cell r="A2056" t="str">
            <v>OCM0263</v>
          </cell>
        </row>
        <row r="2057">
          <cell r="A2057" t="str">
            <v>EST_003</v>
          </cell>
          <cell r="I2057" t="str">
            <v>Grid-Gen</v>
          </cell>
        </row>
        <row r="2058">
          <cell r="A2058" t="str">
            <v>EST_020</v>
          </cell>
          <cell r="I2058" t="str">
            <v>Grid-Hybrid-Gen</v>
          </cell>
        </row>
        <row r="2059">
          <cell r="A2059" t="str">
            <v>NRD_266</v>
          </cell>
          <cell r="I2059" t="str">
            <v>Hybrid Solar - S1</v>
          </cell>
        </row>
        <row r="2060">
          <cell r="A2060" t="str">
            <v>NRD_186</v>
          </cell>
          <cell r="I2060" t="str">
            <v>Bad Grid + GE</v>
          </cell>
        </row>
        <row r="2061">
          <cell r="A2061" t="str">
            <v>NRD_315</v>
          </cell>
        </row>
        <row r="2062">
          <cell r="A2062" t="str">
            <v>NRD_162</v>
          </cell>
          <cell r="I2062" t="str">
            <v>Good Grid + GE</v>
          </cell>
        </row>
        <row r="2063">
          <cell r="A2063" t="str">
            <v>EXN_541</v>
          </cell>
        </row>
        <row r="2064">
          <cell r="A2064" t="str">
            <v>NRD_095</v>
          </cell>
          <cell r="I2064" t="str">
            <v>Grid-Gen</v>
          </cell>
        </row>
        <row r="2065">
          <cell r="A2065" t="str">
            <v>NRD_171</v>
          </cell>
          <cell r="I2065" t="str">
            <v>Hybrid Solar - S2</v>
          </cell>
        </row>
        <row r="2066">
          <cell r="A2066" t="str">
            <v>EST_092</v>
          </cell>
          <cell r="I2066" t="str">
            <v>Grid-Gen</v>
          </cell>
        </row>
        <row r="2067">
          <cell r="A2067" t="str">
            <v>OCM0401</v>
          </cell>
        </row>
        <row r="2068">
          <cell r="A2068" t="str">
            <v>NRD_014</v>
          </cell>
          <cell r="I2068" t="str">
            <v>Grid-Gen</v>
          </cell>
        </row>
        <row r="2069">
          <cell r="A2069" t="str">
            <v>NRD_166</v>
          </cell>
          <cell r="I2069" t="str">
            <v>Grid-Gen</v>
          </cell>
        </row>
        <row r="2070">
          <cell r="A2070" t="str">
            <v>OCM0409</v>
          </cell>
        </row>
        <row r="2071">
          <cell r="A2071" t="str">
            <v>NRD_094</v>
          </cell>
          <cell r="I2071" t="str">
            <v>Grid-Gen</v>
          </cell>
        </row>
        <row r="2072">
          <cell r="A2072" t="str">
            <v>OCM0178</v>
          </cell>
        </row>
        <row r="2073">
          <cell r="A2073" t="str">
            <v>OCM0123</v>
          </cell>
        </row>
        <row r="2074">
          <cell r="A2074" t="str">
            <v>OCM0407</v>
          </cell>
        </row>
        <row r="2075">
          <cell r="A2075" t="str">
            <v>OCM0406</v>
          </cell>
        </row>
        <row r="2076">
          <cell r="A2076" t="str">
            <v>OCM0408</v>
          </cell>
        </row>
        <row r="2077">
          <cell r="A2077" t="str">
            <v>NRD_330</v>
          </cell>
        </row>
        <row r="2078">
          <cell r="A2078" t="str">
            <v>NUR0055</v>
          </cell>
        </row>
        <row r="2079">
          <cell r="A2079" t="str">
            <v>EST_083</v>
          </cell>
          <cell r="I2079" t="str">
            <v>Hybrid-Gen</v>
          </cell>
        </row>
        <row r="2080">
          <cell r="A2080" t="str">
            <v>OCM0486</v>
          </cell>
        </row>
        <row r="2081">
          <cell r="A2081" t="str">
            <v>NRD_316</v>
          </cell>
        </row>
        <row r="2082">
          <cell r="A2082" t="str">
            <v>NRD_304</v>
          </cell>
        </row>
        <row r="2083">
          <cell r="A2083" t="str">
            <v>NRD_133</v>
          </cell>
          <cell r="I2083" t="str">
            <v>Good Grid + Solar + GE</v>
          </cell>
        </row>
        <row r="2084">
          <cell r="A2084" t="str">
            <v>NRD_289</v>
          </cell>
        </row>
        <row r="2085">
          <cell r="A2085" t="str">
            <v>OCM0024</v>
          </cell>
        </row>
        <row r="2086">
          <cell r="A2086" t="str">
            <v>OCM0167</v>
          </cell>
        </row>
        <row r="2087">
          <cell r="A2087" t="str">
            <v>NRD_183</v>
          </cell>
          <cell r="I2087" t="str">
            <v>Good Grid + Solar + GE</v>
          </cell>
        </row>
        <row r="2088">
          <cell r="A2088" t="str">
            <v>NRD_335</v>
          </cell>
        </row>
        <row r="2089">
          <cell r="A2089" t="str">
            <v>NRD_096</v>
          </cell>
          <cell r="I2089" t="str">
            <v>Grid-Gen</v>
          </cell>
        </row>
        <row r="2090">
          <cell r="A2090" t="str">
            <v>OCM0501</v>
          </cell>
        </row>
        <row r="2091">
          <cell r="A2091" t="str">
            <v>EST_071</v>
          </cell>
          <cell r="I2091" t="str">
            <v>Gen Only</v>
          </cell>
        </row>
        <row r="2092">
          <cell r="A2092" t="str">
            <v>NRD_263</v>
          </cell>
          <cell r="I2092" t="str">
            <v>Hybrid Solar - S1</v>
          </cell>
        </row>
        <row r="2093">
          <cell r="A2093" t="str">
            <v>NRD_352</v>
          </cell>
        </row>
        <row r="2094">
          <cell r="A2094" t="str">
            <v>NRD_265</v>
          </cell>
          <cell r="I2094" t="str">
            <v>Hybrid Solar - S1</v>
          </cell>
        </row>
        <row r="2095">
          <cell r="A2095" t="str">
            <v>NRD_132</v>
          </cell>
          <cell r="I2095" t="str">
            <v>Bad Grid + GE</v>
          </cell>
        </row>
        <row r="2096">
          <cell r="A2096" t="str">
            <v>SUD_113</v>
          </cell>
          <cell r="I2096" t="str">
            <v>Gen-Lithium</v>
          </cell>
        </row>
        <row r="2097">
          <cell r="A2097" t="str">
            <v>NRD_087</v>
          </cell>
          <cell r="I2097" t="str">
            <v>Solar-Gen</v>
          </cell>
        </row>
        <row r="2098">
          <cell r="A2098" t="str">
            <v>NUR0121</v>
          </cell>
        </row>
        <row r="2099">
          <cell r="A2099" t="str">
            <v>NRD_013</v>
          </cell>
          <cell r="I2099" t="str">
            <v>Grid-Gen</v>
          </cell>
        </row>
        <row r="2100">
          <cell r="A2100" t="str">
            <v>OCM0083</v>
          </cell>
        </row>
        <row r="2101">
          <cell r="A2101" t="str">
            <v>NRD_112</v>
          </cell>
          <cell r="I2101" t="str">
            <v>Hybrid-Gen</v>
          </cell>
        </row>
        <row r="2102">
          <cell r="A2102" t="str">
            <v>NRD_030</v>
          </cell>
          <cell r="I2102" t="str">
            <v>Gen Only</v>
          </cell>
        </row>
        <row r="2103">
          <cell r="A2103" t="str">
            <v>NRD_057</v>
          </cell>
          <cell r="I2103" t="str">
            <v>Grid-Gen</v>
          </cell>
        </row>
        <row r="2104">
          <cell r="A2104" t="str">
            <v>EXN_019</v>
          </cell>
          <cell r="I2104" t="str">
            <v>Grid-Gen</v>
          </cell>
        </row>
        <row r="2105">
          <cell r="A2105" t="str">
            <v>OCM0132</v>
          </cell>
        </row>
        <row r="2106">
          <cell r="A2106" t="str">
            <v>EXN_227</v>
          </cell>
          <cell r="I2106" t="str">
            <v>Grid-Gen</v>
          </cell>
        </row>
        <row r="2107">
          <cell r="A2107" t="str">
            <v>NRD_264</v>
          </cell>
          <cell r="I2107" t="str">
            <v>Hybrid Solar - S1</v>
          </cell>
        </row>
        <row r="2108">
          <cell r="A2108" t="str">
            <v>NUR0122</v>
          </cell>
        </row>
        <row r="2109">
          <cell r="A2109" t="str">
            <v>OCM0135</v>
          </cell>
        </row>
        <row r="2110">
          <cell r="A2110" t="str">
            <v>ADM_166</v>
          </cell>
          <cell r="I2110" t="str">
            <v>Hybrid Solar - S1</v>
          </cell>
        </row>
        <row r="2111">
          <cell r="A2111" t="str">
            <v>EST_093</v>
          </cell>
          <cell r="I2111" t="str">
            <v>Hybrid-Gen</v>
          </cell>
        </row>
        <row r="2112">
          <cell r="A2112" t="str">
            <v>NRD_107</v>
          </cell>
          <cell r="I2112" t="str">
            <v>Hybrid-Gen</v>
          </cell>
        </row>
        <row r="2113">
          <cell r="A2113" t="str">
            <v>NRD_334</v>
          </cell>
        </row>
        <row r="2114">
          <cell r="A2114" t="str">
            <v>NRD_287</v>
          </cell>
        </row>
        <row r="2115">
          <cell r="A2115" t="str">
            <v>NRD_307</v>
          </cell>
        </row>
        <row r="2116">
          <cell r="A2116" t="str">
            <v>NRD_321</v>
          </cell>
        </row>
        <row r="2117">
          <cell r="A2117" t="str">
            <v>OCM0192</v>
          </cell>
        </row>
        <row r="2118">
          <cell r="A2118" t="str">
            <v>ADM_082</v>
          </cell>
          <cell r="I2118" t="str">
            <v>Solar-Gen</v>
          </cell>
        </row>
        <row r="2119">
          <cell r="A2119" t="str">
            <v>ADM_232</v>
          </cell>
          <cell r="I2119" t="str">
            <v>Hybrid Solar - S3</v>
          </cell>
        </row>
        <row r="2120">
          <cell r="A2120" t="str">
            <v>EXN_535</v>
          </cell>
        </row>
        <row r="2121">
          <cell r="A2121" t="str">
            <v>EST_185</v>
          </cell>
          <cell r="I2121" t="str">
            <v>Hybrid Solar - S3</v>
          </cell>
        </row>
        <row r="2122">
          <cell r="A2122" t="str">
            <v>ADM_021</v>
          </cell>
          <cell r="I2122" t="str">
            <v>Solar-Gen</v>
          </cell>
        </row>
        <row r="2123">
          <cell r="A2123" t="str">
            <v>ADM_003</v>
          </cell>
          <cell r="I2123" t="str">
            <v>Grid-Gen</v>
          </cell>
        </row>
        <row r="2124">
          <cell r="A2124" t="str">
            <v>ADM_132</v>
          </cell>
          <cell r="I2124" t="str">
            <v>Grid-Gen</v>
          </cell>
        </row>
        <row r="2125">
          <cell r="A2125" t="str">
            <v>NRD_024</v>
          </cell>
          <cell r="I2125" t="str">
            <v>Solar-Gen</v>
          </cell>
        </row>
        <row r="2126">
          <cell r="A2126" t="str">
            <v>ADM_069</v>
          </cell>
          <cell r="I2126" t="str">
            <v>Grid-Gen</v>
          </cell>
        </row>
        <row r="2127">
          <cell r="A2127" t="str">
            <v>ADM_034</v>
          </cell>
          <cell r="I2127" t="str">
            <v>Grid-Gen</v>
          </cell>
        </row>
        <row r="2128">
          <cell r="A2128" t="str">
            <v>EXN_173</v>
          </cell>
          <cell r="I2128" t="str">
            <v>Grid-Gen</v>
          </cell>
        </row>
        <row r="2129">
          <cell r="A2129" t="str">
            <v>ADM_076</v>
          </cell>
          <cell r="I2129" t="str">
            <v>Grid-Gen</v>
          </cell>
        </row>
        <row r="2130">
          <cell r="A2130" t="str">
            <v>ADM_227</v>
          </cell>
          <cell r="I2130" t="str">
            <v>Hybrid Solar - S1</v>
          </cell>
        </row>
        <row r="2131">
          <cell r="A2131" t="str">
            <v>ADM_127</v>
          </cell>
          <cell r="I2131" t="str">
            <v>Grid-Gen</v>
          </cell>
        </row>
        <row r="2132">
          <cell r="A2132" t="str">
            <v>EXN_527</v>
          </cell>
        </row>
        <row r="2133">
          <cell r="A2133" t="str">
            <v>ADM_235</v>
          </cell>
          <cell r="I2133" t="str">
            <v>Hybrid Solar - S1</v>
          </cell>
        </row>
        <row r="2134">
          <cell r="A2134" t="str">
            <v>ADM_017</v>
          </cell>
          <cell r="I2134" t="str">
            <v>Grid-Gen</v>
          </cell>
        </row>
        <row r="2135">
          <cell r="A2135" t="str">
            <v>ADM_083</v>
          </cell>
          <cell r="I2135" t="str">
            <v>Grid-Gen</v>
          </cell>
        </row>
        <row r="2136">
          <cell r="A2136" t="str">
            <v>ADM_078</v>
          </cell>
          <cell r="I2136" t="str">
            <v>Grid-Gen</v>
          </cell>
        </row>
        <row r="2137">
          <cell r="A2137" t="str">
            <v>ADM_172</v>
          </cell>
          <cell r="I2137" t="str">
            <v>Hybrid Solar - S1</v>
          </cell>
        </row>
        <row r="2138">
          <cell r="A2138" t="str">
            <v>ADM_231</v>
          </cell>
          <cell r="I2138" t="str">
            <v>Hybrid Solar - S1</v>
          </cell>
        </row>
        <row r="2139">
          <cell r="A2139" t="str">
            <v>OCM0203</v>
          </cell>
        </row>
        <row r="2140">
          <cell r="A2140" t="str">
            <v>OCM0176</v>
          </cell>
        </row>
        <row r="2141">
          <cell r="A2141" t="str">
            <v>ADM_016</v>
          </cell>
          <cell r="I2141" t="str">
            <v>Solar-Grid-Gen</v>
          </cell>
        </row>
        <row r="2142">
          <cell r="A2142" t="str">
            <v>NRD_292</v>
          </cell>
        </row>
        <row r="2143">
          <cell r="A2143" t="str">
            <v>ADM_151</v>
          </cell>
          <cell r="I2143" t="str">
            <v>Good Grid + Solar + GE</v>
          </cell>
        </row>
        <row r="2144">
          <cell r="A2144" t="str">
            <v>OCM0071</v>
          </cell>
        </row>
        <row r="2145">
          <cell r="A2145" t="str">
            <v>OCM0154</v>
          </cell>
        </row>
        <row r="2146">
          <cell r="A2146" t="str">
            <v>ADM_131</v>
          </cell>
          <cell r="I2146" t="str">
            <v>Grid-Gen</v>
          </cell>
        </row>
        <row r="2147">
          <cell r="A2147" t="str">
            <v>OCM0104</v>
          </cell>
        </row>
        <row r="2148">
          <cell r="A2148" t="str">
            <v>OCM0025</v>
          </cell>
        </row>
        <row r="2149">
          <cell r="A2149" t="str">
            <v>OCM0124</v>
          </cell>
        </row>
        <row r="2150">
          <cell r="A2150" t="str">
            <v>OCM0068</v>
          </cell>
        </row>
        <row r="2151">
          <cell r="A2151" t="str">
            <v>EXN_024</v>
          </cell>
          <cell r="I2151" t="str">
            <v>Solar-Grid-Gen</v>
          </cell>
        </row>
        <row r="2152">
          <cell r="A2152" t="str">
            <v>ADM_234</v>
          </cell>
          <cell r="I2152" t="str">
            <v>Medium Grid + Solar + GE</v>
          </cell>
        </row>
        <row r="2153">
          <cell r="A2153" t="str">
            <v>OCM0070</v>
          </cell>
        </row>
        <row r="2154">
          <cell r="A2154" t="str">
            <v>ADM_077</v>
          </cell>
          <cell r="I2154" t="str">
            <v>Grid-Gen</v>
          </cell>
        </row>
        <row r="2155">
          <cell r="A2155" t="str">
            <v>ADM_236</v>
          </cell>
          <cell r="I2155" t="str">
            <v>Good Grid + Solar + GE</v>
          </cell>
        </row>
        <row r="2156">
          <cell r="A2156" t="str">
            <v>NRD_320</v>
          </cell>
        </row>
        <row r="2157">
          <cell r="A2157" t="str">
            <v>EXN_481</v>
          </cell>
        </row>
        <row r="2158">
          <cell r="A2158" t="str">
            <v>ADM_084</v>
          </cell>
          <cell r="I2158" t="str">
            <v>Grid-Gen</v>
          </cell>
        </row>
        <row r="2159">
          <cell r="A2159" t="str">
            <v>ADM_136</v>
          </cell>
          <cell r="I2159" t="str">
            <v>Grid-Gen</v>
          </cell>
        </row>
        <row r="2160">
          <cell r="A2160" t="str">
            <v>NUR0060</v>
          </cell>
        </row>
        <row r="2161">
          <cell r="A2161" t="str">
            <v>ADM_158</v>
          </cell>
          <cell r="I2161" t="str">
            <v>Grid-Gen</v>
          </cell>
        </row>
        <row r="2162">
          <cell r="A2162" t="str">
            <v>ADM_087</v>
          </cell>
          <cell r="I2162" t="str">
            <v>Grid-Gen</v>
          </cell>
        </row>
        <row r="2163">
          <cell r="A2163" t="str">
            <v>ADM_085</v>
          </cell>
          <cell r="I2163" t="str">
            <v>Grid-Gen</v>
          </cell>
        </row>
        <row r="2164">
          <cell r="A2164" t="str">
            <v>ADM_001</v>
          </cell>
          <cell r="I2164" t="str">
            <v>Good Grid + Solar + GE</v>
          </cell>
        </row>
        <row r="2165">
          <cell r="A2165" t="str">
            <v>ADM_157</v>
          </cell>
          <cell r="I2165" t="str">
            <v>Grid-Gen</v>
          </cell>
        </row>
        <row r="2166">
          <cell r="A2166" t="str">
            <v>ADM_033</v>
          </cell>
          <cell r="I2166" t="str">
            <v>Grid-Gen</v>
          </cell>
        </row>
        <row r="2167">
          <cell r="A2167" t="str">
            <v>NUR0057</v>
          </cell>
        </row>
        <row r="2168">
          <cell r="A2168" t="str">
            <v>ADM_057</v>
          </cell>
          <cell r="I2168" t="str">
            <v>Grid Only</v>
          </cell>
        </row>
        <row r="2169">
          <cell r="A2169" t="str">
            <v>ADM_071</v>
          </cell>
          <cell r="I2169" t="str">
            <v>Grid Only</v>
          </cell>
        </row>
        <row r="2170">
          <cell r="A2170" t="str">
            <v>ADM_135</v>
          </cell>
          <cell r="I2170" t="str">
            <v>Grid-Gen</v>
          </cell>
        </row>
        <row r="2171">
          <cell r="A2171" t="str">
            <v>OCM0449</v>
          </cell>
        </row>
        <row r="2172">
          <cell r="A2172" t="str">
            <v>EXN_215</v>
          </cell>
          <cell r="I2172" t="str">
            <v>Hybrid Solar - S3</v>
          </cell>
        </row>
        <row r="2173">
          <cell r="A2173" t="str">
            <v>ADM_073</v>
          </cell>
          <cell r="I2173" t="str">
            <v>Grid-Gen</v>
          </cell>
        </row>
        <row r="2174">
          <cell r="A2174" t="str">
            <v>EST_019</v>
          </cell>
          <cell r="I2174" t="str">
            <v>Grid-Gen</v>
          </cell>
        </row>
        <row r="2175">
          <cell r="A2175" t="str">
            <v>ADM_072</v>
          </cell>
          <cell r="I2175" t="str">
            <v>Grid-Gen</v>
          </cell>
        </row>
        <row r="2176">
          <cell r="A2176" t="str">
            <v>ADM_238</v>
          </cell>
          <cell r="I2176" t="str">
            <v>Hybrid Solar - S1</v>
          </cell>
        </row>
        <row r="2177">
          <cell r="A2177" t="str">
            <v>ADM_058</v>
          </cell>
          <cell r="I2177" t="str">
            <v>Grid-Gen</v>
          </cell>
        </row>
        <row r="2178">
          <cell r="A2178" t="str">
            <v>ADM_007</v>
          </cell>
          <cell r="I2178" t="str">
            <v>Good Grid + Solar + GE</v>
          </cell>
        </row>
        <row r="2179">
          <cell r="A2179" t="str">
            <v>ADM_092</v>
          </cell>
          <cell r="I2179" t="str">
            <v>Solar-Gen</v>
          </cell>
        </row>
        <row r="2180">
          <cell r="A2180" t="str">
            <v>ADM_074</v>
          </cell>
          <cell r="I2180" t="str">
            <v>Grid-Gen</v>
          </cell>
        </row>
        <row r="2181">
          <cell r="A2181" t="str">
            <v>ADM_229</v>
          </cell>
          <cell r="I2181" t="str">
            <v>Hybrid Solar - S1</v>
          </cell>
        </row>
        <row r="2182">
          <cell r="A2182" t="str">
            <v>ADM_228</v>
          </cell>
          <cell r="I2182" t="str">
            <v>Hybrid Solar - S1</v>
          </cell>
        </row>
        <row r="2183">
          <cell r="A2183" t="str">
            <v>NRD_059</v>
          </cell>
          <cell r="I2183" t="str">
            <v>Solar-Gen</v>
          </cell>
        </row>
        <row r="2184">
          <cell r="A2184" t="str">
            <v>NRD_333</v>
          </cell>
        </row>
        <row r="2185">
          <cell r="A2185" t="str">
            <v>NUR0054</v>
          </cell>
        </row>
        <row r="2186">
          <cell r="A2186" t="str">
            <v>ADM_048</v>
          </cell>
          <cell r="I2186" t="str">
            <v>Grid-Gen</v>
          </cell>
        </row>
        <row r="2187">
          <cell r="A2187" t="str">
            <v>ADM_115</v>
          </cell>
          <cell r="I2187" t="str">
            <v>Grid-Gen</v>
          </cell>
        </row>
        <row r="2188">
          <cell r="A2188" t="str">
            <v>ADM_237</v>
          </cell>
          <cell r="I2188" t="str">
            <v>Good Grid + Solar + GE</v>
          </cell>
        </row>
        <row r="2189">
          <cell r="A2189" t="str">
            <v>SUD_161</v>
          </cell>
          <cell r="I2189" t="str">
            <v>Hybrid Solar - S3</v>
          </cell>
        </row>
        <row r="2190">
          <cell r="A2190" t="str">
            <v>EXN_139</v>
          </cell>
          <cell r="I2190" t="str">
            <v>Grid-Gen</v>
          </cell>
        </row>
        <row r="2191">
          <cell r="A2191" t="str">
            <v>ADM_155</v>
          </cell>
          <cell r="I2191" t="str">
            <v>Grid-Gen</v>
          </cell>
        </row>
        <row r="2192">
          <cell r="A2192" t="str">
            <v>OCM0023</v>
          </cell>
        </row>
        <row r="2193">
          <cell r="A2193" t="str">
            <v>OCM0125</v>
          </cell>
        </row>
        <row r="2194">
          <cell r="A2194" t="str">
            <v>ADM_162</v>
          </cell>
          <cell r="I2194" t="str">
            <v>Good Grid + GE</v>
          </cell>
        </row>
        <row r="2195">
          <cell r="A2195" t="str">
            <v>NRD_305</v>
          </cell>
        </row>
        <row r="2196">
          <cell r="A2196" t="str">
            <v>ADM_233</v>
          </cell>
          <cell r="I2196" t="str">
            <v>Medium Grid + Solar + GE</v>
          </cell>
        </row>
        <row r="2197">
          <cell r="A2197" t="str">
            <v>ADM_120</v>
          </cell>
          <cell r="I2197" t="str">
            <v>Grid-Gen</v>
          </cell>
        </row>
        <row r="2198">
          <cell r="A2198" t="str">
            <v>NUR0059</v>
          </cell>
        </row>
        <row r="2199">
          <cell r="A2199" t="str">
            <v>ADM_101</v>
          </cell>
          <cell r="I2199" t="str">
            <v>Grid-Gen</v>
          </cell>
        </row>
        <row r="2200">
          <cell r="A2200" t="str">
            <v>ADM_018</v>
          </cell>
          <cell r="I2200" t="str">
            <v>Grid-Gen</v>
          </cell>
        </row>
        <row r="2201">
          <cell r="A2201" t="str">
            <v>NRD_311</v>
          </cell>
        </row>
        <row r="2202">
          <cell r="A2202" t="str">
            <v>OCM0117</v>
          </cell>
        </row>
        <row r="2203">
          <cell r="A2203" t="str">
            <v>NRD_010</v>
          </cell>
          <cell r="I2203" t="str">
            <v>Grid-Gen</v>
          </cell>
        </row>
        <row r="2204">
          <cell r="A2204" t="str">
            <v>NRD_326</v>
          </cell>
        </row>
        <row r="2205">
          <cell r="A2205" t="str">
            <v>NRD_026</v>
          </cell>
          <cell r="I2205" t="str">
            <v>Solar-Gen</v>
          </cell>
        </row>
        <row r="2206">
          <cell r="A2206" t="str">
            <v>NRD_299</v>
          </cell>
        </row>
        <row r="2207">
          <cell r="A2207" t="str">
            <v>EST_010</v>
          </cell>
          <cell r="I2207" t="str">
            <v>Grid-Gen</v>
          </cell>
        </row>
        <row r="2208">
          <cell r="A2208" t="str">
            <v>EST_072</v>
          </cell>
          <cell r="I2208" t="str">
            <v>Grid-Gen</v>
          </cell>
        </row>
        <row r="2209">
          <cell r="A2209" t="str">
            <v>NRD_329</v>
          </cell>
        </row>
        <row r="2210">
          <cell r="A2210" t="str">
            <v>ADM_147</v>
          </cell>
          <cell r="I2210" t="str">
            <v>Hybrid Solar - S1</v>
          </cell>
        </row>
        <row r="2211">
          <cell r="A2211" t="str">
            <v>EXN_458</v>
          </cell>
        </row>
        <row r="2212">
          <cell r="A2212" t="str">
            <v>NRD_277</v>
          </cell>
        </row>
        <row r="2213">
          <cell r="A2213" t="str">
            <v>EXN_469</v>
          </cell>
        </row>
        <row r="2214">
          <cell r="A2214" t="str">
            <v>ADM_165</v>
          </cell>
          <cell r="I2214" t="str">
            <v>Hybrid Solar - S1</v>
          </cell>
        </row>
        <row r="2215">
          <cell r="A2215" t="str">
            <v>NUR0068</v>
          </cell>
        </row>
        <row r="2216">
          <cell r="A2216" t="str">
            <v>EST_087</v>
          </cell>
          <cell r="I2216" t="str">
            <v>Grid-Gen</v>
          </cell>
        </row>
        <row r="2217">
          <cell r="A2217" t="str">
            <v>EST_196</v>
          </cell>
          <cell r="I2217" t="str">
            <v>Hybrid Solar - S1</v>
          </cell>
        </row>
        <row r="2218">
          <cell r="A2218" t="str">
            <v>EST_203</v>
          </cell>
          <cell r="I2218" t="str">
            <v>Hybrid Solar - S1</v>
          </cell>
        </row>
        <row r="2219">
          <cell r="A2219" t="str">
            <v>NRD_172</v>
          </cell>
          <cell r="I2219" t="str">
            <v>Hybrid Solar - S1</v>
          </cell>
        </row>
        <row r="2220">
          <cell r="A2220" t="str">
            <v>OCM0470</v>
          </cell>
        </row>
        <row r="2221">
          <cell r="A2221" t="str">
            <v>NUR0067</v>
          </cell>
        </row>
        <row r="2222">
          <cell r="A2222" t="str">
            <v>NUR0063</v>
          </cell>
        </row>
        <row r="2223">
          <cell r="A2223" t="str">
            <v>EST_120</v>
          </cell>
          <cell r="I2223" t="str">
            <v>Good Grid + GE</v>
          </cell>
        </row>
        <row r="2224">
          <cell r="A2224" t="str">
            <v>NRD_313</v>
          </cell>
        </row>
        <row r="2225">
          <cell r="A2225" t="str">
            <v>OCM0269</v>
          </cell>
        </row>
        <row r="2226">
          <cell r="A2226" t="str">
            <v>EST_194</v>
          </cell>
          <cell r="I2226" t="str">
            <v>Bad Grid + Solar + GE</v>
          </cell>
        </row>
        <row r="2227">
          <cell r="A2227" t="str">
            <v>EXN_436</v>
          </cell>
        </row>
        <row r="2228">
          <cell r="A2228" t="str">
            <v>NRD_012</v>
          </cell>
          <cell r="I2228" t="str">
            <v>Grid-Gen</v>
          </cell>
        </row>
        <row r="2229">
          <cell r="A2229" t="str">
            <v>EXN_168</v>
          </cell>
          <cell r="I2229" t="str">
            <v>Grid-Gen</v>
          </cell>
        </row>
        <row r="2230">
          <cell r="A2230" t="str">
            <v>EST_004</v>
          </cell>
          <cell r="I2230" t="str">
            <v>Medium Grid + GE</v>
          </cell>
        </row>
        <row r="2231">
          <cell r="A2231" t="str">
            <v>NRD_342</v>
          </cell>
        </row>
        <row r="2232">
          <cell r="A2232" t="str">
            <v>EXN_442</v>
          </cell>
        </row>
        <row r="2233">
          <cell r="A2233" t="str">
            <v>NRD_077</v>
          </cell>
          <cell r="I2233" t="str">
            <v>Grid-Gen</v>
          </cell>
        </row>
        <row r="2234">
          <cell r="A2234" t="str">
            <v>EST_108</v>
          </cell>
          <cell r="I2234" t="str">
            <v>Grid-Gen</v>
          </cell>
        </row>
        <row r="2235">
          <cell r="A2235" t="str">
            <v>NRD_131</v>
          </cell>
          <cell r="I2235" t="str">
            <v>Good Grid + GE</v>
          </cell>
        </row>
        <row r="2236">
          <cell r="A2236" t="str">
            <v>EST_195</v>
          </cell>
          <cell r="I2236" t="str">
            <v>Hybrid Solar - S1</v>
          </cell>
        </row>
        <row r="2237">
          <cell r="A2237" t="str">
            <v>NRD_124</v>
          </cell>
          <cell r="I2237" t="str">
            <v>Hybrid-Gen</v>
          </cell>
        </row>
        <row r="2238">
          <cell r="A2238" t="str">
            <v>EST_025</v>
          </cell>
          <cell r="I2238" t="str">
            <v>Grid-Gen</v>
          </cell>
        </row>
        <row r="2239">
          <cell r="A2239" t="str">
            <v>NRD_278</v>
          </cell>
        </row>
        <row r="2240">
          <cell r="A2240" t="str">
            <v>EXN_461</v>
          </cell>
        </row>
        <row r="2241">
          <cell r="A2241" t="str">
            <v>EXN_243</v>
          </cell>
          <cell r="I2241" t="str">
            <v>Bad Grid + Solar + GE</v>
          </cell>
        </row>
        <row r="2242">
          <cell r="A2242" t="str">
            <v>EST_128</v>
          </cell>
          <cell r="I2242" t="str">
            <v>Grid-Gen</v>
          </cell>
        </row>
        <row r="2243">
          <cell r="A2243" t="str">
            <v>NRD_336</v>
          </cell>
        </row>
        <row r="2244">
          <cell r="A2244" t="str">
            <v>OCM0431</v>
          </cell>
        </row>
        <row r="2245">
          <cell r="A2245" t="str">
            <v>NRD_090</v>
          </cell>
          <cell r="I2245" t="str">
            <v>Grid Only</v>
          </cell>
        </row>
        <row r="2246">
          <cell r="A2246" t="str">
            <v>NRD_319</v>
          </cell>
        </row>
        <row r="2247">
          <cell r="A2247" t="str">
            <v>EST_079</v>
          </cell>
          <cell r="I2247" t="str">
            <v>Grid-Gen</v>
          </cell>
        </row>
        <row r="2248">
          <cell r="A2248" t="str">
            <v>EXN_239</v>
          </cell>
          <cell r="I2248" t="str">
            <v>Hybrid Solar - S3</v>
          </cell>
        </row>
        <row r="2249">
          <cell r="A2249" t="str">
            <v>NRD_322</v>
          </cell>
        </row>
        <row r="2250">
          <cell r="A2250" t="str">
            <v>NRD_309</v>
          </cell>
        </row>
        <row r="2251">
          <cell r="A2251" t="str">
            <v>EST_060</v>
          </cell>
          <cell r="I2251" t="str">
            <v>Grid-Gen</v>
          </cell>
        </row>
        <row r="2252">
          <cell r="A2252" t="str">
            <v>EST_143</v>
          </cell>
          <cell r="I2252" t="str">
            <v>Good Grid + GE</v>
          </cell>
        </row>
        <row r="2253">
          <cell r="A2253" t="str">
            <v>EXN_908</v>
          </cell>
        </row>
        <row r="2254">
          <cell r="A2254" t="str">
            <v>OCM0266</v>
          </cell>
        </row>
        <row r="2255">
          <cell r="A2255" t="str">
            <v>NRD_168</v>
          </cell>
          <cell r="I2255" t="str">
            <v>Hybrid Solar - S1</v>
          </cell>
        </row>
        <row r="2256">
          <cell r="A2256" t="str">
            <v>NRD_901</v>
          </cell>
        </row>
        <row r="2257">
          <cell r="A2257" t="str">
            <v>EST_193</v>
          </cell>
          <cell r="I2257" t="str">
            <v>Bad Grid + Solar + GE</v>
          </cell>
        </row>
        <row r="2258">
          <cell r="A2258" t="str">
            <v>EST_124</v>
          </cell>
          <cell r="I2258" t="str">
            <v>Good Grid + GE</v>
          </cell>
        </row>
        <row r="2259">
          <cell r="A2259" t="str">
            <v>OCM0072</v>
          </cell>
        </row>
        <row r="2260">
          <cell r="A2260" t="str">
            <v>OCM0159</v>
          </cell>
        </row>
        <row r="2261">
          <cell r="A2261" t="str">
            <v>SUD_120</v>
          </cell>
          <cell r="I2261" t="str">
            <v>Hybrid Solar - S3</v>
          </cell>
        </row>
        <row r="2262">
          <cell r="A2262" t="str">
            <v>NRD_123</v>
          </cell>
          <cell r="I2262" t="str">
            <v>Grid-Hybrid-Gen</v>
          </cell>
        </row>
        <row r="2263">
          <cell r="A2263" t="str">
            <v>OCM0190</v>
          </cell>
        </row>
        <row r="2264">
          <cell r="A2264" t="str">
            <v>NRD_126</v>
          </cell>
          <cell r="I2264" t="str">
            <v>Grid-Gen</v>
          </cell>
        </row>
        <row r="2265">
          <cell r="A2265" t="str">
            <v>EXN_447</v>
          </cell>
        </row>
        <row r="2266">
          <cell r="A2266" t="str">
            <v>NRD_128</v>
          </cell>
          <cell r="I2266" t="str">
            <v>Hybrid-Gen</v>
          </cell>
        </row>
        <row r="2267">
          <cell r="A2267" t="str">
            <v>NRD_312</v>
          </cell>
        </row>
        <row r="2268">
          <cell r="A2268" t="str">
            <v>OCM0403</v>
          </cell>
        </row>
        <row r="2269">
          <cell r="A2269" t="str">
            <v>EST_201</v>
          </cell>
          <cell r="I2269" t="str">
            <v>Hybrid Solar - S1</v>
          </cell>
        </row>
        <row r="2270">
          <cell r="A2270" t="str">
            <v>EST_131</v>
          </cell>
          <cell r="I2270" t="str">
            <v>Bad Grid + GE</v>
          </cell>
        </row>
        <row r="2271">
          <cell r="A2271" t="str">
            <v>NRD_323</v>
          </cell>
        </row>
        <row r="2272">
          <cell r="A2272" t="str">
            <v>EXN_424</v>
          </cell>
        </row>
        <row r="2273">
          <cell r="A2273" t="str">
            <v>OCM0450</v>
          </cell>
        </row>
        <row r="2274">
          <cell r="A2274" t="str">
            <v>EST_032</v>
          </cell>
          <cell r="I2274" t="str">
            <v>Grid-Gen</v>
          </cell>
        </row>
        <row r="2275">
          <cell r="A2275" t="str">
            <v>OCM0384</v>
          </cell>
        </row>
        <row r="2276">
          <cell r="A2276" t="str">
            <v>EXN_231</v>
          </cell>
          <cell r="I2276" t="str">
            <v>Hybrid Solar - S3</v>
          </cell>
        </row>
        <row r="2277">
          <cell r="A2277" t="str">
            <v>NRD_058</v>
          </cell>
          <cell r="I2277" t="str">
            <v>Solar-Gen</v>
          </cell>
        </row>
        <row r="2278">
          <cell r="A2278" t="str">
            <v>NUR0043</v>
          </cell>
        </row>
        <row r="2279">
          <cell r="A2279" t="str">
            <v>OCM0390</v>
          </cell>
        </row>
        <row r="2280">
          <cell r="A2280" t="str">
            <v>NRD_125</v>
          </cell>
          <cell r="I2280" t="str">
            <v>Solar-Gen</v>
          </cell>
        </row>
        <row r="2281">
          <cell r="A2281" t="str">
            <v>ADM_045</v>
          </cell>
          <cell r="I2281" t="str">
            <v>Solar-Gen</v>
          </cell>
        </row>
        <row r="2282">
          <cell r="A2282" t="str">
            <v>EST_112</v>
          </cell>
          <cell r="I2282" t="str">
            <v>Grid-Gen</v>
          </cell>
        </row>
        <row r="2283">
          <cell r="A2283" t="str">
            <v>EST_127</v>
          </cell>
          <cell r="I2283" t="str">
            <v>Grid-Gen</v>
          </cell>
        </row>
        <row r="2284">
          <cell r="A2284" t="str">
            <v>NRD_290</v>
          </cell>
        </row>
        <row r="2285">
          <cell r="A2285" t="str">
            <v>EXN_449</v>
          </cell>
        </row>
        <row r="2286">
          <cell r="A2286" t="str">
            <v>EXN_472</v>
          </cell>
        </row>
        <row r="2287">
          <cell r="A2287" t="str">
            <v>EXN_163</v>
          </cell>
          <cell r="I2287" t="str">
            <v>Solar-Gen</v>
          </cell>
        </row>
        <row r="2288">
          <cell r="A2288" t="str">
            <v>OCM0418</v>
          </cell>
        </row>
        <row r="2289">
          <cell r="A2289" t="str">
            <v>NRD_122</v>
          </cell>
          <cell r="I2289" t="str">
            <v>Grid-Gen</v>
          </cell>
        </row>
        <row r="2290">
          <cell r="A2290" t="str">
            <v>EST_205</v>
          </cell>
          <cell r="I2290" t="str">
            <v>Hybrid Solar - S1</v>
          </cell>
        </row>
        <row r="2291">
          <cell r="A2291" t="str">
            <v>NRD_275</v>
          </cell>
        </row>
        <row r="2292">
          <cell r="A2292" t="str">
            <v>EXN_464</v>
          </cell>
        </row>
        <row r="2293">
          <cell r="A2293" t="str">
            <v>OCM0141</v>
          </cell>
        </row>
        <row r="2294">
          <cell r="A2294" t="str">
            <v>NRD_105</v>
          </cell>
          <cell r="I2294" t="str">
            <v>Hybrid-Gen</v>
          </cell>
        </row>
        <row r="2295">
          <cell r="A2295" t="str">
            <v>NRD_303</v>
          </cell>
        </row>
        <row r="2296">
          <cell r="A2296" t="str">
            <v>OCM0487</v>
          </cell>
        </row>
        <row r="2297">
          <cell r="A2297" t="str">
            <v>OCM0388</v>
          </cell>
        </row>
        <row r="2298">
          <cell r="A2298" t="str">
            <v>EXN_167</v>
          </cell>
          <cell r="I2298" t="str">
            <v>Solar-Gen</v>
          </cell>
        </row>
        <row r="2299">
          <cell r="A2299" t="str">
            <v>OCM0511</v>
          </cell>
        </row>
        <row r="2300">
          <cell r="A2300" t="str">
            <v>EXN_445</v>
          </cell>
        </row>
        <row r="2301">
          <cell r="A2301" t="str">
            <v>NRD_297</v>
          </cell>
        </row>
        <row r="2302">
          <cell r="A2302" t="str">
            <v>OCM0194</v>
          </cell>
        </row>
        <row r="2303">
          <cell r="A2303" t="str">
            <v>EXN_453</v>
          </cell>
        </row>
        <row r="2304">
          <cell r="A2304" t="str">
            <v>ADM_093</v>
          </cell>
          <cell r="I2304" t="str">
            <v>Solar-Gen</v>
          </cell>
        </row>
        <row r="2305">
          <cell r="A2305" t="str">
            <v>NRD_078</v>
          </cell>
          <cell r="I2305" t="str">
            <v>Grid-Gen</v>
          </cell>
        </row>
        <row r="2306">
          <cell r="A2306" t="str">
            <v>ADM_111</v>
          </cell>
          <cell r="I2306" t="str">
            <v>Hybrid-Gen</v>
          </cell>
        </row>
        <row r="2307">
          <cell r="A2307" t="str">
            <v>EST_094</v>
          </cell>
          <cell r="I2307" t="str">
            <v>Hybrid-Gen</v>
          </cell>
        </row>
        <row r="2308">
          <cell r="A2308" t="str">
            <v>OCM0427</v>
          </cell>
        </row>
        <row r="2309">
          <cell r="A2309" t="str">
            <v>NRD_276</v>
          </cell>
        </row>
        <row r="2310">
          <cell r="A2310" t="str">
            <v>NUR0077</v>
          </cell>
        </row>
        <row r="2311">
          <cell r="A2311" t="str">
            <v>NUR0094</v>
          </cell>
        </row>
        <row r="2312">
          <cell r="A2312" t="str">
            <v>NRD_345</v>
          </cell>
        </row>
        <row r="2313">
          <cell r="A2313" t="str">
            <v>EXN_140</v>
          </cell>
          <cell r="I2313" t="str">
            <v>Grid-Gen</v>
          </cell>
        </row>
        <row r="2314">
          <cell r="A2314" t="str">
            <v>EXN_156</v>
          </cell>
          <cell r="I2314" t="str">
            <v>Grid-Gen</v>
          </cell>
        </row>
        <row r="2315">
          <cell r="A2315" t="str">
            <v>NRD_069</v>
          </cell>
          <cell r="I2315" t="str">
            <v>Solar-Gen</v>
          </cell>
        </row>
        <row r="2316">
          <cell r="A2316" t="str">
            <v>OCM0122</v>
          </cell>
        </row>
        <row r="2317">
          <cell r="A2317" t="str">
            <v>EXN_483</v>
          </cell>
        </row>
        <row r="2318">
          <cell r="A2318" t="str">
            <v>OCM0404</v>
          </cell>
        </row>
        <row r="2319">
          <cell r="A2319" t="str">
            <v>EXN_012</v>
          </cell>
          <cell r="I2319" t="str">
            <v>Medium Grid + GE</v>
          </cell>
        </row>
        <row r="2320">
          <cell r="A2320" t="str">
            <v>NRD_154</v>
          </cell>
          <cell r="I2320" t="str">
            <v>Hybrid Solar - S2</v>
          </cell>
        </row>
        <row r="2321">
          <cell r="A2321" t="str">
            <v>NRD_274</v>
          </cell>
        </row>
        <row r="2322">
          <cell r="A2322" t="str">
            <v>SUD_222</v>
          </cell>
          <cell r="I2322" t="str">
            <v>Hybrid Solar - S3</v>
          </cell>
        </row>
        <row r="2323">
          <cell r="A2323" t="str">
            <v>EXN_142</v>
          </cell>
          <cell r="I2323" t="str">
            <v>Grid-Gen</v>
          </cell>
        </row>
        <row r="2324">
          <cell r="A2324" t="str">
            <v>NRD_282</v>
          </cell>
        </row>
        <row r="2325">
          <cell r="A2325" t="str">
            <v>NRD_284</v>
          </cell>
        </row>
        <row r="2326">
          <cell r="A2326" t="str">
            <v>NRD_346</v>
          </cell>
        </row>
        <row r="2327">
          <cell r="A2327" t="str">
            <v>NUR0090</v>
          </cell>
        </row>
        <row r="2328">
          <cell r="A2328" t="str">
            <v>OCM0462</v>
          </cell>
        </row>
        <row r="2329">
          <cell r="A2329" t="str">
            <v>EXN_174</v>
          </cell>
          <cell r="I2329" t="str">
            <v>Grid-Gen</v>
          </cell>
        </row>
        <row r="2330">
          <cell r="A2330" t="str">
            <v>EST_075</v>
          </cell>
          <cell r="I2330" t="str">
            <v>Grid-Gen</v>
          </cell>
        </row>
        <row r="2331">
          <cell r="A2331" t="str">
            <v>NRD_115</v>
          </cell>
          <cell r="I2331" t="str">
            <v>Hybrid-Gen</v>
          </cell>
        </row>
        <row r="2332">
          <cell r="A2332" t="str">
            <v>EXN_165</v>
          </cell>
          <cell r="I2332" t="str">
            <v>Hybrid-Gen</v>
          </cell>
        </row>
        <row r="2333">
          <cell r="A2333" t="str">
            <v>EXN_476</v>
          </cell>
        </row>
        <row r="2334">
          <cell r="A2334" t="str">
            <v>NRD_348</v>
          </cell>
        </row>
        <row r="2335">
          <cell r="A2335" t="str">
            <v>NRD_294</v>
          </cell>
        </row>
        <row r="2336">
          <cell r="A2336" t="str">
            <v>NRD_300</v>
          </cell>
        </row>
        <row r="2337">
          <cell r="A2337" t="str">
            <v>EST_056</v>
          </cell>
          <cell r="I2337" t="str">
            <v>Solar-Gen</v>
          </cell>
        </row>
        <row r="2338">
          <cell r="A2338" t="str">
            <v>EST_063</v>
          </cell>
          <cell r="I2338" t="str">
            <v>Solar-Gen</v>
          </cell>
        </row>
        <row r="2339">
          <cell r="A2339" t="str">
            <v>EXN_444</v>
          </cell>
        </row>
        <row r="2340">
          <cell r="A2340" t="str">
            <v>OCM0386</v>
          </cell>
        </row>
        <row r="2341">
          <cell r="A2341" t="str">
            <v>NUR0042</v>
          </cell>
        </row>
        <row r="2342">
          <cell r="A2342" t="str">
            <v>NUR0118</v>
          </cell>
        </row>
        <row r="2343">
          <cell r="A2343" t="str">
            <v>NUR0089</v>
          </cell>
        </row>
        <row r="2344">
          <cell r="A2344" t="str">
            <v>OCM0057</v>
          </cell>
        </row>
        <row r="2345">
          <cell r="A2345" t="str">
            <v>OCM0175</v>
          </cell>
        </row>
        <row r="2346">
          <cell r="A2346" t="str">
            <v>ADM_031</v>
          </cell>
          <cell r="I2346" t="str">
            <v>Grid-Gen</v>
          </cell>
        </row>
        <row r="2347">
          <cell r="A2347" t="str">
            <v>EXN_155</v>
          </cell>
          <cell r="I2347" t="str">
            <v>Solar-Gen</v>
          </cell>
        </row>
        <row r="2348">
          <cell r="A2348" t="str">
            <v>EXN_459</v>
          </cell>
        </row>
        <row r="2349">
          <cell r="A2349" t="str">
            <v>NRD_272</v>
          </cell>
        </row>
        <row r="2350">
          <cell r="A2350" t="str">
            <v>NRD_099</v>
          </cell>
          <cell r="I2350" t="str">
            <v>Grid-Gen</v>
          </cell>
        </row>
        <row r="2351">
          <cell r="A2351" t="str">
            <v>EXN_467</v>
          </cell>
        </row>
        <row r="2352">
          <cell r="A2352" t="str">
            <v>EXN_047</v>
          </cell>
          <cell r="I2352" t="str">
            <v>Solar-Gen</v>
          </cell>
        </row>
        <row r="2353">
          <cell r="A2353" t="str">
            <v>NRD_269</v>
          </cell>
        </row>
        <row r="2354">
          <cell r="A2354" t="str">
            <v>OCM0195</v>
          </cell>
        </row>
        <row r="2355">
          <cell r="A2355" t="str">
            <v>NRD_293</v>
          </cell>
        </row>
        <row r="2356">
          <cell r="A2356" t="str">
            <v>NUR0013</v>
          </cell>
        </row>
        <row r="2357">
          <cell r="A2357" t="str">
            <v>NRD_021</v>
          </cell>
          <cell r="I2357" t="str">
            <v>Solar-Grid-Gen</v>
          </cell>
        </row>
        <row r="2358">
          <cell r="A2358" t="str">
            <v>EXN_162</v>
          </cell>
          <cell r="I2358" t="str">
            <v>Hybrid-Gen</v>
          </cell>
        </row>
        <row r="2359">
          <cell r="A2359" t="str">
            <v>EXN_496</v>
          </cell>
        </row>
        <row r="2360">
          <cell r="A2360" t="str">
            <v>NUR0065</v>
          </cell>
        </row>
        <row r="2361">
          <cell r="A2361" t="str">
            <v>NRD_347</v>
          </cell>
        </row>
        <row r="2362">
          <cell r="A2362" t="str">
            <v>EXN_454</v>
          </cell>
        </row>
        <row r="2363">
          <cell r="A2363" t="str">
            <v>ADM_138</v>
          </cell>
          <cell r="I2363" t="str">
            <v>Hybrid-Gen</v>
          </cell>
        </row>
        <row r="2364">
          <cell r="A2364" t="str">
            <v>EXN_443</v>
          </cell>
        </row>
        <row r="2365">
          <cell r="A2365" t="str">
            <v>OCM0193</v>
          </cell>
        </row>
        <row r="2366">
          <cell r="A2366" t="str">
            <v>OCM0429</v>
          </cell>
        </row>
        <row r="2367">
          <cell r="A2367" t="str">
            <v>EXN_043</v>
          </cell>
          <cell r="I2367" t="str">
            <v>Grid-Gen</v>
          </cell>
        </row>
        <row r="2368">
          <cell r="A2368" t="str">
            <v>NUR0062</v>
          </cell>
        </row>
        <row r="2369">
          <cell r="A2369" t="str">
            <v>NUR0014</v>
          </cell>
        </row>
        <row r="2370">
          <cell r="A2370" t="str">
            <v>EXN_136</v>
          </cell>
          <cell r="I2370" t="str">
            <v>Hybrid-Gen</v>
          </cell>
        </row>
        <row r="2371">
          <cell r="A2371" t="str">
            <v>EXN_484</v>
          </cell>
        </row>
        <row r="2372">
          <cell r="A2372" t="str">
            <v>OCM0387</v>
          </cell>
        </row>
        <row r="2373">
          <cell r="A2373" t="str">
            <v>OCM0179</v>
          </cell>
        </row>
        <row r="2374">
          <cell r="A2374" t="str">
            <v>EXN_042</v>
          </cell>
          <cell r="I2374" t="str">
            <v>Solar-Gen</v>
          </cell>
        </row>
        <row r="2375">
          <cell r="A2375" t="str">
            <v>EXN_500</v>
          </cell>
        </row>
        <row r="2376">
          <cell r="A2376" t="str">
            <v>EXN_052</v>
          </cell>
          <cell r="I2376" t="str">
            <v>Solar-Grid-Gen</v>
          </cell>
        </row>
        <row r="2377">
          <cell r="A2377" t="str">
            <v>NRD_178</v>
          </cell>
          <cell r="I2377" t="str">
            <v>Hybrid Solar - S3</v>
          </cell>
        </row>
        <row r="2378">
          <cell r="A2378" t="str">
            <v>OCM0106</v>
          </cell>
        </row>
        <row r="2379">
          <cell r="A2379" t="str">
            <v>EXN_131</v>
          </cell>
          <cell r="I2379" t="str">
            <v>Grid-Gen</v>
          </cell>
        </row>
        <row r="2380">
          <cell r="A2380" t="str">
            <v>OCM0432</v>
          </cell>
        </row>
        <row r="2381">
          <cell r="A2381" t="str">
            <v>NRD_298</v>
          </cell>
        </row>
        <row r="2382">
          <cell r="A2382" t="str">
            <v>NRD_288</v>
          </cell>
        </row>
        <row r="2383">
          <cell r="A2383" t="str">
            <v>EXN_172</v>
          </cell>
          <cell r="I2383" t="str">
            <v>Hybrid-Gen</v>
          </cell>
        </row>
        <row r="2384">
          <cell r="A2384" t="str">
            <v>EXN_421</v>
          </cell>
        </row>
        <row r="2385">
          <cell r="A2385" t="str">
            <v>ADM_133</v>
          </cell>
          <cell r="I2385" t="str">
            <v>Hybrid Solar - S3</v>
          </cell>
        </row>
        <row r="2386">
          <cell r="A2386" t="str">
            <v>OCM0518</v>
          </cell>
        </row>
        <row r="2387">
          <cell r="A2387" t="str">
            <v>NRD_028</v>
          </cell>
          <cell r="I2387" t="str">
            <v>Solar-Gen</v>
          </cell>
        </row>
        <row r="2388">
          <cell r="A2388" t="str">
            <v>NRD_308</v>
          </cell>
        </row>
        <row r="2389">
          <cell r="A2389" t="str">
            <v>NRD_259</v>
          </cell>
          <cell r="I2389" t="str">
            <v>Hybrid Solar - S3</v>
          </cell>
        </row>
        <row r="2390">
          <cell r="A2390" t="str">
            <v>ADM_137</v>
          </cell>
          <cell r="I2390" t="str">
            <v>Hybrid-Gen</v>
          </cell>
        </row>
        <row r="2391">
          <cell r="A2391" t="str">
            <v>EXN_473</v>
          </cell>
        </row>
        <row r="2392">
          <cell r="A2392" t="str">
            <v>NRD_256</v>
          </cell>
          <cell r="I2392" t="str">
            <v>Hybrid Solar - S3</v>
          </cell>
        </row>
        <row r="2393">
          <cell r="A2393" t="str">
            <v>NRD_134</v>
          </cell>
          <cell r="I2393" t="str">
            <v>Good Grid + GE</v>
          </cell>
        </row>
        <row r="2394">
          <cell r="A2394" t="str">
            <v>NRD_006</v>
          </cell>
          <cell r="I2394" t="str">
            <v>Good Grid + Solar + GE</v>
          </cell>
        </row>
        <row r="2395">
          <cell r="A2395" t="str">
            <v>NRD_089</v>
          </cell>
          <cell r="I2395" t="str">
            <v>Grid-Gen</v>
          </cell>
        </row>
        <row r="2396">
          <cell r="A2396" t="str">
            <v>NRD_076</v>
          </cell>
          <cell r="I2396" t="str">
            <v>Grid-Gen</v>
          </cell>
        </row>
        <row r="2397">
          <cell r="A2397" t="str">
            <v>OCM0052</v>
          </cell>
        </row>
        <row r="2398">
          <cell r="A2398" t="str">
            <v>ADM_030</v>
          </cell>
          <cell r="I2398" t="str">
            <v>Grid-Gen</v>
          </cell>
        </row>
        <row r="2399">
          <cell r="A2399" t="str">
            <v>EXN_154</v>
          </cell>
          <cell r="I2399" t="str">
            <v>Solar-Gen</v>
          </cell>
        </row>
        <row r="2400">
          <cell r="A2400" t="str">
            <v>NRD_257</v>
          </cell>
          <cell r="I2400" t="str">
            <v>Hybrid Solar - S1</v>
          </cell>
        </row>
        <row r="2401">
          <cell r="A2401" t="str">
            <v>NRD_258</v>
          </cell>
          <cell r="I2401" t="str">
            <v>Hybrid Solar - S3</v>
          </cell>
        </row>
        <row r="2402">
          <cell r="A2402" t="str">
            <v>NRD_100</v>
          </cell>
          <cell r="I2402" t="str">
            <v>Good Grid + Solar + GE</v>
          </cell>
        </row>
        <row r="2403">
          <cell r="A2403" t="str">
            <v>NRD_283</v>
          </cell>
        </row>
        <row r="2404">
          <cell r="A2404" t="str">
            <v>NRD_074</v>
          </cell>
          <cell r="I2404" t="str">
            <v>Grid-Gen</v>
          </cell>
        </row>
        <row r="2405">
          <cell r="A2405" t="str">
            <v>NRD_005</v>
          </cell>
          <cell r="I2405" t="str">
            <v>Grid Only</v>
          </cell>
        </row>
        <row r="2406">
          <cell r="A2406" t="str">
            <v>NUR0021</v>
          </cell>
        </row>
        <row r="2407">
          <cell r="A2407" t="str">
            <v>OCM0504</v>
          </cell>
        </row>
        <row r="2408">
          <cell r="A2408" t="str">
            <v>OCM0185</v>
          </cell>
        </row>
        <row r="2409">
          <cell r="A2409" t="str">
            <v>EXN_493</v>
          </cell>
        </row>
        <row r="2410">
          <cell r="A2410" t="str">
            <v>OCM0191</v>
          </cell>
        </row>
        <row r="2411">
          <cell r="A2411" t="str">
            <v>OCM0180</v>
          </cell>
        </row>
        <row r="2412">
          <cell r="A2412" t="str">
            <v>EXN_507</v>
          </cell>
        </row>
        <row r="2413">
          <cell r="A2413" t="str">
            <v>OCM0306</v>
          </cell>
        </row>
        <row r="2414">
          <cell r="A2414" t="str">
            <v>EST_084</v>
          </cell>
          <cell r="I2414" t="str">
            <v>Grid-Gen</v>
          </cell>
        </row>
        <row r="2415">
          <cell r="A2415" t="str">
            <v>ADM_223</v>
          </cell>
        </row>
        <row r="2416">
          <cell r="A2416" t="str">
            <v>OCM0042</v>
          </cell>
        </row>
        <row r="2417">
          <cell r="A2417" t="str">
            <v>OCM0264</v>
          </cell>
        </row>
        <row r="2418">
          <cell r="A2418" t="str">
            <v>NUR0134</v>
          </cell>
        </row>
        <row r="2419">
          <cell r="A2419" t="str">
            <v>EXN_108</v>
          </cell>
          <cell r="I2419" t="str">
            <v>Grid-Gen</v>
          </cell>
        </row>
        <row r="2420">
          <cell r="A2420" t="str">
            <v>NRD_291</v>
          </cell>
        </row>
        <row r="2421">
          <cell r="A2421" t="str">
            <v>NUR0099</v>
          </cell>
        </row>
        <row r="2422">
          <cell r="A2422" t="str">
            <v>EXN_161</v>
          </cell>
          <cell r="I2422" t="str">
            <v>Hybrid-Gen</v>
          </cell>
        </row>
        <row r="2423">
          <cell r="A2423" t="str">
            <v>EST_116</v>
          </cell>
          <cell r="I2423" t="str">
            <v>Hybrid-Gen</v>
          </cell>
        </row>
        <row r="2424">
          <cell r="A2424" t="str">
            <v>NUR0132</v>
          </cell>
        </row>
        <row r="2425">
          <cell r="A2425" t="str">
            <v>NUR0066</v>
          </cell>
        </row>
        <row r="2426">
          <cell r="A2426" t="str">
            <v>NUR0117</v>
          </cell>
        </row>
        <row r="2427">
          <cell r="A2427" t="str">
            <v>OCM0076</v>
          </cell>
        </row>
        <row r="2428">
          <cell r="A2428" t="str">
            <v>EXN_104</v>
          </cell>
          <cell r="I2428" t="str">
            <v>Grid-Hybrid-Gen</v>
          </cell>
        </row>
        <row r="2429">
          <cell r="A2429" t="str">
            <v>ADM_094</v>
          </cell>
          <cell r="I2429" t="str">
            <v>Solar-Grid-Gen</v>
          </cell>
        </row>
        <row r="2430">
          <cell r="A2430" t="str">
            <v>OCM0060</v>
          </cell>
        </row>
        <row r="2431">
          <cell r="A2431" t="str">
            <v>EXN_906</v>
          </cell>
        </row>
        <row r="2432">
          <cell r="A2432" t="str">
            <v>OCM0508</v>
          </cell>
        </row>
        <row r="2433">
          <cell r="A2433" t="str">
            <v>NUR0056</v>
          </cell>
        </row>
        <row r="2434">
          <cell r="A2434" t="str">
            <v>EST_064</v>
          </cell>
          <cell r="I2434" t="str">
            <v>Solar-Gen</v>
          </cell>
        </row>
        <row r="2435">
          <cell r="A2435" t="str">
            <v>EXN_207</v>
          </cell>
          <cell r="I2435" t="str">
            <v>Hybrid-Gen</v>
          </cell>
        </row>
        <row r="2436">
          <cell r="A2436" t="str">
            <v>NUR0061</v>
          </cell>
        </row>
        <row r="2437">
          <cell r="A2437" t="str">
            <v>OCM0153</v>
          </cell>
        </row>
        <row r="2438">
          <cell r="A2438" t="str">
            <v>NUR0113</v>
          </cell>
        </row>
        <row r="2439">
          <cell r="A2439" t="str">
            <v>EXN_439</v>
          </cell>
        </row>
        <row r="2440">
          <cell r="A2440" t="str">
            <v>NUR0100</v>
          </cell>
        </row>
        <row r="2441">
          <cell r="A2441" t="str">
            <v>NUR0133</v>
          </cell>
        </row>
        <row r="2442">
          <cell r="A2442" t="str">
            <v>EXN_073</v>
          </cell>
          <cell r="I2442" t="str">
            <v>Hybrid-Gen</v>
          </cell>
        </row>
        <row r="2443">
          <cell r="A2443" t="str">
            <v>EST_053</v>
          </cell>
          <cell r="I2443" t="str">
            <v>Solar-Gen</v>
          </cell>
        </row>
        <row r="2444">
          <cell r="A2444" t="str">
            <v>OCM0218</v>
          </cell>
        </row>
        <row r="2445">
          <cell r="A2445" t="str">
            <v>NUR0012</v>
          </cell>
        </row>
        <row r="2446">
          <cell r="A2446" t="str">
            <v>OCM0160</v>
          </cell>
        </row>
        <row r="2447">
          <cell r="A2447" t="str">
            <v>NUR0084</v>
          </cell>
        </row>
        <row r="2448">
          <cell r="A2448" t="str">
            <v>NRD_281</v>
          </cell>
        </row>
        <row r="2449">
          <cell r="A2449" t="str">
            <v>EST_123</v>
          </cell>
          <cell r="I2449" t="str">
            <v>Hybrid Solar - S2</v>
          </cell>
        </row>
        <row r="2450">
          <cell r="A2450" t="str">
            <v>OCM0182</v>
          </cell>
        </row>
        <row r="2451">
          <cell r="A2451" t="str">
            <v>OCM0377</v>
          </cell>
        </row>
        <row r="2452">
          <cell r="A2452" t="str">
            <v>NUR0105</v>
          </cell>
        </row>
        <row r="2453">
          <cell r="A2453" t="str">
            <v>OCM0029</v>
          </cell>
        </row>
        <row r="2454">
          <cell r="A2454" t="str">
            <v>OCM0172</v>
          </cell>
        </row>
        <row r="2455">
          <cell r="A2455" t="str">
            <v>OCM0082</v>
          </cell>
        </row>
        <row r="2456">
          <cell r="A2456" t="str">
            <v>OCM0164</v>
          </cell>
        </row>
        <row r="2457">
          <cell r="A2457" t="str">
            <v>OCM0505</v>
          </cell>
        </row>
        <row r="2458">
          <cell r="A2458" t="str">
            <v>ADM_079</v>
          </cell>
          <cell r="I2458" t="str">
            <v>Grid-Gen</v>
          </cell>
        </row>
        <row r="2459">
          <cell r="A2459" t="str">
            <v>EST_147</v>
          </cell>
          <cell r="I2459" t="str">
            <v>Hybrid Solar - S3</v>
          </cell>
        </row>
        <row r="2460">
          <cell r="A2460" t="str">
            <v>EXN_571</v>
          </cell>
        </row>
        <row r="2461">
          <cell r="A2461" t="str">
            <v>NRD_164</v>
          </cell>
          <cell r="I2461" t="str">
            <v>Hybrid-Gen</v>
          </cell>
        </row>
        <row r="2462">
          <cell r="A2462" t="str">
            <v>OCM0085</v>
          </cell>
        </row>
        <row r="2463">
          <cell r="A2463" t="str">
            <v>OCM0161</v>
          </cell>
        </row>
        <row r="2464">
          <cell r="A2464" t="str">
            <v>OCM0074</v>
          </cell>
        </row>
        <row r="2465">
          <cell r="A2465" t="str">
            <v>OCM0084</v>
          </cell>
        </row>
        <row r="2466">
          <cell r="A2466" t="str">
            <v>OCM0165</v>
          </cell>
        </row>
        <row r="2467">
          <cell r="A2467" t="str">
            <v>OCM0200</v>
          </cell>
        </row>
        <row r="2468">
          <cell r="A2468" t="str">
            <v>OCM0158</v>
          </cell>
        </row>
        <row r="2469">
          <cell r="A2469" t="str">
            <v>ADM_100</v>
          </cell>
          <cell r="I2469" t="str">
            <v>Solar-Gen</v>
          </cell>
        </row>
        <row r="2470">
          <cell r="A2470" t="str">
            <v>OCM0148</v>
          </cell>
        </row>
        <row r="2471">
          <cell r="A2471" t="str">
            <v>OCM0101</v>
          </cell>
        </row>
        <row r="2472">
          <cell r="A2472" t="str">
            <v>NRD_286</v>
          </cell>
        </row>
        <row r="2473">
          <cell r="A2473" t="str">
            <v>EXN_408</v>
          </cell>
        </row>
        <row r="2474">
          <cell r="A2474" t="str">
            <v>OCM0022</v>
          </cell>
        </row>
        <row r="2475">
          <cell r="A2475" t="str">
            <v>OCM0147</v>
          </cell>
        </row>
        <row r="2476">
          <cell r="A2476" t="str">
            <v>OCM0201</v>
          </cell>
        </row>
        <row r="2477">
          <cell r="A2477" t="str">
            <v>NRD_027</v>
          </cell>
          <cell r="I2477" t="str">
            <v>Gen Only</v>
          </cell>
        </row>
        <row r="2478">
          <cell r="A2478" t="str">
            <v>NUR0139</v>
          </cell>
        </row>
        <row r="2479">
          <cell r="A2479" t="str">
            <v>OCM0425</v>
          </cell>
        </row>
        <row r="2480">
          <cell r="A2480" t="str">
            <v>EST_014</v>
          </cell>
          <cell r="I2480" t="str">
            <v>Solar-Gen</v>
          </cell>
        </row>
        <row r="2481">
          <cell r="A2481" t="str">
            <v>NUR0020</v>
          </cell>
        </row>
        <row r="2482">
          <cell r="A2482" t="str">
            <v>OCM0184</v>
          </cell>
        </row>
        <row r="2483">
          <cell r="A2483" t="str">
            <v>NRD_285</v>
          </cell>
        </row>
        <row r="2484">
          <cell r="A2484" t="str">
            <v>NUR0051</v>
          </cell>
        </row>
        <row r="2485">
          <cell r="A2485" t="str">
            <v>OCM0500</v>
          </cell>
        </row>
        <row r="2486">
          <cell r="A2486" t="str">
            <v>NUR0128</v>
          </cell>
        </row>
        <row r="2487">
          <cell r="A2487" t="str">
            <v>ADM_241</v>
          </cell>
        </row>
        <row r="2488">
          <cell r="A2488" t="str">
            <v>OCM0146</v>
          </cell>
        </row>
        <row r="2489">
          <cell r="A2489" t="str">
            <v>EXN_470</v>
          </cell>
        </row>
        <row r="2490">
          <cell r="A2490" t="str">
            <v>OCM0181</v>
          </cell>
        </row>
        <row r="2491">
          <cell r="A2491" t="str">
            <v>EXN_238</v>
          </cell>
          <cell r="I2491" t="str">
            <v>Medium Grid + Solar + GE</v>
          </cell>
        </row>
        <row r="2492">
          <cell r="A2492" t="str">
            <v>NRD_129</v>
          </cell>
          <cell r="I2492" t="str">
            <v>Solar-Gen</v>
          </cell>
        </row>
        <row r="2493">
          <cell r="A2493" t="str">
            <v>EXN_477</v>
          </cell>
        </row>
        <row r="2494">
          <cell r="A2494" t="str">
            <v>OCM0202</v>
          </cell>
        </row>
        <row r="2495">
          <cell r="A2495" t="str">
            <v>NRD_353</v>
          </cell>
          <cell r="I2495" t="str">
            <v>Hybrid Solar - S1</v>
          </cell>
        </row>
        <row r="2496">
          <cell r="A2496" t="str">
            <v>OCM0142</v>
          </cell>
        </row>
        <row r="2497">
          <cell r="A2497" t="str">
            <v>OCM0372</v>
          </cell>
        </row>
        <row r="2498">
          <cell r="A2498" t="str">
            <v>EXN_572</v>
          </cell>
        </row>
        <row r="2499">
          <cell r="A2499" t="str">
            <v>NUR0136</v>
          </cell>
        </row>
        <row r="2500">
          <cell r="A2500" t="str">
            <v>EXN_134</v>
          </cell>
          <cell r="I2500" t="str">
            <v>Grid-Gen</v>
          </cell>
        </row>
        <row r="2501">
          <cell r="A2501" t="str">
            <v>NUR0088</v>
          </cell>
        </row>
        <row r="2502">
          <cell r="A2502" t="str">
            <v>EXN_023</v>
          </cell>
          <cell r="I2502" t="str">
            <v>Grid-Gen</v>
          </cell>
        </row>
        <row r="2503">
          <cell r="A2503" t="str">
            <v>EXN_258</v>
          </cell>
          <cell r="I2503" t="str">
            <v>Grid-Gen</v>
          </cell>
        </row>
        <row r="2504">
          <cell r="A2504" t="str">
            <v>EXN_418</v>
          </cell>
        </row>
        <row r="2505">
          <cell r="A2505" t="str">
            <v>EXN_451</v>
          </cell>
        </row>
        <row r="2506">
          <cell r="A2506" t="str">
            <v>OCM0420</v>
          </cell>
        </row>
        <row r="2507">
          <cell r="A2507" t="str">
            <v>EXN_130</v>
          </cell>
          <cell r="I2507" t="str">
            <v>Grid-Gen</v>
          </cell>
        </row>
        <row r="2508">
          <cell r="A2508" t="str">
            <v>EXN_106</v>
          </cell>
          <cell r="I2508" t="str">
            <v>Grid-Gen</v>
          </cell>
        </row>
        <row r="2509">
          <cell r="A2509" t="str">
            <v>EXN_005</v>
          </cell>
          <cell r="I2509" t="str">
            <v>Hybrid Solar - S1</v>
          </cell>
        </row>
        <row r="2510">
          <cell r="A2510" t="str">
            <v>EST_040</v>
          </cell>
          <cell r="I2510" t="str">
            <v>Grid-Gen</v>
          </cell>
        </row>
        <row r="2511">
          <cell r="A2511" t="str">
            <v>NUR0104</v>
          </cell>
        </row>
        <row r="2512">
          <cell r="A2512" t="str">
            <v>EXN_015</v>
          </cell>
          <cell r="I2512" t="str">
            <v>Grid-Gen</v>
          </cell>
        </row>
        <row r="2513">
          <cell r="A2513" t="str">
            <v>ADM_108</v>
          </cell>
          <cell r="I2513" t="str">
            <v>Grid-Hybrid-Gen</v>
          </cell>
        </row>
        <row r="2514">
          <cell r="A2514" t="str">
            <v>NRD_111</v>
          </cell>
          <cell r="I2514" t="str">
            <v>Solar-Gen</v>
          </cell>
        </row>
        <row r="2515">
          <cell r="A2515" t="str">
            <v>EXN_463</v>
          </cell>
        </row>
        <row r="2516">
          <cell r="A2516" t="str">
            <v>EST_054</v>
          </cell>
          <cell r="I2516" t="str">
            <v>Solar-Gen</v>
          </cell>
        </row>
        <row r="2517">
          <cell r="A2517" t="str">
            <v>ADM_029</v>
          </cell>
          <cell r="I2517" t="str">
            <v>Gen Only</v>
          </cell>
        </row>
        <row r="2518">
          <cell r="A2518" t="str">
            <v>OCM0115</v>
          </cell>
        </row>
        <row r="2519">
          <cell r="A2519" t="str">
            <v>EXN_007</v>
          </cell>
          <cell r="I2519" t="str">
            <v>Grid-Hybrid-Gen</v>
          </cell>
        </row>
        <row r="2520">
          <cell r="A2520" t="str">
            <v>NUR0023</v>
          </cell>
        </row>
        <row r="2521">
          <cell r="A2521" t="str">
            <v>EXN_517</v>
          </cell>
        </row>
        <row r="2522">
          <cell r="A2522" t="str">
            <v>OCM0424</v>
          </cell>
        </row>
        <row r="2523">
          <cell r="A2523" t="str">
            <v>EXN_413</v>
          </cell>
        </row>
        <row r="2524">
          <cell r="A2524" t="str">
            <v>NRD_180</v>
          </cell>
          <cell r="I2524" t="str">
            <v>Bad Grid + GE</v>
          </cell>
        </row>
        <row r="2525">
          <cell r="A2525" t="str">
            <v>EXN_032</v>
          </cell>
          <cell r="I2525" t="str">
            <v>Grid-Gen</v>
          </cell>
        </row>
        <row r="2526">
          <cell r="A2526" t="str">
            <v>ADM_161</v>
          </cell>
          <cell r="I2526" t="str">
            <v>Hybrid Solar - S3</v>
          </cell>
        </row>
        <row r="2527">
          <cell r="A2527" t="str">
            <v>NRD_092</v>
          </cell>
          <cell r="I2527" t="str">
            <v>Gen Only</v>
          </cell>
        </row>
        <row r="2528">
          <cell r="A2528" t="str">
            <v>NRD_023</v>
          </cell>
          <cell r="I2528" t="str">
            <v>Grid-Gen</v>
          </cell>
        </row>
        <row r="2529">
          <cell r="A2529" t="str">
            <v>NRD_070</v>
          </cell>
          <cell r="I2529" t="str">
            <v>Solar-Gen</v>
          </cell>
        </row>
        <row r="2530">
          <cell r="A2530" t="str">
            <v>EXN_027</v>
          </cell>
          <cell r="I2530" t="str">
            <v>Grid-Gen</v>
          </cell>
        </row>
        <row r="2531">
          <cell r="A2531" t="str">
            <v>EXN_902</v>
          </cell>
        </row>
        <row r="2532">
          <cell r="A2532" t="str">
            <v>OCM0473</v>
          </cell>
        </row>
        <row r="2533">
          <cell r="A2533" t="str">
            <v>OCM0430</v>
          </cell>
        </row>
        <row r="2534">
          <cell r="A2534" t="str">
            <v>OCM0452</v>
          </cell>
        </row>
        <row r="2535">
          <cell r="A2535" t="str">
            <v>NUR0114</v>
          </cell>
        </row>
        <row r="2536">
          <cell r="A2536" t="str">
            <v>ADM_242</v>
          </cell>
        </row>
        <row r="2537">
          <cell r="A2537" t="str">
            <v>EXN_128</v>
          </cell>
          <cell r="I2537" t="str">
            <v>Gen Only</v>
          </cell>
        </row>
        <row r="2538">
          <cell r="A2538" t="str">
            <v>NRD_008</v>
          </cell>
          <cell r="I2538" t="str">
            <v>Grid-Hybrid-Gen</v>
          </cell>
        </row>
        <row r="2539">
          <cell r="A2539" t="str">
            <v>EXN_416</v>
          </cell>
        </row>
        <row r="2540">
          <cell r="A2540" t="str">
            <v>OCM0421</v>
          </cell>
        </row>
        <row r="2541">
          <cell r="A2541" t="str">
            <v>ADM_247</v>
          </cell>
        </row>
        <row r="2542">
          <cell r="A2542" t="str">
            <v>EXN_491</v>
          </cell>
        </row>
        <row r="2543">
          <cell r="A2543" t="str">
            <v>ADM_080</v>
          </cell>
          <cell r="I2543" t="str">
            <v>Grid-Gen</v>
          </cell>
        </row>
        <row r="2544">
          <cell r="A2544" t="str">
            <v>EXN_026</v>
          </cell>
          <cell r="I2544" t="str">
            <v>Grid-Gen</v>
          </cell>
        </row>
        <row r="2545">
          <cell r="A2545" t="str">
            <v>NRD_339</v>
          </cell>
        </row>
        <row r="2546">
          <cell r="A2546" t="str">
            <v>EXN_904</v>
          </cell>
        </row>
        <row r="2547">
          <cell r="A2547" t="str">
            <v>EXN_414</v>
          </cell>
        </row>
        <row r="2548">
          <cell r="A2548" t="str">
            <v>NRD_109</v>
          </cell>
          <cell r="I2548" t="str">
            <v>Solar-Gen</v>
          </cell>
        </row>
        <row r="2549">
          <cell r="A2549" t="str">
            <v>NUR0096</v>
          </cell>
        </row>
        <row r="2550">
          <cell r="A2550" t="str">
            <v>EXN_905</v>
          </cell>
        </row>
        <row r="2551">
          <cell r="A2551" t="str">
            <v>ADM_062</v>
          </cell>
          <cell r="I2551" t="str">
            <v>Grid-Gen</v>
          </cell>
        </row>
        <row r="2552">
          <cell r="A2552" t="str">
            <v>EXN_259</v>
          </cell>
          <cell r="I2552" t="str">
            <v>Gen-Hybrid</v>
          </cell>
        </row>
        <row r="2553">
          <cell r="A2553" t="str">
            <v>EXN_475</v>
          </cell>
        </row>
        <row r="2554">
          <cell r="A2554" t="str">
            <v>NUR0102</v>
          </cell>
        </row>
        <row r="2555">
          <cell r="A2555" t="str">
            <v>EXN_013</v>
          </cell>
          <cell r="I2555" t="str">
            <v>Solar-Gen</v>
          </cell>
        </row>
        <row r="2556">
          <cell r="A2556" t="str">
            <v>EXN_107</v>
          </cell>
          <cell r="I2556" t="str">
            <v>Hybrid Solar - S1</v>
          </cell>
        </row>
        <row r="2557">
          <cell r="A2557" t="str">
            <v>EST_089</v>
          </cell>
          <cell r="I2557" t="str">
            <v>Grid-Hybrid-Gen</v>
          </cell>
        </row>
        <row r="2558">
          <cell r="A2558" t="str">
            <v>EXN_186</v>
          </cell>
          <cell r="I2558" t="str">
            <v>Hybrid-Gen</v>
          </cell>
        </row>
        <row r="2559">
          <cell r="A2559" t="str">
            <v>EXN_169</v>
          </cell>
          <cell r="I2559" t="str">
            <v>Grid-Gen</v>
          </cell>
        </row>
        <row r="2560">
          <cell r="A2560" t="str">
            <v>EXN_430</v>
          </cell>
        </row>
        <row r="2561">
          <cell r="A2561" t="str">
            <v>EXN_153</v>
          </cell>
          <cell r="I2561" t="str">
            <v>Solar-Gen</v>
          </cell>
        </row>
        <row r="2562">
          <cell r="A2562" t="str">
            <v>OCM0152</v>
          </cell>
        </row>
        <row r="2563">
          <cell r="A2563" t="str">
            <v>EXN_355</v>
          </cell>
          <cell r="I2563" t="str">
            <v>Hybrid Solar - S3</v>
          </cell>
        </row>
        <row r="2564">
          <cell r="A2564" t="str">
            <v>NRD_301</v>
          </cell>
        </row>
        <row r="2565">
          <cell r="A2565" t="str">
            <v>EST_021</v>
          </cell>
          <cell r="I2565" t="str">
            <v>Gen Only</v>
          </cell>
        </row>
        <row r="2566">
          <cell r="A2566" t="str">
            <v>EXN_471</v>
          </cell>
        </row>
        <row r="2567">
          <cell r="A2567" t="str">
            <v>NUR0098</v>
          </cell>
        </row>
        <row r="2568">
          <cell r="A2568" t="str">
            <v>EXN_029</v>
          </cell>
          <cell r="I2568" t="str">
            <v>Grid-Gen</v>
          </cell>
        </row>
        <row r="2569">
          <cell r="A2569" t="str">
            <v>EXN_462</v>
          </cell>
        </row>
        <row r="2570">
          <cell r="A2570" t="str">
            <v>EXN_272</v>
          </cell>
          <cell r="I2570" t="str">
            <v>Hybrid Solar - S3</v>
          </cell>
        </row>
        <row r="2571">
          <cell r="A2571" t="str">
            <v>EXN_233</v>
          </cell>
          <cell r="I2571" t="str">
            <v>Medium Grid + GE</v>
          </cell>
        </row>
        <row r="2572">
          <cell r="A2572" t="str">
            <v>NRD_106</v>
          </cell>
          <cell r="I2572" t="str">
            <v>Solar-Gen</v>
          </cell>
        </row>
        <row r="2573">
          <cell r="A2573" t="str">
            <v>EXN_455</v>
          </cell>
        </row>
        <row r="2574">
          <cell r="A2574" t="str">
            <v>EXN_422</v>
          </cell>
        </row>
        <row r="2575">
          <cell r="A2575" t="str">
            <v>ADM_028</v>
          </cell>
          <cell r="I2575" t="str">
            <v>Grid-Gen</v>
          </cell>
        </row>
        <row r="2576">
          <cell r="A2576" t="str">
            <v>EXN_008</v>
          </cell>
          <cell r="I2576" t="str">
            <v>Grid-Gen</v>
          </cell>
        </row>
        <row r="2577">
          <cell r="A2577" t="str">
            <v>ADM_249</v>
          </cell>
        </row>
        <row r="2578">
          <cell r="A2578" t="str">
            <v>EXN_046</v>
          </cell>
          <cell r="I2578" t="str">
            <v>Solar-Grid-Gen</v>
          </cell>
        </row>
        <row r="2579">
          <cell r="A2579" t="str">
            <v>NRD_810</v>
          </cell>
          <cell r="I2579" t="str">
            <v>Pure Solar</v>
          </cell>
        </row>
        <row r="2580">
          <cell r="A2580" t="str">
            <v>EXN_350</v>
          </cell>
          <cell r="I2580" t="str">
            <v>Hybrid Solar - S1</v>
          </cell>
        </row>
        <row r="2581">
          <cell r="A2581" t="str">
            <v>EXN_170</v>
          </cell>
          <cell r="I2581" t="str">
            <v>Grid-Gen</v>
          </cell>
        </row>
        <row r="2582">
          <cell r="A2582" t="str">
            <v>OCM0509</v>
          </cell>
        </row>
        <row r="2583">
          <cell r="A2583" t="str">
            <v>NUR0081</v>
          </cell>
        </row>
        <row r="2584">
          <cell r="A2584" t="str">
            <v>EXN_555</v>
          </cell>
        </row>
        <row r="2585">
          <cell r="A2585" t="str">
            <v>EST_011</v>
          </cell>
          <cell r="I2585" t="str">
            <v>Solar-Gen</v>
          </cell>
        </row>
        <row r="2586">
          <cell r="A2586" t="str">
            <v>EXN_157</v>
          </cell>
          <cell r="I2586" t="str">
            <v>Grid-Gen</v>
          </cell>
        </row>
        <row r="2587">
          <cell r="A2587" t="str">
            <v>EXN_354</v>
          </cell>
          <cell r="I2587" t="str">
            <v>Hybrid Solar - S3</v>
          </cell>
        </row>
        <row r="2588">
          <cell r="A2588" t="str">
            <v>OCM0422</v>
          </cell>
        </row>
        <row r="2589">
          <cell r="A2589" t="str">
            <v>EXN_147</v>
          </cell>
          <cell r="I2589" t="str">
            <v>Grid-Gen</v>
          </cell>
        </row>
        <row r="2590">
          <cell r="A2590" t="str">
            <v>EXN_225</v>
          </cell>
          <cell r="I2590" t="str">
            <v>Hybrid-Gen</v>
          </cell>
        </row>
        <row r="2591">
          <cell r="A2591" t="str">
            <v>OCM0517</v>
          </cell>
        </row>
        <row r="2592">
          <cell r="A2592" t="str">
            <v>EXN_028</v>
          </cell>
          <cell r="I2592" t="str">
            <v>Grid-Gen</v>
          </cell>
        </row>
        <row r="2593">
          <cell r="A2593" t="str">
            <v>EXN_351</v>
          </cell>
          <cell r="I2593" t="str">
            <v>Hybrid Solar - S3</v>
          </cell>
        </row>
        <row r="2594">
          <cell r="A2594" t="str">
            <v>EXN_506</v>
          </cell>
        </row>
        <row r="2595">
          <cell r="A2595" t="str">
            <v>ADM_171</v>
          </cell>
          <cell r="I2595" t="str">
            <v>Hybrid Solar - S1</v>
          </cell>
        </row>
        <row r="2596">
          <cell r="A2596" t="str">
            <v>EXN_092</v>
          </cell>
          <cell r="I2596" t="str">
            <v>Grid-Gen</v>
          </cell>
        </row>
        <row r="2597">
          <cell r="A2597" t="str">
            <v>ADM_004</v>
          </cell>
          <cell r="I2597" t="str">
            <v>Bad Grid + Solar + GE</v>
          </cell>
        </row>
        <row r="2598">
          <cell r="A2598" t="str">
            <v>EXN_446</v>
          </cell>
        </row>
        <row r="2599">
          <cell r="A2599" t="str">
            <v>ADM_106</v>
          </cell>
          <cell r="I2599" t="str">
            <v>Grid-Gen</v>
          </cell>
        </row>
        <row r="2600">
          <cell r="A2600" t="str">
            <v>EXN_359</v>
          </cell>
          <cell r="I2600" t="str">
            <v>Good Grid + Solar + GE</v>
          </cell>
        </row>
        <row r="2601">
          <cell r="A2601" t="str">
            <v>EXN_419</v>
          </cell>
        </row>
        <row r="2602">
          <cell r="A2602" t="str">
            <v>ADM_107</v>
          </cell>
          <cell r="I2602" t="str">
            <v>Grid-Gen</v>
          </cell>
        </row>
        <row r="2603">
          <cell r="A2603" t="str">
            <v>EXN_204</v>
          </cell>
          <cell r="I2603" t="str">
            <v>Good Grid + GE</v>
          </cell>
        </row>
        <row r="2604">
          <cell r="A2604" t="str">
            <v>EXN_456</v>
          </cell>
        </row>
        <row r="2605">
          <cell r="A2605" t="str">
            <v>OCM0488</v>
          </cell>
        </row>
        <row r="2606">
          <cell r="A2606" t="str">
            <v>EXN_101</v>
          </cell>
          <cell r="I2606" t="str">
            <v>Grid-Gen</v>
          </cell>
        </row>
        <row r="2607">
          <cell r="A2607" t="str">
            <v>EXN_133</v>
          </cell>
          <cell r="I2607" t="str">
            <v>Solar-Gen</v>
          </cell>
        </row>
        <row r="2608">
          <cell r="A2608" t="str">
            <v>EXN_109</v>
          </cell>
          <cell r="I2608" t="str">
            <v>Grid-Gen</v>
          </cell>
        </row>
        <row r="2609">
          <cell r="A2609" t="str">
            <v>NUR0080</v>
          </cell>
        </row>
        <row r="2610">
          <cell r="A2610" t="str">
            <v>EXN_116</v>
          </cell>
          <cell r="I2610" t="str">
            <v>Grid-Gen</v>
          </cell>
        </row>
        <row r="2611">
          <cell r="A2611" t="str">
            <v>EXN_086</v>
          </cell>
          <cell r="I2611" t="str">
            <v>Grid-Gen</v>
          </cell>
        </row>
        <row r="2612">
          <cell r="A2612" t="str">
            <v>EXN_234</v>
          </cell>
          <cell r="I2612" t="str">
            <v>Good Grid + GE</v>
          </cell>
        </row>
        <row r="2613">
          <cell r="A2613" t="str">
            <v>NUR0101</v>
          </cell>
        </row>
        <row r="2614">
          <cell r="A2614" t="str">
            <v>EXN_358</v>
          </cell>
          <cell r="I2614" t="str">
            <v>Hybrid Solar - S3</v>
          </cell>
        </row>
        <row r="2615">
          <cell r="A2615" t="str">
            <v>EXN_352</v>
          </cell>
          <cell r="I2615" t="str">
            <v>Medium Grid + GE</v>
          </cell>
        </row>
        <row r="2616">
          <cell r="A2616" t="str">
            <v>EXN_145</v>
          </cell>
          <cell r="I2616" t="str">
            <v>Grid-Gen</v>
          </cell>
        </row>
        <row r="2617">
          <cell r="A2617" t="str">
            <v>EXN_429</v>
          </cell>
        </row>
        <row r="2618">
          <cell r="A2618" t="str">
            <v>EXN_525</v>
          </cell>
        </row>
        <row r="2619">
          <cell r="A2619" t="str">
            <v>EXN_158</v>
          </cell>
          <cell r="I2619" t="str">
            <v>Grid-Gen</v>
          </cell>
        </row>
        <row r="2620">
          <cell r="A2620" t="str">
            <v>EXN_171</v>
          </cell>
          <cell r="I2620" t="str">
            <v>Gen Only</v>
          </cell>
        </row>
        <row r="2621">
          <cell r="A2621" t="str">
            <v>EXN_379</v>
          </cell>
        </row>
        <row r="2622">
          <cell r="A2622" t="str">
            <v>EXN_001</v>
          </cell>
          <cell r="I2622" t="str">
            <v>Grid-Gen</v>
          </cell>
        </row>
        <row r="2623">
          <cell r="A2623" t="str">
            <v>EXN_224</v>
          </cell>
          <cell r="I2623" t="str">
            <v>Hybrid-Gen</v>
          </cell>
        </row>
        <row r="2624">
          <cell r="A2624" t="str">
            <v>EXN_071</v>
          </cell>
          <cell r="I2624" t="str">
            <v>Grid-Gen</v>
          </cell>
        </row>
        <row r="2625">
          <cell r="A2625" t="str">
            <v>ADM_051</v>
          </cell>
          <cell r="I2625" t="str">
            <v>Solar-Grid-Gen</v>
          </cell>
        </row>
        <row r="2626">
          <cell r="A2626" t="str">
            <v>EXN_114</v>
          </cell>
          <cell r="I2626" t="str">
            <v>Grid-Gen</v>
          </cell>
        </row>
        <row r="2627">
          <cell r="A2627" t="str">
            <v>EXN_088</v>
          </cell>
          <cell r="I2627" t="str">
            <v>Grid-Gen</v>
          </cell>
        </row>
        <row r="2628">
          <cell r="A2628" t="str">
            <v>EXN_196</v>
          </cell>
          <cell r="I2628" t="str">
            <v>Good Grid + GE</v>
          </cell>
        </row>
        <row r="2629">
          <cell r="A2629" t="str">
            <v>EXN_241</v>
          </cell>
          <cell r="I2629" t="str">
            <v>Grid-Gen</v>
          </cell>
        </row>
        <row r="2630">
          <cell r="A2630" t="str">
            <v>EXN_410</v>
          </cell>
        </row>
        <row r="2631">
          <cell r="A2631" t="str">
            <v>EXN_494</v>
          </cell>
        </row>
        <row r="2632">
          <cell r="A2632" t="str">
            <v>EXN_543</v>
          </cell>
        </row>
        <row r="2633">
          <cell r="A2633" t="str">
            <v>EXN_197</v>
          </cell>
          <cell r="I2633" t="str">
            <v>Good Grid + GE</v>
          </cell>
        </row>
        <row r="2634">
          <cell r="A2634" t="str">
            <v>EXN_044</v>
          </cell>
          <cell r="I2634" t="str">
            <v>Good Grid + GE</v>
          </cell>
        </row>
        <row r="2635">
          <cell r="A2635" t="str">
            <v>EXN_066</v>
          </cell>
        </row>
        <row r="2636">
          <cell r="A2636" t="str">
            <v>EXN_030</v>
          </cell>
          <cell r="I2636" t="str">
            <v>Solar-Grid-Gen</v>
          </cell>
        </row>
        <row r="2637">
          <cell r="A2637" t="str">
            <v>EXN_146</v>
          </cell>
          <cell r="I2637" t="str">
            <v>Grid-Gen</v>
          </cell>
        </row>
        <row r="2638">
          <cell r="A2638" t="str">
            <v>NUR0119</v>
          </cell>
        </row>
        <row r="2639">
          <cell r="A2639" t="str">
            <v>EXN_560</v>
          </cell>
        </row>
        <row r="2640">
          <cell r="A2640" t="str">
            <v>EXN_111</v>
          </cell>
          <cell r="I2640" t="str">
            <v>Grid-Gen</v>
          </cell>
        </row>
        <row r="2641">
          <cell r="A2641" t="str">
            <v>EXN_237</v>
          </cell>
          <cell r="I2641" t="str">
            <v>Good Grid + GE</v>
          </cell>
        </row>
        <row r="2642">
          <cell r="A2642" t="str">
            <v>ADM_095</v>
          </cell>
          <cell r="I2642" t="str">
            <v>Hybrid-Gen</v>
          </cell>
        </row>
        <row r="2643">
          <cell r="A2643" t="str">
            <v>EXN_082</v>
          </cell>
          <cell r="I2643" t="str">
            <v>Grid Only</v>
          </cell>
        </row>
        <row r="2644">
          <cell r="A2644" t="str">
            <v>EXN_084</v>
          </cell>
          <cell r="I2644" t="str">
            <v>Grid-Gen</v>
          </cell>
        </row>
        <row r="2645">
          <cell r="A2645" t="str">
            <v>NUR0115</v>
          </cell>
        </row>
        <row r="2646">
          <cell r="A2646" t="str">
            <v>EXN_085</v>
          </cell>
          <cell r="I2646" t="str">
            <v>Grid-Gen</v>
          </cell>
        </row>
        <row r="2647">
          <cell r="A2647" t="str">
            <v>EXN_489</v>
          </cell>
        </row>
        <row r="2648">
          <cell r="A2648" t="str">
            <v>EXN_091</v>
          </cell>
          <cell r="I2648" t="str">
            <v>Solar-Grid-Gen</v>
          </cell>
        </row>
        <row r="2649">
          <cell r="A2649" t="str">
            <v>OCM0371</v>
          </cell>
        </row>
        <row r="2650">
          <cell r="A2650" t="str">
            <v>EXN_089</v>
          </cell>
          <cell r="I2650" t="str">
            <v>Grid-Gen</v>
          </cell>
        </row>
        <row r="2651">
          <cell r="A2651" t="str">
            <v>EXN_115</v>
          </cell>
          <cell r="I2651" t="str">
            <v>Grid-Gen</v>
          </cell>
        </row>
        <row r="2652">
          <cell r="A2652" t="str">
            <v>EXN_002</v>
          </cell>
          <cell r="I2652" t="str">
            <v>Grid-Gen</v>
          </cell>
        </row>
        <row r="2653">
          <cell r="A2653" t="str">
            <v>EXN_054</v>
          </cell>
          <cell r="I2653" t="str">
            <v>Grid-Gen</v>
          </cell>
        </row>
        <row r="2654">
          <cell r="A2654" t="str">
            <v>EXN_385</v>
          </cell>
        </row>
        <row r="2655">
          <cell r="A2655" t="str">
            <v>EXN_425</v>
          </cell>
        </row>
        <row r="2656">
          <cell r="A2656" t="str">
            <v>EXN_247</v>
          </cell>
          <cell r="I2656" t="str">
            <v>Good Grid + GE</v>
          </cell>
        </row>
        <row r="2657">
          <cell r="A2657" t="str">
            <v>EXN_217</v>
          </cell>
          <cell r="I2657" t="str">
            <v>Medium Grid + GE</v>
          </cell>
        </row>
        <row r="2658">
          <cell r="A2658" t="str">
            <v>EXN_087</v>
          </cell>
          <cell r="I2658" t="str">
            <v>Grid-Gen</v>
          </cell>
        </row>
        <row r="2659">
          <cell r="A2659" t="str">
            <v>NUR00131</v>
          </cell>
        </row>
        <row r="2660">
          <cell r="A2660" t="str">
            <v>NUR0085</v>
          </cell>
        </row>
        <row r="2661">
          <cell r="A2661" t="str">
            <v>NUR0112</v>
          </cell>
        </row>
        <row r="2662">
          <cell r="A2662" t="str">
            <v>EXN_437</v>
          </cell>
        </row>
        <row r="2663">
          <cell r="A2663" t="str">
            <v>EXN_083</v>
          </cell>
          <cell r="I2663" t="str">
            <v>Grid-Gen</v>
          </cell>
        </row>
        <row r="2664">
          <cell r="A2664" t="str">
            <v>EST_005</v>
          </cell>
          <cell r="I2664" t="str">
            <v>Bad Grid + Solar + GE</v>
          </cell>
        </row>
        <row r="2665">
          <cell r="A2665" t="str">
            <v>NUR0083</v>
          </cell>
        </row>
        <row r="2666">
          <cell r="A2666" t="str">
            <v>EXN_067</v>
          </cell>
          <cell r="I2666" t="str">
            <v>Grid-Gen</v>
          </cell>
        </row>
        <row r="2667">
          <cell r="A2667" t="str">
            <v>OCM0017</v>
          </cell>
        </row>
        <row r="2668">
          <cell r="A2668" t="str">
            <v>EXN_045</v>
          </cell>
          <cell r="I2668" t="str">
            <v>Good Grid + Solar + GE</v>
          </cell>
        </row>
        <row r="2669">
          <cell r="A2669" t="str">
            <v>EXN_360</v>
          </cell>
          <cell r="I2669" t="str">
            <v>Hybrid Solar - S1</v>
          </cell>
        </row>
        <row r="2670">
          <cell r="A2670" t="str">
            <v>EXN_495</v>
          </cell>
        </row>
        <row r="2671">
          <cell r="A2671" t="str">
            <v>EXN_184</v>
          </cell>
          <cell r="I2671" t="str">
            <v>Grid-Gen</v>
          </cell>
        </row>
        <row r="2672">
          <cell r="A2672" t="str">
            <v>EXN_482</v>
          </cell>
        </row>
        <row r="2673">
          <cell r="A2673" t="str">
            <v>NUR0110</v>
          </cell>
        </row>
        <row r="2674">
          <cell r="A2674" t="str">
            <v>EXN_466</v>
          </cell>
        </row>
        <row r="2675">
          <cell r="A2675" t="str">
            <v>EXN_249</v>
          </cell>
          <cell r="I2675" t="str">
            <v>Medium Grid + GE</v>
          </cell>
        </row>
        <row r="2676">
          <cell r="A2676" t="str">
            <v>EXN_212</v>
          </cell>
          <cell r="I2676" t="str">
            <v>Bad Grid + GE</v>
          </cell>
        </row>
        <row r="2677">
          <cell r="A2677" t="str">
            <v>EXN_244</v>
          </cell>
          <cell r="I2677" t="str">
            <v>Medium Grid + GE</v>
          </cell>
        </row>
        <row r="2678">
          <cell r="A2678" t="str">
            <v>NUR0018</v>
          </cell>
        </row>
        <row r="2679">
          <cell r="A2679" t="str">
            <v>EST_061</v>
          </cell>
          <cell r="I2679" t="str">
            <v>Solar-Gen</v>
          </cell>
        </row>
        <row r="2680">
          <cell r="A2680" t="str">
            <v>EST_070</v>
          </cell>
          <cell r="I2680" t="str">
            <v>Grid-Gen</v>
          </cell>
        </row>
        <row r="2681">
          <cell r="A2681" t="str">
            <v>EXN_143</v>
          </cell>
          <cell r="I2681" t="str">
            <v>Solar-Grid-Gen</v>
          </cell>
        </row>
        <row r="2682">
          <cell r="A2682" t="str">
            <v>EXN_250</v>
          </cell>
          <cell r="I2682" t="str">
            <v>Bad Grid + GE</v>
          </cell>
        </row>
        <row r="2683">
          <cell r="A2683" t="str">
            <v>EST_139</v>
          </cell>
          <cell r="I2683" t="str">
            <v>Hybrid Solar - S1</v>
          </cell>
        </row>
        <row r="2684">
          <cell r="A2684" t="str">
            <v>ADM_185</v>
          </cell>
          <cell r="I2684" t="str">
            <v>Hybrid Solar - S3</v>
          </cell>
        </row>
        <row r="2685">
          <cell r="A2685" t="str">
            <v>EXN_235</v>
          </cell>
          <cell r="I2685" t="str">
            <v>Good Grid + GE</v>
          </cell>
        </row>
        <row r="2686">
          <cell r="A2686" t="str">
            <v>EXN_540</v>
          </cell>
        </row>
        <row r="2687">
          <cell r="A2687" t="str">
            <v>EXN_053</v>
          </cell>
          <cell r="I2687" t="str">
            <v>Grid-Gen</v>
          </cell>
        </row>
        <row r="2688">
          <cell r="A2688" t="str">
            <v>EXN_391</v>
          </cell>
        </row>
        <row r="2689">
          <cell r="A2689" t="str">
            <v>OCM0423</v>
          </cell>
        </row>
        <row r="2690">
          <cell r="A2690" t="str">
            <v>EST_125</v>
          </cell>
          <cell r="I2690" t="str">
            <v>Hybrid-Gen</v>
          </cell>
        </row>
        <row r="2691">
          <cell r="A2691" t="str">
            <v>EXN_356</v>
          </cell>
          <cell r="I2691" t="str">
            <v>Hybrid Solar - S3</v>
          </cell>
        </row>
        <row r="2692">
          <cell r="A2692" t="str">
            <v>ADM_027</v>
          </cell>
          <cell r="I2692" t="str">
            <v>Solar-Grid-Gen</v>
          </cell>
        </row>
        <row r="2693">
          <cell r="A2693" t="str">
            <v>EXN_113</v>
          </cell>
          <cell r="I2693" t="str">
            <v>Grid-Gen</v>
          </cell>
        </row>
        <row r="2694">
          <cell r="A2694" t="str">
            <v>NUR0064</v>
          </cell>
        </row>
        <row r="2695">
          <cell r="A2695" t="str">
            <v>EXN_361</v>
          </cell>
          <cell r="I2695" t="str">
            <v>Hybrid Solar - S1</v>
          </cell>
        </row>
        <row r="2696">
          <cell r="A2696" t="str">
            <v>NRD_155</v>
          </cell>
          <cell r="I2696" t="str">
            <v>Hybrid Solar - S3</v>
          </cell>
        </row>
        <row r="2697">
          <cell r="A2697" t="str">
            <v>EXN_211</v>
          </cell>
          <cell r="I2697" t="str">
            <v>Hybrid-Gen</v>
          </cell>
        </row>
        <row r="2698">
          <cell r="A2698" t="str">
            <v>EXN_505</v>
          </cell>
        </row>
        <row r="2699">
          <cell r="A2699" t="str">
            <v>EXN_362</v>
          </cell>
          <cell r="I2699" t="str">
            <v>Hybrid Solar - S1</v>
          </cell>
        </row>
        <row r="2700">
          <cell r="A2700" t="str">
            <v>EXN_434</v>
          </cell>
        </row>
        <row r="2701">
          <cell r="A2701" t="str">
            <v>EXN_117</v>
          </cell>
          <cell r="I2701" t="str">
            <v>Grid-Gen</v>
          </cell>
        </row>
        <row r="2702">
          <cell r="A2702" t="str">
            <v>EXN_368</v>
          </cell>
          <cell r="I2702" t="str">
            <v>Hybrid Solar - S1</v>
          </cell>
        </row>
        <row r="2703">
          <cell r="A2703" t="str">
            <v>EXN_460</v>
          </cell>
        </row>
        <row r="2704">
          <cell r="A2704" t="str">
            <v>NUR0009</v>
          </cell>
        </row>
        <row r="2705">
          <cell r="A2705" t="str">
            <v>EXN_554</v>
          </cell>
        </row>
        <row r="2706">
          <cell r="A2706" t="str">
            <v>EXN_393</v>
          </cell>
        </row>
        <row r="2707">
          <cell r="A2707" t="str">
            <v>EXN_100</v>
          </cell>
          <cell r="I2707" t="str">
            <v>Grid-Gen</v>
          </cell>
        </row>
        <row r="2708">
          <cell r="A2708" t="str">
            <v>OCM0383</v>
          </cell>
        </row>
        <row r="2709">
          <cell r="A2709" t="str">
            <v>NRD_056</v>
          </cell>
          <cell r="I2709" t="str">
            <v>Solar-Gen</v>
          </cell>
        </row>
        <row r="2710">
          <cell r="A2710" t="str">
            <v>EXN_549</v>
          </cell>
        </row>
        <row r="2711">
          <cell r="A2711" t="str">
            <v>ADM_245</v>
          </cell>
        </row>
        <row r="2712">
          <cell r="A2712" t="str">
            <v>EXN_452</v>
          </cell>
        </row>
        <row r="2713">
          <cell r="A2713" t="str">
            <v>EXN_518</v>
          </cell>
        </row>
        <row r="2714">
          <cell r="A2714" t="str">
            <v>EXN_474</v>
          </cell>
        </row>
        <row r="2715">
          <cell r="A2715" t="str">
            <v>EXN_468</v>
          </cell>
        </row>
        <row r="2716">
          <cell r="A2716" t="str">
            <v>EXN_378</v>
          </cell>
        </row>
        <row r="2717">
          <cell r="A2717" t="str">
            <v>EXN_526</v>
          </cell>
        </row>
        <row r="2718">
          <cell r="A2718" t="str">
            <v>ADM_096</v>
          </cell>
          <cell r="I2718" t="str">
            <v>Solar-Gen</v>
          </cell>
        </row>
        <row r="2719">
          <cell r="A2719" t="str">
            <v>EST_073</v>
          </cell>
          <cell r="I2719" t="str">
            <v>Gen Only</v>
          </cell>
        </row>
        <row r="2720">
          <cell r="A2720" t="str">
            <v>NUR0095</v>
          </cell>
        </row>
        <row r="2721">
          <cell r="A2721" t="str">
            <v>NUR0129</v>
          </cell>
        </row>
        <row r="2722">
          <cell r="A2722" t="str">
            <v>EXN_037</v>
          </cell>
          <cell r="I2722" t="str">
            <v>Grid-Gen</v>
          </cell>
        </row>
        <row r="2723">
          <cell r="A2723" t="str">
            <v>EXN_457</v>
          </cell>
        </row>
        <row r="2724">
          <cell r="A2724" t="str">
            <v>NUR0079</v>
          </cell>
        </row>
        <row r="2725">
          <cell r="A2725" t="str">
            <v>ADM_148</v>
          </cell>
          <cell r="I2725" t="str">
            <v>Hybrid Solar - S1</v>
          </cell>
        </row>
        <row r="2726">
          <cell r="A2726" t="str">
            <v>EXN_095</v>
          </cell>
          <cell r="I2726" t="str">
            <v>Grid-Gen</v>
          </cell>
        </row>
        <row r="2727">
          <cell r="A2727" t="str">
            <v>EXN_440</v>
          </cell>
        </row>
        <row r="2728">
          <cell r="A2728" t="str">
            <v>EXN_011</v>
          </cell>
          <cell r="I2728" t="str">
            <v>Grid-Gen</v>
          </cell>
        </row>
        <row r="2729">
          <cell r="A2729" t="str">
            <v>EXN_274</v>
          </cell>
        </row>
        <row r="2730">
          <cell r="A2730" t="str">
            <v>OCM0118</v>
          </cell>
        </row>
        <row r="2731">
          <cell r="A2731" t="str">
            <v>EXN_020</v>
          </cell>
          <cell r="I2731" t="str">
            <v>Solar-Gen</v>
          </cell>
        </row>
        <row r="2732">
          <cell r="A2732" t="str">
            <v>EXN_160</v>
          </cell>
          <cell r="I2732" t="str">
            <v>Grid-Gen</v>
          </cell>
        </row>
        <row r="2733">
          <cell r="A2733" t="str">
            <v>EST_028</v>
          </cell>
          <cell r="I2733" t="str">
            <v>Solar-Gen</v>
          </cell>
        </row>
        <row r="2734">
          <cell r="A2734" t="str">
            <v>NUR0120</v>
          </cell>
        </row>
        <row r="2735">
          <cell r="A2735" t="str">
            <v>EXN_478</v>
          </cell>
        </row>
        <row r="2736">
          <cell r="A2736" t="str">
            <v>OCM0526</v>
          </cell>
        </row>
        <row r="2737">
          <cell r="A2737" t="str">
            <v>NUR0111</v>
          </cell>
        </row>
        <row r="2738">
          <cell r="A2738" t="str">
            <v>EXN_223</v>
          </cell>
          <cell r="I2738" t="str">
            <v>Gen Only</v>
          </cell>
        </row>
        <row r="2739">
          <cell r="A2739" t="str">
            <v>NUR0008</v>
          </cell>
        </row>
        <row r="2740">
          <cell r="A2740" t="str">
            <v>OCM0126</v>
          </cell>
        </row>
        <row r="2741">
          <cell r="A2741" t="str">
            <v>EXN_036</v>
          </cell>
          <cell r="I2741" t="str">
            <v>Solar-Grid-Gen</v>
          </cell>
        </row>
        <row r="2742">
          <cell r="A2742" t="str">
            <v>EXN_433</v>
          </cell>
        </row>
        <row r="2743">
          <cell r="A2743" t="str">
            <v>OCM0026</v>
          </cell>
        </row>
        <row r="2744">
          <cell r="A2744" t="str">
            <v>EXN_537</v>
          </cell>
        </row>
        <row r="2745">
          <cell r="A2745" t="str">
            <v>EXN_039</v>
          </cell>
          <cell r="I2745" t="str">
            <v>Hybrid Solar - S1</v>
          </cell>
        </row>
        <row r="2746">
          <cell r="A2746" t="str">
            <v>NUR0087</v>
          </cell>
        </row>
        <row r="2747">
          <cell r="A2747" t="str">
            <v>EXN_199</v>
          </cell>
          <cell r="I2747" t="str">
            <v>Hybrid-Gen</v>
          </cell>
        </row>
        <row r="2748">
          <cell r="A2748" t="str">
            <v>EXN_448</v>
          </cell>
        </row>
        <row r="2749">
          <cell r="A2749" t="str">
            <v>NUR0116</v>
          </cell>
        </row>
        <row r="2750">
          <cell r="A2750" t="str">
            <v>NRD_167</v>
          </cell>
          <cell r="I2750" t="str">
            <v>Hybrid Solar - S2</v>
          </cell>
        </row>
        <row r="2751">
          <cell r="A2751" t="str">
            <v>EXN_102</v>
          </cell>
          <cell r="I2751" t="str">
            <v>Grid-Gen</v>
          </cell>
        </row>
        <row r="2752">
          <cell r="A2752" t="str">
            <v>EXN_542</v>
          </cell>
        </row>
        <row r="2753">
          <cell r="A2753" t="str">
            <v>EXN_178</v>
          </cell>
          <cell r="I2753" t="str">
            <v>Solar-Grid-Gen</v>
          </cell>
        </row>
        <row r="2754">
          <cell r="A2754" t="str">
            <v>EXN_395</v>
          </cell>
        </row>
        <row r="2755">
          <cell r="A2755" t="str">
            <v>EXN_372</v>
          </cell>
        </row>
        <row r="2756">
          <cell r="A2756" t="str">
            <v>EXN_370</v>
          </cell>
        </row>
        <row r="2757">
          <cell r="A2757" t="str">
            <v>OCM0028</v>
          </cell>
        </row>
        <row r="2758">
          <cell r="A2758" t="str">
            <v>EXN_486</v>
          </cell>
        </row>
        <row r="2759">
          <cell r="A2759" t="str">
            <v>EST_204</v>
          </cell>
          <cell r="I2759" t="str">
            <v>Hybrid Solar - S3</v>
          </cell>
        </row>
        <row r="2760">
          <cell r="A2760" t="str">
            <v>OCM0114</v>
          </cell>
        </row>
        <row r="2761">
          <cell r="A2761" t="str">
            <v>NUR0022</v>
          </cell>
        </row>
        <row r="2762">
          <cell r="A2762" t="str">
            <v>EST_206</v>
          </cell>
          <cell r="I2762" t="str">
            <v>Hybrid Solar - S3</v>
          </cell>
        </row>
        <row r="2763">
          <cell r="A2763" t="str">
            <v>EXN_431</v>
          </cell>
        </row>
        <row r="2764">
          <cell r="A2764" t="str">
            <v>NUR0039</v>
          </cell>
        </row>
        <row r="2765">
          <cell r="A2765" t="str">
            <v>EST_045</v>
          </cell>
        </row>
        <row r="2766">
          <cell r="A2766" t="str">
            <v>EXN_520</v>
          </cell>
        </row>
        <row r="2767">
          <cell r="A2767" t="str">
            <v>OCM0166</v>
          </cell>
        </row>
        <row r="2768">
          <cell r="A2768" t="str">
            <v>EXN_546</v>
          </cell>
        </row>
        <row r="2769">
          <cell r="A2769" t="str">
            <v>OCM0077</v>
          </cell>
        </row>
        <row r="2770">
          <cell r="A2770" t="str">
            <v>EST_118</v>
          </cell>
          <cell r="I2770" t="str">
            <v>Grid-Gen</v>
          </cell>
        </row>
        <row r="2771">
          <cell r="A2771" t="str">
            <v>NUR0109</v>
          </cell>
        </row>
        <row r="2772">
          <cell r="A2772" t="str">
            <v>EST_080</v>
          </cell>
          <cell r="I2772" t="str">
            <v>Grid-Gen</v>
          </cell>
        </row>
        <row r="2773">
          <cell r="A2773" t="str">
            <v>EXN_041</v>
          </cell>
          <cell r="I2773" t="str">
            <v>Solar-Gen</v>
          </cell>
        </row>
        <row r="2774">
          <cell r="A2774" t="str">
            <v>NUR0107</v>
          </cell>
        </row>
        <row r="2775">
          <cell r="A2775" t="str">
            <v>EST_114</v>
          </cell>
          <cell r="I2775" t="str">
            <v>Gen Only</v>
          </cell>
        </row>
        <row r="2776">
          <cell r="A2776" t="str">
            <v>EXN_528</v>
          </cell>
        </row>
        <row r="2777">
          <cell r="A2777" t="str">
            <v>EXN_488</v>
          </cell>
        </row>
        <row r="2778">
          <cell r="A2778" t="str">
            <v>ADM_156</v>
          </cell>
          <cell r="I2778" t="str">
            <v>Grid-Gen</v>
          </cell>
        </row>
        <row r="2779">
          <cell r="A2779" t="str">
            <v>EST_144</v>
          </cell>
          <cell r="I2779" t="str">
            <v>Hybrid Solar - S3</v>
          </cell>
        </row>
        <row r="2780">
          <cell r="A2780" t="str">
            <v>EXN_033</v>
          </cell>
          <cell r="I2780" t="str">
            <v>Grid-Gen</v>
          </cell>
        </row>
        <row r="2781">
          <cell r="A2781" t="str">
            <v>OCM0540</v>
          </cell>
        </row>
        <row r="2782">
          <cell r="A2782" t="str">
            <v>EXN_209</v>
          </cell>
          <cell r="I2782" t="str">
            <v>Hybrid Solar - S3</v>
          </cell>
        </row>
        <row r="2783">
          <cell r="A2783" t="str">
            <v>EST_122</v>
          </cell>
          <cell r="I2783" t="str">
            <v>Gen Only</v>
          </cell>
        </row>
        <row r="2784">
          <cell r="A2784" t="str">
            <v>OCM0081</v>
          </cell>
        </row>
        <row r="2785">
          <cell r="A2785" t="str">
            <v>EXN_524</v>
          </cell>
        </row>
        <row r="2786">
          <cell r="A2786" t="str">
            <v>ADM_023</v>
          </cell>
          <cell r="I2786" t="str">
            <v>Hybrid-Gen</v>
          </cell>
        </row>
        <row r="2787">
          <cell r="A2787" t="str">
            <v>EXN_432</v>
          </cell>
        </row>
        <row r="2788">
          <cell r="A2788" t="str">
            <v>OCM0265</v>
          </cell>
        </row>
        <row r="2789">
          <cell r="A2789" t="str">
            <v>EXN_487</v>
          </cell>
        </row>
        <row r="2790">
          <cell r="A2790" t="str">
            <v>NUR0045</v>
          </cell>
        </row>
        <row r="2791">
          <cell r="A2791" t="str">
            <v>EST_096</v>
          </cell>
          <cell r="I2791" t="str">
            <v>Hybrid-Gen</v>
          </cell>
        </row>
        <row r="2792">
          <cell r="A2792" t="str">
            <v>EXN_384</v>
          </cell>
        </row>
        <row r="2793">
          <cell r="A2793" t="str">
            <v>EST_130</v>
          </cell>
          <cell r="I2793" t="str">
            <v>Solar-Gen</v>
          </cell>
        </row>
        <row r="2794">
          <cell r="A2794" t="str">
            <v>NUR0011</v>
          </cell>
        </row>
        <row r="2795">
          <cell r="A2795" t="str">
            <v>EXN_097</v>
          </cell>
          <cell r="I2795" t="str">
            <v>Grid-Gen</v>
          </cell>
        </row>
        <row r="2796">
          <cell r="A2796" t="str">
            <v>EXN_190</v>
          </cell>
          <cell r="I2796" t="str">
            <v>Grid-Gen</v>
          </cell>
        </row>
        <row r="2797">
          <cell r="A2797" t="str">
            <v>EXN_191</v>
          </cell>
          <cell r="I2797" t="str">
            <v>Medium Grid + GE</v>
          </cell>
        </row>
        <row r="2798">
          <cell r="A2798" t="str">
            <v>EXN_552</v>
          </cell>
        </row>
        <row r="2799">
          <cell r="A2799" t="str">
            <v>EXN_006</v>
          </cell>
          <cell r="I2799" t="str">
            <v>Grid-Gen</v>
          </cell>
        </row>
        <row r="2800">
          <cell r="A2800" t="str">
            <v>EXN_504</v>
          </cell>
        </row>
        <row r="2801">
          <cell r="A2801" t="str">
            <v>OCM0396</v>
          </cell>
        </row>
        <row r="2802">
          <cell r="A2802" t="str">
            <v>ADM_250</v>
          </cell>
        </row>
        <row r="2803">
          <cell r="A2803" t="str">
            <v>NUR0103</v>
          </cell>
        </row>
        <row r="2804">
          <cell r="A2804" t="str">
            <v>EXN_465</v>
          </cell>
        </row>
        <row r="2805">
          <cell r="A2805" t="str">
            <v>EXN_562</v>
          </cell>
        </row>
        <row r="2806">
          <cell r="A2806" t="str">
            <v>EXN_545</v>
          </cell>
        </row>
        <row r="2807">
          <cell r="A2807" t="str">
            <v>ADM_112</v>
          </cell>
          <cell r="I2807" t="str">
            <v>Hybrid-Gen</v>
          </cell>
        </row>
        <row r="2808">
          <cell r="A2808" t="str">
            <v>EXN_514</v>
          </cell>
        </row>
        <row r="2809">
          <cell r="A2809" t="str">
            <v>EXN_034</v>
          </cell>
          <cell r="I2809" t="str">
            <v>Solar-Grid-Gen</v>
          </cell>
        </row>
        <row r="2810">
          <cell r="A2810" t="str">
            <v>EXN_807</v>
          </cell>
          <cell r="I2810" t="str">
            <v>Solar-Grid-Gen</v>
          </cell>
        </row>
        <row r="2811">
          <cell r="A2811" t="str">
            <v>NUR0106</v>
          </cell>
        </row>
        <row r="2812">
          <cell r="A2812" t="str">
            <v>EXN_441</v>
          </cell>
        </row>
        <row r="2813">
          <cell r="A2813" t="str">
            <v>EXN_275</v>
          </cell>
          <cell r="I2813" t="str">
            <v>Hybrid Solar - S3</v>
          </cell>
        </row>
        <row r="2814">
          <cell r="A2814" t="str">
            <v>OCM0510</v>
          </cell>
        </row>
        <row r="2815">
          <cell r="A2815" t="str">
            <v>EXN_229</v>
          </cell>
          <cell r="I2815" t="str">
            <v>Hybrid Solar - S2</v>
          </cell>
        </row>
        <row r="2816">
          <cell r="A2816" t="str">
            <v>OCM0008</v>
          </cell>
        </row>
        <row r="2817">
          <cell r="A2817" t="str">
            <v>EXN_152</v>
          </cell>
          <cell r="I2817" t="str">
            <v>Solar-Gen</v>
          </cell>
        </row>
        <row r="2818">
          <cell r="A2818" t="str">
            <v>OCM0075</v>
          </cell>
        </row>
        <row r="2819">
          <cell r="A2819" t="str">
            <v>EXN_530</v>
          </cell>
        </row>
        <row r="2820">
          <cell r="A2820" t="str">
            <v>EST_133</v>
          </cell>
          <cell r="I2820" t="str">
            <v>HGB</v>
          </cell>
        </row>
        <row r="2821">
          <cell r="A2821" t="str">
            <v>EXN_438</v>
          </cell>
        </row>
        <row r="2822">
          <cell r="A2822" t="str">
            <v>EXN_558</v>
          </cell>
        </row>
        <row r="2823">
          <cell r="A2823" t="str">
            <v>NUR0015</v>
          </cell>
        </row>
        <row r="2824">
          <cell r="A2824" t="str">
            <v>OCM0217</v>
          </cell>
        </row>
        <row r="2825">
          <cell r="A2825" t="str">
            <v>ADM_022</v>
          </cell>
          <cell r="I2825" t="str">
            <v>Solar-Gen</v>
          </cell>
        </row>
        <row r="2826">
          <cell r="A2826" t="str">
            <v>EXN_565</v>
          </cell>
        </row>
        <row r="2827">
          <cell r="A2827" t="str">
            <v>EXN_018</v>
          </cell>
          <cell r="I2827" t="str">
            <v>Grid-Gen</v>
          </cell>
        </row>
        <row r="2828">
          <cell r="A2828" t="str">
            <v>NUR0123</v>
          </cell>
        </row>
        <row r="2829">
          <cell r="A2829" t="str">
            <v>EXN_415</v>
          </cell>
        </row>
        <row r="2830">
          <cell r="A2830" t="str">
            <v>NRD_197</v>
          </cell>
          <cell r="I2830" t="str">
            <v>Hybrid Solar - S3</v>
          </cell>
        </row>
        <row r="2831">
          <cell r="A2831" t="str">
            <v>EXN_553</v>
          </cell>
        </row>
        <row r="2832">
          <cell r="A2832" t="str">
            <v>OCM0381</v>
          </cell>
        </row>
        <row r="2833">
          <cell r="A2833" t="str">
            <v>EST_101</v>
          </cell>
          <cell r="I2833" t="str">
            <v>Hybrid-Gen</v>
          </cell>
        </row>
        <row r="2834">
          <cell r="A2834" t="str">
            <v>EXN_521</v>
          </cell>
        </row>
        <row r="2835">
          <cell r="A2835" t="str">
            <v>NRD_144</v>
          </cell>
          <cell r="I2835" t="str">
            <v>Medium Grid + GE</v>
          </cell>
        </row>
        <row r="2836">
          <cell r="A2836" t="str">
            <v>EXN_273</v>
          </cell>
        </row>
        <row r="2837">
          <cell r="A2837" t="str">
            <v>OCM0080</v>
          </cell>
        </row>
        <row r="2838">
          <cell r="A2838" t="str">
            <v>EXN_531</v>
          </cell>
        </row>
        <row r="2839">
          <cell r="A2839" t="str">
            <v>ADM_141</v>
          </cell>
          <cell r="I2839" t="str">
            <v>Solar-Gen</v>
          </cell>
        </row>
        <row r="2840">
          <cell r="A2840" t="str">
            <v>EXN_218</v>
          </cell>
          <cell r="I2840" t="str">
            <v>Hybrid-Gen</v>
          </cell>
        </row>
        <row r="2841">
          <cell r="A2841" t="str">
            <v>EXN_516</v>
          </cell>
        </row>
        <row r="2842">
          <cell r="A2842" t="str">
            <v>EXN_559</v>
          </cell>
        </row>
        <row r="2843">
          <cell r="A2843" t="str">
            <v>EXN_567</v>
          </cell>
        </row>
        <row r="2844">
          <cell r="A2844" t="str">
            <v>EXN_375</v>
          </cell>
        </row>
        <row r="2845">
          <cell r="A2845" t="str">
            <v>NUR0010</v>
          </cell>
        </row>
        <row r="2846">
          <cell r="A2846" t="str">
            <v>OCM0299</v>
          </cell>
        </row>
        <row r="2847">
          <cell r="A2847" t="str">
            <v>EXN_538</v>
          </cell>
        </row>
        <row r="2848">
          <cell r="A2848" t="str">
            <v>EXN_501</v>
          </cell>
        </row>
        <row r="2849">
          <cell r="A2849" t="str">
            <v>NUR0058</v>
          </cell>
        </row>
        <row r="2850">
          <cell r="A2850" t="str">
            <v>EXN_529</v>
          </cell>
        </row>
        <row r="2851">
          <cell r="A2851" t="str">
            <v>EXN_450</v>
          </cell>
        </row>
        <row r="2852">
          <cell r="A2852" t="str">
            <v>EXN_490</v>
          </cell>
        </row>
        <row r="2853">
          <cell r="A2853" t="str">
            <v>EXN_566</v>
          </cell>
        </row>
        <row r="2854">
          <cell r="A2854" t="str">
            <v>EXN_417</v>
          </cell>
        </row>
        <row r="2855">
          <cell r="A2855" t="str">
            <v>EXN_074</v>
          </cell>
          <cell r="I2855" t="str">
            <v>Gen-Solar AER</v>
          </cell>
        </row>
        <row r="2856">
          <cell r="A2856" t="str">
            <v>EXN_522</v>
          </cell>
        </row>
        <row r="2857">
          <cell r="A2857" t="str">
            <v>EXN_534</v>
          </cell>
        </row>
        <row r="2858">
          <cell r="A2858" t="str">
            <v>EXN_548</v>
          </cell>
        </row>
        <row r="2859">
          <cell r="A2859" t="str">
            <v>NUR0097</v>
          </cell>
        </row>
        <row r="2860">
          <cell r="A2860" t="str">
            <v>EXN_513</v>
          </cell>
        </row>
        <row r="2861">
          <cell r="A2861" t="str">
            <v>ADM_243</v>
          </cell>
        </row>
        <row r="2862">
          <cell r="A2862" t="str">
            <v>EXN_035</v>
          </cell>
          <cell r="I2862" t="str">
            <v>Solar-Gen</v>
          </cell>
        </row>
        <row r="2863">
          <cell r="A2863" t="str">
            <v>EXN_533</v>
          </cell>
        </row>
        <row r="2864">
          <cell r="A2864" t="str">
            <v>OCM0109</v>
          </cell>
        </row>
        <row r="2865">
          <cell r="A2865" t="str">
            <v>EXN_210</v>
          </cell>
          <cell r="I2865" t="str">
            <v>Hybrid-Gen</v>
          </cell>
        </row>
        <row r="2866">
          <cell r="A2866" t="str">
            <v>EXN_098</v>
          </cell>
        </row>
        <row r="2867">
          <cell r="A2867" t="str">
            <v>EXN_551</v>
          </cell>
        </row>
        <row r="2868">
          <cell r="A2868" t="str">
            <v>EST_126</v>
          </cell>
          <cell r="I2868" t="str">
            <v>Solar-Gen</v>
          </cell>
        </row>
        <row r="2869">
          <cell r="A2869" t="str">
            <v>EXN_125</v>
          </cell>
          <cell r="I2869" t="str">
            <v>Grid-Gen</v>
          </cell>
        </row>
        <row r="2870">
          <cell r="A2870" t="str">
            <v>EXN_397</v>
          </cell>
        </row>
        <row r="2871">
          <cell r="A2871" t="str">
            <v>EXN_557</v>
          </cell>
        </row>
        <row r="2872">
          <cell r="A2872" t="str">
            <v>EXN_544</v>
          </cell>
        </row>
        <row r="2873">
          <cell r="A2873" t="str">
            <v>OCM0089</v>
          </cell>
        </row>
        <row r="2874">
          <cell r="A2874" t="str">
            <v>OCM0108</v>
          </cell>
        </row>
        <row r="2875">
          <cell r="A2875" t="str">
            <v>EXN_038</v>
          </cell>
          <cell r="I2875" t="str">
            <v>Solar-Gen</v>
          </cell>
        </row>
        <row r="2876">
          <cell r="A2876" t="str">
            <v>EXN_503</v>
          </cell>
        </row>
        <row r="2877">
          <cell r="A2877" t="str">
            <v>EXN_563</v>
          </cell>
        </row>
        <row r="2878">
          <cell r="A2878" t="str">
            <v>EXN_499</v>
          </cell>
        </row>
        <row r="2879">
          <cell r="A2879" t="str">
            <v>NUR0124</v>
          </cell>
        </row>
        <row r="2880">
          <cell r="A2880" t="str">
            <v>NUR0092</v>
          </cell>
        </row>
        <row r="2881">
          <cell r="A2881" t="str">
            <v>EXN_396</v>
          </cell>
        </row>
        <row r="2882">
          <cell r="A2882" t="str">
            <v>OCM0251</v>
          </cell>
        </row>
        <row r="2883">
          <cell r="A2883" t="str">
            <v>EXN_021</v>
          </cell>
          <cell r="I2883" t="str">
            <v>Solar-Gen</v>
          </cell>
        </row>
        <row r="2884">
          <cell r="A2884" t="str">
            <v>OCM0006</v>
          </cell>
        </row>
        <row r="2885">
          <cell r="A2885" t="str">
            <v>OCM0131</v>
          </cell>
        </row>
        <row r="2886">
          <cell r="A2886" t="str">
            <v>EXN_017</v>
          </cell>
          <cell r="I2886" t="str">
            <v>Grid-Gen</v>
          </cell>
        </row>
        <row r="2887">
          <cell r="A2887" t="str">
            <v>OCM0380</v>
          </cell>
        </row>
        <row r="2888">
          <cell r="A2888" t="str">
            <v>EST_041</v>
          </cell>
          <cell r="I2888" t="str">
            <v>Gen-Solar AER</v>
          </cell>
        </row>
        <row r="2889">
          <cell r="A2889" t="str">
            <v>EXN_399</v>
          </cell>
        </row>
        <row r="2890">
          <cell r="A2890" t="str">
            <v>EXN_536</v>
          </cell>
        </row>
        <row r="2891">
          <cell r="A2891" t="str">
            <v>OCM0134</v>
          </cell>
        </row>
        <row r="2892">
          <cell r="A2892" t="str">
            <v>EXN_058</v>
          </cell>
          <cell r="I2892" t="str">
            <v>Grid-Gen</v>
          </cell>
        </row>
        <row r="2893">
          <cell r="A2893" t="str">
            <v>EST_153</v>
          </cell>
          <cell r="I2893" t="str">
            <v>Hybrid Solar - S3</v>
          </cell>
        </row>
        <row r="2894">
          <cell r="A2894" t="str">
            <v>OCM0030</v>
          </cell>
        </row>
        <row r="2895">
          <cell r="A2895" t="str">
            <v>EXN_014</v>
          </cell>
          <cell r="I2895" t="str">
            <v>Grid-Gen</v>
          </cell>
        </row>
        <row r="2896">
          <cell r="A2896" t="str">
            <v>NRD_135</v>
          </cell>
          <cell r="I2896" t="str">
            <v>Medium Grid + Solar + GE</v>
          </cell>
        </row>
        <row r="2897">
          <cell r="A2897" t="str">
            <v>ADM_037</v>
          </cell>
          <cell r="I2897" t="str">
            <v>Solar-Gen</v>
          </cell>
        </row>
        <row r="2898">
          <cell r="A2898" t="str">
            <v>OCM0119</v>
          </cell>
        </row>
        <row r="2899">
          <cell r="A2899" t="str">
            <v>EXN_398</v>
          </cell>
        </row>
        <row r="2900">
          <cell r="A2900" t="str">
            <v>EXN_420</v>
          </cell>
        </row>
        <row r="2901">
          <cell r="A2901" t="str">
            <v>EXN_110</v>
          </cell>
          <cell r="I2901" t="str">
            <v>Hybrid-Gen</v>
          </cell>
        </row>
        <row r="2902">
          <cell r="A2902" t="str">
            <v>OCM0007</v>
          </cell>
        </row>
        <row r="2903">
          <cell r="A2903" t="str">
            <v>OCM0079</v>
          </cell>
        </row>
        <row r="2904">
          <cell r="A2904" t="str">
            <v>OCM0128</v>
          </cell>
        </row>
        <row r="2905">
          <cell r="A2905" t="str">
            <v>OCM0168</v>
          </cell>
        </row>
        <row r="2906">
          <cell r="A2906" t="str">
            <v>NUR0041</v>
          </cell>
        </row>
        <row r="2907">
          <cell r="A2907" t="str">
            <v>EXN_022</v>
          </cell>
          <cell r="I2907" t="str">
            <v>Solar-Grid-Gen</v>
          </cell>
        </row>
        <row r="2908">
          <cell r="A2908" t="str">
            <v>EXN_403</v>
          </cell>
        </row>
        <row r="2909">
          <cell r="A2909" t="str">
            <v>EXN_192</v>
          </cell>
          <cell r="I2909" t="str">
            <v>Good Grid + GE</v>
          </cell>
        </row>
        <row r="2910">
          <cell r="A2910" t="str">
            <v>OCM0440</v>
          </cell>
        </row>
        <row r="2911">
          <cell r="A2911" t="str">
            <v>ADM_142</v>
          </cell>
          <cell r="I2911" t="str">
            <v>Hybrid-Gen</v>
          </cell>
        </row>
        <row r="2912">
          <cell r="A2912" t="str">
            <v>OCM0382</v>
          </cell>
        </row>
        <row r="2913">
          <cell r="A2913" t="str">
            <v>NRD_091</v>
          </cell>
          <cell r="I2913" t="str">
            <v>Hybrid-Gen</v>
          </cell>
        </row>
        <row r="2914">
          <cell r="A2914" t="str">
            <v>OCM0189</v>
          </cell>
        </row>
        <row r="2915">
          <cell r="A2915" t="str">
            <v>EST_102</v>
          </cell>
          <cell r="I2915" t="str">
            <v>Hybrid-Gen</v>
          </cell>
        </row>
        <row r="2916">
          <cell r="A2916" t="str">
            <v>EXN_181</v>
          </cell>
          <cell r="I2916" t="str">
            <v>Gen Only</v>
          </cell>
        </row>
        <row r="2917">
          <cell r="A2917" t="str">
            <v>OCM0009</v>
          </cell>
        </row>
        <row r="2918">
          <cell r="A2918" t="str">
            <v>OCM0129</v>
          </cell>
        </row>
        <row r="2919">
          <cell r="A2919" t="str">
            <v>NUR0082</v>
          </cell>
        </row>
        <row r="2920">
          <cell r="A2920" t="str">
            <v>OCM0460</v>
          </cell>
        </row>
        <row r="2921">
          <cell r="A2921" t="str">
            <v>NRD_036</v>
          </cell>
          <cell r="I2921" t="str">
            <v>Solar-Gen</v>
          </cell>
        </row>
        <row r="2922">
          <cell r="A2922" t="str">
            <v>EXN_182</v>
          </cell>
          <cell r="I2922" t="str">
            <v>Grid-Gen</v>
          </cell>
        </row>
        <row r="2923">
          <cell r="A2923" t="str">
            <v>EXN_064</v>
          </cell>
          <cell r="I2923" t="str">
            <v>Grid-Gen</v>
          </cell>
        </row>
        <row r="2924">
          <cell r="A2924" t="str">
            <v>EST_106</v>
          </cell>
          <cell r="I2924" t="str">
            <v>Solar-Gen</v>
          </cell>
        </row>
        <row r="2925">
          <cell r="A2925" t="str">
            <v>EXN_188</v>
          </cell>
          <cell r="I2925" t="str">
            <v>Grid-Gen</v>
          </cell>
        </row>
        <row r="2926">
          <cell r="A2926" t="str">
            <v>EXN_180</v>
          </cell>
          <cell r="I2926" t="str">
            <v>Grid-Gen</v>
          </cell>
        </row>
        <row r="2927">
          <cell r="A2927" t="str">
            <v>EXN_509</v>
          </cell>
          <cell r="I2927" t="str">
            <v>Bad Grid + Solar + GE</v>
          </cell>
        </row>
        <row r="2928">
          <cell r="A2928" t="str">
            <v>EXN_242</v>
          </cell>
          <cell r="I2928" t="str">
            <v>Hybrid Solar - S2</v>
          </cell>
        </row>
        <row r="2929">
          <cell r="A2929" t="str">
            <v>OCM0467</v>
          </cell>
        </row>
        <row r="2930">
          <cell r="A2930" t="str">
            <v>EXN_194</v>
          </cell>
          <cell r="I2930" t="str">
            <v>Bad Grid + GE</v>
          </cell>
        </row>
        <row r="2931">
          <cell r="A2931" t="str">
            <v>EXN_010</v>
          </cell>
          <cell r="I2931" t="str">
            <v>Grid-Gen</v>
          </cell>
        </row>
        <row r="2932">
          <cell r="A2932" t="str">
            <v>EXN_003</v>
          </cell>
          <cell r="I2932" t="str">
            <v>Grid-Gen</v>
          </cell>
        </row>
        <row r="2933">
          <cell r="A2933" t="str">
            <v>EST_016</v>
          </cell>
          <cell r="I2933" t="str">
            <v>Solar-Gen</v>
          </cell>
        </row>
        <row r="2934">
          <cell r="A2934" t="str">
            <v>EXN_031</v>
          </cell>
          <cell r="I2934" t="str">
            <v>Bad Grid + Solar + GE</v>
          </cell>
        </row>
        <row r="2935">
          <cell r="A2935" t="str">
            <v>EXN_094</v>
          </cell>
          <cell r="I2935" t="str">
            <v>Grid-Gen</v>
          </cell>
        </row>
        <row r="2936">
          <cell r="A2936" t="str">
            <v>EXN_511</v>
          </cell>
          <cell r="I2936" t="str">
            <v>Bad Grid + Solar + GE</v>
          </cell>
        </row>
        <row r="2937">
          <cell r="A2937" t="str">
            <v>EXN_226</v>
          </cell>
          <cell r="I2937" t="str">
            <v>Gen Only</v>
          </cell>
        </row>
        <row r="2938">
          <cell r="A2938" t="str">
            <v>EXN_230</v>
          </cell>
          <cell r="I2938" t="str">
            <v>Hybrid Solar - S1</v>
          </cell>
        </row>
        <row r="2939">
          <cell r="A2939" t="str">
            <v>NRD_136</v>
          </cell>
          <cell r="I2939" t="str">
            <v>Hybrid Solar - S3</v>
          </cell>
        </row>
        <row r="2940">
          <cell r="A2940" t="str">
            <v>NUR0108</v>
          </cell>
        </row>
        <row r="2941">
          <cell r="A2941" t="str">
            <v>EXN_141</v>
          </cell>
          <cell r="I2941" t="str">
            <v>Grid-Gen</v>
          </cell>
        </row>
        <row r="2942">
          <cell r="A2942" t="str">
            <v>EST_013</v>
          </cell>
          <cell r="I2942" t="str">
            <v>Medium Grid + Solar + GE</v>
          </cell>
        </row>
        <row r="2943">
          <cell r="A2943" t="str">
            <v>EXN_189</v>
          </cell>
          <cell r="I2943" t="str">
            <v>Grid-Gen</v>
          </cell>
        </row>
        <row r="2944">
          <cell r="A2944" t="str">
            <v>EXN_402</v>
          </cell>
        </row>
        <row r="2945">
          <cell r="A2945" t="str">
            <v>EXN_407</v>
          </cell>
        </row>
        <row r="2946">
          <cell r="A2946" t="str">
            <v>EXN_200</v>
          </cell>
          <cell r="I2946" t="str">
            <v>Hybrid-Gen</v>
          </cell>
        </row>
        <row r="2947">
          <cell r="A2947" t="str">
            <v>EXN_202</v>
          </cell>
          <cell r="I2947" t="str">
            <v>Hybrid Solar - S3</v>
          </cell>
        </row>
        <row r="2948">
          <cell r="A2948" t="str">
            <v>EXN_561</v>
          </cell>
        </row>
        <row r="2949">
          <cell r="A2949" t="str">
            <v>EXN_405</v>
          </cell>
        </row>
        <row r="2950">
          <cell r="A2950" t="str">
            <v>EXN_426</v>
          </cell>
        </row>
        <row r="2951">
          <cell r="A2951" t="str">
            <v>OCM0545</v>
          </cell>
        </row>
        <row r="2952">
          <cell r="A2952" t="str">
            <v>EXN_208</v>
          </cell>
          <cell r="I2952" t="str">
            <v>Hybrid-Gen</v>
          </cell>
        </row>
        <row r="2953">
          <cell r="A2953" t="str">
            <v>EXN_051</v>
          </cell>
          <cell r="I2953" t="str">
            <v>Solar-Gen</v>
          </cell>
        </row>
        <row r="2954">
          <cell r="A2954" t="str">
            <v>EXN_075</v>
          </cell>
          <cell r="I2954" t="str">
            <v>Gen-Solar AER</v>
          </cell>
        </row>
        <row r="2955">
          <cell r="A2955" t="str">
            <v>EST_048</v>
          </cell>
          <cell r="I2955" t="str">
            <v>Gen-Solar AER</v>
          </cell>
        </row>
        <row r="2956">
          <cell r="A2956" t="str">
            <v>OCM0011</v>
          </cell>
        </row>
        <row r="2957">
          <cell r="A2957" t="str">
            <v>EXN_118</v>
          </cell>
          <cell r="I2957" t="str">
            <v>Hybrid-Gen</v>
          </cell>
        </row>
        <row r="2958">
          <cell r="A2958" t="str">
            <v>NUR0091</v>
          </cell>
        </row>
        <row r="2959">
          <cell r="A2959" t="str">
            <v>ADM_160</v>
          </cell>
          <cell r="I2959" t="str">
            <v>Hybrid Solar - S2</v>
          </cell>
        </row>
        <row r="2960">
          <cell r="A2960" t="str">
            <v>OCM0228</v>
          </cell>
        </row>
        <row r="2961">
          <cell r="A2961" t="str">
            <v>EXN_485</v>
          </cell>
        </row>
        <row r="2962">
          <cell r="A2962" t="str">
            <v>EXN_539</v>
          </cell>
        </row>
        <row r="2963">
          <cell r="A2963" t="str">
            <v>EXN_245</v>
          </cell>
          <cell r="I2963" t="str">
            <v>Hybrid Solar - S3</v>
          </cell>
        </row>
        <row r="2964">
          <cell r="A2964" t="str">
            <v>EXN_498</v>
          </cell>
        </row>
        <row r="2965">
          <cell r="A2965" t="str">
            <v>OCM0514</v>
          </cell>
        </row>
        <row r="2966">
          <cell r="A2966" t="str">
            <v>OCM0538</v>
          </cell>
        </row>
        <row r="2967">
          <cell r="A2967" t="str">
            <v>EXN_127</v>
          </cell>
          <cell r="I2967" t="str">
            <v>Gen Only</v>
          </cell>
        </row>
        <row r="2968">
          <cell r="A2968" t="str">
            <v>OCM0516</v>
          </cell>
        </row>
        <row r="2969">
          <cell r="A2969" t="str">
            <v>EXN_049</v>
          </cell>
          <cell r="I2969" t="str">
            <v>Solar-Gen</v>
          </cell>
        </row>
        <row r="2970">
          <cell r="A2970" t="str">
            <v>NUR0138</v>
          </cell>
        </row>
        <row r="2971">
          <cell r="A2971" t="str">
            <v>OCM0443</v>
          </cell>
        </row>
        <row r="2972">
          <cell r="A2972" t="str">
            <v>EXN_564</v>
          </cell>
        </row>
        <row r="2973">
          <cell r="A2973" t="str">
            <v>OCM0456</v>
          </cell>
        </row>
        <row r="2974">
          <cell r="A2974" t="str">
            <v>OCM0539</v>
          </cell>
        </row>
        <row r="2975">
          <cell r="A2975" t="str">
            <v>OCM0397</v>
          </cell>
        </row>
        <row r="2976">
          <cell r="A2976" t="str">
            <v>EXN_364</v>
          </cell>
          <cell r="I2976" t="str">
            <v>Hybrid Solar - S3</v>
          </cell>
        </row>
        <row r="2977">
          <cell r="A2977" t="str">
            <v>EXN_236</v>
          </cell>
          <cell r="I2977" t="str">
            <v>Good Grid + GE</v>
          </cell>
        </row>
        <row r="2978">
          <cell r="A2978" t="str">
            <v>EXN_556</v>
          </cell>
        </row>
        <row r="2979">
          <cell r="A2979" t="str">
            <v>EXN_069</v>
          </cell>
          <cell r="I2979" t="str">
            <v>Grid-Gen</v>
          </cell>
        </row>
        <row r="2980">
          <cell r="A2980" t="str">
            <v>OCM0536</v>
          </cell>
        </row>
        <row r="2981">
          <cell r="A2981" t="str">
            <v>OCM0537</v>
          </cell>
        </row>
        <row r="2982">
          <cell r="A2982" t="str">
            <v>EST_015</v>
          </cell>
          <cell r="I2982" t="str">
            <v>Solar-Gen</v>
          </cell>
        </row>
        <row r="2983">
          <cell r="A2983" t="str">
            <v>NRD_902</v>
          </cell>
        </row>
        <row r="2984">
          <cell r="A2984" t="str">
            <v>OCM0107</v>
          </cell>
        </row>
        <row r="2985">
          <cell r="A2985" t="str">
            <v>EXN_004</v>
          </cell>
          <cell r="I2985" t="str">
            <v>Medium Grid + Solar + GE</v>
          </cell>
        </row>
        <row r="2986">
          <cell r="A2986" t="str">
            <v>OCM0170</v>
          </cell>
        </row>
        <row r="2987">
          <cell r="A2987" t="str">
            <v>EXN_096</v>
          </cell>
          <cell r="I2987" t="str">
            <v>Grid-Gen</v>
          </cell>
        </row>
        <row r="2988">
          <cell r="A2988" t="str">
            <v>OCM0307</v>
          </cell>
        </row>
        <row r="2989">
          <cell r="A2989" t="str">
            <v>EXN_144</v>
          </cell>
          <cell r="I2989" t="str">
            <v>Grid-Gen</v>
          </cell>
        </row>
        <row r="2990">
          <cell r="A2990" t="str">
            <v>EXN_366</v>
          </cell>
          <cell r="I2990" t="str">
            <v>Bad Grid + Solar + GE</v>
          </cell>
        </row>
        <row r="2991">
          <cell r="A2991" t="str">
            <v>EXN_126</v>
          </cell>
          <cell r="I2991" t="str">
            <v>Gen Only</v>
          </cell>
        </row>
        <row r="2992">
          <cell r="A2992" t="str">
            <v>OCM0188</v>
          </cell>
        </row>
        <row r="2993">
          <cell r="A2993" t="str">
            <v>EXN_367</v>
          </cell>
          <cell r="I2993" t="str">
            <v>Hybrid Solar - S3</v>
          </cell>
        </row>
        <row r="2994">
          <cell r="A2994" t="str">
            <v>OCM0441</v>
          </cell>
        </row>
        <row r="2995">
          <cell r="A2995" t="str">
            <v>NUR0086</v>
          </cell>
        </row>
        <row r="2996">
          <cell r="A2996" t="str">
            <v>EXN_205</v>
          </cell>
          <cell r="I2996" t="str">
            <v>Hybrid Solar - S1</v>
          </cell>
        </row>
        <row r="2997">
          <cell r="A2997" t="str">
            <v>OCM0187</v>
          </cell>
        </row>
        <row r="2998">
          <cell r="A2998" t="str">
            <v>EXN_519</v>
          </cell>
        </row>
        <row r="2999">
          <cell r="A2999" t="str">
            <v>NRD_338</v>
          </cell>
        </row>
        <row r="3000">
          <cell r="A3000" t="str">
            <v>OCM0444</v>
          </cell>
        </row>
        <row r="3001">
          <cell r="A3001" t="str">
            <v>EXN_547</v>
          </cell>
        </row>
        <row r="3002">
          <cell r="A3002" t="str">
            <v>EST_043</v>
          </cell>
          <cell r="I3002" t="str">
            <v>Solar-Gen</v>
          </cell>
        </row>
        <row r="3003">
          <cell r="A3003" t="str">
            <v>OCM0186</v>
          </cell>
        </row>
        <row r="3004">
          <cell r="A3004" t="str">
            <v>OCM0049</v>
          </cell>
        </row>
        <row r="3005">
          <cell r="A3005" t="str">
            <v>OCM0127</v>
          </cell>
        </row>
        <row r="3006">
          <cell r="A3006" t="str">
            <v>OCM0455</v>
          </cell>
        </row>
        <row r="3007">
          <cell r="A3007" t="str">
            <v>NRD_903</v>
          </cell>
        </row>
        <row r="3008">
          <cell r="A3008" t="str">
            <v>OCM0236</v>
          </cell>
        </row>
        <row r="3009">
          <cell r="A3009" t="str">
            <v>NRD_270</v>
          </cell>
          <cell r="I3009" t="str">
            <v>Hybrid Solar - S1</v>
          </cell>
        </row>
        <row r="3010">
          <cell r="A3010" t="str">
            <v>OCM0398</v>
          </cell>
        </row>
        <row r="3011">
          <cell r="A3011" t="str">
            <v>EST_115</v>
          </cell>
        </row>
        <row r="3012">
          <cell r="A3012" t="str">
            <v>NRD_137</v>
          </cell>
          <cell r="I3012" t="str">
            <v>Medium Grid + GE</v>
          </cell>
        </row>
        <row r="3013">
          <cell r="A3013" t="str">
            <v>NRD_271</v>
          </cell>
          <cell r="I3013" t="str">
            <v>Hybrid Solar - S3</v>
          </cell>
        </row>
        <row r="3014">
          <cell r="A3014" t="str">
            <v>EST_103</v>
          </cell>
          <cell r="I3014" t="str">
            <v>Hybrid-Gen</v>
          </cell>
        </row>
        <row r="3015">
          <cell r="A3015" t="str">
            <v>OCM0078</v>
          </cell>
        </row>
        <row r="3016">
          <cell r="A3016" t="str">
            <v>NRD_340</v>
          </cell>
        </row>
        <row r="3017">
          <cell r="A3017" t="str">
            <v>OCM0110</v>
          </cell>
        </row>
        <row r="3018">
          <cell r="A3018" t="str">
            <v>OCM0169</v>
          </cell>
        </row>
        <row r="3019">
          <cell r="A3019" t="str">
            <v>EXN_048</v>
          </cell>
          <cell r="I3019" t="str">
            <v>Solar-Gen</v>
          </cell>
        </row>
        <row r="3020">
          <cell r="A3020" t="str">
            <v>OCM0130</v>
          </cell>
        </row>
        <row r="3021">
          <cell r="A3021" t="str">
            <v>ADM_008</v>
          </cell>
          <cell r="I3021" t="str">
            <v>Gen Only</v>
          </cell>
        </row>
        <row r="3022">
          <cell r="A3022" t="str">
            <v>OCM0542</v>
          </cell>
        </row>
        <row r="3023">
          <cell r="A3023" t="str">
            <v>NRD_341</v>
          </cell>
        </row>
        <row r="3024">
          <cell r="A3024" t="str">
            <v>EST_042</v>
          </cell>
          <cell r="I3024" t="str">
            <v>Grid-Gen</v>
          </cell>
        </row>
        <row r="3025">
          <cell r="A3025" t="str">
            <v>OCM0015</v>
          </cell>
        </row>
        <row r="3026">
          <cell r="A3026" t="str">
            <v>OCM0541</v>
          </cell>
        </row>
        <row r="3027">
          <cell r="A3027" t="str">
            <v>OCM0157</v>
          </cell>
        </row>
        <row r="3028">
          <cell r="A3028" t="str">
            <v>EXN_135</v>
          </cell>
          <cell r="I3028" t="str">
            <v>Gen Only</v>
          </cell>
        </row>
        <row r="3029">
          <cell r="A3029" t="str">
            <v>NUR0137</v>
          </cell>
        </row>
        <row r="3030">
          <cell r="A3030" t="str">
            <v>OCM0062</v>
          </cell>
        </row>
        <row r="3031">
          <cell r="A3031" t="str">
            <v>OCM0014</v>
          </cell>
        </row>
        <row r="3032">
          <cell r="A3032" t="str">
            <v>OCM0216</v>
          </cell>
        </row>
        <row r="3033">
          <cell r="A3033" t="str">
            <v>OCM0133</v>
          </cell>
        </row>
        <row r="3034">
          <cell r="A3034" t="str">
            <v>OCM0012</v>
          </cell>
        </row>
        <row r="3035">
          <cell r="A3035" t="str">
            <v>OCM0155</v>
          </cell>
        </row>
        <row r="3036">
          <cell r="A3036" t="str">
            <v>OCM0063</v>
          </cell>
        </row>
        <row r="3037">
          <cell r="A3037" t="str">
            <v>OCM0061</v>
          </cell>
        </row>
        <row r="3038">
          <cell r="A3038" t="str">
            <v>OCM0013</v>
          </cell>
        </row>
        <row r="3039">
          <cell r="A3039" t="str">
            <v>CTR_1124</v>
          </cell>
        </row>
        <row r="3040">
          <cell r="A3040" t="str">
            <v>OST_361</v>
          </cell>
        </row>
        <row r="3041">
          <cell r="A3041" t="str">
            <v>LIT_976</v>
          </cell>
        </row>
        <row r="3042">
          <cell r="A3042" t="str">
            <v>SUD_183</v>
          </cell>
        </row>
        <row r="3043">
          <cell r="A3043" t="str">
            <v>OST_351</v>
          </cell>
        </row>
        <row r="3044">
          <cell r="A3044" t="str">
            <v>CTR_1167</v>
          </cell>
        </row>
        <row r="3045">
          <cell r="A3045" t="str">
            <v>CTR_1169</v>
          </cell>
        </row>
        <row r="3046">
          <cell r="A3046" t="str">
            <v>CTR_1099</v>
          </cell>
        </row>
        <row r="3047">
          <cell r="A3047" t="str">
            <v>CTR_1134</v>
          </cell>
        </row>
        <row r="3048">
          <cell r="A3048" t="str">
            <v>CTR_1162</v>
          </cell>
        </row>
        <row r="3049">
          <cell r="A3049" t="str">
            <v>CTR_1164</v>
          </cell>
        </row>
        <row r="3050">
          <cell r="A3050" t="str">
            <v>CTR_1133</v>
          </cell>
        </row>
        <row r="3051">
          <cell r="A3051" t="str">
            <v>CTR_1163</v>
          </cell>
        </row>
        <row r="3052">
          <cell r="A3052" t="str">
            <v>CTR_1098</v>
          </cell>
        </row>
        <row r="3053">
          <cell r="A3053" t="str">
            <v>CTR_1101</v>
          </cell>
        </row>
        <row r="3054">
          <cell r="A3054" t="str">
            <v>CTR_1112</v>
          </cell>
        </row>
        <row r="3055">
          <cell r="A3055" t="str">
            <v>CTR_1166</v>
          </cell>
        </row>
        <row r="3056">
          <cell r="A3056" t="str">
            <v>CTR_1111</v>
          </cell>
        </row>
        <row r="3057">
          <cell r="A3057" t="str">
            <v>CTR_972</v>
          </cell>
        </row>
        <row r="3058">
          <cell r="A3058" t="str">
            <v>CTR_1158</v>
          </cell>
        </row>
        <row r="3059">
          <cell r="A3059" t="str">
            <v>CTR_1157</v>
          </cell>
        </row>
        <row r="3060">
          <cell r="A3060" t="str">
            <v>SUD_285</v>
          </cell>
        </row>
        <row r="3061">
          <cell r="A3061" t="str">
            <v>SUD_169</v>
          </cell>
        </row>
        <row r="3062">
          <cell r="A3062" t="str">
            <v>CTR_987</v>
          </cell>
        </row>
        <row r="3063">
          <cell r="A3063" t="str">
            <v>CTR_986</v>
          </cell>
        </row>
        <row r="3064">
          <cell r="A3064" t="str">
            <v>CTR_1118</v>
          </cell>
        </row>
        <row r="3065">
          <cell r="A3065" t="str">
            <v>ADM_251</v>
          </cell>
        </row>
        <row r="3066">
          <cell r="A3066" t="str">
            <v>ADM_201</v>
          </cell>
        </row>
        <row r="3067">
          <cell r="A3067" t="str">
            <v>ADM_216</v>
          </cell>
        </row>
        <row r="3068">
          <cell r="A3068" t="str">
            <v>EXN_508</v>
          </cell>
        </row>
        <row r="3069">
          <cell r="A3069" t="str">
            <v>ADM_257</v>
          </cell>
        </row>
        <row r="3070">
          <cell r="A3070" t="str">
            <v>EXN_577</v>
          </cell>
        </row>
        <row r="3071">
          <cell r="A3071" t="str">
            <v>SUO_298</v>
          </cell>
        </row>
        <row r="3072">
          <cell r="A3072" t="str">
            <v>SUO_301</v>
          </cell>
        </row>
        <row r="3073">
          <cell r="A3073" t="str">
            <v>LIT_953</v>
          </cell>
        </row>
        <row r="3074">
          <cell r="A3074" t="str">
            <v>LIT_971</v>
          </cell>
        </row>
        <row r="3075">
          <cell r="A3075" t="str">
            <v>LIT_972</v>
          </cell>
        </row>
        <row r="3076">
          <cell r="A3076" t="str">
            <v>LIT_950</v>
          </cell>
        </row>
        <row r="3077">
          <cell r="A3077" t="str">
            <v>LIT_947</v>
          </cell>
        </row>
        <row r="3078">
          <cell r="A3078" t="str">
            <v>LIT_963</v>
          </cell>
        </row>
        <row r="3079">
          <cell r="A3079" t="str">
            <v>LIT_973</v>
          </cell>
        </row>
        <row r="3080">
          <cell r="A3080" t="str">
            <v>LIT_873</v>
          </cell>
        </row>
        <row r="3081">
          <cell r="I3081" t="str">
            <v>Grid-Gen</v>
          </cell>
        </row>
        <row r="3082">
          <cell r="A3082" t="str">
            <v>CTR_827</v>
          </cell>
        </row>
        <row r="3083">
          <cell r="A3083" t="str">
            <v>ADM_254</v>
          </cell>
          <cell r="I3083" t="str">
            <v>Hybrid Solar - S3</v>
          </cell>
        </row>
        <row r="3084">
          <cell r="A3084" t="str">
            <v>LIT_748 </v>
          </cell>
          <cell r="I3084" t="str">
            <v>Grid-Gen</v>
          </cell>
        </row>
        <row r="3085">
          <cell r="A3085" t="str">
            <v>EST_269</v>
          </cell>
          <cell r="I3085" t="str">
            <v>Hybrid Solar - S3</v>
          </cell>
        </row>
        <row r="3086">
          <cell r="A3086" t="str">
            <v>OST_254</v>
          </cell>
          <cell r="I3086" t="str">
            <v>Hybrid Solar - S2</v>
          </cell>
        </row>
        <row r="3087">
          <cell r="A3087" t="str">
            <v>SUO_249 </v>
          </cell>
          <cell r="I3087" t="str">
            <v>Hybrid Gen</v>
          </cell>
        </row>
        <row r="3088">
          <cell r="A3088" t="str">
            <v>NRO</v>
          </cell>
        </row>
        <row r="3089">
          <cell r="A3089" t="str">
            <v>LIT_413</v>
          </cell>
          <cell r="I3089" t="str">
            <v>Grid-Gen</v>
          </cell>
        </row>
        <row r="3090">
          <cell r="A3090" t="str">
            <v>  NRO_134</v>
          </cell>
        </row>
        <row r="3091">
          <cell r="A3091" t="str">
            <v>OST_322 </v>
          </cell>
          <cell r="I3091" t="str">
            <v>Grid-Gen</v>
          </cell>
        </row>
        <row r="3092">
          <cell r="A3092" t="str">
            <v> CTR_935</v>
          </cell>
        </row>
        <row r="3093">
          <cell r="I3093" t="str">
            <v>Grid-Gen</v>
          </cell>
        </row>
        <row r="3094">
          <cell r="I3094" t="str">
            <v>Grid-Gen</v>
          </cell>
        </row>
        <row r="3095">
          <cell r="A3095" t="str">
            <v>CTR_878_</v>
          </cell>
          <cell r="I3095" t="str">
            <v>Good Grid no GE - 8h</v>
          </cell>
        </row>
        <row r="3096">
          <cell r="A3096" t="str">
            <v>LIT_948</v>
          </cell>
          <cell r="I3096" t="str">
            <v>Good Grid + GE</v>
          </cell>
        </row>
        <row r="3097">
          <cell r="A3097" t="str">
            <v>NRD_813</v>
          </cell>
          <cell r="I3097" t="str">
            <v>Solar-Gen</v>
          </cell>
        </row>
        <row r="3098">
          <cell r="A3098" t="str">
            <v>ADM_159</v>
          </cell>
          <cell r="I3098" t="str">
            <v>Hybrid Solar - S2</v>
          </cell>
        </row>
        <row r="3099">
          <cell r="I3099" t="str">
            <v>Grid-Gen</v>
          </cell>
        </row>
        <row r="3100">
          <cell r="I3100" t="str">
            <v>Grid-Gen</v>
          </cell>
        </row>
        <row r="3101">
          <cell r="A3101" t="str">
            <v xml:space="preserve">EST_202 </v>
          </cell>
          <cell r="I3101" t="str">
            <v>Bad Grid + Solar + GE</v>
          </cell>
        </row>
        <row r="3102">
          <cell r="A3102" t="str">
            <v>SUO_143 </v>
          </cell>
        </row>
        <row r="3103">
          <cell r="A3103" t="str">
            <v>LIT_826</v>
          </cell>
        </row>
        <row r="3104">
          <cell r="A3104" t="str">
            <v>LIT_790 </v>
          </cell>
          <cell r="I3104" t="str">
            <v>Grid-Gen</v>
          </cell>
        </row>
        <row r="3105">
          <cell r="I3105" t="str">
            <v>Grid-Gen</v>
          </cell>
        </row>
        <row r="3106">
          <cell r="A3106" t="str">
            <v>ADM_178 </v>
          </cell>
          <cell r="I3106" t="str">
            <v>Solar-Gen</v>
          </cell>
        </row>
        <row r="3107">
          <cell r="A3107" t="str">
            <v>EST_154 </v>
          </cell>
          <cell r="I3107" t="str">
            <v>Solar-AER-Gen</v>
          </cell>
        </row>
        <row r="3108">
          <cell r="A3108" t="str">
            <v>CTR_839</v>
          </cell>
          <cell r="I3108" t="str">
            <v>Good Grid + GE</v>
          </cell>
        </row>
        <row r="3109">
          <cell r="A3109" t="str">
            <v>CTR_481</v>
          </cell>
        </row>
        <row r="3110">
          <cell r="A3110" t="str">
            <v>EXN_265 </v>
          </cell>
          <cell r="I3110" t="str">
            <v>Solar AER-Gen-Lithium</v>
          </cell>
        </row>
        <row r="3111">
          <cell r="A3111" t="str">
            <v>NRD_812</v>
          </cell>
          <cell r="I3111" t="str">
            <v>Gen Only</v>
          </cell>
        </row>
        <row r="3112">
          <cell r="A3112" t="str">
            <v>ADM_187 </v>
          </cell>
          <cell r="I3112" t="str">
            <v>Gen-Lithium</v>
          </cell>
        </row>
        <row r="3113">
          <cell r="A3113" t="str">
            <v>LIT_742_</v>
          </cell>
          <cell r="I3113" t="str">
            <v>Pure Solar</v>
          </cell>
        </row>
        <row r="3114">
          <cell r="A3114" t="str">
            <v>SUD_041</v>
          </cell>
          <cell r="I3114" t="str">
            <v>Bad Grid + GE</v>
          </cell>
        </row>
        <row r="3115">
          <cell r="A3115" t="str">
            <v>LIT_749 </v>
          </cell>
          <cell r="I3115" t="str">
            <v>Grid-Gen</v>
          </cell>
        </row>
        <row r="3116">
          <cell r="A3116" t="str">
            <v>SUO</v>
          </cell>
        </row>
        <row r="3117">
          <cell r="A3117" t="str">
            <v>EXN_409</v>
          </cell>
        </row>
        <row r="3118">
          <cell r="A3118" t="str">
            <v>EST_156 </v>
          </cell>
        </row>
        <row r="3119">
          <cell r="I3119" t="str">
            <v>Grid-Gen</v>
          </cell>
        </row>
        <row r="3120">
          <cell r="A3120" t="str">
            <v>SUO_206</v>
          </cell>
          <cell r="I3120" t="str">
            <v>Grid-Gen</v>
          </cell>
        </row>
        <row r="3121">
          <cell r="A3121" t="str">
            <v>HABAGA</v>
          </cell>
        </row>
        <row r="3122">
          <cell r="A3122" t="str">
            <v>CTR_024</v>
          </cell>
          <cell r="I3122" t="str">
            <v>Grid Only</v>
          </cell>
        </row>
        <row r="3123">
          <cell r="A3123" t="str">
            <v>CTR_555</v>
          </cell>
        </row>
        <row r="3124">
          <cell r="A3124" t="str">
            <v>CTR_702_</v>
          </cell>
          <cell r="I3124" t="str">
            <v>Good Grid no GE - 8h</v>
          </cell>
        </row>
        <row r="3125">
          <cell r="I3125" t="str">
            <v>Grid-Gen</v>
          </cell>
        </row>
        <row r="3126">
          <cell r="I3126" t="str">
            <v>Grid-Gen</v>
          </cell>
        </row>
        <row r="3127">
          <cell r="A3127" t="str">
            <v xml:space="preserve">SUD_176_ </v>
          </cell>
          <cell r="I3127" t="str">
            <v>Medium Grid + Solar + GE</v>
          </cell>
        </row>
        <row r="3128">
          <cell r="A3128" t="str">
            <v>SUD_176</v>
          </cell>
          <cell r="I3128" t="str">
            <v>Medium Grid + Solar + GE</v>
          </cell>
        </row>
        <row r="3129">
          <cell r="A3129" t="str">
            <v>SUO_204</v>
          </cell>
          <cell r="I3129" t="str">
            <v>Grid-Gen</v>
          </cell>
        </row>
        <row r="3130">
          <cell r="A3130" t="str">
            <v>LIT_062</v>
          </cell>
        </row>
        <row r="3131">
          <cell r="A3131" t="str">
            <v>NRD_004</v>
          </cell>
        </row>
        <row r="3132">
          <cell r="A3132" t="str">
            <v>CTR_983</v>
          </cell>
          <cell r="I3132" t="str">
            <v>Bad Grid + Solar + GE</v>
          </cell>
        </row>
        <row r="3133">
          <cell r="A3133" t="str">
            <v>LIT_789 </v>
          </cell>
          <cell r="I3133" t="str">
            <v>Gen-Lithium</v>
          </cell>
        </row>
        <row r="3134">
          <cell r="A3134" t="str">
            <v>ADM_256</v>
          </cell>
          <cell r="I3134" t="str">
            <v>Hybrid Solar - S3</v>
          </cell>
        </row>
        <row r="3135">
          <cell r="A3135" t="str">
            <v>NRO</v>
          </cell>
        </row>
        <row r="3136">
          <cell r="A3136" t="str">
            <v>NRO</v>
          </cell>
        </row>
        <row r="3137">
          <cell r="A3137" t="str">
            <v>SUD_110 </v>
          </cell>
          <cell r="I3137" t="str">
            <v>Gen Only</v>
          </cell>
        </row>
        <row r="3138">
          <cell r="A3138" t="str">
            <v>CTR_968</v>
          </cell>
          <cell r="I3138" t="str">
            <v>Medium Grid + Solar + GE</v>
          </cell>
        </row>
        <row r="3139">
          <cell r="A3139" t="str">
            <v>SUD_124</v>
          </cell>
          <cell r="I3139" t="str">
            <v>Hybrid Solar - S3</v>
          </cell>
        </row>
        <row r="3140">
          <cell r="A3140" t="str">
            <v>  SUO_243</v>
          </cell>
        </row>
        <row r="3141">
          <cell r="A3141" t="str">
            <v>CTR_909 </v>
          </cell>
          <cell r="I3141" t="str">
            <v>Gen-Lithium</v>
          </cell>
        </row>
        <row r="3142">
          <cell r="A3142" t="str">
            <v>CTR_1135</v>
          </cell>
          <cell r="I3142" t="str">
            <v>Good Grid + GE</v>
          </cell>
        </row>
        <row r="3143">
          <cell r="A3143" t="str">
            <v xml:space="preserve">EXN_363 </v>
          </cell>
          <cell r="I3143" t="str">
            <v>Medium Grid + Solar + GE</v>
          </cell>
        </row>
        <row r="3144">
          <cell r="A3144" t="str">
            <v>EXN_175</v>
          </cell>
        </row>
        <row r="3145">
          <cell r="A3145" t="str">
            <v>SUO_256</v>
          </cell>
        </row>
        <row r="3146">
          <cell r="A3146" t="str">
            <v>EST_267</v>
          </cell>
          <cell r="I3146" t="str">
            <v>Hybrid Solar - S3</v>
          </cell>
        </row>
        <row r="3147">
          <cell r="A3147" t="str">
            <v>CTR_082</v>
          </cell>
        </row>
        <row r="3148">
          <cell r="A3148" t="str">
            <v>ADM_186</v>
          </cell>
          <cell r="I3148" t="str">
            <v>Bad Grid + Solar + GE</v>
          </cell>
        </row>
        <row r="3149">
          <cell r="A3149" t="str">
            <v xml:space="preserve">ADM_230 </v>
          </cell>
          <cell r="I3149" t="str">
            <v>Medium Grid + Solar + GE</v>
          </cell>
        </row>
        <row r="3150">
          <cell r="A3150" t="str">
            <v xml:space="preserve">ADM_215 </v>
          </cell>
          <cell r="I3150" t="str">
            <v>Medium Grid + Solar + GE</v>
          </cell>
        </row>
        <row r="3151">
          <cell r="A3151" t="str">
            <v>LIT_067</v>
          </cell>
        </row>
        <row r="3152">
          <cell r="A3152" t="str">
            <v>CTR_1102</v>
          </cell>
          <cell r="I3152" t="str">
            <v>Good Grid + GE</v>
          </cell>
        </row>
        <row r="3153">
          <cell r="A3153" t="str">
            <v>CTR_065</v>
          </cell>
        </row>
        <row r="3154">
          <cell r="A3154" t="str">
            <v>CTR_911 </v>
          </cell>
          <cell r="I3154" t="str">
            <v>Gen-Lithium</v>
          </cell>
        </row>
        <row r="3155">
          <cell r="A3155" t="str">
            <v>SUD_111</v>
          </cell>
          <cell r="I3155" t="str">
            <v>Gen-Lithium</v>
          </cell>
        </row>
        <row r="3156">
          <cell r="A3156" t="str">
            <v>LIT_556</v>
          </cell>
          <cell r="I3156" t="str">
            <v>Grid-Gen</v>
          </cell>
        </row>
        <row r="3157">
          <cell r="A3157" t="str">
            <v>NRD_349</v>
          </cell>
        </row>
        <row r="3158">
          <cell r="A3158" t="str">
            <v>SUD_801</v>
          </cell>
          <cell r="I3158" t="str">
            <v>Gen Only</v>
          </cell>
        </row>
        <row r="3159">
          <cell r="A3159" t="str">
            <v>LIT_969</v>
          </cell>
          <cell r="I3159" t="str">
            <v>Good Grid + GE</v>
          </cell>
        </row>
        <row r="3160">
          <cell r="A3160" t="str">
            <v>SUD_166</v>
          </cell>
          <cell r="I3160" t="str">
            <v>Medium Grid + Solar + GE</v>
          </cell>
        </row>
        <row r="3161">
          <cell r="A3161" t="str">
            <v>EST_155 </v>
          </cell>
          <cell r="I3161" t="str">
            <v>Grid-Gen</v>
          </cell>
        </row>
        <row r="3162">
          <cell r="A3162" t="str">
            <v>ADM_140 </v>
          </cell>
          <cell r="I3162" t="str">
            <v>Solar-Gen-Lithium</v>
          </cell>
        </row>
        <row r="3163">
          <cell r="A3163" t="str">
            <v>SUO_198</v>
          </cell>
          <cell r="I3163" t="str">
            <v>Grid-Gen</v>
          </cell>
        </row>
        <row r="3164">
          <cell r="I3164" t="str">
            <v>Grid-Gen</v>
          </cell>
        </row>
        <row r="3165">
          <cell r="I3165" t="str">
            <v>Grid-Gen</v>
          </cell>
        </row>
        <row r="3166">
          <cell r="I3166" t="str">
            <v>Grid-Gen</v>
          </cell>
        </row>
        <row r="3167">
          <cell r="I3167" t="str">
            <v>Grid-Gen</v>
          </cell>
        </row>
        <row r="3168">
          <cell r="I3168" t="str">
            <v>Grid-Gen</v>
          </cell>
        </row>
        <row r="3169">
          <cell r="I3169" t="str">
            <v>Grid-Gen</v>
          </cell>
        </row>
        <row r="3170">
          <cell r="I3170" t="str">
            <v>Grid-Gen</v>
          </cell>
        </row>
        <row r="3171">
          <cell r="I3171" t="str">
            <v>Grid-Gen</v>
          </cell>
        </row>
        <row r="3172">
          <cell r="I3172" t="str">
            <v>Grid-Gen</v>
          </cell>
        </row>
        <row r="3173">
          <cell r="I3173" t="str">
            <v>Grid-Gen</v>
          </cell>
        </row>
        <row r="3174">
          <cell r="I3174" t="str">
            <v>Grid-Gen</v>
          </cell>
        </row>
        <row r="3175">
          <cell r="I3175" t="str">
            <v>Grid-Gen</v>
          </cell>
        </row>
        <row r="3176">
          <cell r="I3176" t="str">
            <v>Grid-Gen</v>
          </cell>
        </row>
        <row r="3177">
          <cell r="I3177" t="str">
            <v>Grid-Gen</v>
          </cell>
        </row>
        <row r="3178">
          <cell r="I3178" t="str">
            <v>Grid-Gen</v>
          </cell>
        </row>
        <row r="3179">
          <cell r="I3179" t="str">
            <v>Grid-Gen</v>
          </cell>
        </row>
        <row r="3180">
          <cell r="I3180" t="str">
            <v>Grid-Gen</v>
          </cell>
        </row>
        <row r="3181">
          <cell r="I3181" t="str">
            <v>Grid-Gen</v>
          </cell>
        </row>
        <row r="3182">
          <cell r="I3182" t="str">
            <v>Grid-Gen</v>
          </cell>
        </row>
        <row r="3183">
          <cell r="I3183" t="str">
            <v>Grid-Gen</v>
          </cell>
        </row>
        <row r="3184">
          <cell r="I3184" t="str">
            <v>Grid-Gen</v>
          </cell>
        </row>
        <row r="3185">
          <cell r="I3185" t="str">
            <v>Grid-Gen</v>
          </cell>
        </row>
        <row r="3186">
          <cell r="I3186" t="str">
            <v>Grid-Gen</v>
          </cell>
        </row>
        <row r="3187">
          <cell r="I3187" t="str">
            <v>Grid-Gen</v>
          </cell>
        </row>
        <row r="3188">
          <cell r="I3188" t="str">
            <v>Grid-Gen</v>
          </cell>
        </row>
        <row r="3189">
          <cell r="I3189" t="str">
            <v>Grid-Gen</v>
          </cell>
        </row>
        <row r="3190">
          <cell r="I3190" t="str">
            <v>Grid-Gen</v>
          </cell>
        </row>
        <row r="3191">
          <cell r="I3191" t="str">
            <v>Grid-Gen</v>
          </cell>
        </row>
        <row r="3192">
          <cell r="I3192" t="str">
            <v>Grid-Gen</v>
          </cell>
        </row>
        <row r="3193">
          <cell r="I3193" t="str">
            <v>Grid-Gen</v>
          </cell>
        </row>
        <row r="3194">
          <cell r="I3194" t="str">
            <v>Grid-Gen</v>
          </cell>
        </row>
        <row r="3195">
          <cell r="I3195" t="str">
            <v>Grid-Gen</v>
          </cell>
        </row>
        <row r="3196">
          <cell r="I3196" t="str">
            <v>Grid-Gen</v>
          </cell>
        </row>
        <row r="3197">
          <cell r="I3197" t="str">
            <v>Grid-Gen</v>
          </cell>
        </row>
        <row r="3198">
          <cell r="I3198" t="str">
            <v>Grid-Gen</v>
          </cell>
        </row>
        <row r="3199">
          <cell r="I3199" t="str">
            <v>Grid-Gen</v>
          </cell>
        </row>
        <row r="3200">
          <cell r="I3200" t="str">
            <v>Grid-Gen</v>
          </cell>
        </row>
        <row r="3201">
          <cell r="I3201" t="str">
            <v>Grid-Gen</v>
          </cell>
        </row>
        <row r="3202">
          <cell r="I3202" t="str">
            <v>Grid-Gen</v>
          </cell>
        </row>
        <row r="3203">
          <cell r="I3203" t="str">
            <v>Grid-Gen</v>
          </cell>
        </row>
        <row r="3204">
          <cell r="I3204" t="str">
            <v>Grid-Gen</v>
          </cell>
        </row>
        <row r="3205">
          <cell r="I3205" t="str">
            <v>Grid-Gen</v>
          </cell>
        </row>
        <row r="3206">
          <cell r="I3206" t="str">
            <v>Grid-Gen</v>
          </cell>
        </row>
        <row r="3207">
          <cell r="I3207" t="str">
            <v>Grid-Gen</v>
          </cell>
        </row>
        <row r="3208">
          <cell r="I3208" t="str">
            <v>Grid-Gen</v>
          </cell>
        </row>
        <row r="3209">
          <cell r="I3209" t="str">
            <v>Grid-Gen</v>
          </cell>
        </row>
        <row r="3210">
          <cell r="I3210" t="str">
            <v>Grid-Gen</v>
          </cell>
        </row>
        <row r="3211">
          <cell r="I3211" t="str">
            <v>Grid-Gen</v>
          </cell>
        </row>
        <row r="3212">
          <cell r="I3212" t="str">
            <v>Grid-Gen</v>
          </cell>
        </row>
        <row r="3213">
          <cell r="I3213" t="str">
            <v>Grid-Gen</v>
          </cell>
        </row>
        <row r="3214">
          <cell r="I3214" t="str">
            <v>Grid-Gen</v>
          </cell>
        </row>
        <row r="3215">
          <cell r="I3215" t="str">
            <v>Grid-Gen</v>
          </cell>
        </row>
        <row r="3216">
          <cell r="I3216" t="str">
            <v>Grid-Gen</v>
          </cell>
        </row>
        <row r="3217">
          <cell r="I3217" t="str">
            <v>Grid-Gen</v>
          </cell>
        </row>
        <row r="3218">
          <cell r="I3218" t="str">
            <v>Grid-Gen</v>
          </cell>
        </row>
        <row r="3219">
          <cell r="I3219" t="str">
            <v>Grid-Gen</v>
          </cell>
        </row>
        <row r="3220">
          <cell r="I3220" t="str">
            <v>Grid-Gen</v>
          </cell>
        </row>
        <row r="3221">
          <cell r="I3221" t="str">
            <v>Grid-Gen</v>
          </cell>
        </row>
        <row r="3222">
          <cell r="I3222" t="str">
            <v>Grid-Gen</v>
          </cell>
        </row>
        <row r="3223">
          <cell r="I3223" t="str">
            <v>Grid-Gen</v>
          </cell>
        </row>
        <row r="3224">
          <cell r="I3224" t="str">
            <v>Grid-Gen</v>
          </cell>
        </row>
        <row r="3225">
          <cell r="I3225" t="str">
            <v>Grid-Gen</v>
          </cell>
        </row>
        <row r="3226">
          <cell r="I3226" t="str">
            <v>Grid-Gen</v>
          </cell>
        </row>
        <row r="3227">
          <cell r="I3227" t="str">
            <v>Grid-Gen</v>
          </cell>
        </row>
        <row r="3228">
          <cell r="I3228" t="str">
            <v>Grid-Gen</v>
          </cell>
        </row>
        <row r="3229">
          <cell r="I3229" t="str">
            <v>Grid-Gen</v>
          </cell>
        </row>
        <row r="3230">
          <cell r="I3230" t="str">
            <v>Grid-Gen</v>
          </cell>
        </row>
        <row r="3231">
          <cell r="I3231" t="str">
            <v>Grid-Gen</v>
          </cell>
        </row>
        <row r="3232">
          <cell r="I3232" t="str">
            <v>Grid-Gen</v>
          </cell>
        </row>
        <row r="3233">
          <cell r="I3233" t="str">
            <v>Grid-Gen</v>
          </cell>
        </row>
        <row r="3234">
          <cell r="I3234" t="str">
            <v>Grid-Gen</v>
          </cell>
        </row>
        <row r="3235">
          <cell r="I3235" t="str">
            <v>Grid-Gen</v>
          </cell>
        </row>
        <row r="3236">
          <cell r="I3236" t="str">
            <v>Grid-Gen</v>
          </cell>
        </row>
        <row r="3237">
          <cell r="I3237" t="str">
            <v>Grid-Gen</v>
          </cell>
        </row>
        <row r="3238">
          <cell r="I3238" t="str">
            <v>Grid-Gen</v>
          </cell>
        </row>
        <row r="3239">
          <cell r="I3239" t="str">
            <v>Grid-Gen</v>
          </cell>
        </row>
        <row r="3240">
          <cell r="I3240" t="str">
            <v>Grid-Gen</v>
          </cell>
        </row>
        <row r="3241">
          <cell r="I3241" t="str">
            <v>Grid-Gen</v>
          </cell>
        </row>
        <row r="3242">
          <cell r="I3242" t="str">
            <v>Grid-Gen</v>
          </cell>
        </row>
        <row r="3243">
          <cell r="I3243" t="str">
            <v>Grid-Gen</v>
          </cell>
        </row>
        <row r="3244">
          <cell r="I3244" t="str">
            <v>Grid-Gen</v>
          </cell>
        </row>
        <row r="3245">
          <cell r="I3245" t="str">
            <v>Grid-Gen</v>
          </cell>
        </row>
        <row r="3246">
          <cell r="I3246" t="str">
            <v>Grid-Gen</v>
          </cell>
        </row>
        <row r="3247">
          <cell r="I3247" t="str">
            <v>Grid-Gen</v>
          </cell>
        </row>
        <row r="3248">
          <cell r="I3248" t="str">
            <v>Grid-Gen</v>
          </cell>
        </row>
        <row r="3249">
          <cell r="I3249" t="str">
            <v>Grid-Gen</v>
          </cell>
        </row>
        <row r="3250">
          <cell r="I3250" t="str">
            <v>Grid-Gen</v>
          </cell>
        </row>
        <row r="3251">
          <cell r="I3251" t="str">
            <v>Grid-Gen</v>
          </cell>
        </row>
        <row r="3252">
          <cell r="I3252" t="str">
            <v>Grid-Gen</v>
          </cell>
        </row>
        <row r="3253">
          <cell r="I3253" t="str">
            <v>Grid-Gen</v>
          </cell>
        </row>
        <row r="3254">
          <cell r="I3254" t="str">
            <v>Grid-Gen</v>
          </cell>
        </row>
        <row r="3255">
          <cell r="I3255" t="str">
            <v>Grid-Gen</v>
          </cell>
        </row>
        <row r="3256">
          <cell r="I3256" t="str">
            <v>Grid-Gen</v>
          </cell>
        </row>
        <row r="3257">
          <cell r="I3257" t="str">
            <v>Grid-Gen</v>
          </cell>
        </row>
        <row r="3258">
          <cell r="I3258" t="str">
            <v>Grid-Gen</v>
          </cell>
        </row>
        <row r="3259">
          <cell r="I3259" t="str">
            <v>Grid-Gen</v>
          </cell>
        </row>
        <row r="3260">
          <cell r="I3260" t="str">
            <v>Grid-Gen</v>
          </cell>
        </row>
        <row r="3261">
          <cell r="I3261" t="str">
            <v>Grid-Gen</v>
          </cell>
        </row>
        <row r="3262">
          <cell r="I3262" t="str">
            <v>Grid-Gen</v>
          </cell>
        </row>
        <row r="3263">
          <cell r="I3263" t="str">
            <v>Grid-Gen</v>
          </cell>
        </row>
        <row r="3264">
          <cell r="I3264" t="str">
            <v>Grid-Gen</v>
          </cell>
        </row>
        <row r="3265">
          <cell r="I3265" t="str">
            <v>Grid-Gen</v>
          </cell>
        </row>
        <row r="3266">
          <cell r="I3266" t="str">
            <v>Grid-Gen</v>
          </cell>
        </row>
        <row r="3267">
          <cell r="I3267" t="str">
            <v>Grid-Gen</v>
          </cell>
        </row>
        <row r="3268">
          <cell r="I3268" t="str">
            <v>Grid-Gen</v>
          </cell>
        </row>
        <row r="3269">
          <cell r="I3269" t="str">
            <v>Grid-Gen</v>
          </cell>
        </row>
        <row r="3270">
          <cell r="I3270" t="str">
            <v>Grid-Gen</v>
          </cell>
        </row>
        <row r="3271">
          <cell r="I3271" t="str">
            <v>Grid-Gen</v>
          </cell>
        </row>
        <row r="3272">
          <cell r="I3272" t="str">
            <v>Grid-Gen</v>
          </cell>
        </row>
        <row r="3273">
          <cell r="I3273" t="str">
            <v>Grid-Gen</v>
          </cell>
        </row>
        <row r="3274">
          <cell r="I3274" t="str">
            <v>Grid-Gen</v>
          </cell>
        </row>
        <row r="3275">
          <cell r="I3275" t="str">
            <v>Grid-Gen</v>
          </cell>
        </row>
        <row r="3276">
          <cell r="I3276" t="str">
            <v>Grid-Gen</v>
          </cell>
        </row>
        <row r="3277">
          <cell r="I3277" t="str">
            <v>Grid-Gen</v>
          </cell>
        </row>
        <row r="3278">
          <cell r="I3278" t="str">
            <v>Grid-Gen</v>
          </cell>
        </row>
        <row r="3279">
          <cell r="I3279" t="str">
            <v>Grid-Gen</v>
          </cell>
        </row>
        <row r="3280">
          <cell r="I3280" t="str">
            <v>Grid-Gen</v>
          </cell>
        </row>
        <row r="3281">
          <cell r="I3281" t="str">
            <v>Grid-Gen</v>
          </cell>
        </row>
        <row r="3282">
          <cell r="I3282" t="str">
            <v>Grid-Gen</v>
          </cell>
        </row>
        <row r="3283">
          <cell r="I3283" t="str">
            <v>Grid-Gen</v>
          </cell>
        </row>
        <row r="3284">
          <cell r="I3284" t="str">
            <v>Grid-Gen</v>
          </cell>
        </row>
        <row r="3285">
          <cell r="I3285" t="str">
            <v>Grid-Gen</v>
          </cell>
        </row>
        <row r="3286">
          <cell r="I3286" t="str">
            <v>Grid-Gen</v>
          </cell>
        </row>
        <row r="3287">
          <cell r="I3287" t="str">
            <v>Grid-Gen</v>
          </cell>
        </row>
        <row r="3288">
          <cell r="I3288" t="str">
            <v>Grid-Gen</v>
          </cell>
        </row>
        <row r="3289">
          <cell r="I3289" t="str">
            <v>Grid-Gen</v>
          </cell>
        </row>
        <row r="3290">
          <cell r="I3290" t="str">
            <v>Grid-Gen</v>
          </cell>
        </row>
        <row r="3291">
          <cell r="I3291" t="str">
            <v>Grid-Gen</v>
          </cell>
        </row>
        <row r="3292">
          <cell r="I3292" t="str">
            <v>Grid-Gen</v>
          </cell>
        </row>
        <row r="3293">
          <cell r="I3293" t="str">
            <v>Grid-Gen</v>
          </cell>
        </row>
        <row r="3294">
          <cell r="I3294" t="str">
            <v>Grid-Gen</v>
          </cell>
        </row>
        <row r="3295">
          <cell r="I3295" t="str">
            <v>Grid-Gen</v>
          </cell>
        </row>
        <row r="3296">
          <cell r="I3296" t="str">
            <v>Grid-Gen</v>
          </cell>
        </row>
        <row r="3297">
          <cell r="I3297" t="str">
            <v>Grid-Gen</v>
          </cell>
        </row>
        <row r="3298">
          <cell r="I3298" t="str">
            <v>Grid-Gen</v>
          </cell>
        </row>
        <row r="3299">
          <cell r="I3299" t="str">
            <v>Grid-Gen</v>
          </cell>
        </row>
        <row r="3300">
          <cell r="I3300" t="str">
            <v>Grid-Gen</v>
          </cell>
        </row>
        <row r="3301">
          <cell r="I3301" t="str">
            <v>Grid-Gen</v>
          </cell>
        </row>
        <row r="3302">
          <cell r="I3302" t="str">
            <v>Grid-Gen</v>
          </cell>
        </row>
        <row r="3303">
          <cell r="I3303" t="str">
            <v>Grid-Gen</v>
          </cell>
        </row>
        <row r="3304">
          <cell r="I3304" t="str">
            <v>Grid-Gen</v>
          </cell>
        </row>
        <row r="3305">
          <cell r="I3305" t="str">
            <v>Grid-Gen</v>
          </cell>
        </row>
        <row r="3306">
          <cell r="A3306" t="str">
            <v>SUD_136</v>
          </cell>
          <cell r="I3306" t="str">
            <v>Hybrid Solar - S3</v>
          </cell>
        </row>
        <row r="3307">
          <cell r="A3307" t="str">
            <v>EST_036</v>
          </cell>
          <cell r="I3307" t="str">
            <v>Grid-Gen</v>
          </cell>
        </row>
        <row r="3308">
          <cell r="A3308" t="str">
            <v>CTR_195</v>
          </cell>
          <cell r="I3308" t="str">
            <v>Grid-Hybrid-Gen</v>
          </cell>
        </row>
        <row r="3309">
          <cell r="A3309" t="str">
            <v>SUD_112</v>
          </cell>
          <cell r="I3309" t="str">
            <v>Hybrid Gen</v>
          </cell>
        </row>
        <row r="3310">
          <cell r="A3310" t="str">
            <v>CTR_063</v>
          </cell>
          <cell r="I3310" t="str">
            <v>Grid-Gen</v>
          </cell>
        </row>
        <row r="3311">
          <cell r="A3311" t="str">
            <v>LIT_056</v>
          </cell>
          <cell r="I3311" t="str">
            <v>Grid Only</v>
          </cell>
        </row>
        <row r="3312">
          <cell r="A3312" t="str">
            <v>EST_018</v>
          </cell>
          <cell r="I3312" t="str">
            <v>Grid-Gen</v>
          </cell>
        </row>
        <row r="3313">
          <cell r="A3313" t="str">
            <v>LIT_153</v>
          </cell>
          <cell r="I3313" t="str">
            <v>Grid-Gen</v>
          </cell>
        </row>
        <row r="3314">
          <cell r="A3314" t="str">
            <v>SUO_252</v>
          </cell>
          <cell r="I3314" t="str">
            <v>Hybrid Gen</v>
          </cell>
        </row>
        <row r="3315">
          <cell r="A3315" t="str">
            <v>NRO_147</v>
          </cell>
          <cell r="I3315" t="str">
            <v>Hybrid Gen</v>
          </cell>
        </row>
        <row r="3316">
          <cell r="A3316" t="str">
            <v>NRO_061</v>
          </cell>
          <cell r="I3316" t="str">
            <v>Grid-Gen</v>
          </cell>
        </row>
        <row r="3317">
          <cell r="A3317" t="str">
            <v>NRO_133</v>
          </cell>
          <cell r="I3317" t="str">
            <v>Grid-Hybrid-Gen</v>
          </cell>
        </row>
        <row r="3318">
          <cell r="A3318" t="str">
            <v>NRO_062</v>
          </cell>
          <cell r="I3318" t="str">
            <v>Grid-Hybrid-Gen</v>
          </cell>
        </row>
        <row r="3319">
          <cell r="A3319" t="str">
            <v>NRO_148</v>
          </cell>
          <cell r="I3319" t="str">
            <v>Hybrid Gen</v>
          </cell>
        </row>
        <row r="3320">
          <cell r="A3320" t="str">
            <v>NRO_118</v>
          </cell>
          <cell r="I3320" t="str">
            <v>Grid-Gen</v>
          </cell>
        </row>
        <row r="3321">
          <cell r="A3321" t="str">
            <v>NRO_244</v>
          </cell>
          <cell r="I3321" t="str">
            <v>Grid-Gen</v>
          </cell>
        </row>
        <row r="3322">
          <cell r="A3322" t="str">
            <v>NRD_029</v>
          </cell>
          <cell r="I3322" t="str">
            <v>Solar-Hybrid-Gen</v>
          </cell>
        </row>
        <row r="3323">
          <cell r="A3323" t="str">
            <v>OST_052</v>
          </cell>
          <cell r="I3323" t="str">
            <v>Grid-Gen</v>
          </cell>
        </row>
        <row r="3324">
          <cell r="A3324" t="str">
            <v>CTR_237</v>
          </cell>
          <cell r="I3324" t="str">
            <v>Grid-Gen</v>
          </cell>
        </row>
        <row r="3325">
          <cell r="A3325" t="str">
            <v>OST_113</v>
          </cell>
          <cell r="I3325" t="str">
            <v>Hybrid Gen</v>
          </cell>
        </row>
        <row r="3326">
          <cell r="A3326" t="str">
            <v>EST_107</v>
          </cell>
          <cell r="I3326" t="str">
            <v>Grid-Gen</v>
          </cell>
        </row>
        <row r="3327">
          <cell r="A3327" t="str">
            <v>EST_152</v>
          </cell>
          <cell r="I3327" t="str">
            <v>Grid-Gen</v>
          </cell>
        </row>
        <row r="3328">
          <cell r="A3328" t="str">
            <v>EST_051</v>
          </cell>
          <cell r="I3328" t="str">
            <v>Grid-Gen</v>
          </cell>
        </row>
        <row r="3329">
          <cell r="A3329" t="str">
            <v>OST_046</v>
          </cell>
          <cell r="I3329" t="str">
            <v>Grid-Gen</v>
          </cell>
        </row>
        <row r="3330">
          <cell r="A3330" t="str">
            <v>OST_078</v>
          </cell>
          <cell r="I3330" t="str">
            <v>Grid Only</v>
          </cell>
        </row>
        <row r="3331">
          <cell r="A3331" t="str">
            <v>CTR_870</v>
          </cell>
          <cell r="I3331" t="str">
            <v>Hybrid Gen</v>
          </cell>
        </row>
        <row r="3332">
          <cell r="A3332" t="str">
            <v>SUD_125</v>
          </cell>
          <cell r="I3332" t="str">
            <v>Hybrid-Gen</v>
          </cell>
        </row>
        <row r="3333">
          <cell r="A3333" t="str">
            <v>SUO_262</v>
          </cell>
          <cell r="I3333" t="str">
            <v>Hybrid Gen</v>
          </cell>
        </row>
        <row r="3334">
          <cell r="A3334" t="str">
            <v>CTR_148</v>
          </cell>
          <cell r="I3334" t="str">
            <v>Grid-Hybrid-Gen</v>
          </cell>
        </row>
        <row r="3335">
          <cell r="A3335" t="str">
            <v>LIT_044</v>
          </cell>
          <cell r="I3335" t="str">
            <v>Grid-Gen</v>
          </cell>
        </row>
        <row r="3336">
          <cell r="A3336" t="str">
            <v>SUO_802</v>
          </cell>
          <cell r="I3336" t="str">
            <v>Gen Only</v>
          </cell>
        </row>
        <row r="3337">
          <cell r="A3337" t="str">
            <v>LIT_240</v>
          </cell>
          <cell r="I3337" t="str">
            <v>Grid-Gen</v>
          </cell>
        </row>
        <row r="3338">
          <cell r="A3338" t="str">
            <v>SUO_254</v>
          </cell>
          <cell r="I3338" t="str">
            <v>Grid-Gen</v>
          </cell>
        </row>
        <row r="3339">
          <cell r="A3339" t="str">
            <v>LIT_738</v>
          </cell>
          <cell r="I3339" t="str">
            <v>Grid-Gen</v>
          </cell>
        </row>
        <row r="3340">
          <cell r="A3340" t="str">
            <v>LIT_433</v>
          </cell>
          <cell r="I3340" t="str">
            <v>Grid-Hybrid-Gen</v>
          </cell>
        </row>
        <row r="3341">
          <cell r="A3341" t="str">
            <v>LIT_203</v>
          </cell>
          <cell r="I3341" t="str">
            <v>Grid-Gen</v>
          </cell>
        </row>
        <row r="3342">
          <cell r="A3342" t="str">
            <v>LIT_020</v>
          </cell>
          <cell r="I3342" t="str">
            <v>Grid-Gen</v>
          </cell>
        </row>
        <row r="3343">
          <cell r="A3343" t="str">
            <v>LIT_396</v>
          </cell>
          <cell r="I3343" t="str">
            <v>Grid-Gen</v>
          </cell>
        </row>
        <row r="3344">
          <cell r="A3344" t="str">
            <v>EST_052</v>
          </cell>
          <cell r="I3344" t="str">
            <v>Grid-Hybrid-Gen</v>
          </cell>
        </row>
        <row r="3345">
          <cell r="A3345" t="str">
            <v>LIT_081</v>
          </cell>
          <cell r="I3345" t="str">
            <v>Grid-Hybrid-Gen</v>
          </cell>
        </row>
        <row r="3346">
          <cell r="A3346" t="str">
            <v>SUO_260</v>
          </cell>
          <cell r="I3346" t="str">
            <v>Grid-Hybrid-Gen</v>
          </cell>
        </row>
        <row r="3347">
          <cell r="A3347" t="str">
            <v>SUO_242</v>
          </cell>
          <cell r="I3347" t="str">
            <v>Grid-Hybrid-Gen</v>
          </cell>
        </row>
        <row r="3348">
          <cell r="A3348" t="str">
            <v>SUO_259</v>
          </cell>
          <cell r="I3348" t="str">
            <v>Hybrid Gen</v>
          </cell>
        </row>
        <row r="3349">
          <cell r="A3349" t="str">
            <v>CTR_074</v>
          </cell>
          <cell r="I3349" t="str">
            <v>Grid-Gen</v>
          </cell>
        </row>
        <row r="3350">
          <cell r="A3350" t="str">
            <v>LIT_588</v>
          </cell>
          <cell r="I3350" t="str">
            <v>Grid-Gen</v>
          </cell>
        </row>
        <row r="3351">
          <cell r="A3351" t="str">
            <v>ADM_032</v>
          </cell>
          <cell r="I3351" t="str">
            <v>Grid-Gen</v>
          </cell>
        </row>
        <row r="3352">
          <cell r="A3352" t="str">
            <v>SUO_263</v>
          </cell>
          <cell r="I3352" t="str">
            <v>Gen Only</v>
          </cell>
        </row>
        <row r="3353">
          <cell r="A3353" t="str">
            <v>NRD_118</v>
          </cell>
          <cell r="I3353" t="str">
            <v>Grid-Gen</v>
          </cell>
        </row>
        <row r="3354">
          <cell r="A3354" t="str">
            <v>CTR_344</v>
          </cell>
          <cell r="I3354" t="str">
            <v>Grid-Gen</v>
          </cell>
        </row>
        <row r="3355">
          <cell r="A3355" t="str">
            <v>OST_122</v>
          </cell>
          <cell r="I3355" t="str">
            <v>Grid Only</v>
          </cell>
        </row>
        <row r="3356">
          <cell r="A3356" t="str">
            <v>OST_020</v>
          </cell>
          <cell r="I3356" t="str">
            <v>Grid-Gen</v>
          </cell>
        </row>
        <row r="3357">
          <cell r="A3357" t="str">
            <v>OST_074</v>
          </cell>
          <cell r="I3357" t="str">
            <v>Grid-Hybrid-Gen</v>
          </cell>
        </row>
        <row r="3358">
          <cell r="A3358" t="str">
            <v>LIT_321</v>
          </cell>
          <cell r="I3358" t="str">
            <v>Grid-Gen</v>
          </cell>
        </row>
        <row r="3359">
          <cell r="A3359" t="str">
            <v>CTR_285</v>
          </cell>
          <cell r="I3359" t="str">
            <v>Grid Only</v>
          </cell>
        </row>
        <row r="3360">
          <cell r="A3360" t="str">
            <v>CTR_023</v>
          </cell>
          <cell r="I3360" t="str">
            <v>Grid Only</v>
          </cell>
        </row>
        <row r="3361">
          <cell r="A3361" t="str">
            <v>LIT_384</v>
          </cell>
          <cell r="I3361" t="str">
            <v>Grid-Gen</v>
          </cell>
        </row>
        <row r="3362">
          <cell r="A3362" t="str">
            <v>SUD_107</v>
          </cell>
          <cell r="I3362" t="str">
            <v>Grid-Hybrid-Gen</v>
          </cell>
        </row>
        <row r="3363">
          <cell r="A3363" t="str">
            <v>EST_069</v>
          </cell>
          <cell r="I3363" t="str">
            <v>Grid-Gen</v>
          </cell>
        </row>
        <row r="3364">
          <cell r="A3364" t="str">
            <v>SUD_138</v>
          </cell>
          <cell r="I3364" t="str">
            <v>Hybrid Gen</v>
          </cell>
        </row>
        <row r="3365">
          <cell r="A3365" t="str">
            <v>OST_004</v>
          </cell>
          <cell r="I3365" t="str">
            <v>Grid-Gen</v>
          </cell>
        </row>
        <row r="3366">
          <cell r="A3366" t="str">
            <v>OST_128</v>
          </cell>
          <cell r="I3366" t="str">
            <v>Grid-Gen</v>
          </cell>
        </row>
        <row r="3367">
          <cell r="A3367" t="str">
            <v>OST_178</v>
          </cell>
          <cell r="I3367" t="str">
            <v>Grid-Gen</v>
          </cell>
        </row>
        <row r="3368">
          <cell r="A3368" t="str">
            <v>OST_028</v>
          </cell>
          <cell r="I3368" t="str">
            <v>Grid-Gen</v>
          </cell>
        </row>
        <row r="3369">
          <cell r="A3369" t="str">
            <v>OST_087</v>
          </cell>
          <cell r="I3369" t="str">
            <v>Grid-Gen</v>
          </cell>
        </row>
        <row r="3370">
          <cell r="A3370" t="str">
            <v>OST_175</v>
          </cell>
          <cell r="I3370" t="str">
            <v>Grid-Gen</v>
          </cell>
        </row>
        <row r="3371">
          <cell r="A3371" t="str">
            <v>OST_082</v>
          </cell>
          <cell r="I3371" t="str">
            <v>Grid-Gen</v>
          </cell>
        </row>
        <row r="3372">
          <cell r="A3372" t="str">
            <v>EST_055</v>
          </cell>
          <cell r="I3372" t="str">
            <v>Solar-Hybrid-Gen</v>
          </cell>
        </row>
        <row r="3373">
          <cell r="A3373" t="str">
            <v>CTR_852</v>
          </cell>
          <cell r="I3373" t="str">
            <v>Grid-Hybrid-Gen</v>
          </cell>
        </row>
        <row r="3374">
          <cell r="A3374" t="str">
            <v>NRD_031</v>
          </cell>
          <cell r="I3374" t="str">
            <v>Gen Only</v>
          </cell>
        </row>
        <row r="3375">
          <cell r="A3375" t="str">
            <v>CTR_389</v>
          </cell>
          <cell r="I3375" t="str">
            <v>Grid-Hybrid-Gen</v>
          </cell>
        </row>
        <row r="3376">
          <cell r="A3376" t="str">
            <v>CTR_044</v>
          </cell>
          <cell r="I3376" t="str">
            <v>Grid-Gen</v>
          </cell>
        </row>
        <row r="3377">
          <cell r="A3377" t="str">
            <v>CTR_077</v>
          </cell>
          <cell r="I3377" t="str">
            <v>Grid Only</v>
          </cell>
        </row>
        <row r="3378">
          <cell r="A3378" t="str">
            <v>CTR_525</v>
          </cell>
          <cell r="I3378" t="str">
            <v>Grid-Gen</v>
          </cell>
        </row>
        <row r="3379">
          <cell r="A3379" t="str">
            <v>EXN_050</v>
          </cell>
          <cell r="I3379" t="str">
            <v>Solar-Hybrid-Gen</v>
          </cell>
        </row>
        <row r="3380">
          <cell r="A3380" t="str">
            <v>EXN_138</v>
          </cell>
          <cell r="I3380" t="str">
            <v>Grid-Gen</v>
          </cell>
        </row>
        <row r="3381">
          <cell r="A3381" t="str">
            <v>SUO_237</v>
          </cell>
          <cell r="I3381" t="str">
            <v>Grid-Gen</v>
          </cell>
        </row>
        <row r="3382">
          <cell r="A3382" t="str">
            <v xml:space="preserve">SUO_208 </v>
          </cell>
          <cell r="I3382" t="str">
            <v>Grid-Hybrid-Gen</v>
          </cell>
        </row>
        <row r="3383">
          <cell r="A3383" t="str">
            <v>SUO_258</v>
          </cell>
          <cell r="I3383" t="str">
            <v>Gen Only</v>
          </cell>
        </row>
        <row r="3384">
          <cell r="A3384" t="str">
            <v>LIT_235</v>
          </cell>
          <cell r="I3384" t="str">
            <v>Grid-Hybrid-Gen</v>
          </cell>
        </row>
        <row r="3385">
          <cell r="A3385" t="str">
            <v>LIT_376</v>
          </cell>
          <cell r="I3385" t="str">
            <v>Grid-Gen</v>
          </cell>
        </row>
        <row r="3386">
          <cell r="A3386" t="str">
            <v>LIT_275</v>
          </cell>
          <cell r="I3386" t="str">
            <v>Grid-Gen</v>
          </cell>
        </row>
        <row r="3387">
          <cell r="A3387" t="str">
            <v>LIT_094</v>
          </cell>
          <cell r="I3387" t="str">
            <v>Grid-Gen</v>
          </cell>
        </row>
        <row r="3388">
          <cell r="A3388" t="str">
            <v>CTR_217</v>
          </cell>
          <cell r="I3388" t="str">
            <v>Grid Only</v>
          </cell>
        </row>
        <row r="3389">
          <cell r="A3389" t="str">
            <v>EXN_016</v>
          </cell>
          <cell r="I3389" t="str">
            <v>Grid-Gen</v>
          </cell>
        </row>
        <row r="3390">
          <cell r="A3390" t="str">
            <v>EXN_090</v>
          </cell>
          <cell r="I3390" t="str">
            <v>Grid-Hybrid-Gen</v>
          </cell>
        </row>
        <row r="3391">
          <cell r="A3391" t="str">
            <v>SUD_105</v>
          </cell>
          <cell r="I3391" t="str">
            <v>Hybrid Gen</v>
          </cell>
        </row>
        <row r="3392">
          <cell r="A3392" t="str">
            <v>LIT_761</v>
          </cell>
          <cell r="I3392" t="str">
            <v>Grid-Gen</v>
          </cell>
        </row>
        <row r="3393">
          <cell r="A3393" t="str">
            <v>CTR_642</v>
          </cell>
          <cell r="I3393" t="str">
            <v>Grid-Hybrid-Gen</v>
          </cell>
        </row>
        <row r="3394">
          <cell r="A3394" t="str">
            <v>CTR_594</v>
          </cell>
          <cell r="I3394" t="str">
            <v>Grid-Gen</v>
          </cell>
        </row>
        <row r="3395">
          <cell r="A3395" t="str">
            <v>NRO_135</v>
          </cell>
          <cell r="I3395" t="str">
            <v>Grid Only</v>
          </cell>
        </row>
        <row r="3396">
          <cell r="A3396" t="str">
            <v>SUO_220 </v>
          </cell>
          <cell r="I3396" t="str">
            <v>Grid-Gen</v>
          </cell>
        </row>
        <row r="3397">
          <cell r="A3397" t="str">
            <v>SUO_021</v>
          </cell>
          <cell r="I3397" t="str">
            <v>Grid-Gen</v>
          </cell>
        </row>
        <row r="3398">
          <cell r="A3398" t="str">
            <v>CTR_351</v>
          </cell>
          <cell r="I3398" t="str">
            <v>Grid Only</v>
          </cell>
        </row>
        <row r="3399">
          <cell r="A3399" t="str">
            <v>CTR_245</v>
          </cell>
          <cell r="I3399" t="str">
            <v>Grid-Hybrid-Gen</v>
          </cell>
        </row>
        <row r="3400">
          <cell r="A3400" t="str">
            <v>LIT_750</v>
          </cell>
          <cell r="I3400" t="str">
            <v>Solar-Hybrid-Gen</v>
          </cell>
        </row>
        <row r="3401">
          <cell r="A3401" t="str">
            <v>LIT_306</v>
          </cell>
          <cell r="I3401" t="str">
            <v>Hybrid-Gen</v>
          </cell>
        </row>
        <row r="3402">
          <cell r="A3402" t="str">
            <v>SUO_213</v>
          </cell>
          <cell r="I3402" t="str">
            <v>Grid-Gen</v>
          </cell>
        </row>
        <row r="3403">
          <cell r="A3403" t="str">
            <v>SUO_011</v>
          </cell>
          <cell r="I3403" t="str">
            <v>Gen Only</v>
          </cell>
        </row>
        <row r="3404">
          <cell r="A3404" t="str">
            <v>SUO_210</v>
          </cell>
          <cell r="I3404" t="str">
            <v>Grid-Gen</v>
          </cell>
        </row>
        <row r="3405">
          <cell r="A3405" t="str">
            <v xml:space="preserve">SUO_211 </v>
          </cell>
          <cell r="I3405" t="str">
            <v>Gen Only</v>
          </cell>
        </row>
        <row r="3406">
          <cell r="A3406" t="str">
            <v>SUO_255</v>
          </cell>
          <cell r="I3406" t="str">
            <v>Hybrid Gen</v>
          </cell>
        </row>
        <row r="3407">
          <cell r="A3407" t="str">
            <v>NRO_221</v>
          </cell>
          <cell r="I3407" t="str">
            <v>Grid-Gen</v>
          </cell>
        </row>
        <row r="3408">
          <cell r="A3408" t="str">
            <v>LIT_624</v>
          </cell>
          <cell r="I3408" t="str">
            <v>Grid-Gen</v>
          </cell>
        </row>
        <row r="3409">
          <cell r="A3409" t="str">
            <v>LIT_344</v>
          </cell>
          <cell r="I3409" t="str">
            <v>Grid-Gen</v>
          </cell>
        </row>
        <row r="3410">
          <cell r="A3410" t="str">
            <v>LIT_575</v>
          </cell>
          <cell r="I3410" t="str">
            <v>Grid-Gen</v>
          </cell>
        </row>
        <row r="3411">
          <cell r="A3411" t="str">
            <v>LIT_093</v>
          </cell>
          <cell r="I3411" t="str">
            <v>Grid-Hybrid-Gen</v>
          </cell>
        </row>
        <row r="3412">
          <cell r="A3412" t="str">
            <v>LIT_634</v>
          </cell>
          <cell r="I3412" t="str">
            <v>Grid-Hybrid-Gen</v>
          </cell>
        </row>
        <row r="3413">
          <cell r="A3413" t="str">
            <v>LIT_406</v>
          </cell>
          <cell r="I3413" t="str">
            <v>Grid Only</v>
          </cell>
        </row>
        <row r="3414">
          <cell r="A3414" t="str">
            <v>LIT_217</v>
          </cell>
          <cell r="I3414" t="str">
            <v>Grid-Gen</v>
          </cell>
        </row>
        <row r="3415">
          <cell r="A3415" t="str">
            <v>NRO_136</v>
          </cell>
          <cell r="I3415" t="str">
            <v>Hybrid Gen</v>
          </cell>
        </row>
        <row r="3416">
          <cell r="A3416" t="str">
            <v>OST_043</v>
          </cell>
          <cell r="I3416" t="str">
            <v>Grid-Gen</v>
          </cell>
        </row>
        <row r="3417">
          <cell r="A3417" t="str">
            <v>NRO_145</v>
          </cell>
          <cell r="I3417" t="str">
            <v>Gen Only</v>
          </cell>
        </row>
        <row r="3418">
          <cell r="A3418" t="str">
            <v>ADM_081</v>
          </cell>
          <cell r="I3418" t="str">
            <v>Hybrid Gen</v>
          </cell>
        </row>
        <row r="3419">
          <cell r="A3419" t="str">
            <v>ADM_035</v>
          </cell>
          <cell r="I3419" t="str">
            <v>Grid-Gen</v>
          </cell>
        </row>
        <row r="3420">
          <cell r="A3420" t="str">
            <v>ADM_036</v>
          </cell>
          <cell r="I3420" t="str">
            <v>Grid-Gen</v>
          </cell>
        </row>
        <row r="3421">
          <cell r="A3421" t="str">
            <v>NRD_088</v>
          </cell>
          <cell r="I3421" t="str">
            <v>Grid-Gen</v>
          </cell>
        </row>
        <row r="3422">
          <cell r="A3422" t="str">
            <v>NRD_032</v>
          </cell>
          <cell r="I3422" t="str">
            <v>Grid-Gen</v>
          </cell>
        </row>
        <row r="3423">
          <cell r="A3423" t="str">
            <v>LIT_787</v>
          </cell>
          <cell r="I3423" t="str">
            <v>Gen Only</v>
          </cell>
        </row>
        <row r="3424">
          <cell r="A3424" t="str">
            <v>CTR_881</v>
          </cell>
          <cell r="I3424" t="str">
            <v>Grid-Solar</v>
          </cell>
        </row>
        <row r="3425">
          <cell r="A3425" t="str">
            <v>CTR_246</v>
          </cell>
          <cell r="I3425" t="str">
            <v>Grid-Hybrid-Gen</v>
          </cell>
        </row>
        <row r="3426">
          <cell r="A3426" t="str">
            <v>CTR_333</v>
          </cell>
          <cell r="I3426" t="str">
            <v>Grid-Gen</v>
          </cell>
        </row>
        <row r="3427">
          <cell r="A3427" t="str">
            <v>CTR_522</v>
          </cell>
          <cell r="I3427" t="str">
            <v>Grid-Gen</v>
          </cell>
        </row>
        <row r="3428">
          <cell r="A3428" t="str">
            <v>CTR_676</v>
          </cell>
          <cell r="I3428" t="str">
            <v>Grid-Hybrid-Gen</v>
          </cell>
        </row>
        <row r="3429">
          <cell r="A3429" t="str">
            <v>CTR_262</v>
          </cell>
          <cell r="I3429" t="str">
            <v>Grid-Gen</v>
          </cell>
        </row>
        <row r="3430">
          <cell r="A3430" t="str">
            <v>CTR_427</v>
          </cell>
          <cell r="I3430" t="str">
            <v>Grid Only</v>
          </cell>
        </row>
        <row r="3431">
          <cell r="A3431" t="str">
            <v>LIT_288</v>
          </cell>
          <cell r="I3431" t="str">
            <v>Grid-Gen</v>
          </cell>
        </row>
        <row r="3432">
          <cell r="A3432" t="str">
            <v>CTR_529</v>
          </cell>
          <cell r="I3432" t="str">
            <v>Grid-Gen</v>
          </cell>
        </row>
        <row r="3433">
          <cell r="A3433" t="str">
            <v>NRO_222</v>
          </cell>
          <cell r="I3433" t="str">
            <v>Grid-Hybrid-Gen</v>
          </cell>
        </row>
        <row r="3434">
          <cell r="A3434" t="str">
            <v>CTR_488</v>
          </cell>
          <cell r="I3434" t="str">
            <v>Grid-Gen</v>
          </cell>
        </row>
        <row r="3435">
          <cell r="A3435" t="str">
            <v>CTR_113</v>
          </cell>
          <cell r="I3435" t="str">
            <v>Grid-Gen</v>
          </cell>
        </row>
        <row r="3436">
          <cell r="A3436" t="str">
            <v>CTR_080</v>
          </cell>
          <cell r="I3436" t="str">
            <v>Grid-Gen</v>
          </cell>
        </row>
        <row r="3437">
          <cell r="A3437" t="str">
            <v>CTR_383</v>
          </cell>
          <cell r="I3437" t="str">
            <v>Grid-Gen</v>
          </cell>
        </row>
        <row r="3438">
          <cell r="A3438" t="str">
            <v>LIT_299</v>
          </cell>
          <cell r="I3438" t="str">
            <v>Grid-Gen</v>
          </cell>
        </row>
        <row r="3439">
          <cell r="A3439" t="str">
            <v>EXN_055</v>
          </cell>
          <cell r="I3439" t="str">
            <v>Grid-Gen</v>
          </cell>
        </row>
        <row r="3440">
          <cell r="A3440" t="str">
            <v>NRO_247</v>
          </cell>
          <cell r="I3440" t="str">
            <v>Grid-Gen</v>
          </cell>
        </row>
        <row r="3441">
          <cell r="A3441" t="str">
            <v>LIT_278</v>
          </cell>
          <cell r="I3441" t="str">
            <v>Grid-Hybrid-Gen</v>
          </cell>
        </row>
        <row r="3442">
          <cell r="A3442" t="str">
            <v>LIT_271</v>
          </cell>
          <cell r="I3442" t="str">
            <v>Grid-Gen</v>
          </cell>
        </row>
        <row r="3443">
          <cell r="A3443" t="str">
            <v>CTR_128</v>
          </cell>
          <cell r="I3443" t="str">
            <v>Grid Only</v>
          </cell>
        </row>
        <row r="3444">
          <cell r="A3444" t="str">
            <v>LIT_043</v>
          </cell>
          <cell r="I3444" t="str">
            <v>Grid Only</v>
          </cell>
        </row>
        <row r="3445">
          <cell r="A3445" t="str">
            <v>CTR_431</v>
          </cell>
          <cell r="I3445" t="str">
            <v>Grid-Gen</v>
          </cell>
        </row>
        <row r="3446">
          <cell r="A3446" t="str">
            <v>CTR_649</v>
          </cell>
          <cell r="I3446" t="str">
            <v>Grid-Gen</v>
          </cell>
        </row>
        <row r="3447">
          <cell r="A3447" t="str">
            <v>CTR_430</v>
          </cell>
          <cell r="I3447" t="str">
            <v>Grid-Gen</v>
          </cell>
        </row>
        <row r="3448">
          <cell r="A3448" t="str">
            <v>LIT_024</v>
          </cell>
          <cell r="I3448" t="str">
            <v>Grid-Gen</v>
          </cell>
        </row>
        <row r="3449">
          <cell r="A3449" t="str">
            <v>SUO_250</v>
          </cell>
          <cell r="I3449" t="str">
            <v>Hybrid Gen</v>
          </cell>
        </row>
        <row r="3450">
          <cell r="A3450" t="str">
            <v>CTR_390</v>
          </cell>
          <cell r="I3450" t="str">
            <v>Grid-Gen</v>
          </cell>
        </row>
        <row r="3451">
          <cell r="A3451" t="str">
            <v>ADM_005</v>
          </cell>
          <cell r="I3451" t="str">
            <v>Grid-Gen</v>
          </cell>
        </row>
        <row r="3452">
          <cell r="A3452" t="str">
            <v>SUO_203</v>
          </cell>
          <cell r="I3452" t="str">
            <v>Grid-Gen</v>
          </cell>
        </row>
        <row r="3453">
          <cell r="A3453" t="str">
            <v>NRO_254</v>
          </cell>
          <cell r="I3453" t="str">
            <v>Grid-Gen</v>
          </cell>
        </row>
        <row r="3454">
          <cell r="A3454" t="str">
            <v>NRO_149</v>
          </cell>
          <cell r="I3454" t="str">
            <v>Hybrid Gen</v>
          </cell>
        </row>
        <row r="3455">
          <cell r="A3455" t="str">
            <v>NRD_007</v>
          </cell>
          <cell r="I3455" t="str">
            <v>Grid-Gen</v>
          </cell>
        </row>
        <row r="3456">
          <cell r="A3456" t="str">
            <v>LIT_268</v>
          </cell>
          <cell r="I3456" t="str">
            <v>Grid-Gen</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49.766546643521" createdVersion="8" refreshedVersion="8" minRefreshableVersion="3" recordCount="2456" xr:uid="{354EE043-E24A-4658-A6AB-DF5D108ACB97}">
  <cacheSource type="worksheet">
    <worksheetSource ref="A2:AM2458" sheet="daily break down"/>
  </cacheSource>
  <cacheFields count="39">
    <cacheField name="Nom du Physique" numFmtId="0">
      <sharedItems/>
    </cacheField>
    <cacheField name="Codesite" numFmtId="0">
      <sharedItems/>
    </cacheField>
    <cacheField name="CLUSTER" numFmtId="0">
      <sharedItems/>
    </cacheField>
    <cacheField name="Owner" numFmtId="0">
      <sharedItems containsBlank="1"/>
    </cacheField>
    <cacheField name="Topology" numFmtId="0">
      <sharedItems containsBlank="1"/>
    </cacheField>
    <cacheField name="Region" numFmtId="0">
      <sharedItems/>
    </cacheField>
    <cacheField name="Ville" numFmtId="0">
      <sharedItems containsBlank="1"/>
    </cacheField>
    <cacheField name="Equipementiers" numFmtId="0">
      <sharedItems/>
    </cacheField>
    <cacheField name="NUR 11/04/2026" numFmtId="2">
      <sharedItems containsSemiMixedTypes="0" containsString="0" containsNumber="1" minValue="0" maxValue="67.128149318129317"/>
    </cacheField>
    <cacheField name="NUR 12/04/2026" numFmtId="2">
      <sharedItems containsSemiMixedTypes="0" containsString="0" containsNumber="1" minValue="0" maxValue="60.097079898297274"/>
    </cacheField>
    <cacheField name="NUR 13/04/2026" numFmtId="2">
      <sharedItems containsSemiMixedTypes="0" containsString="0" containsNumber="1" minValue="0" maxValue="60.097079898297274"/>
    </cacheField>
    <cacheField name="NUR 14/04/2026" numFmtId="2">
      <sharedItems containsSemiMixedTypes="0" containsString="0" containsNumber="1" minValue="0" maxValue="52.209552182585533"/>
    </cacheField>
    <cacheField name="NUR 15/04/2026" numFmtId="2">
      <sharedItems containsSemiMixedTypes="0" containsString="0" containsNumber="1" minValue="0" maxValue="51.126945093641304"/>
    </cacheField>
    <cacheField name="NUR  16/04/2026" numFmtId="2">
      <sharedItems containsSemiMixedTypes="0" containsString="0" containsNumber="1" minValue="0" maxValue="50.851375298559219"/>
    </cacheField>
    <cacheField name="NUR 18/04/2026" numFmtId="2">
      <sharedItems containsSemiMixedTypes="0" containsString="0" containsNumber="1" minValue="0" maxValue="62.769149166887829"/>
    </cacheField>
    <cacheField name="NUR 19/04/2026" numFmtId="2">
      <sharedItems containsSemiMixedTypes="0" containsString="0" containsNumber="1" minValue="0" maxValue="61.36729417606216"/>
    </cacheField>
    <cacheField name="NUR 20/04/2026" numFmtId="2">
      <sharedItems containsSemiMixedTypes="0" containsString="0" containsNumber="1" minValue="0" maxValue="63.491023961784435"/>
    </cacheField>
    <cacheField name="NUR 21/04/2026" numFmtId="2">
      <sharedItems containsSemiMixedTypes="0" containsString="0" containsNumber="1" minValue="0" maxValue="46.76803411779143"/>
    </cacheField>
    <cacheField name="NUR 22/04/2026" numFmtId="2">
      <sharedItems containsSemiMixedTypes="0" containsString="0" containsNumber="1" minValue="0" maxValue="60.072021613261327"/>
    </cacheField>
    <cacheField name="NUR 23/04/2026" numFmtId="2">
      <sharedItems containsSemiMixedTypes="0" containsString="0" containsNumber="1" containsInteger="1" minValue="0" maxValue="0"/>
    </cacheField>
    <cacheField name="NUR  DU 25/04/2026" numFmtId="2">
      <sharedItems containsSemiMixedTypes="0" containsString="0" containsNumber="1" minValue="0" maxValue="49.764487790818777"/>
    </cacheField>
    <cacheField name="NUR  DU 26/04/2026" numFmtId="2">
      <sharedItems containsMixedTypes="1" containsNumber="1" minValue="0" maxValue="58.181681662400514"/>
    </cacheField>
    <cacheField name="NUR  DU 27/04/2026" numFmtId="2">
      <sharedItems containsSemiMixedTypes="0" containsString="0" containsNumber="1" minValue="0" maxValue="63.555051892943879"/>
    </cacheField>
    <cacheField name="NUR  DU 28/04/2026" numFmtId="2">
      <sharedItems containsSemiMixedTypes="0" containsString="0" containsNumber="1" minValue="0" maxValue="50.176585110420525"/>
    </cacheField>
    <cacheField name="NUR  DU 29/04/2026" numFmtId="2">
      <sharedItems containsSemiMixedTypes="0" containsString="0" containsNumber="1" minValue="0" maxValue="56.081476344978917"/>
    </cacheField>
    <cacheField name="NUR  DU 05/02/2026" numFmtId="2">
      <sharedItems containsSemiMixedTypes="0" containsString="0" containsNumber="1" minValue="0" maxValue="61.323081016913328"/>
    </cacheField>
    <cacheField name="NUR  DU 05/03/2026" numFmtId="2">
      <sharedItems containsSemiMixedTypes="0" containsString="0" containsNumber="1" minValue="0" maxValue="50.535694412341336"/>
    </cacheField>
    <cacheField name="NUR  DU 05/03/20262" numFmtId="2">
      <sharedItems containsSemiMixedTypes="0" containsString="0" containsNumber="1" minValue="0" maxValue="68.566798075523707"/>
    </cacheField>
    <cacheField name="NUR 2G" numFmtId="2">
      <sharedItems containsSemiMixedTypes="0" containsString="0" containsNumber="1" minValue="0" maxValue="64.745872450631268"/>
    </cacheField>
    <cacheField name="NUR 3G" numFmtId="2">
      <sharedItems containsSemiMixedTypes="0" containsString="0" containsNumber="1" minValue="0" maxValue="55.081244836133287"/>
    </cacheField>
    <cacheField name="NUR 4G" numFmtId="2">
      <sharedItems containsSemiMixedTypes="0" containsString="0" containsNumber="1" minValue="0" maxValue="48.305168177654501"/>
    </cacheField>
    <cacheField name="NUR  DU 05/04/2026" numFmtId="2">
      <sharedItems containsSemiMixedTypes="0" containsString="0" containsNumber="1" minValue="0" maxValue="48.305168177654501"/>
    </cacheField>
    <cacheField name="oprationnel" numFmtId="2">
      <sharedItems count="3">
        <s v="Operationnel"/>
        <s v="exclu"/>
        <s v="Insecurity"/>
      </sharedItems>
    </cacheField>
    <cacheField name="Raison d'exclusion" numFmtId="2">
      <sharedItems containsBlank="1"/>
    </cacheField>
    <cacheField name="OCM NOMENCLATURE" numFmtId="0">
      <sharedItems count="16">
        <s v="IHS GRID ONLY"/>
        <s v="AKTIVCO GRID ONLY"/>
        <s v="AKTIVCO"/>
        <s v="Exclu"/>
        <s v="PDH"/>
        <s v="IHS"/>
        <s v="SPARE-ISSUE"/>
        <s v="ACCESS-ISSUE"/>
        <s v="No root cause"/>
        <s v="BSS"/>
        <s v="Partners"/>
        <s v="TRAVAUX OCM"/>
        <s v="Fiber AOF"/>
        <s v="ENVTECH"/>
        <s v="TRAVAUX-HUAWEI"/>
        <s v="no impacts" u="1"/>
      </sharedItems>
    </cacheField>
    <cacheField name="CAUSE" numFmtId="0">
      <sharedItems count="11">
        <s v="POWER ISSUE"/>
        <s v="Exclu"/>
        <s v="TX ISSUE"/>
        <s v="SPARE-ISSUE"/>
        <s v="ACCESS-ISSUE"/>
        <s v="No root cause"/>
        <s v="RAN ISSUE"/>
        <s v="TRAVAUX OCM"/>
        <s v="ENVTECH"/>
        <s v="TRAVAUX-HUAWEI"/>
        <s v="no impacts" u="1"/>
      </sharedItems>
    </cacheField>
    <cacheField name="SUB RCA" numFmtId="0">
      <sharedItems/>
    </cacheField>
    <cacheField name="CATEGORIE" numFmtId="0">
      <sharedItems count="8">
        <s v="PASSIVE"/>
        <s v="Exclu"/>
        <s v="ACTIVE"/>
        <s v="SPARE-ISSUE"/>
        <s v="ACCESS-ISSUE"/>
        <s v="No root cause"/>
        <s v="PLANNED WORKS"/>
        <s v="no impacts" u="1"/>
      </sharedItems>
    </cacheField>
    <cacheField name="Verifications 05/05/2026"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s v="Kondengui"/>
    <s v="CTR_040"/>
    <s v="Yaounde"/>
    <s v="IHS"/>
    <s v="Grid-Gen"/>
    <s v="CENTRE"/>
    <s v="Yaounde"/>
    <s v="ZTE"/>
    <n v="0"/>
    <n v="0"/>
    <n v="0"/>
    <n v="0"/>
    <n v="0"/>
    <n v="0"/>
    <n v="0"/>
    <n v="0"/>
    <n v="0"/>
    <n v="0"/>
    <n v="3.1333557341916993"/>
    <n v="0"/>
    <n v="0"/>
    <n v="0"/>
    <n v="0"/>
    <n v="1.9887004077812309"/>
    <n v="0"/>
    <n v="0"/>
    <n v="0"/>
    <n v="0"/>
    <n v="0"/>
    <n v="25.186281709966647"/>
    <n v="48.305168177654501"/>
    <n v="48.305168177654501"/>
    <x v="0"/>
    <m/>
    <x v="0"/>
    <x v="0"/>
    <s v="Coupure ENEO &amp; Baisse de tension"/>
    <x v="0"/>
    <s v="(05/05/2026 ocm ran 19h): Impacted by CTR_417_Z_Emombo-Tchad (Power issue)..;..;(05/05/2026 cell zte): Impacted by CTR_417_Z_Emombo-Tchad (Power issue)..;..;(05/05/2026 ocm ran 10h): Impacted by CTR_417_Z_Emombo-Tchad (Power issue)..;..;(05/05/2026 ticket): INC-20260505-00002370...2026-05-05 10:39:51...05/05/2026 FME en route pour le site ETA = 12H UTC _x000a__x000a_Activate FME to restart the MPR and call BO TX to check; CM-20260505-00000857; FME Etaba is activated to check, update ASAP...Power issue grid outage Generator fait to start ihs informed ...Transmission Board fault...user:ABANDA_x0009_Jean Roland"/>
  </r>
  <r>
    <s v="Missoke-Chefferie"/>
    <s v="LIT_732"/>
    <s v="Douala"/>
    <s v="CAMUSAT"/>
    <s v="Good Grid no GE - 8h"/>
    <s v="LITTORAL"/>
    <s v="Douala"/>
    <s v="ZTE"/>
    <n v="0"/>
    <n v="0"/>
    <n v="0"/>
    <n v="2.0510340065006218E-3"/>
    <n v="0"/>
    <n v="0.20822453935559734"/>
    <n v="6.6168140557538904E-2"/>
    <n v="0"/>
    <n v="0"/>
    <n v="0"/>
    <n v="0"/>
    <n v="0"/>
    <n v="0"/>
    <n v="0"/>
    <n v="0"/>
    <n v="0"/>
    <n v="0"/>
    <n v="0"/>
    <n v="0"/>
    <n v="0"/>
    <n v="0"/>
    <n v="20.273914440466349"/>
    <n v="43.275355060739123"/>
    <n v="43.275355060739123"/>
    <x v="0"/>
    <m/>
    <x v="1"/>
    <x v="0"/>
    <s v="AKTIVCO Coupure ENEO &amp; Baisse de tension"/>
    <x v="0"/>
    <s v="(05/05/2026 ocm ran 19h): 05.05.26: Camusat: Grid outage and  grid only site / grid return awaited - Escalated to L2..;..;(05/05/2026 cell zte): 05.05.26: Camusat: Grid outage and  grid only site / grid return awaited - Escalated to L2..;..;(05/05/2026 ocm ran 10h): 05.05.26: Camusat: Grid outage and  grid only site / grid return awaited - Escalated to L2..;..;(05/05/2026 ticket): INC-20260505-00012675...2026-05-05 19:35:39...Grid outage/ Grid return is awaited...Grid Outage...user:OCM_NOC.CAMUSAT"/>
  </r>
  <r>
    <s v="Bonewonda-III"/>
    <s v="LIT_615"/>
    <s v="Douala"/>
    <s v="CAMUSAT"/>
    <s v="Good Grid no GE - 8h"/>
    <s v="LITTORAL"/>
    <s v="Douala"/>
    <s v="ZTE"/>
    <n v="0"/>
    <n v="0"/>
    <n v="0"/>
    <n v="0"/>
    <n v="0"/>
    <n v="0"/>
    <n v="0"/>
    <n v="0"/>
    <n v="0"/>
    <n v="0"/>
    <n v="13.732653602828499"/>
    <n v="0"/>
    <n v="48.377382409761644"/>
    <n v="36.683563619864536"/>
    <n v="63.555051892943879"/>
    <n v="0"/>
    <n v="0"/>
    <n v="61.323081016913328"/>
    <n v="0"/>
    <n v="46.912658767867178"/>
    <n v="21.791157592252876"/>
    <n v="18.304313677489112"/>
    <n v="46.241792296958302"/>
    <n v="46.241792296958302"/>
    <x v="0"/>
    <m/>
    <x v="2"/>
    <x v="0"/>
    <s v="AKTIVCO Defaut GE &amp; Power Cabinet"/>
    <x v="0"/>
    <s v="(05/05/2026 ocm ran 19h): 05.05.26: Camusat: Grid outage and GEN is faulty / Grid return awaited..;..;(05/05/2026 cell zte): 05.05.26: Camusat: Grid outage and GEN is faulty / Grid return awaited..;..;(05/05/2026 ocm ran 10h): Power status check Ongoing..;..;(05/05/2026 ticket): INC-20260505-00017191...2026-05-06 01:23:27...⛔ESCALATION !!!_x000a_Hello gedoug@camusat.com_x000a_Besoin de support pour les mises à jour et l’ETR concernant l’incident CTR_139_Z_Nji-Camtel.||||(05/05/2026 groupe whatsapp incident): Probleme d'energie , RCA attendu de camusat_x000a_À ce jour, aucune visibilité sur la prise en charge._x000a__x000a__x000a__x000a__x000a_Best Regards...Others...Probleme energie...user:OCM_NOC.CAMUSAT"/>
  </r>
  <r>
    <s v="Bepanda"/>
    <s v="LIT_050"/>
    <s v="Douala"/>
    <s v="IHS"/>
    <s v="GridOnly"/>
    <s v="LITTORAL"/>
    <s v="Douala"/>
    <s v="ZTE"/>
    <n v="46.520768591999044"/>
    <n v="0"/>
    <n v="0"/>
    <n v="0"/>
    <n v="0"/>
    <n v="34.123391632637336"/>
    <n v="0"/>
    <n v="14.623319578920938"/>
    <n v="0"/>
    <n v="0"/>
    <n v="4.2804187961750177E-4"/>
    <n v="0"/>
    <n v="9.2910592038991737"/>
    <n v="0"/>
    <n v="42.139010880824571"/>
    <n v="32.837357640404882"/>
    <n v="0"/>
    <n v="0"/>
    <n v="0"/>
    <n v="21.889062959253266"/>
    <n v="12.547010699055591"/>
    <n v="22.382493344349587"/>
    <n v="43.54377298941597"/>
    <n v="43.54377298941597"/>
    <x v="0"/>
    <m/>
    <x v="1"/>
    <x v="0"/>
    <s v="AKTIVCO Coupure ENEO &amp; Baisse de tension"/>
    <x v="0"/>
    <s v="(05/05/2026 ocm ran 19h): Impacted by LIT_649_Z_Bep-Cafrad (Power issue)..;..;(05/05/2026 cell zte): Impacted by LIT_649_Z_Bep-Cafrad (Power issue)..;..;(05/05/2026 ocm ran 10h): Impacted by LIT_649_Z_Bep-Cafrad (Power issue)..;..;(05/05/2026 ticket): INC-20260505-00001880...2026-05-05 03:04:16...Transmission issue impacted by CTR_417_Z_Emombo-Tchad/No action done...power issue ...user:OCM_NOC.CAMUSAT"/>
  </r>
  <r>
    <s v="Bonamoussongo-IHS"/>
    <s v="LIT_154"/>
    <s v="Douala"/>
    <s v="IHS"/>
    <s v="Grid-Gen"/>
    <s v="LITTORAL"/>
    <s v="Douala"/>
    <s v="ZTE"/>
    <n v="42.644581845887807"/>
    <n v="0"/>
    <n v="0"/>
    <n v="0"/>
    <n v="0"/>
    <n v="31.277894062488397"/>
    <n v="0"/>
    <n v="13.395160415828419"/>
    <n v="0"/>
    <n v="0"/>
    <n v="0"/>
    <n v="0"/>
    <n v="8.5157148442070234"/>
    <n v="0"/>
    <n v="0.48238536325060732"/>
    <n v="0"/>
    <n v="0"/>
    <n v="0"/>
    <n v="0"/>
    <n v="9.4497914009239992"/>
    <n v="6.008726704475059"/>
    <n v="22.380580801126104"/>
    <n v="38.807293405586805"/>
    <n v="38.807293405586805"/>
    <x v="0"/>
    <m/>
    <x v="1"/>
    <x v="0"/>
    <s v="AKTIVCO Coupure ENEO &amp; Baisse de tension"/>
    <x v="0"/>
    <s v="(05/05/2026 ocm ran 19h): Impacted by LIT_649_Z_Bep-Cafrad (Power issue)..;..;(05/05/2026 cell zte): Impacted by LIT_649_Z_Bep-Cafrad (Power issue)..;..;(05/05/2026 ocm ran 10h): Impacted by LIT_649_Z_Bep-Cafrad (Power issue)..;..;(05/05/2026 ticket): INC-20260505-00002354...2026-05-05 04:19:08...Grid outage grid only site /Grid return awaited...user:OCM_NOC.CAMUSAT"/>
  </r>
  <r>
    <s v="Bep-An-2000"/>
    <s v="LIT_459"/>
    <s v="Douala"/>
    <s v="IHS"/>
    <s v="Grid-Gen"/>
    <s v="LITTORAL"/>
    <s v="Douala"/>
    <s v="ZTE"/>
    <n v="42.642602152194577"/>
    <n v="0"/>
    <n v="0"/>
    <n v="0"/>
    <n v="0"/>
    <n v="31.27787622741009"/>
    <n v="0"/>
    <n v="13.385993185573279"/>
    <n v="0"/>
    <n v="0"/>
    <n v="0"/>
    <n v="0"/>
    <n v="8.516499587652989"/>
    <n v="0"/>
    <n v="0.48160061980464208"/>
    <n v="0"/>
    <n v="0"/>
    <n v="0"/>
    <n v="0"/>
    <n v="9.4494168642793337"/>
    <n v="6.008726704475059"/>
    <n v="22.382493344349587"/>
    <n v="38.805884434399736"/>
    <n v="38.805884434399736"/>
    <x v="0"/>
    <m/>
    <x v="1"/>
    <x v="0"/>
    <s v="AKTIVCO Coupure ENEO &amp; Baisse de tension"/>
    <x v="0"/>
    <s v="(05/05/2026 ocm ran 19h): Impacted by LIT_649_Z_Bep-Cafrad (Power issue)..;..;(05/05/2026 cell zte): Impacted by LIT_649_Z_Bep-Cafrad (Power issue)..;..;(05/05/2026 ocm ran 10h): Impacted by LIT_649_Z_Bep-Cafrad (Power issue)..;..;(05/05/2026 ticket): INC-20260505-00002340...affecté par Bepanda cafrad grid only site manque secteur en attente du retour secteur "/>
  </r>
  <r>
    <s v="Koweit-City"/>
    <s v="CTR_258"/>
    <s v="Yaounde"/>
    <s v="CAMUSAT"/>
    <s v="Good Grid + GE"/>
    <s v="CENTRE"/>
    <s v="Yaounde"/>
    <s v="ZTE"/>
    <n v="3.509087329104279"/>
    <n v="1.3809701141159645"/>
    <n v="6.2663369317387323"/>
    <n v="5.6414136225754987"/>
    <n v="22.084606757925194"/>
    <n v="17.864238670444848"/>
    <n v="12.382484668966681"/>
    <n v="12.046667979328427"/>
    <n v="33.366167712515654"/>
    <n v="33.624901193666126"/>
    <n v="22.248011745469174"/>
    <n v="0"/>
    <n v="0"/>
    <n v="0"/>
    <n v="0"/>
    <n v="21.697335867341263"/>
    <n v="27.601692049550127"/>
    <n v="4.2000360981985141"/>
    <n v="25.945027294803857"/>
    <n v="34.71847685577557"/>
    <n v="13.608623191012315"/>
    <n v="17.846737711272276"/>
    <n v="38.252408448975977"/>
    <n v="38.252408448975977"/>
    <x v="0"/>
    <m/>
    <x v="2"/>
    <x v="0"/>
    <s v="AKTIVCO Defaut GE &amp; Power Cabinet"/>
    <x v="0"/>
    <s v="(05/05/2026 cell zte): 04/05/2026 : Need BO RAN analysis || Site unstable due to power|| ..;..;(05/05/2026 cell zte): 04/05/2026 : Need BO RAN analysis || Site unstable due to power|| ..;..;(05/05/2026 cell zte): 04/05/2026 : Need BO RAN analysis || Site unstable due to power|| ..;..;(05/05/2026 ocm ran 00h): Power status check Ongoing"/>
  </r>
  <r>
    <s v="NR-Carrossel"/>
    <s v="CTR_565"/>
    <s v="Yaounde"/>
    <s v="CAMUSAT"/>
    <s v="Good Grid no GE - 8h"/>
    <s v="CENTRE"/>
    <s v="Yaounde"/>
    <s v="ZTE"/>
    <n v="22.13276146938216"/>
    <n v="0.41286422796939709"/>
    <n v="0"/>
    <n v="0"/>
    <n v="0"/>
    <n v="0"/>
    <n v="0"/>
    <n v="0"/>
    <n v="0"/>
    <n v="0"/>
    <n v="2.2890431266461775"/>
    <n v="0"/>
    <n v="0"/>
    <n v="0"/>
    <n v="0"/>
    <n v="1.442215773057903"/>
    <n v="0"/>
    <n v="0"/>
    <n v="0"/>
    <n v="0"/>
    <n v="0"/>
    <n v="25.193453747054683"/>
    <n v="34.074291662029545"/>
    <n v="34.074291662029545"/>
    <x v="0"/>
    <m/>
    <x v="0"/>
    <x v="0"/>
    <s v="Coupure ENEO &amp; Baisse de tension"/>
    <x v="0"/>
    <s v="(05/05/2026 ocm ran 19h): Impacted by CTR_417_Z_Emombo-Tchad (Power issue)..;..;(05/05/2026 cell zte): Impacted by CTR_417_Z_Emombo-Tchad (Power issue)..;..;(05/05/2026 ocm ran 10h): Impacted by CTR_417_Z_Emombo-Tchad (Power issue)..;..;(05/05/2026 ticket): INC-20260505-00008621...Grid outage here the site is only on Grid ...Transmission Board fault"/>
  </r>
  <r>
    <s v="Lada"/>
    <s v="CTR_667"/>
    <s v="Yaounde"/>
    <s v="CAMUSAT"/>
    <s v="Bad Grid + Solar + GE"/>
    <s v="CENTRE"/>
    <s v="Lada"/>
    <s v="ZTE"/>
    <n v="0"/>
    <n v="0"/>
    <n v="0"/>
    <n v="0"/>
    <n v="8.6248298533528516"/>
    <n v="8.5509212888055615"/>
    <n v="0"/>
    <n v="4.9264410029877332"/>
    <n v="33.859289792913337"/>
    <n v="36.982818398952162"/>
    <n v="36.982604378012347"/>
    <n v="0"/>
    <n v="36.982818398952162"/>
    <n v="36.982729223560575"/>
    <n v="36.982818398952162"/>
    <n v="36.982818398952162"/>
    <n v="36.982818398952162"/>
    <n v="36.982818398952162"/>
    <n v="36.982818398952162"/>
    <n v="36.982818398952162"/>
    <n v="32.372936225315634"/>
    <n v="27.540622418066651"/>
    <n v="36.982818398952162"/>
    <n v="36.982818398952162"/>
    <x v="1"/>
    <s v="site vandalise"/>
    <x v="3"/>
    <x v="1"/>
    <s v="EXCLU"/>
    <x v="1"/>
    <s v="(05/05/2026 cell zte): 05/05/2026 : Need BO RAN ongoing ..;..;(05/05/2026 ticket): INC-20260505-00015487...Transmission Board fault"/>
  </r>
  <r>
    <s v="Makepe-Decharge2-IHS"/>
    <s v="LIT_490"/>
    <s v="Douala"/>
    <s v="IHS"/>
    <s v="Grid-Gen"/>
    <s v="LITTORAL"/>
    <s v="Douala"/>
    <s v="ZTE"/>
    <n v="23.180572320529166"/>
    <n v="0"/>
    <n v="0"/>
    <n v="2.140209398087501E-3"/>
    <n v="0"/>
    <n v="0"/>
    <n v="0"/>
    <n v="0"/>
    <n v="0"/>
    <n v="0"/>
    <n v="0"/>
    <n v="0"/>
    <n v="0"/>
    <n v="4.0727114740906272"/>
    <n v="0"/>
    <n v="0"/>
    <n v="0"/>
    <n v="0"/>
    <n v="0.6829051487730885"/>
    <n v="33.135470974480157"/>
    <n v="15.296212366461639"/>
    <n v="13.4486851902853"/>
    <n v="33.858433709154099"/>
    <n v="33.858433709154099"/>
    <x v="0"/>
    <m/>
    <x v="1"/>
    <x v="0"/>
    <s v="AKTIVCO Coupure ENEO &amp; Baisse de tension"/>
    <x v="0"/>
    <s v="(05/05/2026 ocm ran 00h): 04.05.26: Besoin d'un FME sur site pour vérifier le statut du MPR; CM-20260504-00002772; FME Etaba activé pour investigations, update ASAP_x000a_Impacted by LIT_649_Z_Bep-Cafrad (Power issue)"/>
  </r>
  <r>
    <s v="Dibamba-Centrale-Electrique"/>
    <s v="LIT_617"/>
    <s v="LITTORAL"/>
    <s v="CAMUSAT"/>
    <s v="HGB"/>
    <s v="LITTORAL"/>
    <s v="Dibamba"/>
    <s v="ZTE"/>
    <n v="0"/>
    <n v="0"/>
    <n v="0"/>
    <n v="0"/>
    <n v="8.7659409930000654E-2"/>
    <n v="0"/>
    <n v="0"/>
    <n v="0"/>
    <n v="0"/>
    <n v="0"/>
    <n v="0"/>
    <n v="0"/>
    <n v="0"/>
    <n v="0"/>
    <n v="0"/>
    <n v="0"/>
    <n v="0"/>
    <n v="0"/>
    <n v="24.763239335336575"/>
    <n v="13.868556899607057"/>
    <n v="32.372936225315634"/>
    <n v="13.016131664575621"/>
    <n v="33.003420054618147"/>
    <n v="33.003420054618147"/>
    <x v="0"/>
    <m/>
    <x v="4"/>
    <x v="2"/>
    <s v="MPR ISSUE"/>
    <x v="2"/>
    <s v="(05/05/2026 ocm ran 00h): 04.05.26: Besoin d'un FME sur site pour vérifier le statut du MPR; FME Brice, ETA=19H30 UTC (escalade faite au RM)"/>
  </r>
  <r>
    <s v="Makepe-Bloc-E"/>
    <s v="LIT_613"/>
    <s v="Douala"/>
    <s v="CAMUSAT"/>
    <s v="Good Grid no GE - 8h"/>
    <s v="LITTORAL"/>
    <s v="Douala"/>
    <s v="ZTE"/>
    <n v="28.954821606412636"/>
    <n v="31.4269596470652"/>
    <n v="27.418953837110092"/>
    <n v="25.985637768132563"/>
    <n v="39.527634383748101"/>
    <n v="35.308372071123436"/>
    <n v="29.162225732165645"/>
    <n v="28.579464548144728"/>
    <n v="25.403768338027525"/>
    <n v="29.19416835743209"/>
    <n v="26.396236941155653"/>
    <n v="0"/>
    <n v="29.444626362243277"/>
    <n v="26.883259424768784"/>
    <n v="22.973542731420842"/>
    <n v="26.516124337605191"/>
    <n v="25.787953760062553"/>
    <n v="27.385102858463672"/>
    <n v="29.138665593708357"/>
    <n v="25.896355366075689"/>
    <n v="8.0495206007777504"/>
    <n v="16.904438290305361"/>
    <n v="29.085303039382708"/>
    <n v="29.085303039382708"/>
    <x v="0"/>
    <m/>
    <x v="1"/>
    <x v="0"/>
    <s v="AKTIVCO Coupure ENEO &amp; Baisse de tension"/>
    <x v="0"/>
    <s v="(05/05/2026 cell zte):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05/2026 cell zte):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05/2026 ocm ran 19h): 05.05.26: Camusat: grid only site/ Grid return awaited..;..;(05/05/2026 ticket): INC-20260505-00012026...Transmission Board fault"/>
  </r>
  <r>
    <s v="Emombo-Tchad"/>
    <s v="CTR_417"/>
    <s v="Yaounde"/>
    <s v="IHS"/>
    <s v="GridOnly"/>
    <s v="CENTRE"/>
    <s v="Yaounde"/>
    <s v="ZTE"/>
    <n v="1.9369786806607827"/>
    <n v="0"/>
    <n v="0"/>
    <n v="0"/>
    <n v="0"/>
    <n v="0"/>
    <n v="0"/>
    <n v="0"/>
    <n v="0"/>
    <n v="0"/>
    <n v="5.4716415120722077"/>
    <n v="0"/>
    <n v="0"/>
    <n v="0"/>
    <n v="0"/>
    <n v="1.1005670128098672"/>
    <n v="0"/>
    <n v="0"/>
    <n v="0"/>
    <n v="0"/>
    <n v="0"/>
    <n v="25.186494214769258"/>
    <n v="25.531949045894653"/>
    <n v="25.531949045894653"/>
    <x v="0"/>
    <m/>
    <x v="0"/>
    <x v="0"/>
    <s v="Coupure ENEO &amp; Baisse de tension"/>
    <x v="0"/>
    <s v="( hourly IHS): 05/05/2026 00:41 1:29:21 No comm Grid only site, No sapce to deployed MDG//Awaiting grid return..;..;(05/05/2026 ocm ran 19h): 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05/2026 cell zte): 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05/2026 ocm ran 10h): 05.05.26: Besoin d'un FME sur site pour vérifier le statut du MPR; CM-20260505-00002241; FME Henri activé pour investigations, ETA=11H30 UTC_x000a_05.05.26: IHS: Grid only site, No space to deployed MDG/Awaiting Grid return..;..;(05/05/2026 ticket): INC-20260505-00014114...power instability on site. check ongoing by power team ...Transmission Board fault"/>
  </r>
  <r>
    <s v="Old-Airport-IHS"/>
    <s v="LIT_122"/>
    <s v="Douala"/>
    <s v="IHS"/>
    <s v="Grid-Lithium"/>
    <s v="LITTORAL"/>
    <s v="Douala"/>
    <s v="ZTE"/>
    <n v="3.0927630959413075"/>
    <n v="0"/>
    <n v="23.050857795926738"/>
    <n v="52.209552182585533"/>
    <n v="30.274100184628743"/>
    <n v="0"/>
    <n v="62.769149166887829"/>
    <n v="0"/>
    <n v="2.1070539874954712"/>
    <n v="17.996967323282909"/>
    <n v="13.868556899607057"/>
    <n v="0"/>
    <n v="0"/>
    <n v="0"/>
    <n v="0"/>
    <n v="0"/>
    <n v="0"/>
    <n v="0"/>
    <n v="0"/>
    <n v="17.230076790713209"/>
    <n v="7.8444420464491689"/>
    <n v="11.650257045809234"/>
    <n v="28.665483130869529"/>
    <n v="28.665483130869529"/>
    <x v="0"/>
    <m/>
    <x v="5"/>
    <x v="0"/>
    <s v="Defaut GE &amp; Power Cabinet"/>
    <x v="0"/>
    <s v="(05/05/2026 ocm ran 00h): 04/05/2026 Grid outage without space for MDG. Awaiting grid return"/>
  </r>
  <r>
    <s v="MUTENGENE-Q12-IHS"/>
    <s v="SUO_211"/>
    <s v="SUD-OUEST"/>
    <s v="IHS"/>
    <s v="Grid +Gen"/>
    <s v="SUD-OUEST"/>
    <s v="Mutengene"/>
    <s v="Huawei"/>
    <n v="27.737113799214111"/>
    <n v="27.736578746864588"/>
    <n v="27.737113799214111"/>
    <n v="27.737113799214111"/>
    <n v="37.30204846575522"/>
    <n v="22.918521514811676"/>
    <n v="0"/>
    <n v="7.3658873450845094E-3"/>
    <n v="0"/>
    <n v="0"/>
    <n v="0"/>
    <n v="0"/>
    <n v="0"/>
    <n v="0"/>
    <n v="20.969361475660108"/>
    <n v="22.72583132867053"/>
    <n v="1.3598890515448032"/>
    <n v="27.737113799214111"/>
    <n v="27.736578746864588"/>
    <n v="27.737113799214111"/>
    <n v="64.745872450631268"/>
    <n v="55.081244836133287"/>
    <n v="27.737113799214111"/>
    <n v="27.737113799214111"/>
    <x v="2"/>
    <m/>
    <x v="6"/>
    <x v="3"/>
    <s v="Warehouse HUAWEI"/>
    <x v="3"/>
    <s v="(05/05/2026 ocm ran 19h): 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05/05/2026 cell zte): 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05/05/2026 ocm ran 10h): 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05/05/2026 ocm ran 00h): 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r>
  <r>
    <s v="Bertoua-Hopital-IHS"/>
    <s v="EST_152"/>
    <s v="CENTRE"/>
    <s v="IHS"/>
    <s v="Grid + Gen"/>
    <s v="EST"/>
    <s v="Bertoua"/>
    <s v="ZTE"/>
    <n v="33.560748416958454"/>
    <n v="0.46818864090995899"/>
    <n v="0"/>
    <n v="1.4908698667077593"/>
    <n v="0.12061863466054884"/>
    <n v="0.52262129993465178"/>
    <n v="1.2959146256203034"/>
    <n v="0"/>
    <n v="9.6966645549933919"/>
    <n v="10.81174932155362"/>
    <n v="14.178958602643016"/>
    <n v="0"/>
    <n v="0.75055360083097333"/>
    <n v="11.70887159599695"/>
    <n v="0"/>
    <n v="1.5088476256516726E-2"/>
    <n v="9.4082891736794192"/>
    <n v="0"/>
    <n v="2.2526952370353248"/>
    <n v="22.917201719016187"/>
    <n v="11.760418290309302"/>
    <n v="25.915704444920454"/>
    <n v="26.440378759991209"/>
    <n v="26.440378759991209"/>
    <x v="0"/>
    <m/>
    <x v="5"/>
    <x v="0"/>
    <s v="Defaut GE &amp; Power Cabinet"/>
    <x v="0"/>
    <s v="(05/05/2026 cell zte): 05/05/2026 : Need BO TX analysis || FME should go on site check power and connectique..;..;(05/05/2026 cell zte): 05/05/2026 : Need BO TX analysis || FME should go on site check power and connectique || IHS activer ..;..;(05/05/2026 ticket): INC-20260505-00001310...Grid Outage  || (05/05/2026 groupe whatsapp incident):INC-20260505-00000544 // EST_152_Z_Bertoua-Hopital-IHS(EST-152)"/>
  </r>
  <r>
    <s v="Bep-Cafrad"/>
    <s v="LIT_649"/>
    <s v="Douala"/>
    <s v="CAMUSAT"/>
    <s v="Good Grid no GE - 12h"/>
    <s v="LITTORAL"/>
    <s v="Douala"/>
    <s v="ZTE"/>
    <n v="27.368159534062141"/>
    <n v="0"/>
    <n v="0"/>
    <n v="0"/>
    <n v="0"/>
    <n v="20.372457074533511"/>
    <n v="0"/>
    <n v="10.16378309120431"/>
    <n v="0"/>
    <n v="0"/>
    <n v="0"/>
    <n v="0"/>
    <n v="6.2359281232075734"/>
    <n v="0"/>
    <n v="0.30465880781775673"/>
    <n v="0"/>
    <n v="0"/>
    <n v="0"/>
    <n v="0"/>
    <n v="6.9520778579642899"/>
    <n v="6.7025216918656003"/>
    <n v="22.566416251007272"/>
    <n v="23.749814515185495"/>
    <n v="23.749814515185495"/>
    <x v="0"/>
    <m/>
    <x v="1"/>
    <x v="0"/>
    <s v="AKTIVCO Coupure ENEO &amp; Baisse de tension"/>
    <x v="0"/>
    <s v="(05/05/2026 ocm ran 19h): 05.05.26: Camusat: Grid outage and  grid only site / grid return awaited - Escalated to L2..;..;(05/05/2026 cell zte): 05.05.26: Camusat: Grid outage and  grid only site / grid return awaited - Escalated to L2..;..;(05/05/2026 ocm ran 10h): 05.05.26: Camusat: Grid outage and  grid only site / grid return awaited - Escalated to L2..;..;(05/05/2026 ticket): INC-20260505-00002355...affecté par Bepanda cafrad grid only site manque secteur en attente du retour secteur"/>
  </r>
  <r>
    <s v="Bois-Des-Singes-II-MTN"/>
    <s v="LIT_753"/>
    <s v="Douala"/>
    <s v="MTN"/>
    <m/>
    <s v="LITTORAL"/>
    <s v="Douala"/>
    <s v="ZTE"/>
    <n v="3.0822225646557264"/>
    <n v="4.159389954713169"/>
    <n v="0.75237277881934761"/>
    <n v="7.6864550427613834"/>
    <n v="8.1582642045697735"/>
    <n v="1.0884034893974031"/>
    <n v="0.69551454914348854"/>
    <n v="8.6973829519480201"/>
    <n v="8.66388867486795"/>
    <n v="7.6120292609428901"/>
    <n v="4.2819704479886314"/>
    <n v="0"/>
    <n v="23.491723096854464"/>
    <n v="13.868556899607057"/>
    <n v="32.698582896017214"/>
    <n v="19.294237414855338"/>
    <n v="3.7225197113285549"/>
    <n v="13.868556899607057"/>
    <n v="13.868556899607057"/>
    <n v="28.385008689250157"/>
    <n v="24.563340047720107"/>
    <n v="19.14997653946979"/>
    <n v="26.068339026290332"/>
    <n v="26.068339026290332"/>
    <x v="0"/>
    <m/>
    <x v="4"/>
    <x v="2"/>
    <s v="MPR ISSUE"/>
    <x v="2"/>
    <s v="(05/05/2026 ocm ran 10h): 05.05.26: Besoin d'un FME sur site pour vérifier le statut du MPR; CM-20260505-00002270; FME Boris activé pour investigations, ETA=11H UTC_x000a_04/05/2026 Power issue and power alarm MTN awaiting ..;..;(05/05/2026 ocm ran 00h): 04/05/2026 Power issue and power alarm MTN awaiting ..;..;(05/05/2026 ticket): INC-20260505-00018762"/>
  </r>
  <r>
    <s v="CTR_943_Z_Mimboman"/>
    <s v="CTR_943"/>
    <s v="Yaounde"/>
    <s v="ESCO"/>
    <s v="Good Grid + GE"/>
    <s v="CENTRE"/>
    <s v="Yaoundé"/>
    <s v="ZTE"/>
    <n v="0"/>
    <n v="0"/>
    <n v="0"/>
    <n v="0"/>
    <n v="7.2328554959150537"/>
    <n v="5.4737638863919784"/>
    <n v="6.8933469450651046"/>
    <n v="2.92604078383029"/>
    <n v="0"/>
    <n v="0"/>
    <n v="0"/>
    <n v="0"/>
    <n v="2.7688602386190806"/>
    <n v="19.809350146818367"/>
    <n v="0"/>
    <n v="0"/>
    <n v="0"/>
    <n v="0"/>
    <n v="0"/>
    <n v="0.49647507512134986"/>
    <n v="0.24129827464239895"/>
    <n v="9.8347222647231849"/>
    <n v="23.578615598416818"/>
    <n v="23.578615598416818"/>
    <x v="0"/>
    <m/>
    <x v="2"/>
    <x v="0"/>
    <s v="AKTIVCO Defaut GE &amp; Power Cabinet"/>
    <x v="0"/>
    <s v="(05/05/2026 ocm ran 19h): 05.05.26: Camusat: Coupure ENEO et GE en arret pour nuissance sonore / Reour ENEO en attente"/>
  </r>
  <r>
    <s v="Makepe-Conteneur"/>
    <s v="LIT_730"/>
    <s v="Douala"/>
    <s v="CAMUSAT"/>
    <s v="Good Grid no GE - 8h"/>
    <s v="LITTORAL"/>
    <s v="Douala"/>
    <s v="ZTE"/>
    <n v="0"/>
    <n v="0"/>
    <n v="0"/>
    <n v="2.1402093980875015E-3"/>
    <n v="0"/>
    <n v="6.3239620697822421"/>
    <n v="0"/>
    <n v="0"/>
    <n v="0"/>
    <n v="0"/>
    <n v="0"/>
    <n v="0"/>
    <n v="0"/>
    <n v="0"/>
    <n v="0"/>
    <n v="0"/>
    <n v="0"/>
    <n v="0"/>
    <n v="0"/>
    <n v="0"/>
    <n v="0"/>
    <n v="16.314737463066667"/>
    <n v="22.09646708500626"/>
    <n v="22.09646708500626"/>
    <x v="0"/>
    <m/>
    <x v="1"/>
    <x v="0"/>
    <s v="AKTIVCO Coupure ENEO &amp; Baisse de tension"/>
    <x v="0"/>
    <s v="(05/05/2026 ocm ran 19h): 05.05.26: Grid outage  in the area as confirmed by FME..;..;(05/05/2026 cell zte): 05.05.26: Proabable disjonction grid  / fme sera sur site apres Service center..;..;(05/05/2026 ocm ran 10h): Power status check Ongoing..;..;(05/05/2026 ticket): INC-20260505-00012182...Grid Outage"/>
  </r>
  <r>
    <s v="Logpom-Akanji-Immeuble"/>
    <s v="LIT_618"/>
    <s v="Douala"/>
    <s v="CAMUSAT"/>
    <s v="Good Grid no GE - 8h"/>
    <s v="LITTORAL"/>
    <s v="Douala"/>
    <s v="ZTE"/>
    <n v="33.805463526551428"/>
    <n v="13.868556899607057"/>
    <n v="26.730270122962168"/>
    <n v="22.349671691878328"/>
    <n v="13.868556899607057"/>
    <n v="13.868556899607057"/>
    <n v="59.033734693935777"/>
    <n v="28.947901596025492"/>
    <n v="9.9759975516004467"/>
    <n v="13.868556899607057"/>
    <n v="13.868556899607057"/>
    <n v="0"/>
    <n v="0"/>
    <n v="0"/>
    <n v="0"/>
    <n v="1.3828427973392945"/>
    <n v="0"/>
    <n v="13.530475155022494"/>
    <n v="23.861997157801934"/>
    <n v="0"/>
    <n v="0"/>
    <n v="9.5700475330742467"/>
    <n v="22.859897612382394"/>
    <n v="22.859897612382394"/>
    <x v="0"/>
    <m/>
    <x v="1"/>
    <x v="0"/>
    <s v="AKTIVCO Coupure ENEO &amp; Baisse de tension"/>
    <x v="0"/>
    <s v="(05/05/2026 ocm ran 19h): 05.05.26: Camusat: grid only site/ Grid return awaited..;..;(05/05/2026 cell zte): Power status check Ongoing..;..;(05/05/2026 ticket): INC-20260505-00014825...Transmission Board fault"/>
  </r>
  <r>
    <s v="OST_406_H_Chefferie-Bangangte"/>
    <s v="OST_406"/>
    <s v="OUEST"/>
    <s v="ESCO"/>
    <s v="Hybrid Solar - S1"/>
    <s v="OST"/>
    <s v="Bangante"/>
    <s v="Huawei"/>
    <n v="23.113993973170334"/>
    <n v="23.114261499345094"/>
    <n v="23.114261499345094"/>
    <n v="23.113993973170334"/>
    <n v="23.114261499345094"/>
    <n v="23.114261499345094"/>
    <n v="23.114261499345094"/>
    <n v="23.114261499345094"/>
    <n v="23.113993973170334"/>
    <n v="23.114261499345094"/>
    <n v="23.114261499345094"/>
    <n v="0"/>
    <n v="23.114261499345094"/>
    <n v="23.113993973170334"/>
    <n v="23.114261499345094"/>
    <n v="23.114261499345094"/>
    <n v="23.114261499345094"/>
    <n v="23.114261499345094"/>
    <n v="23.113993973170334"/>
    <n v="23.114261499345094"/>
    <n v="32.372936225315634"/>
    <n v="55.081244836133287"/>
    <n v="23.114261499345094"/>
    <n v="23.114261499345094"/>
    <x v="1"/>
    <m/>
    <x v="3"/>
    <x v="1"/>
    <s v="EXCLU"/>
    <x v="1"/>
    <s v=""/>
  </r>
  <r>
    <s v="Bda-Chinde"/>
    <s v="NRO_227"/>
    <s v="NORD-OUEST"/>
    <s v="IHS"/>
    <s v="Hybrid-Gen-Lithium"/>
    <s v="NORD-OUEST"/>
    <s v="Bamenda"/>
    <s v="Huawei"/>
    <n v="6.5439399257490027"/>
    <n v="0.1916200814421016"/>
    <n v="4.0902076859199905"/>
    <n v="7.4728978149888855E-3"/>
    <n v="7.3837224234019052E-3"/>
    <n v="7.5620732065758639E-3"/>
    <n v="0"/>
    <n v="0"/>
    <n v="0.81732813405130222"/>
    <n v="0"/>
    <n v="2.9427879223703252E-3"/>
    <n v="0"/>
    <n v="3.4362845394126689"/>
    <n v="4.9809806724823282"/>
    <n v="0"/>
    <n v="0"/>
    <n v="0"/>
    <n v="1.6573424877223324"/>
    <n v="23.114261499345094"/>
    <n v="23.028849309283085"/>
    <n v="32.372936225315634"/>
    <n v="55.081244836133287"/>
    <n v="23.114261499345094"/>
    <n v="23.114261499345094"/>
    <x v="0"/>
    <m/>
    <x v="5"/>
    <x v="0"/>
    <s v="Defaut GE &amp; Power Cabinet"/>
    <x v="0"/>
    <s v="(05/05/2026 ocm ran 19h): 05.05.26: IHS: DG faulty // Gen will Be replaced Today ETR : 06PM - Escalated to L3_x000a_04/05/2026 Feedback IHS: DG faulty // FME is informed ( access issue due to insecurity )..;..;(05/05/2026 cell zte): 05.05.26: IHS: DG faulty // Gen will Be replaced Today ETR : 06PM - Escalated to L3_x000a_04/05/2026 Feedback IHS: DG faulty // FME is informed ( access issue due to insecurity )..;..;(05/05/2026 ocm ran 10h): 05.05.26: IHS: DG faulty // FME is informed ( access issue due to insecurity ) - Escalated to L3_x000a_04/05/2026 Feedback IHS: DG faulty // FME is informed ( access issue due to insecurity )..;..;(05/05/2026 ocm ran 00h): 04/05/2026 Feedback IHS: DG faulty // FME is informed ( access issue due to insecurity )"/>
  </r>
  <r>
    <s v="Wonya-Mavio-IHS"/>
    <s v="SUO_195"/>
    <s v="SUD-OUEST"/>
    <s v="IHS"/>
    <s v="Grid-Gen"/>
    <s v="SUD-OUEST"/>
    <s v="Buea"/>
    <s v="Huawei"/>
    <n v="0.77484497749926529"/>
    <n v="6.0728441670733074E-2"/>
    <n v="3.5627887499179591"/>
    <n v="0.14482083593725473"/>
    <n v="1.3247539472595331"/>
    <n v="0"/>
    <n v="1.0472757987974879"/>
    <n v="12.334633153841105"/>
    <n v="23.114261499345094"/>
    <n v="23.113993973170334"/>
    <n v="23.114261499345094"/>
    <n v="0"/>
    <n v="23.114261499345094"/>
    <n v="23.113993973170334"/>
    <n v="23.114261499345094"/>
    <n v="23.114261499345094"/>
    <n v="23.113993973170334"/>
    <n v="23.113993973170334"/>
    <n v="23.114261499345094"/>
    <n v="23.114261499345094"/>
    <n v="32.371062791506304"/>
    <n v="55.081244836133287"/>
    <n v="23.113993973170334"/>
    <n v="23.113993973170334"/>
    <x v="0"/>
    <m/>
    <x v="6"/>
    <x v="3"/>
    <s v="SPARE-ISSUE"/>
    <x v="3"/>
    <s v="(05/05/2026 ocm ran 19h): 20.04.26; Carte EAC 3DB19417AA faulty, commande passée vers OCM_x000a_19.04.26; Besoin d'un FME sur SUO_077_H_Buea-David-Square pour vérifier la chaine antennaire de l'ODU 3.2; FME Fabien activé pour investigations, update ASAP_x000a_19.04.26; Reste down après l'incident P2 sur Buea-David..;..;(05/05/2026 cell zte): 20.04.26; Carte EAC 3DB19417AA faulty, commande passée vers OCM_x000a_19.04.26; Besoin d'un FME sur SUO_077_H_Buea-David-Square pour vérifier la chaine antennaire de l'ODU 3.2; FME Fabien activé pour investigations, update ASAP_x000a_19.04.26; Reste down après l'incident P2 sur Buea-David..;..;(05/05/2026 ocm ran 10h): 20.04.26; Carte EAC 3DB19417AA faulty, commande passée vers OCM_x000a_19.04.26; Besoin d'un FME sur SUO_077_H_Buea-David-Square pour vérifier la chaine antennaire de l'ODU 3.2; FME Fabien activé pour investigations, update ASAP_x000a_19.04.26; Reste down après l'incident P2 sur Buea-David..;..;(05/05/2026 ocm ran 00h): 20.04.26; Carte EAC 3DB19417AA faulty, commande passée vers OCM_x000a_19.04.26; Besoin d'un FME sur SUO_077_H_Buea-David-Square pour vérifier la chaine antennaire de l'ODU 3.2; FME Fabien activé pour investigations, update ASAP_x000a_19.04.26; Reste down après l'incident P2 sur Buea-David"/>
  </r>
  <r>
    <s v="Marche-Congo"/>
    <s v="LIT_547"/>
    <s v="Douala"/>
    <s v="CAMUSAT"/>
    <s v="Good Grid no GE - 8h"/>
    <s v="LITTORAL"/>
    <s v="Douala"/>
    <s v="ZTE"/>
    <n v="0"/>
    <n v="0"/>
    <n v="24.475220655588945"/>
    <n v="28.880966547100314"/>
    <n v="0"/>
    <n v="0"/>
    <n v="0"/>
    <n v="61.36729417606216"/>
    <n v="61.405247222721577"/>
    <n v="0"/>
    <n v="0"/>
    <n v="0"/>
    <n v="16.595932746059884"/>
    <n v="13.868556899607057"/>
    <n v="36.324418647787169"/>
    <n v="5.0425651979122943"/>
    <n v="0"/>
    <n v="0"/>
    <n v="0"/>
    <n v="16.590100675450095"/>
    <n v="7.6986888960828743"/>
    <n v="8.8541188530860779"/>
    <n v="21.986799188432585"/>
    <n v="21.986799188432585"/>
    <x v="0"/>
    <m/>
    <x v="1"/>
    <x v="0"/>
    <s v="AKTIVCO Coupure ENEO &amp; Baisse de tension"/>
    <x v="0"/>
    <s v="(05/05/2026 ocm ran 00h): 04/05/2026 Grid outage, grid only / Awaiting grid return"/>
  </r>
  <r>
    <s v="Beedi"/>
    <s v="LIT_127"/>
    <s v="Douala"/>
    <s v="IHS"/>
    <s v="Grid-Gen"/>
    <s v="LITTORAL"/>
    <s v="Douala"/>
    <s v="ZTE"/>
    <n v="0"/>
    <n v="1.3976280772644134"/>
    <n v="0"/>
    <n v="0"/>
    <n v="5.0385344702125652"/>
    <n v="0"/>
    <n v="0"/>
    <n v="0"/>
    <n v="0"/>
    <n v="0"/>
    <n v="0"/>
    <n v="0"/>
    <n v="2.687015064220549"/>
    <n v="0"/>
    <n v="5.6792596587650133"/>
    <n v="0.42117537446530462"/>
    <n v="0"/>
    <n v="1.3574278107370021"/>
    <n v="0"/>
    <n v="0"/>
    <n v="0"/>
    <n v="10.221002869664854"/>
    <n v="20.60308247225575"/>
    <n v="20.60308247225575"/>
    <x v="0"/>
    <m/>
    <x v="4"/>
    <x v="2"/>
    <s v="MPR ISSUE"/>
    <x v="2"/>
    <s v="(05/05/2026 ocm ran 10h): 05.05.26: Activate FME to restart the MPR and call BO TX to check; CM-20260505-00000857; FME Etaba is activated to check, ETA=11H UTC..;..;(05/05/2026 ticket): INC-20260505-00007904...Transmission Board fault"/>
  </r>
  <r>
    <s v="Nkolmesseng-Ebama-Ewoulou"/>
    <s v="CTR_564"/>
    <s v="Yaounde"/>
    <s v="CAMUSAT"/>
    <s v="Good Grid no GE - 8h"/>
    <s v="CENTRE"/>
    <s v="Yaounde"/>
    <s v="ZTE"/>
    <n v="0.17626407901082361"/>
    <n v="3.1262038677864252"/>
    <n v="0.18122223078305957"/>
    <n v="0"/>
    <n v="0"/>
    <n v="0"/>
    <n v="0"/>
    <n v="1.7770872035453285"/>
    <n v="9.3073783005595896"/>
    <n v="0"/>
    <n v="1.2461725921930871"/>
    <n v="0"/>
    <n v="3.4839041985201167"/>
    <n v="0"/>
    <n v="0"/>
    <n v="0"/>
    <n v="0.98984684661547284"/>
    <n v="0"/>
    <n v="0"/>
    <n v="18.689378568799167"/>
    <n v="9.8962267544332931"/>
    <n v="9.7150820608545736"/>
    <n v="21.019317530027138"/>
    <n v="21.019317530027138"/>
    <x v="0"/>
    <m/>
    <x v="7"/>
    <x v="4"/>
    <s v="ACCESS-ISSUE"/>
    <x v="4"/>
    <s v="(05/05/2026 ocm ran 00h): 04/05/2026 FME SUR site:  pas d'accès dans la nuit. Pas de gardien dans ce site. En journée l'accès est conditionnée par une entrée/sortie d'un locataire dans cet immeuble. Tu toques à la barrière personne ne sort._x000a_04/05/2026 besoin d'un fme sur site pour verifier le status du MPR _x000a_04.05.26: Power alarms; Camusat feedback awaiting - Escalated to L2"/>
  </r>
  <r>
    <s v="Marche-Central-Bonawon-New"/>
    <s v="LIT_740"/>
    <s v="Douala"/>
    <s v="CAMUSAT"/>
    <s v="Good Grid no GE - 8h"/>
    <s v="LITTORAL"/>
    <s v="Douala"/>
    <s v="ZTE"/>
    <n v="1.9537436542791351"/>
    <n v="39.06723967206284"/>
    <n v="22.828864576110131"/>
    <n v="26.664761880302365"/>
    <n v="0"/>
    <n v="3.2373877460170721"/>
    <n v="0"/>
    <n v="57.271022563514265"/>
    <n v="56.318504535817112"/>
    <n v="0"/>
    <n v="5.9068709282516201"/>
    <n v="0"/>
    <n v="30.956951828166883"/>
    <n v="15.409507666230066"/>
    <n v="45.748313514994315"/>
    <n v="3.9872814489502981"/>
    <n v="0"/>
    <n v="0"/>
    <n v="2.8948430232964443E-17"/>
    <n v="16.79534675672668"/>
    <n v="8.2038915466669859"/>
    <n v="9.792858818609302"/>
    <n v="19.558285749344385"/>
    <n v="19.558285749344385"/>
    <x v="0"/>
    <m/>
    <x v="1"/>
    <x v="0"/>
    <s v="AKTIVCO Coupure ENEO &amp; Baisse de tension"/>
    <x v="0"/>
    <s v="(05/05/2026 ocm ran 00h): Impacted by LIT_547_Z_Marche-Congo(LIT-547) ||(05/05/2026 groupe whatsapp incident) LIT_547_Z_Marche-Congo(LIT-547) -{ 04/05/2026 Grid outage, grid only / Awaiting grid return } "/>
  </r>
  <r>
    <s v="Kotto-Baden-Baden"/>
    <s v="LIT_713"/>
    <s v="Douala"/>
    <s v="CAMUSAT"/>
    <s v="Good Grid no GE - 8h"/>
    <s v="LITTORAL"/>
    <s v="Douala"/>
    <s v="ZTE"/>
    <n v="0"/>
    <n v="0"/>
    <n v="0"/>
    <n v="0"/>
    <n v="0"/>
    <n v="0"/>
    <n v="0.99871088053921819"/>
    <n v="9.568519517282903"/>
    <n v="1.134560672082825"/>
    <n v="0"/>
    <n v="0"/>
    <n v="0"/>
    <n v="0"/>
    <n v="0"/>
    <n v="0"/>
    <n v="2.3889374003019124"/>
    <n v="5.6234001934749006E-2"/>
    <n v="11.687826203582423"/>
    <n v="32.363051567632048"/>
    <n v="59.991014687543696"/>
    <n v="32.116775375785842"/>
    <n v="6.3457121630948858"/>
    <n v="23.392667071879647"/>
    <n v="23.392667071879647"/>
    <x v="0"/>
    <m/>
    <x v="1"/>
    <x v="0"/>
    <s v="AKTIVCO Coupure ENEO &amp; Baisse de tension"/>
    <x v="0"/>
    <s v="(05/05/2026 cell zte): 05/05/2026 : Power issue || Mail sent to camusat || Feedback Camusat : Après investigations, nous avons perdu des redresseurs (Vertiv) sur site. Nous n’en avons pas de disponible actuellement._x000a_Une solution palliative est en cours et nous vous ferons un retour dès que possible...;..;(05/05/2026 ocm ran 00h): 04.05.2026 CAMUSAT: Soucis de grid dans la zone, Eneo mis à contribution - Escalade L4_x000a_03.05.2026 CAMUSAT: Grid outage and Grid only site / Grid return awaited..;..;(05/05/2026 ticket): INC-20260505-00008761...Grid Outage"/>
  </r>
  <r>
    <s v="NR-Omnisport-Qtier-Yambassa"/>
    <s v="CTR_566"/>
    <s v="Yaounde"/>
    <s v="CAMUSAT"/>
    <s v="Good Grid no GE - 8h"/>
    <s v="CENTRE"/>
    <s v="Yaounde"/>
    <s v="ZTE"/>
    <n v="3.4843679105563679"/>
    <n v="9.195320503491395"/>
    <n v="9.1744534618600397"/>
    <n v="9.227762510950738"/>
    <n v="13.025207386290678"/>
    <n v="24.07815830700876"/>
    <n v="0"/>
    <n v="2.9564852625180862"/>
    <n v="2.8731241064625768"/>
    <n v="3.2196775132478965"/>
    <n v="0.76334135198454478"/>
    <n v="0"/>
    <n v="16.532974919599468"/>
    <n v="17.700887188135827"/>
    <n v="2.9626918697725384"/>
    <n v="6.7759742946583232"/>
    <n v="4.5641035518915176"/>
    <n v="22.417337979014537"/>
    <n v="35.749219536972838"/>
    <n v="6.4995840859736385"/>
    <n v="0"/>
    <n v="5.5267186538415771"/>
    <n v="18.389713582910289"/>
    <n v="18.389713582910289"/>
    <x v="0"/>
    <m/>
    <x v="1"/>
    <x v="0"/>
    <s v="AKTIVCO Coupure ENEO &amp; Baisse de tension"/>
    <x v="0"/>
    <s v="(05/05/2026 cell zte): 05/05/2026 : Need BO RAN analysis || Check the power supply, Input voltage should be stable"/>
  </r>
  <r>
    <s v="Bamenda-Nchuobuh-IHS"/>
    <s v="NRO_125"/>
    <s v="NORD-OUEST"/>
    <s v="IHS"/>
    <s v="Grid-Gen"/>
    <s v="NORD-OUEST"/>
    <s v="Bamenda"/>
    <s v="Huawei"/>
    <n v="16.298675495743836"/>
    <n v="11.220315295648525"/>
    <n v="12.546995431366339"/>
    <n v="11.037684093678394"/>
    <n v="35.833722138040642"/>
    <n v="35.428384313121192"/>
    <n v="0"/>
    <n v="0"/>
    <n v="1.4945082226845074"/>
    <n v="0"/>
    <n v="0"/>
    <n v="0"/>
    <n v="7.8033818162102344"/>
    <n v="12.650331875137333"/>
    <n v="0"/>
    <n v="0"/>
    <n v="0"/>
    <n v="1.3968254987401298"/>
    <n v="18.491409199476077"/>
    <n v="49.629315732251257"/>
    <n v="32.372936225315634"/>
    <n v="41.310933627099971"/>
    <n v="18.491409199476077"/>
    <n v="18.491409199476077"/>
    <x v="0"/>
    <m/>
    <x v="5"/>
    <x v="0"/>
    <s v="Defaut GE &amp; Power Cabinet"/>
    <x v="0"/>
    <s v="(05/05/2026 ocm ran 19h): Impacted by NRO_227_H_Bda-Chinde (Power issue)..;..;(05/05/2026 cell zte): Impacted by NRO_227_H_Bda-Chinde (Power issue)..;..;(05/05/2026 ocm ran 10h): Impacted by NRO_227_H_Bda-Chinde (Power issue)..;..;(05/05/2026 ocm ran 00h): Impacted by NRO_227_H_Bda-Chinde"/>
  </r>
  <r>
    <s v="Nitob-IHS"/>
    <s v="NRO_122"/>
    <s v="NORD-OUEST"/>
    <s v="IHS"/>
    <s v="Grid-Gen"/>
    <s v="NORD-OUEST"/>
    <s v="Bamenda"/>
    <s v="Huawei"/>
    <n v="16.300191477400816"/>
    <n v="11.879588965651065"/>
    <n v="9.2782357825889701"/>
    <n v="0"/>
    <n v="0"/>
    <n v="0"/>
    <n v="0"/>
    <n v="0"/>
    <n v="1.4938661598650813"/>
    <n v="0"/>
    <n v="0"/>
    <n v="0"/>
    <n v="7.6873646317555711"/>
    <n v="13.50973295893937"/>
    <n v="0"/>
    <n v="0"/>
    <n v="0"/>
    <n v="1.396504467330417"/>
    <n v="18.491409199476077"/>
    <n v="49.624428920792298"/>
    <n v="32.372936225315634"/>
    <n v="41.310933627099971"/>
    <n v="18.491409199476077"/>
    <n v="18.491409199476077"/>
    <x v="0"/>
    <m/>
    <x v="5"/>
    <x v="0"/>
    <s v="Defaut GE &amp; Power Cabinet"/>
    <x v="0"/>
    <s v="(05/05/2026 ocm ran 19h): Impacted by NRO_227_H_Bda-Chinde (Power issue)..;..;(05/05/2026 cell zte): Impacted by NRO_227_H_Bda-Chinde (Power issue)..;..;(05/05/2026 ocm ran 10h): Impacted by NRO_227_H_Bda-Chinde (Power issue)..;..;(05/05/2026 ocm ran 00h): Impacted by NRO_227_H_Bda-Chinde"/>
  </r>
  <r>
    <s v="Batouri-Kako-MTN"/>
    <s v="EST_070"/>
    <s v="CENTRE"/>
    <s v="IHS"/>
    <s v="Grid-Gen"/>
    <s v="EST"/>
    <s v="Batouri"/>
    <s v="ZTE"/>
    <n v="0"/>
    <n v="0"/>
    <n v="0"/>
    <n v="0"/>
    <n v="0"/>
    <n v="0"/>
    <n v="0"/>
    <n v="0"/>
    <n v="0"/>
    <n v="3.0926025802364636E-2"/>
    <n v="0"/>
    <n v="0"/>
    <n v="0"/>
    <n v="4.3422645349446661E-17"/>
    <n v="1.1296560255455395"/>
    <n v="0"/>
    <n v="0"/>
    <n v="0"/>
    <n v="17.519005059455019"/>
    <n v="18.684028045303954"/>
    <n v="0"/>
    <n v="13.770311209033324"/>
    <n v="13.868556899607057"/>
    <n v="13.868556899607057"/>
    <x v="0"/>
    <m/>
    <x v="8"/>
    <x v="5"/>
    <s v="no root cause"/>
    <x v="5"/>
    <s v="(05/05/2026 cell zte): 05/04/2026 : En attente du Feedback BO TX _x000a_04/05/2026 : Need BO RAN analysis || All cell down =&gt; Transmission investigation needed..;..;(05/05/2026 cell zte): 05/04/2026 : En attente du Feedback BO TX _x000a_04/05/2026 : Need BO RAN analysis || All cell down =&gt; Transmission investigation needed..;..;(05/05/2026 cell zte): 05/04/2026 : En attente du Feedback BO TX _x000a_04/05/2026 : Need BO RAN analysis || All cell down =&gt; Transmission investigation needed"/>
  </r>
  <r>
    <s v="Tchika"/>
    <s v="EXN_225"/>
    <s v="EXTREME-NORD"/>
    <s v="IHS"/>
    <s v="Hybrid-Gen"/>
    <s v="EXTREME-NORD"/>
    <s v="Tchika"/>
    <s v="NOKIA"/>
    <n v="0"/>
    <n v="0"/>
    <n v="0"/>
    <n v="0"/>
    <n v="18.542502658521219"/>
    <n v="18.542502658521219"/>
    <n v="18.542610871749567"/>
    <n v="18.542556765135394"/>
    <n v="18.542340338678692"/>
    <n v="18.542664978363742"/>
    <n v="18.542827298206269"/>
    <n v="0"/>
    <n v="18.542664978363742"/>
    <n v="18.490606620951795"/>
    <n v="18.490553115716843"/>
    <n v="18.490713631421698"/>
    <n v="18.490606620951795"/>
    <n v="18.490232084307127"/>
    <n v="18.490285589542079"/>
    <n v="18.490339094777031"/>
    <n v="32.365067803316428"/>
    <n v="41.310933627099971"/>
    <n v="18.490285589542079"/>
    <n v="18.490285589542079"/>
    <x v="1"/>
    <m/>
    <x v="3"/>
    <x v="1"/>
    <s v="EXCLU"/>
    <x v="1"/>
    <s v=""/>
  </r>
  <r>
    <s v="Ekoumdoum-Chatel"/>
    <s v="CTR_762"/>
    <s v="Yaounde"/>
    <s v="CAMUSAT"/>
    <s v="Good Grid + GE"/>
    <s v="CENTRE"/>
    <s v="Yaounde"/>
    <s v="ZTE"/>
    <n v="0"/>
    <n v="0.67981968022418093"/>
    <n v="1.4655262204187376"/>
    <n v="1.4481726892159115"/>
    <n v="0.98413962155390633"/>
    <n v="3.1526711240094398"/>
    <n v="0"/>
    <n v="1.5383111750320317"/>
    <n v="2.311247799151336"/>
    <n v="0"/>
    <n v="1.2546620894721672"/>
    <n v="0"/>
    <n v="2.4707469045438075"/>
    <n v="0"/>
    <n v="3.4888445152140353"/>
    <n v="3.3742184668681321"/>
    <n v="3.6918612117008455E-3"/>
    <n v="41.605670698821186"/>
    <n v="35.103108154768542"/>
    <n v="29.278064565837127"/>
    <n v="10.790978741771879"/>
    <n v="8.7616261377507136"/>
    <n v="18.312666044579139"/>
    <n v="18.312666044579139"/>
    <x v="1"/>
    <s v="site vandalise"/>
    <x v="3"/>
    <x v="1"/>
    <s v="EXCLU"/>
    <x v="1"/>
    <s v=""/>
  </r>
  <r>
    <s v="Nkolda-II"/>
    <s v="CTR_776"/>
    <s v="Yaounde"/>
    <s v="CAMUSAT"/>
    <s v="Good Grid no GE - 8h"/>
    <s v="CENTRE"/>
    <s v="Yaounde"/>
    <s v="ZTE"/>
    <n v="0.35992971552336611"/>
    <n v="0"/>
    <n v="0"/>
    <n v="0"/>
    <n v="1.8993109952544425"/>
    <n v="0.53728173431155268"/>
    <n v="8.3974504398843699"/>
    <n v="17.828211812243708"/>
    <n v="7.0889620840503031"/>
    <n v="7.2796725764982178"/>
    <n v="18.090958186015584"/>
    <n v="0"/>
    <n v="7.0065996923805685"/>
    <n v="0"/>
    <n v="1.5381149891705399"/>
    <n v="17.804616003629793"/>
    <n v="22.854243892555782"/>
    <n v="7.1104355183444472"/>
    <n v="11.523743483062383"/>
    <n v="9.6702151338486964"/>
    <n v="0"/>
    <n v="14.216996304116472"/>
    <n v="14.761773291898878"/>
    <n v="14.761773291898878"/>
    <x v="0"/>
    <m/>
    <x v="4"/>
    <x v="2"/>
    <s v="MPR ISSUE"/>
    <x v="2"/>
    <s v="(05/05/2026 incident):impacted by CTR_215_Z_Nkolda, Plantage du MPR2  ||  Action:reset physique du MPR2..;..;(05/05/2026 cell zte): Power status check Ongoing..;..;(05/05/2026 ticket): INC-20260505-00016001...2026-05-05 21:49:54...Power issue on site...user:DRAME IMOURANA"/>
  </r>
  <r>
    <s v="Ndogbong-Bifaka"/>
    <s v="LIT_671"/>
    <s v="Douala"/>
    <s v="CAMUSAT"/>
    <s v="Good Grid no GE - 8h"/>
    <s v="LITTORAL"/>
    <s v="Douala"/>
    <s v="ZTE"/>
    <n v="0"/>
    <n v="3.4078732596530577"/>
    <n v="0"/>
    <n v="1.3554659521219862E-3"/>
    <n v="0"/>
    <n v="0"/>
    <n v="0"/>
    <n v="0"/>
    <n v="1.054570345829303"/>
    <n v="0"/>
    <n v="14.176800558166612"/>
    <n v="0"/>
    <n v="0"/>
    <n v="0"/>
    <n v="0"/>
    <n v="0.60822967585815291"/>
    <n v="0"/>
    <n v="0"/>
    <n v="30.412910599173024"/>
    <n v="13.833118598990392"/>
    <n v="32.213944142696704"/>
    <n v="12.052847394351113"/>
    <n v="18.758917539158691"/>
    <n v="18.758917539158691"/>
    <x v="0"/>
    <m/>
    <x v="1"/>
    <x v="0"/>
    <s v="AKTIVCO Coupure ENEO &amp; Baisse de tension"/>
    <x v="0"/>
    <s v="(05/05/2026 ocm ran 00h): 04/05/2026 Camusat : grid outage grid only site - Escalade L4_x000a_03/05/2026 Camusat : grid outage grid only site "/>
  </r>
  <r>
    <s v="Kumba-Lutherian-Church-MTN"/>
    <s v="SUO_054"/>
    <s v="SUD-OUEST"/>
    <s v="IHS"/>
    <s v="Grid-Gen"/>
    <s v="SUD-OUEST"/>
    <s v="Kumba"/>
    <s v="Huawei"/>
    <n v="14.575646414578534"/>
    <n v="14.485614939232319"/>
    <n v="15.2840557253455"/>
    <n v="23.342479161494495"/>
    <n v="34.213690634158318"/>
    <n v="34.282409190915246"/>
    <n v="34.147790019775535"/>
    <n v="34.26812329318301"/>
    <n v="34.223945804190819"/>
    <n v="34.188971215610408"/>
    <n v="34.212477848832727"/>
    <n v="0"/>
    <n v="15.181325674237298"/>
    <n v="15.53945404685061"/>
    <n v="14.887492758958201"/>
    <n v="14.586971689310081"/>
    <n v="14.608569969152446"/>
    <n v="15.039732987475494"/>
    <n v="15.118225167150353"/>
    <n v="14.978237637437115"/>
    <n v="8.8782028224404392"/>
    <n v="15.181130593551416"/>
    <n v="15.178204535531759"/>
    <n v="15.178204535531759"/>
    <x v="0"/>
    <m/>
    <x v="3"/>
    <x v="1"/>
    <s v="EXCLU"/>
    <x v="1"/>
    <s v=""/>
  </r>
  <r>
    <s v="Croix-Rouge-Yde"/>
    <s v="CTR_759"/>
    <s v="Yaounde"/>
    <s v="CAMUSAT"/>
    <s v="Good Grid no GE - 8h"/>
    <s v="CENTRE"/>
    <s v="Yaounde"/>
    <s v="ZTE"/>
    <n v="0"/>
    <n v="0"/>
    <n v="19.376260940037042"/>
    <n v="23.824061946220823"/>
    <n v="0"/>
    <n v="0"/>
    <n v="0"/>
    <n v="0"/>
    <n v="0"/>
    <n v="0"/>
    <n v="0"/>
    <n v="0"/>
    <n v="0"/>
    <n v="0"/>
    <n v="3.775686079792695E-2"/>
    <n v="0"/>
    <n v="0"/>
    <n v="0"/>
    <n v="0"/>
    <n v="0"/>
    <n v="0"/>
    <n v="10.97417301631017"/>
    <n v="13.074325191976783"/>
    <n v="13.074325191976783"/>
    <x v="0"/>
    <m/>
    <x v="1"/>
    <x v="0"/>
    <s v="AKTIVCO Coupure ENEO &amp; Baisse de tension"/>
    <x v="0"/>
    <s v="(05/05/2026 ocm ran 19h): 05.05.26: Camusat: Grid outage and  grid only site / grid return awaited..;..;(05/05/2026 cell zte): 05.05.26: Camusat: Grid outage and  grid only site / grid return awaited..;..;(05/05/2026 ticket): INC-20260505-00009802...Transmission Board fault"/>
  </r>
  <r>
    <s v="Edea-Ville"/>
    <s v="LIT_078"/>
    <s v="LITTORAL"/>
    <s v="IHS"/>
    <s v="Grid-Gen"/>
    <s v="LITTORAL"/>
    <s v="Edea"/>
    <s v="ZTE"/>
    <n v="8.7499250926710666"/>
    <n v="0"/>
    <n v="0"/>
    <n v="0"/>
    <n v="0"/>
    <n v="1.2380933017153068"/>
    <n v="0"/>
    <n v="1.9920355674265837"/>
    <n v="0"/>
    <n v="0"/>
    <n v="0"/>
    <n v="0"/>
    <n v="0"/>
    <n v="0"/>
    <n v="0"/>
    <n v="9.2183812597557893"/>
    <n v="0.1617819954170982"/>
    <n v="2.566111068306923"/>
    <n v="4.4919606600976509"/>
    <n v="1.4074195352606627"/>
    <n v="1.0494976199896886"/>
    <n v="5.7756149038968285"/>
    <n v="12.28221585866628"/>
    <n v="12.28221585866628"/>
    <x v="0"/>
    <m/>
    <x v="5"/>
    <x v="0"/>
    <s v="Defaut GE &amp; Power Cabinet"/>
    <x v="0"/>
    <s v="( hourly IHS): 05/05/2026 19:21 2:38:52 45 V Grid outage, No Main Gen on site SS IHS Benoit confirmed ( Awaiting Grid return) fme is on the way to site to installated another Gen ETA=10:15 PM..;..;(05/05/2026 cell zte): 05.05.26: IHS: Grid outage, No Main Gen on site SS IHS Benoit confirmed..;..;(05/05/2026 ticket): INC-20260505-00015078...Transmission Board fault"/>
  </r>
  <r>
    <s v="Zileng-HIS"/>
    <s v="EXN_174"/>
    <s v="EXTREME-NORD"/>
    <s v="IHS"/>
    <s v="Grid-Gen"/>
    <s v="EXTREME-NORD"/>
    <s v="Zileng"/>
    <s v="NOKIA"/>
    <n v="15.903667082885152"/>
    <n v="3.0737402174271398"/>
    <n v="0.17469681274573265"/>
    <n v="0"/>
    <n v="0"/>
    <n v="0"/>
    <n v="13.968480603866711"/>
    <n v="13.49893199931083"/>
    <n v="9.6659110355023365"/>
    <n v="7.8209222103247216"/>
    <n v="0"/>
    <n v="0"/>
    <n v="13.788672457605864"/>
    <n v="13.16416467728264"/>
    <n v="23.113405415585859"/>
    <n v="23.113565931290715"/>
    <n v="23.113458920820811"/>
    <n v="23.113084384176148"/>
    <n v="18.91987435951615"/>
    <n v="23.113191394646048"/>
    <n v="25.043563580846413"/>
    <n v="30.670286898483909"/>
    <n v="13.872587627306791"/>
    <n v="13.872587627306791"/>
    <x v="2"/>
    <m/>
    <x v="5"/>
    <x v="0"/>
    <s v="Defaut GE &amp; Power Cabinet"/>
    <x v="0"/>
    <s v="(05/05/2026 cell nokia): 30/04/2026 : Power issue || Point suivi par le 3 PP ..;..;(05/05/2026 cell nokia): 30/04/2026 : Power issue || Point suivi par le 3 PP "/>
  </r>
  <r>
    <s v="Ndpssi-Vallee-de-la-Paix"/>
    <s v="LIT_554"/>
    <s v="Douala"/>
    <s v="CAMUSAT"/>
    <s v="Good Grid no GE - 12h"/>
    <s v="LITTORAL"/>
    <s v="Douala"/>
    <s v="ZTE"/>
    <n v="1.5409507666230065"/>
    <n v="2.1633593297434888"/>
    <n v="1.5409507666230065"/>
    <n v="1.1619196822217084"/>
    <n v="0"/>
    <n v="0"/>
    <n v="0"/>
    <n v="0"/>
    <n v="0"/>
    <n v="0"/>
    <n v="0"/>
    <n v="0"/>
    <n v="0"/>
    <n v="2.3363952595789436E-3"/>
    <n v="0"/>
    <n v="0"/>
    <n v="0"/>
    <n v="13.868556899607057"/>
    <n v="13.868556899607057"/>
    <n v="13.868556899607057"/>
    <n v="32.372936225315634"/>
    <n v="27.540622418066651"/>
    <n v="13.868556899607057"/>
    <n v="13.868556899607057"/>
    <x v="0"/>
    <m/>
    <x v="1"/>
    <x v="0"/>
    <s v="AKTIVCO Coupure ENEO &amp; Baisse de tension"/>
    <x v="0"/>
    <s v="(05/05/2026 ocm ran 19h): 05.05.26: Camusat: Continuite de delestage confirmee ce matin - Escalade L4_x000a_04.05.2026 SAMBA: Continuite de delestage confirmee ce matin - Escalade L4_x000a_02.05.2026 SAMBA: Continuite de delestage confirmee ce matin_x000a_01.05.2026 CAMUSAT:  grid only site grid outage / grid return awaited..;..;(05/05/2026 cell zte): 05.05.26: Camusat: Continuite de delestage confirmee ce matin - Escalade L4_x000a_04.05.2026 SAMBA: Continuite de delestage confirmee ce matin - Escalade L4_x000a_02.05.2026 SAMBA: Continuite de delestage confirmee ce matin_x000a_01.05.2026 CAMUSAT:  grid only site grid outage / grid return awaited..;..;(05/05/2026 ocm ran 10h): 05.05.26: Camusat: Continuite de delestage confirmee ce matin - Escalade L4_x000a_04.05.2026 SAMBA: Continuite de delestage confirmee ce matin - Escalade L4_x000a_02.05.2026 SAMBA: Continuite de delestage confirmee ce matin_x000a_01.05.2026 CAMUSAT:  grid only site grid outage / grid return awaited..;..;(05/05/2026 ocm ran 00h): 04.05.2026 SAMBA: Continuite de delestage confirmee ce matin - Escalade L4_x000a_02.05.2026 SAMBA: Continuite de delestage confirmee ce matin_x000a_01.05.2026 CAMUSAT:  grid only site grid outage / grid return awaited"/>
  </r>
  <r>
    <s v="Ndogp-St-Nicolas"/>
    <s v="LIT_205"/>
    <s v="Douala"/>
    <s v="IHS"/>
    <s v="Grid-Gen"/>
    <s v="LITTORAL"/>
    <s v="Douala"/>
    <s v="ZTE"/>
    <n v="0"/>
    <n v="0.64675344502372778"/>
    <n v="0"/>
    <n v="0"/>
    <n v="0"/>
    <n v="0"/>
    <n v="0"/>
    <n v="0"/>
    <n v="3.2588433452328984"/>
    <n v="0"/>
    <n v="0"/>
    <n v="0"/>
    <n v="0"/>
    <n v="0"/>
    <n v="0"/>
    <n v="0"/>
    <n v="0"/>
    <n v="13.868556899607057"/>
    <n v="13.868556899607057"/>
    <n v="13.868556899607057"/>
    <n v="32.372936225315634"/>
    <n v="27.540622418066651"/>
    <n v="13.868556899607057"/>
    <n v="13.868556899607057"/>
    <x v="0"/>
    <m/>
    <x v="1"/>
    <x v="0"/>
    <s v="AKTIVCO Coupure ENEO &amp; Baisse de tension"/>
    <x v="0"/>
    <s v="(05/05/2026 ocm ran 19h): Impacted by LIT_554_Z_Ndpssi-Vallee-de-la-Paix (Power issue)..;..;(05/05/2026 cell zte): Impacted by LIT_554_Z_Ndpssi-Vallee-de-la-Paix (Power issue)..;..;(05/05/2026 ocm ran 10h): Impacted by LIT_554_Z_Ndpssi-Vallee-de-la-Paix (Power issue)..;..;(05/05/2026 ocm ran 00h): Impacted by LIT_554_Z_Ndpssi-Vallee-de-la-Paix (Power issue)"/>
  </r>
  <r>
    <s v="Sonara"/>
    <s v="SUO_171"/>
    <s v="SUD-OUEST"/>
    <s v="CAMUSAT"/>
    <s v="Medium Grid + GE"/>
    <s v="SUD-OUEST"/>
    <s v="Limbe"/>
    <s v="Huawei"/>
    <n v="5.5856790028336381"/>
    <n v="4.5925326667294479E-2"/>
    <n v="0"/>
    <n v="0"/>
    <n v="0"/>
    <n v="0"/>
    <n v="0"/>
    <n v="0"/>
    <n v="10.081634720474383"/>
    <n v="0"/>
    <n v="0"/>
    <n v="0"/>
    <n v="0.78920221554476899"/>
    <n v="0"/>
    <n v="0"/>
    <n v="2.0780541501513841"/>
    <n v="3.8258918252561829"/>
    <n v="13.868556899607057"/>
    <n v="13.868289373432297"/>
    <n v="13.868556899607057"/>
    <n v="32.372936225315634"/>
    <n v="27.540622418066651"/>
    <n v="13.868556899607057"/>
    <n v="13.868556899607057"/>
    <x v="0"/>
    <m/>
    <x v="2"/>
    <x v="0"/>
    <s v="AKTIVCO Defaut GE &amp; Power Cabinet"/>
    <x v="0"/>
    <s v="(05/05/2026 ocm ran 19h): 05.05.26: CAMUSAT: Génératrice du GEN faulty et en cours de réparation (Finition et montage au plutard Jeudi 07 Mai), en parrallèle, team Eneo sera sur site ce 05.05.26 pour résoudre les problèmes de grid - Escalated to L4_x000a_04.05.2026 CAMUSAT: Génératrice du GEN faulty et en cours de réparation (Finition et montage au plutard Jeudi 07 Mai), en parrallèle, team Eneo sera sur site ce 05.05.26 pour résoudre les problèmes de grid - Escalated to L4_x000a_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05/05/2026 cell zte): 05.05.26: CAMUSAT: Génératrice du GEN faulty et en cours de réparation (Finition et montage au plutard Jeudi 07 Mai), en parrallèle, team Eneo sera sur site ce 05.05.26 pour résoudre les problèmes de grid - Escalated to L4_x000a_04.05.2026 CAMUSAT: Génératrice du GEN faulty et en cours de réparation (Finition et montage au plutard Jeudi 07 Mai), en parrallèle, team Eneo sera sur site ce 05.05.26 pour résoudre les problèmes de grid - Escalated to L4_x000a_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05/05/2026 ocm ran 10h): 05.05.26: CAMUSAT: Génératrice du GEN faulty et en cours de réparation (Finition et montage au plutard Jeudi 07 Mai), en parrallèle, team Eneo sera sur site ce 05.05.26 pour résoudre les problèmes de grid - Escalated to L4_x000a_04.05.2026 CAMUSAT: Génératrice du GEN faulty et en cours de réparation (Finition et montage au plutard Jeudi 07 Mai), en parrallèle, team Eneo sera sur site ce 05.05.26 pour résoudre les problèmes de grid - Escalated to L4_x000a_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05/05/2026 ocm ran 00h): 04.05.2026 CAMUSAT: Génératrice du GEN faulty et en cours de réparation (Finition et montage au plutard Jeudi 07 Mai), en parrallèle, team Eneo sera sur site ce 05.05.26 pour résoudre les problèmes de grid - Escalated to L4_x000a_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
  </r>
  <r>
    <s v="Mile4-Q10-IHS"/>
    <s v="SUO_214"/>
    <s v="SUD-OUEST"/>
    <s v="IHS"/>
    <s v="Grid-Gen"/>
    <s v="SUD-OUEST"/>
    <s v="Limbe"/>
    <s v="Huawei"/>
    <n v="0"/>
    <n v="0"/>
    <n v="0"/>
    <n v="0"/>
    <n v="0"/>
    <n v="8.5060839019156305"/>
    <n v="13.868556899607057"/>
    <n v="13.868556899607057"/>
    <n v="13.868289373432297"/>
    <n v="13.868556899607057"/>
    <n v="13.868556899607057"/>
    <n v="0"/>
    <n v="13.868556899607057"/>
    <n v="13.868289373432297"/>
    <n v="13.868556899607057"/>
    <n v="13.868289373432297"/>
    <n v="13.868556899607057"/>
    <n v="13.868556899607057"/>
    <n v="13.868556899607057"/>
    <n v="13.868289373432297"/>
    <n v="32.372936225315634"/>
    <n v="27.540622418066651"/>
    <n v="13.868556899607057"/>
    <n v="13.868556899607057"/>
    <x v="2"/>
    <m/>
    <x v="6"/>
    <x v="3"/>
    <s v="SPARE-ISSUE"/>
    <x v="3"/>
    <s v="(05/05/2026 ocm ran 19h): 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05/05/2026 cell zte): 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05/05/2026 ocm ran 10h): 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05/05/2026 ocm ran 00h): 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
  </r>
  <r>
    <s v="Carrefour-Diderot"/>
    <s v="CTR_841"/>
    <s v="Yaounde"/>
    <s v="CAMUSAT"/>
    <s v="Good Grid no GE - 8h"/>
    <s v="CENTRE"/>
    <s v="Yaounde"/>
    <s v="ZTE"/>
    <n v="0"/>
    <n v="0"/>
    <n v="0"/>
    <n v="0"/>
    <n v="0"/>
    <n v="0"/>
    <n v="0"/>
    <n v="2.0062322897672304"/>
    <n v="48.931036745968562"/>
    <n v="12.206844817696965"/>
    <n v="12.24872158158621"/>
    <n v="0"/>
    <n v="13.868556899607057"/>
    <n v="13.868556899607057"/>
    <n v="13.868556899607057"/>
    <n v="13.339711157339634"/>
    <n v="12.01030225463926"/>
    <n v="49.656121854962294"/>
    <n v="49.229471111453563"/>
    <n v="25.650962523506635"/>
    <n v="16.213445559512248"/>
    <n v="27.540622418066651"/>
    <n v="11.560983126589106"/>
    <n v="11.560983126589106"/>
    <x v="0"/>
    <m/>
    <x v="1"/>
    <x v="0"/>
    <s v="AKTIVCO Coupure ENEO &amp; Baisse de tension"/>
    <x v="0"/>
    <s v="(05/05/2026 ocm ran 19h): 05.05.26: Camusat: Grid outage and  grid only site / grid return awaited - Escalated to L2..;..;(05/05/2026 cell zte): 05.05.26: Camusat: Grid outage and  grid only site / grid return awaited - Escalated to L2..;..;(05/05/2026 ocm ran 10h): 05.05.26: Camusat: Grid outage and  grid only site / grid return awaited - Escalated to L2..;..;(05/05/2026 ocm ran 00h): Power status check Ongoing"/>
  </r>
  <r>
    <s v="Essu"/>
    <s v="NRO_234"/>
    <s v="NORD-OUEST"/>
    <s v="IHS"/>
    <s v="Gen Only"/>
    <s v="NORD-OUEST"/>
    <s v="ESSU"/>
    <s v="NOKIA"/>
    <n v="13.970094538327237"/>
    <n v="13.969878111870537"/>
    <n v="13.969769898642186"/>
    <n v="13.969986325098887"/>
    <n v="13.969878111870537"/>
    <n v="13.970094538327237"/>
    <n v="13.969878111870537"/>
    <n v="13.970202751555588"/>
    <n v="13.969878111870537"/>
    <n v="13.970094538327237"/>
    <n v="13.970094538327237"/>
    <n v="0"/>
    <n v="13.969986325098887"/>
    <n v="13.865774627389543"/>
    <n v="13.865988648329351"/>
    <n v="13.865881637859449"/>
    <n v="13.866095658799258"/>
    <n v="13.866202669269162"/>
    <n v="13.866202669269162"/>
    <n v="13.866202669269162"/>
    <n v="64.730135606632857"/>
    <n v="13.770311209033324"/>
    <n v="13.866309679739064"/>
    <n v="13.866309679739064"/>
    <x v="1"/>
    <s v="site en projet"/>
    <x v="3"/>
    <x v="1"/>
    <s v="EXCLU"/>
    <x v="1"/>
    <s v=""/>
  </r>
  <r>
    <s v="Buea-Boduma-IHS"/>
    <s v="SUO_186"/>
    <s v="SUD-OUEST"/>
    <s v="IHS"/>
    <s v="Grid-Gen"/>
    <s v="SUD-OUEST"/>
    <s v="Buea"/>
    <s v="Huawei"/>
    <n v="0"/>
    <n v="0"/>
    <n v="2.3331849454817322"/>
    <n v="0.32343914528597473"/>
    <n v="2.675261747609386E-4"/>
    <n v="0.44008055748174402"/>
    <n v="9.179803985355262"/>
    <n v="9.2576005969757418"/>
    <n v="6.1407779803842679"/>
    <n v="14.258610062408508"/>
    <n v="10.044591262809154"/>
    <n v="0"/>
    <n v="12.416157296829921"/>
    <n v="10.333020149358083"/>
    <n v="12.645516403991634"/>
    <n v="11.397150097165509"/>
    <n v="18.822570933673482"/>
    <n v="16.765080628822062"/>
    <n v="13.295123461546146"/>
    <n v="14.572685791577848"/>
    <n v="10.49060485434177"/>
    <n v="13.385411885308608"/>
    <n v="13.781075840460231"/>
    <n v="13.781075840460231"/>
    <x v="0"/>
    <m/>
    <x v="5"/>
    <x v="0"/>
    <s v="Defaut GE &amp; Power Cabinet"/>
    <x v="0"/>
    <s v="(05/05/2026 ocm ran 00h): Impacted  by SUO_170_H_Buea-Low-Boduma-MTN"/>
  </r>
  <r>
    <s v="Abome-II"/>
    <s v="CTR_662"/>
    <s v="Yaounde"/>
    <s v="CAMUSAT"/>
    <s v="Good Grid no GE - 12h"/>
    <s v="CENTRE"/>
    <s v="Yaounde"/>
    <s v="ZTE"/>
    <n v="0"/>
    <n v="0"/>
    <n v="0"/>
    <n v="0"/>
    <n v="0"/>
    <n v="0"/>
    <n v="0"/>
    <n v="6.2003828121210054"/>
    <n v="0"/>
    <n v="0"/>
    <n v="0"/>
    <n v="0"/>
    <n v="3.4735955232526607"/>
    <n v="0"/>
    <n v="0"/>
    <n v="7.774346308709509"/>
    <n v="0"/>
    <n v="0"/>
    <n v="0"/>
    <n v="3.5993684955469361"/>
    <n v="2.0141911362101279"/>
    <n v="6.9081061231983849"/>
    <n v="12.244458997868353"/>
    <n v="12.244458997868353"/>
    <x v="0"/>
    <m/>
    <x v="1"/>
    <x v="0"/>
    <s v="AKTIVCO Coupure ENEO &amp; Baisse de tension"/>
    <x v="0"/>
    <s v="(05/05/2026 ticket): INC-20260505-00004961...2026-05-05 08:53:54...Continuité du delestage et GE faulty/ En attente retour ENEO...Grid Outage...user:OCM_NOC.CAMUSAT"/>
  </r>
  <r>
    <s v="Dumbu"/>
    <s v="NRO_046"/>
    <s v="NORD-OUEST"/>
    <s v="IHS"/>
    <s v="Hybrid-Gen"/>
    <s v="NORD-OUEST"/>
    <s v="Dumbu"/>
    <s v="NOKIA"/>
    <n v="12.777151908991488"/>
    <n v="8.9200176332048482"/>
    <n v="6.3442361943163057"/>
    <n v="6.5170346844539724"/>
    <n v="6.7094378044611354"/>
    <n v="6.8227009834679757"/>
    <n v="5.5740465770697849"/>
    <n v="8.4872369047717839"/>
    <n v="9.2376646694330962"/>
    <n v="9.2730013934011861"/>
    <n v="9.1546710611782736"/>
    <n v="0"/>
    <n v="10.653821542222548"/>
    <n v="11.613864133800183"/>
    <n v="13.85325440241073"/>
    <n v="12.335150371112311"/>
    <n v="11.672238345133021"/>
    <n v="12.164325990988292"/>
    <n v="11.301429231836043"/>
    <n v="12.286371431914233"/>
    <n v="57.331321015630941"/>
    <n v="13.770311209033324"/>
    <n v="12.809759640216534"/>
    <n v="12.809759640216534"/>
    <x v="2"/>
    <m/>
    <x v="7"/>
    <x v="4"/>
    <s v="ACCESS-ISSUE"/>
    <x v="4"/>
    <s v="(05/05/2026 cell nokia): 05/05/2026 : Check breaker and  interconnection (sfp, optical fiber) between system and radio module, swap its if needed ..;..;(05/05/2026 cell nokia): 05/05/2026 : Check breaker and  interconnection (sfp, optical fiber) between system and radio module, swap its if needed ..;..;(05/05/2026 ocm ran 00h): Impacted by Zhoa_G9G18U9U21L18L8_NRO_030 || (05/05/2026 groupe whatsapp incident):Zhoa_G9G18U9U21L18L8_NRO_030 -{ 04/05/2026 Feedback IHS: Access issue, technician will try to manage with level 0, no eta. } "/>
  </r>
  <r>
    <s v="Kribi-LONDJI"/>
    <s v="SUD_079"/>
    <s v="CENTRE"/>
    <s v="CAMUSAT"/>
    <s v="Medium Grid + Solar + GE"/>
    <s v="SUD"/>
    <s v="Kribi"/>
    <s v="ZTE"/>
    <n v="21.486632252099547"/>
    <n v="13.687584359920438"/>
    <n v="0"/>
    <n v="0"/>
    <n v="0"/>
    <n v="0"/>
    <n v="0"/>
    <n v="0.3022510722449086"/>
    <n v="0"/>
    <n v="3.2731827482000848"/>
    <n v="0"/>
    <n v="0"/>
    <n v="0"/>
    <n v="0"/>
    <n v="9.666612448028607E-3"/>
    <n v="13.618830133006881"/>
    <n v="0.94752420576829255"/>
    <n v="3.4903248267143201E-2"/>
    <n v="0"/>
    <n v="0"/>
    <n v="0"/>
    <n v="13.361133211610579"/>
    <n v="11.226842934312693"/>
    <n v="11.226842934312693"/>
    <x v="0"/>
    <m/>
    <x v="4"/>
    <x v="2"/>
    <s v="MPR ISSUE"/>
    <x v="2"/>
    <s v="(05/05/2026 ticket): INC-20260505-00013239...2026-05-05 19:12:26...Bo Trans analyse en cours...lien à nouveau up après reset du MPR des deux côtés ...PLANTAGE...lien à nouveau up après reset du MPR des deux côtés ...user:OCM_NOC.IHS"/>
  </r>
  <r>
    <s v="Bitotol-Ecole-Publique"/>
    <s v="CTR_794"/>
    <s v="Yaounde"/>
    <s v="ESCO "/>
    <s v="Good Grid no GE 8H"/>
    <s v="CENTRE"/>
    <s v="Yaounde"/>
    <s v="ZTE"/>
    <n v="0"/>
    <n v="0"/>
    <n v="3.0910509284228387"/>
    <n v="18.092117466106206"/>
    <n v="0"/>
    <n v="0"/>
    <n v="0"/>
    <n v="0"/>
    <n v="0"/>
    <n v="0"/>
    <n v="0"/>
    <n v="0"/>
    <n v="0"/>
    <n v="0.73207645969414992"/>
    <n v="11.798153998053838"/>
    <n v="9.0663015469433521"/>
    <n v="12.327606132984052"/>
    <n v="12.327606132984052"/>
    <n v="12.327606132984052"/>
    <n v="12.327606132984052"/>
    <n v="0"/>
    <n v="0"/>
    <n v="12.327606132984052"/>
    <n v="12.327606132984052"/>
    <x v="0"/>
    <m/>
    <x v="9"/>
    <x v="6"/>
    <s v="BSS Hardware issue"/>
    <x v="2"/>
    <s v="(05/05/2026 cell zte): 05/05/2026 : Need BO RAN analysis || The fiber or cable is damaged_x000a_The connectors of the antenna feeder cables are improperly fabricated,"/>
  </r>
  <r>
    <s v="Balissa-MTN-IHS"/>
    <s v="CTR_170"/>
    <s v="CENTRE"/>
    <s v="IHS"/>
    <s v="Solar-Gen"/>
    <s v="CENTRE"/>
    <s v="Balissa"/>
    <s v="NOKIA"/>
    <n v="12.361524154709677"/>
    <n v="12.361560225785796"/>
    <n v="12.361343799329093"/>
    <n v="12.361235586100744"/>
    <n v="12.361235586100744"/>
    <n v="12.361235586100744"/>
    <n v="12.361307728252978"/>
    <n v="12.361235586100744"/>
    <n v="12.361271657176861"/>
    <n v="12.361560225785796"/>
    <n v="12.361560225785796"/>
    <n v="0"/>
    <n v="12.36137987040521"/>
    <n v="12.32692840000799"/>
    <n v="12.326964070164625"/>
    <n v="12.326785719381451"/>
    <n v="12.326785719381451"/>
    <n v="12.32678571938145"/>
    <n v="12.326714379068182"/>
    <n v="12.326643038754911"/>
    <n v="21.574213957131839"/>
    <n v="27.540622418066651"/>
    <n v="12.326500358128373"/>
    <n v="12.326500358128373"/>
    <x v="0"/>
    <m/>
    <x v="6"/>
    <x v="3"/>
    <s v="Warehouse HUAWEI"/>
    <x v="3"/>
    <s v="(05/05/2026 ocm ran 19h): 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05/2026 cell zte): 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05/2026 ocm ran 10h): 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05/2026 ocm ran 00h): 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r>
  <r>
    <s v="Kribi-Mpala"/>
    <s v="SUD_053"/>
    <s v="LITTORAL"/>
    <s v="IHS"/>
    <s v="Grid-Gen"/>
    <s v="SUD"/>
    <s v="Kribi"/>
    <s v="ZTE"/>
    <n v="0"/>
    <n v="0.33886648803052172"/>
    <n v="0"/>
    <n v="0"/>
    <n v="0"/>
    <n v="0"/>
    <n v="0"/>
    <n v="0.3012701429374513"/>
    <n v="0.4965285803563021"/>
    <n v="3.2918739102767161"/>
    <n v="0"/>
    <n v="0"/>
    <n v="0"/>
    <n v="0"/>
    <n v="8.8997040803805248E-3"/>
    <n v="13.579307599455529"/>
    <n v="0.95059183923888391"/>
    <n v="3.4403866074256814E-2"/>
    <n v="0"/>
    <n v="0"/>
    <n v="0"/>
    <n v="13.3142759026354"/>
    <n v="11.188158649442263"/>
    <n v="11.188158649442263"/>
    <x v="0"/>
    <m/>
    <x v="4"/>
    <x v="2"/>
    <s v="MPR ISSUE"/>
    <x v="2"/>
    <s v="(05/05/2026 ticket): INC-20260505-00013238...2026-05-05 19:12:26...Bo Trans analyse en cours...lien à nouveau up après reset du MPR des deux côtés ...PLANTAGE...lien à nouveau up après reset du MPR des deux côtés ...user:OCM_NOC.IHS"/>
  </r>
  <r>
    <s v="Garoua-Djamboutou-Village"/>
    <s v="NRD_060"/>
    <s v="Garoua"/>
    <s v="IHS"/>
    <s v="Grid-Gen"/>
    <s v="NORD"/>
    <s v="Garoua"/>
    <s v="Huawei"/>
    <n v="14.98792208496346"/>
    <n v="11.24460667231682"/>
    <n v="2.5760987121646655"/>
    <n v="19.570146076425452"/>
    <n v="14.593570668287521"/>
    <n v="7.9761858900274811"/>
    <n v="12.924421358719071"/>
    <n v="1.5379723085440014"/>
    <n v="1.0223780294664029"/>
    <n v="0.73323573978478052"/>
    <n v="0.84031755000242547"/>
    <n v="0"/>
    <n v="16.325035741496947"/>
    <n v="21.860277142848989"/>
    <n v="21.898907922484469"/>
    <n v="18.943760290840189"/>
    <n v="24.689205925241062"/>
    <n v="23.163040438543174"/>
    <n v="17.687528714476091"/>
    <n v="20.34991353554032"/>
    <n v="6.6163437366361721"/>
    <n v="19.859795706382965"/>
    <n v="11.94723741770895"/>
    <n v="11.94723741770895"/>
    <x v="0"/>
    <m/>
    <x v="5"/>
    <x v="0"/>
    <s v="Defaut GE &amp; Power Cabinet"/>
    <x v="0"/>
    <s v="(05/05/2026 cell huawei): 05/05/2026 : Feedback camusat :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05/2026 cell huawei): 05/05/2026 : Feedback camusat :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05/2026 cell huawei): 05/05/2026 : Feedback camusat :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05/2026 ocm ran 00h): Power status check Ongoing"/>
  </r>
  <r>
    <s v="Tsinga-Village2"/>
    <s v="CTR_675"/>
    <s v="Yaounde"/>
    <s v="IHS"/>
    <s v="Hybrid-Gen-Lithium"/>
    <s v="CENTRE"/>
    <s v="Yaounde"/>
    <s v="ZTE"/>
    <n v="13.861761734768127"/>
    <n v="3.0296625888543613"/>
    <n v="3.9166545388134097"/>
    <n v="0.45700604680495283"/>
    <n v="0.66053996056307418"/>
    <n v="0.48946588934261331"/>
    <n v="7.2308758022218216"/>
    <n v="15.230247294061916"/>
    <n v="4.4518495689618272"/>
    <n v="11.584150893323402"/>
    <n v="13.349021068221317"/>
    <n v="0"/>
    <n v="0.31767841498945631"/>
    <n v="2.428923645889514"/>
    <n v="9.2457045997380387"/>
    <n v="4.8917517756603965"/>
    <n v="3.8859068637942213"/>
    <n v="8.7917305162470445"/>
    <n v="2.1611834501887661"/>
    <n v="7.0594093592783764"/>
    <n v="3.2475350606892639"/>
    <n v="4.721591082958474"/>
    <n v="11.514344396789117"/>
    <n v="11.514344396789117"/>
    <x v="0"/>
    <m/>
    <x v="5"/>
    <x v="0"/>
    <s v="Defaut GE &amp; Power Cabinet"/>
    <x v="0"/>
    <s v="( hourly IHS): 05-05-2026 10:47:45 53V fme is on site for work(PM) FRANCOIS ISNINFORMED..;..;(05/05/2026 cell zte): 05/05/2026 : Need BO TX analysis || power investigation need ..;..;(05/05/2026 ocm ran 10h): Power status check Ongoing..;..;(05/05/2026 ticket): INC-20260505-00013632...Transmission Board fault || 05/05/2026: hardware issue,  site with GPS issue (alarm : TDD down 09Apr 02pm)"/>
  </r>
  <r>
    <s v="KOUSSERI-Douane-MTN"/>
    <s v="EXN_246"/>
    <s v="EXTREME-NORD"/>
    <s v="MTN sharing"/>
    <m/>
    <s v="EXTREME-NORD"/>
    <s v="Kousseri"/>
    <s v="Huawei"/>
    <n v="16.611217408177886"/>
    <n v="11.780960982555868"/>
    <n v="12.691887607616863"/>
    <n v="11.596082560717742"/>
    <n v="13.690027765649926"/>
    <n v="13.326192167975048"/>
    <n v="10.481211815097321"/>
    <n v="12.864352814946081"/>
    <n v="7.0784215527647234"/>
    <n v="11.380117597372394"/>
    <n v="8.2046889134299565"/>
    <n v="0"/>
    <n v="8.4947586271840851"/>
    <n v="11.950394226571131"/>
    <n v="11.59048234612608"/>
    <n v="12.9258838351411"/>
    <n v="8.1269101368877941"/>
    <n v="6.4586169110785798"/>
    <n v="5.5432315164382349"/>
    <n v="6.0493910390859318"/>
    <n v="15.379018140834264"/>
    <n v="26.855294429654112"/>
    <n v="11.211754458056177"/>
    <n v="11.211754458056177"/>
    <x v="2"/>
    <m/>
    <x v="10"/>
    <x v="0"/>
    <s v="Sharing"/>
    <x v="0"/>
    <s v="(05/05/2026 ocm ran 19h): 05.05.26: Power alarms; MTN is activated to check..;..;(05/05/2026 cell zte): 05.05.26: Power alarms; MTN is activated to check"/>
  </r>
  <r>
    <s v="Hopital-General"/>
    <s v="LIT_248"/>
    <s v="Douala"/>
    <s v="IHS"/>
    <s v="Grid-Gen"/>
    <s v="LITTORAL"/>
    <s v="Douala"/>
    <s v="ZTE"/>
    <n v="0"/>
    <n v="0"/>
    <n v="0"/>
    <n v="1.9261884582787167E-3"/>
    <n v="0"/>
    <n v="0"/>
    <n v="0"/>
    <n v="0"/>
    <n v="7.1571277533793927"/>
    <n v="37.663619008483792"/>
    <n v="8.1577648223768886"/>
    <n v="0"/>
    <n v="0"/>
    <n v="0"/>
    <n v="0"/>
    <n v="0"/>
    <n v="0"/>
    <n v="0"/>
    <n v="12.908922675661252"/>
    <n v="18.768263120197012"/>
    <n v="8.4844070357181387"/>
    <n v="4.3476888827687503"/>
    <n v="11.386520390488338"/>
    <n v="11.386520390488338"/>
    <x v="0"/>
    <m/>
    <x v="4"/>
    <x v="2"/>
    <s v="MPR ISSUE"/>
    <x v="2"/>
    <s v="(05/05/2026 ticket): INC-20260505-00001726...2026-05-05 06:08:24...Hello FO,_x000a__x000a_If power is OK onsite, FME should check the site environment, MPR status and ODU 4/1 antenna line...Others Transmission equipement fault...user:OCM_NOC.CAMUSAT"/>
  </r>
  <r>
    <s v="White-Star-Hotel"/>
    <s v="SUO_236"/>
    <s v="SUD-OUEST"/>
    <s v="CAMUSAT"/>
    <s v="Medium Grid + GE"/>
    <s v="SUD-OUEST"/>
    <s v="Limbe"/>
    <s v="Huawei"/>
    <n v="0"/>
    <n v="0"/>
    <n v="0"/>
    <n v="0"/>
    <n v="3.2080847123415879"/>
    <n v="1.6494772181843604"/>
    <n v="7.9436190370199151"/>
    <n v="5.2270155778708052"/>
    <n v="0"/>
    <n v="0.70650095738700402"/>
    <n v="10.108137646854034"/>
    <n v="0"/>
    <n v="2.7456032964931962"/>
    <n v="3.8645047698133448"/>
    <n v="11.876717518041966"/>
    <n v="9.8104880248150135"/>
    <n v="0"/>
    <n v="0.39048120468106606"/>
    <n v="1.9458962198194802"/>
    <n v="13.868556899607057"/>
    <n v="24.591941137209293"/>
    <n v="20.92162907881718"/>
    <n v="10.79798064109259"/>
    <n v="10.79798064109259"/>
    <x v="0"/>
    <m/>
    <x v="7"/>
    <x v="4"/>
    <s v="ACCESS-ISSUE"/>
    <x v="4"/>
    <s v="(05/05/2026 ocm ran 10h): 05.05.26: Camusat: FME ongoing to the site, ETA=10H30_x000a_04.05.26: Camusat: Red Zone, FME is managing with level 0 - Escalade L4..;..;(05/05/2026 ocm ran 00h): 04.05.26: Camusat: Red Zone, FME is managing with level 0 - Escalade L4"/>
  </r>
  <r>
    <s v="Nyalla-III"/>
    <s v="LIT_751"/>
    <s v="Douala"/>
    <s v="CAMUSAT"/>
    <s v="Good Grid no GE - 8h"/>
    <s v="LITTORAL"/>
    <s v="Douala"/>
    <s v="ZTE"/>
    <n v="12.115404371163676"/>
    <n v="16.309786749535569"/>
    <n v="19.51876321579303"/>
    <n v="8.0257852428281592E-4"/>
    <n v="4.0680386835714657"/>
    <n v="0"/>
    <n v="0.77509466859570908"/>
    <n v="1.4386309223161071"/>
    <n v="1.985525763840734"/>
    <n v="3.9221655780134856"/>
    <n v="29.469541966652706"/>
    <n v="0"/>
    <n v="1.4413953594553019"/>
    <n v="14.409102453250691"/>
    <n v="29.359392522964448"/>
    <n v="45.25795587173581"/>
    <n v="22.798402262344013"/>
    <n v="0"/>
    <n v="8.1174753804578934"/>
    <n v="3.7434580932731794"/>
    <n v="1.0303885951344676"/>
    <n v="4.240692714655351"/>
    <n v="10.143754298253873"/>
    <n v="10.143754298253873"/>
    <x v="0"/>
    <m/>
    <x v="1"/>
    <x v="0"/>
    <s v="AKTIVCO Coupure ENEO &amp; Baisse de tension"/>
    <x v="0"/>
    <s v="(05/05/2026 ocm ran 19h): Power status check Ongoing..;..;(05/05/2026 ticket): INC-20260505-00011735...2026-05-05 23:18:01...Fme Yannick Mbah se rendra demain sur site pour travaux...user:ndzie mbene lionnel"/>
  </r>
  <r>
    <s v="Sapeur-Mimboman-IHS"/>
    <s v="CTR_133"/>
    <s v="Yaounde"/>
    <s v="IHS"/>
    <s v="Grid-Gen"/>
    <s v="CENTRE"/>
    <s v="Yaounde"/>
    <s v="ZTE"/>
    <n v="0"/>
    <n v="0"/>
    <n v="0"/>
    <n v="5.1502177306360997"/>
    <n v="7.6313981559955844"/>
    <n v="14.174160966575633"/>
    <n v="1.8903577859391114"/>
    <n v="3.6071089195366888"/>
    <n v="6.1574181084544"/>
    <n v="0"/>
    <n v="2.1608624187790539"/>
    <n v="0"/>
    <n v="8.270714373360958"/>
    <n v="0"/>
    <n v="0"/>
    <n v="0"/>
    <n v="5.9057651533959419"/>
    <n v="5.0086072087959792"/>
    <n v="2.5059533491423482"/>
    <n v="5.2045790493475206"/>
    <n v="2.3226832368140236"/>
    <n v="4.0643668546909169"/>
    <n v="10.639141433597864"/>
    <n v="10.639141433597864"/>
    <x v="0"/>
    <m/>
    <x v="5"/>
    <x v="0"/>
    <s v="Defaut GE &amp; Power Cabinet"/>
    <x v="0"/>
    <s v="(05/05/2026 analyse platforme): Power issue ,  checker la courbe power , U=43,90V avec des coupures "/>
  </r>
  <r>
    <s v="Olembe-Terminus"/>
    <s v="CTR_383"/>
    <s v="Yaounde"/>
    <s v="IHS"/>
    <s v="Grid-Gen"/>
    <s v="CENTRE"/>
    <s v="Yaounde"/>
    <s v="ZTE"/>
    <n v="11.809871644508361"/>
    <n v="0"/>
    <n v="0"/>
    <n v="3.5492697605533707"/>
    <n v="0"/>
    <n v="5.8628896251209239"/>
    <n v="0"/>
    <n v="0"/>
    <n v="1.4969159582573557"/>
    <n v="5.7473896579374664"/>
    <n v="0"/>
    <n v="0"/>
    <n v="0"/>
    <n v="0"/>
    <n v="0.97235063478610817"/>
    <n v="0"/>
    <n v="0"/>
    <n v="0"/>
    <n v="0"/>
    <n v="0"/>
    <n v="0"/>
    <n v="3.8479838394347716"/>
    <n v="9.9810983839992211"/>
    <n v="9.9810983839992211"/>
    <x v="0"/>
    <m/>
    <x v="5"/>
    <x v="0"/>
    <s v="Defaut GE &amp; Power Cabinet"/>
    <x v="0"/>
    <s v="( hourly IHS): 05/05/2026 06:41 00:24:21 0V Fme Justin is informed ETA=06:30AM/Felix Bateu informed..;..;(05/05/2026 cell zte): 05/04/2026 : Power issue || Mail sent to IHS"/>
  </r>
  <r>
    <s v="Foumban-Ndjidare-II"/>
    <s v="OST_175"/>
    <s v="OUEST"/>
    <s v="IHS"/>
    <s v="Grid-Gen"/>
    <s v="OUEST"/>
    <s v="Foumban"/>
    <s v="Huawei"/>
    <n v="1.2989109187776264"/>
    <n v="1.0252851472321387"/>
    <n v="0"/>
    <n v="0"/>
    <n v="0"/>
    <n v="0"/>
    <n v="0"/>
    <n v="0"/>
    <n v="0"/>
    <n v="0.28973084726609649"/>
    <n v="0.10683211912120148"/>
    <n v="0"/>
    <n v="2.7767433432353683"/>
    <n v="0"/>
    <n v="0"/>
    <n v="0"/>
    <n v="0"/>
    <n v="1.4413418542203502"/>
    <n v="0"/>
    <n v="0"/>
    <n v="17.941875592005083"/>
    <n v="22.898720636086374"/>
    <n v="10.249462807441081"/>
    <n v="10.249462807441081"/>
    <x v="0"/>
    <m/>
    <x v="6"/>
    <x v="3"/>
    <s v="Warehouse HUAWEI"/>
    <x v="3"/>
    <s v="( hourly IHS): 05-05-2026 10:46:44 48.6V FME Martial managing with level 0 THIBAUT IS INFORMED..;..;(05/05/2026 ocm ran 19h): 05.05.26: Carte core cannibalisée pour restaurer le P1 sur Magba, commande en cours et update ASAP_x000a_05.05.26: Besoin d'un FME sur site pour vérifier le statut du MPR; CM-20260505-00003056; FME Yaya activé pour investigations, update ASAP..;..;(05/05/2026 cell zte): 05.05.26: Carte core cannibalisée pour restaurer le P1 sur Magba, commande en cours et update ASAP_x000a_05.05.26: Besoin d'un FME sur site pour vérifier le statut du MPR; CM-20260505-00003056; FME Yaya activé pour investigations, update ASAP"/>
  </r>
  <r>
    <s v="Manguier"/>
    <s v="CTR_049"/>
    <s v="Yaounde"/>
    <s v="IHS"/>
    <s v="Grid-Gen"/>
    <s v="CENTRE"/>
    <s v="Yaounde"/>
    <s v="ZTE"/>
    <n v="6.3365179649176859"/>
    <n v="9.2457045997380387"/>
    <n v="9.2457045997380387"/>
    <n v="9.2457045997380387"/>
    <n v="9.2457045997380387"/>
    <n v="7.6719194539327065"/>
    <n v="9.2457045997380387"/>
    <n v="7.4759654484594771"/>
    <n v="4.6432912996207545"/>
    <n v="9.2457045997380387"/>
    <n v="10.629189459896756"/>
    <n v="0"/>
    <n v="9.2457045997380387"/>
    <n v="9.2457045997380387"/>
    <n v="9.2457045997380387"/>
    <n v="9.2457045997380387"/>
    <n v="5.7927620971769214"/>
    <n v="9.2457045997380387"/>
    <n v="9.2457045997380387"/>
    <n v="9.2457045997380387"/>
    <n v="0"/>
    <n v="0.57817244169718174"/>
    <n v="9.8715910031304155"/>
    <n v="9.8715910031304155"/>
    <x v="0"/>
    <m/>
    <x v="5"/>
    <x v="0"/>
    <s v="Defaut GE &amp; Power Cabinet"/>
    <x v="0"/>
    <s v="(05/05/2026 ticket): INC-20260505-00017105...Grid Outage  ||"/>
  </r>
  <r>
    <s v="Charles-Atangana"/>
    <s v="CTR_197"/>
    <s v="Yaounde"/>
    <s v="IHS"/>
    <s v="GridOnly"/>
    <s v="CENTRE"/>
    <s v="Yaounde"/>
    <s v="ZTE"/>
    <n v="11.589911623619923"/>
    <n v="8.7859876210288412"/>
    <n v="9.2457045997380387"/>
    <n v="9.2457045997380387"/>
    <n v="12.673802838203024"/>
    <n v="5.6496534287581364"/>
    <n v="9.2457045997380387"/>
    <n v="9.2457045997380387"/>
    <n v="6.7088608949499626"/>
    <n v="10.536268701863124"/>
    <n v="9.2457045997380387"/>
    <n v="0"/>
    <n v="13.868556899607057"/>
    <n v="13.868556899607057"/>
    <n v="13.868556899607057"/>
    <n v="13.868556899607057"/>
    <n v="48.050126557715743"/>
    <n v="9.2457045997380387"/>
    <n v="9.2457045997380387"/>
    <n v="15.111269486606572"/>
    <n v="3.7613555067963182"/>
    <n v="0"/>
    <n v="9.7828258183447332"/>
    <n v="9.7828258183447332"/>
    <x v="0"/>
    <m/>
    <x v="9"/>
    <x v="6"/>
    <s v="BSS Hardware issue"/>
    <x v="2"/>
    <s v="05/05/2026: hardware issue,  site with GPS issue (alarm : TDD down 09Apr 02pm)"/>
  </r>
  <r>
    <s v="Bardake-IHS"/>
    <s v="NRD_110"/>
    <s v="NORD"/>
    <s v="IHS"/>
    <s v="Gen Only"/>
    <s v="NORD"/>
    <s v="Bardake"/>
    <s v="NOKIA"/>
    <n v="4.6228522998690194"/>
    <n v="4.6228522998690194"/>
    <n v="4.6228522998690194"/>
    <n v="4.6228522998690194"/>
    <n v="9.2457045997380387"/>
    <n v="9.2457045997380387"/>
    <n v="9.2457045997380387"/>
    <n v="9.2457045997380387"/>
    <n v="9.2457045997380387"/>
    <n v="9.2457045997380387"/>
    <n v="9.2457045997380387"/>
    <n v="0"/>
    <n v="9.2457045997380387"/>
    <n v="9.2457045997380387"/>
    <n v="9.2457045997380387"/>
    <n v="9.2457045997380387"/>
    <n v="9.2457045997380387"/>
    <n v="9.2457045997380387"/>
    <n v="9.2457045997380387"/>
    <n v="9.2457045997380387"/>
    <n v="0"/>
    <n v="27.540622418066651"/>
    <n v="9.2457045997380387"/>
    <n v="9.2457045997380387"/>
    <x v="1"/>
    <m/>
    <x v="3"/>
    <x v="1"/>
    <s v="EXCLU"/>
    <x v="1"/>
    <s v=""/>
  </r>
  <r>
    <s v="BTS-Mobile-OKPLASTCAM"/>
    <s v="LIT_780"/>
    <s v="Douala"/>
    <s v="WAS ORANGE"/>
    <m/>
    <s v="LITTORAL"/>
    <s v="Douala"/>
    <s v="ZTE"/>
    <n v="9.2457045997380387"/>
    <n v="9.2457045997380387"/>
    <n v="9.2457045997380387"/>
    <n v="9.2457045997380387"/>
    <n v="9.2457045997380387"/>
    <n v="9.2457045997380387"/>
    <n v="9.2457045997380387"/>
    <n v="9.2457045997380387"/>
    <n v="9.2457045997380387"/>
    <n v="9.2457045997380387"/>
    <n v="9.2457045997380387"/>
    <n v="0"/>
    <n v="9.2457045997380387"/>
    <n v="9.2457045997380387"/>
    <n v="20.494698701320942"/>
    <n v="0.71957406979365524"/>
    <n v="8.2347053502381318"/>
    <n v="9.2457045997380387"/>
    <n v="9.2457045997380387"/>
    <n v="9.2457045997380387"/>
    <n v="0"/>
    <n v="27.540622418066651"/>
    <n v="9.2457045997380387"/>
    <n v="9.2457045997380387"/>
    <x v="0"/>
    <m/>
    <x v="11"/>
    <x v="7"/>
    <s v="Projet OCM (ZTE, NOKIA, autres projets)"/>
    <x v="6"/>
    <s v="(05/05/2026 ocm ran 10h): 01.05.2026: Site Dementele..;..;(05/05/2026 ocm ran 00h): 01.05.2026: Site Dementele"/>
  </r>
  <r>
    <s v="Emia"/>
    <s v="CTR_323"/>
    <s v="Yaounde"/>
    <s v="IHS"/>
    <s v="Grid-Lithium"/>
    <s v="CENTRE"/>
    <s v="Yaounde"/>
    <s v="ZTE"/>
    <n v="7.0748188669446082"/>
    <n v="8.7857736000890299"/>
    <n v="9.2457045997380387"/>
    <n v="9.2457045997380387"/>
    <n v="9.2457045997380387"/>
    <n v="5.4987865012712831"/>
    <n v="9.2457045997380387"/>
    <n v="9.2457045997380387"/>
    <n v="6.4778787956613666"/>
    <n v="9.2457045997380387"/>
    <n v="9.2457045997380387"/>
    <n v="0"/>
    <n v="14.169256320038357"/>
    <n v="9.2457045997380387"/>
    <n v="9.2457045997380387"/>
    <n v="9.2457045997380387"/>
    <n v="6.5584041742644112"/>
    <n v="9.2457045997380387"/>
    <n v="9.2457045997380387"/>
    <n v="9.2457045997380387"/>
    <n v="0"/>
    <n v="0"/>
    <n v="9.2457045997380387"/>
    <n v="9.2457045997380387"/>
    <x v="0"/>
    <m/>
    <x v="9"/>
    <x v="6"/>
    <s v="BSS Hardware issue"/>
    <x v="2"/>
    <s v="05/05/2026: hardware issue,  site with GPS issue (alarm : TDD down 09Apr 02pm) ||(05/05/2026 cell zte): 05/05/2026 : Need BO RAN analysis "/>
  </r>
  <r>
    <s v="CNR"/>
    <s v="CTR_002"/>
    <s v="Yaounde"/>
    <s v="IHS"/>
    <s v="Grid-Gen"/>
    <s v="CENTRE"/>
    <s v="Yaounde"/>
    <s v="ZTE"/>
    <n v="6.3583837709348137"/>
    <n v="9.2457045997380387"/>
    <n v="9.2457045997380387"/>
    <n v="9.2457045997380387"/>
    <n v="9.2457045997380387"/>
    <n v="8.9328594909725965"/>
    <n v="9.2457045997380387"/>
    <n v="7.4642656370832672"/>
    <n v="4.6431842891508497"/>
    <n v="9.2457045997380387"/>
    <n v="9.2457045997380387"/>
    <n v="0"/>
    <n v="9.2457045997380387"/>
    <n v="9.2457045997380387"/>
    <n v="9.2733846412866363"/>
    <n v="9.2457045997380387"/>
    <n v="5.822189976400626"/>
    <n v="9.2457045997380387"/>
    <n v="9.2457045997380387"/>
    <n v="9.2457045997380387"/>
    <n v="0"/>
    <n v="0"/>
    <n v="9.2457045997380387"/>
    <n v="9.2457045997380387"/>
    <x v="0"/>
    <m/>
    <x v="9"/>
    <x v="6"/>
    <s v="BSS Hardware issue"/>
    <x v="2"/>
    <s v="05/05/2026: hardware issue,  site with GPS issue (alarm : TDD down 09Apr 02pm)"/>
  </r>
  <r>
    <s v="Bastos-BAT"/>
    <s v="CTR_200"/>
    <s v="Yaounde"/>
    <s v="IHS"/>
    <s v="Grid-Gen"/>
    <s v="CENTRE"/>
    <s v="Yaounde"/>
    <s v="ZTE"/>
    <n v="4.7437206256260112"/>
    <n v="8.7577546920524032"/>
    <n v="9.2457045997380387"/>
    <n v="9.2457045997380387"/>
    <n v="9.2457045997380387"/>
    <n v="8.8979740777837701"/>
    <n v="9.2457045997380387"/>
    <n v="7.5139006600405791"/>
    <n v="4.6433983100906602"/>
    <n v="9.2602580236450329"/>
    <n v="9.2457045997380387"/>
    <n v="0"/>
    <n v="9.2457045997380387"/>
    <n v="9.2457045997380387"/>
    <n v="10.219464205711221"/>
    <n v="9.2457045997380387"/>
    <n v="5.5444978069987707"/>
    <n v="9.2457045997380387"/>
    <n v="9.2457045997380387"/>
    <n v="9.2457045997380387"/>
    <n v="0"/>
    <n v="0"/>
    <n v="9.2457045997380387"/>
    <n v="9.2457045997380387"/>
    <x v="0"/>
    <m/>
    <x v="9"/>
    <x v="6"/>
    <s v="BSS Hardware issue"/>
    <x v="2"/>
    <s v="05/05/2026: hardware issue,  site with GPS issue (alarm : TDD down 09Apr 02pm)"/>
  </r>
  <r>
    <s v="Etoudi"/>
    <s v="CTR_086"/>
    <s v="Yaounde"/>
    <s v="IHS"/>
    <s v="Grid-Gen"/>
    <s v="CENTRE"/>
    <s v="Yaounde"/>
    <s v="ZTE"/>
    <n v="5.3618130997936841"/>
    <n v="9.2457045997380387"/>
    <n v="9.2457045997380387"/>
    <n v="9.2457045997380387"/>
    <n v="9.2457045997380387"/>
    <n v="5.3657903222584622"/>
    <n v="9.2457045997380387"/>
    <n v="7.4164676271926444"/>
    <n v="3.3923389064386056"/>
    <n v="9.2457045997380387"/>
    <n v="9.2457045997380387"/>
    <n v="0"/>
    <n v="9.2457045997380387"/>
    <n v="9.2457045997380387"/>
    <n v="9.2457045997380387"/>
    <n v="9.2457045997380387"/>
    <n v="4.7534050731523569"/>
    <n v="9.2457045997380387"/>
    <n v="9.2457045997380387"/>
    <n v="9.2457045997380387"/>
    <n v="0"/>
    <n v="0"/>
    <n v="9.2457045997380387"/>
    <n v="9.2457045997380387"/>
    <x v="0"/>
    <m/>
    <x v="9"/>
    <x v="6"/>
    <s v="BSS Hardware issue"/>
    <x v="2"/>
    <s v="05/05/2026: hardware issue,  site with GPS issue (alarm : TDD down 09Apr 02pm)"/>
  </r>
  <r>
    <s v="Mballa-II"/>
    <s v="CTR_824"/>
    <s v="Yaounde"/>
    <s v="CAMUSAT"/>
    <s v="Good Grid no GE - 8h"/>
    <s v="CENTRE"/>
    <s v="Yaounde"/>
    <s v="ZTE"/>
    <n v="4.5219235916708751"/>
    <n v="8.7858806105589355"/>
    <n v="9.2845494003133293"/>
    <n v="9.2457045997380387"/>
    <n v="9.2457045997380387"/>
    <n v="5.2919352629461267"/>
    <n v="9.2457045997380387"/>
    <n v="7.3693830204347188"/>
    <n v="3.3922318959687017"/>
    <n v="9.2457045997380387"/>
    <n v="9.424198063538535"/>
    <n v="0"/>
    <n v="9.7790804518980803"/>
    <n v="9.2457045997380387"/>
    <n v="9.2457045997380387"/>
    <n v="9.2457045997380387"/>
    <n v="4.6000590697793875"/>
    <n v="9.2457045997380387"/>
    <n v="9.2457045997380387"/>
    <n v="9.2457045997380387"/>
    <n v="0"/>
    <n v="0"/>
    <n v="9.2457045997380387"/>
    <n v="9.2457045997380387"/>
    <x v="0"/>
    <m/>
    <x v="9"/>
    <x v="6"/>
    <s v="BSS Hardware issue"/>
    <x v="2"/>
    <s v="05/05/2026: hardware issue,  site with GPS issue (alarm : TDD down 09Apr 02pm)"/>
  </r>
  <r>
    <s v="Etoudi-II-IHS"/>
    <s v="CTR_633"/>
    <s v="Yaounde"/>
    <s v="IHS"/>
    <s v="Grid-Gen"/>
    <s v="CENTRE"/>
    <s v="Yaounde"/>
    <s v="ZTE"/>
    <n v="5.0257823892156273"/>
    <n v="1.1786668207617435"/>
    <n v="9.2457045997380387"/>
    <n v="9.2457045997380387"/>
    <n v="9.2457045997380387"/>
    <n v="5.6639214914120526"/>
    <n v="1.8516021607554085"/>
    <n v="7.4417756033250297"/>
    <n v="0.10119623437290454"/>
    <n v="4.9333966835315168"/>
    <n v="9.2457045997380387"/>
    <n v="0"/>
    <n v="9.2457045997380387"/>
    <n v="9.2457045997380387"/>
    <n v="9.2457045997380387"/>
    <n v="9.2457045997380387"/>
    <n v="4.4590727756803732"/>
    <n v="9.2457045997380387"/>
    <n v="9.2457045997380387"/>
    <n v="9.2457045997380387"/>
    <n v="0"/>
    <n v="0"/>
    <n v="9.2457045997380387"/>
    <n v="9.2457045997380387"/>
    <x v="0"/>
    <m/>
    <x v="9"/>
    <x v="6"/>
    <s v="BSS Hardware issue"/>
    <x v="2"/>
    <s v="05/05/2026: hardware issue,  site with GPS issue (alarm : TDD down 09Apr 02pm)"/>
  </r>
  <r>
    <s v="PDC"/>
    <s v="CTR_011"/>
    <s v="Yaounde"/>
    <s v="IHS"/>
    <s v="Grid-Gen"/>
    <s v="CENTRE"/>
    <s v="Yaounde"/>
    <s v="ZTE"/>
    <n v="4.7798723293753733"/>
    <n v="7.9920769448082796"/>
    <n v="9.2457045997380387"/>
    <n v="10.066011191868347"/>
    <n v="9.2457045997380387"/>
    <n v="5.4270003110437646"/>
    <n v="9.2457045997380387"/>
    <n v="7.5113324087628728"/>
    <n v="4.3686132584545394"/>
    <n v="9.370603653194765"/>
    <n v="9.2457045997380387"/>
    <n v="0"/>
    <n v="9.2457045997380387"/>
    <n v="9.2457045997380387"/>
    <n v="9.3755796400453164"/>
    <n v="9.2457045997380387"/>
    <n v="4.8933926028655979"/>
    <n v="3.9362196197275936"/>
    <n v="6.0641406488544174"/>
    <n v="8.0088062482699964"/>
    <n v="0"/>
    <n v="0"/>
    <n v="9.2457045997380387"/>
    <n v="9.2457045997380387"/>
    <x v="0"/>
    <m/>
    <x v="9"/>
    <x v="6"/>
    <s v="BSS Hardware issue"/>
    <x v="2"/>
    <s v="05/05/2026: hardware issue,  site with GPS issue (alarm : TDD down 09Apr 02pm)"/>
  </r>
  <r>
    <s v="Darrack-MTN-IHS"/>
    <s v="EXN_133"/>
    <s v="EXTREME-NORD"/>
    <s v="IHS"/>
    <s v="Solar-Gen"/>
    <s v="EXTREME-NORD"/>
    <s v="Darrack"/>
    <s v="NOKIA"/>
    <n v="9.2965275257123032"/>
    <n v="9.2968521653973557"/>
    <n v="9.2966357389406529"/>
    <n v="9.2969062720115296"/>
    <n v="9.29679805878318"/>
    <n v="9.29679805878318"/>
    <n v="9.2969062720115296"/>
    <n v="9.2968521653973557"/>
    <n v="9.2966357389406529"/>
    <n v="9.2969603786257053"/>
    <n v="9.2971226984682325"/>
    <n v="0"/>
    <n v="9.2969603786257053"/>
    <n v="9.2449020212137576"/>
    <n v="9.2448485159788039"/>
    <n v="9.2450090316836597"/>
    <n v="9.2449020212137576"/>
    <n v="9.2445274845690903"/>
    <n v="9.2445809898040405"/>
    <n v="9.2446344950389943"/>
    <n v="32.365067803316428"/>
    <n v="13.770311209033324"/>
    <n v="9.2445809898040405"/>
    <n v="9.2445809898040405"/>
    <x v="2"/>
    <m/>
    <x v="4"/>
    <x v="2"/>
    <s v="MPR ISSUE"/>
    <x v="2"/>
    <s v="(05/05/2026 BOTX): loss of signal on port1/1"/>
  </r>
  <r>
    <s v="TCHEVI-IHS"/>
    <s v="EXN_227"/>
    <s v="EXTREME-NORD"/>
    <s v="IHS"/>
    <s v="Grid-Gen"/>
    <s v="EXTREME-NORD"/>
    <s v="Tchevi"/>
    <s v="NOKIA"/>
    <n v="9.2965275257123032"/>
    <n v="9.2968521653973557"/>
    <n v="9.2966357389406529"/>
    <n v="9.2969062720115296"/>
    <n v="9.29679805878318"/>
    <n v="9.29679805878318"/>
    <n v="9.2969062720115296"/>
    <n v="9.2968521653973557"/>
    <n v="9.2966357389406529"/>
    <n v="9.2969603786257053"/>
    <n v="9.2971226984682325"/>
    <n v="0"/>
    <n v="9.2969603786257053"/>
    <n v="9.2449020212137576"/>
    <n v="9.2448485159788039"/>
    <n v="9.2450090316836597"/>
    <n v="9.2449020212137576"/>
    <n v="9.2445274845690903"/>
    <n v="9.2445809898040405"/>
    <n v="9.2446344950389943"/>
    <n v="32.365067803316428"/>
    <n v="13.770311209033324"/>
    <n v="9.2445809898040405"/>
    <n v="9.2445809898040405"/>
    <x v="1"/>
    <s v="site vandalise"/>
    <x v="3"/>
    <x v="1"/>
    <s v="EXCLU"/>
    <x v="1"/>
    <s v="(05/05/2026 cell nokia): 23/04/2026 : Relance faite hier _x000a_22/04/2026 : Cable d'alimentation SPM vandaliser_x000a_21/04/2026 : Check breaker and  interconnection FXED, FXDB, FRMF (sfp, optical fiber) between system and radio module, swap its if needed || FME Tsafack ervis activer"/>
  </r>
  <r>
    <s v="Alou-IHS"/>
    <s v="SUO_133"/>
    <s v="SUD-OUEST"/>
    <s v="IHS"/>
    <s v="Grid-Gen"/>
    <s v="SUD-OUEST"/>
    <s v="Alou"/>
    <s v="NOKIA"/>
    <n v="2.5128928080167969"/>
    <n v="3.2227142078009838"/>
    <n v="2.1879960226433246"/>
    <n v="0.802309246518085"/>
    <n v="7.6155889510678532E-2"/>
    <n v="1.4297314770817988"/>
    <n v="4.774107410832614"/>
    <n v="9.2965275257123032"/>
    <n v="9.2963652058697779"/>
    <n v="9.2359972589307837"/>
    <n v="7.1620036952494868"/>
    <n v="0"/>
    <n v="6.8521218290848447"/>
    <n v="7.8960707182257375"/>
    <n v="9.2444204740991864"/>
    <n v="9.2443669688642345"/>
    <n v="9.2444739793341402"/>
    <n v="9.2445274845690903"/>
    <n v="9.2445274845690903"/>
    <n v="9.2445274845690903"/>
    <n v="32.365067803316428"/>
    <n v="13.770311209033324"/>
    <n v="9.2445809898040405"/>
    <n v="9.2445809898040405"/>
    <x v="2"/>
    <m/>
    <x v="7"/>
    <x v="4"/>
    <s v="ACCESS-ISSUE"/>
    <x v="4"/>
    <s v="(05/05/2026 ocm ran 19h): 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5/2026 cell zte): 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5/2026 ocm ran 10h): 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5/2026 ocm ran 00h): 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r>
  <r>
    <s v="Tatum"/>
    <s v="NRO_073"/>
    <s v="NORD-OUEST"/>
    <s v="IHS"/>
    <s v="Hybrid-Gen"/>
    <s v="NORD-OUEST"/>
    <s v="Tatum"/>
    <s v="NOKIA"/>
    <n v="9.2964734190981293"/>
    <n v="9.2963652058697779"/>
    <n v="9.2963110992556022"/>
    <n v="9.2964193124839536"/>
    <n v="9.2963652058697779"/>
    <n v="9.2964734190981293"/>
    <n v="9.2963652058697779"/>
    <n v="9.2965275257123032"/>
    <n v="9.2963652058697779"/>
    <n v="9.2964734190981293"/>
    <n v="9.2964734190981293"/>
    <n v="0"/>
    <n v="9.2964193124839536"/>
    <n v="9.2443134636292825"/>
    <n v="9.2444204740991864"/>
    <n v="9.2443669688642345"/>
    <n v="9.2444739793341402"/>
    <n v="9.2445274845690903"/>
    <n v="9.2445274845690903"/>
    <n v="9.2445274845690903"/>
    <n v="32.365067803316428"/>
    <n v="13.770311209033324"/>
    <n v="9.2445809898040405"/>
    <n v="9.2445809898040405"/>
    <x v="2"/>
    <m/>
    <x v="6"/>
    <x v="3"/>
    <s v="SPARE-ISSUE"/>
    <x v="3"/>
    <s v="(05/05/2026 ocm ran 19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5/2026 cell zte):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5/2026 ocm ran 10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5/2026 ocm ran 00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r>
  <r>
    <s v="Eyumojock"/>
    <s v="SUO_016"/>
    <s v="SUD-OUEST"/>
    <s v="IHS"/>
    <s v="Solar-Gen"/>
    <s v="SUD-OUEST"/>
    <s v="Eyumojock"/>
    <s v="NOKIA"/>
    <n v="9.2964734190981293"/>
    <n v="9.2963652058697779"/>
    <n v="9.2963110992556022"/>
    <n v="9.2964193124839536"/>
    <n v="9.2963652058697779"/>
    <n v="9.2964734190981293"/>
    <n v="9.2963652058697779"/>
    <n v="9.2965275257123032"/>
    <n v="9.2963652058697779"/>
    <n v="9.2964734190981293"/>
    <n v="9.2964734190981293"/>
    <n v="0"/>
    <n v="9.2964193124839536"/>
    <n v="9.2443134636292825"/>
    <n v="9.2444204740991864"/>
    <n v="9.2443669688642345"/>
    <n v="9.2444739793341402"/>
    <n v="9.2445274845690903"/>
    <n v="9.2445274845690903"/>
    <n v="9.2445274845690903"/>
    <n v="32.365067803316428"/>
    <n v="13.770311209033324"/>
    <n v="9.2445809898040405"/>
    <n v="9.2445809898040405"/>
    <x v="1"/>
    <m/>
    <x v="3"/>
    <x v="1"/>
    <s v="EXCLU"/>
    <x v="1"/>
    <s v=""/>
  </r>
  <r>
    <s v="Baba-Babungo-IHS"/>
    <s v="NRO_085"/>
    <s v="NORD-OUEST"/>
    <s v="IHS"/>
    <s v="Grid-Hybrid-Gen"/>
    <s v="NORD-OUEST"/>
    <s v="Baba-Babungo"/>
    <s v="NOKIA"/>
    <n v="9.2964734190981293"/>
    <n v="9.2963652058697779"/>
    <n v="9.2963110992556022"/>
    <n v="9.2964193124839536"/>
    <n v="9.2963652058697779"/>
    <n v="9.2964734190981293"/>
    <n v="9.2963652058697779"/>
    <n v="9.2965275257123032"/>
    <n v="9.2963652058697779"/>
    <n v="9.2964734190981293"/>
    <n v="9.2964734190981293"/>
    <n v="0"/>
    <n v="9.2964193124839536"/>
    <n v="9.2443134636292825"/>
    <n v="9.2444204740991864"/>
    <n v="9.2443669688642345"/>
    <n v="9.2444739793341402"/>
    <n v="9.2445274845690903"/>
    <n v="9.2445274845690903"/>
    <n v="9.2445274845690903"/>
    <n v="32.365067803316428"/>
    <n v="13.770311209033324"/>
    <n v="9.2445809898040405"/>
    <n v="9.2445809898040405"/>
    <x v="2"/>
    <m/>
    <x v="7"/>
    <x v="4"/>
    <s v="ACCESS-ISSUE"/>
    <x v="4"/>
    <s v="(05/05/2026 ocm ran 19h): 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05/05/2026 cell zte): 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05/05/2026 ocm ran 10h): 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05/05/2026 ocm ran 00h): 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r>
  <r>
    <s v="Ndu-Mbakfu-IHS"/>
    <s v="NRO_089"/>
    <s v="NORD-OUEST"/>
    <s v="IHS"/>
    <s v="Hybrid-Gen"/>
    <s v="NORD-OUEST"/>
    <s v="Ndu-Mbakfu"/>
    <s v="NOKIA"/>
    <n v="0.24277367257091551"/>
    <n v="1.5338244792699267"/>
    <n v="0.51109508474795129"/>
    <n v="4.7844167808974243"/>
    <n v="9.2963652058697779"/>
    <n v="9.2964734190981293"/>
    <n v="3.4243322694278615"/>
    <n v="9.2965275257123032"/>
    <n v="9.2963652058697779"/>
    <n v="9.2964734190981293"/>
    <n v="9.2964734190981293"/>
    <n v="0"/>
    <n v="9.2964193124839536"/>
    <n v="9.2443134636292825"/>
    <n v="9.2444204740991864"/>
    <n v="3.9081650415343301"/>
    <n v="1.0701046990435794E-3"/>
    <n v="9.2445274845690903"/>
    <n v="9.2445274845690903"/>
    <n v="9.2445274845690903"/>
    <n v="32.365067803316428"/>
    <n v="13.770311209033324"/>
    <n v="9.2445809898040405"/>
    <n v="9.2445809898040405"/>
    <x v="2"/>
    <m/>
    <x v="9"/>
    <x v="6"/>
    <s v="BSS Hardware issue"/>
    <x v="2"/>
    <s v="(05/05/2026 cell nokia): 05/04/2026 : Feddback PM : Intervention planned on 07.05.2026 after spare part collected_x000a_04/05/2026 : Ghost town                                         30/04/2026 :  Check breaker and  interconnection FXDB (sfp, optical fiber) between system and radio module, swap its if needed || Access issue ..;..;(05/05/2026 cell nokia): 05/04/2026 : Feddback PM : Intervention planned on 07.05.2026 after spare part collected_x000a_04/05/2026 : Ghost town                                         30/04/2026 :  Check breaker and  interconnection FXDB (sfp, optical fiber) between system and radio module, swap its if needed || Access issue ..;..;(05/05/2026 cell nokia): 05/04/2026 : Feddback PM : Intervention planned on 07.05.2026 after spare part collected_x000a_04/05/2026 : Ghost town                                         30/04/2026 :  Check breaker and  interconnection FXDB (sfp, optical fiber) between system and radio module, swap its if needed || Access issue "/>
  </r>
  <r>
    <s v="Kanga"/>
    <s v="LIT_510"/>
    <s v="LITTORAL"/>
    <s v="IHS"/>
    <s v="Grid-Hybrid-Gen"/>
    <s v="LITTORAL"/>
    <s v="Massock-Songloulou"/>
    <s v="NOKIA"/>
    <n v="0"/>
    <n v="0"/>
    <n v="0"/>
    <n v="0"/>
    <n v="0"/>
    <n v="0.99509095518137713"/>
    <n v="0"/>
    <n v="0"/>
    <n v="7.2101826740124768E-3"/>
    <n v="1.945774552425614"/>
    <n v="9.2972309116965803"/>
    <n v="0"/>
    <n v="9.2971226984682325"/>
    <n v="9.2449555264487078"/>
    <n v="9.2451160421535636"/>
    <n v="9.2451160421535636"/>
    <n v="9.2452230526234693"/>
    <n v="9.2453300630933732"/>
    <n v="9.2453300630933732"/>
    <n v="9.2450625369186117"/>
    <n v="32.364318429792696"/>
    <n v="13.770311209033324"/>
    <n v="9.2444739793341402"/>
    <n v="9.2444739793341402"/>
    <x v="0"/>
    <m/>
    <x v="6"/>
    <x v="3"/>
    <s v="Warehouse HUAWEI"/>
    <x v="3"/>
    <s v="(05/05/2026 ocm ran 00h): 04.05.26: MRBTS1 reste down après restauration de Songloulou et après investigations, FSMF faulty et disponible à Douala et sera expédié vers Edea, ETD=05.05.26_x000a_Impacted by Songloulou-IHS_LIT_200 (TX issue)..;..;(05/05/2026 ticket): INC-20260505-00004235...Power issue in site. Camusat must check his power cabinet ...Others Transmission equipement fault"/>
  </r>
  <r>
    <s v="KOTTO-MBANGUE-II"/>
    <s v="LIT_712"/>
    <s v="Douala"/>
    <s v="CAMUSAT"/>
    <s v="Good Grid no GE - 8h"/>
    <s v="LITTORAL"/>
    <s v="Douala"/>
    <s v="ZTE"/>
    <n v="0"/>
    <n v="0"/>
    <n v="0"/>
    <n v="0"/>
    <n v="0"/>
    <n v="0"/>
    <n v="0"/>
    <n v="0"/>
    <n v="0"/>
    <n v="0"/>
    <n v="0"/>
    <n v="0"/>
    <n v="0"/>
    <n v="0"/>
    <n v="0"/>
    <n v="0"/>
    <n v="0"/>
    <n v="0"/>
    <n v="18.9540154608727"/>
    <n v="39.866590047170213"/>
    <n v="30.773648230079651"/>
    <n v="5.8429789263237364"/>
    <n v="12.489762665045816"/>
    <n v="12.489762665045816"/>
    <x v="0"/>
    <m/>
    <x v="1"/>
    <x v="0"/>
    <s v="AKTIVCO Coupure ENEO &amp; Baisse de tension"/>
    <x v="0"/>
    <s v="(05/05/2026 ocm ran 19h): 05.05.26: Camusat: grid only site/ Grid return awaited..;..;(05/05/2026 ocm ran 00h): 04.05.2026 CAMUSAT: Soucis de grid dans la zone, Eneo mis à contribution - Escalade L4_x000a_03.05.2026 CAMUSAT: Grid outage and Grid only site / Grid return awaited..;..;(05/05/2026 ticket): INC-20260505-00017808...Transmission Board fault"/>
  </r>
  <r>
    <s v="Notre-Dame-de-Yassa"/>
    <s v="LIT_620"/>
    <s v="Douala"/>
    <s v="CAMUSAT"/>
    <s v="Medium Grid + GE"/>
    <s v="LITTORAL"/>
    <s v="Douala"/>
    <s v="ZTE"/>
    <n v="2.0533347316034725"/>
    <n v="22.951552079855492"/>
    <n v="28.48340481632723"/>
    <n v="27.774139421801038"/>
    <n v="20.065925583492426"/>
    <n v="2.9322295560064267"/>
    <n v="6.2190918092759256E-2"/>
    <n v="8.0218615255983305"/>
    <n v="6.6035090873291047"/>
    <n v="1.156961530449472"/>
    <n v="0.36362157673506712"/>
    <n v="0"/>
    <n v="1.0206301917912985"/>
    <n v="2.0140083839136156"/>
    <n v="0"/>
    <n v="4.3879464833505972"/>
    <n v="0"/>
    <n v="10.231966595611715"/>
    <n v="3.7063076251380416"/>
    <n v="8.9601649958765375"/>
    <n v="2.894205444248608"/>
    <n v="2.2202501776540151"/>
    <n v="8.7760713174843676"/>
    <n v="8.7760713174843676"/>
    <x v="0"/>
    <m/>
    <x v="4"/>
    <x v="2"/>
    <s v="MPR ISSUE"/>
    <x v="2"/>
    <s v="(05/05/2026 ocm ran 00h): TX ISSUE FME activé  ||(05/05/2026 groupe whatsapp incident):   perte de configuration du MPR , Action MPR reconfigure"/>
  </r>
  <r>
    <s v="Kotto-Bloc-II"/>
    <s v="LIT_611"/>
    <s v="Douala"/>
    <s v="CAMUSAT"/>
    <s v="Good Grid no GE - 8h"/>
    <s v="LITTORAL"/>
    <s v="Douala"/>
    <s v="ZTE"/>
    <n v="0"/>
    <n v="0"/>
    <n v="0"/>
    <n v="0"/>
    <n v="0"/>
    <n v="0"/>
    <n v="0"/>
    <n v="0"/>
    <n v="0"/>
    <n v="0"/>
    <n v="0"/>
    <n v="0"/>
    <n v="0"/>
    <n v="0"/>
    <n v="0"/>
    <n v="0"/>
    <n v="0"/>
    <n v="0"/>
    <n v="9.1066444940973046"/>
    <n v="34.885181332808273"/>
    <n v="30.055498603167752"/>
    <n v="6.2540163407693026"/>
    <n v="11.935644616802643"/>
    <n v="11.935644616802643"/>
    <x v="0"/>
    <m/>
    <x v="1"/>
    <x v="0"/>
    <s v="AKTIVCO Coupure ENEO &amp; Baisse de tension"/>
    <x v="0"/>
    <s v="(05/05/2026 ocm ran 19h): 05.05.26: Camusat: grid only site/ Grid return awaited..;..;(05/05/2026 ocm ran 00h): 04.05.26: Camusat: grid only site grid outage / grid return awaited - Escalade L4..;..;(05/05/2026 ticket): INC-20260505-00012937...Grid Outage"/>
  </r>
  <r>
    <s v="Fontem"/>
    <s v="SUO_017"/>
    <s v="SUD-OUEST"/>
    <s v="IHS"/>
    <s v="Grid-Gen"/>
    <s v="SUD-OUEST"/>
    <s v="Fontem"/>
    <s v="NOKIA"/>
    <n v="0"/>
    <n v="0"/>
    <n v="0"/>
    <n v="0"/>
    <n v="1.3376308738047311E-3"/>
    <n v="0"/>
    <n v="3.2573113968602393E-2"/>
    <n v="0"/>
    <n v="0"/>
    <n v="0"/>
    <n v="0"/>
    <n v="0"/>
    <n v="0"/>
    <n v="0"/>
    <n v="0"/>
    <n v="1.7470886018154681"/>
    <n v="2.1402093980876723E-3"/>
    <n v="0"/>
    <n v="1.3568927583874808"/>
    <n v="9.2445274845690903"/>
    <n v="29.759246270118183"/>
    <n v="12.710709137026498"/>
    <n v="8.5167492787494332"/>
    <n v="8.5167492787494332"/>
    <x v="2"/>
    <m/>
    <x v="5"/>
    <x v="0"/>
    <s v="Defaut GE &amp; Power Cabinet"/>
    <x v="0"/>
    <s v="(05/05/2026 incident):impacted by  Fontem_N_SUO_017  ,Power issue || Action : en attente RCA IHS..;..;(05/05/2026 ocm ran 19h): P1  at Fontem_G9U9_SUO_017, investigations ongoing..;..;(05/05/2026 cell zte): P1  at Fontem_G9U9_SUO_017, investigations ongoing..;..;(05/05/2026 ocm ran 10h): P1 incident at Fontem_G9U9_SUO_017..;..;(05/05/2026 ocm ran 00h): 04.05.26: IHS: FME Brice is managing with level 0/Sani informed. P1 incident ongoing..;..;(05/05/2026 ticket): INC-20260505-00008403...Grid Outage"/>
  </r>
  <r>
    <s v="Ossing-IHS"/>
    <s v="SUO_100"/>
    <s v="SUD-OUEST"/>
    <s v="IHS"/>
    <s v="Hybrid-Gen"/>
    <s v="SUD-OUEST"/>
    <s v="Ossing"/>
    <s v="NOKIA"/>
    <n v="9.2964734190981293"/>
    <n v="9.2963652058697779"/>
    <n v="9.2963110992556022"/>
    <n v="9.2964193124839536"/>
    <n v="9.2963652058697779"/>
    <n v="9.2964734190981293"/>
    <n v="7.5892785108024556"/>
    <n v="2.0024776243240479"/>
    <n v="2.9834893849593467"/>
    <n v="0.56578245414745676"/>
    <n v="3.508118787430333"/>
    <n v="0"/>
    <n v="1.8371419720363085"/>
    <n v="0.9793954907214788"/>
    <n v="0.84827199493198413"/>
    <n v="2.5690538562292935"/>
    <n v="1.4941871912747944"/>
    <n v="1.9276330996224671"/>
    <n v="3.9080580310644266"/>
    <n v="6.762740666546815"/>
    <n v="29.45262760332362"/>
    <n v="12.753210097548205"/>
    <n v="8.4872322241341429"/>
    <n v="8.4872322241341429"/>
    <x v="2"/>
    <m/>
    <x v="5"/>
    <x v="0"/>
    <s v="Defaut GE &amp; Power Cabinet"/>
    <x v="0"/>
    <s v="(05/05/2026 incident):impacted by  Fontem_N_SUO_017  ,Power issue || Action : en attente RCA IHS..;..;(05/05/2026 ocm ran 19h): P1 incident at Fontem_G9U9_SUO_017..;..;(05/05/2026 cell zte): P1 incident at Fontem_G9U9_SUO_017..;..;(05/05/2026 ocm ran 10h): P1 incident at Fontem_G9U9_SUO_017..;..;(05/05/2026 ocm ran 00h): Impacted by Fontem_N_SUO_017..;..;(05/05/2026 ticket): INC-20260505-00009142...Transmission Board fault"/>
  </r>
  <r>
    <s v="Sangmelima-Chateau"/>
    <s v="SUD_260"/>
    <s v="CENTRE"/>
    <s v="CAMUSAT"/>
    <s v="Good Grid + GE"/>
    <s v="SUD"/>
    <s v="Sangmelima"/>
    <s v="ZTE"/>
    <n v="0"/>
    <n v="0"/>
    <n v="0"/>
    <n v="0"/>
    <n v="0"/>
    <n v="0"/>
    <n v="0.34551897224291145"/>
    <n v="1.9575425259607395"/>
    <n v="0"/>
    <n v="0"/>
    <n v="0"/>
    <n v="0"/>
    <n v="0"/>
    <n v="3.3609134984433542"/>
    <n v="5.9176789857120611E-2"/>
    <n v="0"/>
    <n v="3.1815282807269858"/>
    <n v="0"/>
    <n v="4.0087548832444426"/>
    <n v="0.10290840189137349"/>
    <n v="1.4238096950949006E-2"/>
    <n v="8.2241483657530665"/>
    <n v="7.7351448065678747"/>
    <n v="7.7351448065678747"/>
    <x v="0"/>
    <m/>
    <x v="2"/>
    <x v="0"/>
    <s v="AKTIVCO Defaut GE &amp; Power Cabinet"/>
    <x v="0"/>
    <s v="(05/05/2026 ticket): INC-20260505-00012918...Grid Outage"/>
  </r>
  <r>
    <s v="Mendji-IHS"/>
    <s v="NRO_087"/>
    <s v="NORD-OUEST"/>
    <s v="IHS"/>
    <s v="Hybrid-Gen"/>
    <s v="NORD-OUEST"/>
    <s v="Mendji"/>
    <s v="NOKIA"/>
    <n v="0"/>
    <n v="0"/>
    <n v="0"/>
    <n v="0"/>
    <n v="1.6051570485658829E-3"/>
    <n v="0"/>
    <n v="3.3360663850941982E-2"/>
    <n v="0"/>
    <n v="0"/>
    <n v="0"/>
    <n v="0"/>
    <n v="0"/>
    <n v="0"/>
    <n v="0"/>
    <n v="0"/>
    <n v="1.7461790128212811"/>
    <n v="2.4077355728483103E-3"/>
    <n v="0"/>
    <n v="0"/>
    <n v="6.7453693002656721"/>
    <n v="28.261498387348176"/>
    <n v="12.090726375416086"/>
    <n v="8.0947356556032108"/>
    <n v="8.0947356556032108"/>
    <x v="2"/>
    <m/>
    <x v="5"/>
    <x v="0"/>
    <s v="Defaut GE &amp; Power Cabinet"/>
    <x v="0"/>
    <s v="(05/05/2026 incident):impacted by  Fontem_N_SUO_017  ,Power issue || Action : en attente RCA IHS..;..;(05/05/2026 cell nokia): 05/05/2026 : Need BO RAN analysis..;..;(05/05/2026 ocm ran 19h): P1  at Fontem_G9U9_SUO_017, investigations ongoing..;..;(05/05/2026 cell zte): P1  at Fontem_G9U9_SUO_017, investigations ongoing..;..;(05/05/2026 ocm ran 10h): P1 incident at Fontem_G9U9_SUO_017..;..;(05/05/2026 ocm ran 00h): Impacted by Fontem_N_SUO_017..;..;(05/05/2026 ticket): INC-20260505-00009956...2026-05-05 21:42:22...site impacted by Fontem...user:OCM_NOC.IHS"/>
  </r>
  <r>
    <s v="Guider-Sanguere"/>
    <s v="NRD_134"/>
    <s v="NORD"/>
    <s v="CAMUSAT"/>
    <s v="Good Grid + GE"/>
    <s v="NORD"/>
    <s v="Guider"/>
    <s v="Huawei"/>
    <n v="7.7049856891331574"/>
    <n v="3.9461002531154308"/>
    <n v="1.9372640419138611"/>
    <n v="1.1259998344904734"/>
    <n v="0.46269543678820196"/>
    <n v="0.31528851449492484"/>
    <n v="0.30934943341523202"/>
    <n v="2.2081432113984696"/>
    <n v="0.95077019002205854"/>
    <n v="2.4147625937055017"/>
    <n v="0.73516192824305915"/>
    <n v="0"/>
    <n v="2.2558877160541391"/>
    <n v="0.29998601729859914"/>
    <n v="0.7656599121658062"/>
    <n v="1.2810223352252783"/>
    <n v="1.8390105954633267"/>
    <n v="4.4314105692100911"/>
    <n v="1.3342957141593401"/>
    <n v="4.289389840568667"/>
    <n v="7.9083885871411503"/>
    <n v="13.547818680702182"/>
    <n v="8.0073616069262883"/>
    <n v="8.0073616069262883"/>
    <x v="0"/>
    <m/>
    <x v="2"/>
    <x v="0"/>
    <s v="AKTIVCO Defaut GE &amp; Power Cabinet"/>
    <x v="0"/>
    <s v="(05/05/2026 analyse sur la platforme imaster ): power issue , presence l'alarme power et presence de coupure sur la courbe power , checker la courbe power "/>
  </r>
  <r>
    <s v="Etoa-Meki-II"/>
    <s v="CTR_682"/>
    <s v="Yaounde"/>
    <s v="CAMUSAT"/>
    <s v="Good Grid no GE - 8h"/>
    <s v="CENTRE"/>
    <s v="Yaounde"/>
    <s v="ZTE"/>
    <n v="8.5508499484922922"/>
    <n v="9.2457045997380387"/>
    <n v="9.3482384649847479"/>
    <n v="9.2457045997380387"/>
    <n v="9.2457045997380387"/>
    <n v="5.5966119058422015"/>
    <n v="9.2457045997380387"/>
    <n v="9.108035630206059"/>
    <n v="3.4929287481487177"/>
    <n v="11.2783149703367"/>
    <n v="9.2457045997380387"/>
    <n v="0"/>
    <n v="12.643893411864749"/>
    <n v="9.2457045997380387"/>
    <n v="9.2457045997380387"/>
    <n v="6.3121374128578074"/>
    <n v="4.8036999940074141"/>
    <n v="8.5103821557901203"/>
    <n v="5.9889479586682759"/>
    <n v="9.2457045997380387"/>
    <n v="0"/>
    <n v="0.15847545654531753"/>
    <n v="7.6309701141159652"/>
    <n v="7.6309701141159652"/>
    <x v="0"/>
    <m/>
    <x v="1"/>
    <x v="0"/>
    <s v="AKTIVCO Coupure ENEO &amp; Baisse de tension"/>
    <x v="0"/>
    <s v="(05/05/2026 BOTX): power issue"/>
  </r>
  <r>
    <s v="Domayo"/>
    <s v="EXN_054"/>
    <s v="Maroua"/>
    <s v="IHS"/>
    <s v="Grid-Gen"/>
    <s v="EXTREME-NORD"/>
    <s v="Maroua"/>
    <s v="Huawei"/>
    <n v="0"/>
    <n v="0"/>
    <n v="0"/>
    <n v="0"/>
    <n v="0"/>
    <n v="0"/>
    <n v="4.8154711456968955E-3"/>
    <n v="0"/>
    <n v="0"/>
    <n v="0"/>
    <n v="0.8269234061860613"/>
    <n v="0"/>
    <n v="0"/>
    <n v="0"/>
    <n v="0.59551326501784929"/>
    <n v="0"/>
    <n v="0"/>
    <n v="8.7284873285335589"/>
    <n v="11.131532275784528"/>
    <n v="6.4492891651185813"/>
    <n v="12.193556187027646"/>
    <n v="15.564117374052655"/>
    <n v="7.6300248549651437"/>
    <n v="7.6300248549651437"/>
    <x v="0"/>
    <m/>
    <x v="8"/>
    <x v="5"/>
    <s v="no root cause"/>
    <x v="5"/>
    <s v="(05/05/2026 ocm ran 19h): Power status check Ongoing"/>
  </r>
  <r>
    <s v="Buea-Low-Boduma-MTN"/>
    <s v="SUO_170"/>
    <s v="SUD-OUEST"/>
    <s v="MTN sharing"/>
    <m/>
    <s v="SUD-OUEST"/>
    <s v="Buea"/>
    <s v="Huawei"/>
    <n v="0"/>
    <n v="0"/>
    <n v="1.2820746048460048"/>
    <n v="0.27644371391963662"/>
    <n v="0"/>
    <n v="0.34163092516971866"/>
    <n v="4.6449321268259558"/>
    <n v="4.7368184503171795"/>
    <n v="7.5930170674565458"/>
    <n v="7.7830498269283996"/>
    <n v="5.3052580664492215"/>
    <n v="0"/>
    <n v="6.2400480262988927"/>
    <n v="5.3320998593169016"/>
    <n v="6.4626298036999943"/>
    <n v="6.3579378939768807"/>
    <n v="11.18179152648295"/>
    <n v="9.6661309009140126"/>
    <n v="8.0570858052751877"/>
    <n v="8.6886259284941758"/>
    <n v="10.484360074977319"/>
    <n v="17.842168858016194"/>
    <n v="7.5214984034037897"/>
    <n v="7.5214984034037897"/>
    <x v="0"/>
    <m/>
    <x v="10"/>
    <x v="0"/>
    <s v="Sharing"/>
    <x v="0"/>
    <s v="(05/05/2026 ocm ran 00h): 04/05/2026 Power issue and power alarm MTN awaiting "/>
  </r>
  <r>
    <s v="Mimboman-Chapelle"/>
    <s v="CTR_772"/>
    <s v="Yaounde"/>
    <s v="CAMUSAT"/>
    <s v="Good Grid no GE - 8h"/>
    <s v="CENTRE"/>
    <s v="Yaounde"/>
    <s v="ZTE"/>
    <n v="0"/>
    <n v="0"/>
    <n v="0"/>
    <n v="0"/>
    <n v="1.8192849988442874"/>
    <n v="0"/>
    <n v="0"/>
    <n v="2.3954293688094448"/>
    <n v="2.7739967411744897"/>
    <n v="0"/>
    <n v="1.5382755048753978"/>
    <n v="0"/>
    <n v="3.9644347136257143"/>
    <n v="0"/>
    <n v="0"/>
    <n v="9.7596402165321194"/>
    <n v="15.227714712940848"/>
    <n v="0"/>
    <n v="0"/>
    <n v="4.6899656995773791"/>
    <n v="4.5074817452609617"/>
    <n v="5.9170899762334637"/>
    <n v="7.1696479783582028"/>
    <n v="7.1696479783582028"/>
    <x v="0"/>
    <m/>
    <x v="1"/>
    <x v="0"/>
    <s v="AKTIVCO Coupure ENEO &amp; Baisse de tension"/>
    <x v="0"/>
    <s v="(05/05/2026 ticket): INC-20260505-00014602...2026-05-05 19:55:16...FME is managing with the guard...Grid Outage...user:OCM_NOC.CAMUSAT"/>
  </r>
  <r>
    <s v="Obobogo-Paloma"/>
    <s v="CTR_598"/>
    <s v="Yaounde"/>
    <s v="CAMUSAT"/>
    <s v="Good Grid no GE - 8h"/>
    <s v="CENTRE"/>
    <s v="Yaounde"/>
    <s v="ZTE"/>
    <n v="0"/>
    <n v="3.1900356130843841"/>
    <n v="2.0046271327186655"/>
    <n v="37.933178382172933"/>
    <n v="35.534289008169893"/>
    <n v="0.95608504336064248"/>
    <n v="20.565200765909605"/>
    <n v="0.7031836328199681"/>
    <n v="14.397170785856362"/>
    <n v="0"/>
    <n v="12.162025265885347"/>
    <n v="0"/>
    <n v="8.3387016919068699"/>
    <n v="24.489702739182665"/>
    <n v="0.23117828515008551"/>
    <n v="7.1934578079119191"/>
    <n v="26.510541958091846"/>
    <n v="8.4547010412832098"/>
    <n v="0"/>
    <n v="5.8780851118473425"/>
    <n v="13.658081843578767"/>
    <n v="14.543244302321233"/>
    <n v="11.822605890426983"/>
    <n v="11.822605890426983"/>
    <x v="0"/>
    <m/>
    <x v="1"/>
    <x v="0"/>
    <s v="AKTIVCO Coupure ENEO &amp; Baisse de tension"/>
    <x v="0"/>
    <s v="(05/05/2026 cell zte): 05/05/2026 : R.I attendue du RM _x000a_04/05/2026 : Site was down due to power ||FME needs to go on site and check the voltages at the equipment terminals.  || FME Henri activer || FME en route pour le site  || Intervention en cours || Feedback FMWE: Instabilite power sur le site || R.I  attendue ..;..;(05/05/2026 cell zte): 05/05/2026 : R.I attendue du RM _x000a_04/05/2026 : Site was down due to power ||FME needs to go on site and check the voltages at the equipment terminals.  || FME Henri activer || FME en route pour le site  || Intervention en cours || Feedback FMWE: Instabilite power sur le site || R.I  attendue ..;..;(05/05/2026 cell zte): 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
  </r>
  <r>
    <s v="Pangari-MTN"/>
    <s v="OST_115"/>
    <s v="OUEST"/>
    <s v="IHS"/>
    <s v="Solar-Gen"/>
    <s v="OUEST"/>
    <s v="Pangari"/>
    <s v="NOKIA"/>
    <n v="0"/>
    <n v="0"/>
    <n v="0"/>
    <n v="3.8461228616970621E-2"/>
    <n v="0"/>
    <n v="0"/>
    <n v="3.5832797610069225"/>
    <n v="5.5918571642521107"/>
    <n v="3.6832215752604887"/>
    <n v="7.1348571206081551E-4"/>
    <n v="0"/>
    <n v="0"/>
    <n v="0"/>
    <n v="0"/>
    <n v="0"/>
    <n v="0.30663975446342745"/>
    <n v="0.79924201864277544"/>
    <n v="0"/>
    <n v="0"/>
    <n v="7.1352700891280868E-4"/>
    <n v="13.015494046976727"/>
    <n v="5.5555185400182285"/>
    <n v="7.460129740433465"/>
    <n v="7.460129740433465"/>
    <x v="0"/>
    <m/>
    <x v="4"/>
    <x v="2"/>
    <s v="MPR ISSUE"/>
    <x v="2"/>
    <s v="(05/05/2026 groupe whatsapp incident):impacted by    OST_023_H_Magba , Defaut carte Core || Action : remplacement de la carte Core..;..;(05/05/2026 ocm ran 10h): P1 Incident at OST_023_H_Magba"/>
  </r>
  <r>
    <s v="Mayo-Djinga-FH"/>
    <s v="OST_093"/>
    <s v="OUEST"/>
    <s v="IHS"/>
    <s v="Solar-Gen"/>
    <s v="OUEST"/>
    <s v="Mayo-Djinga"/>
    <s v="NOKIA"/>
    <n v="0"/>
    <n v="3.5674285603023661E-4"/>
    <n v="0"/>
    <n v="1.516327900725447E-2"/>
    <n v="7.0806411614404889E-3"/>
    <n v="0"/>
    <n v="3.581979737795312"/>
    <n v="5.591431096004432"/>
    <n v="3.5107092715886501"/>
    <n v="0"/>
    <n v="0"/>
    <n v="0"/>
    <n v="0"/>
    <n v="0"/>
    <n v="0"/>
    <n v="0"/>
    <n v="1.5827895810332275"/>
    <n v="0"/>
    <n v="0"/>
    <n v="0"/>
    <n v="13.015244255802148"/>
    <n v="5.548611334488367"/>
    <n v="7.4593268935262467"/>
    <n v="7.4593268935262467"/>
    <x v="0"/>
    <m/>
    <x v="4"/>
    <x v="2"/>
    <s v="MPR ISSUE"/>
    <x v="2"/>
    <s v="(05/05/2026 groupe whatsapp incident):impacted by    OST_023_H_Magba , Defaut carte Core || Action : remplacement de la carte Core..;..;(05/05/2026 ocm ran 10h): P1 Incident at OST_023_H_Magba"/>
  </r>
  <r>
    <s v="ZI-Bassa"/>
    <s v="LIT_083"/>
    <s v="Douala"/>
    <s v="IHS"/>
    <s v="Grid-Gen"/>
    <s v="LITTORAL"/>
    <s v="Douala"/>
    <s v="ZTE"/>
    <n v="0"/>
    <n v="28.874367568122878"/>
    <n v="45.919351916058126"/>
    <n v="0"/>
    <n v="0"/>
    <n v="0"/>
    <n v="0"/>
    <n v="0"/>
    <n v="0"/>
    <n v="0"/>
    <n v="8.6847200463426688"/>
    <n v="0"/>
    <n v="0"/>
    <n v="1.4803115003438065E-3"/>
    <n v="2.6039214343399242E-3"/>
    <n v="0"/>
    <n v="0"/>
    <n v="0"/>
    <n v="9.5666468340595774"/>
    <n v="0"/>
    <n v="0"/>
    <n v="2.9029218560339456"/>
    <n v="6.8380403672028622"/>
    <n v="6.8380403672028622"/>
    <x v="0"/>
    <m/>
    <x v="4"/>
    <x v="2"/>
    <s v="MPR ISSUE"/>
    <x v="2"/>
    <s v="(05/05/2026 ticket): INC-20260505-00013326...Transmission Board fault"/>
  </r>
  <r>
    <s v="Nyom-Sud"/>
    <s v="CTR_707"/>
    <s v="Yaounde"/>
    <s v="CAMUSAT"/>
    <s v="Good Grid + GE"/>
    <s v="CENTRE"/>
    <s v="Yaounde"/>
    <s v="ZTE"/>
    <n v="10.039900637211677"/>
    <n v="0"/>
    <n v="0"/>
    <n v="2.7124122157445223"/>
    <n v="0"/>
    <n v="19.176864764448556"/>
    <n v="0"/>
    <n v="0"/>
    <n v="1.3205091986199933"/>
    <n v="4.6422033598433936"/>
    <n v="0"/>
    <n v="0"/>
    <n v="1.0366460921203193"/>
    <n v="7.1831491326444672"/>
    <n v="0.9698893939783072"/>
    <n v="5.029563425818913"/>
    <n v="0"/>
    <n v="0"/>
    <n v="0"/>
    <n v="0"/>
    <n v="0"/>
    <n v="2.8186105755990085"/>
    <n v="6.7336338187328257"/>
    <n v="6.7336338187328257"/>
    <x v="0"/>
    <m/>
    <x v="12"/>
    <x v="2"/>
    <s v="fiber AOF"/>
    <x v="2"/>
    <s v="(05/05/2026 cell zte): 04/05/2026 : Need BO RAN analysis || Site unstable ude to transmission || Feedback BO TX : fiber incident at Nyom-sud_Nyom-II..;..;(05/05/2026 ticket): INC-20260505-00004051...2026-05-05 06:48:27...Others Transmission equipement fault...user:OCM_NOC.IHS"/>
  </r>
  <r>
    <s v="SIC-Cacao"/>
    <s v="LIT_654"/>
    <s v="Douala"/>
    <s v="CAMUSAT"/>
    <s v="Good Grid no GE - 12h"/>
    <s v="LITTORAL"/>
    <s v="Douala"/>
    <s v="ZTE"/>
    <n v="0"/>
    <n v="0"/>
    <n v="0"/>
    <n v="19.676425308118823"/>
    <n v="13.86805751741417"/>
    <n v="13.709967383208772"/>
    <n v="13.621077352874872"/>
    <n v="12.901592458472802"/>
    <n v="12.210162142264"/>
    <n v="12.980477009870645"/>
    <n v="45.540695368301499"/>
    <n v="0"/>
    <n v="28.765288229133677"/>
    <n v="9.7999831636860666"/>
    <n v="6.0577378557384733"/>
    <n v="6.0941035804276424"/>
    <n v="4.3903363838451286"/>
    <n v="10.854624849828641"/>
    <n v="11.763464770726502"/>
    <n v="17.312189491286492"/>
    <n v="7.8857824858418368"/>
    <n v="3.331384664293414"/>
    <n v="7.8392303236281977"/>
    <n v="7.8392303236281977"/>
    <x v="0"/>
    <m/>
    <x v="8"/>
    <x v="5"/>
    <s v="no root cause"/>
    <x v="5"/>
    <s v=""/>
  </r>
  <r>
    <s v="Fundong"/>
    <s v="NRO_015"/>
    <s v="NORD-OUEST"/>
    <s v="IHS"/>
    <s v="Grid-Gen"/>
    <s v="NORD-OUEST"/>
    <s v="Fundong"/>
    <s v="NOKIA"/>
    <n v="7.6193945356098887"/>
    <n v="2.487083836282542"/>
    <n v="3.0838455567826091"/>
    <n v="3.4806334331606963"/>
    <n v="4.7175982730377894"/>
    <n v="4.8050233552615955"/>
    <n v="2.4969109644370954E-4"/>
    <n v="2.7204000744305635E-4"/>
    <n v="2.8536125307833079E-4"/>
    <n v="0.79751920651254238"/>
    <n v="0.90024481611658191"/>
    <n v="0"/>
    <n v="18.684958431911163"/>
    <n v="10.761561411168469"/>
    <n v="7.6194308184446111"/>
    <n v="2.8448937882794834"/>
    <n v="2.4969109644359369E-4"/>
    <n v="3.6641380314366909"/>
    <n v="0.85353520062834964"/>
    <n v="2.1853023120391708E-4"/>
    <n v="6.7810810162703969"/>
    <n v="2.8871433744402619"/>
    <n v="3.8763294267377786"/>
    <n v="3.8763294267377786"/>
    <x v="2"/>
    <m/>
    <x v="7"/>
    <x v="4"/>
    <s v="ACCESS-ISSUE"/>
    <x v="4"/>
    <s v="(05/05/2026 ticket): INC-20260505-00018694...2026-05-06 01:27:17...Le FME a et active pour intervention demain car site situe dans une red zone _x000a_Nous allons geler le ticket jusqu'a 6H GMT+1 a cet effet...No power issue on site U = 54V site on Grid. TX FME Uche 691056820 / HUAWEI is informed....Others...No power issue on site U = 54V site on Grid. TX FME Uche 691056820 / HUAWEI is informed....user:ABANDA_x0009_Jean Roland"/>
  </r>
  <r>
    <s v="Mayo-Darle-MTN"/>
    <s v="ADM_068"/>
    <s v="ADAMAOUA"/>
    <s v="IHS"/>
    <s v="Hybrid-Gen"/>
    <s v="ADAMAOUA"/>
    <s v="Mayo-Darle"/>
    <s v="NOKIA"/>
    <n v="1.783507831741196E-4"/>
    <n v="1.426806265391799E-4"/>
    <n v="2.140209398088277E-4"/>
    <n v="2.6324575596476482E-2"/>
    <n v="1.9618586149141573E-4"/>
    <n v="1.7835078317400378E-4"/>
    <n v="5.3973213825628248"/>
    <n v="8.6235192771905336"/>
    <n v="7.2104792703920113"/>
    <n v="8.3185680316415738"/>
    <n v="1.9618586149129996E-4"/>
    <n v="0"/>
    <n v="1.783507831741196E-4"/>
    <n v="1.7835078317400378E-4"/>
    <n v="9.5479814599143994E-2"/>
    <n v="1.4268062653906408E-4"/>
    <n v="1.0286455388573188"/>
    <n v="1.7835078317400378E-4"/>
    <n v="1.7835078317388799E-4"/>
    <n v="1.9618586149147365E-4"/>
    <n v="4.069847607400213"/>
    <n v="1.8197829953674864"/>
    <n v="4.8957462014713533"/>
    <n v="4.8957462014713533"/>
    <x v="0"/>
    <m/>
    <x v="4"/>
    <x v="2"/>
    <s v="MPR ISSUE"/>
    <x v="2"/>
    <s v="(05/05/2026 groupe whatsapp incident):impacted by  ,OST_093_N_Mayo-Djinga-FH_G -{ Site impacted by Magba }   || OST_023_H_Magba , Defaut carte Core || Action : remplacement de la carte Core..;..;(05/05/2026 ocm ran 10h): P1 Incident at OST_023_H_Magba..;..;(05/05/2026 ticket): INC-20260505-00003167...Grid Outage"/>
  </r>
  <r>
    <s v="Elig-Edzoa"/>
    <s v="CTR_075"/>
    <s v="Yaounde"/>
    <s v="IHS"/>
    <s v="GridOnly"/>
    <s v="CENTRE"/>
    <s v="Yaounde"/>
    <s v="ZTE"/>
    <n v="7.4555621188643766"/>
    <n v="8.8780166251466035"/>
    <n v="9.2457045997380387"/>
    <n v="9.2457045997380387"/>
    <n v="7.0594093592783791"/>
    <n v="5.358745466323092"/>
    <n v="9.2457045997380387"/>
    <n v="24.310816903659187"/>
    <n v="7.3723079732787715"/>
    <n v="9.2457045997380387"/>
    <n v="9.2457045997380387"/>
    <n v="0"/>
    <n v="9.2457045997380387"/>
    <n v="9.2457045997380387"/>
    <n v="9.2457045997380387"/>
    <n v="9.2457045997380387"/>
    <n v="5.8382058767296465"/>
    <n v="5.9491400638638492"/>
    <n v="9.2457045997380387"/>
    <n v="9.383337899113382"/>
    <n v="1.1701467573108881"/>
    <n v="0.51458037951657776"/>
    <n v="6.693290871578875"/>
    <n v="6.693290871578875"/>
    <x v="0"/>
    <m/>
    <x v="9"/>
    <x v="6"/>
    <s v="BSS Hardware issue"/>
    <x v="2"/>
    <s v="05/05/2026: hardware issue,  site with GPS issue (alarm : TDD down 09Apr 02pm)"/>
  </r>
  <r>
    <s v="GOUZOUGOUI-IHS"/>
    <s v="EXN_100"/>
    <s v="EXTREME-NORD"/>
    <s v="IHS"/>
    <s v="Grid-Gen"/>
    <s v="EXTREME-NORD"/>
    <s v="Kaele"/>
    <s v="NOKIA"/>
    <n v="3.5670156634708122E-5"/>
    <n v="1.42680626539122E-4"/>
    <n v="3.5670156634766019E-5"/>
    <n v="8.9175391586828202E-5"/>
    <n v="1.0701046990435595E-4"/>
    <n v="5.3505234952120087E-5"/>
    <n v="3.5670156634823915E-5"/>
    <n v="0.18431636970232132"/>
    <n v="1.7835078317354061E-5"/>
    <n v="1.2147816782389158"/>
    <n v="0.99414390621670179"/>
    <n v="0"/>
    <n v="0.27180549202709925"/>
    <n v="1.086906199530068"/>
    <n v="2.3339815906786532"/>
    <n v="1.3018002014650445"/>
    <n v="0.58441984630442934"/>
    <n v="8.9175391586886099E-5"/>
    <n v="1.0701046990435595E-4"/>
    <n v="9.0958899418763111E-4"/>
    <n v="4.1785067683416663"/>
    <n v="17.216235961932739"/>
    <n v="6.4775924871998694"/>
    <n v="6.4775924871998694"/>
    <x v="2"/>
    <m/>
    <x v="5"/>
    <x v="0"/>
    <s v="Defaut GE &amp; Power Cabinet"/>
    <x v="0"/>
    <s v="(05/05/2026 ticket): INC-20260505-00009727...Grid Outage"/>
  </r>
  <r>
    <s v="Malangue"/>
    <s v="LIT_449"/>
    <s v="Douala"/>
    <s v="IHS"/>
    <s v="Grid-Gen"/>
    <s v="LITTORAL"/>
    <s v="Douala"/>
    <s v="ZTE"/>
    <n v="0"/>
    <n v="4.1116276149791844"/>
    <n v="0"/>
    <n v="0"/>
    <n v="9.2054686630539919"/>
    <n v="0"/>
    <n v="0"/>
    <n v="0"/>
    <n v="0"/>
    <n v="0"/>
    <n v="0"/>
    <n v="0"/>
    <n v="0"/>
    <n v="1.9975287715482551E-3"/>
    <n v="0"/>
    <n v="0"/>
    <n v="0"/>
    <n v="0"/>
    <n v="0"/>
    <n v="0"/>
    <n v="0"/>
    <n v="2.5408136723889951"/>
    <n v="6.0638017823663857"/>
    <n v="6.0638017823663857"/>
    <x v="0"/>
    <m/>
    <x v="5"/>
    <x v="0"/>
    <s v="Defaut GE &amp; Power Cabinet"/>
    <x v="0"/>
    <s v="( hourly IHS): 05/05/2026 04:05 2:02:11 45V Steve is informed and report access issue at night due to landlord..;..;(05/05/2026 ticket): INC-20260505-00004210...2026-05-05 07:23:15...Grid Outage...user:OCM_NOC.CAMUSAT"/>
  </r>
  <r>
    <s v="Ancien-Troisieme"/>
    <s v="LIT_653"/>
    <s v="Douala"/>
    <s v="CAMUSAT"/>
    <s v="Good Grid no GE - 8h"/>
    <s v="LITTORAL"/>
    <s v="Douala"/>
    <s v="ZTE"/>
    <n v="6.8514345110192263"/>
    <n v="1.1615808157336778"/>
    <n v="10.532523335416474"/>
    <n v="0"/>
    <n v="0"/>
    <n v="2.3130848122180243"/>
    <n v="0"/>
    <n v="2.7501690765424511E-2"/>
    <n v="7.9679639189231581"/>
    <n v="0"/>
    <n v="0"/>
    <n v="0"/>
    <n v="17.27926593671258"/>
    <n v="58.181681662400514"/>
    <n v="58.592120319718752"/>
    <n v="37.108876732499517"/>
    <n v="0"/>
    <n v="0"/>
    <n v="0"/>
    <n v="0"/>
    <n v="0"/>
    <n v="3.2371919105371791"/>
    <n v="5.9830445477452159"/>
    <n v="5.9830445477452159"/>
    <x v="0"/>
    <m/>
    <x v="1"/>
    <x v="0"/>
    <s v="AKTIVCO Coupure ENEO &amp; Baisse de tension"/>
    <x v="0"/>
    <s v="(05/05/2026 ticket): INC-20260505-00005879...Grid Outage"/>
  </r>
  <r>
    <s v="Kaladi-MTN-IHS"/>
    <s v="ADM_100"/>
    <s v="ADAMAOUA"/>
    <s v="IHS"/>
    <s v="Solar-Gen"/>
    <s v="ADAMAOUA"/>
    <s v="Kaladi"/>
    <s v="NOKIA"/>
    <n v="1.3554659521220729E-3"/>
    <n v="1.3921533188815878"/>
    <n v="1.8716489772744451"/>
    <n v="6.6453034586840459E-2"/>
    <n v="0"/>
    <n v="1.9386470613869979"/>
    <n v="0.76923880815261925"/>
    <n v="4.1780541270288865"/>
    <n v="2.2617708540502344"/>
    <n v="0.62584536561960458"/>
    <n v="1.822164131109844"/>
    <n v="0"/>
    <n v="0.60942976521179115"/>
    <n v="8.9190876114083977E-4"/>
    <n v="6.9182785326033827"/>
    <n v="5.6409828058686244"/>
    <n v="3.4201329048159672"/>
    <n v="8.0308346325309916"/>
    <n v="8.0388315974561237"/>
    <n v="4.0565582910412123"/>
    <n v="30.653998257456763"/>
    <n v="6.6112583390825179"/>
    <n v="8.5097591756855824"/>
    <n v="8.5097591756855824"/>
    <x v="0"/>
    <m/>
    <x v="6"/>
    <x v="3"/>
    <s v="SPARE-ISSUE"/>
    <x v="3"/>
    <s v="(05/05/2026 cell zte): 05.05.26: ODU MPT 7-8 Ghz 3DB20858AC faulty et commande passée à OCM..;..;(05/05/2026 ticket): INC-20260505-00016347...Transmission Board fault"/>
  </r>
  <r>
    <s v="Makepe-Crf-Conquete"/>
    <s v="LIT_775"/>
    <s v="Douala"/>
    <s v="MTN"/>
    <m/>
    <s v="LITTORAL"/>
    <s v="Douala"/>
    <s v="ZTE"/>
    <n v="0"/>
    <n v="3.6075904666512577"/>
    <n v="0.68390391315886379"/>
    <n v="2.2293847896745515E-3"/>
    <n v="2.7267516187117087"/>
    <n v="0"/>
    <n v="2.0345187239786204"/>
    <n v="0"/>
    <n v="3.7865119723313723"/>
    <n v="20.271135994612379"/>
    <n v="5.2015649211118804"/>
    <n v="0"/>
    <n v="0"/>
    <n v="0"/>
    <n v="0"/>
    <n v="1.0850148245170976"/>
    <n v="0"/>
    <n v="0"/>
    <n v="6.4681943481350208"/>
    <n v="9.8553967520182173"/>
    <n v="8.4312015155330133"/>
    <n v="4.4983547878182044"/>
    <n v="6.7393767139510263"/>
    <n v="6.7393767139510263"/>
    <x v="0"/>
    <m/>
    <x v="10"/>
    <x v="0"/>
    <s v="Sharing"/>
    <x v="0"/>
    <s v="(05/05/2026 ticket): INC-20260505-00002113...2026-05-05 06:32:10...No power issue site on U=54,6 and load 59,7 A No action done...power issu coupure d'électricité dans la zone en attente du retour secteur site Grid Only ...Others Transmission equipement fault...user:OCM_NOC.CAMUSAT"/>
  </r>
  <r>
    <s v="Nkol-Mbanda"/>
    <s v="CTR_262"/>
    <s v="Yaounde"/>
    <s v="IHS"/>
    <s v="Grid-Gen"/>
    <s v="CENTRE"/>
    <s v="Yaounde"/>
    <s v="ZTE"/>
    <n v="0"/>
    <n v="0"/>
    <n v="0"/>
    <n v="0"/>
    <n v="4.5035891311605933"/>
    <n v="6.1638030664920258"/>
    <n v="6.1638030664920258"/>
    <n v="6.1638030664920258"/>
    <n v="6.1638030664920258"/>
    <n v="6.1638030664920258"/>
    <n v="6.1638030664920258"/>
    <n v="0"/>
    <n v="6.1638030664920258"/>
    <n v="6.1638030664920258"/>
    <n v="6.1638030664920258"/>
    <n v="6.1638030664920258"/>
    <n v="6.1638030664920258"/>
    <n v="6.1638030664920258"/>
    <n v="6.1638030664920258"/>
    <n v="6.2338949242793937"/>
    <n v="0"/>
    <n v="0"/>
    <n v="6.1641240979017393"/>
    <n v="6.1641240979017393"/>
    <x v="0"/>
    <m/>
    <x v="9"/>
    <x v="6"/>
    <s v="BSS Hardware issue"/>
    <x v="2"/>
    <s v="05/05/2026: hardware issue,  site with GPS issue (alarm : TDD down 09Apr 02pm)"/>
  </r>
  <r>
    <s v="LIT_856_Z_Makepe-Orchidee"/>
    <s v="LIT_856"/>
    <s v="Douala"/>
    <m/>
    <e v="#N/A"/>
    <s v="LITTORAL"/>
    <s v="Douala"/>
    <s v="ZTE"/>
    <n v="0"/>
    <n v="0"/>
    <n v="0"/>
    <n v="2.3899004945311399E-3"/>
    <n v="20.122997834108084"/>
    <n v="13.868556899607057"/>
    <n v="13.868556899607057"/>
    <n v="13.868556899607057"/>
    <n v="13.868556899607057"/>
    <n v="13.868556899607057"/>
    <n v="13.868556899607057"/>
    <n v="0"/>
    <n v="0"/>
    <n v="0"/>
    <n v="0"/>
    <n v="0"/>
    <n v="0"/>
    <n v="0"/>
    <n v="0"/>
    <n v="0"/>
    <n v="0"/>
    <n v="2.3514718932647884"/>
    <n v="5.5567326707245037"/>
    <n v="5.5567326707245037"/>
    <x v="0"/>
    <m/>
    <x v="8"/>
    <x v="5"/>
    <s v="no root cause"/>
    <x v="5"/>
    <s v=""/>
  </r>
  <r>
    <s v="Stamatiades"/>
    <s v="LIT_014"/>
    <s v="Douala"/>
    <s v="IHS"/>
    <s v="GridOnly"/>
    <s v="LITTORAL"/>
    <s v="Douala"/>
    <s v="ZTE"/>
    <n v="0"/>
    <n v="0"/>
    <n v="0"/>
    <n v="0"/>
    <n v="0"/>
    <n v="0"/>
    <n v="0"/>
    <n v="0"/>
    <n v="0"/>
    <n v="0"/>
    <n v="0"/>
    <n v="0"/>
    <n v="0"/>
    <n v="0"/>
    <n v="0"/>
    <n v="0"/>
    <n v="0"/>
    <n v="0"/>
    <n v="0"/>
    <n v="0"/>
    <n v="0"/>
    <n v="2.4476834426458032"/>
    <n v="5.5042262001580893"/>
    <n v="5.5042262001580893"/>
    <x v="0"/>
    <m/>
    <x v="0"/>
    <x v="0"/>
    <s v="Coupure ENEO &amp; Baisse de tension"/>
    <x v="0"/>
    <s v="( hourly IHS): 05-05-2026 09:28:15 46v Grid outage without space for MDG. Awaiting grid return SERAPHIN IS INFORMED..;..;(05/05/2026 cell zte): 05/05/2026 : Power issue || Mail sent to camusat..;..;(05/05/2026 cell zte): 05/05/2026 : Power issue || Mail sent to HIS..;..;(05/05/2026 ticket): INC-20260505-00005564...2026-05-05 09:32:18...fme is managing...Grid Outage...user:OCM_NOC.CAMUSAT"/>
  </r>
  <r>
    <s v="Mantoum-Village"/>
    <s v="OST_200"/>
    <s v="OUEST"/>
    <s v="IHS"/>
    <s v="Hybrid-Gen"/>
    <s v="OUEST"/>
    <s v="Mantoum"/>
    <s v="NOKIA"/>
    <n v="0"/>
    <n v="0"/>
    <n v="0"/>
    <n v="0"/>
    <n v="0"/>
    <n v="1.2484554822176806E-3"/>
    <n v="2.7691283992586522"/>
    <n v="4.1449048311377403"/>
    <n v="2.7661114529093713"/>
    <n v="0"/>
    <n v="0"/>
    <n v="0"/>
    <n v="0"/>
    <n v="0"/>
    <n v="0"/>
    <n v="2.1205908119383492E-2"/>
    <n v="1.2111801685343557"/>
    <n v="0"/>
    <n v="0"/>
    <n v="2.0920546866305404E-2"/>
    <n v="20.33387587976452"/>
    <n v="8.6882588546501154"/>
    <n v="5.8204243036472025"/>
    <n v="5.8204243036472025"/>
    <x v="0"/>
    <m/>
    <x v="4"/>
    <x v="2"/>
    <s v="MPR ISSUE"/>
    <x v="2"/>
    <s v="(05/05/2026 groupe whatsapp incident):impacted by    OST_023_H_Magba , Defaut carte Core || Action : remplacement de la carte Core..;..;(05/05/2026 ocm ran 10h): P1 Incident at OST_023_H_Magba"/>
  </r>
  <r>
    <s v="Mantoum-Ville"/>
    <s v="OST_201"/>
    <s v="OUEST"/>
    <s v="IHS"/>
    <s v="Hybrid-Gen"/>
    <s v="OUEST"/>
    <s v="Mantoum"/>
    <s v="NOKIA"/>
    <n v="0"/>
    <n v="0"/>
    <n v="0"/>
    <n v="0"/>
    <n v="0"/>
    <n v="0"/>
    <n v="2.7670793640109288"/>
    <n v="4.1355634422380865"/>
    <n v="2.7631386018644819"/>
    <n v="0"/>
    <n v="0"/>
    <n v="0"/>
    <n v="0"/>
    <n v="0"/>
    <n v="0"/>
    <n v="8.757023453841448E-3"/>
    <n v="1.2128566658961915"/>
    <n v="0"/>
    <n v="0"/>
    <n v="2.0688690848179044E-2"/>
    <n v="20.333626088589938"/>
    <n v="8.6871963306370716"/>
    <n v="5.8200319319242189"/>
    <n v="5.8200319319242189"/>
    <x v="0"/>
    <m/>
    <x v="4"/>
    <x v="2"/>
    <s v="MPR ISSUE"/>
    <x v="2"/>
    <s v="(05/05/2026 groupe whatsapp incident):impacted by    OST_023_H_Magba , Defaut carte Core || Action : remplacement de la carte Core..;..;(05/05/2026 ocm ran 10h): P1 Incident at OST_023_H_Magba"/>
  </r>
  <r>
    <s v="Makepe-III-MTN"/>
    <s v="LIT_677"/>
    <s v="Douala"/>
    <s v="MTN"/>
    <s v="MTN"/>
    <s v="LITTORAL"/>
    <s v="Douala"/>
    <s v="ZTE"/>
    <n v="0.35627352446830124"/>
    <n v="8.8859889051544805"/>
    <n v="31.423303456010132"/>
    <n v="18.5135782018246"/>
    <n v="3.2628027326193592"/>
    <n v="4.9623073454840156"/>
    <n v="0"/>
    <n v="0"/>
    <n v="0.67245379287909623"/>
    <n v="0"/>
    <n v="1.4424832992326637"/>
    <n v="0"/>
    <n v="0"/>
    <n v="0"/>
    <n v="0"/>
    <n v="1.3017110260734581"/>
    <n v="0"/>
    <n v="0"/>
    <n v="0.67566410697622747"/>
    <n v="0"/>
    <n v="0"/>
    <n v="3.8404399189421685"/>
    <n v="5.1263187256907887"/>
    <n v="5.1263187256907887"/>
    <x v="0"/>
    <m/>
    <x v="8"/>
    <x v="5"/>
    <s v="no root cause"/>
    <x v="5"/>
    <s v=""/>
  </r>
  <r>
    <s v="Bachuo-Ntai"/>
    <s v="SUO_030"/>
    <s v="SUD-OUEST"/>
    <s v="IHS"/>
    <s v="Grid-Gen"/>
    <s v="SUD-OUEST"/>
    <s v="Bashuo-Ntai"/>
    <s v="NOKIA"/>
    <n v="6.1976489460654189"/>
    <n v="6.1975768039131856"/>
    <n v="6.1975407328370684"/>
    <n v="6.1976128749893027"/>
    <n v="6.1975768039131856"/>
    <n v="6.1976489460654189"/>
    <n v="5.0591325454729601"/>
    <n v="1.3505062764665787"/>
    <n v="2.5155273842218238"/>
    <n v="2.6850237205078069"/>
    <n v="4.0438838491799736"/>
    <n v="0"/>
    <n v="1.1975211278743971"/>
    <n v="0.67732276925974433"/>
    <n v="0.59979368381402431"/>
    <n v="1.7426655023927542"/>
    <n v="1.4810784087115083"/>
    <n v="0.55156763204378578"/>
    <n v="0.6831191697128981"/>
    <n v="4.510205945216347"/>
    <n v="19.622470614566222"/>
    <n v="8.507098510426335"/>
    <n v="5.6580180804889944"/>
    <n v="5.6580180804889944"/>
    <x v="2"/>
    <m/>
    <x v="5"/>
    <x v="0"/>
    <s v="Defaut GE &amp; Power Cabinet"/>
    <x v="0"/>
    <s v="(05/05/2026 incident):impacted by  Fontem_N_SUO_017  ,Power issue || Action : en attente RCA IHS..;..;(05/05/2026 ocm ran 19h): P1 incident at Fontem_G9U9_SUO_017..;..;(05/05/2026 cell zte): P1 incident at Fontem_G9U9_SUO_017..;..;(05/05/2026 ocm ran 10h): P1 incident at Fontem_G9U9_SUO_017..;..;(05/05/2026 ocm ran 00h): Impacted by Fontem_N_SUO_017..;..;(05/05/2026 ticket): INC-20260505-00010221...Transmission Board fault"/>
  </r>
  <r>
    <s v="Tagawa-IHS"/>
    <s v="EXN_274"/>
    <s v="EXTREME-NORD"/>
    <s v="IHS"/>
    <s v="Gen Only"/>
    <s v="EXTREME-NORD"/>
    <s v="Tagawa"/>
    <s v="NOKIA"/>
    <n v="9.2052247835506815"/>
    <n v="9.2698141931154936"/>
    <n v="6.1977571592937695"/>
    <n v="6.1145881311730639"/>
    <n v="6.19786537252212"/>
    <n v="6.5668712517623673"/>
    <n v="9.1709585902950064"/>
    <n v="8.892683488307819"/>
    <n v="6.1977571592937695"/>
    <n v="6.1979735857504705"/>
    <n v="6.1980817989788211"/>
    <n v="0"/>
    <n v="9.1584616909373242"/>
    <n v="9.0566245748942453"/>
    <n v="8.4012610589574876"/>
    <n v="6.3430655566982939"/>
    <n v="5.4652432280671697"/>
    <n v="9.2449198562920731"/>
    <n v="7.6448417708744927"/>
    <n v="4.2424643672170355"/>
    <n v="12.309958874381017"/>
    <n v="5.7742867488805256"/>
    <n v="5.6230093726283217"/>
    <n v="5.6230093726283217"/>
    <x v="2"/>
    <m/>
    <x v="5"/>
    <x v="0"/>
    <s v="Defaut GE &amp; Power Cabinet"/>
    <x v="0"/>
    <s v="(05/05/2026 ocm ran 10h): Power status check Ongoing..;..;(05/05/2026 ticket): INC-20260505-00018897...Grid Outage"/>
  </r>
  <r>
    <s v="Ndjokloumbe-IHS"/>
    <s v="LIT_500"/>
    <s v="LITTORAL"/>
    <s v="IHS"/>
    <s v="Hybrid-Gen"/>
    <s v="LITTORAL"/>
    <s v="Ndjokloumbe"/>
    <s v="NOKIA"/>
    <n v="0"/>
    <n v="0"/>
    <n v="0"/>
    <n v="0"/>
    <n v="3.1407109232144901"/>
    <n v="1.0531151735374513"/>
    <n v="6.2353738111532296E-2"/>
    <n v="3.6060977227545345E-2"/>
    <n v="0.20585205939642395"/>
    <n v="6.482468978853726"/>
    <n v="5.5979681424939098"/>
    <n v="0"/>
    <n v="4.7922494416687869"/>
    <n v="4.9152397026425287"/>
    <n v="4.7076045920332836"/>
    <n v="4.9729216747089708"/>
    <n v="5.0760059697574142"/>
    <n v="4.7777321199772844"/>
    <n v="5.2237330481697963"/>
    <n v="5.5517566838739505"/>
    <n v="32.364318429792696"/>
    <n v="2.9761297605325874"/>
    <n v="5.6207427668056384"/>
    <n v="5.6207427668056384"/>
    <x v="0"/>
    <m/>
    <x v="5"/>
    <x v="0"/>
    <s v="Defaut GE &amp; Power Cabinet"/>
    <x v="0"/>
    <s v="(05/05/2026 ticket): INC-20260505-00012394...Grid Outage"/>
  </r>
  <r>
    <s v="EST_211_Z_BATOURI-TRYPANO-MTN-IHS"/>
    <s v="EST_211"/>
    <s v="CENTRE"/>
    <s v="IHS"/>
    <s v="Grid-Gen"/>
    <s v="EST"/>
    <s v="Batouri"/>
    <s v="ZTE"/>
    <n v="0"/>
    <n v="4.0755294164647733"/>
    <n v="0"/>
    <n v="0"/>
    <n v="0"/>
    <n v="0"/>
    <n v="0"/>
    <n v="0"/>
    <n v="0"/>
    <n v="5.8195860549662817E-2"/>
    <n v="0"/>
    <n v="0"/>
    <n v="0"/>
    <n v="2.4613478182705402"/>
    <n v="0"/>
    <n v="0"/>
    <n v="0"/>
    <n v="0"/>
    <n v="0"/>
    <n v="0"/>
    <n v="0"/>
    <n v="5.5820761549210998"/>
    <n v="5.0521783051253752"/>
    <n v="5.0521783051253752"/>
    <x v="0"/>
    <m/>
    <x v="5"/>
    <x v="0"/>
    <s v="Defaut GE &amp; Power Cabinet"/>
    <x v="0"/>
    <s v="( hourly IHS): 05/05/2026 03:41 0:29:38 43.4V FME Alain managing with level 0"/>
  </r>
  <r>
    <s v="Olembe-MTN"/>
    <s v="CTR_778"/>
    <s v="Yaounde"/>
    <s v="MTN sharing"/>
    <s v="MTN"/>
    <s v="CENTRE"/>
    <s v="Yaounde"/>
    <s v="ZTE"/>
    <n v="20.073130955132648"/>
    <n v="7.8857977131149175"/>
    <n v="2.4372347923854205"/>
    <n v="2.7663276574980098"/>
    <n v="3.9640958471376844"/>
    <n v="10.50184700071055"/>
    <n v="5.0318106456869085"/>
    <n v="5.6757104781798526"/>
    <n v="4.4371534644282926"/>
    <n v="3.4924472010341492"/>
    <n v="2.28272950892182"/>
    <n v="0"/>
    <n v="3.5691737079555863"/>
    <n v="1.1408742898071815"/>
    <n v="2.0441496662700147"/>
    <n v="4.7105652150339736"/>
    <n v="1.187691370390346"/>
    <n v="0"/>
    <n v="1.6140745877243311E-2"/>
    <n v="0.10649325263317071"/>
    <n v="6.5195496564871766E-2"/>
    <n v="3.3930641832505417"/>
    <n v="4.8967812677459035"/>
    <n v="4.8967812677459035"/>
    <x v="0"/>
    <m/>
    <x v="8"/>
    <x v="5"/>
    <s v="no root cause"/>
    <x v="5"/>
    <s v="(05/05/2026 cell zte): 04/05/2026 : Need BO RAN analysis || Site unstable ude to transmission || Feedback BO TX : power investigation needed..;..;(05/05/2026 ticket): INC-20260505-00004244...2026-05-05 07:18:59...No power issue on site, site on grid / U=53V, Load 48 A...Low Voltage in site...Others Transmission equipement fault...user:OCM_NOC.CAMUSAT"/>
  </r>
  <r>
    <s v="Zhoa"/>
    <s v="NRO_030"/>
    <s v="NORD-OUEST"/>
    <s v="IHS"/>
    <s v="Hybrid-Gen"/>
    <s v="NORD-OUEST"/>
    <s v="Fungom"/>
    <s v="NOKIA"/>
    <n v="4.6736211192291091"/>
    <n v="4.6395608041729481"/>
    <n v="4.5315841942190955"/>
    <n v="3.6933513865990388"/>
    <n v="2.8777143289767562"/>
    <n v="4.1231544062443621"/>
    <n v="4.6613138194732686"/>
    <n v="4.7291414046911786"/>
    <n v="2.2588251947126885"/>
    <n v="2.963103207322475"/>
    <n v="4.9693103033873021"/>
    <n v="0"/>
    <n v="2.8080250624667422"/>
    <n v="5.5825221939714567"/>
    <n v="3.6000640636013164"/>
    <n v="1.2970560706326177"/>
    <n v="3.9381636432641907"/>
    <n v="0.22729023807689339"/>
    <n v="4.4819551811615913E-2"/>
    <n v="2.4652715355003667"/>
    <n v="25.166211047564236"/>
    <n v="5.3591054907840912"/>
    <n v="5.3928461360659528"/>
    <n v="5.3928461360659528"/>
    <x v="2"/>
    <m/>
    <x v="7"/>
    <x v="4"/>
    <s v="ACCESS-ISSUE"/>
    <x v="4"/>
    <s v="(05/05/2026 ocm ran 00h): 04/05/2026 Feedback IHS: Access issue, technician will try to manage with level 0, no eta."/>
  </r>
  <r>
    <s v="Balikumbat-Ville"/>
    <s v="NRO_033"/>
    <s v="NORD-OUEST"/>
    <s v="IHS"/>
    <s v="Grid-Gen"/>
    <s v="NORD-OUEST"/>
    <s v="Balikumbat"/>
    <s v="NOKIA"/>
    <n v="6.0567677532032418"/>
    <n v="9.2963652058697779"/>
    <n v="7.4578364085822493"/>
    <n v="4.7116178291340596"/>
    <n v="5.9188319581324889"/>
    <n v="8.5281234267335648"/>
    <n v="3.1189260445464009"/>
    <n v="9.8552030261675388E-2"/>
    <n v="0.66979156685328534"/>
    <n v="4.7055615997709577E-2"/>
    <n v="4.9159349021223298"/>
    <n v="0"/>
    <n v="4.6228522998690194"/>
    <n v="4.6228522998690194"/>
    <n v="3.641833817020657"/>
    <n v="2.4199347664175468"/>
    <n v="2.5687684949762146"/>
    <n v="4.6969213801211644"/>
    <n v="4.6228522998690194"/>
    <n v="2.679114124525944"/>
    <n v="10.490105271992615"/>
    <n v="11.508463216268689"/>
    <n v="5.3615099034622888"/>
    <n v="5.3615099034622888"/>
    <x v="2"/>
    <m/>
    <x v="9"/>
    <x v="6"/>
    <s v="BSS Hardware issue"/>
    <x v="2"/>
    <s v="(05/05/2026 cell nokia): 05/05/2026:Check and replace ABIA || intervention prevue pour demain  06/05/2026 a cause du probleme d'accesss..;..;(05/05/2026 cell nokia): 05/05/2026:Check and replace ABIA || intervention prevue pour demain  06/05/2026 a cause du probleme d'accesss"/>
  </r>
  <r>
    <s v="Fraternite-Adama_Ekombitie-III"/>
    <s v="CTR_849"/>
    <s v="Yaounde"/>
    <s v="CAMUSAT"/>
    <s v="Good Grid no GE - 8h"/>
    <s v="CENTRE"/>
    <s v="Yaounde"/>
    <s v="ZTE"/>
    <n v="7.154416821475146"/>
    <n v="31.325424546204271"/>
    <n v="5.6956144255820655"/>
    <n v="5.0869388727659786"/>
    <n v="1.7700423476099565"/>
    <n v="7.3568449603775896"/>
    <n v="8.398556214740049"/>
    <n v="22.669668667049052"/>
    <n v="0"/>
    <n v="0"/>
    <n v="3.5662309200332181"/>
    <n v="0"/>
    <n v="4.4601785505360514"/>
    <n v="0"/>
    <n v="0.15908889859117217"/>
    <n v="0"/>
    <n v="0"/>
    <n v="0"/>
    <n v="1.0764718220030667"/>
    <n v="0"/>
    <n v="0"/>
    <n v="1.9970670087143965"/>
    <n v="5.0327737399160473"/>
    <n v="5.0327737399160473"/>
    <x v="0"/>
    <m/>
    <x v="1"/>
    <x v="0"/>
    <s v="AKTIVCO Coupure ENEO &amp; Baisse de tension"/>
    <x v="0"/>
    <s v="(05/05/2026 BOTX): power issue"/>
  </r>
  <r>
    <s v="Mpoloungoue"/>
    <s v="SUD_021"/>
    <s v="CENTRE"/>
    <s v="IHS"/>
    <s v="Grid-Gen-Lithium"/>
    <s v="SUD"/>
    <s v="Mpoloungoue"/>
    <s v="ZTE"/>
    <n v="0"/>
    <n v="0.34339659792314042"/>
    <n v="0"/>
    <n v="0"/>
    <n v="0"/>
    <n v="0"/>
    <n v="0"/>
    <n v="0.30068158535297684"/>
    <n v="0"/>
    <n v="3.2715419209948835"/>
    <n v="0"/>
    <n v="0"/>
    <n v="0"/>
    <n v="0"/>
    <n v="8.4716622007631262E-3"/>
    <n v="13.581447808853621"/>
    <n v="0.94773822670810159"/>
    <n v="0"/>
    <n v="0"/>
    <n v="0"/>
    <n v="0"/>
    <n v="5.6821659169497201"/>
    <n v="4.7761447980070368"/>
    <n v="4.7761447980070368"/>
    <x v="0"/>
    <m/>
    <x v="4"/>
    <x v="2"/>
    <s v="MPR ISSUE"/>
    <x v="2"/>
    <s v="(05/05/2026 ticket): INC-20260505-00013456...2026-05-05 20:44:04...Nous suspectons que les équipements TX ont planté après que son site porteur soit remonté/ Notre FME essaye de joindre le vigile pour qu'il fasse un reset des équipements....Grid Outage...user:OCM_NOC.CAMUSAT"/>
  </r>
  <r>
    <s v="Bamenda-ATTIAH-IHS"/>
    <s v="NRO_127"/>
    <s v="NORD-OUEST"/>
    <s v="IHS"/>
    <s v="Grid-Gen"/>
    <s v="NORD-OUEST"/>
    <s v="Bamenda"/>
    <s v="Huawei"/>
    <n v="8.7021805880153966"/>
    <n v="4.7094416050999763"/>
    <n v="0.40021915744236425"/>
    <n v="1.0062194485108424"/>
    <n v="7.3774623109124997"/>
    <n v="0.58240448245456333"/>
    <n v="0"/>
    <n v="1.7042844138537181"/>
    <n v="14.99634024192927"/>
    <n v="0.86182665445320494"/>
    <n v="1.0521626102564543"/>
    <n v="0"/>
    <n v="0.291871056664184"/>
    <n v="3.6740261333835574E-2"/>
    <n v="0"/>
    <n v="0.80605636455470797"/>
    <n v="0.50731880273832664"/>
    <n v="2.6135167064745608"/>
    <n v="0"/>
    <n v="0"/>
    <n v="7.0566006818299893"/>
    <n v="12.008912026411799"/>
    <n v="5.0922715611828799"/>
    <n v="5.0922715611828799"/>
    <x v="0"/>
    <m/>
    <x v="5"/>
    <x v="0"/>
    <s v="Defaut GE &amp; Power Cabinet"/>
    <x v="0"/>
    <s v="( hourly IHS): 05/05/2026 00:59 5:07:45 24.3V FME Pascal managing with level 0 due to insecurity which is on site"/>
  </r>
  <r>
    <s v="Bamenyam"/>
    <s v="OST_186"/>
    <s v="NORD-OUEST"/>
    <s v="IHS"/>
    <s v="Grid-Gen"/>
    <s v="OUEST"/>
    <s v="Bamenyam"/>
    <s v="NOKIA"/>
    <n v="4.6736211192291091"/>
    <n v="6.5919781292260078"/>
    <n v="16.29830935505376"/>
    <n v="4.6735670126149351"/>
    <n v="4.6735129060007585"/>
    <n v="4.6736211192291091"/>
    <n v="4.6735129060007585"/>
    <n v="6.6716553003860462"/>
    <n v="4.6798443588034342"/>
    <n v="5.3655007513508242"/>
    <n v="4.7597135995885358"/>
    <n v="0"/>
    <n v="4.6735670126149351"/>
    <n v="4.6214611637602614"/>
    <n v="4.6215681742301671"/>
    <n v="4.6215146689952142"/>
    <n v="4.6216216794651199"/>
    <n v="4.621675184700071"/>
    <n v="4.621675184700071"/>
    <n v="4.621675184700071"/>
    <n v="33.789127289585906"/>
    <n v="0.63007673973431788"/>
    <n v="5.0366082817542868"/>
    <n v="5.0366082817542868"/>
    <x v="0"/>
    <m/>
    <x v="8"/>
    <x v="5"/>
    <s v="no root cause"/>
    <x v="5"/>
    <s v="(05/05/2026 ticket): INC-20260505-00017793"/>
  </r>
  <r>
    <s v="Buca-Voyage"/>
    <s v="LIT_616"/>
    <s v="Douala"/>
    <s v="CAMUSAT"/>
    <s v="Good Grid no GE - 8h"/>
    <s v="LITTORAL"/>
    <s v="Douala"/>
    <s v="ZTE"/>
    <n v="12.345013169421829"/>
    <n v="18.661680692172251"/>
    <n v="15.855527304791504"/>
    <n v="0.80129439864396246"/>
    <n v="12.566257315949125"/>
    <n v="6.3432417894433444"/>
    <n v="4.9791436594156346"/>
    <n v="12.198052124086486"/>
    <n v="11.924872229498934"/>
    <n v="1.2603693145337356"/>
    <n v="7.0816140317835359"/>
    <n v="0"/>
    <n v="0"/>
    <n v="12.586054252881434"/>
    <n v="37.365380828860303"/>
    <n v="1.2713735578555692"/>
    <n v="5.0366261168326032"/>
    <n v="0"/>
    <n v="1.4829332568565177"/>
    <n v="10.410638410195382"/>
    <n v="3.9133534365270632"/>
    <n v="1.5965485819979539"/>
    <n v="5.2261416590332512"/>
    <n v="5.2261416590332512"/>
    <x v="0"/>
    <m/>
    <x v="1"/>
    <x v="0"/>
    <s v="AKTIVCO Coupure ENEO &amp; Baisse de tension"/>
    <x v="0"/>
    <s v="(05/05/2026 ticket): INC-20260505-00016042...2026-05-05 22:14:27...investigations ongoing / FME is trying to get level0...user:OCM_NOC.CAMUSAT"/>
  </r>
  <r>
    <s v="C-D-Palmiers-III"/>
    <s v="LIT_168"/>
    <s v="Douala"/>
    <s v="IHS"/>
    <s v="GridOnly"/>
    <s v="LITTORAL"/>
    <s v="Douala"/>
    <s v="ZTE"/>
    <n v="0"/>
    <n v="16.35804847146245"/>
    <n v="13.868556899607057"/>
    <n v="17.771050386236453"/>
    <n v="0"/>
    <n v="0"/>
    <n v="0"/>
    <n v="0"/>
    <n v="0"/>
    <n v="0"/>
    <n v="14.670600371540351"/>
    <n v="0"/>
    <n v="0"/>
    <n v="0"/>
    <n v="0"/>
    <n v="0"/>
    <n v="0"/>
    <n v="0"/>
    <n v="32.828832472969154"/>
    <n v="13.868556899607057"/>
    <n v="32.372936225315634"/>
    <n v="3.0392968131079763"/>
    <n v="8.8213902514888751"/>
    <n v="8.8213902514888751"/>
    <x v="0"/>
    <m/>
    <x v="0"/>
    <x v="0"/>
    <s v="Coupure ENEO &amp; Baisse de tension"/>
    <x v="0"/>
    <s v="(05/05/2026 ocm ran 00h): 04/05/2026 Feedback IHS: Grid outage without space for MDG. Awaiting grid return. ( Abdul is informed ) - Escalade L3_x000a_03/05/2026 Feedback IHS: Grid outage without space for MDG. Awaiting grid return. ( Abdul is informed )"/>
  </r>
  <r>
    <s v="Fin-goudron-Mbangue"/>
    <s v="LIT_844"/>
    <s v="Douala"/>
    <s v="CAMUSAT"/>
    <s v="Bad-Grid-GE"/>
    <s v="LITTORAL"/>
    <s v="Douala"/>
    <s v="ZTE"/>
    <n v="0"/>
    <n v="0"/>
    <n v="0"/>
    <n v="0"/>
    <n v="0"/>
    <n v="0"/>
    <n v="0.23062539772224599"/>
    <n v="3.5359469570502764"/>
    <n v="0.11619553523783435"/>
    <n v="29.782440580653081"/>
    <n v="0"/>
    <n v="0"/>
    <n v="0"/>
    <n v="0"/>
    <n v="4.4848622989273261"/>
    <n v="7.3005396181295712"/>
    <n v="3.0113816335790284"/>
    <n v="1.4239883230175248"/>
    <n v="36.445340478779109"/>
    <n v="68.566798075523707"/>
    <n v="31.928183038979416"/>
    <n v="1.7542271455334899"/>
    <n v="8.9306836114178729"/>
    <n v="8.9306836114178729"/>
    <x v="0"/>
    <m/>
    <x v="1"/>
    <x v="0"/>
    <s v="AKTIVCO Coupure ENEO &amp; Baisse de tension"/>
    <x v="0"/>
    <s v="(05/05/2026 ocm ran 00h): Impacted by LIT_713_Z_Kotto-Baden-Baden (Power issue)"/>
  </r>
  <r>
    <s v="J-Vespa"/>
    <s v="CTR_088"/>
    <s v="Yaounde"/>
    <s v="IHS"/>
    <s v="Grid-Gen"/>
    <s v="CENTRE"/>
    <s v="Yaounde"/>
    <s v="ZTE"/>
    <n v="0"/>
    <n v="0"/>
    <n v="0"/>
    <n v="0.35680857681782263"/>
    <n v="1.4587667257364454"/>
    <n v="0"/>
    <n v="0"/>
    <n v="0"/>
    <n v="0"/>
    <n v="0"/>
    <n v="0"/>
    <n v="0"/>
    <n v="5.6249518452885425"/>
    <n v="0"/>
    <n v="0"/>
    <n v="0"/>
    <n v="0"/>
    <n v="0"/>
    <n v="0"/>
    <n v="0"/>
    <n v="0"/>
    <n v="3.4612782248878826"/>
    <n v="4.1013546098683626"/>
    <n v="4.1013546098683626"/>
    <x v="0"/>
    <m/>
    <x v="4"/>
    <x v="2"/>
    <s v="MPR ISSUE"/>
    <x v="2"/>
    <s v="(05/05/2026 ticket): INC-20260505-00012095...Transmission Board fault"/>
  </r>
  <r>
    <s v="Mansouen"/>
    <s v="OST_293"/>
    <s v="OUEST"/>
    <s v="CAMUSAT"/>
    <s v="Hybrid Solar - S3"/>
    <s v="OUEST"/>
    <s v="Mansouen"/>
    <s v="NOKIA"/>
    <n v="0"/>
    <n v="1.7653738154006539E-2"/>
    <n v="1.5287085150800165E-2"/>
    <n v="2.1402093980876723E-3"/>
    <n v="7.7001549363382169E-3"/>
    <n v="1.4621774840049048E-2"/>
    <n v="2.5434047793585598E-2"/>
    <n v="9.9746256518421436E-3"/>
    <n v="1.0953550361888461E-2"/>
    <n v="5.941692894959323E-3"/>
    <n v="9.7063063960668064E-2"/>
    <n v="0"/>
    <n v="4.6782552326955162"/>
    <n v="4.626811687255481"/>
    <n v="4.6213541532903575"/>
    <n v="4.9373739059962958"/>
    <n v="4.6267403469422108"/>
    <n v="4.7669775677518951"/>
    <n v="4.6810124902620469"/>
    <n v="4.6249390040321536"/>
    <n v="32.362070309221487"/>
    <n v="1.567222919237999E-2"/>
    <n v="4.6265619961590367"/>
    <n v="4.6265619961590367"/>
    <x v="0"/>
    <m/>
    <x v="2"/>
    <x v="0"/>
    <s v="AKTIVCO Defaut GE &amp; Power Cabinet"/>
    <x v="0"/>
    <s v="(05/05/2026 BOTX): power issue"/>
  </r>
  <r>
    <s v="BTS-Mobile-Krystal-Palace"/>
    <s v="LIT_756"/>
    <s v="Douala"/>
    <s v="CAMUSAT"/>
    <s v="Good Grid + GE"/>
    <s v="LITTORAL"/>
    <s v="Douala"/>
    <s v="ZTE"/>
    <n v="4.6228522998690194"/>
    <n v="4.6228522998690194"/>
    <n v="4.6228522998690194"/>
    <n v="4.6228522998690194"/>
    <n v="4.6228522998690194"/>
    <n v="4.6228522998690194"/>
    <n v="4.6228522998690194"/>
    <n v="4.6228522998690194"/>
    <n v="4.6228522998690194"/>
    <n v="4.6228522998690194"/>
    <n v="4.6228522998690194"/>
    <n v="0"/>
    <n v="4.6228522998690194"/>
    <n v="4.6228522998690194"/>
    <n v="4.6228522998690194"/>
    <n v="4.6228522998690194"/>
    <n v="4.6228522998690194"/>
    <n v="4.6228522998690194"/>
    <n v="4.6228522998690194"/>
    <n v="4.6228522998690194"/>
    <n v="10.790978741771879"/>
    <n v="9.1802074726888829"/>
    <n v="4.6228522998690194"/>
    <n v="4.6228522998690194"/>
    <x v="0"/>
    <m/>
    <x v="2"/>
    <x v="0"/>
    <s v="AKTIVCO Defaut GE &amp; Power Cabinet"/>
    <x v="0"/>
    <s v="(05/05/2026 BOTX): power issue"/>
  </r>
  <r>
    <s v="Kossehone"/>
    <s v="EXN_243"/>
    <s v="EXTREME-NORD"/>
    <s v="CAMUSAT"/>
    <s v="Bad Grid + GE"/>
    <s v="EXTREME-NORD"/>
    <s v="KOSSEHONE"/>
    <s v="NOKIA"/>
    <n v="0"/>
    <n v="0"/>
    <n v="0"/>
    <n v="0"/>
    <n v="4.6228522998690194"/>
    <n v="4.6228522998690194"/>
    <n v="4.6228522998690194"/>
    <n v="4.6228522998690194"/>
    <n v="4.6228522998690194"/>
    <n v="4.6228522998690194"/>
    <n v="4.6228522998690194"/>
    <n v="0"/>
    <n v="4.6228522998690194"/>
    <n v="4.6228522998690194"/>
    <n v="4.6228522998690194"/>
    <n v="4.6228522998690194"/>
    <n v="4.6228522998690194"/>
    <n v="4.6228522998690194"/>
    <n v="4.6228522998690194"/>
    <n v="4.6228522998690194"/>
    <n v="0"/>
    <n v="13.770311209033324"/>
    <n v="4.6228522998690194"/>
    <n v="4.6228522998690194"/>
    <x v="2"/>
    <m/>
    <x v="8"/>
    <x v="5"/>
    <s v="no root cause"/>
    <x v="5"/>
    <s v=""/>
  </r>
  <r>
    <s v="Mvam-Yetom"/>
    <s v="CTR_860"/>
    <s v="CENTRE"/>
    <s v="ESCO"/>
    <s v="Hybrid Solar - S2"/>
    <s v="CTR"/>
    <s v="Mvam-Yetom"/>
    <s v="NOKIA"/>
    <n v="10.054175537599367"/>
    <n v="2.3017879346523182"/>
    <n v="0.48469966706824119"/>
    <n v="5.6279259827789554"/>
    <n v="7.4110105019318482"/>
    <n v="5.2911462261585234"/>
    <n v="5.4345733998050418"/>
    <n v="2.5959144864739967"/>
    <n v="5.6154106077581131E-2"/>
    <n v="0"/>
    <n v="0.7787178519108946"/>
    <n v="0"/>
    <n v="6.7847277896314813"/>
    <s v=""/>
    <n v="5.8057734727740131"/>
    <n v="4.6215681742301671"/>
    <n v="4.6216216794651199"/>
    <n v="4.6214076585253103"/>
    <n v="4.6217821951699758"/>
    <n v="4.6218357004049269"/>
    <n v="32.363194369507092"/>
    <n v="0"/>
    <n v="4.6214611637602614"/>
    <n v="4.6214611637602614"/>
    <x v="0"/>
    <m/>
    <x v="6"/>
    <x v="3"/>
    <s v="SPARE-ISSUE"/>
    <x v="3"/>
    <s v="(05/05/2026 ocm ran 19h): 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05/2026 cell zte): 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05/2026 ocm ran 10h): 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05/2026 ocm ran 00h): 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r>
  <r>
    <s v="Nkolmeyang-IHS"/>
    <s v="CTR_442"/>
    <s v="CENTRE"/>
    <s v="IHS"/>
    <s v="Grid-Gen"/>
    <s v="CENTRE"/>
    <s v="Nkolmeyang"/>
    <s v="NOKIA"/>
    <n v="0"/>
    <n v="0"/>
    <n v="0"/>
    <n v="0"/>
    <n v="0"/>
    <n v="0"/>
    <n v="0"/>
    <n v="0"/>
    <n v="1.4814390961181438"/>
    <n v="4.6738916522999867"/>
    <n v="4.6738916522999867"/>
    <n v="0"/>
    <n v="0"/>
    <n v="0"/>
    <n v="0"/>
    <n v="0"/>
    <n v="0"/>
    <n v="4.6214076585253103"/>
    <n v="4.6217821951699758"/>
    <n v="4.6218357004049269"/>
    <n v="32.363194369507092"/>
    <n v="0"/>
    <n v="4.6214611637602614"/>
    <n v="4.6214611637602614"/>
    <x v="0"/>
    <m/>
    <x v="13"/>
    <x v="8"/>
    <s v="Sites strategiques, MLL, Pylone, etc."/>
    <x v="0"/>
    <s v="(05/05/2026 ocm ran 19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05/2026 cell zte):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05/2026 ocm ran 10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05/2026 ocm ran 00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r>
  <r>
    <s v="Kaele-Guiedame"/>
    <s v="EXN_095"/>
    <s v="EXTREME-NORD"/>
    <s v="IHS"/>
    <s v="Grid-Gen"/>
    <s v="EXTREME-NORD"/>
    <s v="Kaele"/>
    <s v="NOKIA"/>
    <n v="1.1682652377314372E-2"/>
    <n v="0"/>
    <n v="0.42077860430528569"/>
    <n v="3.9578213822918338"/>
    <n v="9.7982573421342131E-2"/>
    <n v="3.5670156634766019E-5"/>
    <n v="7.1340313269763637E-5"/>
    <n v="3.5519095039488113"/>
    <n v="4.530522062934411"/>
    <n v="5.3489431493024169"/>
    <n v="11.414269835645985"/>
    <n v="0"/>
    <n v="0.25367891780749086"/>
    <n v="2.6771495058555347E-2"/>
    <n v="0.51409036433030442"/>
    <n v="5.3505234952177976E-5"/>
    <n v="0.37600848917408197"/>
    <n v="16.062291160625762"/>
    <n v="1.7835078317469854E-5"/>
    <n v="9.1449472967682147E-2"/>
    <n v="10.802968718151625"/>
    <n v="8.0802294881864327"/>
    <n v="4.4983501333449789"/>
    <n v="4.4983501333449789"/>
    <x v="2"/>
    <m/>
    <x v="5"/>
    <x v="0"/>
    <s v="Defaut GE &amp; Power Cabinet"/>
    <x v="0"/>
    <s v="(05/05/2026 ocm ran 19h): Power status check Ongoing..;..;(05/05/2026 ticket): INC-20260505-00018929...Grid Outage"/>
  </r>
  <r>
    <s v="LIT_825_Z_Camp-Bertaud"/>
    <s v="LIT_825"/>
    <s v="Douala"/>
    <s v="ESCO"/>
    <s v="Good Grid no GE - 8h"/>
    <s v="LIT"/>
    <s v="Douala"/>
    <s v="ZTE"/>
    <n v="2.0514085431451941"/>
    <n v="4.3494227141850201"/>
    <n v="3.3552776136950575"/>
    <n v="5.3995699605916112"/>
    <n v="1.4366333935445579"/>
    <n v="1.9831358633462026"/>
    <n v="10.605254784794813"/>
    <n v="13.871767213704187"/>
    <n v="4.3365636227181783"/>
    <n v="2.5675378745723121"/>
    <n v="4.6130251717161332"/>
    <n v="0"/>
    <n v="3.1427904906216027"/>
    <s v=""/>
    <n v="20.872980712432899"/>
    <n v="23.567950221583022"/>
    <n v="2.2602573102419004"/>
    <n v="5.6502776564992452"/>
    <n v="4.3140200837249916"/>
    <n v="18.987545408109391"/>
    <n v="8.7907759113381214"/>
    <n v="1.2064960168099799"/>
    <n v="5.5675228931065286"/>
    <n v="5.5675228931065286"/>
    <x v="0"/>
    <m/>
    <x v="8"/>
    <x v="5"/>
    <s v="no root cause"/>
    <x v="5"/>
    <s v=""/>
  </r>
  <r>
    <s v="Elig-Edzoa-IHS"/>
    <s v="CTR_131"/>
    <s v="Yaounde"/>
    <s v="IHS"/>
    <s v="Grid-Gen"/>
    <s v="CENTRE"/>
    <s v="Yaounde"/>
    <s v="ZTE"/>
    <n v="0"/>
    <n v="0.65561747894747358"/>
    <n v="0.98155353519788358"/>
    <n v="0"/>
    <n v="0"/>
    <n v="0.73607151723724662"/>
    <n v="0.35242114755174297"/>
    <n v="0.37546406873781857"/>
    <n v="6.361772435815119E-2"/>
    <n v="1.1819306400938268"/>
    <n v="1.4770120108551426"/>
    <n v="0"/>
    <n v="7.6051805908690113"/>
    <n v="3.2370667146073573"/>
    <n v="0.35181475488895159"/>
    <n v="1.0701046990437544E-4"/>
    <n v="0.20881309694007119"/>
    <n v="1.1539295671355298E-2"/>
    <n v="1.1894570431437677"/>
    <n v="0.45384923794277388"/>
    <n v="1.5284721972431048"/>
    <n v="3.5266765778906604"/>
    <n v="4.1165857667514194"/>
    <n v="4.1165857667514194"/>
    <x v="0"/>
    <m/>
    <x v="5"/>
    <x v="0"/>
    <s v="Defaut GE &amp; Power Cabinet"/>
    <x v="0"/>
    <s v="( hourly IHS): 05-05-2026 08:24:11 2.8v fme Delor is on site..;..;(05/05/2026 ticket): INC-20260505-00004414...2026-05-05 07:31:05...Others...user:OCM_NOC.CAMUSAT"/>
  </r>
  <r>
    <s v="Ebom-Maetur"/>
    <s v="CTR_596"/>
    <s v="Yaounde"/>
    <s v="CAMUSAT"/>
    <s v="Good Grid no GE - 8h"/>
    <s v="CENTRE"/>
    <s v="Yaounde"/>
    <s v="ZTE"/>
    <n v="0"/>
    <n v="0"/>
    <n v="0.14064742761098362"/>
    <n v="0"/>
    <n v="0.61987598199941263"/>
    <n v="4.5336769082820763E-2"/>
    <n v="36.46228380318064"/>
    <n v="1.4473522756133113"/>
    <n v="1.287621314202714"/>
    <n v="0"/>
    <n v="1.287157602166463"/>
    <n v="0"/>
    <n v="1.8906431471921883"/>
    <n v="0"/>
    <n v="0"/>
    <n v="2.540071853963525"/>
    <n v="0.17786923605938953"/>
    <n v="0.33758236239166989"/>
    <n v="0.67502204415680156"/>
    <n v="0"/>
    <n v="0"/>
    <n v="2.9293787039587107"/>
    <n v="3.9876024803600125"/>
    <n v="3.9876024803600125"/>
    <x v="0"/>
    <m/>
    <x v="1"/>
    <x v="0"/>
    <s v="AKTIVCO Coupure ENEO &amp; Baisse de tension"/>
    <x v="0"/>
    <s v="(05/05/2026 ticket): INC-20260505-00007153...Grid Outage"/>
  </r>
  <r>
    <s v="Nwa"/>
    <s v="NRO_012"/>
    <s v="NORD-OUEST"/>
    <s v="IHS"/>
    <s v="Solar-Gen"/>
    <s v="NORD-OUEST"/>
    <s v="Mwa"/>
    <s v="NOKIA"/>
    <n v="0.32636408450655002"/>
    <n v="0.54339810159695889"/>
    <n v="0.40800874467015152"/>
    <n v="0.33127670272440879"/>
    <n v="0.21399999663134214"/>
    <n v="3.4224033407043857"/>
    <n v="9.2966357389406529"/>
    <n v="9.2965816323264807"/>
    <n v="9.2961487794130768"/>
    <n v="9.2965275257123032"/>
    <n v="9.2966357389406529"/>
    <n v="0"/>
    <n v="4.6228522998690194"/>
    <n v="4.6228522998690194"/>
    <n v="4.6228522998690194"/>
    <n v="4.6228522998690194"/>
    <n v="4.6228522998690194"/>
    <n v="2.4905438414761165"/>
    <n v="1.8370309017700959"/>
    <n v="0.43902828786101766"/>
    <n v="14.305040985735925"/>
    <n v="6.8530142531221205"/>
    <n v="4.3433944577137424"/>
    <n v="4.3433944577137424"/>
    <x v="2"/>
    <m/>
    <x v="5"/>
    <x v="0"/>
    <s v="Defaut GE &amp; Power Cabinet"/>
    <x v="0"/>
    <s v="( hourly IHS): 05-05-2026 13:57:29 NO COM FME Kelvin managing with level 0 due to insecurity..;..;(05/05/2026 ocm ran 10h): 05.05.26: IHS: 45.8V; FME Roland is managing with level 0 - Escalated to L2..;..;(05/05/2026 ticket): INC-20260505-00009431...Grid Outage"/>
  </r>
  <r>
    <s v="CTR_951_Z_Odza-Entree-Plaque-LB"/>
    <s v="CTR_951"/>
    <s v="Yaounde"/>
    <s v="ESCO"/>
    <s v="Good Grid + Solar + GE"/>
    <s v="CENTRE"/>
    <s v="Yaoundé"/>
    <s v="ZTE"/>
    <n v="0"/>
    <n v="0"/>
    <n v="0"/>
    <n v="0"/>
    <n v="0"/>
    <n v="0"/>
    <n v="0"/>
    <n v="0"/>
    <n v="0"/>
    <n v="0"/>
    <n v="0"/>
    <n v="0"/>
    <n v="0"/>
    <n v="0"/>
    <n v="0"/>
    <n v="0"/>
    <n v="8.0768649071291794"/>
    <n v="0"/>
    <n v="0"/>
    <n v="0"/>
    <n v="0"/>
    <n v="2.4732371451594806"/>
    <n v="3.8834277879081029"/>
    <n v="3.8834277879081029"/>
    <x v="0"/>
    <m/>
    <x v="4"/>
    <x v="2"/>
    <s v="MPR ISSUE"/>
    <x v="2"/>
    <s v="(05/05/2026 incident):impacted by CTR_215_Z_Nkolda, Plantage du MPR2  ||  Action:reset physique du MPR2..;..;(05/05/2026 cell zte): Power status check Ongoing"/>
  </r>
  <r>
    <s v="Bafanji"/>
    <s v="NRO_051"/>
    <s v="NORD-OUEST"/>
    <s v="IHS"/>
    <s v="Gen Only"/>
    <s v="NORD-OUEST"/>
    <s v="Bafanji"/>
    <s v="NOKIA"/>
    <n v="3.4628233072155298E-3"/>
    <n v="0.15536585129315914"/>
    <n v="0"/>
    <n v="0"/>
    <n v="2.5846352065488531"/>
    <n v="3.8899368850193303"/>
    <n v="0"/>
    <n v="0"/>
    <n v="0.6688186559354693"/>
    <n v="0"/>
    <n v="0.75558645207679798"/>
    <n v="0"/>
    <n v="0"/>
    <n v="0"/>
    <n v="0"/>
    <n v="0"/>
    <n v="0"/>
    <n v="0.10446005370498776"/>
    <n v="0"/>
    <n v="4.6324475720037777"/>
    <n v="15.02269103029867"/>
    <n v="6.3961289275137618"/>
    <n v="4.2924931441958947"/>
    <n v="4.2924931441958947"/>
    <x v="2"/>
    <m/>
    <x v="5"/>
    <x v="0"/>
    <s v="Defaut GE &amp; Power Cabinet"/>
    <x v="0"/>
    <s v="(05/05/2026 ocm ran 00h): 04.05.2026 IHS: 1.4V; FME Brice is managing with level 0/Sani informed"/>
  </r>
  <r>
    <s v="Maroua-Total-Domayo-MTN-IHS"/>
    <s v="EXN_158"/>
    <s v="Maroua"/>
    <s v="IHS"/>
    <s v="Grid-Gen"/>
    <s v="EXTREME-NORD"/>
    <s v="Maroua"/>
    <s v="Huawei"/>
    <n v="0"/>
    <n v="0"/>
    <n v="0"/>
    <n v="0"/>
    <n v="0"/>
    <n v="0.64464890578227518"/>
    <n v="1.3312994210020173"/>
    <n v="3.8981238924416366"/>
    <n v="5.4064007955871736"/>
    <n v="5.2362006432042643"/>
    <n v="4.6146659989213346"/>
    <n v="0"/>
    <n v="0.71937788393216395"/>
    <n v="0"/>
    <n v="0"/>
    <n v="1.4150351137021913"/>
    <n v="0"/>
    <n v="0"/>
    <n v="0"/>
    <n v="0"/>
    <n v="5.1019847407567269"/>
    <n v="6.7233863235309119"/>
    <n v="4.2555388619222496"/>
    <n v="4.2555388619222496"/>
    <x v="0"/>
    <m/>
    <x v="5"/>
    <x v="0"/>
    <s v="Defaut GE &amp; Power Cabinet"/>
    <x v="0"/>
    <s v="( hourly IHS): 05-05-2026 09:41:05 45.8v FME is on site"/>
  </r>
  <r>
    <s v="ZI-Bassa-II"/>
    <s v="LIT_729"/>
    <s v="Douala"/>
    <s v="CAMUSAT"/>
    <s v="Good Grid + GE"/>
    <s v="LITTORAL"/>
    <s v="Douala"/>
    <s v="ZTE"/>
    <n v="0"/>
    <n v="0"/>
    <n v="0"/>
    <n v="0"/>
    <n v="0"/>
    <n v="0"/>
    <n v="0"/>
    <n v="0"/>
    <n v="0"/>
    <n v="0"/>
    <n v="5.2902587655842916"/>
    <n v="0"/>
    <n v="0"/>
    <n v="0"/>
    <n v="0"/>
    <n v="0"/>
    <n v="0"/>
    <n v="0"/>
    <n v="5.5937047880764661"/>
    <n v="0"/>
    <n v="0"/>
    <n v="3.0833384334485965"/>
    <n v="3.6836214055183181"/>
    <n v="3.6836214055183181"/>
    <x v="0"/>
    <m/>
    <x v="2"/>
    <x v="0"/>
    <s v="AKTIVCO Defaut GE &amp; Power Cabinet"/>
    <x v="0"/>
    <s v="(05/05/2026 ticket): INC-20260505-00010029...Grid Outage"/>
  </r>
  <r>
    <s v="Touloum-IHS"/>
    <s v="EXN_125"/>
    <s v="EXTREME-NORD"/>
    <s v="IHS"/>
    <s v="Grid-Gen"/>
    <s v="EXTREME-NORD"/>
    <s v="Touloum"/>
    <s v="NOKIA"/>
    <n v="4.6876895332991761"/>
    <n v="1.8823301070117275"/>
    <n v="1.362283766148592"/>
    <n v="0.30649760972556783"/>
    <n v="2.3236044235416293"/>
    <n v="7.7729756139394382E-2"/>
    <n v="8.8744708454262859"/>
    <n v="3.7355210727714008"/>
    <n v="3.7353992506790616"/>
    <n v="8.9425082683423099E-2"/>
    <n v="0.2283569324336959"/>
    <n v="0"/>
    <n v="2.3851016535055876"/>
    <n v="3.9357413250195168"/>
    <n v="4.9913417229006471"/>
    <n v="0.27593266393779775"/>
    <n v="1.1990304237236893"/>
    <n v="1.0100442362261528"/>
    <n v="4.8036473420521211E-2"/>
    <n v="1.5412982105461215"/>
    <n v="5.090369451138848"/>
    <n v="10.042126952069118"/>
    <n v="4.0984296570243108"/>
    <n v="4.0984296570243108"/>
    <x v="2"/>
    <m/>
    <x v="5"/>
    <x v="0"/>
    <s v="Defaut GE &amp; Power Cabinet"/>
    <x v="0"/>
    <s v="(05/05/2026 ticket): INC-20260505-00008500...Grid Outage"/>
  </r>
  <r>
    <s v="Bonamoutongo-II"/>
    <s v="LIT_610"/>
    <s v="Douala"/>
    <s v="CAMUSAT"/>
    <s v="Good Grid + GE"/>
    <s v="LITTORAL"/>
    <s v="Douala"/>
    <s v="ZTE"/>
    <n v="0"/>
    <n v="15.50000285361253"/>
    <n v="0.51473819531836373"/>
    <n v="6.3923060898945003"/>
    <n v="4.8259403366692055"/>
    <n v="1.5268075495173123"/>
    <n v="7.0341548883809448"/>
    <n v="9.0129568276960228"/>
    <n v="4.5100097593548547"/>
    <n v="4.5423447563442938"/>
    <n v="3.5265122006203766"/>
    <n v="0"/>
    <n v="0.51505922672807647"/>
    <n v="0.52415511666994841"/>
    <n v="0"/>
    <n v="2.9866800501094359"/>
    <n v="0.8926813399422997"/>
    <n v="3.482798423664438"/>
    <n v="1.3163714604503585"/>
    <n v="1.0223601943880862"/>
    <n v="0.46098961268379635"/>
    <n v="1.5113872823525805"/>
    <n v="3.8723165341163641"/>
    <n v="3.8723165341163641"/>
    <x v="0"/>
    <m/>
    <x v="2"/>
    <x v="0"/>
    <s v="AKTIVCO Defaut GE &amp; Power Cabinet"/>
    <x v="0"/>
    <s v="(05/05/2026 ticket): INC-20260505-00002475...Grid Outage"/>
  </r>
  <r>
    <s v="Minkan-Nord-IHS"/>
    <s v="CTR_646"/>
    <s v="Yaounde"/>
    <s v="CAMUSAT"/>
    <s v="Good Grid + GE"/>
    <s v="CENTRE"/>
    <s v="Yaounde"/>
    <s v="ZTE"/>
    <n v="0"/>
    <n v="0"/>
    <n v="0"/>
    <n v="0"/>
    <n v="0"/>
    <n v="0"/>
    <n v="0"/>
    <n v="0"/>
    <n v="0"/>
    <n v="0"/>
    <n v="0"/>
    <n v="0"/>
    <n v="0"/>
    <n v="0"/>
    <n v="0"/>
    <n v="0"/>
    <n v="1.4514186734696788"/>
    <n v="0"/>
    <n v="0"/>
    <n v="0"/>
    <n v="0"/>
    <n v="2.6029713271519941"/>
    <n v="3.6068413933619263"/>
    <n v="3.6068413933619263"/>
    <x v="0"/>
    <m/>
    <x v="4"/>
    <x v="2"/>
    <s v="MPR ISSUE"/>
    <x v="2"/>
    <s v="(05/05/2026 incident):impacted by CTR_215_Z_Nkolda, Plantage du MPR2  ||  Action:reset physique du MPR2..;..;(05/05/2026 cell zte): Power status check Ongoing..;..;(05/05/2026 ticket): INC-20260505-00010090...Transmission Board fault"/>
  </r>
  <r>
    <s v="Buea-Prime22"/>
    <s v="SUO_241"/>
    <s v="SUD-OUEST"/>
    <s v="CAMUSAT"/>
    <s v="Medium Grid + GE"/>
    <s v="SUD-OUEST"/>
    <s v="Buea"/>
    <s v="Huawei"/>
    <n v="4.2103091033093349"/>
    <n v="1.8048742555638311"/>
    <n v="0"/>
    <n v="2.8289109473137519"/>
    <n v="4.2322819197963666"/>
    <n v="2.8563591328442235"/>
    <n v="0.83134650560877554"/>
    <n v="1.8698474458741039"/>
    <n v="6.1185733078791094"/>
    <n v="7.8626656165372548"/>
    <n v="0"/>
    <n v="0"/>
    <n v="7.4907328933062805E-3"/>
    <n v="0"/>
    <n v="0.89086216195392554"/>
    <n v="16.849030342462036"/>
    <n v="10.473649741890748"/>
    <n v="0"/>
    <n v="1.3861957920629622"/>
    <n v="0"/>
    <n v="5.4747980688144713"/>
    <n v="9.314085498332263"/>
    <n v="3.9526100567012814"/>
    <n v="3.9526100567012814"/>
    <x v="0"/>
    <m/>
    <x v="8"/>
    <x v="5"/>
    <s v="no root cause"/>
    <x v="5"/>
    <s v=""/>
  </r>
  <r>
    <s v="Maroua-Titouare-II"/>
    <s v="EXN_086"/>
    <s v="Maroua"/>
    <s v="IHS"/>
    <s v="Grid-Gen"/>
    <s v="EXTREME-NORD"/>
    <s v="Maroua"/>
    <s v="Huawei"/>
    <n v="0"/>
    <n v="0"/>
    <n v="0"/>
    <n v="0.64404251311948368"/>
    <n v="0"/>
    <n v="0"/>
    <n v="0.25862647068055805"/>
    <n v="0.88064266207805786"/>
    <n v="0"/>
    <n v="0"/>
    <n v="0"/>
    <n v="0"/>
    <n v="0"/>
    <n v="0.47824762508097124"/>
    <n v="0"/>
    <n v="0"/>
    <n v="0"/>
    <n v="1.1466528551820176"/>
    <n v="0"/>
    <n v="0.37712273102133642"/>
    <n v="6.4639711201435599"/>
    <n v="8.2542177953221749"/>
    <n v="3.9219337219953601"/>
    <n v="3.9219337219953601"/>
    <x v="0"/>
    <m/>
    <x v="5"/>
    <x v="0"/>
    <s v="Defaut GE &amp; Power Cabinet"/>
    <x v="0"/>
    <s v="( hourly IHS): 05/05/2026 04:27 1:39:57 47.8V FME Emmanuel is heading to site,/Franklin informed"/>
  </r>
  <r>
    <s v="Kaele-MTN-IHS"/>
    <s v="EXN_160"/>
    <s v="EXTREME-NORD"/>
    <s v="IHS"/>
    <s v="Grid-Gen"/>
    <s v="EXTREME-NORD"/>
    <s v="Kaele"/>
    <s v="NOKIA"/>
    <n v="0"/>
    <n v="6.4209997798979528E-3"/>
    <n v="3.216728224980548E-2"/>
    <n v="0.94280848877149148"/>
    <n v="0"/>
    <n v="0"/>
    <n v="4.4587695793489321E-3"/>
    <n v="1.006185238012516"/>
    <n v="3.5992422331570517"/>
    <n v="4.6228522998690194"/>
    <n v="3.3754610370080509"/>
    <n v="0"/>
    <n v="0.14649293399488114"/>
    <n v="3.2675096935342242E-2"/>
    <n v="0.36884913542709874"/>
    <n v="0"/>
    <n v="0.67357076794513449"/>
    <n v="8.0693967965757949"/>
    <n v="5.5738749668476038"/>
    <n v="0.92147785594851217"/>
    <n v="13.831312023148648"/>
    <n v="5.6694156287932103"/>
    <n v="3.8783982958225969"/>
    <n v="3.8783982958225969"/>
    <x v="2"/>
    <m/>
    <x v="8"/>
    <x v="5"/>
    <s v="no root cause"/>
    <x v="5"/>
    <s v="(05/05/2026 ocm ran 19h): 05.05.26: BO TRANS analysis ongoing..;..;(05/05/2026 ticket): INC-20260505-00004441...user:OCM_NOC.IHS"/>
  </r>
  <r>
    <s v="Bfsam-Ndiandam-II"/>
    <s v="OST_240"/>
    <s v="Bafoussam"/>
    <s v="CAMUSAT"/>
    <s v="Good Grid + GE"/>
    <s v="OUEST"/>
    <s v="Bafoussam"/>
    <s v="Huawei"/>
    <n v="0.91620580824294517"/>
    <n v="2.7666665239860402"/>
    <n v="3.8097510793789411"/>
    <n v="0"/>
    <n v="0"/>
    <n v="0"/>
    <n v="0"/>
    <n v="0"/>
    <n v="2.9998780080643086"/>
    <n v="13.530225463926062"/>
    <n v="8.9175391586979543E-5"/>
    <n v="0"/>
    <n v="0"/>
    <n v="0"/>
    <n v="0"/>
    <n v="1.5516518136134437E-2"/>
    <n v="0"/>
    <n v="0"/>
    <n v="0"/>
    <n v="6.8932577696735178E-2"/>
    <n v="3.4439958194949023"/>
    <n v="4.4012400930261029"/>
    <n v="3.8613836311078007"/>
    <n v="3.8613836311078007"/>
    <x v="0"/>
    <m/>
    <x v="8"/>
    <x v="5"/>
    <s v="no root cause"/>
    <x v="5"/>
    <s v=""/>
  </r>
  <r>
    <s v="New-Deido"/>
    <s v="LIT_287"/>
    <s v="Douala"/>
    <s v="IHS"/>
    <s v="GridOnly"/>
    <s v="LITTORAL"/>
    <s v="Douala"/>
    <s v="ZTE"/>
    <n v="0"/>
    <n v="7.9493440971598046"/>
    <n v="2.0538519488746791"/>
    <n v="0"/>
    <n v="0"/>
    <n v="0"/>
    <n v="1.3462987218669489"/>
    <n v="5.1192917048337367"/>
    <n v="2.6352219967868309"/>
    <n v="1.5926546586651382"/>
    <n v="2.8345111619054144"/>
    <n v="0"/>
    <n v="0.14210990403301055"/>
    <n v="1.3004269004346078"/>
    <n v="0.76387640433406645"/>
    <n v="4.5016451076239976"/>
    <n v="0"/>
    <n v="0"/>
    <n v="1.7110795786926458"/>
    <n v="12.85188609520222"/>
    <n v="5.8603507467756959"/>
    <n v="3.0640004964112189"/>
    <n v="4.3796353368546912"/>
    <n v="4.3796353368546912"/>
    <x v="0"/>
    <m/>
    <x v="8"/>
    <x v="5"/>
    <s v="no root cause"/>
    <x v="5"/>
    <s v=""/>
  </r>
  <r>
    <s v="Korek-Djarengol-II"/>
    <s v="EXN_235"/>
    <s v="Maroua"/>
    <s v="CAMUSAT"/>
    <s v="Bad Grid + GE"/>
    <s v="EXTREME-NORD"/>
    <s v="Maroua"/>
    <s v="Huawei"/>
    <n v="6.8181185847223293"/>
    <n v="8.7211927815017418"/>
    <n v="4.1585517060322506"/>
    <n v="3.7943772418693444"/>
    <n v="2.4318664338118841"/>
    <n v="4.2425014196722337"/>
    <n v="15.466383730984241"/>
    <n v="4.9824074787477199"/>
    <n v="3.6785205731195405"/>
    <n v="4.2763702333969684"/>
    <n v="2.6707316377167678"/>
    <n v="0"/>
    <n v="2.6380221040826632"/>
    <n v="12.469680366860427"/>
    <n v="4.6416326373372367"/>
    <n v="3.5826213570069032"/>
    <n v="6.9608705515747653"/>
    <n v="3.4213744139393265"/>
    <n v="5.2162431905670976"/>
    <n v="4.150329734927932"/>
    <n v="6.4171352749101755"/>
    <n v="8.2089542723665563"/>
    <n v="3.8080210767821527"/>
    <n v="3.8080210767821527"/>
    <x v="0"/>
    <m/>
    <x v="8"/>
    <x v="5"/>
    <s v="no root cause"/>
    <x v="5"/>
    <s v=""/>
  </r>
  <r>
    <s v="C-D-Palmiers-II"/>
    <s v="LIT_371"/>
    <s v="Douala"/>
    <s v="CAMUSAT"/>
    <s v="Grid-Gen"/>
    <s v="LITTORAL"/>
    <s v="Douala"/>
    <s v="ZTE"/>
    <n v="0"/>
    <n v="31.170865757505716"/>
    <n v="53.219071120585099"/>
    <n v="22.29885955375207"/>
    <n v="49.418023559425087"/>
    <n v="20.376006255118671"/>
    <n v="0"/>
    <n v="0"/>
    <n v="12.850976506208037"/>
    <n v="0"/>
    <n v="0"/>
    <n v="0"/>
    <n v="0"/>
    <n v="0"/>
    <n v="0"/>
    <n v="0"/>
    <n v="0"/>
    <n v="0"/>
    <n v="0"/>
    <n v="0"/>
    <n v="0"/>
    <n v="1.7487020206656658"/>
    <n v="3.509444030670628"/>
    <n v="3.509444030670628"/>
    <x v="0"/>
    <m/>
    <x v="2"/>
    <x v="0"/>
    <s v="AKTIVCO Defaut GE &amp; Power Cabinet"/>
    <x v="0"/>
    <s v="(05/05/2026 ticket): INC-20260505-00004362...Grid Outage"/>
  </r>
  <r>
    <s v="Nkoabang-South-MTN"/>
    <s v="CTR_698"/>
    <s v="Yaounde"/>
    <s v="MTN sharing"/>
    <m/>
    <s v="CENTRE"/>
    <s v="Yaounde"/>
    <s v="ZTE"/>
    <n v="1.1839995091786446"/>
    <n v="2.0189487006075337"/>
    <n v="1.0273183461603219"/>
    <n v="0"/>
    <n v="0.79255521026843945"/>
    <n v="0"/>
    <n v="0"/>
    <n v="1.0524301364312152"/>
    <n v="2.8275554813616299"/>
    <n v="0.66810203376965016"/>
    <n v="8.1503989350318058"/>
    <n v="0"/>
    <n v="4.1133041123410194"/>
    <n v="15.776535742923754"/>
    <n v="0.34821206906883651"/>
    <n v="13.560901798631978"/>
    <n v="9.2228578644134558"/>
    <n v="23.011103406357282"/>
    <n v="0"/>
    <n v="0"/>
    <n v="0"/>
    <n v="2.7527872129910134"/>
    <n v="3.3318779909426324"/>
    <n v="3.3318779909426324"/>
    <x v="0"/>
    <m/>
    <x v="10"/>
    <x v="0"/>
    <s v="Sharing"/>
    <x v="0"/>
    <s v="(05/05/2026 ticket): INC-20260505-00013249...Grid Outage"/>
  </r>
  <r>
    <s v="Nkolmesseng-Abom"/>
    <s v="CTR_711"/>
    <s v="Yaounde"/>
    <s v="CAMUSAT"/>
    <s v="Good Grid + GE"/>
    <s v="CENTRE"/>
    <s v="Yaounde"/>
    <s v="ZTE"/>
    <n v="1.1765622815202907"/>
    <n v="2.7196532575413839"/>
    <n v="1.5767279337277011"/>
    <n v="0"/>
    <n v="1.1134617744333453"/>
    <n v="2.1990651565348997E-2"/>
    <n v="0"/>
    <n v="1.5674893631592912"/>
    <n v="4.1260740284162765"/>
    <n v="1.0447075475197836"/>
    <n v="5.5444978069987698"/>
    <n v="0"/>
    <n v="2.0945872677516078"/>
    <n v="2.5340435974922477"/>
    <n v="0"/>
    <n v="1.9838314314005787"/>
    <n v="0"/>
    <n v="2.1787866724880365"/>
    <n v="0"/>
    <n v="0"/>
    <n v="0"/>
    <n v="1.2523439279727726"/>
    <n v="3.5777167104696179"/>
    <n v="3.5777167104696179"/>
    <x v="0"/>
    <m/>
    <x v="8"/>
    <x v="5"/>
    <s v="no root cause"/>
    <x v="5"/>
    <s v=""/>
  </r>
  <r>
    <s v="Nkambe-Entrance-IHS"/>
    <s v="NRO_090"/>
    <s v="NORD-OUEST"/>
    <s v="IHS"/>
    <s v="Grid-Gen"/>
    <s v="NORD-OUEST"/>
    <s v="Nkambe"/>
    <s v="NOKIA"/>
    <n v="4.1879014993750889"/>
    <n v="6.074679926780064"/>
    <n v="1.2948998575408368"/>
    <n v="0.12483479929798823"/>
    <n v="7.4849423859802702"/>
    <n v="8.5608375923498566E-3"/>
    <n v="0.45682791205120832"/>
    <n v="0.15275690863423819"/>
    <n v="2.3758508804471457"/>
    <n v="4.7714492251410014"/>
    <n v="8.978152863440803"/>
    <n v="0"/>
    <n v="1.7121531651633077"/>
    <n v="1.8838614699778493"/>
    <n v="0.9703924765264027"/>
    <n v="9.4775606178641975E-2"/>
    <n v="6.5454737424843956E-3"/>
    <n v="0.9299388185473404"/>
    <n v="5.8621321533081598"/>
    <n v="3.7082694837529568"/>
    <n v="0.22793444680247313"/>
    <n v="0.16203491198901046"/>
    <n v="3.466514997160655"/>
    <n v="3.466514997160655"/>
    <x v="2"/>
    <m/>
    <x v="8"/>
    <x v="5"/>
    <s v="no root cause"/>
    <x v="5"/>
    <s v=""/>
  </r>
  <r>
    <s v="OST_342_H_Foumban-New"/>
    <s v="OST_342"/>
    <s v="OUEST"/>
    <s v="ESCO"/>
    <s v="Medium Grid + Solar + GE"/>
    <s v="OST"/>
    <s v="Foumban"/>
    <s v="Huawei"/>
    <n v="9.230954989969554"/>
    <n v="8.990217102841342"/>
    <n v="8.9163977136856403"/>
    <n v="9.2493786258714223"/>
    <n v="8.940671255275614"/>
    <n v="9.2457045997380387"/>
    <n v="8.5061017369939478"/>
    <n v="9.2819633139573039"/>
    <n v="8.9893075138471552"/>
    <n v="0.18462873074168246"/>
    <n v="0.26310307533822441"/>
    <n v="0"/>
    <n v="0.36909694577850827"/>
    <s v=""/>
    <n v="2.4970358099836489"/>
    <n v="3.915459588566145"/>
    <n v="0.63439373574977242"/>
    <n v="0.31972944899595646"/>
    <n v="0.99616046433983096"/>
    <n v="5.1138520059469279"/>
    <n v="0"/>
    <n v="10.754602429014897"/>
    <n v="3.6104440791820407"/>
    <n v="3.6104440791820407"/>
    <x v="1"/>
    <m/>
    <x v="3"/>
    <x v="1"/>
    <s v="EXCLU"/>
    <x v="1"/>
    <s v="(05/05/2026 ocm ran 19h): New site not yet transferred to MSP..;..;(05/05/2026 ocm ran 00h): Power status check Ongoing"/>
  </r>
  <r>
    <s v="Doualare-II"/>
    <s v="EXN_197"/>
    <s v="Maroua"/>
    <s v="CAMUSAT"/>
    <s v="Medium Grid + GE"/>
    <s v="EXTREME-NORD"/>
    <s v="Maroua"/>
    <s v="Huawei"/>
    <n v="2.2477370852630885"/>
    <n v="3.1242598442498282"/>
    <n v="4.3380260991402073"/>
    <n v="1.5098285549591506"/>
    <n v="3.9588701691906869"/>
    <n v="0"/>
    <n v="4.9046465372838757E-3"/>
    <n v="0"/>
    <n v="4.5662259262112865"/>
    <n v="0"/>
    <n v="2.5986779213144882"/>
    <n v="0"/>
    <n v="18.491409199476077"/>
    <n v="18.491141673301318"/>
    <n v="20.140832912425484"/>
    <n v="2.0020767165192774"/>
    <n v="5.6570193161032201"/>
    <n v="0.38998182248817892"/>
    <n v="7.00501237041032"/>
    <n v="0.84413425676234821"/>
    <n v="6.2460283203242088"/>
    <n v="7.9705238838397738"/>
    <n v="3.5936791055636879"/>
    <n v="3.5936791055636879"/>
    <x v="0"/>
    <m/>
    <x v="2"/>
    <x v="0"/>
    <s v="AKTIVCO Defaut GE &amp; Power Cabinet"/>
    <x v="0"/>
    <s v="(05/05/2026 cell zte): 05.05.26: Camusat: grid outage, Génératrice GE  gatée  /en attente retour secteur..;..;(05/05/2026 ocm ran 00h): Power status check Ongoing"/>
  </r>
  <r>
    <s v="Yokadouma"/>
    <s v="EST_013"/>
    <s v="CENTRE"/>
    <s v="CAMUSAT"/>
    <s v="Medium Grid + Solar + GE"/>
    <s v="EST"/>
    <s v="Yokadouma"/>
    <s v="NOKIA"/>
    <n v="7.1519491824653132E-3"/>
    <n v="0"/>
    <n v="0.1221508602218403"/>
    <n v="1.4499918672042913E-2"/>
    <n v="5.6897334890106048"/>
    <n v="10.385080742966558"/>
    <n v="9.2446880002739462"/>
    <n v="9.2446344950389943"/>
    <n v="9.2442064531593768"/>
    <n v="7.6880171925794372"/>
    <n v="4.65729183609991"/>
    <n v="0"/>
    <n v="4.6214076585253103"/>
    <n v="4.9827285101574343"/>
    <n v="4.6275072553098591"/>
    <n v="3.58144415635411"/>
    <n v="1.4268062653923776E-4"/>
    <n v="1.961858614914447E-4"/>
    <n v="1.7835078317409063E-4"/>
    <n v="5.5373847374495968"/>
    <n v="12.437727060177691"/>
    <n v="0"/>
    <n v="3.5284345129921477"/>
    <n v="3.5284345129921477"/>
    <x v="0"/>
    <m/>
    <x v="9"/>
    <x v="6"/>
    <s v="BSS Hardware issue"/>
    <x v="2"/>
    <s v="(05/05/2026 cell nokia): _x000a_04/05/2026 : Besoin d'analyse BO RAN||Closed after reset but FME should check and replace ABIA if issue pwersist ||  Commande de la SFP et la F.O en cours "/>
  </r>
  <r>
    <s v="Maroua-Lougol"/>
    <s v="EXN_084"/>
    <s v="Maroua"/>
    <s v="IHS"/>
    <s v="Grid-Gen"/>
    <s v="EXTREME-NORD"/>
    <s v="Maroua"/>
    <s v="Huawei"/>
    <n v="0"/>
    <n v="0"/>
    <n v="0"/>
    <n v="0"/>
    <n v="0"/>
    <n v="0"/>
    <n v="4.9046465372838757E-3"/>
    <n v="0"/>
    <n v="0"/>
    <n v="0"/>
    <n v="1.2352575242628403"/>
    <n v="0"/>
    <n v="0"/>
    <n v="0"/>
    <n v="1.0732971780625684"/>
    <n v="0"/>
    <n v="0"/>
    <n v="0.84161951071959551"/>
    <n v="0.25054718020277772"/>
    <n v="0.31295211923534599"/>
    <n v="4.090330483715614"/>
    <n v="5.2185866900591966"/>
    <n v="3.5240331247342578"/>
    <n v="3.5240331247342578"/>
    <x v="0"/>
    <m/>
    <x v="5"/>
    <x v="0"/>
    <s v="Defaut GE &amp; Power Cabinet"/>
    <x v="0"/>
    <s v="( hourly IHS): 05/05/2026 14:36 1:23:52 45 V Fme is on site"/>
  </r>
  <r>
    <s v="Nsimalen-highway-I"/>
    <s v="CTR_724"/>
    <s v="Yaounde"/>
    <m/>
    <m/>
    <s v="CENTRE"/>
    <s v="Yaounde"/>
    <s v="ZTE"/>
    <n v="0"/>
    <n v="0"/>
    <n v="0"/>
    <n v="0"/>
    <n v="2.3434222804359179"/>
    <n v="0"/>
    <n v="0"/>
    <n v="0.20583463886106595"/>
    <n v="0"/>
    <n v="0"/>
    <n v="1.3911361087568404E-2"/>
    <n v="0"/>
    <n v="0"/>
    <n v="0"/>
    <n v="0"/>
    <n v="0"/>
    <n v="1.2089686188229989"/>
    <n v="0"/>
    <n v="1.3101826882742205"/>
    <n v="0"/>
    <n v="0"/>
    <n v="2.5889460101798298"/>
    <n v="3.0498518975096527"/>
    <n v="3.0498518975096527"/>
    <x v="0"/>
    <m/>
    <x v="4"/>
    <x v="2"/>
    <s v="MPR ISSUE"/>
    <x v="2"/>
    <s v="(05/05/2026 incident):impacted by CTR_215_Z_Nkolda, Plantage du MPR2  ||  Action:reset physique du MPR2..;..;(05/05/2026 cell zte): Power status check Ongoing..;..;(05/05/2026 ticket): INC-20260505-00010617...Auto TT closure RCA...Transmission Board fault"/>
  </r>
  <r>
    <s v="Bonamikengue"/>
    <s v="LIT_336"/>
    <s v="Douala"/>
    <s v="IHS"/>
    <s v="Grid-Gen"/>
    <s v="LITTORAL"/>
    <s v="Douala"/>
    <s v="ZTE"/>
    <n v="0"/>
    <n v="0"/>
    <n v="0"/>
    <n v="0"/>
    <n v="3.7935211581101344E-2"/>
    <n v="0"/>
    <n v="0"/>
    <n v="0"/>
    <n v="0"/>
    <n v="0"/>
    <n v="0"/>
    <n v="0"/>
    <n v="12.535402630460029"/>
    <n v="13.868556899607057"/>
    <n v="13.868556899607057"/>
    <n v="13.868556899607057"/>
    <n v="13.868556899607057"/>
    <n v="27.095532526902431"/>
    <n v="0"/>
    <n v="0"/>
    <n v="0"/>
    <n v="2.2144062955822785"/>
    <n v="3.1067457973421457"/>
    <n v="3.1067457973421457"/>
    <x v="0"/>
    <m/>
    <x v="8"/>
    <x v="5"/>
    <s v="no root cause"/>
    <x v="5"/>
    <s v="(05/05/2026 ticket): INC-20260505-00006292...2026-05-05 09:38:59...no power issue, site is on GRID / U=53 V Load=81A...Grid Outage...user:OCM_NOC.CAMUSAT"/>
  </r>
  <r>
    <s v="Maroua-Douggoy"/>
    <s v="EXN_016"/>
    <s v="Maroua"/>
    <s v="IHS"/>
    <s v="Grid-Gen"/>
    <s v="EXTREME-NORD"/>
    <s v="Maroua"/>
    <s v="Huawei"/>
    <n v="0.16336931738734653"/>
    <n v="0.75981000647770047"/>
    <n v="0"/>
    <n v="0"/>
    <n v="0"/>
    <n v="0"/>
    <n v="0"/>
    <n v="0"/>
    <n v="0"/>
    <n v="0"/>
    <n v="0"/>
    <n v="0"/>
    <n v="0"/>
    <n v="0"/>
    <n v="0"/>
    <n v="0"/>
    <n v="0"/>
    <n v="0"/>
    <n v="0"/>
    <n v="0"/>
    <n v="5.7932818164014881"/>
    <n v="7.4038798276841051"/>
    <n v="3.4159347150525203"/>
    <n v="3.4159347150525203"/>
    <x v="0"/>
    <m/>
    <x v="5"/>
    <x v="0"/>
    <s v="Defaut GE &amp; Power Cabinet"/>
    <x v="0"/>
    <s v="( hourly IHS): 05/05/2026 21:47 0:12:52 45 V Fme is on the way ETA = 22:20"/>
  </r>
  <r>
    <s v="Tchatibali"/>
    <s v="EXN_017"/>
    <s v="EXTREME-NORD"/>
    <s v="IHS"/>
    <s v="Grid-Gen"/>
    <s v="EXTREME-NORD"/>
    <s v="Tchatibali"/>
    <s v="NOKIA"/>
    <n v="3.1834446772725675"/>
    <n v="0.42885136983768279"/>
    <n v="0.62571179711931391"/>
    <n v="0.45160632715629673"/>
    <n v="2.0045431631000907"/>
    <n v="7.4205199643374992E-2"/>
    <n v="3.7751336816854257"/>
    <n v="3.0237296305547177"/>
    <n v="2.8984484016576544"/>
    <n v="0"/>
    <n v="0.2309233139829874"/>
    <n v="0"/>
    <n v="3.8871857090686679"/>
    <n v="5.582124336199441"/>
    <n v="5.430561544826884"/>
    <n v="0.45840116542159154"/>
    <n v="1.1628306987240451"/>
    <n v="1.1574097019487057"/>
    <n v="6.3351983858804792E-2"/>
    <n v="2.0363015134114657"/>
    <n v="5.1962809091599418"/>
    <n v="6.0805061694394285"/>
    <n v="3.4158560537720444"/>
    <n v="3.4158560537720444"/>
    <x v="2"/>
    <m/>
    <x v="5"/>
    <x v="0"/>
    <s v="Defaut GE &amp; Power Cabinet"/>
    <x v="0"/>
    <s v="(05/05/2026 ticket): INC-20260505-00006202...2026-05-05 09:31:59...Proabable disjonction grid  / fme sera sur site apres Service center...Grid Outage...user:OCM_NOC.CAMUSAT"/>
  </r>
  <r>
    <s v="Ekombitie-II"/>
    <s v="CTR_723"/>
    <s v="Yaounde"/>
    <s v="CAMUSAT"/>
    <s v="Good Grid + GE"/>
    <s v="CENTRE"/>
    <s v="Yaounde"/>
    <s v="ZTE"/>
    <n v="5.3305660425816068"/>
    <n v="0"/>
    <n v="0"/>
    <n v="1.443232372521994"/>
    <n v="0"/>
    <n v="2.3286013303541617"/>
    <n v="0"/>
    <n v="0"/>
    <n v="0.55424289379139535"/>
    <n v="2.3075381028613169"/>
    <n v="0"/>
    <n v="0"/>
    <n v="0"/>
    <n v="0"/>
    <n v="0.36458467096420677"/>
    <n v="12.947196753730379"/>
    <n v="0"/>
    <n v="0"/>
    <n v="0"/>
    <n v="0"/>
    <n v="0"/>
    <n v="2.524769559792051"/>
    <n v="2.9626918697725384"/>
    <n v="2.9626918697725384"/>
    <x v="0"/>
    <m/>
    <x v="5"/>
    <x v="0"/>
    <s v="Defaut GE &amp; Power Cabinet"/>
    <x v="0"/>
    <s v="(05/05/2026 cell zte): 04/05/2026 : Need BO RAN analysis || Site unstable ude to transmission || Feedback BO TX : check antenna line port1/7 direction Olembe-Terminus..;..;(05/05/2026 ticket): INC-20260505-00004251...2026-05-05 07:16:50...site impacted byCTR_383_Z_Olembe/Terminus(CTR/383)/Main site restoration awaited...Fluctuation d'énergie dans le site ...Others Transmission equipement fault...user:OCM_NOC.CAMUSAT"/>
  </r>
  <r>
    <s v="Nyalla-II"/>
    <s v="LIT_341"/>
    <s v="Douala"/>
    <s v="IHS"/>
    <s v="Grid-Gen"/>
    <s v="LITTORAL"/>
    <s v="Douala"/>
    <s v="ZTE"/>
    <n v="13.868556899607057"/>
    <n v="13.868556899607057"/>
    <n v="13.868556899607057"/>
    <n v="13.868556899607057"/>
    <n v="51.126945093641304"/>
    <n v="0"/>
    <n v="0"/>
    <n v="1.7710411119957321"/>
    <n v="1.1486325488752502"/>
    <n v="0"/>
    <n v="10.849220821098468"/>
    <n v="0"/>
    <n v="0"/>
    <n v="0"/>
    <n v="0"/>
    <n v="0"/>
    <n v="1.1490427556765503"/>
    <n v="2.0634115508528028"/>
    <n v="13.315277100044804"/>
    <n v="9.7105045757676951"/>
    <n v="5.9128068934370859"/>
    <n v="1.4688863218308739"/>
    <n v="3.9511475802792542"/>
    <n v="3.9511475802792542"/>
    <x v="0"/>
    <m/>
    <x v="5"/>
    <x v="0"/>
    <s v="Defaut GE &amp; Power Cabinet"/>
    <x v="0"/>
    <s v="(05/05/2026 ticket): INC-20260505-00008379...Grid Outage"/>
  </r>
  <r>
    <s v="CTR_936_Z_Nsimalen-TOUTOULI"/>
    <s v="CTR_936"/>
    <s v="Yaounde"/>
    <s v="ESCO"/>
    <s v="Good Grid + GE"/>
    <s v="CENTRE"/>
    <s v="Yaoundé"/>
    <s v="ZTE"/>
    <n v="0"/>
    <n v="0"/>
    <n v="0"/>
    <n v="0"/>
    <n v="0"/>
    <n v="0"/>
    <n v="0"/>
    <n v="0"/>
    <n v="0"/>
    <n v="0"/>
    <n v="0"/>
    <n v="0"/>
    <n v="0"/>
    <n v="12.949872015477991"/>
    <n v="21.382832096292301"/>
    <n v="0"/>
    <n v="1.2388780451612715"/>
    <n v="0"/>
    <n v="0"/>
    <n v="0"/>
    <n v="0"/>
    <n v="2.4595305853912288"/>
    <n v="2.894954242323069"/>
    <n v="2.894954242323069"/>
    <x v="0"/>
    <m/>
    <x v="4"/>
    <x v="2"/>
    <s v="MPR ISSUE"/>
    <x v="2"/>
    <s v="(05/05/2026 incident):impacted by CTR_215_Z_Nkolda, Plantage du MPR2  ||  Action:reset physique du MPR2..;..;(05/05/2026 cell zte): Power status check Ongoing"/>
  </r>
  <r>
    <s v="Badjonre-IHS"/>
    <s v="EXN_152"/>
    <s v="EXTREME-NORD"/>
    <s v="IHS"/>
    <s v="Solar-Gen"/>
    <s v="EXTREME-NORD"/>
    <s v="Badjonre"/>
    <s v="NOKIA"/>
    <n v="2.4901790712443788"/>
    <n v="4.8274254897642219"/>
    <n v="4.8653608673517548"/>
    <n v="4.888332815707372"/>
    <n v="2.7439439178781884"/>
    <n v="0.23327024903386703"/>
    <n v="0"/>
    <n v="0"/>
    <n v="0.53698311546861111"/>
    <n v="1.2307613428294597"/>
    <n v="1.9271355488142046"/>
    <n v="0"/>
    <n v="4.6760319855599528"/>
    <n v="4.6233874605976846"/>
    <n v="2.8768179020958984"/>
    <n v="2.1664971175498637"/>
    <n v="1.8424609084649113"/>
    <n v="3.8441756056145251"/>
    <n v="9.9257954930922321E-2"/>
    <n v="1.8034384290571397"/>
    <n v="19.375801829670394"/>
    <n v="1.3472804485381373"/>
    <n v="3.2191602959766912"/>
    <n v="3.2191602959766912"/>
    <x v="2"/>
    <m/>
    <x v="8"/>
    <x v="5"/>
    <s v="no root cause"/>
    <x v="5"/>
    <s v="(05/05/2026 cell nokia): 04/05/2026: Need BO RAN analysis "/>
  </r>
  <r>
    <s v="Sanguere-MTN-IHS"/>
    <s v="NRD_087"/>
    <s v="NORD"/>
    <s v="IHS"/>
    <s v="Solar-Grid-Gen"/>
    <s v="NORD"/>
    <s v="Sanguere"/>
    <s v="NOKIA"/>
    <n v="0"/>
    <n v="0"/>
    <n v="2.1202735795326871E-2"/>
    <n v="0"/>
    <n v="2.1132277182129868E-2"/>
    <n v="1.0755511740678195E-2"/>
    <n v="2.0600552787096868E-2"/>
    <n v="0"/>
    <n v="1.9865104921522308E-2"/>
    <n v="0"/>
    <n v="0"/>
    <n v="0"/>
    <n v="2.8200611497264454"/>
    <n v="6.4656381062986172"/>
    <n v="6.3954036604493263"/>
    <n v="8.0331288071661788E-2"/>
    <n v="0"/>
    <n v="2.2027018445050308E-2"/>
    <n v="1.0915418872235414E-2"/>
    <n v="3.2336054976317329E-2"/>
    <n v="11.088105343932472"/>
    <n v="4.7330132160986835"/>
    <n v="3.1723075452368925"/>
    <n v="3.1723075452368925"/>
    <x v="0"/>
    <m/>
    <x v="8"/>
    <x v="5"/>
    <s v="no root cause"/>
    <x v="5"/>
    <s v="(05/05/2026 cell nokia): 05/05/2026 : Need BO RAN analysis..;..;(05/05/2026 cell nokia): 05/05/2026 : Need BO RAN analysis "/>
  </r>
  <r>
    <s v="Meskin-MTN-IHS"/>
    <s v="EXN_157"/>
    <s v="EXTREME-NORD"/>
    <s v="IHS"/>
    <s v="Grid-Gen-Lithium"/>
    <s v="EXTREME-NORD"/>
    <s v="Maroua"/>
    <s v="Huawei"/>
    <n v="0.56679878892684188"/>
    <n v="0.28436248869256037"/>
    <n v="1.7647453293496902"/>
    <n v="0"/>
    <n v="0"/>
    <n v="0"/>
    <n v="0"/>
    <n v="1.0712639791343852"/>
    <n v="0"/>
    <n v="0"/>
    <n v="0.66358975895534955"/>
    <n v="0"/>
    <n v="0"/>
    <n v="0"/>
    <n v="0"/>
    <n v="1.0494338432738926"/>
    <n v="2.2290102530298235"/>
    <n v="0.27109319042441782"/>
    <n v="5.2386440489337467"/>
    <n v="0"/>
    <n v="4.0341274694355516"/>
    <n v="5.1253502079146998"/>
    <n v="3.1016092947867353"/>
    <n v="3.1016092947867353"/>
    <x v="2"/>
    <m/>
    <x v="5"/>
    <x v="0"/>
    <s v="Defaut GE &amp; Power Cabinet"/>
    <x v="0"/>
    <s v="( hourly IHS): 05/05/2026 16:52 0:07:52 45 V FME is on the way ETA = 15 MIN"/>
  </r>
  <r>
    <s v="Zouvoul-IHS"/>
    <s v="EXN_172"/>
    <s v="EXTREME-NORD"/>
    <s v="IHS"/>
    <s v="Hybrid-Gen"/>
    <s v="EXTREME-NORD"/>
    <s v="Zouvoul"/>
    <s v="NOKIA"/>
    <n v="4.6736752258432848"/>
    <n v="4.6739998655283364"/>
    <n v="4.6737834390716344"/>
    <n v="4.6740539721425112"/>
    <n v="4.6739457589141615"/>
    <n v="4.6754618283066369"/>
    <n v="4.6791369694629692"/>
    <n v="4.6739998655283364"/>
    <n v="4.6737834390716344"/>
    <n v="4.6755349675966649"/>
    <n v="4.6742703985992131"/>
    <n v="0"/>
    <n v="3.1160720525044576"/>
    <n v="3.0813664808964911"/>
    <n v="3.0813308107398565"/>
    <n v="3.0814378212097608"/>
    <n v="3.0813664808964911"/>
    <n v="3.0811167898000473"/>
    <n v="3.0811524599566824"/>
    <n v="3.0811881301133166"/>
    <n v="21.57671186887762"/>
    <n v="4.2500960521711043E-3"/>
    <n v="3.0825792662220746"/>
    <n v="3.0825792662220746"/>
    <x v="2"/>
    <m/>
    <x v="13"/>
    <x v="8"/>
    <s v="Sites strategiques, MLL, Pylone, etc."/>
    <x v="0"/>
    <s v="(05/05/2026 cell nokia):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05/2026 cell nokia):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05/2026 cell nokia):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r>
  <r>
    <s v="Bastos-ART"/>
    <s v="CTR_722"/>
    <s v="Yaounde"/>
    <s v="CAMUSAT"/>
    <s v="Good Grid + GE"/>
    <s v="CENTRE"/>
    <s v="Yaounde"/>
    <s v="NOKIA"/>
    <n v="0"/>
    <n v="0"/>
    <n v="0"/>
    <n v="0"/>
    <n v="5.6483860251546583"/>
    <n v="3.0819728735592831"/>
    <n v="3.0819907086375999"/>
    <n v="3.0819907086375999"/>
    <n v="3.0819907086375999"/>
    <n v="4.361809019620118"/>
    <n v="3.0820620489508697"/>
    <n v="0"/>
    <n v="17.736089136137718"/>
    <n v="3.0819907086375999"/>
    <n v="11.21894966234774"/>
    <n v="7.2096743856306569"/>
    <n v="3.0821512243424563"/>
    <n v="3.0820085437159177"/>
    <n v="3.0819907086375999"/>
    <n v="3.0819907086375999"/>
    <n v="0"/>
    <n v="0"/>
    <n v="3.0819728735592831"/>
    <n v="3.0819728735592831"/>
    <x v="1"/>
    <m/>
    <x v="3"/>
    <x v="1"/>
    <s v="EXCLU"/>
    <x v="1"/>
    <s v=""/>
  </r>
  <r>
    <s v="MELEN-MINTOM"/>
    <s v="SUD_163"/>
    <s v="CENTRE"/>
    <s v="CAMUSAT"/>
    <e v="#N/A"/>
    <s v="SUD"/>
    <s v="Melen-Mintom"/>
    <s v="NOKIA"/>
    <n v="0"/>
    <n v="0.7850319192100117"/>
    <n v="8.1291932760271402E-3"/>
    <n v="4.1869977451217052E-2"/>
    <n v="0.3444023301622387"/>
    <n v="1.8103217548646064E-2"/>
    <n v="4.102068013000902E-3"/>
    <n v="9.4307949172534586E-2"/>
    <n v="1.0877385469205452"/>
    <n v="1.1109826070753053"/>
    <n v="4.1139741538908668E-2"/>
    <n v="0"/>
    <n v="0.14848631625779557"/>
    <n v="3.4361596938644476"/>
    <n v="3.0815805018362994"/>
    <n v="3.6674012066206982"/>
    <n v="3.2100164194077214"/>
    <n v="3.2341774319199388"/>
    <n v="3.0858787557107923"/>
    <n v="3.2362998062397095"/>
    <n v="0"/>
    <n v="0"/>
    <n v="3.0819015332460129"/>
    <n v="3.0819015332460129"/>
    <x v="1"/>
    <m/>
    <x v="3"/>
    <x v="1"/>
    <s v="EXCLU"/>
    <x v="1"/>
    <s v="(05/05/2026 cell nokia): 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05/2026 cell nokia): 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05/2026 cell nokia): 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
  </r>
  <r>
    <s v="NTENYING1"/>
    <s v="SUD_161"/>
    <s v="CENTRE"/>
    <s v="ESCO"/>
    <s v="Hybrid Solar - S3"/>
    <s v="SUD"/>
    <s v="Ntenying"/>
    <s v="NOKIA"/>
    <n v="4.4587695793491038E-4"/>
    <n v="0.58919964729349095"/>
    <n v="7.6334135198458438E-3"/>
    <n v="3.420768021276499E-2"/>
    <n v="0.28693073997026541"/>
    <n v="1.2769916075255298E-2"/>
    <n v="3.0819015332460129"/>
    <n v="3.0819015332460129"/>
    <n v="3.0819015332460129"/>
    <n v="3.0819015332460129"/>
    <n v="3.0819015332460129"/>
    <n v="0"/>
    <n v="3.0819015332460129"/>
    <n v="3.0819015332460129"/>
    <n v="3.0819015332460129"/>
    <n v="3.0819015332460129"/>
    <n v="3.0819015332460129"/>
    <n v="3.0819015332460129"/>
    <n v="3.0819015332460129"/>
    <n v="3.0819015332460129"/>
    <n v="0"/>
    <n v="9.1802074726888829"/>
    <n v="3.0819015332460129"/>
    <n v="3.0819015332460129"/>
    <x v="0"/>
    <m/>
    <x v="6"/>
    <x v="3"/>
    <s v="Warehouse HUAWEI"/>
    <x v="3"/>
    <s v="(05/05/2026 ocm ran 19h): 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05/2026 cell zte): 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05/2026 ocm ran 10h): 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05/2026 ocm ran 00h): 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r>
  <r>
    <s v="Ekok"/>
    <s v="SUO_015"/>
    <s v="SUD-OUEST"/>
    <s v="IHS"/>
    <s v="Grid-Gen"/>
    <s v="SUD-OUEST"/>
    <s v="Ekok"/>
    <s v="NOKIA"/>
    <n v="3.115747412819406"/>
    <n v="3.1156752706671726"/>
    <n v="3.115639199591056"/>
    <n v="3.1157113417432898"/>
    <n v="3.1156752706671726"/>
    <n v="3.115747412819406"/>
    <n v="3.1156752706671726"/>
    <n v="3.1157834838955232"/>
    <n v="3.1156752706671726"/>
    <n v="3.115747412819406"/>
    <n v="3.115747412819406"/>
    <n v="0"/>
    <n v="3.1157113417432898"/>
    <n v="3.0809741091735079"/>
    <n v="3.0810454494867776"/>
    <n v="3.081009779330143"/>
    <n v="3.0810811196434127"/>
    <n v="3.0811167898000473"/>
    <n v="3.0811167898000473"/>
    <n v="3.0811167898000473"/>
    <n v="21.57671186887762"/>
    <n v="0"/>
    <n v="3.0811524599566824"/>
    <n v="3.0811524599566824"/>
    <x v="1"/>
    <m/>
    <x v="3"/>
    <x v="1"/>
    <s v="EXCLU"/>
    <x v="1"/>
    <s v=""/>
  </r>
  <r>
    <s v="Maroua-Loperey"/>
    <s v="EXN_082"/>
    <s v="Maroua"/>
    <s v="IHS"/>
    <s v="Grid-Lithium"/>
    <s v="EXTREME-NORD"/>
    <s v="Maroua"/>
    <s v="Huawei"/>
    <n v="2.8691112138411627"/>
    <n v="1.0048283124020854"/>
    <n v="3.8533578458649731"/>
    <n v="2.0107267295032147"/>
    <n v="2.4919171425065563"/>
    <n v="0"/>
    <n v="3.2103140971312641E-3"/>
    <n v="0"/>
    <n v="4.072907659952115"/>
    <n v="0.41133041123410174"/>
    <n v="2.5294599823646742"/>
    <n v="0"/>
    <n v="2.1596317983751527"/>
    <n v="0"/>
    <n v="6.891474261841779"/>
    <n v="13.868556899607057"/>
    <n v="13.868289373432297"/>
    <n v="0"/>
    <n v="6.6645228902529148"/>
    <n v="0.80495058969902944"/>
    <n v="6.8730041685151217"/>
    <n v="5.8491946918000339"/>
    <n v="3.0563081958605496"/>
    <n v="3.0563081958605496"/>
    <x v="0"/>
    <m/>
    <x v="5"/>
    <x v="0"/>
    <s v="Defaut GE &amp; Power Cabinet"/>
    <x v="0"/>
    <s v="( hourly IHS): 05/05/2026 13:27 7:33:00 9V Grid outage no space // awaiting grid return ,Franklin is informed..;..;(05/05/2026 cell zte): 05.05.26: IHS: Grid outage no space // awaiting grid return ,Franklin is informed..;..;(05/05/2026 ocm ran 00h): Power status check Ongoing"/>
  </r>
  <r>
    <s v="Ndoumbi"/>
    <s v="EST_185"/>
    <s v="CENTRE"/>
    <s v="ESCO"/>
    <s v="Hybrid Solar - S3"/>
    <s v="EST"/>
    <s v="Ndoumbi"/>
    <s v="NOKIA"/>
    <n v="3.0819015332460129"/>
    <n v="3.0819015332460129"/>
    <n v="3.0819015332460129"/>
    <n v="3.0819015332460129"/>
    <n v="3.0819015332460129"/>
    <n v="3.0819015332460129"/>
    <n v="3.0819015332460129"/>
    <n v="3.0819015332460129"/>
    <n v="3.3977786053254118"/>
    <n v="3.0819015332460129"/>
    <n v="3.0819015332460129"/>
    <n v="0"/>
    <n v="3.0819015332460129"/>
    <s v=""/>
    <n v="3.0873112933061679"/>
    <n v="3.0819015332460129"/>
    <n v="3.0819015332460129"/>
    <n v="3.0819015332460129"/>
    <n v="2.9730950280981401"/>
    <n v="3.160589898782364"/>
    <n v="0"/>
    <n v="0"/>
    <n v="2.9899655683493105"/>
    <n v="2.9899655683493105"/>
    <x v="0"/>
    <m/>
    <x v="9"/>
    <x v="6"/>
    <s v="BSS Hardware issue"/>
    <x v="2"/>
    <s v="(05/05/2026 cell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5/05/2026 cell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5/05/2026 cell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r>
  <r>
    <s v="Galim-Tignere"/>
    <s v="ADM_024"/>
    <s v="ADAMAOUA"/>
    <s v="IHS"/>
    <s v="Hybrid-Gen"/>
    <s v="ADAMAOUA"/>
    <s v="Galim-Tignere"/>
    <s v="NOKIA"/>
    <n v="15.927259794209284"/>
    <n v="13.16420688192124"/>
    <n v="19.063676967619067"/>
    <n v="11.608613471280727"/>
    <n v="4.6783619361473292"/>
    <n v="0.49776258332135365"/>
    <n v="5.1030203632367996"/>
    <n v="7.0765152238142859"/>
    <n v="6.7234368204745447"/>
    <n v="14.918096229250185"/>
    <n v="10.729919080646033"/>
    <n v="0"/>
    <n v="1.8878298562388596"/>
    <n v="4.2159553812722237"/>
    <n v="13.362161504254907"/>
    <n v="8.9171713640163883"/>
    <n v="6.4778860114509973"/>
    <n v="15.591217365410856"/>
    <n v="22.559886800629506"/>
    <n v="14.042100183069872"/>
    <n v="3.4085254727048189"/>
    <n v="7.3959410858625905"/>
    <n v="2.9696398497905534"/>
    <n v="2.9696398497905534"/>
    <x v="0"/>
    <m/>
    <x v="5"/>
    <x v="0"/>
    <s v="Defaut GE &amp; Power Cabinet"/>
    <x v="0"/>
    <s v="(05/05/2026 ticket): INC-20260505-00011703...2026-05-05 16:51:23...Grid Outage...user:OCM_NOC.CAMUSAT"/>
  </r>
  <r>
    <s v="Maroua-Tchadeo-III"/>
    <s v="EXN_249"/>
    <s v="Maroua"/>
    <s v="CAMUSAT"/>
    <s v="Medium Grid + GE"/>
    <s v="EXTREME-NORD"/>
    <s v="Maroua"/>
    <s v="Huawei"/>
    <n v="0.18708997154948306"/>
    <n v="6.9021753088322146E-2"/>
    <n v="0"/>
    <n v="0"/>
    <n v="0"/>
    <n v="0"/>
    <n v="4.9046465372838757E-3"/>
    <n v="0"/>
    <n v="0"/>
    <n v="0"/>
    <n v="0"/>
    <n v="0"/>
    <n v="0"/>
    <n v="0"/>
    <n v="8.9175391586979538E-4"/>
    <n v="0"/>
    <n v="0"/>
    <n v="0"/>
    <n v="1.3700193760290842"/>
    <n v="1.5105597931701633"/>
    <n v="5.0239249987010854"/>
    <n v="6.4102073706865781"/>
    <n v="2.9385075035741495"/>
    <n v="2.9385075035741495"/>
    <x v="0"/>
    <m/>
    <x v="2"/>
    <x v="0"/>
    <s v="AKTIVCO Defaut GE &amp; Power Cabinet"/>
    <x v="0"/>
    <s v="(05/05/2026 cell zte): 05.05.26: Camusat: FME is on site, feedback awaited"/>
  </r>
  <r>
    <s v="Kambolepi-IHS"/>
    <s v="EST_028"/>
    <s v="CENTRE"/>
    <s v="IHS"/>
    <s v="Solar-Gen"/>
    <s v="EST"/>
    <s v="Kambolepi"/>
    <s v="NOKIA"/>
    <n v="1.3376308738046931E-3"/>
    <n v="0"/>
    <n v="0"/>
    <n v="0"/>
    <n v="0"/>
    <n v="0"/>
    <n v="0.31890903539335619"/>
    <n v="0"/>
    <n v="0"/>
    <n v="0"/>
    <n v="0"/>
    <n v="0"/>
    <n v="0"/>
    <n v="0"/>
    <n v="0"/>
    <n v="0.75690288871196476"/>
    <n v="3.5991188044504789E-2"/>
    <n v="0"/>
    <n v="0"/>
    <n v="1.279595528959887"/>
    <n v="5.1280879185001336"/>
    <n v="2.183486846802738"/>
    <n v="2.9309454303675739"/>
    <n v="2.9309454303675739"/>
    <x v="0"/>
    <m/>
    <x v="9"/>
    <x v="6"/>
    <s v="BSS Hardware issue"/>
    <x v="2"/>
    <s v="(05/05/2026 cell nokia): 05/05/2026: Check breaker and  interconnection AHPMDA(sfp, optical fiber) between system and radio module, swap its if needed || Commande de la SFP et la F.O en cours "/>
  </r>
  <r>
    <s v="PK15-Auberge"/>
    <s v="LIT_728"/>
    <s v="Douala"/>
    <s v="CAMUSAT"/>
    <s v="Good Grid no GE - 8h"/>
    <s v="LITTORAL"/>
    <s v="Douala"/>
    <s v="ZTE"/>
    <n v="1.0377697020543175"/>
    <n v="8.9529596242363017"/>
    <n v="0"/>
    <n v="5.4473679704822331"/>
    <n v="3.4907350335156804"/>
    <n v="0"/>
    <n v="9.7081325103514811"/>
    <n v="12.986844132829956"/>
    <n v="27.554232906147533"/>
    <n v="24.226778014627619"/>
    <n v="2.8934560957444067"/>
    <n v="0"/>
    <n v="0"/>
    <n v="0.99594644340002392"/>
    <n v="0"/>
    <n v="3.1758210556654198"/>
    <n v="2.4541067764736899E-2"/>
    <n v="3.9472773682843783"/>
    <n v="1.4337084407005043"/>
    <n v="0"/>
    <n v="0"/>
    <n v="1.300210634760345"/>
    <n v="2.6845181532561151"/>
    <n v="2.6845181532561151"/>
    <x v="0"/>
    <m/>
    <x v="1"/>
    <x v="0"/>
    <s v="AKTIVCO Coupure ENEO &amp; Baisse de tension"/>
    <x v="0"/>
    <s v="(05/05/2026 ticket): INC-20260505-00001997...2026-05-05 03:14:40...Grid Outage...user:OCM_NOC.CAMUSAT"/>
  </r>
  <r>
    <s v="Bangolan"/>
    <s v="NRO_050"/>
    <s v="NORD-OUEST"/>
    <s v="IHS"/>
    <s v="Hybrid-Gen"/>
    <s v="NORD-OUEST"/>
    <s v="Bangolan"/>
    <s v="NOKIA"/>
    <n v="2.031342272008033"/>
    <n v="2.7093603932927262"/>
    <n v="8.2881579557503535"/>
    <n v="8.9851513508972456"/>
    <n v="8.7641810459996581"/>
    <n v="9.1857913558242164"/>
    <n v="7.3406066217458488"/>
    <n v="0.30007972152336426"/>
    <n v="0.7338426734942517"/>
    <n v="6.783522320113339"/>
    <n v="9.2964734190981293"/>
    <n v="0"/>
    <n v="9.2294072889644276"/>
    <n v="9.0813543530432348"/>
    <n v="9.1392291821831861"/>
    <n v="8.8873800412632367"/>
    <n v="6.5990503177497555"/>
    <n v="9.7272517143077317E-2"/>
    <n v="0.31400438885607251"/>
    <n v="1.2318866944608524"/>
    <n v="9.0419409373763528"/>
    <n v="4.6913091485867584"/>
    <n v="2.8661149206838399"/>
    <n v="2.8661149206838399"/>
    <x v="2"/>
    <m/>
    <x v="5"/>
    <x v="0"/>
    <s v="Defaut GE &amp; Power Cabinet"/>
    <x v="0"/>
    <s v="(05/05/2026 ticket): INC-20260505-00010300...Grid Outage"/>
  </r>
  <r>
    <s v="Kribi-Bwambe-II"/>
    <s v="SUD_093"/>
    <s v="CENTRE"/>
    <s v="CAMUSAT"/>
    <s v="Good Grid + GE"/>
    <s v="SUD"/>
    <s v="Kribi"/>
    <s v="ZTE"/>
    <n v="8.3055819514714635"/>
    <n v="0"/>
    <n v="0"/>
    <n v="3.6798046987583928"/>
    <n v="6.5126750334586063"/>
    <n v="0"/>
    <n v="0"/>
    <n v="0"/>
    <n v="3.1175360197241697"/>
    <n v="0"/>
    <n v="0"/>
    <n v="0"/>
    <n v="0.84515085622644037"/>
    <n v="0"/>
    <n v="1.0005478936059124E-2"/>
    <n v="3.4047164507909178E-2"/>
    <n v="9.371334891405775"/>
    <n v="0"/>
    <n v="0"/>
    <n v="0"/>
    <n v="0"/>
    <n v="2.6161466249137231"/>
    <n v="2.6118402091127271"/>
    <n v="2.6118402091127271"/>
    <x v="0"/>
    <m/>
    <x v="4"/>
    <x v="2"/>
    <s v="MPR ISSUE"/>
    <x v="2"/>
    <s v="(05/05/2026 ticket): INC-20260505-00010122...2026-05-05 15:28:46...Impacté par Indisponibilité des services mobiles Voix &amp; Data Aux alentours de CTR_215_Z_Nkolda et environs_x000a_Impacts: 07 Sites ZTE et 02 Liens B2B_x000a_Priorité: P2_x000a_Ticket: INC-20260505-00010598 | 2605F79024...Transmission Board fault...user:ISSOUMAILA MOHAMED"/>
  </r>
  <r>
    <s v="Bertoua-Camtel"/>
    <s v="EST_143"/>
    <s v="CENTRE"/>
    <s v="CAMUSAT"/>
    <s v="Good Grid + GE"/>
    <s v="EST"/>
    <s v="Bertoua"/>
    <s v="ZTE"/>
    <n v="0"/>
    <n v="0"/>
    <n v="1.1054894944254678"/>
    <n v="1.3624037975875558"/>
    <n v="0"/>
    <n v="0"/>
    <n v="0"/>
    <n v="0"/>
    <n v="0"/>
    <n v="3.676273353251549"/>
    <n v="6.3890244354841021"/>
    <n v="0"/>
    <n v="1.1074870231970164"/>
    <n v="0.68775629007542183"/>
    <n v="3.3275975721464572"/>
    <n v="0.34225515291082759"/>
    <n v="1.8841511786846548"/>
    <n v="1.1919896242648378"/>
    <n v="1.0720130524237159"/>
    <n v="6.0861491354980837"/>
    <n v="3.72013996299094"/>
    <n v="2.6289500392708867"/>
    <n v="3.0790835908718637"/>
    <n v="3.0790835908718637"/>
    <x v="0"/>
    <m/>
    <x v="8"/>
    <x v="5"/>
    <s v="no root cause"/>
    <x v="5"/>
    <s v=""/>
  </r>
  <r>
    <s v="H-Astoria"/>
    <s v="LIT_244"/>
    <s v="Douala"/>
    <s v="IHS"/>
    <s v="Grid-Gen (LL)"/>
    <s v="LITTORAL"/>
    <s v="Douala"/>
    <s v="ZTE"/>
    <n v="0"/>
    <n v="0"/>
    <n v="0"/>
    <n v="0"/>
    <n v="0"/>
    <n v="0"/>
    <n v="0"/>
    <n v="0"/>
    <n v="0"/>
    <n v="0"/>
    <n v="0"/>
    <n v="0"/>
    <n v="0"/>
    <n v="0"/>
    <n v="0"/>
    <n v="0"/>
    <n v="0"/>
    <n v="0"/>
    <n v="0"/>
    <n v="0"/>
    <n v="0"/>
    <n v="1.9622693472872497"/>
    <n v="2.3627198351753407"/>
    <n v="2.3627198351753407"/>
    <x v="0"/>
    <m/>
    <x v="5"/>
    <x v="0"/>
    <s v="Defaut GE &amp; Power Cabinet"/>
    <x v="0"/>
    <s v="( hourly IHS): 05-05-2026 12:55:06 46V GRID OUTAGE GRID RETURN SERAPHIN IS INFORMED..;..;(05/05/2026 ticket): INC-20260505-00010906...Transmission Board fault"/>
  </r>
  <r>
    <s v="Baiboum"/>
    <s v="ADM_008"/>
    <s v="ADAMAOUA"/>
    <s v="IHS"/>
    <s v="Gen Only"/>
    <s v="ADAMAOUA"/>
    <s v="Baiboum"/>
    <s v="NOKIA"/>
    <n v="0"/>
    <n v="8.9175391587001892E-5"/>
    <n v="0"/>
    <n v="5.3505234952351672E-5"/>
    <n v="5.3505234952120087E-5"/>
    <n v="8.9175391587001892E-5"/>
    <n v="9.0146338777817442E-2"/>
    <n v="5.3505234952235873E-5"/>
    <n v="0.14072980153912296"/>
    <n v="7.1340313269589948E-5"/>
    <n v="5.3505234952062184E-5"/>
    <n v="0"/>
    <n v="3.5670156634823915E-5"/>
    <n v="5.3505234952120087E-5"/>
    <n v="0.18597905223815148"/>
    <n v="5.3505234952293776E-5"/>
    <n v="4.552612752935965"/>
    <n v="5.3505234952235873E-5"/>
    <n v="7.1340313269532038E-5"/>
    <n v="8.9175391587001892E-5"/>
    <n v="5.9076861743582363"/>
    <n v="3.5137137849315385"/>
    <n v="2.6808807538483359"/>
    <n v="2.6808807538483359"/>
    <x v="0"/>
    <m/>
    <x v="5"/>
    <x v="0"/>
    <s v="Defaut GE &amp; Power Cabinet"/>
    <x v="0"/>
    <s v="( hourly IHS): 05/05/2026 18:45 0:15:00 33.2 V fme is managing with level 0..;..;(05/05/2026 ticket): INC-20260505-00018097...Grid Outage"/>
  </r>
  <r>
    <s v="Bepanda-TSF"/>
    <s v="LIT_366"/>
    <s v="Douala"/>
    <s v="IHS"/>
    <s v="GridOnly"/>
    <s v="LITTORAL"/>
    <s v="Douala"/>
    <s v="ZTE"/>
    <n v="0"/>
    <n v="0"/>
    <n v="0"/>
    <n v="1.3481714050902742"/>
    <n v="0"/>
    <n v="0.39581389309796733"/>
    <n v="0"/>
    <n v="0"/>
    <n v="0"/>
    <n v="0"/>
    <n v="0"/>
    <n v="0"/>
    <n v="0"/>
    <n v="0"/>
    <n v="0.48110123761175499"/>
    <n v="0"/>
    <n v="0"/>
    <n v="0"/>
    <n v="0"/>
    <n v="0"/>
    <n v="0"/>
    <n v="1.8465073560662466"/>
    <n v="2.4894202315421201"/>
    <n v="2.4894202315421201"/>
    <x v="0"/>
    <m/>
    <x v="0"/>
    <x v="0"/>
    <s v="Coupure ENEO &amp; Baisse de tension"/>
    <x v="0"/>
    <s v="(05/05/2026 cell zte): 05/04/2026 : Power issue || Mail sent to IHS"/>
  </r>
  <r>
    <s v="La-Gare"/>
    <s v="CTR_019"/>
    <s v="Yaounde"/>
    <s v="CAMUSAT"/>
    <s v="Good Grid + GE"/>
    <s v="CENTRE"/>
    <s v="Yaounde"/>
    <s v="ZTE"/>
    <n v="1.7145930891211736"/>
    <n v="0.3818846969320811"/>
    <n v="1.6396679251097936"/>
    <n v="0"/>
    <n v="0.75126700396366852"/>
    <n v="0"/>
    <n v="1.1997657184112227"/>
    <n v="2.9747305476367796"/>
    <n v="1.7790847323168766"/>
    <n v="0.3229397630930872"/>
    <n v="2.7873730499125364"/>
    <n v="0"/>
    <n v="13.868556899607057"/>
    <n v="13.868556899607057"/>
    <n v="13.868556899607057"/>
    <n v="24.2340368915028"/>
    <n v="1.0744921283098343"/>
    <n v="0.11209346722483335"/>
    <n v="1.1788986767798765E-2"/>
    <n v="2.0403329595100685E-2"/>
    <n v="5.2456146661391074E-3"/>
    <n v="1.7929561458088947"/>
    <n v="2.4123191879760184"/>
    <n v="2.4123191879760184"/>
    <x v="0"/>
    <m/>
    <x v="2"/>
    <x v="0"/>
    <s v="AKTIVCO Defaut GE &amp; Power Cabinet"/>
    <x v="0"/>
    <s v="(05/05/2026 ticket): INC-20260505-00006186...Grid Outage"/>
  </r>
  <r>
    <s v="Bagam-IHS"/>
    <s v="OST_160"/>
    <s v="OUEST"/>
    <s v="IHS"/>
    <s v="Grid-Gen"/>
    <s v="OUEST"/>
    <s v="Bagam"/>
    <s v="NOKIA"/>
    <n v="1.6394795455009348"/>
    <n v="0.12598798774794534"/>
    <n v="0"/>
    <n v="0"/>
    <n v="2.7890890164350181E-2"/>
    <n v="0"/>
    <n v="0.68311556727619316"/>
    <n v="1.5568981622682991"/>
    <n v="0.88911484780960071"/>
    <n v="0"/>
    <n v="0.3020205201882043"/>
    <n v="0"/>
    <n v="9.083876953993901E-2"/>
    <n v="6.401009608113381E-2"/>
    <n v="0"/>
    <n v="9.363416116632774E-3"/>
    <n v="2.2900240559536419E-2"/>
    <n v="0"/>
    <n v="0"/>
    <n v="0.11847842526246122"/>
    <n v="9.1058874780683361"/>
    <n v="3.9302763242449279"/>
    <n v="2.6197589838856503"/>
    <n v="2.6197589838856503"/>
    <x v="0"/>
    <m/>
    <x v="8"/>
    <x v="5"/>
    <s v="no root cause"/>
    <x v="5"/>
    <s v="(05/05/2026 ocm ran 19h): 05.05.26: BO TRANS analysis ongoing..;..;(05/05/2026 ticket): INC-20260505-00018445"/>
  </r>
  <r>
    <s v="Messondo"/>
    <s v="LIT_134"/>
    <s v="LITTORAL"/>
    <s v="CAMUSAT"/>
    <s v="HGB"/>
    <s v="LITTORAL"/>
    <s v="Messondo"/>
    <s v="NOKIA"/>
    <n v="0.27585705583717451"/>
    <n v="3.7700206593450997E-2"/>
    <n v="7.0488651301917702E-3"/>
    <n v="5.5023256238376013E-2"/>
    <n v="1.3376308738047311E-3"/>
    <n v="1.0628944210053994"/>
    <n v="6.6274448445244216E-2"/>
    <n v="3.7645091841937407E-2"/>
    <n v="1.9894148229436835E-2"/>
    <n v="0.98159038475843174"/>
    <n v="0.98245206971314891"/>
    <n v="0"/>
    <n v="5.7813193316288167"/>
    <n v="0.48680846267332123"/>
    <n v="0.8626649031341227"/>
    <n v="0.37801448493720613"/>
    <n v="4.4624257704040424"/>
    <n v="7.9544449295585962E-2"/>
    <n v="0.13246112666329943"/>
    <n v="4.5627837560960289"/>
    <n v="8.9139229604051007"/>
    <n v="3.9780899048318492"/>
    <n v="2.6083980389974686"/>
    <n v="2.6083980389974686"/>
    <x v="0"/>
    <m/>
    <x v="2"/>
    <x v="0"/>
    <s v="AKTIVCO Defaut GE &amp; Power Cabinet"/>
    <x v="0"/>
    <s v="(05/05/2026 cell nokia): 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05/2026 cell nokia): 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05/2026 cell nokia): 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05/2026 ticket): INC-20260505-00006514...power instability ...Grid Outage"/>
  </r>
  <r>
    <s v="Yansoki-MTN"/>
    <s v="LIT_698"/>
    <s v="Douala"/>
    <s v="MTN sharing"/>
    <s v="MTN"/>
    <s v="LITTORAL"/>
    <s v="Douala"/>
    <s v="ZTE"/>
    <n v="0"/>
    <n v="3.7879922838317168"/>
    <n v="0"/>
    <n v="1.1910622001923337"/>
    <n v="6.4348962569164059E-2"/>
    <n v="0.47974577165963245"/>
    <n v="0"/>
    <n v="0"/>
    <n v="0.68099679539312907"/>
    <n v="7.5342326493224094"/>
    <n v="0.96407515844683556"/>
    <n v="0"/>
    <n v="0"/>
    <n v="0"/>
    <n v="0"/>
    <n v="4.1734083262707812E-3"/>
    <n v="0.4797636067379496"/>
    <n v="0"/>
    <n v="0.67264997874058718"/>
    <n v="2.6007111202426723"/>
    <n v="1.5149834738158896"/>
    <n v="1.169360802554138"/>
    <n v="2.6316193109667183"/>
    <n v="2.6316193109667183"/>
    <x v="0"/>
    <m/>
    <x v="8"/>
    <x v="5"/>
    <s v="no root cause"/>
    <x v="5"/>
    <s v=""/>
  </r>
  <r>
    <s v="Beka-Hossere-II"/>
    <s v="ADM_172"/>
    <s v="Ngaoundere"/>
    <s v="CAMUSAT"/>
    <s v="Hybrid Solar - S3"/>
    <s v="ADAMAOUA"/>
    <s v="Ngaoundere"/>
    <s v="Huawei"/>
    <n v="2.2857436371574593"/>
    <n v="17.624624393250635"/>
    <n v="21.493142055685393"/>
    <n v="0"/>
    <n v="0"/>
    <n v="0"/>
    <n v="0.82635268367990466"/>
    <n v="3.2250280367431148"/>
    <n v="0"/>
    <n v="2.3044704693907248"/>
    <n v="0"/>
    <n v="0"/>
    <n v="1.3225780677048109"/>
    <n v="0.93414789703024548"/>
    <n v="0.24842480588300758"/>
    <n v="0.23727788193463517"/>
    <n v="0.51015458019079263"/>
    <n v="0.17155561833503125"/>
    <n v="0.25830543927084493"/>
    <n v="3.1036246586366008"/>
    <n v="1.9671054998021655"/>
    <n v="2.5328447422911755"/>
    <n v="2.5284077127439479"/>
    <n v="2.5284077127439479"/>
    <x v="0"/>
    <m/>
    <x v="8"/>
    <x v="5"/>
    <s v="no root cause"/>
    <x v="5"/>
    <s v="(05/05/2026 ocm ran 10h): Power status check Ongoing"/>
  </r>
  <r>
    <s v="Bertoua-Force-Tyre"/>
    <s v="EST_120"/>
    <s v="CENTRE"/>
    <s v="CAMUSAT"/>
    <s v="Medium Grid + GE"/>
    <s v="EST"/>
    <s v="Bertoua"/>
    <s v="ZTE"/>
    <n v="0"/>
    <n v="2.0912342730279394"/>
    <n v="2.3098923331992136"/>
    <n v="0.99844335436445741"/>
    <n v="0"/>
    <n v="0"/>
    <n v="0"/>
    <n v="0"/>
    <n v="0"/>
    <n v="4.726295754109917E-3"/>
    <n v="2.9491907154862704"/>
    <n v="0"/>
    <n v="9.0890591068763484"/>
    <n v="0"/>
    <n v="0"/>
    <n v="0.40920803691433166"/>
    <n v="0"/>
    <n v="3.3369966584197264"/>
    <n v="0"/>
    <n v="1.9483574606272815"/>
    <n v="1.7296789883657264"/>
    <n v="1.0547675877474829"/>
    <n v="2.4175983711579674"/>
    <n v="2.4175983711579674"/>
    <x v="0"/>
    <m/>
    <x v="2"/>
    <x v="0"/>
    <s v="AKTIVCO Defaut GE &amp; Power Cabinet"/>
    <x v="0"/>
    <s v="(05/05/2026 cell zte): 05/05/2026 : Need BO RAN analysis  Please keep the site under monitoring..;..;(05/05/2026 ticket): INC-20260505-00009483...Grid Outage"/>
  </r>
  <r>
    <s v="Mora-Kourgui"/>
    <s v="EXN_238"/>
    <s v="EXTREME-NORD"/>
    <s v="CAMUSAT"/>
    <s v="Bad Grid + Solar + GE"/>
    <s v="EXTREME-NORD"/>
    <s v="Mora"/>
    <s v="Huawei"/>
    <n v="0"/>
    <n v="0"/>
    <n v="1.8837766420399902"/>
    <n v="0"/>
    <n v="2.4077355728484478E-3"/>
    <n v="0"/>
    <n v="0"/>
    <n v="2.0510340065005299E-3"/>
    <n v="0"/>
    <n v="0"/>
    <n v="4.8860088804421959"/>
    <n v="0"/>
    <n v="6.7212384393022351"/>
    <n v="27.916748708026926"/>
    <n v="26.849997003706843"/>
    <n v="26.829486663641838"/>
    <n v="21.460931904244177"/>
    <n v="6.7397869207523264"/>
    <n v="15.535869196108814"/>
    <n v="8.3727666914930943"/>
    <n v="3.4496161209229084"/>
    <n v="5.8709764340674102"/>
    <n v="2.4907578624159257"/>
    <n v="2.4907578624159257"/>
    <x v="2"/>
    <m/>
    <x v="8"/>
    <x v="5"/>
    <s v="no root cause"/>
    <x v="5"/>
    <s v=""/>
  </r>
  <r>
    <s v="Mont-Febe"/>
    <s v="CTR_729"/>
    <s v="Yaounde"/>
    <s v="CAMUSAT"/>
    <s v="Good Grid no GE - 8h"/>
    <s v="CENTRE"/>
    <s v="Yaounde"/>
    <s v="ZTE"/>
    <n v="0"/>
    <n v="0.50014910125473355"/>
    <n v="0.57794571287521435"/>
    <n v="0"/>
    <n v="5.1507349479073037"/>
    <n v="1.470020660154723"/>
    <n v="0"/>
    <n v="0.495833012301923"/>
    <n v="0"/>
    <n v="0"/>
    <n v="0.79952872589054247"/>
    <n v="0"/>
    <n v="0.56048517120248387"/>
    <n v="0"/>
    <n v="0"/>
    <n v="0.49672476621779266"/>
    <n v="0"/>
    <n v="0"/>
    <n v="0"/>
    <n v="0"/>
    <n v="0"/>
    <n v="2.066396700565432"/>
    <n v="2.2996906684016625"/>
    <n v="2.2996906684016625"/>
    <x v="0"/>
    <m/>
    <x v="8"/>
    <x v="5"/>
    <s v="no root cause"/>
    <x v="5"/>
    <s v=""/>
  </r>
  <r>
    <s v="Limbe-Ngueme"/>
    <s v="SUO_235"/>
    <s v="SUD-OUEST"/>
    <s v="CAMUSAT"/>
    <s v="Medium Grid + GE"/>
    <s v="SUD-OUEST"/>
    <s v="Limbe"/>
    <s v="Huawei"/>
    <n v="0.10610088091018827"/>
    <n v="5.1543376337274183E-2"/>
    <n v="3.5099434128635143E-2"/>
    <n v="0.21464516754985977"/>
    <n v="5.0794303047943551E-2"/>
    <n v="0"/>
    <n v="0"/>
    <n v="0"/>
    <n v="0"/>
    <n v="0"/>
    <n v="0"/>
    <n v="0"/>
    <n v="4.052308144495524"/>
    <n v="0"/>
    <n v="0"/>
    <n v="0"/>
    <n v="4.9215898616854012"/>
    <n v="0"/>
    <n v="0"/>
    <n v="0"/>
    <n v="5.7345808903756454"/>
    <n v="4.8817665779246608"/>
    <n v="2.4577629675287427"/>
    <n v="2.4577629675287427"/>
    <x v="0"/>
    <m/>
    <x v="8"/>
    <x v="5"/>
    <s v="no root cause"/>
    <x v="5"/>
    <s v="(05/05/2026 ocm ran 19h): Power status check Ongoing"/>
  </r>
  <r>
    <s v="Bonabappe-II"/>
    <s v="LIT_362"/>
    <s v="Douala"/>
    <s v="IHS"/>
    <s v="Grid-Gen"/>
    <s v="LITTORAL"/>
    <s v="Douala"/>
    <s v="ZTE"/>
    <n v="0"/>
    <n v="1.4447840243356067"/>
    <n v="0"/>
    <n v="0"/>
    <n v="0"/>
    <n v="0"/>
    <n v="0"/>
    <n v="1.5408437561531017"/>
    <n v="0"/>
    <n v="0"/>
    <n v="0"/>
    <n v="0"/>
    <n v="0.44489602862744065"/>
    <n v="1.9620191306184063"/>
    <n v="0"/>
    <n v="0"/>
    <n v="0.29452848333347581"/>
    <n v="3.234480628251335"/>
    <n v="5.6243276175474337"/>
    <n v="1.3526480097479401"/>
    <n v="0.83118013340847052"/>
    <n v="1.7072635841570021"/>
    <n v="2.3014206709984504"/>
    <n v="2.3014206709984504"/>
    <x v="0"/>
    <m/>
    <x v="5"/>
    <x v="0"/>
    <s v="Defaut GE &amp; Power Cabinet"/>
    <x v="0"/>
    <s v="(05/05/2026 ticket): INC-20260505-00005063...Grid Outage"/>
  </r>
  <r>
    <s v="Kotto-Denver"/>
    <s v="LIT_657"/>
    <s v="Douala"/>
    <s v="CAMUSAT"/>
    <s v="Good Grid no GE - 12h"/>
    <s v="LITTORAL"/>
    <s v="Douala"/>
    <s v="ZTE"/>
    <n v="0"/>
    <n v="0"/>
    <n v="0"/>
    <n v="0"/>
    <n v="0"/>
    <n v="0"/>
    <n v="0.11084501174261581"/>
    <n v="1.8771776630625534"/>
    <n v="0.44414695533811016"/>
    <n v="16.078768980090342"/>
    <n v="0"/>
    <n v="0"/>
    <n v="0"/>
    <n v="0"/>
    <n v="2.5879412041674152"/>
    <n v="3.8850329449566678"/>
    <n v="1.799488061911978"/>
    <n v="0.69499733187228385"/>
    <n v="19.366077110317807"/>
    <n v="36.497026535742918"/>
    <n v="31.87510241438158"/>
    <n v="1.7582647367830508"/>
    <n v="6.6935048925186837"/>
    <n v="6.6935048925186837"/>
    <x v="0"/>
    <m/>
    <x v="1"/>
    <x v="0"/>
    <s v="AKTIVCO Coupure ENEO &amp; Baisse de tension"/>
    <x v="0"/>
    <s v="(05/05/2026 ocm ran 00h): Impacted by LIT_713_Z_Kotto-Baden-Baden (Power issue)..;..;(05/05/2026 ticket): INC-20260505-00008646...Transmission Board fault"/>
  </r>
  <r>
    <s v="Ngd-Bamyanga-Hossere-MTN"/>
    <s v="ADM_164"/>
    <s v="Ngaoundere"/>
    <s v="MTN sharing"/>
    <m/>
    <s v="ADAMAOUA"/>
    <s v="Ngaoundere"/>
    <s v="Huawei"/>
    <n v="5.8223504921054809"/>
    <n v="3.4373546441117133"/>
    <n v="0.18548481450091747"/>
    <n v="0"/>
    <n v="0"/>
    <n v="0"/>
    <n v="0.87561316999255212"/>
    <n v="3.7206648631835471"/>
    <n v="0"/>
    <n v="5.7375090245496283"/>
    <n v="5.7100430039408394"/>
    <n v="0"/>
    <n v="1.2705353091746499"/>
    <n v="0.88524411228394595"/>
    <n v="0.18976523329709247"/>
    <n v="0.20314154203513937"/>
    <n v="0.40130709721972541"/>
    <n v="0.14981465786612563"/>
    <n v="0.2468731540693942"/>
    <n v="2.8360806487973451"/>
    <n v="1.8927926253651948"/>
    <n v="2.4255829431745162"/>
    <n v="2.4307784940345232"/>
    <n v="2.4307784940345232"/>
    <x v="0"/>
    <m/>
    <x v="8"/>
    <x v="5"/>
    <s v="no root cause"/>
    <x v="5"/>
    <s v=""/>
  </r>
  <r>
    <s v="Ngd-CRTV"/>
    <s v="ADM_007"/>
    <s v="Ngaoundere"/>
    <s v="CAMUSAT"/>
    <s v="Good Grid + Solar + GE"/>
    <s v="ADAMAOUA"/>
    <s v="Ngaoundere"/>
    <s v="Huawei"/>
    <n v="2.3106770766451787"/>
    <n v="5.2020999734614044"/>
    <n v="3.1062464151492586"/>
    <n v="0"/>
    <n v="4.897030958842346"/>
    <n v="0"/>
    <n v="1.1235207586043552"/>
    <n v="1.8874328330950565"/>
    <n v="0.53400007990115095"/>
    <n v="1.6279859488118984"/>
    <n v="2.3414782568993218"/>
    <n v="0"/>
    <n v="3.5626995745263716"/>
    <n v="2.9653136262851953"/>
    <n v="0.51445283406528486"/>
    <n v="1.1887079698544372"/>
    <n v="4.38833885507358"/>
    <n v="5.7021063940895989"/>
    <n v="3.7599020354818182"/>
    <n v="3.5481104804627424"/>
    <n v="3.5932460463052887"/>
    <n v="4.5702345373005429"/>
    <n v="2.4213972428395727"/>
    <n v="2.4213972428395727"/>
    <x v="0"/>
    <m/>
    <x v="8"/>
    <x v="5"/>
    <s v="no root cause"/>
    <x v="5"/>
    <s v=""/>
  </r>
  <r>
    <s v="Edea-Centre"/>
    <s v="LIT_185"/>
    <s v="LITTORAL"/>
    <s v="CAMUSAT"/>
    <s v="Good Grid + GE"/>
    <s v="LITTORAL"/>
    <s v="Edea"/>
    <s v="ZTE"/>
    <n v="0"/>
    <n v="0"/>
    <n v="0"/>
    <n v="0"/>
    <n v="0"/>
    <n v="1.9439343612045668"/>
    <n v="1.4134121215753088"/>
    <n v="3.7399802530012871"/>
    <n v="1.8795675635570852"/>
    <n v="1.4064921111881596"/>
    <n v="2.739039987672395"/>
    <n v="0"/>
    <n v="1.467933955991588"/>
    <n v="0"/>
    <n v="0"/>
    <n v="3.4318257698333205"/>
    <n v="0"/>
    <n v="0.85374736397542572"/>
    <n v="1.0140133777355458"/>
    <n v="2.1827282247961808"/>
    <n v="0.69666758589818911"/>
    <n v="1.8619670804560189"/>
    <n v="2.437555823795134"/>
    <n v="2.437555823795134"/>
    <x v="0"/>
    <m/>
    <x v="8"/>
    <x v="5"/>
    <s v="no root cause"/>
    <x v="5"/>
    <s v=""/>
  </r>
  <r>
    <s v="Bertoua-Bindia-IHS"/>
    <s v="EST_127"/>
    <s v="CENTRE"/>
    <s v="IHS"/>
    <s v="Grid-Gen"/>
    <s v="EST"/>
    <s v="Bertoua"/>
    <s v="ZTE"/>
    <n v="0"/>
    <n v="0"/>
    <n v="0"/>
    <n v="0"/>
    <n v="0"/>
    <n v="0"/>
    <n v="0"/>
    <n v="0"/>
    <n v="0"/>
    <n v="0"/>
    <n v="0"/>
    <n v="0"/>
    <n v="4.0542521680321197"/>
    <n v="0"/>
    <n v="0"/>
    <n v="0"/>
    <n v="0"/>
    <n v="1.2831447095450488"/>
    <n v="0"/>
    <n v="0"/>
    <n v="0"/>
    <n v="2.196821523166423"/>
    <n v="2.235555726772307"/>
    <n v="2.235555726772307"/>
    <x v="0"/>
    <m/>
    <x v="4"/>
    <x v="2"/>
    <s v="MPR ISSUE"/>
    <x v="2"/>
    <s v="(05/05/2026 ticket): INC-20260505-00014842...Transmission Board fault"/>
  </r>
  <r>
    <s v="Bengbis-MTN-IHS"/>
    <s v="SUD_052"/>
    <s v="CENTRE"/>
    <s v="IHS"/>
    <s v="Grid-Gen"/>
    <s v="SUD"/>
    <s v="Bengbis"/>
    <s v="NOKIA"/>
    <n v="0.33112876538174857"/>
    <n v="0.57854930883268718"/>
    <n v="0.67382382427492404"/>
    <n v="0.38879825368329662"/>
    <n v="0.4101500653547645"/>
    <n v="0.34335300279499692"/>
    <n v="0.34087197680537901"/>
    <n v="1.3647041606952397"/>
    <n v="1.4194215426157768"/>
    <n v="3.6884791717231566"/>
    <n v="0.71612312810507017"/>
    <n v="0"/>
    <n v="1.3508970016949899"/>
    <n v="0.25867997591551017"/>
    <n v="0.47159514086858256"/>
    <n v="1.1029034080694455"/>
    <n v="1.3397354130461459"/>
    <n v="0.78483262135700693"/>
    <n v="0.72733232886172261"/>
    <n v="0.55558052466520014"/>
    <n v="7.0780827228437033"/>
    <n v="4.0779671620578624"/>
    <n v="2.3797701700467706"/>
    <n v="2.3797701700467706"/>
    <x v="0"/>
    <m/>
    <x v="8"/>
    <x v="5"/>
    <s v="no root cause"/>
    <x v="5"/>
    <s v="(05/05/2026 ticket): INC-20260505-00001009...Others Transmission equipement fault"/>
  </r>
  <r>
    <s v="Mak-Universite-II-IHS"/>
    <s v="LIT_576"/>
    <s v="Douala"/>
    <s v="IHS"/>
    <s v="Grid-Gen"/>
    <s v="LITTORAL"/>
    <s v="Douala"/>
    <s v="ZTE"/>
    <n v="0"/>
    <n v="2.8409317900996749"/>
    <n v="0"/>
    <n v="1.7656727534221285E-3"/>
    <n v="8.8658174315774427E-2"/>
    <n v="0"/>
    <n v="0"/>
    <n v="0"/>
    <n v="4.1573567557850015E-2"/>
    <n v="0"/>
    <n v="0"/>
    <n v="0"/>
    <n v="0"/>
    <n v="0"/>
    <n v="0"/>
    <n v="0.33397967657155564"/>
    <n v="3.0046578090533704"/>
    <n v="0"/>
    <n v="0"/>
    <n v="0"/>
    <n v="0"/>
    <n v="0.75152323442509816"/>
    <n v="2.2667492787494328"/>
    <n v="2.2667492787494328"/>
    <x v="0"/>
    <m/>
    <x v="5"/>
    <x v="0"/>
    <s v="Defaut GE &amp; Power Cabinet"/>
    <x v="0"/>
    <s v="(05/05/2026 ticket): INC-20260505-00010441...Grid Outage"/>
  </r>
  <r>
    <s v="SONGKOLONG-IHS"/>
    <s v="NRO_094"/>
    <s v="NORD-OUEST"/>
    <s v="IHS"/>
    <s v="Gen Only"/>
    <s v="NORD-OUEST"/>
    <s v="Songkolong"/>
    <s v="NOKIA"/>
    <n v="0.27985492565527881"/>
    <n v="0"/>
    <n v="0"/>
    <n v="0"/>
    <n v="0"/>
    <n v="0"/>
    <n v="3.043917372510093"/>
    <n v="4.1375493385060222"/>
    <n v="3.0711289376977202"/>
    <n v="0"/>
    <n v="4.9938219288708924E-3"/>
    <n v="0"/>
    <n v="0.97239228370317343"/>
    <n v="1.0324370136374144"/>
    <n v="0"/>
    <n v="7.5906093318836881E-2"/>
    <n v="0.57373663439230871"/>
    <n v="0"/>
    <n v="1.1592800906306299E-3"/>
    <n v="4.4230994227141975E-2"/>
    <n v="8.1389458412766924"/>
    <n v="3.5012822539789399"/>
    <n v="2.3376615501393987"/>
    <n v="2.3376615501393987"/>
    <x v="2"/>
    <m/>
    <x v="8"/>
    <x v="5"/>
    <s v="no root cause"/>
    <x v="5"/>
    <s v=""/>
  </r>
  <r>
    <s v="Sabongari-NRO"/>
    <s v="NRO_230"/>
    <s v="NORD-OUEST"/>
    <s v="IHS"/>
    <s v="Hybrid-Gen"/>
    <s v="NORD-OUEST"/>
    <s v="Sabongari"/>
    <s v="NOKIA"/>
    <n v="0"/>
    <n v="0"/>
    <n v="0"/>
    <n v="0"/>
    <n v="0"/>
    <n v="0"/>
    <n v="2.8711472503450963"/>
    <n v="4.1322689584042607"/>
    <n v="2.8459366217446149"/>
    <n v="0"/>
    <n v="0"/>
    <n v="0"/>
    <n v="0"/>
    <n v="0.60591111567689115"/>
    <n v="0"/>
    <n v="0"/>
    <n v="2.9351901790071144"/>
    <n v="0"/>
    <n v="0"/>
    <n v="4.389212773911124E-2"/>
    <n v="8.1322014795630864"/>
    <n v="3.4978290509365504"/>
    <n v="2.3355391758196293"/>
    <n v="2.3355391758196293"/>
    <x v="2"/>
    <m/>
    <x v="6"/>
    <x v="3"/>
    <s v="SPARE-ISSUE"/>
    <x v="3"/>
    <s v="(05/05/2026 cell nokia): 05/05/2026 : Intervention planned on 10.05.2026 after spare part collected_x000a_04/05/2026 : Ghost town                                  30/04/2026 : FRMF to be remplaced || plan for W19_x000a_29/04/2026: Need BO RAN analysis ..;..;(05/05/2026 cell nokia): 05/05/2026 : Intervention planned on 10.05.2026 after spare part collected_x000a_04/05/2026 : Ghost town                                  30/04/2026 : FRMF to be remplaced || plan for W19_x000a_29/04/2026: Need BO RAN analysis ..;..;(05/05/2026 cell nokia): 05/05/2026 : Intervention planned on 10.05.2026 after spare part collected_x000a_04/05/2026 : Ghost town                                  30/04/2026 : FRMF to be remplaced || plan for W19_x000a_29/04/2026: Need BO RAN analysis "/>
  </r>
  <r>
    <s v="Nsimalen"/>
    <s v="CTR_010"/>
    <s v="Yaounde"/>
    <s v="IHS"/>
    <s v="Grid-Gen"/>
    <s v="CENTRE"/>
    <s v="Yaounde"/>
    <s v="ZTE"/>
    <n v="0"/>
    <n v="0"/>
    <n v="0"/>
    <n v="1.1129088870055419E-2"/>
    <n v="0"/>
    <n v="0"/>
    <n v="1.1396615044815888E-2"/>
    <n v="0"/>
    <n v="0"/>
    <n v="0"/>
    <n v="0"/>
    <n v="0"/>
    <n v="0.14854836730559065"/>
    <n v="0"/>
    <n v="0"/>
    <n v="0"/>
    <n v="10.039151563922346"/>
    <n v="0"/>
    <n v="0"/>
    <n v="0.44011622763837899"/>
    <n v="0.40840857043511625"/>
    <n v="1.6145052378183753"/>
    <n v="2.1374271258699955"/>
    <n v="2.1374271258699955"/>
    <x v="0"/>
    <m/>
    <x v="4"/>
    <x v="2"/>
    <s v="MPR ISSUE"/>
    <x v="2"/>
    <s v="(05/05/2026 incident):impacted by CTR_215_Z_Nkolda, Plantage du MPR2  ||  Action:reset physique du MPR2..;..;(05/05/2026 cell zte): Power status check Ongoing..;..;(05/05/2026 ticket): INC-20260505-00010596...Grid outage, site went down because gen failed to start due to gen contactor faulty // He bypassed gen contactor and gen manually started...Grid outage, site went down because gen failed to start due to gen contactor faulty // He bypassed gen contactor and gen manually started...GE Fault"/>
  </r>
  <r>
    <s v="Maroua-Meskin"/>
    <s v="EXN_233"/>
    <s v="Maroua"/>
    <s v="CAMUSAT"/>
    <s v="Bad Grid + GE"/>
    <s v="EXTREME-NORD"/>
    <s v="Maroua"/>
    <s v="Huawei"/>
    <n v="0"/>
    <n v="0.2134680523809116"/>
    <n v="1.1352740752155193"/>
    <n v="0"/>
    <n v="0"/>
    <n v="4.5824915176367531"/>
    <n v="3.0775854442932031"/>
    <n v="3.7086261853193045"/>
    <n v="4.904646537283874E-3"/>
    <n v="2.3917731777543776"/>
    <n v="10.661221260554802"/>
    <n v="0"/>
    <n v="0"/>
    <n v="0"/>
    <n v="10.238298048414391"/>
    <n v="0.36517322854868117"/>
    <n v="1.9018970816104646"/>
    <n v="0.3330700875773685"/>
    <n v="5.4244320597660609"/>
    <n v="4.3570561277048672"/>
    <n v="2.703989464807421"/>
    <n v="3.4091614220481388"/>
    <n v="2.2292242739696317"/>
    <n v="2.2292242739696317"/>
    <x v="0"/>
    <m/>
    <x v="8"/>
    <x v="5"/>
    <s v="no root cause"/>
    <x v="5"/>
    <s v=""/>
  </r>
  <r>
    <s v="Mbankolo-Camtel-II"/>
    <s v="CTR_680"/>
    <s v="Yaounde"/>
    <s v="CAMUSAT"/>
    <s v="Medium Grid + GE"/>
    <s v="CENTRE"/>
    <s v="Yaounde"/>
    <s v="ZTE"/>
    <n v="11.460642975975437"/>
    <n v="16.720082726227268"/>
    <n v="0"/>
    <n v="0"/>
    <n v="0"/>
    <n v="0"/>
    <n v="0.66077181658120143"/>
    <n v="1.5149293873579259"/>
    <n v="0"/>
    <n v="0"/>
    <n v="8.0935585404342814E-2"/>
    <n v="0"/>
    <n v="3.5267262215601849"/>
    <n v="1.8591999041186189"/>
    <n v="0"/>
    <n v="9.7309435755194293"/>
    <n v="0.3443061869173269"/>
    <n v="6.4136725137187423"/>
    <n v="0.75440597774752971"/>
    <n v="0.60130966547100373"/>
    <n v="0.17198122369698932"/>
    <n v="1.5641415996001518"/>
    <n v="1.9943006223728936"/>
    <n v="1.9943006223728936"/>
    <x v="0"/>
    <m/>
    <x v="2"/>
    <x v="0"/>
    <s v="AKTIVCO Defaut GE &amp; Power Cabinet"/>
    <x v="0"/>
    <s v="(05/05/2026 cell zte): 05/05/2026 : Need BO RAN analysis || Check the power supply, Input voltage should be stable..;..;(05/05/2026 cell zte): Power status check Ongoing..;..;(05/05/2026 ticket): INC-20260505-00010399...Transmission Board fault"/>
  </r>
  <r>
    <s v="Mbangue-III-MTN"/>
    <s v="LIT_678"/>
    <s v="Douala"/>
    <m/>
    <m/>
    <s v="LITTORAL"/>
    <s v="Douala"/>
    <s v="ZTE"/>
    <n v="0.91303116430244902"/>
    <n v="2.743944634209678"/>
    <n v="0"/>
    <n v="0"/>
    <n v="0.3764985032802271"/>
    <n v="0.98824168956690717"/>
    <n v="0.66829821963114322"/>
    <n v="2.4922738440729044"/>
    <n v="0.42392197652618319"/>
    <n v="0"/>
    <n v="0.71800458290172453"/>
    <n v="0"/>
    <n v="0.72035881323962114"/>
    <n v="0"/>
    <n v="0.34089968695870454"/>
    <n v="1.9631962457873546"/>
    <n v="0"/>
    <n v="0"/>
    <n v="0.74234946480496999"/>
    <n v="1.8704181683802605"/>
    <n v="0.53205520185125232"/>
    <n v="1.0983841984828848"/>
    <n v="2.1607019030741967"/>
    <n v="2.1607019030741967"/>
    <x v="0"/>
    <m/>
    <x v="8"/>
    <x v="5"/>
    <s v="no root cause"/>
    <x v="5"/>
    <s v=""/>
  </r>
  <r>
    <s v="Bonaminkano-IHS"/>
    <s v="LIT_130"/>
    <s v="Douala"/>
    <s v="IHS"/>
    <s v="Grid-Gen"/>
    <s v="LITTORAL"/>
    <s v="Douala"/>
    <s v="ZTE"/>
    <n v="0"/>
    <n v="0"/>
    <n v="0"/>
    <n v="0"/>
    <n v="0"/>
    <n v="0"/>
    <n v="0"/>
    <n v="0"/>
    <n v="0"/>
    <n v="0"/>
    <n v="0"/>
    <n v="0"/>
    <n v="0"/>
    <n v="0"/>
    <n v="0"/>
    <n v="0"/>
    <n v="0"/>
    <n v="0"/>
    <n v="0"/>
    <n v="0"/>
    <n v="0"/>
    <n v="1.1768515968460902"/>
    <n v="1.9746106959104885"/>
    <n v="1.9746106959104885"/>
    <x v="0"/>
    <m/>
    <x v="5"/>
    <x v="0"/>
    <s v="Defaut GE &amp; Power Cabinet"/>
    <x v="0"/>
    <s v="( hourly IHS): 05-05-2026 08:21:30 43v FME is on site..;..;(05/05/2026 ticket): INC-20260505-00005561...Grid Outage"/>
  </r>
  <r>
    <s v="Mefou-Assi"/>
    <s v="CTR_253"/>
    <s v="Yaounde"/>
    <s v="IHS"/>
    <s v="Grid-Gen"/>
    <s v="CENTRE"/>
    <s v="Yaounde"/>
    <s v="ZTE"/>
    <n v="0"/>
    <n v="0"/>
    <n v="0"/>
    <n v="0"/>
    <n v="0"/>
    <n v="0"/>
    <n v="0"/>
    <n v="0.70543085268795958"/>
    <n v="0"/>
    <n v="0"/>
    <n v="0"/>
    <n v="0"/>
    <n v="1.402978600759633"/>
    <n v="0"/>
    <n v="0"/>
    <n v="0"/>
    <n v="0"/>
    <n v="0"/>
    <n v="0"/>
    <n v="0"/>
    <n v="0"/>
    <n v="0.78238955700398782"/>
    <n v="2.0262075774827144"/>
    <n v="2.0262075774827144"/>
    <x v="0"/>
    <m/>
    <x v="5"/>
    <x v="0"/>
    <s v="Defaut GE &amp; Power Cabinet"/>
    <x v="0"/>
    <s v="(05/05/2026 ticket): INC-20260505-00004654...Grid Outage"/>
  </r>
  <r>
    <s v="Nkolfoulou-ENIA-MTN"/>
    <s v="CTR_837"/>
    <s v="Yaounde"/>
    <s v="MTN"/>
    <m/>
    <s v="CENTRE"/>
    <s v="Yaounde"/>
    <s v="ZTE"/>
    <n v="1.1871563180408222"/>
    <n v="0.59258831217379682"/>
    <n v="1.7578431540408583"/>
    <n v="0"/>
    <n v="0.44266664383776611"/>
    <n v="0"/>
    <n v="0.37817500064206261"/>
    <n v="3.2373699109387544"/>
    <n v="7.695515262546623"/>
    <n v="1.3594253395085503"/>
    <n v="2.2000817559990069"/>
    <n v="0"/>
    <n v="4.1218827850116861"/>
    <n v="0.3559168229019527"/>
    <n v="0"/>
    <n v="2.8156773192022446"/>
    <n v="2.6157995964991874"/>
    <n v="2.1591680863389016"/>
    <n v="0"/>
    <n v="0.17576469681793649"/>
    <n v="0"/>
    <n v="1.2975543247277392"/>
    <n v="2.0014346536998513"/>
    <n v="2.0014346536998513"/>
    <x v="0"/>
    <m/>
    <x v="10"/>
    <x v="0"/>
    <s v="Sharing"/>
    <x v="0"/>
    <s v="(05/05/2026 ticket): INC-20260505-00007426...2026-05-05 11:49:15...Grid Outage...user:OCM_NOC.IHS"/>
  </r>
  <r>
    <s v="Ngd-Baladji-II-IHS"/>
    <s v="ADM_158"/>
    <s v="Ngaoundere"/>
    <s v="IHS"/>
    <s v="Grid-Gen"/>
    <s v="ADAMAOUA"/>
    <s v="Ngaoundere"/>
    <s v="Huawei"/>
    <n v="0"/>
    <n v="2.2704946451960857"/>
    <n v="29.627899627032843"/>
    <n v="0"/>
    <n v="0"/>
    <n v="0"/>
    <n v="0"/>
    <n v="0"/>
    <n v="0"/>
    <n v="0"/>
    <n v="0.5940329535175054"/>
    <n v="0"/>
    <n v="0"/>
    <n v="0.93464727922313251"/>
    <n v="4.8743982444575709"/>
    <n v="0.1712880921602703"/>
    <n v="1.4607820895863117"/>
    <n v="0.12529142517970623"/>
    <n v="0"/>
    <n v="4.0736210630848113"/>
    <n v="1.619895767138672"/>
    <n v="2.0716561944299938"/>
    <n v="2.1268330893494616"/>
    <n v="2.1268330893494616"/>
    <x v="0"/>
    <m/>
    <x v="8"/>
    <x v="5"/>
    <s v="no root cause"/>
    <x v="5"/>
    <s v=""/>
  </r>
  <r>
    <s v="Darassalam-IHS"/>
    <s v="ADM_153"/>
    <s v="ADAMAOUA"/>
    <s v="IHS"/>
    <s v="Hybrid-Gen"/>
    <s v="ADAMAOUA"/>
    <s v="Darra Salam"/>
    <s v="NOKIA"/>
    <n v="0.27649081848810614"/>
    <n v="2.2719085220534017"/>
    <n v="0.44621611091087593"/>
    <n v="0.37922593606154065"/>
    <n v="0.32996865391192076"/>
    <n v="0"/>
    <n v="0.56594958975779408"/>
    <n v="0.22475855135002612"/>
    <n v="0.2176151035186159"/>
    <n v="0.18355084389427712"/>
    <n v="0"/>
    <n v="0"/>
    <n v="1.0637197410061265"/>
    <n v="2.1265190569459995"/>
    <n v="0.10154132564083075"/>
    <n v="1.8190219476978593"/>
    <n v="3.7759473006680375"/>
    <n v="4.5782289339188953"/>
    <n v="4.3035555861943431"/>
    <n v="4.6926316737056339"/>
    <n v="0.19396284705985795"/>
    <n v="0.23776726727794162"/>
    <n v="2.1168856213960758"/>
    <n v="2.1168856213960758"/>
    <x v="0"/>
    <m/>
    <x v="9"/>
    <x v="6"/>
    <s v="BSS Hardware issue"/>
    <x v="2"/>
    <s v="(05/05/2026 ocm ran 10h): 05.05.26: Remplacement FSMF ce jour, ETA 11H_x000a_04.05.26: 02 nouvelles pièces de rechange (FSMF) reçu à Ngaoundéré en cours de transfert vers TIBATI, ETD 15h_x000a_01.05.2026: FSMF réçu faulty, 02 nouvelles pièces de rechange envoyées ETD 03/05/2026_x000a_01.05.2026 FME: En attente de la spare : système module faulty _x000a_01.05.2026: FME Willy activated is managing Update ASAP_x000a_01.05.2026: MRBTS_2 Down. Need FME on the site to check his status and interco with MPR(S1P2)..;..;(05/05/2026 ocm ran 00h): 04.05.26: 02 nouvelles pièces de rechange (FSMF) reçu à Ngaoundéré en cours de transfert vers TIBATI, ETD 15h_x000a_01.05.2026: FSMF réçu faulty, 02 nouvelles pièces de rechange envoyées ETD 03/05/2026_x000a_01.05.2026 FME: En attente de la spare : système module faulty _x000a_01.05.2026: FME Willy activated is managing Update ASAP_x000a_01.05.2026: MRBTS_2 Down. Need FME on the site to check his status and interco with MPR(S1P2)..;..;(05/05/2026 ticket): INC-20260505-00018178...Grid Outage"/>
  </r>
  <r>
    <s v="Bitoto"/>
    <s v="CTR_315"/>
    <s v="Yaounde"/>
    <s v="IHS"/>
    <s v="Grid-Gen"/>
    <s v="CENTRE"/>
    <s v="Yaounde"/>
    <s v="ZTE"/>
    <n v="0"/>
    <n v="0"/>
    <n v="0"/>
    <n v="0"/>
    <n v="19.777871233588158"/>
    <n v="27.107071822573786"/>
    <n v="0"/>
    <n v="15.832805415015143"/>
    <n v="0"/>
    <n v="0"/>
    <n v="14.353296493195566"/>
    <n v="0"/>
    <n v="0"/>
    <n v="16.462704711028938"/>
    <n v="0"/>
    <n v="1.4618343592070384"/>
    <n v="0"/>
    <n v="0"/>
    <n v="0"/>
    <n v="0"/>
    <n v="0"/>
    <n v="0.75210762263227149"/>
    <n v="1.9880405098834877"/>
    <n v="1.9880405098834877"/>
    <x v="0"/>
    <m/>
    <x v="5"/>
    <x v="0"/>
    <s v="Defaut GE &amp; Power Cabinet"/>
    <x v="0"/>
    <s v="( hourly IHS): 05-05-2026 13:41:55 45V Gen (30kva, 370A) overload fme is on the way after Nkoabang BLAISE IS INFORMED..;..;(05/05/2026 ticket): INC-20260505-00009119...Transmission Board fault"/>
  </r>
  <r>
    <s v="Nassarao-II"/>
    <s v="NRD_147"/>
    <s v="NORD"/>
    <s v="CAMUSAT"/>
    <s v="Good Grid + GE"/>
    <s v="NORD"/>
    <s v="Garoua"/>
    <s v="Huawei"/>
    <n v="0"/>
    <n v="0"/>
    <n v="4.4944397359837689"/>
    <n v="0"/>
    <n v="1.6448400978218378"/>
    <n v="3.8411586522958738"/>
    <n v="0"/>
    <n v="0"/>
    <n v="0"/>
    <n v="0"/>
    <n v="0"/>
    <n v="0"/>
    <n v="4.3381866148450632"/>
    <n v="0"/>
    <n v="0"/>
    <n v="0"/>
    <n v="1.5851817608501486"/>
    <n v="0"/>
    <n v="2.9387928648272279"/>
    <n v="0"/>
    <n v="3.5613976715465876"/>
    <n v="4.5464339994083858"/>
    <n v="2.0923757180402527"/>
    <n v="2.0923757180402527"/>
    <x v="0"/>
    <m/>
    <x v="2"/>
    <x v="0"/>
    <s v="AKTIVCO Defaut GE &amp; Power Cabinet"/>
    <x v="0"/>
    <s v="(05/05/2026 cell zte): 05.05.26: Camusat: FME is managing ETA asap"/>
  </r>
  <r>
    <s v="Limbe-Mile_1"/>
    <s v="SUO_234"/>
    <s v="SUD-OUEST"/>
    <s v="ESCO"/>
    <s v="Medium Grid + GE"/>
    <s v="SUD-OUEST"/>
    <s v="Limbe"/>
    <s v="Huawei"/>
    <n v="8.8394215156677589"/>
    <n v="3.5605593651282841"/>
    <n v="2.118753798871682"/>
    <n v="3.4243350369400141E-2"/>
    <n v="2.3832123401620282"/>
    <n v="0"/>
    <n v="1.4834148039710873"/>
    <n v="0"/>
    <n v="0"/>
    <n v="0.65757933756238718"/>
    <n v="1.0740284162735816"/>
    <n v="0"/>
    <n v="0.60129183039268552"/>
    <n v="0.13768680461029642"/>
    <n v="0"/>
    <n v="4.5051942882091591"/>
    <n v="11.502448399551412"/>
    <n v="0"/>
    <n v="6.819420545439498"/>
    <n v="3.4808900702844765"/>
    <n v="4.2102302475130786"/>
    <n v="3.5966437841495225"/>
    <n v="2.0504097787594207"/>
    <n v="2.0504097787594207"/>
    <x v="0"/>
    <m/>
    <x v="8"/>
    <x v="5"/>
    <s v="no root cause"/>
    <x v="5"/>
    <s v=""/>
  </r>
  <r>
    <s v="Logpom-New"/>
    <s v="LIT_737"/>
    <s v="Douala"/>
    <s v="CAMUSAT"/>
    <s v="Good Grid no GE - 8h"/>
    <s v="LITTORAL"/>
    <s v="Douala"/>
    <s v="ZTE"/>
    <n v="0"/>
    <n v="2.8708947216728991"/>
    <n v="2.1618611831648282"/>
    <n v="1.5103636073086724"/>
    <n v="6.7359880490707189"/>
    <n v="0"/>
    <n v="1.3461382061620928"/>
    <n v="14.997196325688501"/>
    <n v="2.2229998316368613"/>
    <n v="2.0918228306124136"/>
    <n v="9.9106498246455104"/>
    <n v="0"/>
    <n v="1.6516352626607655"/>
    <n v="1.3202416724452344"/>
    <n v="13.868556899607057"/>
    <n v="4.2516864850056946"/>
    <n v="15.84165161386057"/>
    <n v="0"/>
    <n v="11.987544694706262"/>
    <n v="4.3046923377649957"/>
    <n v="1.8842997254295411"/>
    <n v="0.51314597209896984"/>
    <n v="2.2194328159733834"/>
    <n v="2.2194328159733834"/>
    <x v="0"/>
    <m/>
    <x v="8"/>
    <x v="5"/>
    <s v="no root cause"/>
    <x v="5"/>
    <s v=""/>
  </r>
  <r>
    <s v="Bellare"/>
    <s v="EXN_046"/>
    <s v="Maroua"/>
    <s v="IHS"/>
    <s v="Solar-Grid-Gen"/>
    <s v="EXTREME-NORD"/>
    <s v="Maroua"/>
    <s v="Huawei"/>
    <n v="0"/>
    <n v="0.57603735949525303"/>
    <n v="0.54805412161525879"/>
    <n v="0"/>
    <n v="0"/>
    <n v="0"/>
    <n v="0"/>
    <n v="0"/>
    <n v="0"/>
    <n v="0"/>
    <n v="0"/>
    <n v="0"/>
    <n v="0"/>
    <n v="0"/>
    <n v="0"/>
    <n v="0.35625568938998331"/>
    <n v="1.6092234464219981"/>
    <n v="0.41823258654293399"/>
    <n v="8.1267674562612537"/>
    <n v="8.5144663887248062E-2"/>
    <n v="2.3880036289661843"/>
    <n v="3.0312216306088513"/>
    <n v="2.0145969414980893"/>
    <n v="2.0145969414980893"/>
    <x v="0"/>
    <m/>
    <x v="8"/>
    <x v="5"/>
    <s v="no root cause"/>
    <x v="5"/>
    <s v=""/>
  </r>
  <r>
    <s v="Garoua-Camp-Chinois-II"/>
    <s v="NRD_163"/>
    <s v="Garoua"/>
    <s v="CAMUSAT"/>
    <s v="Medium Grid + GE"/>
    <s v="NORD"/>
    <s v="Garoua"/>
    <s v="Huawei"/>
    <n v="0"/>
    <n v="0"/>
    <n v="2.9168378834185131"/>
    <n v="0"/>
    <n v="0"/>
    <n v="0"/>
    <n v="0"/>
    <n v="0"/>
    <n v="1.9651581044022677"/>
    <n v="0"/>
    <n v="0"/>
    <n v="0"/>
    <n v="0"/>
    <n v="0"/>
    <n v="0"/>
    <n v="0"/>
    <n v="0"/>
    <n v="0"/>
    <n v="0"/>
    <n v="0.58864675986565196"/>
    <n v="1.5287219884176828"/>
    <n v="1.9558410770083405"/>
    <n v="2.0076947661892568"/>
    <n v="2.0076947661892568"/>
    <x v="0"/>
    <m/>
    <x v="8"/>
    <x v="5"/>
    <s v="no root cause"/>
    <x v="5"/>
    <s v=""/>
  </r>
  <r>
    <s v="Domayo-II"/>
    <s v="EXN_247"/>
    <s v="Maroua"/>
    <s v="CAMUSAT"/>
    <s v="Medium Grid + GE"/>
    <s v="EXTREME-NORD"/>
    <s v="Maroua"/>
    <s v="Huawei"/>
    <n v="0"/>
    <n v="0"/>
    <n v="0"/>
    <n v="0"/>
    <n v="0"/>
    <n v="0"/>
    <n v="4.9046465372838757E-3"/>
    <n v="0"/>
    <n v="0"/>
    <n v="0"/>
    <n v="1.4078119069836461"/>
    <n v="0"/>
    <n v="0"/>
    <n v="0"/>
    <n v="0"/>
    <n v="0"/>
    <n v="0"/>
    <n v="0.94877266125051007"/>
    <n v="0.28152671124009443"/>
    <n v="0"/>
    <n v="1.6917107298298621"/>
    <n v="2.1489548163788506"/>
    <n v="1.9888787585644045"/>
    <n v="1.9888787585644045"/>
    <x v="0"/>
    <m/>
    <x v="8"/>
    <x v="5"/>
    <s v="no root cause"/>
    <x v="5"/>
    <s v=""/>
  </r>
  <r>
    <s v="Ngd-ZI"/>
    <s v="ADM_033"/>
    <s v="Ngaoundere"/>
    <s v="IHS"/>
    <s v="Grid-Gen"/>
    <s v="ADAMAOUA"/>
    <s v="Ngaoundere"/>
    <s v="Huawei"/>
    <n v="0"/>
    <n v="2.3915769918928866"/>
    <n v="27.108445123604223"/>
    <n v="5.2524305644730949E-2"/>
    <n v="7.3123821101323219E-2"/>
    <n v="0.15473713948172688"/>
    <n v="5.4593174729548874E-2"/>
    <n v="5.8855758447406481E-2"/>
    <n v="0"/>
    <n v="4.8600588414903848E-2"/>
    <n v="0.54004617145074807"/>
    <n v="0"/>
    <n v="5.5199567392340332E-2"/>
    <n v="0.95513978420982037"/>
    <n v="4.4608027782771593"/>
    <n v="0.24594572999688952"/>
    <n v="1.4416093803951111"/>
    <n v="7.3748048842432079E-2"/>
    <n v="5.2970182602665852E-2"/>
    <n v="3.7971060088519062"/>
    <n v="1.6748498255458437"/>
    <n v="2.1873119332496911"/>
    <n v="1.9819587481772547"/>
    <n v="1.9819587481772547"/>
    <x v="0"/>
    <m/>
    <x v="8"/>
    <x v="5"/>
    <s v="no root cause"/>
    <x v="5"/>
    <s v=""/>
  </r>
  <r>
    <s v="New-Town-Aeroport-IHS"/>
    <s v="LIT_428"/>
    <s v="Douala"/>
    <s v="IHS"/>
    <s v="Grid-Gen"/>
    <s v="LITTORAL"/>
    <s v="Douala"/>
    <s v="ZTE"/>
    <n v="2.1231947333727135"/>
    <n v="1.2589246731900239"/>
    <n v="0.94543750160515683"/>
    <n v="0.18025913655392029"/>
    <n v="0.26196163032591058"/>
    <n v="0.93956976083873356"/>
    <n v="0.3437176293328536"/>
    <n v="0.3937806941697844"/>
    <n v="0.81814854765390266"/>
    <n v="1.3511498631692798"/>
    <n v="1.9287567095564633"/>
    <n v="0"/>
    <n v="2.7832353117429012"/>
    <n v="1.6454643255629462"/>
    <n v="1.3015505103686014"/>
    <n v="1.9100120422448805"/>
    <n v="0.41848227763937734"/>
    <n v="0.47378885550162314"/>
    <n v="0.30836850410777561"/>
    <n v="0.66546244217867667"/>
    <n v="7.7685055293774397E-2"/>
    <n v="0.18583544988116732"/>
    <n v="1.9003275947185336"/>
    <n v="1.9003275947185336"/>
    <x v="0"/>
    <m/>
    <x v="5"/>
    <x v="0"/>
    <s v="Defaut GE &amp; Power Cabinet"/>
    <x v="0"/>
    <s v="(05/05/2026 ticket): INC-20260505-00016256...Grid Outage"/>
  </r>
  <r>
    <s v="Stade-Omnisport-Roumde-Adja"/>
    <s v="NRD_174"/>
    <s v="Garoua"/>
    <s v="CAMUSAT"/>
    <s v="Medium Grid + GE"/>
    <s v="NORD"/>
    <s v="Garoua"/>
    <s v="Huawei"/>
    <n v="0"/>
    <n v="0"/>
    <n v="0"/>
    <n v="1.5567526460122192"/>
    <n v="0"/>
    <n v="8.1223086866819045"/>
    <n v="4.1915109307627993"/>
    <n v="0"/>
    <n v="0.86669563083385415"/>
    <n v="0"/>
    <n v="1.4492071237583217"/>
    <n v="0"/>
    <n v="0"/>
    <n v="1.9723991461991308"/>
    <n v="0.3333376137521295"/>
    <n v="0"/>
    <n v="0"/>
    <n v="0.55966475759988354"/>
    <n v="1.3278572508867601"/>
    <n v="1.5944560015751941"/>
    <n v="3.3109820190320893"/>
    <n v="4.2184859627827587"/>
    <n v="1.9532086019296129"/>
    <n v="1.9532086019296129"/>
    <x v="0"/>
    <m/>
    <x v="8"/>
    <x v="5"/>
    <s v="no root cause"/>
    <x v="5"/>
    <s v=""/>
  </r>
  <r>
    <s v="Djarengol-Delegue-IHS"/>
    <s v="EXN_101"/>
    <s v="Maroua"/>
    <s v="IHS"/>
    <s v="Grid-Gen"/>
    <s v="EXTREME-NORD"/>
    <s v="Maroua"/>
    <s v="Huawei"/>
    <n v="0"/>
    <n v="0"/>
    <n v="0"/>
    <n v="0"/>
    <n v="0"/>
    <n v="0"/>
    <n v="0"/>
    <n v="0"/>
    <n v="0"/>
    <n v="0"/>
    <n v="0"/>
    <n v="0"/>
    <n v="0"/>
    <n v="0"/>
    <n v="0"/>
    <n v="0.25040449957623856"/>
    <n v="0.50696210117197871"/>
    <n v="0"/>
    <n v="0"/>
    <n v="0"/>
    <n v="2.371767202618611"/>
    <n v="3.0185244686529917"/>
    <n v="1.9305223823098852"/>
    <n v="1.9305223823098852"/>
    <x v="0"/>
    <m/>
    <x v="5"/>
    <x v="0"/>
    <s v="Defaut GE &amp; Power Cabinet"/>
    <x v="0"/>
    <s v="( hourly IHS): 05-05-2026 14:01:06 46V FME IS MANAGE WITH LEVEL ZERO FRANKLIN IS INFORMED"/>
  </r>
  <r>
    <s v="Maroua-Marche-Abattoir"/>
    <s v="EXN_085"/>
    <s v="Maroua"/>
    <s v="IHS"/>
    <s v="Grid-Gen"/>
    <s v="EXTREME-NORD"/>
    <s v="Maroua"/>
    <s v="Huawei"/>
    <n v="1.9289172252613196"/>
    <n v="3.3094771325759846"/>
    <n v="1.2299961761592086"/>
    <n v="5.6715549049318982E-3"/>
    <n v="3.929121258557271"/>
    <n v="2.4000308190153326"/>
    <n v="0.787311697243125"/>
    <n v="3.388664880305222E-2"/>
    <n v="4.1734083262706424E-2"/>
    <n v="0.64241952099260058"/>
    <n v="0.13782948523683558"/>
    <n v="0"/>
    <n v="0"/>
    <n v="5.8231530706297635E-2"/>
    <n v="1.0445827019715608"/>
    <n v="1.1987847891037657"/>
    <n v="1.429089155416299"/>
    <n v="1.2998561779284488"/>
    <n v="1.9261884582787579E-2"/>
    <n v="1.1475981143328395"/>
    <n v="3.6144782961444237"/>
    <n v="3.0959824692038036"/>
    <n v="1.8833129300037381"/>
    <n v="1.8833129300037381"/>
    <x v="0"/>
    <m/>
    <x v="5"/>
    <x v="0"/>
    <s v="Defaut GE &amp; Power Cabinet"/>
    <x v="0"/>
    <s v="( hourly IHS): 05/05/2026 15:20 1:39:52 45 V FME Emmanuel is managing with level 0...;..;(05/05/2026 cell zte): Power status check Ongoing..;..;(05/05/2026 ticket): INC-20260505-00002310"/>
  </r>
  <r>
    <s v="CNDH"/>
    <s v="CTR_046"/>
    <s v="Yaounde"/>
    <s v="IHS"/>
    <s v="Grid-Gen"/>
    <s v="CENTRE"/>
    <s v="Yaounde"/>
    <s v="ZTE"/>
    <n v="4.3560930334757275"/>
    <n v="0"/>
    <n v="1.3372385020817108"/>
    <n v="1.8499613335502085"/>
    <n v="36.836107044713245"/>
    <n v="20.377343885992474"/>
    <n v="1.2764922253326614"/>
    <n v="3.8177590295434514"/>
    <n v="1.9197143248495436"/>
    <n v="0"/>
    <n v="2.5585668301786617"/>
    <n v="0"/>
    <n v="49.764487790818777"/>
    <n v="32.899156186774654"/>
    <n v="1.3820937240499598"/>
    <n v="4.4390083125733009"/>
    <n v="0"/>
    <n v="0"/>
    <n v="0"/>
    <n v="4.8333062240143044E-3"/>
    <n v="0"/>
    <n v="0.67735905831471876"/>
    <n v="1.7683480151698052"/>
    <n v="1.7683480151698052"/>
    <x v="0"/>
    <m/>
    <x v="8"/>
    <x v="5"/>
    <s v="no root cause"/>
    <x v="5"/>
    <s v=""/>
  </r>
  <r>
    <s v="Bep-Safari"/>
    <s v="LIT_524"/>
    <s v="Douala"/>
    <s v="IHS"/>
    <s v="Grid-Gen"/>
    <s v="LITTORAL"/>
    <s v="Douala"/>
    <s v="ZTE"/>
    <n v="0"/>
    <n v="0"/>
    <n v="0"/>
    <n v="0"/>
    <n v="0"/>
    <n v="0"/>
    <n v="0"/>
    <n v="0"/>
    <n v="0"/>
    <n v="0"/>
    <n v="0"/>
    <n v="0"/>
    <n v="0"/>
    <n v="0"/>
    <n v="0"/>
    <n v="0"/>
    <n v="0"/>
    <n v="0"/>
    <n v="0"/>
    <n v="0.54234689655369128"/>
    <n v="0.13476233868485946"/>
    <n v="1.8245131089962636"/>
    <n v="1.8882710817759742"/>
    <n v="1.8882710817759742"/>
    <x v="0"/>
    <m/>
    <x v="8"/>
    <x v="5"/>
    <s v="no root cause"/>
    <x v="5"/>
    <s v=""/>
  </r>
  <r>
    <s v="Salapoumbe-Ville-MTN-IHS"/>
    <s v="EST_103"/>
    <s v="CENTRE"/>
    <s v="IHS"/>
    <s v="Hybrid-Gen"/>
    <s v="EST"/>
    <s v="SALAPOUMBE"/>
    <s v="NOKIA"/>
    <n v="0.38143881997414636"/>
    <n v="0.74404379724512237"/>
    <n v="0.37701572055143207"/>
    <n v="0.49151692334911384"/>
    <n v="0.44931912805015511"/>
    <n v="0.27273401762961819"/>
    <n v="0.88850793161602926"/>
    <n v="1.5519015047098874"/>
    <n v="1.1901526111981464"/>
    <n v="0.45864687401015314"/>
    <n v="0.40153895323785149"/>
    <n v="0"/>
    <n v="1.7840607191674298"/>
    <n v="1.8995606863508858"/>
    <n v="1.9719889393978307"/>
    <n v="3.2524227170386348"/>
    <n v="1.3034410286702449"/>
    <n v="1.8974383120311158"/>
    <n v="1.8187321114164474"/>
    <n v="1.8098502424143843"/>
    <n v="12.876110571562172"/>
    <n v="0"/>
    <n v="1.8387073991319309"/>
    <n v="1.8387073991319309"/>
    <x v="0"/>
    <m/>
    <x v="9"/>
    <x v="6"/>
    <s v="BSS Hardware issue"/>
    <x v="2"/>
    <s v="(05/05/2026 cell nokia): 04/05/2026: Need BO RAN analysis ||Check and replace FAN, ABIA module..;..;(05/05/2026 cell nokia): 04/05/2026: Need BO RAN analysis ||Check and replace FAN, ABIA module..;..;(05/05/2026 cell nokia): 05/05/2026: Need BO RAN analysis ||Check and replace FAN, ABIA module ||  FME activer"/>
  </r>
  <r>
    <s v="Ngalbidje-MTN-IHS"/>
    <s v="NRD_117"/>
    <s v="NORD"/>
    <s v="IHS"/>
    <s v="Grid-Gen"/>
    <s v="NORD"/>
    <s v="Garoua"/>
    <s v="Huawei"/>
    <n v="3.6377139139293386"/>
    <n v="3.6732770600942257"/>
    <n v="4.7661036489143429"/>
    <n v="0.24571387397876343"/>
    <n v="0.843313843159748"/>
    <n v="2.4093764000536475"/>
    <n v="3.1415242000610673"/>
    <n v="1.6145382997605817"/>
    <n v="0.45987749441405346"/>
    <n v="0.82187607902223814"/>
    <n v="0.90227661207705889"/>
    <n v="0"/>
    <n v="2.576615929435869"/>
    <n v="10.570440711919254"/>
    <n v="5.7767105266912653"/>
    <n v="2.6658983314927531"/>
    <n v="5.5761372359338299"/>
    <n v="0.3234569803642921"/>
    <n v="1.7044805997152093"/>
    <n v="4.741580416227924"/>
    <n v="1.5861739585706349"/>
    <n v="2.0289427291056779"/>
    <n v="1.7993988865203905"/>
    <n v="1.7993988865203905"/>
    <x v="0"/>
    <m/>
    <x v="8"/>
    <x v="5"/>
    <s v="no root cause"/>
    <x v="5"/>
    <s v=""/>
  </r>
  <r>
    <s v="Kousseri"/>
    <s v="EXN_003"/>
    <s v="EXTREME-NORD"/>
    <s v="IHS"/>
    <s v="Grid-Gen"/>
    <s v="EXTREME-NORD"/>
    <s v="Kousseri"/>
    <s v="Huawei"/>
    <n v="0"/>
    <n v="0"/>
    <n v="0"/>
    <n v="0"/>
    <n v="5.3505234952187721E-4"/>
    <n v="2.2811065167949368E-2"/>
    <n v="0.43708426432442149"/>
    <n v="0.18058016796363358"/>
    <n v="0"/>
    <n v="0"/>
    <n v="0"/>
    <n v="0"/>
    <n v="0"/>
    <n v="0"/>
    <n v="0"/>
    <n v="0"/>
    <n v="5.7964004531536693E-3"/>
    <n v="0"/>
    <n v="0"/>
    <n v="0"/>
    <n v="0.12427110935258123"/>
    <n v="3.9053070099384244"/>
    <n v="1.7969733158692243"/>
    <n v="1.7969733158692243"/>
    <x v="2"/>
    <m/>
    <x v="8"/>
    <x v="5"/>
    <s v="no root cause"/>
    <x v="5"/>
    <s v="(05/05/2026 cell huawei): 05/05/2026 : Besoin d'analyse BO RAN..;..;(05/05/2026 cell huawei): 05/05/2026 : Besoin d'analyse BO RAN"/>
  </r>
  <r>
    <s v="Garoua-Kolbives-II"/>
    <s v="NRD_141"/>
    <s v="Garoua"/>
    <s v="CAMUSAT"/>
    <s v="Medium Grid + GE"/>
    <s v="NORD"/>
    <s v="Garoua"/>
    <s v="Huawei"/>
    <n v="0"/>
    <n v="1.6773891157510852"/>
    <n v="0"/>
    <n v="1.7793879286482726"/>
    <n v="2.1287057725727889"/>
    <n v="4.9538713534398866"/>
    <n v="1.3200633216620581"/>
    <n v="0"/>
    <n v="0"/>
    <n v="0"/>
    <n v="0"/>
    <n v="0"/>
    <n v="0"/>
    <n v="1.0250711262923298"/>
    <n v="0.21921094759911308"/>
    <n v="0"/>
    <n v="0"/>
    <n v="0"/>
    <n v="0"/>
    <n v="0"/>
    <n v="3.0349627711233405"/>
    <n v="3.8736969205504037"/>
    <n v="1.7718258554416961"/>
    <n v="1.7718258554416961"/>
    <x v="0"/>
    <m/>
    <x v="8"/>
    <x v="5"/>
    <s v="no root cause"/>
    <x v="5"/>
    <s v=""/>
  </r>
  <r>
    <s v="Sodiko-III-MTN"/>
    <s v="LIT_741"/>
    <s v="Douala"/>
    <s v="MTN"/>
    <m/>
    <s v="LITTORAL"/>
    <s v="Douala"/>
    <s v="ZTE"/>
    <n v="4.6740568097182633"/>
    <n v="7.1897302765435906"/>
    <n v="19.040854457200094"/>
    <n v="24.821756227295943"/>
    <n v="8.5966325945330482"/>
    <n v="5.2943965037539273"/>
    <n v="0"/>
    <n v="0.70293394172352441"/>
    <n v="2.3803587276312443"/>
    <n v="1.4780821155541854"/>
    <n v="10.482870477380841"/>
    <n v="0"/>
    <n v="1.0280674194496524"/>
    <n v="0"/>
    <n v="1.1664497921143262"/>
    <n v="4.1041725522425114"/>
    <n v="0"/>
    <n v="4.99234161737051"/>
    <n v="0.1565028122351492"/>
    <n v="0.6821025702488076"/>
    <n v="0.39129787497651963"/>
    <n v="0.9484089340419104"/>
    <n v="1.6754094220578544"/>
    <n v="1.6754094220578544"/>
    <x v="0"/>
    <m/>
    <x v="8"/>
    <x v="5"/>
    <s v="no root cause"/>
    <x v="5"/>
    <s v=""/>
  </r>
  <r>
    <s v="Roua"/>
    <s v="EXN_108"/>
    <s v="EXTREME-NORD"/>
    <s v="IHS"/>
    <s v="Grid-Gen"/>
    <s v="EXTREME-NORD"/>
    <s v="Roua"/>
    <s v="NOKIA"/>
    <n v="0.27262700715971389"/>
    <n v="0.32805843057018014"/>
    <n v="7.0097921713993827"/>
    <n v="0.32054986259855661"/>
    <n v="0.34653557170700244"/>
    <n v="9.3898655377775508"/>
    <n v="0.45770161485933097"/>
    <n v="4.8507667656870215"/>
    <n v="0.75766979707961291"/>
    <n v="1.4112540770989035"/>
    <n v="0.61288463129899295"/>
    <n v="0"/>
    <n v="1.0029021239438065"/>
    <n v="0.56171579160638396"/>
    <n v="0.55720351679208324"/>
    <n v="0.50036312219454238"/>
    <n v="0.61691535899872463"/>
    <n v="1.1858186871670191"/>
    <n v="1.1720856768626242"/>
    <n v="1.0942177249288736"/>
    <n v="3.3956612272140489"/>
    <n v="3.7214903556820387"/>
    <n v="1.7342473454269434"/>
    <n v="1.7342473454269434"/>
    <x v="2"/>
    <m/>
    <x v="4"/>
    <x v="2"/>
    <s v="MPR ISSUE"/>
    <x v="2"/>
    <s v="(05/05/2026 ticket): INC-20260505-00009784...2026-05-05 13:45:21...Transmission Board fault...user:OCM_NOC.CAMUSAT"/>
  </r>
  <r>
    <s v="EST_200_Z_Batouri-Qtier-Admin-MTN-IHS"/>
    <s v="EST_200"/>
    <s v="CENTRE"/>
    <s v="IHS"/>
    <s v=""/>
    <s v="EST"/>
    <s v="Batouri"/>
    <s v="ZTE"/>
    <n v="0"/>
    <n v="0"/>
    <n v="0"/>
    <n v="0"/>
    <n v="0"/>
    <n v="0"/>
    <n v="0"/>
    <n v="0"/>
    <n v="0"/>
    <n v="1.8316447081182425"/>
    <n v="0"/>
    <n v="0"/>
    <n v="0"/>
    <n v="0"/>
    <n v="0"/>
    <n v="0"/>
    <n v="0"/>
    <n v="0"/>
    <n v="0"/>
    <n v="0.42153207603165177"/>
    <n v="0.24279702168986728"/>
    <n v="1.4796709405632575"/>
    <n v="1.6366537968741517"/>
    <n v="1.6366537968741517"/>
    <x v="0"/>
    <m/>
    <x v="8"/>
    <x v="5"/>
    <s v="no root cause"/>
    <x v="5"/>
    <s v=""/>
  </r>
  <r>
    <s v="Hopital-de-La-Cass"/>
    <s v="CTR_652"/>
    <s v="Yaounde"/>
    <s v="CAMUSAT"/>
    <s v="Good Grid no GE - 8h"/>
    <s v="CENTRE"/>
    <s v="Yaounde"/>
    <s v="ZTE"/>
    <n v="5.0411562267252226"/>
    <n v="14.303911161334693"/>
    <n v="0.94734585498511981"/>
    <n v="2.8238636201499299"/>
    <n v="9.6632772883832274"/>
    <n v="8.9745222339220359"/>
    <n v="8.8077285814977486"/>
    <n v="14.436390123076309"/>
    <n v="5.1208611917256652"/>
    <n v="4.6113486743542982"/>
    <n v="14.58513467624339"/>
    <n v="0"/>
    <n v="2.9174799462379402"/>
    <n v="1.7629974916745859"/>
    <n v="3.8120696395602018"/>
    <n v="5.5570001968992653"/>
    <n v="1.5297325023613646"/>
    <n v="0.53054007470757603"/>
    <n v="0.87270605222681774"/>
    <n v="0.59801017598228456"/>
    <n v="0.1288922460822752"/>
    <n v="0.78254893560594374"/>
    <n v="1.618355006520505"/>
    <n v="1.618355006520505"/>
    <x v="0"/>
    <m/>
    <x v="9"/>
    <x v="6"/>
    <s v="BSS Hardware issue"/>
    <x v="2"/>
    <s v="05/05/2026: hardware issue,  site with GPS issue (alarm : TDD down 09Apr 02pm) ||(05/05/2026 ticket): INC-20260505-00016589"/>
  </r>
  <r>
    <s v="Tabene"/>
    <s v="EST_007"/>
    <s v="CENTRE"/>
    <s v="CAMUSAT"/>
    <s v="Hybrid Solar - S3"/>
    <s v="EST"/>
    <s v="Tabene"/>
    <s v="NOKIA"/>
    <n v="0"/>
    <n v="0"/>
    <n v="0"/>
    <n v="0"/>
    <n v="0"/>
    <n v="0"/>
    <n v="0"/>
    <n v="0"/>
    <n v="0"/>
    <n v="0"/>
    <n v="0"/>
    <n v="0"/>
    <n v="0"/>
    <n v="0"/>
    <n v="0"/>
    <n v="0"/>
    <n v="0"/>
    <n v="7.0448559353714687E-3"/>
    <n v="1.6076361244517499"/>
    <n v="4.3260232853453022"/>
    <n v="2.9632727040194395"/>
    <n v="1.2832633767523138"/>
    <n v="1.710990403301059"/>
    <n v="1.710990403301059"/>
    <x v="0"/>
    <m/>
    <x v="8"/>
    <x v="5"/>
    <s v="no root cause"/>
    <x v="5"/>
    <s v=""/>
  </r>
  <r>
    <s v="Garoua-Stade"/>
    <s v="NRD_143"/>
    <s v="Garoua"/>
    <s v="CAMUSAT"/>
    <s v="Good Grid + GE"/>
    <s v="NORD"/>
    <s v="Garoua"/>
    <s v="Huawei"/>
    <n v="0"/>
    <n v="0"/>
    <n v="5.1936283112606398"/>
    <n v="0"/>
    <n v="0"/>
    <n v="0.7853676737065286"/>
    <n v="0"/>
    <n v="0"/>
    <n v="0"/>
    <n v="0"/>
    <n v="0"/>
    <n v="0"/>
    <n v="6.2890053162801447"/>
    <n v="6.4536230891497093"/>
    <n v="8.9175391586979543E-5"/>
    <n v="0"/>
    <n v="1.8296115091900589"/>
    <n v="6.399119089811748"/>
    <n v="0"/>
    <n v="0"/>
    <n v="2.6652718327478224"/>
    <n v="3.4109677128703111"/>
    <n v="1.6667772441522346"/>
    <n v="1.6667772441522346"/>
    <x v="0"/>
    <m/>
    <x v="8"/>
    <x v="5"/>
    <s v="no root cause"/>
    <x v="5"/>
    <s v=""/>
  </r>
  <r>
    <s v="Kika-IHS"/>
    <s v="EST_115"/>
    <s v="CENTRE"/>
    <s v="IHS"/>
    <s v="Hybrid-Gen"/>
    <s v="EST"/>
    <s v="Kika"/>
    <s v="NOKIA"/>
    <n v="1.5826670148073954"/>
    <n v="1.5925119780385979"/>
    <n v="1.611524171524942"/>
    <n v="1.5917272345926323"/>
    <n v="1.5814363944034948"/>
    <n v="1.6092234464219979"/>
    <n v="1.6052640590355358"/>
    <n v="1.5894086744113711"/>
    <n v="1.5990396167027647"/>
    <n v="1.602232095721579"/>
    <n v="2.1859563739716292"/>
    <n v="0"/>
    <n v="1.9106541050643062"/>
    <n v="4.5243313272437238"/>
    <n v="3.6714935522624867"/>
    <n v="1.721263408411879"/>
    <n v="1.6846479926262654"/>
    <n v="4.6213541532903575"/>
    <n v="3.7963391004842575"/>
    <n v="1.6629962075489464"/>
    <n v="11.331152156796916"/>
    <n v="0"/>
    <n v="1.6180874803457435"/>
    <n v="1.6180874803457435"/>
    <x v="0"/>
    <m/>
    <x v="8"/>
    <x v="5"/>
    <s v="no root cause"/>
    <x v="5"/>
    <s v=""/>
  </r>
  <r>
    <s v="CRTV_Yaounde_Mballa_II"/>
    <s v="CTR_842"/>
    <s v="Yaounde"/>
    <s v="CAMUSAT"/>
    <s v="Good Grid no GE - 8h"/>
    <s v="CENTRE"/>
    <s v="Yaounde"/>
    <s v="ZTE"/>
    <n v="0.67530740540987844"/>
    <n v="4.0935071754087087"/>
    <n v="14.457899227527088"/>
    <n v="22.859754931755859"/>
    <n v="27.741608238950096"/>
    <n v="10.312545479449707"/>
    <n v="0"/>
    <n v="2.3681238639055113"/>
    <n v="0.66515924584728003"/>
    <n v="0.37589211061743627"/>
    <n v="1.5338167352963448E-3"/>
    <n v="0"/>
    <n v="15.124431774404808"/>
    <n v="0"/>
    <n v="0.68504535817117695"/>
    <n v="0.41630639808465486"/>
    <n v="0.44264880875944901"/>
    <n v="0"/>
    <n v="0.32293976309308725"/>
    <n v="0.31737521865805979"/>
    <n v="0"/>
    <n v="2.8485737527668133"/>
    <n v="1.5925833183518678"/>
    <n v="1.5925833183518678"/>
    <x v="0"/>
    <m/>
    <x v="8"/>
    <x v="5"/>
    <s v="no root cause"/>
    <x v="5"/>
    <s v=""/>
  </r>
  <r>
    <s v="Garoua-Foulbere-II"/>
    <s v="NRD_139"/>
    <s v="Garoua"/>
    <s v="CAMUSAT"/>
    <s v="Good Grid + GE"/>
    <s v="NORD"/>
    <s v="Garoua"/>
    <s v="Huawei"/>
    <n v="0"/>
    <n v="0"/>
    <n v="0"/>
    <n v="2.2144746642011452"/>
    <n v="2.7029061190013497"/>
    <n v="0"/>
    <n v="0"/>
    <n v="0.58120953220729787"/>
    <n v="1.1627222607459913"/>
    <n v="0"/>
    <n v="1.5410577770929108"/>
    <n v="0"/>
    <n v="0"/>
    <n v="4.7568829134242501"/>
    <n v="0"/>
    <n v="0"/>
    <n v="0"/>
    <n v="8.117707236476015"/>
    <n v="0"/>
    <n v="2.3463829034366053"/>
    <n v="2.7464539644856902"/>
    <n v="3.5095168150800213"/>
    <n v="1.5703786458467097"/>
    <n v="1.5703786458467097"/>
    <x v="0"/>
    <m/>
    <x v="8"/>
    <x v="5"/>
    <s v="no root cause"/>
    <x v="5"/>
    <s v=""/>
  </r>
  <r>
    <s v="Dogba-Ngd-IHS"/>
    <s v="ADM_128"/>
    <s v="Ngaoundere"/>
    <s v="IHS"/>
    <s v="Hybrid-Gen"/>
    <s v="ADAMAOUA"/>
    <s v="Dogba"/>
    <s v="NOKIA"/>
    <n v="4.4712541341711542E-2"/>
    <n v="8.4538271224456601E-3"/>
    <n v="4.4052643443967887E-3"/>
    <n v="4.6371203625229362E-4"/>
    <n v="2.4255706511658436E-3"/>
    <n v="0.50737230797327881"/>
    <n v="1.5486911906127561"/>
    <n v="1.5519371748665223"/>
    <n v="0.4643362639934025"/>
    <n v="0.51630768221029422"/>
    <n v="3.6651085942248585E-2"/>
    <n v="0"/>
    <n v="1.8013429100569866E-3"/>
    <n v="0.66334006785890598"/>
    <n v="1.5601769810491588"/>
    <n v="1.5568774915604411"/>
    <n v="2.3511448693473502"/>
    <n v="1.6253998624558761"/>
    <n v="1.5747482400344714"/>
    <n v="1.5419316959304632"/>
    <n v="10.797723103485485"/>
    <n v="0"/>
    <n v="1.5419138608521457"/>
    <n v="1.5419138608521457"/>
    <x v="0"/>
    <m/>
    <x v="9"/>
    <x v="6"/>
    <s v="BSS Hardware issue"/>
    <x v="2"/>
    <s v="(05/05/2026 cell nokia): 05/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05/05/2026 cell nokia): 05/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05/05/2026 cell nokia): 05/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
  </r>
  <r>
    <s v="Deone-IHS"/>
    <s v="ADM_111"/>
    <s v="ADAMAOUA"/>
    <s v="IHS"/>
    <s v="Hybrid-Gen"/>
    <s v="ADAMAOUA"/>
    <s v="Deone"/>
    <s v="NOKIA"/>
    <n v="0"/>
    <n v="1.7837142801516962E-3"/>
    <n v="0"/>
    <n v="0"/>
    <n v="0"/>
    <n v="0"/>
    <n v="0.13175457903312876"/>
    <n v="0"/>
    <n v="0"/>
    <n v="0"/>
    <n v="1.6546092081616361"/>
    <n v="0"/>
    <n v="0"/>
    <n v="0"/>
    <n v="0"/>
    <n v="0"/>
    <n v="0"/>
    <n v="0.58390938724372499"/>
    <n v="1.6332299921333144"/>
    <n v="1.5421674813499662"/>
    <n v="0"/>
    <n v="0"/>
    <n v="1.5409507666230065"/>
    <n v="1.5409507666230065"/>
    <x v="0"/>
    <m/>
    <x v="9"/>
    <x v="6"/>
    <s v="BSS Hardware issue"/>
    <x v="2"/>
    <s v="(05/05/2026 cell nokia): 04/05/2026 : Need BO RAN analysis ||Closed after reset but FME should check and replace FRMF..;..;(05/05/2026 cell nokia): 04/05/2026 : Need BO RAN analysis ||Closed after reset but FME should check and replace FRMF..;..;(05/05/2026 cell nokia): 04/05/2026 : Need BO RAN analysis ||Closed after reset but FME should check and replace FRMF"/>
  </r>
  <r>
    <s v="Ntumansah"/>
    <s v="NRO_002"/>
    <s v="NORD-OUEST"/>
    <s v="IHS"/>
    <s v="Grid-Gen"/>
    <s v="NORD-OUEST"/>
    <s v="Bamenda"/>
    <s v="Huawei"/>
    <n v="0"/>
    <n v="0"/>
    <n v="0"/>
    <n v="0"/>
    <n v="0"/>
    <n v="0"/>
    <n v="0"/>
    <n v="0"/>
    <n v="0"/>
    <n v="0"/>
    <n v="5.3505234952187731E-4"/>
    <n v="0"/>
    <n v="0"/>
    <n v="0"/>
    <n v="0"/>
    <n v="0"/>
    <n v="0"/>
    <n v="1.769917502061735"/>
    <n v="1.5409507666230065"/>
    <n v="1.5408615912314194"/>
    <n v="10.790978741771879"/>
    <n v="0"/>
    <n v="1.5409507666230065"/>
    <n v="1.5409507666230065"/>
    <x v="0"/>
    <m/>
    <x v="8"/>
    <x v="5"/>
    <s v="no root cause"/>
    <x v="5"/>
    <s v=""/>
  </r>
  <r>
    <s v="Mvog-Mangaa-II"/>
    <s v="CTR_669"/>
    <s v="Yaounde"/>
    <s v="CAMUSAT"/>
    <s v="Good Grid no GE - 12h"/>
    <s v="CENTRE"/>
    <s v="Yaounde"/>
    <s v="ZTE"/>
    <n v="0.57000910302397378"/>
    <n v="0.3791024247145674"/>
    <n v="1.4062067499350801"/>
    <n v="0.99760510568353977"/>
    <n v="19.539113040153186"/>
    <n v="0"/>
    <n v="0"/>
    <n v="9.1810346057591641"/>
    <n v="33.210289128021614"/>
    <n v="17.270419737867154"/>
    <n v="4.5826698684199254"/>
    <n v="0"/>
    <n v="2.6058832929547164"/>
    <n v="0"/>
    <n v="0"/>
    <n v="1.8657810480177386"/>
    <n v="0.34660691202027116"/>
    <n v="15.535316308680976"/>
    <n v="0"/>
    <n v="0"/>
    <n v="0"/>
    <n v="1.0710242051470356"/>
    <n v="1.3833600146104958"/>
    <n v="1.3833600146104958"/>
    <x v="0"/>
    <m/>
    <x v="8"/>
    <x v="5"/>
    <s v="no root cause"/>
    <x v="5"/>
    <s v=""/>
  </r>
  <r>
    <s v="Ngaouyanga-IHS"/>
    <s v="ADM_081"/>
    <s v="ADAMAOUA"/>
    <s v="IHS"/>
    <s v="Hybrid-Gen"/>
    <s v="ADAMAOUA"/>
    <s v="Ngaouyanga"/>
    <s v="NOKIA"/>
    <n v="4.6737293324574605"/>
    <n v="4.6737834390716344"/>
    <n v="4.7056082235962036"/>
    <n v="4.6732964795440575"/>
    <n v="1.9402992554003182"/>
    <n v="0"/>
    <n v="0"/>
    <n v="0"/>
    <n v="0"/>
    <n v="0"/>
    <n v="4.2219026338985728E-2"/>
    <n v="0"/>
    <n v="0"/>
    <n v="0"/>
    <n v="0"/>
    <n v="0.28737661692820027"/>
    <n v="4.6216216794651199"/>
    <n v="0"/>
    <n v="4.8160285564095625E-3"/>
    <n v="0.79223417885872616"/>
    <n v="10.707798280637387"/>
    <n v="0"/>
    <n v="1.5290726044636207"/>
    <n v="1.5290726044636207"/>
    <x v="0"/>
    <m/>
    <x v="8"/>
    <x v="5"/>
    <s v="no root cause"/>
    <x v="5"/>
    <s v=""/>
  </r>
  <r>
    <s v="Ekounou-Lycee-MTN"/>
    <s v="CTR_726"/>
    <s v="Yaounde"/>
    <s v="MTN"/>
    <m/>
    <s v="CENTRE"/>
    <s v="Yaounde"/>
    <s v="ZTE"/>
    <n v="0"/>
    <n v="0"/>
    <n v="1.0878149318129278"/>
    <n v="8.5409693151044568"/>
    <n v="27.128349071006443"/>
    <n v="0.9366626430729984"/>
    <n v="0"/>
    <n v="4.0623136234315833"/>
    <n v="15.700611814526599"/>
    <n v="0"/>
    <n v="0.56694146955338143"/>
    <n v="0"/>
    <n v="1.9730768791751918"/>
    <n v="8.7709348149289603"/>
    <n v="4.6657634983006719"/>
    <n v="6.7159949262769194"/>
    <n v="3.4569375601042132"/>
    <n v="13.868556899607057"/>
    <n v="13.868556899607057"/>
    <n v="17.813016325517289"/>
    <n v="17.813732719446545"/>
    <n v="0.93852746072061188"/>
    <n v="3.9415879783011305"/>
    <n v="3.9415879783011305"/>
    <x v="0"/>
    <m/>
    <x v="8"/>
    <x v="5"/>
    <s v="no root cause"/>
    <x v="5"/>
    <s v=""/>
  </r>
  <r>
    <s v="Dschang-Foreke"/>
    <s v="OST_122"/>
    <s v="OUEST"/>
    <s v="IHS"/>
    <s v="GridOnly"/>
    <s v="OUEST"/>
    <s v="Dschang"/>
    <s v="Huawei"/>
    <n v="0"/>
    <n v="0"/>
    <n v="4.0236293385611512"/>
    <n v="0"/>
    <n v="0"/>
    <n v="0"/>
    <n v="0"/>
    <n v="0"/>
    <n v="1.6598929039217194"/>
    <n v="0"/>
    <n v="0"/>
    <n v="0"/>
    <n v="0"/>
    <n v="0"/>
    <n v="0"/>
    <n v="0"/>
    <n v="0"/>
    <n v="0"/>
    <n v="0"/>
    <n v="0"/>
    <n v="2.5047810030814239"/>
    <n v="3.2014379774982911"/>
    <n v="1.5048525681085967"/>
    <n v="1.5048525681085967"/>
    <x v="0"/>
    <m/>
    <x v="0"/>
    <x v="0"/>
    <s v="Coupure ENEO &amp; Baisse de tension"/>
    <x v="0"/>
    <s v="( hourly IHS): 05-05-2026 07:57:07 0V SITE GRID ONLY NO SPACE /AWAITING GRID RETURN CEDRIC IS INFORMED"/>
  </r>
  <r>
    <s v="Edea-Entree"/>
    <s v="LIT_229"/>
    <s v="LITTORAL"/>
    <s v="IHS"/>
    <s v="Solar-Grid-Gen"/>
    <s v="LITTORAL"/>
    <s v="Edea"/>
    <s v="ZTE"/>
    <n v="50.851161277619418"/>
    <n v="50.851375298559219"/>
    <n v="50.851375298559219"/>
    <n v="50.851072102227825"/>
    <n v="50.851375298559219"/>
    <n v="50.851375298559219"/>
    <n v="32.277550202178446"/>
    <n v="3.3850443594067916"/>
    <n v="0"/>
    <n v="0"/>
    <n v="0"/>
    <n v="0"/>
    <n v="5.2967685691701405"/>
    <n v="0"/>
    <n v="6.2559390810796947"/>
    <n v="22.619873128386882"/>
    <n v="0"/>
    <n v="0"/>
    <n v="0"/>
    <n v="0"/>
    <n v="0"/>
    <n v="1.3787311593242011"/>
    <n v="1.4047621085913715"/>
    <n v="1.4047621085913715"/>
    <x v="1"/>
    <m/>
    <x v="3"/>
    <x v="1"/>
    <s v="EXCLU"/>
    <x v="1"/>
    <s v="( hourly IHS): 05-05-2026 12:55:02 FME is on the way ETA 13H10 EVINA IS INFORMED"/>
  </r>
  <r>
    <s v="Edea-Peage-IHS"/>
    <s v="LIT_749"/>
    <s v="LITTORAL"/>
    <m/>
    <m/>
    <s v="LITTORAL"/>
    <s v="Edea"/>
    <s v="ZTE"/>
    <n v="0"/>
    <n v="0"/>
    <n v="0"/>
    <n v="0"/>
    <n v="0"/>
    <n v="1.9424005444692714"/>
    <n v="0"/>
    <n v="0"/>
    <n v="0"/>
    <n v="0"/>
    <n v="0"/>
    <n v="0"/>
    <n v="0"/>
    <n v="0"/>
    <n v="0"/>
    <n v="0"/>
    <n v="0"/>
    <n v="0"/>
    <n v="0"/>
    <n v="0"/>
    <n v="0"/>
    <n v="1.5344440534356083"/>
    <n v="1.384733315640936"/>
    <n v="1.384733315640936"/>
    <x v="0"/>
    <m/>
    <x v="8"/>
    <x v="5"/>
    <s v="no root cause"/>
    <x v="5"/>
    <s v=""/>
  </r>
  <r>
    <s v="Efoulan-Pont"/>
    <s v="CTR_773"/>
    <s v="Yaounde"/>
    <s v="CAMUSAT"/>
    <s v="Good Grid no GE - 8h"/>
    <s v="CENTRE"/>
    <s v="Yaounde"/>
    <s v="ZTE"/>
    <n v="0"/>
    <n v="2.1445254870403199"/>
    <n v="0"/>
    <n v="0"/>
    <n v="0"/>
    <n v="0.98044776034220582"/>
    <n v="0"/>
    <n v="0"/>
    <n v="0"/>
    <n v="0"/>
    <n v="0"/>
    <n v="0"/>
    <n v="4.4413625429111985"/>
    <n v="0"/>
    <n v="0.37776479384076256"/>
    <n v="0"/>
    <n v="1.7363875548250318"/>
    <n v="0"/>
    <n v="0"/>
    <n v="0.11077367142934572"/>
    <n v="8.2555983198046426E-2"/>
    <n v="0.62285157644562728"/>
    <n v="1.4639924036834424"/>
    <n v="1.4639924036834424"/>
    <x v="0"/>
    <m/>
    <x v="8"/>
    <x v="5"/>
    <s v="no root cause"/>
    <x v="5"/>
    <s v=""/>
  </r>
  <r>
    <s v="Emana-Pont-IHS"/>
    <s v="CTR_599"/>
    <s v="Yaounde"/>
    <s v="IHS"/>
    <s v="Grid-Gen"/>
    <s v="CENTRE"/>
    <s v="Yaounde"/>
    <s v="ZTE"/>
    <n v="3.258433138431597"/>
    <n v="1.1160656958676838"/>
    <n v="1.1616343209686306"/>
    <n v="1.7835078317396417E-3"/>
    <n v="0"/>
    <n v="1.1788986767798694E-2"/>
    <n v="0.20075164154060843"/>
    <n v="3.4551897224291075"/>
    <n v="0.91394075329663726"/>
    <n v="2.3096426421027699E-2"/>
    <n v="0.42893363353337088"/>
    <n v="0"/>
    <n v="1.8394208022646275"/>
    <n v="0.41229350546324095"/>
    <n v="16.671749663987121"/>
    <n v="13.128151458338685"/>
    <n v="28.081776687697793"/>
    <n v="1.3609234860872126"/>
    <n v="0"/>
    <n v="0"/>
    <n v="0"/>
    <n v="0.7083847594955659"/>
    <n v="1.4259501816324378"/>
    <n v="1.4259501816324378"/>
    <x v="0"/>
    <m/>
    <x v="8"/>
    <x v="5"/>
    <s v="no root cause"/>
    <x v="5"/>
    <s v=""/>
  </r>
  <r>
    <s v="Kribi-Hotel-Paradis-IHS"/>
    <s v="SUD_080"/>
    <s v="LITTORAL"/>
    <s v="IHS"/>
    <s v="Grid-Gen"/>
    <s v="SUD"/>
    <s v="Kribi"/>
    <s v="ZTE"/>
    <n v="0"/>
    <n v="8.0382697976503312E-2"/>
    <n v="0"/>
    <n v="0"/>
    <n v="0"/>
    <n v="0"/>
    <n v="0"/>
    <n v="0"/>
    <n v="0"/>
    <n v="0"/>
    <n v="0"/>
    <n v="0"/>
    <n v="0.142805472087389"/>
    <n v="0"/>
    <n v="1.1093418713420391E-2"/>
    <n v="0.1511879588965655"/>
    <n v="0"/>
    <n v="0"/>
    <n v="0"/>
    <n v="0"/>
    <n v="0"/>
    <n v="1.4671331572093511"/>
    <n v="1.3593183290386464"/>
    <n v="1.3593183290386464"/>
    <x v="0"/>
    <m/>
    <x v="5"/>
    <x v="0"/>
    <s v="Defaut GE &amp; Power Cabinet"/>
    <x v="0"/>
    <s v="(05/05/2026 cell zte): 05/04/2026 : Power issue || Mail sent to IHS..;..;(05/05/2026 ticket): INC-20260505-00005459...Grid Outage"/>
  </r>
  <r>
    <s v="Nkolmessing-Abom-II"/>
    <s v="CTR_875"/>
    <s v="CENTRE"/>
    <s v="CAMUSAT"/>
    <s v="Good Grid + GE"/>
    <s v="CENTRE"/>
    <s v="Ebolmadzom"/>
    <s v="ZTE"/>
    <n v="0.60949596641868753"/>
    <n v="0.98139301949302693"/>
    <n v="4.0534139193512031"/>
    <n v="0"/>
    <n v="0.48424021139561618"/>
    <n v="2.2383023288331375E-2"/>
    <n v="0"/>
    <n v="0.49174877936723937"/>
    <n v="1.4848237751581617"/>
    <n v="0.45219057565925613"/>
    <n v="1.8449140063863845"/>
    <n v="0"/>
    <n v="0.73698110623143298"/>
    <n v="9.791012119292418"/>
    <n v="5.8795832584260035"/>
    <n v="0.67188307037293815"/>
    <n v="0"/>
    <n v="0.9256583997511646"/>
    <n v="0"/>
    <n v="0"/>
    <n v="0"/>
    <n v="0.66365249854646691"/>
    <n v="1.3578736876949371"/>
    <n v="1.3578736876949371"/>
    <x v="0"/>
    <m/>
    <x v="8"/>
    <x v="5"/>
    <s v="no root cause"/>
    <x v="5"/>
    <s v=""/>
  </r>
  <r>
    <s v="Maroua-Djarengol-II"/>
    <s v="EXN_143"/>
    <s v="Maroua"/>
    <s v="IHS"/>
    <s v="Solar-Grid-Gen"/>
    <s v="EXTREME-NORD"/>
    <s v="Maroua"/>
    <s v="Huawei"/>
    <n v="1.2240214249228811"/>
    <n v="1.2007466477186794"/>
    <n v="0.23260509141547739"/>
    <n v="0.54050988348700024"/>
    <n v="0.75802649864596072"/>
    <n v="0.55756021835843084"/>
    <n v="0.76708671843119791"/>
    <n v="0.34325391729660165"/>
    <n v="8.0703729386216491E-2"/>
    <n v="1.782170200865786"/>
    <n v="1.3051531961887151"/>
    <n v="0"/>
    <n v="0.15596775988562725"/>
    <n v="0.65615253129699558"/>
    <n v="1.0402131077837991"/>
    <n v="9.0780548635545175E-2"/>
    <n v="1.7669747141393648"/>
    <n v="0.61941226996315979"/>
    <n v="1.8390641006982791"/>
    <n v="2.1537997277653647"/>
    <n v="2.1875462113672968"/>
    <n v="2.8005476673772831"/>
    <n v="1.4493676394631787"/>
    <n v="1.4493676394631787"/>
    <x v="0"/>
    <m/>
    <x v="5"/>
    <x v="0"/>
    <s v="Defaut GE &amp; Power Cabinet"/>
    <x v="0"/>
    <s v="( hourly IHS): 05-05-2026 12:42:45 50V FME William is on way. ETA = 01:15 PM FRANKLIN IS INFORMED"/>
  </r>
  <r>
    <s v="KUMBA-BONAKAMA"/>
    <s v="SUO_218"/>
    <s v="SUD-OUEST"/>
    <s v="IHS"/>
    <s v="Grid-Gen"/>
    <s v="SUD-OUEST"/>
    <s v="Kumba"/>
    <s v="Huawei"/>
    <n v="15.199517454121045"/>
    <n v="4.9523732068612265"/>
    <n v="21.632166491169496"/>
    <n v="22.567420163055417"/>
    <n v="5.8833999651859274"/>
    <n v="10.682801705318848"/>
    <n v="16.961177314921823"/>
    <n v="4.885491663170991"/>
    <n v="2.276487231510731"/>
    <n v="0.74489988100435744"/>
    <n v="0.91087311982604391"/>
    <n v="0"/>
    <n v="37.085548450060351"/>
    <n v="26.870971055808106"/>
    <n v="25.073212996492913"/>
    <n v="38.071953126560572"/>
    <n v="20.242421518521372"/>
    <n v="0.20096566248041714"/>
    <n v="0.41377381696358501"/>
    <n v="0"/>
    <n v="1.7404200088725825"/>
    <n v="2.9780954299567166"/>
    <n v="1.4400398935031804"/>
    <n v="1.4400398935031804"/>
    <x v="0"/>
    <m/>
    <x v="5"/>
    <x v="0"/>
    <s v="Defaut GE &amp; Power Cabinet"/>
    <x v="0"/>
    <s v="(05/05/2026 cell huawei): 05/05/2026 : Power issue || Mail sent to IHS"/>
  </r>
  <r>
    <s v="Buea-Dirty-South-HIS"/>
    <s v="SUO_260"/>
    <s v="SUD-OUEST"/>
    <m/>
    <m/>
    <s v="SUD-OUEST"/>
    <s v="Buea"/>
    <s v="Huawei"/>
    <n v="0"/>
    <n v="0.62319330656644789"/>
    <n v="0"/>
    <n v="0"/>
    <n v="0"/>
    <n v="0"/>
    <n v="0"/>
    <n v="0"/>
    <n v="0"/>
    <n v="0"/>
    <n v="0"/>
    <n v="0"/>
    <n v="0"/>
    <n v="0"/>
    <n v="0"/>
    <n v="0"/>
    <n v="10.332574272400141"/>
    <n v="0"/>
    <n v="0"/>
    <n v="0"/>
    <n v="1.6392545831684711"/>
    <n v="2.8010789293838041"/>
    <n v="1.4082577839415809"/>
    <n v="1.4082577839415809"/>
    <x v="0"/>
    <m/>
    <x v="8"/>
    <x v="5"/>
    <s v="no root cause"/>
    <x v="5"/>
    <s v=""/>
  </r>
  <r>
    <s v="Nkoumadjap-IHS"/>
    <s v="SUD_050"/>
    <s v="CENTRE"/>
    <s v="IHS"/>
    <s v="Gird-Hybrid-Gen"/>
    <s v="SUD"/>
    <s v="Nkoumadjap"/>
    <s v="NOKIA"/>
    <n v="0"/>
    <n v="0"/>
    <n v="0"/>
    <n v="0.28682764527704951"/>
    <n v="0"/>
    <n v="0"/>
    <n v="4.2596852256993972E-2"/>
    <n v="0"/>
    <n v="0"/>
    <n v="0"/>
    <n v="0"/>
    <n v="0"/>
    <n v="0"/>
    <n v="0"/>
    <n v="0"/>
    <n v="0"/>
    <n v="1.2268393672970297"/>
    <n v="8.8741107429950965"/>
    <n v="8.5785299900408916"/>
    <n v="3.684031612319616"/>
    <n v="4.775132988821345"/>
    <n v="2.0769688144952072"/>
    <n v="1.3791509361275904"/>
    <n v="1.3791509361275904"/>
    <x v="0"/>
    <m/>
    <x v="4"/>
    <x v="2"/>
    <s v="MPR ISSUE"/>
    <x v="2"/>
    <s v="(05/05/2026 cell zte): Power status check Ongoing..;..;(05/05/2026 ticket): INC-20260505-00009993...Transmission Board fault"/>
  </r>
  <r>
    <s v="Edea-Ekite"/>
    <s v="LIT_322"/>
    <s v="LITTORAL"/>
    <s v="IHS"/>
    <s v="Grid-Gen"/>
    <s v="LITTORAL"/>
    <s v="Edea"/>
    <s v="ZTE"/>
    <n v="34.712573444852524"/>
    <n v="0"/>
    <n v="4.6890917807398269"/>
    <n v="31.989852553840535"/>
    <n v="5.0959990925512155"/>
    <n v="2.4286382846364352"/>
    <n v="0"/>
    <n v="0"/>
    <n v="0.18917667571261898"/>
    <n v="0"/>
    <n v="0"/>
    <n v="0"/>
    <n v="0"/>
    <n v="0"/>
    <n v="6.2567951648389286"/>
    <n v="22.6619282430593"/>
    <n v="0"/>
    <n v="0"/>
    <n v="0"/>
    <n v="0"/>
    <n v="0"/>
    <n v="1.2095773364478024"/>
    <n v="1.2834300707981263"/>
    <n v="1.2834300707981263"/>
    <x v="0"/>
    <m/>
    <x v="4"/>
    <x v="2"/>
    <s v="MPR ISSUE"/>
    <x v="2"/>
    <s v="(05/05/2026 ticket): INC-20260505-00010287...Transmission Board fault"/>
  </r>
  <r>
    <s v="Ngousso-IHS"/>
    <s v="CTR_130"/>
    <s v="Yaounde"/>
    <s v="IHS"/>
    <s v="Grid-Gen"/>
    <s v="CENTRE"/>
    <s v="Yaounde"/>
    <s v="ZTE"/>
    <n v="0"/>
    <n v="0"/>
    <n v="0"/>
    <n v="0"/>
    <n v="5.3483654507423681"/>
    <n v="1.5304637405723776"/>
    <n v="0"/>
    <n v="3.605503762488123"/>
    <n v="20.041313175414405"/>
    <n v="0"/>
    <n v="0"/>
    <n v="0"/>
    <n v="0.68129999172452416"/>
    <n v="14.306211886437639"/>
    <n v="0"/>
    <n v="0.57746416576064219"/>
    <n v="0"/>
    <n v="0"/>
    <n v="0"/>
    <n v="0.22418693444966606"/>
    <n v="8.6802433165873327E-2"/>
    <n v="0.57100040460914436"/>
    <n v="1.3434272742578468"/>
    <n v="1.3434272742578468"/>
    <x v="0"/>
    <m/>
    <x v="8"/>
    <x v="5"/>
    <s v="no root cause"/>
    <x v="5"/>
    <s v=""/>
  </r>
  <r>
    <s v="Biteng-OKUI"/>
    <s v="CTR_705"/>
    <s v="Yaounde"/>
    <s v="CAMUSAT"/>
    <s v="Good Grid + GE"/>
    <s v="CENTRE"/>
    <s v="Yaounde"/>
    <s v="ZTE"/>
    <n v="0"/>
    <n v="0"/>
    <n v="0"/>
    <n v="31.51502926379651"/>
    <n v="32.343201125464788"/>
    <n v="10.185898588317883"/>
    <n v="0"/>
    <n v="8.3548067676274798"/>
    <n v="0"/>
    <n v="0"/>
    <n v="12.079983905625321"/>
    <n v="0"/>
    <n v="0"/>
    <n v="10.601616428818064"/>
    <n v="0"/>
    <n v="0.6807114341400502"/>
    <n v="0"/>
    <n v="0"/>
    <n v="0"/>
    <n v="0"/>
    <n v="0"/>
    <n v="0.58205065434478842"/>
    <n v="1.2521295083510975"/>
    <n v="1.2521295083510975"/>
    <x v="0"/>
    <m/>
    <x v="2"/>
    <x v="0"/>
    <s v="AKTIVCO Defaut GE &amp; Power Cabinet"/>
    <x v="0"/>
    <s v="(05/05/2026 ticket): INC-20260505-00009239...Grid Outage"/>
  </r>
  <r>
    <s v="Kumba-Nkamlikum"/>
    <s v="SUO_216"/>
    <s v="SUD-OUEST"/>
    <s v="IHS"/>
    <s v="Grid-Gen"/>
    <s v="SUD-OUEST"/>
    <s v="Kumba"/>
    <s v="Huawei"/>
    <n v="0"/>
    <n v="0"/>
    <n v="2.898271566890104"/>
    <n v="0"/>
    <n v="0"/>
    <n v="0"/>
    <n v="6.6346491340712778E-3"/>
    <n v="0"/>
    <n v="0"/>
    <n v="0"/>
    <n v="0"/>
    <n v="0"/>
    <n v="0"/>
    <n v="0"/>
    <n v="0"/>
    <n v="0"/>
    <n v="0.19582915992500705"/>
    <n v="0"/>
    <n v="1.428268741813699"/>
    <n v="0"/>
    <n v="1.0010381321215465"/>
    <n v="1.7744151017813001"/>
    <n v="1.323184460367602"/>
    <n v="1.323184460367602"/>
    <x v="0"/>
    <m/>
    <x v="8"/>
    <x v="5"/>
    <s v="no root cause"/>
    <x v="5"/>
    <s v=""/>
  </r>
  <r>
    <s v="Yassa-Village-Camtel"/>
    <s v="LIT_766"/>
    <s v="Douala"/>
    <s v="CAMUSAT"/>
    <s v="Good Grid no GE - 8h"/>
    <s v="LITTORAL"/>
    <s v="Douala"/>
    <s v="ZTE"/>
    <n v="0.10715315053091462"/>
    <n v="0.15905322843453681"/>
    <n v="9.0958899418724156E-4"/>
    <n v="0"/>
    <n v="0.42258434565237862"/>
    <n v="2.525268738960087"/>
    <n v="0"/>
    <n v="1.638294624079353"/>
    <n v="1.0043646003658329"/>
    <n v="5.7749983591727963E-2"/>
    <n v="1.1396258343249634"/>
    <n v="0"/>
    <n v="0.16024817868180183"/>
    <n v="0.62957826460407607"/>
    <n v="0"/>
    <n v="0.19249400027965385"/>
    <n v="12.266342638963796"/>
    <n v="3.0509220022086958"/>
    <n v="17.488703261393756"/>
    <n v="35.786066808776567"/>
    <n v="31.303954893708863"/>
    <n v="0.87514790334261428"/>
    <n v="5.6367765022129754"/>
    <n v="5.6367765022129754"/>
    <x v="0"/>
    <m/>
    <x v="1"/>
    <x v="0"/>
    <s v="AKTIVCO Coupure ENEO &amp; Baisse de tension"/>
    <x v="0"/>
    <s v="(05/05/2026 ocm ran 00h): 04.05.2026 CAMUSAT: Grid outage and Grid only site / Grid return awaited - Escalade L4_x000a_03.05.2026 CAMUSAT: Grid outage and Grid only site / Grid return awaited..;..;(05/05/2026 ticket): INC-20260505-00010517...Transmission Board fault"/>
  </r>
  <r>
    <s v="PK11-Mbengue-City"/>
    <s v="LIT_261"/>
    <s v="Douala"/>
    <s v="IHS"/>
    <s v="Grid-Gen"/>
    <s v="LITTORAL"/>
    <s v="Douala"/>
    <s v="ZTE"/>
    <n v="0"/>
    <n v="2.0534417420733777"/>
    <n v="1.3005160758261933"/>
    <n v="2.7394501944736924"/>
    <n v="1.4924571886780076"/>
    <n v="3.9049547274372007"/>
    <n v="0.74404379724512149"/>
    <n v="1.3038512354715468"/>
    <n v="2.6156569158726466"/>
    <n v="2.0844926134239641"/>
    <n v="1.3043862878210688"/>
    <n v="0"/>
    <n v="1.3028881412424069"/>
    <n v="1.3048143297006869"/>
    <n v="0"/>
    <n v="6.022263884965172"/>
    <n v="1.4470490792819186"/>
    <n v="0.90265114872172414"/>
    <n v="0"/>
    <n v="2.6156747509509635"/>
    <n v="0.59550216019407776"/>
    <n v="0.32003223272845871"/>
    <n v="1.3481892401685938"/>
    <n v="1.3481892401685938"/>
    <x v="0"/>
    <m/>
    <x v="8"/>
    <x v="5"/>
    <s v="no root cause"/>
    <x v="5"/>
    <s v=""/>
  </r>
  <r>
    <s v="Moloundou"/>
    <s v="EST_015"/>
    <s v="CENTRE"/>
    <s v="IHS"/>
    <s v="Solar-Gen"/>
    <s v="EST"/>
    <s v="Moloundou"/>
    <s v="NOKIA"/>
    <n v="0.58977036979964803"/>
    <n v="0.86473377221894054"/>
    <n v="1.0920953506091033"/>
    <n v="0.80919533833856983"/>
    <n v="0.46458595508984601"/>
    <n v="0.63227136143000251"/>
    <n v="0.77805529159639641"/>
    <n v="0.81081833046545271"/>
    <n v="1.0098221343309561"/>
    <n v="0.97393795675635575"/>
    <n v="0.86985243969603343"/>
    <n v="0"/>
    <n v="0.8882582405195858"/>
    <n v="0.4984012635796285"/>
    <n v="1.25587487479775"/>
    <n v="2.5233960557367596"/>
    <n v="1.5854671221032266"/>
    <n v="1.3368996355936797"/>
    <n v="1.1355594364685975"/>
    <n v="1.0697301623990889"/>
    <n v="1.7585298690294913"/>
    <n v="3.1021982346801029"/>
    <n v="1.2925616308966332"/>
    <n v="1.2925616308966332"/>
    <x v="0"/>
    <m/>
    <x v="8"/>
    <x v="5"/>
    <s v="no root cause"/>
    <x v="5"/>
    <s v=""/>
  </r>
  <r>
    <s v="Pitoa-Ville-IHS"/>
    <s v="NRD_096"/>
    <s v="NORD"/>
    <s v="IHS"/>
    <s v="Grid-Gen"/>
    <s v="NORD"/>
    <s v="Garoua"/>
    <s v="Huawei"/>
    <n v="0"/>
    <n v="0"/>
    <n v="5.649920954932897"/>
    <n v="0"/>
    <n v="0"/>
    <n v="0"/>
    <n v="0.30289313506433468"/>
    <n v="0"/>
    <n v="0"/>
    <n v="0"/>
    <n v="0"/>
    <n v="0"/>
    <n v="0"/>
    <n v="0"/>
    <n v="0"/>
    <n v="0"/>
    <n v="3.4387992854554219"/>
    <n v="5.8998439073945648E-2"/>
    <n v="0"/>
    <n v="1.4606037388031377"/>
    <n v="1.4987470474683167"/>
    <n v="2.4383332313310282"/>
    <n v="1.2900468848538809"/>
    <n v="1.2900468848538809"/>
    <x v="0"/>
    <m/>
    <x v="5"/>
    <x v="0"/>
    <s v="Defaut GE &amp; Power Cabinet"/>
    <x v="0"/>
    <s v="( hourly IHS): 05/05/2026 14:36 0:23:52 45 V Rectifiers hanging due to MPR faulty. // Rectifiers reset."/>
  </r>
  <r>
    <s v="ETOUDI-NEW"/>
    <s v="CTR_917"/>
    <s v="Yaounde"/>
    <s v="CAMUSAT"/>
    <s v="Good Grid no GE - 8h"/>
    <s v="CENTRE"/>
    <s v="Yaounde"/>
    <s v="ZTE"/>
    <n v="4.8262970382355546"/>
    <n v="8.7860946314987469"/>
    <n v="9.2746152616905366"/>
    <n v="9.2457045997380387"/>
    <n v="9.0272605605065728"/>
    <n v="5.5054211504053567"/>
    <n v="9.2457045997380387"/>
    <n v="7.5392443063295982"/>
    <n v="3.3920178750288921"/>
    <n v="11.865891625503309"/>
    <n v="9.2457045997380387"/>
    <n v="0"/>
    <n v="22.248350611957211"/>
    <n v="46.970783288103576"/>
    <n v="15.875823623916698"/>
    <n v="17.063764685403491"/>
    <n v="4.4939938590258333"/>
    <n v="8.836764088998466"/>
    <n v="8.3322632286342895"/>
    <n v="9.2457045997380387"/>
    <n v="0"/>
    <n v="0.12314653311164889"/>
    <n v="1.2391277362577156"/>
    <n v="1.2391277362577156"/>
    <x v="0"/>
    <m/>
    <x v="9"/>
    <x v="6"/>
    <s v="BSS Hardware issue"/>
    <x v="2"/>
    <s v="05/05/2026: hardware issue,  site with GPS issue (alarm : TDD down 09Apr 02pm)"/>
  </r>
  <r>
    <s v="Kumba-Bonakama2"/>
    <s v="SUO_231"/>
    <s v="SUD-OUEST"/>
    <s v="IHS"/>
    <s v="Hybrid-Gen"/>
    <s v="SUD-OUEST"/>
    <s v="Kumba"/>
    <s v="Huawei"/>
    <n v="0"/>
    <n v="8.0257852428281603E-4"/>
    <n v="0"/>
    <n v="8.4603369260315091"/>
    <n v="5.3505234952187721E-4"/>
    <n v="1.0130324484280875E-2"/>
    <n v="1.8726832233265705E-3"/>
    <n v="4.6959761209703417E-2"/>
    <n v="4.3690234652558395"/>
    <n v="4.8154711456968946E-3"/>
    <n v="2.675261747609386E-4"/>
    <n v="0"/>
    <n v="3.4217132804273569"/>
    <n v="9.8806333878373332E-3"/>
    <n v="8.0257852428281581E-4"/>
    <n v="2.675261747609386E-4"/>
    <n v="5.3255543855744172E-2"/>
    <n v="4.6192852842055392E-3"/>
    <n v="8.0257852428281603E-4"/>
    <n v="1.6051570485656321E-3"/>
    <n v="0.83305356721780588"/>
    <n v="1.459536110516098"/>
    <n v="1.2062398518404374"/>
    <n v="1.2062398518404374"/>
    <x v="0"/>
    <m/>
    <x v="8"/>
    <x v="5"/>
    <s v="no root cause"/>
    <x v="5"/>
    <s v=""/>
  </r>
  <r>
    <s v="Nkolbong-II"/>
    <s v="CTR_658"/>
    <s v="Yaounde"/>
    <s v="CAMUSAT"/>
    <s v="Good Grid + GE"/>
    <s v="CENTRE"/>
    <s v="Yaounde"/>
    <s v="ZTE"/>
    <n v="0"/>
    <n v="2.4202914679838914"/>
    <n v="0"/>
    <n v="0"/>
    <n v="11.021686028427688"/>
    <n v="0"/>
    <n v="6.1107080383411372"/>
    <n v="0"/>
    <n v="0.34664258217690724"/>
    <n v="0"/>
    <n v="0.69342784498035315"/>
    <n v="0"/>
    <n v="3.0158582382366972"/>
    <n v="0"/>
    <n v="8.3218475428969083E-2"/>
    <n v="0.22349136639528813"/>
    <n v="0.18584151606726565"/>
    <n v="0"/>
    <n v="0.53341152231667732"/>
    <n v="0"/>
    <n v="0"/>
    <n v="0.45810722822335898"/>
    <n v="1.12444818267686"/>
    <n v="1.12444818267686"/>
    <x v="0"/>
    <m/>
    <x v="8"/>
    <x v="5"/>
    <s v="no root cause"/>
    <x v="5"/>
    <s v=""/>
  </r>
  <r>
    <s v="Doumofe-MTN"/>
    <s v="OST_116"/>
    <s v="OUEST"/>
    <s v="IHS"/>
    <s v="Solar-Gen"/>
    <s v="OUEST"/>
    <s v="Doumofe"/>
    <s v="NOKIA"/>
    <n v="0"/>
    <n v="0"/>
    <n v="0"/>
    <n v="0"/>
    <n v="0"/>
    <n v="0"/>
    <n v="1.4404005556090718"/>
    <n v="2.2826125883451067"/>
    <n v="1.7369864467903282"/>
    <n v="8.9175391586982075E-4"/>
    <n v="0"/>
    <n v="0"/>
    <n v="0"/>
    <n v="0"/>
    <n v="9.9698087794243204E-2"/>
    <n v="0"/>
    <n v="1.1358626327999932"/>
    <n v="0"/>
    <n v="0"/>
    <n v="0"/>
    <n v="4.0689733382891902"/>
    <n v="1.8211661583551788"/>
    <n v="1.192435501222773"/>
    <n v="1.192435501222773"/>
    <x v="0"/>
    <m/>
    <x v="8"/>
    <x v="5"/>
    <s v="no root cause"/>
    <x v="5"/>
    <s v="(05/05/2026 ticket): INC-20260505-00004642...Others Transmission equipement fault"/>
  </r>
  <r>
    <s v="Mokola-MTN"/>
    <s v="EXN_142"/>
    <s v="EXTREME-NORD"/>
    <s v="IHS"/>
    <s v="Grid-Gen"/>
    <s v="EXTREME-NORD"/>
    <s v="Mokola"/>
    <s v="NOKIA"/>
    <n v="0.29148544407314159"/>
    <n v="0.91131625650335035"/>
    <n v="0.19339086689202542"/>
    <n v="0.20392879451527351"/>
    <n v="0"/>
    <n v="0"/>
    <n v="0.18615463029031387"/>
    <n v="1.0623405585258097"/>
    <n v="0.45544492667444564"/>
    <n v="2.1806151447311417"/>
    <n v="5.2828354572275655"/>
    <n v="0"/>
    <n v="1.4313898639656926"/>
    <n v="3.8924825071937534"/>
    <n v="0.61712550903080687"/>
    <n v="0.63028547567503013"/>
    <n v="0.45353663946261968"/>
    <n v="1.2496614479147046"/>
    <n v="5.4915217677936057E-2"/>
    <n v="0.4236087380929906"/>
    <n v="3.461356306128077"/>
    <n v="2.0750562712717309"/>
    <n v="1.1909016844874769"/>
    <n v="1.1909016844874769"/>
    <x v="2"/>
    <m/>
    <x v="5"/>
    <x v="0"/>
    <s v="Defaut GE &amp; Power Cabinet"/>
    <x v="0"/>
    <s v="( hourly IHS): 05/05/2026 14:28 0:32:00 49 V Fme is informed and managing..;..;(05/05/2026 ticket): INC-20260505-00002059...2026-05-05 08:50:34...05.05.26: Besoin d'un FME sur site pour vérifier le statut du MPR; FME Mouamadou activé pour investigations, update ASAP...Grid Outage...user:OCM_NOC.CAMUSAT"/>
  </r>
  <r>
    <s v="Ngd-Dang-MTN-IHS"/>
    <s v="ADM_083"/>
    <s v="Ngaoundere"/>
    <s v="IHS"/>
    <s v="Grid-Gen"/>
    <s v="ADAMAOUA"/>
    <s v="Ngaoundere"/>
    <s v="Huawei"/>
    <n v="0"/>
    <n v="4.1912434045880374E-3"/>
    <n v="0"/>
    <n v="0"/>
    <n v="0"/>
    <n v="1.7921578447235273"/>
    <n v="0"/>
    <n v="0"/>
    <n v="4.9438837095821454E-2"/>
    <n v="0"/>
    <n v="0"/>
    <n v="0"/>
    <n v="0"/>
    <n v="0.5364791557872689"/>
    <n v="0"/>
    <n v="4.7352132932686142E-2"/>
    <n v="3.9999621896339672"/>
    <n v="1.4362410218215749"/>
    <n v="9.4989270416884253"/>
    <n v="0.87925152596930078"/>
    <n v="1.4481643346162609"/>
    <n v="1.878011193052963"/>
    <n v="1.1822873416601749"/>
    <n v="1.1822873416601749"/>
    <x v="0"/>
    <m/>
    <x v="5"/>
    <x v="0"/>
    <s v="Defaut GE &amp; Power Cabinet"/>
    <x v="0"/>
    <s v="( hourly IHS): 05/05/2026 02:46 0:24:29 0V FME Yannick is managing with level 0"/>
  </r>
  <r>
    <s v="Ouro-Kessoun"/>
    <s v="NRD_040"/>
    <s v="Garoua"/>
    <s v="IHS"/>
    <s v="Grid-Gen"/>
    <s v="NORD"/>
    <s v="Garoua"/>
    <s v="Huawei"/>
    <n v="4.2620665005864176"/>
    <n v="6.134892404539527"/>
    <n v="6.044325876843792"/>
    <n v="0"/>
    <n v="2.660405127370995"/>
    <n v="2.2338435592538373"/>
    <n v="3.2214610210796359"/>
    <n v="2.97877911041483"/>
    <n v="0.6498032434160026"/>
    <n v="3.7279772452936788"/>
    <n v="0.52265697009128709"/>
    <n v="0"/>
    <n v="7.6166307111487788"/>
    <n v="3.7337736457468331"/>
    <n v="3.1681698070672564"/>
    <n v="1.4060105640735892"/>
    <n v="3.9464747897600962"/>
    <n v="1.1821981662685876"/>
    <n v="4.6988118984228082"/>
    <n v="5.1231440817502918"/>
    <n v="0.95732467657038711"/>
    <n v="1.4840804152173841"/>
    <n v="1.1820198154854138"/>
    <n v="1.1820198154854138"/>
    <x v="0"/>
    <m/>
    <x v="5"/>
    <x v="0"/>
    <s v="Defaut GE &amp; Power Cabinet"/>
    <x v="0"/>
    <s v="( hourly IHS): 05/05/2026 19:56 1:03:52 45 V FME is on site"/>
  </r>
  <r>
    <s v="Cite-Berge-EPC"/>
    <s v="LIT_656"/>
    <s v="Douala"/>
    <s v="CAMUSAT"/>
    <s v="Good Grid no GE - 8h"/>
    <s v="LITTORAL"/>
    <s v="Douala"/>
    <s v="ZTE"/>
    <n v="0.63885250532912241"/>
    <n v="27.294607671081206"/>
    <n v="23.485516489600013"/>
    <n v="25.480601855418868"/>
    <n v="26.219544820265213"/>
    <n v="25.705930234880842"/>
    <n v="14.979361247371113"/>
    <n v="8.3714290606192918"/>
    <n v="2.3898826594527338"/>
    <n v="6.77798965850819"/>
    <n v="4.3317124814158481"/>
    <n v="0"/>
    <n v="0"/>
    <n v="3.9102874158541012"/>
    <n v="0"/>
    <n v="3.6435638196174445"/>
    <n v="0"/>
    <n v="0"/>
    <n v="0"/>
    <n v="0"/>
    <n v="0"/>
    <n v="0.45003204572423361"/>
    <n v="1.1141751775660387"/>
    <n v="1.1141751775660387"/>
    <x v="0"/>
    <m/>
    <x v="8"/>
    <x v="5"/>
    <s v="no root cause"/>
    <x v="5"/>
    <s v=""/>
  </r>
  <r>
    <s v="Ebal-IHS"/>
    <s v="NRO_101"/>
    <s v="NORD-OUEST"/>
    <s v="IHS"/>
    <s v="Gen Only"/>
    <s v="NORD-OUEST"/>
    <s v="Ebal"/>
    <s v="NOKIA"/>
    <n v="0.31976237304876037"/>
    <n v="1.3879171982454188"/>
    <n v="0.56167770620180169"/>
    <n v="3.1211387055442015E-3"/>
    <n v="4.1053780061909633"/>
    <n v="9.2964734190981293"/>
    <n v="9.2963652058697779"/>
    <n v="6.0962713734753367"/>
    <n v="1.026059937754652"/>
    <n v="0"/>
    <n v="0.77677018506716056"/>
    <n v="0"/>
    <n v="1.4022587050667971E-2"/>
    <n v="8.9175391586978642E-3"/>
    <n v="6.3314528026754543E-3"/>
    <n v="0"/>
    <n v="1.3162287798238217E-2"/>
    <n v="8.3575176995317066E-2"/>
    <n v="0.18782120976049627"/>
    <n v="0"/>
    <n v="0.57277116330747502"/>
    <n v="3.1687122378965764"/>
    <n v="1.1455649154046565"/>
    <n v="1.1455649154046565"/>
    <x v="2"/>
    <m/>
    <x v="8"/>
    <x v="5"/>
    <s v="no root cause"/>
    <x v="5"/>
    <s v="(05/05/2026 cell nokia): 05/05/2026 : Need BO RAN analysis ..;..;(05/05/2026 cell nokia): 05/05/2026 : Need BO RAN analysis "/>
  </r>
  <r>
    <s v="Nkoulou-carriere"/>
    <s v="CTR_897"/>
    <s v="Yaounde"/>
    <s v="MTN"/>
    <m/>
    <s v="CENTRE"/>
    <s v="Yaounde"/>
    <s v="ZTE"/>
    <n v="9.0996531433968819"/>
    <n v="0"/>
    <n v="0.64818025128912038"/>
    <n v="0.69711970619205443"/>
    <n v="3.4191450291496519"/>
    <n v="2.5586738406485687"/>
    <n v="0.70011599934937763"/>
    <n v="5.9880562047524064"/>
    <n v="5.8156266675798225"/>
    <n v="0.59974017857907291"/>
    <n v="1.1813777526659872"/>
    <n v="0"/>
    <n v="4.992056256117432"/>
    <n v="0"/>
    <n v="0.71418787614180168"/>
    <n v="8.0154052272474328"/>
    <n v="0.61504267577539862"/>
    <n v="3.6015978803366124"/>
    <n v="0"/>
    <n v="0.75066061130087636"/>
    <n v="0.25641064070437114"/>
    <n v="0.7849396146352916"/>
    <n v="1.10390217245522"/>
    <n v="1.10390217245522"/>
    <x v="0"/>
    <m/>
    <x v="8"/>
    <x v="5"/>
    <s v="no root cause"/>
    <x v="5"/>
    <s v=""/>
  </r>
  <r>
    <s v="Ngd-Yarban"/>
    <s v="ADM_073"/>
    <s v="Ngaoundere"/>
    <s v="IHS"/>
    <s v="Grid-Gen"/>
    <s v="ADAMAOUA"/>
    <s v="Ngaoundere"/>
    <s v="Huawei"/>
    <n v="0.55335113987552542"/>
    <n v="5.0622907945313376"/>
    <n v="0.79194881760564773"/>
    <n v="1.0171880216760407"/>
    <n v="1.6637631159165946"/>
    <n v="0"/>
    <n v="0"/>
    <n v="0"/>
    <n v="0"/>
    <n v="0"/>
    <n v="0"/>
    <n v="0"/>
    <n v="2.7436771080349174"/>
    <n v="5.6142329632197887"/>
    <n v="2.8911375355631455"/>
    <n v="1.5271642510836594"/>
    <n v="0.60361039057394716"/>
    <n v="0.31050871350586279"/>
    <n v="0.17754820464967627"/>
    <n v="1.4702703512511666"/>
    <n v="1.4419195552518096"/>
    <n v="1.9438345556609578"/>
    <n v="1.1147637351505137"/>
    <n v="1.1147637351505137"/>
    <x v="0"/>
    <m/>
    <x v="5"/>
    <x v="0"/>
    <s v="Defaut GE &amp; Power Cabinet"/>
    <x v="0"/>
    <s v="( hourly IHS): 05-05-2026 08:20:59 0v FME Yannick is on way. ETA = 09:15 AM"/>
  </r>
  <r>
    <s v="Logbaba-CAMTEL"/>
    <s v="LIT_253"/>
    <s v="Douala"/>
    <s v="CAMUSAT"/>
    <s v="Good Grid + GE"/>
    <s v="LITTORAL"/>
    <s v="Douala"/>
    <s v="ZTE"/>
    <n v="0"/>
    <n v="0"/>
    <n v="0"/>
    <n v="0"/>
    <n v="0"/>
    <n v="0"/>
    <n v="0"/>
    <n v="0"/>
    <n v="0"/>
    <n v="0"/>
    <n v="0"/>
    <n v="0"/>
    <n v="0"/>
    <n v="2.0331989281831093E-3"/>
    <n v="0"/>
    <n v="0"/>
    <n v="0"/>
    <n v="0"/>
    <n v="0"/>
    <n v="0"/>
    <n v="0"/>
    <n v="0.45247585095423087"/>
    <n v="1.0507893092260161"/>
    <n v="1.0507893092260161"/>
    <x v="0"/>
    <m/>
    <x v="8"/>
    <x v="5"/>
    <s v="no root cause"/>
    <x v="5"/>
    <s v=""/>
  </r>
  <r>
    <s v="Buea-Bakwere-Town-MTN"/>
    <s v="SUO_222"/>
    <s v="SUD-OUEST"/>
    <s v="MTN sharing"/>
    <s v="MTN"/>
    <s v="SUD-OUEST"/>
    <s v="Buea"/>
    <s v="Huawei"/>
    <n v="8.560837592350037E-3"/>
    <n v="2.1402093980875093E-3"/>
    <n v="1.0455814663573351"/>
    <n v="0"/>
    <n v="0.67612781901247887"/>
    <n v="6.864061746467943"/>
    <n v="0"/>
    <n v="0.79612222593191828"/>
    <n v="0.56774404807766388"/>
    <n v="1.478795518686882"/>
    <n v="0.53264461394902873"/>
    <n v="0"/>
    <n v="8.4060826177899912"/>
    <n v="0.208937942488293"/>
    <n v="0.15801879389212775"/>
    <n v="1.8907501576620922"/>
    <n v="1.4367760741710971"/>
    <n v="0.98850921574166828"/>
    <n v="1.1454935750913871"/>
    <n v="1.0518059086901062"/>
    <n v="0"/>
    <n v="2.2902173839128759"/>
    <n v="1.0783801753830258"/>
    <n v="1.0783801753830258"/>
    <x v="0"/>
    <m/>
    <x v="8"/>
    <x v="5"/>
    <s v="no root cause"/>
    <x v="5"/>
    <s v=""/>
  </r>
  <r>
    <s v="Yao+C649unde"/>
    <s v="CTR_375"/>
    <s v="Yaounde"/>
    <s v="IHS"/>
    <s v="grid only"/>
    <s v="CENTRE"/>
    <s v="Yaounde"/>
    <s v="ZTE"/>
    <n v="4.8466111924390711"/>
    <n v="7.8028467638607095"/>
    <n v="0.15801879389212758"/>
    <n v="0.14735341705832489"/>
    <n v="17.182938678720326"/>
    <n v="1.3950241558300731"/>
    <n v="19.714538870483089"/>
    <n v="4.4263275718896322"/>
    <n v="2.4643441114278617"/>
    <n v="0"/>
    <n v="0.59160738286633907"/>
    <n v="0"/>
    <n v="0"/>
    <n v="0.61559556320323672"/>
    <n v="23.185905008946072"/>
    <n v="10.42981111938659"/>
    <n v="0"/>
    <n v="0"/>
    <n v="0"/>
    <n v="1.0522696207264088E-3"/>
    <n v="0"/>
    <n v="0.25054316227546686"/>
    <n v="1.0472044584842195"/>
    <n v="1.0472044584842195"/>
    <x v="0"/>
    <m/>
    <x v="8"/>
    <x v="5"/>
    <s v="no root cause"/>
    <x v="5"/>
    <s v=""/>
  </r>
  <r>
    <s v="Ngd-Bamyangal-New"/>
    <s v="ADM_131"/>
    <s v="Ngaoundere"/>
    <s v="IHS"/>
    <s v="Grid-Gen"/>
    <s v="ADAMAOUA"/>
    <s v="Ngaoundere"/>
    <s v="Huawei"/>
    <n v="3.4416350629078885"/>
    <n v="1.488693987153036"/>
    <n v="0.23920407039291394"/>
    <n v="0"/>
    <n v="0"/>
    <n v="0"/>
    <n v="0.66248398409967091"/>
    <n v="1.931628157165564"/>
    <n v="0"/>
    <n v="1.7961529022666243"/>
    <n v="0"/>
    <n v="0"/>
    <n v="0.49142774795752686"/>
    <n v="0.32725585204589752"/>
    <n v="9.9680252715925718E-2"/>
    <n v="0.10388933119883116"/>
    <n v="0.19203028824340171"/>
    <n v="5.3772761126948655E-2"/>
    <n v="0.10228417415026551"/>
    <n v="1.13170705955204"/>
    <n v="1.6529930977702638"/>
    <n v="2.1128821261360504"/>
    <n v="1.0656637645427227"/>
    <n v="1.0656637645427227"/>
    <x v="0"/>
    <m/>
    <x v="5"/>
    <x v="0"/>
    <s v="Defaut GE &amp; Power Cabinet"/>
    <x v="0"/>
    <s v="( hourly IHS): 05-05-2026 10:50:47 53V RICHARD IS INFORMED HE MANAGED..;..;(05/05/2026 ocm ran 10h): Power status check Ongoing"/>
  </r>
  <r>
    <s v="Tradex-Simbock-MTN"/>
    <s v="CTR_851"/>
    <s v="Yaounde"/>
    <s v="MTN"/>
    <m/>
    <s v="CENTRE"/>
    <s v="Yaounde"/>
    <s v="ZTE"/>
    <n v="11.882941960374737"/>
    <n v="17.664806824699731"/>
    <n v="18.607551229478961"/>
    <n v="1.2322969012621521"/>
    <n v="3.1796912676602949"/>
    <n v="0"/>
    <n v="0"/>
    <n v="1.0401060973138945"/>
    <n v="0.70304095219342866"/>
    <n v="0.34179144087457441"/>
    <n v="0.61605927523949033"/>
    <n v="0"/>
    <n v="1.3511141930126445"/>
    <n v="1.0836058533300232"/>
    <n v="0"/>
    <n v="1.0510568354007757"/>
    <n v="0.58060313954450782"/>
    <n v="0"/>
    <n v="0"/>
    <n v="0"/>
    <n v="0"/>
    <n v="0.71911625202729512"/>
    <n v="0.96373629195880517"/>
    <n v="0.96373629195880517"/>
    <x v="0"/>
    <m/>
    <x v="10"/>
    <x v="0"/>
    <s v="Sharing"/>
    <x v="0"/>
    <s v="(05/05/2026 ticket): INC-20260505-00007034...Grid Outage"/>
  </r>
  <r>
    <s v="Nkolmessing-Abom-MTN"/>
    <s v="CTR_832"/>
    <s v="Yaounde"/>
    <s v="MTN"/>
    <m/>
    <s v="CENTRE"/>
    <s v="Yaounde"/>
    <s v="ZTE"/>
    <n v="1.3072220652735331"/>
    <n v="1.335829530894636"/>
    <n v="2.1610050994055925"/>
    <n v="11.420549719917931"/>
    <n v="32.359966099083131"/>
    <n v="32.359966099083131"/>
    <n v="32.359966099083131"/>
    <n v="32.359966099083131"/>
    <n v="32.359966099083131"/>
    <n v="32.359966099083131"/>
    <n v="32.359966099083131"/>
    <n v="0"/>
    <n v="0.69854651245744537"/>
    <n v="0.96532361392905253"/>
    <n v="0.79301892230469162"/>
    <n v="2.2339327346454247"/>
    <n v="0.99421644080323401"/>
    <n v="1.6821510816618297"/>
    <n v="0.89193226665296899"/>
    <n v="0.86075654975416149"/>
    <n v="0.41540272332330175"/>
    <n v="0.66471502255950943"/>
    <n v="1.0141738934404008"/>
    <n v="1.0141738934404008"/>
    <x v="0"/>
    <m/>
    <x v="8"/>
    <x v="5"/>
    <s v="no root cause"/>
    <x v="5"/>
    <s v=""/>
  </r>
  <r>
    <s v="PK5-Auberge"/>
    <s v="LIT_647"/>
    <s v="Douala"/>
    <s v="CAMUSAT"/>
    <s v="Good Grid no GE - 12h"/>
    <s v="LITTORAL"/>
    <s v="Douala"/>
    <s v="ZTE"/>
    <n v="3.6437600054789354"/>
    <n v="33.672396007225345"/>
    <n v="3.7787180431066703"/>
    <n v="0"/>
    <n v="1.7869856720114823"/>
    <n v="7.1124152120376802"/>
    <n v="1.1468133708868757"/>
    <n v="59.436718288517326"/>
    <n v="43.199627318203476"/>
    <n v="27.347310327509135"/>
    <n v="43.775325811210706"/>
    <n v="0"/>
    <n v="21.703863506005426"/>
    <n v="9.21609836973116"/>
    <n v="44.204366455213986"/>
    <n v="0.60626781724323797"/>
    <n v="0"/>
    <n v="0.6218021704576906"/>
    <n v="1.0585475682940833"/>
    <n v="2.9444287495755268"/>
    <n v="1.0907131637950673"/>
    <n v="0.19975451445202558"/>
    <n v="1.1859078625586075"/>
    <n v="1.1859078625586075"/>
    <x v="0"/>
    <m/>
    <x v="8"/>
    <x v="5"/>
    <s v="no root cause"/>
    <x v="5"/>
    <s v=""/>
  </r>
  <r>
    <s v="Ngomedzap"/>
    <s v="CTR_188"/>
    <s v="CENTRE"/>
    <s v="IHS"/>
    <s v="Grid-Gen"/>
    <s v="CENTRE"/>
    <s v="Ngomedzap"/>
    <s v="NOKIA"/>
    <n v="18.542340338678692"/>
    <n v="13.745846130854471"/>
    <n v="0"/>
    <n v="0"/>
    <n v="7.5442381282584681E-2"/>
    <n v="5.4445598000339057"/>
    <n v="18.542178018836168"/>
    <n v="18.542502658521219"/>
    <n v="18.542178018836168"/>
    <n v="8.0829600918532165"/>
    <n v="0"/>
    <n v="0"/>
    <n v="0"/>
    <n v="0"/>
    <n v="0"/>
    <n v="8.1114827941432459"/>
    <n v="18.490178579072179"/>
    <n v="18.489964558132368"/>
    <n v="18.490339094777031"/>
    <n v="18.490392600011983"/>
    <n v="2.3324250926225676"/>
    <n v="2.1195760274182196"/>
    <n v="1.0446362072065132"/>
    <n v="1.0446362072065132"/>
    <x v="0"/>
    <m/>
    <x v="13"/>
    <x v="8"/>
    <s v="Sites strategiques, MLL, Pylone, etc."/>
    <x v="0"/>
    <s v="(05/05/2026 ocm ran 00h): 30/04/2026 ETR mi-juin_x000a_28/04/2026 Site urelay point transmis a OCM "/>
  </r>
  <r>
    <s v="Lomie"/>
    <s v="EST_010"/>
    <s v="CENTRE"/>
    <s v="IHS"/>
    <s v="Grid-Gen"/>
    <s v="EST"/>
    <s v="Lomie"/>
    <s v="NOKIA"/>
    <n v="0.69790444963801945"/>
    <n v="0.92289396261196832"/>
    <n v="0.96104319513287872"/>
    <n v="0.75988134679097008"/>
    <n v="0.54238256671032703"/>
    <n v="0.60979916275008361"/>
    <n v="0.76715805874446752"/>
    <n v="0.69899238941538033"/>
    <n v="0.86728418841832788"/>
    <n v="0.88497658610918506"/>
    <n v="0.84046023062896469"/>
    <n v="0"/>
    <n v="0.77154548801054701"/>
    <n v="0.59663687495184503"/>
    <n v="2.9975416128047301"/>
    <n v="18.490071568602271"/>
    <n v="14.623747620800556"/>
    <n v="1.3122158872024039"/>
    <n v="1.6320523466682642"/>
    <n v="0.95569267163765959"/>
    <n v="0.47760072579323681"/>
    <n v="2.8750306006915758"/>
    <n v="1.0333822727882365"/>
    <n v="1.0333822727882365"/>
    <x v="0"/>
    <m/>
    <x v="8"/>
    <x v="5"/>
    <s v="no root cause"/>
    <x v="5"/>
    <s v=""/>
  </r>
  <r>
    <s v="Maroua-Loperey-II-IHS"/>
    <s v="EXN_146"/>
    <s v="Maroua"/>
    <s v="IHS"/>
    <s v="Grid-Gen"/>
    <s v="EXTREME-NORD"/>
    <s v="Maroua"/>
    <s v="Huawei"/>
    <n v="0"/>
    <n v="0"/>
    <n v="0"/>
    <n v="0"/>
    <n v="0.23524468300645202"/>
    <n v="0"/>
    <n v="4.8154711456968955E-3"/>
    <n v="0"/>
    <n v="0"/>
    <n v="8.9175391586979543E-5"/>
    <n v="0"/>
    <n v="0"/>
    <n v="0"/>
    <n v="0"/>
    <n v="0"/>
    <n v="0"/>
    <n v="0"/>
    <n v="0"/>
    <n v="0"/>
    <n v="0.2174096046890561"/>
    <n v="1.7666480822032782"/>
    <n v="2.2506914906276885"/>
    <n v="1.032918560751984"/>
    <n v="1.032918560751984"/>
    <x v="0"/>
    <m/>
    <x v="5"/>
    <x v="0"/>
    <s v="Defaut GE &amp; Power Cabinet"/>
    <x v="0"/>
    <s v="( hourly IHS): 05-05-2026 10:53:08 44.5V FME unreachable, cord Michel is informed/ FRANKLIN IS INFORMED..;..;(05/05/2026 cell huawei): 05/05/2026 : Power issue || Mail sent to HIS || Investigations ongoing._x000a_We will keep you updated"/>
  </r>
  <r>
    <s v="Mvog-Awae"/>
    <s v="CTR_738"/>
    <s v="Yaounde"/>
    <s v="CAMUSAT"/>
    <s v="Medium Grid + GE"/>
    <s v="CENTRE"/>
    <s v="Yaoundé"/>
    <s v="ZTE"/>
    <n v="2.3180786341468989"/>
    <n v="2.2513754412398388"/>
    <n v="2.6261082717666429"/>
    <n v="0"/>
    <n v="1.1093418713420218E-2"/>
    <n v="2.1626637616891107"/>
    <n v="0"/>
    <n v="0.22309899467230546"/>
    <n v="1.9849550413345771"/>
    <n v="0"/>
    <n v="1.9602891280216188"/>
    <n v="0"/>
    <n v="0"/>
    <n v="4.8885949667981689E-2"/>
    <n v="0.32292192801476938"/>
    <n v="0"/>
    <n v="0"/>
    <n v="5.165003010561219"/>
    <n v="1.0909182354401552"/>
    <n v="5.5355267626051194"/>
    <n v="4.2835439572517373"/>
    <n v="0.65281475361343089"/>
    <n v="1.5531677952704226"/>
    <n v="1.5531677952704226"/>
    <x v="0"/>
    <m/>
    <x v="2"/>
    <x v="0"/>
    <s v="AKTIVCO Defaut GE &amp; Power Cabinet"/>
    <x v="0"/>
    <s v="(05/05/2026 ticket): INC-20260505-00003906...2026-05-05 06:30:02...grid outage and gen failed to start because the powercore controller froze / ok after reset...grid outage and gen failed to start because the powercore controller froze / ok after reset...Others...grid outage and gen failed to start because the powercore controller froze / ok after reset...user:OCM_NOC.CAMUSAT"/>
  </r>
  <r>
    <s v="Nkongoa"/>
    <s v="CTR_629"/>
    <s v="Yaounde"/>
    <s v="CAMUSAT"/>
    <s v="Medium Grid + GE"/>
    <s v="CENTRE"/>
    <s v="Yaounde"/>
    <s v="ZTE"/>
    <n v="0"/>
    <n v="25.540135346842337"/>
    <n v="0"/>
    <n v="0.73241532618218019"/>
    <n v="0"/>
    <n v="0"/>
    <n v="0"/>
    <n v="3.0703444024963402"/>
    <n v="3.4680309788176342"/>
    <n v="7.7279394349276345E-2"/>
    <n v="0"/>
    <n v="0"/>
    <n v="1.083035130823867"/>
    <n v="7.4212117580250725"/>
    <n v="13.868556899607057"/>
    <n v="23.865849534718482"/>
    <n v="3.6561910550661622E-3"/>
    <n v="0"/>
    <n v="0.12293719484181012"/>
    <n v="1.373871752945641"/>
    <n v="1.1577820941692745"/>
    <n v="0.69382818051688044"/>
    <n v="1.1205779706819854"/>
    <n v="1.1205779706819854"/>
    <x v="1"/>
    <s v="site vandalise"/>
    <x v="3"/>
    <x v="1"/>
    <s v="EXCLU"/>
    <x v="1"/>
    <s v=""/>
  </r>
  <r>
    <s v="Pinyi-Ngali"/>
    <s v="NRO_091"/>
    <s v="NORD-OUEST"/>
    <s v="IHS"/>
    <s v="Solar+ Gen"/>
    <s v="NORD-OUEST"/>
    <s v="Pinyi-Ngali"/>
    <s v="NOKIA"/>
    <n v="3.903784914452204E-2"/>
    <n v="4.5466501567058712E-2"/>
    <n v="3.8189852009088265"/>
    <n v="6.4259497192126896E-2"/>
    <n v="4.6319183349329461E-2"/>
    <n v="3.9124017639993687E-2"/>
    <n v="2.3273815775929102E-2"/>
    <n v="6.9411641445969577E-2"/>
    <n v="2.4887993512840684E-2"/>
    <n v="0"/>
    <n v="8.8905010320567343E-2"/>
    <n v="0"/>
    <n v="0"/>
    <n v="6.9201173976195172"/>
    <n v="7.0024619542109336"/>
    <n v="4.9331826625917077E-2"/>
    <n v="6.4687829057194862E-2"/>
    <n v="0.12976802983737265"/>
    <n v="0"/>
    <n v="7.8010632560289769E-2"/>
    <n v="3.4160192079421607"/>
    <n v="1.4763771161228245"/>
    <n v="0.98344405349952779"/>
    <n v="0.98344405349952779"/>
    <x v="2"/>
    <m/>
    <x v="5"/>
    <x v="0"/>
    <s v="Defaut GE &amp; Power Cabinet"/>
    <x v="0"/>
    <s v="( hourly IHS): 05/05/2026 18:59 1:01:00 41v Level 0 is on site...;..;(05/05/2026 ticket): INC-20260505-00014553...Grid Outage"/>
  </r>
  <r>
    <s v="Mabanda-CIMAF"/>
    <s v="LIT_695"/>
    <s v="Douala"/>
    <s v="CAMUSAT"/>
    <s v="Good Grid no GE - 8h"/>
    <s v="LITTORAL"/>
    <s v="Douala"/>
    <s v="ZTE"/>
    <n v="13.868556899607057"/>
    <n v="13.868556899607057"/>
    <n v="13.868556899607057"/>
    <n v="13.868556899607057"/>
    <n v="17.112632799993154"/>
    <n v="0.55370784144187368"/>
    <n v="0.47801576906284549"/>
    <n v="6.0238868770920542"/>
    <n v="3.8312066785947674"/>
    <n v="1.4139650090031481"/>
    <n v="1.6922635710677936"/>
    <n v="0"/>
    <n v="0"/>
    <n v="0.34710629421315908"/>
    <n v="2.0240852031629442"/>
    <n v="1.3820758889716434"/>
    <n v="15.174798035573136"/>
    <n v="25.836643523869043"/>
    <n v="1.4810605736331917"/>
    <n v="0"/>
    <n v="0"/>
    <n v="0.44052245580750082"/>
    <n v="0.91836385271934895"/>
    <n v="0.91836385271934895"/>
    <x v="0"/>
    <m/>
    <x v="8"/>
    <x v="5"/>
    <s v="no root cause"/>
    <x v="5"/>
    <s v=""/>
  </r>
  <r>
    <s v="Crf-Patrick-Mboma"/>
    <s v="LIT_697"/>
    <s v="Douala"/>
    <s v="CAMUSAT"/>
    <s v="Good Grid + GE"/>
    <s v="LITTORAL"/>
    <s v="Douala"/>
    <s v="ZTE"/>
    <n v="0"/>
    <n v="0"/>
    <n v="25.586221189214488"/>
    <n v="0"/>
    <n v="0"/>
    <n v="15.795173399765439"/>
    <n v="5.9394199461808697"/>
    <n v="0"/>
    <n v="0"/>
    <n v="0"/>
    <n v="8.200729526043494"/>
    <n v="0"/>
    <n v="0"/>
    <n v="0"/>
    <n v="4.216604885955376"/>
    <n v="0"/>
    <n v="0"/>
    <n v="0"/>
    <n v="0.82064545861833715"/>
    <n v="0"/>
    <n v="0"/>
    <n v="0.40131531972622536"/>
    <n v="0.90520156492111326"/>
    <n v="0.90520156492111326"/>
    <x v="0"/>
    <m/>
    <x v="8"/>
    <x v="5"/>
    <s v="no root cause"/>
    <x v="5"/>
    <s v="(05/05/2026 ticket): INC-20260505-00016043...Transmission Board fault"/>
  </r>
  <r>
    <s v="Limbe-Coconut-Island-MTN"/>
    <s v="SUO_219"/>
    <s v="SUD-OUEST"/>
    <s v="MTN sharing"/>
    <m/>
    <s v="SUD-OUEST"/>
    <s v="Limbe"/>
    <s v="Huawei"/>
    <n v="13.853290072567368"/>
    <n v="13.857766677225035"/>
    <n v="13.865346585509926"/>
    <n v="13.864187305419295"/>
    <n v="13.864989883943579"/>
    <n v="13.868556899607057"/>
    <n v="14.655083853404216"/>
    <n v="15.015744807138596"/>
    <n v="10.116912505386193"/>
    <n v="7.2698276132670152"/>
    <n v="1.2700180919034452"/>
    <n v="0"/>
    <n v="0.97620301170266488"/>
    <n v="0.3147891323020377"/>
    <n v="0"/>
    <n v="0.70732137098960424"/>
    <n v="0.76467898285834957"/>
    <n v="1.6499944354555651"/>
    <n v="0.49381764845205794"/>
    <n v="1.2413214508907553"/>
    <n v="1.1465414913132621"/>
    <n v="1.0037664351214339"/>
    <n v="0.9673568128572364"/>
    <n v="0.9673568128572364"/>
    <x v="0"/>
    <m/>
    <x v="8"/>
    <x v="5"/>
    <s v="no root cause"/>
    <x v="5"/>
    <s v=""/>
  </r>
  <r>
    <s v="Mendong-IV-MTN"/>
    <s v="CTR_746"/>
    <s v="Yaounde"/>
    <s v="MTN sharing"/>
    <m/>
    <s v="CENTRE"/>
    <s v="Yaounde"/>
    <s v="ZTE"/>
    <n v="0"/>
    <n v="0.72784954613292663"/>
    <n v="0"/>
    <n v="0.67068812012567347"/>
    <n v="1.144869347350278"/>
    <n v="0.66341140817217603"/>
    <n v="1.0529473537024199"/>
    <n v="4.6018425776111265"/>
    <n v="14.614098843430842"/>
    <n v="1.0113559510662526"/>
    <n v="1.9703659472709474"/>
    <n v="0"/>
    <n v="2.035303467424586"/>
    <n v="0"/>
    <n v="0"/>
    <n v="4.3622283004169136"/>
    <n v="0"/>
    <n v="0"/>
    <n v="0"/>
    <n v="4.3561465387106812"/>
    <n v="3.4633546355247016"/>
    <n v="0.46060415965400781"/>
    <n v="1.4071876792425371"/>
    <n v="1.4071876792425371"/>
    <x v="0"/>
    <m/>
    <x v="8"/>
    <x v="5"/>
    <s v="no root cause"/>
    <x v="5"/>
    <s v=""/>
  </r>
  <r>
    <s v="Makepe-Ecole-Sira"/>
    <s v="LIT_167"/>
    <s v="Douala"/>
    <s v="IHS"/>
    <s v="Grid-Gen"/>
    <s v="LITTORAL"/>
    <s v="Douala"/>
    <s v="ZTE"/>
    <n v="0"/>
    <n v="0"/>
    <n v="18.783191080748672"/>
    <n v="0"/>
    <n v="0"/>
    <n v="11.336368150259819"/>
    <n v="4.393314841924135"/>
    <n v="0"/>
    <n v="0"/>
    <n v="0"/>
    <n v="5.9700249405735182"/>
    <n v="0"/>
    <n v="0"/>
    <n v="0"/>
    <n v="3.0645836721998214"/>
    <n v="0"/>
    <n v="0"/>
    <n v="0"/>
    <n v="0.59526357392140627"/>
    <n v="0"/>
    <n v="0"/>
    <n v="0.48652974557225021"/>
    <n v="0.88565431908524628"/>
    <n v="0.88565431908524628"/>
    <x v="0"/>
    <m/>
    <x v="4"/>
    <x v="2"/>
    <s v="MPR ISSUE"/>
    <x v="2"/>
    <s v="(05/05/2026 ticket): INC-20260505-00015087...Transmission Board fault"/>
  </r>
  <r>
    <s v="Ngd-Stade"/>
    <s v="ADM_057"/>
    <s v="Ngaoundere"/>
    <s v="IHS"/>
    <s v="Grid-Gen"/>
    <s v="ADAMAOUA"/>
    <s v="Ngaoundere"/>
    <s v="Huawei"/>
    <n v="0.37872788806990215"/>
    <n v="1.9178238065478994"/>
    <n v="32.696157325366045"/>
    <n v="0"/>
    <n v="0"/>
    <n v="0"/>
    <n v="0"/>
    <n v="0"/>
    <n v="0"/>
    <n v="0"/>
    <n v="0.3150566584767987"/>
    <n v="0"/>
    <n v="0"/>
    <n v="0.41912434045880376"/>
    <n v="1.7907310384581361"/>
    <n v="0"/>
    <n v="0.61602360508285459"/>
    <n v="0"/>
    <n v="0"/>
    <n v="1.3926520904138595"/>
    <n v="1.6230181568208977"/>
    <n v="1.3864875846194122"/>
    <n v="0.94049718491123835"/>
    <n v="0.94049718491123835"/>
    <x v="0"/>
    <m/>
    <x v="5"/>
    <x v="0"/>
    <s v="Defaut GE &amp; Power Cabinet"/>
    <x v="0"/>
    <s v="( hourly IHS): 05-05-2026 12:38:44 Grid outage No ATS. ETA = 01:30 PM RICHARD IS INFORMED"/>
  </r>
  <r>
    <s v="CTR_973_Z_Nkoabang-Ebolmedjock-IHS"/>
    <s v="CTR_973"/>
    <s v="Yaounde"/>
    <s v="ESCO"/>
    <s v="Gen Only"/>
    <s v="CENTRE"/>
    <s v="Yaoundé"/>
    <s v="ZTE"/>
    <n v="0.33702947496383051"/>
    <n v="0.67279265936712584"/>
    <n v="2.448203365550619"/>
    <n v="0"/>
    <n v="0.31493181292857692"/>
    <n v="1.1378779966498713E-2"/>
    <n v="0"/>
    <n v="0.33963339639817031"/>
    <n v="1.0196670975621587"/>
    <n v="0.29968282096720372"/>
    <n v="1.2163701763247183"/>
    <n v="0"/>
    <n v="0.5088526194736227"/>
    <n v="0.48106556745511947"/>
    <n v="0"/>
    <n v="0.44323736634392336"/>
    <n v="0"/>
    <n v="0.60291482251956907"/>
    <n v="0"/>
    <n v="0"/>
    <n v="0"/>
    <n v="0.70397528484143679"/>
    <n v="0.81957535391929393"/>
    <n v="0.81957535391929393"/>
    <x v="0"/>
    <m/>
    <x v="8"/>
    <x v="5"/>
    <s v="no root cause"/>
    <x v="5"/>
    <s v=""/>
  </r>
  <r>
    <s v="Briqueterie"/>
    <s v="CTR_321"/>
    <s v="Yaounde"/>
    <s v="IHS"/>
    <s v="Grid-Lithium"/>
    <s v="CENTRE"/>
    <s v="Yaounde"/>
    <s v="ZTE"/>
    <n v="10.116751989681337"/>
    <n v="43.920806545045707"/>
    <n v="19.444783310932472"/>
    <n v="0"/>
    <n v="5.0327915749943637"/>
    <n v="2.8530418082771849"/>
    <n v="13.868556899607057"/>
    <n v="13.868556899607057"/>
    <n v="13.868556899607057"/>
    <n v="13.868556899607057"/>
    <n v="43.29199518880926"/>
    <n v="0"/>
    <n v="13.868556899607057"/>
    <n v="13.868556899607057"/>
    <n v="13.868556899607057"/>
    <n v="13.868556899607057"/>
    <n v="34.420666718031704"/>
    <n v="0.19504441647904239"/>
    <n v="0"/>
    <n v="0"/>
    <n v="0"/>
    <n v="0.27200614733892975"/>
    <n v="0.90134918800455399"/>
    <n v="0.90134918800455399"/>
    <x v="0"/>
    <m/>
    <x v="8"/>
    <x v="5"/>
    <s v="no root cause"/>
    <x v="5"/>
    <s v=""/>
  </r>
  <r>
    <s v="Yagoua-MTN-IHS"/>
    <s v="EXN_144"/>
    <s v="EXTREME-NORD"/>
    <s v="IHS"/>
    <s v="Grid-Gen"/>
    <s v="EXTREME-NORD"/>
    <s v="Yagoua"/>
    <s v="Huawei"/>
    <n v="0.24177232167061891"/>
    <n v="0.21537640576087294"/>
    <n v="0"/>
    <n v="0"/>
    <n v="0"/>
    <n v="1.4929744059492116"/>
    <n v="4.7060529402196716"/>
    <n v="3.2046425422263316"/>
    <n v="4.9567963062839411"/>
    <n v="0"/>
    <n v="0.24846047603964241"/>
    <n v="0"/>
    <n v="0"/>
    <n v="1.103866502298585"/>
    <n v="0"/>
    <n v="0"/>
    <n v="0"/>
    <n v="0"/>
    <n v="0.1145903781892687"/>
    <n v="0"/>
    <n v="0.71752514897545661"/>
    <n v="1.2157931019241033"/>
    <n v="0.92314365370841223"/>
    <n v="0.92314365370841223"/>
    <x v="2"/>
    <m/>
    <x v="8"/>
    <x v="5"/>
    <s v="no root cause"/>
    <x v="5"/>
    <s v=""/>
  </r>
  <r>
    <s v="Bamenda-Sisia-Quater-IHS"/>
    <s v="NRO_118"/>
    <s v="NORD-OUEST"/>
    <s v="IHS"/>
    <s v="Grid-Gen"/>
    <s v="NORD-OUEST"/>
    <s v="Bamenda"/>
    <s v="Huawei"/>
    <n v="0"/>
    <n v="0"/>
    <n v="0"/>
    <n v="0"/>
    <n v="0"/>
    <n v="0"/>
    <n v="0"/>
    <n v="0"/>
    <n v="0"/>
    <n v="0.19570431437678526"/>
    <n v="0"/>
    <n v="0"/>
    <n v="0"/>
    <n v="2.6744770041634212"/>
    <n v="0"/>
    <n v="0"/>
    <n v="0"/>
    <n v="0.25999977171099753"/>
    <n v="0"/>
    <n v="0"/>
    <n v="0.91923152244723416"/>
    <n v="1.1992177273206373"/>
    <n v="0.91526054909212307"/>
    <n v="0.91526054909212307"/>
    <x v="0"/>
    <m/>
    <x v="8"/>
    <x v="5"/>
    <s v="no root cause"/>
    <x v="5"/>
    <s v=""/>
  </r>
  <r>
    <s v="Etam-Bafia"/>
    <s v="CTR_721"/>
    <s v="Yaounde"/>
    <s v="CAMUSAT"/>
    <s v="Good Grid no GE - 8h"/>
    <s v="CENTRE"/>
    <s v="Yaounde"/>
    <s v="ZTE"/>
    <n v="0"/>
    <n v="0"/>
    <n v="0.15489765518658405"/>
    <n v="0"/>
    <n v="5.4485450856511806"/>
    <n v="18.446714493212689"/>
    <n v="0"/>
    <n v="0"/>
    <n v="0"/>
    <n v="2.2454363601601302E-2"/>
    <n v="2.7555196000376314E-2"/>
    <n v="0"/>
    <n v="0"/>
    <n v="0"/>
    <n v="0"/>
    <n v="0"/>
    <n v="3.4600051935748059E-3"/>
    <n v="0"/>
    <n v="0"/>
    <n v="0"/>
    <n v="0"/>
    <n v="0.42139702357273234"/>
    <n v="0.8432246677681613"/>
    <n v="0.8432246677681613"/>
    <x v="0"/>
    <m/>
    <x v="1"/>
    <x v="0"/>
    <s v="AKTIVCO Coupure ENEO &amp; Baisse de tension"/>
    <x v="0"/>
    <s v="(05/05/2026 ticket): INC-20260505-00007139...2026-05-05 11:06:35...FME is on site...GE Fault...user:OCM_NOC.IHS"/>
  </r>
  <r>
    <s v="Maroua-Harde"/>
    <s v="EXN_091"/>
    <s v="Maroua"/>
    <s v="IHS"/>
    <s v="Solar-Grid-Gen"/>
    <s v="EXTREME-NORD"/>
    <s v="Maroua"/>
    <s v="Huawei"/>
    <n v="0"/>
    <n v="0"/>
    <n v="0"/>
    <n v="0"/>
    <n v="0"/>
    <n v="0"/>
    <n v="4.9046465372838757E-3"/>
    <n v="0"/>
    <n v="0"/>
    <n v="0"/>
    <n v="0.69146598636543932"/>
    <n v="0"/>
    <n v="0"/>
    <n v="0"/>
    <n v="2.675261747609386E-4"/>
    <n v="0"/>
    <n v="0"/>
    <n v="0.32381368193064014"/>
    <n v="0.13028524710857711"/>
    <n v="0"/>
    <n v="1.496249135722536"/>
    <n v="1.9173245815355426"/>
    <n v="0.9093214680124303"/>
    <n v="0.9093214680124303"/>
    <x v="0"/>
    <m/>
    <x v="5"/>
    <x v="0"/>
    <s v="Defaut GE &amp; Power Cabinet"/>
    <x v="0"/>
    <s v="( hourly IHS): 05/05/2026 16:56 0:04:00 46 V Fme will be on site after Meskin"/>
  </r>
  <r>
    <s v="PK5"/>
    <s v="LIT_073"/>
    <s v="Douala"/>
    <s v="IHS"/>
    <s v="Grid-Gen"/>
    <s v="LITTORAL"/>
    <s v="Douala"/>
    <s v="ZTE"/>
    <n v="22.520781433255426"/>
    <n v="32.238437875428403"/>
    <n v="0"/>
    <n v="3.6401394845805034E-2"/>
    <n v="0"/>
    <n v="0"/>
    <n v="3.6597580707296649E-2"/>
    <n v="0"/>
    <n v="0"/>
    <n v="0"/>
    <n v="0.33490710064406037"/>
    <n v="0"/>
    <n v="0"/>
    <n v="0"/>
    <n v="0"/>
    <n v="0"/>
    <n v="0"/>
    <n v="0"/>
    <n v="0"/>
    <n v="0"/>
    <n v="0"/>
    <n v="0.35254546752756716"/>
    <n v="0.84375972011768341"/>
    <n v="0.84375972011768341"/>
    <x v="0"/>
    <m/>
    <x v="8"/>
    <x v="5"/>
    <s v="no root cause"/>
    <x v="5"/>
    <s v=""/>
  </r>
  <r>
    <s v="Dschang-Vallee"/>
    <s v="OST_096"/>
    <s v="OUEST"/>
    <s v="IHS"/>
    <s v="Grid-Gen"/>
    <s v="OUEST"/>
    <s v="Dschang"/>
    <s v="Huawei"/>
    <n v="0"/>
    <n v="0"/>
    <n v="0"/>
    <n v="0"/>
    <n v="0"/>
    <n v="0"/>
    <n v="0"/>
    <n v="0"/>
    <n v="0"/>
    <n v="0"/>
    <n v="0"/>
    <n v="0"/>
    <n v="0"/>
    <n v="0"/>
    <n v="0"/>
    <n v="0"/>
    <n v="3.4963174130290242"/>
    <n v="0"/>
    <n v="0"/>
    <n v="0.47209452306146976"/>
    <n v="1.5006204812776518"/>
    <n v="1.9170589505322817"/>
    <n v="0.88408483219331513"/>
    <n v="0.88408483219331513"/>
    <x v="0"/>
    <m/>
    <x v="8"/>
    <x v="5"/>
    <s v="no root cause"/>
    <x v="5"/>
    <s v=""/>
  </r>
  <r>
    <s v="Bonamoutongo-III"/>
    <s v="LIT_718"/>
    <s v="Douala"/>
    <s v="CAMUSAT"/>
    <s v="Good Grid no GE - 8h"/>
    <s v="LITTORAL"/>
    <s v="Douala"/>
    <s v="ZTE"/>
    <n v="5.7792431078123352"/>
    <n v="36.946220818244846"/>
    <n v="36.150562304349194"/>
    <n v="9.8567343828920198"/>
    <n v="5.7327827287955184"/>
    <n v="2.0288293339953718"/>
    <n v="6.5621495407110642"/>
    <n v="11.718573878601617"/>
    <n v="19.542198508702096"/>
    <n v="28.048924473437143"/>
    <n v="3.1719330085922279"/>
    <n v="0"/>
    <n v="14.279708960057992"/>
    <n v="1.8149154046565257"/>
    <n v="4.120723504921056"/>
    <n v="26.781189271558333"/>
    <n v="20.306039242879525"/>
    <n v="30.839632682995038"/>
    <n v="3.7255160044858782"/>
    <n v="1.7925323813681933"/>
    <n v="0.69604310796174396"/>
    <n v="0.34595781864670216"/>
    <n v="0.93858883153127759"/>
    <n v="0.93858883153127759"/>
    <x v="0"/>
    <m/>
    <x v="8"/>
    <x v="5"/>
    <s v="no root cause"/>
    <x v="5"/>
    <s v=""/>
  </r>
  <r>
    <s v="Meiganga"/>
    <s v="ADM_004"/>
    <s v="ADAMAOUA"/>
    <s v="CAMUSAT"/>
    <s v="Bad Grid + Solar + GE"/>
    <s v="ADAMAOUA"/>
    <s v="Meiganga"/>
    <s v="Huawei"/>
    <n v="0"/>
    <n v="8.9175391586979543E-5"/>
    <n v="0"/>
    <n v="0"/>
    <n v="0"/>
    <n v="2.0087470358099835"/>
    <n v="2.931640998421952"/>
    <n v="11.220333130726845"/>
    <n v="2.4848544514928674"/>
    <n v="0"/>
    <n v="9.5060967431720184E-2"/>
    <n v="0"/>
    <n v="0"/>
    <n v="0"/>
    <n v="5.9432723230974247"/>
    <n v="0"/>
    <n v="3.8940753296635879"/>
    <n v="8.9175391586979543E-5"/>
    <n v="0"/>
    <n v="0"/>
    <n v="1.9352571250434636"/>
    <n v="1.3723560152459446"/>
    <n v="0.82535391929413038"/>
    <n v="0.82535391929413038"/>
    <x v="0"/>
    <m/>
    <x v="8"/>
    <x v="5"/>
    <s v="no root cause"/>
    <x v="5"/>
    <s v=""/>
  </r>
  <r>
    <s v="Gra-Foulbere-Moussa-yaya"/>
    <s v="NRD_101"/>
    <s v="Garoua"/>
    <s v="IHS"/>
    <s v="Grid-Gen"/>
    <s v="NORD"/>
    <s v="Garoua"/>
    <s v="Huawei"/>
    <n v="2.0918585007690487"/>
    <n v="0.62476279345837848"/>
    <n v="3.2947631929641332"/>
    <n v="3.0005022358054174"/>
    <n v="0"/>
    <n v="0.92655015366703486"/>
    <n v="0"/>
    <n v="0.12190276029940103"/>
    <n v="0.24191500229715807"/>
    <n v="14.443880855969613"/>
    <n v="2.3216099796537422"/>
    <n v="0"/>
    <n v="2.573958502766577"/>
    <n v="9.2099274326333411"/>
    <n v="5.0979787862444468"/>
    <n v="0"/>
    <n v="0"/>
    <n v="0"/>
    <n v="9.9876438577417084E-2"/>
    <n v="4.3065471859100022"/>
    <n v="0.64820809803004686"/>
    <n v="0.81872787825004856"/>
    <n v="0.82239329629344282"/>
    <n v="0.82239329629344282"/>
    <x v="0"/>
    <m/>
    <x v="5"/>
    <x v="0"/>
    <s v="Defaut GE &amp; Power Cabinet"/>
    <x v="0"/>
    <s v="(05/05/2026 ocm ran 00h): 04/05/2026 FME Merlin in the way ETA 00:40 AM /Idrissou informed"/>
  </r>
  <r>
    <s v="Laquintinie-Camtel"/>
    <s v="LIT_644"/>
    <s v="Douala"/>
    <s v="CAMUSAT"/>
    <s v="Good Grid no GE - 8h"/>
    <s v="LITTORAL"/>
    <s v="Douala"/>
    <s v="ZTE"/>
    <n v="0"/>
    <n v="0"/>
    <n v="0"/>
    <n v="0"/>
    <n v="0"/>
    <n v="0"/>
    <n v="12.766242049122086"/>
    <n v="24.490790678960032"/>
    <n v="18.844490244925563"/>
    <n v="0.33931236498845746"/>
    <n v="0"/>
    <n v="0"/>
    <n v="0"/>
    <n v="0"/>
    <n v="0"/>
    <n v="0"/>
    <n v="0"/>
    <n v="0"/>
    <n v="0"/>
    <n v="0"/>
    <n v="0"/>
    <n v="0.4684137111498724"/>
    <n v="0.7351084230081073"/>
    <n v="0.7351084230081073"/>
    <x v="0"/>
    <m/>
    <x v="8"/>
    <x v="5"/>
    <s v="no root cause"/>
    <x v="5"/>
    <s v="(05/05/2026 ticket): INC-20260505-00008808...Others"/>
  </r>
  <r>
    <s v="Foubarka"/>
    <s v="NRD_153"/>
    <s v="NORD"/>
    <s v="CAMUSAT"/>
    <s v="Hybrid Solar - S3"/>
    <s v="NORD"/>
    <s v="Foubarka"/>
    <s v="NOKIA"/>
    <n v="4.7595784936155114E-2"/>
    <n v="5.3186801734263524E-2"/>
    <n v="7.3368568821629038E-2"/>
    <n v="3.7441777009267915E-2"/>
    <n v="3.1147374226881352E-2"/>
    <n v="5.1960385146291366E-2"/>
    <n v="0.10511111580443805"/>
    <n v="3.9281401891226156E-2"/>
    <n v="3.4213415696811772E-2"/>
    <n v="5.9733702049467881E-2"/>
    <n v="8.0564748506936304E-2"/>
    <n v="0"/>
    <n v="3.9930681261329072E-2"/>
    <n v="5.1097499379339266E-2"/>
    <n v="6.5472572503160381E-2"/>
    <n v="1.4176568702148484"/>
    <n v="1.5421992221052241"/>
    <n v="0.1756398512697149"/>
    <n v="0.102034483053822"/>
    <n v="5.766080820014096E-2"/>
    <n v="5.6220499662282331"/>
    <n v="0"/>
    <n v="0.80282821537925941"/>
    <n v="0.80282821537925941"/>
    <x v="0"/>
    <m/>
    <x v="2"/>
    <x v="0"/>
    <s v="AKTIVCO Defaut GE &amp; Power Cabinet"/>
    <x v="0"/>
    <s v="(05/05/2026 ocm ran 19h): 05.05.26: Power alarms; Camusat feedback awaiting..;..;(05/05/2026 ticket): INC-20260505-00015922...Grid Outage"/>
  </r>
  <r>
    <s v="Nlobisson"/>
    <s v="CTR_631"/>
    <s v="Yaounde"/>
    <s v="CAMUSAT"/>
    <s v="Bad Grid + Solar + GE"/>
    <s v="CENTRE"/>
    <s v="Yaounde"/>
    <s v="ZTE"/>
    <n v="0"/>
    <n v="0"/>
    <n v="0"/>
    <n v="0"/>
    <n v="7.5361231676240532"/>
    <n v="7.5473235968073791"/>
    <n v="0"/>
    <n v="4.3094186335191038"/>
    <n v="0"/>
    <n v="0"/>
    <n v="6.273667148927184"/>
    <n v="0"/>
    <n v="0"/>
    <n v="5.5665241287207534"/>
    <n v="0"/>
    <n v="0.42231681947761757"/>
    <n v="0"/>
    <n v="0.42126454985689132"/>
    <n v="1.3977172526559996"/>
    <n v="9.5792205642733816E-2"/>
    <n v="9.1423569895567311E-2"/>
    <n v="0.66970888542081008"/>
    <n v="0.69077041831106067"/>
    <n v="0.69077041831106067"/>
    <x v="0"/>
    <m/>
    <x v="2"/>
    <x v="0"/>
    <s v="AKTIVCO Defaut GE &amp; Power Cabinet"/>
    <x v="0"/>
    <s v="(05/05/2026 ticket): INC-20260505-00009291...Grid Outage"/>
  </r>
  <r>
    <s v="Boubara-IHS"/>
    <s v="EST_096"/>
    <s v="CENTRE"/>
    <s v="IHS"/>
    <s v="Hybrid-Gen"/>
    <s v="EST"/>
    <s v="Boubara"/>
    <s v="NOKIA"/>
    <n v="6.4741334292146707E-3"/>
    <n v="6.0817617062319897E-2"/>
    <n v="0"/>
    <n v="7.7457745132450517E-2"/>
    <n v="2.2204672505157862E-2"/>
    <n v="9.9270045914625557E-2"/>
    <n v="0.72822408277759254"/>
    <n v="7.6726506921437218E-2"/>
    <n v="2.7733011731201116"/>
    <n v="0"/>
    <n v="3.388664880305182E-3"/>
    <n v="0"/>
    <n v="2.7644371391963413E-3"/>
    <n v="0"/>
    <n v="0"/>
    <n v="0.16402921528509018"/>
    <n v="1.2484554822176804E-3"/>
    <n v="0"/>
    <n v="0"/>
    <n v="0.12925081256616805"/>
    <n v="1.7380469927140909"/>
    <n v="1.6146646164203315"/>
    <n v="0.79025448516549546"/>
    <n v="0.79025448516549546"/>
    <x v="0"/>
    <m/>
    <x v="8"/>
    <x v="5"/>
    <s v="no root cause"/>
    <x v="5"/>
    <s v="(05/05/2026 ticket): INC-20260505-00018920"/>
  </r>
  <r>
    <s v="Bafang-Chefferie"/>
    <s v="OST_099"/>
    <s v="OUEST"/>
    <s v="IHS"/>
    <s v="Grid-Gen"/>
    <s v="OUEST"/>
    <s v="Bafang"/>
    <s v="Huawei"/>
    <n v="0"/>
    <n v="0"/>
    <n v="0"/>
    <n v="0"/>
    <n v="0"/>
    <n v="0"/>
    <n v="0"/>
    <n v="0"/>
    <n v="0"/>
    <n v="0"/>
    <n v="0"/>
    <n v="0"/>
    <n v="0"/>
    <n v="2.675261747609386E-4"/>
    <n v="0"/>
    <n v="0"/>
    <n v="0"/>
    <n v="1.0363072256322892"/>
    <n v="1.2777050106582428"/>
    <n v="0.43027126440717628"/>
    <n v="0"/>
    <n v="0"/>
    <n v="0.77992797481972309"/>
    <n v="0.77992797481972309"/>
    <x v="0"/>
    <m/>
    <x v="4"/>
    <x v="2"/>
    <s v="ODU HS"/>
    <x v="2"/>
    <s v="(05/05/2026 cell zte): 05.05.26: Besoin d'un FME sur site pour vérifier la chaine antennaire de l'ODU 3.1; CM-20260505-00003675; FME Jean Kakeu activé pour investigations, update ASAP"/>
  </r>
  <r>
    <s v="Widikum"/>
    <s v="NRO_219"/>
    <s v="NORD-OUEST"/>
    <s v="IHS"/>
    <s v="Gen Only"/>
    <s v="NORD-OUEST"/>
    <s v="Widikum"/>
    <s v="NOKIA"/>
    <n v="2.1745378757294547"/>
    <n v="1.3376308738047311E-3"/>
    <n v="0"/>
    <n v="0"/>
    <n v="3.8293380590601611E-2"/>
    <n v="5.3492757987588755"/>
    <n v="4.31168759645724E-2"/>
    <n v="0"/>
    <n v="0"/>
    <n v="1.5342263251484363"/>
    <n v="3.4495409051081993"/>
    <n v="0"/>
    <n v="0"/>
    <n v="6.7100023399622755"/>
    <n v="0.98387209537914533"/>
    <n v="0.32957441222715889"/>
    <n v="0.58472304263582486"/>
    <n v="0.14621197204601169"/>
    <n v="1.7009670892866822"/>
    <n v="0.95806473705387329"/>
    <n v="2.6445391652578443"/>
    <n v="1.1754171894284813"/>
    <n v="0.77224105606492544"/>
    <n v="0.77224105606492544"/>
    <x v="2"/>
    <m/>
    <x v="5"/>
    <x v="0"/>
    <s v="Defaut GE &amp; Power Cabinet"/>
    <x v="0"/>
    <s v="( hourly IHS): 05/05/2026 14:45 1:15:00 41v FME is informed and managing..;..;(05/05/2026 cell zte): 05.05.26: IHS: 41v; FME is informed and managing"/>
  </r>
  <r>
    <s v="Molyko-Buea-SC2"/>
    <s v="SUO_213"/>
    <s v="SUD-OUEST"/>
    <s v="IHS"/>
    <s v="Grid-Gen"/>
    <s v="SUD-OUEST"/>
    <s v="Buea"/>
    <s v="Huawei"/>
    <n v="0"/>
    <n v="1.4268062653916727E-3"/>
    <n v="3.4451842434930504"/>
    <n v="0"/>
    <n v="1.2744411913261593"/>
    <n v="0"/>
    <n v="0"/>
    <n v="8.5049246218249994"/>
    <n v="4.2625837178576218E-3"/>
    <n v="0"/>
    <n v="0"/>
    <n v="0"/>
    <n v="0"/>
    <n v="0"/>
    <n v="0"/>
    <n v="0"/>
    <n v="1.7426655023927542"/>
    <n v="0"/>
    <n v="0"/>
    <n v="0"/>
    <n v="0.64758362009360182"/>
    <n v="1.1176690093196107"/>
    <n v="0.76785362679884606"/>
    <n v="0.76785362679884606"/>
    <x v="0"/>
    <m/>
    <x v="8"/>
    <x v="5"/>
    <s v="no root cause"/>
    <x v="5"/>
    <s v=""/>
  </r>
  <r>
    <s v="LIMBE-MOTOWOH-MTN"/>
    <s v="SUO_224"/>
    <s v="SUD-OUEST"/>
    <s v="MTN sharing"/>
    <m/>
    <s v="SUD-OUEST"/>
    <s v="Limbe"/>
    <s v="Huawei"/>
    <n v="2.292075089960135"/>
    <n v="0.65599201559213893"/>
    <n v="0.66906512799879014"/>
    <n v="0.36042909771625381"/>
    <n v="0.78991561867746474"/>
    <n v="0"/>
    <n v="0"/>
    <n v="1.3757087660123333"/>
    <n v="0.89041628499599046"/>
    <n v="1.7306981648417812"/>
    <n v="5.0932881606469707"/>
    <n v="0"/>
    <n v="0.67470101274708738"/>
    <n v="0.17843995856554604"/>
    <n v="5.3505234952187721E-4"/>
    <n v="0.6888085596961474"/>
    <n v="0.56958106114435569"/>
    <n v="1.2756183064951074"/>
    <n v="0.39538585121834979"/>
    <n v="4.4041585695411101"/>
    <n v="0.84554312594670855"/>
    <n v="0.72246320266838027"/>
    <n v="0.7623425875987706"/>
    <n v="0.7623425875987706"/>
    <x v="0"/>
    <m/>
    <x v="8"/>
    <x v="5"/>
    <s v="no root cause"/>
    <x v="5"/>
    <s v=""/>
  </r>
  <r>
    <s v="Nkolangaa"/>
    <s v="CTR_247"/>
    <s v="Yaounde"/>
    <s v="IHS"/>
    <s v="Grid-Gen"/>
    <s v="CENTRE"/>
    <s v="Yaounde"/>
    <s v="ZTE"/>
    <n v="0"/>
    <n v="0"/>
    <n v="0"/>
    <n v="1.1358091275650408"/>
    <n v="0"/>
    <n v="0"/>
    <n v="0"/>
    <n v="4.3962219596898686"/>
    <n v="3.4902534864011101"/>
    <n v="8.0061666566790743E-2"/>
    <n v="0"/>
    <n v="0"/>
    <n v="1.8182327292235603"/>
    <n v="0"/>
    <n v="0"/>
    <n v="0"/>
    <n v="0"/>
    <n v="0"/>
    <n v="0"/>
    <n v="1.4570902283746106"/>
    <n v="0.81981463496516915"/>
    <n v="0.22838953660352673"/>
    <n v="0.84434827770215604"/>
    <n v="0.84434827770215604"/>
    <x v="0"/>
    <m/>
    <x v="8"/>
    <x v="5"/>
    <s v="no root cause"/>
    <x v="5"/>
    <s v=""/>
  </r>
  <r>
    <s v="Ngd-Q-Haoussa"/>
    <s v="ADM_048"/>
    <s v="Ngaoundere"/>
    <s v="IHS"/>
    <s v="Grid-Gen"/>
    <s v="ADAMAOUA"/>
    <s v="Ngaoundere"/>
    <s v="Huawei"/>
    <n v="1.4620305450685294"/>
    <n v="0.82210793504036428"/>
    <n v="0"/>
    <n v="0"/>
    <n v="0"/>
    <n v="0"/>
    <n v="0"/>
    <n v="0"/>
    <n v="0"/>
    <n v="0"/>
    <n v="0"/>
    <n v="0"/>
    <n v="0"/>
    <n v="0.53774544634780408"/>
    <n v="0"/>
    <n v="0"/>
    <n v="0"/>
    <n v="0"/>
    <n v="0"/>
    <n v="0"/>
    <n v="1.1509128368683781"/>
    <n v="1.4723926510739145"/>
    <n v="0.7554939175248907"/>
    <n v="0.7554939175248907"/>
    <x v="0"/>
    <m/>
    <x v="5"/>
    <x v="0"/>
    <s v="Defaut GE &amp; Power Cabinet"/>
    <x v="0"/>
    <s v="( hourly IHS): 05-05-2026 10:25:31 NO COM FME Herve is on way. ETA = 11:15 AM RICHARD IS INFORMED"/>
  </r>
  <r>
    <s v="Tropicana-New"/>
    <s v="CTR_833"/>
    <s v="Yaounde"/>
    <s v="CAMUSAT"/>
    <s v="Good Grid + GE"/>
    <s v="CENTRE"/>
    <s v="Yaounde"/>
    <s v="ZTE"/>
    <n v="0"/>
    <n v="0"/>
    <n v="17.747383237309279"/>
    <n v="2.0039672348209212"/>
    <n v="3.492482871190786"/>
    <n v="0.71684530281109249"/>
    <n v="1.4686116889676488"/>
    <n v="17.352318417500644"/>
    <n v="6.2770914839641234"/>
    <n v="31.937274742960852"/>
    <n v="6.2940883136006009"/>
    <n v="0"/>
    <n v="43.2320336555062"/>
    <n v="12.966369462921584"/>
    <n v="0"/>
    <n v="24.664165475283429"/>
    <n v="0"/>
    <n v="0"/>
    <n v="7.9529289479015972"/>
    <n v="0"/>
    <n v="0"/>
    <n v="0.23343652566547951"/>
    <n v="0.7024523946089537"/>
    <n v="0.7024523946089537"/>
    <x v="0"/>
    <m/>
    <x v="8"/>
    <x v="5"/>
    <s v="no root cause"/>
    <x v="5"/>
    <s v=""/>
  </r>
  <r>
    <s v="Melen-Baaba"/>
    <s v="CTR_594"/>
    <s v="CENTRE"/>
    <s v="IHS"/>
    <s v="Grid-Gen"/>
    <s v="CENTRE"/>
    <s v="Ba'aba"/>
    <s v="ZTE"/>
    <n v="0.16272725456792039"/>
    <n v="5.5431423410466099E-2"/>
    <n v="0.25447089743260459"/>
    <n v="0"/>
    <n v="9.9965613969003803E-2"/>
    <n v="1.4759062359994628"/>
    <n v="0.12819854294544125"/>
    <n v="1.974236159265822"/>
    <n v="6.807988260238047"/>
    <n v="0.5335898730998504"/>
    <n v="1.7531525284433831"/>
    <n v="0"/>
    <n v="2.3459726966353061"/>
    <n v="8.4181569658108524E-2"/>
    <n v="0"/>
    <n v="1.6504403124134996"/>
    <n v="2.0295427371280668"/>
    <n v="1.4622980712432903"/>
    <n v="0"/>
    <n v="0.11152274471867687"/>
    <n v="0"/>
    <n v="0.57535675306261858"/>
    <n v="0.62164165475283395"/>
    <n v="0.62164165475283395"/>
    <x v="0"/>
    <m/>
    <x v="5"/>
    <x v="0"/>
    <s v="Defaut GE &amp; Power Cabinet"/>
    <x v="0"/>
    <s v="(05/05/2026 ticket): INC-20260505-00007879...fme is on site...GE Fault"/>
  </r>
  <r>
    <s v="Ngd-Madagascar-MTN-IHS"/>
    <s v="ADM_084"/>
    <s v="Ngaoundere"/>
    <s v="IHS"/>
    <s v="Grid-Gen"/>
    <s v="ADAMAOUA"/>
    <s v="Ngaoundere"/>
    <s v="Huawei"/>
    <n v="0"/>
    <n v="0"/>
    <n v="0"/>
    <n v="0"/>
    <n v="0.18769636421227451"/>
    <n v="0"/>
    <n v="0"/>
    <n v="0"/>
    <n v="0.6686370861191725"/>
    <n v="0"/>
    <n v="0"/>
    <n v="0"/>
    <n v="0"/>
    <n v="1.678601901076668"/>
    <n v="0"/>
    <n v="0.99425211095986954"/>
    <n v="0.21723125390588213"/>
    <n v="0"/>
    <n v="0.37328818918309631"/>
    <n v="0"/>
    <n v="0.71565171516612103"/>
    <n v="0.92232396952171136"/>
    <n v="0.71181581072558808"/>
    <n v="0.71181581072558808"/>
    <x v="0"/>
    <m/>
    <x v="8"/>
    <x v="5"/>
    <s v="no root cause"/>
    <x v="5"/>
    <s v=""/>
  </r>
  <r>
    <s v="Limbe-Legend-Inn"/>
    <s v="SUO_233"/>
    <s v="SUD-OUEST"/>
    <s v="ESCO"/>
    <s v="Good Grid + GE"/>
    <s v="SUD-OUEST"/>
    <s v="Limbe"/>
    <s v="Huawei"/>
    <n v="1.546479640901399"/>
    <n v="1.6580380557767107"/>
    <n v="0.20224978811926955"/>
    <n v="0"/>
    <n v="0.25388233984813069"/>
    <n v="0"/>
    <n v="0"/>
    <n v="0.45746975884120505"/>
    <n v="1.5015352435415614"/>
    <n v="7.6244959806867491E-2"/>
    <n v="0.12876926545159845"/>
    <n v="0"/>
    <n v="0.78866716319524699"/>
    <n v="8.9175391586979543E-5"/>
    <n v="0"/>
    <n v="0.69610310672796227"/>
    <n v="0.84903890329963227"/>
    <n v="0"/>
    <n v="0.13670587530283965"/>
    <n v="0.80819657395279543"/>
    <n v="4.9140168818867433"/>
    <n v="0"/>
    <n v="0.70172115639794208"/>
    <n v="0.70172115639794208"/>
    <x v="0"/>
    <m/>
    <x v="8"/>
    <x v="5"/>
    <s v="no root cause"/>
    <x v="5"/>
    <s v=""/>
  </r>
  <r>
    <s v="Mvolye-New"/>
    <s v="CTR_310"/>
    <s v="Yaounde"/>
    <s v="IHS"/>
    <s v="GridOnly"/>
    <s v="CENTRE"/>
    <s v="Yaounde"/>
    <s v="ZTE"/>
    <n v="0.50417982895446489"/>
    <n v="0.65221097898885139"/>
    <n v="2.7409305059740374"/>
    <n v="0.62508382486809155"/>
    <n v="1.9757521409228018"/>
    <n v="0.86740903396654989"/>
    <n v="9.5292823449846339E-2"/>
    <n v="3.3743254773380364"/>
    <n v="2.2478797658896279"/>
    <n v="19.202886143713634"/>
    <n v="0.36422796939785873"/>
    <n v="0"/>
    <n v="18.988829533748245"/>
    <n v="3.8612944557162056E-2"/>
    <n v="6.2725970442281564E-2"/>
    <n v="3.8202737755862352E-2"/>
    <n v="1.5942776507920198"/>
    <n v="0"/>
    <n v="1.9977606275664674"/>
    <n v="0"/>
    <n v="0"/>
    <n v="0.26361220763589199"/>
    <n v="0.6544403637785251"/>
    <n v="0.6544403637785251"/>
    <x v="0"/>
    <m/>
    <x v="8"/>
    <x v="5"/>
    <s v="no root cause"/>
    <x v="5"/>
    <s v=""/>
  </r>
  <r>
    <s v="Yagoua-Ville"/>
    <s v="EXN_096"/>
    <s v="EXTREME-NORD"/>
    <s v="IHS"/>
    <s v="Grid-Gen"/>
    <s v="EXTREME-NORD"/>
    <s v="Yagoua"/>
    <s v="Huawei"/>
    <n v="0.30658499627603564"/>
    <n v="0.27933299660705474"/>
    <n v="0"/>
    <n v="0"/>
    <n v="0"/>
    <n v="0"/>
    <n v="4.745040421421499"/>
    <n v="3.2768032690985152"/>
    <n v="3.9430147845665222"/>
    <n v="0"/>
    <n v="0.32156646206264822"/>
    <n v="0"/>
    <n v="0"/>
    <n v="1.3772069125909947"/>
    <n v="0"/>
    <n v="0"/>
    <n v="0"/>
    <n v="0"/>
    <n v="0.15311414735484385"/>
    <n v="0"/>
    <n v="0.7281412738950237"/>
    <n v="1.195020757469119"/>
    <n v="0.67058110965576867"/>
    <n v="0.67058110965576867"/>
    <x v="2"/>
    <m/>
    <x v="8"/>
    <x v="5"/>
    <s v="no root cause"/>
    <x v="5"/>
    <s v=""/>
  </r>
  <r>
    <s v="Bep-Axe-Lrd"/>
    <s v="LIT_097"/>
    <s v="Douala"/>
    <s v="IHS"/>
    <s v="GridOnly"/>
    <s v="LITTORAL"/>
    <s v="Douala"/>
    <s v="ZTE"/>
    <n v="0"/>
    <n v="0"/>
    <n v="0"/>
    <n v="0"/>
    <n v="0"/>
    <n v="0"/>
    <n v="0"/>
    <n v="0"/>
    <n v="0"/>
    <n v="0"/>
    <n v="0"/>
    <n v="0"/>
    <n v="0"/>
    <n v="0"/>
    <n v="0"/>
    <n v="0"/>
    <n v="6.3475043731612099E-2"/>
    <n v="0"/>
    <n v="0"/>
    <n v="0"/>
    <n v="0"/>
    <n v="0.34282337280822506"/>
    <n v="0.60690988006266533"/>
    <n v="0.60690988006266533"/>
    <x v="0"/>
    <m/>
    <x v="8"/>
    <x v="5"/>
    <s v="no root cause"/>
    <x v="5"/>
    <s v=""/>
  </r>
  <r>
    <s v="Kumba-Preventive"/>
    <s v="SUO_217"/>
    <s v="SUD-OUEST"/>
    <s v="IHS"/>
    <s v="Grid-Gen"/>
    <s v="SUD-OUEST"/>
    <s v="Kumba"/>
    <s v="Huawei"/>
    <n v="0"/>
    <n v="0"/>
    <n v="8.9175391586979543E-5"/>
    <n v="3.9927389829154212"/>
    <n v="6.2422774110885678E-4"/>
    <n v="2.6752617476093858E-3"/>
    <n v="1.0701046990437544E-3"/>
    <n v="0"/>
    <n v="1.8726832233265705E-3"/>
    <n v="2.6752617476093862E-3"/>
    <n v="2.675261747609386E-4"/>
    <n v="0"/>
    <n v="0"/>
    <n v="1.0701046990437543E-2"/>
    <n v="1.4268062653916727E-3"/>
    <n v="8.9175391586979543E-5"/>
    <n v="1.3376308738046929E-3"/>
    <n v="4.5479449709359566E-3"/>
    <n v="1.3376308738046931E-3"/>
    <n v="1.0701046990437544E-3"/>
    <n v="0.83430252309069619"/>
    <n v="1.4284572831345987"/>
    <n v="0.66146738463557941"/>
    <n v="0.66146738463557941"/>
    <x v="0"/>
    <m/>
    <x v="8"/>
    <x v="5"/>
    <s v="no root cause"/>
    <x v="5"/>
    <s v=""/>
  </r>
  <r>
    <s v="Maroua-Camp-SIC"/>
    <s v="EXN_071"/>
    <s v="Maroua"/>
    <s v="IHS"/>
    <s v="Grid-Gen"/>
    <s v="EXTREME-NORD"/>
    <s v="Maroua"/>
    <s v="Huawei"/>
    <n v="1.2620458118955693"/>
    <n v="1.0433877517242953"/>
    <n v="2.4785051636118745"/>
    <n v="0.35126186746111238"/>
    <n v="0"/>
    <n v="0"/>
    <n v="4.6549554408403318E-3"/>
    <n v="0.24014932954373591"/>
    <n v="0.57669725739299671"/>
    <n v="3.5326296324832422"/>
    <n v="1.1406067636324204"/>
    <n v="0"/>
    <n v="0.27139638675581351"/>
    <n v="0.29140734462793172"/>
    <n v="4.8957289981251761E-2"/>
    <n v="0"/>
    <n v="0.33401534672819055"/>
    <n v="3.9870495929321716"/>
    <n v="0"/>
    <n v="0.37525004779800986"/>
    <n v="1.0666083154482853"/>
    <n v="1.362687046727256"/>
    <n v="0.63483961270770728"/>
    <n v="0.63483961270770728"/>
    <x v="0"/>
    <m/>
    <x v="5"/>
    <x v="0"/>
    <s v="Defaut GE &amp; Power Cabinet"/>
    <x v="0"/>
    <s v="( hourly IHS): 05/05/2026 05:21 0:46:16 49.7V FME is on site"/>
  </r>
  <r>
    <s v="Goro-IHS"/>
    <s v="ADM_138"/>
    <s v="ADAMAOUA"/>
    <s v="IHS"/>
    <s v="Hybrid-Gen"/>
    <s v="ADAMAOUA"/>
    <s v="Goro"/>
    <s v="NOKIA"/>
    <n v="3.3893152269289656E-2"/>
    <n v="4.5894904842926826E-2"/>
    <n v="6.5604850194216122E-2"/>
    <n v="1.1237399964955362E-2"/>
    <n v="0.17061234044803908"/>
    <n v="1.4270540178254463E-3"/>
    <n v="5.5080963815997572E-2"/>
    <n v="0.10856293673796956"/>
    <n v="3.5539770734575464"/>
    <n v="4.3791075964461124"/>
    <n v="0.66773461010259039"/>
    <n v="0"/>
    <n v="8.6283189962236329E-2"/>
    <n v="1.4181256394976778E-2"/>
    <n v="2.0424611530298412E-2"/>
    <n v="0.10315746121911201"/>
    <n v="0.16441279799048905"/>
    <n v="6.7356797688287978E-2"/>
    <n v="0.24029798891628826"/>
    <n v="3.9208005643019489E-2"/>
    <n v="0.7875915734446004"/>
    <n v="0.94445428214507254"/>
    <n v="0.60597694400667212"/>
    <n v="0.60597694400667212"/>
    <x v="0"/>
    <m/>
    <x v="6"/>
    <x v="3"/>
    <s v="Warehouse HUAWEI"/>
    <x v="3"/>
    <s v="(05/05/2026 ocm ran 19h): 05.05.26: FSMF faulty et sera expédié de Ngaoundéré pour Ngaoundal, ETD=06.05.26_x000a_05.05.26: Suite investigations ce jour, FSMF faulty, commande en cours, update ASAP_x000a_04/04/2026 Besoin d'un fme sur site pour verifier l'interco entre le MPR et la MRBTS2 S1P2  FME activé ETA asap ..;..;(05/05/2026 cell zte): 05.05.26: FSMF faulty et sera expédié de Ngaoundéré pour Ngaoundal, ETD=06.05.26_x000a_05.05.26: Suite investigations ce jour, FSMF faulty, commande en cours, update ASAP_x000a_04/04/2026 Besoin d'un fme sur site pour verifier l'interco entre le MPR et la MRBTS2 S1P2  FME activé ETA asap ..;..;(05/05/2026 ocm ran 10h): 04/04/2026 Besoin d'un fme sur site pour verifier l'interco entre le MPR et la MRBTS2 S1P2  FME activé ETA asap ..;..;(05/05/2026 ocm ran 00h): 04/04/2026 Besoin d'un fme sur site pour verifier l'interco entre le MPR et la MRBTS2 S1P2  FME activé ETA asap ..;..;(05/05/2026 ticket): INC-20260505-00017680...Grid Outage"/>
  </r>
  <r>
    <s v="Bberi-Excellence"/>
    <s v="LIT_645"/>
    <s v="Douala"/>
    <s v="CAMUSAT"/>
    <s v="Good Grid no GE - 8h"/>
    <s v="LITTORAL"/>
    <s v="Douala"/>
    <s v="ZTE"/>
    <n v="4.6738962940134066"/>
    <n v="1.5503676879745911"/>
    <n v="1.8062832267509048"/>
    <n v="0"/>
    <n v="0"/>
    <n v="2.7190111947219582"/>
    <n v="0"/>
    <n v="0"/>
    <n v="2.658960486027286"/>
    <n v="0.61766443228805568"/>
    <n v="1.2894939974260415"/>
    <n v="0"/>
    <n v="1.0256240137201693"/>
    <n v="0"/>
    <n v="0"/>
    <n v="4.3321940285304175"/>
    <n v="0"/>
    <n v="4.9744530338181621"/>
    <n v="0.37004220492933043"/>
    <n v="0"/>
    <n v="0"/>
    <n v="0.24863061905198966"/>
    <n v="0.56501528109510302"/>
    <n v="0.56501528109510302"/>
    <x v="0"/>
    <m/>
    <x v="8"/>
    <x v="5"/>
    <s v="no root cause"/>
    <x v="5"/>
    <s v=""/>
  </r>
  <r>
    <s v="Mbanga-Bakoko-SIC"/>
    <s v="LIT_614"/>
    <s v="Douala"/>
    <s v="IHS"/>
    <s v="Grid + Gen"/>
    <s v="LITTORAL"/>
    <s v="Douala"/>
    <s v="ZTE"/>
    <n v="0.10454922909657442"/>
    <n v="2.2517143077278687"/>
    <n v="0"/>
    <n v="0"/>
    <n v="0"/>
    <n v="0"/>
    <n v="0"/>
    <n v="0.58725562375689422"/>
    <n v="0"/>
    <n v="0"/>
    <n v="1.1794515642077097"/>
    <n v="0"/>
    <n v="1.6452681397014559"/>
    <n v="1.0530543641723256"/>
    <n v="0"/>
    <n v="2.338624644368537"/>
    <n v="4.0173692260717448"/>
    <n v="0"/>
    <n v="0"/>
    <n v="0"/>
    <n v="0"/>
    <n v="0.2113360261941914"/>
    <n v="0.55609774193640205"/>
    <n v="0.55609774193640205"/>
    <x v="0"/>
    <m/>
    <x v="8"/>
    <x v="5"/>
    <s v="no root cause"/>
    <x v="5"/>
    <s v=""/>
  </r>
  <r>
    <s v="Ebolowa"/>
    <s v="SUD_007"/>
    <s v="CENTRE"/>
    <m/>
    <m/>
    <s v="SUD"/>
    <s v="Ebolowa"/>
    <s v="ZTE"/>
    <n v="0.260106782180903"/>
    <n v="0.64648591884896578"/>
    <n v="0.48714732916135189"/>
    <n v="0.36981034891120534"/>
    <n v="0"/>
    <n v="0.34858660571350308"/>
    <n v="0.50348426090008624"/>
    <n v="0.61607711031780699"/>
    <n v="0.50027394680295501"/>
    <n v="0.46002017504059178"/>
    <n v="1.8869512859805669E-2"/>
    <n v="0"/>
    <n v="0"/>
    <n v="0"/>
    <n v="0"/>
    <n v="0.34214814244092262"/>
    <n v="8.9710443936502335E-2"/>
    <n v="9.0352506755927597E-2"/>
    <n v="0.57769602177877011"/>
    <n v="0.39058821515097075"/>
    <n v="0.14837595769936335"/>
    <n v="0.27349368095718957"/>
    <n v="0.5576850639066524"/>
    <n v="0.5576850639066524"/>
    <x v="0"/>
    <m/>
    <x v="8"/>
    <x v="5"/>
    <s v="no root cause"/>
    <x v="5"/>
    <s v=""/>
  </r>
  <r>
    <s v="ADM_098_N_Maakola-MTN-IHS"/>
    <s v="ADM_098"/>
    <s v="ADAMAOUA"/>
    <s v="IHS"/>
    <s v="Solar-Gen"/>
    <s v="ADAMAOUA"/>
    <s v="Maakola"/>
    <s v="NOKIA"/>
    <n v="2.9411595468580101E-2"/>
    <n v="2.5684990157996729E-3"/>
    <n v="0.21341889129611924"/>
    <n v="0"/>
    <n v="0"/>
    <n v="3.4248924799157388E-3"/>
    <n v="2.4865794919242637E-2"/>
    <n v="8.7035947366799093E-2"/>
    <n v="1.5857170402929409E-2"/>
    <n v="8.9131758655391677E-2"/>
    <n v="0"/>
    <n v="0"/>
    <n v="0"/>
    <n v="3.3423680024100962E-2"/>
    <n v="0"/>
    <n v="7.1352700891280868E-4"/>
    <n v="0.56760756435887127"/>
    <n v="0"/>
    <n v="0.23204058300652369"/>
    <n v="7.2414753636211573E-3"/>
    <n v="1.6596125638965824"/>
    <n v="0.73136680091192541"/>
    <n v="0.51766925420681376"/>
    <n v="0.51766925420681376"/>
    <x v="0"/>
    <m/>
    <x v="5"/>
    <x v="0"/>
    <s v="Defaut GE &amp; Power Cabinet"/>
    <x v="0"/>
    <s v="( hourly IHS): 05-05-2026 07:24:42 47V FME Felix is on the way , eta 08h50am ALI IS INFORMED..;..;(05/05/2026 ticket): INC-20260505-00009591"/>
  </r>
  <r>
    <s v="Colline-du-loup"/>
    <s v="LIT_133"/>
    <s v="LITTORAL"/>
    <s v="IHS"/>
    <s v="Solar-Gen"/>
    <s v="LITTORAL"/>
    <s v="Ebodje"/>
    <s v="NOKIA"/>
    <n v="0"/>
    <n v="2.051034006500451E-3"/>
    <n v="0"/>
    <n v="0"/>
    <n v="0"/>
    <n v="0"/>
    <n v="0"/>
    <n v="0"/>
    <n v="0"/>
    <n v="0"/>
    <n v="3.3727246817484962"/>
    <n v="0"/>
    <n v="0"/>
    <n v="0"/>
    <n v="0"/>
    <n v="0"/>
    <n v="0"/>
    <n v="4.6050172215516293E-2"/>
    <n v="0"/>
    <n v="0"/>
    <n v="1.8064897745484774"/>
    <n v="0.7735174814950817"/>
    <n v="0.51764531308409878"/>
    <n v="0.51764531308409878"/>
    <x v="0"/>
    <m/>
    <x v="5"/>
    <x v="0"/>
    <s v="Defaut GE &amp; Power Cabinet"/>
    <x v="0"/>
    <s v="( hourly IHS): 05/05/2026 02:36 1:34:51 49.3V FME is on the way ETA 04:30 AM/Escalation to Vensa..;..;(05/05/2026 ticket): INC-20260505-00001736...2026-05-05 04:53:21...FME Roland is managing with level 0...generator issue on site ...Transmission Board fault...user:OCM_NOC.IHS"/>
  </r>
  <r>
    <s v="Number49-MTN"/>
    <s v="NRO_261"/>
    <s v="NORD-OUEST"/>
    <s v="IHS"/>
    <s v="Grid-Gen"/>
    <s v="NORD-OUEST"/>
    <s v="Number49"/>
    <s v="NOKIA"/>
    <n v="1.4466659617926092"/>
    <n v="0"/>
    <n v="0"/>
    <n v="0"/>
    <n v="2.6546254876876441E-2"/>
    <n v="5.3975006185775012"/>
    <n v="0.69322670601166858"/>
    <n v="0"/>
    <n v="0"/>
    <n v="1.8323372128363844"/>
    <n v="6.0179490162867078"/>
    <n v="0"/>
    <n v="0"/>
    <n v="4.473661869744002"/>
    <n v="0.65274603133837261"/>
    <n v="0.44766046576663732"/>
    <n v="0.38885821255418301"/>
    <n v="9.0834053870497311E-2"/>
    <n v="1.1308331407144876"/>
    <n v="0.63524981950900727"/>
    <n v="1.7541585234743755"/>
    <n v="0.7790957325635558"/>
    <n v="0.51204509849243651"/>
    <n v="0.51204509849243651"/>
    <x v="2"/>
    <m/>
    <x v="5"/>
    <x v="0"/>
    <s v="Defaut GE &amp; Power Cabinet"/>
    <x v="0"/>
    <s v="(05/05/2026 cell zte): Impacted by Widikum_NRO_219 (Power issue)..;..;(05/05/2026 ticket): INC-20260505-00010013...Transmission Board fault"/>
  </r>
  <r>
    <s v="PK12-Marche"/>
    <s v="LIT_249"/>
    <s v="Douala"/>
    <s v="IHS"/>
    <s v="Grid-Gen"/>
    <s v="LITTORAL"/>
    <s v="Douala"/>
    <s v="ZTE"/>
    <n v="0"/>
    <n v="1.0304038147092314"/>
    <n v="0.51463118484845916"/>
    <n v="1.538685711676697"/>
    <n v="1.0155828646274758"/>
    <n v="1.5265400233425503"/>
    <n v="0.50708694672020016"/>
    <n v="0.50623086296096498"/>
    <n v="1.0465267255081576"/>
    <n v="1.0362893905539718"/>
    <n v="0.50507158287033438"/>
    <n v="0"/>
    <n v="0.51470252516172876"/>
    <n v="0.52504687058581845"/>
    <n v="0"/>
    <n v="2.9878571652783847"/>
    <n v="0.89337690799667835"/>
    <n v="0.75561876307311227"/>
    <n v="0"/>
    <n v="1.0228952467376078"/>
    <n v="0.46248835973126462"/>
    <n v="0.19444189438681192"/>
    <n v="0.5408309148967132"/>
    <n v="0.5408309148967132"/>
    <x v="0"/>
    <m/>
    <x v="4"/>
    <x v="2"/>
    <s v="MPR ISSUE"/>
    <x v="2"/>
    <s v="(05/05/2026 ticket): INC-20260505-00013937...Transmission Board fault"/>
  </r>
  <r>
    <s v="Nkongoa-Mfou"/>
    <s v="CTR_896"/>
    <s v="CENTRE"/>
    <s v="CAMUSAT"/>
    <s v="Good Grid + GE"/>
    <s v="CENTRE"/>
    <s v="Mfou"/>
    <s v="ZTE"/>
    <n v="0"/>
    <n v="21.457668084912093"/>
    <n v="0"/>
    <n v="0.65153324601279039"/>
    <n v="0"/>
    <n v="0"/>
    <n v="5.6160699762864796"/>
    <n v="2.7662919873413747"/>
    <n v="3.4639110757263158"/>
    <n v="9.9394891462847454E-2"/>
    <n v="4.6685101003615532"/>
    <n v="0"/>
    <n v="0.94602605918963112"/>
    <n v="6.4848166411268346"/>
    <n v="13.868556899607057"/>
    <n v="20.734776690551399"/>
    <n v="0"/>
    <n v="2.4700335014111112"/>
    <n v="0.11521460593037752"/>
    <n v="1.1749749595500418"/>
    <n v="1.1585314676930087"/>
    <n v="0.42171578077664423"/>
    <n v="0.59628017338549677"/>
    <n v="0.59628017338549677"/>
    <x v="1"/>
    <s v="site vandalise"/>
    <x v="3"/>
    <x v="1"/>
    <s v="EXCLU"/>
    <x v="1"/>
    <s v=""/>
  </r>
  <r>
    <s v="Djaba-IHS"/>
    <s v="NRD_128"/>
    <s v="NORD"/>
    <s v="IHS"/>
    <s v="Hybrid-Gen"/>
    <s v="NORD"/>
    <s v="Djaba"/>
    <s v="NOKIA"/>
    <n v="0.29923406865715341"/>
    <n v="6.3268667508917076E-2"/>
    <n v="0.24717704909056684"/>
    <n v="0.3698126929717987"/>
    <n v="0.14120022745932487"/>
    <n v="9.4379970659681595E-2"/>
    <n v="0"/>
    <n v="1.3022133100670621"/>
    <n v="1.779638623989632"/>
    <n v="0.24257798688567117"/>
    <n v="0.34528606721701388"/>
    <n v="0"/>
    <n v="0"/>
    <n v="0"/>
    <n v="0"/>
    <n v="4.8119041300334155E-2"/>
    <n v="0.13519185479227014"/>
    <n v="0.65445654323640046"/>
    <n v="0.4347040622149746"/>
    <n v="0.61571687662355767"/>
    <n v="2.5554886115207687"/>
    <n v="0.34457653742974581"/>
    <n v="0.48060185541886746"/>
    <n v="0.48060185541886746"/>
    <x v="0"/>
    <m/>
    <x v="8"/>
    <x v="5"/>
    <s v="no root cause"/>
    <x v="5"/>
    <s v=""/>
  </r>
  <r>
    <s v="Micro_SNH"/>
    <s v="CTR_843"/>
    <s v="Yaounde"/>
    <s v="CAMUSAT"/>
    <s v="Good Grid no GE - 8h"/>
    <s v="CENTRE"/>
    <s v="Yaounde"/>
    <s v="ZTE"/>
    <n v="0.29934395447917261"/>
    <n v="0.64734200260820185"/>
    <n v="0"/>
    <n v="0.21432413614014667"/>
    <n v="0"/>
    <n v="0"/>
    <n v="0"/>
    <n v="0.82690557110774376"/>
    <n v="0.17981325959598565"/>
    <n v="0.18207831454229492"/>
    <n v="6.2601124894059159E-3"/>
    <n v="0"/>
    <n v="0.50494673732211259"/>
    <n v="0"/>
    <n v="0.3344255535294906"/>
    <n v="0.20938381944622811"/>
    <n v="0.22563157579337528"/>
    <n v="0"/>
    <n v="0.18486058675980874"/>
    <n v="0"/>
    <n v="0"/>
    <n v="0.86266324618936341"/>
    <n v="0.46469296555975015"/>
    <n v="0.46469296555975015"/>
    <x v="0"/>
    <m/>
    <x v="8"/>
    <x v="5"/>
    <s v="no root cause"/>
    <x v="5"/>
    <s v=""/>
  </r>
  <r>
    <s v="Benakuma"/>
    <s v="NRO_233"/>
    <s v="NORD-OUEST"/>
    <s v="IHS"/>
    <s v="Gen Only"/>
    <s v="NORD-OUEST"/>
    <s v="Benakuma"/>
    <s v="NOKIA"/>
    <n v="0"/>
    <n v="0"/>
    <n v="0"/>
    <n v="1.0701046990435794E-3"/>
    <n v="1.9193780818540392E-2"/>
    <n v="1.8726832233265207E-3"/>
    <n v="0"/>
    <n v="3.3321197453903015"/>
    <n v="3.3295236360472287"/>
    <n v="0.95029478125722833"/>
    <n v="0"/>
    <n v="0"/>
    <n v="0.60059533788804531"/>
    <n v="0"/>
    <n v="0.65196128789240737"/>
    <n v="6.4170611785990428E-2"/>
    <n v="0"/>
    <n v="2.741340712775338"/>
    <n v="0"/>
    <n v="1.9315389817739701E-2"/>
    <n v="1.5891714526655716"/>
    <n v="0.7025940036244821"/>
    <n v="0.46280244725810643"/>
    <n v="0.46280244725810643"/>
    <x v="2"/>
    <m/>
    <x v="4"/>
    <x v="2"/>
    <s v="ODU HS"/>
    <x v="2"/>
    <s v="(05/05/2026 ticket): INC-20260505-00008699...2026-05-05 15:30:34...05.05.26: Besoin d'un FME sur site pour vérifier la chaine antennaire de l'ODU 3.1; CM-20260505-00003675; FME Jean Kakeu activé pour investigations, update ASAP...I returned to the site with two ODUs to perform tests in order to choose the one that transmits normally. I worked with the TX Valdas BO and we found that port 1 of the EAC card was faulty, so we activated port 2 and reconfigured it. but the site is still not up...TRANS...I returned to the site with two ODUs to perform tests in order to choose the one that transmits normally. I worked with the TX Valdas BO and we found that port 1 of the EAC card was faulty, so we activated port 2 and reconfigured it. but the site is still not up...user:ndzie mbene lionnel"/>
  </r>
  <r>
    <s v="Meme-II-IHS"/>
    <s v="EXN_169"/>
    <s v="EXTREME-NORD"/>
    <s v="IHS"/>
    <s v="Grid-Gen"/>
    <s v="EXTREME-NORD"/>
    <s v="Meme-II"/>
    <s v="NOKIA"/>
    <n v="0.21308290295960905"/>
    <n v="0.19896181262433715"/>
    <n v="0.65612853451440556"/>
    <n v="0.3106442985041819"/>
    <n v="0.47424708650726993"/>
    <n v="5.3074869181318152E-2"/>
    <n v="0.70317263512190298"/>
    <n v="1.2540115703656083"/>
    <n v="0.16185234510892949"/>
    <n v="4.8245246475061107E-2"/>
    <n v="8.5519200531913003E-2"/>
    <n v="0"/>
    <n v="1.1841686338579278"/>
    <n v="1.242268657769616"/>
    <n v="7.2775542630187248E-2"/>
    <n v="2.0658677917694424"/>
    <n v="0.21713297053749808"/>
    <n v="2.3222640684293858"/>
    <n v="1.5938348342546658"/>
    <n v="1.1929492596510212"/>
    <n v="0.43663497316243616"/>
    <n v="1.1562917571937124"/>
    <n v="0.45053191337573795"/>
    <n v="0.45053191337573795"/>
    <x v="2"/>
    <m/>
    <x v="8"/>
    <x v="5"/>
    <s v="no root cause"/>
    <x v="5"/>
    <s v=""/>
  </r>
  <r>
    <s v="Garoua-Plage"/>
    <s v="NRD_053"/>
    <s v="Garoua"/>
    <s v="IHS"/>
    <s v="Grid-Gen"/>
    <s v="NORD"/>
    <s v="Garoua"/>
    <s v="Huawei"/>
    <n v="0"/>
    <n v="0"/>
    <n v="0.94445657229770019"/>
    <n v="0"/>
    <n v="0"/>
    <n v="0"/>
    <n v="0"/>
    <n v="0"/>
    <n v="0"/>
    <n v="6.97173211427006E-2"/>
    <n v="1.4040130353020404"/>
    <n v="0"/>
    <n v="0"/>
    <n v="0"/>
    <n v="0"/>
    <n v="0"/>
    <n v="0"/>
    <n v="0.14669351916058135"/>
    <n v="0"/>
    <n v="0"/>
    <n v="0.73313709738658484"/>
    <n v="0.93634928649387483"/>
    <n v="0.44445015166950602"/>
    <n v="0.44445015166950602"/>
    <x v="0"/>
    <m/>
    <x v="8"/>
    <x v="5"/>
    <s v="no root cause"/>
    <x v="5"/>
    <s v=""/>
  </r>
  <r>
    <s v="Ngd-Mbiassoro"/>
    <s v="ADM_166"/>
    <s v="Ngaoundere"/>
    <s v="CAMUSAT"/>
    <s v="Hybrid Solar - S3"/>
    <s v="ADAMAOUA"/>
    <s v="Ngaoundere"/>
    <s v="Huawei"/>
    <n v="0"/>
    <n v="0"/>
    <n v="0"/>
    <n v="0"/>
    <n v="0"/>
    <n v="0"/>
    <n v="0"/>
    <n v="0"/>
    <n v="0.1656700424902906"/>
    <n v="3.5019711328556387"/>
    <n v="0.61226040355788414"/>
    <n v="0"/>
    <n v="0.19128121495407113"/>
    <n v="1.2480096052597787"/>
    <n v="0.78474344596541978"/>
    <n v="1.791997329018671"/>
    <n v="0.37574942999089705"/>
    <n v="5.8165540916523266"/>
    <n v="14.295350323742342"/>
    <n v="4.6906255974751246E-2"/>
    <n v="0.71565171516612103"/>
    <n v="0.90872366215476463"/>
    <n v="0.43615684025191687"/>
    <n v="0.43615684025191687"/>
    <x v="0"/>
    <m/>
    <x v="8"/>
    <x v="5"/>
    <s v="no root cause"/>
    <x v="5"/>
    <s v=""/>
  </r>
  <r>
    <s v="Foumbot-Centre-Ville"/>
    <s v="OST_125"/>
    <s v="OUEST"/>
    <s v="IHS"/>
    <s v="Grid-Gen"/>
    <s v="OUEST"/>
    <s v="Foumbot"/>
    <s v="Huawei"/>
    <n v="2.7214546004514415"/>
    <n v="1.9711328556385961"/>
    <n v="2.5860863560224065E-3"/>
    <n v="12.903358131226227"/>
    <n v="0"/>
    <n v="4.0829844792014445"/>
    <n v="0"/>
    <n v="0"/>
    <n v="0"/>
    <n v="0"/>
    <n v="1.9688142954573338"/>
    <n v="0"/>
    <n v="0"/>
    <n v="0"/>
    <n v="0"/>
    <n v="0.52934512446031057"/>
    <n v="0"/>
    <n v="4.1903338155938519"/>
    <n v="0"/>
    <n v="0"/>
    <n v="0.71440275929323083"/>
    <n v="0.62896108952062324"/>
    <n v="0.43604982978201257"/>
    <n v="0.43604982978201257"/>
    <x v="0"/>
    <m/>
    <x v="8"/>
    <x v="5"/>
    <s v="no root cause"/>
    <x v="5"/>
    <s v=""/>
  </r>
  <r>
    <s v="Dobiri-MTN"/>
    <s v="ADM_045"/>
    <s v="ADAMAOUA"/>
    <s v="IHS"/>
    <s v="Solar-Gen"/>
    <s v="ADAMAOUA"/>
    <s v="Dobiri"/>
    <s v="NOKIA"/>
    <n v="3.1553930526411714E-2"/>
    <n v="3.6155822395181995E-2"/>
    <n v="4.9555939345109386E-2"/>
    <n v="1.284274281709194E-2"/>
    <n v="0.17228895659527171"/>
    <n v="1.7838175222816795E-3"/>
    <n v="5.0952613742971886E-2"/>
    <n v="9.8039376381287929E-2"/>
    <n v="2.4928283695898186"/>
    <n v="2.7264648484440501"/>
    <n v="0.5972694592868788"/>
    <n v="0"/>
    <n v="5.5012787040754102E-2"/>
    <n v="1.346782229322644E-2"/>
    <n v="1.9835862764523694E-2"/>
    <n v="9.4649224153634318E-2"/>
    <n v="0.13696118790246145"/>
    <n v="6.1640884244423502"/>
    <n v="6.1640170874318345"/>
    <n v="4.0729351078248603"/>
    <n v="0.65919890971148121"/>
    <n v="0.68726695022126838"/>
    <n v="0.42416155220968049"/>
    <n v="0.42416155220968049"/>
    <x v="0"/>
    <m/>
    <x v="5"/>
    <x v="0"/>
    <s v="Defaut GE &amp; Power Cabinet"/>
    <x v="0"/>
    <s v="(05/05/2026 ticket): INC-20260505-00017248...Grid Outage"/>
  </r>
  <r>
    <s v="Garoua-Djamboutou-II"/>
    <s v="NRD_149"/>
    <s v="Garoua"/>
    <s v="CAMUSAT"/>
    <s v="Good Grid + GE"/>
    <s v="NORD"/>
    <s v="Garoua"/>
    <s v="Huawei"/>
    <n v="5.3505234952187721E-4"/>
    <n v="3.8345418382401209E-3"/>
    <n v="2.2671238153940978"/>
    <n v="0.84336734839470029"/>
    <n v="7.3623381644993477"/>
    <n v="4.1212228871139418"/>
    <n v="0.14128949043041039"/>
    <n v="0"/>
    <n v="8.6147173639468893"/>
    <n v="0.79621140132350543"/>
    <n v="1.2377187650706414"/>
    <n v="0"/>
    <n v="6.7494892033569887"/>
    <n v="6.1638030664920258"/>
    <n v="6.1638030664920258"/>
    <n v="2.0866328228220512"/>
    <n v="1.749246646291873"/>
    <n v="6.4384632725799223E-2"/>
    <n v="0.4908748605296876"/>
    <n v="0.39804327788764177"/>
    <n v="0.47647666550763557"/>
    <n v="1.0564676261683514"/>
    <n v="0.42270919120060041"/>
    <n v="0.42270919120060041"/>
    <x v="0"/>
    <m/>
    <x v="8"/>
    <x v="5"/>
    <s v="no root cause"/>
    <x v="5"/>
    <s v=""/>
  </r>
  <r>
    <s v="Djottin"/>
    <s v="NRO_098"/>
    <s v="NORD-OUEST"/>
    <s v="IHS"/>
    <s v="Gen Only"/>
    <s v="NORD-OUEST"/>
    <s v="Djottin"/>
    <s v="NOKIA"/>
    <n v="0.34504518467190876"/>
    <n v="1.2278160713802364"/>
    <n v="0.49575688236319138"/>
    <n v="4.9046465372838428E-3"/>
    <n v="2.069297702776022"/>
    <n v="3.6561910550661622E-3"/>
    <n v="5.6180496699797331E-3"/>
    <n v="1.6051570485658829E-3"/>
    <n v="0.67816504465138205"/>
    <n v="3.3423678934932357"/>
    <n v="2.5435763106181177"/>
    <n v="0"/>
    <n v="4.6371203625230331E-3"/>
    <n v="2.3402119663387868"/>
    <n v="2.630388690562818"/>
    <n v="0"/>
    <n v="1.515981656978832E-3"/>
    <n v="8.277259847103427E-2"/>
    <n v="0.20002040332959523"/>
    <n v="0"/>
    <n v="1.3970820394150489"/>
    <n v="0.65956178109625274"/>
    <n v="0.42092568336886077"/>
    <n v="0.42092568336886077"/>
    <x v="2"/>
    <m/>
    <x v="9"/>
    <x v="6"/>
    <s v="BSS Hardware issue"/>
    <x v="2"/>
    <s v="(05/05/2026 cell nokia): 05/05/2026 : Interventin planifie pour ce jour _x000a_04/05/2026 : Ghost town ||  Feedback PM:  Intervention planned on 05.05.2026                                         02/04/2026 : Access issue ||  Feedback RM : Intervention planned on 05.05.2026_x000a_30/04/2026 : Probleme d'access || Nouvelle tentative _x000a_28/04/2026 : Escalade faite au RM || Plan for 30/04/2026  || FME donald || Feedback RM : Road blocked No traffic if we can Go as planned on 30.04.2027_x000a_23/04/2026 : Check breaker and  interconnection AREA(sfp, optical fiber) between system and radio module, swap its if needed|| ETA : 24/04/2026 || UP After remote reset"/>
  </r>
  <r>
    <s v="Kontcha"/>
    <s v="ADM_130"/>
    <s v="Ngaoundere"/>
    <s v="CAMUSAT"/>
    <s v="Hybrid Solar - S3"/>
    <s v="ADAMAOUA"/>
    <s v="Kontcha"/>
    <s v="NOKIA"/>
    <n v="6.1994732231268168E-2"/>
    <n v="9.1279930828432249E-2"/>
    <n v="6.4652158900560169E-2"/>
    <n v="0.11837141479255664"/>
    <n v="0.10981057720020661"/>
    <n v="4.5657800492533526E-2"/>
    <n v="1.0397672308258639"/>
    <n v="0.32231553535197882"/>
    <n v="0.24018499970037069"/>
    <n v="0.45900357557650107"/>
    <n v="0.34009710843442253"/>
    <n v="0"/>
    <n v="0.50203961955637744"/>
    <n v="0.21114949219965015"/>
    <n v="0.18097253968661628"/>
    <n v="0.1693975738586263"/>
    <n v="0.15769776248241463"/>
    <n v="0.19440235365961536"/>
    <n v="0.37512520224978818"/>
    <n v="0.30551489157699191"/>
    <n v="2.9472860688464446"/>
    <n v="0"/>
    <n v="0.4208721781339087"/>
    <n v="0.4208721781339087"/>
    <x v="0"/>
    <m/>
    <x v="8"/>
    <x v="5"/>
    <s v="no root cause"/>
    <x v="5"/>
    <s v="(05/05/2026 cell zte): Power status check Ongoing..;..;(05/05/2026 ticket): INC-20260505-00015523"/>
  </r>
  <r>
    <s v="MUTENGUENE BAGDAD-MTN"/>
    <s v="SUO_225"/>
    <s v="SUD-OUEST"/>
    <s v="MTN sharing"/>
    <e v="#N/A"/>
    <s v="SUD-OUEST"/>
    <s v="Mutengene"/>
    <s v="Huawei"/>
    <n v="15.514841638772607"/>
    <n v="18.155414159054661"/>
    <n v="16.708293739459474"/>
    <n v="17.428438531759276"/>
    <n v="21.325973866616444"/>
    <n v="35.009259972662399"/>
    <n v="11.537066286565478"/>
    <n v="12.278256471279807"/>
    <n v="11.320173899147624"/>
    <n v="1.4136974828283866"/>
    <n v="0"/>
    <n v="0"/>
    <n v="0"/>
    <n v="0"/>
    <n v="17.373559995776656"/>
    <n v="19.838528334945622"/>
    <n v="1.2388958802395893"/>
    <n v="2.041313888817549"/>
    <n v="0"/>
    <n v="0"/>
    <n v="0.81307027325156167"/>
    <n v="0.70594095426556636"/>
    <n v="0.42051547656756066"/>
    <n v="0.42051547656756066"/>
    <x v="2"/>
    <m/>
    <x v="8"/>
    <x v="5"/>
    <s v="no root cause"/>
    <x v="5"/>
    <s v=""/>
  </r>
  <r>
    <s v="Garoua-Boulai-Frontiere"/>
    <s v="EST_080"/>
    <s v="CENTRE"/>
    <s v="IHS"/>
    <s v="Grid-Gen"/>
    <s v="EST"/>
    <s v="Garoua-Boulai"/>
    <s v="ZTE"/>
    <n v="0"/>
    <n v="0"/>
    <n v="0"/>
    <n v="0"/>
    <n v="0"/>
    <n v="0"/>
    <n v="0"/>
    <n v="0"/>
    <n v="0"/>
    <n v="0"/>
    <n v="0"/>
    <n v="0"/>
    <n v="12.661585809555605"/>
    <n v="6.5878142184097959"/>
    <n v="0"/>
    <n v="0"/>
    <n v="0"/>
    <n v="0"/>
    <n v="0"/>
    <n v="0"/>
    <n v="0"/>
    <n v="0.17483832634617574"/>
    <n v="0.37177220752611806"/>
    <n v="0.37177220752611806"/>
    <x v="0"/>
    <m/>
    <x v="8"/>
    <x v="5"/>
    <s v="no root cause"/>
    <x v="5"/>
    <s v=""/>
  </r>
  <r>
    <s v="CTR_228_N_Evodoula"/>
    <s v="CTR_228"/>
    <s v="CENTRE"/>
    <s v="IHS"/>
    <s v="Grid-Gen"/>
    <s v="CENTRE"/>
    <s v="Evodoula"/>
    <s v="NOKIA"/>
    <n v="0"/>
    <n v="0"/>
    <n v="1.694332440152591E-3"/>
    <n v="0"/>
    <n v="1.3376308738047311E-3"/>
    <n v="0"/>
    <n v="1.9563165861944827"/>
    <n v="7.7473387376578016"/>
    <n v="7.7582590680672341E-3"/>
    <n v="0"/>
    <n v="0"/>
    <n v="0"/>
    <n v="0"/>
    <n v="4.280418796175002E-3"/>
    <n v="0"/>
    <n v="3.8987481201827739E-2"/>
    <n v="3.7504093143843171"/>
    <n v="0"/>
    <n v="0"/>
    <n v="4.458769579348975E-2"/>
    <n v="0.23842567613475135"/>
    <n v="0.1041273532781844"/>
    <n v="0.41275721749949401"/>
    <n v="0.41275721749949401"/>
    <x v="0"/>
    <m/>
    <x v="8"/>
    <x v="5"/>
    <s v="no root cause"/>
    <x v="5"/>
    <s v="(05/05/2026 cell nokia): 05/05/2026 : Need BO RAN analysis "/>
  </r>
  <r>
    <s v="Simbock-II"/>
    <s v="CTR_716"/>
    <s v="Yaounde"/>
    <s v="CAMUSAT"/>
    <s v="Good Grid + GE"/>
    <s v="CENTRE"/>
    <s v="Yaounde"/>
    <s v="ZTE"/>
    <n v="0"/>
    <n v="2.0421699725767839"/>
    <n v="0"/>
    <n v="0"/>
    <n v="0"/>
    <n v="0"/>
    <n v="0"/>
    <n v="0.41757268864519032"/>
    <n v="0.15916023890444153"/>
    <n v="1.4238278073126662"/>
    <n v="2.1972816487031647E-2"/>
    <n v="0"/>
    <n v="1.2645070527034249E-2"/>
    <n v="0"/>
    <n v="0"/>
    <n v="8.211270057329019E-2"/>
    <n v="8.1898679633482019E-2"/>
    <n v="0"/>
    <n v="0"/>
    <n v="2.4663416401994103"/>
    <n v="2.1273465382939865"/>
    <n v="0.2785937962197943"/>
    <n v="0.66057563071970959"/>
    <n v="0.66057563071970959"/>
    <x v="0"/>
    <m/>
    <x v="8"/>
    <x v="5"/>
    <s v="no root cause"/>
    <x v="5"/>
    <s v=""/>
  </r>
  <r>
    <s v="Banguem-VSAT"/>
    <s v="SUO_013"/>
    <s v="SUD-OUEST"/>
    <s v="IHS"/>
    <s v="Grid-Gen"/>
    <s v="SUD-OUEST"/>
    <s v="Banguem"/>
    <s v="NOKIA"/>
    <n v="0.30253727426117238"/>
    <n v="0.37959488228843957"/>
    <n v="0.41194560271717612"/>
    <n v="0.33377369542970958"/>
    <n v="0.25593755236981541"/>
    <n v="0.28978223891581828"/>
    <n v="0.3047406226390475"/>
    <n v="0.31709390552402378"/>
    <n v="0.33908010610463779"/>
    <n v="0.35817776550425445"/>
    <n v="0.34084064280702564"/>
    <n v="0"/>
    <n v="0.32006474029423687"/>
    <n v="0.24451892373149794"/>
    <n v="0.50501807763538265"/>
    <n v="0.85995397122987849"/>
    <n v="0.58441984630442911"/>
    <n v="0.56931353496959458"/>
    <n v="0.47400287644143091"/>
    <n v="0.39979111556274671"/>
    <n v="0.50757566674260324"/>
    <n v="0.97592830597971569"/>
    <n v="0.40011214697246"/>
    <n v="0.40011214697246"/>
    <x v="2"/>
    <m/>
    <x v="8"/>
    <x v="5"/>
    <s v="no root cause"/>
    <x v="5"/>
    <s v=""/>
  </r>
  <r>
    <s v="Andek"/>
    <s v="NRO_218"/>
    <s v="NORD-OUEST"/>
    <s v="IHS"/>
    <s v="solar + Gen"/>
    <s v="NORD-OUEST"/>
    <s v="Andek"/>
    <s v="NOKIA"/>
    <n v="1.0824109030827578"/>
    <n v="1.7835078317396415E-3"/>
    <n v="0"/>
    <n v="1.4268062653917818E-3"/>
    <n v="2.3720654162136444E-2"/>
    <n v="2.6629555435703831"/>
    <n v="2.505828503594118E-2"/>
    <n v="0"/>
    <n v="0"/>
    <n v="0.76726506921437188"/>
    <n v="1.7203716544960088"/>
    <n v="0"/>
    <n v="4.7084606757925196E-2"/>
    <n v="3.3622689643954766"/>
    <n v="0.49456672174138849"/>
    <n v="0.16961159479843507"/>
    <n v="0.29668652780988092"/>
    <n v="5.4129462693296715E-2"/>
    <n v="0.86277191360402705"/>
    <n v="0.47985278212953686"/>
    <n v="0"/>
    <n v="1.1727608793958746"/>
    <n v="0.39370935385651479"/>
    <n v="0.39370935385651479"/>
    <x v="2"/>
    <m/>
    <x v="9"/>
    <x v="6"/>
    <s v="BSS Hardware issue"/>
    <x v="2"/>
    <s v="(05/05/2026 cell nokia): _x000a_05/05/2026: Intervention prevue pour ce jour _x000a_05/04/2026 : || Intervention planned on 05.05.2026 after spare part collected  _x000a_04/05/2026 : Ghost town || Feedback PM : No access on site due to Insecurity: Looking access clearance on site                                _x000a_30/04/2026 :Feedback RM :  Plan on 03.05.2026_x000a_28/04/2026 : Check breaker and  interconnection AREA(sfp, optical fiber) between system and radio module, swap its if needed || Feedback RM : Plan on 30.04.2026..;..;(05/05/2026 cell nokia): _x000a_05/05/2026: Intervention prevue pour ce jour _x000a_05/04/2026 : || Intervention planned on 05.05.2026 after spare part collected  _x000a_04/05/2026 : Ghost town || Feedback PM : No access on site due to Insecurity: Looking access clearance on site                                _x000a_30/04/2026 :Feedback RM :  Plan on 03.05.2026_x000a_28/04/2026 : Check breaker and  interconnection AREA(sfp, optical fiber) between system and radio module, swap its if needed || Feedback RM : Plan on 30.04.2026..;..;(05/05/2026 cell nokia): _x000a_05/05/2026: Intervention prevue pour ce jour  ||Intervention en cours _x000a_05/04/2026 : || Intervention planned on 05.05.2026 after spare part collected  _x000a_04/05/2026 : Ghost town || Feedback PM : No access on site due to Insecurity: Looking access clearance on site                                _x000a_30/04/2026 :Feedback RM :  Plan on 03.05.2026_x000a_28/04/2026 : Check breaker and  interconnection AREA(sfp, optical fiber) between system and radio module, swap its if needed || Feedback RM : Plan on 30.04.2026..;..;(05/05/2026 cell zte): Impacted by Widikum_NRO_219 (Power issue)..;..;(05/05/2026 ticket): INC-20260505-00010774...Transmission Board fault"/>
  </r>
  <r>
    <s v="Garoua-Bockle-II"/>
    <s v="NRD_186"/>
    <s v="Garoua"/>
    <s v="CAMUSAT"/>
    <s v="Medium Grid + GE"/>
    <s v="NORD"/>
    <s v="Garoua"/>
    <s v="Huawei"/>
    <n v="0"/>
    <n v="0"/>
    <n v="0"/>
    <n v="0"/>
    <n v="2.9877501548084795"/>
    <n v="5.1205044901593171"/>
    <n v="0"/>
    <n v="3.8139066526268923"/>
    <n v="4.1371317769730585"/>
    <n v="7.9532143091546761"/>
    <n v="3.0752490490336237"/>
    <n v="0"/>
    <n v="0.7946240793532573"/>
    <n v="3.0011799687814791"/>
    <n v="0.18371914174749526"/>
    <n v="1.4743367491075325"/>
    <n v="0.64357880108323129"/>
    <n v="2.6534316117488932"/>
    <n v="7.2327484854451489"/>
    <n v="2.6482237688802135"/>
    <n v="0.30287179917588897"/>
    <n v="0.5320588995311295"/>
    <n v="0.3896964612351006"/>
    <n v="0.3896964612351006"/>
    <x v="0"/>
    <m/>
    <x v="8"/>
    <x v="5"/>
    <s v="no root cause"/>
    <x v="5"/>
    <s v=""/>
  </r>
  <r>
    <s v="Vivoki-IHS"/>
    <s v="NRO_039"/>
    <s v="NORD-OUEST"/>
    <s v="IHS"/>
    <s v="Grid-Gen"/>
    <s v="NORD-OUEST"/>
    <s v="Vikovi"/>
    <s v="NOKIA"/>
    <n v="0.7555362904324775"/>
    <n v="1.2268341456127081"/>
    <n v="0.46281400191327554"/>
    <n v="4.1912434045879516E-3"/>
    <n v="2.0682376093867627"/>
    <n v="1.1592800906306299E-3"/>
    <n v="0.44678453454683054"/>
    <n v="0"/>
    <n v="2.4051638942930342"/>
    <n v="1.8075263554534031"/>
    <n v="2.5722618484966091"/>
    <n v="0"/>
    <n v="3.8784632934339629"/>
    <n v="1.2361849483353451"/>
    <n v="5.7964004531536632E-3"/>
    <n v="6.5686593442969218E-2"/>
    <n v="2.5860863560224117E-3"/>
    <n v="7.5121349872871529E-2"/>
    <n v="6.0639266279146446E-3"/>
    <n v="0"/>
    <n v="1.3087808592017074"/>
    <n v="0.60032606736912286"/>
    <n v="0.38843017067456559"/>
    <n v="0.38843017067456559"/>
    <x v="2"/>
    <m/>
    <x v="5"/>
    <x v="0"/>
    <s v="Defaut GE &amp; Power Cabinet"/>
    <x v="0"/>
    <s v="(05/05/2026 ticket): INC-20260505-00006469...impacted due to fontem down with power...Transmission Board fault"/>
  </r>
  <r>
    <s v="Garoua-Boulai-Sabal-IHS"/>
    <s v="EST_156"/>
    <s v="CENTRE"/>
    <s v="IHS"/>
    <s v="Grid-Gen"/>
    <s v="EST"/>
    <s v="Garoua"/>
    <s v="ZTE"/>
    <n v="0"/>
    <n v="0"/>
    <n v="0"/>
    <n v="0"/>
    <n v="0"/>
    <n v="0"/>
    <n v="0"/>
    <n v="0"/>
    <n v="0"/>
    <n v="0"/>
    <n v="0"/>
    <n v="0"/>
    <n v="12.751171407943884"/>
    <n v="7.3747870491648895"/>
    <n v="0"/>
    <n v="0"/>
    <n v="0"/>
    <n v="0"/>
    <n v="0"/>
    <n v="0"/>
    <n v="0"/>
    <n v="0.41119679304751983"/>
    <n v="0.35045928893682854"/>
    <n v="0.35045928893682854"/>
    <x v="0"/>
    <m/>
    <x v="8"/>
    <x v="5"/>
    <s v="no root cause"/>
    <x v="5"/>
    <s v=""/>
  </r>
  <r>
    <s v="Bepanda-Omnisport"/>
    <s v="LIT_405"/>
    <s v="Douala"/>
    <s v="CAMUSAT"/>
    <s v="Grid-Gen"/>
    <s v="LITTORAL"/>
    <s v="Douala"/>
    <s v="ZTE"/>
    <n v="0"/>
    <n v="0"/>
    <n v="0"/>
    <n v="0"/>
    <n v="0"/>
    <n v="0"/>
    <n v="0"/>
    <n v="4.684900537335241"/>
    <n v="0"/>
    <n v="0"/>
    <n v="0"/>
    <n v="0"/>
    <n v="0"/>
    <n v="0"/>
    <n v="0"/>
    <n v="0"/>
    <n v="0"/>
    <n v="0"/>
    <n v="0"/>
    <n v="0"/>
    <n v="0"/>
    <n v="0.14216571294511135"/>
    <n v="0.3576289904204229"/>
    <n v="0.3576289904204229"/>
    <x v="0"/>
    <m/>
    <x v="8"/>
    <x v="5"/>
    <s v="no root cause"/>
    <x v="5"/>
    <s v=""/>
  </r>
  <r>
    <s v="Home-IHS"/>
    <s v="ADM_112"/>
    <s v="Ngaoundere"/>
    <s v="IHS"/>
    <s v="Hybrid-Gen"/>
    <s v="ADAMAOUA"/>
    <s v="Home"/>
    <s v="NOKIA"/>
    <n v="0.31448593597064206"/>
    <n v="0.23426375369899519"/>
    <n v="0.25466708329409599"/>
    <n v="0.51514840211966328"/>
    <n v="0.32607873687694922"/>
    <n v="0.29652601210502422"/>
    <n v="0.333141427890638"/>
    <n v="0.38976780154837037"/>
    <n v="0.61104761823230092"/>
    <n v="0.1682739639246304"/>
    <n v="1.1057213504435939"/>
    <n v="0"/>
    <n v="0.5081748864975616"/>
    <n v="0.41232917561987609"/>
    <n v="0.41206164944511509"/>
    <n v="0.25532698119183983"/>
    <n v="0.34730248007465042"/>
    <n v="0.68666835029805939"/>
    <n v="0.50530343888846074"/>
    <n v="0.33360513992689045"/>
    <n v="0.27664372584519342"/>
    <n v="1.0186948975046834"/>
    <n v="0.38149232520909843"/>
    <n v="0.38149232520909843"/>
    <x v="0"/>
    <m/>
    <x v="8"/>
    <x v="5"/>
    <s v="no root cause"/>
    <x v="5"/>
    <s v=""/>
  </r>
  <r>
    <s v="Logbessou-Sunshine-City"/>
    <s v="LIT_638"/>
    <s v="Douala"/>
    <s v="CAMUSAT"/>
    <s v="Good Grid + GE"/>
    <s v="LITTORAL"/>
    <s v="Douala"/>
    <s v="ZTE"/>
    <n v="2.5689111756027532"/>
    <n v="4.1921529935822246"/>
    <n v="1.1759737239358168"/>
    <n v="1.4209028544686135"/>
    <n v="0"/>
    <n v="3.7711916400567294"/>
    <n v="0"/>
    <n v="0"/>
    <n v="0"/>
    <n v="0"/>
    <n v="0"/>
    <n v="0"/>
    <n v="0"/>
    <n v="0"/>
    <n v="0"/>
    <n v="1.0926660731152604"/>
    <n v="4.9141526340270465"/>
    <n v="0"/>
    <n v="0.36816952170600326"/>
    <n v="0"/>
    <n v="0"/>
    <n v="0.27094362332588567"/>
    <n v="0.35047712401514608"/>
    <n v="0.35047712401514608"/>
    <x v="0"/>
    <m/>
    <x v="8"/>
    <x v="5"/>
    <s v="no root cause"/>
    <x v="5"/>
    <s v=""/>
  </r>
  <r>
    <s v="Missoke-Universite"/>
    <s v="LIT_373"/>
    <s v="Douala"/>
    <s v="IHS"/>
    <s v="Grid-Gen"/>
    <s v="LITTORAL"/>
    <s v="Douala"/>
    <s v="ZTE"/>
    <n v="0"/>
    <n v="0"/>
    <n v="0"/>
    <n v="2.1223743197699885E-3"/>
    <n v="8.5875902098261708E-2"/>
    <n v="0"/>
    <n v="0"/>
    <n v="0"/>
    <n v="3.9308512611540732E-2"/>
    <n v="0"/>
    <n v="0"/>
    <n v="0"/>
    <n v="0"/>
    <n v="0"/>
    <n v="0"/>
    <n v="0.33804607442792123"/>
    <n v="0"/>
    <n v="0"/>
    <n v="0"/>
    <n v="0"/>
    <n v="0"/>
    <n v="0.125059076335125"/>
    <n v="0.32946740175725436"/>
    <n v="0.32946740175725436"/>
    <x v="0"/>
    <m/>
    <x v="8"/>
    <x v="5"/>
    <s v="no root cause"/>
    <x v="5"/>
    <s v=""/>
  </r>
  <r>
    <s v="Simbock-Chefferie-MTN"/>
    <s v="CTR_836"/>
    <s v="Yaounde"/>
    <s v="MTN sharing"/>
    <m/>
    <s v="CENTRE"/>
    <s v="Yaounde"/>
    <s v="ZTE"/>
    <n v="0"/>
    <n v="0"/>
    <n v="0.67396977453607387"/>
    <n v="0"/>
    <n v="0"/>
    <n v="0"/>
    <n v="0"/>
    <n v="0.56934920512623077"/>
    <n v="0"/>
    <n v="0"/>
    <n v="0.35024526799701955"/>
    <n v="0"/>
    <n v="10.245342904349759"/>
    <n v="0.92002251500286858"/>
    <n v="0"/>
    <n v="5.7165171373700536"/>
    <n v="0"/>
    <n v="0"/>
    <n v="0"/>
    <n v="1.0861562695294437E-2"/>
    <n v="0"/>
    <n v="0.20878596856289058"/>
    <n v="0.31272026321721985"/>
    <n v="0.31272026321721985"/>
    <x v="0"/>
    <m/>
    <x v="8"/>
    <x v="5"/>
    <s v="no root cause"/>
    <x v="5"/>
    <s v=""/>
  </r>
  <r>
    <s v="ODING-IHS"/>
    <s v="SUD_204"/>
    <s v="CENTRE"/>
    <s v="IHS"/>
    <s v="Grid-Gen"/>
    <s v="SUD"/>
    <s v="Meyomessi"/>
    <s v="NOKIA"/>
    <n v="0.53786853543581203"/>
    <n v="0.35932202473778641"/>
    <n v="0.50085528199811957"/>
    <n v="0.45438734584368773"/>
    <n v="0.41285150169515977"/>
    <n v="0.56976068280336345"/>
    <n v="0.53311246946866586"/>
    <n v="0.54589966595208139"/>
    <n v="1.0163161187875764"/>
    <n v="0.57549598390593926"/>
    <n v="0.5618070105196028"/>
    <n v="0"/>
    <n v="0.46115067261559306"/>
    <n v="0.45292181387026903"/>
    <n v="0.51504139164975904"/>
    <n v="0.50633787343086978"/>
    <n v="0.47198751259156529"/>
    <n v="0.69258959629943528"/>
    <n v="0.50755065875645289"/>
    <n v="0.46214725473783502"/>
    <n v="2.2994526575782643"/>
    <n v="0"/>
    <n v="0.32836162690157605"/>
    <n v="0.32836162690157605"/>
    <x v="0"/>
    <m/>
    <x v="8"/>
    <x v="5"/>
    <s v="no root cause"/>
    <x v="5"/>
    <s v=""/>
  </r>
  <r>
    <s v="Ngouetou"/>
    <s v="CTR_300"/>
    <s v="CENTRE"/>
    <s v="IHS"/>
    <s v="Hybrid-Gen"/>
    <s v="CENTRE"/>
    <s v="Ngouetou"/>
    <s v="NOKIA"/>
    <n v="0.18823346786827289"/>
    <n v="0.13530156139887475"/>
    <n v="3.2407557577054075E-2"/>
    <n v="6.6664132450728664E-2"/>
    <n v="0.14978966689277487"/>
    <n v="0"/>
    <n v="8.8058614800077428E-2"/>
    <n v="0.26305875427334852"/>
    <n v="0.50774505410375281"/>
    <n v="1.7855182677830074E-3"/>
    <n v="2.3163119123857046"/>
    <n v="0"/>
    <n v="5.115144801928722E-2"/>
    <n v="8.4252909971378409E-2"/>
    <n v="0.70292967002399953"/>
    <n v="0.42235248963425287"/>
    <n v="3.5448382681526267"/>
    <n v="9.5435504076385097E-2"/>
    <n v="0.11830007447928716"/>
    <n v="7.0448559353713447E-3"/>
    <n v="0.93097170765240267"/>
    <n v="0.55118433176589776"/>
    <n v="0.3282546164316712"/>
    <n v="0.3282546164316712"/>
    <x v="0"/>
    <m/>
    <x v="5"/>
    <x v="0"/>
    <s v="Defaut GE &amp; Power Cabinet"/>
    <x v="0"/>
    <s v="(05/05/2026 ticket): INC-20260505-00013761...Grid Outage"/>
  </r>
  <r>
    <s v="Awing"/>
    <s v="NRO_248"/>
    <s v="NORD-OUEST"/>
    <s v="IHS"/>
    <s v="Grid-Gen"/>
    <s v="NORD-OUEST"/>
    <s v="Awing"/>
    <s v="NOKIA"/>
    <n v="6.1976489460654189"/>
    <n v="6.200563681301313"/>
    <n v="6.1975407328370684"/>
    <n v="6.1976128749893027"/>
    <n v="6.1975768039131856"/>
    <n v="2.2410317867206806"/>
    <n v="0"/>
    <n v="1.226431396692258"/>
    <n v="0"/>
    <n v="0.57263731706498666"/>
    <n v="0"/>
    <n v="0"/>
    <n v="0"/>
    <n v="0"/>
    <n v="0"/>
    <n v="0"/>
    <n v="0"/>
    <n v="0"/>
    <n v="0"/>
    <n v="0"/>
    <n v="1.1350510972826715"/>
    <n v="0.49433929706811375"/>
    <n v="0.32804059549186293"/>
    <n v="0.32804059549186293"/>
    <x v="2"/>
    <m/>
    <x v="5"/>
    <x v="0"/>
    <s v="Defaut GE &amp; Power Cabinet"/>
    <x v="0"/>
    <s v="(05/05/2026 ticket): INC-20260505-00014736...Grid Outage"/>
  </r>
  <r>
    <s v="Danfili-MTN-IHS"/>
    <s v="ADM_122"/>
    <s v="ADAMAOUA"/>
    <s v="IHS"/>
    <s v="Gen-Solar AER"/>
    <s v="ADAMAOUA"/>
    <s v="Danfili"/>
    <s v="NOKIA"/>
    <n v="4.1919711773618102E-3"/>
    <n v="3.1214999902655972E-3"/>
    <n v="3.9100132920999377E-2"/>
    <n v="3.7563028448333022E-2"/>
    <n v="1.4430962975947039E-2"/>
    <n v="9.7190971302756363E-2"/>
    <n v="9.0682183490703616E-2"/>
    <n v="0.23178735173490575"/>
    <n v="0.52044134632696659"/>
    <n v="0.1480850991334241"/>
    <n v="1.6945285661437951E-3"/>
    <n v="0"/>
    <n v="0"/>
    <n v="1.7510804166169997E-3"/>
    <n v="0"/>
    <n v="9.6210066724502088"/>
    <n v="18.490178579072179"/>
    <n v="1.92685953600507"/>
    <n v="2.1593140412372547"/>
    <n v="0.26544842375137417"/>
    <n v="0.51282128140874228"/>
    <n v="0.61235033639738012"/>
    <n v="0.32631655099624762"/>
    <n v="0.32631655099624762"/>
    <x v="0"/>
    <m/>
    <x v="8"/>
    <x v="5"/>
    <s v="no root cause"/>
    <x v="5"/>
    <s v=""/>
  </r>
  <r>
    <s v="Efoulan"/>
    <s v="CTR_209"/>
    <s v="Yaounde"/>
    <s v="IHS"/>
    <s v="Grid-Gen"/>
    <s v="CENTRE"/>
    <s v="Yaounde"/>
    <s v="ZTE"/>
    <n v="0"/>
    <n v="3.2009328459363133"/>
    <n v="0"/>
    <n v="0"/>
    <n v="0"/>
    <n v="0.95758318993930402"/>
    <n v="0"/>
    <n v="0"/>
    <n v="0"/>
    <n v="0"/>
    <n v="0"/>
    <n v="0"/>
    <n v="8.339165403943122"/>
    <n v="0"/>
    <n v="0.2348344762051516"/>
    <n v="0"/>
    <n v="1.9194646337531001"/>
    <n v="0"/>
    <n v="0"/>
    <n v="8.0257852428277016E-4"/>
    <n v="0"/>
    <n v="0.10619927510361848"/>
    <n v="0.3033568471005873"/>
    <n v="0.3033568471005873"/>
    <x v="0"/>
    <m/>
    <x v="8"/>
    <x v="5"/>
    <s v="no root cause"/>
    <x v="5"/>
    <s v=""/>
  </r>
  <r>
    <s v="Ngd-Dang"/>
    <s v="ADM_017"/>
    <s v="Ngaoundere"/>
    <s v="IHS"/>
    <s v="Grid-Gen"/>
    <s v="ADAMAOUA"/>
    <s v="Ngaoundere"/>
    <s v="Huawei"/>
    <n v="0"/>
    <n v="5.5467093567101271E-3"/>
    <n v="0"/>
    <n v="0"/>
    <n v="0"/>
    <n v="0"/>
    <n v="0"/>
    <n v="0"/>
    <n v="4.8261721926873322E-2"/>
    <n v="0"/>
    <n v="0"/>
    <n v="0"/>
    <n v="0"/>
    <n v="0"/>
    <n v="0"/>
    <n v="4.9135640764425732E-2"/>
    <n v="4.1107180259849958"/>
    <n v="1.4238813125476197"/>
    <n v="9.5038673583823421"/>
    <n v="0.85308746607768104"/>
    <n v="0.39279662202398802"/>
    <n v="0.55102495316394151"/>
    <n v="0.31821346733897776"/>
    <n v="0.31821346733897776"/>
    <x v="0"/>
    <m/>
    <x v="5"/>
    <x v="0"/>
    <s v="Defaut GE &amp; Power Cabinet"/>
    <x v="0"/>
    <s v="(05/05/2026 ticket): INC-20260505-00010582...2026-05-05 15:51:25...Grid outage, Gen stopped due to overcurrent. // AVR reconfigured, Gen card reseted and Manual start of Gen....Grid outage, Gen stopped due to overcurrent. // AVR reconfigured, Gen card reseted and Manual start of Gen....Others...Rectifiers hanging when load increased  // Load stabilised....user:OCM_NOC.IHS"/>
  </r>
  <r>
    <s v="Kuruda"/>
    <s v="EXN_208"/>
    <s v="EXTREME-NORD"/>
    <s v="IHS"/>
    <s v="Hybrid-Gen"/>
    <s v="EXTREME-NORD"/>
    <s v="Kuruda"/>
    <s v="NOKIA"/>
    <n v="0.36770942932995687"/>
    <n v="13.745183172200379"/>
    <n v="13.844990729841649"/>
    <n v="0.68454449923727356"/>
    <n v="0.12406847668592286"/>
    <n v="0"/>
    <n v="4.7053032480352179"/>
    <n v="3.6423021668779083"/>
    <n v="3.5529232502674621"/>
    <n v="1.1142163850689402"/>
    <n v="0"/>
    <n v="0"/>
    <n v="1.6555807837671508"/>
    <n v="1.4878099766689359"/>
    <n v="3.4845875799247312"/>
    <n v="0"/>
    <n v="2.0982840132500518"/>
    <n v="3.2461663100837601"/>
    <n v="0"/>
    <n v="2.5358378720177712"/>
    <n v="0.60549380717719981"/>
    <n v="0.16469122202161779"/>
    <n v="0.1417532024666627"/>
    <n v="0.1417532024666627"/>
    <x v="2"/>
    <m/>
    <x v="8"/>
    <x v="5"/>
    <s v="no root cause"/>
    <x v="5"/>
    <s v="(05/05/2026 ocm ran 00h): Power status check Ongoing"/>
  </r>
  <r>
    <s v="Mabanda-New"/>
    <s v="LIT_791"/>
    <s v="Douala"/>
    <s v="CAMUSAT"/>
    <s v="Good Grid no GE - 8h"/>
    <s v="LITTORAL"/>
    <s v="Douala"/>
    <s v="ZTE"/>
    <n v="11.803807717880451"/>
    <n v="11.495867255652296"/>
    <n v="34.0139555920818"/>
    <n v="0"/>
    <n v="9.9608377350306618"/>
    <n v="0.32340347512933976"/>
    <n v="26.663138888175482"/>
    <n v="6.7139617273487371"/>
    <n v="3.9261963057132179"/>
    <n v="0.81135338281497393"/>
    <n v="1.0646471650786318"/>
    <n v="0"/>
    <n v="0"/>
    <n v="0.28136619553523801"/>
    <n v="2.1525156021265119"/>
    <n v="1.5634586354595605"/>
    <n v="17.97046439690326"/>
    <n v="29.527666486889082"/>
    <n v="1.9482504501573774"/>
    <n v="1.7844174207337791"/>
    <n v="1.3190222973594075"/>
    <n v="0.21946433489396774"/>
    <n v="0.45770161485933081"/>
    <n v="0.45770161485933081"/>
    <x v="0"/>
    <m/>
    <x v="8"/>
    <x v="5"/>
    <s v="no root cause"/>
    <x v="5"/>
    <s v=""/>
  </r>
  <r>
    <s v="Mutengene-Maternity-IHS"/>
    <s v="SUO_210"/>
    <s v="SUD-OUEST"/>
    <s v="IHS"/>
    <s v="Grid-Gen"/>
    <s v="SUD-OUEST"/>
    <s v="Mutengene"/>
    <s v="Huawei"/>
    <n v="4.5863082243966753"/>
    <n v="0.92385705684110819"/>
    <n v="0.70703600973652603"/>
    <n v="1.9714717221266262"/>
    <n v="0.936876664012807"/>
    <n v="0.76227124728550111"/>
    <n v="0"/>
    <n v="0.73314656439319348"/>
    <n v="5.685822967585815E-2"/>
    <n v="1.1326879888594967"/>
    <n v="2.3653772618446318"/>
    <n v="0"/>
    <n v="1.0668587147899886"/>
    <n v="0.63359115722548953"/>
    <n v="21.161017227258849"/>
    <n v="22.462086190512881"/>
    <n v="2.2149383762373973"/>
    <n v="3.5488952239087075"/>
    <n v="1.1911335405056029"/>
    <n v="0"/>
    <n v="0.60699255422466825"/>
    <n v="0.53152763752460797"/>
    <n v="0.30176952513033872"/>
    <n v="0.30176952513033872"/>
    <x v="2"/>
    <m/>
    <x v="8"/>
    <x v="5"/>
    <s v="no root cause"/>
    <x v="5"/>
    <s v=""/>
  </r>
  <r>
    <s v="Hile-Alifa-IHS"/>
    <s v="EXN_224"/>
    <s v="EXTREME-NORD"/>
    <s v="IHS"/>
    <s v="Hybrid-Gen"/>
    <s v="EXTREME-NORD"/>
    <s v="Hile-Alifa"/>
    <s v="NOKIA"/>
    <n v="1.5407937940344452"/>
    <n v="3.3846662080757461"/>
    <n v="1.4341662265240254"/>
    <n v="3.7923885461167317E-2"/>
    <n v="5.4556600599937291E-2"/>
    <n v="5.0592295987120312E-2"/>
    <n v="0.14752638267544663"/>
    <n v="8.6474163491169473E-2"/>
    <n v="6.6118066492716926E-2"/>
    <n v="5.2348984316667797E-2"/>
    <n v="2.827425894843222"/>
    <n v="0"/>
    <n v="2.3265844095354342E-3"/>
    <n v="0.51209957191440525"/>
    <n v="0.43537808793886928"/>
    <n v="1.8103652157212324E-2"/>
    <n v="6.1284595955616972E-2"/>
    <n v="1.2627689608937303E-2"/>
    <n v="2.3722026964623142E-2"/>
    <n v="1.8727916024701579E-3"/>
    <n v="0.88750804327582156"/>
    <n v="0.52037113538765956"/>
    <n v="0.30143065864230822"/>
    <n v="0.30143065864230822"/>
    <x v="2"/>
    <m/>
    <x v="5"/>
    <x v="0"/>
    <s v="Defaut GE &amp; Power Cabinet"/>
    <x v="0"/>
    <s v="(05/05/2026 ticket): INC-20260505-00008329...2026-05-05 12:10:55...grid and solar outage, gen fail / FME will be on site ETA 14H10...Grid Outage...user:OCM_NOC.CAMUSAT"/>
  </r>
  <r>
    <s v="Palar"/>
    <s v="EXN_055"/>
    <s v="Maroua"/>
    <s v="IHS"/>
    <s v="Grid-Gen"/>
    <s v="EXTREME-NORD"/>
    <s v="Maroua"/>
    <s v="Huawei"/>
    <n v="0"/>
    <n v="0"/>
    <n v="0"/>
    <n v="0"/>
    <n v="0"/>
    <n v="0"/>
    <n v="0"/>
    <n v="0"/>
    <n v="0.90372125342076792"/>
    <n v="0"/>
    <n v="0"/>
    <n v="0"/>
    <n v="0"/>
    <n v="0.20795701318083623"/>
    <n v="0.25004779800989063"/>
    <n v="0"/>
    <n v="0"/>
    <n v="0"/>
    <n v="0"/>
    <n v="0"/>
    <n v="0.47647666550763557"/>
    <n v="0.60675433764803088"/>
    <n v="0.29795281837041604"/>
    <n v="0.29795281837041604"/>
    <x v="0"/>
    <m/>
    <x v="8"/>
    <x v="5"/>
    <s v="no root cause"/>
    <x v="5"/>
    <s v=""/>
  </r>
  <r>
    <s v="Dourbeye"/>
    <s v="NRD_057"/>
    <s v="NORD"/>
    <s v="IHS"/>
    <s v="Grid-Gen"/>
    <s v="NORD"/>
    <s v="Dourbeye"/>
    <s v="NOKIA"/>
    <n v="0.27440856003813824"/>
    <n v="1.7913100101545736"/>
    <n v="1.9410619273638929"/>
    <n v="0.15238514163131733"/>
    <n v="0.19189938535300505"/>
    <n v="5.8859164649063579E-3"/>
    <n v="1.783370505255133"/>
    <n v="0.13050946850434039"/>
    <n v="0"/>
    <n v="0.83678112409419891"/>
    <n v="0.17772655543285021"/>
    <n v="0"/>
    <n v="1.7415281392201041"/>
    <n v="1.7494939144334163"/>
    <n v="1.3095178660841684"/>
    <n v="0"/>
    <n v="0"/>
    <n v="0"/>
    <n v="0"/>
    <n v="0.6635218959108804"/>
    <n v="0"/>
    <n v="0"/>
    <n v="0"/>
    <n v="0"/>
    <x v="0"/>
    <m/>
    <x v="8"/>
    <x v="5"/>
    <s v="no root cause"/>
    <x v="5"/>
    <s v=""/>
  </r>
  <r>
    <s v="Wakwa-IHS"/>
    <s v="ADM_078"/>
    <s v="ADAMAOUA"/>
    <s v="IHS"/>
    <s v="Grid-Gen"/>
    <s v="ADAMAOUA"/>
    <s v="Wakwa"/>
    <s v="NOKIA"/>
    <n v="0"/>
    <n v="0.11317903851352555"/>
    <n v="2.3691276287142293"/>
    <n v="5.0708592700559834"/>
    <n v="8.2486013055829421E-2"/>
    <n v="8.2465815154381797E-2"/>
    <n v="0.11835764153433224"/>
    <n v="7.9038961128181512E-2"/>
    <n v="0"/>
    <n v="0.11913844602482747"/>
    <n v="1.4311007438906167"/>
    <n v="0"/>
    <n v="4.1802794667392353"/>
    <n v="1.9539737131743511"/>
    <n v="0.15086325653897525"/>
    <n v="6.8793860931907008E-2"/>
    <n v="0"/>
    <n v="3.233691707079956E-2"/>
    <n v="0"/>
    <n v="0.15645298978948854"/>
    <n v="0.79783301160230047"/>
    <n v="0.35811204054822932"/>
    <n v="0.29326852937716069"/>
    <n v="0.29326852937716069"/>
    <x v="0"/>
    <m/>
    <x v="8"/>
    <x v="5"/>
    <s v="no root cause"/>
    <x v="5"/>
    <s v=""/>
  </r>
  <r>
    <s v="Awae-Yde"/>
    <s v="CTR_236"/>
    <s v="Yaounde"/>
    <s v="IHS"/>
    <s v="Grid-Gen"/>
    <s v="CENTRE"/>
    <s v="Yaounde"/>
    <s v="ZTE"/>
    <n v="0"/>
    <n v="0"/>
    <n v="9.2100344431032391E-2"/>
    <n v="0"/>
    <n v="0"/>
    <n v="0"/>
    <n v="0"/>
    <n v="12.52864313577774"/>
    <n v="46.616810488738231"/>
    <n v="0"/>
    <n v="0.49702796254918918"/>
    <n v="0"/>
    <n v="0.3803687152751028"/>
    <n v="0"/>
    <n v="0"/>
    <n v="0"/>
    <n v="3.0838812269392459"/>
    <n v="0"/>
    <n v="0"/>
    <n v="0"/>
    <n v="0"/>
    <n v="0.12001208727317279"/>
    <n v="0.26517194442304259"/>
    <n v="0.26517194442304259"/>
    <x v="0"/>
    <m/>
    <x v="8"/>
    <x v="5"/>
    <s v="no root cause"/>
    <x v="5"/>
    <s v=""/>
  </r>
  <r>
    <s v="Logbessou-OCM"/>
    <s v="LIT_680"/>
    <s v="Douala"/>
    <s v="CAMUSAT"/>
    <s v="Good Grid + GE"/>
    <s v="LITTORAL"/>
    <s v="Douala"/>
    <s v="ZTE"/>
    <n v="4.0826812828700492"/>
    <n v="7.2792088644619657"/>
    <n v="1.5837014493498045"/>
    <n v="1.9514785993328254"/>
    <n v="0"/>
    <n v="5.8818661484506309"/>
    <n v="0"/>
    <n v="0"/>
    <n v="0"/>
    <n v="0"/>
    <n v="0"/>
    <n v="0"/>
    <n v="0"/>
    <n v="0"/>
    <n v="0"/>
    <n v="1.5195308375638139"/>
    <n v="8.2211685257952301"/>
    <n v="0"/>
    <n v="0.25425687649279638"/>
    <n v="6.5133968024169991E-17"/>
    <n v="0"/>
    <n v="0.10688991571209513"/>
    <n v="0.26863194961661713"/>
    <n v="0.26863194961661713"/>
    <x v="0"/>
    <m/>
    <x v="8"/>
    <x v="5"/>
    <s v="no root cause"/>
    <x v="5"/>
    <s v=""/>
  </r>
  <r>
    <s v="Ngong-Town-IHS"/>
    <s v="NRD_088"/>
    <s v="NORD"/>
    <s v="IHS"/>
    <s v="Grid-Gen"/>
    <s v="NORD"/>
    <s v="Ngong"/>
    <s v="Huawei"/>
    <n v="0"/>
    <n v="0"/>
    <n v="0"/>
    <n v="8.9175391586979543E-5"/>
    <n v="0"/>
    <n v="0"/>
    <n v="0"/>
    <n v="0"/>
    <n v="0"/>
    <n v="0"/>
    <n v="0"/>
    <n v="0"/>
    <n v="0"/>
    <n v="0"/>
    <n v="0"/>
    <n v="0"/>
    <n v="0"/>
    <n v="1.5516518136134437E-2"/>
    <n v="1.7531881986000176E-2"/>
    <n v="3.3101905357086799E-2"/>
    <n v="0.19858398378955194"/>
    <n v="0.27460933117088449"/>
    <n v="0.27312638935260092"/>
    <n v="0.27312638935260092"/>
    <x v="0"/>
    <m/>
    <x v="8"/>
    <x v="5"/>
    <s v="no root cause"/>
    <x v="5"/>
    <s v=""/>
  </r>
  <r>
    <s v="Obobogo-New"/>
    <s v="CTR_543"/>
    <s v="Yaounde"/>
    <s v="IHS"/>
    <s v="Grid-Gen"/>
    <s v="CENTRE"/>
    <s v="Yaounde"/>
    <s v="ZTE"/>
    <n v="0"/>
    <n v="2.7700908590229791"/>
    <n v="0"/>
    <n v="0"/>
    <n v="0"/>
    <n v="0.8262456732100002"/>
    <n v="0"/>
    <n v="0"/>
    <n v="0"/>
    <n v="0"/>
    <n v="0"/>
    <n v="0"/>
    <n v="7.2225289855692818"/>
    <n v="0"/>
    <n v="0.2012866938901296"/>
    <n v="0"/>
    <n v="1.6487103098167131"/>
    <n v="0"/>
    <n v="0"/>
    <n v="5.0829973204576011E-3"/>
    <n v="0"/>
    <n v="0.10678366331079017"/>
    <n v="0.25272305975749992"/>
    <n v="0.25272305975749992"/>
    <x v="0"/>
    <m/>
    <x v="8"/>
    <x v="5"/>
    <s v="no root cause"/>
    <x v="5"/>
    <s v=""/>
  </r>
  <r>
    <s v="CTR_939_Z_Mehanda-IV"/>
    <s v="CTR_939"/>
    <s v="CENTRE"/>
    <s v="ESCO"/>
    <s v="Good Grid Solar + GE"/>
    <s v="CENTRE"/>
    <s v="Nkolafamba"/>
    <s v="ZTE"/>
    <n v="5.7989687044313749"/>
    <n v="0"/>
    <n v="0"/>
    <n v="8.9267777292663659"/>
    <n v="10.734113225637996"/>
    <n v="17.267209423770019"/>
    <n v="0"/>
    <n v="3.3758771291516494"/>
    <n v="3.4726145939452047"/>
    <n v="6.2850815990503378E-2"/>
    <n v="0"/>
    <n v="0"/>
    <n v="1.2523613643692235"/>
    <n v="0"/>
    <n v="0"/>
    <n v="0"/>
    <n v="0"/>
    <n v="0"/>
    <n v="18.449996147623082"/>
    <n v="22.360961296453247"/>
    <n v="17.427305772374297"/>
    <n v="0.17117261850117735"/>
    <n v="2.7247362548618423"/>
    <n v="2.7247362548618423"/>
    <x v="0"/>
    <m/>
    <x v="8"/>
    <x v="5"/>
    <s v="no root cause"/>
    <x v="5"/>
    <s v=""/>
  </r>
  <r>
    <s v="Nganha-IHS"/>
    <s v="ADM_137"/>
    <s v="ADAMAOUA"/>
    <s v="IHS"/>
    <s v="Hybrid-Gen"/>
    <s v="ADAMAOUA"/>
    <s v="Nganha"/>
    <s v="NOKIA"/>
    <n v="3.389253292335157E-3"/>
    <n v="7.5632830013669036E-2"/>
    <n v="0"/>
    <n v="0"/>
    <n v="1.7838175222816795E-3"/>
    <n v="0"/>
    <n v="9.9882218798410718E-3"/>
    <n v="0"/>
    <n v="3.5674285603033928E-3"/>
    <n v="0"/>
    <n v="5.5314446653833359E-2"/>
    <n v="0"/>
    <n v="0"/>
    <n v="0"/>
    <n v="8.833075089327394E-2"/>
    <n v="0"/>
    <n v="0"/>
    <n v="0"/>
    <n v="0"/>
    <n v="1.2129107502524781E-2"/>
    <n v="0.86577621108753089"/>
    <n v="0.39849262672280727"/>
    <n v="0.25741133390756188"/>
    <n v="0.25741133390756188"/>
    <x v="0"/>
    <m/>
    <x v="8"/>
    <x v="5"/>
    <s v="no root cause"/>
    <x v="5"/>
    <s v="(05/05/2026 ticket): INC-20260505-00013758...2026-05-05 19:53:53...fme is managing with level 0...Transmission Board fault...user:DRAME IMOURANA"/>
  </r>
  <r>
    <s v="Yassa-Pesage-IHS"/>
    <s v="LIT_563"/>
    <s v="Douala"/>
    <s v="IHS"/>
    <s v="Grid-Gen"/>
    <s v="LITTORAL"/>
    <s v="Douala"/>
    <s v="ZTE"/>
    <n v="0.21480568325471711"/>
    <n v="0.3226008966050572"/>
    <n v="2.8892826874181376E-3"/>
    <n v="2.1161677125156593"/>
    <n v="0.81176358961627493"/>
    <n v="0.97377744105149866"/>
    <n v="3.686510688205745E-2"/>
    <n v="3.1233324201773236"/>
    <n v="1.9342677487565385"/>
    <n v="0.1219919356909883"/>
    <n v="0.10697479974774028"/>
    <n v="0"/>
    <n v="0.30904623708383588"/>
    <n v="1.2065787183284673"/>
    <n v="0"/>
    <n v="0.39838214437567288"/>
    <n v="0"/>
    <n v="5.7569849300722256"/>
    <n v="1.999330114458399"/>
    <n v="3.4870788424606145"/>
    <n v="1.6085302686953704"/>
    <n v="8.7073842868850046E-2"/>
    <n v="0.47320029791714813"/>
    <n v="0.47320029791714813"/>
    <x v="0"/>
    <m/>
    <x v="4"/>
    <x v="2"/>
    <s v="MPR ISSUE"/>
    <x v="2"/>
    <s v="(05/05/2026 ocm ran 00h): Impacted by LIT_620_Z_Notre-Dame-de-Yassa(LIT-620), Perte de configuration du MPR , MPR reconfigure"/>
  </r>
  <r>
    <s v="Indoor-K-Hotel"/>
    <s v="LIT_778"/>
    <s v="Douala"/>
    <m/>
    <m/>
    <s v="LITTORAL"/>
    <s v="Douala"/>
    <s v="ZTE"/>
    <n v="0.36485219713896794"/>
    <n v="0"/>
    <n v="4.9599352800677725E-2"/>
    <n v="0.30517602508896147"/>
    <n v="0.31038386795764072"/>
    <n v="2.8179423741485372E-3"/>
    <n v="0"/>
    <n v="0"/>
    <n v="0"/>
    <n v="7.2624438908435979E-2"/>
    <n v="0"/>
    <n v="0"/>
    <n v="0"/>
    <n v="0"/>
    <n v="0"/>
    <n v="0"/>
    <n v="0"/>
    <n v="0"/>
    <n v="0"/>
    <n v="0"/>
    <n v="0"/>
    <n v="0.25086191947938069"/>
    <n v="0.25680729269218383"/>
    <n v="0.25680729269218383"/>
    <x v="0"/>
    <m/>
    <x v="8"/>
    <x v="5"/>
    <s v="no root cause"/>
    <x v="5"/>
    <s v=""/>
  </r>
  <r>
    <s v="Boussa-IHS"/>
    <s v="NRD_129"/>
    <s v="NORD"/>
    <s v="IHS"/>
    <s v="Solar-Gen"/>
    <s v="NORD"/>
    <s v="Boussa"/>
    <s v="NOKIA"/>
    <n v="0"/>
    <n v="0"/>
    <n v="0"/>
    <n v="0"/>
    <n v="0"/>
    <n v="1.188192218300262"/>
    <n v="0"/>
    <n v="0"/>
    <n v="0.39016743069246196"/>
    <n v="0"/>
    <n v="0"/>
    <n v="0"/>
    <n v="0"/>
    <n v="0"/>
    <n v="0"/>
    <n v="0"/>
    <n v="0"/>
    <n v="4.3537946534910166"/>
    <n v="0"/>
    <n v="0"/>
    <n v="0.77435264119196345"/>
    <n v="0.43515670954163554"/>
    <n v="0.25666461206564445"/>
    <n v="0.25666461206564445"/>
    <x v="0"/>
    <m/>
    <x v="5"/>
    <x v="0"/>
    <s v="Defaut GE &amp; Power Cabinet"/>
    <x v="0"/>
    <s v="( hourly IHS): 05/05/2026 04:58 0:14:12 47V FME is managing with level 0..;..;(05/05/2026 ticket): INC-20260505-00002692...Others"/>
  </r>
  <r>
    <s v="Bessengue"/>
    <s v="LIT_022"/>
    <s v="Douala"/>
    <s v="CAMUSAT"/>
    <s v="Good grid 100%"/>
    <s v="LITTORAL"/>
    <s v="Douala"/>
    <s v="ZTE"/>
    <n v="0"/>
    <n v="0"/>
    <n v="0"/>
    <n v="0"/>
    <n v="0"/>
    <n v="0"/>
    <n v="0"/>
    <n v="0"/>
    <n v="0"/>
    <n v="0"/>
    <n v="0"/>
    <n v="0"/>
    <n v="0"/>
    <n v="0"/>
    <n v="0"/>
    <n v="0"/>
    <n v="0"/>
    <n v="0"/>
    <n v="0"/>
    <n v="0"/>
    <n v="0"/>
    <n v="0.14375949896467663"/>
    <n v="0.22695137158886289"/>
    <n v="0.22695137158886289"/>
    <x v="0"/>
    <m/>
    <x v="8"/>
    <x v="5"/>
    <s v="no root cause"/>
    <x v="5"/>
    <s v=""/>
  </r>
  <r>
    <s v="Mbanga-Bakoko-IHS"/>
    <s v="LIT_164"/>
    <s v="Douala"/>
    <s v="IHS"/>
    <s v="Grid-Gen"/>
    <s v="LITTORAL"/>
    <s v="Douala"/>
    <s v="ZTE"/>
    <n v="0.21742743976737325"/>
    <n v="0.32734502743748489"/>
    <n v="3.3708298019878261E-3"/>
    <n v="2.2293847896745515E-3"/>
    <n v="0.81144255820656186"/>
    <n v="4.7672450939266566"/>
    <n v="0"/>
    <n v="3.1185347841099436"/>
    <n v="1.9288993901830023"/>
    <n v="0.12208111108257538"/>
    <n v="0.10676077880793225"/>
    <n v="0"/>
    <n v="0.30952778419840549"/>
    <n v="1.202744176490228"/>
    <n v="0"/>
    <n v="0.39479729363387556"/>
    <n v="0"/>
    <n v="5.7502967757032017"/>
    <n v="2.0001326929826813"/>
    <n v="3.4848137875143044"/>
    <n v="1.6064070437114573"/>
    <n v="8.6223823658415411E-2"/>
    <n v="0.46624461737336459"/>
    <n v="0.46624461737336459"/>
    <x v="0"/>
    <m/>
    <x v="4"/>
    <x v="2"/>
    <s v="MPR ISSUE"/>
    <x v="2"/>
    <s v="(05/05/2026 ocm ran 00h): Impacted by LIT_620_Z_Notre-Dame-de-Yassa(LIT-620), Perte de configuration du MPR , MPR reconfigure"/>
  </r>
  <r>
    <s v="Garoua-Ray-Re"/>
    <s v="NRD_062"/>
    <s v="Garoua"/>
    <s v="IHS"/>
    <s v="Grid-Gen"/>
    <s v="NORD"/>
    <s v="Garoua"/>
    <s v="Huawei"/>
    <n v="0"/>
    <n v="0.22614879306458011"/>
    <n v="2.2884188989050687"/>
    <n v="1.5899972319958453"/>
    <n v="0"/>
    <n v="0"/>
    <n v="0"/>
    <n v="0"/>
    <n v="0"/>
    <n v="0"/>
    <n v="0"/>
    <n v="0"/>
    <n v="4.7953531773548725"/>
    <n v="5.3887975732879045"/>
    <n v="0.2828643421138991"/>
    <n v="9.0711348531673686"/>
    <n v="0"/>
    <n v="0"/>
    <n v="0"/>
    <n v="1.8646396030054246"/>
    <n v="0.2547869980696138"/>
    <n v="0.31556963187368037"/>
    <n v="0.24906686870243386"/>
    <n v="0.24906686870243386"/>
    <x v="0"/>
    <m/>
    <x v="8"/>
    <x v="5"/>
    <s v="no root cause"/>
    <x v="5"/>
    <s v=""/>
  </r>
  <r>
    <s v="LIT_827_Z_Bwang-Bakoko"/>
    <s v="LIT_827"/>
    <s v="Douala"/>
    <s v="ESCO"/>
    <s v="Good Grid + Solar + GE"/>
    <s v="LITTORAL"/>
    <s v="Douala"/>
    <s v="ZTE"/>
    <n v="2.9198876818107875"/>
    <n v="7.5722570362950989"/>
    <n v="12.228407427382695"/>
    <n v="2.0331989281829835E-3"/>
    <n v="0.43428415702858986"/>
    <n v="4.4424148125319247"/>
    <n v="0"/>
    <n v="1.6445725716470765"/>
    <n v="1.5743380332331716"/>
    <n v="15.75552602066586"/>
    <n v="25.818398238750348"/>
    <n v="0"/>
    <n v="0.15816147451866672"/>
    <n v="0.62877568607979228"/>
    <n v="0"/>
    <n v="0.18964038774887013"/>
    <n v="0.27756732385363325"/>
    <n v="3.8716031309836687"/>
    <n v="7.3799235517202995"/>
    <n v="3.3534227655500479"/>
    <n v="2.2356310124735721"/>
    <n v="0.1718101329090041"/>
    <n v="0.53077193072570228"/>
    <n v="0.53077193072570228"/>
    <x v="0"/>
    <m/>
    <x v="4"/>
    <x v="2"/>
    <s v="MPR ISSUE"/>
    <x v="2"/>
    <s v="(05/05/2026 ocm ran 00h): Impacted by LIT_620_Z_Notre-Dame-de-Yassa(LIT-620) || (05/05/2026 groupe whatsapp incident):Perte de configuration du MPR ||, MPR reconfigure"/>
  </r>
  <r>
    <s v="Ngog-Mbog"/>
    <s v="LIT_121"/>
    <s v="LITTORAL"/>
    <s v="IHS"/>
    <s v="Hybrid-Gen"/>
    <s v="LITTORAL"/>
    <s v="Ngog-Mbog"/>
    <s v="NOKIA"/>
    <n v="0.25412125477383624"/>
    <n v="0.32256699555429225"/>
    <n v="6.7674198484231535E-2"/>
    <n v="0"/>
    <n v="0.28078174250992693"/>
    <n v="0"/>
    <n v="0.11937997056626343"/>
    <n v="0.30748729865594748"/>
    <n v="0.13599765882266618"/>
    <n v="3.7223926179147743E-2"/>
    <n v="0.3609634903002204"/>
    <n v="0"/>
    <n v="0"/>
    <n v="0"/>
    <n v="0"/>
    <n v="0.14937422566993172"/>
    <n v="3.5170774441904834E-2"/>
    <n v="0.13647401928471345"/>
    <n v="2.4970554699604388E-3"/>
    <n v="3.8684284870431712E-2"/>
    <n v="0.78396960141321859"/>
    <n v="0.37905544165298077"/>
    <n v="0.23920407039291372"/>
    <n v="0.23920407039291372"/>
    <x v="0"/>
    <m/>
    <x v="5"/>
    <x v="0"/>
    <s v="Defaut GE &amp; Power Cabinet"/>
    <x v="0"/>
    <s v="(05/05/2026 ticket): INC-20260505-00000817...Grid Outage"/>
  </r>
  <r>
    <s v="Mekin-CAMTEL"/>
    <s v="CTR_434"/>
    <s v="CENTRE"/>
    <s v="CAMUSAT"/>
    <s v="Hybrid Solar - S3"/>
    <s v="CENTRE"/>
    <s v="Mekin"/>
    <s v="NOKIA"/>
    <n v="0"/>
    <n v="1.2569732696210253E-2"/>
    <n v="0"/>
    <n v="0"/>
    <n v="0"/>
    <n v="0"/>
    <n v="3.3684272044122304E-2"/>
    <n v="0"/>
    <n v="0"/>
    <n v="0.83761090754739698"/>
    <n v="3.05030494820162"/>
    <n v="0"/>
    <n v="1.0701046990435794E-3"/>
    <n v="0"/>
    <n v="0"/>
    <n v="0"/>
    <n v="0"/>
    <n v="8.4270745049695575E-2"/>
    <n v="0.26529678997126416"/>
    <n v="0.35638053493820515"/>
    <n v="0.80020602776079197"/>
    <n v="0.37055524954864016"/>
    <n v="0.23866901804339216"/>
    <n v="0.23866901804339216"/>
    <x v="0"/>
    <m/>
    <x v="8"/>
    <x v="5"/>
    <s v="no root cause"/>
    <x v="5"/>
    <s v=""/>
  </r>
  <r>
    <s v="Sole"/>
    <s v="LIT_212"/>
    <s v="LITTORAL"/>
    <s v="IHS"/>
    <s v="Grid-Gen"/>
    <s v="LITTORAL"/>
    <s v="Sole"/>
    <s v="NOKIA"/>
    <n v="0"/>
    <n v="0"/>
    <n v="0"/>
    <n v="3.5888646075235377E-2"/>
    <n v="1.4942411168913235E-2"/>
    <n v="0.11211768587548591"/>
    <n v="0"/>
    <n v="0.27669868314052304"/>
    <n v="0"/>
    <n v="8.7917708550138807E-2"/>
    <n v="0.25315133907486909"/>
    <n v="0"/>
    <n v="0"/>
    <n v="0"/>
    <n v="0"/>
    <n v="3.7294428667752268E-2"/>
    <n v="0"/>
    <n v="7.9009396946063491E-3"/>
    <n v="0"/>
    <n v="0"/>
    <n v="0.78047252496912578"/>
    <n v="0.37799291763993881"/>
    <n v="0.23834798663367895"/>
    <n v="0.23834798663367895"/>
    <x v="0"/>
    <m/>
    <x v="9"/>
    <x v="6"/>
    <s v="BSS Hardware issue"/>
    <x v="2"/>
    <s v="(05/05/2026 cell nokia): 04/05/2026 : Escalade faite au PM du SBC || Feedback PM : 06/05/2026_x000a_02/05/2026 : Check breaker and  interconnection FBBC  (sfp, optical fiber) between system and radio module, swap its if needed || FME eric activer..;..;(05/05/2026 cell nokia): 04/05/2026 : Escalade faite au PM du SBC || Feedback PM : 06/05/2026_x000a_02/05/2026 : Check breaker and  interconnection FBBC  (sfp, optical fiber) between system and radio module, swap its if needed || FME eric activer..;..;(05/05/2026 cell nokia): 04/05/2026 : Escalade faite au PM du SBC || Feedback PM : 06/05/2026_x000a_02/05/2026 : Check breaker and  interconnection FBBC  (sfp, optical fiber) between system and radio module, swap its if needed || FME eric activer..;..;(05/05/2026 ticket): INC-20260505-00000868...Others Transmission equipement fault"/>
  </r>
  <r>
    <s v="Garoua-Roumde-Adja-II"/>
    <s v="NRD_138"/>
    <s v="Garoua"/>
    <s v="CAMUSAT"/>
    <s v="Medium Grid + GE"/>
    <s v="NORD"/>
    <s v="Garoua"/>
    <s v="Huawei"/>
    <n v="0.14276980193075425"/>
    <n v="5.0876344408203567"/>
    <n v="12.820425017050335"/>
    <n v="13.667858763301401"/>
    <n v="6.4416914217553716"/>
    <n v="9.7272517143077275E-2"/>
    <n v="0"/>
    <n v="0"/>
    <n v="0"/>
    <n v="0"/>
    <n v="0"/>
    <n v="0"/>
    <n v="8.4437503031963317"/>
    <n v="5.1305099690953764"/>
    <n v="0.30390973452842623"/>
    <n v="8.4522754706320473"/>
    <n v="0"/>
    <n v="0"/>
    <n v="0"/>
    <n v="1.8491587550259247"/>
    <n v="0.24729326283227221"/>
    <n v="0.3081319637823815"/>
    <n v="0.22614879306458013"/>
    <n v="0.22614879306458013"/>
    <x v="0"/>
    <m/>
    <x v="8"/>
    <x v="5"/>
    <s v="no root cause"/>
    <x v="5"/>
    <s v=""/>
  </r>
  <r>
    <s v="Garoua-Foulbere-IV"/>
    <s v="NRD_067"/>
    <s v="Garoua"/>
    <s v="IHS"/>
    <s v="Grid-Gen"/>
    <s v="NORD"/>
    <s v="Garoua"/>
    <s v="Huawei"/>
    <n v="3.2921592715297932"/>
    <n v="1.0058984171011291"/>
    <n v="5.4380045543655982"/>
    <n v="3.1678487756575442"/>
    <n v="0"/>
    <n v="0"/>
    <n v="0"/>
    <n v="1.2829485236835574"/>
    <n v="0"/>
    <n v="0.17674562612539343"/>
    <n v="0"/>
    <n v="0"/>
    <n v="8.4460331932209574"/>
    <n v="6.325977433632108"/>
    <n v="0.85599458384341665"/>
    <n v="8.1510766680078657"/>
    <n v="0"/>
    <n v="0"/>
    <n v="0"/>
    <n v="1.8662804302106253"/>
    <n v="0.24541982902293683"/>
    <n v="0.30653817776281744"/>
    <n v="0.22302765435903579"/>
    <n v="0.22302765435903579"/>
    <x v="0"/>
    <m/>
    <x v="8"/>
    <x v="5"/>
    <s v="no root cause"/>
    <x v="5"/>
    <s v=""/>
  </r>
  <r>
    <s v="Ngola-MTN"/>
    <s v="EST_043"/>
    <s v="CENTRE"/>
    <s v="IHS"/>
    <s v="Solar-Gen"/>
    <s v="EST"/>
    <s v="Ngola"/>
    <s v="NOKIA"/>
    <n v="0.10731366623577118"/>
    <n v="8.1096101109199181E-2"/>
    <n v="9.8734993565103735E-2"/>
    <n v="0.1215282236547357"/>
    <n v="0.14574826000975935"/>
    <n v="0.16417189591162931"/>
    <n v="7.763609591562437E-2"/>
    <n v="0.14228825481618457"/>
    <n v="0.26413750988063339"/>
    <n v="0.24539284256905028"/>
    <n v="0.15553971800600971"/>
    <n v="0"/>
    <n v="0.16076539595300671"/>
    <n v="0.2330866385300471"/>
    <n v="0.19554379867192875"/>
    <n v="0.15980230172386733"/>
    <n v="0.28061712224590724"/>
    <n v="0.28045660654105065"/>
    <n v="0.37601695616565789"/>
    <n v="0.25256254405264345"/>
    <n v="1.5206037752438961"/>
    <n v="0"/>
    <n v="0.21714207851429518"/>
    <n v="0.21714207851429518"/>
    <x v="0"/>
    <m/>
    <x v="8"/>
    <x v="5"/>
    <s v="no root cause"/>
    <x v="5"/>
    <s v=""/>
  </r>
  <r>
    <s v="Maroua-Stade"/>
    <s v="EXN_066"/>
    <s v="Maroua"/>
    <s v="IHS"/>
    <s v="Grid-Gen"/>
    <s v="EXTREME-NORD"/>
    <s v="Maroua"/>
    <s v="Huawei"/>
    <n v="0"/>
    <n v="1.4914049190572807"/>
    <n v="0"/>
    <n v="0"/>
    <n v="0"/>
    <n v="0"/>
    <n v="4.9046465372838757E-3"/>
    <n v="0"/>
    <n v="0"/>
    <n v="0.44015189779501362"/>
    <n v="0"/>
    <n v="0"/>
    <n v="0"/>
    <n v="0"/>
    <n v="5.3505234952187721E-4"/>
    <n v="0"/>
    <n v="0"/>
    <n v="6.4830509683734105E-2"/>
    <n v="0"/>
    <n v="0"/>
    <n v="0.32160613726924292"/>
    <n v="0.41879383974077816"/>
    <n v="0.21291516495307236"/>
    <n v="0.21291516495307236"/>
    <x v="0"/>
    <m/>
    <x v="8"/>
    <x v="5"/>
    <s v="no root cause"/>
    <x v="5"/>
    <s v=""/>
  </r>
  <r>
    <s v="Omnisport"/>
    <s v="LIT_102"/>
    <s v="Douala"/>
    <s v="IHS"/>
    <s v="GridOnly"/>
    <s v="LITTORAL"/>
    <s v="Douala"/>
    <s v="ZTE"/>
    <n v="0"/>
    <n v="0"/>
    <n v="0"/>
    <n v="0"/>
    <n v="0"/>
    <n v="0"/>
    <n v="0"/>
    <n v="0"/>
    <n v="0"/>
    <n v="0"/>
    <n v="0"/>
    <n v="0"/>
    <n v="0"/>
    <n v="0"/>
    <n v="0"/>
    <n v="0"/>
    <n v="0"/>
    <n v="0"/>
    <n v="0"/>
    <n v="0"/>
    <n v="0"/>
    <n v="0.14025316972163418"/>
    <n v="0.18746450819414778"/>
    <n v="0.18746450819414778"/>
    <x v="0"/>
    <m/>
    <x v="8"/>
    <x v="5"/>
    <s v="no root cause"/>
    <x v="5"/>
    <s v=""/>
  </r>
  <r>
    <s v="Vallee-Omnisport"/>
    <s v="CTR_758"/>
    <s v="Yaounde"/>
    <s v="CAMUSAT"/>
    <s v="Good Grid no GE - 8h"/>
    <s v="CENTRE"/>
    <s v="Yaounde"/>
    <s v="ZTE"/>
    <n v="35.519949605202697"/>
    <n v="5.1358069873556431"/>
    <n v="0"/>
    <n v="0"/>
    <n v="0"/>
    <n v="0"/>
    <n v="9.2457045997380387"/>
    <n v="16.023515907463054"/>
    <n v="7.3569341357691762"/>
    <n v="10.846563394429175"/>
    <n v="9.2457045997380387"/>
    <n v="0"/>
    <n v="24.285776453701555"/>
    <n v="9.2457045997380387"/>
    <n v="9.2457045997380387"/>
    <n v="7.8993523726361383"/>
    <n v="4.3629773737062436"/>
    <n v="0"/>
    <n v="0"/>
    <n v="0"/>
    <n v="0"/>
    <n v="0.15369409848662571"/>
    <n v="0.19481256046091552"/>
    <n v="0.19481256046091552"/>
    <x v="0"/>
    <m/>
    <x v="8"/>
    <x v="5"/>
    <s v="no root cause"/>
    <x v="5"/>
    <s v=""/>
  </r>
  <r>
    <s v="Nkoulou-II"/>
    <s v="CTR_777"/>
    <s v="Yaounde"/>
    <s v="CAMUSAT"/>
    <s v="Good Grid + GE"/>
    <s v="CENTRE"/>
    <s v="Yaounde"/>
    <s v="ZTE"/>
    <n v="4.4699343383756664"/>
    <n v="0"/>
    <n v="0"/>
    <n v="0.65504675644131638"/>
    <n v="0"/>
    <n v="0"/>
    <n v="0"/>
    <n v="2.7657926051484885"/>
    <n v="3.4638397354130461"/>
    <n v="0.10626139661504487"/>
    <n v="0"/>
    <n v="0"/>
    <n v="0.97531125778679517"/>
    <n v="0"/>
    <n v="0"/>
    <n v="0"/>
    <n v="0"/>
    <n v="9.8449632312026334E-3"/>
    <n v="14.316181695217063"/>
    <n v="17.524783624829848"/>
    <n v="17.404200088725823"/>
    <n v="0.17133199710313479"/>
    <n v="2.6607618289373431"/>
    <n v="2.6607618289373431"/>
    <x v="0"/>
    <m/>
    <x v="8"/>
    <x v="5"/>
    <s v="no root cause"/>
    <x v="5"/>
    <s v=""/>
  </r>
  <r>
    <s v="Elobi-Mokolo-MTN-IHS"/>
    <s v="CTR_470"/>
    <s v="Yaounde"/>
    <s v="IHS"/>
    <s v="Grid-Gen"/>
    <s v="CENTRE"/>
    <s v="Yaounde"/>
    <s v="ZTE"/>
    <n v="4.7498023873322435"/>
    <n v="23.135342561916257"/>
    <n v="9.8779046208547712"/>
    <n v="0"/>
    <n v="2.4754375301412823"/>
    <n v="1.5050487539700874"/>
    <n v="0"/>
    <n v="3.1621593856742895E-2"/>
    <n v="3.19069551098215E-2"/>
    <n v="0"/>
    <n v="1.2324039117320452E-2"/>
    <n v="0"/>
    <n v="0.58932449284171251"/>
    <n v="0"/>
    <n v="3.923717229827111E-2"/>
    <n v="2.7644371391963656E-3"/>
    <n v="0"/>
    <n v="0"/>
    <n v="7.9027232024381763E-2"/>
    <n v="0.49968538921848055"/>
    <n v="4.995823491561055E-2"/>
    <n v="1.0837744933036162E-2"/>
    <n v="0.19962803160661297"/>
    <n v="0.19962803160661297"/>
    <x v="0"/>
    <m/>
    <x v="8"/>
    <x v="5"/>
    <s v="no root cause"/>
    <x v="5"/>
    <s v=""/>
  </r>
  <r>
    <s v="Mindourou"/>
    <s v="EST_012"/>
    <s v="CENTRE"/>
    <s v="IHS"/>
    <s v="Solar-Gen"/>
    <s v="EST"/>
    <s v="Mindourou"/>
    <s v="NOKIA"/>
    <n v="5.2456353996341676"/>
    <n v="2.0492504986687678E-2"/>
    <n v="0.47173782149512189"/>
    <n v="3.1609644354270285"/>
    <n v="1.4805611914403041"/>
    <n v="2.0139013734437108"/>
    <n v="1.3389328345218627"/>
    <n v="0.16470694826115131"/>
    <n v="0.21150619376599811"/>
    <n v="7.8884551397842145E-2"/>
    <n v="0.21801599735184765"/>
    <n v="0"/>
    <n v="0.23435292909058211"/>
    <n v="0.21607197381525159"/>
    <n v="0.12133203779324436"/>
    <n v="0.13372741722383444"/>
    <n v="0.16142529385075038"/>
    <n v="0.392639249157471"/>
    <n v="0.26873896008652148"/>
    <n v="0.17526531462504952"/>
    <n v="0.42701801294118114"/>
    <n v="0.4117280550540442"/>
    <n v="0.19919998972699487"/>
    <n v="0.19919998972699487"/>
    <x v="0"/>
    <m/>
    <x v="8"/>
    <x v="5"/>
    <s v="no root cause"/>
    <x v="5"/>
    <s v=""/>
  </r>
  <r>
    <s v="Boko-Hospital-IHS"/>
    <s v="LIT_632"/>
    <s v="Douala"/>
    <s v="IHS"/>
    <s v="Grid-Gen"/>
    <s v="LITTORAL"/>
    <s v="Douala"/>
    <s v="ZTE"/>
    <n v="12.442802903836112"/>
    <n v="24.172595046699371"/>
    <n v="10.089928031891974"/>
    <n v="1.2955935942105905"/>
    <n v="19.172120633616128"/>
    <n v="0"/>
    <n v="0"/>
    <n v="0"/>
    <n v="0"/>
    <n v="0"/>
    <n v="0"/>
    <n v="0"/>
    <n v="0.18619821763361358"/>
    <n v="8.3610847151951773E-2"/>
    <n v="0"/>
    <n v="0.36276549297583316"/>
    <n v="0"/>
    <n v="0"/>
    <n v="0"/>
    <n v="0"/>
    <n v="0"/>
    <n v="7.3951671307772929E-2"/>
    <n v="0.18120439570474309"/>
    <n v="0.18120439570474309"/>
    <x v="0"/>
    <m/>
    <x v="8"/>
    <x v="5"/>
    <s v="no root cause"/>
    <x v="5"/>
    <s v=""/>
  </r>
  <r>
    <s v="Edenville-Stade"/>
    <s v="CTR_730"/>
    <s v="Yaounde"/>
    <s v="CAMUSAT"/>
    <s v="Good Grid + GE"/>
    <s v="CENTRE"/>
    <s v="Yaounde"/>
    <s v="ZTE"/>
    <n v="0"/>
    <n v="0"/>
    <n v="0"/>
    <n v="0"/>
    <n v="9.2742407250458962E-3"/>
    <n v="0"/>
    <n v="9.3099108816805769E-3"/>
    <n v="1.6408272052003906E-2"/>
    <n v="0"/>
    <n v="0"/>
    <n v="0"/>
    <n v="0"/>
    <n v="0"/>
    <n v="0"/>
    <n v="0"/>
    <n v="0"/>
    <n v="1.541860355617193"/>
    <n v="0"/>
    <n v="0"/>
    <n v="0"/>
    <n v="0"/>
    <n v="0.16511623162683409"/>
    <n v="0.16657963148447727"/>
    <n v="0.16657963148447727"/>
    <x v="0"/>
    <m/>
    <x v="8"/>
    <x v="5"/>
    <s v="no root cause"/>
    <x v="5"/>
    <s v=""/>
  </r>
  <r>
    <s v="Ndokoti-New"/>
    <s v="LIT_217"/>
    <s v="Douala"/>
    <s v="IHS"/>
    <s v="Grid-Gen"/>
    <s v="LITTORAL"/>
    <s v="Douala"/>
    <s v="ZTE"/>
    <n v="0"/>
    <n v="0.37862087759999785"/>
    <n v="0"/>
    <n v="0.38407841156512113"/>
    <n v="0.56000362408791404"/>
    <n v="0.18881997414627028"/>
    <n v="0.96268402233808004"/>
    <n v="13.79957081667537"/>
    <n v="12.960145020588817"/>
    <n v="0.38256242990814199"/>
    <n v="1.6118630380129726"/>
    <n v="0"/>
    <n v="0"/>
    <n v="0.91238910148302288"/>
    <n v="1.3232379656025548"/>
    <n v="13.944534333239165"/>
    <n v="18.558897135829103"/>
    <n v="5.3801118901473322"/>
    <n v="0.18917667571261793"/>
    <n v="3.7586000747646486"/>
    <n v="2.178678624669776"/>
    <n v="0.11762140824382636"/>
    <n v="0.48960856996915231"/>
    <n v="0.48960856996915231"/>
    <x v="0"/>
    <m/>
    <x v="8"/>
    <x v="5"/>
    <s v="no root cause"/>
    <x v="5"/>
    <s v=""/>
  </r>
  <r>
    <s v="Oku"/>
    <s v="NRO_013"/>
    <s v="NORD-OUEST"/>
    <s v="IHS"/>
    <s v="Grid-Gen"/>
    <s v="NORD-OUEST"/>
    <s v="Oku"/>
    <s v="NOKIA"/>
    <n v="6.1570009186477499"/>
    <n v="7.1957021551723663"/>
    <n v="4.5887275691186025"/>
    <n v="2.0148466325945331"/>
    <n v="8.9825429804243786"/>
    <n v="2.0530382995921328"/>
    <n v="1.986435352834921"/>
    <n v="7.5396086020115725"/>
    <n v="8.269062262023926"/>
    <n v="6.0418788316995933"/>
    <n v="10.486748758366844"/>
    <n v="0"/>
    <n v="2.4907775035781228"/>
    <n v="5.8214409031112941"/>
    <n v="2.6812912696673381"/>
    <n v="2.1310064976757328"/>
    <n v="2.1395628069527834"/>
    <n v="2.1688703689435638"/>
    <n v="4.1387205927759076"/>
    <n v="1.6272725456792023"/>
    <n v="0.50894951820278245"/>
    <n v="0.25208382209437863"/>
    <n v="0.19069265736959687"/>
    <n v="0.19069265736959687"/>
    <x v="2"/>
    <m/>
    <x v="8"/>
    <x v="5"/>
    <s v="no root cause"/>
    <x v="5"/>
    <s v=""/>
  </r>
  <r>
    <s v="Akongo-IHS"/>
    <s v="CTR_436"/>
    <s v="CENTRE"/>
    <s v="IHS"/>
    <s v="Gen Only"/>
    <s v="CENTRE"/>
    <s v="Akongo"/>
    <s v="NOKIA"/>
    <n v="8.9821716608666266E-2"/>
    <n v="7.5001556688607959E-2"/>
    <n v="8.2240794347801446E-2"/>
    <n v="0.11808434865857413"/>
    <n v="0.14496020216632838"/>
    <n v="0.12740966574714691"/>
    <n v="0.13300367776410424"/>
    <n v="0.15706798025488961"/>
    <n v="0.14416757656549764"/>
    <n v="7.1392450318148074E-2"/>
    <n v="0.229231169084087"/>
    <n v="0"/>
    <n v="5.9695036498825296"/>
    <n v="5.5354910924484857"/>
    <n v="4.5080835708965772"/>
    <n v="0.12602266339071944"/>
    <n v="0.18081202398175958"/>
    <n v="0.48621990508884716"/>
    <n v="0.30234024763649536"/>
    <n v="0.16199601635690697"/>
    <n v="0.20832583959809597"/>
    <n v="0.47680765085290905"/>
    <n v="0.18981873853204456"/>
    <n v="0.18981873853204456"/>
    <x v="1"/>
    <m/>
    <x v="3"/>
    <x v="1"/>
    <s v="EXCLU"/>
    <x v="1"/>
    <s v=""/>
  </r>
  <r>
    <s v="Ekang-I"/>
    <s v="CTR_717"/>
    <s v="CENTRE"/>
    <s v="CAMUSAT"/>
    <s v="Good Grid + GE"/>
    <s v="CENTRE"/>
    <s v="Ekang"/>
    <s v="ZTE"/>
    <n v="0.79178830190079152"/>
    <n v="1.2778476912847825"/>
    <n v="1.8862913880827434"/>
    <n v="1.1732271218749371"/>
    <n v="3.2448606438320589"/>
    <n v="6.9076685129539737"/>
    <n v="1.7326600234566949"/>
    <n v="1.6636561054466903"/>
    <n v="1.7577361435709538"/>
    <n v="0.68060442367014484"/>
    <n v="1.6562188777883358"/>
    <n v="0"/>
    <n v="0.56431971304072437"/>
    <n v="4.9969965728113506"/>
    <n v="1.5483166539680908"/>
    <n v="1.7931209389526677"/>
    <n v="0"/>
    <n v="4.3830953420482661"/>
    <n v="0.15712703997625832"/>
    <n v="0.95059183923888435"/>
    <n v="0.40978242189529551"/>
    <n v="0.14338761556011131"/>
    <n v="0.23251591602389041"/>
    <n v="0.23251591602389041"/>
    <x v="0"/>
    <m/>
    <x v="8"/>
    <x v="5"/>
    <s v="no root cause"/>
    <x v="5"/>
    <s v=""/>
  </r>
  <r>
    <s v="Ondoa-Otoa-IHS"/>
    <s v="CTR_622"/>
    <s v="Yaounde"/>
    <s v="IHS"/>
    <s v="Grid-Gen"/>
    <s v="CENTRE"/>
    <s v="Yaounde"/>
    <s v="ZTE"/>
    <n v="0"/>
    <n v="0"/>
    <n v="5.2345954861557201E-2"/>
    <n v="0"/>
    <n v="0"/>
    <n v="0"/>
    <n v="0"/>
    <n v="7.7031130059098318"/>
    <n v="26.153126988611234"/>
    <n v="0"/>
    <n v="0.31632294903733421"/>
    <n v="0"/>
    <n v="0.23157065687306846"/>
    <n v="0"/>
    <n v="0"/>
    <n v="0"/>
    <n v="1.8132567423730062"/>
    <n v="0"/>
    <n v="0"/>
    <n v="0"/>
    <n v="0"/>
    <n v="0.1523128172696698"/>
    <n v="0.16138962369411525"/>
    <n v="0.16138962369411525"/>
    <x v="0"/>
    <m/>
    <x v="8"/>
    <x v="5"/>
    <s v="no root cause"/>
    <x v="5"/>
    <s v=""/>
  </r>
  <r>
    <s v="Ngd-Crf-Texaco"/>
    <s v="ADM_071"/>
    <s v="Ngaoundere"/>
    <s v="IHS"/>
    <s v="Grid-Gen"/>
    <s v="ADAMAOUA"/>
    <s v="Ngaoundere"/>
    <s v="Huawei"/>
    <n v="2.9447319459069194"/>
    <n v="2.3069673803551596"/>
    <n v="1.5409507666230065"/>
    <n v="1.5409507666230065"/>
    <n v="1.5409507666230065"/>
    <n v="1.5409507666230065"/>
    <n v="1.5409507666230065"/>
    <n v="1.5408615912314194"/>
    <n v="1.5409507666230065"/>
    <n v="0"/>
    <n v="0"/>
    <n v="0"/>
    <n v="0"/>
    <n v="0"/>
    <n v="0"/>
    <n v="0"/>
    <n v="0"/>
    <n v="0"/>
    <n v="0"/>
    <n v="0"/>
    <n v="0.17984964569619799"/>
    <n v="0.22419256675200858"/>
    <n v="0.18049099257204659"/>
    <n v="0.18049099257204659"/>
    <x v="0"/>
    <m/>
    <x v="8"/>
    <x v="5"/>
    <s v="no root cause"/>
    <x v="5"/>
    <s v=""/>
  </r>
  <r>
    <s v="Kumba Gare Ntam"/>
    <s v="SUO_238"/>
    <s v="SUD-OUEST"/>
    <s v="IHS"/>
    <s v="Hybrid-Gen"/>
    <s v="SUD-OUEST"/>
    <s v="Kumba"/>
    <s v="Huawei"/>
    <n v="0"/>
    <n v="3.7706565877072085"/>
    <n v="0"/>
    <n v="3.9237172298271011E-3"/>
    <n v="1.2438540320118252"/>
    <n v="2.3824097616377458"/>
    <n v="6.723824525658258E-3"/>
    <n v="0"/>
    <n v="5.3505234952187721E-4"/>
    <n v="0"/>
    <n v="0.2234735313169707"/>
    <n v="0"/>
    <n v="0"/>
    <n v="0.50749715352150049"/>
    <n v="0"/>
    <n v="0.48119041300334159"/>
    <n v="0.15042105052891711"/>
    <n v="3.2994894887182435E-3"/>
    <n v="0.29427879223703246"/>
    <n v="0"/>
    <n v="0.15549500617483786"/>
    <n v="0.29957864547738777"/>
    <n v="0.17895717583675055"/>
    <n v="0.17895717583675055"/>
    <x v="0"/>
    <m/>
    <x v="8"/>
    <x v="5"/>
    <s v="no root cause"/>
    <x v="5"/>
    <s v=""/>
  </r>
  <r>
    <s v="Ngo-Njo-II"/>
    <s v="LIT_585"/>
    <s v="Douala"/>
    <s v="CAMUSAT"/>
    <s v="Medium Grid + GE"/>
    <s v="LITTORAL"/>
    <s v="Douala"/>
    <s v="ZTE"/>
    <n v="3.3148098209928869"/>
    <n v="35.623446564678552"/>
    <n v="35.840392457331362"/>
    <n v="3.0933694886040981"/>
    <n v="7.2889289821449461"/>
    <n v="20.366856859941841"/>
    <n v="5.789694463706331"/>
    <n v="5.1304921340170599"/>
    <n v="19.976393490339099"/>
    <n v="25.625351351042859"/>
    <n v="1.3190288871196498"/>
    <n v="0"/>
    <n v="13.371885638624217"/>
    <n v="0.80680543784403891"/>
    <n v="0.54127679185464939"/>
    <n v="7.9829632197880906"/>
    <n v="8.3957917776008539"/>
    <n v="45.489223332277483"/>
    <n v="3.4201437935354253"/>
    <n v="0.76510702473796721"/>
    <n v="0.32335467549128927"/>
    <n v="5.6420025092566738E-2"/>
    <n v="0.21557259162236442"/>
    <n v="0.21557259162236442"/>
    <x v="0"/>
    <m/>
    <x v="8"/>
    <x v="5"/>
    <s v="no root cause"/>
    <x v="5"/>
    <s v=""/>
  </r>
  <r>
    <s v="Febadi-MTN"/>
    <s v="ADM_063"/>
    <s v="ADAMAOUA"/>
    <s v="IHS"/>
    <s v="Solar-Gen"/>
    <s v="ADAMAOUA"/>
    <s v="Febadi"/>
    <s v="NOKIA"/>
    <n v="1.9621992745097105E-3"/>
    <n v="0"/>
    <n v="1.6515452495365072E-2"/>
    <n v="6.2429999805308526E-3"/>
    <n v="4.3166154267316294E-3"/>
    <n v="5.6241924421704614E-2"/>
    <n v="2.2531213303344805E-2"/>
    <n v="0.29235404852629554"/>
    <n v="1.3663177064533414E-2"/>
    <n v="7.1348571206081551E-4"/>
    <n v="9.8104285408349284E-4"/>
    <n v="0"/>
    <n v="0"/>
    <n v="0"/>
    <n v="0"/>
    <n v="3.2812081803956938"/>
    <n v="6.1629826528894256"/>
    <n v="3.9912846124175796E-2"/>
    <n v="0.15550915744757351"/>
    <n v="0.15815753538429794"/>
    <n v="0.27676862143248243"/>
    <n v="0.19579271059647282"/>
    <n v="0.17751438171906003"/>
    <n v="0.17751438171906003"/>
    <x v="0"/>
    <m/>
    <x v="5"/>
    <x v="0"/>
    <s v="Defaut GE &amp; Power Cabinet"/>
    <x v="0"/>
    <s v="(05/05/2026 ticket): INC-20260505-00008117...Grid Outage"/>
  </r>
  <r>
    <s v="LIT_841_Z_PK12-BASSA-SODIKOMBO"/>
    <s v="LIT_841"/>
    <s v="Douala"/>
    <s v="ESCO"/>
    <s v="Medium Grid + GE"/>
    <s v="LIT"/>
    <s v="Douala"/>
    <s v="ZTE"/>
    <n v="0"/>
    <n v="8.0850512080768677"/>
    <n v="0"/>
    <n v="3.9541617085148961"/>
    <n v="30.641966510003339"/>
    <n v="10.506876492796055"/>
    <n v="0"/>
    <n v="0"/>
    <n v="7.2368148833015216"/>
    <n v="0"/>
    <n v="0.1732677858535018"/>
    <n v="0"/>
    <n v="0"/>
    <n v="4.6669941187045749"/>
    <n v="0"/>
    <n v="4.8087294860929202"/>
    <n v="8.8361755314139927"/>
    <n v="0"/>
    <n v="0.17378500312470607"/>
    <n v="0"/>
    <n v="0"/>
    <n v="6.5663984006037582E-2"/>
    <n v="0.1621565320617635"/>
    <n v="0.1621565320617635"/>
    <x v="0"/>
    <m/>
    <x v="8"/>
    <x v="5"/>
    <s v="no root cause"/>
    <x v="5"/>
    <s v=""/>
  </r>
  <r>
    <s v="Nkoulou"/>
    <s v="CTR_659"/>
    <s v="CENTRE"/>
    <s v="CAMUSAT"/>
    <s v="Good Grid + GE"/>
    <s v="CENTRE"/>
    <s v="Nkoulou"/>
    <s v="ZTE"/>
    <n v="0"/>
    <n v="0"/>
    <n v="5.2845337054444705E-2"/>
    <n v="0"/>
    <n v="0"/>
    <n v="0"/>
    <n v="0"/>
    <n v="7.6998848567343856"/>
    <n v="26.056692720149073"/>
    <n v="0"/>
    <n v="0.31553820559136875"/>
    <n v="0"/>
    <n v="0.24384119075543681"/>
    <n v="0"/>
    <n v="0"/>
    <n v="4.5207464765019276"/>
    <n v="1.7928712478562236"/>
    <n v="8.4150714972619571"/>
    <n v="0"/>
    <n v="3.0854685489095186E-3"/>
    <n v="0"/>
    <n v="0.12080898028295393"/>
    <n v="0.15145548507132583"/>
    <n v="0.15145548507132583"/>
    <x v="0"/>
    <m/>
    <x v="8"/>
    <x v="5"/>
    <s v="no root cause"/>
    <x v="5"/>
    <s v=""/>
  </r>
  <r>
    <s v="Bonga"/>
    <s v="EST_073"/>
    <s v="CENTRE"/>
    <s v="IHS"/>
    <s v="Hybrid-Gen"/>
    <s v="EST"/>
    <s v="Bonga"/>
    <s v="NOKIA"/>
    <n v="0.15621745098207074"/>
    <n v="0.1666153016411123"/>
    <n v="0.26461905699520316"/>
    <n v="0.358039197221723"/>
    <n v="9.2171684744301985E-2"/>
    <n v="0"/>
    <n v="0.31468332618198724"/>
    <n v="2.5866570785285634"/>
    <n v="3.4123261529349262"/>
    <n v="0.29172837603764495"/>
    <n v="0.27223463543673121"/>
    <n v="0"/>
    <n v="0.16115776767598938"/>
    <n v="0.20462185353548318"/>
    <n v="4.426612933142712"/>
    <n v="0.26884597055642578"/>
    <n v="0.29310167706808432"/>
    <n v="0.29488518489982407"/>
    <n v="0.25785956231291002"/>
    <n v="0.23119612022840316"/>
    <n v="0.26652718327478231"/>
    <n v="0.13148734661403366"/>
    <n v="0.16913004768386541"/>
    <n v="0.16913004768386541"/>
    <x v="0"/>
    <m/>
    <x v="8"/>
    <x v="5"/>
    <s v="no root cause"/>
    <x v="5"/>
    <s v=""/>
  </r>
  <r>
    <s v="Awae-Escalier-IHS"/>
    <s v="CTR_168"/>
    <s v="Yaounde"/>
    <s v="IHS"/>
    <s v="Grid-Gen"/>
    <s v="CENTRE"/>
    <s v="Yaounde"/>
    <s v="ZTE"/>
    <n v="0"/>
    <n v="0"/>
    <n v="5.3665750657044382E-2"/>
    <n v="0"/>
    <n v="0"/>
    <n v="0"/>
    <n v="0"/>
    <n v="7.7010798069816486"/>
    <n v="26.205383768081202"/>
    <n v="0"/>
    <n v="0.31931924219465618"/>
    <n v="0"/>
    <n v="0.23103560452354641"/>
    <n v="0"/>
    <n v="0"/>
    <n v="0"/>
    <n v="1.8079062188777888"/>
    <n v="0"/>
    <n v="0"/>
    <n v="0"/>
    <n v="0"/>
    <n v="0.11666513663208779"/>
    <n v="0.1460871264977901"/>
    <n v="0.1460871264977901"/>
    <x v="0"/>
    <m/>
    <x v="8"/>
    <x v="5"/>
    <s v="no root cause"/>
    <x v="5"/>
    <s v=""/>
  </r>
  <r>
    <s v="Nsimalen-highway-II"/>
    <s v="CTR_725"/>
    <s v="Yaounde"/>
    <s v="MTN sharing"/>
    <s v="MTN "/>
    <s v="CENTRE"/>
    <s v="Yaounde"/>
    <s v="ZTE"/>
    <n v="0"/>
    <n v="0"/>
    <n v="0"/>
    <n v="2.9179793284308273"/>
    <n v="0"/>
    <n v="0"/>
    <n v="9.5417668998068767E-3"/>
    <n v="2.9917095421949425"/>
    <n v="15.80209341015258"/>
    <n v="0"/>
    <n v="0"/>
    <n v="0"/>
    <n v="3.3558840063578486"/>
    <n v="0"/>
    <n v="0"/>
    <n v="0"/>
    <n v="1.5368843687666398"/>
    <n v="0"/>
    <n v="0"/>
    <n v="0"/>
    <n v="0"/>
    <n v="0.13547181166294439"/>
    <n v="0.14307299826215042"/>
    <n v="0.14307299826215042"/>
    <x v="0"/>
    <m/>
    <x v="8"/>
    <x v="5"/>
    <s v="no root cause"/>
    <x v="5"/>
    <s v=""/>
  </r>
  <r>
    <s v="Gor-IHS"/>
    <s v="NRD_091"/>
    <s v="NORD"/>
    <s v="IHS"/>
    <s v="Hybrid-Gen"/>
    <s v="NORD"/>
    <s v="Gor"/>
    <s v="NOKIA"/>
    <n v="1.1296696192833029"/>
    <n v="1.337708287478733E-3"/>
    <n v="1.4204313167176184"/>
    <n v="1.7058004647096008"/>
    <n v="0.12921458785933193"/>
    <n v="4.8947025917116818E-2"/>
    <n v="0.45858267823775023"/>
    <n v="1.2740670809017205"/>
    <n v="1.1243302870483971"/>
    <n v="0.52584972009276409"/>
    <n v="0.18244111553416059"/>
    <n v="0"/>
    <n v="0"/>
    <n v="0"/>
    <n v="0"/>
    <n v="0"/>
    <n v="1.0045007751472057"/>
    <n v="0.14541100888706054"/>
    <n v="0"/>
    <n v="2.9661118366139046E-2"/>
    <n v="0.3372180856803712"/>
    <n v="0.33097623006279936"/>
    <n v="0.15926724937434542"/>
    <n v="0.15926724937434542"/>
    <x v="0"/>
    <m/>
    <x v="8"/>
    <x v="5"/>
    <s v="no root cause"/>
    <x v="5"/>
    <s v=""/>
  </r>
  <r>
    <s v="Fonfuka"/>
    <s v="NRO_043"/>
    <s v="NORD-OUEST"/>
    <s v="IHS"/>
    <s v="Hybrid-Gen"/>
    <s v="NORD-OUEST"/>
    <s v="Fonfuka"/>
    <s v="NOKIA"/>
    <n v="3.3536926661023241"/>
    <n v="5.9314207636972629"/>
    <n v="3.7208201961283032"/>
    <n v="5.7481776710180421"/>
    <n v="11.92999102931838"/>
    <n v="12.855955704306867"/>
    <n v="0.19079468164671992"/>
    <n v="6.1982129794441017"/>
    <n v="7.897186463520768"/>
    <n v="5.8395198825471768"/>
    <n v="5.3997353087385749"/>
    <n v="0"/>
    <n v="3.0231543110979953"/>
    <n v="2.0532990614468392"/>
    <n v="2.9555935086022149"/>
    <n v="2.9451243176299036"/>
    <n v="4.1239873242531386"/>
    <n v="0.13633133865817429"/>
    <n v="4.1912434045879516E-3"/>
    <n v="0"/>
    <n v="0.72614294449839933"/>
    <n v="0.1575191849335795"/>
    <n v="0.15657415254841867"/>
    <n v="0.15657415254841867"/>
    <x v="2"/>
    <m/>
    <x v="6"/>
    <x v="3"/>
    <s v="SPARE-ISSUE"/>
    <x v="3"/>
    <s v="(05/05/2026 cell nokia): 05/04/2026 : Feedback PM : Intervention planned on 06.05.2026 after spare part collected_x000a_04/05/2026 : Ghost town                                      30/04/2026 : FME donald sur site || Intervention en cours || Feedback RM : _x000a_FME Donald on site now working with BO_x000a_29/04/2026 :  Un reset a ete effectuer || Site en observation||Check and solve VSWR on site||VSWR on ARGA, ANT2 || Escalade faite au RM : en attente de son feedback ..;..;(05/05/2026 cell nokia): 05/04/2026 : Feedback PM : Intervention planned on 06.05.2026 after spare part collected_x000a_04/05/2026 : Ghost town                                      30/04/2026 : FME donald sur site || Intervention en cours || Feedback RM : _x000a_FME Donald on site now working with BO_x000a_29/04/2026 :  Un reset a ete effectuer || Site en observation||Check and solve VSWR on site||VSWR on ARGA, ANT2 || Escalade faite au RM : en attente de son feedback ..;..;(05/05/2026 cell nokia): 05/04/2026 : Feedback PM : Intervention planned on 06.05.2026 after spare part collected_x000a_04/05/2026 : Ghost town                                      30/04/2026 : FME donald sur site || Intervention en cours || Feedback RM : _x000a_FME Donald on site now working with BO_x000a_29/04/2026 :  Un reset a ete effectuer || Site en observation||Check and solve VSWR on site||VSWR on ARGA, ANT2 || Escalade faite au RM : en attente de son feedback "/>
  </r>
  <r>
    <s v="LIT_851_Z_Yassa-La-Perle"/>
    <s v="LIT_851"/>
    <s v="Douala"/>
    <s v="CAMUSAT"/>
    <s v="Good-Grid + solar + SE"/>
    <s v="LITTORAL"/>
    <s v="Douala"/>
    <s v="ZTE"/>
    <n v="0.13053493820502016"/>
    <n v="0.28627084207252207"/>
    <n v="0"/>
    <n v="1.8726832233265207E-3"/>
    <n v="0.52961265063507135"/>
    <n v="8.6977396535143665"/>
    <n v="0"/>
    <n v="2.0655695953292073"/>
    <n v="1.2633299375344214"/>
    <n v="7.3355677119449361E-2"/>
    <n v="6.4348962569164669E-2"/>
    <n v="0"/>
    <n v="0.20524608127659161"/>
    <n v="0.7867053045803335"/>
    <n v="0"/>
    <n v="0.23931108086281822"/>
    <n v="0"/>
    <n v="3.8162608829647895"/>
    <n v="1.7633363581626158"/>
    <n v="2.4085916566076824"/>
    <n v="1.6772228417043351"/>
    <n v="7.5545457327335169E-2"/>
    <n v="0.37837118650355356"/>
    <n v="0.37837118650355356"/>
    <x v="0"/>
    <m/>
    <x v="4"/>
    <x v="2"/>
    <s v="MPR ISSUE"/>
    <x v="2"/>
    <s v="(05/05/2026 ocm ran 00h): Impacted by LIT_620_Z_Notre-Dame-de-Yassa(LIT-620)||  (05/05/2026 groupe whatsapp incident):Perte de configuration du MPR ||, MPR reconfigure"/>
  </r>
  <r>
    <s v="Nkambe"/>
    <s v="NRO_005"/>
    <s v="NORD-OUEST"/>
    <s v="CAMUSAT"/>
    <s v="HGB"/>
    <s v="NORD-OUEST"/>
    <s v="Nkambe"/>
    <s v="NOKIA"/>
    <n v="0.50395565657767405"/>
    <n v="2.8525429690771924"/>
    <n v="0.83631772813461036"/>
    <n v="5.6565315177586381E-2"/>
    <n v="4.894627318097605"/>
    <n v="0"/>
    <n v="0.1933404833796421"/>
    <n v="6.8365527690882472E-2"/>
    <n v="1.2647716128524482"/>
    <n v="2.9701935267486261"/>
    <n v="6.4356233925145041"/>
    <n v="0"/>
    <n v="0.75648293917800891"/>
    <n v="2.9959364557561643"/>
    <n v="4.114017515473714"/>
    <n v="5.8427716567789362E-2"/>
    <n v="1.1592800906307156E-2"/>
    <n v="9.2225189979254052E-2"/>
    <n v="0.10558366363898375"/>
    <n v="2.8821486560911543E-2"/>
    <n v="0.28026569787657518"/>
    <n v="0.32805428902693168"/>
    <n v="0.15015352435415605"/>
    <n v="0.15015352435415605"/>
    <x v="2"/>
    <m/>
    <x v="8"/>
    <x v="5"/>
    <s v="no root cause"/>
    <x v="5"/>
    <s v=""/>
  </r>
  <r>
    <s v="Batouri"/>
    <s v="EST_005"/>
    <s v="CENTRE"/>
    <s v="CAMUSAT"/>
    <s v="Bad Grid + Solar + GE"/>
    <s v="EST"/>
    <s v="Batouri"/>
    <s v="ZTE"/>
    <n v="0"/>
    <n v="0"/>
    <n v="0"/>
    <n v="0"/>
    <n v="0"/>
    <n v="0"/>
    <n v="0"/>
    <n v="2.4601350329449558"/>
    <n v="21.774347735515779"/>
    <n v="46.76803411779143"/>
    <n v="28.483815023128532"/>
    <n v="0"/>
    <n v="5.7806877491560442"/>
    <n v="4.4671163960015186"/>
    <n v="0"/>
    <n v="3.4587567380925881"/>
    <n v="26.535243541561435"/>
    <n v="0"/>
    <n v="1.1570507058410595"/>
    <n v="1.1096985729083733"/>
    <n v="0.36931625161365095"/>
    <n v="0"/>
    <n v="0.20173257084806534"/>
    <n v="0.20173257084806534"/>
    <x v="0"/>
    <m/>
    <x v="8"/>
    <x v="5"/>
    <s v="no root cause"/>
    <x v="5"/>
    <s v=""/>
  </r>
  <r>
    <s v="NRD_262_H_Gra-Doualare-Ancien-LAWANAT"/>
    <s v="NRD_262"/>
    <s v=""/>
    <s v="ESCO"/>
    <s v="Good Grid + Solar + GE"/>
    <s v="NRD"/>
    <s v="Garoua"/>
    <s v="Huawei"/>
    <n v="0"/>
    <n v="0.85672582205442971"/>
    <n v="5.354821749093265"/>
    <n v="0"/>
    <n v="0"/>
    <n v="0"/>
    <n v="0"/>
    <n v="0"/>
    <n v="0"/>
    <n v="0"/>
    <n v="0"/>
    <n v="0"/>
    <n v="0"/>
    <s v=""/>
    <n v="0"/>
    <n v="0"/>
    <n v="10.188645190378761"/>
    <n v="0"/>
    <n v="0"/>
    <n v="0"/>
    <n v="0.24916669664160762"/>
    <n v="0.32035098993237249"/>
    <n v="0.14312650349710218"/>
    <n v="0.14312650349710218"/>
    <x v="0"/>
    <m/>
    <x v="8"/>
    <x v="5"/>
    <s v="no root cause"/>
    <x v="5"/>
    <s v=""/>
  </r>
  <r>
    <s v="Mambine"/>
    <s v="CTR_097"/>
    <s v="CENTRE"/>
    <s v="IHS"/>
    <s v="Grid-Gen"/>
    <s v="CENTRE"/>
    <s v="Mambine"/>
    <s v="NOKIA"/>
    <n v="5.7925002461536597E-2"/>
    <n v="0.19509804821771382"/>
    <n v="0"/>
    <n v="1.3376308738047311E-3"/>
    <n v="8.3650602405639096E-2"/>
    <n v="0.48016726648518404"/>
    <n v="0.46698820623987697"/>
    <n v="0"/>
    <n v="2.5424036483801184E-2"/>
    <n v="8.229160256236618"/>
    <n v="9.2967439521690061"/>
    <n v="0"/>
    <n v="0"/>
    <n v="0"/>
    <n v="1.685414900993909E-2"/>
    <n v="4.1894598967562806E-2"/>
    <n v="0.31593057731435098"/>
    <n v="3.9522533551349333E-2"/>
    <n v="8.150630791049782E-3"/>
    <n v="1.3022817485796143"/>
    <n v="0.40878325719698327"/>
    <n v="0.25155256008785787"/>
    <n v="0.14282330716570638"/>
    <n v="0.14282330716570638"/>
    <x v="0"/>
    <m/>
    <x v="8"/>
    <x v="5"/>
    <s v="no root cause"/>
    <x v="5"/>
    <s v=""/>
  </r>
  <r>
    <s v="Institute-Samba-New"/>
    <s v="CTR_868"/>
    <s v="Yaounde"/>
    <s v="CAMUSAT"/>
    <s v="Good Grid no GE - 8h"/>
    <s v="CENTRE"/>
    <s v="Yaounde"/>
    <s v="ZTE"/>
    <n v="67.128149318129317"/>
    <n v="13.868556899607057"/>
    <n v="36.80441411054322"/>
    <n v="38.957429094862633"/>
    <n v="49.231629155929944"/>
    <n v="1.5045672068555187"/>
    <n v="9.2821773348971099"/>
    <n v="19.285159359991788"/>
    <n v="46.030963836168389"/>
    <n v="9.3119084104522116"/>
    <n v="12.948694900309047"/>
    <n v="0"/>
    <n v="13.868556899607057"/>
    <n v="13.868556899607057"/>
    <n v="57.190300999049718"/>
    <n v="36.73847782600383"/>
    <n v="4.410686208205278"/>
    <n v="13.868556899607057"/>
    <n v="13.868556899607057"/>
    <n v="40.563870269067138"/>
    <n v="18.978633862091293"/>
    <n v="4.8769852198661187E-2"/>
    <n v="2.8430184942628123"/>
    <n v="2.8430184942628123"/>
    <x v="0"/>
    <m/>
    <x v="8"/>
    <x v="5"/>
    <s v="no root cause"/>
    <x v="5"/>
    <s v=""/>
  </r>
  <r>
    <s v="Maroua-Pitouare-IHS"/>
    <s v="EXN_145"/>
    <s v="Maroua"/>
    <s v="IHS"/>
    <s v="Grid-Gen"/>
    <s v="EXTREME-NORD"/>
    <s v="Maroua"/>
    <s v="Huawei"/>
    <n v="3.049495195943305"/>
    <n v="1.5487982010826613"/>
    <n v="1.5409507666230065"/>
    <n v="1.9409023978906097"/>
    <n v="1.7827409233719427"/>
    <n v="1.5409507666230065"/>
    <n v="1.5409507666230065"/>
    <n v="2.6094324735398771"/>
    <n v="1.93993930366147"/>
    <n v="0.40102173596664697"/>
    <n v="0"/>
    <n v="0"/>
    <n v="0.55713217647881341"/>
    <n v="0"/>
    <n v="1.2312803017980611"/>
    <n v="0"/>
    <n v="0.29914776861768155"/>
    <n v="1.9861321565035257"/>
    <n v="0"/>
    <n v="0"/>
    <n v="0.14050753570015467"/>
    <n v="0.1882792551111655"/>
    <n v="0.14025505588800141"/>
    <n v="0.14025505588800141"/>
    <x v="0"/>
    <m/>
    <x v="8"/>
    <x v="5"/>
    <s v="no root cause"/>
    <x v="5"/>
    <s v=""/>
  </r>
  <r>
    <s v="NYANGOBE-MTN"/>
    <s v="LIT_685"/>
    <s v="Douala"/>
    <s v="MTN"/>
    <m/>
    <s v="LITTORAL"/>
    <s v="Douala"/>
    <s v="ZTE"/>
    <n v="0.12036894356410451"/>
    <n v="0.8580812880065517"/>
    <n v="8.0257852428281592E-4"/>
    <n v="0"/>
    <n v="0.47901453344861988"/>
    <n v="2.8460682926550862"/>
    <n v="0"/>
    <n v="2.143401877106323"/>
    <n v="1.1349708788841231"/>
    <n v="6.7719792371152346E-2"/>
    <n v="0.54502215830130107"/>
    <n v="0"/>
    <n v="1.2405723776014246"/>
    <n v="1.3367391198888234"/>
    <n v="0"/>
    <n v="1.0110170845782218"/>
    <n v="0"/>
    <n v="3.4387814503771055"/>
    <n v="1.1881550824265976"/>
    <n v="2.0814963202666417"/>
    <n v="1.6046585054894109"/>
    <n v="8.6064445056459493E-2"/>
    <n v="0.35434733601002222"/>
    <n v="0.35434733601002222"/>
    <x v="0"/>
    <m/>
    <x v="4"/>
    <x v="2"/>
    <s v="MPR ISSUE"/>
    <x v="2"/>
    <s v="(05/05/2026 ocm ran 00h): Impacted by LIT_620_Z_Notre-Dame-de-Yassa(LIT-620)||  (05/05/2026 groupe whatsapp incident):Perte de configuration du MPR ||, MPR reconfigure"/>
  </r>
  <r>
    <s v="Batchenga-Nachtigal-IHS"/>
    <s v="CTR_699"/>
    <s v="CENTRE"/>
    <s v="IHS"/>
    <s v="Grid-Gen"/>
    <s v="CENTRE"/>
    <s v="Batchenga"/>
    <s v="NOKIA"/>
    <n v="1.8511687708912874"/>
    <n v="1.0754552225389361E-2"/>
    <n v="0"/>
    <n v="0.13546716507777232"/>
    <n v="0"/>
    <n v="0.19984114532116656"/>
    <n v="0.23938143509758042"/>
    <n v="0.14829919950135548"/>
    <n v="4.024200061067309"/>
    <n v="18.491409199476074"/>
    <n v="18.491409199476074"/>
    <n v="0"/>
    <n v="18.491409199476074"/>
    <n v="18.491409199476074"/>
    <n v="18.491409199476074"/>
    <n v="18.491409199476074"/>
    <n v="18.491409199476074"/>
    <n v="10.114053367347879"/>
    <n v="0.1710612387826087"/>
    <n v="3.69771071847637E-2"/>
    <n v="0"/>
    <n v="0.26642789627045571"/>
    <n v="0.13454730878487214"/>
    <n v="0.13454730878487214"/>
    <x v="0"/>
    <m/>
    <x v="8"/>
    <x v="5"/>
    <s v="no root cause"/>
    <x v="5"/>
    <s v=""/>
  </r>
  <r>
    <s v="PK15"/>
    <s v="LIT_271"/>
    <s v="Douala"/>
    <s v="IHS"/>
    <s v="Grid-Gen"/>
    <s v="LITTORAL"/>
    <s v="Douala"/>
    <s v="ZTE"/>
    <n v="0"/>
    <n v="0.22079826956936169"/>
    <n v="0"/>
    <n v="3.4067318146407439"/>
    <n v="0"/>
    <n v="0"/>
    <n v="0"/>
    <n v="0"/>
    <n v="0"/>
    <n v="0"/>
    <n v="0"/>
    <n v="0"/>
    <n v="0"/>
    <n v="0"/>
    <n v="0"/>
    <n v="0"/>
    <n v="0"/>
    <n v="0"/>
    <n v="0.14009454018314466"/>
    <n v="0"/>
    <n v="0"/>
    <n v="4.9407366606484877E-2"/>
    <n v="0.12464936236027986"/>
    <n v="0.12464936236027986"/>
    <x v="0"/>
    <m/>
    <x v="8"/>
    <x v="5"/>
    <s v="no root cause"/>
    <x v="5"/>
    <s v=""/>
  </r>
  <r>
    <s v="Maroua-Zokok-Palar-IHS"/>
    <s v="EXN_116"/>
    <s v="Maroua"/>
    <s v="IHS"/>
    <s v="Grid-Gen"/>
    <s v="EXTREME-NORD"/>
    <s v="Maroua"/>
    <s v="Huawei"/>
    <n v="0"/>
    <n v="0"/>
    <n v="0"/>
    <n v="0"/>
    <n v="0"/>
    <n v="0"/>
    <n v="0"/>
    <n v="1.0170631761278193"/>
    <n v="0"/>
    <n v="0"/>
    <n v="0"/>
    <n v="0"/>
    <n v="0"/>
    <n v="0"/>
    <n v="0"/>
    <n v="0"/>
    <n v="0"/>
    <n v="1.7775865857382154"/>
    <n v="0"/>
    <n v="0"/>
    <n v="0.13800962395437413"/>
    <n v="0.17319141412595926"/>
    <n v="0.13260380728983859"/>
    <n v="0.13260380728983859"/>
    <x v="0"/>
    <m/>
    <x v="8"/>
    <x v="5"/>
    <s v="no root cause"/>
    <x v="5"/>
    <s v=""/>
  </r>
  <r>
    <s v="Makak-Camrail"/>
    <s v="CTR_144"/>
    <s v="CENTRE"/>
    <s v="CAMUSAT"/>
    <s v="Good Grid + GE"/>
    <s v="CENTRE"/>
    <s v="Makak"/>
    <s v="NOKIA"/>
    <n v="0"/>
    <n v="2.7557132383088576"/>
    <n v="13.868556899607057"/>
    <n v="15.277168942620083"/>
    <n v="13.868556899607057"/>
    <n v="16.475857390383077"/>
    <n v="11.797636780782634"/>
    <n v="0"/>
    <n v="3.2995751239518789"/>
    <n v="9.0302263954605291"/>
    <n v="0"/>
    <n v="0"/>
    <n v="0"/>
    <n v="0"/>
    <n v="0"/>
    <n v="0"/>
    <n v="0"/>
    <n v="0"/>
    <n v="0"/>
    <n v="0"/>
    <n v="0.21994112921597547"/>
    <n v="0.29160971537956731"/>
    <n v="0.12930431780112026"/>
    <n v="0.12930431780112026"/>
    <x v="0"/>
    <m/>
    <x v="8"/>
    <x v="5"/>
    <s v="no root cause"/>
    <x v="5"/>
    <s v=""/>
  </r>
  <r>
    <s v="Mbiame"/>
    <s v="NRO_236"/>
    <s v="NORD-OUEST"/>
    <s v="IHS"/>
    <s v="Grid-Gen"/>
    <s v="NORD-OUEST"/>
    <s v="Mbiame"/>
    <s v="NOKIA"/>
    <n v="0.5248004569088297"/>
    <n v="2.0325355854917819"/>
    <n v="0.59621394382251836"/>
    <n v="1.0701046990435794E-3"/>
    <n v="3.1207304994479714"/>
    <n v="1.3376308738047311E-3"/>
    <n v="2.8536125307832214E-3"/>
    <n v="8.0257852428294147E-4"/>
    <n v="1.0185477498304234"/>
    <n v="2.050534988249114"/>
    <n v="3.8922067393221571"/>
    <n v="0"/>
    <n v="5.0829973204579446E-3"/>
    <n v="1.8419712184640149"/>
    <n v="4.0128926214141923E-3"/>
    <n v="8.9175391586982064E-4"/>
    <n v="1.4446413437090716E-2"/>
    <n v="9.5078802510037641E-2"/>
    <n v="3.9989812603265102"/>
    <n v="0"/>
    <n v="0.34983253999656283"/>
    <n v="0.21861431568353412"/>
    <n v="0.12334740164310998"/>
    <n v="0.12334740164310998"/>
    <x v="2"/>
    <m/>
    <x v="8"/>
    <x v="5"/>
    <s v="no root cause"/>
    <x v="5"/>
    <s v=""/>
  </r>
  <r>
    <s v="Av-Germaine"/>
    <s v="CTR_090"/>
    <s v="Yaounde"/>
    <s v="IHS"/>
    <s v="Grid-Lithium"/>
    <s v="CENTRE"/>
    <s v="Yaounde"/>
    <s v="ZTE"/>
    <n v="0"/>
    <n v="0"/>
    <n v="0"/>
    <n v="0"/>
    <n v="0"/>
    <n v="0"/>
    <n v="1.1331873710523839"/>
    <n v="1.8005224964543862"/>
    <n v="36.075494459711273"/>
    <n v="5.5752454820179966E-2"/>
    <n v="0.52600996481495754"/>
    <n v="0"/>
    <n v="0.38730656074056991"/>
    <n v="0"/>
    <n v="0"/>
    <n v="0"/>
    <n v="0"/>
    <n v="0"/>
    <n v="26.167823093144762"/>
    <n v="3.4600051935748913E-3"/>
    <n v="0"/>
    <n v="4.0907174502144192E-2"/>
    <n v="0.10925768977236763"/>
    <n v="0.10925768977236763"/>
    <x v="0"/>
    <m/>
    <x v="8"/>
    <x v="5"/>
    <s v="no root cause"/>
    <x v="5"/>
    <s v=""/>
  </r>
  <r>
    <s v="Nkor"/>
    <s v="NRO_238"/>
    <s v="NORD-OUEST"/>
    <s v="IHS"/>
    <s v="Solar-Gen"/>
    <s v="NORD-OUEST"/>
    <s v="Nkor"/>
    <s v="NOKIA"/>
    <n v="2.1031375782882402"/>
    <n v="2.7368516426357177"/>
    <n v="1.3466527571241187"/>
    <n v="6.0613229867346644E-2"/>
    <n v="3.3901379888783665"/>
    <n v="1.6453919926820271"/>
    <n v="3.3941056554467539"/>
    <n v="2.7205824682356585"/>
    <n v="2.9774032209236561"/>
    <n v="2.3662617369310706"/>
    <n v="3.8138603444805064"/>
    <n v="0"/>
    <n v="0.44277786590844326"/>
    <n v="1.9096196705218971"/>
    <n v="0.38864419161437419"/>
    <n v="0.12250915296219257"/>
    <n v="8.714219265879633E-2"/>
    <n v="1.0744742932315166"/>
    <n v="1.2522186837426836"/>
    <n v="1.5748374154260485E-2"/>
    <n v="0.48834174630009308"/>
    <n v="0.13733122868576852"/>
    <n v="0.11583883367148649"/>
    <n v="0.11583883367148649"/>
    <x v="2"/>
    <m/>
    <x v="8"/>
    <x v="5"/>
    <s v="no root cause"/>
    <x v="5"/>
    <s v=""/>
  </r>
  <r>
    <s v="Koweit-City-II-HIS"/>
    <s v="CTR_604"/>
    <s v="Yaounde"/>
    <s v="IHS"/>
    <s v="Grid-Gen"/>
    <s v="CENTRE"/>
    <s v="Yaounde"/>
    <s v="ZTE"/>
    <n v="0"/>
    <n v="0"/>
    <n v="0.17203716544960049"/>
    <n v="0.28441599392751243"/>
    <n v="4.7407956727819585"/>
    <n v="4.3603912873502209"/>
    <n v="2.6021022563514284"/>
    <n v="3.589238171062656"/>
    <n v="9.1043794391509927"/>
    <n v="11.071891773891156"/>
    <n v="6.0526191882613789"/>
    <n v="0"/>
    <n v="0"/>
    <n v="0"/>
    <n v="0"/>
    <n v="4.7207490447532043"/>
    <n v="11.97407921057663"/>
    <n v="0"/>
    <n v="0"/>
    <n v="0"/>
    <n v="0"/>
    <n v="4.8132337790834465E-2"/>
    <n v="0.10511995160273187"/>
    <n v="0.10511995160273187"/>
    <x v="0"/>
    <m/>
    <x v="8"/>
    <x v="5"/>
    <s v="no root cause"/>
    <x v="5"/>
    <s v=""/>
  </r>
  <r>
    <s v="Batibo"/>
    <s v="NRO_010"/>
    <s v="NORD-OUEST"/>
    <s v="IHS"/>
    <s v="Grid-Gen"/>
    <s v="NORD-OUEST"/>
    <s v="Batibo"/>
    <s v="NOKIA"/>
    <n v="0"/>
    <n v="1.0701046990435794E-3"/>
    <n v="0"/>
    <n v="0"/>
    <n v="5.269374667359035E-2"/>
    <n v="5.0409182907438033E-3"/>
    <n v="0"/>
    <n v="0"/>
    <n v="0"/>
    <n v="0"/>
    <n v="1.6051570485657116E-3"/>
    <n v="0"/>
    <n v="0"/>
    <n v="6.7091462562030406"/>
    <n v="0"/>
    <n v="0"/>
    <n v="0"/>
    <n v="0.14587310555798136"/>
    <n v="1.296592358596365"/>
    <n v="0"/>
    <n v="0.36294657666191066"/>
    <n v="0.17611335516182669"/>
    <n v="0.11095202221251994"/>
    <n v="0.11095202221251994"/>
    <x v="2"/>
    <m/>
    <x v="9"/>
    <x v="6"/>
    <s v="BSS Hardware issue"/>
    <x v="2"/>
    <s v="(05/05/2026 cell nokia): 05/05/2026 : Check breaker and  interconnection (sfp, optical fiber) between system and radio module, swap its if needed "/>
  </r>
  <r>
    <s v="Bonamouti"/>
    <s v="LIT_120"/>
    <s v="Douala"/>
    <s v="IHS"/>
    <s v="GridOnly"/>
    <s v="LITTORAL"/>
    <s v="Douala"/>
    <s v="ZTE"/>
    <n v="0"/>
    <n v="0"/>
    <n v="4.2804187961750177E-4"/>
    <n v="0"/>
    <n v="8.7946554690910954"/>
    <n v="0"/>
    <n v="4.2804187961750177E-4"/>
    <n v="2.6968243572951183"/>
    <n v="4.2804187961750177E-4"/>
    <n v="0"/>
    <n v="0"/>
    <n v="0"/>
    <n v="9.6309422913952957E-4"/>
    <n v="8.0257852428281592E-4"/>
    <n v="0"/>
    <n v="3.7453664466531404E-4"/>
    <n v="4.2804187961750177E-4"/>
    <n v="0"/>
    <n v="4.2804187961750177E-4"/>
    <n v="8.5608375923500353E-4"/>
    <n v="5.9949881898732661E-3"/>
    <n v="7.7776757754724174E-2"/>
    <n v="9.7914579962503148E-2"/>
    <n v="9.7914579962503148E-2"/>
    <x v="0"/>
    <m/>
    <x v="8"/>
    <x v="5"/>
    <s v="no root cause"/>
    <x v="5"/>
    <s v=""/>
  </r>
  <r>
    <s v="Limbe-Batoke-Camtel"/>
    <s v="SUO_227"/>
    <s v="SUD-OUEST"/>
    <s v="CAMUSAT"/>
    <s v="Good Grid no GE - 8h"/>
    <s v="SUD-OUEST"/>
    <s v="Limbe"/>
    <s v="Huawei"/>
    <n v="0"/>
    <n v="0"/>
    <n v="0"/>
    <n v="0"/>
    <n v="0"/>
    <n v="0"/>
    <n v="0"/>
    <n v="3.7542839858118383E-2"/>
    <n v="0"/>
    <n v="0"/>
    <n v="0"/>
    <n v="0"/>
    <n v="0"/>
    <n v="0"/>
    <n v="0"/>
    <n v="0"/>
    <n v="0"/>
    <n v="0"/>
    <n v="0"/>
    <n v="0"/>
    <n v="0.12302215347969098"/>
    <n v="0.11156502136948296"/>
    <n v="0.10834810077818013"/>
    <n v="0.10834810077818013"/>
    <x v="0"/>
    <m/>
    <x v="8"/>
    <x v="5"/>
    <s v="no root cause"/>
    <x v="5"/>
    <s v=""/>
  </r>
  <r>
    <s v="Mbong"/>
    <s v="ADM_042"/>
    <s v="ADAMAOUA"/>
    <s v="IHS"/>
    <s v="Hybrid-Gen"/>
    <s v="ADAMAOUA"/>
    <s v="Mbong"/>
    <s v="NOKIA"/>
    <n v="1.6054357700533064E-3"/>
    <n v="1.3377857101139006E-3"/>
    <n v="2.3994931835718068E-2"/>
    <n v="9.2931390126852094E-3"/>
    <n v="0.13472159459329286"/>
    <n v="8.5511609294543947E-2"/>
    <n v="3.1288191940604823E-2"/>
    <n v="0.15275361830202938"/>
    <n v="1.8066006417997791"/>
    <n v="1.3206037068948022"/>
    <n v="2.5474809494320405E-2"/>
    <n v="0"/>
    <n v="0"/>
    <n v="0"/>
    <n v="2.5933427151134874E-2"/>
    <n v="5.1617271597515828E-2"/>
    <n v="0.75542026072636637"/>
    <n v="2.5184260954641696E-2"/>
    <n v="8.9185714007576275E-4"/>
    <n v="2.495238945198822E-2"/>
    <n v="0.10503718891007117"/>
    <n v="0.15806874193337997"/>
    <n v="0.10532227930448153"/>
    <n v="0.10532227930448153"/>
    <x v="0"/>
    <m/>
    <x v="8"/>
    <x v="5"/>
    <s v="no root cause"/>
    <x v="5"/>
    <s v=""/>
  </r>
  <r>
    <s v="Fundong-FM"/>
    <s v="NRO_092"/>
    <s v="NORD-OUEST"/>
    <s v="IHS"/>
    <s v="Hybrid-Gen"/>
    <s v="NORD-OUEST"/>
    <s v="Fundong"/>
    <s v="NOKIA"/>
    <n v="2.0848930813850308"/>
    <n v="1.7835078317400378E-4"/>
    <n v="1.5469258118621358"/>
    <n v="0.15424561025053926"/>
    <n v="8.1450019593705972E-2"/>
    <n v="6.4295817549164273E-3"/>
    <n v="1.9618586149147365E-4"/>
    <n v="0.64227449967287309"/>
    <n v="1.3379683739833423E-4"/>
    <n v="0.84537389785459427"/>
    <n v="0.90757165757250935"/>
    <n v="0"/>
    <n v="7.7099513543120862E-3"/>
    <n v="1.9228889687900397"/>
    <n v="1.9262198340790958E-3"/>
    <n v="1.9618586149124207E-4"/>
    <n v="1.7835078317400378E-4"/>
    <n v="0.42396524198503294"/>
    <n v="1.7353531202826324E-2"/>
    <n v="1.8730269161701076E-4"/>
    <n v="7.66858905954622E-2"/>
    <n v="4.6219794567357322E-2"/>
    <n v="5.7464622338649407E-2"/>
    <n v="5.7464622338649407E-2"/>
    <x v="2"/>
    <m/>
    <x v="8"/>
    <x v="5"/>
    <s v="no root cause"/>
    <x v="5"/>
    <s v="(05/05/2026 ticket): INC-20260505-00018571...2026-05-06 01:27:14...Le FME a et active pour intervention demain car site situe dans une red zone _x000a_Nous allons geler le ticket jusqu'a 6H GMT+1 a cet effet...No power issue on site U = 54V site on Grid. TX FME Uche 691056820 / HUAWEI is informed....Others...No power issue on site U = 54V site on Grid. TX FME Uche 691056820 / HUAWEI is informed....user:ABANDA_x0009_Jean Roland"/>
  </r>
  <r>
    <s v="Oku-Marche"/>
    <s v="NRO_110"/>
    <s v="NORD-OUEST"/>
    <s v="IHS"/>
    <s v="Grid-Gen"/>
    <s v="NORD-OUEST"/>
    <s v="Oku"/>
    <s v="NOKIA"/>
    <n v="2.0851100761353658"/>
    <n v="2.9296682274015251"/>
    <n v="13.969769898642186"/>
    <n v="13.969986325098887"/>
    <n v="13.969878111870537"/>
    <n v="13.970094538327237"/>
    <n v="13.969878111870537"/>
    <n v="13.970202751555588"/>
    <n v="13.969878111870537"/>
    <n v="13.970094538327237"/>
    <n v="13.970094538327237"/>
    <n v="0"/>
    <n v="13.969986325098887"/>
    <n v="13.865774627389543"/>
    <n v="13.865988648329351"/>
    <n v="13.865881637859449"/>
    <n v="13.866095658799258"/>
    <n v="11.061511758310433"/>
    <n v="1.255143636586737"/>
    <n v="3.1603758778425535E-2"/>
    <n v="0.42789228205220431"/>
    <n v="0.12670598855534126"/>
    <n v="0.10363964010238758"/>
    <n v="0.10363964010238758"/>
    <x v="2"/>
    <m/>
    <x v="8"/>
    <x v="5"/>
    <s v="no root cause"/>
    <x v="5"/>
    <s v=""/>
  </r>
  <r>
    <s v="Mvangan-IHS"/>
    <s v="SUD_066"/>
    <s v="CENTRE"/>
    <s v="IHS"/>
    <s v="Grid-Hybrid-Gen"/>
    <s v="SUD"/>
    <s v="Mvangan"/>
    <s v="NOKIA"/>
    <n v="0.2687475526084302"/>
    <n v="9.1133573809167021E-2"/>
    <n v="1.1858005562646179"/>
    <n v="0.55118407860319685"/>
    <n v="2.8802754279287506E-2"/>
    <n v="5.1455390080655757E-2"/>
    <n v="0.17746969449479591"/>
    <n v="0.12280397863974239"/>
    <n v="0.12264165879721667"/>
    <n v="0.21382933922055894"/>
    <n v="0.72843734664129178"/>
    <n v="0"/>
    <n v="3.3383780946124715E-2"/>
    <n v="4.2072949750736943E-2"/>
    <n v="0.2971145696894984"/>
    <n v="0.34022195398264432"/>
    <n v="0.71593571381690657"/>
    <n v="1.897812848675781"/>
    <n v="1.7761062742378713"/>
    <n v="1.291455856040955"/>
    <n v="0.6965426903109001"/>
    <n v="0"/>
    <n v="9.9466231776116978E-2"/>
    <n v="9.9466231776116978E-2"/>
    <x v="0"/>
    <m/>
    <x v="8"/>
    <x v="5"/>
    <s v="no root cause"/>
    <x v="5"/>
    <s v=""/>
  </r>
  <r>
    <s v="Nkolfoulou-II-IHS"/>
    <s v="CTR_621"/>
    <s v="Yaounde"/>
    <s v="IHS"/>
    <s v="Grid-Gen"/>
    <s v="CENTRE"/>
    <s v="Yaounde"/>
    <s v="ZTE"/>
    <n v="0"/>
    <n v="0"/>
    <n v="0"/>
    <n v="0"/>
    <n v="0"/>
    <n v="0"/>
    <n v="0"/>
    <n v="0"/>
    <n v="11.548855273333279"/>
    <n v="0"/>
    <n v="0"/>
    <n v="0"/>
    <n v="0"/>
    <n v="0"/>
    <n v="0"/>
    <n v="1.9815842115325903"/>
    <n v="0"/>
    <n v="0"/>
    <n v="0"/>
    <n v="0.36404961861468516"/>
    <n v="0"/>
    <n v="0"/>
    <n v="9.8092930745677528E-2"/>
    <n v="9.8092930745677528E-2"/>
    <x v="0"/>
    <m/>
    <x v="8"/>
    <x v="5"/>
    <s v="no root cause"/>
    <x v="5"/>
    <s v=""/>
  </r>
  <r>
    <s v="Maroua-CRTV"/>
    <s v="EXN_045"/>
    <s v="Maroua"/>
    <s v="CAMUSAT"/>
    <s v="Good Grid + Solar + GE"/>
    <s v="EXTREME-NORD"/>
    <s v="Maroua"/>
    <s v="Huawei"/>
    <n v="0.33897349850042657"/>
    <n v="0.10429953800013127"/>
    <n v="0.27073648885806983"/>
    <n v="0.23258725633716001"/>
    <n v="0.45087077986376861"/>
    <n v="0.53503451444355987"/>
    <n v="0.55773856914160469"/>
    <n v="0.27820938667305878"/>
    <n v="0.14999300864929957"/>
    <n v="0.37833551634691942"/>
    <n v="0.48017381353924998"/>
    <n v="0"/>
    <n v="6.1334834333524532E-2"/>
    <n v="0.1317120533739688"/>
    <n v="9.0958899418719139E-2"/>
    <n v="0.10522696207263586"/>
    <n v="0.26012461725921932"/>
    <n v="2.9249528440529287E-2"/>
    <n v="0.23328282439153847"/>
    <n v="0.13964866322520997"/>
    <n v="0.11615289617879453"/>
    <n v="0.1442376347705458"/>
    <n v="9.7914579962503523E-2"/>
    <n v="9.7914579962503523E-2"/>
    <x v="0"/>
    <m/>
    <x v="8"/>
    <x v="5"/>
    <s v="no root cause"/>
    <x v="5"/>
    <s v=""/>
  </r>
  <r>
    <s v="Monkey-Hill"/>
    <s v="SUO_011"/>
    <s v="SUD-OUEST"/>
    <s v="IHS"/>
    <s v="Grid-Gen"/>
    <s v="SUD-OUEST"/>
    <s v="Limbe"/>
    <s v="Huawei"/>
    <n v="0"/>
    <n v="0"/>
    <n v="0"/>
    <n v="0"/>
    <n v="0"/>
    <n v="0"/>
    <n v="0"/>
    <n v="3.7453664466531408E-2"/>
    <n v="0"/>
    <n v="0"/>
    <n v="0"/>
    <n v="0"/>
    <n v="0"/>
    <n v="0"/>
    <n v="0"/>
    <n v="0"/>
    <n v="0"/>
    <n v="0"/>
    <n v="0"/>
    <n v="0"/>
    <n v="0.1174018520516848"/>
    <n v="0.100939781239056"/>
    <n v="9.7647053787742605E-2"/>
    <n v="9.7647053787742605E-2"/>
    <x v="0"/>
    <m/>
    <x v="8"/>
    <x v="5"/>
    <s v="no root cause"/>
    <x v="5"/>
    <s v=""/>
  </r>
  <r>
    <s v="Akwa-Palace-Micro"/>
    <s v="LIT_705"/>
    <s v="Douala"/>
    <s v="CAMUSAT"/>
    <s v="Good Grid no GE - 8h"/>
    <s v="LITTORAL"/>
    <s v="Douala"/>
    <s v="ZTE"/>
    <n v="0"/>
    <n v="2.3542303378962601E-2"/>
    <n v="0"/>
    <n v="0"/>
    <n v="0"/>
    <n v="0"/>
    <n v="0"/>
    <n v="2.3845499710358289E-2"/>
    <n v="0"/>
    <n v="2.3916840023627997E-2"/>
    <n v="0"/>
    <n v="0"/>
    <n v="0"/>
    <n v="2.377415939708875E-2"/>
    <n v="2.4023850493532388E-2"/>
    <n v="2.4059520650167074E-2"/>
    <n v="0"/>
    <n v="7.1429488661170576E-2"/>
    <n v="0"/>
    <n v="0"/>
    <n v="0"/>
    <n v="0"/>
    <n v="6.1245658941937592E-2"/>
    <n v="6.1245658941937592E-2"/>
    <x v="0"/>
    <m/>
    <x v="8"/>
    <x v="5"/>
    <s v="no root cause"/>
    <x v="5"/>
    <s v=""/>
  </r>
  <r>
    <s v="LIT_838_Z_Logpom-Bagam"/>
    <s v="LIT_838"/>
    <s v="Douala"/>
    <s v="ESCO"/>
    <s v="Good Grid + Solar + GE"/>
    <s v="LIT"/>
    <s v="Douala"/>
    <s v="ZTE"/>
    <n v="0"/>
    <n v="4.4712184640145187"/>
    <n v="0"/>
    <n v="1.8708818804165137"/>
    <n v="15.390602483213623"/>
    <n v="5.1131564378925489"/>
    <n v="0"/>
    <n v="0"/>
    <n v="3.7057190675535692"/>
    <n v="0"/>
    <n v="9.4436739690611837E-2"/>
    <n v="0"/>
    <n v="0"/>
    <n v="2.2811956921865235"/>
    <n v="0"/>
    <n v="2.5898138873907421"/>
    <n v="4.6327686034134912"/>
    <n v="0"/>
    <n v="9.461509047378508E-2"/>
    <n v="0"/>
    <n v="0"/>
    <n v="6.5663984006037582E-2"/>
    <n v="8.3468166525412724E-2"/>
    <n v="8.3468166525412724E-2"/>
    <x v="0"/>
    <m/>
    <x v="8"/>
    <x v="5"/>
    <s v="no root cause"/>
    <x v="5"/>
    <s v=""/>
  </r>
  <r>
    <s v="Bafmeng"/>
    <s v="NRO_047"/>
    <s v="NORD-OUEST"/>
    <s v="IHS"/>
    <s v="Hybrid-Gen"/>
    <s v="NORD-OUEST"/>
    <s v="Bafmeng"/>
    <s v="NOKIA"/>
    <n v="0.59502237998252805"/>
    <n v="6.2240288777435824"/>
    <n v="4.5784042310968864"/>
    <n v="3.8701689563631367"/>
    <n v="9.2900347320112751"/>
    <n v="9.2964734190981293"/>
    <n v="9.2963652058697779"/>
    <n v="9.2965275257123032"/>
    <n v="9.2963652058697779"/>
    <n v="9.2964734190981293"/>
    <n v="4.6285769123803551"/>
    <n v="0"/>
    <n v="4.2940535617442016E-2"/>
    <n v="0.96152474224744811"/>
    <n v="0"/>
    <n v="0"/>
    <n v="0"/>
    <n v="0.1554148724577879"/>
    <n v="1.4589094063629852E-2"/>
    <n v="0"/>
    <n v="0.1860944250606493"/>
    <n v="0.1981607284324628"/>
    <n v="9.3099108816806705E-2"/>
    <n v="9.3099108816806705E-2"/>
    <x v="2"/>
    <m/>
    <x v="7"/>
    <x v="4"/>
    <s v="ACCESS-ISSUE"/>
    <x v="4"/>
    <s v="(05/05/2026 cell nokia): 04/05/2026 : Ghost town   _x000a_04/05/2026 : Check breaker and  interconnection FR(sfp, optical fiber) between system and radio module, swap its if needed..;..;(05/05/2026 cell nokia): 04/05/2026 : Ghost town   _x000a_04/05/2026 : Check breaker and  interconnection FR(sfp, optical fiber) between system and radio module, swap its if needed..;..;(05/05/2026 cell nokia): 05/04/2026 : Escalade faite au PM _x000a_04/05/2026 : Ghost town   _x000a_04/05/2026 : Check breaker and  interconnection FR(sfp, optical fiber) between system and radio module, swap its if needed..;..;(05/05/2026 ticket): INC-20260505-00018477...2026-05-06 01:27:18...Le FME a et active pour intervention demain car site situe dans une red zone _x000a_Nous allons geler le ticket jusqu'a 6H GMT+1 a cet effet...No power issue on site U = 54V site on Grid. TX FME Uche 691056820 / HUAWEI is informed....Others...No power issue on site U = 54V site on Grid. TX FME Uche 691056820 / HUAWEI is informed....user:ABANDA_x0009_Jean Roland"/>
  </r>
  <r>
    <s v="Bamenkombo"/>
    <s v="OST_155"/>
    <s v="OUEST"/>
    <s v="IHS"/>
    <s v="Grid-Gen"/>
    <s v="OUEST"/>
    <s v="Bamenkombo"/>
    <s v="NOKIA"/>
    <n v="0.10575969064613097"/>
    <n v="0.14904365077794765"/>
    <n v="3.3768459802731576"/>
    <n v="10.868519273884139"/>
    <n v="4.3828634548907619"/>
    <n v="1.6229067382286164"/>
    <n v="2.6752617476088987E-4"/>
    <n v="2.8536125307818605E-4"/>
    <n v="0.24004470512861278"/>
    <n v="0.15298079881042304"/>
    <n v="0.11386501169707747"/>
    <n v="0"/>
    <n v="0.16023767692682597"/>
    <n v="2.8536125307830184E-4"/>
    <n v="0.19556163375024641"/>
    <n v="0.10454922909657476"/>
    <n v="2.6752617476083203E-4"/>
    <n v="5.3041522915935307E-2"/>
    <n v="2.8536125307818605E-4"/>
    <n v="5.1311520319147874E-2"/>
    <n v="0.12177319760680072"/>
    <n v="0.1333467636368578"/>
    <n v="9.140477637665384E-2"/>
    <n v="9.140477637665384E-2"/>
    <x v="0"/>
    <m/>
    <x v="8"/>
    <x v="5"/>
    <s v="no root cause"/>
    <x v="5"/>
    <s v=""/>
  </r>
  <r>
    <s v="Ngong-Marche"/>
    <s v="NRD_132"/>
    <s v="NORD"/>
    <s v="CAMUSAT"/>
    <s v="Good Grid + GE"/>
    <s v="NORD"/>
    <s v="Ngong"/>
    <s v="Huawei"/>
    <n v="0"/>
    <n v="0"/>
    <n v="6.6218970530743402"/>
    <n v="0"/>
    <n v="0"/>
    <n v="0"/>
    <n v="0"/>
    <n v="0"/>
    <n v="0"/>
    <n v="0"/>
    <n v="1.802858891713965"/>
    <n v="0"/>
    <n v="0"/>
    <n v="0"/>
    <n v="0"/>
    <n v="7.0448559353713846E-3"/>
    <n v="0.75683154839869549"/>
    <n v="0.96238082600668295"/>
    <n v="2.4258560124189223"/>
    <n v="0"/>
    <n v="8.8051389038763597E-2"/>
    <n v="0.15247219587162664"/>
    <n v="9.1315600985067025E-2"/>
    <n v="9.1315600985067025E-2"/>
    <x v="0"/>
    <m/>
    <x v="8"/>
    <x v="5"/>
    <s v="no root cause"/>
    <x v="5"/>
    <s v=""/>
  </r>
  <r>
    <s v="Omeng"/>
    <s v="LIT_136"/>
    <s v="LITTORAL"/>
    <s v="IHS"/>
    <s v="Grid-Gen"/>
    <s v="LITTORAL"/>
    <s v="Omeng"/>
    <s v="NOKIA"/>
    <n v="8.9175391586982075E-4"/>
    <n v="2.8536125307832214E-3"/>
    <n v="0"/>
    <n v="5.3560431444566639E-2"/>
    <n v="4.7440393605066369E-2"/>
    <n v="0"/>
    <n v="0"/>
    <n v="3.7507835305672234E-2"/>
    <n v="0.12661824095855131"/>
    <n v="2.8862717160186336E-2"/>
    <n v="0"/>
    <n v="0"/>
    <n v="0"/>
    <n v="0.53906302914439586"/>
    <n v="1.6965083197073336"/>
    <n v="6.1871858151278658E-2"/>
    <n v="0"/>
    <n v="0"/>
    <n v="1.9155503744098596E-2"/>
    <n v="0"/>
    <n v="0.26153135978322117"/>
    <n v="0.15326908888140889"/>
    <n v="8.8800854942314267E-2"/>
    <n v="8.8800854942314267E-2"/>
    <x v="0"/>
    <m/>
    <x v="8"/>
    <x v="5"/>
    <s v="no root cause"/>
    <x v="5"/>
    <s v=""/>
  </r>
  <r>
    <s v="Makor"/>
    <s v="ADM_015"/>
    <s v="ADAMAOUA"/>
    <s v="CAMUSAT"/>
    <s v="Hybrid Solar - S3"/>
    <s v="ADAMAOUA"/>
    <s v="Makor"/>
    <s v="NOKIA"/>
    <n v="2.485297144449479E-2"/>
    <n v="4.9781292092498194E-2"/>
    <n v="5.2619571264475307E-3"/>
    <n v="4.6434926596300448E-2"/>
    <n v="1.2932677036542007E-2"/>
    <n v="0"/>
    <n v="4.6962133582099601E-2"/>
    <n v="8.7426465248208393E-2"/>
    <n v="9.6417707710545517E-2"/>
    <n v="1.8532741823156521E-2"/>
    <n v="0.20802998515092078"/>
    <n v="0"/>
    <n v="1.4270540178252754E-3"/>
    <n v="1.1294070312528155"/>
    <n v="3.4965916285194933"/>
    <n v="4.1919711773619811E-3"/>
    <n v="4.6336834168871237E-2"/>
    <n v="1.5875612588393706"/>
    <n v="4.6927918173086463"/>
    <n v="2.2238084181576596"/>
    <n v="0.36369595018564482"/>
    <n v="8.448043686523514E-2"/>
    <n v="8.7466506598260968E-2"/>
    <n v="8.7466506598260968E-2"/>
    <x v="0"/>
    <m/>
    <x v="8"/>
    <x v="5"/>
    <s v="no root cause"/>
    <x v="5"/>
    <s v=""/>
  </r>
  <r>
    <s v="CTR_547_N_Elig-Mfomo-New"/>
    <s v="CTR_547"/>
    <s v="CENTRE"/>
    <s v="IHS"/>
    <s v="Grid-Gen"/>
    <s v="CENTRE"/>
    <s v="Elig-Mfomo"/>
    <s v="NOKIA"/>
    <n v="3.0319633139565591E-4"/>
    <n v="2.6752617476100566E-4"/>
    <n v="2.3185601812600808E-4"/>
    <n v="2.6752617476094782E-4"/>
    <n v="2.6752617476094782E-4"/>
    <n v="2.6752617476094782E-4"/>
    <n v="2.3185601812623967E-4"/>
    <n v="4.3184366672329978E-2"/>
    <n v="0.1651701698522115"/>
    <n v="2.6752617476088987E-4"/>
    <n v="3.0319633139577171E-4"/>
    <n v="0"/>
    <n v="2.4969109644359369E-4"/>
    <n v="2.6752617476094782E-4"/>
    <n v="2.6752617476083203E-4"/>
    <n v="1.2145688334146381E-2"/>
    <n v="2.4969109644353585E-4"/>
    <n v="7.1875365619107666E-3"/>
    <n v="2.6752617476071623E-4"/>
    <n v="2.1723125390588054E-2"/>
    <n v="9.2422734593879521E-2"/>
    <n v="0.17133199710313432"/>
    <n v="8.7017347110574489E-2"/>
    <n v="8.7017347110574489E-2"/>
    <x v="0"/>
    <m/>
    <x v="8"/>
    <x v="5"/>
    <s v="no root cause"/>
    <x v="5"/>
    <s v=""/>
  </r>
  <r>
    <s v="Tombel-MTN"/>
    <s v="LIT_225"/>
    <s v="SUD-OUEST"/>
    <s v="IHS"/>
    <s v="Grid-Gen"/>
    <s v="LITTORAL"/>
    <s v="Tombel"/>
    <s v="NOKIA"/>
    <n v="1.5474249000522209"/>
    <n v="1.5412004577194498"/>
    <n v="1.54120045771945"/>
    <n v="1.1793976872464411"/>
    <n v="6.4206281942624588E-3"/>
    <n v="1.2627235448716492E-2"/>
    <n v="9.8568291334029473E-2"/>
    <n v="1.7835078317394589E-4"/>
    <n v="6.868910669089733E-3"/>
    <n v="0.25994611178190635"/>
    <n v="1.9618586149135786E-4"/>
    <n v="0"/>
    <n v="1.7835078317400378E-4"/>
    <n v="1.9618586149141573E-4"/>
    <n v="1.7835078317400378E-4"/>
    <n v="1.6051570485670763E-4"/>
    <n v="0.12238430741397097"/>
    <n v="1.6946802614387329E-4"/>
    <n v="1.9618586149135786E-4"/>
    <n v="1.7121675184701324E-3"/>
    <n v="1.6236426347573427E-2"/>
    <n v="0.21064538558571422"/>
    <n v="8.5697551315087439E-2"/>
    <n v="8.5697551315087439E-2"/>
    <x v="0"/>
    <m/>
    <x v="8"/>
    <x v="5"/>
    <s v="no root cause"/>
    <x v="5"/>
    <s v=""/>
  </r>
  <r>
    <s v="Nkolndongo"/>
    <s v="CTR_109"/>
    <s v="Yaounde"/>
    <s v="IHS"/>
    <s v="Grid-Gen"/>
    <s v="CENTRE"/>
    <s v="Yaounde"/>
    <s v="ZTE"/>
    <n v="0"/>
    <n v="0"/>
    <n v="0.17599655283606258"/>
    <n v="0"/>
    <n v="0"/>
    <n v="0"/>
    <n v="0"/>
    <n v="0"/>
    <n v="0"/>
    <n v="2.1526939529097084E-2"/>
    <n v="0"/>
    <n v="0"/>
    <n v="0"/>
    <n v="0"/>
    <n v="0"/>
    <n v="0"/>
    <n v="0"/>
    <n v="0"/>
    <n v="0"/>
    <n v="0"/>
    <n v="0"/>
    <n v="4.6113542166053366E-2"/>
    <n v="7.6797847234706756E-2"/>
    <n v="7.6797847234706756E-2"/>
    <x v="0"/>
    <m/>
    <x v="8"/>
    <x v="5"/>
    <s v="no root cause"/>
    <x v="5"/>
    <s v=""/>
  </r>
  <r>
    <s v="Makalingai-MTN"/>
    <s v="EXN_029"/>
    <s v="EXTREME-NORD"/>
    <s v="IHS"/>
    <s v="Grid-Gen"/>
    <s v="EXTREME-NORD"/>
    <s v="Makalingai"/>
    <s v="NOKIA"/>
    <n v="0"/>
    <n v="0"/>
    <n v="0"/>
    <n v="1.7140465031664064E-2"/>
    <n v="0"/>
    <n v="0"/>
    <n v="0"/>
    <n v="0"/>
    <n v="0"/>
    <n v="5.7075553599091585E-3"/>
    <n v="0"/>
    <n v="0"/>
    <n v="0.8317615017804213"/>
    <n v="0.44588539602536847"/>
    <n v="0"/>
    <n v="0"/>
    <n v="0"/>
    <n v="0"/>
    <n v="0"/>
    <n v="0"/>
    <n v="0.10691062271940657"/>
    <n v="5.0735521622788791E-2"/>
    <n v="3.4355459148704956E-2"/>
    <n v="3.4355459148704956E-2"/>
    <x v="2"/>
    <m/>
    <x v="8"/>
    <x v="5"/>
    <s v="no root cause"/>
    <x v="5"/>
    <s v=""/>
  </r>
  <r>
    <s v="Binka-IHS"/>
    <s v="NRO_023"/>
    <s v="NORD-OUEST"/>
    <s v="IHS"/>
    <s v="Gen Only"/>
    <s v="NORD-OUEST"/>
    <s v="Binka"/>
    <s v="NOKIA"/>
    <n v="0.45715389072948154"/>
    <n v="1.2983560267523773"/>
    <n v="0.53557725821926117"/>
    <n v="0.10983520844760779"/>
    <n v="2.2071770947035261"/>
    <n v="3.8408604071254598E-2"/>
    <n v="0.20527206708690351"/>
    <n v="0.74806464792363381"/>
    <n v="0.75962942533663125"/>
    <n v="4.1062246274719394"/>
    <n v="2.6468326035782903"/>
    <n v="0"/>
    <n v="0.52606261177082436"/>
    <n v="1.2354358750460144"/>
    <n v="0.11594584414139084"/>
    <n v="3.6009023122822337E-2"/>
    <n v="5.6180496699797331E-3"/>
    <n v="0.10934686516395412"/>
    <n v="7.4835988619793056E-2"/>
    <n v="2.0082298185387905E-2"/>
    <n v="0.21931665127953032"/>
    <n v="0.15565976791075534"/>
    <n v="8.3575176995317413E-2"/>
    <n v="8.3575176995317413E-2"/>
    <x v="2"/>
    <m/>
    <x v="8"/>
    <x v="5"/>
    <s v="no root cause"/>
    <x v="5"/>
    <s v=""/>
  </r>
  <r>
    <s v="Avenue-General-De-Gaulle"/>
    <s v="LIT_453"/>
    <s v="Douala"/>
    <s v="CAMUSAT"/>
    <s v="GridOnly"/>
    <s v="LITTORAL"/>
    <s v="Douala"/>
    <s v="ZTE"/>
    <n v="0.30094911152773873"/>
    <n v="0.3383314356810006"/>
    <n v="3.7146187716339503"/>
    <n v="13.868556899607057"/>
    <n v="25.527953988351555"/>
    <n v="8.4128064423156013E-2"/>
    <n v="0.32770172900383238"/>
    <n v="0.50664106976226553"/>
    <n v="0.2682217428153168"/>
    <n v="0"/>
    <n v="7.7332899584228232E-2"/>
    <n v="0"/>
    <n v="0"/>
    <n v="0"/>
    <n v="0.28172289710158632"/>
    <n v="8.259424768786032E-2"/>
    <n v="0"/>
    <n v="0"/>
    <n v="0"/>
    <n v="0"/>
    <n v="0"/>
    <n v="6.8851556045165144E-2"/>
    <n v="7.1964541010692093E-2"/>
    <n v="7.1964541010692093E-2"/>
    <x v="0"/>
    <m/>
    <x v="8"/>
    <x v="5"/>
    <s v="no root cause"/>
    <x v="5"/>
    <s v=""/>
  </r>
  <r>
    <s v="Misaje"/>
    <s v="NRO_237"/>
    <s v="NORD-OUEST"/>
    <s v="IHS"/>
    <s v="Solar-Gen"/>
    <s v="NORD-OUEST"/>
    <s v="Misaje"/>
    <s v="NOKIA"/>
    <n v="1.3772101724945498"/>
    <n v="1.7529789867477827"/>
    <n v="1.7494347962478241"/>
    <n v="0.32771615626655243"/>
    <n v="2.6368159397671675"/>
    <n v="0.5396473636077308"/>
    <n v="0.44382272630359626"/>
    <n v="1.8156653712567401"/>
    <n v="1.9733958767943285"/>
    <n v="1.3563902097091696"/>
    <n v="2.5985395165136871"/>
    <n v="0"/>
    <n v="0.29950657014578247"/>
    <n v="1.3070080443337244"/>
    <n v="0.26665225592338632"/>
    <n v="8.5715386393404688E-2"/>
    <n v="0.10515562175936617"/>
    <n v="7.8991561867746529E-2"/>
    <n v="0.83928311546001666"/>
    <n v="1.4143217105694923E-2"/>
    <n v="0.25491189365690281"/>
    <n v="0.13122171561077278"/>
    <n v="8.0454038289772919E-2"/>
    <n v="8.0454038289772919E-2"/>
    <x v="2"/>
    <m/>
    <x v="8"/>
    <x v="5"/>
    <s v="no root cause"/>
    <x v="5"/>
    <s v=""/>
  </r>
  <r>
    <s v="Dir"/>
    <s v="ADM_021"/>
    <s v="ADAMAOUA"/>
    <s v="IHS"/>
    <s v="Solar-Gen"/>
    <s v="ADAMAOUA"/>
    <s v="Dir"/>
    <s v="NOKIA"/>
    <n v="4.0341906800548985E-2"/>
    <n v="8.1337371174915005E-2"/>
    <n v="9.054351920832325E-2"/>
    <n v="1.8193885657546861E-2"/>
    <n v="0.18957023338579909"/>
    <n v="9.6326146203208618E-3"/>
    <n v="0.10769295214660166"/>
    <n v="0.1816426628437785"/>
    <n v="3.592377473302923"/>
    <n v="2.3167625440062394"/>
    <n v="0.28905118856812884"/>
    <n v="0"/>
    <n v="0.11362917616934116"/>
    <n v="2.4884254435828985E-2"/>
    <n v="3.6907172148385722E-2"/>
    <n v="0.17454654455525967"/>
    <n v="0.21898095591804997"/>
    <n v="8.9369257866310808E-2"/>
    <n v="9.1682913999794433E-2"/>
    <n v="6.2611995032085976E-2"/>
    <n v="7.3688396500525555E-2"/>
    <n v="0.20269991612633453"/>
    <n v="7.8571395995048837E-2"/>
    <n v="7.8571395995048837E-2"/>
    <x v="0"/>
    <m/>
    <x v="5"/>
    <x v="0"/>
    <s v="Defaut GE &amp; Power Cabinet"/>
    <x v="0"/>
    <s v="(05/05/2026 ocm ran 19h): Power status check Ongoing..;..;(05/05/2026 ticket): INC-20260505-00017754...Grid Outage"/>
  </r>
  <r>
    <s v="Bambili-Round-About-IHS"/>
    <s v="NRO_068"/>
    <s v="NORD-OUEST"/>
    <s v="IHS"/>
    <s v="Grid-Gen"/>
    <s v="NORD-OUEST"/>
    <s v="Bamenda"/>
    <s v="Huawei"/>
    <n v="1.1942011739761949"/>
    <n v="3.3582382366957448"/>
    <n v="2.8243630023428161"/>
    <n v="5.1436900919719317"/>
    <n v="12.183141998613147"/>
    <n v="0"/>
    <n v="0"/>
    <n v="0"/>
    <n v="3.4976015386678774"/>
    <n v="0"/>
    <n v="3.8971251280558628"/>
    <n v="0"/>
    <n v="6.313617724358153E-3"/>
    <n v="0"/>
    <n v="0"/>
    <n v="0"/>
    <n v="0"/>
    <n v="6.7391448579329003"/>
    <n v="0"/>
    <n v="0"/>
    <n v="9.741855808544056E-2"/>
    <n v="0.18100096562182302"/>
    <n v="7.7885787012067914E-2"/>
    <n v="7.7885787012067914E-2"/>
    <x v="2"/>
    <m/>
    <x v="8"/>
    <x v="5"/>
    <s v="no root cause"/>
    <x v="5"/>
    <s v=""/>
  </r>
  <r>
    <s v="Ngoum-II-MTN"/>
    <s v="CTR_367"/>
    <s v="CENTRE"/>
    <s v="IHS"/>
    <s v="Solar-Gen"/>
    <s v="CENTRE"/>
    <s v="Ngoum-II"/>
    <s v="NOKIA"/>
    <n v="7.5616162362147382E-2"/>
    <n v="2.8030151298025576E-2"/>
    <n v="1.3376308738047311E-3"/>
    <n v="0"/>
    <n v="1.4394712339807493E-2"/>
    <n v="0.2240086167225849"/>
    <n v="6.1519010126454624E-2"/>
    <n v="0.189517163394477"/>
    <n v="1.0142801818659954"/>
    <n v="0"/>
    <n v="4.1452754558981675E-2"/>
    <n v="0"/>
    <n v="0"/>
    <n v="0"/>
    <n v="0"/>
    <n v="0"/>
    <n v="0.78383385697123253"/>
    <n v="0.29763178696070314"/>
    <n v="0"/>
    <n v="1.3376308738047311E-3"/>
    <n v="5.3330415772414264E-2"/>
    <n v="0.17372267613248071"/>
    <n v="7.6423310590041441E-2"/>
    <n v="7.6423310590041441E-2"/>
    <x v="0"/>
    <m/>
    <x v="8"/>
    <x v="5"/>
    <s v="no root cause"/>
    <x v="5"/>
    <s v=""/>
  </r>
  <r>
    <s v="Mbeng"/>
    <s v="CTR_385"/>
    <s v="CENTRE"/>
    <s v="IHS"/>
    <s v="Grid-Gen"/>
    <s v="CENTRE"/>
    <s v="Mbeng"/>
    <s v="NOKIA"/>
    <n v="0"/>
    <n v="0"/>
    <n v="3.1782563028780554E-2"/>
    <n v="0"/>
    <n v="0"/>
    <n v="0"/>
    <n v="0"/>
    <n v="0"/>
    <n v="1.4652044552874499"/>
    <n v="3.6198121058727168"/>
    <n v="0"/>
    <n v="0"/>
    <n v="0"/>
    <n v="0"/>
    <n v="1.6051570485658825E-3"/>
    <n v="0"/>
    <n v="0"/>
    <n v="0"/>
    <n v="0"/>
    <n v="0"/>
    <n v="0.23967463200764161"/>
    <n v="0.1248465715325161"/>
    <n v="7.6137949336962954E-2"/>
    <n v="7.6137949336962954E-2"/>
    <x v="0"/>
    <m/>
    <x v="8"/>
    <x v="5"/>
    <s v="no root cause"/>
    <x v="5"/>
    <s v=""/>
  </r>
  <r>
    <s v="Ebonji-IHS"/>
    <s v="SUO_101"/>
    <s v="SUD-OUEST"/>
    <s v="IHS"/>
    <s v="Grid-Gen"/>
    <s v="SUD-OUEST"/>
    <s v="Ebonji"/>
    <s v="NOKIA"/>
    <n v="0"/>
    <n v="0"/>
    <n v="0"/>
    <n v="0"/>
    <n v="1.1414450123133571E-2"/>
    <n v="0"/>
    <n v="9.0218445898252272E-2"/>
    <n v="0"/>
    <n v="0"/>
    <n v="0.11914855049941886"/>
    <n v="0"/>
    <n v="0"/>
    <n v="0"/>
    <n v="0"/>
    <n v="0"/>
    <n v="0"/>
    <n v="3.3422936766799853E-2"/>
    <n v="1.9814772010626869E-2"/>
    <n v="2.0059825986707875"/>
    <n v="3.1211387055442015E-3"/>
    <n v="1.6486217522151479E-2"/>
    <n v="0.21781742267375248"/>
    <n v="7.5478051439219485E-2"/>
    <n v="7.5478051439219485E-2"/>
    <x v="2"/>
    <m/>
    <x v="8"/>
    <x v="5"/>
    <s v="no root cause"/>
    <x v="5"/>
    <s v=""/>
  </r>
  <r>
    <s v="Small-Ekombe-IHS"/>
    <s v="SUO_090"/>
    <s v="SUD-OUEST"/>
    <s v="IHS"/>
    <s v="Hybrid-Gen"/>
    <s v="SUD-OUEST"/>
    <s v="Mbongue"/>
    <s v="NOKIA"/>
    <n v="0"/>
    <n v="0"/>
    <n v="0"/>
    <n v="0"/>
    <n v="2.3896027242361423E-2"/>
    <n v="0"/>
    <n v="8.7550200241578502E-2"/>
    <n v="0"/>
    <n v="0"/>
    <n v="0"/>
    <n v="0"/>
    <n v="0"/>
    <n v="0"/>
    <n v="0"/>
    <n v="0"/>
    <n v="0"/>
    <n v="3.1871284953186474E-2"/>
    <n v="0"/>
    <n v="0"/>
    <n v="0"/>
    <n v="3.1848374758701725E-2"/>
    <n v="0.20905159956615041"/>
    <n v="7.4728978149888908E-2"/>
    <n v="7.4728978149888908E-2"/>
    <x v="2"/>
    <m/>
    <x v="8"/>
    <x v="5"/>
    <s v="no root cause"/>
    <x v="5"/>
    <s v=""/>
  </r>
  <r>
    <s v="CNPS-Indoor"/>
    <s v="LIT_708"/>
    <s v="Douala"/>
    <s v="CAMUSAT"/>
    <s v="Good Grid no GE - 8h"/>
    <s v="LITTORAL"/>
    <s v="Douala"/>
    <s v="ZTE"/>
    <n v="0.12885844084318543"/>
    <n v="0.13190823923546013"/>
    <n v="0.73648172403854661"/>
    <n v="3.0819015332460129"/>
    <n v="4.8744874198491583"/>
    <n v="7.4104750408780118E-2"/>
    <n v="9.723684698644261E-2"/>
    <n v="0.18116872554810751"/>
    <n v="9.1921993647858621E-2"/>
    <n v="0"/>
    <n v="4.6727905191577351E-2"/>
    <n v="0"/>
    <n v="0"/>
    <n v="0"/>
    <n v="9.3598491009693849E-2"/>
    <n v="4.7940690517160343E-2"/>
    <n v="0"/>
    <n v="0"/>
    <n v="0"/>
    <n v="0"/>
    <n v="0"/>
    <n v="0"/>
    <n v="6.4206281942625384E-2"/>
    <n v="6.4206281942625384E-2"/>
    <x v="0"/>
    <m/>
    <x v="8"/>
    <x v="5"/>
    <s v="no root cause"/>
    <x v="5"/>
    <s v=""/>
  </r>
  <r>
    <s v="Oyomabang-Ecole-IHS"/>
    <s v="CTR_553"/>
    <s v="Yaounde"/>
    <s v="IHS"/>
    <s v="Grid-Gen"/>
    <s v="CENTRE"/>
    <s v="Yaounde"/>
    <s v="ZTE"/>
    <n v="0.16584839327346426"/>
    <n v="0"/>
    <n v="0"/>
    <n v="0"/>
    <n v="0"/>
    <n v="0"/>
    <n v="0.33171462162524651"/>
    <n v="0"/>
    <n v="0"/>
    <n v="0"/>
    <n v="0"/>
    <n v="0"/>
    <n v="0"/>
    <n v="0"/>
    <n v="0"/>
    <n v="0"/>
    <n v="0"/>
    <n v="0"/>
    <n v="0"/>
    <n v="0"/>
    <n v="0"/>
    <n v="5.3232453053439169E-2"/>
    <n v="6.6774533220330293E-2"/>
    <n v="6.6774533220330293E-2"/>
    <x v="0"/>
    <m/>
    <x v="8"/>
    <x v="5"/>
    <s v="no root cause"/>
    <x v="5"/>
    <s v=""/>
  </r>
  <r>
    <s v="Canal-Olympia-1"/>
    <s v="LIT_674"/>
    <s v="Douala"/>
    <s v="CAMUSAT"/>
    <s v="Good Grid no GE - 8h"/>
    <s v="LITTORAL"/>
    <s v="Douala"/>
    <s v="ZTE"/>
    <n v="0"/>
    <n v="0"/>
    <n v="0"/>
    <n v="0"/>
    <n v="7.722588911432432E-2"/>
    <n v="7.7439910054132935E-2"/>
    <n v="0"/>
    <n v="0.13219360048853881"/>
    <n v="7.9401768669046482E-2"/>
    <n v="7.8991561867746612E-2"/>
    <n v="0.10075035741496964"/>
    <n v="0"/>
    <n v="7.1607839444344581E-2"/>
    <n v="7.9366098512411998E-2"/>
    <n v="7.1126292329774826E-2"/>
    <n v="0.32689915047954993"/>
    <n v="0"/>
    <n v="0.12327606132984062"/>
    <n v="0.14929744059492134"/>
    <n v="7.0341548883809724E-2"/>
    <n v="0"/>
    <n v="0.1279278911703397"/>
    <n v="7.3177326336275259E-2"/>
    <n v="7.3177326336275259E-2"/>
    <x v="0"/>
    <m/>
    <x v="8"/>
    <x v="5"/>
    <s v="no root cause"/>
    <x v="5"/>
    <s v=""/>
  </r>
  <r>
    <s v="Mbot"/>
    <s v="NRO_246"/>
    <s v="NORD-OUEST"/>
    <s v="IHS"/>
    <s v="Solar-Gen"/>
    <s v="NORD-OUEST"/>
    <s v="Mbot"/>
    <s v="NOKIA"/>
    <n v="0.30575978526312858"/>
    <n v="1.2469147038853921"/>
    <n v="0.51493066391669584"/>
    <n v="3.3886648803053529E-3"/>
    <n v="2.0669360495890747"/>
    <n v="1.8726832233265207E-3"/>
    <n v="4.8154711456969632E-3"/>
    <n v="3.8345418382400923E-3"/>
    <n v="0.68488828531371693"/>
    <n v="1.3668808849055698"/>
    <n v="2.578640403499791"/>
    <n v="0"/>
    <n v="4.7262957541099127E-3"/>
    <n v="1.2418029980053247"/>
    <n v="6.1531020195015234E-3"/>
    <n v="0"/>
    <n v="2.9427879223702718E-3"/>
    <n v="9.1155085280210421E-2"/>
    <n v="4.1912434045879516E-3"/>
    <n v="0"/>
    <n v="0.17135674576054419"/>
    <n v="0.1447688967770672"/>
    <n v="7.3070315866371055E-2"/>
    <n v="7.3070315866371055E-2"/>
    <x v="2"/>
    <m/>
    <x v="8"/>
    <x v="5"/>
    <s v="no root cause"/>
    <x v="5"/>
    <s v=""/>
  </r>
  <r>
    <s v="Indoor-Agence-Garoua"/>
    <s v="NRD_188"/>
    <s v="Garoua"/>
    <m/>
    <m/>
    <s v="NORD"/>
    <s v="Garoua"/>
    <s v="Huawei"/>
    <n v="0.15871436194650618"/>
    <n v="4.6585224565038108E-2"/>
    <n v="0.11389481013489028"/>
    <n v="4.0610473328710484E-2"/>
    <n v="2.0314154203513936E-2"/>
    <n v="3.6098198514409319E-2"/>
    <n v="1.9351059974374557E-2"/>
    <n v="3.0212622669668669E-2"/>
    <n v="2.7804887096820222E-2"/>
    <n v="2.6395915909745944E-2"/>
    <n v="2.6823957789363445E-2"/>
    <n v="0"/>
    <n v="2.750169076542449E-2"/>
    <n v="3.9593873864618913E-2"/>
    <n v="4.0182431449092976E-2"/>
    <n v="2.4969109644354271E-2"/>
    <n v="6.5989789774364861E-3"/>
    <n v="2.5843028481906668E-2"/>
    <n v="5.7553797730236597E-2"/>
    <n v="4.1555732479532467E-2"/>
    <n v="0"/>
    <n v="0.19295436076855338"/>
    <n v="7.191103577574029E-2"/>
    <n v="7.191103577574029E-2"/>
    <x v="0"/>
    <m/>
    <x v="8"/>
    <x v="5"/>
    <s v="no root cause"/>
    <x v="5"/>
    <s v="(05/05/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05/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05/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r>
  <r>
    <s v="Ma"/>
    <s v="NRO_021"/>
    <s v="NORD-OUEST"/>
    <s v="IHS"/>
    <s v="Grid-Gen"/>
    <s v="NORD-OUEST"/>
    <s v="Ma"/>
    <s v="NOKIA"/>
    <n v="0.26912864019958349"/>
    <n v="1.2270245356576095"/>
    <n v="0.46642915126913215"/>
    <n v="1.6051570485658829E-3"/>
    <n v="2.0622267695584182"/>
    <n v="0"/>
    <n v="4.9046465372840136E-3"/>
    <n v="1.3376308738047311E-3"/>
    <n v="0.68205771397588411"/>
    <n v="1.3516819319772186"/>
    <n v="2.5690154399688283"/>
    <n v="0"/>
    <n v="3.210314097131252E-3"/>
    <n v="1.2824848116473049"/>
    <n v="5.7072250615666127E-3"/>
    <n v="1.6051570485658825E-3"/>
    <n v="1.3376308738047311E-3"/>
    <n v="5.7428952182014728E-2"/>
    <n v="4.8154711456969632E-3"/>
    <n v="1.6943324401527621E-3"/>
    <n v="0.20620261461418254"/>
    <n v="0.12644035755208091"/>
    <n v="7.1893200697422985E-2"/>
    <n v="7.1893200697422985E-2"/>
    <x v="2"/>
    <m/>
    <x v="8"/>
    <x v="5"/>
    <s v="no root cause"/>
    <x v="5"/>
    <s v=""/>
  </r>
  <r>
    <s v="Bekondo-IHS"/>
    <s v="SUO_096"/>
    <s v="SUD-OUEST"/>
    <s v="IHS"/>
    <s v="Hybrid-Gen"/>
    <s v="SUD-OUEST"/>
    <s v="Bekondo"/>
    <s v="NOKIA"/>
    <n v="0"/>
    <n v="0"/>
    <n v="0"/>
    <n v="0"/>
    <n v="5.7109399892720861E-2"/>
    <n v="0"/>
    <n v="8.9840707736364114E-2"/>
    <n v="0.71089348572610733"/>
    <n v="9.2965816323264807"/>
    <n v="9.2971226984682325"/>
    <n v="4.1604784861386985"/>
    <n v="0"/>
    <n v="0"/>
    <n v="0"/>
    <n v="0"/>
    <n v="0"/>
    <n v="0.19782668869655529"/>
    <n v="3.4938918423778588E-2"/>
    <n v="0"/>
    <n v="2.9427879223701005E-3"/>
    <n v="3.1723479171412695E-2"/>
    <n v="0.1994888834487662"/>
    <n v="7.1500828974440281E-2"/>
    <n v="7.1500828974440281E-2"/>
    <x v="2"/>
    <m/>
    <x v="9"/>
    <x v="6"/>
    <s v="BSS Hardware issue"/>
    <x v="2"/>
    <s v="(05/05/2026 cell nokia): 05/05/2026 : Check breaker and  interconnection ARMA(sfp, optical fiber) between system and radio module, swap its if needed "/>
  </r>
  <r>
    <s v="Babessi"/>
    <s v="NRO_024"/>
    <s v="NORD-OUEST"/>
    <s v="IHS"/>
    <s v="Grid-Gen"/>
    <s v="NORD-OUEST"/>
    <s v="Babessi"/>
    <s v="NOKIA"/>
    <n v="0.34403722249258051"/>
    <n v="1.2367046256173519"/>
    <n v="0.48380635423729812"/>
    <n v="3.210314097131252E-3"/>
    <n v="2.0646565557027787"/>
    <n v="1.5159816569788325E-3"/>
    <n v="1.1057748556785539E-2"/>
    <n v="0"/>
    <n v="0.68221502232488429"/>
    <n v="0"/>
    <n v="0.77348872527786783"/>
    <n v="0"/>
    <n v="0.70636255647862523"/>
    <n v="2.6752617476092913E-3"/>
    <n v="6.0639266279144729E-3"/>
    <n v="0"/>
    <n v="1.515981656978832E-3"/>
    <n v="8.2629917844495263E-2"/>
    <n v="4.0128926214141923E-3"/>
    <n v="0"/>
    <n v="0.20545324109044838"/>
    <n v="0.12006521347382476"/>
    <n v="6.9645980829431103E-2"/>
    <n v="6.9645980829431103E-2"/>
    <x v="2"/>
    <m/>
    <x v="9"/>
    <x v="6"/>
    <s v="BSS Hardware issue"/>
    <x v="2"/>
    <s v="(05/05/2026 cell nokia): 05/05/2026 : Check breaker and  interconnection  (sfp, optical fiber) between system and radio module, swap its if needed || Escalade faite au PM "/>
  </r>
  <r>
    <s v="Ntem"/>
    <s v="NRO_056"/>
    <s v="NORD-OUEST"/>
    <s v="IHS"/>
    <s v="Hybrid-Gen"/>
    <s v="NORD-OUEST"/>
    <s v="Ntem"/>
    <s v="NOKIA"/>
    <n v="6.3233624927506442"/>
    <n v="6.0866526397660339"/>
    <n v="5.0624324689667493"/>
    <n v="4.4505502239523462"/>
    <n v="6.0922785054197028"/>
    <n v="4.2662477754978649"/>
    <n v="1.8971323851655781"/>
    <n v="0.1451256748708003"/>
    <n v="0.842833189356063"/>
    <n v="1.7232673927655726"/>
    <n v="2.9699075835784341"/>
    <n v="0"/>
    <n v="2.0837250783763488"/>
    <n v="1.2398411393904114"/>
    <n v="4.0128926214140215E-3"/>
    <n v="2.054601022164006E-2"/>
    <n v="1.515981656978832E-3"/>
    <n v="6.3760404984690336E-2"/>
    <n v="7.9205582807555311E-2"/>
    <n v="0.45729140805803131"/>
    <n v="0.19508690734545919"/>
    <n v="0.12325278551295284"/>
    <n v="6.9235774028130997E-2"/>
    <n v="6.9235774028130997E-2"/>
    <x v="2"/>
    <m/>
    <x v="8"/>
    <x v="5"/>
    <s v="no root cause"/>
    <x v="5"/>
    <s v=""/>
  </r>
  <r>
    <s v="Laising"/>
    <s v="NRO_044"/>
    <s v="NORD-OUEST"/>
    <s v="IHS"/>
    <s v="Gen Only"/>
    <s v="NORD-OUEST"/>
    <s v="Laising"/>
    <s v="NOKIA"/>
    <n v="0.34604817038951058"/>
    <n v="1.2388468104196835"/>
    <n v="0.47076465562365449"/>
    <n v="1.5159816569786612E-3"/>
    <n v="2.0753897112835786"/>
    <n v="0"/>
    <n v="3.210314097131252E-3"/>
    <n v="1.4268062653917818E-3"/>
    <n v="0.68633612817464895"/>
    <n v="1.3724027664475595"/>
    <n v="2.5488146350446987"/>
    <n v="0"/>
    <n v="4.0542799677111635E-2"/>
    <n v="1.2988930836993091"/>
    <n v="5.2613481036318738E-3"/>
    <n v="0"/>
    <n v="0.26556431614602521"/>
    <n v="8.4235074893060799E-2"/>
    <n v="5.6180496699795622E-3"/>
    <n v="2.965973524182948E-2"/>
    <n v="0.1638630105232026"/>
    <n v="0.13653433567598638"/>
    <n v="6.9235774028130942E-2"/>
    <n v="6.9235774028130942E-2"/>
    <x v="2"/>
    <m/>
    <x v="8"/>
    <x v="5"/>
    <s v="no root cause"/>
    <x v="5"/>
    <s v=""/>
  </r>
  <r>
    <s v="Kaele"/>
    <s v="EXN_011"/>
    <s v="EXTREME-NORD"/>
    <s v="IHS"/>
    <s v="Grid-Gen"/>
    <s v="EXTREME-NORD"/>
    <s v="Kaele"/>
    <s v="NOKIA"/>
    <n v="0.23333032236829862"/>
    <n v="0.59597723953319981"/>
    <n v="0.92546130111667813"/>
    <n v="0"/>
    <n v="0"/>
    <n v="0"/>
    <n v="0"/>
    <n v="0.10539955596344142"/>
    <n v="0"/>
    <n v="0.11074796143878519"/>
    <n v="0"/>
    <n v="0"/>
    <n v="0.13122420095732315"/>
    <n v="1.9673216462817208E-2"/>
    <n v="0.42694501507528737"/>
    <n v="6.02129584658272E-2"/>
    <n v="7.0129256849387617E-2"/>
    <n v="5.1668221885495955E-2"/>
    <n v="0"/>
    <n v="0.20790936558055348"/>
    <n v="0.48247165369750888"/>
    <n v="0"/>
    <n v="6.8896907540100388E-2"/>
    <n v="6.8896907540100388E-2"/>
    <x v="2"/>
    <m/>
    <x v="8"/>
    <x v="5"/>
    <s v="no root cause"/>
    <x v="5"/>
    <s v=""/>
  </r>
  <r>
    <s v="Tadu-IHS"/>
    <s v="NRO_018"/>
    <s v="NORD-OUEST"/>
    <s v="IHS"/>
    <s v="Hybrid-Gen"/>
    <s v="NORD-OUEST"/>
    <s v="Tadu"/>
    <s v="NOKIA"/>
    <n v="0.35081454641455784"/>
    <n v="1.2496430641098382"/>
    <n v="0.49341021110912137"/>
    <n v="3.210314097131252E-3"/>
    <n v="2.0729178227549707"/>
    <n v="3.4778402718922321E-3"/>
    <n v="9.8092930745676855E-3"/>
    <n v="1.3376308738047311E-3"/>
    <n v="0.69206443070218904"/>
    <n v="3.3468687654568314"/>
    <n v="2.5390984856861061"/>
    <n v="0"/>
    <n v="5.3505234952187534E-3"/>
    <n v="1.2825383168822571"/>
    <n v="7.3123821101323235E-3"/>
    <n v="0"/>
    <n v="2.2293847896745519E-3"/>
    <n v="7.5317535734363034E-2"/>
    <n v="6.3314528026756243E-3"/>
    <n v="0"/>
    <n v="0.18534505153691516"/>
    <n v="0.12564346454229824"/>
    <n v="6.8647216443656706E-2"/>
    <n v="6.8647216443656706E-2"/>
    <x v="2"/>
    <m/>
    <x v="8"/>
    <x v="5"/>
    <s v="no root cause"/>
    <x v="5"/>
    <s v=""/>
  </r>
  <r>
    <s v="Nyassosso-MTN"/>
    <s v="SUO_039"/>
    <s v="SUD-OUEST"/>
    <m/>
    <m/>
    <s v="SUD-OUEST"/>
    <s v="Nyassosso"/>
    <s v="NOKIA"/>
    <n v="0"/>
    <n v="0"/>
    <n v="0.10932903008563702"/>
    <n v="0"/>
    <n v="0"/>
    <n v="3.5135104285269843E-2"/>
    <n v="5.7607302965188768E-2"/>
    <n v="0"/>
    <n v="0"/>
    <n v="1.0701046990439218E-3"/>
    <n v="0"/>
    <n v="0"/>
    <n v="0"/>
    <n v="0"/>
    <n v="0"/>
    <n v="0"/>
    <n v="1.3554659521220896E-2"/>
    <n v="0"/>
    <n v="0"/>
    <n v="1.2484554822176806E-3"/>
    <n v="0"/>
    <n v="0.20134830047159086"/>
    <n v="6.759494682293056E-2"/>
    <n v="6.759494682293056E-2"/>
    <x v="2"/>
    <m/>
    <x v="8"/>
    <x v="5"/>
    <s v="no root cause"/>
    <x v="5"/>
    <s v=""/>
  </r>
  <r>
    <s v="Nitoukou-IHS"/>
    <s v="CTR_177"/>
    <s v="CENTRE"/>
    <s v="IHS"/>
    <s v="Grid-Gen"/>
    <s v="CENTRE"/>
    <m/>
    <s v="NOKIA"/>
    <n v="3.0028888666653181E-2"/>
    <n v="0.71317429525109188"/>
    <n v="3.1391104528937732"/>
    <n v="7.2490029678977899E-2"/>
    <n v="0.22375489310628435"/>
    <n v="1.7835078317411958E-5"/>
    <n v="5.3505234952120087E-5"/>
    <n v="0.15326658433751628"/>
    <n v="4.0678448915496022"/>
    <n v="8.9175391587117684E-5"/>
    <n v="1.0701046990435595E-4"/>
    <n v="0"/>
    <n v="4.0182957206159458E-5"/>
    <n v="0.78388736220618549"/>
    <n v="5.7859490972596754"/>
    <n v="6.087112229727204E-2"/>
    <n v="3.5670156634708122E-5"/>
    <n v="1.7835078317411958E-5"/>
    <n v="5.0027394680295517E-2"/>
    <n v="0.16387219162338032"/>
    <n v="9.0674196371833146E-2"/>
    <n v="8.7392600072761895E-2"/>
    <n v="6.7536736293065613E-2"/>
    <n v="6.7536736293065613E-2"/>
    <x v="0"/>
    <m/>
    <x v="8"/>
    <x v="5"/>
    <s v="no root cause"/>
    <x v="5"/>
    <s v=""/>
  </r>
  <r>
    <s v="Ikiliwindi-MTN"/>
    <s v="SUO_048"/>
    <s v="SUD-OUEST"/>
    <s v="IHS"/>
    <s v="Gen Only"/>
    <s v="SUD-OUEST"/>
    <s v="Ikiliwindi"/>
    <s v="NOKIA"/>
    <n v="0"/>
    <n v="0"/>
    <n v="0"/>
    <n v="0"/>
    <n v="0"/>
    <n v="0"/>
    <n v="7.1924478255654997E-2"/>
    <n v="0"/>
    <n v="0"/>
    <n v="0"/>
    <n v="0"/>
    <n v="0"/>
    <n v="0"/>
    <n v="0"/>
    <n v="0"/>
    <n v="0"/>
    <n v="2.9962931573225108E-2"/>
    <n v="0"/>
    <n v="0"/>
    <n v="6.242277411088403E-4"/>
    <n v="6.6069765675894954E-2"/>
    <n v="0.17080073509661356"/>
    <n v="6.6774533220330404E-2"/>
    <n v="6.6774533220330404E-2"/>
    <x v="2"/>
    <m/>
    <x v="8"/>
    <x v="5"/>
    <s v="no root cause"/>
    <x v="5"/>
    <s v=""/>
  </r>
  <r>
    <s v="Sop-MTN"/>
    <s v="NRO_258"/>
    <s v="NORD-OUEST"/>
    <s v="IHS"/>
    <s v="Grid-Gen"/>
    <s v="NORD-OUEST"/>
    <s v="Sop"/>
    <s v="NOKIA"/>
    <n v="0.25379316445654371"/>
    <n v="0.41252536148136731"/>
    <n v="0.17942088787300275"/>
    <n v="0.23577973535597402"/>
    <n v="0.75174855107823757"/>
    <n v="0"/>
    <n v="0.98182106137264458"/>
    <n v="0.10264087571661334"/>
    <n v="0.22686219619727602"/>
    <n v="0.45408109396089991"/>
    <n v="1.2266966866704905"/>
    <n v="0"/>
    <n v="3.4778402718922325E-3"/>
    <n v="0.44694706263394141"/>
    <n v="3.7453664466530413E-3"/>
    <n v="0"/>
    <n v="1.0701046990439218E-3"/>
    <n v="0.12769916075255469"/>
    <n v="1.1592800906308012E-3"/>
    <n v="0"/>
    <n v="0"/>
    <n v="0.19603568040637726"/>
    <n v="6.5811438991190921E-2"/>
    <n v="6.5811438991190921E-2"/>
    <x v="2"/>
    <m/>
    <x v="7"/>
    <x v="4"/>
    <s v="ACCESS-ISSUE"/>
    <x v="4"/>
    <s v="(05/05/2026 cell nokia): 05/05/2026 : Feedback PM : No access on site due to Insecurity: Looking access clearance on site_x000a_04/05/2026 : Ghost town                                     02/04/2026 : Probleme d'access _x000a_30/04/2026 : Probleme d'access || Action avec le level 0 en cours || mFeedback RM: Intervention postpone to Saturday 02/05/2026 due to insecurity_x000a_29/04/2026 : Escalade faite au RM : en attente de son feedback _x000a_28/04/2026 : Escalade faite au RM|| FME Donald _x000a_27/04/2026 : Need BO RAN analysis || Check and clean jumper, port 4 of ARGA..;..;(05/05/2026 ticket): INC-20260505-00006929...2026-05-05 12:39:11...05.05.26: Besoin d'un FME sur site pour vérifier le statut du MPR; CM-20260505-00003056; FME Yaya activé pour investigations, update ASAP...ce site est down suite au retrait de la carte CORE pour gérer l'intervention de Magba, down avec une vingtaine des sites...user:ndzie mbene lionnel"/>
  </r>
  <r>
    <s v="Matsari"/>
    <s v="CTR_301"/>
    <s v="CENTRE"/>
    <s v="IHS"/>
    <s v="Hybrid-Gen"/>
    <s v="CENTRE"/>
    <s v="Matsari"/>
    <s v="NOKIA"/>
    <n v="3.0319633139573223E-3"/>
    <n v="1.3031199972605316"/>
    <n v="2.3362045856453149"/>
    <n v="4.5484673339892139E-2"/>
    <n v="1.5508719892904157"/>
    <n v="4.7953401221709491E-2"/>
    <n v="6.2355530930299004E-2"/>
    <n v="0.19066403833569676"/>
    <n v="0.51015419289478792"/>
    <n v="0"/>
    <n v="2.9531913809665937"/>
    <n v="0"/>
    <n v="1.8726832233265207E-3"/>
    <n v="2.8946332109133559"/>
    <n v="3.4906499774163611"/>
    <n v="3.7453664466530413E-3"/>
    <n v="3.6842561322419103"/>
    <n v="0"/>
    <n v="0"/>
    <n v="3.5670156634803098E-4"/>
    <n v="1.5487052823839271E-2"/>
    <n v="0.1601754949661863"/>
    <n v="6.5508242659794963E-2"/>
    <n v="6.5508242659794963E-2"/>
    <x v="0"/>
    <m/>
    <x v="8"/>
    <x v="5"/>
    <s v="no root cause"/>
    <x v="5"/>
    <s v=""/>
  </r>
  <r>
    <s v="Gamoko-Hill-IHS"/>
    <s v="SUO_097"/>
    <s v="SUD-OUEST"/>
    <s v="IHS"/>
    <s v="Gen Only"/>
    <s v="SUD-OUEST"/>
    <s v="Gamoko"/>
    <s v="NOKIA"/>
    <n v="0"/>
    <n v="0"/>
    <n v="0"/>
    <n v="0"/>
    <n v="0"/>
    <n v="0"/>
    <n v="7.9066510456354253E-2"/>
    <n v="0"/>
    <n v="0"/>
    <n v="0.52461478058715871"/>
    <n v="0"/>
    <n v="0"/>
    <n v="0"/>
    <n v="0"/>
    <n v="0"/>
    <n v="0.20711876449991845"/>
    <n v="3.1710769248329822E-2"/>
    <n v="0"/>
    <n v="0"/>
    <n v="8.0257852428294147E-4"/>
    <n v="1.5861739585706348E-2"/>
    <n v="0.1880667503085573"/>
    <n v="6.5401232189890898E-2"/>
    <n v="6.5401232189890898E-2"/>
    <x v="2"/>
    <m/>
    <x v="9"/>
    <x v="6"/>
    <s v="BSS Hardware issue"/>
    <x v="2"/>
    <s v="(05/05/2026 cell nokia):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05/2026 cell nokia):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05/2026 cell nokia):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r>
  <r>
    <s v="Mbonso"/>
    <s v="NRO_057"/>
    <s v="NORD-OUEST"/>
    <s v="IHS"/>
    <s v="Gen Only"/>
    <s v="NORD-OUEST"/>
    <s v="Mbonso"/>
    <s v="NOKIA"/>
    <n v="6.426604496629083"/>
    <n v="6.0915041995037473"/>
    <n v="3.0995278979412091"/>
    <n v="3.6096773226188565"/>
    <n v="5.5948020540973111"/>
    <n v="3.9143188500284531"/>
    <n v="8.6721252367167203"/>
    <n v="6.8921400625977212"/>
    <n v="3.1696769062168761"/>
    <n v="7.0950334724514903"/>
    <n v="5.0683987678083655"/>
    <n v="0"/>
    <n v="2.1168282332009478"/>
    <n v="1.2452630031988996"/>
    <n v="5.7964004531536632E-3"/>
    <n v="2.1259413354336048E-2"/>
    <n v="0.12304420531171441"/>
    <n v="7.82424885784158E-2"/>
    <n v="3.7591172920358531"/>
    <n v="2.0412960537392313"/>
    <n v="0.11752674763897382"/>
    <n v="0.14184695574119949"/>
    <n v="6.4402467804116528E-2"/>
    <n v="6.4402467804116528E-2"/>
    <x v="2"/>
    <m/>
    <x v="8"/>
    <x v="5"/>
    <s v="no root cause"/>
    <x v="5"/>
    <s v=""/>
  </r>
  <r>
    <s v="Nchum-IHS"/>
    <s v="NRO_088"/>
    <s v="NORD-OUEST"/>
    <s v="IHS"/>
    <s v="Hybrid-Gen"/>
    <s v="NORD-OUEST"/>
    <s v="Nchum"/>
    <s v="NOKIA"/>
    <n v="0"/>
    <n v="0"/>
    <n v="0"/>
    <n v="0"/>
    <n v="0"/>
    <n v="0"/>
    <n v="0.22508903247741516"/>
    <n v="0"/>
    <n v="0"/>
    <n v="0.28793583732688693"/>
    <n v="0"/>
    <n v="0"/>
    <n v="4.6735670126149351"/>
    <n v="4.6214611637602614"/>
    <n v="4.6215681742301671"/>
    <n v="4.6215146689952142"/>
    <n v="2.2217157059980082"/>
    <n v="0.2330509683734123"/>
    <n v="0.11294955098406807"/>
    <n v="0"/>
    <n v="0.20832583959809597"/>
    <n v="0.10226793625535922"/>
    <n v="6.4081436394403432E-2"/>
    <n v="6.4081436394403432E-2"/>
    <x v="2"/>
    <m/>
    <x v="8"/>
    <x v="5"/>
    <s v="no root cause"/>
    <x v="5"/>
    <s v=""/>
  </r>
  <r>
    <s v="Bambili-Campus-II-IHS"/>
    <s v="NRO_129"/>
    <s v="NORD-OUEST"/>
    <s v="IHS"/>
    <s v="GenOnly"/>
    <s v="NORD-OUEST"/>
    <s v="Bamenda"/>
    <s v="Huawei"/>
    <n v="1.5597846093261765"/>
    <n v="3.2339634109801305"/>
    <n v="1.5450706697143246"/>
    <n v="0.19069265736959704"/>
    <n v="14.341525341506074"/>
    <n v="0"/>
    <n v="3.6918612117009524E-2"/>
    <n v="8.5501365453595976E-2"/>
    <n v="5.1155106682304456"/>
    <n v="0"/>
    <n v="4.6304322081539127"/>
    <n v="0"/>
    <n v="4.7084606757925203E-3"/>
    <n v="0"/>
    <n v="0"/>
    <n v="0"/>
    <n v="0"/>
    <n v="0.1228658545285404"/>
    <n v="0"/>
    <n v="0"/>
    <n v="9.7418558085440574E-2"/>
    <n v="0.13589682126816066"/>
    <n v="6.3813910219642556E-2"/>
    <n v="6.3813910219642556E-2"/>
    <x v="2"/>
    <m/>
    <x v="8"/>
    <x v="5"/>
    <s v="no root cause"/>
    <x v="5"/>
    <s v=""/>
  </r>
  <r>
    <s v="Bambili-University-IHS"/>
    <s v="NRO_061"/>
    <s v="NORD-OUEST"/>
    <s v="IHS"/>
    <s v="Grid-Gen"/>
    <s v="NORD-OUEST"/>
    <s v="Bamenda"/>
    <s v="Huawei"/>
    <n v="1.3286241592544079"/>
    <n v="3.0426108557127893"/>
    <n v="1.4962738954379295"/>
    <n v="0.15133063952310424"/>
    <n v="14.415112874643656"/>
    <n v="0"/>
    <n v="0"/>
    <n v="0"/>
    <n v="4.8962997206313323"/>
    <n v="0"/>
    <n v="4.5170011100552729"/>
    <n v="0"/>
    <n v="4.7084606757925203E-3"/>
    <n v="0"/>
    <n v="0"/>
    <n v="0"/>
    <n v="0"/>
    <n v="0.12215245139584457"/>
    <n v="0"/>
    <n v="0"/>
    <n v="9.99164698312211E-2"/>
    <n v="0.13414365664664021"/>
    <n v="6.3760404984690378E-2"/>
    <n v="6.3760404984690378E-2"/>
    <x v="2"/>
    <m/>
    <x v="8"/>
    <x v="5"/>
    <s v="no root cause"/>
    <x v="5"/>
    <s v=""/>
  </r>
  <r>
    <s v="CTR_302_N_Doume-Centre"/>
    <s v="CTR_302"/>
    <s v="CENTRE"/>
    <s v="IHS"/>
    <s v="Hybrid-Gen"/>
    <s v="CENTRE"/>
    <s v="Doume"/>
    <s v="NOKIA"/>
    <n v="2.1402093980876723E-3"/>
    <n v="0"/>
    <n v="0"/>
    <n v="0"/>
    <n v="0"/>
    <n v="0"/>
    <n v="5.9924872525011837E-2"/>
    <n v="0.17405416217056086"/>
    <n v="0.40025165722115302"/>
    <n v="1.0701046990435794E-3"/>
    <n v="0"/>
    <n v="0"/>
    <n v="0"/>
    <n v="0"/>
    <n v="0"/>
    <n v="0"/>
    <n v="0.58484788818404665"/>
    <n v="0"/>
    <n v="0"/>
    <n v="0"/>
    <n v="1.5237261649261218E-2"/>
    <n v="0.16708190105096424"/>
    <n v="6.3296692948438343E-2"/>
    <n v="6.3296692948438343E-2"/>
    <x v="0"/>
    <m/>
    <x v="8"/>
    <x v="5"/>
    <s v="no root cause"/>
    <x v="5"/>
    <s v=""/>
  </r>
  <r>
    <s v="Mbam"/>
    <s v="CTR_303"/>
    <s v="CENTRE"/>
    <s v="IHS"/>
    <s v="Hybrid-Gen"/>
    <s v="CENTRE"/>
    <s v="Mbam"/>
    <s v="NOKIA"/>
    <n v="1.2484554822176806E-3"/>
    <n v="0"/>
    <n v="0"/>
    <n v="0"/>
    <n v="4.4924352663456109"/>
    <n v="9.2966357389406529"/>
    <n v="9.2964734190981293"/>
    <n v="9.29679805878318"/>
    <n v="9.2964734190981293"/>
    <n v="9.2967439521690061"/>
    <n v="9.2967439521690061"/>
    <n v="0"/>
    <n v="4.6228522998690194"/>
    <n v="4.6228522998690194"/>
    <n v="4.6228522998690194"/>
    <n v="4.6228522998690194"/>
    <n v="4.6228522998690194"/>
    <n v="4.6228522998690194"/>
    <n v="4.6228522998690194"/>
    <n v="2.4238344044566831"/>
    <n v="3.1848374758701725E-2"/>
    <n v="0.15831607794336161"/>
    <n v="6.2618959972376986E-2"/>
    <n v="6.2618959972376986E-2"/>
    <x v="0"/>
    <m/>
    <x v="8"/>
    <x v="5"/>
    <s v="no root cause"/>
    <x v="5"/>
    <s v=""/>
  </r>
  <r>
    <s v="Dschang-Foto"/>
    <s v="OST_105"/>
    <s v="OUEST"/>
    <s v="IHS"/>
    <s v="Grid-Gen"/>
    <s v="OUEST"/>
    <s v="Dschang"/>
    <s v="Huawei"/>
    <n v="0"/>
    <n v="0"/>
    <n v="0"/>
    <n v="0"/>
    <n v="0"/>
    <n v="0"/>
    <n v="0"/>
    <n v="0"/>
    <n v="0"/>
    <n v="0"/>
    <n v="0"/>
    <n v="0"/>
    <n v="11.317694823261506"/>
    <n v="14.276569986274124"/>
    <n v="0"/>
    <n v="6.1531020195015875E-3"/>
    <n v="0"/>
    <n v="0"/>
    <n v="0"/>
    <n v="0"/>
    <n v="0.10678572713211754"/>
    <n v="0.13844687889946314"/>
    <n v="6.1727206056507243E-2"/>
    <n v="6.1727206056507243E-2"/>
    <x v="0"/>
    <m/>
    <x v="8"/>
    <x v="5"/>
    <s v="no root cause"/>
    <x v="5"/>
    <s v=""/>
  </r>
  <r>
    <s v="Ministere-New"/>
    <s v="LIT_581"/>
    <s v="Douala"/>
    <s v="IHS"/>
    <s v="Grid-Gen"/>
    <s v="LITTORAL"/>
    <s v="Douala"/>
    <s v="ZTE"/>
    <n v="0.2506185205160476"/>
    <n v="0.29190672682081836"/>
    <n v="3.6666067408035201"/>
    <n v="13.868556899607057"/>
    <n v="25.530825435960654"/>
    <n v="6.186988668304691E-2"/>
    <n v="0.63894168072070845"/>
    <n v="0.46059089754674959"/>
    <n v="0.24464376927971929"/>
    <n v="0"/>
    <n v="5.2773996741174771E-2"/>
    <n v="0"/>
    <n v="0"/>
    <n v="0"/>
    <n v="0.25796657278281448"/>
    <n v="5.7268436477158312E-2"/>
    <n v="0"/>
    <n v="0"/>
    <n v="0"/>
    <n v="0"/>
    <n v="0"/>
    <n v="4.9247988004528953E-2"/>
    <n v="5.3398224482283305E-2"/>
    <n v="5.3398224482283305E-2"/>
    <x v="0"/>
    <m/>
    <x v="8"/>
    <x v="5"/>
    <s v="no root cause"/>
    <x v="5"/>
    <s v=""/>
  </r>
  <r>
    <s v="Satcom"/>
    <s v="CTR_199"/>
    <s v="Yaounde"/>
    <s v="IHS"/>
    <s v="Grid-Gen"/>
    <s v="CENTRE"/>
    <s v="Yaounde"/>
    <s v="ZTE"/>
    <n v="2.8127880365148257"/>
    <n v="0"/>
    <n v="0"/>
    <n v="0"/>
    <n v="0"/>
    <n v="0"/>
    <n v="0"/>
    <n v="1.3124834133771648"/>
    <n v="0"/>
    <n v="2.6569094520207854"/>
    <n v="0"/>
    <n v="0"/>
    <n v="4.2416096657563642"/>
    <n v="0"/>
    <n v="0"/>
    <n v="0"/>
    <n v="0"/>
    <n v="0"/>
    <n v="0"/>
    <n v="0"/>
    <n v="0"/>
    <n v="4.2075950916491169E-2"/>
    <n v="5.4058122380027343E-2"/>
    <n v="5.4058122380027343E-2"/>
    <x v="0"/>
    <m/>
    <x v="8"/>
    <x v="5"/>
    <s v="no root cause"/>
    <x v="5"/>
    <s v=""/>
  </r>
  <r>
    <s v="Ntumbaw"/>
    <s v="NRO_245"/>
    <s v="NORD-OUEST"/>
    <s v="IHS"/>
    <s v="Gen Only"/>
    <s v="NORD-OUEST"/>
    <s v="Ntumbaw"/>
    <s v="NOKIA"/>
    <n v="6.6795709534364009"/>
    <n v="7.1878665225366891"/>
    <n v="5.2309676455574046"/>
    <n v="3.5568309949429735"/>
    <n v="5.3269582284953012"/>
    <n v="5.3891041774348967"/>
    <n v="4.9280140027906585"/>
    <n v="1.8570496989804355"/>
    <n v="3.5374537681606575"/>
    <n v="4.2923969137891502"/>
    <n v="6.3637525031808782"/>
    <n v="0"/>
    <n v="0.29014017048756729"/>
    <n v="1.2981261753316611"/>
    <n v="6.0639266279144729E-3"/>
    <n v="1.9618586149135714E-3"/>
    <n v="0"/>
    <n v="6.452731335233837E-2"/>
    <n v="6.0674936435780855E-2"/>
    <n v="0"/>
    <n v="0.14275565627135717"/>
    <n v="0.12139336849012816"/>
    <n v="6.113864847203327E-2"/>
    <n v="6.113864847203327E-2"/>
    <x v="2"/>
    <m/>
    <x v="8"/>
    <x v="5"/>
    <s v="no root cause"/>
    <x v="5"/>
    <s v=""/>
  </r>
  <r>
    <s v="Yagoua-Quinf-II"/>
    <s v="EXN_236"/>
    <s v="EXTREME-NORD"/>
    <s v="CAMUSAT"/>
    <s v="Bad Grid + GE"/>
    <s v="EXTREME-NORD"/>
    <s v="Yagoua"/>
    <s v="Huawei"/>
    <n v="0.97591765044958656"/>
    <n v="4.3874292660793922E-2"/>
    <n v="0.88007193957190111"/>
    <n v="0"/>
    <n v="3.3826901290688944"/>
    <n v="0"/>
    <n v="4.722354201801771"/>
    <n v="5.5442124457456909"/>
    <n v="10.539336335333713"/>
    <n v="1.7148071100609819"/>
    <n v="8.6556310336069959"/>
    <n v="0"/>
    <n v="0"/>
    <n v="1.1878697211735196"/>
    <n v="0"/>
    <n v="0"/>
    <n v="0"/>
    <n v="2.2765050665890478"/>
    <n v="0"/>
    <n v="0"/>
    <n v="8.0557653801422005E-2"/>
    <n v="0.13547181166294359"/>
    <n v="6.1085143237080988E-2"/>
    <n v="6.1085143237080988E-2"/>
    <x v="2"/>
    <m/>
    <x v="8"/>
    <x v="5"/>
    <s v="no root cause"/>
    <x v="5"/>
    <s v=""/>
  </r>
  <r>
    <s v="Yagoua-Quinf"/>
    <s v="EXN_069"/>
    <s v="EXTREME-NORD"/>
    <s v="IHS"/>
    <s v="Grid-Gen"/>
    <s v="EXTREME-NORD"/>
    <s v="Yagoua"/>
    <s v="Huawei"/>
    <n v="0"/>
    <n v="0"/>
    <n v="0"/>
    <n v="0"/>
    <n v="0"/>
    <n v="0"/>
    <n v="4.5036248013172271"/>
    <n v="2.8459612821851823"/>
    <n v="2.5435318591570999"/>
    <n v="0.56467641460707174"/>
    <n v="0"/>
    <n v="0"/>
    <n v="0"/>
    <n v="0.66412481130487144"/>
    <n v="0"/>
    <n v="0"/>
    <n v="0"/>
    <n v="0"/>
    <n v="0"/>
    <n v="0"/>
    <n v="8.0557653801422005E-2"/>
    <n v="0.1365343356759863"/>
    <n v="6.0906792453907031E-2"/>
    <n v="6.0906792453907031E-2"/>
    <x v="2"/>
    <m/>
    <x v="8"/>
    <x v="5"/>
    <s v="no root cause"/>
    <x v="5"/>
    <s v=""/>
  </r>
  <r>
    <s v="Kotto-Antenne"/>
    <s v="LIT_303"/>
    <s v="Douala"/>
    <s v="IHS"/>
    <s v="Grid-Gen"/>
    <s v="LITTORAL"/>
    <s v="Douala"/>
    <s v="ZTE"/>
    <n v="0"/>
    <n v="0"/>
    <n v="0"/>
    <n v="0"/>
    <n v="0"/>
    <n v="0"/>
    <n v="0"/>
    <n v="0"/>
    <n v="0"/>
    <n v="9.5364163763115767E-2"/>
    <n v="0"/>
    <n v="0"/>
    <n v="0.54190101959575721"/>
    <n v="0"/>
    <n v="0"/>
    <n v="0"/>
    <n v="0"/>
    <n v="0"/>
    <n v="0"/>
    <n v="0"/>
    <n v="0"/>
    <n v="1.7584772415855612E-2"/>
    <n v="5.7589467886870922E-2"/>
    <n v="5.7589467886870922E-2"/>
    <x v="0"/>
    <m/>
    <x v="8"/>
    <x v="5"/>
    <s v="no root cause"/>
    <x v="5"/>
    <s v=""/>
  </r>
  <r>
    <s v="Dschang-Foto-II"/>
    <s v="OST_123"/>
    <s v="OUEST"/>
    <s v="IHS"/>
    <s v="Grid-Gen"/>
    <s v="OUEST"/>
    <s v="Dschang"/>
    <s v="Huawei"/>
    <n v="2.7614051758824076"/>
    <n v="2.5325811210702192E-2"/>
    <n v="2.4540889413953595"/>
    <n v="0"/>
    <n v="0"/>
    <n v="2.675261747609386E-4"/>
    <n v="0"/>
    <n v="0"/>
    <n v="0"/>
    <n v="0"/>
    <n v="0"/>
    <n v="0"/>
    <n v="20.505524593859597"/>
    <n v="21.570653306052801"/>
    <n v="0"/>
    <n v="5.4396988868057501E-3"/>
    <n v="3.8077892207640254E-2"/>
    <n v="0"/>
    <n v="0"/>
    <n v="0"/>
    <n v="9.5545124276105176E-2"/>
    <n v="0.13594994746881281"/>
    <n v="5.9283800327023996E-2"/>
    <n v="5.9283800327023996E-2"/>
    <x v="0"/>
    <m/>
    <x v="8"/>
    <x v="5"/>
    <s v="no root cause"/>
    <x v="5"/>
    <s v=""/>
  </r>
  <r>
    <s v="Soa-Town-IHS"/>
    <s v="CTR_649"/>
    <s v="Yaounde"/>
    <s v="IHS"/>
    <s v="Grid-Gen"/>
    <s v="CENTRE"/>
    <s v="Yaounde"/>
    <s v="ZTE"/>
    <n v="0"/>
    <n v="0.90274032411331118"/>
    <n v="0"/>
    <n v="0"/>
    <n v="0"/>
    <n v="0"/>
    <n v="0"/>
    <n v="0"/>
    <n v="2.6342410674793808E-2"/>
    <n v="0"/>
    <n v="0"/>
    <n v="0"/>
    <n v="0"/>
    <n v="0"/>
    <n v="0"/>
    <n v="0"/>
    <n v="0"/>
    <n v="0"/>
    <n v="0"/>
    <n v="2.9802415868368529E-2"/>
    <n v="1.0865916094145295E-2"/>
    <n v="4.6857308975184052E-2"/>
    <n v="5.216760407838341E-2"/>
    <n v="5.216760407838341E-2"/>
    <x v="0"/>
    <m/>
    <x v="8"/>
    <x v="5"/>
    <s v="no root cause"/>
    <x v="5"/>
    <s v=""/>
  </r>
  <r>
    <s v="Sodibanga"/>
    <s v="LIT_515"/>
    <s v="LITTORAL"/>
    <s v="IHS"/>
    <s v="Hybrid-Gen"/>
    <s v="LITTORAL"/>
    <s v="Sodibanga"/>
    <s v="NOKIA"/>
    <n v="0"/>
    <n v="0"/>
    <n v="0"/>
    <n v="0"/>
    <n v="0"/>
    <n v="0.99515808584008514"/>
    <n v="0"/>
    <n v="2.9527112634140436E-2"/>
    <n v="3.178654886906819E-2"/>
    <n v="1.212863683933338"/>
    <n v="1.1638421709327282"/>
    <n v="0"/>
    <n v="0"/>
    <n v="0"/>
    <n v="0"/>
    <n v="4.4046044464990448"/>
    <n v="9.2444739793341402"/>
    <n v="0"/>
    <n v="0"/>
    <n v="0.28566444940973013"/>
    <n v="0.18409609566402488"/>
    <n v="8.7923862079282628E-2"/>
    <n v="5.5805960055131679E-2"/>
    <n v="5.5805960055131679E-2"/>
    <x v="0"/>
    <m/>
    <x v="9"/>
    <x v="6"/>
    <s v="BSS Hardware issue"/>
    <x v="2"/>
    <s v="(05/05/2026 cell nokia): 05/05/2026 : Intervention prevue pour ce jour || FME en route pour le site _x000a_04/05/2026 :Intervention prevue pour ce jour || FME charlie activer _x000a_02/05/2026 : Feedback RM : Intervention prevue pour demain  FME presentement sur le site de  Songloulou_x000a_30/04/2026 : Escalade faite au RM  || En attente du feeback du RM _x000a_29/04/2026: FME est sur le site couper de songloulou. intervention demain 30/04/2026 || Yannick mba_x000a_28/04/2026: || Forte pluie  dans la zone||Intervention pour demain 29/04/2026_x000a_27/04/2026 : Need BO RAN analysis || Check and clean jumper, port 2 of FRGU ..;..;(05/05/2026 cell nokia): 05/05/2026 : Intervention prevue pour ce jour || FME en route pour le site _x000a_04/05/2026 :Intervention prevue pour ce jour || FME charlie activer _x000a_02/05/2026 : Feedback RM : Intervention prevue pour demain  FME presentement sur le site de  Songloulou_x000a_30/04/2026 : Escalade faite au RM  || En attente du feeback du RM _x000a_29/04/2026: FME est sur le site couper de songloulou. intervention demain 30/04/2026 || Yannick mba_x000a_28/04/2026: || Forte pluie  dans la zone||Intervention pour demain 29/04/2026_x000a_27/04/2026 : Need BO RAN analysis || Check and clean jumper, port 2 of FRGU ..;..;(05/05/2026 cell nokia): 05/05/2026 : Intervention prevue pour ce jour || FME en route pour le site || Intervention en cours _x000a_04/05/2026 :Intervention prevue pour ce jour || FME charlie activer _x000a_02/05/2026 : Feedback RM : Intervention prevue pour demain  FME presentement sur le site de  Songloulou_x000a_30/04/2026 : Escalade faite au RM  || En attente du feeback du RM _x000a_29/04/2026: FME est sur le site couper de songloulou. intervention demain 30/04/2026 || Yannick mba_x000a_28/04/2026: || Forte pluie  dans la zone||Intervention pour demain 29/04/2026_x000a_27/04/2026 : Need BO RAN analysis || Check and clean jumper, port 2 of FRGU "/>
  </r>
  <r>
    <s v="Foreke"/>
    <s v="OST_251"/>
    <s v="OUEST"/>
    <s v="CAMUSAT"/>
    <s v="Medium Grid + GE"/>
    <s v="OUEST"/>
    <s v="Dschang"/>
    <s v="NOKIA"/>
    <n v="5.525333147336596E-2"/>
    <n v="4.1038515208327894E-2"/>
    <n v="0.98496752417673428"/>
    <n v="0"/>
    <n v="5.5253531933106864E-2"/>
    <n v="0"/>
    <n v="0"/>
    <n v="1.1888178743402145"/>
    <n v="0"/>
    <n v="5.4737717880089923E-2"/>
    <n v="0"/>
    <n v="0"/>
    <n v="5.9196292838330763E-2"/>
    <n v="0"/>
    <n v="5.9729677284958954E-2"/>
    <n v="0"/>
    <n v="2.4077355728483103E-3"/>
    <n v="5.8338541176201832E-2"/>
    <n v="0"/>
    <n v="5.523523754897483E-2"/>
    <n v="0.11265581973470179"/>
    <n v="5.8173189714087969E-2"/>
    <n v="5.493204121757931E-2"/>
    <n v="5.493204121757931E-2"/>
    <x v="0"/>
    <m/>
    <x v="8"/>
    <x v="5"/>
    <s v="no root cause"/>
    <x v="5"/>
    <s v=""/>
  </r>
  <r>
    <s v="Martap"/>
    <s v="ADM_060"/>
    <s v="Ngaoundere"/>
    <s v="IHS"/>
    <s v="Solar-Gen"/>
    <s v="ADAMAOUA"/>
    <s v="Martap"/>
    <s v="NOKIA"/>
    <n v="9.2513236249332245"/>
    <n v="9.4853174359718988"/>
    <n v="9.8285571753140903"/>
    <n v="4.3311258293502179"/>
    <n v="0.18861983891998182"/>
    <n v="7.7596062219251697E-3"/>
    <n v="0.10442139866642042"/>
    <n v="0.15819802111669609"/>
    <n v="6.2460578417842215E-2"/>
    <n v="0.21467540549097525"/>
    <n v="0.27380315256765925"/>
    <n v="0"/>
    <n v="1.596516682442076E-2"/>
    <n v="1.534083069162231E-2"/>
    <n v="5.6368447889778052E-3"/>
    <n v="7.0529685888112606E-2"/>
    <n v="8.1407194549417597E-2"/>
    <n v="0.49540607292063599"/>
    <n v="0.28150035397132728"/>
    <n v="1.3824585797682845E-2"/>
    <n v="0.26377948035442367"/>
    <n v="9.7763524422661646E-2"/>
    <n v="7.364483702330954E-2"/>
    <n v="7.364483702330954E-2"/>
    <x v="0"/>
    <m/>
    <x v="8"/>
    <x v="5"/>
    <s v="no root cause"/>
    <x v="5"/>
    <s v=""/>
  </r>
  <r>
    <s v="Nkolfoulou"/>
    <s v="CTR_214"/>
    <s v="Yaounde"/>
    <s v="IHS"/>
    <s v="Grid-Gen"/>
    <s v="CENTRE"/>
    <s v="Yaounde"/>
    <s v="ZTE"/>
    <n v="0"/>
    <n v="0"/>
    <n v="0"/>
    <n v="0"/>
    <n v="0"/>
    <n v="0.50708694672020049"/>
    <n v="0"/>
    <n v="0"/>
    <n v="2.19526628485331"/>
    <n v="0"/>
    <n v="0"/>
    <n v="0"/>
    <n v="0"/>
    <n v="0"/>
    <n v="0"/>
    <n v="0"/>
    <n v="0"/>
    <n v="0"/>
    <n v="0"/>
    <n v="0.22468631664255365"/>
    <n v="0"/>
    <n v="0"/>
    <n v="5.3861936518536074E-2"/>
    <n v="5.3861936518536074E-2"/>
    <x v="0"/>
    <m/>
    <x v="8"/>
    <x v="5"/>
    <s v="no root cause"/>
    <x v="5"/>
    <s v=""/>
  </r>
  <r>
    <s v="Tete-d-elephant-Camrail"/>
    <s v="EST_104"/>
    <s v="CENTRE"/>
    <s v="CAMUSAT"/>
    <s v="Hybrid Solar - S3"/>
    <s v="EST"/>
    <s v="Tete-d-elephant"/>
    <s v="NOKIA"/>
    <n v="4.3695941877618816E-3"/>
    <n v="0"/>
    <n v="5.8588232272645639E-2"/>
    <n v="0"/>
    <n v="1.0451355893993923E-2"/>
    <n v="0"/>
    <n v="0"/>
    <n v="1.6051570485658829E-3"/>
    <n v="0"/>
    <n v="0"/>
    <n v="0.76475032317161906"/>
    <n v="0"/>
    <n v="0"/>
    <n v="0"/>
    <n v="3.176427448328191E-2"/>
    <n v="6.5989789774367254E-3"/>
    <n v="1.6943324401527619E-3"/>
    <n v="1.081929355968188"/>
    <n v="8.443126075455222E-2"/>
    <n v="3.6009023122822378E-2"/>
    <n v="0.12639433433649469"/>
    <n v="9.6955316190146107E-2"/>
    <n v="5.0598117186452261E-2"/>
    <n v="5.0598117186452261E-2"/>
    <x v="0"/>
    <m/>
    <x v="8"/>
    <x v="5"/>
    <s v="no root cause"/>
    <x v="5"/>
    <s v=""/>
  </r>
  <r>
    <s v="Garoua-Ngalbidje-II"/>
    <s v="NRD_158"/>
    <s v="Garoua"/>
    <s v="CAMUSAT"/>
    <s v="Good Grid + Solar + GE"/>
    <s v="NORD"/>
    <s v="Garoua"/>
    <s v="Huawei"/>
    <n v="3.0291453715831564"/>
    <n v="2.7602280607134611"/>
    <n v="8.1076304172266873"/>
    <n v="4.4933339611280898"/>
    <n v="3.6705126229550293"/>
    <n v="3.1779791001418247"/>
    <n v="2.5667174609697132"/>
    <n v="3.5901477600568428"/>
    <n v="2.5879233690890984"/>
    <n v="0.15851817608501481"/>
    <n v="0.31924790188138685"/>
    <n v="0"/>
    <n v="4.7293277174238728"/>
    <n v="3.4440427984807367"/>
    <n v="0.47798009890621029"/>
    <n v="7.6120470960212083"/>
    <n v="15.478297563300259"/>
    <n v="8.2526831091820672"/>
    <n v="19.308683828292427"/>
    <n v="4.7959417349393458"/>
    <n v="9.3671690466769778E-2"/>
    <n v="0.10582739169905239"/>
    <n v="4.8903784746299576E-2"/>
    <n v="4.8903784746299576E-2"/>
    <x v="0"/>
    <m/>
    <x v="8"/>
    <x v="5"/>
    <s v="no root cause"/>
    <x v="5"/>
    <s v=""/>
  </r>
  <r>
    <s v="Mbakaou-MTN-IHS"/>
    <s v="ADM_109"/>
    <s v="ADAMAOUA"/>
    <s v="IHS"/>
    <s v="Grid-Gen"/>
    <s v="ADAMAOUA"/>
    <s v="Mbakaou"/>
    <s v="NOKIA"/>
    <n v="0.11697473898338348"/>
    <n v="0.37754863447342851"/>
    <n v="3.732737393539924"/>
    <n v="0.21571315627140375"/>
    <n v="0"/>
    <n v="0"/>
    <n v="0.10074437309704068"/>
    <n v="0.14561115273816316"/>
    <n v="5.9869311715237679"/>
    <n v="2.7760662766465769"/>
    <n v="0.19226532613100777"/>
    <n v="0"/>
    <n v="0"/>
    <n v="0"/>
    <n v="1.7443960841108885E-2"/>
    <n v="0.19435826301714176"/>
    <n v="8.4253393274438206"/>
    <n v="2.6706294460316977"/>
    <n v="1.6185304979931714"/>
    <n v="1.3378631417112596E-3"/>
    <n v="3.6594407075684725E-2"/>
    <n v="9.7497862671513696E-2"/>
    <n v="4.8229840098599361E-2"/>
    <n v="4.8229840098599361E-2"/>
    <x v="0"/>
    <m/>
    <x v="8"/>
    <x v="5"/>
    <s v="no root cause"/>
    <x v="5"/>
    <s v=""/>
  </r>
  <r>
    <s v="Mbamti-New"/>
    <s v="ADM_154"/>
    <s v="ADAMAOUA"/>
    <s v="IHS"/>
    <s v="Solar-Gen"/>
    <s v="ADAMAOUA"/>
    <s v="Mbamti"/>
    <s v="NOKIA"/>
    <n v="2.3189627789662859E-3"/>
    <n v="7.7705625802252945E-2"/>
    <n v="3.4155929789315864E-2"/>
    <n v="0"/>
    <n v="0"/>
    <n v="0"/>
    <n v="4.4846242712833745E-2"/>
    <n v="0.19942687465053999"/>
    <n v="3.7012009378622895E-2"/>
    <n v="1.516157138129019E-3"/>
    <n v="5.7257354309730437E-3"/>
    <n v="0"/>
    <n v="0"/>
    <n v="2.9610720519737052E-3"/>
    <n v="0"/>
    <n v="0"/>
    <n v="0.54469721550004213"/>
    <n v="0"/>
    <n v="0"/>
    <n v="0"/>
    <n v="3.6844198250262777E-2"/>
    <n v="0.11078095022894022"/>
    <n v="4.7267261990490674E-2"/>
    <n v="4.7267261990490674E-2"/>
    <x v="0"/>
    <m/>
    <x v="8"/>
    <x v="5"/>
    <s v="no root cause"/>
    <x v="5"/>
    <s v=""/>
  </r>
  <r>
    <s v="Kanje-I"/>
    <s v="ADM_041"/>
    <s v="ADAMAOUA"/>
    <s v="IHS"/>
    <s v="Hybrid-Gen"/>
    <s v="ADAMAOUA"/>
    <s v="Kanje-I"/>
    <s v="NOKIA"/>
    <n v="1.6054357700533064E-3"/>
    <n v="0"/>
    <n v="2.5154011466607291E-2"/>
    <n v="7.3132285486219029E-3"/>
    <n v="2.9432989117645662E-3"/>
    <n v="8.6589134811266524E-2"/>
    <n v="3.4407136726632481E-2"/>
    <n v="0.1367705666427117"/>
    <n v="2.5007649433917072E-2"/>
    <n v="0"/>
    <n v="0"/>
    <n v="0"/>
    <n v="0"/>
    <n v="0"/>
    <n v="0"/>
    <n v="1.0702905133692132E-3"/>
    <n v="0.72845205837322646"/>
    <n v="0"/>
    <n v="0"/>
    <n v="0"/>
    <n v="3.6969093837551807E-2"/>
    <n v="9.3512936404285638E-2"/>
    <n v="4.6731538683629718E-2"/>
    <n v="4.6731538683629718E-2"/>
    <x v="0"/>
    <m/>
    <x v="8"/>
    <x v="5"/>
    <s v="no root cause"/>
    <x v="5"/>
    <s v=""/>
  </r>
  <r>
    <s v="CTR_406_N_Mbimbim-MTN"/>
    <s v="CTR_406"/>
    <s v="CENTRE"/>
    <s v="IHS"/>
    <s v="Solar-Gen"/>
    <s v="CENTRE"/>
    <s v="Mbimbim"/>
    <s v="NOKIA"/>
    <n v="1.2484554822176806E-3"/>
    <n v="0"/>
    <n v="3.299489488718302E-3"/>
    <n v="3.7706197031148157E-2"/>
    <n v="9.7488618582528455E-2"/>
    <n v="0"/>
    <n v="6.5504227780409985E-2"/>
    <n v="0.1401116084542976"/>
    <n v="0.34117550593886886"/>
    <n v="0"/>
    <n v="1.5086990810911771"/>
    <n v="0"/>
    <n v="1.2306204039001678E-3"/>
    <n v="0"/>
    <n v="1.2484554822176804E-3"/>
    <n v="3.388664880305182E-3"/>
    <n v="2.364829620028063"/>
    <n v="0"/>
    <n v="0"/>
    <n v="0"/>
    <n v="1.036633374498919E-2"/>
    <n v="0.11289317638578647"/>
    <n v="4.6727905191577566E-2"/>
    <n v="4.6727905191577566E-2"/>
    <x v="0"/>
    <m/>
    <x v="8"/>
    <x v="5"/>
    <s v="no root cause"/>
    <x v="5"/>
    <s v=""/>
  </r>
  <r>
    <s v="Libong"/>
    <s v="ADM_149"/>
    <s v="ADAMAOUA"/>
    <s v="CAMUSAT"/>
    <s v="Hybrid Solar - S3"/>
    <s v="ADAMAOUA"/>
    <s v="Libong"/>
    <s v="NOKIA"/>
    <n v="5.3514525668448666E-3"/>
    <n v="0.19645188146116996"/>
    <n v="0.42173790051285587"/>
    <n v="9.9887999688493649E-3"/>
    <n v="0.53340959289289447"/>
    <n v="8.2055606024955888E-3"/>
    <n v="0.15523546154407619"/>
    <n v="0.12428707958701435"/>
    <n v="0.45735764477326279"/>
    <n v="0.2549806174562837"/>
    <n v="0.19332777414843666"/>
    <n v="0"/>
    <n v="1.8373320479501062E-2"/>
    <n v="1.195157739928698E-2"/>
    <n v="9.7906159476664742E-2"/>
    <n v="5.4263227329129755E-2"/>
    <n v="5.8935940425651957E-2"/>
    <n v="0.34289993171630767"/>
    <n v="0.20349826631081253"/>
    <n v="0.30832720377708572"/>
    <n v="3.609482472652862E-2"/>
    <n v="0.11848514101224837"/>
    <n v="4.4931166081109239E-2"/>
    <n v="4.4931166081109239E-2"/>
    <x v="0"/>
    <m/>
    <x v="8"/>
    <x v="5"/>
    <s v="no root cause"/>
    <x v="5"/>
    <s v=""/>
  </r>
  <r>
    <s v="Mayo-Tolere-I"/>
    <s v="ADM_043"/>
    <s v="ADAMAOUA"/>
    <s v="IHS"/>
    <s v="Solar-Gen"/>
    <s v="ADAMAOUA"/>
    <s v="Mayo-Tolere"/>
    <s v="NOKIA"/>
    <n v="2.0513901506238972E-3"/>
    <n v="0"/>
    <n v="1.5045242377724869E-2"/>
    <n v="0"/>
    <n v="0"/>
    <n v="0"/>
    <n v="4.0397043315757997E-2"/>
    <n v="0.12421202450420094"/>
    <n v="2.4740092291893539E-2"/>
    <n v="0"/>
    <n v="0"/>
    <n v="0"/>
    <n v="0"/>
    <n v="0.31658981312910739"/>
    <n v="0"/>
    <n v="1.1594813894832284E-3"/>
    <n v="0.54432260143274169"/>
    <n v="0"/>
    <n v="0"/>
    <n v="0"/>
    <n v="0.10303885951344677"/>
    <n v="7.5182275575036678E-2"/>
    <n v="4.4929483526550747E-2"/>
    <n v="4.4929483526550747E-2"/>
    <x v="0"/>
    <m/>
    <x v="8"/>
    <x v="5"/>
    <s v="no root cause"/>
    <x v="5"/>
    <s v=""/>
  </r>
  <r>
    <s v="Bambui-II"/>
    <s v="NRO_140"/>
    <s v="NORD-OUEST"/>
    <s v="CAMUSAT"/>
    <m/>
    <s v="NORD-OUEST"/>
    <s v="Tubah"/>
    <s v="NOKIA"/>
    <n v="0"/>
    <n v="0"/>
    <n v="0"/>
    <n v="0"/>
    <n v="4.8618452219296753"/>
    <n v="2.8317236446490459"/>
    <n v="0.23896842510181915"/>
    <n v="0"/>
    <n v="1.1171276498347338"/>
    <n v="0"/>
    <n v="0.76566631325404133"/>
    <n v="0"/>
    <n v="3.4778402718922325E-3"/>
    <n v="0"/>
    <n v="4.6371203625230331E-3"/>
    <n v="0"/>
    <n v="0"/>
    <n v="2.6041889605145632"/>
    <n v="3.9112326750049158E-2"/>
    <n v="3.4742732562287326E-2"/>
    <n v="0.17285549280801252"/>
    <n v="5.8970082723869596E-2"/>
    <n v="4.4480685323585407E-2"/>
    <n v="4.4480685323585407E-2"/>
    <x v="2"/>
    <m/>
    <x v="8"/>
    <x v="5"/>
    <s v="no root cause"/>
    <x v="5"/>
    <s v=""/>
  </r>
  <r>
    <s v="Pang-Camtel"/>
    <s v="ADM_038"/>
    <s v="ADAMAOUA"/>
    <s v="CAMUSAT"/>
    <s v="Hybrid Solar - S3"/>
    <s v="ADAMAOUA"/>
    <s v="Pang"/>
    <s v="NOKIA"/>
    <n v="0.309783438584947"/>
    <n v="9.632057112818955E-3"/>
    <n v="3.2998714182807154E-3"/>
    <n v="0.23011747148543063"/>
    <n v="0.21560351403475531"/>
    <n v="0"/>
    <n v="5.5200593605484356E-2"/>
    <n v="0.10206599083241366"/>
    <n v="2.7023271344297439E-2"/>
    <n v="0.21797928659383906"/>
    <n v="0.10515348131511636"/>
    <n v="0"/>
    <n v="3.3000624162211412E-3"/>
    <n v="1.2325680477193573E-2"/>
    <n v="4.9232403574292856E-3"/>
    <n v="0.18689532175308038"/>
    <n v="0.5837504656822875"/>
    <n v="0.17305650877189507"/>
    <n v="0.10134564521767635"/>
    <n v="0"/>
    <n v="8.2181296436179344E-2"/>
    <n v="9.5638230413473385E-2"/>
    <n v="4.3842338575576005E-2"/>
    <n v="4.3842338575576005E-2"/>
    <x v="0"/>
    <m/>
    <x v="8"/>
    <x v="5"/>
    <s v="no root cause"/>
    <x v="5"/>
    <s v=""/>
  </r>
  <r>
    <s v="Nkolfoulou-CSD"/>
    <s v="CTR_712"/>
    <s v="Yaounde"/>
    <s v="CAMUSAT"/>
    <s v="Medium Grid + GE"/>
    <s v="CENTRE"/>
    <s v="Yaounde"/>
    <s v="ZTE"/>
    <n v="0"/>
    <n v="0"/>
    <n v="0"/>
    <n v="0"/>
    <n v="0"/>
    <n v="0"/>
    <n v="0"/>
    <n v="0.51894727380126937"/>
    <n v="11.41191754201231"/>
    <n v="0"/>
    <n v="0"/>
    <n v="0"/>
    <n v="0"/>
    <n v="0"/>
    <n v="0"/>
    <n v="0"/>
    <n v="8.0444764049047883"/>
    <n v="21.601490156463576"/>
    <n v="0"/>
    <n v="0.16459993779124668"/>
    <n v="0"/>
    <n v="0"/>
    <n v="4.328573507631979E-2"/>
    <n v="4.328573507631979E-2"/>
    <x v="0"/>
    <m/>
    <x v="8"/>
    <x v="5"/>
    <s v="no root cause"/>
    <x v="5"/>
    <s v=""/>
  </r>
  <r>
    <s v="Mulang-IHS"/>
    <s v="NRO_120"/>
    <s v="NORD-OUEST"/>
    <s v="IHS"/>
    <s v="Grid-Gen"/>
    <s v="NORD-OUEST"/>
    <s v="Bamenda"/>
    <s v="Huawei"/>
    <n v="0"/>
    <n v="0"/>
    <n v="0"/>
    <n v="0"/>
    <n v="0"/>
    <n v="0"/>
    <n v="0"/>
    <n v="0"/>
    <n v="0"/>
    <n v="0"/>
    <n v="8.0257852428281603E-4"/>
    <n v="0"/>
    <n v="0"/>
    <n v="0"/>
    <n v="0"/>
    <n v="0"/>
    <n v="0"/>
    <n v="0.26024946280744105"/>
    <n v="1.2373977336609281"/>
    <n v="0"/>
    <n v="7.3063918564080427E-2"/>
    <n v="9.3873996552322078E-2"/>
    <n v="4.1948104202515171E-2"/>
    <n v="4.1948104202515171E-2"/>
    <x v="0"/>
    <m/>
    <x v="8"/>
    <x v="5"/>
    <s v="no root cause"/>
    <x v="5"/>
    <s v=""/>
  </r>
  <r>
    <s v="Song-Bong"/>
    <s v="CTR_311"/>
    <s v="CENTRE"/>
    <s v="IHS"/>
    <s v="Solar-Gen"/>
    <s v="CENTRE"/>
    <s v="Song-Bong"/>
    <s v="NOKIA"/>
    <n v="2.1281934908928771E-3"/>
    <n v="0"/>
    <n v="0"/>
    <n v="0"/>
    <n v="0"/>
    <n v="0"/>
    <n v="0.866668152279646"/>
    <n v="0"/>
    <n v="0.44487279086717141"/>
    <n v="0"/>
    <n v="0"/>
    <n v="0"/>
    <n v="0.26193866114277026"/>
    <n v="3.8089663359329746"/>
    <n v="2.0510340065004505E-3"/>
    <n v="0"/>
    <n v="0"/>
    <n v="0"/>
    <n v="0"/>
    <n v="0"/>
    <n v="0.15337178119092437"/>
    <n v="5.6313772691262795E-2"/>
    <n v="4.0806659190201822E-2"/>
    <n v="4.0806659190201822E-2"/>
    <x v="0"/>
    <m/>
    <x v="8"/>
    <x v="5"/>
    <s v="no root cause"/>
    <x v="5"/>
    <s v=""/>
  </r>
  <r>
    <s v="Mbang"/>
    <s v="EST_011"/>
    <s v="CENTRE"/>
    <s v="IHS"/>
    <s v="Solar-Gen"/>
    <s v="EST"/>
    <s v="Mbang"/>
    <s v="NOKIA"/>
    <n v="5.8855758447407145E-3"/>
    <n v="0.39713368889345474"/>
    <n v="3.2861845202934652"/>
    <n v="0.32386718716559226"/>
    <n v="0"/>
    <n v="0"/>
    <n v="0.1161777001595168"/>
    <n v="0"/>
    <n v="0"/>
    <n v="8.4181569658109169E-3"/>
    <n v="9.3081273738489331E-2"/>
    <n v="0"/>
    <n v="0.2020179321011436"/>
    <n v="0.40093256057505999"/>
    <n v="0"/>
    <n v="0.33881298279556993"/>
    <n v="4.7280792619416631E-2"/>
    <n v="2.9427879223701005E-3"/>
    <n v="8.1096101109199126E-2"/>
    <n v="0.14917259504669939"/>
    <n v="6.6569348025051059E-2"/>
    <n v="9.1908327128192857E-2"/>
    <n v="4.0360782232266856E-2"/>
    <n v="4.0360782232266856E-2"/>
    <x v="0"/>
    <m/>
    <x v="8"/>
    <x v="5"/>
    <s v="no root cause"/>
    <x v="5"/>
    <s v=""/>
  </r>
  <r>
    <s v="Banguem-Street-II"/>
    <s v="SUO_150"/>
    <s v="SUD-OUEST"/>
    <s v="IHS"/>
    <s v="Grid-Gen"/>
    <s v="SUD-OUEST"/>
    <s v="Banguem"/>
    <s v="NOKIA"/>
    <n v="4.2058874752221954E-2"/>
    <n v="6.0743692180739071E-2"/>
    <n v="6.447704855883081E-2"/>
    <n v="3.2896821418547537E-2"/>
    <n v="2.6638489712277797E-2"/>
    <n v="4.3122971497668382E-2"/>
    <n v="4.8100780001790716E-2"/>
    <n v="5.060771979191029E-2"/>
    <n v="3.6630177796639268E-2"/>
    <n v="4.9525587508405446E-2"/>
    <n v="6.11404740180242E-2"/>
    <n v="0"/>
    <n v="4.182441275746257E-2"/>
    <n v="2.5967874030128443E-2"/>
    <n v="8.2683423079447441E-2"/>
    <n v="0.13096298008463816"/>
    <n v="8.6268273821243996E-2"/>
    <n v="0.15290012641503511"/>
    <n v="9.5346328684798518E-2"/>
    <n v="6.0817617062320042E-2"/>
    <n v="0.28151465374946549"/>
    <n v="0"/>
    <n v="4.0200266527410378E-2"/>
    <n v="4.0200266527410378E-2"/>
    <x v="2"/>
    <m/>
    <x v="8"/>
    <x v="5"/>
    <s v="no root cause"/>
    <x v="5"/>
    <s v=""/>
  </r>
  <r>
    <s v="Mbantinbang-FH"/>
    <s v="ADM_055"/>
    <s v="ADAMAOUA"/>
    <s v="IHS"/>
    <s v="Solar-Gen"/>
    <s v="ADAMAOUA"/>
    <s v="Mbantinbang"/>
    <s v="NOKIA"/>
    <n v="2.140581026737913E-3"/>
    <n v="0"/>
    <n v="0"/>
    <n v="0"/>
    <n v="0"/>
    <n v="0"/>
    <n v="4.2520841359271908E-2"/>
    <n v="0.15637465449112825"/>
    <n v="0.4906753068881366"/>
    <n v="4.4592857003779572E-4"/>
    <n v="0"/>
    <n v="0"/>
    <n v="0"/>
    <n v="0"/>
    <n v="0"/>
    <n v="1.3378631417112596E-3"/>
    <n v="0.78390370147918442"/>
    <n v="0"/>
    <n v="0"/>
    <n v="0"/>
    <n v="2.2855892473891824E-2"/>
    <n v="7.8901540091115746E-2"/>
    <n v="3.9489929153633675E-2"/>
    <n v="3.9489929153633675E-2"/>
    <x v="0"/>
    <m/>
    <x v="8"/>
    <x v="5"/>
    <s v="no root cause"/>
    <x v="5"/>
    <s v=""/>
  </r>
  <r>
    <s v="Ndu"/>
    <s v="NRO_009"/>
    <s v="NORD-OUEST"/>
    <s v="IHS"/>
    <s v="Grid-Gen"/>
    <s v="NORD-OUEST"/>
    <s v="NDU"/>
    <s v="NOKIA"/>
    <n v="0.57265618558138631"/>
    <n v="1.1432736800269281"/>
    <n v="0.96975906011484536"/>
    <n v="2.1402093980875015E-3"/>
    <n v="1.3767092508487002"/>
    <n v="1.9618586149134005E-3"/>
    <n v="4.0128926214140223E-3"/>
    <n v="1.9618586149134005E-3"/>
    <n v="0.45347171581031492"/>
    <n v="0.91012470240984622"/>
    <n v="1.7030426436065527"/>
    <n v="0"/>
    <n v="1.0685285424864597"/>
    <n v="0.85030519386016734"/>
    <n v="0.15448744838528342"/>
    <n v="0"/>
    <n v="8.9175391586982075E-4"/>
    <n v="4.0360782232266974E-2"/>
    <n v="3.6561910550661622E-3"/>
    <n v="0"/>
    <n v="7.8184637642930516E-2"/>
    <n v="8.2611242014069525E-2"/>
    <n v="3.8898305810240473E-2"/>
    <n v="3.8898305810240473E-2"/>
    <x v="2"/>
    <m/>
    <x v="8"/>
    <x v="5"/>
    <s v="no root cause"/>
    <x v="5"/>
    <s v=""/>
  </r>
  <r>
    <s v="Malende-IHS"/>
    <s v="LIT_462"/>
    <s v="LITTORAL"/>
    <s v="IHS"/>
    <s v="Grid -Gen"/>
    <s v="LITTORAL"/>
    <s v="Malende"/>
    <s v="NOKIA"/>
    <n v="7.3887391716972659E-2"/>
    <n v="5.6466134314848419E-2"/>
    <n v="2.0725793416167426E-2"/>
    <n v="3.7965734009434919E-2"/>
    <n v="0.10852362566286917"/>
    <n v="1.0165994640915717E-2"/>
    <n v="1.3197957954873038E-2"/>
    <n v="2.0961257709631829E-2"/>
    <n v="2.8536125307833927E-3"/>
    <n v="1.9283958508832459E-2"/>
    <n v="6.0639266279146446E-3"/>
    <n v="0"/>
    <n v="1.4268062653917818E-3"/>
    <n v="0"/>
    <n v="9.1850653334588448E-3"/>
    <n v="1.230620403900322E-2"/>
    <n v="1.4731774690169015E-2"/>
    <n v="5.7072250615666136E-3"/>
    <n v="0"/>
    <n v="0"/>
    <n v="7.1315380342034065E-2"/>
    <n v="8.3673766027112045E-2"/>
    <n v="3.8274078069131565E-2"/>
    <n v="3.8274078069131565E-2"/>
    <x v="0"/>
    <m/>
    <x v="8"/>
    <x v="5"/>
    <s v="no root cause"/>
    <x v="5"/>
    <s v=""/>
  </r>
  <r>
    <s v="Bonewonda"/>
    <s v="LIT_074"/>
    <s v="Douala"/>
    <s v="IHS"/>
    <s v="Grid-Gen"/>
    <s v="LITTORAL"/>
    <s v="Douala"/>
    <s v="ZTE"/>
    <n v="0"/>
    <n v="0"/>
    <n v="0"/>
    <n v="0"/>
    <n v="26.782633912902032"/>
    <n v="43.476499074002732"/>
    <n v="0"/>
    <n v="0"/>
    <n v="0"/>
    <n v="0"/>
    <n v="0"/>
    <n v="0"/>
    <n v="0"/>
    <n v="0"/>
    <n v="0"/>
    <n v="0"/>
    <n v="0"/>
    <n v="0"/>
    <n v="0"/>
    <n v="0"/>
    <n v="0"/>
    <n v="2.422554749737315E-2"/>
    <n v="3.5402630460030823E-2"/>
    <n v="3.5402630460030823E-2"/>
    <x v="0"/>
    <m/>
    <x v="8"/>
    <x v="5"/>
    <s v="no root cause"/>
    <x v="5"/>
    <s v=""/>
  </r>
  <r>
    <s v="Ekindi-MTN"/>
    <s v="SUO_045"/>
    <s v="SUD-OUEST"/>
    <s v="IHS"/>
    <s v="Grid-Gen"/>
    <s v="SUD-OUEST"/>
    <s v="Ekindi"/>
    <s v="NOKIA"/>
    <n v="0"/>
    <n v="9.693078972476326E-3"/>
    <n v="0"/>
    <n v="0"/>
    <n v="0"/>
    <n v="0"/>
    <n v="4.6892229631513273E-2"/>
    <n v="0"/>
    <n v="0"/>
    <n v="0"/>
    <n v="0"/>
    <n v="0"/>
    <n v="0"/>
    <n v="0"/>
    <n v="0.12118935716670509"/>
    <n v="0"/>
    <n v="2.061735053490979E-2"/>
    <n v="0"/>
    <n v="0"/>
    <n v="0"/>
    <n v="1.0616124919567241E-2"/>
    <n v="0.10704929431405158"/>
    <n v="3.7453664466531436E-2"/>
    <n v="3.7453664466531436E-2"/>
    <x v="2"/>
    <m/>
    <x v="8"/>
    <x v="5"/>
    <s v="no root cause"/>
    <x v="5"/>
    <s v=""/>
  </r>
  <r>
    <s v="Nkapa"/>
    <s v="LIT_051"/>
    <s v="LITTORAL"/>
    <s v="IHS"/>
    <s v="Grid-Gen"/>
    <s v="LITTORAL"/>
    <s v="Nkapa"/>
    <s v="ZTE"/>
    <n v="0"/>
    <n v="0"/>
    <n v="0"/>
    <n v="0"/>
    <n v="3.2103140971312638E-4"/>
    <n v="0"/>
    <n v="0"/>
    <n v="0"/>
    <n v="0"/>
    <n v="0"/>
    <n v="0"/>
    <n v="0"/>
    <n v="0"/>
    <n v="0"/>
    <n v="0"/>
    <n v="0"/>
    <n v="0"/>
    <n v="0"/>
    <n v="3.6847271803739944E-2"/>
    <n v="0"/>
    <n v="0"/>
    <n v="6.8904682245818666E-2"/>
    <n v="3.7043457665231219E-2"/>
    <n v="3.7043457665231219E-2"/>
    <x v="0"/>
    <m/>
    <x v="8"/>
    <x v="5"/>
    <s v="no root cause"/>
    <x v="5"/>
    <s v=""/>
  </r>
  <r>
    <s v="Blangoua"/>
    <s v="EXN_041"/>
    <s v="EXTREME-NORD"/>
    <s v="IHS"/>
    <s v="Solar-Gen"/>
    <s v="EXTREME-NORD"/>
    <s v="Blangoua"/>
    <s v="NOKIA"/>
    <n v="2.8781444999645496"/>
    <n v="6.3318192273994402E-3"/>
    <n v="0.156058957390524"/>
    <n v="3.8347637574391719E-3"/>
    <n v="1.4982332819761775E-2"/>
    <n v="0.17108717195972264"/>
    <n v="0.20728013653764962"/>
    <n v="0.10301278108390156"/>
    <n v="3.792862560281364E-2"/>
    <n v="4.7979137244237365E-2"/>
    <n v="0.68210595860229317"/>
    <n v="0"/>
    <n v="0"/>
    <n v="0.24627156105439338"/>
    <n v="2.7647571342348473E-3"/>
    <n v="9.7737725843695025E-3"/>
    <n v="3.2282745856006073E-2"/>
    <n v="6.9218976293045575E-2"/>
    <n v="5.9572609069053047E-2"/>
    <n v="6.3851954395613897E-3"/>
    <n v="4.8709279042720287E-2"/>
    <n v="8.8720755089064782E-2"/>
    <n v="3.6740261333835497E-2"/>
    <n v="3.6740261333835497E-2"/>
    <x v="2"/>
    <m/>
    <x v="8"/>
    <x v="5"/>
    <s v="no root cause"/>
    <x v="5"/>
    <s v=""/>
  </r>
  <r>
    <s v="Wadjiri-IHS"/>
    <s v="ADM_103"/>
    <s v="ADAMAOUA"/>
    <s v="IHS"/>
    <s v="Hybrid-Gen"/>
    <s v="ADAMAOUA"/>
    <s v="Wadjiri"/>
    <s v="NOKIA"/>
    <n v="0.37108853071733838"/>
    <n v="7.0632690692424742E-3"/>
    <n v="2.7469117334968252E-3"/>
    <n v="0.31426412714093471"/>
    <n v="0.31287225007496283"/>
    <n v="0"/>
    <n v="3.5468760725246053E-2"/>
    <n v="7.7997218879545596E-2"/>
    <n v="1.6017737719889052E-2"/>
    <n v="0.33550306380836931"/>
    <n v="0.11431404797759512"/>
    <n v="0"/>
    <n v="2.0335395877790776E-3"/>
    <n v="1.7015624755476234E-2"/>
    <n v="4.4235329894728543E-3"/>
    <n v="0.28922587825583085"/>
    <n v="0.81268485704080307"/>
    <n v="0.23711227491726736"/>
    <n v="0.12793521799586594"/>
    <n v="0"/>
    <n v="0.12714370786022886"/>
    <n v="5.6320291243489758E-2"/>
    <n v="4.4554213990022448E-2"/>
    <n v="4.4554213990022448E-2"/>
    <x v="0"/>
    <m/>
    <x v="8"/>
    <x v="5"/>
    <s v="no root cause"/>
    <x v="5"/>
    <s v=""/>
  </r>
  <r>
    <s v="Meidjamba-MTN"/>
    <s v="ADM_054"/>
    <s v="ADAMAOUA"/>
    <s v="IHS"/>
    <s v="Hybrid-Gen"/>
    <s v="ADAMAOUA"/>
    <s v="Meidjamba"/>
    <s v="NOKIA"/>
    <n v="1.4270540178252754E-3"/>
    <n v="0"/>
    <n v="0"/>
    <n v="0"/>
    <n v="0"/>
    <n v="0"/>
    <n v="2.6346821338865109E-2"/>
    <n v="9.1842287416797633E-2"/>
    <n v="7.8361715817266683E-2"/>
    <n v="8.9185714007593373E-4"/>
    <n v="0"/>
    <n v="0"/>
    <n v="0"/>
    <n v="0"/>
    <n v="0"/>
    <n v="1.2486722655972442E-3"/>
    <n v="0.38886292294732783"/>
    <n v="0"/>
    <n v="0"/>
    <n v="0"/>
    <n v="6.1948211295357075E-2"/>
    <n v="6.7743746542876987E-2"/>
    <n v="3.4905880484397245E-2"/>
    <n v="3.4905880484397245E-2"/>
    <x v="0"/>
    <m/>
    <x v="8"/>
    <x v="5"/>
    <s v="no root cause"/>
    <x v="5"/>
    <s v=""/>
  </r>
  <r>
    <s v="Fio-MTN"/>
    <s v="EST_084"/>
    <s v="CENTRE"/>
    <s v="IHS"/>
    <s v="Grid-Gen"/>
    <s v="EST"/>
    <s v="Fio"/>
    <s v="NOKIA"/>
    <n v="0"/>
    <n v="0"/>
    <n v="0"/>
    <n v="0.48190381613603728"/>
    <n v="0"/>
    <n v="0"/>
    <n v="0"/>
    <n v="0"/>
    <n v="0"/>
    <n v="9.9876438577416946E-3"/>
    <n v="9.4543750160515888E-2"/>
    <n v="0"/>
    <n v="0.2692918475143608"/>
    <n v="0.52661635747774893"/>
    <n v="0"/>
    <n v="0.43544343711922107"/>
    <n v="5.5930805603354034E-2"/>
    <n v="0"/>
    <n v="0.12083265560035722"/>
    <n v="0.20276700539047379"/>
    <n v="5.5953223105483813E-2"/>
    <n v="3.4000768417365775E-2"/>
    <n v="3.4742555039256398E-2"/>
    <n v="3.4742555039256398E-2"/>
    <x v="0"/>
    <m/>
    <x v="8"/>
    <x v="5"/>
    <s v="no root cause"/>
    <x v="5"/>
    <s v=""/>
  </r>
  <r>
    <s v="Tide-Goulfey-IHS"/>
    <s v="EXN_273"/>
    <s v="EXTREME-NORD"/>
    <m/>
    <m/>
    <s v="EXTREME-NORD"/>
    <s v="Kabo-Kabir"/>
    <s v="NOKIA"/>
    <n v="0.61857049057590097"/>
    <n v="3.5672220999439727E-4"/>
    <n v="0"/>
    <n v="0"/>
    <n v="1.9262187718538389E-2"/>
    <n v="2.0798101408021765E-2"/>
    <n v="0.13565214797001604"/>
    <n v="6.835650116390328E-2"/>
    <n v="2.1437764137509696E-2"/>
    <n v="3.2622231653428771E-2"/>
    <n v="7.3962069782240861E-2"/>
    <n v="0"/>
    <n v="0"/>
    <n v="1.0778838028234741"/>
    <n v="0"/>
    <n v="1.7836110499716443E-3"/>
    <n v="2.1688693852738396E-2"/>
    <n v="3.0321387849518637E-3"/>
    <n v="1.3020360664792934E-2"/>
    <n v="2.6754165749574665E-3"/>
    <n v="4.2589395265557994E-2"/>
    <n v="4.303222252822924E-2"/>
    <n v="3.3440622395496451E-2"/>
    <n v="3.3440622395496451E-2"/>
    <x v="2"/>
    <m/>
    <x v="8"/>
    <x v="5"/>
    <s v="no root cause"/>
    <x v="5"/>
    <s v=""/>
  </r>
  <r>
    <s v="Yingui-IHS"/>
    <s v="LIT_180"/>
    <s v="LITTORAL"/>
    <s v="IHS"/>
    <s v="Solar-Gen"/>
    <s v="LITTORAL"/>
    <s v="Yingui"/>
    <s v="NOKIA"/>
    <n v="0"/>
    <n v="4.0253771762362556E-2"/>
    <n v="5.9212460013754412E-3"/>
    <n v="0"/>
    <n v="0.13806134125496172"/>
    <n v="1.0076819249328689E-2"/>
    <n v="8.2719093236082217E-2"/>
    <n v="7.5335370812680325E-2"/>
    <n v="6.7951648389278406E-3"/>
    <n v="0.12825204818039396"/>
    <n v="4.203727959410216E-2"/>
    <n v="0"/>
    <n v="7.2321242577040395E-2"/>
    <n v="4.0128926214140796E-3"/>
    <n v="5.9747512363276288E-3"/>
    <n v="1.781724323907851E-2"/>
    <n v="1.5659198762673607E-2"/>
    <n v="0.13436948004326077"/>
    <n v="5.3344719247331154E-2"/>
    <n v="2.4077355728484473E-3"/>
    <n v="0.23330495705590126"/>
    <n v="0"/>
    <n v="3.3315926296895552E-2"/>
    <n v="3.3315926296895552E-2"/>
    <x v="0"/>
    <m/>
    <x v="8"/>
    <x v="5"/>
    <s v="no root cause"/>
    <x v="5"/>
    <s v=""/>
  </r>
  <r>
    <s v="Memve-ele-CAMTEL"/>
    <s v="SUD_257"/>
    <s v="CENTRE"/>
    <s v="CAMUSAT"/>
    <s v="Hybrid Solar - S3"/>
    <s v="SUD"/>
    <s v="Memve-ele"/>
    <s v="NOKIA"/>
    <n v="5.2880197587270486E-2"/>
    <n v="4.6369368348182949E-2"/>
    <n v="8.7815034806418821E-2"/>
    <n v="2.7792764148016312E-2"/>
    <n v="2.9866851024733944E-2"/>
    <n v="6.7218450343709768E-2"/>
    <n v="5.6306949818369187E-2"/>
    <n v="6.835468924138989E-2"/>
    <n v="4.274422519844169E-2"/>
    <n v="5.2627700054452685E-2"/>
    <n v="6.6857739582541487E-2"/>
    <n v="0"/>
    <n v="3.7441777009267915E-2"/>
    <n v="4.1698413106071634E-2"/>
    <n v="7.1821860384153322E-2"/>
    <n v="0.13709824702582235"/>
    <n v="0.1080805746034192"/>
    <n v="0.17242953717258361"/>
    <n v="0.10337211392762669"/>
    <n v="7.790362209038533E-2"/>
    <n v="0.23293027029403418"/>
    <n v="0"/>
    <n v="3.3262421061943367E-2"/>
    <n v="3.3262421061943367E-2"/>
    <x v="0"/>
    <m/>
    <x v="8"/>
    <x v="5"/>
    <s v="no root cause"/>
    <x v="5"/>
    <s v=""/>
  </r>
  <r>
    <s v="Kumba"/>
    <s v="SUO_006"/>
    <s v="SUD-OUEST"/>
    <s v="IHS"/>
    <s v="Grid-Gen"/>
    <s v="SUD-OUEST"/>
    <s v="Kumba"/>
    <s v="Huawei"/>
    <n v="0"/>
    <n v="8.0257852428281603E-4"/>
    <n v="0"/>
    <n v="2.675261747609386E-4"/>
    <n v="0"/>
    <n v="6.3136177243581504E-3"/>
    <n v="8.0257852428281603E-4"/>
    <n v="0"/>
    <n v="1.6051570485656321E-3"/>
    <n v="3.4778402718922017E-3"/>
    <n v="2.675261747609386E-4"/>
    <n v="0"/>
    <n v="0"/>
    <n v="1.2038677864242238E-2"/>
    <n v="5.3505234952187721E-4"/>
    <n v="0"/>
    <n v="1.8548481450091745E-3"/>
    <n v="5.974751236327628E-3"/>
    <n v="1.6051570485656321E-3"/>
    <n v="1.3376308738046931E-3"/>
    <n v="3.3721808568037123E-2"/>
    <n v="5.6313772691262809E-2"/>
    <n v="3.2994894887182422E-2"/>
    <n v="3.2994894887182422E-2"/>
    <x v="0"/>
    <m/>
    <x v="8"/>
    <x v="5"/>
    <s v="no root cause"/>
    <x v="5"/>
    <s v=""/>
  </r>
  <r>
    <s v="Bfsam-Toungan-Lycee"/>
    <s v="OST_268"/>
    <s v="Bafoussam"/>
    <s v="CAMUSAT"/>
    <s v="Good Grid + GE"/>
    <s v="OUEST"/>
    <s v="Bafoussam"/>
    <s v="Huawei"/>
    <n v="0"/>
    <n v="0"/>
    <n v="0"/>
    <n v="0"/>
    <n v="0"/>
    <n v="0"/>
    <n v="0"/>
    <n v="0"/>
    <n v="0.51935748060256892"/>
    <n v="0.11138006409213744"/>
    <n v="0.54691267660294551"/>
    <n v="0"/>
    <n v="0"/>
    <n v="0"/>
    <n v="5.8053179923123671E-2"/>
    <n v="0.21999569104507849"/>
    <n v="2.8892826874181363E-2"/>
    <n v="0.21839053399651284"/>
    <n v="6.0853287218954832E-2"/>
    <n v="0.17852913395713302"/>
    <n v="6.1823315708068052E-2"/>
    <n v="7.1720370880381898E-2"/>
    <n v="3.2905719495595447E-2"/>
    <n v="3.2905719495595447E-2"/>
    <x v="0"/>
    <m/>
    <x v="8"/>
    <x v="5"/>
    <s v="no root cause"/>
    <x v="5"/>
    <s v=""/>
  </r>
  <r>
    <s v="Abuh"/>
    <s v="NRO_079"/>
    <s v="NORD-OUEST"/>
    <s v="IHS"/>
    <s v="Hybrid-Gen"/>
    <s v="NORD-OUEST"/>
    <s v="Abuh"/>
    <s v="NOKIA"/>
    <n v="0.98246309499890494"/>
    <n v="6.2050675484837576"/>
    <n v="4.7775572859975286"/>
    <n v="4.3173442764709202"/>
    <n v="9.2899445543209822"/>
    <n v="9.2964734190981293"/>
    <n v="9.2963652058697779"/>
    <n v="9.2965275257123032"/>
    <n v="9.2963652058697779"/>
    <n v="9.2964734190981293"/>
    <n v="4.6746115888632698"/>
    <n v="0"/>
    <n v="4.3735095752084112E-2"/>
    <n v="1.0963936044835962"/>
    <n v="0"/>
    <n v="0"/>
    <n v="0"/>
    <n v="0.15070641178199537"/>
    <n v="2.4541067764736774E-2"/>
    <n v="0"/>
    <n v="7.4937352373415825E-2"/>
    <n v="6.1892023759736792E-2"/>
    <n v="3.1478913230203714E-2"/>
    <n v="3.1478913230203714E-2"/>
    <x v="2"/>
    <m/>
    <x v="4"/>
    <x v="2"/>
    <s v="MPR ISSUE"/>
    <x v="2"/>
    <s v="(05/05/2026 ticket): INC-20260505-00017079...Transmission Board fault"/>
  </r>
  <r>
    <s v="Bagodo"/>
    <s v="ADM_052"/>
    <s v="ADAMAOUA"/>
    <s v="IHS"/>
    <s v="Gen-Solar AER"/>
    <s v="ADAMAOUA"/>
    <s v="Bagodo"/>
    <s v="NOKIA"/>
    <n v="6.9568883368985165E-3"/>
    <n v="6.5991701523201593E-2"/>
    <n v="2.8692757950558079E-2"/>
    <n v="6.5997428365610891E-3"/>
    <n v="0.14676432388129301"/>
    <n v="2.1405810267380839E-3"/>
    <n v="2.4420129282503984E-2"/>
    <n v="4.7586646202096516E-2"/>
    <n v="2.3289127764553426"/>
    <n v="1.4958187996814463"/>
    <n v="0.16595843922684309"/>
    <n v="0"/>
    <n v="0.45623974233386155"/>
    <n v="1.5533120088651449"/>
    <n v="1.5459454556853951"/>
    <n v="1.5903263345655123"/>
    <n v="0.90344478957696328"/>
    <n v="2.6168464312114538E-2"/>
    <n v="2.2528274197601054E-2"/>
    <n v="1.6785121263918189E-2"/>
    <n v="2.5104013045094301E-2"/>
    <n v="6.721242304058056E-2"/>
    <n v="3.0785956748237895E-2"/>
    <n v="3.0785956748237895E-2"/>
    <x v="0"/>
    <m/>
    <x v="8"/>
    <x v="5"/>
    <s v="no root cause"/>
    <x v="5"/>
    <s v=""/>
  </r>
  <r>
    <s v="Koba-MTN"/>
    <s v="ADM_064"/>
    <s v="ADAMAOUA"/>
    <s v="IHS"/>
    <s v="Hybrid-Gen"/>
    <s v="ADAMAOUA"/>
    <s v="Koba"/>
    <s v="NOKIA"/>
    <n v="0.18367498584865552"/>
    <n v="4.9943999844246816E-3"/>
    <n v="1.9620857081666435E-3"/>
    <n v="0.15136395349284346"/>
    <n v="0.14667830330252743"/>
    <n v="0"/>
    <n v="2.8346278787682734E-2"/>
    <n v="5.711452903081455E-2"/>
    <n v="1.1950885677016007E-2"/>
    <n v="0.14228919407220406"/>
    <n v="6.7626223056955023E-2"/>
    <n v="0"/>
    <n v="9.8109963725485526E-4"/>
    <n v="7.5987188884182036E-3"/>
    <n v="3.4783667458138214E-3"/>
    <n v="0.12173662680811152"/>
    <n v="0.32455622694334413"/>
    <n v="0.11449595663989919"/>
    <n v="6.2658893288720777E-2"/>
    <n v="0"/>
    <n v="6.0074777486021684E-2"/>
    <n v="6.4555805529094845E-2"/>
    <n v="3.0250801174509949E-2"/>
    <n v="3.0250801174509949E-2"/>
    <x v="0"/>
    <m/>
    <x v="8"/>
    <x v="5"/>
    <s v="no root cause"/>
    <x v="5"/>
    <s v=""/>
  </r>
  <r>
    <s v="Bonewonda-Chefferie"/>
    <s v="LIT_379"/>
    <s v="Douala"/>
    <s v="IHS"/>
    <s v="GridOnly"/>
    <s v="LITTORAL"/>
    <s v="Douala"/>
    <s v="ZTE"/>
    <n v="0"/>
    <n v="0"/>
    <n v="0"/>
    <n v="0"/>
    <n v="22.641917285187176"/>
    <n v="36.680460316237351"/>
    <n v="0"/>
    <n v="0"/>
    <n v="0"/>
    <n v="0"/>
    <n v="0"/>
    <n v="0"/>
    <n v="0"/>
    <n v="0"/>
    <n v="0"/>
    <n v="0"/>
    <n v="0"/>
    <n v="0"/>
    <n v="0"/>
    <n v="0"/>
    <n v="0"/>
    <n v="2.422554749737315E-2"/>
    <n v="2.7662206470280927E-2"/>
    <n v="2.7662206470280927E-2"/>
    <x v="0"/>
    <m/>
    <x v="8"/>
    <x v="5"/>
    <s v="no root cause"/>
    <x v="5"/>
    <s v=""/>
  </r>
  <r>
    <s v="Wada-MTN-IHS"/>
    <s v="ADM_099"/>
    <s v="ADAMAOUA"/>
    <s v="IHS"/>
    <s v="Solar-Gen"/>
    <s v="ADAMAOUA"/>
    <s v="Wada"/>
    <s v="NOKIA"/>
    <n v="1.4270540178252754E-3"/>
    <n v="1.0434850602975347E-2"/>
    <n v="0"/>
    <n v="0"/>
    <n v="0"/>
    <n v="0"/>
    <n v="2.3601082232077852E-2"/>
    <n v="7.2865247448749559E-2"/>
    <n v="1.448375582586303E-2"/>
    <n v="1.2485999961061704E-3"/>
    <n v="1.9071934099086151E-2"/>
    <n v="0"/>
    <n v="0"/>
    <n v="0"/>
    <n v="0"/>
    <n v="3.2765795114880834E-2"/>
    <n v="0.38898795430987454"/>
    <n v="0"/>
    <n v="1.1058987247257355E-3"/>
    <n v="0"/>
    <n v="6.3446958342825405E-2"/>
    <n v="5.0741394469370878E-2"/>
    <n v="2.9019644004738301E-2"/>
    <n v="2.9019644004738301E-2"/>
    <x v="0"/>
    <m/>
    <x v="8"/>
    <x v="5"/>
    <s v="no root cause"/>
    <x v="5"/>
    <s v=""/>
  </r>
  <r>
    <s v="Doualayel-MTN"/>
    <s v="ADM_067"/>
    <s v="ADAMAOUA"/>
    <s v="IHS"/>
    <s v="Hybrid-Gen"/>
    <s v="ADAMAOUA"/>
    <s v="Doualayel"/>
    <s v="NOKIA"/>
    <n v="0.19108446338251586"/>
    <n v="5.5295142684700354E-3"/>
    <n v="1.7837142801515253E-3"/>
    <n v="0.15073072570822976"/>
    <n v="0.15548359313174528"/>
    <n v="0"/>
    <n v="8.775591105426675E-2"/>
    <n v="0.19530140531421714"/>
    <n v="1.3645414243159975E-2"/>
    <n v="0.14405685676686619"/>
    <n v="6.799026967685208E-2"/>
    <n v="0"/>
    <n v="7.1352700891280868E-4"/>
    <n v="8.0267917370899482E-3"/>
    <n v="2.9432369736562512E-3"/>
    <n v="0.12227177206479596"/>
    <n v="0.33019231299049356"/>
    <n v="0.11674356362106866"/>
    <n v="5.9323774933050064E-2"/>
    <n v="2.6757262834221777E-4"/>
    <n v="6.2947375993669286E-2"/>
    <n v="5.9242570506123936E-2"/>
    <n v="2.8877293695658359E-2"/>
    <n v="2.8877293695658359E-2"/>
    <x v="0"/>
    <m/>
    <x v="8"/>
    <x v="5"/>
    <s v="no root cause"/>
    <x v="5"/>
    <s v=""/>
  </r>
  <r>
    <s v="Kumba-Mabanda"/>
    <s v="SUO_027"/>
    <s v="SUD-OUEST"/>
    <s v="IHS"/>
    <s v="Grid-Gen"/>
    <s v="SUD-OUEST"/>
    <s v="Kumba"/>
    <s v="Huawei"/>
    <n v="0"/>
    <n v="0"/>
    <n v="0"/>
    <n v="0"/>
    <n v="0"/>
    <n v="0"/>
    <n v="7.3123821101323226E-3"/>
    <n v="0"/>
    <n v="0"/>
    <n v="0"/>
    <n v="0"/>
    <n v="0"/>
    <n v="0"/>
    <n v="8.9175391586979543E-5"/>
    <n v="0"/>
    <n v="0"/>
    <n v="0.14913692489006458"/>
    <n v="0"/>
    <n v="0"/>
    <n v="0"/>
    <n v="2.7477029203585801E-2"/>
    <n v="7.2782894893424585E-2"/>
    <n v="2.8357774524659488E-2"/>
    <n v="2.8357774524659488E-2"/>
    <x v="0"/>
    <m/>
    <x v="8"/>
    <x v="5"/>
    <s v="no root cause"/>
    <x v="5"/>
    <s v=""/>
  </r>
  <r>
    <s v="Kumba-Kossala-IHS"/>
    <s v="SUO_113"/>
    <s v="SUD-OUEST"/>
    <s v="IHS"/>
    <s v="Grid-Gen"/>
    <s v="SUD-OUEST"/>
    <s v="Kumba"/>
    <s v="Huawei"/>
    <n v="0"/>
    <n v="0"/>
    <n v="0"/>
    <n v="0"/>
    <n v="0"/>
    <n v="0"/>
    <n v="7.7582590680672194E-3"/>
    <n v="0"/>
    <n v="8.0257852428281603E-4"/>
    <n v="0"/>
    <n v="0"/>
    <n v="0"/>
    <n v="0"/>
    <n v="0"/>
    <n v="0"/>
    <n v="8.9175391586979543E-5"/>
    <n v="0.14817383066092521"/>
    <n v="0"/>
    <n v="0"/>
    <n v="0"/>
    <n v="2.560359539425041E-2"/>
    <n v="7.2251632886903241E-2"/>
    <n v="2.7911897566724592E-2"/>
    <n v="2.7911897566724592E-2"/>
    <x v="0"/>
    <m/>
    <x v="8"/>
    <x v="5"/>
    <s v="no root cause"/>
    <x v="5"/>
    <s v=""/>
  </r>
  <r>
    <s v="Kumba-CCAS-IHS"/>
    <s v="SUO_109"/>
    <s v="SUD-OUEST"/>
    <s v="IHS"/>
    <s v="Grid-Gen"/>
    <s v="SUD-OUEST"/>
    <s v="Kumba"/>
    <s v="Huawei"/>
    <n v="0"/>
    <n v="4.1020680130010589E-3"/>
    <n v="0"/>
    <n v="0"/>
    <n v="0"/>
    <n v="7.5620732065758639E-3"/>
    <n v="1.5855384624164963E-2"/>
    <n v="0"/>
    <n v="7.4728978149888855E-3"/>
    <n v="7.4728978149888855E-3"/>
    <n v="7.3123821101323217E-3"/>
    <n v="0"/>
    <n v="7.66908367648024E-3"/>
    <n v="0"/>
    <n v="2.9886954139593018"/>
    <n v="0"/>
    <n v="0.14945795629977768"/>
    <n v="0"/>
    <n v="0"/>
    <n v="0"/>
    <n v="2.8101507140030936E-2"/>
    <n v="7.0923477870599869E-2"/>
    <n v="2.7822722175137614E-2"/>
    <n v="2.7822722175137614E-2"/>
    <x v="0"/>
    <m/>
    <x v="8"/>
    <x v="5"/>
    <s v="no root cause"/>
    <x v="5"/>
    <s v=""/>
  </r>
  <r>
    <s v="Lewa-MTN"/>
    <s v="ADM_066"/>
    <s v="ADAMAOUA"/>
    <s v="IHS"/>
    <s v="Hybrid-Gen"/>
    <s v="ADAMAOUA"/>
    <s v="Lewa"/>
    <s v="NOKIA"/>
    <n v="1.8730083983956953E-3"/>
    <n v="0.13370404778714545"/>
    <n v="0.5225340432262614"/>
    <n v="0.49332353333419532"/>
    <n v="0.11526572165947926"/>
    <n v="7.5812244696969681E-3"/>
    <n v="5.7382162933927415E-2"/>
    <n v="8.3561002898401404E-2"/>
    <n v="3.9337549749657613E-2"/>
    <n v="0.13740275884992414"/>
    <n v="0.17717964084255328"/>
    <n v="0"/>
    <n v="9.9893781247772685E-3"/>
    <n v="7.0460792130125323E-3"/>
    <n v="2.6222055639430163E-3"/>
    <n v="3.5585843384715259E-2"/>
    <n v="4.229095024268599E-2"/>
    <n v="0.31528656034760449"/>
    <n v="0.16930029743135061"/>
    <n v="5.7082160713014425E-3"/>
    <n v="3.5095660028216409E-2"/>
    <n v="6.0570879261866786E-2"/>
    <n v="2.7557523915930238E-2"/>
    <n v="2.7557523915930238E-2"/>
    <x v="0"/>
    <m/>
    <x v="8"/>
    <x v="5"/>
    <s v="no root cause"/>
    <x v="5"/>
    <s v=""/>
  </r>
  <r>
    <s v="Muyengue-IHS"/>
    <s v="LIT_175"/>
    <s v="LITTORAL"/>
    <s v="IHS"/>
    <s v="Gen only"/>
    <s v="LITTORAL"/>
    <s v="Muyengue"/>
    <s v="NOKIA"/>
    <n v="3.0587159314334027E-2"/>
    <n v="3.3529947236704299E-2"/>
    <n v="1.0433520815676698E-2"/>
    <n v="0"/>
    <n v="5.7428952182014839E-2"/>
    <n v="1.3376308738047311E-3"/>
    <n v="1.6051570485658829E-3"/>
    <n v="1.0076819249328668E-2"/>
    <n v="2.4077355728483103E-3"/>
    <n v="1.0344345424089647E-2"/>
    <n v="0"/>
    <n v="0"/>
    <n v="0"/>
    <n v="0"/>
    <n v="1.8726832233265207E-3"/>
    <n v="0.28937414569974862"/>
    <n v="5.0829973204577729E-3"/>
    <n v="0"/>
    <n v="0"/>
    <n v="0"/>
    <n v="0"/>
    <n v="8.2079980007547765E-2"/>
    <n v="2.7555196000376543E-2"/>
    <n v="2.7555196000376543E-2"/>
    <x v="0"/>
    <m/>
    <x v="8"/>
    <x v="5"/>
    <s v="no root cause"/>
    <x v="5"/>
    <s v=""/>
  </r>
  <r>
    <s v="Sambo-Labo-IHS"/>
    <s v="ADM_144"/>
    <s v="ADAMAOUA"/>
    <s v="IHS"/>
    <s v="Hybrid-Gen"/>
    <s v="ADAMAOUA"/>
    <s v="Sambo Lambo"/>
    <s v="NOKIA"/>
    <n v="4.0185234960237147E-3"/>
    <n v="9.6031291336014166E-2"/>
    <n v="3.2845142161902437E-2"/>
    <n v="8.0267142606837473E-4"/>
    <n v="8.9190876114083977E-4"/>
    <n v="0"/>
    <n v="3.3341125692069908E-2"/>
    <n v="7.8593451926515609E-2"/>
    <n v="1.5875057093349635E-2"/>
    <n v="1.8728999941590844E-3"/>
    <n v="1.5161571381288477E-3"/>
    <n v="0"/>
    <n v="0"/>
    <n v="2.764917159536535E-3"/>
    <n v="8.0271788502682428E-4"/>
    <n v="1.6054357700536486E-3"/>
    <n v="0.24161509178241378"/>
    <n v="0"/>
    <n v="0"/>
    <n v="0"/>
    <n v="3.1473687996834643E-2"/>
    <n v="6.7743746542876987E-2"/>
    <n v="2.7236796807917171E-2"/>
    <n v="2.7236796807917171E-2"/>
    <x v="0"/>
    <m/>
    <x v="8"/>
    <x v="5"/>
    <s v="no root cause"/>
    <x v="5"/>
    <s v=""/>
  </r>
  <r>
    <s v="Kumba-Fiango-IHS"/>
    <s v="SUO_110"/>
    <s v="SUD-OUEST"/>
    <s v="IHS"/>
    <s v="Grid-Gen"/>
    <s v="SUD-OUEST"/>
    <s v="Kumba"/>
    <s v="Huawei"/>
    <n v="0"/>
    <n v="0"/>
    <n v="0"/>
    <n v="0.26110554656667612"/>
    <n v="0"/>
    <n v="0"/>
    <n v="8.0079501645107607E-3"/>
    <n v="0"/>
    <n v="0"/>
    <n v="0"/>
    <n v="0"/>
    <n v="0"/>
    <n v="0"/>
    <n v="0"/>
    <n v="0"/>
    <n v="0"/>
    <n v="1.3498657375304264"/>
    <n v="0"/>
    <n v="0"/>
    <n v="0"/>
    <n v="2.560359539425041E-2"/>
    <n v="7.0126584860817853E-2"/>
    <n v="2.7198494434028758E-2"/>
    <n v="2.7198494434028758E-2"/>
    <x v="0"/>
    <m/>
    <x v="8"/>
    <x v="5"/>
    <s v="no root cause"/>
    <x v="5"/>
    <s v=""/>
  </r>
  <r>
    <s v="Muchemni-Fundong-IHS"/>
    <s v="NRO_041"/>
    <s v="NORD-OUEST"/>
    <s v="IHS"/>
    <s v="Grid-Gen"/>
    <s v="NORD-OUEST"/>
    <s v="Fundong"/>
    <s v="NOKIA"/>
    <n v="0.59935991812762679"/>
    <n v="0"/>
    <n v="0"/>
    <n v="5.1353068033237963E-2"/>
    <n v="2.4821841798304538E-2"/>
    <n v="0"/>
    <n v="0"/>
    <n v="2.0867041631353226E-2"/>
    <n v="0"/>
    <n v="0.36630234820623853"/>
    <n v="0.25348300068948926"/>
    <n v="0"/>
    <n v="2.7053307087621325E-3"/>
    <n v="0.96507392283260973"/>
    <n v="2.7644371391963413E-3"/>
    <n v="1.4268062653917818E-3"/>
    <n v="2.5860863560224117E-3"/>
    <n v="0.14815599558260784"/>
    <n v="2.7127154120759174E-2"/>
    <n v="0"/>
    <n v="8.1182131737867133E-2"/>
    <n v="4.6219794567357322E-2"/>
    <n v="2.7109319042441814E-2"/>
    <n v="2.7109319042441814E-2"/>
    <x v="2"/>
    <m/>
    <x v="8"/>
    <x v="5"/>
    <s v="no root cause"/>
    <x v="5"/>
    <s v="(05/05/2026 ticket): INC-20260505-00018585...2026-05-06 01:27:19...Le FME a et active pour intervention demain car site situe dans une red zone _x000a_Nous allons geler le ticket jusqu'a 6H GMT+1 a cet effet...No power issue on site U = 54V site on Grid. TX FME Uche 691056820 / HUAWEI is informed....Others...No power issue on site U = 54V site on Grid. TX FME Uche 691056820 / HUAWEI is informed....user:ABANDA_x0009_Jean Roland"/>
  </r>
  <r>
    <s v="Kumba-Pulletin-IHS"/>
    <s v="SUO_115"/>
    <s v="SUD-OUEST"/>
    <s v="IHS"/>
    <s v="Grid-Gen"/>
    <s v="SUD-OUEST"/>
    <s v="Kumba"/>
    <s v="Huawei"/>
    <n v="0"/>
    <n v="0"/>
    <n v="0"/>
    <n v="0.21518021989938166"/>
    <n v="0"/>
    <n v="0.20852773568699298"/>
    <n v="0.22053074339460038"/>
    <n v="8.9175391586979543E-5"/>
    <n v="0.42731064140648867"/>
    <n v="0"/>
    <n v="0"/>
    <n v="0"/>
    <n v="8.9175391586979543E-5"/>
    <n v="0"/>
    <n v="0.21425279582687706"/>
    <n v="0"/>
    <n v="0.1490120793418428"/>
    <n v="0"/>
    <n v="0.426026515767636"/>
    <n v="0"/>
    <n v="2.4979117457805275E-2"/>
    <n v="6.959532285429651E-2"/>
    <n v="2.6930968259267822E-2"/>
    <n v="2.6930968259267822E-2"/>
    <x v="0"/>
    <m/>
    <x v="8"/>
    <x v="5"/>
    <s v="no root cause"/>
    <x v="5"/>
    <s v=""/>
  </r>
  <r>
    <s v="Ndjore-Luxe-MTN"/>
    <s v="CTR_363"/>
    <s v="CENTRE"/>
    <s v="IHS"/>
    <s v="Grid-Lithium"/>
    <s v="CENTRE"/>
    <s v="Ndjore-Luxe"/>
    <s v="NOKIA"/>
    <n v="0"/>
    <n v="0"/>
    <n v="0"/>
    <n v="0"/>
    <n v="0"/>
    <n v="0"/>
    <n v="0"/>
    <n v="0"/>
    <n v="0"/>
    <n v="2.1989113169365972"/>
    <n v="0"/>
    <n v="0"/>
    <n v="0"/>
    <n v="0"/>
    <n v="0"/>
    <n v="0"/>
    <n v="0"/>
    <n v="0"/>
    <n v="0"/>
    <n v="1.2972241848396264"/>
    <n v="0"/>
    <n v="6.4548333792343593E-2"/>
    <n v="2.637808083142856E-2"/>
    <n v="2.637808083142856E-2"/>
    <x v="0"/>
    <m/>
    <x v="8"/>
    <x v="5"/>
    <s v="no root cause"/>
    <x v="5"/>
    <s v=""/>
  </r>
  <r>
    <s v="Kumba-Barombi-Kang-II-IHS"/>
    <s v="SUO_108"/>
    <s v="SUD-OUEST"/>
    <s v="IHS"/>
    <s v="Grid-Gen"/>
    <s v="SUD-OUEST"/>
    <s v="Kumba"/>
    <s v="Huawei"/>
    <n v="0"/>
    <n v="0"/>
    <n v="0"/>
    <n v="0"/>
    <n v="0"/>
    <n v="0"/>
    <n v="8.0257852428281592E-3"/>
    <n v="0"/>
    <n v="0"/>
    <n v="0"/>
    <n v="0"/>
    <n v="0"/>
    <n v="0"/>
    <n v="0"/>
    <n v="0"/>
    <n v="0"/>
    <n v="0.14856620238390791"/>
    <n v="0"/>
    <n v="0"/>
    <n v="0"/>
    <n v="2.6852551267140673E-2"/>
    <n v="6.5876488808647077E-2"/>
    <n v="2.5950038951811045E-2"/>
    <n v="2.5950038951811045E-2"/>
    <x v="0"/>
    <m/>
    <x v="8"/>
    <x v="5"/>
    <s v="no root cause"/>
    <x v="5"/>
    <s v=""/>
  </r>
  <r>
    <s v="Kumba-Kossala2-IHS"/>
    <s v="SUO_114"/>
    <s v="SUD-OUEST"/>
    <s v="IHS"/>
    <s v="Grid-Gen"/>
    <s v="SUD-OUEST"/>
    <s v="Kumba"/>
    <s v="Huawei"/>
    <n v="0.79986759237857163"/>
    <n v="0.91556374542351882"/>
    <n v="1.3075787668398811"/>
    <n v="1.1265527219183125"/>
    <n v="5.0364834362060646"/>
    <n v="2.7929732645041989"/>
    <n v="0.32201233902058313"/>
    <n v="0"/>
    <n v="1.0701046990437544E-3"/>
    <n v="0"/>
    <n v="0"/>
    <n v="0"/>
    <n v="0.44420046057306251"/>
    <n v="0.16529550584562525"/>
    <n v="0"/>
    <n v="0"/>
    <n v="0.15102744319170855"/>
    <n v="0.1673465398521258"/>
    <n v="0"/>
    <n v="0"/>
    <n v="2.6228073330695538E-2"/>
    <n v="6.5610857805386405E-2"/>
    <n v="2.5771688168637088E-2"/>
    <n v="2.5771688168637088E-2"/>
    <x v="0"/>
    <m/>
    <x v="8"/>
    <x v="5"/>
    <s v="no root cause"/>
    <x v="5"/>
    <s v=""/>
  </r>
  <r>
    <s v="Likok-MTN"/>
    <s v="ADM_065"/>
    <s v="ADAMAOUA"/>
    <s v="IHS"/>
    <s v="Hybrid-Gen"/>
    <s v="ADAMAOUA"/>
    <s v="Likok"/>
    <s v="NOKIA"/>
    <n v="7.0460792130125323E-3"/>
    <n v="0.10459049954350873"/>
    <n v="0.30566363529421858"/>
    <n v="6.7781142645762073E-3"/>
    <n v="8.1216566360464718E-2"/>
    <n v="8.2055606024955888E-3"/>
    <n v="4.4101884295042464E-2"/>
    <n v="6.0300749382617272E-2"/>
    <n v="2.3829269271923272E-2"/>
    <n v="9.1137436547942832E-2"/>
    <n v="0.12321264683942047"/>
    <n v="0"/>
    <n v="8.8298967352942112E-3"/>
    <n v="1.0792096009804093E-2"/>
    <n v="5.6190251951872576E-3"/>
    <n v="3.0003510324951545E-2"/>
    <n v="2.9610488251830585E-2"/>
    <n v="0.19570900928540297"/>
    <n v="0.12187754675483665"/>
    <n v="1.0524523381461703E-2"/>
    <n v="3.2597748282435883E-2"/>
    <n v="6.2696173271055047E-2"/>
    <n v="2.5702783946629761E-2"/>
    <n v="2.5702783946629761E-2"/>
    <x v="0"/>
    <m/>
    <x v="8"/>
    <x v="5"/>
    <s v="no root cause"/>
    <x v="5"/>
    <s v=""/>
  </r>
  <r>
    <s v="Muyengue-Bafia-IHS"/>
    <s v="LIT_176"/>
    <s v="LITTORAL"/>
    <s v="IHS"/>
    <s v="Grid-Gen"/>
    <s v="LITTORAL"/>
    <s v="Muyengue"/>
    <s v="NOKIA"/>
    <n v="1.8558568662108227E-2"/>
    <n v="1.1127926982041573E-2"/>
    <n v="0"/>
    <n v="0"/>
    <n v="4.0904600316483436E-2"/>
    <n v="0"/>
    <n v="0"/>
    <n v="0"/>
    <n v="0"/>
    <n v="0"/>
    <n v="0"/>
    <n v="0"/>
    <n v="0"/>
    <n v="0"/>
    <n v="0"/>
    <n v="0"/>
    <n v="1.6229921268830277E-3"/>
    <n v="0"/>
    <n v="0"/>
    <n v="0"/>
    <n v="0.17935006334704187"/>
    <n v="0"/>
    <n v="2.5611172463780522E-2"/>
    <n v="2.5611172463780522E-2"/>
    <x v="0"/>
    <m/>
    <x v="8"/>
    <x v="5"/>
    <s v="no root cause"/>
    <x v="5"/>
    <s v=""/>
  </r>
  <r>
    <s v="Kumba-Mbo-Street-IHS"/>
    <s v="SUO_116"/>
    <s v="SUD-OUEST"/>
    <s v="IHS"/>
    <s v="Grid-Gen"/>
    <s v="SUD-OUEST"/>
    <s v="Kumba"/>
    <s v="Huawei"/>
    <n v="0"/>
    <n v="0"/>
    <n v="0"/>
    <n v="0"/>
    <n v="0"/>
    <n v="0.10135675007776095"/>
    <n v="8.4716622007630551E-3"/>
    <n v="0"/>
    <n v="1.3376308738046931E-3"/>
    <n v="0"/>
    <n v="0"/>
    <n v="0"/>
    <n v="0"/>
    <n v="0"/>
    <n v="0"/>
    <n v="0"/>
    <n v="0.19335008403888901"/>
    <n v="8.9175391586979543E-5"/>
    <n v="0"/>
    <n v="0"/>
    <n v="2.7477029203585801E-2"/>
    <n v="6.3485809779301003E-2"/>
    <n v="2.5236635819115207E-2"/>
    <n v="2.5236635819115207E-2"/>
    <x v="0"/>
    <m/>
    <x v="8"/>
    <x v="5"/>
    <s v="no root cause"/>
    <x v="5"/>
    <s v=""/>
  </r>
  <r>
    <s v="Baba-MTN"/>
    <s v="NRO_259"/>
    <s v="NORD-OUEST"/>
    <s v="IHS"/>
    <s v="Grid-Gen"/>
    <s v="NORD-OUEST"/>
    <s v="Baba"/>
    <s v="NOKIA"/>
    <n v="0.25397799028397378"/>
    <n v="1.2130319007954298"/>
    <n v="0.32959080905548982"/>
    <n v="6.8897631530621256E-2"/>
    <n v="3.2195381119870232"/>
    <n v="3.5642928402252512"/>
    <n v="7.4639937046866153E-2"/>
    <n v="0.13644154286045734"/>
    <n v="0.45461998813108928"/>
    <n v="8.7873103906348244E-3"/>
    <n v="0.52184332151839352"/>
    <n v="0"/>
    <n v="2.3768922590706802"/>
    <n v="1.1236099339959449E-2"/>
    <n v="1.1931667394337845E-2"/>
    <n v="2.0046628028752903E-2"/>
    <n v="1.9244049504470163E-2"/>
    <n v="0.25243769850442166"/>
    <n v="0.27380412232866197"/>
    <n v="7.5620732065758162E-3"/>
    <n v="7.7185472944618305E-2"/>
    <n v="4.1969698515186206E-2"/>
    <n v="2.5111790270893358E-2"/>
    <n v="2.5111790270893358E-2"/>
    <x v="2"/>
    <m/>
    <x v="8"/>
    <x v="5"/>
    <s v="no root cause"/>
    <x v="5"/>
    <s v=""/>
  </r>
  <r>
    <s v="Njinikom"/>
    <s v="NRO_081"/>
    <s v="NORD-OUEST"/>
    <s v="IHS"/>
    <s v="Grid-Gen"/>
    <s v="NORD-OUEST"/>
    <s v="Njinikom"/>
    <s v="NOKIA"/>
    <n v="1.5338385698381303"/>
    <n v="0"/>
    <n v="2.1144105096728474"/>
    <n v="8.3601583187221509E-2"/>
    <n v="1.4228089774906807"/>
    <n v="0"/>
    <n v="3.6383559767487868E-2"/>
    <n v="0.22833249249541335"/>
    <n v="0"/>
    <n v="0.8848942029942598"/>
    <n v="0.28662920764934097"/>
    <n v="0"/>
    <n v="3.9137117586758837E-3"/>
    <n v="0.96057948309662611"/>
    <n v="0"/>
    <n v="0"/>
    <n v="0"/>
    <n v="1.5461764445700032"/>
    <n v="0.10818758507332359"/>
    <n v="0"/>
    <n v="7.6935681770040246E-2"/>
    <n v="4.1438436508664439E-2"/>
    <n v="2.4897769331084466E-2"/>
    <n v="2.4897769331084466E-2"/>
    <x v="2"/>
    <m/>
    <x v="8"/>
    <x v="5"/>
    <s v="no root cause"/>
    <x v="5"/>
    <s v="(05/05/2026 ticket): INC-20260505-00018629...2026-05-06 01:27:16...Le FME a et active pour intervention demain car site situe dans une red zone _x000a_Nous allons geler le ticket jusqu'a 6H GMT+1 a cet effet...No power issue on site U = 54V site on Grid. TX FME Uche 691056820 / HUAWEI is informed....Others...No power issue on site U = 54V site on Grid. TX FME Uche 691056820 / HUAWEI is informed....user:ABANDA_x0009_Jean Roland"/>
  </r>
  <r>
    <s v="Kumba-Station-IHS"/>
    <s v="SUO_126"/>
    <s v="SUD-OUEST"/>
    <s v="IHS"/>
    <s v="Grid-Gen"/>
    <s v="SUD-OUEST"/>
    <s v="Kumba"/>
    <s v="Huawei"/>
    <n v="0"/>
    <n v="0"/>
    <n v="0"/>
    <n v="0"/>
    <n v="0"/>
    <n v="0"/>
    <n v="9.4347564299024338E-3"/>
    <n v="0"/>
    <n v="8.0257852428281603E-4"/>
    <n v="0"/>
    <n v="0"/>
    <n v="0"/>
    <n v="0"/>
    <n v="0"/>
    <n v="8.9175391586979543E-5"/>
    <n v="0"/>
    <n v="0.14936878090819072"/>
    <n v="0"/>
    <n v="0"/>
    <n v="0"/>
    <n v="2.6228073330695538E-2"/>
    <n v="6.1307635552563487E-2"/>
    <n v="2.4327046824928013E-2"/>
    <n v="2.4327046824928013E-2"/>
    <x v="0"/>
    <m/>
    <x v="8"/>
    <x v="5"/>
    <s v="no root cause"/>
    <x v="5"/>
    <s v=""/>
  </r>
  <r>
    <s v="Bagarao"/>
    <s v="EXN_202"/>
    <s v="EXTREME-NORD"/>
    <s v="CAMUSAT"/>
    <s v="Hybrid Solar - S3"/>
    <s v="EXTREME-NORD"/>
    <s v="Bagarao"/>
    <s v="NOKIA"/>
    <n v="0"/>
    <n v="0"/>
    <n v="0"/>
    <n v="0"/>
    <n v="0"/>
    <n v="0"/>
    <n v="2.138614970500615"/>
    <n v="1.5586892038831206"/>
    <n v="1.4050125567639238"/>
    <n v="0.20114205479180028"/>
    <n v="0"/>
    <n v="0"/>
    <n v="0"/>
    <n v="1.9842991772053429"/>
    <n v="3.4875304917161487"/>
    <n v="0"/>
    <n v="2.8014369892229172"/>
    <n v="0"/>
    <n v="0"/>
    <n v="0.32098738507278862"/>
    <n v="7.1190484754745043E-2"/>
    <n v="4.0110281492361538E-2"/>
    <n v="2.3631478770549514E-2"/>
    <n v="2.3631478770549514E-2"/>
    <x v="2"/>
    <m/>
    <x v="9"/>
    <x v="6"/>
    <s v="BSS Hardware issue"/>
    <x v="2"/>
    <s v="(05/05/2026 cell nokia): 05/05/2026 : Check breaker and  interconnection (sfp, optical fiber) between system and radio module, swap its if needed"/>
  </r>
  <r>
    <s v="Kousseri-Arazai-MTN-IHS"/>
    <s v="EXN_181"/>
    <s v="EXTREME-NORD"/>
    <s v="IHS"/>
    <s v="Grid-Gen"/>
    <s v="EXTREME-NORD"/>
    <s v="Kousseri"/>
    <s v="Huawei"/>
    <n v="0"/>
    <n v="2.9267363518846689E-2"/>
    <n v="1.9618586149135499E-2"/>
    <n v="0"/>
    <n v="1.4268062653916727E-3"/>
    <n v="9.2635396780554324E-2"/>
    <n v="0.43867158629466968"/>
    <n v="0.99319984133914341"/>
    <n v="8.9175391586979543E-5"/>
    <n v="0"/>
    <n v="7.044855935371382E-3"/>
    <n v="0"/>
    <n v="0.63073754469470622"/>
    <n v="0"/>
    <n v="0"/>
    <n v="0.40913669660106211"/>
    <n v="0"/>
    <n v="0"/>
    <n v="0.4103138117700102"/>
    <n v="0"/>
    <n v="0"/>
    <n v="6.9223439449731555E-2"/>
    <n v="2.3239107047566866E-2"/>
    <n v="2.3239107047566866E-2"/>
    <x v="2"/>
    <m/>
    <x v="8"/>
    <x v="5"/>
    <s v="no root cause"/>
    <x v="5"/>
    <s v=""/>
  </r>
  <r>
    <s v="Nyazoro-MTN-IHS"/>
    <s v="CTR_169"/>
    <s v="CENTRE"/>
    <s v="IHS"/>
    <s v="Solar-Gen"/>
    <s v="CENTRE"/>
    <s v="Nyazoro"/>
    <s v="NOKIA"/>
    <n v="0.18662716608802224"/>
    <n v="5.3511428404549172E-3"/>
    <n v="1.7837142801515253E-3"/>
    <n v="0.15281888021786791"/>
    <n v="0.15496549659894135"/>
    <n v="0"/>
    <n v="3.2438264593580061E-2"/>
    <n v="6.9161184258265923E-2"/>
    <n v="0.14437076467772586"/>
    <n v="0.14249056091969994"/>
    <n v="6.4079173917154314E-2"/>
    <n v="0"/>
    <n v="7.1352700891280868E-4"/>
    <n v="7.6879097645323902E-3"/>
    <n v="3.7637589679462282E-3"/>
    <n v="0.12152265232188404"/>
    <n v="0.32444924744249404"/>
    <n v="0.11633315552091626"/>
    <n v="6.2088129492881797E-2"/>
    <n v="0"/>
    <n v="1.4487888125527058E-2"/>
    <n v="5.9242570506123936E-2"/>
    <n v="2.1957283308508747E-2"/>
    <n v="2.1957283308508747E-2"/>
    <x v="0"/>
    <m/>
    <x v="8"/>
    <x v="5"/>
    <s v="no root cause"/>
    <x v="5"/>
    <s v=""/>
  </r>
  <r>
    <s v="Galim"/>
    <s v="OST_026"/>
    <s v="OUEST"/>
    <s v="IHS"/>
    <s v="Grid-Gen"/>
    <s v="OUEST"/>
    <s v="Galim"/>
    <s v="NOKIA"/>
    <n v="5.3505234952235873E-5"/>
    <n v="1.7835078317469854E-5"/>
    <n v="5.3505234952177976E-5"/>
    <n v="3.5670156634823915E-5"/>
    <n v="2.2554452118800019"/>
    <n v="2.2614879306457926E-2"/>
    <n v="3.5670156634766019E-5"/>
    <n v="0"/>
    <n v="3.5670156634766019E-5"/>
    <n v="3.5670156634766019E-5"/>
    <n v="0"/>
    <n v="0"/>
    <n v="1.7835078317469854E-5"/>
    <n v="1.0701046990435595E-4"/>
    <n v="1.8548481450092224E-3"/>
    <n v="3.5670156634708122E-5"/>
    <n v="3.5670156634823915E-5"/>
    <n v="7.1340313269532038E-5"/>
    <n v="5.3505234952235873E-5"/>
    <n v="0"/>
    <n v="7.0690902405588923E-2"/>
    <n v="3.3469506410845021E-2"/>
    <n v="2.1366423824240258E-2"/>
    <n v="2.1366423824240258E-2"/>
    <x v="0"/>
    <m/>
    <x v="8"/>
    <x v="5"/>
    <s v="no root cause"/>
    <x v="5"/>
    <s v=""/>
  </r>
  <r>
    <s v="Kumba-Centre"/>
    <s v="SUO_071"/>
    <s v="SUD-OUEST"/>
    <s v="IHS"/>
    <s v="Grid-Gen"/>
    <s v="SUD-OUEST"/>
    <s v="Kumba"/>
    <s v="Huawei"/>
    <n v="0"/>
    <n v="0"/>
    <n v="0"/>
    <n v="0.66587264897997633"/>
    <n v="0"/>
    <n v="0"/>
    <n v="6.2957826460407554E-3"/>
    <n v="0"/>
    <n v="1.6051570485656321E-3"/>
    <n v="0"/>
    <n v="7.2000211167327285E-2"/>
    <n v="0"/>
    <n v="5.7268436477158263E-2"/>
    <n v="0"/>
    <n v="0"/>
    <n v="0"/>
    <n v="0.13677721561610923"/>
    <n v="0"/>
    <n v="0.23005467521608983"/>
    <n v="0"/>
    <n v="2.4354639521360147E-2"/>
    <n v="5.073552162278868E-2"/>
    <n v="2.0510340065005295E-2"/>
    <n v="2.0510340065005295E-2"/>
    <x v="0"/>
    <m/>
    <x v="8"/>
    <x v="5"/>
    <s v="no root cause"/>
    <x v="5"/>
    <s v=""/>
  </r>
  <r>
    <s v="Kumba-Makata-IHS"/>
    <s v="SUO_111"/>
    <s v="SUD-OUEST"/>
    <s v="IHS"/>
    <s v="Grid-Gen"/>
    <s v="SUD-OUEST"/>
    <s v="Kumba"/>
    <s v="Huawei"/>
    <n v="0"/>
    <n v="0"/>
    <n v="0"/>
    <n v="0"/>
    <n v="0"/>
    <n v="0"/>
    <n v="5.7964004531536693E-3"/>
    <n v="0"/>
    <n v="1.159280090630734E-3"/>
    <n v="7.6512485981628442E-3"/>
    <n v="0"/>
    <n v="0"/>
    <n v="0"/>
    <n v="0"/>
    <n v="0"/>
    <n v="0"/>
    <n v="0.13733010304394846"/>
    <n v="0"/>
    <n v="0"/>
    <n v="0"/>
    <n v="2.560359539425041E-2"/>
    <n v="5.0204259616267323E-2"/>
    <n v="2.0510340065005291E-2"/>
    <n v="2.0510340065005291E-2"/>
    <x v="0"/>
    <m/>
    <x v="8"/>
    <x v="5"/>
    <s v="no root cause"/>
    <x v="5"/>
    <s v=""/>
  </r>
  <r>
    <s v="Mindourou-Grumcam-IHS"/>
    <s v="EST_122"/>
    <s v="CENTRE"/>
    <s v="IHS"/>
    <s v="Gen Only"/>
    <s v="EST"/>
    <s v="Mindourou"/>
    <s v="NOKIA"/>
    <n v="0"/>
    <n v="0"/>
    <n v="0"/>
    <n v="7.419392580036697E-3"/>
    <n v="0.7661236242020586"/>
    <n v="0"/>
    <n v="0"/>
    <n v="0.21732042929746911"/>
    <n v="0.9066818764214557"/>
    <n v="0"/>
    <n v="0.69258959629943539"/>
    <n v="0"/>
    <n v="0"/>
    <n v="0"/>
    <n v="0"/>
    <n v="0"/>
    <n v="1.6051570485656318E-3"/>
    <n v="0"/>
    <n v="0"/>
    <n v="0"/>
    <n v="0.13963326658913147"/>
    <n v="0"/>
    <n v="1.993961755884862E-2"/>
    <n v="1.993961755884862E-2"/>
    <x v="0"/>
    <m/>
    <x v="8"/>
    <x v="5"/>
    <s v="no root cause"/>
    <x v="5"/>
    <s v=""/>
  </r>
  <r>
    <s v="Gueme"/>
    <s v="EXN_049"/>
    <s v="EXTREME-NORD"/>
    <s v="IHS"/>
    <s v="Solar-Gen"/>
    <s v="EXTREME-NORD"/>
    <s v="Gueme"/>
    <s v="NOKIA"/>
    <n v="0"/>
    <n v="0"/>
    <n v="0"/>
    <n v="5.6451234122836492E-3"/>
    <n v="0.15034424525494089"/>
    <n v="0"/>
    <n v="4.3127457377968055"/>
    <n v="4.164686947672692"/>
    <n v="4.7490163827414991"/>
    <n v="0.59897998697455568"/>
    <n v="0"/>
    <n v="0"/>
    <n v="0.27601587444597114"/>
    <n v="0.95170590561514445"/>
    <n v="7.5283877541372632"/>
    <n v="3.1851358570269355"/>
    <n v="3.04281914391199"/>
    <n v="1.4347200640136291"/>
    <n v="0.79578348124140186"/>
    <n v="0.32197666886394832"/>
    <n v="0.1140296711948811"/>
    <n v="0"/>
    <n v="1.6283426503782464E-2"/>
    <n v="1.6283426503782464E-2"/>
    <x v="2"/>
    <m/>
    <x v="8"/>
    <x v="5"/>
    <s v="no root cause"/>
    <x v="5"/>
    <s v=""/>
  </r>
  <r>
    <s v="Ako"/>
    <s v="NRO_231"/>
    <s v="NORD-OUEST"/>
    <s v="IHS"/>
    <s v="Grid-Gen"/>
    <s v="NORD-OUEST"/>
    <s v="Ako"/>
    <s v="NOKIA"/>
    <n v="0"/>
    <n v="2.5249753281779905E-3"/>
    <n v="3.1381836221640734E-3"/>
    <n v="5.5910167981084065E-4"/>
    <n v="1.9658736483671494E-3"/>
    <n v="3.5223405828082963E-2"/>
    <n v="2.8478114594236045E-2"/>
    <n v="0.75136051551353622"/>
    <n v="3.2644323885729727E-3"/>
    <n v="0.14682731533355012"/>
    <n v="1.048351720721443"/>
    <n v="0"/>
    <n v="7.2502862994825151E-3"/>
    <n v="9.5417668998068125E-3"/>
    <n v="0"/>
    <n v="9.6844475263459795E-3"/>
    <n v="1.7835078317395908E-3"/>
    <n v="0.240648711736623"/>
    <n v="3.4332525760987116E-2"/>
    <n v="4.2804187961750177E-3"/>
    <n v="0.11040769916349932"/>
    <n v="0"/>
    <n v="1.5766209232577984E-2"/>
    <n v="1.5766209232577984E-2"/>
    <x v="2"/>
    <m/>
    <x v="8"/>
    <x v="5"/>
    <s v="no root cause"/>
    <x v="5"/>
    <s v="(05/05/2026 ticket): INC-20260505-00001532...Others Transmission equipement fault"/>
  </r>
  <r>
    <s v="Pinyin-New"/>
    <s v="NRO_247"/>
    <s v="NORD-OUEST"/>
    <s v="IHS"/>
    <s v="Grid Gen"/>
    <s v="NORD-OUEST"/>
    <s v="Pinyin"/>
    <s v="NOKIA"/>
    <n v="0"/>
    <n v="0"/>
    <n v="0"/>
    <n v="0"/>
    <n v="0"/>
    <n v="5.2032381332695306E-3"/>
    <n v="0"/>
    <n v="0"/>
    <n v="0"/>
    <n v="0"/>
    <n v="2.0510340065006218E-3"/>
    <n v="0"/>
    <n v="0"/>
    <n v="5.1732963219788095"/>
    <n v="0"/>
    <n v="0"/>
    <n v="0"/>
    <n v="0.10437087831340085"/>
    <n v="1.284785536750249"/>
    <n v="0"/>
    <n v="2.4604430695938196E-2"/>
    <n v="3.5860185440190949E-2"/>
    <n v="1.5552188292769231E-2"/>
    <n v="1.5552188292769231E-2"/>
    <x v="2"/>
    <m/>
    <x v="8"/>
    <x v="5"/>
    <s v="no root cause"/>
    <x v="5"/>
    <s v=""/>
  </r>
  <r>
    <s v="Rhumsiki"/>
    <s v="EXN_139"/>
    <s v="EXTREME-NORD"/>
    <s v="IHS"/>
    <s v="Grid-Gen"/>
    <s v="EXTREME-NORD"/>
    <s v="Rhumsiki"/>
    <s v="NOKIA"/>
    <n v="0"/>
    <n v="0"/>
    <n v="0.46878315779275459"/>
    <n v="0"/>
    <n v="0"/>
    <n v="1.2485277349802194E-3"/>
    <n v="0"/>
    <n v="0"/>
    <n v="0"/>
    <n v="0"/>
    <n v="0"/>
    <n v="0"/>
    <n v="0"/>
    <n v="0"/>
    <n v="0"/>
    <n v="0"/>
    <n v="2.0511527074673565E-3"/>
    <n v="0"/>
    <n v="2.1046610389665505E-2"/>
    <n v="0"/>
    <n v="9.0049718435388018E-2"/>
    <n v="7.9689300978199283E-3"/>
    <n v="1.553435321445174E-2"/>
    <n v="1.553435321445174E-2"/>
    <x v="2"/>
    <m/>
    <x v="8"/>
    <x v="5"/>
    <s v="no root cause"/>
    <x v="5"/>
    <s v=""/>
  </r>
  <r>
    <s v="IHS-Bamenda-Bujong"/>
    <s v="NRO_133"/>
    <s v="NORD-OUEST"/>
    <s v="IHS"/>
    <s v="Grid-Gen"/>
    <s v="NORD-OUEST"/>
    <s v="Bamenda"/>
    <s v="Huawei"/>
    <n v="0"/>
    <n v="0.20405113102932659"/>
    <n v="0"/>
    <n v="0"/>
    <n v="0.57683993801953592"/>
    <n v="0"/>
    <n v="0.55249505611629024"/>
    <n v="9.3277459599980569E-3"/>
    <n v="0"/>
    <n v="0"/>
    <n v="0"/>
    <n v="0"/>
    <n v="0.65738315170089578"/>
    <n v="0"/>
    <n v="0"/>
    <n v="0"/>
    <n v="0.82934897683722719"/>
    <n v="0.26121255703658047"/>
    <n v="0"/>
    <n v="0"/>
    <n v="1.8734338093353956E-2"/>
    <n v="3.8250864469537009E-2"/>
    <n v="1.5516518136134437E-2"/>
    <n v="1.5516518136134437E-2"/>
    <x v="0"/>
    <m/>
    <x v="8"/>
    <x v="5"/>
    <s v="no root cause"/>
    <x v="5"/>
    <s v=""/>
  </r>
  <r>
    <s v="Ngoura-IHS"/>
    <s v="EST_021"/>
    <s v="CENTRE"/>
    <s v="IHS"/>
    <s v="Gen Only"/>
    <s v="EST"/>
    <s v="Ngoura"/>
    <s v="NOKIA"/>
    <n v="9.363416116632604E-3"/>
    <n v="0"/>
    <n v="0"/>
    <n v="0.26278204392851134"/>
    <n v="3.3886648803053529E-3"/>
    <n v="0"/>
    <n v="5.5288742783926826E-3"/>
    <n v="0"/>
    <n v="0"/>
    <n v="5.2720491506222364E-2"/>
    <n v="0.11484006928571242"/>
    <n v="0"/>
    <n v="0.23267643172874691"/>
    <n v="5.7964004531536632E-3"/>
    <n v="1.1827153835397923"/>
    <n v="0.13073112406651205"/>
    <n v="2.6752617476094621E-3"/>
    <n v="4.1199030913185554E-3"/>
    <n v="0"/>
    <n v="2.5165295505845422E-2"/>
    <n v="0"/>
    <n v="4.5954163564096942E-2"/>
    <n v="1.5427342744547592E-2"/>
    <n v="1.5427342744547592E-2"/>
    <x v="0"/>
    <m/>
    <x v="8"/>
    <x v="5"/>
    <s v="no root cause"/>
    <x v="5"/>
    <s v=""/>
  </r>
  <r>
    <s v="Ntam"/>
    <s v="SUD_120"/>
    <s v="CENTRE"/>
    <s v="ESCO"/>
    <s v="Hybrid Solar - S3"/>
    <s v="SUD"/>
    <s v="Ntam"/>
    <s v="NOKIA"/>
    <n v="0"/>
    <n v="0.1971667907988118"/>
    <n v="2.2115497113572103E-3"/>
    <n v="1.3162287798238184E-2"/>
    <n v="8.3967548718299825E-2"/>
    <n v="3.1389737838617136E-3"/>
    <n v="2.6253235283206663E-2"/>
    <n v="1.6871984088256541E-2"/>
    <n v="0.27055813807489598"/>
    <n v="0.26793328048260356"/>
    <n v="1.2912596701794716E-2"/>
    <n v="0"/>
    <n v="0"/>
    <n v="0.11235969294018514"/>
    <n v="0"/>
    <n v="0"/>
    <n v="0"/>
    <n v="5.3523070030505222E-2"/>
    <n v="2.4969109644346771E-4"/>
    <n v="5.3826266361900708E-2"/>
    <n v="0"/>
    <n v="0"/>
    <n v="1.29482668584294E-2"/>
    <n v="1.29482668584294E-2"/>
    <x v="0"/>
    <m/>
    <x v="8"/>
    <x v="5"/>
    <s v="no root cause"/>
    <x v="5"/>
    <s v=""/>
  </r>
  <r>
    <s v="CTR_181_N_Nanga-Eboko-CRTV"/>
    <s v="CTR_181"/>
    <s v="CENTRE"/>
    <s v="CAMUSAT"/>
    <s v="Bad Grid + GE"/>
    <s v="CENTRE"/>
    <s v="Nanga-Eboko"/>
    <s v="NOKIA"/>
    <n v="3.5670156634881818E-5"/>
    <n v="1.4268062653923776E-4"/>
    <n v="7.1340313269300466E-5"/>
    <n v="7.1340313269589948E-5"/>
    <n v="1.4268062653877459E-4"/>
    <n v="1.7835078317354061E-5"/>
    <n v="8.9175391586828202E-5"/>
    <n v="1.6051570485659184E-4"/>
    <n v="8.9175391587117684E-5"/>
    <n v="1.2484554822182582E-4"/>
    <n v="1.0701046990452966E-4"/>
    <n v="0"/>
    <n v="1.0701046990441385E-4"/>
    <n v="1.0701046990429807E-4"/>
    <n v="5.3505234952004287E-5"/>
    <n v="2.5710423727232006"/>
    <n v="1.0701046990452966E-4"/>
    <n v="7.1340313269416245E-5"/>
    <n v="8.9175391587059801E-5"/>
    <n v="9.4793441256959737E-2"/>
    <n v="0"/>
    <n v="1.5406598189119105E-2"/>
    <n v="1.194950247265578E-2"/>
    <n v="1.194950247265578E-2"/>
    <x v="0"/>
    <m/>
    <x v="8"/>
    <x v="5"/>
    <s v="no root cause"/>
    <x v="5"/>
    <s v=""/>
  </r>
  <r>
    <s v="SGC_Bonanjo"/>
    <s v="LIT_742"/>
    <s v="Douala"/>
    <s v="CAMUSAT"/>
    <s v="Good Grid no GE - 8h"/>
    <s v="LITTORAL"/>
    <s v="Douala"/>
    <s v="ZTE"/>
    <n v="0"/>
    <n v="0"/>
    <n v="0"/>
    <n v="0"/>
    <n v="0"/>
    <n v="0"/>
    <n v="0"/>
    <n v="0"/>
    <n v="0"/>
    <n v="0"/>
    <n v="0"/>
    <n v="0"/>
    <n v="0"/>
    <n v="0"/>
    <n v="0"/>
    <n v="9.3812511949502887E-3"/>
    <n v="0"/>
    <n v="0"/>
    <n v="0"/>
    <n v="0"/>
    <n v="0"/>
    <n v="1.1209628337600483E-2"/>
    <n v="1.1878162159385648E-2"/>
    <n v="1.1878162159385648E-2"/>
    <x v="0"/>
    <m/>
    <x v="8"/>
    <x v="5"/>
    <s v="no root cause"/>
    <x v="5"/>
    <s v=""/>
  </r>
  <r>
    <s v="Nanga-Eboko"/>
    <s v="CTR_033"/>
    <s v="CENTRE"/>
    <s v="CAMUSAT"/>
    <s v="Medium Grid + Solar + GE"/>
    <s v="CENTRE"/>
    <s v="Nanga-Eboko"/>
    <s v="NOKIA"/>
    <n v="0"/>
    <n v="0"/>
    <n v="0"/>
    <n v="0"/>
    <n v="0"/>
    <n v="0"/>
    <n v="0"/>
    <n v="0"/>
    <n v="0"/>
    <n v="0"/>
    <n v="0"/>
    <n v="0"/>
    <n v="0"/>
    <n v="0"/>
    <n v="0"/>
    <n v="0"/>
    <n v="0"/>
    <n v="0"/>
    <n v="0"/>
    <n v="0"/>
    <n v="3.2597748282435883E-2"/>
    <n v="1.6469122202161623E-2"/>
    <n v="1.1842492002750921E-2"/>
    <n v="1.1842492002750921E-2"/>
    <x v="0"/>
    <m/>
    <x v="8"/>
    <x v="5"/>
    <s v="no root cause"/>
    <x v="5"/>
    <s v=""/>
  </r>
  <r>
    <s v="Bertoua-Camp-SIC-IHS"/>
    <s v="EST_025"/>
    <s v="CENTRE"/>
    <s v="IHS"/>
    <s v="Grid-Gen"/>
    <s v="EST"/>
    <s v="Bertoua"/>
    <s v="ZTE"/>
    <n v="0"/>
    <n v="0"/>
    <n v="0"/>
    <n v="1.4246660559935846"/>
    <n v="0"/>
    <n v="0"/>
    <n v="0"/>
    <n v="0"/>
    <n v="0"/>
    <n v="4.7084606757925203E-3"/>
    <n v="0"/>
    <n v="0"/>
    <n v="2.0229437581506313"/>
    <n v="0"/>
    <n v="0"/>
    <n v="0"/>
    <n v="0"/>
    <n v="0"/>
    <n v="0"/>
    <n v="2.6850710406839546"/>
    <n v="1.6802203357992718"/>
    <n v="3.485078762780041E-2"/>
    <n v="0.25163511998013888"/>
    <n v="0.25163511998013888"/>
    <x v="0"/>
    <m/>
    <x v="8"/>
    <x v="5"/>
    <s v="no root cause"/>
    <x v="5"/>
    <s v="(05/05/2026 ocm ran 00h): Power status check Ongoing"/>
  </r>
  <r>
    <s v="Bfsam-Water-Tower-IHS"/>
    <s v="OST_172"/>
    <s v="Bafoussam"/>
    <s v="IHS"/>
    <s v="Grid-Gen"/>
    <s v="OUEST"/>
    <s v="Bafoussam"/>
    <s v="Huawei"/>
    <n v="13.868556899607057"/>
    <n v="5.493649998715874"/>
    <n v="8.3789197935125972E-2"/>
    <n v="1.7210850576287049E-2"/>
    <n v="0"/>
    <n v="5.6715549049318982E-3"/>
    <n v="0"/>
    <n v="1.7478376751047991E-2"/>
    <n v="0.17831511301732425"/>
    <n v="1.2659338589687614"/>
    <n v="1.1236099339959421E-2"/>
    <n v="0"/>
    <n v="0"/>
    <n v="0"/>
    <n v="0.52820367944799707"/>
    <n v="0.34366412409790165"/>
    <n v="0.33606638073469108"/>
    <n v="0.19502658140072426"/>
    <n v="0.1201549226242962"/>
    <n v="9.7022826046633731E-2"/>
    <n v="0"/>
    <n v="1.0625240130426948E-2"/>
    <n v="1.1414450123133382E-2"/>
    <n v="1.1414450123133382E-2"/>
    <x v="0"/>
    <m/>
    <x v="8"/>
    <x v="5"/>
    <s v="no root cause"/>
    <x v="5"/>
    <s v=""/>
  </r>
  <r>
    <s v="Dong-MTN-IHS"/>
    <s v="CTR_167"/>
    <s v="CENTRE"/>
    <s v="IHS"/>
    <s v="Hybrid-Gen"/>
    <s v="CENTRE"/>
    <s v="Dong"/>
    <s v="NOKIA"/>
    <n v="1.7121675184699329E-3"/>
    <n v="0"/>
    <n v="0"/>
    <n v="0"/>
    <n v="2.6731191638337946E-2"/>
    <n v="0"/>
    <n v="2.4951504218943453E-2"/>
    <n v="9.6363076401558712E-3"/>
    <n v="2.6752617476094621E-3"/>
    <n v="0"/>
    <n v="3.7453664466535548E-3"/>
    <n v="0"/>
    <n v="0"/>
    <n v="0"/>
    <n v="0"/>
    <n v="0"/>
    <n v="1.6586622835179075E-3"/>
    <n v="0"/>
    <n v="0"/>
    <n v="0"/>
    <n v="0"/>
    <n v="1.5937860195640877E-2"/>
    <n v="9.9519737011074458E-3"/>
    <n v="9.9519737011074458E-3"/>
    <x v="0"/>
    <m/>
    <x v="8"/>
    <x v="5"/>
    <s v="no root cause"/>
    <x v="5"/>
    <s v=""/>
  </r>
  <r>
    <s v="Ngd-Bini"/>
    <s v="ADM_069"/>
    <s v="Ngaoundere"/>
    <s v="IHS"/>
    <s v="Grid-Gen"/>
    <s v="ADAMAOUA"/>
    <s v="Ngaoundere"/>
    <s v="Huawei"/>
    <n v="0"/>
    <n v="5.0651622421404368E-3"/>
    <n v="0"/>
    <n v="0"/>
    <n v="0"/>
    <n v="0"/>
    <n v="0"/>
    <n v="0"/>
    <n v="3.7578510014753173E-2"/>
    <n v="0"/>
    <n v="0"/>
    <n v="0"/>
    <n v="0"/>
    <n v="0"/>
    <n v="0"/>
    <n v="9.791457996250353E-3"/>
    <n v="0.62392454477746107"/>
    <n v="8.0257852428281603E-4"/>
    <n v="0.92874386830007427"/>
    <n v="0.98708240947627657"/>
    <n v="0"/>
    <n v="2.6403721724110964E-2"/>
    <n v="8.8640339237457642E-3"/>
    <n v="8.8640339237457642E-3"/>
    <x v="0"/>
    <m/>
    <x v="8"/>
    <x v="5"/>
    <s v="no root cause"/>
    <x v="5"/>
    <s v=""/>
  </r>
  <r>
    <s v="Goulfey"/>
    <s v="EXN_021"/>
    <s v="EXTREME-NORD"/>
    <s v="IHS"/>
    <s v="Solar-Gen"/>
    <s v="EXTREME-NORD"/>
    <s v="Goulfey"/>
    <s v="NOKIA"/>
    <n v="3.7455832049404871E-3"/>
    <n v="0.68967821107523897"/>
    <n v="1.5159816569784899E-3"/>
    <n v="0.16248656281254847"/>
    <n v="1.1058388509824263E-2"/>
    <n v="0.48454415830050795"/>
    <n v="0.15492633649923776"/>
    <n v="0.12029668853162868"/>
    <n v="13.814792219148501"/>
    <n v="23.165517278232763"/>
    <n v="13.716966707535979"/>
    <n v="0"/>
    <n v="0"/>
    <n v="1.2485277349802194E-3"/>
    <n v="1.6053428521365782E-3"/>
    <n v="2.3186943649632402E-3"/>
    <n v="7.6356532522629056E-2"/>
    <n v="1.6944304974731302E-3"/>
    <n v="3.3103985204462817E-2"/>
    <n v="2.3186943649630694E-3"/>
    <n v="0"/>
    <n v="2.5500576313024586E-2"/>
    <n v="8.5608375923500058E-3"/>
    <n v="8.5608375923500058E-3"/>
    <x v="2"/>
    <m/>
    <x v="8"/>
    <x v="5"/>
    <s v="no root cause"/>
    <x v="5"/>
    <s v=""/>
  </r>
  <r>
    <s v="Ngd-Projet-Laitier"/>
    <s v="ADM_034"/>
    <s v="Ngaoundere"/>
    <s v="IHS"/>
    <s v="Grid-Gen"/>
    <s v="ADAMAOUA"/>
    <s v="Ngaoundere"/>
    <s v="Huawei"/>
    <n v="0"/>
    <n v="5.6893899832492949E-3"/>
    <n v="0"/>
    <n v="0"/>
    <n v="0"/>
    <n v="0"/>
    <n v="0"/>
    <n v="0"/>
    <n v="5.5163897235705542E-2"/>
    <n v="0"/>
    <n v="0"/>
    <n v="0"/>
    <n v="0.25834110942747973"/>
    <n v="0.90108166182979355"/>
    <n v="0"/>
    <n v="7.4907328933062817E-2"/>
    <n v="1.6148950013269299"/>
    <n v="0.78652695379715942"/>
    <n v="3.2038756338586833"/>
    <n v="0.85235622786666787"/>
    <n v="0"/>
    <n v="2.5128692908459729E-2"/>
    <n v="8.4359920441282633E-3"/>
    <n v="8.4359920441282633E-3"/>
    <x v="0"/>
    <m/>
    <x v="8"/>
    <x v="5"/>
    <s v="no root cause"/>
    <x v="5"/>
    <s v=""/>
  </r>
  <r>
    <s v="Nanga-Eboko-IHS"/>
    <s v="CTR_138"/>
    <s v="CENTRE"/>
    <s v="IHS"/>
    <s v="Grid-Gen"/>
    <s v="CENTRE"/>
    <s v="Nanga-Eboko"/>
    <s v="NOKIA"/>
    <n v="0"/>
    <n v="0"/>
    <n v="0"/>
    <n v="0"/>
    <n v="0"/>
    <n v="0"/>
    <n v="0"/>
    <n v="0"/>
    <n v="0"/>
    <n v="0"/>
    <n v="0"/>
    <n v="0"/>
    <n v="0"/>
    <n v="0"/>
    <n v="0"/>
    <n v="0"/>
    <n v="0"/>
    <n v="0"/>
    <n v="0"/>
    <n v="0"/>
    <n v="0"/>
    <n v="1.8859801231507555E-2"/>
    <n v="8.1506307910494367E-3"/>
    <n v="8.1506307910494367E-3"/>
    <x v="0"/>
    <m/>
    <x v="8"/>
    <x v="5"/>
    <s v="no root cause"/>
    <x v="5"/>
    <s v=""/>
  </r>
  <r>
    <s v="Bangoua-nouveau-Camtel"/>
    <s v="OST_294"/>
    <s v="OUEST"/>
    <s v="CAMUSAT"/>
    <s v="Hybrid Solar - S1"/>
    <s v="OUEST"/>
    <s v="Bangoua"/>
    <s v="NOKIA"/>
    <n v="0"/>
    <n v="0"/>
    <n v="0"/>
    <n v="0"/>
    <n v="14.922929802204877"/>
    <n v="10.969301816894975"/>
    <n v="0.13286988910407271"/>
    <n v="1.4446413437091358E-3"/>
    <n v="0.19530180678650941"/>
    <n v="7.1340313269589948E-5"/>
    <n v="1.7835078317296165E-5"/>
    <n v="0"/>
    <n v="7.1340313269589948E-5"/>
    <n v="7.1340313269532038E-5"/>
    <n v="0"/>
    <n v="0.42033712578438676"/>
    <n v="0"/>
    <n v="6.5633088208015382E-3"/>
    <n v="0"/>
    <n v="5.985452283318056E-2"/>
    <n v="0"/>
    <n v="4.5157270554319886E-3"/>
    <n v="8.0792904777803702E-3"/>
    <n v="8.0792904777803702E-3"/>
    <x v="0"/>
    <m/>
    <x v="8"/>
    <x v="5"/>
    <s v="no root cause"/>
    <x v="5"/>
    <s v=""/>
  </r>
  <r>
    <s v="Mabanda3"/>
    <s v="LIT_488"/>
    <s v="Douala"/>
    <s v="IHS"/>
    <s v="Grid-Gen"/>
    <s v="LITTORAL"/>
    <s v="Douala"/>
    <s v="ZTE"/>
    <n v="0"/>
    <n v="0"/>
    <n v="0"/>
    <n v="0"/>
    <n v="0"/>
    <n v="0"/>
    <n v="0"/>
    <n v="4.9882038792008743"/>
    <n v="0"/>
    <n v="0"/>
    <n v="0"/>
    <n v="0"/>
    <n v="0"/>
    <n v="0"/>
    <n v="0"/>
    <n v="0"/>
    <n v="0"/>
    <n v="0"/>
    <n v="0"/>
    <n v="0"/>
    <n v="0"/>
    <n v="1.4025316972163724E-2"/>
    <n v="3.1122211663855641E-2"/>
    <n v="3.1122211663855641E-2"/>
    <x v="0"/>
    <m/>
    <x v="8"/>
    <x v="5"/>
    <s v="no root cause"/>
    <x v="5"/>
    <s v=""/>
  </r>
  <r>
    <s v="Zigague"/>
    <s v="EXN_034"/>
    <s v="EXTREME-NORD"/>
    <s v="IHS"/>
    <s v="Solar-Grid-Gen"/>
    <s v="EXTREME-NORD"/>
    <s v="Zigague"/>
    <s v="NOKIA"/>
    <n v="6.77772198989218E-3"/>
    <n v="5.5467003511896845E-2"/>
    <n v="2.4969109644353612E-3"/>
    <n v="3.9239443099376861E-3"/>
    <n v="2.0868249284668478E-2"/>
    <n v="2.6287033708913436"/>
    <n v="9.0249748620993628"/>
    <n v="9.1237432721086726"/>
    <n v="7.4402369677711047"/>
    <n v="6.1670496816068621"/>
    <n v="6.7766333498466702"/>
    <n v="0"/>
    <n v="1.337708287478733E-3"/>
    <n v="2.2295138124645555E-3"/>
    <n v="1.2485999961063415E-3"/>
    <n v="3.0321387849516928E-3"/>
    <n v="0.49327475254908182"/>
    <n v="3.9239443099376861E-3"/>
    <n v="2.0600707627172591E-2"/>
    <n v="0"/>
    <n v="0"/>
    <n v="2.1781742267375247E-2"/>
    <n v="7.3123821101323235E-3"/>
    <n v="7.3123821101323235E-3"/>
    <x v="2"/>
    <m/>
    <x v="8"/>
    <x v="5"/>
    <s v="no root cause"/>
    <x v="5"/>
    <s v=""/>
  </r>
  <r>
    <s v="Mberem-Ngop"/>
    <s v="ADM_133"/>
    <s v="ADAMAOUA"/>
    <s v="CAMUSAT"/>
    <s v="Hybrid Solar - S3"/>
    <s v="ADAMAOUA"/>
    <s v="Nganha"/>
    <s v="NOKIA"/>
    <n v="4.6264914920102314"/>
    <n v="0.18599534490805547"/>
    <n v="1.9566732501479646E-2"/>
    <n v="1.0131387693603142E-2"/>
    <n v="2.8896419284469291E-2"/>
    <n v="1.6356748836521211E-2"/>
    <n v="3.2461344362937031E-2"/>
    <n v="7.9012803147720957E-3"/>
    <n v="1.8799689942363914E-2"/>
    <n v="5.5115140314230234E-3"/>
    <n v="9.5388161326533216E-2"/>
    <n v="0"/>
    <n v="6.3501704990375886E-3"/>
    <n v="9.9174339149505457E-3"/>
    <n v="0"/>
    <n v="3.2321342733439243E-2"/>
    <n v="8.0267143144544251E-3"/>
    <n v="0.26986981987610725"/>
    <n v="0.11354524136117877"/>
    <n v="5.4939009254776393E-3"/>
    <n v="1.5861739585706348E-2"/>
    <n v="1.4611396313169378E-2"/>
    <n v="7.1702692167262315E-3"/>
    <n v="7.1702692167262315E-3"/>
    <x v="0"/>
    <m/>
    <x v="8"/>
    <x v="5"/>
    <s v="no root cause"/>
    <x v="5"/>
    <s v=""/>
  </r>
  <r>
    <s v="EST_053_N_Mbele-Mbeke"/>
    <s v="EST_053"/>
    <s v="CENTRE"/>
    <s v="IHS"/>
    <s v="Solar-Gen"/>
    <s v="EST"/>
    <s v="Mbele-Mbeke"/>
    <s v="NOKIA"/>
    <n v="1.1949502472655355E-2"/>
    <n v="0"/>
    <n v="7.3658421386384107E-3"/>
    <n v="6.8308349955626298E-3"/>
    <n v="6.723824525658271E-3"/>
    <n v="6.8486700738799719E-3"/>
    <n v="6.6524842123887344E-3"/>
    <n v="6.902175308832339E-3"/>
    <n v="6.9556376079816058E-3"/>
    <n v="6.7951648389278623E-3"/>
    <n v="6.7416596039756669E-3"/>
    <n v="0"/>
    <n v="1.2353903162956008"/>
    <n v="7.0983611703236277E-3"/>
    <n v="6.7594509208018985E-3"/>
    <n v="6.9200103871496516E-3"/>
    <n v="6.723824525658271E-3"/>
    <n v="6.7951648389277539E-3"/>
    <n v="6.7594511272239532E-3"/>
    <n v="6.6168140557538802E-3"/>
    <n v="9.1173778720989255E-3"/>
    <n v="5.312620065213625E-3"/>
    <n v="6.723824525658363E-3"/>
    <n v="6.723824525658363E-3"/>
    <x v="0"/>
    <m/>
    <x v="8"/>
    <x v="5"/>
    <s v="no root cause"/>
    <x v="5"/>
    <s v=""/>
  </r>
  <r>
    <s v="Dabanga"/>
    <s v="EXN_807"/>
    <s v="EXTREME-NORD"/>
    <s v="IHS"/>
    <s v="Solar-Grid-Gen"/>
    <s v="EXTREME-NORD"/>
    <s v="Dabanga"/>
    <s v="NOKIA"/>
    <n v="5.3508331499149322E-3"/>
    <n v="4.2498106279001309E-2"/>
    <n v="0"/>
    <n v="0"/>
    <n v="2.4613832489608793E-2"/>
    <n v="2.6946638920243058"/>
    <n v="9.0312251637387249"/>
    <n v="9.1321528209828866"/>
    <n v="7.4141095394643912"/>
    <n v="6.202311113284388"/>
    <n v="6.7786783233518744"/>
    <n v="0"/>
    <n v="1.7836110499716445E-3"/>
    <n v="0"/>
    <n v="0"/>
    <n v="1.6944304974729593E-3"/>
    <n v="0.41985278764882211"/>
    <n v="3.4779744555938699E-3"/>
    <n v="2.0065624312181167E-2"/>
    <n v="1.9619721549688431E-3"/>
    <n v="0"/>
    <n v="1.9922325244551096E-2"/>
    <n v="6.6881543690236562E-3"/>
    <n v="6.6881543690236562E-3"/>
    <x v="2"/>
    <m/>
    <x v="8"/>
    <x v="5"/>
    <s v="no root cause"/>
    <x v="5"/>
    <s v=""/>
  </r>
  <r>
    <s v="Mvengue"/>
    <s v="SUD_226"/>
    <s v="CENTRE"/>
    <s v="IHS"/>
    <s v="Grid-Gen"/>
    <s v="SUD"/>
    <s v="Mvengue"/>
    <s v="NOKIA"/>
    <n v="6.1721398562651301E-3"/>
    <n v="1.7954328508768946E-2"/>
    <n v="1.8715830302042599E-2"/>
    <n v="7.053876623717043E-3"/>
    <n v="9.7441728519028405E-3"/>
    <n v="2.2009323514430069E-2"/>
    <n v="3.7264317590767544E-2"/>
    <n v="8.2602530762207541E-3"/>
    <n v="1.5448402694620869E-2"/>
    <n v="4.5637836259296814E-2"/>
    <n v="9.1401921285002699E-2"/>
    <n v="0"/>
    <n v="1.2104835417411539E-2"/>
    <n v="6.2422774110888072E-3"/>
    <n v="0"/>
    <n v="3.7863871267831362E-2"/>
    <n v="7.7939292247021646E-3"/>
    <n v="0.26665225592338632"/>
    <n v="0.11105903268242433"/>
    <n v="7.6155784415280238E-3"/>
    <n v="1.273934990348069E-2"/>
    <n v="1.4344074176077092E-2"/>
    <n v="6.6346491340715163E-3"/>
    <n v="6.6346491340715163E-3"/>
    <x v="0"/>
    <m/>
    <x v="8"/>
    <x v="5"/>
    <s v="no root cause"/>
    <x v="5"/>
    <s v=""/>
  </r>
  <r>
    <s v="Ngaoundere-University-IHS"/>
    <s v="ADM_076"/>
    <s v="Ngaoundere"/>
    <s v="IHS"/>
    <s v="Grid-Gen"/>
    <s v="ADAMAOUA"/>
    <s v="Ngaoundere"/>
    <s v="Huawei"/>
    <n v="0"/>
    <n v="4.0128926214140796E-3"/>
    <n v="0"/>
    <n v="0"/>
    <n v="0"/>
    <n v="0"/>
    <n v="0"/>
    <n v="0"/>
    <n v="2.823292897643772E-2"/>
    <n v="0"/>
    <n v="0"/>
    <n v="0"/>
    <n v="0"/>
    <n v="0"/>
    <n v="0"/>
    <n v="9.6309422913937893E-3"/>
    <n v="0.62016134325249062"/>
    <n v="2.675261747609386E-4"/>
    <n v="0.92218055947927269"/>
    <n v="0.98463900374679325"/>
    <n v="0"/>
    <n v="1.7797277218465139E-2"/>
    <n v="5.9747512363276297E-3"/>
    <n v="5.9747512363276297E-3"/>
    <x v="0"/>
    <m/>
    <x v="8"/>
    <x v="5"/>
    <s v="no root cause"/>
    <x v="5"/>
    <s v=""/>
  </r>
  <r>
    <s v="Donga-MTN-IHS"/>
    <s v="CTR_166"/>
    <s v="CENTRE"/>
    <s v="IHS"/>
    <s v="Hybrid-Gen"/>
    <s v="CENTRE"/>
    <s v="Donga"/>
    <s v="NOKIA"/>
    <n v="0"/>
    <n v="0"/>
    <n v="0"/>
    <n v="0"/>
    <n v="0"/>
    <n v="0"/>
    <n v="0"/>
    <n v="0"/>
    <n v="0"/>
    <n v="0"/>
    <n v="0"/>
    <n v="0"/>
    <n v="0.57666213792550824"/>
    <n v="0"/>
    <n v="0"/>
    <n v="0"/>
    <n v="1.5216710469619013"/>
    <n v="6.1628399722628862"/>
    <n v="3.1365780115917339"/>
    <n v="0"/>
    <n v="0"/>
    <n v="1.009397812390548E-2"/>
    <n v="5.5288742783930261E-3"/>
    <n v="5.5288742783930261E-3"/>
    <x v="0"/>
    <m/>
    <x v="8"/>
    <x v="5"/>
    <s v="no root cause"/>
    <x v="5"/>
    <s v=""/>
  </r>
  <r>
    <s v="Ouassa-Bamvele-Camrail"/>
    <s v="CTR_454"/>
    <s v="CENTRE"/>
    <s v="CAMUSAT"/>
    <s v="Hybrid Solar - S3"/>
    <s v="CENTRE"/>
    <s v="Ouassa-Bamvele"/>
    <s v="NOKIA"/>
    <n v="0"/>
    <n v="0"/>
    <n v="0"/>
    <n v="0"/>
    <n v="0"/>
    <n v="0"/>
    <n v="0"/>
    <n v="0"/>
    <n v="0"/>
    <n v="0"/>
    <n v="0"/>
    <n v="0"/>
    <n v="0"/>
    <n v="0"/>
    <n v="0"/>
    <n v="0"/>
    <n v="0"/>
    <n v="0"/>
    <n v="0"/>
    <n v="0"/>
    <n v="4.9958234915610555E-4"/>
    <n v="1.4609705179337466E-2"/>
    <n v="4.9759868505535971E-3"/>
    <n v="4.9759868505535971E-3"/>
    <x v="0"/>
    <m/>
    <x v="8"/>
    <x v="5"/>
    <s v="no root cause"/>
    <x v="5"/>
    <s v=""/>
  </r>
  <r>
    <s v="Nkoambang"/>
    <s v="CTR_891"/>
    <s v="CENTRE"/>
    <s v="ESCO"/>
    <s v="HGB"/>
    <s v="CENTRE"/>
    <s v="Nkoambang"/>
    <s v="NOKIA"/>
    <n v="0"/>
    <n v="0"/>
    <n v="0"/>
    <n v="0"/>
    <n v="0"/>
    <n v="0"/>
    <n v="0"/>
    <n v="0"/>
    <n v="0.57584290947145478"/>
    <n v="0"/>
    <n v="0"/>
    <n v="0"/>
    <n v="0"/>
    <n v="0"/>
    <n v="0"/>
    <n v="6.2288480019810235"/>
    <n v="8.6392049264766726"/>
    <n v="0"/>
    <n v="0"/>
    <n v="4.7655329264081406E-2"/>
    <n v="0"/>
    <n v="0"/>
    <n v="4.8154711456966214E-3"/>
    <n v="4.8154711456966214E-3"/>
    <x v="0"/>
    <m/>
    <x v="8"/>
    <x v="5"/>
    <s v="no root cause"/>
    <x v="5"/>
    <s v=""/>
  </r>
  <r>
    <s v="Lokomo-MTN"/>
    <s v="EST_042"/>
    <s v="CENTRE"/>
    <s v="IHS"/>
    <s v="Grid-Gen"/>
    <s v="EST"/>
    <s v="Lokomo"/>
    <s v="NOKIA"/>
    <n v="0"/>
    <n v="1.4232392497281934E-2"/>
    <n v="9.3277459599980586E-3"/>
    <n v="6.2422774110885678E-4"/>
    <n v="4.8154711456968946E-3"/>
    <n v="9.3634161166328504E-3"/>
    <n v="7.8295993813368037E-3"/>
    <n v="4.8511413023316872E-3"/>
    <n v="7.401557501719302E-3"/>
    <n v="5.0473271638230418E-3"/>
    <n v="5.1026159066069693E-2"/>
    <n v="0"/>
    <n v="4.7976360673794996E-3"/>
    <n v="5.1721727120448129E-3"/>
    <n v="0"/>
    <n v="2.2347353131697074E-2"/>
    <n v="4.9938219288708533E-3"/>
    <n v="0.12939349319270732"/>
    <n v="5.4807195669357628E-2"/>
    <n v="1.0843727616976714E-2"/>
    <n v="3.2223061520568801E-2"/>
    <n v="0"/>
    <n v="4.6014502058881433E-3"/>
    <n v="4.6014502058881433E-3"/>
    <x v="0"/>
    <m/>
    <x v="8"/>
    <x v="5"/>
    <s v="no root cause"/>
    <x v="5"/>
    <s v=""/>
  </r>
  <r>
    <s v="Soulede"/>
    <s v="EXN_052"/>
    <s v="EXTREME-NORD"/>
    <s v="IHS"/>
    <s v="Solar-Grid-Gen"/>
    <s v="EXTREME-NORD"/>
    <s v="Soulede"/>
    <s v="NOKIA"/>
    <n v="0"/>
    <n v="0"/>
    <n v="0"/>
    <n v="0"/>
    <n v="0"/>
    <n v="4.815749834923679E-3"/>
    <n v="0"/>
    <n v="0"/>
    <n v="0"/>
    <n v="2.9429582324530077E-3"/>
    <n v="0"/>
    <n v="0"/>
    <n v="0"/>
    <n v="1.689687742539673"/>
    <n v="5.4917540281116915E-2"/>
    <n v="0"/>
    <n v="0"/>
    <n v="0"/>
    <n v="0"/>
    <n v="0"/>
    <n v="0"/>
    <n v="1.2750288156512801E-2"/>
    <n v="4.2804187961751738E-3"/>
    <n v="4.2804187961751738E-3"/>
    <x v="2"/>
    <m/>
    <x v="8"/>
    <x v="5"/>
    <s v="no root cause"/>
    <x v="5"/>
    <s v=""/>
  </r>
  <r>
    <s v="Douala-Bali-III-MTN"/>
    <s v="LIT_746"/>
    <s v="Douala"/>
    <s v="MTN"/>
    <s v="MTN"/>
    <s v="LITTORAL"/>
    <s v="Douala"/>
    <s v="ZTE"/>
    <n v="0"/>
    <n v="0"/>
    <n v="1.2265896762005855"/>
    <n v="1.123181892116325"/>
    <n v="1.9141141102578807"/>
    <n v="0"/>
    <n v="0"/>
    <n v="0"/>
    <n v="1.1370397479689407"/>
    <n v="0"/>
    <n v="1.1101444498663087"/>
    <n v="0"/>
    <n v="0"/>
    <n v="0"/>
    <n v="1.6854327360722312"/>
    <n v="1.6139497421761069"/>
    <n v="1.6165001583754945"/>
    <n v="0"/>
    <n v="0"/>
    <n v="1.3795968130855238"/>
    <n v="0.49995703591797258"/>
    <n v="1.9125432234771494E-3"/>
    <n v="7.2035881323962173E-2"/>
    <n v="7.2035881323962173E-2"/>
    <x v="0"/>
    <m/>
    <x v="8"/>
    <x v="5"/>
    <s v="no root cause"/>
    <x v="5"/>
    <s v=""/>
  </r>
  <r>
    <s v="Ndiguina"/>
    <s v="EXN_275"/>
    <s v="EXTREME-NORD"/>
    <s v="IHS"/>
    <s v="Hybrid solar - S3"/>
    <s v="EXTREME-NORD"/>
    <s v="Waza"/>
    <s v="NOKIA"/>
    <n v="0.3731193386765102"/>
    <n v="0.9931954968205825"/>
    <n v="1.3751161097073294"/>
    <n v="1.6212782488878603"/>
    <n v="0.42416555403073319"/>
    <n v="2.6152693814556671"/>
    <n v="8.9830539153262272"/>
    <n v="9.0931515441185002"/>
    <n v="7.3848658344648879"/>
    <n v="6.1402818025685058"/>
    <n v="6.5968382793134346"/>
    <n v="0"/>
    <n v="2.1750944487225206"/>
    <n v="0.65943556986388807"/>
    <n v="0"/>
    <n v="0.5232785564778375"/>
    <n v="1.0546507807009988"/>
    <n v="2.7645197137819775E-3"/>
    <n v="1.0612485747331181E-2"/>
    <n v="0"/>
    <n v="0"/>
    <n v="1.1156502136948E-2"/>
    <n v="3.7810366032877251E-3"/>
    <n v="3.7810366032877251E-3"/>
    <x v="2"/>
    <m/>
    <x v="8"/>
    <x v="5"/>
    <s v="no root cause"/>
    <x v="5"/>
    <s v=""/>
  </r>
  <r>
    <s v="SS_Vreket"/>
    <s v="EXN_251"/>
    <s v="EXTREME-NORD"/>
    <s v="OCM"/>
    <m/>
    <s v="EXTREME-NORD"/>
    <s v="Mozogo"/>
    <s v="NOKIA"/>
    <n v="1.6676763317234909E-2"/>
    <n v="2.0511527074674081E-2"/>
    <n v="2.6217565126571977E-2"/>
    <n v="1.0539357694282478"/>
    <n v="6.8223122661415739E-2"/>
    <n v="2.0689888179671278E-2"/>
    <n v="5.1543376337274127E-2"/>
    <n v="0.17906418630665491"/>
    <n v="2.0421164673418313E-2"/>
    <n v="1.8727916024701577E-3"/>
    <n v="4.8154711456969632E-3"/>
    <n v="0"/>
    <n v="0.26183410213583802"/>
    <n v="0.27690561550809861"/>
    <n v="0.36057784173265506"/>
    <n v="1.2841999559795736E-2"/>
    <n v="3.567222099943289E-3"/>
    <n v="2.5238096357098734E-2"/>
    <n v="2.4167929727115886E-2"/>
    <n v="4.0666331939353595E-2"/>
    <n v="0"/>
    <n v="1.115650213694851E-2"/>
    <n v="3.7453664466532127E-3"/>
    <n v="3.7453664466532127E-3"/>
    <x v="2"/>
    <m/>
    <x v="8"/>
    <x v="5"/>
    <s v="no root cause"/>
    <x v="5"/>
    <s v=""/>
  </r>
  <r>
    <s v="LIT_834_Z_Ngodi-Bakoko-IHS"/>
    <s v="LIT_834"/>
    <s v="Douala"/>
    <s v="ESCO"/>
    <s v="Grid-Gen"/>
    <s v="LITTORAL"/>
    <s v="Douala"/>
    <s v="ZTE"/>
    <n v="0"/>
    <n v="0"/>
    <n v="0"/>
    <n v="0"/>
    <n v="0.22379456272668369"/>
    <n v="0"/>
    <n v="0"/>
    <n v="0"/>
    <n v="0"/>
    <n v="0.98326570271635383"/>
    <n v="0"/>
    <n v="0"/>
    <n v="0"/>
    <n v="0"/>
    <n v="0"/>
    <n v="3.4064999586228654E-3"/>
    <n v="0"/>
    <n v="0"/>
    <n v="0"/>
    <n v="0"/>
    <n v="0"/>
    <n v="0"/>
    <n v="3.5313455068444279E-3"/>
    <n v="3.5313455068444279E-3"/>
    <x v="0"/>
    <m/>
    <x v="8"/>
    <x v="5"/>
    <s v="no root cause"/>
    <x v="5"/>
    <s v=""/>
  </r>
  <r>
    <s v="Boukoula-IHS"/>
    <s v="NRD_014"/>
    <s v="EXTREME-NORD"/>
    <s v="IHS"/>
    <s v="Grid-Gen"/>
    <s v="NORD"/>
    <s v="Boukoula"/>
    <s v="NOKIA"/>
    <n v="0"/>
    <n v="0.71386609729377348"/>
    <n v="0.49014883816436305"/>
    <n v="0"/>
    <n v="7.8811494932899656E-2"/>
    <n v="0"/>
    <n v="0.49078817628828031"/>
    <n v="0"/>
    <n v="0"/>
    <n v="0"/>
    <n v="0"/>
    <n v="0"/>
    <n v="2.0511527074673565E-3"/>
    <n v="3.2996804424475757E-3"/>
    <n v="1.3136298420541452"/>
    <n v="0"/>
    <n v="0"/>
    <n v="0"/>
    <n v="1.6052499449744457E-3"/>
    <n v="0.24629174950840185"/>
    <n v="0"/>
    <n v="1.0359609127166363E-2"/>
    <n v="3.4778402718922321E-3"/>
    <n v="3.4778402718922321E-3"/>
    <x v="0"/>
    <m/>
    <x v="8"/>
    <x v="5"/>
    <s v="no root cause"/>
    <x v="5"/>
    <s v=""/>
  </r>
  <r>
    <s v="Ngd-Universite"/>
    <s v="ADM_003"/>
    <s v="Ngaoundere"/>
    <s v="IHS"/>
    <s v="Grid-Gen"/>
    <s v="ADAMAOUA"/>
    <s v="Ngaoundere"/>
    <s v="Huawei"/>
    <n v="0"/>
    <n v="4.2269135612228309E-3"/>
    <n v="0"/>
    <n v="0"/>
    <n v="0"/>
    <n v="0"/>
    <n v="0"/>
    <n v="0"/>
    <n v="5.2845337054444073E-2"/>
    <n v="0"/>
    <n v="0"/>
    <n v="0"/>
    <n v="0"/>
    <n v="0"/>
    <n v="0"/>
    <n v="0.84070992172540815"/>
    <n v="0.66540893694372394"/>
    <n v="1.3376308738046931E-3"/>
    <n v="0.82763680931875716"/>
    <n v="0.85381870428869433"/>
    <n v="0"/>
    <n v="1.0359609127166273E-2"/>
    <n v="3.4778402718922017E-3"/>
    <n v="3.4778402718922017E-3"/>
    <x v="0"/>
    <m/>
    <x v="8"/>
    <x v="5"/>
    <s v="no root cause"/>
    <x v="5"/>
    <s v=""/>
  </r>
  <r>
    <s v="Mazera-IHS"/>
    <s v="EXN_226"/>
    <s v="EXTREME-NORD"/>
    <s v="IHS"/>
    <s v="Hybrid-Gen"/>
    <s v="EXTREME-NORD"/>
    <s v="Mazera"/>
    <s v="NOKIA"/>
    <n v="6.7531955450733885E-2"/>
    <n v="0.31171101427214959"/>
    <n v="1.1592800906306299E-3"/>
    <n v="0"/>
    <n v="3.8967604161864373E-3"/>
    <n v="5.1003987335793838E-2"/>
    <n v="2.1613538137216649E-2"/>
    <n v="0.10639938298046415"/>
    <n v="9.8092930745670003E-4"/>
    <n v="0"/>
    <n v="1.1592800906306299E-3"/>
    <n v="0"/>
    <n v="0"/>
    <n v="9.5385926295163223E-2"/>
    <n v="10.023866841934298"/>
    <n v="11.805587312709013"/>
    <n v="2.2295138124645555E-3"/>
    <n v="1.2217735692305798E-2"/>
    <n v="3.1213193374503775E-3"/>
    <n v="0.26193485241996817"/>
    <n v="0"/>
    <n v="1.009397812390599E-2"/>
    <n v="3.3886648803053529E-3"/>
    <n v="3.3886648803053529E-3"/>
    <x v="2"/>
    <m/>
    <x v="8"/>
    <x v="5"/>
    <s v="no root cause"/>
    <x v="5"/>
    <s v=""/>
  </r>
  <r>
    <s v="Mokolo-Djimeta-IHS"/>
    <s v="EXN_140"/>
    <s v="EXTREME-NORD"/>
    <m/>
    <m/>
    <s v="EXTREME-NORD"/>
    <s v="Mokolo"/>
    <s v="NOKIA"/>
    <n v="0"/>
    <n v="0.81668465357338604"/>
    <n v="0.16739040939603173"/>
    <n v="0"/>
    <n v="0"/>
    <n v="5.083291492419221E-3"/>
    <n v="0.14911644101847027"/>
    <n v="1.0654501347913408"/>
    <n v="0.45632201199742134"/>
    <n v="0"/>
    <n v="0"/>
    <n v="0"/>
    <n v="1.7224099388344294"/>
    <n v="1.5486508137047401"/>
    <n v="0"/>
    <n v="0.59560796877794564"/>
    <n v="0.51101347251812157"/>
    <n v="0"/>
    <n v="0"/>
    <n v="0"/>
    <n v="0"/>
    <n v="9.8283471206456127E-3"/>
    <n v="3.2994894887184733E-3"/>
    <n v="3.2994894887184733E-3"/>
    <x v="2"/>
    <m/>
    <x v="8"/>
    <x v="5"/>
    <s v="no root cause"/>
    <x v="5"/>
    <s v=""/>
  </r>
  <r>
    <s v="IHS-KUMBA ALASKA STREET"/>
    <s v="SUO_230"/>
    <s v="SUD-OUEST"/>
    <s v="IHS"/>
    <s v="Grid-Gen"/>
    <s v="SUD-OUEST"/>
    <s v="Kumba"/>
    <s v="Huawei"/>
    <n v="0"/>
    <n v="1.0701046990437544E-3"/>
    <n v="0"/>
    <n v="2.675261747609386E-4"/>
    <n v="1.0701046990437544E-3"/>
    <n v="1.9618586149135497E-3"/>
    <n v="2.1402093980875088E-3"/>
    <n v="2.1402093980875093E-3"/>
    <n v="8.2487237217956089E-2"/>
    <n v="4.0128926214140796E-3"/>
    <n v="1.0701046990437544E-3"/>
    <n v="0"/>
    <n v="2.675261747609386E-4"/>
    <n v="1.1146923948372441E-2"/>
    <n v="8.9175391586979538E-4"/>
    <n v="0"/>
    <n v="2.9427879223703247E-3"/>
    <n v="5.7072250615666916E-3"/>
    <n v="1.0701046990437544E-3"/>
    <n v="2.1402093980875088E-3"/>
    <n v="0"/>
    <n v="9.5627161173842522E-3"/>
    <n v="3.2103140971312632E-3"/>
    <n v="3.2103140971312632E-3"/>
    <x v="0"/>
    <m/>
    <x v="8"/>
    <x v="5"/>
    <s v="no root cause"/>
    <x v="5"/>
    <s v=""/>
  </r>
  <r>
    <s v="Hikoa-Malep-Camrail"/>
    <s v="LIT_402"/>
    <s v="CENTRE"/>
    <s v="CAMUSAT"/>
    <s v="Hybrid Solar - S3"/>
    <s v="LITTORAL"/>
    <s v="Messondo"/>
    <s v="NOKIA"/>
    <n v="1.4789141207899657E-3"/>
    <n v="0"/>
    <n v="2.8676505512878602E-3"/>
    <n v="0"/>
    <n v="2.0510340065006218E-3"/>
    <n v="0"/>
    <n v="0.87256375695007082"/>
    <n v="0"/>
    <n v="6.1561089156169282E-3"/>
    <n v="4.1701036598604656E-2"/>
    <n v="1.0388440728480478E-2"/>
    <n v="0"/>
    <n v="1.5159816569788325E-3"/>
    <n v="9.2207354900938135E-3"/>
    <n v="2.6752617476094621E-3"/>
    <n v="1.515981656978832E-3"/>
    <n v="0.12045811895569196"/>
    <n v="3.210314097131252E-3"/>
    <n v="0"/>
    <n v="8.0115171801742227E-2"/>
    <n v="0"/>
    <n v="8.7658231076020738E-3"/>
    <n v="2.9427879223702718E-3"/>
    <n v="2.9427879223702718E-3"/>
    <x v="0"/>
    <m/>
    <x v="8"/>
    <x v="5"/>
    <s v="no root cause"/>
    <x v="5"/>
    <s v=""/>
  </r>
  <r>
    <s v="Mandama-IHS"/>
    <s v="NRD_123"/>
    <s v="NORD"/>
    <s v="IHS"/>
    <s v="Grid-Hybrid-Gen"/>
    <s v="NORD"/>
    <s v="Mandama"/>
    <s v="NOKIA"/>
    <n v="1.1447527500779828"/>
    <n v="4.9306967440238747"/>
    <n v="2.8212534630552889E-2"/>
    <n v="0"/>
    <n v="3.1502062659026976E-2"/>
    <n v="4.0131248624361996E-3"/>
    <n v="7.9273054053202258E-2"/>
    <n v="6.1044171601470028E-2"/>
    <n v="0"/>
    <n v="2.4660642935519048"/>
    <n v="3.0542120097570395E-2"/>
    <n v="0"/>
    <n v="2.8393511513777212"/>
    <n v="0"/>
    <n v="2.8341776837209377E-2"/>
    <n v="0.11605631242206929"/>
    <n v="0.1194454469453303"/>
    <n v="5.7216778848559968E-2"/>
    <n v="2.9000771469085935E-2"/>
    <n v="2.9018627191049466E-2"/>
    <n v="0"/>
    <n v="8.7658231076020738E-3"/>
    <n v="2.9427879223702718E-3"/>
    <n v="2.9427879223702718E-3"/>
    <x v="0"/>
    <m/>
    <x v="8"/>
    <x v="5"/>
    <s v="no root cause"/>
    <x v="5"/>
    <s v=""/>
  </r>
  <r>
    <s v="Ngd-University-II-IHS"/>
    <s v="ADM_127"/>
    <s v="Ngaoundere"/>
    <s v="IHS"/>
    <s v="Grid-Gen"/>
    <s v="ADAMAOUA"/>
    <s v="Ngaoundere"/>
    <s v="Huawei"/>
    <n v="0"/>
    <n v="4.6192852842055401E-3"/>
    <n v="0"/>
    <n v="0"/>
    <n v="0"/>
    <n v="0"/>
    <n v="0"/>
    <n v="0"/>
    <n v="3.5812837261330985E-2"/>
    <n v="0"/>
    <n v="0"/>
    <n v="0"/>
    <n v="0"/>
    <n v="0"/>
    <n v="0"/>
    <n v="1.0165994640915667E-2"/>
    <n v="3.3488926556574294"/>
    <n v="1.7731099810805488"/>
    <n v="19.201816039014588"/>
    <n v="1.1848020877029275"/>
    <n v="0"/>
    <n v="8.4470659036894238E-3"/>
    <n v="2.8357774524659495E-3"/>
    <n v="2.8357774524659495E-3"/>
    <x v="0"/>
    <m/>
    <x v="8"/>
    <x v="5"/>
    <s v="no root cause"/>
    <x v="5"/>
    <s v=""/>
  </r>
  <r>
    <s v="Mokolo3-IHS"/>
    <s v="EXN_156"/>
    <s v="Maroua"/>
    <s v="IHS"/>
    <s v="Grid-Gen"/>
    <s v="EXTREME-NORD"/>
    <s v="Maroua"/>
    <s v="NOKIA"/>
    <n v="0"/>
    <n v="1.0120809815603458"/>
    <n v="0.21697413022933226"/>
    <n v="0"/>
    <n v="0"/>
    <n v="5.4088412574883112E-3"/>
    <n v="0.20581716577800915"/>
    <n v="1.2208052176986062"/>
    <n v="0.48638450978317849"/>
    <n v="0.74344988774519372"/>
    <n v="0"/>
    <n v="0"/>
    <n v="1.6727625801242836"/>
    <n v="1.4637670628001243"/>
    <n v="2.6485091301332923E-2"/>
    <n v="0.80588371245012635"/>
    <n v="0.86793306467325249"/>
    <n v="0"/>
    <n v="0"/>
    <n v="0"/>
    <n v="0"/>
    <n v="8.2345611010813217E-3"/>
    <n v="2.7644371391965126E-3"/>
    <n v="2.7644371391965126E-3"/>
    <x v="0"/>
    <m/>
    <x v="8"/>
    <x v="5"/>
    <s v="no root cause"/>
    <x v="5"/>
    <s v=""/>
  </r>
  <r>
    <s v="Yatchika-II"/>
    <s v="LIT_757"/>
    <s v="Douala"/>
    <s v="CAMUSAT"/>
    <s v="Good Grid + GE"/>
    <s v="LITTORAL"/>
    <s v="Douala"/>
    <s v="ZTE"/>
    <n v="0"/>
    <n v="0"/>
    <n v="0"/>
    <n v="0"/>
    <n v="8.7160027737113829E-2"/>
    <n v="0"/>
    <n v="0"/>
    <n v="0"/>
    <n v="0"/>
    <n v="0"/>
    <n v="0"/>
    <n v="0"/>
    <n v="0"/>
    <n v="0"/>
    <n v="0"/>
    <n v="3.0854685489093473E-3"/>
    <n v="0"/>
    <n v="0"/>
    <n v="0"/>
    <n v="0"/>
    <n v="0"/>
    <n v="0"/>
    <n v="2.7644371391963409E-3"/>
    <n v="2.7644371391963409E-3"/>
    <x v="0"/>
    <m/>
    <x v="8"/>
    <x v="5"/>
    <s v="no root cause"/>
    <x v="5"/>
    <s v=""/>
  </r>
  <r>
    <s v="Batoua-Godole-IHS"/>
    <s v="ADM_141"/>
    <s v="ADAMAOUA"/>
    <s v="IHS"/>
    <s v="Solar-Gen"/>
    <s v="ADAMAOUA"/>
    <s v="Batoua-Godole"/>
    <s v="NOKIA"/>
    <n v="4.1512243145990134E-2"/>
    <n v="8.0871063184374495E-2"/>
    <n v="2.2859866522783903"/>
    <n v="4.2624911589513613E-2"/>
    <n v="1.1862386523173134E-2"/>
    <n v="2.6577075619254754E-2"/>
    <n v="3.1990701228378362"/>
    <n v="3.0859146581084493"/>
    <n v="3.1306827829494313"/>
    <n v="3.0865391903744066"/>
    <n v="3.1399814525555763"/>
    <n v="0"/>
    <n v="3.0819015332460129"/>
    <n v="3.0819015332460129"/>
    <n v="11.461092693096091"/>
    <n v="5.3653378550857926"/>
    <n v="13.874050769563482"/>
    <n v="4.9087756412811906E-2"/>
    <n v="7.4915999766370228E-3"/>
    <n v="0.22837341481371765"/>
    <n v="0"/>
    <n v="7.4385290321601965E-3"/>
    <n v="2.4971999922126825E-3"/>
    <n v="2.4971999922126825E-3"/>
    <x v="0"/>
    <m/>
    <x v="6"/>
    <x v="3"/>
    <s v="Warehouse HUAWEI"/>
    <x v="3"/>
    <s v="(05/05/2026 cell nokia): 05/05/2026 : 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05/2026 cell nokia): 05/05/2026 :  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05/2026 cell nokia): 05/05/2026 :  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
  </r>
  <r>
    <s v="Bonewonda-II"/>
    <s v="LIT_378"/>
    <s v="Douala"/>
    <s v="IHS"/>
    <s v="Grid-Gen"/>
    <s v="LITTORAL"/>
    <s v="Douala"/>
    <s v="ZTE"/>
    <n v="0"/>
    <n v="0"/>
    <n v="9.2935917850202454"/>
    <n v="0"/>
    <n v="0"/>
    <n v="0"/>
    <n v="0"/>
    <n v="0"/>
    <n v="1.0163854431517576"/>
    <n v="15.949393321975952"/>
    <n v="0"/>
    <n v="0"/>
    <n v="0"/>
    <n v="0"/>
    <n v="3.7471499544849116E-2"/>
    <n v="0"/>
    <n v="0"/>
    <n v="0"/>
    <n v="0"/>
    <n v="0"/>
    <n v="0"/>
    <n v="0"/>
    <n v="2.4790758861180195E-3"/>
    <n v="2.4790758861180195E-3"/>
    <x v="0"/>
    <m/>
    <x v="8"/>
    <x v="5"/>
    <s v="no root cause"/>
    <x v="5"/>
    <s v=""/>
  </r>
  <r>
    <s v="Deido-Pharmacie-La-Rive"/>
    <s v="LIT_436"/>
    <s v="Douala"/>
    <s v="IHS"/>
    <s v="Grid-Gen"/>
    <s v="LITTORAL"/>
    <s v="Douala"/>
    <s v="ZTE"/>
    <n v="0"/>
    <n v="0"/>
    <n v="4.6287557107920785"/>
    <n v="0"/>
    <n v="0"/>
    <n v="0"/>
    <n v="0"/>
    <n v="0"/>
    <n v="0.42349393464656548"/>
    <n v="0"/>
    <n v="0"/>
    <n v="0"/>
    <n v="0"/>
    <n v="0"/>
    <n v="7.776094146384748E-3"/>
    <n v="0"/>
    <n v="0"/>
    <n v="0"/>
    <n v="0"/>
    <n v="0"/>
    <n v="0"/>
    <n v="0"/>
    <n v="2.4434057294833362E-3"/>
    <n v="2.4434057294833362E-3"/>
    <x v="0"/>
    <m/>
    <x v="8"/>
    <x v="5"/>
    <s v="no root cause"/>
    <x v="5"/>
    <s v=""/>
  </r>
  <r>
    <s v="YATCHIKA-IHS"/>
    <s v="LIT_482"/>
    <s v="Douala"/>
    <s v="IHS"/>
    <s v="Grid-Gen"/>
    <s v="LITTORAL"/>
    <s v="Douala"/>
    <s v="ZTE"/>
    <n v="0"/>
    <n v="0"/>
    <n v="0"/>
    <n v="0"/>
    <n v="0.30986665068643598"/>
    <n v="0"/>
    <n v="0"/>
    <n v="0"/>
    <n v="0"/>
    <n v="0"/>
    <n v="0"/>
    <n v="0"/>
    <n v="0"/>
    <n v="0"/>
    <n v="0"/>
    <n v="3.3708298019880113E-3"/>
    <n v="0"/>
    <n v="0"/>
    <n v="0"/>
    <n v="0"/>
    <n v="0"/>
    <n v="0"/>
    <n v="2.4434057294831649E-3"/>
    <n v="2.4434057294831649E-3"/>
    <x v="0"/>
    <m/>
    <x v="8"/>
    <x v="5"/>
    <s v="no root cause"/>
    <x v="5"/>
    <s v=""/>
  </r>
  <r>
    <s v="Zanay-IHS"/>
    <s v="EXN_131"/>
    <s v="EXTREME-NORD"/>
    <s v="IHS"/>
    <s v="Grid-Gen"/>
    <s v="EXTREME-NORD"/>
    <s v="Zanay"/>
    <s v="NOKIA"/>
    <n v="3.6339227178753548E-2"/>
    <n v="4.3313171696150184E-2"/>
    <n v="0.64635082260699817"/>
    <n v="0"/>
    <n v="0"/>
    <n v="1.9619721549688431E-3"/>
    <n v="0"/>
    <n v="0"/>
    <n v="0.17304173343680915"/>
    <n v="1.4268888399772469E-3"/>
    <n v="0"/>
    <n v="0"/>
    <n v="0"/>
    <n v="0"/>
    <n v="0"/>
    <n v="0"/>
    <n v="0"/>
    <n v="0"/>
    <n v="0"/>
    <n v="0"/>
    <n v="0"/>
    <n v="7.1720370880382911E-3"/>
    <n v="2.4077355728484816E-3"/>
    <n v="2.4077355728484816E-3"/>
    <x v="2"/>
    <m/>
    <x v="8"/>
    <x v="5"/>
    <s v="no root cause"/>
    <x v="5"/>
    <s v=""/>
  </r>
  <r>
    <s v="Ucac-Icam"/>
    <s v="LIT_758"/>
    <s v="Douala"/>
    <s v="CAMUSAT"/>
    <s v="Medium Grid + GE"/>
    <s v="LITTORAL"/>
    <s v="Douala"/>
    <s v="ZTE"/>
    <n v="14.823232971780627"/>
    <n v="0"/>
    <n v="0"/>
    <n v="0"/>
    <n v="7.7422074975815713E-2"/>
    <n v="0"/>
    <n v="0"/>
    <n v="0"/>
    <n v="0"/>
    <n v="0"/>
    <n v="0"/>
    <n v="0"/>
    <n v="0"/>
    <n v="0"/>
    <n v="0"/>
    <n v="4.0307276997313627E-3"/>
    <n v="0"/>
    <n v="0"/>
    <n v="0"/>
    <n v="0"/>
    <n v="0"/>
    <n v="0"/>
    <n v="2.4077355728484811E-3"/>
    <n v="2.4077355728484811E-3"/>
    <x v="0"/>
    <m/>
    <x v="8"/>
    <x v="5"/>
    <s v="no root cause"/>
    <x v="5"/>
    <s v=""/>
  </r>
  <r>
    <s v="Bariki-IHS"/>
    <s v="EXN_167"/>
    <s v="EXTREME-NORD"/>
    <s v="IHS"/>
    <s v="Solar-Gen"/>
    <s v="EXTREME-NORD"/>
    <s v="Bariki"/>
    <s v="NOKIA"/>
    <n v="0.44258307486857673"/>
    <n v="0"/>
    <n v="0.48675141533420735"/>
    <n v="0"/>
    <n v="0"/>
    <n v="2.5862360224589527E-3"/>
    <n v="0"/>
    <n v="0"/>
    <n v="0"/>
    <n v="9.8098607748450719E-4"/>
    <n v="0"/>
    <n v="0"/>
    <n v="0"/>
    <n v="0"/>
    <n v="0.38209586062586709"/>
    <n v="2.7645971274559804E-3"/>
    <n v="0"/>
    <n v="0"/>
    <n v="0"/>
    <n v="0"/>
    <n v="0"/>
    <n v="7.172037088037782E-3"/>
    <n v="2.4077355728483103E-3"/>
    <n v="2.4077355728483103E-3"/>
    <x v="2"/>
    <m/>
    <x v="8"/>
    <x v="5"/>
    <s v="no root cause"/>
    <x v="5"/>
    <s v=""/>
  </r>
  <r>
    <s v="Mayo-Baleo-IHS"/>
    <s v="ADM_075"/>
    <s v="ADAMAOUA"/>
    <s v="IHS"/>
    <s v="Hybrid-Gen"/>
    <s v="ADAMAOUA"/>
    <s v="Mayo-Baleo"/>
    <s v="NOKIA"/>
    <n v="0"/>
    <n v="4.1199030913184548E-3"/>
    <n v="4.8333062240142905E-3"/>
    <n v="1.9618586149135501E-4"/>
    <n v="2.1758795547223006E-3"/>
    <n v="1.1004243321833274E-2"/>
    <n v="8.7391883755239957E-3"/>
    <n v="6.9735156221017993E-3"/>
    <n v="2.0688690848179249E-3"/>
    <n v="0.48918052808953488"/>
    <n v="3.5902012652917967E-2"/>
    <n v="0"/>
    <n v="2.0510340065005295E-3"/>
    <n v="2.4077355728484473E-3"/>
    <n v="1.9458070444278934E-2"/>
    <n v="1.6550952678543403E-2"/>
    <n v="1.1991949959050661"/>
    <n v="0.13058844343997286"/>
    <n v="5.134719047578281E-2"/>
    <n v="2.1580444764049051E-3"/>
    <n v="1.6236426347573427E-2"/>
    <n v="0"/>
    <n v="2.3185601812614675E-3"/>
    <n v="2.3185601812614675E-3"/>
    <x v="0"/>
    <m/>
    <x v="8"/>
    <x v="5"/>
    <s v="no root cause"/>
    <x v="5"/>
    <s v=""/>
  </r>
  <r>
    <s v="Deido-plage"/>
    <s v="LIT_345"/>
    <s v="Douala"/>
    <s v="IHS"/>
    <s v="Grid-Gen"/>
    <s v="LITTORAL"/>
    <s v="Douala"/>
    <s v="ZTE"/>
    <n v="0"/>
    <n v="0"/>
    <n v="0"/>
    <n v="0"/>
    <n v="0"/>
    <n v="0"/>
    <n v="0"/>
    <n v="0"/>
    <n v="0"/>
    <n v="0"/>
    <n v="0"/>
    <n v="0"/>
    <n v="0"/>
    <n v="0"/>
    <n v="0"/>
    <n v="0"/>
    <n v="0"/>
    <n v="0"/>
    <n v="0"/>
    <n v="0"/>
    <n v="0"/>
    <n v="0"/>
    <n v="2.2828900246267482E-3"/>
    <n v="2.2828900246267482E-3"/>
    <x v="0"/>
    <m/>
    <x v="8"/>
    <x v="5"/>
    <s v="no root cause"/>
    <x v="5"/>
    <s v=""/>
  </r>
  <r>
    <s v="LAF-CAMTEL"/>
    <s v="EXN_107"/>
    <s v="EXTREME-NORD"/>
    <s v="CAMUSAT"/>
    <s v="Bad Grid + Solar + GE"/>
    <s v="EXTREME-NORD"/>
    <s v="Laf"/>
    <s v="NOKIA"/>
    <n v="0"/>
    <n v="0"/>
    <n v="0"/>
    <n v="0"/>
    <n v="0"/>
    <n v="0.10275775134102022"/>
    <n v="2.2293847896745003E-2"/>
    <n v="0"/>
    <n v="0"/>
    <n v="0"/>
    <n v="0"/>
    <n v="0"/>
    <n v="1.1527138383791871E-2"/>
    <n v="8.0796827070620802E-3"/>
    <n v="0.95237708743073757"/>
    <n v="5.6183748074106451E-3"/>
    <n v="0"/>
    <n v="5.8501121245699648E-3"/>
    <n v="0"/>
    <n v="0"/>
    <n v="0"/>
    <n v="6.6407750815170316E-3"/>
    <n v="2.2293847896745519E-3"/>
    <n v="2.2293847896745519E-3"/>
    <x v="2"/>
    <m/>
    <x v="8"/>
    <x v="5"/>
    <s v="no root cause"/>
    <x v="5"/>
    <s v="(05/05/2026 cell nokia): 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05/2026 cell nokia): 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05/2026 cell nokia): 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
  </r>
  <r>
    <s v="Babylone-dispensaire"/>
    <s v="LIT_648"/>
    <s v="Douala"/>
    <s v="CAMUSAT"/>
    <s v="Good Grid no GE - 12h"/>
    <s v="LITTORAL"/>
    <s v="Douala"/>
    <s v="ZTE"/>
    <n v="0"/>
    <n v="4.9197171784620712"/>
    <n v="5.0473093287447215"/>
    <n v="0"/>
    <n v="12.9598239891791"/>
    <n v="27.407628562378534"/>
    <n v="0"/>
    <n v="1.37615464297027"/>
    <n v="0"/>
    <n v="0"/>
    <n v="0"/>
    <n v="0"/>
    <n v="0"/>
    <n v="0"/>
    <n v="22.302890281451802"/>
    <n v="0"/>
    <n v="0"/>
    <n v="0"/>
    <n v="50.535694412341336"/>
    <n v="54.497239843279608"/>
    <n v="26.394808939726389"/>
    <n v="0"/>
    <n v="3.7713878259182207"/>
    <n v="3.7713878259182207"/>
    <x v="0"/>
    <m/>
    <x v="8"/>
    <x v="5"/>
    <s v="no root cause"/>
    <x v="5"/>
    <s v=""/>
  </r>
  <r>
    <s v="Moude-IHS"/>
    <s v="EXN_185"/>
    <s v="EXTREME-NORD"/>
    <s v="IHS"/>
    <e v="#N/A"/>
    <s v="EXTREME-NORD"/>
    <s v="Moude"/>
    <s v="NOKIA"/>
    <n v="0"/>
    <n v="0"/>
    <n v="0.4083459218469665"/>
    <n v="0"/>
    <n v="0"/>
    <n v="2.6754165749574661E-3"/>
    <n v="0"/>
    <n v="0"/>
    <n v="0"/>
    <n v="1.1593471824817056E-3"/>
    <n v="0"/>
    <n v="0"/>
    <n v="0"/>
    <n v="0"/>
    <n v="0"/>
    <n v="0"/>
    <n v="0"/>
    <n v="0"/>
    <n v="0"/>
    <n v="0.21850393883589339"/>
    <n v="0"/>
    <n v="6.3751440782561456E-3"/>
    <n v="2.140209398087501E-3"/>
    <n v="2.140209398087501E-3"/>
    <x v="2"/>
    <m/>
    <x v="8"/>
    <x v="5"/>
    <s v="no root cause"/>
    <x v="5"/>
    <s v=""/>
  </r>
  <r>
    <s v="Sable"/>
    <s v="LIT_267"/>
    <s v="Douala"/>
    <s v="IHS"/>
    <s v="Grid-Gen"/>
    <s v="LITTORAL"/>
    <s v="Douala"/>
    <s v="ZTE"/>
    <n v="0"/>
    <n v="0"/>
    <n v="0"/>
    <n v="0.92453478981716974"/>
    <n v="0"/>
    <n v="0"/>
    <n v="0"/>
    <n v="0"/>
    <n v="0"/>
    <n v="0"/>
    <n v="0"/>
    <n v="0"/>
    <n v="0"/>
    <n v="0"/>
    <n v="0"/>
    <n v="0"/>
    <n v="0"/>
    <n v="26.778799371063798"/>
    <n v="0"/>
    <n v="0"/>
    <n v="0"/>
    <n v="0"/>
    <n v="2.051034006500451E-3"/>
    <n v="2.051034006500451E-3"/>
    <x v="0"/>
    <m/>
    <x v="8"/>
    <x v="5"/>
    <s v="no root cause"/>
    <x v="5"/>
    <s v=""/>
  </r>
  <r>
    <s v="Kumba-Market"/>
    <s v="SUO_112"/>
    <s v="SUD-OUEST"/>
    <s v="IHS"/>
    <s v="Grid-Gen"/>
    <s v="SUD-OUEST"/>
    <s v="Kumba"/>
    <s v="Huawei"/>
    <n v="0"/>
    <n v="0.20010957872118212"/>
    <n v="0.165598702177021"/>
    <n v="0.83714290606192909"/>
    <n v="3.0176774162250704"/>
    <n v="1.9886469025462783"/>
    <n v="1.8726832233265705E-3"/>
    <n v="0"/>
    <n v="1.3376308738046931E-3"/>
    <n v="3.0141282356399082E-3"/>
    <n v="2.6520939808750881"/>
    <n v="0"/>
    <n v="5.3505234952187721E-4"/>
    <n v="1.3269298268142552E-2"/>
    <n v="8.9175391586979538E-4"/>
    <n v="0"/>
    <n v="0.46817080583164256"/>
    <n v="4.5479449709359566E-3"/>
    <n v="1.0701046990437544E-3"/>
    <n v="1.3376308738046931E-3"/>
    <n v="0"/>
    <n v="6.0563868743433603E-3"/>
    <n v="2.0331989281831336E-3"/>
    <n v="2.0331989281831336E-3"/>
    <x v="0"/>
    <m/>
    <x v="8"/>
    <x v="5"/>
    <s v="no root cause"/>
    <x v="5"/>
    <s v=""/>
  </r>
  <r>
    <s v="Nkolmintag"/>
    <s v="LIT_539"/>
    <s v="Douala"/>
    <s v="CAMUSAT"/>
    <s v="Good Grid no GE - 12h"/>
    <s v="LITTORAL"/>
    <s v="Douala"/>
    <s v="ZTE"/>
    <n v="12.964211418445181"/>
    <n v="13.150623657018603"/>
    <n v="12.904945453196474"/>
    <n v="40.110645258865453"/>
    <n v="3.3216228209101342"/>
    <n v="6.3904512417494912"/>
    <n v="5.6338515493689245"/>
    <n v="15.940440112660621"/>
    <n v="12.639238456423907"/>
    <n v="2.0669964015945985"/>
    <n v="8.4491543319265041"/>
    <n v="0"/>
    <n v="1.4785814977470741"/>
    <n v="3.8880827433489444"/>
    <n v="49.477307359752082"/>
    <n v="0"/>
    <n v="0"/>
    <n v="0"/>
    <n v="0"/>
    <n v="0"/>
    <n v="0"/>
    <n v="0"/>
    <n v="2.0153638498655964E-3"/>
    <n v="2.0153638498655964E-3"/>
    <x v="0"/>
    <m/>
    <x v="8"/>
    <x v="5"/>
    <s v="no root cause"/>
    <x v="5"/>
    <s v=""/>
  </r>
  <r>
    <s v="Kinguin-IHS"/>
    <s v="EXN_168"/>
    <s v="EXTREME-NORD"/>
    <s v="IHS"/>
    <s v="Grid-Gen"/>
    <s v="EXTREME-NORD"/>
    <s v="Kinguin"/>
    <s v="NOKIA"/>
    <n v="0"/>
    <n v="0.36431854782121542"/>
    <n v="0.78966301920085269"/>
    <n v="0"/>
    <n v="0"/>
    <n v="0"/>
    <n v="0"/>
    <n v="0"/>
    <n v="0"/>
    <n v="0"/>
    <n v="0"/>
    <n v="0"/>
    <n v="1.6660458533815097"/>
    <n v="0"/>
    <n v="0"/>
    <n v="0"/>
    <n v="0"/>
    <n v="0"/>
    <n v="0"/>
    <n v="0"/>
    <n v="0"/>
    <n v="5.8438820717348853E-3"/>
    <n v="1.9618586149135714E-3"/>
    <n v="1.9618586149135714E-3"/>
    <x v="2"/>
    <m/>
    <x v="8"/>
    <x v="5"/>
    <s v="no root cause"/>
    <x v="5"/>
    <s v=""/>
  </r>
  <r>
    <s v="Kumba-Kake"/>
    <s v="SUO_052"/>
    <s v="SUD-OUEST"/>
    <s v="IHS"/>
    <s v="Hybrid-Gen"/>
    <s v="SUD-OUEST"/>
    <s v="Kumba"/>
    <s v="Huawei"/>
    <n v="0"/>
    <n v="0"/>
    <n v="0"/>
    <n v="0"/>
    <n v="5.3505234952187721E-4"/>
    <n v="5.671554904931899E-3"/>
    <n v="1.9618586149135506E-3"/>
    <n v="0"/>
    <n v="1.8726832233265705E-3"/>
    <n v="3.2816544104008467E-3"/>
    <n v="8.0257852428281603E-4"/>
    <n v="0"/>
    <n v="0"/>
    <n v="1.3447649051316511E-2"/>
    <n v="1.6051570485656314E-3"/>
    <n v="0"/>
    <n v="2.4077355728484469E-3"/>
    <n v="3.9058821515097035E-3"/>
    <n v="1.0701046990437544E-3"/>
    <n v="1.0701046990437544E-3"/>
    <n v="0"/>
    <n v="5.8438820717348211E-3"/>
    <n v="1.9618586149135497E-3"/>
    <n v="1.9618586149135497E-3"/>
    <x v="0"/>
    <m/>
    <x v="8"/>
    <x v="5"/>
    <s v="no root cause"/>
    <x v="5"/>
    <s v=""/>
  </r>
  <r>
    <s v="Kousseri-Sarra"/>
    <s v="EXN_010"/>
    <s v="EXTREME-NORD"/>
    <s v="IHS"/>
    <s v="Grid-Gen"/>
    <s v="EXTREME-NORD"/>
    <s v="Kousseri"/>
    <s v="Huawei"/>
    <n v="9.5417668998068125E-3"/>
    <n v="1.4000536479155785E-2"/>
    <n v="8.1149606344151394E-3"/>
    <n v="1.0968573165198484E-2"/>
    <n v="9.2742407250458719E-3"/>
    <n v="5.3451729717235531E-2"/>
    <n v="0.44222076687983147"/>
    <n v="0.18339811033778208"/>
    <n v="7.5442381282584689E-3"/>
    <n v="8.6856831405718073E-3"/>
    <n v="5.0473271638230418E-3"/>
    <n v="0"/>
    <n v="0.16738221000876058"/>
    <n v="7.6690836764802392E-3"/>
    <n v="0"/>
    <n v="0"/>
    <n v="7.0626910136887808E-2"/>
    <n v="6.2422774110885686E-3"/>
    <n v="6.9556805437844043E-3"/>
    <n v="5.8855758447406495E-3"/>
    <n v="0"/>
    <n v="5.8438820717348211E-3"/>
    <n v="1.9618586149135497E-3"/>
    <n v="1.9618586149135497E-3"/>
    <x v="2"/>
    <m/>
    <x v="8"/>
    <x v="5"/>
    <s v="no root cause"/>
    <x v="5"/>
    <s v=""/>
  </r>
  <r>
    <s v="IPD"/>
    <s v="LIT_100"/>
    <s v="Douala"/>
    <m/>
    <m/>
    <s v="LITTORAL"/>
    <s v="Douala"/>
    <s v="ZTE"/>
    <n v="0"/>
    <n v="0"/>
    <n v="0"/>
    <n v="0"/>
    <n v="0"/>
    <n v="0"/>
    <n v="0"/>
    <n v="0"/>
    <n v="0"/>
    <n v="0"/>
    <n v="0.14239526528608842"/>
    <n v="0"/>
    <n v="0"/>
    <n v="0"/>
    <n v="0"/>
    <n v="0"/>
    <n v="0"/>
    <n v="0"/>
    <n v="0"/>
    <n v="0"/>
    <n v="0"/>
    <n v="0"/>
    <n v="1.8191779883741537E-3"/>
    <n v="1.8191779883741537E-3"/>
    <x v="0"/>
    <m/>
    <x v="8"/>
    <x v="5"/>
    <s v="no root cause"/>
    <x v="5"/>
    <s v=""/>
  </r>
  <r>
    <s v="Bep-Yonyong"/>
    <s v="LIT_092"/>
    <s v="Douala"/>
    <s v="IHS"/>
    <s v="GridOnly"/>
    <s v="LITTORAL"/>
    <s v="Douala"/>
    <s v="ZTE"/>
    <n v="6.6359510947884477"/>
    <n v="0"/>
    <n v="2.2494670878598737"/>
    <n v="13.743996712638364"/>
    <n v="4.5519756986356894"/>
    <n v="0"/>
    <n v="0"/>
    <n v="6.6356657335353688"/>
    <n v="0"/>
    <n v="0"/>
    <n v="0"/>
    <n v="0"/>
    <n v="0"/>
    <n v="6.8692695893366231"/>
    <n v="24.264392194799008"/>
    <n v="0"/>
    <n v="0"/>
    <n v="0"/>
    <n v="0"/>
    <n v="47.917968627383857"/>
    <n v="27.791391396792278"/>
    <n v="0"/>
    <n v="3.9704094648620414"/>
    <n v="3.9704094648620414"/>
    <x v="0"/>
    <m/>
    <x v="0"/>
    <x v="0"/>
    <s v="Coupure ENEO &amp; Baisse de tension"/>
    <x v="0"/>
    <s v="(05/05/2026 ocm ran 00h): 04.05.26: IHS: Grid outage no space // awaiting grid return  - Escalade L2"/>
  </r>
  <r>
    <s v="Mazavou"/>
    <s v="EXN_215"/>
    <s v="EXTREME-NORD"/>
    <s v="CAMUSAT"/>
    <s v="Hybrid Solar - S3"/>
    <s v="EXTREME-NORD"/>
    <s v="Kalfou"/>
    <s v="NOKIA"/>
    <n v="0"/>
    <n v="0"/>
    <n v="0.35418919662889159"/>
    <n v="0"/>
    <n v="0"/>
    <n v="1.6052499449744453E-3"/>
    <n v="0.4909985947913838"/>
    <n v="0"/>
    <n v="0"/>
    <n v="0"/>
    <n v="0"/>
    <n v="0"/>
    <n v="0"/>
    <n v="0"/>
    <n v="1.3145572454818086"/>
    <n v="0"/>
    <n v="0"/>
    <n v="0"/>
    <n v="0"/>
    <n v="0.24486495356483323"/>
    <n v="0"/>
    <n v="5.312620065213625E-3"/>
    <n v="1.7835078317396415E-3"/>
    <n v="1.7835078317396415E-3"/>
    <x v="2"/>
    <m/>
    <x v="8"/>
    <x v="5"/>
    <s v="no root cause"/>
    <x v="5"/>
    <s v=""/>
  </r>
  <r>
    <s v="Bourha"/>
    <s v="EXN_019"/>
    <s v="EXTREME-NORD"/>
    <s v="IHS"/>
    <s v="Grid-Gen"/>
    <s v="EXTREME-NORD"/>
    <s v="Bourrah"/>
    <s v="NOKIA"/>
    <n v="0"/>
    <n v="0"/>
    <n v="0.35883133432357295"/>
    <n v="0"/>
    <n v="1.1593471824815857E-2"/>
    <n v="1.5160693924757608E-3"/>
    <n v="0.49213282325302071"/>
    <n v="0"/>
    <n v="0"/>
    <n v="1.6944304974729593E-3"/>
    <n v="0"/>
    <n v="0"/>
    <n v="0"/>
    <n v="0"/>
    <n v="1.3150744524305926"/>
    <n v="0"/>
    <n v="0"/>
    <n v="0"/>
    <n v="0"/>
    <n v="0.24045966341587843"/>
    <n v="0"/>
    <n v="5.312620065213625E-3"/>
    <n v="1.7835078317396415E-3"/>
    <n v="1.7835078317396415E-3"/>
    <x v="2"/>
    <m/>
    <x v="8"/>
    <x v="5"/>
    <s v="no root cause"/>
    <x v="5"/>
    <s v=""/>
  </r>
  <r>
    <s v="Chamber-Wangai"/>
    <s v="NRD_055"/>
    <s v="NORD"/>
    <s v="IHS"/>
    <s v="Solar-Gen"/>
    <s v="NORD"/>
    <s v="Chamber-Wangai"/>
    <s v="NOKIA"/>
    <n v="0"/>
    <n v="1.1595408128515667"/>
    <n v="6.0599407876271768E-3"/>
    <n v="0.44443172883544313"/>
    <n v="1.7314116536077649E-3"/>
    <n v="3.0119348557551737E-3"/>
    <n v="1.1127926982041573E-2"/>
    <n v="1.15427443573851E-3"/>
    <n v="9.5588351709595333E-4"/>
    <n v="7.3945706039498275E-4"/>
    <n v="2.6367956641401586E-2"/>
    <n v="0"/>
    <n v="1.0640967454464388E-3"/>
    <n v="1.9440235365961538E-3"/>
    <n v="0"/>
    <n v="7.8295993813368037E-3"/>
    <n v="2.4969109644354271E-3"/>
    <n v="0.16641911577962121"/>
    <n v="5.2131933921748239E-2"/>
    <n v="4.8511413023316864E-3"/>
    <n v="1.2489558728902637E-2"/>
    <n v="0"/>
    <n v="1.7835078317395908E-3"/>
    <n v="1.7835078317395908E-3"/>
    <x v="0"/>
    <m/>
    <x v="8"/>
    <x v="5"/>
    <s v="no root cause"/>
    <x v="5"/>
    <s v=""/>
  </r>
  <r>
    <s v="Guili-Centre-IHS"/>
    <s v="EXN_173"/>
    <s v="EXTREME-NORD"/>
    <s v="IHS"/>
    <s v="Grid-Gen"/>
    <s v="EXTREME-NORD"/>
    <s v="Guili"/>
    <s v="NOKIA"/>
    <n v="0"/>
    <n v="0"/>
    <n v="0.38274345089291528"/>
    <n v="0"/>
    <n v="0"/>
    <n v="7.5561544820089109E-3"/>
    <n v="0.49122303379909238"/>
    <n v="1.76417280854449E-2"/>
    <n v="0"/>
    <n v="1.7836110499716445E-3"/>
    <n v="0"/>
    <n v="0"/>
    <n v="0"/>
    <n v="0"/>
    <n v="1.314396647197587"/>
    <n v="0"/>
    <n v="1.872791602470329E-3"/>
    <n v="0"/>
    <n v="0"/>
    <n v="0.27834241226617129"/>
    <n v="0"/>
    <n v="5.0469890619532489E-3"/>
    <n v="1.6943324401527619E-3"/>
    <n v="1.6943324401527619E-3"/>
    <x v="2"/>
    <m/>
    <x v="8"/>
    <x v="5"/>
    <s v="no root cause"/>
    <x v="5"/>
    <s v=""/>
  </r>
  <r>
    <s v="Koza-MTN"/>
    <s v="EXN_043"/>
    <s v="EXTREME-NORD"/>
    <s v="IHS"/>
    <s v="Grid-Gen"/>
    <s v="EXTREME-NORD"/>
    <s v="Koza"/>
    <s v="NOKIA"/>
    <n v="0"/>
    <n v="0.65143328437587433"/>
    <n v="0.89157659463228145"/>
    <n v="0.32842318365230577"/>
    <n v="7.721369974361933E-2"/>
    <n v="3.4531771879513652E-2"/>
    <n v="0.86030481859330421"/>
    <n v="0.22781361121373717"/>
    <n v="3.6686236460525663E-2"/>
    <n v="9.1839872202302386E-2"/>
    <n v="0"/>
    <n v="0"/>
    <n v="0.48878604776528461"/>
    <n v="0.97761305223062345"/>
    <n v="0.26366635744361083"/>
    <n v="4.4053618856260864E-2"/>
    <n v="0.30250273997049593"/>
    <n v="1.8341598949028459"/>
    <n v="0.74338359072486482"/>
    <n v="0.14416374041451166"/>
    <n v="0"/>
    <n v="5.0469890619532489E-3"/>
    <n v="1.6943324401527619E-3"/>
    <n v="1.6943324401527619E-3"/>
    <x v="2"/>
    <m/>
    <x v="8"/>
    <x v="5"/>
    <s v="no root cause"/>
    <x v="5"/>
    <s v=""/>
  </r>
  <r>
    <s v="Hamalade-IHS"/>
    <s v="NRD_111"/>
    <s v="NORD"/>
    <s v="IHS"/>
    <s v="Solar-Gen"/>
    <s v="NORD"/>
    <s v="Hamalade"/>
    <s v="NOKIA"/>
    <n v="1.2485277349802194E-3"/>
    <n v="1.4268888399772469E-3"/>
    <n v="9.8092930745687112E-4"/>
    <n v="6.1865158338410389"/>
    <n v="9.3064014739979974"/>
    <n v="9.248290835760498"/>
    <n v="0"/>
    <n v="0"/>
    <n v="0"/>
    <n v="0"/>
    <n v="0"/>
    <n v="0"/>
    <n v="0"/>
    <n v="0"/>
    <n v="0"/>
    <n v="2.4078749174617545E-3"/>
    <n v="0"/>
    <n v="0.22073257013247377"/>
    <n v="0.21957520990095947"/>
    <n v="0"/>
    <n v="0"/>
    <n v="5.0469890619532489E-3"/>
    <n v="1.6943324401527619E-3"/>
    <n v="1.6943324401527619E-3"/>
    <x v="0"/>
    <m/>
    <x v="8"/>
    <x v="5"/>
    <s v="no root cause"/>
    <x v="5"/>
    <s v=""/>
  </r>
  <r>
    <s v="Camatrans-New"/>
    <s v="LIT_311"/>
    <s v="Douala"/>
    <s v="IHS"/>
    <s v="Grid-Gen"/>
    <s v="LITTORAL"/>
    <s v="Douala"/>
    <s v="ZTE"/>
    <n v="0"/>
    <n v="0"/>
    <n v="0"/>
    <n v="0"/>
    <n v="0"/>
    <n v="0"/>
    <n v="0"/>
    <n v="0"/>
    <n v="0"/>
    <n v="0"/>
    <n v="0"/>
    <n v="0"/>
    <n v="0"/>
    <n v="0"/>
    <n v="0"/>
    <n v="0"/>
    <n v="0"/>
    <n v="0"/>
    <n v="0"/>
    <n v="0.16340498754398139"/>
    <n v="9.9791574243932077E-2"/>
    <n v="0"/>
    <n v="1.5873219702482386E-2"/>
    <n v="1.5873219702482386E-2"/>
    <x v="0"/>
    <m/>
    <x v="8"/>
    <x v="5"/>
    <s v="no root cause"/>
    <x v="5"/>
    <s v=""/>
  </r>
  <r>
    <s v="Port-SUD"/>
    <s v="LIT_640"/>
    <s v="Douala"/>
    <s v="CAMUSAT"/>
    <s v="Good Grid + GE"/>
    <s v="LITTORAL"/>
    <s v="Douala"/>
    <s v="ZTE"/>
    <n v="0"/>
    <n v="0"/>
    <n v="0"/>
    <n v="0"/>
    <n v="0"/>
    <n v="0"/>
    <n v="0"/>
    <n v="0"/>
    <n v="0"/>
    <n v="0"/>
    <n v="0"/>
    <n v="0"/>
    <n v="0"/>
    <n v="0"/>
    <n v="0"/>
    <n v="3.2145766808491221"/>
    <n v="0"/>
    <n v="0"/>
    <n v="0"/>
    <n v="0.11683759805726082"/>
    <n v="9.8167931609174738E-2"/>
    <n v="0"/>
    <n v="1.5641363684356237E-2"/>
    <n v="1.5641363684356237E-2"/>
    <x v="0"/>
    <m/>
    <x v="8"/>
    <x v="5"/>
    <s v="no root cause"/>
    <x v="5"/>
    <s v=""/>
  </r>
  <r>
    <s v="Mokolo"/>
    <s v="EXN_012"/>
    <s v="EXTREME-NORD"/>
    <s v="CAMUSAT"/>
    <s v="Medium Grid + GE"/>
    <s v="EXTREME-NORD"/>
    <s v="Mokolo"/>
    <s v="NOKIA"/>
    <n v="0"/>
    <n v="1.2857737472321866"/>
    <n v="0.23670939562500687"/>
    <n v="0"/>
    <n v="0"/>
    <n v="1.9619721549688431E-3"/>
    <n v="0.19196505319428347"/>
    <n v="1.6412769823653586"/>
    <n v="0.47819269716572094"/>
    <n v="1.6052499449744453E-3"/>
    <n v="0"/>
    <n v="0"/>
    <n v="2.1728241177459782"/>
    <n v="2.0540578713119992"/>
    <n v="0"/>
    <n v="0.90764101429576038"/>
    <n v="0.82257702061777804"/>
    <n v="0"/>
    <n v="0"/>
    <n v="0"/>
    <n v="0"/>
    <n v="4.7813580586923646E-3"/>
    <n v="1.6051570485657116E-3"/>
    <n v="1.6051570485657116E-3"/>
    <x v="2"/>
    <m/>
    <x v="8"/>
    <x v="5"/>
    <s v="no root cause"/>
    <x v="5"/>
    <s v=""/>
  </r>
  <r>
    <s v="Spectrum-Bonanjo-IHS"/>
    <s v="LIT_429"/>
    <s v="Douala"/>
    <s v="IHS"/>
    <s v="Grid-Gen"/>
    <s v="LITTORAL"/>
    <s v="Douala"/>
    <s v="ZTE"/>
    <n v="0"/>
    <n v="0"/>
    <n v="0"/>
    <n v="0"/>
    <n v="0"/>
    <n v="0"/>
    <n v="0"/>
    <n v="0"/>
    <n v="0"/>
    <n v="0"/>
    <n v="0"/>
    <n v="0"/>
    <n v="0"/>
    <n v="4.5082975918363859"/>
    <n v="15.525471345449773"/>
    <n v="0"/>
    <n v="4.4052643443967483E-2"/>
    <n v="0"/>
    <n v="0"/>
    <n v="0"/>
    <n v="0"/>
    <n v="0"/>
    <n v="1.6051570485655403E-3"/>
    <n v="1.6051570485655403E-3"/>
    <x v="0"/>
    <m/>
    <x v="8"/>
    <x v="5"/>
    <s v="no root cause"/>
    <x v="5"/>
    <s v=""/>
  </r>
  <r>
    <s v="Bonateki-New"/>
    <s v="LIT_527"/>
    <s v="Douala"/>
    <s v="IHS"/>
    <s v="Grid-Gen"/>
    <s v="LITTORAL"/>
    <s v="Douala"/>
    <s v="ZTE"/>
    <n v="0"/>
    <n v="0"/>
    <n v="5.7788150659327178"/>
    <n v="0"/>
    <n v="0"/>
    <n v="0"/>
    <n v="0"/>
    <n v="0"/>
    <n v="0.58784418134136884"/>
    <n v="0"/>
    <n v="0"/>
    <n v="0"/>
    <n v="0"/>
    <n v="0"/>
    <n v="1.4874455316708116E-2"/>
    <n v="0"/>
    <n v="0"/>
    <n v="0"/>
    <n v="0"/>
    <n v="0"/>
    <n v="0"/>
    <n v="0"/>
    <n v="1.5873219702480274E-3"/>
    <n v="1.5873219702480274E-3"/>
    <x v="0"/>
    <m/>
    <x v="8"/>
    <x v="5"/>
    <s v="no root cause"/>
    <x v="5"/>
    <s v=""/>
  </r>
  <r>
    <s v="De-La-Salle"/>
    <s v="LIT_245"/>
    <s v="Douala"/>
    <s v="IHS"/>
    <s v="Grid-GenLithium"/>
    <s v="LITTORAL"/>
    <s v="Douala"/>
    <s v="ZTE"/>
    <n v="0"/>
    <n v="0"/>
    <n v="0"/>
    <n v="0"/>
    <n v="0"/>
    <n v="0"/>
    <n v="0"/>
    <n v="0"/>
    <n v="0"/>
    <n v="0.32286842277981803"/>
    <n v="0"/>
    <n v="0"/>
    <n v="0"/>
    <n v="0"/>
    <n v="0"/>
    <n v="0"/>
    <n v="0"/>
    <n v="0"/>
    <n v="0.67081296567389526"/>
    <n v="0"/>
    <n v="0"/>
    <n v="0"/>
    <n v="1.5694868919306861E-3"/>
    <n v="1.5694868919306861E-3"/>
    <x v="0"/>
    <m/>
    <x v="8"/>
    <x v="5"/>
    <s v="no root cause"/>
    <x v="5"/>
    <s v=""/>
  </r>
  <r>
    <s v="Salack"/>
    <s v="EXN_008"/>
    <s v="EXTREME-NORD"/>
    <s v="IHS"/>
    <s v="Grid-Gen"/>
    <s v="EXTREME-NORD"/>
    <s v="Salak"/>
    <s v="NOKIA"/>
    <n v="1.1693954826550281"/>
    <n v="0.88059296532993858"/>
    <n v="2.0309672480686705"/>
    <n v="0.27823539193748392"/>
    <n v="0"/>
    <n v="0"/>
    <n v="0"/>
    <n v="1.4268062653917818E-3"/>
    <n v="0.44727679749959492"/>
    <n v="2.1061413349859572"/>
    <n v="0"/>
    <n v="0"/>
    <n v="1.5160693924757608E-3"/>
    <n v="0.2234245934887871"/>
    <n v="2.140457136181933E-3"/>
    <n v="0"/>
    <n v="0.22335325833642924"/>
    <n v="1.9613628804529832"/>
    <n v="0"/>
    <n v="1.5160693924757608E-3"/>
    <n v="0"/>
    <n v="4.5157270554319886E-3"/>
    <n v="1.515981656978832E-3"/>
    <n v="1.515981656978832E-3"/>
    <x v="2"/>
    <m/>
    <x v="8"/>
    <x v="5"/>
    <s v="no root cause"/>
    <x v="5"/>
    <s v=""/>
  </r>
  <r>
    <s v="Base-Elf-New"/>
    <s v="LIT_151"/>
    <s v="Douala"/>
    <s v="IHS"/>
    <s v="Grid-Gen"/>
    <s v="LITTORAL"/>
    <s v="Douala"/>
    <s v="ZTE"/>
    <n v="0"/>
    <n v="0"/>
    <n v="0"/>
    <n v="0"/>
    <n v="0"/>
    <n v="0"/>
    <n v="0"/>
    <n v="0"/>
    <n v="0"/>
    <n v="0"/>
    <n v="0"/>
    <n v="0"/>
    <n v="0"/>
    <n v="0"/>
    <n v="0"/>
    <n v="0"/>
    <n v="0"/>
    <n v="0"/>
    <n v="0.12805586231890273"/>
    <n v="0"/>
    <n v="0"/>
    <n v="0"/>
    <n v="1.4446413437089521E-3"/>
    <n v="1.4446413437089521E-3"/>
    <x v="0"/>
    <m/>
    <x v="8"/>
    <x v="5"/>
    <s v="no root cause"/>
    <x v="5"/>
    <s v=""/>
  </r>
  <r>
    <s v="Activa-Akwa"/>
    <s v="LIT_367"/>
    <s v="Douala"/>
    <s v="IHS"/>
    <s v="Grid-Gen (LL)"/>
    <s v="LITTORAL"/>
    <s v="Douala"/>
    <s v="ZTE"/>
    <n v="0.33351596453530324"/>
    <n v="0.50364477660494322"/>
    <n v="0"/>
    <n v="0"/>
    <n v="0.30062808011802544"/>
    <n v="0.2362612824705437"/>
    <n v="0.27639020868468417"/>
    <n v="1.3190645572762842"/>
    <n v="0.1245780220470105"/>
    <n v="0.11649873156922998"/>
    <n v="0.93316696772278895"/>
    <n v="0"/>
    <n v="0.58417015520798665"/>
    <n v="0.11978038597963138"/>
    <n v="0.15766209232577977"/>
    <n v="0.63211084572514564"/>
    <n v="0.12006574723270926"/>
    <n v="0.12011925246766147"/>
    <n v="0.11594584414139063"/>
    <n v="0"/>
    <n v="0"/>
    <n v="0"/>
    <n v="1.4446413437089521E-3"/>
    <n v="1.4446413437089521E-3"/>
    <x v="0"/>
    <m/>
    <x v="8"/>
    <x v="5"/>
    <s v="no root cause"/>
    <x v="5"/>
    <s v=""/>
  </r>
  <r>
    <s v="Kumba-Mbongue-Road"/>
    <s v="SUO_237"/>
    <s v="SUD-OUEST"/>
    <s v="IHS"/>
    <s v="Grid-Gen"/>
    <s v="SUD-OUEST"/>
    <s v="Kumba"/>
    <s v="Huawei"/>
    <n v="0"/>
    <n v="5.3505234952187721E-4"/>
    <n v="0"/>
    <n v="0"/>
    <n v="3.3315926296895559E-2"/>
    <n v="3.299489488718243E-3"/>
    <n v="1.9618586149135501E-3"/>
    <n v="0"/>
    <n v="1.8726832233265705E-3"/>
    <n v="2.1402093980875093E-3"/>
    <n v="2.675261747609386E-4"/>
    <n v="0"/>
    <n v="0"/>
    <n v="1.0165994640915667E-2"/>
    <n v="2.675261747609386E-4"/>
    <n v="2.675261747609386E-4"/>
    <n v="9.6309422913937897E-4"/>
    <n v="3.0141282356399082E-3"/>
    <n v="2.4077355728484478E-3"/>
    <n v="2.1402093980875093E-3"/>
    <n v="0"/>
    <n v="4.2500960521707782E-3"/>
    <n v="1.4268062653916723E-3"/>
    <n v="1.4268062653916723E-3"/>
    <x v="0"/>
    <m/>
    <x v="8"/>
    <x v="5"/>
    <s v="no root cause"/>
    <x v="5"/>
    <s v=""/>
  </r>
  <r>
    <s v="Ngodi-Cite"/>
    <s v="LIT_626"/>
    <s v="Douala"/>
    <s v="CAMUSAT"/>
    <s v="Good Grid no GE - 8h"/>
    <s v="LITTORAL"/>
    <s v="Douala"/>
    <s v="ZTE"/>
    <n v="0"/>
    <n v="14.407943173160062"/>
    <n v="23.615016993262621"/>
    <n v="0"/>
    <n v="0"/>
    <n v="2.4985161214839926"/>
    <n v="0"/>
    <n v="0"/>
    <n v="0"/>
    <n v="0.33927669483182271"/>
    <n v="0"/>
    <n v="0"/>
    <n v="0"/>
    <n v="0"/>
    <n v="0"/>
    <n v="0"/>
    <n v="0"/>
    <n v="0"/>
    <n v="2.0581680378274732E-2"/>
    <n v="0"/>
    <n v="0"/>
    <n v="0"/>
    <n v="1.3911361087567561E-3"/>
    <n v="1.3911361087567561E-3"/>
    <x v="0"/>
    <m/>
    <x v="8"/>
    <x v="5"/>
    <s v="no root cause"/>
    <x v="5"/>
    <s v=""/>
  </r>
  <r>
    <s v="La-Falaise"/>
    <s v="LIT_041"/>
    <s v="Douala"/>
    <s v="IHS"/>
    <s v="Grid-Gen (LL)"/>
    <s v="LITTORAL"/>
    <s v="Douala"/>
    <s v="ZTE"/>
    <n v="1.5409507666230065"/>
    <n v="1.5409507666230065"/>
    <n v="1.5409507666230065"/>
    <n v="1.5409507666230065"/>
    <n v="1.5409507666230065"/>
    <n v="1.5409507666230065"/>
    <n v="1.5409507666230065"/>
    <n v="1.5409507666230065"/>
    <n v="1.5409507666230065"/>
    <n v="1.5409507666230065"/>
    <n v="1.5409507666230065"/>
    <n v="0"/>
    <n v="1.5409507666230065"/>
    <n v="1.5409507666230065"/>
    <n v="1.5409507666230065"/>
    <n v="1.5409507666230065"/>
    <n v="1.5409507666230065"/>
    <n v="1.0310458775286575"/>
    <n v="0"/>
    <n v="0"/>
    <n v="0"/>
    <n v="0"/>
    <n v="1.391136108756585E-3"/>
    <n v="1.391136108756585E-3"/>
    <x v="1"/>
    <m/>
    <x v="3"/>
    <x v="1"/>
    <s v="EXCLU"/>
    <x v="1"/>
    <s v=""/>
  </r>
  <r>
    <s v="Marche-Mboppi"/>
    <s v="LIT_236"/>
    <s v="Douala"/>
    <s v="IHS"/>
    <s v="Grid-Gen"/>
    <s v="LITTORAL"/>
    <s v="Douala"/>
    <s v="ZTE"/>
    <n v="0"/>
    <n v="0"/>
    <n v="0"/>
    <n v="0"/>
    <n v="0"/>
    <n v="0"/>
    <n v="0"/>
    <n v="0"/>
    <n v="31.061750748359888"/>
    <n v="1.847232566567645"/>
    <n v="0"/>
    <n v="0"/>
    <n v="16.767434859159952"/>
    <n v="6.6002452679970203"/>
    <n v="19.523685697408634"/>
    <n v="0"/>
    <n v="0"/>
    <n v="0"/>
    <n v="0"/>
    <n v="0"/>
    <n v="0"/>
    <n v="0"/>
    <n v="1.3733010304394766E-3"/>
    <n v="1.3733010304394766E-3"/>
    <x v="0"/>
    <m/>
    <x v="8"/>
    <x v="5"/>
    <s v="no root cause"/>
    <x v="5"/>
    <s v=""/>
  </r>
  <r>
    <s v="Minoterie"/>
    <s v="LIT_023"/>
    <s v="Douala"/>
    <s v="IHS"/>
    <s v="Grid-Gen"/>
    <s v="LITTORAL"/>
    <s v="Douala"/>
    <s v="ZTE"/>
    <n v="0"/>
    <n v="0"/>
    <n v="0"/>
    <n v="0"/>
    <n v="0"/>
    <n v="0"/>
    <n v="0"/>
    <n v="0"/>
    <n v="0"/>
    <n v="0"/>
    <n v="0"/>
    <n v="0"/>
    <n v="0"/>
    <n v="0"/>
    <n v="11.299039331341511"/>
    <n v="0"/>
    <n v="0.11393048029152522"/>
    <n v="0"/>
    <n v="0"/>
    <n v="0"/>
    <n v="0"/>
    <n v="0"/>
    <n v="1.3733010304394144E-3"/>
    <n v="1.3733010304394144E-3"/>
    <x v="0"/>
    <m/>
    <x v="8"/>
    <x v="5"/>
    <s v="no root cause"/>
    <x v="5"/>
    <s v=""/>
  </r>
  <r>
    <s v="Bpriso-ASECNA"/>
    <s v="LIT_060"/>
    <s v="Douala"/>
    <s v="IHS"/>
    <s v="Grid-Gen"/>
    <s v="LITTORAL"/>
    <s v="Douala"/>
    <s v="ZTE"/>
    <n v="0"/>
    <n v="0"/>
    <n v="0"/>
    <n v="0"/>
    <n v="0"/>
    <n v="0"/>
    <n v="0"/>
    <n v="0"/>
    <n v="0"/>
    <n v="0"/>
    <n v="0"/>
    <n v="0"/>
    <n v="0"/>
    <n v="0"/>
    <n v="0"/>
    <n v="0"/>
    <n v="0"/>
    <n v="0"/>
    <n v="0"/>
    <n v="0"/>
    <n v="0"/>
    <n v="0"/>
    <n v="1.3554659521220727E-3"/>
    <n v="1.3554659521220727E-3"/>
    <x v="0"/>
    <m/>
    <x v="8"/>
    <x v="5"/>
    <s v="no root cause"/>
    <x v="5"/>
    <s v=""/>
  </r>
  <r>
    <s v="Kumba-Krama-IHS"/>
    <s v="SUO_125"/>
    <s v="SUD-OUEST"/>
    <s v="IHS"/>
    <s v="Grid-Gen"/>
    <s v="SUD-OUEST"/>
    <s v="Kumba"/>
    <s v="Huawei"/>
    <n v="0"/>
    <n v="2.675261747609386E-4"/>
    <n v="8.9175391586979543E-5"/>
    <n v="2.675261747609386E-4"/>
    <n v="6.2422774110885678E-4"/>
    <n v="1.6943324401526112E-3"/>
    <n v="1.6051570485656321E-3"/>
    <n v="0"/>
    <n v="5.3505234952187721E-4"/>
    <n v="3.4778402718922022E-3"/>
    <n v="0"/>
    <n v="0"/>
    <n v="0"/>
    <n v="9.7201176829807678E-3"/>
    <n v="8.0257852428281581E-4"/>
    <n v="5.3505234952187721E-4"/>
    <n v="3.0319633139573041E-3"/>
    <n v="3.7453664466531398E-3"/>
    <n v="1.9618586149135501E-3"/>
    <n v="5.3505234952187721E-4"/>
    <n v="0"/>
    <n v="3.9844650489101047E-3"/>
    <n v="1.3376308738046929E-3"/>
    <n v="1.3376308738046929E-3"/>
    <x v="0"/>
    <m/>
    <x v="8"/>
    <x v="5"/>
    <s v="no root cause"/>
    <x v="5"/>
    <s v=""/>
  </r>
  <r>
    <s v="Wouri"/>
    <s v="LIT_087"/>
    <s v="Douala"/>
    <s v="IHS"/>
    <s v="Grid-Gen"/>
    <s v="LITTORAL"/>
    <s v="Douala"/>
    <s v="ZTE"/>
    <n v="1.5409507666230065"/>
    <n v="1.5409507666230065"/>
    <n v="1.5409507666230065"/>
    <n v="1.5409507666230065"/>
    <n v="1.5409507666230065"/>
    <n v="1.5409507666230065"/>
    <n v="1.5409507666230065"/>
    <n v="1.5409507666230065"/>
    <n v="2.3149753305196716"/>
    <n v="14.731400153524353"/>
    <n v="1.5409507666230065"/>
    <n v="0"/>
    <n v="1.5409507666230065"/>
    <n v="1.5409507666230065"/>
    <n v="1.5409507666230065"/>
    <n v="1.5409507666230065"/>
    <n v="1.5409507666230065"/>
    <n v="1.5409507666230065"/>
    <n v="1.5409507666230065"/>
    <n v="1.1179918843259626"/>
    <n v="0"/>
    <n v="0"/>
    <n v="1.33763087380456E-3"/>
    <n v="1.33763087380456E-3"/>
    <x v="1"/>
    <m/>
    <x v="3"/>
    <x v="1"/>
    <s v="EXCLU"/>
    <x v="1"/>
    <s v=""/>
  </r>
  <r>
    <s v="Douroum-IHS"/>
    <s v="NRD_122"/>
    <s v="NORD"/>
    <s v="IHS"/>
    <s v="Grid-Gen"/>
    <s v="NORD"/>
    <s v="Douroum"/>
    <s v="NOKIA"/>
    <n v="0"/>
    <n v="0"/>
    <n v="0"/>
    <n v="0"/>
    <n v="0"/>
    <n v="1.0701666299831919E-3"/>
    <n v="0"/>
    <n v="0"/>
    <n v="0"/>
    <n v="1.997322350721719"/>
    <n v="0"/>
    <n v="0"/>
    <n v="0.14376696406804423"/>
    <n v="0"/>
    <n v="0"/>
    <n v="0"/>
    <n v="0"/>
    <n v="0"/>
    <n v="3.5761401551931575E-2"/>
    <n v="0"/>
    <n v="0"/>
    <n v="3.7188340456493336E-3"/>
    <n v="1.2484554822176806E-3"/>
    <n v="1.2484554822176806E-3"/>
    <x v="0"/>
    <m/>
    <x v="8"/>
    <x v="5"/>
    <s v="no root cause"/>
    <x v="5"/>
    <s v=""/>
  </r>
  <r>
    <s v="Fin-Goudron-Mt-Essec"/>
    <s v="LIT_160"/>
    <s v="Douala"/>
    <s v="IHS"/>
    <s v="Grid-Gen"/>
    <s v="LITTORAL"/>
    <s v="Douala"/>
    <s v="ZTE"/>
    <n v="0"/>
    <n v="0"/>
    <n v="0"/>
    <n v="2.211549711357039E-3"/>
    <n v="0"/>
    <n v="0"/>
    <n v="0"/>
    <n v="0"/>
    <n v="0"/>
    <n v="0"/>
    <n v="0"/>
    <n v="0"/>
    <n v="0"/>
    <n v="0"/>
    <n v="0"/>
    <n v="0"/>
    <n v="0"/>
    <n v="0"/>
    <n v="0"/>
    <n v="2.1453637357212365"/>
    <n v="0.7257682577365322"/>
    <n v="0"/>
    <n v="0.10472757987974887"/>
    <n v="0.10472757987974887"/>
    <x v="0"/>
    <m/>
    <x v="8"/>
    <x v="5"/>
    <s v="no root cause"/>
    <x v="5"/>
    <s v=""/>
  </r>
  <r>
    <s v="EXN_368_H_Maroua-Walya-Mosquee"/>
    <s v="EXN_368"/>
    <s v=""/>
    <s v="ESCO"/>
    <s v="Hybrid Solar - S1"/>
    <s v="EXN"/>
    <s v="Maroua"/>
    <s v="Huawei"/>
    <n v="0.27046896268330889"/>
    <n v="0.70166765116298979"/>
    <n v="0"/>
    <n v="0"/>
    <n v="0"/>
    <n v="0"/>
    <n v="0"/>
    <n v="0"/>
    <n v="0"/>
    <n v="0"/>
    <n v="0"/>
    <n v="0"/>
    <n v="0"/>
    <s v=""/>
    <n v="1.0701046990437544E-3"/>
    <n v="0"/>
    <n v="0"/>
    <n v="0"/>
    <n v="0"/>
    <n v="1.0701046990437544E-3"/>
    <n v="7.4937352373415818E-3"/>
    <n v="0"/>
    <n v="1.0701046990437544E-3"/>
    <n v="1.0701046990437544E-3"/>
    <x v="0"/>
    <m/>
    <x v="8"/>
    <x v="5"/>
    <s v="no root cause"/>
    <x v="5"/>
    <s v=""/>
  </r>
  <r>
    <s v="Tradex-Nkomo"/>
    <s v="CTR_276"/>
    <s v="Yaounde"/>
    <s v="IHS"/>
    <s v="Grid-Gen"/>
    <s v="CENTRE"/>
    <s v="Yaounde"/>
    <s v="ZTE"/>
    <n v="3.791737650278356E-2"/>
    <n v="1.4446413437090688E-3"/>
    <n v="3.7667685406339933E-2"/>
    <n v="9.0958899418719114E-4"/>
    <n v="1.979693693230946E-3"/>
    <n v="2.6752617476093866E-4"/>
    <n v="8.5608375923500353E-4"/>
    <n v="1.4446413437090688E-3"/>
    <n v="2.247219867991884E-3"/>
    <n v="3.7453664466531404E-4"/>
    <n v="3.748933462316606E-2"/>
    <n v="0"/>
    <n v="0"/>
    <n v="0"/>
    <n v="1.5516518136134442E-3"/>
    <n v="1.4446413437090686E-3"/>
    <n v="0"/>
    <n v="8.5608375923500353E-4"/>
    <n v="0"/>
    <n v="0"/>
    <n v="0"/>
    <n v="0"/>
    <n v="0"/>
    <n v="0"/>
    <x v="0"/>
    <m/>
    <x v="8"/>
    <x v="5"/>
    <s v="no root cause"/>
    <x v="5"/>
    <s v=""/>
  </r>
  <r>
    <s v="Maroua-Zokok-Palar-II"/>
    <s v="EXN_204"/>
    <s v="Maroua"/>
    <s v="CAMUSAT"/>
    <s v="Bad Grid + GE"/>
    <s v="EXTREME-NORD"/>
    <s v="Maroua"/>
    <s v="Huawei"/>
    <n v="0"/>
    <n v="0"/>
    <n v="0"/>
    <n v="0"/>
    <n v="0.15712703997625793"/>
    <n v="0"/>
    <n v="0"/>
    <n v="0"/>
    <n v="0"/>
    <n v="0"/>
    <n v="0"/>
    <n v="0"/>
    <n v="0"/>
    <n v="0"/>
    <n v="2.675261747609386E-4"/>
    <n v="2.8536125307833454E-3"/>
    <n v="2.4077355728484469E-3"/>
    <n v="2.675261747609386E-4"/>
    <n v="5.3505234952187721E-4"/>
    <n v="8.0257852428281603E-4"/>
    <n v="0"/>
    <n v="1.8594170228247158E-3"/>
    <n v="6.2422774110885678E-4"/>
    <n v="6.2422774110885678E-4"/>
    <x v="0"/>
    <m/>
    <x v="8"/>
    <x v="5"/>
    <s v="no root cause"/>
    <x v="5"/>
    <s v=""/>
  </r>
  <r>
    <s v="Lele"/>
    <s v="SUD_159"/>
    <s v="CENTRE"/>
    <s v="ESCO"/>
    <s v="Hybrid Solar - S3"/>
    <s v="SUD"/>
    <s v="Lele"/>
    <s v="NOKIA"/>
    <n v="0"/>
    <n v="0.7837800559121969"/>
    <n v="1.0578017257151051E-2"/>
    <n v="3.9997494687631772E-2"/>
    <n v="0.34393282945035375"/>
    <n v="1.6210093270368944E-2"/>
    <n v="4.102068013000902E-3"/>
    <n v="9.9941222105565261E-2"/>
    <n v="1.0791203720036304"/>
    <n v="1.0737012854383505"/>
    <n v="3.931635389597353E-2"/>
    <n v="0"/>
    <n v="0"/>
    <n v="0.45279696832204713"/>
    <n v="8.9175391586982075E-4"/>
    <n v="0"/>
    <n v="0"/>
    <n v="0.205477937294718"/>
    <n v="3.4064999586225523E-3"/>
    <n v="0.20305236664355245"/>
    <n v="0"/>
    <n v="1.0625240130425211E-3"/>
    <n v="3.5670156634785984E-4"/>
    <n v="3.5670156634785984E-4"/>
    <x v="0"/>
    <m/>
    <x v="8"/>
    <x v="5"/>
    <s v="no root cause"/>
    <x v="5"/>
    <s v=""/>
  </r>
  <r>
    <s v="Akok-II"/>
    <s v="SUD_127"/>
    <s v="CENTRE"/>
    <s v="CAMUSAT"/>
    <s v="Hybrid Solar - S3"/>
    <s v="SUD"/>
    <s v="Akom-I"/>
    <s v="NOKIA"/>
    <n v="7.2127137215191275E-2"/>
    <n v="0"/>
    <n v="4.399779337716108E-2"/>
    <n v="0"/>
    <n v="0"/>
    <n v="9.2742407250450407E-4"/>
    <n v="0"/>
    <n v="8.7632028686346439E-2"/>
    <n v="0"/>
    <n v="0"/>
    <n v="8.9175391586982075E-4"/>
    <n v="0"/>
    <n v="8.9175391586982075E-4"/>
    <n v="2.3347098090675707E-2"/>
    <n v="0"/>
    <n v="2.860843587248443E-2"/>
    <n v="0.11384130489993814"/>
    <n v="0"/>
    <n v="7.9528353444478478E-2"/>
    <n v="0"/>
    <n v="0"/>
    <n v="1.0625240130425211E-3"/>
    <n v="3.5670156634785984E-4"/>
    <n v="3.5670156634785984E-4"/>
    <x v="0"/>
    <m/>
    <x v="8"/>
    <x v="5"/>
    <s v="no root cause"/>
    <x v="5"/>
    <s v=""/>
  </r>
  <r>
    <s v="Ngog-Mapubi-NEW"/>
    <s v="CTR_546"/>
    <s v="CENTRE"/>
    <s v="IHS"/>
    <s v="Gen-Lithium"/>
    <s v="CENTRE"/>
    <s v="Ngog-Mapubi"/>
    <s v="NOKIA"/>
    <n v="4.6371203625224775E-4"/>
    <n v="2.8536125307818605E-4"/>
    <n v="0.12034696305619204"/>
    <n v="2.8536125307847553E-4"/>
    <n v="2.3185601812635546E-4"/>
    <n v="2.8536125307841763E-4"/>
    <n v="3.0319633139559802E-4"/>
    <n v="9.8641655228021125E-2"/>
    <n v="0.16764161075227144"/>
    <n v="2.8536125307841763E-4"/>
    <n v="2.8536125307830184E-4"/>
    <n v="0"/>
    <n v="2.8536125307818605E-4"/>
    <n v="3.2103140971312578E-4"/>
    <n v="2.6752617476100566E-4"/>
    <n v="0.21186289533234626"/>
    <n v="3.031963313958296E-4"/>
    <n v="2.4969109644359369E-4"/>
    <n v="2.140209398087698E-4"/>
    <n v="2.4969109644353585E-4"/>
    <n v="0"/>
    <n v="0"/>
    <n v="3.0319633139568486E-4"/>
    <n v="3.0319633139568486E-4"/>
    <x v="0"/>
    <m/>
    <x v="8"/>
    <x v="5"/>
    <s v="no root cause"/>
    <x v="5"/>
    <s v=""/>
  </r>
  <r>
    <s v="Gari-Gombo"/>
    <s v="EST_048"/>
    <s v="CENTRE"/>
    <s v="IHS"/>
    <s v="Gen-Solar AER"/>
    <s v="EST"/>
    <s v="Gari-Gombo"/>
    <s v="NOKIA"/>
    <n v="2.1402093980865401E-4"/>
    <n v="2.6752617476100566E-4"/>
    <n v="2.8536125307830184E-4"/>
    <n v="2.85361253078244E-4"/>
    <n v="2.4969109644353585E-4"/>
    <n v="2.6752617476083203E-4"/>
    <n v="2.6752617476094782E-4"/>
    <n v="2.4969109644370954E-4"/>
    <n v="2.4969109644359369E-4"/>
    <n v="2.6752617476094782E-4"/>
    <n v="2.6752617476106361E-4"/>
    <n v="0"/>
    <n v="2.6752617476083203E-4"/>
    <n v="0.72783171105460986"/>
    <n v="1.9618586149135206E-3"/>
    <n v="2.4969109644330426E-4"/>
    <n v="3.5670156634789177E-4"/>
    <n v="2.6752617476071623E-4"/>
    <n v="0.30881530622827374"/>
    <n v="2.8536125307841763E-4"/>
    <n v="0"/>
    <n v="0"/>
    <n v="2.8536125307830184E-4"/>
    <n v="2.8536125307830184E-4"/>
    <x v="0"/>
    <m/>
    <x v="8"/>
    <x v="5"/>
    <s v="no root cause"/>
    <x v="5"/>
    <s v=""/>
  </r>
  <r>
    <s v="MABETA"/>
    <s v="SUO_165"/>
    <s v="SUD-OUEST"/>
    <s v="IHS"/>
    <s v="Hybrid-Gen"/>
    <s v="SUD-OUEST"/>
    <s v="Limbe"/>
    <s v="NOKIA"/>
    <n v="0.68686719663009466"/>
    <n v="7.815052222283267"/>
    <n v="8.5322356675918698"/>
    <n v="2.8085123801941102E-4"/>
    <n v="0.10022058124367998"/>
    <n v="2.6752617476106361E-4"/>
    <n v="2.8536125307835979E-4"/>
    <n v="2.1402093980859614E-4"/>
    <n v="2.6752617476094782E-4"/>
    <n v="1.6196450428024005"/>
    <n v="2.6752617476088987E-4"/>
    <n v="0"/>
    <n v="2.6752617476094782E-4"/>
    <n v="3.2103140971306789E-4"/>
    <n v="2.4969109644353585E-4"/>
    <n v="6.3405366324379564"/>
    <n v="6.9956132841370531"/>
    <n v="2.496910964434779E-4"/>
    <n v="2.8536125307818605E-4"/>
    <n v="2.85361253078244E-4"/>
    <n v="0"/>
    <n v="0"/>
    <n v="2.6752617476106361E-4"/>
    <n v="2.6752617476106361E-4"/>
    <x v="0"/>
    <m/>
    <x v="8"/>
    <x v="5"/>
    <s v="no root cause"/>
    <x v="5"/>
    <s v=""/>
  </r>
  <r>
    <s v="Guider-Ville"/>
    <s v="NRD_076"/>
    <s v="NORD"/>
    <s v="IHS"/>
    <s v="Grid-Gen"/>
    <s v="NORD"/>
    <s v="Guider"/>
    <s v="Huawei"/>
    <n v="6.233716573496217"/>
    <n v="3.3463065693014076"/>
    <n v="5.3505234952187725E-3"/>
    <n v="0.34409216597751924"/>
    <n v="5.3505234952187721E-4"/>
    <n v="0"/>
    <n v="7.8474344596542005E-3"/>
    <n v="0.33733267129522615"/>
    <n v="1.0846046177157971"/>
    <n v="4.9902549132073745E-2"/>
    <n v="2.9556113436805322"/>
    <n v="0"/>
    <n v="1.6100795301812332"/>
    <n v="1.1542684336235458"/>
    <n v="3.0926025802364504E-2"/>
    <n v="0.9403188341280645"/>
    <n v="0.3183383128871996"/>
    <n v="3.7639505982598669"/>
    <n v="0.48602371922735588"/>
    <n v="0.7123686981534274"/>
    <n v="0"/>
    <n v="7.9689300978202102E-4"/>
    <n v="2.675261747609386E-4"/>
    <n v="2.675261747609386E-4"/>
    <x v="0"/>
    <m/>
    <x v="8"/>
    <x v="5"/>
    <s v="no root cause"/>
    <x v="5"/>
    <s v=""/>
  </r>
  <r>
    <s v="Mora-Technical-School-MTN-IHS"/>
    <s v="EXN_134"/>
    <s v="EXTREME-NORD"/>
    <s v="IHS"/>
    <s v="Grid-Gen"/>
    <s v="EXTREME-NORD"/>
    <s v="Mora"/>
    <s v="Huawei"/>
    <n v="0"/>
    <n v="0"/>
    <n v="1.9974752663133892"/>
    <n v="0"/>
    <n v="1.1213270439713157"/>
    <n v="0"/>
    <n v="0"/>
    <n v="0"/>
    <n v="0"/>
    <n v="0"/>
    <n v="0"/>
    <n v="0"/>
    <n v="1.3516849155188011"/>
    <n v="3.871478285435447"/>
    <n v="2.9687736314787707"/>
    <n v="0.27198494434028758"/>
    <n v="4.2982538744924137E-2"/>
    <n v="1.4235602811379067"/>
    <n v="1.0372524847831113"/>
    <n v="0"/>
    <n v="0"/>
    <n v="7.9689300978202102E-4"/>
    <n v="2.675261747609386E-4"/>
    <n v="2.675261747609386E-4"/>
    <x v="2"/>
    <m/>
    <x v="8"/>
    <x v="5"/>
    <s v="no root cause"/>
    <x v="5"/>
    <s v=""/>
  </r>
  <r>
    <s v="Fondjanti"/>
    <s v="OST_158"/>
    <s v="OUEST"/>
    <s v="IHS"/>
    <s v="Grid-Gen"/>
    <s v="OUEST"/>
    <s v="Fondjanti"/>
    <s v="NOKIA"/>
    <n v="3.031963313958296E-4"/>
    <n v="2.6752617476100566E-4"/>
    <n v="2.3185601812612388E-4"/>
    <n v="5.5288742783927277E-3"/>
    <n v="0.51375470479712848"/>
    <n v="2.4969109644365164E-4"/>
    <n v="1.2289743705804836"/>
    <n v="7.3658873450849847E-3"/>
    <n v="2.6752617476100566E-4"/>
    <n v="0.39070186414686098"/>
    <n v="0.94084344700136457"/>
    <n v="0"/>
    <n v="2.6752617476088987E-4"/>
    <n v="2.6752617476083203E-4"/>
    <n v="2.4969109644342005E-4"/>
    <n v="2.4969109644376743E-4"/>
    <n v="2.6752617476077408E-4"/>
    <n v="2.4969109644365164E-4"/>
    <n v="2.6752617476100566E-4"/>
    <n v="2.3185601812600808E-4"/>
    <n v="0"/>
    <n v="0"/>
    <n v="2.4969109644353585E-4"/>
    <n v="2.4969109644353585E-4"/>
    <x v="0"/>
    <m/>
    <x v="8"/>
    <x v="5"/>
    <s v="no root cause"/>
    <x v="5"/>
    <s v=""/>
  </r>
  <r>
    <s v="BICEC-Indoor"/>
    <s v="LIT_700"/>
    <s v="Douala"/>
    <s v="CAMUSAT"/>
    <s v="Good Grid no GE - 8h"/>
    <s v="LITTORAL"/>
    <s v="Douala"/>
    <s v="ZTE"/>
    <n v="0"/>
    <n v="0"/>
    <n v="0"/>
    <n v="0"/>
    <n v="0"/>
    <n v="0"/>
    <n v="0"/>
    <n v="0"/>
    <n v="0"/>
    <n v="0"/>
    <n v="0"/>
    <n v="0"/>
    <n v="0"/>
    <n v="0"/>
    <n v="0"/>
    <n v="0"/>
    <n v="0"/>
    <n v="0"/>
    <n v="0.23922190547123134"/>
    <n v="0"/>
    <n v="0"/>
    <n v="0"/>
    <n v="0"/>
    <n v="0"/>
    <x v="0"/>
    <m/>
    <x v="8"/>
    <x v="5"/>
    <s v="no root cause"/>
    <x v="5"/>
    <s v=""/>
  </r>
  <r>
    <s v="Akonolinga-Town-IHS"/>
    <s v="CTR_784"/>
    <s v="CENTRE"/>
    <m/>
    <m/>
    <s v="CENTRE"/>
    <s v="Akonolinga"/>
    <s v="NOKIA"/>
    <n v="2.8536125307835979E-4"/>
    <n v="0.54767958497059355"/>
    <n v="0.18782120976049646"/>
    <n v="2.3042921186075569E-2"/>
    <n v="2.6752617476100566E-4"/>
    <n v="2.6752617476088987E-4"/>
    <n v="7.2331018769000091"/>
    <n v="2.3185601812618177E-4"/>
    <n v="0.10492376574123985"/>
    <n v="2.3185601812618177E-4"/>
    <n v="0.10790222382024464"/>
    <n v="0"/>
    <n v="7.1340313269572576E-4"/>
    <n v="0.72249676632267235"/>
    <n v="4.637120362522767E-4"/>
    <n v="3.3886648803062454E-4"/>
    <n v="4.280418796176554E-4"/>
    <n v="1.6865151169943444"/>
    <n v="2.6752617476100566E-4"/>
    <n v="4.6371203625224775E-4"/>
    <n v="0"/>
    <n v="0"/>
    <n v="2.4969109644353585E-4"/>
    <n v="2.4969109644353585E-4"/>
    <x v="0"/>
    <m/>
    <x v="8"/>
    <x v="5"/>
    <s v="no root cause"/>
    <x v="5"/>
    <s v=""/>
  </r>
  <r>
    <s v="Fochieya-IHS"/>
    <s v="OST_195"/>
    <s v="OUEST"/>
    <s v="IHS"/>
    <s v="Grid-Gen"/>
    <s v="OUEST"/>
    <s v=" Fochieya"/>
    <s v="NOKIA"/>
    <n v="0"/>
    <n v="0"/>
    <n v="0"/>
    <n v="0"/>
    <n v="6.5989789774327555E-4"/>
    <n v="1.0577180016607828"/>
    <n v="2.4969109644359369E-4"/>
    <n v="2.3185601812623967E-4"/>
    <n v="2.8536125307841763E-4"/>
    <n v="2.8536125307859132E-4"/>
    <n v="0.58057495646188817"/>
    <n v="0"/>
    <n v="0.5802077956583509"/>
    <n v="2.3185601812606598E-4"/>
    <n v="2.3185601812606598E-4"/>
    <n v="2.3185601812623967E-4"/>
    <n v="2.3185601812606598E-4"/>
    <n v="1.1990344802002095"/>
    <n v="2.4969109644365164E-4"/>
    <n v="3.2103140971312578E-4"/>
    <n v="0"/>
    <n v="0"/>
    <n v="2.3185601812618177E-4"/>
    <n v="2.3185601812618177E-4"/>
    <x v="0"/>
    <m/>
    <x v="8"/>
    <x v="5"/>
    <s v="no root cause"/>
    <x v="5"/>
    <s v=""/>
  </r>
  <r>
    <s v="Moumee-New"/>
    <s v="OST_224"/>
    <s v="OUEST"/>
    <s v="IHS"/>
    <s v="Grid-Gen"/>
    <s v="OUEST"/>
    <s v="Moumee"/>
    <s v="NOKIA"/>
    <n v="1.5159816569788325E-3"/>
    <n v="0"/>
    <n v="2.4969109644336216E-4"/>
    <n v="2.4969109644353585E-4"/>
    <n v="2.0331989281830035E-3"/>
    <n v="1.9307004331617305E-3"/>
    <n v="2.496910964434779E-4"/>
    <n v="2.3185601812600808E-4"/>
    <n v="2.8536125307853343E-4"/>
    <n v="2.85361253078244E-4"/>
    <n v="2.1853270826962181E-4"/>
    <n v="0"/>
    <n v="8.886384279700333E-3"/>
    <n v="2.9427879223704097E-3"/>
    <n v="6.3492878809931208E-3"/>
    <n v="2.8536125307818605E-4"/>
    <n v="2.3007251029441549E-3"/>
    <n v="6.5276386641667751E-3"/>
    <n v="2.6752617476065828E-4"/>
    <n v="2.8536125307853343E-4"/>
    <n v="0"/>
    <n v="0"/>
    <n v="2.185358046016514E-4"/>
    <n v="2.185358046016514E-4"/>
    <x v="0"/>
    <m/>
    <x v="8"/>
    <x v="5"/>
    <s v="no root cause"/>
    <x v="5"/>
    <s v=""/>
  </r>
  <r>
    <s v="Meyomessala"/>
    <s v="SUD_003"/>
    <s v="CENTRE"/>
    <s v="CAMUSAT"/>
    <s v="Good Grid + Solar + GE"/>
    <s v="SUD"/>
    <s v="Meyomessala"/>
    <s v="NOKIA"/>
    <n v="3.0819015332460129"/>
    <n v="3.0819015332460129"/>
    <n v="1.7911600369842346"/>
    <n v="1.7835078317383009E-4"/>
    <n v="2.4969109644359369E-4"/>
    <n v="1.9618586149132891E-4"/>
    <n v="1.7835078317400378E-4"/>
    <n v="7.4907328933066539E-4"/>
    <n v="1.0181545178821445"/>
    <n v="1.7835078317406171E-4"/>
    <n v="1.7835078317406171E-4"/>
    <n v="0"/>
    <n v="6.0639266279136972E-4"/>
    <n v="2.8536125307821499E-4"/>
    <n v="2.8536125307827289E-4"/>
    <n v="1.5230134267846121E-4"/>
    <n v="2.6752617476088987E-4"/>
    <n v="1.9779280204775236"/>
    <n v="3.0819015332460129"/>
    <n v="2.0331271758156864"/>
    <n v="0"/>
    <n v="0"/>
    <n v="2.1402093980888559E-4"/>
    <n v="2.1402093980888559E-4"/>
    <x v="0"/>
    <m/>
    <x v="8"/>
    <x v="5"/>
    <s v="no root cause"/>
    <x v="5"/>
    <s v=""/>
  </r>
  <r>
    <s v="Mbile-IHS"/>
    <s v="SUD_069"/>
    <s v="CENTRE"/>
    <s v="IHS"/>
    <s v="Gen Only"/>
    <s v="SUD"/>
    <s v="Mbile"/>
    <s v="NOKIA"/>
    <n v="1.6051570485647602E-4"/>
    <n v="1.9618586149141573E-4"/>
    <n v="1.3202774827290287E-2"/>
    <n v="1.6051570485659184E-4"/>
    <n v="1.7835078317400378E-4"/>
    <n v="1.7835078317394589E-4"/>
    <n v="1.7835078317394589E-4"/>
    <n v="1.6051570485664974E-4"/>
    <n v="0.66121107836768245"/>
    <n v="1.9618586149135786E-4"/>
    <n v="2.9427879223706821E-3"/>
    <n v="0"/>
    <n v="1.9618586149135786E-4"/>
    <n v="1.7835078317400378E-4"/>
    <n v="1.9618586149135786E-4"/>
    <n v="2.2290431531458565E-4"/>
    <n v="0.35904644803210478"/>
    <n v="0.34603618951411569"/>
    <n v="1.4268062653906408E-4"/>
    <n v="1.4268062653906408E-4"/>
    <n v="0"/>
    <n v="0"/>
    <n v="2.140209398088277E-4"/>
    <n v="2.140209398088277E-4"/>
    <x v="0"/>
    <m/>
    <x v="8"/>
    <x v="5"/>
    <s v="no root cause"/>
    <x v="5"/>
    <s v=""/>
  </r>
  <r>
    <s v="Zemda"/>
    <s v="OST_262"/>
    <s v="NORD-OUEST"/>
    <s v="CAMUSAT"/>
    <s v="Hybrid Solar - S3"/>
    <s v="OUEST"/>
    <s v="Zemda"/>
    <s v="NOKIA"/>
    <n v="0.9544490096733268"/>
    <n v="1.7835078317400378E-4"/>
    <n v="1.9618586149124207E-4"/>
    <n v="1.426806265391799E-4"/>
    <n v="1.6051570485653394E-4"/>
    <n v="1.5982654247249164"/>
    <n v="0.67409728143948044"/>
    <n v="7.8658505164106038E-2"/>
    <n v="6.9616434243876341E-2"/>
    <n v="1.9618586149124207E-4"/>
    <n v="1.9618586149141573E-4"/>
    <n v="0"/>
    <n v="1.9618586149141573E-4"/>
    <n v="1.1573737139255658"/>
    <n v="1.9618586149118417E-4"/>
    <n v="1.7835078317394589E-4"/>
    <n v="3.0676334705919332E-3"/>
    <n v="0.68549778786362492"/>
    <n v="1.0646010993855382"/>
    <n v="1.6051570485653394E-4"/>
    <n v="0"/>
    <n v="0"/>
    <n v="1.7835078317388799E-4"/>
    <n v="1.7835078317388799E-4"/>
    <x v="0"/>
    <m/>
    <x v="8"/>
    <x v="5"/>
    <s v="no root cause"/>
    <x v="5"/>
    <s v=""/>
  </r>
  <r>
    <s v="Ndelele-MTN"/>
    <s v="EST_041"/>
    <s v="CENTRE"/>
    <s v="IHS"/>
    <s v="Gen-Solar AER"/>
    <s v="EST"/>
    <s v="Ndelele"/>
    <s v="NOKIA"/>
    <n v="4.6371203625233828E-4"/>
    <n v="1.7835078317388799E-4"/>
    <n v="1.6051570485653394E-4"/>
    <n v="1.9618586149147365E-4"/>
    <n v="0.64759970105627007"/>
    <n v="1.7835078317400378E-4"/>
    <n v="1.783507831741196E-4"/>
    <n v="1.7835078317388799E-4"/>
    <n v="1.6051570485659184E-4"/>
    <n v="1.6051570485641812E-4"/>
    <n v="1.6051570485659184E-4"/>
    <n v="0"/>
    <n v="1.7835078317388799E-4"/>
    <n v="0.72715397807854865"/>
    <n v="1.6051570485653394E-4"/>
    <n v="1.4268062653906408E-4"/>
    <n v="1.7835078317388799E-4"/>
    <n v="1.783507831741196E-4"/>
    <n v="1.426806265391799E-4"/>
    <n v="0.10032231553535158"/>
    <n v="0"/>
    <n v="0"/>
    <n v="1.6051570485647602E-4"/>
    <n v="1.6051570485647602E-4"/>
    <x v="0"/>
    <m/>
    <x v="8"/>
    <x v="5"/>
    <s v="no root cause"/>
    <x v="5"/>
    <s v=""/>
  </r>
  <r>
    <s v="Santchou"/>
    <s v="OST_038"/>
    <s v="OUEST"/>
    <s v="IHS"/>
    <s v="Grid-Gen"/>
    <s v="OUEST"/>
    <s v="Santchou"/>
    <s v="NOKIA"/>
    <n v="2.0331989281829367E-3"/>
    <n v="1.4268062653894828E-4"/>
    <n v="5.7464674886348065E-2"/>
    <n v="3.5670156635055508E-5"/>
    <n v="5.2970182602665302E-3"/>
    <n v="1.5159816569787542E-3"/>
    <n v="5.0651622421404256E-3"/>
    <n v="0.98176755613769229"/>
    <n v="3.0835780306078489"/>
    <n v="3.0820085437159181"/>
    <n v="2.6968427159042143"/>
    <n v="0"/>
    <n v="3.0925134048448637"/>
    <n v="3.0819728735592826"/>
    <n v="2.2283325200537618"/>
    <n v="2.033198928183448E-3"/>
    <n v="1.3733010304394972E-3"/>
    <n v="7.1340313269416245E-5"/>
    <n v="3.2281491754490967E-3"/>
    <n v="8.9175391586943995E-5"/>
    <n v="0"/>
    <n v="0"/>
    <n v="1.0701046990458755E-4"/>
    <n v="1.0701046990458755E-4"/>
    <x v="0"/>
    <m/>
    <x v="8"/>
    <x v="5"/>
    <s v="no root cause"/>
    <x v="5"/>
    <s v=""/>
  </r>
  <r>
    <s v="Bassamba-IHS"/>
    <s v="OST_143"/>
    <s v="OUEST"/>
    <s v="IHS"/>
    <s v="Grid-Gen"/>
    <s v="OUEST"/>
    <s v="Bassamba"/>
    <s v="NOKIA"/>
    <n v="1.0701046990406647E-4"/>
    <n v="0.67387183535600303"/>
    <n v="8.9175391586943995E-5"/>
    <n v="5.3505234952235873E-5"/>
    <n v="6.449164319570401E-2"/>
    <n v="8.9175391587059801E-5"/>
    <n v="1.4268062653929566E-4"/>
    <n v="1.6051570485641812E-4"/>
    <n v="5.3505234952062184E-5"/>
    <n v="8.9175391586943995E-5"/>
    <n v="8.9175391587059801E-5"/>
    <n v="0"/>
    <n v="1.2484554822171003E-4"/>
    <n v="1.0701046990441385E-4"/>
    <n v="1.0701046990452966E-4"/>
    <n v="5.3505234952120087E-5"/>
    <n v="5.3505234952351672E-5"/>
    <n v="7.1340313269358348E-5"/>
    <n v="1.0701046990418226E-4"/>
    <n v="1.0701046990441385E-4"/>
    <n v="0"/>
    <n v="0"/>
    <n v="1.0701046990452966E-4"/>
    <n v="1.0701046990452966E-4"/>
    <x v="0"/>
    <m/>
    <x v="8"/>
    <x v="5"/>
    <s v="no root cause"/>
    <x v="5"/>
    <s v=""/>
  </r>
  <r>
    <s v="Garoua-Camp-Chinois-IHS"/>
    <s v="NRD_073"/>
    <s v="Garoua"/>
    <s v="IHS"/>
    <s v="Grid-Gen"/>
    <s v="NORD"/>
    <s v="Garoua"/>
    <s v="Huawei"/>
    <n v="0"/>
    <n v="0"/>
    <n v="0"/>
    <n v="0"/>
    <n v="0"/>
    <n v="0"/>
    <n v="0"/>
    <n v="0"/>
    <n v="0"/>
    <n v="0"/>
    <n v="0"/>
    <n v="0"/>
    <n v="0"/>
    <n v="0"/>
    <n v="0"/>
    <n v="0"/>
    <n v="0"/>
    <n v="0"/>
    <n v="0"/>
    <n v="0"/>
    <n v="0"/>
    <n v="2.6563100326067369E-4"/>
    <n v="8.9175391586979543E-5"/>
    <n v="8.9175391586979543E-5"/>
    <x v="0"/>
    <m/>
    <x v="8"/>
    <x v="5"/>
    <s v="no root cause"/>
    <x v="5"/>
    <s v=""/>
  </r>
  <r>
    <s v="Banwa"/>
    <s v="OST_089"/>
    <s v="OUEST"/>
    <s v="IHS"/>
    <s v="Grid-Gen"/>
    <s v="OUEST"/>
    <s v="Bantoum"/>
    <s v="NOKIA"/>
    <n v="1.7835078317411958E-5"/>
    <n v="7.134031326964783E-5"/>
    <n v="5.3505234952293776E-5"/>
    <n v="5.3505234952293776E-5"/>
    <n v="7.134031326964783E-5"/>
    <n v="5.3505234952293776E-5"/>
    <n v="1.7835078317411958E-5"/>
    <n v="7.134031326964783E-5"/>
    <n v="0"/>
    <n v="1.7835078317411958E-5"/>
    <n v="5.3505234952351672E-5"/>
    <n v="0"/>
    <n v="5.3505234952293776E-5"/>
    <n v="3.5670156634823915E-5"/>
    <n v="0"/>
    <n v="0"/>
    <n v="3.5670156634823915E-5"/>
    <n v="3.5670156634881818E-5"/>
    <n v="0"/>
    <n v="0"/>
    <n v="0"/>
    <n v="0"/>
    <n v="5.3505234952293776E-5"/>
    <n v="5.3505234952293776E-5"/>
    <x v="0"/>
    <m/>
    <x v="8"/>
    <x v="5"/>
    <s v="no root cause"/>
    <x v="5"/>
    <s v=""/>
  </r>
  <r>
    <s v="Ayos"/>
    <s v="EST_018"/>
    <s v="CENTRE"/>
    <s v="IHS"/>
    <s v="Grid-Gen"/>
    <s v="EST"/>
    <s v="Ayos"/>
    <s v="NOKIA"/>
    <n v="0.36984697076505602"/>
    <n v="8.9175391587059801E-5"/>
    <n v="5.3505234952235873E-5"/>
    <n v="9.3066143893569722E-2"/>
    <n v="7.4402709872628037E-2"/>
    <n v="0.17393900680729593"/>
    <n v="20.964377875231818"/>
    <n v="6.3666997771197833"/>
    <n v="14.394152025638352"/>
    <n v="0.16604474498867422"/>
    <n v="1.7835078317469854E-5"/>
    <n v="0"/>
    <n v="1.2484554822171003E-4"/>
    <n v="5.3505234952120087E-5"/>
    <n v="1.6051570485664974E-4"/>
    <n v="3.059033388695934"/>
    <n v="1.7835078317400378E-4"/>
    <n v="1.7835078317394589E-4"/>
    <n v="1.0701046990452966E-4"/>
    <n v="2.3185601812618177E-4"/>
    <n v="0"/>
    <n v="0"/>
    <n v="5.3505234952120087E-5"/>
    <n v="5.3505234952120087E-5"/>
    <x v="0"/>
    <m/>
    <x v="8"/>
    <x v="5"/>
    <s v="no root cause"/>
    <x v="5"/>
    <s v=""/>
  </r>
  <r>
    <s v="Bakou"/>
    <s v="OST_182"/>
    <s v="OUEST"/>
    <s v="IHS"/>
    <s v="Grid-Gen"/>
    <s v="OUEST"/>
    <s v="Bakou"/>
    <s v="NOKIA"/>
    <n v="7.1340313269821533E-5"/>
    <n v="1.0701046990429807E-4"/>
    <n v="7.1340313269589948E-5"/>
    <n v="5.3505234952120087E-5"/>
    <n v="5.8855758447410077E-3"/>
    <n v="8.9175391586886099E-5"/>
    <n v="6.2244423327716819E-3"/>
    <n v="8.1149606344152192E-3"/>
    <n v="8.9175391586886099E-5"/>
    <n v="7.134031326964783E-5"/>
    <n v="7.1340313269532038E-5"/>
    <n v="0"/>
    <n v="2.5058285035941468E-2"/>
    <n v="5.3505234952177976E-5"/>
    <n v="7.1340313269705727E-5"/>
    <n v="5.3505234952177976E-5"/>
    <n v="3.5670156634823915E-5"/>
    <n v="5.3505234952120087E-5"/>
    <n v="5.3505234952177976E-5"/>
    <n v="5.3505234952120087E-5"/>
    <n v="0"/>
    <n v="0"/>
    <n v="3.5670156634708122E-5"/>
    <n v="3.5670156634708122E-5"/>
    <x v="0"/>
    <m/>
    <x v="8"/>
    <x v="5"/>
    <s v="no root cause"/>
    <x v="5"/>
    <s v=""/>
  </r>
  <r>
    <s v="Betare-Oya"/>
    <s v="EST_014"/>
    <s v="CENTRE"/>
    <s v="IHS"/>
    <s v="Solar-Gen-Lithium"/>
    <s v="EST"/>
    <s v="Betare-oya"/>
    <s v="NOKIA"/>
    <n v="1.3999644725239919"/>
    <n v="7.4907328933057854E-4"/>
    <n v="8.2235332481002649E-2"/>
    <n v="8.9175391586943995E-5"/>
    <n v="0.60048556050523216"/>
    <n v="8.9175391587001892E-5"/>
    <n v="5.3505234952235873E-5"/>
    <n v="7.1340313269589948E-5"/>
    <n v="7.27069382682516E-2"/>
    <n v="1.2484554822182582E-4"/>
    <n v="1.0701046990418226E-4"/>
    <n v="0"/>
    <n v="2.7804352044470693"/>
    <n v="9.2458116102079444"/>
    <n v="9.2458116102079444"/>
    <n v="9.2457045997380387"/>
    <n v="5.3772939477731843"/>
    <n v="1.4268062653935356E-4"/>
    <n v="5.3505234952235873E-5"/>
    <n v="3.5670156634823915E-5"/>
    <n v="0"/>
    <n v="0"/>
    <n v="3.5670156634708122E-5"/>
    <n v="3.5670156634708122E-5"/>
    <x v="0"/>
    <m/>
    <x v="8"/>
    <x v="5"/>
    <s v="no root cause"/>
    <x v="5"/>
    <s v=""/>
  </r>
  <r>
    <s v="Nkomkana"/>
    <s v="CTR_427"/>
    <s v="Yaounde"/>
    <s v="IHS"/>
    <s v="GridOnly"/>
    <s v="CENTRE"/>
    <s v="Yaounde"/>
    <s v="ZTE"/>
    <n v="0"/>
    <n v="7.5989629361531663E-17"/>
    <n v="0"/>
    <n v="0.38814480942148699"/>
    <n v="0"/>
    <n v="0"/>
    <n v="3.4756287221808466"/>
    <n v="0"/>
    <n v="1.1579372093185777E-16"/>
    <n v="1.5921636628130443E-16"/>
    <n v="0"/>
    <n v="0"/>
    <n v="0.23146364640316341"/>
    <n v="0"/>
    <n v="5.7896860465928885E-17"/>
    <n v="0"/>
    <n v="0"/>
    <n v="0"/>
    <n v="0"/>
    <n v="0"/>
    <n v="0"/>
    <n v="0"/>
    <n v="5.7896860465928885E-17"/>
    <n v="5.7896860465928885E-17"/>
    <x v="0"/>
    <m/>
    <x v="8"/>
    <x v="5"/>
    <s v="no root cause"/>
    <x v="5"/>
    <s v=""/>
  </r>
  <r>
    <s v="Bepanda-Ambiance"/>
    <s v="LIT_687"/>
    <s v="Douala"/>
    <s v="CAMUSAT"/>
    <s v="Good Grid no GE - 8h"/>
    <s v="LITTORAL"/>
    <s v="Douala"/>
    <s v="ZTE"/>
    <n v="2.1355901128033032"/>
    <n v="0"/>
    <n v="1.5400946828637718"/>
    <n v="12.605637168873933"/>
    <n v="3.6391763903513659"/>
    <n v="0"/>
    <n v="0"/>
    <n v="5.7912104453633084"/>
    <n v="0"/>
    <n v="0"/>
    <n v="0"/>
    <n v="0"/>
    <n v="0"/>
    <n v="6.2912525361481393"/>
    <n v="22.107185967075022"/>
    <n v="0"/>
    <n v="0"/>
    <n v="0"/>
    <n v="0"/>
    <n v="43.513328510728158"/>
    <n v="27.664622375693924"/>
    <n v="0"/>
    <n v="3.9505055174598289"/>
    <n v="3.9505055174598289"/>
    <x v="0"/>
    <m/>
    <x v="0"/>
    <x v="0"/>
    <s v="Coupure ENEO &amp; Baisse de tension"/>
    <x v="0"/>
    <s v="(05/05/2026 ocm ran 00h): Impacted by LIT_092_Z_Bep-Yonyong (Power issue)"/>
  </r>
  <r>
    <s v="Newb-Ancien-Etage-New"/>
    <s v="LIT_528"/>
    <s v="Douala"/>
    <s v="IHS"/>
    <s v="GridOnly"/>
    <s v="LITTORAL"/>
    <s v="Douala"/>
    <s v="ZTE"/>
    <n v="1.6895526391635487"/>
    <n v="6.3224995933602157"/>
    <n v="6.4643419712184658"/>
    <n v="0"/>
    <n v="12.078325243341807"/>
    <n v="14.232178476342126"/>
    <n v="0"/>
    <n v="4.2477270976192312"/>
    <n v="1.1615808157336787"/>
    <n v="0"/>
    <n v="0"/>
    <n v="0"/>
    <n v="21.193566245188094"/>
    <n v="23.220647741508362"/>
    <n v="15.989789774364855"/>
    <n v="0"/>
    <n v="0"/>
    <n v="5.4018171804596031"/>
    <n v="30.310608589944451"/>
    <n v="32.739443060442362"/>
    <n v="26.371953047252497"/>
    <n v="0"/>
    <n v="3.7659124568747804"/>
    <n v="3.7659124568747804"/>
    <x v="0"/>
    <m/>
    <x v="8"/>
    <x v="5"/>
    <s v="no root cause"/>
    <x v="5"/>
    <s v=""/>
  </r>
  <r>
    <s v="BATA-Mokolo"/>
    <s v="CTR_409"/>
    <s v="Yaounde"/>
    <s v="IHS"/>
    <s v="GridOnly"/>
    <s v="CENTRE"/>
    <s v="Yaounde"/>
    <s v="ZTE"/>
    <n v="0"/>
    <n v="0"/>
    <n v="0"/>
    <n v="0"/>
    <n v="0"/>
    <n v="0"/>
    <n v="0"/>
    <n v="0"/>
    <n v="0"/>
    <n v="0"/>
    <n v="0"/>
    <n v="0"/>
    <n v="16.384141191040801"/>
    <n v="37.422542254867551"/>
    <n v="12.750083468166519"/>
    <n v="49.147019544392215"/>
    <n v="17.51977196782266"/>
    <n v="30.377169102224943"/>
    <n v="28.931190127642076"/>
    <n v="30.968009576723652"/>
    <n v="15.478310132729039"/>
    <n v="0"/>
    <n v="2.2103012558748749"/>
    <n v="2.2103012558748749"/>
    <x v="0"/>
    <m/>
    <x v="8"/>
    <x v="5"/>
    <s v="no root cause"/>
    <x v="5"/>
    <s v=""/>
  </r>
  <r>
    <s v="Nkolfoulou-I"/>
    <s v="CTR_671"/>
    <s v="Yaounde"/>
    <s v="CAMUSAT"/>
    <s v="Good Grid + GE"/>
    <s v="CENTRE"/>
    <s v="Yaounde"/>
    <s v="ZTE"/>
    <n v="0.20198226194450908"/>
    <n v="3.5356437607188815"/>
    <n v="0.21411011520033768"/>
    <n v="0"/>
    <n v="0"/>
    <n v="0"/>
    <n v="0"/>
    <n v="0"/>
    <n v="0"/>
    <n v="0"/>
    <n v="1.4464248515408076"/>
    <n v="0"/>
    <n v="3.9678947188192883"/>
    <n v="0"/>
    <n v="0"/>
    <n v="0"/>
    <n v="1.2382003121852099"/>
    <n v="0"/>
    <n v="34.570588386367717"/>
    <n v="29.034045024298504"/>
    <n v="0"/>
    <n v="0"/>
    <n v="0"/>
    <n v="0"/>
    <x v="0"/>
    <m/>
    <x v="8"/>
    <x v="5"/>
    <s v="no root cause"/>
    <x v="5"/>
    <s v=""/>
  </r>
  <r>
    <s v="Madagascar-Yde-New"/>
    <s v="CTR_217"/>
    <s v="Yaounde"/>
    <s v="IHS"/>
    <s v="Grid-Lithium"/>
    <s v="CENTRE"/>
    <s v="Yaounde"/>
    <s v="ZTE"/>
    <n v="0"/>
    <n v="0"/>
    <n v="0"/>
    <n v="0"/>
    <n v="0"/>
    <n v="0"/>
    <n v="0"/>
    <n v="0"/>
    <n v="0"/>
    <n v="0"/>
    <n v="0"/>
    <n v="0"/>
    <n v="0.14999300864929954"/>
    <n v="0"/>
    <n v="0"/>
    <n v="0"/>
    <n v="0"/>
    <n v="28.570957215787327"/>
    <n v="26.860484029757462"/>
    <n v="28.764681836470885"/>
    <n v="15.483181060633312"/>
    <n v="0"/>
    <n v="2.2109968239292535"/>
    <n v="2.2109968239292535"/>
    <x v="0"/>
    <m/>
    <x v="8"/>
    <x v="5"/>
    <s v="no root cause"/>
    <x v="5"/>
    <s v=""/>
  </r>
  <r>
    <s v="Meyo-II"/>
    <s v="CTR_850"/>
    <s v="Yaounde"/>
    <s v="CAMUSAT"/>
    <s v="Good Grid no GE - 8h"/>
    <s v="CENTRE"/>
    <s v="Binguela"/>
    <s v="ZTE"/>
    <n v="8.6820626196733777"/>
    <n v="0"/>
    <n v="0"/>
    <n v="0"/>
    <n v="0"/>
    <n v="0.5078716901661654"/>
    <n v="0"/>
    <n v="0"/>
    <n v="0"/>
    <n v="0"/>
    <n v="5.3505234952230308E-4"/>
    <n v="0"/>
    <n v="0"/>
    <n v="0"/>
    <n v="0"/>
    <n v="0"/>
    <n v="7.2204779515627804"/>
    <n v="13.868556899607057"/>
    <n v="13.868556899607057"/>
    <n v="26.38266444655612"/>
    <n v="22.973544117118088"/>
    <n v="0"/>
    <n v="3.2806199758584378"/>
    <n v="3.2806199758584378"/>
    <x v="0"/>
    <m/>
    <x v="8"/>
    <x v="5"/>
    <s v="no root cause"/>
    <x v="5"/>
    <s v=""/>
  </r>
  <r>
    <s v="Ange-raphael-II"/>
    <s v="LIT_696"/>
    <s v="Douala"/>
    <s v="CAMUSAT"/>
    <s v="Good Grid no GE - 8h"/>
    <s v="LITTORAL"/>
    <s v="Douala"/>
    <s v="ZTE"/>
    <n v="0"/>
    <n v="0"/>
    <n v="0"/>
    <n v="11.67425370898289"/>
    <n v="0"/>
    <n v="0"/>
    <n v="0.85897304192242108"/>
    <n v="10.660311671560615"/>
    <n v="1.062399945210639"/>
    <n v="3.8822150025825199"/>
    <n v="4.6973850921574165"/>
    <n v="0"/>
    <n v="6.6491312176650039"/>
    <n v="1.8401342053973226"/>
    <n v="2.801462761783279"/>
    <n v="2.3936458609777054"/>
    <n v="0"/>
    <n v="48.400389660791085"/>
    <n v="42.173646602916961"/>
    <n v="22.028158735050635"/>
    <n v="7.9584717176440485"/>
    <n v="0"/>
    <n v="1.1364690254627845"/>
    <n v="1.1364690254627845"/>
    <x v="0"/>
    <m/>
    <x v="8"/>
    <x v="5"/>
    <s v="no root cause"/>
    <x v="5"/>
    <s v=""/>
  </r>
  <r>
    <s v="Nkolbisson-Ayene-Bar"/>
    <s v="CTR_657"/>
    <s v="Yaounde"/>
    <s v="CAMUSAT"/>
    <s v="Good Grid + GE"/>
    <s v="CENTRE"/>
    <s v="Yaounde"/>
    <s v="ZTE"/>
    <n v="0"/>
    <n v="0"/>
    <n v="0"/>
    <n v="0"/>
    <n v="0"/>
    <n v="0"/>
    <n v="0"/>
    <n v="0.2020536022577781"/>
    <n v="0"/>
    <n v="0"/>
    <n v="4.9063230346457072"/>
    <n v="0"/>
    <n v="0"/>
    <n v="0"/>
    <n v="0"/>
    <n v="22.891822402570515"/>
    <n v="0.87852028775828761"/>
    <n v="53.017820096851615"/>
    <n v="19.214086572896953"/>
    <n v="21.568049384618448"/>
    <n v="9.7878173846664183"/>
    <n v="0"/>
    <n v="1.3976994175776822"/>
    <n v="1.3976994175776822"/>
    <x v="0"/>
    <m/>
    <x v="8"/>
    <x v="5"/>
    <s v="no root cause"/>
    <x v="5"/>
    <s v=""/>
  </r>
  <r>
    <s v="PK13-Sitabac-New"/>
    <s v="LIT_667"/>
    <s v="Douala"/>
    <s v="CAMUSAT"/>
    <s v="Medium Grid + GE"/>
    <s v="LITTORAL"/>
    <s v="Douala"/>
    <s v="ZTE"/>
    <n v="0"/>
    <n v="0"/>
    <n v="0"/>
    <n v="0"/>
    <n v="0"/>
    <n v="0"/>
    <n v="0"/>
    <n v="0"/>
    <n v="0"/>
    <n v="0"/>
    <n v="0"/>
    <n v="0"/>
    <n v="18.707766534544408"/>
    <n v="0"/>
    <n v="0"/>
    <n v="0"/>
    <n v="2.9696297152380056"/>
    <n v="0"/>
    <n v="0"/>
    <n v="20.069242908059454"/>
    <n v="8.8341146801274135"/>
    <n v="0"/>
    <n v="1.2615107595460473"/>
    <n v="1.2615107595460473"/>
    <x v="0"/>
    <m/>
    <x v="8"/>
    <x v="5"/>
    <s v="no root cause"/>
    <x v="5"/>
    <s v=""/>
  </r>
  <r>
    <s v="Maroua-Boulore"/>
    <s v="EXN_237"/>
    <s v="Maroua"/>
    <s v="CAMUSAT"/>
    <s v="Medium Grid + GE"/>
    <s v="EXTREME-NORD"/>
    <s v="Maroua"/>
    <s v="Huawei"/>
    <n v="2.4969109644354268E-4"/>
    <n v="0.11530378132196452"/>
    <n v="1.0243755582379515"/>
    <n v="9.9486563765398799"/>
    <n v="5.0742938022389454"/>
    <n v="0.51571912462582004"/>
    <n v="20.000131979579546"/>
    <n v="2.8464071591431166"/>
    <n v="3.1160735433021438"/>
    <n v="2.6063113348343334"/>
    <n v="3.3976715948555078"/>
    <n v="0"/>
    <n v="1.1839816741003271"/>
    <n v="13.37136842135301"/>
    <n v="1.9664065598844855"/>
    <n v="2.001737850031247"/>
    <n v="0"/>
    <n v="0.36763446935648175"/>
    <n v="0"/>
    <n v="15.990770703672311"/>
    <n v="0"/>
    <n v="0"/>
    <n v="0"/>
    <n v="0"/>
    <x v="0"/>
    <m/>
    <x v="8"/>
    <x v="5"/>
    <s v="no root cause"/>
    <x v="5"/>
    <s v=""/>
  </r>
  <r>
    <s v="Sanguere-Paul-MTN"/>
    <s v="NRD_166"/>
    <s v="NORD"/>
    <s v="IHS"/>
    <s v="Grid-Gen"/>
    <s v="NORD"/>
    <s v="Garoua"/>
    <s v="Huawei"/>
    <n v="0"/>
    <n v="0"/>
    <n v="9.7629218709425203E-2"/>
    <n v="7.0687014350817412"/>
    <n v="0"/>
    <n v="0"/>
    <n v="0"/>
    <n v="0"/>
    <n v="9.1048074810306107E-2"/>
    <n v="0.66121769353913606"/>
    <n v="0"/>
    <n v="0"/>
    <n v="5.2663419255606625"/>
    <n v="2.2271554048848139"/>
    <n v="3.0478008635031522"/>
    <n v="1.8552048465755222"/>
    <n v="0"/>
    <n v="1.2399838200169504"/>
    <n v="4.6809768201054114"/>
    <n v="12.709472994837819"/>
    <n v="0"/>
    <n v="0"/>
    <n v="0"/>
    <n v="0"/>
    <x v="0"/>
    <m/>
    <x v="8"/>
    <x v="5"/>
    <s v="no root cause"/>
    <x v="5"/>
    <s v=""/>
  </r>
  <r>
    <s v="Bberi-Chateau"/>
    <s v="LIT_017"/>
    <s v="Douala"/>
    <s v="IHS"/>
    <s v="Grid-Gen"/>
    <s v="LITTORAL"/>
    <s v="Douala"/>
    <s v="ZTE"/>
    <n v="1.675980144564011"/>
    <n v="0"/>
    <n v="0"/>
    <n v="0"/>
    <n v="0"/>
    <n v="0"/>
    <n v="0"/>
    <n v="0"/>
    <n v="0"/>
    <n v="0"/>
    <n v="5.5323699537429398"/>
    <n v="0"/>
    <n v="2.2129230123875328"/>
    <n v="2.3783255287030625"/>
    <n v="0.52945213493021526"/>
    <n v="2.3179537885986732"/>
    <n v="0"/>
    <n v="2.9875539689469877"/>
    <n v="5.6865542057968286"/>
    <n v="12.174456315472572"/>
    <n v="6.549149910674676"/>
    <n v="0"/>
    <n v="0.93521800172928915"/>
    <n v="0.93521800172928915"/>
    <x v="0"/>
    <m/>
    <x v="8"/>
    <x v="5"/>
    <s v="no root cause"/>
    <x v="5"/>
    <s v=""/>
  </r>
  <r>
    <s v="Newb-Srce-Quartier"/>
    <s v="LIT_095"/>
    <s v="Douala"/>
    <s v="IHS"/>
    <s v="GridOnly"/>
    <s v="LITTORAL"/>
    <s v="Douala"/>
    <s v="ZTE"/>
    <n v="0"/>
    <n v="0"/>
    <n v="6.9777782058196589"/>
    <n v="0"/>
    <n v="0"/>
    <n v="0"/>
    <n v="0"/>
    <n v="0"/>
    <n v="1.3523091432599115"/>
    <n v="0"/>
    <n v="0"/>
    <n v="0"/>
    <n v="0"/>
    <n v="0"/>
    <n v="2.8254331070418557"/>
    <n v="6.4220371654496002"/>
    <n v="0"/>
    <n v="0"/>
    <n v="0"/>
    <n v="11.389802044898735"/>
    <n v="4.7826267240586873"/>
    <n v="0"/>
    <n v="0.68295865400804157"/>
    <n v="0.68295865400804157"/>
    <x v="0"/>
    <m/>
    <x v="8"/>
    <x v="5"/>
    <s v="no root cause"/>
    <x v="5"/>
    <s v=""/>
  </r>
  <r>
    <s v="Garoua-Ngalbidje-IHS"/>
    <s v="NRD_085"/>
    <s v="Garoua"/>
    <s v="IHS"/>
    <s v="Grid-Gen"/>
    <s v="NORD"/>
    <s v="Garoua"/>
    <s v="Huawei"/>
    <n v="0"/>
    <n v="0"/>
    <n v="4.5486583740686521"/>
    <n v="9.7823621063084811"/>
    <n v="0"/>
    <n v="1.7544366540822351"/>
    <n v="2.3004575767693112"/>
    <n v="1.7597515074208194"/>
    <n v="0.3270418311060887"/>
    <n v="0.50774684461794395"/>
    <n v="2.4660027737113799"/>
    <n v="0"/>
    <n v="0"/>
    <n v="3.0125230785913431"/>
    <n v="1.5462121147266381"/>
    <n v="6.2621991935690984"/>
    <n v="6.1742900925426554"/>
    <n v="9.269157727725414"/>
    <n v="13.831977153978078"/>
    <n v="10.458115388676292"/>
    <n v="0"/>
    <n v="0"/>
    <n v="0"/>
    <n v="0"/>
    <x v="0"/>
    <m/>
    <x v="8"/>
    <x v="5"/>
    <s v="no root cause"/>
    <x v="5"/>
    <s v=""/>
  </r>
  <r>
    <s v="NYOM-Camtel"/>
    <s v="CTR_551"/>
    <s v="Yaounde"/>
    <s v="CAMUSAT"/>
    <s v="HGB"/>
    <s v="CENTRE"/>
    <s v="Yaounde"/>
    <s v="ZTE"/>
    <n v="0"/>
    <n v="0"/>
    <n v="0"/>
    <n v="0"/>
    <n v="0"/>
    <n v="0"/>
    <n v="0"/>
    <n v="0"/>
    <n v="6.4206281942625276E-4"/>
    <n v="0.13344205597075612"/>
    <n v="0"/>
    <n v="0"/>
    <n v="0"/>
    <n v="0"/>
    <n v="0"/>
    <n v="0"/>
    <n v="0"/>
    <n v="0"/>
    <n v="0"/>
    <n v="9.102667271632523"/>
    <n v="5.2827086555639484"/>
    <n v="0"/>
    <n v="0.75437030759089463"/>
    <n v="0.75437030759089463"/>
    <x v="0"/>
    <m/>
    <x v="8"/>
    <x v="5"/>
    <s v="no root cause"/>
    <x v="5"/>
    <s v=""/>
  </r>
  <r>
    <s v="Lendi-Chefferie"/>
    <s v="LIT_774"/>
    <s v="Douala"/>
    <s v="CAMUSAT"/>
    <s v="Good Grid + GE"/>
    <s v="LITTORAL"/>
    <s v="Douala"/>
    <s v="ZTE"/>
    <n v="1.7690079130675482"/>
    <n v="0"/>
    <n v="0"/>
    <n v="0"/>
    <n v="0"/>
    <n v="0"/>
    <n v="0"/>
    <n v="4.2900497384664105"/>
    <n v="56.485333858398036"/>
    <n v="29.798224624963972"/>
    <n v="0"/>
    <n v="0"/>
    <n v="0"/>
    <n v="0"/>
    <n v="0"/>
    <n v="0"/>
    <n v="0"/>
    <n v="0"/>
    <n v="0"/>
    <n v="8.6547927849260748"/>
    <n v="4.4265494046976723"/>
    <n v="0"/>
    <n v="0.63211084572514564"/>
    <n v="0.63211084572514564"/>
    <x v="0"/>
    <m/>
    <x v="8"/>
    <x v="5"/>
    <s v="no root cause"/>
    <x v="5"/>
    <s v=""/>
  </r>
  <r>
    <s v="Ndobo-Rail"/>
    <s v="LIT_260"/>
    <s v="Douala"/>
    <s v="IHS"/>
    <s v="Grid-Gen"/>
    <s v="LITTORAL"/>
    <s v="Douala"/>
    <s v="ZTE"/>
    <n v="1.0565143693658992"/>
    <n v="0"/>
    <n v="0"/>
    <n v="0"/>
    <n v="0"/>
    <n v="0"/>
    <n v="0"/>
    <n v="0"/>
    <n v="0"/>
    <n v="0"/>
    <n v="4.2248625272163292"/>
    <n v="0"/>
    <n v="2.0389596584796528"/>
    <n v="2.0869360191534465"/>
    <n v="0.7668548624130721"/>
    <n v="0"/>
    <n v="0"/>
    <n v="1.9925884548544233"/>
    <n v="4.0940778979148664"/>
    <n v="8.6377246149763316"/>
    <n v="6.5948616956224591"/>
    <n v="0"/>
    <n v="0.94174564039345598"/>
    <n v="0.94174564039345598"/>
    <x v="0"/>
    <m/>
    <x v="8"/>
    <x v="5"/>
    <s v="no root cause"/>
    <x v="5"/>
    <s v=""/>
  </r>
  <r>
    <s v="Akak-Nkozoa-MTN-IHS"/>
    <s v="CTR_529"/>
    <s v="Yaounde"/>
    <s v="IHS"/>
    <s v="Grid-Gen"/>
    <s v="CENTRE"/>
    <s v="Yaounde"/>
    <s v="ZTE"/>
    <n v="1.4550035242114749"/>
    <n v="3.5397636638102017"/>
    <n v="1.857844438166498"/>
    <n v="10.480997794157519"/>
    <n v="0"/>
    <n v="2.9731253905882165"/>
    <n v="13.985840374622249"/>
    <n v="0"/>
    <n v="0"/>
    <n v="7.8080367716510697"/>
    <n v="2.384104094077895"/>
    <n v="0"/>
    <n v="0"/>
    <n v="0"/>
    <n v="0"/>
    <n v="0"/>
    <n v="0"/>
    <n v="10.645526391635491"/>
    <n v="0"/>
    <n v="8.6130943718200044"/>
    <n v="4.5955331342997257"/>
    <n v="0"/>
    <n v="0.65624170668858239"/>
    <n v="0.65624170668858239"/>
    <x v="0"/>
    <m/>
    <x v="8"/>
    <x v="5"/>
    <s v="no root cause"/>
    <x v="5"/>
    <s v=""/>
  </r>
  <r>
    <s v="Lendi-II"/>
    <s v="LIT_582"/>
    <s v="Douala"/>
    <s v="CAMUSAT"/>
    <s v="Good Grid + GE"/>
    <s v="LITTORAL"/>
    <s v="Douala"/>
    <s v="ZTE"/>
    <n v="0.46107244466131936"/>
    <n v="0"/>
    <n v="0"/>
    <n v="0"/>
    <n v="0"/>
    <n v="0"/>
    <n v="0"/>
    <n v="4.2905312855809798"/>
    <n v="13.868556899607057"/>
    <n v="29.798884522861723"/>
    <n v="0"/>
    <n v="0"/>
    <n v="0"/>
    <n v="0"/>
    <n v="0"/>
    <n v="0"/>
    <n v="0"/>
    <n v="0"/>
    <n v="0"/>
    <n v="7.8805542000896027"/>
    <n v="4.2860418689975184"/>
    <n v="0"/>
    <n v="0.61204638261807531"/>
    <n v="0.61204638261807531"/>
    <x v="0"/>
    <m/>
    <x v="8"/>
    <x v="5"/>
    <s v="no root cause"/>
    <x v="5"/>
    <s v=""/>
  </r>
  <r>
    <s v="Fondjomekwet-IHS"/>
    <s v="OST_208"/>
    <s v="OUEST"/>
    <s v="IHS"/>
    <s v="Grid-Gen"/>
    <s v="OUEST"/>
    <s v="Fondjomekwet"/>
    <s v="NOKIA"/>
    <n v="1.6051570485657116E-3"/>
    <n v="0"/>
    <n v="1.0433520815676698E-2"/>
    <n v="0"/>
    <n v="1.5159816569788325E-3"/>
    <n v="0"/>
    <n v="1.4268062653917818E-3"/>
    <n v="7.134031326958566E-3"/>
    <n v="0.75803090876026336"/>
    <n v="4.8154711456967923E-3"/>
    <n v="0"/>
    <n v="0"/>
    <n v="5.4396988868056322E-3"/>
    <n v="1.6943324401527619E-3"/>
    <n v="4.5479449709359835E-3"/>
    <n v="1.4268062653917815E-3"/>
    <n v="1.3376308738047309E-3"/>
    <n v="0"/>
    <n v="0.77299012935425593"/>
    <n v="7.7758801254448056"/>
    <n v="0"/>
    <n v="0"/>
    <n v="0"/>
    <n v="0"/>
    <x v="0"/>
    <m/>
    <x v="8"/>
    <x v="5"/>
    <s v="no root cause"/>
    <x v="5"/>
    <s v=""/>
  </r>
  <r>
    <s v="CTR_953_Z_Akak-II"/>
    <s v="CTR_953"/>
    <s v="Yaounde"/>
    <s v="ESCO"/>
    <s v="Good Grid + Solar + GE"/>
    <s v="CTR"/>
    <s v="Yaoundé"/>
    <s v="ZTE"/>
    <n v="0"/>
    <n v="0"/>
    <n v="0"/>
    <n v="0"/>
    <n v="0"/>
    <n v="0"/>
    <n v="0"/>
    <n v="0"/>
    <n v="0"/>
    <n v="0.13513638841090894"/>
    <n v="0"/>
    <n v="0"/>
    <n v="0"/>
    <n v="0"/>
    <n v="0"/>
    <n v="0"/>
    <n v="0"/>
    <n v="0"/>
    <n v="0"/>
    <n v="7.773615070498499"/>
    <n v="4.4908706321515215"/>
    <n v="0"/>
    <n v="0.64129591105860473"/>
    <n v="0.64129591105860473"/>
    <x v="0"/>
    <m/>
    <x v="8"/>
    <x v="5"/>
    <s v="no root cause"/>
    <x v="5"/>
    <s v=""/>
  </r>
  <r>
    <s v="Kousseri-Ngueli-MTN-IHS"/>
    <s v="EXN_141"/>
    <s v="EXTREME-NORD"/>
    <s v="IHS"/>
    <s v="Grid-Gen"/>
    <s v="EXTREME-NORD"/>
    <s v="Kousseri"/>
    <s v="Huawei"/>
    <n v="0"/>
    <n v="0"/>
    <n v="0"/>
    <n v="0"/>
    <n v="8.0257852428281603E-4"/>
    <n v="0.12395379430590157"/>
    <n v="0.4372982852642302"/>
    <n v="0.18218532501219922"/>
    <n v="0"/>
    <n v="0"/>
    <n v="0"/>
    <n v="0"/>
    <n v="0"/>
    <n v="1.3029416464773582"/>
    <n v="0"/>
    <n v="0"/>
    <n v="0"/>
    <n v="0"/>
    <n v="0"/>
    <n v="7.2348886948432378"/>
    <n v="0"/>
    <n v="0"/>
    <n v="0"/>
    <n v="0"/>
    <x v="2"/>
    <m/>
    <x v="8"/>
    <x v="5"/>
    <s v="no root cause"/>
    <x v="5"/>
    <s v=""/>
  </r>
  <r>
    <s v="Garoua-Bockle-IHS"/>
    <s v="NRD_094"/>
    <s v="Garoua"/>
    <s v="IHS"/>
    <s v="Grid-Gen"/>
    <s v="NORD"/>
    <s v="Garoua"/>
    <s v="Huawei"/>
    <n v="0"/>
    <n v="0"/>
    <n v="9.9270045914625613E-2"/>
    <n v="7.0431259327745961"/>
    <n v="0"/>
    <n v="0"/>
    <n v="0"/>
    <n v="0"/>
    <n v="6.9110928479909142E-2"/>
    <n v="0.37168303213453069"/>
    <n v="0"/>
    <n v="0"/>
    <n v="1.9458962198194809"/>
    <n v="0"/>
    <n v="1.5058691675726885"/>
    <n v="1.8776770452554412"/>
    <n v="0"/>
    <n v="1.2405188723664722"/>
    <n v="2.4737610327794468"/>
    <n v="6.4009739379567554"/>
    <n v="0"/>
    <n v="0"/>
    <n v="0"/>
    <n v="0"/>
    <x v="0"/>
    <m/>
    <x v="8"/>
    <x v="5"/>
    <s v="no root cause"/>
    <x v="5"/>
    <s v=""/>
  </r>
  <r>
    <s v="Mbouda-Marche-Ignames"/>
    <s v="OST_297"/>
    <s v="OUEST"/>
    <s v="CAMUSAT"/>
    <s v="Medium Grid + Solar + GE"/>
    <s v="OUEST"/>
    <s v="Mbouda"/>
    <s v="Huawei"/>
    <n v="0"/>
    <n v="0"/>
    <n v="0.1982368954978555"/>
    <n v="0"/>
    <n v="0.21241578276018522"/>
    <n v="0"/>
    <n v="0.2138425890255769"/>
    <n v="0"/>
    <n v="0.18735749772424398"/>
    <n v="0"/>
    <n v="0"/>
    <n v="0"/>
    <n v="0"/>
    <n v="0"/>
    <n v="0"/>
    <n v="0"/>
    <n v="0"/>
    <n v="0"/>
    <n v="1.6352091555304435"/>
    <n v="6.3156687583646534"/>
    <n v="0"/>
    <n v="0"/>
    <n v="0"/>
    <n v="0"/>
    <x v="0"/>
    <m/>
    <x v="8"/>
    <x v="5"/>
    <s v="no root cause"/>
    <x v="5"/>
    <s v=""/>
  </r>
  <r>
    <s v="Pain-Magique"/>
    <s v="LIT_381"/>
    <s v="Douala"/>
    <s v="IHS"/>
    <s v="GridOnly"/>
    <s v="LITTORAL"/>
    <s v="Douala"/>
    <s v="ZTE"/>
    <n v="0"/>
    <n v="0"/>
    <n v="4.214464676557288"/>
    <n v="0"/>
    <n v="0"/>
    <n v="0"/>
    <n v="0"/>
    <n v="0"/>
    <n v="1.117831368621107"/>
    <n v="0"/>
    <n v="0"/>
    <n v="0"/>
    <n v="0"/>
    <n v="0"/>
    <n v="1.7347645626981478"/>
    <n v="10.084809364414882"/>
    <n v="0"/>
    <n v="0"/>
    <n v="0"/>
    <n v="5.9709166944893886"/>
    <n v="3.305236822016794"/>
    <n v="0"/>
    <n v="0.47198751259156529"/>
    <n v="0.47198751259156529"/>
    <x v="0"/>
    <m/>
    <x v="8"/>
    <x v="5"/>
    <s v="no root cause"/>
    <x v="5"/>
    <s v=""/>
  </r>
  <r>
    <s v="Bonamoutongo"/>
    <s v="LIT_020"/>
    <s v="Douala"/>
    <s v="IHS"/>
    <s v="Grid-Gen"/>
    <s v="LITTORAL"/>
    <s v="Douala"/>
    <s v="ZTE"/>
    <n v="0"/>
    <n v="0"/>
    <n v="0"/>
    <n v="0"/>
    <n v="0"/>
    <n v="0"/>
    <n v="0"/>
    <n v="0"/>
    <n v="0"/>
    <n v="0"/>
    <n v="0"/>
    <n v="0"/>
    <n v="0.36397827830141527"/>
    <n v="0"/>
    <n v="0"/>
    <n v="0"/>
    <n v="2.5714794268804591"/>
    <n v="0"/>
    <n v="0"/>
    <n v="5.2374312636081655"/>
    <n v="2.8132731036853191"/>
    <n v="0"/>
    <n v="0.40173513909934283"/>
    <n v="0.40173513909934283"/>
    <x v="0"/>
    <m/>
    <x v="8"/>
    <x v="5"/>
    <s v="no root cause"/>
    <x v="5"/>
    <s v=""/>
  </r>
  <r>
    <s v="Diang-MTN"/>
    <s v="EST_076"/>
    <s v="CENTRE"/>
    <s v="IHS"/>
    <s v="Grid-Gen"/>
    <s v="EST"/>
    <s v="Diang"/>
    <s v="NOKIA"/>
    <n v="0"/>
    <n v="0"/>
    <n v="0"/>
    <n v="0"/>
    <n v="0"/>
    <n v="0.37895974408802824"/>
    <n v="0"/>
    <n v="0"/>
    <n v="2.1924840126357958"/>
    <n v="0"/>
    <n v="0"/>
    <n v="0"/>
    <n v="0.38095727285957653"/>
    <n v="0"/>
    <n v="0"/>
    <n v="1.0101074955840346"/>
    <n v="1.6675263174415651"/>
    <n v="2.9619963017181599"/>
    <n v="9.7888005695810598"/>
    <n v="5.1851388139815606"/>
    <n v="0"/>
    <n v="0"/>
    <n v="0"/>
    <n v="0"/>
    <x v="0"/>
    <m/>
    <x v="8"/>
    <x v="5"/>
    <s v="no root cause"/>
    <x v="5"/>
    <s v=""/>
  </r>
  <r>
    <s v="KRIBI-MAKAO"/>
    <s v="SUD_095"/>
    <s v="CENTRE"/>
    <s v="CAMUSAT"/>
    <s v="Good Grid + GE"/>
    <s v="SUD"/>
    <s v="Kribi"/>
    <s v="ZTE"/>
    <n v="0"/>
    <n v="0"/>
    <n v="2.6030653505805676"/>
    <n v="0"/>
    <n v="0"/>
    <n v="0"/>
    <n v="0"/>
    <n v="0"/>
    <n v="0"/>
    <n v="0"/>
    <n v="0"/>
    <n v="0"/>
    <n v="0"/>
    <n v="2.7969148168123441"/>
    <n v="6.5577977816016171"/>
    <n v="0"/>
    <n v="0"/>
    <n v="0"/>
    <n v="0"/>
    <n v="4.7277403954536235"/>
    <n v="3.133505389494383"/>
    <n v="0"/>
    <n v="0.44746427990514592"/>
    <n v="0.44746427990514592"/>
    <x v="0"/>
    <m/>
    <x v="8"/>
    <x v="5"/>
    <s v="no root cause"/>
    <x v="5"/>
    <s v=""/>
  </r>
  <r>
    <s v="Garoua-Hodango"/>
    <s v="NRD_160"/>
    <s v="Garoua"/>
    <s v="CAMUSAT"/>
    <s v="Hybrid Solar - S3"/>
    <s v="NORD"/>
    <s v="Garoua"/>
    <s v="Huawei"/>
    <n v="0"/>
    <n v="0"/>
    <n v="0.15052806099882146"/>
    <n v="0"/>
    <n v="0.14820950081755999"/>
    <n v="0"/>
    <n v="0"/>
    <n v="0"/>
    <n v="0"/>
    <n v="0"/>
    <n v="0"/>
    <n v="0"/>
    <n v="0"/>
    <n v="0"/>
    <n v="0"/>
    <n v="0"/>
    <n v="0"/>
    <n v="3.4722400573005396"/>
    <n v="0.43510457063119051"/>
    <n v="4.5770161485933132"/>
    <n v="0"/>
    <n v="0"/>
    <n v="0"/>
    <n v="0"/>
    <x v="0"/>
    <m/>
    <x v="8"/>
    <x v="5"/>
    <s v="no root cause"/>
    <x v="5"/>
    <s v=""/>
  </r>
  <r>
    <s v="Akak-IHS"/>
    <s v="CTR_513"/>
    <s v="Yaounde"/>
    <s v="IHS"/>
    <s v="Grid-Gen"/>
    <s v="CENTRE"/>
    <s v="Yaounde"/>
    <s v="ZTE"/>
    <n v="0"/>
    <n v="0"/>
    <n v="0"/>
    <n v="0"/>
    <n v="0"/>
    <n v="0"/>
    <n v="0"/>
    <n v="0"/>
    <n v="1.0701046990437546E-3"/>
    <n v="2.6651670932817404"/>
    <n v="0"/>
    <n v="0"/>
    <n v="0"/>
    <n v="0"/>
    <n v="0"/>
    <n v="0"/>
    <n v="0"/>
    <n v="0"/>
    <n v="0"/>
    <n v="4.5509947693282315"/>
    <n v="3.9551934582688872"/>
    <n v="0"/>
    <n v="0.56480126015529364"/>
    <n v="0.56480126015529364"/>
    <x v="0"/>
    <m/>
    <x v="8"/>
    <x v="5"/>
    <s v="no root cause"/>
    <x v="5"/>
    <s v=""/>
  </r>
  <r>
    <s v="Simbock"/>
    <s v="CTR_069"/>
    <s v="Yaounde"/>
    <s v="IHS"/>
    <s v="Grid-Gen"/>
    <s v="CENTRE"/>
    <s v="Yaounde"/>
    <s v="ZTE"/>
    <n v="0"/>
    <n v="0"/>
    <n v="0"/>
    <n v="0"/>
    <n v="0"/>
    <n v="0"/>
    <n v="0"/>
    <n v="0"/>
    <n v="0"/>
    <n v="0"/>
    <n v="0"/>
    <n v="0"/>
    <n v="0"/>
    <n v="0"/>
    <n v="0"/>
    <n v="0"/>
    <n v="0"/>
    <n v="0"/>
    <n v="0"/>
    <n v="4.2014093992289547"/>
    <n v="2.1233498795007373"/>
    <n v="0"/>
    <n v="0.30321416647404781"/>
    <n v="0.30321416647404781"/>
    <x v="0"/>
    <m/>
    <x v="8"/>
    <x v="5"/>
    <s v="no root cause"/>
    <x v="5"/>
    <s v=""/>
  </r>
  <r>
    <s v="Bda-Mankon-Palace-IHS"/>
    <s v="NRO_059"/>
    <s v="NORD-OUEST"/>
    <s v="IHS"/>
    <s v="Grid-Gen"/>
    <s v="NORD-OUEST"/>
    <s v="Bamenda"/>
    <s v="Huawei"/>
    <n v="0"/>
    <n v="0"/>
    <n v="0.90241929270359811"/>
    <n v="1.4098629409901466"/>
    <n v="0"/>
    <n v="7.7582590680672185E-3"/>
    <n v="0"/>
    <n v="0"/>
    <n v="0"/>
    <n v="0"/>
    <n v="11.653386667351532"/>
    <n v="0"/>
    <n v="23.114261499345094"/>
    <n v="23.113993973170334"/>
    <n v="23.114261499345094"/>
    <n v="23.114261499345094"/>
    <n v="23.113993973170334"/>
    <n v="19.149987301424236"/>
    <n v="4.6228522998690194"/>
    <n v="3.4781077980669632"/>
    <n v="0"/>
    <n v="0"/>
    <n v="0"/>
    <n v="0"/>
    <x v="0"/>
    <m/>
    <x v="8"/>
    <x v="5"/>
    <s v="no root cause"/>
    <x v="5"/>
    <s v=""/>
  </r>
  <r>
    <s v="Garoua-Ouro-Lawan-II"/>
    <s v="NRD_146"/>
    <s v="Garoua"/>
    <s v="CAMUSAT"/>
    <s v="Hybrid Solar - S3"/>
    <s v="NORD"/>
    <s v="Garoua"/>
    <s v="Huawei"/>
    <n v="0"/>
    <n v="0"/>
    <n v="4.2541298907351761"/>
    <n v="0"/>
    <n v="0"/>
    <n v="0"/>
    <n v="0"/>
    <n v="0"/>
    <n v="0.87926936104761821"/>
    <n v="7.6676568702148487"/>
    <n v="0"/>
    <n v="0"/>
    <n v="0"/>
    <n v="3.4559923009533917"/>
    <n v="0"/>
    <n v="0"/>
    <n v="1.6338536895783218"/>
    <n v="0.8021326473248811"/>
    <n v="5.2169387586214757"/>
    <n v="3.1712552756161667"/>
    <n v="0"/>
    <n v="0"/>
    <n v="0"/>
    <n v="0"/>
    <x v="0"/>
    <m/>
    <x v="8"/>
    <x v="5"/>
    <s v="no root cause"/>
    <x v="5"/>
    <s v=""/>
  </r>
  <r>
    <s v="Zamengoue"/>
    <s v="CTR_100"/>
    <s v="CENTRE"/>
    <s v="CAMUSAT"/>
    <s v="Good grid 100%"/>
    <s v="CENTRE"/>
    <s v="Zamengoue"/>
    <s v="ZTE"/>
    <n v="0"/>
    <n v="0"/>
    <n v="0"/>
    <n v="0"/>
    <n v="0"/>
    <n v="0"/>
    <n v="0"/>
    <n v="8.4431260754552068E-2"/>
    <n v="0"/>
    <n v="0"/>
    <n v="0"/>
    <n v="0"/>
    <n v="0"/>
    <n v="0"/>
    <n v="0"/>
    <n v="0"/>
    <n v="0"/>
    <n v="0"/>
    <n v="0"/>
    <n v="3.1438784303989635"/>
    <n v="2.7519493703264071"/>
    <n v="0"/>
    <n v="0.39297811564550139"/>
    <n v="0.39297811564550139"/>
    <x v="0"/>
    <m/>
    <x v="8"/>
    <x v="5"/>
    <s v="no root cause"/>
    <x v="5"/>
    <s v=""/>
  </r>
  <r>
    <s v="Garoua-Sabongari-Lainde-IHS"/>
    <s v="NRD_083"/>
    <s v="Garoua"/>
    <s v="IHS"/>
    <s v="Grid-Gen"/>
    <s v="NORD"/>
    <s v="Garoua"/>
    <s v="Huawei"/>
    <n v="3.910965148830162"/>
    <n v="17.69355697094737"/>
    <n v="13.9381137050449"/>
    <n v="0"/>
    <n v="0"/>
    <n v="0"/>
    <n v="0"/>
    <n v="0.54165132849931374"/>
    <n v="0.8795368872223791"/>
    <n v="7.612653488683998"/>
    <n v="2.8418592141721817"/>
    <n v="0"/>
    <n v="0"/>
    <n v="3.8896700653191911"/>
    <n v="0"/>
    <n v="0"/>
    <n v="1.6484962888769039"/>
    <n v="0.8032919274155117"/>
    <n v="5.1638794006272244"/>
    <n v="3.1395980116027888"/>
    <n v="0"/>
    <n v="0"/>
    <n v="0"/>
    <n v="0"/>
    <x v="0"/>
    <m/>
    <x v="8"/>
    <x v="5"/>
    <s v="no root cause"/>
    <x v="5"/>
    <s v=""/>
  </r>
  <r>
    <s v="Dagobert"/>
    <s v="CTR_255"/>
    <s v="Yaounde"/>
    <s v="IHS"/>
    <s v="Grid-Gen"/>
    <s v="CENTRE"/>
    <s v="Yaounde"/>
    <s v="ZTE"/>
    <n v="2.7883896493766271"/>
    <n v="0"/>
    <n v="0"/>
    <n v="0"/>
    <n v="0"/>
    <n v="0"/>
    <n v="0"/>
    <n v="0"/>
    <n v="0"/>
    <n v="0"/>
    <n v="0"/>
    <n v="0"/>
    <n v="0"/>
    <n v="0"/>
    <n v="0"/>
    <n v="0"/>
    <n v="0"/>
    <n v="55.356088039653791"/>
    <n v="3.9897070196014961E-2"/>
    <n v="3.0934229938390514"/>
    <n v="1.4376731052839826"/>
    <n v="0"/>
    <n v="0.20529958651154429"/>
    <n v="0.20529958651154429"/>
    <x v="0"/>
    <m/>
    <x v="8"/>
    <x v="5"/>
    <s v="no root cause"/>
    <x v="5"/>
    <s v=""/>
  </r>
  <r>
    <s v="Nkolbi-Boss"/>
    <s v="CTR_333"/>
    <s v="Yaounde"/>
    <s v="IHS"/>
    <s v="Grid-Gen"/>
    <s v="CENTRE"/>
    <s v="Yaounde"/>
    <s v="ZTE"/>
    <n v="2.0295427371280677"/>
    <n v="0"/>
    <n v="0"/>
    <n v="0"/>
    <n v="0"/>
    <n v="0"/>
    <n v="0"/>
    <n v="0"/>
    <n v="0"/>
    <n v="0"/>
    <n v="0"/>
    <n v="0"/>
    <n v="0"/>
    <n v="0"/>
    <n v="0"/>
    <n v="0"/>
    <n v="0"/>
    <n v="24.154117905562547"/>
    <n v="0"/>
    <n v="2.9967033641238139"/>
    <n v="1.5117361885463754"/>
    <n v="0"/>
    <n v="0.21587578795376008"/>
    <n v="0.21587578795376008"/>
    <x v="0"/>
    <m/>
    <x v="8"/>
    <x v="5"/>
    <s v="no root cause"/>
    <x v="5"/>
    <s v=""/>
  </r>
  <r>
    <s v="Ndoghem-PK12-IHS"/>
    <s v="LIT_159"/>
    <s v="Douala"/>
    <s v="IHS"/>
    <s v="Grid-Gen"/>
    <s v="LITTORAL"/>
    <s v="Douala"/>
    <s v="ZTE"/>
    <n v="0"/>
    <n v="0"/>
    <n v="0"/>
    <n v="0"/>
    <n v="0"/>
    <n v="0"/>
    <n v="0"/>
    <n v="0"/>
    <n v="0"/>
    <n v="0"/>
    <n v="0"/>
    <n v="0"/>
    <n v="0.20351607867980478"/>
    <n v="0"/>
    <n v="0"/>
    <n v="0"/>
    <n v="1.447976503354421"/>
    <n v="0"/>
    <n v="0"/>
    <n v="2.9516162861374355"/>
    <n v="2.8106502963522497"/>
    <n v="0"/>
    <n v="0.40136060245467753"/>
    <n v="0.40136060245467753"/>
    <x v="0"/>
    <m/>
    <x v="8"/>
    <x v="5"/>
    <s v="no root cause"/>
    <x v="5"/>
    <s v=""/>
  </r>
  <r>
    <s v="Obili-GP-MTN"/>
    <s v="CTR_747"/>
    <s v="Yaounde"/>
    <s v="MTN sharing"/>
    <s v="MTN"/>
    <s v="CENTRE"/>
    <s v="Yaounde"/>
    <s v="ZTE"/>
    <n v="0.33315926296895554"/>
    <n v="0"/>
    <n v="0"/>
    <n v="13.464003818133564"/>
    <n v="17.063889530951705"/>
    <n v="0.81181709485122677"/>
    <n v="0"/>
    <n v="2.2088922846878001"/>
    <n v="7.6820676134953043"/>
    <n v="23.988340852602352"/>
    <n v="1.2530212622669672"/>
    <n v="0"/>
    <n v="1.1949502472654912E-2"/>
    <n v="0"/>
    <n v="0"/>
    <n v="1.6729481812500535"/>
    <n v="0"/>
    <n v="0"/>
    <n v="2.5137651134453662"/>
    <n v="2.753201039856406"/>
    <n v="8.2056400848890321E-2"/>
    <n v="0"/>
    <n v="1.171764645452911E-2"/>
    <n v="1.171764645452911E-2"/>
    <x v="0"/>
    <m/>
    <x v="8"/>
    <x v="5"/>
    <s v="no root cause"/>
    <x v="5"/>
    <s v=""/>
  </r>
  <r>
    <s v="Bertoua-Meteo-II"/>
    <s v="EST_124"/>
    <s v="CENTRE"/>
    <s v="CAMUSAT"/>
    <s v="Good Grid + GE"/>
    <s v="EST"/>
    <s v="Bertoua"/>
    <s v="ZTE"/>
    <n v="0"/>
    <n v="0.90760930049395938"/>
    <n v="0"/>
    <n v="0.11840708494919165"/>
    <n v="0"/>
    <n v="5.86898922190547"/>
    <n v="0"/>
    <n v="0"/>
    <n v="0.90550476125250778"/>
    <n v="0"/>
    <n v="1.9380666204381434"/>
    <n v="0"/>
    <n v="1.3120553714975469"/>
    <n v="0.29187105666418423"/>
    <n v="1.88261736194936"/>
    <n v="0.7378906952256209"/>
    <n v="0.67454049704223096"/>
    <n v="0"/>
    <n v="3.1934777831996413"/>
    <n v="2.7482607231624874"/>
    <n v="2.6928737575386976"/>
    <n v="0"/>
    <n v="0.38454212360137313"/>
    <n v="0.38454212360137313"/>
    <x v="0"/>
    <m/>
    <x v="8"/>
    <x v="5"/>
    <s v="no root cause"/>
    <x v="5"/>
    <s v=""/>
  </r>
  <r>
    <s v="Meyong-Meyeme"/>
    <s v="CTR_122"/>
    <s v="Yaounde"/>
    <s v="IHS"/>
    <s v="Grid-Gen"/>
    <s v="CENTRE"/>
    <s v="Yaounde"/>
    <s v="ZTE"/>
    <n v="0"/>
    <n v="0"/>
    <n v="0"/>
    <n v="1.3353301487017499"/>
    <n v="0"/>
    <n v="0"/>
    <n v="0"/>
    <n v="0"/>
    <n v="0"/>
    <n v="0"/>
    <n v="0"/>
    <n v="0"/>
    <n v="0.23190952336109938"/>
    <n v="0"/>
    <n v="0"/>
    <n v="0"/>
    <n v="0"/>
    <n v="1.3027632956941861"/>
    <n v="2.1090693513453354"/>
    <n v="2.7295695610858575"/>
    <n v="8.8925658149786785E-2"/>
    <n v="0"/>
    <n v="1.2698575761985888E-2"/>
    <n v="1.2698575761985888E-2"/>
    <x v="0"/>
    <m/>
    <x v="8"/>
    <x v="5"/>
    <s v="no root cause"/>
    <x v="5"/>
    <s v=""/>
  </r>
  <r>
    <s v="Oyomambang-Ekorezok"/>
    <s v="CTR_560"/>
    <s v="Yaounde"/>
    <s v="CAMUSAT"/>
    <s v="Good Grid + GE"/>
    <s v="CENTRE"/>
    <s v="Yaounde"/>
    <s v="ZTE"/>
    <n v="3.7152786695316937"/>
    <n v="1.0600992201076957"/>
    <n v="0.65361995017592467"/>
    <n v="5.3487399873870876E-2"/>
    <n v="2.0929286054680913"/>
    <n v="5.3005852759300462E-2"/>
    <n v="0.54500432322298287"/>
    <n v="6.9734621168668474"/>
    <n v="4.3984691795578623"/>
    <n v="0.6251016599464092"/>
    <n v="0"/>
    <n v="0"/>
    <n v="0"/>
    <n v="0"/>
    <n v="0"/>
    <n v="0"/>
    <n v="0"/>
    <n v="34.813823184460368"/>
    <n v="38.44402853041808"/>
    <n v="2.5871207905648155"/>
    <n v="1.4653999256621464"/>
    <n v="0"/>
    <n v="0.20925897389800618"/>
    <n v="0.20925897389800618"/>
    <x v="0"/>
    <m/>
    <x v="8"/>
    <x v="5"/>
    <s v="no root cause"/>
    <x v="5"/>
    <s v=""/>
  </r>
  <r>
    <s v="Nkomeda"/>
    <s v="CTR_597"/>
    <s v="Yaounde"/>
    <s v="CAMUSAT"/>
    <s v="Good Grid + GE"/>
    <s v="CENTRE"/>
    <s v="Yaounde"/>
    <s v="ZTE"/>
    <n v="0"/>
    <n v="0"/>
    <n v="0"/>
    <n v="0"/>
    <n v="0"/>
    <n v="0"/>
    <n v="0"/>
    <n v="0"/>
    <n v="0"/>
    <n v="0"/>
    <n v="0"/>
    <n v="0"/>
    <n v="0"/>
    <n v="0"/>
    <n v="0"/>
    <n v="0"/>
    <n v="0"/>
    <n v="0"/>
    <n v="0"/>
    <n v="2.4477218184360492"/>
    <n v="2.1267220603575412"/>
    <n v="0"/>
    <n v="0.30369571358861752"/>
    <n v="0.30369571358861752"/>
    <x v="0"/>
    <m/>
    <x v="8"/>
    <x v="5"/>
    <s v="no root cause"/>
    <x v="5"/>
    <s v=""/>
  </r>
  <r>
    <s v="Nkolso-MTN-IHS"/>
    <s v="CTR_471"/>
    <s v="Yaounde"/>
    <s v="IHS"/>
    <s v="Grid-Gen"/>
    <s v="CENTRE"/>
    <s v="Yaounde"/>
    <s v="ZTE"/>
    <n v="0"/>
    <n v="8.4354748268570585"/>
    <n v="0"/>
    <n v="0"/>
    <n v="0"/>
    <n v="1.8487485482246264"/>
    <n v="0"/>
    <n v="0"/>
    <n v="0"/>
    <n v="0"/>
    <n v="0"/>
    <n v="0"/>
    <n v="0.79558717358239628"/>
    <n v="0"/>
    <n v="0"/>
    <n v="0.11434068709282549"/>
    <n v="0"/>
    <n v="0"/>
    <n v="0"/>
    <n v="2.1281707202232663"/>
    <n v="1.6954575974485331"/>
    <n v="0"/>
    <n v="0.24211118815864946"/>
    <n v="0.24211118815864946"/>
    <x v="0"/>
    <m/>
    <x v="8"/>
    <x v="5"/>
    <s v="no root cause"/>
    <x v="5"/>
    <s v=""/>
  </r>
  <r>
    <s v="Garoua-Lainde-II"/>
    <s v="NRD_145"/>
    <s v="Garoua"/>
    <s v="CAMUSAT"/>
    <s v="Medium Grid + GE"/>
    <s v="NORD"/>
    <s v="Garoua"/>
    <s v="Huawei"/>
    <n v="0"/>
    <n v="0"/>
    <n v="5.0805717498066683"/>
    <n v="0"/>
    <n v="0"/>
    <n v="0"/>
    <n v="2.0636077367142933"/>
    <n v="0.73792636538225576"/>
    <n v="0.85158931949901973"/>
    <n v="1.0968573165198483"/>
    <n v="4.594316174561186E-2"/>
    <n v="0"/>
    <n v="0"/>
    <n v="0"/>
    <n v="0"/>
    <n v="0"/>
    <n v="1.9921782480531229"/>
    <n v="5.2864955640593223"/>
    <n v="0"/>
    <n v="2.1255846338672444"/>
    <n v="0"/>
    <n v="0"/>
    <n v="0"/>
    <n v="0"/>
    <x v="0"/>
    <m/>
    <x v="8"/>
    <x v="5"/>
    <s v="no root cause"/>
    <x v="5"/>
    <s v=""/>
  </r>
  <r>
    <s v="Ngodi-Cimetiere"/>
    <s v="LIT_411"/>
    <s v="Douala"/>
    <s v="IHS"/>
    <s v="Grid-Lithium"/>
    <s v="LITTORAL"/>
    <s v="Douala"/>
    <s v="ZTE"/>
    <n v="0"/>
    <n v="0"/>
    <n v="0"/>
    <n v="0"/>
    <n v="0"/>
    <n v="0"/>
    <n v="0"/>
    <n v="3.051778085967932"/>
    <n v="16.237893548838148"/>
    <n v="0.38777027277682186"/>
    <n v="0.33228534413140237"/>
    <n v="0"/>
    <n v="0"/>
    <n v="0"/>
    <n v="0.8145815319904236"/>
    <n v="0.97641703264247359"/>
    <n v="0.65786469881546528"/>
    <n v="0"/>
    <n v="0.36167755319847145"/>
    <n v="2.1174518381545115"/>
    <n v="1.5505787161932623"/>
    <n v="0"/>
    <n v="0.22142249731047017"/>
    <n v="0.22142249731047017"/>
    <x v="0"/>
    <m/>
    <x v="8"/>
    <x v="5"/>
    <s v="no root cause"/>
    <x v="5"/>
    <s v=""/>
  </r>
  <r>
    <s v="Bambui-Round-About-IHS"/>
    <s v="NRO_067"/>
    <s v="NORD-OUEST"/>
    <s v="IHS"/>
    <s v="Hybrid-Gen"/>
    <s v="NORD-OUEST"/>
    <s v="Bamenda"/>
    <s v="Huawei"/>
    <n v="0"/>
    <n v="0"/>
    <n v="0"/>
    <n v="0"/>
    <n v="0"/>
    <n v="0"/>
    <n v="1.0677147985492235"/>
    <n v="0.38525552673406904"/>
    <n v="0"/>
    <n v="1.6682040504176263"/>
    <n v="0"/>
    <n v="0"/>
    <n v="4.6969392151994809"/>
    <n v="0.19912864941372527"/>
    <n v="0"/>
    <n v="0.30961695958999291"/>
    <n v="2.286457040290155E-2"/>
    <n v="19.310485171202483"/>
    <n v="0"/>
    <n v="2.0748616711325703"/>
    <n v="0"/>
    <n v="0"/>
    <n v="0"/>
    <n v="0"/>
    <x v="2"/>
    <m/>
    <x v="8"/>
    <x v="5"/>
    <s v="no root cause"/>
    <x v="5"/>
    <s v=""/>
  </r>
  <r>
    <s v="Pitoa-II"/>
    <s v="NRD_183"/>
    <s v="NORD"/>
    <s v="CAMUSAT"/>
    <s v="Hybrid Solar - S1"/>
    <s v="NORD"/>
    <s v="Garoua"/>
    <s v="Huawei"/>
    <n v="3.7151894941401062"/>
    <n v="2.6156034106376964"/>
    <n v="6.3678720325996689"/>
    <n v="0.34903248267143794"/>
    <n v="0.97368826565991218"/>
    <n v="0.36629683848267713"/>
    <n v="1.0646114949219965"/>
    <n v="2.0727749669694351"/>
    <n v="0.34052515031404001"/>
    <n v="2.5123204721016572"/>
    <n v="2.5490964035921277"/>
    <n v="0"/>
    <n v="0.88886463318237741"/>
    <n v="0.1984509164376643"/>
    <n v="0"/>
    <n v="0.63649827499122513"/>
    <n v="3.3292740695082945"/>
    <n v="0"/>
    <n v="0"/>
    <n v="1.933964552425143"/>
    <n v="0"/>
    <n v="0"/>
    <n v="0"/>
    <n v="0"/>
    <x v="0"/>
    <m/>
    <x v="8"/>
    <x v="5"/>
    <s v="no root cause"/>
    <x v="5"/>
    <s v=""/>
  </r>
  <r>
    <s v="NRO_147_H_Bambili-Campus-two-IHS"/>
    <s v="NRO_147"/>
    <s v="NORD-OUEST"/>
    <s v="IHS"/>
    <s v="Hybrid Gen"/>
    <s v="NRO"/>
    <s v="Tubah"/>
    <s v="Huawei"/>
    <n v="0"/>
    <n v="0"/>
    <n v="0"/>
    <n v="0"/>
    <n v="0"/>
    <n v="8.9175391586979543E-5"/>
    <n v="0"/>
    <n v="0"/>
    <n v="0"/>
    <n v="0"/>
    <n v="0"/>
    <n v="0"/>
    <n v="0"/>
    <s v=""/>
    <n v="0"/>
    <n v="0"/>
    <n v="0"/>
    <n v="16.440410863132179"/>
    <n v="0"/>
    <n v="1.7792987532566855"/>
    <n v="0"/>
    <n v="0"/>
    <n v="0"/>
    <n v="0"/>
    <x v="2"/>
    <m/>
    <x v="8"/>
    <x v="5"/>
    <s v="no root cause"/>
    <x v="5"/>
    <s v=""/>
  </r>
  <r>
    <s v="Ayene"/>
    <s v="CTR_651"/>
    <s v="Yaounde"/>
    <s v="CAMUSAT"/>
    <s v="Good Grid + GE"/>
    <s v="CENTRE"/>
    <s v="Yaounde"/>
    <s v="ZTE"/>
    <n v="15.180505260634709"/>
    <n v="0"/>
    <n v="5.6799373917410767"/>
    <n v="9.2773083585164624"/>
    <n v="0"/>
    <n v="0"/>
    <n v="0"/>
    <n v="11.453170078160445"/>
    <n v="23.302742607003335"/>
    <n v="0.17221551623277523"/>
    <n v="0"/>
    <n v="0"/>
    <n v="3.0247401072387583"/>
    <n v="0"/>
    <n v="0"/>
    <n v="0"/>
    <n v="0.28475486041554315"/>
    <n v="0"/>
    <n v="0"/>
    <n v="1.7707022455077004"/>
    <n v="0.81943994820330202"/>
    <n v="0"/>
    <n v="0.11701594884043455"/>
    <n v="0.11701594884043455"/>
    <x v="0"/>
    <m/>
    <x v="8"/>
    <x v="5"/>
    <s v="no root cause"/>
    <x v="5"/>
    <s v=""/>
  </r>
  <r>
    <s v="BTS-Mobile-Marche-Central"/>
    <s v="LIT_763"/>
    <s v="Douala"/>
    <s v="CAMUSAT"/>
    <s v="Good Grid + GE"/>
    <s v="LITTORAL"/>
    <s v="Douala"/>
    <s v="ZTE"/>
    <n v="0"/>
    <n v="0.81272668384541424"/>
    <n v="0.58138788299047162"/>
    <n v="0.79385717098560893"/>
    <n v="1.1803433181235783"/>
    <n v="0.97705909546189995"/>
    <n v="0"/>
    <n v="0"/>
    <n v="0.75212308772290237"/>
    <n v="1.467684264895144"/>
    <n v="0.54853566872982873"/>
    <n v="0"/>
    <n v="1.0509676600091886"/>
    <n v="0"/>
    <n v="0.50389446770138679"/>
    <n v="1.2179753333732837"/>
    <n v="0.89751464616631427"/>
    <n v="0.23831231647704376"/>
    <n v="0"/>
    <n v="1.6992370866898947"/>
    <n v="1.8378385669580231"/>
    <n v="0"/>
    <n v="0.26244317744048079"/>
    <n v="0.26244317744048079"/>
    <x v="0"/>
    <m/>
    <x v="8"/>
    <x v="5"/>
    <s v="no root cause"/>
    <x v="5"/>
    <s v=""/>
  </r>
  <r>
    <s v="Yona-Hotel-MTN-IHS"/>
    <s v="CTR_466"/>
    <s v="Yaounde"/>
    <s v="IHS"/>
    <s v="Grid-Gen"/>
    <s v="CENTRE"/>
    <s v="Yaounde"/>
    <s v="ZTE"/>
    <n v="1.468754369594188"/>
    <n v="0"/>
    <n v="0"/>
    <n v="9.7736229179330014E-3"/>
    <n v="0"/>
    <n v="0"/>
    <n v="9.0067145502849173E-3"/>
    <n v="0"/>
    <n v="0"/>
    <n v="0"/>
    <n v="0"/>
    <n v="0"/>
    <n v="0"/>
    <n v="0"/>
    <n v="0"/>
    <n v="0"/>
    <n v="0"/>
    <n v="17.352389757813906"/>
    <n v="0"/>
    <n v="1.694813987267181"/>
    <n v="1.5237261649261218"/>
    <n v="0"/>
    <n v="0.21758795547223006"/>
    <n v="0.21758795547223006"/>
    <x v="0"/>
    <m/>
    <x v="8"/>
    <x v="5"/>
    <s v="no root cause"/>
    <x v="5"/>
    <s v=""/>
  </r>
  <r>
    <s v="Abang-MTN-IHS"/>
    <s v="CTR_462"/>
    <s v="Yaounde"/>
    <s v="IHS"/>
    <s v="Grid-Gen"/>
    <s v="CENTRE"/>
    <s v="Yaounde"/>
    <s v="ZTE"/>
    <n v="0"/>
    <n v="0"/>
    <n v="0"/>
    <n v="1.1976076739348176"/>
    <n v="0"/>
    <n v="0"/>
    <n v="0"/>
    <n v="9.8598198514409319"/>
    <n v="18.907055699662987"/>
    <n v="0.22292064388913121"/>
    <n v="0"/>
    <n v="0"/>
    <n v="2.952650720679844"/>
    <n v="0"/>
    <n v="0"/>
    <n v="0"/>
    <n v="0"/>
    <n v="0"/>
    <n v="0"/>
    <n v="1.530909617530313"/>
    <n v="0.81993953055245816"/>
    <n v="0"/>
    <n v="0.11708728915370413"/>
    <n v="0.11708728915370413"/>
    <x v="0"/>
    <m/>
    <x v="8"/>
    <x v="5"/>
    <s v="no root cause"/>
    <x v="5"/>
    <s v=""/>
  </r>
  <r>
    <s v="Mfou-EPC-MTN-IHS"/>
    <s v="CTR_464"/>
    <s v="CENTRE"/>
    <s v="IHS"/>
    <s v="Grid-Gen"/>
    <s v="CENTRE"/>
    <s v="Mfou"/>
    <s v="ZTE"/>
    <n v="0"/>
    <n v="8.4609611537726184E-2"/>
    <n v="0"/>
    <n v="0"/>
    <n v="0"/>
    <n v="0"/>
    <n v="0"/>
    <n v="0.41680578027754239"/>
    <n v="0.10340778408426146"/>
    <n v="0"/>
    <n v="0"/>
    <n v="0"/>
    <n v="0.24701583469593336"/>
    <n v="0"/>
    <n v="0"/>
    <n v="0"/>
    <n v="0"/>
    <n v="0"/>
    <n v="0"/>
    <n v="1.5250953819988413"/>
    <n v="10.679946564671933"/>
    <n v="0"/>
    <n v="1.5250953819988413"/>
    <n v="1.5250953819988413"/>
    <x v="0"/>
    <m/>
    <x v="8"/>
    <x v="5"/>
    <s v="no root cause"/>
    <x v="5"/>
    <s v=""/>
  </r>
  <r>
    <s v="Pitoa-Entree"/>
    <s v="NRD_133"/>
    <s v="NORD"/>
    <s v="CAMUSAT"/>
    <s v="Medium Grid + GE"/>
    <s v="NORD"/>
    <s v="Garoua"/>
    <s v="Huawei"/>
    <n v="0"/>
    <n v="0"/>
    <n v="5.6381498032434161"/>
    <n v="0"/>
    <n v="0"/>
    <n v="0"/>
    <n v="8.9175391586979543E-5"/>
    <n v="0"/>
    <n v="0"/>
    <n v="0"/>
    <n v="0"/>
    <n v="0"/>
    <n v="0"/>
    <n v="0"/>
    <n v="0"/>
    <n v="0"/>
    <n v="3.3590586502983455"/>
    <n v="0"/>
    <n v="0"/>
    <n v="1.459266107929333"/>
    <n v="0"/>
    <n v="0"/>
    <n v="0"/>
    <n v="0"/>
    <x v="0"/>
    <m/>
    <x v="8"/>
    <x v="5"/>
    <s v="no root cause"/>
    <x v="5"/>
    <s v=""/>
  </r>
  <r>
    <s v="Garoua-Ouro-Lawan"/>
    <s v="NRD_054"/>
    <s v="Garoua"/>
    <s v="IHS"/>
    <s v="Grid-Gen"/>
    <s v="NORD"/>
    <s v="Garoua"/>
    <s v="Huawei"/>
    <n v="0"/>
    <n v="0"/>
    <n v="4.2670424874369699"/>
    <n v="0"/>
    <n v="0"/>
    <n v="0"/>
    <n v="0"/>
    <n v="0"/>
    <n v="0.41306041383088932"/>
    <n v="3.4209463720597091"/>
    <n v="0"/>
    <n v="0"/>
    <n v="0"/>
    <n v="1.5573590386750107"/>
    <n v="0"/>
    <n v="0"/>
    <n v="1.63030450899316"/>
    <n v="0.37917376502783701"/>
    <n v="2.3115153253260967"/>
    <n v="1.4260928622589768"/>
    <n v="0"/>
    <n v="0"/>
    <n v="0"/>
    <n v="0"/>
    <x v="0"/>
    <m/>
    <x v="8"/>
    <x v="5"/>
    <s v="no root cause"/>
    <x v="5"/>
    <s v=""/>
  </r>
  <r>
    <s v="Ayene-II"/>
    <s v="CTR_791"/>
    <s v="Yaounde"/>
    <s v="CAMUSAT"/>
    <s v="Good Grid + GE"/>
    <s v="CENTRE"/>
    <s v="Yaounde"/>
    <s v="ZTE"/>
    <n v="0"/>
    <n v="0"/>
    <n v="0"/>
    <n v="0.74085131822630856"/>
    <n v="0"/>
    <n v="0"/>
    <n v="0"/>
    <n v="3.0716820333701449"/>
    <n v="3.4684590206972521"/>
    <n v="7.6013103788741043E-2"/>
    <n v="0"/>
    <n v="0"/>
    <n v="13.306769767687401"/>
    <n v="0"/>
    <n v="0"/>
    <n v="0"/>
    <n v="0"/>
    <n v="0"/>
    <n v="0"/>
    <n v="1.3394322167147501"/>
    <n v="0.92984764736680137"/>
    <n v="0"/>
    <n v="0.13278215807301252"/>
    <n v="0.13278215807301252"/>
    <x v="0"/>
    <m/>
    <x v="8"/>
    <x v="5"/>
    <s v="no root cause"/>
    <x v="5"/>
    <s v=""/>
  </r>
  <r>
    <s v="Mvan-MRS-IHS"/>
    <s v="CTR_487"/>
    <s v="Yaounde"/>
    <s v="IHS"/>
    <s v="Grid-Gen"/>
    <s v="CENTRE"/>
    <s v="Yaounde"/>
    <s v="ZTE"/>
    <n v="0"/>
    <n v="0"/>
    <n v="15.787272460070835"/>
    <n v="3.5955517887870124E-2"/>
    <n v="0"/>
    <n v="0"/>
    <n v="7.7065373409467647E-2"/>
    <n v="3.2398489868248732"/>
    <n v="3.748006038244116"/>
    <n v="7.7238730370712814"/>
    <n v="0"/>
    <n v="0"/>
    <n v="20.20464682264512"/>
    <n v="30.134576366951745"/>
    <n v="0"/>
    <n v="0"/>
    <n v="1.2578902386476183"/>
    <n v="3.6900777038691802E-2"/>
    <n v="0"/>
    <n v="1.2322077258705675"/>
    <n v="0.29275525660547785"/>
    <n v="0"/>
    <n v="4.1805423575976011E-2"/>
    <n v="4.1805423575976011E-2"/>
    <x v="0"/>
    <m/>
    <x v="8"/>
    <x v="5"/>
    <s v="no root cause"/>
    <x v="5"/>
    <s v=""/>
  </r>
  <r>
    <s v="LIT_858_Z_JAPOMA-COCOTIERS"/>
    <s v="LIT_858"/>
    <s v="Douala"/>
    <s v="IHS"/>
    <s v="Grid-Gen"/>
    <s v="LITTORAL"/>
    <s v="Douala"/>
    <s v="ZTE"/>
    <n v="0"/>
    <n v="5.1418530789052438E-2"/>
    <n v="0"/>
    <n v="9.5217737770130082"/>
    <n v="5.3525388590686376"/>
    <n v="0"/>
    <n v="17.012809866650688"/>
    <n v="0"/>
    <n v="0"/>
    <n v="0"/>
    <n v="0"/>
    <n v="0"/>
    <n v="0"/>
    <n v="0"/>
    <n v="0"/>
    <n v="0"/>
    <n v="0"/>
    <n v="0"/>
    <n v="0"/>
    <n v="1.1590482346126085"/>
    <n v="1.320645939994165"/>
    <n v="0"/>
    <n v="0.18858811812814433"/>
    <n v="0.18858811812814433"/>
    <x v="0"/>
    <m/>
    <x v="8"/>
    <x v="5"/>
    <s v="no root cause"/>
    <x v="5"/>
    <s v=""/>
  </r>
  <r>
    <s v="Sky-Way-Hotel-IHS"/>
    <s v="LIT_141"/>
    <s v="Douala"/>
    <s v="IHS"/>
    <s v="Grid-Gen-Lithium"/>
    <s v="LITTORAL"/>
    <s v="Douala"/>
    <s v="ZTE"/>
    <n v="0"/>
    <n v="0"/>
    <n v="0"/>
    <n v="0"/>
    <n v="0"/>
    <n v="0"/>
    <n v="0"/>
    <n v="0"/>
    <n v="0"/>
    <n v="0"/>
    <n v="0"/>
    <n v="0"/>
    <n v="0"/>
    <n v="0"/>
    <n v="13.214294886611709"/>
    <n v="0"/>
    <n v="0"/>
    <n v="0.63264589807466809"/>
    <n v="1.6248113048714015"/>
    <n v="1.144637491332152"/>
    <n v="0.52755896070884734"/>
    <n v="0"/>
    <n v="7.5335370812680311E-2"/>
    <n v="7.5335370812680311E-2"/>
    <x v="0"/>
    <m/>
    <x v="8"/>
    <x v="5"/>
    <s v="no root cause"/>
    <x v="5"/>
    <s v=""/>
  </r>
  <r>
    <s v="Oyomabang-II"/>
    <s v="CTR_865"/>
    <s v="Yaounde"/>
    <s v="CAMUSAT"/>
    <s v="Good Grid + GE"/>
    <s v="CENTRE"/>
    <s v="Yaounde"/>
    <s v="ZTE"/>
    <n v="0"/>
    <n v="0"/>
    <n v="0"/>
    <n v="8.6031245630405806"/>
    <n v="34.664400898317226"/>
    <n v="0"/>
    <n v="0"/>
    <n v="16.030043546127221"/>
    <n v="0"/>
    <n v="0"/>
    <n v="3.6143321262552348"/>
    <n v="0"/>
    <n v="0"/>
    <n v="0"/>
    <n v="1.0665733535369122"/>
    <n v="6.7494000279654065"/>
    <n v="0"/>
    <n v="16.094035807130037"/>
    <n v="0"/>
    <n v="1.1113037299569399"/>
    <n v="0.28463704343169116"/>
    <n v="0"/>
    <n v="4.0646143485345287E-2"/>
    <n v="4.0646143485345287E-2"/>
    <x v="0"/>
    <m/>
    <x v="8"/>
    <x v="5"/>
    <s v="no root cause"/>
    <x v="5"/>
    <s v=""/>
  </r>
  <r>
    <s v="Tsekenis"/>
    <s v="LIT_025"/>
    <s v="Douala"/>
    <s v="IHS"/>
    <s v="Grid-Gen"/>
    <s v="LITTORAL"/>
    <s v="Douala"/>
    <s v="ZTE"/>
    <n v="1.5409507666230065"/>
    <n v="1.5409507666230065"/>
    <n v="1.5409507666230065"/>
    <n v="1.5409507666230065"/>
    <n v="1.5409507666230065"/>
    <n v="2.1053953252119531"/>
    <n v="1.5409507666230065"/>
    <n v="1.5409507666230065"/>
    <n v="1.5409507666230065"/>
    <n v="1.5409507666230065"/>
    <n v="1.5409507666230065"/>
    <n v="0"/>
    <n v="1.5409507666230065"/>
    <n v="1.5409507666230065"/>
    <n v="1.5409507666230065"/>
    <n v="1.5409507666230065"/>
    <n v="1.5409507666230065"/>
    <n v="1.5409507666230065"/>
    <n v="1.5409507666230065"/>
    <n v="1.1109291933122738"/>
    <n v="0"/>
    <n v="0"/>
    <n v="0"/>
    <n v="0"/>
    <x v="1"/>
    <m/>
    <x v="3"/>
    <x v="1"/>
    <s v="EXCLU"/>
    <x v="1"/>
    <s v=""/>
  </r>
  <r>
    <s v="Mabanda4-IHS"/>
    <s v="LIT_489"/>
    <s v="Douala"/>
    <s v="IHS"/>
    <s v="Grid-Gen"/>
    <s v="LITTORAL"/>
    <s v="Douala"/>
    <s v="ZTE"/>
    <n v="0"/>
    <n v="3.4996169025177419"/>
    <n v="8.3842703170078581E-2"/>
    <n v="0"/>
    <n v="2.1355722777249864"/>
    <n v="0"/>
    <n v="0"/>
    <n v="0"/>
    <n v="0"/>
    <n v="0"/>
    <n v="0"/>
    <n v="0"/>
    <n v="0"/>
    <n v="0"/>
    <n v="5.6030682041930984"/>
    <n v="0"/>
    <n v="0"/>
    <n v="9.4953956961816216E-2"/>
    <n v="1.8184645852416865"/>
    <n v="1.067197581278019"/>
    <n v="0.62247960704850747"/>
    <n v="0"/>
    <n v="8.8890030333901193E-2"/>
    <n v="8.8890030333901193E-2"/>
    <x v="0"/>
    <m/>
    <x v="8"/>
    <x v="5"/>
    <s v="no root cause"/>
    <x v="5"/>
    <s v=""/>
  </r>
  <r>
    <s v="Garoua-Rte-Gashiga"/>
    <s v="NRD_159"/>
    <s v="Garoua"/>
    <s v="CAMUSAT"/>
    <s v="Medium Grid + Solar + GE"/>
    <s v="NORD"/>
    <s v="Garoua"/>
    <s v="Huawei"/>
    <n v="2.4077355728484478E-3"/>
    <n v="0"/>
    <n v="0"/>
    <n v="0"/>
    <n v="0"/>
    <n v="0"/>
    <n v="0"/>
    <n v="0"/>
    <n v="0"/>
    <n v="0"/>
    <n v="0"/>
    <n v="0"/>
    <n v="2.8265923871324907"/>
    <n v="6.0747881906099019"/>
    <n v="0.27822722175137615"/>
    <n v="8.5608375923500336E-3"/>
    <n v="0"/>
    <n v="0"/>
    <n v="4.5491220861049042"/>
    <n v="0.99724840411719229"/>
    <n v="0"/>
    <n v="0"/>
    <n v="0"/>
    <n v="0"/>
    <x v="0"/>
    <m/>
    <x v="8"/>
    <x v="5"/>
    <s v="no root cause"/>
    <x v="5"/>
    <s v=""/>
  </r>
  <r>
    <s v="Nkolagaa-II"/>
    <s v="CTR_670"/>
    <s v="Yaounde"/>
    <s v="CAMUSAT"/>
    <s v="Good Grid + GE"/>
    <s v="CENTRE"/>
    <s v="Yaounde"/>
    <s v="ZTE"/>
    <n v="0"/>
    <n v="0"/>
    <n v="0"/>
    <n v="0.75479834947051272"/>
    <n v="0"/>
    <n v="0"/>
    <n v="0"/>
    <n v="3.0678296564535885"/>
    <n v="4.0241465558323561"/>
    <n v="0.35994755060168376"/>
    <n v="0"/>
    <n v="0"/>
    <n v="1.0569424112455164"/>
    <n v="0"/>
    <n v="0"/>
    <n v="0"/>
    <n v="0"/>
    <n v="0"/>
    <n v="0"/>
    <n v="0.93996213256171612"/>
    <n v="0.82056400848890332"/>
    <n v="0"/>
    <n v="0.11717646454529111"/>
    <n v="0.11717646454529111"/>
    <x v="0"/>
    <m/>
    <x v="8"/>
    <x v="5"/>
    <s v="no root cause"/>
    <x v="5"/>
    <s v=""/>
  </r>
  <r>
    <s v="Bamenda-GRA-IHS"/>
    <s v="NRO_130"/>
    <s v="NORD-OUEST"/>
    <s v="IHS"/>
    <s v="Grid-Gen"/>
    <s v="NORD-OUEST"/>
    <s v="Bamenda"/>
    <s v="Huawei"/>
    <n v="1.9927311354809618"/>
    <n v="1.0705505760016893"/>
    <n v="5.5406454300822121"/>
    <n v="0"/>
    <n v="0"/>
    <n v="0"/>
    <n v="0"/>
    <n v="0"/>
    <n v="0"/>
    <n v="1.1656115434334096"/>
    <n v="0"/>
    <n v="0"/>
    <n v="0"/>
    <n v="0"/>
    <n v="0"/>
    <n v="0"/>
    <n v="0"/>
    <n v="0.26271070361524168"/>
    <n v="0"/>
    <n v="0.87267038207018155"/>
    <n v="0"/>
    <n v="0"/>
    <n v="0"/>
    <n v="0"/>
    <x v="0"/>
    <m/>
    <x v="8"/>
    <x v="5"/>
    <s v="no root cause"/>
    <x v="5"/>
    <s v=""/>
  </r>
  <r>
    <s v="Ngd-EPC-IHS"/>
    <s v="ADM_077"/>
    <s v="Ngaoundere"/>
    <s v="IHS"/>
    <s v="Grid-Gen"/>
    <s v="ADAMAOUA"/>
    <s v="Ngaoundere"/>
    <s v="Huawei"/>
    <n v="1.4398615427200063"/>
    <n v="0.9918443753870213"/>
    <n v="1.1598508131368905"/>
    <n v="0"/>
    <n v="0.66828038455282468"/>
    <n v="0.19832607088944246"/>
    <n v="0"/>
    <n v="0.18593069145885235"/>
    <n v="0.47157730579026519"/>
    <n v="0.25463141313746135"/>
    <n v="1.115673324144701"/>
    <n v="0"/>
    <n v="0"/>
    <n v="0"/>
    <n v="0.43510457063119051"/>
    <n v="0"/>
    <n v="1.1461534729891307"/>
    <n v="0"/>
    <n v="0.91640199410443657"/>
    <n v="0.81044379382078746"/>
    <n v="0"/>
    <n v="0"/>
    <n v="0"/>
    <n v="0"/>
    <x v="0"/>
    <m/>
    <x v="8"/>
    <x v="5"/>
    <s v="no root cause"/>
    <x v="5"/>
    <s v=""/>
  </r>
  <r>
    <s v="Afeme-Nord"/>
    <s v="CTR_591"/>
    <s v="Yaounde"/>
    <s v="IHS"/>
    <s v="Grid-Gen"/>
    <s v="CENTRE"/>
    <s v="Yaounde"/>
    <s v="ZTE"/>
    <n v="0.23223055477081209"/>
    <n v="0"/>
    <n v="0"/>
    <n v="0"/>
    <n v="0"/>
    <n v="0"/>
    <n v="0.23544086886794377"/>
    <n v="0.8779495652521303"/>
    <n v="0"/>
    <n v="0"/>
    <n v="5.9355140640293569E-2"/>
    <n v="0"/>
    <n v="0"/>
    <n v="2.9427879223703837E-3"/>
    <n v="0"/>
    <n v="0"/>
    <n v="0"/>
    <n v="0"/>
    <n v="0"/>
    <n v="0.79783439345038787"/>
    <n v="1.7285549280801251"/>
    <n v="0"/>
    <n v="0.24683748391275939"/>
    <n v="0.24683748391275939"/>
    <x v="0"/>
    <m/>
    <x v="8"/>
    <x v="5"/>
    <s v="no root cause"/>
    <x v="5"/>
    <s v=""/>
  </r>
  <r>
    <s v="Pitoa"/>
    <s v="NRD_013"/>
    <s v="NORD"/>
    <s v="IHS"/>
    <s v="Grid-Gen"/>
    <s v="NORD"/>
    <s v="Garoua"/>
    <s v="Huawei"/>
    <n v="0"/>
    <n v="0"/>
    <n v="5.6528459077769506"/>
    <n v="0"/>
    <n v="0"/>
    <n v="0"/>
    <n v="0"/>
    <n v="0"/>
    <n v="0"/>
    <n v="0"/>
    <n v="0"/>
    <n v="0"/>
    <n v="0"/>
    <n v="0"/>
    <n v="0"/>
    <n v="0"/>
    <n v="3.3134365199624467"/>
    <n v="0"/>
    <n v="0"/>
    <n v="0.79027232024381266"/>
    <n v="0"/>
    <n v="0"/>
    <n v="0"/>
    <n v="0"/>
    <x v="0"/>
    <m/>
    <x v="8"/>
    <x v="5"/>
    <s v="no root cause"/>
    <x v="5"/>
    <s v=""/>
  </r>
  <r>
    <s v="Moulanga"/>
    <s v="LIT_670"/>
    <s v="LITTORAL"/>
    <s v="CAMUSAT"/>
    <s v="Good Grid + GE"/>
    <s v="LITTORAL"/>
    <s v="Moulanga"/>
    <s v="ZTE"/>
    <n v="0"/>
    <n v="0"/>
    <n v="0.39278192978400944"/>
    <n v="14.078012059366557"/>
    <n v="15.543698795490155"/>
    <n v="16.075166294270229"/>
    <n v="0"/>
    <n v="0.74350874489560148"/>
    <n v="14.916439091067337"/>
    <n v="18.077902908687253"/>
    <n v="0"/>
    <n v="0"/>
    <n v="0"/>
    <n v="0"/>
    <n v="0"/>
    <n v="17.996878147891319"/>
    <n v="19.828273164913121"/>
    <n v="0"/>
    <n v="0"/>
    <n v="0.71968108026356037"/>
    <n v="0.28126486257488736"/>
    <n v="0"/>
    <n v="4.0164596370775581E-2"/>
    <n v="4.0164596370775581E-2"/>
    <x v="0"/>
    <m/>
    <x v="8"/>
    <x v="5"/>
    <s v="no root cause"/>
    <x v="5"/>
    <s v=""/>
  </r>
  <r>
    <s v="Limbe-New-Town-IHS"/>
    <s v="SUO_187"/>
    <s v="SUD-OUEST"/>
    <s v="IHS"/>
    <s v="Grid-Gen"/>
    <s v="SUD-OUEST"/>
    <s v="Limbe"/>
    <s v="Huawei"/>
    <n v="0"/>
    <n v="0"/>
    <n v="0"/>
    <n v="0"/>
    <n v="0"/>
    <n v="0"/>
    <n v="0.5275437815502535"/>
    <n v="0"/>
    <n v="0"/>
    <n v="0"/>
    <n v="0"/>
    <n v="0"/>
    <n v="7.4907328933062805E-3"/>
    <n v="0"/>
    <n v="0"/>
    <n v="0.73942451196091696"/>
    <n v="0.68893340524436908"/>
    <n v="3.1942625266456075E-2"/>
    <n v="0"/>
    <n v="0.66105717783427931"/>
    <n v="0"/>
    <n v="0"/>
    <n v="0"/>
    <n v="0"/>
    <x v="0"/>
    <m/>
    <x v="8"/>
    <x v="5"/>
    <s v="no root cause"/>
    <x v="5"/>
    <s v=""/>
  </r>
  <r>
    <s v="Limbe-Federal-Qter"/>
    <s v="SUO_065"/>
    <s v="SUD-OUEST"/>
    <s v="IHS"/>
    <s v="Grid-Gen"/>
    <s v="SUD-OUEST"/>
    <s v="Limbe"/>
    <s v="Huawei"/>
    <n v="4.3220637040461369"/>
    <n v="0.15391672587912658"/>
    <n v="0"/>
    <n v="0"/>
    <n v="0"/>
    <n v="0"/>
    <n v="0"/>
    <n v="0"/>
    <n v="0"/>
    <n v="0"/>
    <n v="0"/>
    <n v="0"/>
    <n v="0"/>
    <n v="0"/>
    <n v="0"/>
    <n v="0"/>
    <n v="0"/>
    <n v="0"/>
    <n v="0"/>
    <n v="0.64705664135512342"/>
    <n v="0"/>
    <n v="0"/>
    <n v="0"/>
    <n v="0"/>
    <x v="0"/>
    <m/>
    <x v="8"/>
    <x v="5"/>
    <s v="no root cause"/>
    <x v="5"/>
    <s v=""/>
  </r>
  <r>
    <s v="New-Marche-Melen"/>
    <s v="CTR_425"/>
    <s v="Yaounde"/>
    <s v="IHS"/>
    <s v="Grid-Gen"/>
    <s v="CENTRE"/>
    <s v="Yaounde"/>
    <s v="ZTE"/>
    <n v="0"/>
    <n v="0"/>
    <n v="0"/>
    <n v="0"/>
    <n v="0"/>
    <n v="0"/>
    <n v="0"/>
    <n v="0"/>
    <n v="16.632441151375581"/>
    <n v="6.0377447329446685"/>
    <n v="0"/>
    <n v="0"/>
    <n v="0"/>
    <n v="0"/>
    <n v="0"/>
    <n v="0"/>
    <n v="0"/>
    <n v="0"/>
    <n v="0"/>
    <n v="0.63633775928636727"/>
    <n v="0.2004574175988873"/>
    <n v="0"/>
    <n v="2.8625300699420427E-2"/>
    <n v="2.8625300699420427E-2"/>
    <x v="0"/>
    <m/>
    <x v="8"/>
    <x v="5"/>
    <s v="no root cause"/>
    <x v="5"/>
    <s v=""/>
  </r>
  <r>
    <s v="Bsadi-Lycee-CAMTEL"/>
    <s v="LIT_643"/>
    <s v="Douala"/>
    <s v="CAMUSAT"/>
    <s v="Good Grid no GE - 12h"/>
    <s v="LITTORAL"/>
    <s v="Douala"/>
    <s v="ZTE"/>
    <n v="0"/>
    <n v="0"/>
    <n v="0"/>
    <n v="0"/>
    <n v="0"/>
    <n v="0"/>
    <n v="1.8434693650426761"/>
    <n v="1.2579615789608842"/>
    <n v="0.38532686704733804"/>
    <n v="2.8817741194465132"/>
    <n v="1.2075774827142418"/>
    <n v="0"/>
    <n v="0.58194077041831116"/>
    <n v="0.52123016382589582"/>
    <n v="2.978458079005126E-3"/>
    <n v="2.0687085691130687"/>
    <n v="2.7466020608788292E-3"/>
    <n v="2.7644371391963418E-3"/>
    <n v="0"/>
    <n v="0.61119029885884124"/>
    <n v="0"/>
    <n v="0"/>
    <n v="0"/>
    <n v="0"/>
    <x v="0"/>
    <m/>
    <x v="8"/>
    <x v="5"/>
    <s v="no root cause"/>
    <x v="5"/>
    <s v=""/>
  </r>
  <r>
    <s v="Bodjongo "/>
    <s v="LIT_690"/>
    <s v="Douala"/>
    <s v="CAMUSAT"/>
    <s v="Good Grid + GE"/>
    <s v="LITTORAL"/>
    <s v="Douala"/>
    <s v="ZTE"/>
    <n v="0"/>
    <n v="0"/>
    <n v="0"/>
    <n v="0"/>
    <n v="0.37778262891908004"/>
    <n v="0"/>
    <n v="0"/>
    <n v="0"/>
    <n v="0.12987504030727717"/>
    <n v="0"/>
    <n v="0"/>
    <n v="0"/>
    <n v="0"/>
    <n v="0"/>
    <n v="0"/>
    <n v="0.22183270411177045"/>
    <n v="0"/>
    <n v="0"/>
    <n v="0"/>
    <n v="0.60419894815842257"/>
    <n v="0.20770136166165087"/>
    <n v="0"/>
    <n v="2.9659735241829396E-2"/>
    <n v="2.9659735241829396E-2"/>
    <x v="0"/>
    <m/>
    <x v="8"/>
    <x v="5"/>
    <s v="no root cause"/>
    <x v="5"/>
    <s v=""/>
  </r>
  <r>
    <s v="Camp-Sic-Mendong"/>
    <s v="CTR_767"/>
    <s v="Yaounde"/>
    <s v="CAMUSAT"/>
    <s v="Good Grid no GE - 8h"/>
    <s v="CENTRE"/>
    <s v="Yaounde"/>
    <s v="ZTE"/>
    <n v="0"/>
    <n v="0"/>
    <n v="0"/>
    <n v="0"/>
    <n v="0"/>
    <n v="0"/>
    <n v="0"/>
    <n v="1.2873181178713191"/>
    <n v="0"/>
    <n v="0"/>
    <n v="0"/>
    <n v="0"/>
    <n v="0"/>
    <n v="0"/>
    <n v="0"/>
    <n v="0"/>
    <n v="0"/>
    <n v="0"/>
    <n v="0"/>
    <n v="0.55566970005678706"/>
    <n v="0.29900003596992913"/>
    <n v="0"/>
    <n v="4.2697177491845803E-2"/>
    <n v="4.2697177491845803E-2"/>
    <x v="0"/>
    <m/>
    <x v="8"/>
    <x v="5"/>
    <s v="no root cause"/>
    <x v="5"/>
    <s v=""/>
  </r>
  <r>
    <s v="Ngonga"/>
    <s v="LIT_135"/>
    <s v="LITTORAL"/>
    <s v="IHS"/>
    <s v="Grid-Gen"/>
    <s v="LITTORAL"/>
    <s v="Ngonga"/>
    <s v="NOKIA"/>
    <n v="0"/>
    <n v="0"/>
    <n v="0"/>
    <n v="0"/>
    <n v="0"/>
    <n v="1.3304858288692452"/>
    <n v="0"/>
    <n v="0"/>
    <n v="3.2994894887184733E-3"/>
    <n v="1.6281743481602859"/>
    <n v="1.5158702052550677"/>
    <n v="0"/>
    <n v="0"/>
    <n v="0"/>
    <n v="0"/>
    <n v="0"/>
    <n v="0"/>
    <n v="0"/>
    <n v="0"/>
    <n v="0.51573695970413735"/>
    <n v="0"/>
    <n v="0"/>
    <n v="0"/>
    <n v="0"/>
    <x v="0"/>
    <m/>
    <x v="8"/>
    <x v="5"/>
    <s v="no root cause"/>
    <x v="5"/>
    <s v=""/>
  </r>
  <r>
    <s v="Elum-Ndem-IHS"/>
    <s v="CTR_623"/>
    <s v="Yaounde"/>
    <s v="IHS"/>
    <s v="Grid-Gen"/>
    <s v="CENTRE"/>
    <s v="Yaounde"/>
    <s v="ZTE"/>
    <n v="0"/>
    <n v="0"/>
    <n v="0"/>
    <n v="0"/>
    <n v="0"/>
    <n v="0"/>
    <n v="0"/>
    <n v="0"/>
    <n v="0"/>
    <n v="0"/>
    <n v="0"/>
    <n v="0"/>
    <n v="0"/>
    <n v="0"/>
    <n v="0"/>
    <n v="0.24548201796063734"/>
    <n v="0"/>
    <n v="0"/>
    <n v="0"/>
    <n v="0.51365025554100086"/>
    <n v="0"/>
    <n v="0"/>
    <n v="0"/>
    <n v="0"/>
    <x v="0"/>
    <m/>
    <x v="8"/>
    <x v="5"/>
    <s v="no root cause"/>
    <x v="5"/>
    <s v=""/>
  </r>
  <r>
    <s v="Mabenanga-Kribi"/>
    <s v="SUD_090"/>
    <s v="CENTRE"/>
    <s v="CAMUSAT"/>
    <s v="HGB"/>
    <s v="SUD"/>
    <s v="Kribi"/>
    <s v="ZTE"/>
    <n v="0"/>
    <n v="0"/>
    <n v="0.55561619482183611"/>
    <n v="0"/>
    <n v="0"/>
    <n v="0"/>
    <n v="0"/>
    <n v="0"/>
    <n v="14.424940002796541"/>
    <n v="0"/>
    <n v="0"/>
    <n v="0"/>
    <n v="0"/>
    <n v="0"/>
    <n v="9.2207354900940407E-3"/>
    <n v="0"/>
    <n v="0"/>
    <n v="1.9126516338358519"/>
    <n v="0"/>
    <n v="0.51029726081733107"/>
    <n v="0.22368799683464624"/>
    <n v="0"/>
    <n v="3.1942625266456068E-2"/>
    <n v="3.1942625266456068E-2"/>
    <x v="0"/>
    <m/>
    <x v="8"/>
    <x v="5"/>
    <s v="no root cause"/>
    <x v="5"/>
    <s v=""/>
  </r>
  <r>
    <s v="Bsadi-Terminus"/>
    <s v="LIT_057"/>
    <s v="Douala"/>
    <s v="IHS"/>
    <s v="Grid-Gen"/>
    <s v="LITTORAL"/>
    <s v="Douala"/>
    <s v="ZTE"/>
    <n v="0"/>
    <n v="0"/>
    <n v="0"/>
    <n v="0"/>
    <n v="0"/>
    <n v="0"/>
    <n v="1.9546532432733215"/>
    <n v="1.4839141861639749"/>
    <n v="0.28748362739810429"/>
    <n v="3.4729356253549182"/>
    <n v="1.2015670613212797"/>
    <n v="0"/>
    <n v="0.31081190983725848"/>
    <n v="5.1168839692608686E-2"/>
    <n v="0"/>
    <n v="1.3789369151877817"/>
    <n v="0"/>
    <n v="0"/>
    <n v="0"/>
    <n v="0.48170763027454638"/>
    <n v="0.37019052072467418"/>
    <n v="0"/>
    <n v="5.2863172132761468E-2"/>
    <n v="5.2863172132761468E-2"/>
    <x v="0"/>
    <m/>
    <x v="8"/>
    <x v="5"/>
    <s v="no root cause"/>
    <x v="5"/>
    <s v=""/>
  </r>
  <r>
    <s v="Biyemassi-Crf-IHS"/>
    <s v="CTR_538"/>
    <s v="Yaounde"/>
    <s v="IHS"/>
    <s v="Grid-Gen"/>
    <s v="CENTRE"/>
    <s v="Yaounde"/>
    <s v="ZTE"/>
    <n v="0"/>
    <n v="0"/>
    <n v="0"/>
    <n v="0"/>
    <n v="0"/>
    <n v="0"/>
    <n v="0"/>
    <n v="0"/>
    <n v="0"/>
    <n v="0"/>
    <n v="0"/>
    <n v="0"/>
    <n v="0"/>
    <n v="0"/>
    <n v="0"/>
    <n v="0"/>
    <n v="0"/>
    <n v="0"/>
    <n v="0"/>
    <n v="0.45597161226254368"/>
    <n v="0"/>
    <n v="0"/>
    <n v="0"/>
    <n v="0"/>
    <x v="0"/>
    <m/>
    <x v="8"/>
    <x v="5"/>
    <s v="no root cause"/>
    <x v="5"/>
    <s v=""/>
  </r>
  <r>
    <s v="Nkan"/>
    <s v="LIT_514"/>
    <s v="LITTORAL"/>
    <s v="IHS"/>
    <s v="Hybrid-Gen"/>
    <s v="LITTORAL"/>
    <s v="Nkan"/>
    <s v="NOKIA"/>
    <n v="0"/>
    <n v="0"/>
    <n v="0"/>
    <n v="0"/>
    <n v="0"/>
    <n v="0.99298681685940637"/>
    <n v="0"/>
    <n v="0"/>
    <n v="1.2955775048836102"/>
    <n v="7.0526930887202379"/>
    <n v="1.4685480284032921"/>
    <n v="0"/>
    <n v="0"/>
    <n v="0.27980548219303192"/>
    <n v="3.6992270990460372"/>
    <n v="0"/>
    <n v="0"/>
    <n v="0"/>
    <n v="0"/>
    <n v="0.3798693330822156"/>
    <n v="0"/>
    <n v="0"/>
    <n v="0"/>
    <n v="0"/>
    <x v="0"/>
    <m/>
    <x v="8"/>
    <x v="5"/>
    <s v="no root cause"/>
    <x v="5"/>
    <s v=""/>
  </r>
  <r>
    <s v="Logbong"/>
    <s v="LIT_508"/>
    <s v="LITTORAL"/>
    <s v="IHS"/>
    <s v="Grid-Gen"/>
    <s v="LITTORAL"/>
    <s v="Logbong"/>
    <s v="NOKIA"/>
    <n v="0"/>
    <n v="0"/>
    <n v="0"/>
    <n v="0"/>
    <n v="0"/>
    <n v="0.9954296212096666"/>
    <n v="0"/>
    <n v="0"/>
    <n v="6.8354455696060315E-3"/>
    <n v="1.281353583207814"/>
    <n v="1.1940305905214328"/>
    <n v="0"/>
    <n v="4.3904425846911996E-2"/>
    <n v="0"/>
    <n v="0.85693984299423831"/>
    <n v="0"/>
    <n v="0"/>
    <n v="0"/>
    <n v="0"/>
    <n v="0.37956613675081963"/>
    <n v="0"/>
    <n v="0"/>
    <n v="0"/>
    <n v="0"/>
    <x v="0"/>
    <m/>
    <x v="8"/>
    <x v="5"/>
    <s v="no root cause"/>
    <x v="5"/>
    <s v=""/>
  </r>
  <r>
    <s v="SongLoulou-IHS"/>
    <s v="LIT_200"/>
    <s v="LITTORAL"/>
    <s v="IHS"/>
    <s v="Grid-Gen"/>
    <s v="LITTORAL"/>
    <s v="Songloulou"/>
    <s v="NOKIA"/>
    <n v="0"/>
    <n v="0"/>
    <n v="0"/>
    <n v="0"/>
    <n v="0"/>
    <n v="0.99426933882033042"/>
    <n v="0"/>
    <n v="0"/>
    <n v="6.2402786523116866E-3"/>
    <n v="1.9455260434439701"/>
    <n v="9.2972309116965803"/>
    <n v="0"/>
    <n v="9.2971226984682325"/>
    <n v="9.2449555264487078"/>
    <n v="9.2451160421535636"/>
    <n v="9.2451160421535636"/>
    <n v="9.2452230526234693"/>
    <n v="9.2453300630933732"/>
    <n v="6.2771306687015613"/>
    <n v="0.37837118650355428"/>
    <n v="0"/>
    <n v="0"/>
    <n v="0"/>
    <n v="0"/>
    <x v="0"/>
    <m/>
    <x v="8"/>
    <x v="5"/>
    <s v="no root cause"/>
    <x v="5"/>
    <s v=""/>
  </r>
  <r>
    <s v="Bekoko-IHS"/>
    <s v="LIT_477"/>
    <s v="LITTORAL"/>
    <s v="IHS"/>
    <s v="Grid-Gen"/>
    <s v="LITTORAL"/>
    <s v="Bekoko"/>
    <s v="ZTE"/>
    <n v="2.746423710095796"/>
    <n v="7.9030977390827921"/>
    <n v="0"/>
    <n v="0"/>
    <n v="0.37444746927372707"/>
    <n v="0"/>
    <n v="0.73312872931487572"/>
    <n v="0"/>
    <n v="5.8106685158075551E-2"/>
    <n v="2.1993505177879937"/>
    <n v="0"/>
    <n v="0"/>
    <n v="0"/>
    <n v="0"/>
    <n v="1.3237908530303939"/>
    <n v="0.54266792796340579"/>
    <n v="2.0237463366749138"/>
    <n v="0.82747629361390052"/>
    <n v="0.8572608744039516"/>
    <n v="0.36986385414615663"/>
    <n v="0.27864205524181784"/>
    <n v="0"/>
    <n v="3.9790059726110272E-2"/>
    <n v="3.9790059726110272E-2"/>
    <x v="0"/>
    <m/>
    <x v="8"/>
    <x v="5"/>
    <s v="no root cause"/>
    <x v="5"/>
    <s v=""/>
  </r>
  <r>
    <s v="Balda"/>
    <s v="EXN_229"/>
    <s v="EXTREME-NORD"/>
    <s v="CAMUSAT"/>
    <s v="Hybrid Solar - S3"/>
    <s v="EXTREME-NORD"/>
    <s v="Balda"/>
    <s v="NOKIA"/>
    <n v="6.6661176877187159E-2"/>
    <n v="6.6951234561534845"/>
    <n v="9.2457045997380387"/>
    <n v="9.2457045997380387"/>
    <n v="9.2490042801804879"/>
    <n v="9.2947796945816012"/>
    <n v="9.2457045997380387"/>
    <n v="9.2457045997380387"/>
    <n v="5.1925938767182318"/>
    <n v="0"/>
    <n v="0"/>
    <n v="0"/>
    <n v="0"/>
    <n v="0"/>
    <n v="4.9052142704169507E-3"/>
    <n v="2.2295138124645555E-3"/>
    <n v="0"/>
    <n v="0"/>
    <n v="0"/>
    <n v="0.3372711521967372"/>
    <n v="0"/>
    <n v="0"/>
    <n v="0"/>
    <n v="0"/>
    <x v="2"/>
    <m/>
    <x v="8"/>
    <x v="5"/>
    <s v="no root cause"/>
    <x v="5"/>
    <s v=""/>
  </r>
  <r>
    <s v="Garoua-Mairie"/>
    <s v="NRD_142"/>
    <s v="Garoua"/>
    <s v="CAMUSAT"/>
    <s v="Bad Grid + GE"/>
    <s v="NORD"/>
    <s v="Garoua"/>
    <s v="Huawei"/>
    <n v="0"/>
    <n v="0"/>
    <n v="0"/>
    <n v="0"/>
    <n v="0"/>
    <n v="0.70002682395778937"/>
    <n v="0"/>
    <n v="2.0571871085200306"/>
    <n v="0"/>
    <n v="0"/>
    <n v="1.8583794905160189"/>
    <n v="0"/>
    <n v="2.5703201467898289"/>
    <n v="1.2845536807321229"/>
    <n v="0.96202412444033514"/>
    <n v="0.68540205973752477"/>
    <n v="2.9553616525840893"/>
    <n v="1.7265247565155106"/>
    <n v="0"/>
    <n v="0.26410183972399859"/>
    <n v="0"/>
    <n v="0"/>
    <n v="0"/>
    <n v="0"/>
    <x v="0"/>
    <m/>
    <x v="8"/>
    <x v="5"/>
    <s v="no root cause"/>
    <x v="5"/>
    <s v=""/>
  </r>
  <r>
    <s v="Madjap"/>
    <s v="LIT_519"/>
    <s v="LITTORAL"/>
    <s v="IHS"/>
    <s v="Hybrid-Gen"/>
    <s v="LITTORAL"/>
    <s v="Mandjap"/>
    <s v="NOKIA"/>
    <n v="0"/>
    <n v="0"/>
    <n v="0"/>
    <n v="1.2705632801202602"/>
    <n v="0"/>
    <n v="0.9958905268095446"/>
    <n v="0"/>
    <n v="0"/>
    <n v="1.8891180027734621E-2"/>
    <n v="0.99864276455131518"/>
    <n v="0.96401178981414082"/>
    <n v="0"/>
    <n v="0"/>
    <n v="0"/>
    <n v="0"/>
    <n v="0"/>
    <n v="0"/>
    <n v="0"/>
    <n v="0"/>
    <n v="0.25955389475306273"/>
    <n v="0"/>
    <n v="0"/>
    <n v="0"/>
    <n v="0"/>
    <x v="0"/>
    <m/>
    <x v="9"/>
    <x v="6"/>
    <s v="BSS Hardware issue"/>
    <x v="2"/>
    <s v="(05/05/2026 cell nokia): 05/04/2026 : Intervention prevue pour ce jour || FME en route pour le site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05/2026 cell nokia): 05/04/2026 : Intervention prevue pour ce jour || FME en route pour le site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05/2026 cell nokia): 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
  </r>
  <r>
    <s v="Makondo"/>
    <s v="LIT_114"/>
    <s v="LITTORAL"/>
    <s v="ESCO"/>
    <s v="Hybrid Solar - S1"/>
    <s v="LITTORAL"/>
    <s v="Makondo"/>
    <s v="NOKIA"/>
    <n v="0"/>
    <n v="0"/>
    <n v="0"/>
    <n v="0"/>
    <n v="0"/>
    <n v="0.99390963035786761"/>
    <n v="0"/>
    <n v="0"/>
    <n v="1.5898294686009187E-2"/>
    <n v="0.99671486919687635"/>
    <n v="0.96768300951115027"/>
    <n v="0"/>
    <n v="0"/>
    <n v="0"/>
    <n v="0"/>
    <n v="0"/>
    <n v="0"/>
    <n v="0"/>
    <n v="0"/>
    <n v="0.25723533457180126"/>
    <n v="0"/>
    <n v="0"/>
    <n v="0"/>
    <n v="0"/>
    <x v="0"/>
    <m/>
    <x v="8"/>
    <x v="5"/>
    <s v="no root cause"/>
    <x v="5"/>
    <s v=""/>
  </r>
  <r>
    <s v="Garage-Japonais"/>
    <s v="CTR_583"/>
    <s v="Yaounde"/>
    <s v="CAMUSAT"/>
    <s v="Good Grid no GE - 8h"/>
    <s v="CENTRE"/>
    <s v="Yaounde"/>
    <s v="ZTE"/>
    <n v="1.521439190943775"/>
    <n v="0.13560010044716156"/>
    <n v="1.0701046990437544E-4"/>
    <n v="17.19997117851344"/>
    <n v="13.868556899607057"/>
    <n v="13.868556899607057"/>
    <n v="36.982818398952162"/>
    <n v="14.899745457762256"/>
    <n v="0"/>
    <n v="0"/>
    <n v="4.2804187961750177E-4"/>
    <n v="0"/>
    <n v="0"/>
    <n v="0"/>
    <n v="0"/>
    <n v="0"/>
    <n v="0"/>
    <n v="0"/>
    <n v="1.7862901039571049"/>
    <n v="0.23563705472943458"/>
    <n v="0.18584463388607125"/>
    <n v="0"/>
    <n v="2.6538596536285111E-2"/>
    <n v="2.6538596536285111E-2"/>
    <x v="0"/>
    <m/>
    <x v="8"/>
    <x v="5"/>
    <s v="no root cause"/>
    <x v="5"/>
    <s v=""/>
  </r>
  <r>
    <s v="LELE-HIS"/>
    <s v="SUD_205"/>
    <s v="CENTRE"/>
    <s v="IHS"/>
    <s v="Grid-Gen"/>
    <s v="SUD"/>
    <s v="Mintom"/>
    <s v="NOKIA"/>
    <n v="0"/>
    <n v="0.78398045142824935"/>
    <n v="9.0578201069784221E-3"/>
    <n v="4.1403458978590463E-2"/>
    <n v="0.34801415302569788"/>
    <n v="1.4696316670541736E-2"/>
    <n v="3.0319633139573223E-3"/>
    <n v="0.14880315163642469"/>
    <n v="1.076042320465139"/>
    <n v="1.0681196668935369"/>
    <n v="3.9976652713198675E-2"/>
    <n v="0"/>
    <n v="0"/>
    <n v="0.47221936860969121"/>
    <n v="3.5670156634785984E-4"/>
    <n v="0"/>
    <n v="3.5670156634785984E-4"/>
    <n v="0.20513907080668756"/>
    <n v="3.5848507417966533E-3"/>
    <n v="0.23287261759023806"/>
    <n v="0"/>
    <n v="0"/>
    <n v="0"/>
    <n v="0"/>
    <x v="0"/>
    <m/>
    <x v="8"/>
    <x v="5"/>
    <s v="no root cause"/>
    <x v="5"/>
    <s v=""/>
  </r>
  <r>
    <s v="EST_074_N_Mazabe"/>
    <s v="EST_074"/>
    <s v="CENTRE"/>
    <s v="IHS"/>
    <s v="Solar Only"/>
    <s v="EST"/>
    <s v="Mazabe"/>
    <s v="NOKIA"/>
    <n v="0"/>
    <n v="0"/>
    <n v="0"/>
    <n v="0"/>
    <n v="0"/>
    <n v="0"/>
    <n v="0"/>
    <n v="0"/>
    <n v="0"/>
    <n v="0"/>
    <n v="0"/>
    <n v="0"/>
    <n v="0"/>
    <n v="0"/>
    <n v="0"/>
    <n v="0"/>
    <n v="0"/>
    <n v="0"/>
    <n v="0"/>
    <n v="0.22366971717846207"/>
    <n v="0"/>
    <n v="0"/>
    <n v="0"/>
    <n v="0"/>
    <x v="0"/>
    <m/>
    <x v="8"/>
    <x v="5"/>
    <s v="no root cause"/>
    <x v="5"/>
    <s v=""/>
  </r>
  <r>
    <s v="Bfsam-Ndiandam-School"/>
    <s v="OST_270"/>
    <s v="Bafoussam"/>
    <s v="CAMUSAT"/>
    <s v="Good Grid no GE - 8h"/>
    <s v="OUEST"/>
    <s v="Bafoussam"/>
    <s v="Huawei"/>
    <n v="12.451470751898363"/>
    <n v="17.214720788281923"/>
    <n v="6.5562282947096886"/>
    <n v="0"/>
    <n v="0"/>
    <n v="0"/>
    <n v="0"/>
    <n v="0.22133332191888322"/>
    <n v="3.162605262632229"/>
    <n v="8.0339893788541588"/>
    <n v="6.580501836299665"/>
    <n v="0"/>
    <n v="0"/>
    <n v="0"/>
    <n v="0"/>
    <n v="0.30273261935947815"/>
    <n v="0"/>
    <n v="0.45944945253443603"/>
    <n v="0"/>
    <n v="0.20965134562098886"/>
    <n v="0"/>
    <n v="0"/>
    <n v="0"/>
    <n v="0"/>
    <x v="0"/>
    <m/>
    <x v="8"/>
    <x v="5"/>
    <s v="no root cause"/>
    <x v="5"/>
    <s v=""/>
  </r>
  <r>
    <s v="So-Djay-IHS"/>
    <s v="NRD_125"/>
    <s v="NORD"/>
    <s v="IHS"/>
    <s v="Solar-Gen"/>
    <s v="NORD"/>
    <s v="So-Djay"/>
    <s v="NOKIA"/>
    <n v="0"/>
    <n v="0"/>
    <n v="0"/>
    <n v="0"/>
    <n v="0"/>
    <n v="0"/>
    <n v="0"/>
    <n v="0"/>
    <n v="2.2293847896745519E-3"/>
    <n v="0"/>
    <n v="0"/>
    <n v="0"/>
    <n v="0"/>
    <n v="6.5479167879821514"/>
    <n v="0"/>
    <n v="0"/>
    <n v="5.3114530203652817E-2"/>
    <n v="0"/>
    <n v="0.10574770424646508"/>
    <n v="0.18914673416786293"/>
    <n v="0"/>
    <n v="0"/>
    <n v="0"/>
    <n v="0"/>
    <x v="0"/>
    <m/>
    <x v="8"/>
    <x v="5"/>
    <s v="no root cause"/>
    <x v="5"/>
    <s v=""/>
  </r>
  <r>
    <s v="Biscuiterie-IHS"/>
    <s v="CTR_157"/>
    <s v="Yaounde"/>
    <s v="IHS"/>
    <s v="Grid-Gen"/>
    <s v="CENTRE"/>
    <s v="Yaounde"/>
    <s v="ZTE"/>
    <n v="2.2004206224870373"/>
    <n v="0.59893760005479013"/>
    <n v="0"/>
    <n v="0"/>
    <n v="0"/>
    <n v="0"/>
    <n v="0"/>
    <n v="0"/>
    <n v="0"/>
    <n v="0"/>
    <n v="9.3063438660171929E-2"/>
    <n v="0"/>
    <n v="0"/>
    <n v="0"/>
    <n v="0"/>
    <n v="0"/>
    <n v="0"/>
    <n v="0"/>
    <n v="0"/>
    <n v="0.17578253189625409"/>
    <n v="0.13863410189081929"/>
    <n v="0"/>
    <n v="1.979693693230946E-2"/>
    <n v="1.979693693230946E-2"/>
    <x v="0"/>
    <m/>
    <x v="8"/>
    <x v="5"/>
    <s v="no root cause"/>
    <x v="5"/>
    <s v=""/>
  </r>
  <r>
    <s v="Nkometou-II"/>
    <s v="CTR_750"/>
    <s v="Yaounde"/>
    <s v="CAMUSAT"/>
    <s v="Hybrid Solar - S1"/>
    <s v="CENTRE"/>
    <s v="Yaounde"/>
    <s v="ZTE"/>
    <n v="5.3505234952196076E-5"/>
    <n v="0"/>
    <n v="0"/>
    <n v="0"/>
    <n v="0"/>
    <n v="4.6284168443040485"/>
    <n v="0"/>
    <n v="9.4221113593754051"/>
    <n v="19.545283977251003"/>
    <n v="0"/>
    <n v="0"/>
    <n v="0"/>
    <n v="0"/>
    <n v="0"/>
    <n v="0"/>
    <n v="0"/>
    <n v="7.2519925349496184"/>
    <n v="0"/>
    <n v="0"/>
    <n v="0.17266139319070975"/>
    <n v="9.6544288974417386E-2"/>
    <n v="0"/>
    <n v="1.3786515539347035E-2"/>
    <n v="1.3786515539347035E-2"/>
    <x v="0"/>
    <m/>
    <x v="8"/>
    <x v="5"/>
    <s v="no root cause"/>
    <x v="5"/>
    <s v=""/>
  </r>
  <r>
    <s v="Fondonera-IHS"/>
    <s v="OST_263"/>
    <s v="OUEST"/>
    <s v="IHS"/>
    <s v="Grid-Gen"/>
    <s v="OUEST"/>
    <s v="Santchou"/>
    <s v="NOKIA"/>
    <n v="0"/>
    <n v="0"/>
    <n v="0"/>
    <n v="0.30997021247031109"/>
    <n v="0"/>
    <n v="0"/>
    <n v="0"/>
    <n v="0"/>
    <n v="0"/>
    <n v="0"/>
    <n v="0"/>
    <n v="0"/>
    <n v="6.6434101200108735"/>
    <n v="7.6085335855926814"/>
    <n v="0"/>
    <n v="0"/>
    <n v="0"/>
    <n v="0"/>
    <n v="0"/>
    <n v="0.15181218663767393"/>
    <n v="0"/>
    <n v="0"/>
    <n v="0"/>
    <n v="0"/>
    <x v="0"/>
    <m/>
    <x v="8"/>
    <x v="5"/>
    <s v="no root cause"/>
    <x v="5"/>
    <s v=""/>
  </r>
  <r>
    <s v="Bfsam-Tougang-II"/>
    <s v="OST_231"/>
    <s v="Bafoussam"/>
    <s v="CAMUSAT"/>
    <s v="Good Grid + GE"/>
    <s v="OUEST"/>
    <s v="Bafoussam"/>
    <s v="Huawei"/>
    <n v="0.46809946551837295"/>
    <n v="0.79803057931187982"/>
    <n v="0.43656704705321703"/>
    <n v="0"/>
    <n v="0"/>
    <n v="0"/>
    <n v="0"/>
    <n v="0.1358141213869698"/>
    <n v="0.35358042764237391"/>
    <n v="0.14687186994375528"/>
    <n v="0.56469424968538917"/>
    <n v="0"/>
    <n v="0"/>
    <n v="0.24350232426740637"/>
    <n v="0.15079558717358238"/>
    <n v="0.14530238305182441"/>
    <n v="1.7988103289359163"/>
    <n v="0"/>
    <n v="0.29352971894770186"/>
    <n v="0.14524887781687223"/>
    <n v="0"/>
    <n v="0"/>
    <n v="0"/>
    <n v="0"/>
    <x v="0"/>
    <m/>
    <x v="8"/>
    <x v="5"/>
    <s v="no root cause"/>
    <x v="5"/>
    <s v=""/>
  </r>
  <r>
    <s v="Ngd-Burkina"/>
    <s v="ADM_036"/>
    <s v="Ngaoundere"/>
    <s v="IHS"/>
    <s v="Grid-Gen"/>
    <s v="ADAMAOUA"/>
    <s v="Ngaoundere"/>
    <s v="Huawei"/>
    <n v="1.4409851526540025"/>
    <n v="0.80177594575853328"/>
    <n v="0.62442392697034821"/>
    <n v="0"/>
    <n v="0"/>
    <n v="0"/>
    <n v="0"/>
    <n v="0"/>
    <n v="0"/>
    <n v="0"/>
    <n v="0"/>
    <n v="0"/>
    <n v="0"/>
    <n v="0"/>
    <n v="0"/>
    <n v="0"/>
    <n v="1.6183015012855524"/>
    <n v="0"/>
    <n v="1.2224876081875853"/>
    <n v="0.14312650349710218"/>
    <n v="0"/>
    <n v="0"/>
    <n v="0"/>
    <n v="0"/>
    <x v="0"/>
    <m/>
    <x v="8"/>
    <x v="5"/>
    <s v="no root cause"/>
    <x v="5"/>
    <s v=""/>
  </r>
  <r>
    <s v="Kouen"/>
    <s v="EST_071"/>
    <s v="CENTRE"/>
    <s v="IHS"/>
    <s v="Gen Only"/>
    <s v="EST"/>
    <s v="Kouen"/>
    <s v="NOKIA"/>
    <n v="0"/>
    <n v="0"/>
    <n v="0"/>
    <n v="0"/>
    <n v="1.0341135109992494"/>
    <n v="0"/>
    <n v="0"/>
    <n v="0"/>
    <n v="0"/>
    <n v="0"/>
    <n v="0"/>
    <n v="0"/>
    <n v="0"/>
    <n v="0"/>
    <n v="0"/>
    <n v="0"/>
    <n v="0"/>
    <n v="0"/>
    <n v="0"/>
    <n v="0.14009454018314482"/>
    <n v="0"/>
    <n v="0"/>
    <n v="0"/>
    <n v="0"/>
    <x v="0"/>
    <m/>
    <x v="8"/>
    <x v="5"/>
    <s v="no root cause"/>
    <x v="5"/>
    <s v="(05/05/2026 ocm ran 00h): Power status check Ongoing"/>
  </r>
  <r>
    <s v="Bda-Tubah-MTN"/>
    <s v="NRO_254"/>
    <s v="NORD-OUEST"/>
    <s v="IHS"/>
    <s v="Grid-Gen"/>
    <s v="NORD-OUEST"/>
    <s v="Bamenda"/>
    <s v="Huawei"/>
    <n v="0"/>
    <n v="0"/>
    <n v="0"/>
    <n v="0"/>
    <n v="0"/>
    <n v="0"/>
    <n v="0"/>
    <n v="0"/>
    <n v="0"/>
    <n v="0"/>
    <n v="0"/>
    <n v="0"/>
    <n v="0"/>
    <n v="0"/>
    <n v="0"/>
    <n v="0"/>
    <n v="0"/>
    <n v="0.93946275036882965"/>
    <n v="0"/>
    <n v="0.13545741982062195"/>
    <n v="0"/>
    <n v="0"/>
    <n v="0"/>
    <n v="0"/>
    <x v="0"/>
    <m/>
    <x v="8"/>
    <x v="5"/>
    <s v="no root cause"/>
    <x v="5"/>
    <s v=""/>
  </r>
  <r>
    <s v="Ngd-Burkina-II-IHS"/>
    <s v="ADM_101"/>
    <s v="Ngaoundere"/>
    <s v="IHS"/>
    <s v="Grid-Gen"/>
    <s v="ADAMAOUA"/>
    <s v="Ngaoundere"/>
    <s v="Huawei"/>
    <n v="1.4233105900414629"/>
    <n v="0.78046302716924476"/>
    <n v="0.59711842206641497"/>
    <n v="0"/>
    <n v="0"/>
    <n v="0"/>
    <n v="0.96288020819957021"/>
    <n v="0"/>
    <n v="0"/>
    <n v="0"/>
    <n v="0"/>
    <n v="0"/>
    <n v="0.56974157684921223"/>
    <n v="0"/>
    <n v="0"/>
    <n v="0.98537024195780676"/>
    <n v="1.4129305744607383"/>
    <n v="0"/>
    <n v="1.016974000736232"/>
    <n v="0.12288368960685779"/>
    <n v="0"/>
    <n v="0"/>
    <n v="0"/>
    <n v="0"/>
    <x v="0"/>
    <m/>
    <x v="8"/>
    <x v="5"/>
    <s v="no root cause"/>
    <x v="5"/>
    <s v=""/>
  </r>
  <r>
    <s v="Ossombe-MTN"/>
    <s v="CTR_405"/>
    <s v="CENTRE"/>
    <s v="IHS"/>
    <s v="Hybrid-Gen"/>
    <s v="CENTRE"/>
    <s v="Ossombe"/>
    <s v="NOKIA"/>
    <n v="0"/>
    <n v="0"/>
    <n v="0"/>
    <n v="0"/>
    <n v="0"/>
    <n v="0"/>
    <n v="0.30053964817907008"/>
    <n v="0"/>
    <n v="0"/>
    <n v="0.45796757044175218"/>
    <n v="0"/>
    <n v="0"/>
    <n v="0.21238810958486926"/>
    <n v="0"/>
    <n v="0"/>
    <n v="8.9175391586982075E-4"/>
    <n v="0"/>
    <n v="0"/>
    <n v="0"/>
    <n v="0.12133203779324428"/>
    <n v="0"/>
    <n v="0"/>
    <n v="0"/>
    <n v="0"/>
    <x v="0"/>
    <m/>
    <x v="8"/>
    <x v="5"/>
    <s v="no root cause"/>
    <x v="5"/>
    <s v=""/>
  </r>
  <r>
    <s v="Foret-Bar-Mabanda-IHS"/>
    <s v="LIT_360"/>
    <s v="Douala"/>
    <s v="IHS"/>
    <s v="Grid-Gen"/>
    <s v="LITTORAL"/>
    <s v="Douala"/>
    <s v="ZTE"/>
    <n v="0"/>
    <n v="0"/>
    <n v="0"/>
    <n v="0"/>
    <n v="4.4837386889933481E-2"/>
    <n v="0"/>
    <n v="0"/>
    <n v="2.6874074359435327"/>
    <n v="0"/>
    <n v="0"/>
    <n v="0"/>
    <n v="0"/>
    <n v="0"/>
    <n v="0"/>
    <n v="0"/>
    <n v="0"/>
    <n v="0"/>
    <n v="0"/>
    <n v="0"/>
    <n v="0.11979822105794852"/>
    <n v="5.7826656914819211E-2"/>
    <n v="0"/>
    <n v="8.2576412609543064E-3"/>
    <n v="8.2576412609543064E-3"/>
    <x v="0"/>
    <m/>
    <x v="8"/>
    <x v="5"/>
    <s v="no root cause"/>
    <x v="5"/>
    <s v=""/>
  </r>
  <r>
    <s v="Lemla"/>
    <s v="OST_261"/>
    <s v="OUEST"/>
    <s v="CAMUSAT"/>
    <s v="Hybrid Solar - S3"/>
    <s v="OUEST"/>
    <s v="Bandjoun"/>
    <s v="Huawei"/>
    <n v="4.6303430327623261"/>
    <n v="4.6264193155324991"/>
    <n v="4.6228522998690194"/>
    <n v="4.6228522998690194"/>
    <n v="4.6225847736942578"/>
    <n v="2.5789523246954484"/>
    <n v="0"/>
    <n v="0.15195486726421312"/>
    <n v="0"/>
    <n v="0"/>
    <n v="0"/>
    <n v="0"/>
    <n v="0"/>
    <n v="0"/>
    <n v="3.3101905357086799E-2"/>
    <n v="0"/>
    <n v="0"/>
    <n v="0"/>
    <n v="0"/>
    <n v="0.11369862427339891"/>
    <n v="0"/>
    <n v="0"/>
    <n v="0"/>
    <n v="0"/>
    <x v="0"/>
    <m/>
    <x v="8"/>
    <x v="5"/>
    <s v="no root cause"/>
    <x v="5"/>
    <s v=""/>
  </r>
  <r>
    <s v="OST_360_H_Bandjoun-Yom-V"/>
    <s v="OST_360"/>
    <s v="OUEST"/>
    <s v="ESCO"/>
    <s v="Hybrid Solar - S1"/>
    <s v="OST"/>
    <s v="Bandjoun"/>
    <s v="Huawei"/>
    <n v="0"/>
    <n v="0"/>
    <n v="0"/>
    <n v="0"/>
    <n v="0"/>
    <n v="0"/>
    <n v="0"/>
    <n v="0.12288368960685779"/>
    <n v="0"/>
    <n v="0"/>
    <n v="0"/>
    <n v="0"/>
    <n v="0"/>
    <s v=""/>
    <n v="3.3369431531847737E-2"/>
    <n v="0"/>
    <n v="0"/>
    <n v="0"/>
    <n v="0"/>
    <n v="0.11271769496594215"/>
    <n v="0"/>
    <n v="0"/>
    <n v="0"/>
    <n v="0"/>
    <x v="0"/>
    <m/>
    <x v="8"/>
    <x v="5"/>
    <s v="no root cause"/>
    <x v="5"/>
    <s v=""/>
  </r>
  <r>
    <s v="Bandjoun"/>
    <s v="OST_009"/>
    <s v="OUEST"/>
    <s v="IHS"/>
    <s v="Grid-Gen"/>
    <s v="OUEST"/>
    <s v="Bandjoun"/>
    <s v="Huawei"/>
    <n v="0"/>
    <n v="0"/>
    <n v="0"/>
    <n v="0"/>
    <n v="0"/>
    <n v="0"/>
    <n v="6.5580474726980613"/>
    <n v="0"/>
    <n v="0"/>
    <n v="8.9175391586979543E-5"/>
    <n v="0"/>
    <n v="0"/>
    <n v="0"/>
    <n v="0"/>
    <n v="3.2673863477469305E-2"/>
    <n v="0"/>
    <n v="0"/>
    <n v="0"/>
    <n v="0"/>
    <n v="0.11218264261642028"/>
    <n v="0"/>
    <n v="0"/>
    <n v="0"/>
    <n v="0"/>
    <x v="0"/>
    <m/>
    <x v="8"/>
    <x v="5"/>
    <s v="no root cause"/>
    <x v="5"/>
    <s v=""/>
  </r>
  <r>
    <s v="Ndjeleng-II"/>
    <s v="OST_165"/>
    <s v="OUEST"/>
    <s v="IHS"/>
    <s v="Grid-Gen"/>
    <s v="OUEST"/>
    <s v="Bandjoun"/>
    <s v="Huawei"/>
    <n v="0"/>
    <n v="0"/>
    <n v="0"/>
    <n v="0"/>
    <n v="0"/>
    <n v="0"/>
    <n v="6.5929685560435241"/>
    <n v="0"/>
    <n v="0"/>
    <n v="0"/>
    <n v="0"/>
    <n v="0"/>
    <n v="0"/>
    <n v="0"/>
    <n v="3.3494277080069509E-2"/>
    <n v="0"/>
    <n v="0"/>
    <n v="0"/>
    <n v="0"/>
    <n v="0.11146923948372443"/>
    <n v="0"/>
    <n v="0"/>
    <n v="0"/>
    <n v="0"/>
    <x v="0"/>
    <m/>
    <x v="8"/>
    <x v="5"/>
    <s v="no root cause"/>
    <x v="5"/>
    <s v=""/>
  </r>
  <r>
    <s v="Bandjoun-Soung"/>
    <s v="OST_067"/>
    <s v="OUEST"/>
    <s v="IHS"/>
    <s v="Grid-Gen"/>
    <s v="OUEST"/>
    <s v="Bandjoun"/>
    <s v="Huawei"/>
    <n v="0.67407678500597834"/>
    <n v="8.8372813062696703E-2"/>
    <n v="0"/>
    <n v="0"/>
    <n v="7.7404239897498235E-3"/>
    <n v="7.6512485981628442E-3"/>
    <n v="6.4323101705604211"/>
    <n v="0"/>
    <n v="7.66908367648024E-3"/>
    <n v="7.8474344596541987E-3"/>
    <n v="0"/>
    <n v="0"/>
    <n v="7.7582590680672194E-3"/>
    <n v="0"/>
    <n v="3.287004933896065E-2"/>
    <n v="0"/>
    <n v="0"/>
    <n v="0"/>
    <n v="0"/>
    <n v="0.11102336252578951"/>
    <n v="0"/>
    <n v="0"/>
    <n v="0"/>
    <n v="0"/>
    <x v="0"/>
    <m/>
    <x v="8"/>
    <x v="5"/>
    <s v="no root cause"/>
    <x v="5"/>
    <s v=""/>
  </r>
  <r>
    <s v="Doumo-IHS-VSAT"/>
    <s v="NRD_152"/>
    <s v="EXTREME-NORD"/>
    <s v="IHS"/>
    <s v="Gen Only"/>
    <s v="NORD"/>
    <s v="Doumo"/>
    <s v="NOKIA"/>
    <n v="0"/>
    <n v="0.35019604248022884"/>
    <n v="0.37284867828159707"/>
    <n v="2.6259743413051099E-2"/>
    <n v="2.4203692074391877E-2"/>
    <n v="0"/>
    <n v="0.24411100762063639"/>
    <n v="7.5027838323003145E-3"/>
    <n v="2.4726722678085889E-2"/>
    <n v="0"/>
    <n v="0"/>
    <n v="0"/>
    <n v="0.44315120563329574"/>
    <n v="0.87481059146826923"/>
    <n v="0.65570665433906061"/>
    <n v="0"/>
    <n v="0"/>
    <n v="0"/>
    <n v="0"/>
    <n v="0.10207015321045679"/>
    <n v="0"/>
    <n v="0"/>
    <n v="0"/>
    <n v="0"/>
    <x v="0"/>
    <m/>
    <x v="8"/>
    <x v="5"/>
    <s v="no root cause"/>
    <x v="5"/>
    <s v=""/>
  </r>
  <r>
    <s v="Bfsam-Centre-II"/>
    <s v="OST_170"/>
    <s v="Bafoussam"/>
    <s v="IHS"/>
    <s v="GridOnly"/>
    <s v="OUEST"/>
    <s v="Bafoussam"/>
    <s v="Huawei"/>
    <n v="0"/>
    <n v="0"/>
    <n v="0"/>
    <n v="0"/>
    <n v="0"/>
    <n v="0"/>
    <n v="0"/>
    <n v="0"/>
    <n v="8.9175391586979543E-5"/>
    <n v="0"/>
    <n v="1.8275604751835588"/>
    <n v="0"/>
    <n v="0"/>
    <n v="0"/>
    <n v="2.7787052018502824E-2"/>
    <n v="0"/>
    <n v="0"/>
    <n v="0"/>
    <n v="0"/>
    <n v="9.6844475263459781E-2"/>
    <n v="0"/>
    <n v="0"/>
    <n v="0"/>
    <n v="0"/>
    <x v="0"/>
    <m/>
    <x v="8"/>
    <x v="5"/>
    <s v="no root cause"/>
    <x v="5"/>
    <s v=""/>
  </r>
  <r>
    <s v="Bfsam-Q-Admin"/>
    <s v="OST_111"/>
    <s v="Bafoussam"/>
    <s v="IHS"/>
    <s v="Grid-Gen"/>
    <s v="OUEST"/>
    <s v="Bafoussam"/>
    <s v="Huawei"/>
    <n v="0"/>
    <n v="0"/>
    <n v="0"/>
    <n v="6.9384696932081207"/>
    <n v="0"/>
    <n v="8.9175391586979543E-5"/>
    <n v="0"/>
    <n v="0"/>
    <n v="0"/>
    <n v="0"/>
    <n v="0"/>
    <n v="0"/>
    <n v="0"/>
    <n v="0"/>
    <n v="1.9440235365961536E-2"/>
    <n v="0"/>
    <n v="0"/>
    <n v="0"/>
    <n v="0"/>
    <n v="9.6844475263459753E-2"/>
    <n v="0"/>
    <n v="0"/>
    <n v="0"/>
    <n v="0"/>
    <x v="0"/>
    <m/>
    <x v="8"/>
    <x v="5"/>
    <s v="no root cause"/>
    <x v="5"/>
    <s v=""/>
  </r>
  <r>
    <s v="Bfsam-Kouogouo"/>
    <s v="OST_065"/>
    <s v="Bafoussam"/>
    <s v="IHS"/>
    <s v="Grid-Gen"/>
    <s v="OUEST"/>
    <s v="Bafoussam"/>
    <s v="Huawei"/>
    <n v="0"/>
    <n v="0"/>
    <n v="0"/>
    <n v="0"/>
    <n v="0"/>
    <n v="0"/>
    <n v="0"/>
    <n v="0"/>
    <n v="0"/>
    <n v="0"/>
    <n v="0"/>
    <n v="0"/>
    <n v="0"/>
    <n v="8.9175391586979543E-5"/>
    <n v="2.1134567806114151E-2"/>
    <n v="0"/>
    <n v="0"/>
    <n v="0"/>
    <n v="0"/>
    <n v="9.6755299871872785E-2"/>
    <n v="0"/>
    <n v="0"/>
    <n v="0"/>
    <n v="0"/>
    <x v="0"/>
    <m/>
    <x v="8"/>
    <x v="5"/>
    <s v="no root cause"/>
    <x v="5"/>
    <s v=""/>
  </r>
  <r>
    <s v="Bfsam-Nylon"/>
    <s v="OST_107"/>
    <s v="Bafoussam"/>
    <s v="IHS"/>
    <s v="Grid-Gen"/>
    <s v="OUEST"/>
    <s v="Bafoussam"/>
    <s v="Huawei"/>
    <n v="0"/>
    <n v="0"/>
    <n v="0"/>
    <n v="0"/>
    <n v="0"/>
    <n v="0"/>
    <n v="0"/>
    <n v="0"/>
    <n v="0"/>
    <n v="0"/>
    <n v="1.8635873333846986"/>
    <n v="0"/>
    <n v="0"/>
    <n v="0"/>
    <n v="2.7466020608789693E-2"/>
    <n v="0"/>
    <n v="0"/>
    <n v="0"/>
    <n v="0"/>
    <n v="9.6666124480285817E-2"/>
    <n v="0"/>
    <n v="0"/>
    <n v="0"/>
    <n v="0"/>
    <x v="0"/>
    <m/>
    <x v="8"/>
    <x v="5"/>
    <s v="no root cause"/>
    <x v="5"/>
    <s v=""/>
  </r>
  <r>
    <s v="Bfsam-Toket"/>
    <s v="OST_045"/>
    <s v="Bafoussam"/>
    <s v="IHS"/>
    <s v="Grid-Gen"/>
    <s v="OUEST"/>
    <s v="Bafoussam"/>
    <s v="Huawei"/>
    <n v="0"/>
    <n v="0"/>
    <n v="0"/>
    <n v="0"/>
    <n v="0"/>
    <n v="0"/>
    <n v="0"/>
    <n v="0"/>
    <n v="0"/>
    <n v="0"/>
    <n v="0"/>
    <n v="0"/>
    <n v="0"/>
    <n v="0"/>
    <n v="2.6895298102633029E-2"/>
    <n v="0"/>
    <n v="0"/>
    <n v="0"/>
    <n v="0"/>
    <n v="9.5685195172829057E-2"/>
    <n v="0"/>
    <n v="0"/>
    <n v="0"/>
    <n v="0"/>
    <x v="0"/>
    <m/>
    <x v="8"/>
    <x v="5"/>
    <s v="no root cause"/>
    <x v="5"/>
    <s v=""/>
  </r>
  <r>
    <s v="Bfsam-Brasserie"/>
    <s v="OST_134"/>
    <s v="Bafoussam"/>
    <s v="IHS"/>
    <s v="Grid-Gen"/>
    <s v="OUEST"/>
    <s v="Bafoussam"/>
    <s v="Huawei"/>
    <n v="0"/>
    <n v="0"/>
    <n v="0"/>
    <n v="0"/>
    <n v="0"/>
    <n v="0"/>
    <n v="0"/>
    <n v="0"/>
    <n v="0"/>
    <n v="0"/>
    <n v="0"/>
    <n v="0"/>
    <n v="0"/>
    <n v="0"/>
    <n v="2.5914368795176251E-2"/>
    <n v="0"/>
    <n v="0"/>
    <n v="0"/>
    <n v="0"/>
    <n v="9.5417668998068098E-2"/>
    <n v="0"/>
    <n v="0"/>
    <n v="0"/>
    <n v="0"/>
    <x v="0"/>
    <m/>
    <x v="8"/>
    <x v="5"/>
    <s v="no root cause"/>
    <x v="5"/>
    <s v=""/>
  </r>
  <r>
    <s v="Bfsam-Kamkouop"/>
    <s v="OST_002"/>
    <s v="Bafoussam"/>
    <s v="IHS"/>
    <s v="Grid-Gen"/>
    <s v="OUEST"/>
    <s v="Bafoussam"/>
    <s v="Huawei"/>
    <n v="0"/>
    <n v="0"/>
    <n v="0"/>
    <n v="0"/>
    <n v="0"/>
    <n v="0"/>
    <n v="0"/>
    <n v="0"/>
    <n v="0"/>
    <n v="0"/>
    <n v="0"/>
    <n v="0"/>
    <n v="0"/>
    <n v="0"/>
    <n v="2.0278484046879149E-2"/>
    <n v="0"/>
    <n v="0"/>
    <n v="0"/>
    <n v="0"/>
    <n v="9.4793441256959238E-2"/>
    <n v="0"/>
    <n v="0"/>
    <n v="0"/>
    <n v="0"/>
    <x v="0"/>
    <m/>
    <x v="8"/>
    <x v="5"/>
    <s v="no root cause"/>
    <x v="5"/>
    <s v=""/>
  </r>
  <r>
    <s v="Nyom-II-IHS"/>
    <s v="CTR_648"/>
    <s v="Yaounde"/>
    <s v="IHS"/>
    <s v="Grid-Gen"/>
    <s v="CENTRE"/>
    <s v="Yaounde"/>
    <s v="ZTE"/>
    <n v="0"/>
    <n v="0"/>
    <n v="0"/>
    <n v="0"/>
    <n v="0"/>
    <n v="0"/>
    <n v="0"/>
    <n v="0"/>
    <n v="0"/>
    <n v="0"/>
    <n v="0"/>
    <n v="0"/>
    <n v="0"/>
    <n v="0"/>
    <n v="0"/>
    <n v="0"/>
    <n v="0"/>
    <n v="0"/>
    <n v="0"/>
    <n v="9.2671066937189031E-2"/>
    <n v="4.995823491561055E-2"/>
    <n v="0"/>
    <n v="7.134031326958363E-3"/>
    <n v="7.134031326958363E-3"/>
    <x v="0"/>
    <m/>
    <x v="8"/>
    <x v="5"/>
    <s v="no root cause"/>
    <x v="5"/>
    <s v=""/>
  </r>
  <r>
    <s v="Bfsam-Mairie-Rurale-MTN-IHS"/>
    <s v="OST_214"/>
    <s v="Bafoussam"/>
    <s v="IHS"/>
    <s v="Grid-Gen"/>
    <s v="OUEST"/>
    <s v="Bafoussam"/>
    <s v="Huawei"/>
    <n v="0.11450120279768171"/>
    <n v="0.16078323103132411"/>
    <n v="7.8545684909811578E-2"/>
    <n v="5.3059357994252827E-2"/>
    <n v="0"/>
    <n v="0.10335427884930927"/>
    <n v="0"/>
    <n v="6.0229059477845966E-2"/>
    <n v="0.96864093849608901"/>
    <n v="0"/>
    <n v="0.45254727722560373"/>
    <n v="0"/>
    <n v="0"/>
    <n v="0"/>
    <n v="2.6485091301332923E-2"/>
    <n v="0"/>
    <n v="0"/>
    <n v="0"/>
    <n v="0"/>
    <n v="9.1761477943001934E-2"/>
    <n v="0"/>
    <n v="0"/>
    <n v="0"/>
    <n v="0"/>
    <x v="0"/>
    <m/>
    <x v="8"/>
    <x v="5"/>
    <s v="no root cause"/>
    <x v="5"/>
    <s v=""/>
  </r>
  <r>
    <s v="Bfsam-Megom"/>
    <s v="OST_238"/>
    <s v="Bafoussam"/>
    <s v="CAMUSAT"/>
    <s v="Good Grid no GE - 8h"/>
    <s v="OUEST"/>
    <s v="Bafoussam"/>
    <s v="Huawei"/>
    <n v="0"/>
    <n v="0"/>
    <n v="0"/>
    <n v="0"/>
    <n v="0"/>
    <n v="0"/>
    <n v="0"/>
    <n v="0"/>
    <n v="0"/>
    <n v="0"/>
    <n v="0"/>
    <n v="0"/>
    <n v="0"/>
    <n v="0"/>
    <n v="2.6342410674793756E-2"/>
    <n v="0"/>
    <n v="0"/>
    <n v="0"/>
    <n v="0"/>
    <n v="9.1315600985067039E-2"/>
    <n v="0"/>
    <n v="0"/>
    <n v="0"/>
    <n v="0"/>
    <x v="0"/>
    <m/>
    <x v="8"/>
    <x v="5"/>
    <s v="no root cause"/>
    <x v="5"/>
    <s v=""/>
  </r>
  <r>
    <s v="Maroua-Barmare"/>
    <s v="EXN_089"/>
    <s v="Maroua"/>
    <s v="IHS"/>
    <s v="Grid-Gen"/>
    <s v="EXTREME-NORD"/>
    <s v="Maroua"/>
    <s v="Huawei"/>
    <n v="0"/>
    <n v="0"/>
    <n v="0"/>
    <n v="0"/>
    <n v="0"/>
    <n v="0"/>
    <n v="3.2103140971312641E-3"/>
    <n v="0"/>
    <n v="0"/>
    <n v="0"/>
    <n v="0"/>
    <n v="0"/>
    <n v="0"/>
    <n v="0"/>
    <n v="6.2422774110885678E-4"/>
    <n v="0"/>
    <n v="0"/>
    <n v="0"/>
    <n v="0"/>
    <n v="8.6357449212830978E-2"/>
    <n v="0"/>
    <n v="0"/>
    <n v="0"/>
    <n v="0"/>
    <x v="0"/>
    <m/>
    <x v="8"/>
    <x v="5"/>
    <s v="no root cause"/>
    <x v="5"/>
    <s v=""/>
  </r>
  <r>
    <s v="KYE-Ossi-II"/>
    <s v="SUD_073"/>
    <s v="CENTRE"/>
    <s v="CAMUSAT"/>
    <s v="HGB"/>
    <s v="SUD"/>
    <s v="Kye-Ossi"/>
    <s v="ZTE"/>
    <n v="0.57107920772301646"/>
    <n v="0"/>
    <n v="0"/>
    <n v="0"/>
    <n v="0"/>
    <n v="0"/>
    <n v="0"/>
    <n v="0"/>
    <n v="0"/>
    <n v="0"/>
    <n v="0.35595249305858762"/>
    <n v="0"/>
    <n v="0"/>
    <n v="0"/>
    <n v="7.8474344596541328E-3"/>
    <n v="0"/>
    <n v="5.7896860465928885E-17"/>
    <n v="0"/>
    <n v="0"/>
    <n v="8.616126335133957E-2"/>
    <n v="7.543693472257193E-2"/>
    <n v="0"/>
    <n v="1.0772387303707127E-2"/>
    <n v="1.0772387303707127E-2"/>
    <x v="0"/>
    <m/>
    <x v="8"/>
    <x v="5"/>
    <s v="no root cause"/>
    <x v="5"/>
    <s v=""/>
  </r>
  <r>
    <s v="Bfsam-Tyo"/>
    <s v="OST_118"/>
    <s v="Bafoussam"/>
    <s v="IHS"/>
    <s v="Grid-Gen"/>
    <s v="OUEST"/>
    <s v="Bafoussam"/>
    <s v="Huawei"/>
    <n v="0"/>
    <n v="0"/>
    <n v="0"/>
    <n v="0"/>
    <n v="0"/>
    <n v="0"/>
    <n v="0"/>
    <n v="0"/>
    <n v="0"/>
    <n v="0"/>
    <n v="0"/>
    <n v="0"/>
    <n v="0"/>
    <n v="0"/>
    <n v="2.6645607006189488E-2"/>
    <n v="0"/>
    <n v="0"/>
    <n v="0"/>
    <n v="0"/>
    <n v="8.5786726706674296E-2"/>
    <n v="0"/>
    <n v="0"/>
    <n v="0"/>
    <n v="0"/>
    <x v="0"/>
    <m/>
    <x v="8"/>
    <x v="5"/>
    <s v="no root cause"/>
    <x v="5"/>
    <s v=""/>
  </r>
  <r>
    <s v="Bfsam-Gouache-IHS"/>
    <s v="OST_121"/>
    <s v="Bafoussam"/>
    <s v="IHS"/>
    <s v="Grid-Gen"/>
    <s v="OUEST"/>
    <s v="Bafoussam"/>
    <s v="Huawei"/>
    <n v="0"/>
    <n v="0"/>
    <n v="0"/>
    <n v="0"/>
    <n v="0"/>
    <n v="0"/>
    <n v="0"/>
    <n v="0"/>
    <n v="0"/>
    <n v="0"/>
    <n v="1.537562101742701"/>
    <n v="0"/>
    <n v="0"/>
    <n v="0"/>
    <n v="2.6146224813302397E-2"/>
    <n v="0"/>
    <n v="0"/>
    <n v="0"/>
    <n v="0"/>
    <n v="8.5697551315087328E-2"/>
    <n v="0"/>
    <n v="0"/>
    <n v="0"/>
    <n v="0"/>
    <x v="0"/>
    <m/>
    <x v="8"/>
    <x v="5"/>
    <s v="no root cause"/>
    <x v="5"/>
    <s v=""/>
  </r>
  <r>
    <s v="Kousseri-II"/>
    <s v="EXN_194"/>
    <s v="EXTREME-NORD"/>
    <s v="CAMUSAT"/>
    <s v="Bad Grid + GE"/>
    <s v="EXTREME-NORD"/>
    <s v="Kousseri"/>
    <s v="Huawei"/>
    <n v="5.7124150693570535"/>
    <n v="3.237227230312214"/>
    <n v="1.7040525578355918"/>
    <n v="7.5891825256183063"/>
    <n v="8.8249215969957167"/>
    <n v="0.63196816509860654"/>
    <n v="0.43747663604740417"/>
    <n v="4.3005724346736747"/>
    <n v="11.15557396135638"/>
    <n v="11.204852282747344"/>
    <n v="10.204001192810038"/>
    <n v="0"/>
    <n v="9.8019806924576152"/>
    <n v="10.100432893020919"/>
    <n v="2.676456697856652"/>
    <n v="0.5775711762305491"/>
    <n v="5.4495081798803184"/>
    <n v="5.5984310838305754E-2"/>
    <n v="0"/>
    <n v="8.3735692700173781E-2"/>
    <n v="0"/>
    <n v="0"/>
    <n v="0"/>
    <n v="0"/>
    <x v="2"/>
    <m/>
    <x v="8"/>
    <x v="5"/>
    <s v="no root cause"/>
    <x v="5"/>
    <s v=""/>
  </r>
  <r>
    <s v="Foyemtcha"/>
    <s v="OST_156"/>
    <s v="OUEST"/>
    <s v="IHS"/>
    <s v="Grid-Gen"/>
    <s v="OUEST"/>
    <s v="Foyemtcha"/>
    <s v="NOKIA"/>
    <n v="3.8345418382399201E-3"/>
    <n v="0"/>
    <n v="0"/>
    <n v="0"/>
    <n v="0"/>
    <n v="0"/>
    <n v="0.15674540939221412"/>
    <n v="6.6881543690234836E-3"/>
    <n v="4.7262957541102536E-3"/>
    <n v="0"/>
    <n v="0.12784255369234826"/>
    <n v="0"/>
    <n v="4.9046465372843562E-3"/>
    <n v="0"/>
    <n v="4.1448722009628243E-2"/>
    <n v="9.8092930745670003E-4"/>
    <n v="0.42773868328610587"/>
    <n v="0"/>
    <n v="0"/>
    <n v="8.3325485898873841E-2"/>
    <n v="0"/>
    <n v="0"/>
    <n v="0"/>
    <n v="0"/>
    <x v="0"/>
    <m/>
    <x v="8"/>
    <x v="5"/>
    <s v="no root cause"/>
    <x v="5"/>
    <s v=""/>
  </r>
  <r>
    <s v="Base-Navale"/>
    <s v="LIT_347"/>
    <s v="Douala"/>
    <s v="IHS"/>
    <s v="Grid-Gen"/>
    <s v="LITTORAL"/>
    <s v="Douala"/>
    <s v="ZTE"/>
    <n v="0"/>
    <n v="0"/>
    <n v="0"/>
    <n v="0"/>
    <n v="0"/>
    <n v="0"/>
    <n v="0"/>
    <n v="0"/>
    <n v="0"/>
    <n v="0"/>
    <n v="0"/>
    <n v="0"/>
    <n v="0"/>
    <n v="0"/>
    <n v="0"/>
    <n v="0"/>
    <n v="0"/>
    <n v="0"/>
    <n v="0"/>
    <n v="7.7671766072259119E-2"/>
    <n v="6.5944870088605931E-2"/>
    <n v="0"/>
    <n v="9.4169213515850406E-3"/>
    <n v="9.4169213515850406E-3"/>
    <x v="0"/>
    <m/>
    <x v="8"/>
    <x v="5"/>
    <s v="no root cause"/>
    <x v="5"/>
    <s v=""/>
  </r>
  <r>
    <s v="International-Airport-IHS"/>
    <s v="LIT_125"/>
    <s v="Douala"/>
    <s v="IHS"/>
    <s v="Grid-Gen (LL)"/>
    <s v="LITTORAL"/>
    <s v="Douala"/>
    <s v="ZTE"/>
    <n v="0"/>
    <n v="0.43858241090308248"/>
    <n v="0"/>
    <n v="3.6258714219265784E-2"/>
    <n v="0"/>
    <n v="0"/>
    <n v="3.7203973370088315E-2"/>
    <n v="0"/>
    <n v="0"/>
    <n v="0"/>
    <n v="0"/>
    <n v="0"/>
    <n v="0"/>
    <n v="0"/>
    <n v="0"/>
    <n v="4.0539133015440834E-2"/>
    <n v="0"/>
    <n v="0"/>
    <n v="0"/>
    <n v="7.7118878644419922E-2"/>
    <n v="0"/>
    <n v="0"/>
    <n v="0"/>
    <n v="0"/>
    <x v="0"/>
    <m/>
    <x v="8"/>
    <x v="5"/>
    <s v="no root cause"/>
    <x v="5"/>
    <s v=""/>
  </r>
  <r>
    <s v="Gamba-MTN"/>
    <s v="NRD_059"/>
    <s v="NORD"/>
    <s v="IHS"/>
    <s v="Solar-Gen"/>
    <s v="NORD"/>
    <s v="Gamba"/>
    <s v="NOKIA"/>
    <n v="2.1309117950446845"/>
    <n v="0"/>
    <n v="1.0701046990439218E-3"/>
    <n v="1.2841978916149027E-3"/>
    <n v="3.4674871358294994E-2"/>
    <n v="0"/>
    <n v="0"/>
    <n v="5.2173817207847213"/>
    <n v="0"/>
    <n v="4.8765251412355187E-2"/>
    <n v="1.2484554822176806E-3"/>
    <n v="0"/>
    <n v="0"/>
    <n v="0"/>
    <n v="0"/>
    <n v="0"/>
    <n v="1.3152412278924357"/>
    <n v="0"/>
    <n v="0"/>
    <n v="7.5986643026040523E-2"/>
    <n v="0"/>
    <n v="0"/>
    <n v="0"/>
    <n v="0"/>
    <x v="0"/>
    <m/>
    <x v="8"/>
    <x v="5"/>
    <s v="no root cause"/>
    <x v="5"/>
    <s v=""/>
  </r>
  <r>
    <s v="Deng-Deng-IHS"/>
    <s v="EST_093"/>
    <s v="CENTRE"/>
    <s v="IHS"/>
    <s v="Hybrid-Gen"/>
    <s v="EST"/>
    <s v="Deng-Deng"/>
    <s v="NOKIA"/>
    <n v="5.2452965331461446E-2"/>
    <n v="0"/>
    <n v="1.5159816569788325E-3"/>
    <n v="0"/>
    <n v="0"/>
    <n v="0"/>
    <n v="1.7728067847491646E-2"/>
    <n v="0"/>
    <n v="0"/>
    <n v="0"/>
    <n v="0.96603701706174927"/>
    <n v="0"/>
    <n v="3.8345418382400923E-3"/>
    <n v="1.4268062653917818E-3"/>
    <n v="6.695288400350427E-2"/>
    <n v="0"/>
    <n v="1.7977758943935E-2"/>
    <n v="1.7835078317396415E-3"/>
    <n v="7.4907328933062544E-3"/>
    <n v="6.8558041052069835E-2"/>
    <n v="0"/>
    <n v="0"/>
    <n v="0"/>
    <n v="0"/>
    <x v="0"/>
    <m/>
    <x v="8"/>
    <x v="5"/>
    <s v="no root cause"/>
    <x v="5"/>
    <s v=""/>
  </r>
  <r>
    <s v="Maison-Blanche-IHS"/>
    <s v="CTR_123"/>
    <s v="Yaounde"/>
    <s v="IHS"/>
    <s v="GridOnly"/>
    <s v="CENTRE"/>
    <s v="Yaounde"/>
    <s v="ZTE"/>
    <n v="0"/>
    <n v="0"/>
    <n v="0"/>
    <n v="0"/>
    <n v="0"/>
    <n v="0"/>
    <n v="0"/>
    <n v="0"/>
    <n v="0"/>
    <n v="0"/>
    <n v="4.3822749284456624"/>
    <n v="0"/>
    <n v="13.077589011308868"/>
    <n v="0"/>
    <n v="0"/>
    <n v="0"/>
    <n v="0"/>
    <n v="0"/>
    <n v="0"/>
    <n v="5.869524274254987E-2"/>
    <n v="0"/>
    <n v="0"/>
    <n v="0"/>
    <n v="0"/>
    <x v="0"/>
    <m/>
    <x v="8"/>
    <x v="5"/>
    <s v="no root cause"/>
    <x v="5"/>
    <s v=""/>
  </r>
  <r>
    <s v="Dschang-II"/>
    <s v="OST_020"/>
    <s v="OUEST"/>
    <s v="IHS"/>
    <s v="Grid-Gen"/>
    <s v="OUEST"/>
    <s v="Dschang"/>
    <s v="Huawei"/>
    <n v="0"/>
    <n v="0"/>
    <n v="0"/>
    <n v="0"/>
    <n v="0"/>
    <n v="0"/>
    <n v="0"/>
    <n v="0"/>
    <n v="0.14455330976249384"/>
    <n v="0"/>
    <n v="4.9866878975438948E-2"/>
    <n v="0"/>
    <n v="0"/>
    <n v="0"/>
    <n v="0"/>
    <n v="0"/>
    <n v="0"/>
    <n v="0"/>
    <n v="0"/>
    <n v="5.3237708777426784E-2"/>
    <n v="0"/>
    <n v="0"/>
    <n v="0"/>
    <n v="0"/>
    <x v="0"/>
    <m/>
    <x v="8"/>
    <x v="5"/>
    <s v="no root cause"/>
    <x v="5"/>
    <s v=""/>
  </r>
  <r>
    <s v="Mbalam"/>
    <s v="SUD_222"/>
    <s v="CENTRE"/>
    <s v="IHS"/>
    <s v="Solar-Gen"/>
    <s v="SUD"/>
    <s v="Mbalam"/>
    <s v="NOKIA"/>
    <n v="0"/>
    <n v="0.29132804625756481"/>
    <n v="1.8756959580750786E-3"/>
    <n v="1.0117936850770377E-2"/>
    <n v="9.7500118743787251E-2"/>
    <n v="2.9037216274046887E-3"/>
    <n v="0"/>
    <n v="2.322977301923751E-2"/>
    <n v="0.39378793796741601"/>
    <n v="0.36590499612910765"/>
    <n v="8.6570582680388242E-3"/>
    <n v="0"/>
    <n v="0"/>
    <n v="0.16440375192975548"/>
    <n v="0"/>
    <n v="0"/>
    <n v="0"/>
    <n v="7.4122585487097395E-2"/>
    <n v="1.1592800906307342E-3"/>
    <n v="5.1400695710735009E-2"/>
    <n v="0"/>
    <n v="0"/>
    <n v="0"/>
    <n v="0"/>
    <x v="0"/>
    <m/>
    <x v="8"/>
    <x v="5"/>
    <s v="no root cause"/>
    <x v="5"/>
    <s v=""/>
  </r>
  <r>
    <s v="Soa-II"/>
    <s v="CTR_317"/>
    <s v="Yaounde"/>
    <s v="IHS"/>
    <s v="Grid-Gen"/>
    <s v="CENTRE"/>
    <s v="Yaounde"/>
    <s v="ZTE"/>
    <n v="0"/>
    <n v="0"/>
    <n v="0"/>
    <n v="0"/>
    <n v="0"/>
    <n v="0"/>
    <n v="0"/>
    <n v="0"/>
    <n v="0"/>
    <n v="0"/>
    <n v="0"/>
    <n v="0"/>
    <n v="0"/>
    <n v="0"/>
    <n v="0"/>
    <n v="0"/>
    <n v="0"/>
    <n v="0"/>
    <n v="0"/>
    <n v="4.3089549214828389E-2"/>
    <n v="1.1115707268723346E-2"/>
    <n v="0"/>
    <n v="1.5873219702482357E-3"/>
    <n v="1.5873219702482357E-3"/>
    <x v="0"/>
    <m/>
    <x v="8"/>
    <x v="5"/>
    <s v="no root cause"/>
    <x v="5"/>
    <s v=""/>
  </r>
  <r>
    <s v="Ba-aba"/>
    <s v="CTR_755"/>
    <s v="Yaounde"/>
    <s v="CAMUSAT"/>
    <s v="Good Grid + GE"/>
    <s v="CENTRE"/>
    <s v="Yaounde"/>
    <s v="ZTE"/>
    <n v="2.9481384458655769E-2"/>
    <n v="0.29174621111596244"/>
    <n v="0"/>
    <n v="0"/>
    <n v="0.34776619211090348"/>
    <n v="5.4753690434405311E-2"/>
    <n v="0"/>
    <n v="1.2431406288791298"/>
    <n v="5.5752454820179272E-2"/>
    <n v="0.85722520424731674"/>
    <n v="0"/>
    <n v="0"/>
    <n v="0.25079687129922135"/>
    <n v="0"/>
    <n v="0"/>
    <n v="0.78638427317062121"/>
    <n v="0"/>
    <n v="0"/>
    <n v="0"/>
    <n v="3.8809130418653713E-2"/>
    <n v="2.9225567425632169E-2"/>
    <n v="0"/>
    <n v="4.1734083262706424E-3"/>
    <n v="4.1734083262706424E-3"/>
    <x v="0"/>
    <m/>
    <x v="8"/>
    <x v="5"/>
    <s v="no root cause"/>
    <x v="5"/>
    <s v=""/>
  </r>
  <r>
    <s v="CTR_940_Z_GBS-la-releve-Simbock"/>
    <s v="CTR_940"/>
    <s v="Yaounde"/>
    <s v="ESCO"/>
    <e v="#N/A"/>
    <s v="CENTRE"/>
    <s v="Yaounde"/>
    <s v="ZTE"/>
    <n v="0"/>
    <n v="0"/>
    <n v="0"/>
    <n v="0"/>
    <n v="0"/>
    <n v="0"/>
    <n v="0"/>
    <n v="0"/>
    <n v="29.566671803169218"/>
    <n v="0"/>
    <n v="0"/>
    <n v="0"/>
    <n v="0"/>
    <n v="0"/>
    <n v="0"/>
    <n v="0"/>
    <n v="0"/>
    <n v="0"/>
    <n v="0"/>
    <n v="3.7542839858118314E-2"/>
    <n v="0"/>
    <n v="0"/>
    <n v="0"/>
    <n v="0"/>
    <x v="0"/>
    <m/>
    <x v="8"/>
    <x v="5"/>
    <s v="no root cause"/>
    <x v="5"/>
    <s v=""/>
  </r>
  <r>
    <s v="Ebogo"/>
    <s v="CTR_313"/>
    <s v="Yaounde"/>
    <s v="IHS"/>
    <s v="Grid-Gen"/>
    <s v="CENTRE"/>
    <s v="Yaounde"/>
    <s v="ZTE"/>
    <n v="0"/>
    <n v="0"/>
    <n v="0"/>
    <n v="0"/>
    <n v="0"/>
    <n v="0"/>
    <n v="0.81313689064671413"/>
    <n v="0.67564627189791004"/>
    <n v="2.6765815434048736"/>
    <n v="0"/>
    <n v="0"/>
    <n v="0"/>
    <n v="0.69414124811304911"/>
    <n v="0"/>
    <n v="0"/>
    <n v="0"/>
    <n v="0"/>
    <n v="0.38935759474706905"/>
    <n v="0"/>
    <n v="3.6472735159074551E-2"/>
    <n v="2.7102342441718726E-2"/>
    <n v="0"/>
    <n v="3.8702119948749122E-3"/>
    <n v="3.8702119948749122E-3"/>
    <x v="0"/>
    <m/>
    <x v="8"/>
    <x v="5"/>
    <s v="no root cause"/>
    <x v="5"/>
    <s v=""/>
  </r>
  <r>
    <s v="Baaba-II"/>
    <s v="CTR_879"/>
    <s v="CENTRE"/>
    <s v="CAMUSAT"/>
    <s v="Hybrid Solar - S3"/>
    <s v="CENTRE"/>
    <s v="Baaba"/>
    <s v="ZTE"/>
    <n v="7.4229595957002042E-2"/>
    <n v="0"/>
    <n v="0"/>
    <n v="0"/>
    <n v="0"/>
    <n v="0"/>
    <n v="0"/>
    <n v="0"/>
    <n v="2.1676575836179817"/>
    <n v="0"/>
    <n v="0"/>
    <n v="0"/>
    <n v="0"/>
    <n v="0"/>
    <n v="0"/>
    <n v="0"/>
    <n v="0"/>
    <n v="0"/>
    <n v="0"/>
    <n v="3.5580981243204676E-2"/>
    <n v="1.8734338093353956E-2"/>
    <n v="0"/>
    <n v="2.6752617476093862E-3"/>
    <n v="2.6752617476093862E-3"/>
    <x v="0"/>
    <m/>
    <x v="8"/>
    <x v="5"/>
    <s v="no root cause"/>
    <x v="5"/>
    <s v=""/>
  </r>
  <r>
    <s v="Soa"/>
    <s v="CTR_031"/>
    <s v="Yaounde"/>
    <s v="IHS"/>
    <s v="Grid-Gen"/>
    <s v="CENTRE"/>
    <s v="Yaounde"/>
    <s v="ZTE"/>
    <n v="0"/>
    <n v="0"/>
    <n v="0"/>
    <n v="0"/>
    <n v="0"/>
    <n v="0"/>
    <n v="0"/>
    <n v="0"/>
    <n v="0"/>
    <n v="0"/>
    <n v="0"/>
    <n v="0"/>
    <n v="0"/>
    <n v="0"/>
    <n v="0"/>
    <n v="0"/>
    <n v="0"/>
    <n v="0"/>
    <n v="0"/>
    <n v="3.1585923700108133E-2"/>
    <n v="2.1232249839134485E-3"/>
    <n v="0"/>
    <n v="3.0319633139573045E-4"/>
    <n v="3.0319633139573045E-4"/>
    <x v="0"/>
    <m/>
    <x v="8"/>
    <x v="5"/>
    <s v="no root cause"/>
    <x v="5"/>
    <s v=""/>
  </r>
  <r>
    <s v="Nkolzie"/>
    <s v="CTR_105"/>
    <s v="Yaounde"/>
    <m/>
    <m/>
    <s v="CENTRE"/>
    <s v="Yaounde"/>
    <s v="ZTE"/>
    <n v="0"/>
    <n v="0"/>
    <n v="0"/>
    <n v="0"/>
    <n v="0"/>
    <n v="0"/>
    <n v="0"/>
    <n v="0"/>
    <n v="0"/>
    <n v="0"/>
    <n v="0"/>
    <n v="0"/>
    <n v="0"/>
    <n v="0"/>
    <n v="0"/>
    <n v="0"/>
    <n v="0"/>
    <n v="0"/>
    <n v="0"/>
    <n v="3.1443243073569264E-2"/>
    <n v="2.9974940949366331E-3"/>
    <n v="0"/>
    <n v="4.2804187961750177E-4"/>
    <n v="4.2804187961750177E-4"/>
    <x v="0"/>
    <m/>
    <x v="8"/>
    <x v="5"/>
    <s v="no root cause"/>
    <x v="5"/>
    <s v=""/>
  </r>
  <r>
    <s v="Bangambi-IHS"/>
    <s v="OST_205"/>
    <s v="OUEST"/>
    <s v="IHS"/>
    <s v="Grid-Gen"/>
    <s v="OUEST"/>
    <s v="Bangambi"/>
    <s v="NOKIA"/>
    <n v="0.12931043085011604"/>
    <n v="1.2930431780111889E-2"/>
    <n v="2.7136375268845905E-2"/>
    <n v="0"/>
    <n v="3.031963313957151E-3"/>
    <n v="6.2290552422678794E-2"/>
    <n v="0.83768963178549594"/>
    <n v="3.1211387055442015E-3"/>
    <n v="6.5098035858493827E-3"/>
    <n v="3.567015663479283E-3"/>
    <n v="1.0701046990437507E-2"/>
    <n v="0"/>
    <n v="1.5159816569786612E-3"/>
    <n v="1.3449967611497775"/>
    <n v="1.8459306058504772E-2"/>
    <n v="0"/>
    <n v="0.47865783188227135"/>
    <n v="0.24874583729272054"/>
    <n v="0"/>
    <n v="3.0087777121446748E-2"/>
    <n v="0"/>
    <n v="0"/>
    <n v="0"/>
    <n v="0"/>
    <x v="0"/>
    <m/>
    <x v="8"/>
    <x v="5"/>
    <s v="no root cause"/>
    <x v="5"/>
    <s v=""/>
  </r>
  <r>
    <s v="Maan-IHS"/>
    <s v="SUD_037"/>
    <s v="CENTRE"/>
    <s v="IHS"/>
    <s v="Gen Only"/>
    <s v="SUD"/>
    <s v="Maan"/>
    <s v="NOKIA"/>
    <n v="0.18271041665342455"/>
    <n v="1.6723545907637318"/>
    <n v="3.0259210058420418"/>
    <n v="2.3102587307891511"/>
    <n v="0"/>
    <n v="6.2971578854974286"/>
    <n v="0"/>
    <n v="0"/>
    <n v="0"/>
    <n v="7.1802638844526188"/>
    <n v="0"/>
    <n v="0"/>
    <n v="0"/>
    <n v="0"/>
    <n v="0"/>
    <n v="0"/>
    <n v="0"/>
    <n v="0"/>
    <n v="0"/>
    <n v="2.9517054615290219E-2"/>
    <n v="0"/>
    <n v="0"/>
    <n v="0"/>
    <n v="0"/>
    <x v="0"/>
    <m/>
    <x v="8"/>
    <x v="5"/>
    <s v="no root cause"/>
    <x v="5"/>
    <s v=""/>
  </r>
  <r>
    <s v="Makong-II-IHS"/>
    <s v="OST_256"/>
    <s v="OUEST"/>
    <s v="IHS"/>
    <s v="Grid-Gen"/>
    <s v="OUEST"/>
    <s v="Dschang"/>
    <s v="NOKIA"/>
    <n v="0"/>
    <n v="1.7949912555833222E-2"/>
    <n v="0"/>
    <n v="0"/>
    <n v="0"/>
    <n v="0"/>
    <n v="0"/>
    <n v="0"/>
    <n v="0"/>
    <n v="0"/>
    <n v="0"/>
    <n v="0"/>
    <n v="0"/>
    <n v="0"/>
    <n v="0"/>
    <n v="0"/>
    <n v="4.2269135612230313E-3"/>
    <n v="0"/>
    <n v="0"/>
    <n v="2.9035507500720634E-2"/>
    <n v="0"/>
    <n v="0"/>
    <n v="0"/>
    <n v="0"/>
    <x v="0"/>
    <m/>
    <x v="8"/>
    <x v="5"/>
    <s v="no root cause"/>
    <x v="5"/>
    <s v=""/>
  </r>
  <r>
    <s v="CRH-Etoug-Ebe"/>
    <s v="CTR_265"/>
    <s v="Yaounde"/>
    <s v="IHS"/>
    <s v="Grid-Gen"/>
    <s v="CENTRE"/>
    <s v="Yaounde"/>
    <s v="ZTE"/>
    <n v="0"/>
    <n v="0"/>
    <n v="0"/>
    <n v="0"/>
    <n v="0"/>
    <n v="0"/>
    <n v="0"/>
    <n v="0"/>
    <n v="0"/>
    <n v="0"/>
    <n v="0"/>
    <n v="0"/>
    <n v="0"/>
    <n v="0"/>
    <n v="0"/>
    <n v="0"/>
    <n v="3.8991048217490949"/>
    <n v="0"/>
    <n v="0"/>
    <n v="2.8839321639228897E-2"/>
    <n v="0"/>
    <n v="0"/>
    <n v="0"/>
    <n v="0"/>
    <x v="0"/>
    <m/>
    <x v="8"/>
    <x v="5"/>
    <s v="no root cause"/>
    <x v="5"/>
    <s v=""/>
  </r>
  <r>
    <s v="Mankon"/>
    <s v="NRO_029"/>
    <s v="NORD-OUEST"/>
    <s v="IHS"/>
    <s v="Grid-Gen"/>
    <s v="NORD-OUEST"/>
    <s v="Bamenda"/>
    <s v="Huawei"/>
    <n v="0"/>
    <n v="0"/>
    <n v="0"/>
    <n v="0.76976198017880737"/>
    <n v="0"/>
    <n v="4.726295754109916E-2"/>
    <n v="0"/>
    <n v="0"/>
    <n v="0"/>
    <n v="0"/>
    <n v="1.5462121147266381"/>
    <n v="0"/>
    <n v="0"/>
    <n v="1.5516518136134437E-2"/>
    <n v="4.6299863311959774E-2"/>
    <n v="0"/>
    <n v="0"/>
    <n v="5.5742823877888208"/>
    <n v="0"/>
    <n v="2.8464784994563872E-2"/>
    <n v="0"/>
    <n v="0"/>
    <n v="0"/>
    <n v="0"/>
    <x v="0"/>
    <m/>
    <x v="8"/>
    <x v="5"/>
    <s v="no root cause"/>
    <x v="5"/>
    <s v=""/>
  </r>
  <r>
    <s v="Nkolzie-II"/>
    <s v="CTR_672"/>
    <s v="CENTRE"/>
    <s v="CAMUSAT"/>
    <s v="Good Grid no GE - 12h"/>
    <s v="CENTRE"/>
    <s v="Nkolzie"/>
    <s v="ZTE"/>
    <n v="0"/>
    <n v="0"/>
    <n v="0"/>
    <n v="0"/>
    <n v="0"/>
    <n v="0"/>
    <n v="9.4347564299023141E-3"/>
    <n v="0"/>
    <n v="0"/>
    <n v="0"/>
    <n v="0"/>
    <n v="0"/>
    <n v="0"/>
    <n v="0"/>
    <n v="0"/>
    <n v="0"/>
    <n v="0"/>
    <n v="0"/>
    <n v="0"/>
    <n v="2.8143753584850963E-2"/>
    <n v="2.9974940949366331E-3"/>
    <n v="0"/>
    <n v="4.2804187961750177E-4"/>
    <n v="4.2804187961750177E-4"/>
    <x v="0"/>
    <m/>
    <x v="8"/>
    <x v="5"/>
    <s v="no root cause"/>
    <x v="5"/>
    <s v=""/>
  </r>
  <r>
    <s v="Montee-Des-Soeurs-IHS"/>
    <s v="CTR_149"/>
    <s v="Yaounde"/>
    <s v="IHS"/>
    <s v="Grid-Gen"/>
    <s v="CENTRE"/>
    <s v="Yaounde"/>
    <s v="ZTE"/>
    <n v="0"/>
    <n v="0"/>
    <n v="0"/>
    <n v="0"/>
    <n v="0"/>
    <n v="0"/>
    <n v="0"/>
    <n v="5.5680222752994162"/>
    <n v="18.689699600208879"/>
    <n v="0"/>
    <n v="0"/>
    <n v="0"/>
    <n v="0"/>
    <n v="0"/>
    <n v="0"/>
    <n v="0"/>
    <n v="0"/>
    <n v="0"/>
    <n v="0"/>
    <n v="2.8018908036628438E-2"/>
    <n v="0"/>
    <n v="0"/>
    <n v="0"/>
    <n v="0"/>
    <x v="0"/>
    <m/>
    <x v="8"/>
    <x v="5"/>
    <s v="no root cause"/>
    <x v="5"/>
    <s v=""/>
  </r>
  <r>
    <s v="Ebogo-II"/>
    <s v="CTR_867"/>
    <s v="CENTRE"/>
    <s v="CAMUSAT"/>
    <s v="HGB"/>
    <s v="CENTRE"/>
    <s v="Ebogo"/>
    <s v="ZTE"/>
    <n v="0"/>
    <n v="0"/>
    <n v="0"/>
    <n v="0"/>
    <n v="0"/>
    <n v="0.11542862687018635"/>
    <n v="0"/>
    <n v="0"/>
    <n v="2.1620038637913663"/>
    <n v="0"/>
    <n v="0"/>
    <n v="0"/>
    <n v="0"/>
    <n v="0"/>
    <n v="0"/>
    <n v="0"/>
    <n v="0"/>
    <n v="0"/>
    <n v="0"/>
    <n v="2.6663442084506606E-2"/>
    <n v="3.3222226218881018E-2"/>
    <n v="0"/>
    <n v="4.7441308324273112E-3"/>
    <n v="4.7441308324273112E-3"/>
    <x v="0"/>
    <m/>
    <x v="8"/>
    <x v="5"/>
    <s v="no root cause"/>
    <x v="5"/>
    <s v=""/>
  </r>
  <r>
    <s v="Soa-Sofamac"/>
    <s v="CTR_430"/>
    <s v="Yaounde"/>
    <s v="IHS"/>
    <s v="Grid-Gen"/>
    <s v="CENTRE"/>
    <s v="Yaounde"/>
    <s v="ZTE"/>
    <n v="0"/>
    <n v="0"/>
    <n v="0"/>
    <n v="0"/>
    <n v="0"/>
    <n v="0"/>
    <n v="0"/>
    <n v="0"/>
    <n v="0"/>
    <n v="1.2679848929752622"/>
    <n v="0"/>
    <n v="0"/>
    <n v="0.71713066406417314"/>
    <n v="0"/>
    <n v="0"/>
    <n v="0"/>
    <n v="0"/>
    <n v="0"/>
    <n v="0"/>
    <n v="2.5272305975750024E-2"/>
    <n v="4.8709279042720285E-3"/>
    <n v="0"/>
    <n v="6.9556805437844037E-4"/>
    <n v="6.9556805437844037E-4"/>
    <x v="0"/>
    <m/>
    <x v="8"/>
    <x v="5"/>
    <s v="no root cause"/>
    <x v="5"/>
    <s v=""/>
  </r>
  <r>
    <s v="Etoug-Ebe-II"/>
    <s v="CTR_740"/>
    <s v="Yaounde"/>
    <s v="CAMUSAT"/>
    <s v="Good Grid + GE"/>
    <s v="CENTRE"/>
    <s v="Yaounde"/>
    <s v="ZTE"/>
    <n v="0"/>
    <n v="0"/>
    <n v="0"/>
    <n v="0"/>
    <n v="0"/>
    <n v="0"/>
    <n v="0"/>
    <n v="0"/>
    <n v="0"/>
    <n v="0"/>
    <n v="0"/>
    <n v="0"/>
    <n v="0"/>
    <n v="0"/>
    <n v="0"/>
    <n v="0"/>
    <n v="0"/>
    <n v="0"/>
    <n v="0"/>
    <n v="2.316776673429748E-2"/>
    <n v="0"/>
    <n v="0"/>
    <n v="0"/>
    <n v="0"/>
    <x v="0"/>
    <m/>
    <x v="8"/>
    <x v="5"/>
    <s v="no root cause"/>
    <x v="5"/>
    <s v=""/>
  </r>
  <r>
    <s v="Soa-UNIV-MTN"/>
    <s v="CTR_431"/>
    <s v="Yaounde"/>
    <s v="IHS"/>
    <s v="Grid-Gen"/>
    <s v="CENTRE"/>
    <s v="Yaounde"/>
    <s v="ZTE"/>
    <n v="0"/>
    <n v="0"/>
    <n v="0"/>
    <n v="0"/>
    <n v="0"/>
    <n v="0"/>
    <n v="0"/>
    <n v="0.76409042527387516"/>
    <n v="0"/>
    <n v="0"/>
    <n v="0"/>
    <n v="0"/>
    <n v="0"/>
    <n v="0"/>
    <n v="0"/>
    <n v="0"/>
    <n v="0"/>
    <n v="0"/>
    <n v="0"/>
    <n v="2.314993165597997E-2"/>
    <n v="0"/>
    <n v="0"/>
    <n v="0"/>
    <n v="0"/>
    <x v="0"/>
    <m/>
    <x v="8"/>
    <x v="5"/>
    <s v="no root cause"/>
    <x v="5"/>
    <s v=""/>
  </r>
  <r>
    <s v="Superette-Biyem-Assi"/>
    <s v="CTR_561"/>
    <s v="Yaounde"/>
    <s v="CAMUSAT"/>
    <s v="Good Grid no GE - 12h"/>
    <s v="CENTRE"/>
    <s v="Yaounde"/>
    <s v="ZTE"/>
    <n v="13.868556899607057"/>
    <n v="13.868556899607057"/>
    <n v="37.547601824029122"/>
    <n v="0"/>
    <n v="0"/>
    <n v="0"/>
    <n v="0"/>
    <n v="0"/>
    <n v="53.665322615164676"/>
    <n v="42.695322643700806"/>
    <n v="3.7213069260029727"/>
    <n v="0"/>
    <n v="40.030458746750448"/>
    <n v="0"/>
    <n v="0"/>
    <n v="0"/>
    <n v="0"/>
    <n v="0"/>
    <n v="0"/>
    <n v="2.2293847896744497E-2"/>
    <n v="0"/>
    <n v="0"/>
    <n v="0"/>
    <n v="0"/>
    <x v="0"/>
    <m/>
    <x v="8"/>
    <x v="5"/>
    <s v="no root cause"/>
    <x v="5"/>
    <s v=""/>
  </r>
  <r>
    <s v="Mewoulo-II-MTN"/>
    <s v="CTR_846"/>
    <s v="Yaounde"/>
    <s v="MTN sharing"/>
    <s v="MTN"/>
    <s v="CENTRE"/>
    <s v="Yaounde"/>
    <s v="ZTE"/>
    <n v="0"/>
    <n v="0"/>
    <n v="0"/>
    <n v="0.35179691981063327"/>
    <n v="0"/>
    <n v="0"/>
    <n v="5.5270907705610203E-2"/>
    <n v="0.71565035256382814"/>
    <n v="0"/>
    <n v="0"/>
    <n v="0.35263516849155196"/>
    <n v="0"/>
    <n v="0"/>
    <n v="0"/>
    <n v="0"/>
    <n v="1.1286394260814483"/>
    <n v="0"/>
    <n v="0.22579209149823218"/>
    <n v="0.44354056267531855"/>
    <n v="2.1526939529096876E-2"/>
    <n v="1.8734338093353954E-3"/>
    <n v="0"/>
    <n v="2.675261747609386E-4"/>
    <n v="2.675261747609386E-4"/>
    <x v="0"/>
    <m/>
    <x v="8"/>
    <x v="5"/>
    <s v="no root cause"/>
    <x v="5"/>
    <s v=""/>
  </r>
  <r>
    <s v="Mbakong-MTN"/>
    <s v="NRO_255"/>
    <s v="NORD-OUEST"/>
    <s v="IHS"/>
    <s v="Hybrid-Gen"/>
    <s v="NORD-OUEST"/>
    <s v="Mbakong"/>
    <s v="NOKIA"/>
    <n v="3.0819015332460129"/>
    <n v="3.0819015332460129"/>
    <n v="3.0819015332460129"/>
    <n v="3.0819015332460129"/>
    <n v="3.0914242973408559"/>
    <n v="3.0819015332460129"/>
    <n v="3.0819015332460129"/>
    <n v="3.363436282337859"/>
    <n v="4.0897995421024325"/>
    <n v="3.0819015332460129"/>
    <n v="3.0819015332460129"/>
    <n v="0"/>
    <n v="3.0819015332460129"/>
    <n v="3.0819015332460129"/>
    <n v="2.0564380352307001"/>
    <n v="0"/>
    <n v="0"/>
    <n v="4.1876763889245487E-2"/>
    <n v="0"/>
    <n v="2.0296319125196444E-2"/>
    <n v="0"/>
    <n v="0"/>
    <n v="0"/>
    <n v="0"/>
    <x v="2"/>
    <m/>
    <x v="6"/>
    <x v="3"/>
    <s v="SPARE-ISSUE"/>
    <x v="3"/>
    <s v="(05/05/2026 cell nokia): 05/05/2026 : Feedback PM : Intervention planned on 07.05.2026 after spare part collected_x000a_04/05/2026 : Ghost town   _x000a_30/04/2026 : Problemme d'access || FME Jeremiah activer ||Plan for 03/04/206 || Feedback RM :                                _x000a_Radio replacement can only be done next week depending on access _x000a_29/04/2026 : Escalade faite au RM : en attente de son feedback _x000a_28/04/2026 : En attente d'analyse BO RAN || FME should check and replace FRGU if needed _x000a_27/04/2027 : Need BO RAN analysis..;..;(05/05/2026 cell nokia): 05/05/2026 : Feedback PM : Intervention planned on 07.05.2026 after spare part collected_x000a_04/05/2026 : Ghost town   _x000a_30/04/2026 : Problemme d'access || FME Jeremiah activer ||Plan for 03/04/206 || Feedback RM :                                _x000a_Radio replacement can only be done next week depending on access _x000a_29/04/2026 : Escalade faite au RM : en attente de son feedback _x000a_28/04/2026 : En attente d'analyse BO RAN || FME should check and replace FRGU if needed _x000a_27/04/2027 : Need BO RAN analysis..;..;(05/05/2026 cell nokia): 05/05/2026 : Feedback PM : Intervention planned on 07.05.2026 after spare part collected_x000a_04/05/2026 : Ghost town   _x000a_30/04/2026 : Problemme d'access || FME Jeremiah activer ||Plan for 03/04/206 || Feedback RM :                                _x000a_Radio replacement can only be done next week depending on access _x000a_29/04/2026 : Escalade faite au RM : en attente de son feedback _x000a_28/04/2026 : En attente d'analyse BO RAN || FME should check and replace FRGU if needed _x000a_27/04/2027 : Need BO RAN analysis"/>
  </r>
  <r>
    <s v="Baikwa-Bere"/>
    <s v="NRD_056"/>
    <s v="NORD"/>
    <s v="IHS"/>
    <s v="Solar-Gen"/>
    <s v="NORD"/>
    <s v="Baikwa-Bere"/>
    <s v="NOKIA"/>
    <n v="0"/>
    <n v="0"/>
    <n v="0"/>
    <n v="0"/>
    <n v="1.9730878635905152E-2"/>
    <n v="0"/>
    <n v="3.929943742928458E-2"/>
    <n v="0"/>
    <n v="0"/>
    <n v="0"/>
    <n v="0"/>
    <n v="0"/>
    <n v="7.2683218375409284E-3"/>
    <n v="0.73944234703923428"/>
    <n v="0"/>
    <n v="0"/>
    <n v="1.9333224896057162E-2"/>
    <n v="0"/>
    <n v="0"/>
    <n v="1.9333224896057162E-2"/>
    <n v="0"/>
    <n v="0"/>
    <n v="0"/>
    <n v="0"/>
    <x v="0"/>
    <m/>
    <x v="8"/>
    <x v="5"/>
    <s v="no root cause"/>
    <x v="5"/>
    <s v=""/>
  </r>
  <r>
    <s v="Nkometou"/>
    <s v="CTR_061"/>
    <s v="CENTRE"/>
    <s v="IHS"/>
    <s v="Grid-Gen"/>
    <s v="CENTRE"/>
    <s v="Nkometou"/>
    <s v="ZTE"/>
    <n v="0"/>
    <n v="0"/>
    <n v="0.68436762519511585"/>
    <n v="1.5409507666230065"/>
    <n v="1.5409507666230065"/>
    <n v="1.5409507666230065"/>
    <n v="1.5409507666230065"/>
    <n v="1.5409507666230065"/>
    <n v="1.5409507666230065"/>
    <n v="1.5409507666230065"/>
    <n v="1.3901195092927894"/>
    <n v="0"/>
    <n v="0"/>
    <n v="0"/>
    <n v="0"/>
    <n v="0"/>
    <n v="0"/>
    <n v="0"/>
    <n v="0"/>
    <n v="1.8744667311583155E-2"/>
    <n v="2.3855057172204035E-2"/>
    <n v="0"/>
    <n v="3.4064999586226178E-3"/>
    <n v="3.4064999586226178E-3"/>
    <x v="0"/>
    <m/>
    <x v="8"/>
    <x v="5"/>
    <s v="no root cause"/>
    <x v="5"/>
    <s v=""/>
  </r>
  <r>
    <s v="EST_203_Z_Bertoua-Koume-Bonis"/>
    <s v="EST_203"/>
    <s v="CENTRE"/>
    <s v="ESCO"/>
    <s v="Hybrid Solar - S1"/>
    <s v="EST"/>
    <s v="Bertoua"/>
    <s v="ZTE"/>
    <n v="0.47814061461106661"/>
    <n v="16.793456238425033"/>
    <n v="2.4530188366963159"/>
    <n v="0"/>
    <n v="0"/>
    <n v="3.0390973452843775E-2"/>
    <n v="0.10315809298781874"/>
    <n v="0.24162964104407919"/>
    <n v="0"/>
    <n v="9.4651295682769589"/>
    <n v="14.494050931276449"/>
    <n v="0"/>
    <n v="4.3131104947308057"/>
    <n v="5.6889262712130435"/>
    <n v="5.764689683905341"/>
    <n v="0.16506364982749896"/>
    <n v="0"/>
    <n v="0"/>
    <n v="0"/>
    <n v="1.7478376751047867E-2"/>
    <n v="0"/>
    <n v="0"/>
    <n v="0"/>
    <n v="0"/>
    <x v="0"/>
    <m/>
    <x v="8"/>
    <x v="5"/>
    <s v="no root cause"/>
    <x v="5"/>
    <s v=""/>
  </r>
  <r>
    <s v="Bfsam-Ndiandam"/>
    <s v="OST_119"/>
    <s v="Bafoussam"/>
    <s v="IHS"/>
    <s v="GridOnly"/>
    <s v="OUEST"/>
    <s v="Bafoussam"/>
    <s v="Huawei"/>
    <n v="0"/>
    <n v="3.1478913230203784E-2"/>
    <n v="0"/>
    <n v="0"/>
    <n v="0"/>
    <n v="0"/>
    <n v="0"/>
    <n v="0"/>
    <n v="0"/>
    <n v="6.5633088208016952"/>
    <n v="0"/>
    <n v="0"/>
    <n v="0"/>
    <n v="0"/>
    <n v="0"/>
    <n v="1.738920135946101E-2"/>
    <n v="0"/>
    <n v="0"/>
    <n v="0"/>
    <n v="1.5873219702482358E-2"/>
    <n v="0"/>
    <n v="0"/>
    <n v="0"/>
    <n v="0"/>
    <x v="0"/>
    <m/>
    <x v="8"/>
    <x v="5"/>
    <s v="no root cause"/>
    <x v="5"/>
    <s v=""/>
  </r>
  <r>
    <s v="Banefo-Baleng"/>
    <s v="OST_193"/>
    <s v="OUEST"/>
    <s v="IHS"/>
    <s v="Gen Only"/>
    <s v="OUEST"/>
    <s v="Banefo-Baleng"/>
    <s v="NOKIA"/>
    <n v="0"/>
    <n v="0"/>
    <n v="0"/>
    <n v="0"/>
    <n v="0"/>
    <n v="1.6040031808880086"/>
    <n v="0"/>
    <n v="0"/>
    <n v="1.6239855255648601"/>
    <n v="0"/>
    <n v="8.6143428273022515E-2"/>
    <n v="0"/>
    <n v="8.8194462279522989E-2"/>
    <n v="0"/>
    <n v="3.8684284870431719E-2"/>
    <n v="6.4438137960751277E-2"/>
    <n v="1.908353379961358E-2"/>
    <n v="6.2886486147137821E-2"/>
    <n v="2.1812300782175231E-2"/>
    <n v="1.5623528606038606E-2"/>
    <n v="0"/>
    <n v="0"/>
    <n v="0"/>
    <n v="0"/>
    <x v="0"/>
    <m/>
    <x v="8"/>
    <x v="5"/>
    <s v="no root cause"/>
    <x v="5"/>
    <s v=""/>
  </r>
  <r>
    <s v="SOA-Vallee"/>
    <s v="CTR_714"/>
    <s v="Yaounde"/>
    <s v="CAMUSAT"/>
    <s v="Good Grid + GE"/>
    <s v="CENTRE"/>
    <s v="Yaounde"/>
    <s v="ZTE"/>
    <n v="4.3665978946046744"/>
    <n v="5.7703434037319541"/>
    <n v="0"/>
    <n v="0"/>
    <n v="0.90329321154115039"/>
    <n v="0"/>
    <n v="0"/>
    <n v="0"/>
    <n v="0"/>
    <n v="0"/>
    <n v="0"/>
    <n v="0"/>
    <n v="0"/>
    <n v="0"/>
    <n v="0"/>
    <n v="0"/>
    <n v="0"/>
    <n v="0"/>
    <n v="0"/>
    <n v="1.3340638581412174E-2"/>
    <n v="2.5353804219672354E-2"/>
    <n v="0"/>
    <n v="3.6205208984313691E-3"/>
    <n v="3.6205208984313691E-3"/>
    <x v="0"/>
    <m/>
    <x v="8"/>
    <x v="5"/>
    <s v="no root cause"/>
    <x v="5"/>
    <s v=""/>
  </r>
  <r>
    <s v="Nyanon"/>
    <s v="LIT_349"/>
    <s v="LITTORAL"/>
    <s v="IHS"/>
    <s v="Grid-Gen"/>
    <s v="LITTORAL"/>
    <s v="Nyanon"/>
    <s v="NOKIA"/>
    <n v="0"/>
    <n v="0"/>
    <n v="0"/>
    <n v="0"/>
    <n v="0"/>
    <n v="0"/>
    <n v="0"/>
    <n v="3.338726661016523E-2"/>
    <n v="0"/>
    <n v="0"/>
    <n v="0"/>
    <n v="0"/>
    <n v="0"/>
    <n v="0"/>
    <n v="0"/>
    <n v="0"/>
    <n v="0"/>
    <n v="0"/>
    <n v="0"/>
    <n v="7.8831046162892281E-3"/>
    <n v="0"/>
    <n v="0"/>
    <n v="0"/>
    <n v="0"/>
    <x v="0"/>
    <m/>
    <x v="8"/>
    <x v="5"/>
    <s v="no root cause"/>
    <x v="5"/>
    <s v=""/>
  </r>
  <r>
    <s v="EXN_360_H_Maroua-Cge-Protestant"/>
    <s v="EXN_360"/>
    <s v="Maroua"/>
    <s v="ESCO"/>
    <s v="Hybrid Solar - S1"/>
    <s v="EXN"/>
    <s v="Maroua"/>
    <s v="Huawei"/>
    <n v="0.47717752038192751"/>
    <n v="0.7969426395345186"/>
    <n v="0"/>
    <n v="2.229188603812998"/>
    <n v="0.23453127987375622"/>
    <n v="0"/>
    <n v="0"/>
    <n v="0"/>
    <n v="0"/>
    <n v="0"/>
    <n v="0"/>
    <n v="0"/>
    <n v="7.1982376089009883E-2"/>
    <s v=""/>
    <n v="0"/>
    <n v="0.122848019450223"/>
    <n v="0"/>
    <n v="1.0861562695294109E-2"/>
    <n v="0"/>
    <n v="6.9378454654670076E-3"/>
    <n v="0"/>
    <n v="0"/>
    <n v="0"/>
    <n v="0"/>
    <x v="0"/>
    <m/>
    <x v="8"/>
    <x v="5"/>
    <s v="no root cause"/>
    <x v="5"/>
    <s v=""/>
  </r>
  <r>
    <s v="Sapeur"/>
    <s v="CTR_322"/>
    <s v="Yaounde"/>
    <s v="IHS"/>
    <s v="Grid-Gen"/>
    <s v="CENTRE"/>
    <s v="Yaounde"/>
    <s v="ZTE"/>
    <n v="0"/>
    <n v="0"/>
    <n v="6.3538893311988343"/>
    <n v="0"/>
    <n v="0"/>
    <n v="0"/>
    <n v="0"/>
    <n v="0"/>
    <n v="0"/>
    <n v="0"/>
    <n v="0"/>
    <n v="0"/>
    <n v="0.1753901601732713"/>
    <n v="0"/>
    <n v="0"/>
    <n v="0"/>
    <n v="0"/>
    <n v="0"/>
    <n v="0"/>
    <n v="5.9747512363277624E-3"/>
    <n v="0"/>
    <n v="0"/>
    <n v="0"/>
    <n v="0"/>
    <x v="0"/>
    <m/>
    <x v="8"/>
    <x v="5"/>
    <s v="no root cause"/>
    <x v="5"/>
    <s v=""/>
  </r>
  <r>
    <s v="Nkolondom"/>
    <s v="CTR_248"/>
    <s v="Yaounde"/>
    <s v="IHS"/>
    <s v="Grid-Gen"/>
    <s v="CENTRE"/>
    <s v="Yaounde"/>
    <s v="ZTE"/>
    <n v="5.0699063729728655"/>
    <n v="0"/>
    <n v="0"/>
    <n v="0"/>
    <n v="0"/>
    <n v="1.460211367080154"/>
    <n v="0"/>
    <n v="0"/>
    <n v="0"/>
    <n v="0"/>
    <n v="3.777469587624447E-2"/>
    <n v="0"/>
    <n v="0"/>
    <n v="0"/>
    <n v="0.44277365430767146"/>
    <n v="0"/>
    <n v="0"/>
    <n v="0"/>
    <n v="0"/>
    <n v="4.8154711456967914E-3"/>
    <n v="0"/>
    <n v="0"/>
    <n v="0"/>
    <n v="0"/>
    <x v="0"/>
    <m/>
    <x v="8"/>
    <x v="5"/>
    <s v="no root cause"/>
    <x v="5"/>
    <s v=""/>
  </r>
  <r>
    <s v="CTR_1054_Z_AKOK-Ndoe-MTN-IHS"/>
    <s v="CTR_1054"/>
    <s v="Yaounde"/>
    <s v="IHS"/>
    <s v="Grid-Gen"/>
    <s v="CTR"/>
    <s v="Yaoundé"/>
    <s v="ZTE"/>
    <n v="0"/>
    <n v="0"/>
    <n v="0"/>
    <n v="0"/>
    <n v="0"/>
    <n v="0"/>
    <n v="0"/>
    <n v="0"/>
    <n v="0"/>
    <n v="0"/>
    <n v="0"/>
    <n v="0"/>
    <n v="0"/>
    <n v="0"/>
    <n v="0"/>
    <n v="0"/>
    <n v="0"/>
    <n v="0"/>
    <n v="0"/>
    <n v="4.5122748143011284E-3"/>
    <n v="0"/>
    <n v="0"/>
    <n v="0"/>
    <n v="0"/>
    <x v="0"/>
    <m/>
    <x v="8"/>
    <x v="5"/>
    <s v="no root cause"/>
    <x v="5"/>
    <s v=""/>
  </r>
  <r>
    <s v="Crfr-Ecole-Maternelle-Carriere"/>
    <s v="CTR_557"/>
    <s v="Yaounde"/>
    <s v="CAMUSAT"/>
    <s v="Good Grid no GE - 8h"/>
    <s v="CENTRE"/>
    <s v="Yaounde"/>
    <s v="ZTE"/>
    <n v="0"/>
    <n v="0"/>
    <n v="0"/>
    <n v="0.33397967657155619"/>
    <n v="9.3975167863757108"/>
    <n v="21.281939058250792"/>
    <n v="0"/>
    <n v="0"/>
    <n v="0"/>
    <n v="0"/>
    <n v="0"/>
    <n v="0"/>
    <n v="0.19878978292569499"/>
    <n v="0"/>
    <n v="0"/>
    <n v="0"/>
    <n v="0"/>
    <n v="0"/>
    <n v="0"/>
    <n v="3.7453664466532127E-3"/>
    <n v="0"/>
    <n v="0"/>
    <n v="0"/>
    <n v="0"/>
    <x v="0"/>
    <m/>
    <x v="8"/>
    <x v="5"/>
    <s v="no root cause"/>
    <x v="5"/>
    <s v=""/>
  </r>
  <r>
    <s v="Mimboman-Liberte-IHS"/>
    <s v="CTR_552"/>
    <s v="Yaounde"/>
    <s v="IHS"/>
    <s v="Grid-Gen"/>
    <s v="CENTRE"/>
    <s v="Yaounde"/>
    <s v="ZTE"/>
    <n v="0"/>
    <n v="0"/>
    <n v="0"/>
    <n v="0"/>
    <n v="0"/>
    <n v="0"/>
    <n v="0"/>
    <n v="6.1184306272525699"/>
    <n v="5.5394861499915811"/>
    <n v="0"/>
    <n v="0"/>
    <n v="0"/>
    <n v="0"/>
    <n v="0"/>
    <n v="0"/>
    <n v="0"/>
    <n v="0"/>
    <n v="0"/>
    <n v="0"/>
    <n v="3.7275313683356997E-3"/>
    <n v="0"/>
    <n v="0"/>
    <n v="0"/>
    <n v="0"/>
    <x v="0"/>
    <m/>
    <x v="8"/>
    <x v="5"/>
    <s v="no root cause"/>
    <x v="5"/>
    <s v=""/>
  </r>
  <r>
    <s v="Hilton"/>
    <s v="CTR_702"/>
    <s v="Yaounde"/>
    <s v="CAMUSAT"/>
    <s v="Good Grid no GE - 8h"/>
    <s v="CENTRE"/>
    <s v="Yaounde"/>
    <s v="ZTE"/>
    <n v="0"/>
    <n v="0"/>
    <n v="0"/>
    <n v="0"/>
    <n v="0.5815127285386924"/>
    <n v="0"/>
    <n v="0"/>
    <n v="2.3127281106516793"/>
    <n v="0"/>
    <n v="0"/>
    <n v="0"/>
    <n v="0"/>
    <n v="0"/>
    <n v="0"/>
    <n v="0"/>
    <n v="0"/>
    <n v="0"/>
    <n v="0"/>
    <n v="0"/>
    <n v="3.2994894887181311E-3"/>
    <n v="0"/>
    <n v="0"/>
    <n v="0"/>
    <n v="0"/>
    <x v="0"/>
    <m/>
    <x v="8"/>
    <x v="5"/>
    <s v="no root cause"/>
    <x v="5"/>
    <s v=""/>
  </r>
  <r>
    <s v="Messassi"/>
    <s v="CTR_337"/>
    <s v="Yaounde"/>
    <s v="IHS"/>
    <s v="Grid-Gen"/>
    <s v="CENTRE"/>
    <s v="Yaounde"/>
    <s v="ZTE"/>
    <n v="0"/>
    <n v="0"/>
    <n v="0"/>
    <n v="0"/>
    <n v="0"/>
    <n v="0"/>
    <n v="0"/>
    <n v="0"/>
    <n v="0"/>
    <n v="0"/>
    <n v="2.7852685106710813"/>
    <n v="0"/>
    <n v="0"/>
    <n v="0"/>
    <n v="1.1535728655691673"/>
    <n v="0"/>
    <n v="0"/>
    <n v="0"/>
    <n v="0"/>
    <n v="3.0497983922748344E-3"/>
    <n v="0"/>
    <n v="0"/>
    <n v="0"/>
    <n v="0"/>
    <x v="0"/>
    <m/>
    <x v="8"/>
    <x v="5"/>
    <s v="no root cause"/>
    <x v="5"/>
    <s v=""/>
  </r>
  <r>
    <s v="Sous-Prefecture-Tsinga"/>
    <s v="CTR_475"/>
    <s v="Yaounde"/>
    <s v="IHS"/>
    <s v="Grid-Gen"/>
    <s v="CENTRE"/>
    <s v="Yaounde"/>
    <s v="ZTE"/>
    <n v="0"/>
    <n v="0"/>
    <n v="0"/>
    <n v="0.2814732060051422"/>
    <n v="0"/>
    <n v="0"/>
    <n v="0"/>
    <n v="0"/>
    <n v="0"/>
    <n v="0"/>
    <n v="0"/>
    <n v="0"/>
    <n v="0.1666509717977476"/>
    <n v="0"/>
    <n v="0"/>
    <n v="0"/>
    <n v="0"/>
    <n v="0"/>
    <n v="0"/>
    <n v="2.9249528440529297E-3"/>
    <n v="0"/>
    <n v="0"/>
    <n v="0"/>
    <n v="0"/>
    <x v="0"/>
    <m/>
    <x v="8"/>
    <x v="5"/>
    <s v="no root cause"/>
    <x v="5"/>
    <s v=""/>
  </r>
  <r>
    <s v="Entree-Cite-Verte-IHS"/>
    <s v="CTR_519"/>
    <s v="Yaounde"/>
    <s v="IHS"/>
    <s v="Grid-Gen"/>
    <s v="CENTRE"/>
    <s v="Yaounde"/>
    <s v="ZTE"/>
    <n v="0"/>
    <n v="0"/>
    <n v="0"/>
    <n v="0"/>
    <n v="0"/>
    <n v="0"/>
    <n v="0"/>
    <n v="0"/>
    <n v="6.9503300202891458E-2"/>
    <n v="0"/>
    <n v="0"/>
    <n v="0"/>
    <n v="1.2930431780111835E-2"/>
    <n v="8.2826103705986226E-2"/>
    <n v="7.3368161674271537"/>
    <n v="2.0391201741845095"/>
    <n v="0"/>
    <n v="0"/>
    <n v="0"/>
    <n v="2.6574266692919492E-3"/>
    <n v="0"/>
    <n v="0"/>
    <n v="0"/>
    <n v="0"/>
    <x v="0"/>
    <m/>
    <x v="8"/>
    <x v="5"/>
    <s v="no root cause"/>
    <x v="5"/>
    <s v=""/>
  </r>
  <r>
    <s v="Niki-Accacia-IHS"/>
    <s v="CTR_848"/>
    <s v="Yaounde"/>
    <m/>
    <m/>
    <s v="CENTRE"/>
    <s v="Yaounde"/>
    <s v="ZTE"/>
    <n v="0"/>
    <n v="0"/>
    <n v="0"/>
    <n v="0"/>
    <n v="0"/>
    <n v="0"/>
    <n v="0"/>
    <n v="0"/>
    <n v="0"/>
    <n v="0"/>
    <n v="0"/>
    <n v="0"/>
    <n v="4.9402275185270801"/>
    <n v="0"/>
    <n v="0"/>
    <n v="0"/>
    <n v="0"/>
    <n v="0"/>
    <n v="0"/>
    <n v="2.6574266692919492E-3"/>
    <n v="0"/>
    <n v="0"/>
    <n v="0"/>
    <n v="0"/>
    <x v="0"/>
    <m/>
    <x v="8"/>
    <x v="5"/>
    <s v="no root cause"/>
    <x v="5"/>
    <s v=""/>
  </r>
  <r>
    <s v="Lycee-Leclerc-MTN"/>
    <s v="CTR_401"/>
    <s v="Yaounde"/>
    <s v="IHS"/>
    <s v="Grid-Gen"/>
    <s v="CENTRE"/>
    <s v="Yaounde"/>
    <s v="ZTE"/>
    <n v="0"/>
    <n v="0"/>
    <n v="0"/>
    <n v="0"/>
    <n v="0"/>
    <n v="0"/>
    <n v="0"/>
    <n v="0"/>
    <n v="0"/>
    <n v="0"/>
    <n v="0"/>
    <n v="0"/>
    <n v="0"/>
    <n v="0"/>
    <n v="0"/>
    <n v="2.2971580872805666E-2"/>
    <n v="0"/>
    <n v="0"/>
    <n v="0"/>
    <n v="2.6039214343397538E-3"/>
    <n v="0"/>
    <n v="0"/>
    <n v="0"/>
    <n v="0"/>
    <x v="0"/>
    <m/>
    <x v="8"/>
    <x v="5"/>
    <s v="no root cause"/>
    <x v="5"/>
    <s v=""/>
  </r>
  <r>
    <s v="Camp-Sonel"/>
    <s v="CTR_595"/>
    <s v="Yaounde"/>
    <s v="CAMUSAT"/>
    <s v="Good Grid no GE - 8h"/>
    <s v="CENTRE"/>
    <s v="Yaounde"/>
    <s v="ZTE"/>
    <n v="13.837541698413105"/>
    <n v="13.838165926154215"/>
    <n v="13.847761198288973"/>
    <n v="13.868556899607057"/>
    <n v="13.868556899607057"/>
    <n v="13.868556899607057"/>
    <n v="31.05752383479868"/>
    <n v="2.5669671520661548"/>
    <n v="0"/>
    <n v="0"/>
    <n v="0"/>
    <n v="0"/>
    <n v="0"/>
    <n v="0"/>
    <n v="0"/>
    <n v="0"/>
    <n v="0"/>
    <n v="0"/>
    <n v="3.5670156634854415E-5"/>
    <n v="2.5325811210702158E-3"/>
    <n v="0"/>
    <n v="0"/>
    <n v="0"/>
    <n v="0"/>
    <x v="0"/>
    <m/>
    <x v="8"/>
    <x v="5"/>
    <s v="no root cause"/>
    <x v="5"/>
    <s v=""/>
  </r>
  <r>
    <s v="Nkolbisson-Usne-Ds-Eaux-IHS"/>
    <s v="CTR_522"/>
    <s v="Yaounde"/>
    <s v="IHS"/>
    <s v="Grid-Gen"/>
    <s v="CENTRE"/>
    <s v="Yaounde"/>
    <s v="ZTE"/>
    <n v="0.46175017763737997"/>
    <n v="0"/>
    <n v="0"/>
    <n v="0"/>
    <n v="1.1684829910425103"/>
    <n v="0"/>
    <n v="0"/>
    <n v="0.11323491223714717"/>
    <n v="1.1165650780605709"/>
    <n v="0.73107769530837685"/>
    <n v="0"/>
    <n v="0"/>
    <n v="0"/>
    <n v="0"/>
    <n v="0"/>
    <n v="0"/>
    <n v="0"/>
    <n v="0"/>
    <n v="0"/>
    <n v="2.5147460427528737E-3"/>
    <n v="0"/>
    <n v="0"/>
    <n v="0"/>
    <n v="0"/>
    <x v="0"/>
    <m/>
    <x v="8"/>
    <x v="5"/>
    <s v="no root cause"/>
    <x v="5"/>
    <s v=""/>
  </r>
  <r>
    <s v="H-Plateau-New"/>
    <s v="CTR_484"/>
    <s v="Yaounde"/>
    <s v="IHS"/>
    <s v="Grid-Gen"/>
    <s v="CENTRE"/>
    <s v="Yaounde"/>
    <s v="ZTE"/>
    <n v="0"/>
    <n v="0"/>
    <n v="0"/>
    <n v="0"/>
    <n v="0"/>
    <n v="0"/>
    <n v="0"/>
    <n v="0"/>
    <n v="0"/>
    <n v="0"/>
    <n v="0"/>
    <n v="0"/>
    <n v="0"/>
    <n v="0"/>
    <n v="0"/>
    <n v="0"/>
    <n v="0"/>
    <n v="0"/>
    <n v="0"/>
    <n v="2.3007251029442607E-3"/>
    <n v="0"/>
    <n v="0"/>
    <n v="0"/>
    <n v="0"/>
    <x v="0"/>
    <m/>
    <x v="8"/>
    <x v="5"/>
    <s v="no root cause"/>
    <x v="5"/>
    <s v=""/>
  </r>
  <r>
    <s v="Masque"/>
    <s v="CTR_020"/>
    <s v="Yaounde"/>
    <s v="IHS"/>
    <s v="Grid-Gen"/>
    <s v="CENTRE"/>
    <s v="Yaounde"/>
    <s v="ZTE"/>
    <n v="5.7591608096269482"/>
    <n v="0"/>
    <n v="9.0566527695736171E-2"/>
    <n v="0"/>
    <n v="0"/>
    <n v="0.32948523683557179"/>
    <n v="6.3307572346211689"/>
    <n v="5.3269455216831743"/>
    <n v="9.2457045997380387"/>
    <n v="9.2457045997380387"/>
    <n v="9.579505925526421"/>
    <n v="0"/>
    <n v="10.239047121703722"/>
    <n v="9.2457045997380387"/>
    <n v="1.8646396030054246"/>
    <n v="0"/>
    <n v="0"/>
    <n v="4.3411294027674332"/>
    <n v="0"/>
    <n v="2.2828900246267478E-3"/>
    <n v="0"/>
    <n v="0"/>
    <n v="0"/>
    <n v="0"/>
    <x v="0"/>
    <m/>
    <x v="9"/>
    <x v="6"/>
    <s v="BSS Hardware issue"/>
    <x v="2"/>
    <s v="05/05/2026: hardware issue,  site with GPS issue (alarm : TDD down 09Apr 02pm)"/>
  </r>
  <r>
    <s v="H-Princes"/>
    <s v="CTR_044"/>
    <s v="Yaounde"/>
    <s v="IHS"/>
    <s v="Grid-Gen"/>
    <s v="CENTRE"/>
    <s v="Yaounde"/>
    <s v="ZTE"/>
    <n v="0"/>
    <n v="0"/>
    <n v="0"/>
    <n v="0"/>
    <n v="1.1045799054312802"/>
    <n v="0"/>
    <n v="0"/>
    <n v="0"/>
    <n v="0"/>
    <n v="0"/>
    <n v="0"/>
    <n v="0"/>
    <n v="0"/>
    <n v="0"/>
    <n v="0"/>
    <n v="1.4676307596601919"/>
    <n v="0"/>
    <n v="0"/>
    <n v="0"/>
    <n v="2.158044476405014E-3"/>
    <n v="0"/>
    <n v="0"/>
    <n v="0"/>
    <n v="0"/>
    <x v="0"/>
    <m/>
    <x v="8"/>
    <x v="5"/>
    <s v="no root cause"/>
    <x v="5"/>
    <s v=""/>
  </r>
  <r>
    <s v="Rd-Pt-Express"/>
    <s v="CTR_012"/>
    <s v="Yaounde"/>
    <s v="IHS"/>
    <s v="GridOnly"/>
    <s v="CENTRE"/>
    <s v="Yaounde"/>
    <s v="ZTE"/>
    <n v="0"/>
    <n v="0"/>
    <n v="0"/>
    <n v="0"/>
    <n v="0"/>
    <n v="0"/>
    <n v="0"/>
    <n v="0"/>
    <n v="0"/>
    <n v="0"/>
    <n v="0"/>
    <n v="0"/>
    <n v="6.4835325154879806"/>
    <n v="0"/>
    <n v="0"/>
    <n v="0"/>
    <n v="0"/>
    <n v="0"/>
    <n v="0"/>
    <n v="1.997528771548426E-3"/>
    <n v="0"/>
    <n v="0"/>
    <n v="0"/>
    <n v="0"/>
    <x v="0"/>
    <m/>
    <x v="8"/>
    <x v="5"/>
    <s v="no root cause"/>
    <x v="5"/>
    <s v=""/>
  </r>
  <r>
    <s v="Nkomo"/>
    <s v="CTR_042"/>
    <s v="Yaounde"/>
    <s v="IHS"/>
    <s v="Grid-Gen"/>
    <s v="CENTRE"/>
    <s v="Yaounde"/>
    <s v="ZTE"/>
    <n v="0"/>
    <n v="0"/>
    <n v="0"/>
    <n v="0"/>
    <n v="0"/>
    <n v="0"/>
    <n v="0"/>
    <n v="1.7899284599338543"/>
    <n v="0"/>
    <n v="0"/>
    <n v="0"/>
    <n v="0"/>
    <n v="0"/>
    <n v="0"/>
    <n v="0"/>
    <n v="0"/>
    <n v="0"/>
    <n v="0"/>
    <n v="0"/>
    <n v="1.7478376751047871E-3"/>
    <n v="0"/>
    <n v="0"/>
    <n v="0"/>
    <n v="0"/>
    <x v="0"/>
    <m/>
    <x v="8"/>
    <x v="5"/>
    <s v="no root cause"/>
    <x v="5"/>
    <s v=""/>
  </r>
  <r>
    <s v="Nsam-Sofavinc-IHS"/>
    <s v="CTR_488"/>
    <s v="Yaounde"/>
    <s v="IHS"/>
    <s v="Grid-Gen"/>
    <s v="CENTRE"/>
    <s v="Yaounde"/>
    <s v="ZTE"/>
    <n v="0"/>
    <n v="0"/>
    <n v="0"/>
    <n v="0"/>
    <n v="0"/>
    <n v="3.9194368110309252"/>
    <n v="0.36048260295120621"/>
    <n v="0"/>
    <n v="0"/>
    <n v="0"/>
    <n v="0"/>
    <n v="0"/>
    <n v="0"/>
    <n v="0"/>
    <n v="0"/>
    <n v="0"/>
    <n v="0"/>
    <n v="0"/>
    <n v="0"/>
    <n v="1.5338167352961737E-3"/>
    <n v="0"/>
    <n v="0"/>
    <n v="0"/>
    <n v="0"/>
    <x v="0"/>
    <m/>
    <x v="8"/>
    <x v="5"/>
    <s v="no root cause"/>
    <x v="5"/>
    <s v=""/>
  </r>
  <r>
    <s v="Leboudi"/>
    <s v="CTR_593"/>
    <s v="CENTRE"/>
    <s v="IHS"/>
    <s v="Grid-Gen"/>
    <s v="CENTRE"/>
    <s v="Leboudi"/>
    <s v="ZTE"/>
    <n v="0"/>
    <n v="0"/>
    <n v="0"/>
    <n v="0"/>
    <n v="0.43082415183501682"/>
    <n v="5.9877886785776466"/>
    <n v="0"/>
    <n v="0.13784732031515295"/>
    <n v="0"/>
    <n v="0"/>
    <n v="0.74286668207617523"/>
    <n v="0"/>
    <n v="0"/>
    <n v="5.2544994335579114"/>
    <n v="0"/>
    <n v="0.39313863135035709"/>
    <n v="0"/>
    <n v="3.2546521018283103"/>
    <n v="0"/>
    <n v="1.4446413437089519E-3"/>
    <n v="0"/>
    <n v="0"/>
    <n v="0"/>
    <n v="0"/>
    <x v="0"/>
    <m/>
    <x v="8"/>
    <x v="5"/>
    <s v="no root cause"/>
    <x v="5"/>
    <s v=""/>
  </r>
  <r>
    <s v="Bpriso-Vanitex-New"/>
    <s v="LIT_410"/>
    <s v="Douala"/>
    <s v="IHS"/>
    <s v="Grid-Gen"/>
    <s v="LITTORAL"/>
    <s v="Douala"/>
    <s v="ZTE"/>
    <n v="0"/>
    <n v="0"/>
    <n v="0"/>
    <n v="0"/>
    <n v="0"/>
    <n v="0"/>
    <n v="0"/>
    <n v="0"/>
    <n v="0"/>
    <n v="0"/>
    <n v="0"/>
    <n v="0"/>
    <n v="0"/>
    <n v="0"/>
    <n v="0"/>
    <n v="0"/>
    <n v="0"/>
    <n v="0"/>
    <n v="0"/>
    <n v="1.3911361087569271E-3"/>
    <n v="0"/>
    <n v="0"/>
    <n v="0"/>
    <n v="0"/>
    <x v="0"/>
    <m/>
    <x v="8"/>
    <x v="5"/>
    <s v="no root cause"/>
    <x v="5"/>
    <s v=""/>
  </r>
  <r>
    <s v="Nkolda"/>
    <s v="CTR_215"/>
    <s v="Yaounde"/>
    <s v="IHS"/>
    <s v="Grid-Gen"/>
    <s v="CENTRE"/>
    <s v="Yaounde"/>
    <s v="ZTE"/>
    <n v="0"/>
    <n v="0"/>
    <n v="0"/>
    <n v="0"/>
    <n v="0"/>
    <n v="0"/>
    <n v="0"/>
    <n v="0"/>
    <n v="0"/>
    <n v="0"/>
    <n v="0"/>
    <n v="0"/>
    <n v="0"/>
    <n v="0"/>
    <n v="0"/>
    <n v="0"/>
    <n v="0"/>
    <n v="0"/>
    <n v="0"/>
    <n v="1.1771151689481429E-3"/>
    <n v="0"/>
    <n v="0"/>
    <n v="0"/>
    <n v="0"/>
    <x v="0"/>
    <m/>
    <x v="8"/>
    <x v="5"/>
    <s v="no root cause"/>
    <x v="5"/>
    <s v=""/>
  </r>
  <r>
    <s v="Soa-University-Stadium"/>
    <s v="CTR_674"/>
    <s v="Yaounde"/>
    <s v="IHS"/>
    <s v="Grid-Gen"/>
    <s v="CENTRE"/>
    <s v="Yaounde"/>
    <s v="ZTE"/>
    <n v="0"/>
    <n v="0"/>
    <n v="0"/>
    <n v="0"/>
    <n v="1.7959388813268158"/>
    <n v="0.20670855769861829"/>
    <n v="0"/>
    <n v="0"/>
    <n v="0.28405929236116489"/>
    <n v="0.79182397205742605"/>
    <n v="0"/>
    <n v="0"/>
    <n v="0.18646574380837364"/>
    <n v="0"/>
    <n v="0"/>
    <n v="0"/>
    <n v="0"/>
    <n v="0"/>
    <n v="0"/>
    <n v="1.0701046990437546E-3"/>
    <n v="7.4937352373415818E-3"/>
    <n v="0"/>
    <n v="1.0701046990437544E-3"/>
    <n v="1.0701046990437544E-3"/>
    <x v="0"/>
    <m/>
    <x v="8"/>
    <x v="5"/>
    <s v="no root cause"/>
    <x v="5"/>
    <s v=""/>
  </r>
  <r>
    <s v="Mimboman-Don-Bosco"/>
    <s v="CTR_654"/>
    <s v="Yaounde"/>
    <s v="CAMUSAT"/>
    <s v="Good Grid no GE - 8h"/>
    <s v="CENTRE"/>
    <s v="Yaounde"/>
    <s v="ZTE"/>
    <n v="0"/>
    <n v="0"/>
    <n v="0"/>
    <n v="0"/>
    <n v="5.1142800478265462"/>
    <n v="2.2463994543892838"/>
    <n v="2.6084693793107396"/>
    <n v="1.4147497524491131"/>
    <n v="6.5133968024169991E-17"/>
    <n v="0"/>
    <n v="0"/>
    <n v="0"/>
    <n v="1.3911539438351985"/>
    <n v="10.867020229259232"/>
    <n v="0"/>
    <n v="0"/>
    <n v="0"/>
    <n v="0"/>
    <n v="0"/>
    <n v="1.0701046990437507E-3"/>
    <n v="0"/>
    <n v="0"/>
    <n v="0"/>
    <n v="0"/>
    <x v="0"/>
    <m/>
    <x v="8"/>
    <x v="5"/>
    <s v="no root cause"/>
    <x v="5"/>
    <s v=""/>
  </r>
  <r>
    <s v="Nkozoa"/>
    <s v="CTR_079"/>
    <s v="Yaounde"/>
    <s v="IHS"/>
    <s v="Grid-Gen"/>
    <s v="CENTRE"/>
    <s v="Yaounde"/>
    <s v="ZTE"/>
    <n v="0.12821637802375885"/>
    <n v="0"/>
    <n v="0"/>
    <n v="0"/>
    <n v="0"/>
    <n v="2.3845499710358178E-2"/>
    <n v="0"/>
    <n v="0"/>
    <n v="8.6536691749920838"/>
    <n v="0"/>
    <n v="0"/>
    <n v="0"/>
    <n v="0"/>
    <n v="0"/>
    <n v="0.77648580470446582"/>
    <n v="0"/>
    <n v="0"/>
    <n v="0"/>
    <n v="0"/>
    <n v="9.4525915082201682E-4"/>
    <n v="0"/>
    <n v="0"/>
    <n v="0"/>
    <n v="0"/>
    <x v="0"/>
    <m/>
    <x v="8"/>
    <x v="5"/>
    <s v="no root cause"/>
    <x v="5"/>
    <s v=""/>
  </r>
  <r>
    <s v="Mobil-Essos"/>
    <s v="CTR_068"/>
    <s v="Yaounde"/>
    <s v="IHS"/>
    <s v="Grid-Gen"/>
    <s v="CENTRE"/>
    <s v="Yaounde"/>
    <s v="ZTE"/>
    <n v="0"/>
    <n v="0"/>
    <n v="0"/>
    <n v="0"/>
    <n v="9.4525915082201671E-4"/>
    <n v="0"/>
    <n v="0"/>
    <n v="0"/>
    <n v="6.717867609500253"/>
    <n v="0"/>
    <n v="0"/>
    <n v="0"/>
    <n v="0"/>
    <n v="0"/>
    <n v="0"/>
    <n v="0"/>
    <n v="0"/>
    <n v="0"/>
    <n v="0"/>
    <n v="8.2041360260028291E-4"/>
    <n v="0"/>
    <n v="0"/>
    <n v="0"/>
    <n v="0"/>
    <x v="0"/>
    <m/>
    <x v="8"/>
    <x v="5"/>
    <s v="no root cause"/>
    <x v="5"/>
    <s v=""/>
  </r>
  <r>
    <s v="Awae-Nkomo"/>
    <s v="CTR_374"/>
    <s v="Yaounde"/>
    <s v="IHS"/>
    <s v="Grid-Gen"/>
    <s v="CENTRE"/>
    <s v="Yaounde"/>
    <s v="ZTE"/>
    <n v="0"/>
    <n v="0"/>
    <n v="0"/>
    <n v="0"/>
    <n v="2.927717281192125"/>
    <n v="1.5057621571027837"/>
    <n v="0"/>
    <n v="0"/>
    <n v="0"/>
    <n v="0"/>
    <n v="0"/>
    <n v="0"/>
    <n v="0"/>
    <n v="0"/>
    <n v="0"/>
    <n v="0"/>
    <n v="0"/>
    <n v="0"/>
    <n v="0"/>
    <n v="7.3123821101323244E-4"/>
    <n v="0"/>
    <n v="0"/>
    <n v="0"/>
    <n v="0"/>
    <x v="0"/>
    <m/>
    <x v="8"/>
    <x v="5"/>
    <s v="no root cause"/>
    <x v="5"/>
    <s v=""/>
  </r>
  <r>
    <s v="Nkomkana-IHS"/>
    <s v="CTR_448"/>
    <s v="Yaounde"/>
    <s v="IHS"/>
    <s v="Grid-Gen"/>
    <s v="CENTRE"/>
    <s v="Yaounde"/>
    <s v="ZTE"/>
    <n v="0"/>
    <n v="0"/>
    <n v="0"/>
    <n v="0.27977887356498915"/>
    <n v="0"/>
    <n v="0"/>
    <n v="0"/>
    <n v="0"/>
    <n v="0"/>
    <n v="0"/>
    <n v="0"/>
    <n v="0"/>
    <n v="0.16643695085793903"/>
    <n v="0"/>
    <n v="0"/>
    <n v="0"/>
    <n v="0"/>
    <n v="0"/>
    <n v="0"/>
    <n v="7.3123821101323244E-4"/>
    <n v="0"/>
    <n v="0"/>
    <n v="0"/>
    <n v="0"/>
    <x v="0"/>
    <m/>
    <x v="8"/>
    <x v="5"/>
    <s v="no root cause"/>
    <x v="5"/>
    <s v=""/>
  </r>
  <r>
    <s v="Mvog-Ebanda"/>
    <s v="CTR_341"/>
    <s v="Yaounde"/>
    <s v="IHS"/>
    <s v="Grid-Gen"/>
    <s v="CENTRE"/>
    <s v="Yaounde"/>
    <s v="ZTE"/>
    <n v="60.097079898297274"/>
    <n v="60.097079898297274"/>
    <n v="60.097079898297274"/>
    <n v="41.186974400241979"/>
    <n v="0"/>
    <n v="0"/>
    <n v="0"/>
    <n v="0"/>
    <n v="0"/>
    <n v="0"/>
    <n v="2.26690979445429"/>
    <n v="0"/>
    <n v="0"/>
    <n v="0"/>
    <n v="0"/>
    <n v="0"/>
    <n v="0"/>
    <n v="0"/>
    <n v="0"/>
    <n v="7.1340313269571969E-4"/>
    <n v="0"/>
    <n v="0"/>
    <n v="0"/>
    <n v="0"/>
    <x v="0"/>
    <m/>
    <x v="9"/>
    <x v="6"/>
    <s v="BSS Hardware issue"/>
    <x v="2"/>
    <s v="05/05/2026: hardware issue,  site with GPS issue (alarm : TDD down 09Apr 02pm)"/>
  </r>
  <r>
    <s v="Memve-Ele-IHS"/>
    <s v="SUD_056"/>
    <s v="CENTRE"/>
    <s v="IHS"/>
    <s v="Hybrid-Gen"/>
    <s v="SUD"/>
    <s v="Memve-Ele"/>
    <s v="NOKIA"/>
    <n v="0.75361310108546975"/>
    <n v="1.306031303272507"/>
    <n v="0.1644826960897062"/>
    <n v="1.7133008244275927"/>
    <n v="0"/>
    <n v="0.16485041710317686"/>
    <n v="0"/>
    <n v="0"/>
    <n v="0"/>
    <n v="4.3496291487940502"/>
    <n v="0"/>
    <n v="0"/>
    <n v="0"/>
    <n v="0"/>
    <n v="0"/>
    <n v="0"/>
    <n v="0"/>
    <n v="0"/>
    <n v="0"/>
    <n v="6.5989789774364852E-4"/>
    <n v="0"/>
    <n v="0"/>
    <n v="0"/>
    <n v="0"/>
    <x v="0"/>
    <m/>
    <x v="8"/>
    <x v="5"/>
    <s v="no root cause"/>
    <x v="5"/>
    <s v=""/>
  </r>
  <r>
    <s v="CTR_702_Z_Hilton-Indoor-0F"/>
    <s v="CTR_702_indoor_0F"/>
    <s v="Yaounde"/>
    <e v="#N/A"/>
    <e v="#N/A"/>
    <s v="CTR"/>
    <s v="Yaounde"/>
    <s v="ZTE"/>
    <n v="0"/>
    <n v="0"/>
    <n v="0"/>
    <n v="0"/>
    <n v="0"/>
    <n v="0"/>
    <n v="0"/>
    <n v="0"/>
    <n v="0"/>
    <n v="0"/>
    <n v="0"/>
    <n v="0"/>
    <n v="0"/>
    <s v=""/>
    <n v="0"/>
    <n v="0"/>
    <n v="0"/>
    <n v="0"/>
    <n v="0.89558845770803552"/>
    <n v="4.8154711456976478E-4"/>
    <n v="0"/>
    <n v="0"/>
    <n v="0"/>
    <n v="0"/>
    <x v="0"/>
    <m/>
    <x v="8"/>
    <x v="5"/>
    <s v="no root cause"/>
    <x v="5"/>
    <s v=""/>
  </r>
  <r>
    <s v="CTR_941_Z_Biyemassi-Accacia"/>
    <s v="CTR_941"/>
    <s v="Yaounde"/>
    <s v="ESCO"/>
    <s v="Good Grid + Solar + GE"/>
    <s v="CENTRE"/>
    <s v="Yaounde"/>
    <s v="ZTE"/>
    <n v="6.5133968024169991E-17"/>
    <n v="0"/>
    <n v="0"/>
    <n v="0"/>
    <n v="0"/>
    <n v="0"/>
    <n v="0"/>
    <n v="0"/>
    <n v="0"/>
    <n v="0"/>
    <n v="13.510232341132257"/>
    <n v="0"/>
    <n v="12.055353662469003"/>
    <n v="0"/>
    <n v="0"/>
    <n v="0"/>
    <n v="0"/>
    <n v="0"/>
    <n v="0"/>
    <n v="3.7453664466531404E-4"/>
    <n v="2.6228073330695537E-3"/>
    <n v="0"/>
    <n v="3.7453664466531404E-4"/>
    <n v="3.7453664466531404E-4"/>
    <x v="0"/>
    <m/>
    <x v="8"/>
    <x v="5"/>
    <s v="no root cause"/>
    <x v="5"/>
    <s v=""/>
  </r>
  <r>
    <s v="Ngd-Sabonbari-America-IHS"/>
    <s v="ADM_155"/>
    <s v="Ngaoundere"/>
    <s v="IHS"/>
    <s v="Grid-Gen"/>
    <s v="ADAMAOUA"/>
    <s v="Ngaoundere"/>
    <s v="Huawei"/>
    <n v="1.5003046231376609"/>
    <n v="0.86036417803117826"/>
    <n v="0"/>
    <n v="0"/>
    <n v="0"/>
    <n v="0"/>
    <n v="0"/>
    <n v="0"/>
    <n v="0"/>
    <n v="0"/>
    <n v="0"/>
    <n v="0"/>
    <n v="0"/>
    <n v="2.1402093980875088E-3"/>
    <n v="0"/>
    <n v="0"/>
    <n v="0"/>
    <n v="0"/>
    <n v="0"/>
    <n v="1.7835078317395909E-4"/>
    <n v="0"/>
    <n v="0"/>
    <n v="0"/>
    <n v="0"/>
    <x v="0"/>
    <m/>
    <x v="8"/>
    <x v="5"/>
    <s v="no root cause"/>
    <x v="5"/>
    <s v=""/>
  </r>
  <r>
    <s v="Eleveur"/>
    <s v="CTR_254"/>
    <s v="Yaounde"/>
    <s v="IHS"/>
    <s v="Grid-Gen"/>
    <s v="CENTRE"/>
    <s v="Yaounde"/>
    <s v="ZTE"/>
    <n v="0.20920546866305395"/>
    <n v="3.6137970739057108"/>
    <n v="0.21575094240553791"/>
    <n v="0"/>
    <n v="0"/>
    <n v="0"/>
    <n v="0"/>
    <n v="0"/>
    <n v="0"/>
    <n v="0"/>
    <n v="1.4766731443671111"/>
    <n v="0"/>
    <n v="4.0498469036877234"/>
    <n v="0"/>
    <n v="0"/>
    <n v="0"/>
    <n v="0.35468620249805261"/>
    <n v="0"/>
    <n v="2.3346117517471239E-2"/>
    <n v="1.2484554822173385E-4"/>
    <n v="0"/>
    <n v="0"/>
    <n v="0"/>
    <n v="0"/>
    <x v="0"/>
    <m/>
    <x v="8"/>
    <x v="5"/>
    <s v="no root cause"/>
    <x v="5"/>
    <s v=""/>
  </r>
  <r>
    <s v="ADM_238_H_NGD-MARZA"/>
    <s v="ADM_238"/>
    <s v=""/>
    <s v="ESCO"/>
    <s v="Hybrid Solar - S1"/>
    <s v="ADM"/>
    <s v="Ngaoundere"/>
    <s v="Huawei"/>
    <n v="0"/>
    <n v="0"/>
    <n v="0"/>
    <n v="0"/>
    <n v="0"/>
    <n v="0"/>
    <n v="0"/>
    <n v="0"/>
    <n v="0"/>
    <n v="0"/>
    <n v="0.17683480151698042"/>
    <n v="0"/>
    <n v="0"/>
    <s v=""/>
    <n v="0"/>
    <n v="1.0322943330108751"/>
    <n v="0"/>
    <n v="0"/>
    <n v="0"/>
    <n v="8.9175391586979543E-5"/>
    <n v="0"/>
    <n v="0"/>
    <n v="0"/>
    <n v="0"/>
    <x v="1"/>
    <s v="not accepted"/>
    <x v="3"/>
    <x v="1"/>
    <s v="EXCLU"/>
    <x v="1"/>
    <s v=""/>
  </r>
  <r>
    <s v="Foumban-Njinka"/>
    <s v="OST_101"/>
    <s v="OUEST"/>
    <s v="IHS"/>
    <s v="Grid-Gen"/>
    <s v="OUEST"/>
    <s v="Foumban"/>
    <s v="Huawei"/>
    <n v="0.45531171436480011"/>
    <n v="3.0587159314333982E-2"/>
    <n v="0"/>
    <n v="0"/>
    <n v="0"/>
    <n v="0"/>
    <n v="0"/>
    <n v="0"/>
    <n v="0"/>
    <n v="0"/>
    <n v="0"/>
    <n v="0"/>
    <n v="0"/>
    <n v="0"/>
    <n v="0"/>
    <n v="0"/>
    <n v="0"/>
    <n v="0"/>
    <n v="0"/>
    <n v="8.9175391586979543E-5"/>
    <n v="0"/>
    <n v="0"/>
    <n v="0"/>
    <n v="0"/>
    <x v="0"/>
    <m/>
    <x v="8"/>
    <x v="5"/>
    <s v="no root cause"/>
    <x v="5"/>
    <s v=""/>
  </r>
  <r>
    <s v="Bfsam-Akwa"/>
    <s v="OST_109"/>
    <s v="Bafoussam"/>
    <s v="IHS"/>
    <s v="GridOnly"/>
    <s v="OUEST"/>
    <s v="Bafoussam"/>
    <s v="Huawei"/>
    <n v="3.3830825007918772"/>
    <n v="2.097155519029315"/>
    <n v="0"/>
    <n v="0"/>
    <n v="0"/>
    <n v="0"/>
    <n v="0"/>
    <n v="0"/>
    <n v="0"/>
    <n v="0"/>
    <n v="0"/>
    <n v="0"/>
    <n v="0"/>
    <n v="0"/>
    <n v="0"/>
    <n v="0"/>
    <n v="0"/>
    <n v="0"/>
    <n v="0"/>
    <n v="8.9175391586979543E-5"/>
    <n v="0"/>
    <n v="0"/>
    <n v="0"/>
    <n v="0"/>
    <x v="0"/>
    <m/>
    <x v="8"/>
    <x v="5"/>
    <s v="no root cause"/>
    <x v="5"/>
    <s v=""/>
  </r>
  <r>
    <s v="Meiganga-Universite"/>
    <s v="ADM_171"/>
    <s v="ADAMAOUA"/>
    <s v="CAMUSAT"/>
    <s v="Hybrid Solar - S3"/>
    <s v="ADAMAOUA"/>
    <s v="Meiganga"/>
    <s v="Huawei"/>
    <n v="0"/>
    <n v="0.53630080500409483"/>
    <n v="0"/>
    <n v="0"/>
    <n v="0"/>
    <n v="0"/>
    <n v="0"/>
    <n v="0"/>
    <n v="0"/>
    <n v="0"/>
    <n v="0"/>
    <n v="0"/>
    <n v="5.9406148964281336"/>
    <n v="0"/>
    <n v="0"/>
    <n v="0"/>
    <n v="0"/>
    <n v="0"/>
    <n v="0"/>
    <n v="8.9175391586979543E-5"/>
    <n v="0"/>
    <n v="0"/>
    <n v="0"/>
    <n v="0"/>
    <x v="0"/>
    <m/>
    <x v="8"/>
    <x v="5"/>
    <s v="no root cause"/>
    <x v="5"/>
    <s v=""/>
  </r>
  <r>
    <s v="Edea-Bisseke"/>
    <s v="LIT_313"/>
    <s v="LITTORAL"/>
    <s v="IHS"/>
    <s v="Grid-Gen"/>
    <s v="LITTORAL"/>
    <s v="Edea"/>
    <s v="ZTE"/>
    <n v="0"/>
    <n v="0"/>
    <n v="5.7896860465928885E-17"/>
    <n v="0"/>
    <n v="0"/>
    <n v="1.8243501610864274"/>
    <n v="0"/>
    <n v="0"/>
    <n v="0"/>
    <n v="0"/>
    <n v="0"/>
    <n v="0"/>
    <n v="0"/>
    <n v="0"/>
    <n v="0"/>
    <n v="0"/>
    <n v="0"/>
    <n v="0"/>
    <n v="0"/>
    <n v="1.1579372093185777E-16"/>
    <n v="0"/>
    <n v="0"/>
    <n v="0"/>
    <n v="0"/>
    <x v="0"/>
    <m/>
    <x v="8"/>
    <x v="5"/>
    <s v="no root cause"/>
    <x v="5"/>
    <s v=""/>
  </r>
  <r>
    <s v="Lende-Kribi"/>
    <s v="SUD_086"/>
    <s v="LITTORAL"/>
    <s v="CAMUSAT"/>
    <s v="HGB"/>
    <s v="SUD"/>
    <s v="Kribi"/>
    <s v="ZTE"/>
    <n v="0"/>
    <n v="0"/>
    <n v="0"/>
    <n v="0"/>
    <n v="0"/>
    <n v="0"/>
    <n v="0"/>
    <n v="0"/>
    <n v="3.2386897067342399"/>
    <n v="0"/>
    <n v="0"/>
    <n v="0"/>
    <n v="0"/>
    <n v="0"/>
    <n v="8.4181569658114408E-3"/>
    <n v="3.4362131990993983"/>
    <n v="0"/>
    <n v="14.279958651154427"/>
    <n v="25.71129859345438"/>
    <n v="0"/>
    <n v="0"/>
    <n v="0"/>
    <n v="0"/>
    <n v="0"/>
    <x v="0"/>
    <m/>
    <x v="8"/>
    <x v="5"/>
    <s v="no root cause"/>
    <x v="5"/>
    <s v=""/>
  </r>
  <r>
    <s v="Bobongo-II"/>
    <s v="LIT_568"/>
    <s v="Douala"/>
    <s v="CAMUSAT"/>
    <s v="Good Grid + GE"/>
    <s v="LITTORAL"/>
    <s v="Douala"/>
    <s v="ZTE"/>
    <n v="0.3438246398027584"/>
    <n v="19.009197193186711"/>
    <n v="7.323903570725359"/>
    <n v="17.35476182323012"/>
    <n v="6.6103399223246662"/>
    <n v="5.9929251811330557"/>
    <n v="3.8014399328830333"/>
    <n v="9.5327958554131591"/>
    <n v="1.8696334249342954"/>
    <n v="8.7031080120879025"/>
    <n v="2.3639682906575574"/>
    <n v="0"/>
    <n v="0"/>
    <n v="3.9015303924002578"/>
    <n v="0"/>
    <n v="10.663753841675868"/>
    <n v="49.104714738623372"/>
    <n v="4.4858788983914186"/>
    <n v="18.654689341471837"/>
    <n v="0"/>
    <n v="0"/>
    <n v="0"/>
    <n v="0"/>
    <n v="0"/>
    <x v="0"/>
    <m/>
    <x v="8"/>
    <x v="5"/>
    <s v="no root cause"/>
    <x v="5"/>
    <s v=""/>
  </r>
  <r>
    <s v="Mvog-Ada-TKC"/>
    <s v="CTR_096"/>
    <s v="Yaounde"/>
    <s v="IHS"/>
    <s v="Grid-Lithium"/>
    <s v="CENTRE"/>
    <s v="Yaounde"/>
    <s v="ZTE"/>
    <n v="31.584835760330794"/>
    <n v="23.161149920241538"/>
    <n v="23.114261499345105"/>
    <n v="13.341280644231563"/>
    <n v="0"/>
    <n v="0"/>
    <n v="0"/>
    <n v="3.4133664637748162"/>
    <n v="20.528852876298753"/>
    <n v="0.29262012995351455"/>
    <n v="0"/>
    <n v="0"/>
    <n v="0"/>
    <n v="0"/>
    <n v="0"/>
    <n v="0"/>
    <n v="0"/>
    <n v="0"/>
    <n v="18.327005447546323"/>
    <n v="0"/>
    <n v="0"/>
    <n v="0"/>
    <n v="0"/>
    <n v="0"/>
    <x v="0"/>
    <m/>
    <x v="8"/>
    <x v="5"/>
    <s v="no root cause"/>
    <x v="5"/>
    <s v=""/>
  </r>
  <r>
    <s v="Chapelle-Essos"/>
    <s v="CTR_207"/>
    <s v="Yaounde"/>
    <s v="IHS"/>
    <s v="Grid-Gen"/>
    <s v="CENTRE"/>
    <s v="Yaounde"/>
    <s v="ZTE"/>
    <n v="0.18045532241541212"/>
    <n v="7.249959336021429E-2"/>
    <n v="0"/>
    <n v="0"/>
    <n v="0"/>
    <n v="0"/>
    <n v="0"/>
    <n v="0"/>
    <n v="0"/>
    <n v="0"/>
    <n v="0.52347738369388697"/>
    <n v="0"/>
    <n v="0.43753014128235607"/>
    <n v="0"/>
    <n v="0"/>
    <n v="0"/>
    <n v="0"/>
    <n v="0"/>
    <n v="17.984304417677553"/>
    <n v="0"/>
    <n v="0"/>
    <n v="0"/>
    <n v="0"/>
    <n v="0"/>
    <x v="0"/>
    <m/>
    <x v="8"/>
    <x v="5"/>
    <s v="no root cause"/>
    <x v="5"/>
    <s v=""/>
  </r>
  <r>
    <s v="Logpom-Bilingual-School"/>
    <s v="LIT_650"/>
    <s v="Douala"/>
    <s v="CAMUSAT"/>
    <s v="Good Grid no GE - 8h"/>
    <s v="LITTORAL"/>
    <s v="Douala"/>
    <s v="ZTE"/>
    <n v="0"/>
    <n v="15.021541207591754"/>
    <n v="13.868556899607057"/>
    <n v="3.5958728201967309"/>
    <n v="0"/>
    <n v="0"/>
    <n v="20.205716927344163"/>
    <n v="48.293147334868586"/>
    <n v="63.491023961784435"/>
    <n v="0"/>
    <n v="9.3316875123062033"/>
    <n v="0"/>
    <n v="0"/>
    <n v="0"/>
    <n v="0"/>
    <n v="0"/>
    <n v="0"/>
    <n v="13.868556899607057"/>
    <n v="14.494050931276453"/>
    <n v="0"/>
    <n v="0"/>
    <n v="0"/>
    <n v="0"/>
    <n v="0"/>
    <x v="0"/>
    <m/>
    <x v="8"/>
    <x v="5"/>
    <s v="no root cause"/>
    <x v="5"/>
    <s v=""/>
  </r>
  <r>
    <s v="Sim-barriere"/>
    <s v="CTR_748"/>
    <s v="Yaounde"/>
    <s v="CAMUSAT"/>
    <s v="Good Grid + GE"/>
    <s v="CENTRE"/>
    <s v="Yaounde"/>
    <s v="ZTE"/>
    <n v="0"/>
    <n v="0"/>
    <n v="0"/>
    <n v="0"/>
    <n v="0"/>
    <n v="0"/>
    <n v="0"/>
    <n v="0"/>
    <n v="12.667132518912316"/>
    <n v="0"/>
    <n v="3.0497983922746955E-2"/>
    <n v="0"/>
    <n v="0"/>
    <n v="0"/>
    <n v="0"/>
    <n v="0"/>
    <n v="0"/>
    <n v="0"/>
    <n v="8.4977192501847725"/>
    <n v="0"/>
    <n v="0"/>
    <n v="0"/>
    <n v="0"/>
    <n v="0"/>
    <x v="0"/>
    <m/>
    <x v="8"/>
    <x v="5"/>
    <s v="no root cause"/>
    <x v="5"/>
    <s v=""/>
  </r>
  <r>
    <s v="Foumbot-Centre-Ville-II"/>
    <s v="OST_227"/>
    <s v="OUEST"/>
    <s v="CAMUSAT"/>
    <s v="Medium Grid + GE"/>
    <s v="OUEST"/>
    <s v="Foumbot"/>
    <s v="Huawei"/>
    <n v="2.0464860615295937"/>
    <n v="1.0466515710563788"/>
    <n v="0"/>
    <n v="2.7373991604671937"/>
    <n v="0"/>
    <n v="37.828290286588306"/>
    <n v="41.605670698821179"/>
    <n v="41.605670698821179"/>
    <n v="41.553503094742787"/>
    <n v="41.604065541772606"/>
    <n v="41.520062322897665"/>
    <n v="0"/>
    <n v="0"/>
    <n v="0.89075515148402118"/>
    <n v="0"/>
    <n v="0"/>
    <n v="0"/>
    <n v="3.1878597335296619"/>
    <n v="5.9488547026107703"/>
    <n v="0"/>
    <n v="0"/>
    <n v="0"/>
    <n v="0"/>
    <n v="0"/>
    <x v="0"/>
    <m/>
    <x v="8"/>
    <x v="5"/>
    <s v="no root cause"/>
    <x v="5"/>
    <s v=""/>
  </r>
  <r>
    <s v="Bonendale-II"/>
    <s v="LIT_641"/>
    <s v="Douala"/>
    <s v="CAMUSAT"/>
    <s v="Good Grid + GE"/>
    <s v="LITTORAL"/>
    <s v="Douala"/>
    <s v="ZTE"/>
    <n v="4.8062682452851195"/>
    <n v="1.6006091035946957"/>
    <n v="1.8972242910913073"/>
    <n v="13.469211661002245"/>
    <n v="0"/>
    <n v="2.1497333299089982"/>
    <n v="0"/>
    <n v="0"/>
    <n v="4.8546191426035792"/>
    <n v="0"/>
    <n v="0.38256242990814188"/>
    <n v="0"/>
    <n v="5.5504190530001463"/>
    <n v="1.2306204039001676E-3"/>
    <n v="0"/>
    <n v="1.8852747886186516"/>
    <n v="0"/>
    <n v="9.9343169735726935"/>
    <n v="4.5738058344961816"/>
    <n v="0"/>
    <n v="0"/>
    <n v="0"/>
    <n v="0"/>
    <n v="0"/>
    <x v="0"/>
    <m/>
    <x v="8"/>
    <x v="5"/>
    <s v="no root cause"/>
    <x v="5"/>
    <s v=""/>
  </r>
  <r>
    <s v="Maroua-Makabaye"/>
    <s v="EXN_234"/>
    <s v="Maroua"/>
    <s v="CAMUSAT"/>
    <s v="Medium Grid + GE"/>
    <s v="EXTREME-NORD"/>
    <s v="Maroua"/>
    <s v="Huawei"/>
    <n v="0"/>
    <n v="0"/>
    <n v="0"/>
    <n v="0"/>
    <n v="1.7600547037522152"/>
    <n v="0"/>
    <n v="3.4978155596076856"/>
    <n v="0"/>
    <n v="3.027504544377956"/>
    <n v="0"/>
    <n v="1.1536977111173892"/>
    <n v="0"/>
    <n v="0"/>
    <n v="0"/>
    <n v="0"/>
    <n v="8.4142332485810414"/>
    <n v="0"/>
    <n v="0"/>
    <n v="4.2261109826985468"/>
    <n v="0"/>
    <n v="0"/>
    <n v="0"/>
    <n v="0"/>
    <n v="0"/>
    <x v="0"/>
    <m/>
    <x v="8"/>
    <x v="5"/>
    <s v="no root cause"/>
    <x v="5"/>
    <s v=""/>
  </r>
  <r>
    <s v="Kribi-Afanmabe"/>
    <s v="SUD_241"/>
    <s v="LITTORAL"/>
    <s v="IHS"/>
    <s v="Grid-Gen"/>
    <s v="SUD"/>
    <s v="Kribi"/>
    <s v="ZTE"/>
    <n v="13.922133474872512"/>
    <n v="0"/>
    <n v="0"/>
    <n v="0"/>
    <n v="0"/>
    <n v="0"/>
    <n v="0"/>
    <n v="0"/>
    <n v="0"/>
    <n v="0"/>
    <n v="0"/>
    <n v="0"/>
    <n v="0"/>
    <n v="2.6349009653771196"/>
    <n v="9.9341386227895876E-3"/>
    <n v="0"/>
    <n v="0"/>
    <n v="0"/>
    <n v="3.8123193306566443"/>
    <n v="0"/>
    <n v="0"/>
    <n v="0"/>
    <n v="0"/>
    <n v="0"/>
    <x v="0"/>
    <m/>
    <x v="8"/>
    <x v="5"/>
    <s v="no root cause"/>
    <x v="5"/>
    <s v=""/>
  </r>
  <r>
    <s v="Emana-MTN"/>
    <s v="CTR_370"/>
    <s v="Yaounde"/>
    <s v="IHS"/>
    <s v="Grid-Gen"/>
    <s v="CENTRE"/>
    <s v="Yaounde"/>
    <s v="ZTE"/>
    <n v="0"/>
    <n v="0"/>
    <n v="0"/>
    <n v="0"/>
    <n v="0"/>
    <n v="0"/>
    <n v="0"/>
    <n v="0"/>
    <n v="0"/>
    <n v="0"/>
    <n v="0"/>
    <n v="0"/>
    <n v="0"/>
    <n v="0"/>
    <n v="3.4689227327335093E-2"/>
    <n v="0.1329605088561866"/>
    <n v="0.11517893577374269"/>
    <n v="0"/>
    <n v="3.6574751807050125"/>
    <n v="0"/>
    <n v="0"/>
    <n v="0"/>
    <n v="0"/>
    <n v="0"/>
    <x v="0"/>
    <m/>
    <x v="8"/>
    <x v="5"/>
    <s v="no root cause"/>
    <x v="5"/>
    <s v=""/>
  </r>
  <r>
    <s v="Bafia"/>
    <s v="CTR_022"/>
    <s v="CENTRE"/>
    <s v="IHS"/>
    <s v="Grid-Gen"/>
    <s v="CENTRE"/>
    <s v="Bafia"/>
    <s v="ZTE"/>
    <n v="0"/>
    <n v="0"/>
    <n v="0"/>
    <n v="0"/>
    <n v="0.17007530683468816"/>
    <n v="0"/>
    <n v="0"/>
    <n v="0"/>
    <n v="3.2038042935454141"/>
    <n v="0"/>
    <n v="1.7572010912214324"/>
    <n v="0"/>
    <n v="0"/>
    <n v="0"/>
    <n v="0"/>
    <n v="0"/>
    <n v="0"/>
    <n v="0"/>
    <n v="3.4990996852465384"/>
    <n v="0"/>
    <n v="0"/>
    <n v="0"/>
    <n v="0"/>
    <n v="0"/>
    <x v="0"/>
    <m/>
    <x v="8"/>
    <x v="5"/>
    <s v="no root cause"/>
    <x v="5"/>
    <s v=""/>
  </r>
  <r>
    <s v="PK10-Soeurs-Dominicaines"/>
    <s v="LIT_403"/>
    <s v="Douala"/>
    <s v="IHS"/>
    <s v="Grid-Gen"/>
    <s v="LITTORAL"/>
    <s v="Douala"/>
    <s v="ZTE"/>
    <n v="0"/>
    <n v="0"/>
    <n v="0"/>
    <n v="0"/>
    <n v="0"/>
    <n v="0"/>
    <n v="0"/>
    <n v="0"/>
    <n v="0"/>
    <n v="0"/>
    <n v="6.4090888985911727"/>
    <n v="0"/>
    <n v="0"/>
    <n v="2.2115497113570394E-3"/>
    <n v="0"/>
    <n v="0"/>
    <n v="0"/>
    <n v="0"/>
    <n v="3.3441663599033191"/>
    <n v="0"/>
    <n v="0"/>
    <n v="0"/>
    <n v="0"/>
    <n v="0"/>
    <x v="0"/>
    <m/>
    <x v="8"/>
    <x v="5"/>
    <s v="no root cause"/>
    <x v="5"/>
    <s v=""/>
  </r>
  <r>
    <s v="Grand-Hangar"/>
    <s v="LIT_291"/>
    <s v="Douala"/>
    <s v="IHS"/>
    <s v="Grid-Gen"/>
    <s v="LITTORAL"/>
    <s v="Douala"/>
    <s v="ZTE"/>
    <n v="20.523448847568588"/>
    <n v="33.660089803186331"/>
    <n v="0"/>
    <n v="0"/>
    <n v="3.6383559767487868E-2"/>
    <n v="0"/>
    <n v="12.492045555070444"/>
    <n v="2.6862481558529021"/>
    <n v="0"/>
    <n v="0"/>
    <n v="0"/>
    <n v="0"/>
    <n v="0"/>
    <n v="0"/>
    <n v="0"/>
    <n v="0"/>
    <n v="0"/>
    <n v="0"/>
    <n v="2.9277172811921273"/>
    <n v="0"/>
    <n v="0"/>
    <n v="0"/>
    <n v="0"/>
    <n v="0"/>
    <x v="0"/>
    <m/>
    <x v="8"/>
    <x v="5"/>
    <s v="no root cause"/>
    <x v="5"/>
    <s v=""/>
  </r>
  <r>
    <s v="Pingo-PK10-IHS-New"/>
    <s v="LIT_562"/>
    <s v="Douala"/>
    <s v="IHS"/>
    <s v="Grid-Gen"/>
    <s v="LITTORAL"/>
    <s v="Douala"/>
    <s v="ZTE"/>
    <n v="0"/>
    <n v="0"/>
    <n v="0"/>
    <n v="0"/>
    <n v="0"/>
    <n v="0"/>
    <n v="0"/>
    <n v="0"/>
    <n v="0"/>
    <n v="0"/>
    <n v="5.1065396238367962"/>
    <n v="0"/>
    <n v="0"/>
    <n v="0"/>
    <n v="0"/>
    <n v="0"/>
    <n v="0"/>
    <n v="0"/>
    <n v="2.6721049387472071"/>
    <n v="0"/>
    <n v="0"/>
    <n v="0"/>
    <n v="0"/>
    <n v="0"/>
    <x v="0"/>
    <m/>
    <x v="8"/>
    <x v="5"/>
    <s v="no root cause"/>
    <x v="5"/>
    <s v=""/>
  </r>
  <r>
    <s v="Bda-Kwe-Pastoral-Center-IHS"/>
    <s v="NRO_062"/>
    <s v="NORD-OUEST"/>
    <s v="IHS"/>
    <s v="Grid-Gen"/>
    <s v="NORD-OUEST"/>
    <s v="Bamenda"/>
    <s v="Huawei"/>
    <n v="0"/>
    <n v="0"/>
    <n v="0"/>
    <n v="0"/>
    <n v="0"/>
    <n v="0"/>
    <n v="0"/>
    <n v="0"/>
    <n v="0"/>
    <n v="0.14687186994375528"/>
    <n v="4.5194088456281234"/>
    <n v="0"/>
    <n v="0"/>
    <n v="1.4419660819614593"/>
    <n v="0"/>
    <n v="0"/>
    <n v="0"/>
    <n v="1.7127025708195289"/>
    <n v="2.6683774073788715"/>
    <n v="0"/>
    <n v="0"/>
    <n v="0"/>
    <n v="0"/>
    <n v="0"/>
    <x v="0"/>
    <m/>
    <x v="8"/>
    <x v="5"/>
    <s v="no root cause"/>
    <x v="5"/>
    <s v=""/>
  </r>
  <r>
    <s v="Indoor-Orange-shop-PlaYce"/>
    <s v="CTR_882"/>
    <s v="Yaounde"/>
    <m/>
    <m/>
    <s v="CENTRE"/>
    <s v="Yaounde"/>
    <s v="ZTE"/>
    <n v="0"/>
    <n v="0"/>
    <n v="0"/>
    <n v="0"/>
    <n v="0"/>
    <n v="0"/>
    <n v="0"/>
    <n v="0"/>
    <n v="0"/>
    <n v="0"/>
    <n v="0"/>
    <n v="0"/>
    <n v="0"/>
    <n v="0"/>
    <n v="8.5430025140326646E-3"/>
    <n v="0"/>
    <n v="0"/>
    <n v="0"/>
    <n v="2.3339875240060155"/>
    <n v="0"/>
    <n v="0"/>
    <n v="0"/>
    <n v="0"/>
    <n v="0"/>
    <x v="0"/>
    <m/>
    <x v="8"/>
    <x v="5"/>
    <s v="no root cause"/>
    <x v="5"/>
    <s v=""/>
  </r>
  <r>
    <s v="Abome-New"/>
    <s v="CTR_549"/>
    <s v="Yaounde"/>
    <s v="IHS"/>
    <s v="Grid-Gen"/>
    <s v="CENTRE"/>
    <s v="Yaounde"/>
    <s v="ZTE"/>
    <n v="0"/>
    <n v="0"/>
    <n v="0"/>
    <n v="0"/>
    <n v="3.3445587316263019"/>
    <n v="0"/>
    <n v="0"/>
    <n v="0"/>
    <n v="0"/>
    <n v="0"/>
    <n v="0"/>
    <n v="0"/>
    <n v="0"/>
    <n v="0"/>
    <n v="0"/>
    <n v="0"/>
    <n v="0"/>
    <n v="0"/>
    <n v="2.2447407921057647"/>
    <n v="0"/>
    <n v="0"/>
    <n v="0"/>
    <n v="0"/>
    <n v="0"/>
    <x v="0"/>
    <m/>
    <x v="8"/>
    <x v="5"/>
    <s v="no root cause"/>
    <x v="5"/>
    <s v=""/>
  </r>
  <r>
    <s v="Buea-GRA-HIS"/>
    <s v="SUO_242"/>
    <s v="SUD-OUEST"/>
    <s v="IHS"/>
    <s v="Grid-Gen"/>
    <s v="SUD-OUEST"/>
    <s v="Buea"/>
    <s v="Huawei"/>
    <n v="0"/>
    <n v="0.58099551126748905"/>
    <n v="0"/>
    <n v="0"/>
    <n v="0.8229283486429646"/>
    <n v="0"/>
    <n v="0"/>
    <n v="0"/>
    <n v="0"/>
    <n v="0"/>
    <n v="0"/>
    <n v="0"/>
    <n v="0"/>
    <n v="0"/>
    <n v="0"/>
    <n v="0"/>
    <n v="1.7605005807101497"/>
    <n v="0"/>
    <n v="1.8263120197013407"/>
    <n v="0"/>
    <n v="0"/>
    <n v="0"/>
    <n v="0"/>
    <n v="0"/>
    <x v="0"/>
    <m/>
    <x v="8"/>
    <x v="5"/>
    <s v="no root cause"/>
    <x v="5"/>
    <s v=""/>
  </r>
  <r>
    <s v="PK10-Marche"/>
    <s v="LIT_278"/>
    <s v="Douala"/>
    <s v="IHS"/>
    <s v="Grid-Gen-Lithium"/>
    <s v="LITTORAL"/>
    <s v="Douala"/>
    <s v="ZTE"/>
    <n v="0"/>
    <n v="0"/>
    <n v="0"/>
    <n v="0.66799502329974636"/>
    <n v="0"/>
    <n v="0"/>
    <n v="0"/>
    <n v="0"/>
    <n v="0"/>
    <n v="0"/>
    <n v="3.4214992594875482"/>
    <n v="0"/>
    <n v="0"/>
    <n v="0"/>
    <n v="0"/>
    <n v="0"/>
    <n v="0"/>
    <n v="0"/>
    <n v="1.7237246492196794"/>
    <n v="0"/>
    <n v="0"/>
    <n v="0"/>
    <n v="0"/>
    <n v="0"/>
    <x v="0"/>
    <m/>
    <x v="8"/>
    <x v="5"/>
    <s v="no root cause"/>
    <x v="5"/>
    <s v=""/>
  </r>
  <r>
    <s v="Foumban-Ndjisse"/>
    <s v="OST_083"/>
    <s v="OUEST"/>
    <s v="IHS"/>
    <s v="Grid-Gen"/>
    <s v="OUEST"/>
    <s v="Foumban"/>
    <s v="Huawei"/>
    <n v="0"/>
    <n v="0"/>
    <n v="0"/>
    <n v="0"/>
    <n v="0"/>
    <n v="0"/>
    <n v="0"/>
    <n v="0"/>
    <n v="0"/>
    <n v="0"/>
    <n v="0"/>
    <n v="0"/>
    <n v="0"/>
    <n v="0"/>
    <n v="0"/>
    <n v="0"/>
    <n v="0"/>
    <n v="1.803572294846661"/>
    <n v="1.6659746656279517"/>
    <n v="0"/>
    <n v="0"/>
    <n v="0"/>
    <n v="0"/>
    <n v="0"/>
    <x v="0"/>
    <m/>
    <x v="8"/>
    <x v="5"/>
    <s v="no root cause"/>
    <x v="5"/>
    <s v=""/>
  </r>
  <r>
    <s v="Maroua-Ouro-Bah"/>
    <s v="EXN_083"/>
    <s v="Maroua"/>
    <s v="IHS"/>
    <s v="Grid-Gen"/>
    <s v="EXTREME-NORD"/>
    <s v="Maroua"/>
    <s v="Huawei"/>
    <n v="0.27127154120759178"/>
    <n v="0.69467630046257056"/>
    <n v="0"/>
    <n v="0"/>
    <n v="0"/>
    <n v="0"/>
    <n v="0"/>
    <n v="0"/>
    <n v="0"/>
    <n v="0.52221109313335223"/>
    <n v="0"/>
    <n v="0"/>
    <n v="0"/>
    <n v="0"/>
    <n v="0.67696606769339651"/>
    <n v="0"/>
    <n v="0"/>
    <n v="0"/>
    <n v="1.6472478333946861"/>
    <n v="0"/>
    <n v="0"/>
    <n v="0"/>
    <n v="0"/>
    <n v="0"/>
    <x v="0"/>
    <m/>
    <x v="8"/>
    <x v="5"/>
    <s v="no root cause"/>
    <x v="5"/>
    <s v=""/>
  </r>
  <r>
    <s v="Garoua-Lycee-Technique-MTN"/>
    <s v="NRD_063"/>
    <s v="Garoua"/>
    <s v="IHS"/>
    <s v="Grid-Gen"/>
    <s v="NORD"/>
    <s v="Garoua"/>
    <s v="Huawei"/>
    <n v="0"/>
    <n v="0"/>
    <n v="0"/>
    <n v="0"/>
    <n v="0"/>
    <n v="0"/>
    <n v="0"/>
    <n v="0"/>
    <n v="3.7842469173850626"/>
    <n v="0"/>
    <n v="0"/>
    <n v="0"/>
    <n v="0"/>
    <n v="2.6256802298870259"/>
    <n v="0.31764274483282112"/>
    <n v="12.927596002659566"/>
    <n v="0"/>
    <n v="2.3536061101551509"/>
    <n v="1.5959898183104901"/>
    <n v="0"/>
    <n v="0"/>
    <n v="0"/>
    <n v="0"/>
    <n v="0"/>
    <x v="0"/>
    <m/>
    <x v="8"/>
    <x v="5"/>
    <s v="no root cause"/>
    <x v="5"/>
    <s v=""/>
  </r>
  <r>
    <s v="Bamenda-Abangoh-IHS"/>
    <s v="NRO_064"/>
    <s v="NORD-OUEST"/>
    <s v="IHS"/>
    <s v="Grid-Gen"/>
    <s v="NORD-OUEST"/>
    <s v="Bamenda"/>
    <s v="Huawei"/>
    <n v="9.4769007199664426"/>
    <n v="5.5451933750531479"/>
    <n v="0"/>
    <n v="0"/>
    <n v="7.3343014213844002"/>
    <n v="0"/>
    <n v="0"/>
    <n v="1.7089393692945583"/>
    <n v="14.990704357180975"/>
    <n v="6.1590054304246449"/>
    <n v="1.0371989795481591"/>
    <n v="0"/>
    <n v="0.31097242554211496"/>
    <n v="3.7632015249705365E-2"/>
    <n v="0"/>
    <n v="0"/>
    <n v="0"/>
    <n v="2.5366475189265851"/>
    <n v="1.4770655160900941"/>
    <n v="0"/>
    <n v="0"/>
    <n v="0"/>
    <n v="0"/>
    <n v="0"/>
    <x v="0"/>
    <m/>
    <x v="8"/>
    <x v="5"/>
    <s v="no root cause"/>
    <x v="5"/>
    <s v=""/>
  </r>
  <r>
    <s v="Garoua-Nigeriare-II"/>
    <s v="NRD_140"/>
    <s v="Garoua"/>
    <s v="CAMUSAT"/>
    <s v="Medium Grid + GE"/>
    <s v="NORD"/>
    <s v="Garoua"/>
    <s v="Huawei"/>
    <n v="0"/>
    <n v="0"/>
    <n v="0"/>
    <n v="0"/>
    <n v="0"/>
    <n v="0"/>
    <n v="0"/>
    <n v="0"/>
    <n v="5.8253824554194384"/>
    <n v="0"/>
    <n v="0"/>
    <n v="0"/>
    <n v="0"/>
    <n v="2.4228953894182341"/>
    <n v="0.47261174033267422"/>
    <n v="11.687968884208964"/>
    <n v="0"/>
    <n v="2.1969427822151455"/>
    <n v="1.3676651456911875"/>
    <n v="0"/>
    <n v="0"/>
    <n v="0"/>
    <n v="0"/>
    <n v="0"/>
    <x v="0"/>
    <m/>
    <x v="8"/>
    <x v="5"/>
    <s v="no root cause"/>
    <x v="5"/>
    <s v=""/>
  </r>
  <r>
    <s v="Nkwein-Ntambang"/>
    <s v="NRO_222"/>
    <s v="NORD-OUEST"/>
    <s v="IHS"/>
    <s v="Grid-Gen"/>
    <s v="NORD-OUEST"/>
    <s v="Bamenda"/>
    <s v="Huawei"/>
    <n v="0.39757956585138959"/>
    <n v="1.2561780711291459"/>
    <n v="0"/>
    <n v="6.7607966430102184"/>
    <n v="9.9894273655734462"/>
    <n v="0.23479880604851711"/>
    <n v="1.4175320246666268"/>
    <n v="0"/>
    <n v="0"/>
    <n v="0"/>
    <n v="1.0148159562598272E-2"/>
    <n v="0"/>
    <n v="4.7178775971441036"/>
    <n v="0"/>
    <n v="3.0854685489094921E-3"/>
    <n v="0"/>
    <n v="0"/>
    <n v="0.23795561491069617"/>
    <n v="1.1014944368823714"/>
    <n v="0"/>
    <n v="0"/>
    <n v="0"/>
    <n v="0"/>
    <n v="0"/>
    <x v="0"/>
    <m/>
    <x v="8"/>
    <x v="5"/>
    <s v="no root cause"/>
    <x v="5"/>
    <s v=""/>
  </r>
  <r>
    <s v="Mora-IHS"/>
    <s v="EXN_106"/>
    <s v="EXTREME-NORD"/>
    <s v="IHS"/>
    <s v="Grid-Gen"/>
    <s v="EXTREME-NORD"/>
    <s v="Mora"/>
    <s v="Huawei"/>
    <n v="0"/>
    <n v="0"/>
    <n v="1.908478225509584"/>
    <n v="0"/>
    <n v="0"/>
    <n v="0"/>
    <n v="0"/>
    <n v="0"/>
    <n v="0"/>
    <n v="0"/>
    <n v="0"/>
    <n v="0"/>
    <n v="1.3452821224028559"/>
    <n v="5.799432416467627"/>
    <n v="27.737113799214125"/>
    <n v="27.737113799214125"/>
    <n v="15.098767096706077"/>
    <n v="1.3916354909497681"/>
    <n v="1.0003873779010537"/>
    <n v="0"/>
    <n v="0"/>
    <n v="0"/>
    <n v="0"/>
    <n v="0"/>
    <x v="2"/>
    <m/>
    <x v="8"/>
    <x v="5"/>
    <s v="no root cause"/>
    <x v="5"/>
    <s v=""/>
  </r>
  <r>
    <s v="Parcours-Vita"/>
    <s v="LIT_666"/>
    <s v="Douala"/>
    <s v="CAMUSAT"/>
    <s v="Good Grid no GE - 12h"/>
    <s v="LITTORAL"/>
    <s v="Douala"/>
    <s v="ZTE"/>
    <n v="0"/>
    <n v="0"/>
    <n v="23.879529039787919"/>
    <n v="0"/>
    <n v="0"/>
    <n v="18.159979939103906"/>
    <n v="8.5214755745035422"/>
    <n v="0"/>
    <n v="0"/>
    <n v="0"/>
    <n v="7.3877709861799543"/>
    <n v="0"/>
    <n v="0"/>
    <n v="0"/>
    <n v="4.0830379844363982"/>
    <n v="0"/>
    <n v="0"/>
    <n v="0"/>
    <n v="0.90948198371728772"/>
    <n v="0"/>
    <n v="0"/>
    <n v="0"/>
    <n v="0"/>
    <n v="0"/>
    <x v="0"/>
    <m/>
    <x v="8"/>
    <x v="5"/>
    <s v="no root cause"/>
    <x v="5"/>
    <s v=""/>
  </r>
  <r>
    <s v="Garoua-Roumde-Adja"/>
    <s v="NRD_065"/>
    <s v="Garoua"/>
    <s v="IHS"/>
    <s v="Grid-Gen"/>
    <s v="NORD"/>
    <s v="Garoua"/>
    <s v="Huawei"/>
    <n v="0"/>
    <n v="0"/>
    <n v="0"/>
    <n v="0"/>
    <n v="0"/>
    <n v="0"/>
    <n v="0"/>
    <n v="0"/>
    <n v="1.7913552661992449"/>
    <n v="0"/>
    <n v="0"/>
    <n v="0"/>
    <n v="0"/>
    <n v="0"/>
    <n v="0"/>
    <n v="0"/>
    <n v="0"/>
    <n v="0.97902095407681344"/>
    <n v="0.69890321402379341"/>
    <n v="0"/>
    <n v="0"/>
    <n v="0"/>
    <n v="0"/>
    <n v="0"/>
    <x v="0"/>
    <m/>
    <x v="8"/>
    <x v="5"/>
    <s v="no root cause"/>
    <x v="5"/>
    <s v=""/>
  </r>
  <r>
    <s v="BAMENDA-MENTEH-IHS"/>
    <s v="NRO_148"/>
    <s v="NORD-OUEST"/>
    <m/>
    <m/>
    <s v="NORD-OUEST"/>
    <s v="Bamenda"/>
    <s v="Huawei"/>
    <n v="0"/>
    <n v="0"/>
    <n v="3.2272574215327894"/>
    <n v="0"/>
    <n v="0"/>
    <n v="0"/>
    <n v="0"/>
    <n v="0.30346385757049138"/>
    <n v="0"/>
    <n v="6.1424009725111507E-2"/>
    <n v="4.4494061632323438"/>
    <n v="0"/>
    <n v="1.5248991961373502E-2"/>
    <n v="5.6983075224079929E-2"/>
    <n v="0"/>
    <n v="0"/>
    <n v="3.2624817012096465"/>
    <n v="0.34974588580413374"/>
    <n v="0.62800877771214481"/>
    <n v="0"/>
    <n v="0"/>
    <n v="0"/>
    <n v="0"/>
    <n v="0"/>
    <x v="0"/>
    <m/>
    <x v="8"/>
    <x v="5"/>
    <s v="no root cause"/>
    <x v="5"/>
    <s v=""/>
  </r>
  <r>
    <s v="Makepe-AES"/>
    <s v="LIT_357"/>
    <s v="Douala"/>
    <s v="IHS"/>
    <s v="Grid-Gen"/>
    <s v="LITTORAL"/>
    <s v="Douala"/>
    <s v="ZTE"/>
    <n v="0"/>
    <n v="0"/>
    <n v="18.528952039334197"/>
    <n v="0"/>
    <n v="0"/>
    <n v="11.384166160150441"/>
    <n v="4.1865706140688808"/>
    <n v="0"/>
    <n v="0"/>
    <n v="0"/>
    <n v="5.8604462193914388"/>
    <n v="0"/>
    <n v="19.345834296427562"/>
    <n v="0"/>
    <n v="3.0638345989104905"/>
    <n v="0"/>
    <n v="0"/>
    <n v="0"/>
    <n v="0.59496037759001053"/>
    <n v="0"/>
    <n v="0"/>
    <n v="0"/>
    <n v="0"/>
    <n v="0"/>
    <x v="0"/>
    <m/>
    <x v="8"/>
    <x v="5"/>
    <s v="no root cause"/>
    <x v="5"/>
    <s v=""/>
  </r>
  <r>
    <s v="Foumban-Mambain-MTN"/>
    <s v="OST_102"/>
    <s v="OUEST"/>
    <m/>
    <m/>
    <s v="OUEST"/>
    <s v="Foumban"/>
    <s v="Huawei"/>
    <n v="0"/>
    <n v="0"/>
    <n v="0"/>
    <n v="0.95624555906549902"/>
    <n v="0"/>
    <n v="0"/>
    <n v="0"/>
    <n v="2.1765037824634095"/>
    <n v="4.6888242545650671"/>
    <n v="0.50287786823729497"/>
    <n v="0"/>
    <n v="0"/>
    <n v="0"/>
    <n v="0"/>
    <n v="0"/>
    <n v="0"/>
    <n v="0"/>
    <n v="5.8320706097884623"/>
    <n v="0.470667716796078"/>
    <n v="0"/>
    <n v="0"/>
    <n v="0"/>
    <n v="0"/>
    <n v="0"/>
    <x v="0"/>
    <m/>
    <x v="8"/>
    <x v="5"/>
    <s v="no root cause"/>
    <x v="5"/>
    <s v=""/>
  </r>
  <r>
    <s v="Foumban-Ndjisse-III"/>
    <s v="OST_229"/>
    <s v="OUEST"/>
    <s v="CAMUSAT"/>
    <s v="HGB"/>
    <s v="OUEST"/>
    <s v="Foumban"/>
    <s v="Huawei"/>
    <n v="0"/>
    <n v="0"/>
    <n v="0"/>
    <n v="0"/>
    <n v="0"/>
    <n v="0"/>
    <n v="8.0614553994629509E-3"/>
    <n v="0"/>
    <n v="0"/>
    <n v="0"/>
    <n v="0"/>
    <n v="0"/>
    <n v="0"/>
    <n v="0"/>
    <n v="0"/>
    <n v="0"/>
    <n v="0"/>
    <n v="5.9226728076408319"/>
    <n v="0.45960996823929245"/>
    <n v="0"/>
    <n v="0"/>
    <n v="0"/>
    <n v="0"/>
    <n v="0"/>
    <x v="0"/>
    <m/>
    <x v="8"/>
    <x v="5"/>
    <s v="no root cause"/>
    <x v="5"/>
    <s v=""/>
  </r>
  <r>
    <s v="Kotto-Village"/>
    <s v="LIT_726"/>
    <s v="Douala"/>
    <s v="CAMUSAT"/>
    <s v="Good Grid no GE - 8h"/>
    <s v="LITTORAL"/>
    <s v="Douala"/>
    <s v="ZTE"/>
    <n v="0"/>
    <n v="0"/>
    <n v="0"/>
    <n v="0"/>
    <n v="0"/>
    <n v="2.1228915370413182"/>
    <n v="0"/>
    <n v="0"/>
    <n v="0"/>
    <n v="0"/>
    <n v="3.442705167606932"/>
    <n v="0"/>
    <n v="0"/>
    <n v="0"/>
    <n v="0.6734882274215056"/>
    <n v="2.0640179435155934"/>
    <n v="3.9279084732316871"/>
    <n v="0"/>
    <n v="0.38074325191976682"/>
    <n v="0"/>
    <n v="0"/>
    <n v="0"/>
    <n v="0"/>
    <n v="0"/>
    <x v="0"/>
    <m/>
    <x v="8"/>
    <x v="5"/>
    <s v="no root cause"/>
    <x v="5"/>
    <s v=""/>
  </r>
  <r>
    <s v="Mbingo-IHS"/>
    <s v="NRO_031"/>
    <s v="NORD-OUEST"/>
    <s v="IHS"/>
    <s v="Grid-Gen"/>
    <s v="NORD-OUEST"/>
    <s v="Mbingo"/>
    <s v="NOKIA"/>
    <n v="2.0924462720842469"/>
    <n v="0"/>
    <n v="0"/>
    <n v="0"/>
    <n v="1.0795221731192857"/>
    <n v="0"/>
    <n v="0"/>
    <n v="0"/>
    <n v="0"/>
    <n v="0"/>
    <n v="0"/>
    <n v="0"/>
    <n v="0"/>
    <n v="0.36706374685032511"/>
    <n v="0"/>
    <n v="0"/>
    <n v="0"/>
    <n v="0.27478505163611888"/>
    <n v="0.36704591177200763"/>
    <n v="0"/>
    <n v="0"/>
    <n v="0"/>
    <n v="0"/>
    <n v="0"/>
    <x v="2"/>
    <m/>
    <x v="8"/>
    <x v="5"/>
    <s v="no root cause"/>
    <x v="5"/>
    <s v=""/>
  </r>
  <r>
    <s v="Babanki-IHS"/>
    <s v="NRO_058"/>
    <s v="NORD-OUEST"/>
    <s v="IHS"/>
    <s v="Grid-Gen"/>
    <s v="NORD-OUEST"/>
    <s v="Babanki"/>
    <s v="NOKIA"/>
    <n v="2.0923861516778413"/>
    <n v="0"/>
    <n v="0"/>
    <n v="0"/>
    <n v="1.0719943551738911"/>
    <n v="0"/>
    <n v="0.58064207155090763"/>
    <n v="0"/>
    <n v="0"/>
    <n v="0"/>
    <n v="0"/>
    <n v="0"/>
    <n v="0"/>
    <n v="0.36670704528397718"/>
    <n v="0"/>
    <n v="0"/>
    <n v="0"/>
    <n v="0.27150339722571781"/>
    <n v="0.36347889610852863"/>
    <n v="0"/>
    <n v="0"/>
    <n v="0"/>
    <n v="0"/>
    <n v="0"/>
    <x v="2"/>
    <m/>
    <x v="8"/>
    <x v="5"/>
    <s v="no root cause"/>
    <x v="5"/>
    <s v=""/>
  </r>
  <r>
    <s v="Bonassama-New-IHS"/>
    <s v="LIT_589"/>
    <s v="Douala"/>
    <s v="IHS"/>
    <s v="Grid-Gen"/>
    <s v="LITTORAL"/>
    <s v="Douala"/>
    <s v="ZTE"/>
    <n v="0"/>
    <n v="0"/>
    <n v="0"/>
    <n v="0"/>
    <n v="0"/>
    <n v="0"/>
    <n v="0"/>
    <n v="0"/>
    <n v="0"/>
    <n v="0"/>
    <n v="0"/>
    <n v="0"/>
    <n v="0"/>
    <n v="0"/>
    <n v="0"/>
    <n v="0"/>
    <n v="0"/>
    <n v="0"/>
    <n v="0.27360793646717013"/>
    <n v="0"/>
    <n v="0"/>
    <n v="0"/>
    <n v="0"/>
    <n v="0"/>
    <x v="0"/>
    <m/>
    <x v="8"/>
    <x v="5"/>
    <s v="no root cause"/>
    <x v="5"/>
    <s v=""/>
  </r>
  <r>
    <s v="Bda-Bus-Station-IHS"/>
    <s v="NRO_066"/>
    <s v="NORD-OUEST"/>
    <s v="IHS"/>
    <s v="Grid-Gen"/>
    <s v="NORD-OUEST"/>
    <s v="Bamenda"/>
    <s v="Huawei"/>
    <n v="0"/>
    <n v="0"/>
    <n v="0"/>
    <n v="0"/>
    <n v="0"/>
    <n v="0"/>
    <n v="0"/>
    <n v="0"/>
    <n v="0"/>
    <n v="0.26859627945998238"/>
    <n v="4.2767269349633175"/>
    <n v="0"/>
    <n v="5.6407002194428033"/>
    <n v="0.59132202161326131"/>
    <n v="1.9427750811139364"/>
    <n v="2.7295695610858575"/>
    <n v="0"/>
    <n v="0.36445982541598532"/>
    <n v="0.24988728230503407"/>
    <n v="0"/>
    <n v="0"/>
    <n v="0"/>
    <n v="0"/>
    <n v="0"/>
    <x v="0"/>
    <m/>
    <x v="8"/>
    <x v="5"/>
    <s v="no root cause"/>
    <x v="5"/>
    <s v=""/>
  </r>
  <r>
    <s v="Kribi-Gd-Batanga-II"/>
    <s v="SUD_094"/>
    <s v="LITTORAL"/>
    <s v="CAMUSAT"/>
    <s v="Good Grid + GE"/>
    <s v="SUD"/>
    <s v="Kribi"/>
    <s v="ZTE"/>
    <n v="0"/>
    <n v="5.7999674688171875E-2"/>
    <n v="3.5670156634854415E-5"/>
    <n v="3.2007544951531388"/>
    <n v="0"/>
    <n v="0"/>
    <n v="0"/>
    <n v="0"/>
    <n v="0"/>
    <n v="0"/>
    <n v="0"/>
    <n v="0"/>
    <n v="0.2029631912519651"/>
    <n v="0"/>
    <n v="1.0076819249328666E-2"/>
    <n v="0"/>
    <n v="0"/>
    <n v="0"/>
    <n v="0.24888851791926003"/>
    <n v="0"/>
    <n v="0"/>
    <n v="0"/>
    <n v="0"/>
    <n v="0"/>
    <x v="0"/>
    <m/>
    <x v="8"/>
    <x v="5"/>
    <s v="no root cause"/>
    <x v="5"/>
    <s v=""/>
  </r>
  <r>
    <s v="Bsadi-ZoneA-New"/>
    <s v="LIT_277"/>
    <s v="Douala"/>
    <s v="IHS"/>
    <s v="GridOnly"/>
    <s v="LITTORAL"/>
    <s v="Douala"/>
    <s v="ZTE"/>
    <n v="0"/>
    <n v="0"/>
    <n v="6.9437488763900665"/>
    <n v="0"/>
    <n v="0"/>
    <n v="4.1665418211184457"/>
    <n v="1.539185093869585"/>
    <n v="0"/>
    <n v="0"/>
    <n v="0"/>
    <n v="2.1955873162630239"/>
    <n v="0"/>
    <n v="7.2466955166893543"/>
    <n v="0"/>
    <n v="3.4467715654632984"/>
    <n v="0"/>
    <n v="0"/>
    <n v="0"/>
    <n v="0.22156517793700986"/>
    <n v="0"/>
    <n v="0"/>
    <n v="0"/>
    <n v="0"/>
    <n v="0"/>
    <x v="0"/>
    <m/>
    <x v="8"/>
    <x v="5"/>
    <s v="no root cause"/>
    <x v="5"/>
    <s v=""/>
  </r>
  <r>
    <s v="Bonaberi-Magzi-IHS"/>
    <s v="LIT_738"/>
    <s v="Douala"/>
    <s v="IHS"/>
    <s v="Grid-Gen"/>
    <s v="LITTORAL"/>
    <s v="Douala"/>
    <s v="ZTE"/>
    <n v="0"/>
    <n v="0"/>
    <n v="0"/>
    <n v="2.1254776233973405"/>
    <n v="1.4499561970476513"/>
    <n v="0"/>
    <n v="0"/>
    <n v="0"/>
    <n v="0"/>
    <n v="0"/>
    <n v="0"/>
    <n v="0"/>
    <n v="0"/>
    <n v="0"/>
    <n v="0"/>
    <n v="1.8510314382492523"/>
    <n v="0"/>
    <n v="0"/>
    <n v="0.20480020431865703"/>
    <n v="0"/>
    <n v="0"/>
    <n v="0"/>
    <n v="0"/>
    <n v="0"/>
    <x v="0"/>
    <m/>
    <x v="8"/>
    <x v="5"/>
    <s v="no root cause"/>
    <x v="5"/>
    <s v=""/>
  </r>
  <r>
    <s v="NRD_266_H_Garoua-Bockle-II"/>
    <s v="NRD_266"/>
    <s v=""/>
    <s v="ESCO"/>
    <s v="Hybrid Solar - S1"/>
    <s v="NRD"/>
    <s v="Garoua"/>
    <s v="Huawei"/>
    <n v="2.8497958240234218"/>
    <n v="0.49010795216203956"/>
    <n v="0"/>
    <n v="0"/>
    <n v="1.8567029931541839"/>
    <n v="5.6176929684133627"/>
    <n v="0.93778625300699447"/>
    <n v="1.8223883024715131"/>
    <n v="0"/>
    <n v="0.36947148242317357"/>
    <n v="3.1144683862535771"/>
    <n v="0"/>
    <n v="0"/>
    <s v=""/>
    <n v="0"/>
    <n v="0"/>
    <n v="0"/>
    <n v="0"/>
    <n v="0.19841524628102947"/>
    <n v="0"/>
    <n v="0"/>
    <n v="0"/>
    <n v="0"/>
    <n v="0"/>
    <x v="0"/>
    <m/>
    <x v="8"/>
    <x v="5"/>
    <s v="no root cause"/>
    <x v="5"/>
    <s v=""/>
  </r>
  <r>
    <s v="Djangane"/>
    <s v="EST_008"/>
    <s v="CENTRE"/>
    <s v="IHS"/>
    <s v="Grid-Gen"/>
    <s v="EST"/>
    <s v="Djangane"/>
    <s v="NOKIA"/>
    <n v="0.11257501433940306"/>
    <n v="4.8172546535286229E-2"/>
    <n v="0"/>
    <n v="0.34368195917621897"/>
    <n v="0.20260648968561756"/>
    <n v="0.15318548766811343"/>
    <n v="4.4088313600602655E-2"/>
    <n v="4.106277091483963"/>
    <n v="4.3892127739111268E-2"/>
    <n v="0.11790770275630422"/>
    <n v="0"/>
    <n v="0"/>
    <n v="0"/>
    <n v="9.0209826129388479E-2"/>
    <n v="0"/>
    <n v="0"/>
    <n v="7.3712378685797372E-2"/>
    <n v="2.3322040161742756"/>
    <n v="0.16823829376799573"/>
    <n v="0"/>
    <n v="0"/>
    <n v="0"/>
    <n v="0"/>
    <n v="0"/>
    <x v="0"/>
    <m/>
    <x v="8"/>
    <x v="5"/>
    <s v="no root cause"/>
    <x v="5"/>
    <s v=""/>
  </r>
  <r>
    <s v="Shell-Nsimeyong"/>
    <s v="CTR_056"/>
    <s v="Yaounde"/>
    <s v="IHS"/>
    <s v="Grid-Gen"/>
    <s v="CENTRE"/>
    <s v="Yaounde"/>
    <s v="ZTE"/>
    <n v="0.2307859134271032"/>
    <n v="0"/>
    <n v="0"/>
    <n v="0"/>
    <n v="0"/>
    <n v="0"/>
    <n v="0"/>
    <n v="0"/>
    <n v="0"/>
    <n v="0"/>
    <n v="0"/>
    <n v="0"/>
    <n v="0"/>
    <n v="0"/>
    <n v="0"/>
    <n v="0"/>
    <n v="0"/>
    <n v="0"/>
    <n v="0.16686499273755634"/>
    <n v="0"/>
    <n v="0"/>
    <n v="0"/>
    <n v="0"/>
    <n v="0"/>
    <x v="0"/>
    <m/>
    <x v="8"/>
    <x v="5"/>
    <s v="no root cause"/>
    <x v="5"/>
    <s v=""/>
  </r>
  <r>
    <s v="Maroua-Ouro-Bah-II-IHS"/>
    <s v="EXN_184"/>
    <s v="Maroua"/>
    <s v="IHS"/>
    <s v="Grid-Gen"/>
    <s v="EXTREME-NORD"/>
    <s v="Maroua"/>
    <s v="Huawei"/>
    <n v="1.4790630448616426"/>
    <n v="0.74789617416167997"/>
    <n v="0"/>
    <n v="0"/>
    <n v="0.82132319159439893"/>
    <n v="0"/>
    <n v="0"/>
    <n v="0"/>
    <n v="0"/>
    <n v="0"/>
    <n v="0.90816218792179948"/>
    <n v="0"/>
    <n v="0"/>
    <n v="0"/>
    <n v="0"/>
    <n v="0"/>
    <n v="0"/>
    <n v="0"/>
    <n v="0.13677721561610923"/>
    <n v="0"/>
    <n v="0"/>
    <n v="0"/>
    <n v="0"/>
    <n v="0"/>
    <x v="0"/>
    <m/>
    <x v="8"/>
    <x v="5"/>
    <s v="no root cause"/>
    <x v="5"/>
    <s v=""/>
  </r>
  <r>
    <s v="Rond-point"/>
    <s v="LIT_048"/>
    <s v="Douala"/>
    <s v="IHS"/>
    <s v="Grid-Gen"/>
    <s v="LITTORAL"/>
    <s v="Douala"/>
    <s v="ZTE"/>
    <n v="0"/>
    <n v="0"/>
    <n v="0"/>
    <n v="0"/>
    <n v="0"/>
    <n v="0"/>
    <n v="0"/>
    <n v="0"/>
    <n v="0"/>
    <n v="0"/>
    <n v="0"/>
    <n v="0"/>
    <n v="0"/>
    <n v="0"/>
    <n v="0"/>
    <n v="0"/>
    <n v="0"/>
    <n v="0"/>
    <n v="0.13069545390987697"/>
    <n v="0"/>
    <n v="0"/>
    <n v="0"/>
    <n v="0"/>
    <n v="0"/>
    <x v="0"/>
    <m/>
    <x v="8"/>
    <x v="5"/>
    <s v="no root cause"/>
    <x v="5"/>
    <s v=""/>
  </r>
  <r>
    <s v="Mbidou-IHS"/>
    <s v="ADM_079"/>
    <s v="ADAMAOUA"/>
    <s v="IHS"/>
    <s v="Grid-Gen"/>
    <s v="ADAMAOUA"/>
    <s v="Mbidou"/>
    <s v="NOKIA"/>
    <n v="0"/>
    <n v="0"/>
    <n v="2.5022784293142787E-2"/>
    <n v="0"/>
    <n v="0"/>
    <n v="0"/>
    <n v="0"/>
    <n v="6.6616802048432469E-2"/>
    <n v="5.2241216224856175E-2"/>
    <n v="0"/>
    <n v="0"/>
    <n v="0"/>
    <n v="0"/>
    <n v="0"/>
    <n v="0"/>
    <n v="0.54084473939101496"/>
    <n v="2.6300676126995235"/>
    <n v="0"/>
    <n v="6.1465922426389513E-2"/>
    <n v="0"/>
    <n v="0"/>
    <n v="0"/>
    <n v="0"/>
    <n v="0"/>
    <x v="0"/>
    <m/>
    <x v="8"/>
    <x v="5"/>
    <s v="no root cause"/>
    <x v="5"/>
    <s v=""/>
  </r>
  <r>
    <s v="Bamenda-Old-Town-IHS"/>
    <s v="NRO_119"/>
    <s v="NORD-OUEST"/>
    <s v="IHS"/>
    <s v="Grid-Gen"/>
    <s v="NORD-OUEST"/>
    <s v="Bamenda"/>
    <s v="Huawei"/>
    <n v="10.119445086507262"/>
    <n v="6.9304439079652873"/>
    <n v="1.4446413437090685E-2"/>
    <n v="0"/>
    <n v="8.6599114524031719"/>
    <n v="0"/>
    <n v="0"/>
    <n v="1.3615477138283212"/>
    <n v="17.79812403512226"/>
    <n v="1.0189001891945106"/>
    <n v="1.3658102975461786"/>
    <n v="0"/>
    <n v="0"/>
    <n v="0"/>
    <n v="0"/>
    <n v="0"/>
    <n v="0"/>
    <n v="3.0791014259501819"/>
    <n v="5.7732148513410547E-2"/>
    <n v="0"/>
    <n v="0"/>
    <n v="0"/>
    <n v="0"/>
    <n v="0"/>
    <x v="0"/>
    <m/>
    <x v="8"/>
    <x v="5"/>
    <s v="no root cause"/>
    <x v="5"/>
    <s v=""/>
  </r>
  <r>
    <s v="Kouba-MTN-IHS"/>
    <s v="EST_094"/>
    <s v="CENTRE"/>
    <s v="IHS"/>
    <s v="Hybrid-Gen"/>
    <s v="EST"/>
    <s v="Kouba"/>
    <s v="NOKIA"/>
    <n v="2.6752617476098045E-4"/>
    <n v="0"/>
    <n v="0"/>
    <n v="0"/>
    <n v="0"/>
    <n v="0"/>
    <n v="0"/>
    <n v="0"/>
    <n v="0"/>
    <n v="0"/>
    <n v="0"/>
    <n v="0"/>
    <n v="0"/>
    <n v="1.0084754508667519"/>
    <n v="0.27308521885465337"/>
    <n v="0"/>
    <n v="0"/>
    <n v="0"/>
    <n v="5.3005852759301142E-2"/>
    <n v="0"/>
    <n v="0"/>
    <n v="0"/>
    <n v="0"/>
    <n v="0"/>
    <x v="0"/>
    <m/>
    <x v="8"/>
    <x v="5"/>
    <s v="no root cause"/>
    <x v="5"/>
    <s v=""/>
  </r>
  <r>
    <s v="Ngaoui"/>
    <s v="ADM_037"/>
    <s v="ADAMAOUA"/>
    <s v="IHS"/>
    <s v="Solar-Gen"/>
    <s v="ADAMAOUA"/>
    <s v="Ngaoui"/>
    <s v="NOKIA"/>
    <n v="0"/>
    <n v="0.42960770388030967"/>
    <n v="2.9751328288835426"/>
    <n v="17.013420618533651"/>
    <n v="18.541853379151117"/>
    <n v="15.75850530080182"/>
    <n v="3.9595645095496625E-3"/>
    <n v="2.9451348243667024"/>
    <n v="0"/>
    <n v="0"/>
    <n v="0"/>
    <n v="0"/>
    <n v="0"/>
    <n v="0"/>
    <n v="0"/>
    <n v="2.764917159536535E-3"/>
    <n v="0"/>
    <n v="0"/>
    <n v="4.6464404760851806E-2"/>
    <n v="0"/>
    <n v="0"/>
    <n v="0"/>
    <n v="0"/>
    <n v="0"/>
    <x v="0"/>
    <m/>
    <x v="8"/>
    <x v="5"/>
    <s v="no root cause"/>
    <x v="5"/>
    <s v=""/>
  </r>
  <r>
    <s v="Biteng-Maetur"/>
    <s v="CTR_395"/>
    <s v="Yaounde"/>
    <s v="IHS"/>
    <s v="Grid-Gen"/>
    <s v="CENTRE"/>
    <s v="Yaounde"/>
    <s v="ZTE"/>
    <n v="9.9234375757991669E-2"/>
    <n v="1.5479777874800595"/>
    <n v="0"/>
    <n v="0"/>
    <n v="4.2697177491845789E-2"/>
    <n v="0"/>
    <n v="0"/>
    <n v="0.6817280336041408"/>
    <n v="0"/>
    <n v="0"/>
    <n v="0.70220270351251146"/>
    <n v="0"/>
    <n v="0.33986525241629534"/>
    <n v="4.1299085702545142"/>
    <n v="0"/>
    <n v="0"/>
    <n v="0"/>
    <n v="0"/>
    <n v="4.0877999503471658E-2"/>
    <n v="0"/>
    <n v="0"/>
    <n v="0"/>
    <n v="0"/>
    <n v="0"/>
    <x v="0"/>
    <m/>
    <x v="8"/>
    <x v="5"/>
    <s v="no root cause"/>
    <x v="5"/>
    <s v=""/>
  </r>
  <r>
    <s v="Yarbang-Gaziya-IHS"/>
    <s v="ADM_142"/>
    <s v="ADAMAOUA"/>
    <s v="IHS"/>
    <s v="Hybrid-Gen"/>
    <s v="ADAMAOUA"/>
    <s v="Yarban Gaziya"/>
    <s v="NOKIA"/>
    <n v="0"/>
    <n v="0.21895589338428956"/>
    <n v="11.116514952242214"/>
    <n v="12.361235586100744"/>
    <n v="12.361235586100744"/>
    <n v="18.38198133574879"/>
    <n v="2.2829932428585797E-3"/>
    <n v="1.967288525894743"/>
    <n v="5.3511428404535489E-4"/>
    <n v="0"/>
    <n v="0"/>
    <n v="0"/>
    <n v="0"/>
    <n v="0"/>
    <n v="0"/>
    <n v="0"/>
    <n v="0"/>
    <n v="0"/>
    <n v="3.4495973033294998E-2"/>
    <n v="0"/>
    <n v="0"/>
    <n v="0"/>
    <n v="0"/>
    <n v="0"/>
    <x v="0"/>
    <m/>
    <x v="8"/>
    <x v="5"/>
    <s v="no root cause"/>
    <x v="5"/>
    <s v=""/>
  </r>
  <r>
    <s v="Matafal"/>
    <s v="EXN_207"/>
    <s v="EXTREME-NORD"/>
    <s v="IHS"/>
    <s v="Hybrid-Gen"/>
    <s v="EXTREME-NORD"/>
    <s v="Matafal"/>
    <s v="NOKIA"/>
    <n v="0"/>
    <n v="2.7645971274559804E-3"/>
    <n v="4.1782281180049188E-2"/>
    <n v="0"/>
    <n v="0"/>
    <n v="0"/>
    <n v="0"/>
    <n v="0.12041814767257501"/>
    <n v="0.47552141736597703"/>
    <n v="0"/>
    <n v="0"/>
    <n v="0"/>
    <n v="0.12615152974952956"/>
    <n v="2.0849861988809393E-2"/>
    <n v="0.30939685048651266"/>
    <n v="0"/>
    <n v="0"/>
    <n v="0"/>
    <n v="1.6230860554741829E-2"/>
    <n v="0"/>
    <n v="0"/>
    <n v="0"/>
    <n v="0"/>
    <n v="0"/>
    <x v="2"/>
    <m/>
    <x v="8"/>
    <x v="5"/>
    <s v="no root cause"/>
    <x v="5"/>
    <s v=""/>
  </r>
  <r>
    <s v="Balikumbat-Palais"/>
    <s v="NRO_034"/>
    <s v="NORD-OUEST"/>
    <s v="IHS"/>
    <s v="Grid-Gen"/>
    <s v="NORD-OUEST"/>
    <s v="Balikumbat"/>
    <s v="NOKIA"/>
    <n v="2.7053307087621325E-3"/>
    <n v="0.15714335700993459"/>
    <n v="0"/>
    <n v="0"/>
    <n v="2.6195218224961261"/>
    <n v="3.8940339532160726"/>
    <n v="0"/>
    <n v="0"/>
    <n v="0.66923146871340267"/>
    <n v="0"/>
    <n v="0.75584397278040771"/>
    <n v="0"/>
    <n v="0"/>
    <n v="0"/>
    <n v="0"/>
    <n v="0"/>
    <n v="0"/>
    <n v="0.10189180242728284"/>
    <n v="1.612291079892593E-2"/>
    <n v="0"/>
    <n v="0"/>
    <n v="0"/>
    <n v="0"/>
    <n v="0"/>
    <x v="2"/>
    <m/>
    <x v="8"/>
    <x v="5"/>
    <s v="no root cause"/>
    <x v="5"/>
    <s v=""/>
  </r>
  <r>
    <s v="Kiiki"/>
    <s v="CTR_190"/>
    <s v="CENTRE"/>
    <s v="IHS"/>
    <s v="Grid-Gen"/>
    <s v="CENTRE"/>
    <s v="Kiiki"/>
    <s v="NOKIA"/>
    <n v="0"/>
    <n v="0"/>
    <n v="0"/>
    <n v="0"/>
    <n v="0"/>
    <n v="0"/>
    <n v="0"/>
    <n v="6.6851597340379598E-2"/>
    <n v="0"/>
    <n v="0"/>
    <n v="0"/>
    <n v="0"/>
    <n v="0"/>
    <n v="0"/>
    <n v="0"/>
    <n v="0"/>
    <n v="0"/>
    <n v="0"/>
    <n v="6.7238245256582962E-3"/>
    <n v="0"/>
    <n v="0"/>
    <n v="0"/>
    <n v="0"/>
    <n v="0"/>
    <x v="0"/>
    <m/>
    <x v="8"/>
    <x v="5"/>
    <s v="no root cause"/>
    <x v="5"/>
    <s v=""/>
  </r>
  <r>
    <s v="DEENA-IHS"/>
    <s v="ADM_082"/>
    <s v="ADAMAOUA"/>
    <s v="IHS"/>
    <s v="Solar-Gen"/>
    <s v="ADAMAOUA"/>
    <s v="Deena"/>
    <s v="NOKIA"/>
    <n v="0"/>
    <n v="6.4621110814108665E-2"/>
    <n v="0"/>
    <n v="0"/>
    <n v="0"/>
    <n v="0"/>
    <n v="0"/>
    <n v="0"/>
    <n v="0"/>
    <n v="0"/>
    <n v="6.0603178560773414E-2"/>
    <n v="0"/>
    <n v="0"/>
    <n v="0"/>
    <n v="0"/>
    <n v="0"/>
    <n v="0"/>
    <n v="0"/>
    <n v="5.3511428404552598E-3"/>
    <n v="0"/>
    <n v="0"/>
    <n v="0"/>
    <n v="0"/>
    <n v="0"/>
    <x v="0"/>
    <m/>
    <x v="8"/>
    <x v="5"/>
    <s v="no root cause"/>
    <x v="5"/>
    <s v=""/>
  </r>
  <r>
    <s v="Buea-UB-Lamp-IHS"/>
    <s v="SUO_200"/>
    <s v="SUD-OUEST"/>
    <s v="IHS"/>
    <s v="Grid-Gen"/>
    <s v="SUD-OUEST"/>
    <s v="Buea"/>
    <s v="Huawei"/>
    <n v="0"/>
    <n v="0.62467361806679156"/>
    <n v="0"/>
    <n v="0"/>
    <n v="0"/>
    <n v="0"/>
    <n v="0"/>
    <n v="0"/>
    <n v="0"/>
    <n v="0"/>
    <n v="0"/>
    <n v="0"/>
    <n v="0"/>
    <n v="0"/>
    <n v="0"/>
    <n v="0"/>
    <n v="10.332663447791729"/>
    <n v="0"/>
    <n v="4.7262957541099162E-3"/>
    <n v="0"/>
    <n v="0"/>
    <n v="0"/>
    <n v="0"/>
    <n v="0"/>
    <x v="0"/>
    <m/>
    <x v="8"/>
    <x v="5"/>
    <s v="no root cause"/>
    <x v="5"/>
    <s v=""/>
  </r>
  <r>
    <s v="Akok-I"/>
    <s v="SUD_121"/>
    <s v="CENTRE"/>
    <s v="CAMUSAT"/>
    <s v="Hybrid Solar - S3"/>
    <s v="SUD"/>
    <s v="Akom-I"/>
    <s v="NOKIA"/>
    <n v="8.0257852428277016E-4"/>
    <n v="0"/>
    <n v="3.4459405099785123E-2"/>
    <n v="0"/>
    <n v="0"/>
    <n v="9.2742407250450407E-4"/>
    <n v="0"/>
    <n v="4.6191284195926573E-2"/>
    <n v="0"/>
    <n v="0"/>
    <n v="0"/>
    <n v="0"/>
    <n v="7.4907328933040301E-4"/>
    <n v="1.2770561189205836E-2"/>
    <n v="0"/>
    <n v="2.3489654855336529E-2"/>
    <n v="9.9341386227895082E-2"/>
    <n v="0"/>
    <n v="4.459027624929111E-3"/>
    <n v="0"/>
    <n v="0"/>
    <n v="0"/>
    <n v="0"/>
    <n v="0"/>
    <x v="0"/>
    <m/>
    <x v="8"/>
    <x v="5"/>
    <s v="no root cause"/>
    <x v="5"/>
    <s v=""/>
  </r>
  <r>
    <s v="Bpriso-Croissanterie"/>
    <s v="LIT_675"/>
    <s v="Douala"/>
    <s v="CAMUSAT"/>
    <s v="Good Grid + GE"/>
    <s v="LITTORAL"/>
    <s v="Douala"/>
    <s v="ZTE"/>
    <n v="0"/>
    <n v="0"/>
    <n v="0"/>
    <n v="0"/>
    <n v="0"/>
    <n v="0"/>
    <n v="0"/>
    <n v="0"/>
    <n v="0"/>
    <n v="0"/>
    <n v="0"/>
    <n v="0"/>
    <n v="0"/>
    <n v="0"/>
    <n v="0"/>
    <n v="0"/>
    <n v="0"/>
    <n v="0"/>
    <n v="2.2293847896742098E-3"/>
    <n v="0"/>
    <n v="0"/>
    <n v="0"/>
    <n v="0"/>
    <n v="0"/>
    <x v="0"/>
    <m/>
    <x v="8"/>
    <x v="5"/>
    <s v="no root cause"/>
    <x v="5"/>
    <s v=""/>
  </r>
  <r>
    <s v="Letta-MTN"/>
    <s v="EST_063"/>
    <s v="CENTRE"/>
    <s v="IHS"/>
    <s v="solar + Gen"/>
    <s v="EST"/>
    <s v="Letta"/>
    <s v="NOKIA"/>
    <n v="2.0974076872486383E-2"/>
    <n v="0.44464633753099769"/>
    <n v="3.9307442506841537"/>
    <n v="0.38099294301621162"/>
    <n v="0.18232800563873838"/>
    <n v="0"/>
    <n v="2.5652906547043228"/>
    <n v="0"/>
    <n v="0"/>
    <n v="0"/>
    <n v="0.32554368452742793"/>
    <n v="0"/>
    <n v="0.4658522456503808"/>
    <n v="0"/>
    <n v="9.9519737011070711E-3"/>
    <n v="0"/>
    <n v="0"/>
    <n v="6.9485465124574819E-2"/>
    <n v="2.1937146330396973E-3"/>
    <n v="0"/>
    <n v="0"/>
    <n v="0"/>
    <n v="0"/>
    <n v="0"/>
    <x v="0"/>
    <m/>
    <x v="8"/>
    <x v="5"/>
    <s v="no root cause"/>
    <x v="5"/>
    <s v=""/>
  </r>
  <r>
    <s v="Ndogbong-Vallee"/>
    <s v="LIT_264"/>
    <s v="Douala"/>
    <s v="IHS"/>
    <s v="Grid-Gen"/>
    <s v="LITTORAL"/>
    <s v="Douala"/>
    <s v="ZTE"/>
    <n v="0"/>
    <n v="2.1314702097119858"/>
    <n v="0"/>
    <n v="2.211549711357039E-3"/>
    <n v="0"/>
    <n v="0"/>
    <n v="0"/>
    <n v="0"/>
    <n v="0"/>
    <n v="0"/>
    <n v="0"/>
    <n v="0"/>
    <n v="0"/>
    <n v="0"/>
    <n v="0"/>
    <n v="0"/>
    <n v="0"/>
    <n v="0"/>
    <n v="1.8548481450091792E-3"/>
    <n v="0"/>
    <n v="0"/>
    <n v="0"/>
    <n v="0"/>
    <n v="0"/>
    <x v="0"/>
    <m/>
    <x v="8"/>
    <x v="5"/>
    <s v="no root cause"/>
    <x v="5"/>
    <s v=""/>
  </r>
  <r>
    <s v="Bafang-Hotel-IHS"/>
    <s v="OST_222"/>
    <s v="OUEST"/>
    <s v="IHS"/>
    <s v="Grid-Gen"/>
    <s v="OUEST"/>
    <s v="Bafang"/>
    <s v="Huawei"/>
    <n v="0"/>
    <n v="0"/>
    <n v="0"/>
    <n v="0"/>
    <n v="0"/>
    <n v="2.2115497113570925E-2"/>
    <n v="0"/>
    <n v="8.9175391586979538E-4"/>
    <n v="8.9175391586979538E-4"/>
    <n v="0"/>
    <n v="0"/>
    <n v="0"/>
    <n v="0"/>
    <n v="5.3505234952187721E-4"/>
    <n v="0"/>
    <n v="0"/>
    <n v="0"/>
    <n v="0"/>
    <n v="1.6051570485656314E-3"/>
    <n v="0"/>
    <n v="0"/>
    <n v="0"/>
    <n v="0"/>
    <n v="0"/>
    <x v="0"/>
    <m/>
    <x v="8"/>
    <x v="5"/>
    <s v="no root cause"/>
    <x v="5"/>
    <s v=""/>
  </r>
  <r>
    <s v="Bafang-Centre"/>
    <s v="OST_126"/>
    <s v="OUEST"/>
    <s v="IHS"/>
    <s v="Grid Only"/>
    <s v="OUEST"/>
    <s v="Bafang"/>
    <s v="Huawei"/>
    <n v="0"/>
    <n v="0"/>
    <n v="0"/>
    <n v="0"/>
    <n v="2.675261747609386E-4"/>
    <n v="0"/>
    <n v="0"/>
    <n v="5.439698886805751E-3"/>
    <n v="0"/>
    <n v="2.675261747609386E-4"/>
    <n v="0"/>
    <n v="0"/>
    <n v="0"/>
    <n v="2.675261747609386E-4"/>
    <n v="0"/>
    <n v="0"/>
    <n v="0"/>
    <n v="1.7835078317395909E-4"/>
    <n v="2.675261747609386E-4"/>
    <n v="0"/>
    <n v="0"/>
    <n v="0"/>
    <n v="0"/>
    <n v="0"/>
    <x v="0"/>
    <m/>
    <x v="8"/>
    <x v="5"/>
    <s v="no root cause"/>
    <x v="5"/>
    <s v=""/>
  </r>
  <r>
    <s v="Bonakanda"/>
    <s v="SUO_132"/>
    <s v="SUD-OUEST"/>
    <s v="IHS"/>
    <s v="Grid-Gen"/>
    <s v="SUD-OUEST"/>
    <s v="Buea"/>
    <s v="Huawei"/>
    <n v="0"/>
    <n v="0"/>
    <n v="0"/>
    <n v="0"/>
    <n v="0"/>
    <n v="0"/>
    <n v="7.0448559353713837E-3"/>
    <n v="0"/>
    <n v="0"/>
    <n v="0"/>
    <n v="0"/>
    <n v="0"/>
    <n v="0"/>
    <n v="0"/>
    <n v="0"/>
    <n v="0"/>
    <n v="11.047047509795025"/>
    <n v="0"/>
    <n v="8.9175391586979543E-5"/>
    <n v="0"/>
    <n v="0"/>
    <n v="0"/>
    <n v="0"/>
    <n v="0"/>
    <x v="2"/>
    <m/>
    <x v="8"/>
    <x v="5"/>
    <s v="no root cause"/>
    <x v="5"/>
    <s v=""/>
  </r>
  <r>
    <s v="Nkwein-Clinic-St-Louis-MTN"/>
    <s v="NRO_244"/>
    <s v="NORD-OUEST"/>
    <s v="IHS"/>
    <s v="Grid-Gen"/>
    <s v="NORD-OUEST"/>
    <s v="Bamenda"/>
    <s v="Huawei"/>
    <n v="0"/>
    <n v="0"/>
    <n v="0"/>
    <n v="0"/>
    <n v="0"/>
    <n v="0"/>
    <n v="0"/>
    <n v="0"/>
    <n v="0"/>
    <n v="0"/>
    <n v="4.5479449709359566E-3"/>
    <n v="0"/>
    <n v="0"/>
    <n v="0"/>
    <n v="0"/>
    <n v="0"/>
    <n v="0"/>
    <n v="0.60155935656744652"/>
    <n v="8.9175391586979543E-5"/>
    <n v="0"/>
    <n v="0"/>
    <n v="0"/>
    <n v="0"/>
    <n v="0"/>
    <x v="0"/>
    <m/>
    <x v="8"/>
    <x v="5"/>
    <s v="no root cause"/>
    <x v="5"/>
    <s v=""/>
  </r>
  <r>
    <s v="Mboppi-New"/>
    <s v="LIT_736"/>
    <s v="Douala"/>
    <s v="CAMUSAT"/>
    <s v="Good Grid no GE - 8h"/>
    <s v="LITTORAL"/>
    <s v="Douala"/>
    <s v="ZTE"/>
    <n v="0"/>
    <n v="0"/>
    <n v="0"/>
    <n v="0"/>
    <n v="0"/>
    <n v="0"/>
    <n v="0"/>
    <n v="0"/>
    <n v="45.003984356496098"/>
    <n v="0"/>
    <n v="15.895691901162273"/>
    <n v="0"/>
    <n v="13.868556899607057"/>
    <n v="13.868556899607057"/>
    <n v="45.674422785525309"/>
    <n v="0"/>
    <n v="0"/>
    <n v="0"/>
    <n v="8.6845290698893322E-17"/>
    <n v="0"/>
    <n v="0"/>
    <n v="0"/>
    <n v="0"/>
    <n v="0"/>
    <x v="0"/>
    <m/>
    <x v="8"/>
    <x v="5"/>
    <s v="no root cause"/>
    <x v="5"/>
    <s v=""/>
  </r>
  <r>
    <s v="Sangmelima-Stade"/>
    <s v="SUD_103"/>
    <s v="CENTRE"/>
    <s v="CAMUSAT"/>
    <s v="Bad Grid + GE"/>
    <s v="SUD"/>
    <s v="Sangmelima"/>
    <s v="ZTE"/>
    <n v="0"/>
    <n v="0"/>
    <n v="0"/>
    <n v="0"/>
    <n v="0"/>
    <n v="0"/>
    <n v="0"/>
    <n v="7.2371075582411097E-17"/>
    <n v="0"/>
    <n v="0"/>
    <n v="0"/>
    <n v="0"/>
    <n v="0"/>
    <n v="0"/>
    <n v="8.3824868091763195E-3"/>
    <n v="0"/>
    <n v="0"/>
    <n v="1.3891564150636491"/>
    <n v="2.8948430232964443E-17"/>
    <n v="0"/>
    <n v="0"/>
    <n v="0"/>
    <n v="0"/>
    <n v="0"/>
    <x v="0"/>
    <m/>
    <x v="8"/>
    <x v="5"/>
    <s v="no root cause"/>
    <x v="5"/>
    <s v=""/>
  </r>
  <r>
    <s v="Rd-Pt-Longkak"/>
    <s v="CTR_449"/>
    <s v="Yaounde"/>
    <s v="IHS"/>
    <s v="Grid-Gen"/>
    <s v="CENTRE"/>
    <s v="Yaounde"/>
    <s v="ZTE"/>
    <n v="6.8917239529382206"/>
    <n v="9.2142078514295171"/>
    <n v="9.2457045997380387"/>
    <n v="9.2457045997380387"/>
    <n v="9.2457045997380387"/>
    <n v="9.2457045997380387"/>
    <n v="17.685994897740798"/>
    <n v="12.21141059774622"/>
    <n v="11.064240525292995"/>
    <n v="18.985744065199334"/>
    <n v="9.2457045997380387"/>
    <n v="0"/>
    <n v="4.5175004922481614"/>
    <n v="8.14581531990423"/>
    <n v="56.225548107626857"/>
    <n v="13.868556899607057"/>
    <n v="56.081476344978917"/>
    <n v="0"/>
    <n v="0"/>
    <n v="0"/>
    <n v="0"/>
    <n v="0"/>
    <n v="0"/>
    <n v="0"/>
    <x v="0"/>
    <m/>
    <x v="9"/>
    <x v="6"/>
    <s v="BSS Hardware issue"/>
    <x v="2"/>
    <s v="05/05/2026: hardware issue,  site with GPS issue (alarm : TDD down 09Apr 02pm)"/>
  </r>
  <r>
    <s v="NR-Bastos"/>
    <s v="CTR_038"/>
    <s v="Yaounde"/>
    <s v="IHS"/>
    <s v="GridOnly"/>
    <s v="CENTRE"/>
    <s v="Yaounde"/>
    <s v="ZTE"/>
    <n v="0"/>
    <n v="0"/>
    <n v="0"/>
    <n v="2.2632714384775689E-2"/>
    <n v="0"/>
    <n v="0"/>
    <n v="2.4451892373150014E-2"/>
    <n v="0"/>
    <n v="0"/>
    <n v="0"/>
    <n v="0"/>
    <n v="0"/>
    <n v="19.101012176364669"/>
    <n v="0"/>
    <n v="27.834725182845226"/>
    <n v="50.176585110420525"/>
    <n v="53.338387794528451"/>
    <n v="0"/>
    <n v="0"/>
    <n v="0"/>
    <n v="0"/>
    <n v="0"/>
    <n v="0"/>
    <n v="0"/>
    <x v="0"/>
    <m/>
    <x v="8"/>
    <x v="5"/>
    <s v="no root cause"/>
    <x v="5"/>
    <s v=""/>
  </r>
  <r>
    <s v="Emana-Bilick-IHS"/>
    <s v="CTR_160"/>
    <s v="Yaounde"/>
    <s v="IHS"/>
    <s v="Grid-Gen"/>
    <s v="CENTRE"/>
    <s v="Yaounde"/>
    <s v="ZTE"/>
    <n v="4.3638512925437958"/>
    <n v="13.934903390947767"/>
    <n v="0"/>
    <n v="0"/>
    <n v="0"/>
    <n v="0"/>
    <n v="0"/>
    <n v="0"/>
    <n v="0"/>
    <n v="0"/>
    <n v="5.2243046459665603"/>
    <n v="0"/>
    <n v="9.7253076907711318"/>
    <n v="3.4415102173596646"/>
    <n v="35.558865746091257"/>
    <n v="13.868556899607057"/>
    <n v="28.43162958397183"/>
    <n v="0"/>
    <n v="0"/>
    <n v="0"/>
    <n v="0"/>
    <n v="0"/>
    <n v="0"/>
    <n v="0"/>
    <x v="0"/>
    <m/>
    <x v="8"/>
    <x v="5"/>
    <s v="no root cause"/>
    <x v="5"/>
    <s v=""/>
  </r>
  <r>
    <s v="Ancienne-Mairie-Dla-V"/>
    <s v="LIT_771"/>
    <s v="Douala"/>
    <s v="CAMUSAT"/>
    <s v="Good Grid + GE"/>
    <s v="LITTORAL"/>
    <s v="Douala"/>
    <s v="ZTE"/>
    <n v="0"/>
    <n v="0"/>
    <n v="0"/>
    <n v="0"/>
    <n v="0"/>
    <n v="0"/>
    <n v="0"/>
    <n v="0"/>
    <n v="0"/>
    <n v="0"/>
    <n v="9.4643091546743605"/>
    <n v="0"/>
    <n v="0"/>
    <n v="0"/>
    <n v="4.2182457131605737"/>
    <n v="11.651728005068012"/>
    <n v="27.313994401212216"/>
    <n v="0"/>
    <n v="0"/>
    <n v="0"/>
    <n v="0"/>
    <n v="0"/>
    <n v="0"/>
    <n v="0"/>
    <x v="0"/>
    <m/>
    <x v="8"/>
    <x v="5"/>
    <s v="no root cause"/>
    <x v="5"/>
    <s v=""/>
  </r>
  <r>
    <s v="CTR_948_Z_Nkoabang-III"/>
    <s v="CTR_948"/>
    <s v="Yaounde"/>
    <s v="ESCO"/>
    <s v="Good Grid + Solar + GE"/>
    <s v="CENTRE"/>
    <s v="Yaoundé"/>
    <s v="ZTE"/>
    <n v="0"/>
    <n v="0"/>
    <n v="0"/>
    <n v="0"/>
    <n v="0"/>
    <n v="0"/>
    <n v="0"/>
    <n v="4.3580013868556922"/>
    <n v="0"/>
    <n v="0.11343109809863772"/>
    <n v="5.6834152320129707"/>
    <n v="0"/>
    <n v="0"/>
    <n v="5.3818775629007529"/>
    <n v="0"/>
    <n v="0"/>
    <n v="22.314358236809884"/>
    <n v="28.203233571039259"/>
    <n v="0"/>
    <n v="0"/>
    <n v="0"/>
    <n v="0"/>
    <n v="0"/>
    <n v="0"/>
    <x v="0"/>
    <m/>
    <x v="8"/>
    <x v="5"/>
    <s v="no root cause"/>
    <x v="5"/>
    <s v=""/>
  </r>
  <r>
    <s v="Bobongo-Itba-HIS"/>
    <s v="LIT_426"/>
    <s v="Douala"/>
    <s v="IHS"/>
    <s v="Grid-Gen"/>
    <s v="LITTORAL"/>
    <s v="Douala"/>
    <s v="ZTE"/>
    <n v="0"/>
    <n v="0"/>
    <n v="0"/>
    <n v="0"/>
    <n v="0"/>
    <n v="0"/>
    <n v="0"/>
    <n v="0"/>
    <n v="0.14391124694306726"/>
    <n v="0"/>
    <n v="0"/>
    <n v="0"/>
    <n v="0"/>
    <n v="0"/>
    <n v="0"/>
    <n v="0"/>
    <n v="20.50800366974573"/>
    <n v="0"/>
    <n v="0"/>
    <n v="0"/>
    <n v="0"/>
    <n v="0"/>
    <n v="0"/>
    <n v="0"/>
    <x v="0"/>
    <m/>
    <x v="8"/>
    <x v="5"/>
    <s v="no root cause"/>
    <x v="5"/>
    <s v="(05/05/2026 ticket): INC-20260505-00018564"/>
  </r>
  <r>
    <s v="LIT_837_Z_Yassa-Hotel-Midi"/>
    <s v="LIT_837"/>
    <s v="Douala"/>
    <s v="ESCO"/>
    <s v="Bad Grid + Solar + GE"/>
    <s v="LIT"/>
    <s v="Douala"/>
    <s v="ZTE"/>
    <n v="0"/>
    <n v="18.876022663390717"/>
    <n v="0"/>
    <n v="1.3554659521220727E-3"/>
    <n v="0"/>
    <n v="0"/>
    <n v="27.886215053947545"/>
    <n v="0"/>
    <n v="0"/>
    <n v="1.5338167352961737E-3"/>
    <n v="0"/>
    <n v="0"/>
    <n v="0"/>
    <s v=""/>
    <n v="0"/>
    <n v="7.8105871878504605"/>
    <n v="20.469890107381442"/>
    <n v="0"/>
    <n v="0"/>
    <n v="0"/>
    <n v="0"/>
    <n v="0"/>
    <n v="0"/>
    <n v="0"/>
    <x v="1"/>
    <m/>
    <x v="3"/>
    <x v="1"/>
    <s v="EXCLU"/>
    <x v="1"/>
    <s v=""/>
  </r>
  <r>
    <s v="Pont-Emana-MTN"/>
    <s v="CTR_799"/>
    <s v="Yaounde"/>
    <m/>
    <m/>
    <s v="CENTRE"/>
    <s v="Yaounde"/>
    <s v="ZTE"/>
    <n v="4.2804187961750177E-4"/>
    <n v="0"/>
    <n v="0"/>
    <n v="0"/>
    <n v="0"/>
    <n v="0"/>
    <n v="0"/>
    <n v="0"/>
    <n v="0"/>
    <n v="0"/>
    <n v="0"/>
    <n v="0"/>
    <n v="1.3214366226924974"/>
    <n v="0.25404285555298695"/>
    <n v="13.928518432910142"/>
    <n v="12.929896727762511"/>
    <n v="18.712992212491407"/>
    <n v="0"/>
    <n v="0"/>
    <n v="0"/>
    <n v="0"/>
    <n v="0"/>
    <n v="0"/>
    <n v="0"/>
    <x v="0"/>
    <m/>
    <x v="8"/>
    <x v="5"/>
    <s v="no root cause"/>
    <x v="5"/>
    <s v=""/>
  </r>
  <r>
    <s v="Dschang-St-Augustin"/>
    <s v="OST_084"/>
    <s v="OUEST"/>
    <s v="IHS"/>
    <s v="Grid-Gen"/>
    <s v="OUEST"/>
    <s v="Dschang"/>
    <s v="Huawei"/>
    <n v="2.2585451427234311"/>
    <n v="1.8194098443925086"/>
    <n v="2.2770044487819359"/>
    <n v="3.2953695856269243"/>
    <n v="7.1435909289364865"/>
    <n v="17.813283851692049"/>
    <n v="9.5367374077213043"/>
    <n v="16.939543364922823"/>
    <n v="18.491409199476077"/>
    <n v="21.452692098061537"/>
    <n v="18.491141673301318"/>
    <n v="0"/>
    <n v="18.491409199476077"/>
    <n v="18.491409199476077"/>
    <n v="18.491141673301318"/>
    <n v="18.491409199476077"/>
    <n v="18.491409199476077"/>
    <n v="0"/>
    <n v="0"/>
    <n v="0"/>
    <n v="0"/>
    <n v="0"/>
    <n v="0"/>
    <n v="0"/>
    <x v="0"/>
    <m/>
    <x v="8"/>
    <x v="5"/>
    <s v="no root cause"/>
    <x v="5"/>
    <s v=""/>
  </r>
  <r>
    <s v="Reserve-Benoue"/>
    <s v="NRD_168"/>
    <s v="NORD"/>
    <s v="CAMUSAT"/>
    <s v="Hybrid Solar - S3"/>
    <s v="NORD"/>
    <s v="Reserve Benoue"/>
    <s v="Huawei"/>
    <n v="0"/>
    <n v="0"/>
    <n v="0"/>
    <n v="0"/>
    <n v="0"/>
    <n v="0"/>
    <n v="0"/>
    <n v="0"/>
    <n v="0"/>
    <n v="0"/>
    <n v="0"/>
    <n v="0"/>
    <n v="0"/>
    <n v="18.491409199476074"/>
    <n v="18.491409199476074"/>
    <n v="18.491409199476074"/>
    <n v="18.491409199476074"/>
    <n v="0"/>
    <n v="0"/>
    <n v="0"/>
    <n v="0"/>
    <n v="0"/>
    <n v="0"/>
    <n v="0"/>
    <x v="0"/>
    <m/>
    <x v="6"/>
    <x v="3"/>
    <s v="SPARE-ISSUE"/>
    <x v="3"/>
    <s v="(05/05/2026 ocm ran 19h): 20.04.26; ODU MPT MC 8GHZ 3DB20773CB faulty and not available, order done to OCM_x000a_19.04.26; ODU 3DB20773CB faulty, commande en cours_x000a_19.04.26; Besoin d'un FME sur NRD_172_SAKDJE pour vérifier la chaine antennaire de l'ODU 4.3; FME Belo activé pour investigations, ETA=17H UTC..;..;(05/05/2026 cell zte): 20.04.26; ODU MPT MC 8GHZ 3DB20773CB faulty and not available, order done to OCM_x000a_19.04.26; ODU 3DB20773CB faulty, commande en cours_x000a_19.04.26; Besoin d'un FME sur NRD_172_SAKDJE pour vérifier la chaine antennaire de l'ODU 4.3; FME Belo activé pour investigations, ETA=17H UTC..;..;(05/05/2026 ocm ran 10h): 20.04.26; ODU MPT MC 8GHZ 3DB20773CB faulty and not available, order done to OCM_x000a_19.04.26; ODU 3DB20773CB faulty, commande en cours_x000a_19.04.26; Besoin d'un FME sur NRD_172_SAKDJE pour vérifier la chaine antennaire de l'ODU 4.3; FME Belo activé pour investigations, ETA=17H UTC..;..;(05/05/2026 ocm ran 00h): 20.04.26; ODU MPT MC 8GHZ 3DB20773CB faulty and not available, order done to OCM_x000a_19.04.26; ODU 3DB20773CB faulty, commande en cours_x000a_19.04.26; Besoin d'un FME sur NRD_172_SAKDJE pour vérifier la chaine antennaire de l'ODU 4.3; FME Belo activé pour investigations, ETA=17H UTC"/>
  </r>
  <r>
    <s v="Bekoko-MTN"/>
    <s v="SUO_061"/>
    <s v="LITTORAL"/>
    <s v="IHS"/>
    <s v="Grid-Gen"/>
    <s v="SUD-OUEST"/>
    <s v="Bekoko"/>
    <s v="ZTE"/>
    <n v="0"/>
    <n v="0"/>
    <n v="0.34489474450180085"/>
    <n v="13.046627315349868"/>
    <n v="13.810450214448982"/>
    <n v="14.415986793481206"/>
    <n v="0"/>
    <n v="0.64693179580690241"/>
    <n v="13.217380355160616"/>
    <n v="16.067265354575621"/>
    <n v="0"/>
    <n v="0"/>
    <n v="0"/>
    <n v="1.5159816569786609E-3"/>
    <n v="0"/>
    <n v="15.395703315612398"/>
    <n v="17.534985289627404"/>
    <n v="0"/>
    <n v="0"/>
    <n v="0"/>
    <n v="0"/>
    <n v="0"/>
    <n v="0"/>
    <n v="0"/>
    <x v="0"/>
    <m/>
    <x v="8"/>
    <x v="5"/>
    <s v="no root cause"/>
    <x v="5"/>
    <s v=""/>
  </r>
  <r>
    <s v="H-Franco"/>
    <s v="CTR_102"/>
    <s v="Yaounde"/>
    <s v="IHS"/>
    <s v="Grid-Gen"/>
    <s v="CENTRE"/>
    <s v="Yaounde"/>
    <s v="ZTE"/>
    <n v="6.2482699974032121"/>
    <n v="5.4646501613717877"/>
    <n v="0"/>
    <n v="0"/>
    <n v="0"/>
    <n v="0"/>
    <n v="10.853643920521185"/>
    <n v="7.4495338623930971"/>
    <n v="4.6395459331741025"/>
    <n v="10.372025465638224"/>
    <n v="9.3388393787114801"/>
    <n v="0"/>
    <n v="0.65765067787565745"/>
    <n v="6.3741856503240264"/>
    <n v="9.2457045997380387"/>
    <n v="9.272332371665911"/>
    <n v="16.758196288591545"/>
    <n v="0"/>
    <n v="0"/>
    <n v="0"/>
    <n v="0"/>
    <n v="0"/>
    <n v="0"/>
    <n v="0"/>
    <x v="0"/>
    <m/>
    <x v="9"/>
    <x v="6"/>
    <s v="BSS Hardware issue"/>
    <x v="2"/>
    <s v="05/05/2026: hardware issue,  site with GPS issue (alarm : TDD down 09Apr 02pm)"/>
  </r>
  <r>
    <s v="Bambalang"/>
    <s v="NRO_100"/>
    <s v="NORD-OUEST"/>
    <s v="IHS"/>
    <s v="Hybrid-Gen"/>
    <s v="NORD-OUEST"/>
    <s v="Bambalang"/>
    <s v="Huawei"/>
    <n v="0"/>
    <n v="0"/>
    <n v="0"/>
    <n v="0"/>
    <n v="0"/>
    <n v="0"/>
    <n v="0"/>
    <n v="0"/>
    <n v="0"/>
    <n v="0"/>
    <n v="0"/>
    <n v="0"/>
    <n v="0"/>
    <n v="16.505330548207503"/>
    <n v="16.275989276124108"/>
    <n v="15.565154394705981"/>
    <n v="16.717764166046006"/>
    <n v="0"/>
    <n v="0"/>
    <n v="0"/>
    <n v="0"/>
    <n v="0"/>
    <n v="0"/>
    <n v="0"/>
    <x v="2"/>
    <m/>
    <x v="5"/>
    <x v="0"/>
    <s v="Defaut GE &amp; Power Cabinet"/>
    <x v="0"/>
    <s v="( hourly IHS): 05/05/2026 07:37 8:23:00 41v L0 is on site..;..;(05/05/2026 ocm ran 19h): 05.05.2026: Power issue FME ongoing to the site, ETA=13H - Level 0 on site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5/2026 cell zte): 05.05.2026: Power issue FME ongoing to the site, ETA=13H - Level 0 on site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5/2026 ocm ran 00h): 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r>
  <r>
    <s v="Mora4-IHS"/>
    <s v="EXN_258"/>
    <s v="EXTREME-NORD"/>
    <s v="IHS"/>
    <s v="Grid-Gen"/>
    <s v="EXTREME-NORD"/>
    <s v="Mora"/>
    <s v="Huawei"/>
    <n v="11.931934920512624"/>
    <n v="11.931934920512624"/>
    <n v="13.029844506653195"/>
    <n v="13.52371566034021"/>
    <n v="10.216664098415391"/>
    <n v="6.7571404519551512"/>
    <n v="0"/>
    <n v="0"/>
    <n v="0"/>
    <n v="0"/>
    <n v="0"/>
    <n v="0"/>
    <n v="7.5903418057089391"/>
    <n v="28.440172586485872"/>
    <n v="27.737113799214125"/>
    <n v="27.737113799214125"/>
    <n v="16.162897044513503"/>
    <n v="0"/>
    <n v="0"/>
    <n v="0"/>
    <n v="0"/>
    <n v="0"/>
    <n v="0"/>
    <n v="0"/>
    <x v="2"/>
    <m/>
    <x v="8"/>
    <x v="5"/>
    <s v="no root cause"/>
    <x v="5"/>
    <s v=""/>
  </r>
  <r>
    <s v="Mora-II"/>
    <s v="EXN_032"/>
    <s v="EXTREME-NORD"/>
    <s v="IHS"/>
    <s v="Grid-Gen"/>
    <s v="EXTREME-NORD"/>
    <s v="Mora"/>
    <s v="Huawei"/>
    <n v="0"/>
    <n v="0"/>
    <n v="0"/>
    <n v="0"/>
    <n v="0"/>
    <n v="0"/>
    <n v="0"/>
    <n v="0"/>
    <n v="0"/>
    <n v="0"/>
    <n v="0"/>
    <n v="0"/>
    <n v="7.6005078003498543"/>
    <n v="28.451497861217419"/>
    <n v="27.735508642165538"/>
    <n v="27.737113799214125"/>
    <n v="16.162415497398936"/>
    <n v="0"/>
    <n v="0"/>
    <n v="0"/>
    <n v="0"/>
    <n v="0"/>
    <n v="0"/>
    <n v="0"/>
    <x v="2"/>
    <m/>
    <x v="8"/>
    <x v="5"/>
    <s v="no root cause"/>
    <x v="5"/>
    <s v=""/>
  </r>
  <r>
    <s v="Eloumdem"/>
    <s v="CTR_630"/>
    <s v="Yaounde"/>
    <s v="CAMUSAT"/>
    <s v="HGB"/>
    <s v="CENTRE"/>
    <s v="Yaounde"/>
    <s v="ZTE"/>
    <n v="0"/>
    <n v="0"/>
    <n v="16.09919014476376"/>
    <n v="13.868556899607057"/>
    <n v="13.868556899607057"/>
    <n v="24.964757885244829"/>
    <n v="0"/>
    <n v="1.1617234963602177"/>
    <n v="4.1380413659672461"/>
    <n v="0"/>
    <n v="0"/>
    <n v="0"/>
    <n v="14.78608250364549"/>
    <n v="0"/>
    <n v="0"/>
    <n v="7.4950311471807742"/>
    <n v="15.386964127236878"/>
    <n v="0"/>
    <n v="0"/>
    <n v="0"/>
    <n v="0"/>
    <n v="0"/>
    <n v="0"/>
    <n v="0"/>
    <x v="0"/>
    <m/>
    <x v="8"/>
    <x v="5"/>
    <s v="no root cause"/>
    <x v="5"/>
    <s v=""/>
  </r>
  <r>
    <s v="Damas"/>
    <s v="CTR_074"/>
    <s v="Yaounde"/>
    <s v="IHS"/>
    <s v="Grid-Gen"/>
    <s v="CENTRE"/>
    <s v="Yaounde"/>
    <s v="ZTE"/>
    <n v="0"/>
    <n v="0"/>
    <n v="0"/>
    <n v="0"/>
    <n v="0"/>
    <n v="0"/>
    <n v="0"/>
    <n v="0"/>
    <n v="0"/>
    <n v="0"/>
    <n v="0"/>
    <n v="0"/>
    <n v="0"/>
    <n v="0"/>
    <n v="0"/>
    <n v="0"/>
    <n v="14.313399422999552"/>
    <n v="0"/>
    <n v="0"/>
    <n v="0"/>
    <n v="0"/>
    <n v="0"/>
    <n v="0"/>
    <n v="0"/>
    <x v="0"/>
    <m/>
    <x v="8"/>
    <x v="5"/>
    <s v="no root cause"/>
    <x v="5"/>
    <s v=""/>
  </r>
  <r>
    <s v="Cite-Sic-II"/>
    <s v="LIT_161"/>
    <s v="Douala"/>
    <s v="IHS"/>
    <s v="GridOnly"/>
    <s v="LITTORAL"/>
    <s v="Douala"/>
    <s v="ZTE"/>
    <n v="13.868556899607057"/>
    <n v="13.868556899607057"/>
    <n v="13.868556899607057"/>
    <n v="13.868556899607057"/>
    <n v="24.214097273943946"/>
    <n v="0"/>
    <n v="0"/>
    <n v="0.51905428427117328"/>
    <n v="0"/>
    <n v="0.29911209846104686"/>
    <n v="0"/>
    <n v="0"/>
    <n v="0"/>
    <n v="0"/>
    <n v="0"/>
    <n v="18.065293508316852"/>
    <n v="13.868556899607057"/>
    <n v="0"/>
    <n v="0"/>
    <n v="0"/>
    <n v="0"/>
    <n v="0"/>
    <n v="0"/>
    <n v="0"/>
    <x v="0"/>
    <m/>
    <x v="8"/>
    <x v="5"/>
    <s v="no root cause"/>
    <x v="5"/>
    <s v=""/>
  </r>
  <r>
    <s v="Nkolfon-Cimencam-IHS"/>
    <s v="CTR_911"/>
    <s v="CENTRE"/>
    <s v="IHS"/>
    <s v="Gen-Lithium"/>
    <s v="CENTRE"/>
    <s v="Mbankomo"/>
    <s v="ZTE"/>
    <n v="0"/>
    <n v="0"/>
    <n v="0"/>
    <n v="0"/>
    <n v="0"/>
    <n v="0"/>
    <n v="0"/>
    <n v="1.9373353822271302"/>
    <n v="1.4769228354635553"/>
    <n v="4.1027992512120708"/>
    <n v="13.868556899607057"/>
    <n v="0"/>
    <n v="13.868556899607057"/>
    <n v="13.868556899607057"/>
    <n v="13.868556899607057"/>
    <n v="13.868556899607057"/>
    <n v="13.868556899607057"/>
    <n v="24.325744864210844"/>
    <n v="0"/>
    <n v="0"/>
    <n v="0"/>
    <n v="0"/>
    <n v="0"/>
    <n v="0"/>
    <x v="0"/>
    <m/>
    <x v="8"/>
    <x v="5"/>
    <s v="no root cause"/>
    <x v="5"/>
    <s v=""/>
  </r>
  <r>
    <s v="Oyomabang-marche"/>
    <s v="CTR_718"/>
    <s v="Yaounde"/>
    <s v="CAMUSAT"/>
    <s v="Good Grid no GE - 8h"/>
    <s v="CENTRE"/>
    <s v="Yaounde"/>
    <s v="ZTE"/>
    <n v="0"/>
    <n v="0"/>
    <n v="0"/>
    <n v="5.996403021404948"/>
    <n v="34.245490578798226"/>
    <n v="38.763650968944127"/>
    <n v="40.276582827530511"/>
    <n v="39.472809353000429"/>
    <n v="26.309469285141528"/>
    <n v="0"/>
    <n v="0"/>
    <n v="0"/>
    <n v="30.551703178639009"/>
    <n v="13.868556899607057"/>
    <n v="13.868556899607057"/>
    <n v="13.868556899607057"/>
    <n v="13.868556899607057"/>
    <n v="12.15241215867227"/>
    <n v="0"/>
    <n v="0"/>
    <n v="0"/>
    <n v="0"/>
    <n v="0"/>
    <n v="0"/>
    <x v="0"/>
    <m/>
    <x v="8"/>
    <x v="5"/>
    <s v="no root cause"/>
    <x v="5"/>
    <s v=""/>
  </r>
  <r>
    <s v="CTR_920_Z_MENDONG-ELOUMDEM"/>
    <s v="CTR_920"/>
    <s v="Yaounde"/>
    <s v="ESCO"/>
    <s v="Good Grid + Solar + GE"/>
    <s v="CENTRE"/>
    <s v="Yaounde"/>
    <s v="ZTE"/>
    <n v="0"/>
    <n v="0"/>
    <n v="0"/>
    <n v="16.087436828152605"/>
    <n v="0"/>
    <n v="0"/>
    <n v="0"/>
    <n v="2.5397151523971342E-2"/>
    <n v="0"/>
    <n v="0"/>
    <n v="0"/>
    <n v="0"/>
    <n v="0"/>
    <n v="0"/>
    <n v="0"/>
    <n v="0"/>
    <n v="13.601744127978819"/>
    <n v="0"/>
    <n v="0"/>
    <n v="0"/>
    <n v="0"/>
    <n v="0"/>
    <n v="0"/>
    <n v="0"/>
    <x v="0"/>
    <m/>
    <x v="8"/>
    <x v="5"/>
    <s v="no root cause"/>
    <x v="5"/>
    <s v=""/>
  </r>
  <r>
    <s v="Okolo"/>
    <s v="CTR_213"/>
    <s v="Yaounde"/>
    <s v="IHS"/>
    <s v="Grid-Gen"/>
    <s v="CENTRE"/>
    <s v="Yaounde"/>
    <s v="ZTE"/>
    <n v="0"/>
    <n v="0"/>
    <n v="0"/>
    <n v="0"/>
    <n v="0"/>
    <n v="0"/>
    <n v="0"/>
    <n v="0"/>
    <n v="0"/>
    <n v="0"/>
    <n v="0"/>
    <n v="0"/>
    <n v="0"/>
    <n v="0"/>
    <n v="4.2875528275019559E-2"/>
    <n v="3.6382846364354959"/>
    <n v="13.508734194553597"/>
    <n v="0"/>
    <n v="0"/>
    <n v="0"/>
    <n v="0"/>
    <n v="0"/>
    <n v="0"/>
    <n v="0"/>
    <x v="0"/>
    <m/>
    <x v="8"/>
    <x v="5"/>
    <s v="no root cause"/>
    <x v="5"/>
    <s v=""/>
  </r>
  <r>
    <s v="Buea-Bwitingui-Road"/>
    <s v="SUO_232"/>
    <s v="SUD-OUEST"/>
    <s v="CAMUSAT"/>
    <s v="Medium Grid + GE"/>
    <s v="SUD-OUEST"/>
    <s v="Buea"/>
    <s v="Huawei"/>
    <n v="0.32129893588788727"/>
    <n v="0.1927971966110498"/>
    <n v="4.0284269746285322"/>
    <n v="2.4149944497236273"/>
    <n v="3.4441676440289588"/>
    <n v="6.543601059260971"/>
    <n v="0"/>
    <n v="10.126400767051049"/>
    <n v="0.78370901142301097"/>
    <n v="0.20098349755873449"/>
    <n v="0.20795701318083631"/>
    <n v="0"/>
    <n v="18.491409199476077"/>
    <n v="18.491409199476077"/>
    <n v="18.491409199476077"/>
    <n v="18.491141673301318"/>
    <n v="11.727099046037333"/>
    <n v="0"/>
    <n v="0"/>
    <n v="0"/>
    <n v="0"/>
    <n v="0"/>
    <n v="0"/>
    <n v="0"/>
    <x v="1"/>
    <s v="site vandalise"/>
    <x v="3"/>
    <x v="1"/>
    <s v="EXCLU"/>
    <x v="1"/>
    <s v=""/>
  </r>
  <r>
    <s v="Muea"/>
    <s v="SUO_038"/>
    <s v="SUD-OUEST"/>
    <s v="IHS"/>
    <s v="Grid-Gen"/>
    <s v="SUD-OUEST"/>
    <s v="Buea"/>
    <s v="Huawei"/>
    <n v="0"/>
    <n v="0"/>
    <n v="0"/>
    <n v="0"/>
    <n v="0"/>
    <n v="0"/>
    <n v="6.9556805437844052E-3"/>
    <n v="0"/>
    <n v="0"/>
    <n v="0"/>
    <n v="0"/>
    <n v="0"/>
    <n v="0"/>
    <n v="0"/>
    <n v="0"/>
    <n v="0"/>
    <n v="11.084251483165112"/>
    <n v="0"/>
    <n v="0"/>
    <n v="0"/>
    <n v="0"/>
    <n v="0"/>
    <n v="0"/>
    <n v="0"/>
    <x v="0"/>
    <m/>
    <x v="8"/>
    <x v="5"/>
    <s v="no root cause"/>
    <x v="5"/>
    <s v=""/>
  </r>
  <r>
    <s v="Bokova-IHS"/>
    <s v="SUO_254"/>
    <s v="SUD-OUEST"/>
    <s v="IHS"/>
    <s v="Grid-Gen"/>
    <s v="SUD-OUEST"/>
    <s v="Buea"/>
    <s v="Huawei"/>
    <n v="0"/>
    <n v="0"/>
    <n v="0"/>
    <n v="0"/>
    <n v="0"/>
    <n v="0"/>
    <n v="7.2232067185453424E-3"/>
    <n v="0"/>
    <n v="0.82629917844495226"/>
    <n v="0.5496771137421419"/>
    <n v="0"/>
    <n v="0"/>
    <n v="8.2754763392717014E-3"/>
    <n v="0"/>
    <n v="0"/>
    <n v="0"/>
    <n v="10.919919071548627"/>
    <n v="0"/>
    <n v="0"/>
    <n v="0"/>
    <n v="0"/>
    <n v="0"/>
    <n v="0"/>
    <n v="0"/>
    <x v="0"/>
    <m/>
    <x v="8"/>
    <x v="5"/>
    <s v="no root cause"/>
    <x v="5"/>
    <s v=""/>
  </r>
  <r>
    <s v="PK9"/>
    <s v="LIT_370"/>
    <s v="Douala"/>
    <s v="IHS"/>
    <s v="Grid-Gen"/>
    <s v="LITTORAL"/>
    <s v="Douala"/>
    <s v="ZTE"/>
    <n v="0"/>
    <n v="0"/>
    <n v="0"/>
    <n v="0"/>
    <n v="0"/>
    <n v="0"/>
    <n v="0"/>
    <n v="0"/>
    <n v="0"/>
    <n v="0"/>
    <n v="0"/>
    <n v="0"/>
    <n v="0"/>
    <n v="2.2115497113570394E-3"/>
    <n v="0"/>
    <n v="2.1875972011768305"/>
    <n v="10.742620557995394"/>
    <n v="0"/>
    <n v="0"/>
    <n v="0"/>
    <n v="0"/>
    <n v="0"/>
    <n v="0"/>
    <n v="0"/>
    <x v="0"/>
    <m/>
    <x v="8"/>
    <x v="5"/>
    <s v="no root cause"/>
    <x v="5"/>
    <s v=""/>
  </r>
  <r>
    <s v="Mankon-II"/>
    <s v="NRO_141"/>
    <s v="NORD-OUEST"/>
    <s v="CAMUSAT"/>
    <s v="HGB"/>
    <s v="NORD-OUEST"/>
    <s v="Bamenda"/>
    <s v="Huawei"/>
    <n v="0"/>
    <n v="0"/>
    <n v="0"/>
    <n v="0"/>
    <n v="0"/>
    <n v="0"/>
    <n v="0"/>
    <n v="0"/>
    <n v="0"/>
    <n v="0"/>
    <n v="0"/>
    <n v="0"/>
    <n v="0"/>
    <n v="2.6207577482714246"/>
    <n v="5.2336502270048761"/>
    <n v="4.7576676568702148"/>
    <n v="10.402487779404336"/>
    <n v="0"/>
    <n v="0"/>
    <n v="0"/>
    <n v="0"/>
    <n v="0"/>
    <n v="0"/>
    <n v="0"/>
    <x v="0"/>
    <m/>
    <x v="2"/>
    <x v="0"/>
    <s v="AKTIVCO Defaut GE &amp; Power Cabinet"/>
    <x v="0"/>
    <s v="(05/05/2026 ocm ran 10h): 05.05.26: Camusat: FME ongoing to the site, ETA=11H_x000a_04.05.26: Camusat: Red Zone, FME is managing with level 0 - Escalade L4..;..;(05/05/2026 ocm ran 00h): 04.05.26: Camusat: Red Zone, FME is managing with level 0 - Escalade L2"/>
  </r>
  <r>
    <s v="Buea-Service-Center-IHS"/>
    <s v="SUO_182"/>
    <s v="SUD-OUEST"/>
    <s v="IHS"/>
    <s v="Grid-Gen"/>
    <s v="SUD-OUEST"/>
    <s v="Buea"/>
    <s v="Huawei"/>
    <n v="0"/>
    <n v="0.62601124894059634"/>
    <n v="0"/>
    <n v="0"/>
    <n v="0"/>
    <n v="0"/>
    <n v="0"/>
    <n v="0"/>
    <n v="0"/>
    <n v="0"/>
    <n v="0"/>
    <n v="0"/>
    <n v="0"/>
    <n v="0"/>
    <n v="0"/>
    <n v="0"/>
    <n v="10.332395921616968"/>
    <n v="0"/>
    <n v="0"/>
    <n v="0"/>
    <n v="0"/>
    <n v="0"/>
    <n v="0"/>
    <n v="0"/>
    <x v="0"/>
    <m/>
    <x v="8"/>
    <x v="5"/>
    <s v="no root cause"/>
    <x v="5"/>
    <s v=""/>
  </r>
  <r>
    <s v="Buea-Orange"/>
    <s v="SUO_007"/>
    <s v="SUD-OUEST"/>
    <s v="IHS"/>
    <s v="Grid-Gen"/>
    <s v="SUD-OUEST"/>
    <s v="Buea"/>
    <s v="Huawei"/>
    <n v="0"/>
    <n v="8.9175391586979543E-5"/>
    <n v="0"/>
    <n v="0"/>
    <n v="0"/>
    <n v="0"/>
    <n v="6.9556805437844052E-3"/>
    <n v="0"/>
    <n v="0"/>
    <n v="0"/>
    <n v="0"/>
    <n v="0"/>
    <n v="0"/>
    <n v="0"/>
    <n v="0"/>
    <n v="0"/>
    <n v="10.138171918740527"/>
    <n v="0"/>
    <n v="0"/>
    <n v="0"/>
    <n v="0"/>
    <n v="0"/>
    <n v="0"/>
    <n v="0"/>
    <x v="0"/>
    <m/>
    <x v="8"/>
    <x v="5"/>
    <s v="no root cause"/>
    <x v="5"/>
    <s v=""/>
  </r>
  <r>
    <s v="Ekoumdoum"/>
    <s v="CTR_259"/>
    <s v="Yaounde"/>
    <s v="CAMUSAT"/>
    <s v="Grid-Gen"/>
    <s v="CENTRE"/>
    <s v="Yaounde"/>
    <s v="ZTE"/>
    <n v="9.1622542682909405"/>
    <n v="0"/>
    <n v="3.6733484004074977"/>
    <n v="28.701278133052543"/>
    <n v="0"/>
    <n v="0"/>
    <n v="0"/>
    <n v="0"/>
    <n v="20.349128792094362"/>
    <n v="27.15404941886181"/>
    <n v="32.177548918052807"/>
    <n v="0"/>
    <n v="0"/>
    <n v="0"/>
    <n v="8.5501187102812803"/>
    <n v="0"/>
    <n v="9.9783517819383452"/>
    <n v="0"/>
    <n v="0"/>
    <n v="0"/>
    <n v="0"/>
    <n v="0"/>
    <n v="0"/>
    <n v="0"/>
    <x v="0"/>
    <m/>
    <x v="8"/>
    <x v="5"/>
    <s v="no root cause"/>
    <x v="5"/>
    <s v=""/>
  </r>
  <r>
    <s v="laboratorie-T.Bella"/>
    <s v="CTR_937"/>
    <s v="Yaounde"/>
    <s v="ESCO"/>
    <m/>
    <s v="CENTRE"/>
    <s v="Yaounde"/>
    <s v="ZTE"/>
    <n v="6.2907888241118846"/>
    <n v="5.095731566376454"/>
    <n v="0"/>
    <n v="0"/>
    <n v="0"/>
    <n v="0"/>
    <n v="9.2457045997380387"/>
    <n v="7.4489809749652576"/>
    <n v="2.5207921343024204"/>
    <n v="6.7872460641549175"/>
    <n v="9.2457045997380387"/>
    <n v="0"/>
    <n v="3.4146862595703023"/>
    <n v="9.2457045997380387"/>
    <n v="9.2457045997380387"/>
    <n v="7.0899251782794428"/>
    <n v="9.4093592783784619"/>
    <n v="0"/>
    <n v="0"/>
    <n v="0"/>
    <n v="0"/>
    <n v="0"/>
    <n v="0"/>
    <n v="0"/>
    <x v="0"/>
    <m/>
    <x v="9"/>
    <x v="6"/>
    <s v="BSS Hardware issue"/>
    <x v="2"/>
    <s v="05/05/2026: hardware issue,  site with GPS issue (alarm : TDD down 09Apr 02pm)"/>
  </r>
  <r>
    <s v="Messassi-MTN-IHS"/>
    <s v="CTR_468"/>
    <s v="Yaounde"/>
    <s v="IHS"/>
    <s v="Grid-Gen"/>
    <s v="CENTRE"/>
    <s v="Yaounde"/>
    <s v="ZTE"/>
    <n v="0"/>
    <n v="9.6783835997180638"/>
    <n v="0"/>
    <n v="0"/>
    <n v="0"/>
    <n v="0"/>
    <n v="0"/>
    <n v="0"/>
    <n v="0"/>
    <n v="0"/>
    <n v="0"/>
    <n v="0"/>
    <n v="0"/>
    <n v="0"/>
    <n v="1.1622407136314217"/>
    <n v="18.441756341440446"/>
    <n v="9.2615064791272523"/>
    <n v="0"/>
    <n v="0"/>
    <n v="0"/>
    <n v="0"/>
    <n v="0"/>
    <n v="0"/>
    <n v="0"/>
    <x v="0"/>
    <m/>
    <x v="8"/>
    <x v="5"/>
    <s v="no root cause"/>
    <x v="5"/>
    <s v=""/>
  </r>
  <r>
    <s v="Buea-Bomaka-III-MTN"/>
    <s v="SUO_169"/>
    <s v="SUD-OUEST"/>
    <s v="MTN sharing"/>
    <m/>
    <s v="SUD-OUEST"/>
    <s v="Buea"/>
    <s v="Huawei"/>
    <n v="4.6228522998690194"/>
    <n v="5.8647088031092958"/>
    <n v="8.9987779404336887"/>
    <n v="4.6228522998690194"/>
    <n v="4.6228522998690194"/>
    <n v="5.3840534424554765"/>
    <n v="4.6225847736942578"/>
    <n v="4.6225847736942578"/>
    <n v="4.6228522998690194"/>
    <n v="4.7542968270682264"/>
    <n v="1.2167090428127485"/>
    <n v="0"/>
    <n v="0"/>
    <n v="0"/>
    <n v="0"/>
    <n v="0"/>
    <n v="8.2667193158178591"/>
    <n v="0"/>
    <n v="0"/>
    <n v="0"/>
    <n v="0"/>
    <n v="0"/>
    <n v="0"/>
    <n v="0"/>
    <x v="0"/>
    <m/>
    <x v="8"/>
    <x v="5"/>
    <s v="no root cause"/>
    <x v="5"/>
    <s v=""/>
  </r>
  <r>
    <s v="Mile16-Bolifamba-IHS"/>
    <s v="SUO_220"/>
    <s v="SUD-OUEST"/>
    <s v="IHS"/>
    <s v="Grid-Gen"/>
    <s v="SUD-OUEST"/>
    <s v="Buea"/>
    <s v="Huawei"/>
    <n v="0"/>
    <n v="1.2405010372881551"/>
    <n v="18.533054107347194"/>
    <n v="8.9175391586979543E-5"/>
    <n v="0"/>
    <n v="2.8479053057217789"/>
    <n v="0"/>
    <n v="0"/>
    <n v="0"/>
    <n v="14.895144007556361"/>
    <n v="3.5292944728378886"/>
    <n v="0"/>
    <n v="0"/>
    <n v="0"/>
    <n v="0"/>
    <n v="0"/>
    <n v="8.2661664283900222"/>
    <n v="0"/>
    <n v="0"/>
    <n v="0"/>
    <n v="0"/>
    <n v="0"/>
    <n v="0"/>
    <n v="0"/>
    <x v="0"/>
    <m/>
    <x v="8"/>
    <x v="5"/>
    <s v="no root cause"/>
    <x v="5"/>
    <s v=""/>
  </r>
  <r>
    <s v="Montee-Jouvence-II-IHS"/>
    <s v="CTR_154"/>
    <s v="Yaounde"/>
    <s v="IHS"/>
    <s v="Grid-Gen"/>
    <s v="CENTRE"/>
    <s v="Yaounde"/>
    <s v="ZTE"/>
    <n v="0"/>
    <n v="0"/>
    <n v="16.036856546044461"/>
    <n v="13.868556899607057"/>
    <n v="21.059321610693054"/>
    <n v="0"/>
    <n v="0"/>
    <n v="0"/>
    <n v="0"/>
    <n v="0"/>
    <n v="0"/>
    <n v="0"/>
    <n v="0"/>
    <n v="0"/>
    <n v="0"/>
    <n v="1.1111253791737731E-2"/>
    <n v="7.5717933242588451"/>
    <n v="0"/>
    <n v="0"/>
    <n v="0"/>
    <n v="0"/>
    <n v="0"/>
    <n v="0"/>
    <n v="0"/>
    <x v="0"/>
    <m/>
    <x v="8"/>
    <x v="5"/>
    <s v="no root cause"/>
    <x v="5"/>
    <s v=""/>
  </r>
  <r>
    <s v="Ekekam-MTN-IHS"/>
    <s v="CTR_694"/>
    <s v="Yaounde"/>
    <s v="IHS"/>
    <s v="Gen-Lithium"/>
    <s v="CENTRE"/>
    <s v="Yaounde"/>
    <s v="NOKIA"/>
    <n v="0"/>
    <n v="0"/>
    <n v="0"/>
    <n v="0"/>
    <n v="0"/>
    <n v="0"/>
    <n v="0"/>
    <n v="0"/>
    <n v="0"/>
    <n v="5.5081142472312825"/>
    <n v="12.327606132984052"/>
    <n v="0"/>
    <n v="12.327606132984052"/>
    <n v="12.327606132984052"/>
    <n v="12.327606132984052"/>
    <n v="12.327606132984052"/>
    <n v="7.3694770599385748"/>
    <n v="0"/>
    <n v="0"/>
    <n v="0"/>
    <n v="0"/>
    <n v="0"/>
    <n v="0"/>
    <n v="0"/>
    <x v="0"/>
    <m/>
    <x v="8"/>
    <x v="5"/>
    <s v="no root cause"/>
    <x v="5"/>
    <s v=""/>
  </r>
  <r>
    <s v="Bouba-Ndjida-Park"/>
    <s v="NRD_167"/>
    <s v="NORD"/>
    <s v="CAMUSAT"/>
    <s v="Hybrid Solar - S3"/>
    <s v="NORD"/>
    <s v="Bouba-Ndjida"/>
    <s v="Huawei"/>
    <n v="0"/>
    <n v="0"/>
    <n v="0"/>
    <n v="0"/>
    <n v="0"/>
    <n v="0"/>
    <n v="0"/>
    <n v="0"/>
    <n v="0"/>
    <n v="0"/>
    <n v="0"/>
    <n v="0"/>
    <n v="0"/>
    <n v="2.9427879223703251E-2"/>
    <n v="7.8338976352112955"/>
    <n v="5.8802253212454305"/>
    <n v="7.353759491828681"/>
    <n v="0"/>
    <n v="0"/>
    <n v="0"/>
    <n v="0"/>
    <n v="0"/>
    <n v="0"/>
    <n v="0"/>
    <x v="1"/>
    <m/>
    <x v="3"/>
    <x v="1"/>
    <s v="EXCLU"/>
    <x v="1"/>
    <s v=""/>
  </r>
  <r>
    <s v="CTR_935_Z_BATA-Mokolo-II-HIS"/>
    <s v="CTR_935"/>
    <s v="Yaounde"/>
    <s v="I_HS"/>
    <s v="Grid Only"/>
    <s v="CENTRE"/>
    <s v="Yaoundé"/>
    <s v="ZTE"/>
    <n v="0"/>
    <n v="0"/>
    <n v="0"/>
    <n v="27.364467672850438"/>
    <n v="0"/>
    <n v="0"/>
    <n v="0"/>
    <n v="4.9707255024498247"/>
    <n v="0.15421992221052261"/>
    <n v="0"/>
    <n v="0"/>
    <n v="0"/>
    <n v="9.054530395253872"/>
    <n v="8.5472472626721814"/>
    <n v="20.548364451977985"/>
    <n v="14.843689806610676"/>
    <n v="6.960121478285429"/>
    <n v="10.639016588049639"/>
    <n v="0"/>
    <n v="0"/>
    <n v="0"/>
    <n v="0"/>
    <n v="0"/>
    <n v="0"/>
    <x v="0"/>
    <m/>
    <x v="8"/>
    <x v="5"/>
    <s v="no root cause"/>
    <x v="5"/>
    <s v=""/>
  </r>
  <r>
    <s v="Ngona-II"/>
    <s v="CTR_709"/>
    <s v="Yaounde"/>
    <s v="CAMUSAT"/>
    <s v="Good Grid + GE"/>
    <s v="CENTRE"/>
    <s v="Yaounde"/>
    <s v="ZTE"/>
    <n v="0"/>
    <n v="0"/>
    <n v="0"/>
    <n v="0.25249120373937367"/>
    <n v="2.3114261499344941E-2"/>
    <n v="0"/>
    <n v="0"/>
    <n v="0"/>
    <n v="0"/>
    <n v="0"/>
    <n v="0.3258290457805062"/>
    <n v="0"/>
    <n v="0.35725445377575693"/>
    <n v="0"/>
    <n v="0"/>
    <n v="0"/>
    <n v="6.7802903836111339"/>
    <n v="0"/>
    <n v="0"/>
    <n v="0"/>
    <n v="0"/>
    <n v="0"/>
    <n v="0"/>
    <n v="0"/>
    <x v="0"/>
    <m/>
    <x v="8"/>
    <x v="5"/>
    <s v="no root cause"/>
    <x v="5"/>
    <s v=""/>
  </r>
  <r>
    <s v="Mayo-Oulo"/>
    <s v="NRD_010"/>
    <s v="NORD"/>
    <s v="IHS"/>
    <s v="Grid-Gen"/>
    <s v="NORD"/>
    <s v="Mayo-Oulo"/>
    <s v="Huawei"/>
    <n v="0"/>
    <n v="0"/>
    <n v="0"/>
    <n v="0"/>
    <n v="0"/>
    <n v="0"/>
    <n v="0"/>
    <n v="0"/>
    <n v="0"/>
    <n v="0"/>
    <n v="0"/>
    <n v="0"/>
    <n v="0"/>
    <n v="5.8677407664232519E-3"/>
    <n v="0.82273216278147321"/>
    <n v="5.1486304086658512"/>
    <n v="6.3382301324361574"/>
    <n v="0"/>
    <n v="0"/>
    <n v="0"/>
    <n v="0"/>
    <n v="0"/>
    <n v="0"/>
    <n v="0"/>
    <x v="0"/>
    <m/>
    <x v="8"/>
    <x v="5"/>
    <s v="no root cause"/>
    <x v="5"/>
    <s v=""/>
  </r>
  <r>
    <s v="Garoua-Kolbives"/>
    <s v="NRD_049"/>
    <s v="Garoua"/>
    <s v="IHS"/>
    <s v="Grid-Gen"/>
    <s v="NORD"/>
    <s v="Garoua"/>
    <s v="Huawei"/>
    <n v="0"/>
    <n v="0.7093902400744222"/>
    <n v="0"/>
    <n v="0"/>
    <n v="4.9199847046368355"/>
    <n v="0"/>
    <n v="0"/>
    <n v="0"/>
    <n v="1.0701046990437547E-2"/>
    <n v="6.5989789774364869E-3"/>
    <n v="0"/>
    <n v="0"/>
    <n v="0"/>
    <n v="2.0168798315227159"/>
    <n v="1.3658459677028134"/>
    <n v="0"/>
    <n v="6.2401907069254321"/>
    <n v="0"/>
    <n v="0"/>
    <n v="0"/>
    <n v="0"/>
    <n v="0"/>
    <n v="0"/>
    <n v="0"/>
    <x v="0"/>
    <m/>
    <x v="8"/>
    <x v="5"/>
    <s v="no root cause"/>
    <x v="5"/>
    <s v=""/>
  </r>
  <r>
    <s v="H-ville-MTN"/>
    <s v="CTR_369"/>
    <s v="Yaounde"/>
    <s v="IHS"/>
    <s v="Grid-Gen"/>
    <s v="CENTRE"/>
    <s v="Yaounde"/>
    <s v="ZTE"/>
    <n v="0"/>
    <n v="0"/>
    <n v="0"/>
    <n v="1.0665376833802823E-2"/>
    <n v="0"/>
    <n v="0"/>
    <n v="1.0879397773611608E-2"/>
    <n v="0"/>
    <n v="0"/>
    <n v="0"/>
    <n v="0"/>
    <n v="0"/>
    <n v="0"/>
    <n v="0"/>
    <n v="0"/>
    <n v="0"/>
    <n v="6.0046428275875856"/>
    <n v="0"/>
    <n v="0"/>
    <n v="0"/>
    <n v="0"/>
    <n v="0"/>
    <n v="0"/>
    <n v="0"/>
    <x v="0"/>
    <m/>
    <x v="8"/>
    <x v="5"/>
    <s v="no root cause"/>
    <x v="5"/>
    <s v=""/>
  </r>
  <r>
    <s v="Bokwai-IHS"/>
    <s v="SUO_197"/>
    <s v="SUD-OUEST"/>
    <s v="IHS"/>
    <s v="Grid-Gen"/>
    <s v="SUD-OUEST"/>
    <s v="Buea"/>
    <s v="Huawei"/>
    <n v="0"/>
    <n v="0"/>
    <n v="0"/>
    <n v="0"/>
    <n v="0"/>
    <n v="0"/>
    <n v="0"/>
    <n v="0"/>
    <n v="0"/>
    <n v="0"/>
    <n v="0"/>
    <n v="0"/>
    <n v="0"/>
    <n v="0"/>
    <n v="0"/>
    <n v="0"/>
    <n v="5.6052084135911855"/>
    <n v="0"/>
    <n v="0"/>
    <n v="0"/>
    <n v="0"/>
    <n v="0"/>
    <n v="0"/>
    <n v="0"/>
    <x v="2"/>
    <m/>
    <x v="8"/>
    <x v="5"/>
    <s v="no root cause"/>
    <x v="5"/>
    <s v=""/>
  </r>
  <r>
    <s v="NRD_259_H_GUIDER-KOLLAS"/>
    <s v="NRD_259"/>
    <s v="NORD"/>
    <s v="ESCO"/>
    <s v="Hybrid Solar - S3"/>
    <s v="NRD"/>
    <s v="Guider"/>
    <s v="Huawei"/>
    <n v="6.22979285626639"/>
    <n v="3.342828729029514"/>
    <n v="0"/>
    <n v="0"/>
    <n v="3.4642142720577116"/>
    <n v="7.1004657095650243"/>
    <n v="0"/>
    <n v="0"/>
    <n v="0"/>
    <n v="0"/>
    <n v="0"/>
    <n v="0"/>
    <n v="0"/>
    <n v="0"/>
    <n v="0"/>
    <n v="0"/>
    <n v="5.4294437167732488"/>
    <n v="3.4147932700402075"/>
    <n v="0"/>
    <n v="0"/>
    <n v="0"/>
    <n v="0"/>
    <n v="0"/>
    <n v="0"/>
    <x v="0"/>
    <m/>
    <x v="8"/>
    <x v="5"/>
    <s v="no root cause"/>
    <x v="5"/>
    <s v=""/>
  </r>
  <r>
    <s v="Pouss-II"/>
    <s v="NRD_136"/>
    <s v="NORD"/>
    <s v="CAMUSAT"/>
    <s v="Hybrid Solar - S3"/>
    <s v="NORD"/>
    <s v="Pouss"/>
    <s v="Huawei"/>
    <n v="0"/>
    <n v="0"/>
    <n v="0"/>
    <n v="0"/>
    <n v="0"/>
    <n v="0"/>
    <n v="0"/>
    <n v="0"/>
    <n v="0"/>
    <n v="0"/>
    <n v="0"/>
    <n v="0"/>
    <n v="0"/>
    <n v="9.2242846706788448"/>
    <n v="2.2291350985780451"/>
    <n v="1.0978382458273053"/>
    <n v="5.3131411710655101"/>
    <n v="0"/>
    <n v="0"/>
    <n v="0"/>
    <n v="0"/>
    <n v="0"/>
    <n v="0"/>
    <n v="0"/>
    <x v="1"/>
    <m/>
    <x v="3"/>
    <x v="1"/>
    <s v="EXCLU"/>
    <x v="1"/>
    <s v="(05/05/2026 cell huawei): 05/05/2026 : Power issue || Mail sent to Camusat..;..;(05/05/2026 ocm ran 00h): 04/05/2026 Feedback camusat: OUR FME IS INFORMED AND MANAGING WITH L0"/>
  </r>
  <r>
    <s v="Tourou"/>
    <s v="EXN_231"/>
    <s v="EXTREME-NORD"/>
    <s v="CAMUSAT"/>
    <s v="Hybrid Solar - S3"/>
    <s v="EXTREME-NORD"/>
    <s v="Tourou"/>
    <s v="Huawei"/>
    <n v="0"/>
    <n v="0"/>
    <n v="0"/>
    <n v="0"/>
    <n v="0"/>
    <n v="0"/>
    <n v="0"/>
    <n v="0"/>
    <n v="0"/>
    <n v="0"/>
    <n v="0"/>
    <n v="0"/>
    <n v="0"/>
    <n v="5.7560931761563543"/>
    <n v="5.0284219808066011"/>
    <n v="10.490307705039193"/>
    <n v="5.2475259179358096"/>
    <n v="0"/>
    <n v="0"/>
    <n v="0"/>
    <n v="0"/>
    <n v="0"/>
    <n v="0"/>
    <n v="0"/>
    <x v="2"/>
    <m/>
    <x v="8"/>
    <x v="5"/>
    <s v="no root cause"/>
    <x v="5"/>
    <s v=""/>
  </r>
  <r>
    <s v="Nkomekui"/>
    <s v="SUD_016"/>
    <s v="CENTRE"/>
    <s v="IHS"/>
    <s v="Grid-Gen"/>
    <s v="SUD"/>
    <s v="Nkomekui"/>
    <s v="ZTE"/>
    <n v="4.6737834390716344"/>
    <n v="4.6739457589141615"/>
    <n v="4.6738375456858101"/>
    <n v="4.6735129060007585"/>
    <n v="0"/>
    <n v="0"/>
    <n v="0"/>
    <n v="0"/>
    <n v="0"/>
    <n v="0"/>
    <n v="0"/>
    <n v="0"/>
    <n v="0"/>
    <n v="4.6216216794651199"/>
    <n v="4.6217286899350229"/>
    <n v="4.6215681742301671"/>
    <n v="5.1042388987338523"/>
    <n v="0"/>
    <n v="0"/>
    <n v="0"/>
    <n v="32.363194369507092"/>
    <n v="5.1001152626048665E-2"/>
    <n v="4.6385828389449619"/>
    <n v="4.6385828389449619"/>
    <x v="1"/>
    <m/>
    <x v="3"/>
    <x v="1"/>
    <s v="EXCLU"/>
    <x v="1"/>
    <s v=""/>
  </r>
  <r>
    <s v="EXN_350_H_Maroua-Ziling"/>
    <s v="EXN_350"/>
    <s v="Maroua"/>
    <s v="ESCO"/>
    <s v="Hybrid Solar - S1"/>
    <s v="EXN"/>
    <s v="Maroua"/>
    <s v="Huawei"/>
    <n v="18.491409199476077"/>
    <n v="18.491409199476077"/>
    <n v="18.491141673301318"/>
    <n v="18.491409199476077"/>
    <n v="18.491141673301318"/>
    <n v="18.491409199476077"/>
    <n v="12.774196494051644"/>
    <n v="4.8485908861322997"/>
    <n v="0"/>
    <n v="0.56840394597540755"/>
    <n v="0"/>
    <n v="0"/>
    <n v="0"/>
    <s v=""/>
    <n v="5.6563950883621112"/>
    <n v="1.5262368270111548"/>
    <n v="4.9778595337767859"/>
    <n v="0"/>
    <n v="0"/>
    <n v="0"/>
    <n v="0"/>
    <n v="0"/>
    <n v="0"/>
    <n v="0"/>
    <x v="1"/>
    <m/>
    <x v="3"/>
    <x v="1"/>
    <s v="EXCLU"/>
    <x v="1"/>
    <s v=""/>
  </r>
  <r>
    <s v="Lagdo-Ville"/>
    <s v="NRD_131"/>
    <s v="NORD"/>
    <s v="CAMUSAT"/>
    <s v="Good Grid + GE"/>
    <s v="NORD"/>
    <s v="Lagdo"/>
    <s v="Huawei"/>
    <n v="0"/>
    <n v="0"/>
    <n v="0"/>
    <n v="0"/>
    <n v="0"/>
    <n v="0"/>
    <n v="0"/>
    <n v="0"/>
    <n v="0"/>
    <n v="0"/>
    <n v="0"/>
    <n v="0"/>
    <n v="0"/>
    <n v="0.10765253272380167"/>
    <n v="0"/>
    <n v="0"/>
    <n v="4.8469500589270993"/>
    <n v="0"/>
    <n v="0"/>
    <n v="0"/>
    <n v="0"/>
    <n v="0"/>
    <n v="0"/>
    <n v="0"/>
    <x v="0"/>
    <m/>
    <x v="8"/>
    <x v="5"/>
    <s v="no root cause"/>
    <x v="5"/>
    <s v=""/>
  </r>
  <r>
    <s v="BOVA-II-IHS"/>
    <s v="SUO_221"/>
    <s v="SUD-OUEST"/>
    <s v="IHS"/>
    <s v="Grid-Gen"/>
    <s v="SUD-OUEST"/>
    <s v="Buea"/>
    <s v="Huawei"/>
    <n v="0"/>
    <n v="0"/>
    <n v="0"/>
    <n v="0"/>
    <n v="0"/>
    <n v="0.33656576292757817"/>
    <n v="0"/>
    <n v="0"/>
    <n v="0"/>
    <n v="0"/>
    <n v="0"/>
    <n v="0"/>
    <n v="7.1340313269583622E-3"/>
    <n v="0"/>
    <n v="0"/>
    <n v="0"/>
    <n v="4.7500164082720513"/>
    <n v="0"/>
    <n v="0"/>
    <n v="0"/>
    <n v="0"/>
    <n v="0"/>
    <n v="0"/>
    <n v="0"/>
    <x v="0"/>
    <m/>
    <x v="8"/>
    <x v="5"/>
    <s v="no root cause"/>
    <x v="5"/>
    <s v=""/>
  </r>
  <r>
    <s v="PK10-Genie-Militaire"/>
    <s v="LIT_447"/>
    <s v="Douala"/>
    <s v="IHS"/>
    <s v="Grid-Gen"/>
    <s v="LITTORAL"/>
    <s v="Douala"/>
    <s v="ZTE"/>
    <n v="0"/>
    <n v="0"/>
    <n v="5.0418696298579189"/>
    <n v="20.032359966099083"/>
    <n v="20.032359966099083"/>
    <n v="20.032359966099083"/>
    <n v="0"/>
    <n v="0.68156751789928505"/>
    <n v="0"/>
    <n v="1.0392321784763419"/>
    <n v="4.6752517599655281"/>
    <n v="0"/>
    <n v="0"/>
    <n v="1.8013429100568119E-3"/>
    <n v="0"/>
    <n v="0"/>
    <n v="4.7424364999871589"/>
    <n v="0"/>
    <n v="0"/>
    <n v="0"/>
    <n v="0"/>
    <n v="0"/>
    <n v="0"/>
    <n v="0"/>
    <x v="0"/>
    <m/>
    <x v="8"/>
    <x v="5"/>
    <s v="no root cause"/>
    <x v="5"/>
    <s v=""/>
  </r>
  <r>
    <s v="Berunda-MTN"/>
    <s v="SUO_066"/>
    <s v="SUD-OUEST"/>
    <s v="IHS"/>
    <s v="Grid-Gen"/>
    <s v="SUD-OUEST"/>
    <s v="Buea"/>
    <s v="Huawei"/>
    <n v="0"/>
    <n v="0"/>
    <n v="0"/>
    <n v="0"/>
    <n v="0"/>
    <n v="0"/>
    <n v="0"/>
    <n v="0"/>
    <n v="0"/>
    <n v="0"/>
    <n v="0"/>
    <n v="0"/>
    <n v="0"/>
    <n v="0"/>
    <n v="0"/>
    <n v="0"/>
    <n v="4.7109575867569546"/>
    <n v="0"/>
    <n v="0"/>
    <n v="0"/>
    <n v="0"/>
    <n v="0"/>
    <n v="0"/>
    <n v="0"/>
    <x v="0"/>
    <m/>
    <x v="8"/>
    <x v="5"/>
    <s v="no root cause"/>
    <x v="5"/>
    <s v=""/>
  </r>
  <r>
    <s v="Nyalla"/>
    <s v="LIT_059"/>
    <s v="Douala"/>
    <s v="IHS"/>
    <s v="Grid-Gen"/>
    <s v="LITTORAL"/>
    <s v="Douala"/>
    <s v="ZTE"/>
    <n v="0.12907246178299447"/>
    <n v="0"/>
    <n v="0"/>
    <n v="0"/>
    <n v="0"/>
    <n v="0"/>
    <n v="0"/>
    <n v="0"/>
    <n v="0"/>
    <n v="0"/>
    <n v="0"/>
    <n v="0"/>
    <n v="0"/>
    <n v="2.4255706511658228E-3"/>
    <n v="0"/>
    <n v="0"/>
    <n v="4.7058745894365011"/>
    <n v="0"/>
    <n v="0"/>
    <n v="0"/>
    <n v="0"/>
    <n v="0"/>
    <n v="0"/>
    <n v="0"/>
    <x v="0"/>
    <m/>
    <x v="8"/>
    <x v="5"/>
    <s v="no root cause"/>
    <x v="5"/>
    <s v=""/>
  </r>
  <r>
    <s v="Zone-Papass"/>
    <s v="LIT_270"/>
    <s v="Douala"/>
    <s v="IHS"/>
    <s v="Grid-Gen"/>
    <s v="LITTORAL"/>
    <s v="Douala"/>
    <s v="ZTE"/>
    <n v="0"/>
    <n v="0"/>
    <n v="0"/>
    <n v="0"/>
    <n v="0"/>
    <n v="0"/>
    <n v="0"/>
    <n v="0"/>
    <n v="0"/>
    <n v="0"/>
    <n v="0"/>
    <n v="0"/>
    <n v="0"/>
    <n v="0"/>
    <n v="0"/>
    <n v="0"/>
    <n v="4.6787652703940523"/>
    <n v="0.42072949750736932"/>
    <n v="0"/>
    <n v="0"/>
    <n v="0"/>
    <n v="0"/>
    <n v="0"/>
    <n v="0"/>
    <x v="0"/>
    <m/>
    <x v="8"/>
    <x v="5"/>
    <s v="no root cause"/>
    <x v="5"/>
    <s v=""/>
  </r>
  <r>
    <s v="H-Paradis"/>
    <s v="CTR_093"/>
    <s v="Yaounde"/>
    <s v="IHS"/>
    <s v="GridOnly"/>
    <s v="CENTRE"/>
    <s v="Yaounde"/>
    <s v="ZTE"/>
    <n v="47.726473391489982"/>
    <n v="8.7857736000890299"/>
    <n v="4.9374630813878824"/>
    <n v="12.555859465290082"/>
    <n v="0.43934931927073034"/>
    <n v="9.0583292669354787"/>
    <n v="9.2457045997380387"/>
    <n v="7.4160930905479789"/>
    <n v="3.3923389064386056"/>
    <n v="9.2457045997380387"/>
    <n v="9.2457045997380387"/>
    <n v="0"/>
    <n v="0"/>
    <n v="6.1939800190050587"/>
    <n v="9.2457045997380387"/>
    <n v="9.2457045997380387"/>
    <n v="4.665032260089661"/>
    <n v="0"/>
    <n v="0"/>
    <n v="0"/>
    <n v="0"/>
    <n v="0"/>
    <n v="0"/>
    <n v="0"/>
    <x v="0"/>
    <m/>
    <x v="9"/>
    <x v="6"/>
    <s v="BSS Hardware issue"/>
    <x v="2"/>
    <s v="05/05/2026: hardware issue,  site with GPS issue (alarm : TDD down 09Apr 02pm)"/>
  </r>
  <r>
    <s v="Taram-FH"/>
    <s v="OST_092"/>
    <s v="OUEST"/>
    <s v="IHS"/>
    <s v="Grid-Hybrid-Gen"/>
    <s v="OUEST"/>
    <s v="Taram"/>
    <s v="Huawei"/>
    <n v="0"/>
    <n v="0"/>
    <n v="0"/>
    <n v="0"/>
    <n v="0"/>
    <n v="0"/>
    <n v="0"/>
    <n v="0"/>
    <n v="0"/>
    <n v="0"/>
    <n v="0"/>
    <n v="0"/>
    <n v="0"/>
    <n v="4.62311982604378"/>
    <n v="4.6228522998690194"/>
    <n v="4.628381174147413"/>
    <n v="4.6228522998690194"/>
    <n v="0"/>
    <n v="0"/>
    <n v="0"/>
    <n v="0"/>
    <n v="0"/>
    <n v="0"/>
    <n v="0"/>
    <x v="1"/>
    <m/>
    <x v="3"/>
    <x v="1"/>
    <s v="EXCLU"/>
    <x v="1"/>
    <s v=""/>
  </r>
  <r>
    <s v="Ndoukoula"/>
    <s v="EXN_073"/>
    <s v="EXTREME-NORD"/>
    <s v="IHS"/>
    <s v="Hybrid-Gen"/>
    <s v="EXTREME-NORD"/>
    <s v="Ndoukoula"/>
    <s v="Huawei"/>
    <n v="0"/>
    <n v="0"/>
    <n v="0"/>
    <n v="0"/>
    <n v="0"/>
    <n v="0"/>
    <n v="0"/>
    <n v="0"/>
    <n v="0"/>
    <n v="0"/>
    <n v="0"/>
    <n v="0"/>
    <n v="0"/>
    <n v="4.6228522998690194"/>
    <n v="4.6228522998690194"/>
    <n v="4.6228522998690194"/>
    <n v="4.6228522998690194"/>
    <n v="0"/>
    <n v="0"/>
    <n v="0"/>
    <n v="0"/>
    <n v="0"/>
    <n v="0"/>
    <n v="0"/>
    <x v="2"/>
    <m/>
    <x v="8"/>
    <x v="5"/>
    <s v="no root cause"/>
    <x v="5"/>
    <s v=""/>
  </r>
  <r>
    <s v="CTR_064_Z_Etoa-Meki"/>
    <s v="CTR_064"/>
    <s v="Yaounde"/>
    <m/>
    <m/>
    <s v="CENTRE"/>
    <s v="Yaounde"/>
    <s v="ZTE"/>
    <n v="0"/>
    <n v="0"/>
    <n v="0"/>
    <n v="0"/>
    <n v="4.8743269041442668E-2"/>
    <n v="0"/>
    <n v="0"/>
    <n v="5.2203274235017923E-2"/>
    <n v="0"/>
    <n v="0"/>
    <n v="0"/>
    <n v="0"/>
    <n v="0"/>
    <n v="9.2457045997380387"/>
    <n v="9.2457045997380387"/>
    <n v="9.2457045997380387"/>
    <n v="4.5449486777786348"/>
    <n v="0"/>
    <n v="0"/>
    <n v="0"/>
    <n v="0"/>
    <n v="0"/>
    <n v="0.12684307699331973"/>
    <n v="0.12684307699331973"/>
    <x v="0"/>
    <m/>
    <x v="9"/>
    <x v="6"/>
    <s v="BSS Hardware issue"/>
    <x v="2"/>
    <s v="05/05/2026: hardware issue,  site with GPS issue (alarm : TDD down 09Apr 02pm)"/>
  </r>
  <r>
    <s v="Sakdje"/>
    <s v="NRD_172"/>
    <s v="NORD"/>
    <s v="CAMUSAT"/>
    <s v="Hybrid Solar - S3"/>
    <s v="NORD"/>
    <s v="Sakdje"/>
    <s v="Huawei"/>
    <n v="0"/>
    <n v="0"/>
    <n v="0"/>
    <n v="0"/>
    <n v="0"/>
    <n v="0"/>
    <n v="0"/>
    <n v="0"/>
    <n v="0"/>
    <n v="0"/>
    <n v="0"/>
    <n v="0"/>
    <n v="0"/>
    <n v="0"/>
    <n v="0"/>
    <n v="1.6168390248635263"/>
    <n v="4.5283263847868209"/>
    <n v="0"/>
    <n v="0"/>
    <n v="0"/>
    <n v="0"/>
    <n v="0"/>
    <n v="0"/>
    <n v="0"/>
    <x v="0"/>
    <m/>
    <x v="8"/>
    <x v="5"/>
    <s v="no root cause"/>
    <x v="5"/>
    <s v=""/>
  </r>
  <r>
    <s v="ARMP"/>
    <s v="CTR_124"/>
    <s v="Yaounde"/>
    <s v="IHS"/>
    <s v="GridOnly"/>
    <s v="CENTRE"/>
    <s v="Yaounde"/>
    <s v="ZTE"/>
    <n v="13.868556899607057"/>
    <n v="13.868556899607057"/>
    <n v="13.868556899607057"/>
    <n v="13.868556899607057"/>
    <n v="13.868556899607057"/>
    <n v="13.868556899607057"/>
    <n v="9.2457045997380387"/>
    <n v="10.619326661587236"/>
    <n v="3.6958205990874151"/>
    <n v="9.2457045997380387"/>
    <n v="9.4520207857136764"/>
    <n v="0"/>
    <n v="0.79401768669046613"/>
    <n v="6.1748251448921758"/>
    <n v="9.2457045997380387"/>
    <n v="9.2457045997380387"/>
    <n v="4.2899070578398737"/>
    <n v="0"/>
    <n v="0"/>
    <n v="0"/>
    <n v="0"/>
    <n v="0"/>
    <n v="0"/>
    <n v="0"/>
    <x v="0"/>
    <m/>
    <x v="9"/>
    <x v="6"/>
    <s v="BSS Hardware issue"/>
    <x v="2"/>
    <s v="05/05/2026: hardware issue,  site with GPS issue (alarm : TDD down 09Apr 02pm)"/>
  </r>
  <r>
    <s v="Bamenda-Bayelle-MTN"/>
    <s v="NRO_112"/>
    <s v="NORD-OUEST"/>
    <s v="MTN sharing"/>
    <m/>
    <s v="NORD-OUEST"/>
    <s v="Bamenda"/>
    <s v="Huawei"/>
    <n v="5.8593047743791278"/>
    <n v="4.363530261134084"/>
    <n v="18.491409199476081"/>
    <n v="9.0962466434382634"/>
    <n v="5.8089741833674351"/>
    <n v="4.6228522998690194"/>
    <n v="8.0754559359421059"/>
    <n v="9.6827531939058247"/>
    <n v="4.6228522998690194"/>
    <n v="0"/>
    <n v="5.1662871362000713"/>
    <n v="0"/>
    <n v="0"/>
    <n v="0"/>
    <n v="0"/>
    <n v="0"/>
    <n v="4.2064923965494128"/>
    <n v="1.2780082069896388"/>
    <n v="0"/>
    <n v="0"/>
    <n v="0"/>
    <n v="0"/>
    <n v="0"/>
    <n v="0"/>
    <x v="0"/>
    <m/>
    <x v="8"/>
    <x v="5"/>
    <s v="no root cause"/>
    <x v="5"/>
    <s v=""/>
  </r>
  <r>
    <s v="Kay-Kay"/>
    <s v="EXN_050"/>
    <s v="EXTREME-NORD"/>
    <s v="IHS"/>
    <s v="Solar-Gen"/>
    <s v="EXTREME-NORD"/>
    <s v="Kay-Kay"/>
    <s v="Huawei"/>
    <n v="0"/>
    <n v="0"/>
    <n v="0"/>
    <n v="0"/>
    <n v="0"/>
    <n v="0"/>
    <n v="0"/>
    <n v="0"/>
    <n v="0"/>
    <n v="0"/>
    <n v="0"/>
    <n v="0"/>
    <n v="0"/>
    <n v="2.4055061880587729"/>
    <n v="6.9653114860757981"/>
    <n v="0"/>
    <n v="4.1958448547939255"/>
    <n v="0"/>
    <n v="0"/>
    <n v="0"/>
    <n v="0"/>
    <n v="0"/>
    <n v="0"/>
    <n v="0"/>
    <x v="2"/>
    <m/>
    <x v="8"/>
    <x v="5"/>
    <s v="no root cause"/>
    <x v="5"/>
    <s v=""/>
  </r>
  <r>
    <s v="Doreissou-IHS"/>
    <s v="EXN_118"/>
    <s v="EXTREME-NORD"/>
    <s v="IHS"/>
    <s v="Hybrid-Gen"/>
    <s v="EXTREME-NORD"/>
    <s v="Doreissou"/>
    <s v="Huawei"/>
    <n v="0"/>
    <n v="0"/>
    <n v="0"/>
    <n v="0"/>
    <n v="0"/>
    <n v="0"/>
    <n v="0"/>
    <n v="0"/>
    <n v="0"/>
    <n v="0"/>
    <n v="0"/>
    <n v="0"/>
    <n v="0"/>
    <n v="2.4066654681494035"/>
    <n v="6.9663815907748416"/>
    <n v="0"/>
    <n v="4.1937403155524748"/>
    <n v="0"/>
    <n v="0"/>
    <n v="0"/>
    <n v="0"/>
    <n v="0"/>
    <n v="0"/>
    <n v="0"/>
    <x v="2"/>
    <m/>
    <x v="8"/>
    <x v="5"/>
    <s v="no root cause"/>
    <x v="5"/>
    <s v=""/>
  </r>
  <r>
    <s v="Guirvidig"/>
    <s v="EXN_098"/>
    <s v="EXTREME-NORD"/>
    <s v="IHS"/>
    <s v="Grid-Gen"/>
    <s v="EXTREME-NORD"/>
    <s v="Guirvidig"/>
    <s v="Huawei"/>
    <n v="0"/>
    <n v="0"/>
    <n v="0"/>
    <n v="0"/>
    <n v="0"/>
    <n v="0"/>
    <n v="0"/>
    <n v="0"/>
    <n v="0"/>
    <n v="0"/>
    <n v="0"/>
    <n v="0"/>
    <n v="0"/>
    <n v="4.6228522998690194"/>
    <n v="4.6255275616166305"/>
    <n v="4.6328399437267604"/>
    <n v="4.1022820339408677"/>
    <n v="0"/>
    <n v="0"/>
    <n v="0"/>
    <n v="0"/>
    <n v="0"/>
    <n v="0"/>
    <n v="0"/>
    <x v="2"/>
    <m/>
    <x v="8"/>
    <x v="5"/>
    <s v="no root cause"/>
    <x v="5"/>
    <s v=""/>
  </r>
  <r>
    <s v="Afanoya-II"/>
    <s v="CTR_838"/>
    <s v="Yaounde"/>
    <s v="CAMUSAT"/>
    <s v="Medium Grid + GE"/>
    <s v="CENTRE"/>
    <s v="Yaounde"/>
    <s v="ZTE"/>
    <n v="0.65579582973064821"/>
    <n v="0"/>
    <n v="0"/>
    <n v="1.6283492006042497E-16"/>
    <n v="0"/>
    <n v="0"/>
    <n v="0"/>
    <n v="3.0392578609891188"/>
    <n v="1.7075125630291672"/>
    <n v="6.9762978943193135"/>
    <n v="0.5292381139904061"/>
    <n v="0"/>
    <n v="19.313748990534567"/>
    <n v="16.472549674260129"/>
    <n v="0"/>
    <n v="0"/>
    <n v="4.0684132202161329"/>
    <n v="0"/>
    <n v="0"/>
    <n v="0"/>
    <n v="0"/>
    <n v="0"/>
    <n v="0"/>
    <n v="0"/>
    <x v="0"/>
    <m/>
    <x v="8"/>
    <x v="5"/>
    <s v="no root cause"/>
    <x v="5"/>
    <s v=""/>
  </r>
  <r>
    <s v="Douggoy-Lopere-II"/>
    <s v="EXN_217"/>
    <s v="Maroua"/>
    <s v="CAMUSAT"/>
    <s v="Medium Grid + GE"/>
    <s v="EXTREME-NORD"/>
    <s v="Maroua"/>
    <s v="Huawei"/>
    <n v="0.24879934252767288"/>
    <n v="0.67373791851794784"/>
    <n v="0"/>
    <n v="0"/>
    <n v="0"/>
    <n v="0"/>
    <n v="0"/>
    <n v="0"/>
    <n v="0"/>
    <n v="0"/>
    <n v="0"/>
    <n v="0"/>
    <n v="0"/>
    <n v="0"/>
    <n v="0"/>
    <n v="0"/>
    <n v="3.9629722372036875"/>
    <n v="0"/>
    <n v="0"/>
    <n v="0"/>
    <n v="0"/>
    <n v="0"/>
    <n v="0"/>
    <n v="0"/>
    <x v="0"/>
    <m/>
    <x v="8"/>
    <x v="5"/>
    <s v="no root cause"/>
    <x v="5"/>
    <s v=""/>
  </r>
  <r>
    <s v="Tchollire-Centre"/>
    <s v="NRD_180"/>
    <s v="NORD"/>
    <s v="CAMUSAT"/>
    <s v="HGB"/>
    <s v="NORD"/>
    <s v="Tchollire"/>
    <s v="Huawei"/>
    <n v="0"/>
    <n v="0"/>
    <n v="0"/>
    <n v="0"/>
    <n v="0"/>
    <n v="0"/>
    <n v="0"/>
    <n v="0"/>
    <n v="0"/>
    <n v="0"/>
    <n v="0"/>
    <n v="0"/>
    <n v="0"/>
    <n v="1.708868028981289"/>
    <n v="5.383215193774558"/>
    <n v="6.1725244197892319"/>
    <n v="3.8793970602083703"/>
    <n v="0"/>
    <n v="0"/>
    <n v="0"/>
    <n v="0"/>
    <n v="0"/>
    <n v="0"/>
    <n v="0"/>
    <x v="0"/>
    <m/>
    <x v="8"/>
    <x v="5"/>
    <s v="no root cause"/>
    <x v="5"/>
    <s v=""/>
  </r>
  <r>
    <s v="Kribi-Ndjibo"/>
    <s v="SUD_081"/>
    <s v="LITTORAL"/>
    <s v="CAMUSAT"/>
    <s v="Good Grid + Solar + GE"/>
    <s v="SUD"/>
    <s v="Kribi"/>
    <s v="ZTE"/>
    <n v="13.398584750865359"/>
    <n v="0"/>
    <n v="0"/>
    <n v="0"/>
    <n v="0"/>
    <n v="0"/>
    <n v="0"/>
    <n v="0"/>
    <n v="0"/>
    <n v="0"/>
    <n v="0"/>
    <n v="0"/>
    <n v="0"/>
    <n v="0"/>
    <n v="8.0257852428280447E-3"/>
    <n v="0"/>
    <n v="3.8062910741853648"/>
    <n v="0"/>
    <n v="0"/>
    <n v="0"/>
    <n v="0"/>
    <n v="0"/>
    <n v="0"/>
    <n v="0"/>
    <x v="0"/>
    <m/>
    <x v="8"/>
    <x v="5"/>
    <s v="no root cause"/>
    <x v="5"/>
    <s v=""/>
  </r>
  <r>
    <s v="Nyalla-Crf-Mpome"/>
    <s v="LIT_445"/>
    <s v="Douala"/>
    <s v="IHS"/>
    <s v="Grid-Gen"/>
    <s v="LITTORAL"/>
    <s v="Douala"/>
    <s v="ZTE"/>
    <n v="9.9573242246021515E-2"/>
    <n v="1.8139166402707507"/>
    <n v="0.92465963536539075"/>
    <n v="0"/>
    <n v="0"/>
    <n v="0"/>
    <n v="0"/>
    <n v="0.19079966783950197"/>
    <n v="0"/>
    <n v="0"/>
    <n v="0"/>
    <n v="0"/>
    <n v="0"/>
    <n v="0"/>
    <n v="0"/>
    <n v="0"/>
    <n v="3.6536228037884571"/>
    <n v="0"/>
    <n v="0"/>
    <n v="0"/>
    <n v="0"/>
    <n v="0"/>
    <n v="0"/>
    <n v="0"/>
    <x v="0"/>
    <m/>
    <x v="8"/>
    <x v="5"/>
    <s v="no root cause"/>
    <x v="5"/>
    <s v=""/>
  </r>
  <r>
    <s v="Sangmelima-Ville"/>
    <s v="SUD_228"/>
    <s v="CENTRE"/>
    <s v="IHS"/>
    <s v="Grid-Gen"/>
    <s v="SUD"/>
    <s v="Sangmelima"/>
    <s v="ZTE"/>
    <n v="0"/>
    <n v="0"/>
    <n v="0"/>
    <n v="0"/>
    <n v="0"/>
    <n v="0"/>
    <n v="0"/>
    <n v="0"/>
    <n v="0"/>
    <n v="0"/>
    <n v="0"/>
    <n v="0"/>
    <n v="0"/>
    <n v="0"/>
    <n v="9.9341386227895893E-3"/>
    <n v="0"/>
    <n v="3.5854571344593684"/>
    <n v="0"/>
    <n v="0"/>
    <n v="0"/>
    <n v="0"/>
    <n v="0"/>
    <n v="0"/>
    <n v="0"/>
    <x v="0"/>
    <m/>
    <x v="8"/>
    <x v="5"/>
    <s v="no root cause"/>
    <x v="5"/>
    <s v=""/>
  </r>
  <r>
    <s v="Poumpoumrey-II"/>
    <s v="NRD_148"/>
    <s v="Garoua"/>
    <s v="CAMUSAT"/>
    <s v="Good Grid + GE"/>
    <s v="NORD"/>
    <s v="Garoua"/>
    <s v="Huawei"/>
    <n v="0"/>
    <n v="1.8473574121158682"/>
    <n v="5.0657686348032289"/>
    <n v="0"/>
    <n v="0"/>
    <n v="0"/>
    <n v="0"/>
    <n v="8.1006925717612213E-2"/>
    <n v="6.1533695456763482"/>
    <n v="5.2857999960049424"/>
    <n v="0"/>
    <n v="0"/>
    <n v="1.1254826172192687"/>
    <n v="0"/>
    <n v="0"/>
    <n v="0"/>
    <n v="3.4864011094845524"/>
    <n v="5.2924881503739671"/>
    <n v="0"/>
    <n v="0"/>
    <n v="0"/>
    <n v="0"/>
    <n v="0"/>
    <n v="0"/>
    <x v="0"/>
    <m/>
    <x v="8"/>
    <x v="5"/>
    <s v="no root cause"/>
    <x v="5"/>
    <s v=""/>
  </r>
  <r>
    <s v="Baligam"/>
    <s v="OST_283"/>
    <s v="OUEST"/>
    <s v="ESCO"/>
    <s v="Hybrid solar - S3"/>
    <s v="OUEST"/>
    <s v="Galim"/>
    <s v="Huawei"/>
    <n v="0"/>
    <n v="0"/>
    <n v="0"/>
    <n v="0"/>
    <n v="0"/>
    <n v="0"/>
    <n v="0"/>
    <n v="0"/>
    <n v="0"/>
    <n v="0"/>
    <n v="0"/>
    <n v="0"/>
    <n v="0"/>
    <n v="0"/>
    <n v="0"/>
    <n v="0"/>
    <n v="3.4671570599800816"/>
    <n v="0"/>
    <n v="0"/>
    <n v="0"/>
    <n v="0"/>
    <n v="0"/>
    <n v="0"/>
    <n v="0"/>
    <x v="2"/>
    <m/>
    <x v="8"/>
    <x v="5"/>
    <s v="no root cause"/>
    <x v="5"/>
    <s v=""/>
  </r>
  <r>
    <s v="Tekele"/>
    <s v="EXN_230"/>
    <s v="EXTREME-NORD"/>
    <s v="CAMUSAT"/>
    <s v="Hybrid Solar - S3"/>
    <s v="EXTREME-NORD"/>
    <s v="Tekele"/>
    <s v="Huawei"/>
    <n v="0"/>
    <n v="0"/>
    <n v="0"/>
    <n v="0"/>
    <n v="0"/>
    <n v="0"/>
    <n v="0"/>
    <n v="0"/>
    <n v="0"/>
    <n v="0"/>
    <n v="0"/>
    <n v="0"/>
    <n v="0"/>
    <n v="0"/>
    <n v="3.8969646123510053E-2"/>
    <n v="2.7380055531299847"/>
    <n v="3.0871807164279614"/>
    <n v="0"/>
    <n v="0"/>
    <n v="0"/>
    <n v="0"/>
    <n v="0"/>
    <n v="0"/>
    <n v="0"/>
    <x v="2"/>
    <m/>
    <x v="8"/>
    <x v="5"/>
    <s v="no root cause"/>
    <x v="5"/>
    <s v=""/>
  </r>
  <r>
    <s v="Torock-IHS"/>
    <s v="EXN_178"/>
    <s v="EXTREME-NORD"/>
    <s v="IHS"/>
    <s v="Solar-Grid-Gen"/>
    <s v="EXTREME-NORD"/>
    <s v="Torock"/>
    <s v="Huawei"/>
    <n v="0"/>
    <n v="0"/>
    <n v="0"/>
    <n v="0"/>
    <n v="0"/>
    <n v="0"/>
    <n v="0"/>
    <n v="0"/>
    <n v="0"/>
    <n v="0"/>
    <n v="0"/>
    <n v="0"/>
    <n v="0"/>
    <n v="3.0875195829159923"/>
    <n v="3.4537272460070834"/>
    <n v="3.0819015332460129"/>
    <n v="3.0819015332460129"/>
    <n v="0"/>
    <n v="0"/>
    <n v="0"/>
    <n v="0"/>
    <n v="0"/>
    <n v="0"/>
    <n v="0"/>
    <x v="2"/>
    <m/>
    <x v="8"/>
    <x v="5"/>
    <s v="no root cause"/>
    <x v="5"/>
    <s v=""/>
  </r>
  <r>
    <s v="Ekoumdoum-II"/>
    <s v="CTR_665"/>
    <s v="Yaounde"/>
    <s v="CAMUSAT"/>
    <s v="HGB"/>
    <s v="CENTRE"/>
    <s v="Yaounde"/>
    <s v="ZTE"/>
    <n v="0"/>
    <n v="0"/>
    <n v="0"/>
    <n v="0"/>
    <n v="0"/>
    <n v="0"/>
    <n v="0"/>
    <n v="0"/>
    <n v="0"/>
    <n v="0"/>
    <n v="0"/>
    <n v="0"/>
    <n v="0"/>
    <n v="0"/>
    <n v="0"/>
    <n v="0"/>
    <n v="3.0282536176672861"/>
    <n v="0"/>
    <n v="0"/>
    <n v="0"/>
    <n v="0"/>
    <n v="0"/>
    <n v="0"/>
    <n v="0"/>
    <x v="0"/>
    <m/>
    <x v="8"/>
    <x v="5"/>
    <s v="no root cause"/>
    <x v="5"/>
    <s v=""/>
  </r>
  <r>
    <s v="Buea-Signal-Hill"/>
    <s v="SUO_023"/>
    <s v="SUD-OUEST"/>
    <s v="OCM/Strategique"/>
    <m/>
    <s v="SUD-OUEST"/>
    <s v="Buea"/>
    <s v="Huawei"/>
    <n v="0"/>
    <n v="0"/>
    <n v="0"/>
    <n v="0"/>
    <n v="0"/>
    <n v="0"/>
    <n v="0"/>
    <n v="0"/>
    <n v="0"/>
    <n v="0"/>
    <n v="7.7582590680672185E-3"/>
    <n v="0"/>
    <n v="7.5620732065758639E-3"/>
    <n v="7.651248598162845E-3"/>
    <n v="0"/>
    <n v="0"/>
    <n v="2.8852162895617708"/>
    <n v="0"/>
    <n v="0"/>
    <n v="0"/>
    <n v="0"/>
    <n v="0"/>
    <n v="0"/>
    <n v="0"/>
    <x v="0"/>
    <m/>
    <x v="8"/>
    <x v="5"/>
    <s v="no root cause"/>
    <x v="5"/>
    <s v=""/>
  </r>
  <r>
    <s v="Bankim"/>
    <s v="ADM_012"/>
    <s v="ADAMAOUA"/>
    <s v="IHS"/>
    <s v="Grid-Gen"/>
    <s v="ADAMAOUA"/>
    <s v="Bankim"/>
    <s v="Huawei"/>
    <n v="0"/>
    <n v="0"/>
    <n v="0"/>
    <n v="0"/>
    <n v="0"/>
    <n v="0"/>
    <n v="0"/>
    <n v="0"/>
    <n v="0"/>
    <n v="0"/>
    <n v="0"/>
    <n v="0"/>
    <n v="0"/>
    <n v="0"/>
    <n v="0"/>
    <n v="0"/>
    <n v="2.8222049578664108"/>
    <n v="0"/>
    <n v="0"/>
    <n v="0"/>
    <n v="0"/>
    <n v="0"/>
    <n v="0"/>
    <n v="0"/>
    <x v="0"/>
    <m/>
    <x v="4"/>
    <x v="2"/>
    <s v="MPR ISSUE"/>
    <x v="2"/>
    <s v="(05/05/2026 groupe whatsapp incident):impacted by    OST_023_H_Magba , Defaut carte Core || Action : remplacement de la carte Core..;..;(05/05/2026 ocm ran 10h): P1 Incident at OST_023_H_Magba"/>
  </r>
  <r>
    <s v="Limbe-Mile4-IHS"/>
    <s v="SUO_212"/>
    <s v="SUD-OUEST"/>
    <s v="IHS"/>
    <s v="Grid-Gen"/>
    <s v="SUD-OUEST"/>
    <s v="Limbe"/>
    <s v="Huawei"/>
    <n v="0"/>
    <n v="0"/>
    <n v="0"/>
    <n v="0"/>
    <n v="0"/>
    <n v="0"/>
    <n v="0"/>
    <n v="0"/>
    <n v="2.6639364728778396"/>
    <n v="0"/>
    <n v="0"/>
    <n v="0"/>
    <n v="0"/>
    <n v="0.98726076025945042"/>
    <n v="0"/>
    <n v="0"/>
    <n v="2.7763866416690206"/>
    <n v="0"/>
    <n v="0"/>
    <n v="0"/>
    <n v="0"/>
    <n v="0"/>
    <n v="0"/>
    <n v="0"/>
    <x v="0"/>
    <m/>
    <x v="8"/>
    <x v="5"/>
    <s v="no root cause"/>
    <x v="5"/>
    <s v=""/>
  </r>
  <r>
    <s v="Mbamti-Katarko"/>
    <s v="ADM_163"/>
    <s v="ADAMAOUA"/>
    <s v="CAMUSAT"/>
    <s v="HGB"/>
    <s v="ADAMAOUA"/>
    <s v="Mbamti"/>
    <s v="Huawei"/>
    <n v="0"/>
    <n v="0"/>
    <n v="0"/>
    <n v="0"/>
    <n v="0"/>
    <n v="0"/>
    <n v="0"/>
    <n v="0"/>
    <n v="0"/>
    <n v="0"/>
    <n v="0"/>
    <n v="0"/>
    <n v="0"/>
    <n v="0.17082438012401799"/>
    <n v="1.2280343175442954"/>
    <n v="2.3567985891739647"/>
    <n v="2.7593719769542258"/>
    <n v="0"/>
    <n v="0"/>
    <n v="0"/>
    <n v="0"/>
    <n v="0"/>
    <n v="0"/>
    <n v="0"/>
    <x v="0"/>
    <m/>
    <x v="8"/>
    <x v="5"/>
    <s v="no root cause"/>
    <x v="5"/>
    <s v=""/>
  </r>
  <r>
    <s v="Bfsam-Baleng"/>
    <s v="OST_063"/>
    <s v="Bafoussam"/>
    <s v="IHS"/>
    <s v="Grid-Gen"/>
    <s v="OUEST"/>
    <s v="Bafoussam"/>
    <s v="Huawei"/>
    <n v="0"/>
    <n v="0"/>
    <n v="0"/>
    <n v="0"/>
    <n v="0"/>
    <n v="0"/>
    <n v="0"/>
    <n v="0"/>
    <n v="0"/>
    <n v="0"/>
    <n v="0"/>
    <n v="0"/>
    <n v="6.1589340901113774"/>
    <n v="6.1638030664920258"/>
    <n v="6.1638030664920258"/>
    <n v="5.655806530777638"/>
    <n v="2.6678601901076666"/>
    <n v="0"/>
    <n v="0"/>
    <n v="0"/>
    <n v="0"/>
    <n v="0"/>
    <n v="0"/>
    <n v="0"/>
    <x v="0"/>
    <m/>
    <x v="8"/>
    <x v="5"/>
    <s v="no root cause"/>
    <x v="5"/>
    <s v=""/>
  </r>
  <r>
    <s v="Limbe-Bimbia-CRTV"/>
    <s v="SUO_081"/>
    <s v="SUD-OUEST"/>
    <s v="CAMUSAT"/>
    <s v="Bad Grid solar + SE"/>
    <s v="SUD-OUEST"/>
    <s v="Limbe"/>
    <s v="Huawei"/>
    <n v="0"/>
    <n v="0"/>
    <n v="0"/>
    <n v="0"/>
    <n v="0"/>
    <n v="0"/>
    <n v="0"/>
    <n v="0"/>
    <n v="0"/>
    <n v="0"/>
    <n v="0"/>
    <n v="0"/>
    <n v="0"/>
    <n v="0"/>
    <n v="0"/>
    <n v="2.8973619778959177"/>
    <n v="2.5195080086635677"/>
    <n v="0"/>
    <n v="0"/>
    <n v="0"/>
    <n v="0"/>
    <n v="0"/>
    <n v="0"/>
    <n v="0"/>
    <x v="0"/>
    <m/>
    <x v="8"/>
    <x v="5"/>
    <s v="no root cause"/>
    <x v="5"/>
    <s v=""/>
  </r>
  <r>
    <s v="Magba"/>
    <s v="OST_023"/>
    <s v="OUEST"/>
    <s v="ESCO"/>
    <s v="Bad Grid + Solar + GE"/>
    <s v="OUEST"/>
    <s v="Magba"/>
    <s v="Huawei"/>
    <n v="0"/>
    <n v="0"/>
    <n v="0"/>
    <n v="0"/>
    <n v="0"/>
    <n v="0"/>
    <n v="0"/>
    <n v="0"/>
    <n v="0"/>
    <n v="0"/>
    <n v="0"/>
    <n v="0"/>
    <n v="0"/>
    <n v="0"/>
    <n v="0"/>
    <n v="0"/>
    <n v="2.3716195392557213"/>
    <n v="0"/>
    <n v="0"/>
    <n v="0"/>
    <n v="0"/>
    <n v="0"/>
    <n v="0"/>
    <n v="0"/>
    <x v="0"/>
    <m/>
    <x v="4"/>
    <x v="2"/>
    <s v="MPR ISSUE"/>
    <x v="2"/>
    <s v="(05/05/2026 groupe whatsapp incident):impacted by    OST_023_H_Magba , Defaut carte Core || Action : remplacement de la carte Core..;..;(05/05/2026 ocm ran 10h): P1 Incident at OST_023_H_Magba"/>
  </r>
  <r>
    <s v="Buea-Universite"/>
    <s v="SUO_062"/>
    <s v="SUD-OUEST"/>
    <s v="IHS"/>
    <s v="Grid-Gen"/>
    <s v="SUD-OUEST"/>
    <s v="Buea"/>
    <s v="Huawei"/>
    <n v="0"/>
    <n v="0.62485196884996552"/>
    <n v="0"/>
    <n v="0"/>
    <n v="0"/>
    <n v="0"/>
    <n v="0"/>
    <n v="0"/>
    <n v="0"/>
    <n v="8.2933114175890946E-3"/>
    <n v="0"/>
    <n v="0"/>
    <n v="8.9175391586979543E-5"/>
    <n v="0"/>
    <n v="0"/>
    <n v="0"/>
    <n v="2.2855652863742857"/>
    <n v="0.82571062086047831"/>
    <n v="0"/>
    <n v="0"/>
    <n v="0"/>
    <n v="0"/>
    <n v="0"/>
    <n v="0"/>
    <x v="0"/>
    <m/>
    <x v="8"/>
    <x v="5"/>
    <s v="no root cause"/>
    <x v="5"/>
    <s v=""/>
  </r>
  <r>
    <s v="Nkong-CRTV"/>
    <s v="LIT_116"/>
    <s v="LITTORAL"/>
    <s v="CAMUSAT"/>
    <s v="Good Grid + GE"/>
    <s v="LITTORAL"/>
    <s v="Nkongsamba"/>
    <s v="ZTE"/>
    <n v="0"/>
    <n v="5.536971403948832"/>
    <n v="0.7958368646788414"/>
    <n v="0"/>
    <n v="0.76462547762339872"/>
    <n v="0.56699497478833261"/>
    <n v="0.47441308324273096"/>
    <n v="5.9604831736736842E-2"/>
    <n v="6.9736404676500214"/>
    <n v="3.7297429180471013"/>
    <n v="9.3867800692286405"/>
    <n v="0"/>
    <n v="1.4125025325811214"/>
    <n v="0.37685520484657559"/>
    <n v="0.40915453167937926"/>
    <n v="0"/>
    <n v="2.0553322603750219"/>
    <n v="0"/>
    <n v="0"/>
    <n v="0"/>
    <n v="0"/>
    <n v="0"/>
    <n v="0"/>
    <n v="0"/>
    <x v="0"/>
    <m/>
    <x v="8"/>
    <x v="5"/>
    <s v="no root cause"/>
    <x v="5"/>
    <s v=""/>
  </r>
  <r>
    <s v="Mbouda-CEBEC-MTN"/>
    <s v="OST_313"/>
    <s v="OUEST"/>
    <m/>
    <m/>
    <s v="OUEST"/>
    <s v="Mbouda"/>
    <s v="Huawei"/>
    <n v="0"/>
    <n v="0"/>
    <n v="0"/>
    <n v="0"/>
    <n v="0"/>
    <n v="0"/>
    <n v="0"/>
    <n v="0"/>
    <n v="0"/>
    <n v="0"/>
    <n v="0"/>
    <n v="0"/>
    <n v="0"/>
    <n v="0"/>
    <n v="0.45381356778613885"/>
    <n v="0.44960448930323338"/>
    <n v="2.0139370436003459"/>
    <n v="0"/>
    <n v="0"/>
    <n v="0"/>
    <n v="0"/>
    <n v="0"/>
    <n v="0"/>
    <n v="0"/>
    <x v="0"/>
    <m/>
    <x v="8"/>
    <x v="5"/>
    <s v="no root cause"/>
    <x v="5"/>
    <s v=""/>
  </r>
  <r>
    <s v="Molyko-Paramount-Street-IHS"/>
    <s v="SUO_179"/>
    <s v="SUD-OUEST"/>
    <s v="IHS"/>
    <s v="Grid-Gen"/>
    <s v="SUD-OUEST"/>
    <s v="Buea"/>
    <s v="Huawei"/>
    <n v="0"/>
    <n v="0"/>
    <n v="4.3424491985629201"/>
    <n v="0"/>
    <n v="1.2518619821763359"/>
    <n v="0"/>
    <n v="0"/>
    <n v="10.014039773651453"/>
    <n v="1.2445317649878866"/>
    <n v="0"/>
    <n v="0"/>
    <n v="0"/>
    <n v="0"/>
    <n v="0"/>
    <n v="0"/>
    <n v="0"/>
    <n v="1.9470733349884286"/>
    <n v="0"/>
    <n v="0"/>
    <n v="0"/>
    <n v="0"/>
    <n v="0"/>
    <n v="0"/>
    <n v="0"/>
    <x v="0"/>
    <m/>
    <x v="8"/>
    <x v="5"/>
    <s v="no root cause"/>
    <x v="5"/>
    <s v=""/>
  </r>
  <r>
    <s v="Buea-Wokoko-IHS"/>
    <s v="SUO_185"/>
    <s v="SUD-OUEST"/>
    <s v="IHS"/>
    <s v="Grid-Gen"/>
    <s v="SUD-OUEST"/>
    <s v="Buea"/>
    <s v="Huawei"/>
    <n v="0"/>
    <n v="0.49973889445343334"/>
    <n v="0"/>
    <n v="0"/>
    <n v="0.16907654244891321"/>
    <n v="0"/>
    <n v="0.16420756606826409"/>
    <n v="1.9495880810311819"/>
    <n v="1.9473230260848722"/>
    <n v="1.1408386196505469"/>
    <n v="0"/>
    <n v="0"/>
    <n v="0"/>
    <n v="0"/>
    <n v="0"/>
    <n v="0.86689181669534532"/>
    <n v="1.9461815810725585"/>
    <n v="0"/>
    <n v="0"/>
    <n v="0"/>
    <n v="0"/>
    <n v="0"/>
    <n v="0"/>
    <n v="0"/>
    <x v="0"/>
    <m/>
    <x v="8"/>
    <x v="5"/>
    <s v="no root cause"/>
    <x v="5"/>
    <s v=""/>
  </r>
  <r>
    <s v="Hopital-General-Garoua"/>
    <s v="NRD_189"/>
    <s v="Garoua"/>
    <m/>
    <m/>
    <s v="NORD"/>
    <s v="Garoua"/>
    <s v="Huawei"/>
    <n v="0"/>
    <n v="0"/>
    <n v="5.0747931844318312"/>
    <n v="1.1822338364252223"/>
    <n v="0"/>
    <n v="0"/>
    <n v="0"/>
    <n v="0"/>
    <n v="0"/>
    <n v="0.55912970525036165"/>
    <n v="2.0161485933117032"/>
    <n v="0"/>
    <n v="0"/>
    <n v="0"/>
    <n v="0"/>
    <n v="0"/>
    <n v="1.9416871413365753"/>
    <n v="0"/>
    <n v="0"/>
    <n v="0"/>
    <n v="0"/>
    <n v="0"/>
    <n v="0"/>
    <n v="0"/>
    <x v="0"/>
    <m/>
    <x v="8"/>
    <x v="5"/>
    <s v="no root cause"/>
    <x v="5"/>
    <s v=""/>
  </r>
  <r>
    <s v="Ilor-MTN"/>
    <s v="SUO_046"/>
    <s v="SUD-OUEST"/>
    <s v="IHS"/>
    <s v="Gen Only"/>
    <s v="SUD-OUEST"/>
    <s v="Ilor"/>
    <s v="Huawei"/>
    <n v="0"/>
    <n v="0"/>
    <n v="0"/>
    <n v="0"/>
    <n v="0"/>
    <n v="0"/>
    <n v="0"/>
    <n v="0"/>
    <n v="0"/>
    <n v="0"/>
    <n v="0"/>
    <n v="0"/>
    <n v="0"/>
    <n v="2.1300969086815456"/>
    <n v="2.234004074958694"/>
    <n v="2.3368768066934336"/>
    <n v="1.8993109952544422"/>
    <n v="0"/>
    <n v="0"/>
    <n v="0"/>
    <n v="0"/>
    <n v="0"/>
    <n v="0"/>
    <n v="0"/>
    <x v="2"/>
    <m/>
    <x v="8"/>
    <x v="5"/>
    <s v="no root cause"/>
    <x v="5"/>
    <s v=""/>
  </r>
  <r>
    <s v="NRD_255_H_Garoua-Universite"/>
    <s v="NRD_255"/>
    <s v=""/>
    <s v="ESCO"/>
    <s v="Hybrid Solar - S1"/>
    <s v="NRD"/>
    <s v="Garoua"/>
    <s v="Huawei"/>
    <n v="0"/>
    <n v="0"/>
    <n v="9.0676926830521101"/>
    <n v="1.2369518567029933"/>
    <n v="0"/>
    <n v="0"/>
    <n v="0"/>
    <n v="0"/>
    <n v="0"/>
    <n v="0.55859465290083987"/>
    <n v="2.0293287161882581"/>
    <n v="0"/>
    <n v="0"/>
    <s v=""/>
    <n v="0"/>
    <n v="8.9175391586979543E-5"/>
    <n v="1.8709532207297825"/>
    <n v="0"/>
    <n v="0"/>
    <n v="0"/>
    <n v="0"/>
    <n v="0"/>
    <n v="0"/>
    <n v="0"/>
    <x v="1"/>
    <s v=" not accepted"/>
    <x v="3"/>
    <x v="1"/>
    <s v="EXCLU"/>
    <x v="1"/>
    <s v=""/>
  </r>
  <r>
    <s v="Mvog-Manga-III"/>
    <s v="CTR_739"/>
    <s v="Yaounde"/>
    <s v="CAMUSAT"/>
    <s v="Good Grid + GE"/>
    <s v="CENTRE"/>
    <s v="Yaounde"/>
    <s v="ZTE"/>
    <n v="0"/>
    <n v="0"/>
    <n v="0"/>
    <n v="0"/>
    <n v="0"/>
    <n v="0"/>
    <n v="0"/>
    <n v="2.97713828320963"/>
    <n v="23.181945621559613"/>
    <n v="1.7165371126577695"/>
    <n v="2.2757381582214"/>
    <n v="0"/>
    <n v="0"/>
    <n v="0"/>
    <n v="0.15596775988562669"/>
    <n v="0"/>
    <n v="1.8481599906401511"/>
    <n v="0"/>
    <n v="0"/>
    <n v="0"/>
    <n v="0"/>
    <n v="0"/>
    <n v="0"/>
    <n v="0"/>
    <x v="0"/>
    <m/>
    <x v="8"/>
    <x v="5"/>
    <s v="no root cause"/>
    <x v="5"/>
    <s v=""/>
  </r>
  <r>
    <s v="Poumpoumrey"/>
    <s v="NRD_038"/>
    <s v="Garoua"/>
    <s v="IHS"/>
    <s v="Grid-Gen"/>
    <s v="NORD"/>
    <s v="Garoua"/>
    <s v="Huawei"/>
    <n v="0"/>
    <n v="0"/>
    <n v="4.6273824097616378"/>
    <n v="0"/>
    <n v="0"/>
    <n v="0"/>
    <n v="0"/>
    <n v="0"/>
    <n v="0"/>
    <n v="0"/>
    <n v="0"/>
    <n v="0"/>
    <n v="0"/>
    <n v="0"/>
    <n v="0"/>
    <n v="0"/>
    <n v="1.8352295588600389"/>
    <n v="2.2467383208773142"/>
    <n v="0"/>
    <n v="0"/>
    <n v="0"/>
    <n v="0"/>
    <n v="0"/>
    <n v="0"/>
    <x v="0"/>
    <m/>
    <x v="8"/>
    <x v="5"/>
    <s v="no root cause"/>
    <x v="5"/>
    <s v=""/>
  </r>
  <r>
    <s v="Ngousso-Maetur"/>
    <s v="CTR_567"/>
    <s v="Yaounde"/>
    <s v="CAMUSAT"/>
    <s v="Good Grid no GE - 8h"/>
    <s v="CENTRE"/>
    <s v="Yaounde"/>
    <s v="ZTE"/>
    <n v="0"/>
    <n v="0"/>
    <n v="0"/>
    <n v="0"/>
    <n v="0"/>
    <n v="0"/>
    <n v="0"/>
    <n v="0"/>
    <n v="0"/>
    <n v="0"/>
    <n v="0"/>
    <n v="0"/>
    <n v="13.868556899607057"/>
    <n v="13.868556899607057"/>
    <n v="13.868556899607057"/>
    <n v="38.878152171741817"/>
    <n v="1.8300217159913594"/>
    <n v="0"/>
    <n v="0"/>
    <n v="0"/>
    <n v="0"/>
    <n v="0"/>
    <n v="0"/>
    <n v="0"/>
    <x v="0"/>
    <m/>
    <x v="8"/>
    <x v="5"/>
    <s v="no root cause"/>
    <x v="5"/>
    <s v=""/>
  </r>
  <r>
    <s v="Marouare-New"/>
    <s v="NRD_130"/>
    <s v="Garoua"/>
    <s v="IHS"/>
    <s v="Grid-Gen"/>
    <s v="NORD"/>
    <s v="Garoua"/>
    <s v="Huawei"/>
    <n v="0"/>
    <n v="0"/>
    <n v="5.2659852239943161"/>
    <n v="0"/>
    <n v="0"/>
    <n v="0.30455179734785254"/>
    <n v="0"/>
    <n v="0"/>
    <n v="0"/>
    <n v="0"/>
    <n v="0"/>
    <n v="0"/>
    <n v="2.4283350883050399"/>
    <n v="0.47050720109122152"/>
    <n v="0"/>
    <n v="0"/>
    <n v="1.8147192187950336"/>
    <n v="2.8826480382840658"/>
    <n v="0"/>
    <n v="0"/>
    <n v="0"/>
    <n v="0"/>
    <n v="0"/>
    <n v="0"/>
    <x v="0"/>
    <m/>
    <x v="8"/>
    <x v="5"/>
    <s v="no root cause"/>
    <x v="5"/>
    <s v=""/>
  </r>
  <r>
    <s v="MOLYKO-CHIEF-STREET-MTN"/>
    <s v="SUO_228"/>
    <s v="SUD-OUEST"/>
    <s v="MTN sharing"/>
    <m/>
    <s v="SUD-OUEST"/>
    <s v="Buea"/>
    <s v="Huawei"/>
    <n v="0.34287938065193635"/>
    <n v="0.75050009559601982"/>
    <n v="0"/>
    <n v="0"/>
    <n v="0"/>
    <n v="0"/>
    <n v="0"/>
    <n v="0"/>
    <n v="7.2232067185453424E-3"/>
    <n v="4.4679724797607525"/>
    <n v="0"/>
    <n v="0"/>
    <n v="7.5620732065758639E-3"/>
    <n v="0.27171741816552664"/>
    <n v="0"/>
    <n v="0.19936050543185146"/>
    <n v="1.8129000408066591"/>
    <n v="0"/>
    <n v="0"/>
    <n v="0"/>
    <n v="0"/>
    <n v="0"/>
    <n v="0"/>
    <n v="0"/>
    <x v="0"/>
    <m/>
    <x v="8"/>
    <x v="5"/>
    <s v="no root cause"/>
    <x v="5"/>
    <s v=""/>
  </r>
  <r>
    <s v="GSS-BUEA-TOWN-IHS"/>
    <s v="SUO_184"/>
    <s v="SUD-OUEST"/>
    <s v="IHS"/>
    <s v="Grid-Gen"/>
    <s v="SUD-OUEST"/>
    <s v="Buea"/>
    <s v="Huawei"/>
    <n v="0"/>
    <n v="8.0257852428281603E-4"/>
    <n v="0"/>
    <n v="0"/>
    <n v="0"/>
    <n v="0"/>
    <n v="0"/>
    <n v="1.6943324401526112E-3"/>
    <n v="2.675261747609386E-4"/>
    <n v="3.3886648803052224E-3"/>
    <n v="1.4205461529022665"/>
    <n v="0"/>
    <n v="0"/>
    <n v="0"/>
    <n v="0"/>
    <n v="0"/>
    <n v="1.7939056823986332"/>
    <n v="0"/>
    <n v="0"/>
    <n v="0"/>
    <n v="0"/>
    <n v="0"/>
    <n v="0"/>
    <n v="0"/>
    <x v="0"/>
    <m/>
    <x v="8"/>
    <x v="5"/>
    <s v="no root cause"/>
    <x v="5"/>
    <s v=""/>
  </r>
  <r>
    <s v="Garoua-Sonayo"/>
    <s v="NRD_162"/>
    <s v="Garoua"/>
    <s v="CAMUSAT"/>
    <s v="Medium Grid + GE"/>
    <s v="NORD"/>
    <s v="Garoua"/>
    <s v="Huawei"/>
    <n v="0"/>
    <n v="0"/>
    <n v="4.7938907009328471"/>
    <n v="0"/>
    <n v="0"/>
    <n v="0"/>
    <n v="0"/>
    <n v="0"/>
    <n v="0"/>
    <n v="0"/>
    <n v="0"/>
    <n v="0"/>
    <n v="4.775520570265928"/>
    <n v="0"/>
    <n v="0"/>
    <n v="0"/>
    <n v="1.7828836039984819"/>
    <n v="0"/>
    <n v="0"/>
    <n v="0"/>
    <n v="0"/>
    <n v="0"/>
    <n v="0"/>
    <n v="0"/>
    <x v="0"/>
    <m/>
    <x v="8"/>
    <x v="5"/>
    <s v="no root cause"/>
    <x v="5"/>
    <s v=""/>
  </r>
  <r>
    <s v="Buea-Salvation-Pharmacy-HIS"/>
    <s v="SUO_259"/>
    <s v="SUD-OUEST"/>
    <s v="IHS"/>
    <m/>
    <s v="SUD-OUEST"/>
    <s v="Buea"/>
    <s v="Huawei"/>
    <n v="0"/>
    <n v="0"/>
    <n v="0"/>
    <n v="0"/>
    <n v="0"/>
    <n v="0"/>
    <n v="0"/>
    <n v="0"/>
    <n v="0"/>
    <n v="0"/>
    <n v="0"/>
    <n v="0"/>
    <n v="0"/>
    <n v="0"/>
    <n v="0"/>
    <n v="0"/>
    <n v="1.7572902666130188"/>
    <n v="0"/>
    <n v="0"/>
    <n v="0"/>
    <n v="0"/>
    <n v="0"/>
    <n v="0"/>
    <n v="0"/>
    <x v="0"/>
    <m/>
    <x v="8"/>
    <x v="5"/>
    <s v="no root cause"/>
    <x v="5"/>
    <s v=""/>
  </r>
  <r>
    <s v="Buea-David-Square"/>
    <s v="SUO_077"/>
    <s v="SUD-OUEST"/>
    <s v="IHS"/>
    <s v="Grid-Gen"/>
    <s v="SUD-OUEST"/>
    <s v="Buea"/>
    <s v="Huawei"/>
    <n v="0"/>
    <n v="0"/>
    <n v="2.3592776650600831"/>
    <n v="0"/>
    <n v="0.94795224764790986"/>
    <n v="0"/>
    <n v="0"/>
    <n v="8.4817390200123821"/>
    <n v="0"/>
    <n v="0"/>
    <n v="0"/>
    <n v="0"/>
    <n v="0"/>
    <n v="0"/>
    <n v="0"/>
    <n v="0"/>
    <n v="1.757058410594893"/>
    <n v="0"/>
    <n v="0"/>
    <n v="0"/>
    <n v="0"/>
    <n v="0"/>
    <n v="0"/>
    <n v="0"/>
    <x v="0"/>
    <m/>
    <x v="8"/>
    <x v="5"/>
    <s v="no root cause"/>
    <x v="5"/>
    <s v=""/>
  </r>
  <r>
    <s v="Tole-Tea-IHS"/>
    <s v="SUO_152"/>
    <s v="SUD-OUEST"/>
    <s v="IHS"/>
    <s v="Grid-Gen"/>
    <s v="SUD-OUEST"/>
    <s v="Buea"/>
    <s v="Huawei"/>
    <n v="0"/>
    <n v="0"/>
    <n v="0"/>
    <n v="0"/>
    <n v="0"/>
    <n v="0"/>
    <n v="0"/>
    <n v="0"/>
    <n v="0"/>
    <n v="0"/>
    <n v="0"/>
    <n v="0"/>
    <n v="0"/>
    <n v="6.6797718822142906"/>
    <n v="0"/>
    <n v="0"/>
    <n v="1.7545258294738224"/>
    <n v="0"/>
    <n v="0"/>
    <n v="0"/>
    <n v="0"/>
    <n v="0"/>
    <n v="0"/>
    <n v="0"/>
    <x v="0"/>
    <m/>
    <x v="8"/>
    <x v="5"/>
    <s v="no root cause"/>
    <x v="5"/>
    <s v=""/>
  </r>
  <r>
    <s v="Mountain-Hotel-IHS"/>
    <s v="SUO_202"/>
    <s v="SUD-OUEST"/>
    <s v="IHS"/>
    <s v="Grid-Gen (LL)"/>
    <s v="SUD-OUEST"/>
    <s v="Buea"/>
    <s v="Huawei"/>
    <n v="2.5733342750254682"/>
    <n v="7.4550627366714889E-2"/>
    <n v="0"/>
    <n v="0"/>
    <n v="8.9175391586979543E-5"/>
    <n v="0"/>
    <n v="0"/>
    <n v="0"/>
    <n v="0"/>
    <n v="0"/>
    <n v="0"/>
    <n v="0"/>
    <n v="8.9175391586979543E-5"/>
    <n v="0"/>
    <n v="0"/>
    <n v="0"/>
    <n v="1.7414170469105363"/>
    <n v="0"/>
    <n v="0"/>
    <n v="0"/>
    <n v="0"/>
    <n v="0"/>
    <n v="0"/>
    <n v="0"/>
    <x v="0"/>
    <m/>
    <x v="8"/>
    <x v="5"/>
    <s v="no root cause"/>
    <x v="5"/>
    <s v=""/>
  </r>
  <r>
    <s v="Buea-Entree"/>
    <s v="SUO_033"/>
    <s v="SUD-OUEST"/>
    <s v="IHS"/>
    <s v="Grid-Gen"/>
    <s v="SUD-OUEST"/>
    <s v="Buea"/>
    <s v="Huawei"/>
    <n v="0"/>
    <n v="0.62312196625317817"/>
    <n v="0"/>
    <n v="0"/>
    <n v="0"/>
    <n v="0"/>
    <n v="0"/>
    <n v="0"/>
    <n v="1.5766209232577981E-2"/>
    <n v="0"/>
    <n v="7.7404239897498235E-3"/>
    <n v="0"/>
    <n v="0"/>
    <n v="0"/>
    <n v="0"/>
    <n v="0"/>
    <n v="1.740489622838032"/>
    <n v="0"/>
    <n v="0"/>
    <n v="0"/>
    <n v="0"/>
    <n v="0"/>
    <n v="0"/>
    <n v="0"/>
    <x v="0"/>
    <m/>
    <x v="8"/>
    <x v="5"/>
    <s v="no root cause"/>
    <x v="5"/>
    <s v=""/>
  </r>
  <r>
    <s v="Buea-Street2"/>
    <s v="SUO_240"/>
    <s v="SUD-OUEST"/>
    <s v="CAMUSAT"/>
    <s v="Medium Grid + GE"/>
    <s v="SUD-OUEST"/>
    <s v="Buea"/>
    <s v="Huawei"/>
    <n v="0"/>
    <n v="0"/>
    <n v="0"/>
    <n v="0"/>
    <n v="0"/>
    <n v="4.0119651973415733"/>
    <n v="8.9175391586979543E-5"/>
    <n v="0"/>
    <n v="0"/>
    <n v="0"/>
    <n v="0"/>
    <n v="0"/>
    <n v="0"/>
    <n v="0"/>
    <n v="0"/>
    <n v="0"/>
    <n v="1.7292178533414373"/>
    <n v="0"/>
    <n v="0"/>
    <n v="0"/>
    <n v="0"/>
    <n v="0"/>
    <n v="0"/>
    <n v="0"/>
    <x v="0"/>
    <m/>
    <x v="8"/>
    <x v="5"/>
    <s v="no root cause"/>
    <x v="5"/>
    <s v=""/>
  </r>
  <r>
    <s v="Buea-Sandpit-IHS"/>
    <s v="SUO_180"/>
    <s v="SUD-OUEST"/>
    <s v="IHS"/>
    <s v="Grid-Gen"/>
    <s v="SUD-OUEST"/>
    <s v="Buea"/>
    <s v="Huawei"/>
    <n v="0"/>
    <n v="3.9176533031991854"/>
    <n v="0"/>
    <n v="0"/>
    <n v="2.1117624481712629"/>
    <n v="4.6417574828854589"/>
    <n v="1.9691353268670471"/>
    <n v="0"/>
    <n v="0"/>
    <n v="2.374883358587804"/>
    <n v="1.0991580416227926"/>
    <n v="0"/>
    <n v="5.270533168965251"/>
    <n v="0"/>
    <n v="0"/>
    <n v="0"/>
    <n v="1.727773211997728"/>
    <n v="0"/>
    <n v="0"/>
    <n v="0"/>
    <n v="0"/>
    <n v="0"/>
    <n v="0"/>
    <n v="0"/>
    <x v="0"/>
    <m/>
    <x v="8"/>
    <x v="5"/>
    <s v="no root cause"/>
    <x v="5"/>
    <s v=""/>
  </r>
  <r>
    <s v="Buea-Bomaka-II-IHS"/>
    <s v="SUO_201"/>
    <s v="SUD-OUEST"/>
    <s v="IHS"/>
    <s v="Grid-Gen"/>
    <s v="SUD-OUEST"/>
    <s v="Buea"/>
    <s v="Huawei"/>
    <n v="0"/>
    <n v="0.62399588509073067"/>
    <n v="0"/>
    <n v="0"/>
    <n v="0"/>
    <n v="7.6512485981628442E-3"/>
    <n v="0"/>
    <n v="0"/>
    <n v="2.6752617476093862E-3"/>
    <n v="0"/>
    <n v="0"/>
    <n v="0"/>
    <n v="0"/>
    <n v="0"/>
    <n v="0"/>
    <n v="0"/>
    <n v="1.7270419737867155"/>
    <n v="0"/>
    <n v="0"/>
    <n v="0"/>
    <n v="0"/>
    <n v="0"/>
    <n v="0"/>
    <n v="0"/>
    <x v="0"/>
    <m/>
    <x v="8"/>
    <x v="5"/>
    <s v="no root cause"/>
    <x v="5"/>
    <s v=""/>
  </r>
  <r>
    <s v="Garoua-Katasko-MTN-IHS"/>
    <s v="NRD_116"/>
    <s v="Garoua"/>
    <s v="IHS"/>
    <s v="Grid-Gen"/>
    <s v="NORD"/>
    <s v="Garoua"/>
    <s v="Huawei"/>
    <n v="0"/>
    <n v="0"/>
    <n v="4.5392057825604333"/>
    <n v="0.58570397194328161"/>
    <n v="0"/>
    <n v="0"/>
    <n v="0"/>
    <n v="0"/>
    <n v="0"/>
    <n v="0.24764006243704215"/>
    <n v="0.96937217670710252"/>
    <n v="0"/>
    <n v="0"/>
    <n v="0"/>
    <n v="0"/>
    <n v="0"/>
    <n v="1.7234036178099668"/>
    <n v="0"/>
    <n v="0"/>
    <n v="0"/>
    <n v="0"/>
    <n v="0"/>
    <n v="0"/>
    <n v="0"/>
    <x v="0"/>
    <m/>
    <x v="8"/>
    <x v="5"/>
    <s v="no root cause"/>
    <x v="5"/>
    <s v=""/>
  </r>
  <r>
    <s v="Buea-Soppo-University-IHS"/>
    <s v="SUO_199"/>
    <s v="SUD-OUEST"/>
    <s v="IHS"/>
    <s v="Grid-Gen"/>
    <s v="SUD-OUEST"/>
    <s v="Buea"/>
    <s v="Huawei"/>
    <n v="0"/>
    <n v="0.6242277411088567"/>
    <n v="0"/>
    <n v="0"/>
    <n v="0"/>
    <n v="0"/>
    <n v="0"/>
    <n v="0"/>
    <n v="0"/>
    <n v="0"/>
    <n v="0"/>
    <n v="0"/>
    <n v="0"/>
    <n v="0"/>
    <n v="0"/>
    <n v="0"/>
    <n v="1.7110974137709631"/>
    <n v="0"/>
    <n v="0"/>
    <n v="0"/>
    <n v="0"/>
    <n v="0"/>
    <n v="0"/>
    <n v="0"/>
    <x v="0"/>
    <m/>
    <x v="8"/>
    <x v="5"/>
    <s v="no root cause"/>
    <x v="5"/>
    <s v=""/>
  </r>
  <r>
    <s v="Great-Soppo-IHS"/>
    <s v="SUO_181"/>
    <s v="SUD-OUEST"/>
    <s v="IHS"/>
    <s v="Grid-Gen"/>
    <s v="SUD-OUEST"/>
    <s v="Buea"/>
    <s v="Huawei"/>
    <n v="0"/>
    <n v="0"/>
    <n v="0"/>
    <n v="0"/>
    <n v="0"/>
    <n v="0"/>
    <n v="0"/>
    <n v="0"/>
    <n v="0"/>
    <n v="0"/>
    <n v="0"/>
    <n v="0"/>
    <n v="0"/>
    <n v="0"/>
    <n v="0"/>
    <n v="0"/>
    <n v="1.7082438012401802"/>
    <n v="0"/>
    <n v="0"/>
    <n v="0"/>
    <n v="0"/>
    <n v="0"/>
    <n v="0"/>
    <n v="0"/>
    <x v="0"/>
    <m/>
    <x v="8"/>
    <x v="5"/>
    <s v="no root cause"/>
    <x v="5"/>
    <s v=""/>
  </r>
  <r>
    <s v="Mile14-IHS"/>
    <s v="SUO_079"/>
    <s v="SUD-OUEST"/>
    <s v="IHS"/>
    <s v="Grid-Gen"/>
    <s v="SUD-OUEST"/>
    <s v="Buea"/>
    <s v="Huawei"/>
    <n v="0"/>
    <n v="0"/>
    <n v="0"/>
    <n v="0"/>
    <n v="0"/>
    <n v="0"/>
    <n v="0"/>
    <n v="0"/>
    <n v="0"/>
    <n v="0"/>
    <n v="0"/>
    <n v="0"/>
    <n v="0"/>
    <n v="0"/>
    <n v="0"/>
    <n v="0"/>
    <n v="1.7067278195832014"/>
    <n v="0"/>
    <n v="0"/>
    <n v="0"/>
    <n v="0"/>
    <n v="0"/>
    <n v="0"/>
    <n v="0"/>
    <x v="2"/>
    <m/>
    <x v="8"/>
    <x v="5"/>
    <s v="no root cause"/>
    <x v="5"/>
    <s v=""/>
  </r>
  <r>
    <s v="Buea-Kouma-IHS"/>
    <s v="SUO_215"/>
    <s v="SUD-OUEST"/>
    <s v="IHS"/>
    <s v="Grid-Gen"/>
    <s v="SUD-OUEST"/>
    <s v="Buea"/>
    <s v="Huawei"/>
    <n v="0.44810634272457217"/>
    <n v="0.27795969557661515"/>
    <n v="0"/>
    <n v="0"/>
    <n v="0"/>
    <n v="0"/>
    <n v="3.8103753071200486"/>
    <n v="3.4496073429157645"/>
    <n v="1.4009454018314478"/>
    <n v="0"/>
    <n v="0"/>
    <n v="0"/>
    <n v="0"/>
    <n v="0"/>
    <n v="0"/>
    <n v="0"/>
    <n v="1.6841664455116956"/>
    <n v="0"/>
    <n v="0"/>
    <n v="0"/>
    <n v="0"/>
    <n v="0"/>
    <n v="0"/>
    <n v="0"/>
    <x v="0"/>
    <m/>
    <x v="8"/>
    <x v="5"/>
    <s v="no root cause"/>
    <x v="5"/>
    <s v=""/>
  </r>
  <r>
    <s v="Molyko-IHS"/>
    <s v="SUO_183"/>
    <s v="SUD-OUEST"/>
    <s v="IHS"/>
    <s v="Grid-Gen"/>
    <s v="SUD-OUEST"/>
    <s v="Buea"/>
    <s v="Huawei"/>
    <n v="11.76259085188895"/>
    <n v="15.469611880159686"/>
    <n v="0"/>
    <n v="8.0257852428281592E-3"/>
    <n v="8.0079501645107607E-3"/>
    <n v="0"/>
    <n v="0"/>
    <n v="8.560837592350037E-3"/>
    <n v="0"/>
    <n v="0"/>
    <n v="7.3837224234019052E-3"/>
    <n v="0"/>
    <n v="8.0614553994629509E-3"/>
    <n v="0"/>
    <n v="0"/>
    <n v="0"/>
    <n v="1.6818657204087515"/>
    <n v="0"/>
    <n v="0"/>
    <n v="0"/>
    <n v="0"/>
    <n v="0"/>
    <n v="0"/>
    <n v="0"/>
    <x v="0"/>
    <m/>
    <x v="8"/>
    <x v="5"/>
    <s v="no root cause"/>
    <x v="5"/>
    <s v=""/>
  </r>
  <r>
    <s v="Buea-Centre-Ville"/>
    <s v="SUO_063"/>
    <s v="SUD-OUEST"/>
    <s v="IHS"/>
    <s v="Grid-Gen"/>
    <s v="SUD-OUEST"/>
    <s v="Buea"/>
    <s v="Huawei"/>
    <n v="0"/>
    <n v="0"/>
    <n v="0"/>
    <n v="0"/>
    <n v="0"/>
    <n v="0"/>
    <n v="0"/>
    <n v="0"/>
    <n v="0"/>
    <n v="0"/>
    <n v="0"/>
    <n v="0"/>
    <n v="0"/>
    <n v="0"/>
    <n v="0"/>
    <n v="0"/>
    <n v="1.6813128329809122"/>
    <n v="0"/>
    <n v="0"/>
    <n v="0"/>
    <n v="0"/>
    <n v="0"/>
    <n v="0"/>
    <n v="0"/>
    <x v="0"/>
    <m/>
    <x v="8"/>
    <x v="5"/>
    <s v="no root cause"/>
    <x v="5"/>
    <s v=""/>
  </r>
  <r>
    <s v="Buea-Hospital"/>
    <s v="SUO_163"/>
    <s v="SUD-OUEST"/>
    <s v="IHS"/>
    <s v="Grid-Gen"/>
    <s v="SUD-OUEST"/>
    <s v="Buea"/>
    <s v="Huawei"/>
    <n v="0"/>
    <n v="2.675261747609386E-4"/>
    <n v="0"/>
    <n v="0"/>
    <n v="0"/>
    <n v="0"/>
    <n v="0"/>
    <n v="5.3505234952187721E-4"/>
    <n v="5.3505234952187721E-4"/>
    <n v="3.2103140971312641E-3"/>
    <n v="1.4197970796129362"/>
    <n v="0"/>
    <n v="0"/>
    <n v="0"/>
    <n v="0"/>
    <n v="0"/>
    <n v="1.6776566419258456"/>
    <n v="0"/>
    <n v="0"/>
    <n v="0"/>
    <n v="0"/>
    <n v="0"/>
    <n v="0"/>
    <n v="0"/>
    <x v="0"/>
    <m/>
    <x v="8"/>
    <x v="5"/>
    <s v="no root cause"/>
    <x v="5"/>
    <s v=""/>
  </r>
  <r>
    <s v="Tole-II-IHS"/>
    <s v="SUO_190"/>
    <s v="SUD-OUEST"/>
    <s v="IHS"/>
    <m/>
    <s v="SUD-OUEST"/>
    <s v="Buea"/>
    <s v="Huawei"/>
    <n v="0"/>
    <n v="0"/>
    <n v="0"/>
    <n v="0"/>
    <n v="1.1096985729083733"/>
    <n v="2.3305096837341233"/>
    <n v="1.0835345130167535"/>
    <n v="0"/>
    <n v="0"/>
    <n v="0.83259496109099318"/>
    <n v="0.66070047626793149"/>
    <n v="0"/>
    <n v="2.5057393282025382"/>
    <n v="0"/>
    <n v="0"/>
    <n v="0"/>
    <n v="1.6718067362377402"/>
    <n v="0"/>
    <n v="0"/>
    <n v="0"/>
    <n v="0"/>
    <n v="0"/>
    <n v="0"/>
    <n v="0"/>
    <x v="0"/>
    <m/>
    <x v="8"/>
    <x v="5"/>
    <s v="no root cause"/>
    <x v="5"/>
    <s v=""/>
  </r>
  <r>
    <s v="Mile16-Buea-HIS"/>
    <s v="SUO_243"/>
    <s v="SUD-OUEST"/>
    <s v="IHS"/>
    <s v="Grid-Gen"/>
    <s v="SUD-OUEST"/>
    <s v="Buea"/>
    <s v="Huawei"/>
    <n v="0"/>
    <n v="0"/>
    <n v="0"/>
    <n v="0"/>
    <n v="0"/>
    <n v="0"/>
    <n v="0"/>
    <n v="0"/>
    <n v="0"/>
    <n v="0"/>
    <n v="8.0257852428281592E-3"/>
    <n v="0"/>
    <n v="0"/>
    <n v="0"/>
    <n v="0"/>
    <n v="0"/>
    <n v="1.6677225033030565"/>
    <n v="0"/>
    <n v="0"/>
    <n v="0"/>
    <n v="0"/>
    <n v="0"/>
    <n v="0"/>
    <n v="0"/>
    <x v="0"/>
    <m/>
    <x v="8"/>
    <x v="5"/>
    <s v="no root cause"/>
    <x v="5"/>
    <s v=""/>
  </r>
  <r>
    <s v="Buea-Camtel"/>
    <s v="SUO_226"/>
    <s v="SUD-OUEST"/>
    <s v="CAMUSAT"/>
    <s v="Good Grid no GE - 8h"/>
    <s v="SUD-OUEST"/>
    <s v="Buea"/>
    <s v="Huawei"/>
    <n v="0"/>
    <n v="5.3505234952187721E-4"/>
    <n v="0"/>
    <n v="0"/>
    <n v="0"/>
    <n v="0"/>
    <n v="0"/>
    <n v="0"/>
    <n v="2.675261747609386E-4"/>
    <n v="3.2103140971312641E-3"/>
    <n v="1.4138223283766083"/>
    <n v="0"/>
    <n v="0"/>
    <n v="0"/>
    <n v="0"/>
    <n v="0"/>
    <n v="1.6496020637325823"/>
    <n v="0"/>
    <n v="0"/>
    <n v="0"/>
    <n v="0"/>
    <n v="0"/>
    <n v="0"/>
    <n v="0"/>
    <x v="0"/>
    <m/>
    <x v="8"/>
    <x v="5"/>
    <s v="no root cause"/>
    <x v="5"/>
    <s v=""/>
  </r>
  <r>
    <s v="Nassarao"/>
    <s v="NRD_037"/>
    <s v="Garoua"/>
    <s v="IHS"/>
    <s v="Grid-Gen"/>
    <s v="NORD"/>
    <s v="Garoua"/>
    <s v="Huawei"/>
    <n v="0"/>
    <n v="0"/>
    <n v="4.3281097955957337"/>
    <n v="0"/>
    <n v="0"/>
    <n v="0"/>
    <n v="0"/>
    <n v="0"/>
    <n v="0"/>
    <n v="0"/>
    <n v="0"/>
    <n v="0"/>
    <n v="1.9694385231984428"/>
    <n v="0"/>
    <n v="0"/>
    <n v="0"/>
    <n v="1.6339607000482264"/>
    <n v="0"/>
    <n v="0"/>
    <n v="0"/>
    <n v="0"/>
    <n v="0"/>
    <n v="0"/>
    <n v="0"/>
    <x v="0"/>
    <m/>
    <x v="8"/>
    <x v="5"/>
    <s v="no root cause"/>
    <x v="5"/>
    <s v=""/>
  </r>
  <r>
    <s v="CDC-Delmonte-IHS"/>
    <s v="LIT_173"/>
    <s v="SUD-OUEST"/>
    <s v="IHS"/>
    <s v="Grid-Gen"/>
    <s v="LITTORAL"/>
    <s v="CDC-Delmonte"/>
    <s v="Huawei"/>
    <n v="0"/>
    <n v="0"/>
    <n v="0"/>
    <n v="0"/>
    <n v="0"/>
    <n v="0"/>
    <n v="0"/>
    <n v="0"/>
    <n v="0"/>
    <n v="0"/>
    <n v="0"/>
    <n v="0"/>
    <n v="0"/>
    <n v="0"/>
    <n v="0"/>
    <n v="1.2647032385648611"/>
    <n v="1.5681492610570356"/>
    <n v="0"/>
    <n v="0"/>
    <n v="0"/>
    <n v="0"/>
    <n v="0"/>
    <n v="0"/>
    <n v="0"/>
    <x v="0"/>
    <m/>
    <x v="8"/>
    <x v="5"/>
    <s v="no root cause"/>
    <x v="5"/>
    <s v=""/>
  </r>
  <r>
    <s v="BANKA"/>
    <s v="OST_286"/>
    <s v="OUEST"/>
    <s v="CAMUSAT"/>
    <s v="Bad Grid + GE"/>
    <s v="OUEST"/>
    <s v="Banka"/>
    <s v="Huawei"/>
    <n v="0"/>
    <n v="0"/>
    <n v="0"/>
    <n v="0"/>
    <n v="0"/>
    <n v="0"/>
    <n v="0"/>
    <n v="0"/>
    <n v="0"/>
    <n v="0"/>
    <n v="0"/>
    <n v="0"/>
    <n v="0"/>
    <n v="8.0257852428281581E-4"/>
    <n v="0"/>
    <n v="0.84500817559990071"/>
    <n v="1.5416641697557023"/>
    <n v="0"/>
    <n v="0"/>
    <n v="0"/>
    <n v="0"/>
    <n v="0"/>
    <n v="0"/>
    <n v="0"/>
    <x v="0"/>
    <m/>
    <x v="8"/>
    <x v="5"/>
    <s v="no root cause"/>
    <x v="5"/>
    <s v=""/>
  </r>
  <r>
    <s v="Kumbo"/>
    <s v="NRO_037"/>
    <s v="NORD-OUEST"/>
    <s v="CAMUSAT"/>
    <s v="Medium Grid + Solar + GE"/>
    <s v="NORD-OUEST"/>
    <s v="Kumbo"/>
    <s v="Huawei"/>
    <n v="0"/>
    <n v="0"/>
    <n v="0"/>
    <n v="0"/>
    <n v="0"/>
    <n v="0"/>
    <n v="0"/>
    <n v="0"/>
    <n v="0"/>
    <n v="0"/>
    <n v="0"/>
    <n v="0"/>
    <n v="0"/>
    <n v="7.8193798814609359"/>
    <n v="0"/>
    <n v="0"/>
    <n v="1.5169625862861089"/>
    <n v="0"/>
    <n v="0"/>
    <n v="0"/>
    <n v="0"/>
    <n v="0"/>
    <n v="0"/>
    <n v="0"/>
    <x v="2"/>
    <m/>
    <x v="8"/>
    <x v="5"/>
    <s v="no root cause"/>
    <x v="5"/>
    <s v=""/>
  </r>
  <r>
    <s v="NEW-Bonako"/>
    <s v="SUO_157"/>
    <s v="SUD-OUEST"/>
    <s v="IHS"/>
    <s v="Grid-Gen"/>
    <s v="SUD-OUEST"/>
    <s v="Tiko"/>
    <s v="Huawei"/>
    <n v="0"/>
    <n v="0"/>
    <n v="0"/>
    <n v="0"/>
    <n v="0"/>
    <n v="0"/>
    <n v="0"/>
    <n v="0"/>
    <n v="0"/>
    <n v="0"/>
    <n v="0"/>
    <n v="0"/>
    <n v="0"/>
    <n v="0.50170075306834683"/>
    <n v="0"/>
    <n v="0.4451457197238845"/>
    <n v="1.2484911523743487"/>
    <n v="0"/>
    <n v="0"/>
    <n v="0"/>
    <n v="0"/>
    <n v="0"/>
    <n v="0"/>
    <n v="0"/>
    <x v="2"/>
    <m/>
    <x v="8"/>
    <x v="5"/>
    <s v="no root cause"/>
    <x v="5"/>
    <s v=""/>
  </r>
  <r>
    <s v="Abattoir"/>
    <s v="CTR_104"/>
    <s v="Yaounde"/>
    <s v="IHS"/>
    <s v="GridOnly"/>
    <s v="CENTRE"/>
    <s v="Yaounde"/>
    <s v="ZTE"/>
    <n v="0"/>
    <n v="0"/>
    <n v="0"/>
    <n v="0"/>
    <n v="0"/>
    <n v="0"/>
    <n v="0"/>
    <n v="0"/>
    <n v="0"/>
    <n v="0"/>
    <n v="0"/>
    <n v="0"/>
    <n v="0"/>
    <n v="8.4003218874934685E-2"/>
    <n v="3.8596892986676479"/>
    <n v="0.20569195823452691"/>
    <n v="1.2409469142460896"/>
    <n v="0"/>
    <n v="0"/>
    <n v="0"/>
    <n v="0"/>
    <n v="0"/>
    <n v="0"/>
    <n v="0"/>
    <x v="0"/>
    <m/>
    <x v="8"/>
    <x v="5"/>
    <s v="no root cause"/>
    <x v="5"/>
    <s v=""/>
  </r>
  <r>
    <s v="Mamegnam"/>
    <s v="OST_272"/>
    <s v="OUEST"/>
    <s v="CAMUSAT"/>
    <s v="Hybrid Solar - S3"/>
    <s v="OUEST"/>
    <s v="Mamegnam"/>
    <s v="Huawei"/>
    <n v="0"/>
    <n v="0"/>
    <n v="0"/>
    <n v="0"/>
    <n v="0"/>
    <n v="0"/>
    <n v="0"/>
    <n v="0"/>
    <n v="0"/>
    <n v="0"/>
    <n v="0"/>
    <n v="0"/>
    <n v="0"/>
    <n v="0"/>
    <n v="0.17442706594413199"/>
    <n v="0"/>
    <n v="1.2314764876595525"/>
    <n v="0"/>
    <n v="0"/>
    <n v="0"/>
    <n v="0"/>
    <n v="0"/>
    <n v="0"/>
    <n v="0"/>
    <x v="0"/>
    <m/>
    <x v="8"/>
    <x v="5"/>
    <s v="no root cause"/>
    <x v="5"/>
    <s v=""/>
  </r>
  <r>
    <s v="Massangam"/>
    <s v="OST_057"/>
    <s v="OUEST"/>
    <s v="IHS"/>
    <s v="Solar-Grid-Gen"/>
    <s v="OUEST"/>
    <s v="Massangam"/>
    <s v="Huawei"/>
    <n v="0"/>
    <n v="0"/>
    <n v="0"/>
    <n v="0"/>
    <n v="0"/>
    <n v="0"/>
    <n v="0"/>
    <n v="0"/>
    <n v="0"/>
    <n v="0"/>
    <n v="0"/>
    <n v="0"/>
    <n v="0"/>
    <n v="4.494439735983769E-3"/>
    <n v="0.21419929059192483"/>
    <n v="0"/>
    <n v="1.2309771054666654"/>
    <n v="0"/>
    <n v="0"/>
    <n v="0"/>
    <n v="0"/>
    <n v="0"/>
    <n v="0"/>
    <n v="0"/>
    <x v="0"/>
    <m/>
    <x v="8"/>
    <x v="5"/>
    <s v="no root cause"/>
    <x v="5"/>
    <s v=""/>
  </r>
  <r>
    <s v="Lamape"/>
    <s v="OST_027"/>
    <s v="OUEST"/>
    <s v="IHS"/>
    <s v="Grid-Gen"/>
    <s v="OUEST"/>
    <s v="Lamape"/>
    <s v="Huawei"/>
    <n v="0"/>
    <n v="0"/>
    <n v="0"/>
    <n v="0"/>
    <n v="0"/>
    <n v="0"/>
    <n v="0"/>
    <n v="0"/>
    <n v="0"/>
    <n v="0"/>
    <n v="0"/>
    <n v="0"/>
    <n v="0"/>
    <n v="2.0653020691544457"/>
    <n v="0"/>
    <n v="0.1516695060111348"/>
    <n v="1.1455649154046565"/>
    <n v="0"/>
    <n v="0"/>
    <n v="0"/>
    <n v="0"/>
    <n v="0"/>
    <n v="0"/>
    <n v="0"/>
    <x v="0"/>
    <m/>
    <x v="8"/>
    <x v="5"/>
    <s v="no root cause"/>
    <x v="5"/>
    <s v=""/>
  </r>
  <r>
    <s v="Tole-HIS"/>
    <s v="SUO_196"/>
    <s v="SUD-OUEST"/>
    <s v="IHS"/>
    <s v="Grid-Gen"/>
    <s v="SUD-OUEST"/>
    <s v="Buea"/>
    <s v="Huawei"/>
    <n v="0"/>
    <n v="0"/>
    <n v="0"/>
    <n v="0"/>
    <n v="0"/>
    <n v="0"/>
    <n v="0"/>
    <n v="0"/>
    <n v="0"/>
    <n v="0"/>
    <n v="0"/>
    <n v="0"/>
    <n v="0"/>
    <n v="0"/>
    <n v="0"/>
    <n v="0"/>
    <n v="1.1443878002357084"/>
    <n v="0"/>
    <n v="0"/>
    <n v="0"/>
    <n v="0"/>
    <n v="0"/>
    <n v="0"/>
    <n v="0"/>
    <x v="0"/>
    <m/>
    <x v="8"/>
    <x v="5"/>
    <s v="no root cause"/>
    <x v="5"/>
    <s v=""/>
  </r>
  <r>
    <s v="Douggoy"/>
    <s v="EXN_002"/>
    <s v="Maroua"/>
    <s v="IHS"/>
    <s v="Grid-Gen"/>
    <s v="EXTREME-NORD"/>
    <s v="Maroua"/>
    <s v="Huawei"/>
    <n v="5.9747512363276288E-3"/>
    <n v="3.7453664466531402E-3"/>
    <n v="4.0485627780488712E-2"/>
    <n v="8.0257852428281581E-4"/>
    <n v="0"/>
    <n v="0"/>
    <n v="0"/>
    <n v="5.7964004531536693E-3"/>
    <n v="0"/>
    <n v="5.974751236327628E-3"/>
    <n v="0"/>
    <n v="0"/>
    <n v="0"/>
    <n v="0"/>
    <n v="0"/>
    <n v="0"/>
    <n v="1.0681428404288409"/>
    <n v="0"/>
    <n v="0"/>
    <n v="0"/>
    <n v="0"/>
    <n v="0"/>
    <n v="0"/>
    <n v="0"/>
    <x v="0"/>
    <m/>
    <x v="8"/>
    <x v="5"/>
    <s v="no root cause"/>
    <x v="5"/>
    <s v=""/>
  </r>
  <r>
    <s v="Foumban-Manka-IHS"/>
    <s v="OST_042"/>
    <s v="OUEST"/>
    <s v="IHS"/>
    <s v="Grid-Gen"/>
    <s v="OUEST"/>
    <s v="Foumban"/>
    <s v="Huawei"/>
    <n v="1.7737698789782921"/>
    <n v="1.5395417954359314"/>
    <n v="0"/>
    <n v="0"/>
    <n v="0"/>
    <n v="0"/>
    <n v="0"/>
    <n v="0"/>
    <n v="0"/>
    <n v="0"/>
    <n v="0.24398387138197605"/>
    <n v="0"/>
    <n v="3.5533539934880558"/>
    <n v="0"/>
    <n v="0"/>
    <n v="0"/>
    <n v="0.96273752757303099"/>
    <n v="0"/>
    <n v="0"/>
    <n v="0"/>
    <n v="0"/>
    <n v="0"/>
    <n v="0"/>
    <n v="0"/>
    <x v="0"/>
    <m/>
    <x v="8"/>
    <x v="5"/>
    <s v="no root cause"/>
    <x v="5"/>
    <s v=""/>
  </r>
  <r>
    <s v="Mboulai-MTN"/>
    <s v="ADM_029"/>
    <s v="ADAMAOUA"/>
    <s v="IHS"/>
    <s v="Gen Only"/>
    <s v="ADAMAOUA"/>
    <s v="Mboulai"/>
    <s v="NOKIA"/>
    <n v="0"/>
    <n v="0"/>
    <n v="0"/>
    <n v="0"/>
    <n v="0"/>
    <n v="0"/>
    <n v="0"/>
    <n v="0"/>
    <n v="0"/>
    <n v="0"/>
    <n v="0"/>
    <n v="0"/>
    <n v="0"/>
    <n v="0"/>
    <n v="1.0767609026395535"/>
    <n v="1.5409507666230065"/>
    <n v="0.93614743569341186"/>
    <n v="0"/>
    <n v="0"/>
    <n v="0"/>
    <n v="0"/>
    <n v="0"/>
    <n v="0"/>
    <n v="0"/>
    <x v="0"/>
    <m/>
    <x v="8"/>
    <x v="5"/>
    <s v="no root cause"/>
    <x v="5"/>
    <s v=""/>
  </r>
  <r>
    <s v="Garoua-Lainde"/>
    <s v="NRD_009"/>
    <s v="Garoua"/>
    <s v="IHS"/>
    <s v="Grid-Gen"/>
    <s v="NORD"/>
    <s v="Garoua"/>
    <s v="Huawei"/>
    <n v="0"/>
    <n v="0"/>
    <n v="4.7484112512234855"/>
    <n v="0"/>
    <n v="0"/>
    <n v="0"/>
    <n v="0"/>
    <n v="0"/>
    <n v="0"/>
    <n v="0"/>
    <n v="0"/>
    <n v="0"/>
    <n v="0"/>
    <n v="0"/>
    <n v="0"/>
    <n v="0"/>
    <n v="0.91342353602543147"/>
    <n v="0"/>
    <n v="0"/>
    <n v="0"/>
    <n v="0"/>
    <n v="0"/>
    <n v="0"/>
    <n v="0"/>
    <x v="0"/>
    <m/>
    <x v="8"/>
    <x v="5"/>
    <s v="no root cause"/>
    <x v="5"/>
    <s v=""/>
  </r>
  <r>
    <s v="Wotutu-IHS"/>
    <s v="SUO_127"/>
    <s v="SUD-OUEST"/>
    <s v="IHS"/>
    <s v="Grid-Gen"/>
    <s v="SUD-OUEST"/>
    <s v="Wotutu"/>
    <s v="Huawei"/>
    <n v="0"/>
    <n v="0"/>
    <n v="0"/>
    <n v="0"/>
    <n v="0"/>
    <n v="0"/>
    <n v="0"/>
    <n v="0"/>
    <n v="0"/>
    <n v="0"/>
    <n v="0"/>
    <n v="0"/>
    <n v="0"/>
    <n v="0"/>
    <n v="0.63726518335887306"/>
    <n v="0"/>
    <n v="0.88634988713962437"/>
    <n v="0"/>
    <n v="0"/>
    <n v="0"/>
    <n v="0"/>
    <n v="0"/>
    <n v="0"/>
    <n v="0"/>
    <x v="2"/>
    <m/>
    <x v="8"/>
    <x v="5"/>
    <s v="no root cause"/>
    <x v="5"/>
    <s v=""/>
  </r>
  <r>
    <s v="Maroua-Djoudandou"/>
    <s v="EXN_090"/>
    <s v="Maroua"/>
    <s v="IHS"/>
    <s v="Grid-Gen"/>
    <s v="EXTREME-NORD"/>
    <s v="Maroua"/>
    <s v="Huawei"/>
    <n v="0.80917750326025228"/>
    <n v="0.59282016819192251"/>
    <n v="3.83454183824012E-3"/>
    <n v="0.40098606581001212"/>
    <n v="0"/>
    <n v="0"/>
    <n v="0.31862367414027781"/>
    <n v="0.16948674925021329"/>
    <n v="0.16024817868180222"/>
    <n v="0.32067470814677845"/>
    <n v="0.83728558668846831"/>
    <n v="0"/>
    <n v="0"/>
    <n v="0.15445177822864858"/>
    <n v="0.68067576398341467"/>
    <n v="0.80630605565115165"/>
    <n v="0.8840669971149977"/>
    <n v="0"/>
    <n v="0"/>
    <n v="0"/>
    <n v="0"/>
    <n v="0"/>
    <n v="0"/>
    <n v="0"/>
    <x v="0"/>
    <m/>
    <x v="8"/>
    <x v="5"/>
    <s v="no root cause"/>
    <x v="5"/>
    <s v=""/>
  </r>
  <r>
    <s v="Sedek"/>
    <s v="EXN_218"/>
    <s v="EXTREME-NORD"/>
    <s v="IHS"/>
    <s v="Hybrid-Gen"/>
    <s v="EXTREME-NORD"/>
    <s v="Sedek"/>
    <s v="Huawei"/>
    <n v="0"/>
    <n v="0"/>
    <n v="0"/>
    <n v="0"/>
    <n v="0"/>
    <n v="0"/>
    <n v="0"/>
    <n v="0"/>
    <n v="0"/>
    <n v="0"/>
    <n v="0"/>
    <n v="0"/>
    <n v="0"/>
    <n v="5.3505234952187716E-3"/>
    <n v="0.10035798569198678"/>
    <n v="1.35353976366381"/>
    <n v="0.80182945099348502"/>
    <n v="0"/>
    <n v="0"/>
    <n v="0"/>
    <n v="0"/>
    <n v="0"/>
    <n v="0"/>
    <n v="0"/>
    <x v="2"/>
    <m/>
    <x v="8"/>
    <x v="5"/>
    <s v="no root cause"/>
    <x v="5"/>
    <s v=""/>
  </r>
  <r>
    <s v="Gabarairou"/>
    <s v="EXN_210"/>
    <s v="EXTREME-NORD"/>
    <s v="IHS"/>
    <s v="Hybrid-Gen"/>
    <s v="EXTREME-NORD"/>
    <s v="Moulvoudaye"/>
    <s v="Huawei"/>
    <n v="0"/>
    <n v="0"/>
    <n v="0"/>
    <n v="0"/>
    <n v="0"/>
    <n v="0"/>
    <n v="0"/>
    <n v="0"/>
    <n v="0"/>
    <n v="0"/>
    <n v="0"/>
    <n v="0"/>
    <n v="0"/>
    <n v="4.4587695793489755E-3"/>
    <n v="9.7896744884186135E-2"/>
    <n v="1.3535754338204451"/>
    <n v="0.80115171801742413"/>
    <n v="0"/>
    <n v="0"/>
    <n v="0"/>
    <n v="0"/>
    <n v="0"/>
    <n v="0"/>
    <n v="0"/>
    <x v="2"/>
    <m/>
    <x v="8"/>
    <x v="5"/>
    <s v="no root cause"/>
    <x v="5"/>
    <s v=""/>
  </r>
  <r>
    <s v="Tibati-Market-MTN-IHS"/>
    <s v="ADM_105"/>
    <s v="ADAMAOUA"/>
    <s v="IHS"/>
    <s v="Grid-Gen"/>
    <s v="ADAMAOUA"/>
    <s v="Tibati"/>
    <s v="Huawei"/>
    <n v="0"/>
    <n v="0"/>
    <n v="0"/>
    <n v="0"/>
    <n v="0"/>
    <n v="0"/>
    <n v="0"/>
    <n v="0"/>
    <n v="0"/>
    <n v="0"/>
    <n v="0"/>
    <n v="0"/>
    <n v="0"/>
    <n v="0"/>
    <n v="0"/>
    <n v="0"/>
    <n v="0.77564755602354785"/>
    <n v="0"/>
    <n v="0"/>
    <n v="0"/>
    <n v="0"/>
    <n v="0"/>
    <n v="0"/>
    <n v="0"/>
    <x v="0"/>
    <m/>
    <x v="8"/>
    <x v="5"/>
    <s v="no root cause"/>
    <x v="5"/>
    <s v=""/>
  </r>
  <r>
    <s v="Moulvouday"/>
    <s v="EXN_038"/>
    <s v="EXTREME-NORD"/>
    <s v="IHS"/>
    <s v="Solar-Gen"/>
    <s v="EXTREME-NORD"/>
    <s v="Moulvoudaye"/>
    <s v="Huawei"/>
    <n v="0"/>
    <n v="0"/>
    <n v="0"/>
    <n v="0"/>
    <n v="0"/>
    <n v="0"/>
    <n v="0"/>
    <n v="0"/>
    <n v="0"/>
    <n v="0"/>
    <n v="0"/>
    <n v="0"/>
    <n v="0"/>
    <n v="1.5413253032676717"/>
    <n v="1.8097967371794323"/>
    <n v="9.4347564299024338E-3"/>
    <n v="0.76667651162989769"/>
    <n v="0"/>
    <n v="0"/>
    <n v="0"/>
    <n v="0"/>
    <n v="0"/>
    <n v="0"/>
    <n v="0"/>
    <x v="2"/>
    <m/>
    <x v="8"/>
    <x v="5"/>
    <s v="no root cause"/>
    <x v="5"/>
    <s v=""/>
  </r>
  <r>
    <s v="Bertoua-ENIA-MTN"/>
    <s v="EST_069"/>
    <s v="CENTRE"/>
    <s v="IHS"/>
    <s v="Grid-Gen"/>
    <s v="EST"/>
    <s v="Bertoua"/>
    <s v="ZTE"/>
    <n v="0"/>
    <n v="0"/>
    <n v="0"/>
    <n v="0.96330825007918786"/>
    <n v="0"/>
    <n v="0"/>
    <n v="4.3422645349446661E-17"/>
    <n v="0"/>
    <n v="0"/>
    <n v="0"/>
    <n v="0"/>
    <n v="0"/>
    <n v="0"/>
    <n v="0"/>
    <n v="0"/>
    <n v="0"/>
    <n v="0.76532104567777592"/>
    <n v="8.6845290698893322E-17"/>
    <n v="0"/>
    <n v="0"/>
    <n v="0"/>
    <n v="0"/>
    <n v="0"/>
    <n v="0"/>
    <x v="0"/>
    <m/>
    <x v="8"/>
    <x v="5"/>
    <s v="no root cause"/>
    <x v="5"/>
    <s v=""/>
  </r>
  <r>
    <s v="Tibati-II"/>
    <s v="ADM_044"/>
    <s v="ADAMAOUA"/>
    <s v="IHS"/>
    <s v="Grid-Gen"/>
    <s v="ADAMAOUA"/>
    <s v="Tibati"/>
    <s v="Huawei"/>
    <n v="0"/>
    <n v="0"/>
    <n v="0"/>
    <n v="0"/>
    <n v="0"/>
    <n v="0"/>
    <n v="0"/>
    <n v="0"/>
    <n v="0"/>
    <n v="0"/>
    <n v="0"/>
    <n v="0"/>
    <n v="0"/>
    <n v="0"/>
    <n v="0"/>
    <n v="0"/>
    <n v="0.7279922267594664"/>
    <n v="0"/>
    <n v="0"/>
    <n v="0"/>
    <n v="0"/>
    <n v="0"/>
    <n v="0"/>
    <n v="0"/>
    <x v="0"/>
    <m/>
    <x v="8"/>
    <x v="5"/>
    <s v="no root cause"/>
    <x v="5"/>
    <s v=""/>
  </r>
  <r>
    <s v="Tignere"/>
    <s v="ADM_011"/>
    <s v="ADAMAOUA"/>
    <s v="IHS"/>
    <s v="Grid-Gen"/>
    <s v="ADAMAOUA"/>
    <s v="Tignere"/>
    <s v="Huawei"/>
    <n v="0"/>
    <n v="0"/>
    <n v="0"/>
    <n v="0"/>
    <n v="0"/>
    <n v="0"/>
    <n v="0"/>
    <n v="0"/>
    <n v="0"/>
    <n v="0"/>
    <n v="0"/>
    <n v="0"/>
    <n v="0"/>
    <n v="0"/>
    <n v="0"/>
    <n v="6.8486700738800296E-2"/>
    <n v="0.72553098595166565"/>
    <n v="0"/>
    <n v="0"/>
    <n v="0"/>
    <n v="0"/>
    <n v="0"/>
    <n v="0"/>
    <n v="0"/>
    <x v="0"/>
    <m/>
    <x v="8"/>
    <x v="5"/>
    <s v="no root cause"/>
    <x v="5"/>
    <s v=""/>
  </r>
  <r>
    <s v="Loe-MTN"/>
    <s v="SUO_043"/>
    <s v="SUD-OUEST"/>
    <s v="IHS"/>
    <s v="Gen Only"/>
    <s v="SUD-OUEST"/>
    <s v="Loe"/>
    <s v="Huawei"/>
    <n v="0"/>
    <n v="0"/>
    <n v="0"/>
    <n v="0"/>
    <n v="0"/>
    <n v="0"/>
    <n v="0"/>
    <n v="0"/>
    <n v="0"/>
    <n v="0"/>
    <n v="0"/>
    <n v="0"/>
    <n v="0"/>
    <n v="1.1776323862193345"/>
    <n v="1.3863206376111838"/>
    <n v="1.5889627974534359"/>
    <n v="0.71258271909323623"/>
    <n v="0"/>
    <n v="0"/>
    <n v="0"/>
    <n v="0"/>
    <n v="0"/>
    <n v="0"/>
    <n v="0"/>
    <x v="2"/>
    <m/>
    <x v="8"/>
    <x v="5"/>
    <s v="no root cause"/>
    <x v="5"/>
    <s v=""/>
  </r>
  <r>
    <s v="Nkong-Q3"/>
    <s v="LIT_169"/>
    <s v="LITTORAL"/>
    <s v="IHS"/>
    <s v="Grid-Gen"/>
    <s v="LITTORAL"/>
    <s v="Nkongsamba"/>
    <s v="ZTE"/>
    <n v="0"/>
    <n v="5.2275327951420127"/>
    <n v="0.43942065958400012"/>
    <n v="0"/>
    <n v="0.25454223774587437"/>
    <n v="0.27655072438954031"/>
    <n v="0.23085725374037286"/>
    <n v="0.53770977619116955"/>
    <n v="9.6283918751944011"/>
    <n v="8.1471172806214014"/>
    <n v="23.779313734722475"/>
    <n v="0"/>
    <n v="1.7809039103052511"/>
    <n v="0.81782751624418881"/>
    <n v="0.86389552353802224"/>
    <n v="0.11765801165986034"/>
    <n v="0.70300528203679369"/>
    <n v="0"/>
    <n v="0"/>
    <n v="0"/>
    <n v="0"/>
    <n v="0"/>
    <n v="0"/>
    <n v="0"/>
    <x v="0"/>
    <m/>
    <x v="8"/>
    <x v="5"/>
    <s v="no root cause"/>
    <x v="5"/>
    <s v=""/>
  </r>
  <r>
    <s v="Quartier-Gentil"/>
    <s v="LIT_450"/>
    <s v="Douala"/>
    <s v="IHS"/>
    <s v="Grid-Gen"/>
    <s v="LITTORAL"/>
    <s v="Douala"/>
    <s v="ZTE"/>
    <n v="0"/>
    <n v="7.184076556716974"/>
    <n v="0"/>
    <n v="0"/>
    <n v="0"/>
    <n v="0"/>
    <n v="0"/>
    <n v="0"/>
    <n v="6.3533721139276258"/>
    <n v="0"/>
    <n v="0"/>
    <n v="0"/>
    <n v="1.961822944756916"/>
    <n v="0"/>
    <n v="10.251567346682531"/>
    <n v="0"/>
    <n v="0.66910079815542256"/>
    <n v="0"/>
    <n v="0"/>
    <n v="0"/>
    <n v="0"/>
    <n v="0"/>
    <n v="0"/>
    <n v="0"/>
    <x v="0"/>
    <m/>
    <x v="8"/>
    <x v="5"/>
    <s v="no root cause"/>
    <x v="5"/>
    <s v=""/>
  </r>
  <r>
    <s v="Mvog-Manga"/>
    <s v="CTR_378"/>
    <s v="Yaounde"/>
    <s v="IHS"/>
    <s v="Grid-Gen"/>
    <s v="CENTRE"/>
    <s v="Yaounde"/>
    <s v="ZTE"/>
    <n v="0"/>
    <n v="0"/>
    <n v="0"/>
    <n v="0.61568473859482431"/>
    <n v="0"/>
    <n v="0"/>
    <n v="0"/>
    <n v="0"/>
    <n v="0"/>
    <n v="0"/>
    <n v="0"/>
    <n v="0"/>
    <n v="0"/>
    <n v="0"/>
    <n v="0"/>
    <n v="1.0841409056795452"/>
    <n v="0.65636655223680562"/>
    <n v="0"/>
    <n v="0"/>
    <n v="0"/>
    <n v="0"/>
    <n v="0"/>
    <n v="0"/>
    <n v="0"/>
    <x v="0"/>
    <m/>
    <x v="8"/>
    <x v="5"/>
    <s v="no root cause"/>
    <x v="5"/>
    <s v=""/>
  </r>
  <r>
    <s v="Berore-IHS"/>
    <s v="NRO_086"/>
    <s v="NORD-OUEST"/>
    <s v="IHS"/>
    <s v="Gen Only"/>
    <s v="NORD-OUEST"/>
    <s v="Berore"/>
    <s v="Huawei"/>
    <n v="0"/>
    <n v="0"/>
    <n v="0"/>
    <n v="0"/>
    <n v="0"/>
    <n v="0"/>
    <n v="0"/>
    <n v="0"/>
    <n v="0"/>
    <n v="0"/>
    <n v="0"/>
    <n v="0"/>
    <n v="0"/>
    <n v="3.5137779547017547"/>
    <n v="1.3585157505143637"/>
    <n v="1.2956649345238604"/>
    <n v="0.65313840306135551"/>
    <n v="0"/>
    <n v="0"/>
    <n v="0"/>
    <n v="0"/>
    <n v="0"/>
    <n v="0"/>
    <n v="0"/>
    <x v="2"/>
    <m/>
    <x v="5"/>
    <x v="0"/>
    <s v="Defaut GE &amp; Power Cabinet"/>
    <x v="0"/>
    <s v="(05/05/2026 incident):impacted by  Fontem_N_SUO_017  ,Power issue || Action : en attente RCA IHS..;..;(05/05/2026 ocm ran 19h): P1 incident at Fontem_G9U9_SUO_017..;..;(05/05/2026 cell zte): P1 incident at Fontem_G9U9_SUO_017..;..;(05/05/2026 ocm ran 10h): P1 incident at Fontem_G9U9_SUO_017..;..;(05/05/2026 ocm ran 00h): Impacted by Fontem_N_SUO_017"/>
  </r>
  <r>
    <s v="Mutengene-Qter8"/>
    <s v="SUO_064"/>
    <s v="SUD-OUEST"/>
    <s v="IHS"/>
    <s v="Grid-Gen"/>
    <s v="SUD-OUEST"/>
    <s v="Mutengene"/>
    <s v="Huawei"/>
    <n v="0"/>
    <n v="0"/>
    <n v="0"/>
    <n v="0"/>
    <n v="0"/>
    <n v="0"/>
    <n v="0"/>
    <n v="0"/>
    <n v="0"/>
    <n v="0"/>
    <n v="0"/>
    <n v="0"/>
    <n v="0"/>
    <n v="0"/>
    <n v="7.8024722272160449"/>
    <n v="10.29308740900543"/>
    <n v="0.65287087688659462"/>
    <n v="0"/>
    <n v="0"/>
    <n v="0"/>
    <n v="0"/>
    <n v="0"/>
    <n v="0"/>
    <n v="0"/>
    <x v="2"/>
    <m/>
    <x v="8"/>
    <x v="5"/>
    <s v="no root cause"/>
    <x v="5"/>
    <s v=""/>
  </r>
  <r>
    <s v="Mutengene-E-Police"/>
    <s v="SUO_164"/>
    <s v="SUD-OUEST"/>
    <s v="CAMUSAT"/>
    <s v="Hybrid Solar - S1"/>
    <s v="SUD-OUEST"/>
    <s v="Mutengene"/>
    <s v="Huawei"/>
    <n v="0"/>
    <n v="0"/>
    <n v="0"/>
    <n v="0"/>
    <n v="0"/>
    <n v="0"/>
    <n v="0"/>
    <n v="0"/>
    <n v="0"/>
    <n v="0"/>
    <n v="0"/>
    <n v="0"/>
    <n v="0"/>
    <n v="1.4981465786612564E-3"/>
    <n v="7.7486816310107791"/>
    <n v="10.071878932634769"/>
    <n v="0.64411385343275318"/>
    <n v="0"/>
    <n v="0"/>
    <n v="0"/>
    <n v="0"/>
    <n v="0"/>
    <n v="0"/>
    <n v="0"/>
    <x v="2"/>
    <m/>
    <x v="8"/>
    <x v="5"/>
    <s v="no root cause"/>
    <x v="5"/>
    <s v=""/>
  </r>
  <r>
    <s v="Mankouotmbou"/>
    <s v="OST_245"/>
    <s v="OUEST"/>
    <s v="CAMUSAT"/>
    <s v="Hybrid Solar - S3"/>
    <s v="OUEST"/>
    <s v="Mankouotmbou"/>
    <s v="NOKIA"/>
    <n v="0"/>
    <n v="0"/>
    <n v="0"/>
    <n v="0"/>
    <n v="0"/>
    <n v="0"/>
    <n v="0"/>
    <n v="0"/>
    <n v="0"/>
    <n v="0"/>
    <n v="0"/>
    <n v="0"/>
    <n v="0"/>
    <n v="0"/>
    <n v="8.8247967514475043E-2"/>
    <n v="0"/>
    <n v="0.61493566530549348"/>
    <n v="1.6612840400304767"/>
    <n v="0"/>
    <n v="0"/>
    <n v="0"/>
    <n v="0"/>
    <n v="0"/>
    <n v="0"/>
    <x v="0"/>
    <m/>
    <x v="8"/>
    <x v="5"/>
    <s v="no root cause"/>
    <x v="5"/>
    <s v=""/>
  </r>
  <r>
    <s v="Borongo"/>
    <s v="ADM_162"/>
    <s v="ADAMAOUA"/>
    <s v="CAMUSAT"/>
    <s v="Bad Grid + GE"/>
    <s v="ADAMAOUA"/>
    <s v="Borongo"/>
    <s v="Huawei"/>
    <n v="0"/>
    <n v="0"/>
    <n v="0"/>
    <n v="0"/>
    <n v="0"/>
    <n v="0"/>
    <n v="0"/>
    <n v="0"/>
    <n v="0"/>
    <n v="0"/>
    <n v="0"/>
    <n v="0"/>
    <n v="0"/>
    <n v="0"/>
    <n v="0"/>
    <n v="1.8905183016439665E-2"/>
    <n v="0.56940271036118173"/>
    <n v="0"/>
    <n v="0"/>
    <n v="0"/>
    <n v="0"/>
    <n v="0"/>
    <n v="0"/>
    <n v="0"/>
    <x v="0"/>
    <m/>
    <x v="2"/>
    <x v="0"/>
    <s v="AKTIVCO Defaut GE &amp; Power Cabinet"/>
    <x v="0"/>
    <s v="(05/05/2026 ocm ran 19h): 05.05.26: Toujours en attente de l'ETA du FME, escalade faite au RM et au PM_x000a_05.05.26: There is supervision issue in the area. Please to activate FME locally for tshoot; FME Soulemanou is activated to check, ETA=13H UTC_x000a_04.05.26: Camusat:  investigations ongoing / FME is trying to get level0..;..;(05/05/2026 cell zte): 05.05.26: Toujours en attente de l'ETA du FME, escalade faite au RM et au PM_x000a_05.05.26: There is supervision issue in the area. Please to activate FME locally for tshoot; FME Soulemanou is activated to check, ETA=13H UTC_x000a_04.05.26: Camusat:  investigations ongoing / FME is trying to get level0..;..;(05/05/2026 ocm ran 10h): 05.05.26: There is supervision issue in the area. Please to activate FME locally for tshoot; FME Soulemanou is activated to check, ETA=13H UTC_x000a_04.05.26: Camusat:  investigations ongoing / FME is trying to get level0..;..;(05/05/2026 ocm ran 00h): 04.05.26: Camusat:  investigations ongoing / FME is trying to get level0"/>
  </r>
  <r>
    <s v="Guidjiba-MTN"/>
    <s v="NRD_058"/>
    <s v="NORD"/>
    <s v="IHS"/>
    <s v="Solar-Gen"/>
    <s v="NORD"/>
    <s v="Guidjiba"/>
    <s v="NOKIA"/>
    <n v="0"/>
    <n v="0"/>
    <n v="0"/>
    <n v="0"/>
    <n v="0"/>
    <n v="0"/>
    <n v="0"/>
    <n v="0.4182473777471255"/>
    <n v="0.3549708086212327"/>
    <n v="0"/>
    <n v="9.8092930745687112E-4"/>
    <n v="0"/>
    <n v="0"/>
    <n v="0"/>
    <n v="0.49134917575638293"/>
    <n v="1.8656049298449173E-2"/>
    <n v="0.56560237401286351"/>
    <n v="0"/>
    <n v="0"/>
    <n v="0"/>
    <n v="0"/>
    <n v="0"/>
    <n v="0"/>
    <n v="0"/>
    <x v="0"/>
    <m/>
    <x v="8"/>
    <x v="5"/>
    <s v="no root cause"/>
    <x v="5"/>
    <s v=""/>
  </r>
  <r>
    <s v="Bonadibong"/>
    <s v="LIT_126"/>
    <s v="Douala"/>
    <s v="IHS"/>
    <s v="Grid-Gen"/>
    <s v="LITTORAL"/>
    <s v="Douala"/>
    <s v="ZTE"/>
    <n v="0"/>
    <n v="0"/>
    <n v="0"/>
    <n v="0"/>
    <n v="0"/>
    <n v="0"/>
    <n v="0"/>
    <n v="0"/>
    <n v="0"/>
    <n v="0"/>
    <n v="0"/>
    <n v="0"/>
    <n v="9.9502080283534955"/>
    <n v="13.868556899607057"/>
    <n v="21.826586679907429"/>
    <n v="0"/>
    <n v="0.45907491588977112"/>
    <n v="0"/>
    <n v="0"/>
    <n v="0"/>
    <n v="0"/>
    <n v="0"/>
    <n v="0"/>
    <n v="0"/>
    <x v="0"/>
    <m/>
    <x v="8"/>
    <x v="5"/>
    <s v="no root cause"/>
    <x v="5"/>
    <s v=""/>
  </r>
  <r>
    <s v="EXN_153_H_Salak-MTN-HIS"/>
    <s v="EXN_153"/>
    <s v="EXTREME-NORD"/>
    <s v="IHS"/>
    <s v="Solar-Gen"/>
    <s v="EXN"/>
    <s v="Salak"/>
    <s v="Huawei"/>
    <n v="3.307105067159771"/>
    <n v="2.8137511307439653"/>
    <n v="3.3206240565243568"/>
    <n v="1.7486580887073992"/>
    <n v="0"/>
    <n v="0"/>
    <n v="1.6154300536764514"/>
    <n v="1.0602062305775997"/>
    <n v="1.0153153384527143"/>
    <n v="4.4136825013626"/>
    <n v="0.74787833908336265"/>
    <n v="0"/>
    <n v="0"/>
    <s v=""/>
    <n v="1.3734437110660238"/>
    <n v="0"/>
    <n v="0.44202458101834002"/>
    <n v="4.5811895569195826"/>
    <n v="0"/>
    <n v="0"/>
    <n v="0"/>
    <n v="0"/>
    <n v="0"/>
    <n v="0"/>
    <x v="2"/>
    <m/>
    <x v="8"/>
    <x v="5"/>
    <s v="no root cause"/>
    <x v="5"/>
    <s v=""/>
  </r>
  <r>
    <s v="Djoa-IHS"/>
    <s v="ADM_187"/>
    <s v="ADAMAOUA"/>
    <m/>
    <m/>
    <s v="ADAMAOUA"/>
    <s v="Tibati"/>
    <s v="Huawei"/>
    <n v="0"/>
    <n v="0"/>
    <n v="0"/>
    <n v="0"/>
    <n v="0"/>
    <n v="0"/>
    <n v="0"/>
    <n v="0"/>
    <n v="0"/>
    <n v="0"/>
    <n v="0"/>
    <n v="0"/>
    <n v="0"/>
    <n v="0"/>
    <n v="0"/>
    <n v="6.2137412857807335E-2"/>
    <n v="0.4348905496913818"/>
    <n v="0"/>
    <n v="0"/>
    <n v="0"/>
    <n v="0"/>
    <n v="0"/>
    <n v="0"/>
    <n v="0"/>
    <x v="0"/>
    <m/>
    <x v="8"/>
    <x v="5"/>
    <s v="no root cause"/>
    <x v="5"/>
    <s v=""/>
  </r>
  <r>
    <s v="Agape"/>
    <s v="LIT_609"/>
    <s v="Douala"/>
    <s v="CAMUSAT"/>
    <s v="Good Grid no GE - 8h"/>
    <s v="LITTORAL"/>
    <s v="Douala"/>
    <s v="ZTE"/>
    <n v="0"/>
    <n v="4.2418593568528085"/>
    <n v="0"/>
    <n v="0"/>
    <n v="0.38760975707196477"/>
    <n v="13.383603285078749"/>
    <n v="0.6445775654690068"/>
    <n v="0"/>
    <n v="0"/>
    <n v="0"/>
    <n v="0"/>
    <n v="0"/>
    <n v="1.0109635793432701"/>
    <n v="0"/>
    <n v="0.40478493749161687"/>
    <n v="0.60410977276683531"/>
    <n v="0.43260765966675518"/>
    <n v="0"/>
    <n v="0"/>
    <n v="0"/>
    <n v="0"/>
    <n v="0"/>
    <n v="0"/>
    <n v="0"/>
    <x v="0"/>
    <m/>
    <x v="8"/>
    <x v="5"/>
    <s v="no root cause"/>
    <x v="5"/>
    <s v=""/>
  </r>
  <r>
    <s v="Ngd-Trouamala"/>
    <s v="ADM_058"/>
    <s v="Ngaoundere"/>
    <s v="IHS"/>
    <s v="Grid-Gen"/>
    <s v="ADAMAOUA"/>
    <s v="Ngaoundere"/>
    <s v="Huawei"/>
    <n v="1.7971695017307163"/>
    <n v="0.8496631310407412"/>
    <n v="0"/>
    <n v="0"/>
    <n v="0"/>
    <n v="0"/>
    <n v="0.46317698390277162"/>
    <n v="0"/>
    <n v="0.22133332191888319"/>
    <n v="0.67705524308498344"/>
    <n v="0.98651168697011982"/>
    <n v="0"/>
    <n v="0.50589199647293492"/>
    <n v="0"/>
    <n v="0"/>
    <n v="0"/>
    <n v="0.39394120987464076"/>
    <n v="6.5633088208016943E-2"/>
    <n v="0"/>
    <n v="0"/>
    <n v="0"/>
    <n v="0"/>
    <n v="0"/>
    <n v="0"/>
    <x v="0"/>
    <m/>
    <x v="8"/>
    <x v="5"/>
    <s v="no root cause"/>
    <x v="5"/>
    <s v=""/>
  </r>
  <r>
    <s v="Mile4"/>
    <s v="SUO_021"/>
    <s v="SUD-OUEST"/>
    <s v="IHS"/>
    <s v="Grid-Gen"/>
    <s v="SUD-OUEST"/>
    <s v="Limbe"/>
    <s v="Huawei"/>
    <n v="0"/>
    <n v="0"/>
    <n v="0"/>
    <n v="0"/>
    <n v="0"/>
    <n v="0"/>
    <n v="0"/>
    <n v="0"/>
    <n v="0"/>
    <n v="0"/>
    <n v="0"/>
    <n v="0"/>
    <n v="0"/>
    <n v="0"/>
    <n v="0"/>
    <n v="0"/>
    <n v="0.33690462941560873"/>
    <n v="0"/>
    <n v="0"/>
    <n v="0"/>
    <n v="0"/>
    <n v="0"/>
    <n v="0"/>
    <n v="0"/>
    <x v="0"/>
    <m/>
    <x v="8"/>
    <x v="5"/>
    <s v="no root cause"/>
    <x v="5"/>
    <s v=""/>
  </r>
  <r>
    <s v="Bonjongo"/>
    <s v="SUO_131"/>
    <s v="SUD-OUEST"/>
    <s v="IHS"/>
    <s v="Grid-Gen"/>
    <s v="SUD-OUEST"/>
    <s v="Bonjongo"/>
    <s v="NOKIA"/>
    <n v="0"/>
    <n v="0.65853529892792617"/>
    <n v="0"/>
    <n v="0"/>
    <n v="0.34235795956480369"/>
    <n v="6.8388598076999124E-2"/>
    <n v="0.16227141690168898"/>
    <n v="0.17326807194652988"/>
    <n v="3.5283456170889974E-2"/>
    <n v="0"/>
    <n v="0"/>
    <n v="0"/>
    <n v="3.2000428650187351"/>
    <n v="2.7929554294258812"/>
    <n v="4.2981290289441914"/>
    <n v="1.0861562695294168E-2"/>
    <n v="0.33642308230103907"/>
    <n v="0"/>
    <n v="0"/>
    <n v="0"/>
    <n v="0"/>
    <n v="0"/>
    <n v="0"/>
    <n v="0"/>
    <x v="2"/>
    <m/>
    <x v="8"/>
    <x v="5"/>
    <s v="no root cause"/>
    <x v="5"/>
    <s v=""/>
  </r>
  <r>
    <s v="Ndop-Kake-Hill"/>
    <s v="NRO_137"/>
    <s v="NORD-OUEST"/>
    <s v="IHS"/>
    <s v="Grid-Gen"/>
    <s v="NORD-OUEST"/>
    <s v="Ndop"/>
    <s v="Huawei"/>
    <n v="0"/>
    <n v="0"/>
    <n v="0"/>
    <n v="0"/>
    <n v="0"/>
    <n v="0"/>
    <n v="0"/>
    <n v="0"/>
    <n v="0"/>
    <n v="0"/>
    <n v="0"/>
    <n v="0"/>
    <n v="0"/>
    <n v="0"/>
    <n v="0"/>
    <n v="0"/>
    <n v="0.32750554314234098"/>
    <n v="0"/>
    <n v="0"/>
    <n v="0"/>
    <n v="0"/>
    <n v="0"/>
    <n v="0"/>
    <n v="0"/>
    <x v="2"/>
    <m/>
    <x v="5"/>
    <x v="0"/>
    <s v="Defaut GE &amp; Power Cabinet"/>
    <x v="0"/>
    <s v="( hourly IHS): 05-05-2026 11:23:46 NO COM FME Kelvin managing with level 0 due to insecurity"/>
  </r>
  <r>
    <s v="Ndokoti-Carrefour-MTN"/>
    <s v="LIT_684"/>
    <s v="Douala"/>
    <s v="MTN sharing"/>
    <s v="MTN sharing"/>
    <s v="LITTORAL"/>
    <s v="Douala"/>
    <s v="ZTE"/>
    <n v="0"/>
    <n v="1.410201807478177"/>
    <n v="17.281281300562448"/>
    <n v="20.459795453053793"/>
    <n v="1.661444555735333"/>
    <n v="0.47432390785114492"/>
    <n v="6.9556805437844037E-4"/>
    <n v="0"/>
    <n v="0.46677966972288631"/>
    <n v="1.0614546860598175"/>
    <n v="7.8795376006254775E-2"/>
    <n v="0"/>
    <n v="0.27276968778625249"/>
    <n v="0"/>
    <n v="0"/>
    <n v="6.4954820179606365"/>
    <n v="0.32559718976237989"/>
    <n v="0"/>
    <n v="0"/>
    <n v="0"/>
    <n v="0"/>
    <n v="0"/>
    <n v="0"/>
    <n v="0"/>
    <x v="0"/>
    <m/>
    <x v="8"/>
    <x v="5"/>
    <s v="no root cause"/>
    <x v="5"/>
    <s v=""/>
  </r>
  <r>
    <s v="Stade-Abega"/>
    <s v="CTR_274"/>
    <s v="Yaounde"/>
    <s v="IHS"/>
    <s v="Grid-Gen"/>
    <s v="CENTRE"/>
    <s v="Yaounde"/>
    <s v="ZTE"/>
    <n v="0.52194356695859134"/>
    <n v="0"/>
    <n v="0"/>
    <n v="0"/>
    <n v="0"/>
    <n v="0.30061024503970812"/>
    <n v="0"/>
    <n v="0"/>
    <n v="0.77224105606492599"/>
    <n v="0"/>
    <n v="0.10799139921183183"/>
    <n v="0"/>
    <n v="0"/>
    <n v="0"/>
    <n v="0"/>
    <n v="0"/>
    <n v="0.30241158794976497"/>
    <n v="0"/>
    <n v="0"/>
    <n v="0"/>
    <n v="0"/>
    <n v="0"/>
    <n v="0"/>
    <n v="0"/>
    <x v="0"/>
    <m/>
    <x v="8"/>
    <x v="5"/>
    <s v="no root cause"/>
    <x v="5"/>
    <s v=""/>
  </r>
  <r>
    <s v="Koundoum"/>
    <s v="OST_252"/>
    <s v="OUEST"/>
    <s v="IHS"/>
    <s v="Gen-Lithium"/>
    <s v="OUEST"/>
    <s v="Koundoum"/>
    <s v="Huawei"/>
    <n v="0"/>
    <n v="0"/>
    <n v="0"/>
    <n v="0"/>
    <n v="0"/>
    <n v="0"/>
    <n v="0"/>
    <n v="0"/>
    <n v="0"/>
    <n v="0"/>
    <n v="0"/>
    <n v="0"/>
    <n v="0"/>
    <n v="4.923123678420696"/>
    <n v="3.8270332702684962"/>
    <n v="0.18339811033778214"/>
    <n v="0.29916560369599893"/>
    <n v="0"/>
    <n v="0"/>
    <n v="0"/>
    <n v="0"/>
    <n v="0"/>
    <n v="0"/>
    <n v="0"/>
    <x v="0"/>
    <m/>
    <x v="8"/>
    <x v="5"/>
    <s v="no root cause"/>
    <x v="5"/>
    <s v=""/>
  </r>
  <r>
    <s v="Mutengene"/>
    <s v="SUO_005"/>
    <s v="SUD-OUEST"/>
    <s v="IHS"/>
    <s v="Grid-Gen"/>
    <s v="SUD-OUEST"/>
    <s v="Mutengene"/>
    <s v="Huawei"/>
    <n v="0"/>
    <n v="0"/>
    <n v="0"/>
    <n v="0"/>
    <n v="0"/>
    <n v="0"/>
    <n v="0"/>
    <n v="0"/>
    <n v="0"/>
    <n v="0"/>
    <n v="0"/>
    <n v="0"/>
    <n v="0"/>
    <n v="0"/>
    <n v="4.0251988254530824"/>
    <n v="4.6363356190769709"/>
    <n v="0.2968113733581027"/>
    <n v="0"/>
    <n v="0"/>
    <n v="0"/>
    <n v="0"/>
    <n v="0"/>
    <n v="0"/>
    <n v="0"/>
    <x v="2"/>
    <m/>
    <x v="8"/>
    <x v="5"/>
    <s v="no root cause"/>
    <x v="5"/>
    <s v=""/>
  </r>
  <r>
    <s v="Tinto"/>
    <s v="SUO_040"/>
    <s v="SUD-OUEST"/>
    <s v="IHS"/>
    <s v="Gen Only"/>
    <s v="SUD-OUEST"/>
    <s v="Tinto"/>
    <s v="Huawei"/>
    <n v="0"/>
    <n v="0"/>
    <n v="0"/>
    <n v="0"/>
    <n v="0"/>
    <n v="0"/>
    <n v="0"/>
    <n v="0"/>
    <n v="0"/>
    <n v="0"/>
    <n v="0"/>
    <n v="0"/>
    <n v="0"/>
    <n v="2.3405865029834523"/>
    <n v="2.9191564435997752"/>
    <n v="2.8668639939731699"/>
    <n v="0.25286574038403914"/>
    <n v="0"/>
    <n v="0"/>
    <n v="0"/>
    <n v="0"/>
    <n v="0"/>
    <n v="0"/>
    <n v="0"/>
    <x v="2"/>
    <m/>
    <x v="5"/>
    <x v="0"/>
    <s v="Defaut GE &amp; Power Cabinet"/>
    <x v="0"/>
    <s v="(05/05/2026 ocm ran 19h): 05.05.2026: FME reports power issue on site, escalated to L2 of IHS_x000a_04.05.2026: Intervention plan for tomorrow_x000a_02.05.2026: Access not granted for this site for now_x000a_01.05.2026 RM Denis: Intervention plan for tomorrow according to the dirvervtaking FME on site_x000a_30/04/2026 Besoin d'un pour verifier le status de RTN red zone fme manage avec level 0..;..;(05/05/2026 cell zte): 05.05.2026: FME reports power issue on site, escalated to L2 of IHS_x000a_04.05.2026: Intervention plan for tomorrow_x000a_02.05.2026: Access not granted for this site for now_x000a_01.05.2026 RM Denis: Intervention plan for tomorrow according to the dirvervtaking FME on site_x000a_30/04/2026 Besoin d'un pour verifier le status de RTN red zone fme manage avec level 0..;..;(05/05/2026 ocm ran 10h): 05.05.2026: FME reports power issue on site, escalated to L2 of IHS_x000a_04.05.2026: Intervention plan for tomorrow_x000a_02.05.2026: Access not granted for this site for now_x000a_01.05.2026 RM Denis: Intervention plan for tomorrow according to the dirvervtaking FME on site_x000a_30/04/2026 Besoin d'un pour verifier le status de RTN red zone fme manage avec level 0..;..;(05/05/2026 ocm ran 00h): 04.05.2026: Intervention plan for tomorrow_x000a_02.05.2026: Access not granted for this site for now_x000a_01.05.2026 RM Denis: Intervention plan for tomorrow according to the dirvervtaking FME on site_x000a_30/04/2026 Besoin d'un pour verifier le status de RTN red zone fme manage avec level 0"/>
  </r>
  <r>
    <s v="CTR_946_Z_Nkolfoulou-foret-Bar"/>
    <s v="CTR_946"/>
    <s v="Yaounde"/>
    <s v="ESCO"/>
    <s v="GE"/>
    <s v="CENTRE"/>
    <s v="Yaounde"/>
    <s v="ZTE"/>
    <n v="0.13233628111507781"/>
    <n v="2.3479523903285369"/>
    <n v="0.13709824702582263"/>
    <n v="0"/>
    <n v="0"/>
    <n v="0"/>
    <n v="0"/>
    <n v="0"/>
    <n v="0"/>
    <n v="0"/>
    <n v="0.95658442555352985"/>
    <n v="0"/>
    <n v="2.6518442897786452"/>
    <n v="0"/>
    <n v="0"/>
    <n v="0"/>
    <n v="0.22891323020377616"/>
    <n v="0"/>
    <n v="0"/>
    <n v="0"/>
    <n v="0"/>
    <n v="0"/>
    <n v="0"/>
    <n v="0"/>
    <x v="0"/>
    <m/>
    <x v="8"/>
    <x v="5"/>
    <s v="no root cause"/>
    <x v="5"/>
    <s v=""/>
  </r>
  <r>
    <s v="Limbe-Semme-Beach-MTN"/>
    <s v="SUO_082"/>
    <s v="SUD-OUEST"/>
    <s v="IHS"/>
    <s v="Grid-Gen"/>
    <s v="SUD-OUEST"/>
    <s v="Limbe"/>
    <s v="Huawei"/>
    <n v="0"/>
    <n v="0"/>
    <n v="0"/>
    <n v="0"/>
    <n v="0"/>
    <n v="0"/>
    <n v="0"/>
    <n v="0"/>
    <n v="0"/>
    <n v="0"/>
    <n v="0"/>
    <n v="0"/>
    <n v="0"/>
    <n v="0"/>
    <n v="0.29160353048942311"/>
    <n v="0"/>
    <n v="0.22463281140760144"/>
    <n v="0"/>
    <n v="0"/>
    <n v="0"/>
    <n v="0"/>
    <n v="0"/>
    <n v="0"/>
    <n v="0"/>
    <x v="0"/>
    <m/>
    <x v="8"/>
    <x v="5"/>
    <s v="no root cause"/>
    <x v="5"/>
    <s v=""/>
  </r>
  <r>
    <s v="Emana-Lycee2-MTN-IHS"/>
    <s v="CTR_518"/>
    <s v="Yaounde"/>
    <s v="IHS"/>
    <s v="Grid-Gen"/>
    <s v="CENTRE"/>
    <s v="Yaounde"/>
    <s v="ZTE"/>
    <n v="0"/>
    <n v="0"/>
    <n v="0"/>
    <n v="0"/>
    <n v="0"/>
    <n v="0"/>
    <n v="0"/>
    <n v="0"/>
    <n v="0"/>
    <n v="0"/>
    <n v="0"/>
    <n v="0"/>
    <n v="0"/>
    <n v="0"/>
    <n v="0.1308202994580995"/>
    <n v="0.26007111202426669"/>
    <n v="0.21744527484569121"/>
    <n v="0"/>
    <n v="0"/>
    <n v="0"/>
    <n v="0"/>
    <n v="0"/>
    <n v="0"/>
    <n v="0"/>
    <x v="0"/>
    <m/>
    <x v="8"/>
    <x v="5"/>
    <s v="no root cause"/>
    <x v="5"/>
    <s v=""/>
  </r>
  <r>
    <s v="Logone-Birni"/>
    <s v="EXN_051"/>
    <s v="EXTREME-NORD"/>
    <s v="IHS"/>
    <s v="Solar-Gen"/>
    <s v="EXTREME-NORD"/>
    <s v="Logone-Birni"/>
    <s v="Huawei"/>
    <n v="0"/>
    <n v="0"/>
    <n v="0"/>
    <n v="0"/>
    <n v="0"/>
    <n v="0"/>
    <n v="0"/>
    <n v="0"/>
    <n v="0"/>
    <n v="0"/>
    <n v="0"/>
    <n v="0"/>
    <n v="0"/>
    <n v="0.96122154591605258"/>
    <n v="0"/>
    <n v="0"/>
    <n v="0.2127368141698984"/>
    <n v="0"/>
    <n v="0"/>
    <n v="0"/>
    <n v="0"/>
    <n v="0"/>
    <n v="0"/>
    <n v="0"/>
    <x v="2"/>
    <m/>
    <x v="8"/>
    <x v="5"/>
    <s v="no root cause"/>
    <x v="5"/>
    <s v=""/>
  </r>
  <r>
    <s v="Boudva-IHS"/>
    <s v="NRD_092"/>
    <s v="NORD"/>
    <s v="IHS"/>
    <s v="Gen Only"/>
    <s v="NORD"/>
    <s v="Boudva"/>
    <s v="Huawei"/>
    <n v="0"/>
    <n v="0"/>
    <n v="0"/>
    <n v="0"/>
    <n v="0"/>
    <n v="0"/>
    <n v="0"/>
    <n v="0"/>
    <n v="0"/>
    <n v="0"/>
    <n v="0"/>
    <n v="0"/>
    <n v="0"/>
    <n v="7.2232067185453427E-2"/>
    <n v="0.87250986636532524"/>
    <n v="0.20635185613227067"/>
    <n v="0.20207143733609562"/>
    <n v="0"/>
    <n v="0"/>
    <n v="0"/>
    <n v="0"/>
    <n v="0"/>
    <n v="0"/>
    <n v="0"/>
    <x v="0"/>
    <m/>
    <x v="8"/>
    <x v="5"/>
    <s v="no root cause"/>
    <x v="5"/>
    <s v=""/>
  </r>
  <r>
    <s v="Ngoulmekong-Nord"/>
    <s v="CTR_379"/>
    <s v="Yaounde"/>
    <s v="IHS"/>
    <s v="Grid-Gen"/>
    <s v="CENTRE"/>
    <s v="Yaounde"/>
    <s v="ZTE"/>
    <n v="0.10410335213863958"/>
    <n v="1.8770884876709675"/>
    <n v="0.10792005889856218"/>
    <n v="0"/>
    <n v="0"/>
    <n v="0"/>
    <n v="0"/>
    <n v="0"/>
    <n v="5.9836687754863265"/>
    <n v="0"/>
    <n v="0.7676039357024026"/>
    <n v="0"/>
    <n v="2.117219982136386"/>
    <n v="0"/>
    <n v="0"/>
    <n v="0"/>
    <n v="0.19206595840003643"/>
    <n v="0"/>
    <n v="0"/>
    <n v="0"/>
    <n v="0"/>
    <n v="0"/>
    <n v="0"/>
    <n v="0"/>
    <x v="0"/>
    <m/>
    <x v="8"/>
    <x v="5"/>
    <s v="no root cause"/>
    <x v="5"/>
    <s v=""/>
  </r>
  <r>
    <s v="Ashum-MTN"/>
    <s v="SUO_089"/>
    <s v="SUD-OUEST"/>
    <s v="IHS"/>
    <s v="Gen Only"/>
    <s v="SUD-OUEST"/>
    <s v="Ashum"/>
    <s v="Huawei"/>
    <n v="0"/>
    <n v="0"/>
    <n v="0"/>
    <n v="0"/>
    <n v="0"/>
    <n v="0"/>
    <n v="0"/>
    <n v="0"/>
    <n v="0"/>
    <n v="0"/>
    <n v="0"/>
    <n v="0"/>
    <n v="0"/>
    <n v="1.5613540962181074"/>
    <n v="1.9450401360602456"/>
    <n v="1.9130975107937893"/>
    <n v="0.1673465398521258"/>
    <n v="0"/>
    <n v="0"/>
    <n v="0"/>
    <n v="0"/>
    <n v="0"/>
    <n v="0"/>
    <n v="0"/>
    <x v="0"/>
    <m/>
    <x v="7"/>
    <x v="4"/>
    <s v="ACCESS-ISSUE"/>
    <x v="4"/>
    <s v="(05/05/2026 ocm ran 19h): Impacted by SUO_040_H_Tinto (TX issue. Red zone)..;..;(05/05/2026 cell zte): Impacted by SUO_040_H_Tinto (TX issue. Red zone)..;..;(05/05/2026 ocm ran 10h): Impacted by SUO_040_H_Tinto (TX issue. Red zone)..;..;(05/05/2026 ocm ran 00h): Impacted by SUO_040_H_Tinto (TX issue. Red zone)"/>
  </r>
  <r>
    <s v="Nyamboya-MTN"/>
    <s v="ADM_179"/>
    <s v="ADAMAOUA"/>
    <m/>
    <m/>
    <s v="ADAMAOUA"/>
    <s v="Nyamboya"/>
    <s v="Huawei"/>
    <n v="0"/>
    <n v="0"/>
    <n v="0"/>
    <n v="0"/>
    <n v="0"/>
    <n v="0"/>
    <n v="0"/>
    <n v="0"/>
    <n v="0"/>
    <n v="0"/>
    <n v="0"/>
    <n v="0"/>
    <n v="0"/>
    <n v="0"/>
    <n v="0"/>
    <n v="0.89273484517725221"/>
    <n v="0.14847702699232093"/>
    <n v="0"/>
    <n v="0"/>
    <n v="0"/>
    <n v="0"/>
    <n v="0"/>
    <n v="0"/>
    <n v="0"/>
    <x v="0"/>
    <m/>
    <x v="4"/>
    <x v="2"/>
    <s v="MPR ISSUE"/>
    <x v="2"/>
    <s v="(05/05/2026 groupe whatsapp incident):impacted by  ,OST_093_N_Mayo-Djinga-FH_G -{ Site impacted by Magba }   || OST_023_H_Magba , Defaut carte Core || Action : remplacement de la carte Core"/>
  </r>
  <r>
    <s v="H-Sawa"/>
    <s v="LIT_099"/>
    <s v="Douala"/>
    <s v="IHS"/>
    <s v="Grid-Gen (LL)"/>
    <s v="LITTORAL"/>
    <s v="Douala"/>
    <s v="ZTE"/>
    <n v="0"/>
    <n v="0"/>
    <n v="0"/>
    <n v="0"/>
    <n v="0"/>
    <n v="0"/>
    <n v="0"/>
    <n v="0"/>
    <n v="0"/>
    <n v="0"/>
    <n v="0"/>
    <n v="0"/>
    <n v="0"/>
    <n v="0"/>
    <n v="14.530844697845234"/>
    <n v="0"/>
    <n v="0.14767444846803848"/>
    <n v="0"/>
    <n v="0"/>
    <n v="0"/>
    <n v="0"/>
    <n v="0"/>
    <n v="0"/>
    <n v="0"/>
    <x v="0"/>
    <m/>
    <x v="8"/>
    <x v="5"/>
    <s v="no root cause"/>
    <x v="5"/>
    <s v=""/>
  </r>
  <r>
    <s v="Abom"/>
    <s v="CTR_263"/>
    <s v="Yaounde"/>
    <s v="IHS"/>
    <s v="Grid-Gen"/>
    <s v="CENTRE"/>
    <s v="Yaounde"/>
    <s v="ZTE"/>
    <n v="0"/>
    <n v="0"/>
    <n v="0"/>
    <n v="0"/>
    <n v="0"/>
    <n v="0"/>
    <n v="0"/>
    <n v="0"/>
    <n v="0"/>
    <n v="0"/>
    <n v="2.3861551280843987"/>
    <n v="0"/>
    <n v="0"/>
    <n v="0"/>
    <n v="0"/>
    <n v="0"/>
    <n v="0.1463189825159163"/>
    <n v="0"/>
    <n v="0"/>
    <n v="0"/>
    <n v="0"/>
    <n v="0"/>
    <n v="0"/>
    <n v="0"/>
    <x v="0"/>
    <m/>
    <x v="8"/>
    <x v="5"/>
    <s v="no root cause"/>
    <x v="5"/>
    <s v=""/>
  </r>
  <r>
    <s v="Santa-Barbara-Yde-IHS"/>
    <s v="CTR_163"/>
    <s v="Yaounde"/>
    <s v="IHS"/>
    <s v="Grid-Gen"/>
    <s v="CENTRE"/>
    <s v="Yaounde"/>
    <s v="ZTE"/>
    <n v="2.6742451481452942"/>
    <n v="2.1616114920683799E-2"/>
    <n v="0"/>
    <n v="0"/>
    <n v="0"/>
    <n v="0"/>
    <n v="0"/>
    <n v="0"/>
    <n v="0"/>
    <n v="0"/>
    <n v="0"/>
    <n v="0"/>
    <n v="0.87333027996792534"/>
    <n v="0"/>
    <n v="4.1991621793609628"/>
    <n v="0.25846595497570163"/>
    <n v="0.13599247217014401"/>
    <n v="0"/>
    <n v="0"/>
    <n v="0"/>
    <n v="0"/>
    <n v="0"/>
    <n v="0"/>
    <n v="0"/>
    <x v="0"/>
    <m/>
    <x v="9"/>
    <x v="6"/>
    <s v="BSS Hardware issue"/>
    <x v="2"/>
    <s v="05/05/2026: hardware issue,  site with GPS issue (alarm : TDD down 09Apr 02pm)"/>
  </r>
  <r>
    <s v="CTR_1052_Z_Santa-Barbara-Gottam-IHS"/>
    <s v="CTR_1052"/>
    <s v="Yaounde"/>
    <s v="IHS"/>
    <s v=""/>
    <s v="CTR"/>
    <s v="Yaoundé"/>
    <s v="ZTE"/>
    <n v="0"/>
    <n v="0"/>
    <n v="0"/>
    <n v="0"/>
    <n v="0"/>
    <n v="0"/>
    <n v="0"/>
    <n v="0"/>
    <n v="0"/>
    <n v="3.289876381505167"/>
    <n v="0"/>
    <n v="0"/>
    <n v="0.78793592498423404"/>
    <s v=""/>
    <n v="3.8870304737282164"/>
    <n v="0.23820530600713991"/>
    <n v="0.12680740683668482"/>
    <n v="0"/>
    <n v="0"/>
    <n v="0"/>
    <n v="0"/>
    <n v="0"/>
    <n v="0"/>
    <n v="0"/>
    <x v="0"/>
    <m/>
    <x v="8"/>
    <x v="5"/>
    <s v="no root cause"/>
    <x v="5"/>
    <s v=""/>
  </r>
  <r>
    <s v="Kosseoua"/>
    <s v="EXN_244"/>
    <s v="EXTREME-NORD"/>
    <s v="CAMUSAT"/>
    <s v="HGB"/>
    <s v="EXTREME-NORD"/>
    <s v="Kosseoua"/>
    <s v="Huawei"/>
    <n v="0"/>
    <n v="0"/>
    <n v="0"/>
    <n v="0"/>
    <n v="0"/>
    <n v="0"/>
    <n v="0"/>
    <n v="0"/>
    <n v="0"/>
    <n v="0"/>
    <n v="0"/>
    <n v="0"/>
    <n v="0"/>
    <n v="6.8487057440366623"/>
    <n v="7.9380009873499358"/>
    <n v="0.61051256588277958"/>
    <n v="0.11856760065404799"/>
    <n v="0"/>
    <n v="0"/>
    <n v="0"/>
    <n v="0"/>
    <n v="0"/>
    <n v="0"/>
    <n v="0"/>
    <x v="2"/>
    <m/>
    <x v="8"/>
    <x v="5"/>
    <s v="no root cause"/>
    <x v="5"/>
    <s v=""/>
  </r>
  <r>
    <s v="Mini_SS_AFD"/>
    <s v="CTR_737"/>
    <s v="Yaounde"/>
    <s v="CAMUSAT"/>
    <s v="Good Grid no GE - 8h"/>
    <s v="CENTRE"/>
    <s v="Yaounde"/>
    <s v="ZTE"/>
    <n v="0"/>
    <n v="0"/>
    <n v="0"/>
    <n v="0"/>
    <n v="0"/>
    <n v="0"/>
    <n v="0"/>
    <n v="0"/>
    <n v="0"/>
    <n v="0"/>
    <n v="0"/>
    <n v="0"/>
    <n v="3.3119740435404242E-2"/>
    <n v="4.9759868505534655E-2"/>
    <n v="0"/>
    <n v="6.4616488743925435E-2"/>
    <n v="8.987095964135805E-2"/>
    <n v="0"/>
    <n v="0"/>
    <n v="0"/>
    <n v="0"/>
    <n v="0"/>
    <n v="0"/>
    <n v="0"/>
    <x v="0"/>
    <m/>
    <x v="8"/>
    <x v="5"/>
    <s v="no root cause"/>
    <x v="5"/>
    <s v=""/>
  </r>
  <r>
    <s v="Fotouni-IHS"/>
    <s v="OST_153"/>
    <s v="OUEST"/>
    <s v="IHS"/>
    <s v="Hybrid-Gen"/>
    <s v="OUEST"/>
    <s v="Fotouni"/>
    <s v="Huawei"/>
    <n v="0"/>
    <n v="0"/>
    <n v="0"/>
    <n v="0"/>
    <n v="0"/>
    <n v="0"/>
    <n v="0"/>
    <n v="0"/>
    <n v="0"/>
    <n v="0"/>
    <n v="0"/>
    <n v="0"/>
    <n v="0"/>
    <n v="0.13957732291194033"/>
    <n v="0.10884748297106722"/>
    <n v="5.5288742783927303E-3"/>
    <n v="8.8729514629044645E-2"/>
    <n v="0"/>
    <n v="0"/>
    <n v="0"/>
    <n v="0"/>
    <n v="0"/>
    <n v="0"/>
    <n v="0"/>
    <x v="0"/>
    <m/>
    <x v="8"/>
    <x v="5"/>
    <s v="no root cause"/>
    <x v="5"/>
    <s v=""/>
  </r>
  <r>
    <s v="Bfsam-Djeleng"/>
    <s v="OST_016"/>
    <s v="Bafoussam"/>
    <s v="IHS"/>
    <s v="Grid-Gen"/>
    <s v="OUEST"/>
    <s v="Bafoussam"/>
    <s v="Huawei"/>
    <n v="0.62396021493409581"/>
    <n v="0.3026612790462086"/>
    <n v="0.16301261582099857"/>
    <n v="0.14967197723958645"/>
    <n v="0"/>
    <n v="9.572086532946382E-2"/>
    <n v="0"/>
    <n v="0.15088476256516933"/>
    <n v="6.402793115945131E-2"/>
    <n v="0"/>
    <n v="0"/>
    <n v="0"/>
    <n v="0"/>
    <n v="0"/>
    <n v="0.53731740446818643"/>
    <n v="9.6452103540477063E-2"/>
    <n v="7.2053716402279464E-2"/>
    <n v="0.54031369762550907"/>
    <n v="0"/>
    <n v="0"/>
    <n v="0"/>
    <n v="0"/>
    <n v="0"/>
    <n v="0"/>
    <x v="0"/>
    <m/>
    <x v="8"/>
    <x v="5"/>
    <s v="no root cause"/>
    <x v="5"/>
    <s v=""/>
  </r>
  <r>
    <s v="Ngaoundal3-IHS"/>
    <s v="ADM_119"/>
    <s v="Ngaoundere"/>
    <s v="IHS"/>
    <s v="Grid-Gen"/>
    <s v="ADAMAOUA"/>
    <s v="Ngaoundal"/>
    <s v="Huawei"/>
    <n v="0"/>
    <n v="0"/>
    <n v="0"/>
    <n v="0"/>
    <n v="0"/>
    <n v="0"/>
    <n v="0"/>
    <n v="0"/>
    <n v="0"/>
    <n v="0"/>
    <n v="0"/>
    <n v="0"/>
    <n v="0"/>
    <n v="3.8345418382401196E-3"/>
    <n v="1.6051570485656314E-3"/>
    <n v="4.8939454902934373E-2"/>
    <n v="6.2939991382090152E-2"/>
    <n v="0"/>
    <n v="0"/>
    <n v="0"/>
    <n v="0"/>
    <n v="0"/>
    <n v="0"/>
    <n v="0"/>
    <x v="0"/>
    <m/>
    <x v="8"/>
    <x v="5"/>
    <s v="no root cause"/>
    <x v="5"/>
    <s v=""/>
  </r>
  <r>
    <s v="Batsaa"/>
    <s v="OST_290"/>
    <s v="OUEST"/>
    <s v="CAMUSAT"/>
    <s v="Hybrid Solar - S3"/>
    <s v="OUEST"/>
    <s v="Batsaa"/>
    <s v="Huawei"/>
    <n v="0"/>
    <n v="0"/>
    <n v="0"/>
    <n v="0"/>
    <n v="0"/>
    <n v="0"/>
    <n v="0"/>
    <n v="0"/>
    <n v="0"/>
    <n v="0"/>
    <n v="0"/>
    <n v="0"/>
    <n v="0"/>
    <n v="0.18685811553135692"/>
    <n v="0"/>
    <n v="0"/>
    <n v="6.1531020195015884E-2"/>
    <n v="0"/>
    <n v="0"/>
    <n v="0"/>
    <n v="0"/>
    <n v="0"/>
    <n v="0"/>
    <n v="0"/>
    <x v="0"/>
    <m/>
    <x v="8"/>
    <x v="5"/>
    <s v="no root cause"/>
    <x v="5"/>
    <s v=""/>
  </r>
  <r>
    <s v="Ngaoundal"/>
    <s v="ADM_010"/>
    <s v="Ngaoundere"/>
    <s v="IHS"/>
    <s v="Medium Grid + Solar + GE"/>
    <s v="ADAMAOUA"/>
    <s v="Ngaoundal"/>
    <s v="Huawei"/>
    <n v="0"/>
    <n v="0"/>
    <n v="0"/>
    <n v="0"/>
    <n v="0"/>
    <n v="0"/>
    <n v="0"/>
    <n v="0"/>
    <n v="0"/>
    <n v="0"/>
    <n v="0"/>
    <n v="0"/>
    <n v="0"/>
    <n v="1.8726832233265697E-3"/>
    <n v="2.4969109644354267E-3"/>
    <n v="4.068181364198007E-2"/>
    <n v="5.9640501893371917E-2"/>
    <n v="0"/>
    <n v="0"/>
    <n v="0"/>
    <n v="0"/>
    <n v="0"/>
    <n v="0"/>
    <n v="0"/>
    <x v="0"/>
    <m/>
    <x v="8"/>
    <x v="5"/>
    <s v="no root cause"/>
    <x v="5"/>
    <s v=""/>
  </r>
  <r>
    <s v="Ngbetnsouen"/>
    <s v="OST_219"/>
    <s v="OUEST"/>
    <s v="IHS"/>
    <s v="Grid-Gen"/>
    <s v="OUEST"/>
    <s v="Ngbetnsouen"/>
    <s v="NOKIA"/>
    <n v="1.7756656423187911"/>
    <n v="0"/>
    <n v="0"/>
    <n v="0"/>
    <n v="0"/>
    <n v="0"/>
    <n v="0"/>
    <n v="0"/>
    <n v="0.25878843825887876"/>
    <n v="0"/>
    <n v="0"/>
    <n v="0"/>
    <n v="0"/>
    <n v="5.321220461543291"/>
    <n v="0.83940796100823822"/>
    <n v="0.44070478522285272"/>
    <n v="5.8927098760676228E-2"/>
    <n v="0"/>
    <n v="0"/>
    <n v="0"/>
    <n v="0"/>
    <n v="0"/>
    <n v="0"/>
    <n v="0"/>
    <x v="0"/>
    <m/>
    <x v="4"/>
    <x v="2"/>
    <s v="MPR ISSUE"/>
    <x v="2"/>
    <s v="(05/05/2026 ocm ran 00h): 04.05.2026: FME Yaya activated ETA=ASAP_x000a_04.05.2026: MRBTS_2 Down. Need FME on the site to check his status and interco with MPR..;..;(05/05/2026 ticket): INC-20260505-00006470...Transmission Board fault"/>
  </r>
  <r>
    <s v="SS-Hotel-Lagon-Outdoor"/>
    <s v="SUD_091"/>
    <s v="CENTRE"/>
    <s v="CAMUSAT"/>
    <s v="Good Grid no GE - 8h"/>
    <s v="SUD"/>
    <s v="Kribi"/>
    <s v="NOKIA"/>
    <n v="0"/>
    <n v="0"/>
    <n v="0"/>
    <n v="0"/>
    <n v="0"/>
    <n v="0"/>
    <n v="0"/>
    <n v="0"/>
    <n v="0"/>
    <n v="0"/>
    <n v="0"/>
    <n v="0"/>
    <n v="0"/>
    <n v="5.199226210667357E-2"/>
    <n v="2.5593337385463138E-2"/>
    <n v="2.1492513152158416E-2"/>
    <n v="5.8142355314710736E-2"/>
    <n v="0"/>
    <n v="0"/>
    <n v="0"/>
    <n v="0"/>
    <n v="7.8892407968420189E-2"/>
    <n v="2.6485091301332957E-2"/>
    <n v="2.6485091301332957E-2"/>
    <x v="0"/>
    <m/>
    <x v="8"/>
    <x v="5"/>
    <s v="no root cause"/>
    <x v="5"/>
    <s v=""/>
  </r>
  <r>
    <s v="Pangar-camrail"/>
    <s v="ADM_114"/>
    <s v="ADAMAOUA"/>
    <s v="CAMUSAT"/>
    <s v="Hybrid Solar - S3"/>
    <s v="ADAMAOUA"/>
    <s v="Pangar"/>
    <s v="Huawei"/>
    <n v="0"/>
    <n v="0"/>
    <n v="0"/>
    <n v="0"/>
    <n v="0"/>
    <n v="0"/>
    <n v="0"/>
    <n v="0"/>
    <n v="0"/>
    <n v="0"/>
    <n v="0"/>
    <n v="0"/>
    <n v="0"/>
    <n v="4.8868114589664781E-3"/>
    <n v="1.4268062653916727E-3"/>
    <n v="0.15767992740409723"/>
    <n v="5.7642973121823579E-2"/>
    <n v="0"/>
    <n v="0"/>
    <n v="0"/>
    <n v="0"/>
    <n v="0"/>
    <n v="0"/>
    <n v="0"/>
    <x v="1"/>
    <m/>
    <x v="3"/>
    <x v="1"/>
    <s v="EXCLU"/>
    <x v="1"/>
    <s v=""/>
  </r>
  <r>
    <s v="Titi-Garage"/>
    <s v="CTR_542"/>
    <s v="Yaounde"/>
    <s v="IHS"/>
    <s v="Grid-Gen"/>
    <s v="CENTRE"/>
    <s v="Yaounde"/>
    <s v="ZTE"/>
    <n v="13.868556899607057"/>
    <n v="13.868556899607057"/>
    <n v="13.868556899607057"/>
    <n v="13.868556899607057"/>
    <n v="13.868556899607057"/>
    <n v="13.868556899607057"/>
    <n v="0"/>
    <n v="0"/>
    <n v="0"/>
    <n v="0"/>
    <n v="1.1539830723704667"/>
    <n v="0"/>
    <n v="0.2942787922370324"/>
    <n v="0"/>
    <n v="0"/>
    <n v="0"/>
    <n v="5.6394517639605672E-2"/>
    <n v="0"/>
    <n v="0"/>
    <n v="0"/>
    <n v="0"/>
    <n v="0"/>
    <n v="0"/>
    <n v="0"/>
    <x v="0"/>
    <m/>
    <x v="8"/>
    <x v="5"/>
    <s v="no root cause"/>
    <x v="5"/>
    <s v=""/>
  </r>
  <r>
    <s v="Mvogmbi-New"/>
    <s v="CTR_483"/>
    <s v="Yaounde"/>
    <s v="IHS"/>
    <s v="Grid-Gen"/>
    <s v="CENTRE"/>
    <s v="Yaounde"/>
    <s v="ZTE"/>
    <n v="0"/>
    <n v="0"/>
    <n v="0"/>
    <n v="0"/>
    <n v="1.1106081619025603"/>
    <n v="0"/>
    <n v="2.5557667228828455E-2"/>
    <n v="0.99558974183367621"/>
    <n v="1.6317491503368691"/>
    <n v="5.4165132849930873E-2"/>
    <n v="0"/>
    <n v="0"/>
    <n v="0"/>
    <n v="0"/>
    <n v="0"/>
    <n v="0"/>
    <n v="5.5342248018879533E-2"/>
    <n v="0"/>
    <n v="0"/>
    <n v="0"/>
    <n v="0"/>
    <n v="0"/>
    <n v="0"/>
    <n v="0"/>
    <x v="0"/>
    <m/>
    <x v="8"/>
    <x v="5"/>
    <s v="no root cause"/>
    <x v="5"/>
    <s v=""/>
  </r>
  <r>
    <s v="Longtimbi"/>
    <s v="EST_072"/>
    <s v="CENTRE"/>
    <s v="IHS"/>
    <s v="Grid-Gen"/>
    <s v="EST"/>
    <s v="Longtimbi"/>
    <s v="NOKIA"/>
    <n v="1.7835078317392992E-4"/>
    <n v="0"/>
    <n v="0"/>
    <n v="0"/>
    <n v="0"/>
    <n v="0"/>
    <n v="0"/>
    <n v="0"/>
    <n v="0"/>
    <n v="0"/>
    <n v="0.71618540491335014"/>
    <n v="0"/>
    <n v="0"/>
    <n v="0"/>
    <n v="0.21739176961073878"/>
    <n v="5.0487299260625021E-2"/>
    <n v="4.9267802149737881E-2"/>
    <n v="0"/>
    <n v="0"/>
    <n v="0"/>
    <n v="0"/>
    <n v="0"/>
    <n v="0"/>
    <n v="0"/>
    <x v="0"/>
    <m/>
    <x v="8"/>
    <x v="5"/>
    <s v="no root cause"/>
    <x v="5"/>
    <s v=""/>
  </r>
  <r>
    <s v="Bastos-Bir-IHS"/>
    <s v="CTR_640"/>
    <s v="Yaounde"/>
    <s v="IHS"/>
    <s v="Grid-Gen"/>
    <s v="CENTRE"/>
    <s v="Yaounde"/>
    <s v="ZTE"/>
    <n v="6.3740964749324398"/>
    <n v="1.2358817520039498"/>
    <n v="5.3291214012379455E-2"/>
    <n v="0"/>
    <n v="0"/>
    <n v="0.57739282544737491"/>
    <n v="4.6674399956624979E-2"/>
    <n v="4.644254393849935E-2"/>
    <n v="0"/>
    <n v="0"/>
    <n v="0.28618166668093431"/>
    <n v="0"/>
    <n v="0.75474484423555976"/>
    <n v="0"/>
    <n v="0"/>
    <n v="0"/>
    <n v="4.7084606757924682E-2"/>
    <n v="0"/>
    <n v="0"/>
    <n v="0"/>
    <n v="0"/>
    <n v="0"/>
    <n v="0"/>
    <n v="0"/>
    <x v="0"/>
    <m/>
    <x v="9"/>
    <x v="6"/>
    <s v="BSS Hardware issue"/>
    <x v="2"/>
    <s v="05/05/2026: hardware issue,  site with GPS issue (alarm : TDD down 09Apr 02pm)"/>
  </r>
  <r>
    <s v="Etoudi-Chapelle-IHS"/>
    <s v="CTR_520"/>
    <s v="Yaounde"/>
    <s v="IHS"/>
    <s v="Grid-Gen"/>
    <s v="CENTRE"/>
    <s v="Yaounde"/>
    <s v="ZTE"/>
    <n v="4.6977596288020632E-2"/>
    <n v="0.11498274991225124"/>
    <n v="0"/>
    <n v="0"/>
    <n v="0"/>
    <n v="4.6228522998690236E-2"/>
    <n v="0"/>
    <n v="0"/>
    <n v="4.7084606757924682E-2"/>
    <n v="0"/>
    <n v="0"/>
    <n v="0"/>
    <n v="0"/>
    <n v="0"/>
    <n v="0"/>
    <n v="0"/>
    <n v="4.5800481119073005E-2"/>
    <n v="0"/>
    <n v="0"/>
    <n v="0"/>
    <n v="0"/>
    <n v="0"/>
    <n v="0"/>
    <n v="0"/>
    <x v="0"/>
    <m/>
    <x v="8"/>
    <x v="5"/>
    <s v="no root cause"/>
    <x v="5"/>
    <s v=""/>
  </r>
  <r>
    <s v="Tongolo"/>
    <s v="CTR_390"/>
    <s v="Yaounde"/>
    <s v="IHS"/>
    <s v="Grid-Gen"/>
    <s v="CENTRE"/>
    <s v="Yaounde"/>
    <s v="ZTE"/>
    <n v="4.5586460179263884E-2"/>
    <n v="4.8281875565372019"/>
    <n v="34.892886086641383"/>
    <n v="49.985856782894288"/>
    <n v="50.559415066503426"/>
    <n v="17.659349290734603"/>
    <n v="0"/>
    <n v="0"/>
    <n v="4.5800481119073005E-2"/>
    <n v="0"/>
    <n v="0"/>
    <n v="0"/>
    <n v="23.93993645004894"/>
    <n v="0"/>
    <n v="0.30599643869156151"/>
    <n v="0"/>
    <n v="4.5657800492533755E-2"/>
    <n v="0"/>
    <n v="0"/>
    <n v="0"/>
    <n v="0"/>
    <n v="0"/>
    <n v="0"/>
    <n v="0"/>
    <x v="0"/>
    <m/>
    <x v="8"/>
    <x v="5"/>
    <s v="no root cause"/>
    <x v="5"/>
    <s v=""/>
  </r>
  <r>
    <s v="Akum-Ville-MTN"/>
    <s v="NRO_240"/>
    <s v="NORD-OUEST"/>
    <s v="IHS"/>
    <s v="Grid-Gen"/>
    <s v="NORD-OUEST"/>
    <s v="Akum"/>
    <s v="Huawei"/>
    <n v="0"/>
    <n v="0"/>
    <n v="0"/>
    <n v="0"/>
    <n v="0"/>
    <n v="0"/>
    <n v="0"/>
    <n v="0"/>
    <n v="0"/>
    <n v="0"/>
    <n v="0"/>
    <n v="0"/>
    <n v="0"/>
    <n v="0.11642739125596048"/>
    <n v="0"/>
    <n v="0"/>
    <n v="4.2518826708671846E-2"/>
    <n v="0"/>
    <n v="0"/>
    <n v="0"/>
    <n v="0"/>
    <n v="0"/>
    <n v="0"/>
    <n v="0"/>
    <x v="2"/>
    <m/>
    <x v="4"/>
    <x v="2"/>
    <s v="MPR ISSUE"/>
    <x v="2"/>
    <s v="(05/05/2026 ocm ran 00h): 04/05/2026 Besoin d'un fm sur site pour verifier le sattus du MPR et la chaine antennaire de l ODU "/>
  </r>
  <r>
    <s v="Bamenda-Ntasen-IHS"/>
    <s v="NRO_134"/>
    <s v="SUD-OUEST"/>
    <s v="IHS"/>
    <s v="Grid-Gen"/>
    <s v="NORD-OUEST"/>
    <s v="Bamenda"/>
    <s v="Huawei"/>
    <n v="0"/>
    <n v="1.5835230985666306"/>
    <n v="0"/>
    <n v="0"/>
    <n v="0"/>
    <n v="0"/>
    <n v="0"/>
    <n v="0"/>
    <n v="0"/>
    <n v="0"/>
    <n v="0.57589467886871393"/>
    <n v="0"/>
    <n v="7.1793324258845495"/>
    <n v="5.5764582673435426"/>
    <n v="0"/>
    <n v="0"/>
    <n v="4.1912434045880381E-2"/>
    <n v="0.23788427459742661"/>
    <n v="0"/>
    <n v="0"/>
    <n v="0"/>
    <n v="0"/>
    <n v="0"/>
    <n v="0"/>
    <x v="0"/>
    <m/>
    <x v="8"/>
    <x v="5"/>
    <s v="no root cause"/>
    <x v="5"/>
    <s v=""/>
  </r>
  <r>
    <s v="Mayo-Nonde-IHS"/>
    <s v="NRD_106"/>
    <s v="NORD"/>
    <s v="IHS"/>
    <s v="Solar-Gen"/>
    <s v="NORD"/>
    <s v="Mayo-Nonde"/>
    <s v="NOKIA"/>
    <n v="0"/>
    <n v="0"/>
    <n v="0"/>
    <n v="0"/>
    <n v="0"/>
    <n v="0"/>
    <n v="3.6659162718221575E-2"/>
    <n v="0"/>
    <n v="0"/>
    <n v="0"/>
    <n v="0"/>
    <n v="0"/>
    <n v="1.7794618445754095E-2"/>
    <n v="1.479105932037063"/>
    <n v="0"/>
    <n v="0"/>
    <n v="3.4511913887393324E-2"/>
    <n v="0"/>
    <n v="0"/>
    <n v="0"/>
    <n v="0"/>
    <n v="0"/>
    <n v="0"/>
    <n v="0"/>
    <x v="0"/>
    <m/>
    <x v="8"/>
    <x v="5"/>
    <s v="no root cause"/>
    <x v="5"/>
    <s v=""/>
  </r>
  <r>
    <s v="Bawa-IHS"/>
    <s v="ADM_143"/>
    <s v="ADAMAOUA"/>
    <s v="IHS"/>
    <s v="Solar-Gen"/>
    <s v="ADAMAOUA"/>
    <s v="Bawa"/>
    <s v="Huawei"/>
    <n v="0"/>
    <n v="0"/>
    <n v="0"/>
    <n v="0"/>
    <n v="0"/>
    <n v="0"/>
    <n v="0"/>
    <n v="0"/>
    <n v="0"/>
    <n v="0"/>
    <n v="0"/>
    <n v="0"/>
    <n v="0"/>
    <n v="4.5479449709359557E-3"/>
    <n v="1.0701046990437544E-3"/>
    <n v="4.6620894721672905E-2"/>
    <n v="3.4421701152574105E-2"/>
    <n v="0"/>
    <n v="0"/>
    <n v="0"/>
    <n v="0"/>
    <n v="0"/>
    <n v="0"/>
    <n v="0"/>
    <x v="0"/>
    <m/>
    <x v="8"/>
    <x v="5"/>
    <s v="no root cause"/>
    <x v="5"/>
    <s v=""/>
  </r>
  <r>
    <s v="Tekel-IHS"/>
    <s v="ADM_140"/>
    <s v="ADAMAOUA"/>
    <m/>
    <m/>
    <s v="ADAMAOUA"/>
    <s v="Martap"/>
    <s v="Huawei"/>
    <n v="0"/>
    <n v="0"/>
    <n v="0"/>
    <n v="0"/>
    <n v="0"/>
    <n v="0"/>
    <n v="0"/>
    <n v="0"/>
    <n v="0"/>
    <n v="0"/>
    <n v="0"/>
    <n v="0"/>
    <n v="0"/>
    <n v="0.43230446333535943"/>
    <n v="1.3376308738046929E-3"/>
    <n v="4.2946868588289347E-2"/>
    <n v="3.2192316362899612E-2"/>
    <n v="0"/>
    <n v="0"/>
    <n v="0"/>
    <n v="0"/>
    <n v="0"/>
    <n v="0"/>
    <n v="0"/>
    <x v="0"/>
    <m/>
    <x v="8"/>
    <x v="5"/>
    <s v="no root cause"/>
    <x v="5"/>
    <s v=""/>
  </r>
  <r>
    <s v="Tokombere"/>
    <s v="EXN_015"/>
    <s v="EXTREME-NORD"/>
    <s v="IHS"/>
    <s v="Grid-Gen"/>
    <s v="EXTREME-NORD"/>
    <s v="Tokombere"/>
    <s v="Huawei"/>
    <n v="0"/>
    <n v="0"/>
    <n v="0"/>
    <n v="0"/>
    <n v="0"/>
    <n v="0"/>
    <n v="0"/>
    <n v="0"/>
    <n v="0"/>
    <n v="0"/>
    <n v="0"/>
    <n v="0"/>
    <n v="0"/>
    <n v="0.60015038538037246"/>
    <n v="2.43983871381976E-2"/>
    <n v="0"/>
    <n v="2.9249528440529294E-2"/>
    <n v="0"/>
    <n v="0"/>
    <n v="0"/>
    <n v="0"/>
    <n v="0"/>
    <n v="0"/>
    <n v="0"/>
    <x v="2"/>
    <m/>
    <x v="8"/>
    <x v="5"/>
    <s v="no root cause"/>
    <x v="5"/>
    <s v=""/>
  </r>
  <r>
    <s v="Bawa"/>
    <s v="ADM_183"/>
    <s v="ADAMAOUA"/>
    <m/>
    <m/>
    <s v="ADAMAOUA"/>
    <s v="Bawa"/>
    <s v="Huawei"/>
    <n v="0"/>
    <n v="0"/>
    <n v="0"/>
    <n v="0"/>
    <n v="0"/>
    <n v="0"/>
    <n v="0"/>
    <n v="0"/>
    <n v="0"/>
    <n v="0"/>
    <n v="0"/>
    <n v="0"/>
    <n v="0"/>
    <n v="2.0867041631353212E-3"/>
    <n v="8.9175391586979538E-4"/>
    <n v="3.1853449874869093E-2"/>
    <n v="2.4915604409402083E-2"/>
    <n v="0"/>
    <n v="0"/>
    <n v="0"/>
    <n v="0"/>
    <n v="0"/>
    <n v="0"/>
    <n v="0"/>
    <x v="0"/>
    <m/>
    <x v="8"/>
    <x v="5"/>
    <s v="no root cause"/>
    <x v="5"/>
    <s v=""/>
  </r>
  <r>
    <s v="Njimom-IHS"/>
    <s v="OST_149"/>
    <s v="OUEST"/>
    <s v="IHS"/>
    <s v="Grid-Gen"/>
    <s v="OUEST"/>
    <s v="Njimom"/>
    <s v="Huawei"/>
    <n v="0"/>
    <n v="0"/>
    <n v="0"/>
    <n v="0"/>
    <n v="0"/>
    <n v="0"/>
    <n v="0"/>
    <n v="0"/>
    <n v="0"/>
    <n v="0"/>
    <n v="0"/>
    <n v="0"/>
    <n v="0"/>
    <n v="0.81456369691210584"/>
    <n v="0"/>
    <n v="0"/>
    <n v="2.471941854791072E-2"/>
    <n v="0"/>
    <n v="0"/>
    <n v="0"/>
    <n v="0"/>
    <n v="0"/>
    <n v="0"/>
    <n v="0"/>
    <x v="0"/>
    <m/>
    <x v="8"/>
    <x v="5"/>
    <s v="no root cause"/>
    <x v="5"/>
    <s v=""/>
  </r>
  <r>
    <s v="Cite-Verte"/>
    <s v="CTR_414"/>
    <s v="Yaounde"/>
    <s v="IHS"/>
    <s v="GridOnly"/>
    <s v="CENTRE"/>
    <s v="Yaounde"/>
    <s v="ZTE"/>
    <n v="0"/>
    <n v="0"/>
    <n v="0"/>
    <n v="0.22857436371574583"/>
    <n v="0"/>
    <n v="0"/>
    <n v="0"/>
    <n v="0"/>
    <n v="4.0503462858806107E-2"/>
    <n v="2.099188717957513E-2"/>
    <n v="3.7988716816053238E-2"/>
    <n v="0"/>
    <n v="0.15527219183124921"/>
    <n v="1.7745902925808851E-2"/>
    <n v="4.0556968093758312E-2"/>
    <n v="0"/>
    <n v="2.4380552059880309E-2"/>
    <n v="4.5835972924924331"/>
    <n v="0"/>
    <n v="0"/>
    <n v="0"/>
    <n v="0"/>
    <n v="0"/>
    <n v="0"/>
    <x v="0"/>
    <m/>
    <x v="8"/>
    <x v="5"/>
    <s v="no root cause"/>
    <x v="5"/>
    <s v=""/>
  </r>
  <r>
    <s v="Mbonge"/>
    <s v="SUO_134"/>
    <s v="SUD-OUEST"/>
    <s v="IHS"/>
    <s v="Hybrid-Gen"/>
    <s v="SUD-OUEST"/>
    <s v="Mbonge"/>
    <s v="Huawei"/>
    <n v="0"/>
    <n v="0"/>
    <n v="0"/>
    <n v="0"/>
    <n v="0"/>
    <n v="0"/>
    <n v="0"/>
    <n v="0"/>
    <n v="0"/>
    <n v="0"/>
    <n v="0"/>
    <n v="0"/>
    <n v="0"/>
    <n v="0"/>
    <n v="0"/>
    <n v="0.10237334954185251"/>
    <n v="2.0474669908370501E-2"/>
    <n v="0"/>
    <n v="0"/>
    <n v="0"/>
    <n v="0"/>
    <n v="0"/>
    <n v="0"/>
    <n v="0"/>
    <x v="0"/>
    <m/>
    <x v="8"/>
    <x v="5"/>
    <s v="no root cause"/>
    <x v="5"/>
    <s v=""/>
  </r>
  <r>
    <s v="Ekombe-Bondji-IHS"/>
    <s v="SUO_091"/>
    <s v="SUD-OUEST"/>
    <s v="IHS"/>
    <s v="Gen Only"/>
    <s v="SUD-OUEST"/>
    <s v="Mbongue"/>
    <s v="Huawei"/>
    <n v="0"/>
    <n v="0"/>
    <n v="0"/>
    <n v="0"/>
    <n v="0"/>
    <n v="0"/>
    <n v="0"/>
    <n v="0"/>
    <n v="0"/>
    <n v="0"/>
    <n v="0"/>
    <n v="0"/>
    <n v="0"/>
    <n v="0"/>
    <n v="0"/>
    <n v="0"/>
    <n v="2.0135803420339982E-2"/>
    <n v="0"/>
    <n v="0"/>
    <n v="0"/>
    <n v="0"/>
    <n v="0"/>
    <n v="0"/>
    <n v="0"/>
    <x v="2"/>
    <m/>
    <x v="8"/>
    <x v="5"/>
    <s v="no root cause"/>
    <x v="5"/>
    <s v=""/>
  </r>
  <r>
    <s v="Bombanda-Ebulu-IHS"/>
    <s v="SUO_095"/>
    <s v="SUD-OUEST"/>
    <s v="IHS"/>
    <s v="Vandalized"/>
    <s v="SUD-OUEST"/>
    <s v="Mbongue"/>
    <s v="Huawei"/>
    <n v="0"/>
    <n v="0"/>
    <n v="0"/>
    <n v="0"/>
    <n v="0"/>
    <n v="0"/>
    <n v="0"/>
    <n v="0"/>
    <n v="0"/>
    <n v="0"/>
    <n v="0"/>
    <n v="0"/>
    <n v="0"/>
    <n v="0"/>
    <n v="0"/>
    <n v="2.4255706511658433E-2"/>
    <n v="2.0117968342022584E-2"/>
    <n v="0"/>
    <n v="0"/>
    <n v="0"/>
    <n v="0"/>
    <n v="0"/>
    <n v="0"/>
    <n v="0"/>
    <x v="2"/>
    <m/>
    <x v="8"/>
    <x v="5"/>
    <s v="no root cause"/>
    <x v="5"/>
    <s v=""/>
  </r>
  <r>
    <s v="Bombe-Bakundu-MTN"/>
    <s v="SUO_086"/>
    <s v="SUD-OUEST"/>
    <s v="IHS"/>
    <s v="Vandalized"/>
    <s v="SUD-OUEST"/>
    <s v="Bombe-Bakundu"/>
    <s v="Huawei"/>
    <n v="0"/>
    <n v="0"/>
    <n v="0"/>
    <n v="0"/>
    <n v="0"/>
    <n v="0"/>
    <n v="0"/>
    <n v="0"/>
    <n v="0"/>
    <n v="0"/>
    <n v="0"/>
    <n v="0"/>
    <n v="0"/>
    <n v="0"/>
    <n v="0"/>
    <n v="6.3136177243581504E-3"/>
    <n v="1.9850442167261645E-2"/>
    <n v="0"/>
    <n v="0"/>
    <n v="0"/>
    <n v="0"/>
    <n v="0"/>
    <n v="0"/>
    <n v="0"/>
    <x v="0"/>
    <m/>
    <x v="8"/>
    <x v="5"/>
    <s v="no root cause"/>
    <x v="5"/>
    <s v=""/>
  </r>
  <r>
    <s v="BAHAM-NGOUGOUM"/>
    <s v="OST_282"/>
    <s v="OUEST"/>
    <s v="CAMUSAT"/>
    <s v="Bad Grid + GE"/>
    <s v="OUEST"/>
    <s v="Bafang"/>
    <s v="Huawei"/>
    <n v="0"/>
    <n v="0"/>
    <n v="0"/>
    <n v="0"/>
    <n v="0"/>
    <n v="0"/>
    <n v="0"/>
    <n v="0"/>
    <n v="0"/>
    <n v="0"/>
    <n v="0"/>
    <n v="0"/>
    <n v="0"/>
    <n v="0"/>
    <n v="2.4255706511658433E-2"/>
    <n v="2.4879934252767289E-2"/>
    <n v="1.9154874112883205E-2"/>
    <n v="0"/>
    <n v="0"/>
    <n v="0"/>
    <n v="0"/>
    <n v="0"/>
    <n v="0"/>
    <n v="0"/>
    <x v="0"/>
    <m/>
    <x v="8"/>
    <x v="5"/>
    <s v="no root cause"/>
    <x v="5"/>
    <s v=""/>
  </r>
  <r>
    <s v="Adoumre-IHS"/>
    <s v="NRD_078"/>
    <s v="NORD"/>
    <s v="IHS"/>
    <s v="Grid-Gen"/>
    <s v="NORD"/>
    <s v="Adoumre"/>
    <s v="Huawei"/>
    <n v="0"/>
    <n v="0"/>
    <n v="0"/>
    <n v="0"/>
    <n v="0"/>
    <n v="0"/>
    <n v="0"/>
    <n v="0"/>
    <n v="0"/>
    <n v="0"/>
    <n v="0"/>
    <n v="0"/>
    <n v="0"/>
    <n v="0.23638612801876538"/>
    <n v="8.4645281694360974E-2"/>
    <n v="2.0296319125196541E-2"/>
    <n v="1.6764973618352153E-2"/>
    <n v="0"/>
    <n v="0"/>
    <n v="0"/>
    <n v="0"/>
    <n v="0"/>
    <n v="0"/>
    <n v="0"/>
    <x v="0"/>
    <m/>
    <x v="8"/>
    <x v="5"/>
    <s v="no root cause"/>
    <x v="5"/>
    <s v=""/>
  </r>
  <r>
    <s v="Ekondo-titi"/>
    <s v="SUO_019"/>
    <s v="SUD-OUEST"/>
    <s v="IHS"/>
    <s v="Grid-Gen"/>
    <s v="SUD-OUEST"/>
    <s v="Ekondo-Titi"/>
    <s v="Huawei"/>
    <n v="0"/>
    <n v="0"/>
    <n v="0"/>
    <n v="0"/>
    <n v="0"/>
    <n v="0"/>
    <n v="0"/>
    <n v="0"/>
    <n v="0"/>
    <n v="0"/>
    <n v="0"/>
    <n v="0"/>
    <n v="0"/>
    <n v="0"/>
    <n v="0.44029457842155273"/>
    <n v="0.15281095102344816"/>
    <n v="1.6497447443591214E-2"/>
    <n v="0"/>
    <n v="0"/>
    <n v="0"/>
    <n v="0"/>
    <n v="0"/>
    <n v="0"/>
    <n v="0"/>
    <x v="2"/>
    <m/>
    <x v="7"/>
    <x v="4"/>
    <s v="ACCESS-ISSUE"/>
    <x v="4"/>
    <s v="(05/05/2026 ocm ran 19h): 05.05.26: Besoin d'un FME sur site pour vérifier le statut de la RTN; FME Andre activé pour investigations, update ASAP..;..;(05/05/2026 cell zte): 05.05.26: Besoin d'un FME sur site pour vérifier le statut de la RTN; FME Andre activé pour investigations, update ASAP..;..;(05/05/2026 ocm ran 00h): 04.05.26: Besoin d'un FME sur site pour vérifier le statut de la RTN; Red zone today"/>
  </r>
  <r>
    <s v="Mbe-IHS"/>
    <s v="ADM_092"/>
    <s v="ADAMAOUA"/>
    <s v="IHS"/>
    <s v="Solar-Gen"/>
    <s v="ADAMAOUA"/>
    <s v="Mbe"/>
    <s v="Huawei"/>
    <n v="0"/>
    <n v="0"/>
    <n v="0"/>
    <n v="0"/>
    <n v="0"/>
    <n v="0"/>
    <n v="0"/>
    <n v="0"/>
    <n v="0"/>
    <n v="0"/>
    <n v="0"/>
    <n v="0"/>
    <n v="0"/>
    <n v="0"/>
    <n v="0"/>
    <n v="0"/>
    <n v="1.6051570485656318E-2"/>
    <n v="0"/>
    <n v="0"/>
    <n v="0"/>
    <n v="0"/>
    <n v="0"/>
    <n v="0"/>
    <n v="0"/>
    <x v="0"/>
    <m/>
    <x v="8"/>
    <x v="5"/>
    <s v="no root cause"/>
    <x v="5"/>
    <s v=""/>
  </r>
  <r>
    <s v="Ribao"/>
    <s v="NRD_028"/>
    <s v="NORD"/>
    <s v="IHS"/>
    <s v="Solar-Gen"/>
    <s v="NORD"/>
    <s v="Ribao"/>
    <s v="Huawei"/>
    <n v="0"/>
    <n v="0"/>
    <n v="0"/>
    <n v="0"/>
    <n v="0"/>
    <n v="0"/>
    <n v="0"/>
    <n v="0"/>
    <n v="0"/>
    <n v="0"/>
    <n v="0"/>
    <n v="0"/>
    <n v="0"/>
    <n v="2.1134567806114148E-2"/>
    <n v="6.072844167073306E-2"/>
    <n v="0.10162427625252189"/>
    <n v="1.5516518136134439E-2"/>
    <n v="0"/>
    <n v="0"/>
    <n v="0"/>
    <n v="0"/>
    <n v="0"/>
    <n v="0"/>
    <n v="0"/>
    <x v="0"/>
    <m/>
    <x v="8"/>
    <x v="5"/>
    <s v="no root cause"/>
    <x v="5"/>
    <s v=""/>
  </r>
  <r>
    <s v="Mada-IHS"/>
    <s v="EXN_223"/>
    <s v="EXTREME-NORD"/>
    <s v="IHS"/>
    <s v="Gen Only"/>
    <s v="EXTREME-NORD"/>
    <s v="Mada"/>
    <s v="Huawei"/>
    <n v="0"/>
    <n v="0"/>
    <n v="0"/>
    <n v="0"/>
    <n v="0"/>
    <n v="0"/>
    <n v="0"/>
    <n v="0"/>
    <n v="0"/>
    <n v="0"/>
    <n v="0"/>
    <n v="0"/>
    <n v="0"/>
    <n v="0.90263331364340682"/>
    <n v="0.83798115474284662"/>
    <n v="3.2994894887182413E-3"/>
    <n v="1.432156788886892E-2"/>
    <n v="0"/>
    <n v="0"/>
    <n v="0"/>
    <n v="0"/>
    <n v="0"/>
    <n v="0"/>
    <n v="0"/>
    <x v="2"/>
    <m/>
    <x v="5"/>
    <x v="0"/>
    <s v="Defaut GE &amp; Power Cabinet"/>
    <x v="0"/>
    <s v="( hourly IHS): 05-05-2026 13:58:41 52V FME Desire is on way. ETA = 03 PM IDRISSOU IS INFORMED"/>
  </r>
  <r>
    <s v="Ngongo-MTN"/>
    <s v="SUO_085"/>
    <s v="SUD-OUEST"/>
    <s v="IHS"/>
    <s v="Grid-Gen"/>
    <s v="SUD-OUEST"/>
    <s v="Ngongo"/>
    <s v="Huawei"/>
    <n v="0"/>
    <n v="0"/>
    <n v="0"/>
    <n v="0"/>
    <n v="0"/>
    <n v="0"/>
    <n v="0"/>
    <n v="0"/>
    <n v="0"/>
    <n v="0"/>
    <n v="0"/>
    <n v="0"/>
    <n v="0"/>
    <n v="0"/>
    <n v="0"/>
    <n v="6.7773297606104441E-2"/>
    <n v="1.3590329677855681E-2"/>
    <n v="0"/>
    <n v="0"/>
    <n v="0"/>
    <n v="0"/>
    <n v="0"/>
    <n v="0"/>
    <n v="0"/>
    <x v="0"/>
    <m/>
    <x v="8"/>
    <x v="5"/>
    <s v="no root cause"/>
    <x v="5"/>
    <s v=""/>
  </r>
  <r>
    <s v="Kar-Hay"/>
    <s v="EXN_022"/>
    <s v="EXTREME-NORD"/>
    <s v="IHS"/>
    <s v="Solar-Grid-Gen"/>
    <s v="EXTREME-NORD"/>
    <s v="Kar-Hay"/>
    <s v="Huawei"/>
    <n v="0"/>
    <n v="0"/>
    <n v="0"/>
    <n v="0"/>
    <n v="0"/>
    <n v="0"/>
    <n v="0"/>
    <n v="0"/>
    <n v="0"/>
    <n v="0"/>
    <n v="0"/>
    <n v="0"/>
    <n v="0"/>
    <n v="0.33606638073469108"/>
    <n v="1.763889245590455E-2"/>
    <n v="0.34079267648880102"/>
    <n v="1.3180122876555575E-2"/>
    <n v="0"/>
    <n v="0"/>
    <n v="0"/>
    <n v="0"/>
    <n v="0"/>
    <n v="0"/>
    <n v="0"/>
    <x v="2"/>
    <m/>
    <x v="8"/>
    <x v="5"/>
    <s v="no root cause"/>
    <x v="5"/>
    <s v=""/>
  </r>
  <r>
    <s v="Bai-Panya-IHS"/>
    <s v="SUO_093"/>
    <s v="SUD-OUEST"/>
    <s v="IHS"/>
    <s v="Gen Only"/>
    <s v="SUD-OUEST"/>
    <s v="Mbongue"/>
    <s v="Huawei"/>
    <n v="0"/>
    <n v="0"/>
    <n v="0"/>
    <n v="0"/>
    <n v="0"/>
    <n v="0"/>
    <n v="0"/>
    <n v="0"/>
    <n v="0"/>
    <n v="0"/>
    <n v="0"/>
    <n v="0"/>
    <n v="0"/>
    <n v="0"/>
    <n v="0"/>
    <n v="0.20456834830053106"/>
    <n v="1.211001817751182E-2"/>
    <n v="0"/>
    <n v="0"/>
    <n v="0"/>
    <n v="0"/>
    <n v="0"/>
    <n v="0"/>
    <n v="0"/>
    <x v="2"/>
    <m/>
    <x v="8"/>
    <x v="5"/>
    <s v="no root cause"/>
    <x v="5"/>
    <s v=""/>
  </r>
  <r>
    <s v="Indoor-Agence-Ngaoundere"/>
    <s v="ADM_176"/>
    <s v="Ngaoundere"/>
    <m/>
    <m/>
    <s v="ADAMAOUA"/>
    <s v="Ngaoundere"/>
    <s v="Huawei"/>
    <n v="0"/>
    <n v="2.9427879223703247E-3"/>
    <n v="0"/>
    <n v="0"/>
    <n v="0"/>
    <n v="0"/>
    <n v="0"/>
    <n v="0"/>
    <n v="0"/>
    <n v="0"/>
    <n v="0"/>
    <n v="0"/>
    <n v="0"/>
    <n v="0"/>
    <n v="0"/>
    <n v="0"/>
    <n v="1.1236099339959421E-2"/>
    <n v="0"/>
    <n v="0"/>
    <n v="0"/>
    <n v="0"/>
    <n v="0"/>
    <n v="0"/>
    <n v="0"/>
    <x v="0"/>
    <m/>
    <x v="8"/>
    <x v="5"/>
    <s v="no root cause"/>
    <x v="5"/>
    <s v=""/>
  </r>
  <r>
    <s v="Ekondo-Nege-MTN"/>
    <s v="SUO_047"/>
    <s v="SUD-OUEST"/>
    <s v="IHS"/>
    <s v="Hybrid-Gen"/>
    <s v="SUD-OUEST"/>
    <s v="Ekondo-Nege"/>
    <s v="Huawei"/>
    <n v="0"/>
    <n v="0"/>
    <n v="0"/>
    <n v="0"/>
    <n v="0"/>
    <n v="0"/>
    <n v="0"/>
    <n v="0"/>
    <n v="0"/>
    <n v="0"/>
    <n v="0"/>
    <n v="0"/>
    <n v="0"/>
    <n v="0"/>
    <n v="0"/>
    <n v="6.8504535817117684E-2"/>
    <n v="7.66908367648024E-3"/>
    <n v="0"/>
    <n v="0"/>
    <n v="0"/>
    <n v="0"/>
    <n v="0"/>
    <n v="0"/>
    <n v="0"/>
    <x v="2"/>
    <m/>
    <x v="8"/>
    <x v="5"/>
    <s v="no root cause"/>
    <x v="5"/>
    <s v=""/>
  </r>
  <r>
    <s v="Fotokol-Town-IHS"/>
    <s v="EXN_259"/>
    <s v="EXTREME-NORD"/>
    <s v="IHS"/>
    <s v="Hybrid-Gen"/>
    <s v="EXTREME-NORD"/>
    <s v="Fotokol"/>
    <s v="Huawei"/>
    <n v="0"/>
    <n v="0"/>
    <n v="0"/>
    <n v="0"/>
    <n v="0"/>
    <n v="0"/>
    <n v="0"/>
    <n v="0"/>
    <n v="0"/>
    <n v="0"/>
    <n v="0"/>
    <n v="0"/>
    <n v="0"/>
    <n v="2.2755063022032749"/>
    <n v="0.7692447629076028"/>
    <n v="4.5479449709359548E-3"/>
    <n v="4.8154711456968938E-3"/>
    <n v="0"/>
    <n v="0"/>
    <n v="0"/>
    <n v="0"/>
    <n v="0"/>
    <n v="0"/>
    <n v="0"/>
    <x v="2"/>
    <m/>
    <x v="8"/>
    <x v="5"/>
    <s v="no root cause"/>
    <x v="5"/>
    <s v=""/>
  </r>
  <r>
    <s v="FOSSET"/>
    <s v="OST_264"/>
    <s v="NORD-OUEST"/>
    <s v="IHS"/>
    <s v="Grid-Gen"/>
    <s v="OUEST"/>
    <s v="Foumbot"/>
    <s v="Huawei"/>
    <n v="0"/>
    <n v="0"/>
    <n v="0"/>
    <n v="0"/>
    <n v="0"/>
    <n v="0"/>
    <n v="0"/>
    <n v="0"/>
    <n v="0"/>
    <n v="0"/>
    <n v="0"/>
    <n v="0"/>
    <n v="0"/>
    <n v="0"/>
    <n v="0"/>
    <n v="0"/>
    <n v="4.8154711456968938E-3"/>
    <n v="0"/>
    <n v="0"/>
    <n v="0"/>
    <n v="0"/>
    <n v="0"/>
    <n v="0"/>
    <n v="0"/>
    <x v="0"/>
    <m/>
    <x v="8"/>
    <x v="5"/>
    <s v="no root cause"/>
    <x v="5"/>
    <s v=""/>
  </r>
  <r>
    <s v="Odza"/>
    <s v="CTR_099"/>
    <s v="Yaounde"/>
    <s v="IHS"/>
    <s v="Grid-Gen"/>
    <s v="CENTRE"/>
    <s v="Yaounde"/>
    <s v="ZTE"/>
    <n v="0"/>
    <n v="0"/>
    <n v="0"/>
    <n v="0"/>
    <n v="0"/>
    <n v="0"/>
    <n v="0"/>
    <n v="0"/>
    <n v="0"/>
    <n v="0"/>
    <n v="0"/>
    <n v="0"/>
    <n v="0"/>
    <n v="0"/>
    <n v="0"/>
    <n v="0"/>
    <n v="4.4409345010315909E-3"/>
    <n v="0"/>
    <n v="0"/>
    <n v="0"/>
    <n v="0"/>
    <n v="0"/>
    <n v="0"/>
    <n v="0"/>
    <x v="0"/>
    <m/>
    <x v="8"/>
    <x v="5"/>
    <s v="no root cause"/>
    <x v="5"/>
    <s v=""/>
  </r>
  <r>
    <s v="Bogo-Marche"/>
    <s v="EXN_191"/>
    <s v="EXTREME-NORD"/>
    <s v="CAMUSAT"/>
    <s v="Bad Grid + GE"/>
    <s v="EXTREME-NORD"/>
    <s v="Bogo"/>
    <s v="Huawei"/>
    <n v="0"/>
    <n v="0"/>
    <n v="0"/>
    <n v="0"/>
    <n v="0"/>
    <n v="0"/>
    <n v="0"/>
    <n v="0"/>
    <n v="0"/>
    <n v="0"/>
    <n v="0"/>
    <n v="0"/>
    <n v="0"/>
    <n v="0"/>
    <n v="3.4600051935748046E-3"/>
    <n v="0"/>
    <n v="3.2103140971312624E-3"/>
    <n v="0"/>
    <n v="0"/>
    <n v="0"/>
    <n v="0"/>
    <n v="0"/>
    <n v="0"/>
    <n v="0"/>
    <x v="2"/>
    <m/>
    <x v="8"/>
    <x v="5"/>
    <s v="no root cause"/>
    <x v="5"/>
    <s v=""/>
  </r>
  <r>
    <s v="Bankwop-IHS"/>
    <s v="OST_161"/>
    <s v="OUEST"/>
    <s v="IHS"/>
    <s v="Grid-Gen"/>
    <s v="OUEST"/>
    <s v="Bankwop"/>
    <s v="NOKIA"/>
    <n v="2.8536125307835631E-3"/>
    <n v="0"/>
    <n v="0"/>
    <n v="0"/>
    <n v="4.1020680130009011E-3"/>
    <n v="3.745366446653384E-3"/>
    <n v="5.3505234952189234E-3"/>
    <n v="7.0448559353711729E-3"/>
    <n v="3.5670156634794539E-3"/>
    <n v="0"/>
    <n v="0"/>
    <n v="0"/>
    <n v="3.4778402718925743E-3"/>
    <n v="0"/>
    <n v="1.0344345424089817E-2"/>
    <n v="5.7072250615666136E-3"/>
    <n v="2.9427879223704423E-3"/>
    <n v="0"/>
    <n v="0"/>
    <n v="0"/>
    <n v="0"/>
    <n v="0"/>
    <n v="0"/>
    <n v="0"/>
    <x v="0"/>
    <m/>
    <x v="8"/>
    <x v="5"/>
    <s v="no root cause"/>
    <x v="5"/>
    <s v=""/>
  </r>
  <r>
    <s v="Santchou-IHS"/>
    <s v="OST_140"/>
    <s v="OUEST"/>
    <s v="IHS"/>
    <s v="Grid-Gen"/>
    <s v="OUEST"/>
    <s v="Santchou"/>
    <s v="NOKIA"/>
    <n v="1.5159816569786607E-3"/>
    <n v="0"/>
    <n v="0"/>
    <n v="0"/>
    <n v="5.5288742783923418E-3"/>
    <n v="0"/>
    <n v="2.4077355728483103E-3"/>
    <n v="3.3886648803055238E-3"/>
    <n v="0"/>
    <n v="0"/>
    <n v="0"/>
    <n v="0"/>
    <n v="2.9427879223706136E-3"/>
    <n v="0"/>
    <n v="2.9427879223706136E-3"/>
    <n v="0"/>
    <n v="2.4969109644353608E-3"/>
    <n v="0"/>
    <n v="0"/>
    <n v="0"/>
    <n v="0"/>
    <n v="0"/>
    <n v="0"/>
    <n v="0"/>
    <x v="1"/>
    <m/>
    <x v="3"/>
    <x v="1"/>
    <s v="EXCLU"/>
    <x v="1"/>
    <s v=""/>
  </r>
  <r>
    <s v="Meguia"/>
    <s v="OST_029"/>
    <s v="NORD-OUEST"/>
    <s v="IHS"/>
    <s v="Gen Only"/>
    <s v="OUEST"/>
    <s v="Meguia"/>
    <s v="NOKIA"/>
    <n v="0"/>
    <n v="0"/>
    <n v="0"/>
    <n v="0"/>
    <n v="1.6051570485658829E-3"/>
    <n v="0"/>
    <n v="0"/>
    <n v="0"/>
    <n v="0"/>
    <n v="0"/>
    <n v="0"/>
    <n v="0"/>
    <n v="0"/>
    <n v="0"/>
    <n v="0"/>
    <n v="1.9637134630585587"/>
    <n v="2.1402093980876723E-3"/>
    <n v="0"/>
    <n v="0"/>
    <n v="0"/>
    <n v="0"/>
    <n v="0"/>
    <n v="0"/>
    <n v="0"/>
    <x v="0"/>
    <m/>
    <x v="8"/>
    <x v="5"/>
    <s v="no root cause"/>
    <x v="5"/>
    <s v=""/>
  </r>
  <r>
    <s v="Bafou-Balepe-IHS"/>
    <s v="OST_255"/>
    <s v="OUEST"/>
    <s v="IHS"/>
    <s v="Grid-Gen"/>
    <s v="OUEST"/>
    <s v="Loung"/>
    <s v="Huawei"/>
    <n v="0"/>
    <n v="0"/>
    <n v="0"/>
    <n v="0"/>
    <n v="0"/>
    <n v="0"/>
    <n v="0"/>
    <n v="0"/>
    <n v="0"/>
    <n v="0"/>
    <n v="0"/>
    <n v="0"/>
    <n v="0"/>
    <n v="8.9175391586979543E-5"/>
    <n v="0.71072787094822698"/>
    <n v="0"/>
    <n v="2.140209398087508E-3"/>
    <n v="0"/>
    <n v="0"/>
    <n v="0"/>
    <n v="0"/>
    <n v="0"/>
    <n v="0"/>
    <n v="0"/>
    <x v="0"/>
    <m/>
    <x v="8"/>
    <x v="5"/>
    <s v="no root cause"/>
    <x v="5"/>
    <s v=""/>
  </r>
  <r>
    <s v="Fokoue"/>
    <s v="OST_059"/>
    <s v="OUEST"/>
    <s v="IHS"/>
    <s v="Grid-Gen"/>
    <s v="OUEST"/>
    <s v="Fokoue"/>
    <s v="Huawei"/>
    <n v="0"/>
    <n v="0"/>
    <n v="0"/>
    <n v="0"/>
    <n v="0"/>
    <n v="0"/>
    <n v="0"/>
    <n v="0"/>
    <n v="0"/>
    <n v="0"/>
    <n v="0"/>
    <n v="0"/>
    <n v="0"/>
    <n v="0"/>
    <n v="3.2638193320834508E-2"/>
    <n v="0"/>
    <n v="2.140209398087508E-3"/>
    <n v="0"/>
    <n v="0"/>
    <n v="0"/>
    <n v="0"/>
    <n v="0"/>
    <n v="0"/>
    <n v="0"/>
    <x v="0"/>
    <m/>
    <x v="8"/>
    <x v="5"/>
    <s v="no root cause"/>
    <x v="5"/>
    <s v=""/>
  </r>
  <r>
    <s v="Fokoue-IHS"/>
    <s v="OST_139"/>
    <s v="OUEST"/>
    <s v="IHS"/>
    <s v="Grid-Gen"/>
    <s v="OUEST"/>
    <s v="Fokoue"/>
    <s v="Huawei"/>
    <n v="0"/>
    <n v="0"/>
    <n v="0"/>
    <n v="0"/>
    <n v="0"/>
    <n v="0"/>
    <n v="0"/>
    <n v="0"/>
    <n v="0"/>
    <n v="0"/>
    <n v="0"/>
    <n v="0"/>
    <n v="0"/>
    <n v="0"/>
    <n v="0.18222099516883394"/>
    <n v="0.10007262443890842"/>
    <n v="1.9618586149135497E-3"/>
    <n v="0"/>
    <n v="0"/>
    <n v="0"/>
    <n v="0"/>
    <n v="0"/>
    <n v="0"/>
    <n v="0"/>
    <x v="0"/>
    <m/>
    <x v="8"/>
    <x v="5"/>
    <s v="no root cause"/>
    <x v="5"/>
    <s v=""/>
  </r>
  <r>
    <s v="Bawa-CAMRAIL"/>
    <s v="ADM_014"/>
    <s v="ADAMAOUA"/>
    <s v="CAMUSAT"/>
    <s v="Hybrid Solar - S3"/>
    <s v="ADAMAOUA"/>
    <s v="Bawa"/>
    <s v="Huawei"/>
    <n v="0"/>
    <n v="0"/>
    <n v="0"/>
    <n v="0"/>
    <n v="0"/>
    <n v="0"/>
    <n v="0"/>
    <n v="0"/>
    <n v="0"/>
    <n v="0"/>
    <n v="0"/>
    <n v="0"/>
    <n v="0"/>
    <n v="4.2804187961750177E-3"/>
    <n v="1.6051570485656314E-3"/>
    <n v="3.2103140971312632E-3"/>
    <n v="1.9618586149135497E-3"/>
    <n v="0"/>
    <n v="0"/>
    <n v="0"/>
    <n v="0"/>
    <n v="0"/>
    <n v="0"/>
    <n v="0"/>
    <x v="0"/>
    <m/>
    <x v="8"/>
    <x v="5"/>
    <s v="no root cause"/>
    <x v="5"/>
    <s v=""/>
  </r>
  <r>
    <s v="Bafou-Zinkop"/>
    <s v="OST_069"/>
    <s v="OUEST"/>
    <s v="IHS"/>
    <s v="Grid-Gen"/>
    <s v="OUEST"/>
    <s v="Bafou"/>
    <s v="Huawei"/>
    <n v="0"/>
    <n v="0"/>
    <n v="0"/>
    <n v="0"/>
    <n v="0"/>
    <n v="0"/>
    <n v="0"/>
    <n v="0"/>
    <n v="0"/>
    <n v="0"/>
    <n v="0"/>
    <n v="0"/>
    <n v="0"/>
    <n v="0"/>
    <n v="0.71161962486409669"/>
    <n v="0"/>
    <n v="1.9618586149135497E-3"/>
    <n v="0"/>
    <n v="0"/>
    <n v="0"/>
    <n v="0"/>
    <n v="0"/>
    <n v="0"/>
    <n v="0"/>
    <x v="0"/>
    <m/>
    <x v="8"/>
    <x v="5"/>
    <s v="no root cause"/>
    <x v="5"/>
    <s v=""/>
  </r>
  <r>
    <s v="Bafou"/>
    <s v="OST_017"/>
    <s v="OUEST"/>
    <s v="IHS"/>
    <s v="Grid-Gen"/>
    <s v="OUEST"/>
    <s v="Bafou"/>
    <s v="Huawei"/>
    <n v="0"/>
    <n v="0"/>
    <n v="0"/>
    <n v="0"/>
    <n v="0"/>
    <n v="0"/>
    <n v="0"/>
    <n v="0"/>
    <n v="0"/>
    <n v="0"/>
    <n v="0"/>
    <n v="0"/>
    <n v="0"/>
    <n v="0"/>
    <n v="0"/>
    <n v="0"/>
    <n v="1.8726832233265697E-3"/>
    <n v="0"/>
    <n v="0"/>
    <n v="0"/>
    <n v="0"/>
    <n v="0"/>
    <n v="0"/>
    <n v="0"/>
    <x v="0"/>
    <m/>
    <x v="8"/>
    <x v="5"/>
    <s v="no root cause"/>
    <x v="5"/>
    <s v=""/>
  </r>
  <r>
    <s v="Gaba"/>
    <s v="NRD_155"/>
    <s v="NORD"/>
    <s v="CAMUSAT"/>
    <s v="Hybrid Solar - S3"/>
    <s v="NORD"/>
    <s v="Gaba"/>
    <s v="NOKIA"/>
    <n v="0"/>
    <n v="0"/>
    <n v="0"/>
    <n v="0"/>
    <n v="0"/>
    <n v="0"/>
    <n v="0"/>
    <n v="0.85426571394147588"/>
    <n v="0.72738700960816571"/>
    <n v="3.3197102560929338E-3"/>
    <n v="1.6943324401527621E-3"/>
    <n v="0"/>
    <n v="0"/>
    <n v="0"/>
    <n v="0"/>
    <n v="0"/>
    <n v="1.7835800845021801E-3"/>
    <n v="0"/>
    <n v="0"/>
    <n v="0"/>
    <n v="0"/>
    <n v="0"/>
    <n v="0"/>
    <n v="0"/>
    <x v="0"/>
    <m/>
    <x v="8"/>
    <x v="5"/>
    <s v="no root cause"/>
    <x v="5"/>
    <s v=""/>
  </r>
  <r>
    <s v="Bafou-Badzifeng"/>
    <s v="OST_108"/>
    <s v="OUEST"/>
    <s v="IHS"/>
    <s v="Grid-Gen"/>
    <s v="OUEST"/>
    <s v="Bafou"/>
    <s v="Huawei"/>
    <n v="0"/>
    <n v="0"/>
    <n v="0"/>
    <n v="0"/>
    <n v="0"/>
    <n v="0"/>
    <n v="0"/>
    <n v="0"/>
    <n v="0"/>
    <n v="0"/>
    <n v="0"/>
    <n v="0"/>
    <n v="0"/>
    <n v="0"/>
    <n v="0"/>
    <n v="0"/>
    <n v="1.6051570485656314E-3"/>
    <n v="0"/>
    <n v="0"/>
    <n v="0"/>
    <n v="0"/>
    <n v="0"/>
    <n v="0"/>
    <n v="0"/>
    <x v="0"/>
    <m/>
    <x v="8"/>
    <x v="5"/>
    <s v="no root cause"/>
    <x v="5"/>
    <s v=""/>
  </r>
  <r>
    <s v="Jakiri"/>
    <s v="NRO_019"/>
    <s v="NORD-OUEST"/>
    <s v="IHS"/>
    <s v="Grid-Gen"/>
    <s v="NORD-OUEST"/>
    <s v="Jakiri"/>
    <s v="Huawei"/>
    <n v="0"/>
    <n v="0"/>
    <n v="0"/>
    <n v="0"/>
    <n v="0"/>
    <n v="0"/>
    <n v="0"/>
    <n v="0"/>
    <n v="0"/>
    <n v="0"/>
    <n v="0"/>
    <n v="0"/>
    <n v="0"/>
    <n v="3.8344526628485323"/>
    <n v="0"/>
    <n v="0"/>
    <n v="1.159280090630734E-3"/>
    <n v="0"/>
    <n v="0"/>
    <n v="0"/>
    <n v="0"/>
    <n v="0"/>
    <n v="0"/>
    <n v="0"/>
    <x v="2"/>
    <m/>
    <x v="8"/>
    <x v="5"/>
    <s v="no root cause"/>
    <x v="5"/>
    <s v=""/>
  </r>
  <r>
    <s v="Kongola-IHS"/>
    <s v="EXN_113"/>
    <s v="Maroua"/>
    <s v="IHS"/>
    <s v="Grid-Gen"/>
    <s v="EXTREME-NORD"/>
    <s v="Maroua"/>
    <s v="Huawei"/>
    <n v="0.27011226111696096"/>
    <n v="0.6943731041311747"/>
    <n v="0"/>
    <n v="0"/>
    <n v="0"/>
    <n v="0"/>
    <n v="0"/>
    <n v="0"/>
    <n v="0"/>
    <n v="0"/>
    <n v="0"/>
    <n v="0"/>
    <n v="0"/>
    <n v="0"/>
    <n v="7.2232067185453424E-3"/>
    <n v="0"/>
    <n v="8.9175391586979538E-4"/>
    <n v="0"/>
    <n v="0"/>
    <n v="0"/>
    <n v="0"/>
    <n v="0"/>
    <n v="0"/>
    <n v="0"/>
    <x v="0"/>
    <m/>
    <x v="8"/>
    <x v="5"/>
    <s v="no root cause"/>
    <x v="5"/>
    <s v=""/>
  </r>
  <r>
    <s v="Kumbo-II"/>
    <s v="NRO_020"/>
    <s v="NORD-OUEST"/>
    <m/>
    <m/>
    <s v="NORD-OUEST"/>
    <s v="Kumbo"/>
    <s v="Huawei"/>
    <n v="0"/>
    <n v="0"/>
    <n v="0"/>
    <n v="0"/>
    <n v="0"/>
    <n v="0"/>
    <n v="0"/>
    <n v="0"/>
    <n v="0"/>
    <n v="0"/>
    <n v="0"/>
    <n v="0"/>
    <n v="0"/>
    <n v="2.533811741474119"/>
    <n v="0"/>
    <n v="0"/>
    <n v="8.0257852428281581E-4"/>
    <n v="0"/>
    <n v="0"/>
    <n v="0"/>
    <n v="0"/>
    <n v="0"/>
    <n v="0"/>
    <n v="0"/>
    <x v="2"/>
    <m/>
    <x v="8"/>
    <x v="5"/>
    <s v="no root cause"/>
    <x v="5"/>
    <s v=""/>
  </r>
  <r>
    <s v="MBIYEH-IHS"/>
    <s v="NRO_150"/>
    <s v="NORD-OUEST"/>
    <s v="IHS"/>
    <m/>
    <s v="NORD-OUEST"/>
    <s v="Ndu"/>
    <s v="Huawei"/>
    <n v="0"/>
    <n v="0"/>
    <n v="0"/>
    <n v="0"/>
    <n v="0"/>
    <n v="0"/>
    <n v="0"/>
    <n v="0"/>
    <n v="0"/>
    <n v="0"/>
    <n v="0"/>
    <n v="0"/>
    <n v="0"/>
    <n v="2.5372004063544242"/>
    <n v="0"/>
    <n v="4.3517591094446003E-3"/>
    <n v="5.3505234952187721E-4"/>
    <n v="0"/>
    <n v="0"/>
    <n v="0"/>
    <n v="0"/>
    <n v="0"/>
    <n v="0"/>
    <n v="0"/>
    <x v="2"/>
    <m/>
    <x v="8"/>
    <x v="5"/>
    <s v="no root cause"/>
    <x v="5"/>
    <s v=""/>
  </r>
  <r>
    <s v="Ndop"/>
    <s v="NRO_006"/>
    <s v="NORD-OUEST"/>
    <s v="IHS"/>
    <s v="Grid-Hybrid-Gen"/>
    <s v="NORD-OUEST"/>
    <s v="Ndop"/>
    <s v="Huawei"/>
    <n v="0"/>
    <n v="0"/>
    <n v="0"/>
    <n v="0"/>
    <n v="0"/>
    <n v="0"/>
    <n v="0"/>
    <n v="0"/>
    <n v="0"/>
    <n v="0"/>
    <n v="0"/>
    <n v="0"/>
    <n v="0"/>
    <n v="2.4969109644354268E-4"/>
    <n v="0"/>
    <n v="0"/>
    <n v="5.3505234952187721E-4"/>
    <n v="0"/>
    <n v="0"/>
    <n v="0"/>
    <n v="0"/>
    <n v="0"/>
    <n v="0"/>
    <n v="0"/>
    <x v="0"/>
    <m/>
    <x v="8"/>
    <x v="5"/>
    <s v="no root cause"/>
    <x v="5"/>
    <s v=""/>
  </r>
  <r>
    <s v="Emombo-1er-Crf-MTN"/>
    <s v="CTR_376"/>
    <s v="Yaounde"/>
    <s v="IHS"/>
    <s v="Grid-Gen"/>
    <s v="CENTRE"/>
    <s v="Yaounde"/>
    <s v="ZTE"/>
    <n v="1.523383214480371"/>
    <n v="0.13470834653129127"/>
    <n v="0"/>
    <n v="17.200399220393056"/>
    <n v="13.868556899607057"/>
    <n v="13.868556899607057"/>
    <n v="36.982818398952162"/>
    <n v="14.898122465635369"/>
    <n v="3.9237172298271002E-4"/>
    <n v="0"/>
    <n v="0"/>
    <n v="0"/>
    <n v="0"/>
    <n v="0"/>
    <n v="0"/>
    <n v="0"/>
    <n v="3.7453664466531404E-4"/>
    <n v="0"/>
    <n v="0"/>
    <n v="0"/>
    <n v="0"/>
    <n v="0"/>
    <n v="0"/>
    <n v="0"/>
    <x v="0"/>
    <m/>
    <x v="8"/>
    <x v="5"/>
    <s v="no root cause"/>
    <x v="5"/>
    <s v=""/>
  </r>
  <r>
    <s v="Col-Batie-IHS"/>
    <s v="OST_164"/>
    <s v="OUEST"/>
    <s v="IHS"/>
    <s v="Grid-Gen"/>
    <s v="OUEST"/>
    <s v="Batie"/>
    <s v="Huawei"/>
    <n v="0"/>
    <n v="0"/>
    <n v="0"/>
    <n v="0"/>
    <n v="0"/>
    <n v="0"/>
    <n v="0"/>
    <n v="0"/>
    <n v="0"/>
    <n v="0"/>
    <n v="0"/>
    <n v="0"/>
    <n v="0"/>
    <n v="0"/>
    <n v="5.2256779469970005E-3"/>
    <n v="0"/>
    <n v="3.5670156634791817E-4"/>
    <n v="0"/>
    <n v="0"/>
    <n v="0"/>
    <n v="0"/>
    <n v="0"/>
    <n v="0"/>
    <n v="0"/>
    <x v="0"/>
    <m/>
    <x v="8"/>
    <x v="5"/>
    <s v="no root cause"/>
    <x v="5"/>
    <s v=""/>
  </r>
  <r>
    <s v="Ndop-Catholic-Church"/>
    <s v="NRO_136"/>
    <s v="NORD-OUEST"/>
    <s v="IHS"/>
    <s v="Grid-Gen"/>
    <s v="NORD-OUEST"/>
    <s v="Ndop"/>
    <s v="Huawei"/>
    <n v="0"/>
    <n v="0"/>
    <n v="0"/>
    <n v="0"/>
    <n v="0"/>
    <n v="0"/>
    <n v="0"/>
    <n v="0"/>
    <n v="0"/>
    <n v="0"/>
    <n v="0"/>
    <n v="0"/>
    <n v="0"/>
    <n v="8.0257852428281581E-4"/>
    <n v="0"/>
    <n v="0"/>
    <n v="3.5670156634791817E-4"/>
    <n v="0"/>
    <n v="0"/>
    <n v="0"/>
    <n v="0"/>
    <n v="0"/>
    <n v="0"/>
    <n v="0"/>
    <x v="2"/>
    <m/>
    <x v="8"/>
    <x v="5"/>
    <s v="no root cause"/>
    <x v="5"/>
    <s v=""/>
  </r>
  <r>
    <s v="Jakiri-Church-IHS"/>
    <s v="NRO_138"/>
    <s v="NORD-OUEST"/>
    <s v="IHS"/>
    <s v="Grid-Gen"/>
    <s v="NORD-OUEST"/>
    <s v="Jakiri"/>
    <s v="Huawei"/>
    <n v="0"/>
    <n v="0"/>
    <n v="0"/>
    <n v="0"/>
    <n v="0"/>
    <n v="0"/>
    <n v="0"/>
    <n v="0"/>
    <n v="0"/>
    <n v="0"/>
    <n v="0"/>
    <n v="0"/>
    <n v="0"/>
    <n v="2.4737967029360819"/>
    <n v="7.8545684909811592E-2"/>
    <n v="2.675261747609386E-4"/>
    <n v="2.675261747609386E-4"/>
    <n v="0"/>
    <n v="0"/>
    <n v="0"/>
    <n v="0"/>
    <n v="0"/>
    <n v="0"/>
    <n v="0"/>
    <x v="2"/>
    <m/>
    <x v="8"/>
    <x v="5"/>
    <s v="no root cause"/>
    <x v="5"/>
    <s v=""/>
  </r>
  <r>
    <s v="Amchide"/>
    <s v="EXN_007"/>
    <s v="EXTREME-NORD"/>
    <s v="IHS"/>
    <s v="Grid-Hybrid-Gen"/>
    <s v="EXTREME-NORD"/>
    <s v="Amchide"/>
    <s v="Huawei"/>
    <n v="0"/>
    <n v="0"/>
    <n v="0"/>
    <n v="0"/>
    <n v="0"/>
    <n v="0"/>
    <n v="0"/>
    <n v="0"/>
    <n v="0"/>
    <n v="0"/>
    <n v="0"/>
    <n v="0"/>
    <n v="0"/>
    <n v="0.58317139082221126"/>
    <n v="6.7773297606104439E-3"/>
    <n v="1.2484554822177136E-3"/>
    <n v="1.7835078317395909E-4"/>
    <n v="0"/>
    <n v="0"/>
    <n v="0"/>
    <n v="0"/>
    <n v="0"/>
    <n v="0"/>
    <n v="0"/>
    <x v="2"/>
    <m/>
    <x v="9"/>
    <x v="6"/>
    <s v="BSS Hardware issue"/>
    <x v="2"/>
    <s v="(05/05/2026 ocm ran 19h): 05.05.26: Besoin d'un FME sur site pour vérifier le statut de la BTS et son interco avec le MPR; Négociations escorte en cours pour ce 06.05.26_x000a_04.05.26: Besoin d'un FME sur site pour vérifier le statut de la BTS et son interco avec le MPR; Négociations escorte en cours pour ce 06.05.26..;..;(05/05/2026 cell zte): 05.05.26: Besoin d'un FME sur site pour vérifier le statut de la BTS et son interco avec le MPR; Négociations escorte en cours pour ce 06.05.26_x000a_04.05.26: Besoin d'un FME sur site pour vérifier le statut de la BTS et son interco avec le MPR; Négociations escorte en cours pour ce 06.05.26..;..;(05/05/2026 ocm ran 10h): 04.05.26: Besoin d'un FME sur site pour vérifier le statut de la BTS et son interco avec le MPR; Négociations escorte en cours pour ce 06.05.26..;..;(05/05/2026 ocm ran 00h): 04.05.26: Besoin d'un FME sur site pour vérifier le statut de la BTS et son interco avec le MPR; Négociations escorte en cours pour ce 06.05.26"/>
  </r>
  <r>
    <s v="Limbe-Church-Street-IHS"/>
    <s v="SUO_188"/>
    <s v="SUD-OUEST"/>
    <s v="IHS"/>
    <s v="GridOnly"/>
    <s v="SUD-OUEST"/>
    <s v="Limbe"/>
    <s v="Huawei"/>
    <n v="2.654662232152794"/>
    <n v="8.5251674357152446E-2"/>
    <n v="0"/>
    <n v="0"/>
    <n v="0"/>
    <n v="0"/>
    <n v="0"/>
    <n v="0.81434967597229713"/>
    <n v="0.53175286003315891"/>
    <n v="0"/>
    <n v="0"/>
    <n v="0"/>
    <n v="0"/>
    <n v="0"/>
    <n v="0"/>
    <n v="0.22919859145685484"/>
    <n v="8.9175391586979543E-5"/>
    <n v="0"/>
    <n v="0"/>
    <n v="0"/>
    <n v="0"/>
    <n v="0"/>
    <n v="0"/>
    <n v="0"/>
    <x v="0"/>
    <m/>
    <x v="8"/>
    <x v="5"/>
    <s v="no root cause"/>
    <x v="5"/>
    <s v=""/>
  </r>
  <r>
    <s v="Bayangam"/>
    <s v="OST_051"/>
    <s v="OUEST"/>
    <s v="IHS"/>
    <s v="Grid-Gen"/>
    <s v="OUEST"/>
    <s v="Bayangam"/>
    <s v="Huawei"/>
    <n v="0"/>
    <n v="0"/>
    <n v="0"/>
    <n v="0"/>
    <n v="0"/>
    <n v="0"/>
    <n v="0"/>
    <n v="0"/>
    <n v="0"/>
    <n v="0"/>
    <n v="0"/>
    <n v="0"/>
    <n v="0"/>
    <n v="1.3316026173334132"/>
    <n v="0"/>
    <n v="0"/>
    <n v="8.9175391586979543E-5"/>
    <n v="0"/>
    <n v="0"/>
    <n v="0"/>
    <n v="0"/>
    <n v="0"/>
    <n v="0"/>
    <n v="0"/>
    <x v="0"/>
    <m/>
    <x v="8"/>
    <x v="5"/>
    <s v="no root cause"/>
    <x v="5"/>
    <s v=""/>
  </r>
  <r>
    <s v="Mindif"/>
    <s v="EXN_037"/>
    <s v="EXTREME-NORD"/>
    <s v="IHS"/>
    <s v="Grid-Gen"/>
    <s v="EXTREME-NORD"/>
    <s v="Mindif"/>
    <s v="Huawei"/>
    <n v="0"/>
    <n v="0"/>
    <n v="0"/>
    <n v="0"/>
    <n v="0"/>
    <n v="0"/>
    <n v="0"/>
    <n v="0"/>
    <n v="0"/>
    <n v="0"/>
    <n v="0"/>
    <n v="0"/>
    <n v="0"/>
    <n v="0"/>
    <n v="0"/>
    <n v="0"/>
    <n v="8.9175391586979543E-5"/>
    <n v="0"/>
    <n v="0"/>
    <n v="0"/>
    <n v="0"/>
    <n v="0"/>
    <n v="0"/>
    <n v="0"/>
    <x v="2"/>
    <m/>
    <x v="8"/>
    <x v="5"/>
    <s v="no root cause"/>
    <x v="5"/>
    <s v=""/>
  </r>
  <r>
    <s v="Gospel-Radio-IHS"/>
    <s v="NRO_126"/>
    <s v="NORD-OUEST"/>
    <s v="IHS"/>
    <s v="Grid-Gen"/>
    <s v="NORD-OUEST"/>
    <s v="Bamenda"/>
    <s v="Huawei"/>
    <n v="7.8709767630331626"/>
    <n v="4.2383280113459643"/>
    <n v="0"/>
    <n v="0"/>
    <n v="6.8562499821649219"/>
    <n v="0"/>
    <n v="0"/>
    <n v="1.7007173981902388"/>
    <n v="15.001744270659442"/>
    <n v="0.85759974089198221"/>
    <n v="1.0359148539093066"/>
    <n v="0"/>
    <n v="0"/>
    <n v="0"/>
    <n v="0"/>
    <n v="0"/>
    <n v="8.9175391586979543E-5"/>
    <n v="2.2393189282972781"/>
    <n v="0"/>
    <n v="0"/>
    <n v="0"/>
    <n v="0"/>
    <n v="0"/>
    <n v="0"/>
    <x v="0"/>
    <m/>
    <x v="8"/>
    <x v="5"/>
    <s v="no root cause"/>
    <x v="5"/>
    <s v=""/>
  </r>
  <r>
    <s v="Guider"/>
    <s v="NRD_006"/>
    <s v="NORD"/>
    <s v="CAMUSAT"/>
    <s v="Good Grid + Solar + GE"/>
    <s v="NORD"/>
    <s v="Guider"/>
    <s v="Huawei"/>
    <n v="2.8504378868428484"/>
    <n v="2.7555196000376675E-2"/>
    <n v="0"/>
    <n v="0"/>
    <n v="0"/>
    <n v="0"/>
    <n v="0"/>
    <n v="0"/>
    <n v="0"/>
    <n v="0"/>
    <n v="0"/>
    <n v="0"/>
    <n v="0"/>
    <n v="0"/>
    <n v="0"/>
    <n v="0"/>
    <n v="8.9175391586979543E-5"/>
    <n v="1.8787471499544848"/>
    <n v="0"/>
    <n v="0"/>
    <n v="0"/>
    <n v="0"/>
    <n v="0"/>
    <n v="0"/>
    <x v="0"/>
    <m/>
    <x v="8"/>
    <x v="5"/>
    <s v="no root cause"/>
    <x v="5"/>
    <s v=""/>
  </r>
  <r>
    <s v="Sangmelima-II"/>
    <s v="SUD_224"/>
    <s v="CENTRE"/>
    <s v="IHS"/>
    <s v="Grid-Gen"/>
    <s v="SUD"/>
    <s v="Sangmelima"/>
    <s v="ZTE"/>
    <n v="8.6845290698893322E-17"/>
    <n v="0"/>
    <n v="0"/>
    <n v="0"/>
    <n v="0"/>
    <n v="0"/>
    <n v="0"/>
    <n v="0"/>
    <n v="0"/>
    <n v="0"/>
    <n v="0"/>
    <n v="0"/>
    <n v="5.7896860465928885E-17"/>
    <n v="0"/>
    <n v="9.5239318214897697E-3"/>
    <n v="0"/>
    <n v="8.6845290698893322E-17"/>
    <n v="0"/>
    <n v="0"/>
    <n v="0"/>
    <n v="0"/>
    <n v="0"/>
    <n v="0"/>
    <n v="0"/>
    <x v="0"/>
    <m/>
    <x v="8"/>
    <x v="5"/>
    <s v="no root cause"/>
    <x v="5"/>
    <s v=""/>
  </r>
  <r>
    <s v="Makepe-Nodal"/>
    <s v="LIT_103"/>
    <s v="Douala"/>
    <s v="OCM/Strategique"/>
    <m/>
    <s v="LITTORAL"/>
    <s v="Douala"/>
    <s v="ZTE"/>
    <n v="0"/>
    <n v="0"/>
    <n v="0"/>
    <n v="0.79417820239532244"/>
    <n v="0"/>
    <n v="0"/>
    <n v="0"/>
    <n v="0"/>
    <n v="0"/>
    <n v="0"/>
    <n v="0"/>
    <n v="0"/>
    <n v="0.969051145297389"/>
    <n v="0"/>
    <n v="22.301409969951454"/>
    <n v="37.183480865101181"/>
    <n v="0"/>
    <n v="0"/>
    <n v="0"/>
    <n v="0"/>
    <n v="0"/>
    <n v="0"/>
    <n v="0"/>
    <n v="0"/>
    <x v="0"/>
    <m/>
    <x v="8"/>
    <x v="5"/>
    <s v="no root cause"/>
    <x v="5"/>
    <s v=""/>
  </r>
  <r>
    <s v="Cellucam-New"/>
    <s v="LIT_209"/>
    <s v="LITTORAL"/>
    <s v="CAMUSAT"/>
    <s v="Grid-Gen"/>
    <s v="LITTORAL"/>
    <s v="Edea"/>
    <s v="ZTE"/>
    <n v="34.507969426395341"/>
    <n v="0"/>
    <n v="0"/>
    <n v="37.870398906495673"/>
    <n v="12.220131951043422"/>
    <n v="2.9388285349838621"/>
    <n v="0"/>
    <n v="0"/>
    <n v="0"/>
    <n v="0"/>
    <n v="0"/>
    <n v="0"/>
    <n v="0"/>
    <n v="0"/>
    <n v="6.2561531020195025"/>
    <n v="25.068290514877308"/>
    <n v="0"/>
    <n v="0"/>
    <n v="0"/>
    <n v="0"/>
    <n v="0"/>
    <n v="0"/>
    <n v="0"/>
    <n v="0"/>
    <x v="0"/>
    <m/>
    <x v="8"/>
    <x v="5"/>
    <s v="no root cause"/>
    <x v="5"/>
    <s v=""/>
  </r>
  <r>
    <s v="Nkolmesseng-H-Pyramides"/>
    <s v="CTR_771"/>
    <s v="Yaounde"/>
    <s v="CAMUSAT"/>
    <s v="Good Grid no GE - 8h"/>
    <s v="CENTRE"/>
    <s v="Yaounde"/>
    <s v="ZTE"/>
    <n v="0"/>
    <n v="0"/>
    <n v="0"/>
    <n v="0"/>
    <n v="0"/>
    <n v="0"/>
    <n v="0"/>
    <n v="0"/>
    <n v="4.1508826223557724"/>
    <n v="33.897492530669204"/>
    <n v="15.384288865489266"/>
    <n v="0"/>
    <n v="13.868556899607057"/>
    <n v="13.868556899607057"/>
    <n v="13.868556899607057"/>
    <n v="22.189887225232784"/>
    <n v="0"/>
    <n v="0"/>
    <n v="0"/>
    <n v="0"/>
    <n v="0"/>
    <n v="0"/>
    <n v="0"/>
    <n v="0"/>
    <x v="0"/>
    <m/>
    <x v="8"/>
    <x v="5"/>
    <s v="no root cause"/>
    <x v="5"/>
    <s v=""/>
  </r>
  <r>
    <s v="Mbalgong-Carrefour"/>
    <s v="CTR_831"/>
    <s v="Yaounde"/>
    <s v="CAMUSAT"/>
    <s v="Good Grid no GE - 8h"/>
    <s v="CENTRE"/>
    <s v="Yaounde"/>
    <s v="ZTE"/>
    <n v="0"/>
    <n v="0"/>
    <n v="14.995698179109844"/>
    <n v="0"/>
    <n v="0"/>
    <n v="0"/>
    <n v="0"/>
    <n v="2.4358436562766603"/>
    <n v="12.95955646300434"/>
    <n v="0"/>
    <n v="0"/>
    <n v="0"/>
    <n v="24.399261057035151"/>
    <n v="0"/>
    <n v="0"/>
    <n v="15.756917156774616"/>
    <n v="0"/>
    <n v="0"/>
    <n v="0"/>
    <n v="0"/>
    <n v="0"/>
    <n v="0"/>
    <n v="0"/>
    <n v="0"/>
    <x v="0"/>
    <m/>
    <x v="8"/>
    <x v="5"/>
    <s v="no root cause"/>
    <x v="5"/>
    <s v=""/>
  </r>
  <r>
    <s v="Mini-Ferme"/>
    <s v="CTR_050"/>
    <s v="Yaounde"/>
    <s v="IHS"/>
    <s v="GridOnly"/>
    <s v="CENTRE"/>
    <s v="Yaounde"/>
    <s v="ZTE"/>
    <n v="0"/>
    <n v="0"/>
    <n v="0"/>
    <n v="0"/>
    <n v="0"/>
    <n v="0"/>
    <n v="0"/>
    <n v="0"/>
    <n v="0.14492784640715975"/>
    <n v="0"/>
    <n v="0"/>
    <n v="0"/>
    <n v="2.8090248349898168E-2"/>
    <n v="0.59872357911498153"/>
    <n v="2.682520624484567"/>
    <n v="12.295502992012738"/>
    <n v="0"/>
    <n v="0"/>
    <n v="0"/>
    <n v="0"/>
    <n v="0"/>
    <n v="0"/>
    <n v="0"/>
    <n v="0"/>
    <x v="0"/>
    <m/>
    <x v="8"/>
    <x v="5"/>
    <s v="no root cause"/>
    <x v="5"/>
    <s v=""/>
  </r>
  <r>
    <s v="PK19"/>
    <s v="LIT_584"/>
    <s v="Douala"/>
    <s v="CAMUSAT"/>
    <s v="HGB"/>
    <s v="LITTORAL"/>
    <s v="Douala"/>
    <s v="ZTE"/>
    <n v="0"/>
    <n v="0"/>
    <n v="0"/>
    <n v="15.523134950190196"/>
    <n v="36.800365547765161"/>
    <n v="0"/>
    <n v="24.893025200252261"/>
    <n v="0"/>
    <n v="0"/>
    <n v="0"/>
    <n v="0"/>
    <n v="0"/>
    <n v="7.2242054829311195"/>
    <n v="0"/>
    <n v="0"/>
    <n v="10.105890426986043"/>
    <n v="0"/>
    <n v="0"/>
    <n v="0"/>
    <n v="0"/>
    <n v="0"/>
    <n v="0"/>
    <n v="0"/>
    <n v="0"/>
    <x v="0"/>
    <m/>
    <x v="8"/>
    <x v="5"/>
    <s v="no root cause"/>
    <x v="5"/>
    <s v=""/>
  </r>
  <r>
    <s v="Qtier-Tergal"/>
    <s v="LIT_420"/>
    <s v="Douala"/>
    <s v="IHS"/>
    <s v="Grid-Gen"/>
    <s v="LITTORAL"/>
    <s v="Douala"/>
    <s v="ZTE"/>
    <n v="10.57204586896782"/>
    <n v="16.435845083082928"/>
    <n v="0"/>
    <n v="1.6854149009939198E-2"/>
    <n v="0"/>
    <n v="0"/>
    <n v="1.9743431697357278E-2"/>
    <n v="3.521268687595061"/>
    <n v="0"/>
    <n v="0"/>
    <n v="23.779777446758718"/>
    <n v="0"/>
    <n v="0"/>
    <n v="0"/>
    <n v="0"/>
    <n v="8.3518104744701507"/>
    <n v="0"/>
    <n v="0"/>
    <n v="0"/>
    <n v="0"/>
    <n v="0"/>
    <n v="0"/>
    <n v="0"/>
    <n v="0"/>
    <x v="0"/>
    <m/>
    <x v="8"/>
    <x v="5"/>
    <s v="no root cause"/>
    <x v="5"/>
    <s v=""/>
  </r>
  <r>
    <s v="Pette"/>
    <s v="EXN_039"/>
    <s v="EXTREME-NORD"/>
    <s v="CAMUSAT"/>
    <s v="Hybrid Solar - S3"/>
    <s v="EXTREME-NORD"/>
    <s v="Pette"/>
    <s v="Huawei"/>
    <n v="0"/>
    <n v="0"/>
    <n v="0"/>
    <n v="0"/>
    <n v="0"/>
    <n v="0"/>
    <n v="0"/>
    <n v="0"/>
    <n v="0"/>
    <n v="0"/>
    <n v="0"/>
    <n v="0"/>
    <n v="0"/>
    <n v="18.491409199476074"/>
    <n v="18.491409199476074"/>
    <n v="7.9690696937788417"/>
    <n v="0"/>
    <n v="0"/>
    <n v="0"/>
    <n v="0"/>
    <n v="0"/>
    <n v="0"/>
    <n v="0"/>
    <n v="0"/>
    <x v="2"/>
    <m/>
    <x v="8"/>
    <x v="5"/>
    <s v="no root cause"/>
    <x v="5"/>
    <s v=""/>
  </r>
  <r>
    <s v="Bonamatoumbe-II"/>
    <s v="LIT_364"/>
    <s v="Douala"/>
    <s v="IHS"/>
    <s v="Grid-Gen"/>
    <s v="LITTORAL"/>
    <s v="Douala"/>
    <s v="ZTE"/>
    <n v="0"/>
    <n v="0"/>
    <n v="0"/>
    <n v="0"/>
    <n v="1.587321970248236E-3"/>
    <n v="2.8082579266222072"/>
    <n v="0"/>
    <n v="0"/>
    <n v="0"/>
    <n v="0"/>
    <n v="0"/>
    <n v="0"/>
    <n v="0"/>
    <n v="0"/>
    <n v="0"/>
    <n v="7.8035601669934058"/>
    <n v="0"/>
    <n v="0"/>
    <n v="0"/>
    <n v="0"/>
    <n v="0"/>
    <n v="0"/>
    <n v="0"/>
    <n v="0"/>
    <x v="0"/>
    <m/>
    <x v="8"/>
    <x v="5"/>
    <s v="no root cause"/>
    <x v="5"/>
    <s v=""/>
  </r>
  <r>
    <s v="Japoma-I"/>
    <s v="LIT_725"/>
    <s v="Douala"/>
    <s v="CAMUSAT"/>
    <s v="Good Grid no GE - 8h"/>
    <s v="LITTORAL"/>
    <s v="Douala"/>
    <s v="ZTE"/>
    <n v="0"/>
    <n v="9.916874266978283"/>
    <n v="1.9261884582785331E-3"/>
    <n v="0"/>
    <n v="0"/>
    <n v="0"/>
    <n v="0"/>
    <n v="0"/>
    <n v="0"/>
    <n v="0"/>
    <n v="0"/>
    <n v="0"/>
    <n v="0"/>
    <n v="0"/>
    <n v="0"/>
    <n v="7.4386009593845319"/>
    <n v="0"/>
    <n v="0"/>
    <n v="0"/>
    <n v="0"/>
    <n v="0"/>
    <n v="0"/>
    <n v="0"/>
    <n v="0"/>
    <x v="0"/>
    <m/>
    <x v="8"/>
    <x v="5"/>
    <s v="no root cause"/>
    <x v="5"/>
    <s v=""/>
  </r>
  <r>
    <s v="Bertoua-Dabadi"/>
    <s v="EST_087"/>
    <s v="CENTRE"/>
    <s v="IHS"/>
    <s v="Grid-Gen"/>
    <s v="EST"/>
    <s v="Bertoua"/>
    <s v="ZTE"/>
    <n v="9.2457045997380387"/>
    <n v="6.8037613466768256"/>
    <n v="3.8745280838277218"/>
    <n v="9.6619396575094232"/>
    <n v="9.2457045997380387"/>
    <n v="9.2457045997380387"/>
    <n v="9.2457045997380387"/>
    <n v="9.2457045997380387"/>
    <n v="9.2457045997380387"/>
    <n v="9.6735146233374145"/>
    <n v="9.2457045997380387"/>
    <n v="0"/>
    <n v="9.2457045997380387"/>
    <n v="9.2457045997380387"/>
    <n v="9.2457045997380387"/>
    <n v="7.1543633162401941"/>
    <n v="0"/>
    <n v="0"/>
    <n v="0"/>
    <n v="0"/>
    <n v="0"/>
    <n v="0"/>
    <n v="0"/>
    <n v="0"/>
    <x v="0"/>
    <m/>
    <x v="8"/>
    <x v="5"/>
    <s v="no root cause"/>
    <x v="5"/>
    <s v=""/>
  </r>
  <r>
    <s v="Limbon-IHS"/>
    <s v="ADM_080"/>
    <s v="ADAMAOUA"/>
    <s v="IHS"/>
    <s v="Grid-Gen"/>
    <s v="ADAMAOUA"/>
    <s v="Limbon"/>
    <s v="NOKIA"/>
    <n v="0"/>
    <n v="0"/>
    <n v="6.9468320208874043E-2"/>
    <n v="0"/>
    <n v="0"/>
    <n v="0"/>
    <n v="0"/>
    <n v="0"/>
    <n v="0"/>
    <n v="3.6029748478909459E-3"/>
    <n v="0"/>
    <n v="0"/>
    <n v="0"/>
    <n v="8.9190876114083977E-4"/>
    <n v="5.319724840598405"/>
    <n v="6.5971697498052277"/>
    <n v="0"/>
    <n v="0.21354035832012844"/>
    <n v="0"/>
    <n v="0"/>
    <n v="0"/>
    <n v="0"/>
    <n v="0"/>
    <n v="0"/>
    <x v="0"/>
    <m/>
    <x v="8"/>
    <x v="5"/>
    <s v="no root cause"/>
    <x v="5"/>
    <s v=""/>
  </r>
  <r>
    <s v="Bafut-Swie-Hill-IHS"/>
    <s v="NRO_102"/>
    <s v="NORD-OUEST"/>
    <s v="IHS"/>
    <s v="Gen Only"/>
    <s v="NORD-OUEST"/>
    <s v="Bafut"/>
    <s v="Huawei"/>
    <n v="0"/>
    <n v="0"/>
    <n v="0"/>
    <n v="0"/>
    <n v="0"/>
    <n v="0"/>
    <n v="0"/>
    <n v="0"/>
    <n v="0"/>
    <n v="0"/>
    <n v="0"/>
    <n v="0"/>
    <n v="0"/>
    <n v="0"/>
    <n v="2.3591528195118614"/>
    <n v="5.9808151629555439"/>
    <n v="0"/>
    <n v="0"/>
    <n v="0"/>
    <n v="0"/>
    <n v="0"/>
    <n v="0"/>
    <n v="0"/>
    <n v="0"/>
    <x v="2"/>
    <m/>
    <x v="8"/>
    <x v="5"/>
    <s v="no root cause"/>
    <x v="5"/>
    <s v=""/>
  </r>
  <r>
    <s v="LIT_871_Z_Bonamatoumbe-III-IHS"/>
    <s v="LIT_871"/>
    <s v="Douala"/>
    <s v="I_HS"/>
    <s v="Grid-Gen"/>
    <s v="LITTORAL"/>
    <s v="Douala"/>
    <s v="ZTE"/>
    <n v="5.7137527002308568"/>
    <n v="1.8071393105101401"/>
    <n v="2.0931782965645369"/>
    <n v="0"/>
    <n v="0.16715035399063402"/>
    <n v="0"/>
    <n v="1.1928635431023908"/>
    <n v="0"/>
    <n v="2.2371252136642381"/>
    <n v="0"/>
    <n v="0.43084198691333331"/>
    <n v="0"/>
    <n v="1.15403657760542"/>
    <n v="0"/>
    <n v="0"/>
    <n v="4.9858318137846611"/>
    <n v="0"/>
    <n v="5.5279290192419115"/>
    <n v="0"/>
    <n v="0"/>
    <n v="0"/>
    <n v="0"/>
    <n v="0"/>
    <n v="0"/>
    <x v="0"/>
    <m/>
    <x v="8"/>
    <x v="5"/>
    <s v="no root cause"/>
    <x v="5"/>
    <s v=""/>
  </r>
  <r>
    <s v="Muyuka-Beach-Bush-IHS"/>
    <s v="SUO_255"/>
    <s v="SUD-OUEST"/>
    <s v="HIS "/>
    <s v="Hybrid-Gen"/>
    <s v="SUD-OUEST"/>
    <s v="Muyuka"/>
    <s v="Huawei"/>
    <n v="0"/>
    <n v="0"/>
    <n v="0"/>
    <n v="0"/>
    <n v="0"/>
    <n v="0"/>
    <n v="0"/>
    <n v="0"/>
    <n v="0"/>
    <n v="0"/>
    <n v="0"/>
    <n v="0"/>
    <n v="0"/>
    <n v="0"/>
    <n v="0"/>
    <n v="4.8225338367105843"/>
    <n v="0"/>
    <n v="0"/>
    <n v="0"/>
    <n v="0"/>
    <n v="0"/>
    <n v="0"/>
    <n v="0"/>
    <n v="0"/>
    <x v="2"/>
    <m/>
    <x v="8"/>
    <x v="5"/>
    <s v="no root cause"/>
    <x v="5"/>
    <s v=""/>
  </r>
  <r>
    <s v="DEIDO-MARCHE"/>
    <s v="LIT_651"/>
    <s v="Douala"/>
    <s v="CAMUSAT"/>
    <s v="Good Grid no GE - 12h"/>
    <s v="LITTORAL"/>
    <s v="Douala"/>
    <s v="ZTE"/>
    <n v="5.0030604994392629"/>
    <n v="0"/>
    <n v="0"/>
    <n v="0"/>
    <n v="0"/>
    <n v="0"/>
    <n v="0"/>
    <n v="0"/>
    <n v="0"/>
    <n v="0"/>
    <n v="0"/>
    <n v="0"/>
    <n v="0"/>
    <n v="0"/>
    <n v="0.7745417811678682"/>
    <n v="4.0169590192704465"/>
    <n v="0"/>
    <n v="0.70214919827755851"/>
    <n v="0"/>
    <n v="0"/>
    <n v="0"/>
    <n v="0"/>
    <n v="0"/>
    <n v="0"/>
    <x v="0"/>
    <m/>
    <x v="8"/>
    <x v="5"/>
    <s v="no root cause"/>
    <x v="5"/>
    <s v=""/>
  </r>
  <r>
    <s v="Bonassama"/>
    <s v="LIT_435"/>
    <s v="Douala"/>
    <s v="IHS"/>
    <s v="Grid-Gen"/>
    <s v="LITTORAL"/>
    <s v="Douala"/>
    <s v="ZTE"/>
    <n v="0"/>
    <n v="0"/>
    <n v="0"/>
    <n v="0"/>
    <n v="0"/>
    <n v="1.3079176333279103"/>
    <n v="0"/>
    <n v="0"/>
    <n v="0"/>
    <n v="0"/>
    <n v="0"/>
    <n v="0"/>
    <n v="0"/>
    <n v="0"/>
    <n v="0"/>
    <n v="3.6955352378343385"/>
    <n v="0"/>
    <n v="0"/>
    <n v="0"/>
    <n v="0"/>
    <n v="0"/>
    <n v="0"/>
    <n v="0"/>
    <n v="0"/>
    <x v="0"/>
    <m/>
    <x v="8"/>
    <x v="5"/>
    <s v="no root cause"/>
    <x v="5"/>
    <s v=""/>
  </r>
  <r>
    <s v="Logpom-II"/>
    <s v="LIT_274"/>
    <s v="Douala"/>
    <s v="IHS"/>
    <s v="Grid-Gen"/>
    <s v="LITTORAL"/>
    <s v="Douala"/>
    <s v="ZTE"/>
    <n v="0"/>
    <n v="0"/>
    <n v="0"/>
    <n v="0"/>
    <n v="0"/>
    <n v="0"/>
    <n v="0"/>
    <n v="0"/>
    <n v="0"/>
    <n v="0"/>
    <n v="0"/>
    <n v="0"/>
    <n v="0"/>
    <n v="0"/>
    <n v="0"/>
    <n v="3.1490149329543744"/>
    <n v="0"/>
    <n v="0"/>
    <n v="0"/>
    <n v="0"/>
    <n v="0"/>
    <n v="0"/>
    <n v="0"/>
    <n v="0"/>
    <x v="0"/>
    <m/>
    <x v="8"/>
    <x v="5"/>
    <s v="no root cause"/>
    <x v="5"/>
    <s v=""/>
  </r>
  <r>
    <s v="LIT_862_Z_Bonamatoumbe-Village"/>
    <s v="LIT_862"/>
    <s v="Douala"/>
    <s v="ESCO"/>
    <s v="GE"/>
    <s v="LITTORAL"/>
    <s v="Douala"/>
    <s v="ZTE"/>
    <n v="6.8049027916891403"/>
    <n v="1.6285388362397377"/>
    <n v="14.452780560049996"/>
    <n v="0"/>
    <n v="0"/>
    <n v="0"/>
    <n v="0"/>
    <n v="0"/>
    <n v="1.9880761800401219"/>
    <n v="0"/>
    <n v="0.38261593514309417"/>
    <n v="0"/>
    <n v="1.02369782526189"/>
    <n v="1.551651813613344E-3"/>
    <n v="0"/>
    <n v="3.0398820887302285"/>
    <n v="0"/>
    <n v="4.9106747937551543"/>
    <n v="0"/>
    <n v="0"/>
    <n v="0"/>
    <n v="0"/>
    <n v="0"/>
    <n v="0"/>
    <x v="0"/>
    <m/>
    <x v="8"/>
    <x v="5"/>
    <s v="no root cause"/>
    <x v="5"/>
    <s v=""/>
  </r>
  <r>
    <s v="Mobil-Kondengui"/>
    <s v="CTR_125"/>
    <s v="Yaounde"/>
    <s v="IHS"/>
    <s v="GridOnly"/>
    <s v="CENTRE"/>
    <s v="Yaounde"/>
    <s v="ZTE"/>
    <n v="5.8741792296958328"/>
    <n v="2.7424108174743815"/>
    <n v="0"/>
    <n v="0"/>
    <n v="0"/>
    <n v="0"/>
    <n v="0"/>
    <n v="0"/>
    <n v="0"/>
    <n v="4.6656564878307744E-2"/>
    <n v="2.7062591137250198"/>
    <n v="0"/>
    <n v="0"/>
    <n v="0"/>
    <n v="8.9102802818227733"/>
    <n v="2.8931528994130118"/>
    <n v="0"/>
    <n v="0"/>
    <n v="0"/>
    <n v="0"/>
    <n v="0"/>
    <n v="0"/>
    <n v="0"/>
    <n v="0"/>
    <x v="0"/>
    <m/>
    <x v="9"/>
    <x v="6"/>
    <s v="BSS Hardware issue"/>
    <x v="2"/>
    <s v="05/05/2026: hardware issue,  site with GPS issue (alarm : TDD down 09Apr 02pm)"/>
  </r>
  <r>
    <s v="Yelwa-MTN-IHS"/>
    <s v="NRD_097"/>
    <s v="Garoua"/>
    <s v="IHS"/>
    <s v="Grid-Gen"/>
    <s v="NORD"/>
    <s v="Garoua"/>
    <s v="Huawei"/>
    <n v="0"/>
    <n v="0"/>
    <n v="0"/>
    <n v="0"/>
    <n v="0"/>
    <n v="0"/>
    <n v="0"/>
    <n v="0"/>
    <n v="0"/>
    <n v="0"/>
    <n v="0"/>
    <n v="0"/>
    <n v="0"/>
    <n v="3.1816531262752084"/>
    <n v="6.1638030664920258"/>
    <n v="2.5550533197501379"/>
    <n v="0"/>
    <n v="0"/>
    <n v="0"/>
    <n v="0"/>
    <n v="0"/>
    <n v="0"/>
    <n v="0"/>
    <n v="0"/>
    <x v="0"/>
    <m/>
    <x v="8"/>
    <x v="5"/>
    <s v="no root cause"/>
    <x v="5"/>
    <s v=""/>
  </r>
  <r>
    <s v="Montesquieux"/>
    <s v="CTR_270"/>
    <s v="Yaounde"/>
    <s v="IHS"/>
    <s v="Grid-Gen"/>
    <s v="CENTRE"/>
    <s v="Yaounde"/>
    <s v="ZTE"/>
    <n v="31.584051016884832"/>
    <n v="23.114261499345105"/>
    <n v="23.114261499345105"/>
    <n v="12.649885998179395"/>
    <n v="0.35033444338860753"/>
    <n v="0.63958374354013547"/>
    <n v="0.71106673743625837"/>
    <n v="0.97964518181792271"/>
    <n v="1.2499179586397386"/>
    <n v="0.27168174800889178"/>
    <n v="0"/>
    <n v="0"/>
    <n v="10.995361452831208"/>
    <n v="0"/>
    <n v="0.71065653063495682"/>
    <n v="2.4880647655899981"/>
    <n v="0"/>
    <n v="0"/>
    <n v="0"/>
    <n v="0"/>
    <n v="0"/>
    <n v="0"/>
    <n v="0"/>
    <n v="0"/>
    <x v="0"/>
    <m/>
    <x v="8"/>
    <x v="5"/>
    <s v="no root cause"/>
    <x v="5"/>
    <s v=""/>
  </r>
  <r>
    <s v="Bonendale"/>
    <s v="LIT_181"/>
    <s v="Douala"/>
    <s v="IHS"/>
    <s v="Grid-Gen"/>
    <s v="LITTORAL"/>
    <s v="Douala"/>
    <s v="ZTE"/>
    <n v="4.9499298011317414"/>
    <n v="1.8527614408460404"/>
    <n v="2.2262458158906271"/>
    <n v="0"/>
    <n v="0"/>
    <n v="0"/>
    <n v="0"/>
    <n v="0"/>
    <n v="1.9888430884077701"/>
    <n v="0"/>
    <n v="0.38286562623953768"/>
    <n v="0"/>
    <n v="1.0269081393590211"/>
    <n v="1.6764973618350781E-3"/>
    <n v="0"/>
    <n v="2.2061278475486041"/>
    <n v="0"/>
    <n v="4.9335036940014207"/>
    <n v="0"/>
    <n v="0"/>
    <n v="0"/>
    <n v="0"/>
    <n v="0"/>
    <n v="0"/>
    <x v="0"/>
    <m/>
    <x v="8"/>
    <x v="5"/>
    <s v="no root cause"/>
    <x v="5"/>
    <s v=""/>
  </r>
  <r>
    <s v="Mendong-Vallee2-MTN-IHS"/>
    <s v="CTR_521"/>
    <s v="Yaounde"/>
    <s v="IHS"/>
    <s v="Grid-Gen"/>
    <s v="CENTRE"/>
    <s v="Yaounde"/>
    <s v="ZTE"/>
    <n v="0"/>
    <n v="0"/>
    <n v="1.5275031175716891"/>
    <n v="1.5374015860378438"/>
    <n v="0"/>
    <n v="0"/>
    <n v="0"/>
    <n v="0"/>
    <n v="0"/>
    <n v="0"/>
    <n v="0"/>
    <n v="0"/>
    <n v="0"/>
    <n v="0"/>
    <n v="0"/>
    <n v="2.0181282870049344"/>
    <n v="0"/>
    <n v="0"/>
    <n v="0"/>
    <n v="0"/>
    <n v="0"/>
    <n v="0"/>
    <n v="0"/>
    <n v="0"/>
    <x v="0"/>
    <m/>
    <x v="8"/>
    <x v="5"/>
    <s v="no root cause"/>
    <x v="5"/>
    <s v=""/>
  </r>
  <r>
    <s v="Abom-Plateau-II"/>
    <s v="CTR_872"/>
    <s v="CENTRE"/>
    <s v="CAMUSAT"/>
    <s v="Good Grid + GE"/>
    <s v="CENTRE"/>
    <s v="Abom"/>
    <s v="ZTE"/>
    <n v="0"/>
    <n v="0"/>
    <n v="0"/>
    <n v="0"/>
    <n v="0"/>
    <n v="0"/>
    <n v="0"/>
    <n v="2.577953560309671"/>
    <n v="3.8698196231519315"/>
    <n v="0"/>
    <n v="2.4796822787808237"/>
    <n v="0"/>
    <n v="0"/>
    <n v="14.016017327135287"/>
    <n v="0"/>
    <n v="1.9502479789289258"/>
    <n v="0"/>
    <n v="0"/>
    <n v="0"/>
    <n v="0"/>
    <n v="0"/>
    <n v="0"/>
    <n v="0"/>
    <n v="0"/>
    <x v="0"/>
    <m/>
    <x v="8"/>
    <x v="5"/>
    <s v="no root cause"/>
    <x v="5"/>
    <s v=""/>
  </r>
  <r>
    <s v="Edea-Q-Haoussa"/>
    <s v="LIT_000"/>
    <s v="LITTORAL"/>
    <s v="CAMUSAT"/>
    <s v="Grid-Gen"/>
    <s v="LITTORAL"/>
    <s v="Edea"/>
    <s v="ZTE"/>
    <n v="0"/>
    <n v="0"/>
    <n v="0"/>
    <n v="0"/>
    <n v="0"/>
    <n v="1.4397366971717844"/>
    <n v="0"/>
    <n v="0"/>
    <n v="0"/>
    <n v="0"/>
    <n v="0"/>
    <n v="0"/>
    <n v="0"/>
    <n v="0"/>
    <n v="0"/>
    <n v="1.9259209321039961"/>
    <n v="0"/>
    <n v="0"/>
    <n v="0"/>
    <n v="0"/>
    <n v="0"/>
    <n v="0"/>
    <n v="0"/>
    <n v="0"/>
    <x v="0"/>
    <m/>
    <x v="8"/>
    <x v="5"/>
    <s v="no root cause"/>
    <x v="5"/>
    <s v=""/>
  </r>
  <r>
    <s v="BBeri-Dikolo-Centre-Equestre"/>
    <s v="LIT_681"/>
    <s v="Douala"/>
    <s v="CAMUSAT"/>
    <s v="Good Grid no GE - 8h"/>
    <s v="LITTORAL"/>
    <s v="Douala"/>
    <s v="ZTE"/>
    <n v="10.865932289481869"/>
    <n v="0"/>
    <n v="0"/>
    <n v="13.804582473682563"/>
    <n v="1.1862110588900021"/>
    <n v="4.9960513136605291"/>
    <n v="0"/>
    <n v="0"/>
    <n v="0"/>
    <n v="0"/>
    <n v="0"/>
    <n v="0"/>
    <n v="0"/>
    <n v="0"/>
    <n v="0"/>
    <n v="1.7953146535857067"/>
    <n v="0"/>
    <n v="0"/>
    <n v="0"/>
    <n v="0"/>
    <n v="0"/>
    <n v="0"/>
    <n v="0"/>
    <n v="0"/>
    <x v="0"/>
    <m/>
    <x v="8"/>
    <x v="5"/>
    <s v="no root cause"/>
    <x v="5"/>
    <s v=""/>
  </r>
  <r>
    <s v="SCDP-New"/>
    <s v="LIT_739"/>
    <s v="Douala"/>
    <s v="CAMUSAT"/>
    <s v="Good Grid no GE - 8h"/>
    <s v="LITTORAL"/>
    <s v="Douala"/>
    <s v="ZTE"/>
    <n v="0"/>
    <n v="0"/>
    <n v="0"/>
    <n v="9.7902273758464489"/>
    <n v="0"/>
    <n v="1.8487663833029431"/>
    <n v="0"/>
    <n v="0"/>
    <n v="9.3527150696423922E-2"/>
    <n v="0"/>
    <n v="0"/>
    <n v="0"/>
    <n v="39.464391196034605"/>
    <n v="13.868556899607057"/>
    <n v="42.753161802684097"/>
    <n v="1.7884303133551929"/>
    <n v="0"/>
    <n v="0"/>
    <n v="0"/>
    <n v="0"/>
    <n v="0"/>
    <n v="0"/>
    <n v="0"/>
    <n v="0"/>
    <x v="0"/>
    <m/>
    <x v="8"/>
    <x v="5"/>
    <s v="no root cause"/>
    <x v="5"/>
    <s v=""/>
  </r>
  <r>
    <s v="Foumban-Kounga-II"/>
    <s v="OST_233"/>
    <s v="OUEST"/>
    <s v="CAMUSAT"/>
    <s v="Medium Grid + GE"/>
    <s v="OUEST"/>
    <s v="Foumban"/>
    <s v="Huawei"/>
    <n v="0"/>
    <n v="7.2232067185453424E-3"/>
    <n v="6.9367218555330101"/>
    <n v="12.390581794522776"/>
    <n v="0"/>
    <n v="1.2881206963956018"/>
    <n v="0"/>
    <n v="0"/>
    <n v="13.0881830478294"/>
    <n v="18.491409199476077"/>
    <n v="18.259285655175169"/>
    <n v="0"/>
    <n v="0"/>
    <n v="0"/>
    <n v="0"/>
    <n v="1.7255616622863714"/>
    <n v="0"/>
    <n v="0"/>
    <n v="0"/>
    <n v="0"/>
    <n v="0"/>
    <n v="0"/>
    <n v="0"/>
    <n v="0"/>
    <x v="0"/>
    <m/>
    <x v="8"/>
    <x v="5"/>
    <s v="no root cause"/>
    <x v="5"/>
    <s v=""/>
  </r>
  <r>
    <s v="Meyo"/>
    <s v="CTR_320"/>
    <s v="Yaounde"/>
    <s v="IHS"/>
    <s v="Grid-Gen"/>
    <s v="CENTRE"/>
    <s v="Yaounde"/>
    <s v="ZTE"/>
    <n v="0"/>
    <n v="0"/>
    <n v="0"/>
    <n v="0"/>
    <n v="0"/>
    <n v="0"/>
    <n v="0"/>
    <n v="0"/>
    <n v="0"/>
    <n v="0"/>
    <n v="1.551651813613444E-3"/>
    <n v="0"/>
    <n v="0"/>
    <n v="0"/>
    <n v="0"/>
    <n v="1.656468568884778"/>
    <n v="0"/>
    <n v="0"/>
    <n v="0"/>
    <n v="0"/>
    <n v="0"/>
    <n v="0"/>
    <n v="0"/>
    <n v="0"/>
    <x v="0"/>
    <m/>
    <x v="8"/>
    <x v="5"/>
    <s v="no root cause"/>
    <x v="5"/>
    <s v=""/>
  </r>
  <r>
    <s v="Bamenda-Mile8-IHS"/>
    <s v="NRO_135"/>
    <s v="NORD-OUEST"/>
    <s v="IHS"/>
    <s v="Grid-Gen"/>
    <s v="NORD-OUEST"/>
    <s v="Bamenda"/>
    <s v="Huawei"/>
    <n v="0"/>
    <n v="0"/>
    <n v="8.8551163845870681E-2"/>
    <n v="1.4501702179874612"/>
    <n v="0"/>
    <n v="4.8243886848555927E-2"/>
    <n v="0"/>
    <n v="0"/>
    <n v="0"/>
    <n v="0"/>
    <n v="2.6242177534649991"/>
    <n v="0"/>
    <n v="0.27032628205676973"/>
    <n v="0"/>
    <n v="0"/>
    <n v="1.4091495378574508"/>
    <n v="0"/>
    <n v="13.789583172817627"/>
    <n v="0"/>
    <n v="0"/>
    <n v="0"/>
    <n v="0"/>
    <n v="0"/>
    <n v="0"/>
    <x v="0"/>
    <m/>
    <x v="8"/>
    <x v="5"/>
    <s v="no root cause"/>
    <x v="5"/>
    <s v=""/>
  </r>
  <r>
    <s v="Garoua-H-Plateau"/>
    <s v="NRD_175"/>
    <s v="Garoua"/>
    <s v="CAMUSAT"/>
    <s v="Good Grid + GE"/>
    <s v="NORD"/>
    <s v="Garoua"/>
    <s v="Huawei"/>
    <n v="0"/>
    <n v="0"/>
    <n v="0"/>
    <n v="0"/>
    <n v="3.0474798320934391"/>
    <n v="0"/>
    <n v="0"/>
    <n v="0"/>
    <n v="0"/>
    <n v="0"/>
    <n v="0"/>
    <n v="0"/>
    <n v="0"/>
    <n v="0"/>
    <n v="1.4687186994375527"/>
    <n v="1.3763329937534421"/>
    <n v="0"/>
    <n v="0"/>
    <n v="0"/>
    <n v="0"/>
    <n v="0"/>
    <n v="0"/>
    <n v="0"/>
    <n v="0"/>
    <x v="0"/>
    <m/>
    <x v="8"/>
    <x v="5"/>
    <s v="no root cause"/>
    <x v="5"/>
    <s v=""/>
  </r>
  <r>
    <s v="Ouro-Zangui"/>
    <s v="EXN_199"/>
    <s v="EXTREME-NORD"/>
    <s v="IHS"/>
    <s v="Hybrid-Gen"/>
    <s v="EXTREME-NORD"/>
    <s v="Ouro Zangui"/>
    <s v="Huawei"/>
    <n v="0"/>
    <n v="0"/>
    <n v="0"/>
    <n v="0"/>
    <n v="0"/>
    <n v="0"/>
    <n v="0"/>
    <n v="0"/>
    <n v="0"/>
    <n v="0"/>
    <n v="0"/>
    <n v="0"/>
    <n v="0"/>
    <n v="4.8154711456968938E-3"/>
    <n v="9.7361692534664229E-2"/>
    <n v="1.3514708945789922"/>
    <n v="0"/>
    <n v="0"/>
    <n v="0"/>
    <n v="0"/>
    <n v="0"/>
    <n v="0"/>
    <n v="0"/>
    <n v="0"/>
    <x v="2"/>
    <m/>
    <x v="9"/>
    <x v="6"/>
    <s v="BSS Hardware issue"/>
    <x v="2"/>
    <s v="(05/05/2026 cell huawei): 05/05/2026 : Check Connectivite entre BBU &amp; RRU/Check FO ou SFP || Probable disjonction des breakers alimentant les MRRU..;..;(05/05/2026 cell huawei): 05/05/2026 : Check Connectivite entre BBU &amp; RRU/Check FO ou SFP || Probable disjonction des breakers alimentant les MRRU"/>
  </r>
  <r>
    <s v="Dargala-New"/>
    <s v="EXN_190"/>
    <s v="EXTREME-NORD"/>
    <s v="IHS"/>
    <s v="Grid-Gen"/>
    <s v="EXTREME-NORD"/>
    <s v="Dargala"/>
    <s v="Huawei"/>
    <n v="0"/>
    <n v="0"/>
    <n v="0"/>
    <n v="0"/>
    <n v="0"/>
    <n v="0"/>
    <n v="0"/>
    <n v="0"/>
    <n v="0"/>
    <n v="0"/>
    <n v="0"/>
    <n v="0"/>
    <n v="0"/>
    <n v="4.2804187961750159E-3"/>
    <n v="9.7736229179329559E-2"/>
    <n v="1.3514173893440402"/>
    <n v="0"/>
    <n v="0"/>
    <n v="0"/>
    <n v="0"/>
    <n v="0"/>
    <n v="0"/>
    <n v="0"/>
    <n v="0"/>
    <x v="2"/>
    <m/>
    <x v="8"/>
    <x v="5"/>
    <s v="no root cause"/>
    <x v="5"/>
    <s v=""/>
  </r>
  <r>
    <s v="Gagadje"/>
    <s v="EXN_209"/>
    <s v="EXTREME-NORD"/>
    <s v="CAMUSAT"/>
    <s v="Hybrid Solar - S3"/>
    <s v="EXTREME-NORD"/>
    <s v="Mindif"/>
    <s v="Huawei"/>
    <n v="0"/>
    <n v="0"/>
    <n v="0"/>
    <n v="0"/>
    <n v="0"/>
    <n v="0"/>
    <n v="0"/>
    <n v="0"/>
    <n v="0"/>
    <n v="0"/>
    <n v="0"/>
    <n v="0"/>
    <n v="0"/>
    <n v="5.4878535982627201E-2"/>
    <n v="0.1089188232843368"/>
    <n v="1.3505613055848051"/>
    <n v="0"/>
    <n v="0"/>
    <n v="0"/>
    <n v="0"/>
    <n v="0"/>
    <n v="0"/>
    <n v="0"/>
    <n v="0"/>
    <x v="2"/>
    <m/>
    <x v="8"/>
    <x v="5"/>
    <s v="no root cause"/>
    <x v="5"/>
    <s v=""/>
  </r>
  <r>
    <s v="Bonamatoumbe"/>
    <s v="LIT_203"/>
    <s v="Douala"/>
    <s v="IHS"/>
    <s v="Grid-Gen"/>
    <s v="LITTORAL"/>
    <s v="Douala"/>
    <s v="ZTE"/>
    <n v="0"/>
    <n v="0"/>
    <n v="0"/>
    <n v="0"/>
    <n v="3.6918612117009128E-2"/>
    <n v="0"/>
    <n v="0"/>
    <n v="0"/>
    <n v="0"/>
    <n v="0"/>
    <n v="0"/>
    <n v="0"/>
    <n v="0"/>
    <n v="0"/>
    <n v="0"/>
    <n v="1.1680192790062582"/>
    <n v="0"/>
    <n v="0"/>
    <n v="0"/>
    <n v="0"/>
    <n v="0"/>
    <n v="0"/>
    <n v="0"/>
    <n v="0"/>
    <x v="0"/>
    <m/>
    <x v="8"/>
    <x v="5"/>
    <s v="no root cause"/>
    <x v="5"/>
    <s v=""/>
  </r>
  <r>
    <s v="Kar-Hay-Ville"/>
    <s v="EXN_192"/>
    <s v="EXTREME-NORD"/>
    <s v="CAMUSAT"/>
    <s v="Bad Grid + GE"/>
    <s v="EXTREME-NORD"/>
    <s v="Kar-Hay"/>
    <s v="Huawei"/>
    <n v="0"/>
    <n v="0"/>
    <n v="0"/>
    <n v="0"/>
    <n v="0"/>
    <n v="0"/>
    <n v="0"/>
    <n v="0"/>
    <n v="0"/>
    <n v="0"/>
    <n v="0"/>
    <n v="0"/>
    <n v="0"/>
    <n v="0.72453222156589114"/>
    <n v="5.4040287301709608E-2"/>
    <n v="1.0564608641309463"/>
    <n v="0"/>
    <n v="0"/>
    <n v="0"/>
    <n v="0"/>
    <n v="0"/>
    <n v="0"/>
    <n v="0"/>
    <n v="0"/>
    <x v="2"/>
    <m/>
    <x v="8"/>
    <x v="5"/>
    <s v="no root cause"/>
    <x v="5"/>
    <s v=""/>
  </r>
  <r>
    <s v="Maroua-Zokok-Laddeo-IHS"/>
    <s v="EXN_170"/>
    <s v="Maroua"/>
    <s v="IHS"/>
    <s v="Grid-Gen"/>
    <s v="EXTREME-NORD"/>
    <s v="Maroua"/>
    <s v="Huawei"/>
    <n v="0"/>
    <n v="0"/>
    <n v="0"/>
    <n v="0"/>
    <n v="0"/>
    <n v="0"/>
    <n v="0"/>
    <n v="0"/>
    <n v="0"/>
    <n v="0.56465857952875431"/>
    <n v="0"/>
    <n v="0"/>
    <n v="0"/>
    <n v="0"/>
    <n v="0"/>
    <n v="1.0312242283118314"/>
    <n v="0"/>
    <n v="0"/>
    <n v="0"/>
    <n v="0"/>
    <n v="0"/>
    <n v="0"/>
    <n v="0"/>
    <n v="0"/>
    <x v="0"/>
    <m/>
    <x v="8"/>
    <x v="5"/>
    <s v="no root cause"/>
    <x v="5"/>
    <s v=""/>
  </r>
  <r>
    <s v="Ndoumkain"/>
    <s v="OST_207"/>
    <s v="OUEST"/>
    <s v="IHS"/>
    <s v="Grid-Gen"/>
    <s v="OUEST"/>
    <s v="Ndoumkain"/>
    <s v="Huawei"/>
    <n v="0"/>
    <n v="0"/>
    <n v="0"/>
    <n v="0"/>
    <n v="0"/>
    <n v="0"/>
    <n v="0"/>
    <n v="0"/>
    <n v="0"/>
    <n v="0"/>
    <n v="0"/>
    <n v="0"/>
    <n v="0"/>
    <n v="0"/>
    <n v="1.6693633305082565"/>
    <n v="0.87106522502161599"/>
    <n v="0"/>
    <n v="0"/>
    <n v="0"/>
    <n v="0"/>
    <n v="0"/>
    <n v="0"/>
    <n v="0"/>
    <n v="0"/>
    <x v="0"/>
    <m/>
    <x v="8"/>
    <x v="5"/>
    <s v="no root cause"/>
    <x v="5"/>
    <s v=""/>
  </r>
  <r>
    <s v="Poli-Ville-IHS"/>
    <s v="NRD_119"/>
    <s v="NORD"/>
    <s v="IHS"/>
    <s v="Grid-Gen"/>
    <s v="NORD"/>
    <s v="Poli"/>
    <s v="Huawei"/>
    <n v="0"/>
    <n v="0"/>
    <n v="0"/>
    <n v="0"/>
    <n v="0"/>
    <n v="0"/>
    <n v="0"/>
    <n v="0"/>
    <n v="0"/>
    <n v="0"/>
    <n v="0"/>
    <n v="0"/>
    <n v="0"/>
    <n v="0"/>
    <n v="0"/>
    <n v="0.83535939823018956"/>
    <n v="0"/>
    <n v="0"/>
    <n v="0"/>
    <n v="0"/>
    <n v="0"/>
    <n v="0"/>
    <n v="0"/>
    <n v="0"/>
    <x v="0"/>
    <m/>
    <x v="8"/>
    <x v="5"/>
    <s v="no root cause"/>
    <x v="5"/>
    <s v=""/>
  </r>
  <r>
    <s v="Maroua-Zikirou-IHS"/>
    <s v="EXN_147"/>
    <s v="Maroua"/>
    <s v="IHS"/>
    <s v="Grid-Gen"/>
    <s v="EXTREME-NORD"/>
    <s v="Maroua"/>
    <s v="Huawei"/>
    <n v="0.59535274931299276"/>
    <n v="7.874187077130293E-2"/>
    <n v="0"/>
    <n v="0"/>
    <n v="0"/>
    <n v="0"/>
    <n v="0"/>
    <n v="8.9175391586979543E-5"/>
    <n v="0"/>
    <n v="0.56694146955338098"/>
    <n v="0.18511027785625211"/>
    <n v="0"/>
    <n v="9.861014801688199E-2"/>
    <n v="0"/>
    <n v="0"/>
    <n v="0.77413157436656943"/>
    <n v="0"/>
    <n v="0"/>
    <n v="0"/>
    <n v="0"/>
    <n v="0"/>
    <n v="0"/>
    <n v="0"/>
    <n v="0"/>
    <x v="0"/>
    <m/>
    <x v="8"/>
    <x v="5"/>
    <s v="no root cause"/>
    <x v="5"/>
    <s v=""/>
  </r>
  <r>
    <s v="Bibemire"/>
    <s v="NRD_039"/>
    <s v="Garoua"/>
    <s v="IHS"/>
    <s v="Grid-Gen"/>
    <s v="NORD"/>
    <s v="Garoua"/>
    <s v="Huawei"/>
    <n v="0"/>
    <n v="0"/>
    <n v="4.9849043897121546E-2"/>
    <n v="2.7582305319419111"/>
    <n v="0"/>
    <n v="0"/>
    <n v="0"/>
    <n v="0"/>
    <n v="0"/>
    <n v="0"/>
    <n v="0"/>
    <n v="0"/>
    <n v="0"/>
    <n v="0"/>
    <n v="0"/>
    <n v="0.72455005664420868"/>
    <n v="0"/>
    <n v="0.46620894721672901"/>
    <n v="0"/>
    <n v="0"/>
    <n v="0"/>
    <n v="0"/>
    <n v="0"/>
    <n v="0"/>
    <x v="0"/>
    <m/>
    <x v="8"/>
    <x v="5"/>
    <s v="no root cause"/>
    <x v="5"/>
    <s v=""/>
  </r>
  <r>
    <s v="Ekie-Sud-IHS"/>
    <s v="CTR_647"/>
    <s v="Yaounde"/>
    <s v="IHS"/>
    <s v="Grid-Gen"/>
    <s v="CENTRE"/>
    <s v="Yaounde"/>
    <s v="ZTE"/>
    <n v="0"/>
    <n v="0"/>
    <n v="0"/>
    <n v="0"/>
    <n v="0"/>
    <n v="0"/>
    <n v="0"/>
    <n v="0"/>
    <n v="13.695574475006634"/>
    <n v="0"/>
    <n v="0"/>
    <n v="0"/>
    <n v="0"/>
    <n v="0"/>
    <n v="0"/>
    <n v="0.57002693810229121"/>
    <n v="0"/>
    <n v="0"/>
    <n v="0"/>
    <n v="0"/>
    <n v="0"/>
    <n v="0"/>
    <n v="0"/>
    <n v="0"/>
    <x v="0"/>
    <m/>
    <x v="8"/>
    <x v="5"/>
    <s v="no root cause"/>
    <x v="5"/>
    <s v=""/>
  </r>
  <r>
    <s v="Bangang-Fokam-IHS"/>
    <s v="OST_212"/>
    <s v="OUEST"/>
    <s v="IHS"/>
    <s v="Grid-Gen"/>
    <s v="OUEST"/>
    <s v="Bangang"/>
    <s v="Huawei"/>
    <n v="0"/>
    <n v="0"/>
    <n v="0"/>
    <n v="0"/>
    <n v="0"/>
    <n v="0"/>
    <n v="0"/>
    <n v="0"/>
    <n v="0"/>
    <n v="0"/>
    <n v="0"/>
    <n v="0"/>
    <n v="0"/>
    <n v="0"/>
    <n v="0"/>
    <n v="0.56148393558825782"/>
    <n v="0"/>
    <n v="0"/>
    <n v="0"/>
    <n v="0"/>
    <n v="0"/>
    <n v="0"/>
    <n v="0"/>
    <n v="0"/>
    <x v="0"/>
    <m/>
    <x v="8"/>
    <x v="5"/>
    <s v="no root cause"/>
    <x v="5"/>
    <s v=""/>
  </r>
  <r>
    <s v="Foumban-Njiyouom"/>
    <s v="OST_137"/>
    <s v="OUEST"/>
    <s v="IHS"/>
    <s v="Grid-Gen"/>
    <s v="OUEST"/>
    <s v="Foumban"/>
    <s v="Huawei"/>
    <n v="0"/>
    <n v="0"/>
    <n v="0"/>
    <n v="0"/>
    <n v="0"/>
    <n v="0"/>
    <n v="0"/>
    <n v="0"/>
    <n v="0"/>
    <n v="0"/>
    <n v="0"/>
    <n v="0"/>
    <n v="0"/>
    <n v="0"/>
    <n v="0"/>
    <n v="0.49492342330773648"/>
    <n v="0"/>
    <n v="0"/>
    <n v="0"/>
    <n v="0"/>
    <n v="0"/>
    <n v="0"/>
    <n v="0"/>
    <n v="0"/>
    <x v="0"/>
    <m/>
    <x v="8"/>
    <x v="5"/>
    <s v="no root cause"/>
    <x v="5"/>
    <s v=""/>
  </r>
  <r>
    <s v="Minisite-Dubai"/>
    <s v="LIT_662"/>
    <s v="Douala"/>
    <s v="CAMUSAT"/>
    <s v="Good Grid no GE - 8h"/>
    <s v="LITTORAL"/>
    <s v="Douala"/>
    <s v="ZTE"/>
    <n v="0"/>
    <n v="0"/>
    <n v="0"/>
    <n v="0"/>
    <n v="0"/>
    <n v="0"/>
    <n v="0"/>
    <n v="0"/>
    <n v="0"/>
    <n v="0"/>
    <n v="0"/>
    <n v="0"/>
    <n v="0"/>
    <n v="0"/>
    <n v="0"/>
    <n v="0.47897886329198464"/>
    <n v="0"/>
    <n v="1.1984280875374178"/>
    <n v="0"/>
    <n v="0"/>
    <n v="0"/>
    <n v="0"/>
    <n v="0"/>
    <n v="0"/>
    <x v="0"/>
    <m/>
    <x v="8"/>
    <x v="5"/>
    <s v="no root cause"/>
    <x v="5"/>
    <s v=""/>
  </r>
  <r>
    <s v="Bamendou-II"/>
    <s v="OST_310"/>
    <s v="OUEST"/>
    <s v="ESCO"/>
    <s v="Medium Grid + GE"/>
    <s v="OUEST"/>
    <s v="Bamendou"/>
    <s v="Huawei"/>
    <n v="0"/>
    <n v="0"/>
    <n v="0"/>
    <n v="0"/>
    <n v="0"/>
    <n v="0"/>
    <n v="0"/>
    <n v="0"/>
    <n v="0"/>
    <n v="0"/>
    <n v="0"/>
    <n v="0"/>
    <n v="0"/>
    <n v="0"/>
    <n v="0"/>
    <n v="0.47705267483370578"/>
    <n v="0"/>
    <n v="0"/>
    <n v="0"/>
    <n v="0"/>
    <n v="0"/>
    <n v="0"/>
    <n v="0"/>
    <n v="0"/>
    <x v="0"/>
    <m/>
    <x v="8"/>
    <x v="5"/>
    <s v="no root cause"/>
    <x v="5"/>
    <s v=""/>
  </r>
  <r>
    <s v="Ngd-Beka"/>
    <s v="ADM_180"/>
    <s v="Ngaoundere"/>
    <s v="ESCO"/>
    <s v="Medium Grid solar + GE"/>
    <s v="ADAMAOUA"/>
    <s v="Ngaoundere"/>
    <s v="Huawei"/>
    <n v="1.1816631139190659"/>
    <n v="2.5682512777050113E-2"/>
    <n v="0.59774264980752378"/>
    <n v="0"/>
    <n v="0.82558577531225663"/>
    <n v="0"/>
    <n v="0.16356550324883784"/>
    <n v="0"/>
    <n v="0"/>
    <n v="0"/>
    <n v="0"/>
    <n v="0"/>
    <n v="0"/>
    <n v="0"/>
    <n v="0.30551489157699191"/>
    <n v="0.41823258654293399"/>
    <n v="0"/>
    <n v="0"/>
    <n v="0"/>
    <n v="0"/>
    <n v="0"/>
    <n v="0"/>
    <n v="0"/>
    <n v="0"/>
    <x v="0"/>
    <m/>
    <x v="8"/>
    <x v="5"/>
    <s v="no root cause"/>
    <x v="5"/>
    <s v=""/>
  </r>
  <r>
    <s v="Feu-Rouge-Bessengue"/>
    <s v="LIT_417"/>
    <s v="Douala"/>
    <s v="IHS"/>
    <s v="Grid-Gen"/>
    <s v="LITTORAL"/>
    <s v="Douala"/>
    <s v="ZTE"/>
    <n v="0.26474390254342467"/>
    <n v="0"/>
    <n v="0"/>
    <n v="0"/>
    <n v="0.13176555860892122"/>
    <n v="0"/>
    <n v="0.13388793292869133"/>
    <n v="0.13156937274742897"/>
    <n v="6.6863708611916789E-2"/>
    <n v="0"/>
    <n v="0.2229919842024011"/>
    <n v="0"/>
    <n v="0.22047723815964776"/>
    <n v="0"/>
    <n v="0.13345989104907385"/>
    <n v="0.41184762850530598"/>
    <n v="0"/>
    <n v="0"/>
    <n v="0"/>
    <n v="0"/>
    <n v="0"/>
    <n v="0"/>
    <n v="0"/>
    <n v="0"/>
    <x v="0"/>
    <m/>
    <x v="8"/>
    <x v="5"/>
    <s v="no root cause"/>
    <x v="5"/>
    <s v=""/>
  </r>
  <r>
    <s v="Bon-Marche-IHS"/>
    <s v="ADM_178"/>
    <s v="ADAMAOUA"/>
    <m/>
    <m/>
    <s v="ADAMAOUA"/>
    <s v="Banyo"/>
    <s v="Huawei"/>
    <n v="0"/>
    <n v="0"/>
    <n v="0"/>
    <n v="0"/>
    <n v="0"/>
    <n v="0"/>
    <n v="0"/>
    <n v="0"/>
    <n v="0"/>
    <n v="0"/>
    <n v="0"/>
    <n v="0"/>
    <n v="0"/>
    <n v="0"/>
    <n v="0"/>
    <n v="0.35848507417965775"/>
    <n v="0"/>
    <n v="0"/>
    <n v="0"/>
    <n v="0"/>
    <n v="0"/>
    <n v="0"/>
    <n v="0"/>
    <n v="0"/>
    <x v="0"/>
    <m/>
    <x v="8"/>
    <x v="5"/>
    <s v="no root cause"/>
    <x v="5"/>
    <s v=""/>
  </r>
  <r>
    <s v="Obili-New"/>
    <s v="CTR_540"/>
    <s v="Yaounde"/>
    <s v="IHS"/>
    <s v="Grid-Gen"/>
    <s v="CENTRE"/>
    <s v="Yaounde"/>
    <s v="ZTE"/>
    <n v="0"/>
    <n v="0"/>
    <n v="0"/>
    <n v="0"/>
    <n v="0"/>
    <n v="0"/>
    <n v="0"/>
    <n v="0"/>
    <n v="0"/>
    <n v="0"/>
    <n v="0"/>
    <n v="0"/>
    <n v="1.4036206635790501E-2"/>
    <n v="0"/>
    <n v="0"/>
    <n v="0.3538479538171348"/>
    <n v="0"/>
    <n v="0"/>
    <n v="0"/>
    <n v="0"/>
    <n v="0"/>
    <n v="0"/>
    <n v="0"/>
    <n v="0"/>
    <x v="0"/>
    <m/>
    <x v="8"/>
    <x v="5"/>
    <s v="no root cause"/>
    <x v="5"/>
    <s v=""/>
  </r>
  <r>
    <s v="Bberi-Q-Princes-II"/>
    <s v="LIT_444"/>
    <s v="Douala"/>
    <s v="IHS"/>
    <s v="Grid-Gen"/>
    <s v="LITTORAL"/>
    <s v="Douala"/>
    <s v="ZTE"/>
    <n v="0"/>
    <n v="0"/>
    <n v="0"/>
    <n v="4.2804187961750177E-4"/>
    <n v="0"/>
    <n v="0"/>
    <n v="0"/>
    <n v="0"/>
    <n v="0"/>
    <n v="0"/>
    <n v="0"/>
    <n v="0"/>
    <n v="0"/>
    <n v="3.7453664466531404E-4"/>
    <n v="0"/>
    <n v="0.30961695958999336"/>
    <n v="0"/>
    <n v="0"/>
    <n v="0"/>
    <n v="0"/>
    <n v="0"/>
    <n v="0"/>
    <n v="0"/>
    <n v="0"/>
    <x v="0"/>
    <m/>
    <x v="8"/>
    <x v="5"/>
    <s v="no root cause"/>
    <x v="5"/>
    <s v=""/>
  </r>
  <r>
    <s v="Missellele"/>
    <s v="LIT_178"/>
    <s v="SUD-OUEST"/>
    <s v="IHS"/>
    <s v="Grid-Gen"/>
    <s v="LITTORAL"/>
    <s v="misselele"/>
    <s v="Huawei"/>
    <n v="0"/>
    <n v="0"/>
    <n v="0"/>
    <n v="0"/>
    <n v="0"/>
    <n v="0"/>
    <n v="0"/>
    <n v="0"/>
    <n v="0"/>
    <n v="0"/>
    <n v="0"/>
    <n v="0"/>
    <n v="0"/>
    <n v="0"/>
    <n v="0"/>
    <n v="0.22784312550473268"/>
    <n v="0"/>
    <n v="0"/>
    <n v="0"/>
    <n v="0"/>
    <n v="0"/>
    <n v="0"/>
    <n v="0"/>
    <n v="0"/>
    <x v="0"/>
    <m/>
    <x v="8"/>
    <x v="5"/>
    <s v="no root cause"/>
    <x v="5"/>
    <s v=""/>
  </r>
  <r>
    <s v="CTR_922_Z_Ekong"/>
    <s v="CTR_922"/>
    <s v="CENTRE"/>
    <s v="CAMUSAT"/>
    <s v="Good Grid Solar + GE"/>
    <s v="CENTRE"/>
    <s v="Leboudi"/>
    <s v="ZTE"/>
    <n v="0"/>
    <n v="0"/>
    <n v="0"/>
    <n v="0"/>
    <n v="0.38363253460718466"/>
    <n v="5.3175464354099073"/>
    <n v="0"/>
    <n v="0.11872811635890425"/>
    <n v="0"/>
    <n v="0"/>
    <n v="0.43034260472044555"/>
    <n v="0"/>
    <n v="0"/>
    <n v="4.6377089201074098"/>
    <n v="0"/>
    <n v="0.19481256046091514"/>
    <n v="0"/>
    <n v="9.7459428763843583"/>
    <n v="0"/>
    <n v="0"/>
    <n v="0"/>
    <n v="0"/>
    <n v="0"/>
    <n v="0"/>
    <x v="0"/>
    <m/>
    <x v="8"/>
    <x v="5"/>
    <s v="no root cause"/>
    <x v="5"/>
    <s v=""/>
  </r>
  <r>
    <s v="Badenkop"/>
    <s v="OST_258"/>
    <s v="OUEST"/>
    <s v="CAMUSAT"/>
    <s v="Good Grid + GE"/>
    <s v="OUEST"/>
    <s v="Badenkop"/>
    <s v="Huawei"/>
    <n v="0"/>
    <n v="0"/>
    <n v="0"/>
    <n v="0"/>
    <n v="0"/>
    <n v="0"/>
    <n v="0"/>
    <n v="0"/>
    <n v="0"/>
    <n v="0"/>
    <n v="0"/>
    <n v="0"/>
    <n v="0"/>
    <n v="0"/>
    <n v="0.1317120533739688"/>
    <n v="0.19463420967774156"/>
    <n v="0"/>
    <n v="0"/>
    <n v="0"/>
    <n v="0"/>
    <n v="0"/>
    <n v="0"/>
    <n v="0"/>
    <n v="0"/>
    <x v="0"/>
    <m/>
    <x v="8"/>
    <x v="5"/>
    <s v="no root cause"/>
    <x v="5"/>
    <s v=""/>
  </r>
  <r>
    <s v="EXN_356_H_Maroua-Kongola-Djiddeo"/>
    <s v="EXN_356"/>
    <s v=""/>
    <s v="ESCO"/>
    <s v="Hybrid Solar - S3"/>
    <s v="EXN"/>
    <s v="Maroua"/>
    <s v="Huawei"/>
    <n v="0.4182682566995688"/>
    <n v="0.72677944143388329"/>
    <n v="0.49076785005978313"/>
    <n v="4.3232229841367681E-2"/>
    <n v="0"/>
    <n v="0"/>
    <n v="6.6881543690234654E-3"/>
    <n v="8.8214615918021426"/>
    <n v="29.312914308869313"/>
    <n v="23.129296470366658"/>
    <n v="0"/>
    <n v="0"/>
    <n v="1.2854632697263098"/>
    <s v=""/>
    <n v="5.3505234952187721E-4"/>
    <n v="0.18387965745235177"/>
    <n v="0"/>
    <n v="0"/>
    <n v="0"/>
    <n v="0"/>
    <n v="0"/>
    <n v="0"/>
    <n v="0"/>
    <n v="0"/>
    <x v="0"/>
    <m/>
    <x v="8"/>
    <x v="5"/>
    <s v="no root cause"/>
    <x v="5"/>
    <s v=""/>
  </r>
  <r>
    <s v="Maroua-Entree"/>
    <s v="EXN_250"/>
    <s v="Maroua"/>
    <s v="CAMUSAT"/>
    <s v="Bad Grid + GE"/>
    <s v="EXTREME-NORD"/>
    <s v="Maroua"/>
    <s v="Huawei"/>
    <n v="0.34455587801377158"/>
    <n v="0.65312056798303819"/>
    <n v="0.49915033686895921"/>
    <n v="4.1965939280832566E-2"/>
    <n v="0"/>
    <n v="0"/>
    <n v="4.9046465372838757E-3"/>
    <n v="5.3999266621579576"/>
    <n v="28.175107652532724"/>
    <n v="21.344165646500187"/>
    <n v="0"/>
    <n v="0"/>
    <n v="0.65071283241018962"/>
    <n v="0.8081073985612085"/>
    <n v="8.0257852428281581E-4"/>
    <n v="0.1816502726626773"/>
    <n v="0"/>
    <n v="0"/>
    <n v="0"/>
    <n v="0"/>
    <n v="0"/>
    <n v="0"/>
    <n v="0"/>
    <n v="0"/>
    <x v="0"/>
    <m/>
    <x v="8"/>
    <x v="5"/>
    <s v="no root cause"/>
    <x v="5"/>
    <s v=""/>
  </r>
  <r>
    <s v="Garoua-Djalingo-IHS"/>
    <s v="NRD_095"/>
    <s v="Garoua"/>
    <s v="IHS"/>
    <s v="Grid-Gen"/>
    <s v="NORD"/>
    <s v="Garoua"/>
    <s v="Huawei"/>
    <n v="0"/>
    <n v="0"/>
    <n v="0"/>
    <n v="0"/>
    <n v="0"/>
    <n v="0"/>
    <n v="0"/>
    <n v="0"/>
    <n v="0"/>
    <n v="0"/>
    <n v="0"/>
    <n v="0"/>
    <n v="0.1720193303712835"/>
    <n v="1.2051162419064416"/>
    <n v="5.0810354618429203"/>
    <n v="0.1686306654909783"/>
    <n v="0"/>
    <n v="0"/>
    <n v="0"/>
    <n v="0"/>
    <n v="0"/>
    <n v="0"/>
    <n v="0"/>
    <n v="0"/>
    <x v="0"/>
    <m/>
    <x v="8"/>
    <x v="5"/>
    <s v="no root cause"/>
    <x v="5"/>
    <s v=""/>
  </r>
  <r>
    <s v="Cogefar-II"/>
    <s v="LIT_339"/>
    <s v="Douala"/>
    <s v="IHS"/>
    <s v="Grid-Gen"/>
    <s v="LITTORAL"/>
    <s v="Douala"/>
    <s v="ZTE"/>
    <n v="0"/>
    <n v="4.6264193155324602E-2"/>
    <n v="0"/>
    <n v="0"/>
    <n v="0"/>
    <n v="0"/>
    <n v="0"/>
    <n v="0"/>
    <n v="0"/>
    <n v="0"/>
    <n v="0"/>
    <n v="0"/>
    <n v="0"/>
    <n v="0"/>
    <n v="20.782021813014186"/>
    <n v="0.16363684356210731"/>
    <n v="0"/>
    <n v="0"/>
    <n v="0"/>
    <n v="0"/>
    <n v="0"/>
    <n v="0"/>
    <n v="0"/>
    <n v="0"/>
    <x v="0"/>
    <m/>
    <x v="8"/>
    <x v="5"/>
    <s v="no root cause"/>
    <x v="5"/>
    <s v=""/>
  </r>
  <r>
    <s v="Ndogp-Bloc-13"/>
    <s v="LIT_292"/>
    <s v="Douala"/>
    <s v="IHS"/>
    <s v="Grid-Gen"/>
    <s v="LITTORAL"/>
    <s v="Douala"/>
    <s v="ZTE"/>
    <n v="0"/>
    <n v="4.6710070113259602E-2"/>
    <n v="0"/>
    <n v="0"/>
    <n v="0"/>
    <n v="0"/>
    <n v="0"/>
    <n v="0"/>
    <n v="0"/>
    <n v="0"/>
    <n v="0"/>
    <n v="0"/>
    <n v="0"/>
    <n v="0"/>
    <n v="0"/>
    <n v="0.16315529644753757"/>
    <n v="0"/>
    <n v="0"/>
    <n v="0"/>
    <n v="0"/>
    <n v="0"/>
    <n v="0"/>
    <n v="0"/>
    <n v="0"/>
    <x v="0"/>
    <m/>
    <x v="8"/>
    <x v="5"/>
    <s v="no root cause"/>
    <x v="5"/>
    <s v=""/>
  </r>
  <r>
    <s v="Kombou-IHS"/>
    <s v="OST_265"/>
    <s v="NORD-OUEST"/>
    <s v="IHS"/>
    <s v="Grid-Gen"/>
    <s v="OUEST"/>
    <s v="Kombou"/>
    <s v="Huawei"/>
    <n v="0"/>
    <n v="0"/>
    <n v="0"/>
    <n v="0"/>
    <n v="0"/>
    <n v="0"/>
    <n v="0"/>
    <n v="0"/>
    <n v="0"/>
    <n v="0"/>
    <n v="0"/>
    <n v="0"/>
    <n v="0"/>
    <n v="0"/>
    <n v="0"/>
    <n v="0.16040869438665881"/>
    <n v="0"/>
    <n v="0"/>
    <n v="0"/>
    <n v="0"/>
    <n v="0"/>
    <n v="0"/>
    <n v="0"/>
    <n v="0"/>
    <x v="0"/>
    <m/>
    <x v="8"/>
    <x v="5"/>
    <s v="no root cause"/>
    <x v="5"/>
    <s v=""/>
  </r>
  <r>
    <s v="Bata"/>
    <s v="ADM_027"/>
    <s v="ADAMAOUA"/>
    <s v="IHS"/>
    <s v="Solar-Grid-Gen"/>
    <s v="ADAMAOUA"/>
    <s v="Bata"/>
    <s v="NOKIA"/>
    <n v="0"/>
    <n v="0"/>
    <n v="0"/>
    <n v="0"/>
    <n v="0"/>
    <n v="0"/>
    <n v="0"/>
    <n v="0"/>
    <n v="0"/>
    <n v="3.4814715937128843E-2"/>
    <n v="4.4479868197211093E-2"/>
    <n v="0"/>
    <n v="0"/>
    <n v="0"/>
    <n v="0"/>
    <n v="0.15005992348472294"/>
    <n v="0"/>
    <n v="0"/>
    <n v="0"/>
    <n v="0"/>
    <n v="0"/>
    <n v="0"/>
    <n v="0"/>
    <n v="0"/>
    <x v="0"/>
    <m/>
    <x v="9"/>
    <x v="6"/>
    <s v="BSS Hardware issue"/>
    <x v="2"/>
    <s v="(05/05/2026 cell nokia): 05/05/2026 : Intervention prevue pour aujourd'hui || ETA: 14H    _x000a_04/05/2026 : Check breaker and  interconnection (sfp, optical fiber) between system and radio module, swap its if needed ||FME presentement sur le site de Galle || ETA: 05/05/2026 ..;..;(05/05/2026 cell nokia): 05/05/2026 : Intervention prevue pour aujourd'hui || ETA: 14H    _x000a_04/05/2026 : Check breaker and  interconnection (sfp, optical fiber) between system and radio module, swap its if needed ||FME presentement sur le site de Galle || ETA: 05/05/2026 ..;..;(05/05/2026 cell nokia): 05/05/2026 : Intervention prevue pour aujourd'hui || ETA: 14H ||Feelback FME FRGU faulty.    _x000a_04/05/2026 : Check breaker and  interconnection (sfp, optical fiber) between system and radio module, swap its if needed ||FME presentement sur le site de Galle || ETA: 05/05/2026 "/>
  </r>
  <r>
    <s v="Douche"/>
    <s v="LIT_580"/>
    <s v="Douala"/>
    <s v="IHS"/>
    <s v="Grid-Gen"/>
    <s v="LITTORAL"/>
    <s v="Douala"/>
    <s v="ZTE"/>
    <n v="0"/>
    <n v="0"/>
    <n v="0"/>
    <n v="0"/>
    <n v="0"/>
    <n v="0.29781013774387655"/>
    <n v="0.443130355874019"/>
    <n v="0"/>
    <n v="0.29470683411665022"/>
    <n v="1.1911157054272863"/>
    <n v="0"/>
    <n v="0"/>
    <n v="0.60519771254419363"/>
    <n v="46.252957055985036"/>
    <n v="0.59346223101134898"/>
    <n v="0.14986816310107798"/>
    <n v="0"/>
    <n v="0"/>
    <n v="0"/>
    <n v="0"/>
    <n v="0"/>
    <n v="0"/>
    <n v="0"/>
    <n v="0"/>
    <x v="0"/>
    <m/>
    <x v="8"/>
    <x v="5"/>
    <s v="no root cause"/>
    <x v="5"/>
    <s v=""/>
  </r>
  <r>
    <s v="Souza"/>
    <s v="LIT_016"/>
    <s v="LITTORAL"/>
    <m/>
    <m/>
    <s v="LITTORAL"/>
    <s v="Souza"/>
    <s v="ZTE"/>
    <n v="0"/>
    <n v="0"/>
    <n v="0"/>
    <n v="0"/>
    <n v="0"/>
    <n v="0"/>
    <n v="0"/>
    <n v="0"/>
    <n v="0"/>
    <n v="0"/>
    <n v="0"/>
    <n v="0"/>
    <n v="0"/>
    <n v="0"/>
    <n v="0"/>
    <n v="0.14656867361235959"/>
    <n v="0"/>
    <n v="0"/>
    <n v="0"/>
    <n v="0"/>
    <n v="0"/>
    <n v="0"/>
    <n v="0"/>
    <n v="0"/>
    <x v="0"/>
    <m/>
    <x v="8"/>
    <x v="5"/>
    <s v="no root cause"/>
    <x v="5"/>
    <s v=""/>
  </r>
  <r>
    <s v="Bodjongo-II"/>
    <s v="LIT_773"/>
    <s v="Douala"/>
    <s v="CAMUSAT"/>
    <s v="Bad Grid + GE"/>
    <s v="LITTORAL"/>
    <s v="Bodjongo"/>
    <s v="ZTE"/>
    <n v="0"/>
    <n v="2.6213284707775797"/>
    <n v="10.797748785074464"/>
    <n v="1.9717570833797049"/>
    <n v="0.44405777994652351"/>
    <n v="0"/>
    <n v="0"/>
    <n v="0"/>
    <n v="0"/>
    <n v="0"/>
    <n v="0"/>
    <n v="0"/>
    <n v="0"/>
    <n v="0"/>
    <n v="0"/>
    <n v="0.13206875494031708"/>
    <n v="0"/>
    <n v="11.521585438585978"/>
    <n v="0"/>
    <n v="0"/>
    <n v="0"/>
    <n v="0"/>
    <n v="0"/>
    <n v="0"/>
    <x v="0"/>
    <m/>
    <x v="8"/>
    <x v="5"/>
    <s v="no root cause"/>
    <x v="5"/>
    <s v=""/>
  </r>
  <r>
    <s v="Youpwe"/>
    <s v="LIT_268"/>
    <s v="Douala"/>
    <s v="IHS"/>
    <s v="Grid-Gen"/>
    <s v="LITTORAL"/>
    <s v="Douala"/>
    <s v="ZTE"/>
    <n v="0"/>
    <n v="0"/>
    <n v="0"/>
    <n v="0"/>
    <n v="0.13602814232677882"/>
    <n v="0"/>
    <n v="0"/>
    <n v="0"/>
    <n v="0"/>
    <n v="0"/>
    <n v="0"/>
    <n v="0"/>
    <n v="0"/>
    <n v="0"/>
    <n v="0"/>
    <n v="0.12933998795775539"/>
    <n v="0"/>
    <n v="0"/>
    <n v="0"/>
    <n v="0"/>
    <n v="0"/>
    <n v="0"/>
    <n v="0"/>
    <n v="0"/>
    <x v="0"/>
    <m/>
    <x v="8"/>
    <x v="5"/>
    <s v="no root cause"/>
    <x v="5"/>
    <s v=""/>
  </r>
  <r>
    <s v="Admin"/>
    <s v="EST_108"/>
    <s v="CENTRE"/>
    <s v="IHS"/>
    <s v="Grid-Gen"/>
    <s v="EST"/>
    <s v="Bertoua"/>
    <s v="ZTE"/>
    <n v="0.12821637802375915"/>
    <n v="4.4869490030904622"/>
    <n v="0.47084606757925213"/>
    <n v="0"/>
    <n v="0"/>
    <n v="9.0958899418766732E-4"/>
    <n v="2.5040449957623383E-2"/>
    <n v="5.5270907705609697E-2"/>
    <n v="0"/>
    <n v="2.5588878615883774"/>
    <n v="3.9623301743842623"/>
    <n v="0"/>
    <n v="1.1800579568705003"/>
    <n v="4.1029776019952457"/>
    <n v="3.9246624889779214"/>
    <n v="0.12117152208838736"/>
    <n v="0"/>
    <n v="0"/>
    <n v="0"/>
    <n v="0"/>
    <n v="0"/>
    <n v="0"/>
    <n v="0"/>
    <n v="0"/>
    <x v="0"/>
    <m/>
    <x v="8"/>
    <x v="5"/>
    <s v="no root cause"/>
    <x v="5"/>
    <s v=""/>
  </r>
  <r>
    <s v="Talla-Kribi-IHS"/>
    <s v="LIT_504"/>
    <s v="LITTORAL"/>
    <s v="IHS"/>
    <s v="Grid-Gen"/>
    <s v="LITTORAL"/>
    <s v="Kribi"/>
    <s v="ZTE"/>
    <n v="0"/>
    <n v="0"/>
    <n v="0"/>
    <n v="0"/>
    <n v="0"/>
    <n v="0"/>
    <n v="0"/>
    <n v="0"/>
    <n v="0"/>
    <n v="0"/>
    <n v="0"/>
    <n v="0"/>
    <n v="0"/>
    <n v="0"/>
    <n v="0"/>
    <n v="0.10274788618651787"/>
    <n v="0"/>
    <n v="0"/>
    <n v="0"/>
    <n v="0"/>
    <n v="0"/>
    <n v="0"/>
    <n v="0"/>
    <n v="0"/>
    <x v="0"/>
    <m/>
    <x v="8"/>
    <x v="5"/>
    <s v="no root cause"/>
    <x v="5"/>
    <s v=""/>
  </r>
  <r>
    <s v="Bangangte-Lycee-Classique-IHS"/>
    <s v="OST_266"/>
    <s v="OUEST"/>
    <s v="IHS"/>
    <s v="Grid-Gen"/>
    <s v="OUEST"/>
    <s v="Bangangte"/>
    <s v="Huawei"/>
    <n v="0"/>
    <n v="0"/>
    <n v="0"/>
    <n v="0"/>
    <n v="0"/>
    <n v="0"/>
    <n v="0"/>
    <n v="0"/>
    <n v="0"/>
    <n v="0"/>
    <n v="0"/>
    <n v="0"/>
    <n v="0"/>
    <n v="0"/>
    <n v="0"/>
    <n v="9.9323551149577805E-2"/>
    <n v="0"/>
    <n v="0"/>
    <n v="0"/>
    <n v="0"/>
    <n v="0"/>
    <n v="0"/>
    <n v="0"/>
    <n v="0"/>
    <x v="0"/>
    <m/>
    <x v="8"/>
    <x v="5"/>
    <s v="no root cause"/>
    <x v="5"/>
    <s v=""/>
  </r>
  <r>
    <s v="Bobongo"/>
    <s v="LIT_250"/>
    <s v="Douala"/>
    <s v="IHS"/>
    <s v="Grid-Gen"/>
    <s v="LITTORAL"/>
    <s v="Douala"/>
    <s v="ZTE"/>
    <n v="0"/>
    <n v="0"/>
    <n v="0"/>
    <n v="0"/>
    <n v="0"/>
    <n v="0"/>
    <n v="0"/>
    <n v="0"/>
    <n v="0"/>
    <n v="0"/>
    <n v="0"/>
    <n v="0"/>
    <n v="0"/>
    <n v="0"/>
    <n v="0"/>
    <n v="8.8907865412218443E-2"/>
    <n v="0"/>
    <n v="0"/>
    <n v="0"/>
    <n v="0"/>
    <n v="0"/>
    <n v="0"/>
    <n v="0"/>
    <n v="0"/>
    <x v="0"/>
    <m/>
    <x v="8"/>
    <x v="5"/>
    <s v="no root cause"/>
    <x v="5"/>
    <s v=""/>
  </r>
  <r>
    <s v="Dibamba"/>
    <s v="LIT_583"/>
    <s v="LITTORAL"/>
    <s v="CAMUSAT"/>
    <s v="Good Grid + GE"/>
    <s v="LITTORAL"/>
    <s v="Dibamba"/>
    <s v="ZTE"/>
    <n v="0"/>
    <n v="1.7041238981488611"/>
    <n v="2.4434057294832511E-2"/>
    <n v="2.1892736985386643"/>
    <n v="0.36688539606715159"/>
    <n v="0"/>
    <n v="1.9903947402213698E-2"/>
    <n v="0"/>
    <n v="0"/>
    <n v="0"/>
    <n v="16.667843781835604"/>
    <n v="0"/>
    <n v="0"/>
    <n v="4.6210509569589622"/>
    <n v="0"/>
    <n v="7.6958362939563235E-2"/>
    <n v="0"/>
    <n v="0"/>
    <n v="0"/>
    <n v="0"/>
    <n v="0"/>
    <n v="0"/>
    <n v="0"/>
    <n v="0"/>
    <x v="0"/>
    <m/>
    <x v="8"/>
    <x v="5"/>
    <s v="no root cause"/>
    <x v="5"/>
    <s v=""/>
  </r>
  <r>
    <s v="Nyalla-Kilimandjaro"/>
    <s v="LIT_343"/>
    <s v="Douala"/>
    <s v="IHS"/>
    <s v="Grid-Gen"/>
    <s v="LITTORAL"/>
    <s v="Douala"/>
    <s v="ZTE"/>
    <n v="0"/>
    <n v="0"/>
    <n v="0"/>
    <n v="0"/>
    <n v="0"/>
    <n v="0"/>
    <n v="0"/>
    <n v="0"/>
    <n v="0"/>
    <n v="0"/>
    <n v="0"/>
    <n v="0"/>
    <n v="0"/>
    <n v="2.0331989281831093E-3"/>
    <n v="0"/>
    <n v="6.9824331612605026E-2"/>
    <n v="0"/>
    <n v="0"/>
    <n v="0"/>
    <n v="0"/>
    <n v="0"/>
    <n v="0"/>
    <n v="0"/>
    <n v="0"/>
    <x v="0"/>
    <m/>
    <x v="8"/>
    <x v="5"/>
    <s v="no root cause"/>
    <x v="5"/>
    <s v=""/>
  </r>
  <r>
    <s v="Cite-Berges-IHS"/>
    <s v="LIT_157"/>
    <s v="Douala"/>
    <s v="IHS"/>
    <s v="Grid-Gen"/>
    <s v="LITTORAL"/>
    <s v="Douala"/>
    <s v="ZTE"/>
    <n v="0"/>
    <n v="1.4052436557059411"/>
    <n v="0"/>
    <n v="0"/>
    <n v="0"/>
    <n v="0"/>
    <n v="0"/>
    <n v="1.9740578084826474"/>
    <n v="0"/>
    <n v="4.1502227244580171E-2"/>
    <n v="0"/>
    <n v="0"/>
    <n v="0"/>
    <n v="3.3179309596984288"/>
    <n v="0"/>
    <n v="6.4170611785990567E-2"/>
    <n v="0"/>
    <n v="0"/>
    <n v="0"/>
    <n v="0"/>
    <n v="0"/>
    <n v="0"/>
    <n v="0"/>
    <n v="0"/>
    <x v="0"/>
    <m/>
    <x v="8"/>
    <x v="5"/>
    <s v="no root cause"/>
    <x v="5"/>
    <s v=""/>
  </r>
  <r>
    <s v="Ngodi-Akwa"/>
    <s v="LIT_460"/>
    <s v="Douala"/>
    <s v="IHS"/>
    <s v="GridOnly"/>
    <s v="LITTORAL"/>
    <s v="Douala"/>
    <s v="ZTE"/>
    <n v="0"/>
    <n v="0"/>
    <n v="0"/>
    <n v="0"/>
    <n v="0"/>
    <n v="0.12420348540234563"/>
    <n v="0.19063915213464436"/>
    <n v="0"/>
    <n v="0.12334740164311035"/>
    <n v="0.50833540220241846"/>
    <n v="0"/>
    <n v="0"/>
    <n v="0"/>
    <n v="0"/>
    <n v="0.24496480068943324"/>
    <n v="6.2333598719298597E-2"/>
    <n v="0"/>
    <n v="0"/>
    <n v="0"/>
    <n v="0"/>
    <n v="0"/>
    <n v="0"/>
    <n v="0"/>
    <n v="0"/>
    <x v="0"/>
    <m/>
    <x v="8"/>
    <x v="5"/>
    <s v="no root cause"/>
    <x v="5"/>
    <s v=""/>
  </r>
  <r>
    <s v="Yoyo-New"/>
    <s v="LIT_536"/>
    <s v="LITTORAL"/>
    <s v="IHS"/>
    <s v="Hybrid-Gen"/>
    <s v="LITTORAL"/>
    <s v="Yoyo"/>
    <s v="NOKIA"/>
    <n v="0"/>
    <n v="0"/>
    <n v="0"/>
    <n v="0"/>
    <n v="0"/>
    <n v="0.23718993460223825"/>
    <n v="0"/>
    <n v="2.8934958451594647E-2"/>
    <n v="0"/>
    <n v="0"/>
    <n v="0"/>
    <n v="0"/>
    <n v="3.2101194760234701E-2"/>
    <n v="2.3346814240537601E-2"/>
    <n v="2.4969109644353608E-3"/>
    <n v="5.7038288720772698E-2"/>
    <n v="0"/>
    <n v="0"/>
    <n v="0"/>
    <n v="0"/>
    <n v="0"/>
    <n v="0"/>
    <n v="0"/>
    <n v="0"/>
    <x v="0"/>
    <m/>
    <x v="8"/>
    <x v="5"/>
    <s v="no root cause"/>
    <x v="5"/>
    <s v=""/>
  </r>
  <r>
    <s v="Garoua-Djamboutou-Village-IHS"/>
    <s v="NRD_086"/>
    <s v="Garoua"/>
    <s v="IHS"/>
    <s v="Grid-Gen"/>
    <s v="NORD"/>
    <s v="Garoua"/>
    <s v="Huawei"/>
    <n v="0"/>
    <n v="1.0694091309893761"/>
    <n v="0"/>
    <n v="0"/>
    <n v="0"/>
    <n v="0.13082029945809895"/>
    <n v="0"/>
    <n v="0.22051290831628301"/>
    <n v="0.29818467438854213"/>
    <n v="0.144695990389033"/>
    <n v="2.2990664406605541"/>
    <n v="0"/>
    <n v="3.8909720260363612"/>
    <n v="3.4570089004174842"/>
    <n v="2.2443484203827833"/>
    <n v="5.5288742783927314E-2"/>
    <n v="0"/>
    <n v="0"/>
    <n v="0"/>
    <n v="0"/>
    <n v="0"/>
    <n v="0"/>
    <n v="0"/>
    <n v="0"/>
    <x v="0"/>
    <m/>
    <x v="8"/>
    <x v="5"/>
    <s v="no root cause"/>
    <x v="5"/>
    <s v=""/>
  </r>
  <r>
    <s v="Bodjongo-IHS"/>
    <s v="LIT_123"/>
    <s v="Douala"/>
    <s v="IHS"/>
    <s v="Grid-Gen"/>
    <s v="LITTORAL"/>
    <s v="Douala"/>
    <s v="ZTE"/>
    <n v="0"/>
    <n v="0.10380015580724465"/>
    <n v="0"/>
    <n v="0"/>
    <n v="3.422551529108319E-2"/>
    <n v="0.42695393984014046"/>
    <n v="0"/>
    <n v="5.006306483693005E-2"/>
    <n v="12.124767787280311"/>
    <n v="0"/>
    <n v="0.22825333230603287"/>
    <n v="0"/>
    <n v="0"/>
    <n v="0"/>
    <n v="4.0646143485345843E-2"/>
    <n v="5.4254308241518293E-2"/>
    <n v="0"/>
    <n v="0"/>
    <n v="0"/>
    <n v="0"/>
    <n v="0"/>
    <n v="0"/>
    <n v="0"/>
    <n v="0"/>
    <x v="0"/>
    <m/>
    <x v="8"/>
    <x v="5"/>
    <s v="no root cause"/>
    <x v="5"/>
    <s v=""/>
  </r>
  <r>
    <s v="Meri"/>
    <s v="EXN_023"/>
    <s v="EXTREME-NORD"/>
    <s v="IHS"/>
    <s v="Grid-Gen"/>
    <s v="EXTREME-NORD"/>
    <s v="Meri"/>
    <s v="Huawei"/>
    <n v="0"/>
    <n v="0"/>
    <n v="0"/>
    <n v="0"/>
    <n v="0"/>
    <n v="0"/>
    <n v="0"/>
    <n v="0"/>
    <n v="0"/>
    <n v="0"/>
    <n v="0"/>
    <n v="0"/>
    <n v="0"/>
    <n v="1.2785967645741125"/>
    <n v="6.6703192907060685E-2"/>
    <n v="4.940316693918665E-2"/>
    <n v="0"/>
    <n v="0"/>
    <n v="0"/>
    <n v="0"/>
    <n v="0"/>
    <n v="0"/>
    <n v="0"/>
    <n v="0"/>
    <x v="2"/>
    <m/>
    <x v="8"/>
    <x v="5"/>
    <s v="no root cause"/>
    <x v="5"/>
    <s v=""/>
  </r>
  <r>
    <s v="Armee-de-l-AIR-IHS"/>
    <s v="LIT_748"/>
    <s v="Douala"/>
    <m/>
    <m/>
    <s v="LITTORAL"/>
    <s v="Douala"/>
    <s v="ZTE"/>
    <n v="0"/>
    <n v="0"/>
    <n v="0"/>
    <n v="0"/>
    <n v="0"/>
    <n v="0"/>
    <n v="0"/>
    <n v="0"/>
    <n v="0"/>
    <n v="0"/>
    <n v="0"/>
    <n v="0"/>
    <n v="0"/>
    <n v="0"/>
    <n v="0"/>
    <n v="4.8939454902934221E-2"/>
    <n v="0"/>
    <n v="0"/>
    <n v="0"/>
    <n v="0"/>
    <n v="0"/>
    <n v="0"/>
    <n v="0"/>
    <n v="0"/>
    <x v="0"/>
    <m/>
    <x v="8"/>
    <x v="5"/>
    <s v="no root cause"/>
    <x v="5"/>
    <s v=""/>
  </r>
  <r>
    <s v="Ancien-Aeroport"/>
    <s v="LIT_055"/>
    <s v="Douala"/>
    <s v="IHS"/>
    <s v="Grid-Gen"/>
    <s v="LITTORAL"/>
    <s v="Douala"/>
    <s v="ZTE"/>
    <n v="0"/>
    <n v="0"/>
    <n v="0"/>
    <n v="0"/>
    <n v="7.488949385474554E-2"/>
    <n v="0"/>
    <n v="0"/>
    <n v="0"/>
    <n v="0"/>
    <n v="0"/>
    <n v="0"/>
    <n v="0"/>
    <n v="0"/>
    <n v="0"/>
    <n v="0"/>
    <n v="4.6032337137198578E-2"/>
    <n v="0"/>
    <n v="0"/>
    <n v="0"/>
    <n v="0"/>
    <n v="0"/>
    <n v="0"/>
    <n v="0"/>
    <n v="0"/>
    <x v="0"/>
    <m/>
    <x v="8"/>
    <x v="5"/>
    <s v="no root cause"/>
    <x v="5"/>
    <s v=""/>
  </r>
  <r>
    <s v="NRD_190_H_Garoua-Military"/>
    <s v="NRD_190"/>
    <s v="Garoua"/>
    <s v="CAMUSAT"/>
    <s v="Medium Grid + GE"/>
    <s v="NORD"/>
    <s v="Garoua"/>
    <s v="Huawei"/>
    <n v="0"/>
    <n v="0"/>
    <n v="0"/>
    <n v="0"/>
    <n v="4.726295754109916E-2"/>
    <n v="0"/>
    <n v="0"/>
    <n v="0"/>
    <n v="0"/>
    <n v="0"/>
    <n v="0"/>
    <n v="0"/>
    <n v="0"/>
    <n v="0"/>
    <n v="4.9581517722360621E-2"/>
    <n v="4.5033572751424666E-2"/>
    <n v="0"/>
    <n v="0"/>
    <n v="0"/>
    <n v="0"/>
    <n v="0"/>
    <n v="0"/>
    <n v="0"/>
    <n v="0"/>
    <x v="0"/>
    <m/>
    <x v="8"/>
    <x v="5"/>
    <s v="no root cause"/>
    <x v="5"/>
    <s v=""/>
  </r>
  <r>
    <s v="Cradat"/>
    <s v="CTR_579"/>
    <s v="Yaounde"/>
    <s v="CAMUSAT"/>
    <s v="Good Grid + GE"/>
    <s v="CENTRE"/>
    <s v="Yaounde"/>
    <s v="ZTE"/>
    <n v="0"/>
    <n v="0"/>
    <n v="0"/>
    <n v="0"/>
    <n v="0"/>
    <n v="0"/>
    <n v="0"/>
    <n v="0"/>
    <n v="0"/>
    <n v="0"/>
    <n v="0"/>
    <n v="0"/>
    <n v="11.899492913053278"/>
    <n v="0"/>
    <n v="0"/>
    <n v="4.2322640847180515E-2"/>
    <n v="0"/>
    <n v="0"/>
    <n v="0"/>
    <n v="0"/>
    <n v="0"/>
    <n v="0"/>
    <n v="0"/>
    <n v="0"/>
    <x v="0"/>
    <m/>
    <x v="8"/>
    <x v="5"/>
    <s v="no root cause"/>
    <x v="5"/>
    <s v=""/>
  </r>
  <r>
    <s v="Maga"/>
    <s v="EXN_014"/>
    <s v="EXTREME-NORD"/>
    <s v="IHS"/>
    <s v="Grid-Gen"/>
    <s v="EXTREME-NORD"/>
    <s v="Maga"/>
    <s v="Huawei"/>
    <n v="0"/>
    <n v="0"/>
    <n v="0"/>
    <n v="0"/>
    <n v="0"/>
    <n v="0"/>
    <n v="0"/>
    <n v="0"/>
    <n v="0"/>
    <n v="0"/>
    <n v="0"/>
    <n v="0"/>
    <n v="0"/>
    <n v="0"/>
    <n v="1.6479612365273816E-2"/>
    <n v="3.6026858201139732E-2"/>
    <n v="0"/>
    <n v="0"/>
    <n v="0"/>
    <n v="0"/>
    <n v="0"/>
    <n v="0"/>
    <n v="0"/>
    <n v="0"/>
    <x v="2"/>
    <m/>
    <x v="8"/>
    <x v="5"/>
    <s v="no root cause"/>
    <x v="5"/>
    <s v=""/>
  </r>
  <r>
    <s v="Muyuka"/>
    <s v="SUO_012"/>
    <s v="SUD-OUEST"/>
    <s v="IHS"/>
    <s v="Grid-Gen"/>
    <s v="SUD-OUEST"/>
    <s v="Muyuka"/>
    <s v="Huawei"/>
    <n v="0"/>
    <n v="0"/>
    <n v="0"/>
    <n v="0"/>
    <n v="0"/>
    <n v="0"/>
    <n v="0"/>
    <n v="0"/>
    <n v="0"/>
    <n v="0"/>
    <n v="0"/>
    <n v="0"/>
    <n v="0"/>
    <n v="0.52930945430367571"/>
    <n v="0"/>
    <n v="3.5955517887870152E-2"/>
    <n v="0"/>
    <n v="0"/>
    <n v="0"/>
    <n v="0"/>
    <n v="0"/>
    <n v="0"/>
    <n v="0"/>
    <n v="0"/>
    <x v="0"/>
    <m/>
    <x v="8"/>
    <x v="5"/>
    <s v="no root cause"/>
    <x v="5"/>
    <s v=""/>
  </r>
  <r>
    <s v="BAFIA-BEGNIAN-IHS"/>
    <s v="CTR_828"/>
    <s v="CENTRE"/>
    <s v="IHS"/>
    <s v="Grid-Gen"/>
    <s v="CENTRE"/>
    <s v="Bafia"/>
    <s v="ZTE"/>
    <n v="0"/>
    <n v="0.13980917893006692"/>
    <n v="0"/>
    <n v="0"/>
    <n v="0.19961019652829567"/>
    <n v="0"/>
    <n v="0"/>
    <n v="0"/>
    <n v="3.7562815145833865"/>
    <n v="0"/>
    <n v="2.0872927207197955"/>
    <n v="0"/>
    <n v="0"/>
    <n v="0"/>
    <n v="0"/>
    <n v="3.4885413188826091E-2"/>
    <n v="0"/>
    <n v="0"/>
    <n v="0"/>
    <n v="0"/>
    <n v="0"/>
    <n v="0"/>
    <n v="0"/>
    <n v="0"/>
    <x v="0"/>
    <m/>
    <x v="8"/>
    <x v="5"/>
    <s v="no root cause"/>
    <x v="5"/>
    <s v=""/>
  </r>
  <r>
    <s v="Bonas-Yde-MTN-IHS"/>
    <s v="CTR_524"/>
    <s v="Yaounde"/>
    <s v="IHS"/>
    <s v="Grid-Gen"/>
    <s v="CENTRE"/>
    <s v="Yaounde"/>
    <s v="ZTE"/>
    <n v="0"/>
    <n v="0"/>
    <n v="0"/>
    <n v="0"/>
    <n v="0"/>
    <n v="0"/>
    <n v="0"/>
    <n v="0"/>
    <n v="0"/>
    <n v="0"/>
    <n v="0"/>
    <n v="0"/>
    <n v="8.8723450702416713"/>
    <n v="13.868556899607057"/>
    <n v="46.838268656205315"/>
    <n v="3.1300562447029959E-2"/>
    <n v="0"/>
    <n v="0"/>
    <n v="0"/>
    <n v="0"/>
    <n v="0"/>
    <n v="0"/>
    <n v="0"/>
    <n v="0"/>
    <x v="0"/>
    <m/>
    <x v="8"/>
    <x v="5"/>
    <s v="no root cause"/>
    <x v="5"/>
    <s v=""/>
  </r>
  <r>
    <s v="Limbe-Issokolo-IHS"/>
    <s v="SUO_191"/>
    <s v="SUD-OUEST"/>
    <s v="IHS"/>
    <m/>
    <s v="SUD-OUEST"/>
    <s v="Limbe"/>
    <s v="Huawei"/>
    <n v="0"/>
    <n v="0"/>
    <n v="0"/>
    <n v="0"/>
    <n v="0"/>
    <n v="0"/>
    <n v="12.857521979950519"/>
    <n v="13.868556899607057"/>
    <n v="13.868556899607057"/>
    <n v="13.868289373432297"/>
    <n v="13.868556899607057"/>
    <n v="0"/>
    <n v="26.617784284014352"/>
    <n v="0"/>
    <n v="0"/>
    <n v="2.8143753584850738E-2"/>
    <n v="0"/>
    <n v="0"/>
    <n v="0"/>
    <n v="0"/>
    <n v="0"/>
    <n v="0"/>
    <n v="0"/>
    <n v="0"/>
    <x v="0"/>
    <m/>
    <x v="8"/>
    <x v="5"/>
    <s v="no root cause"/>
    <x v="5"/>
    <s v=""/>
  </r>
  <r>
    <s v="Makepe-Maturite"/>
    <s v="LIT_401"/>
    <s v="Douala"/>
    <s v="IHS"/>
    <s v="Grid-Gen"/>
    <s v="LITTORAL"/>
    <s v="Douala"/>
    <s v="ZTE"/>
    <n v="0"/>
    <n v="0"/>
    <n v="0"/>
    <n v="2.3185601812614315E-3"/>
    <n v="0"/>
    <n v="0"/>
    <n v="0"/>
    <n v="0"/>
    <n v="0"/>
    <n v="0"/>
    <n v="13.796556688439729"/>
    <n v="0"/>
    <n v="0"/>
    <n v="0"/>
    <n v="0"/>
    <n v="2.7804887096820302E-2"/>
    <n v="0"/>
    <n v="0"/>
    <n v="0"/>
    <n v="0"/>
    <n v="0"/>
    <n v="0"/>
    <n v="0"/>
    <n v="0"/>
    <x v="0"/>
    <m/>
    <x v="8"/>
    <x v="5"/>
    <s v="no root cause"/>
    <x v="5"/>
    <s v=""/>
  </r>
  <r>
    <s v="E-Poste"/>
    <s v="CTR_242"/>
    <s v="Yaounde"/>
    <s v="IHS"/>
    <s v="Grid-Gen"/>
    <s v="CENTRE"/>
    <s v="Yaounde"/>
    <s v="ZTE"/>
    <n v="0"/>
    <n v="0"/>
    <n v="0"/>
    <n v="0"/>
    <n v="0"/>
    <n v="0"/>
    <n v="0"/>
    <n v="0"/>
    <n v="0"/>
    <n v="0"/>
    <n v="0"/>
    <n v="0"/>
    <n v="0"/>
    <n v="0"/>
    <n v="0"/>
    <n v="2.6663442084506304E-2"/>
    <n v="0"/>
    <n v="0"/>
    <n v="0"/>
    <n v="0"/>
    <n v="0"/>
    <n v="0"/>
    <n v="0"/>
    <n v="0"/>
    <x v="0"/>
    <m/>
    <x v="8"/>
    <x v="5"/>
    <s v="no root cause"/>
    <x v="5"/>
    <s v=""/>
  </r>
  <r>
    <s v="Bamoungoum"/>
    <s v="OST_274"/>
    <s v="OUEST"/>
    <s v="CAMUSAT"/>
    <s v="Good Grid + GE"/>
    <s v="OUEST"/>
    <s v="Bamoungoum"/>
    <s v="Huawei"/>
    <n v="0"/>
    <n v="0"/>
    <n v="0"/>
    <n v="0"/>
    <n v="0"/>
    <n v="0"/>
    <n v="0"/>
    <n v="0"/>
    <n v="0"/>
    <n v="0"/>
    <n v="0"/>
    <n v="0"/>
    <n v="0"/>
    <n v="0"/>
    <n v="0"/>
    <n v="2.125941335433592E-2"/>
    <n v="0"/>
    <n v="0"/>
    <n v="0"/>
    <n v="0"/>
    <n v="0"/>
    <n v="0"/>
    <n v="0"/>
    <n v="0"/>
    <x v="0"/>
    <m/>
    <x v="8"/>
    <x v="5"/>
    <s v="no root cause"/>
    <x v="5"/>
    <s v=""/>
  </r>
  <r>
    <s v="Bfsam-Bamengoum"/>
    <s v="OST_046"/>
    <s v="Bafoussam"/>
    <s v="IHS"/>
    <s v="Grid-Gen"/>
    <s v="OUEST"/>
    <s v="Bafoussam"/>
    <s v="Huawei"/>
    <n v="11.252454106776472"/>
    <n v="6.6955559265251834"/>
    <n v="1.5557717167047624"/>
    <n v="7.1072787094822704E-2"/>
    <n v="0.21819434813502153"/>
    <n v="0.67095564630043403"/>
    <n v="3.8699801388567852"/>
    <n v="4.7135258380346601"/>
    <n v="0.81747081467784144"/>
    <n v="2.4844264096132503E-2"/>
    <n v="0"/>
    <n v="0"/>
    <n v="0.56555033344462424"/>
    <n v="1.0165994640915665E-2"/>
    <n v="0"/>
    <n v="2.056384529995748E-2"/>
    <n v="0"/>
    <n v="0"/>
    <n v="0"/>
    <n v="0"/>
    <n v="0"/>
    <n v="0"/>
    <n v="0"/>
    <n v="0"/>
    <x v="0"/>
    <m/>
    <x v="8"/>
    <x v="5"/>
    <s v="no root cause"/>
    <x v="5"/>
    <s v=""/>
  </r>
  <r>
    <s v="Bfsam-Dienso"/>
    <s v="OST_120"/>
    <s v="Bafoussam"/>
    <s v="IHS"/>
    <s v="Grid-Gen (LL)"/>
    <s v="OUEST"/>
    <s v="Bafoussam"/>
    <s v="Huawei"/>
    <n v="0"/>
    <n v="0"/>
    <n v="0.90040392885373233"/>
    <n v="0"/>
    <n v="0"/>
    <n v="0"/>
    <n v="0"/>
    <n v="0"/>
    <n v="0"/>
    <n v="14.772955886003887"/>
    <n v="0"/>
    <n v="0"/>
    <n v="0"/>
    <n v="0"/>
    <n v="0"/>
    <n v="1.6087240642291108E-2"/>
    <n v="0"/>
    <n v="0.11557130749672545"/>
    <n v="0"/>
    <n v="0"/>
    <n v="0"/>
    <n v="0"/>
    <n v="0"/>
    <n v="0"/>
    <x v="0"/>
    <m/>
    <x v="8"/>
    <x v="5"/>
    <s v="no root cause"/>
    <x v="5"/>
    <s v=""/>
  </r>
  <r>
    <s v="Bamendjou-MTN"/>
    <s v="OST_044"/>
    <s v="OUEST"/>
    <s v="IHS"/>
    <s v="Grid-Gen"/>
    <s v="OUEST"/>
    <s v="Bamendjou"/>
    <s v="Huawei"/>
    <n v="0"/>
    <n v="0"/>
    <n v="0"/>
    <n v="0"/>
    <n v="0"/>
    <n v="0"/>
    <n v="0"/>
    <n v="0"/>
    <n v="0"/>
    <n v="0"/>
    <n v="0"/>
    <n v="0"/>
    <n v="0"/>
    <n v="0"/>
    <n v="0"/>
    <n v="1.5998065250704126E-2"/>
    <n v="0"/>
    <n v="0"/>
    <n v="0"/>
    <n v="0"/>
    <n v="0"/>
    <n v="0"/>
    <n v="0"/>
    <n v="0"/>
    <x v="0"/>
    <m/>
    <x v="8"/>
    <x v="5"/>
    <s v="no root cause"/>
    <x v="5"/>
    <s v=""/>
  </r>
  <r>
    <s v="Bahouan-IHS"/>
    <s v="OST_300"/>
    <s v="OUEST"/>
    <s v="HIS"/>
    <s v="Grid-Gen"/>
    <s v="OUEST"/>
    <s v="Bahouan"/>
    <s v="Huawei"/>
    <n v="0"/>
    <n v="0"/>
    <n v="0"/>
    <n v="0"/>
    <n v="0"/>
    <n v="0"/>
    <n v="0"/>
    <n v="0"/>
    <n v="0"/>
    <n v="0"/>
    <n v="0"/>
    <n v="0"/>
    <n v="0"/>
    <n v="0"/>
    <n v="0"/>
    <n v="1.5498683057817042E-2"/>
    <n v="0"/>
    <n v="0"/>
    <n v="0"/>
    <n v="0"/>
    <n v="0"/>
    <n v="0"/>
    <n v="0"/>
    <n v="0"/>
    <x v="0"/>
    <m/>
    <x v="8"/>
    <x v="5"/>
    <s v="no root cause"/>
    <x v="5"/>
    <s v=""/>
  </r>
  <r>
    <s v="Zouhaye"/>
    <s v="EXN_242"/>
    <s v="EXTREME-NORD"/>
    <s v="CAMUSAT"/>
    <s v="Hybrid Solar - S3"/>
    <s v="EXTREME-NORD"/>
    <s v="Zouhaye"/>
    <s v="Huawei"/>
    <n v="0"/>
    <n v="0"/>
    <n v="0"/>
    <n v="0"/>
    <n v="0"/>
    <n v="0"/>
    <n v="0"/>
    <n v="0"/>
    <n v="0"/>
    <n v="0"/>
    <n v="0"/>
    <n v="0"/>
    <n v="0"/>
    <n v="0.20374793469793084"/>
    <n v="0"/>
    <n v="1.4624764220264645E-2"/>
    <n v="0"/>
    <n v="0"/>
    <n v="0"/>
    <n v="0"/>
    <n v="0"/>
    <n v="0"/>
    <n v="0"/>
    <n v="0"/>
    <x v="2"/>
    <m/>
    <x v="8"/>
    <x v="5"/>
    <s v="no root cause"/>
    <x v="5"/>
    <s v=""/>
  </r>
  <r>
    <s v="Hougno"/>
    <s v="EXN_245"/>
    <s v="EXTREME-NORD"/>
    <s v="CAMUSAT"/>
    <s v="HGB"/>
    <s v="EXTREME-NORD"/>
    <s v="Hougno"/>
    <s v="Huawei"/>
    <n v="0"/>
    <n v="0"/>
    <n v="0"/>
    <n v="0"/>
    <n v="0"/>
    <n v="0"/>
    <n v="0"/>
    <n v="0"/>
    <n v="0"/>
    <n v="0"/>
    <n v="0"/>
    <n v="0"/>
    <n v="0"/>
    <n v="0.2044791729089441"/>
    <n v="0"/>
    <n v="1.3822185695981827E-2"/>
    <n v="0"/>
    <n v="0"/>
    <n v="0"/>
    <n v="0"/>
    <n v="0"/>
    <n v="0"/>
    <n v="0"/>
    <n v="0"/>
    <x v="2"/>
    <m/>
    <x v="8"/>
    <x v="5"/>
    <s v="no root cause"/>
    <x v="5"/>
    <s v=""/>
  </r>
  <r>
    <s v="Djoungolo"/>
    <s v="CTR_029"/>
    <s v="Yaounde"/>
    <s v="IHS"/>
    <s v="Grid-Gen"/>
    <s v="CENTRE"/>
    <s v="Yaounde"/>
    <s v="ZTE"/>
    <n v="0"/>
    <n v="4.8939454902934658E-2"/>
    <n v="0"/>
    <n v="8.9532093153328902E-3"/>
    <n v="0"/>
    <n v="0"/>
    <n v="7.8652695379717984E-3"/>
    <n v="0"/>
    <n v="0"/>
    <n v="2.1621287093395893"/>
    <n v="8.0792904777803154E-2"/>
    <n v="0"/>
    <n v="4.844042941161363"/>
    <n v="0"/>
    <n v="0"/>
    <n v="1.2341874195637613E-2"/>
    <n v="0"/>
    <n v="0"/>
    <n v="0"/>
    <n v="0"/>
    <n v="0"/>
    <n v="0"/>
    <n v="0"/>
    <n v="0"/>
    <x v="0"/>
    <m/>
    <x v="8"/>
    <x v="5"/>
    <s v="no root cause"/>
    <x v="5"/>
    <s v=""/>
  </r>
  <r>
    <s v="Idenau-MTN"/>
    <s v="SUO_036"/>
    <s v="SUD-OUEST"/>
    <s v="IHS"/>
    <s v="Grid-Gen"/>
    <s v="SUD-OUEST"/>
    <s v="Idenau"/>
    <s v="Huawei"/>
    <n v="0"/>
    <n v="0"/>
    <n v="0"/>
    <n v="0"/>
    <n v="0"/>
    <n v="0"/>
    <n v="0"/>
    <n v="0"/>
    <n v="0"/>
    <n v="0"/>
    <n v="0"/>
    <n v="0"/>
    <n v="0"/>
    <n v="0"/>
    <n v="0"/>
    <n v="9.9163035444721249E-3"/>
    <n v="0"/>
    <n v="0"/>
    <n v="0"/>
    <n v="0"/>
    <n v="0"/>
    <n v="0"/>
    <n v="0"/>
    <n v="0"/>
    <x v="2"/>
    <m/>
    <x v="8"/>
    <x v="5"/>
    <s v="no root cause"/>
    <x v="5"/>
    <s v=""/>
  </r>
  <r>
    <s v="Banyo-Sabongari-MTN"/>
    <s v="ADM_174"/>
    <s v="ADAMAOUA"/>
    <s v="MTN sharing"/>
    <s v="MTN Sharing"/>
    <s v="ADAMAOUA"/>
    <s v="Banyo"/>
    <s v="Huawei"/>
    <n v="0"/>
    <n v="0"/>
    <n v="0"/>
    <n v="0"/>
    <n v="0"/>
    <n v="0"/>
    <n v="0"/>
    <n v="0"/>
    <n v="0"/>
    <n v="0"/>
    <n v="0"/>
    <n v="0"/>
    <n v="0"/>
    <n v="16.529479244249256"/>
    <n v="1.7346397171499255"/>
    <n v="8.9175391586979527E-3"/>
    <n v="0"/>
    <n v="0"/>
    <n v="0"/>
    <n v="0"/>
    <n v="0"/>
    <n v="0"/>
    <n v="0"/>
    <n v="0"/>
    <x v="0"/>
    <m/>
    <x v="8"/>
    <x v="5"/>
    <s v="no root cause"/>
    <x v="5"/>
    <s v=""/>
  </r>
  <r>
    <s v="Gashiga"/>
    <s v="NRD_022"/>
    <s v="NORD"/>
    <s v="IHS"/>
    <s v="Grid-Gen"/>
    <s v="NORD"/>
    <s v="Garoua"/>
    <s v="Huawei"/>
    <n v="2.764437139196366E-3"/>
    <n v="8.9175391586979543E-5"/>
    <n v="0"/>
    <n v="0"/>
    <n v="0"/>
    <n v="0"/>
    <n v="0"/>
    <n v="0"/>
    <n v="0"/>
    <n v="0.39668781193551977"/>
    <n v="0"/>
    <n v="0"/>
    <n v="0"/>
    <n v="0.81770267069596736"/>
    <n v="0.26324575596476357"/>
    <n v="8.917539158697951E-3"/>
    <n v="0"/>
    <n v="0"/>
    <n v="0"/>
    <n v="0"/>
    <n v="0"/>
    <n v="0"/>
    <n v="0"/>
    <n v="0"/>
    <x v="0"/>
    <m/>
    <x v="8"/>
    <x v="5"/>
    <s v="no root cause"/>
    <x v="5"/>
    <s v=""/>
  </r>
  <r>
    <s v="Banyo"/>
    <s v="ADM_006"/>
    <s v="ADAMAOUA"/>
    <s v="CAMUSAT"/>
    <s v="Bad Grid + GE"/>
    <s v="ADAMAOUA"/>
    <s v="Banyo"/>
    <s v="Huawei"/>
    <n v="0"/>
    <n v="0"/>
    <n v="0"/>
    <n v="0"/>
    <n v="0"/>
    <n v="0"/>
    <n v="0"/>
    <n v="0"/>
    <n v="0"/>
    <n v="0"/>
    <n v="0"/>
    <n v="0"/>
    <n v="0"/>
    <n v="0"/>
    <n v="0"/>
    <n v="7.3123821101323226E-3"/>
    <n v="0"/>
    <n v="0"/>
    <n v="0"/>
    <n v="0"/>
    <n v="0"/>
    <n v="0"/>
    <n v="0"/>
    <n v="0"/>
    <x v="0"/>
    <m/>
    <x v="8"/>
    <x v="5"/>
    <s v="no root cause"/>
    <x v="5"/>
    <s v=""/>
  </r>
  <r>
    <s v="Bangam-IHS"/>
    <s v="OST_211"/>
    <s v="OUEST"/>
    <s v="IHS"/>
    <s v="Grid-Gen"/>
    <s v="OUEST"/>
    <s v="Bangam"/>
    <s v="Huawei"/>
    <n v="0"/>
    <n v="0"/>
    <n v="0"/>
    <n v="0"/>
    <n v="0"/>
    <n v="0"/>
    <n v="0"/>
    <n v="0"/>
    <n v="0"/>
    <n v="0"/>
    <n v="0"/>
    <n v="0"/>
    <n v="0"/>
    <n v="0"/>
    <n v="0"/>
    <n v="6.9378454654670059E-3"/>
    <n v="0"/>
    <n v="0"/>
    <n v="0"/>
    <n v="0"/>
    <n v="0"/>
    <n v="0"/>
    <n v="0"/>
    <n v="0"/>
    <x v="0"/>
    <m/>
    <x v="8"/>
    <x v="5"/>
    <s v="no root cause"/>
    <x v="5"/>
    <s v=""/>
  </r>
  <r>
    <s v="Bogo"/>
    <s v="EXN_006"/>
    <s v="EXTREME-NORD"/>
    <s v="IHS"/>
    <s v="Grid-Hybrid-Gen"/>
    <s v="EXTREME-NORD"/>
    <s v="Bogo"/>
    <s v="Huawei"/>
    <n v="0"/>
    <n v="0"/>
    <n v="0"/>
    <n v="0"/>
    <n v="0"/>
    <n v="0"/>
    <n v="0"/>
    <n v="0"/>
    <n v="0"/>
    <n v="0"/>
    <n v="0"/>
    <n v="0"/>
    <n v="0"/>
    <n v="0"/>
    <n v="0"/>
    <n v="6.777329760610443E-3"/>
    <n v="0"/>
    <n v="0"/>
    <n v="0"/>
    <n v="0"/>
    <n v="0"/>
    <n v="0"/>
    <n v="0"/>
    <n v="0"/>
    <x v="2"/>
    <m/>
    <x v="8"/>
    <x v="5"/>
    <s v="no root cause"/>
    <x v="5"/>
    <s v=""/>
  </r>
  <r>
    <s v="Maroua-University-IHS"/>
    <s v="EXN_117"/>
    <s v="Maroua"/>
    <s v="IHS"/>
    <s v="Grid-Gen"/>
    <s v="EXTREME-NORD"/>
    <s v="Maroua"/>
    <s v="Huawei"/>
    <n v="0.27136071659917876"/>
    <n v="0.69710187111373645"/>
    <n v="0"/>
    <n v="0"/>
    <n v="0"/>
    <n v="0"/>
    <n v="0"/>
    <n v="0"/>
    <n v="0"/>
    <n v="0"/>
    <n v="0"/>
    <n v="0"/>
    <n v="0"/>
    <n v="0.36524456886195078"/>
    <n v="0"/>
    <n v="4.8154711456968929E-3"/>
    <n v="0"/>
    <n v="0"/>
    <n v="0"/>
    <n v="0"/>
    <n v="0"/>
    <n v="0"/>
    <n v="0"/>
    <n v="0"/>
    <x v="0"/>
    <m/>
    <x v="8"/>
    <x v="5"/>
    <s v="no root cause"/>
    <x v="5"/>
    <s v=""/>
  </r>
  <r>
    <s v="Bonaloka-IHS"/>
    <s v="LIT_156"/>
    <s v="Douala"/>
    <s v="IHS"/>
    <s v="Grid-Gen"/>
    <s v="LITTORAL"/>
    <s v="Douala"/>
    <s v="ZTE"/>
    <n v="0"/>
    <n v="0"/>
    <n v="0"/>
    <n v="0"/>
    <n v="0"/>
    <n v="0"/>
    <n v="0"/>
    <n v="0"/>
    <n v="0"/>
    <n v="0"/>
    <n v="0"/>
    <n v="0"/>
    <n v="0"/>
    <n v="0"/>
    <n v="0"/>
    <n v="3.3529947236703274E-3"/>
    <n v="0"/>
    <n v="0"/>
    <n v="0"/>
    <n v="0"/>
    <n v="0"/>
    <n v="0"/>
    <n v="0"/>
    <n v="0"/>
    <x v="0"/>
    <m/>
    <x v="8"/>
    <x v="5"/>
    <s v="no root cause"/>
    <x v="5"/>
    <s v=""/>
  </r>
  <r>
    <s v="Zidim-IHS"/>
    <s v="EXN_154"/>
    <s v="EXTREME-NORD"/>
    <s v="IHS"/>
    <s v="Solar-Gen"/>
    <s v="EXTREME-NORD"/>
    <s v="Zidim"/>
    <s v="Huawei"/>
    <n v="0"/>
    <n v="0"/>
    <n v="0"/>
    <n v="0"/>
    <n v="0"/>
    <n v="0"/>
    <n v="0"/>
    <n v="0"/>
    <n v="0"/>
    <n v="0"/>
    <n v="0"/>
    <n v="0"/>
    <n v="0"/>
    <n v="2.675261747609386E-4"/>
    <n v="0"/>
    <n v="3.0319633139573037E-3"/>
    <n v="0"/>
    <n v="0"/>
    <n v="0"/>
    <n v="0"/>
    <n v="0"/>
    <n v="0"/>
    <n v="0"/>
    <n v="0"/>
    <x v="2"/>
    <m/>
    <x v="8"/>
    <x v="5"/>
    <s v="no root cause"/>
    <x v="5"/>
    <s v=""/>
  </r>
  <r>
    <s v="Bapa"/>
    <s v="OST_259"/>
    <s v="OUEST"/>
    <s v="CAMUSAT"/>
    <s v="Hybrid Solar - S1"/>
    <s v="OUEST"/>
    <s v="Bapa"/>
    <s v="NOKIA"/>
    <n v="1.6051570485658829E-3"/>
    <n v="0"/>
    <n v="9.1770586210848173E-3"/>
    <n v="0"/>
    <n v="0"/>
    <n v="0"/>
    <n v="0"/>
    <n v="0"/>
    <n v="0"/>
    <n v="0"/>
    <n v="3.4778402718924034E-3"/>
    <n v="0"/>
    <n v="0"/>
    <n v="0"/>
    <n v="0"/>
    <n v="1.6943324401527619E-3"/>
    <n v="0"/>
    <n v="0"/>
    <n v="0"/>
    <n v="0"/>
    <n v="0"/>
    <n v="0"/>
    <n v="0"/>
    <n v="0"/>
    <x v="0"/>
    <m/>
    <x v="8"/>
    <x v="5"/>
    <s v="no root cause"/>
    <x v="5"/>
    <s v=""/>
  </r>
  <r>
    <s v="H-Central"/>
    <s v="CTR_110"/>
    <s v="Yaounde"/>
    <s v="IHS"/>
    <s v="Grid-Gen"/>
    <s v="CENTRE"/>
    <s v="Yaounde"/>
    <s v="ZTE"/>
    <n v="0"/>
    <n v="0"/>
    <n v="0"/>
    <n v="0"/>
    <n v="0"/>
    <n v="0"/>
    <n v="0"/>
    <n v="0"/>
    <n v="0"/>
    <n v="0"/>
    <n v="0"/>
    <n v="0"/>
    <n v="0"/>
    <n v="0"/>
    <n v="3.9326347689857773E-2"/>
    <n v="1.1592800906308012E-3"/>
    <n v="0"/>
    <n v="0"/>
    <n v="0"/>
    <n v="0"/>
    <n v="0"/>
    <n v="0"/>
    <n v="0"/>
    <n v="0"/>
    <x v="0"/>
    <m/>
    <x v="8"/>
    <x v="5"/>
    <s v="no root cause"/>
    <x v="5"/>
    <s v=""/>
  </r>
  <r>
    <s v="Sibongo"/>
    <s v="LIT_507"/>
    <s v="LITTORAL"/>
    <s v="IHS"/>
    <s v="Grid-Gen"/>
    <s v="LITTORAL"/>
    <s v="Sibongo"/>
    <s v="NOKIA"/>
    <n v="0"/>
    <n v="0"/>
    <n v="0"/>
    <n v="0"/>
    <n v="0"/>
    <n v="0"/>
    <n v="0"/>
    <n v="0"/>
    <n v="0"/>
    <n v="0"/>
    <n v="0"/>
    <n v="0"/>
    <n v="0"/>
    <n v="0"/>
    <n v="2.7697876626915655E-2"/>
    <n v="1.0701666299831919E-3"/>
    <n v="0"/>
    <n v="0"/>
    <n v="0"/>
    <n v="0"/>
    <n v="0"/>
    <n v="0"/>
    <n v="0"/>
    <n v="0"/>
    <x v="0"/>
    <m/>
    <x v="8"/>
    <x v="5"/>
    <s v="no root cause"/>
    <x v="5"/>
    <s v=""/>
  </r>
  <r>
    <s v="Nkolbong"/>
    <s v="CTR_271"/>
    <s v="Yaounde"/>
    <s v="IHS"/>
    <s v="Grid-Gen"/>
    <s v="CENTRE"/>
    <s v="Yaounde"/>
    <s v="ZTE"/>
    <n v="0"/>
    <n v="0"/>
    <n v="0"/>
    <n v="0"/>
    <n v="0"/>
    <n v="0"/>
    <n v="0"/>
    <n v="26.264738908721501"/>
    <n v="0"/>
    <n v="0"/>
    <n v="0"/>
    <n v="0"/>
    <n v="5.6774048106200077"/>
    <n v="23.751722868565473"/>
    <n v="29.676856917014085"/>
    <n v="0"/>
    <n v="0"/>
    <n v="0"/>
    <n v="0"/>
    <n v="0"/>
    <n v="0"/>
    <n v="0"/>
    <n v="0"/>
    <n v="0"/>
    <x v="0"/>
    <m/>
    <x v="8"/>
    <x v="5"/>
    <s v="no root cause"/>
    <x v="5"/>
    <s v=""/>
  </r>
  <r>
    <s v="CTR_947_Z_Nkoabang-Tradex"/>
    <s v="CTR_947"/>
    <s v="Yaounde"/>
    <s v="ESCO"/>
    <s v="meduim grid + GE"/>
    <s v="CENTRE"/>
    <s v="Yaoundé"/>
    <s v="ZTE"/>
    <n v="0"/>
    <n v="16.120003681160171"/>
    <n v="0"/>
    <n v="0"/>
    <n v="0"/>
    <n v="0"/>
    <n v="0"/>
    <n v="0.63141527767076588"/>
    <n v="4.7026286051827286"/>
    <n v="0"/>
    <n v="24.852860603881485"/>
    <n v="0"/>
    <n v="13.868556899607057"/>
    <n v="13.868556899607057"/>
    <n v="27.675368758079284"/>
    <n v="0"/>
    <n v="0"/>
    <n v="20.891529193882985"/>
    <n v="0"/>
    <n v="0"/>
    <n v="0"/>
    <n v="0"/>
    <n v="0"/>
    <n v="0"/>
    <x v="0"/>
    <m/>
    <x v="8"/>
    <x v="5"/>
    <s v="no root cause"/>
    <x v="5"/>
    <s v=""/>
  </r>
  <r>
    <s v="Camp-Yabassi"/>
    <s v="LIT_162"/>
    <s v="Douala"/>
    <s v="IHS"/>
    <s v="Grid-Gen-Lithium"/>
    <s v="LITTORAL"/>
    <s v="Douala"/>
    <s v="ZTE"/>
    <n v="0"/>
    <n v="3.9415523081444961E-3"/>
    <n v="0"/>
    <n v="0"/>
    <n v="0"/>
    <n v="3.5848507417965097E-3"/>
    <n v="0"/>
    <n v="0"/>
    <n v="33.038144952102115"/>
    <n v="0"/>
    <n v="0"/>
    <n v="0"/>
    <n v="18.408440415143549"/>
    <n v="7.321870371797174"/>
    <n v="21.480621830706585"/>
    <n v="0"/>
    <n v="0"/>
    <n v="0"/>
    <n v="0"/>
    <n v="0"/>
    <n v="0"/>
    <n v="0"/>
    <n v="0"/>
    <n v="0"/>
    <x v="0"/>
    <m/>
    <x v="8"/>
    <x v="5"/>
    <s v="no root cause"/>
    <x v="5"/>
    <s v=""/>
  </r>
  <r>
    <s v="Crf-Nsam-IHS"/>
    <s v="CTR_159"/>
    <s v="Yaounde"/>
    <s v="IHS"/>
    <s v="Grid-Gen"/>
    <s v="CENTRE"/>
    <s v="Yaounde"/>
    <s v="ZTE"/>
    <n v="0"/>
    <n v="0"/>
    <n v="0"/>
    <n v="0"/>
    <n v="0"/>
    <n v="0"/>
    <n v="0"/>
    <n v="0"/>
    <n v="0"/>
    <n v="0"/>
    <n v="0"/>
    <n v="0"/>
    <n v="10.968412649493624"/>
    <n v="13.868556899607057"/>
    <n v="20.569909226585398"/>
    <n v="0"/>
    <n v="0"/>
    <n v="0"/>
    <n v="0"/>
    <n v="0"/>
    <n v="0"/>
    <n v="0"/>
    <n v="0"/>
    <n v="0"/>
    <x v="0"/>
    <m/>
    <x v="8"/>
    <x v="5"/>
    <s v="no root cause"/>
    <x v="5"/>
    <s v=""/>
  </r>
  <r>
    <s v="Nkololoun"/>
    <s v="LIT_183"/>
    <s v="Douala"/>
    <s v="IHS"/>
    <s v="GridOnly"/>
    <s v="LITTORAL"/>
    <s v="Douala"/>
    <s v="ZTE"/>
    <n v="0"/>
    <n v="4.2096492054115924"/>
    <n v="4.2464429719803798"/>
    <n v="0"/>
    <n v="0"/>
    <n v="4.44093450103159E-3"/>
    <n v="27.146255489637099"/>
    <n v="18.560466622721034"/>
    <n v="23.18105386764374"/>
    <n v="7.86960346200273"/>
    <n v="60.072021613261327"/>
    <n v="0"/>
    <n v="0"/>
    <n v="0"/>
    <n v="19.157995251588744"/>
    <n v="0"/>
    <n v="0"/>
    <n v="0"/>
    <n v="0"/>
    <n v="0"/>
    <n v="0"/>
    <n v="0"/>
    <n v="0"/>
    <n v="0"/>
    <x v="0"/>
    <m/>
    <x v="8"/>
    <x v="5"/>
    <s v="no root cause"/>
    <x v="5"/>
    <s v=""/>
  </r>
  <r>
    <s v="Mboppi-Market-IHS"/>
    <s v="LIT_761"/>
    <s v="Douala"/>
    <s v="IHS"/>
    <s v="Grid Gen "/>
    <s v="LITTORAL"/>
    <s v="Douala"/>
    <s v="ZTE"/>
    <n v="0"/>
    <n v="0"/>
    <n v="0"/>
    <n v="0"/>
    <n v="0"/>
    <n v="0"/>
    <n v="0"/>
    <n v="3.6185537791205549E-17"/>
    <n v="24.200756635362541"/>
    <n v="0"/>
    <n v="0"/>
    <n v="0"/>
    <n v="13.587244209306771"/>
    <n v="5.2518063367319865"/>
    <n v="15.617054472609599"/>
    <n v="0"/>
    <n v="0"/>
    <n v="0"/>
    <n v="0"/>
    <n v="0"/>
    <n v="0"/>
    <n v="0"/>
    <n v="0"/>
    <n v="0"/>
    <x v="0"/>
    <m/>
    <x v="8"/>
    <x v="5"/>
    <s v="no root cause"/>
    <x v="5"/>
    <s v=""/>
  </r>
  <r>
    <s v="Bati"/>
    <s v="OST_215"/>
    <s v="OUEST"/>
    <s v="IHS"/>
    <s v="Grid-Gen"/>
    <s v="OUEST"/>
    <s v="Bati"/>
    <s v="NOKIA"/>
    <n v="0"/>
    <n v="0"/>
    <n v="3.567015663479283E-3"/>
    <n v="0"/>
    <n v="0.25253314264189036"/>
    <n v="0"/>
    <n v="0"/>
    <n v="0"/>
    <n v="0"/>
    <n v="0"/>
    <n v="0"/>
    <n v="0"/>
    <n v="18.491409199476074"/>
    <n v="18.491409199476074"/>
    <n v="13.668197629789434"/>
    <n v="0"/>
    <n v="0"/>
    <n v="0"/>
    <n v="0"/>
    <n v="0"/>
    <n v="0"/>
    <n v="0"/>
    <n v="0"/>
    <n v="0"/>
    <x v="0"/>
    <m/>
    <x v="8"/>
    <x v="5"/>
    <s v="no root cause"/>
    <x v="5"/>
    <s v=""/>
  </r>
  <r>
    <s v="Camp-Yabassi-IHS"/>
    <s v="LIT_587"/>
    <s v="Douala"/>
    <s v="IHS"/>
    <s v="Grid-Gen"/>
    <s v="LITTORAL"/>
    <s v="Douala"/>
    <s v="ZTE"/>
    <n v="0"/>
    <n v="3.8345418382401204E-3"/>
    <n v="0"/>
    <n v="0"/>
    <n v="5.7896860465928885E-17"/>
    <n v="2.5147460427529101E-3"/>
    <n v="0"/>
    <n v="5.7896860465928885E-17"/>
    <n v="21.021404234190275"/>
    <n v="0"/>
    <n v="0"/>
    <n v="0"/>
    <n v="11.725672239771937"/>
    <n v="4.62531354067682"/>
    <n v="13.665183501553791"/>
    <n v="0"/>
    <n v="0"/>
    <n v="0"/>
    <n v="0"/>
    <n v="0"/>
    <n v="0"/>
    <n v="0"/>
    <n v="0"/>
    <n v="0"/>
    <x v="0"/>
    <m/>
    <x v="8"/>
    <x v="5"/>
    <s v="no root cause"/>
    <x v="5"/>
    <s v=""/>
  </r>
  <r>
    <s v="Cinema-ABC"/>
    <s v="LIT_061"/>
    <s v="Douala"/>
    <s v="IHS"/>
    <s v="Grid-Lithium"/>
    <s v="LITTORAL"/>
    <s v="Douala"/>
    <s v="ZTE"/>
    <n v="0"/>
    <n v="17.262839829582262"/>
    <n v="0"/>
    <n v="0"/>
    <n v="0"/>
    <n v="0"/>
    <n v="0"/>
    <n v="0"/>
    <n v="0.33694029957224331"/>
    <n v="0"/>
    <n v="0.16196034620027225"/>
    <n v="0"/>
    <n v="0.6833331906527067"/>
    <n v="0"/>
    <n v="8.9864539013163718"/>
    <n v="0"/>
    <n v="0"/>
    <n v="0"/>
    <n v="0"/>
    <n v="0"/>
    <n v="0"/>
    <n v="0"/>
    <n v="0"/>
    <n v="0"/>
    <x v="0"/>
    <m/>
    <x v="8"/>
    <x v="5"/>
    <s v="no root cause"/>
    <x v="5"/>
    <s v=""/>
  </r>
  <r>
    <s v="Babylone-IHS"/>
    <s v="LIT_153"/>
    <s v="Douala"/>
    <s v="IHS"/>
    <s v="Grid-Gen"/>
    <s v="LITTORAL"/>
    <s v="Douala"/>
    <s v="ZTE"/>
    <n v="3.4990461800115877"/>
    <n v="0"/>
    <n v="0"/>
    <n v="0.30945644388513666"/>
    <n v="3.1827767362092043"/>
    <n v="0"/>
    <n v="0"/>
    <n v="0"/>
    <n v="0"/>
    <n v="0"/>
    <n v="0"/>
    <n v="0"/>
    <n v="0"/>
    <n v="0"/>
    <n v="6.2475209241138812"/>
    <n v="0"/>
    <n v="0"/>
    <n v="0"/>
    <n v="0"/>
    <n v="0"/>
    <n v="0"/>
    <n v="0"/>
    <n v="0"/>
    <n v="0"/>
    <x v="0"/>
    <m/>
    <x v="8"/>
    <x v="5"/>
    <s v="no root cause"/>
    <x v="5"/>
    <s v=""/>
  </r>
  <r>
    <s v="Bascheo-IHS"/>
    <s v="NRD_015"/>
    <s v="NORD"/>
    <s v="IHS"/>
    <s v="Hybrid-Gen"/>
    <s v="NORD"/>
    <s v="Bascheo"/>
    <s v="NOKIA"/>
    <n v="0.11132655885718525"/>
    <n v="0.14555207414826801"/>
    <n v="0.15846467085006266"/>
    <n v="6.3171847400216294E-2"/>
    <n v="4.977770358385198E-2"/>
    <n v="7.3266501727862393E-2"/>
    <n v="9.9626747480973527E-2"/>
    <n v="0.10472757987974879"/>
    <n v="9.9733757950877897E-2"/>
    <n v="9.2528386310649968E-2"/>
    <n v="0.13012473140372055"/>
    <n v="0"/>
    <n v="4.6214076585253103"/>
    <n v="4.6214611637602614"/>
    <n v="4.6213541532903575"/>
    <n v="0"/>
    <n v="0"/>
    <n v="0"/>
    <n v="0"/>
    <n v="0"/>
    <n v="0"/>
    <n v="0"/>
    <n v="0"/>
    <n v="0"/>
    <x v="0"/>
    <m/>
    <x v="8"/>
    <x v="5"/>
    <s v="no root cause"/>
    <x v="5"/>
    <s v="(05/05/2026 ocm ran 00h): Power status check Ongoing"/>
  </r>
  <r>
    <s v="Bastos-Bethesda"/>
    <s v="CTR_474"/>
    <s v="Yaounde"/>
    <s v="IHS"/>
    <s v="Grid-Gen"/>
    <s v="CENTRE"/>
    <s v="Yaounde"/>
    <s v="ZTE"/>
    <n v="1.2698575761985931E-2"/>
    <n v="0"/>
    <n v="0"/>
    <n v="0.20241030382412623"/>
    <n v="0.72057283417942941"/>
    <n v="0"/>
    <n v="0"/>
    <n v="0"/>
    <n v="4.2804187961750177E-4"/>
    <n v="0"/>
    <n v="0"/>
    <n v="0"/>
    <n v="3.8723165341163654"/>
    <n v="3.8862635653605794E-2"/>
    <n v="3.8613301258728487"/>
    <n v="0"/>
    <n v="0"/>
    <n v="0"/>
    <n v="0"/>
    <n v="0"/>
    <n v="0"/>
    <n v="0"/>
    <n v="0"/>
    <n v="0"/>
    <x v="0"/>
    <m/>
    <x v="8"/>
    <x v="5"/>
    <s v="no root cause"/>
    <x v="5"/>
    <s v=""/>
  </r>
  <r>
    <s v="Bansoa-II"/>
    <s v="OST_299"/>
    <s v="OUEST"/>
    <s v="CAMUSAT"/>
    <s v="Hybrid Solar - S3"/>
    <s v="OUEST"/>
    <s v="Bansoa"/>
    <s v="Huawei"/>
    <n v="0"/>
    <n v="0"/>
    <n v="0"/>
    <n v="0"/>
    <n v="0"/>
    <n v="0"/>
    <n v="0"/>
    <n v="0"/>
    <n v="0"/>
    <n v="0"/>
    <n v="0"/>
    <n v="0"/>
    <n v="0"/>
    <n v="0"/>
    <n v="3.2897515359569449"/>
    <n v="0"/>
    <n v="0"/>
    <n v="0"/>
    <n v="0"/>
    <n v="0"/>
    <n v="0"/>
    <n v="0"/>
    <n v="0"/>
    <n v="0"/>
    <x v="0"/>
    <m/>
    <x v="8"/>
    <x v="5"/>
    <s v="no root cause"/>
    <x v="5"/>
    <s v=""/>
  </r>
  <r>
    <s v="Kye-Ossi-MTN-IHS"/>
    <s v="SUD_026"/>
    <s v="CENTRE"/>
    <s v="IHS"/>
    <s v="Grid-Gen-Lithium"/>
    <s v="SUD"/>
    <s v="Kye-Ossi"/>
    <s v="ZTE"/>
    <n v="0.84732673578116258"/>
    <n v="1.1202212691156372"/>
    <n v="0"/>
    <n v="0"/>
    <n v="0"/>
    <n v="0"/>
    <n v="0"/>
    <n v="0"/>
    <n v="0"/>
    <n v="0"/>
    <n v="0"/>
    <n v="0"/>
    <n v="1.5368130284533703"/>
    <n v="0"/>
    <n v="2.9746235371668766"/>
    <n v="0"/>
    <n v="0"/>
    <n v="0"/>
    <n v="0"/>
    <n v="0"/>
    <n v="0"/>
    <n v="0"/>
    <n v="0"/>
    <n v="0"/>
    <x v="0"/>
    <m/>
    <x v="8"/>
    <x v="5"/>
    <s v="no root cause"/>
    <x v="5"/>
    <s v=""/>
  </r>
  <r>
    <s v="Nkololoun-Marche"/>
    <s v="LIT_548"/>
    <s v="Douala"/>
    <s v="CAMUSAT"/>
    <s v="Good Grid no GE - 8h"/>
    <s v="LITTORAL"/>
    <s v="Douala"/>
    <s v="ZTE"/>
    <n v="0"/>
    <n v="12.118418499399315"/>
    <n v="0"/>
    <n v="0"/>
    <n v="0"/>
    <n v="0"/>
    <n v="0"/>
    <n v="0"/>
    <n v="0"/>
    <n v="0"/>
    <n v="0"/>
    <n v="0"/>
    <n v="0"/>
    <n v="2.051034006500451E-3"/>
    <n v="2.875442666643838"/>
    <n v="0"/>
    <n v="0"/>
    <n v="0"/>
    <n v="0"/>
    <n v="0"/>
    <n v="0"/>
    <n v="0"/>
    <n v="0"/>
    <n v="0"/>
    <x v="0"/>
    <m/>
    <x v="8"/>
    <x v="5"/>
    <s v="no root cause"/>
    <x v="5"/>
    <s v=""/>
  </r>
  <r>
    <s v="Edea-Lom"/>
    <s v="LIT_321"/>
    <s v="LITTORAL"/>
    <s v="IHS"/>
    <s v="Grid-Gen"/>
    <s v="LITTORAL"/>
    <s v="Edea"/>
    <s v="ZTE"/>
    <n v="0"/>
    <n v="0"/>
    <n v="0"/>
    <n v="0"/>
    <n v="0"/>
    <n v="0.89715794459996578"/>
    <n v="1.0080207914208992"/>
    <n v="1.8178046873439433"/>
    <n v="0"/>
    <n v="0"/>
    <n v="0"/>
    <n v="0"/>
    <n v="1.1446553264104691"/>
    <n v="10.453121566747425"/>
    <n v="2.7107178833043681"/>
    <n v="0"/>
    <n v="0"/>
    <n v="0"/>
    <n v="0"/>
    <n v="0"/>
    <n v="0"/>
    <n v="0"/>
    <n v="0"/>
    <n v="0"/>
    <x v="0"/>
    <m/>
    <x v="8"/>
    <x v="5"/>
    <s v="no root cause"/>
    <x v="5"/>
    <s v=""/>
  </r>
  <r>
    <s v="Bansoa-IHS"/>
    <s v="OST_151"/>
    <s v="OUEST"/>
    <s v="IHS"/>
    <s v="Grid-Gen"/>
    <s v="OUEST"/>
    <s v="Bansoa"/>
    <s v="Huawei"/>
    <n v="0"/>
    <n v="0"/>
    <n v="0"/>
    <n v="0"/>
    <n v="0"/>
    <n v="0"/>
    <n v="0"/>
    <n v="0"/>
    <n v="0"/>
    <n v="0"/>
    <n v="0"/>
    <n v="0"/>
    <n v="0"/>
    <n v="0"/>
    <n v="2.5522353773759896"/>
    <n v="0"/>
    <n v="0"/>
    <n v="0"/>
    <n v="0"/>
    <n v="0"/>
    <n v="0"/>
    <n v="0"/>
    <n v="0"/>
    <n v="0"/>
    <x v="0"/>
    <m/>
    <x v="8"/>
    <x v="5"/>
    <s v="no root cause"/>
    <x v="5"/>
    <s v=""/>
  </r>
  <r>
    <s v="Mamfe-Camtel"/>
    <s v="SUO_245"/>
    <s v="SUD-OUEST"/>
    <s v="ESCO"/>
    <s v="HGB"/>
    <s v="SUD-OUEST"/>
    <s v="Mamfe"/>
    <s v="NOKIA"/>
    <n v="0"/>
    <n v="0"/>
    <n v="0"/>
    <n v="0"/>
    <n v="18.542069805607813"/>
    <n v="18.542178018836168"/>
    <n v="18.542069805607813"/>
    <n v="18.542232125450344"/>
    <n v="18.542069805607813"/>
    <n v="18.542178018836168"/>
    <n v="13.304771466270058"/>
    <n v="0"/>
    <n v="12.850081021405529"/>
    <n v="3.6650372539115894"/>
    <n v="2.2600254542237748"/>
    <n v="0"/>
    <n v="0"/>
    <n v="0"/>
    <n v="0"/>
    <n v="0"/>
    <n v="0"/>
    <n v="0"/>
    <n v="0"/>
    <n v="0"/>
    <x v="2"/>
    <m/>
    <x v="5"/>
    <x v="0"/>
    <s v="Defaut GE &amp; Power Cabinet"/>
    <x v="0"/>
    <s v="(05/05/2026 ocm ran 19h): P1 incident at Fontem_G9U9_SUO_017..;..;(05/05/2026 cell zte): P1 incident at Fontem_G9U9_SUO_017..;..;(05/05/2026 ocm ran 10h): P1 incident at Fontem_G9U9_SUO_017..;..;(05/05/2026 ocm ran 00h): Impacted by Fontem_N_SUO_017"/>
  </r>
  <r>
    <s v="Ebolowa-Angale"/>
    <s v="SUD_264"/>
    <s v="CENTRE"/>
    <s v="IHS"/>
    <s v="Grid-Gen"/>
    <s v="SUD"/>
    <s v="Ebolowa"/>
    <s v="ZTE"/>
    <n v="0"/>
    <n v="0"/>
    <n v="0"/>
    <n v="0"/>
    <n v="0"/>
    <n v="0"/>
    <n v="8.5499581945764227"/>
    <n v="6.2190918092759526"/>
    <n v="0"/>
    <n v="4.6127219753847362"/>
    <n v="1.3290343660557089"/>
    <n v="0"/>
    <n v="0.84987715198055114"/>
    <n v="0.86510830886360734"/>
    <n v="1.5127356727248866"/>
    <n v="0"/>
    <n v="0"/>
    <n v="0"/>
    <n v="0"/>
    <n v="0"/>
    <n v="0"/>
    <n v="0"/>
    <n v="0"/>
    <n v="0"/>
    <x v="0"/>
    <m/>
    <x v="8"/>
    <x v="5"/>
    <s v="no root cause"/>
    <x v="5"/>
    <s v=""/>
  </r>
  <r>
    <s v="Ebolowa-Si"/>
    <s v="SUD_227"/>
    <s v="CENTRE"/>
    <s v="IHS"/>
    <s v="Grid-Gen"/>
    <s v="SUD"/>
    <s v="Ebolowa"/>
    <s v="ZTE"/>
    <n v="1.6935298616283279"/>
    <n v="0.74627318203479831"/>
    <n v="0"/>
    <n v="0"/>
    <n v="0"/>
    <n v="0"/>
    <n v="3.7411930383268692"/>
    <n v="1.3821293942065958"/>
    <n v="0"/>
    <n v="0"/>
    <n v="2.9078311688682272"/>
    <n v="0"/>
    <n v="0"/>
    <n v="0"/>
    <n v="1.3347950963522275"/>
    <n v="0"/>
    <n v="0"/>
    <n v="0"/>
    <n v="0"/>
    <n v="0"/>
    <n v="0"/>
    <n v="0"/>
    <n v="0"/>
    <n v="0"/>
    <x v="0"/>
    <m/>
    <x v="8"/>
    <x v="5"/>
    <s v="no root cause"/>
    <x v="5"/>
    <s v=""/>
  </r>
  <r>
    <s v="Minkwele-IHS"/>
    <s v="LIT_479"/>
    <s v="LITTORAL"/>
    <s v="IHS"/>
    <s v="Grid-Gen"/>
    <s v="LITTORAL"/>
    <s v="Minkwele"/>
    <s v="ZTE"/>
    <n v="0"/>
    <n v="0"/>
    <n v="0"/>
    <n v="0"/>
    <n v="1.7882341274937013"/>
    <n v="0"/>
    <n v="1.8224061375498317"/>
    <n v="0"/>
    <n v="9.1172920358527976E-2"/>
    <n v="4.857472755134367"/>
    <n v="0"/>
    <n v="0"/>
    <n v="0"/>
    <n v="0"/>
    <n v="1.1533231744727253"/>
    <n v="0"/>
    <n v="0"/>
    <n v="0"/>
    <n v="0"/>
    <n v="0"/>
    <n v="0"/>
    <n v="0"/>
    <n v="0"/>
    <n v="0"/>
    <x v="0"/>
    <m/>
    <x v="8"/>
    <x v="5"/>
    <s v="no root cause"/>
    <x v="5"/>
    <s v=""/>
  </r>
  <r>
    <s v="Olembe"/>
    <s v="CTR_080"/>
    <s v="Yaounde"/>
    <s v="IHS"/>
    <s v="Grid-Gen"/>
    <s v="CENTRE"/>
    <s v="Yaounde"/>
    <s v="ZTE"/>
    <n v="3.5170239389555191"/>
    <n v="8.2978415274817134"/>
    <n v="0"/>
    <n v="0.78208601929612642"/>
    <n v="2.0640714487505472"/>
    <n v="3.0569324236016691E-2"/>
    <n v="0"/>
    <n v="0"/>
    <n v="0"/>
    <n v="0"/>
    <n v="0"/>
    <n v="0"/>
    <n v="0"/>
    <n v="0"/>
    <n v="1.1410348055120381"/>
    <n v="0"/>
    <n v="0"/>
    <n v="0"/>
    <n v="0"/>
    <n v="0"/>
    <n v="0"/>
    <n v="0"/>
    <n v="0"/>
    <n v="0"/>
    <x v="0"/>
    <m/>
    <x v="8"/>
    <x v="5"/>
    <s v="no root cause"/>
    <x v="5"/>
    <s v=""/>
  </r>
  <r>
    <s v="Garoua-Foulbere"/>
    <s v="NRD_045"/>
    <s v="Garoua"/>
    <s v="IHS"/>
    <s v="Grid-Gen"/>
    <s v="NORD"/>
    <s v="Garoua"/>
    <s v="Huawei"/>
    <n v="0"/>
    <n v="0"/>
    <n v="0"/>
    <n v="0"/>
    <n v="0"/>
    <n v="0"/>
    <n v="0"/>
    <n v="0"/>
    <n v="0"/>
    <n v="2.2788771320052623"/>
    <n v="0"/>
    <n v="0"/>
    <n v="0"/>
    <n v="0.98146435980629665"/>
    <n v="1.0555691102150768"/>
    <n v="0"/>
    <n v="0"/>
    <n v="0"/>
    <n v="0"/>
    <n v="0"/>
    <n v="0"/>
    <n v="0"/>
    <n v="0"/>
    <n v="0"/>
    <x v="0"/>
    <m/>
    <x v="8"/>
    <x v="5"/>
    <s v="no root cause"/>
    <x v="5"/>
    <s v=""/>
  </r>
  <r>
    <s v="Nkolmekong-YDE-HIS"/>
    <s v="CTR_523"/>
    <s v="Yaounde"/>
    <s v="IHS"/>
    <s v="Grid-Gen"/>
    <s v="CENTRE"/>
    <s v="Yaounde"/>
    <s v="ZTE"/>
    <n v="0"/>
    <n v="0"/>
    <n v="0"/>
    <n v="0"/>
    <n v="0"/>
    <n v="0"/>
    <n v="0"/>
    <n v="0"/>
    <n v="5.2906868074639135"/>
    <n v="0"/>
    <n v="7.785011685543311E-2"/>
    <n v="0"/>
    <n v="0"/>
    <n v="0"/>
    <n v="1.0123368803737094"/>
    <n v="0"/>
    <n v="0"/>
    <n v="0"/>
    <n v="0"/>
    <n v="0"/>
    <n v="0"/>
    <n v="0"/>
    <n v="0"/>
    <n v="0"/>
    <x v="0"/>
    <m/>
    <x v="8"/>
    <x v="5"/>
    <s v="no root cause"/>
    <x v="5"/>
    <s v=""/>
  </r>
  <r>
    <s v="Bomono-ba-mbengue-IHS"/>
    <s v="LIT_790"/>
    <s v="Douala"/>
    <s v="IHS"/>
    <s v="Grid-Gen"/>
    <s v="LITTORAL"/>
    <s v="Dibombari"/>
    <s v="ZTE"/>
    <n v="0"/>
    <n v="2.7603350711833645"/>
    <n v="0"/>
    <n v="0"/>
    <n v="0.2838274363430387"/>
    <n v="0"/>
    <n v="0.55811310578626994"/>
    <n v="1.1887971452460244"/>
    <n v="3.4403866074256842E-2"/>
    <n v="1.6661173462544903"/>
    <n v="0"/>
    <n v="0"/>
    <n v="0"/>
    <n v="6.0639266279149864E-4"/>
    <n v="0.90835837378329098"/>
    <n v="0"/>
    <n v="0"/>
    <n v="0"/>
    <n v="0"/>
    <n v="0"/>
    <n v="0"/>
    <n v="0"/>
    <n v="0"/>
    <n v="0"/>
    <x v="0"/>
    <m/>
    <x v="8"/>
    <x v="5"/>
    <s v="no root cause"/>
    <x v="5"/>
    <s v=""/>
  </r>
  <r>
    <s v="China-Embassy-IHS"/>
    <s v="CTR_874"/>
    <s v="Yaounde"/>
    <s v="IHS"/>
    <s v="GridOnly"/>
    <s v="CENTRE"/>
    <s v="Yaounde"/>
    <s v="ZTE"/>
    <n v="0"/>
    <n v="0"/>
    <n v="0"/>
    <n v="0"/>
    <n v="0"/>
    <n v="0"/>
    <n v="0"/>
    <n v="0"/>
    <n v="0"/>
    <n v="0"/>
    <n v="0"/>
    <n v="0"/>
    <n v="0"/>
    <n v="0"/>
    <n v="0.84003218874934726"/>
    <n v="0"/>
    <n v="0"/>
    <n v="0"/>
    <n v="0"/>
    <n v="0"/>
    <n v="0"/>
    <n v="0"/>
    <n v="0"/>
    <n v="0"/>
    <x v="0"/>
    <m/>
    <x v="8"/>
    <x v="5"/>
    <s v="no root cause"/>
    <x v="5"/>
    <s v=""/>
  </r>
  <r>
    <s v="Ekoudou-New"/>
    <s v="CTR_539"/>
    <s v="Yaounde"/>
    <s v="IHS"/>
    <s v="Grid-Gen"/>
    <s v="CENTRE"/>
    <s v="Yaounde"/>
    <s v="ZTE"/>
    <n v="0"/>
    <n v="0"/>
    <n v="0"/>
    <n v="0"/>
    <n v="1.5262189919328377"/>
    <n v="0"/>
    <n v="0"/>
    <n v="0"/>
    <n v="0"/>
    <n v="0"/>
    <n v="0"/>
    <n v="0"/>
    <n v="0"/>
    <n v="0"/>
    <n v="0.73485873191166351"/>
    <n v="0"/>
    <n v="0"/>
    <n v="0"/>
    <n v="0"/>
    <n v="0"/>
    <n v="0"/>
    <n v="0"/>
    <n v="0"/>
    <n v="0"/>
    <x v="0"/>
    <m/>
    <x v="8"/>
    <x v="5"/>
    <s v="no root cause"/>
    <x v="5"/>
    <s v=""/>
  </r>
  <r>
    <s v="Kousseri-Ville"/>
    <s v="EXN_064"/>
    <s v="EXTREME-NORD"/>
    <s v="IHS"/>
    <s v="GenOnly"/>
    <s v="EXTREME-NORD"/>
    <s v="Kousseri"/>
    <s v="Huawei"/>
    <n v="1.030350309474279"/>
    <n v="3.2405445548792495"/>
    <n v="1.7175537121218609"/>
    <n v="0.62262258406029114"/>
    <n v="0.13554659521220888"/>
    <n v="0.13180122876555575"/>
    <n v="0.40722834322110074"/>
    <n v="0.16622292991812984"/>
    <n v="0"/>
    <n v="0"/>
    <n v="0"/>
    <n v="0"/>
    <n v="0"/>
    <n v="0.14401825741297195"/>
    <n v="0.71563251748551071"/>
    <n v="0"/>
    <n v="0"/>
    <n v="0"/>
    <n v="0"/>
    <n v="0"/>
    <n v="0"/>
    <n v="0"/>
    <n v="0"/>
    <n v="0"/>
    <x v="2"/>
    <m/>
    <x v="8"/>
    <x v="5"/>
    <s v="no root cause"/>
    <x v="5"/>
    <s v=""/>
  </r>
  <r>
    <s v="Kumbo-Bangam-IHS"/>
    <s v="NRO_052"/>
    <s v="NORD-OUEST"/>
    <s v="IHS"/>
    <s v="Grid-Gen"/>
    <s v="NORD-OUEST"/>
    <s v="Kumbo-Bangam"/>
    <s v="Huawei"/>
    <n v="0"/>
    <n v="0"/>
    <n v="0"/>
    <n v="0"/>
    <n v="0"/>
    <n v="0"/>
    <n v="0"/>
    <n v="0"/>
    <n v="0"/>
    <n v="0"/>
    <n v="0"/>
    <n v="0"/>
    <n v="0"/>
    <n v="8.0600999335108288"/>
    <n v="0.66597965944988058"/>
    <n v="0"/>
    <n v="0"/>
    <n v="0"/>
    <n v="0"/>
    <n v="0"/>
    <n v="0"/>
    <n v="0"/>
    <n v="0"/>
    <n v="0"/>
    <x v="2"/>
    <m/>
    <x v="5"/>
    <x v="0"/>
    <s v="Defaut GE &amp; Power Cabinet"/>
    <x v="0"/>
    <s v="( hourly IHS): 05/05/2026 16:36 0:24:00 41v FME is informed and managing"/>
  </r>
  <r>
    <s v="Ngd-Mbideng-IHS"/>
    <s v="ADM_157"/>
    <s v="Ngaoundere"/>
    <s v="IHS"/>
    <s v="Grid-Gen"/>
    <s v="ADAMAOUA"/>
    <s v="Ngaoundere"/>
    <s v="Huawei"/>
    <n v="10.699388328154024"/>
    <n v="6.3574920170189433"/>
    <n v="0.46392605719210234"/>
    <n v="0.89434000222581789"/>
    <n v="11.112876783864532"/>
    <n v="0"/>
    <n v="4.7467882590966033"/>
    <n v="0"/>
    <n v="0"/>
    <n v="8.9175391586979543E-5"/>
    <n v="0"/>
    <n v="0"/>
    <n v="0"/>
    <n v="2.741519063558512"/>
    <n v="0.47664246803240562"/>
    <n v="0"/>
    <n v="0"/>
    <n v="2.675261747609386E-4"/>
    <n v="0"/>
    <n v="0"/>
    <n v="0"/>
    <n v="0"/>
    <n v="0"/>
    <n v="0"/>
    <x v="0"/>
    <m/>
    <x v="8"/>
    <x v="5"/>
    <s v="no root cause"/>
    <x v="5"/>
    <s v=""/>
  </r>
  <r>
    <s v="Nyom"/>
    <s v="CTR_381"/>
    <s v="Yaounde"/>
    <s v="IHS"/>
    <s v="Grid-Gen"/>
    <s v="CENTRE"/>
    <s v="Yaounde"/>
    <s v="ZTE"/>
    <n v="0"/>
    <n v="0"/>
    <n v="0"/>
    <n v="0"/>
    <n v="0"/>
    <n v="0"/>
    <n v="0"/>
    <n v="0"/>
    <n v="0"/>
    <n v="0"/>
    <n v="0"/>
    <n v="0"/>
    <n v="0"/>
    <n v="0"/>
    <n v="0.44107932186751786"/>
    <n v="0"/>
    <n v="0"/>
    <n v="0"/>
    <n v="0"/>
    <n v="0"/>
    <n v="0"/>
    <n v="0"/>
    <n v="0"/>
    <n v="0"/>
    <x v="0"/>
    <m/>
    <x v="8"/>
    <x v="5"/>
    <s v="no root cause"/>
    <x v="5"/>
    <s v=""/>
  </r>
  <r>
    <s v="Ngd-Maraba-MTN"/>
    <s v="ADM_167"/>
    <s v="Ngaoundere"/>
    <s v="MTN sharing"/>
    <m/>
    <s v="ADAMAOUA"/>
    <s v="Ngaoundere"/>
    <s v="Huawei"/>
    <n v="0"/>
    <n v="0"/>
    <n v="0"/>
    <n v="0"/>
    <n v="0"/>
    <n v="0"/>
    <n v="0"/>
    <n v="0"/>
    <n v="0"/>
    <n v="0"/>
    <n v="0"/>
    <n v="0"/>
    <n v="2.242778933490853"/>
    <n v="0.72246335248107341"/>
    <n v="0.40803092174538352"/>
    <n v="0"/>
    <n v="0"/>
    <n v="0"/>
    <n v="0"/>
    <n v="0"/>
    <n v="0"/>
    <n v="0"/>
    <n v="0"/>
    <n v="0"/>
    <x v="0"/>
    <m/>
    <x v="8"/>
    <x v="5"/>
    <s v="no root cause"/>
    <x v="5"/>
    <s v=""/>
  </r>
  <r>
    <s v="Magada-IHS"/>
    <s v="EXN_128"/>
    <s v="EXTREME-NORD"/>
    <s v="IHS"/>
    <s v="Gen Only"/>
    <s v="EXTREME-NORD"/>
    <s v="Magada"/>
    <s v="NOKIA"/>
    <n v="0"/>
    <n v="2.1403332599658708E-3"/>
    <n v="3.8023408028515511E-2"/>
    <n v="0"/>
    <n v="0"/>
    <n v="0"/>
    <n v="0"/>
    <n v="0.14857273970691828"/>
    <n v="0"/>
    <n v="0"/>
    <n v="0"/>
    <n v="0"/>
    <n v="0.20079234285224226"/>
    <n v="2.4452712958094893E-2"/>
    <n v="0.40190742236368598"/>
    <n v="0"/>
    <n v="0"/>
    <n v="0"/>
    <n v="0"/>
    <n v="0"/>
    <n v="0"/>
    <n v="0"/>
    <n v="0"/>
    <n v="0"/>
    <x v="2"/>
    <m/>
    <x v="8"/>
    <x v="5"/>
    <s v="no root cause"/>
    <x v="5"/>
    <s v=""/>
  </r>
  <r>
    <s v="Dembo"/>
    <s v="NRD_024"/>
    <s v="NORD"/>
    <s v="IHS"/>
    <s v="Solar-Gen"/>
    <s v="NORD"/>
    <s v="Dembo"/>
    <s v="NOKIA"/>
    <n v="0"/>
    <n v="0"/>
    <n v="0.46621302258272607"/>
    <n v="0"/>
    <n v="0"/>
    <n v="0"/>
    <n v="0"/>
    <n v="0"/>
    <n v="0"/>
    <n v="0"/>
    <n v="0"/>
    <n v="0"/>
    <n v="0"/>
    <n v="0"/>
    <n v="0.39311835192284178"/>
    <n v="0"/>
    <n v="0"/>
    <n v="0"/>
    <n v="0"/>
    <n v="0"/>
    <n v="0"/>
    <n v="0"/>
    <n v="0"/>
    <n v="0"/>
    <x v="0"/>
    <m/>
    <x v="8"/>
    <x v="5"/>
    <s v="no root cause"/>
    <x v="5"/>
    <s v=""/>
  </r>
  <r>
    <s v="Wina-IHS"/>
    <s v="EXN_127"/>
    <s v="EXTREME-NORD"/>
    <s v="IHS"/>
    <s v="Gen Only"/>
    <s v="EXTREME-NORD"/>
    <s v="Wina"/>
    <s v="Huawei"/>
    <n v="0"/>
    <n v="0"/>
    <n v="0"/>
    <n v="0"/>
    <n v="0"/>
    <n v="0"/>
    <n v="0"/>
    <n v="0"/>
    <n v="0"/>
    <n v="0"/>
    <n v="0"/>
    <n v="0"/>
    <n v="0"/>
    <n v="3.2727368712421483E-2"/>
    <n v="0.36586879660305965"/>
    <n v="0"/>
    <n v="0"/>
    <n v="0"/>
    <n v="0"/>
    <n v="0"/>
    <n v="0"/>
    <n v="0"/>
    <n v="0"/>
    <n v="0"/>
    <x v="2"/>
    <m/>
    <x v="8"/>
    <x v="5"/>
    <s v="no root cause"/>
    <x v="5"/>
    <s v=""/>
  </r>
  <r>
    <s v="Ekombitie"/>
    <s v="CTR_387"/>
    <s v="Yaounde"/>
    <s v="IHS"/>
    <s v="Grid-Gen"/>
    <s v="CENTRE"/>
    <s v="Yaounde"/>
    <s v="ZTE"/>
    <n v="0"/>
    <n v="0"/>
    <n v="0"/>
    <n v="0"/>
    <n v="0"/>
    <n v="0"/>
    <n v="0"/>
    <n v="0"/>
    <n v="0"/>
    <n v="0"/>
    <n v="0"/>
    <n v="0"/>
    <n v="0"/>
    <n v="0"/>
    <n v="0.36046476787288878"/>
    <n v="0"/>
    <n v="0"/>
    <n v="0"/>
    <n v="0"/>
    <n v="0"/>
    <n v="0"/>
    <n v="0"/>
    <n v="0"/>
    <n v="0"/>
    <x v="0"/>
    <m/>
    <x v="8"/>
    <x v="5"/>
    <s v="no root cause"/>
    <x v="5"/>
    <s v=""/>
  </r>
  <r>
    <s v="Olembe-CAMTEL"/>
    <s v="CTR_861"/>
    <s v="Yaounde"/>
    <s v="ESCO"/>
    <s v="Good Grid no GE - 8h"/>
    <s v="CENTRE"/>
    <s v="Yaounde"/>
    <s v="ZTE"/>
    <n v="0"/>
    <n v="0"/>
    <n v="0"/>
    <n v="0"/>
    <n v="0"/>
    <n v="0"/>
    <n v="0"/>
    <n v="0"/>
    <n v="0"/>
    <n v="0"/>
    <n v="0"/>
    <n v="0"/>
    <n v="0"/>
    <n v="0"/>
    <n v="0.35117269206952567"/>
    <n v="0"/>
    <n v="0"/>
    <n v="0"/>
    <n v="0"/>
    <n v="0"/>
    <n v="0"/>
    <n v="0"/>
    <n v="0"/>
    <n v="0"/>
    <x v="0"/>
    <m/>
    <x v="8"/>
    <x v="5"/>
    <s v="no root cause"/>
    <x v="5"/>
    <s v=""/>
  </r>
  <r>
    <s v="Ngd-Chateau"/>
    <s v="ADM_001"/>
    <s v="Ngaoundere"/>
    <s v="CAMUSAT"/>
    <s v="Good Grid + Solar + GE"/>
    <s v="ADAMAOUA"/>
    <s v="Ngaoundere"/>
    <s v="Huawei"/>
    <n v="10.751520262075777"/>
    <n v="6.4099271472720911"/>
    <n v="2.675261747609386E-4"/>
    <n v="0.47690999420716657"/>
    <n v="7.9314555136074514"/>
    <n v="0"/>
    <n v="4.4399000664891721"/>
    <n v="0"/>
    <n v="0"/>
    <n v="0"/>
    <n v="0"/>
    <n v="0"/>
    <n v="0"/>
    <n v="2.5663785944816837"/>
    <n v="0.31289861400039376"/>
    <n v="0"/>
    <n v="0"/>
    <n v="0"/>
    <n v="0"/>
    <n v="0"/>
    <n v="0"/>
    <n v="0"/>
    <n v="0"/>
    <n v="0"/>
    <x v="0"/>
    <m/>
    <x v="8"/>
    <x v="5"/>
    <s v="no root cause"/>
    <x v="5"/>
    <s v=""/>
  </r>
  <r>
    <s v="Kong-Kong-IHS"/>
    <s v="NRD_070"/>
    <s v="NORD"/>
    <s v="IHS"/>
    <s v="Solar-Gen"/>
    <s v="NORD"/>
    <s v="KongKong"/>
    <s v="NOKIA"/>
    <n v="0"/>
    <n v="9.8098607748450719E-4"/>
    <n v="2.5483726777558637E-2"/>
    <n v="0"/>
    <n v="0"/>
    <n v="0"/>
    <n v="0"/>
    <n v="0.10843379050572668"/>
    <n v="0"/>
    <n v="0"/>
    <n v="0"/>
    <n v="0"/>
    <n v="0.11792436547633295"/>
    <n v="1.5784864895840522E-2"/>
    <n v="0.30135324048778761"/>
    <n v="0"/>
    <n v="0"/>
    <n v="0"/>
    <n v="0"/>
    <n v="0"/>
    <n v="0"/>
    <n v="0"/>
    <n v="0"/>
    <n v="0"/>
    <x v="0"/>
    <m/>
    <x v="8"/>
    <x v="5"/>
    <s v="no root cause"/>
    <x v="5"/>
    <s v=""/>
  </r>
  <r>
    <s v="Maroua-Diarenga"/>
    <s v="EXN_088"/>
    <s v="Maroua"/>
    <s v="IHS"/>
    <s v="Grid-Gen"/>
    <s v="EXTREME-NORD"/>
    <s v="Maroua"/>
    <s v="Huawei"/>
    <n v="0"/>
    <n v="0"/>
    <n v="0"/>
    <n v="0"/>
    <n v="0"/>
    <n v="0"/>
    <n v="0"/>
    <n v="0"/>
    <n v="0"/>
    <n v="0"/>
    <n v="0"/>
    <n v="0"/>
    <n v="0"/>
    <n v="0"/>
    <n v="0.26217565126571984"/>
    <n v="0"/>
    <n v="0"/>
    <n v="0"/>
    <n v="0"/>
    <n v="0"/>
    <n v="0"/>
    <n v="0"/>
    <n v="0"/>
    <n v="0"/>
    <x v="0"/>
    <m/>
    <x v="8"/>
    <x v="5"/>
    <s v="no root cause"/>
    <x v="5"/>
    <s v=""/>
  </r>
  <r>
    <s v="Kousseri-Lacka"/>
    <s v="EXN_094"/>
    <s v="EXTREME-NORD"/>
    <s v="IHS"/>
    <s v="Grid-Gen"/>
    <s v="EXTREME-NORD"/>
    <s v="Kousseri"/>
    <s v="Huawei"/>
    <n v="0"/>
    <n v="0"/>
    <n v="0"/>
    <n v="0"/>
    <n v="1.0701046990437544E-3"/>
    <n v="0.10567283903057074"/>
    <n v="0.43860024598140024"/>
    <n v="0.18013429100569864"/>
    <n v="0"/>
    <n v="0"/>
    <n v="0"/>
    <n v="0"/>
    <n v="0"/>
    <n v="0"/>
    <n v="0.1904964715081057"/>
    <n v="0"/>
    <n v="0"/>
    <n v="0"/>
    <n v="0"/>
    <n v="0"/>
    <n v="0"/>
    <n v="0"/>
    <n v="0"/>
    <n v="0"/>
    <x v="2"/>
    <m/>
    <x v="8"/>
    <x v="5"/>
    <s v="no root cause"/>
    <x v="5"/>
    <s v=""/>
  </r>
  <r>
    <s v="Kodek-Djarengol"/>
    <s v="EXN_053"/>
    <s v="Maroua"/>
    <s v="IHS"/>
    <s v="Grid-Gen"/>
    <s v="EXTREME-NORD"/>
    <s v="Maroua"/>
    <s v="Huawei"/>
    <n v="0.27136071659917876"/>
    <n v="0.69431959889622274"/>
    <n v="0"/>
    <n v="0"/>
    <n v="0"/>
    <n v="0"/>
    <n v="0"/>
    <n v="0"/>
    <n v="0"/>
    <n v="0"/>
    <n v="0"/>
    <n v="0"/>
    <n v="0"/>
    <n v="0"/>
    <n v="0.18646574380837422"/>
    <n v="0"/>
    <n v="0"/>
    <n v="0"/>
    <n v="0"/>
    <n v="0"/>
    <n v="0"/>
    <n v="0"/>
    <n v="0"/>
    <n v="0"/>
    <x v="0"/>
    <m/>
    <x v="8"/>
    <x v="5"/>
    <s v="no root cause"/>
    <x v="5"/>
    <s v=""/>
  </r>
  <r>
    <s v="Tiko-Stadium-IHS"/>
    <s v="SUO_105"/>
    <s v="SUD-OUEST"/>
    <s v="IHS"/>
    <s v="Grid-Gen"/>
    <s v="SUD-OUEST"/>
    <s v="Tiko"/>
    <s v="Huawei"/>
    <n v="0"/>
    <n v="0"/>
    <n v="0"/>
    <n v="0"/>
    <n v="0"/>
    <n v="0"/>
    <n v="0"/>
    <n v="0"/>
    <n v="0"/>
    <n v="0"/>
    <n v="0"/>
    <n v="0"/>
    <n v="0"/>
    <n v="0"/>
    <n v="0.18405800823552576"/>
    <n v="0"/>
    <n v="0"/>
    <n v="0"/>
    <n v="0"/>
    <n v="0"/>
    <n v="0"/>
    <n v="0"/>
    <n v="0"/>
    <n v="0"/>
    <x v="2"/>
    <m/>
    <x v="8"/>
    <x v="5"/>
    <s v="no root cause"/>
    <x v="5"/>
    <s v=""/>
  </r>
  <r>
    <s v="Maroua-Doualare-II"/>
    <s v="EXN_111"/>
    <s v="Maroua"/>
    <s v="IHS"/>
    <s v="Grid-Gen"/>
    <s v="EXTREME-NORD"/>
    <s v="Maroua"/>
    <s v="Huawei"/>
    <n v="0"/>
    <n v="0"/>
    <n v="1.0317236105047183"/>
    <n v="0"/>
    <n v="0"/>
    <n v="0"/>
    <n v="4.8154711456968955E-3"/>
    <n v="0"/>
    <n v="0"/>
    <n v="0"/>
    <n v="0"/>
    <n v="0"/>
    <n v="0"/>
    <n v="0"/>
    <n v="0.14357238045503706"/>
    <n v="0"/>
    <n v="0"/>
    <n v="3.7329353970659156"/>
    <n v="0"/>
    <n v="0"/>
    <n v="0"/>
    <n v="0"/>
    <n v="0"/>
    <n v="0"/>
    <x v="0"/>
    <m/>
    <x v="8"/>
    <x v="5"/>
    <s v="no root cause"/>
    <x v="5"/>
    <s v=""/>
  </r>
  <r>
    <s v="Mbaka"/>
    <s v="ADM_161"/>
    <s v="ADAMAOUA"/>
    <s v="CAMUSAT"/>
    <s v="Hybrid Solar - S3"/>
    <s v="ADAMAOUA"/>
    <s v="Mbaka"/>
    <s v="Huawei"/>
    <n v="0"/>
    <n v="0"/>
    <n v="0"/>
    <n v="0"/>
    <n v="0"/>
    <n v="0"/>
    <n v="0"/>
    <n v="0"/>
    <n v="0"/>
    <n v="0"/>
    <n v="0"/>
    <n v="0"/>
    <n v="0"/>
    <n v="0"/>
    <n v="0.13365607691056491"/>
    <n v="0"/>
    <n v="0"/>
    <n v="0"/>
    <n v="0"/>
    <n v="0"/>
    <n v="0"/>
    <n v="0"/>
    <n v="0"/>
    <n v="0"/>
    <x v="0"/>
    <m/>
    <x v="8"/>
    <x v="5"/>
    <s v="no root cause"/>
    <x v="5"/>
    <s v=""/>
  </r>
  <r>
    <s v="H-Progres"/>
    <s v="CTR_017"/>
    <s v="Yaounde"/>
    <s v="IHS"/>
    <s v="GridOnly"/>
    <s v="CENTRE"/>
    <s v="Yaounde"/>
    <s v="ZTE"/>
    <n v="29.789699457528258"/>
    <n v="41.605670698821186"/>
    <n v="41.605670698821186"/>
    <n v="26.802181158737906"/>
    <n v="0"/>
    <n v="0"/>
    <n v="0"/>
    <n v="0"/>
    <n v="0"/>
    <n v="0"/>
    <n v="0"/>
    <n v="0"/>
    <n v="14.090817645598447"/>
    <n v="0"/>
    <n v="0.12250915296219253"/>
    <n v="0"/>
    <n v="0"/>
    <n v="0"/>
    <n v="0"/>
    <n v="0"/>
    <n v="0"/>
    <n v="0"/>
    <n v="0"/>
    <n v="0"/>
    <x v="0"/>
    <m/>
    <x v="8"/>
    <x v="5"/>
    <s v="no root cause"/>
    <x v="5"/>
    <s v=""/>
  </r>
  <r>
    <s v="Balaza"/>
    <s v="EXN_036"/>
    <s v="EXTREME-NORD"/>
    <s v="IHS"/>
    <s v="Solar-Grid-Gen"/>
    <s v="EXTREME-NORD"/>
    <s v="Balaza"/>
    <s v="Huawei"/>
    <n v="0"/>
    <n v="0"/>
    <n v="0"/>
    <n v="0"/>
    <n v="0"/>
    <n v="0"/>
    <n v="0"/>
    <n v="0"/>
    <n v="0"/>
    <n v="0"/>
    <n v="0"/>
    <n v="0"/>
    <n v="0"/>
    <n v="0"/>
    <n v="0.1149470797556166"/>
    <n v="0"/>
    <n v="0"/>
    <n v="0"/>
    <n v="0"/>
    <n v="0"/>
    <n v="0"/>
    <n v="0"/>
    <n v="0"/>
    <n v="0"/>
    <x v="2"/>
    <m/>
    <x v="8"/>
    <x v="5"/>
    <s v="no root cause"/>
    <x v="5"/>
    <s v=""/>
  </r>
  <r>
    <s v="Meidougou-MTN"/>
    <s v="ADM_062"/>
    <s v="ADAMAOUA"/>
    <s v="IHS"/>
    <s v="Grid-Gen"/>
    <s v="ADAMAOUA"/>
    <s v="Meidougou"/>
    <s v="NOKIA"/>
    <n v="0"/>
    <n v="0"/>
    <n v="0"/>
    <n v="0"/>
    <n v="0"/>
    <n v="0"/>
    <n v="0"/>
    <n v="2.7158273919121294"/>
    <n v="1.6022050589572854"/>
    <n v="0"/>
    <n v="0"/>
    <n v="0"/>
    <n v="0"/>
    <n v="0"/>
    <n v="0.10440654847003564"/>
    <n v="0"/>
    <n v="0"/>
    <n v="0"/>
    <n v="0"/>
    <n v="0"/>
    <n v="0"/>
    <n v="0"/>
    <n v="0"/>
    <n v="0"/>
    <x v="0"/>
    <m/>
    <x v="6"/>
    <x v="3"/>
    <s v="Warehouse HUAWEI"/>
    <x v="3"/>
    <s v="(05/05/2026 ocm ran 19h): 04.05.2026: Spare reçue à Ngaoundere Expedition en Cours vers Meiganga ETA=05.05.2026_x000a_02.05.2026: En Attente de la livraison des spare ce Jour 02.05.2026_x000a_30/04/2026  Spare FSMF Faulty Commande passe au WH de Garoua et Expediee a Ngaoundere Nouvelle ETD communiques par le SPM 30.04.2026 ESCALADE FM THEOPHILE_x000a_29/04/2026 Spare FSMF Faulty Commande passe au WH de Garoua et Expediee a Ngaoundere Nouvelle ETD communiques par le SPM 29.04.2026 ESCALADE FM THEOPHILE_x000a_28.04.2026: Spare FSMF Faulty Commande passee au WH de Garoua et Expediee a Ngaoundere Nouvelle ETD communiques par le SPM 28.04.2026_x000a_26/04/2026 FSMF expedié de GAROUA ETD=27.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05/05/2026 cell zte): 04.05.2026: Spare recu a Ngaoundere Expedition en Cours vers Meiganga ETA=05.05.2026_x000a_02.05.2026: En Attente de la livraison des spare ce Jour 02.05.2026_x000a_30/04/2026  Spare FSMF Faulty Commande passe au WH de Garoua et Expediee a Ngaoundere Nouvelle ETD communiques par le SPM 30.04.2026 ESCALADE FM THEOPHILE_x000a_29/04/2026 Spare FSMF Faulty Commande passe au WH de Garoua et Expediee a Ngaoundere Nouvelle ETD communiques par le SPM 29.04.2026 ESCALADE FM THEOPHILE_x000a_28.04.2026: Spare FSMF Faulty Commande passee au WH de Garoua et Expediee a Ngaoundere Nouvelle ETD communiques par le SPM 28.04.2026_x000a_26/04/2026 FSMF expedié de GAROUA ETD=27.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05/05/2026 ocm ran 10h): 04.05.2026: Spare recu a Ngaoundere Expedition en Cours vers Meiganga ETA=05.05.2026_x000a_02.05.2026: En Attente de la livraison des spare ce Jour 02.05.2026_x000a_30/04/2026  Spare FSMF Faulty Commande passe au WH de Garoua et Expediee a Ngaoundere Nouvelle ETD communiques par le SPM 30.04.2026 ESCALADE FM THEOPHILE_x000a_29/04/2026 Spare FSMF Faulty Commande passe au WH de Garoua et Expediee a Ngaoundere Nouvelle ETD communiques par le SPM 29.04.2026 ESCALADE FM THEOPHILE_x000a_28.04.2026: Spare FSMF Faulty Commande passee au WH de Garoua et Expediee a Ngaoundere Nouvelle ETD communiques par le SPM 28.04.2026_x000a_26/04/2026 FSMF expedié de GAROUA ETD=27.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05/05/2026 ocm ran 00h): 04.05.2026: Spare recu a Ngaoundere Expedition en Cours vers Meiganga ETA=05.05.2026_x000a_02.05.2026: En Attente de la livraison des spare ce Jour 02.05.2026_x000a_30/04/2026  Spare FSMF Faulty Commande passe au WH de Garoua et Expediee a Ngaoundere Nouvelle ETD communiques par le SPM 30.04.2026 ESCALADE FM THEOPHILE_x000a_29/04/2026 Spare FSMF Faulty Commande passe au WH de Garoua et Expediee a Ngaoundere Nouvelle ETD communiques par le SPM 29.04.2026 ESCALADE FM THEOPHILE_x000a_28.04.2026: Spare FSMF Faulty Commande passee au WH de Garoua et Expediee a Ngaoundere Nouvelle ETD communiques par le SPM 28.04.2026_x000a_26/04/2026 FSMF expedié de GAROUA ETD=27.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
  </r>
  <r>
    <s v="Dakana"/>
    <s v="EXN_211"/>
    <s v="EXTREME-NORD"/>
    <s v="IHS"/>
    <s v="Hybrid-Gen"/>
    <s v="EXTREME-NORD"/>
    <s v="Dakana"/>
    <s v="NOKIA"/>
    <n v="0.12579238602832277"/>
    <n v="1.1042919236351156"/>
    <n v="0"/>
    <n v="0"/>
    <n v="0"/>
    <n v="0"/>
    <n v="0"/>
    <n v="0"/>
    <n v="0"/>
    <n v="0"/>
    <n v="0"/>
    <n v="0"/>
    <n v="1.8987955370989934E-2"/>
    <n v="2.7877570454759875"/>
    <n v="5.9982981228613515E-2"/>
    <n v="0"/>
    <n v="0"/>
    <n v="0"/>
    <n v="0"/>
    <n v="0"/>
    <n v="0"/>
    <n v="0"/>
    <n v="0"/>
    <n v="0"/>
    <x v="2"/>
    <m/>
    <x v="8"/>
    <x v="5"/>
    <s v="no root cause"/>
    <x v="5"/>
    <s v=""/>
  </r>
  <r>
    <s v="T-junction-IHS"/>
    <s v="NRO_124"/>
    <s v="NORD-OUEST"/>
    <s v="IHS"/>
    <s v="Grid-Gen"/>
    <s v="NORD-OUEST"/>
    <s v="Bamenda"/>
    <s v="Huawei"/>
    <n v="7.6643573807261305"/>
    <n v="4.0899401597452298"/>
    <n v="7.936609851241179E-3"/>
    <n v="0"/>
    <n v="6.5819286425650567"/>
    <n v="0"/>
    <n v="0"/>
    <n v="1.7078692645955151"/>
    <n v="15.006827267979901"/>
    <n v="0.87418636372716041"/>
    <n v="0.91943395741839384"/>
    <n v="0"/>
    <n v="23.114261499345094"/>
    <n v="21.026665582293905"/>
    <n v="4.0182431449092976E-2"/>
    <n v="0"/>
    <n v="0"/>
    <n v="2.0499460667231681"/>
    <n v="0"/>
    <n v="0"/>
    <n v="0"/>
    <n v="0"/>
    <n v="0"/>
    <n v="0"/>
    <x v="0"/>
    <m/>
    <x v="8"/>
    <x v="5"/>
    <s v="no root cause"/>
    <x v="5"/>
    <s v=""/>
  </r>
  <r>
    <s v="Bamengwi-IHS"/>
    <s v="NRO_093"/>
    <s v="NORD-OUEST"/>
    <s v="IHS"/>
    <s v="Grid-Gen"/>
    <s v="NORD-OUEST"/>
    <s v="Bamengwi"/>
    <s v="NOKIA"/>
    <n v="1.4268062653917818E-3"/>
    <n v="0"/>
    <n v="0"/>
    <n v="6.8665051521974146E-3"/>
    <n v="3.1211387055442015E-3"/>
    <n v="1.6051570485658829E-3"/>
    <n v="8.4519361837624304E-2"/>
    <n v="1.5159816569788325E-3"/>
    <n v="1.3376308738047311E-3"/>
    <n v="0"/>
    <n v="0"/>
    <n v="0"/>
    <n v="1.8726832233265207E-3"/>
    <n v="0"/>
    <n v="3.9201502141636153E-2"/>
    <n v="0"/>
    <n v="0"/>
    <n v="0"/>
    <n v="0"/>
    <n v="0"/>
    <n v="0"/>
    <n v="0"/>
    <n v="0"/>
    <n v="0"/>
    <x v="2"/>
    <m/>
    <x v="8"/>
    <x v="5"/>
    <s v="no root cause"/>
    <x v="5"/>
    <s v=""/>
  </r>
  <r>
    <s v="Mfou"/>
    <s v="CTR_036"/>
    <s v="CENTRE"/>
    <s v="IHS"/>
    <s v="Grid-Gen"/>
    <s v="CENTRE"/>
    <s v="Mfou"/>
    <s v="ZTE"/>
    <n v="0"/>
    <n v="0"/>
    <n v="0"/>
    <n v="0"/>
    <n v="0.25056501528109515"/>
    <n v="5.1418530789052404E-2"/>
    <n v="0"/>
    <n v="0"/>
    <n v="0"/>
    <n v="0"/>
    <n v="0"/>
    <n v="0"/>
    <n v="0.58181592487008926"/>
    <n v="0"/>
    <n v="3.8131397442592446E-2"/>
    <n v="0"/>
    <n v="0"/>
    <n v="0"/>
    <n v="0"/>
    <n v="0"/>
    <n v="0"/>
    <n v="0"/>
    <n v="0"/>
    <n v="0"/>
    <x v="0"/>
    <m/>
    <x v="8"/>
    <x v="5"/>
    <s v="no root cause"/>
    <x v="5"/>
    <s v=""/>
  </r>
  <r>
    <s v="Bamoungoum-IHS"/>
    <s v="OST_163"/>
    <s v="OUEST"/>
    <s v="IHS"/>
    <s v="Grid-Gen"/>
    <s v="OUEST"/>
    <s v="Bamoungoum"/>
    <s v="Huawei"/>
    <n v="0"/>
    <n v="0"/>
    <n v="0"/>
    <n v="0"/>
    <n v="0"/>
    <n v="0"/>
    <n v="0"/>
    <n v="0"/>
    <n v="0"/>
    <n v="0"/>
    <n v="0"/>
    <n v="0"/>
    <n v="0"/>
    <n v="0"/>
    <n v="2.5646842620415309E-2"/>
    <n v="0"/>
    <n v="0"/>
    <n v="0"/>
    <n v="0"/>
    <n v="0"/>
    <n v="0"/>
    <n v="0"/>
    <n v="0"/>
    <n v="0"/>
    <x v="0"/>
    <m/>
    <x v="8"/>
    <x v="5"/>
    <s v="no root cause"/>
    <x v="5"/>
    <s v=""/>
  </r>
  <r>
    <s v="be"/>
    <s v="SUD_240"/>
    <s v="CENTRE"/>
    <s v="IHS"/>
    <s v="Grid-Gen"/>
    <s v="SUD"/>
    <s v="Kribi"/>
    <s v="ZTE"/>
    <n v="0"/>
    <n v="0"/>
    <n v="0"/>
    <n v="0"/>
    <n v="0"/>
    <n v="0"/>
    <n v="0"/>
    <n v="0"/>
    <n v="0"/>
    <n v="0"/>
    <n v="0"/>
    <n v="0"/>
    <n v="0"/>
    <n v="0"/>
    <n v="1.4696104533534354E-2"/>
    <n v="0"/>
    <n v="0"/>
    <n v="0"/>
    <n v="0"/>
    <n v="0"/>
    <n v="0"/>
    <n v="0"/>
    <n v="0"/>
    <n v="0"/>
    <x v="0"/>
    <m/>
    <x v="8"/>
    <x v="5"/>
    <s v="no root cause"/>
    <x v="5"/>
    <s v=""/>
  </r>
  <r>
    <s v="be-HIS"/>
    <s v="SUD_043"/>
    <s v="CENTRE"/>
    <s v="IHS"/>
    <s v="Grid-Gen"/>
    <s v="SUD"/>
    <s v="Kribi"/>
    <s v="ZTE"/>
    <n v="0"/>
    <n v="0"/>
    <n v="0"/>
    <n v="0"/>
    <n v="0"/>
    <n v="0"/>
    <n v="0"/>
    <n v="0"/>
    <n v="0"/>
    <n v="0"/>
    <n v="0"/>
    <n v="0"/>
    <n v="0"/>
    <n v="0"/>
    <n v="1.2431049587225294E-2"/>
    <n v="0"/>
    <n v="0"/>
    <n v="0"/>
    <n v="0"/>
    <n v="0"/>
    <n v="0"/>
    <n v="0"/>
    <n v="0"/>
    <n v="0"/>
    <x v="0"/>
    <m/>
    <x v="8"/>
    <x v="5"/>
    <s v="no root cause"/>
    <x v="5"/>
    <s v=""/>
  </r>
  <r>
    <s v="Kribi-Port-Eau-Profonde-IHS"/>
    <s v="SUD_076"/>
    <s v="LITTORAL"/>
    <s v="IHS"/>
    <s v="Gen-Lithium"/>
    <s v="SUD"/>
    <s v="Kribi"/>
    <s v="ZTE"/>
    <n v="0"/>
    <n v="3.2031800658042973E-2"/>
    <n v="1.3911361087569274E-3"/>
    <n v="0"/>
    <n v="0"/>
    <n v="0"/>
    <n v="0"/>
    <n v="0"/>
    <n v="0"/>
    <n v="0"/>
    <n v="16.943253061212843"/>
    <n v="0"/>
    <n v="0"/>
    <n v="0"/>
    <n v="1.2038677864242234E-2"/>
    <n v="0"/>
    <n v="0"/>
    <n v="0"/>
    <n v="0"/>
    <n v="0"/>
    <n v="0"/>
    <n v="0"/>
    <n v="0"/>
    <n v="0"/>
    <x v="0"/>
    <m/>
    <x v="8"/>
    <x v="5"/>
    <s v="no root cause"/>
    <x v="5"/>
    <s v=""/>
  </r>
  <r>
    <s v="Sangmelima-Akon-MTN"/>
    <s v="SUD_258"/>
    <s v="CENTRE"/>
    <s v="IHS"/>
    <s v="Grid-Gen"/>
    <s v="SUD"/>
    <s v="Sangmelima"/>
    <s v="ZTE"/>
    <n v="0"/>
    <n v="0.13228277588012607"/>
    <n v="0"/>
    <n v="0"/>
    <n v="0"/>
    <n v="0"/>
    <n v="0"/>
    <n v="0"/>
    <n v="0"/>
    <n v="0"/>
    <n v="0"/>
    <n v="0"/>
    <n v="0"/>
    <n v="0"/>
    <n v="1.2020842785924555E-2"/>
    <n v="0"/>
    <n v="0"/>
    <n v="0"/>
    <n v="0"/>
    <n v="0"/>
    <n v="0"/>
    <n v="0"/>
    <n v="0"/>
    <n v="0"/>
    <x v="0"/>
    <m/>
    <x v="8"/>
    <x v="5"/>
    <s v="no root cause"/>
    <x v="5"/>
    <s v=""/>
  </r>
  <r>
    <s v="Kribi-Orange"/>
    <s v="SUD_002"/>
    <s v="LITTORAL"/>
    <m/>
    <m/>
    <s v="SUD"/>
    <s v="Kribi"/>
    <s v="ZTE"/>
    <n v="0"/>
    <n v="0"/>
    <n v="0"/>
    <n v="0"/>
    <n v="0"/>
    <n v="0"/>
    <n v="0"/>
    <n v="0"/>
    <n v="0"/>
    <n v="0"/>
    <n v="0"/>
    <n v="0"/>
    <n v="0"/>
    <n v="0"/>
    <n v="1.187816215938565E-2"/>
    <n v="0"/>
    <n v="0"/>
    <n v="0"/>
    <n v="0"/>
    <n v="0"/>
    <n v="0"/>
    <n v="0"/>
    <n v="0"/>
    <n v="0"/>
    <x v="0"/>
    <m/>
    <x v="8"/>
    <x v="5"/>
    <s v="no root cause"/>
    <x v="5"/>
    <s v=""/>
  </r>
  <r>
    <s v="Azem-IHS"/>
    <s v="SUD_060"/>
    <s v="CENTRE"/>
    <s v="IHS"/>
    <s v="Grid-Gen"/>
    <s v="SUD"/>
    <s v="Azem"/>
    <s v="ZTE"/>
    <n v="0"/>
    <n v="0"/>
    <n v="0"/>
    <n v="0"/>
    <n v="0"/>
    <n v="0"/>
    <n v="0"/>
    <n v="0"/>
    <n v="0"/>
    <n v="0"/>
    <n v="0"/>
    <n v="0"/>
    <n v="0"/>
    <n v="0"/>
    <n v="1.1664141219576691E-2"/>
    <n v="0"/>
    <n v="0"/>
    <n v="0"/>
    <n v="0"/>
    <n v="0"/>
    <n v="0"/>
    <n v="0"/>
    <n v="0"/>
    <n v="0"/>
    <x v="0"/>
    <m/>
    <x v="8"/>
    <x v="5"/>
    <s v="no root cause"/>
    <x v="5"/>
    <s v=""/>
  </r>
  <r>
    <s v="Scalom-EHS-IHS"/>
    <s v="CTR_155"/>
    <s v="Yaounde"/>
    <s v="IHS"/>
    <s v="Grid-Lithium"/>
    <s v="CENTRE"/>
    <s v="Yaounde"/>
    <s v="ZTE"/>
    <n v="0"/>
    <n v="0"/>
    <n v="0"/>
    <n v="0"/>
    <n v="0"/>
    <n v="0"/>
    <n v="0"/>
    <n v="0"/>
    <n v="0"/>
    <n v="0"/>
    <n v="0"/>
    <n v="0"/>
    <n v="1.09329030085638E-2"/>
    <n v="1.2859091466842516E-2"/>
    <n v="1.1646306141259522E-2"/>
    <n v="0"/>
    <n v="0"/>
    <n v="0"/>
    <n v="0"/>
    <n v="0"/>
    <n v="0"/>
    <n v="0"/>
    <n v="0"/>
    <n v="0"/>
    <x v="0"/>
    <m/>
    <x v="8"/>
    <x v="5"/>
    <s v="no root cause"/>
    <x v="5"/>
    <s v=""/>
  </r>
  <r>
    <s v="Sangmelima-CRTV"/>
    <s v="SUD_018"/>
    <s v="CENTRE"/>
    <s v="CAMUSAT"/>
    <s v="Medium Grid + Solar + GE"/>
    <s v="SUD"/>
    <s v="Sangmelima"/>
    <s v="ZTE"/>
    <n v="0"/>
    <n v="0"/>
    <n v="0"/>
    <n v="0"/>
    <n v="0"/>
    <n v="0"/>
    <n v="0"/>
    <n v="0"/>
    <n v="0"/>
    <n v="0"/>
    <n v="0"/>
    <n v="0"/>
    <n v="0"/>
    <n v="0"/>
    <n v="1.1057748556785537E-2"/>
    <n v="0"/>
    <n v="0"/>
    <n v="0"/>
    <n v="0"/>
    <n v="0"/>
    <n v="0"/>
    <n v="0"/>
    <n v="0"/>
    <n v="0"/>
    <x v="0"/>
    <m/>
    <x v="8"/>
    <x v="5"/>
    <s v="no root cause"/>
    <x v="5"/>
    <s v=""/>
  </r>
  <r>
    <s v="e-Technique"/>
    <s v="SUD_057"/>
    <s v="CENTRE"/>
    <s v="IHS"/>
    <s v="Grid-Gen"/>
    <s v="SUD"/>
    <s v="Kribi"/>
    <s v="ZTE"/>
    <n v="0"/>
    <n v="0.87898399979454001"/>
    <n v="0"/>
    <n v="0"/>
    <n v="0"/>
    <n v="0"/>
    <n v="0"/>
    <n v="0"/>
    <n v="0"/>
    <n v="0"/>
    <n v="0"/>
    <n v="0"/>
    <n v="0"/>
    <n v="0"/>
    <n v="1.0362180502406842E-2"/>
    <n v="0"/>
    <n v="0"/>
    <n v="0"/>
    <n v="0"/>
    <n v="0"/>
    <n v="0"/>
    <n v="0"/>
    <n v="0"/>
    <n v="0"/>
    <x v="0"/>
    <m/>
    <x v="8"/>
    <x v="5"/>
    <s v="no root cause"/>
    <x v="5"/>
    <s v=""/>
  </r>
  <r>
    <s v="Kribi-CRTV"/>
    <s v="SUD_010"/>
    <s v="CENTRE"/>
    <s v="CAMUSAT"/>
    <s v="Good Grid + GE"/>
    <s v="SUD"/>
    <s v="Kribi"/>
    <s v="ZTE"/>
    <n v="0.6507485025668247"/>
    <n v="0"/>
    <n v="0"/>
    <n v="0"/>
    <n v="0"/>
    <n v="0"/>
    <n v="0"/>
    <n v="0"/>
    <n v="0"/>
    <n v="0"/>
    <n v="0"/>
    <n v="0"/>
    <n v="0"/>
    <n v="0"/>
    <n v="9.9519737011067588E-3"/>
    <n v="0"/>
    <n v="0"/>
    <n v="0"/>
    <n v="0"/>
    <n v="0"/>
    <n v="0"/>
    <n v="0"/>
    <n v="0"/>
    <n v="0"/>
    <x v="0"/>
    <m/>
    <x v="8"/>
    <x v="5"/>
    <s v="no root cause"/>
    <x v="5"/>
    <s v=""/>
  </r>
  <r>
    <s v="Kribi-Bassiki"/>
    <s v="SUD_071"/>
    <s v="CENTRE"/>
    <s v="CAMUSAT"/>
    <s v="Good Grid no GE - 8h"/>
    <s v="SUD"/>
    <s v="Kribi"/>
    <s v="ZTE"/>
    <n v="0"/>
    <n v="0"/>
    <n v="0"/>
    <n v="0"/>
    <n v="0"/>
    <n v="0"/>
    <n v="0"/>
    <n v="0"/>
    <n v="0"/>
    <n v="0"/>
    <n v="0"/>
    <n v="0"/>
    <n v="0"/>
    <n v="0"/>
    <n v="9.8092930745678555E-3"/>
    <n v="0"/>
    <n v="0"/>
    <n v="0"/>
    <n v="0"/>
    <n v="0"/>
    <n v="0"/>
    <n v="0"/>
    <n v="0"/>
    <n v="0"/>
    <x v="0"/>
    <m/>
    <x v="8"/>
    <x v="5"/>
    <s v="no root cause"/>
    <x v="5"/>
    <s v=""/>
  </r>
  <r>
    <s v="SUD_191_Z_Kribi-Terre-Promise"/>
    <s v="SUD_191"/>
    <s v="CENTRE"/>
    <s v="ESCO"/>
    <s v="Hybrid Solar - S1"/>
    <s v="SUD"/>
    <s v="Kribi"/>
    <s v="ZTE"/>
    <n v="0"/>
    <n v="0"/>
    <n v="0"/>
    <n v="0"/>
    <n v="0"/>
    <n v="0"/>
    <n v="0"/>
    <n v="0"/>
    <n v="0"/>
    <n v="0"/>
    <n v="0"/>
    <n v="0"/>
    <n v="0"/>
    <s v=""/>
    <n v="8.6500129839370554E-3"/>
    <n v="0"/>
    <n v="0"/>
    <n v="0"/>
    <n v="0"/>
    <n v="0"/>
    <n v="0"/>
    <n v="0"/>
    <n v="0"/>
    <n v="0"/>
    <x v="1"/>
    <m/>
    <x v="3"/>
    <x v="1"/>
    <s v="EXCLU"/>
    <x v="1"/>
    <s v=""/>
  </r>
  <r>
    <s v="Bipaga"/>
    <s v="SUD_001"/>
    <s v="LITTORAL"/>
    <s v="IHS"/>
    <s v="Grid-Gen"/>
    <s v="SUD"/>
    <s v="Bipaga"/>
    <s v="ZTE"/>
    <n v="0"/>
    <n v="0.34607185967075033"/>
    <n v="0"/>
    <n v="0"/>
    <n v="0"/>
    <n v="0"/>
    <n v="0"/>
    <n v="0.30062808011802444"/>
    <n v="0"/>
    <n v="3.2739318214894149"/>
    <n v="0"/>
    <n v="0"/>
    <n v="0"/>
    <n v="0"/>
    <n v="8.6143428273020278E-3"/>
    <n v="0"/>
    <n v="0"/>
    <n v="0"/>
    <n v="0"/>
    <n v="0"/>
    <n v="0"/>
    <n v="0"/>
    <n v="0"/>
    <n v="0"/>
    <x v="0"/>
    <m/>
    <x v="8"/>
    <x v="5"/>
    <s v="no root cause"/>
    <x v="5"/>
    <s v=""/>
  </r>
  <r>
    <s v="Kye-Ossi"/>
    <s v="SUD_015"/>
    <s v="CENTRE"/>
    <s v="IHS"/>
    <s v="Solar-Grid-Gen-Lithium"/>
    <s v="SUD"/>
    <s v="Kye-Ossi"/>
    <s v="ZTE"/>
    <n v="0.55970042775651829"/>
    <n v="0"/>
    <n v="0"/>
    <n v="5.7896860465928885E-17"/>
    <n v="0"/>
    <n v="0"/>
    <n v="0"/>
    <n v="0"/>
    <n v="0"/>
    <n v="0"/>
    <n v="0"/>
    <n v="0"/>
    <n v="0"/>
    <n v="0"/>
    <n v="8.5608375923501741E-3"/>
    <n v="0"/>
    <n v="0"/>
    <n v="0"/>
    <n v="0"/>
    <n v="0"/>
    <n v="0"/>
    <n v="0"/>
    <n v="0"/>
    <n v="0"/>
    <x v="0"/>
    <m/>
    <x v="8"/>
    <x v="5"/>
    <s v="no root cause"/>
    <x v="5"/>
    <s v=""/>
  </r>
  <r>
    <s v="KRIBI-NDOMBE-II"/>
    <s v="SUD_096"/>
    <s v="LITTORAL"/>
    <s v="CAMUSAT"/>
    <s v="Good Grid + Solar + GE"/>
    <s v="SUD"/>
    <s v="Kribi"/>
    <s v="ZTE"/>
    <n v="0"/>
    <n v="0"/>
    <n v="0"/>
    <n v="0"/>
    <n v="0"/>
    <n v="8.6845290698893322E-17"/>
    <n v="0"/>
    <n v="0"/>
    <n v="0"/>
    <n v="5.7896860465928885E-17"/>
    <n v="8.6845290698893322E-17"/>
    <n v="0"/>
    <n v="5.7896860465928885E-17"/>
    <n v="0"/>
    <n v="7.9722800078760418E-3"/>
    <n v="0"/>
    <n v="0"/>
    <n v="0"/>
    <n v="0"/>
    <n v="0"/>
    <n v="0"/>
    <n v="0"/>
    <n v="0"/>
    <n v="0"/>
    <x v="0"/>
    <m/>
    <x v="8"/>
    <x v="5"/>
    <s v="no root cause"/>
    <x v="5"/>
    <s v=""/>
  </r>
  <r>
    <s v="Kribi-Ebouyie"/>
    <s v="SUD_077"/>
    <s v="LITTORAL"/>
    <s v="IHS"/>
    <s v="Grid-Gen"/>
    <s v="SUD"/>
    <s v="Kribi"/>
    <s v="ZTE"/>
    <n v="0"/>
    <n v="0"/>
    <n v="0"/>
    <n v="0"/>
    <n v="0"/>
    <n v="0"/>
    <n v="0"/>
    <n v="0"/>
    <n v="0"/>
    <n v="0"/>
    <n v="0"/>
    <n v="0"/>
    <n v="0"/>
    <n v="0"/>
    <n v="7.9009396946064809E-3"/>
    <n v="0"/>
    <n v="0"/>
    <n v="0"/>
    <n v="0"/>
    <n v="0"/>
    <n v="0"/>
    <n v="0"/>
    <n v="0"/>
    <n v="0"/>
    <x v="0"/>
    <m/>
    <x v="8"/>
    <x v="5"/>
    <s v="no root cause"/>
    <x v="5"/>
    <s v=""/>
  </r>
  <r>
    <s v="Kolofata"/>
    <s v="EXN_104"/>
    <s v="EXTREME-NORD"/>
    <s v="IHS"/>
    <s v="Grid-Hybrid-Gen"/>
    <s v="EXTREME-NORD"/>
    <s v="Kolofata"/>
    <s v="Huawei"/>
    <n v="0"/>
    <n v="0"/>
    <n v="0"/>
    <n v="0"/>
    <n v="0"/>
    <n v="0"/>
    <n v="0"/>
    <n v="0"/>
    <n v="0"/>
    <n v="0"/>
    <n v="0"/>
    <n v="0"/>
    <n v="0"/>
    <n v="0.56537198266145017"/>
    <n v="7.5799082848932615E-3"/>
    <n v="0"/>
    <n v="0"/>
    <n v="0"/>
    <n v="0"/>
    <n v="0"/>
    <n v="0"/>
    <n v="0"/>
    <n v="0"/>
    <n v="0"/>
    <x v="2"/>
    <m/>
    <x v="7"/>
    <x v="4"/>
    <s v="ACCESS-ISSUE"/>
    <x v="4"/>
    <s v="(05/05/2026 cell huawei): 05/05/2026 : Attente du go du BIR_x000a_04/05/2026 : Fme active || Demande d'escorte_x000a_02/04/2026 : Check connectivity(SFP, Optical fiber) between BBU and RRU 60 || Fme active..;..;(05/05/2026 cell huawei): 04/05/2026 : Fme active || Demande d'escorte_x000a_02/04/2026 : Check connectivity(SFP, Optical fiber) between BBU and RRU 60 || Fme active..;..;(05/05/2026 cell huawei): 04/05/2026 : Fme active || Demande d'escorte_x000a_02/04/2026 : Check connectivity(SFP, Optical fiber) between BBU and RRU 60 || Fme active"/>
  </r>
  <r>
    <s v="Kribi-Kienke-Bridge-IHS"/>
    <s v="SUD_042"/>
    <s v="LITTORAL"/>
    <s v="IHS"/>
    <s v="Grid-Gen"/>
    <s v="SUD"/>
    <s v="Kribi"/>
    <s v="ZTE"/>
    <n v="0"/>
    <n v="0"/>
    <n v="0"/>
    <n v="0"/>
    <n v="0"/>
    <n v="0"/>
    <n v="0"/>
    <n v="0"/>
    <n v="0"/>
    <n v="0"/>
    <n v="0"/>
    <n v="0"/>
    <n v="0"/>
    <n v="0"/>
    <n v="7.2945470318146405E-3"/>
    <n v="0"/>
    <n v="0"/>
    <n v="0"/>
    <n v="0"/>
    <n v="0"/>
    <n v="0"/>
    <n v="0"/>
    <n v="0"/>
    <n v="0"/>
    <x v="0"/>
    <m/>
    <x v="8"/>
    <x v="5"/>
    <s v="no root cause"/>
    <x v="5"/>
    <s v=""/>
  </r>
  <r>
    <s v="Kribi-Ocean"/>
    <s v="SUD_006"/>
    <s v="LITTORAL"/>
    <s v="IHS"/>
    <s v="Grid-Gen"/>
    <s v="SUD"/>
    <s v="Kribi"/>
    <s v="ZTE"/>
    <n v="0"/>
    <n v="0"/>
    <n v="0"/>
    <n v="0"/>
    <n v="0"/>
    <n v="0"/>
    <n v="0"/>
    <n v="0"/>
    <n v="0"/>
    <n v="0"/>
    <n v="0"/>
    <n v="0"/>
    <n v="0"/>
    <n v="0"/>
    <n v="7.0091857787370022E-3"/>
    <n v="0"/>
    <n v="0"/>
    <n v="0"/>
    <n v="0"/>
    <n v="0"/>
    <n v="0"/>
    <n v="0"/>
    <n v="0"/>
    <n v="0"/>
    <x v="0"/>
    <m/>
    <x v="8"/>
    <x v="5"/>
    <s v="no root cause"/>
    <x v="5"/>
    <s v=""/>
  </r>
  <r>
    <s v="Belel-MTN-IHS"/>
    <s v="ADM_096"/>
    <s v="ADAMAOUA"/>
    <s v="IHS"/>
    <s v="Solar-Gen"/>
    <s v="ADAMAOUA"/>
    <s v="Belel"/>
    <s v="Huawei"/>
    <n v="0"/>
    <n v="0"/>
    <n v="0"/>
    <n v="0"/>
    <n v="0"/>
    <n v="0"/>
    <n v="0"/>
    <n v="0"/>
    <n v="0"/>
    <n v="0"/>
    <n v="0"/>
    <n v="0"/>
    <n v="0"/>
    <n v="0"/>
    <n v="6.4206281942625247E-3"/>
    <n v="0"/>
    <n v="0"/>
    <n v="0"/>
    <n v="0"/>
    <n v="0"/>
    <n v="0"/>
    <n v="0"/>
    <n v="0"/>
    <n v="0"/>
    <x v="0"/>
    <m/>
    <x v="8"/>
    <x v="5"/>
    <s v="no root cause"/>
    <x v="5"/>
    <s v=""/>
  </r>
  <r>
    <s v="Ndiam-badji"/>
    <s v="NRD_154"/>
    <s v="NORD"/>
    <s v="CAMUSAT"/>
    <s v="Hybrid Solar - S3"/>
    <s v="NORD"/>
    <s v="Ndiam-Badji"/>
    <s v="NOKIA"/>
    <n v="1.2485277349802194E-3"/>
    <n v="0"/>
    <n v="0"/>
    <n v="4.8157498349233373E-3"/>
    <n v="0"/>
    <n v="0"/>
    <n v="0"/>
    <n v="0"/>
    <n v="0"/>
    <n v="0"/>
    <n v="0"/>
    <n v="0"/>
    <n v="0"/>
    <n v="0"/>
    <n v="5.6186999824777671E-3"/>
    <n v="0"/>
    <n v="0"/>
    <n v="0"/>
    <n v="0"/>
    <n v="0"/>
    <n v="0"/>
    <n v="0"/>
    <n v="0"/>
    <n v="0"/>
    <x v="0"/>
    <m/>
    <x v="8"/>
    <x v="5"/>
    <s v="no root cause"/>
    <x v="5"/>
    <s v=""/>
  </r>
  <r>
    <s v="Ebolowa-Elat"/>
    <s v="SUD_217"/>
    <s v="CENTRE"/>
    <s v="IHS"/>
    <s v="Grid-Gen"/>
    <s v="SUD"/>
    <s v="Ebolowa"/>
    <s v="ZTE"/>
    <n v="0"/>
    <n v="0"/>
    <n v="0"/>
    <n v="0"/>
    <n v="0"/>
    <n v="0"/>
    <n v="0"/>
    <n v="0"/>
    <n v="0"/>
    <n v="0"/>
    <n v="0"/>
    <n v="0"/>
    <n v="0"/>
    <n v="0"/>
    <n v="5.4218638084884618E-3"/>
    <n v="0"/>
    <n v="0"/>
    <n v="0"/>
    <n v="0"/>
    <n v="0"/>
    <n v="0"/>
    <n v="0"/>
    <n v="0"/>
    <n v="0"/>
    <x v="0"/>
    <m/>
    <x v="8"/>
    <x v="5"/>
    <s v="no root cause"/>
    <x v="5"/>
    <s v=""/>
  </r>
  <r>
    <s v="Ebolowa-Agence-New"/>
    <s v="SUD_083"/>
    <s v="CENTRE"/>
    <s v="CAMUSAT"/>
    <s v="Good Grid + GE"/>
    <s v="SUD"/>
    <s v="Ebolowa"/>
    <s v="ZTE"/>
    <n v="0"/>
    <n v="0"/>
    <n v="0"/>
    <n v="0"/>
    <n v="0"/>
    <n v="0"/>
    <n v="0"/>
    <n v="0"/>
    <n v="0"/>
    <n v="0"/>
    <n v="0"/>
    <n v="0"/>
    <n v="0"/>
    <n v="0"/>
    <n v="5.3683585735364381E-3"/>
    <n v="0"/>
    <n v="0"/>
    <n v="0"/>
    <n v="0"/>
    <n v="0"/>
    <n v="0"/>
    <n v="0"/>
    <n v="0"/>
    <n v="0"/>
    <x v="0"/>
    <m/>
    <x v="8"/>
    <x v="5"/>
    <s v="no root cause"/>
    <x v="5"/>
    <s v=""/>
  </r>
  <r>
    <s v="Pouss-New"/>
    <s v="EXN_189"/>
    <s v="EXTREME-NORD"/>
    <s v="IHS"/>
    <s v="Grid-Hybrid-Gen"/>
    <s v="EXTREME-NORD"/>
    <s v="Pouss"/>
    <s v="Huawei"/>
    <n v="0"/>
    <n v="0"/>
    <n v="0"/>
    <n v="0"/>
    <n v="0"/>
    <n v="0"/>
    <n v="0"/>
    <n v="0"/>
    <n v="0"/>
    <n v="0"/>
    <n v="0"/>
    <n v="0"/>
    <n v="0"/>
    <n v="0"/>
    <n v="3.4778402718922017E-3"/>
    <n v="0"/>
    <n v="0"/>
    <n v="0"/>
    <n v="0"/>
    <n v="0"/>
    <n v="0"/>
    <n v="0"/>
    <n v="0"/>
    <n v="0"/>
    <x v="2"/>
    <m/>
    <x v="8"/>
    <x v="5"/>
    <s v="no root cause"/>
    <x v="5"/>
    <s v=""/>
  </r>
  <r>
    <s v="Bogo-MTN"/>
    <s v="EXN_097"/>
    <s v="EXTREME-NORD"/>
    <s v="IHS"/>
    <s v="Grid-Gen"/>
    <s v="EXTREME-NORD"/>
    <s v="Bogo"/>
    <s v="Huawei"/>
    <n v="0"/>
    <n v="0"/>
    <n v="0"/>
    <n v="0"/>
    <n v="0"/>
    <n v="0"/>
    <n v="0"/>
    <n v="0"/>
    <n v="0"/>
    <n v="0"/>
    <n v="0"/>
    <n v="0"/>
    <n v="0"/>
    <n v="0"/>
    <n v="3.3886648803052215E-3"/>
    <n v="0"/>
    <n v="0"/>
    <n v="0"/>
    <n v="0"/>
    <n v="0"/>
    <n v="0"/>
    <n v="0"/>
    <n v="0"/>
    <n v="0"/>
    <x v="2"/>
    <m/>
    <x v="8"/>
    <x v="5"/>
    <s v="no root cause"/>
    <x v="5"/>
    <s v=""/>
  </r>
  <r>
    <s v="Ebolowa-Mekalat"/>
    <s v="SUD_223"/>
    <s v="CENTRE"/>
    <s v="IHS"/>
    <s v="Grid-Gen"/>
    <s v="SUD"/>
    <s v="Ebolowa"/>
    <s v="ZTE"/>
    <n v="0"/>
    <n v="0"/>
    <n v="0"/>
    <n v="0"/>
    <n v="0"/>
    <n v="0"/>
    <n v="0"/>
    <n v="0"/>
    <n v="0"/>
    <n v="0"/>
    <n v="0"/>
    <n v="0"/>
    <n v="0"/>
    <n v="0"/>
    <n v="2.9606230006877844E-3"/>
    <n v="0"/>
    <n v="0"/>
    <n v="0"/>
    <n v="0"/>
    <n v="0"/>
    <n v="0"/>
    <n v="0"/>
    <n v="0"/>
    <n v="0"/>
    <x v="0"/>
    <m/>
    <x v="8"/>
    <x v="5"/>
    <s v="no root cause"/>
    <x v="5"/>
    <s v=""/>
  </r>
  <r>
    <s v="Doualare"/>
    <s v="EXN_030"/>
    <s v="Maroua"/>
    <s v="IHS"/>
    <s v="Solar-Grid-Gen"/>
    <s v="EXTREME-NORD"/>
    <s v="Maroua"/>
    <s v="Huawei"/>
    <n v="0"/>
    <n v="0"/>
    <n v="0"/>
    <n v="0"/>
    <n v="0"/>
    <n v="0"/>
    <n v="3.2103140971312641E-3"/>
    <n v="0"/>
    <n v="0"/>
    <n v="0"/>
    <n v="0"/>
    <n v="0"/>
    <n v="0"/>
    <n v="0"/>
    <n v="1.159280090630734E-3"/>
    <n v="0"/>
    <n v="0"/>
    <n v="0.41197247405352799"/>
    <n v="0"/>
    <n v="0"/>
    <n v="0"/>
    <n v="0"/>
    <n v="0"/>
    <n v="0"/>
    <x v="0"/>
    <m/>
    <x v="8"/>
    <x v="5"/>
    <s v="no root cause"/>
    <x v="5"/>
    <s v=""/>
  </r>
  <r>
    <s v="Maroua-Doursogo"/>
    <s v="EXN_067"/>
    <s v="Maroua"/>
    <s v="IHS"/>
    <s v="Grid-Gen"/>
    <s v="EXTREME-NORD"/>
    <s v="Maroua"/>
    <s v="Huawei"/>
    <n v="0"/>
    <n v="0"/>
    <n v="0"/>
    <n v="0"/>
    <n v="0"/>
    <n v="0"/>
    <n v="4.8154711456968955E-3"/>
    <n v="0"/>
    <n v="0"/>
    <n v="0"/>
    <n v="0"/>
    <n v="0"/>
    <n v="0"/>
    <n v="0"/>
    <n v="8.0257852428281581E-4"/>
    <n v="0"/>
    <n v="0"/>
    <n v="0"/>
    <n v="0"/>
    <n v="0"/>
    <n v="0"/>
    <n v="0"/>
    <n v="0"/>
    <n v="0"/>
    <x v="0"/>
    <m/>
    <x v="8"/>
    <x v="5"/>
    <s v="no root cause"/>
    <x v="5"/>
    <s v=""/>
  </r>
  <r>
    <s v="Maroua-Orange"/>
    <s v="EXN_044"/>
    <s v="Maroua"/>
    <s v="CAMUSAT"/>
    <s v="Bad Grid + GE"/>
    <s v="EXTREME-NORD"/>
    <s v="Maroua"/>
    <s v="Huawei"/>
    <n v="0"/>
    <n v="0"/>
    <n v="0"/>
    <n v="0"/>
    <n v="0"/>
    <n v="0"/>
    <n v="4.8154711456968955E-3"/>
    <n v="0"/>
    <n v="0"/>
    <n v="0"/>
    <n v="0"/>
    <n v="0"/>
    <n v="0"/>
    <n v="0"/>
    <n v="5.3505234952187721E-4"/>
    <n v="0"/>
    <n v="0"/>
    <n v="0"/>
    <n v="0"/>
    <n v="0"/>
    <n v="0"/>
    <n v="0"/>
    <n v="0"/>
    <n v="0"/>
    <x v="0"/>
    <m/>
    <x v="8"/>
    <x v="5"/>
    <s v="no root cause"/>
    <x v="5"/>
    <s v=""/>
  </r>
  <r>
    <s v="Dziguilao"/>
    <s v="EXN_074"/>
    <s v="EXTREME-NORD"/>
    <s v="IHS"/>
    <s v="Gen-Solar AER"/>
    <s v="EXTREME-NORD"/>
    <s v="Dziguilao"/>
    <s v="Huawei"/>
    <n v="0"/>
    <n v="0"/>
    <n v="0"/>
    <n v="0"/>
    <n v="0"/>
    <n v="0"/>
    <n v="0"/>
    <n v="0"/>
    <n v="0"/>
    <n v="0"/>
    <n v="0"/>
    <n v="0"/>
    <n v="0"/>
    <n v="0"/>
    <n v="2.675261747609386E-4"/>
    <n v="0"/>
    <n v="0"/>
    <n v="0"/>
    <n v="0"/>
    <n v="0"/>
    <n v="0"/>
    <n v="0"/>
    <n v="0"/>
    <n v="0"/>
    <x v="2"/>
    <m/>
    <x v="8"/>
    <x v="5"/>
    <s v="no root cause"/>
    <x v="5"/>
    <s v=""/>
  </r>
  <r>
    <s v="Tiko-Junction-IHS"/>
    <s v="SUO_205"/>
    <s v="SUD-OUEST"/>
    <s v="IHS"/>
    <s v="Grid-Gen"/>
    <s v="SUD-OUEST"/>
    <s v="Tiko"/>
    <s v="Huawei"/>
    <n v="0"/>
    <n v="0"/>
    <n v="0"/>
    <n v="0"/>
    <n v="0"/>
    <n v="0"/>
    <n v="0"/>
    <n v="0"/>
    <n v="0"/>
    <n v="0"/>
    <n v="0"/>
    <n v="0"/>
    <n v="0"/>
    <n v="6.9217938949813498E-2"/>
    <n v="8.9175391586979543E-5"/>
    <n v="0"/>
    <n v="0"/>
    <n v="0"/>
    <n v="0"/>
    <n v="0"/>
    <n v="0"/>
    <n v="0"/>
    <n v="0"/>
    <n v="0"/>
    <x v="2"/>
    <m/>
    <x v="8"/>
    <x v="5"/>
    <s v="no root cause"/>
    <x v="5"/>
    <s v=""/>
  </r>
  <r>
    <s v="Bantoum"/>
    <s v="OST_010"/>
    <s v="OUEST"/>
    <s v="IHS"/>
    <s v="Grid-Gen"/>
    <s v="OUEST"/>
    <s v="Bantoum"/>
    <s v="Huawei"/>
    <n v="0"/>
    <n v="0"/>
    <n v="0"/>
    <n v="0"/>
    <n v="0"/>
    <n v="0"/>
    <n v="0"/>
    <n v="0"/>
    <n v="0"/>
    <n v="0"/>
    <n v="0"/>
    <n v="0"/>
    <n v="0"/>
    <n v="0"/>
    <n v="8.9175391586979543E-5"/>
    <n v="0"/>
    <n v="0"/>
    <n v="0"/>
    <n v="0"/>
    <n v="0"/>
    <n v="0"/>
    <n v="0"/>
    <n v="0"/>
    <n v="0"/>
    <x v="0"/>
    <m/>
    <x v="8"/>
    <x v="5"/>
    <s v="no root cause"/>
    <x v="5"/>
    <s v=""/>
  </r>
  <r>
    <s v="CTR_1055_Z_Ndisamba"/>
    <s v="CTR_1055"/>
    <s v="Yaounde"/>
    <s v="IHS"/>
    <s v="Grid-Gen"/>
    <s v="CTR"/>
    <s v="Yaounde"/>
    <s v="ZTE"/>
    <n v="0"/>
    <n v="0"/>
    <n v="0"/>
    <n v="3.6793766568787745E-2"/>
    <n v="0"/>
    <n v="0.31264892290395052"/>
    <n v="3.7828201111196648E-2"/>
    <n v="0"/>
    <n v="0"/>
    <n v="0"/>
    <n v="0"/>
    <n v="0"/>
    <n v="6.2370517331415707"/>
    <s v=""/>
    <n v="0"/>
    <n v="0"/>
    <n v="0"/>
    <n v="0"/>
    <n v="0"/>
    <n v="0"/>
    <n v="0"/>
    <n v="0"/>
    <n v="0"/>
    <n v="0"/>
    <x v="0"/>
    <m/>
    <x v="8"/>
    <x v="5"/>
    <s v="no root cause"/>
    <x v="5"/>
    <s v=""/>
  </r>
  <r>
    <s v="CTR_984_Z_Mbalmayo-Ngalan-II"/>
    <s v="CTR_984"/>
    <s v="CENTRE"/>
    <s v="ESCO"/>
    <s v="Hybrid Solar - S1"/>
    <s v="CTR"/>
    <s v="Mbalmayo"/>
    <s v="ZTE"/>
    <n v="0"/>
    <n v="0"/>
    <n v="0"/>
    <n v="0"/>
    <n v="0"/>
    <n v="0"/>
    <n v="0"/>
    <n v="0"/>
    <n v="0"/>
    <n v="0"/>
    <n v="0"/>
    <n v="0"/>
    <n v="0"/>
    <s v=""/>
    <n v="0"/>
    <n v="0"/>
    <n v="0"/>
    <n v="0"/>
    <n v="0"/>
    <n v="0"/>
    <n v="0"/>
    <n v="0"/>
    <n v="0"/>
    <n v="0"/>
    <x v="0"/>
    <m/>
    <x v="8"/>
    <x v="5"/>
    <s v="no root cause"/>
    <x v="5"/>
    <s v=""/>
  </r>
  <r>
    <s v="CTR_702_Z_Hilton-Indoor-8F"/>
    <s v="CTR_702_indoor_8F"/>
    <s v="Yaounde"/>
    <e v="#N/A"/>
    <e v="#N/A"/>
    <s v="CTR"/>
    <s v="Yaounde"/>
    <s v="ZTE"/>
    <n v="0"/>
    <n v="0"/>
    <n v="0"/>
    <n v="0"/>
    <n v="6.2850815990503309E-2"/>
    <n v="0"/>
    <n v="0"/>
    <n v="0.25313326655880014"/>
    <n v="0"/>
    <n v="0"/>
    <n v="0"/>
    <n v="0"/>
    <n v="0"/>
    <s v=""/>
    <n v="0"/>
    <n v="0"/>
    <n v="0"/>
    <n v="0"/>
    <n v="0"/>
    <n v="0"/>
    <n v="0"/>
    <n v="0"/>
    <n v="0"/>
    <n v="0"/>
    <x v="0"/>
    <m/>
    <x v="8"/>
    <x v="5"/>
    <s v="no root cause"/>
    <x v="5"/>
    <s v=""/>
  </r>
  <r>
    <s v="CTR_942_Z_Mbankolo-II"/>
    <s v="CTR_942"/>
    <s v="Yaounde"/>
    <s v="ESCO"/>
    <s v="Medium Grid + GE"/>
    <s v="CTR"/>
    <s v="Yaoundé"/>
    <s v="ZTE"/>
    <n v="36.503340153467285"/>
    <n v="36.777393966892383"/>
    <n v="30.438593111950073"/>
    <n v="0"/>
    <n v="9.9727872375033169"/>
    <n v="0"/>
    <n v="0"/>
    <n v="0"/>
    <n v="0"/>
    <n v="0"/>
    <n v="0"/>
    <n v="0"/>
    <n v="0"/>
    <s v=""/>
    <n v="0"/>
    <n v="0"/>
    <n v="0"/>
    <n v="0"/>
    <n v="0"/>
    <n v="0"/>
    <n v="0"/>
    <n v="0"/>
    <n v="0"/>
    <n v="0"/>
    <x v="0"/>
    <m/>
    <x v="8"/>
    <x v="5"/>
    <s v="no root cause"/>
    <x v="5"/>
    <s v=""/>
  </r>
  <r>
    <s v="Ndom"/>
    <s v="SUD_028"/>
    <s v=""/>
    <s v="IHS"/>
    <s v="Grid Gen"/>
    <s v="SUD"/>
    <s v="Ndom"/>
    <s v="ZTE"/>
    <n v="18.491409199476074"/>
    <n v="18.491409199476074"/>
    <n v="18.491409199476074"/>
    <n v="18.491409199476074"/>
    <n v="0"/>
    <n v="0"/>
    <n v="0"/>
    <n v="0"/>
    <n v="0"/>
    <n v="0"/>
    <n v="0"/>
    <n v="0"/>
    <n v="0"/>
    <s v=""/>
    <n v="0"/>
    <n v="0"/>
    <n v="0"/>
    <n v="0"/>
    <n v="0"/>
    <n v="0"/>
    <n v="0"/>
    <n v="0"/>
    <n v="0"/>
    <n v="0"/>
    <x v="0"/>
    <m/>
    <x v="8"/>
    <x v="5"/>
    <s v="no root cause"/>
    <x v="5"/>
    <s v=""/>
  </r>
  <r>
    <s v="Manjo-New"/>
    <s v="LIT_062"/>
    <s v=""/>
    <s v="IHS"/>
    <e v="#REF!"/>
    <s v="LIT"/>
    <s v="Manjo"/>
    <s v="ZTE"/>
    <n v="0"/>
    <n v="0"/>
    <n v="0"/>
    <n v="0"/>
    <n v="0"/>
    <n v="0"/>
    <n v="0"/>
    <n v="0"/>
    <n v="0"/>
    <n v="0"/>
    <n v="0"/>
    <n v="0"/>
    <n v="0"/>
    <s v=""/>
    <n v="0"/>
    <n v="0"/>
    <n v="0"/>
    <n v="0"/>
    <n v="0"/>
    <n v="0"/>
    <n v="0"/>
    <n v="0"/>
    <n v="0"/>
    <n v="0"/>
    <x v="0"/>
    <m/>
    <x v="8"/>
    <x v="5"/>
    <s v="no root cause"/>
    <x v="5"/>
    <s v=""/>
  </r>
  <r>
    <s v="Ngoulmepa-New"/>
    <s v="LIT_067"/>
    <s v="LITTORAL"/>
    <s v="IHS"/>
    <s v="GRID GEN"/>
    <s v="LIT"/>
    <s v="Ngoulmepa"/>
    <s v="ZTE"/>
    <n v="0"/>
    <n v="0"/>
    <n v="0"/>
    <n v="0"/>
    <n v="0"/>
    <n v="0"/>
    <n v="0"/>
    <n v="0"/>
    <n v="0"/>
    <n v="0"/>
    <n v="0"/>
    <n v="0"/>
    <n v="0"/>
    <s v=""/>
    <n v="0"/>
    <n v="0"/>
    <n v="0"/>
    <n v="0"/>
    <n v="0"/>
    <n v="0"/>
    <n v="0"/>
    <n v="0"/>
    <n v="0"/>
    <n v="0"/>
    <x v="0"/>
    <m/>
    <x v="8"/>
    <x v="5"/>
    <s v="no root cause"/>
    <x v="5"/>
    <s v=""/>
  </r>
  <r>
    <s v="OST_362_H_Dschang-TSINBING"/>
    <s v="OST_362"/>
    <s v="OUEST"/>
    <s v="ESCO"/>
    <s v="Hybrid Solar - S1"/>
    <s v="OST"/>
    <s v="Dschang"/>
    <s v="Huawei"/>
    <n v="0"/>
    <n v="0"/>
    <n v="0"/>
    <n v="0"/>
    <n v="0"/>
    <n v="0"/>
    <n v="0"/>
    <n v="0"/>
    <n v="0"/>
    <n v="0"/>
    <n v="0"/>
    <n v="0"/>
    <n v="0"/>
    <s v=""/>
    <n v="0"/>
    <n v="0"/>
    <n v="0"/>
    <n v="0"/>
    <n v="0"/>
    <n v="0"/>
    <n v="0"/>
    <n v="0"/>
    <n v="0"/>
    <n v="0"/>
    <x v="0"/>
    <m/>
    <x v="8"/>
    <x v="5"/>
    <s v="no root cause"/>
    <x v="5"/>
    <s v=""/>
  </r>
  <r>
    <s v="EXN_355_H_Maroua-Hedjere-Miskine"/>
    <s v="EXN_355"/>
    <s v="Maroua"/>
    <s v="ESCO"/>
    <s v="Hybrid Solar - S3"/>
    <s v="EXN"/>
    <s v="Maroua"/>
    <s v="Huawei"/>
    <n v="0"/>
    <n v="0"/>
    <n v="0"/>
    <n v="0"/>
    <n v="0"/>
    <n v="0"/>
    <n v="0"/>
    <n v="0"/>
    <n v="0"/>
    <n v="0"/>
    <n v="0"/>
    <n v="0"/>
    <n v="0"/>
    <s v=""/>
    <n v="0"/>
    <n v="0"/>
    <n v="0"/>
    <n v="0"/>
    <n v="0"/>
    <n v="0"/>
    <n v="0"/>
    <n v="0"/>
    <n v="0"/>
    <n v="0"/>
    <x v="0"/>
    <m/>
    <x v="8"/>
    <x v="5"/>
    <s v="no root cause"/>
    <x v="5"/>
    <s v=""/>
  </r>
  <r>
    <s v="Tole-IHS"/>
    <s v="SUO_189"/>
    <s v=""/>
    <s v="IHS"/>
    <e v="#N/A"/>
    <s v="SUD-OUEST"/>
    <s v="Buea"/>
    <s v="ZTE"/>
    <n v="0"/>
    <n v="0"/>
    <n v="0"/>
    <n v="0"/>
    <n v="0"/>
    <n v="0"/>
    <n v="0"/>
    <n v="0"/>
    <n v="0"/>
    <n v="0"/>
    <n v="0"/>
    <n v="0"/>
    <n v="0"/>
    <s v=""/>
    <n v="0"/>
    <n v="0"/>
    <n v="0"/>
    <n v="0"/>
    <n v="0"/>
    <n v="0"/>
    <n v="0"/>
    <n v="0"/>
    <n v="0"/>
    <n v="0"/>
    <x v="0"/>
    <m/>
    <x v="8"/>
    <x v="5"/>
    <s v="no root cause"/>
    <x v="5"/>
    <s v=""/>
  </r>
  <r>
    <s v="OST_347_H_Bfsam-Baleng-Lycee"/>
    <s v="OST_347"/>
    <s v=""/>
    <s v="ESCO"/>
    <s v="Hybrid Solar - S1"/>
    <s v="OST"/>
    <s v="Bafoussam"/>
    <s v="Huawei"/>
    <n v="0"/>
    <n v="0"/>
    <n v="0"/>
    <n v="0"/>
    <n v="0"/>
    <n v="0"/>
    <n v="0"/>
    <n v="0"/>
    <n v="0"/>
    <n v="0"/>
    <n v="0"/>
    <n v="0"/>
    <n v="0"/>
    <s v=""/>
    <n v="0"/>
    <n v="0"/>
    <n v="0"/>
    <n v="0"/>
    <n v="0"/>
    <n v="0"/>
    <n v="0"/>
    <n v="0"/>
    <n v="0"/>
    <n v="0"/>
    <x v="0"/>
    <m/>
    <x v="8"/>
    <x v="5"/>
    <s v="no root cause"/>
    <x v="5"/>
    <s v=""/>
  </r>
  <r>
    <s v="OST_364_H_Dschang-Tchouale"/>
    <s v="OST_364"/>
    <s v=""/>
    <s v="ESCO"/>
    <s v="Hybrid Solar - S1"/>
    <s v="OST"/>
    <s v="Dschang"/>
    <s v="Huawei"/>
    <n v="0"/>
    <n v="0"/>
    <n v="0"/>
    <n v="0"/>
    <n v="0"/>
    <n v="0"/>
    <n v="0"/>
    <n v="0"/>
    <n v="0"/>
    <n v="0"/>
    <n v="0"/>
    <n v="0"/>
    <n v="0"/>
    <s v=""/>
    <n v="0"/>
    <n v="0"/>
    <n v="0"/>
    <n v="0"/>
    <n v="0"/>
    <n v="0"/>
    <n v="0"/>
    <n v="0"/>
    <n v="0"/>
    <n v="0"/>
    <x v="0"/>
    <m/>
    <x v="8"/>
    <x v="5"/>
    <s v="no root cause"/>
    <x v="5"/>
    <s v=""/>
  </r>
  <r>
    <s v="Ngoulmepa-New"/>
    <s v="LIT_523"/>
    <s v=""/>
    <m/>
    <m/>
    <s v="LITTORAL"/>
    <m/>
    <s v="ZTE"/>
    <n v="0"/>
    <n v="0"/>
    <n v="0"/>
    <n v="0"/>
    <n v="0"/>
    <n v="0"/>
    <n v="0"/>
    <n v="0"/>
    <n v="0"/>
    <n v="0"/>
    <n v="0"/>
    <n v="0"/>
    <n v="0"/>
    <s v=""/>
    <n v="0"/>
    <n v="0"/>
    <n v="0"/>
    <n v="0"/>
    <n v="0"/>
    <n v="0"/>
    <n v="0"/>
    <n v="0"/>
    <n v="0"/>
    <n v="0"/>
    <x v="0"/>
    <m/>
    <x v="9"/>
    <x v="6"/>
    <s v="BSS Hardware issue"/>
    <x v="2"/>
    <s v="(05/05/2026 ocm ran 10h): 05.05.26: FME should check BBU status and interconnection with MPR on port 1/6;  FME Mbah activated and managing ETA = 15H UTC"/>
  </r>
  <r>
    <s v="CTR_1050_Z_Nouvelle-Route-Nkomo"/>
    <s v="CTR_1050"/>
    <s v="Yaounde"/>
    <s v="ESCO"/>
    <s v="Good Grid + GE"/>
    <s v="CTR"/>
    <s v="Yaoundé"/>
    <s v="ZTE"/>
    <n v="0"/>
    <n v="5.4523974625677347"/>
    <n v="0.74275967160626866"/>
    <n v="0"/>
    <n v="0"/>
    <n v="0"/>
    <n v="0"/>
    <n v="2.924364286468454"/>
    <n v="9.2164550712975135"/>
    <n v="0"/>
    <n v="0"/>
    <n v="0"/>
    <n v="0"/>
    <n v="0"/>
    <n v="0"/>
    <n v="0"/>
    <n v="0"/>
    <n v="0"/>
    <n v="0"/>
    <n v="0"/>
    <n v="0"/>
    <n v="0"/>
    <n v="0"/>
    <n v="0"/>
    <x v="1"/>
    <m/>
    <x v="3"/>
    <x v="1"/>
    <s v="EXCLU"/>
    <x v="1"/>
    <s v=""/>
  </r>
  <r>
    <s v="Ngona"/>
    <s v="CTR_590"/>
    <s v="Yaounde"/>
    <s v="IHS"/>
    <s v="Grid-Gen"/>
    <s v="CENTRE"/>
    <s v="Yaounde"/>
    <s v="ZTE"/>
    <n v="36.982818398952162"/>
    <n v="36.982818398952162"/>
    <n v="36.982818398952162"/>
    <n v="36.982818398952162"/>
    <n v="36.982818398952162"/>
    <n v="36.982818398952162"/>
    <n v="36.982818398952162"/>
    <n v="36.982818398952162"/>
    <n v="36.982818398952162"/>
    <n v="36.982818398952162"/>
    <n v="36.982818398952162"/>
    <n v="0"/>
    <n v="0"/>
    <n v="0"/>
    <n v="0"/>
    <n v="0"/>
    <n v="0"/>
    <n v="0"/>
    <n v="0"/>
    <n v="0"/>
    <n v="0"/>
    <n v="0"/>
    <n v="0"/>
    <n v="0"/>
    <x v="1"/>
    <m/>
    <x v="3"/>
    <x v="1"/>
    <s v="EXCLU"/>
    <x v="1"/>
    <s v=""/>
  </r>
  <r>
    <s v="Beka-Hossere-MTN-IHS"/>
    <s v="ADM_132"/>
    <s v="Ngaoundere"/>
    <s v="IHS"/>
    <s v="Grid-Gen"/>
    <s v="ADAMAOUA"/>
    <s v="Ngaoundere"/>
    <s v="Huawei"/>
    <n v="18.491141673301318"/>
    <n v="17.624624393250635"/>
    <n v="18.491409199476077"/>
    <n v="18.491141673301318"/>
    <n v="18.491409199476077"/>
    <n v="18.491409199476077"/>
    <n v="18.491409199476077"/>
    <n v="18.491409199476077"/>
    <n v="18.491141673301318"/>
    <n v="18.491409199476077"/>
    <n v="18.491409199476077"/>
    <n v="0"/>
    <n v="6.2155247936124737E-2"/>
    <n v="0"/>
    <n v="0"/>
    <n v="0"/>
    <n v="0"/>
    <n v="0"/>
    <n v="0"/>
    <n v="0"/>
    <n v="0"/>
    <n v="0"/>
    <n v="0"/>
    <n v="0"/>
    <x v="1"/>
    <s v="enquete suite a un deces"/>
    <x v="3"/>
    <x v="1"/>
    <s v="EXCLU"/>
    <x v="1"/>
    <s v=""/>
  </r>
  <r>
    <s v="Ngong-II"/>
    <s v="NRD_032"/>
    <s v="NORD"/>
    <s v="IHS"/>
    <s v="Grid-Gen"/>
    <s v="NORD"/>
    <s v="Ngong"/>
    <s v="Huawei"/>
    <n v="0"/>
    <n v="0"/>
    <n v="0"/>
    <n v="0"/>
    <n v="0"/>
    <n v="0"/>
    <n v="0"/>
    <n v="0"/>
    <n v="0"/>
    <n v="0"/>
    <n v="21.494800717968918"/>
    <n v="0"/>
    <n v="0"/>
    <n v="0"/>
    <n v="0"/>
    <n v="0"/>
    <n v="0"/>
    <n v="0"/>
    <n v="0"/>
    <n v="0"/>
    <n v="0"/>
    <n v="0"/>
    <n v="0"/>
    <n v="0"/>
    <x v="1"/>
    <m/>
    <x v="3"/>
    <x v="1"/>
    <s v="EXCLU"/>
    <x v="1"/>
    <s v=""/>
  </r>
  <r>
    <s v="CTR_1057_Z_Labogenie"/>
    <s v="CTR_1057"/>
    <s v="Yaounde"/>
    <s v="ESCO"/>
    <s v="Good Grid + GE"/>
    <s v="CTR"/>
    <s v="Yaounde"/>
    <s v="ZTE"/>
    <n v="0"/>
    <n v="6.8272679798991511"/>
    <n v="0"/>
    <n v="0"/>
    <n v="0"/>
    <n v="0"/>
    <n v="0"/>
    <n v="13.02151552507897"/>
    <n v="0"/>
    <n v="0"/>
    <n v="0"/>
    <n v="0"/>
    <n v="0"/>
    <n v="19.987326393347651"/>
    <n v="0"/>
    <n v="0"/>
    <n v="0"/>
    <n v="0"/>
    <n v="0"/>
    <n v="0"/>
    <n v="0"/>
    <n v="0"/>
    <n v="0"/>
    <n v="0"/>
    <x v="0"/>
    <m/>
    <x v="8"/>
    <x v="5"/>
    <s v="no root cause"/>
    <x v="5"/>
    <s v=""/>
  </r>
  <r>
    <s v="Etoa-Dispensaire"/>
    <s v="CTR_715"/>
    <s v="Yaounde"/>
    <s v="CAMUSAT"/>
    <s v="Good Grid + GE"/>
    <s v="CENTRE"/>
    <s v="Yaounde"/>
    <s v="ZTE"/>
    <n v="13.444884614177317"/>
    <n v="0"/>
    <n v="0"/>
    <n v="0"/>
    <n v="0"/>
    <n v="0"/>
    <n v="0"/>
    <n v="0"/>
    <n v="0"/>
    <n v="0"/>
    <n v="1.6586622835179196E-3"/>
    <n v="0"/>
    <n v="15.12154249171739"/>
    <n v="14.511029925834613"/>
    <n v="0"/>
    <n v="0"/>
    <n v="0"/>
    <n v="0"/>
    <n v="0"/>
    <n v="0"/>
    <n v="0"/>
    <n v="0"/>
    <n v="0"/>
    <n v="0"/>
    <x v="0"/>
    <m/>
    <x v="8"/>
    <x v="5"/>
    <s v="no root cause"/>
    <x v="5"/>
    <s v=""/>
  </r>
  <r>
    <s v="Emombo"/>
    <s v="CTR_212"/>
    <s v="Yaounde"/>
    <s v="IHS"/>
    <s v="Grid-Gen"/>
    <s v="CENTRE"/>
    <s v="Yaounde"/>
    <s v="ZTE"/>
    <n v="0"/>
    <n v="0"/>
    <n v="0"/>
    <n v="0"/>
    <n v="4.5113295551503434"/>
    <n v="3.3414375929207578"/>
    <n v="3.6604893089406532"/>
    <n v="2.5959134841752913"/>
    <n v="0"/>
    <n v="0"/>
    <n v="0"/>
    <n v="0"/>
    <n v="2.0556354567064177"/>
    <n v="11.41555589798906"/>
    <n v="0"/>
    <n v="0"/>
    <n v="0"/>
    <n v="0"/>
    <n v="0"/>
    <n v="0"/>
    <n v="0"/>
    <n v="0"/>
    <n v="0"/>
    <n v="0"/>
    <x v="0"/>
    <m/>
    <x v="8"/>
    <x v="5"/>
    <s v="no root cause"/>
    <x v="5"/>
    <s v=""/>
  </r>
  <r>
    <s v="Anguissa-IHS"/>
    <s v="CTR_478"/>
    <s v="Yaounde"/>
    <s v="IHS"/>
    <s v="Grid-Gen"/>
    <s v="CENTRE"/>
    <s v="Yaounde"/>
    <s v="ZTE"/>
    <n v="4.4709509378397581"/>
    <n v="10.516097228286149"/>
    <n v="0"/>
    <n v="0"/>
    <n v="1.048738275219514"/>
    <n v="2.09622809495681"/>
    <n v="5.7526866761977322"/>
    <n v="12.041691992477876"/>
    <n v="0"/>
    <n v="0"/>
    <n v="0"/>
    <n v="0"/>
    <n v="0"/>
    <n v="10.223815964820666"/>
    <n v="0"/>
    <n v="0"/>
    <n v="0"/>
    <n v="0"/>
    <n v="0"/>
    <n v="0"/>
    <n v="0"/>
    <n v="0"/>
    <n v="0"/>
    <n v="0"/>
    <x v="0"/>
    <m/>
    <x v="9"/>
    <x v="6"/>
    <s v="BSS Hardware issue"/>
    <x v="2"/>
    <s v="05/05/2026: hardware issue,  site with GPS issue (alarm : TDD down 09Apr 02pm)"/>
  </r>
  <r>
    <s v="Ndogpassi-III"/>
    <s v="LIT_283"/>
    <s v="Douala"/>
    <s v="IHS"/>
    <s v="Grid-Gen"/>
    <s v="LITTORAL"/>
    <s v="Douala"/>
    <s v="ZTE"/>
    <n v="0"/>
    <n v="0"/>
    <n v="0"/>
    <n v="0"/>
    <n v="2.1432948666364182"/>
    <n v="0"/>
    <n v="0"/>
    <n v="0.8292419663673225"/>
    <n v="0"/>
    <n v="0"/>
    <n v="0"/>
    <n v="0"/>
    <n v="0"/>
    <n v="7.8664109829839113"/>
    <n v="0"/>
    <n v="0"/>
    <n v="0"/>
    <n v="0"/>
    <n v="0"/>
    <n v="0"/>
    <n v="0"/>
    <n v="0"/>
    <n v="0"/>
    <n v="0"/>
    <x v="0"/>
    <m/>
    <x v="8"/>
    <x v="5"/>
    <s v="no root cause"/>
    <x v="5"/>
    <s v=""/>
  </r>
  <r>
    <s v="Belo"/>
    <s v="NRO_032"/>
    <s v="NORD-OUEST"/>
    <s v="IHS"/>
    <s v="Grid-Gen"/>
    <s v="NORD-OUEST"/>
    <s v="Belo"/>
    <s v="NOKIA"/>
    <n v="0"/>
    <n v="0"/>
    <n v="0"/>
    <n v="0"/>
    <n v="0"/>
    <n v="0"/>
    <n v="0"/>
    <n v="0"/>
    <n v="0"/>
    <n v="2.4744041952081322"/>
    <n v="0.12246308030734648"/>
    <n v="0"/>
    <n v="7.3299293438313221E-2"/>
    <n v="0"/>
    <n v="0"/>
    <n v="0"/>
    <n v="0"/>
    <n v="0.14171753231002795"/>
    <n v="0"/>
    <n v="0"/>
    <n v="0"/>
    <n v="0"/>
    <n v="0"/>
    <n v="0"/>
    <x v="2"/>
    <m/>
    <x v="8"/>
    <x v="5"/>
    <s v="no root cause"/>
    <x v="5"/>
    <s v=""/>
  </r>
  <r>
    <s v="Sorawel-IHS"/>
    <s v="NRD_099"/>
    <s v="NORD"/>
    <s v="IHS"/>
    <s v="Grid-Gen"/>
    <s v="NORD"/>
    <s v="Sorawel"/>
    <s v="Huawei"/>
    <n v="0"/>
    <n v="0"/>
    <n v="0"/>
    <n v="0"/>
    <n v="0"/>
    <n v="0"/>
    <n v="0"/>
    <n v="0"/>
    <n v="0"/>
    <n v="0"/>
    <n v="0"/>
    <n v="0"/>
    <n v="0"/>
    <n v="6.3994757913780944"/>
    <n v="0"/>
    <n v="0"/>
    <n v="0"/>
    <n v="0"/>
    <n v="0"/>
    <n v="0"/>
    <n v="0"/>
    <n v="0"/>
    <n v="0"/>
    <n v="0"/>
    <x v="0"/>
    <m/>
    <x v="8"/>
    <x v="5"/>
    <s v="no root cause"/>
    <x v="5"/>
    <s v=""/>
  </r>
  <r>
    <s v="Biteng"/>
    <s v="CTR_211"/>
    <s v="Yaounde"/>
    <s v="IHS"/>
    <s v="Grid-Gen"/>
    <s v="CENTRE"/>
    <s v="Yaounde"/>
    <s v="ZTE"/>
    <n v="0"/>
    <n v="0"/>
    <n v="0"/>
    <n v="0"/>
    <n v="0"/>
    <n v="0"/>
    <n v="0"/>
    <n v="0"/>
    <n v="0"/>
    <n v="0"/>
    <n v="0"/>
    <n v="0"/>
    <n v="0"/>
    <n v="2.7791689138865312"/>
    <n v="0"/>
    <n v="0"/>
    <n v="0"/>
    <n v="0"/>
    <n v="0"/>
    <n v="0"/>
    <n v="0"/>
    <n v="0"/>
    <n v="0"/>
    <n v="0"/>
    <x v="0"/>
    <m/>
    <x v="8"/>
    <x v="5"/>
    <s v="no root cause"/>
    <x v="5"/>
    <s v=""/>
  </r>
  <r>
    <s v="Garoua-Yelwa-Orange-IHS"/>
    <s v="NRD_082"/>
    <s v="Garoua"/>
    <s v="IHS"/>
    <s v="Grid-Gen"/>
    <s v="NORD"/>
    <s v="Garoua"/>
    <s v="Huawei"/>
    <n v="0"/>
    <n v="0"/>
    <n v="0"/>
    <n v="2.595949154331926"/>
    <n v="3.287450810854001"/>
    <n v="0"/>
    <n v="0"/>
    <n v="0"/>
    <n v="0"/>
    <n v="0"/>
    <n v="0"/>
    <n v="0"/>
    <n v="0"/>
    <n v="2.2288497373249667"/>
    <n v="0"/>
    <n v="0"/>
    <n v="0"/>
    <n v="8.586698455910259"/>
    <n v="0"/>
    <n v="0"/>
    <n v="0"/>
    <n v="0"/>
    <n v="0"/>
    <n v="0"/>
    <x v="0"/>
    <m/>
    <x v="8"/>
    <x v="5"/>
    <s v="no root cause"/>
    <x v="5"/>
    <s v=""/>
  </r>
  <r>
    <s v="Nkeng-Likok-II"/>
    <s v="LIT_658"/>
    <s v="LITTORAL"/>
    <s v="CAMUSAT"/>
    <s v="Hybrid Solar - S3"/>
    <s v="LITTORAL"/>
    <s v="Nkeng-Likok-II"/>
    <s v="NOKIA"/>
    <n v="0"/>
    <n v="0"/>
    <n v="0"/>
    <n v="0"/>
    <n v="0"/>
    <n v="0"/>
    <n v="0"/>
    <n v="0"/>
    <n v="0"/>
    <n v="0"/>
    <n v="0"/>
    <n v="0"/>
    <n v="0"/>
    <n v="0"/>
    <n v="0"/>
    <n v="0"/>
    <n v="0"/>
    <n v="0"/>
    <n v="0"/>
    <n v="0"/>
    <n v="0"/>
    <n v="0"/>
    <n v="0"/>
    <n v="0"/>
    <x v="1"/>
    <m/>
    <x v="3"/>
    <x v="1"/>
    <s v="EXCLU"/>
    <x v="1"/>
    <s v=""/>
  </r>
  <r>
    <s v="Djabi-IHS"/>
    <s v="NRD_069"/>
    <s v="NORD"/>
    <s v="IHS"/>
    <s v="Solar-Gen"/>
    <s v="NORD"/>
    <s v="Djabi"/>
    <s v="Huawei"/>
    <n v="0"/>
    <n v="0"/>
    <n v="0"/>
    <n v="0"/>
    <n v="0"/>
    <n v="0"/>
    <n v="0"/>
    <n v="0"/>
    <n v="0"/>
    <n v="0"/>
    <n v="0"/>
    <n v="0"/>
    <n v="0"/>
    <n v="1.2446209403794732"/>
    <n v="0"/>
    <n v="0"/>
    <n v="0"/>
    <n v="0"/>
    <n v="0"/>
    <n v="0"/>
    <n v="0"/>
    <n v="0"/>
    <n v="0"/>
    <n v="0"/>
    <x v="0"/>
    <m/>
    <x v="8"/>
    <x v="5"/>
    <s v="no root cause"/>
    <x v="5"/>
    <s v=""/>
  </r>
  <r>
    <s v="Bda-Titam-Naka"/>
    <s v="OST_113"/>
    <s v="NORD-OUEST"/>
    <s v="IHS"/>
    <s v="Grid-Gen"/>
    <s v="OUEST"/>
    <s v="Bamenda"/>
    <s v="Huawei"/>
    <n v="0"/>
    <n v="0"/>
    <n v="0"/>
    <n v="0"/>
    <n v="0.56287507169701478"/>
    <n v="0"/>
    <n v="0"/>
    <n v="0"/>
    <n v="0"/>
    <n v="0"/>
    <n v="1.0384474350303767"/>
    <n v="0"/>
    <n v="0"/>
    <n v="1.0907042145003467"/>
    <n v="0"/>
    <n v="0"/>
    <n v="0"/>
    <n v="3.5271899335964356"/>
    <n v="0"/>
    <n v="0"/>
    <n v="0"/>
    <n v="0"/>
    <n v="0"/>
    <n v="0"/>
    <x v="0"/>
    <m/>
    <x v="8"/>
    <x v="5"/>
    <s v="no root cause"/>
    <x v="5"/>
    <s v=""/>
  </r>
  <r>
    <s v="Bafia-Market-MTN"/>
    <s v="CTR_830"/>
    <s v="CENTRE"/>
    <s v="MTN sharing"/>
    <m/>
    <s v="CENTRE"/>
    <s v="Bafia"/>
    <s v="ZTE"/>
    <n v="1.5248991961373319E-2"/>
    <n v="0.19985988762473889"/>
    <n v="2.773176327571889"/>
    <n v="0"/>
    <n v="6.1901633122451365"/>
    <n v="5.8409881489472029E-2"/>
    <n v="1.5945451769667809"/>
    <n v="0"/>
    <n v="6.1743792679342411"/>
    <n v="4.2660437230511965"/>
    <n v="2.2073763030308222"/>
    <n v="0"/>
    <n v="0.39784709202615121"/>
    <n v="0.88945319076685136"/>
    <n v="0"/>
    <n v="0"/>
    <n v="0"/>
    <n v="0"/>
    <n v="0"/>
    <n v="0"/>
    <n v="0"/>
    <n v="0"/>
    <n v="0"/>
    <n v="0"/>
    <x v="0"/>
    <m/>
    <x v="8"/>
    <x v="5"/>
    <s v="no root cause"/>
    <x v="5"/>
    <s v=""/>
  </r>
  <r>
    <s v="Bafia-Lable"/>
    <s v="CTR_362"/>
    <s v="CENTRE"/>
    <s v="IHS"/>
    <s v="Grid-Gen"/>
    <s v="CENTRE"/>
    <s v="Bafia"/>
    <s v="ZTE"/>
    <n v="0"/>
    <n v="0"/>
    <n v="0"/>
    <n v="0"/>
    <n v="0"/>
    <n v="0"/>
    <n v="0.21651785077318528"/>
    <n v="0"/>
    <n v="3.5804276423738632"/>
    <n v="0"/>
    <n v="1.9547959238998613"/>
    <n v="0"/>
    <n v="0"/>
    <n v="0.87152893705786816"/>
    <n v="0"/>
    <n v="0"/>
    <n v="0"/>
    <n v="0"/>
    <n v="0"/>
    <n v="0"/>
    <n v="0"/>
    <n v="0"/>
    <n v="0"/>
    <n v="0"/>
    <x v="0"/>
    <m/>
    <x v="8"/>
    <x v="5"/>
    <s v="no root cause"/>
    <x v="5"/>
    <s v=""/>
  </r>
  <r>
    <s v="EMVIENG1"/>
    <s v="SUD_160"/>
    <s v="CENTRE"/>
    <s v="ESCO"/>
    <s v="HGB"/>
    <s v="SUD"/>
    <s v="Emvieng"/>
    <s v="NOKIA"/>
    <n v="0"/>
    <n v="0"/>
    <n v="3.759398628524356E-3"/>
    <n v="0"/>
    <n v="0"/>
    <n v="0"/>
    <n v="0"/>
    <n v="0"/>
    <n v="0.22160425785545262"/>
    <n v="0"/>
    <n v="0"/>
    <n v="0"/>
    <n v="0"/>
    <n v="0.83307650820556278"/>
    <n v="0"/>
    <n v="0"/>
    <n v="0"/>
    <n v="0.10119623437290447"/>
    <n v="0"/>
    <n v="0"/>
    <n v="0"/>
    <n v="0"/>
    <n v="0"/>
    <n v="0"/>
    <x v="0"/>
    <m/>
    <x v="8"/>
    <x v="5"/>
    <s v="no root cause"/>
    <x v="5"/>
    <s v=""/>
  </r>
  <r>
    <s v="Ngd-Lamidat-IHS"/>
    <s v="ADM_072"/>
    <s v="Ngaoundere"/>
    <s v="IHS"/>
    <s v="Grid-Gen"/>
    <s v="ADAMAOUA"/>
    <s v="Ngaoundere"/>
    <s v="Huawei"/>
    <n v="0"/>
    <n v="0"/>
    <n v="0"/>
    <n v="0"/>
    <n v="0"/>
    <n v="0"/>
    <n v="0"/>
    <n v="0"/>
    <n v="0"/>
    <n v="0"/>
    <n v="0"/>
    <n v="0"/>
    <n v="0"/>
    <n v="0.70002682395778926"/>
    <n v="0"/>
    <n v="0"/>
    <n v="0"/>
    <n v="0"/>
    <n v="0"/>
    <n v="0"/>
    <n v="0"/>
    <n v="0"/>
    <n v="0"/>
    <n v="0"/>
    <x v="0"/>
    <m/>
    <x v="8"/>
    <x v="5"/>
    <s v="no root cause"/>
    <x v="5"/>
    <s v=""/>
  </r>
  <r>
    <s v="SFID-Ndeng-MTN-IHS"/>
    <s v="EST_102"/>
    <s v="CENTRE"/>
    <s v="IHS"/>
    <s v="Hybrid-Gen"/>
    <s v="EST"/>
    <s v="Deng"/>
    <s v="NOKIA"/>
    <n v="5.8855758447406642E-3"/>
    <n v="0"/>
    <n v="0"/>
    <n v="0"/>
    <n v="1.7060679216854582"/>
    <n v="6.857177406237426"/>
    <n v="0"/>
    <n v="0"/>
    <n v="0"/>
    <n v="0"/>
    <n v="0"/>
    <n v="0"/>
    <n v="0"/>
    <n v="0.54951659803728536"/>
    <n v="0"/>
    <n v="0"/>
    <n v="0"/>
    <n v="0"/>
    <n v="0"/>
    <n v="0"/>
    <n v="0"/>
    <n v="0"/>
    <n v="0"/>
    <n v="0"/>
    <x v="0"/>
    <m/>
    <x v="8"/>
    <x v="5"/>
    <s v="no root cause"/>
    <x v="5"/>
    <s v=""/>
  </r>
  <r>
    <s v="Yola-MTN-IHS"/>
    <s v="EST_106"/>
    <s v="CENTRE"/>
    <s v="IHS"/>
    <s v="Solar-Gen"/>
    <s v="EST"/>
    <s v="Yola"/>
    <s v="NOKIA"/>
    <n v="1.5428769550812851"/>
    <n v="1.5409507666230065"/>
    <n v="0.89373360956302628"/>
    <n v="0"/>
    <n v="0.56765487268607695"/>
    <n v="12.62669118238821"/>
    <n v="13.867540300142966"/>
    <n v="13.867486794908013"/>
    <n v="13.867058753028395"/>
    <n v="5.7966362909813833"/>
    <n v="0"/>
    <n v="0"/>
    <n v="0"/>
    <n v="0.54648463472332809"/>
    <n v="0"/>
    <n v="0"/>
    <n v="0"/>
    <n v="0"/>
    <n v="0"/>
    <n v="0"/>
    <n v="0"/>
    <n v="0"/>
    <n v="0"/>
    <n v="0"/>
    <x v="0"/>
    <m/>
    <x v="8"/>
    <x v="5"/>
    <s v="no root cause"/>
    <x v="5"/>
    <s v=""/>
  </r>
  <r>
    <s v="Nkolafeme"/>
    <s v="CTR_246"/>
    <s v="Yaounde"/>
    <s v="IHS"/>
    <s v="Grid-Gen"/>
    <s v="CENTRE"/>
    <s v="Yaounde"/>
    <s v="ZTE"/>
    <n v="0"/>
    <n v="0"/>
    <n v="0"/>
    <n v="0"/>
    <n v="10.574364429149082"/>
    <n v="10.778790096823075"/>
    <n v="0"/>
    <n v="0.20497855510183091"/>
    <n v="0"/>
    <n v="3.9330628108654153"/>
    <n v="0"/>
    <n v="0"/>
    <n v="0"/>
    <n v="0.47295060682070456"/>
    <n v="0"/>
    <n v="0"/>
    <n v="0"/>
    <n v="0"/>
    <n v="0"/>
    <n v="0"/>
    <n v="0"/>
    <n v="0"/>
    <n v="0"/>
    <n v="0"/>
    <x v="0"/>
    <m/>
    <x v="8"/>
    <x v="5"/>
    <s v="no root cause"/>
    <x v="5"/>
    <s v=""/>
  </r>
  <r>
    <s v="Badankali-IHS"/>
    <s v="NRD_107"/>
    <s v="NORD"/>
    <s v="IHS"/>
    <s v="Hybrid-Gen"/>
    <s v="NORD"/>
    <s v="Badankali"/>
    <s v="Huawei"/>
    <n v="0"/>
    <n v="0"/>
    <n v="0"/>
    <n v="0"/>
    <n v="0"/>
    <n v="0"/>
    <n v="0"/>
    <n v="0"/>
    <n v="0"/>
    <n v="0"/>
    <n v="0"/>
    <n v="0"/>
    <n v="0"/>
    <n v="0.40214534590064288"/>
    <n v="0"/>
    <n v="0"/>
    <n v="0"/>
    <n v="0"/>
    <n v="0"/>
    <n v="0"/>
    <n v="0"/>
    <n v="0"/>
    <n v="0"/>
    <n v="0"/>
    <x v="0"/>
    <m/>
    <x v="8"/>
    <x v="5"/>
    <s v="no root cause"/>
    <x v="5"/>
    <s v=""/>
  </r>
  <r>
    <s v="Maroua-Domayo-IHS"/>
    <s v="EXN_241"/>
    <s v="Maroua"/>
    <s v="IHS"/>
    <s v="Grid-Gen"/>
    <s v="EXTREME-NORD"/>
    <s v="Maroua"/>
    <s v="Huawei"/>
    <n v="0"/>
    <n v="0"/>
    <n v="0"/>
    <n v="0"/>
    <n v="0"/>
    <n v="0"/>
    <n v="0"/>
    <n v="0"/>
    <n v="0"/>
    <n v="0"/>
    <n v="0"/>
    <n v="0"/>
    <n v="0"/>
    <n v="0.23611860184400438"/>
    <n v="0"/>
    <n v="0"/>
    <n v="0"/>
    <n v="0"/>
    <n v="0"/>
    <n v="0"/>
    <n v="0"/>
    <n v="0"/>
    <n v="0"/>
    <n v="0"/>
    <x v="0"/>
    <m/>
    <x v="8"/>
    <x v="5"/>
    <s v="no root cause"/>
    <x v="5"/>
    <s v=""/>
  </r>
  <r>
    <s v="Laore-MTN-IHS"/>
    <s v="ADM_093"/>
    <s v="ADAMAOUA"/>
    <s v="IHS"/>
    <s v="Solar-Gen"/>
    <s v="ADAMAOUA"/>
    <s v="Laore"/>
    <s v="NOKIA"/>
    <n v="0"/>
    <n v="0"/>
    <n v="0"/>
    <n v="0"/>
    <n v="0"/>
    <n v="0"/>
    <n v="0"/>
    <n v="0"/>
    <n v="1.8728999941590844E-3"/>
    <n v="0"/>
    <n v="0"/>
    <n v="0"/>
    <n v="0"/>
    <n v="0.12829903972362774"/>
    <n v="0"/>
    <n v="0"/>
    <n v="0"/>
    <n v="0"/>
    <n v="0"/>
    <n v="0"/>
    <n v="0"/>
    <n v="0"/>
    <n v="0"/>
    <n v="0"/>
    <x v="0"/>
    <m/>
    <x v="8"/>
    <x v="5"/>
    <s v="no root cause"/>
    <x v="5"/>
    <s v=""/>
  </r>
  <r>
    <s v="Cite-Sic"/>
    <s v="LIT_098"/>
    <s v="Douala"/>
    <s v="IHS"/>
    <s v="Grid-Gen"/>
    <s v="LITTORAL"/>
    <s v="Douala"/>
    <s v="ZTE"/>
    <n v="0.16599107390000439"/>
    <n v="1.5409507666230247E-2"/>
    <n v="0.34776619211090265"/>
    <n v="0.96630454323651027"/>
    <n v="1.8801382860632423"/>
    <n v="1.0613655106682309"/>
    <n v="0"/>
    <n v="3.7150468135135548E-2"/>
    <n v="6.4545148430655411E-2"/>
    <n v="1.9903947402214038E-2"/>
    <n v="0"/>
    <n v="0"/>
    <n v="0"/>
    <n v="0.11751533103332193"/>
    <n v="0"/>
    <n v="0"/>
    <n v="0"/>
    <n v="0"/>
    <n v="0"/>
    <n v="0"/>
    <n v="0"/>
    <n v="0"/>
    <n v="0"/>
    <n v="0"/>
    <x v="0"/>
    <m/>
    <x v="8"/>
    <x v="5"/>
    <s v="no root cause"/>
    <x v="5"/>
    <s v=""/>
  </r>
  <r>
    <s v="Bda-Nitop-II"/>
    <s v="NRO_226"/>
    <s v="NORD-OUEST"/>
    <s v="IHS"/>
    <s v="Grid-Gen"/>
    <s v="NORD-OUEST"/>
    <s v="Bamenda"/>
    <s v="Huawei"/>
    <n v="8.550671597709119"/>
    <n v="4.5593594210590886"/>
    <n v="0"/>
    <n v="0"/>
    <n v="7.3854702610770122"/>
    <n v="0"/>
    <n v="0"/>
    <n v="1.7037671965825134"/>
    <n v="14.999586226183036"/>
    <n v="0.86946006797305042"/>
    <n v="1.0492019872557665"/>
    <n v="0"/>
    <n v="0.34988856643067295"/>
    <n v="4.6157182685420607E-2"/>
    <n v="0"/>
    <n v="0"/>
    <n v="0"/>
    <n v="2.5902062591137249"/>
    <n v="0"/>
    <n v="0"/>
    <n v="0"/>
    <n v="0"/>
    <n v="0"/>
    <n v="0"/>
    <x v="0"/>
    <m/>
    <x v="8"/>
    <x v="5"/>
    <s v="no root cause"/>
    <x v="5"/>
    <s v=""/>
  </r>
  <r>
    <s v="Bamenda-Blue-moon-IHS"/>
    <s v="NRO_128"/>
    <s v="NORD-OUEST"/>
    <s v="IHS"/>
    <s v="Grid-Gen"/>
    <s v="NORD-OUEST"/>
    <s v="Bamenda"/>
    <s v="Huawei"/>
    <n v="8.5479963359615088"/>
    <n v="4.5545439499133913"/>
    <n v="0"/>
    <n v="0"/>
    <n v="10.455368786615416"/>
    <n v="23.113993973170334"/>
    <n v="0"/>
    <n v="1.6995759531779253"/>
    <n v="15.000442309942274"/>
    <n v="0.8597756204467043"/>
    <n v="1.0441903302485782"/>
    <n v="0"/>
    <n v="0.29597312467718512"/>
    <n v="3.977222464779287E-2"/>
    <n v="0"/>
    <n v="0"/>
    <n v="0"/>
    <n v="2.4605274046679395"/>
    <n v="0"/>
    <n v="0"/>
    <n v="0"/>
    <n v="0"/>
    <n v="0"/>
    <n v="0"/>
    <x v="0"/>
    <m/>
    <x v="8"/>
    <x v="5"/>
    <s v="no root cause"/>
    <x v="5"/>
    <s v=""/>
  </r>
  <r>
    <s v="Port_Autonome_Kribi"/>
    <s v="SUD_092"/>
    <s v="CENTRE"/>
    <s v="CAMUSAT"/>
    <s v="Good Grid no GE - 8h"/>
    <s v="SUD"/>
    <s v="Kribi"/>
    <s v="ZTE"/>
    <n v="0"/>
    <n v="2.6752617476098045E-4"/>
    <n v="0"/>
    <n v="9.4169213515849729E-3"/>
    <n v="0"/>
    <n v="0"/>
    <n v="0"/>
    <n v="0"/>
    <n v="0"/>
    <n v="0"/>
    <n v="1.4106655195144295"/>
    <n v="0"/>
    <n v="4.7298627697734158E-2"/>
    <n v="9.5239318214895355E-3"/>
    <n v="0"/>
    <n v="0"/>
    <n v="0"/>
    <n v="0"/>
    <n v="0"/>
    <n v="0"/>
    <n v="0"/>
    <n v="0"/>
    <n v="0"/>
    <n v="0"/>
    <x v="0"/>
    <m/>
    <x v="8"/>
    <x v="5"/>
    <s v="no root cause"/>
    <x v="5"/>
    <s v=""/>
  </r>
  <r>
    <s v="GBHS-Muyuka"/>
    <s v="SUO_246"/>
    <s v="NORD-OUEST"/>
    <m/>
    <m/>
    <s v="SUD-OUEST"/>
    <s v="Bamenda"/>
    <s v="Huawei"/>
    <n v="0"/>
    <n v="0"/>
    <n v="0"/>
    <n v="0"/>
    <n v="0"/>
    <n v="0"/>
    <n v="0"/>
    <n v="0"/>
    <n v="0"/>
    <n v="0"/>
    <n v="0"/>
    <n v="0"/>
    <n v="0"/>
    <n v="4.0128926214140796E-3"/>
    <n v="0"/>
    <n v="0"/>
    <n v="0"/>
    <n v="0"/>
    <n v="0"/>
    <n v="0"/>
    <n v="0"/>
    <n v="0"/>
    <n v="0"/>
    <n v="0"/>
    <x v="0"/>
    <m/>
    <x v="8"/>
    <x v="5"/>
    <s v="no root cause"/>
    <x v="5"/>
    <s v=""/>
  </r>
  <r>
    <s v="Ndogp-Nodal"/>
    <s v="LIT_093"/>
    <s v="Douala"/>
    <m/>
    <m/>
    <s v="LITTORAL"/>
    <s v="Douala"/>
    <s v="ZTE"/>
    <n v="0"/>
    <n v="0"/>
    <n v="0"/>
    <n v="0"/>
    <n v="0"/>
    <n v="0"/>
    <n v="0"/>
    <n v="0"/>
    <n v="0"/>
    <n v="0"/>
    <n v="0"/>
    <n v="0"/>
    <n v="0"/>
    <n v="2.56825127770507E-3"/>
    <n v="0"/>
    <n v="0"/>
    <n v="0"/>
    <n v="0"/>
    <n v="0"/>
    <n v="0"/>
    <n v="0"/>
    <n v="0"/>
    <n v="0"/>
    <n v="0"/>
    <x v="0"/>
    <m/>
    <x v="8"/>
    <x v="5"/>
    <s v="no root cause"/>
    <x v="5"/>
    <s v=""/>
  </r>
  <r>
    <s v="PK8"/>
    <s v="LIT_255"/>
    <s v="Douala"/>
    <s v="IHS"/>
    <s v="Grid-Gen"/>
    <s v="LITTORAL"/>
    <s v="Douala"/>
    <s v="ZTE"/>
    <n v="0"/>
    <n v="0"/>
    <n v="0.35877043543273729"/>
    <n v="0"/>
    <n v="0"/>
    <n v="0"/>
    <n v="0"/>
    <n v="0"/>
    <n v="0"/>
    <n v="0"/>
    <n v="0.77719920783716157"/>
    <n v="0"/>
    <n v="0"/>
    <n v="2.3720654162136274E-3"/>
    <n v="0"/>
    <n v="0"/>
    <n v="0"/>
    <n v="0"/>
    <n v="0"/>
    <n v="0"/>
    <n v="0"/>
    <n v="0"/>
    <n v="0"/>
    <n v="0"/>
    <x v="0"/>
    <m/>
    <x v="8"/>
    <x v="5"/>
    <s v="no root cause"/>
    <x v="5"/>
    <s v=""/>
  </r>
  <r>
    <s v="Crf-Mutzig-IHS"/>
    <s v="LIT_485"/>
    <s v="Douala"/>
    <s v="IHS"/>
    <s v="Grid-Gen"/>
    <s v="LITTORAL"/>
    <s v="Douala"/>
    <s v="ZTE"/>
    <n v="0"/>
    <n v="0"/>
    <n v="0"/>
    <n v="0"/>
    <n v="0"/>
    <n v="0"/>
    <n v="0"/>
    <n v="0"/>
    <n v="0"/>
    <n v="0"/>
    <n v="0"/>
    <n v="0"/>
    <n v="0"/>
    <n v="2.158044476405014E-3"/>
    <n v="0"/>
    <n v="0"/>
    <n v="0"/>
    <n v="0"/>
    <n v="0"/>
    <n v="0"/>
    <n v="0"/>
    <n v="0"/>
    <n v="0"/>
    <n v="0"/>
    <x v="0"/>
    <m/>
    <x v="8"/>
    <x v="5"/>
    <s v="no root cause"/>
    <x v="5"/>
    <s v=""/>
  </r>
  <r>
    <s v="Song-Kot-IHS"/>
    <s v="LIT_374"/>
    <s v="Douala"/>
    <s v="IHS"/>
    <s v="Grid-Gen"/>
    <s v="LITTORAL"/>
    <s v="Douala"/>
    <s v="ZTE"/>
    <n v="0"/>
    <n v="1.7554532535463276"/>
    <n v="0"/>
    <n v="0"/>
    <n v="0"/>
    <n v="0"/>
    <n v="0"/>
    <n v="0"/>
    <n v="0"/>
    <n v="0"/>
    <n v="0"/>
    <n v="0"/>
    <n v="0"/>
    <n v="2.1045392414528177E-3"/>
    <n v="0"/>
    <n v="0"/>
    <n v="0"/>
    <n v="0"/>
    <n v="0"/>
    <n v="0"/>
    <n v="0"/>
    <n v="0"/>
    <n v="0"/>
    <n v="0"/>
    <x v="0"/>
    <m/>
    <x v="8"/>
    <x v="5"/>
    <s v="no root cause"/>
    <x v="5"/>
    <s v=""/>
  </r>
  <r>
    <s v="Nyalla-Pariso"/>
    <s v="LIT_179"/>
    <s v="Douala"/>
    <s v="IHS"/>
    <s v="Grid-Gen"/>
    <s v="LITTORAL"/>
    <s v="Douala"/>
    <s v="ZTE"/>
    <n v="0"/>
    <n v="0"/>
    <n v="0"/>
    <n v="0"/>
    <n v="0"/>
    <n v="8.4071705575673512"/>
    <n v="0"/>
    <n v="0"/>
    <n v="0"/>
    <n v="0"/>
    <n v="0"/>
    <n v="0"/>
    <n v="0"/>
    <n v="2.0867041631353052E-3"/>
    <n v="0"/>
    <n v="0"/>
    <n v="0"/>
    <n v="0"/>
    <n v="0"/>
    <n v="0"/>
    <n v="0"/>
    <n v="0"/>
    <n v="0"/>
    <n v="0"/>
    <x v="0"/>
    <m/>
    <x v="8"/>
    <x v="5"/>
    <s v="no root cause"/>
    <x v="5"/>
    <s v=""/>
  </r>
  <r>
    <s v="PK11"/>
    <s v="LIT_128"/>
    <s v="Douala"/>
    <s v="IHS"/>
    <s v="Grid-Gen"/>
    <s v="LITTORAL"/>
    <s v="Douala"/>
    <s v="ZTE"/>
    <n v="0"/>
    <n v="57.767140937069307"/>
    <n v="13.868556899607057"/>
    <n v="13.868556899607057"/>
    <n v="43.079383220187594"/>
    <n v="0"/>
    <n v="0"/>
    <n v="0"/>
    <n v="0"/>
    <n v="0"/>
    <n v="0"/>
    <n v="0"/>
    <n v="0"/>
    <n v="2.0331989281831093E-3"/>
    <n v="0"/>
    <n v="0"/>
    <n v="0"/>
    <n v="0"/>
    <n v="0"/>
    <n v="0"/>
    <n v="0"/>
    <n v="0"/>
    <n v="0"/>
    <n v="0"/>
    <x v="0"/>
    <m/>
    <x v="8"/>
    <x v="5"/>
    <s v="no root cause"/>
    <x v="5"/>
    <s v=""/>
  </r>
  <r>
    <s v="Nyalla-Marche"/>
    <s v="LIT_655"/>
    <s v="Douala"/>
    <s v="CAMUSAT"/>
    <s v="Medium Grid + GE"/>
    <s v="LITTORAL"/>
    <s v="Douala"/>
    <s v="ZTE"/>
    <n v="4.2804187961750177E-4"/>
    <n v="5.5955239660648406"/>
    <n v="5.1171871655922843"/>
    <n v="0"/>
    <n v="0"/>
    <n v="0"/>
    <n v="0"/>
    <n v="0.67289966983702865"/>
    <n v="0"/>
    <n v="0"/>
    <n v="0"/>
    <n v="0"/>
    <n v="0"/>
    <n v="1.9440235365960586E-3"/>
    <n v="0"/>
    <n v="0"/>
    <n v="0"/>
    <n v="0"/>
    <n v="0"/>
    <n v="0"/>
    <n v="0"/>
    <n v="0"/>
    <n v="0"/>
    <n v="0"/>
    <x v="0"/>
    <m/>
    <x v="8"/>
    <x v="5"/>
    <s v="no root cause"/>
    <x v="5"/>
    <s v=""/>
  </r>
  <r>
    <s v="Bana-Centre"/>
    <s v="OST_036"/>
    <s v="OUEST"/>
    <s v="IHS"/>
    <s v="Grid-Gen"/>
    <s v="OUEST"/>
    <s v="Bana"/>
    <s v="Huawei"/>
    <n v="0"/>
    <n v="0"/>
    <n v="0"/>
    <n v="0"/>
    <n v="0"/>
    <n v="0"/>
    <n v="0"/>
    <n v="0"/>
    <n v="0"/>
    <n v="0"/>
    <n v="0"/>
    <n v="0"/>
    <n v="0"/>
    <n v="1.8726832233265697E-3"/>
    <n v="0"/>
    <n v="0"/>
    <n v="0"/>
    <n v="0"/>
    <n v="0"/>
    <n v="0"/>
    <n v="0"/>
    <n v="0"/>
    <n v="0"/>
    <n v="0"/>
    <x v="0"/>
    <m/>
    <x v="8"/>
    <x v="5"/>
    <s v="no root cause"/>
    <x v="5"/>
    <s v=""/>
  </r>
  <r>
    <s v="Bberi-Abattoir"/>
    <s v="LIT_346"/>
    <s v="Douala"/>
    <s v="IHS"/>
    <s v="Grid-Gen"/>
    <s v="LITTORAL"/>
    <s v="Douala"/>
    <s v="ZTE"/>
    <n v="0"/>
    <n v="0"/>
    <n v="0"/>
    <n v="0"/>
    <n v="0"/>
    <n v="0"/>
    <n v="0"/>
    <n v="0"/>
    <n v="5.4676999597640661"/>
    <n v="1.9723456409641797"/>
    <n v="1.7559704708175321"/>
    <n v="0"/>
    <n v="2.3293860738001273"/>
    <n v="1.8370130666916665E-3"/>
    <n v="0"/>
    <n v="0"/>
    <n v="0"/>
    <n v="15.099248643820651"/>
    <n v="0"/>
    <n v="0"/>
    <n v="0"/>
    <n v="0"/>
    <n v="0"/>
    <n v="0"/>
    <x v="0"/>
    <m/>
    <x v="8"/>
    <x v="5"/>
    <s v="no root cause"/>
    <x v="5"/>
    <s v=""/>
  </r>
  <r>
    <s v="Total-Ndobo"/>
    <s v="LIT_437"/>
    <s v="Douala"/>
    <s v="IHS"/>
    <s v="Grid-Gen"/>
    <s v="LITTORAL"/>
    <s v="Douala"/>
    <s v="ZTE"/>
    <n v="0"/>
    <n v="0"/>
    <n v="0"/>
    <n v="0"/>
    <n v="0"/>
    <n v="0"/>
    <n v="0"/>
    <n v="0"/>
    <n v="0"/>
    <n v="0"/>
    <n v="0"/>
    <n v="0"/>
    <n v="0"/>
    <n v="1.7835078317394704E-3"/>
    <n v="0"/>
    <n v="0"/>
    <n v="0"/>
    <n v="0"/>
    <n v="0"/>
    <n v="0"/>
    <n v="0"/>
    <n v="0"/>
    <n v="0"/>
    <n v="0"/>
    <x v="0"/>
    <m/>
    <x v="8"/>
    <x v="5"/>
    <s v="no root cause"/>
    <x v="5"/>
    <s v=""/>
  </r>
  <r>
    <s v="Bberi-Enem"/>
    <s v="LIT_637"/>
    <s v="Douala"/>
    <s v="CAMUSAT"/>
    <s v="Good Grid + GE"/>
    <s v="LITTORAL"/>
    <s v="Douala"/>
    <s v="ZTE"/>
    <n v="0"/>
    <n v="0"/>
    <n v="0"/>
    <n v="0"/>
    <n v="0"/>
    <n v="0"/>
    <n v="0"/>
    <n v="0"/>
    <n v="0"/>
    <n v="0"/>
    <n v="0"/>
    <n v="0"/>
    <n v="0"/>
    <n v="1.6408272052002239E-3"/>
    <n v="0"/>
    <n v="0"/>
    <n v="0"/>
    <n v="0"/>
    <n v="0"/>
    <n v="0"/>
    <n v="0"/>
    <n v="0"/>
    <n v="0"/>
    <n v="0"/>
    <x v="0"/>
    <m/>
    <x v="8"/>
    <x v="5"/>
    <s v="no root cause"/>
    <x v="5"/>
    <s v=""/>
  </r>
  <r>
    <s v="Logbaba-SONEL"/>
    <s v="LIT_342"/>
    <s v="Douala"/>
    <s v="IHS"/>
    <s v="Grid-GenLithium"/>
    <s v="LITTORAL"/>
    <s v="Douala"/>
    <s v="ZTE"/>
    <n v="0"/>
    <n v="0"/>
    <n v="0"/>
    <n v="0"/>
    <n v="0"/>
    <n v="0"/>
    <n v="0"/>
    <n v="0"/>
    <n v="0"/>
    <n v="0"/>
    <n v="0"/>
    <n v="0"/>
    <n v="0"/>
    <n v="1.4981465786611484E-3"/>
    <n v="0"/>
    <n v="0"/>
    <n v="0"/>
    <n v="0"/>
    <n v="0"/>
    <n v="0"/>
    <n v="0"/>
    <n v="0"/>
    <n v="0"/>
    <n v="0"/>
    <x v="0"/>
    <m/>
    <x v="8"/>
    <x v="5"/>
    <s v="no root cause"/>
    <x v="5"/>
    <s v=""/>
  </r>
  <r>
    <s v="Boadibo"/>
    <s v="LIT_682"/>
    <s v="Douala"/>
    <s v="CAMUSAT"/>
    <s v="Good Grid + GE"/>
    <s v="LITTORAL"/>
    <s v="Douala"/>
    <s v="ZTE"/>
    <n v="0"/>
    <n v="0"/>
    <n v="0"/>
    <n v="0"/>
    <n v="15.181700210881967"/>
    <n v="0"/>
    <n v="0"/>
    <n v="0"/>
    <n v="7.1749271615401522"/>
    <n v="0"/>
    <n v="0"/>
    <n v="0"/>
    <n v="0"/>
    <n v="1.391136108756585E-3"/>
    <n v="0"/>
    <n v="0"/>
    <n v="0"/>
    <n v="0"/>
    <n v="0"/>
    <n v="0"/>
    <n v="0"/>
    <n v="0"/>
    <n v="0"/>
    <n v="0"/>
    <x v="0"/>
    <m/>
    <x v="8"/>
    <x v="5"/>
    <s v="no root cause"/>
    <x v="5"/>
    <s v=""/>
  </r>
  <r>
    <s v="Bomono-Gare-IHS"/>
    <s v="LIT_498"/>
    <s v="LITTORAL"/>
    <s v="IHS"/>
    <s v="Grid-Gen"/>
    <s v="LITTORAL"/>
    <s v="Bomono"/>
    <s v="ZTE"/>
    <n v="0"/>
    <n v="0"/>
    <n v="0"/>
    <n v="0"/>
    <n v="2.2071622820910135"/>
    <n v="0"/>
    <n v="0"/>
    <n v="0"/>
    <n v="0"/>
    <n v="0"/>
    <n v="0"/>
    <n v="0"/>
    <n v="0"/>
    <n v="1.3554659521219016E-3"/>
    <n v="0"/>
    <n v="0"/>
    <n v="0"/>
    <n v="0"/>
    <n v="0"/>
    <n v="0"/>
    <n v="0"/>
    <n v="0"/>
    <n v="0"/>
    <n v="0"/>
    <x v="0"/>
    <m/>
    <x v="8"/>
    <x v="5"/>
    <s v="no root cause"/>
    <x v="5"/>
    <s v=""/>
  </r>
  <r>
    <s v="Famkeu-IHS"/>
    <s v="OST_308"/>
    <s v="OUEST"/>
    <s v="IHS"/>
    <s v="Grid-Gen"/>
    <s v="OUEST"/>
    <s v="Bafang"/>
    <s v="Huawei"/>
    <n v="0"/>
    <n v="0"/>
    <n v="0"/>
    <n v="0"/>
    <n v="0"/>
    <n v="0"/>
    <n v="0"/>
    <n v="0"/>
    <n v="0"/>
    <n v="0"/>
    <n v="0"/>
    <n v="0"/>
    <n v="0"/>
    <n v="5.3505234952187721E-4"/>
    <n v="0"/>
    <n v="0"/>
    <n v="0"/>
    <n v="0"/>
    <n v="0"/>
    <n v="0"/>
    <n v="0"/>
    <n v="0"/>
    <n v="0"/>
    <n v="0"/>
    <x v="0"/>
    <m/>
    <x v="4"/>
    <x v="2"/>
    <s v="ODU HS"/>
    <x v="2"/>
    <s v="(05/05/2026 ocm ran 19h): 05.05.26: FME sur site et travaux avec le BO TX_x000a_04.05.2026: L'expedition de la spare se fera ce Jour ETD=05.05.2026_x000a_03.05.2026: ODU faulty Commande passer par mail au SPM Car spare pas disponible dans le WH Hammer. Update ASAP_x000a_Impacted by OST_099_H_Bafang-Chefferie (TX issue)..;..;(05/05/2026 cell zte): 04.05.2026: L'expedition de la spare se fera ce Jour ETD=05.05.2026_x000a_03.05.2026: ODU faulty Commande passer par mail au SPM Car spare pas disponible dans le WH Hammer. Update ASAP_x000a_Impacted by OST_099_H_Bafang-Chefferie (TX issue)..;..;(05/05/2026 ocm ran 10h): 04.05.2026: L'expedition de la spare se fera ce Jour ETD=05.05.2026_x000a_03.05.2026: ODU faulty Commande passer par mail au SPM Car spare pas disponible dans le WH Hammer. Update ASAP_x000a_Impacted by OST_099_H_Bafang-Chefferie (TX issue)..;..;(05/05/2026 ocm ran 00h): 04.05.2026: L'expedition de la spare se fera ce Jour ETD=05.05.2026_x000a_03.05.2026: ODU faulty Commande passer par mail au SPM Car spare pas disponible dans le WH Hammer. Update ASAP_x000a_Impacted by OST_099_H_Bafang-Chefferie (TX issue)"/>
  </r>
  <r>
    <s v="Bafang"/>
    <s v="OST_015"/>
    <s v="OUEST"/>
    <s v="IHS"/>
    <s v="Grid-Gen"/>
    <s v="OUEST"/>
    <s v="Bafang"/>
    <s v="Huawei"/>
    <n v="4.6228522998690194"/>
    <n v="4.6228522998690194"/>
    <n v="4.6228522998690194"/>
    <n v="4.6228522998690194"/>
    <n v="4.6228522998690194"/>
    <n v="4.6228522998690194"/>
    <n v="4.6228522998690194"/>
    <n v="4.6233873522185416"/>
    <n v="4.6228522998690194"/>
    <n v="0"/>
    <n v="0"/>
    <n v="0"/>
    <n v="0"/>
    <n v="2.675261747609386E-4"/>
    <n v="0"/>
    <n v="0"/>
    <n v="0"/>
    <n v="0"/>
    <n v="0"/>
    <n v="0"/>
    <n v="0"/>
    <n v="0"/>
    <n v="0"/>
    <n v="0"/>
    <x v="0"/>
    <m/>
    <x v="8"/>
    <x v="5"/>
    <s v="no root cause"/>
    <x v="5"/>
    <s v=""/>
  </r>
  <r>
    <s v="Ngousso-II"/>
    <s v="CTR_342"/>
    <s v="Yaounde"/>
    <s v="IHS"/>
    <s v="Grid-Gen"/>
    <s v="CENTRE"/>
    <s v="Yaounde"/>
    <s v="ZTE"/>
    <n v="0"/>
    <n v="0"/>
    <n v="0"/>
    <n v="0"/>
    <n v="0"/>
    <n v="0"/>
    <n v="0"/>
    <n v="0"/>
    <n v="12.20406254547945"/>
    <n v="0"/>
    <n v="4.6602167889439627"/>
    <n v="0"/>
    <n v="0"/>
    <n v="0"/>
    <n v="0"/>
    <n v="0"/>
    <n v="0"/>
    <n v="0"/>
    <n v="0"/>
    <n v="0"/>
    <n v="0"/>
    <n v="0"/>
    <n v="0"/>
    <n v="0"/>
    <x v="0"/>
    <m/>
    <x v="8"/>
    <x v="5"/>
    <s v="no root cause"/>
    <x v="5"/>
    <s v=""/>
  </r>
  <r>
    <s v="Montee-Kondengui-MTN-IHS"/>
    <s v="CTR_535"/>
    <s v="Yaounde"/>
    <s v="IHS"/>
    <s v="Grid-Gen"/>
    <s v="CENTRE"/>
    <s v="Yaounde"/>
    <s v="ZTE"/>
    <n v="0"/>
    <n v="0"/>
    <n v="0"/>
    <n v="0"/>
    <n v="0"/>
    <n v="0"/>
    <n v="0"/>
    <n v="0"/>
    <n v="0"/>
    <n v="2.7929732645041908E-2"/>
    <n v="0"/>
    <n v="0"/>
    <n v="0"/>
    <n v="0"/>
    <n v="0"/>
    <n v="0"/>
    <n v="0"/>
    <n v="0"/>
    <n v="0"/>
    <n v="0"/>
    <n v="0"/>
    <n v="0"/>
    <n v="0"/>
    <n v="0"/>
    <x v="0"/>
    <m/>
    <x v="8"/>
    <x v="5"/>
    <s v="no root cause"/>
    <x v="5"/>
    <s v=""/>
  </r>
  <r>
    <s v="Mvog-Atangana-Mballa"/>
    <s v="CTR_728"/>
    <s v="Yaounde"/>
    <s v="CAMUSAT"/>
    <s v="Good Grid no GE - 8h"/>
    <s v="CENTRE"/>
    <s v="Yaounde"/>
    <s v="ZTE"/>
    <n v="6.3501261296738614"/>
    <n v="4.9244256391378665"/>
    <n v="0"/>
    <n v="0"/>
    <n v="0"/>
    <n v="2.0032181615315907"/>
    <n v="9.2457045997380387"/>
    <n v="7.2761233959130562"/>
    <n v="3.3244585983626146E-2"/>
    <n v="0.34812289367725063"/>
    <n v="0"/>
    <n v="0"/>
    <n v="0"/>
    <n v="0"/>
    <n v="0"/>
    <n v="0"/>
    <n v="0"/>
    <n v="0"/>
    <n v="0"/>
    <n v="0"/>
    <n v="0"/>
    <n v="0"/>
    <n v="0"/>
    <n v="0"/>
    <x v="0"/>
    <m/>
    <x v="9"/>
    <x v="6"/>
    <s v="BSS Hardware issue"/>
    <x v="2"/>
    <s v="05/05/2026: hardware issue,  site with GPS issue (alarm : TDD down 09Apr 02pm)"/>
  </r>
  <r>
    <s v="CBC-Radio-II"/>
    <s v="CTR_821"/>
    <s v="Yaounde"/>
    <s v="CAMUSAT"/>
    <s v="Good Grid no GE - 8h"/>
    <s v="CENTRE"/>
    <s v="Yaounde"/>
    <s v="ZTE"/>
    <n v="0"/>
    <n v="0"/>
    <n v="0"/>
    <n v="0"/>
    <n v="0"/>
    <n v="0"/>
    <n v="0"/>
    <n v="0"/>
    <n v="0"/>
    <n v="0"/>
    <n v="10.694465846538424"/>
    <n v="0"/>
    <n v="3.4511589947293775"/>
    <n v="0"/>
    <n v="0"/>
    <n v="0"/>
    <n v="0"/>
    <n v="0"/>
    <n v="0"/>
    <n v="0"/>
    <n v="0"/>
    <n v="0"/>
    <n v="0"/>
    <n v="0"/>
    <x v="0"/>
    <m/>
    <x v="8"/>
    <x v="5"/>
    <s v="no root cause"/>
    <x v="5"/>
    <s v=""/>
  </r>
  <r>
    <s v="Nkolmesseng-Crf-Safari"/>
    <s v="CTR_559"/>
    <s v="Yaounde"/>
    <s v="CAMUSAT"/>
    <s v="Good Grid no GE - 8h"/>
    <s v="CENTRE"/>
    <s v="Yaounde"/>
    <s v="ZTE"/>
    <n v="0"/>
    <n v="0"/>
    <n v="0"/>
    <n v="0"/>
    <n v="0"/>
    <n v="0"/>
    <n v="0"/>
    <n v="0"/>
    <n v="0"/>
    <n v="0"/>
    <n v="2.4465982085020532"/>
    <n v="0"/>
    <n v="0"/>
    <n v="0"/>
    <n v="0"/>
    <n v="0"/>
    <n v="0"/>
    <n v="0"/>
    <n v="0"/>
    <n v="0"/>
    <n v="0"/>
    <n v="0"/>
    <n v="0"/>
    <n v="0"/>
    <x v="0"/>
    <m/>
    <x v="8"/>
    <x v="5"/>
    <s v="no root cause"/>
    <x v="5"/>
    <s v=""/>
  </r>
  <r>
    <s v="Dschang-Rectorat-MTN"/>
    <s v="OST_097"/>
    <s v="OUEST"/>
    <s v="IHS"/>
    <s v="Grid-Gen"/>
    <s v="OUEST"/>
    <s v="Dschang"/>
    <s v="Huawei"/>
    <n v="0"/>
    <n v="0"/>
    <n v="0"/>
    <n v="0"/>
    <n v="0"/>
    <n v="0"/>
    <n v="0"/>
    <n v="0"/>
    <n v="0"/>
    <n v="0"/>
    <n v="5.8839706876920843"/>
    <n v="0"/>
    <n v="0"/>
    <n v="0"/>
    <n v="0"/>
    <n v="0"/>
    <n v="0"/>
    <n v="0"/>
    <n v="0"/>
    <n v="0"/>
    <n v="0"/>
    <n v="0"/>
    <n v="0"/>
    <n v="0"/>
    <x v="0"/>
    <m/>
    <x v="8"/>
    <x v="5"/>
    <s v="no root cause"/>
    <x v="5"/>
    <s v=""/>
  </r>
  <r>
    <s v="Abom-Plateau"/>
    <s v="CTR_650"/>
    <s v="Yaounde"/>
    <s v="CAMUSAT"/>
    <s v="Good Grid + GE"/>
    <s v="CENTRE"/>
    <s v="Yaounde"/>
    <s v="ZTE"/>
    <n v="0"/>
    <n v="0"/>
    <n v="0"/>
    <n v="0"/>
    <n v="0"/>
    <n v="0"/>
    <n v="0"/>
    <n v="0"/>
    <n v="0"/>
    <n v="0"/>
    <n v="1.2217742050548894"/>
    <n v="0"/>
    <n v="0"/>
    <n v="0"/>
    <n v="0"/>
    <n v="0"/>
    <n v="0"/>
    <n v="0"/>
    <n v="0"/>
    <n v="0"/>
    <n v="0"/>
    <n v="0"/>
    <n v="0"/>
    <n v="0"/>
    <x v="0"/>
    <m/>
    <x v="8"/>
    <x v="5"/>
    <s v="no root cause"/>
    <x v="5"/>
    <s v=""/>
  </r>
  <r>
    <s v="Nkoa-Ayos-IHS"/>
    <s v="CTR_661"/>
    <s v="Yaounde"/>
    <s v="IHS"/>
    <s v="Grid-Gen"/>
    <s v="CENTRE"/>
    <s v="Yaounde"/>
    <s v="ZTE"/>
    <n v="3.8505934087257318E-2"/>
    <n v="0"/>
    <n v="0"/>
    <n v="2.5860863560224118E-2"/>
    <n v="0"/>
    <n v="0"/>
    <n v="2.7323339982250585E-2"/>
    <n v="0"/>
    <n v="0"/>
    <n v="2.782272217513735E-2"/>
    <n v="0"/>
    <n v="0"/>
    <n v="0"/>
    <n v="0"/>
    <n v="0"/>
    <n v="0"/>
    <n v="0"/>
    <n v="0"/>
    <n v="0"/>
    <n v="0"/>
    <n v="0"/>
    <n v="0"/>
    <n v="0"/>
    <n v="0"/>
    <x v="0"/>
    <m/>
    <x v="8"/>
    <x v="5"/>
    <s v="no root cause"/>
    <x v="5"/>
    <s v=""/>
  </r>
  <r>
    <s v="Crf-Nkomo-IHS"/>
    <s v="CTR_554"/>
    <s v="Yaounde"/>
    <s v="IHS"/>
    <s v="Grid-Gen"/>
    <s v="CENTRE"/>
    <s v="Yaounde"/>
    <s v="ZTE"/>
    <n v="0"/>
    <n v="0"/>
    <n v="0"/>
    <n v="0"/>
    <n v="0"/>
    <n v="0"/>
    <n v="0"/>
    <n v="1.4564660006335017"/>
    <n v="0"/>
    <n v="0"/>
    <n v="0"/>
    <n v="0"/>
    <n v="0"/>
    <n v="0"/>
    <n v="0"/>
    <n v="0"/>
    <n v="0"/>
    <n v="0"/>
    <n v="0"/>
    <n v="0"/>
    <n v="0"/>
    <n v="0"/>
    <n v="0"/>
    <n v="0"/>
    <x v="0"/>
    <m/>
    <x v="8"/>
    <x v="5"/>
    <s v="no root cause"/>
    <x v="5"/>
    <s v=""/>
  </r>
  <r>
    <s v="Mimboman-Liberte-II"/>
    <s v="CTR_655"/>
    <s v="Yaounde"/>
    <s v="CAMUSAT"/>
    <s v="Good Grid no GE - 8h"/>
    <s v="CENTRE"/>
    <s v="Yaounde"/>
    <s v="ZTE"/>
    <n v="0"/>
    <n v="5.3091104433657801"/>
    <n v="0"/>
    <n v="0"/>
    <n v="0"/>
    <n v="2.6645607006189072E-2"/>
    <n v="0.44865923015241171"/>
    <n v="3.4645709736240589"/>
    <n v="3.1806008566544821"/>
    <n v="0"/>
    <n v="0.36742044841667265"/>
    <n v="0"/>
    <n v="0"/>
    <n v="0"/>
    <n v="0"/>
    <n v="0"/>
    <n v="0"/>
    <n v="0"/>
    <n v="0"/>
    <n v="0"/>
    <n v="0"/>
    <n v="0"/>
    <n v="0"/>
    <n v="0"/>
    <x v="0"/>
    <m/>
    <x v="8"/>
    <x v="5"/>
    <s v="no root cause"/>
    <x v="5"/>
    <s v=""/>
  </r>
  <r>
    <s v="GSO"/>
    <s v="CTR_389"/>
    <s v="Yaounde"/>
    <s v="IHS"/>
    <s v="Grid-Gen"/>
    <s v="CENTRE"/>
    <s v="Yaounde"/>
    <s v="ZTE"/>
    <n v="1.9582915992500744E-2"/>
    <n v="0"/>
    <n v="0"/>
    <n v="9.2920758033632374E-3"/>
    <n v="0"/>
    <n v="0"/>
    <n v="1.0843727616976754E-2"/>
    <n v="0"/>
    <n v="2.5432108277473873"/>
    <n v="2.7065266398997805"/>
    <n v="0"/>
    <n v="0"/>
    <n v="0"/>
    <n v="0"/>
    <n v="0"/>
    <n v="0"/>
    <n v="0"/>
    <n v="0"/>
    <n v="0"/>
    <n v="0"/>
    <n v="0"/>
    <n v="0"/>
    <n v="0"/>
    <n v="0"/>
    <x v="0"/>
    <m/>
    <x v="8"/>
    <x v="5"/>
    <s v="no root cause"/>
    <x v="5"/>
    <s v=""/>
  </r>
  <r>
    <s v="NR-Omnisport"/>
    <s v="CTR_132"/>
    <s v="Yaounde"/>
    <s v="IHS"/>
    <s v="Grid-Gen"/>
    <s v="CENTRE"/>
    <s v="Yaounde"/>
    <s v="ZTE"/>
    <n v="0"/>
    <n v="0"/>
    <n v="0"/>
    <n v="0"/>
    <n v="0"/>
    <n v="0"/>
    <n v="0"/>
    <n v="0"/>
    <n v="0"/>
    <n v="0"/>
    <n v="0"/>
    <n v="0"/>
    <n v="0"/>
    <n v="0"/>
    <n v="0"/>
    <n v="0"/>
    <n v="0"/>
    <n v="0"/>
    <n v="0"/>
    <n v="0"/>
    <n v="0"/>
    <n v="0"/>
    <n v="0"/>
    <n v="0"/>
    <x v="0"/>
    <m/>
    <x v="8"/>
    <x v="5"/>
    <s v="no root cause"/>
    <x v="5"/>
    <s v=""/>
  </r>
  <r>
    <s v="Sagamla-MTN-IHS"/>
    <s v="NRD_089"/>
    <s v="NORD"/>
    <s v="IHS"/>
    <s v="Grid-Gen"/>
    <s v="NORD"/>
    <s v="Guider"/>
    <s v="Huawei"/>
    <n v="6.2296680107181697"/>
    <n v="3.3387266610165143"/>
    <n v="10.013611731771835"/>
    <n v="4.6761078437247638"/>
    <n v="2.9204227341603102"/>
    <n v="2.8484403580713002"/>
    <n v="0"/>
    <n v="0"/>
    <n v="0"/>
    <n v="0"/>
    <n v="0"/>
    <n v="0"/>
    <n v="0"/>
    <n v="0"/>
    <n v="0"/>
    <n v="0"/>
    <n v="0"/>
    <n v="3.5104784652130374"/>
    <n v="0"/>
    <n v="0"/>
    <n v="0"/>
    <n v="0"/>
    <n v="0"/>
    <n v="0"/>
    <x v="0"/>
    <m/>
    <x v="8"/>
    <x v="5"/>
    <s v="no root cause"/>
    <x v="5"/>
    <s v=""/>
  </r>
  <r>
    <s v="Acropole-IHS"/>
    <s v="CTR_129"/>
    <s v="Yaounde"/>
    <s v="IHS"/>
    <s v="Grid-Gen"/>
    <s v="CENTRE"/>
    <s v="Yaounde"/>
    <s v="ZTE"/>
    <n v="0"/>
    <n v="0"/>
    <n v="0"/>
    <n v="0"/>
    <n v="0"/>
    <n v="0"/>
    <n v="0"/>
    <n v="0"/>
    <n v="0"/>
    <n v="1.6533117600226025E-2"/>
    <n v="0"/>
    <n v="0"/>
    <n v="0"/>
    <n v="0"/>
    <n v="0"/>
    <n v="0"/>
    <n v="0"/>
    <n v="0"/>
    <n v="0"/>
    <n v="0"/>
    <n v="0"/>
    <n v="0"/>
    <n v="0"/>
    <n v="0"/>
    <x v="0"/>
    <m/>
    <x v="8"/>
    <x v="5"/>
    <s v="no root cause"/>
    <x v="5"/>
    <s v=""/>
  </r>
  <r>
    <s v="Olezoa"/>
    <s v="CTR_035"/>
    <s v="Yaounde"/>
    <s v="IHS"/>
    <s v="GridOnly"/>
    <s v="CENTRE"/>
    <s v="Yaounde"/>
    <s v="ZTE"/>
    <n v="0"/>
    <n v="0"/>
    <n v="0"/>
    <n v="8.435992044128442E-3"/>
    <n v="0"/>
    <n v="0"/>
    <n v="1.6729303461717124E-2"/>
    <n v="0"/>
    <n v="0"/>
    <n v="8.0792904777802401E-3"/>
    <n v="0"/>
    <n v="0"/>
    <n v="0"/>
    <n v="0"/>
    <n v="0"/>
    <n v="0"/>
    <n v="0"/>
    <n v="0"/>
    <n v="0"/>
    <n v="0"/>
    <n v="0"/>
    <n v="0"/>
    <n v="0"/>
    <n v="0"/>
    <x v="0"/>
    <m/>
    <x v="8"/>
    <x v="5"/>
    <s v="no root cause"/>
    <x v="5"/>
    <s v=""/>
  </r>
  <r>
    <s v="C-Supreme"/>
    <s v="CTR_240"/>
    <s v="Yaounde"/>
    <s v="IHS"/>
    <s v="GridOnly"/>
    <s v="CENTRE"/>
    <s v="Yaounde"/>
    <s v="ZTE"/>
    <n v="0"/>
    <n v="0"/>
    <n v="4.3238293767995595"/>
    <n v="0"/>
    <n v="0"/>
    <n v="0"/>
    <n v="0"/>
    <n v="0"/>
    <n v="0"/>
    <n v="2.5022614879306262E-2"/>
    <n v="0"/>
    <n v="0"/>
    <n v="0"/>
    <n v="0"/>
    <n v="0"/>
    <n v="0"/>
    <n v="0"/>
    <n v="0"/>
    <n v="0"/>
    <n v="0"/>
    <n v="0"/>
    <n v="0"/>
    <n v="0"/>
    <n v="0"/>
    <x v="0"/>
    <m/>
    <x v="8"/>
    <x v="5"/>
    <s v="no root cause"/>
    <x v="5"/>
    <s v=""/>
  </r>
  <r>
    <s v="Yde-M-Central"/>
    <s v="CTR_244"/>
    <s v="Yaounde"/>
    <s v="IHS"/>
    <s v="GridOnly"/>
    <s v="CENTRE"/>
    <s v="Yaounde"/>
    <s v="ZTE"/>
    <n v="0"/>
    <n v="0"/>
    <n v="0.35597032813690493"/>
    <n v="0"/>
    <n v="0"/>
    <n v="0"/>
    <n v="0"/>
    <n v="0"/>
    <n v="0"/>
    <n v="0"/>
    <n v="0"/>
    <n v="0"/>
    <n v="0"/>
    <n v="0"/>
    <n v="0"/>
    <n v="0"/>
    <n v="0"/>
    <n v="0"/>
    <n v="0"/>
    <n v="0"/>
    <n v="0"/>
    <n v="0"/>
    <n v="0"/>
    <n v="0"/>
    <x v="0"/>
    <m/>
    <x v="8"/>
    <x v="5"/>
    <s v="no root cause"/>
    <x v="5"/>
    <s v=""/>
  </r>
  <r>
    <s v="Imm-Olympique"/>
    <s v="CTR_377"/>
    <s v="Yaounde"/>
    <s v="IHS"/>
    <s v="Grid-Gen"/>
    <s v="CENTRE"/>
    <s v="Yaounde"/>
    <s v="ZTE"/>
    <n v="0"/>
    <n v="0"/>
    <n v="0"/>
    <n v="0"/>
    <n v="0"/>
    <n v="0"/>
    <n v="0"/>
    <n v="0"/>
    <n v="0"/>
    <n v="0"/>
    <n v="0"/>
    <n v="0"/>
    <n v="0"/>
    <n v="0"/>
    <n v="0"/>
    <n v="0"/>
    <n v="0"/>
    <n v="0"/>
    <n v="0"/>
    <n v="0"/>
    <n v="0"/>
    <n v="0"/>
    <n v="0"/>
    <n v="0"/>
    <x v="0"/>
    <m/>
    <x v="8"/>
    <x v="5"/>
    <s v="no root cause"/>
    <x v="5"/>
    <s v=""/>
  </r>
  <r>
    <s v="Mercure"/>
    <s v="CTR_014"/>
    <s v="Yaounde"/>
    <s v="IHS"/>
    <s v="Grid-Gen (LL)"/>
    <s v="CENTRE"/>
    <s v="Yaounde"/>
    <s v="ZTE"/>
    <n v="0"/>
    <n v="0"/>
    <n v="0"/>
    <n v="0"/>
    <n v="0"/>
    <n v="0"/>
    <n v="0"/>
    <n v="0"/>
    <n v="0"/>
    <n v="0"/>
    <n v="0"/>
    <n v="0"/>
    <n v="0"/>
    <n v="0"/>
    <n v="0"/>
    <n v="0"/>
    <n v="0"/>
    <n v="0"/>
    <n v="0"/>
    <n v="0"/>
    <n v="0"/>
    <n v="0"/>
    <n v="0"/>
    <n v="0"/>
    <x v="0"/>
    <m/>
    <x v="8"/>
    <x v="5"/>
    <s v="no root cause"/>
    <x v="5"/>
    <s v=""/>
  </r>
  <r>
    <s v="Montee-Anne-Rouge"/>
    <s v="CTR_373"/>
    <s v="Yaounde"/>
    <s v="IHS"/>
    <s v="GridOnly"/>
    <s v="CENTRE"/>
    <s v="Yaounde"/>
    <s v="ZTE"/>
    <n v="0"/>
    <n v="0"/>
    <n v="0"/>
    <n v="0"/>
    <n v="0"/>
    <n v="0"/>
    <n v="0"/>
    <n v="0"/>
    <n v="0"/>
    <n v="0"/>
    <n v="0"/>
    <n v="0"/>
    <n v="2.2033277402527736"/>
    <n v="0"/>
    <n v="0"/>
    <n v="0"/>
    <n v="0"/>
    <n v="0"/>
    <n v="0"/>
    <n v="0"/>
    <n v="0"/>
    <n v="0"/>
    <n v="0"/>
    <n v="0"/>
    <x v="0"/>
    <m/>
    <x v="8"/>
    <x v="5"/>
    <s v="no root cause"/>
    <x v="5"/>
    <s v=""/>
  </r>
  <r>
    <s v="Nodal"/>
    <s v="CTR_009"/>
    <s v="Yaounde"/>
    <s v="CAMUSAT"/>
    <s v="Good Grid + GE"/>
    <s v="CENTRE"/>
    <s v="Yaounde"/>
    <s v="ZTE"/>
    <n v="0"/>
    <n v="0"/>
    <n v="0"/>
    <n v="0"/>
    <n v="0"/>
    <n v="0"/>
    <n v="0"/>
    <n v="0"/>
    <n v="0"/>
    <n v="0"/>
    <n v="0"/>
    <n v="0"/>
    <n v="0"/>
    <n v="0"/>
    <n v="0"/>
    <n v="0"/>
    <n v="0"/>
    <n v="0"/>
    <n v="0"/>
    <n v="0"/>
    <n v="0"/>
    <n v="0"/>
    <n v="0"/>
    <n v="0"/>
    <x v="0"/>
    <m/>
    <x v="8"/>
    <x v="5"/>
    <s v="no root cause"/>
    <x v="5"/>
    <s v=""/>
  </r>
  <r>
    <s v="Elig-Essono"/>
    <s v="CTR_047"/>
    <s v="Yaounde"/>
    <s v="IHS"/>
    <s v="GridOnly"/>
    <s v="CENTRE"/>
    <s v="Yaounde"/>
    <s v="ZTE"/>
    <n v="0"/>
    <n v="0"/>
    <n v="0"/>
    <n v="0"/>
    <n v="0"/>
    <n v="0"/>
    <n v="0"/>
    <n v="0"/>
    <n v="0"/>
    <n v="0"/>
    <n v="0"/>
    <n v="0"/>
    <n v="0"/>
    <n v="0"/>
    <n v="0"/>
    <n v="0"/>
    <n v="0"/>
    <n v="0"/>
    <n v="0"/>
    <n v="0"/>
    <n v="0"/>
    <n v="0"/>
    <n v="0"/>
    <n v="0"/>
    <x v="0"/>
    <m/>
    <x v="8"/>
    <x v="5"/>
    <s v="no root cause"/>
    <x v="5"/>
    <s v=""/>
  </r>
  <r>
    <s v="Aguli-MTN"/>
    <s v="NRO_256"/>
    <s v="NORD-OUEST"/>
    <s v="IHS"/>
    <s v="Hybrid-Gen"/>
    <s v="NORD-OUEST"/>
    <s v="Aguli"/>
    <s v="NOKIA"/>
    <n v="0"/>
    <n v="0"/>
    <n v="0"/>
    <n v="0"/>
    <n v="0"/>
    <n v="0"/>
    <n v="0"/>
    <n v="0"/>
    <n v="0.76308022689801902"/>
    <n v="0"/>
    <n v="0.17719483110427151"/>
    <n v="0"/>
    <n v="0"/>
    <n v="0"/>
    <n v="0"/>
    <n v="0"/>
    <n v="0"/>
    <n v="4.9742033427217218E-2"/>
    <n v="0"/>
    <n v="0"/>
    <n v="0"/>
    <n v="0"/>
    <n v="0"/>
    <n v="0"/>
    <x v="2"/>
    <m/>
    <x v="8"/>
    <x v="5"/>
    <s v="no root cause"/>
    <x v="5"/>
    <s v=""/>
  </r>
  <r>
    <s v="Ebolowa-SIM"/>
    <s v="SUD_097"/>
    <s v="CENTRE"/>
    <s v="CAMUSAT"/>
    <s v="Good Grid + GE"/>
    <s v="SUD"/>
    <s v="Ebolowa"/>
    <s v="ZTE"/>
    <n v="0"/>
    <n v="0"/>
    <n v="0"/>
    <n v="0"/>
    <n v="0"/>
    <n v="0"/>
    <n v="0"/>
    <n v="0"/>
    <n v="0"/>
    <n v="0"/>
    <n v="0"/>
    <n v="0"/>
    <n v="0"/>
    <n v="0"/>
    <n v="0"/>
    <n v="0"/>
    <n v="0"/>
    <n v="0"/>
    <n v="0"/>
    <n v="0"/>
    <n v="0"/>
    <n v="0"/>
    <n v="0"/>
    <n v="0"/>
    <x v="0"/>
    <m/>
    <x v="8"/>
    <x v="5"/>
    <s v="no root cause"/>
    <x v="5"/>
    <s v=""/>
  </r>
  <r>
    <s v="Ekounou-II"/>
    <s v="CTR_719"/>
    <s v="Yaounde"/>
    <s v="CAMUSAT"/>
    <s v="Good Grid no GE - 8h"/>
    <s v="CENTRE"/>
    <s v="Yaounde"/>
    <s v="ZTE"/>
    <n v="0"/>
    <n v="0"/>
    <n v="0"/>
    <n v="0"/>
    <n v="0"/>
    <n v="0"/>
    <n v="0"/>
    <n v="26.10531114364229"/>
    <n v="19.097338150231288"/>
    <n v="0"/>
    <n v="0"/>
    <n v="0"/>
    <n v="12.805443551263719"/>
    <n v="0"/>
    <n v="0"/>
    <n v="0"/>
    <n v="0"/>
    <n v="0"/>
    <n v="0"/>
    <n v="0"/>
    <n v="0"/>
    <n v="0"/>
    <n v="0"/>
    <n v="0"/>
    <x v="0"/>
    <m/>
    <x v="8"/>
    <x v="5"/>
    <s v="no root cause"/>
    <x v="5"/>
    <s v=""/>
  </r>
  <r>
    <s v="Denver-Total-IHS"/>
    <s v="LIT_588"/>
    <s v="Douala"/>
    <s v="IHS"/>
    <s v="Grid-Gen"/>
    <s v="LITTORAL"/>
    <s v="Douala"/>
    <s v="ZTE"/>
    <n v="0"/>
    <n v="0"/>
    <n v="0"/>
    <n v="0"/>
    <n v="0"/>
    <n v="0"/>
    <n v="0"/>
    <n v="0"/>
    <n v="0"/>
    <n v="0"/>
    <n v="0"/>
    <n v="0"/>
    <n v="0"/>
    <n v="0"/>
    <n v="0"/>
    <n v="0"/>
    <n v="0"/>
    <n v="0"/>
    <n v="0"/>
    <n v="0"/>
    <n v="0"/>
    <n v="0"/>
    <n v="0"/>
    <n v="0"/>
    <x v="0"/>
    <m/>
    <x v="8"/>
    <x v="5"/>
    <s v="no root cause"/>
    <x v="5"/>
    <s v=""/>
  </r>
  <r>
    <s v="Ndobo3-MTN"/>
    <s v="LIT_624"/>
    <s v="Douala"/>
    <s v="IHS"/>
    <s v="grid + Gen"/>
    <s v="LITTORAL"/>
    <s v="Douala"/>
    <s v="ZTE"/>
    <n v="0"/>
    <n v="0.72301623990891328"/>
    <n v="0"/>
    <n v="5.7412900611529185"/>
    <n v="0"/>
    <n v="0"/>
    <n v="0.72323026084872188"/>
    <n v="1.3597107007616307"/>
    <n v="3.7495755251360459"/>
    <n v="0"/>
    <n v="5.0546930511681261"/>
    <n v="0"/>
    <n v="2.1617363376166052"/>
    <n v="0"/>
    <n v="0"/>
    <n v="0"/>
    <n v="0"/>
    <n v="9.3796103677450464"/>
    <n v="0"/>
    <n v="0"/>
    <n v="0"/>
    <n v="0"/>
    <n v="0"/>
    <n v="0"/>
    <x v="0"/>
    <m/>
    <x v="8"/>
    <x v="5"/>
    <s v="no root cause"/>
    <x v="5"/>
    <s v=""/>
  </r>
  <r>
    <s v="Bfsam-Tamdja"/>
    <s v="OST_019"/>
    <s v="Bafoussam"/>
    <s v="CAMUSAT"/>
    <s v="Good Grid + GE"/>
    <s v="OUEST"/>
    <s v="Bafoussam"/>
    <s v="Huawei"/>
    <n v="12.353377821152687"/>
    <n v="11.809318757080526"/>
    <n v="11.630272405852192"/>
    <n v="13.176769881831904"/>
    <n v="6.9795973838080307"/>
    <n v="9.1441516637987856"/>
    <n v="7.8101413108925239"/>
    <n v="8.5006977082637754"/>
    <n v="9.7058496203268518"/>
    <n v="7.995750970941665"/>
    <n v="8.3316746710498144"/>
    <n v="0"/>
    <n v="0"/>
    <n v="0"/>
    <n v="0"/>
    <n v="0"/>
    <n v="0"/>
    <n v="0"/>
    <n v="0"/>
    <n v="0"/>
    <n v="0"/>
    <n v="0"/>
    <n v="0"/>
    <n v="0"/>
    <x v="0"/>
    <m/>
    <x v="8"/>
    <x v="5"/>
    <s v="no root cause"/>
    <x v="5"/>
    <s v=""/>
  </r>
  <r>
    <s v="Boko-IHS"/>
    <s v="LIT_633"/>
    <s v="Douala"/>
    <s v="IHS"/>
    <s v="Grid-Gen"/>
    <s v="LITTORAL"/>
    <s v="Douala"/>
    <s v="ZTE"/>
    <n v="0"/>
    <n v="0"/>
    <n v="0"/>
    <n v="0"/>
    <n v="0"/>
    <n v="0"/>
    <n v="0"/>
    <n v="0"/>
    <n v="0"/>
    <n v="0"/>
    <n v="0"/>
    <n v="0"/>
    <n v="10.212383679619217"/>
    <n v="0"/>
    <n v="0"/>
    <n v="0"/>
    <n v="0"/>
    <n v="0"/>
    <n v="0"/>
    <n v="0"/>
    <n v="0"/>
    <n v="0"/>
    <n v="0"/>
    <n v="0"/>
    <x v="0"/>
    <m/>
    <x v="8"/>
    <x v="5"/>
    <s v="no root cause"/>
    <x v="5"/>
    <s v=""/>
  </r>
  <r>
    <s v="Songa-Boko"/>
    <s v="LIT_280"/>
    <s v="Douala"/>
    <s v="IHS"/>
    <s v="Grid-Gen"/>
    <s v="LITTORAL"/>
    <s v="Douala"/>
    <s v="ZTE"/>
    <n v="11.697885187753437"/>
    <n v="22.335813836025714"/>
    <n v="9.3552833209201189"/>
    <n v="1.2422845451198943"/>
    <n v="17.856801442786495"/>
    <n v="0"/>
    <n v="0"/>
    <n v="0"/>
    <n v="0"/>
    <n v="0"/>
    <n v="0"/>
    <n v="0"/>
    <n v="0"/>
    <n v="0"/>
    <n v="0"/>
    <n v="0"/>
    <n v="0"/>
    <n v="0"/>
    <n v="0"/>
    <n v="0"/>
    <n v="0"/>
    <n v="0"/>
    <n v="0"/>
    <n v="0"/>
    <x v="0"/>
    <m/>
    <x v="8"/>
    <x v="5"/>
    <s v="no root cause"/>
    <x v="5"/>
    <s v=""/>
  </r>
  <r>
    <s v="Nkolbisson-II"/>
    <s v="CTR_761"/>
    <s v="Yaounde"/>
    <s v="CAMUSAT"/>
    <s v="Good Grid + GE"/>
    <s v="CENTRE"/>
    <s v="Yaounde"/>
    <s v="ZTE"/>
    <n v="0"/>
    <n v="0"/>
    <n v="0"/>
    <n v="0"/>
    <n v="0"/>
    <n v="1.3489561485362387"/>
    <n v="0"/>
    <n v="2.0541016399711221"/>
    <n v="0"/>
    <n v="0.63350198183390394"/>
    <n v="0"/>
    <n v="0"/>
    <n v="0"/>
    <n v="0"/>
    <n v="0"/>
    <n v="0"/>
    <n v="0"/>
    <n v="0"/>
    <n v="0"/>
    <n v="0"/>
    <n v="0"/>
    <n v="0"/>
    <n v="0"/>
    <n v="0"/>
    <x v="0"/>
    <m/>
    <x v="8"/>
    <x v="5"/>
    <s v="no root cause"/>
    <x v="5"/>
    <s v=""/>
  </r>
  <r>
    <s v="Maroua-Douggoy-II"/>
    <s v="EXN_212"/>
    <s v="Maroua"/>
    <s v="CAMUSAT"/>
    <s v="Bad Grid + GE"/>
    <s v="EXTREME-NORD"/>
    <s v="Maroua"/>
    <s v="Huawei"/>
    <n v="0.27127154120759178"/>
    <n v="0.69615661196291456"/>
    <n v="0"/>
    <n v="0"/>
    <n v="0"/>
    <n v="0"/>
    <n v="3.0923350540616896"/>
    <n v="4.6228522998690194"/>
    <n v="4.6626245245168114"/>
    <n v="3.1392413100364402"/>
    <n v="0"/>
    <n v="0"/>
    <n v="0"/>
    <n v="0"/>
    <n v="0"/>
    <n v="0"/>
    <n v="0"/>
    <n v="2.2534621454029726"/>
    <n v="0"/>
    <n v="0"/>
    <n v="0"/>
    <n v="0"/>
    <n v="0"/>
    <n v="0"/>
    <x v="0"/>
    <m/>
    <x v="8"/>
    <x v="5"/>
    <s v="no root cause"/>
    <x v="5"/>
    <s v=""/>
  </r>
  <r>
    <s v="Ouro-Dara"/>
    <s v="ADM_148"/>
    <s v="Ngaoundere"/>
    <s v="CAMUSAT"/>
    <s v="Hybrid Solar - S3"/>
    <s v="ADAMAOUA"/>
    <s v="Oura-Dara"/>
    <s v="NOKIA"/>
    <n v="4.621675184700071"/>
    <n v="4.6215681742301671"/>
    <n v="4.6214611637602614"/>
    <n v="4.621621679465119"/>
    <n v="4.6215146689952142"/>
    <n v="4.6218892056398797"/>
    <n v="4.6218357004049269"/>
    <n v="4.6217821951699758"/>
    <n v="4.6213541532903575"/>
    <n v="4.6217286899350229"/>
    <n v="4.6218357004049269"/>
    <n v="0"/>
    <n v="0"/>
    <n v="0"/>
    <n v="0"/>
    <n v="0"/>
    <n v="0"/>
    <n v="0"/>
    <n v="0"/>
    <n v="0"/>
    <n v="0"/>
    <n v="0"/>
    <n v="0"/>
    <n v="0"/>
    <x v="0"/>
    <m/>
    <x v="6"/>
    <x v="3"/>
    <s v="Warehouse HUAWEI"/>
    <x v="3"/>
    <s v="(05/05/2026 ocm ran 19h): 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5/05/2026 cell zte): 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5/05/2026 ocm ran 10h): 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5/05/2026 ocm ran 00h): 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r>
  <r>
    <s v="Befang-MTN"/>
    <s v="NRO_239"/>
    <s v="NORD-OUEST"/>
    <s v="IHS"/>
    <s v="Gen Only"/>
    <s v="NORD-OUEST"/>
    <s v="Befang"/>
    <s v="NOKIA"/>
    <n v="0"/>
    <n v="0"/>
    <n v="0"/>
    <n v="0"/>
    <n v="0"/>
    <n v="0"/>
    <n v="0"/>
    <n v="0"/>
    <n v="0"/>
    <n v="0.94787402163984646"/>
    <n v="0"/>
    <n v="0"/>
    <n v="0.51284961349674174"/>
    <n v="0"/>
    <n v="0"/>
    <n v="0"/>
    <n v="0"/>
    <n v="2.7366857573344978"/>
    <n v="0"/>
    <n v="0"/>
    <n v="0"/>
    <n v="0"/>
    <n v="0"/>
    <n v="0"/>
    <x v="2"/>
    <m/>
    <x v="8"/>
    <x v="5"/>
    <s v="no root cause"/>
    <x v="5"/>
    <s v=""/>
  </r>
  <r>
    <s v="Ngwelle-II"/>
    <s v="LIT_377"/>
    <s v="Douala"/>
    <s v="IHS"/>
    <s v="Grid-Gen"/>
    <s v="LITTORAL"/>
    <s v="Douala"/>
    <s v="ZTE"/>
    <n v="1.5409507666230065"/>
    <n v="1.5409507666230065"/>
    <n v="1.5409507666230065"/>
    <n v="1.5409507666230065"/>
    <n v="1.5409507666230065"/>
    <n v="1.5409507666230065"/>
    <n v="1.5409507666230065"/>
    <n v="1.5409507666230065"/>
    <n v="1.5409507666230065"/>
    <n v="2.0150071482993903"/>
    <n v="1.5409507666230065"/>
    <n v="0"/>
    <n v="0"/>
    <n v="0"/>
    <n v="0"/>
    <n v="0"/>
    <n v="0"/>
    <n v="0"/>
    <n v="0"/>
    <n v="0"/>
    <n v="0"/>
    <n v="0"/>
    <n v="0"/>
    <n v="0"/>
    <x v="0"/>
    <m/>
    <x v="8"/>
    <x v="5"/>
    <s v="no root cause"/>
    <x v="5"/>
    <s v=""/>
  </r>
  <r>
    <s v="Mefou-Assi-IHS"/>
    <s v="CTR_642"/>
    <s v="Yaounde"/>
    <s v="HIS"/>
    <s v="Grid-Gen"/>
    <s v="CENTRE"/>
    <s v="Yaounde"/>
    <s v="ZTE"/>
    <n v="0"/>
    <n v="0"/>
    <n v="0"/>
    <n v="0"/>
    <n v="0"/>
    <n v="0"/>
    <n v="0"/>
    <n v="0"/>
    <n v="0"/>
    <n v="0"/>
    <n v="0"/>
    <n v="0"/>
    <n v="0"/>
    <n v="0"/>
    <n v="0"/>
    <n v="0"/>
    <n v="0"/>
    <n v="2.6146759865651923"/>
    <n v="0"/>
    <n v="0"/>
    <n v="0"/>
    <n v="0"/>
    <n v="0"/>
    <n v="0"/>
    <x v="0"/>
    <m/>
    <x v="8"/>
    <x v="5"/>
    <s v="no root cause"/>
    <x v="5"/>
    <s v=""/>
  </r>
  <r>
    <s v="Fougerole-MTN-IHS"/>
    <s v="CTR_473"/>
    <s v="Yaounde"/>
    <s v="IHS"/>
    <s v="Grid-Gen"/>
    <s v="CENTRE"/>
    <s v="Yaounde"/>
    <s v="ZTE"/>
    <n v="0"/>
    <n v="50.465709565023836"/>
    <n v="24.766503154668658"/>
    <n v="0"/>
    <n v="3.6696030339608434"/>
    <n v="0.62986362585715361"/>
    <n v="0"/>
    <n v="0"/>
    <n v="4.1849832920986323"/>
    <n v="0"/>
    <n v="0.18464656582000016"/>
    <n v="0"/>
    <n v="0"/>
    <n v="0"/>
    <n v="0"/>
    <n v="0"/>
    <n v="0"/>
    <n v="0"/>
    <n v="0"/>
    <n v="0"/>
    <n v="0"/>
    <n v="0"/>
    <n v="0"/>
    <n v="0"/>
    <x v="0"/>
    <m/>
    <x v="8"/>
    <x v="5"/>
    <s v="no root cause"/>
    <x v="5"/>
    <s v=""/>
  </r>
  <r>
    <s v="Mokong-MTN-IHS"/>
    <s v="EXN_161"/>
    <s v="EXTREME-NORD"/>
    <s v="IHS"/>
    <s v="Hybrid-Gen"/>
    <s v="EXTREME-NORD"/>
    <s v="Mokong"/>
    <s v="NOKIA"/>
    <n v="0"/>
    <n v="0"/>
    <n v="0"/>
    <n v="3.745583204940658E-3"/>
    <n v="0"/>
    <n v="0"/>
    <n v="0"/>
    <n v="2.0662503352013832"/>
    <n v="0"/>
    <n v="2.9429582324530077E-3"/>
    <n v="0"/>
    <n v="0"/>
    <n v="0"/>
    <n v="0"/>
    <n v="0"/>
    <n v="0"/>
    <n v="0"/>
    <n v="0"/>
    <n v="0"/>
    <n v="0"/>
    <n v="0"/>
    <n v="0"/>
    <n v="0"/>
    <n v="0"/>
    <x v="2"/>
    <m/>
    <x v="8"/>
    <x v="5"/>
    <s v="no root cause"/>
    <x v="5"/>
    <s v=""/>
  </r>
  <r>
    <s v="Meiganga-Markt-MTN-IHS"/>
    <s v="ADM_107"/>
    <s v="ADAMAOUA"/>
    <s v="IHS"/>
    <s v="Grid-Gen"/>
    <s v="ADAMAOUA"/>
    <s v="Meiganga"/>
    <s v="Huawei"/>
    <n v="0"/>
    <n v="0"/>
    <n v="0"/>
    <n v="0"/>
    <n v="0"/>
    <n v="0"/>
    <n v="0"/>
    <n v="0"/>
    <n v="0"/>
    <n v="0"/>
    <n v="0"/>
    <n v="0"/>
    <n v="0"/>
    <n v="0"/>
    <n v="0"/>
    <n v="0"/>
    <n v="0"/>
    <n v="0"/>
    <n v="0"/>
    <n v="0"/>
    <n v="0"/>
    <n v="0"/>
    <n v="0"/>
    <n v="0"/>
    <x v="0"/>
    <m/>
    <x v="8"/>
    <x v="5"/>
    <s v="no root cause"/>
    <x v="5"/>
    <s v=""/>
  </r>
  <r>
    <s v="Batchenga"/>
    <s v="CTR_032"/>
    <s v="CENTRE"/>
    <s v="CAMUSAT"/>
    <s v="Medium Grid + Solar + GE"/>
    <s v="CENTRE"/>
    <s v="Batchenga"/>
    <s v="NOKIA"/>
    <n v="0"/>
    <n v="0"/>
    <n v="0"/>
    <n v="0"/>
    <n v="0"/>
    <n v="0"/>
    <n v="5.500000290841775E-2"/>
    <n v="0"/>
    <n v="0"/>
    <n v="0"/>
    <n v="0"/>
    <n v="0"/>
    <n v="0"/>
    <n v="0"/>
    <n v="0"/>
    <n v="0"/>
    <n v="0"/>
    <n v="0"/>
    <n v="0"/>
    <n v="0"/>
    <n v="0"/>
    <n v="0"/>
    <n v="0"/>
    <n v="0"/>
    <x v="0"/>
    <m/>
    <x v="8"/>
    <x v="5"/>
    <s v="no root cause"/>
    <x v="5"/>
    <s v=""/>
  </r>
  <r>
    <s v="Soukounga-MTN"/>
    <s v="ADM_030"/>
    <s v="ADAMAOUA"/>
    <s v="IHS"/>
    <s v="Grid-Gen"/>
    <s v="ADAMAOUA"/>
    <s v="Soukounga"/>
    <s v="NOKIA"/>
    <n v="0"/>
    <n v="0"/>
    <n v="0"/>
    <n v="0"/>
    <n v="0"/>
    <n v="0"/>
    <n v="0"/>
    <n v="0"/>
    <n v="0"/>
    <n v="0"/>
    <n v="0"/>
    <n v="0"/>
    <n v="0"/>
    <n v="0"/>
    <n v="0"/>
    <n v="0"/>
    <n v="0"/>
    <n v="0"/>
    <n v="0"/>
    <n v="0"/>
    <n v="0"/>
    <n v="0"/>
    <n v="0"/>
    <n v="0"/>
    <x v="0"/>
    <m/>
    <x v="8"/>
    <x v="5"/>
    <s v="no root cause"/>
    <x v="5"/>
    <s v=""/>
  </r>
  <r>
    <s v="Chapelle-Manguier-IHS"/>
    <s v="CTR_446"/>
    <s v="Yaounde"/>
    <s v="IHS"/>
    <s v="Grid-Gen"/>
    <s v="CENTRE"/>
    <s v="Yaounde"/>
    <s v="ZTE"/>
    <n v="0"/>
    <n v="0"/>
    <n v="0"/>
    <n v="0"/>
    <n v="0"/>
    <n v="0"/>
    <n v="0"/>
    <n v="2.0828517862187641"/>
    <n v="0"/>
    <n v="0"/>
    <n v="0"/>
    <n v="0"/>
    <n v="0"/>
    <n v="0"/>
    <n v="0"/>
    <n v="0"/>
    <n v="0"/>
    <n v="0"/>
    <n v="0"/>
    <n v="0"/>
    <n v="0"/>
    <n v="0"/>
    <n v="0"/>
    <n v="0"/>
    <x v="0"/>
    <m/>
    <x v="8"/>
    <x v="5"/>
    <s v="no root cause"/>
    <x v="5"/>
    <s v=""/>
  </r>
  <r>
    <s v="H-General-Yde"/>
    <s v="CTR_336"/>
    <s v="Yaounde"/>
    <s v="IHS"/>
    <s v="Grid-Gen"/>
    <s v="CENTRE"/>
    <s v="Yaounde"/>
    <s v="ZTE"/>
    <n v="0"/>
    <n v="0"/>
    <n v="0"/>
    <n v="0"/>
    <n v="0"/>
    <n v="0"/>
    <n v="0"/>
    <n v="0"/>
    <n v="0"/>
    <n v="0"/>
    <n v="0"/>
    <n v="0"/>
    <n v="0"/>
    <n v="0"/>
    <n v="0"/>
    <n v="0"/>
    <n v="0"/>
    <n v="0"/>
    <n v="0"/>
    <n v="0"/>
    <n v="0"/>
    <n v="0"/>
    <n v="0"/>
    <n v="0"/>
    <x v="0"/>
    <m/>
    <x v="8"/>
    <x v="5"/>
    <s v="no root cause"/>
    <x v="5"/>
    <s v=""/>
  </r>
  <r>
    <s v="Nkolo2-MTN-IHS"/>
    <s v="CTR_469"/>
    <s v="Yaounde"/>
    <s v="IHS"/>
    <s v="Grid-Gen"/>
    <s v="CENTRE"/>
    <s v="Yaounde"/>
    <s v="ZTE"/>
    <n v="0"/>
    <n v="0"/>
    <n v="0"/>
    <n v="0"/>
    <n v="0"/>
    <n v="0"/>
    <n v="0"/>
    <n v="3.7635760616151974"/>
    <n v="0"/>
    <n v="0"/>
    <n v="2.8187449526728323"/>
    <n v="0"/>
    <n v="0"/>
    <n v="0"/>
    <n v="0"/>
    <n v="0"/>
    <n v="0"/>
    <n v="0"/>
    <n v="0"/>
    <n v="0"/>
    <n v="0"/>
    <n v="0"/>
    <n v="0"/>
    <n v="0"/>
    <x v="0"/>
    <m/>
    <x v="8"/>
    <x v="5"/>
    <s v="no root cause"/>
    <x v="5"/>
    <s v=""/>
  </r>
  <r>
    <s v="Ekie-Nodal"/>
    <s v="CTR_575"/>
    <s v="Yaounde"/>
    <m/>
    <m/>
    <s v="CENTRE"/>
    <s v="Yaounde"/>
    <s v="ZTE"/>
    <n v="0"/>
    <n v="0"/>
    <n v="0"/>
    <n v="0"/>
    <n v="0"/>
    <n v="0"/>
    <n v="0"/>
    <n v="0"/>
    <n v="0"/>
    <n v="0"/>
    <n v="0"/>
    <n v="0"/>
    <n v="0"/>
    <n v="0"/>
    <n v="0"/>
    <n v="0"/>
    <n v="0"/>
    <n v="0"/>
    <n v="0"/>
    <n v="0"/>
    <n v="0"/>
    <n v="0"/>
    <n v="0"/>
    <n v="0"/>
    <x v="0"/>
    <m/>
    <x v="8"/>
    <x v="5"/>
    <s v="no root cause"/>
    <x v="5"/>
    <s v=""/>
  </r>
  <r>
    <s v="Kousseri-MTN-IHS"/>
    <s v="EXN_138"/>
    <s v="EXTREME-NORD"/>
    <s v="IHS"/>
    <s v="Grid-Gen"/>
    <s v="EXTREME-NORD"/>
    <s v="Kousseri"/>
    <s v="Huawei"/>
    <n v="0"/>
    <n v="7.4568462445032263E-2"/>
    <n v="0.24202201276706251"/>
    <n v="0"/>
    <n v="1.9618586149135497E-3"/>
    <n v="5.671554904931899E-2"/>
    <n v="0.47132761469382156"/>
    <n v="0.19340358927384124"/>
    <n v="0"/>
    <n v="0"/>
    <n v="0"/>
    <n v="0"/>
    <n v="0"/>
    <n v="0"/>
    <n v="0"/>
    <n v="0"/>
    <n v="0"/>
    <n v="0"/>
    <n v="0"/>
    <n v="0"/>
    <n v="0"/>
    <n v="0"/>
    <n v="0"/>
    <n v="0"/>
    <x v="2"/>
    <m/>
    <x v="8"/>
    <x v="5"/>
    <s v="no root cause"/>
    <x v="5"/>
    <s v=""/>
  </r>
  <r>
    <s v="Bfsam-Centre"/>
    <s v="OST_078"/>
    <s v="Bafoussam"/>
    <s v="IHS"/>
    <s v="GridOnly"/>
    <s v="OUEST"/>
    <s v="Bafoussam"/>
    <s v="Huawei"/>
    <n v="0"/>
    <n v="0"/>
    <n v="0"/>
    <n v="0"/>
    <n v="4.6192852842055409E-3"/>
    <n v="0"/>
    <n v="0"/>
    <n v="0"/>
    <n v="0"/>
    <n v="0"/>
    <n v="0"/>
    <n v="0"/>
    <n v="8.9175391586979543E-5"/>
    <n v="0"/>
    <n v="0"/>
    <n v="0"/>
    <n v="0"/>
    <n v="0"/>
    <n v="0"/>
    <n v="0"/>
    <n v="0"/>
    <n v="0"/>
    <n v="0"/>
    <n v="0"/>
    <x v="0"/>
    <m/>
    <x v="8"/>
    <x v="5"/>
    <s v="no root cause"/>
    <x v="5"/>
    <s v=""/>
  </r>
  <r>
    <s v="Kousseri-Michedire-MTN-IHS"/>
    <s v="EXN_182"/>
    <s v="EXTREME-NORD"/>
    <s v="IHS"/>
    <s v="Hybrid-Gen-Lithium"/>
    <s v="EXTREME-NORD"/>
    <s v="Kousseri"/>
    <s v="Huawei"/>
    <n v="0"/>
    <n v="0"/>
    <n v="0"/>
    <n v="0"/>
    <n v="1.8726832233265703E-3"/>
    <n v="0.12313338070330135"/>
    <n v="0.43697725385451702"/>
    <n v="0.17890367060179835"/>
    <n v="0"/>
    <n v="0"/>
    <n v="0"/>
    <n v="0"/>
    <n v="0"/>
    <n v="0"/>
    <n v="0"/>
    <n v="0"/>
    <n v="0"/>
    <n v="0"/>
    <n v="0"/>
    <n v="0"/>
    <n v="0"/>
    <n v="0"/>
    <n v="0"/>
    <n v="0"/>
    <x v="2"/>
    <m/>
    <x v="8"/>
    <x v="5"/>
    <s v="no root cause"/>
    <x v="5"/>
    <s v=""/>
  </r>
  <r>
    <s v="Kousseri-Papar-IHS"/>
    <s v="EXN_188"/>
    <s v="EXTREME-NORD"/>
    <s v="IHS"/>
    <s v="GenOnly"/>
    <s v="EXTREME-NORD"/>
    <s v="Kousseri"/>
    <s v="Huawei"/>
    <n v="0"/>
    <n v="0"/>
    <n v="2.2668384541410201E-2"/>
    <n v="0"/>
    <n v="1.3376308738046931E-3"/>
    <n v="0.13160504290406441"/>
    <n v="0.40523081444955239"/>
    <n v="0.16690066289419089"/>
    <n v="0"/>
    <n v="0"/>
    <n v="0"/>
    <n v="0"/>
    <n v="16.192913481321678"/>
    <n v="0"/>
    <n v="0"/>
    <n v="0"/>
    <n v="0"/>
    <n v="0"/>
    <n v="0"/>
    <n v="0"/>
    <n v="0"/>
    <n v="0"/>
    <n v="0"/>
    <n v="0"/>
    <x v="2"/>
    <m/>
    <x v="8"/>
    <x v="5"/>
    <s v="no root cause"/>
    <x v="5"/>
    <s v=""/>
  </r>
  <r>
    <s v="Kousseri-Crtv"/>
    <s v="EXN_031"/>
    <s v="EXTREME-NORD"/>
    <s v="CAMUSAT"/>
    <s v="Bad Grid + Solar + GE"/>
    <s v="EXTREME-NORD"/>
    <s v="Kousseri"/>
    <s v="Huawei"/>
    <n v="0"/>
    <n v="0"/>
    <n v="0"/>
    <n v="0"/>
    <n v="0.60095296390465502"/>
    <n v="5.2773996741174493E-2"/>
    <n v="0.40772772541398777"/>
    <n v="0.16645478593625601"/>
    <n v="0"/>
    <n v="0"/>
    <n v="0"/>
    <n v="0"/>
    <n v="0"/>
    <n v="0"/>
    <n v="0"/>
    <n v="0"/>
    <n v="0"/>
    <n v="0"/>
    <n v="0"/>
    <n v="0"/>
    <n v="0"/>
    <n v="0"/>
    <n v="0"/>
    <n v="0"/>
    <x v="2"/>
    <m/>
    <x v="8"/>
    <x v="5"/>
    <s v="no root cause"/>
    <x v="5"/>
    <s v=""/>
  </r>
  <r>
    <s v="Ngoa-Ekelle-New"/>
    <s v="CTR_194"/>
    <s v="Yaounde"/>
    <m/>
    <m/>
    <s v="CENTRE"/>
    <s v="Yaounde"/>
    <s v="ZTE"/>
    <n v="1.2876926545160032E-2"/>
    <n v="0"/>
    <n v="0"/>
    <n v="0"/>
    <n v="0"/>
    <n v="0"/>
    <n v="0"/>
    <n v="0"/>
    <n v="0"/>
    <n v="0"/>
    <n v="0"/>
    <n v="0"/>
    <n v="0"/>
    <n v="0"/>
    <n v="0"/>
    <n v="0"/>
    <n v="0"/>
    <n v="0"/>
    <n v="0"/>
    <n v="0"/>
    <n v="0"/>
    <n v="0"/>
    <n v="0"/>
    <n v="0"/>
    <x v="0"/>
    <m/>
    <x v="8"/>
    <x v="5"/>
    <s v="no root cause"/>
    <x v="5"/>
    <s v=""/>
  </r>
  <r>
    <s v="Ekounou-PJ"/>
    <s v="CTR_269"/>
    <s v="Yaounde"/>
    <s v="IHS"/>
    <s v="Grid-Gen"/>
    <s v="CENTRE"/>
    <s v="Yaounde"/>
    <s v="ZTE"/>
    <n v="12.828896679251098"/>
    <n v="0"/>
    <n v="0"/>
    <n v="3.8826965496971039E-2"/>
    <n v="0"/>
    <n v="0"/>
    <n v="7.9865480705299099E-2"/>
    <n v="0"/>
    <n v="0"/>
    <n v="0.50387663262306925"/>
    <n v="0"/>
    <n v="0"/>
    <n v="0"/>
    <n v="0"/>
    <n v="0"/>
    <n v="0"/>
    <n v="0"/>
    <n v="0"/>
    <n v="0"/>
    <n v="0"/>
    <n v="0"/>
    <n v="0"/>
    <n v="0"/>
    <n v="0"/>
    <x v="0"/>
    <m/>
    <x v="8"/>
    <x v="5"/>
    <s v="no root cause"/>
    <x v="5"/>
    <s v=""/>
  </r>
  <r>
    <s v="Mimboman-Village"/>
    <s v="CTR_245"/>
    <s v="Yaounde"/>
    <s v="IHS"/>
    <s v="Grid-Gen"/>
    <s v="CENTRE"/>
    <s v="Yaounde"/>
    <s v="ZTE"/>
    <n v="0"/>
    <n v="0"/>
    <n v="0"/>
    <n v="0"/>
    <n v="0"/>
    <n v="0"/>
    <n v="0"/>
    <n v="4.2462467861188884"/>
    <n v="1.2934177146558701"/>
    <n v="0"/>
    <n v="0"/>
    <n v="0"/>
    <n v="0"/>
    <n v="0"/>
    <n v="0"/>
    <n v="0"/>
    <n v="0"/>
    <n v="0"/>
    <n v="0"/>
    <n v="0"/>
    <n v="0"/>
    <n v="0"/>
    <n v="0"/>
    <n v="0"/>
    <x v="0"/>
    <m/>
    <x v="8"/>
    <x v="5"/>
    <s v="no root cause"/>
    <x v="5"/>
    <s v=""/>
  </r>
  <r>
    <s v="Foumbot-MTN"/>
    <s v="OST_043"/>
    <s v="OUEST"/>
    <s v="IHS"/>
    <s v="Grid-Gen"/>
    <s v="OUEST"/>
    <s v="Foumbot"/>
    <s v="Huawei"/>
    <n v="2.1917884445814182"/>
    <n v="1.4428578358773287"/>
    <n v="8.9175391586979543E-5"/>
    <n v="0"/>
    <n v="5.3505234952187721E-4"/>
    <n v="4.0137843753299496"/>
    <n v="0"/>
    <n v="0"/>
    <n v="0"/>
    <n v="0"/>
    <n v="1.9065698721296229"/>
    <n v="0"/>
    <n v="2.8982002265768355E-2"/>
    <n v="0"/>
    <n v="0"/>
    <n v="0"/>
    <n v="0"/>
    <n v="3.7721725693641863"/>
    <n v="0"/>
    <n v="0"/>
    <n v="0"/>
    <n v="0"/>
    <n v="0"/>
    <n v="0"/>
    <x v="0"/>
    <m/>
    <x v="8"/>
    <x v="5"/>
    <s v="no root cause"/>
    <x v="5"/>
    <s v=""/>
  </r>
  <r>
    <s v="Crf-Cornier"/>
    <s v="CTR_477"/>
    <s v="Yaounde"/>
    <s v="IHS"/>
    <s v="Grid-Gen"/>
    <s v="CENTRE"/>
    <s v="Yaounde"/>
    <s v="ZTE"/>
    <n v="0"/>
    <n v="0"/>
    <n v="0"/>
    <n v="0"/>
    <n v="0"/>
    <n v="0"/>
    <n v="0"/>
    <n v="0"/>
    <n v="0"/>
    <n v="0"/>
    <n v="0"/>
    <n v="0"/>
    <n v="0"/>
    <n v="0"/>
    <n v="0"/>
    <n v="0"/>
    <n v="0"/>
    <n v="0"/>
    <n v="0"/>
    <n v="0"/>
    <n v="0"/>
    <n v="0"/>
    <n v="0"/>
    <n v="0"/>
    <x v="0"/>
    <m/>
    <x v="8"/>
    <x v="5"/>
    <s v="no root cause"/>
    <x v="5"/>
    <s v=""/>
  </r>
  <r>
    <s v="Madison"/>
    <s v="CTR_071"/>
    <s v="Yaounde"/>
    <s v="IHS"/>
    <s v="Grid-Gen"/>
    <s v="CENTRE"/>
    <s v="Yaounde"/>
    <s v="ZTE"/>
    <n v="0"/>
    <n v="0"/>
    <n v="0"/>
    <n v="0"/>
    <n v="0"/>
    <n v="0"/>
    <n v="0"/>
    <n v="0"/>
    <n v="0"/>
    <n v="0"/>
    <n v="0"/>
    <n v="0"/>
    <n v="0"/>
    <n v="0"/>
    <n v="0"/>
    <n v="0"/>
    <n v="0"/>
    <n v="0"/>
    <n v="0"/>
    <n v="0"/>
    <n v="0"/>
    <n v="0"/>
    <n v="0"/>
    <n v="0"/>
    <x v="0"/>
    <m/>
    <x v="8"/>
    <x v="5"/>
    <s v="no root cause"/>
    <x v="5"/>
    <s v=""/>
  </r>
  <r>
    <s v="Ahala"/>
    <s v="CTR_195"/>
    <s v="Yaounde"/>
    <s v="IHS"/>
    <s v="Grid-Gen-Lithium"/>
    <s v="CENTRE"/>
    <s v="Yaounde"/>
    <s v="ZTE"/>
    <n v="0"/>
    <n v="4.2423944092023307"/>
    <n v="0"/>
    <n v="0"/>
    <n v="0"/>
    <n v="0"/>
    <n v="4.0342947153949517E-2"/>
    <n v="0"/>
    <n v="0"/>
    <n v="0"/>
    <n v="1.0165994640915666E-3"/>
    <n v="0"/>
    <n v="0"/>
    <n v="0"/>
    <n v="0"/>
    <n v="0"/>
    <n v="0"/>
    <n v="0"/>
    <n v="0"/>
    <n v="0"/>
    <n v="0"/>
    <n v="0"/>
    <n v="0"/>
    <n v="0"/>
    <x v="0"/>
    <m/>
    <x v="8"/>
    <x v="5"/>
    <s v="no root cause"/>
    <x v="5"/>
    <s v=""/>
  </r>
  <r>
    <s v="Science"/>
    <s v="CTR_249"/>
    <s v="Yaounde"/>
    <s v="IHS"/>
    <s v="Grid-Gen"/>
    <s v="CENTRE"/>
    <s v="Yaounde"/>
    <s v="ZTE"/>
    <n v="0"/>
    <n v="0"/>
    <n v="0"/>
    <n v="0"/>
    <n v="0"/>
    <n v="0"/>
    <n v="0"/>
    <n v="0"/>
    <n v="0"/>
    <n v="0"/>
    <n v="0"/>
    <n v="0"/>
    <n v="0.33990092257293125"/>
    <n v="0"/>
    <n v="0"/>
    <n v="0"/>
    <n v="0"/>
    <n v="0"/>
    <n v="0"/>
    <n v="0"/>
    <n v="0"/>
    <n v="0"/>
    <n v="0"/>
    <n v="0"/>
    <x v="0"/>
    <m/>
    <x v="8"/>
    <x v="5"/>
    <s v="no root cause"/>
    <x v="5"/>
    <s v=""/>
  </r>
  <r>
    <s v="Brigaya"/>
    <s v="EST_056"/>
    <s v="CENTRE"/>
    <s v="IHS"/>
    <s v="Solar-Gen"/>
    <s v="EST"/>
    <s v="Brigaya"/>
    <s v="NOKIA"/>
    <n v="2.9427879223703924E-3"/>
    <n v="0"/>
    <n v="7.1340313269584272E-3"/>
    <n v="0"/>
    <n v="0"/>
    <n v="0"/>
    <n v="0"/>
    <n v="0"/>
    <n v="0"/>
    <n v="0"/>
    <n v="7.0805260920062405E-3"/>
    <n v="0"/>
    <n v="0.46684826771817967"/>
    <n v="0"/>
    <n v="0"/>
    <n v="0"/>
    <n v="0"/>
    <n v="0"/>
    <n v="0"/>
    <n v="0"/>
    <n v="0"/>
    <n v="0"/>
    <n v="0"/>
    <n v="0"/>
    <x v="0"/>
    <m/>
    <x v="8"/>
    <x v="5"/>
    <s v="no root cause"/>
    <x v="5"/>
    <s v=""/>
  </r>
  <r>
    <s v="Miende-MTN"/>
    <s v="CTR_307"/>
    <s v="CENTRE"/>
    <s v="IHS"/>
    <s v="Grid-Gen"/>
    <s v="CENTRE"/>
    <s v="Miende"/>
    <s v="NOKIA"/>
    <n v="0"/>
    <n v="0"/>
    <n v="4.2162125142324015E-2"/>
    <n v="0"/>
    <n v="1.3279424617821542"/>
    <n v="0"/>
    <n v="0"/>
    <n v="0"/>
    <n v="6.8030452422032012E-2"/>
    <n v="0"/>
    <n v="0"/>
    <n v="0"/>
    <n v="0"/>
    <n v="0"/>
    <n v="0"/>
    <n v="0"/>
    <n v="0"/>
    <n v="0"/>
    <n v="0"/>
    <n v="0"/>
    <n v="0"/>
    <n v="0"/>
    <n v="0"/>
    <n v="0"/>
    <x v="0"/>
    <m/>
    <x v="8"/>
    <x v="5"/>
    <s v="no root cause"/>
    <x v="5"/>
    <s v=""/>
  </r>
  <r>
    <s v="Goyoum"/>
    <s v="EST_023"/>
    <s v="CENTRE"/>
    <s v="CAMUSAT"/>
    <m/>
    <s v="EST"/>
    <s v="Goyoum"/>
    <s v="NOKIA"/>
    <n v="2.4969109644355321E-3"/>
    <n v="0"/>
    <n v="0"/>
    <n v="0"/>
    <n v="0"/>
    <n v="0"/>
    <n v="0"/>
    <n v="0"/>
    <n v="0"/>
    <n v="0"/>
    <n v="0"/>
    <n v="0"/>
    <n v="0"/>
    <n v="0"/>
    <n v="0"/>
    <n v="0"/>
    <n v="0"/>
    <n v="0"/>
    <n v="0"/>
    <n v="0"/>
    <n v="0"/>
    <n v="0"/>
    <n v="0"/>
    <n v="0"/>
    <x v="0"/>
    <m/>
    <x v="9"/>
    <x v="6"/>
    <s v="BSS Hardware issue"/>
    <x v="2"/>
    <s v="(05/05/2026 cell nokia): 04/05/2026 : Besoin d'analyse BO RAN||Check and clean jumper, port of ARMA..;..;(05/05/2026 cell nokia): 04/05/2026 : Besoin d'analyse BO RAN||Check and clean jumper, port of ARMA..;..;(05/05/2026 cell nokia): 04/05/2026 : Besoin d'analyse BO RAN||Check and clean jumper, port of ARMA"/>
  </r>
  <r>
    <s v="Mvan-IHS"/>
    <s v="CTR_639"/>
    <s v="Yaounde"/>
    <s v="IHS"/>
    <s v="Grid-Gen"/>
    <s v="CENTRE"/>
    <s v="Yaounde"/>
    <s v="ZTE"/>
    <n v="0"/>
    <n v="0"/>
    <n v="0"/>
    <n v="0"/>
    <n v="0"/>
    <n v="1.2549296156469283"/>
    <n v="4.1591402636167125E-2"/>
    <n v="0"/>
    <n v="0.7294903733381275"/>
    <n v="0"/>
    <n v="0"/>
    <n v="0"/>
    <n v="0"/>
    <n v="0"/>
    <n v="0"/>
    <n v="0"/>
    <n v="0"/>
    <n v="0"/>
    <n v="0"/>
    <n v="0"/>
    <n v="0"/>
    <n v="0"/>
    <n v="0"/>
    <n v="0"/>
    <x v="0"/>
    <m/>
    <x v="8"/>
    <x v="5"/>
    <s v="no root cause"/>
    <x v="5"/>
    <s v=""/>
  </r>
  <r>
    <s v="EST_064_N_Garga-Salari-MTN"/>
    <s v="EST_064"/>
    <s v="CENTRE"/>
    <s v="IHS"/>
    <s v="Solar-Gen"/>
    <s v="EST"/>
    <s v="Garga-Salari"/>
    <s v="NOKIA"/>
    <n v="1.0701046990437507E-3"/>
    <n v="0"/>
    <n v="0"/>
    <n v="0"/>
    <n v="0"/>
    <n v="0"/>
    <n v="0"/>
    <n v="0"/>
    <n v="0"/>
    <n v="0"/>
    <n v="0"/>
    <n v="0"/>
    <n v="0.46624461737336415"/>
    <n v="0"/>
    <n v="0"/>
    <n v="0"/>
    <n v="0"/>
    <n v="0"/>
    <n v="0"/>
    <n v="0"/>
    <n v="0"/>
    <n v="0"/>
    <n v="0"/>
    <n v="0"/>
    <x v="0"/>
    <m/>
    <x v="8"/>
    <x v="5"/>
    <s v="no root cause"/>
    <x v="5"/>
    <s v=""/>
  </r>
  <r>
    <s v="Batchenga-MTN-IHS"/>
    <s v="CTR_180"/>
    <s v="CENTRE"/>
    <s v="IHS"/>
    <s v="Grid-Gen-Lithium"/>
    <s v="CENTRE"/>
    <s v="Batchenga"/>
    <s v="NOKIA"/>
    <n v="0"/>
    <n v="0"/>
    <n v="0"/>
    <n v="0"/>
    <n v="0"/>
    <n v="0"/>
    <n v="0"/>
    <n v="0"/>
    <n v="0"/>
    <n v="1.2045578683424085"/>
    <n v="0"/>
    <n v="0"/>
    <n v="0"/>
    <n v="0"/>
    <n v="0"/>
    <n v="0"/>
    <n v="0"/>
    <n v="0"/>
    <n v="0"/>
    <n v="0"/>
    <n v="0"/>
    <n v="0"/>
    <n v="0"/>
    <n v="0"/>
    <x v="0"/>
    <m/>
    <x v="8"/>
    <x v="5"/>
    <s v="no root cause"/>
    <x v="5"/>
    <s v=""/>
  </r>
  <r>
    <s v="Messa-Carriere"/>
    <s v="CTR_382"/>
    <s v="Yaounde"/>
    <s v="IHS"/>
    <s v="GridOnly"/>
    <s v="CENTRE"/>
    <s v="Yaounde"/>
    <s v="ZTE"/>
    <n v="0"/>
    <n v="0"/>
    <n v="0"/>
    <n v="0"/>
    <n v="0"/>
    <n v="0"/>
    <n v="0"/>
    <n v="0"/>
    <n v="0"/>
    <n v="0"/>
    <n v="0"/>
    <n v="0"/>
    <n v="0"/>
    <n v="0"/>
    <n v="0"/>
    <n v="0"/>
    <n v="0"/>
    <n v="0"/>
    <n v="0"/>
    <n v="0"/>
    <n v="0"/>
    <n v="0"/>
    <n v="0"/>
    <n v="0"/>
    <x v="0"/>
    <m/>
    <x v="8"/>
    <x v="5"/>
    <s v="no root cause"/>
    <x v="5"/>
    <s v=""/>
  </r>
  <r>
    <s v="Tsomo-Assi"/>
    <s v="CTR_563"/>
    <s v="Yaounde"/>
    <s v="CAMUSAT"/>
    <s v="Good Grid no GE - 8h"/>
    <s v="CENTRE"/>
    <s v="Yaounde"/>
    <s v="ZTE"/>
    <n v="0"/>
    <n v="0"/>
    <n v="0"/>
    <n v="0"/>
    <n v="0"/>
    <n v="0"/>
    <n v="0"/>
    <n v="0"/>
    <n v="0"/>
    <n v="0"/>
    <n v="0"/>
    <n v="0"/>
    <n v="8.6818664338118872"/>
    <n v="0"/>
    <n v="0"/>
    <n v="0"/>
    <n v="0"/>
    <n v="0"/>
    <n v="0"/>
    <n v="0"/>
    <n v="0"/>
    <n v="0"/>
    <n v="0"/>
    <n v="0"/>
    <x v="0"/>
    <m/>
    <x v="8"/>
    <x v="5"/>
    <s v="no root cause"/>
    <x v="5"/>
    <s v=""/>
  </r>
  <r>
    <s v="Yde-University"/>
    <s v="CTR_447"/>
    <s v="Yaounde"/>
    <s v="IHS"/>
    <s v="Grid-Gen"/>
    <s v="CENTRE"/>
    <s v="Yaounde"/>
    <s v="ZTE"/>
    <n v="0"/>
    <n v="0"/>
    <n v="1.4535588828677943E-2"/>
    <n v="0"/>
    <n v="0"/>
    <n v="0"/>
    <n v="0"/>
    <n v="0"/>
    <n v="0"/>
    <n v="0"/>
    <n v="0"/>
    <n v="0"/>
    <n v="19.658144352843482"/>
    <n v="0"/>
    <n v="0"/>
    <n v="0"/>
    <n v="0"/>
    <n v="0"/>
    <n v="0"/>
    <n v="0"/>
    <n v="0"/>
    <n v="0"/>
    <n v="0"/>
    <n v="0"/>
    <x v="0"/>
    <m/>
    <x v="8"/>
    <x v="5"/>
    <s v="no root cause"/>
    <x v="5"/>
    <s v=""/>
  </r>
  <r>
    <s v="Ngousso-Savana"/>
    <s v="CTR_272"/>
    <s v="Yaounde"/>
    <s v="IHS"/>
    <s v="Grid-Gen"/>
    <s v="CENTRE"/>
    <s v="Yaounde"/>
    <s v="ZTE"/>
    <n v="0"/>
    <n v="0"/>
    <n v="0"/>
    <n v="0"/>
    <n v="0.87261687683522893"/>
    <n v="0"/>
    <n v="0"/>
    <n v="0"/>
    <n v="0"/>
    <n v="0"/>
    <n v="0.23146364640316447"/>
    <n v="0"/>
    <n v="0"/>
    <n v="0"/>
    <n v="0"/>
    <n v="0"/>
    <n v="0"/>
    <n v="0"/>
    <n v="0"/>
    <n v="0"/>
    <n v="0"/>
    <n v="0"/>
    <n v="0"/>
    <n v="0"/>
    <x v="0"/>
    <m/>
    <x v="8"/>
    <x v="5"/>
    <s v="no root cause"/>
    <x v="5"/>
    <s v=""/>
  </r>
  <r>
    <s v="vence"/>
    <s v="CTR_326"/>
    <s v="Yaounde"/>
    <s v="IHS"/>
    <s v="Grid-Gen"/>
    <s v="CENTRE"/>
    <s v="Yaounde"/>
    <s v="ZTE"/>
    <n v="0"/>
    <n v="0"/>
    <n v="0"/>
    <n v="0"/>
    <n v="0"/>
    <n v="0"/>
    <n v="0"/>
    <n v="0"/>
    <n v="0"/>
    <n v="0"/>
    <n v="0"/>
    <n v="0"/>
    <n v="0"/>
    <n v="0"/>
    <n v="0"/>
    <n v="0"/>
    <n v="0"/>
    <n v="0"/>
    <n v="0"/>
    <n v="0"/>
    <n v="0"/>
    <n v="0"/>
    <n v="0"/>
    <n v="0"/>
    <x v="0"/>
    <m/>
    <x v="8"/>
    <x v="5"/>
    <s v="no root cause"/>
    <x v="5"/>
    <s v=""/>
  </r>
  <r>
    <s v="Mfandena"/>
    <s v="CTR_570"/>
    <s v="Yaounde"/>
    <m/>
    <m/>
    <s v="CENTRE"/>
    <s v="Yaounde"/>
    <s v="ZTE"/>
    <n v="0"/>
    <n v="0"/>
    <n v="0"/>
    <n v="0"/>
    <n v="0"/>
    <n v="0"/>
    <n v="0"/>
    <n v="0"/>
    <n v="0"/>
    <n v="0"/>
    <n v="0"/>
    <n v="0"/>
    <n v="0"/>
    <n v="0"/>
    <n v="0"/>
    <n v="0"/>
    <n v="0"/>
    <n v="0"/>
    <n v="0"/>
    <n v="0"/>
    <n v="0"/>
    <n v="0"/>
    <n v="0"/>
    <n v="0"/>
    <x v="0"/>
    <m/>
    <x v="8"/>
    <x v="5"/>
    <s v="no root cause"/>
    <x v="5"/>
    <s v=""/>
  </r>
  <r>
    <s v="Messan"/>
    <s v="SUD_247"/>
    <s v="CENTRE"/>
    <s v="IHS"/>
    <s v="Hybrid-Gen"/>
    <s v="SUD"/>
    <s v="Messam"/>
    <s v="NOKIA"/>
    <n v="0"/>
    <n v="0"/>
    <n v="1.2750483157643213E-2"/>
    <n v="0"/>
    <n v="0.21232737222955178"/>
    <n v="0"/>
    <n v="0"/>
    <n v="0.10259446831346235"/>
    <n v="0.75430580042471951"/>
    <n v="0.49846642661893742"/>
    <n v="5.8432957714221856E-2"/>
    <n v="0"/>
    <n v="0"/>
    <n v="0"/>
    <n v="0"/>
    <n v="0"/>
    <n v="0"/>
    <n v="0.30899273184888382"/>
    <n v="0"/>
    <n v="0"/>
    <n v="0"/>
    <n v="0"/>
    <n v="0"/>
    <n v="0"/>
    <x v="0"/>
    <m/>
    <x v="8"/>
    <x v="5"/>
    <s v="no root cause"/>
    <x v="5"/>
    <s v=""/>
  </r>
  <r>
    <s v="Mousgoy-IHS"/>
    <s v="EXN_136"/>
    <s v="EXTREME-NORD"/>
    <s v="IHS"/>
    <s v="Hybrid-Gen"/>
    <s v="EXTREME-NORD"/>
    <s v="Mousgoy"/>
    <s v="NOKIA"/>
    <n v="0"/>
    <n v="0"/>
    <n v="0"/>
    <n v="0"/>
    <n v="0"/>
    <n v="2.7645971274559804E-3"/>
    <n v="0"/>
    <n v="0"/>
    <n v="0"/>
    <n v="0"/>
    <n v="0"/>
    <n v="0"/>
    <n v="9.8837447351154253E-2"/>
    <n v="0"/>
    <n v="0"/>
    <n v="0"/>
    <n v="0"/>
    <n v="0"/>
    <n v="0"/>
    <n v="0"/>
    <n v="0"/>
    <n v="0"/>
    <n v="0"/>
    <n v="0"/>
    <x v="2"/>
    <m/>
    <x v="8"/>
    <x v="5"/>
    <s v="no root cause"/>
    <x v="5"/>
    <s v="(05/05/2026 cell nokia): 05/05/2026 : Need BO RAN analysis "/>
  </r>
  <r>
    <s v="Tikondi-MTN"/>
    <s v="EST_040"/>
    <s v="CENTRE"/>
    <s v="IHS"/>
    <s v="Grid-Gen"/>
    <s v="EST"/>
    <s v="Tikondi"/>
    <s v="NOKIA"/>
    <n v="0"/>
    <n v="2.4607057554511131"/>
    <n v="6.1633393544557737"/>
    <n v="6.1633928596907248"/>
    <n v="6.1633571895340911"/>
    <n v="3.4763110746564965"/>
    <n v="0"/>
    <n v="0"/>
    <n v="0"/>
    <n v="1.3929196165886303E-2"/>
    <n v="0"/>
    <n v="0"/>
    <n v="0"/>
    <n v="0"/>
    <n v="0"/>
    <n v="0"/>
    <n v="0"/>
    <n v="0"/>
    <n v="0"/>
    <n v="0"/>
    <n v="0"/>
    <n v="0"/>
    <n v="0"/>
    <n v="0"/>
    <x v="0"/>
    <m/>
    <x v="8"/>
    <x v="5"/>
    <s v="no root cause"/>
    <x v="5"/>
    <s v=""/>
  </r>
  <r>
    <s v="Endoum-Carrefour"/>
    <s v="SUD_108"/>
    <s v="CENTRE"/>
    <m/>
    <m/>
    <s v="SUD"/>
    <s v="Minton"/>
    <s v="NOKIA"/>
    <n v="0"/>
    <n v="0"/>
    <n v="0"/>
    <n v="0"/>
    <n v="0"/>
    <n v="0"/>
    <n v="0"/>
    <n v="0"/>
    <n v="0"/>
    <n v="0"/>
    <n v="0"/>
    <n v="0"/>
    <n v="0"/>
    <n v="0"/>
    <n v="0"/>
    <n v="0"/>
    <n v="0"/>
    <n v="0"/>
    <n v="0"/>
    <n v="0"/>
    <n v="0"/>
    <n v="0"/>
    <n v="0"/>
    <n v="0"/>
    <x v="0"/>
    <m/>
    <x v="8"/>
    <x v="5"/>
    <s v="no root cause"/>
    <x v="5"/>
    <s v=""/>
  </r>
  <r>
    <s v="Mehanda"/>
    <s v="CTR_635"/>
    <s v="Yaounde"/>
    <s v="HIS"/>
    <s v="Grid-Gen"/>
    <s v="CENTRE"/>
    <s v="Yaounde"/>
    <s v="ZTE"/>
    <n v="0"/>
    <n v="0"/>
    <n v="0"/>
    <n v="0"/>
    <n v="0"/>
    <n v="0"/>
    <n v="0"/>
    <n v="0"/>
    <n v="0"/>
    <n v="4.3714668709853255"/>
    <n v="0"/>
    <n v="0"/>
    <n v="0"/>
    <n v="0"/>
    <n v="0"/>
    <n v="0"/>
    <n v="0"/>
    <n v="0"/>
    <n v="0"/>
    <n v="0"/>
    <n v="0"/>
    <n v="0"/>
    <n v="0"/>
    <n v="0"/>
    <x v="0"/>
    <m/>
    <x v="8"/>
    <x v="5"/>
    <s v="no root cause"/>
    <x v="5"/>
    <s v=""/>
  </r>
  <r>
    <s v="Boulou_MTN"/>
    <s v="SUD_233"/>
    <s v="CENTRE"/>
    <s v="IHS"/>
    <s v="Hybrid-Gen"/>
    <s v="SUD"/>
    <s v="Boulou"/>
    <s v="NOKIA"/>
    <n v="0"/>
    <n v="0"/>
    <n v="1.2974126165021258E-2"/>
    <n v="0"/>
    <n v="0"/>
    <n v="0.38976741215264477"/>
    <n v="0"/>
    <n v="0"/>
    <n v="0.71924524380857524"/>
    <n v="0"/>
    <n v="0"/>
    <n v="0"/>
    <n v="0"/>
    <n v="0"/>
    <n v="0"/>
    <n v="0"/>
    <n v="0"/>
    <n v="0.3099023208430714"/>
    <n v="0"/>
    <n v="0"/>
    <n v="0"/>
    <n v="0"/>
    <n v="0"/>
    <n v="0"/>
    <x v="0"/>
    <m/>
    <x v="8"/>
    <x v="5"/>
    <s v="no root cause"/>
    <x v="5"/>
    <s v=""/>
  </r>
  <r>
    <s v="Nkoabang-II-IHS"/>
    <s v="CTR_458"/>
    <s v="Yaounde"/>
    <s v="IHS"/>
    <s v="Grid-Gen"/>
    <s v="CENTRE"/>
    <s v="Yaounde"/>
    <s v="ZTE"/>
    <n v="0"/>
    <n v="0"/>
    <n v="0"/>
    <n v="0"/>
    <n v="0"/>
    <n v="0"/>
    <n v="0"/>
    <n v="0"/>
    <n v="0"/>
    <n v="0"/>
    <n v="0.41468340595777187"/>
    <n v="0"/>
    <n v="0.49206981077695305"/>
    <n v="0"/>
    <n v="0"/>
    <n v="0"/>
    <n v="0"/>
    <n v="0"/>
    <n v="0"/>
    <n v="0"/>
    <n v="0"/>
    <n v="0"/>
    <n v="0"/>
    <n v="0"/>
    <x v="0"/>
    <m/>
    <x v="8"/>
    <x v="5"/>
    <s v="no root cause"/>
    <x v="5"/>
    <s v=""/>
  </r>
  <r>
    <s v="Odza-PK10"/>
    <s v="CTR_330"/>
    <s v="Yaounde"/>
    <s v="IHS"/>
    <s v="Grid-Gen"/>
    <s v="CENTRE"/>
    <s v="Yaounde"/>
    <s v="ZTE"/>
    <n v="0"/>
    <n v="0"/>
    <n v="0"/>
    <n v="0"/>
    <n v="0"/>
    <n v="0"/>
    <n v="0"/>
    <n v="0"/>
    <n v="0.66414264638318832"/>
    <n v="0"/>
    <n v="5.7944207594604427"/>
    <n v="0"/>
    <n v="0"/>
    <n v="0"/>
    <n v="0"/>
    <n v="0"/>
    <n v="0"/>
    <n v="0"/>
    <n v="0"/>
    <n v="0"/>
    <n v="0"/>
    <n v="0"/>
    <n v="0"/>
    <n v="0"/>
    <x v="0"/>
    <m/>
    <x v="8"/>
    <x v="5"/>
    <s v="no root cause"/>
    <x v="5"/>
    <s v=""/>
  </r>
  <r>
    <s v="Mvoula"/>
    <s v="SUD_245"/>
    <s v="CENTRE"/>
    <s v="IHS"/>
    <s v="Grid-Gen"/>
    <s v="SUD"/>
    <s v="Mvoula"/>
    <s v="NOKIA"/>
    <n v="9.7201176829808059E-3"/>
    <n v="3.8345418382400923E-3"/>
    <n v="0"/>
    <n v="0"/>
    <n v="2.4077355728483103E-3"/>
    <n v="0"/>
    <n v="0"/>
    <n v="0"/>
    <n v="3.1505322438735179"/>
    <n v="7.1233332771329856"/>
    <n v="0"/>
    <n v="0"/>
    <n v="0"/>
    <n v="0"/>
    <n v="0"/>
    <n v="0"/>
    <n v="0"/>
    <n v="1.8405800823552466E-2"/>
    <n v="0"/>
    <n v="0"/>
    <n v="0"/>
    <n v="0"/>
    <n v="0"/>
    <n v="0"/>
    <x v="0"/>
    <m/>
    <x v="8"/>
    <x v="5"/>
    <s v="no root cause"/>
    <x v="5"/>
    <s v=""/>
  </r>
  <r>
    <s v="Mendong-II"/>
    <s v="CTR_476"/>
    <s v="Yaounde"/>
    <s v="IHS"/>
    <s v="Grid-Gen"/>
    <s v="CENTRE"/>
    <s v="Yaounde"/>
    <s v="ZTE"/>
    <n v="0"/>
    <n v="0"/>
    <n v="0"/>
    <n v="0"/>
    <n v="0"/>
    <n v="0"/>
    <n v="0"/>
    <n v="0"/>
    <n v="0"/>
    <n v="0"/>
    <n v="0"/>
    <n v="0"/>
    <n v="0"/>
    <n v="0"/>
    <n v="0"/>
    <n v="0"/>
    <n v="0"/>
    <n v="0"/>
    <n v="0"/>
    <n v="0"/>
    <n v="0"/>
    <n v="0"/>
    <n v="0"/>
    <n v="0"/>
    <x v="0"/>
    <m/>
    <x v="8"/>
    <x v="5"/>
    <s v="no root cause"/>
    <x v="5"/>
    <s v=""/>
  </r>
  <r>
    <s v="Mendong"/>
    <s v="CTR_025"/>
    <s v="Yaounde"/>
    <s v="IHS"/>
    <s v="Grid-Gen"/>
    <s v="CENTRE"/>
    <s v="Yaounde"/>
    <s v="ZTE"/>
    <n v="0"/>
    <n v="0"/>
    <n v="0"/>
    <n v="0"/>
    <n v="0"/>
    <n v="0"/>
    <n v="9.2742407250458962E-3"/>
    <n v="0"/>
    <n v="3.4859552325266199"/>
    <n v="0"/>
    <n v="0"/>
    <n v="0"/>
    <n v="0"/>
    <n v="0"/>
    <n v="0"/>
    <n v="0"/>
    <n v="0"/>
    <n v="0"/>
    <n v="0"/>
    <n v="0"/>
    <n v="0"/>
    <n v="0"/>
    <n v="0"/>
    <n v="0"/>
    <x v="0"/>
    <m/>
    <x v="8"/>
    <x v="5"/>
    <s v="no root cause"/>
    <x v="5"/>
    <s v=""/>
  </r>
  <r>
    <s v="Nkolmesseng"/>
    <s v="CTR_078"/>
    <s v="Yaounde"/>
    <s v="IHS"/>
    <s v="Grid-Gen"/>
    <s v="CENTRE"/>
    <s v="Yaounde"/>
    <s v="ZTE"/>
    <n v="0"/>
    <n v="0"/>
    <n v="0"/>
    <n v="0"/>
    <n v="0"/>
    <n v="0"/>
    <n v="0"/>
    <n v="0"/>
    <n v="0"/>
    <n v="0"/>
    <n v="0.65065932717523789"/>
    <n v="0"/>
    <n v="0"/>
    <n v="0"/>
    <n v="0"/>
    <n v="0"/>
    <n v="0"/>
    <n v="0"/>
    <n v="0"/>
    <n v="0"/>
    <n v="0"/>
    <n v="0"/>
    <n v="0"/>
    <n v="0"/>
    <x v="0"/>
    <m/>
    <x v="8"/>
    <x v="5"/>
    <s v="no root cause"/>
    <x v="5"/>
    <s v=""/>
  </r>
  <r>
    <s v="Ngd-Bamyanga2-IHS"/>
    <s v="ADM_136"/>
    <s v="Ngaoundere"/>
    <s v="IHS"/>
    <s v="Grid-Gen"/>
    <s v="ADAMAOUA"/>
    <s v="Ngaoundere"/>
    <s v="Huawei"/>
    <n v="0"/>
    <n v="0"/>
    <n v="0"/>
    <n v="0"/>
    <n v="5.0829973204578353E-3"/>
    <n v="0"/>
    <n v="0"/>
    <n v="0"/>
    <n v="0"/>
    <n v="0"/>
    <n v="0"/>
    <n v="0"/>
    <n v="0"/>
    <n v="0"/>
    <n v="0"/>
    <n v="0"/>
    <n v="0"/>
    <n v="0"/>
    <n v="0"/>
    <n v="0"/>
    <n v="0"/>
    <n v="0"/>
    <n v="0"/>
    <n v="0"/>
    <x v="0"/>
    <m/>
    <x v="8"/>
    <x v="5"/>
    <s v="no root cause"/>
    <x v="5"/>
    <s v=""/>
  </r>
  <r>
    <s v="Bertoua-Mokolo"/>
    <s v="EST_060"/>
    <s v="CENTRE"/>
    <s v="IHS"/>
    <s v="Grid-Gen"/>
    <s v="EST"/>
    <s v="Bertoua"/>
    <s v="ZTE"/>
    <n v="0"/>
    <n v="0"/>
    <n v="0"/>
    <n v="0"/>
    <n v="0"/>
    <n v="0"/>
    <n v="0"/>
    <n v="0"/>
    <n v="0"/>
    <n v="0"/>
    <n v="0"/>
    <n v="0"/>
    <n v="0"/>
    <n v="0"/>
    <n v="0"/>
    <n v="0"/>
    <n v="0"/>
    <n v="0"/>
    <n v="0"/>
    <n v="0"/>
    <n v="0"/>
    <n v="0"/>
    <n v="0"/>
    <n v="0"/>
    <x v="0"/>
    <m/>
    <x v="8"/>
    <x v="5"/>
    <s v="no root cause"/>
    <x v="5"/>
    <s v=""/>
  </r>
  <r>
    <s v="Chapelle-Nsimeyong"/>
    <s v="CTR_238"/>
    <s v="Yaounde"/>
    <s v="IHS"/>
    <s v="Grid-Gen"/>
    <s v="CENTRE"/>
    <s v="Yaounde"/>
    <s v="ZTE"/>
    <n v="0"/>
    <n v="0"/>
    <n v="0"/>
    <n v="0"/>
    <n v="0"/>
    <n v="0"/>
    <n v="0"/>
    <n v="0"/>
    <n v="0"/>
    <n v="0"/>
    <n v="0"/>
    <n v="0"/>
    <n v="0"/>
    <n v="0"/>
    <n v="0"/>
    <n v="0"/>
    <n v="0"/>
    <n v="0"/>
    <n v="0"/>
    <n v="0"/>
    <n v="0"/>
    <n v="0"/>
    <n v="0"/>
    <n v="0"/>
    <x v="0"/>
    <m/>
    <x v="8"/>
    <x v="5"/>
    <s v="no root cause"/>
    <x v="5"/>
    <s v=""/>
  </r>
  <r>
    <s v="CTR_944_Z_Mimboman-Camtel"/>
    <s v="CTR_944"/>
    <s v="Yaounde"/>
    <s v="ESCO"/>
    <s v="Bad Grid + GE"/>
    <s v="CTR"/>
    <s v="Yaoundé"/>
    <s v="ZTE"/>
    <n v="0"/>
    <n v="0"/>
    <n v="0"/>
    <n v="0"/>
    <n v="0"/>
    <n v="0"/>
    <n v="0"/>
    <n v="0"/>
    <n v="0"/>
    <n v="0"/>
    <n v="0"/>
    <n v="0"/>
    <n v="0"/>
    <n v="0"/>
    <n v="0"/>
    <n v="0"/>
    <n v="0"/>
    <n v="0"/>
    <n v="0"/>
    <n v="0"/>
    <n v="0"/>
    <n v="0"/>
    <n v="0"/>
    <n v="0"/>
    <x v="0"/>
    <m/>
    <x v="8"/>
    <x v="5"/>
    <s v="no root cause"/>
    <x v="5"/>
    <s v=""/>
  </r>
  <r>
    <s v="Messamendongo"/>
    <s v="CTR_007"/>
    <s v="Yaounde"/>
    <m/>
    <m/>
    <s v="CENTRE"/>
    <s v="Yaounde"/>
    <s v="ZTE"/>
    <n v="0"/>
    <n v="0"/>
    <n v="0"/>
    <n v="0"/>
    <n v="0"/>
    <n v="0"/>
    <n v="0"/>
    <n v="0"/>
    <n v="0"/>
    <n v="0"/>
    <n v="0"/>
    <n v="0"/>
    <n v="0"/>
    <n v="0"/>
    <n v="0"/>
    <n v="0"/>
    <n v="0"/>
    <n v="0"/>
    <n v="0"/>
    <n v="0"/>
    <n v="0"/>
    <n v="0"/>
    <n v="0"/>
    <n v="0"/>
    <x v="0"/>
    <m/>
    <x v="8"/>
    <x v="5"/>
    <s v="no root cause"/>
    <x v="5"/>
    <s v=""/>
  </r>
  <r>
    <s v="Fouda-New"/>
    <s v="CTR_327"/>
    <s v="Yaounde"/>
    <s v="IHS"/>
    <s v="Grid-Gen"/>
    <s v="CENTRE"/>
    <s v="Yaounde"/>
    <s v="ZTE"/>
    <n v="0"/>
    <n v="0"/>
    <n v="0"/>
    <n v="0"/>
    <n v="0"/>
    <n v="0"/>
    <n v="0"/>
    <n v="13.140457662377692"/>
    <n v="24.400937554396993"/>
    <n v="0"/>
    <n v="0"/>
    <n v="0"/>
    <n v="0"/>
    <n v="0"/>
    <n v="0"/>
    <n v="0"/>
    <n v="0"/>
    <n v="0"/>
    <n v="0"/>
    <n v="0"/>
    <n v="0"/>
    <n v="0"/>
    <n v="0"/>
    <n v="0"/>
    <x v="0"/>
    <m/>
    <x v="8"/>
    <x v="5"/>
    <s v="no root cause"/>
    <x v="5"/>
    <s v=""/>
  </r>
  <r>
    <s v="Damas-II"/>
    <s v="CTR_472"/>
    <s v="Yaounde"/>
    <s v="IHS"/>
    <s v="Grid-Gen"/>
    <s v="CENTRE"/>
    <s v="Yaounde"/>
    <s v="ZTE"/>
    <n v="0"/>
    <n v="0"/>
    <n v="0.24598140015352477"/>
    <n v="0"/>
    <n v="0"/>
    <n v="0"/>
    <n v="62.058367790704629"/>
    <n v="0"/>
    <n v="0"/>
    <n v="0"/>
    <n v="2.2278153027825578"/>
    <n v="0"/>
    <n v="0"/>
    <n v="0"/>
    <n v="0"/>
    <n v="0"/>
    <n v="0"/>
    <n v="0"/>
    <n v="0"/>
    <n v="0"/>
    <n v="0"/>
    <n v="0"/>
    <n v="0"/>
    <n v="0"/>
    <x v="0"/>
    <m/>
    <x v="8"/>
    <x v="5"/>
    <s v="no root cause"/>
    <x v="5"/>
    <s v=""/>
  </r>
  <r>
    <s v="Bertoua-Kano"/>
    <s v="EST_032"/>
    <s v="CENTRE"/>
    <s v="IHS"/>
    <s v="Grid-Gen"/>
    <s v="EST"/>
    <s v="Bertoua"/>
    <s v="ZTE"/>
    <n v="0"/>
    <n v="0"/>
    <n v="0"/>
    <n v="0"/>
    <n v="0"/>
    <n v="0"/>
    <n v="0"/>
    <n v="0"/>
    <n v="0"/>
    <n v="0"/>
    <n v="0"/>
    <n v="0"/>
    <n v="0"/>
    <n v="0"/>
    <n v="0"/>
    <n v="0"/>
    <n v="0"/>
    <n v="0"/>
    <n v="0"/>
    <n v="0"/>
    <n v="0"/>
    <n v="0"/>
    <n v="0"/>
    <n v="0"/>
    <x v="0"/>
    <m/>
    <x v="8"/>
    <x v="5"/>
    <s v="no root cause"/>
    <x v="5"/>
    <s v=""/>
  </r>
  <r>
    <s v="Nkolmesseng-II"/>
    <s v="CTR_273"/>
    <s v="Yaounde"/>
    <s v="IHS"/>
    <s v="Grid-Gen"/>
    <s v="CENTRE"/>
    <s v="Yaounde"/>
    <s v="ZTE"/>
    <n v="0.35479321296795668"/>
    <n v="0.1385963936044835"/>
    <n v="0"/>
    <n v="0"/>
    <n v="0"/>
    <n v="0"/>
    <n v="0"/>
    <n v="0"/>
    <n v="3.2071216181124482"/>
    <n v="0"/>
    <n v="0.80268553475272031"/>
    <n v="0"/>
    <n v="0.35687991713109229"/>
    <n v="0"/>
    <n v="0"/>
    <n v="0"/>
    <n v="0"/>
    <n v="0"/>
    <n v="0"/>
    <n v="0"/>
    <n v="0"/>
    <n v="0"/>
    <n v="0"/>
    <n v="0"/>
    <x v="0"/>
    <m/>
    <x v="8"/>
    <x v="5"/>
    <s v="no root cause"/>
    <x v="5"/>
    <s v=""/>
  </r>
  <r>
    <s v="Garoua-Boulai-new"/>
    <s v="EST_118"/>
    <s v="CENTRE"/>
    <s v="IHS"/>
    <s v="Grid-Gen"/>
    <s v="EST"/>
    <s v="Garoua-Boulai"/>
    <s v="ZTE"/>
    <n v="2.6928114646737038"/>
    <n v="0"/>
    <n v="0"/>
    <n v="0.53253760347912427"/>
    <n v="0"/>
    <n v="0"/>
    <n v="0"/>
    <n v="8.6845290698893322E-17"/>
    <n v="0"/>
    <n v="0"/>
    <n v="0"/>
    <n v="0"/>
    <n v="0"/>
    <n v="0"/>
    <n v="0"/>
    <n v="0"/>
    <n v="0"/>
    <n v="0"/>
    <n v="0"/>
    <n v="0"/>
    <n v="0"/>
    <n v="0"/>
    <n v="0"/>
    <n v="0"/>
    <x v="0"/>
    <m/>
    <x v="8"/>
    <x v="5"/>
    <s v="no root cause"/>
    <x v="5"/>
    <s v=""/>
  </r>
  <r>
    <s v="Bertoua-Birpondo-IHS"/>
    <s v="EST_128"/>
    <s v="CENTRE"/>
    <s v="IHS"/>
    <s v="Grid-Gen"/>
    <s v="EST"/>
    <s v="Bertoua"/>
    <s v="ZTE"/>
    <n v="0"/>
    <n v="0"/>
    <n v="0"/>
    <n v="0"/>
    <n v="0"/>
    <n v="0"/>
    <n v="0"/>
    <n v="0"/>
    <n v="0"/>
    <n v="4.6549554408403318E-3"/>
    <n v="0"/>
    <n v="0"/>
    <n v="0"/>
    <n v="0"/>
    <n v="0"/>
    <n v="0"/>
    <n v="0"/>
    <n v="0"/>
    <n v="0"/>
    <n v="0"/>
    <n v="0"/>
    <n v="0"/>
    <n v="0"/>
    <n v="0"/>
    <x v="0"/>
    <m/>
    <x v="8"/>
    <x v="5"/>
    <s v="no root cause"/>
    <x v="5"/>
    <s v=""/>
  </r>
  <r>
    <s v="Chapelle-Obili"/>
    <s v="CTR_339"/>
    <s v="Yaounde"/>
    <s v="IHS"/>
    <s v="Grid-Gen"/>
    <s v="CENTRE"/>
    <s v="Yaounde"/>
    <s v="ZTE"/>
    <n v="0"/>
    <n v="0"/>
    <n v="0"/>
    <n v="0"/>
    <n v="0"/>
    <n v="0"/>
    <n v="0"/>
    <n v="0"/>
    <n v="0"/>
    <n v="0"/>
    <n v="0"/>
    <n v="0"/>
    <n v="0"/>
    <n v="0"/>
    <n v="0"/>
    <n v="0"/>
    <n v="0"/>
    <n v="0"/>
    <n v="0"/>
    <n v="0"/>
    <n v="0"/>
    <n v="0"/>
    <n v="0"/>
    <n v="0"/>
    <x v="0"/>
    <m/>
    <x v="8"/>
    <x v="5"/>
    <s v="no root cause"/>
    <x v="5"/>
    <s v=""/>
  </r>
  <r>
    <s v="E-Police"/>
    <s v="CTR_076"/>
    <s v="Yaounde"/>
    <s v="IHS"/>
    <s v="GridOnly"/>
    <s v="CENTRE"/>
    <s v="Yaounde"/>
    <s v="ZTE"/>
    <n v="0"/>
    <n v="0"/>
    <n v="5.6101308952067859"/>
    <n v="2.7573031078693879E-2"/>
    <n v="0"/>
    <n v="0"/>
    <n v="2.7894062488407395E-2"/>
    <n v="0"/>
    <n v="0"/>
    <n v="0"/>
    <n v="0"/>
    <n v="0"/>
    <n v="9.5507379442004599"/>
    <n v="0"/>
    <n v="0"/>
    <n v="0"/>
    <n v="0"/>
    <n v="0"/>
    <n v="0"/>
    <n v="0"/>
    <n v="0"/>
    <n v="0"/>
    <n v="0"/>
    <n v="0"/>
    <x v="0"/>
    <m/>
    <x v="8"/>
    <x v="5"/>
    <s v="no root cause"/>
    <x v="5"/>
    <s v=""/>
  </r>
  <r>
    <s v="EST_194_Z_Bertoua-Birpondo-II"/>
    <s v="EST_194"/>
    <s v="CENTRE"/>
    <s v="ESCO"/>
    <s v="Bad Grid + Solar + GE"/>
    <s v="EST"/>
    <s v="Bertoua"/>
    <s v="ZTE"/>
    <n v="0"/>
    <n v="0"/>
    <n v="0"/>
    <n v="0"/>
    <n v="0"/>
    <n v="0"/>
    <n v="0"/>
    <n v="0"/>
    <n v="0"/>
    <n v="4.726295754109917E-3"/>
    <n v="0"/>
    <n v="0"/>
    <n v="0"/>
    <n v="0"/>
    <n v="0"/>
    <n v="0"/>
    <n v="0"/>
    <n v="0"/>
    <n v="0"/>
    <n v="0"/>
    <n v="0"/>
    <n v="0"/>
    <n v="0"/>
    <n v="0"/>
    <x v="0"/>
    <m/>
    <x v="8"/>
    <x v="5"/>
    <s v="no root cause"/>
    <x v="5"/>
    <s v=""/>
  </r>
  <r>
    <s v="Nkolbisson-Nodal"/>
    <s v="CTR_576"/>
    <s v="Yaounde"/>
    <m/>
    <m/>
    <s v="CENTRE"/>
    <s v="Yaounde"/>
    <s v="ZTE"/>
    <n v="0"/>
    <n v="0"/>
    <n v="0"/>
    <n v="2.2436528523283907E-2"/>
    <n v="0"/>
    <n v="0"/>
    <n v="2.8393444681294167E-2"/>
    <n v="0"/>
    <n v="0"/>
    <n v="0"/>
    <n v="0"/>
    <n v="0"/>
    <n v="0"/>
    <n v="0"/>
    <n v="0"/>
    <n v="0"/>
    <n v="0"/>
    <n v="0"/>
    <n v="0"/>
    <n v="0"/>
    <n v="0"/>
    <n v="0"/>
    <n v="0"/>
    <n v="0"/>
    <x v="0"/>
    <m/>
    <x v="8"/>
    <x v="5"/>
    <s v="no root cause"/>
    <x v="5"/>
    <s v=""/>
  </r>
  <r>
    <s v="Voirie-Municipale-IHS"/>
    <s v="CTR_632"/>
    <s v="Yaounde"/>
    <s v="IHS"/>
    <s v="Grid-Gen"/>
    <s v="CENTRE"/>
    <s v="Yaounde"/>
    <s v="ZTE"/>
    <n v="0"/>
    <n v="0"/>
    <n v="0"/>
    <n v="0"/>
    <n v="0"/>
    <n v="0"/>
    <n v="0"/>
    <n v="0"/>
    <n v="0"/>
    <n v="0"/>
    <n v="0"/>
    <n v="0"/>
    <n v="0"/>
    <n v="0"/>
    <n v="0"/>
    <n v="0"/>
    <n v="0"/>
    <n v="0"/>
    <n v="0"/>
    <n v="0"/>
    <n v="0"/>
    <n v="0"/>
    <n v="0"/>
    <n v="0"/>
    <x v="0"/>
    <m/>
    <x v="8"/>
    <x v="5"/>
    <s v="no root cause"/>
    <x v="5"/>
    <s v=""/>
  </r>
  <r>
    <s v="An-Marche-Melen"/>
    <s v="CTR_372"/>
    <s v="Yaounde"/>
    <s v="IHS"/>
    <s v="GridOnly"/>
    <s v="CENTRE"/>
    <s v="Yaounde"/>
    <s v="ZTE"/>
    <n v="0"/>
    <n v="0"/>
    <n v="0"/>
    <n v="0"/>
    <n v="0"/>
    <n v="0"/>
    <n v="0"/>
    <n v="0"/>
    <n v="0"/>
    <n v="0"/>
    <n v="0"/>
    <n v="0"/>
    <n v="0"/>
    <n v="0"/>
    <n v="0"/>
    <n v="0"/>
    <n v="0"/>
    <n v="0"/>
    <n v="0"/>
    <n v="0"/>
    <n v="0"/>
    <n v="0"/>
    <n v="0"/>
    <n v="0"/>
    <x v="0"/>
    <m/>
    <x v="8"/>
    <x v="5"/>
    <s v="no root cause"/>
    <x v="5"/>
    <s v=""/>
  </r>
  <r>
    <s v="Polytechnique"/>
    <s v="CTR_128"/>
    <s v="Yaounde"/>
    <s v="IHS"/>
    <s v="GridOnly"/>
    <s v="CENTRE"/>
    <s v="Yaounde"/>
    <s v="ZTE"/>
    <n v="0"/>
    <n v="0"/>
    <n v="0"/>
    <n v="0"/>
    <n v="0"/>
    <n v="0"/>
    <n v="0"/>
    <n v="0"/>
    <n v="0"/>
    <n v="0"/>
    <n v="0"/>
    <n v="0"/>
    <n v="17.399670550433317"/>
    <n v="0"/>
    <n v="0"/>
    <n v="0"/>
    <n v="0"/>
    <n v="0"/>
    <n v="0"/>
    <n v="0"/>
    <n v="0"/>
    <n v="0"/>
    <n v="0"/>
    <n v="0"/>
    <x v="0"/>
    <m/>
    <x v="8"/>
    <x v="5"/>
    <s v="no root cause"/>
    <x v="5"/>
    <s v=""/>
  </r>
  <r>
    <s v="Odza-II-IHS"/>
    <s v="CTR_158"/>
    <s v="Yaounde"/>
    <s v="IHS"/>
    <s v="Grid-Gen"/>
    <s v="CENTRE"/>
    <s v="Yaounde"/>
    <s v="ZTE"/>
    <n v="0"/>
    <n v="0"/>
    <n v="0"/>
    <n v="0"/>
    <n v="0"/>
    <n v="0"/>
    <n v="0"/>
    <n v="0"/>
    <n v="0"/>
    <n v="0"/>
    <n v="0"/>
    <n v="0"/>
    <n v="0"/>
    <n v="0"/>
    <n v="0"/>
    <n v="0"/>
    <n v="0"/>
    <n v="0"/>
    <n v="0"/>
    <n v="0"/>
    <n v="0"/>
    <n v="0"/>
    <n v="0"/>
    <n v="0"/>
    <x v="0"/>
    <m/>
    <x v="8"/>
    <x v="5"/>
    <s v="no root cause"/>
    <x v="5"/>
    <s v=""/>
  </r>
  <r>
    <s v="Ntaba"/>
    <s v="CTR_380"/>
    <s v="Yaounde"/>
    <s v="IHS"/>
    <s v="Grid-Gen"/>
    <s v="CENTRE"/>
    <s v="Yaounde"/>
    <s v="ZTE"/>
    <n v="2.5783994372676076"/>
    <n v="5.0194866065695862"/>
    <n v="0"/>
    <n v="0"/>
    <n v="0"/>
    <n v="0"/>
    <n v="0"/>
    <n v="6.0937647139396116"/>
    <n v="0"/>
    <n v="0"/>
    <n v="0"/>
    <n v="0"/>
    <n v="0"/>
    <n v="0"/>
    <n v="0"/>
    <n v="0"/>
    <n v="0"/>
    <n v="0"/>
    <n v="0"/>
    <n v="0"/>
    <n v="0"/>
    <n v="0"/>
    <n v="0"/>
    <n v="0"/>
    <x v="0"/>
    <m/>
    <x v="8"/>
    <x v="5"/>
    <s v="no root cause"/>
    <x v="5"/>
    <s v=""/>
  </r>
  <r>
    <s v="Bertoua-Crtv"/>
    <s v="EST_004"/>
    <s v="CENTRE"/>
    <s v="CAMUSAT"/>
    <s v="Good Grid + GE"/>
    <s v="EST"/>
    <s v="Bertoua"/>
    <s v="ZTE"/>
    <n v="0"/>
    <n v="0"/>
    <n v="0"/>
    <n v="0"/>
    <n v="0"/>
    <n v="0"/>
    <n v="0"/>
    <n v="0"/>
    <n v="0"/>
    <n v="4.761965910744707E-3"/>
    <n v="0"/>
    <n v="0"/>
    <n v="0"/>
    <n v="0"/>
    <n v="0"/>
    <n v="0"/>
    <n v="0"/>
    <n v="0"/>
    <n v="0"/>
    <n v="0"/>
    <n v="0"/>
    <n v="0"/>
    <n v="0"/>
    <n v="0"/>
    <x v="0"/>
    <m/>
    <x v="8"/>
    <x v="5"/>
    <s v="no root cause"/>
    <x v="5"/>
    <s v=""/>
  </r>
  <r>
    <s v="CTR_934_Z_Nkolbisson-II-MTN"/>
    <s v="CTR_934"/>
    <s v="Yaounde"/>
    <s v="ESCO"/>
    <s v="Hybrid Solar - S1"/>
    <s v="CTR"/>
    <s v="Yaoundé"/>
    <s v="ZTE"/>
    <n v="0"/>
    <n v="0"/>
    <n v="0"/>
    <n v="0"/>
    <n v="0"/>
    <n v="0"/>
    <n v="0"/>
    <n v="0"/>
    <n v="6.1854548515693466"/>
    <n v="0"/>
    <n v="0"/>
    <n v="0"/>
    <n v="0"/>
    <n v="0"/>
    <n v="0"/>
    <n v="0"/>
    <n v="0"/>
    <n v="0"/>
    <n v="0"/>
    <n v="0"/>
    <n v="0"/>
    <n v="0"/>
    <n v="0"/>
    <n v="0"/>
    <x v="0"/>
    <m/>
    <x v="8"/>
    <x v="5"/>
    <s v="no root cause"/>
    <x v="5"/>
    <s v=""/>
  </r>
  <r>
    <s v="Ekie-Elegance"/>
    <s v="CTR_285"/>
    <s v="Yaounde"/>
    <s v="IHS"/>
    <s v="Grid-Gen"/>
    <s v="CENTRE"/>
    <s v="Yaounde"/>
    <s v="ZTE"/>
    <n v="0"/>
    <n v="0"/>
    <n v="0"/>
    <n v="1.0041149092693984E-2"/>
    <n v="0"/>
    <n v="0"/>
    <n v="1.1146923948372248E-2"/>
    <n v="0"/>
    <n v="0"/>
    <n v="7.8726532603949959"/>
    <n v="0"/>
    <n v="0"/>
    <n v="0"/>
    <n v="0"/>
    <n v="0"/>
    <n v="0"/>
    <n v="0"/>
    <n v="0"/>
    <n v="0"/>
    <n v="0"/>
    <n v="0"/>
    <n v="0"/>
    <n v="0"/>
    <n v="0"/>
    <x v="0"/>
    <m/>
    <x v="8"/>
    <x v="5"/>
    <s v="no root cause"/>
    <x v="5"/>
    <s v=""/>
  </r>
  <r>
    <s v="Essang-Mvout"/>
    <s v="SUD_162"/>
    <s v="CENTRE"/>
    <m/>
    <m/>
    <s v="SUD"/>
    <s v="Meyomessi"/>
    <s v="NOKIA"/>
    <n v="0"/>
    <n v="0"/>
    <n v="8.8417945697595954E-3"/>
    <n v="0"/>
    <n v="0"/>
    <n v="0"/>
    <n v="0"/>
    <n v="0"/>
    <n v="0.83497108740266046"/>
    <n v="0"/>
    <n v="0"/>
    <n v="0"/>
    <n v="0"/>
    <n v="0"/>
    <n v="0"/>
    <n v="0"/>
    <n v="0"/>
    <n v="0.41282956033009471"/>
    <n v="0"/>
    <n v="0"/>
    <n v="0"/>
    <n v="0"/>
    <n v="0"/>
    <n v="0"/>
    <x v="0"/>
    <m/>
    <x v="8"/>
    <x v="5"/>
    <s v="no root cause"/>
    <x v="5"/>
    <s v=""/>
  </r>
  <r>
    <s v="Sanglou-IHS"/>
    <s v="SUD_206"/>
    <s v="CENTRE"/>
    <s v="IHS"/>
    <s v="Grid-Gen"/>
    <s v="SUD"/>
    <s v="Sagmelima"/>
    <s v="NOKIA"/>
    <n v="0"/>
    <n v="0"/>
    <n v="0"/>
    <n v="0"/>
    <n v="0"/>
    <n v="0"/>
    <n v="0"/>
    <n v="0"/>
    <n v="0"/>
    <n v="0"/>
    <n v="0"/>
    <n v="0"/>
    <n v="0.23633103934238686"/>
    <n v="0"/>
    <n v="0"/>
    <n v="0"/>
    <n v="0"/>
    <n v="0"/>
    <n v="0"/>
    <n v="0"/>
    <n v="0"/>
    <n v="0"/>
    <n v="0"/>
    <n v="0"/>
    <x v="0"/>
    <m/>
    <x v="8"/>
    <x v="5"/>
    <s v="no root cause"/>
    <x v="5"/>
    <s v=""/>
  </r>
  <r>
    <s v="Tho-II"/>
    <s v="SUD_164"/>
    <s v="CENTRE"/>
    <m/>
    <m/>
    <s v="SUD"/>
    <s v="Ambam"/>
    <s v="NOKIA"/>
    <n v="0.20976555317945933"/>
    <n v="0"/>
    <n v="0"/>
    <n v="0"/>
    <n v="0"/>
    <n v="0"/>
    <n v="0"/>
    <n v="0"/>
    <n v="0"/>
    <n v="0"/>
    <n v="0"/>
    <n v="0"/>
    <n v="0"/>
    <n v="0"/>
    <n v="0"/>
    <n v="0"/>
    <n v="0"/>
    <n v="0"/>
    <n v="0"/>
    <n v="0"/>
    <n v="0"/>
    <n v="0"/>
    <n v="0"/>
    <n v="0"/>
    <x v="0"/>
    <m/>
    <x v="8"/>
    <x v="5"/>
    <s v="no root cause"/>
    <x v="5"/>
    <s v=""/>
  </r>
  <r>
    <s v="CTR_950_Z_Nkolbisson-Claretains"/>
    <s v="CTR_950"/>
    <s v="Yaounde"/>
    <s v="ESCO"/>
    <e v="#N/A"/>
    <s v="CENTRE"/>
    <s v="Yaounde"/>
    <s v="ZTE"/>
    <n v="0"/>
    <n v="0"/>
    <n v="0"/>
    <n v="0"/>
    <n v="0"/>
    <n v="0"/>
    <n v="0"/>
    <n v="0"/>
    <n v="0"/>
    <n v="0"/>
    <n v="0"/>
    <n v="0"/>
    <n v="0"/>
    <n v="0"/>
    <n v="0"/>
    <n v="0"/>
    <n v="0"/>
    <n v="0"/>
    <n v="0"/>
    <n v="0"/>
    <n v="0"/>
    <n v="0"/>
    <n v="0"/>
    <n v="0"/>
    <x v="0"/>
    <m/>
    <x v="8"/>
    <x v="5"/>
    <s v="no root cause"/>
    <x v="5"/>
    <s v=""/>
  </r>
  <r>
    <s v="Tamtam-Weekend-IHS"/>
    <s v="CTR_121"/>
    <s v="Yaounde"/>
    <s v="IHS"/>
    <s v="Grid-Gen"/>
    <s v="CENTRE"/>
    <s v="Yaounde"/>
    <s v="ZTE"/>
    <n v="0"/>
    <n v="0"/>
    <n v="0"/>
    <n v="0"/>
    <n v="0"/>
    <n v="0"/>
    <n v="0"/>
    <n v="0"/>
    <n v="0"/>
    <n v="0"/>
    <n v="0"/>
    <n v="0"/>
    <n v="0"/>
    <n v="0"/>
    <n v="0"/>
    <n v="0"/>
    <n v="0"/>
    <n v="0"/>
    <n v="0"/>
    <n v="0"/>
    <n v="0"/>
    <n v="0"/>
    <n v="0"/>
    <n v="0"/>
    <x v="0"/>
    <m/>
    <x v="8"/>
    <x v="5"/>
    <s v="no root cause"/>
    <x v="5"/>
    <s v=""/>
  </r>
  <r>
    <s v="Mimboman-Nodal"/>
    <s v="CTR_351"/>
    <s v="Yaounde"/>
    <s v="IHS"/>
    <s v="GridOnly"/>
    <s v="CENTRE"/>
    <s v="Yaounde"/>
    <s v="ZTE"/>
    <n v="0"/>
    <n v="0"/>
    <n v="0"/>
    <n v="0"/>
    <n v="0"/>
    <n v="0"/>
    <n v="0"/>
    <n v="0"/>
    <n v="0"/>
    <n v="0"/>
    <n v="0"/>
    <n v="0"/>
    <n v="0"/>
    <n v="0"/>
    <n v="0"/>
    <n v="0"/>
    <n v="0"/>
    <n v="0"/>
    <n v="0"/>
    <n v="0"/>
    <n v="0"/>
    <n v="0"/>
    <n v="0"/>
    <n v="0"/>
    <x v="0"/>
    <m/>
    <x v="8"/>
    <x v="5"/>
    <s v="no root cause"/>
    <x v="5"/>
    <s v=""/>
  </r>
  <r>
    <s v="Clge-Advantiste"/>
    <s v="CTR_331"/>
    <s v="Yaounde"/>
    <s v="IHS"/>
    <s v="Grid-Gen"/>
    <s v="CENTRE"/>
    <s v="Yaounde"/>
    <s v="ZTE"/>
    <n v="0"/>
    <n v="0"/>
    <n v="0"/>
    <n v="0"/>
    <n v="1.1664141219576867E-2"/>
    <n v="0"/>
    <n v="0"/>
    <n v="0"/>
    <n v="0"/>
    <n v="0"/>
    <n v="0"/>
    <n v="0"/>
    <n v="0"/>
    <n v="0"/>
    <n v="0"/>
    <n v="0"/>
    <n v="0"/>
    <n v="0"/>
    <n v="0"/>
    <n v="0"/>
    <n v="0"/>
    <n v="0"/>
    <n v="0"/>
    <n v="0"/>
    <x v="0"/>
    <m/>
    <x v="8"/>
    <x v="5"/>
    <s v="no root cause"/>
    <x v="5"/>
    <s v=""/>
  </r>
  <r>
    <s v="Djoum"/>
    <s v="SUD_014"/>
    <s v="CENTRE"/>
    <s v="CAMUSAT"/>
    <s v="Medium Grid + Solar + GE"/>
    <s v="SUD"/>
    <s v="Djoum"/>
    <s v="ZTE"/>
    <n v="0"/>
    <n v="0"/>
    <n v="0"/>
    <n v="0"/>
    <n v="0"/>
    <n v="0"/>
    <n v="0"/>
    <n v="0"/>
    <n v="0"/>
    <n v="0"/>
    <n v="0"/>
    <n v="0"/>
    <n v="0"/>
    <n v="0"/>
    <n v="0"/>
    <n v="0"/>
    <n v="0"/>
    <n v="0"/>
    <n v="0"/>
    <n v="0"/>
    <n v="0"/>
    <n v="0"/>
    <n v="0"/>
    <n v="0"/>
    <x v="1"/>
    <m/>
    <x v="3"/>
    <x v="1"/>
    <s v="EXCLU"/>
    <x v="1"/>
    <s v=""/>
  </r>
  <r>
    <s v="Bertoua-Lycee-Technique"/>
    <s v="EST_131"/>
    <s v="CENTRE"/>
    <s v="CAMUSAT"/>
    <s v="Bad Grid + GE"/>
    <s v="EST"/>
    <s v="Bertoua"/>
    <s v="ZTE"/>
    <n v="0"/>
    <n v="0"/>
    <n v="0"/>
    <n v="0"/>
    <n v="0"/>
    <n v="0"/>
    <n v="0"/>
    <n v="0"/>
    <n v="0"/>
    <n v="5.1650386807178636E-2"/>
    <n v="0"/>
    <n v="0"/>
    <n v="0"/>
    <n v="0"/>
    <n v="0"/>
    <n v="0"/>
    <n v="0"/>
    <n v="0"/>
    <n v="0"/>
    <n v="0"/>
    <n v="0"/>
    <n v="0"/>
    <n v="0"/>
    <n v="0"/>
    <x v="0"/>
    <m/>
    <x v="8"/>
    <x v="5"/>
    <s v="no root cause"/>
    <x v="5"/>
    <s v=""/>
  </r>
  <r>
    <s v="Mandjou-MTN-IHS"/>
    <s v="EST_112"/>
    <s v="CENTRE"/>
    <s v="IHS"/>
    <s v="Grid-Gen"/>
    <s v="EST"/>
    <s v="Bertoua"/>
    <s v="ZTE"/>
    <n v="0"/>
    <n v="0"/>
    <n v="0"/>
    <n v="0"/>
    <n v="9.570303025114632E-2"/>
    <n v="1.3485994469698919"/>
    <n v="0"/>
    <n v="0"/>
    <n v="0"/>
    <n v="0"/>
    <n v="0"/>
    <n v="0"/>
    <n v="0"/>
    <n v="0"/>
    <n v="0"/>
    <n v="0"/>
    <n v="0"/>
    <n v="0"/>
    <n v="0"/>
    <n v="0"/>
    <n v="0"/>
    <n v="0"/>
    <n v="0"/>
    <n v="0"/>
    <x v="0"/>
    <m/>
    <x v="8"/>
    <x v="5"/>
    <s v="no root cause"/>
    <x v="5"/>
    <s v=""/>
  </r>
  <r>
    <s v="Vallee-Bastos"/>
    <s v="CTR_251"/>
    <s v="Yaounde"/>
    <s v="IHS"/>
    <s v="GridOnly"/>
    <s v="CENTRE"/>
    <s v="Yaounde"/>
    <s v="ZTE"/>
    <n v="0"/>
    <n v="0"/>
    <n v="0"/>
    <n v="0"/>
    <n v="0"/>
    <n v="0"/>
    <n v="0"/>
    <n v="12.351398127459456"/>
    <n v="3.5285989047835122"/>
    <n v="0"/>
    <n v="0"/>
    <n v="0"/>
    <n v="0"/>
    <n v="0"/>
    <n v="0"/>
    <n v="0"/>
    <n v="0"/>
    <n v="0"/>
    <n v="0"/>
    <n v="0"/>
    <n v="0"/>
    <n v="0"/>
    <n v="0"/>
    <n v="0"/>
    <x v="0"/>
    <m/>
    <x v="8"/>
    <x v="5"/>
    <s v="no root cause"/>
    <x v="5"/>
    <s v=""/>
  </r>
  <r>
    <s v="Etougebe-Lycee-MTN"/>
    <s v="CTR_419"/>
    <s v="Yaounde"/>
    <s v="IHS"/>
    <s v="Grid-Gen"/>
    <s v="CENTRE"/>
    <s v="Yaounde"/>
    <s v="ZTE"/>
    <n v="0"/>
    <n v="0"/>
    <n v="0"/>
    <n v="0.58590015780477378"/>
    <n v="0"/>
    <n v="0"/>
    <n v="0"/>
    <n v="0"/>
    <n v="0"/>
    <n v="0"/>
    <n v="0"/>
    <n v="0"/>
    <n v="0"/>
    <n v="0"/>
    <n v="0"/>
    <n v="0"/>
    <n v="0"/>
    <n v="0"/>
    <n v="0"/>
    <n v="0"/>
    <n v="0"/>
    <n v="0"/>
    <n v="0"/>
    <n v="0"/>
    <x v="0"/>
    <m/>
    <x v="8"/>
    <x v="5"/>
    <s v="no root cause"/>
    <x v="5"/>
    <s v=""/>
  </r>
  <r>
    <s v="Mvog-Ebanda-II"/>
    <s v="CTR_668"/>
    <s v="Yaounde"/>
    <s v="CAMUSAT"/>
    <s v="Medium Grid + Solar + GE"/>
    <s v="CENTRE"/>
    <s v="Yaounde"/>
    <s v="ZTE"/>
    <n v="46.22852299869021"/>
    <n v="46.22852299869021"/>
    <n v="46.22852299869021"/>
    <n v="31.777008729200727"/>
    <n v="0"/>
    <n v="0"/>
    <n v="0"/>
    <n v="0"/>
    <n v="0"/>
    <n v="0"/>
    <n v="1.7524569603890046"/>
    <n v="0"/>
    <n v="0"/>
    <n v="0"/>
    <n v="0"/>
    <n v="0"/>
    <n v="0"/>
    <n v="0"/>
    <n v="0"/>
    <n v="0"/>
    <n v="0"/>
    <n v="0"/>
    <n v="0"/>
    <n v="0"/>
    <x v="0"/>
    <m/>
    <x v="9"/>
    <x v="6"/>
    <s v="BSS Hardware issue"/>
    <x v="2"/>
    <s v="05/05/2026: hardware issue,  site with GPS issue (alarm : TDD down 09Apr 02pm)"/>
  </r>
  <r>
    <s v="Mvog-Betsi"/>
    <s v="CTR_016"/>
    <s v="Yaounde"/>
    <s v="IHS"/>
    <s v="Grid-Gen"/>
    <s v="CENTRE"/>
    <s v="Yaounde"/>
    <s v="ZTE"/>
    <n v="0"/>
    <n v="13.316382874900478"/>
    <n v="0"/>
    <n v="0"/>
    <n v="0"/>
    <n v="0"/>
    <n v="0"/>
    <n v="0"/>
    <n v="0"/>
    <n v="0"/>
    <n v="0"/>
    <n v="0"/>
    <n v="0"/>
    <n v="0"/>
    <n v="0"/>
    <n v="0"/>
    <n v="0"/>
    <n v="0"/>
    <n v="0"/>
    <n v="0"/>
    <n v="0"/>
    <n v="0"/>
    <n v="0"/>
    <n v="0"/>
    <x v="0"/>
    <m/>
    <x v="8"/>
    <x v="5"/>
    <s v="no root cause"/>
    <x v="5"/>
    <s v=""/>
  </r>
  <r>
    <s v="Mfandena-IHS"/>
    <s v="CTR_643"/>
    <s v="Yaounde"/>
    <s v="IHS"/>
    <s v="Grid-Gen"/>
    <s v="CENTRE"/>
    <s v="Yaounde"/>
    <s v="ZTE"/>
    <n v="0"/>
    <n v="0"/>
    <n v="0"/>
    <n v="0"/>
    <n v="0"/>
    <n v="0"/>
    <n v="0"/>
    <n v="0"/>
    <n v="0"/>
    <n v="0"/>
    <n v="0"/>
    <n v="0"/>
    <n v="0"/>
    <n v="0"/>
    <n v="0"/>
    <n v="0"/>
    <n v="0"/>
    <n v="0"/>
    <n v="0"/>
    <n v="0"/>
    <n v="0"/>
    <n v="0"/>
    <n v="0"/>
    <n v="0"/>
    <x v="0"/>
    <m/>
    <x v="8"/>
    <x v="5"/>
    <s v="no root cause"/>
    <x v="5"/>
    <s v=""/>
  </r>
  <r>
    <s v="Carriere"/>
    <s v="CTR_720"/>
    <s v="Yaounde"/>
    <s v="CAMUSAT"/>
    <s v="Good Grid no GE - 8h"/>
    <s v="CENTRE"/>
    <s v="Yaounde"/>
    <s v="ZTE"/>
    <n v="0"/>
    <n v="0"/>
    <n v="0"/>
    <n v="0.26349544706120653"/>
    <n v="0"/>
    <n v="0"/>
    <n v="1.7153421624105036"/>
    <n v="0"/>
    <n v="0"/>
    <n v="0"/>
    <n v="0"/>
    <n v="0"/>
    <n v="0.15775126771736708"/>
    <n v="0"/>
    <n v="0"/>
    <n v="0"/>
    <n v="0"/>
    <n v="0"/>
    <n v="0"/>
    <n v="0"/>
    <n v="0"/>
    <n v="0"/>
    <n v="0"/>
    <n v="0"/>
    <x v="0"/>
    <m/>
    <x v="8"/>
    <x v="5"/>
    <s v="no root cause"/>
    <x v="5"/>
    <s v=""/>
  </r>
  <r>
    <s v="Omnisport-Rail-IHS"/>
    <s v="CTR_161"/>
    <s v="Yaounde"/>
    <s v="IHS"/>
    <s v="Grid-Gen"/>
    <s v="CENTRE"/>
    <s v="Yaounde"/>
    <s v="ZTE"/>
    <n v="0"/>
    <n v="0"/>
    <n v="0"/>
    <n v="0"/>
    <n v="0"/>
    <n v="0"/>
    <n v="0"/>
    <n v="2.3130491420613932"/>
    <n v="0"/>
    <n v="0"/>
    <n v="0"/>
    <n v="0"/>
    <n v="0"/>
    <n v="0"/>
    <n v="0"/>
    <n v="0"/>
    <n v="0"/>
    <n v="0"/>
    <n v="0"/>
    <n v="0"/>
    <n v="0"/>
    <n v="0"/>
    <n v="0"/>
    <n v="0"/>
    <x v="0"/>
    <m/>
    <x v="8"/>
    <x v="5"/>
    <s v="no root cause"/>
    <x v="5"/>
    <s v=""/>
  </r>
  <r>
    <s v="Marche-Odza-IHS"/>
    <s v="CTR_479"/>
    <s v="Yaounde"/>
    <s v="IHS"/>
    <s v="Grid-Gen"/>
    <s v="CENTRE"/>
    <s v="Yaounde"/>
    <s v="ZTE"/>
    <n v="0"/>
    <n v="0"/>
    <n v="0"/>
    <n v="0"/>
    <n v="0"/>
    <n v="0"/>
    <n v="0"/>
    <n v="4.4780314639317673"/>
    <n v="0"/>
    <n v="21.040041891031947"/>
    <n v="0"/>
    <n v="0"/>
    <n v="0"/>
    <n v="0"/>
    <n v="0"/>
    <n v="0"/>
    <n v="0"/>
    <n v="0"/>
    <n v="0"/>
    <n v="0"/>
    <n v="0"/>
    <n v="0"/>
    <n v="0"/>
    <n v="0"/>
    <x v="0"/>
    <m/>
    <x v="8"/>
    <x v="5"/>
    <s v="no root cause"/>
    <x v="5"/>
    <s v=""/>
  </r>
  <r>
    <s v="Biyem-assi-Stade"/>
    <s v="CTR_489"/>
    <s v="Yaounde"/>
    <s v="IHS"/>
    <s v="Grid-Lithium"/>
    <s v="CENTRE"/>
    <s v="Yaounde"/>
    <s v="ZTE"/>
    <n v="0"/>
    <n v="0"/>
    <n v="0"/>
    <n v="0"/>
    <n v="0"/>
    <n v="0"/>
    <n v="0"/>
    <n v="0"/>
    <n v="0"/>
    <n v="0"/>
    <n v="0"/>
    <n v="0"/>
    <n v="16.184085117554567"/>
    <n v="0"/>
    <n v="0"/>
    <n v="0"/>
    <n v="0"/>
    <n v="0"/>
    <n v="0"/>
    <n v="0"/>
    <n v="0"/>
    <n v="0"/>
    <n v="0"/>
    <n v="0"/>
    <x v="0"/>
    <m/>
    <x v="8"/>
    <x v="5"/>
    <s v="no root cause"/>
    <x v="5"/>
    <s v=""/>
  </r>
  <r>
    <s v="Mimboman-Ecole"/>
    <s v="CTR_422"/>
    <s v="Yaounde"/>
    <s v="IHS"/>
    <s v="Grid-Gen"/>
    <s v="CENTRE"/>
    <s v="Yaounde"/>
    <s v="ZTE"/>
    <n v="0"/>
    <n v="0"/>
    <n v="0"/>
    <n v="0"/>
    <n v="0"/>
    <n v="0"/>
    <n v="0"/>
    <n v="0"/>
    <n v="0"/>
    <n v="0"/>
    <n v="0"/>
    <n v="0"/>
    <n v="0"/>
    <n v="0"/>
    <n v="0"/>
    <n v="0"/>
    <n v="0"/>
    <n v="0"/>
    <n v="0"/>
    <n v="0"/>
    <n v="0"/>
    <n v="0"/>
    <n v="0"/>
    <n v="0"/>
    <x v="0"/>
    <m/>
    <x v="8"/>
    <x v="5"/>
    <s v="no root cause"/>
    <x v="5"/>
    <s v=""/>
  </r>
  <r>
    <s v="Complexe-BEAC"/>
    <s v="CTR_196"/>
    <s v="Yaounde"/>
    <s v="IHS"/>
    <s v="Grid-Gen"/>
    <s v="CENTRE"/>
    <s v="Yaounde"/>
    <s v="ZTE"/>
    <n v="0"/>
    <n v="0"/>
    <n v="0"/>
    <n v="1.7728067847491338E-2"/>
    <n v="0"/>
    <n v="0"/>
    <n v="1.8976523329709189E-2"/>
    <n v="0"/>
    <n v="0"/>
    <n v="7.8339868106028838"/>
    <n v="0"/>
    <n v="0"/>
    <n v="0"/>
    <n v="0"/>
    <n v="0"/>
    <n v="0"/>
    <n v="0"/>
    <n v="0"/>
    <n v="0"/>
    <n v="0"/>
    <n v="0"/>
    <n v="0"/>
    <n v="0"/>
    <n v="0"/>
    <x v="0"/>
    <m/>
    <x v="8"/>
    <x v="5"/>
    <s v="no root cause"/>
    <x v="5"/>
    <s v=""/>
  </r>
  <r>
    <s v="Golf-Quater-IHS"/>
    <s v="CTR_852"/>
    <s v="Yaounde"/>
    <s v="IHS"/>
    <s v="Grid-Gen"/>
    <s v="CENTRE"/>
    <s v="Yaounde"/>
    <s v="ZTE"/>
    <n v="0"/>
    <n v="0"/>
    <n v="1.6099903547896446"/>
    <n v="0.23544086886794377"/>
    <n v="0"/>
    <n v="0"/>
    <n v="0"/>
    <n v="0"/>
    <n v="0"/>
    <n v="0"/>
    <n v="0"/>
    <n v="0"/>
    <n v="0.13618865803163549"/>
    <n v="0"/>
    <n v="0"/>
    <n v="0"/>
    <n v="0"/>
    <n v="0"/>
    <n v="0"/>
    <n v="0"/>
    <n v="0"/>
    <n v="0"/>
    <n v="0"/>
    <n v="0"/>
    <x v="0"/>
    <m/>
    <x v="8"/>
    <x v="5"/>
    <s v="no root cause"/>
    <x v="5"/>
    <s v=""/>
  </r>
  <r>
    <s v="Crf-Nkolbisson"/>
    <s v="CTR_256"/>
    <s v="Yaounde"/>
    <s v="IHS"/>
    <s v="Grid-Gen"/>
    <s v="CENTRE"/>
    <s v="Yaounde"/>
    <s v="ZTE"/>
    <n v="0.18874863383300125"/>
    <n v="0"/>
    <n v="0"/>
    <n v="0"/>
    <n v="0"/>
    <n v="0"/>
    <n v="0.35844940402302272"/>
    <n v="0"/>
    <n v="0"/>
    <n v="0"/>
    <n v="0"/>
    <n v="0"/>
    <n v="0"/>
    <n v="0"/>
    <n v="0"/>
    <n v="0"/>
    <n v="0"/>
    <n v="0"/>
    <n v="0"/>
    <n v="0"/>
    <n v="0"/>
    <n v="0"/>
    <n v="0"/>
    <n v="0"/>
    <x v="0"/>
    <m/>
    <x v="8"/>
    <x v="5"/>
    <s v="no root cause"/>
    <x v="5"/>
    <s v=""/>
  </r>
  <r>
    <s v="Ahala-IHS"/>
    <s v="CTR_164"/>
    <s v="Yaounde"/>
    <s v="IHS"/>
    <s v="Grid-Gen"/>
    <s v="CENTRE"/>
    <s v="Yaounde"/>
    <s v="ZTE"/>
    <n v="0"/>
    <n v="0"/>
    <n v="0"/>
    <n v="0"/>
    <n v="0.94524131574366665"/>
    <n v="0"/>
    <n v="0"/>
    <n v="0"/>
    <n v="0"/>
    <n v="0"/>
    <n v="2.1830135860492372E-2"/>
    <n v="0"/>
    <n v="0"/>
    <n v="0"/>
    <n v="0"/>
    <n v="0"/>
    <n v="0"/>
    <n v="0"/>
    <n v="0"/>
    <n v="0"/>
    <n v="0"/>
    <n v="0"/>
    <n v="0"/>
    <n v="0"/>
    <x v="0"/>
    <m/>
    <x v="8"/>
    <x v="5"/>
    <s v="no root cause"/>
    <x v="5"/>
    <s v=""/>
  </r>
  <r>
    <s v="Avenue-Biyemassi"/>
    <s v="CTR_664"/>
    <s v="Yaounde"/>
    <s v="CAMUSAT"/>
    <s v="Good Grid no GE - 12h"/>
    <s v="CENTRE"/>
    <s v="Yaounde"/>
    <s v="ZTE"/>
    <n v="0"/>
    <n v="0"/>
    <n v="0.98585178907237736"/>
    <n v="0"/>
    <n v="0"/>
    <n v="0"/>
    <n v="0"/>
    <n v="0"/>
    <n v="0"/>
    <n v="11.562659623950937"/>
    <n v="0"/>
    <n v="0"/>
    <n v="9.501923334845749"/>
    <n v="0"/>
    <n v="0"/>
    <n v="0"/>
    <n v="0"/>
    <n v="0"/>
    <n v="0"/>
    <n v="0"/>
    <n v="0"/>
    <n v="0"/>
    <n v="0"/>
    <n v="0"/>
    <x v="0"/>
    <m/>
    <x v="8"/>
    <x v="5"/>
    <s v="no root cause"/>
    <x v="5"/>
    <s v=""/>
  </r>
  <r>
    <s v="Bertoua-Bonis-MTN"/>
    <s v="EST_052"/>
    <s v="CENTRE"/>
    <s v="IHS"/>
    <s v="Grid-Gen"/>
    <s v="EST"/>
    <s v="Bertoua"/>
    <s v="ZTE"/>
    <n v="0"/>
    <n v="0"/>
    <n v="0"/>
    <n v="0"/>
    <n v="0"/>
    <n v="0"/>
    <n v="0"/>
    <n v="0"/>
    <n v="0"/>
    <n v="6.500886046690843E-2"/>
    <n v="0"/>
    <n v="0"/>
    <n v="0"/>
    <n v="0"/>
    <n v="0"/>
    <n v="0"/>
    <n v="0"/>
    <n v="0"/>
    <n v="0"/>
    <n v="0"/>
    <n v="0"/>
    <n v="0"/>
    <n v="0"/>
    <n v="0"/>
    <x v="0"/>
    <m/>
    <x v="8"/>
    <x v="5"/>
    <s v="no root cause"/>
    <x v="5"/>
    <s v=""/>
  </r>
  <r>
    <s v="Crf-Mbankolo"/>
    <s v="CTR_637"/>
    <s v="Yaounde"/>
    <m/>
    <m/>
    <s v="CENTRE"/>
    <s v="Yaounde"/>
    <s v="ZTE"/>
    <n v="0"/>
    <n v="0"/>
    <n v="0"/>
    <n v="0"/>
    <n v="0"/>
    <n v="0"/>
    <n v="0"/>
    <n v="0"/>
    <n v="0"/>
    <n v="0"/>
    <n v="0"/>
    <n v="0"/>
    <n v="0.22573858626328039"/>
    <n v="0"/>
    <n v="0"/>
    <n v="0"/>
    <n v="0"/>
    <n v="0"/>
    <n v="0"/>
    <n v="0"/>
    <n v="0"/>
    <n v="0"/>
    <n v="0"/>
    <n v="0"/>
    <x v="0"/>
    <m/>
    <x v="8"/>
    <x v="5"/>
    <s v="no root cause"/>
    <x v="5"/>
    <s v=""/>
  </r>
  <r>
    <s v="Scalom"/>
    <s v="CTR_210"/>
    <s v="Yaounde"/>
    <s v="IHS"/>
    <s v="Grid-Gen"/>
    <s v="CENTRE"/>
    <s v="Yaounde"/>
    <s v="ZTE"/>
    <n v="0"/>
    <n v="0"/>
    <n v="0"/>
    <n v="1.6283426503782214E-2"/>
    <n v="0"/>
    <n v="0"/>
    <n v="1.8887347938122478E-2"/>
    <n v="0"/>
    <n v="0"/>
    <n v="0"/>
    <n v="0"/>
    <n v="0"/>
    <n v="0"/>
    <n v="0"/>
    <n v="0"/>
    <n v="0"/>
    <n v="0"/>
    <n v="0"/>
    <n v="0"/>
    <n v="0"/>
    <n v="0"/>
    <n v="0"/>
    <n v="0"/>
    <n v="0"/>
    <x v="0"/>
    <m/>
    <x v="8"/>
    <x v="5"/>
    <s v="no root cause"/>
    <x v="5"/>
    <s v=""/>
  </r>
  <r>
    <s v="EST_193_Z_Bertoua-Npoklota-Crf-ENIET"/>
    <s v="EST_193"/>
    <s v="CENTRE"/>
    <s v="ESCO"/>
    <s v="Bad Grid + Solar + GE"/>
    <s v="EST"/>
    <s v="Bertoua"/>
    <s v="ZTE"/>
    <n v="0"/>
    <n v="0"/>
    <n v="0"/>
    <n v="0"/>
    <n v="0"/>
    <n v="0"/>
    <n v="0"/>
    <n v="0"/>
    <n v="0"/>
    <n v="0"/>
    <n v="0"/>
    <n v="0"/>
    <n v="0"/>
    <n v="0"/>
    <n v="0"/>
    <n v="0"/>
    <n v="0"/>
    <n v="0"/>
    <n v="0"/>
    <n v="0"/>
    <n v="0"/>
    <n v="0"/>
    <n v="0"/>
    <n v="0"/>
    <x v="0"/>
    <m/>
    <x v="8"/>
    <x v="5"/>
    <s v="no root cause"/>
    <x v="5"/>
    <s v=""/>
  </r>
  <r>
    <s v="EST_197_Z_Bertoua-Mokolo-IV-MTN-IHS"/>
    <s v="EST_197"/>
    <s v="CENTRE"/>
    <s v="IHS"/>
    <s v="Gen Only"/>
    <s v="EST"/>
    <s v="Bertoua"/>
    <s v="ZTE"/>
    <n v="0"/>
    <n v="0"/>
    <n v="0"/>
    <n v="0"/>
    <n v="0"/>
    <n v="0"/>
    <n v="0"/>
    <n v="0"/>
    <n v="0"/>
    <n v="0"/>
    <n v="0"/>
    <n v="0"/>
    <n v="0"/>
    <n v="0"/>
    <n v="0"/>
    <n v="0"/>
    <n v="0"/>
    <n v="0"/>
    <n v="0"/>
    <n v="0"/>
    <n v="0"/>
    <n v="0"/>
    <n v="0"/>
    <n v="0"/>
    <x v="0"/>
    <m/>
    <x v="8"/>
    <x v="5"/>
    <s v="no root cause"/>
    <x v="5"/>
    <s v=""/>
  </r>
  <r>
    <s v="Emombo-2eme-Crf"/>
    <s v="CTR_558"/>
    <s v="Yaounde"/>
    <s v="CAMUSAT"/>
    <s v="Good Grid no GE - 8h"/>
    <s v="CENTRE"/>
    <s v="Yaounde"/>
    <s v="ZTE"/>
    <n v="12.411662857093939"/>
    <n v="6.5120329706391811"/>
    <n v="23.230314353956391"/>
    <n v="31.496213256171643"/>
    <n v="13.868556899607057"/>
    <n v="13.868556899607057"/>
    <n v="13.868556899607057"/>
    <n v="13.157418821857529"/>
    <n v="0"/>
    <n v="0"/>
    <n v="0"/>
    <n v="0"/>
    <n v="0"/>
    <n v="0"/>
    <n v="0"/>
    <n v="0"/>
    <n v="0"/>
    <n v="0"/>
    <n v="0"/>
    <n v="0"/>
    <n v="0"/>
    <n v="0"/>
    <n v="0"/>
    <n v="0"/>
    <x v="0"/>
    <m/>
    <x v="8"/>
    <x v="5"/>
    <s v="no root cause"/>
    <x v="5"/>
    <s v=""/>
  </r>
  <r>
    <s v="EST_195_Z_Bertoua-Nyanganza"/>
    <s v="EST_195"/>
    <s v="CENTRE"/>
    <s v="ESCO"/>
    <s v="Hybrid Solar - S1"/>
    <s v="EST"/>
    <s v="Bertoua"/>
    <s v="ZTE"/>
    <n v="0"/>
    <n v="0"/>
    <n v="0"/>
    <n v="7.5061959062074628"/>
    <n v="0"/>
    <n v="0"/>
    <n v="0"/>
    <n v="0"/>
    <n v="0"/>
    <n v="5.7946169453219398E-2"/>
    <n v="0"/>
    <n v="0"/>
    <n v="0"/>
    <n v="0"/>
    <n v="0"/>
    <n v="0"/>
    <n v="0"/>
    <n v="0"/>
    <n v="0"/>
    <n v="0"/>
    <n v="0"/>
    <n v="0"/>
    <n v="0"/>
    <n v="0"/>
    <x v="0"/>
    <m/>
    <x v="8"/>
    <x v="5"/>
    <s v="no root cause"/>
    <x v="5"/>
    <s v=""/>
  </r>
  <r>
    <s v="EST_205_Z_Mandjou-Sallekere"/>
    <s v="EST_205"/>
    <s v="CENTRE"/>
    <s v="ESCO"/>
    <s v="Hybrid Solar - S1"/>
    <s v="EST"/>
    <s v="Mandjou"/>
    <s v="ZTE"/>
    <n v="0"/>
    <n v="0"/>
    <n v="0"/>
    <n v="0"/>
    <n v="0"/>
    <n v="0"/>
    <n v="0"/>
    <n v="0"/>
    <n v="0"/>
    <n v="0"/>
    <n v="0"/>
    <n v="0"/>
    <n v="0"/>
    <n v="0"/>
    <n v="0"/>
    <n v="0"/>
    <n v="0"/>
    <n v="0"/>
    <n v="0"/>
    <n v="0"/>
    <n v="0"/>
    <n v="0"/>
    <n v="0"/>
    <n v="0"/>
    <x v="0"/>
    <m/>
    <x v="8"/>
    <x v="5"/>
    <s v="no root cause"/>
    <x v="5"/>
    <s v=""/>
  </r>
  <r>
    <s v="Bertoua-Meteo"/>
    <s v="EST_107"/>
    <s v="CENTRE"/>
    <s v="IHS"/>
    <s v="Grid-Gen"/>
    <s v="EST"/>
    <s v="Bertoua"/>
    <s v="ZTE"/>
    <n v="0"/>
    <n v="0"/>
    <n v="0"/>
    <n v="0"/>
    <n v="0"/>
    <n v="0"/>
    <n v="0"/>
    <n v="0"/>
    <n v="0"/>
    <n v="0"/>
    <n v="0"/>
    <n v="0"/>
    <n v="0"/>
    <n v="0"/>
    <n v="0"/>
    <n v="0"/>
    <n v="0"/>
    <n v="0"/>
    <n v="0"/>
    <n v="0"/>
    <n v="0"/>
    <n v="0"/>
    <n v="0"/>
    <n v="0"/>
    <x v="0"/>
    <m/>
    <x v="8"/>
    <x v="5"/>
    <s v="no root cause"/>
    <x v="5"/>
    <s v=""/>
  </r>
  <r>
    <s v="Odza-II-MTN-IHS"/>
    <s v="CTR_467"/>
    <s v="Yaounde"/>
    <s v="IHS"/>
    <s v="Grid-Gen"/>
    <s v="CENTRE"/>
    <s v="Yaounde"/>
    <s v="ZTE"/>
    <n v="0"/>
    <n v="0"/>
    <n v="0"/>
    <n v="0"/>
    <n v="0"/>
    <n v="0"/>
    <n v="0"/>
    <n v="0"/>
    <n v="0"/>
    <n v="1.3371849968467582"/>
    <n v="0"/>
    <n v="0"/>
    <n v="0"/>
    <n v="0"/>
    <n v="0"/>
    <n v="0"/>
    <n v="0"/>
    <n v="0"/>
    <n v="0"/>
    <n v="0"/>
    <n v="0"/>
    <n v="0"/>
    <n v="0"/>
    <n v="0"/>
    <x v="0"/>
    <m/>
    <x v="8"/>
    <x v="5"/>
    <s v="no root cause"/>
    <x v="5"/>
    <s v=""/>
  </r>
  <r>
    <s v="GAROUA-BOULAI-II-IHS"/>
    <s v="ADM_156"/>
    <s v="CENTRE"/>
    <s v="IHS"/>
    <s v="Grid-Gen-Lithium"/>
    <s v="ADAMAOUA"/>
    <s v="Garoua Boulai"/>
    <s v="ZTE"/>
    <n v="2.7876405760872967"/>
    <n v="0"/>
    <n v="8.2070253086895359"/>
    <n v="0"/>
    <n v="0"/>
    <n v="0"/>
    <n v="0"/>
    <n v="0"/>
    <n v="0"/>
    <n v="0"/>
    <n v="0"/>
    <n v="0"/>
    <n v="0"/>
    <n v="0"/>
    <n v="0"/>
    <n v="0"/>
    <n v="0"/>
    <n v="0"/>
    <n v="0"/>
    <n v="0"/>
    <n v="0"/>
    <n v="0"/>
    <n v="0"/>
    <n v="0"/>
    <x v="0"/>
    <m/>
    <x v="8"/>
    <x v="5"/>
    <s v="no root cause"/>
    <x v="5"/>
    <s v=""/>
  </r>
  <r>
    <s v="Nkoabang"/>
    <s v="CTR_084"/>
    <s v="Yaounde"/>
    <s v="IHS"/>
    <s v="Grid-Gen"/>
    <s v="CENTRE"/>
    <s v="Yaounde"/>
    <s v="ZTE"/>
    <n v="0"/>
    <n v="0"/>
    <n v="0"/>
    <n v="0"/>
    <n v="0"/>
    <n v="0"/>
    <n v="0"/>
    <n v="0"/>
    <n v="0"/>
    <n v="0"/>
    <n v="3.6867425442238599"/>
    <n v="0"/>
    <n v="0"/>
    <n v="0"/>
    <n v="0"/>
    <n v="0"/>
    <n v="0"/>
    <n v="0"/>
    <n v="0"/>
    <n v="0"/>
    <n v="0"/>
    <n v="0"/>
    <n v="0"/>
    <n v="0"/>
    <x v="0"/>
    <m/>
    <x v="8"/>
    <x v="5"/>
    <s v="no root cause"/>
    <x v="5"/>
    <s v=""/>
  </r>
  <r>
    <s v="Essomba"/>
    <s v="CTR_266"/>
    <s v="Yaounde"/>
    <s v="IHS"/>
    <s v="Grid-Gen"/>
    <s v="CENTRE"/>
    <s v="Yaounde"/>
    <s v="ZTE"/>
    <n v="0"/>
    <n v="0"/>
    <n v="0"/>
    <n v="0"/>
    <n v="0"/>
    <n v="0"/>
    <n v="0"/>
    <n v="3.7293862164807545"/>
    <n v="0"/>
    <n v="0"/>
    <n v="0"/>
    <n v="0"/>
    <n v="0"/>
    <n v="0"/>
    <n v="0"/>
    <n v="0"/>
    <n v="0"/>
    <n v="0"/>
    <n v="0"/>
    <n v="0"/>
    <n v="0"/>
    <n v="0"/>
    <n v="0"/>
    <n v="0"/>
    <x v="0"/>
    <m/>
    <x v="8"/>
    <x v="5"/>
    <s v="no root cause"/>
    <x v="5"/>
    <s v=""/>
  </r>
  <r>
    <s v="Bastos-Golf"/>
    <s v="CTR_769"/>
    <s v="Yaounde"/>
    <s v="CAMUSAT"/>
    <s v="Good Grid + GE"/>
    <s v="CENTRE"/>
    <s v="Yaounde"/>
    <s v="ZTE"/>
    <n v="0"/>
    <n v="0"/>
    <n v="0"/>
    <n v="0"/>
    <n v="0"/>
    <n v="0"/>
    <n v="0"/>
    <n v="0"/>
    <n v="0"/>
    <n v="0"/>
    <n v="0"/>
    <n v="0"/>
    <n v="3.3071942425513581"/>
    <n v="0"/>
    <n v="0"/>
    <n v="0"/>
    <n v="0"/>
    <n v="0"/>
    <n v="0"/>
    <n v="0"/>
    <n v="0"/>
    <n v="0"/>
    <n v="0"/>
    <n v="0"/>
    <x v="0"/>
    <m/>
    <x v="8"/>
    <x v="5"/>
    <s v="no root cause"/>
    <x v="5"/>
    <s v=""/>
  </r>
  <r>
    <s v="Bertoua-Agence-New"/>
    <s v="EST_088"/>
    <s v="CENTRE"/>
    <m/>
    <m/>
    <s v="EST"/>
    <s v="Bertoua"/>
    <s v="ZTE"/>
    <n v="0"/>
    <n v="0"/>
    <n v="2.6057049421715366E-2"/>
    <n v="0"/>
    <n v="0"/>
    <n v="5.7896860465928885E-17"/>
    <n v="0"/>
    <n v="0"/>
    <n v="0"/>
    <n v="0"/>
    <n v="0"/>
    <n v="0"/>
    <n v="0"/>
    <n v="0"/>
    <n v="0"/>
    <n v="0"/>
    <n v="0"/>
    <n v="0"/>
    <n v="0"/>
    <n v="0"/>
    <n v="0"/>
    <n v="0"/>
    <n v="0"/>
    <n v="0"/>
    <x v="0"/>
    <m/>
    <x v="8"/>
    <x v="5"/>
    <s v="no root cause"/>
    <x v="5"/>
    <s v=""/>
  </r>
  <r>
    <s v="Mvog-Ada-New"/>
    <s v="CTR_347"/>
    <s v="Yaounde"/>
    <m/>
    <m/>
    <s v="CENTRE"/>
    <s v="Yaounde"/>
    <s v="ZTE"/>
    <n v="0"/>
    <n v="0"/>
    <n v="0"/>
    <n v="0"/>
    <n v="0"/>
    <n v="0"/>
    <n v="0"/>
    <n v="0"/>
    <n v="0"/>
    <n v="0.31609109301920768"/>
    <n v="0"/>
    <n v="0"/>
    <n v="0"/>
    <n v="0"/>
    <n v="0"/>
    <n v="0"/>
    <n v="0"/>
    <n v="0"/>
    <n v="0"/>
    <n v="0"/>
    <n v="0"/>
    <n v="0"/>
    <n v="0"/>
    <n v="0"/>
    <x v="0"/>
    <m/>
    <x v="8"/>
    <x v="5"/>
    <s v="no root cause"/>
    <x v="5"/>
    <s v=""/>
  </r>
  <r>
    <s v="Oyomabang"/>
    <s v="CTR_340"/>
    <s v="Yaounde"/>
    <s v="IHS"/>
    <s v="Grid-Gen"/>
    <s v="CENTRE"/>
    <s v="Yaounde"/>
    <s v="ZTE"/>
    <n v="0.5850262389672215"/>
    <n v="0"/>
    <n v="0"/>
    <n v="0"/>
    <n v="0"/>
    <n v="0"/>
    <n v="0.70329064328987367"/>
    <n v="0"/>
    <n v="0"/>
    <n v="0"/>
    <n v="0"/>
    <n v="0"/>
    <n v="0"/>
    <n v="0"/>
    <n v="0"/>
    <n v="0"/>
    <n v="0"/>
    <n v="0"/>
    <n v="0"/>
    <n v="0"/>
    <n v="0"/>
    <n v="0"/>
    <n v="0"/>
    <n v="0"/>
    <x v="0"/>
    <m/>
    <x v="8"/>
    <x v="5"/>
    <s v="no root cause"/>
    <x v="5"/>
    <s v=""/>
  </r>
  <r>
    <s v="EST_001_Z_Bertoua"/>
    <s v="EST_001"/>
    <s v="CENTRE"/>
    <m/>
    <m/>
    <s v="EST"/>
    <s v="Bertoua"/>
    <s v="ZTE"/>
    <n v="0"/>
    <n v="0"/>
    <n v="0"/>
    <n v="0"/>
    <n v="0"/>
    <n v="0"/>
    <n v="0"/>
    <n v="0"/>
    <n v="0"/>
    <n v="0"/>
    <n v="0"/>
    <n v="0"/>
    <n v="0"/>
    <n v="0"/>
    <n v="0"/>
    <n v="0"/>
    <n v="0"/>
    <n v="0"/>
    <n v="0"/>
    <n v="0"/>
    <n v="0"/>
    <n v="0"/>
    <n v="0"/>
    <n v="0"/>
    <x v="0"/>
    <m/>
    <x v="8"/>
    <x v="5"/>
    <s v="no root cause"/>
    <x v="5"/>
    <s v=""/>
  </r>
  <r>
    <s v="H-Deputes"/>
    <s v="CTR_578"/>
    <s v="Yaounde"/>
    <s v="IHS"/>
    <m/>
    <s v="CENTRE"/>
    <s v="Yaounde"/>
    <s v="ZTE"/>
    <n v="0"/>
    <n v="0"/>
    <n v="0"/>
    <n v="0"/>
    <n v="0"/>
    <n v="0"/>
    <n v="0"/>
    <n v="0"/>
    <n v="0"/>
    <n v="0"/>
    <n v="0"/>
    <n v="0"/>
    <n v="0"/>
    <n v="0"/>
    <n v="0"/>
    <n v="0"/>
    <n v="0"/>
    <n v="0"/>
    <n v="0"/>
    <n v="0"/>
    <n v="0"/>
    <n v="0"/>
    <n v="0"/>
    <n v="0"/>
    <x v="0"/>
    <m/>
    <x v="8"/>
    <x v="5"/>
    <s v="no root cause"/>
    <x v="5"/>
    <s v=""/>
  </r>
  <r>
    <s v="Bertoua-Tigaza"/>
    <s v="EST_079"/>
    <s v="CENTRE"/>
    <s v="IHS"/>
    <s v="Grid-Gen"/>
    <s v="EST"/>
    <s v="Bertoua"/>
    <s v="ZTE"/>
    <n v="0"/>
    <n v="0"/>
    <n v="0"/>
    <n v="0"/>
    <n v="0"/>
    <n v="0"/>
    <n v="0"/>
    <n v="0"/>
    <n v="0"/>
    <n v="8.7213532972065522E-2"/>
    <n v="0"/>
    <n v="0"/>
    <n v="0"/>
    <n v="0"/>
    <n v="0"/>
    <n v="0"/>
    <n v="0"/>
    <n v="0"/>
    <n v="0"/>
    <n v="0"/>
    <n v="0"/>
    <n v="0"/>
    <n v="0"/>
    <n v="0"/>
    <x v="0"/>
    <m/>
    <x v="8"/>
    <x v="5"/>
    <s v="no root cause"/>
    <x v="5"/>
    <s v=""/>
  </r>
  <r>
    <s v="Biteng-GP"/>
    <s v="CTR_556"/>
    <s v="Yaounde"/>
    <s v="CAMUSAT"/>
    <s v="Good Grid no GE - 8h"/>
    <s v="CENTRE"/>
    <s v="Yaounde"/>
    <s v="ZTE"/>
    <n v="0"/>
    <n v="0"/>
    <n v="0"/>
    <n v="0"/>
    <n v="0"/>
    <n v="0"/>
    <n v="0"/>
    <n v="1.4565195058684539"/>
    <n v="0"/>
    <n v="0"/>
    <n v="5.9016274152263244E-2"/>
    <n v="0"/>
    <n v="0"/>
    <n v="0"/>
    <n v="0"/>
    <n v="0"/>
    <n v="0"/>
    <n v="0"/>
    <n v="0"/>
    <n v="0"/>
    <n v="0"/>
    <n v="0"/>
    <n v="0"/>
    <n v="0"/>
    <x v="0"/>
    <m/>
    <x v="8"/>
    <x v="5"/>
    <s v="no root cause"/>
    <x v="5"/>
    <s v=""/>
  </r>
  <r>
    <s v="Nkoabang-Nord"/>
    <s v="CTR_708"/>
    <s v="Yaounde"/>
    <s v="CAMUSAT"/>
    <s v="Good Grid + GE"/>
    <s v="CENTRE"/>
    <s v="Yaounde"/>
    <s v="ZTE"/>
    <n v="0"/>
    <n v="0"/>
    <n v="0"/>
    <n v="0"/>
    <n v="0"/>
    <n v="0"/>
    <n v="0"/>
    <n v="0"/>
    <n v="0.11701594884043463"/>
    <n v="0"/>
    <n v="0"/>
    <n v="0"/>
    <n v="0"/>
    <n v="0"/>
    <n v="0"/>
    <n v="0"/>
    <n v="0"/>
    <n v="0"/>
    <n v="0"/>
    <n v="0"/>
    <n v="0"/>
    <n v="0"/>
    <n v="0"/>
    <n v="0"/>
    <x v="0"/>
    <m/>
    <x v="8"/>
    <x v="5"/>
    <s v="no root cause"/>
    <x v="5"/>
    <s v=""/>
  </r>
  <r>
    <s v="Febe-Village-IHS"/>
    <s v="CTR_692"/>
    <s v="Yaounde"/>
    <s v="IHS"/>
    <s v="Grid-Gen"/>
    <s v="CENTRE"/>
    <s v="Yaounde"/>
    <s v="ZTE"/>
    <n v="0"/>
    <n v="0"/>
    <n v="0"/>
    <n v="0"/>
    <n v="0"/>
    <n v="0"/>
    <n v="0"/>
    <n v="0"/>
    <n v="0"/>
    <n v="0"/>
    <n v="0"/>
    <n v="0"/>
    <n v="0"/>
    <n v="0"/>
    <n v="0"/>
    <n v="0"/>
    <n v="0"/>
    <n v="0"/>
    <n v="0"/>
    <n v="0"/>
    <n v="0"/>
    <n v="0"/>
    <n v="0"/>
    <n v="0"/>
    <x v="0"/>
    <m/>
    <x v="8"/>
    <x v="5"/>
    <s v="no root cause"/>
    <x v="5"/>
    <s v=""/>
  </r>
  <r>
    <s v="Mehanda-III"/>
    <s v="CTR_866"/>
    <s v="Yaounde"/>
    <s v="CAMUSAT"/>
    <s v="Good Grid + GE"/>
    <s v="CENTRE"/>
    <s v="Binguela"/>
    <s v="ZTE"/>
    <n v="0"/>
    <n v="0"/>
    <n v="0"/>
    <n v="0"/>
    <n v="0"/>
    <n v="0"/>
    <n v="0"/>
    <n v="0"/>
    <n v="0"/>
    <n v="0"/>
    <n v="0"/>
    <n v="0"/>
    <n v="0"/>
    <n v="0"/>
    <n v="0"/>
    <n v="0"/>
    <n v="0"/>
    <n v="0"/>
    <n v="0"/>
    <n v="0"/>
    <n v="0"/>
    <n v="0"/>
    <n v="0"/>
    <n v="0"/>
    <x v="0"/>
    <m/>
    <x v="8"/>
    <x v="5"/>
    <s v="no root cause"/>
    <x v="5"/>
    <s v=""/>
  </r>
  <r>
    <s v="Bastos-Nylon"/>
    <s v="CTR_198"/>
    <s v="Yaounde"/>
    <s v="IHS"/>
    <s v="Grid-Gen"/>
    <s v="CENTRE"/>
    <s v="Yaounde"/>
    <s v="ZTE"/>
    <n v="0"/>
    <n v="0"/>
    <n v="0"/>
    <n v="0.20280267554710912"/>
    <n v="0"/>
    <n v="0"/>
    <n v="0"/>
    <n v="0"/>
    <n v="0"/>
    <n v="0"/>
    <n v="0"/>
    <n v="0"/>
    <n v="0.11913832316020478"/>
    <n v="0"/>
    <n v="0"/>
    <n v="0"/>
    <n v="0"/>
    <n v="0"/>
    <n v="0"/>
    <n v="0"/>
    <n v="0"/>
    <n v="0"/>
    <n v="0"/>
    <n v="0"/>
    <x v="0"/>
    <m/>
    <x v="8"/>
    <x v="5"/>
    <s v="no root cause"/>
    <x v="5"/>
    <s v=""/>
  </r>
  <r>
    <s v="Mendong-Village"/>
    <s v="CTR_713"/>
    <s v="Yaounde"/>
    <s v="CAMUSAT"/>
    <s v="Good Grid + GE"/>
    <s v="CENTRE"/>
    <s v="Yaounde"/>
    <s v="ZTE"/>
    <n v="0"/>
    <n v="0"/>
    <n v="0"/>
    <n v="0"/>
    <n v="0"/>
    <n v="0"/>
    <n v="0"/>
    <n v="0"/>
    <n v="0"/>
    <n v="0"/>
    <n v="0"/>
    <n v="0"/>
    <n v="0"/>
    <n v="0"/>
    <n v="0"/>
    <n v="0"/>
    <n v="0"/>
    <n v="0"/>
    <n v="0"/>
    <n v="0"/>
    <n v="0"/>
    <n v="0"/>
    <n v="0"/>
    <n v="0"/>
    <x v="0"/>
    <m/>
    <x v="8"/>
    <x v="5"/>
    <s v="no root cause"/>
    <x v="5"/>
    <s v=""/>
  </r>
  <r>
    <s v="Bertoua-Ngaikada"/>
    <s v="EST_051"/>
    <s v="CENTRE"/>
    <s v="IHS"/>
    <s v="Grid-Gen"/>
    <s v="EST"/>
    <s v="Bertoua"/>
    <s v="ZTE"/>
    <n v="0"/>
    <n v="0"/>
    <n v="0"/>
    <n v="1.2821102750026387"/>
    <n v="0"/>
    <n v="0"/>
    <n v="0"/>
    <n v="0"/>
    <n v="0"/>
    <n v="0"/>
    <n v="5.7896860465928885E-17"/>
    <n v="0"/>
    <n v="0"/>
    <n v="0"/>
    <n v="0"/>
    <n v="0"/>
    <n v="0"/>
    <n v="0"/>
    <n v="0"/>
    <n v="0"/>
    <n v="0"/>
    <n v="0"/>
    <n v="0"/>
    <n v="0"/>
    <x v="0"/>
    <m/>
    <x v="8"/>
    <x v="5"/>
    <s v="no root cause"/>
    <x v="5"/>
    <s v=""/>
  </r>
  <r>
    <s v="Mehanda-II"/>
    <s v="CTR_763"/>
    <s v="Yaounde"/>
    <s v="CAMUSAT"/>
    <s v="Good Grid + GE"/>
    <s v="CENTRE"/>
    <s v="Yaounde"/>
    <s v="ZTE"/>
    <n v="0"/>
    <n v="0"/>
    <n v="0"/>
    <n v="0"/>
    <n v="0"/>
    <n v="0"/>
    <n v="0"/>
    <n v="9.8754612151252896"/>
    <n v="12.299765575730596"/>
    <n v="1.9944433029994322"/>
    <n v="0"/>
    <n v="0"/>
    <n v="0"/>
    <n v="0"/>
    <n v="0"/>
    <n v="0"/>
    <n v="0"/>
    <n v="0"/>
    <n v="0"/>
    <n v="0"/>
    <n v="0"/>
    <n v="0"/>
    <n v="0"/>
    <n v="0"/>
    <x v="0"/>
    <m/>
    <x v="8"/>
    <x v="5"/>
    <s v="no root cause"/>
    <x v="5"/>
    <s v=""/>
  </r>
  <r>
    <s v="GP-Etoudi"/>
    <s v="CTR_735"/>
    <s v="Yaounde"/>
    <s v="CAMUSAT"/>
    <s v="Good Grid no GE - 12h"/>
    <s v="CENTRE"/>
    <s v="Yaounde"/>
    <s v="ZTE"/>
    <n v="0"/>
    <n v="0"/>
    <n v="0"/>
    <n v="0"/>
    <n v="0"/>
    <n v="0"/>
    <n v="0"/>
    <n v="0"/>
    <n v="0"/>
    <n v="0"/>
    <n v="0"/>
    <n v="0"/>
    <n v="0"/>
    <n v="0"/>
    <n v="0"/>
    <n v="0"/>
    <n v="0"/>
    <n v="0"/>
    <n v="0"/>
    <n v="0"/>
    <n v="0"/>
    <n v="0"/>
    <n v="0"/>
    <n v="0"/>
    <x v="0"/>
    <m/>
    <x v="8"/>
    <x v="5"/>
    <s v="no root cause"/>
    <x v="5"/>
    <s v=""/>
  </r>
  <r>
    <s v="Bong-assi"/>
    <s v="CTR_774"/>
    <s v="Yaounde"/>
    <s v="CAMUSAT"/>
    <s v="Hybrid Solar - S3"/>
    <s v="CENTRE"/>
    <s v="Yaounde"/>
    <s v="ZTE"/>
    <n v="0"/>
    <n v="0"/>
    <n v="0"/>
    <n v="0"/>
    <n v="5.500338153084932E-2"/>
    <n v="1.9064985318163523"/>
    <n v="4.8868114589664786E-2"/>
    <n v="0"/>
    <n v="0"/>
    <n v="0"/>
    <n v="0"/>
    <n v="0"/>
    <n v="0"/>
    <n v="0"/>
    <n v="0"/>
    <n v="0"/>
    <n v="0"/>
    <n v="0"/>
    <n v="0"/>
    <n v="0"/>
    <n v="0"/>
    <n v="0"/>
    <n v="0"/>
    <n v="0"/>
    <x v="0"/>
    <m/>
    <x v="8"/>
    <x v="5"/>
    <s v="no root cause"/>
    <x v="5"/>
    <s v=""/>
  </r>
  <r>
    <s v="Batouri-Sambo"/>
    <s v="EST_139"/>
    <s v="CENTRE"/>
    <s v="CAMUSAT"/>
    <s v="Hybrid Solar - S3"/>
    <s v="EST"/>
    <s v="Batouri"/>
    <s v="ZTE"/>
    <n v="0"/>
    <n v="0"/>
    <n v="0"/>
    <n v="0"/>
    <n v="0"/>
    <n v="0"/>
    <n v="0"/>
    <n v="0"/>
    <n v="0"/>
    <n v="5.2399460096509622E-2"/>
    <n v="0"/>
    <n v="0"/>
    <n v="0"/>
    <n v="0"/>
    <n v="0"/>
    <n v="0"/>
    <n v="0"/>
    <n v="0"/>
    <n v="0"/>
    <n v="0"/>
    <n v="0"/>
    <n v="0"/>
    <n v="0"/>
    <n v="0"/>
    <x v="0"/>
    <m/>
    <x v="8"/>
    <x v="5"/>
    <s v="no root cause"/>
    <x v="5"/>
    <s v=""/>
  </r>
  <r>
    <s v="Accacia-New"/>
    <s v="CTR_482"/>
    <s v="Yaounde"/>
    <s v="IHS"/>
    <s v="GridOnly"/>
    <s v="CENTRE"/>
    <s v="Yaounde"/>
    <s v="ZTE"/>
    <n v="0"/>
    <n v="0"/>
    <n v="0"/>
    <n v="0"/>
    <n v="0"/>
    <n v="0"/>
    <n v="0"/>
    <n v="0"/>
    <n v="0"/>
    <n v="0"/>
    <n v="0"/>
    <n v="0"/>
    <n v="8.1130701161134944"/>
    <n v="0"/>
    <n v="0"/>
    <n v="0"/>
    <n v="0"/>
    <n v="0"/>
    <n v="0"/>
    <n v="0"/>
    <n v="0"/>
    <n v="0"/>
    <n v="0"/>
    <n v="0"/>
    <x v="0"/>
    <m/>
    <x v="8"/>
    <x v="5"/>
    <s v="no root cause"/>
    <x v="5"/>
    <s v=""/>
  </r>
  <r>
    <s v="Dragage"/>
    <s v="CTR_344"/>
    <s v="Yaounde"/>
    <s v="IHS"/>
    <s v="Grid-Gen"/>
    <s v="CENTRE"/>
    <s v="Yaounde"/>
    <s v="ZTE"/>
    <n v="1.701466471479525E-2"/>
    <n v="0"/>
    <n v="5.3523070030504771E-2"/>
    <n v="0"/>
    <n v="0"/>
    <n v="0.57689344325448788"/>
    <n v="0"/>
    <n v="0"/>
    <n v="0"/>
    <n v="0"/>
    <n v="0.24191500229715818"/>
    <n v="0"/>
    <n v="0.70056187630731148"/>
    <n v="0"/>
    <n v="0"/>
    <n v="0"/>
    <n v="0"/>
    <n v="0"/>
    <n v="0"/>
    <n v="0"/>
    <n v="0"/>
    <n v="0"/>
    <n v="0"/>
    <n v="0"/>
    <x v="0"/>
    <m/>
    <x v="8"/>
    <x v="5"/>
    <s v="no root cause"/>
    <x v="5"/>
    <s v=""/>
  </r>
  <r>
    <s v="LAC-New"/>
    <s v="CTR_548"/>
    <s v="Yaounde"/>
    <s v="IHS"/>
    <s v="Grid-Gen"/>
    <s v="CENTRE"/>
    <s v="Yaounde"/>
    <s v="ZTE"/>
    <n v="0"/>
    <n v="0"/>
    <n v="0"/>
    <n v="0"/>
    <n v="0"/>
    <n v="0"/>
    <n v="0"/>
    <n v="0"/>
    <n v="0"/>
    <n v="0"/>
    <n v="0"/>
    <n v="0"/>
    <n v="0"/>
    <n v="0"/>
    <n v="0"/>
    <n v="0"/>
    <n v="0"/>
    <n v="0"/>
    <n v="0"/>
    <n v="0"/>
    <n v="0"/>
    <n v="0"/>
    <n v="0"/>
    <n v="0"/>
    <x v="0"/>
    <m/>
    <x v="8"/>
    <x v="5"/>
    <s v="no root cause"/>
    <x v="5"/>
    <s v=""/>
  </r>
  <r>
    <s v="CTR_954_Z_Nkolfoulou-III"/>
    <s v="CTR_954"/>
    <s v="Yaounde"/>
    <m/>
    <e v="#N/A"/>
    <s v="CENTRE"/>
    <s v="Yaounde"/>
    <s v="ZTE"/>
    <n v="0"/>
    <n v="0"/>
    <n v="0"/>
    <n v="0"/>
    <n v="0"/>
    <n v="0"/>
    <n v="0"/>
    <n v="0"/>
    <n v="0.62499464947650485"/>
    <n v="0"/>
    <n v="0"/>
    <n v="0"/>
    <n v="0"/>
    <n v="0"/>
    <n v="0"/>
    <n v="0"/>
    <n v="0"/>
    <n v="0"/>
    <n v="0"/>
    <n v="0"/>
    <n v="0"/>
    <n v="0"/>
    <n v="3.422551529108285E-2"/>
    <n v="3.422551529108285E-2"/>
    <x v="0"/>
    <m/>
    <x v="8"/>
    <x v="5"/>
    <s v="no root cause"/>
    <x v="5"/>
    <s v=""/>
  </r>
  <r>
    <s v="Jean-Vespa2-MTN-IHS"/>
    <s v="CTR_525"/>
    <s v="Yaounde"/>
    <s v="IHS"/>
    <s v="Grid-Gen"/>
    <s v="CENTRE"/>
    <s v="Yaounde"/>
    <s v="ZTE"/>
    <n v="0"/>
    <n v="0"/>
    <n v="0"/>
    <n v="0"/>
    <n v="0"/>
    <n v="0"/>
    <n v="0"/>
    <n v="0"/>
    <n v="0"/>
    <n v="0"/>
    <n v="0"/>
    <n v="0"/>
    <n v="0.20471102892707058"/>
    <n v="0"/>
    <n v="0"/>
    <n v="0"/>
    <n v="0"/>
    <n v="0"/>
    <n v="0"/>
    <n v="0"/>
    <n v="0"/>
    <n v="0"/>
    <n v="0"/>
    <n v="0"/>
    <x v="0"/>
    <m/>
    <x v="8"/>
    <x v="5"/>
    <s v="no root cause"/>
    <x v="5"/>
    <s v=""/>
  </r>
  <r>
    <s v="Mendong-Maetur-IHS"/>
    <s v="CTR_486"/>
    <s v="Yaounde"/>
    <s v="IHS"/>
    <s v="Grid-Gen"/>
    <s v="CENTRE"/>
    <s v="Yaounde"/>
    <s v="ZTE"/>
    <n v="0"/>
    <n v="0"/>
    <n v="0"/>
    <n v="0"/>
    <n v="0"/>
    <n v="0"/>
    <n v="0"/>
    <n v="0"/>
    <n v="0"/>
    <n v="0"/>
    <n v="0"/>
    <n v="0"/>
    <n v="0"/>
    <n v="0"/>
    <n v="0"/>
    <n v="0"/>
    <n v="0"/>
    <n v="0"/>
    <n v="0"/>
    <n v="0"/>
    <n v="0"/>
    <n v="0"/>
    <n v="0"/>
    <n v="0"/>
    <x v="0"/>
    <m/>
    <x v="8"/>
    <x v="5"/>
    <s v="no root cause"/>
    <x v="5"/>
    <s v=""/>
  </r>
  <r>
    <s v="Odza-III"/>
    <s v="CTR_628"/>
    <s v="Yaounde"/>
    <s v="CAMUSAT"/>
    <s v="Bad Grid + GE"/>
    <s v="CENTRE"/>
    <s v="Yaounde"/>
    <s v="ZTE"/>
    <n v="5.5391651185818702"/>
    <n v="0"/>
    <n v="0"/>
    <n v="0"/>
    <n v="0"/>
    <n v="0"/>
    <n v="0"/>
    <n v="0"/>
    <n v="0"/>
    <n v="0"/>
    <n v="0"/>
    <n v="0"/>
    <n v="0"/>
    <n v="0"/>
    <n v="0"/>
    <n v="0"/>
    <n v="0"/>
    <n v="0"/>
    <n v="0"/>
    <n v="0"/>
    <n v="0"/>
    <n v="0"/>
    <n v="0"/>
    <n v="0"/>
    <x v="0"/>
    <m/>
    <x v="8"/>
    <x v="5"/>
    <s v="no root cause"/>
    <x v="5"/>
    <s v=""/>
  </r>
  <r>
    <s v="CTR_006_Z_Mbankolo"/>
    <s v="CTR_006"/>
    <s v="Yaounde"/>
    <s v="OCM/Datacenter"/>
    <s v="Grid-Gen"/>
    <s v="CENTRE"/>
    <s v="Yaounde"/>
    <s v="ZTE"/>
    <n v="0"/>
    <n v="0"/>
    <n v="0"/>
    <n v="0"/>
    <n v="0"/>
    <n v="0"/>
    <n v="0"/>
    <n v="0"/>
    <n v="0"/>
    <n v="0"/>
    <n v="0"/>
    <n v="0"/>
    <n v="0"/>
    <n v="0"/>
    <n v="0"/>
    <n v="0"/>
    <n v="0"/>
    <n v="0"/>
    <n v="0"/>
    <n v="0"/>
    <n v="0"/>
    <n v="0"/>
    <n v="0"/>
    <n v="0"/>
    <x v="0"/>
    <m/>
    <x v="8"/>
    <x v="5"/>
    <s v="no root cause"/>
    <x v="5"/>
    <s v=""/>
  </r>
  <r>
    <s v="Mimboman3-IHS"/>
    <s v="CTR_625"/>
    <s v="Yaounde"/>
    <s v="IHS"/>
    <s v="Grid-Gen"/>
    <s v="CENTRE"/>
    <s v="Yaounde"/>
    <s v="ZTE"/>
    <n v="0"/>
    <n v="0"/>
    <n v="0"/>
    <n v="0"/>
    <n v="0"/>
    <n v="0"/>
    <n v="0"/>
    <n v="0"/>
    <n v="0"/>
    <n v="0"/>
    <n v="0"/>
    <n v="0"/>
    <n v="0"/>
    <n v="0"/>
    <n v="0"/>
    <n v="0"/>
    <n v="0"/>
    <n v="0"/>
    <n v="0"/>
    <n v="0"/>
    <n v="0"/>
    <n v="0"/>
    <n v="0"/>
    <n v="0"/>
    <x v="0"/>
    <m/>
    <x v="8"/>
    <x v="5"/>
    <s v="no root cause"/>
    <x v="5"/>
    <s v=""/>
  </r>
  <r>
    <s v="Nsimeyong-Chefferie"/>
    <s v="CTR_660"/>
    <s v="Yaounde"/>
    <s v="CAMUSAT"/>
    <s v="Good Grid no GE - 12h"/>
    <s v="CENTRE"/>
    <s v="Yaounde"/>
    <s v="ZTE"/>
    <n v="0"/>
    <n v="0"/>
    <n v="0"/>
    <n v="0"/>
    <n v="0.38074325191976849"/>
    <n v="0"/>
    <n v="0"/>
    <n v="0"/>
    <n v="0"/>
    <n v="0"/>
    <n v="0"/>
    <n v="0"/>
    <n v="9.4887075418125573"/>
    <n v="0"/>
    <n v="0"/>
    <n v="0"/>
    <n v="0"/>
    <n v="0"/>
    <n v="0"/>
    <n v="0"/>
    <n v="0"/>
    <n v="0"/>
    <n v="0"/>
    <n v="0"/>
    <x v="0"/>
    <m/>
    <x v="8"/>
    <x v="5"/>
    <s v="no root cause"/>
    <x v="5"/>
    <s v=""/>
  </r>
  <r>
    <s v="Rain-forest-School"/>
    <s v="CTR_766"/>
    <s v="Yaounde"/>
    <s v="CAMUSAT"/>
    <s v="Good Grid no GE - 8h"/>
    <s v="CENTRE"/>
    <s v="Yaounde"/>
    <s v="ZTE"/>
    <n v="0"/>
    <n v="0"/>
    <n v="0"/>
    <n v="0"/>
    <n v="16.809151107344341"/>
    <n v="0"/>
    <n v="0"/>
    <n v="0"/>
    <n v="0"/>
    <n v="0"/>
    <n v="0"/>
    <n v="0"/>
    <n v="0"/>
    <n v="0"/>
    <n v="0"/>
    <n v="0"/>
    <n v="0"/>
    <n v="0"/>
    <n v="0"/>
    <n v="0"/>
    <n v="0"/>
    <n v="0"/>
    <n v="0"/>
    <n v="0"/>
    <x v="0"/>
    <m/>
    <x v="8"/>
    <x v="5"/>
    <s v="no root cause"/>
    <x v="5"/>
    <s v=""/>
  </r>
  <r>
    <s v="Enam-IHS"/>
    <s v="CTR_127"/>
    <s v="Yaounde"/>
    <s v="IHS"/>
    <s v="Grid-Gen (LL)"/>
    <s v="CENTRE"/>
    <s v="Yaounde"/>
    <s v="ZTE"/>
    <n v="0"/>
    <n v="0"/>
    <n v="0"/>
    <n v="0"/>
    <n v="0"/>
    <n v="0"/>
    <n v="0"/>
    <n v="0"/>
    <n v="0"/>
    <n v="0"/>
    <n v="0"/>
    <n v="0"/>
    <n v="7.3026441573710246"/>
    <n v="0"/>
    <n v="0"/>
    <n v="0"/>
    <n v="0"/>
    <n v="0"/>
    <n v="0"/>
    <n v="0"/>
    <n v="0"/>
    <n v="0"/>
    <n v="0"/>
    <n v="0"/>
    <x v="0"/>
    <m/>
    <x v="8"/>
    <x v="5"/>
    <s v="no root cause"/>
    <x v="5"/>
    <s v=""/>
  </r>
  <r>
    <s v="Sofavinc"/>
    <s v="CTR_261"/>
    <s v="Yaounde"/>
    <s v="IHS"/>
    <s v="Grid-Gen"/>
    <s v="CENTRE"/>
    <s v="Yaounde"/>
    <s v="ZTE"/>
    <n v="0"/>
    <n v="0"/>
    <n v="0"/>
    <n v="0"/>
    <n v="0"/>
    <n v="0"/>
    <n v="0"/>
    <n v="0"/>
    <n v="0"/>
    <n v="0"/>
    <n v="0"/>
    <n v="0"/>
    <n v="0"/>
    <n v="0"/>
    <n v="0"/>
    <n v="0"/>
    <n v="0"/>
    <n v="0"/>
    <n v="0"/>
    <n v="0"/>
    <n v="0"/>
    <n v="0"/>
    <n v="0"/>
    <n v="0"/>
    <x v="0"/>
    <m/>
    <x v="8"/>
    <x v="5"/>
    <s v="no root cause"/>
    <x v="5"/>
    <s v=""/>
  </r>
  <r>
    <s v="Limbe-Mokindi-MTN-IHS"/>
    <s v="SUO_154"/>
    <s v="SUD-OUEST"/>
    <s v="IHS"/>
    <s v="Grid-Gen"/>
    <s v="SUD-OUEST"/>
    <s v="Limbe"/>
    <s v="Huawei"/>
    <n v="0"/>
    <n v="0"/>
    <n v="3.604629843650569"/>
    <n v="0"/>
    <n v="0"/>
    <n v="0"/>
    <n v="0"/>
    <n v="0"/>
    <n v="0"/>
    <n v="0"/>
    <n v="0"/>
    <n v="0"/>
    <n v="0"/>
    <n v="0"/>
    <n v="0"/>
    <n v="0"/>
    <n v="0"/>
    <n v="0"/>
    <n v="0"/>
    <n v="0"/>
    <n v="0"/>
    <n v="0"/>
    <n v="0"/>
    <n v="0"/>
    <x v="0"/>
    <m/>
    <x v="8"/>
    <x v="5"/>
    <s v="no root cause"/>
    <x v="5"/>
    <s v=""/>
  </r>
  <r>
    <s v="Sodecoton"/>
    <s v="EXN_001"/>
    <s v="Maroua"/>
    <s v="IHS"/>
    <s v="Grid-Gen"/>
    <s v="EXTREME-NORD"/>
    <s v="Maroua"/>
    <s v="Huawei"/>
    <n v="0"/>
    <n v="2.0510340065005295E-3"/>
    <n v="0"/>
    <n v="0"/>
    <n v="5.439698886805751E-3"/>
    <n v="0"/>
    <n v="0"/>
    <n v="0"/>
    <n v="0"/>
    <n v="0"/>
    <n v="5.5288742783927312E-3"/>
    <n v="0"/>
    <n v="0"/>
    <n v="0"/>
    <n v="0"/>
    <n v="0"/>
    <n v="0"/>
    <n v="0"/>
    <n v="0"/>
    <n v="0"/>
    <n v="0"/>
    <n v="0"/>
    <n v="0"/>
    <n v="0"/>
    <x v="0"/>
    <m/>
    <x v="8"/>
    <x v="5"/>
    <s v="no root cause"/>
    <x v="5"/>
    <s v=""/>
  </r>
  <r>
    <s v="Bfsam-Tougang"/>
    <s v="OST_064"/>
    <s v="Bafoussam"/>
    <s v="IHS"/>
    <s v="Grid-Gen"/>
    <s v="OUEST"/>
    <s v="Bafoussam"/>
    <s v="Huawei"/>
    <n v="0"/>
    <n v="1.0097507940176866"/>
    <n v="0.85635128540976446"/>
    <n v="0.83924744530338158"/>
    <n v="0"/>
    <n v="0"/>
    <n v="0"/>
    <n v="0"/>
    <n v="0"/>
    <n v="0"/>
    <n v="0"/>
    <n v="0"/>
    <n v="0"/>
    <n v="0"/>
    <n v="0"/>
    <n v="0"/>
    <n v="0"/>
    <n v="0"/>
    <n v="0"/>
    <n v="0"/>
    <n v="0"/>
    <n v="0"/>
    <n v="0"/>
    <n v="0"/>
    <x v="0"/>
    <m/>
    <x v="8"/>
    <x v="5"/>
    <s v="no root cause"/>
    <x v="5"/>
    <s v=""/>
  </r>
  <r>
    <s v="Galle"/>
    <s v="ADM_028"/>
    <s v="ADAMAOUA"/>
    <s v="IHS"/>
    <s v="Grid-Gen"/>
    <s v="ADAMAOUA"/>
    <s v="Galle"/>
    <s v="NOKIA"/>
    <n v="0"/>
    <n v="0"/>
    <n v="0"/>
    <n v="0"/>
    <n v="0"/>
    <n v="0"/>
    <n v="0"/>
    <n v="4.1020680130007386E-4"/>
    <n v="0"/>
    <n v="0"/>
    <n v="0"/>
    <n v="0"/>
    <n v="0"/>
    <n v="0"/>
    <n v="0"/>
    <n v="0"/>
    <n v="0"/>
    <n v="0"/>
    <n v="0"/>
    <n v="0"/>
    <n v="0"/>
    <n v="0"/>
    <n v="0"/>
    <n v="0"/>
    <x v="0"/>
    <m/>
    <x v="8"/>
    <x v="5"/>
    <s v="no root cause"/>
    <x v="5"/>
    <s v=""/>
  </r>
  <r>
    <s v="Ngam"/>
    <s v="ADM_023"/>
    <s v="ADAMAOUA"/>
    <s v="IHS"/>
    <s v="Hybrid-Gen"/>
    <s v="ADAMAOUA"/>
    <s v="Ngam"/>
    <s v="NOKIA"/>
    <n v="0"/>
    <n v="0"/>
    <n v="0"/>
    <n v="0"/>
    <n v="0"/>
    <n v="0"/>
    <n v="0"/>
    <n v="0"/>
    <n v="0"/>
    <n v="0"/>
    <n v="0"/>
    <n v="0"/>
    <n v="0"/>
    <n v="0"/>
    <n v="0"/>
    <n v="0"/>
    <n v="0"/>
    <n v="0"/>
    <n v="0"/>
    <n v="0"/>
    <n v="0"/>
    <n v="0"/>
    <n v="0"/>
    <n v="0"/>
    <x v="0"/>
    <m/>
    <x v="8"/>
    <x v="5"/>
    <s v="no root cause"/>
    <x v="5"/>
    <s v=""/>
  </r>
  <r>
    <s v="Bonabappe"/>
    <s v="LIT_290"/>
    <s v="Douala"/>
    <s v="IHS"/>
    <s v="Grid-Gen"/>
    <s v="LITTORAL"/>
    <s v="Douala"/>
    <s v="ZTE"/>
    <n v="0"/>
    <n v="0"/>
    <n v="0"/>
    <n v="0"/>
    <n v="0"/>
    <n v="0"/>
    <n v="0"/>
    <n v="0"/>
    <n v="0"/>
    <n v="0"/>
    <n v="0"/>
    <n v="0"/>
    <n v="0"/>
    <n v="0"/>
    <n v="0"/>
    <n v="0"/>
    <n v="0"/>
    <n v="0"/>
    <n v="0"/>
    <n v="0"/>
    <n v="0"/>
    <n v="0"/>
    <n v="0"/>
    <n v="0"/>
    <x v="0"/>
    <m/>
    <x v="8"/>
    <x v="5"/>
    <s v="no root cause"/>
    <x v="5"/>
    <s v=""/>
  </r>
  <r>
    <s v="Lokoti"/>
    <s v="ADM_051"/>
    <s v="ADAMAOUA"/>
    <s v="IHS"/>
    <s v="Solar-Grid-Gen"/>
    <s v="ADAMAOUA"/>
    <s v="Lokoti"/>
    <s v="NOKIA"/>
    <n v="0"/>
    <n v="0"/>
    <n v="0"/>
    <n v="0"/>
    <n v="0"/>
    <n v="0"/>
    <n v="0"/>
    <n v="0"/>
    <n v="0"/>
    <n v="1.1772183931543414E-3"/>
    <n v="4.8718300953770671E-3"/>
    <n v="0"/>
    <n v="0"/>
    <n v="0"/>
    <n v="0"/>
    <n v="0"/>
    <n v="0"/>
    <n v="0"/>
    <n v="0"/>
    <n v="0"/>
    <n v="0"/>
    <n v="0"/>
    <n v="0"/>
    <n v="0"/>
    <x v="0"/>
    <m/>
    <x v="8"/>
    <x v="5"/>
    <s v="no root cause"/>
    <x v="5"/>
    <s v=""/>
  </r>
  <r>
    <s v="Kembong"/>
    <s v="NRO_026"/>
    <s v="NORD-OUEST"/>
    <s v="IHS"/>
    <s v="Grid-Gen"/>
    <s v="NORD-OUEST"/>
    <s v="Kembong"/>
    <s v="NOKIA"/>
    <n v="0"/>
    <n v="0"/>
    <n v="0"/>
    <n v="0"/>
    <n v="0"/>
    <n v="0"/>
    <n v="0"/>
    <n v="0"/>
    <n v="0"/>
    <n v="0"/>
    <n v="0"/>
    <n v="0"/>
    <n v="0"/>
    <n v="0"/>
    <n v="0"/>
    <n v="0"/>
    <n v="0"/>
    <n v="0"/>
    <n v="0"/>
    <n v="0"/>
    <n v="0"/>
    <n v="0"/>
    <n v="0"/>
    <n v="0"/>
    <x v="2"/>
    <m/>
    <x v="5"/>
    <x v="0"/>
    <s v="Defaut GE &amp; Power Cabinet"/>
    <x v="0"/>
    <s v="(05/05/2026 incident):impacted by  Fontem_N_SUO_017  ,Power issue || Action : en attente RCA IHS..;..;(05/05/2026 cell nokia): 05/05/2026 : Feedback RM : No access for now for GSM antenna replacement ..;..;(05/05/2026 ocm ran 19h): P1 incident at Fontem_G9U9_SUO_017..;..;(05/05/2026 cell zte): P1 incident at Fontem_G9U9_SUO_017..;..;(05/05/2026 ocm ran 10h): P1 incident at Fontem_G9U9_SUO_017..;..;(05/05/2026 ocm ran 00h): Impacted by Fontem_N_SUO_017..;..;(05/05/2026 ticket): INC-20260505-00014619...2026-05-05 19:57:28...FME is managing with level zero...user:OCM_NOC.CAMUSAT"/>
  </r>
  <r>
    <s v="Mabanda2-IHS"/>
    <s v="LIT_577"/>
    <s v="Douala"/>
    <s v="IHS"/>
    <s v="Grid-Gen"/>
    <s v="LITTORAL"/>
    <s v="Douala"/>
    <s v="ZTE"/>
    <n v="0"/>
    <n v="0"/>
    <n v="0"/>
    <n v="0"/>
    <n v="4.7405638167637855E-2"/>
    <n v="0"/>
    <n v="0"/>
    <n v="1.6498874249856603"/>
    <n v="0"/>
    <n v="0"/>
    <n v="0"/>
    <n v="0"/>
    <n v="0"/>
    <n v="0"/>
    <n v="0"/>
    <n v="0"/>
    <n v="0"/>
    <n v="0"/>
    <n v="0"/>
    <n v="0"/>
    <n v="0"/>
    <n v="0"/>
    <n v="0"/>
    <n v="0"/>
    <x v="0"/>
    <m/>
    <x v="8"/>
    <x v="5"/>
    <s v="no root cause"/>
    <x v="5"/>
    <s v=""/>
  </r>
  <r>
    <s v="Mbalmayo"/>
    <s v="CTR_021"/>
    <s v="CENTRE"/>
    <m/>
    <m/>
    <s v="CENTRE"/>
    <s v="Mbalmayo"/>
    <s v="ZTE"/>
    <n v="0"/>
    <n v="0"/>
    <n v="0"/>
    <n v="0"/>
    <n v="0"/>
    <n v="0"/>
    <n v="0"/>
    <n v="0"/>
    <n v="0"/>
    <n v="0"/>
    <n v="0"/>
    <n v="0"/>
    <n v="0"/>
    <n v="0"/>
    <n v="0"/>
    <n v="0"/>
    <n v="0"/>
    <n v="0"/>
    <n v="0"/>
    <n v="0"/>
    <n v="0"/>
    <n v="0"/>
    <n v="0"/>
    <n v="0"/>
    <x v="0"/>
    <m/>
    <x v="8"/>
    <x v="5"/>
    <s v="no root cause"/>
    <x v="5"/>
    <s v=""/>
  </r>
  <r>
    <s v="Grand-Hangar-II"/>
    <s v="LIT_361"/>
    <s v="Douala"/>
    <s v="IHS"/>
    <s v="Grid-Gen"/>
    <s v="LITTORAL"/>
    <s v="Douala"/>
    <s v="ZTE"/>
    <n v="0"/>
    <n v="0"/>
    <n v="0"/>
    <n v="0"/>
    <n v="4.8689763806490573E-2"/>
    <n v="0"/>
    <n v="0"/>
    <n v="1.443250207600312"/>
    <n v="0"/>
    <n v="0"/>
    <n v="0"/>
    <n v="0"/>
    <n v="0"/>
    <n v="0"/>
    <n v="0"/>
    <n v="0"/>
    <n v="0"/>
    <n v="0"/>
    <n v="0"/>
    <n v="0"/>
    <n v="0"/>
    <n v="0"/>
    <n v="0"/>
    <n v="0"/>
    <x v="0"/>
    <m/>
    <x v="8"/>
    <x v="5"/>
    <s v="no root cause"/>
    <x v="5"/>
    <s v=""/>
  </r>
  <r>
    <s v="Toumbouroum"/>
    <s v="ADM_182"/>
    <s v="ADAMAOUA"/>
    <s v="ESCO"/>
    <s v="Hybrid solar - s3"/>
    <s v="ADAMAOUA"/>
    <s v="Toumbouroum"/>
    <s v="Huawei"/>
    <n v="0"/>
    <n v="0"/>
    <n v="0"/>
    <n v="0"/>
    <n v="0"/>
    <n v="0"/>
    <n v="0"/>
    <n v="0"/>
    <n v="0"/>
    <n v="0"/>
    <n v="0"/>
    <n v="0"/>
    <n v="0"/>
    <n v="0"/>
    <n v="0"/>
    <n v="0"/>
    <n v="0"/>
    <n v="0"/>
    <n v="0"/>
    <n v="0"/>
    <n v="0"/>
    <n v="0"/>
    <n v="0"/>
    <n v="0"/>
    <x v="1"/>
    <m/>
    <x v="3"/>
    <x v="1"/>
    <s v="EXCLU"/>
    <x v="1"/>
    <s v=""/>
  </r>
  <r>
    <s v="Bberi-Centre"/>
    <s v="LIT_243"/>
    <s v="Douala"/>
    <s v="IHS"/>
    <s v="Grid-Gen"/>
    <s v="LITTORAL"/>
    <s v="Douala"/>
    <s v="ZTE"/>
    <n v="0"/>
    <n v="0"/>
    <n v="0.36747395365162511"/>
    <n v="0"/>
    <n v="0"/>
    <n v="0"/>
    <n v="0"/>
    <n v="0"/>
    <n v="0"/>
    <n v="0"/>
    <n v="0"/>
    <n v="0"/>
    <n v="0"/>
    <n v="0"/>
    <n v="0"/>
    <n v="0"/>
    <n v="0"/>
    <n v="0"/>
    <n v="0"/>
    <n v="0"/>
    <n v="0"/>
    <n v="0"/>
    <n v="0"/>
    <n v="0"/>
    <x v="0"/>
    <m/>
    <x v="8"/>
    <x v="5"/>
    <s v="no root cause"/>
    <x v="5"/>
    <s v=""/>
  </r>
  <r>
    <s v="Ngwele"/>
    <s v="LIT_206"/>
    <s v="Douala"/>
    <s v="IHS"/>
    <s v="Grid-Gen"/>
    <s v="LITTORAL"/>
    <s v="Douala"/>
    <s v="ZTE"/>
    <n v="0"/>
    <n v="0"/>
    <n v="0"/>
    <n v="0"/>
    <n v="1.5944560015751692E-2"/>
    <n v="0"/>
    <n v="0"/>
    <n v="3.1680271264407174"/>
    <n v="0"/>
    <n v="0"/>
    <n v="0"/>
    <n v="0"/>
    <n v="0"/>
    <n v="0"/>
    <n v="0"/>
    <n v="0"/>
    <n v="0"/>
    <n v="0"/>
    <n v="0"/>
    <n v="0"/>
    <n v="0"/>
    <n v="0"/>
    <n v="0"/>
    <n v="0"/>
    <x v="0"/>
    <m/>
    <x v="8"/>
    <x v="5"/>
    <s v="no root cause"/>
    <x v="5"/>
    <s v=""/>
  </r>
  <r>
    <s v="Mbalmayo-Oyack"/>
    <s v="CTR_493"/>
    <s v="CENTRE"/>
    <s v="IHS"/>
    <s v="Grid-Gen"/>
    <s v="CENTRE"/>
    <s v="Mbalmayo"/>
    <s v="ZTE"/>
    <n v="0"/>
    <n v="0"/>
    <n v="0"/>
    <n v="0"/>
    <n v="0"/>
    <n v="0"/>
    <n v="0"/>
    <n v="0"/>
    <n v="0"/>
    <n v="0"/>
    <n v="0"/>
    <n v="0"/>
    <n v="0"/>
    <n v="0"/>
    <n v="0"/>
    <n v="0"/>
    <n v="0"/>
    <n v="0"/>
    <n v="0"/>
    <n v="0"/>
    <n v="0"/>
    <n v="0"/>
    <n v="0"/>
    <n v="0"/>
    <x v="0"/>
    <m/>
    <x v="8"/>
    <x v="5"/>
    <s v="no root cause"/>
    <x v="5"/>
    <s v=""/>
  </r>
  <r>
    <s v="Mabanda-MTN"/>
    <s v="LIT_259"/>
    <s v="Douala"/>
    <s v="IHS"/>
    <s v="Grid-Gen"/>
    <s v="LITTORAL"/>
    <s v="Douala"/>
    <s v="ZTE"/>
    <n v="0"/>
    <n v="0"/>
    <n v="0.77891137535563248"/>
    <n v="0"/>
    <n v="0"/>
    <n v="0"/>
    <n v="0"/>
    <n v="0"/>
    <n v="0"/>
    <n v="0"/>
    <n v="0"/>
    <n v="0"/>
    <n v="0"/>
    <n v="0"/>
    <n v="0"/>
    <n v="0"/>
    <n v="0"/>
    <n v="0"/>
    <n v="0"/>
    <n v="0"/>
    <n v="0"/>
    <n v="0"/>
    <n v="0"/>
    <n v="0"/>
    <x v="0"/>
    <m/>
    <x v="8"/>
    <x v="5"/>
    <s v="no root cause"/>
    <x v="5"/>
    <s v=""/>
  </r>
  <r>
    <s v="Galdi"/>
    <s v="ADM_031"/>
    <s v="ADAMAOUA"/>
    <s v="IHS"/>
    <s v="Grid-Gen"/>
    <s v="ADAMAOUA"/>
    <s v="Galdi"/>
    <s v="NOKIA"/>
    <n v="0"/>
    <n v="0"/>
    <n v="0"/>
    <n v="0"/>
    <n v="0"/>
    <n v="0"/>
    <n v="0"/>
    <n v="0"/>
    <n v="2.3188285641970513E-3"/>
    <n v="0"/>
    <n v="0"/>
    <n v="0"/>
    <n v="0"/>
    <n v="0"/>
    <n v="0"/>
    <n v="0"/>
    <n v="0"/>
    <n v="0"/>
    <n v="0"/>
    <n v="0"/>
    <n v="0"/>
    <n v="0"/>
    <n v="0"/>
    <n v="0"/>
    <x v="0"/>
    <m/>
    <x v="8"/>
    <x v="5"/>
    <s v="no root cause"/>
    <x v="5"/>
    <s v=""/>
  </r>
  <r>
    <s v="Guider-Djamboutou"/>
    <s v="NRD_178"/>
    <s v="NORD"/>
    <s v="CAMUSAT"/>
    <s v="Hybrid Solar - S3"/>
    <s v="NORD"/>
    <s v="Guider"/>
    <s v="NOKIA"/>
    <n v="1.732482951027946"/>
    <n v="0"/>
    <n v="0"/>
    <n v="0"/>
    <n v="0"/>
    <n v="0"/>
    <n v="0"/>
    <n v="0"/>
    <n v="0"/>
    <n v="0"/>
    <n v="0"/>
    <n v="0"/>
    <n v="0"/>
    <n v="0"/>
    <n v="0"/>
    <n v="0"/>
    <n v="0"/>
    <n v="0.96621642170307265"/>
    <n v="0"/>
    <n v="0"/>
    <n v="0"/>
    <n v="0"/>
    <n v="0"/>
    <n v="0"/>
    <x v="0"/>
    <m/>
    <x v="8"/>
    <x v="5"/>
    <s v="no root cause"/>
    <x v="5"/>
    <s v=""/>
  </r>
  <r>
    <s v="Mbalmayo-Haoussa"/>
    <s v="CTR_393"/>
    <s v="CENTRE"/>
    <s v="IHS"/>
    <s v="Grid-Gen"/>
    <s v="CENTRE"/>
    <s v="Mbalmayo"/>
    <s v="ZTE"/>
    <n v="0"/>
    <n v="0"/>
    <n v="0"/>
    <n v="0"/>
    <n v="0"/>
    <n v="0"/>
    <n v="0"/>
    <n v="0"/>
    <n v="0"/>
    <n v="0"/>
    <n v="0"/>
    <n v="0"/>
    <n v="0"/>
    <n v="0"/>
    <n v="0"/>
    <n v="0"/>
    <n v="0"/>
    <n v="0"/>
    <n v="0"/>
    <n v="0"/>
    <n v="0"/>
    <n v="0"/>
    <n v="0"/>
    <n v="0"/>
    <x v="0"/>
    <m/>
    <x v="8"/>
    <x v="5"/>
    <s v="no root cause"/>
    <x v="5"/>
    <s v=""/>
  </r>
  <r>
    <s v="MVAMEBOD"/>
    <s v="CTR_981"/>
    <s v="CENTRE"/>
    <m/>
    <m/>
    <s v="CENTRE"/>
    <s v="Mvamebod"/>
    <s v="NOKIA"/>
    <n v="1.9083402819608082"/>
    <n v="4.6739457589141615"/>
    <n v="10.182897297290509"/>
    <n v="0"/>
    <n v="0"/>
    <n v="0"/>
    <n v="0"/>
    <n v="0"/>
    <n v="0.83659159600246902"/>
    <n v="5.6169736098747695E-2"/>
    <n v="0"/>
    <n v="0"/>
    <n v="0"/>
    <n v="0"/>
    <n v="0"/>
    <n v="0"/>
    <n v="0"/>
    <n v="0"/>
    <n v="0"/>
    <n v="0"/>
    <n v="0"/>
    <n v="0"/>
    <n v="0"/>
    <n v="0"/>
    <x v="0"/>
    <m/>
    <x v="8"/>
    <x v="5"/>
    <s v="no root cause"/>
    <x v="5"/>
    <s v=""/>
  </r>
  <r>
    <s v="Nkomba-II-IHS"/>
    <s v="LIT_155"/>
    <s v="Douala"/>
    <s v="IHS"/>
    <s v="Grid-Gen"/>
    <s v="LITTORAL"/>
    <s v="Douala"/>
    <s v="ZTE"/>
    <n v="0"/>
    <n v="3.7257478605040033"/>
    <n v="3.3257605590797668"/>
    <n v="0"/>
    <n v="0"/>
    <n v="0"/>
    <n v="13.516028741585416"/>
    <n v="0"/>
    <n v="0"/>
    <n v="0"/>
    <n v="0"/>
    <n v="0"/>
    <n v="0"/>
    <n v="0"/>
    <n v="0"/>
    <n v="0"/>
    <n v="0"/>
    <n v="0"/>
    <n v="0"/>
    <n v="0"/>
    <n v="0"/>
    <n v="0"/>
    <n v="0"/>
    <n v="0"/>
    <x v="0"/>
    <m/>
    <x v="8"/>
    <x v="5"/>
    <s v="no root cause"/>
    <x v="5"/>
    <s v=""/>
  </r>
  <r>
    <s v="Ndogbessol-IHS"/>
    <s v="LIT_499"/>
    <s v="LITTORAL"/>
    <s v="IHS"/>
    <s v="Hybrid-Gen"/>
    <s v="LITTORAL"/>
    <s v="Ndogbessol"/>
    <s v="NOKIA"/>
    <n v="2.6663919820940158"/>
    <n v="0"/>
    <n v="0"/>
    <n v="0"/>
    <n v="0"/>
    <n v="0"/>
    <n v="4.9687907350931163E-2"/>
    <n v="0"/>
    <n v="9.7572260896020904E-3"/>
    <n v="2.9073287350163721E-2"/>
    <n v="0"/>
    <n v="0"/>
    <n v="0"/>
    <n v="0"/>
    <n v="0"/>
    <n v="0"/>
    <n v="0"/>
    <n v="0.18978306837540987"/>
    <n v="0"/>
    <n v="0"/>
    <n v="0"/>
    <n v="0"/>
    <n v="0"/>
    <n v="0"/>
    <x v="0"/>
    <m/>
    <x v="8"/>
    <x v="5"/>
    <s v="no root cause"/>
    <x v="5"/>
    <s v=""/>
  </r>
  <r>
    <s v="Mbankomo-Okoa-Maria"/>
    <s v="CTR_541"/>
    <s v="CENTRE"/>
    <s v="IHS"/>
    <s v="Grid-Gen"/>
    <s v="CENTRE"/>
    <s v="Mbankomo"/>
    <s v="ZTE"/>
    <n v="0"/>
    <n v="0"/>
    <n v="0"/>
    <n v="0"/>
    <n v="0"/>
    <n v="0"/>
    <n v="0"/>
    <n v="0"/>
    <n v="0"/>
    <n v="0"/>
    <n v="0"/>
    <n v="0"/>
    <n v="0"/>
    <n v="0"/>
    <n v="0"/>
    <n v="0"/>
    <n v="0"/>
    <n v="0"/>
    <n v="0"/>
    <n v="0"/>
    <n v="0"/>
    <n v="0"/>
    <n v="0"/>
    <n v="0"/>
    <x v="1"/>
    <m/>
    <x v="3"/>
    <x v="1"/>
    <s v="EXCLU"/>
    <x v="1"/>
    <s v=""/>
  </r>
  <r>
    <s v="Mbalmayo-Ngalan"/>
    <s v="CTR_252"/>
    <s v="CENTRE"/>
    <s v="IHS"/>
    <s v="Grid-Gen"/>
    <s v="CENTRE"/>
    <s v="Mbalmayo"/>
    <s v="ZTE"/>
    <n v="18.468883495561204"/>
    <n v="18.491409199476077"/>
    <n v="32.767176607225913"/>
    <n v="0"/>
    <n v="0"/>
    <n v="0"/>
    <n v="0"/>
    <n v="0"/>
    <n v="0"/>
    <n v="0"/>
    <n v="0"/>
    <n v="0"/>
    <n v="0"/>
    <n v="0"/>
    <n v="0"/>
    <n v="0"/>
    <n v="0"/>
    <n v="0"/>
    <n v="0"/>
    <n v="0"/>
    <n v="0"/>
    <n v="0"/>
    <n v="0"/>
    <n v="0"/>
    <x v="0"/>
    <m/>
    <x v="8"/>
    <x v="5"/>
    <s v="no root cause"/>
    <x v="5"/>
    <s v=""/>
  </r>
  <r>
    <s v="Mamfe-Brasserie"/>
    <s v="SUO_073"/>
    <s v="SUD-OUEST"/>
    <s v="IHS"/>
    <s v="Grid-Gen"/>
    <s v="SUD-OUEST"/>
    <s v="Mamfe"/>
    <s v="Huawei"/>
    <n v="0"/>
    <n v="0"/>
    <n v="0"/>
    <n v="0"/>
    <n v="0"/>
    <n v="0"/>
    <n v="0"/>
    <n v="0"/>
    <n v="0"/>
    <n v="0"/>
    <n v="0"/>
    <n v="0"/>
    <n v="0"/>
    <n v="0"/>
    <n v="0"/>
    <n v="0"/>
    <n v="0"/>
    <n v="0"/>
    <n v="0"/>
    <n v="0"/>
    <n v="0"/>
    <n v="0"/>
    <n v="0"/>
    <n v="0"/>
    <x v="2"/>
    <m/>
    <x v="5"/>
    <x v="0"/>
    <s v="Defaut GE &amp; Power Cabinet"/>
    <x v="0"/>
    <s v="(05/05/2026 incident):impacted by  Fontem_N_SUO_017  ,Power issue || Action : en attente RCA IHS..;..;(05/05/2026 ocm ran 19h): P1 incident at Fontem_G9U9_SUO_017..;..;(05/05/2026 cell zte): P1 incident at Fontem_G9U9_SUO_017..;..;(05/05/2026 ocm ran 10h): P1 incident at Fontem_G9U9_SUO_017..;..;(05/05/2026 ocm ran 00h): Impacted by Fontem_N_SUO_017"/>
  </r>
  <r>
    <s v="Mbalmayo-mbokoulo-IHS"/>
    <s v="CTR_136"/>
    <s v="CENTRE"/>
    <s v="IHS"/>
    <s v="Grid-Gen"/>
    <s v="CENTRE"/>
    <s v="Mbalmayo"/>
    <s v="ZTE"/>
    <n v="0"/>
    <n v="0"/>
    <n v="6.7523606509661188E-2"/>
    <n v="0"/>
    <n v="0"/>
    <n v="0"/>
    <n v="0"/>
    <n v="0"/>
    <n v="0"/>
    <n v="0"/>
    <n v="0"/>
    <n v="0"/>
    <n v="0"/>
    <n v="0"/>
    <n v="0"/>
    <n v="0"/>
    <n v="0"/>
    <n v="0"/>
    <n v="0"/>
    <n v="0"/>
    <n v="0"/>
    <n v="0"/>
    <n v="0"/>
    <n v="0"/>
    <x v="0"/>
    <m/>
    <x v="8"/>
    <x v="5"/>
    <s v="no root cause"/>
    <x v="5"/>
    <s v=""/>
  </r>
  <r>
    <s v="Guidiguis"/>
    <s v="EXN_018"/>
    <s v="EXTREME-NORD"/>
    <s v="IHS"/>
    <s v="Grid-Gen"/>
    <s v="EXTREME-NORD"/>
    <s v="Guidiguis"/>
    <s v="Huawei"/>
    <n v="0"/>
    <n v="0"/>
    <n v="0"/>
    <n v="0"/>
    <n v="0"/>
    <n v="0"/>
    <n v="0"/>
    <n v="0"/>
    <n v="0"/>
    <n v="0"/>
    <n v="0"/>
    <n v="0"/>
    <n v="0"/>
    <n v="0"/>
    <n v="0"/>
    <n v="0"/>
    <n v="0"/>
    <n v="0"/>
    <n v="0"/>
    <n v="0"/>
    <n v="0"/>
    <n v="0"/>
    <n v="0"/>
    <n v="0"/>
    <x v="2"/>
    <m/>
    <x v="8"/>
    <x v="5"/>
    <s v="no root cause"/>
    <x v="5"/>
    <s v=""/>
  </r>
  <r>
    <s v="Dibi-MTN"/>
    <s v="ADM_032"/>
    <s v="ADAMAOUA"/>
    <s v="IHS"/>
    <s v="Grid-Gen"/>
    <s v="ADAMAOUA"/>
    <s v="Dibi"/>
    <s v="NOKIA"/>
    <n v="0"/>
    <n v="0"/>
    <n v="0"/>
    <n v="0"/>
    <n v="0"/>
    <n v="0"/>
    <n v="0"/>
    <n v="0"/>
    <n v="1.7837142801515253E-3"/>
    <n v="0"/>
    <n v="0"/>
    <n v="0"/>
    <n v="0"/>
    <n v="0"/>
    <n v="0"/>
    <n v="0"/>
    <n v="0"/>
    <n v="0"/>
    <n v="0"/>
    <n v="0"/>
    <n v="0"/>
    <n v="0"/>
    <n v="0"/>
    <n v="0"/>
    <x v="0"/>
    <m/>
    <x v="8"/>
    <x v="5"/>
    <s v="no root cause"/>
    <x v="5"/>
    <s v=""/>
  </r>
  <r>
    <s v="Bidzar-MTN"/>
    <s v="NRD_027"/>
    <s v="NORD"/>
    <s v="IHS"/>
    <s v="Gen Only"/>
    <s v="NORD"/>
    <s v="Bidzar"/>
    <s v="NOKIA"/>
    <n v="0"/>
    <n v="0"/>
    <n v="0"/>
    <n v="0"/>
    <n v="0"/>
    <n v="0"/>
    <n v="0"/>
    <n v="0"/>
    <n v="0"/>
    <n v="0"/>
    <n v="0"/>
    <n v="0"/>
    <n v="0"/>
    <n v="0"/>
    <n v="0"/>
    <n v="0"/>
    <n v="0"/>
    <n v="0"/>
    <n v="0"/>
    <n v="0"/>
    <n v="0"/>
    <n v="0"/>
    <n v="0"/>
    <n v="0"/>
    <x v="0"/>
    <m/>
    <x v="8"/>
    <x v="5"/>
    <s v="no root cause"/>
    <x v="5"/>
    <s v=""/>
  </r>
  <r>
    <s v="Mombal-MTN"/>
    <s v="EST_061"/>
    <s v="CENTRE"/>
    <s v="IHS"/>
    <s v="Grid-Gen"/>
    <s v="EST"/>
    <s v="Mombal"/>
    <s v="NOKIA"/>
    <n v="0"/>
    <n v="0"/>
    <n v="0"/>
    <n v="0"/>
    <n v="0"/>
    <n v="0"/>
    <n v="0"/>
    <n v="0"/>
    <n v="0"/>
    <n v="0"/>
    <n v="0"/>
    <n v="0"/>
    <n v="0"/>
    <n v="0"/>
    <n v="0"/>
    <n v="0"/>
    <n v="0"/>
    <n v="0"/>
    <n v="0"/>
    <n v="0"/>
    <n v="0"/>
    <n v="0"/>
    <n v="0"/>
    <n v="0"/>
    <x v="0"/>
    <m/>
    <x v="8"/>
    <x v="5"/>
    <s v="no root cause"/>
    <x v="5"/>
    <s v=""/>
  </r>
  <r>
    <s v="Ekata-IHS"/>
    <s v="SUO_266"/>
    <s v="SUD-OUEST"/>
    <m/>
    <m/>
    <s v="SUD-OUEST"/>
    <s v="Bavenga"/>
    <s v="Huawei"/>
    <n v="0"/>
    <n v="0"/>
    <n v="0"/>
    <n v="0"/>
    <n v="0"/>
    <n v="0"/>
    <n v="0"/>
    <n v="0"/>
    <n v="0"/>
    <n v="0"/>
    <n v="0"/>
    <n v="0"/>
    <n v="0"/>
    <n v="0"/>
    <n v="0"/>
    <n v="0"/>
    <n v="0"/>
    <n v="0"/>
    <n v="0"/>
    <n v="0"/>
    <n v="0"/>
    <n v="0"/>
    <n v="0"/>
    <n v="0"/>
    <x v="2"/>
    <m/>
    <x v="8"/>
    <x v="5"/>
    <s v="no root cause"/>
    <x v="5"/>
    <s v=""/>
  </r>
  <r>
    <s v="Bambili"/>
    <s v="SUO_010"/>
    <s v="NORD-OUEST"/>
    <s v="IHS"/>
    <s v="Grid-Gen"/>
    <s v="SUD-OUEST"/>
    <s v="Bambili"/>
    <s v="Huawei"/>
    <n v="0"/>
    <n v="0"/>
    <n v="0"/>
    <n v="0"/>
    <n v="0"/>
    <n v="0"/>
    <n v="0"/>
    <n v="0"/>
    <n v="0"/>
    <n v="0"/>
    <n v="0"/>
    <n v="0"/>
    <n v="0"/>
    <n v="0"/>
    <n v="0"/>
    <n v="0"/>
    <n v="0"/>
    <n v="0"/>
    <n v="0"/>
    <n v="0"/>
    <n v="0"/>
    <n v="0"/>
    <n v="0"/>
    <n v="0"/>
    <x v="2"/>
    <m/>
    <x v="8"/>
    <x v="5"/>
    <s v="no root cause"/>
    <x v="5"/>
    <s v=""/>
  </r>
  <r>
    <s v="Hina"/>
    <s v="EXN_047"/>
    <s v="EXTREME-NORD"/>
    <s v="IHS"/>
    <s v="Solar-Gen"/>
    <s v="EXTREME-NORD"/>
    <s v="Hina"/>
    <s v="Huawei"/>
    <n v="0"/>
    <n v="0"/>
    <n v="0"/>
    <n v="0"/>
    <n v="0"/>
    <n v="0"/>
    <n v="0"/>
    <n v="0"/>
    <n v="0"/>
    <n v="0"/>
    <n v="0"/>
    <n v="0"/>
    <n v="0"/>
    <n v="0"/>
    <n v="0"/>
    <n v="0"/>
    <n v="0"/>
    <n v="0"/>
    <n v="0"/>
    <n v="0"/>
    <n v="0"/>
    <n v="0"/>
    <n v="0"/>
    <n v="0"/>
    <x v="2"/>
    <m/>
    <x v="8"/>
    <x v="5"/>
    <s v="no root cause"/>
    <x v="5"/>
    <s v=""/>
  </r>
  <r>
    <s v="Orange-Bastos"/>
    <s v="CTR_820"/>
    <s v="Yaounde"/>
    <m/>
    <m/>
    <s v="CENTRE"/>
    <s v="Yaounde"/>
    <s v="ZTE"/>
    <n v="0"/>
    <n v="0"/>
    <n v="0"/>
    <n v="0"/>
    <n v="0"/>
    <n v="0"/>
    <n v="0"/>
    <n v="0"/>
    <n v="0"/>
    <n v="0"/>
    <n v="9.6309422913952957E-4"/>
    <n v="0"/>
    <n v="0"/>
    <n v="0"/>
    <n v="0"/>
    <n v="0"/>
    <n v="0"/>
    <n v="0"/>
    <n v="0"/>
    <n v="0"/>
    <n v="0"/>
    <n v="0"/>
    <n v="0"/>
    <n v="0"/>
    <x v="0"/>
    <m/>
    <x v="8"/>
    <x v="5"/>
    <s v="no root cause"/>
    <x v="5"/>
    <s v=""/>
  </r>
  <r>
    <s v="Minisite_Crf-Nkoabang"/>
    <s v="CTR_881"/>
    <s v="Yaounde"/>
    <s v="IHS"/>
    <s v="Grid + Solar"/>
    <s v="CENTRE"/>
    <s v="Yaounde"/>
    <s v="ZTE"/>
    <n v="0"/>
    <n v="0"/>
    <n v="0"/>
    <n v="0"/>
    <n v="0"/>
    <n v="0"/>
    <n v="0"/>
    <n v="0"/>
    <n v="0"/>
    <n v="0"/>
    <n v="0"/>
    <n v="0"/>
    <n v="0"/>
    <n v="0"/>
    <n v="0"/>
    <n v="0"/>
    <n v="0"/>
    <n v="0"/>
    <n v="0"/>
    <n v="0"/>
    <n v="0"/>
    <n v="0"/>
    <n v="0"/>
    <n v="0"/>
    <x v="0"/>
    <m/>
    <x v="8"/>
    <x v="5"/>
    <s v="no root cause"/>
    <x v="5"/>
    <s v=""/>
  </r>
  <r>
    <s v="Tcheboa-MTN-IHS"/>
    <s v="NRD_025"/>
    <s v="NORD"/>
    <s v="IHS"/>
    <s v="Grid-Hybrid-Gen"/>
    <s v="NORD"/>
    <s v="Ngong"/>
    <s v="NOKIA"/>
    <n v="0"/>
    <n v="0"/>
    <n v="0"/>
    <n v="0.15395771234068034"/>
    <n v="0"/>
    <n v="0"/>
    <n v="0"/>
    <n v="0"/>
    <n v="0"/>
    <n v="0"/>
    <n v="0"/>
    <n v="0"/>
    <n v="6.4938767910017337"/>
    <n v="0"/>
    <n v="0"/>
    <n v="0"/>
    <n v="0"/>
    <n v="0"/>
    <n v="0"/>
    <n v="0"/>
    <n v="0"/>
    <n v="0"/>
    <n v="0"/>
    <n v="0"/>
    <x v="0"/>
    <m/>
    <x v="8"/>
    <x v="5"/>
    <s v="no root cause"/>
    <x v="5"/>
    <s v=""/>
  </r>
  <r>
    <s v="Bfsam-Ndjinga"/>
    <s v="OST_075"/>
    <s v="Bafoussam"/>
    <s v="IHS"/>
    <s v="Grid-Gen"/>
    <s v="OUEST"/>
    <s v="Bafoussam"/>
    <s v="Huawei"/>
    <n v="0"/>
    <n v="0"/>
    <n v="0"/>
    <n v="0"/>
    <n v="0"/>
    <n v="0"/>
    <n v="7.4409551897224295"/>
    <n v="18.431108799684964"/>
    <n v="18.478478767695965"/>
    <n v="18.491409199476077"/>
    <n v="29.694959521506256"/>
    <n v="0"/>
    <n v="0"/>
    <n v="0"/>
    <n v="0"/>
    <n v="0"/>
    <n v="0"/>
    <n v="0"/>
    <n v="0"/>
    <n v="0"/>
    <n v="0"/>
    <n v="0"/>
    <n v="0"/>
    <n v="0"/>
    <x v="0"/>
    <m/>
    <x v="8"/>
    <x v="5"/>
    <s v="no root cause"/>
    <x v="5"/>
    <s v=""/>
  </r>
  <r>
    <s v="CHR-Bafoussam"/>
    <s v="OST_307"/>
    <s v="Bafoussam"/>
    <s v="CAMUSAT"/>
    <s v="Medium Grid + GE"/>
    <s v="OUEST"/>
    <s v="Bafoussam"/>
    <s v="NOKIA"/>
    <n v="0"/>
    <n v="0"/>
    <n v="0"/>
    <n v="0"/>
    <n v="0"/>
    <n v="1.082132283504853E-3"/>
    <n v="7.2541455387393317"/>
    <n v="27.735584468495354"/>
    <n v="23.164597465791779"/>
    <n v="23.165463171618583"/>
    <n v="19.561856515356606"/>
    <n v="0"/>
    <n v="0"/>
    <n v="0"/>
    <n v="0"/>
    <n v="0"/>
    <n v="0"/>
    <n v="0"/>
    <n v="0"/>
    <n v="0"/>
    <n v="0"/>
    <n v="0"/>
    <n v="0"/>
    <n v="0"/>
    <x v="0"/>
    <m/>
    <x v="8"/>
    <x v="5"/>
    <s v="no root cause"/>
    <x v="5"/>
    <s v=""/>
  </r>
  <r>
    <s v="FAYADOR-AKWA"/>
    <s v="LIT_689"/>
    <s v="Douala"/>
    <s v="CAMUSAT"/>
    <s v="Good Grid no GE - 8h"/>
    <s v="LITTORAL"/>
    <s v="Douala"/>
    <s v="ZTE"/>
    <n v="0"/>
    <n v="0"/>
    <n v="0"/>
    <n v="0"/>
    <n v="0"/>
    <n v="2.2925209669180697"/>
    <n v="0"/>
    <n v="0"/>
    <n v="1.3378092245878672"/>
    <n v="14.355151341340568"/>
    <n v="17.936987954901511"/>
    <n v="0"/>
    <n v="0"/>
    <n v="0"/>
    <n v="0"/>
    <n v="0"/>
    <n v="0"/>
    <n v="0"/>
    <n v="0"/>
    <n v="0"/>
    <n v="0"/>
    <n v="0"/>
    <n v="0"/>
    <n v="0"/>
    <x v="0"/>
    <m/>
    <x v="8"/>
    <x v="5"/>
    <s v="no root cause"/>
    <x v="5"/>
    <s v=""/>
  </r>
  <r>
    <s v="Bep-Universite"/>
    <s v="LIT_265"/>
    <s v="Douala"/>
    <s v="IHS"/>
    <s v="Grid-Gen"/>
    <s v="LITTORAL"/>
    <s v="Douala"/>
    <s v="ZTE"/>
    <n v="0"/>
    <n v="0"/>
    <n v="0"/>
    <n v="2.1223743197701598E-3"/>
    <n v="0"/>
    <n v="0"/>
    <n v="0"/>
    <n v="0"/>
    <n v="0"/>
    <n v="0"/>
    <n v="16.420257224633534"/>
    <n v="0"/>
    <n v="0"/>
    <n v="0"/>
    <n v="0"/>
    <n v="0"/>
    <n v="0"/>
    <n v="0"/>
    <n v="0"/>
    <n v="0"/>
    <n v="0"/>
    <n v="0"/>
    <n v="0"/>
    <n v="0"/>
    <x v="0"/>
    <m/>
    <x v="8"/>
    <x v="5"/>
    <s v="no root cause"/>
    <x v="5"/>
    <s v=""/>
  </r>
  <r>
    <s v="Nkongmondo"/>
    <s v="LIT_091"/>
    <s v="Douala"/>
    <s v="IHS"/>
    <s v="GridOnly"/>
    <s v="LITTORAL"/>
    <s v="Douala"/>
    <s v="ZTE"/>
    <n v="0"/>
    <n v="0"/>
    <n v="0"/>
    <n v="4.2451231761848911"/>
    <n v="4.588537609186349"/>
    <n v="2.4129434157171272"/>
    <n v="4.4776034220521463"/>
    <n v="2.6936318782763036"/>
    <n v="5.8738581982861202"/>
    <n v="4.6419001635119992"/>
    <n v="12.455269623579969"/>
    <n v="0"/>
    <n v="0"/>
    <n v="0"/>
    <n v="0"/>
    <n v="0"/>
    <n v="0"/>
    <n v="0"/>
    <n v="0"/>
    <n v="0"/>
    <n v="0"/>
    <n v="0"/>
    <n v="0"/>
    <n v="0"/>
    <x v="0"/>
    <m/>
    <x v="8"/>
    <x v="5"/>
    <s v="no root cause"/>
    <x v="5"/>
    <s v=""/>
  </r>
  <r>
    <s v="LIT_850_Z_Ndogbassi-Taniere-Plus"/>
    <s v="LIT_850"/>
    <s v="Douala"/>
    <s v="ESCO "/>
    <s v="medium Grid GE"/>
    <s v="LITTORAL"/>
    <s v="Douala"/>
    <s v="ZTE"/>
    <n v="0"/>
    <n v="0"/>
    <n v="0"/>
    <n v="0"/>
    <n v="0"/>
    <n v="0"/>
    <n v="0"/>
    <n v="0"/>
    <n v="0"/>
    <n v="0"/>
    <n v="10.192408391903728"/>
    <n v="0"/>
    <n v="0"/>
    <n v="0"/>
    <n v="0"/>
    <n v="0"/>
    <n v="0"/>
    <n v="0"/>
    <n v="0"/>
    <n v="0"/>
    <n v="0"/>
    <n v="0"/>
    <n v="0"/>
    <n v="0"/>
    <x v="0"/>
    <m/>
    <x v="8"/>
    <x v="5"/>
    <s v="no root cause"/>
    <x v="5"/>
    <s v=""/>
  </r>
  <r>
    <s v="Ndokoti-Brasseries"/>
    <s v="LIT_406"/>
    <s v="Douala"/>
    <s v="IHS"/>
    <s v="GridOnly"/>
    <s v="LITTORAL"/>
    <s v="Douala"/>
    <s v="ZTE"/>
    <n v="0"/>
    <n v="0"/>
    <n v="0"/>
    <n v="0"/>
    <n v="0"/>
    <n v="0"/>
    <n v="0"/>
    <n v="0"/>
    <n v="0"/>
    <n v="0"/>
    <n v="8.4043347801148869"/>
    <n v="0"/>
    <n v="0"/>
    <n v="0"/>
    <n v="0"/>
    <n v="0"/>
    <n v="0"/>
    <n v="0"/>
    <n v="0"/>
    <n v="0"/>
    <n v="0"/>
    <n v="0"/>
    <n v="0"/>
    <n v="0"/>
    <x v="0"/>
    <m/>
    <x v="8"/>
    <x v="5"/>
    <s v="no root cause"/>
    <x v="5"/>
    <s v=""/>
  </r>
  <r>
    <s v="Shell-NewBell-Carrefour"/>
    <s v="LIT_407"/>
    <s v="Douala"/>
    <s v="IHS"/>
    <s v="GridOnly"/>
    <s v="LITTORAL"/>
    <s v="Douala"/>
    <s v="ZTE"/>
    <n v="0"/>
    <n v="0"/>
    <n v="0"/>
    <n v="4.9634666255746458"/>
    <n v="0"/>
    <n v="0"/>
    <n v="0"/>
    <n v="0"/>
    <n v="0"/>
    <n v="0"/>
    <n v="6.7972515430909812"/>
    <n v="0"/>
    <n v="0"/>
    <n v="0"/>
    <n v="0"/>
    <n v="0"/>
    <n v="0"/>
    <n v="0"/>
    <n v="0"/>
    <n v="0"/>
    <n v="0"/>
    <n v="0"/>
    <n v="0"/>
    <n v="0"/>
    <x v="0"/>
    <m/>
    <x v="8"/>
    <x v="5"/>
    <s v="no root cause"/>
    <x v="5"/>
    <s v=""/>
  </r>
  <r>
    <s v="Zoetele"/>
    <s v="CTR_111"/>
    <s v="CENTRE"/>
    <s v="IHS"/>
    <s v="Grid-Gen"/>
    <s v="CENTRE"/>
    <s v="Zoetele"/>
    <s v="ZTE"/>
    <n v="0"/>
    <n v="0"/>
    <n v="0"/>
    <n v="0"/>
    <n v="0"/>
    <n v="0"/>
    <n v="0"/>
    <n v="0"/>
    <n v="0"/>
    <n v="0"/>
    <n v="0"/>
    <n v="0"/>
    <n v="0"/>
    <n v="0"/>
    <n v="0"/>
    <n v="0"/>
    <n v="0"/>
    <n v="0"/>
    <n v="0"/>
    <n v="0"/>
    <n v="0"/>
    <n v="0"/>
    <n v="0"/>
    <n v="0"/>
    <x v="1"/>
    <m/>
    <x v="3"/>
    <x v="1"/>
    <s v="EXCLU"/>
    <x v="1"/>
    <s v=""/>
  </r>
  <r>
    <s v="Camship"/>
    <s v="LIT_139"/>
    <s v="Douala"/>
    <s v="IHS"/>
    <s v="Grid-Gen"/>
    <s v="LITTORAL"/>
    <s v="Douala"/>
    <s v="ZTE"/>
    <n v="3.0819015332460129"/>
    <n v="3.0819015332460129"/>
    <n v="3.0819015332460129"/>
    <n v="3.0819015332460129"/>
    <n v="3.0819015332460129"/>
    <n v="3.0819015332460129"/>
    <n v="3.0819015332460129"/>
    <n v="3.0819015332460129"/>
    <n v="2.4736005170745905"/>
    <n v="0"/>
    <n v="6.5100711120242662"/>
    <n v="0"/>
    <n v="0"/>
    <n v="0"/>
    <n v="0"/>
    <n v="0"/>
    <n v="0"/>
    <n v="0"/>
    <n v="0"/>
    <n v="0"/>
    <n v="0"/>
    <n v="0"/>
    <n v="0"/>
    <n v="0"/>
    <x v="0"/>
    <m/>
    <x v="8"/>
    <x v="5"/>
    <s v="no root cause"/>
    <x v="5"/>
    <s v=""/>
  </r>
  <r>
    <s v="Mile29-Mamfe-IHS"/>
    <s v="SUO_102"/>
    <s v="SUD-OUEST"/>
    <s v="IHS"/>
    <s v="Solar-Gen"/>
    <s v="SUD-OUEST"/>
    <s v="Mile29"/>
    <s v="NOKIA"/>
    <n v="0"/>
    <n v="0"/>
    <n v="0"/>
    <n v="0"/>
    <n v="0"/>
    <n v="0"/>
    <n v="0"/>
    <n v="0"/>
    <n v="0"/>
    <n v="0"/>
    <n v="0"/>
    <n v="0"/>
    <n v="0"/>
    <n v="0"/>
    <n v="0"/>
    <n v="0"/>
    <n v="0"/>
    <n v="0"/>
    <n v="0"/>
    <n v="0"/>
    <n v="0"/>
    <n v="0"/>
    <n v="0"/>
    <n v="0"/>
    <x v="2"/>
    <m/>
    <x v="5"/>
    <x v="0"/>
    <s v="Defaut GE &amp; Power Cabinet"/>
    <x v="0"/>
    <s v="(05/05/2026 incident):impacted by  Fontem_N_SUO_017  ,Power issue || Action : en attente RCA IHS..;..;(05/05/2026 ocm ran 19h): P1 incident at Fontem_G9U9_SUO_017..;..;(05/05/2026 cell zte): P1 incident at Fontem_G9U9_SUO_017..;..;(05/05/2026 ocm ran 10h): P1 incident at Fontem_G9U9_SUO_017..;..;(05/05/2026 ocm ran 00h): Impacted by Fontem_N_SUO_017"/>
  </r>
  <r>
    <s v="Elogbatindi"/>
    <s v="SUO_037"/>
    <s v="LITTORAL"/>
    <s v="IHS"/>
    <s v="Grid-Gen"/>
    <s v="SUD-OUEST"/>
    <s v="Elogbatindi"/>
    <s v="ZTE"/>
    <n v="0"/>
    <n v="0"/>
    <n v="0"/>
    <n v="0"/>
    <n v="0"/>
    <n v="0"/>
    <n v="0"/>
    <n v="0"/>
    <n v="0"/>
    <n v="0"/>
    <n v="0"/>
    <n v="0"/>
    <n v="0"/>
    <n v="0"/>
    <n v="0"/>
    <n v="0"/>
    <n v="0"/>
    <n v="0"/>
    <n v="0"/>
    <n v="0"/>
    <n v="0"/>
    <n v="0"/>
    <n v="0"/>
    <n v="0"/>
    <x v="2"/>
    <m/>
    <x v="8"/>
    <x v="5"/>
    <s v="no root cause"/>
    <x v="5"/>
    <s v=""/>
  </r>
  <r>
    <s v="Bamenda-Foncha-Street-IHS"/>
    <s v="NRO_121"/>
    <s v="NORD-OUEST"/>
    <s v="IHS"/>
    <s v="Grid-Gen"/>
    <s v="NORD-OUEST"/>
    <s v="Bamenda"/>
    <s v="Huawei"/>
    <n v="4.5670998450488396"/>
    <n v="2.3213246184006642"/>
    <n v="0.16452859747797724"/>
    <n v="0"/>
    <n v="0"/>
    <n v="7.3837224234019052E-3"/>
    <n v="0"/>
    <n v="0"/>
    <n v="0"/>
    <n v="0"/>
    <n v="4.9592932172483764"/>
    <n v="0"/>
    <n v="0"/>
    <n v="0"/>
    <n v="0"/>
    <n v="0"/>
    <n v="0"/>
    <n v="0.2626215282236547"/>
    <n v="0"/>
    <n v="0"/>
    <n v="0"/>
    <n v="0"/>
    <n v="0"/>
    <n v="0"/>
    <x v="0"/>
    <m/>
    <x v="8"/>
    <x v="5"/>
    <s v="no root cause"/>
    <x v="5"/>
    <s v=""/>
  </r>
  <r>
    <s v="Ndogbong-IUT"/>
    <s v="LIT_221"/>
    <s v="Douala"/>
    <s v="IHS"/>
    <s v="Grid-Gen"/>
    <s v="LITTORAL"/>
    <s v="Douala"/>
    <s v="ZTE"/>
    <n v="0"/>
    <n v="0"/>
    <n v="0"/>
    <n v="2.1937146330396977E-3"/>
    <n v="0"/>
    <n v="0"/>
    <n v="0"/>
    <n v="0"/>
    <n v="0.51728861151774996"/>
    <n v="26.773502352803554"/>
    <n v="4.0995354318799864"/>
    <n v="0"/>
    <n v="0"/>
    <n v="0"/>
    <n v="0"/>
    <n v="0"/>
    <n v="0"/>
    <n v="0"/>
    <n v="0"/>
    <n v="0"/>
    <n v="0"/>
    <n v="0"/>
    <n v="0"/>
    <n v="0"/>
    <x v="0"/>
    <m/>
    <x v="8"/>
    <x v="5"/>
    <s v="no root cause"/>
    <x v="5"/>
    <s v=""/>
  </r>
  <r>
    <s v="Mpenda-Mbocko-IHS"/>
    <s v="SUO_008"/>
    <s v="SUD-OUEST"/>
    <s v="IHS"/>
    <s v="Grid-Gen"/>
    <s v="SUD-OUEST"/>
    <s v="Mpenda-Mbocko"/>
    <s v="NOKIA"/>
    <n v="0"/>
    <n v="0"/>
    <n v="0"/>
    <n v="0"/>
    <n v="0"/>
    <n v="0"/>
    <n v="0"/>
    <n v="0"/>
    <n v="0"/>
    <n v="0"/>
    <n v="0"/>
    <n v="0"/>
    <n v="0"/>
    <n v="0"/>
    <n v="0"/>
    <n v="0"/>
    <n v="0"/>
    <n v="0"/>
    <n v="0"/>
    <n v="0"/>
    <n v="0"/>
    <n v="0"/>
    <n v="0"/>
    <n v="0"/>
    <x v="2"/>
    <m/>
    <x v="8"/>
    <x v="5"/>
    <s v="no root cause"/>
    <x v="5"/>
    <s v=""/>
  </r>
  <r>
    <s v="Yelwa"/>
    <s v="NRD_007"/>
    <s v="Garoua"/>
    <s v="IHS"/>
    <s v="Grid-Gen"/>
    <s v="NORD"/>
    <s v="Garoua"/>
    <s v="Huawei"/>
    <n v="0"/>
    <n v="0"/>
    <n v="0"/>
    <n v="0"/>
    <n v="0"/>
    <n v="0"/>
    <n v="0"/>
    <n v="0"/>
    <n v="0"/>
    <n v="0"/>
    <n v="2.6528073840077848"/>
    <n v="0"/>
    <n v="0"/>
    <n v="0"/>
    <n v="0"/>
    <n v="0"/>
    <n v="0"/>
    <n v="0"/>
    <n v="0"/>
    <n v="0"/>
    <n v="0"/>
    <n v="0"/>
    <n v="0"/>
    <n v="0"/>
    <x v="0"/>
    <m/>
    <x v="8"/>
    <x v="5"/>
    <s v="no root cause"/>
    <x v="5"/>
    <s v=""/>
  </r>
  <r>
    <s v="Bda-Mulang"/>
    <s v="NRO_243"/>
    <s v="NORD-OUEST"/>
    <s v="IHS"/>
    <s v="Grid-Gen"/>
    <s v="NORD-OUEST"/>
    <s v="Bamenda"/>
    <s v="Huawei"/>
    <n v="0"/>
    <n v="0"/>
    <n v="0"/>
    <n v="1.3401277847691289"/>
    <n v="0"/>
    <n v="0"/>
    <n v="0"/>
    <n v="0"/>
    <n v="0"/>
    <n v="0"/>
    <n v="2.3148861551280842"/>
    <n v="0"/>
    <n v="0"/>
    <n v="0"/>
    <n v="0"/>
    <n v="0"/>
    <n v="0"/>
    <n v="13.788816264449983"/>
    <n v="0"/>
    <n v="0"/>
    <n v="0"/>
    <n v="0"/>
    <n v="0"/>
    <n v="0"/>
    <x v="0"/>
    <m/>
    <x v="8"/>
    <x v="5"/>
    <s v="no root cause"/>
    <x v="5"/>
    <s v=""/>
  </r>
  <r>
    <s v="Fongo-Tongo"/>
    <s v="SUO_136"/>
    <s v="SUD-OUEST"/>
    <s v="IHS"/>
    <s v="Grid-Gen"/>
    <s v="SUD-OUEST"/>
    <s v="Fongo-Tongo"/>
    <s v="NOKIA"/>
    <n v="0"/>
    <n v="0"/>
    <n v="0"/>
    <n v="0"/>
    <n v="0"/>
    <n v="0"/>
    <n v="0"/>
    <n v="0"/>
    <n v="0"/>
    <n v="0"/>
    <n v="0"/>
    <n v="0"/>
    <n v="0"/>
    <n v="0"/>
    <n v="0"/>
    <n v="0"/>
    <n v="0"/>
    <n v="0"/>
    <n v="0"/>
    <n v="0"/>
    <n v="0"/>
    <n v="0"/>
    <n v="0"/>
    <n v="0"/>
    <x v="2"/>
    <m/>
    <x v="8"/>
    <x v="5"/>
    <s v="no root cause"/>
    <x v="5"/>
    <s v=""/>
  </r>
  <r>
    <s v="Edea-Nkakanzock"/>
    <s v="LIT_314"/>
    <s v="LITTORAL"/>
    <s v="IHS"/>
    <s v="Grid-Gen"/>
    <s v="LITTORAL"/>
    <s v="Edea"/>
    <s v="ZTE"/>
    <n v="0"/>
    <n v="0"/>
    <n v="0"/>
    <n v="0"/>
    <n v="0.4110807201376574"/>
    <n v="4.1577134573513339"/>
    <n v="0"/>
    <n v="2.4190965177366279"/>
    <n v="3.1977403669174982"/>
    <n v="4.4890357072535991"/>
    <n v="2.2382488235982341"/>
    <n v="0"/>
    <n v="0"/>
    <n v="0"/>
    <n v="0"/>
    <n v="0"/>
    <n v="0"/>
    <n v="0"/>
    <n v="0"/>
    <n v="0"/>
    <n v="0"/>
    <n v="0"/>
    <n v="0"/>
    <n v="0"/>
    <x v="0"/>
    <m/>
    <x v="8"/>
    <x v="5"/>
    <s v="no root cause"/>
    <x v="5"/>
    <s v=""/>
  </r>
  <r>
    <s v="Oyack-II"/>
    <s v="LIT_765"/>
    <s v="Douala"/>
    <s v="CAMUSAT"/>
    <s v="Good Grid no GE - 8h"/>
    <s v="LITTORAL"/>
    <s v="Douala"/>
    <s v="ZTE"/>
    <n v="0"/>
    <n v="0"/>
    <n v="0"/>
    <n v="0"/>
    <n v="0"/>
    <n v="2.2985492233893474"/>
    <n v="0"/>
    <n v="5.0158125804362053"/>
    <n v="0"/>
    <n v="0"/>
    <n v="2.1714029500646324"/>
    <n v="0"/>
    <n v="0"/>
    <n v="0"/>
    <n v="0"/>
    <n v="0"/>
    <n v="0"/>
    <n v="0"/>
    <n v="0"/>
    <n v="0"/>
    <n v="0"/>
    <n v="0"/>
    <n v="0"/>
    <n v="0"/>
    <x v="0"/>
    <m/>
    <x v="8"/>
    <x v="5"/>
    <s v="no root cause"/>
    <x v="5"/>
    <s v=""/>
  </r>
  <r>
    <s v="Endom"/>
    <s v="CTR_225"/>
    <s v="CENTRE"/>
    <s v="IHS"/>
    <s v="Grid-Hybrid-Gen"/>
    <s v="CENTRE"/>
    <s v="Endom"/>
    <s v="ZTE"/>
    <n v="0"/>
    <n v="0"/>
    <n v="0"/>
    <n v="0"/>
    <n v="0"/>
    <n v="0"/>
    <n v="0"/>
    <n v="0"/>
    <n v="0"/>
    <n v="0"/>
    <n v="0"/>
    <n v="0"/>
    <n v="0"/>
    <n v="0"/>
    <n v="0"/>
    <n v="0"/>
    <n v="0"/>
    <n v="0"/>
    <n v="0"/>
    <n v="0"/>
    <n v="0"/>
    <n v="0"/>
    <n v="0"/>
    <n v="0"/>
    <x v="1"/>
    <m/>
    <x v="3"/>
    <x v="1"/>
    <s v="EXCLU"/>
    <x v="1"/>
    <s v=""/>
  </r>
  <r>
    <s v="Foumbot"/>
    <s v="OST_005"/>
    <s v="OUEST"/>
    <s v="IHS"/>
    <s v="Grid-Gen"/>
    <s v="OUEST"/>
    <s v="Foumbot"/>
    <s v="Huawei"/>
    <n v="2.1472007487879283"/>
    <n v="1.1485790436402967"/>
    <n v="0"/>
    <n v="0"/>
    <n v="0"/>
    <n v="3.5247465278669532"/>
    <n v="0"/>
    <n v="0"/>
    <n v="0"/>
    <n v="0"/>
    <n v="1.7052118379262231"/>
    <n v="0"/>
    <n v="0"/>
    <n v="0"/>
    <n v="0"/>
    <n v="0"/>
    <n v="0"/>
    <n v="3.4716871698727001"/>
    <n v="0"/>
    <n v="0"/>
    <n v="0"/>
    <n v="0"/>
    <n v="0"/>
    <n v="0"/>
    <x v="0"/>
    <m/>
    <x v="8"/>
    <x v="5"/>
    <s v="no root cause"/>
    <x v="5"/>
    <s v=""/>
  </r>
  <r>
    <s v="Foumbot-Ndoumbem"/>
    <s v="OST_228"/>
    <s v="OUEST"/>
    <s v="CAMUSAT"/>
    <s v="Hybrid Solar - S1"/>
    <s v="OUEST"/>
    <s v="Foumbot"/>
    <s v="Huawei"/>
    <n v="2.0504989541510077"/>
    <n v="1.049951060545097"/>
    <n v="1.2405367074447897"/>
    <n v="9.9994150094311909"/>
    <n v="0"/>
    <n v="3.0777102898414248"/>
    <n v="0"/>
    <n v="0"/>
    <n v="0"/>
    <n v="0"/>
    <n v="1.572964732202732"/>
    <n v="0"/>
    <n v="0"/>
    <n v="0"/>
    <n v="0"/>
    <n v="0"/>
    <n v="0"/>
    <n v="3.1887871576021665"/>
    <n v="0"/>
    <n v="0"/>
    <n v="0"/>
    <n v="0"/>
    <n v="0"/>
    <n v="0"/>
    <x v="0"/>
    <m/>
    <x v="8"/>
    <x v="5"/>
    <s v="no root cause"/>
    <x v="5"/>
    <s v=""/>
  </r>
  <r>
    <s v="Bois-Des-Singes"/>
    <s v="LIT_564"/>
    <s v="Douala"/>
    <s v="CAMUSAT"/>
    <s v="Medium Grid + GE"/>
    <s v="LITTORAL"/>
    <s v="Douala"/>
    <s v="ZTE"/>
    <n v="5.7727868094614401"/>
    <n v="7.8111400752782982"/>
    <n v="0"/>
    <n v="0"/>
    <n v="0"/>
    <n v="0"/>
    <n v="0"/>
    <n v="0"/>
    <n v="6.3827464879163784"/>
    <n v="2.2030958842346462"/>
    <n v="1.4613349770141506"/>
    <n v="0"/>
    <n v="0"/>
    <n v="0"/>
    <n v="0"/>
    <n v="0"/>
    <n v="0"/>
    <n v="0"/>
    <n v="0"/>
    <n v="0"/>
    <n v="0"/>
    <n v="0"/>
    <n v="0"/>
    <n v="0"/>
    <x v="0"/>
    <m/>
    <x v="8"/>
    <x v="5"/>
    <s v="no root cause"/>
    <x v="5"/>
    <s v=""/>
  </r>
  <r>
    <s v="Menganme-Camtel"/>
    <s v="CTR_142"/>
    <s v="CENTRE"/>
    <s v="CAMUSAT"/>
    <s v="Bad Grid + GE"/>
    <s v="CENTRE"/>
    <s v="Menganme"/>
    <s v="ZTE"/>
    <n v="0"/>
    <n v="0"/>
    <n v="0"/>
    <n v="0"/>
    <n v="0"/>
    <n v="0"/>
    <n v="0"/>
    <n v="0"/>
    <n v="0"/>
    <n v="0"/>
    <n v="0"/>
    <n v="0"/>
    <n v="0"/>
    <n v="0"/>
    <n v="0"/>
    <n v="0"/>
    <n v="0"/>
    <n v="0"/>
    <n v="0"/>
    <n v="0"/>
    <n v="0"/>
    <n v="0"/>
    <n v="0"/>
    <n v="0"/>
    <x v="1"/>
    <m/>
    <x v="3"/>
    <x v="1"/>
    <s v="EXCLU"/>
    <x v="1"/>
    <s v="(05/05/2026 groupe whatsapp incident):impacted by  Mbandjock_U_CTR_030 , Travaux nokia || Action :Normalisation des configs"/>
  </r>
  <r>
    <s v="Mamfe-Centre-IHS"/>
    <s v="SUO_106"/>
    <s v="SUD-OUEST"/>
    <s v="IHS"/>
    <s v="Grid - Gen"/>
    <s v="SUD-OUEST"/>
    <s v="Mamfe"/>
    <s v="NOKIA"/>
    <n v="0"/>
    <n v="0"/>
    <n v="0"/>
    <n v="0"/>
    <n v="0"/>
    <n v="0"/>
    <n v="0"/>
    <n v="0"/>
    <n v="0"/>
    <n v="0"/>
    <n v="0"/>
    <n v="0"/>
    <n v="0"/>
    <n v="0"/>
    <n v="0"/>
    <n v="0"/>
    <n v="0"/>
    <n v="0"/>
    <n v="0"/>
    <n v="0"/>
    <n v="0"/>
    <n v="0"/>
    <n v="0"/>
    <n v="0"/>
    <x v="2"/>
    <m/>
    <x v="5"/>
    <x v="0"/>
    <s v="Defaut GE &amp; Power Cabinet"/>
    <x v="0"/>
    <s v="(05/05/2026 incident):impacted by  Fontem_N_SUO_017  ,Power issue || Action : en attente RCA IHS..;..;(05/05/2026 ocm ran 19h): P1 incident at Fontem_G9U9_SUO_017..;..;(05/05/2026 cell zte): P1 incident at Fontem_G9U9_SUO_017..;..;(05/05/2026 ocm ran 10h): P1 incident at Fontem_G9U9_SUO_017..;..;(05/05/2026 ocm ran 00h): Impacted by Fontem_N_SUO_017"/>
  </r>
  <r>
    <s v="Datcheka"/>
    <s v="EXN_075"/>
    <s v="EXTREME-NORD"/>
    <s v="IHS"/>
    <s v="Gen-Solar AER"/>
    <s v="EXTREME-NORD"/>
    <s v="Datcheka"/>
    <s v="Huawei"/>
    <n v="0"/>
    <n v="0"/>
    <n v="0"/>
    <n v="0"/>
    <n v="0"/>
    <n v="0"/>
    <n v="0"/>
    <n v="0"/>
    <n v="0"/>
    <n v="0"/>
    <n v="0"/>
    <n v="0"/>
    <n v="0"/>
    <n v="0"/>
    <n v="0"/>
    <n v="0"/>
    <n v="0"/>
    <n v="0"/>
    <n v="0"/>
    <n v="0"/>
    <n v="0"/>
    <n v="0"/>
    <n v="0"/>
    <n v="0"/>
    <x v="2"/>
    <m/>
    <x v="8"/>
    <x v="5"/>
    <s v="no root cause"/>
    <x v="5"/>
    <s v=""/>
  </r>
  <r>
    <s v="Minawao-IHS"/>
    <s v="EXN_155"/>
    <s v="EXTREME-NORD"/>
    <s v="IHS"/>
    <s v="Solar-Gen"/>
    <s v="EXTREME-NORD"/>
    <s v="Minawao"/>
    <s v="Huawei"/>
    <n v="0"/>
    <n v="0"/>
    <n v="0"/>
    <n v="0"/>
    <n v="0"/>
    <n v="0"/>
    <n v="0"/>
    <n v="0"/>
    <n v="0"/>
    <n v="0"/>
    <n v="0"/>
    <n v="0"/>
    <n v="0"/>
    <n v="0"/>
    <n v="0"/>
    <n v="0"/>
    <n v="0"/>
    <n v="0"/>
    <n v="0"/>
    <n v="0"/>
    <n v="0"/>
    <n v="0"/>
    <n v="0"/>
    <n v="0"/>
    <x v="2"/>
    <m/>
    <x v="8"/>
    <x v="5"/>
    <s v="no root cause"/>
    <x v="5"/>
    <s v=""/>
  </r>
  <r>
    <s v="Obokoue-I"/>
    <s v="CTR_906"/>
    <s v="CENTRE"/>
    <s v="CAMUSAT"/>
    <s v="Hybrid Solar - S3"/>
    <s v="CENTRE"/>
    <s v="Mbankomo"/>
    <s v="ZTE"/>
    <n v="0"/>
    <n v="0"/>
    <n v="0"/>
    <n v="0"/>
    <n v="0"/>
    <n v="0"/>
    <n v="0"/>
    <n v="0"/>
    <n v="0"/>
    <n v="0"/>
    <n v="0"/>
    <n v="0"/>
    <n v="0"/>
    <n v="0"/>
    <n v="0"/>
    <n v="0"/>
    <n v="0"/>
    <n v="0"/>
    <n v="0"/>
    <n v="0"/>
    <n v="0"/>
    <n v="0"/>
    <n v="0"/>
    <n v="0"/>
    <x v="1"/>
    <m/>
    <x v="3"/>
    <x v="1"/>
    <s v="EXCLU"/>
    <x v="1"/>
    <s v=""/>
  </r>
  <r>
    <s v="Bonadiwoto-IHS"/>
    <s v="LIT_129"/>
    <s v="Douala"/>
    <s v="IHS"/>
    <s v="Grid-Gen"/>
    <s v="LITTORAL"/>
    <s v="Douala"/>
    <s v="ZTE"/>
    <n v="0"/>
    <n v="0"/>
    <n v="0"/>
    <n v="0"/>
    <n v="0"/>
    <n v="0"/>
    <n v="0"/>
    <n v="0"/>
    <n v="5.3173502495484168"/>
    <n v="1.579242679770456"/>
    <n v="1.1143891985058487"/>
    <n v="0"/>
    <n v="0"/>
    <n v="0"/>
    <n v="0"/>
    <n v="0"/>
    <n v="0"/>
    <n v="0"/>
    <n v="0"/>
    <n v="0"/>
    <n v="0"/>
    <n v="0"/>
    <n v="0"/>
    <n v="0"/>
    <x v="0"/>
    <m/>
    <x v="8"/>
    <x v="5"/>
    <s v="no root cause"/>
    <x v="5"/>
    <s v=""/>
  </r>
  <r>
    <s v="Bamenda-hospital-roundabout-IHS"/>
    <s v="NRO_131"/>
    <s v="NORD-OUEST"/>
    <s v="IHS"/>
    <s v="Grid-Gen"/>
    <s v="NORD-OUEST"/>
    <s v="Bamenda"/>
    <s v="Huawei"/>
    <n v="7.9385717098560917"/>
    <n v="4.2600868068931863"/>
    <n v="10.327045398121752"/>
    <n v="24.11382846364355"/>
    <n v="9.7040661124951146"/>
    <n v="0"/>
    <n v="0"/>
    <n v="1.7002536861539868"/>
    <n v="15.129746627743394"/>
    <n v="0.90992786067522169"/>
    <n v="1.0469726024660919"/>
    <n v="0"/>
    <n v="0"/>
    <n v="0"/>
    <n v="0"/>
    <n v="0"/>
    <n v="0"/>
    <n v="2.1061087283446476"/>
    <n v="0"/>
    <n v="0"/>
    <n v="0"/>
    <n v="0"/>
    <n v="0"/>
    <n v="0"/>
    <x v="0"/>
    <m/>
    <x v="8"/>
    <x v="5"/>
    <s v="no root cause"/>
    <x v="5"/>
    <s v=""/>
  </r>
  <r>
    <s v="Bda-Agence"/>
    <s v="NRO_016"/>
    <s v="NORD-OUEST"/>
    <s v="CAMUSAT"/>
    <s v="Medium Grid + GE"/>
    <s v="NORD-OUEST"/>
    <s v="Bamenda"/>
    <s v="Huawei"/>
    <n v="5.6033714005244946"/>
    <n v="2.7837881991707407"/>
    <n v="0"/>
    <n v="0"/>
    <n v="5.8344070050480408"/>
    <n v="0"/>
    <n v="0"/>
    <n v="1.3676829807695052"/>
    <n v="6.1208383628254186"/>
    <n v="0.48163628996127639"/>
    <n v="0.83591228565802889"/>
    <n v="0"/>
    <n v="0"/>
    <n v="0"/>
    <n v="0"/>
    <n v="0"/>
    <n v="0"/>
    <n v="2.3668754084232937"/>
    <n v="0"/>
    <n v="0"/>
    <n v="0"/>
    <n v="0"/>
    <n v="0"/>
    <n v="0"/>
    <x v="0"/>
    <m/>
    <x v="8"/>
    <x v="5"/>
    <s v="no root cause"/>
    <x v="5"/>
    <s v=""/>
  </r>
  <r>
    <s v="Foumban-Njibam"/>
    <s v="OST_177"/>
    <s v="OUEST"/>
    <s v="IHS"/>
    <s v="Grid-Gen"/>
    <s v="OUEST"/>
    <s v="Foumban"/>
    <s v="Huawei"/>
    <n v="1.6913896522302414"/>
    <n v="1.457036723139659"/>
    <n v="0"/>
    <n v="0"/>
    <n v="0"/>
    <n v="0"/>
    <n v="0"/>
    <n v="0"/>
    <n v="0"/>
    <n v="0"/>
    <n v="0.66952884003504243"/>
    <n v="0"/>
    <n v="3.4188953380532094"/>
    <n v="0"/>
    <n v="0"/>
    <n v="0"/>
    <n v="0"/>
    <n v="0"/>
    <n v="0"/>
    <n v="0"/>
    <n v="0"/>
    <n v="0"/>
    <n v="0"/>
    <n v="0"/>
    <x v="0"/>
    <m/>
    <x v="8"/>
    <x v="5"/>
    <s v="no root cause"/>
    <x v="5"/>
    <s v=""/>
  </r>
  <r>
    <s v="St-Thomas"/>
    <s v="LIT_369"/>
    <s v="Douala"/>
    <s v="IHS"/>
    <s v="Grid-Gen"/>
    <s v="LITTORAL"/>
    <s v="Douala"/>
    <s v="ZTE"/>
    <n v="0"/>
    <n v="0"/>
    <n v="0"/>
    <n v="0"/>
    <n v="0"/>
    <n v="0"/>
    <n v="0"/>
    <n v="0"/>
    <n v="0"/>
    <n v="0"/>
    <n v="0.38882254239754799"/>
    <n v="0"/>
    <n v="0"/>
    <n v="0"/>
    <n v="0"/>
    <n v="0"/>
    <n v="0"/>
    <n v="0"/>
    <n v="0"/>
    <n v="0"/>
    <n v="0"/>
    <n v="0"/>
    <n v="0"/>
    <n v="0"/>
    <x v="0"/>
    <m/>
    <x v="8"/>
    <x v="5"/>
    <s v="no root cause"/>
    <x v="5"/>
    <s v=""/>
  </r>
  <r>
    <s v="Bafia-Dang"/>
    <s v="CTR_397"/>
    <s v="CENTRE"/>
    <s v="IHS"/>
    <s v="Grid-Gen"/>
    <s v="CENTRE"/>
    <s v="Bafia"/>
    <s v="ZTE"/>
    <n v="0"/>
    <n v="0"/>
    <n v="0"/>
    <n v="0"/>
    <n v="3.5634486478157215E-2"/>
    <n v="0"/>
    <n v="0"/>
    <n v="0"/>
    <n v="0.98437147757203203"/>
    <n v="0"/>
    <n v="0.34444886754386711"/>
    <n v="0"/>
    <n v="0"/>
    <n v="0"/>
    <n v="0"/>
    <n v="0"/>
    <n v="0"/>
    <n v="0"/>
    <n v="0"/>
    <n v="0"/>
    <n v="0"/>
    <n v="0"/>
    <n v="0"/>
    <n v="0"/>
    <x v="0"/>
    <m/>
    <x v="8"/>
    <x v="5"/>
    <s v="no root cause"/>
    <x v="5"/>
    <s v=""/>
  </r>
  <r>
    <s v="Oyack-IHS"/>
    <s v="LIT_368"/>
    <s v="Douala"/>
    <s v="IHS"/>
    <s v="Grid-Gen"/>
    <s v="LITTORAL"/>
    <s v="Douala"/>
    <s v="ZTE"/>
    <n v="0"/>
    <n v="0"/>
    <n v="9.4882616648546469E-2"/>
    <n v="0"/>
    <n v="0"/>
    <n v="0"/>
    <n v="0"/>
    <n v="2.7735151940599208"/>
    <n v="3.3368183076365527"/>
    <n v="0"/>
    <n v="0.24860315666618152"/>
    <n v="0"/>
    <n v="0"/>
    <n v="0"/>
    <n v="0"/>
    <n v="0"/>
    <n v="0"/>
    <n v="0"/>
    <n v="0"/>
    <n v="0"/>
    <n v="0"/>
    <n v="0"/>
    <n v="0"/>
    <n v="0"/>
    <x v="0"/>
    <m/>
    <x v="8"/>
    <x v="5"/>
    <s v="no root cause"/>
    <x v="5"/>
    <s v=""/>
  </r>
  <r>
    <s v="Sohock-IHS"/>
    <s v="LIT_501"/>
    <s v="LITTORAL"/>
    <s v="IHS"/>
    <s v="Hybrid-Gen"/>
    <s v="LITTORAL"/>
    <s v="Sohock"/>
    <s v="NOKIA"/>
    <n v="1.7835078317396415E-3"/>
    <n v="0"/>
    <n v="0"/>
    <n v="0"/>
    <n v="0.13950763103945352"/>
    <n v="0"/>
    <n v="0.34487893737542791"/>
    <n v="0"/>
    <n v="0"/>
    <n v="1.6841726342038645E-2"/>
    <n v="0.21452130289202126"/>
    <n v="0"/>
    <n v="9.8092930745670003E-4"/>
    <n v="0"/>
    <n v="0"/>
    <n v="0"/>
    <n v="0"/>
    <n v="0"/>
    <n v="0"/>
    <n v="0"/>
    <n v="0"/>
    <n v="0"/>
    <n v="0"/>
    <n v="0"/>
    <x v="0"/>
    <m/>
    <x v="8"/>
    <x v="5"/>
    <s v="no root cause"/>
    <x v="5"/>
    <s v=""/>
  </r>
  <r>
    <s v="PK8-Essiac"/>
    <s v="LIT_443"/>
    <s v="Douala"/>
    <s v="IHS"/>
    <s v="Grid-Gen"/>
    <s v="LITTORAL"/>
    <s v="Douala"/>
    <s v="ZTE"/>
    <n v="0"/>
    <n v="0"/>
    <n v="0.13376308738046944"/>
    <n v="0"/>
    <n v="0"/>
    <n v="0"/>
    <n v="0"/>
    <n v="0"/>
    <n v="0"/>
    <n v="0"/>
    <n v="0.20314154203513884"/>
    <n v="0"/>
    <n v="0"/>
    <n v="0"/>
    <n v="0"/>
    <n v="0"/>
    <n v="0"/>
    <n v="0"/>
    <n v="0"/>
    <n v="0"/>
    <n v="0"/>
    <n v="0"/>
    <n v="0"/>
    <n v="0"/>
    <x v="0"/>
    <m/>
    <x v="8"/>
    <x v="5"/>
    <s v="no root cause"/>
    <x v="5"/>
    <s v=""/>
  </r>
  <r>
    <s v="Cite-de-la-Paix"/>
    <s v="LIT_442"/>
    <s v="Douala"/>
    <s v="IHS"/>
    <s v="Grid-Gen"/>
    <s v="LITTORAL"/>
    <s v="Douala"/>
    <s v="ZTE"/>
    <n v="0"/>
    <n v="0"/>
    <n v="0"/>
    <n v="1.7193015497969893E-2"/>
    <n v="0"/>
    <n v="0"/>
    <n v="1.747837675104787E-2"/>
    <n v="0"/>
    <n v="0"/>
    <n v="0"/>
    <n v="0.18678677521808779"/>
    <n v="0"/>
    <n v="0"/>
    <n v="0"/>
    <n v="0"/>
    <n v="0"/>
    <n v="0"/>
    <n v="0"/>
    <n v="0"/>
    <n v="0"/>
    <n v="0"/>
    <n v="0"/>
    <n v="0"/>
    <n v="0"/>
    <x v="0"/>
    <m/>
    <x v="8"/>
    <x v="5"/>
    <s v="no root cause"/>
    <x v="5"/>
    <s v=""/>
  </r>
  <r>
    <s v="Foumban-Njintout"/>
    <s v="OST_176"/>
    <s v="OUEST"/>
    <s v="IHS"/>
    <s v="Grid-Gen"/>
    <s v="OUEST"/>
    <s v="Foumban"/>
    <s v="Huawei"/>
    <n v="0.63173630908048051"/>
    <n v="7.2232067185453414E-2"/>
    <n v="2.1659810862561457"/>
    <n v="0.46825998122322948"/>
    <n v="0"/>
    <n v="0.71789757243182006"/>
    <n v="0"/>
    <n v="0.39576038786301521"/>
    <n v="0"/>
    <n v="1.0097507940176866"/>
    <n v="0.15487982010826604"/>
    <n v="0"/>
    <n v="0"/>
    <n v="0"/>
    <n v="0"/>
    <n v="0"/>
    <n v="0"/>
    <n v="0"/>
    <n v="0"/>
    <n v="0"/>
    <n v="0"/>
    <n v="0"/>
    <n v="0"/>
    <n v="0"/>
    <x v="0"/>
    <m/>
    <x v="8"/>
    <x v="5"/>
    <s v="no root cause"/>
    <x v="5"/>
    <s v=""/>
  </r>
  <r>
    <s v="Foumban-Ndjidare"/>
    <s v="OST_087"/>
    <s v="OUEST"/>
    <s v="IHS"/>
    <s v="Grid-Gen"/>
    <s v="OUEST"/>
    <s v="Foumban"/>
    <s v="Huawei"/>
    <n v="0.58561479655169457"/>
    <n v="0.3153955249648292"/>
    <n v="0"/>
    <n v="0"/>
    <n v="0"/>
    <n v="0"/>
    <n v="0"/>
    <n v="0"/>
    <n v="0"/>
    <n v="0"/>
    <n v="9.32774595999806E-2"/>
    <n v="0"/>
    <n v="1.2403405215832983"/>
    <n v="0"/>
    <n v="0"/>
    <n v="0"/>
    <n v="0"/>
    <n v="0"/>
    <n v="0"/>
    <n v="0"/>
    <n v="0"/>
    <n v="0"/>
    <n v="0"/>
    <n v="0"/>
    <x v="0"/>
    <m/>
    <x v="8"/>
    <x v="5"/>
    <s v="no root cause"/>
    <x v="5"/>
    <s v=""/>
  </r>
  <r>
    <s v="Guidiguis-Ville"/>
    <s v="NRD_144"/>
    <s v="NORD"/>
    <s v="CAMUSAT"/>
    <s v="Good Grid + GE"/>
    <s v="NORD"/>
    <s v="Guidiguis"/>
    <s v="Huawei"/>
    <n v="0"/>
    <n v="0"/>
    <n v="0"/>
    <n v="0"/>
    <n v="0"/>
    <n v="0"/>
    <n v="0"/>
    <n v="0"/>
    <n v="0"/>
    <n v="0"/>
    <n v="0"/>
    <n v="0"/>
    <n v="0"/>
    <n v="0"/>
    <n v="0"/>
    <n v="0"/>
    <n v="0"/>
    <n v="0"/>
    <n v="0"/>
    <n v="0"/>
    <n v="0"/>
    <n v="0"/>
    <n v="0"/>
    <n v="0"/>
    <x v="1"/>
    <m/>
    <x v="3"/>
    <x v="1"/>
    <s v="EXCLU"/>
    <x v="1"/>
    <s v=""/>
  </r>
  <r>
    <s v="Bonaloka-Entree"/>
    <s v="LIT_433"/>
    <s v="Douala"/>
    <s v="IHS"/>
    <s v="Grid-Gen"/>
    <s v="LITTORAL"/>
    <s v="Douala"/>
    <s v="ZTE"/>
    <n v="0"/>
    <n v="0"/>
    <n v="0"/>
    <n v="0"/>
    <n v="0"/>
    <n v="0"/>
    <n v="0"/>
    <n v="0"/>
    <n v="0.11514326561710836"/>
    <n v="0.39217553712121872"/>
    <n v="1.6996829636478101E-2"/>
    <n v="0"/>
    <n v="0"/>
    <n v="0"/>
    <n v="0"/>
    <n v="0"/>
    <n v="0"/>
    <n v="0"/>
    <n v="0"/>
    <n v="0"/>
    <n v="0"/>
    <n v="0"/>
    <n v="0"/>
    <n v="0"/>
    <x v="0"/>
    <m/>
    <x v="8"/>
    <x v="5"/>
    <s v="no root cause"/>
    <x v="5"/>
    <s v=""/>
  </r>
  <r>
    <s v="Ngambouo"/>
    <s v="OST_220"/>
    <s v="OUEST"/>
    <s v="IHS"/>
    <s v="Hybrid-Gen"/>
    <s v="OUEST"/>
    <s v="Ngambouo"/>
    <s v="NOKIA"/>
    <n v="0"/>
    <n v="0"/>
    <n v="0"/>
    <n v="0"/>
    <n v="0"/>
    <n v="1.005600833642482"/>
    <n v="0"/>
    <n v="0"/>
    <n v="0"/>
    <n v="0"/>
    <n v="1.3810175627420408E-2"/>
    <n v="0"/>
    <n v="0"/>
    <n v="0"/>
    <n v="0"/>
    <n v="0"/>
    <n v="0"/>
    <n v="0"/>
    <n v="0"/>
    <n v="0"/>
    <n v="0"/>
    <n v="0"/>
    <n v="0"/>
    <n v="0"/>
    <x v="0"/>
    <m/>
    <x v="8"/>
    <x v="5"/>
    <s v="no root cause"/>
    <x v="5"/>
    <s v=""/>
  </r>
  <r>
    <s v="Barriere"/>
    <s v="CTR_237"/>
    <s v="Yaounde"/>
    <s v="IHS"/>
    <s v="Grid-Gen"/>
    <s v="CENTRE"/>
    <s v="Yaounde"/>
    <s v="ZTE"/>
    <n v="0"/>
    <n v="0"/>
    <n v="0"/>
    <n v="0.6183421652641149"/>
    <n v="1.1377353160233199"/>
    <n v="0"/>
    <n v="0"/>
    <n v="3.21744812845818E-2"/>
    <n v="0"/>
    <n v="0"/>
    <n v="1.0968573165198661E-2"/>
    <n v="0"/>
    <n v="0"/>
    <n v="0"/>
    <n v="0"/>
    <n v="0"/>
    <n v="0"/>
    <n v="0"/>
    <n v="0"/>
    <n v="0"/>
    <n v="0"/>
    <n v="0"/>
    <n v="0"/>
    <n v="0"/>
    <x v="0"/>
    <m/>
    <x v="8"/>
    <x v="5"/>
    <s v="no root cause"/>
    <x v="5"/>
    <s v=""/>
  </r>
  <r>
    <s v="Limbe-College-Excellence-IHS"/>
    <s v="SUO_151"/>
    <s v="SUD-OUEST"/>
    <s v="IHS"/>
    <s v="Grid-Gen"/>
    <s v="SUD-OUEST"/>
    <s v="Limbe"/>
    <s v="Huawei"/>
    <n v="0"/>
    <n v="0"/>
    <n v="0"/>
    <n v="0"/>
    <n v="0"/>
    <n v="0"/>
    <n v="0"/>
    <n v="0"/>
    <n v="0"/>
    <n v="0"/>
    <n v="7.66908367648024E-3"/>
    <n v="0"/>
    <n v="0"/>
    <n v="0"/>
    <n v="0"/>
    <n v="0"/>
    <n v="0"/>
    <n v="0"/>
    <n v="0"/>
    <n v="0"/>
    <n v="0"/>
    <n v="0"/>
    <n v="0"/>
    <n v="0"/>
    <x v="0"/>
    <m/>
    <x v="8"/>
    <x v="5"/>
    <s v="no root cause"/>
    <x v="5"/>
    <s v=""/>
  </r>
  <r>
    <s v="Bamenda-Park-Pharmacy-MTN"/>
    <s v="NRO_113"/>
    <s v="NORD-OUEST"/>
    <s v="MTN sharing"/>
    <m/>
    <s v="NORD-OUEST"/>
    <s v="Bamenda"/>
    <s v="Huawei"/>
    <n v="1.6604279562712416"/>
    <n v="7.7047538331150342E-2"/>
    <n v="0"/>
    <n v="0.53926142800478272"/>
    <n v="1.5049239084218669"/>
    <n v="0"/>
    <n v="0"/>
    <n v="0"/>
    <n v="0"/>
    <n v="0"/>
    <n v="7.3123821101323226E-3"/>
    <n v="0"/>
    <n v="0"/>
    <n v="0"/>
    <n v="0"/>
    <n v="0"/>
    <n v="0"/>
    <n v="0.23775942904920483"/>
    <n v="0"/>
    <n v="0"/>
    <n v="0"/>
    <n v="0"/>
    <n v="0"/>
    <n v="0"/>
    <x v="0"/>
    <m/>
    <x v="8"/>
    <x v="5"/>
    <s v="no root cause"/>
    <x v="5"/>
    <s v=""/>
  </r>
  <r>
    <s v="Mendankwe"/>
    <s v="NRO_229"/>
    <s v="NORD-OUEST"/>
    <s v="IHS"/>
    <s v="Grid-Gen"/>
    <s v="NORD-OUEST"/>
    <s v="Bamenda"/>
    <s v="Huawei"/>
    <n v="0"/>
    <n v="0"/>
    <n v="0"/>
    <n v="0"/>
    <n v="0"/>
    <n v="0"/>
    <n v="0"/>
    <n v="0"/>
    <n v="0"/>
    <n v="0"/>
    <n v="6.8665051521974241E-3"/>
    <n v="0"/>
    <n v="0"/>
    <n v="0"/>
    <n v="0"/>
    <n v="0"/>
    <n v="0"/>
    <n v="0.23791994475406145"/>
    <n v="0"/>
    <n v="0"/>
    <n v="0"/>
    <n v="0"/>
    <n v="0"/>
    <n v="0"/>
    <x v="0"/>
    <m/>
    <x v="8"/>
    <x v="5"/>
    <s v="no root cause"/>
    <x v="5"/>
    <s v=""/>
  </r>
  <r>
    <s v="BAMENDA-MILE4-IHS"/>
    <s v="NRO_117"/>
    <s v="NORD-OUEST"/>
    <s v="IHS"/>
    <s v="Grid-Gen"/>
    <s v="NORD-OUEST"/>
    <s v="Bamenda"/>
    <s v="Huawei"/>
    <n v="0"/>
    <n v="0"/>
    <n v="0"/>
    <n v="0"/>
    <n v="3.3321633521957126"/>
    <n v="0"/>
    <n v="1.1231283868813724"/>
    <n v="0"/>
    <n v="0"/>
    <n v="0"/>
    <n v="4.7084606757925203E-3"/>
    <n v="0"/>
    <n v="2.1451497147814274"/>
    <n v="0"/>
    <n v="0"/>
    <n v="0"/>
    <n v="0"/>
    <n v="0.25989276124109317"/>
    <n v="0"/>
    <n v="0"/>
    <n v="0"/>
    <n v="0"/>
    <n v="0"/>
    <n v="0"/>
    <x v="0"/>
    <m/>
    <x v="8"/>
    <x v="5"/>
    <s v="no root cause"/>
    <x v="5"/>
    <s v=""/>
  </r>
  <r>
    <s v="Kikai-IHS"/>
    <s v="NRO_053"/>
    <s v="NORD-OUEST"/>
    <s v="IHS"/>
    <s v="Gen Only"/>
    <s v="NORD-OUEST"/>
    <s v="Kikai"/>
    <s v="NOKIA"/>
    <n v="0"/>
    <n v="0"/>
    <n v="0"/>
    <n v="0"/>
    <n v="0"/>
    <n v="0"/>
    <n v="0"/>
    <n v="0"/>
    <n v="0"/>
    <n v="0"/>
    <n v="0"/>
    <n v="0"/>
    <n v="0"/>
    <n v="0"/>
    <n v="0"/>
    <n v="0"/>
    <n v="0"/>
    <n v="0"/>
    <n v="0"/>
    <n v="0"/>
    <n v="0"/>
    <n v="0"/>
    <n v="0"/>
    <n v="0"/>
    <x v="2"/>
    <m/>
    <x v="8"/>
    <x v="5"/>
    <s v="no root cause"/>
    <x v="5"/>
    <s v=""/>
  </r>
  <r>
    <s v="Nkwein-MTN"/>
    <s v="NRO_221"/>
    <s v="NORD-OUEST"/>
    <s v="IHS"/>
    <s v="Grid-Gen"/>
    <s v="NORD-OUEST"/>
    <s v="Bamenda"/>
    <s v="Huawei"/>
    <n v="0"/>
    <n v="0"/>
    <n v="0"/>
    <n v="0"/>
    <n v="0"/>
    <n v="0"/>
    <n v="0"/>
    <n v="0"/>
    <n v="0"/>
    <n v="0"/>
    <n v="3.299489488718243E-3"/>
    <n v="0"/>
    <n v="0"/>
    <n v="0"/>
    <n v="0"/>
    <n v="0"/>
    <n v="0"/>
    <n v="0.23727788193463517"/>
    <n v="0"/>
    <n v="0"/>
    <n v="0"/>
    <n v="0"/>
    <n v="0"/>
    <n v="0"/>
    <x v="0"/>
    <m/>
    <x v="8"/>
    <x v="5"/>
    <s v="no root cause"/>
    <x v="5"/>
    <s v=""/>
  </r>
  <r>
    <s v="Nkar-IHS"/>
    <s v="NRO_142"/>
    <s v="SUD-OUEST"/>
    <s v="IHS"/>
    <s v="Hybrid-Gen"/>
    <s v="NORD-OUEST"/>
    <s v="Buea"/>
    <s v="NOKIA"/>
    <n v="0"/>
    <n v="0"/>
    <n v="0"/>
    <n v="0"/>
    <n v="0"/>
    <n v="0"/>
    <n v="0"/>
    <n v="0"/>
    <n v="0"/>
    <n v="0"/>
    <n v="0"/>
    <n v="0"/>
    <n v="0"/>
    <n v="0"/>
    <n v="0"/>
    <n v="0"/>
    <n v="0"/>
    <n v="0"/>
    <n v="0"/>
    <n v="0"/>
    <n v="0"/>
    <n v="0"/>
    <n v="0"/>
    <n v="0"/>
    <x v="2"/>
    <m/>
    <x v="8"/>
    <x v="5"/>
    <s v="no root cause"/>
    <x v="5"/>
    <s v=""/>
  </r>
  <r>
    <s v="Banda"/>
    <s v="NRD_029"/>
    <s v="NORD"/>
    <s v="IHS"/>
    <s v="Solar-Gen"/>
    <s v="NORD"/>
    <s v="Banda"/>
    <s v="NOKIA"/>
    <n v="0"/>
    <n v="0"/>
    <n v="0"/>
    <n v="0"/>
    <n v="0"/>
    <n v="0"/>
    <n v="0"/>
    <n v="0.44536765914319032"/>
    <n v="0"/>
    <n v="0"/>
    <n v="1.3376308738047311E-3"/>
    <n v="0"/>
    <n v="0"/>
    <n v="0"/>
    <n v="0"/>
    <n v="0"/>
    <n v="0"/>
    <n v="0"/>
    <n v="0"/>
    <n v="0"/>
    <n v="0"/>
    <n v="0"/>
    <n v="0"/>
    <n v="0"/>
    <x v="0"/>
    <m/>
    <x v="8"/>
    <x v="5"/>
    <s v="no root cause"/>
    <x v="5"/>
    <s v=""/>
  </r>
  <r>
    <s v="Datcheka-IHS"/>
    <s v="EXN_265"/>
    <s v="EXTREME-NORD"/>
    <m/>
    <m/>
    <s v="EXTREME-NORD"/>
    <s v="Datcheka"/>
    <s v="Huawei"/>
    <n v="0"/>
    <n v="0"/>
    <n v="0"/>
    <n v="0"/>
    <n v="0"/>
    <n v="0"/>
    <n v="0"/>
    <n v="0"/>
    <n v="0"/>
    <n v="0"/>
    <n v="0"/>
    <n v="0"/>
    <n v="0"/>
    <n v="0"/>
    <n v="0"/>
    <n v="0"/>
    <n v="0"/>
    <n v="0"/>
    <n v="0"/>
    <n v="0"/>
    <n v="0"/>
    <n v="0"/>
    <n v="0"/>
    <n v="0"/>
    <x v="2"/>
    <m/>
    <x v="8"/>
    <x v="5"/>
    <s v="no root cause"/>
    <x v="5"/>
    <s v=""/>
  </r>
  <r>
    <s v="Madingring"/>
    <s v="NRD_036"/>
    <s v="NORD"/>
    <s v="IHS"/>
    <s v="Solar-Gen"/>
    <s v="NORD"/>
    <s v="Madingring"/>
    <s v="NOKIA"/>
    <n v="1.118062274587154"/>
    <n v="0"/>
    <n v="1.4204673877937353"/>
    <n v="1.6082854203479202"/>
    <n v="0"/>
    <n v="0"/>
    <n v="4.2425189959044776"/>
    <n v="9.2961487794130768"/>
    <n v="9.2962028860272525"/>
    <n v="4.1896352632314127"/>
    <n v="1.2484554822176806E-3"/>
    <n v="0"/>
    <n v="0"/>
    <n v="0"/>
    <n v="0"/>
    <n v="0"/>
    <n v="0"/>
    <n v="0"/>
    <n v="0"/>
    <n v="0"/>
    <n v="0"/>
    <n v="0"/>
    <n v="0"/>
    <n v="0"/>
    <x v="0"/>
    <m/>
    <x v="11"/>
    <x v="7"/>
    <s v="Projet OCM (ZTE, NOKIA, autres projets)"/>
    <x v="6"/>
    <s v="(05/05/2026 ocm ran 19h): New BTS installed and not yet accepted..;..;(05/05/2026 cell zte): New BTS installed and not yet accepted..;..;(05/05/2026 ocm ran 10h): New BTS installed and not yet accepted..;..;(05/05/2026 ocm ran 00h): New BTS installed and not yet accepted"/>
  </r>
  <r>
    <s v="Debunsha-MTN"/>
    <s v="SUO_035"/>
    <s v="SUD-OUEST"/>
    <s v="IHS"/>
    <s v="Grid-Gen"/>
    <s v="SUD-OUEST"/>
    <s v="Debunsha"/>
    <s v="Huawei"/>
    <n v="0"/>
    <n v="0"/>
    <n v="0"/>
    <n v="0"/>
    <n v="0"/>
    <n v="0"/>
    <n v="0"/>
    <n v="0"/>
    <n v="0"/>
    <n v="0"/>
    <n v="0"/>
    <n v="0"/>
    <n v="0"/>
    <n v="0"/>
    <n v="0"/>
    <n v="0"/>
    <n v="0"/>
    <n v="0"/>
    <n v="0"/>
    <n v="0"/>
    <n v="0"/>
    <n v="0"/>
    <n v="0"/>
    <n v="0"/>
    <x v="2"/>
    <m/>
    <x v="5"/>
    <x v="0"/>
    <s v="Defaut GE &amp; Power Cabinet"/>
    <x v="0"/>
    <s v="( hourly IHS): 05/05/2026 03:24 0:46:38 No comm FME Ulrich managing with level 0"/>
  </r>
  <r>
    <s v="Maga-Lycee"/>
    <s v="NRD_135"/>
    <s v="EXTREME-NORD"/>
    <s v="CAMUSAT"/>
    <s v="Bad Grid + Solar + GE"/>
    <s v="NORD"/>
    <s v="Maga"/>
    <s v="Huawei"/>
    <n v="0"/>
    <n v="0"/>
    <n v="0"/>
    <n v="0"/>
    <n v="0"/>
    <n v="0"/>
    <n v="0"/>
    <n v="0"/>
    <n v="0"/>
    <n v="0"/>
    <n v="0"/>
    <n v="0"/>
    <n v="0"/>
    <n v="0"/>
    <n v="0"/>
    <n v="0"/>
    <n v="0"/>
    <n v="0"/>
    <n v="0"/>
    <n v="0"/>
    <n v="0"/>
    <n v="0"/>
    <n v="0"/>
    <n v="0"/>
    <x v="1"/>
    <m/>
    <x v="3"/>
    <x v="1"/>
    <s v="EXCLU"/>
    <x v="1"/>
    <s v=""/>
  </r>
  <r>
    <s v="Bamessing-IHS"/>
    <s v="NRO_038"/>
    <s v="NORD-OUEST"/>
    <s v="IHS"/>
    <s v="Grid-Gen"/>
    <s v="NORD-OUEST"/>
    <s v="Bamessing"/>
    <s v="Huawei"/>
    <n v="0"/>
    <n v="0"/>
    <n v="0"/>
    <n v="0"/>
    <n v="0"/>
    <n v="0"/>
    <n v="0"/>
    <n v="0"/>
    <n v="0"/>
    <n v="0"/>
    <n v="0"/>
    <n v="0"/>
    <n v="0"/>
    <n v="0"/>
    <n v="0"/>
    <n v="0"/>
    <n v="0"/>
    <n v="0"/>
    <n v="0"/>
    <n v="0"/>
    <n v="0"/>
    <n v="0"/>
    <n v="0"/>
    <n v="0"/>
    <x v="2"/>
    <m/>
    <x v="8"/>
    <x v="5"/>
    <s v="no root cause"/>
    <x v="5"/>
    <s v=""/>
  </r>
  <r>
    <s v="Bfsam-Tyo-II"/>
    <s v="OST_232"/>
    <s v="Bafoussam"/>
    <s v="CAMUSAT"/>
    <s v="Good Grid + GE"/>
    <s v="OUEST"/>
    <s v="Bafoussam"/>
    <s v="Huawei"/>
    <n v="0"/>
    <n v="0"/>
    <n v="0"/>
    <n v="0"/>
    <n v="0"/>
    <n v="0"/>
    <n v="0"/>
    <n v="0"/>
    <n v="0"/>
    <n v="0"/>
    <n v="2.675261747609386E-4"/>
    <n v="0"/>
    <n v="0"/>
    <n v="0"/>
    <n v="0"/>
    <n v="0"/>
    <n v="0"/>
    <n v="0"/>
    <n v="0"/>
    <n v="0"/>
    <n v="0"/>
    <n v="0"/>
    <n v="0"/>
    <n v="0"/>
    <x v="0"/>
    <m/>
    <x v="8"/>
    <x v="5"/>
    <s v="no root cause"/>
    <x v="5"/>
    <s v=""/>
  </r>
  <r>
    <s v="Maroua-Ouro-Tchede"/>
    <s v="EXN_092"/>
    <s v="Maroua"/>
    <s v="IHS"/>
    <s v="Grid-Gen"/>
    <s v="EXTREME-NORD"/>
    <s v="Maroua"/>
    <s v="Huawei"/>
    <n v="0"/>
    <n v="0"/>
    <n v="0"/>
    <n v="0"/>
    <n v="0"/>
    <n v="0"/>
    <n v="0"/>
    <n v="0"/>
    <n v="0"/>
    <n v="0.36196291445154988"/>
    <n v="8.9175391586979543E-5"/>
    <n v="0"/>
    <n v="0"/>
    <n v="0"/>
    <n v="0"/>
    <n v="0"/>
    <n v="0"/>
    <n v="0"/>
    <n v="0"/>
    <n v="0"/>
    <n v="0"/>
    <n v="0"/>
    <n v="0"/>
    <n v="0"/>
    <x v="0"/>
    <m/>
    <x v="8"/>
    <x v="5"/>
    <s v="no root cause"/>
    <x v="5"/>
    <s v=""/>
  </r>
  <r>
    <s v="Phacochere"/>
    <s v="ADM_160"/>
    <s v="ADAMAOUA"/>
    <s v="CAMUSAT"/>
    <s v="Hybrid Solar - S3"/>
    <s v="ADAMAOUA"/>
    <s v="Phacochere"/>
    <s v="Huawei"/>
    <n v="0"/>
    <n v="0"/>
    <n v="0"/>
    <n v="0"/>
    <n v="0"/>
    <n v="0"/>
    <n v="0"/>
    <n v="0"/>
    <n v="0"/>
    <n v="0"/>
    <n v="0"/>
    <n v="0"/>
    <n v="0"/>
    <n v="0"/>
    <n v="0"/>
    <n v="0"/>
    <n v="0"/>
    <n v="0"/>
    <n v="0"/>
    <n v="0"/>
    <n v="0"/>
    <n v="0"/>
    <n v="0"/>
    <n v="0"/>
    <x v="1"/>
    <m/>
    <x v="3"/>
    <x v="1"/>
    <s v="EXCLU"/>
    <x v="1"/>
    <s v=""/>
  </r>
  <r>
    <s v="C-D-Billes"/>
    <s v="LIT_084"/>
    <s v="Douala"/>
    <s v="IHS"/>
    <s v="Grid-Gen"/>
    <s v="LITTORAL"/>
    <s v="Douala"/>
    <s v="ZTE"/>
    <n v="0"/>
    <n v="0"/>
    <n v="0"/>
    <n v="0"/>
    <n v="11.644576138662741"/>
    <n v="0"/>
    <n v="0"/>
    <n v="0"/>
    <n v="0"/>
    <n v="13.403275376462824"/>
    <n v="0"/>
    <n v="0"/>
    <n v="0"/>
    <n v="0"/>
    <n v="0"/>
    <n v="0"/>
    <n v="0"/>
    <n v="0"/>
    <n v="0"/>
    <n v="0"/>
    <n v="0"/>
    <n v="0"/>
    <n v="0"/>
    <n v="0"/>
    <x v="0"/>
    <m/>
    <x v="8"/>
    <x v="5"/>
    <s v="no root cause"/>
    <x v="5"/>
    <s v=""/>
  </r>
  <r>
    <s v="Bonangang"/>
    <s v="LIT_358"/>
    <s v="Douala"/>
    <s v="IHS"/>
    <s v="Grid-Gen"/>
    <s v="LITTORAL"/>
    <s v="Douala"/>
    <s v="ZTE"/>
    <n v="0"/>
    <n v="0"/>
    <n v="0"/>
    <n v="0"/>
    <n v="0"/>
    <n v="0"/>
    <n v="0"/>
    <n v="0"/>
    <n v="0"/>
    <n v="9.2236604429377387"/>
    <n v="0"/>
    <n v="0"/>
    <n v="0"/>
    <n v="0"/>
    <n v="0"/>
    <n v="0"/>
    <n v="0"/>
    <n v="0"/>
    <n v="0"/>
    <n v="0"/>
    <n v="0"/>
    <n v="0"/>
    <n v="0"/>
    <n v="0"/>
    <x v="0"/>
    <m/>
    <x v="8"/>
    <x v="5"/>
    <s v="no root cause"/>
    <x v="5"/>
    <s v=""/>
  </r>
  <r>
    <s v="Touboro-Ville"/>
    <s v="NRD_137"/>
    <s v="NORD"/>
    <s v="CAMUSAT"/>
    <s v="Medium Grid + GE"/>
    <s v="NORD"/>
    <s v="Touboro"/>
    <s v="Huawei"/>
    <n v="0.30952778419840593"/>
    <n v="0.14036206635790577"/>
    <n v="2.9427879223703247E-3"/>
    <n v="0"/>
    <n v="1.4738908721495978"/>
    <n v="0"/>
    <n v="0"/>
    <n v="0"/>
    <n v="1.0962330887787397"/>
    <n v="6.5354860986265573"/>
    <n v="0"/>
    <n v="0"/>
    <n v="0"/>
    <n v="0"/>
    <n v="0"/>
    <n v="0"/>
    <n v="0"/>
    <n v="0"/>
    <n v="0"/>
    <n v="0"/>
    <n v="0"/>
    <n v="0"/>
    <n v="0"/>
    <n v="0"/>
    <x v="0"/>
    <m/>
    <x v="8"/>
    <x v="5"/>
    <s v="no root cause"/>
    <x v="5"/>
    <s v=""/>
  </r>
  <r>
    <s v="SUD_172_Z_Ebolowa-EPC-ELAT"/>
    <s v="SUD_172"/>
    <s v="CENTRE"/>
    <s v="ESCO"/>
    <s v="Hybrid Solar - S1"/>
    <s v="SUD"/>
    <s v="Ebolowa"/>
    <s v="ZTE"/>
    <n v="0"/>
    <n v="0"/>
    <n v="0"/>
    <n v="0"/>
    <n v="0"/>
    <n v="0"/>
    <n v="0"/>
    <n v="0"/>
    <n v="0"/>
    <n v="6.0974030699163633"/>
    <n v="0"/>
    <n v="0"/>
    <n v="0"/>
    <n v="0"/>
    <n v="0"/>
    <n v="0"/>
    <n v="0"/>
    <n v="0"/>
    <n v="0"/>
    <n v="0"/>
    <n v="0"/>
    <n v="0"/>
    <n v="0"/>
    <n v="0"/>
    <x v="0"/>
    <m/>
    <x v="8"/>
    <x v="5"/>
    <s v="no root cause"/>
    <x v="5"/>
    <s v=""/>
  </r>
  <r>
    <s v="Soboum-IHS"/>
    <s v="LIT_579"/>
    <s v="Douala"/>
    <s v="IHS"/>
    <s v="Grid-Gen"/>
    <s v="LITTORAL"/>
    <s v="Douala"/>
    <s v="ZTE"/>
    <n v="0"/>
    <n v="0"/>
    <n v="0"/>
    <n v="0"/>
    <n v="0"/>
    <n v="0"/>
    <n v="0"/>
    <n v="0"/>
    <n v="0"/>
    <n v="4.8544764619770371"/>
    <n v="0"/>
    <n v="0"/>
    <n v="0"/>
    <n v="0"/>
    <n v="0"/>
    <n v="0"/>
    <n v="0"/>
    <n v="1.9788376094717119"/>
    <n v="0"/>
    <n v="0"/>
    <n v="0"/>
    <n v="0"/>
    <n v="0"/>
    <n v="0"/>
    <x v="0"/>
    <m/>
    <x v="8"/>
    <x v="5"/>
    <s v="no root cause"/>
    <x v="5"/>
    <s v=""/>
  </r>
  <r>
    <s v="Kotto-Mbangue"/>
    <s v="LIT_202"/>
    <s v="Douala"/>
    <s v="IHS"/>
    <s v="GridOnly"/>
    <s v="LITTORAL"/>
    <s v="Douala"/>
    <s v="ZTE"/>
    <n v="0"/>
    <n v="0"/>
    <n v="0"/>
    <n v="0"/>
    <n v="0"/>
    <n v="0"/>
    <n v="0"/>
    <n v="0"/>
    <n v="0"/>
    <n v="3.8021890061723642"/>
    <n v="0"/>
    <n v="0"/>
    <n v="0"/>
    <n v="0"/>
    <n v="0"/>
    <n v="0"/>
    <n v="0"/>
    <n v="0"/>
    <n v="0"/>
    <n v="0"/>
    <n v="0"/>
    <n v="0"/>
    <n v="0"/>
    <n v="0"/>
    <x v="0"/>
    <m/>
    <x v="8"/>
    <x v="5"/>
    <s v="no root cause"/>
    <x v="5"/>
    <s v=""/>
  </r>
  <r>
    <s v="Ebolowa-Elat-II"/>
    <s v="SUD_100"/>
    <s v="CENTRE"/>
    <s v="CAMUSAT"/>
    <s v="Medium Grid + GE"/>
    <s v="SUD"/>
    <s v="Ebolowa"/>
    <s v="ZTE"/>
    <n v="0"/>
    <n v="0"/>
    <n v="0"/>
    <n v="0"/>
    <n v="0"/>
    <n v="0"/>
    <n v="0"/>
    <n v="3.5926268359429634"/>
    <n v="0"/>
    <n v="3.729671577733833"/>
    <n v="0"/>
    <n v="0"/>
    <n v="0"/>
    <n v="0"/>
    <n v="0"/>
    <n v="0"/>
    <n v="0"/>
    <n v="0"/>
    <n v="0"/>
    <n v="0"/>
    <n v="0"/>
    <n v="0"/>
    <n v="0"/>
    <n v="0"/>
    <x v="0"/>
    <m/>
    <x v="8"/>
    <x v="5"/>
    <s v="no root cause"/>
    <x v="5"/>
    <s v=""/>
  </r>
  <r>
    <s v="Bakwele-IHS"/>
    <s v="SUO_249"/>
    <s v="SUD-OUEST"/>
    <s v="IHS"/>
    <s v="Hybrid Gen"/>
    <s v="SUD-OUEST"/>
    <s v="Pella"/>
    <s v="NOKIA"/>
    <n v="0"/>
    <n v="0"/>
    <n v="0"/>
    <n v="0"/>
    <n v="0"/>
    <n v="0"/>
    <n v="0"/>
    <n v="0"/>
    <n v="0"/>
    <n v="0"/>
    <n v="0"/>
    <n v="0"/>
    <n v="0"/>
    <n v="0"/>
    <n v="0"/>
    <n v="0"/>
    <n v="0"/>
    <n v="0"/>
    <n v="0"/>
    <n v="0"/>
    <n v="0"/>
    <n v="0"/>
    <n v="0"/>
    <n v="0"/>
    <x v="2"/>
    <m/>
    <x v="7"/>
    <x v="4"/>
    <s v="ACCESS-ISSUE"/>
    <x v="4"/>
    <s v="(05/05/2026 ocm ran 19h): 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05/05/2026 cell zte): 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05/05/2026 ocm ran 10h): 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05/05/2026 ocm ran 00h): 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r>
  <r>
    <s v="Mamfe-Town-IHS"/>
    <s v="SUO_107"/>
    <s v="SUD-OUEST"/>
    <s v="IHS"/>
    <s v="Gen Only"/>
    <s v="SUD-OUEST"/>
    <s v="Mamfe"/>
    <s v="NOKIA"/>
    <n v="0"/>
    <n v="0"/>
    <n v="0"/>
    <n v="0"/>
    <n v="0"/>
    <n v="0"/>
    <n v="0"/>
    <n v="0"/>
    <n v="0"/>
    <n v="0"/>
    <n v="0"/>
    <n v="0"/>
    <n v="0"/>
    <n v="0"/>
    <n v="0"/>
    <n v="0"/>
    <n v="0"/>
    <n v="0"/>
    <n v="0"/>
    <n v="0"/>
    <n v="0"/>
    <n v="0"/>
    <n v="0"/>
    <n v="0"/>
    <x v="2"/>
    <m/>
    <x v="5"/>
    <x v="0"/>
    <s v="Defaut GE &amp; Power Cabinet"/>
    <x v="0"/>
    <s v="(05/05/2026 incident):impacted by  Fontem_N_SUO_017  ,Power issue || Action : en attente RCA IHS..;..;(05/05/2026 ocm ran 19h): P1 incident at Fontem_G9U9_SUO_017..;..;(05/05/2026 cell zte): P1 incident at Fontem_G9U9_SUO_017..;..;(05/05/2026 ocm ran 10h): P1 incident at Fontem_G9U9_SUO_017..;..;(05/05/2026 ocm ran 00h): Impacted by Fontem_N_SUO_017"/>
  </r>
  <r>
    <s v="Hogmeni"/>
    <s v="LIT_325"/>
    <s v="Douala"/>
    <s v="IHS"/>
    <s v="GridOnly"/>
    <s v="LITTORAL"/>
    <s v="Douala"/>
    <s v="ZTE"/>
    <n v="0"/>
    <n v="0"/>
    <n v="0"/>
    <n v="0"/>
    <n v="0"/>
    <n v="0"/>
    <n v="0"/>
    <n v="0"/>
    <n v="8.6275586203354138"/>
    <n v="3.6884725468206478"/>
    <n v="0"/>
    <n v="0"/>
    <n v="0"/>
    <n v="0"/>
    <n v="0"/>
    <n v="0"/>
    <n v="0"/>
    <n v="0"/>
    <n v="0"/>
    <n v="0"/>
    <n v="0"/>
    <n v="0"/>
    <n v="0"/>
    <n v="0"/>
    <x v="0"/>
    <m/>
    <x v="8"/>
    <x v="5"/>
    <s v="no root cause"/>
    <x v="5"/>
    <s v=""/>
  </r>
  <r>
    <s v="Ngd-Agence"/>
    <s v="ADM_026"/>
    <s v="Ngaoundere"/>
    <s v="OCM/Strategique"/>
    <m/>
    <s v="ADAMAOUA"/>
    <s v="Ngaoundere"/>
    <s v="Huawei"/>
    <n v="0"/>
    <n v="2.150910445077946E-2"/>
    <n v="0"/>
    <n v="0"/>
    <n v="0"/>
    <n v="1.7250087748585321"/>
    <n v="4.6227631244774328"/>
    <n v="4.6228522998690194"/>
    <n v="4.6227631244774328"/>
    <n v="3.3814416735866772"/>
    <n v="0"/>
    <n v="0"/>
    <n v="0"/>
    <n v="0"/>
    <n v="0"/>
    <n v="0"/>
    <n v="0"/>
    <n v="0"/>
    <n v="0"/>
    <n v="0"/>
    <n v="0"/>
    <n v="0"/>
    <n v="0"/>
    <n v="0"/>
    <x v="0"/>
    <m/>
    <x v="8"/>
    <x v="5"/>
    <s v="no root cause"/>
    <x v="5"/>
    <s v=""/>
  </r>
  <r>
    <s v="Kumbe-MTN"/>
    <s v="SUO_088"/>
    <s v="SUD-OUEST"/>
    <s v="IHS"/>
    <s v="Gen Only"/>
    <s v="SUD-OUEST"/>
    <s v="Kumbe"/>
    <s v="Huawei"/>
    <n v="0"/>
    <n v="0"/>
    <n v="0"/>
    <n v="0"/>
    <n v="0"/>
    <n v="0"/>
    <n v="0"/>
    <n v="0"/>
    <n v="0"/>
    <n v="0"/>
    <n v="0"/>
    <n v="0"/>
    <n v="0"/>
    <n v="0"/>
    <n v="0"/>
    <n v="0"/>
    <n v="0"/>
    <n v="0"/>
    <n v="0"/>
    <n v="0"/>
    <n v="0"/>
    <n v="0"/>
    <n v="0"/>
    <n v="0"/>
    <x v="2"/>
    <m/>
    <x v="8"/>
    <x v="5"/>
    <s v="no root cause"/>
    <x v="5"/>
    <s v=""/>
  </r>
  <r>
    <s v="Kayo-Elie"/>
    <s v="LIT_047"/>
    <s v="Douala"/>
    <s v="IHS"/>
    <s v="Grid-Gen"/>
    <s v="LITTORAL"/>
    <s v="Douala"/>
    <s v="ZTE"/>
    <n v="0"/>
    <n v="0"/>
    <n v="0"/>
    <n v="0"/>
    <n v="0"/>
    <n v="0"/>
    <n v="4.071873225409707"/>
    <n v="6.0380479292760656"/>
    <n v="0"/>
    <n v="0.73817605647869944"/>
    <n v="0"/>
    <n v="0"/>
    <n v="0"/>
    <n v="0"/>
    <n v="0"/>
    <n v="0"/>
    <n v="0"/>
    <n v="0"/>
    <n v="0"/>
    <n v="0"/>
    <n v="0"/>
    <n v="0"/>
    <n v="0"/>
    <n v="0"/>
    <x v="0"/>
    <m/>
    <x v="8"/>
    <x v="5"/>
    <s v="no root cause"/>
    <x v="5"/>
    <s v=""/>
  </r>
  <r>
    <s v="Nkomedzap-Camtel"/>
    <s v="SUD_088"/>
    <s v="CENTRE"/>
    <s v="CAMUSAT"/>
    <s v="Medium Grid + GE"/>
    <s v="SUD"/>
    <s v="Nkomedzap"/>
    <s v="NOKIA"/>
    <n v="0"/>
    <n v="6.8730819832928114E-2"/>
    <n v="0"/>
    <n v="0"/>
    <n v="0"/>
    <n v="0"/>
    <n v="0"/>
    <n v="9.2165764370203004E-2"/>
    <n v="0"/>
    <n v="0.67916692977687665"/>
    <n v="0"/>
    <n v="0"/>
    <n v="0"/>
    <n v="0"/>
    <n v="0"/>
    <n v="0"/>
    <n v="0"/>
    <n v="0"/>
    <n v="0"/>
    <n v="0"/>
    <n v="0"/>
    <n v="0"/>
    <n v="0"/>
    <n v="0"/>
    <x v="0"/>
    <m/>
    <x v="8"/>
    <x v="5"/>
    <s v="no root cause"/>
    <x v="5"/>
    <s v=""/>
  </r>
  <r>
    <s v="Maroua-Douggoy-Lopere-IHS"/>
    <s v="EXN_115"/>
    <s v="Maroua"/>
    <s v="IHS"/>
    <s v="Grid-Gen"/>
    <s v="EXTREME-NORD"/>
    <s v="Maroua"/>
    <s v="Huawei"/>
    <n v="0"/>
    <n v="0"/>
    <n v="0"/>
    <n v="0"/>
    <n v="0"/>
    <n v="0"/>
    <n v="0"/>
    <n v="0"/>
    <n v="0"/>
    <n v="0.5637668256128846"/>
    <n v="0"/>
    <n v="0"/>
    <n v="0"/>
    <n v="0"/>
    <n v="0"/>
    <n v="0"/>
    <n v="0"/>
    <n v="0"/>
    <n v="0"/>
    <n v="0"/>
    <n v="0"/>
    <n v="0"/>
    <n v="0"/>
    <n v="0"/>
    <x v="0"/>
    <m/>
    <x v="8"/>
    <x v="5"/>
    <s v="no root cause"/>
    <x v="5"/>
    <s v=""/>
  </r>
  <r>
    <s v="Mutengene-Ombe-IHS"/>
    <s v="SUO_149"/>
    <s v="SUD-OUEST"/>
    <s v="IHS"/>
    <s v="Gen Only"/>
    <s v="SUD-OUEST"/>
    <s v="Mutengene"/>
    <s v="Huawei"/>
    <n v="0"/>
    <n v="0"/>
    <n v="0"/>
    <n v="0"/>
    <n v="0"/>
    <n v="0"/>
    <n v="0"/>
    <n v="0"/>
    <n v="0"/>
    <n v="0"/>
    <n v="0"/>
    <n v="0"/>
    <n v="0"/>
    <n v="0"/>
    <n v="0"/>
    <n v="0"/>
    <n v="0"/>
    <n v="0"/>
    <n v="0"/>
    <n v="0"/>
    <n v="0"/>
    <n v="0"/>
    <n v="0"/>
    <n v="0"/>
    <x v="2"/>
    <m/>
    <x v="8"/>
    <x v="5"/>
    <s v="no root cause"/>
    <x v="5"/>
    <s v=""/>
  </r>
  <r>
    <s v="Ngodi"/>
    <s v="LIT_294"/>
    <s v="Douala"/>
    <s v="IHS"/>
    <s v="Grid-Gen"/>
    <s v="LITTORAL"/>
    <s v="Douala"/>
    <s v="ZTE"/>
    <n v="0"/>
    <n v="0"/>
    <n v="0"/>
    <n v="0"/>
    <n v="0"/>
    <n v="0"/>
    <n v="0"/>
    <n v="0"/>
    <n v="0"/>
    <n v="0.46121512528785746"/>
    <n v="0"/>
    <n v="0"/>
    <n v="0"/>
    <n v="0"/>
    <n v="0"/>
    <n v="0"/>
    <n v="0"/>
    <n v="0"/>
    <n v="0"/>
    <n v="0"/>
    <n v="0"/>
    <n v="0"/>
    <n v="0"/>
    <n v="0"/>
    <x v="0"/>
    <m/>
    <x v="8"/>
    <x v="5"/>
    <s v="no root cause"/>
    <x v="5"/>
    <s v=""/>
  </r>
  <r>
    <s v="Katoual-MTN"/>
    <s v="EXN_026"/>
    <s v="EXTREME-NORD"/>
    <s v="IHS"/>
    <s v="Grid-Gen"/>
    <s v="EXTREME-NORD"/>
    <s v="Maroua"/>
    <s v="Huawei"/>
    <n v="0"/>
    <n v="0"/>
    <n v="0"/>
    <n v="0"/>
    <n v="0"/>
    <n v="0"/>
    <n v="0"/>
    <n v="0"/>
    <n v="0"/>
    <n v="0"/>
    <n v="0"/>
    <n v="0"/>
    <n v="0"/>
    <n v="0"/>
    <n v="0"/>
    <n v="0"/>
    <n v="0"/>
    <n v="0"/>
    <n v="0"/>
    <n v="0"/>
    <n v="0"/>
    <n v="0"/>
    <n v="0"/>
    <n v="0"/>
    <x v="2"/>
    <m/>
    <x v="8"/>
    <x v="5"/>
    <s v="no root cause"/>
    <x v="5"/>
    <s v=""/>
  </r>
  <r>
    <s v="Laquintinie"/>
    <s v="LIT_082"/>
    <s v="Douala"/>
    <s v="IHS"/>
    <s v="Grid-Lithium"/>
    <s v="LITTORAL"/>
    <s v="Douala"/>
    <s v="ZTE"/>
    <n v="0"/>
    <n v="0"/>
    <n v="0"/>
    <n v="0"/>
    <n v="0"/>
    <n v="0"/>
    <n v="0"/>
    <n v="0"/>
    <n v="0"/>
    <n v="0.33897349850042668"/>
    <n v="0"/>
    <n v="0"/>
    <n v="0"/>
    <n v="0"/>
    <n v="0"/>
    <n v="0"/>
    <n v="0"/>
    <n v="0"/>
    <n v="0"/>
    <n v="0"/>
    <n v="0"/>
    <n v="0"/>
    <n v="0"/>
    <n v="0"/>
    <x v="0"/>
    <m/>
    <x v="8"/>
    <x v="5"/>
    <s v="no root cause"/>
    <x v="5"/>
    <s v=""/>
  </r>
  <r>
    <s v="Bangou-IHS"/>
    <s v="OST_145"/>
    <s v="OUEST"/>
    <s v="CAMUSAT"/>
    <s v="Good Grid + GE"/>
    <s v="OUEST"/>
    <s v="Bangou"/>
    <s v="NOKIA"/>
    <n v="4.1609237714484597E-2"/>
    <n v="6.297690999420718"/>
    <n v="9.5039078921204627"/>
    <n v="13.868556899607057"/>
    <n v="15.870187739168399"/>
    <n v="18.491409199476074"/>
    <n v="12.047596569181371"/>
    <n v="0"/>
    <n v="0"/>
    <n v="0.10724810227698071"/>
    <n v="0"/>
    <n v="0"/>
    <n v="0"/>
    <n v="0"/>
    <n v="0"/>
    <n v="0"/>
    <n v="0"/>
    <n v="0"/>
    <n v="0"/>
    <n v="0"/>
    <n v="0"/>
    <n v="0"/>
    <n v="0"/>
    <n v="0"/>
    <x v="0"/>
    <m/>
    <x v="8"/>
    <x v="5"/>
    <s v="no root cause"/>
    <x v="5"/>
    <s v=""/>
  </r>
  <r>
    <s v="Telo-MTN-IHS"/>
    <s v="ADM_108"/>
    <s v="ADAMAOUA"/>
    <s v="IHS"/>
    <s v="Grid-Hybrid-Gen"/>
    <s v="ADAMAOUA"/>
    <s v="Telo"/>
    <s v="NOKIA"/>
    <n v="0"/>
    <n v="0.25119299185209965"/>
    <n v="0"/>
    <n v="0"/>
    <n v="2.3189627789662859E-3"/>
    <n v="0.31189951313706238"/>
    <n v="0"/>
    <n v="0"/>
    <n v="0"/>
    <n v="2.4558898721069769E-2"/>
    <n v="0"/>
    <n v="0"/>
    <n v="0"/>
    <n v="0"/>
    <n v="0"/>
    <n v="0"/>
    <n v="0"/>
    <n v="0"/>
    <n v="0"/>
    <n v="0"/>
    <n v="0"/>
    <n v="0"/>
    <n v="0"/>
    <n v="0"/>
    <x v="0"/>
    <m/>
    <x v="8"/>
    <x v="5"/>
    <s v="no root cause"/>
    <x v="5"/>
    <s v=""/>
  </r>
  <r>
    <s v="Makary"/>
    <s v="EXN_020"/>
    <s v="EXTREME-NORD"/>
    <s v="IHS"/>
    <s v="Solar-Gen"/>
    <s v="EXTREME-NORD"/>
    <s v="Makary"/>
    <s v="Huawei"/>
    <n v="0"/>
    <n v="0"/>
    <n v="0"/>
    <n v="0"/>
    <n v="0"/>
    <n v="0"/>
    <n v="0"/>
    <n v="0"/>
    <n v="0"/>
    <n v="0"/>
    <n v="0"/>
    <n v="0"/>
    <n v="0"/>
    <n v="0"/>
    <n v="0"/>
    <n v="0"/>
    <n v="0"/>
    <n v="0"/>
    <n v="0"/>
    <n v="0"/>
    <n v="0"/>
    <n v="0"/>
    <n v="0"/>
    <n v="0"/>
    <x v="2"/>
    <m/>
    <x v="8"/>
    <x v="5"/>
    <s v="no root cause"/>
    <x v="5"/>
    <s v=""/>
  </r>
  <r>
    <s v="Evidence-building-IHS"/>
    <s v="NRO_123"/>
    <s v="NORD-OUEST"/>
    <s v="IHS"/>
    <s v="Grid-Gen"/>
    <s v="NORD-OUEST"/>
    <s v="Bamenda"/>
    <s v="Huawei"/>
    <n v="0"/>
    <n v="1.3334396304001053"/>
    <n v="7.6978694928845162"/>
    <n v="0.12110018177511821"/>
    <n v="0"/>
    <n v="0"/>
    <n v="0"/>
    <n v="0"/>
    <n v="0"/>
    <n v="7.5799082848932607E-3"/>
    <n v="0"/>
    <n v="0"/>
    <n v="0"/>
    <n v="0"/>
    <n v="0"/>
    <n v="0"/>
    <n v="0"/>
    <n v="0.23765241857930045"/>
    <n v="0"/>
    <n v="0"/>
    <n v="0"/>
    <n v="0"/>
    <n v="0"/>
    <n v="0"/>
    <x v="0"/>
    <m/>
    <x v="8"/>
    <x v="5"/>
    <s v="no root cause"/>
    <x v="5"/>
    <s v=""/>
  </r>
  <r>
    <s v="Garoua-Chateau"/>
    <s v="NRD_018"/>
    <s v="Garoua"/>
    <s v="CAMUSAT"/>
    <s v="Medium Grid + Solar + GE"/>
    <s v="NORD"/>
    <s v="Garoua"/>
    <s v="Huawei"/>
    <n v="0"/>
    <n v="0"/>
    <n v="0"/>
    <n v="0"/>
    <n v="0"/>
    <n v="0"/>
    <n v="0"/>
    <n v="0"/>
    <n v="1.0058984171011292E-2"/>
    <n v="6.1531020195015893E-3"/>
    <n v="0"/>
    <n v="0"/>
    <n v="0"/>
    <n v="0"/>
    <n v="0"/>
    <n v="0"/>
    <n v="0"/>
    <n v="0"/>
    <n v="0"/>
    <n v="0"/>
    <n v="0"/>
    <n v="0"/>
    <n v="0"/>
    <n v="0"/>
    <x v="0"/>
    <m/>
    <x v="8"/>
    <x v="5"/>
    <s v="no root cause"/>
    <x v="5"/>
    <s v=""/>
  </r>
  <r>
    <s v="Goulourgou"/>
    <s v="EXN_200"/>
    <s v="EXTREME-NORD"/>
    <s v="IHS"/>
    <s v="Hybrid-Gen"/>
    <s v="EXTREME-NORD"/>
    <s v="Kalfou"/>
    <s v="NOKIA"/>
    <n v="0"/>
    <n v="0"/>
    <n v="0"/>
    <n v="0"/>
    <n v="0"/>
    <n v="0"/>
    <n v="0"/>
    <n v="0"/>
    <n v="0"/>
    <n v="0"/>
    <n v="0"/>
    <n v="0"/>
    <n v="0"/>
    <n v="0"/>
    <n v="0"/>
    <n v="0"/>
    <n v="0"/>
    <n v="0"/>
    <n v="0"/>
    <n v="0"/>
    <n v="0"/>
    <n v="0"/>
    <n v="0"/>
    <n v="0"/>
    <x v="2"/>
    <m/>
    <x v="8"/>
    <x v="5"/>
    <s v="no root cause"/>
    <x v="5"/>
    <s v=""/>
  </r>
  <r>
    <s v="Yambong"/>
    <s v="LIT_365"/>
    <s v="Douala"/>
    <s v="IHS"/>
    <s v="Grid-Gen"/>
    <s v="LITTORAL"/>
    <s v="Douala"/>
    <s v="ZTE"/>
    <n v="0"/>
    <n v="1.3911361087568807E-3"/>
    <n v="3.7792530954561962E-2"/>
    <n v="2.2472198679918936E-3"/>
    <n v="0"/>
    <n v="0"/>
    <n v="0"/>
    <n v="0"/>
    <n v="0"/>
    <n v="2.2293847896745515E-3"/>
    <n v="0"/>
    <n v="0"/>
    <n v="0"/>
    <n v="0"/>
    <n v="0"/>
    <n v="0"/>
    <n v="0"/>
    <n v="0"/>
    <n v="0"/>
    <n v="0"/>
    <n v="0"/>
    <n v="0"/>
    <n v="0"/>
    <n v="0"/>
    <x v="0"/>
    <m/>
    <x v="8"/>
    <x v="5"/>
    <s v="no root cause"/>
    <x v="5"/>
    <s v=""/>
  </r>
  <r>
    <s v="Bfsam-Bamendzi-II"/>
    <s v="OST_135"/>
    <s v="Bafoussam"/>
    <s v="IHS"/>
    <s v="GridOnly"/>
    <s v="OUEST"/>
    <s v="Bafoussam"/>
    <s v="Huawei"/>
    <n v="18.491409199476081"/>
    <n v="18.491409199476081"/>
    <n v="18.491409199476081"/>
    <n v="18.491409199476081"/>
    <n v="18.491409199476081"/>
    <n v="18.491409199476081"/>
    <n v="18.491409199476081"/>
    <n v="18.491409199476081"/>
    <n v="18.491409199476081"/>
    <n v="0"/>
    <n v="0"/>
    <n v="0"/>
    <n v="0"/>
    <n v="0"/>
    <n v="0"/>
    <n v="0"/>
    <n v="0"/>
    <n v="0"/>
    <n v="0"/>
    <n v="0"/>
    <n v="0"/>
    <n v="0"/>
    <n v="0"/>
    <n v="0"/>
    <x v="0"/>
    <m/>
    <x v="8"/>
    <x v="5"/>
    <s v="no root cause"/>
    <x v="5"/>
    <s v=""/>
  </r>
  <r>
    <s v="Ngomedzap-MTN"/>
    <s v="CTR_532"/>
    <s v="CENTRE"/>
    <s v="IHS"/>
    <s v="Gen Only"/>
    <s v="CENTRE"/>
    <s v="Ngomedzap"/>
    <s v="NOKIA"/>
    <n v="4.4562260760913377"/>
    <n v="13.9196503586522"/>
    <n v="12.487068982410355"/>
    <n v="6.2675347254003846"/>
    <n v="0"/>
    <n v="0"/>
    <n v="5.3671432231043852"/>
    <n v="13.9196503586522"/>
    <n v="0"/>
    <n v="0"/>
    <n v="0"/>
    <n v="0"/>
    <n v="0"/>
    <n v="0"/>
    <n v="0"/>
    <n v="0"/>
    <n v="0"/>
    <n v="0"/>
    <n v="0"/>
    <n v="0"/>
    <n v="0"/>
    <n v="0"/>
    <n v="0"/>
    <n v="0"/>
    <x v="0"/>
    <m/>
    <x v="8"/>
    <x v="5"/>
    <s v="no root cause"/>
    <x v="5"/>
    <s v=""/>
  </r>
  <r>
    <s v="Brazz-Tergal"/>
    <s v="LIT_340"/>
    <s v="Douala"/>
    <s v="IHS"/>
    <s v="Grid-Gen"/>
    <s v="LITTORAL"/>
    <s v="Douala"/>
    <s v="ZTE"/>
    <n v="0"/>
    <n v="0"/>
    <n v="0"/>
    <n v="0"/>
    <n v="0"/>
    <n v="0"/>
    <n v="2.6654881246914499"/>
    <n v="10.698157707750122"/>
    <n v="52.750989490145024"/>
    <n v="0"/>
    <n v="0"/>
    <n v="0"/>
    <n v="0"/>
    <n v="0"/>
    <n v="0"/>
    <n v="0"/>
    <n v="0"/>
    <n v="1.0701046990439218E-3"/>
    <n v="0"/>
    <n v="0"/>
    <n v="0"/>
    <n v="0"/>
    <n v="0"/>
    <n v="0"/>
    <x v="0"/>
    <m/>
    <x v="8"/>
    <x v="5"/>
    <s v="no root cause"/>
    <x v="5"/>
    <s v=""/>
  </r>
  <r>
    <s v="Lara"/>
    <s v="EXN_102"/>
    <s v="EXTREME-NORD"/>
    <s v="IHS"/>
    <s v="Grid-Gen"/>
    <s v="EXTREME-NORD"/>
    <s v="Lara"/>
    <s v="Huawei"/>
    <n v="0"/>
    <n v="0"/>
    <n v="0"/>
    <n v="0"/>
    <n v="0"/>
    <n v="0"/>
    <n v="0"/>
    <n v="0"/>
    <n v="0"/>
    <n v="0"/>
    <n v="0"/>
    <n v="0"/>
    <n v="0"/>
    <n v="0"/>
    <n v="0"/>
    <n v="0"/>
    <n v="0"/>
    <n v="0"/>
    <n v="0"/>
    <n v="0"/>
    <n v="0"/>
    <n v="0"/>
    <n v="0"/>
    <n v="0"/>
    <x v="2"/>
    <m/>
    <x v="8"/>
    <x v="5"/>
    <s v="no root cause"/>
    <x v="5"/>
    <s v=""/>
  </r>
  <r>
    <s v="Waza"/>
    <s v="EXN_033"/>
    <s v="EXTREME-NORD"/>
    <s v="IHS"/>
    <s v="Grid-Hybrid-Gen"/>
    <s v="EXTREME-NORD"/>
    <s v="Waza"/>
    <s v="NOKIA"/>
    <n v="0"/>
    <n v="0"/>
    <n v="0"/>
    <n v="0"/>
    <n v="0"/>
    <n v="0"/>
    <n v="0"/>
    <n v="0"/>
    <n v="0"/>
    <n v="0"/>
    <n v="0"/>
    <n v="0"/>
    <n v="0"/>
    <n v="0"/>
    <n v="0"/>
    <n v="0"/>
    <n v="0"/>
    <n v="0"/>
    <n v="0"/>
    <n v="0"/>
    <n v="0"/>
    <n v="0"/>
    <n v="0"/>
    <n v="0"/>
    <x v="2"/>
    <m/>
    <x v="8"/>
    <x v="5"/>
    <s v="no root cause"/>
    <x v="5"/>
    <s v=""/>
  </r>
  <r>
    <s v="Brazzaville-II"/>
    <s v="LIT_694"/>
    <s v="Douala"/>
    <s v="CAMUSAT"/>
    <s v="Good Grid no GE - 8h"/>
    <s v="LITTORAL"/>
    <s v="Douala"/>
    <s v="ZTE"/>
    <n v="0"/>
    <n v="0"/>
    <n v="0"/>
    <n v="0"/>
    <n v="0"/>
    <n v="0"/>
    <n v="0"/>
    <n v="4.8246383759520368"/>
    <n v="0"/>
    <n v="0"/>
    <n v="0"/>
    <n v="0"/>
    <n v="0"/>
    <n v="0"/>
    <n v="0"/>
    <n v="0"/>
    <n v="0"/>
    <n v="0"/>
    <n v="0"/>
    <n v="0"/>
    <n v="0"/>
    <n v="0"/>
    <n v="0"/>
    <n v="0"/>
    <x v="0"/>
    <m/>
    <x v="8"/>
    <x v="5"/>
    <s v="no root cause"/>
    <x v="5"/>
    <s v=""/>
  </r>
  <r>
    <s v="Mayo-kaba-IHS"/>
    <s v="EXN_162"/>
    <s v="EXTREME-NORD"/>
    <s v="IHS"/>
    <s v="Hybrid-Gen"/>
    <s v="EXTREME-NORD"/>
    <s v="Mayo-Kaba "/>
    <s v="Huawei"/>
    <n v="0"/>
    <n v="0"/>
    <n v="0"/>
    <n v="0"/>
    <n v="0"/>
    <n v="0"/>
    <n v="0"/>
    <n v="0"/>
    <n v="0"/>
    <n v="0"/>
    <n v="0"/>
    <n v="0"/>
    <n v="0"/>
    <n v="0"/>
    <n v="0"/>
    <n v="0"/>
    <n v="0"/>
    <n v="0"/>
    <n v="0"/>
    <n v="0"/>
    <n v="0"/>
    <n v="0"/>
    <n v="0"/>
    <n v="0"/>
    <x v="2"/>
    <m/>
    <x v="8"/>
    <x v="5"/>
    <s v="no root cause"/>
    <x v="5"/>
    <s v=""/>
  </r>
  <r>
    <s v="Doumo-IHS"/>
    <s v="EXN_165"/>
    <s v="EXTREME-NORD"/>
    <s v="IHS"/>
    <s v="Hybrid-Gen"/>
    <s v="EXTREME-NORD"/>
    <s v="Doumo"/>
    <s v="Huawei"/>
    <n v="0"/>
    <n v="0"/>
    <n v="0"/>
    <n v="0"/>
    <n v="0"/>
    <n v="0"/>
    <n v="0"/>
    <n v="0"/>
    <n v="0"/>
    <n v="0"/>
    <n v="0"/>
    <n v="0"/>
    <n v="0"/>
    <n v="0"/>
    <n v="0"/>
    <n v="0"/>
    <n v="0"/>
    <n v="0"/>
    <n v="0"/>
    <n v="0"/>
    <n v="0"/>
    <n v="0"/>
    <n v="0"/>
    <n v="0"/>
    <x v="2"/>
    <m/>
    <x v="8"/>
    <x v="5"/>
    <s v="no root cause"/>
    <x v="5"/>
    <s v=""/>
  </r>
  <r>
    <s v="Maltam"/>
    <s v="EXN_035"/>
    <s v="EXTREME-NORD"/>
    <s v="IHS"/>
    <s v="Solar-Gen"/>
    <s v="EXTREME-NORD"/>
    <s v="Maltam"/>
    <s v="NOKIA"/>
    <n v="0"/>
    <n v="0"/>
    <n v="0"/>
    <n v="0"/>
    <n v="0"/>
    <n v="0"/>
    <n v="0"/>
    <n v="0"/>
    <n v="0"/>
    <n v="0"/>
    <n v="0"/>
    <n v="0"/>
    <n v="0"/>
    <n v="0"/>
    <n v="0"/>
    <n v="0"/>
    <n v="0"/>
    <n v="0"/>
    <n v="0"/>
    <n v="0"/>
    <n v="0"/>
    <n v="0"/>
    <n v="0"/>
    <n v="0"/>
    <x v="2"/>
    <m/>
    <x v="8"/>
    <x v="5"/>
    <s v="no root cause"/>
    <x v="5"/>
    <s v=""/>
  </r>
  <r>
    <s v="Brazz-St-Bruno"/>
    <s v="LIT_089"/>
    <s v="Douala"/>
    <s v="IHS"/>
    <s v="Grid-Gen"/>
    <s v="LITTORAL"/>
    <s v="Douala"/>
    <s v="ZTE"/>
    <n v="0"/>
    <n v="0"/>
    <n v="0"/>
    <n v="0"/>
    <n v="0"/>
    <n v="0"/>
    <n v="0"/>
    <n v="3.6937517300025968"/>
    <n v="0"/>
    <n v="0"/>
    <n v="0"/>
    <n v="0"/>
    <n v="0"/>
    <n v="0"/>
    <n v="0"/>
    <n v="0"/>
    <n v="0"/>
    <n v="0"/>
    <n v="0"/>
    <n v="0"/>
    <n v="0"/>
    <n v="0"/>
    <n v="0"/>
    <n v="0"/>
    <x v="0"/>
    <m/>
    <x v="8"/>
    <x v="5"/>
    <s v="no root cause"/>
    <x v="5"/>
    <s v=""/>
  </r>
  <r>
    <s v="Tiko"/>
    <s v="SUO_004"/>
    <s v="SUD-OUEST"/>
    <s v="IHS"/>
    <s v="Grid-Gen"/>
    <s v="SUD-OUEST"/>
    <s v="Tiko"/>
    <s v="Huawei"/>
    <n v="0"/>
    <n v="0"/>
    <n v="0"/>
    <n v="0"/>
    <n v="0"/>
    <n v="0"/>
    <n v="0"/>
    <n v="0"/>
    <n v="0"/>
    <n v="0"/>
    <n v="0"/>
    <n v="0"/>
    <n v="0"/>
    <n v="0"/>
    <n v="0"/>
    <n v="0"/>
    <n v="0"/>
    <n v="0"/>
    <n v="0"/>
    <n v="0"/>
    <n v="0"/>
    <n v="0"/>
    <n v="0"/>
    <n v="0"/>
    <x v="2"/>
    <m/>
    <x v="8"/>
    <x v="5"/>
    <s v="no root cause"/>
    <x v="5"/>
    <s v=""/>
  </r>
  <r>
    <s v="Bberi-Sodiko-MTN"/>
    <s v="LIT_418"/>
    <s v="Douala"/>
    <s v="IHS"/>
    <s v="Grid-Gen"/>
    <s v="LITTORAL"/>
    <s v="Douala"/>
    <s v="ZTE"/>
    <n v="0"/>
    <n v="0"/>
    <n v="0"/>
    <n v="0"/>
    <n v="4.7833680047256112E-2"/>
    <n v="0.68549123512911292"/>
    <n v="0"/>
    <n v="3.4248522542112192"/>
    <n v="0.34776619211090154"/>
    <n v="0"/>
    <n v="0"/>
    <n v="0"/>
    <n v="0"/>
    <n v="0"/>
    <n v="0"/>
    <n v="0"/>
    <n v="0"/>
    <n v="0"/>
    <n v="0"/>
    <n v="0"/>
    <n v="0"/>
    <n v="0"/>
    <n v="0"/>
    <n v="0"/>
    <x v="0"/>
    <m/>
    <x v="8"/>
    <x v="5"/>
    <s v="no root cause"/>
    <x v="5"/>
    <s v=""/>
  </r>
  <r>
    <s v="NKONGSAMBA-Q8-CIMETIERE-IHS"/>
    <s v="LIT_735"/>
    <s v="LITTORAL"/>
    <s v="IHS"/>
    <s v="Grid-Gen"/>
    <s v="LITTORAL"/>
    <s v="Nkongsamba"/>
    <s v="ZTE"/>
    <n v="4.4000743366064263"/>
    <n v="0"/>
    <n v="0"/>
    <n v="0"/>
    <n v="0"/>
    <n v="0"/>
    <n v="0"/>
    <n v="3.3426860484029746"/>
    <n v="1.909691010835165"/>
    <n v="0"/>
    <n v="0"/>
    <n v="0"/>
    <n v="0"/>
    <n v="0"/>
    <n v="0"/>
    <n v="0"/>
    <n v="0"/>
    <n v="0"/>
    <n v="0"/>
    <n v="0"/>
    <n v="0"/>
    <n v="0"/>
    <n v="0"/>
    <n v="0"/>
    <x v="0"/>
    <m/>
    <x v="8"/>
    <x v="5"/>
    <s v="no root cause"/>
    <x v="5"/>
    <s v=""/>
  </r>
  <r>
    <s v="Nylon"/>
    <s v="LIT_076"/>
    <s v="Douala"/>
    <s v="IHS"/>
    <s v="Grid-Gen"/>
    <s v="LITTORAL"/>
    <s v="Douala"/>
    <s v="ZTE"/>
    <n v="0"/>
    <n v="0"/>
    <n v="0"/>
    <n v="0"/>
    <n v="0"/>
    <n v="0"/>
    <n v="0"/>
    <n v="2.8809893760005476"/>
    <n v="0"/>
    <n v="0"/>
    <n v="0"/>
    <n v="0"/>
    <n v="0"/>
    <n v="0"/>
    <n v="0"/>
    <n v="0"/>
    <n v="0"/>
    <n v="0"/>
    <n v="0"/>
    <n v="0"/>
    <n v="0"/>
    <n v="0"/>
    <n v="0"/>
    <n v="0"/>
    <x v="0"/>
    <m/>
    <x v="8"/>
    <x v="5"/>
    <s v="no root cause"/>
    <x v="5"/>
    <s v=""/>
  </r>
  <r>
    <s v="Limbe-UQ"/>
    <s v="SUO_003"/>
    <s v="SUD-OUEST"/>
    <s v="IHS"/>
    <s v="Grid-Gen"/>
    <s v="SUD-OUEST"/>
    <s v="Limbe"/>
    <s v="Huawei"/>
    <n v="0"/>
    <n v="0"/>
    <n v="0"/>
    <n v="0"/>
    <n v="0"/>
    <n v="0"/>
    <n v="0"/>
    <n v="1.6541500087035181"/>
    <n v="0.39593873864618917"/>
    <n v="0"/>
    <n v="0"/>
    <n v="0"/>
    <n v="1.4183346031909092"/>
    <n v="0"/>
    <n v="0"/>
    <n v="0"/>
    <n v="0"/>
    <n v="0"/>
    <n v="0"/>
    <n v="0"/>
    <n v="0"/>
    <n v="0"/>
    <n v="0"/>
    <n v="0"/>
    <x v="0"/>
    <m/>
    <x v="8"/>
    <x v="5"/>
    <s v="no root cause"/>
    <x v="5"/>
    <s v=""/>
  </r>
  <r>
    <s v="Guiwa-Yangamo"/>
    <s v="EST_123"/>
    <s v="CENTRE"/>
    <s v="CAMUSAT"/>
    <s v="Hybrid Solar - S2"/>
    <s v="EST"/>
    <s v="Guiwa-Yangamo"/>
    <s v="ZTE"/>
    <n v="0"/>
    <n v="0"/>
    <n v="0"/>
    <n v="0"/>
    <n v="0"/>
    <n v="0"/>
    <n v="0"/>
    <n v="0"/>
    <n v="0"/>
    <n v="0"/>
    <n v="0"/>
    <n v="0"/>
    <n v="0"/>
    <n v="0"/>
    <n v="0"/>
    <n v="0"/>
    <n v="0"/>
    <n v="0"/>
    <n v="0"/>
    <n v="0"/>
    <n v="0"/>
    <n v="0"/>
    <n v="0"/>
    <n v="0"/>
    <x v="1"/>
    <m/>
    <x v="3"/>
    <x v="1"/>
    <s v="EXCLU"/>
    <x v="1"/>
    <s v=""/>
  </r>
  <r>
    <s v="Douala-Grand-Mall-FZ"/>
    <s v="LIT_727"/>
    <s v="Douala"/>
    <m/>
    <m/>
    <s v="LITTORAL"/>
    <s v="Douala"/>
    <s v="ZTE"/>
    <n v="0"/>
    <n v="7.4586297523349707E-2"/>
    <n v="0"/>
    <n v="0"/>
    <n v="0"/>
    <n v="0"/>
    <n v="0"/>
    <n v="0.46028770121535362"/>
    <n v="0"/>
    <n v="0"/>
    <n v="0"/>
    <n v="0"/>
    <n v="0"/>
    <n v="0"/>
    <n v="0"/>
    <n v="0"/>
    <n v="0"/>
    <n v="0"/>
    <n v="0"/>
    <n v="0"/>
    <n v="0"/>
    <n v="0"/>
    <n v="0"/>
    <n v="0"/>
    <x v="0"/>
    <m/>
    <x v="8"/>
    <x v="5"/>
    <s v="no root cause"/>
    <x v="5"/>
    <s v=""/>
  </r>
  <r>
    <s v="LIT_010_Z_Ndogbong"/>
    <s v="LIT_010"/>
    <s v="Douala"/>
    <m/>
    <m/>
    <s v="LITTORAL"/>
    <s v="Douala"/>
    <s v="ZTE"/>
    <n v="0"/>
    <n v="0"/>
    <n v="0"/>
    <n v="1.4803115003436352E-3"/>
    <n v="0"/>
    <n v="0"/>
    <n v="0"/>
    <n v="0.38200954248030305"/>
    <n v="0"/>
    <n v="0"/>
    <n v="0"/>
    <n v="0"/>
    <n v="0"/>
    <n v="0"/>
    <n v="0"/>
    <n v="0"/>
    <n v="0"/>
    <n v="0"/>
    <n v="0"/>
    <n v="0"/>
    <n v="0"/>
    <n v="0"/>
    <n v="0"/>
    <n v="0"/>
    <x v="0"/>
    <m/>
    <x v="8"/>
    <x v="5"/>
    <s v="no root cause"/>
    <x v="5"/>
    <s v=""/>
  </r>
  <r>
    <s v="Bondjo-Hill-IHS"/>
    <s v="SUO_167"/>
    <s v="SUD-OUEST"/>
    <s v="IHS"/>
    <s v="Grid-Gen"/>
    <s v="SUD-OUEST"/>
    <s v="Limbe"/>
    <s v="Huawei"/>
    <n v="0"/>
    <n v="0"/>
    <n v="0"/>
    <n v="0"/>
    <n v="0"/>
    <n v="0"/>
    <n v="0"/>
    <n v="0.10950738086881087"/>
    <n v="0"/>
    <n v="0"/>
    <n v="0"/>
    <n v="0"/>
    <n v="0"/>
    <n v="0"/>
    <n v="0"/>
    <n v="0"/>
    <n v="0"/>
    <n v="0"/>
    <n v="0"/>
    <n v="0"/>
    <n v="0"/>
    <n v="0"/>
    <n v="0"/>
    <n v="0"/>
    <x v="0"/>
    <m/>
    <x v="8"/>
    <x v="5"/>
    <s v="no root cause"/>
    <x v="5"/>
    <s v=""/>
  </r>
  <r>
    <s v="Edea-Beon"/>
    <s v="LIT_186"/>
    <s v="LITTORAL"/>
    <s v="IHS"/>
    <s v="Grid-Gen"/>
    <s v="LITTORAL"/>
    <s v="Edea"/>
    <s v="ZTE"/>
    <n v="16.1305977176807"/>
    <n v="35.310030733406947"/>
    <n v="0"/>
    <n v="0"/>
    <n v="0"/>
    <n v="1.9391545602155045"/>
    <n v="0"/>
    <n v="6.3421538496659741E-2"/>
    <n v="0"/>
    <n v="0"/>
    <n v="0"/>
    <n v="0"/>
    <n v="0"/>
    <n v="0"/>
    <n v="0"/>
    <n v="0"/>
    <n v="0"/>
    <n v="0"/>
    <n v="0"/>
    <n v="0"/>
    <n v="0"/>
    <n v="0"/>
    <n v="0"/>
    <n v="0"/>
    <x v="0"/>
    <m/>
    <x v="8"/>
    <x v="5"/>
    <s v="no root cause"/>
    <x v="5"/>
    <s v=""/>
  </r>
  <r>
    <s v="LIMBE-ALPHA-CLUB-TOWE-IHS"/>
    <s v="SUO_208"/>
    <s v="SUD-OUEST"/>
    <s v="IHS"/>
    <s v="Grid-Gen"/>
    <s v="SUD-OUEST"/>
    <s v="Limbe"/>
    <s v="Huawei"/>
    <n v="0"/>
    <n v="0"/>
    <n v="0.33535297760199523"/>
    <n v="0"/>
    <n v="0.66505223537737601"/>
    <n v="0"/>
    <n v="0"/>
    <n v="4.7887185282208006E-2"/>
    <n v="0"/>
    <n v="0"/>
    <n v="0"/>
    <n v="0"/>
    <n v="0"/>
    <n v="0"/>
    <n v="0"/>
    <n v="0"/>
    <n v="0"/>
    <n v="0"/>
    <n v="0"/>
    <n v="0"/>
    <n v="0"/>
    <n v="0"/>
    <n v="0"/>
    <n v="0"/>
    <x v="0"/>
    <m/>
    <x v="8"/>
    <x v="5"/>
    <s v="no root cause"/>
    <x v="5"/>
    <s v=""/>
  </r>
  <r>
    <s v="Limbe-Sonara-MTN"/>
    <s v="SUO_080"/>
    <s v="SUD-OUEST"/>
    <s v="IHS"/>
    <s v="Grid-Gen"/>
    <s v="SUD-OUEST"/>
    <s v="Limbe"/>
    <s v="Huawei"/>
    <n v="0"/>
    <n v="1.0242507126897296"/>
    <n v="0.19021111025502735"/>
    <n v="0"/>
    <n v="0"/>
    <n v="0"/>
    <n v="0"/>
    <n v="4.3339240311272058E-2"/>
    <n v="0"/>
    <n v="0"/>
    <n v="0"/>
    <n v="0"/>
    <n v="0"/>
    <n v="0"/>
    <n v="0"/>
    <n v="0"/>
    <n v="0"/>
    <n v="0"/>
    <n v="0"/>
    <n v="0"/>
    <n v="0"/>
    <n v="0"/>
    <n v="0"/>
    <n v="0"/>
    <x v="0"/>
    <m/>
    <x v="8"/>
    <x v="5"/>
    <s v="no root cause"/>
    <x v="5"/>
    <s v=""/>
  </r>
  <r>
    <s v="LIT_839_Z_KMC-NKOLBONG"/>
    <s v="LIT_839"/>
    <s v="Douala"/>
    <s v="ESCO"/>
    <s v="GE"/>
    <s v="LITTORAL"/>
    <s v="Douala"/>
    <s v="ZTE"/>
    <n v="0"/>
    <n v="0"/>
    <n v="0"/>
    <n v="0"/>
    <n v="0"/>
    <n v="7.1433234027617267"/>
    <n v="0"/>
    <n v="1.0183829719233059E-2"/>
    <n v="0"/>
    <n v="0"/>
    <n v="0"/>
    <n v="0"/>
    <n v="0"/>
    <n v="0"/>
    <n v="0"/>
    <n v="0"/>
    <n v="0"/>
    <n v="0"/>
    <n v="0"/>
    <n v="0"/>
    <n v="0"/>
    <n v="0"/>
    <n v="0"/>
    <n v="0"/>
    <x v="0"/>
    <m/>
    <x v="8"/>
    <x v="5"/>
    <s v="no root cause"/>
    <x v="5"/>
    <s v=""/>
  </r>
  <r>
    <s v="Bda-Ntamulung-MTN"/>
    <s v="NRO_253"/>
    <s v="NORD-OUEST"/>
    <s v="IHS"/>
    <s v="Grid-Gen"/>
    <s v="NORD-OUEST"/>
    <s v="Bamenda"/>
    <s v="Huawei"/>
    <n v="0"/>
    <n v="0"/>
    <n v="7.8474344596542005E-3"/>
    <n v="7.8474344596542005E-3"/>
    <n v="0"/>
    <n v="0"/>
    <n v="0"/>
    <n v="8.9175391586979543E-5"/>
    <n v="0"/>
    <n v="0"/>
    <n v="0"/>
    <n v="0"/>
    <n v="0"/>
    <n v="0"/>
    <n v="0"/>
    <n v="0"/>
    <n v="0"/>
    <n v="0.23679633482006543"/>
    <n v="0"/>
    <n v="0"/>
    <n v="0"/>
    <n v="0"/>
    <n v="0"/>
    <n v="0"/>
    <x v="0"/>
    <m/>
    <x v="8"/>
    <x v="5"/>
    <s v="no root cause"/>
    <x v="5"/>
    <s v=""/>
  </r>
  <r>
    <s v="Bamenda-GTTC-IHS"/>
    <s v="NRO_063"/>
    <s v="NORD-OUEST"/>
    <s v="IHS"/>
    <s v="Grid-Gen"/>
    <s v="NORD-OUEST"/>
    <s v="Bamenda"/>
    <s v="Huawei"/>
    <n v="0"/>
    <n v="0"/>
    <n v="0"/>
    <n v="0"/>
    <n v="0"/>
    <n v="0"/>
    <n v="0"/>
    <n v="8.9175391586979543E-5"/>
    <n v="0"/>
    <n v="0"/>
    <n v="0"/>
    <n v="0"/>
    <n v="0"/>
    <n v="0"/>
    <n v="0"/>
    <n v="0"/>
    <n v="0"/>
    <n v="0.25978575077118882"/>
    <n v="0"/>
    <n v="0"/>
    <n v="0"/>
    <n v="0"/>
    <n v="0"/>
    <n v="0"/>
    <x v="0"/>
    <m/>
    <x v="8"/>
    <x v="5"/>
    <s v="no root cause"/>
    <x v="5"/>
    <s v=""/>
  </r>
  <r>
    <s v="Denver2"/>
    <s v="LIT_486"/>
    <s v="Douala"/>
    <s v="IHS"/>
    <s v="GridOnly"/>
    <s v="LITTORAL"/>
    <s v="Douala"/>
    <s v="ZTE"/>
    <n v="0"/>
    <n v="0"/>
    <n v="0"/>
    <n v="0"/>
    <n v="0"/>
    <n v="27.216454357894367"/>
    <n v="0"/>
    <n v="0"/>
    <n v="0"/>
    <n v="0"/>
    <n v="0"/>
    <n v="0"/>
    <n v="0"/>
    <n v="0"/>
    <n v="0"/>
    <n v="0"/>
    <n v="0"/>
    <n v="0"/>
    <n v="0"/>
    <n v="0"/>
    <n v="0"/>
    <n v="0"/>
    <n v="0"/>
    <n v="0"/>
    <x v="0"/>
    <m/>
    <x v="8"/>
    <x v="5"/>
    <s v="no root cause"/>
    <x v="5"/>
    <s v=""/>
  </r>
  <r>
    <s v="C-D-Palmiers"/>
    <s v="LIT_036"/>
    <s v="Douala"/>
    <s v="CAMUSAT"/>
    <s v="Good Grid + GE"/>
    <s v="LITTORAL"/>
    <s v="Douala"/>
    <s v="ZTE"/>
    <n v="0"/>
    <n v="21.539923466111926"/>
    <n v="37.281234929358817"/>
    <n v="16.289436925175426"/>
    <n v="34.200974223318021"/>
    <n v="14.24482354686916"/>
    <n v="0"/>
    <n v="0"/>
    <n v="8.2024238584836482"/>
    <n v="0"/>
    <n v="0"/>
    <n v="0"/>
    <n v="0"/>
    <n v="0"/>
    <n v="0"/>
    <n v="0"/>
    <n v="0"/>
    <n v="0"/>
    <n v="0"/>
    <n v="0"/>
    <n v="0"/>
    <n v="0"/>
    <n v="0"/>
    <n v="0"/>
    <x v="0"/>
    <m/>
    <x v="8"/>
    <x v="5"/>
    <s v="no root cause"/>
    <x v="5"/>
    <s v=""/>
  </r>
  <r>
    <s v="Bpriso-Hydrocarbure"/>
    <s v="LIT_676"/>
    <s v="Douala"/>
    <s v="CAMUSAT"/>
    <s v="Good Grid no GE - 8h"/>
    <s v="LITTORAL"/>
    <s v="Douala"/>
    <s v="ZTE"/>
    <n v="0"/>
    <n v="0"/>
    <n v="0"/>
    <n v="16.766846301575484"/>
    <n v="0"/>
    <n v="4.7960487454092497"/>
    <n v="0"/>
    <n v="0"/>
    <n v="0"/>
    <n v="0"/>
    <n v="0"/>
    <n v="0"/>
    <n v="0"/>
    <n v="0"/>
    <n v="0"/>
    <n v="0"/>
    <n v="0"/>
    <n v="0"/>
    <n v="0"/>
    <n v="0"/>
    <n v="0"/>
    <n v="0"/>
    <n v="0"/>
    <n v="0"/>
    <x v="0"/>
    <m/>
    <x v="8"/>
    <x v="5"/>
    <s v="no root cause"/>
    <x v="5"/>
    <s v=""/>
  </r>
  <r>
    <s v="Bfsam-Tayim-II"/>
    <s v="OST_291"/>
    <s v="Bafoussam"/>
    <s v="CAMUSAT"/>
    <s v="Good Grid no GE - 8h"/>
    <s v="OUEST"/>
    <s v="Bafoussam"/>
    <s v="Huawei"/>
    <n v="0"/>
    <n v="0"/>
    <n v="0"/>
    <n v="0"/>
    <n v="0"/>
    <n v="4.4385267654587333"/>
    <n v="0"/>
    <n v="0"/>
    <n v="0"/>
    <n v="0"/>
    <n v="0"/>
    <n v="0"/>
    <n v="0"/>
    <n v="0"/>
    <n v="0"/>
    <n v="0"/>
    <n v="0"/>
    <n v="0"/>
    <n v="0"/>
    <n v="0"/>
    <n v="0"/>
    <n v="0"/>
    <n v="0"/>
    <n v="0"/>
    <x v="0"/>
    <m/>
    <x v="8"/>
    <x v="5"/>
    <s v="no root cause"/>
    <x v="5"/>
    <s v=""/>
  </r>
  <r>
    <s v="Bfsam-Tayim-IHS"/>
    <s v="OST_213"/>
    <s v="Bafoussam"/>
    <s v="IHS"/>
    <s v="Grid-Gen"/>
    <s v="OUEST"/>
    <s v="Bafoussam"/>
    <s v="Huawei"/>
    <n v="0"/>
    <n v="0"/>
    <n v="0"/>
    <n v="0"/>
    <n v="0"/>
    <n v="4.131674243007935"/>
    <n v="0"/>
    <n v="0"/>
    <n v="0"/>
    <n v="0"/>
    <n v="0"/>
    <n v="0"/>
    <n v="0"/>
    <n v="0"/>
    <n v="0"/>
    <n v="0"/>
    <n v="0"/>
    <n v="0"/>
    <n v="0"/>
    <n v="0"/>
    <n v="0"/>
    <n v="0"/>
    <n v="0"/>
    <n v="0"/>
    <x v="0"/>
    <m/>
    <x v="8"/>
    <x v="5"/>
    <s v="no root cause"/>
    <x v="5"/>
    <s v=""/>
  </r>
  <r>
    <s v="Edea-Mbondanjick"/>
    <s v="LIT_456"/>
    <s v="LITTORAL"/>
    <s v="IHS"/>
    <s v="Gen-Lithium"/>
    <s v="LITTORAL"/>
    <s v="Edea"/>
    <s v="ZTE"/>
    <n v="1.2925616308966335"/>
    <n v="0"/>
    <n v="0"/>
    <n v="0"/>
    <n v="0"/>
    <n v="1.9417763167281628"/>
    <n v="1.777586585738214"/>
    <n v="0"/>
    <n v="0"/>
    <n v="0"/>
    <n v="0"/>
    <n v="0"/>
    <n v="0"/>
    <n v="0"/>
    <n v="0"/>
    <n v="0"/>
    <n v="0"/>
    <n v="0"/>
    <n v="0"/>
    <n v="0"/>
    <n v="0"/>
    <n v="0"/>
    <n v="0"/>
    <n v="0"/>
    <x v="0"/>
    <m/>
    <x v="8"/>
    <x v="5"/>
    <s v="no root cause"/>
    <x v="5"/>
    <s v=""/>
  </r>
  <r>
    <s v="Okoth"/>
    <s v="LIT_323"/>
    <s v="LITTORAL"/>
    <s v="IHS"/>
    <s v="Grid-Gen"/>
    <s v="LITTORAL"/>
    <s v="Edea"/>
    <s v="ZTE"/>
    <n v="0"/>
    <n v="0"/>
    <n v="0"/>
    <n v="0"/>
    <n v="0"/>
    <n v="1.7637108948072817"/>
    <n v="0"/>
    <n v="0"/>
    <n v="0"/>
    <n v="0"/>
    <n v="0"/>
    <n v="0"/>
    <n v="0"/>
    <n v="0"/>
    <n v="0"/>
    <n v="0"/>
    <n v="0"/>
    <n v="0"/>
    <n v="0"/>
    <n v="0"/>
    <n v="0"/>
    <n v="0"/>
    <n v="0"/>
    <n v="0"/>
    <x v="0"/>
    <m/>
    <x v="8"/>
    <x v="5"/>
    <s v="no root cause"/>
    <x v="5"/>
    <s v=""/>
  </r>
  <r>
    <s v="Edea"/>
    <s v="LIT_005"/>
    <s v="LITTORAL"/>
    <s v="OCM/Strategique"/>
    <m/>
    <s v="LITTORAL"/>
    <s v="Edea"/>
    <s v="ZTE"/>
    <n v="0"/>
    <n v="0"/>
    <n v="0"/>
    <n v="0"/>
    <n v="0"/>
    <n v="1.4424476290760286"/>
    <n v="0"/>
    <n v="0"/>
    <n v="0"/>
    <n v="0"/>
    <n v="0"/>
    <n v="0"/>
    <n v="0"/>
    <n v="0"/>
    <n v="0"/>
    <n v="0"/>
    <n v="0"/>
    <n v="0"/>
    <n v="0"/>
    <n v="0"/>
    <n v="0"/>
    <n v="0"/>
    <n v="0"/>
    <n v="0"/>
    <x v="0"/>
    <m/>
    <x v="8"/>
    <x v="5"/>
    <s v="no root cause"/>
    <x v="5"/>
    <s v=""/>
  </r>
  <r>
    <s v="PK14-Market-IHS"/>
    <s v="LIT_578"/>
    <s v="Douala"/>
    <s v="IHS"/>
    <s v="Grid-Gen"/>
    <s v="LITTORAL"/>
    <s v="Douala"/>
    <s v="ZTE"/>
    <n v="0"/>
    <n v="0"/>
    <n v="0"/>
    <n v="4.4846304429092019"/>
    <n v="0.96300505374779155"/>
    <n v="1.2719264452834067"/>
    <n v="0"/>
    <n v="0"/>
    <n v="0"/>
    <n v="0"/>
    <n v="0"/>
    <n v="0"/>
    <n v="0"/>
    <n v="0"/>
    <n v="0"/>
    <n v="0"/>
    <n v="0"/>
    <n v="0"/>
    <n v="0"/>
    <n v="0"/>
    <n v="0"/>
    <n v="0"/>
    <n v="0"/>
    <n v="0"/>
    <x v="0"/>
    <m/>
    <x v="8"/>
    <x v="5"/>
    <s v="no root cause"/>
    <x v="5"/>
    <s v=""/>
  </r>
  <r>
    <s v="Makepe"/>
    <s v="LIT_037"/>
    <s v="Douala"/>
    <s v="IHS"/>
    <s v="Grid-Gen"/>
    <s v="LITTORAL"/>
    <s v="Douala"/>
    <s v="ZTE"/>
    <n v="0"/>
    <n v="0"/>
    <n v="0"/>
    <n v="2.4612408078006779E-3"/>
    <n v="0"/>
    <n v="1.2678957175836765"/>
    <n v="0"/>
    <n v="0"/>
    <n v="0"/>
    <n v="0"/>
    <n v="0"/>
    <n v="0"/>
    <n v="0"/>
    <n v="0"/>
    <n v="0"/>
    <n v="0"/>
    <n v="0"/>
    <n v="0"/>
    <n v="0"/>
    <n v="0"/>
    <n v="0"/>
    <n v="0"/>
    <n v="0"/>
    <n v="0"/>
    <x v="0"/>
    <m/>
    <x v="8"/>
    <x v="5"/>
    <s v="no root cause"/>
    <x v="5"/>
    <s v=""/>
  </r>
  <r>
    <s v="Logbessou-PK21-IHS"/>
    <s v="LIT_235"/>
    <s v="Douala"/>
    <s v="IHS"/>
    <s v="Grid-Gen"/>
    <s v="LITTORAL"/>
    <s v="Douala"/>
    <s v="ZTE"/>
    <n v="0"/>
    <n v="0"/>
    <n v="0"/>
    <n v="0"/>
    <n v="0"/>
    <n v="1.0448502281463237"/>
    <n v="0"/>
    <n v="0"/>
    <n v="0"/>
    <n v="0"/>
    <n v="0"/>
    <n v="0"/>
    <n v="0"/>
    <n v="0"/>
    <n v="0"/>
    <n v="0"/>
    <n v="0"/>
    <n v="0"/>
    <n v="0"/>
    <n v="0"/>
    <n v="0"/>
    <n v="0"/>
    <n v="0"/>
    <n v="0"/>
    <x v="0"/>
    <m/>
    <x v="8"/>
    <x v="5"/>
    <s v="no root cause"/>
    <x v="5"/>
    <s v=""/>
  </r>
  <r>
    <s v="Nomayos"/>
    <s v="CTR_062"/>
    <s v="CENTRE"/>
    <s v="IHS"/>
    <s v="Grid-Gen"/>
    <s v="CENTRE"/>
    <s v="Nomayos"/>
    <s v="ZTE"/>
    <n v="0"/>
    <n v="0"/>
    <n v="0"/>
    <n v="0"/>
    <n v="0.22400858366649262"/>
    <n v="0.79960006620381086"/>
    <n v="0.18885564430290563"/>
    <n v="0"/>
    <n v="0"/>
    <n v="0"/>
    <n v="0"/>
    <n v="0"/>
    <n v="0"/>
    <n v="0"/>
    <n v="0"/>
    <n v="0"/>
    <n v="0"/>
    <n v="0"/>
    <n v="0"/>
    <n v="0"/>
    <n v="0"/>
    <n v="0"/>
    <n v="0"/>
    <n v="0"/>
    <x v="0"/>
    <m/>
    <x v="8"/>
    <x v="5"/>
    <s v="no root cause"/>
    <x v="5"/>
    <s v=""/>
  </r>
  <r>
    <s v="H-Lumiere"/>
    <s v="LIT_065"/>
    <s v="Douala"/>
    <s v="IHS"/>
    <s v="Grid-Gen (LL)"/>
    <s v="LITTORAL"/>
    <s v="Douala"/>
    <s v="ZTE"/>
    <n v="0"/>
    <n v="0"/>
    <n v="0"/>
    <n v="0"/>
    <n v="0"/>
    <n v="0.38170634614890758"/>
    <n v="0"/>
    <n v="0"/>
    <n v="0"/>
    <n v="0"/>
    <n v="0"/>
    <n v="0"/>
    <n v="0"/>
    <n v="0"/>
    <n v="0"/>
    <n v="0"/>
    <n v="0"/>
    <n v="0"/>
    <n v="0"/>
    <n v="0"/>
    <n v="0"/>
    <n v="0"/>
    <n v="0"/>
    <n v="0"/>
    <x v="0"/>
    <m/>
    <x v="8"/>
    <x v="5"/>
    <s v="no root cause"/>
    <x v="5"/>
    <s v=""/>
  </r>
  <r>
    <s v="Mak-Missoke"/>
    <s v="LIT_080"/>
    <s v="Douala"/>
    <s v="IHS"/>
    <s v="Grid-Gen"/>
    <s v="LITTORAL"/>
    <s v="Douala"/>
    <s v="ZTE"/>
    <n v="0"/>
    <n v="0"/>
    <n v="0"/>
    <n v="2.0153638498657677E-3"/>
    <n v="0"/>
    <n v="0.23071457311383381"/>
    <n v="3.9897070196013802E-2"/>
    <n v="0"/>
    <n v="0"/>
    <n v="0"/>
    <n v="0"/>
    <n v="0"/>
    <n v="0"/>
    <n v="0"/>
    <n v="0"/>
    <n v="0"/>
    <n v="0"/>
    <n v="0"/>
    <n v="0"/>
    <n v="0"/>
    <n v="0"/>
    <n v="0"/>
    <n v="0"/>
    <n v="0"/>
    <x v="0"/>
    <m/>
    <x v="8"/>
    <x v="5"/>
    <s v="no root cause"/>
    <x v="5"/>
    <s v=""/>
  </r>
  <r>
    <s v="Tourningal-MTN-IHS"/>
    <s v="ADM_094"/>
    <s v="ADAMAOUA"/>
    <s v="IHS"/>
    <s v="Solar-Grid-Gen"/>
    <s v="ADAMAOUA"/>
    <s v="Tournigal"/>
    <s v="NOKIA"/>
    <n v="0"/>
    <n v="0.16811878838417238"/>
    <n v="0"/>
    <n v="0"/>
    <n v="1.4270540178252754E-3"/>
    <n v="0.20710079855808464"/>
    <n v="0"/>
    <n v="0"/>
    <n v="0"/>
    <n v="0"/>
    <n v="0"/>
    <n v="0"/>
    <n v="0"/>
    <n v="0"/>
    <n v="0"/>
    <n v="0"/>
    <n v="0"/>
    <n v="0"/>
    <n v="0"/>
    <n v="0"/>
    <n v="0"/>
    <n v="0"/>
    <n v="0"/>
    <n v="0"/>
    <x v="0"/>
    <m/>
    <x v="8"/>
    <x v="5"/>
    <s v="no root cause"/>
    <x v="5"/>
    <s v=""/>
  </r>
  <r>
    <s v="Makepe-Missoke-Clinique"/>
    <s v="LIT_398"/>
    <s v="Douala"/>
    <s v="IHS"/>
    <s v="Grid-Lithium"/>
    <s v="LITTORAL"/>
    <s v="Douala"/>
    <s v="ZTE"/>
    <n v="0"/>
    <n v="0"/>
    <n v="0"/>
    <n v="2.3542303378962857E-3"/>
    <n v="0"/>
    <n v="0.19896813370886871"/>
    <n v="0"/>
    <n v="0"/>
    <n v="0"/>
    <n v="0"/>
    <n v="0"/>
    <n v="0"/>
    <n v="0"/>
    <n v="0"/>
    <n v="0"/>
    <n v="0"/>
    <n v="0"/>
    <n v="0"/>
    <n v="0"/>
    <n v="0"/>
    <n v="0"/>
    <n v="0"/>
    <n v="0"/>
    <n v="0"/>
    <x v="0"/>
    <m/>
    <x v="8"/>
    <x v="5"/>
    <s v="no root cause"/>
    <x v="5"/>
    <s v=""/>
  </r>
  <r>
    <s v="Garoua-Roum-Adja-Camp-Sic"/>
    <s v="NRD_084"/>
    <s v="Garoua"/>
    <s v="IHS"/>
    <s v="Grid-Gen"/>
    <s v="NORD"/>
    <s v="Garoua"/>
    <s v="Huawei"/>
    <n v="0"/>
    <n v="0"/>
    <n v="3.4690654133600431"/>
    <n v="0"/>
    <n v="0"/>
    <n v="2.9160353048942312E-2"/>
    <n v="0"/>
    <n v="0"/>
    <n v="0"/>
    <n v="0"/>
    <n v="0"/>
    <n v="0"/>
    <n v="2.9267185168063508"/>
    <n v="0"/>
    <n v="0"/>
    <n v="0"/>
    <n v="0"/>
    <n v="0"/>
    <n v="0"/>
    <n v="0"/>
    <n v="0"/>
    <n v="0"/>
    <n v="0"/>
    <n v="0"/>
    <x v="0"/>
    <m/>
    <x v="8"/>
    <x v="5"/>
    <s v="no root cause"/>
    <x v="5"/>
    <s v=""/>
  </r>
  <r>
    <s v="Hot-Spot"/>
    <s v="NRO_028"/>
    <s v="NORD-OUEST"/>
    <s v="OCM/Strategique"/>
    <m/>
    <s v="NORD-OUEST"/>
    <s v="Bamenda"/>
    <s v="Huawei"/>
    <n v="0"/>
    <n v="0"/>
    <n v="0"/>
    <n v="0"/>
    <n v="0"/>
    <n v="7.936609851241179E-3"/>
    <n v="0"/>
    <n v="0"/>
    <n v="0"/>
    <n v="0"/>
    <n v="0"/>
    <n v="0"/>
    <n v="0"/>
    <n v="0"/>
    <n v="0"/>
    <n v="0"/>
    <n v="0"/>
    <n v="0.41639557347624223"/>
    <n v="0"/>
    <n v="0"/>
    <n v="0"/>
    <n v="0"/>
    <n v="0"/>
    <n v="0"/>
    <x v="0"/>
    <m/>
    <x v="8"/>
    <x v="5"/>
    <s v="no root cause"/>
    <x v="5"/>
    <s v=""/>
  </r>
  <r>
    <s v="Nkololoun-II"/>
    <s v="LIT_439"/>
    <s v="Douala"/>
    <s v="IHS"/>
    <s v="Grid-Gen"/>
    <s v="LITTORAL"/>
    <s v="Douala"/>
    <s v="ZTE"/>
    <n v="0"/>
    <n v="0"/>
    <n v="0"/>
    <n v="0"/>
    <n v="0"/>
    <n v="4.5657800492534956E-3"/>
    <n v="0"/>
    <n v="0"/>
    <n v="0"/>
    <n v="0"/>
    <n v="0"/>
    <n v="0"/>
    <n v="0"/>
    <n v="0"/>
    <n v="0"/>
    <n v="0"/>
    <n v="0"/>
    <n v="0"/>
    <n v="0"/>
    <n v="0"/>
    <n v="0"/>
    <n v="0"/>
    <n v="0"/>
    <n v="0"/>
    <x v="0"/>
    <m/>
    <x v="8"/>
    <x v="5"/>
    <s v="no root cause"/>
    <x v="5"/>
    <s v=""/>
  </r>
  <r>
    <s v="Logpom-Sodikombo"/>
    <s v="LIT_275"/>
    <s v="Douala"/>
    <s v="IHS"/>
    <s v="Grid-Gen"/>
    <s v="LITTORAL"/>
    <s v="Douala"/>
    <s v="ZTE"/>
    <n v="12.115582721946847"/>
    <n v="4.1024425496457244"/>
    <n v="4.9759868505535512E-3"/>
    <n v="0"/>
    <n v="0"/>
    <n v="2.7287669825616584E-3"/>
    <n v="0"/>
    <n v="0"/>
    <n v="0"/>
    <n v="0"/>
    <n v="0"/>
    <n v="0"/>
    <n v="0"/>
    <n v="0"/>
    <n v="0"/>
    <n v="0"/>
    <n v="0"/>
    <n v="0"/>
    <n v="0"/>
    <n v="0"/>
    <n v="0"/>
    <n v="0"/>
    <n v="0"/>
    <n v="0"/>
    <x v="0"/>
    <m/>
    <x v="8"/>
    <x v="5"/>
    <s v="no root cause"/>
    <x v="5"/>
    <s v=""/>
  </r>
  <r>
    <s v="Mbankomo-MTN"/>
    <s v="CTR_222"/>
    <s v="CENTRE"/>
    <s v="IHS"/>
    <s v="Grid-Gen"/>
    <s v="CENTRE"/>
    <s v="Mbankomo"/>
    <s v="ZTE"/>
    <n v="0"/>
    <n v="0"/>
    <n v="0"/>
    <n v="0"/>
    <n v="0"/>
    <n v="0"/>
    <n v="0"/>
    <n v="0"/>
    <n v="0"/>
    <n v="0"/>
    <n v="0"/>
    <n v="0"/>
    <n v="0"/>
    <n v="0"/>
    <n v="0"/>
    <n v="0"/>
    <n v="0"/>
    <n v="0"/>
    <n v="0"/>
    <n v="0"/>
    <n v="0"/>
    <n v="0"/>
    <n v="0"/>
    <n v="0"/>
    <x v="1"/>
    <m/>
    <x v="3"/>
    <x v="1"/>
    <s v="EXCLU"/>
    <x v="1"/>
    <s v=""/>
  </r>
  <r>
    <s v="Ngo-Njo"/>
    <s v="LIT_441"/>
    <s v="Douala"/>
    <s v="IHS"/>
    <s v="Grid-Gen"/>
    <s v="LITTORAL"/>
    <s v="Douala"/>
    <s v="ZTE"/>
    <n v="0"/>
    <n v="57.767140937069307"/>
    <n v="13.868556899607057"/>
    <n v="13.868556899607057"/>
    <n v="43.311488929410174"/>
    <n v="0"/>
    <n v="0"/>
    <n v="0"/>
    <n v="0"/>
    <n v="0"/>
    <n v="0"/>
    <n v="0"/>
    <n v="0"/>
    <n v="0"/>
    <n v="0"/>
    <n v="0"/>
    <n v="0"/>
    <n v="0"/>
    <n v="0"/>
    <n v="0"/>
    <n v="0"/>
    <n v="0"/>
    <n v="0"/>
    <n v="0"/>
    <x v="0"/>
    <m/>
    <x v="8"/>
    <x v="5"/>
    <s v="no root cause"/>
    <x v="5"/>
    <s v=""/>
  </r>
  <r>
    <s v="Boko-Plage-IHS"/>
    <s v="LIT_363"/>
    <s v="Douala"/>
    <s v="CAMUSAT"/>
    <s v="Good Grid + GE"/>
    <s v="LITTORAL"/>
    <s v="Douala"/>
    <s v="ZTE"/>
    <n v="18.008702804815758"/>
    <n v="21.816527695736418"/>
    <n v="23.606866362471571"/>
    <n v="28.974939574754661"/>
    <n v="21.169221363284851"/>
    <n v="0"/>
    <n v="0"/>
    <n v="0"/>
    <n v="0"/>
    <n v="0"/>
    <n v="0"/>
    <n v="0"/>
    <n v="0"/>
    <n v="0"/>
    <n v="0"/>
    <n v="0"/>
    <n v="0"/>
    <n v="0"/>
    <n v="0"/>
    <n v="0"/>
    <n v="0"/>
    <n v="0"/>
    <n v="0"/>
    <n v="0"/>
    <x v="0"/>
    <m/>
    <x v="8"/>
    <x v="5"/>
    <s v="no root cause"/>
    <x v="5"/>
    <s v=""/>
  </r>
  <r>
    <s v="Minkwele-II"/>
    <s v="LIT_621"/>
    <s v="Douala"/>
    <s v="IHS"/>
    <s v="Grid-Gen"/>
    <s v="LITTORAL"/>
    <s v="Douala"/>
    <s v="ZTE"/>
    <n v="0"/>
    <n v="7.0248271424209499"/>
    <n v="0"/>
    <n v="7.0918335316594057"/>
    <n v="10.879148082515059"/>
    <n v="0"/>
    <n v="6.384904532392782"/>
    <n v="0"/>
    <n v="0.13230061095844323"/>
    <n v="0"/>
    <n v="0"/>
    <n v="0"/>
    <n v="0"/>
    <n v="0"/>
    <n v="0"/>
    <n v="0"/>
    <n v="0"/>
    <n v="0"/>
    <n v="0"/>
    <n v="0"/>
    <n v="0"/>
    <n v="0"/>
    <n v="0"/>
    <n v="0"/>
    <x v="0"/>
    <m/>
    <x v="8"/>
    <x v="5"/>
    <s v="no root cause"/>
    <x v="5"/>
    <s v=""/>
  </r>
  <r>
    <s v="Mbanga-Pongo-IHS"/>
    <s v="LIT_598"/>
    <s v="LITTORAL"/>
    <s v="IHS"/>
    <s v="Hybrid-Gen"/>
    <s v="LITTORAL"/>
    <s v="Mbanga Pongo"/>
    <s v="ZTE"/>
    <n v="5.1944665599415574"/>
    <n v="10.797017546863454"/>
    <n v="4.4570039065955553"/>
    <n v="0.57985406625517599"/>
    <n v="8.9089426509489673"/>
    <n v="0"/>
    <n v="0"/>
    <n v="0"/>
    <n v="0"/>
    <n v="0"/>
    <n v="0"/>
    <n v="0"/>
    <n v="0"/>
    <n v="0"/>
    <n v="0"/>
    <n v="0"/>
    <n v="0"/>
    <n v="0"/>
    <n v="0"/>
    <n v="0"/>
    <n v="0"/>
    <n v="0"/>
    <n v="0"/>
    <n v="0"/>
    <x v="0"/>
    <m/>
    <x v="8"/>
    <x v="5"/>
    <s v="no root cause"/>
    <x v="5"/>
    <s v=""/>
  </r>
  <r>
    <s v="Carington"/>
    <s v="CTR_070"/>
    <s v="Yaounde"/>
    <s v="IHS"/>
    <s v="GridOnly"/>
    <s v="CENTRE"/>
    <s v="Yaounde"/>
    <s v="ZTE"/>
    <n v="8.4020340550119421"/>
    <n v="0"/>
    <n v="2.6205793974882505"/>
    <n v="13.791687712059083"/>
    <n v="8.7669932626208151"/>
    <n v="0"/>
    <n v="0"/>
    <n v="0"/>
    <n v="0"/>
    <n v="0"/>
    <n v="0"/>
    <n v="0"/>
    <n v="0"/>
    <n v="0"/>
    <n v="0"/>
    <n v="0"/>
    <n v="0"/>
    <n v="0"/>
    <n v="0"/>
    <n v="0"/>
    <n v="0"/>
    <n v="0"/>
    <n v="0"/>
    <n v="0"/>
    <x v="0"/>
    <m/>
    <x v="8"/>
    <x v="5"/>
    <s v="no root cause"/>
    <x v="5"/>
    <s v=""/>
  </r>
  <r>
    <s v="Towe-South-IHS"/>
    <s v="SUO_193"/>
    <s v="SUD-OUEST"/>
    <s v="IHS"/>
    <m/>
    <s v="SUD-OUEST"/>
    <s v="Limbe"/>
    <s v="Huawei"/>
    <n v="0"/>
    <n v="4.6460379016816343E-2"/>
    <n v="0"/>
    <n v="0"/>
    <n v="3.8175985138385951"/>
    <n v="0"/>
    <n v="0"/>
    <n v="0"/>
    <n v="0"/>
    <n v="0"/>
    <n v="0"/>
    <n v="0"/>
    <n v="0"/>
    <n v="0"/>
    <n v="0"/>
    <n v="0"/>
    <n v="0"/>
    <n v="0"/>
    <n v="0"/>
    <n v="0"/>
    <n v="0"/>
    <n v="0"/>
    <n v="0"/>
    <n v="0"/>
    <x v="0"/>
    <m/>
    <x v="8"/>
    <x v="5"/>
    <s v="no root cause"/>
    <x v="5"/>
    <s v=""/>
  </r>
  <r>
    <s v="Gazawa-MTN-IHS"/>
    <s v="EXN_130"/>
    <s v="EXTREME-NORD"/>
    <s v="IHS"/>
    <s v="Grid-Gen"/>
    <s v="EXTREME-NORD"/>
    <s v="Gazawa"/>
    <s v="Huawei"/>
    <n v="0"/>
    <n v="0"/>
    <n v="0"/>
    <n v="0"/>
    <n v="0"/>
    <n v="0"/>
    <n v="0"/>
    <n v="0"/>
    <n v="0"/>
    <n v="0"/>
    <n v="0"/>
    <n v="0"/>
    <n v="0"/>
    <n v="0"/>
    <n v="0"/>
    <n v="0"/>
    <n v="0"/>
    <n v="0"/>
    <n v="0"/>
    <n v="0"/>
    <n v="0"/>
    <n v="0"/>
    <n v="0"/>
    <n v="0"/>
    <x v="2"/>
    <m/>
    <x v="8"/>
    <x v="5"/>
    <s v="no root cause"/>
    <x v="5"/>
    <s v=""/>
  </r>
  <r>
    <s v="Bfsam-Baleng-IHS"/>
    <s v="OST_169"/>
    <s v="Bafoussam"/>
    <s v="IHS"/>
    <s v="Grid-Gen"/>
    <s v="OUEST"/>
    <s v="Bafoussam"/>
    <s v="Huawei"/>
    <n v="5.4664515042818447E-2"/>
    <n v="4.4498520401902782E-2"/>
    <n v="0"/>
    <n v="2.2153129128820632"/>
    <n v="2.8583209914591374"/>
    <n v="0"/>
    <n v="0"/>
    <n v="0"/>
    <n v="0"/>
    <n v="0"/>
    <n v="0"/>
    <n v="0"/>
    <n v="0"/>
    <n v="0"/>
    <n v="0"/>
    <n v="0"/>
    <n v="0"/>
    <n v="0"/>
    <n v="0"/>
    <n v="0"/>
    <n v="0"/>
    <n v="0"/>
    <n v="0"/>
    <n v="0"/>
    <x v="0"/>
    <m/>
    <x v="8"/>
    <x v="5"/>
    <s v="no root cause"/>
    <x v="5"/>
    <s v=""/>
  </r>
  <r>
    <s v="Bsadi-BlocJ"/>
    <s v="LIT_247"/>
    <s v="Douala"/>
    <s v="IHS"/>
    <s v="Grid-Gen"/>
    <s v="LITTORAL"/>
    <s v="Douala"/>
    <s v="ZTE"/>
    <n v="0"/>
    <n v="0"/>
    <n v="0"/>
    <n v="5.0362159100313049"/>
    <n v="2.7981454372162435"/>
    <n v="0"/>
    <n v="0"/>
    <n v="0"/>
    <n v="0"/>
    <n v="0"/>
    <n v="0"/>
    <n v="0"/>
    <n v="0"/>
    <n v="0"/>
    <n v="0"/>
    <n v="0"/>
    <n v="0"/>
    <n v="0"/>
    <n v="0"/>
    <n v="0"/>
    <n v="0"/>
    <n v="0"/>
    <n v="0"/>
    <n v="0"/>
    <x v="0"/>
    <m/>
    <x v="8"/>
    <x v="5"/>
    <s v="no root cause"/>
    <x v="5"/>
    <s v=""/>
  </r>
  <r>
    <s v="Moutourwa-MTN"/>
    <s v="EXN_027"/>
    <s v="EXTREME-NORD"/>
    <s v="IHS"/>
    <s v="Grid-Gen"/>
    <s v="EXTREME-NORD"/>
    <s v="Moutourwa"/>
    <s v="Huawei"/>
    <n v="0"/>
    <n v="0"/>
    <n v="0"/>
    <n v="0"/>
    <n v="0"/>
    <n v="0"/>
    <n v="0"/>
    <n v="0"/>
    <n v="0"/>
    <n v="0"/>
    <n v="0"/>
    <n v="0"/>
    <n v="0"/>
    <n v="0"/>
    <n v="0"/>
    <n v="0"/>
    <n v="0"/>
    <n v="0"/>
    <n v="0"/>
    <n v="0"/>
    <n v="0"/>
    <n v="0"/>
    <n v="0"/>
    <n v="0"/>
    <x v="2"/>
    <m/>
    <x v="8"/>
    <x v="5"/>
    <s v="no root cause"/>
    <x v="5"/>
    <s v=""/>
  </r>
  <r>
    <s v="Mouda-IHS"/>
    <s v="EXN_186"/>
    <s v="EXTREME-NORD"/>
    <s v="IHS"/>
    <s v="Hybrid-Gen"/>
    <s v="EXTREME-NORD"/>
    <s v="Mouda"/>
    <s v="Huawei"/>
    <n v="0"/>
    <n v="0"/>
    <n v="0"/>
    <n v="0"/>
    <n v="0"/>
    <n v="0"/>
    <n v="0"/>
    <n v="0"/>
    <n v="0"/>
    <n v="0"/>
    <n v="0"/>
    <n v="0"/>
    <n v="0"/>
    <n v="0"/>
    <n v="0"/>
    <n v="0"/>
    <n v="0"/>
    <n v="0"/>
    <n v="0"/>
    <n v="0"/>
    <n v="0"/>
    <n v="0"/>
    <n v="0"/>
    <n v="0"/>
    <x v="2"/>
    <m/>
    <x v="8"/>
    <x v="5"/>
    <s v="no root cause"/>
    <x v="5"/>
    <s v=""/>
  </r>
  <r>
    <s v="Djamboutou-MTN-IHS"/>
    <s v="NRD_118"/>
    <s v="Garoua"/>
    <s v="IHS"/>
    <s v="Grid-Gen"/>
    <s v="NORD"/>
    <s v="Garoua"/>
    <s v="Huawei"/>
    <n v="0"/>
    <n v="1.974575025753853"/>
    <n v="3.7553897606675171"/>
    <n v="9.5297638920992025"/>
    <n v="1.194468700150956"/>
    <n v="0"/>
    <n v="0"/>
    <n v="0"/>
    <n v="0.81194194039944867"/>
    <n v="0"/>
    <n v="0"/>
    <n v="0"/>
    <n v="0"/>
    <n v="0"/>
    <n v="0"/>
    <n v="0"/>
    <n v="0"/>
    <n v="0"/>
    <n v="0"/>
    <n v="0"/>
    <n v="0"/>
    <n v="0"/>
    <n v="0"/>
    <n v="0"/>
    <x v="0"/>
    <m/>
    <x v="8"/>
    <x v="5"/>
    <s v="no root cause"/>
    <x v="5"/>
    <s v=""/>
  </r>
  <r>
    <s v="Guider-CRTV"/>
    <s v="NRD_100"/>
    <s v="NORD"/>
    <s v="CAMUSAT"/>
    <s v="Medium Grid + Solar + GE"/>
    <s v="NORD"/>
    <s v="Guider"/>
    <s v="Huawei"/>
    <n v="6.1966196105960352"/>
    <n v="3.331235928123208"/>
    <n v="0"/>
    <n v="0"/>
    <n v="1.1197397220010674"/>
    <n v="0"/>
    <n v="0"/>
    <n v="0"/>
    <n v="0"/>
    <n v="0"/>
    <n v="0"/>
    <n v="0"/>
    <n v="0"/>
    <n v="0"/>
    <n v="0"/>
    <n v="0"/>
    <n v="0"/>
    <n v="3.3099230095339198"/>
    <n v="0"/>
    <n v="0"/>
    <n v="0"/>
    <n v="0"/>
    <n v="0"/>
    <n v="0"/>
    <x v="0"/>
    <m/>
    <x v="8"/>
    <x v="5"/>
    <s v="no root cause"/>
    <x v="5"/>
    <s v=""/>
  </r>
  <r>
    <s v="Badjouma-Zagam"/>
    <s v="EXN_239"/>
    <s v="EXTREME-NORD"/>
    <s v="CAMUSAT"/>
    <s v="Hybrid Solar - S3"/>
    <s v="EXTREME-NORD"/>
    <s v="Badjouma"/>
    <s v="Huawei"/>
    <n v="0"/>
    <n v="0"/>
    <n v="0"/>
    <n v="0"/>
    <n v="0"/>
    <n v="0"/>
    <n v="0"/>
    <n v="0"/>
    <n v="0"/>
    <n v="0"/>
    <n v="0"/>
    <n v="0"/>
    <n v="0"/>
    <n v="0"/>
    <n v="0"/>
    <n v="0"/>
    <n v="0"/>
    <n v="0"/>
    <n v="0"/>
    <n v="0"/>
    <n v="0"/>
    <n v="0"/>
    <n v="0"/>
    <n v="0"/>
    <x v="2"/>
    <m/>
    <x v="8"/>
    <x v="5"/>
    <s v="no root cause"/>
    <x v="5"/>
    <s v=""/>
  </r>
  <r>
    <s v="Madagascar-Nodal"/>
    <s v="LIT_814"/>
    <s v="Douala"/>
    <m/>
    <m/>
    <s v="LITTORAL"/>
    <s v="Douala"/>
    <s v="ZTE"/>
    <n v="0"/>
    <n v="0"/>
    <n v="0"/>
    <n v="0"/>
    <n v="0.70953292070096141"/>
    <n v="0"/>
    <n v="0"/>
    <n v="0"/>
    <n v="0"/>
    <n v="0"/>
    <n v="0"/>
    <n v="0"/>
    <n v="0"/>
    <n v="0"/>
    <n v="0"/>
    <n v="0"/>
    <n v="0"/>
    <n v="0"/>
    <n v="0"/>
    <n v="0"/>
    <n v="0"/>
    <n v="0"/>
    <n v="0"/>
    <n v="0"/>
    <x v="0"/>
    <m/>
    <x v="8"/>
    <x v="5"/>
    <s v="no root cause"/>
    <x v="5"/>
    <s v=""/>
  </r>
  <r>
    <s v="Gamdougoum-IHS"/>
    <s v="EXN_163"/>
    <s v="EXTREME-NORD"/>
    <s v="IHS"/>
    <s v="Solar-Gen"/>
    <s v="EXTREME-NORD"/>
    <s v="Gamdougoum"/>
    <s v="Huawei"/>
    <n v="0"/>
    <n v="0"/>
    <n v="0"/>
    <n v="0"/>
    <n v="0"/>
    <n v="0"/>
    <n v="0"/>
    <n v="0"/>
    <n v="0"/>
    <n v="0"/>
    <n v="0"/>
    <n v="0"/>
    <n v="0"/>
    <n v="0"/>
    <n v="0"/>
    <n v="0"/>
    <n v="0"/>
    <n v="0"/>
    <n v="0"/>
    <n v="0"/>
    <n v="0"/>
    <n v="0"/>
    <n v="0"/>
    <n v="0"/>
    <x v="2"/>
    <m/>
    <x v="8"/>
    <x v="5"/>
    <s v="no root cause"/>
    <x v="5"/>
    <s v=""/>
  </r>
  <r>
    <s v="Tiko-Likomba-IHS"/>
    <s v="SUO_209"/>
    <s v="SUD-OUEST"/>
    <s v="IHS"/>
    <s v="Grid-Gen"/>
    <s v="SUD-OUEST"/>
    <s v="Tiko"/>
    <s v="Huawei"/>
    <n v="0"/>
    <n v="0"/>
    <n v="0"/>
    <n v="0"/>
    <n v="0"/>
    <n v="0"/>
    <n v="0"/>
    <n v="0"/>
    <n v="0"/>
    <n v="0"/>
    <n v="0"/>
    <n v="0"/>
    <n v="0"/>
    <n v="0"/>
    <n v="0"/>
    <n v="0"/>
    <n v="0"/>
    <n v="0"/>
    <n v="0"/>
    <n v="0"/>
    <n v="0"/>
    <n v="0"/>
    <n v="0"/>
    <n v="0"/>
    <x v="2"/>
    <m/>
    <x v="8"/>
    <x v="5"/>
    <s v="no root cause"/>
    <x v="5"/>
    <s v=""/>
  </r>
  <r>
    <s v="Yassa-II"/>
    <s v="LIT_642"/>
    <s v="Douala"/>
    <s v="CAMUSAT"/>
    <s v="Good Grid + GE"/>
    <s v="LITTORAL"/>
    <s v="Douala"/>
    <s v="ZTE"/>
    <n v="0"/>
    <n v="0"/>
    <n v="0"/>
    <n v="2.3167766734297483E-2"/>
    <n v="7.1643509600980121E-2"/>
    <n v="0"/>
    <n v="2.4344881903245626E-2"/>
    <n v="0"/>
    <n v="0"/>
    <n v="0"/>
    <n v="0"/>
    <n v="0"/>
    <n v="0"/>
    <n v="0"/>
    <n v="0"/>
    <n v="0"/>
    <n v="0"/>
    <n v="0"/>
    <n v="0"/>
    <n v="0"/>
    <n v="0"/>
    <n v="0"/>
    <n v="0"/>
    <n v="0"/>
    <x v="0"/>
    <m/>
    <x v="8"/>
    <x v="5"/>
    <s v="no root cause"/>
    <x v="5"/>
    <s v=""/>
  </r>
  <r>
    <s v="Ngambe"/>
    <s v="SUO_029"/>
    <s v="LITTORAL"/>
    <s v="IHS"/>
    <s v="Grid-Hybrid-Gen"/>
    <s v="SUD-OUEST"/>
    <s v="Ngambe"/>
    <s v="ZTE"/>
    <n v="0"/>
    <n v="0"/>
    <n v="0"/>
    <n v="0"/>
    <n v="0"/>
    <n v="0"/>
    <n v="0"/>
    <n v="0"/>
    <n v="0"/>
    <n v="0"/>
    <n v="0"/>
    <n v="0"/>
    <n v="0"/>
    <n v="0"/>
    <n v="0"/>
    <n v="0"/>
    <n v="0"/>
    <n v="0"/>
    <n v="0"/>
    <n v="0"/>
    <n v="0"/>
    <n v="0"/>
    <n v="0"/>
    <n v="0"/>
    <x v="2"/>
    <m/>
    <x v="8"/>
    <x v="5"/>
    <s v="no root cause"/>
    <x v="5"/>
    <s v=""/>
  </r>
  <r>
    <s v="Yassa-Dispensaire"/>
    <s v="LIT_639"/>
    <s v="Douala"/>
    <s v="CAMUSAT"/>
    <s v="Good Grid + GE"/>
    <s v="LITTORAL"/>
    <s v="Douala"/>
    <s v="ZTE"/>
    <n v="0"/>
    <n v="0"/>
    <n v="0"/>
    <n v="0"/>
    <n v="6.7042059395090808E-2"/>
    <n v="0"/>
    <n v="0"/>
    <n v="0"/>
    <n v="0"/>
    <n v="0"/>
    <n v="0"/>
    <n v="0"/>
    <n v="0"/>
    <n v="0"/>
    <n v="0"/>
    <n v="0"/>
    <n v="0"/>
    <n v="0"/>
    <n v="0"/>
    <n v="0"/>
    <n v="0"/>
    <n v="0"/>
    <n v="0"/>
    <n v="0"/>
    <x v="0"/>
    <m/>
    <x v="8"/>
    <x v="5"/>
    <s v="no root cause"/>
    <x v="5"/>
    <s v=""/>
  </r>
  <r>
    <s v="Du-Levant"/>
    <s v="LIT_046"/>
    <s v="Douala"/>
    <s v="IHS"/>
    <s v="Grid-Gen"/>
    <s v="LITTORAL"/>
    <s v="Douala"/>
    <s v="ZTE"/>
    <n v="0"/>
    <n v="0"/>
    <n v="0"/>
    <n v="0"/>
    <n v="1.4803115003438603E-3"/>
    <n v="0"/>
    <n v="0"/>
    <n v="0"/>
    <n v="0"/>
    <n v="0"/>
    <n v="0"/>
    <n v="0"/>
    <n v="0"/>
    <n v="0"/>
    <n v="0"/>
    <n v="0"/>
    <n v="0"/>
    <n v="0"/>
    <n v="0"/>
    <n v="0"/>
    <n v="0"/>
    <n v="0"/>
    <n v="0"/>
    <n v="0"/>
    <x v="0"/>
    <m/>
    <x v="8"/>
    <x v="5"/>
    <s v="no root cause"/>
    <x v="5"/>
    <s v=""/>
  </r>
  <r>
    <s v="Tiko-Market-IHS"/>
    <s v="SUO_104"/>
    <s v="SUD-OUEST"/>
    <s v="IHS"/>
    <s v="Grid-Gen"/>
    <s v="SUD-OUEST"/>
    <s v="Tiko"/>
    <s v="Huawei"/>
    <n v="0"/>
    <n v="0"/>
    <n v="0"/>
    <n v="0"/>
    <n v="0"/>
    <n v="0"/>
    <n v="0"/>
    <n v="0"/>
    <n v="0"/>
    <n v="0"/>
    <n v="0"/>
    <n v="0"/>
    <n v="0"/>
    <n v="0"/>
    <n v="0"/>
    <n v="0"/>
    <n v="0"/>
    <n v="0"/>
    <n v="0"/>
    <n v="0"/>
    <n v="0"/>
    <n v="0"/>
    <n v="0"/>
    <n v="0"/>
    <x v="2"/>
    <m/>
    <x v="8"/>
    <x v="5"/>
    <s v="no root cause"/>
    <x v="5"/>
    <s v=""/>
  </r>
  <r>
    <s v="Messamena"/>
    <s v="EST_046"/>
    <s v="CENTRE"/>
    <s v="IHS"/>
    <s v="Solar-Gen"/>
    <s v="EST"/>
    <s v="Messamena"/>
    <s v="ZTE"/>
    <n v="0"/>
    <n v="0"/>
    <n v="0"/>
    <n v="0"/>
    <n v="0"/>
    <n v="0"/>
    <n v="0"/>
    <n v="0"/>
    <n v="0"/>
    <n v="0"/>
    <n v="0"/>
    <n v="0"/>
    <n v="0"/>
    <n v="0"/>
    <n v="0"/>
    <n v="0"/>
    <n v="0"/>
    <n v="0"/>
    <n v="0"/>
    <n v="0"/>
    <n v="0"/>
    <n v="0"/>
    <n v="0"/>
    <n v="0"/>
    <x v="1"/>
    <m/>
    <x v="3"/>
    <x v="1"/>
    <s v="EXCLU"/>
    <x v="1"/>
    <s v=""/>
  </r>
  <r>
    <s v="Nji-Camtel"/>
    <s v="CTR_139"/>
    <s v="CENTRE"/>
    <s v="CAMUSAT"/>
    <s v="Hybrid Solar - S3"/>
    <s v="CENTRE"/>
    <s v="Nji"/>
    <s v="ZTE"/>
    <n v="0"/>
    <n v="0"/>
    <n v="0"/>
    <n v="0"/>
    <n v="0"/>
    <n v="0"/>
    <n v="0"/>
    <n v="0"/>
    <n v="0"/>
    <n v="0"/>
    <n v="0"/>
    <n v="0"/>
    <n v="0"/>
    <n v="0"/>
    <n v="0"/>
    <n v="0"/>
    <n v="0"/>
    <n v="0"/>
    <n v="0"/>
    <n v="0"/>
    <n v="0"/>
    <n v="0"/>
    <n v="0"/>
    <n v="0"/>
    <x v="1"/>
    <m/>
    <x v="3"/>
    <x v="1"/>
    <s v="EXCLU"/>
    <x v="1"/>
    <s v="(05/05/2026 groupe whatsapp incident):impacted by  CTR_139_Z_Nji-Camtel(CTR-139)    ,Hello @+237 6 94 37 87 76 Besoin de support pour les mises à jour et l’ETR concernant l’incident CTR_139_Z_Nji-Camtel._x000a_À ce jour, aucune visibilité sur la prise en charge.|| ||(05/05/2026 groupe whatsapp incident): Probleme d'energie , RCA attendu de camusat"/>
  </r>
  <r>
    <s v="Nguelemendouka-FH"/>
    <s v="EST_024"/>
    <s v="CENTRE"/>
    <s v="IHS"/>
    <s v="Hybrid-Gen-Lithium"/>
    <s v="EST"/>
    <s v="Nguelemendouka"/>
    <s v="ZTE"/>
    <n v="0"/>
    <n v="0"/>
    <n v="0"/>
    <n v="0"/>
    <n v="0"/>
    <n v="0"/>
    <n v="0"/>
    <n v="0"/>
    <n v="0"/>
    <n v="0"/>
    <n v="0"/>
    <n v="0"/>
    <n v="0"/>
    <n v="0"/>
    <n v="0"/>
    <n v="0"/>
    <n v="0"/>
    <n v="0"/>
    <n v="0"/>
    <n v="0"/>
    <n v="0"/>
    <n v="0"/>
    <n v="0"/>
    <n v="0"/>
    <x v="1"/>
    <m/>
    <x v="3"/>
    <x v="1"/>
    <s v="EXCLU"/>
    <x v="1"/>
    <s v=""/>
  </r>
  <r>
    <s v="Nguem-MTN"/>
    <s v="EST_077"/>
    <s v="CENTRE"/>
    <s v="IHS"/>
    <s v="Grid-Gen"/>
    <s v="EST"/>
    <s v="Nguem"/>
    <s v="ZTE"/>
    <n v="0"/>
    <n v="0"/>
    <n v="0"/>
    <n v="0"/>
    <n v="0"/>
    <n v="0"/>
    <n v="0"/>
    <n v="0"/>
    <n v="0"/>
    <n v="0"/>
    <n v="0"/>
    <n v="0"/>
    <n v="0"/>
    <n v="0"/>
    <n v="0"/>
    <n v="0"/>
    <n v="0"/>
    <n v="0"/>
    <n v="0"/>
    <n v="0"/>
    <n v="0"/>
    <n v="0"/>
    <n v="0"/>
    <n v="0"/>
    <x v="1"/>
    <m/>
    <x v="3"/>
    <x v="1"/>
    <s v="EXCLU"/>
    <x v="1"/>
    <s v=""/>
  </r>
  <r>
    <s v="Ndogp-Ecole-Publique"/>
    <s v="LIT_693"/>
    <s v="Douala"/>
    <s v="CAMUSAT"/>
    <s v="Good Grid no GE - 8h"/>
    <s v="LITTORAL"/>
    <s v="Douala"/>
    <s v="ZTE"/>
    <n v="0"/>
    <n v="0"/>
    <n v="0"/>
    <n v="10.211349245076804"/>
    <n v="0"/>
    <n v="0"/>
    <n v="0"/>
    <n v="0"/>
    <n v="0"/>
    <n v="0"/>
    <n v="0"/>
    <n v="0"/>
    <n v="0"/>
    <n v="0"/>
    <n v="0"/>
    <n v="0"/>
    <n v="0"/>
    <n v="0"/>
    <n v="0"/>
    <n v="0"/>
    <n v="0"/>
    <n v="0"/>
    <n v="0"/>
    <n v="0"/>
    <x v="0"/>
    <m/>
    <x v="8"/>
    <x v="5"/>
    <s v="no root cause"/>
    <x v="5"/>
    <s v=""/>
  </r>
  <r>
    <s v="Ndogpassi-Lycee-II"/>
    <s v="LIT_409"/>
    <s v="Douala"/>
    <s v="IHS"/>
    <s v="Grid-Gen"/>
    <s v="LITTORAL"/>
    <s v="Douala"/>
    <s v="ZTE"/>
    <n v="0"/>
    <n v="0"/>
    <n v="0"/>
    <n v="5.3193299432416499"/>
    <n v="0"/>
    <n v="0"/>
    <n v="0"/>
    <n v="0"/>
    <n v="0"/>
    <n v="0"/>
    <n v="0"/>
    <n v="0"/>
    <n v="0"/>
    <n v="0"/>
    <n v="0"/>
    <n v="0"/>
    <n v="0"/>
    <n v="0"/>
    <n v="0"/>
    <n v="0"/>
    <n v="0"/>
    <n v="0"/>
    <n v="0"/>
    <n v="0"/>
    <x v="0"/>
    <m/>
    <x v="8"/>
    <x v="5"/>
    <s v="no root cause"/>
    <x v="5"/>
    <s v=""/>
  </r>
  <r>
    <s v="Mbouda-Lepi"/>
    <s v="OST_071"/>
    <s v="OUEST"/>
    <s v="IHS"/>
    <s v="Grid-Gen"/>
    <s v="OUEST"/>
    <s v="Mbouda"/>
    <s v="Huawei"/>
    <n v="0"/>
    <n v="0"/>
    <n v="0"/>
    <n v="4.9775028322104369"/>
    <n v="0"/>
    <n v="0"/>
    <n v="0"/>
    <n v="0"/>
    <n v="0"/>
    <n v="0"/>
    <n v="0"/>
    <n v="0"/>
    <n v="0"/>
    <n v="0"/>
    <n v="0"/>
    <n v="0"/>
    <n v="0"/>
    <n v="0"/>
    <n v="0"/>
    <n v="0"/>
    <n v="0"/>
    <n v="0"/>
    <n v="0"/>
    <n v="0"/>
    <x v="0"/>
    <m/>
    <x v="8"/>
    <x v="5"/>
    <s v="no root cause"/>
    <x v="5"/>
    <s v=""/>
  </r>
  <r>
    <s v="Dschang-Q-Admin"/>
    <s v="OST_112"/>
    <s v="OUEST"/>
    <s v="IHS"/>
    <s v="Grid-Gen"/>
    <s v="OUEST"/>
    <s v="Dschang"/>
    <s v="Huawei"/>
    <n v="0"/>
    <n v="0"/>
    <n v="0"/>
    <n v="4.6290054018885218"/>
    <n v="0"/>
    <n v="0"/>
    <n v="0"/>
    <n v="0"/>
    <n v="0"/>
    <n v="0"/>
    <n v="0"/>
    <n v="0"/>
    <n v="0"/>
    <n v="0"/>
    <n v="0"/>
    <n v="0"/>
    <n v="0"/>
    <n v="0"/>
    <n v="0"/>
    <n v="0"/>
    <n v="0"/>
    <n v="0"/>
    <n v="0"/>
    <n v="0"/>
    <x v="0"/>
    <m/>
    <x v="8"/>
    <x v="5"/>
    <s v="no root cause"/>
    <x v="5"/>
    <s v=""/>
  </r>
  <r>
    <s v="Andom"/>
    <s v="EST_150"/>
    <s v="CENTRE"/>
    <s v="CAMUSAT"/>
    <m/>
    <s v="EST"/>
    <s v="Andom"/>
    <s v="ZTE"/>
    <n v="0"/>
    <n v="0"/>
    <n v="0"/>
    <n v="0"/>
    <n v="0"/>
    <n v="0"/>
    <n v="0"/>
    <n v="0"/>
    <n v="0"/>
    <n v="0"/>
    <n v="0"/>
    <n v="0"/>
    <n v="0"/>
    <n v="0"/>
    <n v="0"/>
    <n v="0"/>
    <n v="0"/>
    <n v="0"/>
    <n v="0"/>
    <n v="0"/>
    <n v="0"/>
    <n v="0"/>
    <n v="0"/>
    <n v="0"/>
    <x v="1"/>
    <m/>
    <x v="3"/>
    <x v="1"/>
    <s v="EXCLU"/>
    <x v="1"/>
    <s v=""/>
  </r>
  <r>
    <s v="Meba-CAMTEL"/>
    <s v="CTR_407"/>
    <s v="CENTRE"/>
    <s v="CAMUSAT"/>
    <s v="Hybrid Solar - S3"/>
    <s v="CENTRE"/>
    <s v="Meba"/>
    <s v="ZTE"/>
    <n v="0"/>
    <n v="0"/>
    <n v="0"/>
    <n v="0"/>
    <n v="0"/>
    <n v="0"/>
    <n v="0"/>
    <n v="0"/>
    <n v="0"/>
    <n v="0"/>
    <n v="0"/>
    <n v="0"/>
    <n v="0"/>
    <n v="0"/>
    <n v="0"/>
    <n v="0"/>
    <n v="0"/>
    <n v="0"/>
    <n v="0"/>
    <n v="0"/>
    <n v="0"/>
    <n v="0"/>
    <n v="0"/>
    <n v="0"/>
    <x v="1"/>
    <m/>
    <x v="3"/>
    <x v="1"/>
    <s v="EXCLU"/>
    <x v="1"/>
    <s v=""/>
  </r>
  <r>
    <s v="Mbouda-Batang-IHS"/>
    <s v="OST_142"/>
    <s v="OUEST"/>
    <s v="IHS"/>
    <s v="Grid-Gen"/>
    <s v="OUEST"/>
    <s v="Mbouda"/>
    <s v="Huawei"/>
    <n v="0"/>
    <n v="0"/>
    <n v="0"/>
    <n v="3.5224814729206435"/>
    <n v="0"/>
    <n v="0"/>
    <n v="0"/>
    <n v="0"/>
    <n v="0"/>
    <n v="0"/>
    <n v="0"/>
    <n v="0"/>
    <n v="0"/>
    <n v="0"/>
    <n v="0"/>
    <n v="0"/>
    <n v="0"/>
    <n v="0"/>
    <n v="0"/>
    <n v="0"/>
    <n v="0"/>
    <n v="0"/>
    <n v="0"/>
    <n v="0"/>
    <x v="0"/>
    <m/>
    <x v="8"/>
    <x v="5"/>
    <s v="no root cause"/>
    <x v="5"/>
    <s v=""/>
  </r>
  <r>
    <s v="Yoko"/>
    <s v="CTR_335"/>
    <s v="CENTRE"/>
    <s v="IHS"/>
    <s v="Grid-Gen"/>
    <s v="CENTRE"/>
    <s v="Yoko"/>
    <s v="ZTE"/>
    <n v="0"/>
    <n v="0"/>
    <n v="0"/>
    <n v="0"/>
    <n v="0"/>
    <n v="0"/>
    <n v="0"/>
    <n v="0"/>
    <n v="0"/>
    <n v="0"/>
    <n v="0"/>
    <n v="0"/>
    <n v="0"/>
    <n v="0"/>
    <n v="0"/>
    <n v="0"/>
    <n v="0"/>
    <n v="0"/>
    <n v="0"/>
    <n v="0"/>
    <n v="0"/>
    <n v="0"/>
    <n v="0"/>
    <n v="0"/>
    <x v="1"/>
    <m/>
    <x v="3"/>
    <x v="1"/>
    <s v="EXCLU"/>
    <x v="1"/>
    <s v=""/>
  </r>
  <r>
    <s v="Mak-Village"/>
    <s v="LIT_531"/>
    <s v="Douala"/>
    <s v="IHS"/>
    <s v="Grid-Gen"/>
    <s v="LITTORAL"/>
    <s v="Douala"/>
    <s v="ZTE"/>
    <n v="0"/>
    <n v="4.1730337896259782"/>
    <n v="0"/>
    <n v="2.9638868200198045"/>
    <n v="0"/>
    <n v="0"/>
    <n v="0"/>
    <n v="0"/>
    <n v="0"/>
    <n v="0"/>
    <n v="0"/>
    <n v="0"/>
    <n v="0"/>
    <n v="0"/>
    <n v="0"/>
    <n v="0"/>
    <n v="0"/>
    <n v="1.8905183016438626E-3"/>
    <n v="0"/>
    <n v="0"/>
    <n v="0"/>
    <n v="0"/>
    <n v="0"/>
    <n v="0"/>
    <x v="0"/>
    <m/>
    <x v="8"/>
    <x v="5"/>
    <s v="no root cause"/>
    <x v="5"/>
    <s v=""/>
  </r>
  <r>
    <s v="Franqueville"/>
    <s v="LIT_596"/>
    <s v="Douala"/>
    <s v="CAMUSAT"/>
    <s v="Good Grid no GE - 8h"/>
    <s v="LITTORAL"/>
    <s v="Douala"/>
    <s v="ZTE"/>
    <n v="0"/>
    <n v="0"/>
    <n v="0"/>
    <n v="2.1085521340741318"/>
    <n v="0"/>
    <n v="0"/>
    <n v="0"/>
    <n v="0"/>
    <n v="0"/>
    <n v="0"/>
    <n v="0"/>
    <n v="0"/>
    <n v="0"/>
    <n v="0"/>
    <n v="0"/>
    <n v="0"/>
    <n v="0"/>
    <n v="0"/>
    <n v="0"/>
    <n v="0"/>
    <n v="0"/>
    <n v="0"/>
    <n v="0"/>
    <n v="0"/>
    <x v="0"/>
    <m/>
    <x v="8"/>
    <x v="5"/>
    <s v="no root cause"/>
    <x v="5"/>
    <s v=""/>
  </r>
  <r>
    <s v="Gra-Yelwa-II"/>
    <s v="NRD_072"/>
    <s v="Garoua"/>
    <s v="IHS"/>
    <s v="Grid-Gen"/>
    <s v="NORD"/>
    <s v="Garoua"/>
    <s v="Huawei"/>
    <n v="0"/>
    <n v="0"/>
    <n v="0"/>
    <n v="1.5103636073086726"/>
    <n v="0"/>
    <n v="0"/>
    <n v="0"/>
    <n v="0"/>
    <n v="0"/>
    <n v="0"/>
    <n v="0"/>
    <n v="0"/>
    <n v="0"/>
    <n v="0"/>
    <n v="0"/>
    <n v="0"/>
    <n v="0"/>
    <n v="0"/>
    <n v="0"/>
    <n v="0"/>
    <n v="0"/>
    <n v="0"/>
    <n v="0"/>
    <n v="0"/>
    <x v="0"/>
    <m/>
    <x v="8"/>
    <x v="5"/>
    <s v="no root cause"/>
    <x v="5"/>
    <s v=""/>
  </r>
  <r>
    <s v="Abong-Mbang-II"/>
    <s v="EST_036"/>
    <s v="CENTRE"/>
    <s v="IHS"/>
    <s v="Grid-Gen"/>
    <s v="EST"/>
    <s v="Abong-Mbang"/>
    <s v="ZTE"/>
    <n v="0"/>
    <n v="0"/>
    <n v="0"/>
    <n v="0"/>
    <n v="0"/>
    <n v="0"/>
    <n v="0"/>
    <n v="0"/>
    <n v="0"/>
    <n v="0"/>
    <n v="0"/>
    <n v="0"/>
    <n v="0"/>
    <n v="0"/>
    <n v="0"/>
    <n v="0"/>
    <n v="0"/>
    <n v="0"/>
    <n v="0"/>
    <n v="0"/>
    <n v="0"/>
    <n v="0"/>
    <n v="0"/>
    <n v="0"/>
    <x v="1"/>
    <m/>
    <x v="3"/>
    <x v="1"/>
    <s v="EXCLU"/>
    <x v="1"/>
    <s v=""/>
  </r>
  <r>
    <s v="EST_201_Z_Bertoua-Qtier-Toungou"/>
    <s v="EST_201"/>
    <s v="CENTRE"/>
    <s v="ESCO"/>
    <s v="Hybrid Solar - S1"/>
    <s v="EST"/>
    <s v="Bertoua"/>
    <s v="ZTE"/>
    <n v="0"/>
    <n v="0"/>
    <n v="0"/>
    <n v="0.68887990000941646"/>
    <n v="0"/>
    <n v="0"/>
    <n v="0"/>
    <n v="0"/>
    <n v="0"/>
    <n v="0"/>
    <n v="0"/>
    <n v="0"/>
    <n v="0"/>
    <n v="0"/>
    <n v="0"/>
    <n v="0"/>
    <n v="0"/>
    <n v="0"/>
    <n v="0"/>
    <n v="0"/>
    <n v="0"/>
    <n v="0"/>
    <n v="0"/>
    <n v="0"/>
    <x v="0"/>
    <m/>
    <x v="8"/>
    <x v="5"/>
    <s v="no root cause"/>
    <x v="5"/>
    <s v=""/>
  </r>
  <r>
    <s v="Japoma-Stade-Camtel"/>
    <s v="LIT_733"/>
    <s v="Douala"/>
    <s v="CAMUSAT"/>
    <s v="Good Grid no GE - 8h"/>
    <s v="LITTORAL"/>
    <s v="Douala"/>
    <s v="ZTE"/>
    <n v="0"/>
    <n v="0.29117548860980513"/>
    <n v="0"/>
    <n v="0.33929452991013997"/>
    <n v="0"/>
    <n v="0"/>
    <n v="0"/>
    <n v="0"/>
    <n v="0"/>
    <n v="0"/>
    <n v="0"/>
    <n v="0"/>
    <n v="0"/>
    <n v="0"/>
    <n v="0"/>
    <n v="0"/>
    <n v="0"/>
    <n v="0"/>
    <n v="0"/>
    <n v="0"/>
    <n v="0"/>
    <n v="0"/>
    <n v="0"/>
    <n v="0"/>
    <x v="0"/>
    <m/>
    <x v="8"/>
    <x v="5"/>
    <s v="no root cause"/>
    <x v="5"/>
    <s v=""/>
  </r>
  <r>
    <s v="Baloum-IHS"/>
    <s v="OST_167"/>
    <s v="OUEST"/>
    <s v="IHS"/>
    <s v="Gen Only"/>
    <s v="OUEST"/>
    <s v="Baloum"/>
    <s v="NOKIA"/>
    <n v="0"/>
    <n v="0"/>
    <n v="0"/>
    <n v="0.28512029463099731"/>
    <n v="0"/>
    <n v="0"/>
    <n v="0"/>
    <n v="0"/>
    <n v="0"/>
    <n v="0"/>
    <n v="0"/>
    <n v="0"/>
    <n v="0"/>
    <n v="0"/>
    <n v="0"/>
    <n v="0"/>
    <n v="0"/>
    <n v="0"/>
    <n v="0"/>
    <n v="0"/>
    <n v="0"/>
    <n v="0"/>
    <n v="0"/>
    <n v="0"/>
    <x v="0"/>
    <m/>
    <x v="8"/>
    <x v="5"/>
    <s v="no root cause"/>
    <x v="5"/>
    <s v=""/>
  </r>
  <r>
    <s v="Garoua-Boulai-Entrance"/>
    <s v="EST_144"/>
    <s v="CENTRE"/>
    <s v="CAMUSAT"/>
    <s v="Hybrid Solar - S3"/>
    <s v="EST"/>
    <s v="Garoua-Boulai"/>
    <s v="ZTE"/>
    <n v="0"/>
    <n v="0"/>
    <n v="0"/>
    <n v="0.15388105572249197"/>
    <n v="0"/>
    <n v="0"/>
    <n v="0"/>
    <n v="0"/>
    <n v="0"/>
    <n v="0"/>
    <n v="0"/>
    <n v="0"/>
    <n v="0"/>
    <n v="0"/>
    <n v="0"/>
    <n v="0"/>
    <n v="0"/>
    <n v="0"/>
    <n v="0"/>
    <n v="0"/>
    <n v="0"/>
    <n v="0"/>
    <n v="0"/>
    <n v="0"/>
    <x v="0"/>
    <m/>
    <x v="8"/>
    <x v="5"/>
    <s v="no root cause"/>
    <x v="5"/>
    <s v=""/>
  </r>
  <r>
    <s v="Aeroport"/>
    <s v="LIT_033"/>
    <s v="Douala"/>
    <s v="IHS"/>
    <s v="Grid-Gen (LL)"/>
    <s v="LITTORAL"/>
    <s v="Douala"/>
    <s v="ZTE"/>
    <n v="0"/>
    <n v="0"/>
    <n v="0"/>
    <n v="2.5307976132384814E-2"/>
    <n v="0"/>
    <n v="0"/>
    <n v="2.751952584374202E-2"/>
    <n v="0"/>
    <n v="0"/>
    <n v="0"/>
    <n v="0"/>
    <n v="0"/>
    <n v="0"/>
    <n v="0"/>
    <n v="0"/>
    <n v="0"/>
    <n v="0"/>
    <n v="0"/>
    <n v="0"/>
    <n v="0"/>
    <n v="0"/>
    <n v="0"/>
    <n v="0"/>
    <n v="0"/>
    <x v="0"/>
    <m/>
    <x v="8"/>
    <x v="5"/>
    <s v="no root cause"/>
    <x v="5"/>
    <s v=""/>
  </r>
  <r>
    <s v="Eseka"/>
    <s v="CTR_067"/>
    <s v="CENTRE"/>
    <s v="IHS"/>
    <s v="Grid-Gen"/>
    <s v="CENTRE"/>
    <s v="Eseka"/>
    <s v="ZTE"/>
    <n v="0"/>
    <n v="0"/>
    <n v="0"/>
    <n v="0"/>
    <n v="0"/>
    <n v="0"/>
    <n v="0"/>
    <n v="0"/>
    <n v="0"/>
    <n v="0"/>
    <n v="0"/>
    <n v="0"/>
    <n v="0"/>
    <n v="0"/>
    <n v="0"/>
    <n v="0"/>
    <n v="0"/>
    <n v="0"/>
    <n v="0"/>
    <n v="0"/>
    <n v="0"/>
    <n v="0"/>
    <n v="0"/>
    <n v="0"/>
    <x v="1"/>
    <m/>
    <x v="3"/>
    <x v="1"/>
    <s v="EXCLU"/>
    <x v="1"/>
    <s v=""/>
  </r>
  <r>
    <s v="Ndogbong-Citadelle"/>
    <s v="LIT_344"/>
    <s v="Douala"/>
    <s v="IHS"/>
    <s v="Grid-Gen"/>
    <s v="LITTORAL"/>
    <s v="Douala"/>
    <s v="ZTE"/>
    <n v="0"/>
    <n v="6.2966743999566264"/>
    <n v="0"/>
    <n v="2.3185601812614315E-3"/>
    <n v="0"/>
    <n v="0"/>
    <n v="0"/>
    <n v="0"/>
    <n v="0"/>
    <n v="0"/>
    <n v="0"/>
    <n v="0"/>
    <n v="0"/>
    <n v="0"/>
    <n v="0"/>
    <n v="0"/>
    <n v="0"/>
    <n v="0"/>
    <n v="0"/>
    <n v="0"/>
    <n v="0"/>
    <n v="0"/>
    <n v="0"/>
    <n v="0"/>
    <x v="0"/>
    <m/>
    <x v="8"/>
    <x v="5"/>
    <s v="no root cause"/>
    <x v="5"/>
    <s v=""/>
  </r>
  <r>
    <s v="Ange-Raphael"/>
    <s v="LIT_056"/>
    <s v="Douala"/>
    <s v="IHS"/>
    <s v="GridOnly"/>
    <s v="LITTORAL"/>
    <s v="Douala"/>
    <s v="ZTE"/>
    <n v="0"/>
    <n v="0"/>
    <n v="0"/>
    <n v="2.2472198679918932E-3"/>
    <n v="0"/>
    <n v="0"/>
    <n v="0"/>
    <n v="0"/>
    <n v="0"/>
    <n v="0"/>
    <n v="0"/>
    <n v="0"/>
    <n v="0"/>
    <n v="0"/>
    <n v="0"/>
    <n v="0"/>
    <n v="0"/>
    <n v="0"/>
    <n v="0"/>
    <n v="0"/>
    <n v="0"/>
    <n v="0"/>
    <n v="0"/>
    <n v="0"/>
    <x v="0"/>
    <m/>
    <x v="8"/>
    <x v="5"/>
    <s v="no root cause"/>
    <x v="5"/>
    <s v=""/>
  </r>
  <r>
    <s v="Socaver"/>
    <s v="LIT_024"/>
    <s v="Douala"/>
    <s v="IHS"/>
    <s v="Grid-Gen"/>
    <s v="LITTORAL"/>
    <s v="Douala"/>
    <s v="ZTE"/>
    <n v="0"/>
    <n v="0"/>
    <n v="0"/>
    <n v="2.2115497113572098E-3"/>
    <n v="0"/>
    <n v="0"/>
    <n v="0"/>
    <n v="0"/>
    <n v="0"/>
    <n v="0"/>
    <n v="0"/>
    <n v="0"/>
    <n v="0"/>
    <n v="0"/>
    <n v="0"/>
    <n v="0"/>
    <n v="0"/>
    <n v="0"/>
    <n v="0"/>
    <n v="0"/>
    <n v="0"/>
    <n v="0"/>
    <n v="0"/>
    <n v="0"/>
    <x v="0"/>
    <m/>
    <x v="8"/>
    <x v="5"/>
    <s v="no root cause"/>
    <x v="5"/>
    <s v=""/>
  </r>
  <r>
    <s v="Santa-New"/>
    <s v="NRO_104"/>
    <s v="NORD-OUEST"/>
    <s v="IHS"/>
    <s v="Grid-Gen"/>
    <s v="NORD-OUEST"/>
    <s v="Santa"/>
    <s v="Huawei"/>
    <n v="0"/>
    <n v="0"/>
    <n v="0"/>
    <n v="0"/>
    <n v="0"/>
    <n v="0"/>
    <n v="0"/>
    <n v="0"/>
    <n v="0"/>
    <n v="0"/>
    <n v="0"/>
    <n v="0"/>
    <n v="0"/>
    <n v="0"/>
    <n v="0"/>
    <n v="0"/>
    <n v="0"/>
    <n v="0"/>
    <n v="0"/>
    <n v="0"/>
    <n v="0"/>
    <n v="0"/>
    <n v="0"/>
    <n v="0"/>
    <x v="2"/>
    <m/>
    <x v="8"/>
    <x v="5"/>
    <s v="no root cause"/>
    <x v="5"/>
    <s v=""/>
  </r>
  <r>
    <s v="Kette"/>
    <s v="EST_045"/>
    <s v="CENTRE"/>
    <s v="IHS"/>
    <s v="Solar-Gen-Lithium"/>
    <s v="EST"/>
    <s v="Kette"/>
    <s v="ZTE"/>
    <n v="0"/>
    <n v="0"/>
    <n v="0"/>
    <n v="0"/>
    <n v="0"/>
    <n v="0"/>
    <n v="0"/>
    <n v="0"/>
    <n v="0"/>
    <n v="0"/>
    <n v="0"/>
    <n v="0"/>
    <n v="0"/>
    <n v="0"/>
    <n v="0"/>
    <n v="0"/>
    <n v="0"/>
    <n v="0"/>
    <n v="0"/>
    <n v="0"/>
    <n v="0"/>
    <n v="0"/>
    <n v="0"/>
    <n v="0"/>
    <x v="1"/>
    <m/>
    <x v="3"/>
    <x v="1"/>
    <s v="EXCLU"/>
    <x v="1"/>
    <s v=""/>
  </r>
  <r>
    <s v="Eseka-Town-MTN-IHS"/>
    <s v="CTR_185"/>
    <s v="CENTRE"/>
    <s v="IHS"/>
    <s v="Grid-Gen"/>
    <s v="CENTRE"/>
    <s v="Eseka"/>
    <s v="ZTE"/>
    <n v="0"/>
    <n v="0"/>
    <n v="0"/>
    <n v="0"/>
    <n v="0"/>
    <n v="0"/>
    <n v="0"/>
    <n v="0"/>
    <n v="0"/>
    <n v="0"/>
    <n v="0"/>
    <n v="0"/>
    <n v="0"/>
    <n v="0"/>
    <n v="0"/>
    <n v="0"/>
    <n v="0"/>
    <n v="0"/>
    <n v="0"/>
    <n v="0"/>
    <n v="0"/>
    <n v="0"/>
    <n v="0"/>
    <n v="0"/>
    <x v="1"/>
    <m/>
    <x v="3"/>
    <x v="1"/>
    <s v="EXCLU"/>
    <x v="1"/>
    <s v=""/>
  </r>
  <r>
    <s v="Makepe-Chefferie"/>
    <s v="LIT_397"/>
    <s v="Douala"/>
    <s v="IHS"/>
    <s v="Grid-Gen"/>
    <s v="LITTORAL"/>
    <s v="Douala"/>
    <s v="ZTE"/>
    <n v="0"/>
    <n v="0"/>
    <n v="0"/>
    <n v="2.0331989281831089E-3"/>
    <n v="0"/>
    <n v="0"/>
    <n v="0"/>
    <n v="0"/>
    <n v="0"/>
    <n v="0"/>
    <n v="0"/>
    <n v="0"/>
    <n v="0"/>
    <n v="0"/>
    <n v="0"/>
    <n v="0"/>
    <n v="0"/>
    <n v="0"/>
    <n v="0"/>
    <n v="0"/>
    <n v="0"/>
    <n v="0"/>
    <n v="0"/>
    <n v="0"/>
    <x v="0"/>
    <m/>
    <x v="8"/>
    <x v="5"/>
    <s v="no root cause"/>
    <x v="5"/>
    <s v=""/>
  </r>
  <r>
    <s v="Makepe-Lycee"/>
    <s v="LIT_285"/>
    <s v="Douala"/>
    <s v="IHS"/>
    <s v="GridOnly"/>
    <s v="LITTORAL"/>
    <s v="Douala"/>
    <s v="ZTE"/>
    <n v="0"/>
    <n v="0"/>
    <n v="0"/>
    <n v="1.926188458278717E-3"/>
    <n v="0"/>
    <n v="0"/>
    <n v="0"/>
    <n v="0"/>
    <n v="0"/>
    <n v="0"/>
    <n v="0"/>
    <n v="0"/>
    <n v="0"/>
    <n v="0"/>
    <n v="0"/>
    <n v="0"/>
    <n v="0"/>
    <n v="0"/>
    <n v="0"/>
    <n v="0"/>
    <n v="0"/>
    <n v="0"/>
    <n v="0"/>
    <n v="0"/>
    <x v="0"/>
    <m/>
    <x v="8"/>
    <x v="5"/>
    <s v="no root cause"/>
    <x v="5"/>
    <s v=""/>
  </r>
  <r>
    <s v="Logpom-Kosovo"/>
    <s v="LIT_276"/>
    <s v="Douala"/>
    <s v="IHS"/>
    <s v="Grid-Gen"/>
    <s v="LITTORAL"/>
    <s v="Douala"/>
    <s v="ZTE"/>
    <n v="0"/>
    <n v="0"/>
    <n v="0"/>
    <n v="1.9083533799613751E-3"/>
    <n v="0"/>
    <n v="0"/>
    <n v="0"/>
    <n v="0"/>
    <n v="0"/>
    <n v="0"/>
    <n v="0"/>
    <n v="0"/>
    <n v="0"/>
    <n v="0"/>
    <n v="0"/>
    <n v="0"/>
    <n v="0"/>
    <n v="0"/>
    <n v="0"/>
    <n v="0"/>
    <n v="0"/>
    <n v="0"/>
    <n v="0"/>
    <n v="0"/>
    <x v="0"/>
    <m/>
    <x v="8"/>
    <x v="5"/>
    <s v="no root cause"/>
    <x v="5"/>
    <s v=""/>
  </r>
  <r>
    <s v="Akum"/>
    <s v="NRO_001"/>
    <s v="NORD-OUEST"/>
    <s v="CAMUSAT"/>
    <s v="Medium Grid + Solar + GE"/>
    <s v="NORD-OUEST"/>
    <s v="Akum"/>
    <s v="Huawei"/>
    <n v="0"/>
    <n v="0"/>
    <n v="0"/>
    <n v="0"/>
    <n v="0"/>
    <n v="0"/>
    <n v="0"/>
    <n v="0"/>
    <n v="0"/>
    <n v="0"/>
    <n v="0"/>
    <n v="0"/>
    <n v="0"/>
    <n v="0"/>
    <n v="0"/>
    <n v="0"/>
    <n v="0"/>
    <n v="0"/>
    <n v="0"/>
    <n v="0"/>
    <n v="0"/>
    <n v="0"/>
    <n v="0"/>
    <n v="0"/>
    <x v="2"/>
    <m/>
    <x v="8"/>
    <x v="5"/>
    <s v="no root cause"/>
    <x v="5"/>
    <s v=""/>
  </r>
  <r>
    <s v="Ndogbong-Guinness"/>
    <s v="LIT_432"/>
    <s v="Douala"/>
    <s v="IHS"/>
    <s v="Grid-Gen"/>
    <s v="LITTORAL"/>
    <s v="Douala"/>
    <s v="ZTE"/>
    <n v="0"/>
    <n v="0"/>
    <n v="0"/>
    <n v="1.6408272052003947E-3"/>
    <n v="0"/>
    <n v="0"/>
    <n v="0"/>
    <n v="0"/>
    <n v="0"/>
    <n v="0"/>
    <n v="0"/>
    <n v="0"/>
    <n v="0"/>
    <n v="0"/>
    <n v="0"/>
    <n v="0"/>
    <n v="0"/>
    <n v="0"/>
    <n v="0"/>
    <n v="0"/>
    <n v="0"/>
    <n v="0"/>
    <n v="0"/>
    <n v="0"/>
    <x v="0"/>
    <m/>
    <x v="8"/>
    <x v="5"/>
    <s v="no root cause"/>
    <x v="5"/>
    <s v=""/>
  </r>
  <r>
    <s v="Ndogbong-Hotel-Pacifique"/>
    <s v="LIT_619"/>
    <s v="Douala"/>
    <s v="CAMUSAT"/>
    <s v="Good Grid no GE - 12h"/>
    <s v="LITTORAL"/>
    <s v="Douala"/>
    <s v="ZTE"/>
    <n v="0"/>
    <n v="0"/>
    <n v="0"/>
    <n v="1.6051570485655401E-3"/>
    <n v="0"/>
    <n v="0"/>
    <n v="0"/>
    <n v="0"/>
    <n v="0"/>
    <n v="0"/>
    <n v="0"/>
    <n v="0"/>
    <n v="0"/>
    <n v="0"/>
    <n v="0"/>
    <n v="0"/>
    <n v="0"/>
    <n v="0"/>
    <n v="0"/>
    <n v="0"/>
    <n v="0"/>
    <n v="0"/>
    <n v="0"/>
    <n v="0"/>
    <x v="0"/>
    <m/>
    <x v="8"/>
    <x v="5"/>
    <s v="no root cause"/>
    <x v="5"/>
    <s v=""/>
  </r>
  <r>
    <s v="Logpom-H-Soeurs"/>
    <s v="LIT_210"/>
    <s v="Douala"/>
    <s v="IHS"/>
    <s v="Grid-Gen"/>
    <s v="LITTORAL"/>
    <s v="Douala"/>
    <s v="ZTE"/>
    <n v="0"/>
    <n v="0"/>
    <n v="0"/>
    <n v="1.5873219702480276E-3"/>
    <n v="0"/>
    <n v="0"/>
    <n v="0"/>
    <n v="0"/>
    <n v="0"/>
    <n v="0"/>
    <n v="0"/>
    <n v="0"/>
    <n v="0"/>
    <n v="0"/>
    <n v="0"/>
    <n v="0"/>
    <n v="0"/>
    <n v="0"/>
    <n v="0"/>
    <n v="0"/>
    <n v="0"/>
    <n v="0"/>
    <n v="0"/>
    <n v="0"/>
    <x v="0"/>
    <m/>
    <x v="8"/>
    <x v="5"/>
    <s v="no root cause"/>
    <x v="5"/>
    <s v=""/>
  </r>
  <r>
    <s v="Logpom-IHS"/>
    <s v="LIT_376"/>
    <s v="Douala"/>
    <s v="IHS"/>
    <s v="Grid-Gen"/>
    <s v="LITTORAL"/>
    <s v="Douala"/>
    <s v="ZTE"/>
    <n v="0"/>
    <n v="0"/>
    <n v="0"/>
    <n v="1.5694868919306861E-3"/>
    <n v="0"/>
    <n v="0"/>
    <n v="0"/>
    <n v="0"/>
    <n v="0"/>
    <n v="0"/>
    <n v="0"/>
    <n v="0"/>
    <n v="0"/>
    <n v="0"/>
    <n v="0"/>
    <n v="0"/>
    <n v="0"/>
    <n v="0"/>
    <n v="0"/>
    <n v="0"/>
    <n v="0"/>
    <n v="0"/>
    <n v="0"/>
    <n v="0"/>
    <x v="0"/>
    <m/>
    <x v="8"/>
    <x v="5"/>
    <s v="no root cause"/>
    <x v="5"/>
    <s v=""/>
  </r>
  <r>
    <s v="Ndogbong-Seven"/>
    <s v="LIT_652"/>
    <s v="Douala"/>
    <s v="CAMUSAT"/>
    <s v="Good Grid no GE - 8h"/>
    <s v="LITTORAL"/>
    <s v="Douala"/>
    <s v="ZTE"/>
    <n v="0"/>
    <n v="0"/>
    <n v="0"/>
    <n v="1.5159816569784899E-3"/>
    <n v="0"/>
    <n v="0"/>
    <n v="0"/>
    <n v="0"/>
    <n v="0"/>
    <n v="0"/>
    <n v="0"/>
    <n v="0"/>
    <n v="0"/>
    <n v="0"/>
    <n v="0"/>
    <n v="0"/>
    <n v="0"/>
    <n v="0"/>
    <n v="0"/>
    <n v="0"/>
    <n v="0"/>
    <n v="0"/>
    <n v="0"/>
    <n v="0"/>
    <x v="0"/>
    <m/>
    <x v="8"/>
    <x v="5"/>
    <s v="no root cause"/>
    <x v="5"/>
    <s v=""/>
  </r>
  <r>
    <s v="Makepe-St-Tropez"/>
    <s v="LIT_224"/>
    <s v="Douala"/>
    <s v="IHS"/>
    <s v="Grid-Gen"/>
    <s v="LITTORAL"/>
    <s v="Douala"/>
    <s v="ZTE"/>
    <n v="0"/>
    <n v="0"/>
    <n v="0"/>
    <n v="1.3733010304392435E-3"/>
    <n v="0"/>
    <n v="0"/>
    <n v="0"/>
    <n v="0"/>
    <n v="0"/>
    <n v="0"/>
    <n v="0"/>
    <n v="0"/>
    <n v="0"/>
    <n v="0"/>
    <n v="0"/>
    <n v="0"/>
    <n v="0"/>
    <n v="0"/>
    <n v="0"/>
    <n v="0"/>
    <n v="0"/>
    <n v="0"/>
    <n v="0"/>
    <n v="0"/>
    <x v="0"/>
    <m/>
    <x v="8"/>
    <x v="5"/>
    <s v="no root cause"/>
    <x v="5"/>
    <s v=""/>
  </r>
  <r>
    <s v="Foumban-Nkoungougnet"/>
    <s v="OST_082"/>
    <s v="OUEST"/>
    <s v="IHS"/>
    <s v="Grid-Gen"/>
    <s v="OUEST"/>
    <s v="Foumban"/>
    <s v="Huawei"/>
    <n v="0"/>
    <n v="0"/>
    <n v="0"/>
    <n v="8.9175391586979543E-5"/>
    <n v="0"/>
    <n v="0"/>
    <n v="0"/>
    <n v="0"/>
    <n v="0"/>
    <n v="0"/>
    <n v="0"/>
    <n v="0"/>
    <n v="0"/>
    <n v="0"/>
    <n v="0"/>
    <n v="0"/>
    <n v="0"/>
    <n v="0"/>
    <n v="0"/>
    <n v="0"/>
    <n v="0"/>
    <n v="0"/>
    <n v="0"/>
    <n v="0"/>
    <x v="0"/>
    <m/>
    <x v="8"/>
    <x v="5"/>
    <s v="no root cause"/>
    <x v="5"/>
    <s v=""/>
  </r>
  <r>
    <s v="BTS-Mobile-Tagidor-Hotel"/>
    <s v="OST_306"/>
    <s v="Bafoussam"/>
    <s v="CAMUSAT"/>
    <s v="Medium Grid + GE"/>
    <s v="OUEST"/>
    <s v="Bafoussam"/>
    <s v="Huawei"/>
    <n v="18.491409199476074"/>
    <n v="18.491409199476074"/>
    <n v="18.491409199476074"/>
    <n v="18.491409199476074"/>
    <n v="0"/>
    <n v="0"/>
    <n v="0"/>
    <n v="0"/>
    <n v="0"/>
    <n v="0"/>
    <n v="0"/>
    <n v="0"/>
    <n v="0"/>
    <n v="0"/>
    <n v="0"/>
    <n v="0"/>
    <n v="0"/>
    <n v="0"/>
    <n v="0"/>
    <n v="0"/>
    <n v="0"/>
    <n v="0"/>
    <n v="0"/>
    <n v="0"/>
    <x v="0"/>
    <m/>
    <x v="14"/>
    <x v="9"/>
    <s v="Projet OCM (HUAWEI)"/>
    <x v="6"/>
    <s v="(05/05/2026 ocm ran 10h): Site en cours de démentelement..;..;(05/05/2026 ocm ran 00h): Site en cours de démentelement"/>
  </r>
  <r>
    <s v="Biyouha"/>
    <s v="CTR_855"/>
    <s v="CENTRE"/>
    <s v="CAMUSAT"/>
    <s v="HGB"/>
    <s v="CENTRE"/>
    <s v="Biyouha"/>
    <s v="ZTE"/>
    <n v="0"/>
    <n v="0"/>
    <n v="0"/>
    <n v="0"/>
    <n v="0"/>
    <n v="0"/>
    <n v="0"/>
    <n v="0"/>
    <n v="0"/>
    <n v="0"/>
    <n v="0"/>
    <n v="0"/>
    <n v="0"/>
    <n v="0"/>
    <n v="0"/>
    <n v="0"/>
    <n v="0"/>
    <n v="0"/>
    <n v="0"/>
    <n v="0"/>
    <n v="0"/>
    <n v="0"/>
    <n v="0"/>
    <n v="0"/>
    <x v="1"/>
    <m/>
    <x v="3"/>
    <x v="1"/>
    <s v="EXCLU"/>
    <x v="1"/>
    <s v=""/>
  </r>
  <r>
    <s v="Indoor-BEAC"/>
    <s v="CTR_878"/>
    <s v="Yaounde"/>
    <s v="CAMUSAT"/>
    <s v="Good Grid no GE - 8h"/>
    <s v="CENTRE"/>
    <s v="Yaounde"/>
    <s v="ZTE"/>
    <n v="13.868556899607057"/>
    <n v="13.868556899607057"/>
    <n v="13.868556899607057"/>
    <n v="13.868556899607057"/>
    <n v="0"/>
    <n v="0"/>
    <n v="0"/>
    <n v="0"/>
    <n v="0"/>
    <n v="0"/>
    <n v="0"/>
    <n v="0"/>
    <n v="0"/>
    <n v="0"/>
    <n v="0"/>
    <n v="0"/>
    <n v="0"/>
    <n v="0"/>
    <n v="0"/>
    <n v="0"/>
    <n v="0"/>
    <n v="0"/>
    <n v="0"/>
    <n v="0"/>
    <x v="0"/>
    <m/>
    <x v="8"/>
    <x v="5"/>
    <s v="no root cause"/>
    <x v="5"/>
    <s v=""/>
  </r>
  <r>
    <s v="Ngoumou-I"/>
    <s v="CTR_577"/>
    <s v="CENTRE"/>
    <s v="CAMUSAT"/>
    <s v="Medium Grid + GE"/>
    <s v="CENTRE"/>
    <s v="Ngoumou"/>
    <s v="ZTE"/>
    <n v="0"/>
    <n v="0"/>
    <n v="0"/>
    <n v="0"/>
    <n v="0"/>
    <n v="0"/>
    <n v="0"/>
    <n v="0"/>
    <n v="0"/>
    <n v="0"/>
    <n v="0"/>
    <n v="0"/>
    <n v="0"/>
    <n v="0"/>
    <n v="0"/>
    <n v="0"/>
    <n v="0"/>
    <n v="0"/>
    <n v="0"/>
    <n v="0"/>
    <n v="0"/>
    <n v="0"/>
    <n v="0"/>
    <n v="0"/>
    <x v="1"/>
    <m/>
    <x v="3"/>
    <x v="1"/>
    <s v="EXCLU"/>
    <x v="1"/>
    <s v=""/>
  </r>
  <r>
    <s v="Minisite-Tradex-Village"/>
    <s v="LIT_663"/>
    <s v="Douala"/>
    <s v="CAMUSAT"/>
    <s v="Good Grid no GE - 8h"/>
    <s v="LITTORAL"/>
    <s v="Douala"/>
    <s v="ZTE"/>
    <n v="2.1888991618939992"/>
    <n v="2.6853385668587149"/>
    <n v="2.1821218321333893"/>
    <n v="2.155547565440469"/>
    <n v="0"/>
    <n v="0"/>
    <n v="0"/>
    <n v="0"/>
    <n v="0"/>
    <n v="0"/>
    <n v="0"/>
    <n v="0"/>
    <n v="0"/>
    <n v="0"/>
    <n v="0"/>
    <n v="0"/>
    <n v="0"/>
    <n v="0"/>
    <n v="0"/>
    <n v="0"/>
    <n v="0"/>
    <n v="0"/>
    <n v="0"/>
    <n v="0"/>
    <x v="0"/>
    <m/>
    <x v="1"/>
    <x v="0"/>
    <s v="AKTIVCO Coupure ENEO &amp; Baisse de tension"/>
    <x v="0"/>
    <s v="(05/05/2026 ocm ran 00h): 04/05/2026 Camusat: grid only site awaited gris return_x000a_04.05.26: Power alarms; Camusat feedback awaiting - Escalated to L2"/>
  </r>
  <r>
    <s v="Minisite-PK8-ESG-ISTA"/>
    <s v="LIT_630"/>
    <s v="Douala"/>
    <s v="CAMUSAT"/>
    <s v="Good Grid no GE - 8h"/>
    <s v="LITTORAL"/>
    <s v="Douala"/>
    <s v="ZTE"/>
    <n v="9.363416116632774E-3"/>
    <n v="3.4288473117543155"/>
    <n v="0"/>
    <n v="3.4778402718922325E-3"/>
    <n v="0"/>
    <n v="0"/>
    <n v="0"/>
    <n v="0"/>
    <n v="0"/>
    <n v="0"/>
    <n v="0"/>
    <n v="0"/>
    <n v="0"/>
    <n v="0"/>
    <n v="0"/>
    <n v="0"/>
    <n v="0"/>
    <n v="0"/>
    <n v="0"/>
    <n v="0"/>
    <n v="0"/>
    <n v="0"/>
    <n v="0"/>
    <n v="0"/>
    <x v="0"/>
    <m/>
    <x v="1"/>
    <x v="0"/>
    <s v="AKTIVCO Coupure ENEO &amp; Baisse de tension"/>
    <x v="0"/>
    <s v="(05/05/2026 ocm ran 19h): 05.05.26: Camusat: grid only site awaited gris return - Escalated to L3_x000a_04.05.26: Power alarms; Camusat feedback awaiting - Escalated to L2..;..;(05/05/2026 cell zte): 05.05.26: Camusat: grid only site awaited gris return - Escalated to L3_x000a_04.05.26: Power alarms; Camusat feedback awaiting - Escalated to L2..;..;(05/05/2026 ocm ran 10h): 05.05.26: Camusat: grid only site awaited gris return - Escalated to L3_x000a_04.05.26: Power alarms; Camusat feedback awaiting - Escalated to L2..;..;(05/05/2026 ocm ran 00h): 04/05/2026 Camusat: grid only site awaited gris return_x000a_04.05.26: Power alarms; Camusat feedback awaiting - Escalated to L3"/>
  </r>
  <r>
    <s v="CBC"/>
    <s v="CTR_805"/>
    <s v="Yaounde"/>
    <m/>
    <m/>
    <s v="CENTRE"/>
    <s v="Yaounde"/>
    <s v="ZTE"/>
    <n v="1.7335696124508495E-2"/>
    <n v="8.9175391586828202E-5"/>
    <n v="7.134031326964783E-5"/>
    <n v="7.1340313269474141E-5"/>
    <n v="0"/>
    <n v="0"/>
    <n v="0"/>
    <n v="0"/>
    <n v="0"/>
    <n v="0"/>
    <n v="0"/>
    <n v="0"/>
    <n v="0"/>
    <n v="0"/>
    <n v="0"/>
    <n v="0"/>
    <n v="0"/>
    <n v="0"/>
    <n v="0"/>
    <n v="0"/>
    <n v="0"/>
    <n v="0"/>
    <n v="0"/>
    <n v="0"/>
    <x v="0"/>
    <m/>
    <x v="8"/>
    <x v="5"/>
    <s v="no root cause"/>
    <x v="5"/>
    <s v=""/>
  </r>
  <r>
    <s v="Bandjoun-IUT"/>
    <s v="OST_239"/>
    <s v="OUEST"/>
    <s v="CAMUSAT"/>
    <s v="Good Grid + GE"/>
    <s v="OUEST"/>
    <s v="Bandjoun"/>
    <s v="Huawei"/>
    <n v="4.2917262358282464"/>
    <n v="2.4090910388005695"/>
    <n v="3.3723992888797576"/>
    <n v="0"/>
    <n v="0"/>
    <n v="0"/>
    <n v="0"/>
    <n v="0"/>
    <n v="0"/>
    <n v="0"/>
    <n v="0"/>
    <n v="0"/>
    <n v="0"/>
    <n v="0"/>
    <n v="0"/>
    <n v="0"/>
    <n v="0"/>
    <n v="0"/>
    <n v="0"/>
    <n v="0"/>
    <n v="0"/>
    <n v="0"/>
    <n v="0"/>
    <n v="0"/>
    <x v="0"/>
    <m/>
    <x v="8"/>
    <x v="5"/>
    <s v="no root cause"/>
    <x v="5"/>
    <s v=""/>
  </r>
  <r>
    <s v="Maroua-Diguirwo-IHS"/>
    <s v="EXN_114"/>
    <s v="Maroua"/>
    <s v="IHS"/>
    <s v="Grid-Gen"/>
    <s v="EXTREME-NORD"/>
    <s v="Maroua"/>
    <s v="Huawei"/>
    <n v="0"/>
    <n v="0"/>
    <n v="0"/>
    <n v="0"/>
    <n v="0"/>
    <n v="0"/>
    <n v="0"/>
    <n v="0"/>
    <n v="0"/>
    <n v="0"/>
    <n v="0"/>
    <n v="0"/>
    <n v="0"/>
    <n v="0"/>
    <n v="0"/>
    <n v="0"/>
    <n v="0"/>
    <n v="0"/>
    <n v="0"/>
    <n v="0"/>
    <n v="0"/>
    <n v="0"/>
    <n v="0"/>
    <n v="0"/>
    <x v="0"/>
    <m/>
    <x v="8"/>
    <x v="5"/>
    <s v="no root cause"/>
    <x v="5"/>
    <s v=""/>
  </r>
  <r>
    <s v="Maroua-Diguirwo-II"/>
    <s v="EXN_196"/>
    <s v="Maroua"/>
    <s v="CAMUSAT"/>
    <s v="Good Grid + GE"/>
    <s v="EXTREME-NORD"/>
    <s v="Maroua"/>
    <s v="Huawei"/>
    <n v="0"/>
    <n v="0"/>
    <n v="0"/>
    <n v="0"/>
    <n v="0"/>
    <n v="0"/>
    <n v="0"/>
    <n v="0"/>
    <n v="0"/>
    <n v="0"/>
    <n v="0"/>
    <n v="0"/>
    <n v="0"/>
    <n v="0"/>
    <n v="0"/>
    <n v="0"/>
    <n v="0"/>
    <n v="0"/>
    <n v="0"/>
    <n v="0"/>
    <n v="0"/>
    <n v="0"/>
    <n v="0"/>
    <n v="0"/>
    <x v="0"/>
    <m/>
    <x v="8"/>
    <x v="5"/>
    <s v="no root cause"/>
    <x v="5"/>
    <s v=""/>
  </r>
  <r>
    <s v="Ngd-Bamyangal-rural"/>
    <s v="ADM_151"/>
    <s v="Ngaoundere"/>
    <s v="CAMUSAT"/>
    <s v="Medium Grid + Solar + GE"/>
    <s v="ADAMAOUA"/>
    <s v="Ngaoundere"/>
    <s v="Huawei"/>
    <n v="0.15775126771736681"/>
    <n v="6.7416596039756513E-2"/>
    <n v="0"/>
    <n v="0"/>
    <n v="0"/>
    <n v="0"/>
    <n v="0"/>
    <n v="0"/>
    <n v="0"/>
    <n v="0"/>
    <n v="0"/>
    <n v="0"/>
    <n v="0"/>
    <n v="0"/>
    <n v="0"/>
    <n v="0"/>
    <n v="0"/>
    <n v="0"/>
    <n v="0"/>
    <n v="0"/>
    <n v="0"/>
    <n v="0"/>
    <n v="0"/>
    <n v="0"/>
    <x v="0"/>
    <m/>
    <x v="8"/>
    <x v="5"/>
    <s v="no root cause"/>
    <x v="5"/>
    <s v=""/>
  </r>
  <r>
    <s v="Ngoumou-Camrail"/>
    <s v="CTR_098"/>
    <s v="CENTRE"/>
    <s v="CAMUSAT"/>
    <s v="Medium Grid + Solar + GE"/>
    <s v="CENTRE"/>
    <s v="Ngoumou"/>
    <s v="NOKIA"/>
    <n v="0"/>
    <n v="0"/>
    <n v="0"/>
    <n v="0"/>
    <n v="0"/>
    <n v="0"/>
    <n v="0"/>
    <n v="0"/>
    <n v="0"/>
    <n v="0"/>
    <n v="0"/>
    <n v="0"/>
    <n v="0"/>
    <n v="0"/>
    <n v="0"/>
    <n v="0"/>
    <n v="0"/>
    <n v="0"/>
    <n v="0"/>
    <n v="0"/>
    <n v="0"/>
    <n v="0"/>
    <n v="0"/>
    <n v="0"/>
    <x v="0"/>
    <m/>
    <x v="8"/>
    <x v="5"/>
    <s v="no root cause"/>
    <x v="5"/>
    <s v=""/>
  </r>
  <r>
    <s v="Cogefar"/>
    <s v="LIT_198"/>
    <s v="Douala"/>
    <s v="IHS"/>
    <s v="Grid-Gen"/>
    <s v="LITTORAL"/>
    <s v="Douala"/>
    <s v="ZTE"/>
    <n v="0"/>
    <n v="0"/>
    <n v="0"/>
    <n v="0"/>
    <n v="0"/>
    <n v="0"/>
    <n v="0"/>
    <n v="0"/>
    <n v="0"/>
    <n v="0"/>
    <n v="0"/>
    <n v="0"/>
    <n v="0"/>
    <n v="0"/>
    <n v="0"/>
    <n v="0"/>
    <n v="0"/>
    <n v="0"/>
    <n v="0"/>
    <n v="0"/>
    <n v="0"/>
    <n v="0"/>
    <n v="0"/>
    <n v="0"/>
    <x v="0"/>
    <m/>
    <x v="8"/>
    <x v="5"/>
    <s v="no root cause"/>
    <x v="5"/>
    <s v=""/>
  </r>
  <r>
    <s v="Nkolmeyos-IHS"/>
    <s v="SUD_111"/>
    <s v="CENTRE"/>
    <s v="IHS"/>
    <s v="Gen-Lithium"/>
    <s v="SUD"/>
    <s v="Nkolmeyos"/>
    <s v="ZTE"/>
    <n v="0"/>
    <n v="0"/>
    <n v="0"/>
    <n v="0"/>
    <n v="0"/>
    <n v="0"/>
    <n v="0"/>
    <n v="0"/>
    <n v="0"/>
    <n v="0"/>
    <n v="0"/>
    <n v="0"/>
    <n v="0"/>
    <n v="0"/>
    <n v="0"/>
    <n v="0"/>
    <n v="0"/>
    <n v="0"/>
    <n v="0"/>
    <n v="0"/>
    <n v="0"/>
    <n v="0"/>
    <n v="0"/>
    <n v="0"/>
    <x v="0"/>
    <m/>
    <x v="8"/>
    <x v="5"/>
    <s v="no root cause"/>
    <x v="5"/>
    <s v=""/>
  </r>
  <r>
    <s v="Meyo-Elie"/>
    <s v="SUD_124"/>
    <s v="CENTRE"/>
    <s v="CAMUSAT"/>
    <s v="Hybrid Solar - S3"/>
    <s v="SUD"/>
    <s v="Ambam"/>
    <s v="ZTE"/>
    <n v="0"/>
    <n v="0"/>
    <n v="0"/>
    <n v="0"/>
    <n v="0"/>
    <n v="0"/>
    <n v="0"/>
    <n v="0"/>
    <n v="0"/>
    <n v="0"/>
    <n v="0"/>
    <n v="0"/>
    <n v="0"/>
    <n v="0"/>
    <n v="0"/>
    <n v="0"/>
    <n v="0"/>
    <n v="0"/>
    <n v="0"/>
    <n v="0"/>
    <n v="0"/>
    <n v="0"/>
    <n v="0"/>
    <n v="0"/>
    <x v="0"/>
    <m/>
    <x v="8"/>
    <x v="5"/>
    <s v="no root cause"/>
    <x v="5"/>
    <s v=""/>
  </r>
  <r>
    <s v="Hila"/>
    <s v="LIT_008"/>
    <s v="Douala"/>
    <s v="IHS"/>
    <s v="GridOnly"/>
    <s v="LITTORAL"/>
    <s v="Douala"/>
    <s v="ZTE"/>
    <n v="0"/>
    <n v="0"/>
    <n v="5.0308653865360862"/>
    <n v="0"/>
    <n v="0"/>
    <n v="0"/>
    <n v="0"/>
    <n v="0"/>
    <n v="1.0041684145043421"/>
    <n v="0"/>
    <n v="0"/>
    <n v="0"/>
    <n v="0"/>
    <n v="0"/>
    <n v="0"/>
    <n v="0"/>
    <n v="0"/>
    <n v="0"/>
    <n v="0"/>
    <n v="0"/>
    <n v="0"/>
    <n v="0"/>
    <n v="0"/>
    <n v="0"/>
    <x v="0"/>
    <m/>
    <x v="8"/>
    <x v="5"/>
    <s v="no root cause"/>
    <x v="5"/>
    <s v=""/>
  </r>
  <r>
    <s v="Banyangui"/>
    <s v="LIT_382"/>
    <s v="Douala"/>
    <s v="IHS"/>
    <s v="GridOnly"/>
    <s v="LITTORAL"/>
    <s v="Douala"/>
    <s v="ZTE"/>
    <n v="0"/>
    <n v="0"/>
    <n v="0"/>
    <n v="0"/>
    <n v="0"/>
    <n v="0"/>
    <n v="0"/>
    <n v="0"/>
    <n v="0"/>
    <n v="0"/>
    <n v="0"/>
    <n v="0"/>
    <n v="0"/>
    <n v="0"/>
    <n v="0"/>
    <n v="0"/>
    <n v="0"/>
    <n v="0"/>
    <n v="0"/>
    <n v="0"/>
    <n v="0"/>
    <n v="0"/>
    <n v="0"/>
    <n v="0"/>
    <x v="0"/>
    <m/>
    <x v="8"/>
    <x v="5"/>
    <s v="no root cause"/>
    <x v="5"/>
    <s v=""/>
  </r>
  <r>
    <s v="Lycee-Koumassi-IHS"/>
    <s v="LIT_427"/>
    <s v="Douala"/>
    <s v="IHS"/>
    <s v="Grid-Gen"/>
    <s v="LITTORAL"/>
    <s v="Douala"/>
    <s v="ZTE"/>
    <n v="0"/>
    <n v="0"/>
    <n v="0"/>
    <n v="0"/>
    <n v="0"/>
    <n v="0"/>
    <n v="0"/>
    <n v="0"/>
    <n v="0"/>
    <n v="0"/>
    <n v="0"/>
    <n v="0"/>
    <n v="0"/>
    <n v="0"/>
    <n v="0"/>
    <n v="0"/>
    <n v="0"/>
    <n v="0"/>
    <n v="0"/>
    <n v="0"/>
    <n v="0"/>
    <n v="0"/>
    <n v="0"/>
    <n v="0"/>
    <x v="0"/>
    <m/>
    <x v="8"/>
    <x v="5"/>
    <s v="no root cause"/>
    <x v="5"/>
    <s v=""/>
  </r>
  <r>
    <s v="PK18-Crf-Lapaix"/>
    <s v="LIT_731"/>
    <s v="Douala"/>
    <s v="CAMUSAT"/>
    <s v="Good Grid + GE"/>
    <s v="LITTORAL"/>
    <s v="Douala"/>
    <s v="ZTE"/>
    <n v="0"/>
    <n v="0"/>
    <n v="0"/>
    <n v="0"/>
    <n v="0"/>
    <n v="0"/>
    <n v="0"/>
    <n v="0"/>
    <n v="0"/>
    <n v="0"/>
    <n v="0"/>
    <n v="0"/>
    <n v="0"/>
    <n v="0"/>
    <n v="0"/>
    <n v="0"/>
    <n v="0"/>
    <n v="0"/>
    <n v="0"/>
    <n v="0"/>
    <n v="0"/>
    <n v="0"/>
    <n v="0"/>
    <n v="0"/>
    <x v="0"/>
    <m/>
    <x v="8"/>
    <x v="5"/>
    <s v="no root cause"/>
    <x v="5"/>
    <s v=""/>
  </r>
  <r>
    <s v="NRD_260_H_Garoua-Djagara"/>
    <s v="NRD_260"/>
    <s v="Garoua"/>
    <s v="ESCO"/>
    <s v="Hybrid Solar - S1"/>
    <s v="NRD"/>
    <s v="Garoua"/>
    <s v="Huawei"/>
    <n v="0"/>
    <n v="0"/>
    <n v="0"/>
    <n v="0"/>
    <n v="0"/>
    <n v="0"/>
    <n v="0"/>
    <n v="0"/>
    <n v="8.9175391586979543E-5"/>
    <n v="0"/>
    <n v="0"/>
    <n v="0"/>
    <n v="0"/>
    <n v="0"/>
    <n v="0"/>
    <n v="0"/>
    <n v="0"/>
    <n v="0"/>
    <n v="0"/>
    <n v="0"/>
    <n v="0"/>
    <n v="0"/>
    <n v="0"/>
    <n v="0"/>
    <x v="0"/>
    <m/>
    <x v="8"/>
    <x v="5"/>
    <s v="no root cause"/>
    <x v="5"/>
    <s v=""/>
  </r>
  <r>
    <s v="Ndokoti-GUINNESS"/>
    <s v="LIT_525"/>
    <s v="Douala"/>
    <s v="IHS"/>
    <s v="Grid-Gen"/>
    <s v="LITTORAL"/>
    <s v="Douala"/>
    <s v="ZTE"/>
    <n v="0"/>
    <n v="0"/>
    <n v="0"/>
    <n v="0"/>
    <n v="0"/>
    <n v="0"/>
    <n v="0"/>
    <n v="0"/>
    <n v="0"/>
    <n v="0"/>
    <n v="0"/>
    <n v="0"/>
    <n v="0"/>
    <n v="0"/>
    <n v="0"/>
    <n v="0"/>
    <n v="0"/>
    <n v="0"/>
    <n v="0"/>
    <n v="0"/>
    <n v="0"/>
    <n v="0"/>
    <n v="0"/>
    <n v="0"/>
    <x v="0"/>
    <m/>
    <x v="8"/>
    <x v="5"/>
    <s v="no root cause"/>
    <x v="5"/>
    <s v=""/>
  </r>
  <r>
    <s v="Soudanaise-micro"/>
    <s v="LIT_703"/>
    <s v="Douala"/>
    <m/>
    <m/>
    <s v="LITTORAL"/>
    <s v="Douala"/>
    <s v="ZTE"/>
    <n v="0"/>
    <n v="0"/>
    <n v="0"/>
    <n v="0"/>
    <n v="0"/>
    <n v="0"/>
    <n v="0"/>
    <n v="0"/>
    <n v="0"/>
    <n v="0"/>
    <n v="0"/>
    <n v="0"/>
    <n v="0"/>
    <n v="0"/>
    <n v="0"/>
    <n v="0"/>
    <n v="0"/>
    <n v="0"/>
    <n v="0"/>
    <n v="0"/>
    <n v="0"/>
    <n v="0"/>
    <n v="0"/>
    <n v="0"/>
    <x v="0"/>
    <m/>
    <x v="8"/>
    <x v="5"/>
    <s v="no root cause"/>
    <x v="5"/>
    <s v=""/>
  </r>
  <r>
    <s v="Nkong-Marche"/>
    <s v="LIT_071"/>
    <s v="LITTORAL"/>
    <s v="IHS"/>
    <s v="Grid-Gen"/>
    <s v="LITTORAL"/>
    <s v="Nkongsamba"/>
    <s v="ZTE"/>
    <n v="0"/>
    <n v="0"/>
    <n v="0"/>
    <n v="0"/>
    <n v="0"/>
    <n v="0"/>
    <n v="0"/>
    <n v="0"/>
    <n v="3.7453664466531404E-4"/>
    <n v="0"/>
    <n v="0"/>
    <n v="0"/>
    <n v="0"/>
    <n v="0"/>
    <n v="0"/>
    <n v="0"/>
    <n v="0"/>
    <n v="0"/>
    <n v="0"/>
    <n v="0"/>
    <n v="0"/>
    <n v="0"/>
    <n v="0"/>
    <n v="0"/>
    <x v="0"/>
    <m/>
    <x v="8"/>
    <x v="5"/>
    <s v="no root cause"/>
    <x v="5"/>
    <s v=""/>
  </r>
  <r>
    <s v="Bomkoul"/>
    <s v="LIT_392"/>
    <s v="Douala"/>
    <s v="IHS"/>
    <s v="Grid-Gen"/>
    <s v="LITTORAL"/>
    <s v="Douala"/>
    <s v="ZTE"/>
    <n v="0"/>
    <n v="0"/>
    <n v="0"/>
    <n v="0"/>
    <n v="0"/>
    <n v="0"/>
    <n v="0"/>
    <n v="0"/>
    <n v="0"/>
    <n v="0"/>
    <n v="0"/>
    <n v="0"/>
    <n v="0"/>
    <n v="0"/>
    <n v="0"/>
    <n v="0"/>
    <n v="0"/>
    <n v="0"/>
    <n v="0"/>
    <n v="0"/>
    <n v="0"/>
    <n v="0"/>
    <n v="0"/>
    <n v="0"/>
    <x v="0"/>
    <m/>
    <x v="8"/>
    <x v="5"/>
    <s v="no root cause"/>
    <x v="5"/>
    <s v=""/>
  </r>
  <r>
    <s v="Nkong"/>
    <s v="LIT_021"/>
    <s v="LITTORAL"/>
    <s v="IHS"/>
    <s v="Grid-Gen"/>
    <s v="LITTORAL"/>
    <s v="Nkongsamba"/>
    <s v="ZTE"/>
    <n v="0"/>
    <n v="0"/>
    <n v="0"/>
    <n v="0"/>
    <n v="0"/>
    <n v="0"/>
    <n v="0"/>
    <n v="0"/>
    <n v="3.7453664466531404E-4"/>
    <n v="0"/>
    <n v="0"/>
    <n v="0"/>
    <n v="0"/>
    <n v="0"/>
    <n v="0"/>
    <n v="0"/>
    <n v="0"/>
    <n v="0"/>
    <n v="0"/>
    <n v="0"/>
    <n v="0"/>
    <n v="0"/>
    <n v="0"/>
    <n v="0"/>
    <x v="0"/>
    <m/>
    <x v="8"/>
    <x v="5"/>
    <s v="no root cause"/>
    <x v="5"/>
    <s v=""/>
  </r>
  <r>
    <s v="Sodiko-Gare-Rtiere-IHS"/>
    <s v="LIT_137"/>
    <s v="Douala"/>
    <s v="IHS"/>
    <s v="Grid-Gen"/>
    <s v="LITTORAL"/>
    <s v="Douala"/>
    <s v="ZTE"/>
    <n v="0"/>
    <n v="0"/>
    <n v="0"/>
    <n v="0"/>
    <n v="0"/>
    <n v="0"/>
    <n v="0"/>
    <n v="0"/>
    <n v="0"/>
    <n v="0"/>
    <n v="0"/>
    <n v="0"/>
    <n v="0"/>
    <n v="0"/>
    <n v="0"/>
    <n v="0"/>
    <n v="0"/>
    <n v="0"/>
    <n v="0"/>
    <n v="0"/>
    <n v="0"/>
    <n v="0"/>
    <n v="0"/>
    <n v="0"/>
    <x v="0"/>
    <m/>
    <x v="8"/>
    <x v="5"/>
    <s v="no root cause"/>
    <x v="5"/>
    <s v=""/>
  </r>
  <r>
    <s v="Bsadi-IPPB-Santa-Lucia"/>
    <s v="LIT_686"/>
    <s v="Douala"/>
    <s v="CAMUSAT"/>
    <s v="Good Grid no GE - 8h"/>
    <s v="LITTORAL"/>
    <s v="Douala"/>
    <s v="ZTE"/>
    <n v="0"/>
    <n v="2.9659200189479873"/>
    <n v="0.53389306943124704"/>
    <n v="0"/>
    <n v="0"/>
    <n v="0"/>
    <n v="0"/>
    <n v="0"/>
    <n v="0"/>
    <n v="0"/>
    <n v="0"/>
    <n v="0"/>
    <n v="0"/>
    <n v="0"/>
    <n v="0"/>
    <n v="0"/>
    <n v="0"/>
    <n v="0"/>
    <n v="0"/>
    <n v="0"/>
    <n v="0"/>
    <n v="0"/>
    <n v="0"/>
    <n v="0"/>
    <x v="0"/>
    <m/>
    <x v="8"/>
    <x v="5"/>
    <s v="no root cause"/>
    <x v="5"/>
    <s v=""/>
  </r>
  <r>
    <s v="Zili-Nkoteng-IHS"/>
    <s v="CTR_910"/>
    <s v="CENTRE"/>
    <s v="IHS"/>
    <s v="Hybrid-Gen"/>
    <s v="CENTRE"/>
    <s v="Nkoteng"/>
    <s v="ZTE"/>
    <n v="0"/>
    <n v="0"/>
    <n v="0"/>
    <n v="0"/>
    <n v="0"/>
    <n v="0"/>
    <n v="0"/>
    <n v="0"/>
    <n v="0"/>
    <n v="0"/>
    <n v="0"/>
    <n v="0"/>
    <n v="0"/>
    <n v="0"/>
    <n v="0"/>
    <n v="0"/>
    <n v="0"/>
    <n v="0"/>
    <n v="0"/>
    <n v="0"/>
    <n v="0"/>
    <n v="0"/>
    <n v="0"/>
    <n v="0"/>
    <x v="1"/>
    <m/>
    <x v="3"/>
    <x v="1"/>
    <s v="EXCLU"/>
    <x v="1"/>
    <s v="(05/05/2026 groupe whatsapp incident):impacted by  Mbandjock_U_CTR_030 , Travaux nokia || Action :Normalisation des configs"/>
  </r>
  <r>
    <s v="LIT_869_Z_Bonamikano"/>
    <s v="LIT_869"/>
    <s v="Douala"/>
    <s v="I_HS"/>
    <s v="Grid-Gen"/>
    <s v="LITTORAL"/>
    <s v="Douala"/>
    <s v="ZTE"/>
    <n v="0"/>
    <n v="0"/>
    <n v="0"/>
    <n v="0"/>
    <n v="0"/>
    <n v="0"/>
    <n v="0"/>
    <n v="0"/>
    <n v="0"/>
    <n v="0"/>
    <n v="0"/>
    <n v="0"/>
    <n v="0"/>
    <n v="0"/>
    <n v="0"/>
    <n v="0"/>
    <n v="0"/>
    <n v="0"/>
    <n v="0"/>
    <n v="0"/>
    <n v="0"/>
    <n v="0"/>
    <n v="0"/>
    <n v="0"/>
    <x v="0"/>
    <m/>
    <x v="8"/>
    <x v="5"/>
    <s v="no root cause"/>
    <x v="5"/>
    <s v=""/>
  </r>
  <r>
    <s v="Kribi-gd-batanga"/>
    <s v="LIT_107"/>
    <s v="LITTORAL"/>
    <s v="IHS"/>
    <s v="Grid-Gen"/>
    <s v="LITTORAL"/>
    <s v="Kribi"/>
    <s v="ZTE"/>
    <n v="0"/>
    <n v="2.389900494531037E-2"/>
    <n v="0"/>
    <n v="0"/>
    <n v="0"/>
    <n v="0"/>
    <n v="0"/>
    <n v="0"/>
    <n v="0"/>
    <n v="0"/>
    <n v="0"/>
    <n v="0"/>
    <n v="0"/>
    <n v="0"/>
    <n v="0"/>
    <n v="0"/>
    <n v="0"/>
    <n v="0"/>
    <n v="0"/>
    <n v="0"/>
    <n v="0"/>
    <n v="0"/>
    <n v="0"/>
    <n v="0"/>
    <x v="0"/>
    <m/>
    <x v="8"/>
    <x v="5"/>
    <s v="no root cause"/>
    <x v="5"/>
    <s v=""/>
  </r>
  <r>
    <s v="Bouam"/>
    <s v="EST_003"/>
    <s v="CENTRE"/>
    <s v="IHS"/>
    <s v="Grid-Gen"/>
    <s v="EST"/>
    <s v="Bouam"/>
    <s v="ZTE"/>
    <n v="0"/>
    <n v="0"/>
    <n v="0"/>
    <n v="0"/>
    <n v="0"/>
    <n v="0"/>
    <n v="0"/>
    <n v="0"/>
    <n v="0"/>
    <n v="0"/>
    <n v="0"/>
    <n v="0"/>
    <n v="0"/>
    <n v="0"/>
    <n v="0"/>
    <n v="0"/>
    <n v="0"/>
    <n v="0"/>
    <n v="0"/>
    <n v="0"/>
    <n v="0"/>
    <n v="0"/>
    <n v="0"/>
    <n v="0"/>
    <x v="1"/>
    <m/>
    <x v="3"/>
    <x v="1"/>
    <s v="EXCLU"/>
    <x v="1"/>
    <s v=""/>
  </r>
  <r>
    <s v="Akonolinga"/>
    <s v="CTR_057"/>
    <s v="CENTRE"/>
    <s v="CAMUSAT"/>
    <s v="Medium Grid + Solar + GE"/>
    <s v="CENTRE"/>
    <s v="Akonolinga"/>
    <s v="NOKIA"/>
    <n v="0"/>
    <n v="0"/>
    <n v="0"/>
    <n v="0"/>
    <n v="0"/>
    <n v="0"/>
    <n v="0"/>
    <n v="0"/>
    <n v="0"/>
    <n v="0"/>
    <n v="0"/>
    <n v="0"/>
    <n v="0"/>
    <n v="0"/>
    <n v="0"/>
    <n v="0"/>
    <n v="0"/>
    <n v="0"/>
    <n v="0"/>
    <n v="0"/>
    <n v="0"/>
    <n v="0"/>
    <n v="0"/>
    <n v="0"/>
    <x v="1"/>
    <m/>
    <x v="3"/>
    <x v="1"/>
    <s v="EXCLU"/>
    <x v="1"/>
    <s v=""/>
  </r>
  <r>
    <s v="Ndogpassi-Crf-Lotus-MTN"/>
    <s v="LIT_683"/>
    <s v="Douala"/>
    <s v="MTN sharing"/>
    <s v="MTN sharing"/>
    <s v="LITTORAL"/>
    <s v="Douala"/>
    <s v="ZTE"/>
    <n v="0"/>
    <n v="4.337651562495541"/>
    <n v="0"/>
    <n v="0"/>
    <n v="0"/>
    <n v="0"/>
    <n v="0"/>
    <n v="0"/>
    <n v="0"/>
    <n v="0"/>
    <n v="0"/>
    <n v="0"/>
    <n v="0"/>
    <n v="0"/>
    <n v="0"/>
    <n v="0"/>
    <n v="0"/>
    <n v="0"/>
    <n v="0"/>
    <n v="0"/>
    <n v="0"/>
    <n v="0"/>
    <n v="0"/>
    <n v="0"/>
    <x v="0"/>
    <m/>
    <x v="8"/>
    <x v="5"/>
    <s v="no root cause"/>
    <x v="5"/>
    <s v=""/>
  </r>
  <r>
    <s v="Menloh-Maloume-Camrail"/>
    <s v="CTR_451"/>
    <s v="CENTRE"/>
    <s v="CAMUSAT"/>
    <s v="Hybrid Solar - S3"/>
    <s v="CENTRE"/>
    <s v="Eseka"/>
    <s v="NOKIA"/>
    <n v="0"/>
    <n v="0"/>
    <n v="0"/>
    <n v="0"/>
    <n v="0"/>
    <n v="0"/>
    <n v="0"/>
    <n v="0"/>
    <n v="0"/>
    <n v="0"/>
    <n v="0"/>
    <n v="0"/>
    <n v="0"/>
    <n v="0"/>
    <n v="0"/>
    <n v="0"/>
    <n v="0"/>
    <n v="0"/>
    <n v="0"/>
    <n v="0"/>
    <n v="0"/>
    <n v="0"/>
    <n v="0"/>
    <n v="0"/>
    <x v="0"/>
    <m/>
    <x v="2"/>
    <x v="0"/>
    <s v="AKTIVCO Defaut GE &amp; Power Cabinet"/>
    <x v="0"/>
    <s v="(05/05/2026 cell zte): 05/05/2026 : Need BO RAN analysis ||  Transmission is flapping ..;..;(05/05/2026 cell zte): 05.05.26: Besoin d'un FME sur site pour tshoot local; update ASAP..;..;(05/05/2026 ocm ran 10h): 05.05.26: Site is not supervised. Mobilize FME locally for tshoot; FME Etienne activated for investigations, update ASAP..;..;(05/05/2026 ticket): INC-20260505-00016731...Grid Outage"/>
  </r>
  <r>
    <s v="Nkong-CRTV-II"/>
    <s v="LIT_558"/>
    <s v="LITTORAL"/>
    <s v="IHS"/>
    <s v="Grid-Gen"/>
    <s v="LITTORAL"/>
    <s v="Nkongsamba"/>
    <s v="ZTE"/>
    <n v="0"/>
    <n v="0"/>
    <n v="0"/>
    <n v="0"/>
    <n v="0"/>
    <n v="0"/>
    <n v="0"/>
    <n v="0"/>
    <n v="4.2804187961750177E-4"/>
    <n v="0"/>
    <n v="0"/>
    <n v="0"/>
    <n v="0"/>
    <n v="0"/>
    <n v="0"/>
    <n v="0"/>
    <n v="0"/>
    <n v="0"/>
    <n v="0"/>
    <n v="0"/>
    <n v="0"/>
    <n v="0"/>
    <n v="0"/>
    <n v="0"/>
    <x v="0"/>
    <m/>
    <x v="8"/>
    <x v="5"/>
    <s v="no root cause"/>
    <x v="5"/>
    <s v=""/>
  </r>
  <r>
    <s v="NEW-BELL-CAMTEL"/>
    <s v="LIT_752"/>
    <s v="Douala"/>
    <s v="CAMUSAT"/>
    <s v="Good Grid + GE"/>
    <s v="LITTORAL"/>
    <s v="Douala"/>
    <s v="ZTE"/>
    <n v="0"/>
    <n v="0"/>
    <n v="0"/>
    <n v="0"/>
    <n v="0"/>
    <n v="0"/>
    <n v="0"/>
    <n v="0"/>
    <n v="0"/>
    <n v="0"/>
    <n v="0"/>
    <n v="0"/>
    <n v="0"/>
    <n v="0"/>
    <n v="0"/>
    <n v="0"/>
    <n v="0"/>
    <n v="0"/>
    <n v="0"/>
    <n v="0"/>
    <n v="0"/>
    <n v="0"/>
    <n v="0"/>
    <n v="0"/>
    <x v="0"/>
    <m/>
    <x v="8"/>
    <x v="5"/>
    <s v="no root cause"/>
    <x v="5"/>
    <s v=""/>
  </r>
  <r>
    <s v="Barriere-IHS"/>
    <s v="CTR_526"/>
    <s v="Yaounde"/>
    <s v="IHS"/>
    <s v="Grid-Gen"/>
    <s v="CENTRE"/>
    <s v="Yaounde"/>
    <s v="ZTE"/>
    <n v="0"/>
    <n v="0"/>
    <n v="0"/>
    <n v="0"/>
    <n v="0"/>
    <n v="0"/>
    <n v="0"/>
    <n v="0"/>
    <n v="0"/>
    <n v="0"/>
    <n v="0"/>
    <n v="0"/>
    <n v="0"/>
    <n v="0"/>
    <n v="0"/>
    <n v="0"/>
    <n v="0"/>
    <n v="0"/>
    <n v="0"/>
    <n v="0"/>
    <n v="0"/>
    <n v="0"/>
    <n v="0"/>
    <n v="0"/>
    <x v="0"/>
    <m/>
    <x v="8"/>
    <x v="5"/>
    <s v="no root cause"/>
    <x v="5"/>
    <s v=""/>
  </r>
  <r>
    <s v="Bpriso-Nodal"/>
    <s v="LIT_104"/>
    <s v="Douala"/>
    <m/>
    <m/>
    <s v="LITTORAL"/>
    <s v="Douala"/>
    <s v="ZTE"/>
    <n v="0"/>
    <n v="0"/>
    <n v="0"/>
    <n v="0"/>
    <n v="0"/>
    <n v="0"/>
    <n v="0"/>
    <n v="0"/>
    <n v="0"/>
    <n v="0"/>
    <n v="0"/>
    <n v="0"/>
    <n v="0"/>
    <n v="0"/>
    <n v="0"/>
    <n v="0"/>
    <n v="0"/>
    <n v="0"/>
    <n v="0"/>
    <n v="0"/>
    <n v="0"/>
    <n v="0"/>
    <n v="0"/>
    <n v="0"/>
    <x v="0"/>
    <m/>
    <x v="8"/>
    <x v="5"/>
    <s v="no root cause"/>
    <x v="5"/>
    <s v=""/>
  </r>
  <r>
    <s v="Otele-Camrail"/>
    <s v="CTR_452"/>
    <s v="CENTRE"/>
    <s v="CAMUSAT"/>
    <s v="Medium Grid + Solar + GE"/>
    <s v="CENTRE"/>
    <s v="Ngoumou"/>
    <s v="NOKIA"/>
    <n v="0"/>
    <n v="0"/>
    <n v="0"/>
    <n v="0"/>
    <n v="0"/>
    <n v="0"/>
    <n v="0"/>
    <n v="0"/>
    <n v="0"/>
    <n v="0"/>
    <n v="0"/>
    <n v="0"/>
    <n v="0"/>
    <n v="0"/>
    <n v="0"/>
    <n v="0"/>
    <n v="0"/>
    <n v="0"/>
    <n v="0"/>
    <n v="0"/>
    <n v="0"/>
    <n v="0"/>
    <n v="0"/>
    <n v="0"/>
    <x v="0"/>
    <m/>
    <x v="8"/>
    <x v="5"/>
    <s v="no root cause"/>
    <x v="5"/>
    <s v="(05/05/2026 ocm ran 00h): Power status check Ongoing"/>
  </r>
  <r>
    <s v="Down-Beach"/>
    <s v="SUO_014"/>
    <s v="SUD-OUEST"/>
    <s v="IHS"/>
    <s v="Grid-Gen"/>
    <s v="SUD-OUEST"/>
    <s v="Limbe"/>
    <s v="Huawei"/>
    <n v="0"/>
    <n v="0"/>
    <n v="0"/>
    <n v="0"/>
    <n v="0"/>
    <n v="0"/>
    <n v="0"/>
    <n v="0"/>
    <n v="0"/>
    <n v="0"/>
    <n v="0"/>
    <n v="0"/>
    <n v="0"/>
    <n v="0"/>
    <n v="0"/>
    <n v="0"/>
    <n v="0"/>
    <n v="0"/>
    <n v="0"/>
    <n v="0"/>
    <n v="0"/>
    <n v="0"/>
    <n v="0"/>
    <n v="0"/>
    <x v="0"/>
    <m/>
    <x v="8"/>
    <x v="5"/>
    <s v="no root cause"/>
    <x v="5"/>
    <s v=""/>
  </r>
  <r>
    <s v="Borongo-IHS"/>
    <s v="EST_154"/>
    <s v="CENTRE"/>
    <m/>
    <m/>
    <s v="EST"/>
    <s v="Nganha "/>
    <s v="ZTE"/>
    <n v="0"/>
    <n v="0"/>
    <n v="0"/>
    <n v="0"/>
    <n v="0"/>
    <n v="0"/>
    <n v="0"/>
    <n v="0"/>
    <n v="0"/>
    <n v="0"/>
    <n v="0"/>
    <n v="0"/>
    <n v="0"/>
    <n v="0"/>
    <n v="0"/>
    <n v="0"/>
    <n v="0"/>
    <n v="0"/>
    <n v="0"/>
    <n v="0"/>
    <n v="0"/>
    <n v="0"/>
    <n v="0"/>
    <n v="0"/>
    <x v="1"/>
    <m/>
    <x v="3"/>
    <x v="1"/>
    <s v="EXCLU"/>
    <x v="1"/>
    <s v=""/>
  </r>
  <r>
    <s v="Boko-Douala-II-IHS"/>
    <s v="LIT_575"/>
    <s v="Douala"/>
    <s v="IHS"/>
    <s v="Grid-Gen"/>
    <s v="LITTORAL"/>
    <s v="Douala"/>
    <s v="ZTE"/>
    <n v="0"/>
    <n v="0"/>
    <n v="0"/>
    <n v="0"/>
    <n v="0"/>
    <n v="0"/>
    <n v="0"/>
    <n v="0"/>
    <n v="0"/>
    <n v="0"/>
    <n v="0"/>
    <n v="0"/>
    <n v="0"/>
    <n v="0"/>
    <n v="0"/>
    <n v="0"/>
    <n v="0"/>
    <n v="0"/>
    <n v="0"/>
    <n v="0"/>
    <n v="0"/>
    <n v="0"/>
    <n v="0"/>
    <n v="0"/>
    <x v="0"/>
    <m/>
    <x v="8"/>
    <x v="5"/>
    <s v="no root cause"/>
    <x v="5"/>
    <s v=""/>
  </r>
  <r>
    <s v="Doume-MTN-IHS"/>
    <s v="EST_092"/>
    <s v="CENTRE"/>
    <s v="IHS"/>
    <s v="Grid-Gen"/>
    <s v="EST"/>
    <s v="Doume"/>
    <s v="ZTE"/>
    <n v="0"/>
    <n v="0"/>
    <n v="0"/>
    <n v="0"/>
    <n v="0"/>
    <n v="0"/>
    <n v="0"/>
    <n v="0"/>
    <n v="0"/>
    <n v="0"/>
    <n v="0"/>
    <n v="0"/>
    <n v="0"/>
    <n v="0"/>
    <n v="0"/>
    <n v="0"/>
    <n v="0"/>
    <n v="0"/>
    <n v="0"/>
    <n v="0"/>
    <n v="0"/>
    <n v="0"/>
    <n v="0"/>
    <n v="0"/>
    <x v="1"/>
    <m/>
    <x v="3"/>
    <x v="1"/>
    <s v="EXCLU"/>
    <x v="1"/>
    <s v=""/>
  </r>
  <r>
    <s v="Makepe-Indoor"/>
    <s v="LIT_599"/>
    <s v="Douala"/>
    <m/>
    <m/>
    <s v="LITTORAL"/>
    <s v="Douala"/>
    <s v="ZTE"/>
    <n v="0"/>
    <n v="0"/>
    <n v="0"/>
    <n v="0"/>
    <n v="0"/>
    <n v="0"/>
    <n v="0"/>
    <n v="0"/>
    <n v="0"/>
    <n v="0"/>
    <n v="0"/>
    <n v="0"/>
    <n v="0"/>
    <n v="0"/>
    <n v="0"/>
    <n v="0"/>
    <n v="0"/>
    <n v="0"/>
    <n v="0"/>
    <n v="0"/>
    <n v="0"/>
    <n v="0"/>
    <n v="0"/>
    <n v="0"/>
    <x v="0"/>
    <m/>
    <x v="8"/>
    <x v="5"/>
    <s v="no root cause"/>
    <x v="5"/>
    <s v=""/>
  </r>
  <r>
    <s v="Beedi-Hte-Tension"/>
    <s v="LIT_256"/>
    <s v="Douala"/>
    <s v="IHS"/>
    <s v="Grid-Gen"/>
    <s v="LITTORAL"/>
    <s v="Douala"/>
    <s v="ZTE"/>
    <n v="0"/>
    <n v="0"/>
    <n v="0"/>
    <n v="0"/>
    <n v="0"/>
    <n v="0"/>
    <n v="0"/>
    <n v="0"/>
    <n v="0"/>
    <n v="0"/>
    <n v="0"/>
    <n v="0"/>
    <n v="0"/>
    <n v="0"/>
    <n v="0"/>
    <n v="0"/>
    <n v="0"/>
    <n v="0"/>
    <n v="0"/>
    <n v="0"/>
    <n v="0"/>
    <n v="0"/>
    <n v="0"/>
    <n v="0"/>
    <x v="0"/>
    <m/>
    <x v="8"/>
    <x v="5"/>
    <s v="no root cause"/>
    <x v="5"/>
    <s v=""/>
  </r>
  <r>
    <s v="ZI-Cimencam"/>
    <s v="LIT_258"/>
    <s v="Douala"/>
    <s v="OCM/Strategique"/>
    <s v="Grid-Gen"/>
    <s v="LITTORAL"/>
    <s v="Douala"/>
    <s v="ZTE"/>
    <n v="0"/>
    <n v="0"/>
    <n v="0"/>
    <n v="0"/>
    <n v="0"/>
    <n v="0"/>
    <n v="0"/>
    <n v="0"/>
    <n v="0"/>
    <n v="0"/>
    <n v="0"/>
    <n v="0"/>
    <n v="0"/>
    <n v="0"/>
    <n v="0"/>
    <n v="0"/>
    <n v="0"/>
    <n v="0"/>
    <n v="0"/>
    <n v="0"/>
    <n v="0"/>
    <n v="0"/>
    <n v="0"/>
    <n v="0"/>
    <x v="0"/>
    <m/>
    <x v="8"/>
    <x v="5"/>
    <s v="no root cause"/>
    <x v="5"/>
    <s v=""/>
  </r>
  <r>
    <s v="Djoum-Caminex"/>
    <s v="SUD_252"/>
    <s v="CENTRE"/>
    <s v="IHS"/>
    <s v="Gen-Lithium"/>
    <s v="SUD"/>
    <s v="Djoum"/>
    <s v="ZTE"/>
    <n v="0"/>
    <n v="0"/>
    <n v="0"/>
    <n v="0"/>
    <n v="0"/>
    <n v="0"/>
    <n v="0"/>
    <n v="0"/>
    <n v="0"/>
    <n v="0"/>
    <n v="0"/>
    <n v="0"/>
    <n v="0"/>
    <n v="0"/>
    <n v="0"/>
    <n v="0"/>
    <n v="0"/>
    <n v="0"/>
    <n v="0"/>
    <n v="0"/>
    <n v="0"/>
    <n v="0"/>
    <n v="0"/>
    <n v="0"/>
    <x v="1"/>
    <m/>
    <x v="3"/>
    <x v="1"/>
    <s v="EXCLU"/>
    <x v="1"/>
    <s v=""/>
  </r>
  <r>
    <s v="Minisite-Soa"/>
    <s v="CTR_689"/>
    <s v="Yaounde"/>
    <s v="CAMUSAT"/>
    <s v="Good Grid no GE - 8h"/>
    <s v="CENTRE"/>
    <s v="Yaounde"/>
    <s v="NOKIA"/>
    <n v="0"/>
    <n v="0"/>
    <n v="0"/>
    <n v="0"/>
    <n v="0"/>
    <n v="0"/>
    <n v="0"/>
    <n v="0"/>
    <n v="0"/>
    <n v="0"/>
    <n v="0"/>
    <n v="0"/>
    <n v="0"/>
    <n v="0"/>
    <n v="0"/>
    <n v="0"/>
    <n v="0"/>
    <n v="0"/>
    <n v="0"/>
    <n v="0"/>
    <n v="0"/>
    <n v="0"/>
    <n v="0"/>
    <n v="0"/>
    <x v="1"/>
    <m/>
    <x v="3"/>
    <x v="1"/>
    <s v="EXCLU"/>
    <x v="1"/>
    <s v=""/>
  </r>
  <r>
    <s v="Logpom-Andem-IHS"/>
    <s v="LIT_140"/>
    <s v="Douala"/>
    <s v="IHS"/>
    <s v="Grid-Gen"/>
    <s v="LITTORAL"/>
    <s v="Douala"/>
    <s v="ZTE"/>
    <n v="0"/>
    <n v="0"/>
    <n v="0"/>
    <n v="0"/>
    <n v="0"/>
    <n v="0"/>
    <n v="0"/>
    <n v="0"/>
    <n v="0"/>
    <n v="0"/>
    <n v="0"/>
    <n v="0"/>
    <n v="0"/>
    <n v="0"/>
    <n v="0"/>
    <n v="0"/>
    <n v="0"/>
    <n v="0"/>
    <n v="0"/>
    <n v="0"/>
    <n v="0"/>
    <n v="0"/>
    <n v="0"/>
    <n v="0"/>
    <x v="0"/>
    <m/>
    <x v="8"/>
    <x v="5"/>
    <s v="no root cause"/>
    <x v="5"/>
    <s v=""/>
  </r>
  <r>
    <s v="Djerkoka-MTN-IHS"/>
    <s v="ADM_095"/>
    <s v="ADAMAOUA"/>
    <s v="IHS"/>
    <s v="Hybrid-Gen"/>
    <s v="ADAMAOUA"/>
    <s v="Djerkoka"/>
    <s v="NOKIA"/>
    <n v="0"/>
    <n v="0"/>
    <n v="0"/>
    <n v="0"/>
    <n v="0"/>
    <n v="0"/>
    <n v="0"/>
    <n v="0"/>
    <n v="0"/>
    <n v="0"/>
    <n v="0"/>
    <n v="0"/>
    <n v="0"/>
    <n v="0"/>
    <n v="0"/>
    <n v="0"/>
    <n v="0"/>
    <n v="0"/>
    <n v="0"/>
    <n v="0"/>
    <n v="0"/>
    <n v="0"/>
    <n v="0"/>
    <n v="0"/>
    <x v="0"/>
    <m/>
    <x v="8"/>
    <x v="5"/>
    <s v="no root cause"/>
    <x v="5"/>
    <s v=""/>
  </r>
  <r>
    <s v="Ngd-Madagascar"/>
    <s v="ADM_135"/>
    <s v="Ngaoundere"/>
    <s v="IHS"/>
    <s v="Grid-Gen"/>
    <s v="ADAMAOUA"/>
    <s v="Ngaoundere"/>
    <s v="Huawei"/>
    <n v="0"/>
    <n v="0"/>
    <n v="0.54751906926573701"/>
    <n v="0"/>
    <n v="0"/>
    <n v="0"/>
    <n v="0"/>
    <n v="0"/>
    <n v="0"/>
    <n v="0"/>
    <n v="0"/>
    <n v="0"/>
    <n v="0"/>
    <n v="0"/>
    <n v="0"/>
    <n v="0"/>
    <n v="0"/>
    <n v="0"/>
    <n v="0"/>
    <n v="0"/>
    <n v="0"/>
    <n v="0"/>
    <n v="0"/>
    <n v="0"/>
    <x v="0"/>
    <m/>
    <x v="8"/>
    <x v="5"/>
    <s v="no root cause"/>
    <x v="5"/>
    <s v=""/>
  </r>
  <r>
    <s v="Denver"/>
    <s v="LIT_106"/>
    <s v="Douala"/>
    <s v="IHS"/>
    <s v="Grid-Gen"/>
    <s v="LITTORAL"/>
    <s v="Douala"/>
    <s v="ZTE"/>
    <n v="0"/>
    <n v="0"/>
    <n v="0"/>
    <n v="0"/>
    <n v="0"/>
    <n v="0"/>
    <n v="0"/>
    <n v="0"/>
    <n v="0"/>
    <n v="0"/>
    <n v="0"/>
    <n v="0"/>
    <n v="0"/>
    <n v="0"/>
    <n v="0"/>
    <n v="0"/>
    <n v="0"/>
    <n v="0"/>
    <n v="0"/>
    <n v="0"/>
    <n v="0"/>
    <n v="0"/>
    <n v="0"/>
    <n v="0"/>
    <x v="0"/>
    <m/>
    <x v="8"/>
    <x v="5"/>
    <s v="no root cause"/>
    <x v="5"/>
    <s v=""/>
  </r>
  <r>
    <s v="Ndemba"/>
    <s v="EST_075"/>
    <s v="CENTRE"/>
    <s v="IHS"/>
    <s v="Grid-Gen"/>
    <s v="EST"/>
    <s v="Ndemba"/>
    <s v="ZTE"/>
    <n v="0"/>
    <n v="0"/>
    <n v="0"/>
    <n v="0"/>
    <n v="0"/>
    <n v="0"/>
    <n v="0"/>
    <n v="0"/>
    <n v="0"/>
    <n v="0"/>
    <n v="0"/>
    <n v="0"/>
    <n v="0"/>
    <n v="0"/>
    <n v="0"/>
    <n v="0"/>
    <n v="0"/>
    <n v="0"/>
    <n v="0"/>
    <n v="0"/>
    <n v="0"/>
    <n v="0"/>
    <n v="0"/>
    <n v="0"/>
    <x v="1"/>
    <m/>
    <x v="3"/>
    <x v="1"/>
    <s v="EXCLU"/>
    <x v="1"/>
    <s v=""/>
  </r>
  <r>
    <s v="Afanoya-MTN-IHS"/>
    <s v="CTR_463"/>
    <s v="CENTRE"/>
    <s v="IHS"/>
    <s v="Grid-Gen"/>
    <s v="CENTRE"/>
    <s v="Afanoya"/>
    <s v="ZTE"/>
    <n v="0"/>
    <n v="0"/>
    <n v="0"/>
    <n v="0"/>
    <n v="0"/>
    <n v="0"/>
    <n v="0"/>
    <n v="0"/>
    <n v="0"/>
    <n v="0"/>
    <n v="0"/>
    <n v="0"/>
    <n v="0"/>
    <n v="0"/>
    <n v="0"/>
    <n v="0"/>
    <n v="0"/>
    <n v="0"/>
    <n v="0"/>
    <n v="0"/>
    <n v="0"/>
    <n v="0"/>
    <n v="0"/>
    <n v="0"/>
    <x v="1"/>
    <m/>
    <x v="3"/>
    <x v="1"/>
    <s v="EXCLU"/>
    <x v="1"/>
    <s v=""/>
  </r>
  <r>
    <s v="Centenaire"/>
    <s v="LIT_045"/>
    <s v="Douala"/>
    <s v="IHS"/>
    <s v="Grid-Gen (LL)"/>
    <s v="LITTORAL"/>
    <s v="Douala"/>
    <s v="ZTE"/>
    <n v="0"/>
    <n v="0"/>
    <n v="0"/>
    <n v="0"/>
    <n v="0"/>
    <n v="0"/>
    <n v="0"/>
    <n v="0"/>
    <n v="0"/>
    <n v="0"/>
    <n v="0"/>
    <n v="0"/>
    <n v="0"/>
    <n v="0"/>
    <n v="0"/>
    <n v="0"/>
    <n v="0"/>
    <n v="0"/>
    <n v="0"/>
    <n v="0"/>
    <n v="0"/>
    <n v="0"/>
    <n v="0"/>
    <n v="0"/>
    <x v="0"/>
    <m/>
    <x v="8"/>
    <x v="5"/>
    <s v="no root cause"/>
    <x v="5"/>
    <s v=""/>
  </r>
  <r>
    <s v="Ndogpassi-Pays-Bas-IHS"/>
    <s v="LIT_634"/>
    <s v="Douala"/>
    <s v="IHS"/>
    <s v="Grid-Gen"/>
    <s v="LITTORAL"/>
    <s v="Douala"/>
    <s v="ZTE"/>
    <n v="0"/>
    <n v="0"/>
    <n v="0"/>
    <n v="0"/>
    <n v="0"/>
    <n v="0"/>
    <n v="0"/>
    <n v="0"/>
    <n v="0"/>
    <n v="0"/>
    <n v="0"/>
    <n v="0"/>
    <n v="0"/>
    <n v="0"/>
    <n v="0"/>
    <n v="0"/>
    <n v="0"/>
    <n v="0"/>
    <n v="0"/>
    <n v="0"/>
    <n v="0"/>
    <n v="0"/>
    <n v="0"/>
    <n v="0"/>
    <x v="0"/>
    <m/>
    <x v="8"/>
    <x v="5"/>
    <s v="no root cause"/>
    <x v="5"/>
    <s v=""/>
  </r>
  <r>
    <s v="Brazzaville"/>
    <s v="LIT_081"/>
    <s v="Douala"/>
    <s v="IHS"/>
    <s v="Grid-Gen"/>
    <s v="LITTORAL"/>
    <s v="Douala"/>
    <s v="ZTE"/>
    <n v="0"/>
    <n v="17.909575439527671"/>
    <n v="22.486769938904157"/>
    <n v="0"/>
    <n v="0"/>
    <n v="0"/>
    <n v="0"/>
    <n v="0"/>
    <n v="0"/>
    <n v="0"/>
    <n v="0"/>
    <n v="0"/>
    <n v="0"/>
    <n v="0"/>
    <n v="0"/>
    <n v="0"/>
    <n v="0"/>
    <n v="0"/>
    <n v="0"/>
    <n v="0"/>
    <n v="0"/>
    <n v="0"/>
    <n v="0"/>
    <n v="0"/>
    <x v="0"/>
    <m/>
    <x v="8"/>
    <x v="5"/>
    <s v="no root cause"/>
    <x v="5"/>
    <s v=""/>
  </r>
  <r>
    <s v="Bamenda-Meta-Quater-IHS"/>
    <s v="NRO_070"/>
    <s v="NORD-OUEST"/>
    <s v="IHS"/>
    <s v="Grid-Gen"/>
    <s v="NORD-OUEST"/>
    <s v="Bamenda"/>
    <s v="Huawei"/>
    <n v="3.0835066902945787"/>
    <n v="1.9801217351105631"/>
    <n v="2.7020143650854801E-2"/>
    <n v="0"/>
    <n v="0"/>
    <n v="0"/>
    <n v="0"/>
    <n v="0"/>
    <n v="0"/>
    <n v="0"/>
    <n v="0"/>
    <n v="0"/>
    <n v="0"/>
    <n v="0"/>
    <n v="0"/>
    <n v="0"/>
    <n v="0"/>
    <n v="0.40492761811815664"/>
    <n v="0"/>
    <n v="0"/>
    <n v="0"/>
    <n v="0"/>
    <n v="0"/>
    <n v="0"/>
    <x v="0"/>
    <m/>
    <x v="8"/>
    <x v="5"/>
    <s v="no root cause"/>
    <x v="5"/>
    <s v=""/>
  </r>
  <r>
    <s v="Limbe-Bota-IHS"/>
    <s v="SUO_207"/>
    <s v="SUD-OUEST"/>
    <s v="IHS"/>
    <s v="Grid-Gen"/>
    <s v="SUD-OUEST"/>
    <s v="Limbe"/>
    <s v="Huawei"/>
    <n v="0"/>
    <n v="0"/>
    <n v="7.936609851241179E-3"/>
    <n v="0"/>
    <n v="0"/>
    <n v="0"/>
    <n v="0"/>
    <n v="0"/>
    <n v="0"/>
    <n v="0"/>
    <n v="0"/>
    <n v="0"/>
    <n v="0"/>
    <n v="0"/>
    <n v="0"/>
    <n v="0"/>
    <n v="0"/>
    <n v="0"/>
    <n v="0"/>
    <n v="0"/>
    <n v="0"/>
    <n v="0"/>
    <n v="0"/>
    <n v="0"/>
    <x v="0"/>
    <m/>
    <x v="8"/>
    <x v="5"/>
    <s v="no root cause"/>
    <x v="5"/>
    <s v=""/>
  </r>
  <r>
    <s v="Touboro"/>
    <s v="ADM_005"/>
    <s v="ADAMAOUA"/>
    <s v="IHS"/>
    <s v="Grid-Gen"/>
    <s v="ADAMAOUA"/>
    <s v="Touboro"/>
    <s v="Huawei"/>
    <n v="0"/>
    <n v="0"/>
    <n v="3.8167067599227237E-3"/>
    <n v="0"/>
    <n v="0"/>
    <n v="0"/>
    <n v="0"/>
    <n v="0"/>
    <n v="0"/>
    <n v="0"/>
    <n v="0"/>
    <n v="0"/>
    <n v="0"/>
    <n v="0"/>
    <n v="0"/>
    <n v="0"/>
    <n v="0"/>
    <n v="0"/>
    <n v="0"/>
    <n v="0"/>
    <n v="0"/>
    <n v="0"/>
    <n v="0"/>
    <n v="0"/>
    <x v="0"/>
    <m/>
    <x v="8"/>
    <x v="5"/>
    <s v="no root cause"/>
    <x v="5"/>
    <s v=""/>
  </r>
  <r>
    <s v="NRD_256_H_GUIDER-OURO-ALHADJI"/>
    <s v="NRD_256"/>
    <s v="NORD"/>
    <s v="ESCO"/>
    <s v="Hybrid Solar - S3"/>
    <s v="NRD"/>
    <s v="Guider"/>
    <s v="Huawei"/>
    <n v="6.1493566530549346"/>
    <n v="3.272201818892627"/>
    <n v="0"/>
    <n v="0"/>
    <n v="0"/>
    <n v="0"/>
    <n v="0"/>
    <n v="0"/>
    <n v="0"/>
    <n v="0"/>
    <n v="0"/>
    <n v="0"/>
    <n v="0"/>
    <n v="0"/>
    <n v="0"/>
    <n v="0"/>
    <n v="0"/>
    <n v="3.3571681319967008"/>
    <n v="0"/>
    <n v="0"/>
    <n v="0"/>
    <n v="0"/>
    <n v="0"/>
    <n v="0"/>
    <x v="0"/>
    <m/>
    <x v="8"/>
    <x v="5"/>
    <s v="no root cause"/>
    <x v="5"/>
    <s v=""/>
  </r>
  <r>
    <s v="Mom"/>
    <s v="CTR_202"/>
    <s v="CENTRE"/>
    <s v="IHS"/>
    <s v="Grid-Gen"/>
    <s v="CENTRE"/>
    <s v="Mom"/>
    <s v="ZTE"/>
    <n v="0"/>
    <n v="0"/>
    <n v="0"/>
    <n v="0"/>
    <n v="0"/>
    <n v="0"/>
    <n v="0"/>
    <n v="0"/>
    <n v="0"/>
    <n v="0"/>
    <n v="0"/>
    <n v="0"/>
    <n v="0"/>
    <n v="0"/>
    <n v="0"/>
    <n v="0"/>
    <n v="0"/>
    <n v="0"/>
    <n v="0"/>
    <n v="0"/>
    <n v="0"/>
    <n v="0"/>
    <n v="0"/>
    <n v="0"/>
    <x v="1"/>
    <m/>
    <x v="3"/>
    <x v="1"/>
    <s v="EXCLU"/>
    <x v="1"/>
    <s v=""/>
  </r>
  <r>
    <s v="Bondjock"/>
    <s v="CTR_205"/>
    <s v="CENTRE"/>
    <s v="IHS"/>
    <s v="Grid-Gen"/>
    <s v="CENTRE"/>
    <s v="Bondjock"/>
    <s v="ZTE"/>
    <n v="0"/>
    <n v="0"/>
    <n v="0"/>
    <n v="0"/>
    <n v="0"/>
    <n v="0"/>
    <n v="0"/>
    <n v="0"/>
    <n v="0"/>
    <n v="0"/>
    <n v="0"/>
    <n v="0"/>
    <n v="0"/>
    <n v="0"/>
    <n v="0"/>
    <n v="0"/>
    <n v="0"/>
    <n v="0"/>
    <n v="0"/>
    <n v="0"/>
    <n v="0"/>
    <n v="0"/>
    <n v="0"/>
    <n v="0"/>
    <x v="1"/>
    <m/>
    <x v="3"/>
    <x v="1"/>
    <s v="EXCLU"/>
    <x v="1"/>
    <s v=""/>
  </r>
  <r>
    <s v="BTS-Mobile-Bachuo-Akagbe"/>
    <s v="SUO_168"/>
    <s v="SUD-OUEST"/>
    <m/>
    <m/>
    <s v="SUD-OUEST"/>
    <s v="Bachuo"/>
    <s v="NOKIA"/>
    <n v="0"/>
    <n v="0"/>
    <n v="0"/>
    <n v="0"/>
    <n v="0"/>
    <n v="0"/>
    <n v="0"/>
    <n v="0"/>
    <n v="0"/>
    <n v="0"/>
    <n v="0"/>
    <n v="0"/>
    <n v="0"/>
    <n v="0"/>
    <n v="0"/>
    <n v="0"/>
    <n v="0"/>
    <n v="0"/>
    <n v="0"/>
    <n v="0"/>
    <n v="0"/>
    <n v="0"/>
    <n v="0"/>
    <n v="0"/>
    <x v="1"/>
    <m/>
    <x v="3"/>
    <x v="1"/>
    <s v="EXCLU"/>
    <x v="1"/>
    <s v=""/>
  </r>
  <r>
    <s v="Otele"/>
    <s v="CTR_201"/>
    <s v="CENTRE"/>
    <s v="IHS"/>
    <s v="Grid-Gen"/>
    <s v="CENTRE"/>
    <s v="Otele"/>
    <s v="ZTE"/>
    <n v="0"/>
    <n v="0"/>
    <n v="0"/>
    <n v="0"/>
    <n v="0"/>
    <n v="0"/>
    <n v="0"/>
    <n v="0"/>
    <n v="0"/>
    <n v="0"/>
    <n v="0"/>
    <n v="0"/>
    <n v="0"/>
    <n v="0"/>
    <n v="0"/>
    <n v="0"/>
    <n v="0"/>
    <n v="0"/>
    <n v="0"/>
    <n v="0"/>
    <n v="0"/>
    <n v="0"/>
    <n v="0"/>
    <n v="0"/>
    <x v="1"/>
    <m/>
    <x v="3"/>
    <x v="1"/>
    <s v="EXCLU"/>
    <x v="1"/>
    <s v="( hourly IHS): 05-05-2026 10:16:39 49V Our FME will on site after power issue resolve at Mefou-Assi. FELIX IS INFORMED"/>
  </r>
  <r>
    <s v="Foumban-CAMTEL"/>
    <s v="OST_047"/>
    <s v="OUEST"/>
    <s v="CAMUSAT"/>
    <s v="Medium Grid + Solar + GE"/>
    <s v="OUEST"/>
    <s v="Foumban"/>
    <s v="Huawei"/>
    <n v="1.2907067827516243"/>
    <n v="0.94418904612293919"/>
    <n v="0"/>
    <n v="0"/>
    <n v="0"/>
    <n v="0"/>
    <n v="0"/>
    <n v="0"/>
    <n v="0"/>
    <n v="0"/>
    <n v="0"/>
    <n v="0"/>
    <n v="0"/>
    <n v="0"/>
    <n v="0"/>
    <n v="0"/>
    <n v="0"/>
    <n v="0"/>
    <n v="0"/>
    <n v="0"/>
    <n v="0"/>
    <n v="0"/>
    <n v="0"/>
    <n v="0"/>
    <x v="0"/>
    <m/>
    <x v="8"/>
    <x v="5"/>
    <s v="no root cause"/>
    <x v="5"/>
    <s v=""/>
  </r>
  <r>
    <s v="Ngaoundere-Cifan-MTN-IHS"/>
    <s v="ADM_120"/>
    <s v="Ngaoundere"/>
    <s v="IHS"/>
    <s v="Grid-Gen"/>
    <s v="ADAMAOUA"/>
    <s v="Ngaoundere"/>
    <s v="Huawei"/>
    <n v="1.4886583169964016"/>
    <n v="0.85091158652295884"/>
    <n v="0"/>
    <n v="0"/>
    <n v="0"/>
    <n v="0"/>
    <n v="0"/>
    <n v="0"/>
    <n v="0"/>
    <n v="0"/>
    <n v="0"/>
    <n v="0"/>
    <n v="0"/>
    <n v="0"/>
    <n v="0"/>
    <n v="0"/>
    <n v="0"/>
    <n v="0"/>
    <n v="0"/>
    <n v="0"/>
    <n v="0"/>
    <n v="0"/>
    <n v="0"/>
    <n v="0"/>
    <x v="0"/>
    <m/>
    <x v="8"/>
    <x v="5"/>
    <s v="no root cause"/>
    <x v="5"/>
    <s v=""/>
  </r>
  <r>
    <s v="Maroua-Massalare"/>
    <s v="EXN_087"/>
    <s v="Maroua"/>
    <s v="IHS"/>
    <s v="Grid-Gen"/>
    <s v="EXTREME-NORD"/>
    <s v="Maroua"/>
    <s v="Huawei"/>
    <n v="0.27136071659917876"/>
    <n v="0.69528269312536206"/>
    <n v="0"/>
    <n v="0"/>
    <n v="0"/>
    <n v="0"/>
    <n v="0"/>
    <n v="0"/>
    <n v="0"/>
    <n v="0"/>
    <n v="0"/>
    <n v="0"/>
    <n v="0"/>
    <n v="0"/>
    <n v="0"/>
    <n v="0"/>
    <n v="0"/>
    <n v="0"/>
    <n v="0"/>
    <n v="0"/>
    <n v="0"/>
    <n v="0"/>
    <n v="0"/>
    <n v="0"/>
    <x v="0"/>
    <m/>
    <x v="8"/>
    <x v="5"/>
    <s v="no root cause"/>
    <x v="5"/>
    <s v=""/>
  </r>
  <r>
    <s v="Carrefour-Mezzanine"/>
    <s v="LIT_734"/>
    <s v="Douala"/>
    <s v="OCM"/>
    <e v="#N/A"/>
    <s v="LITTORAL"/>
    <s v="Douala"/>
    <s v="ZTE"/>
    <n v="0"/>
    <n v="0"/>
    <n v="0"/>
    <n v="0"/>
    <n v="0"/>
    <n v="0"/>
    <n v="0"/>
    <n v="0"/>
    <n v="0"/>
    <n v="0"/>
    <n v="0"/>
    <n v="0"/>
    <n v="0"/>
    <n v="0"/>
    <n v="0"/>
    <n v="0"/>
    <n v="0"/>
    <n v="0"/>
    <n v="0"/>
    <n v="0"/>
    <n v="0"/>
    <n v="0"/>
    <n v="0"/>
    <n v="0"/>
    <x v="1"/>
    <m/>
    <x v="3"/>
    <x v="1"/>
    <s v="EXCLU"/>
    <x v="1"/>
    <s v=""/>
  </r>
  <r>
    <s v="Foumban-Camtel-II"/>
    <s v="OST_235"/>
    <s v="OUEST"/>
    <s v="CAMUSAT"/>
    <s v="Medium Grid + GE"/>
    <s v="OUEST"/>
    <s v="Foumban"/>
    <s v="Huawei"/>
    <n v="1.0848186386556062"/>
    <n v="0.62618959972377042"/>
    <n v="0"/>
    <n v="0"/>
    <n v="0"/>
    <n v="0"/>
    <n v="0"/>
    <n v="0"/>
    <n v="0"/>
    <n v="0"/>
    <n v="0"/>
    <n v="0"/>
    <n v="0"/>
    <n v="0"/>
    <n v="0"/>
    <n v="0"/>
    <n v="0"/>
    <n v="0"/>
    <n v="0"/>
    <n v="0"/>
    <n v="0"/>
    <n v="0"/>
    <n v="0"/>
    <n v="0"/>
    <x v="0"/>
    <m/>
    <x v="8"/>
    <x v="5"/>
    <s v="no root cause"/>
    <x v="5"/>
    <s v=""/>
  </r>
  <r>
    <s v="Ndom"/>
    <s v="SUO_028"/>
    <s v="CENTRE"/>
    <s v="IHS"/>
    <s v="Grid Gen"/>
    <s v="SUD-OUEST"/>
    <s v="Ndom"/>
    <s v="ZTE"/>
    <n v="0"/>
    <n v="0"/>
    <n v="0"/>
    <n v="0"/>
    <n v="0"/>
    <n v="0"/>
    <n v="0"/>
    <n v="0"/>
    <n v="0"/>
    <n v="0"/>
    <n v="0"/>
    <n v="0"/>
    <n v="0"/>
    <n v="0"/>
    <n v="0"/>
    <n v="0"/>
    <n v="0"/>
    <n v="0"/>
    <n v="0"/>
    <n v="0"/>
    <n v="0"/>
    <n v="0"/>
    <n v="0"/>
    <n v="0"/>
    <x v="2"/>
    <m/>
    <x v="8"/>
    <x v="5"/>
    <s v="no root cause"/>
    <x v="5"/>
    <s v=""/>
  </r>
  <r>
    <s v="Japoma-Village"/>
    <s v="LIT_254"/>
    <s v="Douala"/>
    <s v="IHS"/>
    <s v="Grid-Gen"/>
    <s v="LITTORAL"/>
    <s v="Douala"/>
    <s v="ZTE"/>
    <n v="0"/>
    <n v="0.13804350617664471"/>
    <n v="0"/>
    <n v="0"/>
    <n v="0"/>
    <n v="0"/>
    <n v="39.393478924644647"/>
    <n v="0"/>
    <n v="0"/>
    <n v="0"/>
    <n v="0"/>
    <n v="0"/>
    <n v="0"/>
    <n v="0"/>
    <n v="0"/>
    <n v="0"/>
    <n v="0"/>
    <n v="0"/>
    <n v="0"/>
    <n v="0"/>
    <n v="0"/>
    <n v="0"/>
    <n v="0"/>
    <n v="0"/>
    <x v="0"/>
    <m/>
    <x v="8"/>
    <x v="5"/>
    <s v="no root cause"/>
    <x v="5"/>
    <s v=""/>
  </r>
  <r>
    <s v="LIT_853_Z_Japoma-Petit-Chateau"/>
    <s v="LIT_853"/>
    <s v="Douala"/>
    <m/>
    <e v="#N/A"/>
    <s v="LITTORAL"/>
    <s v="Douala"/>
    <s v="ZTE"/>
    <n v="0"/>
    <n v="0.13634917373649205"/>
    <n v="0"/>
    <n v="0"/>
    <n v="0"/>
    <n v="0"/>
    <n v="39.707162282091019"/>
    <n v="0"/>
    <n v="0"/>
    <n v="0"/>
    <n v="0"/>
    <n v="0"/>
    <n v="0"/>
    <n v="0"/>
    <n v="0"/>
    <n v="0"/>
    <n v="0"/>
    <n v="0"/>
    <n v="0"/>
    <n v="0"/>
    <n v="0"/>
    <n v="0"/>
    <n v="0"/>
    <n v="0"/>
    <x v="0"/>
    <m/>
    <x v="8"/>
    <x v="5"/>
    <s v="no root cause"/>
    <x v="5"/>
    <s v=""/>
  </r>
  <r>
    <s v="Ngd-Aoudi-IHS"/>
    <s v="ADM_115"/>
    <s v="Ngaoundere"/>
    <s v="IHS"/>
    <s v="Grid-Gen"/>
    <s v="ADAMAOUA"/>
    <s v="Ngaoundere"/>
    <s v="Huawei"/>
    <n v="0.74819937049307572"/>
    <n v="0.10906150391087596"/>
    <n v="0"/>
    <n v="0"/>
    <n v="0"/>
    <n v="0"/>
    <n v="0"/>
    <n v="0"/>
    <n v="0"/>
    <n v="0"/>
    <n v="0"/>
    <n v="0"/>
    <n v="0"/>
    <n v="0"/>
    <n v="0"/>
    <n v="0"/>
    <n v="0"/>
    <n v="0"/>
    <n v="0"/>
    <n v="0"/>
    <n v="0"/>
    <n v="0"/>
    <n v="0"/>
    <n v="0"/>
    <x v="0"/>
    <m/>
    <x v="8"/>
    <x v="5"/>
    <s v="no root cause"/>
    <x v="5"/>
    <s v=""/>
  </r>
  <r>
    <s v="Djamboutou"/>
    <s v="NRD_003"/>
    <s v="Garoua"/>
    <s v="IHS"/>
    <s v="Grid-Gen"/>
    <s v="NORD"/>
    <s v="Garoua"/>
    <s v="Huawei"/>
    <n v="1.5203512511664143"/>
    <n v="9.8627983095199379E-2"/>
    <n v="0"/>
    <n v="0"/>
    <n v="0"/>
    <n v="0"/>
    <n v="0"/>
    <n v="0"/>
    <n v="0"/>
    <n v="0"/>
    <n v="0"/>
    <n v="0"/>
    <n v="0"/>
    <n v="0"/>
    <n v="0"/>
    <n v="0"/>
    <n v="0"/>
    <n v="0"/>
    <n v="0"/>
    <n v="0"/>
    <n v="0"/>
    <n v="0"/>
    <n v="0"/>
    <n v="0"/>
    <x v="0"/>
    <m/>
    <x v="8"/>
    <x v="5"/>
    <s v="no root cause"/>
    <x v="5"/>
    <s v=""/>
  </r>
  <r>
    <s v="Japoma-II"/>
    <s v="LIT_646"/>
    <s v="Douala"/>
    <m/>
    <m/>
    <s v="LITTORAL"/>
    <s v="Douala"/>
    <s v="ZTE"/>
    <n v="0"/>
    <n v="7.9936821018568263E-2"/>
    <n v="0"/>
    <n v="0"/>
    <n v="0"/>
    <n v="0"/>
    <n v="25.63542817029218"/>
    <n v="0"/>
    <n v="0"/>
    <n v="0"/>
    <n v="0"/>
    <n v="0"/>
    <n v="0"/>
    <n v="0"/>
    <n v="0"/>
    <n v="0"/>
    <n v="0"/>
    <n v="0"/>
    <n v="0"/>
    <n v="0"/>
    <n v="0"/>
    <n v="0"/>
    <n v="0"/>
    <n v="0"/>
    <x v="0"/>
    <m/>
    <x v="8"/>
    <x v="5"/>
    <s v="no root cause"/>
    <x v="5"/>
    <s v=""/>
  </r>
  <r>
    <s v="Limbe-Down-Beach-II"/>
    <s v="SUO_050"/>
    <s v="SUD-OUEST"/>
    <s v="IHS"/>
    <s v="GridOnly"/>
    <s v="SUD-OUEST"/>
    <s v="Limbe"/>
    <s v="Huawei"/>
    <n v="2.8344219865138274"/>
    <n v="7.6958362939563346E-2"/>
    <n v="0"/>
    <n v="0"/>
    <n v="0"/>
    <n v="0"/>
    <n v="0"/>
    <n v="0"/>
    <n v="0"/>
    <n v="0"/>
    <n v="0"/>
    <n v="0"/>
    <n v="0"/>
    <n v="0"/>
    <n v="0"/>
    <n v="0"/>
    <n v="0"/>
    <n v="0"/>
    <n v="0"/>
    <n v="0"/>
    <n v="0"/>
    <n v="0"/>
    <n v="0"/>
    <n v="0"/>
    <x v="0"/>
    <m/>
    <x v="8"/>
    <x v="5"/>
    <s v="no root cause"/>
    <x v="5"/>
    <s v=""/>
  </r>
  <r>
    <s v="Limbe-Fini-Hotel"/>
    <s v="SUO_078"/>
    <s v="SUD-OUEST"/>
    <s v="IHS"/>
    <s v="Grid-Gen"/>
    <s v="SUD-OUEST"/>
    <s v="Limbe"/>
    <s v="Huawei"/>
    <n v="0.4318764214557419"/>
    <n v="7.6601661373215404E-2"/>
    <n v="0"/>
    <n v="0"/>
    <n v="0"/>
    <n v="0"/>
    <n v="0"/>
    <n v="0"/>
    <n v="0"/>
    <n v="0"/>
    <n v="0"/>
    <n v="0"/>
    <n v="0"/>
    <n v="0"/>
    <n v="0"/>
    <n v="0"/>
    <n v="0"/>
    <n v="0"/>
    <n v="0"/>
    <n v="0"/>
    <n v="0"/>
    <n v="0"/>
    <n v="0"/>
    <n v="0"/>
    <x v="0"/>
    <m/>
    <x v="8"/>
    <x v="5"/>
    <s v="no root cause"/>
    <x v="5"/>
    <s v=""/>
  </r>
  <r>
    <s v="CTN"/>
    <s v="LIT_003"/>
    <s v="Douala"/>
    <s v="CAMUSAT"/>
    <s v="Good Grid 100%"/>
    <s v="LITTORAL"/>
    <s v="Douala"/>
    <s v="ZTE"/>
    <n v="0"/>
    <n v="0"/>
    <n v="0"/>
    <n v="0"/>
    <n v="0"/>
    <n v="0"/>
    <n v="0"/>
    <n v="0"/>
    <n v="0"/>
    <n v="0"/>
    <n v="0"/>
    <n v="0"/>
    <n v="0"/>
    <n v="0"/>
    <n v="0"/>
    <n v="0"/>
    <n v="0"/>
    <n v="0"/>
    <n v="0"/>
    <n v="0"/>
    <n v="0"/>
    <n v="0"/>
    <n v="1.7835078317394702E-3"/>
    <n v="1.7835078317394702E-3"/>
    <x v="0"/>
    <m/>
    <x v="8"/>
    <x v="5"/>
    <s v="no root cause"/>
    <x v="5"/>
    <s v=""/>
  </r>
  <r>
    <s v="Kapanyaye-IHS"/>
    <s v="NRD_109"/>
    <s v="NORD"/>
    <s v="IHS"/>
    <s v="Solar-Gen"/>
    <s v="NORD"/>
    <s v="Kapanyaye"/>
    <s v="NOKIA"/>
    <n v="0"/>
    <n v="0"/>
    <n v="0"/>
    <n v="0"/>
    <n v="0"/>
    <n v="0"/>
    <n v="0"/>
    <n v="0"/>
    <n v="0"/>
    <n v="0"/>
    <n v="0"/>
    <n v="0"/>
    <n v="2.2551924884225978E-2"/>
    <n v="0"/>
    <n v="0"/>
    <n v="0"/>
    <n v="0"/>
    <n v="0"/>
    <n v="0"/>
    <n v="0"/>
    <n v="0"/>
    <n v="0"/>
    <n v="0"/>
    <n v="0"/>
    <x v="0"/>
    <m/>
    <x v="8"/>
    <x v="5"/>
    <s v="no root cause"/>
    <x v="5"/>
    <s v=""/>
  </r>
  <r>
    <s v="Sabga"/>
    <s v="NRO_048"/>
    <s v="NORD-OUEST"/>
    <s v="IHS"/>
    <s v="Grid-Gen"/>
    <s v="NORD-OUEST"/>
    <s v="Sabga"/>
    <s v="Huawei"/>
    <n v="0"/>
    <n v="0"/>
    <n v="0"/>
    <n v="0"/>
    <n v="0"/>
    <n v="0"/>
    <n v="0"/>
    <n v="0"/>
    <n v="0"/>
    <n v="0"/>
    <n v="0"/>
    <n v="0"/>
    <n v="0"/>
    <n v="0"/>
    <n v="0"/>
    <n v="0"/>
    <n v="0"/>
    <n v="0"/>
    <n v="0"/>
    <n v="0"/>
    <n v="0"/>
    <n v="0"/>
    <n v="0"/>
    <n v="0"/>
    <x v="2"/>
    <m/>
    <x v="8"/>
    <x v="5"/>
    <s v="no root cause"/>
    <x v="5"/>
    <s v=""/>
  </r>
  <r>
    <s v="Ndogbat"/>
    <s v="LIT_372"/>
    <s v="Douala"/>
    <s v="IHS"/>
    <s v="Grid-Lithium"/>
    <s v="LITTORAL"/>
    <s v="Douala"/>
    <s v="ZTE"/>
    <n v="0"/>
    <n v="0"/>
    <n v="0"/>
    <n v="0"/>
    <n v="0"/>
    <n v="0"/>
    <n v="0"/>
    <n v="0"/>
    <n v="6.581143899119074E-2"/>
    <n v="0"/>
    <n v="0"/>
    <n v="0"/>
    <n v="0"/>
    <n v="0"/>
    <n v="0"/>
    <n v="0"/>
    <n v="0"/>
    <n v="0"/>
    <n v="0"/>
    <n v="0"/>
    <n v="0"/>
    <n v="0"/>
    <n v="0"/>
    <n v="0"/>
    <x v="0"/>
    <m/>
    <x v="8"/>
    <x v="5"/>
    <s v="no root cause"/>
    <x v="5"/>
    <s v=""/>
  </r>
  <r>
    <s v="La-Rose"/>
    <s v="LIT_009"/>
    <s v="Douala"/>
    <s v="IHS"/>
    <s v="Grid-Gen"/>
    <s v="LITTORAL"/>
    <s v="Douala"/>
    <s v="ZTE"/>
    <n v="0"/>
    <n v="0"/>
    <n v="0"/>
    <n v="0"/>
    <n v="0"/>
    <n v="0"/>
    <n v="0"/>
    <n v="0"/>
    <n v="0"/>
    <n v="0"/>
    <n v="0"/>
    <n v="0"/>
    <n v="0"/>
    <n v="0"/>
    <n v="0"/>
    <n v="0"/>
    <n v="0"/>
    <n v="0"/>
    <n v="0"/>
    <n v="0"/>
    <n v="0"/>
    <n v="0"/>
    <n v="0"/>
    <n v="0"/>
    <x v="0"/>
    <m/>
    <x v="8"/>
    <x v="5"/>
    <s v="no root cause"/>
    <x v="5"/>
    <s v=""/>
  </r>
  <r>
    <s v="Bsadi-Hopital"/>
    <s v="LIT_446"/>
    <s v="Douala"/>
    <s v="IHS"/>
    <s v="Grid-Gen"/>
    <s v="LITTORAL"/>
    <s v="Douala"/>
    <s v="ZTE"/>
    <n v="0"/>
    <n v="0"/>
    <n v="0"/>
    <n v="0"/>
    <n v="0"/>
    <n v="0"/>
    <n v="0"/>
    <n v="0"/>
    <n v="0"/>
    <n v="0"/>
    <n v="0"/>
    <n v="0"/>
    <n v="0"/>
    <n v="0"/>
    <n v="0"/>
    <n v="0"/>
    <n v="0"/>
    <n v="0"/>
    <n v="0"/>
    <n v="0"/>
    <n v="0"/>
    <n v="0"/>
    <n v="0"/>
    <n v="0"/>
    <x v="0"/>
    <m/>
    <x v="8"/>
    <x v="5"/>
    <s v="no root cause"/>
    <x v="5"/>
    <s v=""/>
  </r>
  <r>
    <s v="Ngd-Ville"/>
    <s v="ADM_018"/>
    <s v="Ngaoundere"/>
    <s v="IHS"/>
    <s v="Grid-Gen"/>
    <s v="ADAMAOUA"/>
    <s v="Ngaoundere"/>
    <s v="Huawei"/>
    <n v="0"/>
    <n v="0"/>
    <n v="0"/>
    <n v="0"/>
    <n v="0"/>
    <n v="0"/>
    <n v="0"/>
    <n v="0"/>
    <n v="0"/>
    <n v="0"/>
    <n v="0"/>
    <n v="0"/>
    <n v="0"/>
    <n v="0"/>
    <n v="0"/>
    <n v="0"/>
    <n v="0"/>
    <n v="0"/>
    <n v="0"/>
    <n v="0"/>
    <n v="0"/>
    <n v="0"/>
    <n v="0"/>
    <n v="0"/>
    <x v="0"/>
    <m/>
    <x v="8"/>
    <x v="5"/>
    <s v="no root cause"/>
    <x v="5"/>
    <s v=""/>
  </r>
  <r>
    <s v="Minisite-Elig-Edzoa"/>
    <s v="CTR_684"/>
    <s v="Yaounde"/>
    <s v="CAMUSAT"/>
    <s v="Good Grid no GE - 8h"/>
    <s v="CENTRE"/>
    <s v="Yaounde"/>
    <s v="ZTE"/>
    <n v="0"/>
    <n v="0"/>
    <n v="0"/>
    <n v="0"/>
    <n v="0"/>
    <n v="0"/>
    <n v="0"/>
    <n v="0"/>
    <n v="0"/>
    <n v="0"/>
    <n v="0"/>
    <n v="0"/>
    <n v="0"/>
    <n v="0"/>
    <n v="0"/>
    <n v="0"/>
    <n v="0"/>
    <n v="0"/>
    <n v="0"/>
    <n v="0"/>
    <n v="0"/>
    <n v="0"/>
    <n v="0"/>
    <n v="0"/>
    <x v="0"/>
    <m/>
    <x v="8"/>
    <x v="5"/>
    <s v="no root cause"/>
    <x v="5"/>
    <s v=""/>
  </r>
  <r>
    <s v="Bamenda-CRTV"/>
    <s v="NRO_008"/>
    <s v="NORD-OUEST"/>
    <s v="CAMUSAT"/>
    <s v="Good Grid + GE"/>
    <s v="NORD-OUEST"/>
    <s v="Bamenda"/>
    <s v="Huawei"/>
    <n v="0"/>
    <n v="0"/>
    <n v="0"/>
    <n v="0"/>
    <n v="0"/>
    <n v="0"/>
    <n v="0"/>
    <n v="0"/>
    <n v="0"/>
    <n v="0"/>
    <n v="0"/>
    <n v="0"/>
    <n v="0"/>
    <n v="0"/>
    <n v="0"/>
    <n v="0"/>
    <n v="0"/>
    <n v="0.42486723567700524"/>
    <n v="0"/>
    <n v="0"/>
    <n v="0"/>
    <n v="0"/>
    <n v="0"/>
    <n v="0"/>
    <x v="0"/>
    <m/>
    <x v="8"/>
    <x v="5"/>
    <s v="no root cause"/>
    <x v="5"/>
    <s v=""/>
  </r>
  <r>
    <s v="Makombe"/>
    <s v="LIT_419"/>
    <s v="Douala"/>
    <s v="IHS"/>
    <s v="Grid-Gen"/>
    <s v="LITTORAL"/>
    <s v="Douala"/>
    <s v="ZTE"/>
    <n v="0"/>
    <n v="0"/>
    <n v="0"/>
    <n v="0"/>
    <n v="0"/>
    <n v="0"/>
    <n v="0"/>
    <n v="0"/>
    <n v="0"/>
    <n v="0"/>
    <n v="0"/>
    <n v="0"/>
    <n v="0"/>
    <n v="0"/>
    <n v="0"/>
    <n v="0"/>
    <n v="0"/>
    <n v="0"/>
    <n v="0"/>
    <n v="0"/>
    <n v="0"/>
    <n v="0"/>
    <n v="0"/>
    <n v="0"/>
    <x v="0"/>
    <m/>
    <x v="8"/>
    <x v="5"/>
    <s v="no root cause"/>
    <x v="5"/>
    <s v=""/>
  </r>
  <r>
    <s v="Bilongue-II"/>
    <s v="LIT_451"/>
    <s v="Douala"/>
    <s v="IHS"/>
    <s v="Grid-Gen"/>
    <s v="LITTORAL"/>
    <s v="Douala"/>
    <s v="ZTE"/>
    <n v="0"/>
    <n v="0"/>
    <n v="0"/>
    <n v="0"/>
    <n v="0"/>
    <n v="0"/>
    <n v="0"/>
    <n v="0"/>
    <n v="0"/>
    <n v="0"/>
    <n v="0"/>
    <n v="0"/>
    <n v="0"/>
    <n v="0"/>
    <n v="0"/>
    <n v="0"/>
    <n v="0"/>
    <n v="0"/>
    <n v="0"/>
    <n v="0"/>
    <n v="0"/>
    <n v="0"/>
    <n v="0"/>
    <n v="0"/>
    <x v="0"/>
    <m/>
    <x v="8"/>
    <x v="5"/>
    <s v="no root cause"/>
    <x v="5"/>
    <s v=""/>
  </r>
  <r>
    <s v="PK10-Plateau"/>
    <s v="LIT_223"/>
    <s v="Douala"/>
    <s v="IHS"/>
    <s v="Grid-Gen"/>
    <s v="LITTORAL"/>
    <s v="Douala"/>
    <s v="ZTE"/>
    <n v="0"/>
    <n v="0"/>
    <n v="0"/>
    <n v="0"/>
    <n v="0"/>
    <n v="0"/>
    <n v="0"/>
    <n v="0"/>
    <n v="0"/>
    <n v="0"/>
    <n v="0"/>
    <n v="0"/>
    <n v="0"/>
    <n v="0"/>
    <n v="0"/>
    <n v="0"/>
    <n v="0"/>
    <n v="0"/>
    <n v="0"/>
    <n v="0"/>
    <n v="0"/>
    <n v="0"/>
    <n v="0"/>
    <n v="0"/>
    <x v="0"/>
    <m/>
    <x v="8"/>
    <x v="5"/>
    <s v="no root cause"/>
    <x v="5"/>
    <s v=""/>
  </r>
  <r>
    <s v="Sokelle-IHS"/>
    <s v="LIT_506"/>
    <s v="LITTORAL"/>
    <s v="IHS"/>
    <s v="Gen Only"/>
    <s v="LITTORAL"/>
    <s v="Sokelle"/>
    <s v="ZTE"/>
    <n v="0"/>
    <n v="0"/>
    <n v="0"/>
    <n v="0"/>
    <n v="0"/>
    <n v="0"/>
    <n v="0"/>
    <n v="0"/>
    <n v="0"/>
    <n v="0"/>
    <n v="0"/>
    <n v="0"/>
    <n v="0"/>
    <n v="0"/>
    <n v="0"/>
    <n v="0"/>
    <n v="0"/>
    <n v="0"/>
    <n v="0"/>
    <n v="0"/>
    <n v="0"/>
    <n v="0"/>
    <n v="0"/>
    <n v="0"/>
    <x v="0"/>
    <m/>
    <x v="9"/>
    <x v="6"/>
    <s v="BSS Hardware issue"/>
    <x v="2"/>
    <s v="(05/05/2026 cell nokia): 05/05/2026 : Intervention prevue pour ce jour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05/2026 cell nokia): 05/05/2026 : Intervention prevue pour ce jour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
  </r>
  <r>
    <s v="Doume"/>
    <s v="EST_020"/>
    <s v="CENTRE"/>
    <s v="IHS"/>
    <s v="Grid-Gen-Lithium"/>
    <s v="EST"/>
    <s v="Doume"/>
    <s v="ZTE"/>
    <n v="0"/>
    <n v="0"/>
    <n v="0"/>
    <n v="0"/>
    <n v="0"/>
    <n v="0"/>
    <n v="0"/>
    <n v="0"/>
    <n v="0"/>
    <n v="0"/>
    <n v="0"/>
    <n v="0"/>
    <n v="0"/>
    <n v="0"/>
    <n v="0"/>
    <n v="0"/>
    <n v="0"/>
    <n v="0"/>
    <n v="0"/>
    <n v="0"/>
    <n v="0"/>
    <n v="0"/>
    <n v="0"/>
    <n v="0"/>
    <x v="1"/>
    <m/>
    <x v="3"/>
    <x v="1"/>
    <s v="EXCLU"/>
    <x v="1"/>
    <s v=""/>
  </r>
  <r>
    <s v="Ebolowa-NewBell"/>
    <s v="SUD_262"/>
    <s v="CENTRE"/>
    <s v="IHS"/>
    <s v="Grid-Gen"/>
    <s v="SUD"/>
    <s v="Ebolowa"/>
    <s v="ZTE"/>
    <n v="0"/>
    <n v="0"/>
    <n v="0"/>
    <n v="0"/>
    <n v="0"/>
    <n v="0"/>
    <n v="0"/>
    <n v="0"/>
    <n v="0"/>
    <n v="0"/>
    <n v="0"/>
    <n v="0"/>
    <n v="0"/>
    <n v="0"/>
    <n v="0"/>
    <n v="0"/>
    <n v="0"/>
    <n v="0"/>
    <n v="0"/>
    <n v="0"/>
    <n v="0"/>
    <n v="0"/>
    <n v="0"/>
    <n v="0"/>
    <x v="0"/>
    <m/>
    <x v="8"/>
    <x v="5"/>
    <s v="no root cause"/>
    <x v="5"/>
    <s v=""/>
  </r>
  <r>
    <s v="Ndogp-Lycee"/>
    <s v="LIT_038"/>
    <s v="Douala"/>
    <s v="IHS"/>
    <s v="Grid-Gen"/>
    <s v="LITTORAL"/>
    <s v="Douala"/>
    <s v="ZTE"/>
    <n v="0"/>
    <n v="0"/>
    <n v="0"/>
    <n v="0"/>
    <n v="0"/>
    <n v="0"/>
    <n v="0"/>
    <n v="0"/>
    <n v="0"/>
    <n v="0"/>
    <n v="0"/>
    <n v="0"/>
    <n v="0"/>
    <n v="0"/>
    <n v="0"/>
    <n v="0"/>
    <n v="0"/>
    <n v="0"/>
    <n v="0"/>
    <n v="0"/>
    <n v="0"/>
    <n v="0"/>
    <n v="0"/>
    <n v="0"/>
    <x v="0"/>
    <m/>
    <x v="8"/>
    <x v="5"/>
    <s v="no root cause"/>
    <x v="5"/>
    <s v=""/>
  </r>
  <r>
    <s v="Matomb"/>
    <s v="CTR_005"/>
    <s v="CENTRE"/>
    <s v="IHS"/>
    <s v="Grid-Gen"/>
    <s v="CENTRE"/>
    <s v="Matomb"/>
    <s v="ZTE"/>
    <n v="0"/>
    <n v="0"/>
    <n v="0"/>
    <n v="0"/>
    <n v="0"/>
    <n v="0"/>
    <n v="0"/>
    <n v="0"/>
    <n v="0"/>
    <n v="0"/>
    <n v="0"/>
    <n v="0"/>
    <n v="0"/>
    <n v="0"/>
    <n v="0"/>
    <n v="0"/>
    <n v="0"/>
    <n v="0"/>
    <n v="0"/>
    <n v="0"/>
    <n v="0"/>
    <n v="0"/>
    <n v="0"/>
    <n v="0"/>
    <x v="1"/>
    <m/>
    <x v="3"/>
    <x v="1"/>
    <s v="EXCLU"/>
    <x v="1"/>
    <s v=""/>
  </r>
  <r>
    <s v="Song-Mahop"/>
    <s v="LIT_300"/>
    <s v="Douala"/>
    <s v="IHS"/>
    <s v="Grid-Gen"/>
    <s v="LITTORAL"/>
    <s v="Douala"/>
    <s v="ZTE"/>
    <n v="0"/>
    <n v="0"/>
    <n v="0"/>
    <n v="0"/>
    <n v="0"/>
    <n v="0"/>
    <n v="0"/>
    <n v="0"/>
    <n v="0"/>
    <n v="0"/>
    <n v="0"/>
    <n v="0"/>
    <n v="0"/>
    <n v="0"/>
    <n v="0"/>
    <n v="0"/>
    <n v="0"/>
    <n v="0"/>
    <n v="0"/>
    <n v="0"/>
    <n v="0"/>
    <n v="0"/>
    <n v="0"/>
    <n v="0"/>
    <x v="0"/>
    <m/>
    <x v="8"/>
    <x v="5"/>
    <s v="no root cause"/>
    <x v="5"/>
    <s v=""/>
  </r>
  <r>
    <s v="Ngoung"/>
    <s v="CTR_115"/>
    <s v="CENTRE"/>
    <s v="IHS"/>
    <s v="Grid-Gen"/>
    <s v="CENTRE"/>
    <s v="Ngoung"/>
    <s v="ZTE"/>
    <n v="0"/>
    <n v="0"/>
    <n v="0"/>
    <n v="0"/>
    <n v="0"/>
    <n v="0"/>
    <n v="0"/>
    <n v="0"/>
    <n v="0"/>
    <n v="0"/>
    <n v="0"/>
    <n v="0"/>
    <n v="0"/>
    <n v="0"/>
    <n v="0"/>
    <n v="0"/>
    <n v="0"/>
    <n v="0"/>
    <n v="0"/>
    <n v="0"/>
    <n v="0"/>
    <n v="0"/>
    <n v="0"/>
    <n v="0"/>
    <x v="0"/>
    <m/>
    <x v="8"/>
    <x v="5"/>
    <s v="no root cause"/>
    <x v="5"/>
    <s v=""/>
  </r>
  <r>
    <s v="Bantoum-II-IHS"/>
    <s v="OST_301"/>
    <s v="OUEST"/>
    <s v="IHS"/>
    <s v="Grid-Gen"/>
    <s v="OUEST"/>
    <s v="Bantoum"/>
    <s v="Huawei"/>
    <n v="0"/>
    <n v="0"/>
    <n v="0"/>
    <n v="0"/>
    <n v="0"/>
    <n v="0"/>
    <n v="0"/>
    <n v="0"/>
    <n v="0"/>
    <n v="0"/>
    <n v="0"/>
    <n v="0"/>
    <n v="0"/>
    <n v="0"/>
    <n v="0"/>
    <n v="0"/>
    <n v="0"/>
    <n v="0"/>
    <n v="0"/>
    <n v="0"/>
    <n v="0"/>
    <n v="0"/>
    <n v="0"/>
    <n v="0"/>
    <x v="0"/>
    <m/>
    <x v="8"/>
    <x v="5"/>
    <s v="no root cause"/>
    <x v="5"/>
    <s v=""/>
  </r>
  <r>
    <s v="Bamendjing-MTN-IHS"/>
    <s v="OST_221"/>
    <s v="OUEST"/>
    <s v="IHS"/>
    <s v="Grid-Gen"/>
    <s v="OUEST"/>
    <s v="Bamendjing"/>
    <s v="Huawei"/>
    <n v="0"/>
    <n v="0"/>
    <n v="0"/>
    <n v="0"/>
    <n v="0"/>
    <n v="0"/>
    <n v="0"/>
    <n v="0"/>
    <n v="0"/>
    <n v="0"/>
    <n v="0"/>
    <n v="0"/>
    <n v="0"/>
    <n v="0"/>
    <n v="0"/>
    <n v="0"/>
    <n v="0"/>
    <n v="0"/>
    <n v="0"/>
    <n v="0"/>
    <n v="0"/>
    <n v="0"/>
    <n v="0"/>
    <n v="0"/>
    <x v="0"/>
    <m/>
    <x v="8"/>
    <x v="5"/>
    <s v="no root cause"/>
    <x v="5"/>
    <s v=""/>
  </r>
  <r>
    <s v="Bandjoun-Marche-Hiala"/>
    <s v="OST_276"/>
    <s v="OUEST"/>
    <s v="CAMUSAT"/>
    <s v="Medium Grid + GE"/>
    <s v="OUEST"/>
    <s v="Bandjoun"/>
    <s v="Huawei"/>
    <n v="0"/>
    <n v="0"/>
    <n v="0"/>
    <n v="0"/>
    <n v="0"/>
    <n v="0"/>
    <n v="0"/>
    <n v="0"/>
    <n v="0"/>
    <n v="0"/>
    <n v="0"/>
    <n v="0"/>
    <n v="0"/>
    <n v="0"/>
    <n v="0"/>
    <n v="0"/>
    <n v="0"/>
    <n v="0"/>
    <n v="0"/>
    <n v="0"/>
    <n v="0"/>
    <n v="0"/>
    <n v="0"/>
    <n v="0"/>
    <x v="0"/>
    <m/>
    <x v="8"/>
    <x v="5"/>
    <s v="no root cause"/>
    <x v="5"/>
    <s v=""/>
  </r>
  <r>
    <s v="Boga-Mahole"/>
    <s v="CTR_234"/>
    <s v="CENTRE"/>
    <s v="IHS"/>
    <s v="Grid-Gen"/>
    <s v="CENTRE"/>
    <s v="Boga-Mahole"/>
    <s v="ZTE"/>
    <n v="0"/>
    <n v="0"/>
    <n v="0"/>
    <n v="0"/>
    <n v="0"/>
    <n v="0"/>
    <n v="0"/>
    <n v="0"/>
    <n v="0"/>
    <n v="0"/>
    <n v="0"/>
    <n v="0"/>
    <n v="0"/>
    <n v="0"/>
    <n v="0"/>
    <n v="0"/>
    <n v="0"/>
    <n v="0"/>
    <n v="0"/>
    <n v="0"/>
    <n v="0"/>
    <n v="0"/>
    <n v="0"/>
    <n v="0"/>
    <x v="0"/>
    <m/>
    <x v="8"/>
    <x v="5"/>
    <s v="no root cause"/>
    <x v="5"/>
    <s v=""/>
  </r>
  <r>
    <s v="Jabane"/>
    <s v="SUO_173"/>
    <s v="SUD-OUEST"/>
    <s v="CAMUSAT"/>
    <s v="Good Grid no GE - 8h"/>
    <s v="SUD-OUEST"/>
    <s v="Jabane"/>
    <s v="NOKIA"/>
    <n v="0"/>
    <n v="0"/>
    <n v="0"/>
    <n v="0"/>
    <n v="0"/>
    <n v="0"/>
    <n v="0"/>
    <n v="0"/>
    <n v="0"/>
    <n v="0"/>
    <n v="0"/>
    <n v="0"/>
    <n v="0"/>
    <n v="0"/>
    <n v="0"/>
    <n v="0"/>
    <n v="0"/>
    <n v="0"/>
    <n v="0"/>
    <n v="0"/>
    <n v="0"/>
    <n v="0"/>
    <n v="0"/>
    <n v="0"/>
    <x v="0"/>
    <m/>
    <x v="8"/>
    <x v="5"/>
    <s v="no root cause"/>
    <x v="5"/>
    <s v="(05/05/2026 cell huawei): 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05/2026 cell huawei): 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05/2026 cell huawei): 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r>
  <r>
    <s v="LIT_263_Z_CCC"/>
    <s v="LIT_263"/>
    <s v="Douala"/>
    <s v="IHS"/>
    <s v="Grid-Gen"/>
    <s v="LITTORAL"/>
    <s v="Douala"/>
    <s v="ZTE"/>
    <n v="0"/>
    <n v="0"/>
    <n v="0"/>
    <n v="0"/>
    <n v="0"/>
    <n v="0"/>
    <n v="0"/>
    <n v="0"/>
    <n v="0"/>
    <n v="0"/>
    <n v="0"/>
    <n v="0"/>
    <n v="0"/>
    <n v="0"/>
    <n v="0"/>
    <n v="0"/>
    <n v="0"/>
    <n v="0"/>
    <n v="0"/>
    <n v="0"/>
    <n v="0"/>
    <n v="0"/>
    <n v="0"/>
    <n v="0"/>
    <x v="0"/>
    <m/>
    <x v="8"/>
    <x v="5"/>
    <s v="no root cause"/>
    <x v="5"/>
    <s v=""/>
  </r>
  <r>
    <s v="Oyack-Lycee"/>
    <s v="LIT_299"/>
    <s v="Douala"/>
    <s v="IHS"/>
    <s v="Grid-Gen"/>
    <s v="LITTORAL"/>
    <s v="Douala"/>
    <s v="ZTE"/>
    <n v="0"/>
    <n v="0"/>
    <n v="0"/>
    <n v="0"/>
    <n v="0"/>
    <n v="0"/>
    <n v="0"/>
    <n v="0"/>
    <n v="0"/>
    <n v="0"/>
    <n v="0"/>
    <n v="0"/>
    <n v="0"/>
    <n v="0"/>
    <n v="0"/>
    <n v="0"/>
    <n v="0"/>
    <n v="0"/>
    <n v="0"/>
    <n v="0"/>
    <n v="0"/>
    <n v="0"/>
    <n v="0"/>
    <n v="0"/>
    <x v="0"/>
    <m/>
    <x v="8"/>
    <x v="5"/>
    <s v="no root cause"/>
    <x v="5"/>
    <s v=""/>
  </r>
  <r>
    <s v="PK13-II"/>
    <s v="LIT_448"/>
    <s v="Douala"/>
    <s v="IHS"/>
    <s v="Grid-Gen"/>
    <s v="LITTORAL"/>
    <s v="Douala"/>
    <s v="ZTE"/>
    <n v="0"/>
    <n v="0"/>
    <n v="0"/>
    <n v="0"/>
    <n v="0"/>
    <n v="0"/>
    <n v="0"/>
    <n v="0"/>
    <n v="0"/>
    <n v="0"/>
    <n v="0"/>
    <n v="0"/>
    <n v="0"/>
    <n v="0"/>
    <n v="0"/>
    <n v="0"/>
    <n v="0"/>
    <n v="0"/>
    <n v="0"/>
    <n v="0"/>
    <n v="0"/>
    <n v="0"/>
    <n v="0"/>
    <n v="0"/>
    <x v="0"/>
    <m/>
    <x v="8"/>
    <x v="5"/>
    <s v="no root cause"/>
    <x v="5"/>
    <s v=""/>
  </r>
  <r>
    <s v="PK17-University-IHS"/>
    <s v="LIT_234"/>
    <s v="Douala"/>
    <s v="IHS"/>
    <s v="Grid-Gen"/>
    <s v="LITTORAL"/>
    <s v="Douala"/>
    <s v="ZTE"/>
    <n v="0"/>
    <n v="0"/>
    <n v="0"/>
    <n v="0"/>
    <n v="0"/>
    <n v="0"/>
    <n v="0"/>
    <n v="0"/>
    <n v="0"/>
    <n v="0"/>
    <n v="0"/>
    <n v="0"/>
    <n v="0"/>
    <n v="0"/>
    <n v="0"/>
    <n v="0"/>
    <n v="0"/>
    <n v="0"/>
    <n v="0"/>
    <n v="0"/>
    <n v="0"/>
    <n v="0"/>
    <n v="0"/>
    <n v="0"/>
    <x v="0"/>
    <m/>
    <x v="8"/>
    <x v="5"/>
    <s v="no root cause"/>
    <x v="5"/>
    <s v=""/>
  </r>
  <r>
    <s v="Emene-City"/>
    <s v="LIT_384"/>
    <s v="Douala"/>
    <s v="IHS"/>
    <s v="Grid-Gen"/>
    <s v="LITTORAL"/>
    <s v="Douala"/>
    <s v="ZTE"/>
    <n v="0"/>
    <n v="0"/>
    <n v="0"/>
    <n v="0"/>
    <n v="0"/>
    <n v="0"/>
    <n v="0"/>
    <n v="0"/>
    <n v="0"/>
    <n v="0"/>
    <n v="0"/>
    <n v="0"/>
    <n v="0"/>
    <n v="0"/>
    <n v="0"/>
    <n v="0"/>
    <n v="0"/>
    <n v="0"/>
    <n v="0"/>
    <n v="0"/>
    <n v="0"/>
    <n v="0"/>
    <n v="0"/>
    <n v="0"/>
    <x v="0"/>
    <m/>
    <x v="8"/>
    <x v="5"/>
    <s v="no root cause"/>
    <x v="5"/>
    <s v=""/>
  </r>
  <r>
    <s v="Logpom-Denver-City"/>
    <s v="LIT_440"/>
    <s v="Douala"/>
    <s v="IHS"/>
    <s v="Grid-Gen"/>
    <s v="LITTORAL"/>
    <s v="Douala"/>
    <s v="ZTE"/>
    <n v="0"/>
    <n v="0"/>
    <n v="0"/>
    <n v="0"/>
    <n v="0"/>
    <n v="0"/>
    <n v="0"/>
    <n v="0"/>
    <n v="0"/>
    <n v="0"/>
    <n v="0"/>
    <n v="0"/>
    <n v="0"/>
    <n v="0"/>
    <n v="0"/>
    <n v="0"/>
    <n v="0"/>
    <n v="0"/>
    <n v="0"/>
    <n v="0"/>
    <n v="0"/>
    <n v="0"/>
    <n v="0"/>
    <n v="0"/>
    <x v="0"/>
    <m/>
    <x v="8"/>
    <x v="5"/>
    <s v="no root cause"/>
    <x v="5"/>
    <s v=""/>
  </r>
  <r>
    <s v="Logbessou-II"/>
    <s v="LIT_669"/>
    <s v="Douala"/>
    <s v="CAMUSAT"/>
    <s v="Good Grid + GE"/>
    <s v="LITTORAL"/>
    <s v="Douala"/>
    <s v="ZTE"/>
    <n v="0"/>
    <n v="0"/>
    <n v="0"/>
    <n v="0"/>
    <n v="0"/>
    <n v="0"/>
    <n v="0"/>
    <n v="0"/>
    <n v="0"/>
    <n v="0"/>
    <n v="0"/>
    <n v="0"/>
    <n v="0"/>
    <n v="0"/>
    <n v="0"/>
    <n v="0"/>
    <n v="0"/>
    <n v="0"/>
    <n v="0"/>
    <n v="0"/>
    <n v="0"/>
    <n v="0"/>
    <n v="0"/>
    <n v="0"/>
    <x v="0"/>
    <m/>
    <x v="8"/>
    <x v="5"/>
    <s v="no root cause"/>
    <x v="5"/>
    <s v=""/>
  </r>
  <r>
    <s v="Ndogp-ZR"/>
    <s v="LIT_251"/>
    <s v="Douala"/>
    <s v="IHS"/>
    <s v="Grid-Gen"/>
    <s v="LITTORAL"/>
    <s v="Douala"/>
    <s v="ZTE"/>
    <n v="0"/>
    <n v="0"/>
    <n v="0"/>
    <n v="0"/>
    <n v="0"/>
    <n v="0"/>
    <n v="0"/>
    <n v="0"/>
    <n v="0"/>
    <n v="0"/>
    <n v="0"/>
    <n v="0"/>
    <n v="0"/>
    <n v="0"/>
    <n v="0"/>
    <n v="0"/>
    <n v="0"/>
    <n v="0"/>
    <n v="0"/>
    <n v="0"/>
    <n v="0"/>
    <n v="0"/>
    <n v="0"/>
    <n v="0"/>
    <x v="0"/>
    <m/>
    <x v="8"/>
    <x v="5"/>
    <s v="no root cause"/>
    <x v="5"/>
    <s v=""/>
  </r>
  <r>
    <s v="NR-PK5"/>
    <s v="LIT_096"/>
    <s v="Douala"/>
    <s v="IHS"/>
    <s v="Grid-Gen"/>
    <s v="LITTORAL"/>
    <s v="Douala"/>
    <s v="ZTE"/>
    <n v="0"/>
    <n v="0"/>
    <n v="0"/>
    <n v="0"/>
    <n v="0"/>
    <n v="0"/>
    <n v="0"/>
    <n v="0"/>
    <n v="0"/>
    <n v="0"/>
    <n v="0"/>
    <n v="0"/>
    <n v="0"/>
    <n v="0"/>
    <n v="0"/>
    <n v="0"/>
    <n v="0"/>
    <n v="0"/>
    <n v="0"/>
    <n v="0"/>
    <n v="0"/>
    <n v="0"/>
    <n v="0"/>
    <n v="0"/>
    <x v="0"/>
    <m/>
    <x v="8"/>
    <x v="5"/>
    <s v="no root cause"/>
    <x v="5"/>
    <s v="(05/05/2026 ticket): INC-20260505-00002357...2026-05-05 07:05:01...Site impacted by Kaladi-MTN-IHS_G9U21_ADM_100 not under our scopoe/No action done...Others Transmission equipement fault...user:OCM_NOC.CAMUSAT"/>
  </r>
  <r>
    <s v="Ambam"/>
    <s v="CTR_394"/>
    <s v="CENTRE"/>
    <s v="IHS"/>
    <s v="Grid-Gen"/>
    <s v="CENTRE"/>
    <s v="Ambam"/>
    <s v="ZTE"/>
    <n v="0"/>
    <n v="0"/>
    <n v="0"/>
    <n v="0"/>
    <n v="0"/>
    <n v="0"/>
    <n v="0"/>
    <n v="0"/>
    <n v="0"/>
    <n v="0"/>
    <n v="0"/>
    <n v="0"/>
    <n v="0"/>
    <n v="0"/>
    <n v="0"/>
    <n v="0"/>
    <n v="0"/>
    <n v="0"/>
    <n v="0"/>
    <n v="0"/>
    <n v="0"/>
    <n v="0"/>
    <n v="0"/>
    <n v="0"/>
    <x v="0"/>
    <m/>
    <x v="8"/>
    <x v="5"/>
    <s v="no root cause"/>
    <x v="5"/>
    <s v=""/>
  </r>
  <r>
    <s v="Mundemba"/>
    <s v="SUO_020"/>
    <s v="SUD-OUEST"/>
    <s v="IHS"/>
    <s v="Hybrid-Gen"/>
    <s v="SUD-OUEST"/>
    <s v="Mundemba"/>
    <s v="NOKIA"/>
    <n v="0"/>
    <n v="0"/>
    <n v="0"/>
    <n v="0"/>
    <n v="0"/>
    <n v="0"/>
    <n v="0"/>
    <n v="0"/>
    <n v="0"/>
    <n v="0"/>
    <n v="0"/>
    <n v="0"/>
    <n v="0"/>
    <n v="0"/>
    <n v="0"/>
    <n v="0"/>
    <n v="0"/>
    <n v="0"/>
    <n v="0"/>
    <n v="0"/>
    <n v="0"/>
    <n v="0"/>
    <n v="0"/>
    <n v="0"/>
    <x v="2"/>
    <m/>
    <x v="8"/>
    <x v="5"/>
    <s v="no root cause"/>
    <x v="5"/>
    <s v=""/>
  </r>
  <r>
    <s v="Nguti"/>
    <s v="SUO_022"/>
    <s v="SUD-OUEST"/>
    <s v="CAMUSAT"/>
    <s v="HGB"/>
    <s v="SUD-OUEST"/>
    <s v="Nguti"/>
    <s v="NOKIA"/>
    <n v="0"/>
    <n v="0"/>
    <n v="0"/>
    <n v="0"/>
    <n v="0"/>
    <n v="0"/>
    <n v="0"/>
    <n v="0"/>
    <n v="0"/>
    <n v="0"/>
    <n v="0"/>
    <n v="0"/>
    <n v="0"/>
    <n v="0"/>
    <n v="0"/>
    <n v="0"/>
    <n v="0"/>
    <n v="0"/>
    <n v="0"/>
    <n v="0"/>
    <n v="0"/>
    <n v="0"/>
    <n v="0"/>
    <n v="0"/>
    <x v="2"/>
    <m/>
    <x v="8"/>
    <x v="5"/>
    <s v="no root cause"/>
    <x v="5"/>
    <s v=""/>
  </r>
  <r>
    <s v="Konye"/>
    <s v="SUO_032"/>
    <s v="SUD-OUEST"/>
    <s v="IHS"/>
    <s v="Hybrid-Gen"/>
    <s v="SUD-OUEST"/>
    <s v="Konye"/>
    <s v="NOKIA"/>
    <n v="0"/>
    <n v="0"/>
    <n v="0"/>
    <n v="0"/>
    <n v="0"/>
    <n v="0"/>
    <n v="0"/>
    <n v="0"/>
    <n v="0"/>
    <n v="0"/>
    <n v="0"/>
    <n v="0"/>
    <n v="0"/>
    <n v="0"/>
    <n v="0"/>
    <n v="0"/>
    <n v="0"/>
    <n v="0"/>
    <n v="0"/>
    <n v="0"/>
    <n v="0"/>
    <n v="0"/>
    <n v="0"/>
    <n v="0"/>
    <x v="2"/>
    <m/>
    <x v="8"/>
    <x v="5"/>
    <s v="no root cause"/>
    <x v="5"/>
    <s v=""/>
  </r>
  <r>
    <s v="Kurume"/>
    <s v="SUO_034"/>
    <s v="SUD-OUEST"/>
    <s v="CAMUSAT"/>
    <e v="#N/A"/>
    <s v="SUD-OUEST"/>
    <s v="Kurume"/>
    <s v="NOKIA"/>
    <n v="0"/>
    <n v="0"/>
    <n v="0"/>
    <n v="0"/>
    <n v="0"/>
    <n v="0"/>
    <n v="0"/>
    <n v="0"/>
    <n v="0"/>
    <n v="0"/>
    <n v="0"/>
    <n v="0"/>
    <n v="0"/>
    <n v="0"/>
    <n v="0"/>
    <n v="0"/>
    <n v="0"/>
    <n v="0"/>
    <n v="0"/>
    <n v="0"/>
    <n v="0"/>
    <n v="0"/>
    <n v="0"/>
    <n v="0"/>
    <x v="2"/>
    <m/>
    <x v="8"/>
    <x v="5"/>
    <s v="no root cause"/>
    <x v="5"/>
    <s v=""/>
  </r>
  <r>
    <s v="Mbakwa-Supe-MTN"/>
    <s v="SUO_049"/>
    <s v="SUD-OUEST"/>
    <s v="IHS"/>
    <s v="Vandalized"/>
    <s v="SUD-OUEST"/>
    <s v="Mbakwa"/>
    <s v="Huawei"/>
    <n v="0"/>
    <n v="0"/>
    <n v="0"/>
    <n v="0"/>
    <n v="0"/>
    <n v="0"/>
    <n v="0"/>
    <n v="0"/>
    <n v="0"/>
    <n v="0"/>
    <n v="0"/>
    <n v="0"/>
    <n v="0"/>
    <n v="0"/>
    <n v="0"/>
    <n v="0"/>
    <n v="0"/>
    <n v="0"/>
    <n v="0"/>
    <n v="0"/>
    <n v="0"/>
    <n v="0"/>
    <n v="0"/>
    <n v="0"/>
    <x v="1"/>
    <m/>
    <x v="3"/>
    <x v="1"/>
    <s v="EXCLU"/>
    <x v="1"/>
    <s v=""/>
  </r>
  <r>
    <s v="Ekona-MTN"/>
    <s v="SUO_087"/>
    <s v="SUD-OUEST"/>
    <s v="IHS"/>
    <s v="Vandalized"/>
    <s v="SUD-OUEST"/>
    <s v="Ekona"/>
    <s v="NOKIA"/>
    <n v="0"/>
    <n v="0"/>
    <n v="0"/>
    <n v="0"/>
    <n v="0"/>
    <n v="0"/>
    <n v="0"/>
    <n v="0"/>
    <n v="0"/>
    <n v="0"/>
    <n v="0"/>
    <n v="0"/>
    <n v="0"/>
    <n v="0"/>
    <n v="0"/>
    <n v="0"/>
    <n v="0"/>
    <n v="0"/>
    <n v="0"/>
    <n v="0"/>
    <n v="0"/>
    <n v="0"/>
    <n v="0"/>
    <n v="0"/>
    <x v="2"/>
    <m/>
    <x v="8"/>
    <x v="5"/>
    <s v="no root cause"/>
    <x v="5"/>
    <s v=""/>
  </r>
  <r>
    <s v="Nomayos-IHS"/>
    <s v="CTR_527"/>
    <s v="CENTRE"/>
    <s v="IHS"/>
    <s v="Grid-Gen"/>
    <s v="CENTRE"/>
    <s v="Nomayos"/>
    <s v="ZTE"/>
    <n v="0"/>
    <n v="0"/>
    <n v="0"/>
    <n v="0"/>
    <n v="0"/>
    <n v="0"/>
    <n v="0"/>
    <n v="0"/>
    <n v="0"/>
    <n v="0"/>
    <n v="0"/>
    <n v="0"/>
    <n v="0"/>
    <n v="0"/>
    <n v="0"/>
    <n v="0"/>
    <n v="0"/>
    <n v="0"/>
    <n v="0"/>
    <n v="0"/>
    <n v="0"/>
    <n v="0"/>
    <n v="0"/>
    <n v="0"/>
    <x v="0"/>
    <m/>
    <x v="8"/>
    <x v="5"/>
    <s v="no root cause"/>
    <x v="5"/>
    <s v=""/>
  </r>
  <r>
    <s v="Munyengue-Trouble-IHS"/>
    <s v="SUO_098"/>
    <s v="SUD-OUEST"/>
    <s v="IHS"/>
    <s v="Gen Only"/>
    <s v="SUD-OUEST"/>
    <s v="Muyengue"/>
    <s v="NOKIA"/>
    <n v="0"/>
    <n v="0"/>
    <n v="0"/>
    <n v="0"/>
    <n v="0"/>
    <n v="0"/>
    <n v="0"/>
    <n v="0"/>
    <n v="0"/>
    <n v="0"/>
    <n v="0"/>
    <n v="0"/>
    <n v="0"/>
    <n v="0"/>
    <n v="0"/>
    <n v="0"/>
    <n v="0"/>
    <n v="0"/>
    <n v="0"/>
    <n v="0"/>
    <n v="0"/>
    <n v="0"/>
    <n v="0"/>
    <n v="0"/>
    <x v="2"/>
    <m/>
    <x v="8"/>
    <x v="5"/>
    <s v="no root cause"/>
    <x v="5"/>
    <s v=""/>
  </r>
  <r>
    <s v="Muyengue-II-IHS"/>
    <s v="SUO_026"/>
    <s v="SUD-OUEST"/>
    <s v="IHS"/>
    <s v="Grid-Gen"/>
    <s v="SUD-OUEST"/>
    <s v="Muyengue"/>
    <s v="NOKIA"/>
    <n v="0"/>
    <n v="0"/>
    <n v="0"/>
    <n v="0"/>
    <n v="0"/>
    <n v="0"/>
    <n v="0"/>
    <n v="0"/>
    <n v="0"/>
    <n v="0"/>
    <n v="0"/>
    <n v="0"/>
    <n v="0"/>
    <n v="0"/>
    <n v="0"/>
    <n v="0"/>
    <n v="0"/>
    <n v="0"/>
    <n v="0"/>
    <n v="0"/>
    <n v="0"/>
    <n v="0"/>
    <n v="0"/>
    <n v="0"/>
    <x v="2"/>
    <m/>
    <x v="8"/>
    <x v="5"/>
    <s v="no root cause"/>
    <x v="5"/>
    <s v=""/>
  </r>
  <r>
    <s v="Babensi-IHS"/>
    <s v="SUO_099"/>
    <s v="SUD-OUEST"/>
    <s v="IHS"/>
    <s v="Gen Only"/>
    <s v="SUD-OUEST"/>
    <s v="Babensi"/>
    <s v="NOKIA"/>
    <n v="0"/>
    <n v="0"/>
    <n v="0"/>
    <n v="0"/>
    <n v="0"/>
    <n v="0"/>
    <n v="0"/>
    <n v="0"/>
    <n v="0"/>
    <n v="0"/>
    <n v="0"/>
    <n v="0"/>
    <n v="0"/>
    <n v="0"/>
    <n v="0"/>
    <n v="0"/>
    <n v="0"/>
    <n v="0"/>
    <n v="0"/>
    <n v="0"/>
    <n v="0"/>
    <n v="0"/>
    <n v="0"/>
    <n v="0"/>
    <x v="2"/>
    <m/>
    <x v="8"/>
    <x v="5"/>
    <s v="no root cause"/>
    <x v="5"/>
    <s v=""/>
  </r>
  <r>
    <s v="Ekona-II-IHS"/>
    <s v="SUO_128"/>
    <s v="SUD-OUEST"/>
    <s v="IHS"/>
    <s v="Vandalized"/>
    <s v="SUD-OUEST"/>
    <s v="Ekona"/>
    <s v="NOKIA"/>
    <n v="0"/>
    <n v="0"/>
    <n v="0"/>
    <n v="0"/>
    <n v="0"/>
    <n v="0"/>
    <n v="0"/>
    <n v="0"/>
    <n v="0"/>
    <n v="0"/>
    <n v="0"/>
    <n v="0"/>
    <n v="0"/>
    <n v="0"/>
    <n v="0"/>
    <n v="0"/>
    <n v="0"/>
    <n v="0"/>
    <n v="0"/>
    <n v="0"/>
    <n v="0"/>
    <n v="0"/>
    <n v="0"/>
    <n v="0"/>
    <x v="2"/>
    <m/>
    <x v="8"/>
    <x v="5"/>
    <s v="no root cause"/>
    <x v="5"/>
    <s v=""/>
  </r>
  <r>
    <s v="Akwaya-IHS"/>
    <s v="SUO_092"/>
    <s v="SUD-OUEST"/>
    <s v="IHS"/>
    <s v="Solar-Gen"/>
    <s v="SUD-OUEST"/>
    <s v="Akwaya"/>
    <s v="NOKIA"/>
    <n v="0"/>
    <n v="0"/>
    <n v="0"/>
    <n v="0"/>
    <n v="0"/>
    <n v="0"/>
    <n v="0"/>
    <n v="0"/>
    <n v="0"/>
    <n v="0"/>
    <n v="0"/>
    <n v="0"/>
    <n v="0"/>
    <n v="0"/>
    <n v="0"/>
    <n v="0"/>
    <n v="0"/>
    <n v="0"/>
    <n v="0"/>
    <n v="0"/>
    <n v="0"/>
    <n v="0"/>
    <n v="0"/>
    <n v="0"/>
    <x v="2"/>
    <m/>
    <x v="8"/>
    <x v="5"/>
    <s v="no root cause"/>
    <x v="5"/>
    <s v=""/>
  </r>
  <r>
    <s v="Njikwa-Town-IHS"/>
    <s v="NRO_022"/>
    <s v="NORD-OUEST"/>
    <m/>
    <m/>
    <s v="NORD-OUEST"/>
    <s v="Njikwa"/>
    <s v="NOKIA"/>
    <n v="0"/>
    <n v="0"/>
    <n v="0"/>
    <n v="0"/>
    <n v="0"/>
    <n v="0"/>
    <n v="0"/>
    <n v="0"/>
    <n v="0"/>
    <n v="0"/>
    <n v="0"/>
    <n v="0"/>
    <n v="0"/>
    <n v="0"/>
    <n v="0"/>
    <n v="0"/>
    <n v="0"/>
    <n v="0"/>
    <n v="0"/>
    <n v="0"/>
    <n v="0"/>
    <n v="0"/>
    <n v="0"/>
    <n v="0"/>
    <x v="2"/>
    <m/>
    <x v="8"/>
    <x v="5"/>
    <s v="no root cause"/>
    <x v="5"/>
    <s v=""/>
  </r>
  <r>
    <s v="Bova-Bokombo-IHS"/>
    <s v="SUO_025"/>
    <s v="SUD-OUEST"/>
    <s v="IHS"/>
    <s v="Gen Only"/>
    <s v="SUD-OUEST"/>
    <s v="Bova-Bokombo"/>
    <s v="NOKIA"/>
    <n v="0"/>
    <n v="0"/>
    <n v="0"/>
    <n v="0"/>
    <n v="0"/>
    <n v="0"/>
    <n v="0"/>
    <n v="0"/>
    <n v="0"/>
    <n v="0"/>
    <n v="0"/>
    <n v="0"/>
    <n v="0"/>
    <n v="0"/>
    <n v="0"/>
    <n v="0"/>
    <n v="0"/>
    <n v="0"/>
    <n v="0"/>
    <n v="0"/>
    <n v="0"/>
    <n v="0"/>
    <n v="0"/>
    <n v="0"/>
    <x v="2"/>
    <m/>
    <x v="8"/>
    <x v="5"/>
    <s v="no root cause"/>
    <x v="5"/>
    <s v=""/>
  </r>
  <r>
    <s v="Abuenshie"/>
    <s v="NRO_045"/>
    <s v="NORD-OUEST"/>
    <s v="IHS"/>
    <s v="Vandalized"/>
    <s v="NORD-OUEST"/>
    <s v="Abuenshie"/>
    <s v="NOKIA"/>
    <n v="0"/>
    <n v="0"/>
    <n v="0"/>
    <n v="0"/>
    <n v="0"/>
    <n v="0"/>
    <n v="0"/>
    <n v="0"/>
    <n v="0"/>
    <n v="0"/>
    <n v="0"/>
    <n v="0"/>
    <n v="0"/>
    <n v="0"/>
    <n v="0"/>
    <n v="0"/>
    <n v="0"/>
    <n v="0"/>
    <n v="0"/>
    <n v="0"/>
    <n v="0"/>
    <n v="0"/>
    <n v="0"/>
    <n v="0"/>
    <x v="2"/>
    <m/>
    <x v="8"/>
    <x v="5"/>
    <s v="no root cause"/>
    <x v="5"/>
    <s v=""/>
  </r>
  <r>
    <s v="Tugi"/>
    <s v="NRO_076"/>
    <s v="NORD-OUEST"/>
    <m/>
    <m/>
    <s v="NORD-OUEST"/>
    <s v="Tugi"/>
    <s v="NOKIA"/>
    <n v="0"/>
    <n v="0"/>
    <n v="0"/>
    <n v="0"/>
    <n v="0"/>
    <n v="0"/>
    <n v="0"/>
    <n v="0"/>
    <n v="0"/>
    <n v="0"/>
    <n v="0"/>
    <n v="0"/>
    <n v="0"/>
    <n v="0"/>
    <n v="0"/>
    <n v="0"/>
    <n v="0"/>
    <n v="0"/>
    <n v="0"/>
    <n v="0"/>
    <n v="0"/>
    <n v="0"/>
    <n v="0"/>
    <n v="0"/>
    <x v="2"/>
    <m/>
    <x v="8"/>
    <x v="5"/>
    <s v="no root cause"/>
    <x v="5"/>
    <s v=""/>
  </r>
  <r>
    <s v="Jikejem"/>
    <s v="NRO_071"/>
    <s v="NORD-OUEST"/>
    <s v="IHS"/>
    <s v="Hybrid-Gen"/>
    <s v="NORD-OUEST"/>
    <s v="Jikejem"/>
    <s v="NOKIA"/>
    <n v="0"/>
    <n v="0"/>
    <n v="0"/>
    <n v="0"/>
    <n v="0"/>
    <n v="0"/>
    <n v="0"/>
    <n v="0"/>
    <n v="0"/>
    <n v="0"/>
    <n v="0"/>
    <n v="0"/>
    <n v="0"/>
    <n v="0"/>
    <n v="0"/>
    <n v="0"/>
    <n v="0"/>
    <n v="0"/>
    <n v="0"/>
    <n v="0"/>
    <n v="0"/>
    <n v="0"/>
    <n v="0"/>
    <n v="0"/>
    <x v="2"/>
    <m/>
    <x v="8"/>
    <x v="5"/>
    <s v="no root cause"/>
    <x v="5"/>
    <s v=""/>
  </r>
  <r>
    <s v="Bai-Kuke-IHS"/>
    <s v="SUO_153"/>
    <s v="SUD-OUEST"/>
    <s v="IHS"/>
    <s v="Vandalized"/>
    <s v="SUD-OUEST"/>
    <s v="Bai-Kuke"/>
    <s v="NOKIA"/>
    <n v="0"/>
    <n v="0"/>
    <n v="0"/>
    <n v="0"/>
    <n v="0"/>
    <n v="0"/>
    <n v="0"/>
    <n v="0"/>
    <n v="0"/>
    <n v="0"/>
    <n v="0"/>
    <n v="0"/>
    <n v="0"/>
    <n v="0"/>
    <n v="0"/>
    <n v="0"/>
    <n v="0"/>
    <n v="0"/>
    <n v="0"/>
    <n v="0"/>
    <n v="0"/>
    <n v="0"/>
    <n v="0"/>
    <n v="0"/>
    <x v="2"/>
    <m/>
    <x v="8"/>
    <x v="5"/>
    <s v="no root cause"/>
    <x v="5"/>
    <s v=""/>
  </r>
  <r>
    <s v="Kwaja"/>
    <s v="NRO_096"/>
    <s v="NORD-OUEST"/>
    <s v="IHS"/>
    <s v="Vandalized"/>
    <s v="NORD-OUEST"/>
    <s v="Kwaja"/>
    <s v="NOKIA"/>
    <n v="0"/>
    <n v="0"/>
    <n v="0"/>
    <n v="0"/>
    <n v="0"/>
    <n v="0"/>
    <n v="0"/>
    <n v="0"/>
    <n v="0"/>
    <n v="0"/>
    <n v="0"/>
    <n v="0"/>
    <n v="0"/>
    <n v="0"/>
    <n v="0"/>
    <n v="0"/>
    <n v="0"/>
    <n v="0"/>
    <n v="0"/>
    <n v="0"/>
    <n v="0"/>
    <n v="0"/>
    <n v="0"/>
    <n v="0"/>
    <x v="2"/>
    <m/>
    <x v="8"/>
    <x v="5"/>
    <s v="no root cause"/>
    <x v="5"/>
    <s v=""/>
  </r>
  <r>
    <s v="Jikejem-II"/>
    <s v="NRO_111"/>
    <s v="NORD-OUEST"/>
    <m/>
    <m/>
    <s v="NORD-OUEST"/>
    <s v="Jikejem"/>
    <s v="NOKIA"/>
    <n v="0"/>
    <n v="0"/>
    <n v="0"/>
    <n v="0"/>
    <n v="0"/>
    <n v="0"/>
    <n v="0"/>
    <n v="0"/>
    <n v="0"/>
    <n v="0"/>
    <n v="0"/>
    <n v="0"/>
    <n v="0"/>
    <n v="0"/>
    <n v="0"/>
    <n v="0"/>
    <n v="0"/>
    <n v="0"/>
    <n v="0"/>
    <n v="0"/>
    <n v="0"/>
    <n v="0"/>
    <n v="0"/>
    <n v="0"/>
    <x v="2"/>
    <m/>
    <x v="8"/>
    <x v="5"/>
    <s v="no root cause"/>
    <x v="5"/>
    <s v=""/>
  </r>
  <r>
    <s v="Gossi-IHS"/>
    <s v="EXN_232"/>
    <s v="EXTREME-NORD"/>
    <s v="CAMUSAT"/>
    <s v="Hybrid Solar - S3"/>
    <s v="EXTREME-NORD"/>
    <s v="Gossi"/>
    <s v="NOKIA"/>
    <n v="0"/>
    <n v="0"/>
    <n v="0"/>
    <n v="0"/>
    <n v="0"/>
    <n v="0"/>
    <n v="0"/>
    <n v="0"/>
    <n v="0"/>
    <n v="0"/>
    <n v="0"/>
    <n v="0"/>
    <n v="0"/>
    <n v="0"/>
    <n v="0"/>
    <n v="0"/>
    <n v="0"/>
    <n v="0"/>
    <n v="0"/>
    <n v="0"/>
    <n v="0"/>
    <n v="0"/>
    <n v="0"/>
    <n v="0"/>
    <x v="2"/>
    <m/>
    <x v="8"/>
    <x v="5"/>
    <s v="no root cause"/>
    <x v="5"/>
    <s v=""/>
  </r>
  <r>
    <s v="Boumnyebel"/>
    <s v="CTR_058"/>
    <s v="CENTRE"/>
    <s v="IHS"/>
    <s v="Grid-Gen"/>
    <s v="CENTRE"/>
    <s v="Boumnyebel"/>
    <s v="ZTE"/>
    <n v="0"/>
    <n v="0"/>
    <n v="0"/>
    <n v="0"/>
    <n v="0"/>
    <n v="0"/>
    <n v="0"/>
    <n v="0"/>
    <n v="0"/>
    <n v="0"/>
    <n v="0"/>
    <n v="0"/>
    <n v="0"/>
    <n v="0"/>
    <n v="0"/>
    <n v="0"/>
    <n v="0"/>
    <n v="0"/>
    <n v="0"/>
    <n v="0"/>
    <n v="0"/>
    <n v="0"/>
    <n v="0"/>
    <n v="0"/>
    <x v="1"/>
    <m/>
    <x v="3"/>
    <x v="1"/>
    <s v="EXCLU"/>
    <x v="1"/>
    <s v=""/>
  </r>
  <r>
    <s v="Mora"/>
    <s v="EXN_005"/>
    <s v="EXTREME-NORD"/>
    <s v="CAMUSAT"/>
    <s v="Bad Grid + Solar + GE"/>
    <s v="EXTREME-NORD"/>
    <s v="Mora"/>
    <s v="Huawei"/>
    <n v="0"/>
    <n v="0"/>
    <n v="0"/>
    <n v="0"/>
    <n v="0"/>
    <n v="0"/>
    <n v="0"/>
    <n v="0"/>
    <n v="0"/>
    <n v="0"/>
    <n v="0"/>
    <n v="0"/>
    <n v="0"/>
    <n v="0"/>
    <n v="0"/>
    <n v="0"/>
    <n v="0"/>
    <n v="0"/>
    <n v="0"/>
    <n v="0"/>
    <n v="0"/>
    <n v="0"/>
    <n v="0"/>
    <n v="0"/>
    <x v="2"/>
    <m/>
    <x v="8"/>
    <x v="5"/>
    <s v="no root cause"/>
    <x v="5"/>
    <s v=""/>
  </r>
  <r>
    <s v="Balatchi-IHS"/>
    <s v="NRO_027"/>
    <s v="NORD-OUEST"/>
    <s v="IHS"/>
    <s v="Hybrid-Gen"/>
    <s v="NORD-OUEST"/>
    <s v="Balatchi"/>
    <s v="Huawei"/>
    <n v="0"/>
    <n v="0"/>
    <n v="0"/>
    <n v="0"/>
    <n v="0"/>
    <n v="0"/>
    <n v="0"/>
    <n v="0"/>
    <n v="0"/>
    <n v="0"/>
    <n v="0"/>
    <n v="0"/>
    <n v="0"/>
    <n v="0"/>
    <n v="0"/>
    <n v="0"/>
    <n v="0"/>
    <n v="0"/>
    <n v="0"/>
    <n v="0"/>
    <n v="0"/>
    <n v="0"/>
    <n v="0"/>
    <n v="0"/>
    <x v="2"/>
    <m/>
    <x v="8"/>
    <x v="5"/>
    <s v="no root cause"/>
    <x v="5"/>
    <s v=""/>
  </r>
  <r>
    <s v="Gd-Moulin"/>
    <s v="LIT_054"/>
    <s v="Douala"/>
    <s v="IHS"/>
    <s v="Grid-Gen"/>
    <s v="LITTORAL"/>
    <s v="Douala"/>
    <s v="ZTE"/>
    <n v="0"/>
    <n v="0"/>
    <n v="0"/>
    <n v="0"/>
    <n v="0"/>
    <n v="0"/>
    <n v="0"/>
    <n v="0"/>
    <n v="0"/>
    <n v="0"/>
    <n v="0"/>
    <n v="0"/>
    <n v="0"/>
    <n v="0"/>
    <n v="0"/>
    <n v="0"/>
    <n v="0"/>
    <n v="0"/>
    <n v="0"/>
    <n v="0"/>
    <n v="0"/>
    <n v="0"/>
    <n v="0"/>
    <n v="0"/>
    <x v="0"/>
    <m/>
    <x v="8"/>
    <x v="5"/>
    <s v="no root cause"/>
    <x v="5"/>
    <s v=""/>
  </r>
  <r>
    <s v="Koutaba-IHS"/>
    <s v="OST_138"/>
    <s v="OUEST"/>
    <s v="IHS"/>
    <s v="Grid-Gen"/>
    <s v="OUEST"/>
    <s v="Koutaba"/>
    <s v="Huawei"/>
    <n v="0"/>
    <n v="0"/>
    <n v="0"/>
    <n v="0"/>
    <n v="0"/>
    <n v="0"/>
    <n v="0"/>
    <n v="0"/>
    <n v="0"/>
    <n v="0"/>
    <n v="0"/>
    <n v="0"/>
    <n v="0"/>
    <n v="0"/>
    <n v="0"/>
    <n v="0"/>
    <n v="0"/>
    <n v="0"/>
    <n v="0"/>
    <n v="0"/>
    <n v="0"/>
    <n v="0"/>
    <n v="0"/>
    <n v="0"/>
    <x v="0"/>
    <m/>
    <x v="8"/>
    <x v="5"/>
    <s v="no root cause"/>
    <x v="5"/>
    <s v=""/>
  </r>
  <r>
    <s v="Bfsam-Tougang-EEC"/>
    <s v="OST_077"/>
    <s v="Bafoussam"/>
    <s v="IHS"/>
    <s v="Grid-Gen"/>
    <s v="OUEST"/>
    <s v="Bafoussam"/>
    <s v="Huawei"/>
    <n v="0"/>
    <n v="0"/>
    <n v="0"/>
    <n v="0"/>
    <n v="0"/>
    <n v="0"/>
    <n v="0"/>
    <n v="0"/>
    <n v="0"/>
    <n v="0"/>
    <n v="0"/>
    <n v="0"/>
    <n v="0"/>
    <n v="0"/>
    <n v="0"/>
    <n v="0"/>
    <n v="0"/>
    <n v="0"/>
    <n v="0"/>
    <n v="0"/>
    <n v="0"/>
    <n v="0"/>
    <n v="0"/>
    <n v="0"/>
    <x v="0"/>
    <m/>
    <x v="8"/>
    <x v="5"/>
    <s v="no root cause"/>
    <x v="5"/>
    <s v=""/>
  </r>
  <r>
    <s v="Loum-Camtel"/>
    <s v="LIT_086"/>
    <s v="LITTORAL"/>
    <s v="CAMUSAT"/>
    <s v="Medium Grid + Solar + GE"/>
    <s v="LITTORAL"/>
    <s v="Loum"/>
    <s v="ZTE"/>
    <n v="0"/>
    <n v="0"/>
    <n v="0"/>
    <n v="0"/>
    <n v="0"/>
    <n v="0"/>
    <n v="0"/>
    <n v="0"/>
    <n v="0"/>
    <n v="0"/>
    <n v="0"/>
    <n v="0"/>
    <n v="0"/>
    <n v="0"/>
    <n v="0"/>
    <n v="0"/>
    <n v="0"/>
    <n v="0"/>
    <n v="0"/>
    <n v="0"/>
    <n v="0"/>
    <n v="0"/>
    <n v="0"/>
    <n v="0"/>
    <x v="1"/>
    <m/>
    <x v="3"/>
    <x v="1"/>
    <s v="EXCLU"/>
    <x v="1"/>
    <s v=""/>
  </r>
  <r>
    <s v="Mamfe"/>
    <s v="SUO_009"/>
    <s v="SUD-OUEST"/>
    <s v="CAMUSAT"/>
    <s v="Bad Grid + GE"/>
    <s v="SUD-OUEST"/>
    <s v="Mamfe"/>
    <s v="NOKIA"/>
    <n v="0"/>
    <n v="0"/>
    <n v="0"/>
    <n v="0"/>
    <n v="0"/>
    <n v="0"/>
    <n v="0"/>
    <n v="0"/>
    <n v="0"/>
    <n v="0"/>
    <n v="0"/>
    <n v="0"/>
    <n v="0"/>
    <n v="0"/>
    <n v="0"/>
    <n v="0"/>
    <n v="0"/>
    <n v="0"/>
    <n v="0"/>
    <n v="0"/>
    <n v="0"/>
    <n v="0"/>
    <n v="0"/>
    <n v="0"/>
    <x v="2"/>
    <m/>
    <x v="5"/>
    <x v="0"/>
    <s v="Defaut GE &amp; Power Cabinet"/>
    <x v="0"/>
    <s v="(05/05/2026 incident):impacted by  Fontem_N_SUO_017  ,Power issue || Action : en attente RCA IHS..;..;(05/05/2026 ocm ran 19h): P1 incident at Fontem_G9U9_SUO_017..;..;(05/05/2026 cell zte): P1 incident at Fontem_G9U9_SUO_017..;..;(05/05/2026 ocm ran 10h): P1 incident at Fontem_G9U9_SUO_017..;..;(05/05/2026 ocm ran 00h): Impacted by Fontem_N_SUO_017"/>
  </r>
  <r>
    <s v="Bamendjing-IHS"/>
    <s v="OST_030"/>
    <s v="OUEST"/>
    <s v="IHS"/>
    <s v="Grid-Hybrid-Gen"/>
    <s v="OUEST"/>
    <s v="Bamendjing"/>
    <s v="Huawei"/>
    <n v="0"/>
    <n v="0"/>
    <n v="0"/>
    <n v="0"/>
    <n v="0"/>
    <n v="0"/>
    <n v="0"/>
    <n v="0"/>
    <n v="0"/>
    <n v="0"/>
    <n v="0"/>
    <n v="0"/>
    <n v="0"/>
    <n v="0"/>
    <n v="0"/>
    <n v="0"/>
    <n v="0"/>
    <n v="0"/>
    <n v="0"/>
    <n v="0"/>
    <n v="0"/>
    <n v="0"/>
    <n v="0"/>
    <n v="0"/>
    <x v="0"/>
    <m/>
    <x v="8"/>
    <x v="5"/>
    <s v="no root cause"/>
    <x v="5"/>
    <s v=""/>
  </r>
  <r>
    <s v="Bamendou"/>
    <s v="OST_056"/>
    <s v="OUEST"/>
    <s v="IHS"/>
    <s v="Grid-Gen"/>
    <s v="OUEST"/>
    <s v="Bamendou"/>
    <s v="Huawei"/>
    <n v="0"/>
    <n v="0"/>
    <n v="0"/>
    <n v="0"/>
    <n v="0"/>
    <n v="0"/>
    <n v="0"/>
    <n v="0"/>
    <n v="0"/>
    <n v="0"/>
    <n v="0"/>
    <n v="0"/>
    <n v="0"/>
    <n v="0"/>
    <n v="0"/>
    <n v="0"/>
    <n v="0"/>
    <n v="0"/>
    <n v="0"/>
    <n v="0"/>
    <n v="0"/>
    <n v="0"/>
    <n v="0"/>
    <n v="0"/>
    <x v="0"/>
    <m/>
    <x v="8"/>
    <x v="5"/>
    <s v="no root cause"/>
    <x v="5"/>
    <s v=""/>
  </r>
  <r>
    <s v="Fotokol"/>
    <s v="EXN_013"/>
    <s v="EXTREME-NORD"/>
    <s v="IHS"/>
    <s v="Solar-Gen"/>
    <s v="EXTREME-NORD"/>
    <s v="Fotokol"/>
    <s v="NOKIA"/>
    <n v="0"/>
    <n v="0"/>
    <n v="0"/>
    <n v="0"/>
    <n v="0"/>
    <n v="0"/>
    <n v="0"/>
    <n v="0"/>
    <n v="0"/>
    <n v="0"/>
    <n v="0"/>
    <n v="0"/>
    <n v="0"/>
    <n v="0"/>
    <n v="0"/>
    <n v="0"/>
    <n v="0"/>
    <n v="0"/>
    <n v="0"/>
    <n v="0"/>
    <n v="0"/>
    <n v="0"/>
    <n v="0"/>
    <n v="0"/>
    <x v="2"/>
    <m/>
    <x v="8"/>
    <x v="5"/>
    <s v="no root cause"/>
    <x v="5"/>
    <s v=""/>
  </r>
  <r>
    <s v="Bafut-MTN"/>
    <s v="NRO_036"/>
    <s v="NORD-OUEST"/>
    <s v="IHS"/>
    <s v="Grid-Gen"/>
    <s v="NORD-OUEST"/>
    <s v="Bafut"/>
    <s v="Huawei"/>
    <n v="0"/>
    <n v="0"/>
    <n v="0"/>
    <n v="0"/>
    <n v="0"/>
    <n v="0"/>
    <n v="0"/>
    <n v="0"/>
    <n v="0"/>
    <n v="0"/>
    <n v="0"/>
    <n v="0"/>
    <n v="0"/>
    <n v="0"/>
    <n v="0"/>
    <n v="0"/>
    <n v="0"/>
    <n v="0"/>
    <n v="0"/>
    <n v="0"/>
    <n v="0"/>
    <n v="0"/>
    <n v="0"/>
    <n v="0"/>
    <x v="2"/>
    <m/>
    <x v="8"/>
    <x v="5"/>
    <s v="no root cause"/>
    <x v="5"/>
    <s v=""/>
  </r>
  <r>
    <s v="Yoke"/>
    <s v="SUO_070"/>
    <s v="SUD-OUEST"/>
    <s v="IHS"/>
    <m/>
    <s v="SUD-OUEST"/>
    <s v="Yoke"/>
    <s v="Huawei"/>
    <n v="0"/>
    <n v="0"/>
    <n v="0"/>
    <n v="0"/>
    <n v="0"/>
    <n v="0"/>
    <n v="0"/>
    <n v="0"/>
    <n v="0"/>
    <n v="0"/>
    <n v="0"/>
    <n v="0"/>
    <n v="0"/>
    <n v="0"/>
    <n v="0"/>
    <n v="0"/>
    <n v="0"/>
    <n v="0"/>
    <n v="0"/>
    <n v="0"/>
    <n v="0"/>
    <n v="0"/>
    <n v="0"/>
    <n v="0"/>
    <x v="0"/>
    <m/>
    <x v="8"/>
    <x v="5"/>
    <s v="no root cause"/>
    <x v="5"/>
    <s v=""/>
  </r>
  <r>
    <s v="Mozogo"/>
    <s v="EXN_042"/>
    <s v="EXTREME-NORD"/>
    <s v="IHS"/>
    <s v="Solar-Gen"/>
    <s v="EXTREME-NORD"/>
    <s v="Mozogo"/>
    <s v="NOKIA"/>
    <n v="0"/>
    <n v="0"/>
    <n v="0"/>
    <n v="0"/>
    <n v="0"/>
    <n v="0"/>
    <n v="0"/>
    <n v="0"/>
    <n v="0"/>
    <n v="0"/>
    <n v="0"/>
    <n v="0"/>
    <n v="0"/>
    <n v="0"/>
    <n v="0"/>
    <n v="0"/>
    <n v="0"/>
    <n v="0"/>
    <n v="0"/>
    <n v="0"/>
    <n v="0"/>
    <n v="0"/>
    <n v="0"/>
    <n v="0"/>
    <x v="2"/>
    <m/>
    <x v="8"/>
    <x v="5"/>
    <s v="no root cause"/>
    <x v="5"/>
    <s v=""/>
  </r>
  <r>
    <s v="Malanden"/>
    <s v="OST_275"/>
    <s v="OUEST"/>
    <s v="CAMUSAT"/>
    <s v="Hybrid Solar - S3"/>
    <s v="OUEST"/>
    <s v="Malanden"/>
    <s v="Huawei"/>
    <n v="0"/>
    <n v="0"/>
    <n v="0"/>
    <n v="0"/>
    <n v="0"/>
    <n v="0"/>
    <n v="0"/>
    <n v="0"/>
    <n v="0"/>
    <n v="0"/>
    <n v="0"/>
    <n v="0"/>
    <n v="0"/>
    <n v="0"/>
    <n v="0"/>
    <n v="0"/>
    <n v="0"/>
    <n v="0"/>
    <n v="0"/>
    <n v="0"/>
    <n v="0"/>
    <n v="0"/>
    <n v="0"/>
    <n v="0"/>
    <x v="0"/>
    <m/>
    <x v="8"/>
    <x v="5"/>
    <s v="no root cause"/>
    <x v="5"/>
    <s v=""/>
  </r>
  <r>
    <s v="H-ville"/>
    <s v="CTR_077"/>
    <s v="Yaounde"/>
    <s v="IHS"/>
    <s v="Grid Only"/>
    <s v="CENTRE"/>
    <s v="Yaounde"/>
    <s v="NOKIA"/>
    <n v="0"/>
    <n v="0"/>
    <n v="0"/>
    <n v="0"/>
    <n v="0"/>
    <n v="0"/>
    <n v="0"/>
    <n v="0"/>
    <n v="0"/>
    <n v="0"/>
    <n v="0"/>
    <n v="0"/>
    <n v="0"/>
    <n v="0"/>
    <n v="0"/>
    <n v="0"/>
    <n v="0"/>
    <n v="0"/>
    <n v="0"/>
    <n v="0"/>
    <n v="0"/>
    <n v="0"/>
    <n v="0"/>
    <n v="0"/>
    <x v="1"/>
    <m/>
    <x v="3"/>
    <x v="1"/>
    <s v="EXCLU"/>
    <x v="1"/>
    <s v=""/>
  </r>
  <r>
    <s v="Kotto-Logpom"/>
    <s v="LIT_612"/>
    <s v="Douala"/>
    <s v="CAMUSAT"/>
    <s v="Good Grid no GE - 8h"/>
    <s v="LITTORAL"/>
    <s v="Douala"/>
    <s v="ZTE"/>
    <n v="0"/>
    <n v="0"/>
    <n v="0"/>
    <n v="0"/>
    <n v="0"/>
    <n v="0"/>
    <n v="0"/>
    <n v="0"/>
    <n v="0"/>
    <n v="0"/>
    <n v="0"/>
    <n v="0"/>
    <n v="0"/>
    <n v="0"/>
    <n v="0"/>
    <n v="0"/>
    <n v="0"/>
    <n v="0"/>
    <n v="0"/>
    <n v="0"/>
    <n v="0"/>
    <n v="0"/>
    <n v="0"/>
    <n v="0"/>
    <x v="1"/>
    <m/>
    <x v="3"/>
    <x v="1"/>
    <s v="EXCLU"/>
    <x v="1"/>
    <s v=""/>
  </r>
  <r>
    <s v="Tongo-IHS"/>
    <s v="NRD_112"/>
    <s v="NORD"/>
    <s v="IHS"/>
    <s v="Hybrid-Gen"/>
    <s v="NORD"/>
    <s v="Tongo"/>
    <s v="Huawei"/>
    <n v="0"/>
    <n v="0"/>
    <n v="0"/>
    <n v="0"/>
    <n v="0"/>
    <n v="0"/>
    <n v="0"/>
    <n v="0"/>
    <n v="0"/>
    <n v="0"/>
    <n v="0"/>
    <n v="0"/>
    <n v="0"/>
    <n v="0"/>
    <n v="0"/>
    <n v="0"/>
    <n v="0"/>
    <n v="0"/>
    <n v="0"/>
    <n v="0"/>
    <n v="0"/>
    <n v="0"/>
    <n v="0"/>
    <n v="0"/>
    <x v="0"/>
    <m/>
    <x v="8"/>
    <x v="5"/>
    <s v="no root cause"/>
    <x v="5"/>
    <s v=""/>
  </r>
  <r>
    <s v="Koupa-Matapit-IHS"/>
    <s v="OST_209"/>
    <s v="OUEST"/>
    <s v="IHS"/>
    <s v="Hybrid-Gen"/>
    <s v="OUEST"/>
    <s v="Koupa-Matapit"/>
    <s v="Huawei"/>
    <n v="0"/>
    <n v="0"/>
    <n v="0"/>
    <n v="0"/>
    <n v="0"/>
    <n v="0"/>
    <n v="0"/>
    <n v="0"/>
    <n v="0"/>
    <n v="0"/>
    <n v="0"/>
    <n v="0"/>
    <n v="0"/>
    <n v="0"/>
    <n v="0"/>
    <n v="0"/>
    <n v="0"/>
    <n v="0"/>
    <n v="0"/>
    <n v="0"/>
    <n v="0"/>
    <n v="0"/>
    <n v="0"/>
    <n v="0"/>
    <x v="0"/>
    <m/>
    <x v="8"/>
    <x v="5"/>
    <s v="no root cause"/>
    <x v="5"/>
    <s v=""/>
  </r>
  <r>
    <s v="Bandja"/>
    <s v="OST_022"/>
    <s v="OUEST"/>
    <s v="IHS"/>
    <s v="Grid-Gen"/>
    <s v="OUEST"/>
    <s v="Bandja"/>
    <s v="Huawei"/>
    <n v="0"/>
    <n v="0"/>
    <n v="0"/>
    <n v="0"/>
    <n v="0"/>
    <n v="0"/>
    <n v="0"/>
    <n v="0"/>
    <n v="0"/>
    <n v="0"/>
    <n v="0"/>
    <n v="0"/>
    <n v="0"/>
    <n v="0"/>
    <n v="0"/>
    <n v="0"/>
    <n v="0"/>
    <n v="0"/>
    <n v="0"/>
    <n v="0"/>
    <n v="0"/>
    <n v="0"/>
    <n v="0"/>
    <n v="0"/>
    <x v="0"/>
    <m/>
    <x v="8"/>
    <x v="5"/>
    <s v="no root cause"/>
    <x v="5"/>
    <s v=""/>
  </r>
  <r>
    <s v="Dizangue"/>
    <s v="LIT_113"/>
    <s v="LITTORAL"/>
    <s v="IHS"/>
    <s v="Grid-Gen"/>
    <s v="LITTORAL"/>
    <s v="Dizangue"/>
    <s v="ZTE"/>
    <n v="0"/>
    <n v="0"/>
    <n v="0"/>
    <n v="0"/>
    <n v="0"/>
    <n v="0"/>
    <n v="0"/>
    <n v="0"/>
    <n v="0"/>
    <n v="0"/>
    <n v="0"/>
    <n v="0"/>
    <n v="0"/>
    <n v="0"/>
    <n v="0"/>
    <n v="0"/>
    <n v="0"/>
    <n v="0"/>
    <n v="0"/>
    <n v="0"/>
    <n v="0"/>
    <n v="0"/>
    <n v="0"/>
    <n v="0"/>
    <x v="0"/>
    <m/>
    <x v="9"/>
    <x v="6"/>
    <s v="BSS Hardware issue"/>
    <x v="2"/>
    <s v="(05/05/2026 cell zte): 05/04/2026 : FME presentement sue Ebongue || Intervention apres ebongue || ETA : 15H_x000a_04/05/2026 : FME should Check and clean jumper, port 2 of RRU 61..;..;(05/05/2026 cell zte): 05/04/2026 : FME presentement sue Ebongue || Intervention apres ebongue || ETA : 15H_x000a_04/05/2026 : FME should Check and clean jumper, port 2 of RRU 61"/>
  </r>
  <r>
    <s v="Nsimalene-Yemwak"/>
    <s v="SUD_122"/>
    <s v="CENTRE"/>
    <s v="CAMUSAT"/>
    <s v="Hybrid Solar - S3"/>
    <s v="SUD"/>
    <s v="Nsimalene-Yemwak"/>
    <s v="ZTE"/>
    <n v="0"/>
    <n v="0"/>
    <n v="0"/>
    <n v="0"/>
    <n v="0"/>
    <n v="0"/>
    <n v="0"/>
    <n v="0"/>
    <n v="0"/>
    <n v="0"/>
    <n v="0"/>
    <n v="0"/>
    <n v="0"/>
    <n v="0"/>
    <n v="0"/>
    <n v="0"/>
    <n v="0"/>
    <n v="0"/>
    <n v="0"/>
    <n v="0"/>
    <n v="0"/>
    <n v="0"/>
    <n v="0"/>
    <n v="0"/>
    <x v="0"/>
    <m/>
    <x v="13"/>
    <x v="8"/>
    <s v="Sites strategiques, MLL, Pylone, etc."/>
    <x v="0"/>
    <s v="(05/05/2026 cell zte): 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05/2026 cell zte): 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05/2026 cell zte): 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r>
  <r>
    <s v="Akom-II-IHS"/>
    <s v="SUD_054"/>
    <s v="CENTRE"/>
    <s v="IHS"/>
    <s v="Gen-Lithium"/>
    <s v="SUD"/>
    <s v="Akom II"/>
    <s v="ZTE"/>
    <n v="0"/>
    <n v="0"/>
    <n v="0"/>
    <n v="0"/>
    <n v="0"/>
    <n v="0"/>
    <n v="0"/>
    <n v="0"/>
    <n v="0"/>
    <n v="0"/>
    <n v="0"/>
    <n v="0"/>
    <n v="0"/>
    <n v="0"/>
    <n v="0"/>
    <n v="0"/>
    <n v="0"/>
    <n v="0"/>
    <n v="0"/>
    <n v="0"/>
    <n v="0"/>
    <n v="0"/>
    <n v="0"/>
    <n v="0"/>
    <x v="0"/>
    <m/>
    <x v="8"/>
    <x v="5"/>
    <s v="no root cause"/>
    <x v="5"/>
    <s v=""/>
  </r>
  <r>
    <s v="Manjo-PHP"/>
    <s v="LIT_592"/>
    <s v="LITTORAL"/>
    <s v="CAMUSAT"/>
    <s v="Good Grid no GE - 8h"/>
    <s v="LITTORAL"/>
    <s v="Manjo"/>
    <s v="ZTE"/>
    <n v="0"/>
    <n v="0"/>
    <n v="0"/>
    <n v="0"/>
    <n v="0"/>
    <n v="0"/>
    <n v="0"/>
    <n v="0"/>
    <n v="0"/>
    <n v="0"/>
    <n v="0"/>
    <n v="0"/>
    <n v="0"/>
    <n v="0"/>
    <n v="0"/>
    <n v="0"/>
    <n v="0"/>
    <n v="0"/>
    <n v="0"/>
    <n v="0"/>
    <n v="0"/>
    <n v="0"/>
    <n v="0"/>
    <n v="0"/>
    <x v="0"/>
    <m/>
    <x v="8"/>
    <x v="5"/>
    <s v="no root cause"/>
    <x v="5"/>
    <s v=""/>
  </r>
  <r>
    <s v="MBANGASSINA"/>
    <s v="CTR_226"/>
    <s v="CENTRE"/>
    <s v="IHS"/>
    <s v="Grid-Gen-Lithium"/>
    <s v="CENTRE"/>
    <s v="Mbangassina"/>
    <s v="ZTE"/>
    <n v="0"/>
    <n v="0"/>
    <n v="0"/>
    <n v="0"/>
    <n v="0"/>
    <n v="0"/>
    <n v="0"/>
    <n v="0"/>
    <n v="0"/>
    <n v="0"/>
    <n v="0"/>
    <n v="0"/>
    <n v="0"/>
    <n v="0"/>
    <n v="0"/>
    <n v="0"/>
    <n v="0"/>
    <n v="0"/>
    <n v="0"/>
    <n v="0"/>
    <n v="0"/>
    <n v="0"/>
    <n v="0"/>
    <n v="0"/>
    <x v="0"/>
    <m/>
    <x v="8"/>
    <x v="5"/>
    <s v="no root cause"/>
    <x v="5"/>
    <s v=""/>
  </r>
  <r>
    <s v="Bonepoupa-IHS"/>
    <s v="LIT_145"/>
    <s v="LITTORAL"/>
    <s v="IHS"/>
    <s v="Solar-Grid-Gen-Lithium"/>
    <s v="LITTORAL"/>
    <s v="Bonepoupa"/>
    <s v="ZTE"/>
    <n v="0"/>
    <n v="0"/>
    <n v="0"/>
    <n v="0"/>
    <n v="0"/>
    <n v="0"/>
    <n v="0"/>
    <n v="0"/>
    <n v="0"/>
    <n v="0"/>
    <n v="0"/>
    <n v="0"/>
    <n v="0"/>
    <n v="0"/>
    <n v="0"/>
    <n v="0"/>
    <n v="0"/>
    <n v="0"/>
    <n v="0"/>
    <n v="0"/>
    <n v="0"/>
    <n v="0"/>
    <n v="0"/>
    <n v="0"/>
    <x v="0"/>
    <m/>
    <x v="8"/>
    <x v="5"/>
    <s v="no root cause"/>
    <x v="5"/>
    <s v=""/>
  </r>
  <r>
    <s v="Bana"/>
    <s v="OST_007"/>
    <s v="OUEST"/>
    <s v="IHS"/>
    <s v="Grid-Gen"/>
    <s v="OUEST"/>
    <s v="Bana"/>
    <s v="NOKIA"/>
    <n v="0"/>
    <n v="0"/>
    <n v="0"/>
    <n v="0"/>
    <n v="0"/>
    <n v="0"/>
    <n v="0"/>
    <n v="0"/>
    <n v="0"/>
    <n v="0"/>
    <n v="0"/>
    <n v="0"/>
    <n v="0"/>
    <n v="0"/>
    <n v="0"/>
    <n v="0"/>
    <n v="0"/>
    <n v="0"/>
    <n v="0"/>
    <n v="0"/>
    <n v="0"/>
    <n v="0"/>
    <n v="0"/>
    <n v="0"/>
    <x v="0"/>
    <m/>
    <x v="8"/>
    <x v="5"/>
    <s v="no root cause"/>
    <x v="5"/>
    <s v=""/>
  </r>
  <r>
    <s v="Malantouen"/>
    <s v="OST_039"/>
    <s v="OUEST"/>
    <s v="IHS"/>
    <s v="Grid-Gen"/>
    <s v="OUEST"/>
    <s v="Malantouen"/>
    <s v="NOKIA"/>
    <n v="0"/>
    <n v="0"/>
    <n v="0"/>
    <n v="0"/>
    <n v="0"/>
    <n v="0"/>
    <n v="0"/>
    <n v="0"/>
    <n v="0"/>
    <n v="0"/>
    <n v="0"/>
    <n v="0"/>
    <n v="0"/>
    <n v="0"/>
    <n v="0"/>
    <n v="0"/>
    <n v="0"/>
    <n v="0"/>
    <n v="0"/>
    <n v="0"/>
    <n v="0"/>
    <n v="0"/>
    <n v="0"/>
    <n v="0"/>
    <x v="0"/>
    <m/>
    <x v="4"/>
    <x v="2"/>
    <s v="MPR ISSUE"/>
    <x v="2"/>
    <s v="(05/05/2026 groupe whatsapp incident):impacted by    OST_023_H_Magba , Defaut carte Core || Action : remplacement de la carte Core..;..;(05/05/2026 ocm ran 10h): P1 Incident at OST_023_H_Magba"/>
  </r>
  <r>
    <s v="Ndjole"/>
    <s v="CTR_893"/>
    <s v="CENTRE"/>
    <m/>
    <m/>
    <s v="CENTRE"/>
    <s v="Ndjole"/>
    <s v="ZTE"/>
    <n v="0"/>
    <n v="0"/>
    <n v="0"/>
    <n v="0"/>
    <n v="0"/>
    <n v="0"/>
    <n v="0"/>
    <n v="0"/>
    <n v="0"/>
    <n v="0"/>
    <n v="0"/>
    <n v="0"/>
    <n v="0"/>
    <n v="0"/>
    <n v="0"/>
    <n v="0"/>
    <n v="0"/>
    <n v="0"/>
    <n v="0"/>
    <n v="0"/>
    <n v="0"/>
    <n v="0"/>
    <n v="0"/>
    <n v="0"/>
    <x v="0"/>
    <m/>
    <x v="11"/>
    <x v="7"/>
    <s v="Projet OCM (ZTE, NOKIA, autres projets)"/>
    <x v="6"/>
    <s v="(05/05/2026 groupe whatsapp incident):impacted by  Mbandjock_U_CTR_030 , Travaux nokia || Action :Normalisation des configs"/>
  </r>
  <r>
    <s v="Foumban-Lycee-MTN"/>
    <s v="OST_128"/>
    <s v="OUEST"/>
    <s v="IHS"/>
    <s v="Grid-Gen"/>
    <s v="OUEST"/>
    <s v="Foumban"/>
    <s v="Huawei"/>
    <n v="0"/>
    <n v="0"/>
    <n v="0"/>
    <n v="0"/>
    <n v="0"/>
    <n v="0"/>
    <n v="0"/>
    <n v="0"/>
    <n v="0"/>
    <n v="0"/>
    <n v="0"/>
    <n v="0"/>
    <n v="0"/>
    <n v="0"/>
    <n v="0"/>
    <n v="0"/>
    <n v="0"/>
    <n v="0"/>
    <n v="0"/>
    <n v="0"/>
    <n v="0"/>
    <n v="0"/>
    <n v="0"/>
    <n v="0"/>
    <x v="0"/>
    <m/>
    <x v="8"/>
    <x v="5"/>
    <s v="no root cause"/>
    <x v="5"/>
    <s v=""/>
  </r>
  <r>
    <s v="Foumban-Njintout-II"/>
    <s v="OST_178"/>
    <s v="OUEST"/>
    <s v="IHS"/>
    <s v="Grid-Gen"/>
    <s v="OUEST"/>
    <s v="Foumban"/>
    <s v="Huawei"/>
    <n v="0"/>
    <n v="0"/>
    <n v="0"/>
    <n v="0"/>
    <n v="0"/>
    <n v="0"/>
    <n v="0"/>
    <n v="0"/>
    <n v="0"/>
    <n v="0"/>
    <n v="0"/>
    <n v="0"/>
    <n v="0"/>
    <n v="0"/>
    <n v="0"/>
    <n v="0"/>
    <n v="0"/>
    <n v="0"/>
    <n v="0"/>
    <n v="0"/>
    <n v="0"/>
    <n v="0"/>
    <n v="0"/>
    <n v="0"/>
    <x v="0"/>
    <m/>
    <x v="8"/>
    <x v="5"/>
    <s v="no root cause"/>
    <x v="5"/>
    <s v=""/>
  </r>
  <r>
    <s v="Manmenye"/>
    <s v="CTR_117"/>
    <s v="CENTRE"/>
    <s v="IHS"/>
    <s v="Grid-Hybrid-Gen"/>
    <s v="CENTRE"/>
    <s v="Manmenye"/>
    <s v="ZTE"/>
    <n v="0"/>
    <n v="0"/>
    <n v="0"/>
    <n v="0"/>
    <n v="0"/>
    <n v="0"/>
    <n v="0"/>
    <n v="0"/>
    <n v="0"/>
    <n v="0"/>
    <n v="0"/>
    <n v="0"/>
    <n v="0"/>
    <n v="0"/>
    <n v="0"/>
    <n v="0"/>
    <n v="0"/>
    <n v="0"/>
    <n v="0"/>
    <n v="0"/>
    <n v="0"/>
    <n v="0"/>
    <n v="0"/>
    <n v="0"/>
    <x v="0"/>
    <m/>
    <x v="8"/>
    <x v="5"/>
    <s v="no root cause"/>
    <x v="5"/>
    <s v=""/>
  </r>
  <r>
    <s v="Obala-Mairie"/>
    <s v="CTR_113"/>
    <s v="CENTRE"/>
    <s v="IHS"/>
    <s v="Grid-Gen"/>
    <s v="CENTRE"/>
    <s v="Obala"/>
    <s v="ZTE"/>
    <n v="0"/>
    <n v="0"/>
    <n v="0"/>
    <n v="0"/>
    <n v="0"/>
    <n v="0"/>
    <n v="0"/>
    <n v="0"/>
    <n v="0"/>
    <n v="0"/>
    <n v="0"/>
    <n v="0"/>
    <n v="0"/>
    <n v="0"/>
    <n v="0"/>
    <n v="0"/>
    <n v="0"/>
    <n v="0"/>
    <n v="0"/>
    <n v="0"/>
    <n v="0"/>
    <n v="0"/>
    <n v="0"/>
    <n v="0"/>
    <x v="0"/>
    <m/>
    <x v="11"/>
    <x v="7"/>
    <s v="Projet OCM (ZTE, NOKIA, autres projets)"/>
    <x v="6"/>
    <s v="(05/05/2026 groupe whatsapp incident):impacted by  Mbandjock_U_CTR_030 , Travaux nokia || Action :Normalisation des configs"/>
  </r>
  <r>
    <s v="Penja-Shell-IHS"/>
    <s v="LIT_493"/>
    <s v="LITTORAL"/>
    <s v="IHS"/>
    <s v="Grid-Gen"/>
    <s v="LITTORAL"/>
    <s v="Penja"/>
    <s v="ZTE"/>
    <n v="0"/>
    <n v="0"/>
    <n v="0"/>
    <n v="0"/>
    <n v="0"/>
    <n v="0"/>
    <n v="0"/>
    <n v="0"/>
    <n v="0"/>
    <n v="0"/>
    <n v="0"/>
    <n v="0"/>
    <n v="0"/>
    <n v="0"/>
    <n v="0"/>
    <n v="0"/>
    <n v="0"/>
    <n v="0"/>
    <n v="0"/>
    <n v="0"/>
    <n v="0"/>
    <n v="0"/>
    <n v="0"/>
    <n v="0"/>
    <x v="0"/>
    <m/>
    <x v="8"/>
    <x v="5"/>
    <s v="no root cause"/>
    <x v="5"/>
    <s v=""/>
  </r>
  <r>
    <s v="Mouanko"/>
    <s v="LIT_191"/>
    <s v="LITTORAL"/>
    <s v="IHS"/>
    <s v="Grid-Gen"/>
    <s v="LITTORAL"/>
    <s v="Mouanko"/>
    <s v="ZTE"/>
    <n v="0"/>
    <n v="0"/>
    <n v="0"/>
    <n v="0"/>
    <n v="0"/>
    <n v="0"/>
    <n v="0"/>
    <n v="0"/>
    <n v="0"/>
    <n v="0"/>
    <n v="0"/>
    <n v="0"/>
    <n v="0"/>
    <n v="0"/>
    <n v="0"/>
    <n v="0"/>
    <n v="0"/>
    <n v="0"/>
    <n v="0"/>
    <n v="0"/>
    <n v="0"/>
    <n v="0"/>
    <n v="0"/>
    <n v="0"/>
    <x v="0"/>
    <m/>
    <x v="8"/>
    <x v="5"/>
    <s v="no root cause"/>
    <x v="5"/>
    <s v=""/>
  </r>
  <r>
    <s v="Awae"/>
    <s v="CTR_112"/>
    <s v="CENTRE"/>
    <s v="IHS"/>
    <s v="Grid-Gen"/>
    <s v="CENTRE"/>
    <s v="Awae"/>
    <s v="ZTE"/>
    <n v="0"/>
    <n v="0"/>
    <n v="0"/>
    <n v="0"/>
    <n v="0"/>
    <n v="0"/>
    <n v="0"/>
    <n v="0"/>
    <n v="0"/>
    <n v="0"/>
    <n v="0"/>
    <n v="0"/>
    <n v="0"/>
    <n v="0"/>
    <n v="0"/>
    <n v="0"/>
    <n v="0"/>
    <n v="0"/>
    <n v="0"/>
    <n v="0"/>
    <n v="0"/>
    <n v="0"/>
    <n v="0"/>
    <n v="0"/>
    <x v="0"/>
    <m/>
    <x v="8"/>
    <x v="5"/>
    <s v="no root cause"/>
    <x v="5"/>
    <s v=""/>
  </r>
  <r>
    <s v="Nkong-8Bis-MTN"/>
    <s v="LIT_288"/>
    <s v="LITTORAL"/>
    <s v="IHS"/>
    <s v="Grid-Gen"/>
    <s v="LITTORAL"/>
    <s v="Nkongsamba"/>
    <s v="ZTE"/>
    <n v="0"/>
    <n v="0"/>
    <n v="0"/>
    <n v="0"/>
    <n v="0"/>
    <n v="0"/>
    <n v="0"/>
    <n v="0"/>
    <n v="0"/>
    <n v="0"/>
    <n v="0"/>
    <n v="0"/>
    <n v="0"/>
    <n v="0"/>
    <n v="0"/>
    <n v="0"/>
    <n v="0"/>
    <n v="0"/>
    <n v="0"/>
    <n v="0"/>
    <n v="0"/>
    <n v="0"/>
    <n v="0"/>
    <n v="0"/>
    <x v="0"/>
    <m/>
    <x v="8"/>
    <x v="5"/>
    <s v="no root cause"/>
    <x v="5"/>
    <s v=""/>
  </r>
  <r>
    <s v="Kotto-Bloc"/>
    <s v="LIT_246"/>
    <s v="Douala"/>
    <s v="IHS"/>
    <s v="Grid-Gen"/>
    <s v="LITTORAL"/>
    <s v="Douala"/>
    <s v="ZTE"/>
    <n v="0"/>
    <n v="0"/>
    <n v="0"/>
    <n v="0"/>
    <n v="0"/>
    <n v="0"/>
    <n v="0"/>
    <n v="0"/>
    <n v="0"/>
    <n v="0"/>
    <n v="0"/>
    <n v="0"/>
    <n v="0"/>
    <n v="0"/>
    <n v="0"/>
    <n v="0"/>
    <n v="0"/>
    <n v="0"/>
    <n v="0"/>
    <n v="0"/>
    <n v="0"/>
    <n v="0"/>
    <n v="0"/>
    <n v="0"/>
    <x v="0"/>
    <m/>
    <x v="8"/>
    <x v="5"/>
    <s v="no root cause"/>
    <x v="5"/>
    <s v=""/>
  </r>
  <r>
    <s v="LIT_878_Z_Souza-New-IHS"/>
    <s v="LIT_878"/>
    <s v="LITTORAL"/>
    <s v="IHS"/>
    <s v=""/>
    <s v="LIT"/>
    <s v="Souza"/>
    <s v="ZTE"/>
    <n v="0"/>
    <n v="0"/>
    <n v="0"/>
    <n v="0"/>
    <n v="0"/>
    <n v="0"/>
    <n v="0"/>
    <n v="0"/>
    <n v="0"/>
    <n v="0"/>
    <n v="0"/>
    <n v="0"/>
    <n v="0"/>
    <n v="0"/>
    <n v="0"/>
    <n v="0"/>
    <n v="0"/>
    <n v="0"/>
    <n v="0"/>
    <n v="0"/>
    <n v="0"/>
    <n v="0"/>
    <n v="0"/>
    <n v="0"/>
    <x v="0"/>
    <m/>
    <x v="8"/>
    <x v="5"/>
    <s v="no root cause"/>
    <x v="5"/>
    <s v=""/>
  </r>
  <r>
    <s v="Kouedjou-IHS"/>
    <s v="LIT_502"/>
    <s v="LITTORAL"/>
    <s v="IHS"/>
    <s v="Gen Only"/>
    <s v="LITTORAL"/>
    <s v="Kouedjou"/>
    <s v="NOKIA"/>
    <n v="0"/>
    <n v="0"/>
    <n v="0"/>
    <n v="0"/>
    <n v="0"/>
    <n v="0"/>
    <n v="0"/>
    <n v="0"/>
    <n v="0"/>
    <n v="0"/>
    <n v="0"/>
    <n v="0"/>
    <n v="0"/>
    <n v="0"/>
    <n v="0"/>
    <n v="0"/>
    <n v="0"/>
    <n v="0"/>
    <n v="0"/>
    <n v="0"/>
    <n v="0"/>
    <n v="0"/>
    <n v="0"/>
    <n v="0"/>
    <x v="0"/>
    <m/>
    <x v="8"/>
    <x v="5"/>
    <s v="no root cause"/>
    <x v="5"/>
    <s v=""/>
  </r>
  <r>
    <s v="Bfsam-Stade"/>
    <s v="OST_110"/>
    <s v="Bafoussam"/>
    <s v="IHS"/>
    <s v="GridOnly"/>
    <s v="OUEST"/>
    <s v="Bafoussam"/>
    <s v="Huawei"/>
    <n v="0"/>
    <n v="0"/>
    <n v="0"/>
    <n v="0"/>
    <n v="0"/>
    <n v="0"/>
    <n v="0"/>
    <n v="0"/>
    <n v="0"/>
    <n v="0"/>
    <n v="0"/>
    <n v="0"/>
    <n v="0"/>
    <n v="0"/>
    <n v="0"/>
    <n v="0"/>
    <n v="0"/>
    <n v="0"/>
    <n v="0"/>
    <n v="0"/>
    <n v="0"/>
    <n v="0"/>
    <n v="0"/>
    <n v="0"/>
    <x v="0"/>
    <m/>
    <x v="8"/>
    <x v="5"/>
    <s v="no root cause"/>
    <x v="5"/>
    <s v=""/>
  </r>
  <r>
    <s v="Ebeba"/>
    <s v="CTR_116"/>
    <s v="CENTRE"/>
    <s v="IHS"/>
    <s v="Grid-Gen-Lithium"/>
    <s v="CENTRE"/>
    <s v="Ebeba"/>
    <s v="ZTE"/>
    <n v="0"/>
    <n v="0"/>
    <n v="0"/>
    <n v="0"/>
    <n v="0"/>
    <n v="0"/>
    <n v="0"/>
    <n v="0"/>
    <n v="0"/>
    <n v="0"/>
    <n v="0"/>
    <n v="0"/>
    <n v="0"/>
    <n v="0"/>
    <n v="0"/>
    <n v="0"/>
    <n v="0"/>
    <n v="0"/>
    <n v="0"/>
    <n v="0"/>
    <n v="0"/>
    <n v="0"/>
    <n v="0"/>
    <n v="0"/>
    <x v="0"/>
    <m/>
    <x v="8"/>
    <x v="5"/>
    <s v="no root cause"/>
    <x v="5"/>
    <s v=""/>
  </r>
  <r>
    <s v="Bfsam-Djemoun"/>
    <s v="OST_001"/>
    <s v="Bafoussam"/>
    <s v="OCM/Strategique"/>
    <m/>
    <s v="OUEST"/>
    <s v="Bafoussam"/>
    <s v="Huawei"/>
    <n v="0"/>
    <n v="0"/>
    <n v="0"/>
    <n v="0"/>
    <n v="0"/>
    <n v="0"/>
    <n v="0"/>
    <n v="0"/>
    <n v="0"/>
    <n v="0"/>
    <n v="0"/>
    <n v="0"/>
    <n v="0"/>
    <n v="0"/>
    <n v="0"/>
    <n v="0"/>
    <n v="0"/>
    <n v="0"/>
    <n v="0"/>
    <n v="0"/>
    <n v="0"/>
    <n v="0"/>
    <n v="0"/>
    <n v="0"/>
    <x v="0"/>
    <m/>
    <x v="8"/>
    <x v="5"/>
    <s v="no root cause"/>
    <x v="5"/>
    <s v=""/>
  </r>
  <r>
    <s v="Binguela-Camrail"/>
    <s v="CTR_453"/>
    <s v="CENTRE"/>
    <s v="CAMUSAT"/>
    <s v="Hybrid Solar - S1"/>
    <s v="CENTRE"/>
    <s v="Mbankomo"/>
    <s v="NOKIA"/>
    <n v="0"/>
    <n v="0"/>
    <n v="0"/>
    <n v="0"/>
    <n v="0"/>
    <n v="0"/>
    <n v="0"/>
    <n v="0"/>
    <n v="0"/>
    <n v="0"/>
    <n v="0"/>
    <n v="0"/>
    <n v="0"/>
    <n v="0"/>
    <n v="0"/>
    <n v="0"/>
    <n v="0"/>
    <n v="0"/>
    <n v="0"/>
    <n v="0"/>
    <n v="0"/>
    <n v="0"/>
    <n v="0"/>
    <n v="0"/>
    <x v="0"/>
    <m/>
    <x v="8"/>
    <x v="5"/>
    <s v="no root cause"/>
    <x v="5"/>
    <s v=""/>
  </r>
  <r>
    <s v="Safacam"/>
    <s v="LIT_040"/>
    <s v="LITTORAL"/>
    <s v="IHS"/>
    <s v="Grid-Gen"/>
    <s v="LITTORAL"/>
    <s v="Dizangue"/>
    <s v="ZTE"/>
    <n v="0"/>
    <n v="0"/>
    <n v="0"/>
    <n v="0"/>
    <n v="0"/>
    <n v="0"/>
    <n v="0"/>
    <n v="0"/>
    <n v="0"/>
    <n v="0"/>
    <n v="0"/>
    <n v="0"/>
    <n v="0"/>
    <n v="0"/>
    <n v="0"/>
    <n v="0"/>
    <n v="0"/>
    <n v="0"/>
    <n v="0"/>
    <n v="0"/>
    <n v="0"/>
    <n v="0"/>
    <n v="0"/>
    <n v="0"/>
    <x v="0"/>
    <m/>
    <x v="8"/>
    <x v="5"/>
    <s v="no root cause"/>
    <x v="5"/>
    <s v="(05/05/2026 cell zte): 05/05/2026 : Need BO RAN analysis || The case or antenna cover is damaged."/>
  </r>
  <r>
    <s v="Nkolve-IHS"/>
    <s v="CTR_531"/>
    <s v="CENTRE"/>
    <s v="IHS"/>
    <s v="Hybrid-Gen"/>
    <s v="CENTRE"/>
    <s v="Nkolve"/>
    <s v="ZTE"/>
    <n v="0"/>
    <n v="0"/>
    <n v="0"/>
    <n v="0"/>
    <n v="0"/>
    <n v="0"/>
    <n v="0"/>
    <n v="0"/>
    <n v="0"/>
    <n v="0"/>
    <n v="0"/>
    <n v="0"/>
    <n v="0"/>
    <n v="0"/>
    <n v="0"/>
    <n v="0"/>
    <n v="0"/>
    <n v="0"/>
    <n v="0"/>
    <n v="0"/>
    <n v="0"/>
    <n v="0"/>
    <n v="0"/>
    <n v="0"/>
    <x v="0"/>
    <m/>
    <x v="8"/>
    <x v="5"/>
    <s v="no root cause"/>
    <x v="5"/>
    <s v=""/>
  </r>
  <r>
    <s v="Lengom-IHS"/>
    <s v="CTR_533"/>
    <s v="Yaounde"/>
    <s v="IHS"/>
    <s v="Grid-Gen"/>
    <s v="CENTRE"/>
    <s v="Yaounde"/>
    <s v="ZTE"/>
    <n v="0"/>
    <n v="0"/>
    <n v="0"/>
    <n v="0"/>
    <n v="0"/>
    <n v="0"/>
    <n v="0"/>
    <n v="0"/>
    <n v="0"/>
    <n v="0"/>
    <n v="0"/>
    <n v="0"/>
    <n v="0"/>
    <n v="0"/>
    <n v="0"/>
    <n v="0"/>
    <n v="0"/>
    <n v="0"/>
    <n v="0"/>
    <n v="0"/>
    <n v="0"/>
    <n v="0"/>
    <n v="0"/>
    <n v="0"/>
    <x v="0"/>
    <m/>
    <x v="8"/>
    <x v="5"/>
    <s v="no root cause"/>
    <x v="5"/>
    <s v=""/>
  </r>
  <r>
    <s v="Nguibassal"/>
    <s v="CTR_858"/>
    <s v="CENTRE"/>
    <s v="ESCO"/>
    <s v="Hybrid solar - S3"/>
    <s v="CENTRE"/>
    <s v="Nguibassal"/>
    <s v="ZTE"/>
    <n v="0"/>
    <n v="0"/>
    <n v="0"/>
    <n v="0"/>
    <n v="0"/>
    <n v="0"/>
    <n v="0"/>
    <n v="0"/>
    <n v="0"/>
    <n v="0"/>
    <n v="0"/>
    <n v="0"/>
    <n v="0"/>
    <n v="0"/>
    <n v="0"/>
    <n v="0"/>
    <n v="0"/>
    <n v="0"/>
    <n v="0"/>
    <n v="0"/>
    <n v="0"/>
    <n v="0"/>
    <n v="0"/>
    <n v="0"/>
    <x v="0"/>
    <m/>
    <x v="4"/>
    <x v="2"/>
    <s v="MPR ISSUE"/>
    <x v="2"/>
    <s v="(05/05/2026 ocm ran 19h): 05.05.26: Besoin d'un FME sur site pour vérifier le statut du MPR et la chaine antennaire de l'ODU 3.1 remplacer au besoin, PN, 3DB29108AA; CM-20260505-00004301; FME Etienne activé pour investigations, update ASAP_x000a_05.05.26: Camusat: FME is ongoing to the site which is far, ETA=15H_x000a_04.05.2026: Power Issue observed from EMS View. CAMUSAT activated to share ETR..;..;(05/05/2026 cell zte): 05.05.26: Camusat: FME is ongoing to the site which is far, ETA=15H_x000a_04.05.2026: Power Issue observed from EMS View. CAMUSAT activated to share ETR..;..;(05/05/2026 ocm ran 10h): 05.05.26: Camusat: FME is ongoing to the site which is far, ETA=15H_x000a_04.05.2026: Power Issue observed from EMS View. CAMUSAT activated to share ETR..;..;(05/05/2026 ocm ran 00h): 04/05/2026 Camusat: _x000a_04.05.2026: Power Issue observed from EMS View. CAMUSAT activated to share ETR"/>
  </r>
  <r>
    <s v="BP-Cite"/>
    <s v="LIT_034"/>
    <s v="Douala"/>
    <s v="IHS"/>
    <s v="GridOnly"/>
    <s v="LITTORAL"/>
    <s v="Douala"/>
    <s v="ZTE"/>
    <n v="0"/>
    <n v="0"/>
    <n v="0"/>
    <n v="0"/>
    <n v="0"/>
    <n v="0"/>
    <n v="0"/>
    <n v="0"/>
    <n v="0.10276572126483552"/>
    <n v="0"/>
    <n v="0"/>
    <n v="0"/>
    <n v="0"/>
    <n v="0"/>
    <n v="0"/>
    <n v="0"/>
    <n v="0"/>
    <n v="0"/>
    <n v="0"/>
    <n v="0"/>
    <n v="0"/>
    <n v="0"/>
    <n v="0"/>
    <n v="0"/>
    <x v="0"/>
    <m/>
    <x v="8"/>
    <x v="5"/>
    <s v="no root cause"/>
    <x v="5"/>
    <s v=""/>
  </r>
  <r>
    <s v="Nkoteng-IHS"/>
    <s v="CTR_152"/>
    <s v="CENTRE"/>
    <s v="IHS"/>
    <s v="Grid-Gen"/>
    <s v="CENTRE"/>
    <s v="Nkoteng"/>
    <s v="ZTE"/>
    <n v="0"/>
    <n v="0"/>
    <n v="0"/>
    <n v="0"/>
    <n v="0"/>
    <n v="0"/>
    <n v="0"/>
    <n v="0"/>
    <n v="0"/>
    <n v="0"/>
    <n v="0"/>
    <n v="0"/>
    <n v="0"/>
    <n v="0"/>
    <n v="0"/>
    <n v="0"/>
    <n v="0"/>
    <n v="0"/>
    <n v="0"/>
    <n v="0"/>
    <n v="0"/>
    <n v="0"/>
    <n v="0"/>
    <n v="0"/>
    <x v="0"/>
    <m/>
    <x v="11"/>
    <x v="7"/>
    <s v="Projet OCM (ZTE, NOKIA, autres projets)"/>
    <x v="6"/>
    <s v="(05/05/2026 groupe whatsapp incident):impacted by  Mbandjock_U_CTR_030 , Travaux nokia || Action :Normalisation des configs"/>
  </r>
  <r>
    <s v="Carrefour-Elat"/>
    <s v="CTR_835"/>
    <s v="CENTRE"/>
    <s v="CAMUSAT"/>
    <s v="Good Grid + GE"/>
    <s v="CENTRE"/>
    <s v="Elat"/>
    <s v="ZTE"/>
    <n v="0"/>
    <n v="0"/>
    <n v="0"/>
    <n v="0"/>
    <n v="0"/>
    <n v="0"/>
    <n v="0"/>
    <n v="0"/>
    <n v="0"/>
    <n v="0"/>
    <n v="0"/>
    <n v="0"/>
    <n v="0"/>
    <n v="0"/>
    <n v="0"/>
    <n v="0"/>
    <n v="0"/>
    <n v="0"/>
    <n v="0"/>
    <n v="0"/>
    <n v="0"/>
    <n v="0"/>
    <n v="0"/>
    <n v="0"/>
    <x v="0"/>
    <m/>
    <x v="8"/>
    <x v="5"/>
    <s v="no root cause"/>
    <x v="5"/>
    <s v=""/>
  </r>
  <r>
    <s v="Njombe-PHP"/>
    <s v="LIT_590"/>
    <s v="LITTORAL"/>
    <s v="CAMUSAT"/>
    <s v="Good Grid no GE - 8h"/>
    <s v="LITTORAL"/>
    <s v="Njombe"/>
    <s v="ZTE"/>
    <n v="0"/>
    <n v="0"/>
    <n v="0"/>
    <n v="0"/>
    <n v="0"/>
    <n v="0"/>
    <n v="0"/>
    <n v="0"/>
    <n v="0"/>
    <n v="0"/>
    <n v="0"/>
    <n v="0"/>
    <n v="0"/>
    <n v="0"/>
    <n v="0"/>
    <n v="0"/>
    <n v="0"/>
    <n v="0"/>
    <n v="0"/>
    <n v="0"/>
    <n v="0"/>
    <n v="0"/>
    <n v="0"/>
    <n v="0"/>
    <x v="0"/>
    <m/>
    <x v="8"/>
    <x v="5"/>
    <s v="no root cause"/>
    <x v="5"/>
    <s v=""/>
  </r>
  <r>
    <s v="Mimbo"/>
    <s v="SUD_099"/>
    <s v="CENTRE"/>
    <s v="CAMUSAT"/>
    <s v="HGB"/>
    <s v="SUD"/>
    <s v="Mimbo"/>
    <s v="ZTE"/>
    <n v="0"/>
    <n v="0"/>
    <n v="0"/>
    <n v="0"/>
    <n v="0"/>
    <n v="0"/>
    <n v="0"/>
    <n v="0"/>
    <n v="0"/>
    <n v="0"/>
    <n v="0"/>
    <n v="0"/>
    <n v="0"/>
    <n v="0"/>
    <n v="0"/>
    <n v="0"/>
    <n v="0"/>
    <n v="0"/>
    <n v="0"/>
    <n v="0"/>
    <n v="0"/>
    <n v="0"/>
    <n v="0"/>
    <n v="0"/>
    <x v="0"/>
    <m/>
    <x v="8"/>
    <x v="5"/>
    <s v="no root cause"/>
    <x v="5"/>
    <s v=""/>
  </r>
  <r>
    <s v="Olama-IHS"/>
    <s v="CTR_441"/>
    <s v="CENTRE"/>
    <s v="IHS"/>
    <s v="Grid-Gen"/>
    <s v="CENTRE"/>
    <s v="Olama"/>
    <s v="ZTE"/>
    <n v="0"/>
    <n v="0"/>
    <n v="0"/>
    <n v="0"/>
    <n v="0"/>
    <n v="0"/>
    <n v="0"/>
    <n v="0"/>
    <n v="0"/>
    <n v="0"/>
    <n v="0"/>
    <n v="0"/>
    <n v="0"/>
    <n v="0"/>
    <n v="0"/>
    <n v="0"/>
    <n v="0"/>
    <n v="0"/>
    <n v="0"/>
    <n v="0"/>
    <n v="0"/>
    <n v="0"/>
    <n v="0"/>
    <n v="0"/>
    <x v="0"/>
    <m/>
    <x v="8"/>
    <x v="5"/>
    <s v="no root cause"/>
    <x v="5"/>
    <s v="(05/05/2026 ocm ran 19h): 05.05.26: BO TRANS analysis ongoing"/>
  </r>
  <r>
    <s v="Nkong-C-Fultang"/>
    <s v="LIT_353"/>
    <s v="LITTORAL"/>
    <m/>
    <m/>
    <s v="LITTORAL"/>
    <s v="Nkongsamba"/>
    <s v="ZTE"/>
    <n v="0"/>
    <n v="0"/>
    <n v="0"/>
    <n v="0"/>
    <n v="0"/>
    <n v="0"/>
    <n v="0"/>
    <n v="0"/>
    <n v="4.2804187961750177E-4"/>
    <n v="0"/>
    <n v="0"/>
    <n v="0"/>
    <n v="0"/>
    <n v="0"/>
    <n v="0"/>
    <n v="0"/>
    <n v="0"/>
    <n v="0"/>
    <n v="0"/>
    <n v="0"/>
    <n v="0"/>
    <n v="0"/>
    <n v="0"/>
    <n v="0"/>
    <x v="0"/>
    <m/>
    <x v="8"/>
    <x v="5"/>
    <s v="no root cause"/>
    <x v="5"/>
    <s v=""/>
  </r>
  <r>
    <s v="SABC-Bali"/>
    <s v="LIT_242"/>
    <s v="Douala"/>
    <s v="IHS"/>
    <s v="Grid-Gen"/>
    <s v="LITTORAL"/>
    <s v="Douala"/>
    <s v="ZTE"/>
    <n v="0"/>
    <n v="0"/>
    <n v="0"/>
    <n v="0"/>
    <n v="0"/>
    <n v="0"/>
    <n v="0"/>
    <n v="0"/>
    <n v="0"/>
    <n v="0"/>
    <n v="0"/>
    <n v="0"/>
    <n v="0"/>
    <n v="0"/>
    <n v="0"/>
    <n v="0"/>
    <n v="0"/>
    <n v="0"/>
    <n v="0"/>
    <n v="0"/>
    <n v="0"/>
    <n v="0"/>
    <n v="0"/>
    <n v="0"/>
    <x v="0"/>
    <m/>
    <x v="8"/>
    <x v="5"/>
    <s v="no root cause"/>
    <x v="5"/>
    <s v=""/>
  </r>
  <r>
    <s v="Liberte"/>
    <s v="LIT_019"/>
    <s v="Douala"/>
    <m/>
    <m/>
    <s v="LITTORAL"/>
    <s v="Douala"/>
    <s v="ZTE"/>
    <n v="0"/>
    <n v="0"/>
    <n v="0"/>
    <n v="0"/>
    <n v="0"/>
    <n v="0"/>
    <n v="0"/>
    <n v="0"/>
    <n v="0"/>
    <n v="0"/>
    <n v="0"/>
    <n v="0"/>
    <n v="0"/>
    <n v="0"/>
    <n v="0"/>
    <n v="0"/>
    <n v="0"/>
    <n v="0"/>
    <n v="0"/>
    <n v="0"/>
    <n v="0"/>
    <n v="0"/>
    <n v="0"/>
    <n v="0"/>
    <x v="0"/>
    <m/>
    <x v="8"/>
    <x v="5"/>
    <s v="no root cause"/>
    <x v="5"/>
    <s v=""/>
  </r>
  <r>
    <s v="Liberte-Indoor"/>
    <s v="LIT_673"/>
    <s v="Douala"/>
    <m/>
    <m/>
    <s v="LITTORAL"/>
    <s v="Douala"/>
    <s v="ZTE"/>
    <n v="0"/>
    <n v="0"/>
    <n v="0"/>
    <n v="0"/>
    <n v="0"/>
    <n v="0"/>
    <n v="0"/>
    <n v="0"/>
    <n v="0"/>
    <n v="0"/>
    <n v="0"/>
    <n v="0"/>
    <n v="0"/>
    <n v="0"/>
    <n v="0"/>
    <n v="0"/>
    <n v="0"/>
    <n v="1.8548481450091792E-3"/>
    <n v="0"/>
    <n v="0"/>
    <n v="0"/>
    <n v="0"/>
    <n v="0"/>
    <n v="0"/>
    <x v="0"/>
    <m/>
    <x v="8"/>
    <x v="5"/>
    <s v="no root cause"/>
    <x v="5"/>
    <s v=""/>
  </r>
  <r>
    <s v="kalat-IHS"/>
    <s v="SUD_082"/>
    <s v="CENTRE"/>
    <s v="IHS"/>
    <s v="Grid-Gen"/>
    <s v="SUD"/>
    <s v="Ebolowa"/>
    <s v="ZTE"/>
    <n v="0"/>
    <n v="0"/>
    <n v="0"/>
    <n v="0"/>
    <n v="0"/>
    <n v="0"/>
    <n v="0"/>
    <n v="0"/>
    <n v="0"/>
    <n v="0"/>
    <n v="0"/>
    <n v="0"/>
    <n v="0"/>
    <n v="0"/>
    <n v="0"/>
    <n v="0"/>
    <n v="0"/>
    <n v="0"/>
    <n v="0"/>
    <n v="0"/>
    <n v="0"/>
    <n v="0"/>
    <n v="0"/>
    <n v="0"/>
    <x v="0"/>
    <m/>
    <x v="8"/>
    <x v="5"/>
    <s v="no root cause"/>
    <x v="5"/>
    <s v=""/>
  </r>
  <r>
    <s v="Ebolowa-Si-MTN"/>
    <s v="SUD_263"/>
    <s v="CENTRE"/>
    <s v="IHS"/>
    <s v="Grid-Gen"/>
    <s v="SUD"/>
    <s v="Ebolowa"/>
    <s v="ZTE"/>
    <n v="0"/>
    <n v="0"/>
    <n v="0"/>
    <n v="0"/>
    <n v="0"/>
    <n v="0"/>
    <n v="0"/>
    <n v="0"/>
    <n v="0"/>
    <n v="0"/>
    <n v="0"/>
    <n v="0"/>
    <n v="0"/>
    <n v="0"/>
    <n v="0"/>
    <n v="0"/>
    <n v="0"/>
    <n v="0"/>
    <n v="0"/>
    <n v="0"/>
    <n v="0"/>
    <n v="0"/>
    <n v="0"/>
    <n v="0"/>
    <x v="0"/>
    <m/>
    <x v="8"/>
    <x v="5"/>
    <s v="no root cause"/>
    <x v="5"/>
    <s v=""/>
  </r>
  <r>
    <s v="Bberi-Warehouse-IHS"/>
    <s v="LIT_597"/>
    <s v="Douala"/>
    <s v="IHS"/>
    <s v="Grid-Gen"/>
    <s v="LITTORAL"/>
    <s v="Douala"/>
    <s v="ZTE"/>
    <n v="0"/>
    <n v="0"/>
    <n v="0"/>
    <n v="0"/>
    <n v="0"/>
    <n v="0"/>
    <n v="0"/>
    <n v="0"/>
    <n v="0"/>
    <n v="0"/>
    <n v="0"/>
    <n v="0"/>
    <n v="0"/>
    <n v="0"/>
    <n v="0"/>
    <n v="0"/>
    <n v="0"/>
    <n v="0"/>
    <n v="0"/>
    <n v="0"/>
    <n v="0"/>
    <n v="0"/>
    <n v="0"/>
    <n v="0"/>
    <x v="0"/>
    <m/>
    <x v="8"/>
    <x v="5"/>
    <s v="no root cause"/>
    <x v="5"/>
    <s v=""/>
  </r>
  <r>
    <s v="Bali-SNEC"/>
    <s v="LIT_015"/>
    <s v="Douala"/>
    <s v="CAMUSAT"/>
    <s v="Good Grid + GE"/>
    <s v="LITTORAL"/>
    <s v="Douala"/>
    <s v="ZTE"/>
    <n v="0"/>
    <n v="0"/>
    <n v="0"/>
    <n v="0"/>
    <n v="0"/>
    <n v="0"/>
    <n v="0"/>
    <n v="0"/>
    <n v="0"/>
    <n v="0"/>
    <n v="0"/>
    <n v="0"/>
    <n v="0"/>
    <n v="0"/>
    <n v="0"/>
    <n v="0"/>
    <n v="0"/>
    <n v="0"/>
    <n v="0"/>
    <n v="0"/>
    <n v="0"/>
    <n v="0"/>
    <n v="0"/>
    <n v="0"/>
    <x v="0"/>
    <m/>
    <x v="8"/>
    <x v="5"/>
    <s v="no root cause"/>
    <x v="5"/>
    <s v=""/>
  </r>
  <r>
    <s v="SNAC"/>
    <s v="LIT_043"/>
    <s v="Douala"/>
    <s v="IHS"/>
    <s v="GridOnly"/>
    <s v="LITTORAL"/>
    <s v="Douala"/>
    <s v="ZTE"/>
    <n v="0"/>
    <n v="0"/>
    <n v="0"/>
    <n v="0"/>
    <n v="0"/>
    <n v="0"/>
    <n v="0"/>
    <n v="0"/>
    <n v="0"/>
    <n v="0"/>
    <n v="0"/>
    <n v="0"/>
    <n v="0"/>
    <n v="0"/>
    <n v="0"/>
    <n v="0"/>
    <n v="0"/>
    <n v="0"/>
    <n v="0"/>
    <n v="0"/>
    <n v="0"/>
    <n v="0"/>
    <n v="0"/>
    <n v="0"/>
    <x v="0"/>
    <m/>
    <x v="8"/>
    <x v="5"/>
    <s v="no root cause"/>
    <x v="5"/>
    <s v=""/>
  </r>
  <r>
    <s v="Bonadibong-Crf-Tif"/>
    <s v="LIT_412"/>
    <s v="Douala"/>
    <s v="IHS"/>
    <s v="GridOnly"/>
    <s v="LITTORAL"/>
    <s v="Douala"/>
    <s v="ZTE"/>
    <n v="0"/>
    <n v="0"/>
    <n v="0"/>
    <n v="0"/>
    <n v="0"/>
    <n v="0"/>
    <n v="0"/>
    <n v="0"/>
    <n v="0"/>
    <n v="0"/>
    <n v="0"/>
    <n v="0"/>
    <n v="0"/>
    <n v="0"/>
    <n v="0"/>
    <n v="0"/>
    <n v="0"/>
    <n v="0"/>
    <n v="0"/>
    <n v="0"/>
    <n v="0"/>
    <n v="0"/>
    <n v="0"/>
    <n v="0"/>
    <x v="0"/>
    <m/>
    <x v="8"/>
    <x v="5"/>
    <s v="no root cause"/>
    <x v="5"/>
    <s v=""/>
  </r>
  <r>
    <s v="Bali-Koumassi"/>
    <s v="LIT_413"/>
    <s v="Douala"/>
    <s v="IHS"/>
    <s v="Grid-Gen"/>
    <s v="LITTORAL"/>
    <s v="Douala"/>
    <s v="ZTE"/>
    <n v="0"/>
    <n v="0"/>
    <n v="0"/>
    <n v="0"/>
    <n v="0"/>
    <n v="0"/>
    <n v="0"/>
    <n v="0"/>
    <n v="0"/>
    <n v="0"/>
    <n v="0"/>
    <n v="0"/>
    <n v="0"/>
    <n v="0"/>
    <n v="0"/>
    <n v="0"/>
    <n v="0"/>
    <n v="0"/>
    <n v="0"/>
    <n v="0"/>
    <n v="0"/>
    <n v="0"/>
    <n v="0"/>
    <n v="0"/>
    <x v="0"/>
    <m/>
    <x v="8"/>
    <x v="5"/>
    <s v="no root cause"/>
    <x v="5"/>
    <s v=""/>
  </r>
  <r>
    <s v="LIT_833_Z_Boko4-MTN-IHS"/>
    <s v="LIT_833"/>
    <s v="Yaounde"/>
    <s v="MTN sharing"/>
    <s v="Grid-Gen"/>
    <s v="LITTORAL"/>
    <s v="Yaounde"/>
    <s v="ZTE"/>
    <n v="0"/>
    <n v="0"/>
    <n v="0"/>
    <n v="0"/>
    <n v="0"/>
    <n v="0"/>
    <n v="0"/>
    <n v="0"/>
    <n v="0"/>
    <n v="0"/>
    <n v="0"/>
    <n v="0"/>
    <n v="0"/>
    <n v="0"/>
    <n v="0"/>
    <n v="0"/>
    <n v="0"/>
    <n v="0"/>
    <n v="0"/>
    <n v="0"/>
    <n v="0"/>
    <n v="0"/>
    <n v="0"/>
    <n v="0"/>
    <x v="0"/>
    <m/>
    <x v="8"/>
    <x v="5"/>
    <s v="no root cause"/>
    <x v="5"/>
    <s v=""/>
  </r>
  <r>
    <s v="LIT_857_Z_Bois-des-Singes-III-IHS"/>
    <s v="LIT_857"/>
    <s v="Yaounde"/>
    <s v="ESCO"/>
    <s v="Grid-Gen"/>
    <s v="LITTORAL"/>
    <s v="Yaounde"/>
    <s v="ZTE"/>
    <n v="0"/>
    <n v="0"/>
    <n v="0"/>
    <n v="0"/>
    <n v="0"/>
    <n v="0"/>
    <n v="0"/>
    <n v="0"/>
    <n v="0"/>
    <n v="0"/>
    <n v="0"/>
    <n v="0"/>
    <n v="0"/>
    <n v="0"/>
    <n v="0"/>
    <n v="0"/>
    <n v="0"/>
    <n v="0"/>
    <n v="0"/>
    <n v="0"/>
    <n v="0"/>
    <n v="0"/>
    <n v="0"/>
    <n v="0"/>
    <x v="0"/>
    <m/>
    <x v="8"/>
    <x v="5"/>
    <s v="no root cause"/>
    <x v="5"/>
    <s v=""/>
  </r>
  <r>
    <s v="Emana"/>
    <s v="CTR_023"/>
    <s v="Yaounde"/>
    <m/>
    <m/>
    <s v="CENTRE"/>
    <s v="Yaounde"/>
    <s v="ZTE"/>
    <n v="0"/>
    <n v="0"/>
    <n v="0"/>
    <n v="0"/>
    <n v="0"/>
    <n v="0"/>
    <n v="0"/>
    <n v="0"/>
    <n v="0"/>
    <n v="0"/>
    <n v="0"/>
    <n v="0"/>
    <n v="0"/>
    <n v="0"/>
    <n v="0"/>
    <n v="0"/>
    <n v="0"/>
    <n v="0"/>
    <n v="0"/>
    <n v="0"/>
    <n v="0"/>
    <n v="0"/>
    <n v="0"/>
    <n v="0"/>
    <x v="0"/>
    <m/>
    <x v="8"/>
    <x v="5"/>
    <s v="no root cause"/>
    <x v="5"/>
    <s v=""/>
  </r>
  <r>
    <s v="Mabanda"/>
    <s v="LIT_094"/>
    <s v="LITTORAL"/>
    <m/>
    <m/>
    <s v="LITTORAL"/>
    <m/>
    <s v="ZTE"/>
    <n v="0"/>
    <n v="0"/>
    <n v="0"/>
    <n v="0"/>
    <n v="0"/>
    <n v="0"/>
    <n v="0"/>
    <n v="0"/>
    <n v="0"/>
    <n v="0"/>
    <n v="0"/>
    <n v="0"/>
    <n v="0"/>
    <n v="0"/>
    <n v="0"/>
    <n v="0"/>
    <n v="0"/>
    <n v="0"/>
    <n v="0"/>
    <n v="0"/>
    <n v="0"/>
    <n v="0"/>
    <n v="0"/>
    <n v="0"/>
    <x v="0"/>
    <m/>
    <x v="8"/>
    <x v="5"/>
    <s v="no root cause"/>
    <x v="5"/>
    <s v=""/>
  </r>
  <r>
    <s v="Manjo-new"/>
    <s v="LIT_555"/>
    <s v="LITTORAL"/>
    <m/>
    <m/>
    <s v="LITTORAL"/>
    <m/>
    <s v="ZTE"/>
    <n v="0"/>
    <n v="0"/>
    <n v="0"/>
    <n v="0"/>
    <n v="0"/>
    <n v="0"/>
    <n v="0"/>
    <n v="0"/>
    <n v="0"/>
    <n v="0"/>
    <n v="0"/>
    <n v="0"/>
    <n v="0"/>
    <n v="0"/>
    <n v="0"/>
    <n v="0"/>
    <n v="0"/>
    <n v="0"/>
    <n v="0"/>
    <n v="0"/>
    <n v="0"/>
    <n v="0"/>
    <n v="0"/>
    <n v="0"/>
    <x v="0"/>
    <m/>
    <x v="8"/>
    <x v="5"/>
    <s v="no root cause"/>
    <x v="5"/>
    <s v=""/>
  </r>
  <r>
    <s v="Olembe-staduim"/>
    <s v="CTR_853"/>
    <s v="CENTRE"/>
    <m/>
    <m/>
    <s v="CENTRE"/>
    <m/>
    <s v="ZTE"/>
    <n v="0"/>
    <n v="0"/>
    <n v="0"/>
    <n v="0"/>
    <n v="0"/>
    <n v="0"/>
    <n v="0"/>
    <n v="0"/>
    <n v="0"/>
    <n v="0"/>
    <n v="0"/>
    <n v="0"/>
    <n v="0"/>
    <n v="0"/>
    <n v="0"/>
    <n v="0"/>
    <n v="0"/>
    <n v="0"/>
    <n v="0"/>
    <n v="0"/>
    <n v="0"/>
    <n v="0"/>
    <n v="0"/>
    <n v="0"/>
    <x v="0"/>
    <m/>
    <x v="8"/>
    <x v="5"/>
    <s v="no root cause"/>
    <x v="5"/>
    <s v=""/>
  </r>
  <r>
    <s v="Labogenie"/>
    <s v="CTR_015"/>
    <s v="Yaounde"/>
    <s v="IHS"/>
    <s v="GridOnly"/>
    <s v="CENTRE"/>
    <s v="Yaounde"/>
    <s v="ZTE"/>
    <n v="0"/>
    <n v="0"/>
    <n v="0"/>
    <n v="0"/>
    <n v="0"/>
    <n v="0"/>
    <n v="0"/>
    <n v="0"/>
    <n v="0"/>
    <n v="0"/>
    <n v="0"/>
    <n v="0"/>
    <n v="0"/>
    <n v="0"/>
    <n v="0"/>
    <n v="0"/>
    <n v="0"/>
    <n v="0"/>
    <n v="0"/>
    <n v="0"/>
    <n v="0"/>
    <n v="0"/>
    <n v="0"/>
    <n v="0"/>
    <x v="0"/>
    <m/>
    <x v="8"/>
    <x v="5"/>
    <s v="no root cause"/>
    <x v="5"/>
    <s v=""/>
  </r>
  <r>
    <s v="Ndisamba"/>
    <s v="CTR_008"/>
    <s v="Yaounde"/>
    <s v="IHS"/>
    <s v="Grid-Gen"/>
    <s v="CENTRE"/>
    <s v="Yaounde"/>
    <s v="ZTE"/>
    <n v="0"/>
    <n v="0"/>
    <n v="0"/>
    <n v="0"/>
    <n v="0"/>
    <n v="0"/>
    <n v="0"/>
    <n v="0"/>
    <n v="0"/>
    <n v="0"/>
    <n v="0"/>
    <n v="0"/>
    <n v="0"/>
    <n v="0"/>
    <n v="0"/>
    <n v="0"/>
    <n v="0"/>
    <n v="0"/>
    <n v="0"/>
    <n v="0"/>
    <n v="0"/>
    <n v="0"/>
    <n v="0"/>
    <n v="0"/>
    <x v="0"/>
    <m/>
    <x v="8"/>
    <x v="5"/>
    <s v="no root cause"/>
    <x v="5"/>
    <s v=""/>
  </r>
  <r>
    <s v="Foumban"/>
    <s v="OST_004"/>
    <s v="OUEST"/>
    <s v="IHS"/>
    <s v="Grid-Gen"/>
    <s v="OUEST"/>
    <s v="Foumban"/>
    <s v="Huawei"/>
    <n v="0"/>
    <n v="0"/>
    <n v="0"/>
    <n v="0"/>
    <n v="0"/>
    <n v="0"/>
    <n v="0"/>
    <n v="0"/>
    <n v="0"/>
    <n v="0"/>
    <n v="0"/>
    <n v="0"/>
    <n v="0"/>
    <n v="0"/>
    <n v="0"/>
    <n v="0"/>
    <n v="0"/>
    <n v="0"/>
    <n v="0"/>
    <n v="0"/>
    <n v="0"/>
    <n v="0"/>
    <n v="0"/>
    <n v="0"/>
    <x v="0"/>
    <m/>
    <x v="8"/>
    <x v="5"/>
    <s v="no root cause"/>
    <x v="5"/>
    <s v=""/>
  </r>
  <r>
    <s v="Zingui"/>
    <s v="SUD_136"/>
    <s v="CENTRE"/>
    <m/>
    <m/>
    <s v="SUD"/>
    <m/>
    <s v="ZTE"/>
    <n v="0"/>
    <n v="0"/>
    <n v="0"/>
    <n v="0"/>
    <n v="0"/>
    <n v="0"/>
    <n v="0"/>
    <n v="0"/>
    <n v="0"/>
    <n v="0"/>
    <n v="0"/>
    <n v="0"/>
    <n v="0"/>
    <n v="0"/>
    <n v="0"/>
    <n v="0"/>
    <n v="0"/>
    <n v="0"/>
    <n v="0"/>
    <n v="0"/>
    <n v="0"/>
    <n v="0"/>
    <n v="0"/>
    <n v="0"/>
    <x v="0"/>
    <m/>
    <x v="8"/>
    <x v="5"/>
    <s v="no root cause"/>
    <x v="5"/>
    <s v=""/>
  </r>
  <r>
    <s v="Maga-Ville"/>
    <s v="EXN_110"/>
    <s v="EXTREME-NORD"/>
    <s v="IHS"/>
    <s v="Hybrid-Gen"/>
    <s v="EXTREME-NORD"/>
    <s v="Maga"/>
    <s v="Huawei"/>
    <n v="0"/>
    <n v="0"/>
    <n v="0"/>
    <n v="0"/>
    <n v="0"/>
    <n v="0"/>
    <n v="0"/>
    <n v="0"/>
    <n v="0"/>
    <n v="0"/>
    <n v="0"/>
    <n v="0"/>
    <n v="0"/>
    <n v="3.4778402718922009E-3"/>
    <n v="0"/>
    <n v="0"/>
    <n v="0"/>
    <n v="0"/>
    <n v="0"/>
    <n v="0"/>
    <n v="0"/>
    <n v="0"/>
    <n v="0"/>
    <n v="0"/>
    <x v="2"/>
    <m/>
    <x v="8"/>
    <x v="5"/>
    <s v="no root cause"/>
    <x v="5"/>
    <s v=""/>
  </r>
  <r>
    <s v="LIT_863_Z_Kotto-Logpom-New"/>
    <s v="LIT_863"/>
    <s v="Douala"/>
    <m/>
    <e v="#N/A"/>
    <s v="LITTORAL"/>
    <s v="Douala"/>
    <s v="ZTE"/>
    <n v="0"/>
    <n v="0"/>
    <n v="0"/>
    <n v="0"/>
    <n v="0"/>
    <n v="0"/>
    <n v="0"/>
    <n v="0"/>
    <n v="0"/>
    <n v="0"/>
    <n v="0"/>
    <n v="0"/>
    <n v="0"/>
    <n v="0"/>
    <n v="0"/>
    <n v="0"/>
    <n v="0"/>
    <n v="0"/>
    <n v="0"/>
    <n v="0"/>
    <n v="0"/>
    <n v="0"/>
    <n v="0"/>
    <n v="0"/>
    <x v="0"/>
    <m/>
    <x v="8"/>
    <x v="5"/>
    <s v="no root cause"/>
    <x v="5"/>
    <s v=""/>
  </r>
  <r>
    <s v="Guere-IHS"/>
    <s v="EXN_126"/>
    <s v="EXTREME-NORD"/>
    <s v="IHS"/>
    <s v="Gen Only"/>
    <s v="EXTREME-NORD"/>
    <s v="Guere"/>
    <s v="Huawei"/>
    <n v="0"/>
    <n v="0"/>
    <n v="0"/>
    <n v="0"/>
    <n v="0"/>
    <n v="0"/>
    <n v="0"/>
    <n v="0"/>
    <n v="0"/>
    <n v="0"/>
    <n v="0"/>
    <n v="0"/>
    <n v="0"/>
    <n v="4.0128926214140796E-3"/>
    <n v="0"/>
    <n v="0"/>
    <n v="0"/>
    <n v="0"/>
    <n v="0"/>
    <n v="0"/>
    <n v="0"/>
    <n v="0"/>
    <n v="0"/>
    <n v="0"/>
    <x v="2"/>
    <m/>
    <x v="8"/>
    <x v="5"/>
    <s v="no root cause"/>
    <x v="5"/>
    <s v=""/>
  </r>
  <r>
    <s v="Bonantone"/>
    <s v="LIT_085"/>
    <s v="Douala"/>
    <s v="IHS"/>
    <s v="Grid-Gen"/>
    <s v="LITTORAL"/>
    <s v="Douala"/>
    <s v="ZTE"/>
    <n v="0"/>
    <n v="0"/>
    <n v="0"/>
    <n v="0"/>
    <n v="0"/>
    <n v="0"/>
    <n v="0"/>
    <n v="0"/>
    <n v="0"/>
    <n v="0"/>
    <n v="0"/>
    <n v="0"/>
    <n v="0"/>
    <n v="0"/>
    <n v="0"/>
    <n v="0"/>
    <n v="0"/>
    <n v="0"/>
    <n v="0"/>
    <n v="0"/>
    <n v="0"/>
    <n v="0"/>
    <n v="0"/>
    <n v="0"/>
    <x v="0"/>
    <m/>
    <x v="8"/>
    <x v="5"/>
    <s v="no root cause"/>
    <x v="5"/>
    <s v=""/>
  </r>
  <r>
    <s v="Newb-Q-Haoussa"/>
    <s v="LIT_395"/>
    <s v="Douala"/>
    <s v="CAMUSAT"/>
    <s v="Grid-Gen"/>
    <s v="LITTORAL"/>
    <s v="Douala"/>
    <s v="ZTE"/>
    <n v="0"/>
    <n v="0"/>
    <n v="0"/>
    <n v="0"/>
    <n v="0"/>
    <n v="0"/>
    <n v="0"/>
    <n v="0"/>
    <n v="0"/>
    <n v="0"/>
    <n v="0"/>
    <n v="0"/>
    <n v="0"/>
    <n v="0"/>
    <n v="0"/>
    <n v="0"/>
    <n v="0"/>
    <n v="0"/>
    <n v="0"/>
    <n v="0"/>
    <n v="0"/>
    <n v="0"/>
    <n v="0"/>
    <n v="0"/>
    <x v="0"/>
    <m/>
    <x v="8"/>
    <x v="5"/>
    <s v="no root cause"/>
    <x v="5"/>
    <s v=""/>
  </r>
  <r>
    <s v="Minisite-SOUDANAISE"/>
    <s v="LIT_665"/>
    <s v="Douala"/>
    <m/>
    <m/>
    <s v="LITTORAL"/>
    <s v="Douala"/>
    <s v="ZTE"/>
    <n v="0"/>
    <n v="0"/>
    <n v="0"/>
    <n v="0"/>
    <n v="0"/>
    <n v="0"/>
    <n v="0"/>
    <n v="0"/>
    <n v="0"/>
    <n v="0"/>
    <n v="0"/>
    <n v="0"/>
    <n v="0"/>
    <n v="0"/>
    <n v="0"/>
    <n v="0"/>
    <n v="0"/>
    <n v="0"/>
    <n v="0"/>
    <n v="0"/>
    <n v="0"/>
    <n v="0"/>
    <n v="0"/>
    <n v="0"/>
    <x v="0"/>
    <m/>
    <x v="8"/>
    <x v="5"/>
    <s v="no root cause"/>
    <x v="5"/>
    <s v=""/>
  </r>
  <r>
    <s v="Beka"/>
    <s v="NRD_020"/>
    <s v="NORD"/>
    <s v="IHS"/>
    <s v="Solar-Gen"/>
    <s v="NORD"/>
    <s v="Beka"/>
    <s v="Huawei"/>
    <n v="0"/>
    <n v="0"/>
    <n v="0"/>
    <n v="0"/>
    <n v="0"/>
    <n v="0"/>
    <n v="0"/>
    <n v="0"/>
    <n v="0"/>
    <n v="0"/>
    <n v="0"/>
    <n v="0"/>
    <n v="0"/>
    <n v="0"/>
    <n v="0"/>
    <n v="0"/>
    <n v="0"/>
    <n v="0"/>
    <n v="0"/>
    <n v="0"/>
    <n v="0"/>
    <n v="0"/>
    <n v="0"/>
    <n v="0"/>
    <x v="0"/>
    <m/>
    <x v="8"/>
    <x v="5"/>
    <s v="no root cause"/>
    <x v="5"/>
    <s v=""/>
  </r>
  <r>
    <s v="Nkong-Zem"/>
    <s v="OST_073"/>
    <s v="OUEST"/>
    <s v="IHS"/>
    <s v="Grid-Gen"/>
    <s v="OUEST"/>
    <s v="Nkong-Zem"/>
    <s v="Huawei"/>
    <n v="0"/>
    <n v="0"/>
    <n v="0"/>
    <n v="0"/>
    <n v="0"/>
    <n v="0"/>
    <n v="0"/>
    <n v="0"/>
    <n v="0"/>
    <n v="0"/>
    <n v="0"/>
    <n v="0"/>
    <n v="0"/>
    <n v="0"/>
    <n v="0"/>
    <n v="0"/>
    <n v="0"/>
    <n v="0"/>
    <n v="0"/>
    <n v="0"/>
    <n v="0"/>
    <n v="0"/>
    <n v="0"/>
    <n v="0"/>
    <x v="0"/>
    <m/>
    <x v="8"/>
    <x v="5"/>
    <s v="no root cause"/>
    <x v="5"/>
    <s v=""/>
  </r>
  <r>
    <s v="Hopital-Mbouo"/>
    <s v="OST_296"/>
    <s v="Bafoussam"/>
    <s v="CAMUSAT"/>
    <s v="Good Grid + GE"/>
    <s v="OUEST"/>
    <s v="Bafoussam"/>
    <s v="Huawei"/>
    <n v="0"/>
    <n v="0"/>
    <n v="0"/>
    <n v="0"/>
    <n v="0"/>
    <n v="0"/>
    <n v="0"/>
    <n v="0"/>
    <n v="0"/>
    <n v="0"/>
    <n v="0"/>
    <n v="0"/>
    <n v="0"/>
    <n v="0"/>
    <n v="0"/>
    <n v="0"/>
    <n v="0"/>
    <n v="0"/>
    <n v="0"/>
    <n v="0"/>
    <n v="0"/>
    <n v="0"/>
    <n v="0"/>
    <n v="0"/>
    <x v="0"/>
    <m/>
    <x v="8"/>
    <x v="5"/>
    <s v="no root cause"/>
    <x v="5"/>
    <s v=""/>
  </r>
  <r>
    <s v="Bfsam-Banengo"/>
    <s v="OST_003"/>
    <s v="Bafoussam"/>
    <s v="OCM/Strategique"/>
    <m/>
    <s v="OUEST"/>
    <s v="Bafoussam"/>
    <s v="Huawei"/>
    <n v="0"/>
    <n v="0"/>
    <n v="0"/>
    <n v="0"/>
    <n v="0"/>
    <n v="0"/>
    <n v="0"/>
    <n v="0"/>
    <n v="0"/>
    <n v="0"/>
    <n v="0"/>
    <n v="0"/>
    <n v="0"/>
    <n v="0"/>
    <n v="0"/>
    <n v="0"/>
    <n v="0"/>
    <n v="0"/>
    <n v="0"/>
    <n v="0"/>
    <n v="0"/>
    <n v="0"/>
    <n v="0"/>
    <n v="0"/>
    <x v="0"/>
    <m/>
    <x v="8"/>
    <x v="5"/>
    <s v="no root cause"/>
    <x v="5"/>
    <s v=""/>
  </r>
  <r>
    <s v="Meiganga-EELC-MTN-IHS"/>
    <s v="ADM_106"/>
    <s v="Ngaoundere"/>
    <s v="IHS"/>
    <s v="Grid-Gen"/>
    <s v="ADAMAOUA"/>
    <s v="Meiganga"/>
    <s v="Huawei"/>
    <n v="0"/>
    <n v="0"/>
    <n v="0"/>
    <n v="0"/>
    <n v="0"/>
    <n v="0"/>
    <n v="0"/>
    <n v="0"/>
    <n v="0"/>
    <n v="0"/>
    <n v="0"/>
    <n v="0"/>
    <n v="0"/>
    <n v="0"/>
    <n v="0"/>
    <n v="0"/>
    <n v="0"/>
    <n v="0"/>
    <n v="0"/>
    <n v="0"/>
    <n v="0"/>
    <n v="0"/>
    <n v="0"/>
    <n v="0"/>
    <x v="0"/>
    <m/>
    <x v="8"/>
    <x v="5"/>
    <s v="no root cause"/>
    <x v="5"/>
    <s v=""/>
  </r>
  <r>
    <s v="Banekane"/>
    <s v="OST_052"/>
    <s v="OUEST"/>
    <s v="IHS"/>
    <s v="Grid-Gen"/>
    <s v="OUEST"/>
    <s v="Banekane"/>
    <s v="Huawei"/>
    <n v="0"/>
    <n v="0"/>
    <n v="0"/>
    <n v="0"/>
    <n v="0"/>
    <n v="0"/>
    <n v="0"/>
    <n v="0"/>
    <n v="0"/>
    <n v="0"/>
    <n v="0"/>
    <n v="0"/>
    <n v="0"/>
    <n v="0"/>
    <n v="0"/>
    <n v="0"/>
    <n v="0"/>
    <n v="0"/>
    <n v="0"/>
    <n v="0"/>
    <n v="0"/>
    <n v="0"/>
    <n v="0"/>
    <n v="0"/>
    <x v="0"/>
    <m/>
    <x v="8"/>
    <x v="5"/>
    <s v="no root cause"/>
    <x v="5"/>
    <s v=""/>
  </r>
  <r>
    <s v="Koloko"/>
    <s v="LIT_079"/>
    <s v="Douala"/>
    <s v="IHS"/>
    <s v="Grid-Gen"/>
    <s v="LITTORAL"/>
    <s v="Douala"/>
    <s v="ZTE"/>
    <n v="0"/>
    <n v="0"/>
    <n v="0"/>
    <n v="0"/>
    <n v="0"/>
    <n v="0"/>
    <n v="0"/>
    <n v="0"/>
    <n v="0"/>
    <n v="0"/>
    <n v="0"/>
    <n v="0"/>
    <n v="0"/>
    <n v="0"/>
    <n v="0"/>
    <n v="0"/>
    <n v="0"/>
    <n v="0"/>
    <n v="0"/>
    <n v="0"/>
    <n v="0"/>
    <n v="0"/>
    <n v="0"/>
    <n v="0"/>
    <x v="0"/>
    <m/>
    <x v="8"/>
    <x v="5"/>
    <s v="no root cause"/>
    <x v="5"/>
    <s v=""/>
  </r>
  <r>
    <s v="Bfsam-Bamendzi"/>
    <s v="OST_024"/>
    <s v="Bafoussam"/>
    <s v="IHS"/>
    <s v="Grid-Gen"/>
    <s v="OUEST"/>
    <s v="Bafoussam"/>
    <s v="Huawei"/>
    <n v="0"/>
    <n v="0"/>
    <n v="0"/>
    <n v="0"/>
    <n v="0"/>
    <n v="0"/>
    <n v="0"/>
    <n v="0"/>
    <n v="0"/>
    <n v="0"/>
    <n v="0"/>
    <n v="0"/>
    <n v="0"/>
    <n v="0"/>
    <n v="0"/>
    <n v="0"/>
    <n v="0"/>
    <n v="0"/>
    <n v="0"/>
    <n v="0"/>
    <n v="0"/>
    <n v="0"/>
    <n v="0"/>
    <n v="0"/>
    <x v="0"/>
    <m/>
    <x v="8"/>
    <x v="5"/>
    <s v="no root cause"/>
    <x v="5"/>
    <s v=""/>
  </r>
  <r>
    <s v="Limbe-Kie"/>
    <s v="SUO_002"/>
    <s v="SUD-OUEST"/>
    <s v="IHS"/>
    <s v="Grid-Gen"/>
    <s v="SUD-OUEST"/>
    <s v="Limbe"/>
    <s v="Huawei"/>
    <n v="0"/>
    <n v="0"/>
    <n v="0"/>
    <n v="0"/>
    <n v="0"/>
    <n v="0"/>
    <n v="0"/>
    <n v="0"/>
    <n v="0"/>
    <n v="0"/>
    <n v="0"/>
    <n v="0"/>
    <n v="0"/>
    <n v="0"/>
    <n v="0"/>
    <n v="0"/>
    <n v="0"/>
    <n v="0"/>
    <n v="0"/>
    <n v="0"/>
    <n v="0"/>
    <n v="0"/>
    <n v="0"/>
    <n v="0"/>
    <x v="0"/>
    <m/>
    <x v="8"/>
    <x v="5"/>
    <s v="no root cause"/>
    <x v="5"/>
    <s v=""/>
  </r>
  <r>
    <s v="Limbe-GRA-IHS"/>
    <s v="SUO_192"/>
    <s v="SUD-OUEST"/>
    <s v="IHS"/>
    <m/>
    <s v="SUD-OUEST"/>
    <s v="Limbe"/>
    <s v="Huawei"/>
    <n v="0"/>
    <n v="0"/>
    <n v="0"/>
    <n v="0"/>
    <n v="0"/>
    <n v="0"/>
    <n v="0"/>
    <n v="0"/>
    <n v="0"/>
    <n v="0"/>
    <n v="0"/>
    <n v="0"/>
    <n v="0"/>
    <n v="0"/>
    <n v="0"/>
    <n v="0"/>
    <n v="0"/>
    <n v="0"/>
    <n v="0"/>
    <n v="0"/>
    <n v="0"/>
    <n v="0"/>
    <n v="0"/>
    <n v="0"/>
    <x v="0"/>
    <m/>
    <x v="8"/>
    <x v="5"/>
    <s v="no root cause"/>
    <x v="5"/>
    <s v=""/>
  </r>
  <r>
    <s v="Upper-Mawo-IHS"/>
    <s v="SUO_166"/>
    <s v="SUD-OUEST"/>
    <s v="IHS"/>
    <s v="Grid-Gen"/>
    <s v="SUD-OUEST"/>
    <s v="Limbe"/>
    <s v="Huawei"/>
    <n v="0"/>
    <n v="0"/>
    <n v="0"/>
    <n v="0"/>
    <n v="0"/>
    <n v="0"/>
    <n v="0"/>
    <n v="0"/>
    <n v="0"/>
    <n v="0"/>
    <n v="0"/>
    <n v="0"/>
    <n v="0"/>
    <n v="0"/>
    <n v="0"/>
    <n v="0"/>
    <n v="0"/>
    <n v="0"/>
    <n v="0"/>
    <n v="0"/>
    <n v="0"/>
    <n v="0"/>
    <n v="0"/>
    <n v="0"/>
    <x v="0"/>
    <m/>
    <x v="8"/>
    <x v="5"/>
    <s v="no root cause"/>
    <x v="5"/>
    <s v=""/>
  </r>
  <r>
    <s v="Gobo"/>
    <s v="EXN_048"/>
    <s v="EXTREME-NORD"/>
    <s v="IHS"/>
    <s v="Solar-Gen"/>
    <s v="EXTREME-NORD"/>
    <s v="Gobo"/>
    <s v="Huawei"/>
    <n v="0"/>
    <n v="0"/>
    <n v="0"/>
    <n v="0"/>
    <n v="0"/>
    <n v="0"/>
    <n v="0"/>
    <n v="0"/>
    <n v="0"/>
    <n v="0"/>
    <n v="0"/>
    <n v="0"/>
    <n v="0"/>
    <n v="1.298393701506422E-2"/>
    <n v="0"/>
    <n v="0"/>
    <n v="0"/>
    <n v="0"/>
    <n v="0"/>
    <n v="0"/>
    <n v="0"/>
    <n v="0"/>
    <n v="0"/>
    <n v="0"/>
    <x v="2"/>
    <m/>
    <x v="8"/>
    <x v="5"/>
    <s v="no root cause"/>
    <x v="5"/>
    <s v=""/>
  </r>
  <r>
    <s v="Bougoudoum-IHS"/>
    <s v="EXN_135"/>
    <s v="EXTREME-NORD"/>
    <s v="IHS"/>
    <s v="Gen Only"/>
    <s v="EXTREME-NORD"/>
    <s v="Bougoudoum"/>
    <s v="Huawei"/>
    <n v="0"/>
    <n v="0"/>
    <n v="0"/>
    <n v="0"/>
    <n v="0"/>
    <n v="0"/>
    <n v="0"/>
    <n v="0"/>
    <n v="0"/>
    <n v="0"/>
    <n v="0"/>
    <n v="0"/>
    <n v="0"/>
    <n v="1.326929826814255E-2"/>
    <n v="0"/>
    <n v="0"/>
    <n v="0"/>
    <n v="0"/>
    <n v="0"/>
    <n v="0"/>
    <n v="0"/>
    <n v="0"/>
    <n v="0"/>
    <n v="0"/>
    <x v="2"/>
    <m/>
    <x v="8"/>
    <x v="5"/>
    <s v="no root cause"/>
    <x v="5"/>
    <s v=""/>
  </r>
  <r>
    <s v="Kalfou"/>
    <s v="EXN_058"/>
    <s v="EXTREME-NORD"/>
    <s v="IHS"/>
    <s v="Grid-Gen"/>
    <s v="EXTREME-NORD"/>
    <s v="Kalfou"/>
    <s v="Huawei"/>
    <n v="0"/>
    <n v="0"/>
    <n v="0"/>
    <n v="0"/>
    <n v="0"/>
    <n v="0"/>
    <n v="0"/>
    <n v="0"/>
    <n v="0"/>
    <n v="0"/>
    <n v="0"/>
    <n v="0"/>
    <n v="0"/>
    <n v="1.3394143816364326E-2"/>
    <n v="0"/>
    <n v="0"/>
    <n v="0"/>
    <n v="0"/>
    <n v="0"/>
    <n v="0"/>
    <n v="0"/>
    <n v="0"/>
    <n v="0"/>
    <n v="0"/>
    <x v="2"/>
    <m/>
    <x v="8"/>
    <x v="5"/>
    <s v="no root cause"/>
    <x v="5"/>
    <s v=""/>
  </r>
  <r>
    <s v="Bangourain"/>
    <s v="OST_090"/>
    <s v="NORD-OUEST"/>
    <s v="IHS"/>
    <s v="Grid-Gen"/>
    <s v="OUEST"/>
    <s v="Bangourain"/>
    <s v="NOKIA"/>
    <n v="0"/>
    <n v="0"/>
    <n v="0"/>
    <n v="0"/>
    <n v="0"/>
    <n v="0"/>
    <n v="0"/>
    <n v="0"/>
    <n v="0"/>
    <n v="0"/>
    <n v="0"/>
    <n v="0"/>
    <n v="0"/>
    <n v="0"/>
    <n v="0"/>
    <n v="0"/>
    <n v="0"/>
    <n v="0"/>
    <n v="0"/>
    <n v="0"/>
    <n v="0"/>
    <n v="0"/>
    <n v="0"/>
    <n v="0"/>
    <x v="0"/>
    <m/>
    <x v="8"/>
    <x v="5"/>
    <s v="no root cause"/>
    <x v="5"/>
    <s v=""/>
  </r>
  <r>
    <s v="Kekem"/>
    <s v="OST_103"/>
    <s v="OUEST"/>
    <s v="IHS"/>
    <s v="Grid-Gen"/>
    <s v="OUEST"/>
    <s v="Kekem"/>
    <s v="Huawei"/>
    <n v="0"/>
    <n v="0"/>
    <n v="0"/>
    <n v="0"/>
    <n v="0"/>
    <n v="0"/>
    <n v="0"/>
    <n v="0"/>
    <n v="0"/>
    <n v="0"/>
    <n v="0"/>
    <n v="0"/>
    <n v="0"/>
    <n v="0"/>
    <n v="0"/>
    <n v="0"/>
    <n v="0"/>
    <n v="0"/>
    <n v="0"/>
    <n v="0"/>
    <n v="0"/>
    <n v="0"/>
    <n v="0"/>
    <n v="0"/>
    <x v="0"/>
    <m/>
    <x v="8"/>
    <x v="5"/>
    <s v="no root cause"/>
    <x v="5"/>
    <s v=""/>
  </r>
  <r>
    <s v="Camp-Bertaud"/>
    <s v="LIT_281"/>
    <s v="Douala"/>
    <s v="IHS"/>
    <m/>
    <s v="LITTORAL"/>
    <s v="Douala"/>
    <s v="ZTE"/>
    <n v="0"/>
    <n v="0"/>
    <n v="0"/>
    <n v="0"/>
    <n v="0"/>
    <n v="0"/>
    <n v="0"/>
    <n v="0"/>
    <n v="0"/>
    <n v="0"/>
    <n v="0"/>
    <n v="0"/>
    <n v="0"/>
    <n v="0"/>
    <n v="0"/>
    <n v="0"/>
    <n v="0"/>
    <n v="0"/>
    <n v="0"/>
    <n v="0"/>
    <n v="0"/>
    <n v="0"/>
    <n v="0"/>
    <n v="0"/>
    <x v="0"/>
    <m/>
    <x v="8"/>
    <x v="5"/>
    <s v="no root cause"/>
    <x v="5"/>
    <s v=""/>
  </r>
  <r>
    <s v="Yagoua"/>
    <s v="EXN_004"/>
    <s v="EXTREME-NORD"/>
    <s v="CAMUSAT"/>
    <s v="Bad Grid + Solar + GE"/>
    <s v="EXTREME-NORD"/>
    <s v="Yagoua"/>
    <s v="Huawei"/>
    <n v="0"/>
    <n v="0"/>
    <n v="0"/>
    <n v="0"/>
    <n v="0"/>
    <n v="0"/>
    <n v="4.7828864576110135"/>
    <n v="2.7963619293845046"/>
    <n v="2.6274637377187653"/>
    <n v="0"/>
    <n v="0"/>
    <n v="0"/>
    <n v="0"/>
    <n v="1.5730539075943184E-2"/>
    <n v="0"/>
    <n v="0"/>
    <n v="0"/>
    <n v="0"/>
    <n v="0"/>
    <n v="0"/>
    <n v="0"/>
    <n v="0"/>
    <n v="0"/>
    <n v="0"/>
    <x v="2"/>
    <m/>
    <x v="8"/>
    <x v="5"/>
    <s v="no root cause"/>
    <x v="5"/>
    <s v=""/>
  </r>
  <r>
    <s v="Bfsam-Q-Haoussa"/>
    <s v="OST_100"/>
    <s v="Bafoussam"/>
    <s v="IHS"/>
    <s v="Grid-Gen"/>
    <s v="OUEST"/>
    <s v="Bafoussam"/>
    <s v="Huawei"/>
    <n v="0"/>
    <n v="0"/>
    <n v="0"/>
    <n v="0"/>
    <n v="0"/>
    <n v="0"/>
    <n v="0"/>
    <n v="0"/>
    <n v="0"/>
    <n v="0"/>
    <n v="0"/>
    <n v="0"/>
    <n v="0"/>
    <n v="0"/>
    <n v="0"/>
    <n v="0"/>
    <n v="0"/>
    <n v="0"/>
    <n v="0"/>
    <n v="0"/>
    <n v="0"/>
    <n v="0"/>
    <n v="0"/>
    <n v="0"/>
    <x v="0"/>
    <m/>
    <x v="8"/>
    <x v="5"/>
    <s v="no root cause"/>
    <x v="5"/>
    <s v=""/>
  </r>
  <r>
    <s v="Ebolowa-Ville"/>
    <s v="CTR_392"/>
    <s v="CENTRE"/>
    <s v="IHS"/>
    <s v="Grid-Gen"/>
    <s v="CENTRE"/>
    <s v="Ebolowa"/>
    <s v="ZTE"/>
    <n v="0"/>
    <n v="0"/>
    <n v="0"/>
    <n v="0"/>
    <n v="0"/>
    <n v="0"/>
    <n v="0"/>
    <n v="0"/>
    <n v="0"/>
    <n v="0"/>
    <n v="0"/>
    <n v="0"/>
    <n v="0"/>
    <n v="0"/>
    <n v="0"/>
    <n v="0"/>
    <n v="0"/>
    <n v="0"/>
    <n v="0"/>
    <n v="0"/>
    <n v="0"/>
    <n v="0"/>
    <n v="0"/>
    <n v="0"/>
    <x v="0"/>
    <m/>
    <x v="8"/>
    <x v="5"/>
    <s v="no root cause"/>
    <x v="5"/>
    <s v=""/>
  </r>
  <r>
    <s v="Ekoumdoum-MTN-IHS"/>
    <s v="CTR_465"/>
    <s v="Yaounde"/>
    <s v="CAMUSAT"/>
    <s v="Grid-Gen"/>
    <s v="CENTRE"/>
    <s v="Yaounde"/>
    <s v="ZTE"/>
    <n v="0"/>
    <n v="0"/>
    <n v="0"/>
    <n v="0"/>
    <n v="0"/>
    <n v="0"/>
    <n v="0"/>
    <n v="0"/>
    <n v="0"/>
    <n v="0"/>
    <n v="0"/>
    <n v="0"/>
    <n v="0"/>
    <n v="0"/>
    <n v="0"/>
    <n v="0"/>
    <n v="0"/>
    <n v="0"/>
    <n v="0"/>
    <n v="0"/>
    <n v="0"/>
    <n v="0"/>
    <n v="0"/>
    <n v="0"/>
    <x v="0"/>
    <m/>
    <x v="8"/>
    <x v="5"/>
    <s v="no root cause"/>
    <x v="5"/>
    <s v=""/>
  </r>
  <r>
    <s v="Santa-Barbara-Dla-IHS"/>
    <s v="LIT_171"/>
    <s v="Douala"/>
    <s v="IHS"/>
    <s v="Grid-Gen (LL)"/>
    <s v="LITTORAL"/>
    <s v="Douala"/>
    <s v="ZTE"/>
    <n v="0"/>
    <n v="0"/>
    <n v="0"/>
    <n v="0"/>
    <n v="0"/>
    <n v="0"/>
    <n v="0"/>
    <n v="0"/>
    <n v="0"/>
    <n v="0"/>
    <n v="0"/>
    <n v="0"/>
    <n v="0"/>
    <n v="0"/>
    <n v="0"/>
    <n v="0"/>
    <n v="0"/>
    <n v="0"/>
    <n v="0"/>
    <n v="0"/>
    <n v="0"/>
    <n v="0"/>
    <n v="0"/>
    <n v="0"/>
    <x v="0"/>
    <m/>
    <x v="8"/>
    <x v="5"/>
    <s v="no root cause"/>
    <x v="5"/>
    <s v=""/>
  </r>
  <r>
    <s v="Bberi-Q-Princes"/>
    <s v="LIT_535"/>
    <s v="Douala"/>
    <s v="IHS"/>
    <s v="Grid-Gen (LL)"/>
    <s v="LITTORAL"/>
    <s v="Douala"/>
    <s v="ZTE"/>
    <n v="0"/>
    <n v="0"/>
    <n v="0"/>
    <n v="0"/>
    <n v="0"/>
    <n v="0"/>
    <n v="1.979693693230913E-3"/>
    <n v="0"/>
    <n v="0"/>
    <n v="0"/>
    <n v="0"/>
    <n v="0"/>
    <n v="0"/>
    <n v="0"/>
    <n v="0"/>
    <n v="0"/>
    <n v="0"/>
    <n v="0"/>
    <n v="0"/>
    <n v="0"/>
    <n v="0"/>
    <n v="0"/>
    <n v="0"/>
    <n v="0"/>
    <x v="0"/>
    <m/>
    <x v="8"/>
    <x v="5"/>
    <s v="no root cause"/>
    <x v="5"/>
    <s v=""/>
  </r>
  <r>
    <s v="Logbaba"/>
    <s v="LIT_058"/>
    <s v="Douala"/>
    <s v="IHS"/>
    <s v="Grid-Gen"/>
    <s v="LITTORAL"/>
    <s v="Douala"/>
    <s v="ZTE"/>
    <n v="0"/>
    <n v="0"/>
    <n v="0"/>
    <n v="0"/>
    <n v="0"/>
    <n v="0"/>
    <n v="0"/>
    <n v="0"/>
    <n v="0"/>
    <n v="0"/>
    <n v="0"/>
    <n v="0"/>
    <n v="0"/>
    <n v="0"/>
    <n v="0"/>
    <n v="0"/>
    <n v="0"/>
    <n v="0"/>
    <n v="0"/>
    <n v="0"/>
    <n v="0"/>
    <n v="0"/>
    <n v="0"/>
    <n v="0"/>
    <x v="0"/>
    <m/>
    <x v="8"/>
    <x v="5"/>
    <s v="no root cause"/>
    <x v="5"/>
    <s v=""/>
  </r>
  <r>
    <s v="Dschang-Lycee-Technique-IHS"/>
    <s v="OST_267"/>
    <s v="OUEST"/>
    <s v="IHS"/>
    <s v="Grid-Gen"/>
    <s v="OUEST"/>
    <s v="Dschang"/>
    <s v="Huawei"/>
    <n v="0"/>
    <n v="0"/>
    <n v="0"/>
    <n v="0"/>
    <n v="0"/>
    <n v="0"/>
    <n v="0"/>
    <n v="0"/>
    <n v="0"/>
    <n v="0"/>
    <n v="0"/>
    <n v="0"/>
    <n v="0"/>
    <n v="0"/>
    <n v="0"/>
    <n v="0"/>
    <n v="0"/>
    <n v="0"/>
    <n v="0"/>
    <n v="0"/>
    <n v="0"/>
    <n v="0"/>
    <n v="0"/>
    <n v="0"/>
    <x v="0"/>
    <m/>
    <x v="8"/>
    <x v="5"/>
    <s v="no root cause"/>
    <x v="5"/>
    <s v=""/>
  </r>
  <r>
    <s v="Dschang-Universite"/>
    <s v="OST_106"/>
    <s v="OUEST"/>
    <s v="IHS"/>
    <s v="Grid-Gen"/>
    <s v="OUEST"/>
    <s v="Dschang"/>
    <s v="Huawei"/>
    <n v="0"/>
    <n v="0"/>
    <n v="0"/>
    <n v="0"/>
    <n v="0"/>
    <n v="0"/>
    <n v="0"/>
    <n v="0"/>
    <n v="0"/>
    <n v="0"/>
    <n v="0"/>
    <n v="0"/>
    <n v="0"/>
    <n v="0"/>
    <n v="0"/>
    <n v="0"/>
    <n v="0"/>
    <n v="0"/>
    <n v="0"/>
    <n v="0"/>
    <n v="0"/>
    <n v="0"/>
    <n v="0"/>
    <n v="0"/>
    <x v="0"/>
    <m/>
    <x v="8"/>
    <x v="5"/>
    <s v="no root cause"/>
    <x v="5"/>
    <s v=""/>
  </r>
  <r>
    <s v="Dschang-Meka"/>
    <s v="OST_074"/>
    <s v="OUEST"/>
    <s v="IHS"/>
    <s v="Grid-Gen"/>
    <s v="OUEST"/>
    <s v="Dschang"/>
    <s v="Huawei"/>
    <n v="0"/>
    <n v="0"/>
    <n v="0"/>
    <n v="0"/>
    <n v="0"/>
    <n v="0"/>
    <n v="0"/>
    <n v="0"/>
    <n v="0"/>
    <n v="0"/>
    <n v="0"/>
    <n v="0"/>
    <n v="0"/>
    <n v="0"/>
    <n v="0"/>
    <n v="0"/>
    <n v="0"/>
    <n v="0"/>
    <n v="0"/>
    <n v="0"/>
    <n v="0"/>
    <n v="0"/>
    <n v="0"/>
    <n v="0"/>
    <x v="0"/>
    <m/>
    <x v="8"/>
    <x v="5"/>
    <s v="no root cause"/>
    <x v="5"/>
    <s v=""/>
  </r>
  <r>
    <s v="Dschang"/>
    <s v="OST_011"/>
    <s v="OUEST"/>
    <s v="CAMUSAT"/>
    <s v="Medium Grid + Solar + GE"/>
    <s v="OUEST"/>
    <s v="Dschang"/>
    <s v="Huawei"/>
    <n v="0"/>
    <n v="0"/>
    <n v="0"/>
    <n v="0"/>
    <n v="0"/>
    <n v="0"/>
    <n v="0"/>
    <n v="0"/>
    <n v="0"/>
    <n v="0"/>
    <n v="0"/>
    <n v="0"/>
    <n v="0"/>
    <n v="0"/>
    <n v="0"/>
    <n v="0"/>
    <n v="0"/>
    <n v="0"/>
    <n v="0"/>
    <n v="0"/>
    <n v="0"/>
    <n v="0"/>
    <n v="0"/>
    <n v="0"/>
    <x v="0"/>
    <m/>
    <x v="8"/>
    <x v="5"/>
    <s v="no root cause"/>
    <x v="5"/>
    <s v=""/>
  </r>
  <r>
    <s v="Mbouda"/>
    <s v="OST_141"/>
    <s v="OUEST"/>
    <s v="CAMUSAT"/>
    <e v="#N/A"/>
    <s v="OUEST"/>
    <s v="Mbouda"/>
    <s v="Huawei"/>
    <n v="0"/>
    <n v="0"/>
    <n v="0"/>
    <n v="0"/>
    <n v="0"/>
    <n v="0"/>
    <n v="0"/>
    <n v="0"/>
    <n v="0"/>
    <n v="0"/>
    <n v="0"/>
    <n v="0"/>
    <n v="0"/>
    <n v="0"/>
    <n v="0"/>
    <n v="0"/>
    <n v="0"/>
    <n v="0"/>
    <n v="0"/>
    <n v="0"/>
    <n v="0"/>
    <n v="0"/>
    <n v="0"/>
    <n v="0"/>
    <x v="0"/>
    <m/>
    <x v="8"/>
    <x v="5"/>
    <s v="no root cause"/>
    <x v="5"/>
    <s v=""/>
  </r>
  <r>
    <s v="Mbatu-IHS"/>
    <s v="NRO_065"/>
    <s v="NORD-OUEST"/>
    <s v="IHS"/>
    <s v="Grid-Gen"/>
    <s v="NORD-OUEST"/>
    <s v="Bamenda"/>
    <s v="Huawei"/>
    <n v="8.5668123435863635"/>
    <n v="4.5754109915447465"/>
    <n v="5.8353700992771795"/>
    <n v="24.082617076588104"/>
    <n v="8.5563788227706858"/>
    <n v="1.6507256736665785"/>
    <n v="0"/>
    <n v="1.706906170366375"/>
    <n v="18.708444267520466"/>
    <n v="9.3085197455719086"/>
    <n v="0.95984824488561293"/>
    <n v="0"/>
    <n v="0.30979531037316688"/>
    <n v="3.9058821515097035E-2"/>
    <n v="0"/>
    <n v="0"/>
    <n v="0"/>
    <n v="2.5733699451821042"/>
    <n v="0"/>
    <n v="0"/>
    <n v="0"/>
    <n v="0"/>
    <n v="0"/>
    <n v="0"/>
    <x v="2"/>
    <m/>
    <x v="8"/>
    <x v="5"/>
    <s v="no root cause"/>
    <x v="5"/>
    <s v=""/>
  </r>
  <r>
    <s v="PK10-Bassang"/>
    <s v="LIT_452"/>
    <s v="Douala"/>
    <s v="IHS"/>
    <s v="Grid-Gen"/>
    <s v="LITTORAL"/>
    <s v="Douala"/>
    <s v="ZTE"/>
    <n v="0"/>
    <n v="0"/>
    <n v="0"/>
    <n v="0"/>
    <n v="0"/>
    <n v="0"/>
    <n v="0"/>
    <n v="0"/>
    <n v="0"/>
    <n v="0"/>
    <n v="0"/>
    <n v="0"/>
    <n v="0"/>
    <n v="0"/>
    <n v="0"/>
    <n v="0"/>
    <n v="0"/>
    <n v="0"/>
    <n v="0"/>
    <n v="0"/>
    <n v="0"/>
    <n v="0"/>
    <n v="0"/>
    <n v="0"/>
    <x v="0"/>
    <m/>
    <x v="8"/>
    <x v="5"/>
    <s v="no root cause"/>
    <x v="5"/>
    <s v=""/>
  </r>
  <r>
    <s v="Bfsam-Njinkwo"/>
    <s v="OST_076"/>
    <s v="Bafoussam"/>
    <s v="IHS"/>
    <s v="Grid-Gen"/>
    <s v="OUEST"/>
    <s v="Bafoussam"/>
    <s v="Huawei"/>
    <n v="0"/>
    <n v="0"/>
    <n v="0"/>
    <n v="0"/>
    <n v="0"/>
    <n v="0"/>
    <n v="0"/>
    <n v="0"/>
    <n v="0"/>
    <n v="0"/>
    <n v="0"/>
    <n v="0"/>
    <n v="0"/>
    <n v="0"/>
    <n v="0"/>
    <n v="0"/>
    <n v="0"/>
    <n v="0"/>
    <n v="0"/>
    <n v="0"/>
    <n v="0"/>
    <n v="0"/>
    <n v="0"/>
    <n v="0"/>
    <x v="0"/>
    <m/>
    <x v="8"/>
    <x v="5"/>
    <s v="no root cause"/>
    <x v="5"/>
    <s v=""/>
  </r>
  <r>
    <s v="Bfsam-Marche-New"/>
    <s v="OST_223"/>
    <s v="Bafoussam"/>
    <s v="IHS"/>
    <s v="Grid-Gen"/>
    <s v="OUEST"/>
    <s v="Bafoussam"/>
    <s v="Huawei"/>
    <n v="0"/>
    <n v="0"/>
    <n v="0"/>
    <n v="0"/>
    <n v="0"/>
    <n v="0"/>
    <n v="0"/>
    <n v="0"/>
    <n v="0"/>
    <n v="0"/>
    <n v="0"/>
    <n v="0"/>
    <n v="0"/>
    <n v="0"/>
    <n v="0"/>
    <n v="0"/>
    <n v="0"/>
    <n v="0"/>
    <n v="0"/>
    <n v="0"/>
    <n v="0"/>
    <n v="0"/>
    <n v="0"/>
    <n v="0"/>
    <x v="0"/>
    <m/>
    <x v="8"/>
    <x v="5"/>
    <s v="no root cause"/>
    <x v="5"/>
    <s v=""/>
  </r>
  <r>
    <s v="Newb-Mairie"/>
    <s v="LIT_090"/>
    <s v="Douala"/>
    <s v="IHS"/>
    <s v="Grid-Gen"/>
    <s v="LITTORAL"/>
    <s v="Douala"/>
    <s v="ZTE"/>
    <n v="0"/>
    <n v="0"/>
    <n v="0"/>
    <n v="0"/>
    <n v="0"/>
    <n v="0"/>
    <n v="0"/>
    <n v="0"/>
    <n v="0"/>
    <n v="0"/>
    <n v="0"/>
    <n v="0"/>
    <n v="0"/>
    <n v="0"/>
    <n v="0"/>
    <n v="0"/>
    <n v="0"/>
    <n v="0"/>
    <n v="0"/>
    <n v="0"/>
    <n v="0"/>
    <n v="0"/>
    <n v="0"/>
    <n v="0"/>
    <x v="0"/>
    <m/>
    <x v="8"/>
    <x v="5"/>
    <s v="no root cause"/>
    <x v="5"/>
    <s v=""/>
  </r>
  <r>
    <s v="Bfsam-Leproserie-IHS"/>
    <s v="OST_166"/>
    <s v="Bafoussam"/>
    <s v="IHS"/>
    <s v="Grid-Gen"/>
    <s v="OUEST"/>
    <s v="Bafoussam"/>
    <s v="Huawei"/>
    <n v="0"/>
    <n v="0"/>
    <n v="0"/>
    <n v="0"/>
    <n v="0"/>
    <n v="0"/>
    <n v="0"/>
    <n v="0"/>
    <n v="0.63350198183390272"/>
    <n v="0"/>
    <n v="0"/>
    <n v="0"/>
    <n v="0"/>
    <n v="0"/>
    <n v="0"/>
    <n v="0"/>
    <n v="0"/>
    <n v="0"/>
    <n v="0"/>
    <n v="0"/>
    <n v="0"/>
    <n v="0"/>
    <n v="0"/>
    <n v="0"/>
    <x v="0"/>
    <m/>
    <x v="8"/>
    <x v="5"/>
    <s v="no root cause"/>
    <x v="5"/>
    <s v=""/>
  </r>
  <r>
    <s v="Bmouang-Terminus"/>
    <s v="LIT_044"/>
    <s v="Douala"/>
    <s v="IHS"/>
    <s v="Grid-Gen"/>
    <s v="LITTORAL"/>
    <s v="Douala"/>
    <s v="ZTE"/>
    <n v="1.0344345424090672E-3"/>
    <n v="0"/>
    <n v="0"/>
    <n v="0"/>
    <n v="0"/>
    <n v="0"/>
    <n v="0"/>
    <n v="0"/>
    <n v="0"/>
    <n v="0"/>
    <n v="0"/>
    <n v="0"/>
    <n v="0"/>
    <n v="0"/>
    <n v="0"/>
    <n v="0"/>
    <n v="0"/>
    <n v="0"/>
    <n v="0"/>
    <n v="0"/>
    <n v="0"/>
    <n v="0"/>
    <n v="0"/>
    <n v="0"/>
    <x v="0"/>
    <m/>
    <x v="8"/>
    <x v="5"/>
    <s v="no root cause"/>
    <x v="5"/>
    <s v=""/>
  </r>
  <r>
    <s v="Deido-Lycee"/>
    <s v="LIT_004"/>
    <s v="Douala"/>
    <m/>
    <m/>
    <s v="LITTORAL"/>
    <s v="Douala"/>
    <s v="ZTE"/>
    <n v="0"/>
    <n v="0"/>
    <n v="0"/>
    <n v="0"/>
    <n v="0"/>
    <n v="0"/>
    <n v="0"/>
    <n v="0"/>
    <n v="0"/>
    <n v="0"/>
    <n v="0"/>
    <n v="0"/>
    <n v="0"/>
    <n v="0"/>
    <n v="0"/>
    <n v="0"/>
    <n v="0"/>
    <n v="0"/>
    <n v="0"/>
    <n v="0"/>
    <n v="0"/>
    <n v="0"/>
    <n v="0"/>
    <n v="0"/>
    <x v="0"/>
    <m/>
    <x v="8"/>
    <x v="5"/>
    <s v="no root cause"/>
    <x v="5"/>
    <s v=""/>
  </r>
  <r>
    <s v="Bonateki-MRS"/>
    <s v="LIT_396"/>
    <s v="Douala"/>
    <s v="IHS"/>
    <s v="Grid-Gen"/>
    <s v="LITTORAL"/>
    <s v="Douala"/>
    <s v="ZTE"/>
    <n v="0"/>
    <n v="0"/>
    <n v="0"/>
    <n v="0"/>
    <n v="0"/>
    <n v="0"/>
    <n v="0"/>
    <n v="0"/>
    <n v="0"/>
    <n v="0"/>
    <n v="0"/>
    <n v="0"/>
    <n v="0"/>
    <n v="0"/>
    <n v="0"/>
    <n v="0"/>
    <n v="0"/>
    <n v="0"/>
    <n v="0"/>
    <n v="0"/>
    <n v="0"/>
    <n v="0"/>
    <n v="0"/>
    <n v="0"/>
    <x v="0"/>
    <m/>
    <x v="8"/>
    <x v="5"/>
    <s v="no root cause"/>
    <x v="5"/>
    <s v=""/>
  </r>
  <r>
    <s v="Deido-Bonateki"/>
    <s v="LIT_414"/>
    <s v="Douala"/>
    <s v="IHS"/>
    <s v="Grid-Gen"/>
    <s v="LITTORAL"/>
    <s v="Douala"/>
    <s v="ZTE"/>
    <n v="0.15958828078405901"/>
    <n v="0"/>
    <n v="0"/>
    <n v="0"/>
    <n v="0"/>
    <n v="0"/>
    <n v="0"/>
    <n v="0"/>
    <n v="1.2432119691923991"/>
    <n v="0"/>
    <n v="0"/>
    <n v="0"/>
    <n v="0"/>
    <n v="0"/>
    <n v="0"/>
    <n v="0"/>
    <n v="0"/>
    <n v="0"/>
    <n v="0"/>
    <n v="0"/>
    <n v="0"/>
    <n v="0"/>
    <n v="0"/>
    <n v="0"/>
    <x v="0"/>
    <m/>
    <x v="8"/>
    <x v="5"/>
    <s v="no root cause"/>
    <x v="5"/>
    <s v=""/>
  </r>
  <r>
    <s v="Batoufam-Chefferie"/>
    <s v="OST_277"/>
    <s v="OUEST"/>
    <s v="CAMUSAT"/>
    <s v="Good Grid + GE"/>
    <s v="OUEST"/>
    <s v="Batoufam"/>
    <s v="Huawei"/>
    <n v="0"/>
    <n v="0"/>
    <n v="0"/>
    <n v="0"/>
    <n v="0"/>
    <n v="0"/>
    <n v="0"/>
    <n v="0"/>
    <n v="0"/>
    <n v="0"/>
    <n v="0"/>
    <n v="0"/>
    <n v="0"/>
    <n v="0"/>
    <n v="0"/>
    <n v="0"/>
    <n v="0"/>
    <n v="0"/>
    <n v="0"/>
    <n v="0"/>
    <n v="0"/>
    <n v="0"/>
    <n v="0"/>
    <n v="0"/>
    <x v="0"/>
    <m/>
    <x v="8"/>
    <x v="5"/>
    <s v="no root cause"/>
    <x v="5"/>
    <s v=""/>
  </r>
  <r>
    <s v="Garoua-Djamboutou-CICAM"/>
    <s v="NRD_047"/>
    <s v="Garoua"/>
    <s v="IHS"/>
    <s v="Grid-Gen"/>
    <s v="NORD"/>
    <s v="Garoua"/>
    <s v="Huawei"/>
    <n v="0"/>
    <n v="0"/>
    <n v="0"/>
    <n v="0"/>
    <n v="0"/>
    <n v="0"/>
    <n v="0"/>
    <n v="0"/>
    <n v="0"/>
    <n v="0"/>
    <n v="0"/>
    <n v="0"/>
    <n v="0"/>
    <n v="0"/>
    <n v="0"/>
    <n v="0"/>
    <n v="0"/>
    <n v="0"/>
    <n v="0"/>
    <n v="0"/>
    <n v="0"/>
    <n v="0"/>
    <n v="0"/>
    <n v="0"/>
    <x v="0"/>
    <m/>
    <x v="8"/>
    <x v="5"/>
    <s v="no root cause"/>
    <x v="5"/>
    <s v=""/>
  </r>
  <r>
    <s v="Garoua-Lidire"/>
    <s v="NRD_075"/>
    <s v="Garoua"/>
    <s v="IHS"/>
    <s v="Grid-Gen"/>
    <s v="NORD"/>
    <s v="Garoua"/>
    <s v="Huawei"/>
    <n v="0"/>
    <n v="0"/>
    <n v="0"/>
    <n v="0"/>
    <n v="0"/>
    <n v="0"/>
    <n v="0"/>
    <n v="0"/>
    <n v="0"/>
    <n v="0"/>
    <n v="0"/>
    <n v="0"/>
    <n v="0"/>
    <n v="0"/>
    <n v="0"/>
    <n v="0"/>
    <n v="0"/>
    <n v="0"/>
    <n v="0"/>
    <n v="0"/>
    <n v="0"/>
    <n v="0"/>
    <n v="0"/>
    <n v="0"/>
    <x v="0"/>
    <m/>
    <x v="8"/>
    <x v="5"/>
    <s v="no root cause"/>
    <x v="5"/>
    <s v=""/>
  </r>
  <r>
    <s v="Plateau"/>
    <s v="NRD_002"/>
    <s v="Garoua"/>
    <s v="CAMUSAT"/>
    <s v="Good Grid + Solar + GE"/>
    <s v="NORD"/>
    <s v="Garoua"/>
    <s v="Huawei"/>
    <n v="0"/>
    <n v="0"/>
    <n v="0"/>
    <n v="0"/>
    <n v="0"/>
    <n v="0"/>
    <n v="0"/>
    <n v="0"/>
    <n v="0"/>
    <n v="0"/>
    <n v="0"/>
    <n v="0"/>
    <n v="0"/>
    <n v="0"/>
    <n v="0"/>
    <n v="0"/>
    <n v="0"/>
    <n v="0"/>
    <n v="0"/>
    <n v="0"/>
    <n v="0"/>
    <n v="0"/>
    <n v="0"/>
    <n v="0"/>
    <x v="0"/>
    <m/>
    <x v="8"/>
    <x v="5"/>
    <s v="no root cause"/>
    <x v="5"/>
    <s v=""/>
  </r>
  <r>
    <s v="Garoua-Orange"/>
    <s v="NRD_001"/>
    <s v="Garoua"/>
    <s v="OCM/Strategique"/>
    <m/>
    <s v="NORD"/>
    <s v="Garoua"/>
    <s v="Huawei"/>
    <n v="0"/>
    <n v="0"/>
    <n v="0"/>
    <n v="0"/>
    <n v="0"/>
    <n v="0"/>
    <n v="0"/>
    <n v="0"/>
    <n v="0"/>
    <n v="0"/>
    <n v="0"/>
    <n v="0"/>
    <n v="0"/>
    <n v="0"/>
    <n v="0"/>
    <n v="0"/>
    <n v="0"/>
    <n v="0"/>
    <n v="0"/>
    <n v="0"/>
    <n v="0"/>
    <n v="0"/>
    <n v="0"/>
    <n v="0"/>
    <x v="0"/>
    <m/>
    <x v="8"/>
    <x v="5"/>
    <s v="no root cause"/>
    <x v="5"/>
    <s v=""/>
  </r>
  <r>
    <s v="Gra-Plateau-MTN"/>
    <s v="NRD_035"/>
    <s v="Garoua"/>
    <s v="IHS"/>
    <s v="Grid-Gen"/>
    <s v="NORD"/>
    <s v="Garoua"/>
    <s v="Huawei"/>
    <n v="0"/>
    <n v="0"/>
    <n v="0"/>
    <n v="0"/>
    <n v="0"/>
    <n v="0"/>
    <n v="0"/>
    <n v="0"/>
    <n v="0"/>
    <n v="0"/>
    <n v="0"/>
    <n v="0"/>
    <n v="0"/>
    <n v="0"/>
    <n v="0"/>
    <n v="0"/>
    <n v="0"/>
    <n v="0"/>
    <n v="0"/>
    <n v="0"/>
    <n v="0"/>
    <n v="0"/>
    <n v="0"/>
    <n v="0"/>
    <x v="0"/>
    <m/>
    <x v="8"/>
    <x v="5"/>
    <s v="no root cause"/>
    <x v="5"/>
    <s v=""/>
  </r>
  <r>
    <s v="Zokok"/>
    <s v="EXN_009"/>
    <s v="Maroua"/>
    <s v="OCM/Strategique"/>
    <m/>
    <s v="EXTREME-NORD"/>
    <s v="Maroua"/>
    <s v="Huawei"/>
    <n v="0"/>
    <n v="0"/>
    <n v="0"/>
    <n v="0"/>
    <n v="0"/>
    <n v="0"/>
    <n v="0"/>
    <n v="0"/>
    <n v="0"/>
    <n v="0"/>
    <n v="0"/>
    <n v="0"/>
    <n v="0"/>
    <n v="0"/>
    <n v="0"/>
    <n v="0"/>
    <n v="0"/>
    <n v="0"/>
    <n v="0"/>
    <n v="0"/>
    <n v="0"/>
    <n v="0"/>
    <n v="0"/>
    <n v="0"/>
    <x v="0"/>
    <m/>
    <x v="8"/>
    <x v="5"/>
    <s v="no root cause"/>
    <x v="5"/>
    <s v=""/>
  </r>
  <r>
    <s v="Ngd-burkina-rural"/>
    <s v="ADM_147"/>
    <s v="Ngaoundere"/>
    <s v="CAMUSAT"/>
    <s v="Hybrid Solar - S3"/>
    <s v="ADAMAOUA"/>
    <s v="Ngaoundere"/>
    <s v="Huawei"/>
    <n v="0"/>
    <n v="0"/>
    <n v="0"/>
    <n v="0"/>
    <n v="0"/>
    <n v="0"/>
    <n v="0"/>
    <n v="0"/>
    <n v="0"/>
    <n v="0"/>
    <n v="0"/>
    <n v="0"/>
    <n v="0"/>
    <n v="0"/>
    <n v="0"/>
    <n v="0"/>
    <n v="0"/>
    <n v="0"/>
    <n v="0"/>
    <n v="0"/>
    <n v="0"/>
    <n v="0"/>
    <n v="0"/>
    <n v="0"/>
    <x v="0"/>
    <m/>
    <x v="8"/>
    <x v="5"/>
    <s v="no root cause"/>
    <x v="5"/>
    <s v=""/>
  </r>
  <r>
    <s v="Ngd-Baladji"/>
    <s v="ADM_035"/>
    <s v="Ngaoundere"/>
    <s v="IHS"/>
    <s v="Grid-Gen"/>
    <s v="ADAMAOUA"/>
    <s v="Ngaoundere"/>
    <s v="Huawei"/>
    <n v="0"/>
    <n v="0"/>
    <n v="0"/>
    <n v="0"/>
    <n v="0"/>
    <n v="0"/>
    <n v="0"/>
    <n v="0"/>
    <n v="0"/>
    <n v="0"/>
    <n v="0"/>
    <n v="0"/>
    <n v="0"/>
    <n v="0"/>
    <n v="0"/>
    <n v="0"/>
    <n v="0"/>
    <n v="0"/>
    <n v="0"/>
    <n v="0"/>
    <n v="0"/>
    <n v="0"/>
    <n v="0"/>
    <n v="0"/>
    <x v="0"/>
    <m/>
    <x v="8"/>
    <x v="5"/>
    <s v="no root cause"/>
    <x v="5"/>
    <s v=""/>
  </r>
  <r>
    <s v="Ngd-Troua-Mala-II"/>
    <s v="ADM_074"/>
    <s v="Ngaoundere"/>
    <s v="IHS"/>
    <s v="Grid-Gen"/>
    <s v="ADAMAOUA"/>
    <s v="Ngaoundere"/>
    <s v="Huawei"/>
    <n v="0"/>
    <n v="0"/>
    <n v="0"/>
    <n v="0"/>
    <n v="0"/>
    <n v="0"/>
    <n v="0"/>
    <n v="0"/>
    <n v="0"/>
    <n v="0"/>
    <n v="0"/>
    <n v="0"/>
    <n v="0"/>
    <n v="0"/>
    <n v="0"/>
    <n v="0"/>
    <n v="0"/>
    <n v="0"/>
    <n v="0"/>
    <n v="0"/>
    <n v="0"/>
    <n v="0"/>
    <n v="0"/>
    <n v="0"/>
    <x v="0"/>
    <m/>
    <x v="8"/>
    <x v="5"/>
    <s v="no root cause"/>
    <x v="5"/>
    <s v=""/>
  </r>
  <r>
    <s v="Ngd-Balam"/>
    <s v="ADM_165"/>
    <s v="Ngaoundere"/>
    <s v="CAMUSAT"/>
    <s v="Hybrid Solar - S1"/>
    <s v="ADAMAOUA"/>
    <s v="Ngaoundere"/>
    <s v="Huawei"/>
    <n v="0"/>
    <n v="0"/>
    <n v="0"/>
    <n v="0"/>
    <n v="0"/>
    <n v="0"/>
    <n v="0"/>
    <n v="0"/>
    <n v="0"/>
    <n v="0"/>
    <n v="0"/>
    <n v="0"/>
    <n v="0"/>
    <n v="0"/>
    <n v="0"/>
    <n v="0"/>
    <n v="0"/>
    <n v="0"/>
    <n v="0"/>
    <n v="0"/>
    <n v="0"/>
    <n v="0"/>
    <n v="0"/>
    <n v="0"/>
    <x v="0"/>
    <m/>
    <x v="8"/>
    <x v="5"/>
    <s v="no root cause"/>
    <x v="5"/>
    <s v=""/>
  </r>
  <r>
    <s v="Ngd-La-Gare"/>
    <s v="ADM_002"/>
    <s v="Ngaoundere"/>
    <s v="OCM/Strategique"/>
    <m/>
    <s v="ADAMAOUA"/>
    <s v="Ngaoundere"/>
    <s v="Huawei"/>
    <n v="0"/>
    <n v="0"/>
    <n v="0"/>
    <n v="0"/>
    <n v="0"/>
    <n v="0"/>
    <n v="0"/>
    <n v="0"/>
    <n v="0"/>
    <n v="0"/>
    <n v="0"/>
    <n v="0"/>
    <n v="0"/>
    <n v="0"/>
    <n v="0"/>
    <n v="0"/>
    <n v="0"/>
    <n v="0"/>
    <n v="0"/>
    <n v="0"/>
    <n v="0"/>
    <n v="0"/>
    <n v="0"/>
    <n v="0"/>
    <x v="0"/>
    <m/>
    <x v="8"/>
    <x v="5"/>
    <s v="no root cause"/>
    <x v="5"/>
    <s v=""/>
  </r>
  <r>
    <s v="Ngd-Gadamadanga"/>
    <s v="ADM_087"/>
    <s v="Ngaoundere"/>
    <s v="IHS"/>
    <s v="Grid-Gen"/>
    <s v="ADAMAOUA"/>
    <s v="Ngaoundere"/>
    <s v="Huawei"/>
    <n v="0"/>
    <n v="0"/>
    <n v="0"/>
    <n v="0"/>
    <n v="0"/>
    <n v="0"/>
    <n v="0"/>
    <n v="0"/>
    <n v="0"/>
    <n v="0"/>
    <n v="0"/>
    <n v="0"/>
    <n v="0"/>
    <n v="0"/>
    <n v="0"/>
    <n v="0"/>
    <n v="0"/>
    <n v="0"/>
    <n v="0"/>
    <n v="0"/>
    <n v="0"/>
    <n v="0"/>
    <n v="0"/>
    <n v="0"/>
    <x v="0"/>
    <m/>
    <x v="8"/>
    <x v="5"/>
    <s v="no root cause"/>
    <x v="5"/>
    <s v=""/>
  </r>
  <r>
    <s v="Ngd-Bamyangal-II-IHS"/>
    <s v="ADM_085"/>
    <s v="Ngaoundere"/>
    <s v="IHS"/>
    <s v="Grid-Gen"/>
    <s v="ADAMAOUA"/>
    <s v="Ngaoundere"/>
    <s v="Huawei"/>
    <n v="0"/>
    <n v="0"/>
    <n v="0"/>
    <n v="0"/>
    <n v="0"/>
    <n v="0"/>
    <n v="0"/>
    <n v="0"/>
    <n v="0"/>
    <n v="0"/>
    <n v="0"/>
    <n v="0"/>
    <n v="0"/>
    <n v="0"/>
    <n v="0"/>
    <n v="0"/>
    <n v="0"/>
    <n v="0"/>
    <n v="0"/>
    <n v="0"/>
    <n v="0"/>
    <n v="0"/>
    <n v="0"/>
    <n v="0"/>
    <x v="0"/>
    <m/>
    <x v="8"/>
    <x v="5"/>
    <s v="no root cause"/>
    <x v="5"/>
    <s v=""/>
  </r>
  <r>
    <s v="Boko-Douala"/>
    <s v="LIT_240"/>
    <s v="Douala"/>
    <s v="IHS"/>
    <s v="Grid-Gen"/>
    <s v="LITTORAL"/>
    <s v="Douala"/>
    <s v="ZTE"/>
    <n v="0"/>
    <n v="0"/>
    <n v="0"/>
    <n v="0"/>
    <n v="0"/>
    <n v="0"/>
    <n v="0"/>
    <n v="0"/>
    <n v="0"/>
    <n v="0"/>
    <n v="0"/>
    <n v="0"/>
    <n v="0"/>
    <n v="0"/>
    <n v="0"/>
    <n v="0"/>
    <n v="0"/>
    <n v="0"/>
    <n v="0"/>
    <n v="0"/>
    <n v="0"/>
    <n v="0"/>
    <n v="0"/>
    <n v="0"/>
    <x v="0"/>
    <m/>
    <x v="8"/>
    <x v="5"/>
    <s v="no root cause"/>
    <x v="5"/>
    <s v=""/>
  </r>
  <r>
    <s v="Koupa-Kagnam"/>
    <s v="OST_114"/>
    <s v="OUEST"/>
    <s v="IHS"/>
    <s v="Grid-Gen"/>
    <s v="OUEST"/>
    <s v="Koupa-Kagnam"/>
    <s v="Huawei"/>
    <n v="0"/>
    <n v="0"/>
    <n v="0"/>
    <n v="0"/>
    <n v="0"/>
    <n v="0"/>
    <n v="0"/>
    <n v="0"/>
    <n v="0"/>
    <n v="0"/>
    <n v="0"/>
    <n v="0"/>
    <n v="0"/>
    <n v="0"/>
    <n v="0"/>
    <n v="0"/>
    <n v="0"/>
    <n v="0"/>
    <n v="0"/>
    <n v="0"/>
    <n v="0"/>
    <n v="0"/>
    <n v="0"/>
    <n v="0"/>
    <x v="0"/>
    <m/>
    <x v="8"/>
    <x v="5"/>
    <s v="no root cause"/>
    <x v="5"/>
    <s v=""/>
  </r>
  <r>
    <s v="Rey-Bouba"/>
    <s v="NRD_023"/>
    <s v="NORD"/>
    <s v="IHS"/>
    <s v="Grid-Gen"/>
    <s v="NORD"/>
    <s v="Rey-bouba"/>
    <s v="Huawei"/>
    <n v="0"/>
    <n v="0"/>
    <n v="0"/>
    <n v="0"/>
    <n v="0"/>
    <n v="0"/>
    <n v="0"/>
    <n v="0"/>
    <n v="0"/>
    <n v="0"/>
    <n v="0"/>
    <n v="0"/>
    <n v="0"/>
    <n v="0"/>
    <n v="0"/>
    <n v="0"/>
    <n v="0"/>
    <n v="0"/>
    <n v="0"/>
    <n v="0"/>
    <n v="0"/>
    <n v="0"/>
    <n v="0"/>
    <n v="0"/>
    <x v="0"/>
    <m/>
    <x v="8"/>
    <x v="5"/>
    <s v="no root cause"/>
    <x v="5"/>
    <s v=""/>
  </r>
  <r>
    <s v="Tchollire"/>
    <s v="NRD_008"/>
    <s v="NORD"/>
    <s v="IHS"/>
    <s v="Grid-Hybrid-Gen"/>
    <s v="NORD"/>
    <s v="Tchollire"/>
    <s v="Huawei"/>
    <n v="0"/>
    <n v="0"/>
    <n v="0"/>
    <n v="0"/>
    <n v="0"/>
    <n v="0"/>
    <n v="0"/>
    <n v="0"/>
    <n v="0"/>
    <n v="0"/>
    <n v="0"/>
    <n v="0"/>
    <n v="0"/>
    <n v="0"/>
    <n v="0"/>
    <n v="0"/>
    <n v="0"/>
    <n v="0"/>
    <n v="0"/>
    <n v="0"/>
    <n v="0"/>
    <n v="0"/>
    <n v="0"/>
    <n v="0"/>
    <x v="0"/>
    <m/>
    <x v="8"/>
    <x v="5"/>
    <s v="no root cause"/>
    <x v="5"/>
    <s v=""/>
  </r>
  <r>
    <s v="Gouna"/>
    <s v="NRD_031"/>
    <s v="NORD"/>
    <s v="IHS"/>
    <s v="Solar-Gen"/>
    <s v="NORD"/>
    <s v="Gouna"/>
    <s v="Huawei"/>
    <n v="0"/>
    <n v="0"/>
    <n v="0"/>
    <n v="0"/>
    <n v="0"/>
    <n v="0"/>
    <n v="0"/>
    <n v="0"/>
    <n v="0"/>
    <n v="0"/>
    <n v="0"/>
    <n v="0"/>
    <n v="0"/>
    <n v="0"/>
    <n v="0"/>
    <n v="0"/>
    <n v="0"/>
    <n v="0"/>
    <n v="0"/>
    <n v="0"/>
    <n v="0"/>
    <n v="0"/>
    <n v="0"/>
    <n v="0"/>
    <x v="0"/>
    <m/>
    <x v="8"/>
    <x v="5"/>
    <s v="no root cause"/>
    <x v="5"/>
    <s v=""/>
  </r>
  <r>
    <s v="Pitchoumba"/>
    <s v="NRD_171"/>
    <s v="NORD"/>
    <s v="CAMUSAT"/>
    <s v="Hybrid Solar - S3"/>
    <s v="NORD"/>
    <s v="PITCHOUMBA"/>
    <s v="Huawei"/>
    <n v="0"/>
    <n v="0"/>
    <n v="0"/>
    <n v="0"/>
    <n v="0"/>
    <n v="0"/>
    <n v="0"/>
    <n v="0"/>
    <n v="0"/>
    <n v="0"/>
    <n v="0"/>
    <n v="0"/>
    <n v="0"/>
    <n v="0"/>
    <n v="0"/>
    <n v="0"/>
    <n v="0"/>
    <n v="0"/>
    <n v="0"/>
    <n v="0"/>
    <n v="0"/>
    <n v="0"/>
    <n v="0"/>
    <n v="0"/>
    <x v="0"/>
    <m/>
    <x v="8"/>
    <x v="5"/>
    <s v="no root cause"/>
    <x v="5"/>
    <s v=""/>
  </r>
  <r>
    <s v="Lagdo-Marche"/>
    <s v="NRD_077"/>
    <s v="NORD"/>
    <s v="IHS"/>
    <s v="Grid-Gen"/>
    <s v="NORD"/>
    <s v="Lagdo"/>
    <s v="Huawei"/>
    <n v="0"/>
    <n v="0"/>
    <n v="0"/>
    <n v="0"/>
    <n v="0"/>
    <n v="0"/>
    <n v="0"/>
    <n v="0"/>
    <n v="0"/>
    <n v="0"/>
    <n v="0"/>
    <n v="0"/>
    <n v="0"/>
    <n v="0"/>
    <n v="0"/>
    <n v="0"/>
    <n v="0"/>
    <n v="0"/>
    <n v="0"/>
    <n v="0"/>
    <n v="0"/>
    <n v="0"/>
    <n v="0"/>
    <n v="0"/>
    <x v="0"/>
    <m/>
    <x v="8"/>
    <x v="5"/>
    <s v="no root cause"/>
    <x v="5"/>
    <s v=""/>
  </r>
  <r>
    <s v="Lagdo"/>
    <s v="NRD_012"/>
    <s v="NORD"/>
    <s v="IHS"/>
    <s v="Grid-Gen"/>
    <s v="NORD"/>
    <s v="Lagdo"/>
    <s v="Huawei"/>
    <n v="0"/>
    <n v="0"/>
    <n v="0"/>
    <n v="0"/>
    <n v="0"/>
    <n v="0"/>
    <n v="0"/>
    <n v="0"/>
    <n v="0"/>
    <n v="0"/>
    <n v="0"/>
    <n v="0"/>
    <n v="0"/>
    <n v="0"/>
    <n v="0"/>
    <n v="0"/>
    <n v="0"/>
    <n v="0"/>
    <n v="0"/>
    <n v="0"/>
    <n v="0"/>
    <n v="0"/>
    <n v="0"/>
    <n v="0"/>
    <x v="0"/>
    <m/>
    <x v="8"/>
    <x v="5"/>
    <s v="no root cause"/>
    <x v="5"/>
    <s v=""/>
  </r>
  <r>
    <s v="Djarako"/>
    <s v="NRD_030"/>
    <s v="NORD"/>
    <s v="IHS"/>
    <s v="Gen Only"/>
    <s v="NORD"/>
    <s v="Djarako"/>
    <s v="Huawei"/>
    <n v="0"/>
    <n v="0"/>
    <n v="0"/>
    <n v="0"/>
    <n v="0"/>
    <n v="0"/>
    <n v="0"/>
    <n v="0"/>
    <n v="0"/>
    <n v="0"/>
    <n v="0"/>
    <n v="0"/>
    <n v="0"/>
    <n v="0"/>
    <n v="0"/>
    <n v="0"/>
    <n v="0"/>
    <n v="0"/>
    <n v="0"/>
    <n v="0"/>
    <n v="0"/>
    <n v="0"/>
    <n v="0"/>
    <n v="0"/>
    <x v="0"/>
    <m/>
    <x v="8"/>
    <x v="5"/>
    <s v="no root cause"/>
    <x v="5"/>
    <s v=""/>
  </r>
  <r>
    <s v="Bonawon"/>
    <s v="LIT_400"/>
    <s v="Douala"/>
    <s v="IHS"/>
    <s v="Grid-Gen"/>
    <s v="LITTORAL"/>
    <s v="Douala"/>
    <s v="ZTE"/>
    <n v="0"/>
    <n v="0"/>
    <n v="0"/>
    <n v="0"/>
    <n v="0"/>
    <n v="0"/>
    <n v="0"/>
    <n v="0"/>
    <n v="0"/>
    <n v="0"/>
    <n v="0"/>
    <n v="0"/>
    <n v="0"/>
    <n v="0"/>
    <n v="0"/>
    <n v="0"/>
    <n v="0"/>
    <n v="0"/>
    <n v="0"/>
    <n v="0"/>
    <n v="0"/>
    <n v="0"/>
    <n v="0"/>
    <n v="0"/>
    <x v="0"/>
    <m/>
    <x v="8"/>
    <x v="5"/>
    <s v="no root cause"/>
    <x v="5"/>
    <s v=""/>
  </r>
  <r>
    <s v="Oyak"/>
    <s v="LIT_222"/>
    <s v="Douala"/>
    <s v="IHS"/>
    <s v="Grid-Gen"/>
    <s v="LITTORAL"/>
    <s v="Douala"/>
    <s v="ZTE"/>
    <n v="0"/>
    <n v="0"/>
    <n v="0"/>
    <n v="0"/>
    <n v="0"/>
    <n v="0"/>
    <n v="0"/>
    <n v="0"/>
    <n v="0"/>
    <n v="0"/>
    <n v="0"/>
    <n v="0"/>
    <n v="0"/>
    <n v="0"/>
    <n v="0"/>
    <n v="0"/>
    <n v="0"/>
    <n v="0"/>
    <n v="0"/>
    <n v="0"/>
    <n v="0"/>
    <n v="0"/>
    <n v="0"/>
    <n v="0"/>
    <x v="0"/>
    <m/>
    <x v="8"/>
    <x v="5"/>
    <s v="no root cause"/>
    <x v="5"/>
    <s v=""/>
  </r>
  <r>
    <s v="Chevreuil"/>
    <s v="LIT_018"/>
    <s v="Douala"/>
    <s v="IHS"/>
    <s v="Grid-Gen"/>
    <s v="LITTORAL"/>
    <s v="Douala"/>
    <s v="ZTE"/>
    <n v="0"/>
    <n v="0"/>
    <n v="0"/>
    <n v="0"/>
    <n v="0"/>
    <n v="0"/>
    <n v="0"/>
    <n v="0"/>
    <n v="0"/>
    <n v="0"/>
    <n v="0"/>
    <n v="0"/>
    <n v="0"/>
    <n v="0"/>
    <n v="0"/>
    <n v="0"/>
    <n v="0"/>
    <n v="0"/>
    <n v="0"/>
    <n v="0"/>
    <n v="0"/>
    <n v="0"/>
    <n v="0"/>
    <n v="0"/>
    <x v="0"/>
    <m/>
    <x v="8"/>
    <x v="5"/>
    <s v="no root cause"/>
    <x v="5"/>
    <s v=""/>
  </r>
  <r>
    <s v="Bfsam-Eveche-Carrefour"/>
    <s v="OST_066"/>
    <s v="Bafoussam"/>
    <s v="IHS"/>
    <s v="Grid-Gen"/>
    <s v="OUEST"/>
    <s v="Bafoussam"/>
    <s v="Huawei"/>
    <n v="0"/>
    <n v="0"/>
    <n v="0"/>
    <n v="0"/>
    <n v="0"/>
    <n v="0"/>
    <n v="0"/>
    <n v="0"/>
    <n v="0"/>
    <n v="0"/>
    <n v="0"/>
    <n v="0"/>
    <n v="0"/>
    <n v="0"/>
    <n v="0"/>
    <n v="0"/>
    <n v="0"/>
    <n v="0"/>
    <n v="0"/>
    <n v="0"/>
    <n v="0"/>
    <n v="0"/>
    <n v="0"/>
    <n v="0"/>
    <x v="0"/>
    <m/>
    <x v="8"/>
    <x v="5"/>
    <s v="no root cause"/>
    <x v="5"/>
    <s v=""/>
  </r>
  <r>
    <s v="Bilongue"/>
    <s v="LIT_425"/>
    <s v="Douala"/>
    <s v="IHS"/>
    <s v="Grid-Gen"/>
    <s v="LITTORAL"/>
    <s v="Douala"/>
    <s v="ZTE"/>
    <n v="0"/>
    <n v="0"/>
    <n v="0"/>
    <n v="0"/>
    <n v="0"/>
    <n v="0"/>
    <n v="0"/>
    <n v="0"/>
    <n v="0.4585755336968832"/>
    <n v="0"/>
    <n v="0"/>
    <n v="0"/>
    <n v="0"/>
    <n v="0"/>
    <n v="0"/>
    <n v="0"/>
    <n v="0"/>
    <n v="0"/>
    <n v="0"/>
    <n v="0"/>
    <n v="0"/>
    <n v="0"/>
    <n v="0"/>
    <n v="0"/>
    <x v="0"/>
    <m/>
    <x v="8"/>
    <x v="5"/>
    <s v="no root cause"/>
    <x v="5"/>
    <s v=""/>
  </r>
  <r>
    <s v="Ferme-Suisse"/>
    <s v="LIT_006"/>
    <s v="LITTORAL"/>
    <s v="IHS"/>
    <s v="Grid-Gen"/>
    <s v="LITTORAL"/>
    <s v="Ferme-Suisse"/>
    <s v="ZTE"/>
    <n v="0"/>
    <n v="0"/>
    <n v="0"/>
    <n v="0"/>
    <n v="0"/>
    <n v="0"/>
    <n v="0"/>
    <n v="0"/>
    <n v="0"/>
    <n v="0"/>
    <n v="0"/>
    <n v="0"/>
    <n v="0"/>
    <n v="0"/>
    <n v="0"/>
    <n v="0"/>
    <n v="0"/>
    <n v="0"/>
    <n v="0"/>
    <n v="0"/>
    <n v="0"/>
    <n v="0"/>
    <n v="0"/>
    <n v="0"/>
    <x v="0"/>
    <m/>
    <x v="8"/>
    <x v="5"/>
    <s v="no root cause"/>
    <x v="5"/>
    <s v=""/>
  </r>
  <r>
    <s v="Kompigna"/>
    <s v="LIT_111"/>
    <s v="LITTORAL"/>
    <s v="IHS"/>
    <s v="Grid-Gen"/>
    <s v="LITTORAL"/>
    <s v="Kompigna"/>
    <s v="ZTE"/>
    <n v="0"/>
    <n v="0"/>
    <n v="0"/>
    <n v="0"/>
    <n v="0"/>
    <n v="0"/>
    <n v="0"/>
    <n v="0"/>
    <n v="0"/>
    <n v="0"/>
    <n v="0"/>
    <n v="0"/>
    <n v="0"/>
    <n v="0"/>
    <n v="0"/>
    <n v="0"/>
    <n v="0"/>
    <n v="0"/>
    <n v="0"/>
    <n v="0"/>
    <n v="0"/>
    <n v="0"/>
    <n v="0"/>
    <n v="0"/>
    <x v="0"/>
    <m/>
    <x v="8"/>
    <x v="5"/>
    <s v="no root cause"/>
    <x v="5"/>
    <s v=""/>
  </r>
  <r>
    <s v="Kopongo"/>
    <s v="LIT_509"/>
    <s v="LITTORAL"/>
    <s v="IHS"/>
    <s v="Grid-Gen"/>
    <s v="LITTORAL"/>
    <s v="Kopongo"/>
    <s v="ZTE"/>
    <n v="0"/>
    <n v="0"/>
    <n v="0"/>
    <n v="0"/>
    <n v="0"/>
    <n v="0"/>
    <n v="0"/>
    <n v="0"/>
    <n v="0"/>
    <n v="0"/>
    <n v="0"/>
    <n v="0"/>
    <n v="0"/>
    <n v="0"/>
    <n v="0"/>
    <n v="0"/>
    <n v="0"/>
    <n v="0"/>
    <n v="0"/>
    <n v="0"/>
    <n v="0"/>
    <n v="0"/>
    <n v="0"/>
    <n v="0"/>
    <x v="0"/>
    <m/>
    <x v="8"/>
    <x v="5"/>
    <s v="no root cause"/>
    <x v="5"/>
    <s v=""/>
  </r>
  <r>
    <s v="Bagofit"/>
    <s v="EST_082"/>
    <s v="CENTRE"/>
    <s v="IHS"/>
    <s v="GenOnly"/>
    <s v="EST"/>
    <s v="Bagofit"/>
    <s v="ZTE"/>
    <n v="0"/>
    <n v="0"/>
    <n v="0"/>
    <n v="0"/>
    <n v="0"/>
    <n v="0"/>
    <n v="0"/>
    <n v="0"/>
    <n v="0"/>
    <n v="0"/>
    <n v="0"/>
    <n v="0"/>
    <n v="0"/>
    <n v="0"/>
    <n v="0"/>
    <n v="0"/>
    <n v="0"/>
    <n v="0"/>
    <n v="0"/>
    <n v="0"/>
    <n v="0"/>
    <n v="0"/>
    <n v="0"/>
    <n v="0"/>
    <x v="0"/>
    <m/>
    <x v="8"/>
    <x v="5"/>
    <s v="no root cause"/>
    <x v="5"/>
    <s v=""/>
  </r>
  <r>
    <s v="Ntoumba"/>
    <s v="CTR_355"/>
    <s v="CENTRE"/>
    <s v="IHS"/>
    <s v="Grid-Gen"/>
    <s v="CENTRE"/>
    <s v="Ntoumba"/>
    <s v="ZTE"/>
    <n v="0"/>
    <n v="0"/>
    <n v="0"/>
    <n v="0"/>
    <n v="0"/>
    <n v="0"/>
    <n v="0"/>
    <n v="0"/>
    <n v="0"/>
    <n v="0"/>
    <n v="0"/>
    <n v="0"/>
    <n v="0"/>
    <n v="0"/>
    <n v="0"/>
    <n v="0"/>
    <n v="0"/>
    <n v="0"/>
    <n v="0"/>
    <n v="0"/>
    <n v="0"/>
    <n v="0"/>
    <n v="0"/>
    <n v="0"/>
    <x v="0"/>
    <m/>
    <x v="8"/>
    <x v="5"/>
    <s v="no root cause"/>
    <x v="5"/>
    <s v=""/>
  </r>
  <r>
    <s v="Meyo-Centre"/>
    <s v="CTR_145"/>
    <s v="CENTRE"/>
    <s v="IHS"/>
    <s v="Solar-Gen-Lithium"/>
    <s v="CENTRE"/>
    <s v="Meyo"/>
    <s v="ZTE"/>
    <n v="0"/>
    <n v="0"/>
    <n v="0"/>
    <n v="0"/>
    <n v="0"/>
    <n v="0"/>
    <n v="0"/>
    <n v="0"/>
    <n v="0"/>
    <n v="0"/>
    <n v="0"/>
    <n v="0"/>
    <n v="0"/>
    <n v="0"/>
    <n v="0"/>
    <n v="0"/>
    <n v="0"/>
    <n v="0"/>
    <n v="0"/>
    <n v="0"/>
    <n v="0"/>
    <n v="0"/>
    <n v="0"/>
    <n v="0"/>
    <x v="0"/>
    <m/>
    <x v="8"/>
    <x v="5"/>
    <s v="no root cause"/>
    <x v="5"/>
    <s v=""/>
  </r>
  <r>
    <s v="Mengang-MTN"/>
    <s v="CTR_306"/>
    <s v="CENTRE"/>
    <s v="IHS"/>
    <s v="Grid-Gen"/>
    <s v="CENTRE"/>
    <s v="Mengang"/>
    <s v="ZTE"/>
    <n v="0"/>
    <n v="0"/>
    <n v="0"/>
    <n v="0"/>
    <n v="0"/>
    <n v="0"/>
    <n v="0"/>
    <n v="0"/>
    <n v="0"/>
    <n v="0"/>
    <n v="0"/>
    <n v="0"/>
    <n v="0"/>
    <n v="0"/>
    <n v="0"/>
    <n v="0"/>
    <n v="0"/>
    <n v="0"/>
    <n v="0"/>
    <n v="0"/>
    <n v="0"/>
    <n v="0"/>
    <n v="0"/>
    <n v="0"/>
    <x v="0"/>
    <m/>
    <x v="8"/>
    <x v="5"/>
    <s v="no root cause"/>
    <x v="5"/>
    <s v=""/>
  </r>
  <r>
    <s v="Missole"/>
    <s v="LIT_227"/>
    <s v="LITTORAL"/>
    <s v="IHS"/>
    <s v="Hybrid-Gen"/>
    <s v="LITTORAL"/>
    <s v="Missole"/>
    <s v="ZTE"/>
    <n v="0"/>
    <n v="0"/>
    <n v="0"/>
    <n v="0"/>
    <n v="0"/>
    <n v="0"/>
    <n v="0"/>
    <n v="0"/>
    <n v="0"/>
    <n v="0"/>
    <n v="0"/>
    <n v="0"/>
    <n v="0"/>
    <n v="0"/>
    <n v="0"/>
    <n v="0"/>
    <n v="0"/>
    <n v="0"/>
    <n v="0"/>
    <n v="0"/>
    <n v="0"/>
    <n v="0"/>
    <n v="0"/>
    <n v="0"/>
    <x v="0"/>
    <m/>
    <x v="6"/>
    <x v="3"/>
    <s v="SPARE-ISSUE"/>
    <x v="3"/>
    <s v="(05/05/2026 cell zte): _x000a_05/05/2026 : Commande en cours du jumpeurs_x000a_04/05/2026 : Commande en cours du jumpeurs _x000a_02/05/2026 : Intervention prevu pour ce jour || FME sur site || Intervention en cours _x000a_30/04/2026 : Besoin d'analyse BO RAN || Site unstble Activate FME Maruis to Check and clean jumper, port 3 of RRU61 || Fme active ||  Escalade faite au RM || Feedback RM  : Pending/01-05-2026..;..;(05/05/2026 cell zte): _x000a_05/05/2026 : Commande en cours du jumpeurs_x000a_04/05/2026 : Commande en cours du jumpeurs _x000a_02/05/2026 : Intervention prevu pour ce jour || FME sur site || Intervention en cours _x000a_30/04/2026 : Besoin d'analyse BO RAN || Site unstble Activate FME Maruis to Check and clean jumper, port 3 of RRU61 || Fme active ||  Escalade faite au RM || Feedback RM  : Pending/01-05-2026..;..;(05/05/2026 cell zte): _x000a_05/05/2026 : Commande en cours du jumpeurs_x000a_04/05/2026 : Commande en cours du jumpeurs _x000a_02/05/2026 : Intervention prevu pour ce jour || FME sur site || Intervention en cours _x000a_30/04/2026 : Besoin d'analyse BO RAN || Site unstble Activate FME Maruis to Check and clean jumper, port 3 of RRU61 || Fme active ||  Escalade faite au RM || Feedback RM  : Pending/01-05-2026"/>
  </r>
  <r>
    <s v="Ndokohok-IHS"/>
    <s v="OST_025"/>
    <s v="CENTRE"/>
    <s v="IHS"/>
    <s v="Grid-Gen"/>
    <s v="OUEST"/>
    <s v="Makenene"/>
    <s v="ZTE"/>
    <n v="0"/>
    <n v="0"/>
    <n v="0"/>
    <n v="0"/>
    <n v="0"/>
    <n v="0"/>
    <n v="0"/>
    <n v="0"/>
    <n v="0"/>
    <n v="0"/>
    <n v="0"/>
    <n v="0"/>
    <n v="0"/>
    <n v="0"/>
    <n v="0"/>
    <n v="0"/>
    <n v="0"/>
    <n v="0"/>
    <n v="0"/>
    <n v="0"/>
    <n v="0"/>
    <n v="0"/>
    <n v="0"/>
    <n v="0"/>
    <x v="0"/>
    <m/>
    <x v="8"/>
    <x v="5"/>
    <s v="no root cause"/>
    <x v="5"/>
    <s v=""/>
  </r>
  <r>
    <s v="Dibombari"/>
    <s v="LIT_187"/>
    <s v="LITTORAL"/>
    <s v="IHS"/>
    <s v="Grid-Gen"/>
    <s v="LITTORAL"/>
    <s v="Dibombari"/>
    <s v="ZTE"/>
    <n v="0"/>
    <n v="0"/>
    <n v="0"/>
    <n v="0"/>
    <n v="0"/>
    <n v="0"/>
    <n v="0"/>
    <n v="0"/>
    <n v="0"/>
    <n v="0"/>
    <n v="0"/>
    <n v="0"/>
    <n v="0"/>
    <n v="0"/>
    <n v="0"/>
    <n v="0"/>
    <n v="0"/>
    <n v="0"/>
    <n v="0"/>
    <n v="0"/>
    <n v="0"/>
    <n v="0"/>
    <n v="0"/>
    <n v="0"/>
    <x v="0"/>
    <m/>
    <x v="5"/>
    <x v="0"/>
    <s v="Defaut GE &amp; Power Cabinet"/>
    <x v="0"/>
    <s v="( hourly IHS): 05/05/2026 16:51 0:09:00 33.2 V FME is managing; ETA ASAP."/>
  </r>
  <r>
    <s v="Sud-Cameroun-Hevea-Camtel"/>
    <s v="SUD_055"/>
    <s v="LITTORAL"/>
    <s v="CAMUSAT"/>
    <s v="Good Grid no GE - 8h"/>
    <s v="SUD"/>
    <s v="Niete"/>
    <s v="ZTE"/>
    <n v="0"/>
    <n v="0"/>
    <n v="0"/>
    <n v="0"/>
    <n v="0"/>
    <n v="0"/>
    <n v="0"/>
    <n v="0"/>
    <n v="0"/>
    <n v="0"/>
    <n v="0"/>
    <n v="0"/>
    <n v="0"/>
    <n v="0"/>
    <n v="0"/>
    <n v="0"/>
    <n v="0"/>
    <n v="0"/>
    <n v="0"/>
    <n v="0"/>
    <n v="0"/>
    <n v="0"/>
    <n v="0"/>
    <n v="0"/>
    <x v="0"/>
    <m/>
    <x v="8"/>
    <x v="5"/>
    <s v="no root cause"/>
    <x v="5"/>
    <s v=""/>
  </r>
  <r>
    <s v="Bonalea"/>
    <s v="LIT_296"/>
    <s v="LITTORAL"/>
    <s v="IHS"/>
    <s v="Grid-Gen"/>
    <s v="LITTORAL"/>
    <s v="Bonalea"/>
    <s v="ZTE"/>
    <n v="0"/>
    <n v="0"/>
    <n v="0"/>
    <n v="0"/>
    <n v="0"/>
    <n v="0"/>
    <n v="0"/>
    <n v="0"/>
    <n v="0"/>
    <n v="0"/>
    <n v="0"/>
    <n v="0"/>
    <n v="0"/>
    <n v="0"/>
    <n v="0"/>
    <n v="0"/>
    <n v="0"/>
    <n v="0"/>
    <n v="0"/>
    <n v="0"/>
    <n v="0"/>
    <n v="0"/>
    <n v="0"/>
    <n v="0"/>
    <x v="0"/>
    <m/>
    <x v="13"/>
    <x v="8"/>
    <s v="Sites strategiques, MLL, Pylone, etc."/>
    <x v="0"/>
    <s v="(05/05/2026 cell zte): 05.05.26: FME Pascal en route pour le site pour suite des investigations, ETA=15H UTC_x000a_04.05.2026: Site Foudroyé Recuperation du Materiel en Cours au WH pour intervention ce Jour 04.05.2026 ETA=17H UTC_x000a_03.05.2026: Site Foudorye. Suite de l'intervention prevue demain 04.05.2026_x000a_03.05.2026: FME Pas sur site ESCALADE fait au RM. Update ASAP_x000a_03.05.2026: FME ric EWANE a pris la route pour le site ETA=ASAP_x000a_02.05.2025 FME: Acording to the security there was a thunder over the village last night that probably affected the equipements. Suite des Investigation demain 03.05.2026(Le FME sera sur site)_x000a_02.05.2026: FME Eric activated is managing ETA=ASAP_x000a_02.05.2026: Power Issue solved but site remain down. Need FME on the site to check MPR status as it's not supervised_x000a_02/05/2026 IHS: Fme is on the way ETA = 07:10 Am..;..;(05/05/2026 ocm ran 10h): 05.05.26: FME Pascal en route pour le site pour suite des investigations, ETA=12H UTC_x000a_04.05.2026: Site Foudroyé Recuperation du Materiel en Cours au WH pour intervention ce Jour 04.05.2026 ETA=17H UTC_x000a_03.05.2026: Site Foudorye. Suite de l'intervention prevue demain 04.05.2026_x000a_03.05.2026: FME Pas sur site ESCALADE fait au RM. Update ASAP_x000a_03.05.2026: FME ric EWANE a pris la route pour le site ETA=ASAP_x000a_02.05.2025 FME: Acording to the security there was a thunder over the village last night that probably affected the equipements. Suite des Investigation demain 03.05.2026(Le FME sera sur site)_x000a_02.05.2026: FME Eric activated is managing ETA=ASAP_x000a_02.05.2026: Power Issue solved but site remain down. Need FME on the site to check MPR status as it's not supervised_x000a_02/05/2026 IHS: Fme is on the way ETA = 07:10 Am..;..;(05/05/2026 ocm ran 00h): 04.05.2026: Site Foudroyé Recuperation du Materiel en Cours au WH pour intervention ce Jour 04.05.2026 ETA=17H UTC_x000a_03.05.2026: Site Foudorye. Suite de l'intervention prevue demain 04.05.2026_x000a_03.05.2026: FME Pas sur site ESCALADE fait au RM. Update ASAP_x000a_03.05.2026: FME ric EWANE a pris la route pour le site ETA=ASAP_x000a_02.05.2025 FME: Acording to the security there was a thunder over the village last night that probably affected the equipements. Suite des Investigation demain 03.05.2026(Le FME sera sur site)_x000a_02.05.2026: FME Eric activated is managing ETA=ASAP_x000a_02.05.2026: Power Issue solved but site remain down. Need FME on the site to check MPR status as it's not supervised_x000a_02/05/2026 IHS: Fme is on the way ETA = 07:10 Am"/>
  </r>
  <r>
    <s v="Dogba-IHS"/>
    <s v="EXN_171"/>
    <s v="EXTREME-NORD"/>
    <s v="IHS"/>
    <s v="Gen Only"/>
    <s v="EXTREME-NORD"/>
    <s v="Dogba"/>
    <s v="NOKIA"/>
    <n v="0.2845787430767871"/>
    <n v="0"/>
    <n v="0"/>
    <n v="3.38886099494609E-3"/>
    <n v="0.54404468898060421"/>
    <n v="0"/>
    <n v="0"/>
    <n v="0"/>
    <n v="0"/>
    <n v="1.7836110499716445E-3"/>
    <n v="1.5767339689282551"/>
    <n v="0"/>
    <n v="3.413273167473144"/>
    <n v="0.42553565423980527"/>
    <n v="0"/>
    <n v="0"/>
    <n v="0"/>
    <n v="0"/>
    <n v="0"/>
    <n v="0"/>
    <n v="0"/>
    <n v="0"/>
    <n v="0"/>
    <n v="0"/>
    <x v="2"/>
    <m/>
    <x v="8"/>
    <x v="5"/>
    <s v="no root cause"/>
    <x v="5"/>
    <s v=""/>
  </r>
  <r>
    <s v="Bare"/>
    <s v="LIT_112"/>
    <s v="LITTORAL"/>
    <s v="IHS"/>
    <s v="Grid-Gen"/>
    <s v="LITTORAL"/>
    <s v="Bare"/>
    <s v="ZTE"/>
    <n v="0"/>
    <n v="0"/>
    <n v="0"/>
    <n v="0"/>
    <n v="0"/>
    <n v="0"/>
    <n v="0"/>
    <n v="0"/>
    <n v="0"/>
    <n v="0"/>
    <n v="0"/>
    <n v="0"/>
    <n v="0"/>
    <n v="0"/>
    <n v="0"/>
    <n v="0"/>
    <n v="0"/>
    <n v="0"/>
    <n v="0"/>
    <n v="0"/>
    <n v="0"/>
    <n v="0"/>
    <n v="0"/>
    <n v="0"/>
    <x v="0"/>
    <m/>
    <x v="6"/>
    <x v="3"/>
    <s v="Warehouse HUAWEI"/>
    <x v="3"/>
    <s v="(05/05/2026 cell zte):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05/2026 cell zte):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05/2026 cell zte):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
  </r>
  <r>
    <s v="Kola-IHS"/>
    <s v="LIT_764"/>
    <s v="LITTORAL"/>
    <s v="IHS"/>
    <s v="Grid-Gen"/>
    <s v="LITTORAL"/>
    <s v="Baaba"/>
    <s v="ZTE"/>
    <n v="0"/>
    <n v="0"/>
    <n v="0"/>
    <n v="0"/>
    <n v="0"/>
    <n v="0"/>
    <n v="0"/>
    <n v="0"/>
    <n v="0"/>
    <n v="0"/>
    <n v="0"/>
    <n v="0"/>
    <n v="0"/>
    <n v="0"/>
    <n v="0"/>
    <n v="0"/>
    <n v="0"/>
    <n v="0"/>
    <n v="0"/>
    <n v="0"/>
    <n v="0"/>
    <n v="0"/>
    <n v="0"/>
    <n v="0"/>
    <x v="0"/>
    <m/>
    <x v="8"/>
    <x v="5"/>
    <s v="no root cause"/>
    <x v="5"/>
    <s v=""/>
  </r>
  <r>
    <s v="Ndoulou-IHS"/>
    <s v="LIT_431"/>
    <s v="LITTORAL"/>
    <s v="IHS"/>
    <s v="Grid-Gen"/>
    <s v="LITTORAL"/>
    <s v="Ndoulou"/>
    <s v="ZTE"/>
    <n v="0"/>
    <n v="0"/>
    <n v="0"/>
    <n v="0"/>
    <n v="0"/>
    <n v="0"/>
    <n v="0"/>
    <n v="0"/>
    <n v="0"/>
    <n v="0"/>
    <n v="0"/>
    <n v="0"/>
    <n v="0"/>
    <n v="0"/>
    <n v="0"/>
    <n v="0"/>
    <n v="0"/>
    <n v="0"/>
    <n v="0"/>
    <n v="0"/>
    <n v="0"/>
    <n v="0"/>
    <n v="0"/>
    <n v="0"/>
    <x v="0"/>
    <m/>
    <x v="8"/>
    <x v="5"/>
    <s v="no root cause"/>
    <x v="5"/>
    <s v=""/>
  </r>
  <r>
    <s v="Manengole"/>
    <s v="LIT_356"/>
    <s v="LITTORAL"/>
    <s v="IHS"/>
    <s v="Grid-Gen"/>
    <s v="LITTORAL"/>
    <s v="Manengole"/>
    <s v="ZTE"/>
    <n v="0"/>
    <n v="0"/>
    <n v="0"/>
    <n v="0"/>
    <n v="0"/>
    <n v="0"/>
    <n v="0"/>
    <n v="0"/>
    <n v="0"/>
    <n v="0"/>
    <n v="0"/>
    <n v="0"/>
    <n v="0"/>
    <n v="0"/>
    <n v="0"/>
    <n v="0"/>
    <n v="0"/>
    <n v="0"/>
    <n v="0"/>
    <n v="0"/>
    <n v="0"/>
    <n v="0"/>
    <n v="0"/>
    <n v="0"/>
    <x v="0"/>
    <m/>
    <x v="8"/>
    <x v="5"/>
    <s v="no root cause"/>
    <x v="5"/>
    <s v=""/>
  </r>
  <r>
    <s v="Logbadjeck-IHS"/>
    <s v="LIT_503"/>
    <s v="LITTORAL"/>
    <s v="IHS"/>
    <s v="Grid-Gen"/>
    <s v="LITTORAL"/>
    <s v="Logbadjeck"/>
    <s v="ZTE"/>
    <n v="0"/>
    <n v="0"/>
    <n v="0"/>
    <n v="0"/>
    <n v="0"/>
    <n v="0"/>
    <n v="0"/>
    <n v="0"/>
    <n v="0"/>
    <n v="0"/>
    <n v="0"/>
    <n v="0"/>
    <n v="0"/>
    <n v="0"/>
    <n v="0"/>
    <n v="0"/>
    <n v="0"/>
    <n v="0"/>
    <n v="0"/>
    <n v="0"/>
    <n v="0"/>
    <n v="0"/>
    <n v="0"/>
    <n v="0"/>
    <x v="0"/>
    <m/>
    <x v="8"/>
    <x v="5"/>
    <s v="no root cause"/>
    <x v="5"/>
    <s v=""/>
  </r>
  <r>
    <s v="Dizangue-KM14-IHS"/>
    <s v="LIT_496"/>
    <s v="LITTORAL"/>
    <s v="IHS"/>
    <s v="Grid-Gen"/>
    <s v="LITTORAL"/>
    <s v="Dizangue"/>
    <s v="ZTE"/>
    <n v="0"/>
    <n v="0"/>
    <n v="0"/>
    <n v="0"/>
    <n v="0"/>
    <n v="0"/>
    <n v="0"/>
    <n v="0"/>
    <n v="0"/>
    <n v="0"/>
    <n v="0"/>
    <n v="0"/>
    <n v="0"/>
    <n v="0"/>
    <n v="0"/>
    <n v="0"/>
    <n v="0"/>
    <n v="0"/>
    <n v="0"/>
    <n v="0"/>
    <n v="0"/>
    <n v="0"/>
    <n v="0"/>
    <n v="0"/>
    <x v="0"/>
    <m/>
    <x v="8"/>
    <x v="5"/>
    <s v="no root cause"/>
    <x v="5"/>
    <s v=""/>
  </r>
  <r>
    <s v="Meyo-Nkoulou"/>
    <s v="SUD_117"/>
    <s v="CENTRE"/>
    <m/>
    <m/>
    <s v="SUD"/>
    <s v="Kyé-Ossi"/>
    <s v="ZTE"/>
    <n v="0"/>
    <n v="0"/>
    <n v="0"/>
    <n v="0"/>
    <n v="0"/>
    <n v="0"/>
    <n v="0"/>
    <n v="0"/>
    <n v="0"/>
    <n v="0"/>
    <n v="0"/>
    <n v="0"/>
    <n v="0"/>
    <n v="0"/>
    <n v="0"/>
    <n v="0"/>
    <n v="0"/>
    <n v="0"/>
    <n v="0"/>
    <n v="0"/>
    <n v="0"/>
    <n v="0"/>
    <n v="0"/>
    <n v="0"/>
    <x v="0"/>
    <m/>
    <x v="8"/>
    <x v="5"/>
    <s v="no root cause"/>
    <x v="5"/>
    <s v=""/>
  </r>
  <r>
    <s v="Mbongo-IHS"/>
    <s v="LIT_480"/>
    <s v="LITTORAL"/>
    <s v="IHS"/>
    <s v="Grid-Gen"/>
    <s v="LITTORAL"/>
    <s v="Mbongo"/>
    <s v="ZTE"/>
    <n v="0"/>
    <n v="0"/>
    <n v="0"/>
    <n v="0"/>
    <n v="0"/>
    <n v="0"/>
    <n v="0"/>
    <n v="0"/>
    <n v="0"/>
    <n v="0"/>
    <n v="0"/>
    <n v="0"/>
    <n v="0"/>
    <n v="0"/>
    <n v="0"/>
    <n v="0"/>
    <n v="0"/>
    <n v="0"/>
    <n v="0"/>
    <n v="0"/>
    <n v="0"/>
    <n v="0"/>
    <n v="0"/>
    <n v="0"/>
    <x v="0"/>
    <m/>
    <x v="8"/>
    <x v="5"/>
    <s v="no root cause"/>
    <x v="5"/>
    <s v=""/>
  </r>
  <r>
    <s v="Apouh"/>
    <s v="LIT_512"/>
    <s v="LITTORAL"/>
    <s v="IHS"/>
    <s v="Grid-Gen"/>
    <s v="LITTORAL"/>
    <s v="Apouh"/>
    <s v="ZTE"/>
    <n v="0"/>
    <n v="0"/>
    <n v="0"/>
    <n v="0"/>
    <n v="0"/>
    <n v="0"/>
    <n v="0"/>
    <n v="0"/>
    <n v="0"/>
    <n v="0"/>
    <n v="0"/>
    <n v="0"/>
    <n v="0"/>
    <n v="0"/>
    <n v="0"/>
    <n v="0"/>
    <n v="0"/>
    <n v="0"/>
    <n v="0"/>
    <n v="0"/>
    <n v="0"/>
    <n v="0"/>
    <n v="0"/>
    <n v="0"/>
    <x v="0"/>
    <m/>
    <x v="6"/>
    <x v="3"/>
    <s v="SPARE-ISSUE"/>
    <x v="3"/>
    <s v="(05/05/2026 ocm ran 19h): 05.05.26: Site UP mais instable après le travaux menés ce jour sur Dizangue, ODU spare à installer sur le canal main ce 06.05.26_x000a_05.05.26: FME en route pour le site de Dizangue, ETA=11H UTC - FME sur site et travaux en cours_x000a_04.05.26: FME en route pour le site, ETA=15H UTC. Travaux menés sans succès sur site et suite des travaux sur Dizangue ce 05.05.26, escalade faite au PM_x000a_03.05.2026: Spare(ODU) Remplacee mais site toujours down. Le FME n'ayant pas la main sur le FE Dizangue pour troubleshooting. Recommande au FME de S''y rendre pour travaux Conjoint. Update ASAP_x000a_03.05.2026: Spare(ODU) recu Ce matin FME en Rpoute ETA=13H_x000a_02.05.2026: Spare(ODU) received to EDEA and Intervention will be done after Songoulou ETA=15H30_x000a_01.05.2026: Spare MAD par OCM. ODU shipping to Edea ongoing ETD=01.05.2026_x000a_30.04.26: ODU remis ce jour par OCM, ETD à préciser_x000a_28/04/2026 Odu MPT-MC 3DB20858AC  8GHz fautlty pas disponible au WH  commande passé a OCM ..;..;(05/05/2026 cell zte): 05.05.26: FME en route pour le site de Dizangue, ETA=11H UTC_x000a_04.05.26: FME en route pour le site, ETA=15H UTC. Travaux menés sans succès sur site et suite des travaux sur Dizangue ce 05.05.26, escalade faite au PM_x000a_03.05.2026: Spare(ODU) Remplacee mais site toujours down. Le FME n'ayant pas la main sur le FE Dizangue pour troubleshooting. Recommande au FME de S''y rendre pour travaux Conjoint. Update ASAP_x000a_03.05.2026: Spare(ODU) recu Ce matin FME en Rpoute ETA=13H_x000a_02.05.2026: Spare(ODU) received to EDEA and Intervention will be done after Songoulou ETA=15H30_x000a_01.05.2026: Spare MAD par OCM. ODU shipping to Edea ongoing ETD=01.05.2026_x000a_30.04.26: ODU remis ce jour par OCM, ETD à préciser_x000a_28/04/2026 Odu MPT-MC 3DB20858AC  8GHz fautlty pas disponible au WH  commande passé a OCM ..;..;(05/05/2026 ocm ran 10h): 05.05.26: FME en route pour le site de Dizangue, ETA=11H UTC_x000a_04.05.26: FME en route pour le site, ETA=15H UTC. Travaux menés sans succès sur site et suite des travaux sur Dizangue ce 05.05.26, escalade faite au PM_x000a_03.05.2026: Spare(ODU) Remplacee mais site toujours down. Le FME n'ayant pas la main sur le FE Dizangue pour troubleshooting. Recommande au FME de S''y rendre pour travaux Conjoint. Update ASAP_x000a_03.05.2026: Spare(ODU) recu Ce matin FME en Rpoute ETA=13H_x000a_02.05.2026: Spare(ODU) received to EDEA and Intervention will be done after Songoulou ETA=15H30_x000a_01.05.2026: Spare MAD par OCM. ODU shipping to Edea ongoing ETD=01.05.2026_x000a_30.04.26: ODU remis ce jour par OCM, ETD à préciser_x000a_28/04/2026 Odu MPT-MC 3DB20858AC  8GHz fautlty pas disponible au WH  commande passé a OCM ..;..;(05/05/2026 ocm ran 00h): 04.05.26: ODU 3DB20858AC faulty, commande en cours_x000a_04.05.26: FME en route pour le site, ETA=15H UTC. Travaux menés sans succès sur site et suite des travaux sur Dizangue ce 05.05.26, escalade faite au PM_x000a_03.05.2026: Spare(ODU) Remplacee mais site toujours down. Le FME n'ayant pas la main sur le FE Dizangue pour troubleshooting. Recommande au FME de S''y rendre pour travaux Conjoint. Update ASAP_x000a_03.05.2026: Spare(ODU) recu Ce matin FME en Rpoute ETA=13H_x000a_02.05.2026: Spare(ODU) received to EDEA and Intervention will be done after Songoulou ETA=15H30_x000a_01.05.2026: Spare MAD par OCM. ODU shipping to Edea ongoing ETD=01.05.2026_x000a_30.04.26: ODU remis ce jour par OCM, ETD à préciser_x000a_28/04/2026 Odu MPT-MC 3DB20858AC  8GHz fautlty pas disponible au WH  commande passé a OCM "/>
  </r>
  <r>
    <s v="Ndokok"/>
    <s v="CTR_059"/>
    <s v="LITTORAL"/>
    <s v="IHS"/>
    <s v="Grid-Gen"/>
    <s v="CENTRE"/>
    <s v="Ndokok"/>
    <s v="ZTE"/>
    <n v="0"/>
    <n v="0"/>
    <n v="0"/>
    <n v="0"/>
    <n v="0"/>
    <n v="0"/>
    <n v="0"/>
    <n v="0"/>
    <n v="0"/>
    <n v="0"/>
    <n v="0"/>
    <n v="0"/>
    <n v="0"/>
    <n v="0"/>
    <n v="0"/>
    <n v="0"/>
    <n v="0"/>
    <n v="0"/>
    <n v="0"/>
    <n v="0"/>
    <n v="0"/>
    <n v="0"/>
    <n v="0"/>
    <n v="0"/>
    <x v="0"/>
    <m/>
    <x v="8"/>
    <x v="5"/>
    <s v="no root cause"/>
    <x v="5"/>
    <s v=""/>
  </r>
  <r>
    <s v="MISSOLE-II-PK35-IHS"/>
    <s v="LIT_750"/>
    <s v="LITTORAL"/>
    <m/>
    <m/>
    <s v="LITTORAL"/>
    <s v="Missole"/>
    <s v="ZTE"/>
    <n v="0"/>
    <n v="0"/>
    <n v="0"/>
    <n v="0"/>
    <n v="0"/>
    <n v="0"/>
    <n v="0"/>
    <n v="0"/>
    <n v="0"/>
    <n v="0"/>
    <n v="0"/>
    <n v="0"/>
    <n v="0"/>
    <n v="0"/>
    <n v="0"/>
    <n v="0"/>
    <n v="0"/>
    <n v="0"/>
    <n v="0"/>
    <n v="0"/>
    <n v="0"/>
    <n v="0"/>
    <n v="0"/>
    <n v="0"/>
    <x v="0"/>
    <m/>
    <x v="8"/>
    <x v="5"/>
    <s v="no root cause"/>
    <x v="5"/>
    <s v=""/>
  </r>
  <r>
    <s v="Yembon"/>
    <s v="SUD_243"/>
    <s v="CENTRE"/>
    <s v="CAMUSAT"/>
    <s v="HGB"/>
    <s v="SUD"/>
    <s v="Yembon"/>
    <s v="ZTE"/>
    <n v="0"/>
    <n v="0"/>
    <n v="0"/>
    <n v="0"/>
    <n v="0"/>
    <n v="0"/>
    <n v="0"/>
    <n v="0"/>
    <n v="0"/>
    <n v="0"/>
    <n v="0"/>
    <n v="0"/>
    <n v="0"/>
    <n v="0"/>
    <n v="0"/>
    <n v="0"/>
    <n v="0"/>
    <n v="0"/>
    <n v="0"/>
    <n v="0"/>
    <n v="0"/>
    <n v="0"/>
    <n v="0"/>
    <n v="0"/>
    <x v="0"/>
    <m/>
    <x v="8"/>
    <x v="5"/>
    <s v="no root cause"/>
    <x v="5"/>
    <s v=""/>
  </r>
  <r>
    <s v="Mbomela-IHS"/>
    <s v="SUD_105"/>
    <s v="CENTRE"/>
    <s v="IHS"/>
    <s v="Gen-Lithium"/>
    <s v="SUD"/>
    <s v="Mbomela"/>
    <s v="ZTE"/>
    <n v="0"/>
    <n v="0"/>
    <n v="0"/>
    <n v="0"/>
    <n v="0"/>
    <n v="0"/>
    <n v="0"/>
    <n v="0"/>
    <n v="0"/>
    <n v="0"/>
    <n v="0"/>
    <n v="0"/>
    <n v="0"/>
    <n v="0"/>
    <n v="0"/>
    <n v="0"/>
    <n v="0"/>
    <n v="0"/>
    <n v="0"/>
    <n v="0"/>
    <n v="0"/>
    <n v="0"/>
    <n v="0"/>
    <n v="0"/>
    <x v="0"/>
    <m/>
    <x v="8"/>
    <x v="5"/>
    <s v="no root cause"/>
    <x v="5"/>
    <s v=""/>
  </r>
  <r>
    <s v="Mekoto"/>
    <s v="SUD_126"/>
    <s v="CENTRE"/>
    <s v="CAMUSAT"/>
    <s v="Hybrid Solar S3"/>
    <s v="SUD"/>
    <s v="Ekombitié"/>
    <s v="ZTE"/>
    <n v="0"/>
    <n v="0"/>
    <n v="0"/>
    <n v="0"/>
    <n v="0"/>
    <n v="0"/>
    <n v="0"/>
    <n v="0"/>
    <n v="0"/>
    <n v="0"/>
    <n v="0"/>
    <n v="0"/>
    <n v="0"/>
    <n v="0"/>
    <n v="0"/>
    <n v="0"/>
    <n v="0"/>
    <n v="0"/>
    <n v="0"/>
    <n v="0"/>
    <n v="0"/>
    <n v="0"/>
    <n v="0"/>
    <n v="0"/>
    <x v="0"/>
    <m/>
    <x v="8"/>
    <x v="5"/>
    <s v="no root cause"/>
    <x v="5"/>
    <s v=""/>
  </r>
  <r>
    <s v="Avobengon"/>
    <s v="SUD_244"/>
    <s v="CENTRE"/>
    <s v="IHS"/>
    <s v="Gen-Lithium"/>
    <s v="SUD"/>
    <s v="Avobengon"/>
    <s v="ZTE"/>
    <n v="0"/>
    <n v="0"/>
    <n v="0"/>
    <n v="0"/>
    <n v="0"/>
    <n v="0"/>
    <n v="0"/>
    <n v="0"/>
    <n v="0"/>
    <n v="0"/>
    <n v="0"/>
    <n v="0"/>
    <n v="0"/>
    <n v="0"/>
    <n v="0"/>
    <n v="0"/>
    <n v="0"/>
    <n v="0"/>
    <n v="0"/>
    <n v="0"/>
    <n v="0"/>
    <n v="0"/>
    <n v="0"/>
    <n v="0"/>
    <x v="0"/>
    <m/>
    <x v="8"/>
    <x v="5"/>
    <s v="no root cause"/>
    <x v="5"/>
    <s v=""/>
  </r>
  <r>
    <s v="Koungoulou-MTN"/>
    <s v="SUD_248"/>
    <s v="CENTRE"/>
    <s v="IHS"/>
    <s v="Gen-Lithium"/>
    <s v="SUD"/>
    <s v="Koungoulou"/>
    <s v="ZTE"/>
    <n v="0"/>
    <n v="0"/>
    <n v="0"/>
    <n v="0"/>
    <n v="0"/>
    <n v="0"/>
    <n v="0"/>
    <n v="0"/>
    <n v="0"/>
    <n v="0"/>
    <n v="0"/>
    <n v="0"/>
    <n v="0"/>
    <n v="0"/>
    <n v="0"/>
    <n v="0"/>
    <n v="0"/>
    <n v="0"/>
    <n v="0"/>
    <n v="0"/>
    <n v="0"/>
    <n v="0"/>
    <n v="0"/>
    <n v="0"/>
    <x v="0"/>
    <m/>
    <x v="8"/>
    <x v="5"/>
    <s v="no root cause"/>
    <x v="5"/>
    <s v=""/>
  </r>
  <r>
    <s v="Bikoula-MTN"/>
    <s v="SUD_232"/>
    <s v="CENTRE"/>
    <s v="IHS"/>
    <s v="Gen-Lithium"/>
    <s v="SUD"/>
    <s v="Bikoula"/>
    <s v="ZTE"/>
    <n v="0"/>
    <n v="0"/>
    <n v="0"/>
    <n v="0"/>
    <n v="0"/>
    <n v="0"/>
    <n v="0"/>
    <n v="0"/>
    <n v="0"/>
    <n v="0"/>
    <n v="0"/>
    <n v="0"/>
    <n v="0"/>
    <n v="0"/>
    <n v="0"/>
    <n v="0"/>
    <n v="0"/>
    <n v="0"/>
    <n v="0"/>
    <n v="0"/>
    <n v="0"/>
    <n v="0"/>
    <n v="0"/>
    <n v="0"/>
    <x v="0"/>
    <m/>
    <x v="8"/>
    <x v="5"/>
    <s v="no root cause"/>
    <x v="5"/>
    <s v=""/>
  </r>
  <r>
    <s v="Ngoulemakong-MTN"/>
    <s v="EST_067"/>
    <s v="CENTRE"/>
    <s v="IHS"/>
    <s v="Grid-Hybrid-Gen"/>
    <s v="EST"/>
    <s v="Ngoulemakong"/>
    <s v="ZTE"/>
    <n v="0"/>
    <n v="0"/>
    <n v="0"/>
    <n v="0"/>
    <n v="0"/>
    <n v="0"/>
    <n v="0"/>
    <n v="0"/>
    <n v="0"/>
    <n v="0"/>
    <n v="0"/>
    <n v="0"/>
    <n v="0"/>
    <n v="0"/>
    <n v="0"/>
    <n v="0"/>
    <n v="0"/>
    <n v="0"/>
    <n v="0"/>
    <n v="0"/>
    <n v="0"/>
    <n v="0"/>
    <n v="0"/>
    <n v="0"/>
    <x v="0"/>
    <m/>
    <x v="8"/>
    <x v="5"/>
    <s v="no root cause"/>
    <x v="5"/>
    <s v=""/>
  </r>
  <r>
    <s v="Motcheboum"/>
    <s v="EST_062"/>
    <s v="CENTRE"/>
    <s v="IHS"/>
    <s v="Grid-Gen"/>
    <s v="EST"/>
    <s v="Motcheboum"/>
    <s v="ZTE"/>
    <n v="0"/>
    <n v="0"/>
    <n v="0"/>
    <n v="0"/>
    <n v="0"/>
    <n v="0"/>
    <n v="0"/>
    <n v="0"/>
    <n v="0"/>
    <n v="0"/>
    <n v="0"/>
    <n v="0"/>
    <n v="0"/>
    <n v="0"/>
    <n v="0"/>
    <n v="0"/>
    <n v="0"/>
    <n v="0"/>
    <n v="0"/>
    <n v="0"/>
    <n v="0"/>
    <n v="0"/>
    <n v="0"/>
    <n v="0"/>
    <x v="0"/>
    <m/>
    <x v="8"/>
    <x v="5"/>
    <s v="no root cause"/>
    <x v="5"/>
    <s v=""/>
  </r>
  <r>
    <s v="Nkoum"/>
    <s v="EST_022"/>
    <s v="CENTRE"/>
    <s v="IHS"/>
    <s v="Grid-Gen"/>
    <s v="EST"/>
    <s v="Nkoum"/>
    <s v="ZTE"/>
    <n v="0"/>
    <n v="0"/>
    <n v="0"/>
    <n v="0"/>
    <n v="0"/>
    <n v="0"/>
    <n v="0"/>
    <n v="0"/>
    <n v="0"/>
    <n v="0"/>
    <n v="0"/>
    <n v="0"/>
    <n v="0"/>
    <n v="0"/>
    <n v="0"/>
    <n v="0"/>
    <n v="0"/>
    <n v="0"/>
    <n v="0"/>
    <n v="0"/>
    <n v="0"/>
    <n v="0"/>
    <n v="0"/>
    <n v="0"/>
    <x v="0"/>
    <m/>
    <x v="8"/>
    <x v="5"/>
    <s v="no root cause"/>
    <x v="5"/>
    <s v=""/>
  </r>
  <r>
    <s v="Messok"/>
    <s v="SUD_106"/>
    <s v="CENTRE"/>
    <s v="CAMUSAT"/>
    <s v="Hybrid Solar - S3"/>
    <s v="SUD"/>
    <s v="Messok"/>
    <s v="ZTE"/>
    <n v="0"/>
    <n v="0"/>
    <n v="0"/>
    <n v="0"/>
    <n v="0"/>
    <n v="0"/>
    <n v="0"/>
    <n v="0"/>
    <n v="0"/>
    <n v="0"/>
    <n v="0"/>
    <n v="0"/>
    <n v="0"/>
    <n v="0"/>
    <n v="0"/>
    <n v="0"/>
    <n v="0"/>
    <n v="0"/>
    <n v="0"/>
    <n v="0"/>
    <n v="0"/>
    <n v="0"/>
    <n v="0"/>
    <n v="0"/>
    <x v="0"/>
    <m/>
    <x v="8"/>
    <x v="5"/>
    <s v="no root cause"/>
    <x v="5"/>
    <s v=""/>
  </r>
  <r>
    <s v="Godola-MTN"/>
    <s v="EXN_028"/>
    <s v="EXTREME-NORD"/>
    <s v="IHS"/>
    <s v="Grid-Gen"/>
    <s v="EXTREME-NORD"/>
    <s v="Godola"/>
    <s v="Huawei"/>
    <n v="0"/>
    <n v="0"/>
    <n v="0"/>
    <n v="0"/>
    <n v="0"/>
    <n v="0"/>
    <n v="0"/>
    <n v="0"/>
    <n v="0"/>
    <n v="0"/>
    <n v="0"/>
    <n v="0"/>
    <n v="0"/>
    <n v="0.561804966997971"/>
    <n v="0"/>
    <n v="0"/>
    <n v="0"/>
    <n v="0"/>
    <n v="0"/>
    <n v="0"/>
    <n v="0"/>
    <n v="0"/>
    <n v="0"/>
    <n v="0"/>
    <x v="2"/>
    <m/>
    <x v="8"/>
    <x v="5"/>
    <s v="no root cause"/>
    <x v="5"/>
    <s v=""/>
  </r>
  <r>
    <s v="Doulek"/>
    <s v="EXN_272"/>
    <s v="EXTREME-NORD"/>
    <s v="ESCO"/>
    <s v="Hybrid Solar - S3"/>
    <s v="EXTREME-NORD"/>
    <s v="Doulek"/>
    <s v="Huawei"/>
    <n v="0"/>
    <n v="0"/>
    <n v="0"/>
    <n v="0"/>
    <n v="0"/>
    <n v="0"/>
    <n v="0"/>
    <n v="0"/>
    <n v="0"/>
    <n v="0"/>
    <n v="0"/>
    <n v="0"/>
    <n v="0"/>
    <n v="0.56617456118573306"/>
    <n v="0"/>
    <n v="0"/>
    <n v="0"/>
    <n v="0"/>
    <n v="0"/>
    <n v="0"/>
    <n v="0"/>
    <n v="0"/>
    <n v="0"/>
    <n v="0"/>
    <x v="2"/>
    <m/>
    <x v="8"/>
    <x v="5"/>
    <s v="no root cause"/>
    <x v="5"/>
    <s v=""/>
  </r>
  <r>
    <s v="DOUBLE-IHS"/>
    <s v="EXN_109"/>
    <s v="EXTREME-NORD"/>
    <s v="IHS"/>
    <s v="Grid-Gen"/>
    <s v="EXTREME-NORD"/>
    <s v="Double(Djakaramani)"/>
    <s v="Huawei"/>
    <n v="0"/>
    <n v="0"/>
    <n v="0"/>
    <n v="0"/>
    <n v="0"/>
    <n v="0"/>
    <n v="0"/>
    <n v="0"/>
    <n v="0"/>
    <n v="0"/>
    <n v="0"/>
    <n v="0"/>
    <n v="0"/>
    <n v="0.56679878892684188"/>
    <n v="0"/>
    <n v="0"/>
    <n v="0"/>
    <n v="0"/>
    <n v="0"/>
    <n v="0"/>
    <n v="0"/>
    <n v="0"/>
    <n v="0"/>
    <n v="0"/>
    <x v="2"/>
    <m/>
    <x v="8"/>
    <x v="5"/>
    <s v="no root cause"/>
    <x v="5"/>
    <s v=""/>
  </r>
  <r>
    <s v="Ndonkol-MTN-IHS"/>
    <s v="SUD_062"/>
    <s v="LITTORAL"/>
    <s v="IHS"/>
    <s v="Grid-Gen"/>
    <s v="SUD"/>
    <s v="Ndonkol"/>
    <s v="ZTE"/>
    <n v="0"/>
    <n v="0"/>
    <n v="0"/>
    <n v="0"/>
    <n v="0"/>
    <n v="0"/>
    <n v="0"/>
    <n v="0"/>
    <n v="0"/>
    <n v="0"/>
    <n v="0"/>
    <n v="0"/>
    <n v="0"/>
    <n v="0"/>
    <n v="0"/>
    <n v="0"/>
    <n v="0"/>
    <n v="0"/>
    <n v="0"/>
    <n v="0"/>
    <n v="0"/>
    <n v="0"/>
    <n v="0"/>
    <n v="0"/>
    <x v="0"/>
    <m/>
    <x v="8"/>
    <x v="5"/>
    <s v="no root cause"/>
    <x v="5"/>
    <s v=""/>
  </r>
  <r>
    <s v="Adouma"/>
    <s v="EST_134"/>
    <s v="CENTRE"/>
    <s v="CAMUSAT"/>
    <s v="Hybrid Solar - S3"/>
    <s v="EST"/>
    <s v="Adouma"/>
    <s v="ZTE"/>
    <n v="0"/>
    <n v="0"/>
    <n v="0"/>
    <n v="0"/>
    <n v="0"/>
    <n v="0"/>
    <n v="0"/>
    <n v="0"/>
    <n v="0"/>
    <n v="0"/>
    <n v="0"/>
    <n v="0"/>
    <n v="0"/>
    <n v="0"/>
    <n v="0"/>
    <n v="0"/>
    <n v="0"/>
    <n v="0"/>
    <n v="0"/>
    <n v="0"/>
    <n v="0"/>
    <n v="0"/>
    <n v="0"/>
    <n v="0"/>
    <x v="0"/>
    <m/>
    <x v="8"/>
    <x v="5"/>
    <s v="no root cause"/>
    <x v="5"/>
    <s v=""/>
  </r>
  <r>
    <s v="GADJI"/>
    <s v="EST_147"/>
    <s v="CENTRE"/>
    <m/>
    <m/>
    <s v="EST"/>
    <s v="Gadji"/>
    <s v="ZTE"/>
    <n v="0"/>
    <n v="0"/>
    <n v="0"/>
    <n v="0"/>
    <n v="0"/>
    <n v="0"/>
    <n v="0"/>
    <n v="0"/>
    <n v="0"/>
    <n v="0"/>
    <n v="0"/>
    <n v="0"/>
    <n v="0"/>
    <n v="0"/>
    <n v="0"/>
    <n v="0"/>
    <n v="0"/>
    <n v="0"/>
    <n v="0"/>
    <n v="0"/>
    <n v="0"/>
    <n v="0"/>
    <n v="0"/>
    <n v="0"/>
    <x v="0"/>
    <m/>
    <x v="8"/>
    <x v="5"/>
    <s v="no root cause"/>
    <x v="5"/>
    <s v=""/>
  </r>
  <r>
    <s v="Badongoue-MTN-IHS"/>
    <s v="EST_089"/>
    <s v="CENTRE"/>
    <s v="IHS"/>
    <s v="Grid-Gen-Lithium"/>
    <s v="EST"/>
    <s v="Badongoue"/>
    <s v="ZTE"/>
    <n v="0"/>
    <n v="0"/>
    <n v="0"/>
    <n v="0"/>
    <n v="0"/>
    <n v="0"/>
    <n v="0"/>
    <n v="0"/>
    <n v="0"/>
    <n v="0"/>
    <n v="0"/>
    <n v="0"/>
    <n v="0"/>
    <n v="0"/>
    <n v="0"/>
    <n v="0"/>
    <n v="0"/>
    <n v="0"/>
    <n v="0"/>
    <n v="0"/>
    <n v="0"/>
    <n v="0"/>
    <n v="0"/>
    <n v="0"/>
    <x v="0"/>
    <m/>
    <x v="8"/>
    <x v="5"/>
    <s v="no root cause"/>
    <x v="5"/>
    <s v=""/>
  </r>
  <r>
    <s v="Dimako"/>
    <s v="EST_019"/>
    <s v="CENTRE"/>
    <s v="IHS"/>
    <s v="Grid-Gen"/>
    <s v="EST"/>
    <s v="Dimako"/>
    <s v="ZTE"/>
    <n v="0"/>
    <n v="0"/>
    <n v="0"/>
    <n v="0"/>
    <n v="0"/>
    <n v="0"/>
    <n v="0"/>
    <n v="0"/>
    <n v="0"/>
    <n v="0"/>
    <n v="0"/>
    <n v="0"/>
    <n v="0"/>
    <n v="0"/>
    <n v="0"/>
    <n v="0"/>
    <n v="0"/>
    <n v="0"/>
    <n v="0"/>
    <n v="0"/>
    <n v="0"/>
    <n v="0"/>
    <n v="0"/>
    <n v="0"/>
    <x v="0"/>
    <m/>
    <x v="8"/>
    <x v="5"/>
    <s v="no root cause"/>
    <x v="5"/>
    <s v=""/>
  </r>
  <r>
    <s v="Atok"/>
    <s v="EST_017"/>
    <s v="CENTRE"/>
    <s v="IHS"/>
    <s v="Grid-Gen-Lithium"/>
    <s v="EST"/>
    <s v="Atok"/>
    <s v="ZTE"/>
    <n v="0"/>
    <n v="0"/>
    <n v="0"/>
    <n v="0"/>
    <n v="0"/>
    <n v="0"/>
    <n v="0"/>
    <n v="0"/>
    <n v="0"/>
    <n v="0"/>
    <n v="0"/>
    <n v="0"/>
    <n v="0"/>
    <n v="0"/>
    <n v="0"/>
    <n v="0"/>
    <n v="0"/>
    <n v="0"/>
    <n v="0"/>
    <n v="0"/>
    <n v="0"/>
    <n v="0"/>
    <n v="0"/>
    <n v="0"/>
    <x v="0"/>
    <m/>
    <x v="8"/>
    <x v="5"/>
    <s v="no root cause"/>
    <x v="5"/>
    <s v=""/>
  </r>
  <r>
    <s v="Guendjen"/>
    <s v="EXN_205"/>
    <s v="EXTREME-NORD"/>
    <s v="CAMUSAT"/>
    <s v="Hybrid Solar - S3"/>
    <s v="EXTREME-NORD"/>
    <s v="Kalfou"/>
    <s v="Huawei"/>
    <n v="0"/>
    <n v="0"/>
    <n v="0"/>
    <n v="0"/>
    <n v="0"/>
    <n v="0"/>
    <n v="0"/>
    <n v="0"/>
    <n v="0"/>
    <n v="0"/>
    <n v="0"/>
    <n v="0"/>
    <n v="0"/>
    <n v="0.64454189531237061"/>
    <n v="0"/>
    <n v="0"/>
    <n v="0"/>
    <n v="0"/>
    <n v="0"/>
    <n v="0"/>
    <n v="0"/>
    <n v="0"/>
    <n v="0"/>
    <n v="0"/>
    <x v="2"/>
    <m/>
    <x v="8"/>
    <x v="5"/>
    <s v="no root cause"/>
    <x v="5"/>
    <s v=""/>
  </r>
  <r>
    <s v="Bigoens-IHS"/>
    <s v="EST_029"/>
    <s v="CENTRE"/>
    <s v="IHS"/>
    <s v="Gen-Lithium"/>
    <s v="EST"/>
    <s v="Bigoens"/>
    <s v="ZTE"/>
    <n v="0"/>
    <n v="0"/>
    <n v="0"/>
    <n v="0"/>
    <n v="0"/>
    <n v="0"/>
    <n v="0"/>
    <n v="0"/>
    <n v="0"/>
    <n v="0"/>
    <n v="0"/>
    <n v="0"/>
    <n v="0"/>
    <n v="0"/>
    <n v="0"/>
    <n v="0"/>
    <n v="0"/>
    <n v="0"/>
    <n v="0"/>
    <n v="0"/>
    <n v="0"/>
    <n v="0"/>
    <n v="0"/>
    <n v="0"/>
    <x v="0"/>
    <m/>
    <x v="8"/>
    <x v="5"/>
    <s v="no root cause"/>
    <x v="5"/>
    <s v=""/>
  </r>
  <r>
    <s v="Andom-MTN"/>
    <s v="CTR_305"/>
    <s v="CENTRE"/>
    <s v="IHS"/>
    <s v="Hybrid-Gen"/>
    <s v="CENTRE"/>
    <s v="Andom"/>
    <s v="ZTE"/>
    <n v="0"/>
    <n v="0"/>
    <n v="0"/>
    <n v="0"/>
    <n v="0"/>
    <n v="0"/>
    <n v="0"/>
    <n v="0"/>
    <n v="0"/>
    <n v="0"/>
    <n v="0"/>
    <n v="0"/>
    <n v="0"/>
    <n v="0"/>
    <n v="0"/>
    <n v="0"/>
    <n v="0"/>
    <n v="0"/>
    <n v="0"/>
    <n v="0"/>
    <n v="0"/>
    <n v="0"/>
    <n v="0"/>
    <n v="0"/>
    <x v="0"/>
    <m/>
    <x v="8"/>
    <x v="5"/>
    <s v="no root cause"/>
    <x v="5"/>
    <s v=""/>
  </r>
  <r>
    <s v="Nyazanga"/>
    <s v="SUD_249"/>
    <s v="CENTRE"/>
    <s v="IHS"/>
    <s v="Grid-Gen-Lithium"/>
    <s v="SUD"/>
    <s v="Nyazanga"/>
    <s v="ZTE"/>
    <n v="0"/>
    <n v="0"/>
    <n v="0"/>
    <n v="0"/>
    <n v="0"/>
    <n v="0"/>
    <n v="0"/>
    <n v="0"/>
    <n v="0"/>
    <n v="0"/>
    <n v="0"/>
    <n v="0"/>
    <n v="0"/>
    <n v="0"/>
    <n v="0"/>
    <n v="0"/>
    <n v="0"/>
    <n v="0"/>
    <n v="0"/>
    <n v="0"/>
    <n v="0"/>
    <n v="0"/>
    <n v="0"/>
    <n v="0"/>
    <x v="0"/>
    <m/>
    <x v="5"/>
    <x v="0"/>
    <s v="Defaut GE &amp; Power Cabinet"/>
    <x v="0"/>
    <s v="( hourly IHS): 05-05-2026 09:34:00 47.3v Sylvain is manage ETA 10:15"/>
  </r>
  <r>
    <s v="Melane"/>
    <s v="SUD_256"/>
    <s v="CENTRE"/>
    <s v="IHS"/>
    <s v="Grid-Gen"/>
    <s v="SUD"/>
    <s v="Melane"/>
    <s v="ZTE"/>
    <n v="0"/>
    <n v="0"/>
    <n v="0"/>
    <n v="0"/>
    <n v="0"/>
    <n v="0"/>
    <n v="0"/>
    <n v="0"/>
    <n v="0"/>
    <n v="0"/>
    <n v="0"/>
    <n v="0"/>
    <n v="0"/>
    <n v="0"/>
    <n v="0"/>
    <n v="0"/>
    <n v="0"/>
    <n v="0"/>
    <n v="0"/>
    <n v="0"/>
    <n v="0"/>
    <n v="0"/>
    <n v="0"/>
    <n v="0"/>
    <x v="0"/>
    <m/>
    <x v="8"/>
    <x v="5"/>
    <s v="no root cause"/>
    <x v="5"/>
    <s v=""/>
  </r>
  <r>
    <s v="Kpwang-MTN"/>
    <s v="SUD_239"/>
    <s v="CENTRE"/>
    <s v="IHS"/>
    <s v="Grid-Gen"/>
    <s v="SUD"/>
    <s v="Kpwang"/>
    <s v="ZTE"/>
    <n v="0"/>
    <n v="0"/>
    <n v="0"/>
    <n v="0"/>
    <n v="0"/>
    <n v="0"/>
    <n v="0"/>
    <n v="0"/>
    <n v="0"/>
    <n v="0"/>
    <n v="0"/>
    <n v="0"/>
    <n v="0"/>
    <n v="0"/>
    <n v="0"/>
    <n v="0"/>
    <n v="0"/>
    <n v="0"/>
    <n v="0"/>
    <n v="0"/>
    <n v="0"/>
    <n v="0"/>
    <n v="0"/>
    <n v="0"/>
    <x v="0"/>
    <m/>
    <x v="8"/>
    <x v="5"/>
    <s v="no root cause"/>
    <x v="5"/>
    <s v=""/>
  </r>
  <r>
    <s v="Ebanga-Ngoulou-New"/>
    <s v="SUD_019"/>
    <s v="CENTRE"/>
    <s v="CAMUSAT"/>
    <s v="Medium Grid + GE"/>
    <s v="SUD"/>
    <s v="Ebanga-Ngoulou"/>
    <s v="ZTE"/>
    <n v="0"/>
    <n v="0"/>
    <n v="0"/>
    <n v="0"/>
    <n v="0"/>
    <n v="0"/>
    <n v="0"/>
    <n v="0"/>
    <n v="0"/>
    <n v="0"/>
    <n v="0"/>
    <n v="0"/>
    <n v="0"/>
    <n v="0"/>
    <n v="0"/>
    <n v="0"/>
    <n v="0"/>
    <n v="0"/>
    <n v="0"/>
    <n v="0"/>
    <n v="0"/>
    <n v="0"/>
    <n v="0"/>
    <n v="0"/>
    <x v="0"/>
    <m/>
    <x v="8"/>
    <x v="5"/>
    <s v="no root cause"/>
    <x v="5"/>
    <s v=""/>
  </r>
  <r>
    <s v="EMINEMVOM-IHS"/>
    <s v="SUD_107"/>
    <s v="CENTRE"/>
    <s v="IHS"/>
    <s v="Hybrid-Gen-Lithium"/>
    <s v="SUD"/>
    <s v="Eminevom"/>
    <s v="ZTE"/>
    <n v="0"/>
    <n v="0"/>
    <n v="0"/>
    <n v="0"/>
    <n v="0"/>
    <n v="0"/>
    <n v="0"/>
    <n v="0"/>
    <n v="0"/>
    <n v="0"/>
    <n v="0"/>
    <n v="0"/>
    <n v="0"/>
    <n v="0"/>
    <n v="0"/>
    <n v="0"/>
    <n v="0"/>
    <n v="0"/>
    <n v="0"/>
    <n v="0"/>
    <n v="0"/>
    <n v="0"/>
    <n v="0"/>
    <n v="0"/>
    <x v="0"/>
    <m/>
    <x v="8"/>
    <x v="5"/>
    <s v="no root cause"/>
    <x v="5"/>
    <s v=""/>
  </r>
  <r>
    <s v="Evelessi-IHS"/>
    <s v="SUD_138"/>
    <s v="CENTRE"/>
    <s v="IHS"/>
    <s v="Gen-Lithium"/>
    <s v="SUD"/>
    <s v="Sangmelima"/>
    <s v="ZTE"/>
    <n v="0"/>
    <n v="0"/>
    <n v="0"/>
    <n v="0"/>
    <n v="0"/>
    <n v="0"/>
    <n v="0"/>
    <n v="0"/>
    <n v="0"/>
    <n v="0"/>
    <n v="0"/>
    <n v="0"/>
    <n v="0"/>
    <n v="0"/>
    <n v="0"/>
    <n v="0"/>
    <n v="0"/>
    <n v="0"/>
    <n v="0"/>
    <n v="0"/>
    <n v="0"/>
    <n v="0"/>
    <n v="0"/>
    <n v="0"/>
    <x v="0"/>
    <m/>
    <x v="8"/>
    <x v="5"/>
    <s v="no root cause"/>
    <x v="5"/>
    <s v=""/>
  </r>
  <r>
    <s v="Olounou-MTN"/>
    <s v="CTR_298"/>
    <s v="CENTRE"/>
    <s v="IHS"/>
    <s v="Grid-Gen-Lithium"/>
    <s v="CENTRE"/>
    <s v="Olounou"/>
    <s v="ZTE"/>
    <n v="0"/>
    <n v="0"/>
    <n v="0"/>
    <n v="0"/>
    <n v="0"/>
    <n v="0"/>
    <n v="0"/>
    <n v="0"/>
    <n v="0"/>
    <n v="0"/>
    <n v="0"/>
    <n v="0"/>
    <n v="0"/>
    <n v="0"/>
    <n v="0"/>
    <n v="0"/>
    <n v="0"/>
    <n v="0"/>
    <n v="0"/>
    <n v="0"/>
    <n v="0"/>
    <n v="0"/>
    <n v="0"/>
    <n v="0"/>
    <x v="0"/>
    <m/>
    <x v="8"/>
    <x v="5"/>
    <s v="no root cause"/>
    <x v="5"/>
    <s v=""/>
  </r>
  <r>
    <s v="Koundou-MTN"/>
    <s v="CTR_823"/>
    <s v="CENTRE"/>
    <s v="CAMUSAT"/>
    <s v="HGB"/>
    <s v="CENTRE"/>
    <s v="Koundou"/>
    <s v="ZTE"/>
    <n v="0"/>
    <n v="0"/>
    <n v="0"/>
    <n v="0"/>
    <n v="0"/>
    <n v="0"/>
    <n v="0"/>
    <n v="0"/>
    <n v="0"/>
    <n v="0"/>
    <n v="0"/>
    <n v="0"/>
    <n v="0"/>
    <n v="0"/>
    <n v="0"/>
    <n v="0"/>
    <n v="0"/>
    <n v="0"/>
    <n v="0"/>
    <n v="0"/>
    <n v="0"/>
    <n v="0"/>
    <n v="0"/>
    <n v="0"/>
    <x v="0"/>
    <m/>
    <x v="8"/>
    <x v="5"/>
    <s v="no root cause"/>
    <x v="5"/>
    <s v=""/>
  </r>
  <r>
    <s v="Mvoutessi-MTN"/>
    <s v="SUD_237"/>
    <s v="CENTRE"/>
    <s v="IHS"/>
    <s v="Gen Only"/>
    <s v="SUD"/>
    <s v="Mvoutessi"/>
    <s v="ZTE"/>
    <n v="0"/>
    <n v="0"/>
    <n v="0"/>
    <n v="0"/>
    <n v="0"/>
    <n v="0"/>
    <n v="0"/>
    <n v="0"/>
    <n v="0"/>
    <n v="0"/>
    <n v="0"/>
    <n v="0"/>
    <n v="0"/>
    <n v="0"/>
    <n v="0"/>
    <n v="0"/>
    <n v="0"/>
    <n v="0"/>
    <n v="0"/>
    <n v="0"/>
    <n v="0"/>
    <n v="0"/>
    <n v="0"/>
    <n v="0"/>
    <x v="0"/>
    <m/>
    <x v="8"/>
    <x v="5"/>
    <s v="no root cause"/>
    <x v="5"/>
    <s v=""/>
  </r>
  <r>
    <s v="Nkout"/>
    <s v="SUD_012"/>
    <s v="CENTRE"/>
    <s v="IHS"/>
    <s v="Grid-Gen"/>
    <s v="SUD"/>
    <s v="Nkout"/>
    <s v="ZTE"/>
    <n v="0"/>
    <n v="0"/>
    <n v="0"/>
    <n v="0"/>
    <n v="0"/>
    <n v="0"/>
    <n v="0"/>
    <n v="0"/>
    <n v="0"/>
    <n v="0"/>
    <n v="0"/>
    <n v="0"/>
    <n v="0"/>
    <n v="0"/>
    <n v="0"/>
    <n v="0"/>
    <n v="0"/>
    <n v="0"/>
    <n v="0"/>
    <n v="0"/>
    <n v="0"/>
    <n v="0"/>
    <n v="0"/>
    <n v="0"/>
    <x v="0"/>
    <m/>
    <x v="8"/>
    <x v="5"/>
    <s v="no root cause"/>
    <x v="5"/>
    <s v=""/>
  </r>
  <r>
    <s v="Nguinda"/>
    <s v="CTR_353"/>
    <s v="CENTRE"/>
    <s v="IHS"/>
    <s v="Grid-Gen"/>
    <s v="CENTRE"/>
    <s v="Nguinda"/>
    <s v="ZTE"/>
    <n v="0"/>
    <n v="0"/>
    <n v="0"/>
    <n v="0"/>
    <n v="0"/>
    <n v="0"/>
    <n v="0"/>
    <n v="0"/>
    <n v="0"/>
    <n v="0"/>
    <n v="0"/>
    <n v="0"/>
    <n v="0"/>
    <n v="0"/>
    <n v="0"/>
    <n v="0"/>
    <n v="0"/>
    <n v="0"/>
    <n v="0"/>
    <n v="0"/>
    <n v="0"/>
    <n v="0"/>
    <n v="0"/>
    <n v="0"/>
    <x v="0"/>
    <m/>
    <x v="8"/>
    <x v="5"/>
    <s v="no root cause"/>
    <x v="5"/>
    <s v=""/>
  </r>
  <r>
    <s v="Ayoumgong-MTN"/>
    <s v="CTR_349"/>
    <s v="CENTRE"/>
    <s v="IHS"/>
    <s v="Grid-Gen"/>
    <s v="CENTRE"/>
    <s v="Ayoumgong"/>
    <s v="ZTE"/>
    <n v="0"/>
    <n v="0"/>
    <n v="0"/>
    <n v="0"/>
    <n v="0"/>
    <n v="0"/>
    <n v="0"/>
    <n v="0"/>
    <n v="0"/>
    <n v="0"/>
    <n v="0"/>
    <n v="0"/>
    <n v="0"/>
    <n v="0"/>
    <n v="0"/>
    <n v="0"/>
    <n v="0"/>
    <n v="0"/>
    <n v="0"/>
    <n v="0"/>
    <n v="0"/>
    <n v="0"/>
    <n v="0"/>
    <n v="0"/>
    <x v="0"/>
    <m/>
    <x v="8"/>
    <x v="5"/>
    <s v="no root cause"/>
    <x v="5"/>
    <s v=""/>
  </r>
  <r>
    <s v="Essa-Mintsang-IHS"/>
    <s v="CTR_147"/>
    <s v="CENTRE"/>
    <s v="IHS"/>
    <s v="Grid-Hybrid-Gen"/>
    <s v="CENTRE"/>
    <s v="Essa-Mintsang"/>
    <s v="ZTE"/>
    <n v="0"/>
    <n v="0"/>
    <n v="0"/>
    <n v="0"/>
    <n v="0"/>
    <n v="0"/>
    <n v="0"/>
    <n v="0"/>
    <n v="0"/>
    <n v="0"/>
    <n v="0"/>
    <n v="0"/>
    <n v="0"/>
    <n v="0"/>
    <n v="0"/>
    <n v="0"/>
    <n v="0"/>
    <n v="0"/>
    <n v="0"/>
    <n v="0"/>
    <n v="0"/>
    <n v="0"/>
    <n v="0"/>
    <n v="0"/>
    <x v="0"/>
    <m/>
    <x v="8"/>
    <x v="5"/>
    <s v="no root cause"/>
    <x v="5"/>
    <s v=""/>
  </r>
  <r>
    <s v="Nkototououtou"/>
    <s v="SUD_119"/>
    <s v="CENTRE"/>
    <s v="CAMUSAT"/>
    <s v="Hybrid Solar - S3"/>
    <s v="SUD"/>
    <s v="Sangmelima"/>
    <s v="ZTE"/>
    <n v="0"/>
    <n v="0"/>
    <n v="0"/>
    <n v="0"/>
    <n v="0"/>
    <n v="0"/>
    <n v="0"/>
    <n v="0"/>
    <n v="0"/>
    <n v="0"/>
    <n v="0"/>
    <n v="0"/>
    <n v="0"/>
    <n v="0"/>
    <n v="0"/>
    <n v="0"/>
    <n v="0"/>
    <n v="0"/>
    <n v="0"/>
    <n v="0"/>
    <n v="0"/>
    <n v="0"/>
    <n v="0"/>
    <n v="0"/>
    <x v="0"/>
    <m/>
    <x v="8"/>
    <x v="5"/>
    <s v="no root cause"/>
    <x v="5"/>
    <s v=""/>
  </r>
  <r>
    <s v="Mekouda"/>
    <s v="CTR_146"/>
    <s v="CENTRE"/>
    <s v="IHS"/>
    <s v="Grid-Gen"/>
    <s v="CENTRE"/>
    <s v="Mekouda"/>
    <s v="ZTE"/>
    <n v="0"/>
    <n v="0"/>
    <n v="0"/>
    <n v="0"/>
    <n v="0"/>
    <n v="0"/>
    <n v="0"/>
    <n v="0"/>
    <n v="0"/>
    <n v="0"/>
    <n v="0"/>
    <n v="0"/>
    <n v="0"/>
    <n v="0"/>
    <n v="0"/>
    <n v="0"/>
    <n v="0"/>
    <n v="0"/>
    <n v="0"/>
    <n v="0"/>
    <n v="0"/>
    <n v="0"/>
    <n v="0"/>
    <n v="0"/>
    <x v="0"/>
    <m/>
    <x v="8"/>
    <x v="5"/>
    <s v="no root cause"/>
    <x v="5"/>
    <s v=""/>
  </r>
  <r>
    <s v="Kamkop-IHS"/>
    <s v="OST_146"/>
    <s v="OUEST"/>
    <s v="IHS"/>
    <s v="Grid-Gen"/>
    <s v="OUEST"/>
    <s v="Kamkop"/>
    <s v="Huawei"/>
    <n v="0"/>
    <n v="0"/>
    <n v="0"/>
    <n v="0"/>
    <n v="0"/>
    <n v="0"/>
    <n v="0"/>
    <n v="0"/>
    <n v="0"/>
    <n v="0"/>
    <n v="0"/>
    <n v="0"/>
    <n v="0"/>
    <n v="0"/>
    <n v="0"/>
    <n v="0"/>
    <n v="0"/>
    <n v="0"/>
    <n v="0"/>
    <n v="0"/>
    <n v="0"/>
    <n v="0"/>
    <n v="0"/>
    <n v="0"/>
    <x v="0"/>
    <m/>
    <x v="8"/>
    <x v="5"/>
    <s v="no root cause"/>
    <x v="5"/>
    <s v=""/>
  </r>
  <r>
    <s v="Kake"/>
    <s v="LIT_769"/>
    <s v="LITTORAL"/>
    <s v="CAMUSAT"/>
    <s v="Hybrid Solar - S3"/>
    <s v="LITTORAL"/>
    <s v="Kake"/>
    <s v="ZTE"/>
    <n v="0"/>
    <n v="0"/>
    <n v="0"/>
    <n v="0"/>
    <n v="0"/>
    <n v="0"/>
    <n v="0"/>
    <n v="0"/>
    <n v="0"/>
    <n v="0"/>
    <n v="0"/>
    <n v="0"/>
    <n v="0"/>
    <n v="0"/>
    <n v="0"/>
    <n v="0"/>
    <n v="0"/>
    <n v="0"/>
    <n v="0"/>
    <n v="0"/>
    <n v="0"/>
    <n v="0"/>
    <n v="0"/>
    <n v="0"/>
    <x v="0"/>
    <m/>
    <x v="2"/>
    <x v="0"/>
    <s v="AKTIVCO Defaut GE &amp; Power Cabinet"/>
    <x v="0"/>
    <s v="(05/05/2026 ocm ran 19h): 05.05.26: Power alarms; Camusat feedback awaiting..;..;(05/05/2026 ocm ran 00h): Power status check Ongoing"/>
  </r>
  <r>
    <s v="Mokom-IHS"/>
    <s v="SUD_113"/>
    <s v="CENTRE"/>
    <s v="IHS"/>
    <s v="Gen-Lithium"/>
    <s v="SUD"/>
    <s v="Mintom"/>
    <s v="ZTE"/>
    <n v="0"/>
    <n v="0"/>
    <n v="0"/>
    <n v="0"/>
    <n v="0"/>
    <n v="0"/>
    <n v="0"/>
    <n v="0"/>
    <n v="0"/>
    <n v="0"/>
    <n v="0"/>
    <n v="0"/>
    <n v="0"/>
    <n v="0"/>
    <n v="0"/>
    <n v="0"/>
    <n v="0"/>
    <n v="0"/>
    <n v="0"/>
    <n v="0"/>
    <n v="0"/>
    <n v="0"/>
    <n v="0"/>
    <n v="0"/>
    <x v="0"/>
    <m/>
    <x v="8"/>
    <x v="5"/>
    <s v="no root cause"/>
    <x v="5"/>
    <s v=""/>
  </r>
  <r>
    <s v="Bafia-CRTV"/>
    <s v="CTR_101"/>
    <s v="CENTRE"/>
    <s v="CAMUSAT"/>
    <s v="Medium Grid + GE"/>
    <s v="CENTRE"/>
    <s v="Bafia"/>
    <s v="ZTE"/>
    <n v="36.982818398952155"/>
    <n v="36.982818398952155"/>
    <n v="36.982818398952155"/>
    <n v="36.982818398952155"/>
    <n v="30.688623074881647"/>
    <n v="18.491409199476077"/>
    <n v="0.74366926060045702"/>
    <n v="0"/>
    <n v="3.5249962189633965"/>
    <n v="0"/>
    <n v="1.9771254419532405"/>
    <n v="0"/>
    <n v="0"/>
    <n v="0.87202831925075575"/>
    <n v="0"/>
    <n v="0"/>
    <n v="0"/>
    <n v="0"/>
    <n v="0"/>
    <n v="0"/>
    <n v="0"/>
    <n v="0"/>
    <n v="0"/>
    <n v="0"/>
    <x v="1"/>
    <s v="site vandalise"/>
    <x v="3"/>
    <x v="1"/>
    <s v="EXCLU"/>
    <x v="1"/>
    <s v=""/>
  </r>
  <r>
    <s v="Akom-Centre-Hill-IHS"/>
    <s v="SUD_112"/>
    <s v="CENTRE"/>
    <s v="IHS"/>
    <s v="Hybrid-Gen"/>
    <s v="SUD"/>
    <s v="Akom"/>
    <s v="ZTE"/>
    <n v="0"/>
    <n v="0"/>
    <n v="0"/>
    <n v="0"/>
    <n v="0"/>
    <n v="0"/>
    <n v="0"/>
    <n v="0"/>
    <n v="0"/>
    <n v="0"/>
    <n v="0"/>
    <n v="0"/>
    <n v="0"/>
    <n v="0"/>
    <n v="0"/>
    <n v="0"/>
    <n v="0"/>
    <n v="0"/>
    <n v="0"/>
    <n v="0"/>
    <n v="0"/>
    <n v="0"/>
    <n v="0"/>
    <n v="0"/>
    <x v="0"/>
    <m/>
    <x v="8"/>
    <x v="5"/>
    <s v="no root cause"/>
    <x v="5"/>
    <s v=""/>
  </r>
  <r>
    <s v="Ndoungue"/>
    <s v="LIT_109"/>
    <s v="LITTORAL"/>
    <s v="IHS"/>
    <s v="Grid-Gen"/>
    <s v="LITTORAL"/>
    <s v="Ndoungue"/>
    <s v="ZTE"/>
    <n v="0"/>
    <n v="0"/>
    <n v="0"/>
    <n v="0"/>
    <n v="0"/>
    <n v="0"/>
    <n v="0"/>
    <n v="0"/>
    <n v="0"/>
    <n v="0"/>
    <n v="0"/>
    <n v="0"/>
    <n v="0"/>
    <n v="0"/>
    <n v="0"/>
    <n v="0"/>
    <n v="0"/>
    <n v="0"/>
    <n v="0"/>
    <n v="0"/>
    <n v="0"/>
    <n v="0"/>
    <n v="0"/>
    <n v="0"/>
    <x v="0"/>
    <m/>
    <x v="8"/>
    <x v="5"/>
    <s v="no root cause"/>
    <x v="5"/>
    <s v=""/>
  </r>
  <r>
    <s v="Wasse"/>
    <s v="EST_153"/>
    <s v="CENTRE"/>
    <s v="ESCO"/>
    <s v="Hybrid Solar - S3"/>
    <s v="EST"/>
    <s v="Wasse"/>
    <s v="ZTE"/>
    <n v="0"/>
    <n v="0"/>
    <n v="0"/>
    <n v="0"/>
    <n v="0"/>
    <n v="0"/>
    <n v="0"/>
    <n v="0"/>
    <n v="0"/>
    <n v="0"/>
    <n v="0"/>
    <n v="0"/>
    <n v="0"/>
    <n v="0"/>
    <n v="0"/>
    <n v="0"/>
    <n v="0"/>
    <n v="0"/>
    <n v="0"/>
    <n v="0"/>
    <n v="0"/>
    <n v="0"/>
    <n v="0"/>
    <n v="0"/>
    <x v="0"/>
    <m/>
    <x v="8"/>
    <x v="5"/>
    <s v="no root cause"/>
    <x v="5"/>
    <s v=""/>
  </r>
  <r>
    <s v="Paki-IHS"/>
    <s v="EST_155"/>
    <s v="CENTRE"/>
    <m/>
    <m/>
    <s v="EST"/>
    <s v="Doumé"/>
    <s v="ZTE"/>
    <n v="0"/>
    <n v="0"/>
    <n v="0"/>
    <n v="0"/>
    <n v="0"/>
    <n v="0"/>
    <n v="0"/>
    <n v="0"/>
    <n v="0"/>
    <n v="0"/>
    <n v="0"/>
    <n v="0"/>
    <n v="0"/>
    <n v="0"/>
    <n v="0"/>
    <n v="0"/>
    <n v="0"/>
    <n v="0"/>
    <n v="0"/>
    <n v="0"/>
    <n v="0"/>
    <n v="0"/>
    <n v="0"/>
    <n v="0"/>
    <x v="0"/>
    <m/>
    <x v="8"/>
    <x v="5"/>
    <s v="no root cause"/>
    <x v="5"/>
    <s v=""/>
  </r>
  <r>
    <s v="Nintyaminyoumin"/>
    <s v="SUD_130"/>
    <s v="CENTRE"/>
    <m/>
    <m/>
    <s v="SUD"/>
    <s v="Sangmelima"/>
    <s v="ZTE"/>
    <n v="0"/>
    <n v="0"/>
    <n v="0"/>
    <n v="0"/>
    <n v="0"/>
    <n v="0"/>
    <n v="0"/>
    <n v="0"/>
    <n v="0"/>
    <n v="0"/>
    <n v="0"/>
    <n v="0"/>
    <n v="0"/>
    <n v="0"/>
    <n v="0"/>
    <n v="0"/>
    <n v="0"/>
    <n v="0"/>
    <n v="0"/>
    <n v="0"/>
    <n v="0"/>
    <n v="0"/>
    <n v="0"/>
    <n v="0"/>
    <x v="0"/>
    <m/>
    <x v="8"/>
    <x v="5"/>
    <s v="no root cause"/>
    <x v="5"/>
    <s v=""/>
  </r>
  <r>
    <s v="Loum-RoundAbout"/>
    <s v="LIT_768"/>
    <s v="LITTORAL"/>
    <s v="MTN sharing"/>
    <m/>
    <s v="LITTORAL"/>
    <s v="Loum"/>
    <s v="ZTE"/>
    <n v="0"/>
    <n v="0"/>
    <n v="0"/>
    <n v="0"/>
    <n v="0"/>
    <n v="0"/>
    <n v="0"/>
    <n v="0"/>
    <n v="0"/>
    <n v="0"/>
    <n v="0"/>
    <n v="0"/>
    <n v="0"/>
    <n v="0"/>
    <n v="0"/>
    <n v="0"/>
    <n v="0"/>
    <n v="0"/>
    <n v="0"/>
    <n v="0"/>
    <n v="0"/>
    <n v="0"/>
    <n v="0"/>
    <n v="0"/>
    <x v="0"/>
    <m/>
    <x v="8"/>
    <x v="5"/>
    <s v="no root cause"/>
    <x v="5"/>
    <s v=""/>
  </r>
  <r>
    <s v="Ouro-Be-IHS"/>
    <s v="NRD_124"/>
    <s v="NORD"/>
    <s v="IHS"/>
    <s v="Grid-Hybrid-Gen"/>
    <s v="NORD"/>
    <s v="Ouro-Be"/>
    <s v="Huawei"/>
    <n v="0"/>
    <n v="0"/>
    <n v="0"/>
    <n v="0"/>
    <n v="0"/>
    <n v="0"/>
    <n v="0"/>
    <n v="0"/>
    <n v="0"/>
    <n v="0"/>
    <n v="0"/>
    <n v="0"/>
    <n v="0"/>
    <n v="0"/>
    <n v="0"/>
    <n v="0"/>
    <n v="0"/>
    <n v="0"/>
    <n v="0"/>
    <n v="0"/>
    <n v="0"/>
    <n v="0"/>
    <n v="0"/>
    <n v="0"/>
    <x v="0"/>
    <m/>
    <x v="8"/>
    <x v="5"/>
    <s v="no root cause"/>
    <x v="5"/>
    <s v=""/>
  </r>
  <r>
    <s v="Petit-Zambi"/>
    <s v="SUD_135"/>
    <s v="CENTRE"/>
    <s v="CAMUSAT"/>
    <s v="Hybrid Solar - S3"/>
    <s v="SUD"/>
    <s v="Bipindi"/>
    <s v="ZTE"/>
    <n v="0"/>
    <n v="0"/>
    <n v="0"/>
    <n v="0"/>
    <n v="0"/>
    <n v="0"/>
    <n v="0"/>
    <n v="0"/>
    <n v="0"/>
    <n v="0"/>
    <n v="0"/>
    <n v="0"/>
    <n v="0"/>
    <n v="0"/>
    <n v="0"/>
    <n v="0"/>
    <n v="0"/>
    <n v="0"/>
    <n v="0"/>
    <n v="0"/>
    <n v="0"/>
    <n v="0"/>
    <n v="0"/>
    <n v="0"/>
    <x v="0"/>
    <m/>
    <x v="8"/>
    <x v="5"/>
    <s v="no root cause"/>
    <x v="5"/>
    <s v=""/>
  </r>
  <r>
    <s v="Campo-Maan"/>
    <s v="SUD_085"/>
    <s v="CENTRE"/>
    <s v="CAMUSAT"/>
    <s v="Hybrid Solar - S3"/>
    <s v="SUD"/>
    <s v="Campo"/>
    <s v="NOKIA"/>
    <n v="0"/>
    <n v="0"/>
    <n v="0"/>
    <n v="0"/>
    <n v="0"/>
    <n v="0"/>
    <n v="0"/>
    <n v="0"/>
    <n v="0"/>
    <n v="0"/>
    <n v="0"/>
    <n v="0"/>
    <n v="0"/>
    <n v="0"/>
    <n v="0"/>
    <n v="0"/>
    <n v="0"/>
    <n v="0"/>
    <n v="0"/>
    <n v="0"/>
    <n v="0"/>
    <n v="0"/>
    <n v="0"/>
    <n v="0"/>
    <x v="0"/>
    <m/>
    <x v="8"/>
    <x v="5"/>
    <s v="no root cause"/>
    <x v="5"/>
    <s v=""/>
  </r>
  <r>
    <s v="Bato"/>
    <s v="OST_273"/>
    <s v="OUEST"/>
    <s v="CAMUSAT"/>
    <s v="Bad Grid + GE"/>
    <s v="OUEST"/>
    <s v="Bato"/>
    <s v="Huawei"/>
    <n v="0"/>
    <n v="0"/>
    <n v="0"/>
    <n v="0"/>
    <n v="0"/>
    <n v="0"/>
    <n v="0"/>
    <n v="0"/>
    <n v="0"/>
    <n v="0"/>
    <n v="0"/>
    <n v="0"/>
    <n v="0"/>
    <n v="0"/>
    <n v="0"/>
    <n v="0"/>
    <n v="0"/>
    <n v="0"/>
    <n v="0"/>
    <n v="0"/>
    <n v="0"/>
    <n v="0"/>
    <n v="0"/>
    <n v="0"/>
    <x v="0"/>
    <m/>
    <x v="8"/>
    <x v="5"/>
    <s v="no root cause"/>
    <x v="5"/>
    <s v=""/>
  </r>
  <r>
    <s v="Ambam-FH"/>
    <s v="SUD_020"/>
    <s v="CENTRE"/>
    <s v="IHS"/>
    <s v="Solar-Gen"/>
    <s v="SUD"/>
    <s v="Ambam"/>
    <s v="ZTE"/>
    <n v="0"/>
    <n v="0"/>
    <n v="0"/>
    <n v="0"/>
    <n v="0"/>
    <n v="0"/>
    <n v="0"/>
    <n v="0"/>
    <n v="0"/>
    <n v="0"/>
    <n v="0"/>
    <n v="0"/>
    <n v="0"/>
    <n v="0"/>
    <n v="0"/>
    <n v="0"/>
    <n v="0"/>
    <n v="0"/>
    <n v="0"/>
    <n v="0"/>
    <n v="0"/>
    <n v="0"/>
    <n v="0"/>
    <n v="0"/>
    <x v="0"/>
    <m/>
    <x v="8"/>
    <x v="5"/>
    <s v="no root cause"/>
    <x v="5"/>
    <s v=""/>
  </r>
  <r>
    <s v="Ntui"/>
    <s v="CTR_114"/>
    <s v="CENTRE"/>
    <s v="CAMUSAT"/>
    <s v="Medium Grid + Solar + GE"/>
    <s v="CENTRE"/>
    <s v="Ntui"/>
    <s v="ZTE"/>
    <n v="0"/>
    <n v="0"/>
    <n v="0"/>
    <n v="0"/>
    <n v="0"/>
    <n v="0"/>
    <n v="0"/>
    <n v="0"/>
    <n v="0"/>
    <n v="0"/>
    <n v="0"/>
    <n v="0"/>
    <n v="0"/>
    <n v="0"/>
    <n v="0"/>
    <n v="0"/>
    <n v="0"/>
    <n v="0"/>
    <n v="0"/>
    <n v="0"/>
    <n v="0"/>
    <n v="0"/>
    <n v="0"/>
    <n v="0"/>
    <x v="0"/>
    <m/>
    <x v="8"/>
    <x v="5"/>
    <s v="no root cause"/>
    <x v="5"/>
    <s v=""/>
  </r>
  <r>
    <s v="Figuil"/>
    <s v="NRD_005"/>
    <s v="NORD"/>
    <s v="IHS"/>
    <s v="Grid Only"/>
    <s v="NORD"/>
    <s v="Figuil"/>
    <s v="Huawei"/>
    <n v="0"/>
    <n v="0"/>
    <n v="0"/>
    <n v="0"/>
    <n v="0"/>
    <n v="0"/>
    <n v="0"/>
    <n v="0"/>
    <n v="0"/>
    <n v="0"/>
    <n v="0"/>
    <n v="0"/>
    <n v="0"/>
    <n v="0"/>
    <n v="0"/>
    <n v="0"/>
    <n v="0"/>
    <n v="0"/>
    <n v="0"/>
    <n v="0"/>
    <n v="0"/>
    <n v="0"/>
    <n v="0"/>
    <n v="0"/>
    <x v="0"/>
    <m/>
    <x v="8"/>
    <x v="5"/>
    <s v="no root cause"/>
    <x v="5"/>
    <s v=""/>
  </r>
  <r>
    <s v="Lagdo-MTN-IHS"/>
    <s v="NRD_090"/>
    <s v="NORD"/>
    <s v="IHS"/>
    <s v="Grid Only"/>
    <s v="NORD"/>
    <s v="Lagdo"/>
    <s v="Huawei"/>
    <n v="0"/>
    <n v="0"/>
    <n v="0"/>
    <n v="0"/>
    <n v="0"/>
    <n v="0"/>
    <n v="0"/>
    <n v="0"/>
    <n v="0"/>
    <n v="0"/>
    <n v="0"/>
    <n v="0"/>
    <n v="0"/>
    <n v="0"/>
    <n v="0"/>
    <n v="0"/>
    <n v="0"/>
    <n v="0"/>
    <n v="0"/>
    <n v="0"/>
    <n v="0"/>
    <n v="0"/>
    <n v="0"/>
    <n v="0"/>
    <x v="0"/>
    <m/>
    <x v="8"/>
    <x v="5"/>
    <s v="no root cause"/>
    <x v="5"/>
    <s v=""/>
  </r>
  <r>
    <s v="Crf-Figuil"/>
    <s v="NRD_074"/>
    <s v="NORD"/>
    <s v="IHS"/>
    <s v="Grid-Gen"/>
    <s v="NORD"/>
    <s v="Figuil"/>
    <s v="Huawei"/>
    <n v="0"/>
    <n v="0"/>
    <n v="0"/>
    <n v="0"/>
    <n v="0"/>
    <n v="0"/>
    <n v="0"/>
    <n v="0"/>
    <n v="0"/>
    <n v="0"/>
    <n v="0"/>
    <n v="0"/>
    <n v="0"/>
    <n v="0"/>
    <n v="0"/>
    <n v="0"/>
    <n v="0"/>
    <n v="0"/>
    <n v="0"/>
    <n v="0"/>
    <n v="0"/>
    <n v="0"/>
    <n v="0"/>
    <n v="0"/>
    <x v="0"/>
    <m/>
    <x v="8"/>
    <x v="5"/>
    <s v="no root cause"/>
    <x v="5"/>
    <s v=""/>
  </r>
  <r>
    <s v="Bamena"/>
    <s v="OST_260"/>
    <s v="OUEST"/>
    <s v="CAMUSAT"/>
    <s v="HGB"/>
    <s v="OUEST"/>
    <s v="Bamena"/>
    <s v="Huawei"/>
    <n v="0"/>
    <n v="0"/>
    <n v="0"/>
    <n v="0"/>
    <n v="0"/>
    <n v="0"/>
    <n v="0"/>
    <n v="0"/>
    <n v="0"/>
    <n v="0"/>
    <n v="0"/>
    <n v="0"/>
    <n v="0"/>
    <n v="0"/>
    <n v="0"/>
    <n v="0"/>
    <n v="0"/>
    <n v="0"/>
    <n v="0"/>
    <n v="0"/>
    <n v="0"/>
    <n v="0"/>
    <n v="0"/>
    <n v="0"/>
    <x v="0"/>
    <m/>
    <x v="8"/>
    <x v="5"/>
    <s v="no root cause"/>
    <x v="5"/>
    <s v=""/>
  </r>
  <r>
    <s v="Padarme-IHS"/>
    <s v="NRD_164"/>
    <s v="NORD"/>
    <s v="IHS"/>
    <s v="Hybrid-Gen"/>
    <s v="NORD"/>
    <s v="Padarme"/>
    <s v="Huawei"/>
    <n v="0"/>
    <n v="0"/>
    <n v="0"/>
    <n v="0"/>
    <n v="0"/>
    <n v="0"/>
    <n v="0"/>
    <n v="0"/>
    <n v="0"/>
    <n v="0"/>
    <n v="0"/>
    <n v="0"/>
    <n v="0"/>
    <n v="0"/>
    <n v="0"/>
    <n v="0"/>
    <n v="0"/>
    <n v="0"/>
    <n v="0"/>
    <n v="0"/>
    <n v="0"/>
    <n v="0"/>
    <n v="0"/>
    <n v="0"/>
    <x v="0"/>
    <m/>
    <x v="8"/>
    <x v="5"/>
    <s v="no root cause"/>
    <x v="5"/>
    <s v=""/>
  </r>
  <r>
    <s v="Mogode"/>
    <s v="EXN_024"/>
    <s v="EXTREME-NORD"/>
    <s v="IHS"/>
    <s v="Solar-Grid-Gen"/>
    <s v="EXTREME-NORD"/>
    <s v="Mogode"/>
    <s v="NOKIA"/>
    <n v="0"/>
    <n v="0.31520709864690521"/>
    <n v="0.19478381103087353"/>
    <n v="5.8687640842079856E-2"/>
    <n v="0"/>
    <n v="0.13400404777401764"/>
    <n v="0"/>
    <n v="0"/>
    <n v="0"/>
    <n v="0"/>
    <n v="0"/>
    <n v="0"/>
    <n v="0.43793893513441406"/>
    <n v="1.0679466545673495"/>
    <n v="0"/>
    <n v="0"/>
    <n v="0"/>
    <n v="0"/>
    <n v="0"/>
    <n v="0"/>
    <n v="0"/>
    <n v="0"/>
    <n v="0"/>
    <n v="0"/>
    <x v="2"/>
    <m/>
    <x v="8"/>
    <x v="5"/>
    <s v="no root cause"/>
    <x v="5"/>
    <s v=""/>
  </r>
  <r>
    <s v="Ndokoa-IHS"/>
    <s v="CTR_757"/>
    <s v="CENTRE"/>
    <s v="IHS"/>
    <s v="Solar-Gen-Lithium"/>
    <s v="CENTRE"/>
    <s v="Ndokoa"/>
    <s v="ZTE"/>
    <n v="0"/>
    <n v="0"/>
    <n v="0"/>
    <n v="0"/>
    <n v="0"/>
    <n v="0"/>
    <n v="0"/>
    <n v="0"/>
    <n v="0"/>
    <n v="0"/>
    <n v="0"/>
    <n v="0"/>
    <n v="0"/>
    <n v="0"/>
    <n v="0"/>
    <n v="0"/>
    <n v="0"/>
    <n v="0"/>
    <n v="0"/>
    <n v="0"/>
    <n v="0"/>
    <n v="0"/>
    <n v="0"/>
    <n v="0"/>
    <x v="0"/>
    <m/>
    <x v="6"/>
    <x v="3"/>
    <s v="SPARE-ISSUE"/>
    <x v="3"/>
    <s v="(05/05/2026 ocm ran 19h): 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05/05/2026 cell zte): 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05/05/2026 ocm ran 10h): 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05/05/2026 ocm ran 00h): 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r>
  <r>
    <s v="Bibemi"/>
    <s v="NRD_021"/>
    <s v="NORD"/>
    <s v="IHS"/>
    <s v="Solar-Grid-Gen"/>
    <s v="NORD"/>
    <s v="Bibemi"/>
    <s v="Huawei"/>
    <n v="0"/>
    <n v="0"/>
    <n v="0"/>
    <n v="0"/>
    <n v="0"/>
    <n v="0"/>
    <n v="0"/>
    <n v="0"/>
    <n v="0"/>
    <n v="0"/>
    <n v="0"/>
    <n v="0"/>
    <n v="0"/>
    <n v="0"/>
    <n v="0"/>
    <n v="0"/>
    <n v="0"/>
    <n v="0"/>
    <n v="0"/>
    <n v="0"/>
    <n v="0"/>
    <n v="0"/>
    <n v="0"/>
    <n v="0"/>
    <x v="0"/>
    <m/>
    <x v="8"/>
    <x v="5"/>
    <s v="no root cause"/>
    <x v="5"/>
    <s v=""/>
  </r>
  <r>
    <s v="Boula-Ibi-IHS"/>
    <s v="NRD_105"/>
    <s v="NORD"/>
    <s v="IHS"/>
    <s v="Hybrid-Gen"/>
    <s v="NORD"/>
    <s v="Boula-Ibi"/>
    <s v="Huawei"/>
    <n v="0"/>
    <n v="0"/>
    <n v="0"/>
    <n v="0"/>
    <n v="0"/>
    <n v="0"/>
    <n v="0"/>
    <n v="0"/>
    <n v="0"/>
    <n v="0"/>
    <n v="0"/>
    <n v="0"/>
    <n v="0"/>
    <n v="0"/>
    <n v="0"/>
    <n v="0"/>
    <n v="0"/>
    <n v="0"/>
    <n v="0"/>
    <n v="0"/>
    <n v="0"/>
    <n v="0"/>
    <n v="0"/>
    <n v="0"/>
    <x v="0"/>
    <m/>
    <x v="8"/>
    <x v="5"/>
    <s v="no root cause"/>
    <x v="5"/>
    <s v=""/>
  </r>
  <r>
    <s v="Adoumri-Houla-IHS"/>
    <s v="NRD_126"/>
    <s v="NORD"/>
    <s v="IHS"/>
    <s v="Grid-Gen"/>
    <s v="NORD"/>
    <s v="Adoumri"/>
    <s v="Huawei"/>
    <n v="0"/>
    <n v="0"/>
    <n v="0"/>
    <n v="0"/>
    <n v="0"/>
    <n v="0"/>
    <n v="0"/>
    <n v="0"/>
    <n v="0"/>
    <n v="0"/>
    <n v="0"/>
    <n v="0"/>
    <n v="0"/>
    <n v="0"/>
    <n v="0"/>
    <n v="0"/>
    <n v="0"/>
    <n v="0"/>
    <n v="0"/>
    <n v="0"/>
    <n v="0"/>
    <n v="0"/>
    <n v="0"/>
    <n v="0"/>
    <x v="0"/>
    <m/>
    <x v="8"/>
    <x v="5"/>
    <s v="no root cause"/>
    <x v="5"/>
    <s v=""/>
  </r>
  <r>
    <s v="Poli-New"/>
    <s v="ADM_152"/>
    <s v="ADAMAOUA"/>
    <s v="IHS"/>
    <s v="Hybrid-Gen"/>
    <s v="ADAMAOUA"/>
    <s v="Poli"/>
    <s v="Huawei"/>
    <n v="0"/>
    <n v="0"/>
    <n v="0"/>
    <n v="0"/>
    <n v="0"/>
    <n v="0"/>
    <n v="0"/>
    <n v="0"/>
    <n v="0"/>
    <n v="0"/>
    <n v="0"/>
    <n v="0"/>
    <n v="0"/>
    <n v="0"/>
    <n v="0"/>
    <n v="0"/>
    <n v="0"/>
    <n v="0"/>
    <n v="0"/>
    <n v="0"/>
    <n v="0"/>
    <n v="0"/>
    <n v="0"/>
    <n v="0"/>
    <x v="0"/>
    <m/>
    <x v="8"/>
    <x v="5"/>
    <s v="no root cause"/>
    <x v="5"/>
    <s v=""/>
  </r>
  <r>
    <s v="Badjouma"/>
    <s v="NRD_026"/>
    <s v="NORD"/>
    <s v="IHS"/>
    <s v="Solar-Gen"/>
    <s v="NORD"/>
    <s v="Badjouma"/>
    <s v="Huawei"/>
    <n v="0"/>
    <n v="0"/>
    <n v="0"/>
    <n v="0"/>
    <n v="0"/>
    <n v="0"/>
    <n v="0"/>
    <n v="0"/>
    <n v="0"/>
    <n v="0"/>
    <n v="0"/>
    <n v="0"/>
    <n v="0"/>
    <n v="0"/>
    <n v="0"/>
    <n v="0"/>
    <n v="0"/>
    <n v="0"/>
    <n v="0"/>
    <n v="0"/>
    <n v="0"/>
    <n v="0"/>
    <n v="0"/>
    <n v="0"/>
    <x v="0"/>
    <m/>
    <x v="8"/>
    <x v="5"/>
    <s v="no root cause"/>
    <x v="5"/>
    <s v=""/>
  </r>
  <r>
    <s v="Tiko-Long-Street-IHS"/>
    <s v="LIT_174"/>
    <s v="SUD-OUEST"/>
    <s v="IHS"/>
    <s v="Grid-Gen"/>
    <s v="LITTORAL"/>
    <s v="Tiko"/>
    <s v="Huawei"/>
    <n v="0"/>
    <n v="0"/>
    <n v="0"/>
    <n v="0"/>
    <n v="0"/>
    <n v="0"/>
    <n v="0"/>
    <n v="0"/>
    <n v="0"/>
    <n v="0"/>
    <n v="0"/>
    <n v="0"/>
    <n v="0"/>
    <n v="0"/>
    <n v="0"/>
    <n v="0"/>
    <n v="0"/>
    <n v="0"/>
    <n v="0"/>
    <n v="0"/>
    <n v="0"/>
    <n v="0"/>
    <n v="0"/>
    <n v="0"/>
    <x v="0"/>
    <m/>
    <x v="8"/>
    <x v="5"/>
    <s v="no root cause"/>
    <x v="5"/>
    <s v=""/>
  </r>
  <r>
    <s v="Melong"/>
    <s v="LIT_063"/>
    <s v="LITTORAL"/>
    <s v="IHS"/>
    <s v="Grid-Gen"/>
    <s v="LITTORAL"/>
    <s v="Melong"/>
    <s v="ZTE"/>
    <n v="0"/>
    <n v="0"/>
    <n v="0"/>
    <n v="0"/>
    <n v="0"/>
    <n v="0"/>
    <n v="0"/>
    <n v="0"/>
    <n v="0"/>
    <n v="0"/>
    <n v="0"/>
    <n v="0"/>
    <n v="0"/>
    <n v="0"/>
    <n v="0"/>
    <n v="0"/>
    <n v="0"/>
    <n v="0"/>
    <n v="0"/>
    <n v="0"/>
    <n v="0"/>
    <n v="0"/>
    <n v="0"/>
    <n v="0"/>
    <x v="0"/>
    <m/>
    <x v="8"/>
    <x v="5"/>
    <s v="no root cause"/>
    <x v="5"/>
    <s v=""/>
  </r>
  <r>
    <s v="Baliama"/>
    <s v="CTR_352"/>
    <s v="CENTRE"/>
    <s v="IHS"/>
    <s v="Grid-Gen"/>
    <s v="CENTRE"/>
    <s v="Baliama"/>
    <s v="ZTE"/>
    <n v="0"/>
    <n v="0"/>
    <n v="0"/>
    <n v="0"/>
    <n v="0"/>
    <n v="0"/>
    <n v="0"/>
    <n v="0"/>
    <n v="0"/>
    <n v="0"/>
    <n v="0"/>
    <n v="0"/>
    <n v="0"/>
    <n v="0"/>
    <n v="0"/>
    <n v="0"/>
    <n v="0"/>
    <n v="0"/>
    <n v="0"/>
    <n v="0"/>
    <n v="0"/>
    <n v="0"/>
    <n v="0"/>
    <n v="0"/>
    <x v="0"/>
    <m/>
    <x v="8"/>
    <x v="5"/>
    <s v="no root cause"/>
    <x v="5"/>
    <s v=""/>
  </r>
  <r>
    <s v="Deuk"/>
    <s v="CTR_277"/>
    <s v="CENTRE"/>
    <s v="IHS"/>
    <s v="Solar-Gen"/>
    <s v="CENTRE"/>
    <s v="Deuk"/>
    <s v="ZTE"/>
    <n v="0"/>
    <n v="0"/>
    <n v="0"/>
    <n v="0"/>
    <n v="0"/>
    <n v="0"/>
    <n v="0"/>
    <n v="0"/>
    <n v="0"/>
    <n v="0"/>
    <n v="0"/>
    <n v="0"/>
    <n v="0"/>
    <n v="0"/>
    <n v="0"/>
    <n v="0"/>
    <n v="0"/>
    <n v="0"/>
    <n v="0"/>
    <n v="0"/>
    <n v="0"/>
    <n v="0"/>
    <n v="0"/>
    <n v="0"/>
    <x v="0"/>
    <m/>
    <x v="8"/>
    <x v="5"/>
    <s v="no root cause"/>
    <x v="5"/>
    <s v=""/>
  </r>
  <r>
    <s v="Ngoro"/>
    <s v="CTR_278"/>
    <s v="CENTRE"/>
    <s v="IHS"/>
    <s v="SolarAER-Gen-Lithium"/>
    <s v="CENTRE"/>
    <s v="Ngoro"/>
    <s v="ZTE"/>
    <n v="0"/>
    <n v="0"/>
    <n v="0"/>
    <n v="0"/>
    <n v="0"/>
    <n v="0"/>
    <n v="0"/>
    <n v="0"/>
    <n v="0"/>
    <n v="0"/>
    <n v="0"/>
    <n v="0"/>
    <n v="0"/>
    <n v="0"/>
    <n v="0"/>
    <n v="0"/>
    <n v="0"/>
    <n v="0"/>
    <n v="0"/>
    <n v="0"/>
    <n v="0"/>
    <n v="0"/>
    <n v="0"/>
    <n v="0"/>
    <x v="0"/>
    <m/>
    <x v="8"/>
    <x v="5"/>
    <s v="no root cause"/>
    <x v="5"/>
    <s v=""/>
  </r>
  <r>
    <s v="Manoka-IHS"/>
    <s v="LIT_497"/>
    <s v="LITTORAL"/>
    <s v="IHS"/>
    <s v="Solar-Gen-Lithium"/>
    <s v="LITTORAL"/>
    <s v="Manoka"/>
    <s v="ZTE"/>
    <n v="0"/>
    <n v="0"/>
    <n v="0"/>
    <n v="0"/>
    <n v="0"/>
    <n v="0"/>
    <n v="0"/>
    <n v="0"/>
    <n v="0"/>
    <n v="0"/>
    <n v="0"/>
    <n v="0"/>
    <n v="0"/>
    <n v="0"/>
    <n v="0"/>
    <n v="0"/>
    <n v="0"/>
    <n v="0"/>
    <n v="0"/>
    <n v="0"/>
    <n v="0"/>
    <n v="0"/>
    <n v="0"/>
    <n v="0"/>
    <x v="0"/>
    <m/>
    <x v="8"/>
    <x v="5"/>
    <s v="no root cause"/>
    <x v="5"/>
    <s v=""/>
  </r>
  <r>
    <s v="Dikoum-Camtel"/>
    <s v="SUD_098"/>
    <s v="CENTRE"/>
    <s v="CAMUSAT"/>
    <s v="Good Grid no GE - 12h"/>
    <s v="SUD"/>
    <s v="Dikoum"/>
    <s v="NOKIA"/>
    <n v="0"/>
    <n v="0"/>
    <n v="0"/>
    <n v="0"/>
    <n v="0"/>
    <n v="0"/>
    <n v="0"/>
    <n v="0"/>
    <n v="0"/>
    <n v="0"/>
    <n v="0"/>
    <n v="0"/>
    <n v="0"/>
    <n v="0"/>
    <n v="0"/>
    <n v="0"/>
    <n v="0"/>
    <n v="0"/>
    <n v="0"/>
    <n v="0"/>
    <n v="0"/>
    <n v="0"/>
    <n v="0"/>
    <n v="0"/>
    <x v="0"/>
    <m/>
    <x v="1"/>
    <x v="0"/>
    <s v="AKTIVCO Coupure ENEO &amp; Baisse de tension"/>
    <x v="0"/>
    <s v="(05/05/2026 ocm ran 00h): 04.05.26: Camusat: Grid outage and grid only site / Grid return awaited"/>
  </r>
  <r>
    <s v="Ndandouck-IHS"/>
    <s v="CTR_141"/>
    <s v="CENTRE"/>
    <s v="IHS"/>
    <s v="Solar-Gen"/>
    <s v="CENTRE"/>
    <s v="Ndandouck"/>
    <s v="ZTE"/>
    <n v="0"/>
    <n v="0"/>
    <n v="0"/>
    <n v="0"/>
    <n v="0"/>
    <n v="0"/>
    <n v="0"/>
    <n v="0"/>
    <n v="0"/>
    <n v="0"/>
    <n v="0"/>
    <n v="0"/>
    <n v="0"/>
    <n v="0"/>
    <n v="0"/>
    <n v="0"/>
    <n v="0"/>
    <n v="0"/>
    <n v="0"/>
    <n v="0"/>
    <n v="0"/>
    <n v="0"/>
    <n v="0"/>
    <n v="0"/>
    <x v="0"/>
    <m/>
    <x v="8"/>
    <x v="5"/>
    <s v="no root cause"/>
    <x v="5"/>
    <s v=""/>
  </r>
  <r>
    <s v="Melong-Carrefour-MTN"/>
    <s v="LIT_679"/>
    <s v="LITTORAL"/>
    <s v="MTN sharing"/>
    <s v="MTN sharing"/>
    <s v="LITTORAL"/>
    <s v="Melong"/>
    <s v="ZTE"/>
    <n v="0"/>
    <n v="0"/>
    <n v="0"/>
    <n v="0"/>
    <n v="0"/>
    <n v="0"/>
    <n v="0"/>
    <n v="0"/>
    <n v="0"/>
    <n v="0"/>
    <n v="0"/>
    <n v="0"/>
    <n v="0"/>
    <n v="0"/>
    <n v="0"/>
    <n v="0"/>
    <n v="0"/>
    <n v="0"/>
    <n v="0"/>
    <n v="0"/>
    <n v="0"/>
    <n v="0"/>
    <n v="0"/>
    <n v="0"/>
    <x v="0"/>
    <m/>
    <x v="8"/>
    <x v="5"/>
    <s v="no root cause"/>
    <x v="5"/>
    <s v=""/>
  </r>
  <r>
    <s v="Kobdombo"/>
    <s v="EST_057"/>
    <s v="CENTRE"/>
    <s v="IHS"/>
    <s v="Grid-Gen"/>
    <s v="EST"/>
    <s v="Kobdombo"/>
    <s v="ZTE"/>
    <n v="0"/>
    <n v="0"/>
    <n v="0"/>
    <n v="0"/>
    <n v="0"/>
    <n v="0"/>
    <n v="0"/>
    <n v="0"/>
    <n v="0"/>
    <n v="0"/>
    <n v="0"/>
    <n v="0"/>
    <n v="0"/>
    <n v="0"/>
    <n v="0"/>
    <n v="0"/>
    <n v="0"/>
    <n v="0"/>
    <n v="0"/>
    <n v="0"/>
    <n v="0"/>
    <n v="0"/>
    <n v="0"/>
    <n v="0"/>
    <x v="0"/>
    <m/>
    <x v="8"/>
    <x v="5"/>
    <s v="no root cause"/>
    <x v="5"/>
    <s v=""/>
  </r>
  <r>
    <s v="Penja"/>
    <s v="LIT_208"/>
    <s v="LITTORAL"/>
    <s v="IHS"/>
    <s v="Grid-Gen"/>
    <s v="LITTORAL"/>
    <s v="Penja"/>
    <s v="ZTE"/>
    <n v="0"/>
    <n v="0"/>
    <n v="0"/>
    <n v="0"/>
    <n v="0"/>
    <n v="0"/>
    <n v="0"/>
    <n v="0"/>
    <n v="0"/>
    <n v="0"/>
    <n v="0"/>
    <n v="0"/>
    <n v="0"/>
    <n v="0"/>
    <n v="0"/>
    <n v="0"/>
    <n v="0"/>
    <n v="0"/>
    <n v="0"/>
    <n v="0"/>
    <n v="0"/>
    <n v="0"/>
    <n v="0"/>
    <n v="0"/>
    <x v="0"/>
    <m/>
    <x v="8"/>
    <x v="5"/>
    <s v="no root cause"/>
    <x v="5"/>
    <s v=""/>
  </r>
  <r>
    <s v="Okola"/>
    <s v="CTR_191"/>
    <s v="CENTRE"/>
    <s v="IHS"/>
    <s v="Grid-Gen"/>
    <s v="CENTRE"/>
    <s v="Okola"/>
    <s v="ZTE"/>
    <n v="0"/>
    <n v="0"/>
    <n v="0"/>
    <n v="0"/>
    <n v="0"/>
    <n v="0"/>
    <n v="0"/>
    <n v="0"/>
    <n v="0"/>
    <n v="0"/>
    <n v="0"/>
    <n v="0"/>
    <n v="0"/>
    <n v="0"/>
    <n v="0"/>
    <n v="0"/>
    <n v="0"/>
    <n v="0"/>
    <n v="0"/>
    <n v="0"/>
    <n v="0"/>
    <n v="0"/>
    <n v="0"/>
    <n v="0"/>
    <x v="0"/>
    <m/>
    <x v="8"/>
    <x v="5"/>
    <s v="no root cause"/>
    <x v="5"/>
    <s v=""/>
  </r>
  <r>
    <s v="Lom-Pangar-MTN"/>
    <s v="EST_083"/>
    <s v="CENTRE"/>
    <s v="IHS"/>
    <s v="Grid-Gen-Lithium"/>
    <s v="EST"/>
    <s v="Lom-Pangar"/>
    <s v="NOKIA"/>
    <n v="0"/>
    <n v="0"/>
    <n v="0"/>
    <n v="0"/>
    <n v="0"/>
    <n v="0"/>
    <n v="0"/>
    <n v="0"/>
    <n v="0"/>
    <n v="0"/>
    <n v="0"/>
    <n v="0"/>
    <n v="0"/>
    <n v="0"/>
    <n v="0"/>
    <n v="0"/>
    <n v="0"/>
    <n v="0"/>
    <n v="0"/>
    <n v="0"/>
    <n v="0"/>
    <n v="0"/>
    <n v="0"/>
    <n v="0"/>
    <x v="0"/>
    <m/>
    <x v="8"/>
    <x v="5"/>
    <s v="no root cause"/>
    <x v="5"/>
    <s v=""/>
  </r>
  <r>
    <s v="Penka-Michel-IHS"/>
    <s v="OST_210"/>
    <s v="OUEST"/>
    <s v="IHS"/>
    <s v="Grid-Gen"/>
    <s v="OUEST"/>
    <s v="Penka-Michel"/>
    <s v="Huawei"/>
    <n v="0"/>
    <n v="0"/>
    <n v="0"/>
    <n v="0"/>
    <n v="0"/>
    <n v="0"/>
    <n v="0"/>
    <n v="0"/>
    <n v="0"/>
    <n v="0"/>
    <n v="0"/>
    <n v="0"/>
    <n v="0"/>
    <n v="0"/>
    <n v="0"/>
    <n v="0"/>
    <n v="0"/>
    <n v="0"/>
    <n v="0"/>
    <n v="0"/>
    <n v="0"/>
    <n v="0"/>
    <n v="0"/>
    <n v="0"/>
    <x v="0"/>
    <m/>
    <x v="8"/>
    <x v="5"/>
    <s v="no root cause"/>
    <x v="5"/>
    <s v=""/>
  </r>
  <r>
    <s v="Minta"/>
    <s v="CTR_233"/>
    <s v="CENTRE"/>
    <s v="IHS"/>
    <s v="Grid-Hybrid-Gen"/>
    <s v="CENTRE"/>
    <s v="Minta"/>
    <s v="ZTE"/>
    <n v="0"/>
    <n v="0"/>
    <n v="0"/>
    <n v="0"/>
    <n v="0"/>
    <n v="0"/>
    <n v="0"/>
    <n v="0"/>
    <n v="0"/>
    <n v="0"/>
    <n v="0"/>
    <n v="0"/>
    <n v="0"/>
    <n v="0"/>
    <n v="0"/>
    <n v="0"/>
    <n v="0"/>
    <n v="0"/>
    <n v="0"/>
    <n v="0"/>
    <n v="0"/>
    <n v="0"/>
    <n v="0"/>
    <n v="0"/>
    <x v="0"/>
    <m/>
    <x v="8"/>
    <x v="5"/>
    <s v="no root cause"/>
    <x v="5"/>
    <s v=""/>
  </r>
  <r>
    <s v="Lendi-Entree"/>
    <s v="LIT_297"/>
    <s v="Douala"/>
    <s v="IHS"/>
    <s v="Grid-Gen"/>
    <s v="LITTORAL"/>
    <s v="Douala"/>
    <s v="ZTE"/>
    <n v="0"/>
    <n v="0"/>
    <n v="0"/>
    <n v="0"/>
    <n v="0"/>
    <n v="0"/>
    <n v="0"/>
    <n v="0"/>
    <n v="0"/>
    <n v="0"/>
    <n v="0"/>
    <n v="0"/>
    <n v="0"/>
    <n v="0"/>
    <n v="0"/>
    <n v="0"/>
    <n v="0"/>
    <n v="0"/>
    <n v="0"/>
    <n v="0"/>
    <n v="0"/>
    <n v="0"/>
    <n v="0"/>
    <n v="0"/>
    <x v="0"/>
    <m/>
    <x v="8"/>
    <x v="5"/>
    <s v="no root cause"/>
    <x v="5"/>
    <s v=""/>
  </r>
  <r>
    <s v="Mbengwi"/>
    <s v="NRO_011"/>
    <s v="NORD-OUEST"/>
    <m/>
    <m/>
    <s v="NORD-OUEST"/>
    <s v="Mbengwi"/>
    <s v="Huawei"/>
    <n v="0"/>
    <n v="0"/>
    <n v="0"/>
    <n v="0"/>
    <n v="0"/>
    <n v="0"/>
    <n v="0"/>
    <n v="0"/>
    <n v="0"/>
    <n v="0"/>
    <n v="0"/>
    <n v="0"/>
    <n v="0"/>
    <n v="1.5709850385095012"/>
    <n v="0"/>
    <n v="0"/>
    <n v="0"/>
    <n v="0"/>
    <n v="0"/>
    <n v="0"/>
    <n v="0"/>
    <n v="0"/>
    <n v="0"/>
    <n v="0"/>
    <x v="2"/>
    <m/>
    <x v="8"/>
    <x v="5"/>
    <s v="no root cause"/>
    <x v="5"/>
    <s v=""/>
  </r>
  <r>
    <s v="Mbitom-camrail"/>
    <s v="EST_105"/>
    <s v="CENTRE"/>
    <s v="CAMUSAT"/>
    <s v="Hybrid solar - S1"/>
    <s v="EST"/>
    <s v="Betare-Oya"/>
    <s v="NOKIA"/>
    <n v="0"/>
    <n v="0"/>
    <n v="0"/>
    <n v="0"/>
    <n v="0"/>
    <n v="0"/>
    <n v="0"/>
    <n v="0"/>
    <n v="0"/>
    <n v="0"/>
    <n v="0"/>
    <n v="0"/>
    <n v="0"/>
    <n v="0"/>
    <n v="0"/>
    <n v="0"/>
    <n v="0"/>
    <n v="0"/>
    <n v="0"/>
    <n v="0"/>
    <n v="0"/>
    <n v="0"/>
    <n v="0"/>
    <n v="0"/>
    <x v="0"/>
    <m/>
    <x v="8"/>
    <x v="5"/>
    <s v="no root cause"/>
    <x v="5"/>
    <s v=""/>
  </r>
  <r>
    <s v="Bembaran-Camtel"/>
    <s v="ADM_185"/>
    <s v="ADAMAOUA"/>
    <s v="CAMUSAT"/>
    <s v="Hibrid solar - s3"/>
    <s v="ADAMAOUA"/>
    <s v="Bembaran"/>
    <s v="Huawei"/>
    <n v="0"/>
    <n v="0"/>
    <n v="0"/>
    <n v="0"/>
    <n v="0"/>
    <n v="0"/>
    <n v="0"/>
    <n v="0"/>
    <n v="0"/>
    <n v="0"/>
    <n v="0"/>
    <n v="0"/>
    <n v="0"/>
    <n v="0"/>
    <n v="0"/>
    <n v="0"/>
    <n v="0"/>
    <n v="0"/>
    <n v="0"/>
    <n v="0"/>
    <n v="0"/>
    <n v="0"/>
    <n v="0"/>
    <n v="0"/>
    <x v="0"/>
    <m/>
    <x v="8"/>
    <x v="5"/>
    <s v="no root cause"/>
    <x v="5"/>
    <s v=""/>
  </r>
  <r>
    <s v="Mbargue-Camrail"/>
    <s v="CTR_457"/>
    <s v="CENTRE"/>
    <s v="IHS"/>
    <e v="#N/A"/>
    <s v="CENTRE"/>
    <s v="Minta"/>
    <s v="NOKIA"/>
    <n v="0"/>
    <n v="0"/>
    <n v="0"/>
    <n v="0"/>
    <n v="0"/>
    <n v="0"/>
    <n v="0"/>
    <n v="0"/>
    <n v="0"/>
    <n v="0"/>
    <n v="0"/>
    <n v="0"/>
    <n v="0"/>
    <n v="0"/>
    <n v="0"/>
    <n v="0"/>
    <n v="0"/>
    <n v="0"/>
    <n v="0"/>
    <n v="0"/>
    <n v="0"/>
    <n v="0"/>
    <n v="0"/>
    <n v="0"/>
    <x v="0"/>
    <m/>
    <x v="11"/>
    <x v="7"/>
    <s v="Projet OCM (ZTE, NOKIA, autres projets)"/>
    <x v="6"/>
    <s v="(05/05/2026 groupe whatsapp incident):impacted by  Mbandjock_U_CTR_030 , Travaux nokia || Action :Normalisation des configs"/>
  </r>
  <r>
    <s v="Mbandjock"/>
    <s v="CTR_030"/>
    <s v="CENTRE"/>
    <s v="CAMUSAT"/>
    <s v="Medium Grid + Solar + GE"/>
    <s v="CENTRE"/>
    <s v="Mbandjock"/>
    <s v="ZTE"/>
    <n v="0"/>
    <n v="0"/>
    <n v="0"/>
    <n v="0"/>
    <n v="0"/>
    <n v="0"/>
    <n v="0"/>
    <n v="0"/>
    <n v="0"/>
    <n v="0"/>
    <n v="0"/>
    <n v="0"/>
    <n v="0"/>
    <n v="0"/>
    <n v="0"/>
    <n v="0"/>
    <n v="0"/>
    <n v="0"/>
    <n v="0"/>
    <n v="0"/>
    <n v="0"/>
    <n v="0"/>
    <n v="0"/>
    <n v="0"/>
    <x v="0"/>
    <m/>
    <x v="11"/>
    <x v="7"/>
    <s v="Projet OCM (ZTE, NOKIA, autres projets)"/>
    <x v="6"/>
    <s v="(05/05/2026 groupe whatsapp incident):impacted by  Mbandjock_U_CTR_030 , Travaux nokia || Action :Normalisation des configs"/>
  </r>
  <r>
    <s v="Pella"/>
    <s v="CTR_894"/>
    <s v="CENTRE"/>
    <s v="CAMUSAT"/>
    <s v="HGB"/>
    <s v="CENTRE"/>
    <s v="Pella"/>
    <s v="ZTE"/>
    <n v="0"/>
    <n v="0"/>
    <n v="0"/>
    <n v="0"/>
    <n v="0"/>
    <n v="0"/>
    <n v="0"/>
    <n v="0"/>
    <n v="0"/>
    <n v="0"/>
    <n v="0"/>
    <n v="0"/>
    <n v="0"/>
    <n v="0"/>
    <n v="0"/>
    <n v="0"/>
    <n v="0"/>
    <n v="0"/>
    <n v="0"/>
    <n v="0"/>
    <n v="0"/>
    <n v="0"/>
    <n v="0"/>
    <n v="0"/>
    <x v="0"/>
    <m/>
    <x v="2"/>
    <x v="0"/>
    <s v="AKTIVCO Defaut GE &amp; Power Cabinet"/>
    <x v="0"/>
    <s v="(05/05/2026 groupe whatsapp incident):impacted by  CTR_139_Z_Nji-Camtel(CTR-139)    ,Hello @+237 6 94 37 87 76 Besoin de support pour les mises à jour et l’ETR concernant l’incident CTR_139_Z_Nji-Camtel._x000a_À ce jour, aucune visibilité sur la prise en charge.|| ||(05/05/2026 groupe whatsapp incident): Probleme d'energie , RCA attendu de camusat"/>
  </r>
  <r>
    <s v="MENGUE-BIBEY-IHS"/>
    <s v="CTR_870"/>
    <s v="CENTRE"/>
    <s v="IHS"/>
    <s v="Hybrid Gen"/>
    <s v="CENTRE"/>
    <s v="Mengue Bibey"/>
    <s v="ZTE"/>
    <n v="0"/>
    <n v="0"/>
    <n v="0"/>
    <n v="0"/>
    <n v="0"/>
    <n v="0"/>
    <n v="0"/>
    <n v="0"/>
    <n v="0"/>
    <n v="0"/>
    <n v="0"/>
    <n v="0"/>
    <n v="0"/>
    <n v="0"/>
    <n v="0"/>
    <n v="0"/>
    <n v="0"/>
    <n v="0"/>
    <n v="0"/>
    <n v="0"/>
    <n v="0"/>
    <n v="0"/>
    <n v="0"/>
    <n v="0"/>
    <x v="0"/>
    <m/>
    <x v="2"/>
    <x v="0"/>
    <s v="AKTIVCO Defaut GE &amp; Power Cabinet"/>
    <x v="0"/>
    <s v="(05/05/2026 groupe whatsapp incident):impacted by  CTR_139_Z_Nji-Camtel(CTR-139)    ,Hello @+237 6 94 37 87 76 Besoin de support pour les mises à jour et l’ETR concernant l’incident CTR_139_Z_Nji-Camtel._x000a_À ce jour, aucune visibilité sur la prise en charge. ||(05/05/2026 groupe whatsapp incident): Probleme d'energie , RCA attendu de camusat"/>
  </r>
  <r>
    <s v="Yabassi-Greenfil"/>
    <s v="LIT_586"/>
    <s v="LITTORAL"/>
    <s v="CAMUSAT"/>
    <s v="Hybrid Solar - S3"/>
    <s v="LITTORAL"/>
    <s v="Yabassi"/>
    <s v="ZTE"/>
    <n v="0"/>
    <n v="0"/>
    <n v="0"/>
    <n v="0"/>
    <n v="0"/>
    <n v="0"/>
    <n v="0"/>
    <n v="0"/>
    <n v="0"/>
    <n v="0"/>
    <n v="0"/>
    <n v="0"/>
    <n v="0"/>
    <n v="0"/>
    <n v="0"/>
    <n v="0"/>
    <n v="0"/>
    <n v="0"/>
    <n v="0"/>
    <n v="0"/>
    <n v="0"/>
    <n v="0"/>
    <n v="0"/>
    <n v="0"/>
    <x v="0"/>
    <m/>
    <x v="8"/>
    <x v="5"/>
    <s v="no root cause"/>
    <x v="5"/>
    <s v=""/>
  </r>
  <r>
    <s v="Ebebda-MTN"/>
    <s v="CTR_822"/>
    <s v="CENTRE"/>
    <s v="CAMUSAT"/>
    <s v="Hybrid Solar 3"/>
    <s v="CENTRE"/>
    <s v="Ebebda"/>
    <s v="ZTE"/>
    <n v="0"/>
    <n v="0"/>
    <n v="0"/>
    <n v="0"/>
    <n v="0"/>
    <n v="0"/>
    <n v="0"/>
    <n v="0"/>
    <n v="0"/>
    <n v="0"/>
    <n v="0"/>
    <n v="0"/>
    <n v="0"/>
    <n v="0"/>
    <n v="0"/>
    <n v="0"/>
    <n v="0"/>
    <n v="0"/>
    <n v="0"/>
    <n v="0"/>
    <n v="0"/>
    <n v="0"/>
    <n v="0"/>
    <n v="0"/>
    <x v="0"/>
    <m/>
    <x v="8"/>
    <x v="5"/>
    <s v="no root cause"/>
    <x v="5"/>
    <s v=""/>
  </r>
  <r>
    <s v="Bipindi-IHS"/>
    <s v="SUD_040"/>
    <s v="CENTRE"/>
    <s v="IHS"/>
    <s v="Solar-Gen-Hybrid"/>
    <s v="SUD"/>
    <s v="Bipindi"/>
    <s v="ZTE"/>
    <n v="0"/>
    <n v="0"/>
    <n v="0"/>
    <n v="0"/>
    <n v="0"/>
    <n v="0"/>
    <n v="0"/>
    <n v="0"/>
    <n v="0"/>
    <n v="0"/>
    <n v="0"/>
    <n v="0"/>
    <n v="0"/>
    <n v="0"/>
    <n v="0"/>
    <n v="0"/>
    <n v="0"/>
    <n v="0"/>
    <n v="0"/>
    <n v="0"/>
    <n v="0"/>
    <n v="0"/>
    <n v="0"/>
    <n v="0"/>
    <x v="0"/>
    <m/>
    <x v="8"/>
    <x v="5"/>
    <s v="no root cause"/>
    <x v="5"/>
    <s v=""/>
  </r>
  <r>
    <s v="Mbengwi-Mile17-IHS"/>
    <s v="NRO_144"/>
    <s v="NORD-OUEST"/>
    <m/>
    <m/>
    <s v="NORD-OUEST"/>
    <s v="Mbengwi"/>
    <s v="Huawei"/>
    <n v="0"/>
    <n v="0"/>
    <n v="0"/>
    <n v="0"/>
    <n v="0"/>
    <n v="0"/>
    <n v="0"/>
    <n v="0"/>
    <n v="0"/>
    <n v="0"/>
    <n v="0"/>
    <n v="0"/>
    <n v="0"/>
    <n v="1.9143816364326425"/>
    <n v="0"/>
    <n v="0"/>
    <n v="0"/>
    <n v="0"/>
    <n v="0"/>
    <n v="0"/>
    <n v="0"/>
    <n v="0"/>
    <n v="0"/>
    <n v="0"/>
    <x v="2"/>
    <m/>
    <x v="8"/>
    <x v="5"/>
    <s v="no root cause"/>
    <x v="5"/>
    <s v=""/>
  </r>
  <r>
    <s v="Wum-II-IHS"/>
    <s v="NRO_149"/>
    <s v="NORD-OUEST"/>
    <m/>
    <m/>
    <s v="NORD-OUEST"/>
    <s v="Wum"/>
    <s v="Huawei"/>
    <n v="0"/>
    <n v="0"/>
    <n v="0"/>
    <n v="0"/>
    <n v="0"/>
    <n v="0"/>
    <n v="0"/>
    <n v="0"/>
    <n v="0"/>
    <n v="0"/>
    <n v="0"/>
    <n v="0"/>
    <n v="0"/>
    <n v="1.9240482488806705"/>
    <n v="0"/>
    <n v="0"/>
    <n v="0"/>
    <n v="0"/>
    <n v="0"/>
    <n v="0"/>
    <n v="0"/>
    <n v="0"/>
    <n v="0"/>
    <n v="0"/>
    <x v="2"/>
    <m/>
    <x v="8"/>
    <x v="5"/>
    <s v="no root cause"/>
    <x v="5"/>
    <s v=""/>
  </r>
  <r>
    <s v="Wum"/>
    <s v="NRO_007"/>
    <s v="NORD-OUEST"/>
    <s v="IHS"/>
    <s v="Grid-Gen"/>
    <s v="NORD-OUEST"/>
    <s v="Wum"/>
    <s v="Huawei"/>
    <n v="0"/>
    <n v="0"/>
    <n v="0"/>
    <n v="0"/>
    <n v="0"/>
    <n v="0"/>
    <n v="0"/>
    <n v="0"/>
    <n v="0"/>
    <n v="0"/>
    <n v="0"/>
    <n v="0"/>
    <n v="0"/>
    <n v="1.9251183535797147"/>
    <n v="0"/>
    <n v="0"/>
    <n v="0"/>
    <n v="0"/>
    <n v="0"/>
    <n v="0"/>
    <n v="0"/>
    <n v="0"/>
    <n v="0"/>
    <n v="0"/>
    <x v="2"/>
    <m/>
    <x v="8"/>
    <x v="5"/>
    <s v="no root cause"/>
    <x v="5"/>
    <s v=""/>
  </r>
  <r>
    <s v="Ndogkeng"/>
    <s v="LIT_117"/>
    <s v="LITTORAL"/>
    <s v="IHS"/>
    <s v="Grid-Gen"/>
    <s v="LITTORAL"/>
    <s v="Ndogkeng"/>
    <s v="ZTE"/>
    <n v="0"/>
    <n v="0"/>
    <n v="0"/>
    <n v="0"/>
    <n v="0"/>
    <n v="0"/>
    <n v="0"/>
    <n v="0"/>
    <n v="0"/>
    <n v="0"/>
    <n v="0"/>
    <n v="0"/>
    <n v="0"/>
    <n v="0"/>
    <n v="0"/>
    <n v="0"/>
    <n v="0"/>
    <n v="0"/>
    <n v="0"/>
    <n v="0"/>
    <n v="0"/>
    <n v="0"/>
    <n v="0"/>
    <n v="0"/>
    <x v="0"/>
    <m/>
    <x v="8"/>
    <x v="5"/>
    <s v="no root cause"/>
    <x v="5"/>
    <s v=""/>
  </r>
  <r>
    <s v="Yabassi"/>
    <s v="LIT_110"/>
    <s v="LITTORAL"/>
    <s v="IHS"/>
    <s v="Gen-Lithium"/>
    <s v="LITTORAL"/>
    <s v="Yabassi"/>
    <s v="ZTE"/>
    <n v="0"/>
    <n v="0"/>
    <n v="0"/>
    <n v="0"/>
    <n v="0"/>
    <n v="0"/>
    <n v="0"/>
    <n v="0"/>
    <n v="0"/>
    <n v="0"/>
    <n v="0"/>
    <n v="0"/>
    <n v="0"/>
    <n v="0"/>
    <n v="0"/>
    <n v="0"/>
    <n v="0"/>
    <n v="0"/>
    <n v="0"/>
    <n v="0"/>
    <n v="0"/>
    <n v="0"/>
    <n v="0"/>
    <n v="0"/>
    <x v="0"/>
    <m/>
    <x v="8"/>
    <x v="5"/>
    <s v="no root cause"/>
    <x v="5"/>
    <s v=""/>
  </r>
  <r>
    <s v="Esse-IHS"/>
    <s v="CTR_134"/>
    <s v="CENTRE"/>
    <s v="IHS"/>
    <s v="Grid-Gen"/>
    <s v="CENTRE"/>
    <s v="Esse"/>
    <s v="ZTE"/>
    <n v="0"/>
    <n v="0"/>
    <n v="0"/>
    <n v="0"/>
    <n v="0"/>
    <n v="0"/>
    <n v="0"/>
    <n v="0"/>
    <n v="0"/>
    <n v="0"/>
    <n v="0"/>
    <n v="0"/>
    <n v="0"/>
    <n v="0"/>
    <n v="0"/>
    <n v="0"/>
    <n v="0"/>
    <n v="0"/>
    <n v="0"/>
    <n v="0"/>
    <n v="0"/>
    <n v="0"/>
    <n v="0"/>
    <n v="0"/>
    <x v="0"/>
    <m/>
    <x v="8"/>
    <x v="5"/>
    <s v="no root cause"/>
    <x v="5"/>
    <s v=""/>
  </r>
  <r>
    <s v="Obala-ville-IHS"/>
    <s v="CTR_627"/>
    <s v="CENTRE"/>
    <s v="IHS"/>
    <s v="Grid-Gen"/>
    <s v="CENTRE"/>
    <s v="Obala"/>
    <s v="ZTE"/>
    <n v="0"/>
    <n v="0"/>
    <n v="0"/>
    <n v="0"/>
    <n v="0"/>
    <n v="0"/>
    <n v="0"/>
    <n v="0"/>
    <n v="0"/>
    <n v="0"/>
    <n v="0"/>
    <n v="0"/>
    <n v="0"/>
    <n v="0"/>
    <n v="0"/>
    <n v="0"/>
    <n v="0"/>
    <n v="0"/>
    <n v="0"/>
    <n v="0"/>
    <n v="0"/>
    <n v="0"/>
    <n v="0"/>
    <n v="0"/>
    <x v="0"/>
    <m/>
    <x v="11"/>
    <x v="7"/>
    <s v="Projet OCM (ZTE, NOKIA, autres projets)"/>
    <x v="6"/>
    <s v="(05/05/2026 groupe whatsapp incident):impacted by  Mbandjock_U_CTR_030 , Travaux nokia || Action :Normalisation des configs"/>
  </r>
  <r>
    <s v="Kolomine-IHS"/>
    <s v="EST_125"/>
    <s v="CENTRE"/>
    <s v="IHS"/>
    <s v="Hybrid-Gen"/>
    <s v="EST"/>
    <s v="Kolomine"/>
    <s v="ZTE"/>
    <n v="0"/>
    <n v="0"/>
    <n v="0"/>
    <n v="0"/>
    <n v="0"/>
    <n v="0"/>
    <n v="0"/>
    <n v="0"/>
    <n v="0"/>
    <n v="0"/>
    <n v="0"/>
    <n v="0"/>
    <n v="0"/>
    <n v="0"/>
    <n v="0"/>
    <n v="0"/>
    <n v="0"/>
    <n v="0"/>
    <n v="0"/>
    <n v="0"/>
    <n v="0"/>
    <n v="0"/>
    <n v="0"/>
    <n v="0"/>
    <x v="0"/>
    <m/>
    <x v="8"/>
    <x v="5"/>
    <s v="no root cause"/>
    <x v="5"/>
    <s v=""/>
  </r>
  <r>
    <s v="Missole-Entree"/>
    <s v="LIT_306"/>
    <s v="LITTORAL"/>
    <s v="IHS"/>
    <s v="Hybrid-Gen"/>
    <s v="LITTORAL"/>
    <s v="Missole"/>
    <s v="ZTE"/>
    <n v="0"/>
    <n v="0"/>
    <n v="0"/>
    <n v="0"/>
    <n v="0"/>
    <n v="0"/>
    <n v="0"/>
    <n v="0"/>
    <n v="0"/>
    <n v="0"/>
    <n v="0"/>
    <n v="0"/>
    <n v="0"/>
    <n v="0"/>
    <n v="0"/>
    <n v="0"/>
    <n v="0"/>
    <n v="0"/>
    <n v="0"/>
    <n v="0"/>
    <n v="0"/>
    <n v="0"/>
    <n v="0"/>
    <n v="0"/>
    <x v="0"/>
    <m/>
    <x v="8"/>
    <x v="5"/>
    <s v="no root cause"/>
    <x v="5"/>
    <s v=""/>
  </r>
  <r>
    <s v="Baigon"/>
    <s v="OST_070"/>
    <s v="OUEST"/>
    <s v="IHS"/>
    <s v="Grid-Gen"/>
    <s v="OUEST"/>
    <s v="Baigon"/>
    <s v="Huawei"/>
    <n v="0"/>
    <n v="0"/>
    <n v="0"/>
    <n v="0"/>
    <n v="0"/>
    <n v="0"/>
    <n v="0"/>
    <n v="0"/>
    <n v="0"/>
    <n v="0"/>
    <n v="0"/>
    <n v="0"/>
    <n v="0"/>
    <n v="0"/>
    <n v="0"/>
    <n v="0"/>
    <n v="0"/>
    <n v="0"/>
    <n v="0"/>
    <n v="0"/>
    <n v="0"/>
    <n v="0"/>
    <n v="0"/>
    <n v="0"/>
    <x v="0"/>
    <m/>
    <x v="8"/>
    <x v="5"/>
    <s v="no root cause"/>
    <x v="5"/>
    <s v=""/>
  </r>
  <r>
    <s v="Bangangte-Ville"/>
    <s v="OST_018"/>
    <s v="OUEST"/>
    <s v="IHS"/>
    <s v="Grid Only"/>
    <s v="OUEST"/>
    <s v="Bangangte"/>
    <s v="Huawei"/>
    <n v="0"/>
    <n v="0"/>
    <n v="0"/>
    <n v="0"/>
    <n v="0"/>
    <n v="0"/>
    <n v="0"/>
    <n v="0"/>
    <n v="0"/>
    <n v="0"/>
    <n v="0"/>
    <n v="0"/>
    <n v="0"/>
    <n v="0"/>
    <n v="0"/>
    <n v="0"/>
    <n v="0"/>
    <n v="0"/>
    <n v="0"/>
    <n v="0"/>
    <n v="0"/>
    <n v="0"/>
    <n v="0"/>
    <n v="0"/>
    <x v="0"/>
    <m/>
    <x v="8"/>
    <x v="5"/>
    <s v="no root cause"/>
    <x v="5"/>
    <s v=""/>
  </r>
  <r>
    <s v="Kenzou"/>
    <s v="EST_016"/>
    <s v="CENTRE"/>
    <s v="IHS"/>
    <s v="Solar-Gen"/>
    <s v="EST"/>
    <s v="Kenzou"/>
    <s v="ZTE"/>
    <n v="0"/>
    <n v="0"/>
    <n v="0"/>
    <n v="0"/>
    <n v="0"/>
    <n v="0"/>
    <n v="0"/>
    <n v="0"/>
    <n v="0"/>
    <n v="0"/>
    <n v="0"/>
    <n v="0"/>
    <n v="0"/>
    <n v="0"/>
    <n v="0"/>
    <n v="0"/>
    <n v="0"/>
    <n v="0"/>
    <n v="0"/>
    <n v="0"/>
    <n v="0"/>
    <n v="0"/>
    <n v="0"/>
    <n v="0"/>
    <x v="0"/>
    <m/>
    <x v="8"/>
    <x v="5"/>
    <s v="no root cause"/>
    <x v="5"/>
    <s v=""/>
  </r>
  <r>
    <s v="Nkoundja"/>
    <s v="OST_006"/>
    <s v="OUEST"/>
    <s v="IHS"/>
    <s v="Grid-Gen"/>
    <s v="OUEST"/>
    <s v="Nkoundja"/>
    <s v="Huawei"/>
    <n v="0"/>
    <n v="0"/>
    <n v="0"/>
    <n v="0"/>
    <n v="0"/>
    <n v="0"/>
    <n v="0"/>
    <n v="0"/>
    <n v="0"/>
    <n v="0"/>
    <n v="0"/>
    <n v="0"/>
    <n v="0"/>
    <n v="0"/>
    <n v="0"/>
    <n v="0"/>
    <n v="0"/>
    <n v="0"/>
    <n v="0"/>
    <n v="0"/>
    <n v="0"/>
    <n v="0"/>
    <n v="0"/>
    <n v="0"/>
    <x v="0"/>
    <m/>
    <x v="8"/>
    <x v="5"/>
    <s v="no root cause"/>
    <x v="5"/>
    <s v=""/>
  </r>
  <r>
    <s v="Mbanga"/>
    <s v="LIT_031"/>
    <s v="LITTORAL"/>
    <s v="IHS"/>
    <s v="Grid-Gen"/>
    <s v="LITTORAL"/>
    <s v="Mbanga"/>
    <s v="ZTE"/>
    <n v="0"/>
    <n v="0"/>
    <n v="0"/>
    <n v="0"/>
    <n v="0"/>
    <n v="0"/>
    <n v="0"/>
    <n v="0"/>
    <n v="0"/>
    <n v="0"/>
    <n v="0"/>
    <n v="0"/>
    <n v="0"/>
    <n v="0"/>
    <n v="0"/>
    <n v="0"/>
    <n v="0"/>
    <n v="0"/>
    <n v="0"/>
    <n v="0"/>
    <n v="0"/>
    <n v="0"/>
    <n v="0"/>
    <n v="0"/>
    <x v="0"/>
    <m/>
    <x v="8"/>
    <x v="5"/>
    <s v="no root cause"/>
    <x v="5"/>
    <s v=""/>
  </r>
  <r>
    <s v="Mbanga2-IHS"/>
    <s v="LIT_430"/>
    <s v="LITTORAL"/>
    <s v="IHS"/>
    <s v="Grid-Gen"/>
    <s v="LITTORAL"/>
    <s v="Mbanga"/>
    <s v="ZTE"/>
    <n v="0"/>
    <n v="0"/>
    <n v="0"/>
    <n v="0"/>
    <n v="0"/>
    <n v="0"/>
    <n v="0"/>
    <n v="0"/>
    <n v="0"/>
    <n v="0"/>
    <n v="0"/>
    <n v="0"/>
    <n v="0"/>
    <n v="0"/>
    <n v="0"/>
    <n v="0"/>
    <n v="0"/>
    <n v="0"/>
    <n v="0"/>
    <n v="0"/>
    <n v="0"/>
    <n v="0"/>
    <n v="0"/>
    <n v="0"/>
    <x v="0"/>
    <m/>
    <x v="8"/>
    <x v="5"/>
    <s v="no root cause"/>
    <x v="5"/>
    <s v=""/>
  </r>
  <r>
    <s v="Mbankomo-IHS"/>
    <s v="CTR_528"/>
    <s v="CENTRE"/>
    <s v="IHS"/>
    <s v="Grid-Gen"/>
    <s v="CENTRE"/>
    <s v="Mbankomo"/>
    <s v="ZTE"/>
    <n v="0"/>
    <n v="0"/>
    <n v="0"/>
    <n v="0"/>
    <n v="0"/>
    <n v="0"/>
    <n v="0"/>
    <n v="0"/>
    <n v="0"/>
    <n v="0"/>
    <n v="0"/>
    <n v="0"/>
    <n v="0"/>
    <n v="0"/>
    <n v="0"/>
    <n v="0"/>
    <n v="0"/>
    <n v="0"/>
    <n v="0"/>
    <n v="0"/>
    <n v="0"/>
    <n v="0"/>
    <n v="0"/>
    <n v="0"/>
    <x v="0"/>
    <m/>
    <x v="8"/>
    <x v="5"/>
    <s v="no root cause"/>
    <x v="5"/>
    <s v=""/>
  </r>
  <r>
    <s v="Akok"/>
    <s v="CTR_663"/>
    <s v="CENTRE"/>
    <s v="CAMUSAT"/>
    <s v="Good Grid + Solar + GE"/>
    <s v="CENTRE"/>
    <s v="Akok"/>
    <s v="ZTE"/>
    <n v="0"/>
    <n v="0"/>
    <n v="0"/>
    <n v="0"/>
    <n v="0"/>
    <n v="0"/>
    <n v="0"/>
    <n v="0"/>
    <n v="0"/>
    <n v="0"/>
    <n v="0"/>
    <n v="0"/>
    <n v="0"/>
    <n v="0"/>
    <n v="0"/>
    <n v="0"/>
    <n v="0"/>
    <n v="0"/>
    <n v="0"/>
    <n v="0"/>
    <n v="0"/>
    <n v="0"/>
    <n v="0"/>
    <n v="0"/>
    <x v="0"/>
    <m/>
    <x v="8"/>
    <x v="5"/>
    <s v="no root cause"/>
    <x v="5"/>
    <s v=""/>
  </r>
  <r>
    <s v="Loum-Joli-IHS"/>
    <s v="LIT_521"/>
    <s v="LITTORAL"/>
    <s v="IHS"/>
    <s v="Grid-Gen"/>
    <s v="LITTORAL"/>
    <s v="Loum"/>
    <s v="ZTE"/>
    <n v="0"/>
    <n v="0"/>
    <n v="0"/>
    <n v="0"/>
    <n v="0"/>
    <n v="0"/>
    <n v="0"/>
    <n v="0"/>
    <n v="0"/>
    <n v="0"/>
    <n v="0"/>
    <n v="0"/>
    <n v="0"/>
    <n v="0"/>
    <n v="0"/>
    <n v="0"/>
    <n v="0"/>
    <n v="0"/>
    <n v="0"/>
    <n v="0"/>
    <n v="0"/>
    <n v="0"/>
    <n v="0"/>
    <n v="0"/>
    <x v="0"/>
    <m/>
    <x v="8"/>
    <x v="5"/>
    <s v="no root cause"/>
    <x v="5"/>
    <s v=""/>
  </r>
  <r>
    <s v="Akum-IHS"/>
    <s v="NRO_139"/>
    <s v="NORD-OUEST"/>
    <s v="IHS"/>
    <m/>
    <s v="NORD-OUEST"/>
    <s v="Akum"/>
    <s v="Huawei"/>
    <n v="0"/>
    <n v="0"/>
    <n v="0"/>
    <n v="0"/>
    <n v="0"/>
    <n v="0"/>
    <n v="0"/>
    <n v="0"/>
    <n v="0"/>
    <n v="0"/>
    <n v="0"/>
    <n v="0"/>
    <n v="0"/>
    <n v="2.5181882128680808"/>
    <n v="0"/>
    <n v="0"/>
    <n v="0"/>
    <n v="0"/>
    <n v="0"/>
    <n v="0"/>
    <n v="0"/>
    <n v="0"/>
    <n v="0"/>
    <n v="0"/>
    <x v="2"/>
    <m/>
    <x v="8"/>
    <x v="5"/>
    <s v="no root cause"/>
    <x v="5"/>
    <s v=""/>
  </r>
  <r>
    <s v="Ngambe-Tikar-IHS"/>
    <s v="OST_031"/>
    <s v="OUEST"/>
    <s v="IHS"/>
    <s v="Grid-Gen"/>
    <s v="OUEST"/>
    <s v="Ngambe-Tikar"/>
    <s v="ZTE"/>
    <n v="0"/>
    <n v="0"/>
    <n v="0"/>
    <n v="0"/>
    <n v="0"/>
    <n v="0"/>
    <n v="0"/>
    <n v="0"/>
    <n v="0"/>
    <n v="0"/>
    <n v="0"/>
    <n v="0"/>
    <n v="0"/>
    <n v="0"/>
    <n v="0"/>
    <n v="0"/>
    <n v="0"/>
    <n v="0"/>
    <n v="0"/>
    <n v="0"/>
    <n v="0"/>
    <n v="0"/>
    <n v="0"/>
    <n v="0"/>
    <x v="0"/>
    <m/>
    <x v="8"/>
    <x v="5"/>
    <s v="no root cause"/>
    <x v="5"/>
    <s v=""/>
  </r>
  <r>
    <s v="Ndokayo"/>
    <s v="EST_054"/>
    <s v="CENTRE"/>
    <s v="IHS"/>
    <s v="Solar-Gen-Lithium"/>
    <s v="EST"/>
    <s v="Ndokayo"/>
    <s v="ZTE"/>
    <n v="0"/>
    <n v="0"/>
    <n v="0"/>
    <n v="0"/>
    <n v="0"/>
    <n v="0"/>
    <n v="0"/>
    <n v="0"/>
    <n v="0"/>
    <n v="0"/>
    <n v="0"/>
    <n v="0"/>
    <n v="0"/>
    <n v="0"/>
    <n v="0"/>
    <n v="0"/>
    <n v="0"/>
    <n v="0"/>
    <n v="0"/>
    <n v="0"/>
    <n v="0"/>
    <n v="0"/>
    <n v="0"/>
    <n v="0"/>
    <x v="0"/>
    <m/>
    <x v="8"/>
    <x v="5"/>
    <s v="no root cause"/>
    <x v="5"/>
    <s v=""/>
  </r>
  <r>
    <s v="Ouli-IHS"/>
    <s v="EST_114"/>
    <s v="CENTRE"/>
    <s v="IHS"/>
    <s v="Gen Only"/>
    <s v="EST"/>
    <s v="Ouli"/>
    <s v="ZTE"/>
    <n v="0"/>
    <n v="0"/>
    <n v="0"/>
    <n v="0"/>
    <n v="0"/>
    <n v="0"/>
    <n v="0"/>
    <n v="0"/>
    <n v="0"/>
    <n v="0"/>
    <n v="0"/>
    <n v="0"/>
    <n v="0"/>
    <n v="0"/>
    <n v="0"/>
    <n v="0"/>
    <n v="0"/>
    <n v="0"/>
    <n v="0"/>
    <n v="0"/>
    <n v="0"/>
    <n v="0"/>
    <n v="0"/>
    <n v="0"/>
    <x v="0"/>
    <m/>
    <x v="8"/>
    <x v="5"/>
    <s v="no root cause"/>
    <x v="5"/>
    <s v=""/>
  </r>
  <r>
    <s v="Pouma"/>
    <s v="LIT_069"/>
    <s v="LITTORAL"/>
    <s v="IHS"/>
    <s v="Grid-Gen"/>
    <s v="LITTORAL"/>
    <s v="Pouma"/>
    <s v="ZTE"/>
    <n v="0"/>
    <n v="0"/>
    <n v="0"/>
    <n v="0"/>
    <n v="0"/>
    <n v="0"/>
    <n v="0"/>
    <n v="0"/>
    <n v="0"/>
    <n v="0"/>
    <n v="0"/>
    <n v="0"/>
    <n v="0"/>
    <n v="0"/>
    <n v="0"/>
    <n v="0"/>
    <n v="0"/>
    <n v="0"/>
    <n v="0"/>
    <n v="0"/>
    <n v="0"/>
    <n v="0"/>
    <n v="0"/>
    <n v="0"/>
    <x v="0"/>
    <m/>
    <x v="8"/>
    <x v="5"/>
    <s v="no root cause"/>
    <x v="5"/>
    <s v=""/>
  </r>
  <r>
    <s v="Kouoptamo"/>
    <s v="OST_058"/>
    <s v="OUEST"/>
    <s v="IHS"/>
    <s v="Grid-Gen"/>
    <s v="OUEST"/>
    <s v="Kouoptamo"/>
    <s v="Huawei"/>
    <n v="0"/>
    <n v="0"/>
    <n v="0"/>
    <n v="0"/>
    <n v="0"/>
    <n v="0"/>
    <n v="0"/>
    <n v="0"/>
    <n v="0"/>
    <n v="0"/>
    <n v="0"/>
    <n v="0"/>
    <n v="0"/>
    <n v="0"/>
    <n v="0"/>
    <n v="0"/>
    <n v="0"/>
    <n v="0"/>
    <n v="0"/>
    <n v="0"/>
    <n v="0"/>
    <n v="0"/>
    <n v="0"/>
    <n v="0"/>
    <x v="0"/>
    <m/>
    <x v="8"/>
    <x v="5"/>
    <s v="no root cause"/>
    <x v="5"/>
    <s v=""/>
  </r>
  <r>
    <s v="Gomala-IHS"/>
    <s v="EST_126"/>
    <s v="CENTRE"/>
    <s v="IHS"/>
    <s v="Solar-Gen-Lithium"/>
    <s v="EST"/>
    <s v="Gomala"/>
    <s v="ZTE"/>
    <n v="0"/>
    <n v="0"/>
    <n v="0"/>
    <n v="0"/>
    <n v="0"/>
    <n v="0"/>
    <n v="0"/>
    <n v="0"/>
    <n v="0"/>
    <n v="0"/>
    <n v="0"/>
    <n v="0"/>
    <n v="0"/>
    <n v="0"/>
    <n v="0"/>
    <n v="0"/>
    <n v="0"/>
    <n v="0"/>
    <n v="0"/>
    <n v="0"/>
    <n v="0"/>
    <n v="0"/>
    <n v="0"/>
    <n v="0"/>
    <x v="0"/>
    <m/>
    <x v="8"/>
    <x v="5"/>
    <s v="no root cause"/>
    <x v="5"/>
    <s v=""/>
  </r>
  <r>
    <s v="Njombe-Market-IHS"/>
    <s v="LIT_492"/>
    <s v="LITTORAL"/>
    <s v="IHS"/>
    <s v="Grid-Gen"/>
    <s v="LITTORAL"/>
    <s v="Njombe"/>
    <s v="ZTE"/>
    <n v="0"/>
    <n v="0"/>
    <n v="0"/>
    <n v="0"/>
    <n v="0"/>
    <n v="0"/>
    <n v="0"/>
    <n v="0"/>
    <n v="0"/>
    <n v="0"/>
    <n v="0"/>
    <n v="0"/>
    <n v="0"/>
    <n v="0"/>
    <n v="0"/>
    <n v="0"/>
    <n v="0"/>
    <n v="0"/>
    <n v="0"/>
    <n v="0"/>
    <n v="0"/>
    <n v="0"/>
    <n v="0"/>
    <n v="0"/>
    <x v="0"/>
    <m/>
    <x v="8"/>
    <x v="5"/>
    <s v="no root cause"/>
    <x v="5"/>
    <s v=""/>
  </r>
  <r>
    <s v="Boumnyebel-MTN"/>
    <s v="CTR_286"/>
    <s v="CENTRE"/>
    <s v="IHS"/>
    <s v="Grid-Gen"/>
    <s v="CENTRE"/>
    <s v="Boumnyebel"/>
    <s v="ZTE"/>
    <n v="0"/>
    <n v="0"/>
    <n v="0"/>
    <n v="0"/>
    <n v="0"/>
    <n v="0"/>
    <n v="0"/>
    <n v="0"/>
    <n v="0"/>
    <n v="0"/>
    <n v="0"/>
    <n v="0"/>
    <n v="0"/>
    <n v="0"/>
    <n v="0"/>
    <n v="0"/>
    <n v="0"/>
    <n v="0"/>
    <n v="0"/>
    <n v="0"/>
    <n v="0"/>
    <n v="0"/>
    <n v="0"/>
    <n v="0"/>
    <x v="0"/>
    <m/>
    <x v="8"/>
    <x v="5"/>
    <s v="no root cause"/>
    <x v="5"/>
    <s v=""/>
  </r>
  <r>
    <s v="Nkolnkoumou"/>
    <s v="CTR_676"/>
    <s v="Yaounde"/>
    <s v="IHS"/>
    <s v="Grid-Gen-Lithium"/>
    <s v="CENTRE"/>
    <s v="Yaounde"/>
    <s v="ZTE"/>
    <n v="0"/>
    <n v="0"/>
    <n v="0"/>
    <n v="0"/>
    <n v="0"/>
    <n v="0"/>
    <n v="0"/>
    <n v="0"/>
    <n v="0"/>
    <n v="0"/>
    <n v="0"/>
    <n v="0"/>
    <n v="0"/>
    <n v="0"/>
    <n v="0"/>
    <n v="0"/>
    <n v="0"/>
    <n v="0"/>
    <n v="0"/>
    <n v="0"/>
    <n v="0"/>
    <n v="0"/>
    <n v="0"/>
    <n v="0"/>
    <x v="0"/>
    <m/>
    <x v="8"/>
    <x v="5"/>
    <s v="no root cause"/>
    <x v="5"/>
    <s v=""/>
  </r>
  <r>
    <s v="Mengbwa-Camtel"/>
    <s v="SUD_078"/>
    <s v="CENTRE"/>
    <s v="CAMUSAT"/>
    <s v="Bad Grid + GE"/>
    <s v="SUD"/>
    <s v="Mengbwa"/>
    <s v="NOKIA"/>
    <n v="0"/>
    <n v="0"/>
    <n v="0"/>
    <n v="0"/>
    <n v="0"/>
    <n v="0"/>
    <n v="0"/>
    <n v="0"/>
    <n v="0"/>
    <n v="0"/>
    <n v="0"/>
    <n v="0"/>
    <n v="0"/>
    <n v="0"/>
    <n v="0"/>
    <n v="0"/>
    <n v="0"/>
    <n v="0"/>
    <n v="0"/>
    <n v="0"/>
    <n v="0"/>
    <n v="0"/>
    <n v="0"/>
    <n v="0"/>
    <x v="0"/>
    <m/>
    <x v="8"/>
    <x v="5"/>
    <s v="no root cause"/>
    <x v="5"/>
    <s v=""/>
  </r>
  <r>
    <s v="Awae-MTN-IHS"/>
    <s v="CTR_187"/>
    <s v="CENTRE"/>
    <s v="IHS"/>
    <s v="Grid-Gen"/>
    <s v="CENTRE"/>
    <s v="Awae"/>
    <s v="ZTE"/>
    <n v="0"/>
    <n v="0"/>
    <n v="0"/>
    <n v="0"/>
    <n v="0"/>
    <n v="0"/>
    <n v="0"/>
    <n v="0"/>
    <n v="0"/>
    <n v="0"/>
    <n v="0"/>
    <n v="0"/>
    <n v="0"/>
    <n v="0"/>
    <n v="0"/>
    <n v="0"/>
    <n v="0"/>
    <n v="0"/>
    <n v="0"/>
    <n v="0"/>
    <n v="0"/>
    <n v="0"/>
    <n v="0"/>
    <n v="0"/>
    <x v="0"/>
    <m/>
    <x v="8"/>
    <x v="5"/>
    <s v="no root cause"/>
    <x v="5"/>
    <s v=""/>
  </r>
  <r>
    <s v="Obala-Carrefour-MTN-IHS"/>
    <s v="CTR_174"/>
    <s v="CENTRE"/>
    <s v="IHS"/>
    <s v="Hybrid-Gen"/>
    <s v="CENTRE"/>
    <s v="Obala"/>
    <s v="ZTE"/>
    <n v="0"/>
    <n v="0"/>
    <n v="0"/>
    <n v="0"/>
    <n v="0"/>
    <n v="0"/>
    <n v="0"/>
    <n v="0"/>
    <n v="0"/>
    <n v="0"/>
    <n v="0"/>
    <n v="0"/>
    <n v="0"/>
    <n v="0"/>
    <n v="0"/>
    <n v="0"/>
    <n v="0"/>
    <n v="0"/>
    <n v="0"/>
    <n v="0"/>
    <n v="0"/>
    <n v="0"/>
    <n v="0"/>
    <n v="0"/>
    <x v="0"/>
    <m/>
    <x v="8"/>
    <x v="5"/>
    <s v="no root cause"/>
    <x v="5"/>
    <s v=""/>
  </r>
  <r>
    <s v="Nkoteng-Ville-IHS"/>
    <s v="CTR_506"/>
    <s v="CENTRE"/>
    <s v="IHS"/>
    <s v="Grid-Gen"/>
    <s v="CENTRE"/>
    <s v="Nkoteng"/>
    <s v="ZTE"/>
    <n v="0"/>
    <n v="0"/>
    <n v="0"/>
    <n v="0"/>
    <n v="0"/>
    <n v="0"/>
    <n v="0"/>
    <n v="0"/>
    <n v="0"/>
    <n v="0"/>
    <n v="0"/>
    <n v="0"/>
    <n v="0"/>
    <n v="0"/>
    <n v="0"/>
    <n v="0"/>
    <n v="0"/>
    <n v="0"/>
    <n v="0"/>
    <n v="0"/>
    <n v="0"/>
    <n v="0"/>
    <n v="0"/>
    <n v="0"/>
    <x v="0"/>
    <m/>
    <x v="11"/>
    <x v="7"/>
    <s v="Projet OCM (ZTE, NOKIA, autres projets)"/>
    <x v="6"/>
    <s v="(05/05/2026 groupe whatsapp incident):impacted by  Mbandjock_U_CTR_030 , Travaux nokia || Action :Normalisation des configs"/>
  </r>
  <r>
    <s v="Botmakak"/>
    <s v="CTR_189"/>
    <s v="CENTRE"/>
    <s v="IHS"/>
    <s v="Grid-Gen"/>
    <s v="CENTRE"/>
    <s v="Botmakak"/>
    <s v="ZTE"/>
    <n v="0"/>
    <n v="0"/>
    <n v="0"/>
    <n v="0"/>
    <n v="0"/>
    <n v="0"/>
    <n v="0"/>
    <n v="0"/>
    <n v="0"/>
    <n v="0"/>
    <n v="0"/>
    <n v="0"/>
    <n v="0"/>
    <n v="0"/>
    <n v="0"/>
    <n v="0"/>
    <n v="0"/>
    <n v="0"/>
    <n v="0"/>
    <n v="0"/>
    <n v="0"/>
    <n v="0"/>
    <n v="0"/>
    <n v="0"/>
    <x v="0"/>
    <m/>
    <x v="8"/>
    <x v="5"/>
    <s v="no root cause"/>
    <x v="5"/>
    <s v=""/>
  </r>
  <r>
    <s v="Djoum-Ville-IHS"/>
    <s v="SUD_064"/>
    <s v="CENTRE"/>
    <s v="IHS"/>
    <s v="Grid-Gen"/>
    <s v="SUD"/>
    <s v="Djoum"/>
    <s v="ZTE"/>
    <n v="0"/>
    <n v="0"/>
    <n v="0"/>
    <n v="0"/>
    <n v="0"/>
    <n v="0"/>
    <n v="0"/>
    <n v="0"/>
    <n v="0"/>
    <n v="0"/>
    <n v="0"/>
    <n v="0"/>
    <n v="0"/>
    <n v="0"/>
    <n v="0"/>
    <n v="0"/>
    <n v="0"/>
    <n v="0"/>
    <n v="0"/>
    <n v="0"/>
    <n v="0"/>
    <n v="0"/>
    <n v="0"/>
    <n v="0"/>
    <x v="0"/>
    <m/>
    <x v="8"/>
    <x v="5"/>
    <s v="no root cause"/>
    <x v="5"/>
    <s v=""/>
  </r>
  <r>
    <s v="SANGLA"/>
    <s v="CTR_892"/>
    <s v="CENTRE"/>
    <s v="CAMUSAT"/>
    <s v="Hybrid Solar - S3"/>
    <s v="CENTRE"/>
    <s v="Sangla"/>
    <s v="ZTE"/>
    <n v="0"/>
    <n v="0"/>
    <n v="0"/>
    <n v="0"/>
    <n v="0"/>
    <n v="0"/>
    <n v="0"/>
    <n v="0"/>
    <n v="0"/>
    <n v="0"/>
    <n v="0"/>
    <n v="0"/>
    <n v="0"/>
    <n v="0"/>
    <n v="0"/>
    <n v="0"/>
    <n v="0"/>
    <n v="0"/>
    <n v="0"/>
    <n v="0"/>
    <n v="0"/>
    <n v="0"/>
    <n v="0"/>
    <n v="0"/>
    <x v="0"/>
    <m/>
    <x v="2"/>
    <x v="0"/>
    <s v="AKTIVCO Defaut GE &amp; Power Cabinet"/>
    <x v="0"/>
    <s v="(05/05/2026 cell zte): 04/05/2026 : Need BO RAN analysis || Site unstable due to power"/>
  </r>
  <r>
    <s v="Mbankomo-Dajoll"/>
    <s v="CTR_710"/>
    <s v="CENTRE"/>
    <s v="CAMUSAT"/>
    <s v="Good Grid + GE"/>
    <s v="CENTRE"/>
    <s v="Mbankomo"/>
    <s v="ZTE"/>
    <n v="0"/>
    <n v="0"/>
    <n v="0"/>
    <n v="0"/>
    <n v="0"/>
    <n v="0"/>
    <n v="0"/>
    <n v="0"/>
    <n v="0"/>
    <n v="0"/>
    <n v="0"/>
    <n v="0"/>
    <n v="0"/>
    <n v="0"/>
    <n v="0"/>
    <n v="0"/>
    <n v="0"/>
    <n v="0"/>
    <n v="0"/>
    <n v="0"/>
    <n v="0"/>
    <n v="0"/>
    <n v="0"/>
    <n v="0"/>
    <x v="0"/>
    <m/>
    <x v="8"/>
    <x v="5"/>
    <s v="no root cause"/>
    <x v="5"/>
    <s v=""/>
  </r>
  <r>
    <s v="Oveng-Mission-Catholique"/>
    <s v="CTR_898"/>
    <s v="CENTRE"/>
    <s v="CAMUSAT"/>
    <s v="Medium Grid + GE"/>
    <s v="CENTRE"/>
    <s v="Mbankomo"/>
    <s v="NOKIA"/>
    <n v="0"/>
    <n v="0"/>
    <n v="0"/>
    <n v="0"/>
    <n v="0"/>
    <n v="0"/>
    <n v="0"/>
    <n v="0"/>
    <n v="0"/>
    <n v="0"/>
    <n v="0"/>
    <n v="0"/>
    <n v="0"/>
    <n v="0"/>
    <n v="0"/>
    <n v="0"/>
    <n v="0"/>
    <n v="0"/>
    <n v="0"/>
    <n v="0"/>
    <n v="0"/>
    <n v="0"/>
    <n v="0"/>
    <n v="0"/>
    <x v="0"/>
    <m/>
    <x v="8"/>
    <x v="5"/>
    <s v="no root cause"/>
    <x v="5"/>
    <s v=""/>
  </r>
  <r>
    <s v="DZENG"/>
    <s v="CTR_856"/>
    <s v="CENTRE"/>
    <s v="IHS"/>
    <s v="Grid-Gen"/>
    <s v="CENTRE"/>
    <s v="Binguela"/>
    <s v="ZTE"/>
    <n v="0"/>
    <n v="0"/>
    <n v="0"/>
    <n v="0"/>
    <n v="0"/>
    <n v="0"/>
    <n v="0"/>
    <n v="0"/>
    <n v="0"/>
    <n v="0"/>
    <n v="0"/>
    <n v="0"/>
    <n v="0"/>
    <n v="0"/>
    <n v="0"/>
    <n v="0"/>
    <n v="0"/>
    <n v="0"/>
    <n v="0"/>
    <n v="0"/>
    <n v="0"/>
    <n v="0"/>
    <n v="0"/>
    <n v="0"/>
    <x v="0"/>
    <m/>
    <x v="8"/>
    <x v="5"/>
    <s v="no root cause"/>
    <x v="5"/>
    <s v=""/>
  </r>
  <r>
    <s v="Essiezik"/>
    <s v="CTR_348"/>
    <s v="CENTRE"/>
    <s v="IHS"/>
    <s v="Gen-Lithium"/>
    <s v="CENTRE"/>
    <s v="Essiezik"/>
    <s v="ZTE"/>
    <n v="0"/>
    <n v="0"/>
    <n v="0"/>
    <n v="0"/>
    <n v="0"/>
    <n v="0"/>
    <n v="0"/>
    <n v="0"/>
    <n v="0"/>
    <n v="0"/>
    <n v="0"/>
    <n v="0"/>
    <n v="0"/>
    <n v="0"/>
    <n v="0"/>
    <n v="0"/>
    <n v="0"/>
    <n v="0"/>
    <n v="0"/>
    <n v="0"/>
    <n v="0"/>
    <n v="0"/>
    <n v="0"/>
    <n v="0"/>
    <x v="0"/>
    <m/>
    <x v="8"/>
    <x v="5"/>
    <s v="no root cause"/>
    <x v="5"/>
    <s v=""/>
  </r>
  <r>
    <s v="Bangoulap"/>
    <s v="OST_314"/>
    <s v="OUEST"/>
    <m/>
    <m/>
    <s v="OUEST"/>
    <s v="Bangangté"/>
    <s v="Huawei"/>
    <n v="0"/>
    <n v="0"/>
    <n v="0"/>
    <n v="0"/>
    <n v="0"/>
    <n v="0"/>
    <n v="0"/>
    <n v="0"/>
    <n v="0"/>
    <n v="0"/>
    <n v="0"/>
    <n v="0"/>
    <n v="0"/>
    <n v="0"/>
    <n v="0"/>
    <n v="0"/>
    <n v="0"/>
    <n v="0"/>
    <n v="0"/>
    <n v="0"/>
    <n v="0"/>
    <n v="0"/>
    <n v="0"/>
    <n v="0"/>
    <x v="0"/>
    <m/>
    <x v="8"/>
    <x v="5"/>
    <s v="no root cause"/>
    <x v="5"/>
    <s v=""/>
  </r>
  <r>
    <s v="Nguila"/>
    <s v="CTR_299"/>
    <s v="CENTRE"/>
    <s v="IHS"/>
    <s v="Gen Only"/>
    <s v="CENTRE"/>
    <s v="Nguila"/>
    <s v="ZTE"/>
    <n v="0"/>
    <n v="0"/>
    <n v="0"/>
    <n v="0"/>
    <n v="0"/>
    <n v="0"/>
    <n v="0"/>
    <n v="0"/>
    <n v="0"/>
    <n v="0"/>
    <n v="0"/>
    <n v="0"/>
    <n v="0"/>
    <n v="0"/>
    <n v="0"/>
    <n v="0"/>
    <n v="0"/>
    <n v="0"/>
    <n v="0"/>
    <n v="0"/>
    <n v="0"/>
    <n v="0"/>
    <n v="0"/>
    <n v="0"/>
    <x v="0"/>
    <m/>
    <x v="11"/>
    <x v="7"/>
    <s v="Projet OCM (ZTE, NOKIA, autres projets)"/>
    <x v="6"/>
    <s v="(05/05/2026 groupe whatsapp incident):impacted by  Mbandjock_U_CTR_030 , Travaux nokia || Action :Normalisation des configs"/>
  </r>
  <r>
    <s v="Kousseri-Market-MTN-IHS"/>
    <s v="EXN_180"/>
    <s v="EXTREME-NORD"/>
    <s v="IHS"/>
    <s v="Grid-Gen"/>
    <s v="EXTREME-NORD"/>
    <s v="Kousseri"/>
    <s v="Huawei"/>
    <n v="0"/>
    <n v="0"/>
    <n v="0"/>
    <n v="0"/>
    <n v="5.3505234952187721E-4"/>
    <n v="4.2001609437467363E-2"/>
    <n v="0.46886637388602093"/>
    <n v="0.19472338506932857"/>
    <n v="0.49886497561588089"/>
    <n v="0"/>
    <n v="0"/>
    <n v="0"/>
    <n v="2.9908534584357067"/>
    <n v="3.5423675852445413"/>
    <n v="0"/>
    <n v="0"/>
    <n v="0"/>
    <n v="0"/>
    <n v="0"/>
    <n v="0"/>
    <n v="0"/>
    <n v="0"/>
    <n v="0"/>
    <n v="0"/>
    <x v="2"/>
    <m/>
    <x v="8"/>
    <x v="5"/>
    <s v="no root cause"/>
    <x v="5"/>
    <s v=""/>
  </r>
  <r>
    <s v="Talba"/>
    <s v="CTR_206"/>
    <s v="CENTRE"/>
    <s v="IHS"/>
    <s v="Grid-Gen"/>
    <s v="CENTRE"/>
    <s v="Talba"/>
    <s v="ZTE"/>
    <n v="0"/>
    <n v="0"/>
    <n v="0"/>
    <n v="0"/>
    <n v="0"/>
    <n v="0"/>
    <n v="0"/>
    <n v="0"/>
    <n v="0"/>
    <n v="0"/>
    <n v="0"/>
    <n v="0"/>
    <n v="0"/>
    <n v="0"/>
    <n v="0"/>
    <n v="0"/>
    <n v="0"/>
    <n v="0"/>
    <n v="0"/>
    <n v="0"/>
    <n v="0"/>
    <n v="0"/>
    <n v="0"/>
    <n v="0"/>
    <x v="0"/>
    <m/>
    <x v="8"/>
    <x v="5"/>
    <s v="no root cause"/>
    <x v="5"/>
    <s v=""/>
  </r>
  <r>
    <s v="Batcham-II"/>
    <s v="OST_243"/>
    <s v="OUEST"/>
    <s v="CAMUSAT"/>
    <s v="HGB"/>
    <s v="OUEST"/>
    <s v="Batcham"/>
    <s v="Huawei"/>
    <n v="0"/>
    <n v="0"/>
    <n v="0"/>
    <n v="0"/>
    <n v="0"/>
    <n v="0"/>
    <n v="0"/>
    <n v="0"/>
    <n v="0"/>
    <n v="0"/>
    <n v="0"/>
    <n v="0"/>
    <n v="0"/>
    <n v="0"/>
    <n v="0"/>
    <n v="0"/>
    <n v="0"/>
    <n v="0"/>
    <n v="0"/>
    <n v="0"/>
    <n v="0"/>
    <n v="0"/>
    <n v="0"/>
    <n v="0"/>
    <x v="0"/>
    <m/>
    <x v="8"/>
    <x v="5"/>
    <s v="no root cause"/>
    <x v="5"/>
    <s v=""/>
  </r>
  <r>
    <s v="Badoumguia"/>
    <s v="OST_303"/>
    <s v="OUEST"/>
    <s v="CAMUSAT"/>
    <s v="Hybrid Solar - S3"/>
    <s v="OUEST"/>
    <s v="Badoumguia"/>
    <s v="Huawei"/>
    <n v="0"/>
    <n v="0"/>
    <n v="0"/>
    <n v="0"/>
    <n v="0"/>
    <n v="0"/>
    <n v="0"/>
    <n v="0"/>
    <n v="0"/>
    <n v="0"/>
    <n v="0"/>
    <n v="0"/>
    <n v="0"/>
    <n v="0"/>
    <n v="0"/>
    <n v="0"/>
    <n v="0"/>
    <n v="0"/>
    <n v="0"/>
    <n v="0"/>
    <n v="0"/>
    <n v="0"/>
    <n v="0"/>
    <n v="0"/>
    <x v="0"/>
    <m/>
    <x v="8"/>
    <x v="5"/>
    <s v="no root cause"/>
    <x v="5"/>
    <s v=""/>
  </r>
  <r>
    <s v="Gbiti-IHS"/>
    <s v="EST_101"/>
    <s v="CENTRE"/>
    <s v="IHS"/>
    <s v="Hybrid-Gen"/>
    <s v="EST"/>
    <s v="Gbiti"/>
    <s v="ZTE"/>
    <n v="0"/>
    <n v="0"/>
    <n v="0"/>
    <n v="0"/>
    <n v="0"/>
    <n v="0"/>
    <n v="0"/>
    <n v="0"/>
    <n v="0"/>
    <n v="0"/>
    <n v="0"/>
    <n v="0"/>
    <n v="0"/>
    <n v="0"/>
    <n v="0"/>
    <n v="0"/>
    <n v="0"/>
    <n v="0"/>
    <n v="0"/>
    <n v="0"/>
    <n v="0"/>
    <n v="0"/>
    <n v="0"/>
    <n v="0"/>
    <x v="0"/>
    <m/>
    <x v="8"/>
    <x v="5"/>
    <s v="no root cause"/>
    <x v="5"/>
    <s v=""/>
  </r>
  <r>
    <s v="Bangangte"/>
    <s v="OST_012"/>
    <s v="OUEST"/>
    <s v="IHS"/>
    <s v="Grid-Gen"/>
    <s v="OUEST"/>
    <s v="Bangangte"/>
    <s v="Huawei"/>
    <n v="0"/>
    <n v="0"/>
    <n v="0"/>
    <n v="0"/>
    <n v="0"/>
    <n v="0"/>
    <n v="0"/>
    <n v="0"/>
    <n v="0"/>
    <n v="0"/>
    <n v="0"/>
    <n v="0"/>
    <n v="0"/>
    <n v="0"/>
    <n v="0"/>
    <n v="0"/>
    <n v="0"/>
    <n v="0"/>
    <n v="0"/>
    <n v="0"/>
    <n v="0"/>
    <n v="0"/>
    <n v="0"/>
    <n v="0"/>
    <x v="0"/>
    <m/>
    <x v="8"/>
    <x v="5"/>
    <s v="no root cause"/>
    <x v="5"/>
    <s v=""/>
  </r>
  <r>
    <s v="Bambit-MTN"/>
    <s v="OST_048"/>
    <s v="OUEST"/>
    <s v="IHS"/>
    <s v="Grid-Gen"/>
    <s v="OUEST"/>
    <s v="Bambit"/>
    <s v="Huawei"/>
    <n v="0"/>
    <n v="0"/>
    <n v="0"/>
    <n v="0"/>
    <n v="0"/>
    <n v="0"/>
    <n v="0"/>
    <n v="0"/>
    <n v="0"/>
    <n v="0"/>
    <n v="0"/>
    <n v="0"/>
    <n v="0"/>
    <n v="0"/>
    <n v="0"/>
    <n v="0"/>
    <n v="0"/>
    <n v="0"/>
    <n v="0"/>
    <n v="0"/>
    <n v="0"/>
    <n v="0"/>
    <n v="0"/>
    <n v="0"/>
    <x v="0"/>
    <m/>
    <x v="8"/>
    <x v="5"/>
    <s v="no root cause"/>
    <x v="5"/>
    <s v=""/>
  </r>
  <r>
    <s v="Saa-IHS"/>
    <s v="CTR_829"/>
    <s v="CENTRE"/>
    <s v="IHS"/>
    <s v="Grid-Gen"/>
    <s v="CENTRE"/>
    <s v="Saa"/>
    <s v="ZTE"/>
    <n v="0"/>
    <n v="0"/>
    <n v="0"/>
    <n v="0"/>
    <n v="0"/>
    <n v="0"/>
    <n v="0"/>
    <n v="0"/>
    <n v="0"/>
    <n v="0"/>
    <n v="0"/>
    <n v="0"/>
    <n v="0"/>
    <n v="0"/>
    <n v="0"/>
    <n v="0"/>
    <n v="0"/>
    <n v="0"/>
    <n v="0"/>
    <n v="0"/>
    <n v="0"/>
    <n v="0"/>
    <n v="0"/>
    <n v="0"/>
    <x v="0"/>
    <m/>
    <x v="5"/>
    <x v="0"/>
    <s v="Defaut GE &amp; Power Cabinet"/>
    <x v="0"/>
    <s v="( hourly IHS): 05/05/2026 18:49 0:11:00 33.2 V fme Zogo is on the way ETA 07:30 PM"/>
  </r>
  <r>
    <s v="Basseu-MTN"/>
    <s v="OST_322"/>
    <s v="OUEST"/>
    <m/>
    <m/>
    <s v="OUEST"/>
    <s v="Bandja"/>
    <s v="Huawei"/>
    <n v="0"/>
    <n v="0"/>
    <n v="0"/>
    <n v="0"/>
    <n v="0"/>
    <n v="0"/>
    <n v="0"/>
    <n v="0"/>
    <n v="0"/>
    <n v="0"/>
    <n v="0"/>
    <n v="0"/>
    <n v="0"/>
    <n v="0"/>
    <n v="0"/>
    <n v="0"/>
    <n v="0"/>
    <n v="0"/>
    <n v="0"/>
    <n v="0"/>
    <n v="0"/>
    <n v="0"/>
    <n v="0"/>
    <n v="0"/>
    <x v="0"/>
    <m/>
    <x v="8"/>
    <x v="5"/>
    <s v="no root cause"/>
    <x v="5"/>
    <s v=""/>
  </r>
  <r>
    <s v="Tchabal"/>
    <s v="ADM_016"/>
    <s v="ADAMAOUA"/>
    <s v="IHS"/>
    <s v="Solar-Grid-Gen"/>
    <s v="ADAMAOUA"/>
    <s v="Tchabal"/>
    <s v="Huawei"/>
    <n v="0"/>
    <n v="0"/>
    <n v="0"/>
    <n v="0"/>
    <n v="0"/>
    <n v="0"/>
    <n v="0"/>
    <n v="0"/>
    <n v="0"/>
    <n v="0"/>
    <n v="0"/>
    <n v="0"/>
    <n v="0"/>
    <n v="0"/>
    <n v="0"/>
    <n v="0"/>
    <n v="0"/>
    <n v="0"/>
    <n v="0"/>
    <n v="0"/>
    <n v="0"/>
    <n v="0"/>
    <n v="0"/>
    <n v="0"/>
    <x v="0"/>
    <m/>
    <x v="8"/>
    <x v="5"/>
    <s v="no root cause"/>
    <x v="5"/>
    <s v=""/>
  </r>
  <r>
    <s v="Nkolbewae-IHS"/>
    <s v="CTR_440"/>
    <s v="CENTRE"/>
    <s v="IHS"/>
    <s v="Grid-Gen"/>
    <s v="CENTRE"/>
    <s v="Nkol-bewaa"/>
    <s v="ZTE"/>
    <n v="0"/>
    <n v="0"/>
    <n v="0"/>
    <n v="0"/>
    <n v="0"/>
    <n v="0"/>
    <n v="0"/>
    <n v="0"/>
    <n v="0"/>
    <n v="0"/>
    <n v="0"/>
    <n v="0"/>
    <n v="0"/>
    <n v="0"/>
    <n v="0"/>
    <n v="0"/>
    <n v="0"/>
    <n v="0"/>
    <n v="0"/>
    <n v="0"/>
    <n v="0"/>
    <n v="0"/>
    <n v="0"/>
    <n v="0"/>
    <x v="0"/>
    <m/>
    <x v="8"/>
    <x v="5"/>
    <s v="no root cause"/>
    <x v="5"/>
    <s v=""/>
  </r>
  <r>
    <s v="Bangangte-Centre"/>
    <s v="OST_180"/>
    <s v="OUEST"/>
    <s v="IHS"/>
    <s v="Grid-Gen"/>
    <s v="OUEST"/>
    <s v="Bangangte"/>
    <s v="Huawei"/>
    <n v="0"/>
    <n v="0"/>
    <n v="0"/>
    <n v="0"/>
    <n v="0"/>
    <n v="0"/>
    <n v="0"/>
    <n v="0"/>
    <n v="0"/>
    <n v="0"/>
    <n v="0"/>
    <n v="0"/>
    <n v="0"/>
    <n v="0"/>
    <n v="0"/>
    <n v="0"/>
    <n v="0"/>
    <n v="0"/>
    <n v="0"/>
    <n v="0"/>
    <n v="0"/>
    <n v="0"/>
    <n v="0"/>
    <n v="0"/>
    <x v="0"/>
    <m/>
    <x v="8"/>
    <x v="5"/>
    <s v="no root cause"/>
    <x v="5"/>
    <s v=""/>
  </r>
  <r>
    <s v="Makenene"/>
    <s v="CTR_081"/>
    <s v="CENTRE"/>
    <s v="IHS"/>
    <s v="Grid-Gen"/>
    <s v="CENTRE"/>
    <s v="Makenene"/>
    <s v="ZTE"/>
    <n v="0"/>
    <n v="0"/>
    <n v="0"/>
    <n v="0"/>
    <n v="0"/>
    <n v="0"/>
    <n v="0"/>
    <n v="0"/>
    <n v="0"/>
    <n v="0"/>
    <n v="0"/>
    <n v="0"/>
    <n v="0"/>
    <n v="0"/>
    <n v="0"/>
    <n v="0"/>
    <n v="0"/>
    <n v="0"/>
    <n v="0"/>
    <n v="0"/>
    <n v="0"/>
    <n v="0"/>
    <n v="0"/>
    <n v="0"/>
    <x v="0"/>
    <m/>
    <x v="8"/>
    <x v="5"/>
    <s v="no root cause"/>
    <x v="5"/>
    <s v=""/>
  </r>
  <r>
    <s v="Ngom"/>
    <s v="SUD_115"/>
    <s v="CENTRE"/>
    <m/>
    <m/>
    <s v="SUD"/>
    <s v="Ngom"/>
    <s v="ZTE"/>
    <n v="0"/>
    <n v="0"/>
    <n v="0"/>
    <n v="0"/>
    <n v="0"/>
    <n v="0"/>
    <n v="0"/>
    <n v="0"/>
    <n v="0"/>
    <n v="0"/>
    <n v="0"/>
    <n v="0"/>
    <n v="0"/>
    <n v="0"/>
    <n v="0"/>
    <n v="0"/>
    <n v="0"/>
    <n v="0"/>
    <n v="0"/>
    <n v="0"/>
    <n v="0"/>
    <n v="0"/>
    <n v="0"/>
    <n v="0"/>
    <x v="0"/>
    <m/>
    <x v="8"/>
    <x v="5"/>
    <s v="no root cause"/>
    <x v="5"/>
    <s v=""/>
  </r>
  <r>
    <s v="Loum-PHP"/>
    <s v="LIT_593"/>
    <s v="LITTORAL"/>
    <s v="CAMUSAT"/>
    <s v="Medium Grid + GE"/>
    <s v="LITTORAL"/>
    <s v="Loum"/>
    <s v="ZTE"/>
    <n v="0"/>
    <n v="0"/>
    <n v="0"/>
    <n v="0"/>
    <n v="0"/>
    <n v="0"/>
    <n v="0"/>
    <n v="0"/>
    <n v="0"/>
    <n v="0"/>
    <n v="0"/>
    <n v="0"/>
    <n v="0"/>
    <n v="0"/>
    <n v="0"/>
    <n v="0"/>
    <n v="0"/>
    <n v="0"/>
    <n v="0"/>
    <n v="0"/>
    <n v="0"/>
    <n v="0"/>
    <n v="0"/>
    <n v="0"/>
    <x v="0"/>
    <m/>
    <x v="8"/>
    <x v="5"/>
    <s v="no root cause"/>
    <x v="5"/>
    <s v=""/>
  </r>
  <r>
    <s v="Bafou-Dzinmezo"/>
    <s v="OST_254"/>
    <s v="OUEST"/>
    <s v="CAMUSAT"/>
    <s v="Hybrid Solar - S2"/>
    <s v="OUEST"/>
    <s v="Bafou"/>
    <s v="Huawei"/>
    <n v="0"/>
    <n v="0"/>
    <n v="0"/>
    <n v="0"/>
    <n v="0"/>
    <n v="0"/>
    <n v="0"/>
    <n v="0"/>
    <n v="0"/>
    <n v="0"/>
    <n v="0"/>
    <n v="0"/>
    <n v="0"/>
    <n v="0"/>
    <n v="0"/>
    <n v="0"/>
    <n v="0"/>
    <n v="0"/>
    <n v="0"/>
    <n v="0"/>
    <n v="0"/>
    <n v="0"/>
    <n v="0"/>
    <n v="0"/>
    <x v="0"/>
    <m/>
    <x v="8"/>
    <x v="5"/>
    <s v="no root cause"/>
    <x v="5"/>
    <s v=""/>
  </r>
  <r>
    <s v="Awae-Metet"/>
    <s v="CTR_880"/>
    <s v="CENTRE"/>
    <s v="CAMUSAT"/>
    <s v="Good Grid + GE"/>
    <s v="CENTRE"/>
    <s v="Ebolmadzom"/>
    <s v="ZTE"/>
    <n v="0"/>
    <n v="0"/>
    <n v="0"/>
    <n v="0"/>
    <n v="0"/>
    <n v="0"/>
    <n v="0"/>
    <n v="0"/>
    <n v="0"/>
    <n v="0"/>
    <n v="0"/>
    <n v="0"/>
    <n v="0"/>
    <n v="0"/>
    <n v="0"/>
    <n v="0"/>
    <n v="0"/>
    <n v="0"/>
    <n v="0"/>
    <n v="0"/>
    <n v="0"/>
    <n v="0"/>
    <n v="0"/>
    <n v="0"/>
    <x v="0"/>
    <m/>
    <x v="2"/>
    <x v="0"/>
    <s v="AKTIVCO Defaut GE &amp; Power Cabinet"/>
    <x v="0"/>
    <s v="(05/05/2026 ocm ran 00h): 04.05.2026 CAMUSAT: Our FME is on the way to site @Tchoups_Valdas ETA=5PM - Escalated to L2_x000a_04.05.26: Camusat: Technicien en route pour le site, ETA=ASAP UTC"/>
  </r>
  <r>
    <s v="Abouta-MTN"/>
    <s v="SUD_238"/>
    <s v="CENTRE"/>
    <s v="IHS"/>
    <s v="Solar-Grid-Gen-Lithium"/>
    <s v="SUD"/>
    <s v="Abouta"/>
    <s v="ZTE"/>
    <n v="0"/>
    <n v="0"/>
    <n v="0"/>
    <n v="0"/>
    <n v="0"/>
    <n v="0"/>
    <n v="0"/>
    <n v="0"/>
    <n v="0"/>
    <n v="0"/>
    <n v="0"/>
    <n v="0"/>
    <n v="0"/>
    <n v="0"/>
    <n v="0"/>
    <n v="0"/>
    <n v="0"/>
    <n v="0"/>
    <n v="0"/>
    <n v="0"/>
    <n v="0"/>
    <n v="0"/>
    <n v="0"/>
    <n v="0"/>
    <x v="0"/>
    <m/>
    <x v="8"/>
    <x v="5"/>
    <s v="no root cause"/>
    <x v="5"/>
    <s v=""/>
  </r>
  <r>
    <s v="Tongo-Ngandima-IHS"/>
    <s v="EST_116"/>
    <s v="CENTRE"/>
    <s v="IHS"/>
    <s v="Hybrid-Gen"/>
    <s v="EST"/>
    <s v="Tongo-Ngandima"/>
    <s v="NOKIA"/>
    <n v="0"/>
    <n v="0"/>
    <n v="0"/>
    <n v="0"/>
    <n v="0"/>
    <n v="0"/>
    <n v="0"/>
    <n v="0"/>
    <n v="0"/>
    <n v="0"/>
    <n v="0"/>
    <n v="0"/>
    <n v="0"/>
    <n v="0"/>
    <n v="0"/>
    <n v="0"/>
    <n v="0"/>
    <n v="0"/>
    <n v="0"/>
    <n v="0"/>
    <n v="0"/>
    <n v="0"/>
    <n v="0"/>
    <n v="0"/>
    <x v="0"/>
    <m/>
    <x v="8"/>
    <x v="5"/>
    <s v="no root cause"/>
    <x v="5"/>
    <s v=""/>
  </r>
  <r>
    <s v="Dibang"/>
    <s v="CTR_204"/>
    <s v="CENTRE"/>
    <s v="IHS"/>
    <s v="Grid-Gen"/>
    <s v="CENTRE"/>
    <s v="Dibang"/>
    <s v="ZTE"/>
    <n v="0"/>
    <n v="0"/>
    <n v="0"/>
    <n v="0"/>
    <n v="0"/>
    <n v="0"/>
    <n v="0"/>
    <n v="0"/>
    <n v="0"/>
    <n v="0"/>
    <n v="0"/>
    <n v="0"/>
    <n v="0"/>
    <n v="0"/>
    <n v="0"/>
    <n v="0"/>
    <n v="0"/>
    <n v="0"/>
    <n v="0"/>
    <n v="0"/>
    <n v="0"/>
    <n v="0"/>
    <n v="0"/>
    <n v="0"/>
    <x v="0"/>
    <m/>
    <x v="8"/>
    <x v="5"/>
    <s v="no root cause"/>
    <x v="5"/>
    <s v=""/>
  </r>
  <r>
    <s v="Mbandjock-II"/>
    <s v="CTR_510"/>
    <s v="CENTRE"/>
    <s v="CAMUSAT"/>
    <s v="Good Grid no GE - 8h"/>
    <s v="CENTRE"/>
    <s v="Mbandjock"/>
    <s v="ZTE"/>
    <n v="0"/>
    <n v="0"/>
    <n v="0"/>
    <n v="0"/>
    <n v="0"/>
    <n v="0"/>
    <n v="0"/>
    <n v="0"/>
    <n v="0"/>
    <n v="0"/>
    <n v="0"/>
    <n v="0"/>
    <n v="0"/>
    <n v="0"/>
    <n v="0"/>
    <n v="0"/>
    <n v="0"/>
    <n v="0"/>
    <n v="0"/>
    <n v="0"/>
    <n v="0"/>
    <n v="0"/>
    <n v="0"/>
    <n v="0"/>
    <x v="0"/>
    <m/>
    <x v="11"/>
    <x v="7"/>
    <s v="Projet OCM (ZTE, NOKIA, autres projets)"/>
    <x v="6"/>
    <s v="(05/05/2026 groupe whatsapp incident):impacted by  Mbandjock_U_CTR_030 , Travaux nokia || Action :Normalisation des configs"/>
  </r>
  <r>
    <s v="Djohong"/>
    <s v="ADM_022"/>
    <s v="ADAMAOUA"/>
    <s v="IHS"/>
    <s v="Solar-Gen"/>
    <s v="ADAMAOUA"/>
    <s v="Djohong"/>
    <s v="Huawei"/>
    <n v="0"/>
    <n v="0"/>
    <n v="0"/>
    <n v="0"/>
    <n v="0"/>
    <n v="0"/>
    <n v="0"/>
    <n v="0"/>
    <n v="0"/>
    <n v="0"/>
    <n v="0"/>
    <n v="0"/>
    <n v="0"/>
    <n v="0"/>
    <n v="0"/>
    <n v="0"/>
    <n v="0"/>
    <n v="0"/>
    <n v="0"/>
    <n v="0"/>
    <n v="0"/>
    <n v="0"/>
    <n v="0"/>
    <n v="0"/>
    <x v="0"/>
    <m/>
    <x v="8"/>
    <x v="5"/>
    <s v="no root cause"/>
    <x v="5"/>
    <s v=""/>
  </r>
  <r>
    <s v="Ke-Eke-MTN"/>
    <s v="SUD_255"/>
    <s v="CENTRE"/>
    <s v="IHS"/>
    <s v="Grid-Gen"/>
    <s v="SUD"/>
    <s v="Ke-Eke"/>
    <s v="ZTE"/>
    <n v="0"/>
    <n v="0"/>
    <n v="0"/>
    <n v="0"/>
    <n v="0"/>
    <n v="0"/>
    <n v="0"/>
    <n v="0"/>
    <n v="0"/>
    <n v="0"/>
    <n v="0"/>
    <n v="0"/>
    <n v="0"/>
    <n v="0"/>
    <n v="0"/>
    <n v="0"/>
    <n v="0"/>
    <n v="0"/>
    <n v="0"/>
    <n v="0"/>
    <n v="0"/>
    <n v="0"/>
    <n v="0"/>
    <n v="0"/>
    <x v="0"/>
    <m/>
    <x v="8"/>
    <x v="5"/>
    <s v="no root cause"/>
    <x v="5"/>
    <s v=""/>
  </r>
  <r>
    <s v="Nkondjock-MTN"/>
    <s v="LIT_239"/>
    <s v="LITTORAL"/>
    <s v="IHS"/>
    <s v="Grid-Gen"/>
    <s v="LITTORAL"/>
    <s v="Nkondjock"/>
    <s v="ZTE"/>
    <n v="0"/>
    <n v="0"/>
    <n v="0"/>
    <n v="0"/>
    <n v="0"/>
    <n v="0"/>
    <n v="0"/>
    <n v="0"/>
    <n v="0"/>
    <n v="0"/>
    <n v="0"/>
    <n v="0"/>
    <n v="0"/>
    <n v="0"/>
    <n v="0"/>
    <n v="0"/>
    <n v="0"/>
    <n v="0"/>
    <n v="0"/>
    <n v="0"/>
    <n v="0"/>
    <n v="0"/>
    <n v="0"/>
    <n v="0"/>
    <x v="0"/>
    <m/>
    <x v="8"/>
    <x v="5"/>
    <s v="no root cause"/>
    <x v="5"/>
    <s v=""/>
  </r>
  <r>
    <s v="Ekabita-Essele"/>
    <s v="CTR_437"/>
    <s v="CENTRE"/>
    <s v="IHS"/>
    <s v="Grid-Gen"/>
    <s v="CENTRE"/>
    <s v="Ekabita-Essele"/>
    <s v="ZTE"/>
    <n v="0"/>
    <n v="0"/>
    <n v="0"/>
    <n v="0"/>
    <n v="0"/>
    <n v="0"/>
    <n v="0"/>
    <n v="0"/>
    <n v="0"/>
    <n v="0"/>
    <n v="0"/>
    <n v="0"/>
    <n v="0"/>
    <n v="0"/>
    <n v="0"/>
    <n v="0"/>
    <n v="0"/>
    <n v="0"/>
    <n v="0"/>
    <n v="0"/>
    <n v="0"/>
    <n v="0"/>
    <n v="0"/>
    <n v="0"/>
    <x v="0"/>
    <m/>
    <x v="8"/>
    <x v="5"/>
    <s v="no root cause"/>
    <x v="5"/>
    <s v=""/>
  </r>
  <r>
    <s v="Nkometou-Razel"/>
    <s v="CTR_825"/>
    <s v="CENTRE"/>
    <s v="CAMUSAT"/>
    <s v="Hybrid Solar - S3"/>
    <s v="CENTRE"/>
    <s v="Nkometou"/>
    <s v="ZTE"/>
    <n v="0"/>
    <n v="0"/>
    <n v="0"/>
    <n v="0"/>
    <n v="0"/>
    <n v="0"/>
    <n v="0"/>
    <n v="0"/>
    <n v="0"/>
    <n v="0"/>
    <n v="0"/>
    <n v="0"/>
    <n v="0"/>
    <n v="0"/>
    <n v="0"/>
    <n v="0"/>
    <n v="0"/>
    <n v="0"/>
    <n v="0"/>
    <n v="0"/>
    <n v="0"/>
    <n v="0"/>
    <n v="0"/>
    <n v="0"/>
    <x v="0"/>
    <m/>
    <x v="8"/>
    <x v="5"/>
    <s v="no root cause"/>
    <x v="5"/>
    <s v=""/>
  </r>
  <r>
    <s v="Yegeassi"/>
    <s v="CTR_770"/>
    <s v="CENTRE"/>
    <s v="CAMUSAT"/>
    <s v="Hybrid Solar - S1"/>
    <s v="CENTRE"/>
    <s v="Yegeassi"/>
    <s v="ZTE"/>
    <n v="0"/>
    <n v="0"/>
    <n v="0"/>
    <n v="0"/>
    <n v="0"/>
    <n v="0"/>
    <n v="0"/>
    <n v="0"/>
    <n v="0"/>
    <n v="0"/>
    <n v="0"/>
    <n v="0"/>
    <n v="0"/>
    <n v="0"/>
    <n v="0"/>
    <n v="0"/>
    <n v="0"/>
    <n v="0"/>
    <n v="0"/>
    <n v="0"/>
    <n v="0"/>
    <n v="0"/>
    <n v="0"/>
    <n v="0"/>
    <x v="0"/>
    <m/>
    <x v="6"/>
    <x v="3"/>
    <s v="SPARE-ISSUE"/>
    <x v="3"/>
    <s v="(05/05/2026 ocm ran 19h): 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05/05/2026 cell zte): 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05/05/2026 ocm ran 10h): 04.05.26: ODU MPT 13/15GHz 3DB20826AA recu hier faulty et récupération d'un nouvel en cours au WH, ETR=14H UTC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05/05/2026 ocm ran 00h): 04.05.26: ODU recu Faulty Commande en Cours et Update ASAP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r>
  <r>
    <s v="Abang-Minko-IHS"/>
    <s v="SUD_044"/>
    <s v="CENTRE"/>
    <s v="IHS"/>
    <s v="Solar-Grid-Gen"/>
    <s v="SUD"/>
    <s v="Abang-Minko"/>
    <s v="ZTE"/>
    <n v="0"/>
    <n v="0"/>
    <n v="0"/>
    <n v="0"/>
    <n v="0"/>
    <n v="0"/>
    <n v="0"/>
    <n v="0"/>
    <n v="0"/>
    <n v="0"/>
    <n v="0"/>
    <n v="0"/>
    <n v="0"/>
    <n v="0"/>
    <n v="0"/>
    <n v="0"/>
    <n v="0"/>
    <n v="0"/>
    <n v="0"/>
    <n v="0"/>
    <n v="0"/>
    <n v="0"/>
    <n v="0"/>
    <n v="0"/>
    <x v="0"/>
    <m/>
    <x v="8"/>
    <x v="5"/>
    <s v="no root cause"/>
    <x v="5"/>
    <s v=""/>
  </r>
  <r>
    <s v="Bazou"/>
    <s v="OST_037"/>
    <s v="OUEST"/>
    <s v="IHS"/>
    <s v="Grid-Gen"/>
    <s v="OUEST"/>
    <s v="Bazou"/>
    <s v="Huawei"/>
    <n v="0"/>
    <n v="0"/>
    <n v="0"/>
    <n v="0"/>
    <n v="0"/>
    <n v="0"/>
    <n v="0"/>
    <n v="0"/>
    <n v="0"/>
    <n v="0"/>
    <n v="0"/>
    <n v="0"/>
    <n v="0"/>
    <n v="0"/>
    <n v="0"/>
    <n v="0"/>
    <n v="0"/>
    <n v="0"/>
    <n v="0"/>
    <n v="0"/>
    <n v="0"/>
    <n v="0"/>
    <n v="0"/>
    <n v="0"/>
    <x v="0"/>
    <m/>
    <x v="8"/>
    <x v="5"/>
    <s v="no root cause"/>
    <x v="5"/>
    <s v=""/>
  </r>
  <r>
    <s v="Efok"/>
    <s v="CTR_221"/>
    <s v="CENTRE"/>
    <s v="IHS"/>
    <s v="Grid-Gen"/>
    <s v="CENTRE"/>
    <s v="Efok"/>
    <s v="ZTE"/>
    <n v="0"/>
    <n v="0"/>
    <n v="0"/>
    <n v="0"/>
    <n v="0"/>
    <n v="0"/>
    <n v="0"/>
    <n v="0"/>
    <n v="0"/>
    <n v="0"/>
    <n v="0"/>
    <n v="0"/>
    <n v="0"/>
    <n v="0"/>
    <n v="0"/>
    <n v="0"/>
    <n v="0"/>
    <n v="0"/>
    <n v="0"/>
    <n v="0"/>
    <n v="0"/>
    <n v="0"/>
    <n v="0"/>
    <n v="0"/>
    <x v="0"/>
    <m/>
    <x v="8"/>
    <x v="5"/>
    <s v="no root cause"/>
    <x v="5"/>
    <s v=""/>
  </r>
  <r>
    <s v="Mintom-MTN"/>
    <s v="SUD_246"/>
    <s v="CENTRE"/>
    <s v="IHS"/>
    <s v="Solar-Gen-Lithium"/>
    <s v="SUD"/>
    <s v="Mintom"/>
    <s v="ZTE"/>
    <n v="0"/>
    <n v="0"/>
    <n v="0"/>
    <n v="0"/>
    <n v="0"/>
    <n v="0"/>
    <n v="0"/>
    <n v="0"/>
    <n v="0"/>
    <n v="0"/>
    <n v="0"/>
    <n v="0"/>
    <n v="0"/>
    <n v="0"/>
    <n v="0"/>
    <n v="0"/>
    <n v="0"/>
    <n v="0"/>
    <n v="0"/>
    <n v="0"/>
    <n v="0"/>
    <n v="0"/>
    <n v="0"/>
    <n v="0"/>
    <x v="0"/>
    <m/>
    <x v="8"/>
    <x v="5"/>
    <s v="no root cause"/>
    <x v="5"/>
    <s v=""/>
  </r>
  <r>
    <s v="BTS-Mobile-Mbandjock"/>
    <s v="CTR_636"/>
    <s v="CENTRE"/>
    <s v="CAMUSAT"/>
    <s v="HGB"/>
    <s v="CENTRE"/>
    <s v="Mbandjock"/>
    <s v="NOKIA"/>
    <n v="0"/>
    <n v="0"/>
    <n v="0"/>
    <n v="0"/>
    <n v="0"/>
    <n v="0"/>
    <n v="0"/>
    <n v="0"/>
    <n v="0"/>
    <n v="0"/>
    <n v="0"/>
    <n v="0"/>
    <n v="0"/>
    <n v="0"/>
    <n v="0"/>
    <n v="0"/>
    <n v="0"/>
    <n v="0"/>
    <n v="0"/>
    <n v="0"/>
    <n v="0"/>
    <n v="0"/>
    <n v="0"/>
    <n v="0"/>
    <x v="0"/>
    <m/>
    <x v="11"/>
    <x v="7"/>
    <s v="Projet OCM (ZTE, NOKIA, autres projets)"/>
    <x v="6"/>
    <s v="(05/05/2026 groupe whatsapp incident):impacted by  Mbandjock_U_CTR_030 , Travaux nokia || Action :Normalisation des configs"/>
  </r>
  <r>
    <s v="Niete-V14"/>
    <s v="LIT_193"/>
    <s v="LITTORAL"/>
    <s v="IHS"/>
    <s v="Grid-Gen"/>
    <s v="LITTORAL"/>
    <s v="Niete"/>
    <s v="ZTE"/>
    <n v="0"/>
    <n v="0"/>
    <n v="0"/>
    <n v="0"/>
    <n v="0"/>
    <n v="0"/>
    <n v="0"/>
    <n v="0"/>
    <n v="0"/>
    <n v="0"/>
    <n v="0"/>
    <n v="0"/>
    <n v="0"/>
    <n v="0"/>
    <n v="0"/>
    <n v="0"/>
    <n v="0"/>
    <n v="0"/>
    <n v="0"/>
    <n v="0"/>
    <n v="0"/>
    <n v="0"/>
    <n v="0"/>
    <n v="0"/>
    <x v="0"/>
    <m/>
    <x v="4"/>
    <x v="2"/>
    <s v="ODU HS"/>
    <x v="2"/>
    <s v="(05/05/2026 groupe whatsapp incident):impacted by   LIT_194_Z_Niete-V13(LIT-194) ,Updates 21 :Spare Expediee a l'instant vers kribi ETD=3H(13H UTC)|| Updates 23: Spare arrive a l'instant a kribi. Vu l'heure si le FME predn la route il arrivera sur site apres 18H et ne pourra pas intervenir car le remplacement de l'ODU se fais en hauteur. Le FME se rendra donc demain 06.05.2026 tres tot sur site pour le remplacement de la spare ..;..;(05/05/2026 ocm ran 19h): P2 Incident at LIT_194_Z_Niete-V13; TX ISSUE ..;..;(05/05/2026 cell zte): P2 Incident at LIT_194_Z_Niete-V13; TX ISSUE ..;..;(05/05/2026 ocm ran 10h): P2 Incident at LIT_194_Z_Niete-V13; TX ISSUE ..;..;(05/05/2026 ocm ran 00h): P2 Incident at LIT_194_Z_Niete-V13; TX ISSUE "/>
  </r>
  <r>
    <s v="Niete-V15-IHS"/>
    <s v="LIT_495"/>
    <s v="LITTORAL"/>
    <s v="IHS"/>
    <s v="Grid-Gen"/>
    <s v="LITTORAL"/>
    <s v="Niete"/>
    <s v="ZTE"/>
    <n v="0"/>
    <n v="0"/>
    <n v="0"/>
    <n v="0"/>
    <n v="0"/>
    <n v="0"/>
    <n v="0"/>
    <n v="0"/>
    <n v="0"/>
    <n v="0"/>
    <n v="0"/>
    <n v="0"/>
    <n v="0"/>
    <n v="0"/>
    <n v="0"/>
    <n v="0"/>
    <n v="0"/>
    <n v="0"/>
    <n v="0"/>
    <n v="0"/>
    <n v="0"/>
    <n v="0"/>
    <n v="0"/>
    <n v="0"/>
    <x v="0"/>
    <m/>
    <x v="4"/>
    <x v="2"/>
    <s v="ODU HS"/>
    <x v="2"/>
    <s v="(05/05/2026 groupe whatsapp incident):impacted by   LIT_194_Z_Niete-V13(LIT-194) ,Updates 21 :Spare Expediee a l'instant vers kribi ETD=3H(13H UTC)|| Updates 23: Spare arrive a l'instant a kribi. Vu l'heure si le FME predn la route il arrivera sur site apres 18H et ne pourra pas intervenir car le remplacement de l'ODU se fais en hauteur. Le FME se rendra donc demain 06.05.2026 tres tot sur site pour le remplacement de la spare ..;..;(05/05/2026 ocm ran 19h): P2 Incident at LIT_194_Z_Niete-V13; TX ISSUE ..;..;(05/05/2026 cell zte): P2 Incident at LIT_194_Z_Niete-V13; TX ISSUE ..;..;(05/05/2026 ocm ran 10h): P2 Incident at LIT_194_Z_Niete-V13; TX ISSUE ..;..;(05/05/2026 ocm ran 00h): P2 Incident at LIT_194_Z_Niete-V13; TX ISSUE "/>
  </r>
  <r>
    <s v="Niete-V13"/>
    <s v="LIT_194"/>
    <s v="LITTORAL"/>
    <s v="IHS"/>
    <s v="Grid-Gen-Lithium"/>
    <s v="LITTORAL"/>
    <s v="Niete"/>
    <s v="NOKIA"/>
    <n v="0"/>
    <n v="0"/>
    <n v="0"/>
    <n v="0"/>
    <n v="0"/>
    <n v="0"/>
    <n v="0"/>
    <n v="0"/>
    <n v="0"/>
    <n v="0"/>
    <n v="0"/>
    <n v="0"/>
    <n v="0"/>
    <n v="0"/>
    <n v="0"/>
    <n v="0"/>
    <n v="0"/>
    <n v="0"/>
    <n v="0"/>
    <n v="0"/>
    <n v="0"/>
    <n v="0"/>
    <n v="0"/>
    <n v="0"/>
    <x v="0"/>
    <m/>
    <x v="4"/>
    <x v="2"/>
    <s v="ODU HS"/>
    <x v="2"/>
    <s v="(05/05/2026 groupe whatsapp incident):impacted by   LIT_194_Z_Niete-V13(LIT-194) ,Updates 21 :Spare Expediee a l'instant vers kribi ETD=3H(13H UTC)|| Updates 23: Spare arrive a l'instant a kribi. Vu l'heure si le FME predn la route il arrivera sur site apres 18H et ne pourra pas intervenir car le remplacement de l'ODU se fais en hauteur. Le FME se rendra donc demain 06.05.2026 tres tot sur site pour le remplacement de la spare ..;..;(05/05/2026 ocm ran 19h): Indisponibilité des services voix &amp; data dans la zone de LIT_194_Z_Niete-V13(LIT-194) et enivrons..;..;(05/05/2026 cell zte): Indisponibilité des services voix &amp; data dans la zone de LIT_194_Z_Niete-V13(LIT-194) et enivrons..;..;(05/05/2026 ocm ran 10h): Indisponibilité des services voix &amp; data dans la zone de LIT_194_Z_Niete-V13(LIT-194) et enivrons..;..;(05/05/2026 ocm ran 00h): Indisponibilité des services voix &amp; data dans la zone de LIT_194_Z_Niete-V13(LIT-194) et enivrons"/>
  </r>
  <r>
    <s v="NR-Cite"/>
    <s v="LIT_404"/>
    <s v="Douala"/>
    <s v="IHS"/>
    <s v="Grid-Gen"/>
    <s v="LITTORAL"/>
    <s v="Douala"/>
    <s v="ZTE"/>
    <n v="0"/>
    <n v="0"/>
    <n v="0"/>
    <n v="0"/>
    <n v="0"/>
    <n v="0"/>
    <n v="0"/>
    <n v="0"/>
    <n v="0"/>
    <n v="0"/>
    <n v="0"/>
    <n v="0"/>
    <n v="0"/>
    <n v="0"/>
    <n v="0"/>
    <n v="0"/>
    <n v="0"/>
    <n v="0"/>
    <n v="0"/>
    <n v="0"/>
    <n v="0"/>
    <n v="0"/>
    <n v="0"/>
    <n v="0"/>
    <x v="0"/>
    <m/>
    <x v="8"/>
    <x v="5"/>
    <s v="no root cause"/>
    <x v="5"/>
    <s v=""/>
  </r>
  <r>
    <s v="Bazou-IHS"/>
    <s v="OST_152"/>
    <s v="OUEST"/>
    <s v="IHS"/>
    <s v="Grid-Gen"/>
    <s v="OUEST"/>
    <s v="Bazou"/>
    <s v="Huawei"/>
    <n v="0"/>
    <n v="0"/>
    <n v="0"/>
    <n v="0"/>
    <n v="0"/>
    <n v="0"/>
    <n v="0"/>
    <n v="0"/>
    <n v="0"/>
    <n v="0"/>
    <n v="0"/>
    <n v="0"/>
    <n v="0"/>
    <n v="0"/>
    <n v="0"/>
    <n v="0"/>
    <n v="0"/>
    <n v="0"/>
    <n v="0"/>
    <n v="0"/>
    <n v="0"/>
    <n v="0"/>
    <n v="0"/>
    <n v="0"/>
    <x v="0"/>
    <m/>
    <x v="8"/>
    <x v="5"/>
    <s v="no root cause"/>
    <x v="5"/>
    <s v=""/>
  </r>
  <r>
    <s v="Babadjou"/>
    <s v="OST_060"/>
    <s v="OUEST"/>
    <s v="IHS"/>
    <s v="Grid-Gen"/>
    <s v="OUEST"/>
    <s v="Babadjou"/>
    <s v="Huawei"/>
    <n v="0"/>
    <n v="0"/>
    <n v="0"/>
    <n v="0"/>
    <n v="0"/>
    <n v="0"/>
    <n v="0"/>
    <n v="0"/>
    <n v="0"/>
    <n v="0"/>
    <n v="0"/>
    <n v="0"/>
    <n v="0"/>
    <n v="0"/>
    <n v="0"/>
    <n v="0"/>
    <n v="0"/>
    <n v="0"/>
    <n v="0"/>
    <n v="0"/>
    <n v="0"/>
    <n v="0"/>
    <n v="0"/>
    <n v="0"/>
    <x v="0"/>
    <m/>
    <x v="8"/>
    <x v="5"/>
    <s v="no root cause"/>
    <x v="5"/>
    <s v=""/>
  </r>
  <r>
    <s v="EDZENDOUAN"/>
    <s v="CTR_795"/>
    <s v="CENTRE"/>
    <s v="CAMUSAT"/>
    <s v="HGB"/>
    <s v="CENTRE"/>
    <s v="Edzendouan"/>
    <s v="ZTE"/>
    <n v="0"/>
    <n v="0"/>
    <n v="0"/>
    <n v="0"/>
    <n v="0"/>
    <n v="0"/>
    <n v="0"/>
    <n v="0"/>
    <n v="0"/>
    <n v="0"/>
    <n v="0"/>
    <n v="0"/>
    <n v="0"/>
    <n v="0"/>
    <n v="0"/>
    <n v="0"/>
    <n v="0"/>
    <n v="0"/>
    <n v="0"/>
    <n v="0"/>
    <n v="0"/>
    <n v="0"/>
    <n v="0"/>
    <n v="0"/>
    <x v="0"/>
    <m/>
    <x v="8"/>
    <x v="5"/>
    <s v="no root cause"/>
    <x v="5"/>
    <s v=""/>
  </r>
  <r>
    <s v="Bangang"/>
    <s v="OST_311"/>
    <s v="OUEST"/>
    <m/>
    <m/>
    <s v="OUEST"/>
    <s v="MBOUDA"/>
    <s v="Huawei"/>
    <n v="0"/>
    <n v="0"/>
    <n v="0"/>
    <n v="0"/>
    <n v="0"/>
    <n v="0"/>
    <n v="0"/>
    <n v="0"/>
    <n v="0"/>
    <n v="0"/>
    <n v="0"/>
    <n v="0"/>
    <n v="0"/>
    <n v="0"/>
    <n v="0"/>
    <n v="0"/>
    <n v="0"/>
    <n v="0"/>
    <n v="0"/>
    <n v="0"/>
    <n v="0"/>
    <n v="0"/>
    <n v="0"/>
    <n v="0"/>
    <x v="0"/>
    <m/>
    <x v="8"/>
    <x v="5"/>
    <s v="no root cause"/>
    <x v="5"/>
    <s v="(05/05/2026 ocm ran 19h): 05.05.26: BO TRANS analysis ongoing"/>
  </r>
  <r>
    <s v="Mbongouen-MTN"/>
    <s v="SUD_214"/>
    <s v="CENTRE"/>
    <s v="IHS"/>
    <s v="Grid-Gen"/>
    <s v="SUD"/>
    <s v="Mbongouen"/>
    <s v="ZTE"/>
    <n v="0"/>
    <n v="0"/>
    <n v="0"/>
    <n v="0"/>
    <n v="0"/>
    <n v="0"/>
    <n v="0"/>
    <n v="0"/>
    <n v="0"/>
    <n v="0"/>
    <n v="0"/>
    <n v="0"/>
    <n v="0"/>
    <n v="0"/>
    <n v="0"/>
    <n v="0"/>
    <n v="0"/>
    <n v="0"/>
    <n v="0"/>
    <n v="0"/>
    <n v="0"/>
    <n v="0"/>
    <n v="0"/>
    <n v="0"/>
    <x v="0"/>
    <m/>
    <x v="8"/>
    <x v="5"/>
    <s v="no root cause"/>
    <x v="5"/>
    <s v=""/>
  </r>
  <r>
    <s v="Kienke"/>
    <s v="LIT_195"/>
    <s v="LITTORAL"/>
    <s v="IHS"/>
    <s v="Grid-Gen"/>
    <s v="LITTORAL"/>
    <s v="Kiienke"/>
    <s v="ZTE"/>
    <n v="0"/>
    <n v="0"/>
    <n v="0"/>
    <n v="0"/>
    <n v="0"/>
    <n v="0"/>
    <n v="0"/>
    <n v="0"/>
    <n v="0"/>
    <n v="0"/>
    <n v="0"/>
    <n v="0"/>
    <n v="0"/>
    <n v="0"/>
    <n v="0"/>
    <n v="0"/>
    <n v="0"/>
    <n v="0"/>
    <n v="0"/>
    <n v="0"/>
    <n v="0"/>
    <n v="0"/>
    <n v="0"/>
    <n v="0"/>
    <x v="0"/>
    <m/>
    <x v="8"/>
    <x v="5"/>
    <s v="no root cause"/>
    <x v="5"/>
    <s v=""/>
  </r>
  <r>
    <s v="Saa"/>
    <s v="CTR_192"/>
    <s v="CENTRE"/>
    <s v="IHS"/>
    <s v="Grid-Gen"/>
    <s v="CENTRE"/>
    <s v="Saa"/>
    <s v="ZTE"/>
    <n v="0"/>
    <n v="0"/>
    <n v="0"/>
    <n v="0"/>
    <n v="0"/>
    <n v="0"/>
    <n v="0"/>
    <n v="0"/>
    <n v="0"/>
    <n v="0"/>
    <n v="0"/>
    <n v="0"/>
    <n v="0"/>
    <n v="0"/>
    <n v="0"/>
    <n v="0"/>
    <n v="0"/>
    <n v="0"/>
    <n v="0"/>
    <n v="0"/>
    <n v="0"/>
    <n v="0"/>
    <n v="0"/>
    <n v="0"/>
    <x v="0"/>
    <m/>
    <x v="8"/>
    <x v="5"/>
    <s v="no root cause"/>
    <x v="5"/>
    <s v=""/>
  </r>
  <r>
    <s v="BIAKOA-MTN-IHS"/>
    <s v="CTR_443"/>
    <s v="CENTRE"/>
    <s v="IHS"/>
    <s v="Solar-Grid-Gen-Lithium"/>
    <s v="CENTRE"/>
    <s v="Biakoa"/>
    <s v="ZTE"/>
    <n v="0"/>
    <n v="0"/>
    <n v="0"/>
    <n v="0"/>
    <n v="0"/>
    <n v="0"/>
    <n v="0"/>
    <n v="0"/>
    <n v="0"/>
    <n v="0"/>
    <n v="0"/>
    <n v="0"/>
    <n v="0"/>
    <n v="0"/>
    <n v="0"/>
    <n v="0"/>
    <n v="0"/>
    <n v="0"/>
    <n v="0"/>
    <n v="0"/>
    <n v="0"/>
    <n v="0"/>
    <n v="0"/>
    <n v="0"/>
    <x v="0"/>
    <m/>
    <x v="8"/>
    <x v="5"/>
    <s v="no root cause"/>
    <x v="5"/>
    <s v=""/>
  </r>
  <r>
    <s v="Bihaing-IHS"/>
    <s v="LIT_517"/>
    <s v="LITTORAL"/>
    <s v="HIS"/>
    <s v="Grid-Gen"/>
    <s v="LITTORAL"/>
    <s v="Bihaing"/>
    <s v="ZTE"/>
    <n v="0"/>
    <n v="0"/>
    <n v="0"/>
    <n v="0"/>
    <n v="0"/>
    <n v="0"/>
    <n v="0"/>
    <n v="0"/>
    <n v="0"/>
    <n v="0"/>
    <n v="0"/>
    <n v="0"/>
    <n v="0"/>
    <n v="0"/>
    <n v="0"/>
    <n v="0"/>
    <n v="0"/>
    <n v="0"/>
    <n v="0"/>
    <n v="0"/>
    <n v="0"/>
    <n v="0"/>
    <n v="0"/>
    <n v="0"/>
    <x v="0"/>
    <m/>
    <x v="8"/>
    <x v="5"/>
    <s v="no root cause"/>
    <x v="5"/>
    <s v=""/>
  </r>
  <r>
    <s v="Penja-PHP"/>
    <s v="LIT_594"/>
    <s v="LITTORAL"/>
    <s v="CAMUSAT"/>
    <s v="Good Grid + GE"/>
    <s v="LITTORAL"/>
    <s v="Penja"/>
    <s v="ZTE"/>
    <n v="0"/>
    <n v="0"/>
    <n v="0"/>
    <n v="0"/>
    <n v="0"/>
    <n v="0"/>
    <n v="0"/>
    <n v="0"/>
    <n v="0"/>
    <n v="0"/>
    <n v="0"/>
    <n v="0"/>
    <n v="0"/>
    <n v="0"/>
    <n v="0"/>
    <n v="0"/>
    <n v="0"/>
    <n v="0"/>
    <n v="0"/>
    <n v="0"/>
    <n v="0"/>
    <n v="0"/>
    <n v="0"/>
    <n v="0"/>
    <x v="0"/>
    <m/>
    <x v="8"/>
    <x v="5"/>
    <s v="no root cause"/>
    <x v="5"/>
    <s v=""/>
  </r>
  <r>
    <s v="Bikok"/>
    <s v="CTR_260"/>
    <s v="CENTRE"/>
    <s v="IHS"/>
    <s v="Grid-Hybrid-Gen"/>
    <s v="CENTRE"/>
    <s v="Bikok"/>
    <s v="ZTE"/>
    <n v="0"/>
    <n v="0"/>
    <n v="0"/>
    <n v="0"/>
    <n v="0"/>
    <n v="0"/>
    <n v="0"/>
    <n v="0"/>
    <n v="0"/>
    <n v="0"/>
    <n v="0"/>
    <n v="0"/>
    <n v="0"/>
    <n v="0"/>
    <n v="0"/>
    <n v="0"/>
    <n v="0"/>
    <n v="0"/>
    <n v="0"/>
    <n v="0"/>
    <n v="0"/>
    <n v="0"/>
    <n v="0"/>
    <n v="0"/>
    <x v="0"/>
    <m/>
    <x v="8"/>
    <x v="5"/>
    <s v="no root cause"/>
    <x v="5"/>
    <s v=""/>
  </r>
  <r>
    <s v="Mengue-Bibey-Camrail"/>
    <s v="CTR_455"/>
    <s v="CENTRE"/>
    <s v="CAMUSAT"/>
    <e v="#N/A"/>
    <s v="CENTRE"/>
    <s v="Mengue-Bibey"/>
    <s v="NOKIA"/>
    <n v="0"/>
    <n v="0"/>
    <n v="0"/>
    <n v="0"/>
    <n v="0"/>
    <n v="0"/>
    <n v="0"/>
    <n v="0"/>
    <n v="0"/>
    <n v="0"/>
    <n v="0"/>
    <n v="0"/>
    <n v="0"/>
    <n v="0"/>
    <n v="0"/>
    <n v="0"/>
    <n v="0"/>
    <n v="0"/>
    <n v="0"/>
    <n v="0"/>
    <n v="0"/>
    <n v="0"/>
    <n v="0"/>
    <n v="0"/>
    <x v="0"/>
    <m/>
    <x v="11"/>
    <x v="7"/>
    <s v="Projet OCM (ZTE, NOKIA, autres projets)"/>
    <x v="6"/>
    <s v="(05/05/2026 groupe whatsapp incident):impacted by  Mbandjock_U_CTR_030 , Travaux nokia || Action :Normalisation des configs..;..;(05/05/2026 cell zte): _x000a_05/05/2026 : FME n'a pas pu retirer le Work permis hier il etait sur le site de NDJANG || FME en route presentement pour Belabo_x000a_04/05/2026 : FME Raoul partir a Belabo pour prendre le work permis || ETA: 05/05/2026 _x000a_02/04/2026 : Demande du work permis initier || Nous attendons_x000a_ le retour de Camrail_x000a_29/04/2026 : Feedback camrail attendu_x000a_28/04/2026 : Demande de Work_permit par OCM a Camrail || Feedback camrail attendu attendu_x000a_27/04/2026 : Besoin d'analyse BO RAN || FME should check Antenna Fider status..;..;(05/05/2026 cell zte): _x000a_05/05/2026 : FME n'a pas pu retirer le Work permis hier il etait sur le site de NDJANG || FME en route presentement pour Belabo_x000a_04/05/2026 : FME Raoul partir a Belabo pour prendre le work permis || ETA: 05/05/2026 _x000a_02/04/2026 : Demande du work permis initier || Nous attendons_x000a_ le retour de Camrail_x000a_29/04/2026 : Feedback camrail attendu_x000a_28/04/2026 : Demande de Work_permit par OCM a Camrail || Feedback camrail attendu attendu_x000a_27/04/2026 : Besoin d'analyse BO RAN || FME should check Antenna Fider status"/>
  </r>
  <r>
    <s v="Botko"/>
    <s v="LIT_319"/>
    <s v="LITTORAL"/>
    <s v="IHS"/>
    <s v="Grid-Gen"/>
    <s v="LITTORAL"/>
    <s v="Botko"/>
    <s v="ZTE"/>
    <n v="0"/>
    <n v="0"/>
    <n v="0"/>
    <n v="0"/>
    <n v="0"/>
    <n v="0"/>
    <n v="0"/>
    <n v="0"/>
    <n v="0"/>
    <n v="0"/>
    <n v="0"/>
    <n v="0"/>
    <n v="0"/>
    <n v="0"/>
    <n v="0"/>
    <n v="0"/>
    <n v="0"/>
    <n v="0"/>
    <n v="0"/>
    <n v="0"/>
    <n v="0"/>
    <n v="0"/>
    <n v="0"/>
    <n v="0"/>
    <x v="0"/>
    <m/>
    <x v="8"/>
    <x v="5"/>
    <s v="no root cause"/>
    <x v="5"/>
    <s v=""/>
  </r>
  <r>
    <s v="Belabo"/>
    <s v="EST_002"/>
    <s v="CENTRE"/>
    <s v="CAMUSAT"/>
    <s v="Good Grid + GE"/>
    <s v="EST"/>
    <s v="Belabo"/>
    <s v="NOKIA"/>
    <n v="0"/>
    <n v="0"/>
    <n v="0"/>
    <n v="0"/>
    <n v="0"/>
    <n v="0"/>
    <n v="0"/>
    <n v="0"/>
    <n v="0"/>
    <n v="0"/>
    <n v="0"/>
    <n v="0"/>
    <n v="0"/>
    <n v="0"/>
    <n v="0"/>
    <n v="0"/>
    <n v="0"/>
    <n v="0"/>
    <n v="0"/>
    <n v="0"/>
    <n v="0"/>
    <n v="0"/>
    <n v="0"/>
    <n v="0"/>
    <x v="0"/>
    <m/>
    <x v="8"/>
    <x v="5"/>
    <s v="no root cause"/>
    <x v="5"/>
    <s v=""/>
  </r>
  <r>
    <s v="Gado-Badzere"/>
    <s v="EST_055"/>
    <s v="CENTRE"/>
    <s v="IHS"/>
    <s v="Solar-Gen-Lithium"/>
    <s v="EST"/>
    <s v="Gado-Badzere"/>
    <s v="ZTE"/>
    <n v="0"/>
    <n v="0"/>
    <n v="0"/>
    <n v="0"/>
    <n v="0"/>
    <n v="0"/>
    <n v="0"/>
    <n v="0"/>
    <n v="0"/>
    <n v="0"/>
    <n v="0"/>
    <n v="0"/>
    <n v="0"/>
    <n v="0"/>
    <n v="0"/>
    <n v="0"/>
    <n v="0"/>
    <n v="0"/>
    <n v="0"/>
    <n v="0"/>
    <n v="0"/>
    <n v="0"/>
    <n v="0"/>
    <n v="0"/>
    <x v="0"/>
    <m/>
    <x v="8"/>
    <x v="5"/>
    <s v="no root cause"/>
    <x v="5"/>
    <s v=""/>
  </r>
  <r>
    <s v="Angongo"/>
    <s v="CTR_358"/>
    <s v="CENTRE"/>
    <s v="IHS"/>
    <s v="Grid-Gen"/>
    <s v="CENTRE"/>
    <s v="Angongo"/>
    <s v="ZTE"/>
    <n v="0"/>
    <n v="0"/>
    <n v="0"/>
    <n v="0"/>
    <n v="0"/>
    <n v="0"/>
    <n v="0"/>
    <n v="0"/>
    <n v="0"/>
    <n v="0"/>
    <n v="0"/>
    <n v="0"/>
    <n v="0"/>
    <n v="0"/>
    <n v="0"/>
    <n v="0"/>
    <n v="0"/>
    <n v="0"/>
    <n v="0"/>
    <n v="0"/>
    <n v="0"/>
    <n v="0"/>
    <n v="0"/>
    <n v="0"/>
    <x v="0"/>
    <m/>
    <x v="8"/>
    <x v="5"/>
    <s v="no root cause"/>
    <x v="5"/>
    <s v=""/>
  </r>
  <r>
    <s v="Ombessa"/>
    <s v="CTR_095"/>
    <s v="CENTRE"/>
    <s v="IHS"/>
    <s v="Grid-Gen"/>
    <s v="CENTRE"/>
    <s v="Ombessa"/>
    <s v="ZTE"/>
    <n v="0"/>
    <n v="0"/>
    <n v="0"/>
    <n v="0"/>
    <n v="0"/>
    <n v="0"/>
    <n v="0"/>
    <n v="0"/>
    <n v="0"/>
    <n v="0"/>
    <n v="0"/>
    <n v="0"/>
    <n v="0"/>
    <n v="0"/>
    <n v="0"/>
    <n v="0"/>
    <n v="0"/>
    <n v="0"/>
    <n v="0"/>
    <n v="0"/>
    <n v="0"/>
    <n v="0"/>
    <n v="0"/>
    <n v="0"/>
    <x v="0"/>
    <m/>
    <x v="8"/>
    <x v="5"/>
    <s v="no root cause"/>
    <x v="5"/>
    <s v=""/>
  </r>
  <r>
    <s v="Nkongtock-IHS"/>
    <s v="CTR_733"/>
    <s v="CENTRE"/>
    <s v="IHS"/>
    <s v="Solar-Gen"/>
    <s v="CENTRE"/>
    <s v="Nkongtock"/>
    <s v="ZTE"/>
    <n v="0"/>
    <n v="0"/>
    <n v="0"/>
    <n v="0"/>
    <n v="0"/>
    <n v="0"/>
    <n v="0"/>
    <n v="0"/>
    <n v="0"/>
    <n v="0"/>
    <n v="0"/>
    <n v="0"/>
    <n v="0"/>
    <n v="0"/>
    <n v="0"/>
    <n v="0"/>
    <n v="0"/>
    <n v="0"/>
    <n v="0"/>
    <n v="0"/>
    <n v="0"/>
    <n v="0"/>
    <n v="0"/>
    <n v="0"/>
    <x v="0"/>
    <m/>
    <x v="8"/>
    <x v="5"/>
    <s v="no root cause"/>
    <x v="5"/>
    <s v=""/>
  </r>
  <r>
    <s v="Ekali-MTN"/>
    <s v="CTR_309"/>
    <s v="CENTRE"/>
    <s v="IHS"/>
    <s v="Grid-Gen"/>
    <s v="CENTRE"/>
    <s v="Ekali"/>
    <s v="ZTE"/>
    <n v="0"/>
    <n v="0"/>
    <n v="0"/>
    <n v="0"/>
    <n v="0"/>
    <n v="0"/>
    <n v="0"/>
    <n v="0"/>
    <n v="0"/>
    <n v="0"/>
    <n v="0"/>
    <n v="0"/>
    <n v="0"/>
    <n v="0"/>
    <n v="0"/>
    <n v="0"/>
    <n v="0"/>
    <n v="0"/>
    <n v="0"/>
    <n v="0"/>
    <n v="0"/>
    <n v="0"/>
    <n v="0"/>
    <n v="0"/>
    <x v="0"/>
    <m/>
    <x v="8"/>
    <x v="5"/>
    <s v="no root cause"/>
    <x v="5"/>
    <s v=""/>
  </r>
  <r>
    <s v="Niete-FH"/>
    <s v="SUD_005"/>
    <s v="LITTORAL"/>
    <s v="IHS"/>
    <s v="Grid-Gen-Lithium"/>
    <s v="SUD"/>
    <s v="Niete"/>
    <s v="ZTE"/>
    <n v="0"/>
    <n v="0"/>
    <n v="0"/>
    <n v="0"/>
    <n v="0"/>
    <n v="0"/>
    <n v="0"/>
    <n v="0"/>
    <n v="0"/>
    <n v="0"/>
    <n v="0"/>
    <n v="0"/>
    <n v="0"/>
    <n v="0"/>
    <n v="0"/>
    <n v="0"/>
    <n v="0"/>
    <n v="0"/>
    <n v="0"/>
    <n v="0"/>
    <n v="0"/>
    <n v="0"/>
    <n v="0"/>
    <n v="0"/>
    <x v="0"/>
    <m/>
    <x v="8"/>
    <x v="5"/>
    <s v="no root cause"/>
    <x v="5"/>
    <s v=""/>
  </r>
  <r>
    <s v="Nkolafamba"/>
    <s v="CTR_780"/>
    <s v="CENTRE"/>
    <s v="CAMUSAT"/>
    <s v="HGB"/>
    <s v="CENTRE"/>
    <s v="Nkolafamba"/>
    <s v="ZTE"/>
    <n v="0"/>
    <n v="0"/>
    <n v="0"/>
    <n v="0"/>
    <n v="0"/>
    <n v="0"/>
    <n v="0"/>
    <n v="0"/>
    <n v="0"/>
    <n v="0"/>
    <n v="0"/>
    <n v="0"/>
    <n v="0"/>
    <n v="0"/>
    <n v="0"/>
    <n v="0"/>
    <n v="0"/>
    <n v="0"/>
    <n v="0"/>
    <n v="0"/>
    <n v="0"/>
    <n v="0"/>
    <n v="0"/>
    <n v="0"/>
    <x v="0"/>
    <m/>
    <x v="8"/>
    <x v="5"/>
    <s v="no root cause"/>
    <x v="5"/>
    <s v=""/>
  </r>
  <r>
    <s v="Lolodorf"/>
    <s v="SUD_024"/>
    <s v="CENTRE"/>
    <s v="IHS"/>
    <s v="Solar-Gen"/>
    <s v="SUD"/>
    <s v="Lolodorf"/>
    <s v="ZTE"/>
    <n v="0"/>
    <n v="0"/>
    <n v="0"/>
    <n v="0"/>
    <n v="0"/>
    <n v="0"/>
    <n v="0"/>
    <n v="0"/>
    <n v="0"/>
    <n v="0"/>
    <n v="0"/>
    <n v="0"/>
    <n v="0"/>
    <n v="0"/>
    <n v="0"/>
    <n v="0"/>
    <n v="0"/>
    <n v="0"/>
    <n v="0"/>
    <n v="0"/>
    <n v="0"/>
    <n v="0"/>
    <n v="0"/>
    <n v="0"/>
    <x v="0"/>
    <m/>
    <x v="8"/>
    <x v="5"/>
    <s v="no root cause"/>
    <x v="5"/>
    <s v=""/>
  </r>
  <r>
    <s v="Poutkak"/>
    <s v="LIT_513"/>
    <s v="LITTORAL"/>
    <s v="IHS"/>
    <s v="Hybrid-Gen"/>
    <s v="LITTORAL"/>
    <s v="Poutkak"/>
    <s v="ZTE"/>
    <n v="0"/>
    <n v="0"/>
    <n v="0"/>
    <n v="0"/>
    <n v="0"/>
    <n v="0"/>
    <n v="0"/>
    <n v="0"/>
    <n v="0"/>
    <n v="0"/>
    <n v="0"/>
    <n v="0"/>
    <n v="0"/>
    <n v="0"/>
    <n v="0"/>
    <n v="0"/>
    <n v="0"/>
    <n v="0"/>
    <n v="0"/>
    <n v="0"/>
    <n v="0"/>
    <n v="0"/>
    <n v="0"/>
    <n v="0"/>
    <x v="0"/>
    <m/>
    <x v="8"/>
    <x v="5"/>
    <s v="no root cause"/>
    <x v="5"/>
    <s v=""/>
  </r>
  <r>
    <s v="Akoeman"/>
    <s v="CTR_517"/>
    <s v="CENTRE"/>
    <s v="IHS"/>
    <s v="Grid-Hybrid-Gen"/>
    <s v="CENTRE"/>
    <s v="Akoeman"/>
    <s v="NOKIA"/>
    <n v="0"/>
    <n v="0"/>
    <n v="0"/>
    <n v="0"/>
    <n v="0"/>
    <n v="0"/>
    <n v="0"/>
    <n v="0"/>
    <n v="0"/>
    <n v="0"/>
    <n v="0"/>
    <n v="0"/>
    <n v="0"/>
    <n v="0"/>
    <n v="0"/>
    <n v="0"/>
    <n v="0"/>
    <n v="0"/>
    <n v="0"/>
    <n v="0"/>
    <n v="0"/>
    <n v="0"/>
    <n v="0"/>
    <n v="0"/>
    <x v="0"/>
    <m/>
    <x v="8"/>
    <x v="5"/>
    <s v="no root cause"/>
    <x v="5"/>
    <s v=""/>
  </r>
  <r>
    <s v="Ngomo"/>
    <s v="CTR_083"/>
    <s v="CENTRE"/>
    <s v="IHS"/>
    <s v="Grid-Gen"/>
    <s v="CENTRE"/>
    <s v="Ngomo"/>
    <s v="ZTE"/>
    <n v="0"/>
    <n v="0"/>
    <n v="0"/>
    <n v="0"/>
    <n v="0"/>
    <n v="0"/>
    <n v="0"/>
    <n v="0"/>
    <n v="0"/>
    <n v="0"/>
    <n v="0"/>
    <n v="0"/>
    <n v="0"/>
    <n v="0"/>
    <n v="0"/>
    <n v="0"/>
    <n v="0"/>
    <n v="0"/>
    <n v="0"/>
    <n v="0"/>
    <n v="0"/>
    <n v="0"/>
    <n v="0"/>
    <n v="0"/>
    <x v="0"/>
    <m/>
    <x v="8"/>
    <x v="5"/>
    <s v="no root cause"/>
    <x v="5"/>
    <s v=""/>
  </r>
  <r>
    <s v="MBPIKILIKI"/>
    <s v="SUD_110"/>
    <s v="CENTRE"/>
    <m/>
    <m/>
    <s v="SUD"/>
    <s v="Mbikiliki"/>
    <s v="ZTE"/>
    <n v="0"/>
    <n v="0"/>
    <n v="0"/>
    <n v="0"/>
    <n v="0"/>
    <n v="0"/>
    <n v="0"/>
    <n v="0"/>
    <n v="0"/>
    <n v="0"/>
    <n v="0"/>
    <n v="0"/>
    <n v="0"/>
    <n v="0"/>
    <n v="0"/>
    <n v="0"/>
    <n v="0"/>
    <n v="0"/>
    <n v="0"/>
    <n v="0"/>
    <n v="0"/>
    <n v="0"/>
    <n v="0"/>
    <n v="0"/>
    <x v="0"/>
    <m/>
    <x v="8"/>
    <x v="5"/>
    <s v="no root cause"/>
    <x v="5"/>
    <s v=""/>
  </r>
  <r>
    <s v="Minkama-IHS"/>
    <s v="CTR_909"/>
    <s v="CENTRE"/>
    <m/>
    <m/>
    <s v="CENTRE"/>
    <s v="Obala"/>
    <s v="ZTE"/>
    <n v="0"/>
    <n v="0"/>
    <n v="0"/>
    <n v="0"/>
    <n v="0"/>
    <n v="0"/>
    <n v="0"/>
    <n v="0"/>
    <n v="0"/>
    <n v="0"/>
    <n v="0"/>
    <n v="0"/>
    <n v="0"/>
    <n v="0"/>
    <n v="0"/>
    <n v="0"/>
    <n v="0"/>
    <n v="0"/>
    <n v="0"/>
    <n v="0"/>
    <n v="0"/>
    <n v="0"/>
    <n v="0"/>
    <n v="0"/>
    <x v="0"/>
    <m/>
    <x v="5"/>
    <x v="0"/>
    <s v="Defaut GE &amp; Power Cabinet"/>
    <x v="0"/>
    <s v="( hourly IHS): 05-05-2026 09:51:32 54v RM yannick is informe and manage"/>
  </r>
  <r>
    <s v="Nomale"/>
    <s v="CTR_297"/>
    <s v="CENTRE"/>
    <s v="IHS"/>
    <s v="Grid-Gen"/>
    <s v="CENTRE"/>
    <s v="Nomale"/>
    <s v="ZTE"/>
    <n v="0"/>
    <n v="0"/>
    <n v="0"/>
    <n v="0"/>
    <n v="0"/>
    <n v="0"/>
    <n v="0"/>
    <n v="0"/>
    <n v="0"/>
    <n v="0"/>
    <n v="0"/>
    <n v="0"/>
    <n v="0"/>
    <n v="0"/>
    <n v="0"/>
    <n v="0"/>
    <n v="0"/>
    <n v="0"/>
    <n v="0"/>
    <n v="0"/>
    <n v="0"/>
    <n v="0"/>
    <n v="0"/>
    <n v="0"/>
    <x v="0"/>
    <m/>
    <x v="8"/>
    <x v="5"/>
    <s v="no root cause"/>
    <x v="5"/>
    <s v=""/>
  </r>
  <r>
    <s v="Tangui"/>
    <s v="LIT_233"/>
    <s v="LITTORAL"/>
    <s v="IHS"/>
    <s v="Grid-Gen"/>
    <s v="LITTORAL"/>
    <s v="Mbanga"/>
    <s v="ZTE"/>
    <n v="0"/>
    <n v="0"/>
    <n v="0"/>
    <n v="0"/>
    <n v="0"/>
    <n v="0"/>
    <n v="0"/>
    <n v="0"/>
    <n v="0"/>
    <n v="0"/>
    <n v="0"/>
    <n v="0"/>
    <n v="0"/>
    <n v="0"/>
    <n v="0"/>
    <n v="0"/>
    <n v="0"/>
    <n v="0"/>
    <n v="0"/>
    <n v="0"/>
    <n v="0"/>
    <n v="0"/>
    <n v="0"/>
    <n v="0"/>
    <x v="0"/>
    <m/>
    <x v="8"/>
    <x v="5"/>
    <s v="no root cause"/>
    <x v="5"/>
    <s v=""/>
  </r>
  <r>
    <s v="Borongoue-IHS"/>
    <s v="EST_130"/>
    <s v="CENTRE"/>
    <s v="IHS"/>
    <s v="Solar-Gen"/>
    <s v="EST"/>
    <s v="Borongoue"/>
    <s v="NOKIA"/>
    <n v="0"/>
    <n v="0"/>
    <n v="0"/>
    <n v="0"/>
    <n v="0"/>
    <n v="0"/>
    <n v="0"/>
    <n v="0"/>
    <n v="0"/>
    <n v="0"/>
    <n v="0"/>
    <n v="0"/>
    <n v="0"/>
    <n v="0"/>
    <n v="0"/>
    <n v="0"/>
    <n v="0"/>
    <n v="0"/>
    <n v="0"/>
    <n v="0"/>
    <n v="0"/>
    <n v="0"/>
    <n v="0"/>
    <n v="0"/>
    <x v="0"/>
    <m/>
    <x v="8"/>
    <x v="5"/>
    <s v="no root cause"/>
    <x v="5"/>
    <s v=""/>
  </r>
  <r>
    <s v="Lounghe-Camrail"/>
    <s v="LIT_389"/>
    <s v="LITTORAL"/>
    <s v="CAMUSAT"/>
    <s v="Pure Solar"/>
    <s v="LITTORAL"/>
    <s v="Dibamba"/>
    <s v="ZTE"/>
    <n v="0"/>
    <n v="0"/>
    <n v="0"/>
    <n v="0"/>
    <n v="0"/>
    <n v="0"/>
    <n v="0"/>
    <n v="0"/>
    <n v="0"/>
    <n v="0"/>
    <n v="0"/>
    <n v="0"/>
    <n v="0"/>
    <n v="0"/>
    <n v="0"/>
    <n v="0"/>
    <n v="0"/>
    <n v="0"/>
    <n v="0"/>
    <n v="0"/>
    <n v="0"/>
    <n v="0"/>
    <n v="0"/>
    <n v="0"/>
    <x v="0"/>
    <m/>
    <x v="6"/>
    <x v="3"/>
    <s v="SPARE-ISSUE"/>
    <x v="3"/>
    <s v="(05/05/2026 cell zte): 05.05.26: ODU MPT 7-8 Ghz 3DB20859ABA faulty et commande passée à OCM..;..;(05/05/2026 ocm ran 10h): Power status check Ongoing"/>
  </r>
  <r>
    <s v="Bangoua"/>
    <s v="OST_183"/>
    <s v="OUEST"/>
    <s v="IHS"/>
    <s v="Grid-Gen"/>
    <s v="OUEST"/>
    <s v="Bangoua"/>
    <s v="Huawei"/>
    <n v="0"/>
    <n v="0"/>
    <n v="0"/>
    <n v="0"/>
    <n v="0"/>
    <n v="0"/>
    <n v="0"/>
    <n v="0"/>
    <n v="0"/>
    <n v="0"/>
    <n v="0"/>
    <n v="0"/>
    <n v="0"/>
    <n v="0"/>
    <n v="0"/>
    <n v="0"/>
    <n v="0"/>
    <n v="0"/>
    <n v="0"/>
    <n v="0"/>
    <n v="0"/>
    <n v="0"/>
    <n v="0"/>
    <n v="0"/>
    <x v="0"/>
    <m/>
    <x v="8"/>
    <x v="5"/>
    <s v="no root cause"/>
    <x v="5"/>
    <s v=""/>
  </r>
  <r>
    <s v="Batchingou"/>
    <s v="OST_033"/>
    <s v="OUEST"/>
    <s v="IHS"/>
    <s v="Grid-Gen"/>
    <s v="OUEST"/>
    <s v="Batchingou"/>
    <s v="Huawei"/>
    <n v="0"/>
    <n v="0"/>
    <n v="0"/>
    <n v="0"/>
    <n v="0"/>
    <n v="0"/>
    <n v="0"/>
    <n v="0"/>
    <n v="0"/>
    <n v="0"/>
    <n v="0"/>
    <n v="0"/>
    <n v="0"/>
    <n v="0"/>
    <n v="0"/>
    <n v="0"/>
    <n v="0"/>
    <n v="0"/>
    <n v="0"/>
    <n v="0"/>
    <n v="0"/>
    <n v="0"/>
    <n v="0"/>
    <n v="0"/>
    <x v="0"/>
    <m/>
    <x v="8"/>
    <x v="5"/>
    <s v="no root cause"/>
    <x v="5"/>
    <s v=""/>
  </r>
  <r>
    <s v="Niete-DG"/>
    <s v="SUD_011"/>
    <s v="LITTORAL"/>
    <s v="IHS"/>
    <s v="Grid-Gen"/>
    <s v="SUD"/>
    <s v="Niete"/>
    <s v="ZTE"/>
    <n v="0"/>
    <n v="0"/>
    <n v="0"/>
    <n v="0"/>
    <n v="0"/>
    <n v="0"/>
    <n v="0"/>
    <n v="0"/>
    <n v="0"/>
    <n v="0"/>
    <n v="0"/>
    <n v="0"/>
    <n v="0"/>
    <n v="0"/>
    <n v="0"/>
    <n v="0"/>
    <n v="0"/>
    <n v="0"/>
    <n v="0"/>
    <n v="0"/>
    <n v="0"/>
    <n v="0"/>
    <n v="0"/>
    <n v="0"/>
    <x v="0"/>
    <m/>
    <x v="8"/>
    <x v="5"/>
    <s v="no root cause"/>
    <x v="5"/>
    <s v=""/>
  </r>
  <r>
    <s v="Adjap-IHS"/>
    <s v="SUD_070"/>
    <s v="CENTRE"/>
    <s v="IHS"/>
    <s v="Grid-Gen"/>
    <s v="SUD"/>
    <s v="Adjap"/>
    <s v="NOKIA"/>
    <n v="0"/>
    <n v="0"/>
    <n v="0"/>
    <n v="0"/>
    <n v="0"/>
    <n v="0"/>
    <n v="0"/>
    <n v="0"/>
    <n v="0"/>
    <n v="0"/>
    <n v="0"/>
    <n v="0"/>
    <n v="0"/>
    <n v="0"/>
    <n v="0"/>
    <n v="0"/>
    <n v="0"/>
    <n v="0"/>
    <n v="0"/>
    <n v="0"/>
    <n v="0"/>
    <n v="0"/>
    <n v="0"/>
    <n v="0"/>
    <x v="0"/>
    <m/>
    <x v="8"/>
    <x v="5"/>
    <s v="no root cause"/>
    <x v="5"/>
    <s v=""/>
  </r>
  <r>
    <s v="Minka-MTN-IHS"/>
    <s v="CTR_186"/>
    <s v="CENTRE"/>
    <s v="IHS"/>
    <s v="Hybrid-Gen"/>
    <s v="CENTRE"/>
    <s v="Minka"/>
    <s v="ZTE"/>
    <n v="0"/>
    <n v="0"/>
    <n v="0"/>
    <n v="0"/>
    <n v="0"/>
    <n v="0"/>
    <n v="0"/>
    <n v="0"/>
    <n v="0"/>
    <n v="0"/>
    <n v="0"/>
    <n v="0"/>
    <n v="0"/>
    <n v="0"/>
    <n v="0"/>
    <n v="0"/>
    <n v="0"/>
    <n v="0"/>
    <n v="0"/>
    <n v="0"/>
    <n v="0"/>
    <n v="0"/>
    <n v="0"/>
    <n v="0"/>
    <x v="0"/>
    <m/>
    <x v="8"/>
    <x v="5"/>
    <s v="no root cause"/>
    <x v="5"/>
    <s v=""/>
  </r>
  <r>
    <s v="Tonga"/>
    <s v="OST_053"/>
    <s v="OUEST"/>
    <s v="IHS"/>
    <s v="Grid-Gen"/>
    <s v="OUEST"/>
    <s v="Tonga"/>
    <s v="Huawei"/>
    <n v="0"/>
    <n v="0"/>
    <n v="0"/>
    <n v="0"/>
    <n v="0"/>
    <n v="0"/>
    <n v="0"/>
    <n v="0"/>
    <n v="0"/>
    <n v="0"/>
    <n v="0"/>
    <n v="0"/>
    <n v="0"/>
    <n v="0"/>
    <n v="0"/>
    <n v="0"/>
    <n v="0"/>
    <n v="0"/>
    <n v="0"/>
    <n v="0"/>
    <n v="0"/>
    <n v="0"/>
    <n v="0"/>
    <n v="0"/>
    <x v="0"/>
    <m/>
    <x v="8"/>
    <x v="5"/>
    <s v="no root cause"/>
    <x v="5"/>
    <s v=""/>
  </r>
  <r>
    <s v="Minisite-Bonapriso-Castel-Hall"/>
    <s v="LIT_628"/>
    <s v="Douala"/>
    <m/>
    <m/>
    <s v="LITTORAL"/>
    <s v="Douala"/>
    <s v="NOKIA"/>
    <n v="0"/>
    <n v="0"/>
    <n v="0"/>
    <n v="0"/>
    <n v="0"/>
    <n v="0"/>
    <n v="0"/>
    <n v="0"/>
    <n v="0"/>
    <n v="0"/>
    <n v="0"/>
    <n v="0"/>
    <n v="0"/>
    <n v="0"/>
    <n v="0"/>
    <n v="0"/>
    <n v="0"/>
    <n v="0"/>
    <n v="0"/>
    <n v="0"/>
    <n v="0"/>
    <n v="0"/>
    <n v="0"/>
    <n v="0"/>
    <x v="0"/>
    <m/>
    <x v="8"/>
    <x v="5"/>
    <s v="no root cause"/>
    <x v="5"/>
    <s v=""/>
  </r>
  <r>
    <s v="Babette"/>
    <s v="OST_257"/>
    <s v="OUEST"/>
    <s v="CAMUSAT"/>
    <s v="Hybrid Solar - S3"/>
    <s v="OUEST"/>
    <s v="Babette"/>
    <s v="Huawei"/>
    <n v="0"/>
    <n v="0"/>
    <n v="0"/>
    <n v="0"/>
    <n v="0"/>
    <n v="0"/>
    <n v="0"/>
    <n v="0"/>
    <n v="0"/>
    <n v="0"/>
    <n v="0"/>
    <n v="0"/>
    <n v="0"/>
    <n v="0"/>
    <n v="0"/>
    <n v="0"/>
    <n v="0"/>
    <n v="0"/>
    <n v="0"/>
    <n v="0"/>
    <n v="0"/>
    <n v="0"/>
    <n v="0"/>
    <n v="0"/>
    <x v="0"/>
    <m/>
    <x v="8"/>
    <x v="5"/>
    <s v="no root cause"/>
    <x v="5"/>
    <s v=""/>
  </r>
  <r>
    <s v="Nkoteng-II"/>
    <s v="CTR_220"/>
    <s v="CENTRE"/>
    <s v="IHS"/>
    <s v="Grid-Gen"/>
    <s v="CENTRE"/>
    <s v="Nkoteng"/>
    <s v="ZTE"/>
    <n v="0"/>
    <n v="0"/>
    <n v="0"/>
    <n v="0"/>
    <n v="0"/>
    <n v="0"/>
    <n v="0"/>
    <n v="0"/>
    <n v="0"/>
    <n v="0"/>
    <n v="0"/>
    <n v="0"/>
    <n v="0"/>
    <n v="0"/>
    <n v="0"/>
    <n v="0"/>
    <n v="0"/>
    <n v="0"/>
    <n v="0"/>
    <n v="0"/>
    <n v="0"/>
    <n v="0"/>
    <n v="0"/>
    <n v="0"/>
    <x v="0"/>
    <m/>
    <x v="11"/>
    <x v="7"/>
    <s v="Projet OCM (ZTE, NOKIA, autres projets)"/>
    <x v="6"/>
    <s v="(05/05/2026 groupe whatsapp incident):impacted by  Mbandjock_U_CTR_030 , Travaux nokia || Action :Normalisation des configs"/>
  </r>
  <r>
    <s v="Talla-Monatele-IHS"/>
    <s v="CTR_135"/>
    <s v="CENTRE"/>
    <s v="IHS"/>
    <s v="Grid-Gen"/>
    <s v="CENTRE"/>
    <s v="Monatele"/>
    <s v="ZTE"/>
    <n v="0"/>
    <n v="0"/>
    <n v="0"/>
    <n v="0"/>
    <n v="0"/>
    <n v="0"/>
    <n v="0"/>
    <n v="0"/>
    <n v="0"/>
    <n v="0"/>
    <n v="0"/>
    <n v="0"/>
    <n v="0"/>
    <n v="0"/>
    <n v="0"/>
    <n v="0"/>
    <n v="0"/>
    <n v="0"/>
    <n v="0"/>
    <n v="0"/>
    <n v="0"/>
    <n v="0"/>
    <n v="0"/>
    <n v="0"/>
    <x v="0"/>
    <m/>
    <x v="8"/>
    <x v="5"/>
    <s v="no root cause"/>
    <x v="5"/>
    <s v=""/>
  </r>
  <r>
    <s v="Enganme-IHS"/>
    <s v="CTR_143"/>
    <s v="CENTRE"/>
    <s v="IHS"/>
    <s v="Solar-Gen"/>
    <s v="CENTRE"/>
    <s v="Enganme"/>
    <s v="ZTE"/>
    <n v="0"/>
    <n v="0"/>
    <n v="0"/>
    <n v="0"/>
    <n v="0"/>
    <n v="0"/>
    <n v="0"/>
    <n v="0"/>
    <n v="0"/>
    <n v="0"/>
    <n v="0"/>
    <n v="0"/>
    <n v="0"/>
    <n v="0"/>
    <n v="0"/>
    <n v="0"/>
    <n v="0"/>
    <n v="0"/>
    <n v="0"/>
    <n v="0"/>
    <n v="0"/>
    <n v="0"/>
    <n v="0"/>
    <n v="0"/>
    <x v="0"/>
    <m/>
    <x v="11"/>
    <x v="7"/>
    <s v="Projet OCM (ZTE, NOKIA, autres projets)"/>
    <x v="6"/>
    <s v="(05/05/2026 groupe whatsapp incident):impacted by  Mbandjock_U_CTR_030 , Travaux nokia || Action :Normalisation des configs"/>
  </r>
  <r>
    <s v="Mfessang"/>
    <s v="OST_189"/>
    <s v="OUEST"/>
    <s v="IHS"/>
    <s v="Hybrid-Gen"/>
    <s v="OUEST"/>
    <s v="Mfessang"/>
    <s v="Huawei"/>
    <n v="0"/>
    <n v="0"/>
    <n v="0"/>
    <n v="0"/>
    <n v="0"/>
    <n v="0"/>
    <n v="0"/>
    <n v="0"/>
    <n v="0"/>
    <n v="0"/>
    <n v="0"/>
    <n v="0"/>
    <n v="0"/>
    <n v="0"/>
    <n v="0"/>
    <n v="0"/>
    <n v="0"/>
    <n v="0"/>
    <n v="0"/>
    <n v="0"/>
    <n v="0"/>
    <n v="0"/>
    <n v="0"/>
    <n v="0"/>
    <x v="0"/>
    <m/>
    <x v="5"/>
    <x v="0"/>
    <s v="Defaut GE &amp; Power Cabinet"/>
    <x v="0"/>
    <s v="( hourly IHS): 05/05/2026 16:59 0:01:00 33.2 V fme is managing with level 0"/>
  </r>
  <r>
    <s v="Demdeng"/>
    <s v="OST_088"/>
    <s v="OUEST"/>
    <s v="IHS"/>
    <s v="Grid-Gen"/>
    <s v="OUEST"/>
    <s v="Demdeng"/>
    <s v="Huawei"/>
    <n v="0"/>
    <n v="0"/>
    <n v="0"/>
    <n v="0"/>
    <n v="0"/>
    <n v="0"/>
    <n v="0"/>
    <n v="0"/>
    <n v="0"/>
    <n v="0"/>
    <n v="0"/>
    <n v="0"/>
    <n v="0"/>
    <n v="0"/>
    <n v="0"/>
    <n v="0"/>
    <n v="0"/>
    <n v="0"/>
    <n v="0"/>
    <n v="0"/>
    <n v="0"/>
    <n v="0"/>
    <n v="0"/>
    <n v="0"/>
    <x v="0"/>
    <m/>
    <x v="8"/>
    <x v="5"/>
    <s v="no root cause"/>
    <x v="5"/>
    <s v=""/>
  </r>
  <r>
    <s v="Bayomen-Kalong-MTN"/>
    <s v="CTR_364"/>
    <s v="CENTRE"/>
    <s v="IHS"/>
    <s v=""/>
    <s v="CENTRE"/>
    <s v="Bayomen-Kalong"/>
    <s v="ZTE"/>
    <n v="0"/>
    <n v="0"/>
    <n v="0"/>
    <n v="0"/>
    <n v="0"/>
    <n v="0"/>
    <n v="0"/>
    <n v="0"/>
    <n v="0"/>
    <n v="0"/>
    <n v="0"/>
    <n v="0"/>
    <n v="0"/>
    <n v="0"/>
    <n v="0"/>
    <n v="0"/>
    <n v="0"/>
    <n v="0"/>
    <n v="0"/>
    <n v="0"/>
    <n v="0"/>
    <n v="0"/>
    <n v="0"/>
    <n v="0"/>
    <x v="0"/>
    <m/>
    <x v="8"/>
    <x v="5"/>
    <s v="no root cause"/>
    <x v="5"/>
    <s v=""/>
  </r>
  <r>
    <s v="Kotto-Eglise-EPC"/>
    <s v="LIT_454"/>
    <s v="Douala"/>
    <s v="IHS"/>
    <s v="Grid-Gen"/>
    <s v="LITTORAL"/>
    <s v="Douala"/>
    <s v="ZTE"/>
    <n v="0"/>
    <n v="0"/>
    <n v="0"/>
    <n v="0"/>
    <n v="0"/>
    <n v="0"/>
    <n v="0"/>
    <n v="0"/>
    <n v="0"/>
    <n v="0"/>
    <n v="0"/>
    <n v="0"/>
    <n v="0"/>
    <n v="0"/>
    <n v="0"/>
    <n v="0"/>
    <n v="0"/>
    <n v="0"/>
    <n v="0"/>
    <n v="0"/>
    <n v="0"/>
    <n v="0"/>
    <n v="0"/>
    <n v="0"/>
    <x v="0"/>
    <m/>
    <x v="8"/>
    <x v="5"/>
    <s v="no root cause"/>
    <x v="5"/>
    <s v=""/>
  </r>
  <r>
    <s v="Pouma-Makob"/>
    <s v="LIT_201"/>
    <s v="LITTORAL"/>
    <s v="IHS"/>
    <s v="Grid-Gen"/>
    <s v="LITTORAL"/>
    <s v="Pouma"/>
    <s v="ZTE"/>
    <n v="0"/>
    <n v="0"/>
    <n v="0"/>
    <n v="0"/>
    <n v="0"/>
    <n v="0"/>
    <n v="0"/>
    <n v="0"/>
    <n v="0"/>
    <n v="0"/>
    <n v="0"/>
    <n v="0"/>
    <n v="0"/>
    <n v="0"/>
    <n v="0"/>
    <n v="0"/>
    <n v="0"/>
    <n v="0"/>
    <n v="0"/>
    <n v="0"/>
    <n v="0"/>
    <n v="0"/>
    <n v="0"/>
    <n v="0"/>
    <x v="0"/>
    <m/>
    <x v="8"/>
    <x v="5"/>
    <s v="no root cause"/>
    <x v="5"/>
    <s v=""/>
  </r>
  <r>
    <s v="Bali-Njenka-IHS"/>
    <s v="NRO_151"/>
    <s v="NORD-OUEST"/>
    <m/>
    <m/>
    <s v="NORD-OUEST"/>
    <s v="Bali"/>
    <s v="Huawei"/>
    <n v="0"/>
    <n v="0"/>
    <n v="0"/>
    <n v="0"/>
    <n v="0"/>
    <n v="0"/>
    <n v="0"/>
    <n v="0"/>
    <n v="0"/>
    <n v="0"/>
    <n v="0"/>
    <n v="0"/>
    <n v="0"/>
    <n v="10.344113568071499"/>
    <n v="0"/>
    <n v="0"/>
    <n v="0"/>
    <n v="0"/>
    <n v="0"/>
    <n v="0"/>
    <n v="0"/>
    <n v="0"/>
    <n v="0"/>
    <n v="0"/>
    <x v="2"/>
    <m/>
    <x v="8"/>
    <x v="5"/>
    <s v="no root cause"/>
    <x v="5"/>
    <s v=""/>
  </r>
  <r>
    <s v="Bali"/>
    <s v="NRO_017"/>
    <s v="NORD-OUEST"/>
    <s v="IHS"/>
    <s v="Grid-Gen"/>
    <s v="NORD-OUEST"/>
    <s v="Bali"/>
    <s v="Huawei"/>
    <n v="0"/>
    <n v="0"/>
    <n v="0"/>
    <n v="0"/>
    <n v="0"/>
    <n v="0"/>
    <n v="0"/>
    <n v="0"/>
    <n v="0"/>
    <n v="0"/>
    <n v="0"/>
    <n v="0"/>
    <n v="0"/>
    <n v="10.352870591525342"/>
    <n v="0"/>
    <n v="0"/>
    <n v="0"/>
    <n v="0"/>
    <n v="0"/>
    <n v="0"/>
    <n v="0"/>
    <n v="0"/>
    <n v="0"/>
    <n v="0"/>
    <x v="2"/>
    <m/>
    <x v="8"/>
    <x v="5"/>
    <s v="no root cause"/>
    <x v="5"/>
    <s v=""/>
  </r>
  <r>
    <s v="Zamakoe-MTN"/>
    <s v="CTR_366"/>
    <s v="CENTRE"/>
    <s v="IHS"/>
    <s v="Grid-Gen"/>
    <s v="CENTRE"/>
    <s v="Zamakoe"/>
    <s v="ZTE"/>
    <n v="0"/>
    <n v="0"/>
    <n v="0"/>
    <n v="0"/>
    <n v="0"/>
    <n v="0"/>
    <n v="0"/>
    <n v="0"/>
    <n v="0"/>
    <n v="0"/>
    <n v="0"/>
    <n v="0"/>
    <n v="0"/>
    <n v="0"/>
    <n v="0"/>
    <n v="0"/>
    <n v="0"/>
    <n v="0"/>
    <n v="0"/>
    <n v="0"/>
    <n v="0"/>
    <n v="0"/>
    <n v="0"/>
    <n v="0"/>
    <x v="0"/>
    <m/>
    <x v="6"/>
    <x v="3"/>
    <s v="SPARE-ISSUE"/>
    <x v="3"/>
    <s v="(05/05/2026 ocm ran 19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5/05/2026 cell zte):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5/05/2026 ocm ran 10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5/05/2026 ocm ran 00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r>
  <r>
    <s v="Loum"/>
    <s v="LIT_029"/>
    <s v="LITTORAL"/>
    <s v="IHS"/>
    <s v="Grid-Gen"/>
    <s v="LITTORAL"/>
    <s v="Loum"/>
    <s v="ZTE"/>
    <n v="0"/>
    <n v="0"/>
    <n v="0"/>
    <n v="0"/>
    <n v="0"/>
    <n v="0"/>
    <n v="0"/>
    <n v="0"/>
    <n v="0"/>
    <n v="0"/>
    <n v="0"/>
    <n v="0"/>
    <n v="0"/>
    <n v="0"/>
    <n v="0"/>
    <n v="0"/>
    <n v="0"/>
    <n v="0"/>
    <n v="0"/>
    <n v="0"/>
    <n v="0"/>
    <n v="0"/>
    <n v="0"/>
    <n v="0"/>
    <x v="0"/>
    <m/>
    <x v="8"/>
    <x v="5"/>
    <s v="no root cause"/>
    <x v="5"/>
    <s v=""/>
  </r>
  <r>
    <s v="DIDANGO-II"/>
    <s v="OST_316"/>
    <s v="OUEST"/>
    <m/>
    <m/>
    <s v="OUEST"/>
    <s v="Koutaba"/>
    <s v="Huawei"/>
    <n v="0"/>
    <n v="0"/>
    <n v="0"/>
    <n v="0"/>
    <n v="0"/>
    <n v="0"/>
    <n v="0"/>
    <n v="0"/>
    <n v="0"/>
    <n v="0"/>
    <n v="0"/>
    <n v="0"/>
    <n v="0"/>
    <n v="0"/>
    <n v="0"/>
    <n v="0"/>
    <n v="0"/>
    <n v="0"/>
    <n v="0"/>
    <n v="0"/>
    <n v="0"/>
    <n v="0"/>
    <n v="0"/>
    <n v="0"/>
    <x v="0"/>
    <m/>
    <x v="8"/>
    <x v="5"/>
    <s v="no root cause"/>
    <x v="5"/>
    <s v=""/>
  </r>
  <r>
    <s v="Sombo"/>
    <s v="CTR_013"/>
    <s v="CENTRE"/>
    <s v="IHS"/>
    <s v="Grid-Gen"/>
    <s v="CENTRE"/>
    <s v="Sombo"/>
    <s v="ZTE"/>
    <n v="0"/>
    <n v="0"/>
    <n v="0"/>
    <n v="0"/>
    <n v="0"/>
    <n v="0"/>
    <n v="0"/>
    <n v="0"/>
    <n v="0"/>
    <n v="0"/>
    <n v="0"/>
    <n v="0"/>
    <n v="0"/>
    <n v="0"/>
    <n v="0"/>
    <n v="0"/>
    <n v="0"/>
    <n v="0"/>
    <n v="0"/>
    <n v="0"/>
    <n v="0"/>
    <n v="0"/>
    <n v="0"/>
    <n v="0"/>
    <x v="0"/>
    <m/>
    <x v="8"/>
    <x v="5"/>
    <s v="no root cause"/>
    <x v="5"/>
    <s v=""/>
  </r>
  <r>
    <s v="Akono"/>
    <s v="CTR_063"/>
    <s v="CENTRE"/>
    <s v="IHS"/>
    <s v="Grid-Gen"/>
    <s v="CENTRE"/>
    <s v="Akono"/>
    <s v="ZTE"/>
    <n v="0"/>
    <n v="0"/>
    <n v="0"/>
    <n v="0"/>
    <n v="0"/>
    <n v="0"/>
    <n v="0"/>
    <n v="0"/>
    <n v="0"/>
    <n v="0"/>
    <n v="0"/>
    <n v="0"/>
    <n v="0"/>
    <n v="0"/>
    <n v="0"/>
    <n v="0"/>
    <n v="0"/>
    <n v="0"/>
    <n v="0"/>
    <n v="0"/>
    <n v="0"/>
    <n v="0"/>
    <n v="0"/>
    <n v="0"/>
    <x v="0"/>
    <m/>
    <x v="8"/>
    <x v="5"/>
    <s v="no root cause"/>
    <x v="5"/>
    <s v=""/>
  </r>
  <r>
    <s v="Balengou"/>
    <s v="OST_049"/>
    <s v="OUEST"/>
    <s v="IHS"/>
    <s v="Grid-Gen"/>
    <s v="OUEST"/>
    <s v="Balengou"/>
    <s v="Huawei"/>
    <n v="0"/>
    <n v="0"/>
    <n v="0"/>
    <n v="0"/>
    <n v="0"/>
    <n v="0"/>
    <n v="0"/>
    <n v="0"/>
    <n v="0"/>
    <n v="0"/>
    <n v="0"/>
    <n v="0"/>
    <n v="0"/>
    <n v="0"/>
    <n v="0"/>
    <n v="0"/>
    <n v="0"/>
    <n v="0"/>
    <n v="0"/>
    <n v="0"/>
    <n v="0"/>
    <n v="0"/>
    <n v="0"/>
    <n v="0"/>
    <x v="0"/>
    <m/>
    <x v="8"/>
    <x v="5"/>
    <s v="no root cause"/>
    <x v="5"/>
    <s v=""/>
  </r>
  <r>
    <s v="Bokito-MTN"/>
    <s v="CTR_193"/>
    <s v="CENTRE"/>
    <s v="IHS"/>
    <s v="Grid-Gen"/>
    <s v="CENTRE"/>
    <s v="Bokito"/>
    <s v="ZTE"/>
    <n v="0"/>
    <n v="0"/>
    <n v="0"/>
    <n v="0"/>
    <n v="0"/>
    <n v="0"/>
    <n v="0"/>
    <n v="0"/>
    <n v="0"/>
    <n v="0"/>
    <n v="0"/>
    <n v="0"/>
    <n v="0"/>
    <n v="0"/>
    <n v="0"/>
    <n v="0"/>
    <n v="0"/>
    <n v="0"/>
    <n v="0"/>
    <n v="0"/>
    <n v="0"/>
    <n v="0"/>
    <n v="0"/>
    <n v="0"/>
    <x v="0"/>
    <m/>
    <x v="8"/>
    <x v="5"/>
    <s v="no root cause"/>
    <x v="5"/>
    <s v=""/>
  </r>
  <r>
    <s v="Bissiang"/>
    <s v="LIT_505"/>
    <s v="LITTORAL"/>
    <s v="IHS"/>
    <s v="Hybrid-Gen"/>
    <s v="LITTORAL"/>
    <s v="Bissiang"/>
    <s v="ZTE"/>
    <n v="0"/>
    <n v="0"/>
    <n v="0"/>
    <n v="0"/>
    <n v="0"/>
    <n v="0"/>
    <n v="0"/>
    <n v="0"/>
    <n v="0"/>
    <n v="0"/>
    <n v="0"/>
    <n v="0"/>
    <n v="0"/>
    <n v="0"/>
    <n v="0"/>
    <n v="0"/>
    <n v="0"/>
    <n v="0"/>
    <n v="0"/>
    <n v="0"/>
    <n v="0"/>
    <n v="0"/>
    <n v="0"/>
    <n v="0"/>
    <x v="0"/>
    <m/>
    <x v="8"/>
    <x v="5"/>
    <s v="no root cause"/>
    <x v="5"/>
    <s v=""/>
  </r>
  <r>
    <s v="Shell-Newbell"/>
    <s v="LIT_053"/>
    <s v="Douala"/>
    <s v="IHS"/>
    <s v="Grid-Gen"/>
    <s v="LITTORAL"/>
    <s v="Douala"/>
    <s v="ZTE"/>
    <n v="0"/>
    <n v="0"/>
    <n v="0"/>
    <n v="0"/>
    <n v="0"/>
    <n v="0"/>
    <n v="0"/>
    <n v="0"/>
    <n v="0"/>
    <n v="0"/>
    <n v="0"/>
    <n v="0"/>
    <n v="0"/>
    <n v="0"/>
    <n v="0"/>
    <n v="0"/>
    <n v="0"/>
    <n v="0"/>
    <n v="0"/>
    <n v="0"/>
    <n v="0"/>
    <n v="0"/>
    <n v="0"/>
    <n v="0"/>
    <x v="0"/>
    <m/>
    <x v="8"/>
    <x v="5"/>
    <s v="no root cause"/>
    <x v="5"/>
    <s v=""/>
  </r>
  <r>
    <s v="Afambassi-MTN"/>
    <s v="CTR_365"/>
    <s v="CENTRE"/>
    <s v="IHS"/>
    <m/>
    <s v="CENTRE"/>
    <s v="Afambassi"/>
    <s v="ZTE"/>
    <n v="0"/>
    <n v="0"/>
    <n v="0"/>
    <n v="0"/>
    <n v="0"/>
    <n v="0"/>
    <n v="0"/>
    <n v="0"/>
    <n v="0"/>
    <n v="0"/>
    <n v="0"/>
    <n v="0"/>
    <n v="0"/>
    <n v="0"/>
    <n v="0"/>
    <n v="0"/>
    <n v="0"/>
    <n v="0"/>
    <n v="0"/>
    <n v="0"/>
    <n v="0"/>
    <n v="0"/>
    <n v="0"/>
    <n v="0"/>
    <x v="0"/>
    <m/>
    <x v="8"/>
    <x v="5"/>
    <s v="no root cause"/>
    <x v="5"/>
    <s v=""/>
  </r>
  <r>
    <s v="Ezezang-MTN"/>
    <s v="CTR_230"/>
    <s v="CENTRE"/>
    <s v="IHS"/>
    <s v="Solar-Gen-Lithium"/>
    <s v="CENTRE"/>
    <s v="Ezezang"/>
    <s v="ZTE"/>
    <n v="0"/>
    <n v="0"/>
    <n v="0"/>
    <n v="0"/>
    <n v="0"/>
    <n v="0"/>
    <n v="0"/>
    <n v="0"/>
    <n v="0"/>
    <n v="0"/>
    <n v="0"/>
    <n v="0"/>
    <n v="0"/>
    <n v="0"/>
    <n v="0"/>
    <n v="0"/>
    <n v="0"/>
    <n v="0"/>
    <n v="0"/>
    <n v="0"/>
    <n v="0"/>
    <n v="0"/>
    <n v="0"/>
    <n v="0"/>
    <x v="0"/>
    <m/>
    <x v="8"/>
    <x v="5"/>
    <s v="no root cause"/>
    <x v="5"/>
    <s v=""/>
  </r>
  <r>
    <s v="Yop-IHS"/>
    <s v="CTR_673"/>
    <s v="CENTRE"/>
    <s v="IHS"/>
    <s v="Solar-Grid-Gen"/>
    <s v="CENTRE"/>
    <s v="Yop"/>
    <s v="ZTE"/>
    <n v="0"/>
    <n v="0"/>
    <n v="0"/>
    <n v="0"/>
    <n v="0"/>
    <n v="0"/>
    <n v="0"/>
    <n v="0"/>
    <n v="0"/>
    <n v="0"/>
    <n v="0"/>
    <n v="0"/>
    <n v="0"/>
    <n v="0"/>
    <n v="0"/>
    <n v="0"/>
    <n v="0"/>
    <n v="0"/>
    <n v="0"/>
    <n v="0"/>
    <n v="0"/>
    <n v="0"/>
    <n v="0"/>
    <n v="0"/>
    <x v="0"/>
    <m/>
    <x v="5"/>
    <x v="0"/>
    <s v="Defaut GE &amp; Power Cabinet"/>
    <x v="0"/>
    <s v="( hourly IHS): 05/05/2026 16:31 2:28:52 45 V FME is informed and reported awaiting grid return"/>
  </r>
  <r>
    <s v="Taete-MTN-IHS"/>
    <s v="CTR_184"/>
    <s v="CENTRE"/>
    <s v="IHS"/>
    <s v="Grid-Gen-Lithium"/>
    <s v="CENTRE"/>
    <s v="Taete"/>
    <s v="ZTE"/>
    <n v="0"/>
    <n v="0"/>
    <n v="0"/>
    <n v="0"/>
    <n v="0"/>
    <n v="0"/>
    <n v="0"/>
    <n v="0"/>
    <n v="0"/>
    <n v="0"/>
    <n v="0"/>
    <n v="0"/>
    <n v="0"/>
    <n v="0"/>
    <n v="0"/>
    <n v="0"/>
    <n v="0"/>
    <n v="0"/>
    <n v="0"/>
    <n v="0"/>
    <n v="0"/>
    <n v="0"/>
    <n v="0"/>
    <n v="0"/>
    <x v="0"/>
    <m/>
    <x v="5"/>
    <x v="0"/>
    <s v="Defaut GE &amp; Power Cabinet"/>
    <x v="0"/>
    <s v="(05/05/2026 ocm ran 00h): 04/05/2026 Feedback IHS: Francis is on the way ETA 00:15 AM_x000a_04/05/2026 Feedback IHS: The fme is managing with level 0, ETA asap"/>
  </r>
  <r>
    <s v="Sikoum"/>
    <s v="LIT_012"/>
    <s v="LITTORAL"/>
    <s v="IHS"/>
    <s v="Solar-Gen-Lithium"/>
    <s v="LITTORAL"/>
    <s v="Sikoum"/>
    <s v="ZTE"/>
    <n v="0"/>
    <n v="0"/>
    <n v="0"/>
    <n v="0"/>
    <n v="0"/>
    <n v="0"/>
    <n v="0"/>
    <n v="0"/>
    <n v="0"/>
    <n v="0"/>
    <n v="0"/>
    <n v="0"/>
    <n v="0"/>
    <n v="0"/>
    <n v="0"/>
    <n v="0"/>
    <n v="0"/>
    <n v="0"/>
    <n v="0"/>
    <n v="0"/>
    <n v="0"/>
    <n v="0"/>
    <n v="0"/>
    <n v="0"/>
    <x v="0"/>
    <m/>
    <x v="8"/>
    <x v="5"/>
    <s v="no root cause"/>
    <x v="5"/>
    <s v=""/>
  </r>
  <r>
    <s v="Memiam-MTN"/>
    <s v="SUD_235"/>
    <s v="CENTRE"/>
    <s v="IHS"/>
    <s v="Grid-Gen"/>
    <s v="SUD"/>
    <s v="Memiam"/>
    <s v="ZTE"/>
    <n v="0"/>
    <n v="0"/>
    <n v="0"/>
    <n v="0"/>
    <n v="0"/>
    <n v="0"/>
    <n v="0"/>
    <n v="0"/>
    <n v="0"/>
    <n v="0"/>
    <n v="0"/>
    <n v="0"/>
    <n v="0"/>
    <n v="0"/>
    <n v="0"/>
    <n v="0"/>
    <n v="0"/>
    <n v="0"/>
    <n v="0"/>
    <n v="0"/>
    <n v="0"/>
    <n v="0"/>
    <n v="0"/>
    <n v="0"/>
    <x v="0"/>
    <m/>
    <x v="8"/>
    <x v="5"/>
    <s v="no root cause"/>
    <x v="5"/>
    <s v=""/>
  </r>
  <r>
    <s v="Sikoum-II"/>
    <s v="LIT_388"/>
    <s v="LITTORAL"/>
    <s v="IHS"/>
    <s v="Gen-Lithium"/>
    <s v="LITTORAL"/>
    <s v="Sikoum"/>
    <s v="ZTE"/>
    <n v="0"/>
    <n v="0"/>
    <n v="0"/>
    <n v="0"/>
    <n v="0"/>
    <n v="0"/>
    <n v="0"/>
    <n v="0"/>
    <n v="0"/>
    <n v="0"/>
    <n v="0"/>
    <n v="0"/>
    <n v="0"/>
    <n v="0"/>
    <n v="0"/>
    <n v="0"/>
    <n v="0"/>
    <n v="0"/>
    <n v="0"/>
    <n v="0"/>
    <n v="0"/>
    <n v="0"/>
    <n v="0"/>
    <n v="0"/>
    <x v="0"/>
    <m/>
    <x v="8"/>
    <x v="5"/>
    <s v="no root cause"/>
    <x v="5"/>
    <s v=""/>
  </r>
  <r>
    <s v="Nkongkarak-MTN-IHS"/>
    <s v="CTR_696"/>
    <s v="CENTRE"/>
    <s v="IHS"/>
    <s v="Hybrid-Gen"/>
    <s v="CENTRE"/>
    <s v="Nkongkarak"/>
    <s v="ZTE"/>
    <n v="0"/>
    <n v="0"/>
    <n v="0"/>
    <n v="0"/>
    <n v="0"/>
    <n v="0"/>
    <n v="0"/>
    <n v="0"/>
    <n v="0"/>
    <n v="0"/>
    <n v="0"/>
    <n v="0"/>
    <n v="0"/>
    <n v="0"/>
    <n v="0"/>
    <n v="0"/>
    <n v="0"/>
    <n v="0"/>
    <n v="0"/>
    <n v="0"/>
    <n v="0"/>
    <n v="0"/>
    <n v="0"/>
    <n v="0"/>
    <x v="0"/>
    <m/>
    <x v="2"/>
    <x v="0"/>
    <s v="AKTIVCO Defaut GE &amp; Power Cabinet"/>
    <x v="0"/>
    <s v="(05/05/2026 ocm ran 10h): Impacted by CTR_227_Z_Lobo (Power ssue)"/>
  </r>
  <r>
    <s v="Metet"/>
    <s v="CTR_053"/>
    <s v="CENTRE"/>
    <s v="IHS"/>
    <s v="Grid-Gen"/>
    <s v="CENTRE"/>
    <s v="Metet"/>
    <s v="ZTE"/>
    <n v="0"/>
    <n v="0"/>
    <n v="0"/>
    <n v="0"/>
    <n v="0"/>
    <n v="0"/>
    <n v="0"/>
    <n v="0"/>
    <n v="0"/>
    <n v="0"/>
    <n v="0"/>
    <n v="0"/>
    <n v="0"/>
    <n v="0"/>
    <n v="0"/>
    <n v="0"/>
    <n v="0"/>
    <n v="0"/>
    <n v="0"/>
    <n v="0"/>
    <n v="0"/>
    <n v="0"/>
    <n v="0"/>
    <n v="0"/>
    <x v="0"/>
    <m/>
    <x v="8"/>
    <x v="5"/>
    <s v="no root cause"/>
    <x v="5"/>
    <s v=""/>
  </r>
  <r>
    <s v="Yambassa"/>
    <s v="CTR_232"/>
    <s v="CENTRE"/>
    <s v="IHS"/>
    <s v="Grid-Gen"/>
    <s v="CENTRE"/>
    <s v="Yambassa"/>
    <s v="ZTE"/>
    <n v="0"/>
    <n v="0"/>
    <n v="0"/>
    <n v="0"/>
    <n v="0"/>
    <n v="0"/>
    <n v="0"/>
    <n v="0"/>
    <n v="0"/>
    <n v="0"/>
    <n v="0"/>
    <n v="0"/>
    <n v="0"/>
    <n v="0"/>
    <n v="0"/>
    <n v="0"/>
    <n v="0"/>
    <n v="0"/>
    <n v="0"/>
    <n v="0"/>
    <n v="0"/>
    <n v="0"/>
    <n v="0"/>
    <n v="0"/>
    <x v="0"/>
    <m/>
    <x v="8"/>
    <x v="5"/>
    <s v="no root cause"/>
    <x v="5"/>
    <s v=""/>
  </r>
  <r>
    <s v="Sackbayeme"/>
    <s v="LIT_138"/>
    <s v="LITTORAL"/>
    <s v="IHS"/>
    <s v="Grid-Gen"/>
    <s v="LITTORAL"/>
    <s v="Sacbayeme"/>
    <s v="ZTE"/>
    <n v="0"/>
    <n v="0"/>
    <n v="0"/>
    <n v="0"/>
    <n v="0"/>
    <n v="0"/>
    <n v="0"/>
    <n v="0"/>
    <n v="0"/>
    <n v="0"/>
    <n v="0"/>
    <n v="0"/>
    <n v="0"/>
    <n v="0"/>
    <n v="0"/>
    <n v="0"/>
    <n v="0"/>
    <n v="0"/>
    <n v="0"/>
    <n v="0"/>
    <n v="0"/>
    <n v="0"/>
    <n v="0"/>
    <n v="0"/>
    <x v="0"/>
    <m/>
    <x v="8"/>
    <x v="5"/>
    <s v="no root cause"/>
    <x v="5"/>
    <s v=""/>
  </r>
  <r>
    <s v="Bamoko"/>
    <s v="CTR_091"/>
    <s v="CENTRE"/>
    <s v="IHS"/>
    <s v="Solar-Gen"/>
    <s v="CENTRE"/>
    <s v="Bamoko"/>
    <s v="ZTE"/>
    <n v="0"/>
    <n v="0"/>
    <n v="0"/>
    <n v="0"/>
    <n v="0"/>
    <n v="0"/>
    <n v="0"/>
    <n v="0"/>
    <n v="0"/>
    <n v="0"/>
    <n v="0"/>
    <n v="0"/>
    <n v="0"/>
    <n v="0"/>
    <n v="0"/>
    <n v="0"/>
    <n v="0"/>
    <n v="0"/>
    <n v="0"/>
    <n v="0"/>
    <n v="0"/>
    <n v="0"/>
    <n v="0"/>
    <n v="0"/>
    <x v="0"/>
    <m/>
    <x v="8"/>
    <x v="5"/>
    <s v="no root cause"/>
    <x v="5"/>
    <s v=""/>
  </r>
  <r>
    <s v="Penja-Market-MTN"/>
    <s v="LIT_767"/>
    <s v="LITTORAL"/>
    <m/>
    <m/>
    <s v="LITTORAL"/>
    <s v="Penja"/>
    <s v="ZTE"/>
    <n v="0"/>
    <n v="0"/>
    <n v="0"/>
    <n v="0"/>
    <n v="0"/>
    <n v="0"/>
    <n v="0"/>
    <n v="0"/>
    <n v="0"/>
    <n v="0"/>
    <n v="0"/>
    <n v="0"/>
    <n v="0"/>
    <n v="0"/>
    <n v="0"/>
    <n v="0"/>
    <n v="0"/>
    <n v="0"/>
    <n v="0"/>
    <n v="0"/>
    <n v="0"/>
    <n v="0"/>
    <n v="0"/>
    <n v="0"/>
    <x v="0"/>
    <m/>
    <x v="8"/>
    <x v="5"/>
    <s v="no root cause"/>
    <x v="5"/>
    <s v=""/>
  </r>
  <r>
    <s v="Ngwei-II-IHS"/>
    <s v="LIT_664"/>
    <s v="LITTORAL"/>
    <s v="IHS"/>
    <s v="Solar-Gen"/>
    <s v="LITTORAL"/>
    <s v="Ngwei"/>
    <s v="ZTE"/>
    <n v="0"/>
    <n v="0"/>
    <n v="0"/>
    <n v="0"/>
    <n v="0"/>
    <n v="0"/>
    <n v="0"/>
    <n v="0"/>
    <n v="0"/>
    <n v="0"/>
    <n v="0"/>
    <n v="0"/>
    <n v="0"/>
    <n v="0"/>
    <n v="0"/>
    <n v="0"/>
    <n v="0"/>
    <n v="0"/>
    <n v="0"/>
    <n v="0"/>
    <n v="0"/>
    <n v="0"/>
    <n v="0"/>
    <n v="0"/>
    <x v="0"/>
    <m/>
    <x v="8"/>
    <x v="5"/>
    <s v="no root cause"/>
    <x v="5"/>
    <s v=""/>
  </r>
  <r>
    <s v="Pama"/>
    <s v="SUD_004"/>
    <s v="LITTORAL"/>
    <s v="IHS"/>
    <s v="Grid-Gen"/>
    <s v="SUD"/>
    <s v="Pama"/>
    <s v="NOKIA"/>
    <n v="0"/>
    <n v="0"/>
    <n v="0"/>
    <n v="0"/>
    <n v="0"/>
    <n v="0"/>
    <n v="0"/>
    <n v="0"/>
    <n v="0"/>
    <n v="0"/>
    <n v="0"/>
    <n v="0"/>
    <n v="0"/>
    <n v="0"/>
    <n v="0"/>
    <n v="0"/>
    <n v="0"/>
    <n v="0"/>
    <n v="0"/>
    <n v="0"/>
    <n v="0"/>
    <n v="0"/>
    <n v="0"/>
    <n v="0"/>
    <x v="0"/>
    <m/>
    <x v="8"/>
    <x v="5"/>
    <s v="no root cause"/>
    <x v="5"/>
    <s v=""/>
  </r>
  <r>
    <s v="Ntui-Ecole-Publique"/>
    <s v="CTR_826"/>
    <s v="CENTRE"/>
    <s v="CAMUSAT"/>
    <s v="HGB"/>
    <s v="CENTRE"/>
    <s v="Ntui"/>
    <s v="ZTE"/>
    <n v="0"/>
    <n v="0"/>
    <n v="0"/>
    <n v="0"/>
    <n v="0"/>
    <n v="0"/>
    <n v="0"/>
    <n v="0"/>
    <n v="0"/>
    <n v="0"/>
    <n v="0"/>
    <n v="0"/>
    <n v="0"/>
    <n v="0"/>
    <n v="0"/>
    <n v="0"/>
    <n v="0"/>
    <n v="0"/>
    <n v="0"/>
    <n v="0"/>
    <n v="0"/>
    <n v="0"/>
    <n v="0"/>
    <n v="0"/>
    <x v="0"/>
    <m/>
    <x v="8"/>
    <x v="5"/>
    <s v="no root cause"/>
    <x v="5"/>
    <s v=""/>
  </r>
  <r>
    <s v="Mamb"/>
    <s v="CTR_356"/>
    <s v="CENTRE"/>
    <s v="IHS"/>
    <s v="Grid-Gen"/>
    <s v="CENTRE"/>
    <s v="Mamb"/>
    <s v="ZTE"/>
    <n v="0"/>
    <n v="0"/>
    <n v="0"/>
    <n v="0"/>
    <n v="0"/>
    <n v="0"/>
    <n v="0"/>
    <n v="0"/>
    <n v="0"/>
    <n v="0"/>
    <n v="0"/>
    <n v="0"/>
    <n v="0"/>
    <n v="0"/>
    <n v="0"/>
    <n v="0"/>
    <n v="0"/>
    <n v="0"/>
    <n v="0"/>
    <n v="0"/>
    <n v="0"/>
    <n v="0"/>
    <n v="0"/>
    <n v="0"/>
    <x v="0"/>
    <m/>
    <x v="8"/>
    <x v="5"/>
    <s v="no root cause"/>
    <x v="5"/>
    <s v=""/>
  </r>
  <r>
    <s v="MONATELE-IHS"/>
    <s v="CTR_869"/>
    <s v="CENTRE"/>
    <s v="IHS"/>
    <s v="Grid-Gen"/>
    <s v="CENTRE"/>
    <s v="Monatele"/>
    <s v="ZTE"/>
    <n v="0"/>
    <n v="0"/>
    <n v="0"/>
    <n v="0"/>
    <n v="0"/>
    <n v="0"/>
    <n v="0"/>
    <n v="0"/>
    <n v="0"/>
    <n v="0"/>
    <n v="0"/>
    <n v="0"/>
    <n v="0"/>
    <n v="0"/>
    <n v="0"/>
    <n v="0"/>
    <n v="0"/>
    <n v="0"/>
    <n v="0"/>
    <n v="0"/>
    <n v="0"/>
    <n v="0"/>
    <n v="0"/>
    <n v="0"/>
    <x v="0"/>
    <m/>
    <x v="8"/>
    <x v="5"/>
    <s v="no root cause"/>
    <x v="5"/>
    <s v=""/>
  </r>
  <r>
    <s v="Mbanga-Mouyouka-IHS"/>
    <s v="LIT_789"/>
    <s v="LITTORAL"/>
    <m/>
    <m/>
    <s v="LITTORAL"/>
    <s v="Mouyouka"/>
    <s v="ZTE"/>
    <n v="0"/>
    <n v="0"/>
    <n v="0"/>
    <n v="0"/>
    <n v="0"/>
    <n v="0"/>
    <n v="0"/>
    <n v="0"/>
    <n v="0"/>
    <n v="0"/>
    <n v="0"/>
    <n v="0"/>
    <n v="0"/>
    <n v="0"/>
    <n v="0"/>
    <n v="0"/>
    <n v="0"/>
    <n v="0"/>
    <n v="0"/>
    <n v="0"/>
    <n v="0"/>
    <n v="0"/>
    <n v="0"/>
    <n v="0"/>
    <x v="0"/>
    <m/>
    <x v="8"/>
    <x v="5"/>
    <s v="no root cause"/>
    <x v="5"/>
    <s v=""/>
  </r>
  <r>
    <s v="Bidou-IHS"/>
    <s v="SUD_125"/>
    <s v="NORD-OUEST"/>
    <m/>
    <m/>
    <s v="SUD"/>
    <s v="Bamenda"/>
    <s v="ZTE"/>
    <n v="0"/>
    <n v="0"/>
    <n v="0"/>
    <n v="0"/>
    <n v="0"/>
    <n v="0"/>
    <n v="0"/>
    <n v="0"/>
    <n v="0"/>
    <n v="0"/>
    <n v="0"/>
    <n v="0"/>
    <n v="0"/>
    <n v="0"/>
    <n v="0"/>
    <n v="0"/>
    <n v="0"/>
    <n v="0"/>
    <n v="0"/>
    <n v="0"/>
    <n v="0"/>
    <n v="0"/>
    <n v="0"/>
    <n v="0"/>
    <x v="0"/>
    <m/>
    <x v="8"/>
    <x v="5"/>
    <s v="no root cause"/>
    <x v="5"/>
    <s v=""/>
  </r>
  <r>
    <s v="Makoda-MTN"/>
    <s v="CTR_360"/>
    <s v="CENTRE"/>
    <s v="IHS"/>
    <s v="Gen-Lithium"/>
    <s v="CENTRE"/>
    <s v="Makoda"/>
    <s v="ZTE"/>
    <n v="0"/>
    <n v="0"/>
    <n v="0"/>
    <n v="0"/>
    <n v="0"/>
    <n v="0"/>
    <n v="0"/>
    <n v="0"/>
    <n v="0"/>
    <n v="0"/>
    <n v="0"/>
    <n v="0"/>
    <n v="0"/>
    <n v="0"/>
    <n v="0"/>
    <n v="0"/>
    <n v="0"/>
    <n v="0"/>
    <n v="0"/>
    <n v="0"/>
    <n v="0"/>
    <n v="0"/>
    <n v="0"/>
    <n v="0"/>
    <x v="0"/>
    <m/>
    <x v="8"/>
    <x v="5"/>
    <s v="no root cause"/>
    <x v="5"/>
    <s v=""/>
  </r>
  <r>
    <s v="Manjo-Q2-MTN"/>
    <s v="LIT_772"/>
    <s v="LITTORAL"/>
    <m/>
    <m/>
    <s v="LITTORAL"/>
    <s v="Manjo"/>
    <s v="ZTE"/>
    <n v="0"/>
    <n v="0"/>
    <n v="0"/>
    <n v="0"/>
    <n v="0"/>
    <n v="0"/>
    <n v="0"/>
    <n v="0"/>
    <n v="0"/>
    <n v="0"/>
    <n v="0"/>
    <n v="0"/>
    <n v="0"/>
    <n v="0"/>
    <n v="0"/>
    <n v="0"/>
    <n v="0"/>
    <n v="0"/>
    <n v="0"/>
    <n v="0"/>
    <n v="0"/>
    <n v="0"/>
    <n v="0"/>
    <n v="0"/>
    <x v="0"/>
    <m/>
    <x v="8"/>
    <x v="5"/>
    <s v="no root cause"/>
    <x v="5"/>
    <s v=""/>
  </r>
  <r>
    <s v="BISSIANG-Kribi"/>
    <s v="SUD_128"/>
    <s v="CENTRE"/>
    <s v="CAMUSAT"/>
    <s v="Hybrid Solar - S3"/>
    <s v="SUD"/>
    <s v="BISSIANG"/>
    <s v="ZTE"/>
    <n v="0"/>
    <n v="0"/>
    <n v="0"/>
    <n v="0"/>
    <n v="0"/>
    <n v="0"/>
    <n v="0"/>
    <n v="0"/>
    <n v="0"/>
    <n v="0"/>
    <n v="0"/>
    <n v="0"/>
    <n v="0"/>
    <n v="0"/>
    <n v="0"/>
    <n v="0"/>
    <n v="0"/>
    <n v="0"/>
    <n v="0"/>
    <n v="0"/>
    <n v="0"/>
    <n v="0"/>
    <n v="0"/>
    <n v="0"/>
    <x v="0"/>
    <m/>
    <x v="8"/>
    <x v="5"/>
    <s v="no root cause"/>
    <x v="5"/>
    <s v=""/>
  </r>
  <r>
    <s v="Ndokoma"/>
    <s v="LIT_308"/>
    <s v="LITTORAL"/>
    <s v="IHS"/>
    <s v="Grid-Gen-Lithium"/>
    <s v="LITTORAL"/>
    <s v="Ndokoma"/>
    <s v="ZTE"/>
    <n v="0"/>
    <n v="0"/>
    <n v="0"/>
    <n v="0"/>
    <n v="0"/>
    <n v="0"/>
    <n v="0"/>
    <n v="0"/>
    <n v="0"/>
    <n v="0"/>
    <n v="0"/>
    <n v="0"/>
    <n v="0"/>
    <n v="0"/>
    <n v="0"/>
    <n v="0"/>
    <n v="0"/>
    <n v="0"/>
    <n v="0"/>
    <n v="0"/>
    <n v="0"/>
    <n v="0"/>
    <n v="0"/>
    <n v="0"/>
    <x v="0"/>
    <m/>
    <x v="8"/>
    <x v="5"/>
    <s v="no root cause"/>
    <x v="5"/>
    <s v=""/>
  </r>
  <r>
    <s v="Ngwei"/>
    <s v="LIT_108"/>
    <s v="LITTORAL"/>
    <s v="IHS"/>
    <s v="Solar-Grid-Gen"/>
    <s v="LITTORAL"/>
    <s v="Ngwei"/>
    <s v="ZTE"/>
    <n v="0"/>
    <n v="0"/>
    <n v="0"/>
    <n v="0"/>
    <n v="0"/>
    <n v="0"/>
    <n v="0"/>
    <n v="0"/>
    <n v="0"/>
    <n v="0"/>
    <n v="0"/>
    <n v="0"/>
    <n v="0"/>
    <n v="0"/>
    <n v="0"/>
    <n v="0"/>
    <n v="0"/>
    <n v="0"/>
    <n v="0"/>
    <n v="0"/>
    <n v="0"/>
    <n v="0"/>
    <n v="0"/>
    <n v="0"/>
    <x v="0"/>
    <m/>
    <x v="8"/>
    <x v="5"/>
    <s v="no root cause"/>
    <x v="5"/>
    <s v=""/>
  </r>
  <r>
    <s v="Essazok"/>
    <s v="CTR_749"/>
    <s v="CENTRE"/>
    <s v="CAMUSAT"/>
    <s v="Hybrid Solar - S3"/>
    <s v="CENTRE"/>
    <s v="Essazok"/>
    <s v="ZTE"/>
    <n v="0"/>
    <n v="0"/>
    <n v="0"/>
    <n v="0"/>
    <n v="0"/>
    <n v="0"/>
    <n v="0"/>
    <n v="0"/>
    <n v="0"/>
    <n v="0"/>
    <n v="0"/>
    <n v="0"/>
    <n v="0"/>
    <n v="0"/>
    <n v="0"/>
    <n v="0"/>
    <n v="0"/>
    <n v="0"/>
    <n v="0"/>
    <n v="0"/>
    <n v="0"/>
    <n v="0"/>
    <n v="0"/>
    <n v="0"/>
    <x v="0"/>
    <m/>
    <x v="4"/>
    <x v="2"/>
    <s v="MPR ISSUE"/>
    <x v="2"/>
    <s v="(05/05/2026 incident):impacted by CTR_215_Z_Nkolda, Plantage du MPR2  ||  Action:reset physique du MPR2..;..;(05/05/2026 cell zte): Power status check Ongoing"/>
  </r>
  <r>
    <s v="Nkometou-Edouma-IHS"/>
    <s v="CTR_695"/>
    <s v="Yaounde"/>
    <s v="IHS"/>
    <s v="Grid-Gen-Lithium"/>
    <s v="CENTRE"/>
    <s v="Yaounde"/>
    <s v="ZTE"/>
    <n v="0"/>
    <n v="0"/>
    <n v="0"/>
    <n v="0"/>
    <n v="0"/>
    <n v="0"/>
    <n v="0"/>
    <n v="0"/>
    <n v="0"/>
    <n v="0"/>
    <n v="0"/>
    <n v="0"/>
    <n v="0"/>
    <n v="0"/>
    <n v="0"/>
    <n v="0"/>
    <n v="0"/>
    <n v="0"/>
    <n v="0"/>
    <n v="0"/>
    <n v="0"/>
    <n v="0"/>
    <n v="0"/>
    <n v="0"/>
    <x v="0"/>
    <m/>
    <x v="8"/>
    <x v="5"/>
    <s v="no root cause"/>
    <x v="5"/>
    <s v=""/>
  </r>
  <r>
    <s v="Njombe"/>
    <s v="LIT_039"/>
    <s v="LITTORAL"/>
    <s v="IHS"/>
    <s v="Grid-Gen"/>
    <s v="LITTORAL"/>
    <s v="Njombe"/>
    <s v="ZTE"/>
    <n v="0"/>
    <n v="0"/>
    <n v="0"/>
    <n v="0"/>
    <n v="0"/>
    <n v="0"/>
    <n v="0"/>
    <n v="0"/>
    <n v="0"/>
    <n v="0"/>
    <n v="0"/>
    <n v="0"/>
    <n v="0"/>
    <n v="0"/>
    <n v="0"/>
    <n v="0"/>
    <n v="0"/>
    <n v="0"/>
    <n v="0"/>
    <n v="0"/>
    <n v="0"/>
    <n v="0"/>
    <n v="0"/>
    <n v="0"/>
    <x v="0"/>
    <m/>
    <x v="8"/>
    <x v="5"/>
    <s v="no root cause"/>
    <x v="5"/>
    <s v=""/>
  </r>
  <r>
    <s v="Edea-Ndokok"/>
    <s v="LIT_230"/>
    <s v="LITTORAL"/>
    <s v="IHS"/>
    <s v="Grid-Gen"/>
    <s v="LITTORAL"/>
    <s v="Edea"/>
    <s v="ZTE"/>
    <n v="0"/>
    <n v="0"/>
    <n v="0"/>
    <n v="0"/>
    <n v="0"/>
    <n v="0"/>
    <n v="0"/>
    <n v="0"/>
    <n v="0"/>
    <n v="0"/>
    <n v="0"/>
    <n v="0"/>
    <n v="0"/>
    <n v="0"/>
    <n v="0"/>
    <n v="0"/>
    <n v="0"/>
    <n v="0"/>
    <n v="0"/>
    <n v="0"/>
    <n v="0"/>
    <n v="0"/>
    <n v="0"/>
    <n v="0"/>
    <x v="0"/>
    <m/>
    <x v="8"/>
    <x v="5"/>
    <s v="no root cause"/>
    <x v="5"/>
    <s v=""/>
  </r>
  <r>
    <s v="Mengueme"/>
    <s v="CTR_354"/>
    <s v="CENTRE"/>
    <s v="IHS"/>
    <s v="Grid-Gen"/>
    <s v="CENTRE"/>
    <s v="Mengueme"/>
    <s v="ZTE"/>
    <n v="0"/>
    <n v="0"/>
    <n v="0"/>
    <n v="0"/>
    <n v="0"/>
    <n v="0"/>
    <n v="0"/>
    <n v="0"/>
    <n v="0"/>
    <n v="0"/>
    <n v="0"/>
    <n v="0"/>
    <n v="0"/>
    <n v="0"/>
    <n v="0"/>
    <n v="0"/>
    <n v="0"/>
    <n v="0"/>
    <n v="0"/>
    <n v="0"/>
    <n v="0"/>
    <n v="0"/>
    <n v="0"/>
    <n v="0"/>
    <x v="0"/>
    <m/>
    <x v="8"/>
    <x v="5"/>
    <s v="no root cause"/>
    <x v="5"/>
    <s v=""/>
  </r>
  <r>
    <s v="Mandoumba"/>
    <s v="CTR_066"/>
    <s v="CENTRE"/>
    <s v="IHS"/>
    <s v="Solar-Grid-Gen-Lithium"/>
    <s v="CENTRE"/>
    <s v="Mandoumba"/>
    <s v="ZTE"/>
    <n v="0"/>
    <n v="0"/>
    <n v="0"/>
    <n v="0"/>
    <n v="0"/>
    <n v="0"/>
    <n v="0"/>
    <n v="0"/>
    <n v="0"/>
    <n v="0"/>
    <n v="0"/>
    <n v="0"/>
    <n v="0"/>
    <n v="0"/>
    <n v="0"/>
    <n v="0"/>
    <n v="0"/>
    <n v="0"/>
    <n v="0"/>
    <n v="0"/>
    <n v="0"/>
    <n v="0"/>
    <n v="0"/>
    <n v="0"/>
    <x v="0"/>
    <m/>
    <x v="8"/>
    <x v="5"/>
    <s v="no root cause"/>
    <x v="5"/>
    <s v=""/>
  </r>
  <r>
    <s v="Djoum-CIFAN"/>
    <s v="SUD_231"/>
    <s v="CENTRE"/>
    <s v="IHS"/>
    <s v="Grid-Gen-Lithium"/>
    <s v="SUD"/>
    <s v="Djoum"/>
    <s v="ZTE"/>
    <n v="0"/>
    <n v="0"/>
    <n v="0"/>
    <n v="0"/>
    <n v="0"/>
    <n v="0"/>
    <n v="0"/>
    <n v="0"/>
    <n v="0"/>
    <n v="0"/>
    <n v="0"/>
    <n v="0"/>
    <n v="0"/>
    <n v="0"/>
    <n v="0"/>
    <n v="0"/>
    <n v="0"/>
    <n v="0"/>
    <n v="0"/>
    <n v="0"/>
    <n v="0"/>
    <n v="0"/>
    <n v="0"/>
    <n v="0"/>
    <x v="0"/>
    <m/>
    <x v="8"/>
    <x v="5"/>
    <s v="no root cause"/>
    <x v="5"/>
    <s v=""/>
  </r>
  <r>
    <s v="Avebe-MTN"/>
    <s v="SUD_236"/>
    <s v="CENTRE"/>
    <s v="IHS"/>
    <s v="Grid-Gen"/>
    <s v="SUD"/>
    <s v="Avebe"/>
    <s v="ZTE"/>
    <n v="0"/>
    <n v="0"/>
    <n v="0"/>
    <n v="0"/>
    <n v="0"/>
    <n v="0"/>
    <n v="0"/>
    <n v="0"/>
    <n v="0"/>
    <n v="0"/>
    <n v="0"/>
    <n v="0"/>
    <n v="0"/>
    <n v="0"/>
    <n v="0"/>
    <n v="0"/>
    <n v="0"/>
    <n v="0"/>
    <n v="0"/>
    <n v="0"/>
    <n v="0"/>
    <n v="0"/>
    <n v="0"/>
    <n v="0"/>
    <x v="0"/>
    <m/>
    <x v="8"/>
    <x v="5"/>
    <s v="no root cause"/>
    <x v="5"/>
    <s v=""/>
  </r>
  <r>
    <s v="Goufan"/>
    <s v="CTR_231"/>
    <s v="CENTRE"/>
    <s v="IHS"/>
    <s v="Grid-Gen"/>
    <s v="CENTRE"/>
    <s v="Goufan"/>
    <s v="ZTE"/>
    <n v="0"/>
    <n v="0"/>
    <n v="0"/>
    <n v="0"/>
    <n v="0"/>
    <n v="0"/>
    <n v="0"/>
    <n v="0"/>
    <n v="0"/>
    <n v="0"/>
    <n v="0"/>
    <n v="0"/>
    <n v="0"/>
    <n v="0"/>
    <n v="0"/>
    <n v="0"/>
    <n v="0"/>
    <n v="0"/>
    <n v="0"/>
    <n v="0"/>
    <n v="0"/>
    <n v="0"/>
    <n v="0"/>
    <n v="0"/>
    <x v="0"/>
    <m/>
    <x v="8"/>
    <x v="5"/>
    <s v="no root cause"/>
    <x v="5"/>
    <s v=""/>
  </r>
  <r>
    <s v="Mvoundou-Ngoke-MTN-IHS"/>
    <s v="CTR_183"/>
    <s v="CENTRE"/>
    <s v="IHS"/>
    <s v="Gen-Lithium"/>
    <s v="CENTRE"/>
    <s v="Mvoundou-Ngoke"/>
    <s v="ZTE"/>
    <n v="0"/>
    <n v="0"/>
    <n v="0"/>
    <n v="0"/>
    <n v="0"/>
    <n v="0"/>
    <n v="0"/>
    <n v="0"/>
    <n v="0"/>
    <n v="0"/>
    <n v="0"/>
    <n v="0"/>
    <n v="0"/>
    <n v="0"/>
    <n v="0"/>
    <n v="0"/>
    <n v="0"/>
    <n v="0"/>
    <n v="0"/>
    <n v="0"/>
    <n v="0"/>
    <n v="0"/>
    <n v="0"/>
    <n v="0"/>
    <x v="0"/>
    <m/>
    <x v="5"/>
    <x v="0"/>
    <s v="Defaut GE &amp; Power Cabinet"/>
    <x v="0"/>
    <s v="(05/05/2026 ocm ran 00h): Impacted by CTR_184_Z_Taete-MTN-IHS(CTR-184) || (05/05/2026 groupe whatsapp incident):CTR_184_Z_Taete-MTN-IHS(CTR-184): 04/05/2026 Feedback IHS: Francis is on the way ETA 00:15 AM"/>
  </r>
  <r>
    <s v="Ebombe"/>
    <s v="CTR_003"/>
    <s v="LITTORAL"/>
    <s v="IHS"/>
    <s v="Solar-Gen-Lithium"/>
    <s v="CENTRE"/>
    <s v="Ebombe"/>
    <s v="ZTE"/>
    <n v="0"/>
    <n v="0"/>
    <n v="0"/>
    <n v="0"/>
    <n v="0"/>
    <n v="0"/>
    <n v="0"/>
    <n v="0"/>
    <n v="0"/>
    <n v="0"/>
    <n v="0"/>
    <n v="0"/>
    <n v="0"/>
    <n v="0"/>
    <n v="0"/>
    <n v="0"/>
    <n v="0"/>
    <n v="0"/>
    <n v="0"/>
    <n v="0"/>
    <n v="0"/>
    <n v="0"/>
    <n v="0"/>
    <n v="0"/>
    <x v="0"/>
    <m/>
    <x v="8"/>
    <x v="5"/>
    <s v="no root cause"/>
    <x v="5"/>
    <s v=""/>
  </r>
  <r>
    <s v="Lobo"/>
    <s v="CTR_227"/>
    <s v="CENTRE"/>
    <s v="IHS"/>
    <s v="Grid-Gen-Lithium"/>
    <s v="CENTRE"/>
    <s v="Lobo"/>
    <s v="ZTE"/>
    <n v="0"/>
    <n v="0"/>
    <n v="0"/>
    <n v="0"/>
    <n v="0"/>
    <n v="0"/>
    <n v="0"/>
    <n v="0"/>
    <n v="0"/>
    <n v="0"/>
    <n v="0"/>
    <n v="0"/>
    <n v="0"/>
    <n v="0"/>
    <n v="0"/>
    <n v="0"/>
    <n v="0"/>
    <n v="0"/>
    <n v="0"/>
    <n v="0"/>
    <n v="0"/>
    <n v="0"/>
    <n v="0"/>
    <n v="0"/>
    <x v="0"/>
    <m/>
    <x v="5"/>
    <x v="0"/>
    <s v="Defaut GE &amp; Power Cabinet"/>
    <x v="0"/>
    <s v="(05/05/2026 ocm ran 10h): 05.05.26: Camusat: GE en arrêt et délestage dans la zone, ETA=11H30 UTC"/>
  </r>
  <r>
    <s v="Campo"/>
    <s v="LIT_132"/>
    <s v="LITTORAL"/>
    <s v="IHS"/>
    <s v="Grid-Gen"/>
    <s v="LITTORAL"/>
    <s v="Campo"/>
    <s v="ZTE"/>
    <n v="0"/>
    <n v="0"/>
    <n v="0"/>
    <n v="0"/>
    <n v="0"/>
    <n v="0"/>
    <n v="0"/>
    <n v="0"/>
    <n v="0"/>
    <n v="0"/>
    <n v="0"/>
    <n v="0"/>
    <n v="0"/>
    <n v="0"/>
    <n v="0"/>
    <n v="0"/>
    <n v="0"/>
    <n v="0"/>
    <n v="0"/>
    <n v="0"/>
    <n v="0"/>
    <n v="0"/>
    <n v="0"/>
    <n v="0"/>
    <x v="0"/>
    <m/>
    <x v="8"/>
    <x v="5"/>
    <s v="no root cause"/>
    <x v="5"/>
    <s v=""/>
  </r>
  <r>
    <s v="Nkenglikok"/>
    <s v="CTR_060"/>
    <s v="CENTRE"/>
    <s v="IHS"/>
    <s v="Solar-Grid-Gen"/>
    <s v="CENTRE"/>
    <s v="Nkeng-likok"/>
    <s v="ZTE"/>
    <n v="0"/>
    <n v="0"/>
    <n v="0"/>
    <n v="0"/>
    <n v="0"/>
    <n v="0"/>
    <n v="0"/>
    <n v="0"/>
    <n v="0"/>
    <n v="0"/>
    <n v="0"/>
    <n v="0"/>
    <n v="0"/>
    <n v="0"/>
    <n v="0"/>
    <n v="0"/>
    <n v="0"/>
    <n v="0"/>
    <n v="0"/>
    <n v="0"/>
    <n v="0"/>
    <n v="0"/>
    <n v="0"/>
    <n v="0"/>
    <x v="0"/>
    <m/>
    <x v="8"/>
    <x v="5"/>
    <s v="no root cause"/>
    <x v="5"/>
    <s v=""/>
  </r>
  <r>
    <s v="Monatele"/>
    <s v="CTR_073"/>
    <s v="CENTRE"/>
    <s v="IHS"/>
    <s v="Grid-Gen"/>
    <s v="CENTRE"/>
    <s v="Monatele"/>
    <s v="ZTE"/>
    <n v="0"/>
    <n v="0"/>
    <n v="0"/>
    <n v="0"/>
    <n v="0"/>
    <n v="0"/>
    <n v="0"/>
    <n v="0"/>
    <n v="0"/>
    <n v="0"/>
    <n v="0"/>
    <n v="0"/>
    <n v="0"/>
    <n v="0"/>
    <n v="0"/>
    <n v="0"/>
    <n v="0"/>
    <n v="0"/>
    <n v="0"/>
    <n v="0"/>
    <n v="0"/>
    <n v="0"/>
    <n v="0"/>
    <n v="0"/>
    <x v="0"/>
    <m/>
    <x v="8"/>
    <x v="5"/>
    <s v="no root cause"/>
    <x v="5"/>
    <s v=""/>
  </r>
  <r>
    <s v="Mbambou-IHS"/>
    <s v="LIT_143"/>
    <s v="LITTORAL"/>
    <s v="IHS"/>
    <s v="Gen-Lithium"/>
    <s v="LITTORAL"/>
    <s v="Mbambou"/>
    <s v="ZTE"/>
    <n v="0"/>
    <n v="0"/>
    <n v="0"/>
    <n v="0"/>
    <n v="0"/>
    <n v="0"/>
    <n v="0"/>
    <n v="0"/>
    <n v="0"/>
    <n v="0"/>
    <n v="0"/>
    <n v="0"/>
    <n v="0"/>
    <n v="0"/>
    <n v="0"/>
    <n v="0"/>
    <n v="0"/>
    <n v="0"/>
    <n v="0"/>
    <n v="0"/>
    <n v="0"/>
    <n v="0"/>
    <n v="0"/>
    <n v="0"/>
    <x v="0"/>
    <m/>
    <x v="8"/>
    <x v="5"/>
    <s v="no root cause"/>
    <x v="5"/>
    <s v=""/>
  </r>
  <r>
    <s v="Mengong"/>
    <s v="SUD_017"/>
    <s v="CENTRE"/>
    <s v="IHS"/>
    <s v="GenOnly"/>
    <s v="SUD"/>
    <s v="Abiete"/>
    <s v="ZTE"/>
    <n v="0"/>
    <n v="0"/>
    <n v="0"/>
    <n v="0"/>
    <n v="0"/>
    <n v="0"/>
    <n v="0"/>
    <n v="0"/>
    <n v="0"/>
    <n v="0"/>
    <n v="0"/>
    <n v="0"/>
    <n v="0"/>
    <n v="0"/>
    <n v="0"/>
    <n v="0"/>
    <n v="0"/>
    <n v="0"/>
    <n v="0"/>
    <n v="0"/>
    <n v="0"/>
    <n v="0"/>
    <n v="0"/>
    <n v="0"/>
    <x v="0"/>
    <m/>
    <x v="8"/>
    <x v="5"/>
    <s v="no root cause"/>
    <x v="5"/>
    <s v=""/>
  </r>
  <r>
    <s v="Minisite-Tsinga"/>
    <s v="CTR_690"/>
    <s v="Yaounde"/>
    <s v="CAMUSAT"/>
    <s v="Good Grid no GE - 8h"/>
    <s v="CENTRE"/>
    <s v="Yaounde"/>
    <s v="ZTE"/>
    <n v="0"/>
    <n v="0"/>
    <n v="0"/>
    <n v="0"/>
    <n v="0"/>
    <n v="0"/>
    <n v="0"/>
    <n v="0"/>
    <n v="0"/>
    <n v="0"/>
    <n v="0"/>
    <n v="0"/>
    <n v="0"/>
    <n v="0"/>
    <n v="0"/>
    <n v="0"/>
    <n v="0"/>
    <n v="0"/>
    <n v="0"/>
    <n v="0"/>
    <n v="0"/>
    <n v="0"/>
    <n v="0"/>
    <n v="0"/>
    <x v="0"/>
    <m/>
    <x v="8"/>
    <x v="5"/>
    <s v="no root cause"/>
    <x v="5"/>
    <s v=""/>
  </r>
  <r>
    <s v="Olamze-IHS"/>
    <s v="SUD_038"/>
    <s v="CENTRE"/>
    <s v="IHS"/>
    <s v="Grid-Gen"/>
    <s v="SUD"/>
    <s v="Olamze"/>
    <s v="ZTE"/>
    <n v="0"/>
    <n v="0"/>
    <n v="0"/>
    <n v="0"/>
    <n v="0"/>
    <n v="0"/>
    <n v="0"/>
    <n v="0"/>
    <n v="0"/>
    <n v="0"/>
    <n v="0"/>
    <n v="0"/>
    <n v="0"/>
    <n v="0"/>
    <n v="0"/>
    <n v="0"/>
    <n v="0"/>
    <n v="0"/>
    <n v="0"/>
    <n v="0"/>
    <n v="0"/>
    <n v="0"/>
    <n v="0"/>
    <n v="0"/>
    <x v="0"/>
    <m/>
    <x v="8"/>
    <x v="5"/>
    <s v="no root cause"/>
    <x v="5"/>
    <s v=""/>
  </r>
  <r>
    <s v="Mfou-Entree"/>
    <s v="CTR_653"/>
    <s v="CENTRE"/>
    <s v="CAMUSAT"/>
    <s v="Hybrid Solar - S1"/>
    <s v="CENTRE"/>
    <s v="Mfou"/>
    <s v="ZTE"/>
    <n v="0"/>
    <n v="0"/>
    <n v="0"/>
    <n v="0"/>
    <n v="0"/>
    <n v="0"/>
    <n v="0"/>
    <n v="0"/>
    <n v="0"/>
    <n v="0"/>
    <n v="0"/>
    <n v="0"/>
    <n v="0"/>
    <n v="0"/>
    <n v="0"/>
    <n v="0"/>
    <n v="0"/>
    <n v="0"/>
    <n v="0"/>
    <n v="0"/>
    <n v="0"/>
    <n v="0"/>
    <n v="0"/>
    <n v="0"/>
    <x v="0"/>
    <m/>
    <x v="8"/>
    <x v="5"/>
    <s v="no root cause"/>
    <x v="5"/>
    <s v=""/>
  </r>
  <r>
    <s v="Boutourou"/>
    <s v="CTR_092"/>
    <s v="CENTRE"/>
    <s v="IHS"/>
    <s v="Grid-Gen-Lithium"/>
    <s v="CENTRE"/>
    <s v="Boutourou"/>
    <s v="ZTE"/>
    <n v="0"/>
    <n v="0"/>
    <n v="0"/>
    <n v="0"/>
    <n v="0"/>
    <n v="0"/>
    <n v="0"/>
    <n v="0"/>
    <n v="0"/>
    <n v="0"/>
    <n v="0"/>
    <n v="0"/>
    <n v="0"/>
    <n v="0"/>
    <n v="0"/>
    <n v="0"/>
    <n v="0"/>
    <n v="0"/>
    <n v="0"/>
    <n v="0"/>
    <n v="0"/>
    <n v="0"/>
    <n v="0"/>
    <n v="0"/>
    <x v="0"/>
    <m/>
    <x v="8"/>
    <x v="5"/>
    <s v="no root cause"/>
    <x v="5"/>
    <s v=""/>
  </r>
  <r>
    <s v="Nkak"/>
    <s v="LIT_231"/>
    <s v="LITTORAL"/>
    <s v="IHS"/>
    <s v="Solar-Gen-Lithium"/>
    <s v="LITTORAL"/>
    <s v="Mapubbi"/>
    <s v="ZTE"/>
    <n v="0"/>
    <n v="0"/>
    <n v="0"/>
    <n v="0"/>
    <n v="0"/>
    <n v="0"/>
    <n v="0"/>
    <n v="0"/>
    <n v="0"/>
    <n v="0"/>
    <n v="0"/>
    <n v="0"/>
    <n v="0"/>
    <n v="0"/>
    <n v="0"/>
    <n v="0"/>
    <n v="0"/>
    <n v="0"/>
    <n v="0"/>
    <n v="0"/>
    <n v="0"/>
    <n v="0"/>
    <n v="0"/>
    <n v="0"/>
    <x v="0"/>
    <m/>
    <x v="8"/>
    <x v="5"/>
    <s v="no root cause"/>
    <x v="5"/>
    <s v=""/>
  </r>
  <r>
    <s v="Ambassade-Gabon"/>
    <s v="CTR_745"/>
    <s v="Yaounde"/>
    <s v="CAMUSAT"/>
    <s v="Good Grid no GE - 8h"/>
    <s v="CENTRE"/>
    <s v="Yaounde"/>
    <s v="ZTE"/>
    <n v="0"/>
    <n v="0"/>
    <n v="0"/>
    <n v="0"/>
    <n v="0"/>
    <n v="0"/>
    <n v="0"/>
    <n v="0"/>
    <n v="0"/>
    <n v="0"/>
    <n v="0"/>
    <n v="0"/>
    <n v="0"/>
    <n v="0"/>
    <n v="0"/>
    <n v="0"/>
    <n v="0"/>
    <n v="0"/>
    <n v="0"/>
    <n v="0"/>
    <n v="0"/>
    <n v="0"/>
    <n v="0"/>
    <n v="0"/>
    <x v="0"/>
    <m/>
    <x v="8"/>
    <x v="5"/>
    <s v="no root cause"/>
    <x v="5"/>
    <s v=""/>
  </r>
  <r>
    <s v="Dibamba-Camrail"/>
    <s v="LIT_385"/>
    <s v="Douala"/>
    <s v="CAMUSAT"/>
    <s v="Hybrid Solar - S3"/>
    <s v="LITTORAL"/>
    <s v="Douala"/>
    <s v="ZTE"/>
    <n v="0"/>
    <n v="0"/>
    <n v="0"/>
    <n v="0"/>
    <n v="0"/>
    <n v="0"/>
    <n v="0"/>
    <n v="0"/>
    <n v="0"/>
    <n v="0"/>
    <n v="0"/>
    <n v="0"/>
    <n v="0"/>
    <n v="0"/>
    <n v="0"/>
    <n v="0"/>
    <n v="0"/>
    <n v="0"/>
    <n v="0"/>
    <n v="0"/>
    <n v="0"/>
    <n v="0"/>
    <n v="0"/>
    <n v="0"/>
    <x v="0"/>
    <m/>
    <x v="8"/>
    <x v="5"/>
    <s v="no root cause"/>
    <x v="5"/>
    <s v=""/>
  </r>
  <r>
    <s v="Campo-Beach-IHS"/>
    <s v="LIT_494"/>
    <s v="LITTORAL"/>
    <s v="IHS"/>
    <s v="Grid-Gen"/>
    <s v="LITTORAL"/>
    <s v="Campo"/>
    <s v="ZTE"/>
    <n v="0"/>
    <n v="0"/>
    <n v="0"/>
    <n v="0"/>
    <n v="0"/>
    <n v="0"/>
    <n v="0"/>
    <n v="0"/>
    <n v="0"/>
    <n v="0"/>
    <n v="0"/>
    <n v="0"/>
    <n v="0"/>
    <n v="0"/>
    <n v="0"/>
    <n v="0"/>
    <n v="0"/>
    <n v="0"/>
    <n v="0"/>
    <n v="0"/>
    <n v="0"/>
    <n v="0"/>
    <n v="0"/>
    <n v="0"/>
    <x v="0"/>
    <m/>
    <x v="8"/>
    <x v="5"/>
    <s v="no root cause"/>
    <x v="5"/>
    <s v=""/>
  </r>
  <r>
    <s v="Abong-Mbang"/>
    <s v="EST_009"/>
    <s v="CENTRE"/>
    <s v="CAMUSAT"/>
    <s v="Bad Grid + Solar + GE"/>
    <s v="EST"/>
    <s v="Abong-Mbang"/>
    <s v="NOKIA"/>
    <n v="0"/>
    <n v="0"/>
    <n v="0"/>
    <n v="0"/>
    <n v="0"/>
    <n v="0"/>
    <n v="0"/>
    <n v="0"/>
    <n v="0"/>
    <n v="0"/>
    <n v="0"/>
    <n v="0"/>
    <n v="0"/>
    <n v="0"/>
    <n v="0"/>
    <n v="0"/>
    <n v="0"/>
    <n v="0"/>
    <n v="0"/>
    <n v="0"/>
    <n v="0"/>
    <n v="0"/>
    <n v="0"/>
    <n v="0"/>
    <x v="0"/>
    <m/>
    <x v="8"/>
    <x v="5"/>
    <s v="no root cause"/>
    <x v="5"/>
    <s v=""/>
  </r>
  <r>
    <s v="Fifinda-MTN"/>
    <s v="SUD_215"/>
    <s v="LITTORAL"/>
    <s v="IHS"/>
    <s v="Grid-Gen"/>
    <s v="SUD"/>
    <s v="Fifinda"/>
    <s v="ZTE"/>
    <n v="0"/>
    <n v="0"/>
    <n v="0"/>
    <n v="0"/>
    <n v="0"/>
    <n v="0"/>
    <n v="0"/>
    <n v="0"/>
    <n v="0"/>
    <n v="0"/>
    <n v="0"/>
    <n v="0"/>
    <n v="0"/>
    <n v="0"/>
    <n v="0"/>
    <n v="0"/>
    <n v="0"/>
    <n v="0"/>
    <n v="0"/>
    <n v="0"/>
    <n v="0"/>
    <n v="0"/>
    <n v="0"/>
    <n v="0"/>
    <x v="0"/>
    <m/>
    <x v="6"/>
    <x v="3"/>
    <s v="Warehouse HUAWEI"/>
    <x v="3"/>
    <s v="(05/05/2026 ocm ran 19h): 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5/05/2026 cell zte): 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5/05/2026 ocm ran 10h): 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5/05/2026 ocm ran 00h): 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r>
  <r>
    <s v="Dehane-PHP"/>
    <s v="LIT_591"/>
    <s v="LITTORAL"/>
    <s v="CAMUSAT"/>
    <s v="Good Grid + GE"/>
    <s v="LITTORAL"/>
    <s v="Dehane"/>
    <s v="ZTE"/>
    <n v="0"/>
    <n v="0"/>
    <n v="0"/>
    <n v="0"/>
    <n v="0"/>
    <n v="0"/>
    <n v="0"/>
    <n v="0"/>
    <n v="0"/>
    <n v="0"/>
    <n v="0"/>
    <n v="0"/>
    <n v="0"/>
    <n v="0"/>
    <n v="0"/>
    <n v="0"/>
    <n v="0"/>
    <n v="0"/>
    <n v="0"/>
    <n v="0"/>
    <n v="0"/>
    <n v="0"/>
    <n v="0"/>
    <n v="0"/>
    <x v="0"/>
    <m/>
    <x v="8"/>
    <x v="5"/>
    <s v="no root cause"/>
    <x v="5"/>
    <s v=""/>
  </r>
  <r>
    <s v="Ndoussan"/>
    <s v="CTR_054"/>
    <s v="CENTRE"/>
    <s v="IHS"/>
    <s v="Gen-Lithium"/>
    <s v="CENTRE"/>
    <s v="Ndoussan"/>
    <s v="ZTE"/>
    <n v="0"/>
    <n v="0"/>
    <n v="0"/>
    <n v="0"/>
    <n v="0"/>
    <n v="0"/>
    <n v="0"/>
    <n v="0"/>
    <n v="0"/>
    <n v="0"/>
    <n v="0"/>
    <n v="0"/>
    <n v="0"/>
    <n v="0"/>
    <n v="0"/>
    <n v="0"/>
    <n v="0"/>
    <n v="0"/>
    <n v="0"/>
    <n v="0"/>
    <n v="0"/>
    <n v="0"/>
    <n v="0"/>
    <n v="0"/>
    <x v="0"/>
    <m/>
    <x v="8"/>
    <x v="5"/>
    <s v="no root cause"/>
    <x v="5"/>
    <s v=""/>
  </r>
  <r>
    <s v="Nkog-Edzen"/>
    <s v="CTR_041"/>
    <s v="CENTRE"/>
    <m/>
    <m/>
    <s v="CENTRE"/>
    <s v="Nkog-Edzen"/>
    <s v="ZTE"/>
    <n v="0"/>
    <n v="0"/>
    <n v="0"/>
    <n v="0"/>
    <n v="0"/>
    <n v="0"/>
    <n v="0"/>
    <n v="0"/>
    <n v="0"/>
    <n v="0"/>
    <n v="0"/>
    <n v="0"/>
    <n v="0"/>
    <n v="0"/>
    <n v="0"/>
    <n v="0"/>
    <n v="0"/>
    <n v="0"/>
    <n v="0"/>
    <n v="0"/>
    <n v="0"/>
    <n v="0"/>
    <n v="0"/>
    <n v="0"/>
    <x v="0"/>
    <m/>
    <x v="8"/>
    <x v="5"/>
    <s v="no root cause"/>
    <x v="5"/>
    <s v=""/>
  </r>
  <r>
    <s v="Nakong"/>
    <s v="NRD_157"/>
    <s v="NORD"/>
    <s v="CAMUSAT"/>
    <s v="Bad Grid + Solar + GE"/>
    <s v="NORD"/>
    <s v="Nakong"/>
    <s v="Huawei"/>
    <n v="0"/>
    <n v="0"/>
    <n v="0"/>
    <n v="0"/>
    <n v="0"/>
    <n v="0"/>
    <n v="0"/>
    <n v="0"/>
    <n v="0"/>
    <n v="0"/>
    <n v="0"/>
    <n v="0"/>
    <n v="0"/>
    <n v="0"/>
    <n v="0"/>
    <n v="0"/>
    <n v="0"/>
    <n v="0"/>
    <n v="0"/>
    <n v="0"/>
    <n v="0"/>
    <n v="0"/>
    <n v="0"/>
    <n v="0"/>
    <x v="0"/>
    <m/>
    <x v="8"/>
    <x v="5"/>
    <s v="no root cause"/>
    <x v="5"/>
    <s v=""/>
  </r>
  <r>
    <s v="Balessing"/>
    <s v="OST_008"/>
    <s v="OUEST"/>
    <s v="OCM/Strategique"/>
    <s v="OCM/Stratégique"/>
    <s v="OUEST"/>
    <s v="Balessing"/>
    <s v="Huawei"/>
    <n v="0"/>
    <n v="0"/>
    <n v="0"/>
    <n v="0"/>
    <n v="0"/>
    <n v="0"/>
    <n v="0"/>
    <n v="0"/>
    <n v="0"/>
    <n v="0"/>
    <n v="0"/>
    <n v="0"/>
    <n v="0"/>
    <n v="0"/>
    <n v="0"/>
    <n v="0"/>
    <n v="0"/>
    <n v="0"/>
    <n v="0"/>
    <n v="0"/>
    <n v="0"/>
    <n v="0"/>
    <n v="0"/>
    <n v="0"/>
    <x v="0"/>
    <m/>
    <x v="8"/>
    <x v="5"/>
    <s v="no root cause"/>
    <x v="5"/>
    <s v=""/>
  </r>
  <r>
    <s v="Mbouda-SIK-IHS"/>
    <s v="OST_144"/>
    <s v="OUEST"/>
    <s v="IHS"/>
    <s v="Grid-Gen"/>
    <s v="OUEST"/>
    <s v="Mbouda"/>
    <s v="Huawei"/>
    <n v="0"/>
    <n v="0"/>
    <n v="0"/>
    <n v="0"/>
    <n v="0"/>
    <n v="0"/>
    <n v="0"/>
    <n v="0"/>
    <n v="0"/>
    <n v="0"/>
    <n v="0"/>
    <n v="0"/>
    <n v="0"/>
    <n v="0"/>
    <n v="0"/>
    <n v="0"/>
    <n v="0"/>
    <n v="0"/>
    <n v="0"/>
    <n v="0"/>
    <n v="0"/>
    <n v="0"/>
    <n v="0"/>
    <n v="0"/>
    <x v="0"/>
    <m/>
    <x v="8"/>
    <x v="5"/>
    <s v="no root cause"/>
    <x v="5"/>
    <s v=""/>
  </r>
  <r>
    <s v="Yenon"/>
    <s v="OST_013"/>
    <s v="OUEST"/>
    <s v="IHS"/>
    <s v="Grid-Gen"/>
    <s v="OUEST"/>
    <s v="Yenon"/>
    <s v="Huawei"/>
    <n v="0"/>
    <n v="0"/>
    <n v="0"/>
    <n v="0"/>
    <n v="0"/>
    <n v="0"/>
    <n v="0"/>
    <n v="0"/>
    <n v="0"/>
    <n v="0"/>
    <n v="0"/>
    <n v="0"/>
    <n v="0"/>
    <n v="0"/>
    <n v="0"/>
    <n v="0"/>
    <n v="0"/>
    <n v="0"/>
    <n v="0"/>
    <n v="0"/>
    <n v="0"/>
    <n v="0"/>
    <n v="0"/>
    <n v="0"/>
    <x v="0"/>
    <m/>
    <x v="8"/>
    <x v="5"/>
    <s v="no root cause"/>
    <x v="5"/>
    <s v=""/>
  </r>
  <r>
    <s v="Baham"/>
    <s v="OST_035"/>
    <s v="OUEST"/>
    <s v="IHS"/>
    <s v="Grid-Gen"/>
    <s v="OUEST"/>
    <s v="Baham"/>
    <s v="Huawei"/>
    <n v="0"/>
    <n v="0"/>
    <n v="0"/>
    <n v="0"/>
    <n v="0"/>
    <n v="0"/>
    <n v="0"/>
    <n v="0"/>
    <n v="0"/>
    <n v="0"/>
    <n v="0"/>
    <n v="0"/>
    <n v="0"/>
    <n v="0"/>
    <n v="0"/>
    <n v="0"/>
    <n v="0"/>
    <n v="0"/>
    <n v="0"/>
    <n v="0"/>
    <n v="0"/>
    <n v="0"/>
    <n v="0"/>
    <n v="0"/>
    <x v="0"/>
    <m/>
    <x v="8"/>
    <x v="5"/>
    <s v="no root cause"/>
    <x v="5"/>
    <s v=""/>
  </r>
  <r>
    <s v="Batcham"/>
    <s v="OST_040"/>
    <s v="OUEST"/>
    <s v="IHS"/>
    <s v="Grid-Gen"/>
    <s v="OUEST"/>
    <s v="Batcham"/>
    <s v="Huawei"/>
    <n v="0"/>
    <n v="0"/>
    <n v="0"/>
    <n v="0"/>
    <n v="0"/>
    <n v="0"/>
    <n v="0"/>
    <n v="0"/>
    <n v="0"/>
    <n v="0"/>
    <n v="0"/>
    <n v="0"/>
    <n v="0"/>
    <n v="0"/>
    <n v="0"/>
    <n v="0"/>
    <n v="0"/>
    <n v="0"/>
    <n v="0"/>
    <n v="0"/>
    <n v="0"/>
    <n v="0"/>
    <n v="0"/>
    <n v="0"/>
    <x v="0"/>
    <m/>
    <x v="8"/>
    <x v="5"/>
    <s v="no root cause"/>
    <x v="5"/>
    <s v=""/>
  </r>
  <r>
    <s v="Batie"/>
    <s v="OST_034"/>
    <s v="OUEST"/>
    <s v="IHS"/>
    <s v="Grid-Gen"/>
    <s v="OUEST"/>
    <s v="Batie"/>
    <s v="Huawei"/>
    <n v="0"/>
    <n v="0"/>
    <n v="0"/>
    <n v="0"/>
    <n v="0"/>
    <n v="0"/>
    <n v="0"/>
    <n v="0"/>
    <n v="0"/>
    <n v="0"/>
    <n v="0"/>
    <n v="0"/>
    <n v="0"/>
    <n v="0"/>
    <n v="0"/>
    <n v="0"/>
    <n v="0"/>
    <n v="0"/>
    <n v="0"/>
    <n v="0"/>
    <n v="0"/>
    <n v="0"/>
    <n v="0"/>
    <n v="0"/>
    <x v="0"/>
    <m/>
    <x v="8"/>
    <x v="5"/>
    <s v="no root cause"/>
    <x v="5"/>
    <s v=""/>
  </r>
  <r>
    <s v="Bafounda-IHS"/>
    <s v="OST_150"/>
    <s v="NORD-OUEST"/>
    <s v="IHS"/>
    <s v="Grid-Gen"/>
    <s v="OUEST"/>
    <s v="Bafounda"/>
    <s v="Huawei"/>
    <n v="0"/>
    <n v="0"/>
    <n v="0"/>
    <n v="0"/>
    <n v="0"/>
    <n v="0"/>
    <n v="0"/>
    <n v="0"/>
    <n v="0"/>
    <n v="0"/>
    <n v="0"/>
    <n v="0"/>
    <n v="0"/>
    <n v="0"/>
    <n v="0"/>
    <n v="0"/>
    <n v="0"/>
    <n v="0"/>
    <n v="0"/>
    <n v="0"/>
    <n v="0"/>
    <n v="0"/>
    <n v="0"/>
    <n v="0"/>
    <x v="0"/>
    <m/>
    <x v="8"/>
    <x v="5"/>
    <s v="no root cause"/>
    <x v="5"/>
    <s v=""/>
  </r>
  <r>
    <s v="Bameka-IHS"/>
    <s v="OST_162"/>
    <s v="OUEST"/>
    <s v="IHS"/>
    <s v="Grid-Gen"/>
    <s v="OUEST"/>
    <s v="Bameka"/>
    <s v="Huawei"/>
    <n v="0"/>
    <n v="0"/>
    <n v="0"/>
    <n v="0"/>
    <n v="0"/>
    <n v="0"/>
    <n v="0"/>
    <n v="0"/>
    <n v="0"/>
    <n v="0"/>
    <n v="0"/>
    <n v="0"/>
    <n v="0"/>
    <n v="0"/>
    <n v="0"/>
    <n v="0"/>
    <n v="0"/>
    <n v="0"/>
    <n v="0"/>
    <n v="0"/>
    <n v="0"/>
    <n v="0"/>
    <n v="0"/>
    <n v="0"/>
    <x v="0"/>
    <m/>
    <x v="8"/>
    <x v="5"/>
    <s v="no root cause"/>
    <x v="5"/>
    <s v=""/>
  </r>
  <r>
    <s v="Bamendjou-II"/>
    <s v="OST_298"/>
    <s v="OUEST"/>
    <s v="CAMUSAT"/>
    <s v="Hybrid Solar - S3"/>
    <s v="OUEST"/>
    <s v="Bamendjou"/>
    <s v="Huawei"/>
    <n v="0"/>
    <n v="0"/>
    <n v="0"/>
    <n v="0"/>
    <n v="0"/>
    <n v="0"/>
    <n v="0"/>
    <n v="0"/>
    <n v="0"/>
    <n v="0"/>
    <n v="0"/>
    <n v="0"/>
    <n v="0"/>
    <n v="0"/>
    <n v="0"/>
    <n v="0"/>
    <n v="0"/>
    <n v="0"/>
    <n v="0"/>
    <n v="0"/>
    <n v="0"/>
    <n v="0"/>
    <n v="0"/>
    <n v="0"/>
    <x v="0"/>
    <m/>
    <x v="8"/>
    <x v="5"/>
    <s v="no root cause"/>
    <x v="5"/>
    <s v=""/>
  </r>
  <r>
    <s v="Foumban-Kounga"/>
    <s v="OST_028"/>
    <s v="OUEST"/>
    <s v="IHS"/>
    <s v="Grid-Gen"/>
    <s v="OUEST"/>
    <s v="Foumban"/>
    <s v="Huawei"/>
    <n v="0"/>
    <n v="0"/>
    <n v="0"/>
    <n v="0"/>
    <n v="0"/>
    <n v="0"/>
    <n v="0"/>
    <n v="0"/>
    <n v="0"/>
    <n v="0"/>
    <n v="0"/>
    <n v="0"/>
    <n v="0"/>
    <n v="0"/>
    <n v="0"/>
    <n v="0"/>
    <n v="0"/>
    <n v="0"/>
    <n v="0"/>
    <n v="0"/>
    <n v="0"/>
    <n v="0"/>
    <n v="0"/>
    <n v="0"/>
    <x v="0"/>
    <m/>
    <x v="8"/>
    <x v="5"/>
    <s v="no root cause"/>
    <x v="5"/>
    <s v=""/>
  </r>
  <r>
    <s v="Bakassi"/>
    <s v="SUO_018"/>
    <s v="SUD-OUEST"/>
    <s v="IHS"/>
    <s v="Solar-Gen"/>
    <s v="SUD-OUEST"/>
    <s v="Bakassi"/>
    <s v="Huawei"/>
    <n v="0"/>
    <n v="0"/>
    <n v="0"/>
    <n v="0"/>
    <n v="0"/>
    <n v="0"/>
    <n v="0"/>
    <n v="0"/>
    <n v="0"/>
    <n v="0"/>
    <n v="0"/>
    <n v="0"/>
    <n v="0"/>
    <n v="0"/>
    <n v="0"/>
    <n v="0"/>
    <n v="0"/>
    <n v="0"/>
    <n v="0"/>
    <n v="0"/>
    <n v="0"/>
    <n v="0"/>
    <n v="0"/>
    <n v="0"/>
    <x v="0"/>
    <m/>
    <x v="8"/>
    <x v="5"/>
    <s v="no root cause"/>
    <x v="5"/>
    <s v=""/>
  </r>
  <r>
    <s v="Botatango-MTN"/>
    <s v="CTR_223"/>
    <s v="CENTRE"/>
    <s v="IHS"/>
    <s v="Solar-Gen"/>
    <s v="CENTRE"/>
    <s v="Botatango"/>
    <s v="ZTE"/>
    <n v="0"/>
    <n v="0"/>
    <n v="0"/>
    <n v="0"/>
    <n v="0"/>
    <n v="0"/>
    <n v="0"/>
    <n v="0"/>
    <n v="0"/>
    <n v="0"/>
    <n v="0"/>
    <n v="0"/>
    <n v="0"/>
    <n v="0"/>
    <n v="0"/>
    <n v="0"/>
    <n v="0"/>
    <n v="0"/>
    <n v="0"/>
    <n v="0"/>
    <n v="0"/>
    <n v="0"/>
    <n v="0"/>
    <n v="0"/>
    <x v="0"/>
    <m/>
    <x v="8"/>
    <x v="5"/>
    <s v="no root cause"/>
    <x v="5"/>
    <s v=""/>
  </r>
  <r>
    <s v="Foumbot-Mangoum"/>
    <s v="OST_136"/>
    <s v="OUEST"/>
    <s v="IHS"/>
    <s v="Grid-Gen"/>
    <s v="OUEST"/>
    <s v="Foumbot"/>
    <s v="Huawei"/>
    <n v="0"/>
    <n v="0"/>
    <n v="0"/>
    <n v="0"/>
    <n v="0"/>
    <n v="0"/>
    <n v="0"/>
    <n v="0"/>
    <n v="0"/>
    <n v="0"/>
    <n v="0"/>
    <n v="0"/>
    <n v="0"/>
    <n v="0"/>
    <n v="0"/>
    <n v="0"/>
    <n v="0"/>
    <n v="0"/>
    <n v="0"/>
    <n v="0"/>
    <n v="0"/>
    <n v="0"/>
    <n v="0"/>
    <n v="0"/>
    <x v="0"/>
    <m/>
    <x v="8"/>
    <x v="5"/>
    <s v="no root cause"/>
    <x v="5"/>
    <s v=""/>
  </r>
  <r>
    <s v="OZOM-I"/>
    <s v="CTR_743"/>
    <s v="CENTRE"/>
    <s v="CAMUSAT"/>
    <s v="Hybrid Solar - S1"/>
    <s v="CENTRE"/>
    <s v="Ozom"/>
    <s v="ZTE"/>
    <n v="0"/>
    <n v="0"/>
    <n v="0"/>
    <n v="0"/>
    <n v="0"/>
    <n v="0"/>
    <n v="0"/>
    <n v="0"/>
    <n v="0"/>
    <n v="0"/>
    <n v="0"/>
    <n v="0"/>
    <n v="0"/>
    <n v="0"/>
    <n v="0"/>
    <n v="0"/>
    <n v="0"/>
    <n v="0"/>
    <n v="0"/>
    <n v="0"/>
    <n v="0"/>
    <n v="0"/>
    <n v="0"/>
    <n v="0"/>
    <x v="0"/>
    <m/>
    <x v="8"/>
    <x v="5"/>
    <s v="no root cause"/>
    <x v="5"/>
    <s v=""/>
  </r>
  <r>
    <s v="Loum-Nkombi-II-IHS"/>
    <s v="LIT_520"/>
    <s v="LITTORAL"/>
    <s v="IHS"/>
    <s v="Grid-Gen"/>
    <s v="LITTORAL"/>
    <s v="Loum"/>
    <s v="ZTE"/>
    <n v="0"/>
    <n v="0"/>
    <n v="0"/>
    <n v="0"/>
    <n v="0"/>
    <n v="0"/>
    <n v="0"/>
    <n v="0"/>
    <n v="0"/>
    <n v="0"/>
    <n v="0"/>
    <n v="0"/>
    <n v="0"/>
    <n v="0"/>
    <n v="0"/>
    <n v="0"/>
    <n v="0"/>
    <n v="0"/>
    <n v="0"/>
    <n v="0"/>
    <n v="0"/>
    <n v="0"/>
    <n v="0"/>
    <n v="0"/>
    <x v="0"/>
    <m/>
    <x v="8"/>
    <x v="5"/>
    <s v="no root cause"/>
    <x v="5"/>
    <s v=""/>
  </r>
  <r>
    <s v="Ndikinimeki-New"/>
    <s v="CTR_544"/>
    <s v="CENTRE"/>
    <m/>
    <m/>
    <s v="CENTRE"/>
    <s v="Ndikinimeki"/>
    <s v="ZTE"/>
    <n v="0"/>
    <n v="0"/>
    <n v="0"/>
    <n v="0"/>
    <n v="0"/>
    <n v="0"/>
    <n v="0"/>
    <n v="0"/>
    <n v="0"/>
    <n v="0"/>
    <n v="0"/>
    <n v="0"/>
    <n v="0"/>
    <n v="0"/>
    <n v="0"/>
    <n v="0"/>
    <n v="0"/>
    <n v="0"/>
    <n v="0"/>
    <n v="0"/>
    <n v="0"/>
    <n v="0"/>
    <n v="0"/>
    <n v="0"/>
    <x v="0"/>
    <m/>
    <x v="8"/>
    <x v="5"/>
    <s v="no root cause"/>
    <x v="5"/>
    <s v=""/>
  </r>
  <r>
    <s v="Madagascar"/>
    <s v="LIT_049"/>
    <s v="Douala"/>
    <s v="IHS"/>
    <s v="Grid-Gen"/>
    <s v="LITTORAL"/>
    <s v="Douala"/>
    <s v="ZTE"/>
    <n v="0"/>
    <n v="0"/>
    <n v="0"/>
    <n v="0"/>
    <n v="0"/>
    <n v="0"/>
    <n v="0"/>
    <n v="0"/>
    <n v="0"/>
    <n v="0"/>
    <n v="0"/>
    <n v="0"/>
    <n v="0"/>
    <n v="0"/>
    <n v="0"/>
    <n v="0"/>
    <n v="0"/>
    <n v="0"/>
    <n v="0"/>
    <n v="0"/>
    <n v="0"/>
    <n v="0"/>
    <n v="0"/>
    <n v="0"/>
    <x v="0"/>
    <m/>
    <x v="8"/>
    <x v="5"/>
    <s v="no root cause"/>
    <x v="5"/>
    <s v=""/>
  </r>
  <r>
    <s v="Nyabi"/>
    <s v="EST_133"/>
    <s v="CENTRE"/>
    <s v="CAMUSAT"/>
    <s v="HGB"/>
    <s v="EST"/>
    <s v="Nyabi"/>
    <s v="ZTE"/>
    <n v="0"/>
    <n v="0"/>
    <n v="0"/>
    <n v="0"/>
    <n v="0"/>
    <n v="0"/>
    <n v="0"/>
    <n v="0"/>
    <n v="0"/>
    <n v="0"/>
    <n v="0"/>
    <n v="0"/>
    <n v="0"/>
    <n v="0"/>
    <n v="0"/>
    <n v="0"/>
    <n v="0"/>
    <n v="0"/>
    <n v="0"/>
    <n v="0"/>
    <n v="0"/>
    <n v="0"/>
    <n v="0"/>
    <n v="0"/>
    <x v="0"/>
    <m/>
    <x v="8"/>
    <x v="5"/>
    <s v="no root cause"/>
    <x v="5"/>
    <s v=""/>
  </r>
  <r>
    <s v="Njombe-SDH-IHS"/>
    <s v="LIT_787"/>
    <s v="LITTORAL"/>
    <m/>
    <m/>
    <s v="LITTORAL"/>
    <s v="Njombe-Penja"/>
    <s v="ZTE"/>
    <n v="0"/>
    <n v="0"/>
    <n v="0"/>
    <n v="0"/>
    <n v="0"/>
    <n v="0"/>
    <n v="0"/>
    <n v="0"/>
    <n v="0"/>
    <n v="0"/>
    <n v="0"/>
    <n v="0"/>
    <n v="0"/>
    <n v="0"/>
    <n v="0"/>
    <n v="0"/>
    <n v="0"/>
    <n v="0"/>
    <n v="0"/>
    <n v="0"/>
    <n v="0"/>
    <n v="0"/>
    <n v="0"/>
    <n v="0"/>
    <x v="0"/>
    <m/>
    <x v="8"/>
    <x v="5"/>
    <s v="no root cause"/>
    <x v="5"/>
    <s v=""/>
  </r>
  <r>
    <s v="Gara-Guider-IHS"/>
    <s v="NRD_115"/>
    <s v="NORD"/>
    <s v="IHS"/>
    <s v="Hybrid-Gen"/>
    <s v="NORD"/>
    <s v="Guider"/>
    <s v="Huawei"/>
    <n v="0"/>
    <n v="0"/>
    <n v="0"/>
    <n v="0"/>
    <n v="0"/>
    <n v="0"/>
    <n v="0"/>
    <n v="0"/>
    <n v="0"/>
    <n v="0"/>
    <n v="0"/>
    <n v="0"/>
    <n v="0"/>
    <n v="0"/>
    <n v="0"/>
    <n v="0"/>
    <n v="0"/>
    <n v="0"/>
    <n v="0"/>
    <n v="0"/>
    <n v="0"/>
    <n v="0"/>
    <n v="0"/>
    <n v="0"/>
    <x v="0"/>
    <m/>
    <x v="8"/>
    <x v="5"/>
    <s v="no root cause"/>
    <x v="5"/>
    <s v=""/>
  </r>
  <r>
    <s v="BIBA-MTN"/>
    <s v="CTR_304"/>
    <s v="CENTRE"/>
    <s v="IHS"/>
    <s v="Grid-Gen"/>
    <s v="CENTRE"/>
    <s v="Biba"/>
    <s v="ZTE"/>
    <n v="0"/>
    <n v="0"/>
    <n v="0"/>
    <n v="0"/>
    <n v="0"/>
    <n v="0"/>
    <n v="0"/>
    <n v="0"/>
    <n v="0"/>
    <n v="0"/>
    <n v="0"/>
    <n v="0"/>
    <n v="0"/>
    <n v="0"/>
    <n v="0"/>
    <n v="0"/>
    <n v="0"/>
    <n v="0"/>
    <n v="0"/>
    <n v="0"/>
    <n v="0"/>
    <n v="0"/>
    <n v="0"/>
    <n v="0"/>
    <x v="0"/>
    <m/>
    <x v="8"/>
    <x v="5"/>
    <s v="no root cause"/>
    <x v="5"/>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196924-39AF-4156-8701-7DD425D1B9D8}"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I29" firstHeaderRow="1" firstDataRow="1" firstDataCol="1" rowPageCount="1" colPageCount="1"/>
  <pivotFields count="39">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axis="axisRow" showAll="0">
      <items count="17">
        <item x="7"/>
        <item x="2"/>
        <item x="1"/>
        <item x="9"/>
        <item x="13"/>
        <item x="3"/>
        <item x="12"/>
        <item x="5"/>
        <item x="0"/>
        <item m="1" x="15"/>
        <item x="8"/>
        <item x="10"/>
        <item x="4"/>
        <item x="6"/>
        <item x="11"/>
        <item x="14"/>
        <item t="default"/>
      </items>
    </pivotField>
    <pivotField showAll="0"/>
    <pivotField showAll="0"/>
    <pivotField showAll="0"/>
    <pivotField showAll="0"/>
  </pivotFields>
  <rowFields count="1">
    <field x="34"/>
  </rowFields>
  <rowItems count="16">
    <i>
      <x/>
    </i>
    <i>
      <x v="1"/>
    </i>
    <i>
      <x v="2"/>
    </i>
    <i>
      <x v="3"/>
    </i>
    <i>
      <x v="4"/>
    </i>
    <i>
      <x v="5"/>
    </i>
    <i>
      <x v="6"/>
    </i>
    <i>
      <x v="7"/>
    </i>
    <i>
      <x v="8"/>
    </i>
    <i>
      <x v="10"/>
    </i>
    <i>
      <x v="11"/>
    </i>
    <i>
      <x v="12"/>
    </i>
    <i>
      <x v="13"/>
    </i>
    <i>
      <x v="14"/>
    </i>
    <i>
      <x v="15"/>
    </i>
    <i t="grand">
      <x/>
    </i>
  </rowItems>
  <colItems count="1">
    <i/>
  </colItems>
  <pageFields count="1">
    <pageField fld="32" hier="-1"/>
  </pageFields>
  <dataFields count="1">
    <dataField name="Sum of NUR  DU 05/04/2026" fld="31" baseField="0" baseItem="0"/>
  </dataFields>
  <formats count="24">
    <format dxfId="29">
      <pivotArea type="all" dataOnly="0" outline="0" fieldPosition="0"/>
    </format>
    <format dxfId="28">
      <pivotArea outline="0" collapsedLevelsAreSubtotals="1" fieldPosition="0"/>
    </format>
    <format dxfId="27">
      <pivotArea field="34" type="button" dataOnly="0" labelOnly="1" outline="0" axis="axisRow" fieldPosition="0"/>
    </format>
    <format dxfId="26">
      <pivotArea dataOnly="0" labelOnly="1" fieldPosition="0">
        <references count="1">
          <reference field="34" count="15">
            <x v="0"/>
            <x v="1"/>
            <x v="2"/>
            <x v="3"/>
            <x v="4"/>
            <x v="6"/>
            <x v="7"/>
            <x v="8"/>
            <x v="9"/>
            <x v="10"/>
            <x v="11"/>
            <x v="12"/>
            <x v="13"/>
            <x v="14"/>
            <x v="15"/>
          </reference>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34" type="button" dataOnly="0" labelOnly="1" outline="0" axis="axisRow" fieldPosition="0"/>
    </format>
    <format dxfId="20">
      <pivotArea dataOnly="0" labelOnly="1" fieldPosition="0">
        <references count="1">
          <reference field="34" count="15">
            <x v="0"/>
            <x v="1"/>
            <x v="2"/>
            <x v="3"/>
            <x v="4"/>
            <x v="6"/>
            <x v="7"/>
            <x v="8"/>
            <x v="9"/>
            <x v="10"/>
            <x v="11"/>
            <x v="12"/>
            <x v="13"/>
            <x v="14"/>
            <x v="15"/>
          </reference>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34" type="button" dataOnly="0" labelOnly="1" outline="0" axis="axisRow" fieldPosition="0"/>
    </format>
    <format dxfId="14">
      <pivotArea dataOnly="0" labelOnly="1" fieldPosition="0">
        <references count="1">
          <reference field="34" count="15">
            <x v="0"/>
            <x v="1"/>
            <x v="2"/>
            <x v="3"/>
            <x v="4"/>
            <x v="6"/>
            <x v="7"/>
            <x v="8"/>
            <x v="9"/>
            <x v="10"/>
            <x v="11"/>
            <x v="12"/>
            <x v="13"/>
            <x v="14"/>
            <x v="15"/>
          </reference>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34" type="button" dataOnly="0" labelOnly="1" outline="0" axis="axisRow" fieldPosition="0"/>
    </format>
    <format dxfId="8">
      <pivotArea dataOnly="0" labelOnly="1" fieldPosition="0">
        <references count="1">
          <reference field="34" count="15">
            <x v="0"/>
            <x v="1"/>
            <x v="2"/>
            <x v="3"/>
            <x v="4"/>
            <x v="6"/>
            <x v="7"/>
            <x v="8"/>
            <x v="9"/>
            <x v="10"/>
            <x v="11"/>
            <x v="12"/>
            <x v="13"/>
            <x v="14"/>
            <x v="15"/>
          </reference>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51AD05-0BA5-4534-8417-1AB27997DF9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F24" firstHeaderRow="1" firstDataRow="1" firstDataCol="1" rowPageCount="1" colPageCount="1"/>
  <pivotFields count="39">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showAll="0"/>
    <pivotField axis="axisRow" showAll="0">
      <items count="12">
        <item x="4"/>
        <item x="8"/>
        <item x="1"/>
        <item m="1" x="10"/>
        <item x="5"/>
        <item x="0"/>
        <item x="6"/>
        <item x="3"/>
        <item x="7"/>
        <item x="9"/>
        <item x="2"/>
        <item t="default"/>
      </items>
    </pivotField>
    <pivotField showAll="0"/>
    <pivotField showAll="0"/>
    <pivotField showAll="0"/>
  </pivotFields>
  <rowFields count="1">
    <field x="35"/>
  </rowFields>
  <rowItems count="11">
    <i>
      <x/>
    </i>
    <i>
      <x v="1"/>
    </i>
    <i>
      <x v="2"/>
    </i>
    <i>
      <x v="4"/>
    </i>
    <i>
      <x v="5"/>
    </i>
    <i>
      <x v="6"/>
    </i>
    <i>
      <x v="7"/>
    </i>
    <i>
      <x v="8"/>
    </i>
    <i>
      <x v="9"/>
    </i>
    <i>
      <x v="10"/>
    </i>
    <i t="grand">
      <x/>
    </i>
  </rowItems>
  <colItems count="1">
    <i/>
  </colItems>
  <pageFields count="1">
    <pageField fld="32" hier="-1"/>
  </pageFields>
  <dataFields count="1">
    <dataField name="Sum of NUR  DU 05/04/2026" fld="31" baseField="0" baseItem="0"/>
  </dataFields>
  <formats count="24">
    <format dxfId="53">
      <pivotArea type="all" dataOnly="0" outline="0" fieldPosition="0"/>
    </format>
    <format dxfId="52">
      <pivotArea outline="0" collapsedLevelsAreSubtotals="1" fieldPosition="0"/>
    </format>
    <format dxfId="51">
      <pivotArea field="35" type="button" dataOnly="0" labelOnly="1" outline="0" axis="axisRow" fieldPosition="0"/>
    </format>
    <format dxfId="50">
      <pivotArea dataOnly="0" labelOnly="1" fieldPosition="0">
        <references count="1">
          <reference field="35" count="10">
            <x v="0"/>
            <x v="1"/>
            <x v="3"/>
            <x v="4"/>
            <x v="5"/>
            <x v="6"/>
            <x v="7"/>
            <x v="8"/>
            <x v="9"/>
            <x v="10"/>
          </reference>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35" type="button" dataOnly="0" labelOnly="1" outline="0" axis="axisRow" fieldPosition="0"/>
    </format>
    <format dxfId="44">
      <pivotArea dataOnly="0" labelOnly="1" fieldPosition="0">
        <references count="1">
          <reference field="35" count="10">
            <x v="0"/>
            <x v="1"/>
            <x v="3"/>
            <x v="4"/>
            <x v="5"/>
            <x v="6"/>
            <x v="7"/>
            <x v="8"/>
            <x v="9"/>
            <x v="10"/>
          </reference>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35" type="button" dataOnly="0" labelOnly="1" outline="0" axis="axisRow" fieldPosition="0"/>
    </format>
    <format dxfId="38">
      <pivotArea dataOnly="0" labelOnly="1" fieldPosition="0">
        <references count="1">
          <reference field="35" count="10">
            <x v="0"/>
            <x v="1"/>
            <x v="3"/>
            <x v="4"/>
            <x v="5"/>
            <x v="6"/>
            <x v="7"/>
            <x v="8"/>
            <x v="9"/>
            <x v="10"/>
          </reference>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35" type="button" dataOnly="0" labelOnly="1" outline="0" axis="axisRow" fieldPosition="0"/>
    </format>
    <format dxfId="32">
      <pivotArea dataOnly="0" labelOnly="1" fieldPosition="0">
        <references count="1">
          <reference field="35" count="10">
            <x v="0"/>
            <x v="1"/>
            <x v="3"/>
            <x v="4"/>
            <x v="5"/>
            <x v="6"/>
            <x v="7"/>
            <x v="8"/>
            <x v="9"/>
            <x v="10"/>
          </reference>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C6C28E-5BF8-42FE-81C8-62BC3B5D953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C23" firstHeaderRow="1" firstDataRow="1" firstDataCol="1" rowPageCount="1" colPageCount="1"/>
  <pivotFields count="39">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showAll="0"/>
    <pivotField showAll="0"/>
    <pivotField showAll="0"/>
    <pivotField axis="axisRow" showAll="0">
      <items count="9">
        <item x="4"/>
        <item x="2"/>
        <item x="1"/>
        <item m="1" x="7"/>
        <item x="5"/>
        <item x="0"/>
        <item x="6"/>
        <item x="3"/>
        <item t="default"/>
      </items>
    </pivotField>
    <pivotField showAll="0"/>
  </pivotFields>
  <rowFields count="1">
    <field x="37"/>
  </rowFields>
  <rowItems count="8">
    <i>
      <x/>
    </i>
    <i>
      <x v="1"/>
    </i>
    <i>
      <x v="2"/>
    </i>
    <i>
      <x v="4"/>
    </i>
    <i>
      <x v="5"/>
    </i>
    <i>
      <x v="6"/>
    </i>
    <i>
      <x v="7"/>
    </i>
    <i t="grand">
      <x/>
    </i>
  </rowItems>
  <colItems count="1">
    <i/>
  </colItems>
  <pageFields count="1">
    <pageField fld="32" hier="-1"/>
  </pageFields>
  <dataFields count="1">
    <dataField name="Sum of NUR  DU 05/04/2026" fld="31" baseField="0" baseItem="0"/>
  </dataFields>
  <formats count="20">
    <format dxfId="73">
      <pivotArea type="all" dataOnly="0" outline="0" fieldPosition="0"/>
    </format>
    <format dxfId="72">
      <pivotArea outline="0" collapsedLevelsAreSubtotals="1" fieldPosition="0"/>
    </format>
    <format dxfId="71">
      <pivotArea field="37" type="button" dataOnly="0" labelOnly="1" outline="0" axis="axisRow" fieldPosition="0"/>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37" type="button" dataOnly="0" labelOnly="1" outline="0" axis="axisRow" fieldPosition="0"/>
    </format>
    <format dxfId="65">
      <pivotArea dataOnly="0" labelOnly="1" grandRow="1" outline="0"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37" type="button" dataOnly="0" labelOnly="1" outline="0" axis="axisRow" fieldPosition="0"/>
    </format>
    <format dxfId="60">
      <pivotArea dataOnly="0" labelOnly="1" grandRow="1" outline="0"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37" type="button" dataOnly="0" labelOnly="1" outline="0" axis="axisRow" fieldPosition="0"/>
    </format>
    <format dxfId="55">
      <pivotArea dataOnly="0" labelOnly="1" grandRow="1" outline="0"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F160-12DC-4151-AB51-F8931484DA47}">
  <dimension ref="A1:K57"/>
  <sheetViews>
    <sheetView topLeftCell="A9" zoomScale="40" zoomScaleNormal="40" workbookViewId="0">
      <selection activeCell="K28" sqref="K28"/>
    </sheetView>
  </sheetViews>
  <sheetFormatPr defaultRowHeight="14.5" x14ac:dyDescent="0.35"/>
  <cols>
    <col min="1" max="1" width="15.453125" bestFit="1" customWidth="1"/>
    <col min="2" max="2" width="27.81640625" bestFit="1" customWidth="1"/>
    <col min="3" max="3" width="38.08984375" bestFit="1" customWidth="1"/>
    <col min="4" max="4" width="15.81640625" bestFit="1" customWidth="1"/>
    <col min="5" max="5" width="27.81640625" bestFit="1" customWidth="1"/>
    <col min="6" max="6" width="38.08984375" bestFit="1" customWidth="1"/>
    <col min="7" max="7" width="17.81640625" bestFit="1" customWidth="1"/>
    <col min="8" max="8" width="27.81640625" bestFit="1" customWidth="1"/>
    <col min="9" max="9" width="38.08984375" bestFit="1" customWidth="1"/>
    <col min="10" max="23" width="18.453125" bestFit="1" customWidth="1"/>
    <col min="24" max="24" width="10.36328125" bestFit="1" customWidth="1"/>
  </cols>
  <sheetData>
    <row r="1" spans="1:9" ht="16" x14ac:dyDescent="0.35">
      <c r="A1" s="104"/>
      <c r="B1" s="104"/>
      <c r="C1" s="104"/>
      <c r="D1" s="104"/>
      <c r="E1" s="104"/>
      <c r="F1" s="104"/>
      <c r="G1" s="104"/>
      <c r="H1" s="104"/>
    </row>
    <row r="2" spans="1:9" ht="16" x14ac:dyDescent="0.35">
      <c r="A2" s="104"/>
      <c r="B2" s="104"/>
      <c r="C2" s="104"/>
      <c r="D2" s="104"/>
      <c r="E2" s="104"/>
      <c r="F2" s="104"/>
      <c r="G2" s="104"/>
      <c r="H2" s="104"/>
    </row>
    <row r="3" spans="1:9" ht="16" x14ac:dyDescent="0.35">
      <c r="C3" s="104"/>
      <c r="F3" s="104"/>
    </row>
    <row r="4" spans="1:9" ht="16" x14ac:dyDescent="0.35">
      <c r="C4" s="104"/>
      <c r="F4" s="104"/>
    </row>
    <row r="5" spans="1:9" ht="16" x14ac:dyDescent="0.35">
      <c r="C5" s="104"/>
      <c r="F5" s="104"/>
    </row>
    <row r="6" spans="1:9" ht="16" x14ac:dyDescent="0.35">
      <c r="C6" s="104"/>
      <c r="F6" s="104"/>
    </row>
    <row r="7" spans="1:9" ht="16" x14ac:dyDescent="0.35">
      <c r="C7" s="104"/>
      <c r="F7" s="104"/>
    </row>
    <row r="8" spans="1:9" ht="16" x14ac:dyDescent="0.35">
      <c r="C8" s="104"/>
      <c r="F8" s="104"/>
    </row>
    <row r="9" spans="1:9" ht="16" x14ac:dyDescent="0.35">
      <c r="C9" s="104"/>
      <c r="F9" s="104"/>
    </row>
    <row r="10" spans="1:9" ht="16" x14ac:dyDescent="0.35">
      <c r="C10" s="104"/>
      <c r="F10" s="104"/>
    </row>
    <row r="11" spans="1:9" ht="16" x14ac:dyDescent="0.35">
      <c r="B11" s="104"/>
      <c r="C11" s="104"/>
      <c r="D11" s="104"/>
      <c r="E11" s="115" t="s">
        <v>5367</v>
      </c>
      <c r="F11" s="104" t="s">
        <v>5560</v>
      </c>
      <c r="G11" s="104"/>
      <c r="H11" s="115" t="s">
        <v>5367</v>
      </c>
      <c r="I11" s="104" t="s">
        <v>5560</v>
      </c>
    </row>
    <row r="12" spans="1:9" ht="16" x14ac:dyDescent="0.35">
      <c r="A12" s="104"/>
      <c r="B12" s="104"/>
      <c r="C12" s="104"/>
      <c r="D12" s="104"/>
      <c r="E12" s="104"/>
      <c r="F12" s="104"/>
      <c r="G12" s="104"/>
      <c r="H12" s="104"/>
      <c r="I12" s="104"/>
    </row>
    <row r="13" spans="1:9" ht="16" x14ac:dyDescent="0.35">
      <c r="A13" s="104"/>
      <c r="B13" s="115" t="s">
        <v>5367</v>
      </c>
      <c r="C13" s="104" t="s">
        <v>5560</v>
      </c>
      <c r="D13" s="104"/>
      <c r="E13" s="115" t="s">
        <v>5488</v>
      </c>
      <c r="F13" s="104" t="s">
        <v>5625</v>
      </c>
      <c r="G13" s="104"/>
      <c r="H13" s="115" t="s">
        <v>5488</v>
      </c>
      <c r="I13" s="104" t="s">
        <v>5625</v>
      </c>
    </row>
    <row r="14" spans="1:9" ht="16" x14ac:dyDescent="0.35">
      <c r="A14" s="104"/>
      <c r="B14" s="104"/>
      <c r="C14" s="104"/>
      <c r="D14" s="104"/>
      <c r="E14" s="104" t="s">
        <v>25</v>
      </c>
      <c r="F14" s="104">
        <v>31.817298171119727</v>
      </c>
      <c r="G14" s="104"/>
      <c r="H14" s="104" t="s">
        <v>25</v>
      </c>
      <c r="I14" s="104">
        <v>31.817298171119727</v>
      </c>
    </row>
    <row r="15" spans="1:9" ht="16" x14ac:dyDescent="0.35">
      <c r="A15" s="104"/>
      <c r="B15" s="115" t="s">
        <v>5488</v>
      </c>
      <c r="C15" s="104" t="s">
        <v>5625</v>
      </c>
      <c r="D15" s="104"/>
      <c r="E15" s="104" t="s">
        <v>5321</v>
      </c>
      <c r="F15" s="104">
        <v>5.6660973709667743</v>
      </c>
      <c r="G15" s="104"/>
      <c r="H15" s="104" t="s">
        <v>33</v>
      </c>
      <c r="I15" s="104">
        <v>180.35475040877992</v>
      </c>
    </row>
    <row r="16" spans="1:9" ht="16" x14ac:dyDescent="0.35">
      <c r="A16" s="106"/>
      <c r="B16" s="104" t="s">
        <v>25</v>
      </c>
      <c r="C16" s="104">
        <v>31.817298171119727</v>
      </c>
      <c r="D16" s="104"/>
      <c r="E16" s="104" t="s">
        <v>5334</v>
      </c>
      <c r="F16" s="104">
        <v>15.178204535531759</v>
      </c>
      <c r="G16" s="104"/>
      <c r="H16" s="104" t="s">
        <v>5326</v>
      </c>
      <c r="I16" s="104">
        <v>568.9961419158584</v>
      </c>
    </row>
    <row r="17" spans="1:11" ht="16" x14ac:dyDescent="0.35">
      <c r="A17" s="104"/>
      <c r="B17" s="104" t="s">
        <v>5316</v>
      </c>
      <c r="C17" s="104">
        <v>337.86493081386755</v>
      </c>
      <c r="D17" s="104"/>
      <c r="E17" s="104" t="s">
        <v>5344</v>
      </c>
      <c r="F17" s="104">
        <v>262.67175325314247</v>
      </c>
      <c r="G17" s="104"/>
      <c r="H17" s="104" t="s">
        <v>5318</v>
      </c>
      <c r="I17" s="104">
        <v>119.45406204514822</v>
      </c>
    </row>
    <row r="18" spans="1:11" ht="16" x14ac:dyDescent="0.35">
      <c r="B18" s="104" t="s">
        <v>5334</v>
      </c>
      <c r="C18" s="104">
        <v>15.178204535531759</v>
      </c>
      <c r="D18" s="104"/>
      <c r="E18" s="104" t="s">
        <v>5324</v>
      </c>
      <c r="F18" s="104">
        <v>1193.2567877141175</v>
      </c>
      <c r="G18" s="104"/>
      <c r="H18" s="104" t="s">
        <v>5321</v>
      </c>
      <c r="I18" s="104">
        <v>5.6660973709667743</v>
      </c>
    </row>
    <row r="19" spans="1:11" ht="16" x14ac:dyDescent="0.35">
      <c r="B19" s="104" t="s">
        <v>5344</v>
      </c>
      <c r="C19" s="104">
        <v>262.67175325314247</v>
      </c>
      <c r="D19" s="104"/>
      <c r="E19" s="104" t="s">
        <v>5319</v>
      </c>
      <c r="F19" s="104">
        <v>119.45406204514822</v>
      </c>
      <c r="G19" s="104"/>
      <c r="H19" s="104" t="s">
        <v>5334</v>
      </c>
      <c r="I19" s="104">
        <v>15.178204535531759</v>
      </c>
      <c r="K19" s="84"/>
    </row>
    <row r="20" spans="1:11" ht="16" x14ac:dyDescent="0.35">
      <c r="B20" s="104" t="s">
        <v>5322</v>
      </c>
      <c r="C20" s="104">
        <v>1198.9228850850843</v>
      </c>
      <c r="D20" s="104"/>
      <c r="E20" s="104" t="s">
        <v>5336</v>
      </c>
      <c r="F20" s="104">
        <v>71.756027134764651</v>
      </c>
      <c r="G20" s="104"/>
      <c r="H20" s="104" t="s">
        <v>5339</v>
      </c>
      <c r="I20" s="104">
        <v>6.7336338187328257</v>
      </c>
      <c r="K20" s="84"/>
    </row>
    <row r="21" spans="1:11" ht="16" x14ac:dyDescent="0.35">
      <c r="B21" s="104" t="s">
        <v>5561</v>
      </c>
      <c r="C21" s="104">
        <v>9.2457045997380387</v>
      </c>
      <c r="D21" s="104"/>
      <c r="E21" s="104" t="s">
        <v>5343</v>
      </c>
      <c r="F21" s="104">
        <v>9.2457045997380387</v>
      </c>
      <c r="G21" s="104"/>
      <c r="H21" s="104" t="s">
        <v>11</v>
      </c>
      <c r="I21" s="104">
        <v>289.19575821632554</v>
      </c>
    </row>
    <row r="22" spans="1:11" ht="16" x14ac:dyDescent="0.35">
      <c r="B22" s="104" t="s">
        <v>5336</v>
      </c>
      <c r="C22" s="104">
        <v>71.756027134764651</v>
      </c>
      <c r="D22" s="104"/>
      <c r="E22" s="104" t="s">
        <v>5340</v>
      </c>
      <c r="F22" s="104">
        <v>0</v>
      </c>
      <c r="G22" s="104"/>
      <c r="H22" s="104" t="s">
        <v>5328</v>
      </c>
      <c r="I22" s="104">
        <v>134.15221311919825</v>
      </c>
    </row>
    <row r="23" spans="1:11" ht="16" x14ac:dyDescent="0.35">
      <c r="B23" s="104" t="s">
        <v>5489</v>
      </c>
      <c r="C23" s="104">
        <v>1927.4568035932484</v>
      </c>
      <c r="D23" s="104"/>
      <c r="E23" s="104" t="s">
        <v>5315</v>
      </c>
      <c r="F23" s="104">
        <v>218.41086876871927</v>
      </c>
      <c r="G23" s="104"/>
      <c r="H23" s="104" t="s">
        <v>5344</v>
      </c>
      <c r="I23" s="104">
        <v>262.67175325314247</v>
      </c>
    </row>
    <row r="24" spans="1:11" ht="16" x14ac:dyDescent="0.35">
      <c r="B24" s="104"/>
      <c r="C24" s="104"/>
      <c r="D24" s="104"/>
      <c r="E24" s="104" t="s">
        <v>5489</v>
      </c>
      <c r="F24" s="104">
        <v>1927.4568035932484</v>
      </c>
      <c r="G24" s="104"/>
      <c r="H24" s="104" t="s">
        <v>15</v>
      </c>
      <c r="I24" s="104">
        <v>20.557924053956103</v>
      </c>
    </row>
    <row r="25" spans="1:11" ht="16" x14ac:dyDescent="0.35">
      <c r="B25" s="104"/>
      <c r="C25" s="104"/>
      <c r="D25" s="104"/>
      <c r="E25" s="104"/>
      <c r="F25" s="104"/>
      <c r="G25" s="104"/>
      <c r="H25" s="104" t="s">
        <v>5314</v>
      </c>
      <c r="I25" s="104">
        <v>211.67723494998646</v>
      </c>
    </row>
    <row r="26" spans="1:11" ht="16" x14ac:dyDescent="0.35">
      <c r="A26" s="106"/>
      <c r="B26" s="104"/>
      <c r="C26" s="104"/>
      <c r="D26" s="104"/>
      <c r="E26" s="104"/>
      <c r="F26" s="104"/>
      <c r="G26" s="104"/>
      <c r="H26" s="104" t="s">
        <v>5336</v>
      </c>
      <c r="I26" s="104">
        <v>71.756027134764651</v>
      </c>
    </row>
    <row r="27" spans="1:11" ht="16" x14ac:dyDescent="0.35">
      <c r="A27" s="106"/>
      <c r="B27" s="104"/>
      <c r="C27" s="104"/>
      <c r="D27" s="104"/>
      <c r="E27" s="104"/>
      <c r="F27" s="104"/>
      <c r="G27" s="104"/>
      <c r="H27" s="104" t="s">
        <v>5343</v>
      </c>
      <c r="I27" s="104">
        <v>9.2457045997380387</v>
      </c>
    </row>
    <row r="28" spans="1:11" ht="16" x14ac:dyDescent="0.35">
      <c r="A28" s="106"/>
      <c r="B28" s="104"/>
      <c r="C28" s="104"/>
      <c r="D28" s="104"/>
      <c r="E28" s="104"/>
      <c r="F28" s="104"/>
      <c r="G28" s="104"/>
      <c r="H28" s="104" t="s">
        <v>5340</v>
      </c>
      <c r="I28" s="104">
        <v>0</v>
      </c>
    </row>
    <row r="29" spans="1:11" ht="16" x14ac:dyDescent="0.35">
      <c r="A29" s="106"/>
      <c r="B29" s="104"/>
      <c r="C29" s="104"/>
      <c r="D29" s="104"/>
      <c r="E29" s="104"/>
      <c r="F29" s="104"/>
      <c r="G29" s="104"/>
      <c r="H29" s="104" t="s">
        <v>5489</v>
      </c>
      <c r="I29" s="104">
        <v>1927.4568035932496</v>
      </c>
    </row>
    <row r="30" spans="1:11" x14ac:dyDescent="0.35">
      <c r="A30" s="106"/>
    </row>
    <row r="31" spans="1:11" x14ac:dyDescent="0.35">
      <c r="A31" s="106"/>
      <c r="E31" s="106"/>
      <c r="F31" s="106"/>
    </row>
    <row r="32" spans="1:11" x14ac:dyDescent="0.35">
      <c r="A32" s="106"/>
      <c r="E32" s="106"/>
      <c r="F32" s="106"/>
    </row>
    <row r="33" spans="1:9" x14ac:dyDescent="0.35">
      <c r="A33" s="106"/>
      <c r="B33" s="106"/>
      <c r="C33" s="106"/>
      <c r="D33" s="106"/>
      <c r="E33" s="106"/>
      <c r="F33" s="106"/>
    </row>
    <row r="34" spans="1:9" x14ac:dyDescent="0.35">
      <c r="A34" s="106"/>
      <c r="B34" s="106"/>
      <c r="C34" s="106"/>
      <c r="D34" s="106"/>
      <c r="E34" s="106"/>
      <c r="F34" s="106"/>
    </row>
    <row r="37" spans="1:9" x14ac:dyDescent="0.35">
      <c r="F37" s="85"/>
      <c r="G37" s="86"/>
      <c r="H37" s="86"/>
    </row>
    <row r="38" spans="1:9" x14ac:dyDescent="0.35">
      <c r="F38" s="85"/>
      <c r="G38" s="86"/>
      <c r="H38" s="86"/>
    </row>
    <row r="39" spans="1:9" ht="16" x14ac:dyDescent="0.4">
      <c r="B39" s="98"/>
      <c r="C39" s="98"/>
      <c r="D39" s="101" t="s">
        <v>5570</v>
      </c>
      <c r="E39" s="105"/>
      <c r="F39" s="116" t="s">
        <v>5626</v>
      </c>
      <c r="G39" s="99"/>
      <c r="H39" s="100"/>
      <c r="I39" s="100"/>
    </row>
    <row r="40" spans="1:9" x14ac:dyDescent="0.35">
      <c r="B40" s="95" t="s">
        <v>5563</v>
      </c>
      <c r="C40" s="94" t="s">
        <v>5564</v>
      </c>
      <c r="D40" s="87"/>
      <c r="E40" s="88" t="s">
        <v>5563</v>
      </c>
      <c r="F40" s="88" t="s">
        <v>5564</v>
      </c>
      <c r="G40" s="87"/>
      <c r="H40" s="88" t="s">
        <v>5563</v>
      </c>
      <c r="I40" s="88" t="s">
        <v>5564</v>
      </c>
    </row>
    <row r="41" spans="1:9" x14ac:dyDescent="0.35">
      <c r="B41" s="96" t="s">
        <v>25</v>
      </c>
      <c r="C41" s="96">
        <f>GETPIVOTDATA("NUR  DU 05/04/2026",$B$15,"CATEGORIE","ACCESS-ISSUE")</f>
        <v>31.817298171119727</v>
      </c>
      <c r="D41" s="89"/>
      <c r="E41" s="90" t="s">
        <v>25</v>
      </c>
      <c r="F41" s="90">
        <f>GETPIVOTDATA("NUR  DU 05/04/2026",$E$13,"CAUSE","ACCESS-ISSUE")</f>
        <v>31.817298171119727</v>
      </c>
      <c r="G41" s="89"/>
      <c r="H41" s="90" t="s">
        <v>25</v>
      </c>
      <c r="I41" s="90">
        <f>GETPIVOTDATA("NUR  DU 05/04/2026",$H$13,"OCM NOMENCLATURE","ACCESS-ISSUE")</f>
        <v>31.817298171119727</v>
      </c>
    </row>
    <row r="42" spans="1:9" x14ac:dyDescent="0.35">
      <c r="B42" s="96" t="s">
        <v>5316</v>
      </c>
      <c r="C42" s="96">
        <f>GETPIVOTDATA("NUR  DU 05/04/2026",$B$15,"CATEGORIE","ACTIVE")</f>
        <v>337.86493081386755</v>
      </c>
      <c r="D42" s="89"/>
      <c r="E42" s="90" t="s">
        <v>5566</v>
      </c>
      <c r="F42" s="90">
        <f>GETPIVOTDATA("NUR  DU 05/04/2026",$E$13,"CAUSE","ENVTECH")</f>
        <v>5.6660973709667743</v>
      </c>
      <c r="G42" s="89"/>
      <c r="H42" s="90" t="s">
        <v>5565</v>
      </c>
      <c r="I42" s="90">
        <f>GETPIVOTDATA("NUR  DU 05/04/2026",$H$13,"OCM NOMENCLATURE","AKTIVCO")</f>
        <v>180.35475040877992</v>
      </c>
    </row>
    <row r="43" spans="1:9" x14ac:dyDescent="0.35">
      <c r="B43" s="96" t="s">
        <v>5344</v>
      </c>
      <c r="C43" s="96">
        <f>GETPIVOTDATA("NUR  DU 05/04/2026",$B$15,"CATEGORIE","No root cause")</f>
        <v>262.67175325314247</v>
      </c>
      <c r="D43" s="89"/>
      <c r="E43" s="90" t="s">
        <v>5344</v>
      </c>
      <c r="F43" s="90">
        <f>GETPIVOTDATA("NUR  DU 05/04/2026",$E$13,"CAUSE","No root cause")</f>
        <v>262.67175325314247</v>
      </c>
      <c r="G43" s="89"/>
      <c r="H43" s="90" t="s">
        <v>5326</v>
      </c>
      <c r="I43" s="90">
        <f>GETPIVOTDATA("NUR  DU 05/04/2026",$H$13,"OCM NOMENCLATURE","AKTIVCO GRID ONLY")</f>
        <v>568.9961419158584</v>
      </c>
    </row>
    <row r="44" spans="1:9" x14ac:dyDescent="0.35">
      <c r="B44" s="96" t="s">
        <v>5322</v>
      </c>
      <c r="C44" s="96">
        <f>GETPIVOTDATA("NUR  DU 05/04/2026",$B$15,"CATEGORIE","PASSIVE")</f>
        <v>1198.9228850850843</v>
      </c>
      <c r="D44" s="91"/>
      <c r="E44" s="90" t="s">
        <v>5324</v>
      </c>
      <c r="F44" s="90">
        <f>GETPIVOTDATA("NUR  DU 05/04/2026",$E$13,"CAUSE","POWER ISSUE")</f>
        <v>1193.2567877141175</v>
      </c>
      <c r="G44" s="91"/>
      <c r="H44" s="90" t="s">
        <v>5567</v>
      </c>
      <c r="I44" s="90">
        <f>GETPIVOTDATA("NUR  DU 05/04/2026",$H$13,"OCM NOMENCLATURE","BSS")</f>
        <v>119.45406204514822</v>
      </c>
    </row>
    <row r="45" spans="1:9" x14ac:dyDescent="0.35">
      <c r="B45" s="96" t="s">
        <v>5561</v>
      </c>
      <c r="C45" s="96">
        <f>GETPIVOTDATA("NUR  DU 05/04/2026",$B$15,"CATEGORIE","PLANNED WORKS")</f>
        <v>9.2457045997380387</v>
      </c>
      <c r="D45" s="89"/>
      <c r="E45" s="90" t="s">
        <v>5319</v>
      </c>
      <c r="F45" s="90">
        <f>GETPIVOTDATA("NUR  DU 05/04/2026",$E$13,"CAUSE","RAN ISSUE")</f>
        <v>119.45406204514822</v>
      </c>
      <c r="G45" s="89"/>
      <c r="H45" s="90" t="s">
        <v>5321</v>
      </c>
      <c r="I45" s="90">
        <f>GETPIVOTDATA("NUR  DU 05/04/2026",$H$13,"OCM NOMENCLATURE","ENVTECH")</f>
        <v>5.6660973709667743</v>
      </c>
    </row>
    <row r="46" spans="1:9" x14ac:dyDescent="0.35">
      <c r="B46" s="96" t="s">
        <v>5336</v>
      </c>
      <c r="C46" s="96">
        <f>GETPIVOTDATA("NUR  DU 05/04/2026",$B$15,"CATEGORIE","SPARE-ISSUE")</f>
        <v>71.756027134764651</v>
      </c>
      <c r="D46" s="89"/>
      <c r="E46" s="90" t="s">
        <v>5336</v>
      </c>
      <c r="F46" s="90">
        <f>GETPIVOTDATA("NUR  DU 05/04/2026",$E$13,"CAUSE","SPARE-ISSUE")</f>
        <v>71.756027134764651</v>
      </c>
      <c r="G46" s="89"/>
      <c r="H46" s="90" t="s">
        <v>5339</v>
      </c>
      <c r="I46" s="90">
        <f>GETPIVOTDATA("NUR  DU 05/04/2026",$H$13,"OCM NOMENCLATURE","Fiber AOF")</f>
        <v>6.7336338187328257</v>
      </c>
    </row>
    <row r="47" spans="1:9" x14ac:dyDescent="0.35">
      <c r="B47" s="96" t="str">
        <f>B21</f>
        <v>PLANNED WORKS</v>
      </c>
      <c r="C47" s="96">
        <f>GETPIVOTDATA("NUR  DU 05/04/2026",$B$15,"CATEGORIE","PLANNED WORKS")</f>
        <v>9.2457045997380387</v>
      </c>
      <c r="D47" s="89"/>
      <c r="E47" s="90" t="s">
        <v>5561</v>
      </c>
      <c r="F47" s="90">
        <f>GETPIVOTDATA("NUR  DU 05/04/2026",$E$13,"CAUSE","TRAVAUX OCM")</f>
        <v>9.2457045997380387</v>
      </c>
      <c r="G47" s="89"/>
      <c r="H47" s="90" t="s">
        <v>11</v>
      </c>
      <c r="I47" s="90">
        <f>GETPIVOTDATA("NUR  DU 05/04/2026",$H$13,"OCM NOMENCLATURE","IHS")</f>
        <v>289.19575821632554</v>
      </c>
    </row>
    <row r="48" spans="1:9" x14ac:dyDescent="0.35">
      <c r="B48" s="97" t="s">
        <v>5489</v>
      </c>
      <c r="C48" s="97">
        <f>GETPIVOTDATA("NUR  DU 05/04/2026",$B$15)</f>
        <v>1927.4568035932484</v>
      </c>
      <c r="D48" s="89"/>
      <c r="E48" s="92" t="s">
        <v>5315</v>
      </c>
      <c r="F48" s="92">
        <f>GETPIVOTDATA("NUR  DU 05/04/2026",$E$13,"CAUSE","TX ISSUE")</f>
        <v>218.41086876871927</v>
      </c>
      <c r="G48" s="89"/>
      <c r="H48" s="90" t="s">
        <v>5328</v>
      </c>
      <c r="I48" s="90">
        <f>GETPIVOTDATA("NUR  DU 05/04/2026",$H$13,"OCM NOMENCLATURE","IHS GRID ONLY")</f>
        <v>134.15221311919825</v>
      </c>
    </row>
    <row r="49" spans="1:9" x14ac:dyDescent="0.35">
      <c r="B49" s="89"/>
      <c r="C49" s="89"/>
      <c r="D49" s="89"/>
      <c r="E49" s="93" t="s">
        <v>5489</v>
      </c>
      <c r="F49" s="93">
        <f>GETPIVOTDATA("NUR  DU 05/04/2026",$E$13)</f>
        <v>1927.4568035932484</v>
      </c>
      <c r="G49" s="89"/>
      <c r="H49" s="90" t="s">
        <v>5344</v>
      </c>
      <c r="I49" s="90">
        <f>GETPIVOTDATA("NUR  DU 05/04/2026",$H$13,"OCM NOMENCLATURE","No root cause")</f>
        <v>262.67175325314247</v>
      </c>
    </row>
    <row r="50" spans="1:9" x14ac:dyDescent="0.35">
      <c r="B50" s="89"/>
      <c r="C50" s="89"/>
      <c r="D50" s="89"/>
      <c r="E50" s="89"/>
      <c r="F50" s="89"/>
      <c r="G50" s="89"/>
      <c r="H50" s="90" t="s">
        <v>5568</v>
      </c>
      <c r="I50" s="90">
        <f>GETPIVOTDATA("NUR  DU 05/04/2026",$H$13,"OCM NOMENCLATURE","Partners")</f>
        <v>20.557924053956103</v>
      </c>
    </row>
    <row r="51" spans="1:9" x14ac:dyDescent="0.35">
      <c r="B51" s="89"/>
      <c r="C51" s="89"/>
      <c r="D51" s="89"/>
      <c r="E51" s="89"/>
      <c r="F51" s="89"/>
      <c r="G51" s="89"/>
      <c r="H51" s="90" t="s">
        <v>5569</v>
      </c>
      <c r="I51" s="90">
        <f>GETPIVOTDATA("NUR  DU 05/04/2026",$H$13,"OCM NOMENCLATURE","PDH")</f>
        <v>211.67723494998646</v>
      </c>
    </row>
    <row r="52" spans="1:9" x14ac:dyDescent="0.35">
      <c r="B52" s="89"/>
      <c r="C52" s="89"/>
      <c r="D52" s="89"/>
      <c r="E52" s="89"/>
      <c r="F52" s="89"/>
      <c r="G52" s="89"/>
      <c r="H52" s="90" t="s">
        <v>5336</v>
      </c>
      <c r="I52" s="90">
        <f>GETPIVOTDATA("NUR  DU 05/04/2026",$H$13,"OCM NOMENCLATURE","SPARE-ISSUE")</f>
        <v>71.756027134764651</v>
      </c>
    </row>
    <row r="53" spans="1:9" x14ac:dyDescent="0.35">
      <c r="B53" s="89"/>
      <c r="C53" s="89"/>
      <c r="D53" s="89"/>
      <c r="E53" s="89"/>
      <c r="F53" s="89"/>
      <c r="G53" s="89"/>
      <c r="H53" s="90" t="s">
        <v>5561</v>
      </c>
      <c r="I53" s="90">
        <f>GETPIVOTDATA("NUR  DU 05/04/2026",$H$13,"OCM NOMENCLATURE","TRAVAUX OCM")</f>
        <v>9.2457045997380387</v>
      </c>
    </row>
    <row r="54" spans="1:9" x14ac:dyDescent="0.35">
      <c r="B54" s="89"/>
      <c r="C54" s="89"/>
      <c r="D54" s="89"/>
      <c r="E54" s="89"/>
      <c r="F54" s="89"/>
      <c r="G54" s="89"/>
      <c r="H54" s="94" t="s">
        <v>5489</v>
      </c>
      <c r="I54" s="94">
        <f>GETPIVOTDATA("NUR  DU 05/04/2026",$H$13)</f>
        <v>1927.4568035932496</v>
      </c>
    </row>
    <row r="55" spans="1:9" x14ac:dyDescent="0.35">
      <c r="A55" s="89"/>
      <c r="B55" s="89"/>
      <c r="C55" s="89"/>
      <c r="D55" s="89"/>
      <c r="E55" s="89"/>
      <c r="F55" s="89"/>
    </row>
    <row r="57" spans="1:9" x14ac:dyDescent="0.35">
      <c r="B57" t="s">
        <v>886</v>
      </c>
    </row>
  </sheetData>
  <conditionalFormatting sqref="B41:C47">
    <cfRule type="colorScale" priority="3">
      <colorScale>
        <cfvo type="min"/>
        <cfvo type="max"/>
        <color rgb="FFFCFCFF"/>
        <color rgb="FFF8696B"/>
      </colorScale>
    </cfRule>
  </conditionalFormatting>
  <conditionalFormatting sqref="E41:F48">
    <cfRule type="colorScale" priority="2">
      <colorScale>
        <cfvo type="min"/>
        <cfvo type="max"/>
        <color rgb="FFFCFCFF"/>
        <color rgb="FFF8696B"/>
      </colorScale>
    </cfRule>
  </conditionalFormatting>
  <conditionalFormatting sqref="H41:I53">
    <cfRule type="colorScale" priority="621">
      <colorScale>
        <cfvo type="min"/>
        <cfvo type="max"/>
        <color rgb="FFFCFCFF"/>
        <color rgb="FFF8696B"/>
      </colorScale>
    </cfRule>
  </conditionalFormatting>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D657-C093-4DDA-AB1B-DF003FDEFD5C}">
  <sheetPr codeName="Sheet1"/>
  <dimension ref="A1:BP2471"/>
  <sheetViews>
    <sheetView tabSelected="1" zoomScale="70" zoomScaleNormal="70" workbookViewId="0">
      <pane xSplit="5" ySplit="2" topLeftCell="AH3" activePane="bottomRight" state="frozen"/>
      <selection pane="topRight" activeCell="F1" sqref="F1"/>
      <selection pane="bottomLeft" activeCell="A3" sqref="A3"/>
      <selection pane="bottomRight" activeCell="AH8" sqref="AH8"/>
    </sheetView>
  </sheetViews>
  <sheetFormatPr defaultColWidth="8.90625" defaultRowHeight="14.5" x14ac:dyDescent="0.35"/>
  <cols>
    <col min="1" max="1" width="14.453125" style="36" customWidth="1"/>
    <col min="2" max="2" width="13.90625" style="36" customWidth="1"/>
    <col min="3" max="3" width="18.453125" style="36" customWidth="1"/>
    <col min="4" max="4" width="18.54296875" style="36" customWidth="1"/>
    <col min="5" max="5" width="18" style="36" customWidth="1"/>
    <col min="6" max="6" width="8.90625" style="36"/>
    <col min="7" max="7" width="12.90625" style="36" customWidth="1"/>
    <col min="8" max="8" width="12.90625" style="54" customWidth="1"/>
    <col min="9" max="11" width="12.90625" style="36" customWidth="1"/>
    <col min="12" max="18" width="14.453125" style="37" customWidth="1"/>
    <col min="19" max="28" width="13.36328125" style="38" customWidth="1"/>
    <col min="29" max="29" width="14.36328125" style="38" customWidth="1"/>
    <col min="30" max="32" width="13.36328125" style="38" customWidth="1"/>
    <col min="33" max="34" width="13.453125" style="28" customWidth="1"/>
    <col min="35" max="35" width="23.7265625" style="38" customWidth="1"/>
    <col min="36" max="36" width="17.7265625" style="38" customWidth="1"/>
    <col min="37" max="37" width="19.453125" style="83" customWidth="1"/>
    <col min="38" max="38" width="17.26953125" style="38" customWidth="1"/>
    <col min="39" max="40" width="42.1796875" style="28" customWidth="1"/>
    <col min="41" max="41" width="34.90625" style="28" customWidth="1"/>
    <col min="42" max="43" width="42.1796875" style="28" customWidth="1"/>
    <col min="44" max="46" width="23.453125" style="28" customWidth="1"/>
    <col min="47" max="47" width="18.453125" style="36" customWidth="1"/>
    <col min="48" max="50" width="18" style="28" customWidth="1"/>
    <col min="51" max="55" width="28.1796875" style="28" customWidth="1"/>
    <col min="56" max="56" width="22.54296875" style="28" customWidth="1"/>
    <col min="57" max="60" width="24.1796875" style="28" customWidth="1"/>
    <col min="61" max="61" width="18.08984375" style="28" customWidth="1"/>
    <col min="62" max="62" width="35" style="28" customWidth="1"/>
    <col min="63" max="63" width="25" style="28" customWidth="1"/>
    <col min="64" max="64" width="22.453125" style="28" customWidth="1"/>
    <col min="65" max="65" width="25" style="28" customWidth="1"/>
    <col min="66" max="66" width="29.54296875" style="28" customWidth="1"/>
    <col min="67" max="16384" width="8.90625" style="28"/>
  </cols>
  <sheetData>
    <row r="1" spans="1:68" s="26" customFormat="1" ht="13" customHeight="1" x14ac:dyDescent="0.35">
      <c r="A1" s="11"/>
      <c r="B1" s="16"/>
      <c r="C1" s="11"/>
      <c r="D1" s="11"/>
      <c r="E1" s="11"/>
      <c r="F1" s="11"/>
      <c r="G1" s="11"/>
      <c r="H1" s="55"/>
      <c r="I1" s="35">
        <f t="shared" ref="I1:AB1" si="0">SUBTOTAL(9,I3:I2458)</f>
        <v>2961.4907322854588</v>
      </c>
      <c r="J1" s="35">
        <f t="shared" si="0"/>
        <v>3313.6944108108173</v>
      </c>
      <c r="K1" s="35">
        <f t="shared" si="0"/>
        <v>3288.5808217134313</v>
      </c>
      <c r="L1" s="35">
        <f t="shared" si="0"/>
        <v>2931.9361761215855</v>
      </c>
      <c r="M1" s="35">
        <f t="shared" si="0"/>
        <v>3209.911987405816</v>
      </c>
      <c r="N1" s="35">
        <f t="shared" si="0"/>
        <v>2613.8487615817371</v>
      </c>
      <c r="O1" s="35">
        <f t="shared" si="0"/>
        <v>2422.1886090395155</v>
      </c>
      <c r="P1" s="35">
        <f t="shared" si="0"/>
        <v>2845.6172515031794</v>
      </c>
      <c r="Q1" s="35">
        <f t="shared" si="0"/>
        <v>3700.0174209332531</v>
      </c>
      <c r="R1" s="35">
        <f t="shared" si="0"/>
        <v>2721.2075241144976</v>
      </c>
      <c r="S1" s="35">
        <f t="shared" si="0"/>
        <v>2735.1020425969305</v>
      </c>
      <c r="T1" s="35">
        <f t="shared" si="0"/>
        <v>3039.2399747346085</v>
      </c>
      <c r="U1" s="35">
        <f t="shared" si="0"/>
        <v>2898.7683615708288</v>
      </c>
      <c r="V1" s="35">
        <f t="shared" si="0"/>
        <v>2818.6535745125962</v>
      </c>
      <c r="W1" s="35">
        <f t="shared" si="0"/>
        <v>3224.5483595028509</v>
      </c>
      <c r="X1" s="35">
        <f t="shared" si="0"/>
        <v>2912.9427793745654</v>
      </c>
      <c r="Y1" s="35">
        <f t="shared" si="0"/>
        <v>2722.6223071072513</v>
      </c>
      <c r="Z1" s="35">
        <f t="shared" si="0"/>
        <v>2436.7910894488964</v>
      </c>
      <c r="AA1" s="35">
        <f t="shared" si="0"/>
        <v>2267.0743661982265</v>
      </c>
      <c r="AB1" s="35">
        <f t="shared" si="0"/>
        <v>2662.6964119842928</v>
      </c>
      <c r="AC1" s="17"/>
      <c r="AD1" s="18"/>
      <c r="AE1" s="18"/>
      <c r="AF1" s="35">
        <f>SUBTOTAL(9,AF3:AF2458)</f>
        <v>2339.0752719240304</v>
      </c>
      <c r="AG1" s="19"/>
      <c r="AH1" s="19"/>
      <c r="AI1" s="16"/>
      <c r="AJ1" s="16"/>
      <c r="AK1" s="81"/>
      <c r="AL1" s="16"/>
      <c r="AM1" s="20"/>
      <c r="AN1" s="20"/>
      <c r="AO1" s="19"/>
      <c r="AP1" s="19"/>
      <c r="AQ1" s="19"/>
      <c r="AR1" s="20"/>
      <c r="AS1" s="19"/>
      <c r="AT1" s="20"/>
      <c r="AU1" s="11"/>
      <c r="AV1" s="20"/>
      <c r="AW1" s="20"/>
      <c r="AX1" s="20"/>
      <c r="AY1" s="21"/>
      <c r="AZ1" s="21"/>
      <c r="BA1" s="21"/>
      <c r="BB1" s="21"/>
      <c r="BC1" s="21"/>
      <c r="BD1" s="21"/>
      <c r="BE1" s="21"/>
      <c r="BF1" s="21"/>
      <c r="BG1" s="21"/>
      <c r="BH1" s="21"/>
      <c r="BI1" s="21"/>
    </row>
    <row r="2" spans="1:68" s="52" customFormat="1" x14ac:dyDescent="0.35">
      <c r="A2" s="43" t="s">
        <v>0</v>
      </c>
      <c r="B2" s="43" t="s">
        <v>1</v>
      </c>
      <c r="C2" s="43" t="s">
        <v>5365</v>
      </c>
      <c r="D2" s="43" t="s">
        <v>2</v>
      </c>
      <c r="E2" s="43" t="s">
        <v>5518</v>
      </c>
      <c r="F2" s="43" t="s">
        <v>3</v>
      </c>
      <c r="G2" s="43" t="s">
        <v>4</v>
      </c>
      <c r="H2" s="43" t="s">
        <v>5368</v>
      </c>
      <c r="I2" s="43" t="s">
        <v>5524</v>
      </c>
      <c r="J2" s="43" t="s">
        <v>5523</v>
      </c>
      <c r="K2" s="43" t="s">
        <v>5538</v>
      </c>
      <c r="L2" s="43" t="s">
        <v>5539</v>
      </c>
      <c r="M2" s="44" t="s">
        <v>5540</v>
      </c>
      <c r="N2" s="44" t="s">
        <v>5541</v>
      </c>
      <c r="O2" s="44" t="s">
        <v>5542</v>
      </c>
      <c r="P2" s="44" t="s">
        <v>5543</v>
      </c>
      <c r="Q2" s="44" t="s">
        <v>5548</v>
      </c>
      <c r="R2" s="44" t="s">
        <v>5557</v>
      </c>
      <c r="S2" s="44" t="s">
        <v>5558</v>
      </c>
      <c r="T2" s="45" t="s">
        <v>5562</v>
      </c>
      <c r="U2" s="45" t="s">
        <v>5571</v>
      </c>
      <c r="V2" s="45" t="s">
        <v>5572</v>
      </c>
      <c r="W2" s="45" t="s">
        <v>5573</v>
      </c>
      <c r="X2" s="45" t="s">
        <v>5594</v>
      </c>
      <c r="Y2" s="45" t="s">
        <v>5592</v>
      </c>
      <c r="Z2" s="45" t="s">
        <v>5601</v>
      </c>
      <c r="AA2" s="45" t="s">
        <v>5600</v>
      </c>
      <c r="AB2" s="45" t="s">
        <v>5600</v>
      </c>
      <c r="AC2" s="45" t="s">
        <v>5495</v>
      </c>
      <c r="AD2" s="45" t="s">
        <v>5496</v>
      </c>
      <c r="AE2" s="45" t="s">
        <v>5497</v>
      </c>
      <c r="AF2" s="45" t="s">
        <v>5617</v>
      </c>
      <c r="AG2" s="43" t="s">
        <v>5367</v>
      </c>
      <c r="AH2" s="43" t="s">
        <v>5531</v>
      </c>
      <c r="AI2" s="15" t="s">
        <v>7</v>
      </c>
      <c r="AJ2" s="15" t="s">
        <v>6</v>
      </c>
      <c r="AK2" s="82" t="s">
        <v>8</v>
      </c>
      <c r="AL2" s="15" t="s">
        <v>5</v>
      </c>
      <c r="AM2" s="58" t="s">
        <v>5644</v>
      </c>
      <c r="AN2" s="58" t="s">
        <v>6237</v>
      </c>
      <c r="AO2" s="53" t="s">
        <v>5643</v>
      </c>
      <c r="AP2" s="58" t="s">
        <v>5642</v>
      </c>
      <c r="AQ2" s="58" t="s">
        <v>6225</v>
      </c>
      <c r="AR2" s="46" t="s">
        <v>5641</v>
      </c>
      <c r="AS2" s="46" t="s">
        <v>5640</v>
      </c>
      <c r="AT2" s="46" t="s">
        <v>5616</v>
      </c>
      <c r="AU2" s="46" t="s">
        <v>5639</v>
      </c>
      <c r="AV2" s="47" t="s">
        <v>5627</v>
      </c>
      <c r="AW2" s="47" t="s">
        <v>5628</v>
      </c>
      <c r="AX2" s="47" t="s">
        <v>5629</v>
      </c>
      <c r="AY2" s="48" t="s">
        <v>5630</v>
      </c>
      <c r="AZ2" s="48" t="s">
        <v>5631</v>
      </c>
      <c r="BA2" s="48" t="s">
        <v>5632</v>
      </c>
      <c r="BB2" s="49" t="s">
        <v>5745</v>
      </c>
      <c r="BC2" s="49" t="s">
        <v>5744</v>
      </c>
      <c r="BD2" s="49" t="s">
        <v>5743</v>
      </c>
      <c r="BE2" s="50" t="s">
        <v>5633</v>
      </c>
      <c r="BF2" s="50" t="s">
        <v>5634</v>
      </c>
      <c r="BG2" s="50" t="s">
        <v>5635</v>
      </c>
      <c r="BH2" s="50" t="s">
        <v>5636</v>
      </c>
      <c r="BI2" s="48" t="s">
        <v>5637</v>
      </c>
      <c r="BJ2" s="51" t="s">
        <v>5638</v>
      </c>
      <c r="BK2" s="52" t="s">
        <v>5574</v>
      </c>
      <c r="BL2" s="52" t="s">
        <v>5544</v>
      </c>
      <c r="BM2" s="52" t="s">
        <v>5546</v>
      </c>
      <c r="BN2" s="52" t="s">
        <v>5545</v>
      </c>
      <c r="BO2" s="52" t="s">
        <v>5576</v>
      </c>
      <c r="BP2" s="52" t="s">
        <v>5577</v>
      </c>
    </row>
    <row r="3" spans="1:68" s="9" customFormat="1" ht="19.5" customHeight="1" x14ac:dyDescent="0.35">
      <c r="A3" s="1" t="s">
        <v>3450</v>
      </c>
      <c r="B3" s="8" t="s">
        <v>3451</v>
      </c>
      <c r="C3" s="3" t="str">
        <f>_xlfn.XLOOKUP(B3,'[1]daily break down'!$D:$D,'[1]daily break down'!$E:$E,"")</f>
        <v>Yaounde</v>
      </c>
      <c r="D3" s="1" t="s">
        <v>11</v>
      </c>
      <c r="E3" s="1" t="s">
        <v>12</v>
      </c>
      <c r="F3" s="3" t="s">
        <v>37</v>
      </c>
      <c r="G3" s="1" t="s">
        <v>38</v>
      </c>
      <c r="H3" s="41" t="str">
        <f>_xlfn.XLOOKUP(B3,[2]CALCULATION!$B:$B,[2]CALCULATION!$H:$H,"")</f>
        <v>ZTE</v>
      </c>
      <c r="I3" s="34">
        <v>0</v>
      </c>
      <c r="J3" s="34">
        <v>0</v>
      </c>
      <c r="K3" s="34">
        <v>0</v>
      </c>
      <c r="L3" s="34">
        <v>0</v>
      </c>
      <c r="M3" s="34">
        <v>0</v>
      </c>
      <c r="N3" s="34">
        <v>0</v>
      </c>
      <c r="O3" s="34">
        <v>0</v>
      </c>
      <c r="P3" s="34">
        <v>0</v>
      </c>
      <c r="Q3" s="34">
        <v>0</v>
      </c>
      <c r="R3" s="34">
        <v>0</v>
      </c>
      <c r="S3" s="109">
        <v>3.1333557341916993</v>
      </c>
      <c r="T3" s="109">
        <f>_xlfn.XLOOKUP(B3,'[3]Nur des jours'!$B:$B,'[3]Nur des jours'!$U:$U,"")</f>
        <v>0</v>
      </c>
      <c r="U3" s="109">
        <v>0</v>
      </c>
      <c r="V3" s="109">
        <v>0</v>
      </c>
      <c r="W3" s="109">
        <v>0</v>
      </c>
      <c r="X3" s="109">
        <v>1.9887004077812309</v>
      </c>
      <c r="Y3" s="109">
        <v>0</v>
      </c>
      <c r="Z3" s="109">
        <v>0</v>
      </c>
      <c r="AA3" s="109">
        <v>0</v>
      </c>
      <c r="AB3" s="109">
        <v>0</v>
      </c>
      <c r="AC3" s="109">
        <v>0</v>
      </c>
      <c r="AD3" s="109">
        <v>25.186281709966647</v>
      </c>
      <c r="AE3" s="109">
        <v>48.305168177654501</v>
      </c>
      <c r="AF3" s="109">
        <v>48.305168177654501</v>
      </c>
      <c r="AG3" s="57" t="str">
        <f>_xlfn.XLOOKUP(B3,[3]CALCULATION!$B:$B,[3]CALCULATION!$M:$M,"")</f>
        <v>Operationnel</v>
      </c>
      <c r="AH3" s="57"/>
      <c r="AI3" s="56" t="str" cm="1">
        <f t="array" ref="AI3">IFERROR(_xlfn.IFS(
AK3="MPR ISSUE","PDH",
AK3="BSS Hardware Issue","BSS",
AK3="Sites strategiques, MLL, Pylone, etc.","ENVTECH",
AK3="AKTIVCO DEFAUT GE &amp; POWER Cabinet","AKTIVCO",
AK3="AKTIVCO Coupure ENEO &amp; Baisse de tension","AKTIVCO GRID ONLY",
AK3="Coupure ENEO &amp; Baisse de tension","IHS GRID ONLY",
AK3="Defaut GE &amp; POWER Cabinet","IHS",
AK3="Sharing","Partners",
AK3="Sites strategiques &amp; DataCenter","SST &amp; DC",
AK3="Exclu","Exclu",
AK3="SAT","SAT",
AK3="SPARE-ISSUE","SPARE-ISSUE",
AK3="Fiber CAmtel","TRANS_FO_CAMTEL",
AK3="Fiber AOF","Fiber AOF",
AK3="Projet OCM (HUAWEI)","TRAVAUX-HUAWEI",
AK3="Projet OCM (NOKIA)","TRAVAUX-NOKIA",
AK3="ACCESS-ISSUE","ACCESS-ISSUE",
AK3="Projet OCM (ZTE, NOKIA, autres projets)","TRAVAUX OCM",
AK3="No root CAuse","No root cause",
AK3="ODU HS","PDH",
AK3="IP &amp; VLAN","PDH",
AK3="Warehouse HUAWEI","SPARE-ISSUE",
AK3="SPARE-HS","SPARE-ISSUE",
AK3="Power Telco","BSS",AK3="no impacts","no impacts"
),"")</f>
        <v>IHS GRID ONLY</v>
      </c>
      <c r="AJ3" s="56" t="str" cm="1">
        <f t="array" ref="AJ3">IFERROR(_xlfn.IFS(
AK3="MPR ISSUE","TX ISSUE",
AK3="BSS Hardware Issue","RAN ISSUE",
AK3="Sites strategiques, MLL, Pylone, etc.","ENVTECH",
AK3="AKTIVCO DEFAUT GE &amp; POWER Cabinet","POWER ISSUE",
AK3="AKTIVCO Coupure ENEO &amp; Baisse de tension","POWER ISSUE",
AK3="Coupure ENEO &amp; Baisse de tension","POWER ISSUE",
AK3="Defaut GE &amp; POWER Cabinet","POWER ISSUE",
AK3="Sharing","POWER ISSUE",
AK3="Sites strategiques &amp; DataCenter","POWER ISSUE",
AK3="Exclu","Exclu",
AK3="SAT","TX ISSUE",
AK3="SPARE-ISSUE","SPARE-ISSUE",
AK3="Fiber CAmtel","TX ISSUE",
AK3="Fiber AOF","TX ISSUE",
AK3="Projet OCM (HUAWEI)","TRAVAUX-HUAWEI",
AK3="Projet OCM (NOKIA)","TRAVAUX -NOKIA",
AK3="ACCESS-ISSUE","ACCESS-ISSUE",
AK3="Projet OCM (ZTE, NOKIA, autres projets)","TRAVAUX OCM",
AK3="No root CAuse","No root cause",
AK3="ODU HS","TX ISSUE",
AK3="IP &amp; VLAN","TX ISSUE",
AK3="Warehouse HUAWEI","SPARE-ISSUE",
AK3="SPARE-HS","SPARE-ISSUE",
AK3="Power Telco","RAN ISSUE",AK3="no impacts","no impacts"
),"")</f>
        <v>POWER ISSUE</v>
      </c>
      <c r="AK3" s="81" t="s">
        <v>5329</v>
      </c>
      <c r="AL3" s="56" t="str" cm="1">
        <f t="array" ref="AL3">IFERROR(_xlfn.IFS(
AK3="MPR ISSUE","ACTIVE",
AK3="BSS Hardware Issue","ACTIVE",
AK3="Sites strategiques, MLL, Pylone, etc.","PASSIVE",
AK3="AKTIVCO DEFAUT GE &amp; POWER Cabinet","PASSIVE",
AK3="AKTIVCO Coupure ENEO &amp; Baisse de tension","PASSIVE",
AK3="Coupure ENEO &amp; Baisse de tension","PASSIVE",
AK3="Defaut GE &amp; POWER Cabinet","PASSIVE",
AK3="Sharing","PASSIVE",
AK3="Sites strategiques &amp; DataCenter","PASSIVE",
AK3="Exclu","Exclu",
AK3="SAT","ACTIVE",
AK3="SPARE-ISSUE","SPARE-ISSUE",
AK3="Fiber CAmtel","ACTIVE",
AK3="Fiber AOF","ACTIVE",
AK3="Projet OCM (HUAWEI)","PLANNED WORKS",
AK3="Projet OCM (NOKIA)","PLANNED WORKS",
AK3="ACCESS-ISSUE","ACCESS-ISSUE",
AK3="Projet OCM (ZTE, NOKIA, autres projets)","PLANNED WORKS",
AK3="No root CAuse","No root cause",
AK3="ODU HS","ACTIVE",
AK3="IP &amp; VLAN","ACTIVE",
AK3="Warehouse HUAWEI","SPARE-ISSUE",
AK3="SPARE-HS","SPARE-ISSUE",
AK3="Power Telco","ACTIVE", AK3="no impacts","no impacts"
),"")</f>
        <v>PASSIVE</v>
      </c>
      <c r="AM3" s="117" t="s">
        <v>5746</v>
      </c>
      <c r="AN3" s="227" t="s">
        <v>746</v>
      </c>
      <c r="AO3" s="9" t="s">
        <v>6059</v>
      </c>
      <c r="AP3" s="23" t="s">
        <v>5537</v>
      </c>
      <c r="AQ3" s="23" t="s">
        <v>5537</v>
      </c>
      <c r="AR3" s="7"/>
      <c r="AS3" s="6"/>
      <c r="AT3" s="7"/>
      <c r="AU3" s="3" t="s">
        <v>5537</v>
      </c>
      <c r="AV3" s="24" t="s">
        <v>5537</v>
      </c>
      <c r="AW3" s="24" t="s">
        <v>5537</v>
      </c>
      <c r="AX3" s="24" t="s">
        <v>5537</v>
      </c>
      <c r="AY3" s="24" t="s">
        <v>5537</v>
      </c>
      <c r="AZ3" s="24" t="s">
        <v>5537</v>
      </c>
      <c r="BA3" s="24" t="s">
        <v>5537</v>
      </c>
      <c r="BB3" s="24" t="s">
        <v>5537</v>
      </c>
      <c r="BC3" s="24" t="s">
        <v>5537</v>
      </c>
      <c r="BD3" s="24" t="s">
        <v>5537</v>
      </c>
      <c r="BE3" s="24" t="s">
        <v>6238</v>
      </c>
      <c r="BF3" s="24" t="s">
        <v>6239</v>
      </c>
      <c r="BG3" s="24" t="s">
        <v>6240</v>
      </c>
      <c r="BH3" s="24" t="s">
        <v>5537</v>
      </c>
      <c r="BI3" s="9" t="s">
        <v>6241</v>
      </c>
      <c r="BJ3" s="14"/>
      <c r="BK3" s="14" t="s">
        <v>5537</v>
      </c>
      <c r="BL3" s="14" t="str">
        <f>_xlfn.XLOOKUP(B3,'[4]cell downs 18042026 17h'!$B:$B,'[4]cell downs 18042026 17h'!$B:$B,"")</f>
        <v/>
      </c>
      <c r="BM3" s="14" t="str">
        <f>_xlfn.XLOOKUP(B3,'[5]Cells Huawei 19042026 15h'!$B:$B,'[5]Cells Huawei 19042026 15h'!$B:$B,"")</f>
        <v/>
      </c>
      <c r="BN3" s="9" t="str">
        <f>_xlfn.XLOOKUP(B3,'[6]cells down 19042026 9H40'!$B:$B,'[6]cells down 19042026 9H40'!$B:$B,"")</f>
        <v/>
      </c>
      <c r="BO3" s="9" t="s">
        <v>3451</v>
      </c>
      <c r="BP3" s="9" t="s">
        <v>302</v>
      </c>
    </row>
    <row r="4" spans="1:68" s="9" customFormat="1" x14ac:dyDescent="0.35">
      <c r="A4" s="1" t="s">
        <v>1930</v>
      </c>
      <c r="B4" s="8" t="s">
        <v>1931</v>
      </c>
      <c r="C4" s="3" t="str">
        <f>_xlfn.XLOOKUP(B4,'[1]daily break down'!$D:$D,'[1]daily break down'!$E:$E,"")</f>
        <v>Douala</v>
      </c>
      <c r="D4" s="1" t="s">
        <v>21</v>
      </c>
      <c r="E4" s="1" t="s">
        <v>30</v>
      </c>
      <c r="F4" s="3" t="s">
        <v>31</v>
      </c>
      <c r="G4" s="1" t="s">
        <v>32</v>
      </c>
      <c r="H4" s="41" t="str">
        <f>_xlfn.XLOOKUP(B4,[2]CALCULATION!$B:$B,[2]CALCULATION!$H:$H,"")</f>
        <v>ZTE</v>
      </c>
      <c r="I4" s="34">
        <v>0</v>
      </c>
      <c r="J4" s="34">
        <v>0</v>
      </c>
      <c r="K4" s="34">
        <v>0</v>
      </c>
      <c r="L4" s="34">
        <v>2.0510340065006218E-3</v>
      </c>
      <c r="M4" s="34">
        <v>0</v>
      </c>
      <c r="N4" s="34">
        <v>0.20822453935559734</v>
      </c>
      <c r="O4" s="34">
        <v>6.6168140557538904E-2</v>
      </c>
      <c r="P4" s="34">
        <v>0</v>
      </c>
      <c r="Q4" s="34">
        <v>0</v>
      </c>
      <c r="R4" s="34">
        <v>0</v>
      </c>
      <c r="S4" s="109">
        <v>0</v>
      </c>
      <c r="T4" s="109">
        <f>_xlfn.XLOOKUP(B4,'[3]Nur des jours'!$B:$B,'[3]Nur des jours'!$U:$U,"")</f>
        <v>0</v>
      </c>
      <c r="U4" s="109">
        <v>0</v>
      </c>
      <c r="V4" s="109">
        <v>0</v>
      </c>
      <c r="W4" s="109">
        <v>0</v>
      </c>
      <c r="X4" s="109">
        <v>0</v>
      </c>
      <c r="Y4" s="109">
        <v>0</v>
      </c>
      <c r="Z4" s="109">
        <v>0</v>
      </c>
      <c r="AA4" s="109">
        <v>0</v>
      </c>
      <c r="AB4" s="109">
        <v>0</v>
      </c>
      <c r="AC4" s="109">
        <v>0</v>
      </c>
      <c r="AD4" s="109">
        <v>20.273914440466349</v>
      </c>
      <c r="AE4" s="109">
        <v>43.275355060739123</v>
      </c>
      <c r="AF4" s="109">
        <v>43.275355060739123</v>
      </c>
      <c r="AG4" s="57" t="str">
        <f>_xlfn.XLOOKUP(B4,[3]CALCULATION!$B:$B,[3]CALCULATION!$M:$M,"")</f>
        <v>Operationnel</v>
      </c>
      <c r="AH4" s="57"/>
      <c r="AI4" s="56" t="str" cm="1">
        <f t="array" ref="AI4">IFERROR(_xlfn.IFS(
AK4="MPR ISSUE","PDH",
AK4="BSS Hardware Issue","BSS",
AK4="Sites strategiques, MLL, Pylone, etc.","ENVTECH",
AK4="AKTIVCO DEFAUT GE &amp; POWER Cabinet","AKTIVCO",
AK4="AKTIVCO Coupure ENEO &amp; Baisse de tension","AKTIVCO GRID ONLY",
AK4="Coupure ENEO &amp; Baisse de tension","IHS GRID ONLY",
AK4="Defaut GE &amp; POWER Cabinet","IHS",
AK4="Sharing","Partners",
AK4="Sites strategiques &amp; DataCenter","SST &amp; DC",
AK4="Exclu","Exclu",
AK4="SAT","SAT",
AK4="SPARE-ISSUE","SPARE-ISSUE",
AK4="Fiber CAmtel","TRANS_FO_CAMTEL",
AK4="Fiber AOF","Fiber AOF",
AK4="Projet OCM (HUAWEI)","TRAVAUX-HUAWEI",
AK4="Projet OCM (NOKIA)","TRAVAUX-NOKIA",
AK4="ACCESS-ISSUE","ACCESS-ISSUE",
AK4="Projet OCM (ZTE, NOKIA, autres projets)","TRAVAUX OCM",
AK4="No root CAuse","No root cause",
AK4="ODU HS","PDH",
AK4="IP &amp; VLAN","PDH",
AK4="Warehouse HUAWEI","SPARE-ISSUE",
AK4="SPARE-HS","SPARE-ISSUE",
AK4="Power Telco","BSS",AK4="no impacts","no impacts"
),"")</f>
        <v>AKTIVCO GRID ONLY</v>
      </c>
      <c r="AJ4" s="56" t="str" cm="1">
        <f t="array" ref="AJ4">IFERROR(_xlfn.IFS(
AK4="MPR ISSUE","TX ISSUE",
AK4="BSS Hardware Issue","RAN ISSUE",
AK4="Sites strategiques, MLL, Pylone, etc.","ENVTECH",
AK4="AKTIVCO DEFAUT GE &amp; POWER Cabinet","POWER ISSUE",
AK4="AKTIVCO Coupure ENEO &amp; Baisse de tension","POWER ISSUE",
AK4="Coupure ENEO &amp; Baisse de tension","POWER ISSUE",
AK4="Defaut GE &amp; POWER Cabinet","POWER ISSUE",
AK4="Sharing","POWER ISSUE",
AK4="Sites strategiques &amp; DataCenter","POWER ISSUE",
AK4="Exclu","Exclu",
AK4="SAT","TX ISSUE",
AK4="SPARE-ISSUE","SPARE-ISSUE",
AK4="Fiber CAmtel","TX ISSUE",
AK4="Fiber AOF","TX ISSUE",
AK4="Projet OCM (HUAWEI)","TRAVAUX-HUAWEI",
AK4="Projet OCM (NOKIA)","TRAVAUX -NOKIA",
AK4="ACCESS-ISSUE","ACCESS-ISSUE",
AK4="Projet OCM (ZTE, NOKIA, autres projets)","TRAVAUX OCM",
AK4="No root CAuse","No root cause",
AK4="ODU HS","TX ISSUE",
AK4="IP &amp; VLAN","TX ISSUE",
AK4="Warehouse HUAWEI","SPARE-ISSUE",
AK4="SPARE-HS","SPARE-ISSUE",
AK4="Power Telco","RAN ISSUE",AK4="no impacts","no impacts"
),"")</f>
        <v>POWER ISSUE</v>
      </c>
      <c r="AK4" s="81" t="s">
        <v>5327</v>
      </c>
      <c r="AL4" s="56" t="str" cm="1">
        <f t="array" ref="AL4">IFERROR(_xlfn.IFS(
AK4="MPR ISSUE","ACTIVE",
AK4="BSS Hardware Issue","ACTIVE",
AK4="Sites strategiques, MLL, Pylone, etc.","PASSIVE",
AK4="AKTIVCO DEFAUT GE &amp; POWER Cabinet","PASSIVE",
AK4="AKTIVCO Coupure ENEO &amp; Baisse de tension","PASSIVE",
AK4="Coupure ENEO &amp; Baisse de tension","PASSIVE",
AK4="Defaut GE &amp; POWER Cabinet","PASSIVE",
AK4="Sharing","PASSIVE",
AK4="Sites strategiques &amp; DataCenter","PASSIVE",
AK4="Exclu","Exclu",
AK4="SAT","ACTIVE",
AK4="SPARE-ISSUE","SPARE-ISSUE",
AK4="Fiber CAmtel","ACTIVE",
AK4="Fiber AOF","ACTIVE",
AK4="Projet OCM (HUAWEI)","PLANNED WORKS",
AK4="Projet OCM (NOKIA)","PLANNED WORKS",
AK4="ACCESS-ISSUE","ACCESS-ISSUE",
AK4="Projet OCM (ZTE, NOKIA, autres projets)","PLANNED WORKS",
AK4="No root CAuse","No root cause",
AK4="ODU HS","ACTIVE",
AK4="IP &amp; VLAN","ACTIVE",
AK4="Warehouse HUAWEI","SPARE-ISSUE",
AK4="SPARE-HS","SPARE-ISSUE",
AK4="Power Telco","ACTIVE", AK4="no impacts","no impacts"
),"")</f>
        <v>PASSIVE</v>
      </c>
      <c r="AM4" s="108" t="s">
        <v>5747</v>
      </c>
      <c r="AN4" s="117" t="s">
        <v>1931</v>
      </c>
      <c r="AP4" s="23" t="s">
        <v>5537</v>
      </c>
      <c r="AQ4" s="23" t="s">
        <v>5537</v>
      </c>
      <c r="AR4" s="7"/>
      <c r="AS4" s="6"/>
      <c r="AT4" s="7"/>
      <c r="AU4" s="3" t="s">
        <v>5537</v>
      </c>
      <c r="AV4" s="24" t="s">
        <v>5537</v>
      </c>
      <c r="AW4" s="24" t="s">
        <v>5537</v>
      </c>
      <c r="AX4" s="24" t="s">
        <v>5537</v>
      </c>
      <c r="AY4" s="24" t="s">
        <v>5537</v>
      </c>
      <c r="AZ4" s="24" t="s">
        <v>5537</v>
      </c>
      <c r="BA4" s="24" t="s">
        <v>5537</v>
      </c>
      <c r="BB4" s="24" t="s">
        <v>5537</v>
      </c>
      <c r="BC4" s="24" t="s">
        <v>5537</v>
      </c>
      <c r="BD4" s="24" t="s">
        <v>5537</v>
      </c>
      <c r="BE4" s="24" t="s">
        <v>6242</v>
      </c>
      <c r="BF4" s="24" t="s">
        <v>6243</v>
      </c>
      <c r="BG4" s="24" t="s">
        <v>6244</v>
      </c>
      <c r="BH4" s="24" t="s">
        <v>5537</v>
      </c>
      <c r="BI4" s="9" t="s">
        <v>6245</v>
      </c>
      <c r="BJ4" s="14"/>
      <c r="BK4" s="14" t="s">
        <v>5537</v>
      </c>
      <c r="BL4" s="14" t="str">
        <f>_xlfn.XLOOKUP(B4,'[4]cell downs 18042026 17h'!$B:$B,'[4]cell downs 18042026 17h'!$B:$B,"")</f>
        <v/>
      </c>
      <c r="BM4" s="14" t="str">
        <f>_xlfn.XLOOKUP(B4,'[5]Cells Huawei 19042026 15h'!$B:$B,'[5]Cells Huawei 19042026 15h'!$B:$B,"")</f>
        <v/>
      </c>
      <c r="BN4" s="9" t="str">
        <f>_xlfn.XLOOKUP(B4,'[6]cells down 19042026 9H40'!$B:$B,'[6]cells down 19042026 9H40'!$B:$B,"")</f>
        <v/>
      </c>
      <c r="BO4" s="9" t="s">
        <v>5537</v>
      </c>
      <c r="BP4" s="9" t="s">
        <v>302</v>
      </c>
    </row>
    <row r="5" spans="1:68" s="9" customFormat="1" ht="23.5" customHeight="1" x14ac:dyDescent="0.35">
      <c r="A5" s="1" t="s">
        <v>863</v>
      </c>
      <c r="B5" s="8" t="s">
        <v>864</v>
      </c>
      <c r="C5" s="3" t="str">
        <f>_xlfn.XLOOKUP(B5,'[1]daily break down'!$D:$D,'[1]daily break down'!$E:$E,"")</f>
        <v>Douala</v>
      </c>
      <c r="D5" s="1" t="s">
        <v>21</v>
      </c>
      <c r="E5" s="1" t="s">
        <v>30</v>
      </c>
      <c r="F5" s="3" t="s">
        <v>31</v>
      </c>
      <c r="G5" s="1" t="s">
        <v>32</v>
      </c>
      <c r="H5" s="41" t="str">
        <f>_xlfn.XLOOKUP(B5,[2]CALCULATION!$B:$B,[2]CALCULATION!$H:$H,"")</f>
        <v>ZTE</v>
      </c>
      <c r="I5" s="34">
        <v>0</v>
      </c>
      <c r="J5" s="34">
        <v>0</v>
      </c>
      <c r="K5" s="34">
        <v>0</v>
      </c>
      <c r="L5" s="34">
        <v>0</v>
      </c>
      <c r="M5" s="34">
        <v>0</v>
      </c>
      <c r="N5" s="34">
        <v>0</v>
      </c>
      <c r="O5" s="34">
        <v>0</v>
      </c>
      <c r="P5" s="34">
        <v>0</v>
      </c>
      <c r="Q5" s="34">
        <v>0</v>
      </c>
      <c r="R5" s="34">
        <v>0</v>
      </c>
      <c r="S5" s="109">
        <v>13.732653602828499</v>
      </c>
      <c r="T5" s="109">
        <f>_xlfn.XLOOKUP(B5,'[3]Nur des jours'!$B:$B,'[3]Nur des jours'!$U:$U,"")</f>
        <v>63.555051892943879</v>
      </c>
      <c r="U5" s="109">
        <v>48.377382409761644</v>
      </c>
      <c r="V5" s="109">
        <v>36.683563619864536</v>
      </c>
      <c r="W5" s="109">
        <v>63.555051892943879</v>
      </c>
      <c r="X5" s="109">
        <v>0</v>
      </c>
      <c r="Y5" s="109">
        <v>0</v>
      </c>
      <c r="Z5" s="109">
        <v>61.323081016913328</v>
      </c>
      <c r="AA5" s="109">
        <v>0</v>
      </c>
      <c r="AB5" s="109">
        <v>46.912658767867178</v>
      </c>
      <c r="AC5" s="109">
        <v>21.791157592252876</v>
      </c>
      <c r="AD5" s="109">
        <v>18.304313677489112</v>
      </c>
      <c r="AE5" s="109">
        <v>46.241792296958302</v>
      </c>
      <c r="AF5" s="109">
        <v>46.241792296958302</v>
      </c>
      <c r="AG5" s="57" t="str">
        <f>_xlfn.XLOOKUP(B5,[3]CALCULATION!$B:$B,[3]CALCULATION!$M:$M,"")</f>
        <v>Operationnel</v>
      </c>
      <c r="AH5" s="57"/>
      <c r="AI5" s="56" t="str" cm="1">
        <f t="array" ref="AI5">IFERROR(_xlfn.IFS(
AK5="MPR ISSUE","PDH",
AK5="BSS Hardware Issue","BSS",
AK5="Sites strategiques, MLL, Pylone, etc.","ENVTECH",
AK5="AKTIVCO DEFAUT GE &amp; POWER Cabinet","AKTIVCO",
AK5="AKTIVCO Coupure ENEO &amp; Baisse de tension","AKTIVCO GRID ONLY",
AK5="Coupure ENEO &amp; Baisse de tension","IHS GRID ONLY",
AK5="Defaut GE &amp; POWER Cabinet","IHS",
AK5="Sharing","Partners",
AK5="Sites strategiques &amp; DataCenter","SST &amp; DC",
AK5="Exclu","Exclu",
AK5="SAT","SAT",
AK5="SPARE-ISSUE","SPARE-ISSUE",
AK5="Fiber CAmtel","TRANS_FO_CAMTEL",
AK5="Fiber AOF","Fiber AOF",
AK5="Projet OCM (HUAWEI)","TRAVAUX-HUAWEI",
AK5="Projet OCM (NOKIA)","TRAVAUX-NOKIA",
AK5="ACCESS-ISSUE","ACCESS-ISSUE",
AK5="Projet OCM (ZTE, NOKIA, autres projets)","TRAVAUX OCM",
AK5="No root CAuse","No root cause",
AK5="ODU HS","PDH",
AK5="IP &amp; VLAN","PDH",
AK5="Warehouse HUAWEI","SPARE-ISSUE",
AK5="SPARE-HS","SPARE-ISSUE",
AK5="Power Telco","BSS",AK5="no impacts","no impacts"
),"")</f>
        <v>AKTIVCO</v>
      </c>
      <c r="AJ5" s="56" t="str" cm="1">
        <f t="array" ref="AJ5">IFERROR(_xlfn.IFS(
AK5="MPR ISSUE","TX ISSUE",
AK5="BSS Hardware Issue","RAN ISSUE",
AK5="Sites strategiques, MLL, Pylone, etc.","ENVTECH",
AK5="AKTIVCO DEFAUT GE &amp; POWER Cabinet","POWER ISSUE",
AK5="AKTIVCO Coupure ENEO &amp; Baisse de tension","POWER ISSUE",
AK5="Coupure ENEO &amp; Baisse de tension","POWER ISSUE",
AK5="Defaut GE &amp; POWER Cabinet","POWER ISSUE",
AK5="Sharing","POWER ISSUE",
AK5="Sites strategiques &amp; DataCenter","POWER ISSUE",
AK5="Exclu","Exclu",
AK5="SAT","TX ISSUE",
AK5="SPARE-ISSUE","SPARE-ISSUE",
AK5="Fiber CAmtel","TX ISSUE",
AK5="Fiber AOF","TX ISSUE",
AK5="Projet OCM (HUAWEI)","TRAVAUX-HUAWEI",
AK5="Projet OCM (NOKIA)","TRAVAUX -NOKIA",
AK5="ACCESS-ISSUE","ACCESS-ISSUE",
AK5="Projet OCM (ZTE, NOKIA, autres projets)","TRAVAUX OCM",
AK5="No root CAuse","No root cause",
AK5="ODU HS","TX ISSUE",
AK5="IP &amp; VLAN","TX ISSUE",
AK5="Warehouse HUAWEI","SPARE-ISSUE",
AK5="SPARE-HS","SPARE-ISSUE",
AK5="Power Telco","RAN ISSUE",AK5="no impacts","no impacts"
),"")</f>
        <v>POWER ISSUE</v>
      </c>
      <c r="AK5" s="81" t="s">
        <v>5325</v>
      </c>
      <c r="AL5" s="56" t="str" cm="1">
        <f t="array" ref="AL5">IFERROR(_xlfn.IFS(
AK5="MPR ISSUE","ACTIVE",
AK5="BSS Hardware Issue","ACTIVE",
AK5="Sites strategiques, MLL, Pylone, etc.","PASSIVE",
AK5="AKTIVCO DEFAUT GE &amp; POWER Cabinet","PASSIVE",
AK5="AKTIVCO Coupure ENEO &amp; Baisse de tension","PASSIVE",
AK5="Coupure ENEO &amp; Baisse de tension","PASSIVE",
AK5="Defaut GE &amp; POWER Cabinet","PASSIVE",
AK5="Sharing","PASSIVE",
AK5="Sites strategiques &amp; DataCenter","PASSIVE",
AK5="Exclu","Exclu",
AK5="SAT","ACTIVE",
AK5="SPARE-ISSUE","SPARE-ISSUE",
AK5="Fiber CAmtel","ACTIVE",
AK5="Fiber AOF","ACTIVE",
AK5="Projet OCM (HUAWEI)","PLANNED WORKS",
AK5="Projet OCM (NOKIA)","PLANNED WORKS",
AK5="ACCESS-ISSUE","ACCESS-ISSUE",
AK5="Projet OCM (ZTE, NOKIA, autres projets)","PLANNED WORKS",
AK5="No root CAuse","No root cause",
AK5="ODU HS","ACTIVE",
AK5="IP &amp; VLAN","ACTIVE",
AK5="Warehouse HUAWEI","SPARE-ISSUE",
AK5="SPARE-HS","SPARE-ISSUE",
AK5="Power Telco","ACTIVE", AK5="no impacts","no impacts"
),"")</f>
        <v>PASSIVE</v>
      </c>
      <c r="AM5" s="117" t="s">
        <v>6085</v>
      </c>
      <c r="AN5" s="227" t="s">
        <v>3990</v>
      </c>
      <c r="AO5" s="9" t="s">
        <v>6079</v>
      </c>
      <c r="AP5" s="23" t="s">
        <v>5537</v>
      </c>
      <c r="AQ5" s="23" t="s">
        <v>5537</v>
      </c>
      <c r="AR5" s="7"/>
      <c r="AS5" s="6"/>
      <c r="AT5" s="7"/>
      <c r="AU5" s="3" t="s">
        <v>5537</v>
      </c>
      <c r="AV5" s="24" t="s">
        <v>5537</v>
      </c>
      <c r="AW5" s="24" t="s">
        <v>5537</v>
      </c>
      <c r="AX5" s="24" t="s">
        <v>5537</v>
      </c>
      <c r="AY5" s="24" t="s">
        <v>5537</v>
      </c>
      <c r="AZ5" s="24" t="s">
        <v>5537</v>
      </c>
      <c r="BA5" s="24" t="s">
        <v>5537</v>
      </c>
      <c r="BB5" s="24" t="s">
        <v>5537</v>
      </c>
      <c r="BC5" s="24" t="s">
        <v>5537</v>
      </c>
      <c r="BD5" s="24" t="s">
        <v>5537</v>
      </c>
      <c r="BE5" s="24" t="s">
        <v>6246</v>
      </c>
      <c r="BF5" s="24" t="s">
        <v>6247</v>
      </c>
      <c r="BG5" s="24" t="s">
        <v>5886</v>
      </c>
      <c r="BH5" s="24" t="s">
        <v>5537</v>
      </c>
      <c r="BI5" s="9" t="s">
        <v>6248</v>
      </c>
      <c r="BJ5" s="14"/>
      <c r="BK5" s="14" t="s">
        <v>5537</v>
      </c>
      <c r="BL5" s="14" t="str">
        <f>_xlfn.XLOOKUP(B5,'[4]cell downs 18042026 17h'!$B:$B,'[4]cell downs 18042026 17h'!$B:$B,"")</f>
        <v/>
      </c>
      <c r="BM5" s="14" t="str">
        <f>_xlfn.XLOOKUP(B5,'[5]Cells Huawei 19042026 15h'!$B:$B,'[5]Cells Huawei 19042026 15h'!$B:$B,"")</f>
        <v/>
      </c>
      <c r="BN5" s="9" t="str">
        <f>_xlfn.XLOOKUP(B5,'[6]cells down 19042026 9H40'!$B:$B,'[6]cells down 19042026 9H40'!$B:$B,"")</f>
        <v/>
      </c>
      <c r="BO5" s="9" t="s">
        <v>5537</v>
      </c>
      <c r="BP5" s="9" t="s">
        <v>5537</v>
      </c>
    </row>
    <row r="6" spans="1:68" s="9" customFormat="1" ht="20" customHeight="1" x14ac:dyDescent="0.35">
      <c r="A6" s="1" t="s">
        <v>266</v>
      </c>
      <c r="B6" s="8" t="s">
        <v>267</v>
      </c>
      <c r="C6" s="3" t="str">
        <f>_xlfn.XLOOKUP(B6,'[1]daily break down'!$D:$D,'[1]daily break down'!$E:$E,"")</f>
        <v>Douala</v>
      </c>
      <c r="D6" s="1" t="s">
        <v>11</v>
      </c>
      <c r="E6" s="1" t="s">
        <v>145</v>
      </c>
      <c r="F6" s="3" t="s">
        <v>31</v>
      </c>
      <c r="G6" s="1" t="s">
        <v>32</v>
      </c>
      <c r="H6" s="41" t="str">
        <f>_xlfn.XLOOKUP(B6,[2]CALCULATION!$B:$B,[2]CALCULATION!$H:$H,"")</f>
        <v>ZTE</v>
      </c>
      <c r="I6" s="34">
        <v>46.520768591999044</v>
      </c>
      <c r="J6" s="34">
        <v>0</v>
      </c>
      <c r="K6" s="34">
        <v>0</v>
      </c>
      <c r="L6" s="34">
        <v>0</v>
      </c>
      <c r="M6" s="34">
        <v>0</v>
      </c>
      <c r="N6" s="34">
        <v>34.123391632637336</v>
      </c>
      <c r="O6" s="34">
        <v>0</v>
      </c>
      <c r="P6" s="34">
        <v>14.623319578920938</v>
      </c>
      <c r="Q6" s="34">
        <v>0</v>
      </c>
      <c r="R6" s="34">
        <v>0</v>
      </c>
      <c r="S6" s="109">
        <v>4.2804187961750177E-4</v>
      </c>
      <c r="T6" s="109">
        <f>_xlfn.XLOOKUP(B6,'[3]Nur des jours'!$B:$B,'[3]Nur des jours'!$U:$U,"")</f>
        <v>42.139010880824571</v>
      </c>
      <c r="U6" s="109">
        <v>9.2910592038991737</v>
      </c>
      <c r="V6" s="109">
        <v>0</v>
      </c>
      <c r="W6" s="109">
        <v>42.139010880824571</v>
      </c>
      <c r="X6" s="109">
        <v>32.837357640404882</v>
      </c>
      <c r="Y6" s="109">
        <v>0</v>
      </c>
      <c r="Z6" s="109">
        <v>0</v>
      </c>
      <c r="AA6" s="109">
        <v>0</v>
      </c>
      <c r="AB6" s="109">
        <v>21.889062959253266</v>
      </c>
      <c r="AC6" s="109">
        <v>12.547010699055591</v>
      </c>
      <c r="AD6" s="109">
        <v>22.382493344349587</v>
      </c>
      <c r="AE6" s="109">
        <v>43.54377298941597</v>
      </c>
      <c r="AF6" s="109">
        <v>43.54377298941597</v>
      </c>
      <c r="AG6" s="57" t="str">
        <f>_xlfn.XLOOKUP(B6,[3]CALCULATION!$B:$B,[3]CALCULATION!$M:$M,"")</f>
        <v>Operationnel</v>
      </c>
      <c r="AH6" s="57"/>
      <c r="AI6" s="56" t="str" cm="1">
        <f t="array" ref="AI6">IFERROR(_xlfn.IFS(
AK6="MPR ISSUE","PDH",
AK6="BSS Hardware Issue","BSS",
AK6="Sites strategiques, MLL, Pylone, etc.","ENVTECH",
AK6="AKTIVCO DEFAUT GE &amp; POWER Cabinet","AKTIVCO",
AK6="AKTIVCO Coupure ENEO &amp; Baisse de tension","AKTIVCO GRID ONLY",
AK6="Coupure ENEO &amp; Baisse de tension","IHS GRID ONLY",
AK6="Defaut GE &amp; POWER Cabinet","IHS",
AK6="Sharing","Partners",
AK6="Sites strategiques &amp; DataCenter","SST &amp; DC",
AK6="Exclu","Exclu",
AK6="SAT","SAT",
AK6="SPARE-ISSUE","SPARE-ISSUE",
AK6="Fiber CAmtel","TRANS_FO_CAMTEL",
AK6="Fiber AOF","Fiber AOF",
AK6="Projet OCM (HUAWEI)","TRAVAUX-HUAWEI",
AK6="Projet OCM (NOKIA)","TRAVAUX-NOKIA",
AK6="ACCESS-ISSUE","ACCESS-ISSUE",
AK6="Projet OCM (ZTE, NOKIA, autres projets)","TRAVAUX OCM",
AK6="No root CAuse","No root cause",
AK6="ODU HS","PDH",
AK6="IP &amp; VLAN","PDH",
AK6="Warehouse HUAWEI","SPARE-ISSUE",
AK6="SPARE-HS","SPARE-ISSUE",
AK6="Power Telco","BSS",AK6="no impacts","no impacts"
),"")</f>
        <v>AKTIVCO GRID ONLY</v>
      </c>
      <c r="AJ6" s="56" t="str" cm="1">
        <f t="array" ref="AJ6">IFERROR(_xlfn.IFS(
AK6="MPR ISSUE","TX ISSUE",
AK6="BSS Hardware Issue","RAN ISSUE",
AK6="Sites strategiques, MLL, Pylone, etc.","ENVTECH",
AK6="AKTIVCO DEFAUT GE &amp; POWER Cabinet","POWER ISSUE",
AK6="AKTIVCO Coupure ENEO &amp; Baisse de tension","POWER ISSUE",
AK6="Coupure ENEO &amp; Baisse de tension","POWER ISSUE",
AK6="Defaut GE &amp; POWER Cabinet","POWER ISSUE",
AK6="Sharing","POWER ISSUE",
AK6="Sites strategiques &amp; DataCenter","POWER ISSUE",
AK6="Exclu","Exclu",
AK6="SAT","TX ISSUE",
AK6="SPARE-ISSUE","SPARE-ISSUE",
AK6="Fiber CAmtel","TX ISSUE",
AK6="Fiber AOF","TX ISSUE",
AK6="Projet OCM (HUAWEI)","TRAVAUX-HUAWEI",
AK6="Projet OCM (NOKIA)","TRAVAUX -NOKIA",
AK6="ACCESS-ISSUE","ACCESS-ISSUE",
AK6="Projet OCM (ZTE, NOKIA, autres projets)","TRAVAUX OCM",
AK6="No root CAuse","No root cause",
AK6="ODU HS","TX ISSUE",
AK6="IP &amp; VLAN","TX ISSUE",
AK6="Warehouse HUAWEI","SPARE-ISSUE",
AK6="SPARE-HS","SPARE-ISSUE",
AK6="Power Telco","RAN ISSUE",AK6="no impacts","no impacts"
),"")</f>
        <v>POWER ISSUE</v>
      </c>
      <c r="AK6" s="81" t="s">
        <v>5327</v>
      </c>
      <c r="AL6" s="56" t="str" cm="1">
        <f t="array" ref="AL6">IFERROR(_xlfn.IFS(
AK6="MPR ISSUE","ACTIVE",
AK6="BSS Hardware Issue","ACTIVE",
AK6="Sites strategiques, MLL, Pylone, etc.","PASSIVE",
AK6="AKTIVCO DEFAUT GE &amp; POWER Cabinet","PASSIVE",
AK6="AKTIVCO Coupure ENEO &amp; Baisse de tension","PASSIVE",
AK6="Coupure ENEO &amp; Baisse de tension","PASSIVE",
AK6="Defaut GE &amp; POWER Cabinet","PASSIVE",
AK6="Sharing","PASSIVE",
AK6="Sites strategiques &amp; DataCenter","PASSIVE",
AK6="Exclu","Exclu",
AK6="SAT","ACTIVE",
AK6="SPARE-ISSUE","SPARE-ISSUE",
AK6="Fiber CAmtel","ACTIVE",
AK6="Fiber AOF","ACTIVE",
AK6="Projet OCM (HUAWEI)","PLANNED WORKS",
AK6="Projet OCM (NOKIA)","PLANNED WORKS",
AK6="ACCESS-ISSUE","ACCESS-ISSUE",
AK6="Projet OCM (ZTE, NOKIA, autres projets)","PLANNED WORKS",
AK6="No root CAuse","No root cause",
AK6="ODU HS","ACTIVE",
AK6="IP &amp; VLAN","ACTIVE",
AK6="Warehouse HUAWEI","SPARE-ISSUE",
AK6="SPARE-HS","SPARE-ISSUE",
AK6="Power Telco","ACTIVE", AK6="no impacts","no impacts"
),"")</f>
        <v>PASSIVE</v>
      </c>
      <c r="AM6" s="108" t="s">
        <v>5748</v>
      </c>
      <c r="AN6" s="227" t="s">
        <v>367</v>
      </c>
      <c r="AO6" s="9" t="s">
        <v>6058</v>
      </c>
      <c r="AP6" s="23" t="s">
        <v>5537</v>
      </c>
      <c r="AQ6" s="23" t="s">
        <v>5537</v>
      </c>
      <c r="AR6" s="7"/>
      <c r="AS6" s="6"/>
      <c r="AT6" s="7"/>
      <c r="AU6" s="3" t="s">
        <v>5537</v>
      </c>
      <c r="AV6" s="24" t="s">
        <v>5537</v>
      </c>
      <c r="AW6" s="24" t="s">
        <v>5537</v>
      </c>
      <c r="AX6" s="24" t="s">
        <v>5537</v>
      </c>
      <c r="AY6" s="24" t="s">
        <v>5537</v>
      </c>
      <c r="AZ6" s="24" t="s">
        <v>5537</v>
      </c>
      <c r="BA6" s="24" t="s">
        <v>5537</v>
      </c>
      <c r="BB6" s="24" t="s">
        <v>5537</v>
      </c>
      <c r="BC6" s="24" t="s">
        <v>5537</v>
      </c>
      <c r="BD6" s="24" t="s">
        <v>5537</v>
      </c>
      <c r="BE6" s="24" t="s">
        <v>6249</v>
      </c>
      <c r="BF6" s="24" t="s">
        <v>6250</v>
      </c>
      <c r="BG6" s="24" t="s">
        <v>6251</v>
      </c>
      <c r="BH6" s="24" t="s">
        <v>5537</v>
      </c>
      <c r="BI6" s="9" t="s">
        <v>6252</v>
      </c>
      <c r="BJ6" s="14"/>
      <c r="BK6" s="14" t="s">
        <v>5537</v>
      </c>
      <c r="BL6" s="14" t="str">
        <f>_xlfn.XLOOKUP(B6,'[4]cell downs 18042026 17h'!$B:$B,'[4]cell downs 18042026 17h'!$B:$B,"")</f>
        <v/>
      </c>
      <c r="BM6" s="14" t="str">
        <f>_xlfn.XLOOKUP(B6,'[5]Cells Huawei 19042026 15h'!$B:$B,'[5]Cells Huawei 19042026 15h'!$B:$B,"")</f>
        <v/>
      </c>
      <c r="BN6" s="9" t="str">
        <f>_xlfn.XLOOKUP(B6,'[6]cells down 19042026 9H40'!$B:$B,'[6]cells down 19042026 9H40'!$B:$B,"")</f>
        <v/>
      </c>
      <c r="BO6" s="9" t="s">
        <v>267</v>
      </c>
      <c r="BP6" s="9" t="s">
        <v>5537</v>
      </c>
    </row>
    <row r="7" spans="1:68" s="9" customFormat="1" x14ac:dyDescent="0.35">
      <c r="A7" s="1" t="s">
        <v>209</v>
      </c>
      <c r="B7" s="1" t="s">
        <v>210</v>
      </c>
      <c r="C7" s="3" t="str">
        <f>_xlfn.XLOOKUP(B7,'[1]daily break down'!$D:$D,'[1]daily break down'!$E:$E,"")</f>
        <v>Douala</v>
      </c>
      <c r="D7" s="1" t="s">
        <v>11</v>
      </c>
      <c r="E7" s="1" t="s">
        <v>12</v>
      </c>
      <c r="F7" s="3" t="s">
        <v>31</v>
      </c>
      <c r="G7" s="1" t="s">
        <v>32</v>
      </c>
      <c r="H7" s="41" t="str">
        <f>_xlfn.XLOOKUP(B7,[2]CALCULATION!$B:$B,[2]CALCULATION!$H:$H,"")</f>
        <v>ZTE</v>
      </c>
      <c r="I7" s="34">
        <v>42.644581845887807</v>
      </c>
      <c r="J7" s="34">
        <v>0</v>
      </c>
      <c r="K7" s="34">
        <v>0</v>
      </c>
      <c r="L7" s="34">
        <v>0</v>
      </c>
      <c r="M7" s="34">
        <v>0</v>
      </c>
      <c r="N7" s="34">
        <v>31.277894062488397</v>
      </c>
      <c r="O7" s="34">
        <v>0</v>
      </c>
      <c r="P7" s="34">
        <v>13.395160415828419</v>
      </c>
      <c r="Q7" s="34">
        <v>0</v>
      </c>
      <c r="R7" s="34">
        <v>0</v>
      </c>
      <c r="S7" s="109">
        <v>0</v>
      </c>
      <c r="T7" s="109">
        <f>_xlfn.XLOOKUP(B7,'[3]Nur des jours'!$B:$B,'[3]Nur des jours'!$U:$U,"")</f>
        <v>0.48238536325060732</v>
      </c>
      <c r="U7" s="109">
        <v>8.5157148442070234</v>
      </c>
      <c r="V7" s="109">
        <v>0</v>
      </c>
      <c r="W7" s="109">
        <v>0.48238536325060732</v>
      </c>
      <c r="X7" s="109">
        <v>0</v>
      </c>
      <c r="Y7" s="109">
        <v>0</v>
      </c>
      <c r="Z7" s="109">
        <v>0</v>
      </c>
      <c r="AA7" s="109">
        <v>0</v>
      </c>
      <c r="AB7" s="109">
        <v>9.4497914009239992</v>
      </c>
      <c r="AC7" s="109">
        <v>6.008726704475059</v>
      </c>
      <c r="AD7" s="109">
        <v>22.380580801126104</v>
      </c>
      <c r="AE7" s="109">
        <v>38.807293405586805</v>
      </c>
      <c r="AF7" s="109">
        <v>38.807293405586805</v>
      </c>
      <c r="AG7" s="57" t="str">
        <f>_xlfn.XLOOKUP(B7,[3]CALCULATION!$B:$B,[3]CALCULATION!$M:$M,"")</f>
        <v>Operationnel</v>
      </c>
      <c r="AH7" s="57"/>
      <c r="AI7" s="56" t="str" cm="1">
        <f t="array" ref="AI7">IFERROR(_xlfn.IFS(
AK7="MPR ISSUE","PDH",
AK7="BSS Hardware Issue","BSS",
AK7="Sites strategiques, MLL, Pylone, etc.","ENVTECH",
AK7="AKTIVCO DEFAUT GE &amp; POWER Cabinet","AKTIVCO",
AK7="AKTIVCO Coupure ENEO &amp; Baisse de tension","AKTIVCO GRID ONLY",
AK7="Coupure ENEO &amp; Baisse de tension","IHS GRID ONLY",
AK7="Defaut GE &amp; POWER Cabinet","IHS",
AK7="Sharing","Partners",
AK7="Sites strategiques &amp; DataCenter","SST &amp; DC",
AK7="Exclu","Exclu",
AK7="SAT","SAT",
AK7="SPARE-ISSUE","SPARE-ISSUE",
AK7="Fiber CAmtel","TRANS_FO_CAMTEL",
AK7="Fiber AOF","Fiber AOF",
AK7="Projet OCM (HUAWEI)","TRAVAUX-HUAWEI",
AK7="Projet OCM (NOKIA)","TRAVAUX-NOKIA",
AK7="ACCESS-ISSUE","ACCESS-ISSUE",
AK7="Projet OCM (ZTE, NOKIA, autres projets)","TRAVAUX OCM",
AK7="No root CAuse","No root cause",
AK7="ODU HS","PDH",
AK7="IP &amp; VLAN","PDH",
AK7="Warehouse HUAWEI","SPARE-ISSUE",
AK7="SPARE-HS","SPARE-ISSUE",
AK7="Power Telco","BSS",AK7="no impacts","no impacts"
),"")</f>
        <v>AKTIVCO GRID ONLY</v>
      </c>
      <c r="AJ7" s="56" t="str" cm="1">
        <f t="array" ref="AJ7">IFERROR(_xlfn.IFS(
AK7="MPR ISSUE","TX ISSUE",
AK7="BSS Hardware Issue","RAN ISSUE",
AK7="Sites strategiques, MLL, Pylone, etc.","ENVTECH",
AK7="AKTIVCO DEFAUT GE &amp; POWER Cabinet","POWER ISSUE",
AK7="AKTIVCO Coupure ENEO &amp; Baisse de tension","POWER ISSUE",
AK7="Coupure ENEO &amp; Baisse de tension","POWER ISSUE",
AK7="Defaut GE &amp; POWER Cabinet","POWER ISSUE",
AK7="Sharing","POWER ISSUE",
AK7="Sites strategiques &amp; DataCenter","POWER ISSUE",
AK7="Exclu","Exclu",
AK7="SAT","TX ISSUE",
AK7="SPARE-ISSUE","SPARE-ISSUE",
AK7="Fiber CAmtel","TX ISSUE",
AK7="Fiber AOF","TX ISSUE",
AK7="Projet OCM (HUAWEI)","TRAVAUX-HUAWEI",
AK7="Projet OCM (NOKIA)","TRAVAUX -NOKIA",
AK7="ACCESS-ISSUE","ACCESS-ISSUE",
AK7="Projet OCM (ZTE, NOKIA, autres projets)","TRAVAUX OCM",
AK7="No root CAuse","No root cause",
AK7="ODU HS","TX ISSUE",
AK7="IP &amp; VLAN","TX ISSUE",
AK7="Warehouse HUAWEI","SPARE-ISSUE",
AK7="SPARE-HS","SPARE-ISSUE",
AK7="Power Telco","RAN ISSUE",AK7="no impacts","no impacts"
),"")</f>
        <v>POWER ISSUE</v>
      </c>
      <c r="AK7" s="81" t="s">
        <v>5327</v>
      </c>
      <c r="AL7" s="56" t="str" cm="1">
        <f t="array" ref="AL7">IFERROR(_xlfn.IFS(
AK7="MPR ISSUE","ACTIVE",
AK7="BSS Hardware Issue","ACTIVE",
AK7="Sites strategiques, MLL, Pylone, etc.","PASSIVE",
AK7="AKTIVCO DEFAUT GE &amp; POWER Cabinet","PASSIVE",
AK7="AKTIVCO Coupure ENEO &amp; Baisse de tension","PASSIVE",
AK7="Coupure ENEO &amp; Baisse de tension","PASSIVE",
AK7="Defaut GE &amp; POWER Cabinet","PASSIVE",
AK7="Sharing","PASSIVE",
AK7="Sites strategiques &amp; DataCenter","PASSIVE",
AK7="Exclu","Exclu",
AK7="SAT","ACTIVE",
AK7="SPARE-ISSUE","SPARE-ISSUE",
AK7="Fiber CAmtel","ACTIVE",
AK7="Fiber AOF","ACTIVE",
AK7="Projet OCM (HUAWEI)","PLANNED WORKS",
AK7="Projet OCM (NOKIA)","PLANNED WORKS",
AK7="ACCESS-ISSUE","ACCESS-ISSUE",
AK7="Projet OCM (ZTE, NOKIA, autres projets)","PLANNED WORKS",
AK7="No root CAuse","No root cause",
AK7="ODU HS","ACTIVE",
AK7="IP &amp; VLAN","ACTIVE",
AK7="Warehouse HUAWEI","SPARE-ISSUE",
AK7="SPARE-HS","SPARE-ISSUE",
AK7="Power Telco","ACTIVE", AK7="no impacts","no impacts"
),"")</f>
        <v>PASSIVE</v>
      </c>
      <c r="AM7" s="108" t="s">
        <v>5749</v>
      </c>
      <c r="AN7" s="227" t="s">
        <v>367</v>
      </c>
      <c r="AO7" s="9" t="s">
        <v>6058</v>
      </c>
      <c r="AP7" s="23" t="s">
        <v>5537</v>
      </c>
      <c r="AQ7" s="23" t="s">
        <v>5537</v>
      </c>
      <c r="AR7" s="7"/>
      <c r="AS7" s="6"/>
      <c r="AT7" s="7"/>
      <c r="AU7" s="3" t="s">
        <v>5537</v>
      </c>
      <c r="AV7" s="24" t="s">
        <v>5537</v>
      </c>
      <c r="AW7" s="24" t="s">
        <v>5537</v>
      </c>
      <c r="AX7" s="24" t="s">
        <v>5537</v>
      </c>
      <c r="AY7" s="24" t="s">
        <v>5537</v>
      </c>
      <c r="AZ7" s="24" t="s">
        <v>5537</v>
      </c>
      <c r="BA7" s="24" t="s">
        <v>5537</v>
      </c>
      <c r="BB7" s="24" t="s">
        <v>5537</v>
      </c>
      <c r="BC7" s="24" t="s">
        <v>5537</v>
      </c>
      <c r="BD7" s="24" t="s">
        <v>5537</v>
      </c>
      <c r="BE7" s="24" t="s">
        <v>6249</v>
      </c>
      <c r="BF7" s="24" t="s">
        <v>6250</v>
      </c>
      <c r="BG7" s="24" t="s">
        <v>6251</v>
      </c>
      <c r="BH7" s="24" t="s">
        <v>5537</v>
      </c>
      <c r="BI7" s="9" t="s">
        <v>6253</v>
      </c>
      <c r="BJ7" s="14"/>
      <c r="BK7" s="14" t="s">
        <v>5537</v>
      </c>
      <c r="BL7" s="14" t="str">
        <f>_xlfn.XLOOKUP(B7,'[4]cell downs 18042026 17h'!$B:$B,'[4]cell downs 18042026 17h'!$B:$B,"")</f>
        <v/>
      </c>
      <c r="BM7" s="14" t="str">
        <f>_xlfn.XLOOKUP(B7,'[5]Cells Huawei 19042026 15h'!$B:$B,'[5]Cells Huawei 19042026 15h'!$B:$B,"")</f>
        <v/>
      </c>
      <c r="BN7" s="9" t="str">
        <f>_xlfn.XLOOKUP(B7,'[6]cells down 19042026 9H40'!$B:$B,'[6]cells down 19042026 9H40'!$B:$B,"")</f>
        <v/>
      </c>
      <c r="BO7" s="9" t="s">
        <v>210</v>
      </c>
      <c r="BP7" s="9" t="s">
        <v>12</v>
      </c>
    </row>
    <row r="8" spans="1:68" s="9" customFormat="1" ht="28.5" customHeight="1" x14ac:dyDescent="0.35">
      <c r="A8" s="1" t="s">
        <v>191</v>
      </c>
      <c r="B8" s="8" t="s">
        <v>192</v>
      </c>
      <c r="C8" s="3" t="str">
        <f>_xlfn.XLOOKUP(B8,'[1]daily break down'!$D:$D,'[1]daily break down'!$E:$E,"")</f>
        <v>Douala</v>
      </c>
      <c r="D8" s="1" t="s">
        <v>11</v>
      </c>
      <c r="E8" s="1" t="s">
        <v>12</v>
      </c>
      <c r="F8" s="3" t="s">
        <v>31</v>
      </c>
      <c r="G8" s="1" t="s">
        <v>32</v>
      </c>
      <c r="H8" s="41" t="str">
        <f>_xlfn.XLOOKUP(B8,[2]CALCULATION!$B:$B,[2]CALCULATION!$H:$H,"")</f>
        <v>ZTE</v>
      </c>
      <c r="I8" s="34">
        <v>42.642602152194577</v>
      </c>
      <c r="J8" s="34">
        <v>0</v>
      </c>
      <c r="K8" s="34">
        <v>0</v>
      </c>
      <c r="L8" s="34">
        <v>0</v>
      </c>
      <c r="M8" s="34">
        <v>0</v>
      </c>
      <c r="N8" s="34">
        <v>31.27787622741009</v>
      </c>
      <c r="O8" s="34">
        <v>0</v>
      </c>
      <c r="P8" s="34">
        <v>13.385993185573279</v>
      </c>
      <c r="Q8" s="34">
        <v>0</v>
      </c>
      <c r="R8" s="34">
        <v>0</v>
      </c>
      <c r="S8" s="109">
        <v>0</v>
      </c>
      <c r="T8" s="109">
        <f>_xlfn.XLOOKUP(B8,'[3]Nur des jours'!$B:$B,'[3]Nur des jours'!$U:$U,"")</f>
        <v>0.48160061980464214</v>
      </c>
      <c r="U8" s="109">
        <v>8.516499587652989</v>
      </c>
      <c r="V8" s="109">
        <v>0</v>
      </c>
      <c r="W8" s="109">
        <v>0.48160061980464208</v>
      </c>
      <c r="X8" s="109">
        <v>0</v>
      </c>
      <c r="Y8" s="109">
        <v>0</v>
      </c>
      <c r="Z8" s="109">
        <v>0</v>
      </c>
      <c r="AA8" s="109">
        <v>0</v>
      </c>
      <c r="AB8" s="109">
        <v>9.4494168642793337</v>
      </c>
      <c r="AC8" s="109">
        <v>6.008726704475059</v>
      </c>
      <c r="AD8" s="109">
        <v>22.382493344349587</v>
      </c>
      <c r="AE8" s="109">
        <v>38.805884434399736</v>
      </c>
      <c r="AF8" s="109">
        <v>38.805884434399736</v>
      </c>
      <c r="AG8" s="57" t="str">
        <f>_xlfn.XLOOKUP(B8,[3]CALCULATION!$B:$B,[3]CALCULATION!$M:$M,"")</f>
        <v>Operationnel</v>
      </c>
      <c r="AH8" s="57"/>
      <c r="AI8" s="56" t="str" cm="1">
        <f t="array" ref="AI8">IFERROR(_xlfn.IFS(
AK8="MPR ISSUE","PDH",
AK8="BSS Hardware Issue","BSS",
AK8="Sites strategiques, MLL, Pylone, etc.","ENVTECH",
AK8="AKTIVCO DEFAUT GE &amp; POWER Cabinet","AKTIVCO",
AK8="AKTIVCO Coupure ENEO &amp; Baisse de tension","AKTIVCO GRID ONLY",
AK8="Coupure ENEO &amp; Baisse de tension","IHS GRID ONLY",
AK8="Defaut GE &amp; POWER Cabinet","IHS",
AK8="Sharing","Partners",
AK8="Sites strategiques &amp; DataCenter","SST &amp; DC",
AK8="Exclu","Exclu",
AK8="SAT","SAT",
AK8="SPARE-ISSUE","SPARE-ISSUE",
AK8="Fiber CAmtel","TRANS_FO_CAMTEL",
AK8="Fiber AOF","Fiber AOF",
AK8="Projet OCM (HUAWEI)","TRAVAUX-HUAWEI",
AK8="Projet OCM (NOKIA)","TRAVAUX-NOKIA",
AK8="ACCESS-ISSUE","ACCESS-ISSUE",
AK8="Projet OCM (ZTE, NOKIA, autres projets)","TRAVAUX OCM",
AK8="No root CAuse","No root cause",
AK8="ODU HS","PDH",
AK8="IP &amp; VLAN","PDH",
AK8="Warehouse HUAWEI","SPARE-ISSUE",
AK8="SPARE-HS","SPARE-ISSUE",
AK8="Power Telco","BSS",AK8="no impacts","no impacts"
),"")</f>
        <v>AKTIVCO GRID ONLY</v>
      </c>
      <c r="AJ8" s="56" t="str" cm="1">
        <f t="array" ref="AJ8">IFERROR(_xlfn.IFS(
AK8="MPR ISSUE","TX ISSUE",
AK8="BSS Hardware Issue","RAN ISSUE",
AK8="Sites strategiques, MLL, Pylone, etc.","ENVTECH",
AK8="AKTIVCO DEFAUT GE &amp; POWER Cabinet","POWER ISSUE",
AK8="AKTIVCO Coupure ENEO &amp; Baisse de tension","POWER ISSUE",
AK8="Coupure ENEO &amp; Baisse de tension","POWER ISSUE",
AK8="Defaut GE &amp; POWER Cabinet","POWER ISSUE",
AK8="Sharing","POWER ISSUE",
AK8="Sites strategiques &amp; DataCenter","POWER ISSUE",
AK8="Exclu","Exclu",
AK8="SAT","TX ISSUE",
AK8="SPARE-ISSUE","SPARE-ISSUE",
AK8="Fiber CAmtel","TX ISSUE",
AK8="Fiber AOF","TX ISSUE",
AK8="Projet OCM (HUAWEI)","TRAVAUX-HUAWEI",
AK8="Projet OCM (NOKIA)","TRAVAUX -NOKIA",
AK8="ACCESS-ISSUE","ACCESS-ISSUE",
AK8="Projet OCM (ZTE, NOKIA, autres projets)","TRAVAUX OCM",
AK8="No root CAuse","No root cause",
AK8="ODU HS","TX ISSUE",
AK8="IP &amp; VLAN","TX ISSUE",
AK8="Warehouse HUAWEI","SPARE-ISSUE",
AK8="SPARE-HS","SPARE-ISSUE",
AK8="Power Telco","RAN ISSUE",AK8="no impacts","no impacts"
),"")</f>
        <v>POWER ISSUE</v>
      </c>
      <c r="AK8" s="81" t="s">
        <v>5327</v>
      </c>
      <c r="AL8" s="56" t="str" cm="1">
        <f t="array" ref="AL8">IFERROR(_xlfn.IFS(
AK8="MPR ISSUE","ACTIVE",
AK8="BSS Hardware Issue","ACTIVE",
AK8="Sites strategiques, MLL, Pylone, etc.","PASSIVE",
AK8="AKTIVCO DEFAUT GE &amp; POWER Cabinet","PASSIVE",
AK8="AKTIVCO Coupure ENEO &amp; Baisse de tension","PASSIVE",
AK8="Coupure ENEO &amp; Baisse de tension","PASSIVE",
AK8="Defaut GE &amp; POWER Cabinet","PASSIVE",
AK8="Sharing","PASSIVE",
AK8="Sites strategiques &amp; DataCenter","PASSIVE",
AK8="Exclu","Exclu",
AK8="SAT","ACTIVE",
AK8="SPARE-ISSUE","SPARE-ISSUE",
AK8="Fiber CAmtel","ACTIVE",
AK8="Fiber AOF","ACTIVE",
AK8="Projet OCM (HUAWEI)","PLANNED WORKS",
AK8="Projet OCM (NOKIA)","PLANNED WORKS",
AK8="ACCESS-ISSUE","ACCESS-ISSUE",
AK8="Projet OCM (ZTE, NOKIA, autres projets)","PLANNED WORKS",
AK8="No root CAuse","No root cause",
AK8="ODU HS","ACTIVE",
AK8="IP &amp; VLAN","ACTIVE",
AK8="Warehouse HUAWEI","SPARE-ISSUE",
AK8="SPARE-HS","SPARE-ISSUE",
AK8="Power Telco","ACTIVE", AK8="no impacts","no impacts"
),"")</f>
        <v>PASSIVE</v>
      </c>
      <c r="AM8" s="108" t="s">
        <v>5750</v>
      </c>
      <c r="AN8" s="227" t="s">
        <v>367</v>
      </c>
      <c r="AO8" s="9" t="s">
        <v>6058</v>
      </c>
      <c r="AP8" s="23" t="s">
        <v>5537</v>
      </c>
      <c r="AQ8" s="23" t="s">
        <v>5537</v>
      </c>
      <c r="AR8" s="7"/>
      <c r="AS8" s="6"/>
      <c r="AT8" s="7"/>
      <c r="AU8" s="3" t="s">
        <v>5537</v>
      </c>
      <c r="AV8" s="24" t="s">
        <v>5537</v>
      </c>
      <c r="AW8" s="24" t="s">
        <v>5537</v>
      </c>
      <c r="AX8" s="24" t="s">
        <v>5537</v>
      </c>
      <c r="AY8" s="24" t="s">
        <v>5537</v>
      </c>
      <c r="AZ8" s="24" t="s">
        <v>5537</v>
      </c>
      <c r="BA8" s="24" t="s">
        <v>5537</v>
      </c>
      <c r="BB8" s="24" t="s">
        <v>5537</v>
      </c>
      <c r="BC8" s="24" t="s">
        <v>5537</v>
      </c>
      <c r="BD8" s="24" t="s">
        <v>5537</v>
      </c>
      <c r="BE8" s="24" t="s">
        <v>6249</v>
      </c>
      <c r="BF8" s="24" t="s">
        <v>6250</v>
      </c>
      <c r="BG8" s="24" t="s">
        <v>6251</v>
      </c>
      <c r="BH8" s="24" t="s">
        <v>5537</v>
      </c>
      <c r="BI8" s="9" t="s">
        <v>6254</v>
      </c>
      <c r="BJ8" s="14"/>
      <c r="BK8" s="14" t="s">
        <v>5537</v>
      </c>
      <c r="BL8" s="14" t="str">
        <f>_xlfn.XLOOKUP(B8,'[4]cell downs 18042026 17h'!$B:$B,'[4]cell downs 18042026 17h'!$B:$B,"")</f>
        <v/>
      </c>
      <c r="BM8" s="14" t="str">
        <f>_xlfn.XLOOKUP(B8,'[5]Cells Huawei 19042026 15h'!$B:$B,'[5]Cells Huawei 19042026 15h'!$B:$B,"")</f>
        <v/>
      </c>
      <c r="BN8" s="9" t="str">
        <f>_xlfn.XLOOKUP(B8,'[6]cells down 19042026 9H40'!$B:$B,'[6]cells down 19042026 9H40'!$B:$B,"")</f>
        <v/>
      </c>
      <c r="BO8" s="9" t="s">
        <v>192</v>
      </c>
      <c r="BP8" s="9" t="s">
        <v>5537</v>
      </c>
    </row>
    <row r="9" spans="1:68" s="9" customFormat="1" x14ac:dyDescent="0.35">
      <c r="A9" s="1" t="s">
        <v>444</v>
      </c>
      <c r="B9" s="8" t="s">
        <v>445</v>
      </c>
      <c r="C9" s="3" t="str">
        <f>_xlfn.XLOOKUP(B9,'[1]daily break down'!$D:$D,'[1]daily break down'!$E:$E,"")</f>
        <v>Yaounde</v>
      </c>
      <c r="D9" s="1" t="s">
        <v>21</v>
      </c>
      <c r="E9" s="1" t="s">
        <v>36</v>
      </c>
      <c r="F9" s="3" t="s">
        <v>37</v>
      </c>
      <c r="G9" s="1" t="s">
        <v>38</v>
      </c>
      <c r="H9" s="41" t="str">
        <f>_xlfn.XLOOKUP(B9,[2]CALCULATION!$B:$B,[2]CALCULATION!$H:$H,"")</f>
        <v>ZTE</v>
      </c>
      <c r="I9" s="34">
        <v>3.509087329104279</v>
      </c>
      <c r="J9" s="34">
        <v>1.3809701141159645</v>
      </c>
      <c r="K9" s="34">
        <v>6.2663369317387323</v>
      </c>
      <c r="L9" s="34">
        <v>5.6414136225754987</v>
      </c>
      <c r="M9" s="34">
        <v>22.084606757925194</v>
      </c>
      <c r="N9" s="34">
        <v>17.864238670444848</v>
      </c>
      <c r="O9" s="34">
        <v>12.382484668966681</v>
      </c>
      <c r="P9" s="34">
        <v>12.046667979328427</v>
      </c>
      <c r="Q9" s="34">
        <v>33.366167712515654</v>
      </c>
      <c r="R9" s="34">
        <v>33.624901193666126</v>
      </c>
      <c r="S9" s="109">
        <v>22.248011745469174</v>
      </c>
      <c r="T9" s="109">
        <f>_xlfn.XLOOKUP(B9,'[3]Nur des jours'!$B:$B,'[3]Nur des jours'!$U:$U,"")</f>
        <v>0</v>
      </c>
      <c r="U9" s="109">
        <v>0</v>
      </c>
      <c r="V9" s="109">
        <v>0</v>
      </c>
      <c r="W9" s="109">
        <v>0</v>
      </c>
      <c r="X9" s="109">
        <v>21.697335867341263</v>
      </c>
      <c r="Y9" s="109">
        <v>27.601692049550127</v>
      </c>
      <c r="Z9" s="109">
        <v>4.2000360981985141</v>
      </c>
      <c r="AA9" s="109">
        <v>25.945027294803857</v>
      </c>
      <c r="AB9" s="109">
        <v>34.71847685577557</v>
      </c>
      <c r="AC9" s="109">
        <v>13.608623191012315</v>
      </c>
      <c r="AD9" s="109">
        <v>17.846737711272276</v>
      </c>
      <c r="AE9" s="109">
        <v>38.252408448975977</v>
      </c>
      <c r="AF9" s="109">
        <v>38.252408448975977</v>
      </c>
      <c r="AG9" s="57" t="str">
        <f>_xlfn.XLOOKUP(B9,[3]CALCULATION!$B:$B,[3]CALCULATION!$M:$M,"")</f>
        <v>Operationnel</v>
      </c>
      <c r="AH9" s="57"/>
      <c r="AI9" s="56" t="str" cm="1">
        <f t="array" ref="AI9">IFERROR(_xlfn.IFS(
AK9="MPR ISSUE","PDH",
AK9="BSS Hardware Issue","BSS",
AK9="Sites strategiques, MLL, Pylone, etc.","ENVTECH",
AK9="AKTIVCO DEFAUT GE &amp; POWER Cabinet","AKTIVCO",
AK9="AKTIVCO Coupure ENEO &amp; Baisse de tension","AKTIVCO GRID ONLY",
AK9="Coupure ENEO &amp; Baisse de tension","IHS GRID ONLY",
AK9="Defaut GE &amp; POWER Cabinet","IHS",
AK9="Sharing","Partners",
AK9="Sites strategiques &amp; DataCenter","SST &amp; DC",
AK9="Exclu","Exclu",
AK9="SAT","SAT",
AK9="SPARE-ISSUE","SPARE-ISSUE",
AK9="Fiber CAmtel","TRANS_FO_CAMTEL",
AK9="Fiber AOF","Fiber AOF",
AK9="Projet OCM (HUAWEI)","TRAVAUX-HUAWEI",
AK9="Projet OCM (NOKIA)","TRAVAUX-NOKIA",
AK9="ACCESS-ISSUE","ACCESS-ISSUE",
AK9="Projet OCM (ZTE, NOKIA, autres projets)","TRAVAUX OCM",
AK9="No root CAuse","No root cause",
AK9="ODU HS","PDH",
AK9="IP &amp; VLAN","PDH",
AK9="Warehouse HUAWEI","SPARE-ISSUE",
AK9="SPARE-HS","SPARE-ISSUE",
AK9="Power Telco","BSS",AK9="no impacts","no impacts"
),"")</f>
        <v>AKTIVCO</v>
      </c>
      <c r="AJ9" s="56" t="str" cm="1">
        <f t="array" ref="AJ9">IFERROR(_xlfn.IFS(
AK9="MPR ISSUE","TX ISSUE",
AK9="BSS Hardware Issue","RAN ISSUE",
AK9="Sites strategiques, MLL, Pylone, etc.","ENVTECH",
AK9="AKTIVCO DEFAUT GE &amp; POWER Cabinet","POWER ISSUE",
AK9="AKTIVCO Coupure ENEO &amp; Baisse de tension","POWER ISSUE",
AK9="Coupure ENEO &amp; Baisse de tension","POWER ISSUE",
AK9="Defaut GE &amp; POWER Cabinet","POWER ISSUE",
AK9="Sharing","POWER ISSUE",
AK9="Sites strategiques &amp; DataCenter","POWER ISSUE",
AK9="Exclu","Exclu",
AK9="SAT","TX ISSUE",
AK9="SPARE-ISSUE","SPARE-ISSUE",
AK9="Fiber CAmtel","TX ISSUE",
AK9="Fiber AOF","TX ISSUE",
AK9="Projet OCM (HUAWEI)","TRAVAUX-HUAWEI",
AK9="Projet OCM (NOKIA)","TRAVAUX -NOKIA",
AK9="ACCESS-ISSUE","ACCESS-ISSUE",
AK9="Projet OCM (ZTE, NOKIA, autres projets)","TRAVAUX OCM",
AK9="No root CAuse","No root cause",
AK9="ODU HS","TX ISSUE",
AK9="IP &amp; VLAN","TX ISSUE",
AK9="Warehouse HUAWEI","SPARE-ISSUE",
AK9="SPARE-HS","SPARE-ISSUE",
AK9="Power Telco","RAN ISSUE",AK9="no impacts","no impacts"
),"")</f>
        <v>POWER ISSUE</v>
      </c>
      <c r="AK9" s="81" t="s">
        <v>5325</v>
      </c>
      <c r="AL9" s="56" t="str" cm="1">
        <f t="array" ref="AL9">IFERROR(_xlfn.IFS(
AK9="MPR ISSUE","ACTIVE",
AK9="BSS Hardware Issue","ACTIVE",
AK9="Sites strategiques, MLL, Pylone, etc.","PASSIVE",
AK9="AKTIVCO DEFAUT GE &amp; POWER Cabinet","PASSIVE",
AK9="AKTIVCO Coupure ENEO &amp; Baisse de tension","PASSIVE",
AK9="Coupure ENEO &amp; Baisse de tension","PASSIVE",
AK9="Defaut GE &amp; POWER Cabinet","PASSIVE",
AK9="Sharing","PASSIVE",
AK9="Sites strategiques &amp; DataCenter","PASSIVE",
AK9="Exclu","Exclu",
AK9="SAT","ACTIVE",
AK9="SPARE-ISSUE","SPARE-ISSUE",
AK9="Fiber CAmtel","ACTIVE",
AK9="Fiber AOF","ACTIVE",
AK9="Projet OCM (HUAWEI)","PLANNED WORKS",
AK9="Projet OCM (NOKIA)","PLANNED WORKS",
AK9="ACCESS-ISSUE","ACCESS-ISSUE",
AK9="Projet OCM (ZTE, NOKIA, autres projets)","PLANNED WORKS",
AK9="No root CAuse","No root cause",
AK9="ODU HS","ACTIVE",
AK9="IP &amp; VLAN","ACTIVE",
AK9="Warehouse HUAWEI","SPARE-ISSUE",
AK9="SPARE-HS","SPARE-ISSUE",
AK9="Power Telco","ACTIVE", AK9="no impacts","no impacts"
),"")</f>
        <v>PASSIVE</v>
      </c>
      <c r="AM9" s="108" t="s">
        <v>5751</v>
      </c>
      <c r="AN9" s="117" t="s">
        <v>445</v>
      </c>
      <c r="AP9" s="23" t="s">
        <v>5537</v>
      </c>
      <c r="AQ9" s="23" t="s">
        <v>5537</v>
      </c>
      <c r="AR9" s="7"/>
      <c r="AS9" s="6"/>
      <c r="AT9" s="7"/>
      <c r="AU9" s="3" t="s">
        <v>5537</v>
      </c>
      <c r="AV9" s="24" t="s">
        <v>5537</v>
      </c>
      <c r="AW9" s="24" t="s">
        <v>5537</v>
      </c>
      <c r="AX9" s="24" t="s">
        <v>5537</v>
      </c>
      <c r="AY9" s="24" t="s">
        <v>6255</v>
      </c>
      <c r="AZ9" s="24" t="s">
        <v>6255</v>
      </c>
      <c r="BA9" s="24" t="s">
        <v>6255</v>
      </c>
      <c r="BB9" s="24" t="s">
        <v>5537</v>
      </c>
      <c r="BC9" s="24" t="s">
        <v>5537</v>
      </c>
      <c r="BD9" s="24" t="s">
        <v>5537</v>
      </c>
      <c r="BE9" s="24" t="s">
        <v>5537</v>
      </c>
      <c r="BF9" s="24" t="s">
        <v>5537</v>
      </c>
      <c r="BG9" s="24" t="s">
        <v>5537</v>
      </c>
      <c r="BH9" s="24" t="s">
        <v>5962</v>
      </c>
      <c r="BI9" s="9" t="s">
        <v>5537</v>
      </c>
      <c r="BJ9" s="14"/>
      <c r="BK9" s="14" t="s">
        <v>5537</v>
      </c>
      <c r="BL9" s="14" t="str">
        <f>_xlfn.XLOOKUP(B9,'[4]cell downs 18042026 17h'!$B:$B,'[4]cell downs 18042026 17h'!$B:$B,"")</f>
        <v/>
      </c>
      <c r="BM9" s="14" t="str">
        <f>_xlfn.XLOOKUP(B9,'[5]Cells Huawei 19042026 15h'!$B:$B,'[5]Cells Huawei 19042026 15h'!$B:$B,"")</f>
        <v/>
      </c>
      <c r="BN9" s="9" t="str">
        <f>_xlfn.XLOOKUP(B9,'[6]cells down 19042026 9H40'!$B:$B,'[6]cells down 19042026 9H40'!$B:$B,"")</f>
        <v/>
      </c>
      <c r="BO9" s="9" t="s">
        <v>5537</v>
      </c>
      <c r="BP9" s="9" t="s">
        <v>5537</v>
      </c>
    </row>
    <row r="10" spans="1:68" s="9" customFormat="1" ht="19.5" customHeight="1" x14ac:dyDescent="0.35">
      <c r="A10" s="1" t="s">
        <v>47</v>
      </c>
      <c r="B10" s="8" t="s">
        <v>48</v>
      </c>
      <c r="C10" s="3" t="str">
        <f>_xlfn.XLOOKUP(B10,'[1]daily break down'!$D:$D,'[1]daily break down'!$E:$E,"")</f>
        <v>Yaounde</v>
      </c>
      <c r="D10" s="1" t="s">
        <v>21</v>
      </c>
      <c r="E10" s="1" t="s">
        <v>30</v>
      </c>
      <c r="F10" s="3" t="s">
        <v>37</v>
      </c>
      <c r="G10" s="1" t="s">
        <v>38</v>
      </c>
      <c r="H10" s="41" t="str">
        <f>_xlfn.XLOOKUP(B10,[2]CALCULATION!$B:$B,[2]CALCULATION!$H:$H,"")</f>
        <v>ZTE</v>
      </c>
      <c r="I10" s="34">
        <v>22.13276146938216</v>
      </c>
      <c r="J10" s="34">
        <v>0.41286422796939709</v>
      </c>
      <c r="K10" s="34">
        <v>0</v>
      </c>
      <c r="L10" s="34">
        <v>0</v>
      </c>
      <c r="M10" s="34">
        <v>0</v>
      </c>
      <c r="N10" s="34">
        <v>0</v>
      </c>
      <c r="O10" s="34">
        <v>0</v>
      </c>
      <c r="P10" s="34">
        <v>0</v>
      </c>
      <c r="Q10" s="34">
        <v>0</v>
      </c>
      <c r="R10" s="34">
        <v>0</v>
      </c>
      <c r="S10" s="109">
        <v>2.2890431266461775</v>
      </c>
      <c r="T10" s="109">
        <f>_xlfn.XLOOKUP(B10,'[3]Nur des jours'!$B:$B,'[3]Nur des jours'!$U:$U,"")</f>
        <v>0</v>
      </c>
      <c r="U10" s="109">
        <v>0</v>
      </c>
      <c r="V10" s="109">
        <v>0</v>
      </c>
      <c r="W10" s="109">
        <v>0</v>
      </c>
      <c r="X10" s="109">
        <v>1.442215773057903</v>
      </c>
      <c r="Y10" s="109">
        <v>0</v>
      </c>
      <c r="Z10" s="109">
        <v>0</v>
      </c>
      <c r="AA10" s="109">
        <v>0</v>
      </c>
      <c r="AB10" s="109">
        <v>0</v>
      </c>
      <c r="AC10" s="109">
        <v>0</v>
      </c>
      <c r="AD10" s="109">
        <v>25.193453747054683</v>
      </c>
      <c r="AE10" s="109">
        <v>34.074291662029545</v>
      </c>
      <c r="AF10" s="109">
        <v>34.074291662029545</v>
      </c>
      <c r="AG10" s="57" t="str">
        <f>_xlfn.XLOOKUP(B10,[3]CALCULATION!$B:$B,[3]CALCULATION!$M:$M,"")</f>
        <v>Operationnel</v>
      </c>
      <c r="AH10" s="57"/>
      <c r="AI10" s="56" t="str" cm="1">
        <f t="array" ref="AI10">IFERROR(_xlfn.IFS(
AK10="MPR ISSUE","PDH",
AK10="BSS Hardware Issue","BSS",
AK10="Sites strategiques, MLL, Pylone, etc.","ENVTECH",
AK10="AKTIVCO DEFAUT GE &amp; POWER Cabinet","AKTIVCO",
AK10="AKTIVCO Coupure ENEO &amp; Baisse de tension","AKTIVCO GRID ONLY",
AK10="Coupure ENEO &amp; Baisse de tension","IHS GRID ONLY",
AK10="Defaut GE &amp; POWER Cabinet","IHS",
AK10="Sharing","Partners",
AK10="Sites strategiques &amp; DataCenter","SST &amp; DC",
AK10="Exclu","Exclu",
AK10="SAT","SAT",
AK10="SPARE-ISSUE","SPARE-ISSUE",
AK10="Fiber CAmtel","TRANS_FO_CAMTEL",
AK10="Fiber AOF","Fiber AOF",
AK10="Projet OCM (HUAWEI)","TRAVAUX-HUAWEI",
AK10="Projet OCM (NOKIA)","TRAVAUX-NOKIA",
AK10="ACCESS-ISSUE","ACCESS-ISSUE",
AK10="Projet OCM (ZTE, NOKIA, autres projets)","TRAVAUX OCM",
AK10="No root CAuse","No root cause",
AK10="ODU HS","PDH",
AK10="IP &amp; VLAN","PDH",
AK10="Warehouse HUAWEI","SPARE-ISSUE",
AK10="SPARE-HS","SPARE-ISSUE",
AK10="Power Telco","BSS",AK10="no impacts","no impacts"
),"")</f>
        <v>IHS GRID ONLY</v>
      </c>
      <c r="AJ10" s="56" t="str" cm="1">
        <f t="array" ref="AJ10">IFERROR(_xlfn.IFS(
AK10="MPR ISSUE","TX ISSUE",
AK10="BSS Hardware Issue","RAN ISSUE",
AK10="Sites strategiques, MLL, Pylone, etc.","ENVTECH",
AK10="AKTIVCO DEFAUT GE &amp; POWER Cabinet","POWER ISSUE",
AK10="AKTIVCO Coupure ENEO &amp; Baisse de tension","POWER ISSUE",
AK10="Coupure ENEO &amp; Baisse de tension","POWER ISSUE",
AK10="Defaut GE &amp; POWER Cabinet","POWER ISSUE",
AK10="Sharing","POWER ISSUE",
AK10="Sites strategiques &amp; DataCenter","POWER ISSUE",
AK10="Exclu","Exclu",
AK10="SAT","TX ISSUE",
AK10="SPARE-ISSUE","SPARE-ISSUE",
AK10="Fiber CAmtel","TX ISSUE",
AK10="Fiber AOF","TX ISSUE",
AK10="Projet OCM (HUAWEI)","TRAVAUX-HUAWEI",
AK10="Projet OCM (NOKIA)","TRAVAUX -NOKIA",
AK10="ACCESS-ISSUE","ACCESS-ISSUE",
AK10="Projet OCM (ZTE, NOKIA, autres projets)","TRAVAUX OCM",
AK10="No root CAuse","No root cause",
AK10="ODU HS","TX ISSUE",
AK10="IP &amp; VLAN","TX ISSUE",
AK10="Warehouse HUAWEI","SPARE-ISSUE",
AK10="SPARE-HS","SPARE-ISSUE",
AK10="Power Telco","RAN ISSUE",AK10="no impacts","no impacts"
),"")</f>
        <v>POWER ISSUE</v>
      </c>
      <c r="AK10" s="81" t="s">
        <v>5329</v>
      </c>
      <c r="AL10" s="56" t="str" cm="1">
        <f t="array" ref="AL10">IFERROR(_xlfn.IFS(
AK10="MPR ISSUE","ACTIVE",
AK10="BSS Hardware Issue","ACTIVE",
AK10="Sites strategiques, MLL, Pylone, etc.","PASSIVE",
AK10="AKTIVCO DEFAUT GE &amp; POWER Cabinet","PASSIVE",
AK10="AKTIVCO Coupure ENEO &amp; Baisse de tension","PASSIVE",
AK10="Coupure ENEO &amp; Baisse de tension","PASSIVE",
AK10="Defaut GE &amp; POWER Cabinet","PASSIVE",
AK10="Sharing","PASSIVE",
AK10="Sites strategiques &amp; DataCenter","PASSIVE",
AK10="Exclu","Exclu",
AK10="SAT","ACTIVE",
AK10="SPARE-ISSUE","SPARE-ISSUE",
AK10="Fiber CAmtel","ACTIVE",
AK10="Fiber AOF","ACTIVE",
AK10="Projet OCM (HUAWEI)","PLANNED WORKS",
AK10="Projet OCM (NOKIA)","PLANNED WORKS",
AK10="ACCESS-ISSUE","ACCESS-ISSUE",
AK10="Projet OCM (ZTE, NOKIA, autres projets)","PLANNED WORKS",
AK10="No root CAuse","No root cause",
AK10="ODU HS","ACTIVE",
AK10="IP &amp; VLAN","ACTIVE",
AK10="Warehouse HUAWEI","SPARE-ISSUE",
AK10="SPARE-HS","SPARE-ISSUE",
AK10="Power Telco","ACTIVE", AK10="no impacts","no impacts"
),"")</f>
        <v>PASSIVE</v>
      </c>
      <c r="AM10" s="108" t="s">
        <v>5752</v>
      </c>
      <c r="AN10" s="227" t="s">
        <v>746</v>
      </c>
      <c r="AO10" s="9" t="s">
        <v>6059</v>
      </c>
      <c r="AP10" s="23" t="s">
        <v>5537</v>
      </c>
      <c r="AQ10" s="23" t="s">
        <v>5537</v>
      </c>
      <c r="AR10" s="7"/>
      <c r="AS10" s="6"/>
      <c r="AT10" s="7"/>
      <c r="AU10" s="3" t="s">
        <v>5537</v>
      </c>
      <c r="AV10" s="24" t="s">
        <v>5537</v>
      </c>
      <c r="AW10" s="24" t="s">
        <v>5537</v>
      </c>
      <c r="AX10" s="24" t="s">
        <v>5537</v>
      </c>
      <c r="AY10" s="24" t="s">
        <v>5537</v>
      </c>
      <c r="AZ10" s="24" t="s">
        <v>5537</v>
      </c>
      <c r="BA10" s="24" t="s">
        <v>5537</v>
      </c>
      <c r="BB10" s="24" t="s">
        <v>5537</v>
      </c>
      <c r="BC10" s="24" t="s">
        <v>5537</v>
      </c>
      <c r="BD10" s="24" t="s">
        <v>5537</v>
      </c>
      <c r="BE10" s="24" t="s">
        <v>6238</v>
      </c>
      <c r="BF10" s="24" t="s">
        <v>6239</v>
      </c>
      <c r="BG10" s="24" t="s">
        <v>6240</v>
      </c>
      <c r="BH10" s="24" t="s">
        <v>5537</v>
      </c>
      <c r="BI10" s="9" t="s">
        <v>6256</v>
      </c>
      <c r="BJ10" s="14"/>
      <c r="BK10" s="14" t="s">
        <v>5537</v>
      </c>
      <c r="BL10" s="14" t="str">
        <f>_xlfn.XLOOKUP(B10,'[4]cell downs 18042026 17h'!$B:$B,'[4]cell downs 18042026 17h'!$B:$B,"")</f>
        <v/>
      </c>
      <c r="BM10" s="14" t="str">
        <f>_xlfn.XLOOKUP(B10,'[5]Cells Huawei 19042026 15h'!$B:$B,'[5]Cells Huawei 19042026 15h'!$B:$B,"")</f>
        <v/>
      </c>
      <c r="BN10" s="9" t="str">
        <f>_xlfn.XLOOKUP(B10,'[6]cells down 19042026 9H40'!$B:$B,'[6]cells down 19042026 9H40'!$B:$B,"")</f>
        <v/>
      </c>
      <c r="BO10" s="9" t="s">
        <v>5537</v>
      </c>
      <c r="BP10" s="9" t="s">
        <v>5537</v>
      </c>
    </row>
    <row r="11" spans="1:68" s="9" customFormat="1" ht="19" customHeight="1" x14ac:dyDescent="0.35">
      <c r="A11" s="1" t="s">
        <v>708</v>
      </c>
      <c r="B11" s="8" t="s">
        <v>709</v>
      </c>
      <c r="C11" s="3" t="str">
        <f>_xlfn.XLOOKUP(B11,'[1]daily break down'!$D:$D,'[1]daily break down'!$E:$E,"")</f>
        <v>Yaounde</v>
      </c>
      <c r="D11" s="1" t="s">
        <v>21</v>
      </c>
      <c r="E11" s="1" t="s">
        <v>710</v>
      </c>
      <c r="F11" s="3" t="s">
        <v>37</v>
      </c>
      <c r="G11" s="1" t="s">
        <v>708</v>
      </c>
      <c r="H11" s="41" t="str">
        <f>_xlfn.XLOOKUP(B11,[2]CALCULATION!$B:$B,[2]CALCULATION!$H:$H,"")</f>
        <v>ZTE</v>
      </c>
      <c r="I11" s="34">
        <v>0</v>
      </c>
      <c r="J11" s="34">
        <v>0</v>
      </c>
      <c r="K11" s="34">
        <v>0</v>
      </c>
      <c r="L11" s="34">
        <v>0</v>
      </c>
      <c r="M11" s="34">
        <v>8.6248298533528516</v>
      </c>
      <c r="N11" s="34">
        <v>8.5509212888055615</v>
      </c>
      <c r="O11" s="34">
        <v>0</v>
      </c>
      <c r="P11" s="34">
        <v>4.9264410029877332</v>
      </c>
      <c r="Q11" s="34">
        <v>33.859289792913337</v>
      </c>
      <c r="R11" s="34">
        <v>36.982818398952162</v>
      </c>
      <c r="S11" s="109">
        <v>36.982604378012347</v>
      </c>
      <c r="T11" s="109">
        <f>_xlfn.XLOOKUP(B11,'[3]Nur des jours'!$B:$B,'[3]Nur des jours'!$U:$U,"")</f>
        <v>36.982818398952162</v>
      </c>
      <c r="U11" s="109">
        <v>36.982818398952162</v>
      </c>
      <c r="V11" s="109">
        <v>36.982729223560575</v>
      </c>
      <c r="W11" s="109">
        <v>36.982818398952162</v>
      </c>
      <c r="X11" s="109">
        <v>36.982818398952162</v>
      </c>
      <c r="Y11" s="109">
        <v>36.982818398952162</v>
      </c>
      <c r="Z11" s="109">
        <v>36.982818398952162</v>
      </c>
      <c r="AA11" s="109">
        <v>36.982818398952162</v>
      </c>
      <c r="AB11" s="109">
        <v>36.982818398952162</v>
      </c>
      <c r="AC11" s="109">
        <v>32.372936225315634</v>
      </c>
      <c r="AD11" s="109">
        <v>27.540622418066651</v>
      </c>
      <c r="AE11" s="109">
        <v>36.982818398952162</v>
      </c>
      <c r="AF11" s="109">
        <v>36.982818398952162</v>
      </c>
      <c r="AG11" s="57" t="str">
        <f>_xlfn.XLOOKUP(B11,[3]CALCULATION!$B:$B,[3]CALCULATION!$M:$M,"")</f>
        <v>exclu</v>
      </c>
      <c r="AH11" s="57" t="s">
        <v>5536</v>
      </c>
      <c r="AI11" s="56" t="str" cm="1">
        <f t="array" ref="AI11">IFERROR(_xlfn.IFS(
AK11="MPR ISSUE","PDH",
AK11="BSS Hardware Issue","BSS",
AK11="Sites strategiques, MLL, Pylone, etc.","ENVTECH",
AK11="AKTIVCO DEFAUT GE &amp; POWER Cabinet","AKTIVCO",
AK11="AKTIVCO Coupure ENEO &amp; Baisse de tension","AKTIVCO GRID ONLY",
AK11="Coupure ENEO &amp; Baisse de tension","IHS GRID ONLY",
AK11="Defaut GE &amp; POWER Cabinet","IHS",
AK11="Sharing","Partners",
AK11="Sites strategiques &amp; DataCenter","SST &amp; DC",
AK11="Exclu","Exclu",
AK11="SAT","SAT",
AK11="SPARE-ISSUE","SPARE-ISSUE",
AK11="Fiber CAmtel","TRANS_FO_CAMTEL",
AK11="Fiber AOF","Fiber AOF",
AK11="Projet OCM (HUAWEI)","TRAVAUX-HUAWEI",
AK11="Projet OCM (NOKIA)","TRAVAUX-NOKIA",
AK11="ACCESS-ISSUE","ACCESS-ISSUE",
AK11="Projet OCM (ZTE, NOKIA, autres projets)","TRAVAUX OCM",
AK11="No root CAuse","No root cause",
AK11="ODU HS","PDH",
AK11="IP &amp; VLAN","PDH",
AK11="Warehouse HUAWEI","SPARE-ISSUE",
AK11="SPARE-HS","SPARE-ISSUE",
AK11="Power Telco","BSS",AK11="no impacts","no impacts"
),"")</f>
        <v>Exclu</v>
      </c>
      <c r="AJ11" s="56" t="str" cm="1">
        <f t="array" ref="AJ11">IFERROR(_xlfn.IFS(
AK11="MPR ISSUE","TX ISSUE",
AK11="BSS Hardware Issue","RAN ISSUE",
AK11="Sites strategiques, MLL, Pylone, etc.","ENVTECH",
AK11="AKTIVCO DEFAUT GE &amp; POWER Cabinet","POWER ISSUE",
AK11="AKTIVCO Coupure ENEO &amp; Baisse de tension","POWER ISSUE",
AK11="Coupure ENEO &amp; Baisse de tension","POWER ISSUE",
AK11="Defaut GE &amp; POWER Cabinet","POWER ISSUE",
AK11="Sharing","POWER ISSUE",
AK11="Sites strategiques &amp; DataCenter","POWER ISSUE",
AK11="Exclu","Exclu",
AK11="SAT","TX ISSUE",
AK11="SPARE-ISSUE","SPARE-ISSUE",
AK11="Fiber CAmtel","TX ISSUE",
AK11="Fiber AOF","TX ISSUE",
AK11="Projet OCM (HUAWEI)","TRAVAUX-HUAWEI",
AK11="Projet OCM (NOKIA)","TRAVAUX -NOKIA",
AK11="ACCESS-ISSUE","ACCESS-ISSUE",
AK11="Projet OCM (ZTE, NOKIA, autres projets)","TRAVAUX OCM",
AK11="No root CAuse","No root cause",
AK11="ODU HS","TX ISSUE",
AK11="IP &amp; VLAN","TX ISSUE",
AK11="Warehouse HUAWEI","SPARE-ISSUE",
AK11="SPARE-HS","SPARE-ISSUE",
AK11="Power Telco","RAN ISSUE",AK11="no impacts","no impacts"
),"")</f>
        <v>Exclu</v>
      </c>
      <c r="AK11" s="81" t="s">
        <v>5559</v>
      </c>
      <c r="AL11" s="56" t="str" cm="1">
        <f t="array" ref="AL11">IFERROR(_xlfn.IFS(
AK11="MPR ISSUE","ACTIVE",
AK11="BSS Hardware Issue","ACTIVE",
AK11="Sites strategiques, MLL, Pylone, etc.","PASSIVE",
AK11="AKTIVCO DEFAUT GE &amp; POWER Cabinet","PASSIVE",
AK11="AKTIVCO Coupure ENEO &amp; Baisse de tension","PASSIVE",
AK11="Coupure ENEO &amp; Baisse de tension","PASSIVE",
AK11="Defaut GE &amp; POWER Cabinet","PASSIVE",
AK11="Sharing","PASSIVE",
AK11="Sites strategiques &amp; DataCenter","PASSIVE",
AK11="Exclu","Exclu",
AK11="SAT","ACTIVE",
AK11="SPARE-ISSUE","SPARE-ISSUE",
AK11="Fiber CAmtel","ACTIVE",
AK11="Fiber AOF","ACTIVE",
AK11="Projet OCM (HUAWEI)","PLANNED WORKS",
AK11="Projet OCM (NOKIA)","PLANNED WORKS",
AK11="ACCESS-ISSUE","ACCESS-ISSUE",
AK11="Projet OCM (ZTE, NOKIA, autres projets)","PLANNED WORKS",
AK11="No root CAuse","No root cause",
AK11="ODU HS","ACTIVE",
AK11="IP &amp; VLAN","ACTIVE",
AK11="Warehouse HUAWEI","SPARE-ISSUE",
AK11="SPARE-HS","SPARE-ISSUE",
AK11="Power Telco","ACTIVE", AK11="no impacts","no impacts"
),"")</f>
        <v>Exclu</v>
      </c>
      <c r="AM11" s="108" t="s">
        <v>5753</v>
      </c>
      <c r="AN11" s="117" t="s">
        <v>709</v>
      </c>
      <c r="AP11" s="23" t="s">
        <v>5537</v>
      </c>
      <c r="AQ11" s="23" t="s">
        <v>5537</v>
      </c>
      <c r="AR11" s="7"/>
      <c r="AS11" s="6"/>
      <c r="AT11" s="7"/>
      <c r="AU11" s="3" t="s">
        <v>5537</v>
      </c>
      <c r="AV11" s="24" t="s">
        <v>5537</v>
      </c>
      <c r="AW11" s="24" t="s">
        <v>5537</v>
      </c>
      <c r="AX11" s="24" t="s">
        <v>5537</v>
      </c>
      <c r="AY11" s="24" t="s">
        <v>5537</v>
      </c>
      <c r="AZ11" s="24" t="s">
        <v>6257</v>
      </c>
      <c r="BA11" s="24" t="s">
        <v>5537</v>
      </c>
      <c r="BB11" s="24" t="s">
        <v>5537</v>
      </c>
      <c r="BC11" s="24" t="s">
        <v>5537</v>
      </c>
      <c r="BD11" s="24" t="s">
        <v>5537</v>
      </c>
      <c r="BE11" s="24" t="s">
        <v>5537</v>
      </c>
      <c r="BF11" s="24" t="s">
        <v>5537</v>
      </c>
      <c r="BG11" s="24" t="s">
        <v>5537</v>
      </c>
      <c r="BH11" s="24" t="s">
        <v>5537</v>
      </c>
      <c r="BI11" s="9" t="s">
        <v>6258</v>
      </c>
      <c r="BJ11" s="14"/>
      <c r="BK11" s="14" t="s">
        <v>5537</v>
      </c>
      <c r="BL11" s="14" t="str">
        <f>_xlfn.XLOOKUP(B11,'[4]cell downs 18042026 17h'!$B:$B,'[4]cell downs 18042026 17h'!$B:$B,"")</f>
        <v/>
      </c>
      <c r="BM11" s="14" t="str">
        <f>_xlfn.XLOOKUP(B11,'[5]Cells Huawei 19042026 15h'!$B:$B,'[5]Cells Huawei 19042026 15h'!$B:$B,"")</f>
        <v/>
      </c>
      <c r="BN11" s="9" t="str">
        <f>_xlfn.XLOOKUP(B11,'[6]cells down 19042026 9H40'!$B:$B,'[6]cells down 19042026 9H40'!$B:$B,"")</f>
        <v/>
      </c>
      <c r="BO11" s="9" t="s">
        <v>5537</v>
      </c>
      <c r="BP11" s="9" t="s">
        <v>5537</v>
      </c>
    </row>
    <row r="12" spans="1:68" s="9" customFormat="1" ht="34.5" customHeight="1" x14ac:dyDescent="0.35">
      <c r="A12" s="1" t="s">
        <v>758</v>
      </c>
      <c r="B12" s="8" t="s">
        <v>759</v>
      </c>
      <c r="C12" s="3" t="str">
        <f>_xlfn.XLOOKUP(B12,'[1]daily break down'!$D:$D,'[1]daily break down'!$E:$E,"")</f>
        <v>Douala</v>
      </c>
      <c r="D12" s="1" t="s">
        <v>11</v>
      </c>
      <c r="E12" s="1" t="s">
        <v>12</v>
      </c>
      <c r="F12" s="3" t="s">
        <v>31</v>
      </c>
      <c r="G12" s="1" t="s">
        <v>32</v>
      </c>
      <c r="H12" s="41" t="str">
        <f>_xlfn.XLOOKUP(B12,[2]CALCULATION!$B:$B,[2]CALCULATION!$H:$H,"")</f>
        <v>ZTE</v>
      </c>
      <c r="I12" s="34">
        <v>23.180572320529166</v>
      </c>
      <c r="J12" s="34">
        <v>0</v>
      </c>
      <c r="K12" s="34">
        <v>0</v>
      </c>
      <c r="L12" s="34">
        <v>2.140209398087501E-3</v>
      </c>
      <c r="M12" s="34">
        <v>0</v>
      </c>
      <c r="N12" s="34">
        <v>0</v>
      </c>
      <c r="O12" s="34">
        <v>0</v>
      </c>
      <c r="P12" s="34">
        <v>0</v>
      </c>
      <c r="Q12" s="34">
        <v>0</v>
      </c>
      <c r="R12" s="34">
        <v>0</v>
      </c>
      <c r="S12" s="109">
        <v>0</v>
      </c>
      <c r="T12" s="109">
        <f>_xlfn.XLOOKUP(B12,'[3]Nur des jours'!$B:$B,'[3]Nur des jours'!$U:$U,"")</f>
        <v>0</v>
      </c>
      <c r="U12" s="109">
        <v>0</v>
      </c>
      <c r="V12" s="109">
        <v>4.0727114740906272</v>
      </c>
      <c r="W12" s="109">
        <v>0</v>
      </c>
      <c r="X12" s="109">
        <v>0</v>
      </c>
      <c r="Y12" s="109">
        <v>0</v>
      </c>
      <c r="Z12" s="109">
        <v>0</v>
      </c>
      <c r="AA12" s="109">
        <v>0.6829051487730885</v>
      </c>
      <c r="AB12" s="109">
        <v>33.135470974480157</v>
      </c>
      <c r="AC12" s="109">
        <v>15.296212366461639</v>
      </c>
      <c r="AD12" s="109">
        <v>13.4486851902853</v>
      </c>
      <c r="AE12" s="109">
        <v>33.858433709154099</v>
      </c>
      <c r="AF12" s="109">
        <v>33.858433709154099</v>
      </c>
      <c r="AG12" s="57" t="str">
        <f>_xlfn.XLOOKUP(B12,[3]CALCULATION!$B:$B,[3]CALCULATION!$M:$M,"")</f>
        <v>Operationnel</v>
      </c>
      <c r="AH12" s="57"/>
      <c r="AI12" s="56" t="str" cm="1">
        <f t="array" ref="AI12">IFERROR(_xlfn.IFS(
AK12="MPR ISSUE","PDH",
AK12="BSS Hardware Issue","BSS",
AK12="Sites strategiques, MLL, Pylone, etc.","ENVTECH",
AK12="AKTIVCO DEFAUT GE &amp; POWER Cabinet","AKTIVCO",
AK12="AKTIVCO Coupure ENEO &amp; Baisse de tension","AKTIVCO GRID ONLY",
AK12="Coupure ENEO &amp; Baisse de tension","IHS GRID ONLY",
AK12="Defaut GE &amp; POWER Cabinet","IHS",
AK12="Sharing","Partners",
AK12="Sites strategiques &amp; DataCenter","SST &amp; DC",
AK12="Exclu","Exclu",
AK12="SAT","SAT",
AK12="SPARE-ISSUE","SPARE-ISSUE",
AK12="Fiber CAmtel","TRANS_FO_CAMTEL",
AK12="Fiber AOF","Fiber AOF",
AK12="Projet OCM (HUAWEI)","TRAVAUX-HUAWEI",
AK12="Projet OCM (NOKIA)","TRAVAUX-NOKIA",
AK12="ACCESS-ISSUE","ACCESS-ISSUE",
AK12="Projet OCM (ZTE, NOKIA, autres projets)","TRAVAUX OCM",
AK12="No root CAuse","No root cause",
AK12="ODU HS","PDH",
AK12="IP &amp; VLAN","PDH",
AK12="Warehouse HUAWEI","SPARE-ISSUE",
AK12="SPARE-HS","SPARE-ISSUE",
AK12="Power Telco","BSS",AK12="no impacts","no impacts"
),"")</f>
        <v>AKTIVCO GRID ONLY</v>
      </c>
      <c r="AJ12" s="56" t="str" cm="1">
        <f t="array" ref="AJ12">IFERROR(_xlfn.IFS(
AK12="MPR ISSUE","TX ISSUE",
AK12="BSS Hardware Issue","RAN ISSUE",
AK12="Sites strategiques, MLL, Pylone, etc.","ENVTECH",
AK12="AKTIVCO DEFAUT GE &amp; POWER Cabinet","POWER ISSUE",
AK12="AKTIVCO Coupure ENEO &amp; Baisse de tension","POWER ISSUE",
AK12="Coupure ENEO &amp; Baisse de tension","POWER ISSUE",
AK12="Defaut GE &amp; POWER Cabinet","POWER ISSUE",
AK12="Sharing","POWER ISSUE",
AK12="Sites strategiques &amp; DataCenter","POWER ISSUE",
AK12="Exclu","Exclu",
AK12="SAT","TX ISSUE",
AK12="SPARE-ISSUE","SPARE-ISSUE",
AK12="Fiber CAmtel","TX ISSUE",
AK12="Fiber AOF","TX ISSUE",
AK12="Projet OCM (HUAWEI)","TRAVAUX-HUAWEI",
AK12="Projet OCM (NOKIA)","TRAVAUX -NOKIA",
AK12="ACCESS-ISSUE","ACCESS-ISSUE",
AK12="Projet OCM (ZTE, NOKIA, autres projets)","TRAVAUX OCM",
AK12="No root CAuse","No root cause",
AK12="ODU HS","TX ISSUE",
AK12="IP &amp; VLAN","TX ISSUE",
AK12="Warehouse HUAWEI","SPARE-ISSUE",
AK12="SPARE-HS","SPARE-ISSUE",
AK12="Power Telco","RAN ISSUE",AK12="no impacts","no impacts"
),"")</f>
        <v>POWER ISSUE</v>
      </c>
      <c r="AK12" s="81" t="s">
        <v>5327</v>
      </c>
      <c r="AL12" s="56" t="str" cm="1">
        <f t="array" ref="AL12">IFERROR(_xlfn.IFS(
AK12="MPR ISSUE","ACTIVE",
AK12="BSS Hardware Issue","ACTIVE",
AK12="Sites strategiques, MLL, Pylone, etc.","PASSIVE",
AK12="AKTIVCO DEFAUT GE &amp; POWER Cabinet","PASSIVE",
AK12="AKTIVCO Coupure ENEO &amp; Baisse de tension","PASSIVE",
AK12="Coupure ENEO &amp; Baisse de tension","PASSIVE",
AK12="Defaut GE &amp; POWER Cabinet","PASSIVE",
AK12="Sharing","PASSIVE",
AK12="Sites strategiques &amp; DataCenter","PASSIVE",
AK12="Exclu","Exclu",
AK12="SAT","ACTIVE",
AK12="SPARE-ISSUE","SPARE-ISSUE",
AK12="Fiber CAmtel","ACTIVE",
AK12="Fiber AOF","ACTIVE",
AK12="Projet OCM (HUAWEI)","PLANNED WORKS",
AK12="Projet OCM (NOKIA)","PLANNED WORKS",
AK12="ACCESS-ISSUE","ACCESS-ISSUE",
AK12="Projet OCM (ZTE, NOKIA, autres projets)","PLANNED WORKS",
AK12="No root CAuse","No root cause",
AK12="ODU HS","ACTIVE",
AK12="IP &amp; VLAN","ACTIVE",
AK12="Warehouse HUAWEI","SPARE-ISSUE",
AK12="SPARE-HS","SPARE-ISSUE",
AK12="Power Telco","ACTIVE", AK12="no impacts","no impacts"
),"")</f>
        <v>PASSIVE</v>
      </c>
      <c r="AM12" s="117" t="s">
        <v>5754</v>
      </c>
      <c r="AN12" s="227" t="s">
        <v>367</v>
      </c>
      <c r="AO12" s="128" t="s">
        <v>6064</v>
      </c>
      <c r="AP12" s="23" t="s">
        <v>5537</v>
      </c>
      <c r="AQ12" s="23" t="s">
        <v>5537</v>
      </c>
      <c r="AR12" s="7"/>
      <c r="AS12" s="6"/>
      <c r="AT12" s="7"/>
      <c r="AU12" s="3" t="s">
        <v>5537</v>
      </c>
      <c r="AV12" s="24" t="s">
        <v>5537</v>
      </c>
      <c r="AW12" s="24" t="s">
        <v>5537</v>
      </c>
      <c r="AX12" s="24" t="s">
        <v>5537</v>
      </c>
      <c r="AY12" s="24" t="s">
        <v>5537</v>
      </c>
      <c r="AZ12" s="24" t="s">
        <v>5537</v>
      </c>
      <c r="BA12" s="24" t="s">
        <v>5537</v>
      </c>
      <c r="BB12" s="24" t="s">
        <v>5537</v>
      </c>
      <c r="BC12" s="24" t="s">
        <v>5537</v>
      </c>
      <c r="BD12" s="24" t="s">
        <v>5537</v>
      </c>
      <c r="BE12" s="24" t="s">
        <v>5537</v>
      </c>
      <c r="BF12" s="24" t="s">
        <v>5537</v>
      </c>
      <c r="BG12" s="24" t="s">
        <v>5537</v>
      </c>
      <c r="BH12" s="24" t="s">
        <v>5754</v>
      </c>
      <c r="BI12" s="9" t="s">
        <v>5537</v>
      </c>
      <c r="BJ12" s="14"/>
      <c r="BK12" s="14" t="s">
        <v>5537</v>
      </c>
      <c r="BL12" s="14" t="str">
        <f>_xlfn.XLOOKUP(B12,'[4]cell downs 18042026 17h'!$B:$B,'[4]cell downs 18042026 17h'!$B:$B,"")</f>
        <v/>
      </c>
      <c r="BM12" s="14" t="str">
        <f>_xlfn.XLOOKUP(B12,'[5]Cells Huawei 19042026 15h'!$B:$B,'[5]Cells Huawei 19042026 15h'!$B:$B,"")</f>
        <v/>
      </c>
      <c r="BN12" s="9" t="str">
        <f>_xlfn.XLOOKUP(B12,'[6]cells down 19042026 9H40'!$B:$B,'[6]cells down 19042026 9H40'!$B:$B,"")</f>
        <v/>
      </c>
      <c r="BO12" s="9" t="s">
        <v>759</v>
      </c>
      <c r="BP12" s="9" t="s">
        <v>302</v>
      </c>
    </row>
    <row r="13" spans="1:68" s="9" customFormat="1" ht="25.5" customHeight="1" x14ac:dyDescent="0.35">
      <c r="A13" s="1" t="s">
        <v>2899</v>
      </c>
      <c r="B13" s="8" t="s">
        <v>2900</v>
      </c>
      <c r="C13" s="3" t="str">
        <f>_xlfn.XLOOKUP(B13,'[1]daily break down'!$D:$D,'[1]daily break down'!$E:$E,"")</f>
        <v>LITTORAL</v>
      </c>
      <c r="D13" s="1" t="s">
        <v>21</v>
      </c>
      <c r="E13" s="1" t="s">
        <v>563</v>
      </c>
      <c r="F13" s="3" t="s">
        <v>31</v>
      </c>
      <c r="G13" s="1" t="s">
        <v>2319</v>
      </c>
      <c r="H13" s="41" t="str">
        <f>_xlfn.XLOOKUP(B13,[2]CALCULATION!$B:$B,[2]CALCULATION!$H:$H,"")</f>
        <v>ZTE</v>
      </c>
      <c r="I13" s="34">
        <v>0</v>
      </c>
      <c r="J13" s="34">
        <v>0</v>
      </c>
      <c r="K13" s="34">
        <v>0</v>
      </c>
      <c r="L13" s="34">
        <v>0</v>
      </c>
      <c r="M13" s="34">
        <v>8.7659409930000654E-2</v>
      </c>
      <c r="N13" s="34">
        <v>0</v>
      </c>
      <c r="O13" s="34">
        <v>0</v>
      </c>
      <c r="P13" s="34">
        <v>0</v>
      </c>
      <c r="Q13" s="34">
        <v>0</v>
      </c>
      <c r="R13" s="34">
        <v>0</v>
      </c>
      <c r="S13" s="109">
        <v>0</v>
      </c>
      <c r="T13" s="109">
        <f>_xlfn.XLOOKUP(B13,'[3]Nur des jours'!$B:$B,'[3]Nur des jours'!$U:$U,"")</f>
        <v>0</v>
      </c>
      <c r="U13" s="109">
        <v>0</v>
      </c>
      <c r="V13" s="109">
        <v>0</v>
      </c>
      <c r="W13" s="109">
        <v>0</v>
      </c>
      <c r="X13" s="109">
        <v>0</v>
      </c>
      <c r="Y13" s="109">
        <v>0</v>
      </c>
      <c r="Z13" s="109">
        <v>0</v>
      </c>
      <c r="AA13" s="109">
        <v>24.763239335336575</v>
      </c>
      <c r="AB13" s="109">
        <v>13.868556899607057</v>
      </c>
      <c r="AC13" s="109">
        <v>32.372936225315634</v>
      </c>
      <c r="AD13" s="109">
        <v>13.016131664575621</v>
      </c>
      <c r="AE13" s="109">
        <v>33.003420054618147</v>
      </c>
      <c r="AF13" s="109">
        <v>33.003420054618147</v>
      </c>
      <c r="AG13" s="57" t="str">
        <f>_xlfn.XLOOKUP(B13,[3]CALCULATION!$B:$B,[3]CALCULATION!$M:$M,"")</f>
        <v>Operationnel</v>
      </c>
      <c r="AH13" s="57"/>
      <c r="AI13" s="56" t="str" cm="1">
        <f t="array" ref="AI13">IFERROR(_xlfn.IFS(
AK13="MPR ISSUE","PDH",
AK13="BSS Hardware Issue","BSS",
AK13="Sites strategiques, MLL, Pylone, etc.","ENVTECH",
AK13="AKTIVCO DEFAUT GE &amp; POWER Cabinet","AKTIVCO",
AK13="AKTIVCO Coupure ENEO &amp; Baisse de tension","AKTIVCO GRID ONLY",
AK13="Coupure ENEO &amp; Baisse de tension","IHS GRID ONLY",
AK13="Defaut GE &amp; POWER Cabinet","IHS",
AK13="Sharing","Partners",
AK13="Sites strategiques &amp; DataCenter","SST &amp; DC",
AK13="Exclu","Exclu",
AK13="SAT","SAT",
AK13="SPARE-ISSUE","SPARE-ISSUE",
AK13="Fiber CAmtel","TRANS_FO_CAMTEL",
AK13="Fiber AOF","Fiber AOF",
AK13="Projet OCM (HUAWEI)","TRAVAUX-HUAWEI",
AK13="Projet OCM (NOKIA)","TRAVAUX-NOKIA",
AK13="ACCESS-ISSUE","ACCESS-ISSUE",
AK13="Projet OCM (ZTE, NOKIA, autres projets)","TRAVAUX OCM",
AK13="No root CAuse","No root cause",
AK13="ODU HS","PDH",
AK13="IP &amp; VLAN","PDH",
AK13="Warehouse HUAWEI","SPARE-ISSUE",
AK13="SPARE-HS","SPARE-ISSUE",
AK13="Power Telco","BSS",AK13="no impacts","no impacts"
),"")</f>
        <v>PDH</v>
      </c>
      <c r="AJ13" s="56" t="str" cm="1">
        <f t="array" ref="AJ13">IFERROR(_xlfn.IFS(
AK13="MPR ISSUE","TX ISSUE",
AK13="BSS Hardware Issue","RAN ISSUE",
AK13="Sites strategiques, MLL, Pylone, etc.","ENVTECH",
AK13="AKTIVCO DEFAUT GE &amp; POWER Cabinet","POWER ISSUE",
AK13="AKTIVCO Coupure ENEO &amp; Baisse de tension","POWER ISSUE",
AK13="Coupure ENEO &amp; Baisse de tension","POWER ISSUE",
AK13="Defaut GE &amp; POWER Cabinet","POWER ISSUE",
AK13="Sharing","POWER ISSUE",
AK13="Sites strategiques &amp; DataCenter","POWER ISSUE",
AK13="Exclu","Exclu",
AK13="SAT","TX ISSUE",
AK13="SPARE-ISSUE","SPARE-ISSUE",
AK13="Fiber CAmtel","TX ISSUE",
AK13="Fiber AOF","TX ISSUE",
AK13="Projet OCM (HUAWEI)","TRAVAUX-HUAWEI",
AK13="Projet OCM (NOKIA)","TRAVAUX -NOKIA",
AK13="ACCESS-ISSUE","ACCESS-ISSUE",
AK13="Projet OCM (ZTE, NOKIA, autres projets)","TRAVAUX OCM",
AK13="No root CAuse","No root cause",
AK13="ODU HS","TX ISSUE",
AK13="IP &amp; VLAN","TX ISSUE",
AK13="Warehouse HUAWEI","SPARE-ISSUE",
AK13="SPARE-HS","SPARE-ISSUE",
AK13="Power Telco","RAN ISSUE",AK13="no impacts","no impacts"
),"")</f>
        <v>TX ISSUE</v>
      </c>
      <c r="AK13" s="81" t="s">
        <v>5618</v>
      </c>
      <c r="AL13" s="56" t="str" cm="1">
        <f t="array" ref="AL13">IFERROR(_xlfn.IFS(
AK13="MPR ISSUE","ACTIVE",
AK13="BSS Hardware Issue","ACTIVE",
AK13="Sites strategiques, MLL, Pylone, etc.","PASSIVE",
AK13="AKTIVCO DEFAUT GE &amp; POWER Cabinet","PASSIVE",
AK13="AKTIVCO Coupure ENEO &amp; Baisse de tension","PASSIVE",
AK13="Coupure ENEO &amp; Baisse de tension","PASSIVE",
AK13="Defaut GE &amp; POWER Cabinet","PASSIVE",
AK13="Sharing","PASSIVE",
AK13="Sites strategiques &amp; DataCenter","PASSIVE",
AK13="Exclu","Exclu",
AK13="SAT","ACTIVE",
AK13="SPARE-ISSUE","SPARE-ISSUE",
AK13="Fiber CAmtel","ACTIVE",
AK13="Fiber AOF","ACTIVE",
AK13="Projet OCM (HUAWEI)","PLANNED WORKS",
AK13="Projet OCM (NOKIA)","PLANNED WORKS",
AK13="ACCESS-ISSUE","ACCESS-ISSUE",
AK13="Projet OCM (ZTE, NOKIA, autres projets)","PLANNED WORKS",
AK13="No root CAuse","No root cause",
AK13="ODU HS","ACTIVE",
AK13="IP &amp; VLAN","ACTIVE",
AK13="Warehouse HUAWEI","SPARE-ISSUE",
AK13="SPARE-HS","SPARE-ISSUE",
AK13="Power Telco","ACTIVE", AK13="no impacts","no impacts"
),"")</f>
        <v>ACTIVE</v>
      </c>
      <c r="AM13" s="108" t="s">
        <v>5755</v>
      </c>
      <c r="AN13" s="117" t="s">
        <v>2900</v>
      </c>
      <c r="AP13" s="23" t="s">
        <v>5537</v>
      </c>
      <c r="AQ13" s="23" t="s">
        <v>5537</v>
      </c>
      <c r="AR13" s="7"/>
      <c r="AS13" s="6"/>
      <c r="AT13" s="7"/>
      <c r="AU13" s="3" t="s">
        <v>5537</v>
      </c>
      <c r="AV13" s="24" t="s">
        <v>5537</v>
      </c>
      <c r="AW13" s="24" t="s">
        <v>5537</v>
      </c>
      <c r="AX13" s="24" t="s">
        <v>5537</v>
      </c>
      <c r="AY13" s="24" t="s">
        <v>5537</v>
      </c>
      <c r="AZ13" s="24" t="s">
        <v>5537</v>
      </c>
      <c r="BA13" s="24" t="s">
        <v>5537</v>
      </c>
      <c r="BB13" s="24" t="s">
        <v>5537</v>
      </c>
      <c r="BC13" s="24" t="s">
        <v>5537</v>
      </c>
      <c r="BD13" s="24" t="s">
        <v>5537</v>
      </c>
      <c r="BE13" s="24" t="s">
        <v>5537</v>
      </c>
      <c r="BF13" s="24" t="s">
        <v>5537</v>
      </c>
      <c r="BG13" s="24" t="s">
        <v>5537</v>
      </c>
      <c r="BH13" s="24" t="s">
        <v>5755</v>
      </c>
      <c r="BI13" s="9" t="s">
        <v>5537</v>
      </c>
      <c r="BJ13" s="14"/>
      <c r="BK13" s="14" t="s">
        <v>5537</v>
      </c>
      <c r="BL13" s="14" t="str">
        <f>_xlfn.XLOOKUP(B13,'[4]cell downs 18042026 17h'!$B:$B,'[4]cell downs 18042026 17h'!$B:$B,"")</f>
        <v/>
      </c>
      <c r="BM13" s="14" t="str">
        <f>_xlfn.XLOOKUP(B13,'[5]Cells Huawei 19042026 15h'!$B:$B,'[5]Cells Huawei 19042026 15h'!$B:$B,"")</f>
        <v/>
      </c>
      <c r="BN13" s="9" t="str">
        <f>_xlfn.XLOOKUP(B13,'[6]cells down 19042026 9H40'!$B:$B,'[6]cells down 19042026 9H40'!$B:$B,"")</f>
        <v/>
      </c>
      <c r="BO13" s="9" t="s">
        <v>5537</v>
      </c>
      <c r="BP13" s="9" t="s">
        <v>12</v>
      </c>
    </row>
    <row r="14" spans="1:68" s="9" customFormat="1" ht="18.5" customHeight="1" x14ac:dyDescent="0.35">
      <c r="A14" s="1" t="s">
        <v>118</v>
      </c>
      <c r="B14" s="1" t="s">
        <v>119</v>
      </c>
      <c r="C14" s="3" t="str">
        <f>_xlfn.XLOOKUP(B14,'[1]daily break down'!$D:$D,'[1]daily break down'!$E:$E,"")</f>
        <v>Douala</v>
      </c>
      <c r="D14" s="1" t="s">
        <v>21</v>
      </c>
      <c r="E14" s="1" t="s">
        <v>30</v>
      </c>
      <c r="F14" s="3" t="s">
        <v>31</v>
      </c>
      <c r="G14" s="1" t="s">
        <v>32</v>
      </c>
      <c r="H14" s="41" t="str">
        <f>_xlfn.XLOOKUP(B14,[2]CALCULATION!$B:$B,[2]CALCULATION!$H:$H,"")</f>
        <v>ZTE</v>
      </c>
      <c r="I14" s="34">
        <v>28.954821606412636</v>
      </c>
      <c r="J14" s="34">
        <v>31.4269596470652</v>
      </c>
      <c r="K14" s="34">
        <v>27.418953837110092</v>
      </c>
      <c r="L14" s="34">
        <v>25.985637768132563</v>
      </c>
      <c r="M14" s="34">
        <v>39.527634383748101</v>
      </c>
      <c r="N14" s="34">
        <v>35.308372071123436</v>
      </c>
      <c r="O14" s="34">
        <v>29.162225732165645</v>
      </c>
      <c r="P14" s="34">
        <v>28.579464548144728</v>
      </c>
      <c r="Q14" s="34">
        <v>25.403768338027525</v>
      </c>
      <c r="R14" s="34">
        <v>29.19416835743209</v>
      </c>
      <c r="S14" s="109">
        <v>26.396236941155653</v>
      </c>
      <c r="T14" s="109">
        <f>_xlfn.XLOOKUP(B14,'[3]Nur des jours'!$B:$B,'[3]Nur des jours'!$U:$U,"")</f>
        <v>22.973542731420842</v>
      </c>
      <c r="U14" s="109">
        <v>29.444626362243277</v>
      </c>
      <c r="V14" s="109">
        <v>26.883259424768784</v>
      </c>
      <c r="W14" s="109">
        <v>22.973542731420842</v>
      </c>
      <c r="X14" s="109">
        <v>26.516124337605191</v>
      </c>
      <c r="Y14" s="109">
        <v>25.787953760062553</v>
      </c>
      <c r="Z14" s="109">
        <v>27.385102858463672</v>
      </c>
      <c r="AA14" s="109">
        <v>29.138665593708357</v>
      </c>
      <c r="AB14" s="109">
        <v>25.896355366075689</v>
      </c>
      <c r="AC14" s="109">
        <v>8.0495206007777504</v>
      </c>
      <c r="AD14" s="109">
        <v>16.904438290305361</v>
      </c>
      <c r="AE14" s="109">
        <v>29.085303039382708</v>
      </c>
      <c r="AF14" s="109">
        <v>29.085303039382708</v>
      </c>
      <c r="AG14" s="57" t="str">
        <f>_xlfn.XLOOKUP(B14,[3]CALCULATION!$B:$B,[3]CALCULATION!$M:$M,"")</f>
        <v>Operationnel</v>
      </c>
      <c r="AH14" s="57"/>
      <c r="AI14" s="56" t="str" cm="1">
        <f t="array" ref="AI14">IFERROR(_xlfn.IFS(
AK14="MPR ISSUE","PDH",
AK14="BSS Hardware Issue","BSS",
AK14="Sites strategiques, MLL, Pylone, etc.","ENVTECH",
AK14="AKTIVCO DEFAUT GE &amp; POWER Cabinet","AKTIVCO",
AK14="AKTIVCO Coupure ENEO &amp; Baisse de tension","AKTIVCO GRID ONLY",
AK14="Coupure ENEO &amp; Baisse de tension","IHS GRID ONLY",
AK14="Defaut GE &amp; POWER Cabinet","IHS",
AK14="Sharing","Partners",
AK14="Sites strategiques &amp; DataCenter","SST &amp; DC",
AK14="Exclu","Exclu",
AK14="SAT","SAT",
AK14="SPARE-ISSUE","SPARE-ISSUE",
AK14="Fiber CAmtel","TRANS_FO_CAMTEL",
AK14="Fiber AOF","Fiber AOF",
AK14="Projet OCM (HUAWEI)","TRAVAUX-HUAWEI",
AK14="Projet OCM (NOKIA)","TRAVAUX-NOKIA",
AK14="ACCESS-ISSUE","ACCESS-ISSUE",
AK14="Projet OCM (ZTE, NOKIA, autres projets)","TRAVAUX OCM",
AK14="No root CAuse","No root cause",
AK14="ODU HS","PDH",
AK14="IP &amp; VLAN","PDH",
AK14="Warehouse HUAWEI","SPARE-ISSUE",
AK14="SPARE-HS","SPARE-ISSUE",
AK14="Power Telco","BSS",AK14="no impacts","no impacts"
),"")</f>
        <v>AKTIVCO GRID ONLY</v>
      </c>
      <c r="AJ14" s="56" t="str" cm="1">
        <f t="array" ref="AJ14">IFERROR(_xlfn.IFS(
AK14="MPR ISSUE","TX ISSUE",
AK14="BSS Hardware Issue","RAN ISSUE",
AK14="Sites strategiques, MLL, Pylone, etc.","ENVTECH",
AK14="AKTIVCO DEFAUT GE &amp; POWER Cabinet","POWER ISSUE",
AK14="AKTIVCO Coupure ENEO &amp; Baisse de tension","POWER ISSUE",
AK14="Coupure ENEO &amp; Baisse de tension","POWER ISSUE",
AK14="Defaut GE &amp; POWER Cabinet","POWER ISSUE",
AK14="Sharing","POWER ISSUE",
AK14="Sites strategiques &amp; DataCenter","POWER ISSUE",
AK14="Exclu","Exclu",
AK14="SAT","TX ISSUE",
AK14="SPARE-ISSUE","SPARE-ISSUE",
AK14="Fiber CAmtel","TX ISSUE",
AK14="Fiber AOF","TX ISSUE",
AK14="Projet OCM (HUAWEI)","TRAVAUX-HUAWEI",
AK14="Projet OCM (NOKIA)","TRAVAUX -NOKIA",
AK14="ACCESS-ISSUE","ACCESS-ISSUE",
AK14="Projet OCM (ZTE, NOKIA, autres projets)","TRAVAUX OCM",
AK14="No root CAuse","No root cause",
AK14="ODU HS","TX ISSUE",
AK14="IP &amp; VLAN","TX ISSUE",
AK14="Warehouse HUAWEI","SPARE-ISSUE",
AK14="SPARE-HS","SPARE-ISSUE",
AK14="Power Telco","RAN ISSUE",AK14="no impacts","no impacts"
),"")</f>
        <v>POWER ISSUE</v>
      </c>
      <c r="AK14" s="81" t="s">
        <v>5327</v>
      </c>
      <c r="AL14" s="56" t="str" cm="1">
        <f t="array" ref="AL14">IFERROR(_xlfn.IFS(
AK14="MPR ISSUE","ACTIVE",
AK14="BSS Hardware Issue","ACTIVE",
AK14="Sites strategiques, MLL, Pylone, etc.","PASSIVE",
AK14="AKTIVCO DEFAUT GE &amp; POWER Cabinet","PASSIVE",
AK14="AKTIVCO Coupure ENEO &amp; Baisse de tension","PASSIVE",
AK14="Coupure ENEO &amp; Baisse de tension","PASSIVE",
AK14="Defaut GE &amp; POWER Cabinet","PASSIVE",
AK14="Sharing","PASSIVE",
AK14="Sites strategiques &amp; DataCenter","PASSIVE",
AK14="Exclu","Exclu",
AK14="SAT","ACTIVE",
AK14="SPARE-ISSUE","SPARE-ISSUE",
AK14="Fiber CAmtel","ACTIVE",
AK14="Fiber AOF","ACTIVE",
AK14="Projet OCM (HUAWEI)","PLANNED WORKS",
AK14="Projet OCM (NOKIA)","PLANNED WORKS",
AK14="ACCESS-ISSUE","ACCESS-ISSUE",
AK14="Projet OCM (ZTE, NOKIA, autres projets)","PLANNED WORKS",
AK14="No root CAuse","No root cause",
AK14="ODU HS","ACTIVE",
AK14="IP &amp; VLAN","ACTIVE",
AK14="Warehouse HUAWEI","SPARE-ISSUE",
AK14="SPARE-HS","SPARE-ISSUE",
AK14="Power Telco","ACTIVE", AK14="no impacts","no impacts"
),"")</f>
        <v>PASSIVE</v>
      </c>
      <c r="AM14" s="108" t="s">
        <v>5756</v>
      </c>
      <c r="AN14" s="117" t="s">
        <v>119</v>
      </c>
      <c r="AP14" s="23" t="s">
        <v>5537</v>
      </c>
      <c r="AQ14" s="23" t="s">
        <v>5537</v>
      </c>
      <c r="AR14" s="7"/>
      <c r="AS14" s="6"/>
      <c r="AT14" s="7"/>
      <c r="AU14" s="3" t="s">
        <v>5537</v>
      </c>
      <c r="AV14" s="24" t="s">
        <v>5537</v>
      </c>
      <c r="AW14" s="24" t="s">
        <v>5537</v>
      </c>
      <c r="AX14" s="24" t="s">
        <v>5537</v>
      </c>
      <c r="AY14" s="24" t="s">
        <v>5537</v>
      </c>
      <c r="AZ14" s="24" t="s">
        <v>6259</v>
      </c>
      <c r="BA14" s="24" t="s">
        <v>6259</v>
      </c>
      <c r="BB14" s="24" t="s">
        <v>5537</v>
      </c>
      <c r="BC14" s="24" t="s">
        <v>5537</v>
      </c>
      <c r="BD14" s="24" t="s">
        <v>5537</v>
      </c>
      <c r="BE14" s="24" t="s">
        <v>6260</v>
      </c>
      <c r="BF14" s="24" t="s">
        <v>5537</v>
      </c>
      <c r="BG14" s="24" t="s">
        <v>5537</v>
      </c>
      <c r="BH14" s="24" t="s">
        <v>5537</v>
      </c>
      <c r="BI14" s="9" t="s">
        <v>6261</v>
      </c>
      <c r="BJ14" s="14"/>
      <c r="BK14" s="14" t="s">
        <v>5537</v>
      </c>
      <c r="BL14" s="14" t="str">
        <f>_xlfn.XLOOKUP(B14,'[4]cell downs 18042026 17h'!$B:$B,'[4]cell downs 18042026 17h'!$B:$B,"")</f>
        <v/>
      </c>
      <c r="BM14" s="14" t="str">
        <f>_xlfn.XLOOKUP(B14,'[5]Cells Huawei 19042026 15h'!$B:$B,'[5]Cells Huawei 19042026 15h'!$B:$B,"")</f>
        <v/>
      </c>
      <c r="BN14" s="9" t="str">
        <f>_xlfn.XLOOKUP(B14,'[6]cells down 19042026 9H40'!$B:$B,'[6]cells down 19042026 9H40'!$B:$B,"")</f>
        <v>LIT_613</v>
      </c>
      <c r="BO14" s="9" t="s">
        <v>5537</v>
      </c>
      <c r="BP14" s="9" t="s">
        <v>594</v>
      </c>
    </row>
    <row r="15" spans="1:68" s="9" customFormat="1" ht="38.5" customHeight="1" x14ac:dyDescent="0.35">
      <c r="A15" s="1" t="s">
        <v>745</v>
      </c>
      <c r="B15" s="8" t="s">
        <v>746</v>
      </c>
      <c r="C15" s="3" t="str">
        <f>_xlfn.XLOOKUP(B15,'[1]daily break down'!$D:$D,'[1]daily break down'!$E:$E,"")</f>
        <v>Yaounde</v>
      </c>
      <c r="D15" s="1" t="s">
        <v>11</v>
      </c>
      <c r="E15" s="1" t="s">
        <v>145</v>
      </c>
      <c r="F15" s="3" t="s">
        <v>37</v>
      </c>
      <c r="G15" s="1" t="s">
        <v>38</v>
      </c>
      <c r="H15" s="41" t="str">
        <f>_xlfn.XLOOKUP(B15,[2]CALCULATION!$B:$B,[2]CALCULATION!$H:$H,"")</f>
        <v>ZTE</v>
      </c>
      <c r="I15" s="34">
        <v>1.9369786806607827</v>
      </c>
      <c r="J15" s="34">
        <v>0</v>
      </c>
      <c r="K15" s="34">
        <v>0</v>
      </c>
      <c r="L15" s="34">
        <v>0</v>
      </c>
      <c r="M15" s="34">
        <v>0</v>
      </c>
      <c r="N15" s="34">
        <v>0</v>
      </c>
      <c r="O15" s="34">
        <v>0</v>
      </c>
      <c r="P15" s="34">
        <v>0</v>
      </c>
      <c r="Q15" s="34">
        <v>0</v>
      </c>
      <c r="R15" s="34">
        <v>0</v>
      </c>
      <c r="S15" s="109">
        <v>5.4716415120722077</v>
      </c>
      <c r="T15" s="109">
        <f>_xlfn.XLOOKUP(B15,'[3]Nur des jours'!$B:$B,'[3]Nur des jours'!$U:$U,"")</f>
        <v>0</v>
      </c>
      <c r="U15" s="109">
        <v>0</v>
      </c>
      <c r="V15" s="109">
        <v>0</v>
      </c>
      <c r="W15" s="109">
        <v>0</v>
      </c>
      <c r="X15" s="109">
        <v>1.1005670128098672</v>
      </c>
      <c r="Y15" s="109">
        <v>0</v>
      </c>
      <c r="Z15" s="109">
        <v>0</v>
      </c>
      <c r="AA15" s="109">
        <v>0</v>
      </c>
      <c r="AB15" s="109">
        <v>0</v>
      </c>
      <c r="AC15" s="109">
        <v>0</v>
      </c>
      <c r="AD15" s="109">
        <v>25.186494214769258</v>
      </c>
      <c r="AE15" s="109">
        <v>25.531949045894653</v>
      </c>
      <c r="AF15" s="109">
        <v>25.531949045894653</v>
      </c>
      <c r="AG15" s="57" t="str">
        <f>_xlfn.XLOOKUP(B15,[3]CALCULATION!$B:$B,[3]CALCULATION!$M:$M,"")</f>
        <v>Operationnel</v>
      </c>
      <c r="AH15" s="57"/>
      <c r="AI15" s="56" t="str" cm="1">
        <f t="array" ref="AI15">IFERROR(_xlfn.IFS(
AK15="MPR ISSUE","PDH",
AK15="BSS Hardware Issue","BSS",
AK15="Sites strategiques, MLL, Pylone, etc.","ENVTECH",
AK15="AKTIVCO DEFAUT GE &amp; POWER Cabinet","AKTIVCO",
AK15="AKTIVCO Coupure ENEO &amp; Baisse de tension","AKTIVCO GRID ONLY",
AK15="Coupure ENEO &amp; Baisse de tension","IHS GRID ONLY",
AK15="Defaut GE &amp; POWER Cabinet","IHS",
AK15="Sharing","Partners",
AK15="Sites strategiques &amp; DataCenter","SST &amp; DC",
AK15="Exclu","Exclu",
AK15="SAT","SAT",
AK15="SPARE-ISSUE","SPARE-ISSUE",
AK15="Fiber CAmtel","TRANS_FO_CAMTEL",
AK15="Fiber AOF","Fiber AOF",
AK15="Projet OCM (HUAWEI)","TRAVAUX-HUAWEI",
AK15="Projet OCM (NOKIA)","TRAVAUX-NOKIA",
AK15="ACCESS-ISSUE","ACCESS-ISSUE",
AK15="Projet OCM (ZTE, NOKIA, autres projets)","TRAVAUX OCM",
AK15="No root CAuse","No root cause",
AK15="ODU HS","PDH",
AK15="IP &amp; VLAN","PDH",
AK15="Warehouse HUAWEI","SPARE-ISSUE",
AK15="SPARE-HS","SPARE-ISSUE",
AK15="Power Telco","BSS",AK15="no impacts","no impacts"
),"")</f>
        <v>IHS GRID ONLY</v>
      </c>
      <c r="AJ15" s="56" t="str" cm="1">
        <f t="array" ref="AJ15">IFERROR(_xlfn.IFS(
AK15="MPR ISSUE","TX ISSUE",
AK15="BSS Hardware Issue","RAN ISSUE",
AK15="Sites strategiques, MLL, Pylone, etc.","ENVTECH",
AK15="AKTIVCO DEFAUT GE &amp; POWER Cabinet","POWER ISSUE",
AK15="AKTIVCO Coupure ENEO &amp; Baisse de tension","POWER ISSUE",
AK15="Coupure ENEO &amp; Baisse de tension","POWER ISSUE",
AK15="Defaut GE &amp; POWER Cabinet","POWER ISSUE",
AK15="Sharing","POWER ISSUE",
AK15="Sites strategiques &amp; DataCenter","POWER ISSUE",
AK15="Exclu","Exclu",
AK15="SAT","TX ISSUE",
AK15="SPARE-ISSUE","SPARE-ISSUE",
AK15="Fiber CAmtel","TX ISSUE",
AK15="Fiber AOF","TX ISSUE",
AK15="Projet OCM (HUAWEI)","TRAVAUX-HUAWEI",
AK15="Projet OCM (NOKIA)","TRAVAUX -NOKIA",
AK15="ACCESS-ISSUE","ACCESS-ISSUE",
AK15="Projet OCM (ZTE, NOKIA, autres projets)","TRAVAUX OCM",
AK15="No root CAuse","No root cause",
AK15="ODU HS","TX ISSUE",
AK15="IP &amp; VLAN","TX ISSUE",
AK15="Warehouse HUAWEI","SPARE-ISSUE",
AK15="SPARE-HS","SPARE-ISSUE",
AK15="Power Telco","RAN ISSUE",AK15="no impacts","no impacts"
),"")</f>
        <v>POWER ISSUE</v>
      </c>
      <c r="AK15" s="81" t="s">
        <v>5329</v>
      </c>
      <c r="AL15" s="56" t="str" cm="1">
        <f t="array" ref="AL15">IFERROR(_xlfn.IFS(
AK15="MPR ISSUE","ACTIVE",
AK15="BSS Hardware Issue","ACTIVE",
AK15="Sites strategiques, MLL, Pylone, etc.","PASSIVE",
AK15="AKTIVCO DEFAUT GE &amp; POWER Cabinet","PASSIVE",
AK15="AKTIVCO Coupure ENEO &amp; Baisse de tension","PASSIVE",
AK15="Coupure ENEO &amp; Baisse de tension","PASSIVE",
AK15="Defaut GE &amp; POWER Cabinet","PASSIVE",
AK15="Sharing","PASSIVE",
AK15="Sites strategiques &amp; DataCenter","PASSIVE",
AK15="Exclu","Exclu",
AK15="SAT","ACTIVE",
AK15="SPARE-ISSUE","SPARE-ISSUE",
AK15="Fiber CAmtel","ACTIVE",
AK15="Fiber AOF","ACTIVE",
AK15="Projet OCM (HUAWEI)","PLANNED WORKS",
AK15="Projet OCM (NOKIA)","PLANNED WORKS",
AK15="ACCESS-ISSUE","ACCESS-ISSUE",
AK15="Projet OCM (ZTE, NOKIA, autres projets)","PLANNED WORKS",
AK15="No root CAuse","No root cause",
AK15="ODU HS","ACTIVE",
AK15="IP &amp; VLAN","ACTIVE",
AK15="Warehouse HUAWEI","SPARE-ISSUE",
AK15="SPARE-HS","SPARE-ISSUE",
AK15="Power Telco","ACTIVE", AK15="no impacts","no impacts"
),"")</f>
        <v>PASSIVE</v>
      </c>
      <c r="AM15" s="117" t="s">
        <v>5757</v>
      </c>
      <c r="AN15" s="117" t="s">
        <v>746</v>
      </c>
      <c r="AP15" s="23" t="s">
        <v>5537</v>
      </c>
      <c r="AQ15" s="23" t="s">
        <v>5537</v>
      </c>
      <c r="AR15" s="7"/>
      <c r="AS15" s="6"/>
      <c r="AT15" s="7"/>
      <c r="AU15" s="3" t="s">
        <v>6262</v>
      </c>
      <c r="AV15" s="24" t="s">
        <v>5537</v>
      </c>
      <c r="AW15" s="24" t="s">
        <v>5537</v>
      </c>
      <c r="AX15" s="24" t="s">
        <v>5537</v>
      </c>
      <c r="AY15" s="24" t="s">
        <v>5537</v>
      </c>
      <c r="AZ15" s="24" t="s">
        <v>5537</v>
      </c>
      <c r="BA15" s="24" t="s">
        <v>5537</v>
      </c>
      <c r="BB15" s="24" t="s">
        <v>5537</v>
      </c>
      <c r="BC15" s="24" t="s">
        <v>5537</v>
      </c>
      <c r="BD15" s="24" t="s">
        <v>5537</v>
      </c>
      <c r="BE15" s="24" t="s">
        <v>6263</v>
      </c>
      <c r="BF15" s="24" t="s">
        <v>6264</v>
      </c>
      <c r="BG15" s="24" t="s">
        <v>6265</v>
      </c>
      <c r="BH15" s="24" t="s">
        <v>5537</v>
      </c>
      <c r="BI15" s="9" t="s">
        <v>6266</v>
      </c>
      <c r="BJ15" s="14"/>
      <c r="BK15" s="14" t="s">
        <v>5537</v>
      </c>
      <c r="BL15" s="14" t="str">
        <f>_xlfn.XLOOKUP(B15,'[4]cell downs 18042026 17h'!$B:$B,'[4]cell downs 18042026 17h'!$B:$B,"")</f>
        <v/>
      </c>
      <c r="BM15" s="14" t="str">
        <f>_xlfn.XLOOKUP(B15,'[5]Cells Huawei 19042026 15h'!$B:$B,'[5]Cells Huawei 19042026 15h'!$B:$B,"")</f>
        <v/>
      </c>
      <c r="BN15" s="9" t="str">
        <f>_xlfn.XLOOKUP(B15,'[6]cells down 19042026 9H40'!$B:$B,'[6]cells down 19042026 9H40'!$B:$B,"")</f>
        <v/>
      </c>
      <c r="BO15" s="9" t="s">
        <v>746</v>
      </c>
      <c r="BP15" s="9" t="s">
        <v>12</v>
      </c>
    </row>
    <row r="16" spans="1:68" s="9" customFormat="1" ht="17.5" customHeight="1" x14ac:dyDescent="0.35">
      <c r="A16" s="1" t="s">
        <v>300</v>
      </c>
      <c r="B16" s="8" t="s">
        <v>301</v>
      </c>
      <c r="C16" s="3" t="str">
        <f>_xlfn.XLOOKUP(B16,'[1]daily break down'!$D:$D,'[1]daily break down'!$E:$E,"")</f>
        <v>Douala</v>
      </c>
      <c r="D16" s="1" t="s">
        <v>11</v>
      </c>
      <c r="E16" s="1" t="s">
        <v>302</v>
      </c>
      <c r="F16" s="3" t="s">
        <v>31</v>
      </c>
      <c r="G16" s="1" t="s">
        <v>32</v>
      </c>
      <c r="H16" s="41" t="str">
        <f>_xlfn.XLOOKUP(B16,[2]CALCULATION!$B:$B,[2]CALCULATION!$H:$H,"")</f>
        <v>ZTE</v>
      </c>
      <c r="I16" s="34">
        <v>3.0927630959413075</v>
      </c>
      <c r="J16" s="34">
        <v>0</v>
      </c>
      <c r="K16" s="34">
        <v>23.050857795926738</v>
      </c>
      <c r="L16" s="34">
        <v>52.209552182585533</v>
      </c>
      <c r="M16" s="34">
        <v>30.274100184628743</v>
      </c>
      <c r="N16" s="34">
        <v>0</v>
      </c>
      <c r="O16" s="34">
        <v>62.769149166887829</v>
      </c>
      <c r="P16" s="34">
        <v>0</v>
      </c>
      <c r="Q16" s="34">
        <v>2.1070539874954712</v>
      </c>
      <c r="R16" s="34">
        <v>17.996967323282909</v>
      </c>
      <c r="S16" s="109">
        <v>13.868556899607057</v>
      </c>
      <c r="T16" s="109">
        <f>_xlfn.XLOOKUP(B16,'[3]Nur des jours'!$B:$B,'[3]Nur des jours'!$U:$U,"")</f>
        <v>0</v>
      </c>
      <c r="U16" s="109">
        <v>0</v>
      </c>
      <c r="V16" s="109">
        <v>0</v>
      </c>
      <c r="W16" s="109">
        <v>0</v>
      </c>
      <c r="X16" s="109">
        <v>0</v>
      </c>
      <c r="Y16" s="109">
        <v>0</v>
      </c>
      <c r="Z16" s="109">
        <v>0</v>
      </c>
      <c r="AA16" s="109">
        <v>0</v>
      </c>
      <c r="AB16" s="109">
        <v>17.230076790713209</v>
      </c>
      <c r="AC16" s="109">
        <v>7.8444420464491689</v>
      </c>
      <c r="AD16" s="109">
        <v>11.650257045809234</v>
      </c>
      <c r="AE16" s="109">
        <v>28.665483130869529</v>
      </c>
      <c r="AF16" s="109">
        <v>28.665483130869529</v>
      </c>
      <c r="AG16" s="57" t="str">
        <f>_xlfn.XLOOKUP(B16,[3]CALCULATION!$B:$B,[3]CALCULATION!$M:$M,"")</f>
        <v>Operationnel</v>
      </c>
      <c r="AH16" s="57"/>
      <c r="AI16" s="56" t="str" cm="1">
        <f t="array" ref="AI16">IFERROR(_xlfn.IFS(
AK16="MPR ISSUE","PDH",
AK16="BSS Hardware Issue","BSS",
AK16="Sites strategiques, MLL, Pylone, etc.","ENVTECH",
AK16="AKTIVCO DEFAUT GE &amp; POWER Cabinet","AKTIVCO",
AK16="AKTIVCO Coupure ENEO &amp; Baisse de tension","AKTIVCO GRID ONLY",
AK16="Coupure ENEO &amp; Baisse de tension","IHS GRID ONLY",
AK16="Defaut GE &amp; POWER Cabinet","IHS",
AK16="Sharing","Partners",
AK16="Sites strategiques &amp; DataCenter","SST &amp; DC",
AK16="Exclu","Exclu",
AK16="SAT","SAT",
AK16="SPARE-ISSUE","SPARE-ISSUE",
AK16="Fiber CAmtel","TRANS_FO_CAMTEL",
AK16="Fiber AOF","Fiber AOF",
AK16="Projet OCM (HUAWEI)","TRAVAUX-HUAWEI",
AK16="Projet OCM (NOKIA)","TRAVAUX-NOKIA",
AK16="ACCESS-ISSUE","ACCESS-ISSUE",
AK16="Projet OCM (ZTE, NOKIA, autres projets)","TRAVAUX OCM",
AK16="No root CAuse","No root cause",
AK16="ODU HS","PDH",
AK16="IP &amp; VLAN","PDH",
AK16="Warehouse HUAWEI","SPARE-ISSUE",
AK16="SPARE-HS","SPARE-ISSUE",
AK16="Power Telco","BSS",AK16="no impacts","no impacts"
),"")</f>
        <v>IHS</v>
      </c>
      <c r="AJ16" s="56" t="str" cm="1">
        <f t="array" ref="AJ16">IFERROR(_xlfn.IFS(
AK16="MPR ISSUE","TX ISSUE",
AK16="BSS Hardware Issue","RAN ISSUE",
AK16="Sites strategiques, MLL, Pylone, etc.","ENVTECH",
AK16="AKTIVCO DEFAUT GE &amp; POWER Cabinet","POWER ISSUE",
AK16="AKTIVCO Coupure ENEO &amp; Baisse de tension","POWER ISSUE",
AK16="Coupure ENEO &amp; Baisse de tension","POWER ISSUE",
AK16="Defaut GE &amp; POWER Cabinet","POWER ISSUE",
AK16="Sharing","POWER ISSUE",
AK16="Sites strategiques &amp; DataCenter","POWER ISSUE",
AK16="Exclu","Exclu",
AK16="SAT","TX ISSUE",
AK16="SPARE-ISSUE","SPARE-ISSUE",
AK16="Fiber CAmtel","TX ISSUE",
AK16="Fiber AOF","TX ISSUE",
AK16="Projet OCM (HUAWEI)","TRAVAUX-HUAWEI",
AK16="Projet OCM (NOKIA)","TRAVAUX -NOKIA",
AK16="ACCESS-ISSUE","ACCESS-ISSUE",
AK16="Projet OCM (ZTE, NOKIA, autres projets)","TRAVAUX OCM",
AK16="No root CAuse","No root cause",
AK16="ODU HS","TX ISSUE",
AK16="IP &amp; VLAN","TX ISSUE",
AK16="Warehouse HUAWEI","SPARE-ISSUE",
AK16="SPARE-HS","SPARE-ISSUE",
AK16="Power Telco","RAN ISSUE",AK16="no impacts","no impacts"
),"")</f>
        <v>POWER ISSUE</v>
      </c>
      <c r="AK16" s="81" t="s">
        <v>5330</v>
      </c>
      <c r="AL16" s="56" t="str" cm="1">
        <f t="array" ref="AL16">IFERROR(_xlfn.IFS(
AK16="MPR ISSUE","ACTIVE",
AK16="BSS Hardware Issue","ACTIVE",
AK16="Sites strategiques, MLL, Pylone, etc.","PASSIVE",
AK16="AKTIVCO DEFAUT GE &amp; POWER Cabinet","PASSIVE",
AK16="AKTIVCO Coupure ENEO &amp; Baisse de tension","PASSIVE",
AK16="Coupure ENEO &amp; Baisse de tension","PASSIVE",
AK16="Defaut GE &amp; POWER Cabinet","PASSIVE",
AK16="Sharing","PASSIVE",
AK16="Sites strategiques &amp; DataCenter","PASSIVE",
AK16="Exclu","Exclu",
AK16="SAT","ACTIVE",
AK16="SPARE-ISSUE","SPARE-ISSUE",
AK16="Fiber CAmtel","ACTIVE",
AK16="Fiber AOF","ACTIVE",
AK16="Projet OCM (HUAWEI)","PLANNED WORKS",
AK16="Projet OCM (NOKIA)","PLANNED WORKS",
AK16="ACCESS-ISSUE","ACCESS-ISSUE",
AK16="Projet OCM (ZTE, NOKIA, autres projets)","PLANNED WORKS",
AK16="No root CAuse","No root cause",
AK16="ODU HS","ACTIVE",
AK16="IP &amp; VLAN","ACTIVE",
AK16="Warehouse HUAWEI","SPARE-ISSUE",
AK16="SPARE-HS","SPARE-ISSUE",
AK16="Power Telco","ACTIVE", AK16="no impacts","no impacts"
),"")</f>
        <v>PASSIVE</v>
      </c>
      <c r="AM16" s="108" t="s">
        <v>5758</v>
      </c>
      <c r="AN16" s="117" t="s">
        <v>301</v>
      </c>
      <c r="AP16" s="23" t="s">
        <v>5537</v>
      </c>
      <c r="AQ16" s="23" t="s">
        <v>5537</v>
      </c>
      <c r="AR16" s="7"/>
      <c r="AS16" s="6"/>
      <c r="AT16" s="7"/>
      <c r="AU16" s="3" t="s">
        <v>5537</v>
      </c>
      <c r="AV16" s="24" t="s">
        <v>5537</v>
      </c>
      <c r="AW16" s="24" t="s">
        <v>5537</v>
      </c>
      <c r="AX16" s="24" t="s">
        <v>5537</v>
      </c>
      <c r="AY16" s="24" t="s">
        <v>5537</v>
      </c>
      <c r="AZ16" s="24" t="s">
        <v>5537</v>
      </c>
      <c r="BA16" s="24" t="s">
        <v>5537</v>
      </c>
      <c r="BB16" s="24" t="s">
        <v>5537</v>
      </c>
      <c r="BC16" s="24" t="s">
        <v>5537</v>
      </c>
      <c r="BD16" s="24" t="s">
        <v>5537</v>
      </c>
      <c r="BE16" s="24" t="s">
        <v>5537</v>
      </c>
      <c r="BF16" s="24" t="s">
        <v>5537</v>
      </c>
      <c r="BG16" s="24" t="s">
        <v>5537</v>
      </c>
      <c r="BH16" s="24" t="s">
        <v>5758</v>
      </c>
      <c r="BI16" s="9" t="s">
        <v>5537</v>
      </c>
      <c r="BJ16" s="14"/>
      <c r="BK16" s="14" t="s">
        <v>5537</v>
      </c>
      <c r="BL16" s="14" t="str">
        <f>_xlfn.XLOOKUP(B16,'[4]cell downs 18042026 17h'!$B:$B,'[4]cell downs 18042026 17h'!$B:$B,"")</f>
        <v/>
      </c>
      <c r="BM16" s="14" t="str">
        <f>_xlfn.XLOOKUP(B16,'[5]Cells Huawei 19042026 15h'!$B:$B,'[5]Cells Huawei 19042026 15h'!$B:$B,"")</f>
        <v/>
      </c>
      <c r="BN16" s="9" t="str">
        <f>_xlfn.XLOOKUP(B16,'[6]cells down 19042026 9H40'!$B:$B,'[6]cells down 19042026 9H40'!$B:$B,"")</f>
        <v/>
      </c>
      <c r="BO16" s="9" t="s">
        <v>301</v>
      </c>
      <c r="BP16" s="9" t="s">
        <v>5537</v>
      </c>
    </row>
    <row r="17" spans="1:68" s="9" customFormat="1" ht="21" customHeight="1" x14ac:dyDescent="0.35">
      <c r="A17" s="1" t="s">
        <v>4864</v>
      </c>
      <c r="B17" s="1" t="s">
        <v>4865</v>
      </c>
      <c r="C17" s="3" t="str">
        <f>_xlfn.XLOOKUP(B17,'[1]daily break down'!$D:$D,'[1]daily break down'!$E:$E,"")</f>
        <v>SUD-OUEST</v>
      </c>
      <c r="D17" s="1" t="s">
        <v>11</v>
      </c>
      <c r="E17" s="1" t="s">
        <v>5506</v>
      </c>
      <c r="F17" s="3" t="s">
        <v>13</v>
      </c>
      <c r="G17" s="1" t="s">
        <v>1431</v>
      </c>
      <c r="H17" s="39" t="str">
        <f>_xlfn.XLOOKUP(B17,[2]CALCULATION!$B:$B,[2]CALCULATION!$H:$H,"")</f>
        <v>Huawei</v>
      </c>
      <c r="I17" s="34">
        <v>27.737113799214111</v>
      </c>
      <c r="J17" s="34">
        <v>27.736578746864588</v>
      </c>
      <c r="K17" s="34">
        <v>27.737113799214111</v>
      </c>
      <c r="L17" s="34">
        <v>27.737113799214111</v>
      </c>
      <c r="M17" s="34">
        <v>37.30204846575522</v>
      </c>
      <c r="N17" s="34">
        <v>22.918521514811676</v>
      </c>
      <c r="O17" s="34">
        <v>0</v>
      </c>
      <c r="P17" s="34">
        <v>7.3658873450845094E-3</v>
      </c>
      <c r="Q17" s="34">
        <v>0</v>
      </c>
      <c r="R17" s="34">
        <v>0</v>
      </c>
      <c r="S17" s="109">
        <v>0</v>
      </c>
      <c r="T17" s="109">
        <f>_xlfn.XLOOKUP(B17,'[3]Nur des jours'!$B:$B,'[3]Nur des jours'!$U:$U,"")</f>
        <v>20.969361475660108</v>
      </c>
      <c r="U17" s="109">
        <v>0</v>
      </c>
      <c r="V17" s="109">
        <v>0</v>
      </c>
      <c r="W17" s="109">
        <v>20.969361475660108</v>
      </c>
      <c r="X17" s="109">
        <v>22.72583132867053</v>
      </c>
      <c r="Y17" s="109">
        <v>1.3598890515448032</v>
      </c>
      <c r="Z17" s="109">
        <v>27.737113799214111</v>
      </c>
      <c r="AA17" s="109">
        <v>27.736578746864588</v>
      </c>
      <c r="AB17" s="109">
        <v>27.737113799214111</v>
      </c>
      <c r="AC17" s="109">
        <v>64.745872450631268</v>
      </c>
      <c r="AD17" s="109">
        <v>55.081244836133287</v>
      </c>
      <c r="AE17" s="109">
        <v>27.737113799214111</v>
      </c>
      <c r="AF17" s="109">
        <v>27.737113799214111</v>
      </c>
      <c r="AG17" s="57" t="str">
        <f>_xlfn.XLOOKUP(B17,[3]CALCULATION!$B:$B,[3]CALCULATION!$M:$M,"")</f>
        <v>Insecurity</v>
      </c>
      <c r="AH17" s="57"/>
      <c r="AI17" s="56" t="str" cm="1">
        <f t="array" ref="AI17">IFERROR(_xlfn.IFS(
AK17="MPR ISSUE","PDH",
AK17="BSS Hardware Issue","BSS",
AK17="Sites strategiques, MLL, Pylone, etc.","ENVTECH",
AK17="AKTIVCO DEFAUT GE &amp; POWER Cabinet","AKTIVCO",
AK17="AKTIVCO Coupure ENEO &amp; Baisse de tension","AKTIVCO GRID ONLY",
AK17="Coupure ENEO &amp; Baisse de tension","IHS GRID ONLY",
AK17="Defaut GE &amp; POWER Cabinet","IHS",
AK17="Sharing","Partners",
AK17="Sites strategiques &amp; DataCenter","SST &amp; DC",
AK17="Exclu","Exclu",
AK17="SAT","SAT",
AK17="SPARE-ISSUE","SPARE-ISSUE",
AK17="Fiber CAmtel","TRANS_FO_CAMTEL",
AK17="Fiber AOF","Fiber AOF",
AK17="Projet OCM (HUAWEI)","TRAVAUX-HUAWEI",
AK17="Projet OCM (NOKIA)","TRAVAUX-NOKIA",
AK17="ACCESS-ISSUE","ACCESS-ISSUE",
AK17="Projet OCM (ZTE, NOKIA, autres projets)","TRAVAUX OCM",
AK17="No root CAuse","No root cause",
AK17="ODU HS","PDH",
AK17="IP &amp; VLAN","PDH",
AK17="Warehouse HUAWEI","SPARE-ISSUE",
AK17="SPARE-HS","SPARE-ISSUE",
AK17="Power Telco","BSS",AK17="no impacts","no impacts"
),"")</f>
        <v>SPARE-ISSUE</v>
      </c>
      <c r="AJ17" s="56" t="str" cm="1">
        <f t="array" ref="AJ17">IFERROR(_xlfn.IFS(
AK17="MPR ISSUE","TX ISSUE",
AK17="BSS Hardware Issue","RAN ISSUE",
AK17="Sites strategiques, MLL, Pylone, etc.","ENVTECH",
AK17="AKTIVCO DEFAUT GE &amp; POWER Cabinet","POWER ISSUE",
AK17="AKTIVCO Coupure ENEO &amp; Baisse de tension","POWER ISSUE",
AK17="Coupure ENEO &amp; Baisse de tension","POWER ISSUE",
AK17="Defaut GE &amp; POWER Cabinet","POWER ISSUE",
AK17="Sharing","POWER ISSUE",
AK17="Sites strategiques &amp; DataCenter","POWER ISSUE",
AK17="Exclu","Exclu",
AK17="SAT","TX ISSUE",
AK17="SPARE-ISSUE","SPARE-ISSUE",
AK17="Fiber CAmtel","TX ISSUE",
AK17="Fiber AOF","TX ISSUE",
AK17="Projet OCM (HUAWEI)","TRAVAUX-HUAWEI",
AK17="Projet OCM (NOKIA)","TRAVAUX -NOKIA",
AK17="ACCESS-ISSUE","ACCESS-ISSUE",
AK17="Projet OCM (ZTE, NOKIA, autres projets)","TRAVAUX OCM",
AK17="No root CAuse","No root cause",
AK17="ODU HS","TX ISSUE",
AK17="IP &amp; VLAN","TX ISSUE",
AK17="Warehouse HUAWEI","SPARE-ISSUE",
AK17="SPARE-HS","SPARE-ISSUE",
AK17="Power Telco","RAN ISSUE",AK17="no impacts","no impacts"
),"")</f>
        <v>SPARE-ISSUE</v>
      </c>
      <c r="AK17" s="81" t="s">
        <v>5354</v>
      </c>
      <c r="AL17" s="56" t="str" cm="1">
        <f t="array" ref="AL17">IFERROR(_xlfn.IFS(
AK17="MPR ISSUE","ACTIVE",
AK17="BSS Hardware Issue","ACTIVE",
AK17="Sites strategiques, MLL, Pylone, etc.","PASSIVE",
AK17="AKTIVCO DEFAUT GE &amp; POWER Cabinet","PASSIVE",
AK17="AKTIVCO Coupure ENEO &amp; Baisse de tension","PASSIVE",
AK17="Coupure ENEO &amp; Baisse de tension","PASSIVE",
AK17="Defaut GE &amp; POWER Cabinet","PASSIVE",
AK17="Sharing","PASSIVE",
AK17="Sites strategiques &amp; DataCenter","PASSIVE",
AK17="Exclu","Exclu",
AK17="SAT","ACTIVE",
AK17="SPARE-ISSUE","SPARE-ISSUE",
AK17="Fiber CAmtel","ACTIVE",
AK17="Fiber AOF","ACTIVE",
AK17="Projet OCM (HUAWEI)","PLANNED WORKS",
AK17="Projet OCM (NOKIA)","PLANNED WORKS",
AK17="ACCESS-ISSUE","ACCESS-ISSUE",
AK17="Projet OCM (ZTE, NOKIA, autres projets)","PLANNED WORKS",
AK17="No root CAuse","No root cause",
AK17="ODU HS","ACTIVE",
AK17="IP &amp; VLAN","ACTIVE",
AK17="Warehouse HUAWEI","SPARE-ISSUE",
AK17="SPARE-HS","SPARE-ISSUE",
AK17="Power Telco","ACTIVE", AK17="no impacts","no impacts"
),"")</f>
        <v>SPARE-ISSUE</v>
      </c>
      <c r="AM17" s="108" t="s">
        <v>5759</v>
      </c>
      <c r="AN17" s="117" t="s">
        <v>4865</v>
      </c>
      <c r="AP17" s="23" t="s">
        <v>5537</v>
      </c>
      <c r="AQ17" s="23" t="s">
        <v>5537</v>
      </c>
      <c r="AR17" s="7"/>
      <c r="AS17" s="6"/>
      <c r="AT17" s="7"/>
      <c r="AU17" s="3" t="s">
        <v>5537</v>
      </c>
      <c r="AV17" s="24" t="s">
        <v>5537</v>
      </c>
      <c r="AW17" s="24" t="s">
        <v>5537</v>
      </c>
      <c r="AX17" s="24" t="s">
        <v>5537</v>
      </c>
      <c r="AY17" s="24" t="s">
        <v>5537</v>
      </c>
      <c r="AZ17" s="24" t="s">
        <v>5537</v>
      </c>
      <c r="BA17" s="24" t="s">
        <v>5537</v>
      </c>
      <c r="BB17" s="24" t="s">
        <v>5537</v>
      </c>
      <c r="BC17" s="24" t="s">
        <v>5537</v>
      </c>
      <c r="BD17" s="24" t="s">
        <v>5537</v>
      </c>
      <c r="BE17" s="24" t="s">
        <v>6267</v>
      </c>
      <c r="BF17" s="24" t="s">
        <v>6268</v>
      </c>
      <c r="BG17" s="24" t="s">
        <v>6269</v>
      </c>
      <c r="BH17" s="24" t="s">
        <v>6270</v>
      </c>
      <c r="BI17" s="9" t="s">
        <v>5537</v>
      </c>
      <c r="BJ17" s="14"/>
      <c r="BK17" s="14" t="s">
        <v>5537</v>
      </c>
      <c r="BL17" s="14" t="str">
        <f>_xlfn.XLOOKUP(B17,'[4]cell downs 18042026 17h'!$B:$B,'[4]cell downs 18042026 17h'!$B:$B,"")</f>
        <v/>
      </c>
      <c r="BM17" s="14" t="str">
        <f>_xlfn.XLOOKUP(B17,'[5]Cells Huawei 19042026 15h'!$B:$B,'[5]Cells Huawei 19042026 15h'!$B:$B,"")</f>
        <v>SUO_211</v>
      </c>
      <c r="BN17" s="9" t="str">
        <f>_xlfn.XLOOKUP(B17,'[6]cells down 19042026 9H40'!$B:$B,'[6]cells down 19042026 9H40'!$B:$B,"")</f>
        <v/>
      </c>
      <c r="BO17" s="9" t="s">
        <v>4865</v>
      </c>
      <c r="BP17" s="9" t="s">
        <v>5537</v>
      </c>
    </row>
    <row r="18" spans="1:68" s="9" customFormat="1" ht="22.5" customHeight="1" x14ac:dyDescent="0.35">
      <c r="A18" s="1" t="s">
        <v>487</v>
      </c>
      <c r="B18" s="8" t="s">
        <v>488</v>
      </c>
      <c r="C18" s="3" t="str">
        <f>_xlfn.XLOOKUP(B18,'[1]daily break down'!$D:$D,'[1]daily break down'!$E:$E,"")</f>
        <v>CENTRE</v>
      </c>
      <c r="D18" s="1" t="s">
        <v>11</v>
      </c>
      <c r="E18" s="1" t="s">
        <v>5511</v>
      </c>
      <c r="F18" s="3" t="s">
        <v>226</v>
      </c>
      <c r="G18" s="1" t="s">
        <v>489</v>
      </c>
      <c r="H18" s="41" t="str">
        <f>_xlfn.XLOOKUP(B18,[2]CALCULATION!$B:$B,[2]CALCULATION!$H:$H,"")</f>
        <v>ZTE</v>
      </c>
      <c r="I18" s="34">
        <v>33.560748416958454</v>
      </c>
      <c r="J18" s="34">
        <v>0.46818864090995899</v>
      </c>
      <c r="K18" s="34">
        <v>0</v>
      </c>
      <c r="L18" s="34">
        <v>1.4908698667077593</v>
      </c>
      <c r="M18" s="34">
        <v>0.12061863466054884</v>
      </c>
      <c r="N18" s="34">
        <v>0.52262129993465178</v>
      </c>
      <c r="O18" s="34">
        <v>1.2959146256203034</v>
      </c>
      <c r="P18" s="34">
        <v>0</v>
      </c>
      <c r="Q18" s="34">
        <v>9.6966645549933919</v>
      </c>
      <c r="R18" s="34">
        <v>10.81174932155362</v>
      </c>
      <c r="S18" s="109">
        <v>14.178958602643016</v>
      </c>
      <c r="T18" s="109">
        <f>_xlfn.XLOOKUP(B18,'[3]Nur des jours'!$B:$B,'[3]Nur des jours'!$U:$U,"")</f>
        <v>0</v>
      </c>
      <c r="U18" s="109">
        <v>0.75055360083097333</v>
      </c>
      <c r="V18" s="109">
        <v>11.70887159599695</v>
      </c>
      <c r="W18" s="109">
        <v>0</v>
      </c>
      <c r="X18" s="109">
        <v>1.5088476256516726E-2</v>
      </c>
      <c r="Y18" s="109">
        <v>9.4082891736794192</v>
      </c>
      <c r="Z18" s="109">
        <v>0</v>
      </c>
      <c r="AA18" s="109">
        <v>2.2526952370353248</v>
      </c>
      <c r="AB18" s="109">
        <v>22.917201719016187</v>
      </c>
      <c r="AC18" s="109">
        <v>11.760418290309302</v>
      </c>
      <c r="AD18" s="109">
        <v>25.915704444920454</v>
      </c>
      <c r="AE18" s="109">
        <v>26.440378759991209</v>
      </c>
      <c r="AF18" s="109">
        <v>26.440378759991209</v>
      </c>
      <c r="AG18" s="57" t="str">
        <f>_xlfn.XLOOKUP(B18,[3]CALCULATION!$B:$B,[3]CALCULATION!$M:$M,"")</f>
        <v>Operationnel</v>
      </c>
      <c r="AH18" s="57"/>
      <c r="AI18" s="56" t="str" cm="1">
        <f t="array" ref="AI18">IFERROR(_xlfn.IFS(
AK18="MPR ISSUE","PDH",
AK18="BSS Hardware Issue","BSS",
AK18="Sites strategiques, MLL, Pylone, etc.","ENVTECH",
AK18="AKTIVCO DEFAUT GE &amp; POWER Cabinet","AKTIVCO",
AK18="AKTIVCO Coupure ENEO &amp; Baisse de tension","AKTIVCO GRID ONLY",
AK18="Coupure ENEO &amp; Baisse de tension","IHS GRID ONLY",
AK18="Defaut GE &amp; POWER Cabinet","IHS",
AK18="Sharing","Partners",
AK18="Sites strategiques &amp; DataCenter","SST &amp; DC",
AK18="Exclu","Exclu",
AK18="SAT","SAT",
AK18="SPARE-ISSUE","SPARE-ISSUE",
AK18="Fiber CAmtel","TRANS_FO_CAMTEL",
AK18="Fiber AOF","Fiber AOF",
AK18="Projet OCM (HUAWEI)","TRAVAUX-HUAWEI",
AK18="Projet OCM (NOKIA)","TRAVAUX-NOKIA",
AK18="ACCESS-ISSUE","ACCESS-ISSUE",
AK18="Projet OCM (ZTE, NOKIA, autres projets)","TRAVAUX OCM",
AK18="No root CAuse","No root cause",
AK18="ODU HS","PDH",
AK18="IP &amp; VLAN","PDH",
AK18="Warehouse HUAWEI","SPARE-ISSUE",
AK18="SPARE-HS","SPARE-ISSUE",
AK18="Power Telco","BSS",AK18="no impacts","no impacts"
),"")</f>
        <v>IHS</v>
      </c>
      <c r="AJ18" s="56" t="str" cm="1">
        <f t="array" ref="AJ18">IFERROR(_xlfn.IFS(
AK18="MPR ISSUE","TX ISSUE",
AK18="BSS Hardware Issue","RAN ISSUE",
AK18="Sites strategiques, MLL, Pylone, etc.","ENVTECH",
AK18="AKTIVCO DEFAUT GE &amp; POWER Cabinet","POWER ISSUE",
AK18="AKTIVCO Coupure ENEO &amp; Baisse de tension","POWER ISSUE",
AK18="Coupure ENEO &amp; Baisse de tension","POWER ISSUE",
AK18="Defaut GE &amp; POWER Cabinet","POWER ISSUE",
AK18="Sharing","POWER ISSUE",
AK18="Sites strategiques &amp; DataCenter","POWER ISSUE",
AK18="Exclu","Exclu",
AK18="SAT","TX ISSUE",
AK18="SPARE-ISSUE","SPARE-ISSUE",
AK18="Fiber CAmtel","TX ISSUE",
AK18="Fiber AOF","TX ISSUE",
AK18="Projet OCM (HUAWEI)","TRAVAUX-HUAWEI",
AK18="Projet OCM (NOKIA)","TRAVAUX -NOKIA",
AK18="ACCESS-ISSUE","ACCESS-ISSUE",
AK18="Projet OCM (ZTE, NOKIA, autres projets)","TRAVAUX OCM",
AK18="No root CAuse","No root cause",
AK18="ODU HS","TX ISSUE",
AK18="IP &amp; VLAN","TX ISSUE",
AK18="Warehouse HUAWEI","SPARE-ISSUE",
AK18="SPARE-HS","SPARE-ISSUE",
AK18="Power Telco","RAN ISSUE",AK18="no impacts","no impacts"
),"")</f>
        <v>POWER ISSUE</v>
      </c>
      <c r="AK18" s="81" t="s">
        <v>5330</v>
      </c>
      <c r="AL18" s="56" t="str" cm="1">
        <f t="array" ref="AL18">IFERROR(_xlfn.IFS(
AK18="MPR ISSUE","ACTIVE",
AK18="BSS Hardware Issue","ACTIVE",
AK18="Sites strategiques, MLL, Pylone, etc.","PASSIVE",
AK18="AKTIVCO DEFAUT GE &amp; POWER Cabinet","PASSIVE",
AK18="AKTIVCO Coupure ENEO &amp; Baisse de tension","PASSIVE",
AK18="Coupure ENEO &amp; Baisse de tension","PASSIVE",
AK18="Defaut GE &amp; POWER Cabinet","PASSIVE",
AK18="Sharing","PASSIVE",
AK18="Sites strategiques &amp; DataCenter","PASSIVE",
AK18="Exclu","Exclu",
AK18="SAT","ACTIVE",
AK18="SPARE-ISSUE","SPARE-ISSUE",
AK18="Fiber CAmtel","ACTIVE",
AK18="Fiber AOF","ACTIVE",
AK18="Projet OCM (HUAWEI)","PLANNED WORKS",
AK18="Projet OCM (NOKIA)","PLANNED WORKS",
AK18="ACCESS-ISSUE","ACCESS-ISSUE",
AK18="Projet OCM (ZTE, NOKIA, autres projets)","PLANNED WORKS",
AK18="No root CAuse","No root cause",
AK18="ODU HS","ACTIVE",
AK18="IP &amp; VLAN","ACTIVE",
AK18="Warehouse HUAWEI","SPARE-ISSUE",
AK18="SPARE-HS","SPARE-ISSUE",
AK18="Power Telco","ACTIVE", AK18="no impacts","no impacts"
),"")</f>
        <v>PASSIVE</v>
      </c>
      <c r="AM18" s="108" t="s">
        <v>6060</v>
      </c>
      <c r="AN18" s="117" t="s">
        <v>488</v>
      </c>
      <c r="AP18" s="23" t="s">
        <v>5537</v>
      </c>
      <c r="AQ18" s="23" t="s">
        <v>5537</v>
      </c>
      <c r="AR18" s="7"/>
      <c r="AS18" s="6"/>
      <c r="AT18" s="7"/>
      <c r="AU18" s="3" t="s">
        <v>5537</v>
      </c>
      <c r="AV18" s="24" t="s">
        <v>5537</v>
      </c>
      <c r="AW18" s="24" t="s">
        <v>5537</v>
      </c>
      <c r="AX18" s="24" t="s">
        <v>5537</v>
      </c>
      <c r="AY18" s="24" t="s">
        <v>5537</v>
      </c>
      <c r="AZ18" s="24" t="s">
        <v>6271</v>
      </c>
      <c r="BA18" s="24" t="s">
        <v>6272</v>
      </c>
      <c r="BB18" s="24" t="s">
        <v>5537</v>
      </c>
      <c r="BC18" s="24" t="s">
        <v>5537</v>
      </c>
      <c r="BD18" s="24" t="s">
        <v>5537</v>
      </c>
      <c r="BE18" s="24" t="s">
        <v>5537</v>
      </c>
      <c r="BF18" s="24" t="s">
        <v>5537</v>
      </c>
      <c r="BG18" s="24" t="s">
        <v>5537</v>
      </c>
      <c r="BH18" s="24" t="s">
        <v>5537</v>
      </c>
      <c r="BI18" s="9" t="s">
        <v>6273</v>
      </c>
      <c r="BJ18" s="14"/>
      <c r="BK18" s="14" t="s">
        <v>5537</v>
      </c>
      <c r="BL18" s="14" t="str">
        <f>_xlfn.XLOOKUP(B18,'[4]cell downs 18042026 17h'!$B:$B,'[4]cell downs 18042026 17h'!$B:$B,"")</f>
        <v/>
      </c>
      <c r="BM18" s="14" t="str">
        <f>_xlfn.XLOOKUP(B18,'[5]Cells Huawei 19042026 15h'!$B:$B,'[5]Cells Huawei 19042026 15h'!$B:$B,"")</f>
        <v/>
      </c>
      <c r="BN18" s="9" t="str">
        <f>_xlfn.XLOOKUP(B18,'[6]cells down 19042026 9H40'!$B:$B,'[6]cells down 19042026 9H40'!$B:$B,"")</f>
        <v/>
      </c>
      <c r="BO18" s="9" t="s">
        <v>5537</v>
      </c>
      <c r="BP18" s="9" t="s">
        <v>5537</v>
      </c>
    </row>
    <row r="19" spans="1:68" s="9" customFormat="1" ht="22" customHeight="1" x14ac:dyDescent="0.35">
      <c r="A19" s="1" t="s">
        <v>366</v>
      </c>
      <c r="B19" s="8" t="s">
        <v>367</v>
      </c>
      <c r="C19" s="3" t="str">
        <f>_xlfn.XLOOKUP(B19,'[1]daily break down'!$D:$D,'[1]daily break down'!$E:$E,"")</f>
        <v>Douala</v>
      </c>
      <c r="D19" s="1" t="s">
        <v>21</v>
      </c>
      <c r="E19" s="1" t="s">
        <v>125</v>
      </c>
      <c r="F19" s="3" t="s">
        <v>31</v>
      </c>
      <c r="G19" s="1" t="s">
        <v>32</v>
      </c>
      <c r="H19" s="41" t="str">
        <f>_xlfn.XLOOKUP(B19,[2]CALCULATION!$B:$B,[2]CALCULATION!$H:$H,"")</f>
        <v>ZTE</v>
      </c>
      <c r="I19" s="34">
        <v>27.368159534062141</v>
      </c>
      <c r="J19" s="34">
        <v>0</v>
      </c>
      <c r="K19" s="34">
        <v>0</v>
      </c>
      <c r="L19" s="34">
        <v>0</v>
      </c>
      <c r="M19" s="34">
        <v>0</v>
      </c>
      <c r="N19" s="34">
        <v>20.372457074533511</v>
      </c>
      <c r="O19" s="34">
        <v>0</v>
      </c>
      <c r="P19" s="34">
        <v>10.16378309120431</v>
      </c>
      <c r="Q19" s="34">
        <v>0</v>
      </c>
      <c r="R19" s="34">
        <v>0</v>
      </c>
      <c r="S19" s="109">
        <v>0</v>
      </c>
      <c r="T19" s="109">
        <f>_xlfn.XLOOKUP(B19,'[3]Nur des jours'!$B:$B,'[3]Nur des jours'!$U:$U,"")</f>
        <v>0.30465880781775673</v>
      </c>
      <c r="U19" s="109">
        <v>6.2359281232075734</v>
      </c>
      <c r="V19" s="109">
        <v>0</v>
      </c>
      <c r="W19" s="109">
        <v>0.30465880781775673</v>
      </c>
      <c r="X19" s="109">
        <v>0</v>
      </c>
      <c r="Y19" s="109">
        <v>0</v>
      </c>
      <c r="Z19" s="109">
        <v>0</v>
      </c>
      <c r="AA19" s="109">
        <v>0</v>
      </c>
      <c r="AB19" s="109">
        <v>6.9520778579642899</v>
      </c>
      <c r="AC19" s="109">
        <v>6.7025216918656003</v>
      </c>
      <c r="AD19" s="109">
        <v>22.566416251007272</v>
      </c>
      <c r="AE19" s="109">
        <v>23.749814515185495</v>
      </c>
      <c r="AF19" s="109">
        <v>23.749814515185495</v>
      </c>
      <c r="AG19" s="57" t="str">
        <f>_xlfn.XLOOKUP(B19,[3]CALCULATION!$B:$B,[3]CALCULATION!$M:$M,"")</f>
        <v>Operationnel</v>
      </c>
      <c r="AH19" s="57"/>
      <c r="AI19" s="56" t="str" cm="1">
        <f t="array" ref="AI19">IFERROR(_xlfn.IFS(
AK19="MPR ISSUE","PDH",
AK19="BSS Hardware Issue","BSS",
AK19="Sites strategiques, MLL, Pylone, etc.","ENVTECH",
AK19="AKTIVCO DEFAUT GE &amp; POWER Cabinet","AKTIVCO",
AK19="AKTIVCO Coupure ENEO &amp; Baisse de tension","AKTIVCO GRID ONLY",
AK19="Coupure ENEO &amp; Baisse de tension","IHS GRID ONLY",
AK19="Defaut GE &amp; POWER Cabinet","IHS",
AK19="Sharing","Partners",
AK19="Sites strategiques &amp; DataCenter","SST &amp; DC",
AK19="Exclu","Exclu",
AK19="SAT","SAT",
AK19="SPARE-ISSUE","SPARE-ISSUE",
AK19="Fiber CAmtel","TRANS_FO_CAMTEL",
AK19="Fiber AOF","Fiber AOF",
AK19="Projet OCM (HUAWEI)","TRAVAUX-HUAWEI",
AK19="Projet OCM (NOKIA)","TRAVAUX-NOKIA",
AK19="ACCESS-ISSUE","ACCESS-ISSUE",
AK19="Projet OCM (ZTE, NOKIA, autres projets)","TRAVAUX OCM",
AK19="No root CAuse","No root cause",
AK19="ODU HS","PDH",
AK19="IP &amp; VLAN","PDH",
AK19="Warehouse HUAWEI","SPARE-ISSUE",
AK19="SPARE-HS","SPARE-ISSUE",
AK19="Power Telco","BSS",AK19="no impacts","no impacts"
),"")</f>
        <v>AKTIVCO GRID ONLY</v>
      </c>
      <c r="AJ19" s="56" t="str" cm="1">
        <f t="array" ref="AJ19">IFERROR(_xlfn.IFS(
AK19="MPR ISSUE","TX ISSUE",
AK19="BSS Hardware Issue","RAN ISSUE",
AK19="Sites strategiques, MLL, Pylone, etc.","ENVTECH",
AK19="AKTIVCO DEFAUT GE &amp; POWER Cabinet","POWER ISSUE",
AK19="AKTIVCO Coupure ENEO &amp; Baisse de tension","POWER ISSUE",
AK19="Coupure ENEO &amp; Baisse de tension","POWER ISSUE",
AK19="Defaut GE &amp; POWER Cabinet","POWER ISSUE",
AK19="Sharing","POWER ISSUE",
AK19="Sites strategiques &amp; DataCenter","POWER ISSUE",
AK19="Exclu","Exclu",
AK19="SAT","TX ISSUE",
AK19="SPARE-ISSUE","SPARE-ISSUE",
AK19="Fiber CAmtel","TX ISSUE",
AK19="Fiber AOF","TX ISSUE",
AK19="Projet OCM (HUAWEI)","TRAVAUX-HUAWEI",
AK19="Projet OCM (NOKIA)","TRAVAUX -NOKIA",
AK19="ACCESS-ISSUE","ACCESS-ISSUE",
AK19="Projet OCM (ZTE, NOKIA, autres projets)","TRAVAUX OCM",
AK19="No root CAuse","No root cause",
AK19="ODU HS","TX ISSUE",
AK19="IP &amp; VLAN","TX ISSUE",
AK19="Warehouse HUAWEI","SPARE-ISSUE",
AK19="SPARE-HS","SPARE-ISSUE",
AK19="Power Telco","RAN ISSUE",AK19="no impacts","no impacts"
),"")</f>
        <v>POWER ISSUE</v>
      </c>
      <c r="AK19" s="81" t="s">
        <v>5327</v>
      </c>
      <c r="AL19" s="56" t="str" cm="1">
        <f t="array" ref="AL19">IFERROR(_xlfn.IFS(
AK19="MPR ISSUE","ACTIVE",
AK19="BSS Hardware Issue","ACTIVE",
AK19="Sites strategiques, MLL, Pylone, etc.","PASSIVE",
AK19="AKTIVCO DEFAUT GE &amp; POWER Cabinet","PASSIVE",
AK19="AKTIVCO Coupure ENEO &amp; Baisse de tension","PASSIVE",
AK19="Coupure ENEO &amp; Baisse de tension","PASSIVE",
AK19="Defaut GE &amp; POWER Cabinet","PASSIVE",
AK19="Sharing","PASSIVE",
AK19="Sites strategiques &amp; DataCenter","PASSIVE",
AK19="Exclu","Exclu",
AK19="SAT","ACTIVE",
AK19="SPARE-ISSUE","SPARE-ISSUE",
AK19="Fiber CAmtel","ACTIVE",
AK19="Fiber AOF","ACTIVE",
AK19="Projet OCM (HUAWEI)","PLANNED WORKS",
AK19="Projet OCM (NOKIA)","PLANNED WORKS",
AK19="ACCESS-ISSUE","ACCESS-ISSUE",
AK19="Projet OCM (ZTE, NOKIA, autres projets)","PLANNED WORKS",
AK19="No root CAuse","No root cause",
AK19="ODU HS","ACTIVE",
AK19="IP &amp; VLAN","ACTIVE",
AK19="Warehouse HUAWEI","SPARE-ISSUE",
AK19="SPARE-HS","SPARE-ISSUE",
AK19="Power Telco","ACTIVE", AK19="no impacts","no impacts"
),"")</f>
        <v>PASSIVE</v>
      </c>
      <c r="AM19" s="108" t="s">
        <v>5760</v>
      </c>
      <c r="AN19" s="117" t="s">
        <v>367</v>
      </c>
      <c r="AP19" s="23" t="s">
        <v>5537</v>
      </c>
      <c r="AQ19" s="23" t="s">
        <v>5537</v>
      </c>
      <c r="AR19" s="7"/>
      <c r="AS19" s="6"/>
      <c r="AT19" s="7"/>
      <c r="AU19" s="3" t="s">
        <v>5537</v>
      </c>
      <c r="AV19" s="24" t="s">
        <v>5537</v>
      </c>
      <c r="AW19" s="24" t="s">
        <v>5537</v>
      </c>
      <c r="AX19" s="24" t="s">
        <v>5537</v>
      </c>
      <c r="AY19" s="24" t="s">
        <v>5537</v>
      </c>
      <c r="AZ19" s="24" t="s">
        <v>5537</v>
      </c>
      <c r="BA19" s="24" t="s">
        <v>5537</v>
      </c>
      <c r="BB19" s="24" t="s">
        <v>5537</v>
      </c>
      <c r="BC19" s="24" t="s">
        <v>5537</v>
      </c>
      <c r="BD19" s="24" t="s">
        <v>5537</v>
      </c>
      <c r="BE19" s="24" t="s">
        <v>6242</v>
      </c>
      <c r="BF19" s="24" t="s">
        <v>6243</v>
      </c>
      <c r="BG19" s="24" t="s">
        <v>6244</v>
      </c>
      <c r="BH19" s="24" t="s">
        <v>5537</v>
      </c>
      <c r="BI19" s="9" t="s">
        <v>6274</v>
      </c>
      <c r="BJ19" s="14"/>
      <c r="BK19" s="14" t="s">
        <v>5537</v>
      </c>
      <c r="BL19" s="14" t="str">
        <f>_xlfn.XLOOKUP(B19,'[4]cell downs 18042026 17h'!$B:$B,'[4]cell downs 18042026 17h'!$B:$B,"")</f>
        <v/>
      </c>
      <c r="BM19" s="14" t="str">
        <f>_xlfn.XLOOKUP(B19,'[5]Cells Huawei 19042026 15h'!$B:$B,'[5]Cells Huawei 19042026 15h'!$B:$B,"")</f>
        <v/>
      </c>
      <c r="BN19" s="9" t="str">
        <f>_xlfn.XLOOKUP(B19,'[6]cells down 19042026 9H40'!$B:$B,'[6]cells down 19042026 9H40'!$B:$B,"")</f>
        <v/>
      </c>
      <c r="BO19" s="9" t="s">
        <v>5537</v>
      </c>
      <c r="BP19" s="9" t="s">
        <v>5537</v>
      </c>
    </row>
    <row r="20" spans="1:68" s="9" customFormat="1" x14ac:dyDescent="0.35">
      <c r="A20" s="1" t="s">
        <v>462</v>
      </c>
      <c r="B20" s="8" t="s">
        <v>463</v>
      </c>
      <c r="C20" s="3" t="str">
        <f>_xlfn.XLOOKUP(B20,'[1]daily break down'!$D:$D,'[1]daily break down'!$E:$E,"")</f>
        <v>Douala</v>
      </c>
      <c r="D20" s="1" t="s">
        <v>5490</v>
      </c>
      <c r="E20" s="1"/>
      <c r="F20" s="3" t="s">
        <v>31</v>
      </c>
      <c r="G20" s="1" t="s">
        <v>32</v>
      </c>
      <c r="H20" s="41" t="str">
        <f>_xlfn.XLOOKUP(B20,[2]CALCULATION!$B:$B,[2]CALCULATION!$H:$H,"")</f>
        <v>ZTE</v>
      </c>
      <c r="I20" s="34">
        <v>3.0822225646557264</v>
      </c>
      <c r="J20" s="34">
        <v>4.159389954713169</v>
      </c>
      <c r="K20" s="34">
        <v>0.75237277881934761</v>
      </c>
      <c r="L20" s="34">
        <v>7.6864550427613834</v>
      </c>
      <c r="M20" s="34">
        <v>8.1582642045697735</v>
      </c>
      <c r="N20" s="34">
        <v>1.0884034893974031</v>
      </c>
      <c r="O20" s="34">
        <v>0.69551454914348854</v>
      </c>
      <c r="P20" s="34">
        <v>8.6973829519480201</v>
      </c>
      <c r="Q20" s="34">
        <v>8.66388867486795</v>
      </c>
      <c r="R20" s="34">
        <v>7.6120292609428901</v>
      </c>
      <c r="S20" s="109">
        <v>4.2819704479886314</v>
      </c>
      <c r="T20" s="109">
        <f>_xlfn.XLOOKUP(B20,'[3]Nur des jours'!$B:$B,'[3]Nur des jours'!$U:$U,"")</f>
        <v>32.698582896017214</v>
      </c>
      <c r="U20" s="109">
        <v>23.491723096854464</v>
      </c>
      <c r="V20" s="109">
        <v>13.868556899607057</v>
      </c>
      <c r="W20" s="109">
        <v>32.698582896017214</v>
      </c>
      <c r="X20" s="109">
        <v>19.294237414855338</v>
      </c>
      <c r="Y20" s="109">
        <v>3.7225197113285549</v>
      </c>
      <c r="Z20" s="109">
        <v>13.868556899607057</v>
      </c>
      <c r="AA20" s="109">
        <v>13.868556899607057</v>
      </c>
      <c r="AB20" s="109">
        <v>28.385008689250157</v>
      </c>
      <c r="AC20" s="109">
        <v>24.563340047720107</v>
      </c>
      <c r="AD20" s="109">
        <v>19.14997653946979</v>
      </c>
      <c r="AE20" s="109">
        <v>26.068339026290332</v>
      </c>
      <c r="AF20" s="109">
        <v>26.068339026290332</v>
      </c>
      <c r="AG20" s="57" t="str">
        <f>_xlfn.XLOOKUP(B20,[3]CALCULATION!$B:$B,[3]CALCULATION!$M:$M,"")</f>
        <v>Operationnel</v>
      </c>
      <c r="AH20" s="57"/>
      <c r="AI20" s="56" t="str" cm="1">
        <f t="array" ref="AI20">IFERROR(_xlfn.IFS(
AK20="MPR ISSUE","PDH",
AK20="BSS Hardware Issue","BSS",
AK20="Sites strategiques, MLL, Pylone, etc.","ENVTECH",
AK20="AKTIVCO DEFAUT GE &amp; POWER Cabinet","AKTIVCO",
AK20="AKTIVCO Coupure ENEO &amp; Baisse de tension","AKTIVCO GRID ONLY",
AK20="Coupure ENEO &amp; Baisse de tension","IHS GRID ONLY",
AK20="Defaut GE &amp; POWER Cabinet","IHS",
AK20="Sharing","Partners",
AK20="Sites strategiques &amp; DataCenter","SST &amp; DC",
AK20="Exclu","Exclu",
AK20="SAT","SAT",
AK20="SPARE-ISSUE","SPARE-ISSUE",
AK20="Fiber CAmtel","TRANS_FO_CAMTEL",
AK20="Fiber AOF","Fiber AOF",
AK20="Projet OCM (HUAWEI)","TRAVAUX-HUAWEI",
AK20="Projet OCM (NOKIA)","TRAVAUX-NOKIA",
AK20="ACCESS-ISSUE","ACCESS-ISSUE",
AK20="Projet OCM (ZTE, NOKIA, autres projets)","TRAVAUX OCM",
AK20="No root CAuse","No root cause",
AK20="ODU HS","PDH",
AK20="IP &amp; VLAN","PDH",
AK20="Warehouse HUAWEI","SPARE-ISSUE",
AK20="SPARE-HS","SPARE-ISSUE",
AK20="Power Telco","BSS",AK20="no impacts","no impacts"
),"")</f>
        <v>PDH</v>
      </c>
      <c r="AJ20" s="56" t="str" cm="1">
        <f t="array" ref="AJ20">IFERROR(_xlfn.IFS(
AK20="MPR ISSUE","TX ISSUE",
AK20="BSS Hardware Issue","RAN ISSUE",
AK20="Sites strategiques, MLL, Pylone, etc.","ENVTECH",
AK20="AKTIVCO DEFAUT GE &amp; POWER Cabinet","POWER ISSUE",
AK20="AKTIVCO Coupure ENEO &amp; Baisse de tension","POWER ISSUE",
AK20="Coupure ENEO &amp; Baisse de tension","POWER ISSUE",
AK20="Defaut GE &amp; POWER Cabinet","POWER ISSUE",
AK20="Sharing","POWER ISSUE",
AK20="Sites strategiques &amp; DataCenter","POWER ISSUE",
AK20="Exclu","Exclu",
AK20="SAT","TX ISSUE",
AK20="SPARE-ISSUE","SPARE-ISSUE",
AK20="Fiber CAmtel","TX ISSUE",
AK20="Fiber AOF","TX ISSUE",
AK20="Projet OCM (HUAWEI)","TRAVAUX-HUAWEI",
AK20="Projet OCM (NOKIA)","TRAVAUX -NOKIA",
AK20="ACCESS-ISSUE","ACCESS-ISSUE",
AK20="Projet OCM (ZTE, NOKIA, autres projets)","TRAVAUX OCM",
AK20="No root CAuse","No root cause",
AK20="ODU HS","TX ISSUE",
AK20="IP &amp; VLAN","TX ISSUE",
AK20="Warehouse HUAWEI","SPARE-ISSUE",
AK20="SPARE-HS","SPARE-ISSUE",
AK20="Power Telco","RAN ISSUE",AK20="no impacts","no impacts"
),"")</f>
        <v>TX ISSUE</v>
      </c>
      <c r="AK20" s="81" t="s">
        <v>5618</v>
      </c>
      <c r="AL20" s="56" t="str" cm="1">
        <f t="array" ref="AL20">IFERROR(_xlfn.IFS(
AK20="MPR ISSUE","ACTIVE",
AK20="BSS Hardware Issue","ACTIVE",
AK20="Sites strategiques, MLL, Pylone, etc.","PASSIVE",
AK20="AKTIVCO DEFAUT GE &amp; POWER Cabinet","PASSIVE",
AK20="AKTIVCO Coupure ENEO &amp; Baisse de tension","PASSIVE",
AK20="Coupure ENEO &amp; Baisse de tension","PASSIVE",
AK20="Defaut GE &amp; POWER Cabinet","PASSIVE",
AK20="Sharing","PASSIVE",
AK20="Sites strategiques &amp; DataCenter","PASSIVE",
AK20="Exclu","Exclu",
AK20="SAT","ACTIVE",
AK20="SPARE-ISSUE","SPARE-ISSUE",
AK20="Fiber CAmtel","ACTIVE",
AK20="Fiber AOF","ACTIVE",
AK20="Projet OCM (HUAWEI)","PLANNED WORKS",
AK20="Projet OCM (NOKIA)","PLANNED WORKS",
AK20="ACCESS-ISSUE","ACCESS-ISSUE",
AK20="Projet OCM (ZTE, NOKIA, autres projets)","PLANNED WORKS",
AK20="No root CAuse","No root cause",
AK20="ODU HS","ACTIVE",
AK20="IP &amp; VLAN","ACTIVE",
AK20="Warehouse HUAWEI","SPARE-ISSUE",
AK20="SPARE-HS","SPARE-ISSUE",
AK20="Power Telco","ACTIVE", AK20="no impacts","no impacts"
),"")</f>
        <v>ACTIVE</v>
      </c>
      <c r="AM20" s="108" t="s">
        <v>5761</v>
      </c>
      <c r="AN20" s="117" t="s">
        <v>463</v>
      </c>
      <c r="AP20" s="23" t="s">
        <v>5537</v>
      </c>
      <c r="AQ20" s="23" t="s">
        <v>5537</v>
      </c>
      <c r="AR20" s="7"/>
      <c r="AS20" s="6"/>
      <c r="AT20" s="7"/>
      <c r="AU20" s="3" t="s">
        <v>5537</v>
      </c>
      <c r="AV20" s="24" t="s">
        <v>5537</v>
      </c>
      <c r="AW20" s="24" t="s">
        <v>5537</v>
      </c>
      <c r="AX20" s="24" t="s">
        <v>5537</v>
      </c>
      <c r="AY20" s="24" t="s">
        <v>5537</v>
      </c>
      <c r="AZ20" s="24" t="s">
        <v>5537</v>
      </c>
      <c r="BA20" s="24" t="s">
        <v>5537</v>
      </c>
      <c r="BB20" s="24" t="s">
        <v>5537</v>
      </c>
      <c r="BC20" s="24" t="s">
        <v>5537</v>
      </c>
      <c r="BD20" s="24" t="s">
        <v>5537</v>
      </c>
      <c r="BE20" s="24" t="s">
        <v>5537</v>
      </c>
      <c r="BF20" s="24" t="s">
        <v>5537</v>
      </c>
      <c r="BG20" s="24" t="s">
        <v>6275</v>
      </c>
      <c r="BH20" s="24" t="s">
        <v>5811</v>
      </c>
      <c r="BI20" s="9" t="s">
        <v>6276</v>
      </c>
      <c r="BJ20" s="14"/>
      <c r="BK20" s="14" t="s">
        <v>5537</v>
      </c>
      <c r="BL20" s="14" t="str">
        <f>_xlfn.XLOOKUP(B20,'[4]cell downs 18042026 17h'!$B:$B,'[4]cell downs 18042026 17h'!$B:$B,"")</f>
        <v/>
      </c>
      <c r="BM20" s="14" t="str">
        <f>_xlfn.XLOOKUP(B20,'[5]Cells Huawei 19042026 15h'!$B:$B,'[5]Cells Huawei 19042026 15h'!$B:$B,"")</f>
        <v/>
      </c>
      <c r="BN20" s="9" t="str">
        <f>_xlfn.XLOOKUP(B20,'[6]cells down 19042026 9H40'!$B:$B,'[6]cells down 19042026 9H40'!$B:$B,"")</f>
        <v/>
      </c>
      <c r="BO20" s="9" t="s">
        <v>5537</v>
      </c>
      <c r="BP20" s="9" t="s">
        <v>5537</v>
      </c>
    </row>
    <row r="21" spans="1:68" s="9" customFormat="1" x14ac:dyDescent="0.35">
      <c r="A21" s="3" t="s">
        <v>2143</v>
      </c>
      <c r="B21" s="31" t="s">
        <v>2144</v>
      </c>
      <c r="C21" s="3" t="str">
        <f>_xlfn.XLOOKUP(B21,'[1]daily break down'!$D:$D,'[1]daily break down'!$E:$E,"")</f>
        <v>Yaounde</v>
      </c>
      <c r="D21" s="1" t="s">
        <v>357</v>
      </c>
      <c r="E21" s="3" t="s">
        <v>36</v>
      </c>
      <c r="F21" s="3" t="s">
        <v>37</v>
      </c>
      <c r="G21" s="3" t="s">
        <v>115</v>
      </c>
      <c r="H21" s="41" t="str">
        <f>_xlfn.XLOOKUP(B21,[2]CALCULATION!$B:$B,[2]CALCULATION!$H:$H,"")</f>
        <v>ZTE</v>
      </c>
      <c r="I21" s="34">
        <v>0</v>
      </c>
      <c r="J21" s="34">
        <v>0</v>
      </c>
      <c r="K21" s="34">
        <v>0</v>
      </c>
      <c r="L21" s="34">
        <v>0</v>
      </c>
      <c r="M21" s="34">
        <v>7.2328554959150537</v>
      </c>
      <c r="N21" s="34">
        <v>5.4737638863919784</v>
      </c>
      <c r="O21" s="34">
        <v>6.8933469450651046</v>
      </c>
      <c r="P21" s="34">
        <v>2.92604078383029</v>
      </c>
      <c r="Q21" s="34">
        <v>0</v>
      </c>
      <c r="R21" s="34">
        <v>0</v>
      </c>
      <c r="S21" s="109">
        <v>0</v>
      </c>
      <c r="T21" s="109">
        <f>_xlfn.XLOOKUP(B21,'[3]Nur des jours'!$B:$B,'[3]Nur des jours'!$U:$U,"")</f>
        <v>0</v>
      </c>
      <c r="U21" s="109">
        <v>2.7688602386190806</v>
      </c>
      <c r="V21" s="109">
        <v>19.809350146818367</v>
      </c>
      <c r="W21" s="109">
        <v>0</v>
      </c>
      <c r="X21" s="109">
        <v>0</v>
      </c>
      <c r="Y21" s="109">
        <v>0</v>
      </c>
      <c r="Z21" s="109">
        <v>0</v>
      </c>
      <c r="AA21" s="109">
        <v>0</v>
      </c>
      <c r="AB21" s="109">
        <v>0.49647507512134986</v>
      </c>
      <c r="AC21" s="109">
        <v>0.24129827464239895</v>
      </c>
      <c r="AD21" s="109">
        <v>9.8347222647231849</v>
      </c>
      <c r="AE21" s="109">
        <v>23.578615598416818</v>
      </c>
      <c r="AF21" s="109">
        <v>23.578615598416818</v>
      </c>
      <c r="AG21" s="57" t="str">
        <f>_xlfn.XLOOKUP(B21,[3]CALCULATION!$B:$B,[3]CALCULATION!$M:$M,"")</f>
        <v>Operationnel</v>
      </c>
      <c r="AH21" s="57"/>
      <c r="AI21" s="56" t="str" cm="1">
        <f t="array" ref="AI21">IFERROR(_xlfn.IFS(
AK21="MPR ISSUE","PDH",
AK21="BSS Hardware Issue","BSS",
AK21="Sites strategiques, MLL, Pylone, etc.","ENVTECH",
AK21="AKTIVCO DEFAUT GE &amp; POWER Cabinet","AKTIVCO",
AK21="AKTIVCO Coupure ENEO &amp; Baisse de tension","AKTIVCO GRID ONLY",
AK21="Coupure ENEO &amp; Baisse de tension","IHS GRID ONLY",
AK21="Defaut GE &amp; POWER Cabinet","IHS",
AK21="Sharing","Partners",
AK21="Sites strategiques &amp; DataCenter","SST &amp; DC",
AK21="Exclu","Exclu",
AK21="SAT","SAT",
AK21="SPARE-ISSUE","SPARE-ISSUE",
AK21="Fiber CAmtel","TRANS_FO_CAMTEL",
AK21="Fiber AOF","Fiber AOF",
AK21="Projet OCM (HUAWEI)","TRAVAUX-HUAWEI",
AK21="Projet OCM (NOKIA)","TRAVAUX-NOKIA",
AK21="ACCESS-ISSUE","ACCESS-ISSUE",
AK21="Projet OCM (ZTE, NOKIA, autres projets)","TRAVAUX OCM",
AK21="No root CAuse","No root cause",
AK21="ODU HS","PDH",
AK21="IP &amp; VLAN","PDH",
AK21="Warehouse HUAWEI","SPARE-ISSUE",
AK21="SPARE-HS","SPARE-ISSUE",
AK21="Power Telco","BSS",AK21="no impacts","no impacts"
),"")</f>
        <v>AKTIVCO</v>
      </c>
      <c r="AJ21" s="56" t="str" cm="1">
        <f t="array" ref="AJ21">IFERROR(_xlfn.IFS(
AK21="MPR ISSUE","TX ISSUE",
AK21="BSS Hardware Issue","RAN ISSUE",
AK21="Sites strategiques, MLL, Pylone, etc.","ENVTECH",
AK21="AKTIVCO DEFAUT GE &amp; POWER Cabinet","POWER ISSUE",
AK21="AKTIVCO Coupure ENEO &amp; Baisse de tension","POWER ISSUE",
AK21="Coupure ENEO &amp; Baisse de tension","POWER ISSUE",
AK21="Defaut GE &amp; POWER Cabinet","POWER ISSUE",
AK21="Sharing","POWER ISSUE",
AK21="Sites strategiques &amp; DataCenter","POWER ISSUE",
AK21="Exclu","Exclu",
AK21="SAT","TX ISSUE",
AK21="SPARE-ISSUE","SPARE-ISSUE",
AK21="Fiber CAmtel","TX ISSUE",
AK21="Fiber AOF","TX ISSUE",
AK21="Projet OCM (HUAWEI)","TRAVAUX-HUAWEI",
AK21="Projet OCM (NOKIA)","TRAVAUX -NOKIA",
AK21="ACCESS-ISSUE","ACCESS-ISSUE",
AK21="Projet OCM (ZTE, NOKIA, autres projets)","TRAVAUX OCM",
AK21="No root CAuse","No root cause",
AK21="ODU HS","TX ISSUE",
AK21="IP &amp; VLAN","TX ISSUE",
AK21="Warehouse HUAWEI","SPARE-ISSUE",
AK21="SPARE-HS","SPARE-ISSUE",
AK21="Power Telco","RAN ISSUE",AK21="no impacts","no impacts"
),"")</f>
        <v>POWER ISSUE</v>
      </c>
      <c r="AK21" s="81" t="s">
        <v>5325</v>
      </c>
      <c r="AL21" s="56" t="str" cm="1">
        <f t="array" ref="AL21">IFERROR(_xlfn.IFS(
AK21="MPR ISSUE","ACTIVE",
AK21="BSS Hardware Issue","ACTIVE",
AK21="Sites strategiques, MLL, Pylone, etc.","PASSIVE",
AK21="AKTIVCO DEFAUT GE &amp; POWER Cabinet","PASSIVE",
AK21="AKTIVCO Coupure ENEO &amp; Baisse de tension","PASSIVE",
AK21="Coupure ENEO &amp; Baisse de tension","PASSIVE",
AK21="Defaut GE &amp; POWER Cabinet","PASSIVE",
AK21="Sharing","PASSIVE",
AK21="Sites strategiques &amp; DataCenter","PASSIVE",
AK21="Exclu","Exclu",
AK21="SAT","ACTIVE",
AK21="SPARE-ISSUE","SPARE-ISSUE",
AK21="Fiber CAmtel","ACTIVE",
AK21="Fiber AOF","ACTIVE",
AK21="Projet OCM (HUAWEI)","PLANNED WORKS",
AK21="Projet OCM (NOKIA)","PLANNED WORKS",
AK21="ACCESS-ISSUE","ACCESS-ISSUE",
AK21="Projet OCM (ZTE, NOKIA, autres projets)","PLANNED WORKS",
AK21="No root CAuse","No root cause",
AK21="ODU HS","ACTIVE",
AK21="IP &amp; VLAN","ACTIVE",
AK21="Warehouse HUAWEI","SPARE-ISSUE",
AK21="SPARE-HS","SPARE-ISSUE",
AK21="Power Telco","ACTIVE", AK21="no impacts","no impacts"
),"")</f>
        <v>PASSIVE</v>
      </c>
      <c r="AM21" s="108" t="s">
        <v>5762</v>
      </c>
      <c r="AN21" s="117" t="s">
        <v>2144</v>
      </c>
      <c r="AP21" s="23" t="s">
        <v>5537</v>
      </c>
      <c r="AQ21" s="23" t="s">
        <v>5537</v>
      </c>
      <c r="AR21" s="7"/>
      <c r="AS21" s="6"/>
      <c r="AT21" s="7"/>
      <c r="AU21" s="3" t="s">
        <v>5537</v>
      </c>
      <c r="AV21" s="24" t="s">
        <v>5537</v>
      </c>
      <c r="AW21" s="24" t="s">
        <v>5537</v>
      </c>
      <c r="AX21" s="24" t="s">
        <v>5537</v>
      </c>
      <c r="AY21" s="24" t="s">
        <v>5537</v>
      </c>
      <c r="AZ21" s="24" t="s">
        <v>5537</v>
      </c>
      <c r="BA21" s="24" t="s">
        <v>5537</v>
      </c>
      <c r="BB21" s="24" t="s">
        <v>5537</v>
      </c>
      <c r="BC21" s="24" t="s">
        <v>5537</v>
      </c>
      <c r="BD21" s="24" t="s">
        <v>5537</v>
      </c>
      <c r="BE21" s="24" t="s">
        <v>5762</v>
      </c>
      <c r="BF21" s="24" t="s">
        <v>5537</v>
      </c>
      <c r="BG21" s="24" t="s">
        <v>5537</v>
      </c>
      <c r="BH21" s="24" t="s">
        <v>5537</v>
      </c>
      <c r="BI21" s="9" t="s">
        <v>5537</v>
      </c>
      <c r="BJ21" s="14"/>
      <c r="BK21" s="14" t="s">
        <v>5537</v>
      </c>
      <c r="BL21" s="14" t="str">
        <f>_xlfn.XLOOKUP(B21,'[4]cell downs 18042026 17h'!$B:$B,'[4]cell downs 18042026 17h'!$B:$B,"")</f>
        <v/>
      </c>
      <c r="BM21" s="14" t="str">
        <f>_xlfn.XLOOKUP(B21,'[5]Cells Huawei 19042026 15h'!$B:$B,'[5]Cells Huawei 19042026 15h'!$B:$B,"")</f>
        <v/>
      </c>
      <c r="BN21" s="9" t="str">
        <f>_xlfn.XLOOKUP(B21,'[6]cells down 19042026 9H40'!$B:$B,'[6]cells down 19042026 9H40'!$B:$B,"")</f>
        <v/>
      </c>
      <c r="BO21" s="9" t="s">
        <v>5537</v>
      </c>
      <c r="BP21" s="9" t="s">
        <v>5537</v>
      </c>
    </row>
    <row r="22" spans="1:68" s="9" customFormat="1" ht="23" customHeight="1" x14ac:dyDescent="0.35">
      <c r="A22" s="1" t="s">
        <v>569</v>
      </c>
      <c r="B22" s="8" t="s">
        <v>570</v>
      </c>
      <c r="C22" s="3" t="str">
        <f>_xlfn.XLOOKUP(B22,'[1]daily break down'!$D:$D,'[1]daily break down'!$E:$E,"")</f>
        <v>Douala</v>
      </c>
      <c r="D22" s="1" t="s">
        <v>21</v>
      </c>
      <c r="E22" s="1" t="s">
        <v>30</v>
      </c>
      <c r="F22" s="3" t="s">
        <v>31</v>
      </c>
      <c r="G22" s="1" t="s">
        <v>32</v>
      </c>
      <c r="H22" s="41" t="str">
        <f>_xlfn.XLOOKUP(B22,[2]CALCULATION!$B:$B,[2]CALCULATION!$H:$H,"")</f>
        <v>ZTE</v>
      </c>
      <c r="I22" s="34">
        <v>0</v>
      </c>
      <c r="J22" s="34">
        <v>0</v>
      </c>
      <c r="K22" s="34">
        <v>0</v>
      </c>
      <c r="L22" s="34">
        <v>2.1402093980875015E-3</v>
      </c>
      <c r="M22" s="34">
        <v>0</v>
      </c>
      <c r="N22" s="34">
        <v>6.3239620697822421</v>
      </c>
      <c r="O22" s="34">
        <v>0</v>
      </c>
      <c r="P22" s="34">
        <v>0</v>
      </c>
      <c r="Q22" s="34">
        <v>0</v>
      </c>
      <c r="R22" s="34">
        <v>0</v>
      </c>
      <c r="S22" s="109">
        <v>0</v>
      </c>
      <c r="T22" s="109">
        <f>_xlfn.XLOOKUP(B22,'[3]Nur des jours'!$B:$B,'[3]Nur des jours'!$U:$U,"")</f>
        <v>0</v>
      </c>
      <c r="U22" s="109">
        <v>0</v>
      </c>
      <c r="V22" s="109">
        <v>0</v>
      </c>
      <c r="W22" s="109">
        <v>0</v>
      </c>
      <c r="X22" s="109">
        <v>0</v>
      </c>
      <c r="Y22" s="109">
        <v>0</v>
      </c>
      <c r="Z22" s="109">
        <v>0</v>
      </c>
      <c r="AA22" s="109">
        <v>0</v>
      </c>
      <c r="AB22" s="109">
        <v>0</v>
      </c>
      <c r="AC22" s="109">
        <v>0</v>
      </c>
      <c r="AD22" s="109">
        <v>16.314737463066667</v>
      </c>
      <c r="AE22" s="109">
        <v>22.09646708500626</v>
      </c>
      <c r="AF22" s="109">
        <v>22.09646708500626</v>
      </c>
      <c r="AG22" s="57" t="str">
        <f>_xlfn.XLOOKUP(B22,[3]CALCULATION!$B:$B,[3]CALCULATION!$M:$M,"")</f>
        <v>Operationnel</v>
      </c>
      <c r="AH22" s="57"/>
      <c r="AI22" s="56" t="str" cm="1">
        <f t="array" ref="AI22">IFERROR(_xlfn.IFS(
AK22="MPR ISSUE","PDH",
AK22="BSS Hardware Issue","BSS",
AK22="Sites strategiques, MLL, Pylone, etc.","ENVTECH",
AK22="AKTIVCO DEFAUT GE &amp; POWER Cabinet","AKTIVCO",
AK22="AKTIVCO Coupure ENEO &amp; Baisse de tension","AKTIVCO GRID ONLY",
AK22="Coupure ENEO &amp; Baisse de tension","IHS GRID ONLY",
AK22="Defaut GE &amp; POWER Cabinet","IHS",
AK22="Sharing","Partners",
AK22="Sites strategiques &amp; DataCenter","SST &amp; DC",
AK22="Exclu","Exclu",
AK22="SAT","SAT",
AK22="SPARE-ISSUE","SPARE-ISSUE",
AK22="Fiber CAmtel","TRANS_FO_CAMTEL",
AK22="Fiber AOF","Fiber AOF",
AK22="Projet OCM (HUAWEI)","TRAVAUX-HUAWEI",
AK22="Projet OCM (NOKIA)","TRAVAUX-NOKIA",
AK22="ACCESS-ISSUE","ACCESS-ISSUE",
AK22="Projet OCM (ZTE, NOKIA, autres projets)","TRAVAUX OCM",
AK22="No root CAuse","No root cause",
AK22="ODU HS","PDH",
AK22="IP &amp; VLAN","PDH",
AK22="Warehouse HUAWEI","SPARE-ISSUE",
AK22="SPARE-HS","SPARE-ISSUE",
AK22="Power Telco","BSS",AK22="no impacts","no impacts"
),"")</f>
        <v>AKTIVCO GRID ONLY</v>
      </c>
      <c r="AJ22" s="56" t="str" cm="1">
        <f t="array" ref="AJ22">IFERROR(_xlfn.IFS(
AK22="MPR ISSUE","TX ISSUE",
AK22="BSS Hardware Issue","RAN ISSUE",
AK22="Sites strategiques, MLL, Pylone, etc.","ENVTECH",
AK22="AKTIVCO DEFAUT GE &amp; POWER Cabinet","POWER ISSUE",
AK22="AKTIVCO Coupure ENEO &amp; Baisse de tension","POWER ISSUE",
AK22="Coupure ENEO &amp; Baisse de tension","POWER ISSUE",
AK22="Defaut GE &amp; POWER Cabinet","POWER ISSUE",
AK22="Sharing","POWER ISSUE",
AK22="Sites strategiques &amp; DataCenter","POWER ISSUE",
AK22="Exclu","Exclu",
AK22="SAT","TX ISSUE",
AK22="SPARE-ISSUE","SPARE-ISSUE",
AK22="Fiber CAmtel","TX ISSUE",
AK22="Fiber AOF","TX ISSUE",
AK22="Projet OCM (HUAWEI)","TRAVAUX-HUAWEI",
AK22="Projet OCM (NOKIA)","TRAVAUX -NOKIA",
AK22="ACCESS-ISSUE","ACCESS-ISSUE",
AK22="Projet OCM (ZTE, NOKIA, autres projets)","TRAVAUX OCM",
AK22="No root CAuse","No root cause",
AK22="ODU HS","TX ISSUE",
AK22="IP &amp; VLAN","TX ISSUE",
AK22="Warehouse HUAWEI","SPARE-ISSUE",
AK22="SPARE-HS","SPARE-ISSUE",
AK22="Power Telco","RAN ISSUE",AK22="no impacts","no impacts"
),"")</f>
        <v>POWER ISSUE</v>
      </c>
      <c r="AK22" s="81" t="s">
        <v>5327</v>
      </c>
      <c r="AL22" s="56" t="str" cm="1">
        <f t="array" ref="AL22">IFERROR(_xlfn.IFS(
AK22="MPR ISSUE","ACTIVE",
AK22="BSS Hardware Issue","ACTIVE",
AK22="Sites strategiques, MLL, Pylone, etc.","PASSIVE",
AK22="AKTIVCO DEFAUT GE &amp; POWER Cabinet","PASSIVE",
AK22="AKTIVCO Coupure ENEO &amp; Baisse de tension","PASSIVE",
AK22="Coupure ENEO &amp; Baisse de tension","PASSIVE",
AK22="Defaut GE &amp; POWER Cabinet","PASSIVE",
AK22="Sharing","PASSIVE",
AK22="Sites strategiques &amp; DataCenter","PASSIVE",
AK22="Exclu","Exclu",
AK22="SAT","ACTIVE",
AK22="SPARE-ISSUE","SPARE-ISSUE",
AK22="Fiber CAmtel","ACTIVE",
AK22="Fiber AOF","ACTIVE",
AK22="Projet OCM (HUAWEI)","PLANNED WORKS",
AK22="Projet OCM (NOKIA)","PLANNED WORKS",
AK22="ACCESS-ISSUE","ACCESS-ISSUE",
AK22="Projet OCM (ZTE, NOKIA, autres projets)","PLANNED WORKS",
AK22="No root CAuse","No root cause",
AK22="ODU HS","ACTIVE",
AK22="IP &amp; VLAN","ACTIVE",
AK22="Warehouse HUAWEI","SPARE-ISSUE",
AK22="SPARE-HS","SPARE-ISSUE",
AK22="Power Telco","ACTIVE", AK22="no impacts","no impacts"
),"")</f>
        <v>PASSIVE</v>
      </c>
      <c r="AM22" s="108" t="s">
        <v>5763</v>
      </c>
      <c r="AN22" s="117" t="s">
        <v>570</v>
      </c>
      <c r="AP22" s="23" t="s">
        <v>5537</v>
      </c>
      <c r="AQ22" s="23" t="s">
        <v>5537</v>
      </c>
      <c r="AR22" s="7"/>
      <c r="AS22" s="6"/>
      <c r="AT22" s="7"/>
      <c r="AU22" s="3" t="s">
        <v>5537</v>
      </c>
      <c r="AV22" s="24" t="s">
        <v>5537</v>
      </c>
      <c r="AW22" s="24" t="s">
        <v>5537</v>
      </c>
      <c r="AX22" s="24" t="s">
        <v>5537</v>
      </c>
      <c r="AY22" s="24" t="s">
        <v>5537</v>
      </c>
      <c r="AZ22" s="24" t="s">
        <v>5537</v>
      </c>
      <c r="BA22" s="24" t="s">
        <v>5537</v>
      </c>
      <c r="BB22" s="24" t="s">
        <v>5537</v>
      </c>
      <c r="BC22" s="24" t="s">
        <v>5537</v>
      </c>
      <c r="BD22" s="24" t="s">
        <v>5537</v>
      </c>
      <c r="BE22" s="24" t="s">
        <v>6277</v>
      </c>
      <c r="BF22" s="24" t="s">
        <v>6278</v>
      </c>
      <c r="BG22" s="24" t="s">
        <v>5886</v>
      </c>
      <c r="BH22" s="24" t="s">
        <v>5537</v>
      </c>
      <c r="BI22" s="9" t="s">
        <v>6279</v>
      </c>
      <c r="BJ22" s="14"/>
      <c r="BK22" s="14" t="s">
        <v>5537</v>
      </c>
      <c r="BL22" s="14" t="str">
        <f>_xlfn.XLOOKUP(B22,'[4]cell downs 18042026 17h'!$B:$B,'[4]cell downs 18042026 17h'!$B:$B,"")</f>
        <v/>
      </c>
      <c r="BM22" s="14" t="str">
        <f>_xlfn.XLOOKUP(B22,'[5]Cells Huawei 19042026 15h'!$B:$B,'[5]Cells Huawei 19042026 15h'!$B:$B,"")</f>
        <v/>
      </c>
      <c r="BN22" s="9" t="str">
        <f>_xlfn.XLOOKUP(B22,'[6]cells down 19042026 9H40'!$B:$B,'[6]cells down 19042026 9H40'!$B:$B,"")</f>
        <v/>
      </c>
      <c r="BO22" s="9" t="s">
        <v>5537</v>
      </c>
      <c r="BP22" s="9" t="s">
        <v>5537</v>
      </c>
    </row>
    <row r="23" spans="1:68" s="9" customFormat="1" x14ac:dyDescent="0.35">
      <c r="A23" s="1" t="s">
        <v>162</v>
      </c>
      <c r="B23" s="1" t="s">
        <v>163</v>
      </c>
      <c r="C23" s="3" t="str">
        <f>_xlfn.XLOOKUP(B23,'[1]daily break down'!$D:$D,'[1]daily break down'!$E:$E,"")</f>
        <v>Douala</v>
      </c>
      <c r="D23" s="1" t="s">
        <v>21</v>
      </c>
      <c r="E23" s="1" t="s">
        <v>30</v>
      </c>
      <c r="F23" s="3" t="s">
        <v>31</v>
      </c>
      <c r="G23" s="1" t="s">
        <v>32</v>
      </c>
      <c r="H23" s="41" t="str">
        <f>_xlfn.XLOOKUP(B23,[2]CALCULATION!$B:$B,[2]CALCULATION!$H:$H,"")</f>
        <v>ZTE</v>
      </c>
      <c r="I23" s="34">
        <v>33.805463526551428</v>
      </c>
      <c r="J23" s="34">
        <v>13.868556899607057</v>
      </c>
      <c r="K23" s="34">
        <v>26.730270122962168</v>
      </c>
      <c r="L23" s="34">
        <v>22.349671691878328</v>
      </c>
      <c r="M23" s="34">
        <v>13.868556899607057</v>
      </c>
      <c r="N23" s="34">
        <v>13.868556899607057</v>
      </c>
      <c r="O23" s="34">
        <v>59.033734693935777</v>
      </c>
      <c r="P23" s="34">
        <v>28.947901596025492</v>
      </c>
      <c r="Q23" s="34">
        <v>9.9759975516004467</v>
      </c>
      <c r="R23" s="34">
        <v>13.868556899607057</v>
      </c>
      <c r="S23" s="109">
        <v>13.868556899607057</v>
      </c>
      <c r="T23" s="109">
        <f>_xlfn.XLOOKUP(B23,'[3]Nur des jours'!$B:$B,'[3]Nur des jours'!$U:$U,"")</f>
        <v>0</v>
      </c>
      <c r="U23" s="109">
        <v>0</v>
      </c>
      <c r="V23" s="109">
        <v>0</v>
      </c>
      <c r="W23" s="109">
        <v>0</v>
      </c>
      <c r="X23" s="109">
        <v>1.3828427973392945</v>
      </c>
      <c r="Y23" s="109">
        <v>0</v>
      </c>
      <c r="Z23" s="109">
        <v>13.530475155022494</v>
      </c>
      <c r="AA23" s="109">
        <v>23.861997157801934</v>
      </c>
      <c r="AB23" s="109">
        <v>0</v>
      </c>
      <c r="AC23" s="109">
        <v>0</v>
      </c>
      <c r="AD23" s="109">
        <v>9.5700475330742467</v>
      </c>
      <c r="AE23" s="109">
        <v>22.859897612382394</v>
      </c>
      <c r="AF23" s="109">
        <v>22.859897612382394</v>
      </c>
      <c r="AG23" s="57" t="str">
        <f>_xlfn.XLOOKUP(B23,[3]CALCULATION!$B:$B,[3]CALCULATION!$M:$M,"")</f>
        <v>Operationnel</v>
      </c>
      <c r="AH23" s="57"/>
      <c r="AI23" s="56" t="str" cm="1">
        <f t="array" ref="AI23">IFERROR(_xlfn.IFS(
AK23="MPR ISSUE","PDH",
AK23="BSS Hardware Issue","BSS",
AK23="Sites strategiques, MLL, Pylone, etc.","ENVTECH",
AK23="AKTIVCO DEFAUT GE &amp; POWER Cabinet","AKTIVCO",
AK23="AKTIVCO Coupure ENEO &amp; Baisse de tension","AKTIVCO GRID ONLY",
AK23="Coupure ENEO &amp; Baisse de tension","IHS GRID ONLY",
AK23="Defaut GE &amp; POWER Cabinet","IHS",
AK23="Sharing","Partners",
AK23="Sites strategiques &amp; DataCenter","SST &amp; DC",
AK23="Exclu","Exclu",
AK23="SAT","SAT",
AK23="SPARE-ISSUE","SPARE-ISSUE",
AK23="Fiber CAmtel","TRANS_FO_CAMTEL",
AK23="Fiber AOF","Fiber AOF",
AK23="Projet OCM (HUAWEI)","TRAVAUX-HUAWEI",
AK23="Projet OCM (NOKIA)","TRAVAUX-NOKIA",
AK23="ACCESS-ISSUE","ACCESS-ISSUE",
AK23="Projet OCM (ZTE, NOKIA, autres projets)","TRAVAUX OCM",
AK23="No root CAuse","No root cause",
AK23="ODU HS","PDH",
AK23="IP &amp; VLAN","PDH",
AK23="Warehouse HUAWEI","SPARE-ISSUE",
AK23="SPARE-HS","SPARE-ISSUE",
AK23="Power Telco","BSS",AK23="no impacts","no impacts"
),"")</f>
        <v>AKTIVCO GRID ONLY</v>
      </c>
      <c r="AJ23" s="56" t="str" cm="1">
        <f t="array" ref="AJ23">IFERROR(_xlfn.IFS(
AK23="MPR ISSUE","TX ISSUE",
AK23="BSS Hardware Issue","RAN ISSUE",
AK23="Sites strategiques, MLL, Pylone, etc.","ENVTECH",
AK23="AKTIVCO DEFAUT GE &amp; POWER Cabinet","POWER ISSUE",
AK23="AKTIVCO Coupure ENEO &amp; Baisse de tension","POWER ISSUE",
AK23="Coupure ENEO &amp; Baisse de tension","POWER ISSUE",
AK23="Defaut GE &amp; POWER Cabinet","POWER ISSUE",
AK23="Sharing","POWER ISSUE",
AK23="Sites strategiques &amp; DataCenter","POWER ISSUE",
AK23="Exclu","Exclu",
AK23="SAT","TX ISSUE",
AK23="SPARE-ISSUE","SPARE-ISSUE",
AK23="Fiber CAmtel","TX ISSUE",
AK23="Fiber AOF","TX ISSUE",
AK23="Projet OCM (HUAWEI)","TRAVAUX-HUAWEI",
AK23="Projet OCM (NOKIA)","TRAVAUX -NOKIA",
AK23="ACCESS-ISSUE","ACCESS-ISSUE",
AK23="Projet OCM (ZTE, NOKIA, autres projets)","TRAVAUX OCM",
AK23="No root CAuse","No root cause",
AK23="ODU HS","TX ISSUE",
AK23="IP &amp; VLAN","TX ISSUE",
AK23="Warehouse HUAWEI","SPARE-ISSUE",
AK23="SPARE-HS","SPARE-ISSUE",
AK23="Power Telco","RAN ISSUE",AK23="no impacts","no impacts"
),"")</f>
        <v>POWER ISSUE</v>
      </c>
      <c r="AK23" s="81" t="s">
        <v>5327</v>
      </c>
      <c r="AL23" s="56" t="str" cm="1">
        <f t="array" ref="AL23">IFERROR(_xlfn.IFS(
AK23="MPR ISSUE","ACTIVE",
AK23="BSS Hardware Issue","ACTIVE",
AK23="Sites strategiques, MLL, Pylone, etc.","PASSIVE",
AK23="AKTIVCO DEFAUT GE &amp; POWER Cabinet","PASSIVE",
AK23="AKTIVCO Coupure ENEO &amp; Baisse de tension","PASSIVE",
AK23="Coupure ENEO &amp; Baisse de tension","PASSIVE",
AK23="Defaut GE &amp; POWER Cabinet","PASSIVE",
AK23="Sharing","PASSIVE",
AK23="Sites strategiques &amp; DataCenter","PASSIVE",
AK23="Exclu","Exclu",
AK23="SAT","ACTIVE",
AK23="SPARE-ISSUE","SPARE-ISSUE",
AK23="Fiber CAmtel","ACTIVE",
AK23="Fiber AOF","ACTIVE",
AK23="Projet OCM (HUAWEI)","PLANNED WORKS",
AK23="Projet OCM (NOKIA)","PLANNED WORKS",
AK23="ACCESS-ISSUE","ACCESS-ISSUE",
AK23="Projet OCM (ZTE, NOKIA, autres projets)","PLANNED WORKS",
AK23="No root CAuse","No root cause",
AK23="ODU HS","ACTIVE",
AK23="IP &amp; VLAN","ACTIVE",
AK23="Warehouse HUAWEI","SPARE-ISSUE",
AK23="SPARE-HS","SPARE-ISSUE",
AK23="Power Telco","ACTIVE", AK23="no impacts","no impacts"
),"")</f>
        <v>PASSIVE</v>
      </c>
      <c r="AM23" s="108" t="s">
        <v>5764</v>
      </c>
      <c r="AN23" s="117" t="s">
        <v>163</v>
      </c>
      <c r="AP23" s="23" t="s">
        <v>5537</v>
      </c>
      <c r="AQ23" s="23" t="s">
        <v>5537</v>
      </c>
      <c r="AR23" s="7"/>
      <c r="AS23" s="6"/>
      <c r="AT23" s="7"/>
      <c r="AU23" s="3" t="s">
        <v>5537</v>
      </c>
      <c r="AV23" s="24" t="s">
        <v>5537</v>
      </c>
      <c r="AW23" s="24" t="s">
        <v>5537</v>
      </c>
      <c r="AX23" s="24" t="s">
        <v>5537</v>
      </c>
      <c r="AY23" s="24" t="s">
        <v>5537</v>
      </c>
      <c r="AZ23" s="24" t="s">
        <v>5537</v>
      </c>
      <c r="BA23" s="24" t="s">
        <v>5537</v>
      </c>
      <c r="BB23" s="24" t="s">
        <v>5537</v>
      </c>
      <c r="BC23" s="24" t="s">
        <v>5537</v>
      </c>
      <c r="BD23" s="24" t="s">
        <v>5537</v>
      </c>
      <c r="BE23" s="24" t="s">
        <v>6260</v>
      </c>
      <c r="BF23" s="24" t="s">
        <v>6280</v>
      </c>
      <c r="BG23" s="24" t="s">
        <v>5537</v>
      </c>
      <c r="BH23" s="24" t="s">
        <v>5537</v>
      </c>
      <c r="BI23" s="9" t="s">
        <v>6281</v>
      </c>
      <c r="BJ23" s="14"/>
      <c r="BK23" s="14" t="s">
        <v>5537</v>
      </c>
      <c r="BL23" s="14" t="str">
        <f>_xlfn.XLOOKUP(B23,'[4]cell downs 18042026 17h'!$B:$B,'[4]cell downs 18042026 17h'!$B:$B,"")</f>
        <v/>
      </c>
      <c r="BM23" s="14" t="str">
        <f>_xlfn.XLOOKUP(B23,'[5]Cells Huawei 19042026 15h'!$B:$B,'[5]Cells Huawei 19042026 15h'!$B:$B,"")</f>
        <v/>
      </c>
      <c r="BN23" s="9" t="str">
        <f>_xlfn.XLOOKUP(B23,'[6]cells down 19042026 9H40'!$B:$B,'[6]cells down 19042026 9H40'!$B:$B,"")</f>
        <v>LIT_618</v>
      </c>
      <c r="BO23" s="9" t="s">
        <v>5537</v>
      </c>
      <c r="BP23" s="9" t="s">
        <v>5537</v>
      </c>
    </row>
    <row r="24" spans="1:68" s="9" customFormat="1" ht="29.5" customHeight="1" x14ac:dyDescent="0.35">
      <c r="A24" s="25" t="s">
        <v>5374</v>
      </c>
      <c r="B24" s="25" t="s">
        <v>5375</v>
      </c>
      <c r="C24" s="3" t="str">
        <f>_xlfn.XLOOKUP(B24,'[1]daily break down'!$D:$D,'[1]daily break down'!$E:$E,"")</f>
        <v>OUEST</v>
      </c>
      <c r="D24" s="25" t="s">
        <v>357</v>
      </c>
      <c r="E24" s="25" t="s">
        <v>987</v>
      </c>
      <c r="F24" s="25" t="s">
        <v>5376</v>
      </c>
      <c r="G24" s="25" t="s">
        <v>5377</v>
      </c>
      <c r="H24" s="39" t="str">
        <f>_xlfn.XLOOKUP(B24,[2]CALCULATION!$B:$B,[2]CALCULATION!$H:$H,"")</f>
        <v>Huawei</v>
      </c>
      <c r="I24" s="34">
        <v>23.113993973170334</v>
      </c>
      <c r="J24" s="34">
        <v>23.114261499345094</v>
      </c>
      <c r="K24" s="34">
        <v>23.114261499345094</v>
      </c>
      <c r="L24" s="34">
        <v>23.113993973170334</v>
      </c>
      <c r="M24" s="34">
        <v>23.114261499345094</v>
      </c>
      <c r="N24" s="34">
        <v>23.114261499345094</v>
      </c>
      <c r="O24" s="34">
        <v>23.114261499345094</v>
      </c>
      <c r="P24" s="34">
        <v>23.114261499345094</v>
      </c>
      <c r="Q24" s="34">
        <v>23.113993973170334</v>
      </c>
      <c r="R24" s="34">
        <v>23.114261499345094</v>
      </c>
      <c r="S24" s="109">
        <v>23.114261499345094</v>
      </c>
      <c r="T24" s="109">
        <f>_xlfn.XLOOKUP(B24,'[3]Nur des jours'!$B:$B,'[3]Nur des jours'!$U:$U,"")</f>
        <v>23.114261499345094</v>
      </c>
      <c r="U24" s="109">
        <v>23.114261499345094</v>
      </c>
      <c r="V24" s="109">
        <v>23.113993973170334</v>
      </c>
      <c r="W24" s="109">
        <v>23.114261499345094</v>
      </c>
      <c r="X24" s="109">
        <v>23.114261499345094</v>
      </c>
      <c r="Y24" s="109">
        <v>23.114261499345094</v>
      </c>
      <c r="Z24" s="109">
        <v>23.114261499345094</v>
      </c>
      <c r="AA24" s="109">
        <v>23.113993973170334</v>
      </c>
      <c r="AB24" s="109">
        <v>23.114261499345094</v>
      </c>
      <c r="AC24" s="109">
        <v>32.372936225315634</v>
      </c>
      <c r="AD24" s="109">
        <v>55.081244836133287</v>
      </c>
      <c r="AE24" s="109">
        <v>23.114261499345094</v>
      </c>
      <c r="AF24" s="109">
        <v>23.114261499345094</v>
      </c>
      <c r="AG24" s="57" t="str">
        <f>_xlfn.XLOOKUP(B24,[3]CALCULATION!$B:$B,[3]CALCULATION!$M:$M,"")</f>
        <v>EXCLU</v>
      </c>
      <c r="AH24" s="57"/>
      <c r="AI24" s="56" t="str" cm="1">
        <f t="array" ref="AI24">IFERROR(_xlfn.IFS(
AK24="MPR ISSUE","PDH",
AK24="BSS Hardware Issue","BSS",
AK24="Sites strategiques, MLL, Pylone, etc.","ENVTECH",
AK24="AKTIVCO DEFAUT GE &amp; POWER Cabinet","AKTIVCO",
AK24="AKTIVCO Coupure ENEO &amp; Baisse de tension","AKTIVCO GRID ONLY",
AK24="Coupure ENEO &amp; Baisse de tension","IHS GRID ONLY",
AK24="Defaut GE &amp; POWER Cabinet","IHS",
AK24="Sharing","Partners",
AK24="Sites strategiques &amp; DataCenter","SST &amp; DC",
AK24="Exclu","Exclu",
AK24="SAT","SAT",
AK24="SPARE-ISSUE","SPARE-ISSUE",
AK24="Fiber CAmtel","TRANS_FO_CAMTEL",
AK24="Fiber AOF","Fiber AOF",
AK24="Projet OCM (HUAWEI)","TRAVAUX-HUAWEI",
AK24="Projet OCM (NOKIA)","TRAVAUX-NOKIA",
AK24="ACCESS-ISSUE","ACCESS-ISSUE",
AK24="Projet OCM (ZTE, NOKIA, autres projets)","TRAVAUX OCM",
AK24="No root CAuse","No root cause",
AK24="ODU HS","PDH",
AK24="IP &amp; VLAN","PDH",
AK24="Warehouse HUAWEI","SPARE-ISSUE",
AK24="SPARE-HS","SPARE-ISSUE",
AK24="Power Telco","BSS",AK24="no impacts","no impacts"
),"")</f>
        <v>Exclu</v>
      </c>
      <c r="AJ24" s="56" t="str" cm="1">
        <f t="array" ref="AJ24">IFERROR(_xlfn.IFS(
AK24="MPR ISSUE","TX ISSUE",
AK24="BSS Hardware Issue","RAN ISSUE",
AK24="Sites strategiques, MLL, Pylone, etc.","ENVTECH",
AK24="AKTIVCO DEFAUT GE &amp; POWER Cabinet","POWER ISSUE",
AK24="AKTIVCO Coupure ENEO &amp; Baisse de tension","POWER ISSUE",
AK24="Coupure ENEO &amp; Baisse de tension","POWER ISSUE",
AK24="Defaut GE &amp; POWER Cabinet","POWER ISSUE",
AK24="Sharing","POWER ISSUE",
AK24="Sites strategiques &amp; DataCenter","POWER ISSUE",
AK24="Exclu","Exclu",
AK24="SAT","TX ISSUE",
AK24="SPARE-ISSUE","SPARE-ISSUE",
AK24="Fiber CAmtel","TX ISSUE",
AK24="Fiber AOF","TX ISSUE",
AK24="Projet OCM (HUAWEI)","TRAVAUX-HUAWEI",
AK24="Projet OCM (NOKIA)","TRAVAUX -NOKIA",
AK24="ACCESS-ISSUE","ACCESS-ISSUE",
AK24="Projet OCM (ZTE, NOKIA, autres projets)","TRAVAUX OCM",
AK24="No root CAuse","No root cause",
AK24="ODU HS","TX ISSUE",
AK24="IP &amp; VLAN","TX ISSUE",
AK24="Warehouse HUAWEI","SPARE-ISSUE",
AK24="SPARE-HS","SPARE-ISSUE",
AK24="Power Telco","RAN ISSUE",AK24="no impacts","no impacts"
),"")</f>
        <v>Exclu</v>
      </c>
      <c r="AK24" s="81" t="s">
        <v>5559</v>
      </c>
      <c r="AL24" s="56" t="str" cm="1">
        <f t="array" ref="AL24">IFERROR(_xlfn.IFS(
AK24="MPR ISSUE","ACTIVE",
AK24="BSS Hardware Issue","ACTIVE",
AK24="Sites strategiques, MLL, Pylone, etc.","PASSIVE",
AK24="AKTIVCO DEFAUT GE &amp; POWER Cabinet","PASSIVE",
AK24="AKTIVCO Coupure ENEO &amp; Baisse de tension","PASSIVE",
AK24="Coupure ENEO &amp; Baisse de tension","PASSIVE",
AK24="Defaut GE &amp; POWER Cabinet","PASSIVE",
AK24="Sharing","PASSIVE",
AK24="Sites strategiques &amp; DataCenter","PASSIVE",
AK24="Exclu","Exclu",
AK24="SAT","ACTIVE",
AK24="SPARE-ISSUE","SPARE-ISSUE",
AK24="Fiber CAmtel","ACTIVE",
AK24="Fiber AOF","ACTIVE",
AK24="Projet OCM (HUAWEI)","PLANNED WORKS",
AK24="Projet OCM (NOKIA)","PLANNED WORKS",
AK24="ACCESS-ISSUE","ACCESS-ISSUE",
AK24="Projet OCM (ZTE, NOKIA, autres projets)","PLANNED WORKS",
AK24="No root CAuse","No root cause",
AK24="ODU HS","ACTIVE",
AK24="IP &amp; VLAN","ACTIVE",
AK24="Warehouse HUAWEI","SPARE-ISSUE",
AK24="SPARE-HS","SPARE-ISSUE",
AK24="Power Telco","ACTIVE", AK24="no impacts","no impacts"
),"")</f>
        <v>Exclu</v>
      </c>
      <c r="AM24" s="108" t="s">
        <v>5537</v>
      </c>
      <c r="AN24" s="117" t="s">
        <v>5375</v>
      </c>
      <c r="AP24" s="23" t="s">
        <v>5537</v>
      </c>
      <c r="AQ24" s="23" t="s">
        <v>6227</v>
      </c>
      <c r="AR24" s="7"/>
      <c r="AS24" s="6"/>
      <c r="AT24" s="7"/>
      <c r="AU24" s="3" t="s">
        <v>5537</v>
      </c>
      <c r="AV24" s="24" t="s">
        <v>5537</v>
      </c>
      <c r="AW24" s="24" t="s">
        <v>5537</v>
      </c>
      <c r="AX24" s="24" t="s">
        <v>5537</v>
      </c>
      <c r="AY24" s="24" t="s">
        <v>5537</v>
      </c>
      <c r="AZ24" s="24" t="s">
        <v>5537</v>
      </c>
      <c r="BA24" s="24" t="s">
        <v>5537</v>
      </c>
      <c r="BB24" s="24" t="s">
        <v>5537</v>
      </c>
      <c r="BC24" s="24" t="s">
        <v>5537</v>
      </c>
      <c r="BD24" s="24" t="s">
        <v>5537</v>
      </c>
      <c r="BE24" s="24" t="s">
        <v>5537</v>
      </c>
      <c r="BF24" s="24" t="s">
        <v>5537</v>
      </c>
      <c r="BG24" s="24" t="s">
        <v>5537</v>
      </c>
      <c r="BH24" s="24" t="s">
        <v>5537</v>
      </c>
      <c r="BI24" s="9" t="s">
        <v>5537</v>
      </c>
      <c r="BJ24" s="14"/>
      <c r="BK24" s="14" t="s">
        <v>5537</v>
      </c>
      <c r="BL24" s="14" t="str">
        <f>_xlfn.XLOOKUP(B24,'[4]cell downs 18042026 17h'!$B:$B,'[4]cell downs 18042026 17h'!$B:$B,"")</f>
        <v/>
      </c>
      <c r="BM24" s="14" t="str">
        <f>_xlfn.XLOOKUP(B24,'[5]Cells Huawei 19042026 15h'!$B:$B,'[5]Cells Huawei 19042026 15h'!$B:$B,"")</f>
        <v/>
      </c>
      <c r="BN24" s="9" t="str">
        <f>_xlfn.XLOOKUP(B24,'[6]cells down 19042026 9H40'!$B:$B,'[6]cells down 19042026 9H40'!$B:$B,"")</f>
        <v/>
      </c>
      <c r="BO24" s="9" t="s">
        <v>5537</v>
      </c>
      <c r="BP24" s="9" t="s">
        <v>594</v>
      </c>
    </row>
    <row r="25" spans="1:68" s="9" customFormat="1" ht="30.5" customHeight="1" x14ac:dyDescent="0.35">
      <c r="A25" s="1" t="s">
        <v>1847</v>
      </c>
      <c r="B25" s="8" t="s">
        <v>1848</v>
      </c>
      <c r="C25" s="3" t="str">
        <f>_xlfn.XLOOKUP(B25,'[1]daily break down'!$D:$D,'[1]daily break down'!$E:$E,"")</f>
        <v>NORD-OUEST</v>
      </c>
      <c r="D25" s="1" t="s">
        <v>11</v>
      </c>
      <c r="E25" s="1" t="s">
        <v>705</v>
      </c>
      <c r="F25" s="3" t="s">
        <v>51</v>
      </c>
      <c r="G25" s="1" t="s">
        <v>52</v>
      </c>
      <c r="H25" s="39" t="str">
        <f>_xlfn.XLOOKUP(B25,[2]CALCULATION!$B:$B,[2]CALCULATION!$H:$H,"")</f>
        <v>Huawei</v>
      </c>
      <c r="I25" s="34">
        <v>6.5439399257490027</v>
      </c>
      <c r="J25" s="34">
        <v>0.1916200814421016</v>
      </c>
      <c r="K25" s="34">
        <v>4.0902076859199905</v>
      </c>
      <c r="L25" s="34">
        <v>7.4728978149888855E-3</v>
      </c>
      <c r="M25" s="34">
        <v>7.3837224234019052E-3</v>
      </c>
      <c r="N25" s="34">
        <v>7.5620732065758639E-3</v>
      </c>
      <c r="O25" s="34">
        <v>0</v>
      </c>
      <c r="P25" s="34">
        <v>0</v>
      </c>
      <c r="Q25" s="34">
        <v>0.81732813405130222</v>
      </c>
      <c r="R25" s="34">
        <v>0</v>
      </c>
      <c r="S25" s="109">
        <v>2.9427879223703252E-3</v>
      </c>
      <c r="T25" s="109">
        <f>_xlfn.XLOOKUP(B25,'[3]Nur des jours'!$B:$B,'[3]Nur des jours'!$U:$U,"")</f>
        <v>0</v>
      </c>
      <c r="U25" s="109">
        <v>3.4362845394126689</v>
      </c>
      <c r="V25" s="109">
        <v>4.9809806724823282</v>
      </c>
      <c r="W25" s="109">
        <v>0</v>
      </c>
      <c r="X25" s="109">
        <v>0</v>
      </c>
      <c r="Y25" s="109">
        <v>0</v>
      </c>
      <c r="Z25" s="109">
        <v>1.6573424877223324</v>
      </c>
      <c r="AA25" s="109">
        <v>23.114261499345094</v>
      </c>
      <c r="AB25" s="109">
        <v>23.028849309283085</v>
      </c>
      <c r="AC25" s="109">
        <v>32.372936225315634</v>
      </c>
      <c r="AD25" s="109">
        <v>55.081244836133287</v>
      </c>
      <c r="AE25" s="109">
        <v>23.114261499345094</v>
      </c>
      <c r="AF25" s="109">
        <v>23.114261499345094</v>
      </c>
      <c r="AG25" s="57" t="str">
        <f>_xlfn.XLOOKUP(B25,[3]CALCULATION!$B:$B,[3]CALCULATION!$M:$M,"")</f>
        <v>Operationnel</v>
      </c>
      <c r="AH25" s="57"/>
      <c r="AI25" s="56" t="str" cm="1">
        <f t="array" ref="AI25">IFERROR(_xlfn.IFS(
AK25="MPR ISSUE","PDH",
AK25="BSS Hardware Issue","BSS",
AK25="Sites strategiques, MLL, Pylone, etc.","ENVTECH",
AK25="AKTIVCO DEFAUT GE &amp; POWER Cabinet","AKTIVCO",
AK25="AKTIVCO Coupure ENEO &amp; Baisse de tension","AKTIVCO GRID ONLY",
AK25="Coupure ENEO &amp; Baisse de tension","IHS GRID ONLY",
AK25="Defaut GE &amp; POWER Cabinet","IHS",
AK25="Sharing","Partners",
AK25="Sites strategiques &amp; DataCenter","SST &amp; DC",
AK25="Exclu","Exclu",
AK25="SAT","SAT",
AK25="SPARE-ISSUE","SPARE-ISSUE",
AK25="Fiber CAmtel","TRANS_FO_CAMTEL",
AK25="Fiber AOF","Fiber AOF",
AK25="Projet OCM (HUAWEI)","TRAVAUX-HUAWEI",
AK25="Projet OCM (NOKIA)","TRAVAUX-NOKIA",
AK25="ACCESS-ISSUE","ACCESS-ISSUE",
AK25="Projet OCM (ZTE, NOKIA, autres projets)","TRAVAUX OCM",
AK25="No root CAuse","No root cause",
AK25="ODU HS","PDH",
AK25="IP &amp; VLAN","PDH",
AK25="Warehouse HUAWEI","SPARE-ISSUE",
AK25="SPARE-HS","SPARE-ISSUE",
AK25="Power Telco","BSS",AK25="no impacts","no impacts"
),"")</f>
        <v>IHS</v>
      </c>
      <c r="AJ25" s="56" t="str" cm="1">
        <f t="array" ref="AJ25">IFERROR(_xlfn.IFS(
AK25="MPR ISSUE","TX ISSUE",
AK25="BSS Hardware Issue","RAN ISSUE",
AK25="Sites strategiques, MLL, Pylone, etc.","ENVTECH",
AK25="AKTIVCO DEFAUT GE &amp; POWER Cabinet","POWER ISSUE",
AK25="AKTIVCO Coupure ENEO &amp; Baisse de tension","POWER ISSUE",
AK25="Coupure ENEO &amp; Baisse de tension","POWER ISSUE",
AK25="Defaut GE &amp; POWER Cabinet","POWER ISSUE",
AK25="Sharing","POWER ISSUE",
AK25="Sites strategiques &amp; DataCenter","POWER ISSUE",
AK25="Exclu","Exclu",
AK25="SAT","TX ISSUE",
AK25="SPARE-ISSUE","SPARE-ISSUE",
AK25="Fiber CAmtel","TX ISSUE",
AK25="Fiber AOF","TX ISSUE",
AK25="Projet OCM (HUAWEI)","TRAVAUX-HUAWEI",
AK25="Projet OCM (NOKIA)","TRAVAUX -NOKIA",
AK25="ACCESS-ISSUE","ACCESS-ISSUE",
AK25="Projet OCM (ZTE, NOKIA, autres projets)","TRAVAUX OCM",
AK25="No root CAuse","No root cause",
AK25="ODU HS","TX ISSUE",
AK25="IP &amp; VLAN","TX ISSUE",
AK25="Warehouse HUAWEI","SPARE-ISSUE",
AK25="SPARE-HS","SPARE-ISSUE",
AK25="Power Telco","RAN ISSUE",AK25="no impacts","no impacts"
),"")</f>
        <v>POWER ISSUE</v>
      </c>
      <c r="AK25" s="81" t="s">
        <v>5330</v>
      </c>
      <c r="AL25" s="56" t="str" cm="1">
        <f t="array" ref="AL25">IFERROR(_xlfn.IFS(
AK25="MPR ISSUE","ACTIVE",
AK25="BSS Hardware Issue","ACTIVE",
AK25="Sites strategiques, MLL, Pylone, etc.","PASSIVE",
AK25="AKTIVCO DEFAUT GE &amp; POWER Cabinet","PASSIVE",
AK25="AKTIVCO Coupure ENEO &amp; Baisse de tension","PASSIVE",
AK25="Coupure ENEO &amp; Baisse de tension","PASSIVE",
AK25="Defaut GE &amp; POWER Cabinet","PASSIVE",
AK25="Sharing","PASSIVE",
AK25="Sites strategiques &amp; DataCenter","PASSIVE",
AK25="Exclu","Exclu",
AK25="SAT","ACTIVE",
AK25="SPARE-ISSUE","SPARE-ISSUE",
AK25="Fiber CAmtel","ACTIVE",
AK25="Fiber AOF","ACTIVE",
AK25="Projet OCM (HUAWEI)","PLANNED WORKS",
AK25="Projet OCM (NOKIA)","PLANNED WORKS",
AK25="ACCESS-ISSUE","ACCESS-ISSUE",
AK25="Projet OCM (ZTE, NOKIA, autres projets)","PLANNED WORKS",
AK25="No root CAuse","No root cause",
AK25="ODU HS","ACTIVE",
AK25="IP &amp; VLAN","ACTIVE",
AK25="Warehouse HUAWEI","SPARE-ISSUE",
AK25="SPARE-HS","SPARE-ISSUE",
AK25="Power Telco","ACTIVE", AK25="no impacts","no impacts"
),"")</f>
        <v>PASSIVE</v>
      </c>
      <c r="AM25" s="108" t="s">
        <v>5765</v>
      </c>
      <c r="AN25" s="117" t="s">
        <v>1848</v>
      </c>
      <c r="AP25" s="23" t="s">
        <v>5537</v>
      </c>
      <c r="AQ25" s="23" t="s">
        <v>5537</v>
      </c>
      <c r="AR25" s="7"/>
      <c r="AS25" s="6"/>
      <c r="AT25" s="7"/>
      <c r="AU25" s="3" t="s">
        <v>5537</v>
      </c>
      <c r="AV25" s="24" t="s">
        <v>5537</v>
      </c>
      <c r="AW25" s="24" t="s">
        <v>5537</v>
      </c>
      <c r="AX25" s="24" t="s">
        <v>5537</v>
      </c>
      <c r="AY25" s="24" t="s">
        <v>5537</v>
      </c>
      <c r="AZ25" s="24" t="s">
        <v>5537</v>
      </c>
      <c r="BA25" s="24" t="s">
        <v>5537</v>
      </c>
      <c r="BB25" s="24" t="s">
        <v>5537</v>
      </c>
      <c r="BC25" s="24" t="s">
        <v>5537</v>
      </c>
      <c r="BD25" s="24" t="s">
        <v>5537</v>
      </c>
      <c r="BE25" s="24" t="s">
        <v>6282</v>
      </c>
      <c r="BF25" s="24" t="s">
        <v>6283</v>
      </c>
      <c r="BG25" s="24" t="s">
        <v>6284</v>
      </c>
      <c r="BH25" s="24" t="s">
        <v>6285</v>
      </c>
      <c r="BI25" s="9" t="s">
        <v>5537</v>
      </c>
      <c r="BJ25" s="14"/>
      <c r="BK25" s="14" t="s">
        <v>5537</v>
      </c>
      <c r="BL25" s="14" t="str">
        <f>_xlfn.XLOOKUP(B25,'[4]cell downs 18042026 17h'!$B:$B,'[4]cell downs 18042026 17h'!$B:$B,"")</f>
        <v/>
      </c>
      <c r="BM25" s="14" t="str">
        <f>_xlfn.XLOOKUP(B25,'[5]Cells Huawei 19042026 15h'!$B:$B,'[5]Cells Huawei 19042026 15h'!$B:$B,"")</f>
        <v/>
      </c>
      <c r="BN25" s="9" t="str">
        <f>_xlfn.XLOOKUP(B25,'[6]cells down 19042026 9H40'!$B:$B,'[6]cells down 19042026 9H40'!$B:$B,"")</f>
        <v/>
      </c>
      <c r="BO25" s="9" t="s">
        <v>1848</v>
      </c>
      <c r="BP25" s="9" t="s">
        <v>12</v>
      </c>
    </row>
    <row r="26" spans="1:68" s="9" customFormat="1" ht="22" customHeight="1" x14ac:dyDescent="0.35">
      <c r="A26" s="1" t="s">
        <v>537</v>
      </c>
      <c r="B26" s="8" t="s">
        <v>538</v>
      </c>
      <c r="C26" s="3" t="str">
        <f>_xlfn.XLOOKUP(B26,'[1]daily break down'!$D:$D,'[1]daily break down'!$E:$E,"")</f>
        <v>SUD-OUEST</v>
      </c>
      <c r="D26" s="1" t="s">
        <v>11</v>
      </c>
      <c r="E26" s="1" t="s">
        <v>12</v>
      </c>
      <c r="F26" s="3" t="s">
        <v>13</v>
      </c>
      <c r="G26" s="1" t="s">
        <v>14</v>
      </c>
      <c r="H26" s="39" t="str">
        <f>_xlfn.XLOOKUP(B26,[2]CALCULATION!$B:$B,[2]CALCULATION!$H:$H,"")</f>
        <v>Huawei</v>
      </c>
      <c r="I26" s="34">
        <v>0.77484497749926529</v>
      </c>
      <c r="J26" s="34">
        <v>6.0728441670733074E-2</v>
      </c>
      <c r="K26" s="34">
        <v>3.5627887499179591</v>
      </c>
      <c r="L26" s="34">
        <v>0.14482083593725473</v>
      </c>
      <c r="M26" s="34">
        <v>1.3247539472595331</v>
      </c>
      <c r="N26" s="34">
        <v>0</v>
      </c>
      <c r="O26" s="34">
        <v>1.0472757987974879</v>
      </c>
      <c r="P26" s="34">
        <v>12.334633153841105</v>
      </c>
      <c r="Q26" s="34">
        <v>23.114261499345094</v>
      </c>
      <c r="R26" s="34">
        <v>23.113993973170334</v>
      </c>
      <c r="S26" s="109">
        <v>23.114261499345094</v>
      </c>
      <c r="T26" s="109">
        <f>_xlfn.XLOOKUP(B26,'[3]Nur des jours'!$B:$B,'[3]Nur des jours'!$U:$U,"")</f>
        <v>23.114261499345094</v>
      </c>
      <c r="U26" s="109">
        <v>23.114261499345094</v>
      </c>
      <c r="V26" s="109">
        <v>23.113993973170334</v>
      </c>
      <c r="W26" s="109">
        <v>23.114261499345094</v>
      </c>
      <c r="X26" s="109">
        <v>23.114261499345094</v>
      </c>
      <c r="Y26" s="109">
        <v>23.113993973170334</v>
      </c>
      <c r="Z26" s="109">
        <v>23.113993973170334</v>
      </c>
      <c r="AA26" s="109">
        <v>23.114261499345094</v>
      </c>
      <c r="AB26" s="109">
        <v>23.114261499345094</v>
      </c>
      <c r="AC26" s="109">
        <v>32.371062791506304</v>
      </c>
      <c r="AD26" s="109">
        <v>55.081244836133287</v>
      </c>
      <c r="AE26" s="109">
        <v>23.113993973170334</v>
      </c>
      <c r="AF26" s="109">
        <v>23.113993973170334</v>
      </c>
      <c r="AG26" s="57" t="str">
        <f>_xlfn.XLOOKUP(B26,[3]CALCULATION!$B:$B,[3]CALCULATION!$M:$M,"")</f>
        <v>Operationnel</v>
      </c>
      <c r="AH26" s="57"/>
      <c r="AI26" s="56" t="str" cm="1">
        <f t="array" ref="AI26">IFERROR(_xlfn.IFS(
AK26="MPR ISSUE","PDH",
AK26="BSS Hardware Issue","BSS",
AK26="Sites strategiques, MLL, Pylone, etc.","ENVTECH",
AK26="AKTIVCO DEFAUT GE &amp; POWER Cabinet","AKTIVCO",
AK26="AKTIVCO Coupure ENEO &amp; Baisse de tension","AKTIVCO GRID ONLY",
AK26="Coupure ENEO &amp; Baisse de tension","IHS GRID ONLY",
AK26="Defaut GE &amp; POWER Cabinet","IHS",
AK26="Sharing","Partners",
AK26="Sites strategiques &amp; DataCenter","SST &amp; DC",
AK26="Exclu","Exclu",
AK26="SAT","SAT",
AK26="SPARE-ISSUE","SPARE-ISSUE",
AK26="Fiber CAmtel","TRANS_FO_CAMTEL",
AK26="Fiber AOF","Fiber AOF",
AK26="Projet OCM (HUAWEI)","TRAVAUX-HUAWEI",
AK26="Projet OCM (NOKIA)","TRAVAUX-NOKIA",
AK26="ACCESS-ISSUE","ACCESS-ISSUE",
AK26="Projet OCM (ZTE, NOKIA, autres projets)","TRAVAUX OCM",
AK26="No root CAuse","No root cause",
AK26="ODU HS","PDH",
AK26="IP &amp; VLAN","PDH",
AK26="Warehouse HUAWEI","SPARE-ISSUE",
AK26="SPARE-HS","SPARE-ISSUE",
AK26="Power Telco","BSS",AK26="no impacts","no impacts"
),"")</f>
        <v>SPARE-ISSUE</v>
      </c>
      <c r="AJ26" s="56" t="str" cm="1">
        <f t="array" ref="AJ26">IFERROR(_xlfn.IFS(
AK26="MPR ISSUE","TX ISSUE",
AK26="BSS Hardware Issue","RAN ISSUE",
AK26="Sites strategiques, MLL, Pylone, etc.","ENVTECH",
AK26="AKTIVCO DEFAUT GE &amp; POWER Cabinet","POWER ISSUE",
AK26="AKTIVCO Coupure ENEO &amp; Baisse de tension","POWER ISSUE",
AK26="Coupure ENEO &amp; Baisse de tension","POWER ISSUE",
AK26="Defaut GE &amp; POWER Cabinet","POWER ISSUE",
AK26="Sharing","POWER ISSUE",
AK26="Sites strategiques &amp; DataCenter","POWER ISSUE",
AK26="Exclu","Exclu",
AK26="SAT","TX ISSUE",
AK26="SPARE-ISSUE","SPARE-ISSUE",
AK26="Fiber CAmtel","TX ISSUE",
AK26="Fiber AOF","TX ISSUE",
AK26="Projet OCM (HUAWEI)","TRAVAUX-HUAWEI",
AK26="Projet OCM (NOKIA)","TRAVAUX -NOKIA",
AK26="ACCESS-ISSUE","ACCESS-ISSUE",
AK26="Projet OCM (ZTE, NOKIA, autres projets)","TRAVAUX OCM",
AK26="No root CAuse","No root cause",
AK26="ODU HS","TX ISSUE",
AK26="IP &amp; VLAN","TX ISSUE",
AK26="Warehouse HUAWEI","SPARE-ISSUE",
AK26="SPARE-HS","SPARE-ISSUE",
AK26="Power Telco","RAN ISSUE",AK26="no impacts","no impacts"
),"")</f>
        <v>SPARE-ISSUE</v>
      </c>
      <c r="AK26" s="81" t="s">
        <v>5336</v>
      </c>
      <c r="AL26" s="56" t="str" cm="1">
        <f t="array" ref="AL26">IFERROR(_xlfn.IFS(
AK26="MPR ISSUE","ACTIVE",
AK26="BSS Hardware Issue","ACTIVE",
AK26="Sites strategiques, MLL, Pylone, etc.","PASSIVE",
AK26="AKTIVCO DEFAUT GE &amp; POWER Cabinet","PASSIVE",
AK26="AKTIVCO Coupure ENEO &amp; Baisse de tension","PASSIVE",
AK26="Coupure ENEO &amp; Baisse de tension","PASSIVE",
AK26="Defaut GE &amp; POWER Cabinet","PASSIVE",
AK26="Sharing","PASSIVE",
AK26="Sites strategiques &amp; DataCenter","PASSIVE",
AK26="Exclu","Exclu",
AK26="SAT","ACTIVE",
AK26="SPARE-ISSUE","SPARE-ISSUE",
AK26="Fiber CAmtel","ACTIVE",
AK26="Fiber AOF","ACTIVE",
AK26="Projet OCM (HUAWEI)","PLANNED WORKS",
AK26="Projet OCM (NOKIA)","PLANNED WORKS",
AK26="ACCESS-ISSUE","ACCESS-ISSUE",
AK26="Projet OCM (ZTE, NOKIA, autres projets)","PLANNED WORKS",
AK26="No root CAuse","No root cause",
AK26="ODU HS","ACTIVE",
AK26="IP &amp; VLAN","ACTIVE",
AK26="Warehouse HUAWEI","SPARE-ISSUE",
AK26="SPARE-HS","SPARE-ISSUE",
AK26="Power Telco","ACTIVE", AK26="no impacts","no impacts"
),"")</f>
        <v>SPARE-ISSUE</v>
      </c>
      <c r="AM26" s="108" t="s">
        <v>5766</v>
      </c>
      <c r="AN26" s="117" t="s">
        <v>538</v>
      </c>
      <c r="AP26" s="23" t="s">
        <v>5537</v>
      </c>
      <c r="AQ26" s="23" t="s">
        <v>5537</v>
      </c>
      <c r="AR26" s="7"/>
      <c r="AS26" s="6"/>
      <c r="AT26" s="7"/>
      <c r="AU26" s="3" t="s">
        <v>5537</v>
      </c>
      <c r="AV26" s="24" t="s">
        <v>5537</v>
      </c>
      <c r="AW26" s="24" t="s">
        <v>5537</v>
      </c>
      <c r="AX26" s="24" t="s">
        <v>5537</v>
      </c>
      <c r="AY26" s="24" t="s">
        <v>5537</v>
      </c>
      <c r="AZ26" s="24" t="s">
        <v>5537</v>
      </c>
      <c r="BA26" s="24" t="s">
        <v>5537</v>
      </c>
      <c r="BB26" s="24" t="s">
        <v>5537</v>
      </c>
      <c r="BC26" s="24" t="s">
        <v>5537</v>
      </c>
      <c r="BD26" s="24" t="s">
        <v>5537</v>
      </c>
      <c r="BE26" s="24" t="s">
        <v>6286</v>
      </c>
      <c r="BF26" s="24" t="s">
        <v>6287</v>
      </c>
      <c r="BG26" s="24" t="s">
        <v>6288</v>
      </c>
      <c r="BH26" s="24" t="s">
        <v>6289</v>
      </c>
      <c r="BI26" s="9" t="s">
        <v>5537</v>
      </c>
      <c r="BJ26" s="14"/>
      <c r="BK26" s="14" t="s">
        <v>5537</v>
      </c>
      <c r="BL26" s="14" t="str">
        <f>_xlfn.XLOOKUP(B26,'[4]cell downs 18042026 17h'!$B:$B,'[4]cell downs 18042026 17h'!$B:$B,"")</f>
        <v/>
      </c>
      <c r="BM26" s="14" t="str">
        <f>_xlfn.XLOOKUP(B26,'[5]Cells Huawei 19042026 15h'!$B:$B,'[5]Cells Huawei 19042026 15h'!$B:$B,"")</f>
        <v/>
      </c>
      <c r="BN26" s="9" t="str">
        <f>_xlfn.XLOOKUP(B26,'[6]cells down 19042026 9H40'!$B:$B,'[6]cells down 19042026 9H40'!$B:$B,"")</f>
        <v/>
      </c>
      <c r="BO26" s="9" t="s">
        <v>538</v>
      </c>
      <c r="BP26" s="9" t="s">
        <v>5537</v>
      </c>
    </row>
    <row r="27" spans="1:68" s="9" customFormat="1" ht="16" customHeight="1" x14ac:dyDescent="0.35">
      <c r="A27" s="1" t="s">
        <v>28</v>
      </c>
      <c r="B27" s="8" t="s">
        <v>29</v>
      </c>
      <c r="C27" s="3" t="str">
        <f>_xlfn.XLOOKUP(B27,'[1]daily break down'!$D:$D,'[1]daily break down'!$E:$E,"")</f>
        <v>Douala</v>
      </c>
      <c r="D27" s="1" t="s">
        <v>21</v>
      </c>
      <c r="E27" s="1" t="s">
        <v>30</v>
      </c>
      <c r="F27" s="3" t="s">
        <v>31</v>
      </c>
      <c r="G27" s="1" t="s">
        <v>32</v>
      </c>
      <c r="H27" s="41" t="str">
        <f>_xlfn.XLOOKUP(B27,[2]CALCULATION!$B:$B,[2]CALCULATION!$H:$H,"")</f>
        <v>ZTE</v>
      </c>
      <c r="I27" s="34">
        <v>0</v>
      </c>
      <c r="J27" s="34">
        <v>0</v>
      </c>
      <c r="K27" s="34">
        <v>24.475220655588945</v>
      </c>
      <c r="L27" s="34">
        <v>28.880966547100314</v>
      </c>
      <c r="M27" s="34">
        <v>0</v>
      </c>
      <c r="N27" s="34">
        <v>0</v>
      </c>
      <c r="O27" s="34">
        <v>0</v>
      </c>
      <c r="P27" s="34">
        <v>61.36729417606216</v>
      </c>
      <c r="Q27" s="34">
        <v>61.405247222721577</v>
      </c>
      <c r="R27" s="34">
        <v>0</v>
      </c>
      <c r="S27" s="109">
        <v>0</v>
      </c>
      <c r="T27" s="109">
        <f>_xlfn.XLOOKUP(B27,'[3]Nur des jours'!$B:$B,'[3]Nur des jours'!$U:$U,"")</f>
        <v>36.324418647787169</v>
      </c>
      <c r="U27" s="109">
        <v>16.595932746059884</v>
      </c>
      <c r="V27" s="109">
        <v>13.868556899607057</v>
      </c>
      <c r="W27" s="109">
        <v>36.324418647787169</v>
      </c>
      <c r="X27" s="109">
        <v>5.0425651979122943</v>
      </c>
      <c r="Y27" s="109">
        <v>0</v>
      </c>
      <c r="Z27" s="109">
        <v>0</v>
      </c>
      <c r="AA27" s="109">
        <v>0</v>
      </c>
      <c r="AB27" s="109">
        <v>16.590100675450095</v>
      </c>
      <c r="AC27" s="109">
        <v>7.6986888960828743</v>
      </c>
      <c r="AD27" s="109">
        <v>8.8541188530860779</v>
      </c>
      <c r="AE27" s="109">
        <v>21.986799188432585</v>
      </c>
      <c r="AF27" s="109">
        <v>21.986799188432585</v>
      </c>
      <c r="AG27" s="57" t="str">
        <f>_xlfn.XLOOKUP(B27,[3]CALCULATION!$B:$B,[3]CALCULATION!$M:$M,"")</f>
        <v>Operationnel</v>
      </c>
      <c r="AH27" s="57"/>
      <c r="AI27" s="56" t="str" cm="1">
        <f t="array" ref="AI27">IFERROR(_xlfn.IFS(
AK27="MPR ISSUE","PDH",
AK27="BSS Hardware Issue","BSS",
AK27="Sites strategiques, MLL, Pylone, etc.","ENVTECH",
AK27="AKTIVCO DEFAUT GE &amp; POWER Cabinet","AKTIVCO",
AK27="AKTIVCO Coupure ENEO &amp; Baisse de tension","AKTIVCO GRID ONLY",
AK27="Coupure ENEO &amp; Baisse de tension","IHS GRID ONLY",
AK27="Defaut GE &amp; POWER Cabinet","IHS",
AK27="Sharing","Partners",
AK27="Sites strategiques &amp; DataCenter","SST &amp; DC",
AK27="Exclu","Exclu",
AK27="SAT","SAT",
AK27="SPARE-ISSUE","SPARE-ISSUE",
AK27="Fiber CAmtel","TRANS_FO_CAMTEL",
AK27="Fiber AOF","Fiber AOF",
AK27="Projet OCM (HUAWEI)","TRAVAUX-HUAWEI",
AK27="Projet OCM (NOKIA)","TRAVAUX-NOKIA",
AK27="ACCESS-ISSUE","ACCESS-ISSUE",
AK27="Projet OCM (ZTE, NOKIA, autres projets)","TRAVAUX OCM",
AK27="No root CAuse","No root cause",
AK27="ODU HS","PDH",
AK27="IP &amp; VLAN","PDH",
AK27="Warehouse HUAWEI","SPARE-ISSUE",
AK27="SPARE-HS","SPARE-ISSUE",
AK27="Power Telco","BSS",AK27="no impacts","no impacts"
),"")</f>
        <v>AKTIVCO GRID ONLY</v>
      </c>
      <c r="AJ27" s="56" t="str" cm="1">
        <f t="array" ref="AJ27">IFERROR(_xlfn.IFS(
AK27="MPR ISSUE","TX ISSUE",
AK27="BSS Hardware Issue","RAN ISSUE",
AK27="Sites strategiques, MLL, Pylone, etc.","ENVTECH",
AK27="AKTIVCO DEFAUT GE &amp; POWER Cabinet","POWER ISSUE",
AK27="AKTIVCO Coupure ENEO &amp; Baisse de tension","POWER ISSUE",
AK27="Coupure ENEO &amp; Baisse de tension","POWER ISSUE",
AK27="Defaut GE &amp; POWER Cabinet","POWER ISSUE",
AK27="Sharing","POWER ISSUE",
AK27="Sites strategiques &amp; DataCenter","POWER ISSUE",
AK27="Exclu","Exclu",
AK27="SAT","TX ISSUE",
AK27="SPARE-ISSUE","SPARE-ISSUE",
AK27="Fiber CAmtel","TX ISSUE",
AK27="Fiber AOF","TX ISSUE",
AK27="Projet OCM (HUAWEI)","TRAVAUX-HUAWEI",
AK27="Projet OCM (NOKIA)","TRAVAUX -NOKIA",
AK27="ACCESS-ISSUE","ACCESS-ISSUE",
AK27="Projet OCM (ZTE, NOKIA, autres projets)","TRAVAUX OCM",
AK27="No root CAuse","No root cause",
AK27="ODU HS","TX ISSUE",
AK27="IP &amp; VLAN","TX ISSUE",
AK27="Warehouse HUAWEI","SPARE-ISSUE",
AK27="SPARE-HS","SPARE-ISSUE",
AK27="Power Telco","RAN ISSUE",AK27="no impacts","no impacts"
),"")</f>
        <v>POWER ISSUE</v>
      </c>
      <c r="AK27" s="81" t="s">
        <v>5327</v>
      </c>
      <c r="AL27" s="56" t="str" cm="1">
        <f t="array" ref="AL27">IFERROR(_xlfn.IFS(
AK27="MPR ISSUE","ACTIVE",
AK27="BSS Hardware Issue","ACTIVE",
AK27="Sites strategiques, MLL, Pylone, etc.","PASSIVE",
AK27="AKTIVCO DEFAUT GE &amp; POWER Cabinet","PASSIVE",
AK27="AKTIVCO Coupure ENEO &amp; Baisse de tension","PASSIVE",
AK27="Coupure ENEO &amp; Baisse de tension","PASSIVE",
AK27="Defaut GE &amp; POWER Cabinet","PASSIVE",
AK27="Sharing","PASSIVE",
AK27="Sites strategiques &amp; DataCenter","PASSIVE",
AK27="Exclu","Exclu",
AK27="SAT","ACTIVE",
AK27="SPARE-ISSUE","SPARE-ISSUE",
AK27="Fiber CAmtel","ACTIVE",
AK27="Fiber AOF","ACTIVE",
AK27="Projet OCM (HUAWEI)","PLANNED WORKS",
AK27="Projet OCM (NOKIA)","PLANNED WORKS",
AK27="ACCESS-ISSUE","ACCESS-ISSUE",
AK27="Projet OCM (ZTE, NOKIA, autres projets)","PLANNED WORKS",
AK27="No root CAuse","No root cause",
AK27="ODU HS","ACTIVE",
AK27="IP &amp; VLAN","ACTIVE",
AK27="Warehouse HUAWEI","SPARE-ISSUE",
AK27="SPARE-HS","SPARE-ISSUE",
AK27="Power Telco","ACTIVE", AK27="no impacts","no impacts"
),"")</f>
        <v>PASSIVE</v>
      </c>
      <c r="AM27" s="108" t="s">
        <v>5767</v>
      </c>
      <c r="AN27" s="117" t="s">
        <v>29</v>
      </c>
      <c r="AP27" s="23" t="s">
        <v>5537</v>
      </c>
      <c r="AQ27" s="23" t="s">
        <v>5537</v>
      </c>
      <c r="AR27" s="7"/>
      <c r="AS27" s="6"/>
      <c r="AT27" s="7"/>
      <c r="AU27" s="3" t="s">
        <v>5537</v>
      </c>
      <c r="AV27" s="24" t="s">
        <v>5537</v>
      </c>
      <c r="AW27" s="24" t="s">
        <v>5537</v>
      </c>
      <c r="AX27" s="24" t="s">
        <v>5537</v>
      </c>
      <c r="AY27" s="24" t="s">
        <v>5537</v>
      </c>
      <c r="AZ27" s="24" t="s">
        <v>5537</v>
      </c>
      <c r="BA27" s="24" t="s">
        <v>5537</v>
      </c>
      <c r="BB27" s="24" t="s">
        <v>5537</v>
      </c>
      <c r="BC27" s="24" t="s">
        <v>5537</v>
      </c>
      <c r="BD27" s="24" t="s">
        <v>5537</v>
      </c>
      <c r="BE27" s="24" t="s">
        <v>5537</v>
      </c>
      <c r="BF27" s="24" t="s">
        <v>5537</v>
      </c>
      <c r="BG27" s="24" t="s">
        <v>5537</v>
      </c>
      <c r="BH27" s="24" t="s">
        <v>5767</v>
      </c>
      <c r="BI27" s="9" t="s">
        <v>5537</v>
      </c>
      <c r="BJ27" s="14"/>
      <c r="BK27" s="14" t="s">
        <v>5537</v>
      </c>
      <c r="BL27" s="14" t="str">
        <f>_xlfn.XLOOKUP(B27,'[4]cell downs 18042026 17h'!$B:$B,'[4]cell downs 18042026 17h'!$B:$B,"")</f>
        <v/>
      </c>
      <c r="BM27" s="14" t="str">
        <f>_xlfn.XLOOKUP(B27,'[5]Cells Huawei 19042026 15h'!$B:$B,'[5]Cells Huawei 19042026 15h'!$B:$B,"")</f>
        <v/>
      </c>
      <c r="BN27" s="9" t="str">
        <f>_xlfn.XLOOKUP(B27,'[6]cells down 19042026 9H40'!$B:$B,'[6]cells down 19042026 9H40'!$B:$B,"")</f>
        <v>LIT_547</v>
      </c>
      <c r="BO27" s="9" t="s">
        <v>5537</v>
      </c>
      <c r="BP27" s="9" t="s">
        <v>12</v>
      </c>
    </row>
    <row r="28" spans="1:68" s="9" customFormat="1" ht="21" customHeight="1" x14ac:dyDescent="0.35">
      <c r="A28" s="1" t="s">
        <v>1724</v>
      </c>
      <c r="B28" s="8" t="s">
        <v>1725</v>
      </c>
      <c r="C28" s="3" t="str">
        <f>_xlfn.XLOOKUP(B28,'[1]daily break down'!$D:$D,'[1]daily break down'!$E:$E,"")</f>
        <v>Douala</v>
      </c>
      <c r="D28" s="1" t="s">
        <v>11</v>
      </c>
      <c r="E28" s="1" t="s">
        <v>12</v>
      </c>
      <c r="F28" s="3" t="s">
        <v>31</v>
      </c>
      <c r="G28" s="1" t="s">
        <v>32</v>
      </c>
      <c r="H28" s="41" t="str">
        <f>_xlfn.XLOOKUP(B28,[2]CALCULATION!$B:$B,[2]CALCULATION!$H:$H,"")</f>
        <v>ZTE</v>
      </c>
      <c r="I28" s="34">
        <v>0</v>
      </c>
      <c r="J28" s="34">
        <v>1.3976280772644134</v>
      </c>
      <c r="K28" s="34">
        <v>0</v>
      </c>
      <c r="L28" s="34">
        <v>0</v>
      </c>
      <c r="M28" s="34">
        <v>5.0385344702125652</v>
      </c>
      <c r="N28" s="34">
        <v>0</v>
      </c>
      <c r="O28" s="34">
        <v>0</v>
      </c>
      <c r="P28" s="34">
        <v>0</v>
      </c>
      <c r="Q28" s="34">
        <v>0</v>
      </c>
      <c r="R28" s="34">
        <v>0</v>
      </c>
      <c r="S28" s="109">
        <v>0</v>
      </c>
      <c r="T28" s="109">
        <f>_xlfn.XLOOKUP(B28,'[3]Nur des jours'!$B:$B,'[3]Nur des jours'!$U:$U,"")</f>
        <v>5.6792596587650133</v>
      </c>
      <c r="U28" s="109">
        <v>2.687015064220549</v>
      </c>
      <c r="V28" s="109">
        <v>0</v>
      </c>
      <c r="W28" s="109">
        <v>5.6792596587650133</v>
      </c>
      <c r="X28" s="109">
        <v>0.42117537446530462</v>
      </c>
      <c r="Y28" s="109">
        <v>0</v>
      </c>
      <c r="Z28" s="109">
        <v>1.3574278107370021</v>
      </c>
      <c r="AA28" s="109">
        <v>0</v>
      </c>
      <c r="AB28" s="109">
        <v>0</v>
      </c>
      <c r="AC28" s="109">
        <v>0</v>
      </c>
      <c r="AD28" s="109">
        <v>10.221002869664854</v>
      </c>
      <c r="AE28" s="109">
        <v>20.60308247225575</v>
      </c>
      <c r="AF28" s="109">
        <v>20.60308247225575</v>
      </c>
      <c r="AG28" s="57" t="str">
        <f>_xlfn.XLOOKUP(B28,[3]CALCULATION!$B:$B,[3]CALCULATION!$M:$M,"")</f>
        <v>Operationnel</v>
      </c>
      <c r="AH28" s="57"/>
      <c r="AI28" s="56" t="str" cm="1">
        <f t="array" ref="AI28">IFERROR(_xlfn.IFS(
AK28="MPR ISSUE","PDH",
AK28="BSS Hardware Issue","BSS",
AK28="Sites strategiques, MLL, Pylone, etc.","ENVTECH",
AK28="AKTIVCO DEFAUT GE &amp; POWER Cabinet","AKTIVCO",
AK28="AKTIVCO Coupure ENEO &amp; Baisse de tension","AKTIVCO GRID ONLY",
AK28="Coupure ENEO &amp; Baisse de tension","IHS GRID ONLY",
AK28="Defaut GE &amp; POWER Cabinet","IHS",
AK28="Sharing","Partners",
AK28="Sites strategiques &amp; DataCenter","SST &amp; DC",
AK28="Exclu","Exclu",
AK28="SAT","SAT",
AK28="SPARE-ISSUE","SPARE-ISSUE",
AK28="Fiber CAmtel","TRANS_FO_CAMTEL",
AK28="Fiber AOF","Fiber AOF",
AK28="Projet OCM (HUAWEI)","TRAVAUX-HUAWEI",
AK28="Projet OCM (NOKIA)","TRAVAUX-NOKIA",
AK28="ACCESS-ISSUE","ACCESS-ISSUE",
AK28="Projet OCM (ZTE, NOKIA, autres projets)","TRAVAUX OCM",
AK28="No root CAuse","No root cause",
AK28="ODU HS","PDH",
AK28="IP &amp; VLAN","PDH",
AK28="Warehouse HUAWEI","SPARE-ISSUE",
AK28="SPARE-HS","SPARE-ISSUE",
AK28="Power Telco","BSS",AK28="no impacts","no impacts"
),"")</f>
        <v>PDH</v>
      </c>
      <c r="AJ28" s="56" t="str" cm="1">
        <f t="array" ref="AJ28">IFERROR(_xlfn.IFS(
AK28="MPR ISSUE","TX ISSUE",
AK28="BSS Hardware Issue","RAN ISSUE",
AK28="Sites strategiques, MLL, Pylone, etc.","ENVTECH",
AK28="AKTIVCO DEFAUT GE &amp; POWER Cabinet","POWER ISSUE",
AK28="AKTIVCO Coupure ENEO &amp; Baisse de tension","POWER ISSUE",
AK28="Coupure ENEO &amp; Baisse de tension","POWER ISSUE",
AK28="Defaut GE &amp; POWER Cabinet","POWER ISSUE",
AK28="Sharing","POWER ISSUE",
AK28="Sites strategiques &amp; DataCenter","POWER ISSUE",
AK28="Exclu","Exclu",
AK28="SAT","TX ISSUE",
AK28="SPARE-ISSUE","SPARE-ISSUE",
AK28="Fiber CAmtel","TX ISSUE",
AK28="Fiber AOF","TX ISSUE",
AK28="Projet OCM (HUAWEI)","TRAVAUX-HUAWEI",
AK28="Projet OCM (NOKIA)","TRAVAUX -NOKIA",
AK28="ACCESS-ISSUE","ACCESS-ISSUE",
AK28="Projet OCM (ZTE, NOKIA, autres projets)","TRAVAUX OCM",
AK28="No root CAuse","No root cause",
AK28="ODU HS","TX ISSUE",
AK28="IP &amp; VLAN","TX ISSUE",
AK28="Warehouse HUAWEI","SPARE-ISSUE",
AK28="SPARE-HS","SPARE-ISSUE",
AK28="Power Telco","RAN ISSUE",AK28="no impacts","no impacts"
),"")</f>
        <v>TX ISSUE</v>
      </c>
      <c r="AK28" s="81" t="s">
        <v>5618</v>
      </c>
      <c r="AL28" s="56" t="str" cm="1">
        <f t="array" ref="AL28">IFERROR(_xlfn.IFS(
AK28="MPR ISSUE","ACTIVE",
AK28="BSS Hardware Issue","ACTIVE",
AK28="Sites strategiques, MLL, Pylone, etc.","PASSIVE",
AK28="AKTIVCO DEFAUT GE &amp; POWER Cabinet","PASSIVE",
AK28="AKTIVCO Coupure ENEO &amp; Baisse de tension","PASSIVE",
AK28="Coupure ENEO &amp; Baisse de tension","PASSIVE",
AK28="Defaut GE &amp; POWER Cabinet","PASSIVE",
AK28="Sharing","PASSIVE",
AK28="Sites strategiques &amp; DataCenter","PASSIVE",
AK28="Exclu","Exclu",
AK28="SAT","ACTIVE",
AK28="SPARE-ISSUE","SPARE-ISSUE",
AK28="Fiber CAmtel","ACTIVE",
AK28="Fiber AOF","ACTIVE",
AK28="Projet OCM (HUAWEI)","PLANNED WORKS",
AK28="Projet OCM (NOKIA)","PLANNED WORKS",
AK28="ACCESS-ISSUE","ACCESS-ISSUE",
AK28="Projet OCM (ZTE, NOKIA, autres projets)","PLANNED WORKS",
AK28="No root CAuse","No root cause",
AK28="ODU HS","ACTIVE",
AK28="IP &amp; VLAN","ACTIVE",
AK28="Warehouse HUAWEI","SPARE-ISSUE",
AK28="SPARE-HS","SPARE-ISSUE",
AK28="Power Telco","ACTIVE", AK28="no impacts","no impacts"
),"")</f>
        <v>ACTIVE</v>
      </c>
      <c r="AM28" s="108" t="s">
        <v>5768</v>
      </c>
      <c r="AN28" s="117" t="s">
        <v>1725</v>
      </c>
      <c r="AP28" s="23" t="s">
        <v>5537</v>
      </c>
      <c r="AQ28" s="23" t="s">
        <v>5537</v>
      </c>
      <c r="AR28" s="7"/>
      <c r="AS28" s="6"/>
      <c r="AT28" s="7"/>
      <c r="AU28" s="3" t="s">
        <v>5537</v>
      </c>
      <c r="AV28" s="24" t="s">
        <v>5537</v>
      </c>
      <c r="AW28" s="24" t="s">
        <v>5537</v>
      </c>
      <c r="AX28" s="24" t="s">
        <v>5537</v>
      </c>
      <c r="AY28" s="24" t="s">
        <v>5537</v>
      </c>
      <c r="AZ28" s="24" t="s">
        <v>5537</v>
      </c>
      <c r="BA28" s="24" t="s">
        <v>5537</v>
      </c>
      <c r="BB28" s="24" t="s">
        <v>5537</v>
      </c>
      <c r="BC28" s="24" t="s">
        <v>5537</v>
      </c>
      <c r="BD28" s="24" t="s">
        <v>5537</v>
      </c>
      <c r="BE28" s="24" t="s">
        <v>5537</v>
      </c>
      <c r="BF28" s="24" t="s">
        <v>5537</v>
      </c>
      <c r="BG28" s="24" t="s">
        <v>6290</v>
      </c>
      <c r="BH28" s="24" t="s">
        <v>5537</v>
      </c>
      <c r="BI28" s="9" t="s">
        <v>6291</v>
      </c>
      <c r="BJ28" s="14"/>
      <c r="BK28" s="14" t="s">
        <v>5537</v>
      </c>
      <c r="BL28" s="14" t="str">
        <f>_xlfn.XLOOKUP(B28,'[4]cell downs 18042026 17h'!$B:$B,'[4]cell downs 18042026 17h'!$B:$B,"")</f>
        <v/>
      </c>
      <c r="BM28" s="14" t="str">
        <f>_xlfn.XLOOKUP(B28,'[5]Cells Huawei 19042026 15h'!$B:$B,'[5]Cells Huawei 19042026 15h'!$B:$B,"")</f>
        <v/>
      </c>
      <c r="BN28" s="9" t="str">
        <f>_xlfn.XLOOKUP(B28,'[6]cells down 19042026 9H40'!$B:$B,'[6]cells down 19042026 9H40'!$B:$B,"")</f>
        <v/>
      </c>
      <c r="BO28" s="9" t="s">
        <v>1725</v>
      </c>
      <c r="BP28" s="9" t="s">
        <v>5537</v>
      </c>
    </row>
    <row r="29" spans="1:68" s="9" customFormat="1" ht="31.5" customHeight="1" x14ac:dyDescent="0.35">
      <c r="A29" s="1" t="s">
        <v>2203</v>
      </c>
      <c r="B29" s="8" t="s">
        <v>2204</v>
      </c>
      <c r="C29" s="3" t="str">
        <f>_xlfn.XLOOKUP(B29,'[1]daily break down'!$D:$D,'[1]daily break down'!$E:$E,"")</f>
        <v>Yaounde</v>
      </c>
      <c r="D29" s="1" t="s">
        <v>21</v>
      </c>
      <c r="E29" s="1" t="s">
        <v>30</v>
      </c>
      <c r="F29" s="3" t="s">
        <v>37</v>
      </c>
      <c r="G29" s="1" t="s">
        <v>38</v>
      </c>
      <c r="H29" s="41" t="str">
        <f>_xlfn.XLOOKUP(B29,[2]CALCULATION!$B:$B,[2]CALCULATION!$H:$H,"")</f>
        <v>ZTE</v>
      </c>
      <c r="I29" s="34">
        <v>0.17626407901082361</v>
      </c>
      <c r="J29" s="34">
        <v>3.1262038677864252</v>
      </c>
      <c r="K29" s="34">
        <v>0.18122223078305957</v>
      </c>
      <c r="L29" s="34">
        <v>0</v>
      </c>
      <c r="M29" s="34">
        <v>0</v>
      </c>
      <c r="N29" s="34">
        <v>0</v>
      </c>
      <c r="O29" s="34">
        <v>0</v>
      </c>
      <c r="P29" s="34">
        <v>1.7770872035453285</v>
      </c>
      <c r="Q29" s="34">
        <v>9.3073783005595896</v>
      </c>
      <c r="R29" s="34">
        <v>0</v>
      </c>
      <c r="S29" s="109">
        <v>1.2461725921930871</v>
      </c>
      <c r="T29" s="109">
        <f>_xlfn.XLOOKUP(B29,'[3]Nur des jours'!$B:$B,'[3]Nur des jours'!$U:$U,"")</f>
        <v>0</v>
      </c>
      <c r="U29" s="109">
        <v>3.4839041985201167</v>
      </c>
      <c r="V29" s="109">
        <v>0</v>
      </c>
      <c r="W29" s="109">
        <v>0</v>
      </c>
      <c r="X29" s="109">
        <v>0</v>
      </c>
      <c r="Y29" s="109">
        <v>0.98984684661547284</v>
      </c>
      <c r="Z29" s="109">
        <v>0</v>
      </c>
      <c r="AA29" s="109">
        <v>0</v>
      </c>
      <c r="AB29" s="109">
        <v>18.689378568799167</v>
      </c>
      <c r="AC29" s="109">
        <v>9.8962267544332931</v>
      </c>
      <c r="AD29" s="109">
        <v>9.7150820608545736</v>
      </c>
      <c r="AE29" s="109">
        <v>21.019317530027138</v>
      </c>
      <c r="AF29" s="109">
        <v>21.019317530027138</v>
      </c>
      <c r="AG29" s="57" t="str">
        <f>_xlfn.XLOOKUP(B29,[3]CALCULATION!$B:$B,[3]CALCULATION!$M:$M,"")</f>
        <v>Operationnel</v>
      </c>
      <c r="AH29" s="57"/>
      <c r="AI29" s="56" t="str" cm="1">
        <f t="array" ref="AI29">IFERROR(_xlfn.IFS(
AK29="MPR ISSUE","PDH",
AK29="BSS Hardware Issue","BSS",
AK29="Sites strategiques, MLL, Pylone, etc.","ENVTECH",
AK29="AKTIVCO DEFAUT GE &amp; POWER Cabinet","AKTIVCO",
AK29="AKTIVCO Coupure ENEO &amp; Baisse de tension","AKTIVCO GRID ONLY",
AK29="Coupure ENEO &amp; Baisse de tension","IHS GRID ONLY",
AK29="Defaut GE &amp; POWER Cabinet","IHS",
AK29="Sharing","Partners",
AK29="Sites strategiques &amp; DataCenter","SST &amp; DC",
AK29="Exclu","Exclu",
AK29="SAT","SAT",
AK29="SPARE-ISSUE","SPARE-ISSUE",
AK29="Fiber CAmtel","TRANS_FO_CAMTEL",
AK29="Fiber AOF","Fiber AOF",
AK29="Projet OCM (HUAWEI)","TRAVAUX-HUAWEI",
AK29="Projet OCM (NOKIA)","TRAVAUX-NOKIA",
AK29="ACCESS-ISSUE","ACCESS-ISSUE",
AK29="Projet OCM (ZTE, NOKIA, autres projets)","TRAVAUX OCM",
AK29="No root CAuse","No root cause",
AK29="ODU HS","PDH",
AK29="IP &amp; VLAN","PDH",
AK29="Warehouse HUAWEI","SPARE-ISSUE",
AK29="SPARE-HS","SPARE-ISSUE",
AK29="Power Telco","BSS",AK29="no impacts","no impacts"
),"")</f>
        <v>ACCESS-ISSUE</v>
      </c>
      <c r="AJ29" s="56" t="str" cm="1">
        <f t="array" ref="AJ29">IFERROR(_xlfn.IFS(
AK29="MPR ISSUE","TX ISSUE",
AK29="BSS Hardware Issue","RAN ISSUE",
AK29="Sites strategiques, MLL, Pylone, etc.","ENVTECH",
AK29="AKTIVCO DEFAUT GE &amp; POWER Cabinet","POWER ISSUE",
AK29="AKTIVCO Coupure ENEO &amp; Baisse de tension","POWER ISSUE",
AK29="Coupure ENEO &amp; Baisse de tension","POWER ISSUE",
AK29="Defaut GE &amp; POWER Cabinet","POWER ISSUE",
AK29="Sharing","POWER ISSUE",
AK29="Sites strategiques &amp; DataCenter","POWER ISSUE",
AK29="Exclu","Exclu",
AK29="SAT","TX ISSUE",
AK29="SPARE-ISSUE","SPARE-ISSUE",
AK29="Fiber CAmtel","TX ISSUE",
AK29="Fiber AOF","TX ISSUE",
AK29="Projet OCM (HUAWEI)","TRAVAUX-HUAWEI",
AK29="Projet OCM (NOKIA)","TRAVAUX -NOKIA",
AK29="ACCESS-ISSUE","ACCESS-ISSUE",
AK29="Projet OCM (ZTE, NOKIA, autres projets)","TRAVAUX OCM",
AK29="No root CAuse","No root cause",
AK29="ODU HS","TX ISSUE",
AK29="IP &amp; VLAN","TX ISSUE",
AK29="Warehouse HUAWEI","SPARE-ISSUE",
AK29="SPARE-HS","SPARE-ISSUE",
AK29="Power Telco","RAN ISSUE",AK29="no impacts","no impacts"
),"")</f>
        <v>ACCESS-ISSUE</v>
      </c>
      <c r="AK29" s="81" t="s">
        <v>25</v>
      </c>
      <c r="AL29" s="56" t="str" cm="1">
        <f t="array" ref="AL29">IFERROR(_xlfn.IFS(
AK29="MPR ISSUE","ACTIVE",
AK29="BSS Hardware Issue","ACTIVE",
AK29="Sites strategiques, MLL, Pylone, etc.","PASSIVE",
AK29="AKTIVCO DEFAUT GE &amp; POWER Cabinet","PASSIVE",
AK29="AKTIVCO Coupure ENEO &amp; Baisse de tension","PASSIVE",
AK29="Coupure ENEO &amp; Baisse de tension","PASSIVE",
AK29="Defaut GE &amp; POWER Cabinet","PASSIVE",
AK29="Sharing","PASSIVE",
AK29="Sites strategiques &amp; DataCenter","PASSIVE",
AK29="Exclu","Exclu",
AK29="SAT","ACTIVE",
AK29="SPARE-ISSUE","SPARE-ISSUE",
AK29="Fiber CAmtel","ACTIVE",
AK29="Fiber AOF","ACTIVE",
AK29="Projet OCM (HUAWEI)","PLANNED WORKS",
AK29="Projet OCM (NOKIA)","PLANNED WORKS",
AK29="ACCESS-ISSUE","ACCESS-ISSUE",
AK29="Projet OCM (ZTE, NOKIA, autres projets)","PLANNED WORKS",
AK29="No root CAuse","No root cause",
AK29="ODU HS","ACTIVE",
AK29="IP &amp; VLAN","ACTIVE",
AK29="Warehouse HUAWEI","SPARE-ISSUE",
AK29="SPARE-HS","SPARE-ISSUE",
AK29="Power Telco","ACTIVE", AK29="no impacts","no impacts"
),"")</f>
        <v>ACCESS-ISSUE</v>
      </c>
      <c r="AM29" s="108" t="s">
        <v>5769</v>
      </c>
      <c r="AN29" s="117" t="s">
        <v>2204</v>
      </c>
      <c r="AP29" s="23" t="s">
        <v>5537</v>
      </c>
      <c r="AQ29" s="23" t="s">
        <v>5537</v>
      </c>
      <c r="AR29" s="7"/>
      <c r="AS29" s="6"/>
      <c r="AT29" s="7"/>
      <c r="AU29" s="3" t="s">
        <v>5537</v>
      </c>
      <c r="AV29" s="24" t="s">
        <v>5537</v>
      </c>
      <c r="AW29" s="24" t="s">
        <v>5537</v>
      </c>
      <c r="AX29" s="24" t="s">
        <v>5537</v>
      </c>
      <c r="AY29" s="24" t="s">
        <v>5537</v>
      </c>
      <c r="AZ29" s="24" t="s">
        <v>5537</v>
      </c>
      <c r="BA29" s="24" t="s">
        <v>5537</v>
      </c>
      <c r="BB29" s="24" t="s">
        <v>5537</v>
      </c>
      <c r="BC29" s="24" t="s">
        <v>5537</v>
      </c>
      <c r="BD29" s="24" t="s">
        <v>5537</v>
      </c>
      <c r="BE29" s="24" t="s">
        <v>5537</v>
      </c>
      <c r="BF29" s="24" t="s">
        <v>5537</v>
      </c>
      <c r="BG29" s="24" t="s">
        <v>5537</v>
      </c>
      <c r="BH29" s="24" t="s">
        <v>5769</v>
      </c>
      <c r="BI29" s="9" t="s">
        <v>5537</v>
      </c>
      <c r="BJ29" s="14"/>
      <c r="BK29" s="14" t="s">
        <v>5537</v>
      </c>
      <c r="BL29" s="14" t="str">
        <f>_xlfn.XLOOKUP(B29,'[4]cell downs 18042026 17h'!$B:$B,'[4]cell downs 18042026 17h'!$B:$B,"")</f>
        <v/>
      </c>
      <c r="BM29" s="14" t="str">
        <f>_xlfn.XLOOKUP(B29,'[5]Cells Huawei 19042026 15h'!$B:$B,'[5]Cells Huawei 19042026 15h'!$B:$B,"")</f>
        <v/>
      </c>
      <c r="BN29" s="9" t="str">
        <f>_xlfn.XLOOKUP(B29,'[6]cells down 19042026 9H40'!$B:$B,'[6]cells down 19042026 9H40'!$B:$B,"")</f>
        <v/>
      </c>
      <c r="BO29" s="9" t="s">
        <v>5537</v>
      </c>
      <c r="BP29" s="9" t="s">
        <v>12</v>
      </c>
    </row>
    <row r="30" spans="1:68" s="9" customFormat="1" ht="17" customHeight="1" x14ac:dyDescent="0.35">
      <c r="A30" s="1" t="s">
        <v>45</v>
      </c>
      <c r="B30" s="1" t="s">
        <v>46</v>
      </c>
      <c r="C30" s="3" t="str">
        <f>_xlfn.XLOOKUP(B30,'[1]daily break down'!$D:$D,'[1]daily break down'!$E:$E,"")</f>
        <v>Douala</v>
      </c>
      <c r="D30" s="1" t="s">
        <v>21</v>
      </c>
      <c r="E30" s="1" t="s">
        <v>30</v>
      </c>
      <c r="F30" s="3" t="s">
        <v>31</v>
      </c>
      <c r="G30" s="1" t="s">
        <v>32</v>
      </c>
      <c r="H30" s="41" t="str">
        <f>_xlfn.XLOOKUP(B30,[2]CALCULATION!$B:$B,[2]CALCULATION!$H:$H,"")</f>
        <v>ZTE</v>
      </c>
      <c r="I30" s="34">
        <v>1.9537436542791351</v>
      </c>
      <c r="J30" s="34">
        <v>39.06723967206284</v>
      </c>
      <c r="K30" s="34">
        <v>22.828864576110131</v>
      </c>
      <c r="L30" s="34">
        <v>26.664761880302365</v>
      </c>
      <c r="M30" s="34">
        <v>0</v>
      </c>
      <c r="N30" s="34">
        <v>3.2373877460170721</v>
      </c>
      <c r="O30" s="34">
        <v>0</v>
      </c>
      <c r="P30" s="34">
        <v>57.271022563514265</v>
      </c>
      <c r="Q30" s="34">
        <v>56.318504535817112</v>
      </c>
      <c r="R30" s="34">
        <v>0</v>
      </c>
      <c r="S30" s="109">
        <v>5.9068709282516201</v>
      </c>
      <c r="T30" s="109">
        <f>_xlfn.XLOOKUP(B30,'[3]Nur des jours'!$B:$B,'[3]Nur des jours'!$U:$U,"")</f>
        <v>45.748313514994315</v>
      </c>
      <c r="U30" s="109">
        <v>30.956951828166883</v>
      </c>
      <c r="V30" s="109">
        <v>15.409507666230066</v>
      </c>
      <c r="W30" s="109">
        <v>45.748313514994315</v>
      </c>
      <c r="X30" s="109">
        <v>3.9872814489502981</v>
      </c>
      <c r="Y30" s="109">
        <v>0</v>
      </c>
      <c r="Z30" s="109">
        <v>0</v>
      </c>
      <c r="AA30" s="109">
        <v>2.8948430232964443E-17</v>
      </c>
      <c r="AB30" s="109">
        <v>16.79534675672668</v>
      </c>
      <c r="AC30" s="109">
        <v>8.2038915466669859</v>
      </c>
      <c r="AD30" s="109">
        <v>9.792858818609302</v>
      </c>
      <c r="AE30" s="109">
        <v>19.558285749344385</v>
      </c>
      <c r="AF30" s="109">
        <v>19.558285749344385</v>
      </c>
      <c r="AG30" s="57" t="str">
        <f>_xlfn.XLOOKUP(B30,[3]CALCULATION!$B:$B,[3]CALCULATION!$M:$M,"")</f>
        <v>Operationnel</v>
      </c>
      <c r="AH30" s="57"/>
      <c r="AI30" s="56" t="str" cm="1">
        <f t="array" ref="AI30">IFERROR(_xlfn.IFS(
AK30="MPR ISSUE","PDH",
AK30="BSS Hardware Issue","BSS",
AK30="Sites strategiques, MLL, Pylone, etc.","ENVTECH",
AK30="AKTIVCO DEFAUT GE &amp; POWER Cabinet","AKTIVCO",
AK30="AKTIVCO Coupure ENEO &amp; Baisse de tension","AKTIVCO GRID ONLY",
AK30="Coupure ENEO &amp; Baisse de tension","IHS GRID ONLY",
AK30="Defaut GE &amp; POWER Cabinet","IHS",
AK30="Sharing","Partners",
AK30="Sites strategiques &amp; DataCenter","SST &amp; DC",
AK30="Exclu","Exclu",
AK30="SAT","SAT",
AK30="SPARE-ISSUE","SPARE-ISSUE",
AK30="Fiber CAmtel","TRANS_FO_CAMTEL",
AK30="Fiber AOF","Fiber AOF",
AK30="Projet OCM (HUAWEI)","TRAVAUX-HUAWEI",
AK30="Projet OCM (NOKIA)","TRAVAUX-NOKIA",
AK30="ACCESS-ISSUE","ACCESS-ISSUE",
AK30="Projet OCM (ZTE, NOKIA, autres projets)","TRAVAUX OCM",
AK30="No root CAuse","No root cause",
AK30="ODU HS","PDH",
AK30="IP &amp; VLAN","PDH",
AK30="Warehouse HUAWEI","SPARE-ISSUE",
AK30="SPARE-HS","SPARE-ISSUE",
AK30="Power Telco","BSS",AK30="no impacts","no impacts"
),"")</f>
        <v>AKTIVCO GRID ONLY</v>
      </c>
      <c r="AJ30" s="56" t="str" cm="1">
        <f t="array" ref="AJ30">IFERROR(_xlfn.IFS(
AK30="MPR ISSUE","TX ISSUE",
AK30="BSS Hardware Issue","RAN ISSUE",
AK30="Sites strategiques, MLL, Pylone, etc.","ENVTECH",
AK30="AKTIVCO DEFAUT GE &amp; POWER Cabinet","POWER ISSUE",
AK30="AKTIVCO Coupure ENEO &amp; Baisse de tension","POWER ISSUE",
AK30="Coupure ENEO &amp; Baisse de tension","POWER ISSUE",
AK30="Defaut GE &amp; POWER Cabinet","POWER ISSUE",
AK30="Sharing","POWER ISSUE",
AK30="Sites strategiques &amp; DataCenter","POWER ISSUE",
AK30="Exclu","Exclu",
AK30="SAT","TX ISSUE",
AK30="SPARE-ISSUE","SPARE-ISSUE",
AK30="Fiber CAmtel","TX ISSUE",
AK30="Fiber AOF","TX ISSUE",
AK30="Projet OCM (HUAWEI)","TRAVAUX-HUAWEI",
AK30="Projet OCM (NOKIA)","TRAVAUX -NOKIA",
AK30="ACCESS-ISSUE","ACCESS-ISSUE",
AK30="Projet OCM (ZTE, NOKIA, autres projets)","TRAVAUX OCM",
AK30="No root CAuse","No root cause",
AK30="ODU HS","TX ISSUE",
AK30="IP &amp; VLAN","TX ISSUE",
AK30="Warehouse HUAWEI","SPARE-ISSUE",
AK30="SPARE-HS","SPARE-ISSUE",
AK30="Power Telco","RAN ISSUE",AK30="no impacts","no impacts"
),"")</f>
        <v>POWER ISSUE</v>
      </c>
      <c r="AK30" s="81" t="s">
        <v>5327</v>
      </c>
      <c r="AL30" s="56" t="str" cm="1">
        <f t="array" ref="AL30">IFERROR(_xlfn.IFS(
AK30="MPR ISSUE","ACTIVE",
AK30="BSS Hardware Issue","ACTIVE",
AK30="Sites strategiques, MLL, Pylone, etc.","PASSIVE",
AK30="AKTIVCO DEFAUT GE &amp; POWER Cabinet","PASSIVE",
AK30="AKTIVCO Coupure ENEO &amp; Baisse de tension","PASSIVE",
AK30="Coupure ENEO &amp; Baisse de tension","PASSIVE",
AK30="Defaut GE &amp; POWER Cabinet","PASSIVE",
AK30="Sharing","PASSIVE",
AK30="Sites strategiques &amp; DataCenter","PASSIVE",
AK30="Exclu","Exclu",
AK30="SAT","ACTIVE",
AK30="SPARE-ISSUE","SPARE-ISSUE",
AK30="Fiber CAmtel","ACTIVE",
AK30="Fiber AOF","ACTIVE",
AK30="Projet OCM (HUAWEI)","PLANNED WORKS",
AK30="Projet OCM (NOKIA)","PLANNED WORKS",
AK30="ACCESS-ISSUE","ACCESS-ISSUE",
AK30="Projet OCM (ZTE, NOKIA, autres projets)","PLANNED WORKS",
AK30="No root CAuse","No root cause",
AK30="ODU HS","ACTIVE",
AK30="IP &amp; VLAN","ACTIVE",
AK30="Warehouse HUAWEI","SPARE-ISSUE",
AK30="SPARE-HS","SPARE-ISSUE",
AK30="Power Telco","ACTIVE", AK30="no impacts","no impacts"
),"")</f>
        <v>PASSIVE</v>
      </c>
      <c r="AM30" s="108" t="s">
        <v>6099</v>
      </c>
      <c r="AN30" s="227" t="s">
        <v>29</v>
      </c>
      <c r="AO30" s="9" t="s">
        <v>6087</v>
      </c>
      <c r="AP30" s="23" t="s">
        <v>5537</v>
      </c>
      <c r="AQ30" s="23" t="s">
        <v>5537</v>
      </c>
      <c r="AR30" s="7"/>
      <c r="AS30" s="6"/>
      <c r="AT30" s="7"/>
      <c r="AU30" s="3" t="s">
        <v>5537</v>
      </c>
      <c r="AV30" s="24" t="s">
        <v>5537</v>
      </c>
      <c r="AW30" s="24" t="s">
        <v>5537</v>
      </c>
      <c r="AX30" s="24" t="s">
        <v>5537</v>
      </c>
      <c r="AY30" s="24" t="s">
        <v>5537</v>
      </c>
      <c r="AZ30" s="24" t="s">
        <v>5537</v>
      </c>
      <c r="BA30" s="24" t="s">
        <v>5537</v>
      </c>
      <c r="BB30" s="24" t="s">
        <v>5537</v>
      </c>
      <c r="BC30" s="24" t="s">
        <v>5537</v>
      </c>
      <c r="BD30" s="24" t="s">
        <v>5537</v>
      </c>
      <c r="BE30" s="24" t="s">
        <v>5537</v>
      </c>
      <c r="BF30" s="24" t="s">
        <v>5537</v>
      </c>
      <c r="BG30" s="24" t="s">
        <v>5537</v>
      </c>
      <c r="BH30" s="24" t="s">
        <v>6292</v>
      </c>
      <c r="BI30" s="9" t="s">
        <v>5537</v>
      </c>
      <c r="BJ30" s="14"/>
      <c r="BK30" s="14" t="s">
        <v>5537</v>
      </c>
      <c r="BL30" s="14" t="str">
        <f>_xlfn.XLOOKUP(B30,'[4]cell downs 18042026 17h'!$B:$B,'[4]cell downs 18042026 17h'!$B:$B,"")</f>
        <v/>
      </c>
      <c r="BM30" s="14" t="str">
        <f>_xlfn.XLOOKUP(B30,'[5]Cells Huawei 19042026 15h'!$B:$B,'[5]Cells Huawei 19042026 15h'!$B:$B,"")</f>
        <v/>
      </c>
      <c r="BN30" s="9" t="str">
        <f>_xlfn.XLOOKUP(B30,'[6]cells down 19042026 9H40'!$B:$B,'[6]cells down 19042026 9H40'!$B:$B,"")</f>
        <v/>
      </c>
      <c r="BO30" s="9" t="s">
        <v>5537</v>
      </c>
      <c r="BP30" s="9" t="s">
        <v>12</v>
      </c>
    </row>
    <row r="31" spans="1:68" s="9" customFormat="1" x14ac:dyDescent="0.35">
      <c r="A31" s="1" t="s">
        <v>374</v>
      </c>
      <c r="B31" s="8" t="s">
        <v>375</v>
      </c>
      <c r="C31" s="3" t="str">
        <f>_xlfn.XLOOKUP(B31,'[1]daily break down'!$D:$D,'[1]daily break down'!$E:$E,"")</f>
        <v>Douala</v>
      </c>
      <c r="D31" s="1" t="s">
        <v>21</v>
      </c>
      <c r="E31" s="1" t="s">
        <v>30</v>
      </c>
      <c r="F31" s="3" t="s">
        <v>31</v>
      </c>
      <c r="G31" s="1" t="s">
        <v>32</v>
      </c>
      <c r="H31" s="41" t="str">
        <f>_xlfn.XLOOKUP(B31,[2]CALCULATION!$B:$B,[2]CALCULATION!$H:$H,"")</f>
        <v>ZTE</v>
      </c>
      <c r="I31" s="34">
        <v>0</v>
      </c>
      <c r="J31" s="34">
        <v>0</v>
      </c>
      <c r="K31" s="34">
        <v>0</v>
      </c>
      <c r="L31" s="34">
        <v>0</v>
      </c>
      <c r="M31" s="34">
        <v>0</v>
      </c>
      <c r="N31" s="34">
        <v>0</v>
      </c>
      <c r="O31" s="34">
        <v>0.99871088053921819</v>
      </c>
      <c r="P31" s="34">
        <v>9.568519517282903</v>
      </c>
      <c r="Q31" s="34">
        <v>1.134560672082825</v>
      </c>
      <c r="R31" s="34">
        <v>0</v>
      </c>
      <c r="S31" s="109">
        <v>0</v>
      </c>
      <c r="T31" s="109">
        <f>_xlfn.XLOOKUP(B31,'[3]Nur des jours'!$B:$B,'[3]Nur des jours'!$U:$U,"")</f>
        <v>0</v>
      </c>
      <c r="U31" s="109">
        <v>0</v>
      </c>
      <c r="V31" s="109">
        <v>0</v>
      </c>
      <c r="W31" s="109">
        <v>0</v>
      </c>
      <c r="X31" s="109">
        <v>2.3889374003019124</v>
      </c>
      <c r="Y31" s="109">
        <v>5.6234001934749006E-2</v>
      </c>
      <c r="Z31" s="109">
        <v>11.687826203582423</v>
      </c>
      <c r="AA31" s="109">
        <v>32.363051567632048</v>
      </c>
      <c r="AB31" s="109">
        <v>59.991014687543696</v>
      </c>
      <c r="AC31" s="109">
        <v>32.116775375785842</v>
      </c>
      <c r="AD31" s="109">
        <v>6.3457121630948858</v>
      </c>
      <c r="AE31" s="109">
        <v>23.392667071879647</v>
      </c>
      <c r="AF31" s="109">
        <v>23.392667071879647</v>
      </c>
      <c r="AG31" s="57" t="str">
        <f>_xlfn.XLOOKUP(B31,[3]CALCULATION!$B:$B,[3]CALCULATION!$M:$M,"")</f>
        <v>Operationnel</v>
      </c>
      <c r="AH31" s="57"/>
      <c r="AI31" s="56" t="str" cm="1">
        <f t="array" ref="AI31">IFERROR(_xlfn.IFS(
AK31="MPR ISSUE","PDH",
AK31="BSS Hardware Issue","BSS",
AK31="Sites strategiques, MLL, Pylone, etc.","ENVTECH",
AK31="AKTIVCO DEFAUT GE &amp; POWER Cabinet","AKTIVCO",
AK31="AKTIVCO Coupure ENEO &amp; Baisse de tension","AKTIVCO GRID ONLY",
AK31="Coupure ENEO &amp; Baisse de tension","IHS GRID ONLY",
AK31="Defaut GE &amp; POWER Cabinet","IHS",
AK31="Sharing","Partners",
AK31="Sites strategiques &amp; DataCenter","SST &amp; DC",
AK31="Exclu","Exclu",
AK31="SAT","SAT",
AK31="SPARE-ISSUE","SPARE-ISSUE",
AK31="Fiber CAmtel","TRANS_FO_CAMTEL",
AK31="Fiber AOF","Fiber AOF",
AK31="Projet OCM (HUAWEI)","TRAVAUX-HUAWEI",
AK31="Projet OCM (NOKIA)","TRAVAUX-NOKIA",
AK31="ACCESS-ISSUE","ACCESS-ISSUE",
AK31="Projet OCM (ZTE, NOKIA, autres projets)","TRAVAUX OCM",
AK31="No root CAuse","No root cause",
AK31="ODU HS","PDH",
AK31="IP &amp; VLAN","PDH",
AK31="Warehouse HUAWEI","SPARE-ISSUE",
AK31="SPARE-HS","SPARE-ISSUE",
AK31="Power Telco","BSS",AK31="no impacts","no impacts"
),"")</f>
        <v>AKTIVCO GRID ONLY</v>
      </c>
      <c r="AJ31" s="56" t="str" cm="1">
        <f t="array" ref="AJ31">IFERROR(_xlfn.IFS(
AK31="MPR ISSUE","TX ISSUE",
AK31="BSS Hardware Issue","RAN ISSUE",
AK31="Sites strategiques, MLL, Pylone, etc.","ENVTECH",
AK31="AKTIVCO DEFAUT GE &amp; POWER Cabinet","POWER ISSUE",
AK31="AKTIVCO Coupure ENEO &amp; Baisse de tension","POWER ISSUE",
AK31="Coupure ENEO &amp; Baisse de tension","POWER ISSUE",
AK31="Defaut GE &amp; POWER Cabinet","POWER ISSUE",
AK31="Sharing","POWER ISSUE",
AK31="Sites strategiques &amp; DataCenter","POWER ISSUE",
AK31="Exclu","Exclu",
AK31="SAT","TX ISSUE",
AK31="SPARE-ISSUE","SPARE-ISSUE",
AK31="Fiber CAmtel","TX ISSUE",
AK31="Fiber AOF","TX ISSUE",
AK31="Projet OCM (HUAWEI)","TRAVAUX-HUAWEI",
AK31="Projet OCM (NOKIA)","TRAVAUX -NOKIA",
AK31="ACCESS-ISSUE","ACCESS-ISSUE",
AK31="Projet OCM (ZTE, NOKIA, autres projets)","TRAVAUX OCM",
AK31="No root CAuse","No root cause",
AK31="ODU HS","TX ISSUE",
AK31="IP &amp; VLAN","TX ISSUE",
AK31="Warehouse HUAWEI","SPARE-ISSUE",
AK31="SPARE-HS","SPARE-ISSUE",
AK31="Power Telco","RAN ISSUE",AK31="no impacts","no impacts"
),"")</f>
        <v>POWER ISSUE</v>
      </c>
      <c r="AK31" s="81" t="s">
        <v>5327</v>
      </c>
      <c r="AL31" s="56" t="str" cm="1">
        <f t="array" ref="AL31">IFERROR(_xlfn.IFS(
AK31="MPR ISSUE","ACTIVE",
AK31="BSS Hardware Issue","ACTIVE",
AK31="Sites strategiques, MLL, Pylone, etc.","PASSIVE",
AK31="AKTIVCO DEFAUT GE &amp; POWER Cabinet","PASSIVE",
AK31="AKTIVCO Coupure ENEO &amp; Baisse de tension","PASSIVE",
AK31="Coupure ENEO &amp; Baisse de tension","PASSIVE",
AK31="Defaut GE &amp; POWER Cabinet","PASSIVE",
AK31="Sharing","PASSIVE",
AK31="Sites strategiques &amp; DataCenter","PASSIVE",
AK31="Exclu","Exclu",
AK31="SAT","ACTIVE",
AK31="SPARE-ISSUE","SPARE-ISSUE",
AK31="Fiber CAmtel","ACTIVE",
AK31="Fiber AOF","ACTIVE",
AK31="Projet OCM (HUAWEI)","PLANNED WORKS",
AK31="Projet OCM (NOKIA)","PLANNED WORKS",
AK31="ACCESS-ISSUE","ACCESS-ISSUE",
AK31="Projet OCM (ZTE, NOKIA, autres projets)","PLANNED WORKS",
AK31="No root CAuse","No root cause",
AK31="ODU HS","ACTIVE",
AK31="IP &amp; VLAN","ACTIVE",
AK31="Warehouse HUAWEI","SPARE-ISSUE",
AK31="SPARE-HS","SPARE-ISSUE",
AK31="Power Telco","ACTIVE", AK31="no impacts","no impacts"
),"")</f>
        <v>PASSIVE</v>
      </c>
      <c r="AM31" s="108" t="s">
        <v>5770</v>
      </c>
      <c r="AN31" s="117" t="s">
        <v>375</v>
      </c>
      <c r="AP31" s="23" t="s">
        <v>5537</v>
      </c>
      <c r="AQ31" s="23" t="s">
        <v>5537</v>
      </c>
      <c r="AR31" s="7"/>
      <c r="AS31" s="6"/>
      <c r="AT31" s="7"/>
      <c r="AU31" s="3" t="s">
        <v>5537</v>
      </c>
      <c r="AV31" s="24" t="s">
        <v>5537</v>
      </c>
      <c r="AW31" s="24" t="s">
        <v>5537</v>
      </c>
      <c r="AX31" s="24" t="s">
        <v>5537</v>
      </c>
      <c r="AY31" s="24" t="s">
        <v>5537</v>
      </c>
      <c r="AZ31" s="24" t="s">
        <v>6293</v>
      </c>
      <c r="BA31" s="24" t="s">
        <v>5537</v>
      </c>
      <c r="BB31" s="24" t="s">
        <v>5537</v>
      </c>
      <c r="BC31" s="24" t="s">
        <v>5537</v>
      </c>
      <c r="BD31" s="24" t="s">
        <v>5537</v>
      </c>
      <c r="BE31" s="24" t="s">
        <v>5537</v>
      </c>
      <c r="BF31" s="24" t="s">
        <v>5537</v>
      </c>
      <c r="BG31" s="24" t="s">
        <v>5537</v>
      </c>
      <c r="BH31" s="24" t="s">
        <v>6294</v>
      </c>
      <c r="BI31" s="9" t="s">
        <v>6295</v>
      </c>
      <c r="BJ31" s="14"/>
      <c r="BK31" s="14" t="s">
        <v>5537</v>
      </c>
      <c r="BL31" s="14" t="str">
        <f>_xlfn.XLOOKUP(B31,'[4]cell downs 18042026 17h'!$B:$B,'[4]cell downs 18042026 17h'!$B:$B,"")</f>
        <v/>
      </c>
      <c r="BM31" s="14" t="str">
        <f>_xlfn.XLOOKUP(B31,'[5]Cells Huawei 19042026 15h'!$B:$B,'[5]Cells Huawei 19042026 15h'!$B:$B,"")</f>
        <v/>
      </c>
      <c r="BN31" s="9" t="str">
        <f>_xlfn.XLOOKUP(B31,'[6]cells down 19042026 9H40'!$B:$B,'[6]cells down 19042026 9H40'!$B:$B,"")</f>
        <v/>
      </c>
      <c r="BO31" s="9" t="s">
        <v>5537</v>
      </c>
      <c r="BP31" s="9" t="s">
        <v>1713</v>
      </c>
    </row>
    <row r="32" spans="1:68" s="9" customFormat="1" ht="31" customHeight="1" x14ac:dyDescent="0.35">
      <c r="A32" s="1" t="s">
        <v>2036</v>
      </c>
      <c r="B32" s="8" t="s">
        <v>2037</v>
      </c>
      <c r="C32" s="3" t="str">
        <f>_xlfn.XLOOKUP(B32,'[1]daily break down'!$D:$D,'[1]daily break down'!$E:$E,"")</f>
        <v>Yaounde</v>
      </c>
      <c r="D32" s="1" t="s">
        <v>21</v>
      </c>
      <c r="E32" s="1" t="s">
        <v>30</v>
      </c>
      <c r="F32" s="3" t="s">
        <v>37</v>
      </c>
      <c r="G32" s="1" t="s">
        <v>38</v>
      </c>
      <c r="H32" s="41" t="str">
        <f>_xlfn.XLOOKUP(B32,[2]CALCULATION!$B:$B,[2]CALCULATION!$H:$H,"")</f>
        <v>ZTE</v>
      </c>
      <c r="I32" s="34">
        <v>3.4843679105563679</v>
      </c>
      <c r="J32" s="34">
        <v>9.195320503491395</v>
      </c>
      <c r="K32" s="34">
        <v>9.1744534618600397</v>
      </c>
      <c r="L32" s="34">
        <v>9.227762510950738</v>
      </c>
      <c r="M32" s="34">
        <v>13.025207386290678</v>
      </c>
      <c r="N32" s="34">
        <v>24.07815830700876</v>
      </c>
      <c r="O32" s="34">
        <v>0</v>
      </c>
      <c r="P32" s="34">
        <v>2.9564852625180862</v>
      </c>
      <c r="Q32" s="34">
        <v>2.8731241064625768</v>
      </c>
      <c r="R32" s="34">
        <v>3.2196775132478965</v>
      </c>
      <c r="S32" s="109">
        <v>0.76334135198454478</v>
      </c>
      <c r="T32" s="109">
        <f>_xlfn.XLOOKUP(B32,'[3]Nur des jours'!$B:$B,'[3]Nur des jours'!$U:$U,"")</f>
        <v>2.9626918697725384</v>
      </c>
      <c r="U32" s="109">
        <v>16.532974919599468</v>
      </c>
      <c r="V32" s="109">
        <v>17.700887188135827</v>
      </c>
      <c r="W32" s="109">
        <v>2.9626918697725384</v>
      </c>
      <c r="X32" s="109">
        <v>6.7759742946583232</v>
      </c>
      <c r="Y32" s="109">
        <v>4.5641035518915176</v>
      </c>
      <c r="Z32" s="109">
        <v>22.417337979014537</v>
      </c>
      <c r="AA32" s="109">
        <v>35.749219536972838</v>
      </c>
      <c r="AB32" s="109">
        <v>6.4995840859736385</v>
      </c>
      <c r="AC32" s="109">
        <v>0</v>
      </c>
      <c r="AD32" s="109">
        <v>5.5267186538415771</v>
      </c>
      <c r="AE32" s="109">
        <v>18.389713582910289</v>
      </c>
      <c r="AF32" s="109">
        <v>18.389713582910289</v>
      </c>
      <c r="AG32" s="57" t="str">
        <f>_xlfn.XLOOKUP(B32,[3]CALCULATION!$B:$B,[3]CALCULATION!$M:$M,"")</f>
        <v>Operationnel</v>
      </c>
      <c r="AH32" s="57"/>
      <c r="AI32" s="56" t="str" cm="1">
        <f t="array" ref="AI32">IFERROR(_xlfn.IFS(
AK32="MPR ISSUE","PDH",
AK32="BSS Hardware Issue","BSS",
AK32="Sites strategiques, MLL, Pylone, etc.","ENVTECH",
AK32="AKTIVCO DEFAUT GE &amp; POWER Cabinet","AKTIVCO",
AK32="AKTIVCO Coupure ENEO &amp; Baisse de tension","AKTIVCO GRID ONLY",
AK32="Coupure ENEO &amp; Baisse de tension","IHS GRID ONLY",
AK32="Defaut GE &amp; POWER Cabinet","IHS",
AK32="Sharing","Partners",
AK32="Sites strategiques &amp; DataCenter","SST &amp; DC",
AK32="Exclu","Exclu",
AK32="SAT","SAT",
AK32="SPARE-ISSUE","SPARE-ISSUE",
AK32="Fiber CAmtel","TRANS_FO_CAMTEL",
AK32="Fiber AOF","Fiber AOF",
AK32="Projet OCM (HUAWEI)","TRAVAUX-HUAWEI",
AK32="Projet OCM (NOKIA)","TRAVAUX-NOKIA",
AK32="ACCESS-ISSUE","ACCESS-ISSUE",
AK32="Projet OCM (ZTE, NOKIA, autres projets)","TRAVAUX OCM",
AK32="No root CAuse","No root cause",
AK32="ODU HS","PDH",
AK32="IP &amp; VLAN","PDH",
AK32="Warehouse HUAWEI","SPARE-ISSUE",
AK32="SPARE-HS","SPARE-ISSUE",
AK32="Power Telco","BSS",AK32="no impacts","no impacts"
),"")</f>
        <v>AKTIVCO GRID ONLY</v>
      </c>
      <c r="AJ32" s="56" t="str" cm="1">
        <f t="array" ref="AJ32">IFERROR(_xlfn.IFS(
AK32="MPR ISSUE","TX ISSUE",
AK32="BSS Hardware Issue","RAN ISSUE",
AK32="Sites strategiques, MLL, Pylone, etc.","ENVTECH",
AK32="AKTIVCO DEFAUT GE &amp; POWER Cabinet","POWER ISSUE",
AK32="AKTIVCO Coupure ENEO &amp; Baisse de tension","POWER ISSUE",
AK32="Coupure ENEO &amp; Baisse de tension","POWER ISSUE",
AK32="Defaut GE &amp; POWER Cabinet","POWER ISSUE",
AK32="Sharing","POWER ISSUE",
AK32="Sites strategiques &amp; DataCenter","POWER ISSUE",
AK32="Exclu","Exclu",
AK32="SAT","TX ISSUE",
AK32="SPARE-ISSUE","SPARE-ISSUE",
AK32="Fiber CAmtel","TX ISSUE",
AK32="Fiber AOF","TX ISSUE",
AK32="Projet OCM (HUAWEI)","TRAVAUX-HUAWEI",
AK32="Projet OCM (NOKIA)","TRAVAUX -NOKIA",
AK32="ACCESS-ISSUE","ACCESS-ISSUE",
AK32="Projet OCM (ZTE, NOKIA, autres projets)","TRAVAUX OCM",
AK32="No root CAuse","No root cause",
AK32="ODU HS","TX ISSUE",
AK32="IP &amp; VLAN","TX ISSUE",
AK32="Warehouse HUAWEI","SPARE-ISSUE",
AK32="SPARE-HS","SPARE-ISSUE",
AK32="Power Telco","RAN ISSUE",AK32="no impacts","no impacts"
),"")</f>
        <v>POWER ISSUE</v>
      </c>
      <c r="AK32" s="81" t="s">
        <v>5327</v>
      </c>
      <c r="AL32" s="56" t="str" cm="1">
        <f t="array" ref="AL32">IFERROR(_xlfn.IFS(
AK32="MPR ISSUE","ACTIVE",
AK32="BSS Hardware Issue","ACTIVE",
AK32="Sites strategiques, MLL, Pylone, etc.","PASSIVE",
AK32="AKTIVCO DEFAUT GE &amp; POWER Cabinet","PASSIVE",
AK32="AKTIVCO Coupure ENEO &amp; Baisse de tension","PASSIVE",
AK32="Coupure ENEO &amp; Baisse de tension","PASSIVE",
AK32="Defaut GE &amp; POWER Cabinet","PASSIVE",
AK32="Sharing","PASSIVE",
AK32="Sites strategiques &amp; DataCenter","PASSIVE",
AK32="Exclu","Exclu",
AK32="SAT","ACTIVE",
AK32="SPARE-ISSUE","SPARE-ISSUE",
AK32="Fiber CAmtel","ACTIVE",
AK32="Fiber AOF","ACTIVE",
AK32="Projet OCM (HUAWEI)","PLANNED WORKS",
AK32="Projet OCM (NOKIA)","PLANNED WORKS",
AK32="ACCESS-ISSUE","ACCESS-ISSUE",
AK32="Projet OCM (ZTE, NOKIA, autres projets)","PLANNED WORKS",
AK32="No root CAuse","No root cause",
AK32="ODU HS","ACTIVE",
AK32="IP &amp; VLAN","ACTIVE",
AK32="Warehouse HUAWEI","SPARE-ISSUE",
AK32="SPARE-HS","SPARE-ISSUE",
AK32="Power Telco","ACTIVE", AK32="no impacts","no impacts"
),"")</f>
        <v>PASSIVE</v>
      </c>
      <c r="AM32" s="108" t="s">
        <v>5771</v>
      </c>
      <c r="AN32" s="117" t="s">
        <v>2037</v>
      </c>
      <c r="AP32" s="23" t="s">
        <v>5537</v>
      </c>
      <c r="AQ32" s="23" t="s">
        <v>5537</v>
      </c>
      <c r="AR32" s="7"/>
      <c r="AS32" s="6"/>
      <c r="AT32" s="7"/>
      <c r="AU32" s="3" t="s">
        <v>5537</v>
      </c>
      <c r="AV32" s="24" t="s">
        <v>5537</v>
      </c>
      <c r="AW32" s="24" t="s">
        <v>5537</v>
      </c>
      <c r="AX32" s="24" t="s">
        <v>5537</v>
      </c>
      <c r="AY32" s="24" t="s">
        <v>5537</v>
      </c>
      <c r="AZ32" s="24" t="s">
        <v>5537</v>
      </c>
      <c r="BA32" s="24" t="s">
        <v>5771</v>
      </c>
      <c r="BB32" s="24" t="s">
        <v>5537</v>
      </c>
      <c r="BC32" s="24" t="s">
        <v>5537</v>
      </c>
      <c r="BD32" s="24" t="s">
        <v>5537</v>
      </c>
      <c r="BE32" s="24" t="s">
        <v>5537</v>
      </c>
      <c r="BF32" s="24" t="s">
        <v>5537</v>
      </c>
      <c r="BG32" s="24" t="s">
        <v>5537</v>
      </c>
      <c r="BH32" s="24" t="s">
        <v>5537</v>
      </c>
      <c r="BI32" s="9" t="s">
        <v>5537</v>
      </c>
      <c r="BJ32" s="14"/>
      <c r="BK32" s="14" t="s">
        <v>5537</v>
      </c>
      <c r="BL32" s="14" t="str">
        <f>_xlfn.XLOOKUP(B32,'[4]cell downs 18042026 17h'!$B:$B,'[4]cell downs 18042026 17h'!$B:$B,"")</f>
        <v/>
      </c>
      <c r="BM32" s="14" t="str">
        <f>_xlfn.XLOOKUP(B32,'[5]Cells Huawei 19042026 15h'!$B:$B,'[5]Cells Huawei 19042026 15h'!$B:$B,"")</f>
        <v/>
      </c>
      <c r="BN32" s="9" t="str">
        <f>_xlfn.XLOOKUP(B32,'[6]cells down 19042026 9H40'!$B:$B,'[6]cells down 19042026 9H40'!$B:$B,"")</f>
        <v/>
      </c>
      <c r="BO32" s="9" t="s">
        <v>5537</v>
      </c>
      <c r="BP32" s="9" t="s">
        <v>12</v>
      </c>
    </row>
    <row r="33" spans="1:68" s="9" customFormat="1" ht="28.5" customHeight="1" x14ac:dyDescent="0.35">
      <c r="A33" s="1" t="s">
        <v>2595</v>
      </c>
      <c r="B33" s="8" t="s">
        <v>2596</v>
      </c>
      <c r="C33" s="3" t="str">
        <f>_xlfn.XLOOKUP(B33,'[1]daily break down'!$D:$D,'[1]daily break down'!$E:$E,"")</f>
        <v>NORD-OUEST</v>
      </c>
      <c r="D33" s="1" t="s">
        <v>11</v>
      </c>
      <c r="E33" s="1" t="s">
        <v>12</v>
      </c>
      <c r="F33" s="3" t="s">
        <v>51</v>
      </c>
      <c r="G33" s="1" t="s">
        <v>52</v>
      </c>
      <c r="H33" s="39" t="str">
        <f>_xlfn.XLOOKUP(B33,[2]CALCULATION!$B:$B,[2]CALCULATION!$H:$H,"")</f>
        <v>Huawei</v>
      </c>
      <c r="I33" s="34">
        <v>16.298675495743836</v>
      </c>
      <c r="J33" s="34">
        <v>11.220315295648525</v>
      </c>
      <c r="K33" s="34">
        <v>12.546995431366339</v>
      </c>
      <c r="L33" s="34">
        <v>11.037684093678394</v>
      </c>
      <c r="M33" s="34">
        <v>35.833722138040642</v>
      </c>
      <c r="N33" s="34">
        <v>35.428384313121192</v>
      </c>
      <c r="O33" s="34">
        <v>0</v>
      </c>
      <c r="P33" s="34">
        <v>0</v>
      </c>
      <c r="Q33" s="34">
        <v>1.4945082226845074</v>
      </c>
      <c r="R33" s="34">
        <v>0</v>
      </c>
      <c r="S33" s="109">
        <v>0</v>
      </c>
      <c r="T33" s="109">
        <f>_xlfn.XLOOKUP(B33,'[3]Nur des jours'!$B:$B,'[3]Nur des jours'!$U:$U,"")</f>
        <v>0</v>
      </c>
      <c r="U33" s="109">
        <v>7.8033818162102344</v>
      </c>
      <c r="V33" s="109">
        <v>12.650331875137333</v>
      </c>
      <c r="W33" s="109">
        <v>0</v>
      </c>
      <c r="X33" s="109">
        <v>0</v>
      </c>
      <c r="Y33" s="109">
        <v>0</v>
      </c>
      <c r="Z33" s="109">
        <v>1.3968254987401298</v>
      </c>
      <c r="AA33" s="109">
        <v>18.491409199476077</v>
      </c>
      <c r="AB33" s="109">
        <v>49.629315732251257</v>
      </c>
      <c r="AC33" s="109">
        <v>32.372936225315634</v>
      </c>
      <c r="AD33" s="109">
        <v>41.310933627099971</v>
      </c>
      <c r="AE33" s="109">
        <v>18.491409199476077</v>
      </c>
      <c r="AF33" s="109">
        <v>18.491409199476077</v>
      </c>
      <c r="AG33" s="57" t="str">
        <f>_xlfn.XLOOKUP(B33,[3]CALCULATION!$B:$B,[3]CALCULATION!$M:$M,"")</f>
        <v>Operationnel</v>
      </c>
      <c r="AH33" s="57"/>
      <c r="AI33" s="56" t="str" cm="1">
        <f t="array" ref="AI33">IFERROR(_xlfn.IFS(
AK33="MPR ISSUE","PDH",
AK33="BSS Hardware Issue","BSS",
AK33="Sites strategiques, MLL, Pylone, etc.","ENVTECH",
AK33="AKTIVCO DEFAUT GE &amp; POWER Cabinet","AKTIVCO",
AK33="AKTIVCO Coupure ENEO &amp; Baisse de tension","AKTIVCO GRID ONLY",
AK33="Coupure ENEO &amp; Baisse de tension","IHS GRID ONLY",
AK33="Defaut GE &amp; POWER Cabinet","IHS",
AK33="Sharing","Partners",
AK33="Sites strategiques &amp; DataCenter","SST &amp; DC",
AK33="Exclu","Exclu",
AK33="SAT","SAT",
AK33="SPARE-ISSUE","SPARE-ISSUE",
AK33="Fiber CAmtel","TRANS_FO_CAMTEL",
AK33="Fiber AOF","Fiber AOF",
AK33="Projet OCM (HUAWEI)","TRAVAUX-HUAWEI",
AK33="Projet OCM (NOKIA)","TRAVAUX-NOKIA",
AK33="ACCESS-ISSUE","ACCESS-ISSUE",
AK33="Projet OCM (ZTE, NOKIA, autres projets)","TRAVAUX OCM",
AK33="No root CAuse","No root cause",
AK33="ODU HS","PDH",
AK33="IP &amp; VLAN","PDH",
AK33="Warehouse HUAWEI","SPARE-ISSUE",
AK33="SPARE-HS","SPARE-ISSUE",
AK33="Power Telco","BSS",AK33="no impacts","no impacts"
),"")</f>
        <v>IHS</v>
      </c>
      <c r="AJ33" s="56" t="str" cm="1">
        <f t="array" ref="AJ33">IFERROR(_xlfn.IFS(
AK33="MPR ISSUE","TX ISSUE",
AK33="BSS Hardware Issue","RAN ISSUE",
AK33="Sites strategiques, MLL, Pylone, etc.","ENVTECH",
AK33="AKTIVCO DEFAUT GE &amp; POWER Cabinet","POWER ISSUE",
AK33="AKTIVCO Coupure ENEO &amp; Baisse de tension","POWER ISSUE",
AK33="Coupure ENEO &amp; Baisse de tension","POWER ISSUE",
AK33="Defaut GE &amp; POWER Cabinet","POWER ISSUE",
AK33="Sharing","POWER ISSUE",
AK33="Sites strategiques &amp; DataCenter","POWER ISSUE",
AK33="Exclu","Exclu",
AK33="SAT","TX ISSUE",
AK33="SPARE-ISSUE","SPARE-ISSUE",
AK33="Fiber CAmtel","TX ISSUE",
AK33="Fiber AOF","TX ISSUE",
AK33="Projet OCM (HUAWEI)","TRAVAUX-HUAWEI",
AK33="Projet OCM (NOKIA)","TRAVAUX -NOKIA",
AK33="ACCESS-ISSUE","ACCESS-ISSUE",
AK33="Projet OCM (ZTE, NOKIA, autres projets)","TRAVAUX OCM",
AK33="No root CAuse","No root cause",
AK33="ODU HS","TX ISSUE",
AK33="IP &amp; VLAN","TX ISSUE",
AK33="Warehouse HUAWEI","SPARE-ISSUE",
AK33="SPARE-HS","SPARE-ISSUE",
AK33="Power Telco","RAN ISSUE",AK33="no impacts","no impacts"
),"")</f>
        <v>POWER ISSUE</v>
      </c>
      <c r="AK33" s="81" t="s">
        <v>5330</v>
      </c>
      <c r="AL33" s="56" t="str" cm="1">
        <f t="array" ref="AL33">IFERROR(_xlfn.IFS(
AK33="MPR ISSUE","ACTIVE",
AK33="BSS Hardware Issue","ACTIVE",
AK33="Sites strategiques, MLL, Pylone, etc.","PASSIVE",
AK33="AKTIVCO DEFAUT GE &amp; POWER Cabinet","PASSIVE",
AK33="AKTIVCO Coupure ENEO &amp; Baisse de tension","PASSIVE",
AK33="Coupure ENEO &amp; Baisse de tension","PASSIVE",
AK33="Defaut GE &amp; POWER Cabinet","PASSIVE",
AK33="Sharing","PASSIVE",
AK33="Sites strategiques &amp; DataCenter","PASSIVE",
AK33="Exclu","Exclu",
AK33="SAT","ACTIVE",
AK33="SPARE-ISSUE","SPARE-ISSUE",
AK33="Fiber CAmtel","ACTIVE",
AK33="Fiber AOF","ACTIVE",
AK33="Projet OCM (HUAWEI)","PLANNED WORKS",
AK33="Projet OCM (NOKIA)","PLANNED WORKS",
AK33="ACCESS-ISSUE","ACCESS-ISSUE",
AK33="Projet OCM (ZTE, NOKIA, autres projets)","PLANNED WORKS",
AK33="No root CAuse","No root cause",
AK33="ODU HS","ACTIVE",
AK33="IP &amp; VLAN","ACTIVE",
AK33="Warehouse HUAWEI","SPARE-ISSUE",
AK33="SPARE-HS","SPARE-ISSUE",
AK33="Power Telco","ACTIVE", AK33="no impacts","no impacts"
),"")</f>
        <v>PASSIVE</v>
      </c>
      <c r="AM33" s="108" t="s">
        <v>5772</v>
      </c>
      <c r="AN33" s="227" t="s">
        <v>1848</v>
      </c>
      <c r="AO33" s="9" t="s">
        <v>5619</v>
      </c>
      <c r="AP33" s="23" t="s">
        <v>5537</v>
      </c>
      <c r="AQ33" s="23" t="s">
        <v>5537</v>
      </c>
      <c r="AR33" s="7"/>
      <c r="AS33" s="6"/>
      <c r="AT33" s="7"/>
      <c r="AU33" s="3" t="s">
        <v>5537</v>
      </c>
      <c r="AV33" s="24" t="s">
        <v>5537</v>
      </c>
      <c r="AW33" s="24" t="s">
        <v>5537</v>
      </c>
      <c r="AX33" s="24" t="s">
        <v>5537</v>
      </c>
      <c r="AY33" s="24" t="s">
        <v>5537</v>
      </c>
      <c r="AZ33" s="24" t="s">
        <v>5537</v>
      </c>
      <c r="BA33" s="24" t="s">
        <v>5537</v>
      </c>
      <c r="BB33" s="24" t="s">
        <v>5537</v>
      </c>
      <c r="BC33" s="24" t="s">
        <v>5537</v>
      </c>
      <c r="BD33" s="24" t="s">
        <v>5537</v>
      </c>
      <c r="BE33" s="24" t="s">
        <v>6296</v>
      </c>
      <c r="BF33" s="24" t="s">
        <v>6297</v>
      </c>
      <c r="BG33" s="24" t="s">
        <v>6298</v>
      </c>
      <c r="BH33" s="24" t="s">
        <v>6299</v>
      </c>
      <c r="BI33" s="9" t="s">
        <v>5537</v>
      </c>
      <c r="BJ33" s="14"/>
      <c r="BK33" s="14" t="s">
        <v>5537</v>
      </c>
      <c r="BL33" s="14" t="str">
        <f>_xlfn.XLOOKUP(B33,'[4]cell downs 18042026 17h'!$B:$B,'[4]cell downs 18042026 17h'!$B:$B,"")</f>
        <v/>
      </c>
      <c r="BM33" s="14" t="str">
        <f>_xlfn.XLOOKUP(B33,'[5]Cells Huawei 19042026 15h'!$B:$B,'[5]Cells Huawei 19042026 15h'!$B:$B,"")</f>
        <v/>
      </c>
      <c r="BN33" s="9" t="str">
        <f>_xlfn.XLOOKUP(B33,'[6]cells down 19042026 9H40'!$B:$B,'[6]cells down 19042026 9H40'!$B:$B,"")</f>
        <v/>
      </c>
      <c r="BO33" s="9" t="s">
        <v>2596</v>
      </c>
      <c r="BP33" s="9" t="s">
        <v>5537</v>
      </c>
    </row>
    <row r="34" spans="1:68" s="9" customFormat="1" x14ac:dyDescent="0.35">
      <c r="A34" s="1" t="s">
        <v>2593</v>
      </c>
      <c r="B34" s="8" t="s">
        <v>2594</v>
      </c>
      <c r="C34" s="3" t="str">
        <f>_xlfn.XLOOKUP(B34,'[1]daily break down'!$D:$D,'[1]daily break down'!$E:$E,"")</f>
        <v>NORD-OUEST</v>
      </c>
      <c r="D34" s="1" t="s">
        <v>11</v>
      </c>
      <c r="E34" s="1" t="s">
        <v>12</v>
      </c>
      <c r="F34" s="3" t="s">
        <v>51</v>
      </c>
      <c r="G34" s="1" t="s">
        <v>52</v>
      </c>
      <c r="H34" s="39" t="str">
        <f>_xlfn.XLOOKUP(B34,[2]CALCULATION!$B:$B,[2]CALCULATION!$H:$H,"")</f>
        <v>Huawei</v>
      </c>
      <c r="I34" s="34">
        <v>16.300191477400816</v>
      </c>
      <c r="J34" s="34">
        <v>11.879588965651065</v>
      </c>
      <c r="K34" s="34">
        <v>9.2782357825889701</v>
      </c>
      <c r="L34" s="34">
        <v>0</v>
      </c>
      <c r="M34" s="34">
        <v>0</v>
      </c>
      <c r="N34" s="34">
        <v>0</v>
      </c>
      <c r="O34" s="34">
        <v>0</v>
      </c>
      <c r="P34" s="34">
        <v>0</v>
      </c>
      <c r="Q34" s="34">
        <v>1.4938661598650813</v>
      </c>
      <c r="R34" s="34">
        <v>0</v>
      </c>
      <c r="S34" s="109">
        <v>0</v>
      </c>
      <c r="T34" s="109">
        <f>_xlfn.XLOOKUP(B34,'[3]Nur des jours'!$B:$B,'[3]Nur des jours'!$U:$U,"")</f>
        <v>0</v>
      </c>
      <c r="U34" s="109">
        <v>7.6873646317555711</v>
      </c>
      <c r="V34" s="109">
        <v>13.50973295893937</v>
      </c>
      <c r="W34" s="109">
        <v>0</v>
      </c>
      <c r="X34" s="109">
        <v>0</v>
      </c>
      <c r="Y34" s="109">
        <v>0</v>
      </c>
      <c r="Z34" s="109">
        <v>1.396504467330417</v>
      </c>
      <c r="AA34" s="109">
        <v>18.491409199476077</v>
      </c>
      <c r="AB34" s="109">
        <v>49.624428920792298</v>
      </c>
      <c r="AC34" s="109">
        <v>32.372936225315634</v>
      </c>
      <c r="AD34" s="109">
        <v>41.310933627099971</v>
      </c>
      <c r="AE34" s="109">
        <v>18.491409199476077</v>
      </c>
      <c r="AF34" s="109">
        <v>18.491409199476077</v>
      </c>
      <c r="AG34" s="57" t="str">
        <f>_xlfn.XLOOKUP(B34,[3]CALCULATION!$B:$B,[3]CALCULATION!$M:$M,"")</f>
        <v>Operationnel</v>
      </c>
      <c r="AH34" s="57"/>
      <c r="AI34" s="56" t="str" cm="1">
        <f t="array" ref="AI34">IFERROR(_xlfn.IFS(
AK34="MPR ISSUE","PDH",
AK34="BSS Hardware Issue","BSS",
AK34="Sites strategiques, MLL, Pylone, etc.","ENVTECH",
AK34="AKTIVCO DEFAUT GE &amp; POWER Cabinet","AKTIVCO",
AK34="AKTIVCO Coupure ENEO &amp; Baisse de tension","AKTIVCO GRID ONLY",
AK34="Coupure ENEO &amp; Baisse de tension","IHS GRID ONLY",
AK34="Defaut GE &amp; POWER Cabinet","IHS",
AK34="Sharing","Partners",
AK34="Sites strategiques &amp; DataCenter","SST &amp; DC",
AK34="Exclu","Exclu",
AK34="SAT","SAT",
AK34="SPARE-ISSUE","SPARE-ISSUE",
AK34="Fiber CAmtel","TRANS_FO_CAMTEL",
AK34="Fiber AOF","Fiber AOF",
AK34="Projet OCM (HUAWEI)","TRAVAUX-HUAWEI",
AK34="Projet OCM (NOKIA)","TRAVAUX-NOKIA",
AK34="ACCESS-ISSUE","ACCESS-ISSUE",
AK34="Projet OCM (ZTE, NOKIA, autres projets)","TRAVAUX OCM",
AK34="No root CAuse","No root cause",
AK34="ODU HS","PDH",
AK34="IP &amp; VLAN","PDH",
AK34="Warehouse HUAWEI","SPARE-ISSUE",
AK34="SPARE-HS","SPARE-ISSUE",
AK34="Power Telco","BSS",AK34="no impacts","no impacts"
),"")</f>
        <v>IHS</v>
      </c>
      <c r="AJ34" s="56" t="str" cm="1">
        <f t="array" ref="AJ34">IFERROR(_xlfn.IFS(
AK34="MPR ISSUE","TX ISSUE",
AK34="BSS Hardware Issue","RAN ISSUE",
AK34="Sites strategiques, MLL, Pylone, etc.","ENVTECH",
AK34="AKTIVCO DEFAUT GE &amp; POWER Cabinet","POWER ISSUE",
AK34="AKTIVCO Coupure ENEO &amp; Baisse de tension","POWER ISSUE",
AK34="Coupure ENEO &amp; Baisse de tension","POWER ISSUE",
AK34="Defaut GE &amp; POWER Cabinet","POWER ISSUE",
AK34="Sharing","POWER ISSUE",
AK34="Sites strategiques &amp; DataCenter","POWER ISSUE",
AK34="Exclu","Exclu",
AK34="SAT","TX ISSUE",
AK34="SPARE-ISSUE","SPARE-ISSUE",
AK34="Fiber CAmtel","TX ISSUE",
AK34="Fiber AOF","TX ISSUE",
AK34="Projet OCM (HUAWEI)","TRAVAUX-HUAWEI",
AK34="Projet OCM (NOKIA)","TRAVAUX -NOKIA",
AK34="ACCESS-ISSUE","ACCESS-ISSUE",
AK34="Projet OCM (ZTE, NOKIA, autres projets)","TRAVAUX OCM",
AK34="No root CAuse","No root cause",
AK34="ODU HS","TX ISSUE",
AK34="IP &amp; VLAN","TX ISSUE",
AK34="Warehouse HUAWEI","SPARE-ISSUE",
AK34="SPARE-HS","SPARE-ISSUE",
AK34="Power Telco","RAN ISSUE",AK34="no impacts","no impacts"
),"")</f>
        <v>POWER ISSUE</v>
      </c>
      <c r="AK34" s="81" t="s">
        <v>5330</v>
      </c>
      <c r="AL34" s="56" t="str" cm="1">
        <f t="array" ref="AL34">IFERROR(_xlfn.IFS(
AK34="MPR ISSUE","ACTIVE",
AK34="BSS Hardware Issue","ACTIVE",
AK34="Sites strategiques, MLL, Pylone, etc.","PASSIVE",
AK34="AKTIVCO DEFAUT GE &amp; POWER Cabinet","PASSIVE",
AK34="AKTIVCO Coupure ENEO &amp; Baisse de tension","PASSIVE",
AK34="Coupure ENEO &amp; Baisse de tension","PASSIVE",
AK34="Defaut GE &amp; POWER Cabinet","PASSIVE",
AK34="Sharing","PASSIVE",
AK34="Sites strategiques &amp; DataCenter","PASSIVE",
AK34="Exclu","Exclu",
AK34="SAT","ACTIVE",
AK34="SPARE-ISSUE","SPARE-ISSUE",
AK34="Fiber CAmtel","ACTIVE",
AK34="Fiber AOF","ACTIVE",
AK34="Projet OCM (HUAWEI)","PLANNED WORKS",
AK34="Projet OCM (NOKIA)","PLANNED WORKS",
AK34="ACCESS-ISSUE","ACCESS-ISSUE",
AK34="Projet OCM (ZTE, NOKIA, autres projets)","PLANNED WORKS",
AK34="No root CAuse","No root cause",
AK34="ODU HS","ACTIVE",
AK34="IP &amp; VLAN","ACTIVE",
AK34="Warehouse HUAWEI","SPARE-ISSUE",
AK34="SPARE-HS","SPARE-ISSUE",
AK34="Power Telco","ACTIVE", AK34="no impacts","no impacts"
),"")</f>
        <v>PASSIVE</v>
      </c>
      <c r="AM34" s="108" t="s">
        <v>5772</v>
      </c>
      <c r="AN34" s="227" t="s">
        <v>1848</v>
      </c>
      <c r="AO34" s="9" t="s">
        <v>5619</v>
      </c>
      <c r="AP34" s="23" t="s">
        <v>5537</v>
      </c>
      <c r="AQ34" s="23" t="s">
        <v>5537</v>
      </c>
      <c r="AR34" s="7"/>
      <c r="AS34" s="6"/>
      <c r="AT34" s="7"/>
      <c r="AU34" s="3" t="s">
        <v>5537</v>
      </c>
      <c r="AV34" s="24" t="s">
        <v>5537</v>
      </c>
      <c r="AW34" s="24" t="s">
        <v>5537</v>
      </c>
      <c r="AX34" s="24" t="s">
        <v>5537</v>
      </c>
      <c r="AY34" s="24" t="s">
        <v>5537</v>
      </c>
      <c r="AZ34" s="24" t="s">
        <v>5537</v>
      </c>
      <c r="BA34" s="24" t="s">
        <v>5537</v>
      </c>
      <c r="BB34" s="24" t="s">
        <v>5537</v>
      </c>
      <c r="BC34" s="24" t="s">
        <v>5537</v>
      </c>
      <c r="BD34" s="24" t="s">
        <v>5537</v>
      </c>
      <c r="BE34" s="24" t="s">
        <v>6296</v>
      </c>
      <c r="BF34" s="24" t="s">
        <v>6297</v>
      </c>
      <c r="BG34" s="24" t="s">
        <v>6298</v>
      </c>
      <c r="BH34" s="24" t="s">
        <v>6299</v>
      </c>
      <c r="BI34" s="9" t="s">
        <v>5537</v>
      </c>
      <c r="BJ34" s="14"/>
      <c r="BK34" s="14" t="s">
        <v>5537</v>
      </c>
      <c r="BL34" s="14" t="str">
        <f>_xlfn.XLOOKUP(B34,'[4]cell downs 18042026 17h'!$B:$B,'[4]cell downs 18042026 17h'!$B:$B,"")</f>
        <v/>
      </c>
      <c r="BM34" s="14" t="str">
        <f>_xlfn.XLOOKUP(B34,'[5]Cells Huawei 19042026 15h'!$B:$B,'[5]Cells Huawei 19042026 15h'!$B:$B,"")</f>
        <v/>
      </c>
      <c r="BN34" s="9" t="str">
        <f>_xlfn.XLOOKUP(B34,'[6]cells down 19042026 9H40'!$B:$B,'[6]cells down 19042026 9H40'!$B:$B,"")</f>
        <v/>
      </c>
      <c r="BO34" s="9" t="s">
        <v>2594</v>
      </c>
      <c r="BP34" s="9" t="s">
        <v>5537</v>
      </c>
    </row>
    <row r="35" spans="1:68" s="9" customFormat="1" ht="24.5" customHeight="1" x14ac:dyDescent="0.35">
      <c r="A35" s="1" t="s">
        <v>2262</v>
      </c>
      <c r="B35" s="8" t="s">
        <v>2263</v>
      </c>
      <c r="C35" s="3" t="str">
        <f>_xlfn.XLOOKUP(B35,'[1]daily break down'!$D:$D,'[1]daily break down'!$E:$E,"")</f>
        <v>CENTRE</v>
      </c>
      <c r="D35" s="1" t="s">
        <v>11</v>
      </c>
      <c r="E35" s="1" t="s">
        <v>12</v>
      </c>
      <c r="F35" s="3" t="s">
        <v>226</v>
      </c>
      <c r="G35" s="1" t="s">
        <v>1866</v>
      </c>
      <c r="H35" s="41" t="str">
        <f>_xlfn.XLOOKUP(B35,[2]CALCULATION!$B:$B,[2]CALCULATION!$H:$H,"")</f>
        <v>ZTE</v>
      </c>
      <c r="I35" s="34">
        <v>0</v>
      </c>
      <c r="J35" s="34">
        <v>0</v>
      </c>
      <c r="K35" s="34">
        <v>0</v>
      </c>
      <c r="L35" s="34">
        <v>0</v>
      </c>
      <c r="M35" s="34">
        <v>0</v>
      </c>
      <c r="N35" s="34">
        <v>0</v>
      </c>
      <c r="O35" s="34">
        <v>0</v>
      </c>
      <c r="P35" s="34">
        <v>0</v>
      </c>
      <c r="Q35" s="34">
        <v>0</v>
      </c>
      <c r="R35" s="34">
        <v>3.0926025802364636E-2</v>
      </c>
      <c r="S35" s="109">
        <v>0</v>
      </c>
      <c r="T35" s="109">
        <f>_xlfn.XLOOKUP(B35,'[3]Nur des jours'!$B:$B,'[3]Nur des jours'!$U:$U,"")</f>
        <v>1.1296560255455392</v>
      </c>
      <c r="U35" s="109">
        <v>0</v>
      </c>
      <c r="V35" s="109">
        <v>4.3422645349446661E-17</v>
      </c>
      <c r="W35" s="109">
        <v>1.1296560255455395</v>
      </c>
      <c r="X35" s="109">
        <v>0</v>
      </c>
      <c r="Y35" s="109">
        <v>0</v>
      </c>
      <c r="Z35" s="109">
        <v>0</v>
      </c>
      <c r="AA35" s="109">
        <v>17.519005059455019</v>
      </c>
      <c r="AB35" s="109">
        <v>18.684028045303954</v>
      </c>
      <c r="AC35" s="109">
        <v>0</v>
      </c>
      <c r="AD35" s="109">
        <v>13.770311209033324</v>
      </c>
      <c r="AE35" s="109">
        <v>13.868556899607057</v>
      </c>
      <c r="AF35" s="109">
        <v>13.868556899607057</v>
      </c>
      <c r="AG35" s="57" t="str">
        <f>_xlfn.XLOOKUP(B35,[3]CALCULATION!$B:$B,[3]CALCULATION!$M:$M,"")</f>
        <v>Operationnel</v>
      </c>
      <c r="AH35" s="57"/>
      <c r="AI35" s="56" t="str" cm="1">
        <f t="array" ref="AI35">IFERROR(_xlfn.IFS(
AK35="MPR ISSUE","PDH",
AK35="BSS Hardware Issue","BSS",
AK35="Sites strategiques, MLL, Pylone, etc.","ENVTECH",
AK35="AKTIVCO DEFAUT GE &amp; POWER Cabinet","AKTIVCO",
AK35="AKTIVCO Coupure ENEO &amp; Baisse de tension","AKTIVCO GRID ONLY",
AK35="Coupure ENEO &amp; Baisse de tension","IHS GRID ONLY",
AK35="Defaut GE &amp; POWER Cabinet","IHS",
AK35="Sharing","Partners",
AK35="Sites strategiques &amp; DataCenter","SST &amp; DC",
AK35="Exclu","Exclu",
AK35="SAT","SAT",
AK35="SPARE-ISSUE","SPARE-ISSUE",
AK35="Fiber CAmtel","TRANS_FO_CAMTEL",
AK35="Fiber AOF","Fiber AOF",
AK35="Projet OCM (HUAWEI)","TRAVAUX-HUAWEI",
AK35="Projet OCM (NOKIA)","TRAVAUX-NOKIA",
AK35="ACCESS-ISSUE","ACCESS-ISSUE",
AK35="Projet OCM (ZTE, NOKIA, autres projets)","TRAVAUX OCM",
AK35="No root CAuse","No root cause",
AK35="ODU HS","PDH",
AK35="IP &amp; VLAN","PDH",
AK35="Warehouse HUAWEI","SPARE-ISSUE",
AK35="SPARE-HS","SPARE-ISSUE",
AK35="Power Telco","BSS",AK35="no impacts","no impacts"
),"")</f>
        <v>No root cause</v>
      </c>
      <c r="AJ35" s="56" t="str" cm="1">
        <f t="array" ref="AJ35">IFERROR(_xlfn.IFS(
AK35="MPR ISSUE","TX ISSUE",
AK35="BSS Hardware Issue","RAN ISSUE",
AK35="Sites strategiques, MLL, Pylone, etc.","ENVTECH",
AK35="AKTIVCO DEFAUT GE &amp; POWER Cabinet","POWER ISSUE",
AK35="AKTIVCO Coupure ENEO &amp; Baisse de tension","POWER ISSUE",
AK35="Coupure ENEO &amp; Baisse de tension","POWER ISSUE",
AK35="Defaut GE &amp; POWER Cabinet","POWER ISSUE",
AK35="Sharing","POWER ISSUE",
AK35="Sites strategiques &amp; DataCenter","POWER ISSUE",
AK35="Exclu","Exclu",
AK35="SAT","TX ISSUE",
AK35="SPARE-ISSUE","SPARE-ISSUE",
AK35="Fiber CAmtel","TX ISSUE",
AK35="Fiber AOF","TX ISSUE",
AK35="Projet OCM (HUAWEI)","TRAVAUX-HUAWEI",
AK35="Projet OCM (NOKIA)","TRAVAUX -NOKIA",
AK35="ACCESS-ISSUE","ACCESS-ISSUE",
AK35="Projet OCM (ZTE, NOKIA, autres projets)","TRAVAUX OCM",
AK35="No root CAuse","No root cause",
AK35="ODU HS","TX ISSUE",
AK35="IP &amp; VLAN","TX ISSUE",
AK35="Warehouse HUAWEI","SPARE-ISSUE",
AK35="SPARE-HS","SPARE-ISSUE",
AK35="Power Telco","RAN ISSUE",AK35="no impacts","no impacts"
),"")</f>
        <v>No root cause</v>
      </c>
      <c r="AK35" s="81" t="s">
        <v>5620</v>
      </c>
      <c r="AL35" s="56" t="str" cm="1">
        <f t="array" ref="AL35">IFERROR(_xlfn.IFS(
AK35="MPR ISSUE","ACTIVE",
AK35="BSS Hardware Issue","ACTIVE",
AK35="Sites strategiques, MLL, Pylone, etc.","PASSIVE",
AK35="AKTIVCO DEFAUT GE &amp; POWER Cabinet","PASSIVE",
AK35="AKTIVCO Coupure ENEO &amp; Baisse de tension","PASSIVE",
AK35="Coupure ENEO &amp; Baisse de tension","PASSIVE",
AK35="Defaut GE &amp; POWER Cabinet","PASSIVE",
AK35="Sharing","PASSIVE",
AK35="Sites strategiques &amp; DataCenter","PASSIVE",
AK35="Exclu","Exclu",
AK35="SAT","ACTIVE",
AK35="SPARE-ISSUE","SPARE-ISSUE",
AK35="Fiber CAmtel","ACTIVE",
AK35="Fiber AOF","ACTIVE",
AK35="Projet OCM (HUAWEI)","PLANNED WORKS",
AK35="Projet OCM (NOKIA)","PLANNED WORKS",
AK35="ACCESS-ISSUE","ACCESS-ISSUE",
AK35="Projet OCM (ZTE, NOKIA, autres projets)","PLANNED WORKS",
AK35="No root CAuse","No root cause",
AK35="ODU HS","ACTIVE",
AK35="IP &amp; VLAN","ACTIVE",
AK35="Warehouse HUAWEI","SPARE-ISSUE",
AK35="SPARE-HS","SPARE-ISSUE",
AK35="Power Telco","ACTIVE", AK35="no impacts","no impacts"
),"")</f>
        <v>No root cause</v>
      </c>
      <c r="AM35" s="108" t="s">
        <v>5773</v>
      </c>
      <c r="AN35" s="117" t="s">
        <v>2263</v>
      </c>
      <c r="AP35" s="23" t="s">
        <v>5537</v>
      </c>
      <c r="AQ35" s="23" t="s">
        <v>6228</v>
      </c>
      <c r="AR35" s="7"/>
      <c r="AS35" s="6"/>
      <c r="AT35" s="7"/>
      <c r="AU35" s="3" t="s">
        <v>5537</v>
      </c>
      <c r="AV35" s="24" t="s">
        <v>5537</v>
      </c>
      <c r="AW35" s="24" t="s">
        <v>5537</v>
      </c>
      <c r="AX35" s="24" t="s">
        <v>5537</v>
      </c>
      <c r="AY35" s="24" t="s">
        <v>6300</v>
      </c>
      <c r="AZ35" s="24" t="s">
        <v>6300</v>
      </c>
      <c r="BA35" s="24" t="s">
        <v>6300</v>
      </c>
      <c r="BB35" s="24" t="s">
        <v>5537</v>
      </c>
      <c r="BC35" s="24" t="s">
        <v>5537</v>
      </c>
      <c r="BD35" s="24" t="s">
        <v>5537</v>
      </c>
      <c r="BE35" s="24" t="s">
        <v>5537</v>
      </c>
      <c r="BF35" s="24" t="s">
        <v>5537</v>
      </c>
      <c r="BG35" s="24" t="s">
        <v>5537</v>
      </c>
      <c r="BH35" s="24" t="s">
        <v>5537</v>
      </c>
      <c r="BI35" s="9" t="s">
        <v>5537</v>
      </c>
      <c r="BJ35" s="14"/>
      <c r="BK35" s="14" t="s">
        <v>5537</v>
      </c>
      <c r="BL35" s="14" t="str">
        <f>_xlfn.XLOOKUP(B35,'[4]cell downs 18042026 17h'!$B:$B,'[4]cell downs 18042026 17h'!$B:$B,"")</f>
        <v/>
      </c>
      <c r="BM35" s="14" t="str">
        <f>_xlfn.XLOOKUP(B35,'[5]Cells Huawei 19042026 15h'!$B:$B,'[5]Cells Huawei 19042026 15h'!$B:$B,"")</f>
        <v/>
      </c>
      <c r="BN35" s="9" t="str">
        <f>_xlfn.XLOOKUP(B35,'[6]cells down 19042026 9H40'!$B:$B,'[6]cells down 19042026 9H40'!$B:$B,"")</f>
        <v/>
      </c>
      <c r="BO35" s="9" t="s">
        <v>2263</v>
      </c>
      <c r="BP35" s="9" t="s">
        <v>5537</v>
      </c>
    </row>
    <row r="36" spans="1:68" s="9" customFormat="1" ht="24" customHeight="1" x14ac:dyDescent="0.35">
      <c r="A36" s="1" t="s">
        <v>94</v>
      </c>
      <c r="B36" s="8" t="s">
        <v>95</v>
      </c>
      <c r="C36" s="3" t="str">
        <f>_xlfn.XLOOKUP(B36,'[1]daily break down'!$D:$D,'[1]daily break down'!$E:$E,"")</f>
        <v>EXTREME-NORD</v>
      </c>
      <c r="D36" s="1" t="s">
        <v>11</v>
      </c>
      <c r="E36" s="1" t="s">
        <v>96</v>
      </c>
      <c r="F36" s="3" t="s">
        <v>55</v>
      </c>
      <c r="G36" s="1" t="s">
        <v>94</v>
      </c>
      <c r="H36" s="40" t="str">
        <f>_xlfn.XLOOKUP(B36,[2]CALCULATION!$B:$B,[2]CALCULATION!$H:$H,"")</f>
        <v>NOKIA</v>
      </c>
      <c r="I36" s="34">
        <v>0</v>
      </c>
      <c r="J36" s="34">
        <v>0</v>
      </c>
      <c r="K36" s="34">
        <v>0</v>
      </c>
      <c r="L36" s="34">
        <v>0</v>
      </c>
      <c r="M36" s="34">
        <v>18.542502658521219</v>
      </c>
      <c r="N36" s="34">
        <v>18.542502658521219</v>
      </c>
      <c r="O36" s="34">
        <v>18.542610871749567</v>
      </c>
      <c r="P36" s="34">
        <v>18.542556765135394</v>
      </c>
      <c r="Q36" s="34">
        <v>18.542340338678692</v>
      </c>
      <c r="R36" s="34">
        <v>18.542664978363742</v>
      </c>
      <c r="S36" s="109">
        <v>18.542827298206269</v>
      </c>
      <c r="T36" s="109">
        <f>_xlfn.XLOOKUP(B36,'[3]Nur des jours'!$B:$B,'[3]Nur des jours'!$U:$U,"")</f>
        <v>18.490553115716843</v>
      </c>
      <c r="U36" s="109">
        <v>18.542664978363742</v>
      </c>
      <c r="V36" s="109">
        <v>18.490606620951795</v>
      </c>
      <c r="W36" s="109">
        <v>18.490553115716843</v>
      </c>
      <c r="X36" s="109">
        <v>18.490713631421698</v>
      </c>
      <c r="Y36" s="109">
        <v>18.490606620951795</v>
      </c>
      <c r="Z36" s="109">
        <v>18.490232084307127</v>
      </c>
      <c r="AA36" s="109">
        <v>18.490285589542079</v>
      </c>
      <c r="AB36" s="109">
        <v>18.490339094777031</v>
      </c>
      <c r="AC36" s="109">
        <v>32.365067803316428</v>
      </c>
      <c r="AD36" s="109">
        <v>41.310933627099971</v>
      </c>
      <c r="AE36" s="109">
        <v>18.490285589542079</v>
      </c>
      <c r="AF36" s="109">
        <v>18.490285589542079</v>
      </c>
      <c r="AG36" s="57" t="str">
        <f>_xlfn.XLOOKUP(B36,[3]CALCULATION!$B:$B,[3]CALCULATION!$M:$M,"")</f>
        <v>EXCLU</v>
      </c>
      <c r="AH36" s="57"/>
      <c r="AI36" s="56" t="str" cm="1">
        <f t="array" ref="AI36">IFERROR(_xlfn.IFS(
AK36="MPR ISSUE","PDH",
AK36="BSS Hardware Issue","BSS",
AK36="Sites strategiques, MLL, Pylone, etc.","ENVTECH",
AK36="AKTIVCO DEFAUT GE &amp; POWER Cabinet","AKTIVCO",
AK36="AKTIVCO Coupure ENEO &amp; Baisse de tension","AKTIVCO GRID ONLY",
AK36="Coupure ENEO &amp; Baisse de tension","IHS GRID ONLY",
AK36="Defaut GE &amp; POWER Cabinet","IHS",
AK36="Sharing","Partners",
AK36="Sites strategiques &amp; DataCenter","SST &amp; DC",
AK36="Exclu","Exclu",
AK36="SAT","SAT",
AK36="SPARE-ISSUE","SPARE-ISSUE",
AK36="Fiber CAmtel","TRANS_FO_CAMTEL",
AK36="Fiber AOF","Fiber AOF",
AK36="Projet OCM (HUAWEI)","TRAVAUX-HUAWEI",
AK36="Projet OCM (NOKIA)","TRAVAUX-NOKIA",
AK36="ACCESS-ISSUE","ACCESS-ISSUE",
AK36="Projet OCM (ZTE, NOKIA, autres projets)","TRAVAUX OCM",
AK36="No root CAuse","No root cause",
AK36="ODU HS","PDH",
AK36="IP &amp; VLAN","PDH",
AK36="Warehouse HUAWEI","SPARE-ISSUE",
AK36="SPARE-HS","SPARE-ISSUE",
AK36="Power Telco","BSS",AK36="no impacts","no impacts"
),"")</f>
        <v>Exclu</v>
      </c>
      <c r="AJ36" s="56" t="str" cm="1">
        <f t="array" ref="AJ36">IFERROR(_xlfn.IFS(
AK36="MPR ISSUE","TX ISSUE",
AK36="BSS Hardware Issue","RAN ISSUE",
AK36="Sites strategiques, MLL, Pylone, etc.","ENVTECH",
AK36="AKTIVCO DEFAUT GE &amp; POWER Cabinet","POWER ISSUE",
AK36="AKTIVCO Coupure ENEO &amp; Baisse de tension","POWER ISSUE",
AK36="Coupure ENEO &amp; Baisse de tension","POWER ISSUE",
AK36="Defaut GE &amp; POWER Cabinet","POWER ISSUE",
AK36="Sharing","POWER ISSUE",
AK36="Sites strategiques &amp; DataCenter","POWER ISSUE",
AK36="Exclu","Exclu",
AK36="SAT","TX ISSUE",
AK36="SPARE-ISSUE","SPARE-ISSUE",
AK36="Fiber CAmtel","TX ISSUE",
AK36="Fiber AOF","TX ISSUE",
AK36="Projet OCM (HUAWEI)","TRAVAUX-HUAWEI",
AK36="Projet OCM (NOKIA)","TRAVAUX -NOKIA",
AK36="ACCESS-ISSUE","ACCESS-ISSUE",
AK36="Projet OCM (ZTE, NOKIA, autres projets)","TRAVAUX OCM",
AK36="No root CAuse","No root cause",
AK36="ODU HS","TX ISSUE",
AK36="IP &amp; VLAN","TX ISSUE",
AK36="Warehouse HUAWEI","SPARE-ISSUE",
AK36="SPARE-HS","SPARE-ISSUE",
AK36="Power Telco","RAN ISSUE",AK36="no impacts","no impacts"
),"")</f>
        <v>Exclu</v>
      </c>
      <c r="AK36" s="81" t="s">
        <v>5559</v>
      </c>
      <c r="AL36" s="56" t="str" cm="1">
        <f t="array" ref="AL36">IFERROR(_xlfn.IFS(
AK36="MPR ISSUE","ACTIVE",
AK36="BSS Hardware Issue","ACTIVE",
AK36="Sites strategiques, MLL, Pylone, etc.","PASSIVE",
AK36="AKTIVCO DEFAUT GE &amp; POWER Cabinet","PASSIVE",
AK36="AKTIVCO Coupure ENEO &amp; Baisse de tension","PASSIVE",
AK36="Coupure ENEO &amp; Baisse de tension","PASSIVE",
AK36="Defaut GE &amp; POWER Cabinet","PASSIVE",
AK36="Sharing","PASSIVE",
AK36="Sites strategiques &amp; DataCenter","PASSIVE",
AK36="Exclu","Exclu",
AK36="SAT","ACTIVE",
AK36="SPARE-ISSUE","SPARE-ISSUE",
AK36="Fiber CAmtel","ACTIVE",
AK36="Fiber AOF","ACTIVE",
AK36="Projet OCM (HUAWEI)","PLANNED WORKS",
AK36="Projet OCM (NOKIA)","PLANNED WORKS",
AK36="ACCESS-ISSUE","ACCESS-ISSUE",
AK36="Projet OCM (ZTE, NOKIA, autres projets)","PLANNED WORKS",
AK36="No root CAuse","No root cause",
AK36="ODU HS","ACTIVE",
AK36="IP &amp; VLAN","ACTIVE",
AK36="Warehouse HUAWEI","SPARE-ISSUE",
AK36="SPARE-HS","SPARE-ISSUE",
AK36="Power Telco","ACTIVE", AK36="no impacts","no impacts"
),"")</f>
        <v>Exclu</v>
      </c>
      <c r="AM36" s="108" t="s">
        <v>5537</v>
      </c>
      <c r="AN36" s="117" t="s">
        <v>95</v>
      </c>
      <c r="AP36" s="23" t="s">
        <v>5537</v>
      </c>
      <c r="AQ36" s="23" t="s">
        <v>6229</v>
      </c>
      <c r="AR36" s="7"/>
      <c r="AS36" s="6"/>
      <c r="AT36" s="7"/>
      <c r="AU36" s="3" t="s">
        <v>5537</v>
      </c>
      <c r="AV36" s="24" t="s">
        <v>5537</v>
      </c>
      <c r="AW36" s="24" t="s">
        <v>5537</v>
      </c>
      <c r="AX36" s="24" t="s">
        <v>5537</v>
      </c>
      <c r="AY36" s="24" t="s">
        <v>5537</v>
      </c>
      <c r="AZ36" s="24" t="s">
        <v>5537</v>
      </c>
      <c r="BA36" s="24" t="s">
        <v>5537</v>
      </c>
      <c r="BB36" s="24" t="s">
        <v>5537</v>
      </c>
      <c r="BC36" s="24" t="s">
        <v>5537</v>
      </c>
      <c r="BD36" s="24" t="s">
        <v>5537</v>
      </c>
      <c r="BE36" s="24" t="s">
        <v>5537</v>
      </c>
      <c r="BF36" s="24" t="s">
        <v>5537</v>
      </c>
      <c r="BG36" s="24" t="s">
        <v>5537</v>
      </c>
      <c r="BH36" s="24" t="s">
        <v>5537</v>
      </c>
      <c r="BI36" s="9" t="s">
        <v>5537</v>
      </c>
      <c r="BJ36" s="14"/>
      <c r="BK36" s="14" t="s">
        <v>5537</v>
      </c>
      <c r="BL36" s="14" t="str">
        <f>_xlfn.XLOOKUP(B36,'[4]cell downs 18042026 17h'!$B:$B,'[4]cell downs 18042026 17h'!$B:$B,"")</f>
        <v/>
      </c>
      <c r="BM36" s="14" t="str">
        <f>_xlfn.XLOOKUP(B36,'[5]Cells Huawei 19042026 15h'!$B:$B,'[5]Cells Huawei 19042026 15h'!$B:$B,"")</f>
        <v/>
      </c>
      <c r="BN36" s="9" t="str">
        <f>_xlfn.XLOOKUP(B36,'[6]cells down 19042026 9H40'!$B:$B,'[6]cells down 19042026 9H40'!$B:$B,"")</f>
        <v/>
      </c>
      <c r="BO36" s="9" t="s">
        <v>95</v>
      </c>
      <c r="BP36" s="9" t="s">
        <v>5537</v>
      </c>
    </row>
    <row r="37" spans="1:68" s="9" customFormat="1" ht="25" customHeight="1" x14ac:dyDescent="0.35">
      <c r="A37" s="1" t="s">
        <v>517</v>
      </c>
      <c r="B37" s="8" t="s">
        <v>518</v>
      </c>
      <c r="C37" s="3" t="str">
        <f>_xlfn.XLOOKUP(B37,'[1]daily break down'!$D:$D,'[1]daily break down'!$E:$E,"")</f>
        <v>Yaounde</v>
      </c>
      <c r="D37" s="1" t="s">
        <v>21</v>
      </c>
      <c r="E37" s="1" t="s">
        <v>36</v>
      </c>
      <c r="F37" s="3" t="s">
        <v>37</v>
      </c>
      <c r="G37" s="1" t="s">
        <v>38</v>
      </c>
      <c r="H37" s="41" t="str">
        <f>_xlfn.XLOOKUP(B37,[2]CALCULATION!$B:$B,[2]CALCULATION!$H:$H,"")</f>
        <v>ZTE</v>
      </c>
      <c r="I37" s="34">
        <v>0</v>
      </c>
      <c r="J37" s="34">
        <v>0.67981968022418093</v>
      </c>
      <c r="K37" s="34">
        <v>1.4655262204187376</v>
      </c>
      <c r="L37" s="34">
        <v>1.4481726892159115</v>
      </c>
      <c r="M37" s="34">
        <v>0.98413962155390633</v>
      </c>
      <c r="N37" s="34">
        <v>3.1526711240094398</v>
      </c>
      <c r="O37" s="34">
        <v>0</v>
      </c>
      <c r="P37" s="34">
        <v>1.5383111750320317</v>
      </c>
      <c r="Q37" s="34">
        <v>2.311247799151336</v>
      </c>
      <c r="R37" s="34">
        <v>0</v>
      </c>
      <c r="S37" s="109">
        <v>1.2546620894721672</v>
      </c>
      <c r="T37" s="109">
        <f>_xlfn.XLOOKUP(B37,'[3]Nur des jours'!$B:$B,'[3]Nur des jours'!$U:$U,"")</f>
        <v>3.4888445152140353</v>
      </c>
      <c r="U37" s="109">
        <v>2.4707469045438075</v>
      </c>
      <c r="V37" s="109">
        <v>0</v>
      </c>
      <c r="W37" s="109">
        <v>3.4888445152140353</v>
      </c>
      <c r="X37" s="109">
        <v>3.3742184668681321</v>
      </c>
      <c r="Y37" s="109">
        <v>3.6918612117008455E-3</v>
      </c>
      <c r="Z37" s="109">
        <v>41.605670698821186</v>
      </c>
      <c r="AA37" s="109">
        <v>35.103108154768542</v>
      </c>
      <c r="AB37" s="109">
        <v>29.278064565837127</v>
      </c>
      <c r="AC37" s="109">
        <v>10.790978741771879</v>
      </c>
      <c r="AD37" s="109">
        <v>8.7616261377507136</v>
      </c>
      <c r="AE37" s="109">
        <v>18.312666044579139</v>
      </c>
      <c r="AF37" s="109">
        <v>18.312666044579139</v>
      </c>
      <c r="AG37" s="57" t="str">
        <f>_xlfn.XLOOKUP(B37,[3]CALCULATION!$B:$B,[3]CALCULATION!$M:$M,"")</f>
        <v>exclu</v>
      </c>
      <c r="AH37" s="57" t="s">
        <v>5536</v>
      </c>
      <c r="AI37" s="56" t="str" cm="1">
        <f t="array" ref="AI37">IFERROR(_xlfn.IFS(
AK37="MPR ISSUE","PDH",
AK37="BSS Hardware Issue","BSS",
AK37="Sites strategiques, MLL, Pylone, etc.","ENVTECH",
AK37="AKTIVCO DEFAUT GE &amp; POWER Cabinet","AKTIVCO",
AK37="AKTIVCO Coupure ENEO &amp; Baisse de tension","AKTIVCO GRID ONLY",
AK37="Coupure ENEO &amp; Baisse de tension","IHS GRID ONLY",
AK37="Defaut GE &amp; POWER Cabinet","IHS",
AK37="Sharing","Partners",
AK37="Sites strategiques &amp; DataCenter","SST &amp; DC",
AK37="Exclu","Exclu",
AK37="SAT","SAT",
AK37="SPARE-ISSUE","SPARE-ISSUE",
AK37="Fiber CAmtel","TRANS_FO_CAMTEL",
AK37="Fiber AOF","Fiber AOF",
AK37="Projet OCM (HUAWEI)","TRAVAUX-HUAWEI",
AK37="Projet OCM (NOKIA)","TRAVAUX-NOKIA",
AK37="ACCESS-ISSUE","ACCESS-ISSUE",
AK37="Projet OCM (ZTE, NOKIA, autres projets)","TRAVAUX OCM",
AK37="No root CAuse","No root cause",
AK37="ODU HS","PDH",
AK37="IP &amp; VLAN","PDH",
AK37="Warehouse HUAWEI","SPARE-ISSUE",
AK37="SPARE-HS","SPARE-ISSUE",
AK37="Power Telco","BSS",AK37="no impacts","no impacts"
),"")</f>
        <v>Exclu</v>
      </c>
      <c r="AJ37" s="56" t="str" cm="1">
        <f t="array" ref="AJ37">IFERROR(_xlfn.IFS(
AK37="MPR ISSUE","TX ISSUE",
AK37="BSS Hardware Issue","RAN ISSUE",
AK37="Sites strategiques, MLL, Pylone, etc.","ENVTECH",
AK37="AKTIVCO DEFAUT GE &amp; POWER Cabinet","POWER ISSUE",
AK37="AKTIVCO Coupure ENEO &amp; Baisse de tension","POWER ISSUE",
AK37="Coupure ENEO &amp; Baisse de tension","POWER ISSUE",
AK37="Defaut GE &amp; POWER Cabinet","POWER ISSUE",
AK37="Sharing","POWER ISSUE",
AK37="Sites strategiques &amp; DataCenter","POWER ISSUE",
AK37="Exclu","Exclu",
AK37="SAT","TX ISSUE",
AK37="SPARE-ISSUE","SPARE-ISSUE",
AK37="Fiber CAmtel","TX ISSUE",
AK37="Fiber AOF","TX ISSUE",
AK37="Projet OCM (HUAWEI)","TRAVAUX-HUAWEI",
AK37="Projet OCM (NOKIA)","TRAVAUX -NOKIA",
AK37="ACCESS-ISSUE","ACCESS-ISSUE",
AK37="Projet OCM (ZTE, NOKIA, autres projets)","TRAVAUX OCM",
AK37="No root CAuse","No root cause",
AK37="ODU HS","TX ISSUE",
AK37="IP &amp; VLAN","TX ISSUE",
AK37="Warehouse HUAWEI","SPARE-ISSUE",
AK37="SPARE-HS","SPARE-ISSUE",
AK37="Power Telco","RAN ISSUE",AK37="no impacts","no impacts"
),"")</f>
        <v>Exclu</v>
      </c>
      <c r="AK37" s="81" t="s">
        <v>5559</v>
      </c>
      <c r="AL37" s="56" t="str" cm="1">
        <f t="array" ref="AL37">IFERROR(_xlfn.IFS(
AK37="MPR ISSUE","ACTIVE",
AK37="BSS Hardware Issue","ACTIVE",
AK37="Sites strategiques, MLL, Pylone, etc.","PASSIVE",
AK37="AKTIVCO DEFAUT GE &amp; POWER Cabinet","PASSIVE",
AK37="AKTIVCO Coupure ENEO &amp; Baisse de tension","PASSIVE",
AK37="Coupure ENEO &amp; Baisse de tension","PASSIVE",
AK37="Defaut GE &amp; POWER Cabinet","PASSIVE",
AK37="Sharing","PASSIVE",
AK37="Sites strategiques &amp; DataCenter","PASSIVE",
AK37="Exclu","Exclu",
AK37="SAT","ACTIVE",
AK37="SPARE-ISSUE","SPARE-ISSUE",
AK37="Fiber CAmtel","ACTIVE",
AK37="Fiber AOF","ACTIVE",
AK37="Projet OCM (HUAWEI)","PLANNED WORKS",
AK37="Projet OCM (NOKIA)","PLANNED WORKS",
AK37="ACCESS-ISSUE","ACCESS-ISSUE",
AK37="Projet OCM (ZTE, NOKIA, autres projets)","PLANNED WORKS",
AK37="No root CAuse","No root cause",
AK37="ODU HS","ACTIVE",
AK37="IP &amp; VLAN","ACTIVE",
AK37="Warehouse HUAWEI","SPARE-ISSUE",
AK37="SPARE-HS","SPARE-ISSUE",
AK37="Power Telco","ACTIVE", AK37="no impacts","no impacts"
),"")</f>
        <v>Exclu</v>
      </c>
      <c r="AM37" s="108" t="s">
        <v>5537</v>
      </c>
      <c r="AN37" s="117" t="s">
        <v>518</v>
      </c>
      <c r="AP37" s="23" t="s">
        <v>5537</v>
      </c>
      <c r="AQ37" s="23" t="s">
        <v>5537</v>
      </c>
      <c r="AR37" s="7"/>
      <c r="AS37" s="6"/>
      <c r="AT37" s="7"/>
      <c r="AU37" s="3" t="s">
        <v>5537</v>
      </c>
      <c r="AV37" s="24" t="s">
        <v>5537</v>
      </c>
      <c r="AW37" s="24" t="s">
        <v>5537</v>
      </c>
      <c r="AX37" s="24" t="s">
        <v>5537</v>
      </c>
      <c r="AY37" s="24" t="s">
        <v>5537</v>
      </c>
      <c r="AZ37" s="24" t="s">
        <v>5537</v>
      </c>
      <c r="BA37" s="24" t="s">
        <v>5537</v>
      </c>
      <c r="BB37" s="24" t="s">
        <v>5537</v>
      </c>
      <c r="BC37" s="24" t="s">
        <v>5537</v>
      </c>
      <c r="BD37" s="24" t="s">
        <v>5537</v>
      </c>
      <c r="BE37" s="24" t="s">
        <v>5537</v>
      </c>
      <c r="BF37" s="24" t="s">
        <v>5537</v>
      </c>
      <c r="BG37" s="24" t="s">
        <v>5537</v>
      </c>
      <c r="BH37" s="24" t="s">
        <v>5537</v>
      </c>
      <c r="BI37" s="9" t="s">
        <v>5537</v>
      </c>
      <c r="BJ37" s="14"/>
      <c r="BK37" s="14" t="s">
        <v>5537</v>
      </c>
      <c r="BL37" s="14" t="str">
        <f>_xlfn.XLOOKUP(B37,'[4]cell downs 18042026 17h'!$B:$B,'[4]cell downs 18042026 17h'!$B:$B,"")</f>
        <v/>
      </c>
      <c r="BM37" s="14" t="str">
        <f>_xlfn.XLOOKUP(B37,'[5]Cells Huawei 19042026 15h'!$B:$B,'[5]Cells Huawei 19042026 15h'!$B:$B,"")</f>
        <v/>
      </c>
      <c r="BN37" s="9" t="str">
        <f>_xlfn.XLOOKUP(B37,'[6]cells down 19042026 9H40'!$B:$B,'[6]cells down 19042026 9H40'!$B:$B,"")</f>
        <v/>
      </c>
      <c r="BO37" s="9" t="s">
        <v>5537</v>
      </c>
      <c r="BP37" s="9" t="s">
        <v>5537</v>
      </c>
    </row>
    <row r="38" spans="1:68" s="9" customFormat="1" ht="19" customHeight="1" x14ac:dyDescent="0.35">
      <c r="A38" s="1" t="s">
        <v>2360</v>
      </c>
      <c r="B38" s="8" t="s">
        <v>2361</v>
      </c>
      <c r="C38" s="3" t="str">
        <f>_xlfn.XLOOKUP(B38,'[1]daily break down'!$D:$D,'[1]daily break down'!$E:$E,"")</f>
        <v>Yaounde</v>
      </c>
      <c r="D38" s="1" t="s">
        <v>21</v>
      </c>
      <c r="E38" s="1" t="s">
        <v>30</v>
      </c>
      <c r="F38" s="3" t="s">
        <v>37</v>
      </c>
      <c r="G38" s="1" t="s">
        <v>38</v>
      </c>
      <c r="H38" s="41" t="str">
        <f>_xlfn.XLOOKUP(B38,[2]CALCULATION!$B:$B,[2]CALCULATION!$H:$H,"")</f>
        <v>ZTE</v>
      </c>
      <c r="I38" s="34">
        <v>0.35992971552336611</v>
      </c>
      <c r="J38" s="34">
        <v>0</v>
      </c>
      <c r="K38" s="34">
        <v>0</v>
      </c>
      <c r="L38" s="34">
        <v>0</v>
      </c>
      <c r="M38" s="34">
        <v>1.8993109952544425</v>
      </c>
      <c r="N38" s="34">
        <v>0.53728173431155268</v>
      </c>
      <c r="O38" s="34">
        <v>8.3974504398843699</v>
      </c>
      <c r="P38" s="34">
        <v>17.828211812243708</v>
      </c>
      <c r="Q38" s="34">
        <v>7.0889620840503031</v>
      </c>
      <c r="R38" s="34">
        <v>7.2796725764982178</v>
      </c>
      <c r="S38" s="109">
        <v>18.090958186015584</v>
      </c>
      <c r="T38" s="109">
        <f>_xlfn.XLOOKUP(B38,'[3]Nur des jours'!$B:$B,'[3]Nur des jours'!$U:$U,"")</f>
        <v>1.5381149891705399</v>
      </c>
      <c r="U38" s="109">
        <v>7.0065996923805685</v>
      </c>
      <c r="V38" s="109">
        <v>0</v>
      </c>
      <c r="W38" s="109">
        <v>1.5381149891705399</v>
      </c>
      <c r="X38" s="109">
        <v>17.804616003629793</v>
      </c>
      <c r="Y38" s="109">
        <v>22.854243892555782</v>
      </c>
      <c r="Z38" s="109">
        <v>7.1104355183444472</v>
      </c>
      <c r="AA38" s="109">
        <v>11.523743483062383</v>
      </c>
      <c r="AB38" s="109">
        <v>9.6702151338486964</v>
      </c>
      <c r="AC38" s="109">
        <v>0</v>
      </c>
      <c r="AD38" s="109">
        <v>14.216996304116472</v>
      </c>
      <c r="AE38" s="109">
        <v>14.761773291898878</v>
      </c>
      <c r="AF38" s="109">
        <v>14.761773291898878</v>
      </c>
      <c r="AG38" s="57" t="str">
        <f>_xlfn.XLOOKUP(B38,[3]CALCULATION!$B:$B,[3]CALCULATION!$M:$M,"")</f>
        <v>Operationnel</v>
      </c>
      <c r="AH38" s="57"/>
      <c r="AI38" s="56" t="str" cm="1">
        <f t="array" ref="AI38">IFERROR(_xlfn.IFS(
AK38="MPR ISSUE","PDH",
AK38="BSS Hardware Issue","BSS",
AK38="Sites strategiques, MLL, Pylone, etc.","ENVTECH",
AK38="AKTIVCO DEFAUT GE &amp; POWER Cabinet","AKTIVCO",
AK38="AKTIVCO Coupure ENEO &amp; Baisse de tension","AKTIVCO GRID ONLY",
AK38="Coupure ENEO &amp; Baisse de tension","IHS GRID ONLY",
AK38="Defaut GE &amp; POWER Cabinet","IHS",
AK38="Sharing","Partners",
AK38="Sites strategiques &amp; DataCenter","SST &amp; DC",
AK38="Exclu","Exclu",
AK38="SAT","SAT",
AK38="SPARE-ISSUE","SPARE-ISSUE",
AK38="Fiber CAmtel","TRANS_FO_CAMTEL",
AK38="Fiber AOF","Fiber AOF",
AK38="Projet OCM (HUAWEI)","TRAVAUX-HUAWEI",
AK38="Projet OCM (NOKIA)","TRAVAUX-NOKIA",
AK38="ACCESS-ISSUE","ACCESS-ISSUE",
AK38="Projet OCM (ZTE, NOKIA, autres projets)","TRAVAUX OCM",
AK38="No root CAuse","No root cause",
AK38="ODU HS","PDH",
AK38="IP &amp; VLAN","PDH",
AK38="Warehouse HUAWEI","SPARE-ISSUE",
AK38="SPARE-HS","SPARE-ISSUE",
AK38="Power Telco","BSS",AK38="no impacts","no impacts"
),"")</f>
        <v>PDH</v>
      </c>
      <c r="AJ38" s="56" t="str" cm="1">
        <f t="array" ref="AJ38">IFERROR(_xlfn.IFS(
AK38="MPR ISSUE","TX ISSUE",
AK38="BSS Hardware Issue","RAN ISSUE",
AK38="Sites strategiques, MLL, Pylone, etc.","ENVTECH",
AK38="AKTIVCO DEFAUT GE &amp; POWER Cabinet","POWER ISSUE",
AK38="AKTIVCO Coupure ENEO &amp; Baisse de tension","POWER ISSUE",
AK38="Coupure ENEO &amp; Baisse de tension","POWER ISSUE",
AK38="Defaut GE &amp; POWER Cabinet","POWER ISSUE",
AK38="Sharing","POWER ISSUE",
AK38="Sites strategiques &amp; DataCenter","POWER ISSUE",
AK38="Exclu","Exclu",
AK38="SAT","TX ISSUE",
AK38="SPARE-ISSUE","SPARE-ISSUE",
AK38="Fiber CAmtel","TX ISSUE",
AK38="Fiber AOF","TX ISSUE",
AK38="Projet OCM (HUAWEI)","TRAVAUX-HUAWEI",
AK38="Projet OCM (NOKIA)","TRAVAUX -NOKIA",
AK38="ACCESS-ISSUE","ACCESS-ISSUE",
AK38="Projet OCM (ZTE, NOKIA, autres projets)","TRAVAUX OCM",
AK38="No root CAuse","No root cause",
AK38="ODU HS","TX ISSUE",
AK38="IP &amp; VLAN","TX ISSUE",
AK38="Warehouse HUAWEI","SPARE-ISSUE",
AK38="SPARE-HS","SPARE-ISSUE",
AK38="Power Telco","RAN ISSUE",AK38="no impacts","no impacts"
),"")</f>
        <v>TX ISSUE</v>
      </c>
      <c r="AK38" s="81" t="s">
        <v>5618</v>
      </c>
      <c r="AL38" s="56" t="str" cm="1">
        <f t="array" ref="AL38">IFERROR(_xlfn.IFS(
AK38="MPR ISSUE","ACTIVE",
AK38="BSS Hardware Issue","ACTIVE",
AK38="Sites strategiques, MLL, Pylone, etc.","PASSIVE",
AK38="AKTIVCO DEFAUT GE &amp; POWER Cabinet","PASSIVE",
AK38="AKTIVCO Coupure ENEO &amp; Baisse de tension","PASSIVE",
AK38="Coupure ENEO &amp; Baisse de tension","PASSIVE",
AK38="Defaut GE &amp; POWER Cabinet","PASSIVE",
AK38="Sharing","PASSIVE",
AK38="Sites strategiques &amp; DataCenter","PASSIVE",
AK38="Exclu","Exclu",
AK38="SAT","ACTIVE",
AK38="SPARE-ISSUE","SPARE-ISSUE",
AK38="Fiber CAmtel","ACTIVE",
AK38="Fiber AOF","ACTIVE",
AK38="Projet OCM (HUAWEI)","PLANNED WORKS",
AK38="Projet OCM (NOKIA)","PLANNED WORKS",
AK38="ACCESS-ISSUE","ACCESS-ISSUE",
AK38="Projet OCM (ZTE, NOKIA, autres projets)","PLANNED WORKS",
AK38="No root CAuse","No root cause",
AK38="ODU HS","ACTIVE",
AK38="IP &amp; VLAN","ACTIVE",
AK38="Warehouse HUAWEI","SPARE-ISSUE",
AK38="SPARE-HS","SPARE-ISSUE",
AK38="Power Telco","ACTIVE", AK38="no impacts","no impacts"
),"")</f>
        <v>ACTIVE</v>
      </c>
      <c r="AM38" s="108" t="s">
        <v>5774</v>
      </c>
      <c r="AN38" s="227" t="s">
        <v>2238</v>
      </c>
      <c r="AO38" s="9" t="s">
        <v>6088</v>
      </c>
      <c r="AP38" s="23" t="s">
        <v>5657</v>
      </c>
      <c r="AQ38" s="23" t="s">
        <v>5537</v>
      </c>
      <c r="AR38" s="7"/>
      <c r="AS38" s="6"/>
      <c r="AT38" s="7"/>
      <c r="AU38" s="3" t="s">
        <v>5537</v>
      </c>
      <c r="AV38" s="24" t="s">
        <v>5537</v>
      </c>
      <c r="AW38" s="24" t="s">
        <v>5537</v>
      </c>
      <c r="AX38" s="24" t="s">
        <v>5537</v>
      </c>
      <c r="AY38" s="24" t="s">
        <v>5537</v>
      </c>
      <c r="AZ38" s="24" t="s">
        <v>5537</v>
      </c>
      <c r="BA38" s="24" t="s">
        <v>5537</v>
      </c>
      <c r="BB38" s="24" t="s">
        <v>5537</v>
      </c>
      <c r="BC38" s="24" t="s">
        <v>5537</v>
      </c>
      <c r="BD38" s="24" t="s">
        <v>5537</v>
      </c>
      <c r="BE38" s="24" t="s">
        <v>5537</v>
      </c>
      <c r="BF38" s="24" t="s">
        <v>6280</v>
      </c>
      <c r="BG38" s="24" t="s">
        <v>5537</v>
      </c>
      <c r="BH38" s="24" t="s">
        <v>5537</v>
      </c>
      <c r="BI38" s="9" t="s">
        <v>6301</v>
      </c>
      <c r="BJ38" s="14"/>
      <c r="BK38" s="14" t="s">
        <v>5537</v>
      </c>
      <c r="BL38" s="14" t="str">
        <f>_xlfn.XLOOKUP(B38,'[4]cell downs 18042026 17h'!$B:$B,'[4]cell downs 18042026 17h'!$B:$B,"")</f>
        <v/>
      </c>
      <c r="BM38" s="14" t="str">
        <f>_xlfn.XLOOKUP(B38,'[5]Cells Huawei 19042026 15h'!$B:$B,'[5]Cells Huawei 19042026 15h'!$B:$B,"")</f>
        <v/>
      </c>
      <c r="BN38" s="9" t="str">
        <f>_xlfn.XLOOKUP(B38,'[6]cells down 19042026 9H40'!$B:$B,'[6]cells down 19042026 9H40'!$B:$B,"")</f>
        <v/>
      </c>
      <c r="BO38" s="9" t="s">
        <v>5537</v>
      </c>
      <c r="BP38" s="9" t="s">
        <v>12</v>
      </c>
    </row>
    <row r="39" spans="1:68" s="9" customFormat="1" ht="32" customHeight="1" x14ac:dyDescent="0.35">
      <c r="A39" s="1" t="s">
        <v>322</v>
      </c>
      <c r="B39" s="1" t="s">
        <v>323</v>
      </c>
      <c r="C39" s="3" t="str">
        <f>_xlfn.XLOOKUP(B39,'[1]daily break down'!$D:$D,'[1]daily break down'!$E:$E,"")</f>
        <v>Douala</v>
      </c>
      <c r="D39" s="1" t="s">
        <v>21</v>
      </c>
      <c r="E39" s="1" t="s">
        <v>30</v>
      </c>
      <c r="F39" s="3" t="s">
        <v>31</v>
      </c>
      <c r="G39" s="1" t="s">
        <v>32</v>
      </c>
      <c r="H39" s="41" t="str">
        <f>_xlfn.XLOOKUP(B39,[2]CALCULATION!$B:$B,[2]CALCULATION!$H:$H,"")</f>
        <v>ZTE</v>
      </c>
      <c r="I39" s="34">
        <v>0</v>
      </c>
      <c r="J39" s="34">
        <v>3.4078732596530577</v>
      </c>
      <c r="K39" s="34">
        <v>0</v>
      </c>
      <c r="L39" s="34">
        <v>1.3554659521219862E-3</v>
      </c>
      <c r="M39" s="34">
        <v>0</v>
      </c>
      <c r="N39" s="34">
        <v>0</v>
      </c>
      <c r="O39" s="34">
        <v>0</v>
      </c>
      <c r="P39" s="34">
        <v>0</v>
      </c>
      <c r="Q39" s="34">
        <v>1.054570345829303</v>
      </c>
      <c r="R39" s="34">
        <v>0</v>
      </c>
      <c r="S39" s="109">
        <v>14.176800558166612</v>
      </c>
      <c r="T39" s="109">
        <f>_xlfn.XLOOKUP(B39,'[3]Nur des jours'!$B:$B,'[3]Nur des jours'!$U:$U,"")</f>
        <v>0</v>
      </c>
      <c r="U39" s="109">
        <v>0</v>
      </c>
      <c r="V39" s="109">
        <v>0</v>
      </c>
      <c r="W39" s="109">
        <v>0</v>
      </c>
      <c r="X39" s="109">
        <v>0.60822967585815291</v>
      </c>
      <c r="Y39" s="109">
        <v>0</v>
      </c>
      <c r="Z39" s="109">
        <v>0</v>
      </c>
      <c r="AA39" s="109">
        <v>30.412910599173024</v>
      </c>
      <c r="AB39" s="109">
        <v>13.833118598990392</v>
      </c>
      <c r="AC39" s="109">
        <v>32.213944142696704</v>
      </c>
      <c r="AD39" s="109">
        <v>12.052847394351113</v>
      </c>
      <c r="AE39" s="109">
        <v>18.758917539158691</v>
      </c>
      <c r="AF39" s="109">
        <v>18.758917539158691</v>
      </c>
      <c r="AG39" s="57" t="str">
        <f>_xlfn.XLOOKUP(B39,[3]CALCULATION!$B:$B,[3]CALCULATION!$M:$M,"")</f>
        <v>Operationnel</v>
      </c>
      <c r="AH39" s="57"/>
      <c r="AI39" s="56" t="str" cm="1">
        <f t="array" ref="AI39">IFERROR(_xlfn.IFS(
AK39="MPR ISSUE","PDH",
AK39="BSS Hardware Issue","BSS",
AK39="Sites strategiques, MLL, Pylone, etc.","ENVTECH",
AK39="AKTIVCO DEFAUT GE &amp; POWER Cabinet","AKTIVCO",
AK39="AKTIVCO Coupure ENEO &amp; Baisse de tension","AKTIVCO GRID ONLY",
AK39="Coupure ENEO &amp; Baisse de tension","IHS GRID ONLY",
AK39="Defaut GE &amp; POWER Cabinet","IHS",
AK39="Sharing","Partners",
AK39="Sites strategiques &amp; DataCenter","SST &amp; DC",
AK39="Exclu","Exclu",
AK39="SAT","SAT",
AK39="SPARE-ISSUE","SPARE-ISSUE",
AK39="Fiber CAmtel","TRANS_FO_CAMTEL",
AK39="Fiber AOF","Fiber AOF",
AK39="Projet OCM (HUAWEI)","TRAVAUX-HUAWEI",
AK39="Projet OCM (NOKIA)","TRAVAUX-NOKIA",
AK39="ACCESS-ISSUE","ACCESS-ISSUE",
AK39="Projet OCM (ZTE, NOKIA, autres projets)","TRAVAUX OCM",
AK39="No root CAuse","No root cause",
AK39="ODU HS","PDH",
AK39="IP &amp; VLAN","PDH",
AK39="Warehouse HUAWEI","SPARE-ISSUE",
AK39="SPARE-HS","SPARE-ISSUE",
AK39="Power Telco","BSS",AK39="no impacts","no impacts"
),"")</f>
        <v>AKTIVCO GRID ONLY</v>
      </c>
      <c r="AJ39" s="56" t="str" cm="1">
        <f t="array" ref="AJ39">IFERROR(_xlfn.IFS(
AK39="MPR ISSUE","TX ISSUE",
AK39="BSS Hardware Issue","RAN ISSUE",
AK39="Sites strategiques, MLL, Pylone, etc.","ENVTECH",
AK39="AKTIVCO DEFAUT GE &amp; POWER Cabinet","POWER ISSUE",
AK39="AKTIVCO Coupure ENEO &amp; Baisse de tension","POWER ISSUE",
AK39="Coupure ENEO &amp; Baisse de tension","POWER ISSUE",
AK39="Defaut GE &amp; POWER Cabinet","POWER ISSUE",
AK39="Sharing","POWER ISSUE",
AK39="Sites strategiques &amp; DataCenter","POWER ISSUE",
AK39="Exclu","Exclu",
AK39="SAT","TX ISSUE",
AK39="SPARE-ISSUE","SPARE-ISSUE",
AK39="Fiber CAmtel","TX ISSUE",
AK39="Fiber AOF","TX ISSUE",
AK39="Projet OCM (HUAWEI)","TRAVAUX-HUAWEI",
AK39="Projet OCM (NOKIA)","TRAVAUX -NOKIA",
AK39="ACCESS-ISSUE","ACCESS-ISSUE",
AK39="Projet OCM (ZTE, NOKIA, autres projets)","TRAVAUX OCM",
AK39="No root CAuse","No root cause",
AK39="ODU HS","TX ISSUE",
AK39="IP &amp; VLAN","TX ISSUE",
AK39="Warehouse HUAWEI","SPARE-ISSUE",
AK39="SPARE-HS","SPARE-ISSUE",
AK39="Power Telco","RAN ISSUE",AK39="no impacts","no impacts"
),"")</f>
        <v>POWER ISSUE</v>
      </c>
      <c r="AK39" s="81" t="s">
        <v>5327</v>
      </c>
      <c r="AL39" s="56" t="str" cm="1">
        <f t="array" ref="AL39">IFERROR(_xlfn.IFS(
AK39="MPR ISSUE","ACTIVE",
AK39="BSS Hardware Issue","ACTIVE",
AK39="Sites strategiques, MLL, Pylone, etc.","PASSIVE",
AK39="AKTIVCO DEFAUT GE &amp; POWER Cabinet","PASSIVE",
AK39="AKTIVCO Coupure ENEO &amp; Baisse de tension","PASSIVE",
AK39="Coupure ENEO &amp; Baisse de tension","PASSIVE",
AK39="Defaut GE &amp; POWER Cabinet","PASSIVE",
AK39="Sharing","PASSIVE",
AK39="Sites strategiques &amp; DataCenter","PASSIVE",
AK39="Exclu","Exclu",
AK39="SAT","ACTIVE",
AK39="SPARE-ISSUE","SPARE-ISSUE",
AK39="Fiber CAmtel","ACTIVE",
AK39="Fiber AOF","ACTIVE",
AK39="Projet OCM (HUAWEI)","PLANNED WORKS",
AK39="Projet OCM (NOKIA)","PLANNED WORKS",
AK39="ACCESS-ISSUE","ACCESS-ISSUE",
AK39="Projet OCM (ZTE, NOKIA, autres projets)","PLANNED WORKS",
AK39="No root CAuse","No root cause",
AK39="ODU HS","ACTIVE",
AK39="IP &amp; VLAN","ACTIVE",
AK39="Warehouse HUAWEI","SPARE-ISSUE",
AK39="SPARE-HS","SPARE-ISSUE",
AK39="Power Telco","ACTIVE", AK39="no impacts","no impacts"
),"")</f>
        <v>PASSIVE</v>
      </c>
      <c r="AM39" s="108" t="s">
        <v>5775</v>
      </c>
      <c r="AN39" s="117" t="s">
        <v>323</v>
      </c>
      <c r="AP39" s="23" t="s">
        <v>5537</v>
      </c>
      <c r="AQ39" s="23" t="s">
        <v>5537</v>
      </c>
      <c r="AR39" s="7"/>
      <c r="AS39" s="6"/>
      <c r="AT39" s="7"/>
      <c r="AU39" s="3" t="s">
        <v>5537</v>
      </c>
      <c r="AV39" s="24" t="s">
        <v>5537</v>
      </c>
      <c r="AW39" s="24" t="s">
        <v>5537</v>
      </c>
      <c r="AX39" s="24" t="s">
        <v>5537</v>
      </c>
      <c r="AY39" s="24" t="s">
        <v>5537</v>
      </c>
      <c r="AZ39" s="24" t="s">
        <v>5537</v>
      </c>
      <c r="BA39" s="24" t="s">
        <v>5537</v>
      </c>
      <c r="BB39" s="24" t="s">
        <v>5537</v>
      </c>
      <c r="BC39" s="24" t="s">
        <v>5537</v>
      </c>
      <c r="BD39" s="24" t="s">
        <v>5537</v>
      </c>
      <c r="BE39" s="24" t="s">
        <v>5537</v>
      </c>
      <c r="BF39" s="24" t="s">
        <v>5537</v>
      </c>
      <c r="BG39" s="24" t="s">
        <v>5537</v>
      </c>
      <c r="BH39" s="24" t="s">
        <v>5775</v>
      </c>
      <c r="BI39" s="9" t="s">
        <v>5537</v>
      </c>
      <c r="BJ39" s="14"/>
      <c r="BK39" s="14" t="s">
        <v>5537</v>
      </c>
      <c r="BL39" s="14" t="str">
        <f>_xlfn.XLOOKUP(B39,'[4]cell downs 18042026 17h'!$B:$B,'[4]cell downs 18042026 17h'!$B:$B,"")</f>
        <v/>
      </c>
      <c r="BM39" s="14" t="str">
        <f>_xlfn.XLOOKUP(B39,'[5]Cells Huawei 19042026 15h'!$B:$B,'[5]Cells Huawei 19042026 15h'!$B:$B,"")</f>
        <v/>
      </c>
      <c r="BN39" s="9" t="str">
        <f>_xlfn.XLOOKUP(B39,'[6]cells down 19042026 9H40'!$B:$B,'[6]cells down 19042026 9H40'!$B:$B,"")</f>
        <v/>
      </c>
      <c r="BO39" s="9" t="s">
        <v>5537</v>
      </c>
      <c r="BP39" s="9" t="s">
        <v>12</v>
      </c>
    </row>
    <row r="40" spans="1:68" s="9" customFormat="1" x14ac:dyDescent="0.35">
      <c r="A40" s="1" t="s">
        <v>160</v>
      </c>
      <c r="B40" s="1" t="s">
        <v>161</v>
      </c>
      <c r="C40" s="3" t="str">
        <f>_xlfn.XLOOKUP(B40,'[1]daily break down'!$D:$D,'[1]daily break down'!$E:$E,"")</f>
        <v>SUD-OUEST</v>
      </c>
      <c r="D40" s="1" t="s">
        <v>11</v>
      </c>
      <c r="E40" s="1" t="s">
        <v>12</v>
      </c>
      <c r="F40" s="3" t="s">
        <v>13</v>
      </c>
      <c r="G40" s="1" t="s">
        <v>106</v>
      </c>
      <c r="H40" s="39" t="str">
        <f>_xlfn.XLOOKUP(B40,[2]CALCULATION!$B:$B,[2]CALCULATION!$H:$H,"")</f>
        <v>Huawei</v>
      </c>
      <c r="I40" s="34">
        <v>14.575646414578534</v>
      </c>
      <c r="J40" s="34">
        <v>14.485614939232319</v>
      </c>
      <c r="K40" s="34">
        <v>15.2840557253455</v>
      </c>
      <c r="L40" s="34">
        <v>23.342479161494495</v>
      </c>
      <c r="M40" s="34">
        <v>34.213690634158318</v>
      </c>
      <c r="N40" s="34">
        <v>34.282409190915246</v>
      </c>
      <c r="O40" s="34">
        <v>34.147790019775535</v>
      </c>
      <c r="P40" s="34">
        <v>34.26812329318301</v>
      </c>
      <c r="Q40" s="34">
        <v>34.223945804190819</v>
      </c>
      <c r="R40" s="34">
        <v>34.188971215610408</v>
      </c>
      <c r="S40" s="109">
        <v>34.212477848832727</v>
      </c>
      <c r="T40" s="109">
        <f>_xlfn.XLOOKUP(B40,'[3]Nur des jours'!$B:$B,'[3]Nur des jours'!$U:$U,"")</f>
        <v>14.887492758958203</v>
      </c>
      <c r="U40" s="109">
        <v>15.181325674237298</v>
      </c>
      <c r="V40" s="109">
        <v>15.53945404685061</v>
      </c>
      <c r="W40" s="109">
        <v>14.887492758958201</v>
      </c>
      <c r="X40" s="109">
        <v>14.586971689310081</v>
      </c>
      <c r="Y40" s="109">
        <v>14.608569969152446</v>
      </c>
      <c r="Z40" s="109">
        <v>15.039732987475494</v>
      </c>
      <c r="AA40" s="109">
        <v>15.118225167150353</v>
      </c>
      <c r="AB40" s="109">
        <v>14.978237637437115</v>
      </c>
      <c r="AC40" s="109">
        <v>8.8782028224404392</v>
      </c>
      <c r="AD40" s="109">
        <v>15.181130593551416</v>
      </c>
      <c r="AE40" s="109">
        <v>15.178204535531759</v>
      </c>
      <c r="AF40" s="109">
        <v>15.178204535531759</v>
      </c>
      <c r="AG40" s="57" t="str">
        <f>_xlfn.XLOOKUP(B40,[3]CALCULATION!$B:$B,[3]CALCULATION!$M:$M,"")</f>
        <v>operationnel</v>
      </c>
      <c r="AH40" s="57"/>
      <c r="AI40" s="56" t="str" cm="1">
        <f t="array" ref="AI40">IFERROR(_xlfn.IFS(
AK40="MPR ISSUE","PDH",
AK40="BSS Hardware Issue","BSS",
AK40="Sites strategiques, MLL, Pylone, etc.","ENVTECH",
AK40="AKTIVCO DEFAUT GE &amp; POWER Cabinet","AKTIVCO",
AK40="AKTIVCO Coupure ENEO &amp; Baisse de tension","AKTIVCO GRID ONLY",
AK40="Coupure ENEO &amp; Baisse de tension","IHS GRID ONLY",
AK40="Defaut GE &amp; POWER Cabinet","IHS",
AK40="Sharing","Partners",
AK40="Sites strategiques &amp; DataCenter","SST &amp; DC",
AK40="Exclu","Exclu",
AK40="SAT","SAT",
AK40="SPARE-ISSUE","SPARE-ISSUE",
AK40="Fiber CAmtel","TRANS_FO_CAMTEL",
AK40="Fiber AOF","Fiber AOF",
AK40="Projet OCM (HUAWEI)","TRAVAUX-HUAWEI",
AK40="Projet OCM (NOKIA)","TRAVAUX-NOKIA",
AK40="ACCESS-ISSUE","ACCESS-ISSUE",
AK40="Projet OCM (ZTE, NOKIA, autres projets)","TRAVAUX OCM",
AK40="No root CAuse","No root cause",
AK40="ODU HS","PDH",
AK40="IP &amp; VLAN","PDH",
AK40="Warehouse HUAWEI","SPARE-ISSUE",
AK40="SPARE-HS","SPARE-ISSUE",
AK40="Power Telco","BSS",AK40="no impacts","no impacts"
),"")</f>
        <v>Exclu</v>
      </c>
      <c r="AJ40" s="56" t="str" cm="1">
        <f t="array" ref="AJ40">IFERROR(_xlfn.IFS(
AK40="MPR ISSUE","TX ISSUE",
AK40="BSS Hardware Issue","RAN ISSUE",
AK40="Sites strategiques, MLL, Pylone, etc.","ENVTECH",
AK40="AKTIVCO DEFAUT GE &amp; POWER Cabinet","POWER ISSUE",
AK40="AKTIVCO Coupure ENEO &amp; Baisse de tension","POWER ISSUE",
AK40="Coupure ENEO &amp; Baisse de tension","POWER ISSUE",
AK40="Defaut GE &amp; POWER Cabinet","POWER ISSUE",
AK40="Sharing","POWER ISSUE",
AK40="Sites strategiques &amp; DataCenter","POWER ISSUE",
AK40="Exclu","Exclu",
AK40="SAT","TX ISSUE",
AK40="SPARE-ISSUE","SPARE-ISSUE",
AK40="Fiber CAmtel","TX ISSUE",
AK40="Fiber AOF","TX ISSUE",
AK40="Projet OCM (HUAWEI)","TRAVAUX-HUAWEI",
AK40="Projet OCM (NOKIA)","TRAVAUX -NOKIA",
AK40="ACCESS-ISSUE","ACCESS-ISSUE",
AK40="Projet OCM (ZTE, NOKIA, autres projets)","TRAVAUX OCM",
AK40="No root CAuse","No root cause",
AK40="ODU HS","TX ISSUE",
AK40="IP &amp; VLAN","TX ISSUE",
AK40="Warehouse HUAWEI","SPARE-ISSUE",
AK40="SPARE-HS","SPARE-ISSUE",
AK40="Power Telco","RAN ISSUE",AK40="no impacts","no impacts"
),"")</f>
        <v>Exclu</v>
      </c>
      <c r="AK40" s="81" t="s">
        <v>5559</v>
      </c>
      <c r="AL40" s="56" t="str" cm="1">
        <f t="array" ref="AL40">IFERROR(_xlfn.IFS(
AK40="MPR ISSUE","ACTIVE",
AK40="BSS Hardware Issue","ACTIVE",
AK40="Sites strategiques, MLL, Pylone, etc.","PASSIVE",
AK40="AKTIVCO DEFAUT GE &amp; POWER Cabinet","PASSIVE",
AK40="AKTIVCO Coupure ENEO &amp; Baisse de tension","PASSIVE",
AK40="Coupure ENEO &amp; Baisse de tension","PASSIVE",
AK40="Defaut GE &amp; POWER Cabinet","PASSIVE",
AK40="Sharing","PASSIVE",
AK40="Sites strategiques &amp; DataCenter","PASSIVE",
AK40="Exclu","Exclu",
AK40="SAT","ACTIVE",
AK40="SPARE-ISSUE","SPARE-ISSUE",
AK40="Fiber CAmtel","ACTIVE",
AK40="Fiber AOF","ACTIVE",
AK40="Projet OCM (HUAWEI)","PLANNED WORKS",
AK40="Projet OCM (NOKIA)","PLANNED WORKS",
AK40="ACCESS-ISSUE","ACCESS-ISSUE",
AK40="Projet OCM (ZTE, NOKIA, autres projets)","PLANNED WORKS",
AK40="No root CAuse","No root cause",
AK40="ODU HS","ACTIVE",
AK40="IP &amp; VLAN","ACTIVE",
AK40="Warehouse HUAWEI","SPARE-ISSUE",
AK40="SPARE-HS","SPARE-ISSUE",
AK40="Power Telco","ACTIVE", AK40="no impacts","no impacts"
),"")</f>
        <v>Exclu</v>
      </c>
      <c r="AM40" s="108" t="s">
        <v>5537</v>
      </c>
      <c r="AN40" s="117" t="s">
        <v>161</v>
      </c>
      <c r="AP40" s="23" t="s">
        <v>5537</v>
      </c>
      <c r="AQ40" s="23" t="s">
        <v>6230</v>
      </c>
      <c r="AR40" s="7"/>
      <c r="AS40" s="6"/>
      <c r="AT40" s="7"/>
      <c r="AU40" s="3" t="s">
        <v>5537</v>
      </c>
      <c r="AV40" s="24" t="s">
        <v>5537</v>
      </c>
      <c r="AW40" s="24" t="s">
        <v>5537</v>
      </c>
      <c r="AX40" s="24" t="s">
        <v>5537</v>
      </c>
      <c r="AY40" s="24" t="s">
        <v>5537</v>
      </c>
      <c r="AZ40" s="24" t="s">
        <v>5537</v>
      </c>
      <c r="BA40" s="24" t="s">
        <v>5537</v>
      </c>
      <c r="BB40" s="24" t="s">
        <v>5537</v>
      </c>
      <c r="BC40" s="24" t="s">
        <v>5537</v>
      </c>
      <c r="BD40" s="24" t="s">
        <v>5537</v>
      </c>
      <c r="BE40" s="24" t="s">
        <v>5537</v>
      </c>
      <c r="BF40" s="24" t="s">
        <v>5537</v>
      </c>
      <c r="BG40" s="24" t="s">
        <v>5537</v>
      </c>
      <c r="BH40" s="24" t="s">
        <v>5537</v>
      </c>
      <c r="BI40" s="9" t="s">
        <v>5537</v>
      </c>
      <c r="BJ40" s="14"/>
      <c r="BK40" s="14" t="s">
        <v>5537</v>
      </c>
      <c r="BL40" s="14" t="str">
        <f>_xlfn.XLOOKUP(B40,'[4]cell downs 18042026 17h'!$B:$B,'[4]cell downs 18042026 17h'!$B:$B,"")</f>
        <v/>
      </c>
      <c r="BM40" s="14" t="str">
        <f>_xlfn.XLOOKUP(B40,'[5]Cells Huawei 19042026 15h'!$B:$B,'[5]Cells Huawei 19042026 15h'!$B:$B,"")</f>
        <v>SUO_054</v>
      </c>
      <c r="BN40" s="9" t="str">
        <f>_xlfn.XLOOKUP(B40,'[6]cells down 19042026 9H40'!$B:$B,'[6]cells down 19042026 9H40'!$B:$B,"")</f>
        <v/>
      </c>
      <c r="BO40" s="9" t="s">
        <v>161</v>
      </c>
      <c r="BP40" s="9" t="s">
        <v>12</v>
      </c>
    </row>
    <row r="41" spans="1:68" s="9" customFormat="1" ht="24" customHeight="1" x14ac:dyDescent="0.35">
      <c r="A41" s="1" t="s">
        <v>4838</v>
      </c>
      <c r="B41" s="8" t="s">
        <v>4839</v>
      </c>
      <c r="C41" s="3" t="str">
        <f>_xlfn.XLOOKUP(B41,'[1]daily break down'!$D:$D,'[1]daily break down'!$E:$E,"")</f>
        <v>Yaounde</v>
      </c>
      <c r="D41" s="1" t="s">
        <v>21</v>
      </c>
      <c r="E41" s="1" t="s">
        <v>30</v>
      </c>
      <c r="F41" s="3" t="s">
        <v>37</v>
      </c>
      <c r="G41" s="1" t="s">
        <v>38</v>
      </c>
      <c r="H41" s="41" t="str">
        <f>_xlfn.XLOOKUP(B41,[2]CALCULATION!$B:$B,[2]CALCULATION!$H:$H,"")</f>
        <v>ZTE</v>
      </c>
      <c r="I41" s="34">
        <v>0</v>
      </c>
      <c r="J41" s="34">
        <v>0</v>
      </c>
      <c r="K41" s="34">
        <v>19.376260940037042</v>
      </c>
      <c r="L41" s="34">
        <v>23.824061946220823</v>
      </c>
      <c r="M41" s="34">
        <v>0</v>
      </c>
      <c r="N41" s="34">
        <v>0</v>
      </c>
      <c r="O41" s="34">
        <v>0</v>
      </c>
      <c r="P41" s="34">
        <v>0</v>
      </c>
      <c r="Q41" s="34">
        <v>0</v>
      </c>
      <c r="R41" s="34">
        <v>0</v>
      </c>
      <c r="S41" s="109">
        <v>0</v>
      </c>
      <c r="T41" s="109">
        <f>_xlfn.XLOOKUP(B41,'[3]Nur des jours'!$B:$B,'[3]Nur des jours'!$U:$U,"")</f>
        <v>3.775686079792695E-2</v>
      </c>
      <c r="U41" s="109">
        <v>0</v>
      </c>
      <c r="V41" s="109">
        <v>0</v>
      </c>
      <c r="W41" s="109">
        <v>3.775686079792695E-2</v>
      </c>
      <c r="X41" s="109">
        <v>0</v>
      </c>
      <c r="Y41" s="109">
        <v>0</v>
      </c>
      <c r="Z41" s="109">
        <v>0</v>
      </c>
      <c r="AA41" s="109">
        <v>0</v>
      </c>
      <c r="AB41" s="109">
        <v>0</v>
      </c>
      <c r="AC41" s="109">
        <v>0</v>
      </c>
      <c r="AD41" s="109">
        <v>10.97417301631017</v>
      </c>
      <c r="AE41" s="109">
        <v>13.074325191976783</v>
      </c>
      <c r="AF41" s="109">
        <v>13.074325191976783</v>
      </c>
      <c r="AG41" s="57" t="str">
        <f>_xlfn.XLOOKUP(B41,[3]CALCULATION!$B:$B,[3]CALCULATION!$M:$M,"")</f>
        <v>Operationnel</v>
      </c>
      <c r="AH41" s="57"/>
      <c r="AI41" s="56" t="str" cm="1">
        <f t="array" ref="AI41">IFERROR(_xlfn.IFS(
AK41="MPR ISSUE","PDH",
AK41="BSS Hardware Issue","BSS",
AK41="Sites strategiques, MLL, Pylone, etc.","ENVTECH",
AK41="AKTIVCO DEFAUT GE &amp; POWER Cabinet","AKTIVCO",
AK41="AKTIVCO Coupure ENEO &amp; Baisse de tension","AKTIVCO GRID ONLY",
AK41="Coupure ENEO &amp; Baisse de tension","IHS GRID ONLY",
AK41="Defaut GE &amp; POWER Cabinet","IHS",
AK41="Sharing","Partners",
AK41="Sites strategiques &amp; DataCenter","SST &amp; DC",
AK41="Exclu","Exclu",
AK41="SAT","SAT",
AK41="SPARE-ISSUE","SPARE-ISSUE",
AK41="Fiber CAmtel","TRANS_FO_CAMTEL",
AK41="Fiber AOF","Fiber AOF",
AK41="Projet OCM (HUAWEI)","TRAVAUX-HUAWEI",
AK41="Projet OCM (NOKIA)","TRAVAUX-NOKIA",
AK41="ACCESS-ISSUE","ACCESS-ISSUE",
AK41="Projet OCM (ZTE, NOKIA, autres projets)","TRAVAUX OCM",
AK41="No root CAuse","No root cause",
AK41="ODU HS","PDH",
AK41="IP &amp; VLAN","PDH",
AK41="Warehouse HUAWEI","SPARE-ISSUE",
AK41="SPARE-HS","SPARE-ISSUE",
AK41="Power Telco","BSS",AK41="no impacts","no impacts"
),"")</f>
        <v>AKTIVCO GRID ONLY</v>
      </c>
      <c r="AJ41" s="56" t="str" cm="1">
        <f t="array" ref="AJ41">IFERROR(_xlfn.IFS(
AK41="MPR ISSUE","TX ISSUE",
AK41="BSS Hardware Issue","RAN ISSUE",
AK41="Sites strategiques, MLL, Pylone, etc.","ENVTECH",
AK41="AKTIVCO DEFAUT GE &amp; POWER Cabinet","POWER ISSUE",
AK41="AKTIVCO Coupure ENEO &amp; Baisse de tension","POWER ISSUE",
AK41="Coupure ENEO &amp; Baisse de tension","POWER ISSUE",
AK41="Defaut GE &amp; POWER Cabinet","POWER ISSUE",
AK41="Sharing","POWER ISSUE",
AK41="Sites strategiques &amp; DataCenter","POWER ISSUE",
AK41="Exclu","Exclu",
AK41="SAT","TX ISSUE",
AK41="SPARE-ISSUE","SPARE-ISSUE",
AK41="Fiber CAmtel","TX ISSUE",
AK41="Fiber AOF","TX ISSUE",
AK41="Projet OCM (HUAWEI)","TRAVAUX-HUAWEI",
AK41="Projet OCM (NOKIA)","TRAVAUX -NOKIA",
AK41="ACCESS-ISSUE","ACCESS-ISSUE",
AK41="Projet OCM (ZTE, NOKIA, autres projets)","TRAVAUX OCM",
AK41="No root CAuse","No root cause",
AK41="ODU HS","TX ISSUE",
AK41="IP &amp; VLAN","TX ISSUE",
AK41="Warehouse HUAWEI","SPARE-ISSUE",
AK41="SPARE-HS","SPARE-ISSUE",
AK41="Power Telco","RAN ISSUE",AK41="no impacts","no impacts"
),"")</f>
        <v>POWER ISSUE</v>
      </c>
      <c r="AK41" s="81" t="s">
        <v>5327</v>
      </c>
      <c r="AL41" s="56" t="str" cm="1">
        <f t="array" ref="AL41">IFERROR(_xlfn.IFS(
AK41="MPR ISSUE","ACTIVE",
AK41="BSS Hardware Issue","ACTIVE",
AK41="Sites strategiques, MLL, Pylone, etc.","PASSIVE",
AK41="AKTIVCO DEFAUT GE &amp; POWER Cabinet","PASSIVE",
AK41="AKTIVCO Coupure ENEO &amp; Baisse de tension","PASSIVE",
AK41="Coupure ENEO &amp; Baisse de tension","PASSIVE",
AK41="Defaut GE &amp; POWER Cabinet","PASSIVE",
AK41="Sharing","PASSIVE",
AK41="Sites strategiques &amp; DataCenter","PASSIVE",
AK41="Exclu","Exclu",
AK41="SAT","ACTIVE",
AK41="SPARE-ISSUE","SPARE-ISSUE",
AK41="Fiber CAmtel","ACTIVE",
AK41="Fiber AOF","ACTIVE",
AK41="Projet OCM (HUAWEI)","PLANNED WORKS",
AK41="Projet OCM (NOKIA)","PLANNED WORKS",
AK41="ACCESS-ISSUE","ACCESS-ISSUE",
AK41="Projet OCM (ZTE, NOKIA, autres projets)","PLANNED WORKS",
AK41="No root CAuse","No root cause",
AK41="ODU HS","ACTIVE",
AK41="IP &amp; VLAN","ACTIVE",
AK41="Warehouse HUAWEI","SPARE-ISSUE",
AK41="SPARE-HS","SPARE-ISSUE",
AK41="Power Telco","ACTIVE", AK41="no impacts","no impacts"
),"")</f>
        <v>PASSIVE</v>
      </c>
      <c r="AM41" s="108" t="s">
        <v>5776</v>
      </c>
      <c r="AN41" s="117" t="s">
        <v>4839</v>
      </c>
      <c r="AP41" s="23" t="s">
        <v>5537</v>
      </c>
      <c r="AQ41" s="23" t="s">
        <v>5537</v>
      </c>
      <c r="AR41" s="7"/>
      <c r="AS41" s="6"/>
      <c r="AT41" s="7"/>
      <c r="AU41" s="3" t="s">
        <v>5537</v>
      </c>
      <c r="AV41" s="24" t="s">
        <v>5537</v>
      </c>
      <c r="AW41" s="24" t="s">
        <v>5537</v>
      </c>
      <c r="AX41" s="24" t="s">
        <v>5537</v>
      </c>
      <c r="AY41" s="24" t="s">
        <v>5537</v>
      </c>
      <c r="AZ41" s="24" t="s">
        <v>5537</v>
      </c>
      <c r="BA41" s="24" t="s">
        <v>5537</v>
      </c>
      <c r="BB41" s="24" t="s">
        <v>5537</v>
      </c>
      <c r="BC41" s="24" t="s">
        <v>5537</v>
      </c>
      <c r="BD41" s="24" t="s">
        <v>5537</v>
      </c>
      <c r="BE41" s="24" t="s">
        <v>6302</v>
      </c>
      <c r="BF41" s="24" t="s">
        <v>6303</v>
      </c>
      <c r="BG41" s="24" t="s">
        <v>5537</v>
      </c>
      <c r="BH41" s="24" t="s">
        <v>5537</v>
      </c>
      <c r="BI41" s="9" t="s">
        <v>6304</v>
      </c>
      <c r="BJ41" s="14"/>
      <c r="BK41" s="14" t="s">
        <v>5537</v>
      </c>
      <c r="BL41" s="14" t="str">
        <f>_xlfn.XLOOKUP(B41,'[4]cell downs 18042026 17h'!$B:$B,'[4]cell downs 18042026 17h'!$B:$B,"")</f>
        <v/>
      </c>
      <c r="BM41" s="14" t="str">
        <f>_xlfn.XLOOKUP(B41,'[5]Cells Huawei 19042026 15h'!$B:$B,'[5]Cells Huawei 19042026 15h'!$B:$B,"")</f>
        <v/>
      </c>
      <c r="BN41" s="9" t="str">
        <f>_xlfn.XLOOKUP(B41,'[6]cells down 19042026 9H40'!$B:$B,'[6]cells down 19042026 9H40'!$B:$B,"")</f>
        <v/>
      </c>
      <c r="BO41" s="9" t="s">
        <v>5537</v>
      </c>
      <c r="BP41" s="9" t="s">
        <v>5537</v>
      </c>
    </row>
    <row r="42" spans="1:68" s="9" customFormat="1" ht="18.5" customHeight="1" x14ac:dyDescent="0.35">
      <c r="A42" s="65" t="s">
        <v>3444</v>
      </c>
      <c r="B42" s="103" t="s">
        <v>3445</v>
      </c>
      <c r="C42" s="66" t="str">
        <f>_xlfn.XLOOKUP(B42,'[1]daily break down'!$D:$D,'[1]daily break down'!$E:$E,"")</f>
        <v>LITTORAL</v>
      </c>
      <c r="D42" s="65" t="s">
        <v>11</v>
      </c>
      <c r="E42" s="65" t="s">
        <v>12</v>
      </c>
      <c r="F42" s="66" t="s">
        <v>31</v>
      </c>
      <c r="G42" s="65" t="s">
        <v>484</v>
      </c>
      <c r="H42" s="67" t="str">
        <f>_xlfn.XLOOKUP(B42,[2]CALCULATION!$B:$B,[2]CALCULATION!$H:$H,"")</f>
        <v>ZTE</v>
      </c>
      <c r="I42" s="68">
        <v>8.7499250926710666</v>
      </c>
      <c r="J42" s="68">
        <v>0</v>
      </c>
      <c r="K42" s="68">
        <v>0</v>
      </c>
      <c r="L42" s="68">
        <v>0</v>
      </c>
      <c r="M42" s="68">
        <v>0</v>
      </c>
      <c r="N42" s="68">
        <v>1.2380933017153068</v>
      </c>
      <c r="O42" s="68">
        <v>0</v>
      </c>
      <c r="P42" s="68">
        <v>1.9920355674265837</v>
      </c>
      <c r="Q42" s="34">
        <v>0</v>
      </c>
      <c r="R42" s="34">
        <v>0</v>
      </c>
      <c r="S42" s="109">
        <v>0</v>
      </c>
      <c r="T42" s="109">
        <f>_xlfn.XLOOKUP(B42,'[3]Nur des jours'!$B:$B,'[3]Nur des jours'!$U:$U,"")</f>
        <v>0</v>
      </c>
      <c r="U42" s="109">
        <v>0</v>
      </c>
      <c r="V42" s="109">
        <v>0</v>
      </c>
      <c r="W42" s="109">
        <v>0</v>
      </c>
      <c r="X42" s="109">
        <v>9.2183812597557893</v>
      </c>
      <c r="Y42" s="109">
        <v>0.1617819954170982</v>
      </c>
      <c r="Z42" s="109">
        <v>2.566111068306923</v>
      </c>
      <c r="AA42" s="109">
        <v>4.4919606600976509</v>
      </c>
      <c r="AB42" s="109">
        <v>1.4074195352606627</v>
      </c>
      <c r="AC42" s="109">
        <v>1.0494976199896886</v>
      </c>
      <c r="AD42" s="109">
        <v>5.7756149038968285</v>
      </c>
      <c r="AE42" s="109">
        <v>12.28221585866628</v>
      </c>
      <c r="AF42" s="109">
        <v>12.28221585866628</v>
      </c>
      <c r="AG42" s="57" t="str">
        <f>_xlfn.XLOOKUP(B42,[3]CALCULATION!$B:$B,[3]CALCULATION!$M:$M,"")</f>
        <v>Operationnel</v>
      </c>
      <c r="AH42" s="69"/>
      <c r="AI42" s="56" t="str" cm="1">
        <f t="array" ref="AI42">IFERROR(_xlfn.IFS(
AK42="MPR ISSUE","PDH",
AK42="BSS Hardware Issue","BSS",
AK42="Sites strategiques, MLL, Pylone, etc.","ENVTECH",
AK42="AKTIVCO DEFAUT GE &amp; POWER Cabinet","AKTIVCO",
AK42="AKTIVCO Coupure ENEO &amp; Baisse de tension","AKTIVCO GRID ONLY",
AK42="Coupure ENEO &amp; Baisse de tension","IHS GRID ONLY",
AK42="Defaut GE &amp; POWER Cabinet","IHS",
AK42="Sharing","Partners",
AK42="Sites strategiques &amp; DataCenter","SST &amp; DC",
AK42="Exclu","Exclu",
AK42="SAT","SAT",
AK42="SPARE-ISSUE","SPARE-ISSUE",
AK42="Fiber CAmtel","TRANS_FO_CAMTEL",
AK42="Fiber AOF","Fiber AOF",
AK42="Projet OCM (HUAWEI)","TRAVAUX-HUAWEI",
AK42="Projet OCM (NOKIA)","TRAVAUX-NOKIA",
AK42="ACCESS-ISSUE","ACCESS-ISSUE",
AK42="Projet OCM (ZTE, NOKIA, autres projets)","TRAVAUX OCM",
AK42="No root CAuse","No root cause",
AK42="ODU HS","PDH",
AK42="IP &amp; VLAN","PDH",
AK42="Warehouse HUAWEI","SPARE-ISSUE",
AK42="SPARE-HS","SPARE-ISSUE",
AK42="Power Telco","BSS",AK42="no impacts","no impacts"
),"")</f>
        <v>IHS</v>
      </c>
      <c r="AJ42" s="56" t="str" cm="1">
        <f t="array" ref="AJ42">IFERROR(_xlfn.IFS(
AK42="MPR ISSUE","TX ISSUE",
AK42="BSS Hardware Issue","RAN ISSUE",
AK42="Sites strategiques, MLL, Pylone, etc.","ENVTECH",
AK42="AKTIVCO DEFAUT GE &amp; POWER Cabinet","POWER ISSUE",
AK42="AKTIVCO Coupure ENEO &amp; Baisse de tension","POWER ISSUE",
AK42="Coupure ENEO &amp; Baisse de tension","POWER ISSUE",
AK42="Defaut GE &amp; POWER Cabinet","POWER ISSUE",
AK42="Sharing","POWER ISSUE",
AK42="Sites strategiques &amp; DataCenter","POWER ISSUE",
AK42="Exclu","Exclu",
AK42="SAT","TX ISSUE",
AK42="SPARE-ISSUE","SPARE-ISSUE",
AK42="Fiber CAmtel","TX ISSUE",
AK42="Fiber AOF","TX ISSUE",
AK42="Projet OCM (HUAWEI)","TRAVAUX-HUAWEI",
AK42="Projet OCM (NOKIA)","TRAVAUX -NOKIA",
AK42="ACCESS-ISSUE","ACCESS-ISSUE",
AK42="Projet OCM (ZTE, NOKIA, autres projets)","TRAVAUX OCM",
AK42="No root CAuse","No root cause",
AK42="ODU HS","TX ISSUE",
AK42="IP &amp; VLAN","TX ISSUE",
AK42="Warehouse HUAWEI","SPARE-ISSUE",
AK42="SPARE-HS","SPARE-ISSUE",
AK42="Power Telco","RAN ISSUE",AK42="no impacts","no impacts"
),"")</f>
        <v>POWER ISSUE</v>
      </c>
      <c r="AK42" s="81" t="s">
        <v>5330</v>
      </c>
      <c r="AL42" s="56" t="str" cm="1">
        <f t="array" ref="AL42">IFERROR(_xlfn.IFS(
AK42="MPR ISSUE","ACTIVE",
AK42="BSS Hardware Issue","ACTIVE",
AK42="Sites strategiques, MLL, Pylone, etc.","PASSIVE",
AK42="AKTIVCO DEFAUT GE &amp; POWER Cabinet","PASSIVE",
AK42="AKTIVCO Coupure ENEO &amp; Baisse de tension","PASSIVE",
AK42="Coupure ENEO &amp; Baisse de tension","PASSIVE",
AK42="Defaut GE &amp; POWER Cabinet","PASSIVE",
AK42="Sharing","PASSIVE",
AK42="Sites strategiques &amp; DataCenter","PASSIVE",
AK42="Exclu","Exclu",
AK42="SAT","ACTIVE",
AK42="SPARE-ISSUE","SPARE-ISSUE",
AK42="Fiber CAmtel","ACTIVE",
AK42="Fiber AOF","ACTIVE",
AK42="Projet OCM (HUAWEI)","PLANNED WORKS",
AK42="Projet OCM (NOKIA)","PLANNED WORKS",
AK42="ACCESS-ISSUE","ACCESS-ISSUE",
AK42="Projet OCM (ZTE, NOKIA, autres projets)","PLANNED WORKS",
AK42="No root CAuse","No root cause",
AK42="ODU HS","ACTIVE",
AK42="IP &amp; VLAN","ACTIVE",
AK42="Warehouse HUAWEI","SPARE-ISSUE",
AK42="SPARE-HS","SPARE-ISSUE",
AK42="Power Telco","ACTIVE", AK42="no impacts","no impacts"
),"")</f>
        <v>PASSIVE</v>
      </c>
      <c r="AM42" s="108" t="s">
        <v>5777</v>
      </c>
      <c r="AN42" s="117" t="s">
        <v>3445</v>
      </c>
      <c r="AP42" s="23" t="s">
        <v>5537</v>
      </c>
      <c r="AQ42" s="23" t="s">
        <v>5537</v>
      </c>
      <c r="AR42" s="7"/>
      <c r="AS42" s="6"/>
      <c r="AT42" s="7"/>
      <c r="AU42" s="3" t="s">
        <v>6305</v>
      </c>
      <c r="AV42" s="24" t="s">
        <v>5537</v>
      </c>
      <c r="AW42" s="24" t="s">
        <v>5537</v>
      </c>
      <c r="AX42" s="24" t="s">
        <v>5537</v>
      </c>
      <c r="AY42" s="24" t="s">
        <v>5537</v>
      </c>
      <c r="AZ42" s="24" t="s">
        <v>5537</v>
      </c>
      <c r="BA42" s="24" t="s">
        <v>5537</v>
      </c>
      <c r="BB42" s="24" t="s">
        <v>5537</v>
      </c>
      <c r="BC42" s="24" t="s">
        <v>5537</v>
      </c>
      <c r="BD42" s="24" t="s">
        <v>5537</v>
      </c>
      <c r="BE42" s="24" t="s">
        <v>5537</v>
      </c>
      <c r="BF42" s="24" t="s">
        <v>6306</v>
      </c>
      <c r="BG42" s="24" t="s">
        <v>5537</v>
      </c>
      <c r="BH42" s="24" t="s">
        <v>5537</v>
      </c>
      <c r="BI42" s="9" t="s">
        <v>6307</v>
      </c>
      <c r="BJ42" s="14"/>
      <c r="BK42" s="14" t="s">
        <v>5537</v>
      </c>
      <c r="BL42" s="14" t="str">
        <f>_xlfn.XLOOKUP(B42,'[4]cell downs 18042026 17h'!$B:$B,'[4]cell downs 18042026 17h'!$B:$B,"")</f>
        <v/>
      </c>
      <c r="BM42" s="14" t="str">
        <f>_xlfn.XLOOKUP(B42,'[5]Cells Huawei 19042026 15h'!$B:$B,'[5]Cells Huawei 19042026 15h'!$B:$B,"")</f>
        <v/>
      </c>
      <c r="BN42" s="27" t="str">
        <f>_xlfn.XLOOKUP(B42,'[6]cells down 19042026 9H40'!$B:$B,'[6]cells down 19042026 9H40'!$B:$B,"")</f>
        <v/>
      </c>
      <c r="BO42" s="9" t="s">
        <v>3445</v>
      </c>
      <c r="BP42" s="9" t="s">
        <v>5537</v>
      </c>
    </row>
    <row r="43" spans="1:68" s="9" customFormat="1" x14ac:dyDescent="0.35">
      <c r="A43" s="1" t="s">
        <v>5593</v>
      </c>
      <c r="B43" s="8" t="s">
        <v>972</v>
      </c>
      <c r="C43" s="3" t="str">
        <f>_xlfn.XLOOKUP(B43,'[1]daily break down'!$D:$D,'[1]daily break down'!$E:$E,"")</f>
        <v>EXTREME-NORD</v>
      </c>
      <c r="D43" s="1" t="s">
        <v>11</v>
      </c>
      <c r="E43" s="1" t="s">
        <v>12</v>
      </c>
      <c r="F43" s="3" t="s">
        <v>55</v>
      </c>
      <c r="G43" s="1" t="s">
        <v>973</v>
      </c>
      <c r="H43" s="40" t="str">
        <f>_xlfn.XLOOKUP(B43,[2]CALCULATION!$B:$B,[2]CALCULATION!$H:$H,"")</f>
        <v>NOKIA</v>
      </c>
      <c r="I43" s="34">
        <v>15.903667082885152</v>
      </c>
      <c r="J43" s="34">
        <v>3.0737402174271398</v>
      </c>
      <c r="K43" s="34">
        <v>0.17469681274573265</v>
      </c>
      <c r="L43" s="34">
        <v>0</v>
      </c>
      <c r="M43" s="34">
        <v>0</v>
      </c>
      <c r="N43" s="34">
        <v>0</v>
      </c>
      <c r="O43" s="34">
        <v>13.968480603866711</v>
      </c>
      <c r="P43" s="34">
        <v>13.49893199931083</v>
      </c>
      <c r="Q43" s="34">
        <v>9.6659110355023365</v>
      </c>
      <c r="R43" s="34">
        <v>7.8209222103247216</v>
      </c>
      <c r="S43" s="109">
        <v>0</v>
      </c>
      <c r="T43" s="109">
        <f>_xlfn.XLOOKUP(B43,'[3]Nur des jours'!$B:$B,'[3]Nur des jours'!$U:$U,"")</f>
        <v>23.113405415585859</v>
      </c>
      <c r="U43" s="109">
        <v>13.788672457605864</v>
      </c>
      <c r="V43" s="109">
        <v>13.16416467728264</v>
      </c>
      <c r="W43" s="109">
        <v>23.113405415585859</v>
      </c>
      <c r="X43" s="109">
        <v>23.113565931290715</v>
      </c>
      <c r="Y43" s="109">
        <v>23.113458920820811</v>
      </c>
      <c r="Z43" s="109">
        <v>23.113084384176148</v>
      </c>
      <c r="AA43" s="109">
        <v>18.91987435951615</v>
      </c>
      <c r="AB43" s="109">
        <v>23.113191394646048</v>
      </c>
      <c r="AC43" s="109">
        <v>25.043563580846413</v>
      </c>
      <c r="AD43" s="109">
        <v>30.670286898483909</v>
      </c>
      <c r="AE43" s="109">
        <v>13.872587627306791</v>
      </c>
      <c r="AF43" s="109">
        <v>13.872587627306791</v>
      </c>
      <c r="AG43" s="57" t="str">
        <f>_xlfn.XLOOKUP(B43,[3]CALCULATION!$B:$B,[3]CALCULATION!$M:$M,"")</f>
        <v>Insecurity</v>
      </c>
      <c r="AH43" s="57"/>
      <c r="AI43" s="56" t="str" cm="1">
        <f t="array" ref="AI43">IFERROR(_xlfn.IFS(
AK43="MPR ISSUE","PDH",
AK43="BSS Hardware Issue","BSS",
AK43="Sites strategiques, MLL, Pylone, etc.","ENVTECH",
AK43="AKTIVCO DEFAUT GE &amp; POWER Cabinet","AKTIVCO",
AK43="AKTIVCO Coupure ENEO &amp; Baisse de tension","AKTIVCO GRID ONLY",
AK43="Coupure ENEO &amp; Baisse de tension","IHS GRID ONLY",
AK43="Defaut GE &amp; POWER Cabinet","IHS",
AK43="Sharing","Partners",
AK43="Sites strategiques &amp; DataCenter","SST &amp; DC",
AK43="Exclu","Exclu",
AK43="SAT","SAT",
AK43="SPARE-ISSUE","SPARE-ISSUE",
AK43="Fiber CAmtel","TRANS_FO_CAMTEL",
AK43="Fiber AOF","Fiber AOF",
AK43="Projet OCM (HUAWEI)","TRAVAUX-HUAWEI",
AK43="Projet OCM (NOKIA)","TRAVAUX-NOKIA",
AK43="ACCESS-ISSUE","ACCESS-ISSUE",
AK43="Projet OCM (ZTE, NOKIA, autres projets)","TRAVAUX OCM",
AK43="No root CAuse","No root cause",
AK43="ODU HS","PDH",
AK43="IP &amp; VLAN","PDH",
AK43="Warehouse HUAWEI","SPARE-ISSUE",
AK43="SPARE-HS","SPARE-ISSUE",
AK43="Power Telco","BSS",AK43="no impacts","no impacts"
),"")</f>
        <v>IHS</v>
      </c>
      <c r="AJ43" s="56" t="str" cm="1">
        <f t="array" ref="AJ43">IFERROR(_xlfn.IFS(
AK43="MPR ISSUE","TX ISSUE",
AK43="BSS Hardware Issue","RAN ISSUE",
AK43="Sites strategiques, MLL, Pylone, etc.","ENVTECH",
AK43="AKTIVCO DEFAUT GE &amp; POWER Cabinet","POWER ISSUE",
AK43="AKTIVCO Coupure ENEO &amp; Baisse de tension","POWER ISSUE",
AK43="Coupure ENEO &amp; Baisse de tension","POWER ISSUE",
AK43="Defaut GE &amp; POWER Cabinet","POWER ISSUE",
AK43="Sharing","POWER ISSUE",
AK43="Sites strategiques &amp; DataCenter","POWER ISSUE",
AK43="Exclu","Exclu",
AK43="SAT","TX ISSUE",
AK43="SPARE-ISSUE","SPARE-ISSUE",
AK43="Fiber CAmtel","TX ISSUE",
AK43="Fiber AOF","TX ISSUE",
AK43="Projet OCM (HUAWEI)","TRAVAUX-HUAWEI",
AK43="Projet OCM (NOKIA)","TRAVAUX -NOKIA",
AK43="ACCESS-ISSUE","ACCESS-ISSUE",
AK43="Projet OCM (ZTE, NOKIA, autres projets)","TRAVAUX OCM",
AK43="No root CAuse","No root cause",
AK43="ODU HS","TX ISSUE",
AK43="IP &amp; VLAN","TX ISSUE",
AK43="Warehouse HUAWEI","SPARE-ISSUE",
AK43="SPARE-HS","SPARE-ISSUE",
AK43="Power Telco","RAN ISSUE",AK43="no impacts","no impacts"
),"")</f>
        <v>POWER ISSUE</v>
      </c>
      <c r="AK43" s="81" t="s">
        <v>5330</v>
      </c>
      <c r="AL43" s="56" t="str" cm="1">
        <f t="array" ref="AL43">IFERROR(_xlfn.IFS(
AK43="MPR ISSUE","ACTIVE",
AK43="BSS Hardware Issue","ACTIVE",
AK43="Sites strategiques, MLL, Pylone, etc.","PASSIVE",
AK43="AKTIVCO DEFAUT GE &amp; POWER Cabinet","PASSIVE",
AK43="AKTIVCO Coupure ENEO &amp; Baisse de tension","PASSIVE",
AK43="Coupure ENEO &amp; Baisse de tension","PASSIVE",
AK43="Defaut GE &amp; POWER Cabinet","PASSIVE",
AK43="Sharing","PASSIVE",
AK43="Sites strategiques &amp; DataCenter","PASSIVE",
AK43="Exclu","Exclu",
AK43="SAT","ACTIVE",
AK43="SPARE-ISSUE","SPARE-ISSUE",
AK43="Fiber CAmtel","ACTIVE",
AK43="Fiber AOF","ACTIVE",
AK43="Projet OCM (HUAWEI)","PLANNED WORKS",
AK43="Projet OCM (NOKIA)","PLANNED WORKS",
AK43="ACCESS-ISSUE","ACCESS-ISSUE",
AK43="Projet OCM (ZTE, NOKIA, autres projets)","PLANNED WORKS",
AK43="No root CAuse","No root cause",
AK43="ODU HS","ACTIVE",
AK43="IP &amp; VLAN","ACTIVE",
AK43="Warehouse HUAWEI","SPARE-ISSUE",
AK43="SPARE-HS","SPARE-ISSUE",
AK43="Power Telco","ACTIVE", AK43="no impacts","no impacts"
),"")</f>
        <v>PASSIVE</v>
      </c>
      <c r="AM43" s="108" t="s">
        <v>5778</v>
      </c>
      <c r="AN43" s="117" t="s">
        <v>972</v>
      </c>
      <c r="AP43" s="23" t="s">
        <v>5537</v>
      </c>
      <c r="AQ43" s="23" t="s">
        <v>5537</v>
      </c>
      <c r="AR43" s="7"/>
      <c r="AS43" s="6"/>
      <c r="AT43" s="7"/>
      <c r="AU43" s="3" t="s">
        <v>5537</v>
      </c>
      <c r="AV43" s="24" t="s">
        <v>5537</v>
      </c>
      <c r="AW43" s="24" t="s">
        <v>5537</v>
      </c>
      <c r="AX43" s="24" t="s">
        <v>5537</v>
      </c>
      <c r="AY43" s="24" t="s">
        <v>5537</v>
      </c>
      <c r="AZ43" s="24" t="s">
        <v>5537</v>
      </c>
      <c r="BA43" s="24" t="s">
        <v>5537</v>
      </c>
      <c r="BB43" s="24" t="s">
        <v>6308</v>
      </c>
      <c r="BC43" s="24" t="s">
        <v>6308</v>
      </c>
      <c r="BD43" s="24" t="s">
        <v>5537</v>
      </c>
      <c r="BE43" s="24" t="s">
        <v>5537</v>
      </c>
      <c r="BF43" s="24" t="s">
        <v>5537</v>
      </c>
      <c r="BG43" s="24" t="s">
        <v>5537</v>
      </c>
      <c r="BH43" s="24" t="s">
        <v>5537</v>
      </c>
      <c r="BI43" s="9" t="s">
        <v>5537</v>
      </c>
      <c r="BJ43" s="14"/>
      <c r="BK43" s="14" t="s">
        <v>5537</v>
      </c>
      <c r="BL43" s="14" t="str">
        <f>_xlfn.XLOOKUP(B43,'[4]cell downs 18042026 17h'!$B:$B,'[4]cell downs 18042026 17h'!$B:$B,"")</f>
        <v>EXN_174</v>
      </c>
      <c r="BM43" s="14" t="str">
        <f>_xlfn.XLOOKUP(B43,'[5]Cells Huawei 19042026 15h'!$B:$B,'[5]Cells Huawei 19042026 15h'!$B:$B,"")</f>
        <v/>
      </c>
      <c r="BN43" s="9" t="str">
        <f>_xlfn.XLOOKUP(B43,'[6]cells down 19042026 9H40'!$B:$B,'[6]cells down 19042026 9H40'!$B:$B,"")</f>
        <v/>
      </c>
      <c r="BO43" s="9" t="s">
        <v>972</v>
      </c>
      <c r="BP43" s="9" t="s">
        <v>594</v>
      </c>
    </row>
    <row r="44" spans="1:68" s="9" customFormat="1" x14ac:dyDescent="0.35">
      <c r="A44" s="1" t="s">
        <v>2399</v>
      </c>
      <c r="B44" s="1" t="s">
        <v>2400</v>
      </c>
      <c r="C44" s="3" t="str">
        <f>_xlfn.XLOOKUP(B44,'[1]daily break down'!$D:$D,'[1]daily break down'!$E:$E,"")</f>
        <v>Douala</v>
      </c>
      <c r="D44" s="1" t="s">
        <v>21</v>
      </c>
      <c r="E44" s="1" t="s">
        <v>125</v>
      </c>
      <c r="F44" s="3" t="s">
        <v>31</v>
      </c>
      <c r="G44" s="1" t="s">
        <v>32</v>
      </c>
      <c r="H44" s="41" t="str">
        <f>_xlfn.XLOOKUP(B44,[2]CALCULATION!$B:$B,[2]CALCULATION!$H:$H,"")</f>
        <v>ZTE</v>
      </c>
      <c r="I44" s="34">
        <v>1.5409507666230065</v>
      </c>
      <c r="J44" s="34">
        <v>2.1633593297434888</v>
      </c>
      <c r="K44" s="34">
        <v>1.5409507666230065</v>
      </c>
      <c r="L44" s="34">
        <v>1.1619196822217084</v>
      </c>
      <c r="M44" s="34">
        <v>0</v>
      </c>
      <c r="N44" s="34">
        <v>0</v>
      </c>
      <c r="O44" s="34">
        <v>0</v>
      </c>
      <c r="P44" s="34">
        <v>0</v>
      </c>
      <c r="Q44" s="34">
        <v>0</v>
      </c>
      <c r="R44" s="34">
        <v>0</v>
      </c>
      <c r="S44" s="109">
        <v>0</v>
      </c>
      <c r="T44" s="109">
        <f>_xlfn.XLOOKUP(B44,'[3]Nur des jours'!$B:$B,'[3]Nur des jours'!$U:$U,"")</f>
        <v>0</v>
      </c>
      <c r="U44" s="109">
        <v>0</v>
      </c>
      <c r="V44" s="109">
        <v>2.3363952595789436E-3</v>
      </c>
      <c r="W44" s="109">
        <v>0</v>
      </c>
      <c r="X44" s="109">
        <v>0</v>
      </c>
      <c r="Y44" s="109">
        <v>0</v>
      </c>
      <c r="Z44" s="109">
        <v>13.868556899607057</v>
      </c>
      <c r="AA44" s="109">
        <v>13.868556899607057</v>
      </c>
      <c r="AB44" s="109">
        <v>13.868556899607057</v>
      </c>
      <c r="AC44" s="109">
        <v>32.372936225315634</v>
      </c>
      <c r="AD44" s="109">
        <v>27.540622418066651</v>
      </c>
      <c r="AE44" s="109">
        <v>13.868556899607057</v>
      </c>
      <c r="AF44" s="109">
        <v>13.868556899607057</v>
      </c>
      <c r="AG44" s="57" t="str">
        <f>_xlfn.XLOOKUP(B44,[3]CALCULATION!$B:$B,[3]CALCULATION!$M:$M,"")</f>
        <v>Operationnel</v>
      </c>
      <c r="AH44" s="57"/>
      <c r="AI44" s="56" t="str" cm="1">
        <f t="array" ref="AI44">IFERROR(_xlfn.IFS(
AK44="MPR ISSUE","PDH",
AK44="BSS Hardware Issue","BSS",
AK44="Sites strategiques, MLL, Pylone, etc.","ENVTECH",
AK44="AKTIVCO DEFAUT GE &amp; POWER Cabinet","AKTIVCO",
AK44="AKTIVCO Coupure ENEO &amp; Baisse de tension","AKTIVCO GRID ONLY",
AK44="Coupure ENEO &amp; Baisse de tension","IHS GRID ONLY",
AK44="Defaut GE &amp; POWER Cabinet","IHS",
AK44="Sharing","Partners",
AK44="Sites strategiques &amp; DataCenter","SST &amp; DC",
AK44="Exclu","Exclu",
AK44="SAT","SAT",
AK44="SPARE-ISSUE","SPARE-ISSUE",
AK44="Fiber CAmtel","TRANS_FO_CAMTEL",
AK44="Fiber AOF","Fiber AOF",
AK44="Projet OCM (HUAWEI)","TRAVAUX-HUAWEI",
AK44="Projet OCM (NOKIA)","TRAVAUX-NOKIA",
AK44="ACCESS-ISSUE","ACCESS-ISSUE",
AK44="Projet OCM (ZTE, NOKIA, autres projets)","TRAVAUX OCM",
AK44="No root CAuse","No root cause",
AK44="ODU HS","PDH",
AK44="IP &amp; VLAN","PDH",
AK44="Warehouse HUAWEI","SPARE-ISSUE",
AK44="SPARE-HS","SPARE-ISSUE",
AK44="Power Telco","BSS",AK44="no impacts","no impacts"
),"")</f>
        <v>AKTIVCO GRID ONLY</v>
      </c>
      <c r="AJ44" s="56" t="str" cm="1">
        <f t="array" ref="AJ44">IFERROR(_xlfn.IFS(
AK44="MPR ISSUE","TX ISSUE",
AK44="BSS Hardware Issue","RAN ISSUE",
AK44="Sites strategiques, MLL, Pylone, etc.","ENVTECH",
AK44="AKTIVCO DEFAUT GE &amp; POWER Cabinet","POWER ISSUE",
AK44="AKTIVCO Coupure ENEO &amp; Baisse de tension","POWER ISSUE",
AK44="Coupure ENEO &amp; Baisse de tension","POWER ISSUE",
AK44="Defaut GE &amp; POWER Cabinet","POWER ISSUE",
AK44="Sharing","POWER ISSUE",
AK44="Sites strategiques &amp; DataCenter","POWER ISSUE",
AK44="Exclu","Exclu",
AK44="SAT","TX ISSUE",
AK44="SPARE-ISSUE","SPARE-ISSUE",
AK44="Fiber CAmtel","TX ISSUE",
AK44="Fiber AOF","TX ISSUE",
AK44="Projet OCM (HUAWEI)","TRAVAUX-HUAWEI",
AK44="Projet OCM (NOKIA)","TRAVAUX -NOKIA",
AK44="ACCESS-ISSUE","ACCESS-ISSUE",
AK44="Projet OCM (ZTE, NOKIA, autres projets)","TRAVAUX OCM",
AK44="No root CAuse","No root cause",
AK44="ODU HS","TX ISSUE",
AK44="IP &amp; VLAN","TX ISSUE",
AK44="Warehouse HUAWEI","SPARE-ISSUE",
AK44="SPARE-HS","SPARE-ISSUE",
AK44="Power Telco","RAN ISSUE",AK44="no impacts","no impacts"
),"")</f>
        <v>POWER ISSUE</v>
      </c>
      <c r="AK44" s="81" t="s">
        <v>5327</v>
      </c>
      <c r="AL44" s="56" t="str" cm="1">
        <f t="array" ref="AL44">IFERROR(_xlfn.IFS(
AK44="MPR ISSUE","ACTIVE",
AK44="BSS Hardware Issue","ACTIVE",
AK44="Sites strategiques, MLL, Pylone, etc.","PASSIVE",
AK44="AKTIVCO DEFAUT GE &amp; POWER Cabinet","PASSIVE",
AK44="AKTIVCO Coupure ENEO &amp; Baisse de tension","PASSIVE",
AK44="Coupure ENEO &amp; Baisse de tension","PASSIVE",
AK44="Defaut GE &amp; POWER Cabinet","PASSIVE",
AK44="Sharing","PASSIVE",
AK44="Sites strategiques &amp; DataCenter","PASSIVE",
AK44="Exclu","Exclu",
AK44="SAT","ACTIVE",
AK44="SPARE-ISSUE","SPARE-ISSUE",
AK44="Fiber CAmtel","ACTIVE",
AK44="Fiber AOF","ACTIVE",
AK44="Projet OCM (HUAWEI)","PLANNED WORKS",
AK44="Projet OCM (NOKIA)","PLANNED WORKS",
AK44="ACCESS-ISSUE","ACCESS-ISSUE",
AK44="Projet OCM (ZTE, NOKIA, autres projets)","PLANNED WORKS",
AK44="No root CAuse","No root cause",
AK44="ODU HS","ACTIVE",
AK44="IP &amp; VLAN","ACTIVE",
AK44="Warehouse HUAWEI","SPARE-ISSUE",
AK44="SPARE-HS","SPARE-ISSUE",
AK44="Power Telco","ACTIVE", AK44="no impacts","no impacts"
),"")</f>
        <v>PASSIVE</v>
      </c>
      <c r="AM44" s="108" t="s">
        <v>5779</v>
      </c>
      <c r="AN44" s="117" t="s">
        <v>2400</v>
      </c>
      <c r="AP44" s="23" t="s">
        <v>5537</v>
      </c>
      <c r="AQ44" s="23" t="s">
        <v>5537</v>
      </c>
      <c r="AR44" s="7"/>
      <c r="AS44" s="6"/>
      <c r="AT44" s="7"/>
      <c r="AU44" s="3" t="s">
        <v>5537</v>
      </c>
      <c r="AV44" s="24" t="s">
        <v>5537</v>
      </c>
      <c r="AW44" s="24" t="s">
        <v>5537</v>
      </c>
      <c r="AX44" s="24" t="s">
        <v>5537</v>
      </c>
      <c r="AY44" s="24" t="s">
        <v>5537</v>
      </c>
      <c r="AZ44" s="24" t="s">
        <v>5537</v>
      </c>
      <c r="BA44" s="24" t="s">
        <v>5537</v>
      </c>
      <c r="BB44" s="24" t="s">
        <v>5537</v>
      </c>
      <c r="BC44" s="24" t="s">
        <v>5537</v>
      </c>
      <c r="BD44" s="24" t="s">
        <v>5537</v>
      </c>
      <c r="BE44" s="24" t="s">
        <v>6309</v>
      </c>
      <c r="BF44" s="24" t="s">
        <v>6310</v>
      </c>
      <c r="BG44" s="24" t="s">
        <v>6311</v>
      </c>
      <c r="BH44" s="24" t="s">
        <v>6312</v>
      </c>
      <c r="BI44" s="9" t="s">
        <v>5537</v>
      </c>
      <c r="BJ44" s="14"/>
      <c r="BK44" s="14" t="s">
        <v>5537</v>
      </c>
      <c r="BL44" s="14" t="str">
        <f>_xlfn.XLOOKUP(B44,'[4]cell downs 18042026 17h'!$B:$B,'[4]cell downs 18042026 17h'!$B:$B,"")</f>
        <v/>
      </c>
      <c r="BM44" s="14" t="str">
        <f>_xlfn.XLOOKUP(B44,'[5]Cells Huawei 19042026 15h'!$B:$B,'[5]Cells Huawei 19042026 15h'!$B:$B,"")</f>
        <v/>
      </c>
      <c r="BN44" s="9" t="str">
        <f>_xlfn.XLOOKUP(B44,'[6]cells down 19042026 9H40'!$B:$B,'[6]cells down 19042026 9H40'!$B:$B,"")</f>
        <v/>
      </c>
      <c r="BO44" s="9" t="s">
        <v>5537</v>
      </c>
      <c r="BP44" s="9" t="s">
        <v>12</v>
      </c>
    </row>
    <row r="45" spans="1:68" s="9" customFormat="1" ht="29" customHeight="1" x14ac:dyDescent="0.35">
      <c r="A45" s="1" t="s">
        <v>1945</v>
      </c>
      <c r="B45" s="8" t="s">
        <v>1946</v>
      </c>
      <c r="C45" s="3" t="str">
        <f>_xlfn.XLOOKUP(B45,'[1]daily break down'!$D:$D,'[1]daily break down'!$E:$E,"")</f>
        <v>Douala</v>
      </c>
      <c r="D45" s="1" t="s">
        <v>11</v>
      </c>
      <c r="E45" s="1" t="s">
        <v>12</v>
      </c>
      <c r="F45" s="3" t="s">
        <v>31</v>
      </c>
      <c r="G45" s="1" t="s">
        <v>32</v>
      </c>
      <c r="H45" s="41" t="str">
        <f>_xlfn.XLOOKUP(B45,[2]CALCULATION!$B:$B,[2]CALCULATION!$H:$H,"")</f>
        <v>ZTE</v>
      </c>
      <c r="I45" s="34">
        <v>0</v>
      </c>
      <c r="J45" s="34">
        <v>0.64675344502372778</v>
      </c>
      <c r="K45" s="34">
        <v>0</v>
      </c>
      <c r="L45" s="34">
        <v>0</v>
      </c>
      <c r="M45" s="34">
        <v>0</v>
      </c>
      <c r="N45" s="34">
        <v>0</v>
      </c>
      <c r="O45" s="34">
        <v>0</v>
      </c>
      <c r="P45" s="34">
        <v>0</v>
      </c>
      <c r="Q45" s="34">
        <v>3.2588433452328984</v>
      </c>
      <c r="R45" s="34">
        <v>0</v>
      </c>
      <c r="S45" s="109">
        <v>0</v>
      </c>
      <c r="T45" s="109">
        <f>_xlfn.XLOOKUP(B45,'[3]Nur des jours'!$B:$B,'[3]Nur des jours'!$U:$U,"")</f>
        <v>0</v>
      </c>
      <c r="U45" s="109">
        <v>0</v>
      </c>
      <c r="V45" s="109">
        <v>0</v>
      </c>
      <c r="W45" s="109">
        <v>0</v>
      </c>
      <c r="X45" s="109">
        <v>0</v>
      </c>
      <c r="Y45" s="109">
        <v>0</v>
      </c>
      <c r="Z45" s="109">
        <v>13.868556899607057</v>
      </c>
      <c r="AA45" s="109">
        <v>13.868556899607057</v>
      </c>
      <c r="AB45" s="109">
        <v>13.868556899607057</v>
      </c>
      <c r="AC45" s="109">
        <v>32.372936225315634</v>
      </c>
      <c r="AD45" s="109">
        <v>27.540622418066651</v>
      </c>
      <c r="AE45" s="109">
        <v>13.868556899607057</v>
      </c>
      <c r="AF45" s="109">
        <v>13.868556899607057</v>
      </c>
      <c r="AG45" s="57" t="str">
        <f>_xlfn.XLOOKUP(B45,[3]CALCULATION!$B:$B,[3]CALCULATION!$M:$M,"")</f>
        <v>Operationnel</v>
      </c>
      <c r="AH45" s="57"/>
      <c r="AI45" s="56" t="str" cm="1">
        <f t="array" ref="AI45">IFERROR(_xlfn.IFS(
AK45="MPR ISSUE","PDH",
AK45="BSS Hardware Issue","BSS",
AK45="Sites strategiques, MLL, Pylone, etc.","ENVTECH",
AK45="AKTIVCO DEFAUT GE &amp; POWER Cabinet","AKTIVCO",
AK45="AKTIVCO Coupure ENEO &amp; Baisse de tension","AKTIVCO GRID ONLY",
AK45="Coupure ENEO &amp; Baisse de tension","IHS GRID ONLY",
AK45="Defaut GE &amp; POWER Cabinet","IHS",
AK45="Sharing","Partners",
AK45="Sites strategiques &amp; DataCenter","SST &amp; DC",
AK45="Exclu","Exclu",
AK45="SAT","SAT",
AK45="SPARE-ISSUE","SPARE-ISSUE",
AK45="Fiber CAmtel","TRANS_FO_CAMTEL",
AK45="Fiber AOF","Fiber AOF",
AK45="Projet OCM (HUAWEI)","TRAVAUX-HUAWEI",
AK45="Projet OCM (NOKIA)","TRAVAUX-NOKIA",
AK45="ACCESS-ISSUE","ACCESS-ISSUE",
AK45="Projet OCM (ZTE, NOKIA, autres projets)","TRAVAUX OCM",
AK45="No root CAuse","No root cause",
AK45="ODU HS","PDH",
AK45="IP &amp; VLAN","PDH",
AK45="Warehouse HUAWEI","SPARE-ISSUE",
AK45="SPARE-HS","SPARE-ISSUE",
AK45="Power Telco","BSS",AK45="no impacts","no impacts"
),"")</f>
        <v>AKTIVCO GRID ONLY</v>
      </c>
      <c r="AJ45" s="56" t="str" cm="1">
        <f t="array" ref="AJ45">IFERROR(_xlfn.IFS(
AK45="MPR ISSUE","TX ISSUE",
AK45="BSS Hardware Issue","RAN ISSUE",
AK45="Sites strategiques, MLL, Pylone, etc.","ENVTECH",
AK45="AKTIVCO DEFAUT GE &amp; POWER Cabinet","POWER ISSUE",
AK45="AKTIVCO Coupure ENEO &amp; Baisse de tension","POWER ISSUE",
AK45="Coupure ENEO &amp; Baisse de tension","POWER ISSUE",
AK45="Defaut GE &amp; POWER Cabinet","POWER ISSUE",
AK45="Sharing","POWER ISSUE",
AK45="Sites strategiques &amp; DataCenter","POWER ISSUE",
AK45="Exclu","Exclu",
AK45="SAT","TX ISSUE",
AK45="SPARE-ISSUE","SPARE-ISSUE",
AK45="Fiber CAmtel","TX ISSUE",
AK45="Fiber AOF","TX ISSUE",
AK45="Projet OCM (HUAWEI)","TRAVAUX-HUAWEI",
AK45="Projet OCM (NOKIA)","TRAVAUX -NOKIA",
AK45="ACCESS-ISSUE","ACCESS-ISSUE",
AK45="Projet OCM (ZTE, NOKIA, autres projets)","TRAVAUX OCM",
AK45="No root CAuse","No root cause",
AK45="ODU HS","TX ISSUE",
AK45="IP &amp; VLAN","TX ISSUE",
AK45="Warehouse HUAWEI","SPARE-ISSUE",
AK45="SPARE-HS","SPARE-ISSUE",
AK45="Power Telco","RAN ISSUE",AK45="no impacts","no impacts"
),"")</f>
        <v>POWER ISSUE</v>
      </c>
      <c r="AK45" s="81" t="s">
        <v>5327</v>
      </c>
      <c r="AL45" s="56" t="str" cm="1">
        <f t="array" ref="AL45">IFERROR(_xlfn.IFS(
AK45="MPR ISSUE","ACTIVE",
AK45="BSS Hardware Issue","ACTIVE",
AK45="Sites strategiques, MLL, Pylone, etc.","PASSIVE",
AK45="AKTIVCO DEFAUT GE &amp; POWER Cabinet","PASSIVE",
AK45="AKTIVCO Coupure ENEO &amp; Baisse de tension","PASSIVE",
AK45="Coupure ENEO &amp; Baisse de tension","PASSIVE",
AK45="Defaut GE &amp; POWER Cabinet","PASSIVE",
AK45="Sharing","PASSIVE",
AK45="Sites strategiques &amp; DataCenter","PASSIVE",
AK45="Exclu","Exclu",
AK45="SAT","ACTIVE",
AK45="SPARE-ISSUE","SPARE-ISSUE",
AK45="Fiber CAmtel","ACTIVE",
AK45="Fiber AOF","ACTIVE",
AK45="Projet OCM (HUAWEI)","PLANNED WORKS",
AK45="Projet OCM (NOKIA)","PLANNED WORKS",
AK45="ACCESS-ISSUE","ACCESS-ISSUE",
AK45="Projet OCM (ZTE, NOKIA, autres projets)","PLANNED WORKS",
AK45="No root CAuse","No root cause",
AK45="ODU HS","ACTIVE",
AK45="IP &amp; VLAN","ACTIVE",
AK45="Warehouse HUAWEI","SPARE-ISSUE",
AK45="SPARE-HS","SPARE-ISSUE",
AK45="Power Telco","ACTIVE", AK45="no impacts","no impacts"
),"")</f>
        <v>PASSIVE</v>
      </c>
      <c r="AM45" s="108" t="s">
        <v>5780</v>
      </c>
      <c r="AN45" s="227" t="s">
        <v>2400</v>
      </c>
      <c r="AO45" s="9" t="s">
        <v>6065</v>
      </c>
      <c r="AP45" s="23" t="s">
        <v>5537</v>
      </c>
      <c r="AQ45" s="23" t="s">
        <v>5537</v>
      </c>
      <c r="AR45" s="7"/>
      <c r="AS45" s="6"/>
      <c r="AT45" s="7"/>
      <c r="AU45" s="3" t="s">
        <v>5537</v>
      </c>
      <c r="AV45" s="24" t="s">
        <v>5537</v>
      </c>
      <c r="AW45" s="24" t="s">
        <v>5537</v>
      </c>
      <c r="AX45" s="24" t="s">
        <v>5537</v>
      </c>
      <c r="AY45" s="24" t="s">
        <v>5537</v>
      </c>
      <c r="AZ45" s="24" t="s">
        <v>5537</v>
      </c>
      <c r="BA45" s="24" t="s">
        <v>5537</v>
      </c>
      <c r="BB45" s="24" t="s">
        <v>5537</v>
      </c>
      <c r="BC45" s="24" t="s">
        <v>5537</v>
      </c>
      <c r="BD45" s="24" t="s">
        <v>5537</v>
      </c>
      <c r="BE45" s="24" t="s">
        <v>6313</v>
      </c>
      <c r="BF45" s="24" t="s">
        <v>6314</v>
      </c>
      <c r="BG45" s="24" t="s">
        <v>6315</v>
      </c>
      <c r="BH45" s="24" t="s">
        <v>6316</v>
      </c>
      <c r="BI45" s="9" t="s">
        <v>5537</v>
      </c>
      <c r="BJ45" s="14"/>
      <c r="BK45" s="14" t="s">
        <v>5537</v>
      </c>
      <c r="BL45" s="14" t="str">
        <f>_xlfn.XLOOKUP(B45,'[4]cell downs 18042026 17h'!$B:$B,'[4]cell downs 18042026 17h'!$B:$B,"")</f>
        <v/>
      </c>
      <c r="BM45" s="14" t="str">
        <f>_xlfn.XLOOKUP(B45,'[5]Cells Huawei 19042026 15h'!$B:$B,'[5]Cells Huawei 19042026 15h'!$B:$B,"")</f>
        <v/>
      </c>
      <c r="BN45" s="9" t="str">
        <f>_xlfn.XLOOKUP(B45,'[6]cells down 19042026 9H40'!$B:$B,'[6]cells down 19042026 9H40'!$B:$B,"")</f>
        <v/>
      </c>
      <c r="BO45" s="9" t="s">
        <v>1946</v>
      </c>
      <c r="BP45" s="9" t="s">
        <v>12</v>
      </c>
    </row>
    <row r="46" spans="1:68" s="9" customFormat="1" x14ac:dyDescent="0.35">
      <c r="A46" s="1" t="s">
        <v>515</v>
      </c>
      <c r="B46" s="8" t="s">
        <v>516</v>
      </c>
      <c r="C46" s="3" t="str">
        <f>_xlfn.XLOOKUP(B46,'[1]daily break down'!$D:$D,'[1]daily break down'!$E:$E,"")</f>
        <v>SUD-OUEST</v>
      </c>
      <c r="D46" s="1" t="s">
        <v>21</v>
      </c>
      <c r="E46" s="1" t="s">
        <v>22</v>
      </c>
      <c r="F46" s="3" t="s">
        <v>13</v>
      </c>
      <c r="G46" s="1" t="s">
        <v>63</v>
      </c>
      <c r="H46" s="39" t="str">
        <f>_xlfn.XLOOKUP(B46,[2]CALCULATION!$B:$B,[2]CALCULATION!$H:$H,"")</f>
        <v>Huawei</v>
      </c>
      <c r="I46" s="34">
        <v>5.5856790028336381</v>
      </c>
      <c r="J46" s="34">
        <v>4.5925326667294479E-2</v>
      </c>
      <c r="K46" s="34">
        <v>0</v>
      </c>
      <c r="L46" s="34">
        <v>0</v>
      </c>
      <c r="M46" s="34">
        <v>0</v>
      </c>
      <c r="N46" s="34">
        <v>0</v>
      </c>
      <c r="O46" s="34">
        <v>0</v>
      </c>
      <c r="P46" s="34">
        <v>0</v>
      </c>
      <c r="Q46" s="34">
        <v>10.081634720474383</v>
      </c>
      <c r="R46" s="34">
        <v>0</v>
      </c>
      <c r="S46" s="109">
        <v>0</v>
      </c>
      <c r="T46" s="109">
        <f>_xlfn.XLOOKUP(B46,'[3]Nur des jours'!$B:$B,'[3]Nur des jours'!$U:$U,"")</f>
        <v>0</v>
      </c>
      <c r="U46" s="109">
        <v>0.78920221554476899</v>
      </c>
      <c r="V46" s="109">
        <v>0</v>
      </c>
      <c r="W46" s="109">
        <v>0</v>
      </c>
      <c r="X46" s="109">
        <v>2.0780541501513841</v>
      </c>
      <c r="Y46" s="109">
        <v>3.8258918252561829</v>
      </c>
      <c r="Z46" s="109">
        <v>13.868556899607057</v>
      </c>
      <c r="AA46" s="109">
        <v>13.868289373432297</v>
      </c>
      <c r="AB46" s="109">
        <v>13.868556899607057</v>
      </c>
      <c r="AC46" s="109">
        <v>32.372936225315634</v>
      </c>
      <c r="AD46" s="109">
        <v>27.540622418066651</v>
      </c>
      <c r="AE46" s="109">
        <v>13.868556899607057</v>
      </c>
      <c r="AF46" s="109">
        <v>13.868556899607057</v>
      </c>
      <c r="AG46" s="57" t="str">
        <f>_xlfn.XLOOKUP(B46,[3]CALCULATION!$B:$B,[3]CALCULATION!$M:$M,"")</f>
        <v>Operationnel</v>
      </c>
      <c r="AH46" s="57"/>
      <c r="AI46" s="56" t="str" cm="1">
        <f t="array" ref="AI46">IFERROR(_xlfn.IFS(
AK46="MPR ISSUE","PDH",
AK46="BSS Hardware Issue","BSS",
AK46="Sites strategiques, MLL, Pylone, etc.","ENVTECH",
AK46="AKTIVCO DEFAUT GE &amp; POWER Cabinet","AKTIVCO",
AK46="AKTIVCO Coupure ENEO &amp; Baisse de tension","AKTIVCO GRID ONLY",
AK46="Coupure ENEO &amp; Baisse de tension","IHS GRID ONLY",
AK46="Defaut GE &amp; POWER Cabinet","IHS",
AK46="Sharing","Partners",
AK46="Sites strategiques &amp; DataCenter","SST &amp; DC",
AK46="Exclu","Exclu",
AK46="SAT","SAT",
AK46="SPARE-ISSUE","SPARE-ISSUE",
AK46="Fiber CAmtel","TRANS_FO_CAMTEL",
AK46="Fiber AOF","Fiber AOF",
AK46="Projet OCM (HUAWEI)","TRAVAUX-HUAWEI",
AK46="Projet OCM (NOKIA)","TRAVAUX-NOKIA",
AK46="ACCESS-ISSUE","ACCESS-ISSUE",
AK46="Projet OCM (ZTE, NOKIA, autres projets)","TRAVAUX OCM",
AK46="No root CAuse","No root cause",
AK46="ODU HS","PDH",
AK46="IP &amp; VLAN","PDH",
AK46="Warehouse HUAWEI","SPARE-ISSUE",
AK46="SPARE-HS","SPARE-ISSUE",
AK46="Power Telco","BSS",AK46="no impacts","no impacts"
),"")</f>
        <v>AKTIVCO</v>
      </c>
      <c r="AJ46" s="56" t="str" cm="1">
        <f t="array" ref="AJ46">IFERROR(_xlfn.IFS(
AK46="MPR ISSUE","TX ISSUE",
AK46="BSS Hardware Issue","RAN ISSUE",
AK46="Sites strategiques, MLL, Pylone, etc.","ENVTECH",
AK46="AKTIVCO DEFAUT GE &amp; POWER Cabinet","POWER ISSUE",
AK46="AKTIVCO Coupure ENEO &amp; Baisse de tension","POWER ISSUE",
AK46="Coupure ENEO &amp; Baisse de tension","POWER ISSUE",
AK46="Defaut GE &amp; POWER Cabinet","POWER ISSUE",
AK46="Sharing","POWER ISSUE",
AK46="Sites strategiques &amp; DataCenter","POWER ISSUE",
AK46="Exclu","Exclu",
AK46="SAT","TX ISSUE",
AK46="SPARE-ISSUE","SPARE-ISSUE",
AK46="Fiber CAmtel","TX ISSUE",
AK46="Fiber AOF","TX ISSUE",
AK46="Projet OCM (HUAWEI)","TRAVAUX-HUAWEI",
AK46="Projet OCM (NOKIA)","TRAVAUX -NOKIA",
AK46="ACCESS-ISSUE","ACCESS-ISSUE",
AK46="Projet OCM (ZTE, NOKIA, autres projets)","TRAVAUX OCM",
AK46="No root CAuse","No root cause",
AK46="ODU HS","TX ISSUE",
AK46="IP &amp; VLAN","TX ISSUE",
AK46="Warehouse HUAWEI","SPARE-ISSUE",
AK46="SPARE-HS","SPARE-ISSUE",
AK46="Power Telco","RAN ISSUE",AK46="no impacts","no impacts"
),"")</f>
        <v>POWER ISSUE</v>
      </c>
      <c r="AK46" s="81" t="s">
        <v>5325</v>
      </c>
      <c r="AL46" s="56" t="str" cm="1">
        <f t="array" ref="AL46">IFERROR(_xlfn.IFS(
AK46="MPR ISSUE","ACTIVE",
AK46="BSS Hardware Issue","ACTIVE",
AK46="Sites strategiques, MLL, Pylone, etc.","PASSIVE",
AK46="AKTIVCO DEFAUT GE &amp; POWER Cabinet","PASSIVE",
AK46="AKTIVCO Coupure ENEO &amp; Baisse de tension","PASSIVE",
AK46="Coupure ENEO &amp; Baisse de tension","PASSIVE",
AK46="Defaut GE &amp; POWER Cabinet","PASSIVE",
AK46="Sharing","PASSIVE",
AK46="Sites strategiques &amp; DataCenter","PASSIVE",
AK46="Exclu","Exclu",
AK46="SAT","ACTIVE",
AK46="SPARE-ISSUE","SPARE-ISSUE",
AK46="Fiber CAmtel","ACTIVE",
AK46="Fiber AOF","ACTIVE",
AK46="Projet OCM (HUAWEI)","PLANNED WORKS",
AK46="Projet OCM (NOKIA)","PLANNED WORKS",
AK46="ACCESS-ISSUE","ACCESS-ISSUE",
AK46="Projet OCM (ZTE, NOKIA, autres projets)","PLANNED WORKS",
AK46="No root CAuse","No root cause",
AK46="ODU HS","ACTIVE",
AK46="IP &amp; VLAN","ACTIVE",
AK46="Warehouse HUAWEI","SPARE-ISSUE",
AK46="SPARE-HS","SPARE-ISSUE",
AK46="Power Telco","ACTIVE", AK46="no impacts","no impacts"
),"")</f>
        <v>PASSIVE</v>
      </c>
      <c r="AM46" s="108" t="s">
        <v>5781</v>
      </c>
      <c r="AN46" s="117" t="s">
        <v>516</v>
      </c>
      <c r="AP46" s="23" t="s">
        <v>5537</v>
      </c>
      <c r="AQ46" s="23" t="s">
        <v>5537</v>
      </c>
      <c r="AR46" s="7"/>
      <c r="AS46" s="6"/>
      <c r="AT46" s="7"/>
      <c r="AU46" s="3" t="s">
        <v>5537</v>
      </c>
      <c r="AV46" s="24" t="s">
        <v>5537</v>
      </c>
      <c r="AW46" s="24" t="s">
        <v>5537</v>
      </c>
      <c r="AX46" s="24" t="s">
        <v>5537</v>
      </c>
      <c r="AY46" s="24" t="s">
        <v>5537</v>
      </c>
      <c r="AZ46" s="24" t="s">
        <v>5537</v>
      </c>
      <c r="BA46" s="24" t="s">
        <v>5537</v>
      </c>
      <c r="BB46" s="24" t="s">
        <v>5537</v>
      </c>
      <c r="BC46" s="24" t="s">
        <v>5537</v>
      </c>
      <c r="BD46" s="24" t="s">
        <v>5537</v>
      </c>
      <c r="BE46" s="24" t="s">
        <v>6317</v>
      </c>
      <c r="BF46" s="24" t="s">
        <v>6318</v>
      </c>
      <c r="BG46" s="24" t="s">
        <v>6319</v>
      </c>
      <c r="BH46" s="24" t="s">
        <v>6320</v>
      </c>
      <c r="BI46" s="9" t="s">
        <v>5537</v>
      </c>
      <c r="BJ46" s="14"/>
      <c r="BK46" s="14" t="s">
        <v>5537</v>
      </c>
      <c r="BL46" s="14" t="str">
        <f>_xlfn.XLOOKUP(B46,'[4]cell downs 18042026 17h'!$B:$B,'[4]cell downs 18042026 17h'!$B:$B,"")</f>
        <v/>
      </c>
      <c r="BM46" s="14" t="str">
        <f>_xlfn.XLOOKUP(B46,'[5]Cells Huawei 19042026 15h'!$B:$B,'[5]Cells Huawei 19042026 15h'!$B:$B,"")</f>
        <v/>
      </c>
      <c r="BN46" s="9" t="str">
        <f>_xlfn.XLOOKUP(B46,'[6]cells down 19042026 9H40'!$B:$B,'[6]cells down 19042026 9H40'!$B:$B,"")</f>
        <v/>
      </c>
      <c r="BO46" s="9" t="s">
        <v>5537</v>
      </c>
      <c r="BP46" s="9" t="s">
        <v>302</v>
      </c>
    </row>
    <row r="47" spans="1:68" s="9" customFormat="1" ht="24.5" customHeight="1" x14ac:dyDescent="0.35">
      <c r="A47" s="1" t="s">
        <v>2526</v>
      </c>
      <c r="B47" s="8" t="s">
        <v>2527</v>
      </c>
      <c r="C47" s="3" t="str">
        <f>_xlfn.XLOOKUP(B47,'[1]daily break down'!$D:$D,'[1]daily break down'!$E:$E,"")</f>
        <v>SUD-OUEST</v>
      </c>
      <c r="D47" s="1" t="s">
        <v>11</v>
      </c>
      <c r="E47" s="1" t="s">
        <v>12</v>
      </c>
      <c r="F47" s="3" t="s">
        <v>13</v>
      </c>
      <c r="G47" s="1" t="s">
        <v>63</v>
      </c>
      <c r="H47" s="39" t="str">
        <f>_xlfn.XLOOKUP(B47,[2]CALCULATION!$B:$B,[2]CALCULATION!$H:$H,"")</f>
        <v>Huawei</v>
      </c>
      <c r="I47" s="34">
        <v>0</v>
      </c>
      <c r="J47" s="34">
        <v>0</v>
      </c>
      <c r="K47" s="34">
        <v>0</v>
      </c>
      <c r="L47" s="34">
        <v>0</v>
      </c>
      <c r="M47" s="34">
        <v>0</v>
      </c>
      <c r="N47" s="34">
        <v>8.5060839019156305</v>
      </c>
      <c r="O47" s="34">
        <v>13.868556899607057</v>
      </c>
      <c r="P47" s="34">
        <v>13.868556899607057</v>
      </c>
      <c r="Q47" s="34">
        <v>13.868289373432297</v>
      </c>
      <c r="R47" s="34">
        <v>13.868556899607057</v>
      </c>
      <c r="S47" s="109">
        <v>13.868556899607057</v>
      </c>
      <c r="T47" s="109">
        <f>_xlfn.XLOOKUP(B47,'[3]Nur des jours'!$B:$B,'[3]Nur des jours'!$U:$U,"")</f>
        <v>13.868556899607057</v>
      </c>
      <c r="U47" s="109">
        <v>13.868556899607057</v>
      </c>
      <c r="V47" s="109">
        <v>13.868289373432297</v>
      </c>
      <c r="W47" s="109">
        <v>13.868556899607057</v>
      </c>
      <c r="X47" s="109">
        <v>13.868289373432297</v>
      </c>
      <c r="Y47" s="109">
        <v>13.868556899607057</v>
      </c>
      <c r="Z47" s="109">
        <v>13.868556899607057</v>
      </c>
      <c r="AA47" s="109">
        <v>13.868556899607057</v>
      </c>
      <c r="AB47" s="109">
        <v>13.868289373432297</v>
      </c>
      <c r="AC47" s="109">
        <v>32.372936225315634</v>
      </c>
      <c r="AD47" s="109">
        <v>27.540622418066651</v>
      </c>
      <c r="AE47" s="109">
        <v>13.868556899607057</v>
      </c>
      <c r="AF47" s="109">
        <v>13.868556899607057</v>
      </c>
      <c r="AG47" s="57" t="str">
        <f>_xlfn.XLOOKUP(B47,[3]CALCULATION!$B:$B,[3]CALCULATION!$M:$M,"")</f>
        <v>Insecurity</v>
      </c>
      <c r="AH47" s="57"/>
      <c r="AI47" s="56" t="str" cm="1">
        <f t="array" ref="AI47">IFERROR(_xlfn.IFS(
AK47="MPR ISSUE","PDH",
AK47="BSS Hardware Issue","BSS",
AK47="Sites strategiques, MLL, Pylone, etc.","ENVTECH",
AK47="AKTIVCO DEFAUT GE &amp; POWER Cabinet","AKTIVCO",
AK47="AKTIVCO Coupure ENEO &amp; Baisse de tension","AKTIVCO GRID ONLY",
AK47="Coupure ENEO &amp; Baisse de tension","IHS GRID ONLY",
AK47="Defaut GE &amp; POWER Cabinet","IHS",
AK47="Sharing","Partners",
AK47="Sites strategiques &amp; DataCenter","SST &amp; DC",
AK47="Exclu","Exclu",
AK47="SAT","SAT",
AK47="SPARE-ISSUE","SPARE-ISSUE",
AK47="Fiber CAmtel","TRANS_FO_CAMTEL",
AK47="Fiber AOF","Fiber AOF",
AK47="Projet OCM (HUAWEI)","TRAVAUX-HUAWEI",
AK47="Projet OCM (NOKIA)","TRAVAUX-NOKIA",
AK47="ACCESS-ISSUE","ACCESS-ISSUE",
AK47="Projet OCM (ZTE, NOKIA, autres projets)","TRAVAUX OCM",
AK47="No root CAuse","No root cause",
AK47="ODU HS","PDH",
AK47="IP &amp; VLAN","PDH",
AK47="Warehouse HUAWEI","SPARE-ISSUE",
AK47="SPARE-HS","SPARE-ISSUE",
AK47="Power Telco","BSS",AK47="no impacts","no impacts"
),"")</f>
        <v>SPARE-ISSUE</v>
      </c>
      <c r="AJ47" s="56" t="str" cm="1">
        <f t="array" ref="AJ47">IFERROR(_xlfn.IFS(
AK47="MPR ISSUE","TX ISSUE",
AK47="BSS Hardware Issue","RAN ISSUE",
AK47="Sites strategiques, MLL, Pylone, etc.","ENVTECH",
AK47="AKTIVCO DEFAUT GE &amp; POWER Cabinet","POWER ISSUE",
AK47="AKTIVCO Coupure ENEO &amp; Baisse de tension","POWER ISSUE",
AK47="Coupure ENEO &amp; Baisse de tension","POWER ISSUE",
AK47="Defaut GE &amp; POWER Cabinet","POWER ISSUE",
AK47="Sharing","POWER ISSUE",
AK47="Sites strategiques &amp; DataCenter","POWER ISSUE",
AK47="Exclu","Exclu",
AK47="SAT","TX ISSUE",
AK47="SPARE-ISSUE","SPARE-ISSUE",
AK47="Fiber CAmtel","TX ISSUE",
AK47="Fiber AOF","TX ISSUE",
AK47="Projet OCM (HUAWEI)","TRAVAUX-HUAWEI",
AK47="Projet OCM (NOKIA)","TRAVAUX -NOKIA",
AK47="ACCESS-ISSUE","ACCESS-ISSUE",
AK47="Projet OCM (ZTE, NOKIA, autres projets)","TRAVAUX OCM",
AK47="No root CAuse","No root cause",
AK47="ODU HS","TX ISSUE",
AK47="IP &amp; VLAN","TX ISSUE",
AK47="Warehouse HUAWEI","SPARE-ISSUE",
AK47="SPARE-HS","SPARE-ISSUE",
AK47="Power Telco","RAN ISSUE",AK47="no impacts","no impacts"
),"")</f>
        <v>SPARE-ISSUE</v>
      </c>
      <c r="AK47" s="81" t="s">
        <v>5336</v>
      </c>
      <c r="AL47" s="56" t="str" cm="1">
        <f t="array" ref="AL47">IFERROR(_xlfn.IFS(
AK47="MPR ISSUE","ACTIVE",
AK47="BSS Hardware Issue","ACTIVE",
AK47="Sites strategiques, MLL, Pylone, etc.","PASSIVE",
AK47="AKTIVCO DEFAUT GE &amp; POWER Cabinet","PASSIVE",
AK47="AKTIVCO Coupure ENEO &amp; Baisse de tension","PASSIVE",
AK47="Coupure ENEO &amp; Baisse de tension","PASSIVE",
AK47="Defaut GE &amp; POWER Cabinet","PASSIVE",
AK47="Sharing","PASSIVE",
AK47="Sites strategiques &amp; DataCenter","PASSIVE",
AK47="Exclu","Exclu",
AK47="SAT","ACTIVE",
AK47="SPARE-ISSUE","SPARE-ISSUE",
AK47="Fiber CAmtel","ACTIVE",
AK47="Fiber AOF","ACTIVE",
AK47="Projet OCM (HUAWEI)","PLANNED WORKS",
AK47="Projet OCM (NOKIA)","PLANNED WORKS",
AK47="ACCESS-ISSUE","ACCESS-ISSUE",
AK47="Projet OCM (ZTE, NOKIA, autres projets)","PLANNED WORKS",
AK47="No root CAuse","No root cause",
AK47="ODU HS","ACTIVE",
AK47="IP &amp; VLAN","ACTIVE",
AK47="Warehouse HUAWEI","SPARE-ISSUE",
AK47="SPARE-HS","SPARE-ISSUE",
AK47="Power Telco","ACTIVE", AK47="no impacts","no impacts"
),"")</f>
        <v>SPARE-ISSUE</v>
      </c>
      <c r="AM47" s="108" t="s">
        <v>5782</v>
      </c>
      <c r="AN47" s="117" t="s">
        <v>2527</v>
      </c>
      <c r="AP47" s="23" t="s">
        <v>5537</v>
      </c>
      <c r="AQ47" s="23" t="s">
        <v>5537</v>
      </c>
      <c r="AR47" s="7"/>
      <c r="AS47" s="6"/>
      <c r="AT47" s="7"/>
      <c r="AU47" s="3" t="s">
        <v>5537</v>
      </c>
      <c r="AV47" s="24" t="s">
        <v>5537</v>
      </c>
      <c r="AW47" s="24" t="s">
        <v>5537</v>
      </c>
      <c r="AX47" s="24" t="s">
        <v>5537</v>
      </c>
      <c r="AY47" s="24" t="s">
        <v>5537</v>
      </c>
      <c r="AZ47" s="24" t="s">
        <v>5537</v>
      </c>
      <c r="BA47" s="24" t="s">
        <v>5537</v>
      </c>
      <c r="BB47" s="24" t="s">
        <v>5537</v>
      </c>
      <c r="BC47" s="24" t="s">
        <v>5537</v>
      </c>
      <c r="BD47" s="24" t="s">
        <v>5537</v>
      </c>
      <c r="BE47" s="24" t="s">
        <v>6321</v>
      </c>
      <c r="BF47" s="24" t="s">
        <v>6322</v>
      </c>
      <c r="BG47" s="24" t="s">
        <v>6323</v>
      </c>
      <c r="BH47" s="24" t="s">
        <v>6324</v>
      </c>
      <c r="BI47" s="9" t="s">
        <v>5537</v>
      </c>
      <c r="BJ47" s="14"/>
      <c r="BK47" s="14" t="s">
        <v>5537</v>
      </c>
      <c r="BL47" s="14" t="str">
        <f>_xlfn.XLOOKUP(B47,'[4]cell downs 18042026 17h'!$B:$B,'[4]cell downs 18042026 17h'!$B:$B,"")</f>
        <v/>
      </c>
      <c r="BM47" s="14" t="str">
        <f>_xlfn.XLOOKUP(B47,'[5]Cells Huawei 19042026 15h'!$B:$B,'[5]Cells Huawei 19042026 15h'!$B:$B,"")</f>
        <v/>
      </c>
      <c r="BN47" s="9" t="str">
        <f>_xlfn.XLOOKUP(B47,'[6]cells down 19042026 9H40'!$B:$B,'[6]cells down 19042026 9H40'!$B:$B,"")</f>
        <v/>
      </c>
      <c r="BO47" s="9" t="s">
        <v>2527</v>
      </c>
      <c r="BP47" s="9" t="s">
        <v>5537</v>
      </c>
    </row>
    <row r="48" spans="1:68" s="9" customFormat="1" x14ac:dyDescent="0.35">
      <c r="A48" s="1" t="s">
        <v>1565</v>
      </c>
      <c r="B48" s="8" t="s">
        <v>1566</v>
      </c>
      <c r="C48" s="3" t="str">
        <f>_xlfn.XLOOKUP(B48,'[1]daily break down'!$D:$D,'[1]daily break down'!$E:$E,"")</f>
        <v>Yaounde</v>
      </c>
      <c r="D48" s="1" t="s">
        <v>21</v>
      </c>
      <c r="E48" s="1" t="s">
        <v>30</v>
      </c>
      <c r="F48" s="3" t="s">
        <v>37</v>
      </c>
      <c r="G48" s="1" t="s">
        <v>38</v>
      </c>
      <c r="H48" s="41" t="str">
        <f>_xlfn.XLOOKUP(B48,[2]CALCULATION!$B:$B,[2]CALCULATION!$H:$H,"")</f>
        <v>ZTE</v>
      </c>
      <c r="I48" s="34">
        <v>0</v>
      </c>
      <c r="J48" s="34">
        <v>0</v>
      </c>
      <c r="K48" s="34">
        <v>0</v>
      </c>
      <c r="L48" s="34">
        <v>0</v>
      </c>
      <c r="M48" s="34">
        <v>0</v>
      </c>
      <c r="N48" s="34">
        <v>0</v>
      </c>
      <c r="O48" s="34">
        <v>0</v>
      </c>
      <c r="P48" s="34">
        <v>2.0062322897672304</v>
      </c>
      <c r="Q48" s="34">
        <v>48.931036745968562</v>
      </c>
      <c r="R48" s="34">
        <v>12.206844817696965</v>
      </c>
      <c r="S48" s="109">
        <v>12.24872158158621</v>
      </c>
      <c r="T48" s="109">
        <f>_xlfn.XLOOKUP(B48,'[3]Nur des jours'!$B:$B,'[3]Nur des jours'!$U:$U,"")</f>
        <v>13.868556899607057</v>
      </c>
      <c r="U48" s="109">
        <v>13.868556899607057</v>
      </c>
      <c r="V48" s="109">
        <v>13.868556899607057</v>
      </c>
      <c r="W48" s="109">
        <v>13.868556899607057</v>
      </c>
      <c r="X48" s="109">
        <v>13.339711157339634</v>
      </c>
      <c r="Y48" s="109">
        <v>12.01030225463926</v>
      </c>
      <c r="Z48" s="109">
        <v>49.656121854962294</v>
      </c>
      <c r="AA48" s="109">
        <v>49.229471111453563</v>
      </c>
      <c r="AB48" s="109">
        <v>25.650962523506635</v>
      </c>
      <c r="AC48" s="109">
        <v>16.213445559512248</v>
      </c>
      <c r="AD48" s="109">
        <v>27.540622418066651</v>
      </c>
      <c r="AE48" s="109">
        <v>11.560983126589106</v>
      </c>
      <c r="AF48" s="109">
        <v>11.560983126589106</v>
      </c>
      <c r="AG48" s="57" t="str">
        <f>_xlfn.XLOOKUP(B48,[3]CALCULATION!$B:$B,[3]CALCULATION!$M:$M,"")</f>
        <v>Operationnel</v>
      </c>
      <c r="AH48" s="57"/>
      <c r="AI48" s="56" t="str" cm="1">
        <f t="array" ref="AI48">IFERROR(_xlfn.IFS(
AK48="MPR ISSUE","PDH",
AK48="BSS Hardware Issue","BSS",
AK48="Sites strategiques, MLL, Pylone, etc.","ENVTECH",
AK48="AKTIVCO DEFAUT GE &amp; POWER Cabinet","AKTIVCO",
AK48="AKTIVCO Coupure ENEO &amp; Baisse de tension","AKTIVCO GRID ONLY",
AK48="Coupure ENEO &amp; Baisse de tension","IHS GRID ONLY",
AK48="Defaut GE &amp; POWER Cabinet","IHS",
AK48="Sharing","Partners",
AK48="Sites strategiques &amp; DataCenter","SST &amp; DC",
AK48="Exclu","Exclu",
AK48="SAT","SAT",
AK48="SPARE-ISSUE","SPARE-ISSUE",
AK48="Fiber CAmtel","TRANS_FO_CAMTEL",
AK48="Fiber AOF","Fiber AOF",
AK48="Projet OCM (HUAWEI)","TRAVAUX-HUAWEI",
AK48="Projet OCM (NOKIA)","TRAVAUX-NOKIA",
AK48="ACCESS-ISSUE","ACCESS-ISSUE",
AK48="Projet OCM (ZTE, NOKIA, autres projets)","TRAVAUX OCM",
AK48="No root CAuse","No root cause",
AK48="ODU HS","PDH",
AK48="IP &amp; VLAN","PDH",
AK48="Warehouse HUAWEI","SPARE-ISSUE",
AK48="SPARE-HS","SPARE-ISSUE",
AK48="Power Telco","BSS",AK48="no impacts","no impacts"
),"")</f>
        <v>AKTIVCO GRID ONLY</v>
      </c>
      <c r="AJ48" s="56" t="str" cm="1">
        <f t="array" ref="AJ48">IFERROR(_xlfn.IFS(
AK48="MPR ISSUE","TX ISSUE",
AK48="BSS Hardware Issue","RAN ISSUE",
AK48="Sites strategiques, MLL, Pylone, etc.","ENVTECH",
AK48="AKTIVCO DEFAUT GE &amp; POWER Cabinet","POWER ISSUE",
AK48="AKTIVCO Coupure ENEO &amp; Baisse de tension","POWER ISSUE",
AK48="Coupure ENEO &amp; Baisse de tension","POWER ISSUE",
AK48="Defaut GE &amp; POWER Cabinet","POWER ISSUE",
AK48="Sharing","POWER ISSUE",
AK48="Sites strategiques &amp; DataCenter","POWER ISSUE",
AK48="Exclu","Exclu",
AK48="SAT","TX ISSUE",
AK48="SPARE-ISSUE","SPARE-ISSUE",
AK48="Fiber CAmtel","TX ISSUE",
AK48="Fiber AOF","TX ISSUE",
AK48="Projet OCM (HUAWEI)","TRAVAUX-HUAWEI",
AK48="Projet OCM (NOKIA)","TRAVAUX -NOKIA",
AK48="ACCESS-ISSUE","ACCESS-ISSUE",
AK48="Projet OCM (ZTE, NOKIA, autres projets)","TRAVAUX OCM",
AK48="No root CAuse","No root cause",
AK48="ODU HS","TX ISSUE",
AK48="IP &amp; VLAN","TX ISSUE",
AK48="Warehouse HUAWEI","SPARE-ISSUE",
AK48="SPARE-HS","SPARE-ISSUE",
AK48="Power Telco","RAN ISSUE",AK48="no impacts","no impacts"
),"")</f>
        <v>POWER ISSUE</v>
      </c>
      <c r="AK48" s="81" t="s">
        <v>5327</v>
      </c>
      <c r="AL48" s="56" t="str" cm="1">
        <f t="array" ref="AL48">IFERROR(_xlfn.IFS(
AK48="MPR ISSUE","ACTIVE",
AK48="BSS Hardware Issue","ACTIVE",
AK48="Sites strategiques, MLL, Pylone, etc.","PASSIVE",
AK48="AKTIVCO DEFAUT GE &amp; POWER Cabinet","PASSIVE",
AK48="AKTIVCO Coupure ENEO &amp; Baisse de tension","PASSIVE",
AK48="Coupure ENEO &amp; Baisse de tension","PASSIVE",
AK48="Defaut GE &amp; POWER Cabinet","PASSIVE",
AK48="Sharing","PASSIVE",
AK48="Sites strategiques &amp; DataCenter","PASSIVE",
AK48="Exclu","Exclu",
AK48="SAT","ACTIVE",
AK48="SPARE-ISSUE","SPARE-ISSUE",
AK48="Fiber CAmtel","ACTIVE",
AK48="Fiber AOF","ACTIVE",
AK48="Projet OCM (HUAWEI)","PLANNED WORKS",
AK48="Projet OCM (NOKIA)","PLANNED WORKS",
AK48="ACCESS-ISSUE","ACCESS-ISSUE",
AK48="Projet OCM (ZTE, NOKIA, autres projets)","PLANNED WORKS",
AK48="No root CAuse","No root cause",
AK48="ODU HS","ACTIVE",
AK48="IP &amp; VLAN","ACTIVE",
AK48="Warehouse HUAWEI","SPARE-ISSUE",
AK48="SPARE-HS","SPARE-ISSUE",
AK48="Power Telco","ACTIVE", AK48="no impacts","no impacts"
),"")</f>
        <v>PASSIVE</v>
      </c>
      <c r="AM48" s="108" t="s">
        <v>5783</v>
      </c>
      <c r="AN48" s="117" t="s">
        <v>1566</v>
      </c>
      <c r="AP48" s="23" t="s">
        <v>5537</v>
      </c>
      <c r="AQ48" s="23" t="s">
        <v>5537</v>
      </c>
      <c r="AR48" s="7"/>
      <c r="AS48" s="6"/>
      <c r="AT48" s="7"/>
      <c r="AU48" s="3" t="s">
        <v>5537</v>
      </c>
      <c r="AV48" s="24" t="s">
        <v>5537</v>
      </c>
      <c r="AW48" s="24" t="s">
        <v>5537</v>
      </c>
      <c r="AX48" s="24" t="s">
        <v>5537</v>
      </c>
      <c r="AY48" s="24" t="s">
        <v>5537</v>
      </c>
      <c r="AZ48" s="24" t="s">
        <v>5537</v>
      </c>
      <c r="BA48" s="24" t="s">
        <v>5537</v>
      </c>
      <c r="BB48" s="24" t="s">
        <v>5537</v>
      </c>
      <c r="BC48" s="24" t="s">
        <v>5537</v>
      </c>
      <c r="BD48" s="24" t="s">
        <v>5537</v>
      </c>
      <c r="BE48" s="24" t="s">
        <v>6242</v>
      </c>
      <c r="BF48" s="24" t="s">
        <v>6243</v>
      </c>
      <c r="BG48" s="24" t="s">
        <v>6244</v>
      </c>
      <c r="BH48" s="24" t="s">
        <v>5962</v>
      </c>
      <c r="BI48" s="9" t="s">
        <v>5537</v>
      </c>
      <c r="BJ48" s="14"/>
      <c r="BK48" s="14" t="s">
        <v>5537</v>
      </c>
      <c r="BL48" s="14" t="str">
        <f>_xlfn.XLOOKUP(B48,'[4]cell downs 18042026 17h'!$B:$B,'[4]cell downs 18042026 17h'!$B:$B,"")</f>
        <v/>
      </c>
      <c r="BM48" s="14" t="str">
        <f>_xlfn.XLOOKUP(B48,'[5]Cells Huawei 19042026 15h'!$B:$B,'[5]Cells Huawei 19042026 15h'!$B:$B,"")</f>
        <v/>
      </c>
      <c r="BN48" s="9" t="str">
        <f>_xlfn.XLOOKUP(B48,'[6]cells down 19042026 9H40'!$B:$B,'[6]cells down 19042026 9H40'!$B:$B,"")</f>
        <v/>
      </c>
      <c r="BO48" s="9" t="s">
        <v>5537</v>
      </c>
      <c r="BP48" s="9" t="s">
        <v>5537</v>
      </c>
    </row>
    <row r="49" spans="1:68" s="9" customFormat="1" ht="28.5" customHeight="1" x14ac:dyDescent="0.35">
      <c r="A49" s="1" t="s">
        <v>152</v>
      </c>
      <c r="B49" s="8" t="s">
        <v>153</v>
      </c>
      <c r="C49" s="3" t="str">
        <f>_xlfn.XLOOKUP(B49,'[1]daily break down'!$D:$D,'[1]daily break down'!$E:$E,"")</f>
        <v>NORD-OUEST</v>
      </c>
      <c r="D49" s="1" t="s">
        <v>11</v>
      </c>
      <c r="E49" s="1" t="s">
        <v>154</v>
      </c>
      <c r="F49" s="3" t="s">
        <v>51</v>
      </c>
      <c r="G49" s="1" t="s">
        <v>155</v>
      </c>
      <c r="H49" s="40" t="str">
        <f>_xlfn.XLOOKUP(B49,[2]CALCULATION!$B:$B,[2]CALCULATION!$H:$H,"")</f>
        <v>NOKIA</v>
      </c>
      <c r="I49" s="34">
        <v>13.970094538327237</v>
      </c>
      <c r="J49" s="34">
        <v>13.969878111870537</v>
      </c>
      <c r="K49" s="34">
        <v>13.969769898642186</v>
      </c>
      <c r="L49" s="34">
        <v>13.969986325098887</v>
      </c>
      <c r="M49" s="34">
        <v>13.969878111870537</v>
      </c>
      <c r="N49" s="34">
        <v>13.970094538327237</v>
      </c>
      <c r="O49" s="34">
        <v>13.969878111870537</v>
      </c>
      <c r="P49" s="34">
        <v>13.970202751555588</v>
      </c>
      <c r="Q49" s="34">
        <v>13.969878111870537</v>
      </c>
      <c r="R49" s="34">
        <v>13.970094538327237</v>
      </c>
      <c r="S49" s="109">
        <v>13.970094538327237</v>
      </c>
      <c r="T49" s="109">
        <f>_xlfn.XLOOKUP(B49,'[3]Nur des jours'!$B:$B,'[3]Nur des jours'!$U:$U,"")</f>
        <v>13.865988648329351</v>
      </c>
      <c r="U49" s="109">
        <v>13.969986325098887</v>
      </c>
      <c r="V49" s="109">
        <v>13.865774627389543</v>
      </c>
      <c r="W49" s="109">
        <v>13.865988648329351</v>
      </c>
      <c r="X49" s="109">
        <v>13.865881637859449</v>
      </c>
      <c r="Y49" s="109">
        <v>13.866095658799258</v>
      </c>
      <c r="Z49" s="109">
        <v>13.866202669269162</v>
      </c>
      <c r="AA49" s="109">
        <v>13.866202669269162</v>
      </c>
      <c r="AB49" s="109">
        <v>13.866202669269162</v>
      </c>
      <c r="AC49" s="109">
        <v>64.730135606632857</v>
      </c>
      <c r="AD49" s="109">
        <v>13.770311209033324</v>
      </c>
      <c r="AE49" s="109">
        <v>13.866309679739064</v>
      </c>
      <c r="AF49" s="109">
        <v>13.866309679739064</v>
      </c>
      <c r="AG49" s="57" t="str">
        <f>_xlfn.XLOOKUP(B49,[3]CALCULATION!$B:$B,[3]CALCULATION!$M:$M,"")</f>
        <v>EXCLU</v>
      </c>
      <c r="AH49" s="57" t="s">
        <v>5547</v>
      </c>
      <c r="AI49" s="56" t="str" cm="1">
        <f t="array" ref="AI49">IFERROR(_xlfn.IFS(
AK49="MPR ISSUE","PDH",
AK49="BSS Hardware Issue","BSS",
AK49="Sites strategiques, MLL, Pylone, etc.","ENVTECH",
AK49="AKTIVCO DEFAUT GE &amp; POWER Cabinet","AKTIVCO",
AK49="AKTIVCO Coupure ENEO &amp; Baisse de tension","AKTIVCO GRID ONLY",
AK49="Coupure ENEO &amp; Baisse de tension","IHS GRID ONLY",
AK49="Defaut GE &amp; POWER Cabinet","IHS",
AK49="Sharing","Partners",
AK49="Sites strategiques &amp; DataCenter","SST &amp; DC",
AK49="Exclu","Exclu",
AK49="SAT","SAT",
AK49="SPARE-ISSUE","SPARE-ISSUE",
AK49="Fiber CAmtel","TRANS_FO_CAMTEL",
AK49="Fiber AOF","Fiber AOF",
AK49="Projet OCM (HUAWEI)","TRAVAUX-HUAWEI",
AK49="Projet OCM (NOKIA)","TRAVAUX-NOKIA",
AK49="ACCESS-ISSUE","ACCESS-ISSUE",
AK49="Projet OCM (ZTE, NOKIA, autres projets)","TRAVAUX OCM",
AK49="No root CAuse","No root cause",
AK49="ODU HS","PDH",
AK49="IP &amp; VLAN","PDH",
AK49="Warehouse HUAWEI","SPARE-ISSUE",
AK49="SPARE-HS","SPARE-ISSUE",
AK49="Power Telco","BSS",AK49="no impacts","no impacts"
),"")</f>
        <v>Exclu</v>
      </c>
      <c r="AJ49" s="56" t="str" cm="1">
        <f t="array" ref="AJ49">IFERROR(_xlfn.IFS(
AK49="MPR ISSUE","TX ISSUE",
AK49="BSS Hardware Issue","RAN ISSUE",
AK49="Sites strategiques, MLL, Pylone, etc.","ENVTECH",
AK49="AKTIVCO DEFAUT GE &amp; POWER Cabinet","POWER ISSUE",
AK49="AKTIVCO Coupure ENEO &amp; Baisse de tension","POWER ISSUE",
AK49="Coupure ENEO &amp; Baisse de tension","POWER ISSUE",
AK49="Defaut GE &amp; POWER Cabinet","POWER ISSUE",
AK49="Sharing","POWER ISSUE",
AK49="Sites strategiques &amp; DataCenter","POWER ISSUE",
AK49="Exclu","Exclu",
AK49="SAT","TX ISSUE",
AK49="SPARE-ISSUE","SPARE-ISSUE",
AK49="Fiber CAmtel","TX ISSUE",
AK49="Fiber AOF","TX ISSUE",
AK49="Projet OCM (HUAWEI)","TRAVAUX-HUAWEI",
AK49="Projet OCM (NOKIA)","TRAVAUX -NOKIA",
AK49="ACCESS-ISSUE","ACCESS-ISSUE",
AK49="Projet OCM (ZTE, NOKIA, autres projets)","TRAVAUX OCM",
AK49="No root CAuse","No root cause",
AK49="ODU HS","TX ISSUE",
AK49="IP &amp; VLAN","TX ISSUE",
AK49="Warehouse HUAWEI","SPARE-ISSUE",
AK49="SPARE-HS","SPARE-ISSUE",
AK49="Power Telco","RAN ISSUE",AK49="no impacts","no impacts"
),"")</f>
        <v>Exclu</v>
      </c>
      <c r="AK49" s="81" t="s">
        <v>5559</v>
      </c>
      <c r="AL49" s="56" t="str" cm="1">
        <f t="array" ref="AL49">IFERROR(_xlfn.IFS(
AK49="MPR ISSUE","ACTIVE",
AK49="BSS Hardware Issue","ACTIVE",
AK49="Sites strategiques, MLL, Pylone, etc.","PASSIVE",
AK49="AKTIVCO DEFAUT GE &amp; POWER Cabinet","PASSIVE",
AK49="AKTIVCO Coupure ENEO &amp; Baisse de tension","PASSIVE",
AK49="Coupure ENEO &amp; Baisse de tension","PASSIVE",
AK49="Defaut GE &amp; POWER Cabinet","PASSIVE",
AK49="Sharing","PASSIVE",
AK49="Sites strategiques &amp; DataCenter","PASSIVE",
AK49="Exclu","Exclu",
AK49="SAT","ACTIVE",
AK49="SPARE-ISSUE","SPARE-ISSUE",
AK49="Fiber CAmtel","ACTIVE",
AK49="Fiber AOF","ACTIVE",
AK49="Projet OCM (HUAWEI)","PLANNED WORKS",
AK49="Projet OCM (NOKIA)","PLANNED WORKS",
AK49="ACCESS-ISSUE","ACCESS-ISSUE",
AK49="Projet OCM (ZTE, NOKIA, autres projets)","PLANNED WORKS",
AK49="No root CAuse","No root cause",
AK49="ODU HS","ACTIVE",
AK49="IP &amp; VLAN","ACTIVE",
AK49="Warehouse HUAWEI","SPARE-ISSUE",
AK49="SPARE-HS","SPARE-ISSUE",
AK49="Power Telco","ACTIVE", AK49="no impacts","no impacts"
),"")</f>
        <v>Exclu</v>
      </c>
      <c r="AM49" s="108" t="s">
        <v>5537</v>
      </c>
      <c r="AN49" s="117" t="s">
        <v>153</v>
      </c>
      <c r="AP49" s="23" t="s">
        <v>5537</v>
      </c>
      <c r="AQ49" s="23" t="s">
        <v>5537</v>
      </c>
      <c r="AR49" s="7"/>
      <c r="AS49" s="6"/>
      <c r="AT49" s="7"/>
      <c r="AU49" s="3" t="s">
        <v>5537</v>
      </c>
      <c r="AV49" s="24" t="s">
        <v>5537</v>
      </c>
      <c r="AW49" s="24" t="s">
        <v>5537</v>
      </c>
      <c r="AX49" s="24" t="s">
        <v>5537</v>
      </c>
      <c r="AY49" s="24" t="s">
        <v>5537</v>
      </c>
      <c r="AZ49" s="24" t="s">
        <v>5537</v>
      </c>
      <c r="BA49" s="24" t="s">
        <v>5537</v>
      </c>
      <c r="BB49" s="24" t="s">
        <v>5537</v>
      </c>
      <c r="BC49" s="24" t="s">
        <v>5537</v>
      </c>
      <c r="BD49" s="24" t="s">
        <v>5537</v>
      </c>
      <c r="BE49" s="24" t="s">
        <v>5537</v>
      </c>
      <c r="BF49" s="24" t="s">
        <v>5537</v>
      </c>
      <c r="BG49" s="24" t="s">
        <v>5537</v>
      </c>
      <c r="BH49" s="24" t="s">
        <v>5537</v>
      </c>
      <c r="BI49" s="9" t="s">
        <v>5537</v>
      </c>
      <c r="BJ49" s="14"/>
      <c r="BK49" s="14" t="s">
        <v>5537</v>
      </c>
      <c r="BL49" s="14" t="str">
        <f>_xlfn.XLOOKUP(B49,'[4]cell downs 18042026 17h'!$B:$B,'[4]cell downs 18042026 17h'!$B:$B,"")</f>
        <v/>
      </c>
      <c r="BM49" s="14" t="str">
        <f>_xlfn.XLOOKUP(B49,'[5]Cells Huawei 19042026 15h'!$B:$B,'[5]Cells Huawei 19042026 15h'!$B:$B,"")</f>
        <v/>
      </c>
      <c r="BN49" s="9" t="str">
        <f>_xlfn.XLOOKUP(B49,'[6]cells down 19042026 9H40'!$B:$B,'[6]cells down 19042026 9H40'!$B:$B,"")</f>
        <v/>
      </c>
      <c r="BO49" s="9" t="s">
        <v>153</v>
      </c>
      <c r="BP49" s="9" t="s">
        <v>5537</v>
      </c>
    </row>
    <row r="50" spans="1:68" s="9" customFormat="1" ht="32.5" customHeight="1" x14ac:dyDescent="0.35">
      <c r="A50" s="1" t="s">
        <v>9</v>
      </c>
      <c r="B50" s="8" t="s">
        <v>10</v>
      </c>
      <c r="C50" s="3" t="str">
        <f>_xlfn.XLOOKUP(B50,'[1]daily break down'!$D:$D,'[1]daily break down'!$E:$E,"")</f>
        <v>SUD-OUEST</v>
      </c>
      <c r="D50" s="1" t="s">
        <v>11</v>
      </c>
      <c r="E50" s="1" t="s">
        <v>12</v>
      </c>
      <c r="F50" s="3" t="s">
        <v>13</v>
      </c>
      <c r="G50" s="1" t="s">
        <v>14</v>
      </c>
      <c r="H50" s="39" t="str">
        <f>_xlfn.XLOOKUP(B50,[2]CALCULATION!$B:$B,[2]CALCULATION!$H:$H,"")</f>
        <v>Huawei</v>
      </c>
      <c r="I50" s="34">
        <v>0</v>
      </c>
      <c r="J50" s="34">
        <v>0</v>
      </c>
      <c r="K50" s="34">
        <v>2.3331849454817322</v>
      </c>
      <c r="L50" s="34">
        <v>0.32343914528597473</v>
      </c>
      <c r="M50" s="34">
        <v>2.675261747609386E-4</v>
      </c>
      <c r="N50" s="34">
        <v>0.44008055748174402</v>
      </c>
      <c r="O50" s="34">
        <v>9.179803985355262</v>
      </c>
      <c r="P50" s="34">
        <v>9.2576005969757418</v>
      </c>
      <c r="Q50" s="34">
        <v>6.1407779803842679</v>
      </c>
      <c r="R50" s="34">
        <v>14.258610062408508</v>
      </c>
      <c r="S50" s="109">
        <v>10.044591262809154</v>
      </c>
      <c r="T50" s="109">
        <f>_xlfn.XLOOKUP(B50,'[3]Nur des jours'!$B:$B,'[3]Nur des jours'!$U:$U,"")</f>
        <v>12.645516403991634</v>
      </c>
      <c r="U50" s="109">
        <v>12.416157296829921</v>
      </c>
      <c r="V50" s="109">
        <v>10.333020149358083</v>
      </c>
      <c r="W50" s="109">
        <v>12.645516403991634</v>
      </c>
      <c r="X50" s="109">
        <v>11.397150097165509</v>
      </c>
      <c r="Y50" s="109">
        <v>18.822570933673482</v>
      </c>
      <c r="Z50" s="109">
        <v>16.765080628822062</v>
      </c>
      <c r="AA50" s="109">
        <v>13.295123461546146</v>
      </c>
      <c r="AB50" s="109">
        <v>14.572685791577848</v>
      </c>
      <c r="AC50" s="109">
        <v>10.49060485434177</v>
      </c>
      <c r="AD50" s="109">
        <v>13.385411885308608</v>
      </c>
      <c r="AE50" s="109">
        <v>13.781075840460231</v>
      </c>
      <c r="AF50" s="109">
        <v>13.781075840460231</v>
      </c>
      <c r="AG50" s="57" t="str">
        <f>_xlfn.XLOOKUP(B50,[3]CALCULATION!$B:$B,[3]CALCULATION!$M:$M,"")</f>
        <v>Operationnel</v>
      </c>
      <c r="AH50" s="57"/>
      <c r="AI50" s="56" t="str" cm="1">
        <f t="array" ref="AI50">IFERROR(_xlfn.IFS(
AK50="MPR ISSUE","PDH",
AK50="BSS Hardware Issue","BSS",
AK50="Sites strategiques, MLL, Pylone, etc.","ENVTECH",
AK50="AKTIVCO DEFAUT GE &amp; POWER Cabinet","AKTIVCO",
AK50="AKTIVCO Coupure ENEO &amp; Baisse de tension","AKTIVCO GRID ONLY",
AK50="Coupure ENEO &amp; Baisse de tension","IHS GRID ONLY",
AK50="Defaut GE &amp; POWER Cabinet","IHS",
AK50="Sharing","Partners",
AK50="Sites strategiques &amp; DataCenter","SST &amp; DC",
AK50="Exclu","Exclu",
AK50="SAT","SAT",
AK50="SPARE-ISSUE","SPARE-ISSUE",
AK50="Fiber CAmtel","TRANS_FO_CAMTEL",
AK50="Fiber AOF","Fiber AOF",
AK50="Projet OCM (HUAWEI)","TRAVAUX-HUAWEI",
AK50="Projet OCM (NOKIA)","TRAVAUX-NOKIA",
AK50="ACCESS-ISSUE","ACCESS-ISSUE",
AK50="Projet OCM (ZTE, NOKIA, autres projets)","TRAVAUX OCM",
AK50="No root CAuse","No root cause",
AK50="ODU HS","PDH",
AK50="IP &amp; VLAN","PDH",
AK50="Warehouse HUAWEI","SPARE-ISSUE",
AK50="SPARE-HS","SPARE-ISSUE",
AK50="Power Telco","BSS",AK50="no impacts","no impacts"
),"")</f>
        <v>IHS</v>
      </c>
      <c r="AJ50" s="56" t="str" cm="1">
        <f t="array" ref="AJ50">IFERROR(_xlfn.IFS(
AK50="MPR ISSUE","TX ISSUE",
AK50="BSS Hardware Issue","RAN ISSUE",
AK50="Sites strategiques, MLL, Pylone, etc.","ENVTECH",
AK50="AKTIVCO DEFAUT GE &amp; POWER Cabinet","POWER ISSUE",
AK50="AKTIVCO Coupure ENEO &amp; Baisse de tension","POWER ISSUE",
AK50="Coupure ENEO &amp; Baisse de tension","POWER ISSUE",
AK50="Defaut GE &amp; POWER Cabinet","POWER ISSUE",
AK50="Sharing","POWER ISSUE",
AK50="Sites strategiques &amp; DataCenter","POWER ISSUE",
AK50="Exclu","Exclu",
AK50="SAT","TX ISSUE",
AK50="SPARE-ISSUE","SPARE-ISSUE",
AK50="Fiber CAmtel","TX ISSUE",
AK50="Fiber AOF","TX ISSUE",
AK50="Projet OCM (HUAWEI)","TRAVAUX-HUAWEI",
AK50="Projet OCM (NOKIA)","TRAVAUX -NOKIA",
AK50="ACCESS-ISSUE","ACCESS-ISSUE",
AK50="Projet OCM (ZTE, NOKIA, autres projets)","TRAVAUX OCM",
AK50="No root CAuse","No root cause",
AK50="ODU HS","TX ISSUE",
AK50="IP &amp; VLAN","TX ISSUE",
AK50="Warehouse HUAWEI","SPARE-ISSUE",
AK50="SPARE-HS","SPARE-ISSUE",
AK50="Power Telco","RAN ISSUE",AK50="no impacts","no impacts"
),"")</f>
        <v>POWER ISSUE</v>
      </c>
      <c r="AK50" s="81" t="s">
        <v>5330</v>
      </c>
      <c r="AL50" s="56" t="str" cm="1">
        <f t="array" ref="AL50">IFERROR(_xlfn.IFS(
AK50="MPR ISSUE","ACTIVE",
AK50="BSS Hardware Issue","ACTIVE",
AK50="Sites strategiques, MLL, Pylone, etc.","PASSIVE",
AK50="AKTIVCO DEFAUT GE &amp; POWER Cabinet","PASSIVE",
AK50="AKTIVCO Coupure ENEO &amp; Baisse de tension","PASSIVE",
AK50="Coupure ENEO &amp; Baisse de tension","PASSIVE",
AK50="Defaut GE &amp; POWER Cabinet","PASSIVE",
AK50="Sharing","PASSIVE",
AK50="Sites strategiques &amp; DataCenter","PASSIVE",
AK50="Exclu","Exclu",
AK50="SAT","ACTIVE",
AK50="SPARE-ISSUE","SPARE-ISSUE",
AK50="Fiber CAmtel","ACTIVE",
AK50="Fiber AOF","ACTIVE",
AK50="Projet OCM (HUAWEI)","PLANNED WORKS",
AK50="Projet OCM (NOKIA)","PLANNED WORKS",
AK50="ACCESS-ISSUE","ACCESS-ISSUE",
AK50="Projet OCM (ZTE, NOKIA, autres projets)","PLANNED WORKS",
AK50="No root CAuse","No root cause",
AK50="ODU HS","ACTIVE",
AK50="IP &amp; VLAN","ACTIVE",
AK50="Warehouse HUAWEI","SPARE-ISSUE",
AK50="SPARE-HS","SPARE-ISSUE",
AK50="Power Telco","ACTIVE", AK50="no impacts","no impacts"
),"")</f>
        <v>PASSIVE</v>
      </c>
      <c r="AM50" s="108" t="s">
        <v>5784</v>
      </c>
      <c r="AN50" s="227" t="s">
        <v>17</v>
      </c>
      <c r="AO50" s="9" t="s">
        <v>6066</v>
      </c>
      <c r="AP50" s="23" t="s">
        <v>5537</v>
      </c>
      <c r="AQ50" s="23" t="s">
        <v>5537</v>
      </c>
      <c r="AR50" s="7"/>
      <c r="AS50" s="6"/>
      <c r="AT50" s="7"/>
      <c r="AU50" s="3" t="s">
        <v>5537</v>
      </c>
      <c r="AV50" s="24" t="s">
        <v>5537</v>
      </c>
      <c r="AW50" s="24" t="s">
        <v>5537</v>
      </c>
      <c r="AX50" s="24" t="s">
        <v>5537</v>
      </c>
      <c r="AY50" s="24" t="s">
        <v>5537</v>
      </c>
      <c r="AZ50" s="24" t="s">
        <v>5537</v>
      </c>
      <c r="BA50" s="24" t="s">
        <v>5537</v>
      </c>
      <c r="BB50" s="24" t="s">
        <v>5537</v>
      </c>
      <c r="BC50" s="24" t="s">
        <v>5537</v>
      </c>
      <c r="BD50" s="24" t="s">
        <v>5537</v>
      </c>
      <c r="BE50" s="24" t="s">
        <v>5537</v>
      </c>
      <c r="BF50" s="24" t="s">
        <v>5537</v>
      </c>
      <c r="BG50" s="24" t="s">
        <v>5537</v>
      </c>
      <c r="BH50" s="24" t="s">
        <v>5784</v>
      </c>
      <c r="BI50" s="9" t="s">
        <v>5537</v>
      </c>
      <c r="BJ50" s="14"/>
      <c r="BK50" s="14" t="s">
        <v>5537</v>
      </c>
      <c r="BL50" s="14" t="str">
        <f>_xlfn.XLOOKUP(B50,'[4]cell downs 18042026 17h'!$B:$B,'[4]cell downs 18042026 17h'!$B:$B,"")</f>
        <v/>
      </c>
      <c r="BM50" s="14" t="str">
        <f>_xlfn.XLOOKUP(B50,'[5]Cells Huawei 19042026 15h'!$B:$B,'[5]Cells Huawei 19042026 15h'!$B:$B,"")</f>
        <v>SUO_186</v>
      </c>
      <c r="BN50" s="9" t="str">
        <f>_xlfn.XLOOKUP(B50,'[6]cells down 19042026 9H40'!$B:$B,'[6]cells down 19042026 9H40'!$B:$B,"")</f>
        <v/>
      </c>
      <c r="BO50" s="9" t="s">
        <v>10</v>
      </c>
      <c r="BP50" s="9" t="s">
        <v>5537</v>
      </c>
    </row>
    <row r="51" spans="1:68" s="9" customFormat="1" x14ac:dyDescent="0.35">
      <c r="A51" s="1" t="s">
        <v>769</v>
      </c>
      <c r="B51" s="8" t="s">
        <v>770</v>
      </c>
      <c r="C51" s="3" t="str">
        <f>_xlfn.XLOOKUP(B51,'[1]daily break down'!$D:$D,'[1]daily break down'!$E:$E,"")</f>
        <v>Yaounde</v>
      </c>
      <c r="D51" s="1" t="s">
        <v>21</v>
      </c>
      <c r="E51" s="1" t="s">
        <v>125</v>
      </c>
      <c r="F51" s="3" t="s">
        <v>37</v>
      </c>
      <c r="G51" s="1" t="s">
        <v>38</v>
      </c>
      <c r="H51" s="41" t="str">
        <f>_xlfn.XLOOKUP(B51,[2]CALCULATION!$B:$B,[2]CALCULATION!$H:$H,"")</f>
        <v>ZTE</v>
      </c>
      <c r="I51" s="34">
        <v>0</v>
      </c>
      <c r="J51" s="34">
        <v>0</v>
      </c>
      <c r="K51" s="34">
        <v>0</v>
      </c>
      <c r="L51" s="34">
        <v>0</v>
      </c>
      <c r="M51" s="34">
        <v>0</v>
      </c>
      <c r="N51" s="34">
        <v>0</v>
      </c>
      <c r="O51" s="34">
        <v>0</v>
      </c>
      <c r="P51" s="34">
        <v>6.2003828121210054</v>
      </c>
      <c r="Q51" s="34">
        <v>0</v>
      </c>
      <c r="R51" s="34">
        <v>0</v>
      </c>
      <c r="S51" s="109">
        <v>0</v>
      </c>
      <c r="T51" s="109">
        <f>_xlfn.XLOOKUP(B51,'[3]Nur des jours'!$B:$B,'[3]Nur des jours'!$U:$U,"")</f>
        <v>0</v>
      </c>
      <c r="U51" s="109">
        <v>3.4735955232526607</v>
      </c>
      <c r="V51" s="109">
        <v>0</v>
      </c>
      <c r="W51" s="109">
        <v>0</v>
      </c>
      <c r="X51" s="109">
        <v>7.774346308709509</v>
      </c>
      <c r="Y51" s="109">
        <v>0</v>
      </c>
      <c r="Z51" s="109">
        <v>0</v>
      </c>
      <c r="AA51" s="109">
        <v>0</v>
      </c>
      <c r="AB51" s="109">
        <v>3.5993684955469361</v>
      </c>
      <c r="AC51" s="109">
        <v>2.0141911362101279</v>
      </c>
      <c r="AD51" s="109">
        <v>6.9081061231983849</v>
      </c>
      <c r="AE51" s="109">
        <v>12.244458997868353</v>
      </c>
      <c r="AF51" s="109">
        <v>12.244458997868353</v>
      </c>
      <c r="AG51" s="57" t="str">
        <f>_xlfn.XLOOKUP(B51,[3]CALCULATION!$B:$B,[3]CALCULATION!$M:$M,"")</f>
        <v>Operationnel</v>
      </c>
      <c r="AH51" s="57"/>
      <c r="AI51" s="56" t="str" cm="1">
        <f t="array" ref="AI51">IFERROR(_xlfn.IFS(
AK51="MPR ISSUE","PDH",
AK51="BSS Hardware Issue","BSS",
AK51="Sites strategiques, MLL, Pylone, etc.","ENVTECH",
AK51="AKTIVCO DEFAUT GE &amp; POWER Cabinet","AKTIVCO",
AK51="AKTIVCO Coupure ENEO &amp; Baisse de tension","AKTIVCO GRID ONLY",
AK51="Coupure ENEO &amp; Baisse de tension","IHS GRID ONLY",
AK51="Defaut GE &amp; POWER Cabinet","IHS",
AK51="Sharing","Partners",
AK51="Sites strategiques &amp; DataCenter","SST &amp; DC",
AK51="Exclu","Exclu",
AK51="SAT","SAT",
AK51="SPARE-ISSUE","SPARE-ISSUE",
AK51="Fiber CAmtel","TRANS_FO_CAMTEL",
AK51="Fiber AOF","Fiber AOF",
AK51="Projet OCM (HUAWEI)","TRAVAUX-HUAWEI",
AK51="Projet OCM (NOKIA)","TRAVAUX-NOKIA",
AK51="ACCESS-ISSUE","ACCESS-ISSUE",
AK51="Projet OCM (ZTE, NOKIA, autres projets)","TRAVAUX OCM",
AK51="No root CAuse","No root cause",
AK51="ODU HS","PDH",
AK51="IP &amp; VLAN","PDH",
AK51="Warehouse HUAWEI","SPARE-ISSUE",
AK51="SPARE-HS","SPARE-ISSUE",
AK51="Power Telco","BSS",AK51="no impacts","no impacts"
),"")</f>
        <v>AKTIVCO GRID ONLY</v>
      </c>
      <c r="AJ51" s="56" t="str" cm="1">
        <f t="array" ref="AJ51">IFERROR(_xlfn.IFS(
AK51="MPR ISSUE","TX ISSUE",
AK51="BSS Hardware Issue","RAN ISSUE",
AK51="Sites strategiques, MLL, Pylone, etc.","ENVTECH",
AK51="AKTIVCO DEFAUT GE &amp; POWER Cabinet","POWER ISSUE",
AK51="AKTIVCO Coupure ENEO &amp; Baisse de tension","POWER ISSUE",
AK51="Coupure ENEO &amp; Baisse de tension","POWER ISSUE",
AK51="Defaut GE &amp; POWER Cabinet","POWER ISSUE",
AK51="Sharing","POWER ISSUE",
AK51="Sites strategiques &amp; DataCenter","POWER ISSUE",
AK51="Exclu","Exclu",
AK51="SAT","TX ISSUE",
AK51="SPARE-ISSUE","SPARE-ISSUE",
AK51="Fiber CAmtel","TX ISSUE",
AK51="Fiber AOF","TX ISSUE",
AK51="Projet OCM (HUAWEI)","TRAVAUX-HUAWEI",
AK51="Projet OCM (NOKIA)","TRAVAUX -NOKIA",
AK51="ACCESS-ISSUE","ACCESS-ISSUE",
AK51="Projet OCM (ZTE, NOKIA, autres projets)","TRAVAUX OCM",
AK51="No root CAuse","No root cause",
AK51="ODU HS","TX ISSUE",
AK51="IP &amp; VLAN","TX ISSUE",
AK51="Warehouse HUAWEI","SPARE-ISSUE",
AK51="SPARE-HS","SPARE-ISSUE",
AK51="Power Telco","RAN ISSUE",AK51="no impacts","no impacts"
),"")</f>
        <v>POWER ISSUE</v>
      </c>
      <c r="AK51" s="81" t="s">
        <v>5327</v>
      </c>
      <c r="AL51" s="56" t="str" cm="1">
        <f t="array" ref="AL51">IFERROR(_xlfn.IFS(
AK51="MPR ISSUE","ACTIVE",
AK51="BSS Hardware Issue","ACTIVE",
AK51="Sites strategiques, MLL, Pylone, etc.","PASSIVE",
AK51="AKTIVCO DEFAUT GE &amp; POWER Cabinet","PASSIVE",
AK51="AKTIVCO Coupure ENEO &amp; Baisse de tension","PASSIVE",
AK51="Coupure ENEO &amp; Baisse de tension","PASSIVE",
AK51="Defaut GE &amp; POWER Cabinet","PASSIVE",
AK51="Sharing","PASSIVE",
AK51="Sites strategiques &amp; DataCenter","PASSIVE",
AK51="Exclu","Exclu",
AK51="SAT","ACTIVE",
AK51="SPARE-ISSUE","SPARE-ISSUE",
AK51="Fiber CAmtel","ACTIVE",
AK51="Fiber AOF","ACTIVE",
AK51="Projet OCM (HUAWEI)","PLANNED WORKS",
AK51="Projet OCM (NOKIA)","PLANNED WORKS",
AK51="ACCESS-ISSUE","ACCESS-ISSUE",
AK51="Projet OCM (ZTE, NOKIA, autres projets)","PLANNED WORKS",
AK51="No root CAuse","No root cause",
AK51="ODU HS","ACTIVE",
AK51="IP &amp; VLAN","ACTIVE",
AK51="Warehouse HUAWEI","SPARE-ISSUE",
AK51="SPARE-HS","SPARE-ISSUE",
AK51="Power Telco","ACTIVE", AK51="no impacts","no impacts"
),"")</f>
        <v>PASSIVE</v>
      </c>
      <c r="AM51" s="108" t="s">
        <v>5785</v>
      </c>
      <c r="AN51" s="117" t="s">
        <v>770</v>
      </c>
      <c r="AP51" s="23" t="s">
        <v>5537</v>
      </c>
      <c r="AQ51" s="23" t="s">
        <v>5537</v>
      </c>
      <c r="AR51" s="7"/>
      <c r="AS51" s="6"/>
      <c r="AT51" s="7"/>
      <c r="AU51" s="3" t="s">
        <v>5537</v>
      </c>
      <c r="AV51" s="24" t="s">
        <v>5537</v>
      </c>
      <c r="AW51" s="24" t="s">
        <v>5537</v>
      </c>
      <c r="AX51" s="24" t="s">
        <v>5537</v>
      </c>
      <c r="AY51" s="24" t="s">
        <v>5537</v>
      </c>
      <c r="AZ51" s="24" t="s">
        <v>5537</v>
      </c>
      <c r="BA51" s="24" t="s">
        <v>5537</v>
      </c>
      <c r="BB51" s="24" t="s">
        <v>5537</v>
      </c>
      <c r="BC51" s="24" t="s">
        <v>5537</v>
      </c>
      <c r="BD51" s="24" t="s">
        <v>5537</v>
      </c>
      <c r="BE51" s="24" t="s">
        <v>5537</v>
      </c>
      <c r="BF51" s="24" t="s">
        <v>5537</v>
      </c>
      <c r="BG51" s="24" t="s">
        <v>5537</v>
      </c>
      <c r="BH51" s="24" t="s">
        <v>5537</v>
      </c>
      <c r="BI51" s="9" t="s">
        <v>5785</v>
      </c>
      <c r="BJ51" s="14"/>
      <c r="BK51" s="14" t="s">
        <v>5537</v>
      </c>
      <c r="BL51" s="14" t="str">
        <f>_xlfn.XLOOKUP(B51,'[4]cell downs 18042026 17h'!$B:$B,'[4]cell downs 18042026 17h'!$B:$B,"")</f>
        <v/>
      </c>
      <c r="BM51" s="14" t="str">
        <f>_xlfn.XLOOKUP(B51,'[5]Cells Huawei 19042026 15h'!$B:$B,'[5]Cells Huawei 19042026 15h'!$B:$B,"")</f>
        <v/>
      </c>
      <c r="BN51" s="9" t="str">
        <f>_xlfn.XLOOKUP(B51,'[6]cells down 19042026 9H40'!$B:$B,'[6]cells down 19042026 9H40'!$B:$B,"")</f>
        <v/>
      </c>
      <c r="BO51" s="9" t="s">
        <v>5537</v>
      </c>
      <c r="BP51" s="9" t="s">
        <v>5537</v>
      </c>
    </row>
    <row r="52" spans="1:68" s="9" customFormat="1" ht="32.5" customHeight="1" x14ac:dyDescent="0.35">
      <c r="A52" s="1" t="s">
        <v>207</v>
      </c>
      <c r="B52" s="1" t="s">
        <v>208</v>
      </c>
      <c r="C52" s="3" t="str">
        <f>_xlfn.XLOOKUP(B52,'[1]daily break down'!$D:$D,'[1]daily break down'!$E:$E,"")</f>
        <v>NORD-OUEST</v>
      </c>
      <c r="D52" s="1" t="s">
        <v>11</v>
      </c>
      <c r="E52" s="1" t="s">
        <v>96</v>
      </c>
      <c r="F52" s="3" t="s">
        <v>51</v>
      </c>
      <c r="G52" s="1" t="s">
        <v>207</v>
      </c>
      <c r="H52" s="40" t="str">
        <f>_xlfn.XLOOKUP(B52,[2]CALCULATION!$B:$B,[2]CALCULATION!$H:$H,"")</f>
        <v>NOKIA</v>
      </c>
      <c r="I52" s="34">
        <v>12.777151908991488</v>
      </c>
      <c r="J52" s="34">
        <v>8.9200176332048482</v>
      </c>
      <c r="K52" s="34">
        <v>6.3442361943163057</v>
      </c>
      <c r="L52" s="34">
        <v>6.5170346844539724</v>
      </c>
      <c r="M52" s="34">
        <v>6.7094378044611354</v>
      </c>
      <c r="N52" s="34">
        <v>6.8227009834679757</v>
      </c>
      <c r="O52" s="34">
        <v>5.5740465770697849</v>
      </c>
      <c r="P52" s="34">
        <v>8.4872369047717839</v>
      </c>
      <c r="Q52" s="34">
        <v>9.2376646694330962</v>
      </c>
      <c r="R52" s="34">
        <v>9.2730013934011861</v>
      </c>
      <c r="S52" s="109">
        <v>9.1546710611782736</v>
      </c>
      <c r="T52" s="109">
        <f>_xlfn.XLOOKUP(B52,'[3]Nur des jours'!$B:$B,'[3]Nur des jours'!$U:$U,"")</f>
        <v>13.85325440241073</v>
      </c>
      <c r="U52" s="109">
        <v>10.653821542222548</v>
      </c>
      <c r="V52" s="109">
        <v>11.613864133800183</v>
      </c>
      <c r="W52" s="109">
        <v>13.85325440241073</v>
      </c>
      <c r="X52" s="109">
        <v>12.335150371112311</v>
      </c>
      <c r="Y52" s="109">
        <v>11.672238345133021</v>
      </c>
      <c r="Z52" s="109">
        <v>12.164325990988292</v>
      </c>
      <c r="AA52" s="109">
        <v>11.301429231836043</v>
      </c>
      <c r="AB52" s="109">
        <v>12.286371431914233</v>
      </c>
      <c r="AC52" s="109">
        <v>57.331321015630941</v>
      </c>
      <c r="AD52" s="109">
        <v>13.770311209033324</v>
      </c>
      <c r="AE52" s="109">
        <v>12.809759640216534</v>
      </c>
      <c r="AF52" s="109">
        <v>12.809759640216534</v>
      </c>
      <c r="AG52" s="57" t="str">
        <f>_xlfn.XLOOKUP(B52,[3]CALCULATION!$B:$B,[3]CALCULATION!$M:$M,"")</f>
        <v>Insecurity</v>
      </c>
      <c r="AH52" s="57"/>
      <c r="AI52" s="56" t="str" cm="1">
        <f t="array" ref="AI52">IFERROR(_xlfn.IFS(
AK52="MPR ISSUE","PDH",
AK52="BSS Hardware Issue","BSS",
AK52="Sites strategiques, MLL, Pylone, etc.","ENVTECH",
AK52="AKTIVCO DEFAUT GE &amp; POWER Cabinet","AKTIVCO",
AK52="AKTIVCO Coupure ENEO &amp; Baisse de tension","AKTIVCO GRID ONLY",
AK52="Coupure ENEO &amp; Baisse de tension","IHS GRID ONLY",
AK52="Defaut GE &amp; POWER Cabinet","IHS",
AK52="Sharing","Partners",
AK52="Sites strategiques &amp; DataCenter","SST &amp; DC",
AK52="Exclu","Exclu",
AK52="SAT","SAT",
AK52="SPARE-ISSUE","SPARE-ISSUE",
AK52="Fiber CAmtel","TRANS_FO_CAMTEL",
AK52="Fiber AOF","Fiber AOF",
AK52="Projet OCM (HUAWEI)","TRAVAUX-HUAWEI",
AK52="Projet OCM (NOKIA)","TRAVAUX-NOKIA",
AK52="ACCESS-ISSUE","ACCESS-ISSUE",
AK52="Projet OCM (ZTE, NOKIA, autres projets)","TRAVAUX OCM",
AK52="No root CAuse","No root cause",
AK52="ODU HS","PDH",
AK52="IP &amp; VLAN","PDH",
AK52="Warehouse HUAWEI","SPARE-ISSUE",
AK52="SPARE-HS","SPARE-ISSUE",
AK52="Power Telco","BSS",AK52="no impacts","no impacts"
),"")</f>
        <v>ACCESS-ISSUE</v>
      </c>
      <c r="AJ52" s="56" t="str" cm="1">
        <f t="array" ref="AJ52">IFERROR(_xlfn.IFS(
AK52="MPR ISSUE","TX ISSUE",
AK52="BSS Hardware Issue","RAN ISSUE",
AK52="Sites strategiques, MLL, Pylone, etc.","ENVTECH",
AK52="AKTIVCO DEFAUT GE &amp; POWER Cabinet","POWER ISSUE",
AK52="AKTIVCO Coupure ENEO &amp; Baisse de tension","POWER ISSUE",
AK52="Coupure ENEO &amp; Baisse de tension","POWER ISSUE",
AK52="Defaut GE &amp; POWER Cabinet","POWER ISSUE",
AK52="Sharing","POWER ISSUE",
AK52="Sites strategiques &amp; DataCenter","POWER ISSUE",
AK52="Exclu","Exclu",
AK52="SAT","TX ISSUE",
AK52="SPARE-ISSUE","SPARE-ISSUE",
AK52="Fiber CAmtel","TX ISSUE",
AK52="Fiber AOF","TX ISSUE",
AK52="Projet OCM (HUAWEI)","TRAVAUX-HUAWEI",
AK52="Projet OCM (NOKIA)","TRAVAUX -NOKIA",
AK52="ACCESS-ISSUE","ACCESS-ISSUE",
AK52="Projet OCM (ZTE, NOKIA, autres projets)","TRAVAUX OCM",
AK52="No root CAuse","No root cause",
AK52="ODU HS","TX ISSUE",
AK52="IP &amp; VLAN","TX ISSUE",
AK52="Warehouse HUAWEI","SPARE-ISSUE",
AK52="SPARE-HS","SPARE-ISSUE",
AK52="Power Telco","RAN ISSUE",AK52="no impacts","no impacts"
),"")</f>
        <v>ACCESS-ISSUE</v>
      </c>
      <c r="AK52" s="81" t="s">
        <v>25</v>
      </c>
      <c r="AL52" s="56" t="str" cm="1">
        <f t="array" ref="AL52">IFERROR(_xlfn.IFS(
AK52="MPR ISSUE","ACTIVE",
AK52="BSS Hardware Issue","ACTIVE",
AK52="Sites strategiques, MLL, Pylone, etc.","PASSIVE",
AK52="AKTIVCO DEFAUT GE &amp; POWER Cabinet","PASSIVE",
AK52="AKTIVCO Coupure ENEO &amp; Baisse de tension","PASSIVE",
AK52="Coupure ENEO &amp; Baisse de tension","PASSIVE",
AK52="Defaut GE &amp; POWER Cabinet","PASSIVE",
AK52="Sharing","PASSIVE",
AK52="Sites strategiques &amp; DataCenter","PASSIVE",
AK52="Exclu","Exclu",
AK52="SAT","ACTIVE",
AK52="SPARE-ISSUE","SPARE-ISSUE",
AK52="Fiber CAmtel","ACTIVE",
AK52="Fiber AOF","ACTIVE",
AK52="Projet OCM (HUAWEI)","PLANNED WORKS",
AK52="Projet OCM (NOKIA)","PLANNED WORKS",
AK52="ACCESS-ISSUE","ACCESS-ISSUE",
AK52="Projet OCM (ZTE, NOKIA, autres projets)","PLANNED WORKS",
AK52="No root CAuse","No root cause",
AK52="ODU HS","ACTIVE",
AK52="IP &amp; VLAN","ACTIVE",
AK52="Warehouse HUAWEI","SPARE-ISSUE",
AK52="SPARE-HS","SPARE-ISSUE",
AK52="Power Telco","ACTIVE", AK52="no impacts","no impacts"
),"")</f>
        <v>ACCESS-ISSUE</v>
      </c>
      <c r="AM52" s="108" t="s">
        <v>6095</v>
      </c>
      <c r="AN52" s="227" t="s">
        <v>1222</v>
      </c>
      <c r="AO52" s="9" t="s">
        <v>6096</v>
      </c>
      <c r="AP52" s="23" t="s">
        <v>5537</v>
      </c>
      <c r="AQ52" s="23" t="s">
        <v>5537</v>
      </c>
      <c r="AR52" s="7"/>
      <c r="AS52" s="6"/>
      <c r="AT52" s="7"/>
      <c r="AU52" s="3" t="s">
        <v>5537</v>
      </c>
      <c r="AV52" s="24" t="s">
        <v>5537</v>
      </c>
      <c r="AW52" s="24" t="s">
        <v>5537</v>
      </c>
      <c r="AX52" s="24" t="s">
        <v>5537</v>
      </c>
      <c r="AY52" s="24" t="s">
        <v>5537</v>
      </c>
      <c r="AZ52" s="24" t="s">
        <v>5537</v>
      </c>
      <c r="BA52" s="24" t="s">
        <v>5537</v>
      </c>
      <c r="BB52" s="24" t="s">
        <v>5537</v>
      </c>
      <c r="BC52" s="24" t="s">
        <v>5970</v>
      </c>
      <c r="BD52" s="24" t="s">
        <v>5970</v>
      </c>
      <c r="BE52" s="24" t="s">
        <v>5537</v>
      </c>
      <c r="BF52" s="24" t="s">
        <v>5537</v>
      </c>
      <c r="BG52" s="24" t="s">
        <v>5537</v>
      </c>
      <c r="BH52" s="24" t="s">
        <v>6325</v>
      </c>
      <c r="BI52" s="9" t="s">
        <v>5537</v>
      </c>
      <c r="BJ52" s="14"/>
      <c r="BK52" s="14" t="s">
        <v>5537</v>
      </c>
      <c r="BL52" s="14" t="str">
        <f>_xlfn.XLOOKUP(B52,'[4]cell downs 18042026 17h'!$B:$B,'[4]cell downs 18042026 17h'!$B:$B,"")</f>
        <v>NRO_046</v>
      </c>
      <c r="BM52" s="14" t="str">
        <f>_xlfn.XLOOKUP(B52,'[5]Cells Huawei 19042026 15h'!$B:$B,'[5]Cells Huawei 19042026 15h'!$B:$B,"")</f>
        <v/>
      </c>
      <c r="BN52" s="9" t="str">
        <f>_xlfn.XLOOKUP(B52,'[6]cells down 19042026 9H40'!$B:$B,'[6]cells down 19042026 9H40'!$B:$B,"")</f>
        <v/>
      </c>
      <c r="BO52" s="9" t="s">
        <v>208</v>
      </c>
      <c r="BP52" s="9" t="s">
        <v>5459</v>
      </c>
    </row>
    <row r="53" spans="1:68" s="9" customFormat="1" ht="15.5" customHeight="1" x14ac:dyDescent="0.35">
      <c r="A53" s="1" t="s">
        <v>590</v>
      </c>
      <c r="B53" s="1" t="s">
        <v>591</v>
      </c>
      <c r="C53" s="3" t="str">
        <f>_xlfn.XLOOKUP(B53,'[1]daily break down'!$D:$D,'[1]daily break down'!$E:$E,"")</f>
        <v>CENTRE</v>
      </c>
      <c r="D53" s="1" t="s">
        <v>21</v>
      </c>
      <c r="E53" s="1" t="s">
        <v>188</v>
      </c>
      <c r="F53" s="3" t="s">
        <v>69</v>
      </c>
      <c r="G53" s="1" t="s">
        <v>502</v>
      </c>
      <c r="H53" s="41" t="str">
        <f>_xlfn.XLOOKUP(B53,[2]CALCULATION!$B:$B,[2]CALCULATION!$H:$H,"")</f>
        <v>ZTE</v>
      </c>
      <c r="I53" s="34">
        <v>21.486632252099547</v>
      </c>
      <c r="J53" s="34">
        <v>13.687584359920438</v>
      </c>
      <c r="K53" s="34">
        <v>0</v>
      </c>
      <c r="L53" s="34">
        <v>0</v>
      </c>
      <c r="M53" s="34">
        <v>0</v>
      </c>
      <c r="N53" s="34">
        <v>0</v>
      </c>
      <c r="O53" s="34">
        <v>0</v>
      </c>
      <c r="P53" s="34">
        <v>0.3022510722449086</v>
      </c>
      <c r="Q53" s="34">
        <v>0</v>
      </c>
      <c r="R53" s="34">
        <v>3.2731827482000848</v>
      </c>
      <c r="S53" s="109">
        <v>0</v>
      </c>
      <c r="T53" s="109">
        <f>_xlfn.XLOOKUP(B53,'[3]Nur des jours'!$B:$B,'[3]Nur des jours'!$U:$U,"")</f>
        <v>9.666612448028607E-3</v>
      </c>
      <c r="U53" s="109">
        <v>0</v>
      </c>
      <c r="V53" s="109">
        <v>0</v>
      </c>
      <c r="W53" s="109">
        <v>9.666612448028607E-3</v>
      </c>
      <c r="X53" s="109">
        <v>13.618830133006881</v>
      </c>
      <c r="Y53" s="109">
        <v>0.94752420576829255</v>
      </c>
      <c r="Z53" s="109">
        <v>3.4903248267143201E-2</v>
      </c>
      <c r="AA53" s="109">
        <v>0</v>
      </c>
      <c r="AB53" s="109">
        <v>0</v>
      </c>
      <c r="AC53" s="109">
        <v>0</v>
      </c>
      <c r="AD53" s="109">
        <v>13.361133211610579</v>
      </c>
      <c r="AE53" s="109">
        <v>11.226842934312693</v>
      </c>
      <c r="AF53" s="109">
        <v>11.226842934312693</v>
      </c>
      <c r="AG53" s="57" t="str">
        <f>_xlfn.XLOOKUP(B53,[3]CALCULATION!$B:$B,[3]CALCULATION!$M:$M,"")</f>
        <v>Operationnel</v>
      </c>
      <c r="AH53" s="57"/>
      <c r="AI53" s="56" t="str" cm="1">
        <f t="array" ref="AI53">IFERROR(_xlfn.IFS(
AK53="MPR ISSUE","PDH",
AK53="BSS Hardware Issue","BSS",
AK53="Sites strategiques, MLL, Pylone, etc.","ENVTECH",
AK53="AKTIVCO DEFAUT GE &amp; POWER Cabinet","AKTIVCO",
AK53="AKTIVCO Coupure ENEO &amp; Baisse de tension","AKTIVCO GRID ONLY",
AK53="Coupure ENEO &amp; Baisse de tension","IHS GRID ONLY",
AK53="Defaut GE &amp; POWER Cabinet","IHS",
AK53="Sharing","Partners",
AK53="Sites strategiques &amp; DataCenter","SST &amp; DC",
AK53="Exclu","Exclu",
AK53="SAT","SAT",
AK53="SPARE-ISSUE","SPARE-ISSUE",
AK53="Fiber CAmtel","TRANS_FO_CAMTEL",
AK53="Fiber AOF","Fiber AOF",
AK53="Projet OCM (HUAWEI)","TRAVAUX-HUAWEI",
AK53="Projet OCM (NOKIA)","TRAVAUX-NOKIA",
AK53="ACCESS-ISSUE","ACCESS-ISSUE",
AK53="Projet OCM (ZTE, NOKIA, autres projets)","TRAVAUX OCM",
AK53="No root CAuse","No root cause",
AK53="ODU HS","PDH",
AK53="IP &amp; VLAN","PDH",
AK53="Warehouse HUAWEI","SPARE-ISSUE",
AK53="SPARE-HS","SPARE-ISSUE",
AK53="Power Telco","BSS",AK53="no impacts","no impacts"
),"")</f>
        <v>PDH</v>
      </c>
      <c r="AJ53" s="56" t="str" cm="1">
        <f t="array" ref="AJ53">IFERROR(_xlfn.IFS(
AK53="MPR ISSUE","TX ISSUE",
AK53="BSS Hardware Issue","RAN ISSUE",
AK53="Sites strategiques, MLL, Pylone, etc.","ENVTECH",
AK53="AKTIVCO DEFAUT GE &amp; POWER Cabinet","POWER ISSUE",
AK53="AKTIVCO Coupure ENEO &amp; Baisse de tension","POWER ISSUE",
AK53="Coupure ENEO &amp; Baisse de tension","POWER ISSUE",
AK53="Defaut GE &amp; POWER Cabinet","POWER ISSUE",
AK53="Sharing","POWER ISSUE",
AK53="Sites strategiques &amp; DataCenter","POWER ISSUE",
AK53="Exclu","Exclu",
AK53="SAT","TX ISSUE",
AK53="SPARE-ISSUE","SPARE-ISSUE",
AK53="Fiber CAmtel","TX ISSUE",
AK53="Fiber AOF","TX ISSUE",
AK53="Projet OCM (HUAWEI)","TRAVAUX-HUAWEI",
AK53="Projet OCM (NOKIA)","TRAVAUX -NOKIA",
AK53="ACCESS-ISSUE","ACCESS-ISSUE",
AK53="Projet OCM (ZTE, NOKIA, autres projets)","TRAVAUX OCM",
AK53="No root CAuse","No root cause",
AK53="ODU HS","TX ISSUE",
AK53="IP &amp; VLAN","TX ISSUE",
AK53="Warehouse HUAWEI","SPARE-ISSUE",
AK53="SPARE-HS","SPARE-ISSUE",
AK53="Power Telco","RAN ISSUE",AK53="no impacts","no impacts"
),"")</f>
        <v>TX ISSUE</v>
      </c>
      <c r="AK53" s="81" t="s">
        <v>5618</v>
      </c>
      <c r="AL53" s="56" t="str" cm="1">
        <f t="array" ref="AL53">IFERROR(_xlfn.IFS(
AK53="MPR ISSUE","ACTIVE",
AK53="BSS Hardware Issue","ACTIVE",
AK53="Sites strategiques, MLL, Pylone, etc.","PASSIVE",
AK53="AKTIVCO DEFAUT GE &amp; POWER Cabinet","PASSIVE",
AK53="AKTIVCO Coupure ENEO &amp; Baisse de tension","PASSIVE",
AK53="Coupure ENEO &amp; Baisse de tension","PASSIVE",
AK53="Defaut GE &amp; POWER Cabinet","PASSIVE",
AK53="Sharing","PASSIVE",
AK53="Sites strategiques &amp; DataCenter","PASSIVE",
AK53="Exclu","Exclu",
AK53="SAT","ACTIVE",
AK53="SPARE-ISSUE","SPARE-ISSUE",
AK53="Fiber CAmtel","ACTIVE",
AK53="Fiber AOF","ACTIVE",
AK53="Projet OCM (HUAWEI)","PLANNED WORKS",
AK53="Projet OCM (NOKIA)","PLANNED WORKS",
AK53="ACCESS-ISSUE","ACCESS-ISSUE",
AK53="Projet OCM (ZTE, NOKIA, autres projets)","PLANNED WORKS",
AK53="No root CAuse","No root cause",
AK53="ODU HS","ACTIVE",
AK53="IP &amp; VLAN","ACTIVE",
AK53="Warehouse HUAWEI","SPARE-ISSUE",
AK53="SPARE-HS","SPARE-ISSUE",
AK53="Power Telco","ACTIVE", AK53="no impacts","no impacts"
),"")</f>
        <v>ACTIVE</v>
      </c>
      <c r="AM53" s="108" t="s">
        <v>5786</v>
      </c>
      <c r="AN53" s="117" t="s">
        <v>591</v>
      </c>
      <c r="AP53" s="23" t="s">
        <v>5537</v>
      </c>
      <c r="AQ53" s="23" t="s">
        <v>5537</v>
      </c>
      <c r="AR53" s="7"/>
      <c r="AS53" s="6"/>
      <c r="AT53" s="7"/>
      <c r="AU53" s="3" t="s">
        <v>5537</v>
      </c>
      <c r="AV53" s="24" t="s">
        <v>5537</v>
      </c>
      <c r="AW53" s="24" t="s">
        <v>5537</v>
      </c>
      <c r="AX53" s="24" t="s">
        <v>5537</v>
      </c>
      <c r="AY53" s="24" t="s">
        <v>5537</v>
      </c>
      <c r="AZ53" s="24" t="s">
        <v>5537</v>
      </c>
      <c r="BA53" s="24" t="s">
        <v>5537</v>
      </c>
      <c r="BB53" s="24" t="s">
        <v>5537</v>
      </c>
      <c r="BC53" s="24" t="s">
        <v>5537</v>
      </c>
      <c r="BD53" s="24" t="s">
        <v>5537</v>
      </c>
      <c r="BE53" s="24" t="s">
        <v>5537</v>
      </c>
      <c r="BF53" s="24" t="s">
        <v>5537</v>
      </c>
      <c r="BG53" s="24" t="s">
        <v>5537</v>
      </c>
      <c r="BH53" s="24" t="s">
        <v>5537</v>
      </c>
      <c r="BI53" s="9" t="s">
        <v>5786</v>
      </c>
      <c r="BJ53" s="14"/>
      <c r="BK53" s="14" t="s">
        <v>5537</v>
      </c>
      <c r="BL53" s="14" t="str">
        <f>_xlfn.XLOOKUP(B53,'[4]cell downs 18042026 17h'!$B:$B,'[4]cell downs 18042026 17h'!$B:$B,"")</f>
        <v/>
      </c>
      <c r="BM53" s="14" t="str">
        <f>_xlfn.XLOOKUP(B53,'[5]Cells Huawei 19042026 15h'!$B:$B,'[5]Cells Huawei 19042026 15h'!$B:$B,"")</f>
        <v/>
      </c>
      <c r="BN53" s="9" t="str">
        <f>_xlfn.XLOOKUP(B53,'[6]cells down 19042026 9H40'!$B:$B,'[6]cells down 19042026 9H40'!$B:$B,"")</f>
        <v/>
      </c>
      <c r="BO53" s="9" t="s">
        <v>5537</v>
      </c>
      <c r="BP53" s="9" t="s">
        <v>594</v>
      </c>
    </row>
    <row r="54" spans="1:68" s="9" customFormat="1" ht="34.5" customHeight="1" x14ac:dyDescent="0.35">
      <c r="A54" s="1" t="s">
        <v>324</v>
      </c>
      <c r="B54" s="8" t="s">
        <v>325</v>
      </c>
      <c r="C54" s="3" t="str">
        <f>_xlfn.XLOOKUP(B54,'[1]daily break down'!$D:$D,'[1]daily break down'!$E:$E,"")</f>
        <v>Yaounde</v>
      </c>
      <c r="D54" s="1" t="s">
        <v>5499</v>
      </c>
      <c r="E54" s="1" t="s">
        <v>5532</v>
      </c>
      <c r="F54" s="3" t="s">
        <v>37</v>
      </c>
      <c r="G54" s="1" t="s">
        <v>38</v>
      </c>
      <c r="H54" s="41" t="str">
        <f>_xlfn.XLOOKUP(B54,[2]CALCULATION!$B:$B,[2]CALCULATION!$H:$H,"")</f>
        <v>ZTE</v>
      </c>
      <c r="I54" s="34">
        <v>0</v>
      </c>
      <c r="J54" s="34">
        <v>0</v>
      </c>
      <c r="K54" s="34">
        <v>3.0910509284228387</v>
      </c>
      <c r="L54" s="34">
        <v>18.092117466106206</v>
      </c>
      <c r="M54" s="34">
        <v>0</v>
      </c>
      <c r="N54" s="34">
        <v>0</v>
      </c>
      <c r="O54" s="34">
        <v>0</v>
      </c>
      <c r="P54" s="34">
        <v>0</v>
      </c>
      <c r="Q54" s="34">
        <v>0</v>
      </c>
      <c r="R54" s="34">
        <v>0</v>
      </c>
      <c r="S54" s="109">
        <v>0</v>
      </c>
      <c r="T54" s="109">
        <f>_xlfn.XLOOKUP(B54,'[3]Nur des jours'!$B:$B,'[3]Nur des jours'!$U:$U,"")</f>
        <v>11.798153998053836</v>
      </c>
      <c r="U54" s="109">
        <v>0</v>
      </c>
      <c r="V54" s="109">
        <v>0.73207645969414992</v>
      </c>
      <c r="W54" s="109">
        <v>11.798153998053838</v>
      </c>
      <c r="X54" s="109">
        <v>9.0663015469433521</v>
      </c>
      <c r="Y54" s="109">
        <v>12.327606132984052</v>
      </c>
      <c r="Z54" s="109">
        <v>12.327606132984052</v>
      </c>
      <c r="AA54" s="109">
        <v>12.327606132984052</v>
      </c>
      <c r="AB54" s="109">
        <v>12.327606132984052</v>
      </c>
      <c r="AC54" s="109">
        <v>0</v>
      </c>
      <c r="AD54" s="109">
        <v>0</v>
      </c>
      <c r="AE54" s="109">
        <v>12.327606132984052</v>
      </c>
      <c r="AF54" s="109">
        <v>12.327606132984052</v>
      </c>
      <c r="AG54" s="57" t="str">
        <f>_xlfn.XLOOKUP(B54,[3]CALCULATION!$B:$B,[3]CALCULATION!$M:$M,"")</f>
        <v>Operationnel</v>
      </c>
      <c r="AH54" s="57"/>
      <c r="AI54" s="56" t="str" cm="1">
        <f t="array" ref="AI54">IFERROR(_xlfn.IFS(
AK54="MPR ISSUE","PDH",
AK54="BSS Hardware Issue","BSS",
AK54="Sites strategiques, MLL, Pylone, etc.","ENVTECH",
AK54="AKTIVCO DEFAUT GE &amp; POWER Cabinet","AKTIVCO",
AK54="AKTIVCO Coupure ENEO &amp; Baisse de tension","AKTIVCO GRID ONLY",
AK54="Coupure ENEO &amp; Baisse de tension","IHS GRID ONLY",
AK54="Defaut GE &amp; POWER Cabinet","IHS",
AK54="Sharing","Partners",
AK54="Sites strategiques &amp; DataCenter","SST &amp; DC",
AK54="Exclu","Exclu",
AK54="SAT","SAT",
AK54="SPARE-ISSUE","SPARE-ISSUE",
AK54="Fiber CAmtel","TRANS_FO_CAMTEL",
AK54="Fiber AOF","Fiber AOF",
AK54="Projet OCM (HUAWEI)","TRAVAUX-HUAWEI",
AK54="Projet OCM (NOKIA)","TRAVAUX-NOKIA",
AK54="ACCESS-ISSUE","ACCESS-ISSUE",
AK54="Projet OCM (ZTE, NOKIA, autres projets)","TRAVAUX OCM",
AK54="No root CAuse","No root cause",
AK54="ODU HS","PDH",
AK54="IP &amp; VLAN","PDH",
AK54="Warehouse HUAWEI","SPARE-ISSUE",
AK54="SPARE-HS","SPARE-ISSUE",
AK54="Power Telco","BSS",AK54="no impacts","no impacts"
),"")</f>
        <v>PDH</v>
      </c>
      <c r="AJ54" s="56" t="str" cm="1">
        <f t="array" ref="AJ54">IFERROR(_xlfn.IFS(
AK54="MPR ISSUE","TX ISSUE",
AK54="BSS Hardware Issue","RAN ISSUE",
AK54="Sites strategiques, MLL, Pylone, etc.","ENVTECH",
AK54="AKTIVCO DEFAUT GE &amp; POWER Cabinet","POWER ISSUE",
AK54="AKTIVCO Coupure ENEO &amp; Baisse de tension","POWER ISSUE",
AK54="Coupure ENEO &amp; Baisse de tension","POWER ISSUE",
AK54="Defaut GE &amp; POWER Cabinet","POWER ISSUE",
AK54="Sharing","POWER ISSUE",
AK54="Sites strategiques &amp; DataCenter","POWER ISSUE",
AK54="Exclu","Exclu",
AK54="SAT","TX ISSUE",
AK54="SPARE-ISSUE","SPARE-ISSUE",
AK54="Fiber CAmtel","TX ISSUE",
AK54="Fiber AOF","TX ISSUE",
AK54="Projet OCM (HUAWEI)","TRAVAUX-HUAWEI",
AK54="Projet OCM (NOKIA)","TRAVAUX -NOKIA",
AK54="ACCESS-ISSUE","ACCESS-ISSUE",
AK54="Projet OCM (ZTE, NOKIA, autres projets)","TRAVAUX OCM",
AK54="No root CAuse","No root cause",
AK54="ODU HS","TX ISSUE",
AK54="IP &amp; VLAN","TX ISSUE",
AK54="Warehouse HUAWEI","SPARE-ISSUE",
AK54="SPARE-HS","SPARE-ISSUE",
AK54="Power Telco","RAN ISSUE",AK54="no impacts","no impacts"
),"")</f>
        <v>TX ISSUE</v>
      </c>
      <c r="AK54" s="226" t="s">
        <v>5618</v>
      </c>
      <c r="AL54" s="56" t="str" cm="1">
        <f t="array" ref="AL54">IFERROR(_xlfn.IFS(
AK54="MPR ISSUE","ACTIVE",
AK54="BSS Hardware Issue","ACTIVE",
AK54="Sites strategiques, MLL, Pylone, etc.","PASSIVE",
AK54="AKTIVCO DEFAUT GE &amp; POWER Cabinet","PASSIVE",
AK54="AKTIVCO Coupure ENEO &amp; Baisse de tension","PASSIVE",
AK54="Coupure ENEO &amp; Baisse de tension","PASSIVE",
AK54="Defaut GE &amp; POWER Cabinet","PASSIVE",
AK54="Sharing","PASSIVE",
AK54="Sites strategiques &amp; DataCenter","PASSIVE",
AK54="Exclu","Exclu",
AK54="SAT","ACTIVE",
AK54="SPARE-ISSUE","SPARE-ISSUE",
AK54="Fiber CAmtel","ACTIVE",
AK54="Fiber AOF","ACTIVE",
AK54="Projet OCM (HUAWEI)","PLANNED WORKS",
AK54="Projet OCM (NOKIA)","PLANNED WORKS",
AK54="ACCESS-ISSUE","ACCESS-ISSUE",
AK54="Projet OCM (ZTE, NOKIA, autres projets)","PLANNED WORKS",
AK54="No root CAuse","No root cause",
AK54="ODU HS","ACTIVE",
AK54="IP &amp; VLAN","ACTIVE",
AK54="Warehouse HUAWEI","SPARE-ISSUE",
AK54="SPARE-HS","SPARE-ISSUE",
AK54="Power Telco","ACTIVE", AK54="no impacts","no impacts"
),"")</f>
        <v>ACTIVE</v>
      </c>
      <c r="AM54" s="108" t="s">
        <v>5787</v>
      </c>
      <c r="AN54" s="117" t="s">
        <v>325</v>
      </c>
      <c r="AP54" s="23" t="s">
        <v>5537</v>
      </c>
      <c r="AQ54" s="23" t="s">
        <v>5537</v>
      </c>
      <c r="AR54" s="7"/>
      <c r="AS54" s="6"/>
      <c r="AT54" s="7"/>
      <c r="AU54" s="3" t="s">
        <v>5537</v>
      </c>
      <c r="AV54" s="24" t="s">
        <v>5537</v>
      </c>
      <c r="AW54" s="24" t="s">
        <v>5537</v>
      </c>
      <c r="AX54" s="24" t="s">
        <v>5537</v>
      </c>
      <c r="AY54" s="24" t="s">
        <v>5537</v>
      </c>
      <c r="AZ54" s="24" t="s">
        <v>5537</v>
      </c>
      <c r="BA54" s="24" t="s">
        <v>5787</v>
      </c>
      <c r="BB54" s="24" t="s">
        <v>5537</v>
      </c>
      <c r="BC54" s="24" t="s">
        <v>5537</v>
      </c>
      <c r="BD54" s="24" t="s">
        <v>5537</v>
      </c>
      <c r="BE54" s="24" t="s">
        <v>5537</v>
      </c>
      <c r="BF54" s="24" t="s">
        <v>5537</v>
      </c>
      <c r="BG54" s="24" t="s">
        <v>5537</v>
      </c>
      <c r="BH54" s="24" t="s">
        <v>5537</v>
      </c>
      <c r="BI54" s="9" t="s">
        <v>5537</v>
      </c>
      <c r="BJ54" s="14"/>
      <c r="BK54" s="14" t="s">
        <v>5537</v>
      </c>
      <c r="BL54" s="14" t="str">
        <f>_xlfn.XLOOKUP(B54,'[4]cell downs 18042026 17h'!$B:$B,'[4]cell downs 18042026 17h'!$B:$B,"")</f>
        <v/>
      </c>
      <c r="BM54" s="14" t="str">
        <f>_xlfn.XLOOKUP(B54,'[5]Cells Huawei 19042026 15h'!$B:$B,'[5]Cells Huawei 19042026 15h'!$B:$B,"")</f>
        <v/>
      </c>
      <c r="BN54" s="9" t="str">
        <f>_xlfn.XLOOKUP(B54,'[6]cells down 19042026 9H40'!$B:$B,'[6]cells down 19042026 9H40'!$B:$B,"")</f>
        <v/>
      </c>
      <c r="BO54" s="9" t="s">
        <v>5537</v>
      </c>
      <c r="BP54" s="9" t="s">
        <v>5537</v>
      </c>
    </row>
    <row r="55" spans="1:68" s="9" customFormat="1" ht="32" customHeight="1" x14ac:dyDescent="0.35">
      <c r="A55" s="1" t="s">
        <v>1079</v>
      </c>
      <c r="B55" s="1" t="s">
        <v>1080</v>
      </c>
      <c r="C55" s="3" t="str">
        <f>_xlfn.XLOOKUP(B55,'[1]daily break down'!$D:$D,'[1]daily break down'!$E:$E,"")</f>
        <v>CENTRE</v>
      </c>
      <c r="D55" s="1" t="s">
        <v>11</v>
      </c>
      <c r="E55" s="1" t="s">
        <v>66</v>
      </c>
      <c r="F55" s="3" t="s">
        <v>37</v>
      </c>
      <c r="G55" s="1" t="s">
        <v>1081</v>
      </c>
      <c r="H55" s="40" t="str">
        <f>_xlfn.XLOOKUP(B55,[2]CALCULATION!$B:$B,[2]CALCULATION!$H:$H,"")</f>
        <v>NOKIA</v>
      </c>
      <c r="I55" s="34">
        <v>12.361524154709677</v>
      </c>
      <c r="J55" s="34">
        <v>12.361560225785796</v>
      </c>
      <c r="K55" s="34">
        <v>12.361343799329093</v>
      </c>
      <c r="L55" s="34">
        <v>12.361235586100744</v>
      </c>
      <c r="M55" s="34">
        <v>12.361235586100744</v>
      </c>
      <c r="N55" s="34">
        <v>12.361235586100744</v>
      </c>
      <c r="O55" s="34">
        <v>12.361307728252978</v>
      </c>
      <c r="P55" s="34">
        <v>12.361235586100744</v>
      </c>
      <c r="Q55" s="34">
        <v>12.361271657176861</v>
      </c>
      <c r="R55" s="34">
        <v>12.361560225785796</v>
      </c>
      <c r="S55" s="109">
        <v>12.361560225785796</v>
      </c>
      <c r="T55" s="109">
        <f>_xlfn.XLOOKUP(B55,'[3]Nur des jours'!$B:$B,'[3]Nur des jours'!$U:$U,"")</f>
        <v>12.326964070164625</v>
      </c>
      <c r="U55" s="109">
        <v>12.36137987040521</v>
      </c>
      <c r="V55" s="109">
        <v>12.32692840000799</v>
      </c>
      <c r="W55" s="109">
        <v>12.326964070164625</v>
      </c>
      <c r="X55" s="109">
        <v>12.326785719381451</v>
      </c>
      <c r="Y55" s="109">
        <v>12.326785719381451</v>
      </c>
      <c r="Z55" s="109">
        <v>12.32678571938145</v>
      </c>
      <c r="AA55" s="109">
        <v>12.326714379068182</v>
      </c>
      <c r="AB55" s="109">
        <v>12.326643038754911</v>
      </c>
      <c r="AC55" s="109">
        <v>21.574213957131839</v>
      </c>
      <c r="AD55" s="109">
        <v>27.540622418066651</v>
      </c>
      <c r="AE55" s="109">
        <v>12.326500358128373</v>
      </c>
      <c r="AF55" s="109">
        <v>12.326500358128373</v>
      </c>
      <c r="AG55" s="57" t="str">
        <f>_xlfn.XLOOKUP(B55,[3]CALCULATION!$B:$B,[3]CALCULATION!$M:$M,"")</f>
        <v>Operationnel</v>
      </c>
      <c r="AH55" s="57"/>
      <c r="AI55" s="56" t="str" cm="1">
        <f t="array" ref="AI55">IFERROR(_xlfn.IFS(
AK55="MPR ISSUE","PDH",
AK55="BSS Hardware Issue","BSS",
AK55="Sites strategiques, MLL, Pylone, etc.","ENVTECH",
AK55="AKTIVCO DEFAUT GE &amp; POWER Cabinet","AKTIVCO",
AK55="AKTIVCO Coupure ENEO &amp; Baisse de tension","AKTIVCO GRID ONLY",
AK55="Coupure ENEO &amp; Baisse de tension","IHS GRID ONLY",
AK55="Defaut GE &amp; POWER Cabinet","IHS",
AK55="Sharing","Partners",
AK55="Sites strategiques &amp; DataCenter","SST &amp; DC",
AK55="Exclu","Exclu",
AK55="SAT","SAT",
AK55="SPARE-ISSUE","SPARE-ISSUE",
AK55="Fiber CAmtel","TRANS_FO_CAMTEL",
AK55="Fiber AOF","Fiber AOF",
AK55="Projet OCM (HUAWEI)","TRAVAUX-HUAWEI",
AK55="Projet OCM (NOKIA)","TRAVAUX-NOKIA",
AK55="ACCESS-ISSUE","ACCESS-ISSUE",
AK55="Projet OCM (ZTE, NOKIA, autres projets)","TRAVAUX OCM",
AK55="No root CAuse","No root cause",
AK55="ODU HS","PDH",
AK55="IP &amp; VLAN","PDH",
AK55="Warehouse HUAWEI","SPARE-ISSUE",
AK55="SPARE-HS","SPARE-ISSUE",
AK55="Power Telco","BSS",AK55="no impacts","no impacts"
),"")</f>
        <v>SPARE-ISSUE</v>
      </c>
      <c r="AJ55" s="56" t="str" cm="1">
        <f t="array" ref="AJ55">IFERROR(_xlfn.IFS(
AK55="MPR ISSUE","TX ISSUE",
AK55="BSS Hardware Issue","RAN ISSUE",
AK55="Sites strategiques, MLL, Pylone, etc.","ENVTECH",
AK55="AKTIVCO DEFAUT GE &amp; POWER Cabinet","POWER ISSUE",
AK55="AKTIVCO Coupure ENEO &amp; Baisse de tension","POWER ISSUE",
AK55="Coupure ENEO &amp; Baisse de tension","POWER ISSUE",
AK55="Defaut GE &amp; POWER Cabinet","POWER ISSUE",
AK55="Sharing","POWER ISSUE",
AK55="Sites strategiques &amp; DataCenter","POWER ISSUE",
AK55="Exclu","Exclu",
AK55="SAT","TX ISSUE",
AK55="SPARE-ISSUE","SPARE-ISSUE",
AK55="Fiber CAmtel","TX ISSUE",
AK55="Fiber AOF","TX ISSUE",
AK55="Projet OCM (HUAWEI)","TRAVAUX-HUAWEI",
AK55="Projet OCM (NOKIA)","TRAVAUX -NOKIA",
AK55="ACCESS-ISSUE","ACCESS-ISSUE",
AK55="Projet OCM (ZTE, NOKIA, autres projets)","TRAVAUX OCM",
AK55="No root CAuse","No root cause",
AK55="ODU HS","TX ISSUE",
AK55="IP &amp; VLAN","TX ISSUE",
AK55="Warehouse HUAWEI","SPARE-ISSUE",
AK55="SPARE-HS","SPARE-ISSUE",
AK55="Power Telco","RAN ISSUE",AK55="no impacts","no impacts"
),"")</f>
        <v>SPARE-ISSUE</v>
      </c>
      <c r="AK55" s="81" t="s">
        <v>5354</v>
      </c>
      <c r="AL55" s="56" t="str" cm="1">
        <f t="array" ref="AL55">IFERROR(_xlfn.IFS(
AK55="MPR ISSUE","ACTIVE",
AK55="BSS Hardware Issue","ACTIVE",
AK55="Sites strategiques, MLL, Pylone, etc.","PASSIVE",
AK55="AKTIVCO DEFAUT GE &amp; POWER Cabinet","PASSIVE",
AK55="AKTIVCO Coupure ENEO &amp; Baisse de tension","PASSIVE",
AK55="Coupure ENEO &amp; Baisse de tension","PASSIVE",
AK55="Defaut GE &amp; POWER Cabinet","PASSIVE",
AK55="Sharing","PASSIVE",
AK55="Sites strategiques &amp; DataCenter","PASSIVE",
AK55="Exclu","Exclu",
AK55="SAT","ACTIVE",
AK55="SPARE-ISSUE","SPARE-ISSUE",
AK55="Fiber CAmtel","ACTIVE",
AK55="Fiber AOF","ACTIVE",
AK55="Projet OCM (HUAWEI)","PLANNED WORKS",
AK55="Projet OCM (NOKIA)","PLANNED WORKS",
AK55="ACCESS-ISSUE","ACCESS-ISSUE",
AK55="Projet OCM (ZTE, NOKIA, autres projets)","PLANNED WORKS",
AK55="No root CAuse","No root cause",
AK55="ODU HS","ACTIVE",
AK55="IP &amp; VLAN","ACTIVE",
AK55="Warehouse HUAWEI","SPARE-ISSUE",
AK55="SPARE-HS","SPARE-ISSUE",
AK55="Power Telco","ACTIVE", AK55="no impacts","no impacts"
),"")</f>
        <v>SPARE-ISSUE</v>
      </c>
      <c r="AM55" s="108" t="s">
        <v>5788</v>
      </c>
      <c r="AN55" s="117" t="s">
        <v>1080</v>
      </c>
      <c r="AP55" s="23" t="s">
        <v>5537</v>
      </c>
      <c r="AQ55" s="23" t="s">
        <v>5537</v>
      </c>
      <c r="AR55" s="7"/>
      <c r="AS55" s="6"/>
      <c r="AT55" s="7"/>
      <c r="AU55" s="3" t="s">
        <v>5537</v>
      </c>
      <c r="AV55" s="24" t="s">
        <v>5537</v>
      </c>
      <c r="AW55" s="24" t="s">
        <v>5537</v>
      </c>
      <c r="AX55" s="24" t="s">
        <v>5537</v>
      </c>
      <c r="AY55" s="24" t="s">
        <v>5537</v>
      </c>
      <c r="AZ55" s="24" t="s">
        <v>5537</v>
      </c>
      <c r="BA55" s="24" t="s">
        <v>5537</v>
      </c>
      <c r="BB55" s="24" t="s">
        <v>5537</v>
      </c>
      <c r="BC55" s="24" t="s">
        <v>5537</v>
      </c>
      <c r="BD55" s="24" t="s">
        <v>5537</v>
      </c>
      <c r="BE55" s="24" t="s">
        <v>6326</v>
      </c>
      <c r="BF55" s="24" t="s">
        <v>6327</v>
      </c>
      <c r="BG55" s="24" t="s">
        <v>6328</v>
      </c>
      <c r="BH55" s="24" t="s">
        <v>6329</v>
      </c>
      <c r="BI55" s="9" t="s">
        <v>5537</v>
      </c>
      <c r="BJ55" s="14"/>
      <c r="BK55" s="14" t="s">
        <v>5537</v>
      </c>
      <c r="BL55" s="14" t="str">
        <f>_xlfn.XLOOKUP(B55,'[4]cell downs 18042026 17h'!$B:$B,'[4]cell downs 18042026 17h'!$B:$B,"")</f>
        <v/>
      </c>
      <c r="BM55" s="14" t="str">
        <f>_xlfn.XLOOKUP(B55,'[5]Cells Huawei 19042026 15h'!$B:$B,'[5]Cells Huawei 19042026 15h'!$B:$B,"")</f>
        <v/>
      </c>
      <c r="BN55" s="9" t="str">
        <f>_xlfn.XLOOKUP(B55,'[6]cells down 19042026 9H40'!$B:$B,'[6]cells down 19042026 9H40'!$B:$B,"")</f>
        <v/>
      </c>
      <c r="BO55" s="9" t="s">
        <v>1080</v>
      </c>
      <c r="BP55" s="9" t="s">
        <v>12</v>
      </c>
    </row>
    <row r="56" spans="1:68" s="9" customFormat="1" ht="19" customHeight="1" x14ac:dyDescent="0.35">
      <c r="A56" s="1" t="s">
        <v>588</v>
      </c>
      <c r="B56" s="8" t="s">
        <v>589</v>
      </c>
      <c r="C56" s="3" t="str">
        <f>_xlfn.XLOOKUP(B56,'[1]daily break down'!$D:$D,'[1]daily break down'!$E:$E,"")</f>
        <v>LITTORAL</v>
      </c>
      <c r="D56" s="1" t="s">
        <v>11</v>
      </c>
      <c r="E56" s="1" t="s">
        <v>12</v>
      </c>
      <c r="F56" s="3" t="s">
        <v>69</v>
      </c>
      <c r="G56" s="1" t="s">
        <v>502</v>
      </c>
      <c r="H56" s="41" t="str">
        <f>_xlfn.XLOOKUP(B56,[2]CALCULATION!$B:$B,[2]CALCULATION!$H:$H,"")</f>
        <v>ZTE</v>
      </c>
      <c r="I56" s="34">
        <v>0</v>
      </c>
      <c r="J56" s="34">
        <v>0.33886648803052172</v>
      </c>
      <c r="K56" s="34">
        <v>0</v>
      </c>
      <c r="L56" s="34">
        <v>0</v>
      </c>
      <c r="M56" s="34">
        <v>0</v>
      </c>
      <c r="N56" s="34">
        <v>0</v>
      </c>
      <c r="O56" s="34">
        <v>0</v>
      </c>
      <c r="P56" s="34">
        <v>0.3012701429374513</v>
      </c>
      <c r="Q56" s="34">
        <v>0.4965285803563021</v>
      </c>
      <c r="R56" s="34">
        <v>3.2918739102767161</v>
      </c>
      <c r="S56" s="109">
        <v>0</v>
      </c>
      <c r="T56" s="109">
        <f>_xlfn.XLOOKUP(B56,'[3]Nur des jours'!$B:$B,'[3]Nur des jours'!$U:$U,"")</f>
        <v>8.899704080380523E-3</v>
      </c>
      <c r="U56" s="109">
        <v>0</v>
      </c>
      <c r="V56" s="109">
        <v>0</v>
      </c>
      <c r="W56" s="109">
        <v>8.8997040803805248E-3</v>
      </c>
      <c r="X56" s="109">
        <v>13.579307599455529</v>
      </c>
      <c r="Y56" s="109">
        <v>0.95059183923888391</v>
      </c>
      <c r="Z56" s="109">
        <v>3.4403866074256814E-2</v>
      </c>
      <c r="AA56" s="109">
        <v>0</v>
      </c>
      <c r="AB56" s="109">
        <v>0</v>
      </c>
      <c r="AC56" s="109">
        <v>0</v>
      </c>
      <c r="AD56" s="109">
        <v>13.3142759026354</v>
      </c>
      <c r="AE56" s="109">
        <v>11.188158649442263</v>
      </c>
      <c r="AF56" s="109">
        <v>11.188158649442263</v>
      </c>
      <c r="AG56" s="57" t="str">
        <f>_xlfn.XLOOKUP(B56,[3]CALCULATION!$B:$B,[3]CALCULATION!$M:$M,"")</f>
        <v>Operationnel</v>
      </c>
      <c r="AH56" s="57"/>
      <c r="AI56" s="56" t="str" cm="1">
        <f t="array" ref="AI56">IFERROR(_xlfn.IFS(
AK56="MPR ISSUE","PDH",
AK56="BSS Hardware Issue","BSS",
AK56="Sites strategiques, MLL, Pylone, etc.","ENVTECH",
AK56="AKTIVCO DEFAUT GE &amp; POWER Cabinet","AKTIVCO",
AK56="AKTIVCO Coupure ENEO &amp; Baisse de tension","AKTIVCO GRID ONLY",
AK56="Coupure ENEO &amp; Baisse de tension","IHS GRID ONLY",
AK56="Defaut GE &amp; POWER Cabinet","IHS",
AK56="Sharing","Partners",
AK56="Sites strategiques &amp; DataCenter","SST &amp; DC",
AK56="Exclu","Exclu",
AK56="SAT","SAT",
AK56="SPARE-ISSUE","SPARE-ISSUE",
AK56="Fiber CAmtel","TRANS_FO_CAMTEL",
AK56="Fiber AOF","Fiber AOF",
AK56="Projet OCM (HUAWEI)","TRAVAUX-HUAWEI",
AK56="Projet OCM (NOKIA)","TRAVAUX-NOKIA",
AK56="ACCESS-ISSUE","ACCESS-ISSUE",
AK56="Projet OCM (ZTE, NOKIA, autres projets)","TRAVAUX OCM",
AK56="No root CAuse","No root cause",
AK56="ODU HS","PDH",
AK56="IP &amp; VLAN","PDH",
AK56="Warehouse HUAWEI","SPARE-ISSUE",
AK56="SPARE-HS","SPARE-ISSUE",
AK56="Power Telco","BSS",AK56="no impacts","no impacts"
),"")</f>
        <v>PDH</v>
      </c>
      <c r="AJ56" s="56" t="str" cm="1">
        <f t="array" ref="AJ56">IFERROR(_xlfn.IFS(
AK56="MPR ISSUE","TX ISSUE",
AK56="BSS Hardware Issue","RAN ISSUE",
AK56="Sites strategiques, MLL, Pylone, etc.","ENVTECH",
AK56="AKTIVCO DEFAUT GE &amp; POWER Cabinet","POWER ISSUE",
AK56="AKTIVCO Coupure ENEO &amp; Baisse de tension","POWER ISSUE",
AK56="Coupure ENEO &amp; Baisse de tension","POWER ISSUE",
AK56="Defaut GE &amp; POWER Cabinet","POWER ISSUE",
AK56="Sharing","POWER ISSUE",
AK56="Sites strategiques &amp; DataCenter","POWER ISSUE",
AK56="Exclu","Exclu",
AK56="SAT","TX ISSUE",
AK56="SPARE-ISSUE","SPARE-ISSUE",
AK56="Fiber CAmtel","TX ISSUE",
AK56="Fiber AOF","TX ISSUE",
AK56="Projet OCM (HUAWEI)","TRAVAUX-HUAWEI",
AK56="Projet OCM (NOKIA)","TRAVAUX -NOKIA",
AK56="ACCESS-ISSUE","ACCESS-ISSUE",
AK56="Projet OCM (ZTE, NOKIA, autres projets)","TRAVAUX OCM",
AK56="No root CAuse","No root cause",
AK56="ODU HS","TX ISSUE",
AK56="IP &amp; VLAN","TX ISSUE",
AK56="Warehouse HUAWEI","SPARE-ISSUE",
AK56="SPARE-HS","SPARE-ISSUE",
AK56="Power Telco","RAN ISSUE",AK56="no impacts","no impacts"
),"")</f>
        <v>TX ISSUE</v>
      </c>
      <c r="AK56" s="81" t="s">
        <v>5618</v>
      </c>
      <c r="AL56" s="56" t="str" cm="1">
        <f t="array" ref="AL56">IFERROR(_xlfn.IFS(
AK56="MPR ISSUE","ACTIVE",
AK56="BSS Hardware Issue","ACTIVE",
AK56="Sites strategiques, MLL, Pylone, etc.","PASSIVE",
AK56="AKTIVCO DEFAUT GE &amp; POWER Cabinet","PASSIVE",
AK56="AKTIVCO Coupure ENEO &amp; Baisse de tension","PASSIVE",
AK56="Coupure ENEO &amp; Baisse de tension","PASSIVE",
AK56="Defaut GE &amp; POWER Cabinet","PASSIVE",
AK56="Sharing","PASSIVE",
AK56="Sites strategiques &amp; DataCenter","PASSIVE",
AK56="Exclu","Exclu",
AK56="SAT","ACTIVE",
AK56="SPARE-ISSUE","SPARE-ISSUE",
AK56="Fiber CAmtel","ACTIVE",
AK56="Fiber AOF","ACTIVE",
AK56="Projet OCM (HUAWEI)","PLANNED WORKS",
AK56="Projet OCM (NOKIA)","PLANNED WORKS",
AK56="ACCESS-ISSUE","ACCESS-ISSUE",
AK56="Projet OCM (ZTE, NOKIA, autres projets)","PLANNED WORKS",
AK56="No root CAuse","No root cause",
AK56="ODU HS","ACTIVE",
AK56="IP &amp; VLAN","ACTIVE",
AK56="Warehouse HUAWEI","SPARE-ISSUE",
AK56="SPARE-HS","SPARE-ISSUE",
AK56="Power Telco","ACTIVE", AK56="no impacts","no impacts"
),"")</f>
        <v>ACTIVE</v>
      </c>
      <c r="AM56" s="108" t="s">
        <v>5789</v>
      </c>
      <c r="AN56" s="117" t="s">
        <v>589</v>
      </c>
      <c r="AP56" s="23" t="s">
        <v>5537</v>
      </c>
      <c r="AQ56" s="23" t="s">
        <v>5537</v>
      </c>
      <c r="AR56" s="7"/>
      <c r="AS56" s="6"/>
      <c r="AT56" s="7"/>
      <c r="AU56" s="3" t="s">
        <v>5537</v>
      </c>
      <c r="AV56" s="24" t="s">
        <v>5537</v>
      </c>
      <c r="AW56" s="24" t="s">
        <v>5537</v>
      </c>
      <c r="AX56" s="24" t="s">
        <v>5537</v>
      </c>
      <c r="AY56" s="24" t="s">
        <v>5537</v>
      </c>
      <c r="AZ56" s="24" t="s">
        <v>5537</v>
      </c>
      <c r="BA56" s="24" t="s">
        <v>5537</v>
      </c>
      <c r="BB56" s="24" t="s">
        <v>5537</v>
      </c>
      <c r="BC56" s="24" t="s">
        <v>5537</v>
      </c>
      <c r="BD56" s="24" t="s">
        <v>5537</v>
      </c>
      <c r="BE56" s="24" t="s">
        <v>5537</v>
      </c>
      <c r="BF56" s="24" t="s">
        <v>5537</v>
      </c>
      <c r="BG56" s="24" t="s">
        <v>5537</v>
      </c>
      <c r="BH56" s="24" t="s">
        <v>5537</v>
      </c>
      <c r="BI56" s="9" t="s">
        <v>5789</v>
      </c>
      <c r="BJ56" s="14"/>
      <c r="BK56" s="14" t="s">
        <v>5537</v>
      </c>
      <c r="BL56" s="14" t="str">
        <f>_xlfn.XLOOKUP(B56,'[4]cell downs 18042026 17h'!$B:$B,'[4]cell downs 18042026 17h'!$B:$B,"")</f>
        <v/>
      </c>
      <c r="BM56" s="14" t="str">
        <f>_xlfn.XLOOKUP(B56,'[5]Cells Huawei 19042026 15h'!$B:$B,'[5]Cells Huawei 19042026 15h'!$B:$B,"")</f>
        <v/>
      </c>
      <c r="BN56" s="9" t="str">
        <f>_xlfn.XLOOKUP(B56,'[6]cells down 19042026 9H40'!$B:$B,'[6]cells down 19042026 9H40'!$B:$B,"")</f>
        <v/>
      </c>
      <c r="BO56" s="9" t="s">
        <v>589</v>
      </c>
      <c r="BP56" s="9" t="s">
        <v>12</v>
      </c>
    </row>
    <row r="57" spans="1:68" s="9" customFormat="1" ht="30" customHeight="1" x14ac:dyDescent="0.35">
      <c r="A57" s="1" t="s">
        <v>2358</v>
      </c>
      <c r="B57" s="1" t="s">
        <v>2359</v>
      </c>
      <c r="C57" s="3" t="str">
        <f>_xlfn.XLOOKUP(B57,'[1]daily break down'!$D:$D,'[1]daily break down'!$E:$E,"")</f>
        <v>Garoua</v>
      </c>
      <c r="D57" s="1" t="s">
        <v>11</v>
      </c>
      <c r="E57" s="1" t="s">
        <v>12</v>
      </c>
      <c r="F57" s="3" t="s">
        <v>23</v>
      </c>
      <c r="G57" s="1" t="s">
        <v>24</v>
      </c>
      <c r="H57" s="39" t="str">
        <f>_xlfn.XLOOKUP(B57,[2]CALCULATION!$B:$B,[2]CALCULATION!$H:$H,"")</f>
        <v>Huawei</v>
      </c>
      <c r="I57" s="34">
        <v>14.98792208496346</v>
      </c>
      <c r="J57" s="34">
        <v>11.24460667231682</v>
      </c>
      <c r="K57" s="34">
        <v>2.5760987121646655</v>
      </c>
      <c r="L57" s="34">
        <v>19.570146076425452</v>
      </c>
      <c r="M57" s="34">
        <v>14.593570668287521</v>
      </c>
      <c r="N57" s="34">
        <v>7.9761858900274811</v>
      </c>
      <c r="O57" s="34">
        <v>12.924421358719071</v>
      </c>
      <c r="P57" s="34">
        <v>1.5379723085440014</v>
      </c>
      <c r="Q57" s="34">
        <v>1.0223780294664029</v>
      </c>
      <c r="R57" s="34">
        <v>0.73323573978478052</v>
      </c>
      <c r="S57" s="109">
        <v>0.84031755000242547</v>
      </c>
      <c r="T57" s="109">
        <f>_xlfn.XLOOKUP(B57,'[3]Nur des jours'!$B:$B,'[3]Nur des jours'!$U:$U,"")</f>
        <v>21.898907922484469</v>
      </c>
      <c r="U57" s="109">
        <v>16.325035741496947</v>
      </c>
      <c r="V57" s="109">
        <v>21.860277142848989</v>
      </c>
      <c r="W57" s="109">
        <v>21.898907922484469</v>
      </c>
      <c r="X57" s="109">
        <v>18.943760290840189</v>
      </c>
      <c r="Y57" s="109">
        <v>24.689205925241062</v>
      </c>
      <c r="Z57" s="109">
        <v>23.163040438543174</v>
      </c>
      <c r="AA57" s="109">
        <v>17.687528714476091</v>
      </c>
      <c r="AB57" s="109">
        <v>20.34991353554032</v>
      </c>
      <c r="AC57" s="109">
        <v>6.6163437366361721</v>
      </c>
      <c r="AD57" s="109">
        <v>19.859795706382965</v>
      </c>
      <c r="AE57" s="109">
        <v>11.94723741770895</v>
      </c>
      <c r="AF57" s="109">
        <v>11.94723741770895</v>
      </c>
      <c r="AG57" s="57" t="str">
        <f>_xlfn.XLOOKUP(B57,[3]CALCULATION!$B:$B,[3]CALCULATION!$M:$M,"")</f>
        <v>Operationnel</v>
      </c>
      <c r="AH57" s="57"/>
      <c r="AI57" s="56" t="str" cm="1">
        <f t="array" ref="AI57">IFERROR(_xlfn.IFS(
AK57="MPR ISSUE","PDH",
AK57="BSS Hardware Issue","BSS",
AK57="Sites strategiques, MLL, Pylone, etc.","ENVTECH",
AK57="AKTIVCO DEFAUT GE &amp; POWER Cabinet","AKTIVCO",
AK57="AKTIVCO Coupure ENEO &amp; Baisse de tension","AKTIVCO GRID ONLY",
AK57="Coupure ENEO &amp; Baisse de tension","IHS GRID ONLY",
AK57="Defaut GE &amp; POWER Cabinet","IHS",
AK57="Sharing","Partners",
AK57="Sites strategiques &amp; DataCenter","SST &amp; DC",
AK57="Exclu","Exclu",
AK57="SAT","SAT",
AK57="SPARE-ISSUE","SPARE-ISSUE",
AK57="Fiber CAmtel","TRANS_FO_CAMTEL",
AK57="Fiber AOF","Fiber AOF",
AK57="Projet OCM (HUAWEI)","TRAVAUX-HUAWEI",
AK57="Projet OCM (NOKIA)","TRAVAUX-NOKIA",
AK57="ACCESS-ISSUE","ACCESS-ISSUE",
AK57="Projet OCM (ZTE, NOKIA, autres projets)","TRAVAUX OCM",
AK57="No root CAuse","No root cause",
AK57="ODU HS","PDH",
AK57="IP &amp; VLAN","PDH",
AK57="Warehouse HUAWEI","SPARE-ISSUE",
AK57="SPARE-HS","SPARE-ISSUE",
AK57="Power Telco","BSS",AK57="no impacts","no impacts"
),"")</f>
        <v>IHS</v>
      </c>
      <c r="AJ57" s="56" t="str" cm="1">
        <f t="array" ref="AJ57">IFERROR(_xlfn.IFS(
AK57="MPR ISSUE","TX ISSUE",
AK57="BSS Hardware Issue","RAN ISSUE",
AK57="Sites strategiques, MLL, Pylone, etc.","ENVTECH",
AK57="AKTIVCO DEFAUT GE &amp; POWER Cabinet","POWER ISSUE",
AK57="AKTIVCO Coupure ENEO &amp; Baisse de tension","POWER ISSUE",
AK57="Coupure ENEO &amp; Baisse de tension","POWER ISSUE",
AK57="Defaut GE &amp; POWER Cabinet","POWER ISSUE",
AK57="Sharing","POWER ISSUE",
AK57="Sites strategiques &amp; DataCenter","POWER ISSUE",
AK57="Exclu","Exclu",
AK57="SAT","TX ISSUE",
AK57="SPARE-ISSUE","SPARE-ISSUE",
AK57="Fiber CAmtel","TX ISSUE",
AK57="Fiber AOF","TX ISSUE",
AK57="Projet OCM (HUAWEI)","TRAVAUX-HUAWEI",
AK57="Projet OCM (NOKIA)","TRAVAUX -NOKIA",
AK57="ACCESS-ISSUE","ACCESS-ISSUE",
AK57="Projet OCM (ZTE, NOKIA, autres projets)","TRAVAUX OCM",
AK57="No root CAuse","No root cause",
AK57="ODU HS","TX ISSUE",
AK57="IP &amp; VLAN","TX ISSUE",
AK57="Warehouse HUAWEI","SPARE-ISSUE",
AK57="SPARE-HS","SPARE-ISSUE",
AK57="Power Telco","RAN ISSUE",AK57="no impacts","no impacts"
),"")</f>
        <v>POWER ISSUE</v>
      </c>
      <c r="AK57" s="81" t="s">
        <v>5330</v>
      </c>
      <c r="AL57" s="56" t="str" cm="1">
        <f t="array" ref="AL57">IFERROR(_xlfn.IFS(
AK57="MPR ISSUE","ACTIVE",
AK57="BSS Hardware Issue","ACTIVE",
AK57="Sites strategiques, MLL, Pylone, etc.","PASSIVE",
AK57="AKTIVCO DEFAUT GE &amp; POWER Cabinet","PASSIVE",
AK57="AKTIVCO Coupure ENEO &amp; Baisse de tension","PASSIVE",
AK57="Coupure ENEO &amp; Baisse de tension","PASSIVE",
AK57="Defaut GE &amp; POWER Cabinet","PASSIVE",
AK57="Sharing","PASSIVE",
AK57="Sites strategiques &amp; DataCenter","PASSIVE",
AK57="Exclu","Exclu",
AK57="SAT","ACTIVE",
AK57="SPARE-ISSUE","SPARE-ISSUE",
AK57="Fiber CAmtel","ACTIVE",
AK57="Fiber AOF","ACTIVE",
AK57="Projet OCM (HUAWEI)","PLANNED WORKS",
AK57="Projet OCM (NOKIA)","PLANNED WORKS",
AK57="ACCESS-ISSUE","ACCESS-ISSUE",
AK57="Projet OCM (ZTE, NOKIA, autres projets)","PLANNED WORKS",
AK57="No root CAuse","No root cause",
AK57="ODU HS","ACTIVE",
AK57="IP &amp; VLAN","ACTIVE",
AK57="Warehouse HUAWEI","SPARE-ISSUE",
AK57="SPARE-HS","SPARE-ISSUE",
AK57="Power Telco","ACTIVE", AK57="no impacts","no impacts"
),"")</f>
        <v>PASSIVE</v>
      </c>
      <c r="AM57" s="108" t="s">
        <v>5790</v>
      </c>
      <c r="AN57" s="117" t="s">
        <v>2359</v>
      </c>
      <c r="AP57" s="23" t="s">
        <v>5537</v>
      </c>
      <c r="AQ57" s="23" t="s">
        <v>5537</v>
      </c>
      <c r="AR57" s="7"/>
      <c r="AS57" s="6"/>
      <c r="AT57" s="7"/>
      <c r="AU57" s="3" t="s">
        <v>5537</v>
      </c>
      <c r="AV57" s="24" t="s">
        <v>6330</v>
      </c>
      <c r="AW57" s="24" t="s">
        <v>6330</v>
      </c>
      <c r="AX57" s="24" t="s">
        <v>6330</v>
      </c>
      <c r="AY57" s="24" t="s">
        <v>5537</v>
      </c>
      <c r="AZ57" s="24" t="s">
        <v>5537</v>
      </c>
      <c r="BA57" s="24" t="s">
        <v>5537</v>
      </c>
      <c r="BB57" s="24" t="s">
        <v>5537</v>
      </c>
      <c r="BC57" s="24" t="s">
        <v>5537</v>
      </c>
      <c r="BD57" s="24" t="s">
        <v>5537</v>
      </c>
      <c r="BE57" s="24" t="s">
        <v>5537</v>
      </c>
      <c r="BF57" s="24" t="s">
        <v>5537</v>
      </c>
      <c r="BG57" s="24" t="s">
        <v>5537</v>
      </c>
      <c r="BH57" s="24" t="s">
        <v>5962</v>
      </c>
      <c r="BI57" s="9" t="s">
        <v>5537</v>
      </c>
      <c r="BJ57" s="14"/>
      <c r="BK57" s="14" t="s">
        <v>5537</v>
      </c>
      <c r="BL57" s="14" t="str">
        <f>_xlfn.XLOOKUP(B57,'[4]cell downs 18042026 17h'!$B:$B,'[4]cell downs 18042026 17h'!$B:$B,"")</f>
        <v/>
      </c>
      <c r="BM57" s="14" t="str">
        <f>_xlfn.XLOOKUP(B57,'[5]Cells Huawei 19042026 15h'!$B:$B,'[5]Cells Huawei 19042026 15h'!$B:$B,"")</f>
        <v>NRD_060</v>
      </c>
      <c r="BN57" s="9" t="str">
        <f>_xlfn.XLOOKUP(B57,'[6]cells down 19042026 9H40'!$B:$B,'[6]cells down 19042026 9H40'!$B:$B,"")</f>
        <v/>
      </c>
      <c r="BO57" s="9" t="s">
        <v>2359</v>
      </c>
      <c r="BP57" s="9" t="s">
        <v>12</v>
      </c>
    </row>
    <row r="58" spans="1:68" s="9" customFormat="1" ht="18.5" customHeight="1" x14ac:dyDescent="0.35">
      <c r="A58" s="107" t="s">
        <v>703</v>
      </c>
      <c r="B58" s="1" t="s">
        <v>704</v>
      </c>
      <c r="C58" s="3" t="str">
        <f>_xlfn.XLOOKUP(B58,'[1]daily break down'!$D:$D,'[1]daily break down'!$E:$E,"")</f>
        <v>Yaounde</v>
      </c>
      <c r="D58" s="1" t="s">
        <v>11</v>
      </c>
      <c r="E58" s="1" t="s">
        <v>705</v>
      </c>
      <c r="F58" s="3" t="s">
        <v>37</v>
      </c>
      <c r="G58" s="1" t="s">
        <v>38</v>
      </c>
      <c r="H58" s="41" t="str">
        <f>_xlfn.XLOOKUP(B58,[2]CALCULATION!$B:$B,[2]CALCULATION!$H:$H,"")</f>
        <v>ZTE</v>
      </c>
      <c r="I58" s="34">
        <v>13.861761734768127</v>
      </c>
      <c r="J58" s="34">
        <v>3.0296625888543613</v>
      </c>
      <c r="K58" s="34">
        <v>3.9166545388134097</v>
      </c>
      <c r="L58" s="34">
        <v>0.45700604680495283</v>
      </c>
      <c r="M58" s="34">
        <v>0.66053996056307418</v>
      </c>
      <c r="N58" s="34">
        <v>0.48946588934261331</v>
      </c>
      <c r="O58" s="34">
        <v>7.2308758022218216</v>
      </c>
      <c r="P58" s="34">
        <v>15.230247294061916</v>
      </c>
      <c r="Q58" s="34">
        <v>4.4518495689618272</v>
      </c>
      <c r="R58" s="34">
        <v>11.584150893323402</v>
      </c>
      <c r="S58" s="109">
        <v>13.349021068221317</v>
      </c>
      <c r="T58" s="109">
        <f>_xlfn.XLOOKUP(B58,'[3]Nur des jours'!$B:$B,'[3]Nur des jours'!$U:$U,"")</f>
        <v>9.2457045997380387</v>
      </c>
      <c r="U58" s="109">
        <v>0.31767841498945631</v>
      </c>
      <c r="V58" s="109">
        <v>2.428923645889514</v>
      </c>
      <c r="W58" s="109">
        <v>9.2457045997380387</v>
      </c>
      <c r="X58" s="109">
        <v>4.8917517756603965</v>
      </c>
      <c r="Y58" s="109">
        <v>3.8859068637942213</v>
      </c>
      <c r="Z58" s="109">
        <v>8.7917305162470445</v>
      </c>
      <c r="AA58" s="109">
        <v>2.1611834501887661</v>
      </c>
      <c r="AB58" s="109">
        <v>7.0594093592783764</v>
      </c>
      <c r="AC58" s="109">
        <v>3.2475350606892639</v>
      </c>
      <c r="AD58" s="109">
        <v>4.721591082958474</v>
      </c>
      <c r="AE58" s="109">
        <v>11.514344396789117</v>
      </c>
      <c r="AF58" s="109">
        <v>11.514344396789117</v>
      </c>
      <c r="AG58" s="57" t="str">
        <f>_xlfn.XLOOKUP(B58,[3]CALCULATION!$B:$B,[3]CALCULATION!$M:$M,"")</f>
        <v>Operationnel</v>
      </c>
      <c r="AH58" s="57"/>
      <c r="AI58" s="56" t="str" cm="1">
        <f t="array" ref="AI58">IFERROR(_xlfn.IFS(
AK58="MPR ISSUE","PDH",
AK58="BSS Hardware Issue","BSS",
AK58="Sites strategiques, MLL, Pylone, etc.","ENVTECH",
AK58="AKTIVCO DEFAUT GE &amp; POWER Cabinet","AKTIVCO",
AK58="AKTIVCO Coupure ENEO &amp; Baisse de tension","AKTIVCO GRID ONLY",
AK58="Coupure ENEO &amp; Baisse de tension","IHS GRID ONLY",
AK58="Defaut GE &amp; POWER Cabinet","IHS",
AK58="Sharing","Partners",
AK58="Sites strategiques &amp; DataCenter","SST &amp; DC",
AK58="Exclu","Exclu",
AK58="SAT","SAT",
AK58="SPARE-ISSUE","SPARE-ISSUE",
AK58="Fiber CAmtel","TRANS_FO_CAMTEL",
AK58="Fiber AOF","Fiber AOF",
AK58="Projet OCM (HUAWEI)","TRAVAUX-HUAWEI",
AK58="Projet OCM (NOKIA)","TRAVAUX-NOKIA",
AK58="ACCESS-ISSUE","ACCESS-ISSUE",
AK58="Projet OCM (ZTE, NOKIA, autres projets)","TRAVAUX OCM",
AK58="No root CAuse","No root cause",
AK58="ODU HS","PDH",
AK58="IP &amp; VLAN","PDH",
AK58="Warehouse HUAWEI","SPARE-ISSUE",
AK58="SPARE-HS","SPARE-ISSUE",
AK58="Power Telco","BSS",AK58="no impacts","no impacts"
),"")</f>
        <v>IHS</v>
      </c>
      <c r="AJ58" s="56" t="str" cm="1">
        <f t="array" ref="AJ58">IFERROR(_xlfn.IFS(
AK58="MPR ISSUE","TX ISSUE",
AK58="BSS Hardware Issue","RAN ISSUE",
AK58="Sites strategiques, MLL, Pylone, etc.","ENVTECH",
AK58="AKTIVCO DEFAUT GE &amp; POWER Cabinet","POWER ISSUE",
AK58="AKTIVCO Coupure ENEO &amp; Baisse de tension","POWER ISSUE",
AK58="Coupure ENEO &amp; Baisse de tension","POWER ISSUE",
AK58="Defaut GE &amp; POWER Cabinet","POWER ISSUE",
AK58="Sharing","POWER ISSUE",
AK58="Sites strategiques &amp; DataCenter","POWER ISSUE",
AK58="Exclu","Exclu",
AK58="SAT","TX ISSUE",
AK58="SPARE-ISSUE","SPARE-ISSUE",
AK58="Fiber CAmtel","TX ISSUE",
AK58="Fiber AOF","TX ISSUE",
AK58="Projet OCM (HUAWEI)","TRAVAUX-HUAWEI",
AK58="Projet OCM (NOKIA)","TRAVAUX -NOKIA",
AK58="ACCESS-ISSUE","ACCESS-ISSUE",
AK58="Projet OCM (ZTE, NOKIA, autres projets)","TRAVAUX OCM",
AK58="No root CAuse","No root cause",
AK58="ODU HS","TX ISSUE",
AK58="IP &amp; VLAN","TX ISSUE",
AK58="Warehouse HUAWEI","SPARE-ISSUE",
AK58="SPARE-HS","SPARE-ISSUE",
AK58="Power Telco","RAN ISSUE",AK58="no impacts","no impacts"
),"")</f>
        <v>POWER ISSUE</v>
      </c>
      <c r="AK58" s="81" t="s">
        <v>5330</v>
      </c>
      <c r="AL58" s="56" t="str" cm="1">
        <f t="array" ref="AL58">IFERROR(_xlfn.IFS(
AK58="MPR ISSUE","ACTIVE",
AK58="BSS Hardware Issue","ACTIVE",
AK58="Sites strategiques, MLL, Pylone, etc.","PASSIVE",
AK58="AKTIVCO DEFAUT GE &amp; POWER Cabinet","PASSIVE",
AK58="AKTIVCO Coupure ENEO &amp; Baisse de tension","PASSIVE",
AK58="Coupure ENEO &amp; Baisse de tension","PASSIVE",
AK58="Defaut GE &amp; POWER Cabinet","PASSIVE",
AK58="Sharing","PASSIVE",
AK58="Sites strategiques &amp; DataCenter","PASSIVE",
AK58="Exclu","Exclu",
AK58="SAT","ACTIVE",
AK58="SPARE-ISSUE","SPARE-ISSUE",
AK58="Fiber CAmtel","ACTIVE",
AK58="Fiber AOF","ACTIVE",
AK58="Projet OCM (HUAWEI)","PLANNED WORKS",
AK58="Projet OCM (NOKIA)","PLANNED WORKS",
AK58="ACCESS-ISSUE","ACCESS-ISSUE",
AK58="Projet OCM (ZTE, NOKIA, autres projets)","PLANNED WORKS",
AK58="No root CAuse","No root cause",
AK58="ODU HS","ACTIVE",
AK58="IP &amp; VLAN","ACTIVE",
AK58="Warehouse HUAWEI","SPARE-ISSUE",
AK58="SPARE-HS","SPARE-ISSUE",
AK58="Power Telco","ACTIVE", AK58="no impacts","no impacts"
),"")</f>
        <v>PASSIVE</v>
      </c>
      <c r="AM58" s="108" t="s">
        <v>6077</v>
      </c>
      <c r="AN58" s="117" t="s">
        <v>704</v>
      </c>
      <c r="AP58" s="23" t="s">
        <v>5537</v>
      </c>
      <c r="AQ58" s="23" t="s">
        <v>6231</v>
      </c>
      <c r="AR58" s="7"/>
      <c r="AS58" s="6"/>
      <c r="AT58" s="7"/>
      <c r="AU58" s="3" t="s">
        <v>6331</v>
      </c>
      <c r="AV58" s="24" t="s">
        <v>5537</v>
      </c>
      <c r="AW58" s="24" t="s">
        <v>5537</v>
      </c>
      <c r="AX58" s="24" t="s">
        <v>5537</v>
      </c>
      <c r="AY58" s="24" t="s">
        <v>5537</v>
      </c>
      <c r="AZ58" s="24" t="s">
        <v>6332</v>
      </c>
      <c r="BA58" s="24" t="s">
        <v>5537</v>
      </c>
      <c r="BB58" s="24" t="s">
        <v>5537</v>
      </c>
      <c r="BC58" s="24" t="s">
        <v>5537</v>
      </c>
      <c r="BD58" s="24" t="s">
        <v>5537</v>
      </c>
      <c r="BE58" s="24" t="s">
        <v>5537</v>
      </c>
      <c r="BF58" s="24" t="s">
        <v>5537</v>
      </c>
      <c r="BG58" s="24" t="s">
        <v>5886</v>
      </c>
      <c r="BH58" s="24" t="s">
        <v>5537</v>
      </c>
      <c r="BI58" s="9" t="s">
        <v>6333</v>
      </c>
      <c r="BJ58" s="14"/>
      <c r="BK58" s="14" t="s">
        <v>704</v>
      </c>
      <c r="BL58" s="14" t="str">
        <f>_xlfn.XLOOKUP(B58,'[4]cell downs 18042026 17h'!$B:$B,'[4]cell downs 18042026 17h'!$B:$B,"")</f>
        <v/>
      </c>
      <c r="BM58" s="14" t="str">
        <f>_xlfn.XLOOKUP(B58,'[5]Cells Huawei 19042026 15h'!$B:$B,'[5]Cells Huawei 19042026 15h'!$B:$B,"")</f>
        <v/>
      </c>
      <c r="BN58" s="9" t="str">
        <f>_xlfn.XLOOKUP(B58,'[6]cells down 19042026 9H40'!$B:$B,'[6]cells down 19042026 9H40'!$B:$B,"")</f>
        <v>CTR_675</v>
      </c>
      <c r="BO58" s="9" t="s">
        <v>704</v>
      </c>
      <c r="BP58" s="9" t="s">
        <v>5575</v>
      </c>
    </row>
    <row r="59" spans="1:68" s="9" customFormat="1" x14ac:dyDescent="0.35">
      <c r="A59" s="1" t="s">
        <v>183</v>
      </c>
      <c r="B59" s="1" t="s">
        <v>184</v>
      </c>
      <c r="C59" s="3" t="str">
        <f>_xlfn.XLOOKUP(B59,'[1]daily break down'!$D:$D,'[1]daily break down'!$E:$E,"")</f>
        <v>EXTREME-NORD</v>
      </c>
      <c r="D59" s="1" t="s">
        <v>18</v>
      </c>
      <c r="E59" s="1"/>
      <c r="F59" s="3" t="s">
        <v>55</v>
      </c>
      <c r="G59" s="1" t="s">
        <v>185</v>
      </c>
      <c r="H59" s="39" t="str">
        <f>_xlfn.XLOOKUP(B59,[2]CALCULATION!$B:$B,[2]CALCULATION!$H:$H,"")</f>
        <v>Huawei</v>
      </c>
      <c r="I59" s="34">
        <v>16.611217408177886</v>
      </c>
      <c r="J59" s="34">
        <v>11.780960982555868</v>
      </c>
      <c r="K59" s="34">
        <v>12.691887607616863</v>
      </c>
      <c r="L59" s="34">
        <v>11.596082560717742</v>
      </c>
      <c r="M59" s="34">
        <v>13.690027765649926</v>
      </c>
      <c r="N59" s="34">
        <v>13.326192167975048</v>
      </c>
      <c r="O59" s="34">
        <v>10.481211815097321</v>
      </c>
      <c r="P59" s="34">
        <v>12.864352814946081</v>
      </c>
      <c r="Q59" s="34">
        <v>7.0784215527647234</v>
      </c>
      <c r="R59" s="34">
        <v>11.380117597372394</v>
      </c>
      <c r="S59" s="109">
        <v>8.2046889134299565</v>
      </c>
      <c r="T59" s="109">
        <f>_xlfn.XLOOKUP(B59,'[3]Nur des jours'!$B:$B,'[3]Nur des jours'!$U:$U,"")</f>
        <v>11.59048234612608</v>
      </c>
      <c r="U59" s="109">
        <v>8.4947586271840851</v>
      </c>
      <c r="V59" s="109">
        <v>11.950394226571131</v>
      </c>
      <c r="W59" s="109">
        <v>11.59048234612608</v>
      </c>
      <c r="X59" s="109">
        <v>12.9258838351411</v>
      </c>
      <c r="Y59" s="109">
        <v>8.1269101368877941</v>
      </c>
      <c r="Z59" s="109">
        <v>6.4586169110785798</v>
      </c>
      <c r="AA59" s="109">
        <v>5.5432315164382349</v>
      </c>
      <c r="AB59" s="109">
        <v>6.0493910390859318</v>
      </c>
      <c r="AC59" s="109">
        <v>15.379018140834264</v>
      </c>
      <c r="AD59" s="109">
        <v>26.855294429654112</v>
      </c>
      <c r="AE59" s="109">
        <v>11.211754458056177</v>
      </c>
      <c r="AF59" s="109">
        <v>11.211754458056177</v>
      </c>
      <c r="AG59" s="57" t="str">
        <f>_xlfn.XLOOKUP(B59,[3]CALCULATION!$B:$B,[3]CALCULATION!$M:$M,"")</f>
        <v>Insecurity</v>
      </c>
      <c r="AH59" s="57"/>
      <c r="AI59" s="56" t="str" cm="1">
        <f t="array" ref="AI59">IFERROR(_xlfn.IFS(
AK59="MPR ISSUE","PDH",
AK59="BSS Hardware Issue","BSS",
AK59="Sites strategiques, MLL, Pylone, etc.","ENVTECH",
AK59="AKTIVCO DEFAUT GE &amp; POWER Cabinet","AKTIVCO",
AK59="AKTIVCO Coupure ENEO &amp; Baisse de tension","AKTIVCO GRID ONLY",
AK59="Coupure ENEO &amp; Baisse de tension","IHS GRID ONLY",
AK59="Defaut GE &amp; POWER Cabinet","IHS",
AK59="Sharing","Partners",
AK59="Sites strategiques &amp; DataCenter","SST &amp; DC",
AK59="Exclu","Exclu",
AK59="SAT","SAT",
AK59="SPARE-ISSUE","SPARE-ISSUE",
AK59="Fiber CAmtel","TRANS_FO_CAMTEL",
AK59="Fiber AOF","Fiber AOF",
AK59="Projet OCM (HUAWEI)","TRAVAUX-HUAWEI",
AK59="Projet OCM (NOKIA)","TRAVAUX-NOKIA",
AK59="ACCESS-ISSUE","ACCESS-ISSUE",
AK59="Projet OCM (ZTE, NOKIA, autres projets)","TRAVAUX OCM",
AK59="No root CAuse","No root cause",
AK59="ODU HS","PDH",
AK59="IP &amp; VLAN","PDH",
AK59="Warehouse HUAWEI","SPARE-ISSUE",
AK59="SPARE-HS","SPARE-ISSUE",
AK59="Power Telco","BSS",AK59="no impacts","no impacts"
),"")</f>
        <v>Partners</v>
      </c>
      <c r="AJ59" s="56" t="str" cm="1">
        <f t="array" ref="AJ59">IFERROR(_xlfn.IFS(
AK59="MPR ISSUE","TX ISSUE",
AK59="BSS Hardware Issue","RAN ISSUE",
AK59="Sites strategiques, MLL, Pylone, etc.","ENVTECH",
AK59="AKTIVCO DEFAUT GE &amp; POWER Cabinet","POWER ISSUE",
AK59="AKTIVCO Coupure ENEO &amp; Baisse de tension","POWER ISSUE",
AK59="Coupure ENEO &amp; Baisse de tension","POWER ISSUE",
AK59="Defaut GE &amp; POWER Cabinet","POWER ISSUE",
AK59="Sharing","POWER ISSUE",
AK59="Sites strategiques &amp; DataCenter","POWER ISSUE",
AK59="Exclu","Exclu",
AK59="SAT","TX ISSUE",
AK59="SPARE-ISSUE","SPARE-ISSUE",
AK59="Fiber CAmtel","TX ISSUE",
AK59="Fiber AOF","TX ISSUE",
AK59="Projet OCM (HUAWEI)","TRAVAUX-HUAWEI",
AK59="Projet OCM (NOKIA)","TRAVAUX -NOKIA",
AK59="ACCESS-ISSUE","ACCESS-ISSUE",
AK59="Projet OCM (ZTE, NOKIA, autres projets)","TRAVAUX OCM",
AK59="No root CAuse","No root cause",
AK59="ODU HS","TX ISSUE",
AK59="IP &amp; VLAN","TX ISSUE",
AK59="Warehouse HUAWEI","SPARE-ISSUE",
AK59="SPARE-HS","SPARE-ISSUE",
AK59="Power Telco","RAN ISSUE",AK59="no impacts","no impacts"
),"")</f>
        <v>POWER ISSUE</v>
      </c>
      <c r="AK59" s="81" t="s">
        <v>5331</v>
      </c>
      <c r="AL59" s="56" t="str" cm="1">
        <f t="array" ref="AL59">IFERROR(_xlfn.IFS(
AK59="MPR ISSUE","ACTIVE",
AK59="BSS Hardware Issue","ACTIVE",
AK59="Sites strategiques, MLL, Pylone, etc.","PASSIVE",
AK59="AKTIVCO DEFAUT GE &amp; POWER Cabinet","PASSIVE",
AK59="AKTIVCO Coupure ENEO &amp; Baisse de tension","PASSIVE",
AK59="Coupure ENEO &amp; Baisse de tension","PASSIVE",
AK59="Defaut GE &amp; POWER Cabinet","PASSIVE",
AK59="Sharing","PASSIVE",
AK59="Sites strategiques &amp; DataCenter","PASSIVE",
AK59="Exclu","Exclu",
AK59="SAT","ACTIVE",
AK59="SPARE-ISSUE","SPARE-ISSUE",
AK59="Fiber CAmtel","ACTIVE",
AK59="Fiber AOF","ACTIVE",
AK59="Projet OCM (HUAWEI)","PLANNED WORKS",
AK59="Projet OCM (NOKIA)","PLANNED WORKS",
AK59="ACCESS-ISSUE","ACCESS-ISSUE",
AK59="Projet OCM (ZTE, NOKIA, autres projets)","PLANNED WORKS",
AK59="No root CAuse","No root cause",
AK59="ODU HS","ACTIVE",
AK59="IP &amp; VLAN","ACTIVE",
AK59="Warehouse HUAWEI","SPARE-ISSUE",
AK59="SPARE-HS","SPARE-ISSUE",
AK59="Power Telco","ACTIVE", AK59="no impacts","no impacts"
),"")</f>
        <v>PASSIVE</v>
      </c>
      <c r="AM59" s="108" t="s">
        <v>5791</v>
      </c>
      <c r="AN59" s="117" t="s">
        <v>184</v>
      </c>
      <c r="AP59" s="23" t="s">
        <v>5537</v>
      </c>
      <c r="AQ59" s="23" t="s">
        <v>5537</v>
      </c>
      <c r="AR59" s="7"/>
      <c r="AS59" s="6"/>
      <c r="AT59" s="7"/>
      <c r="AU59" s="3" t="s">
        <v>5537</v>
      </c>
      <c r="AV59" s="24" t="s">
        <v>5537</v>
      </c>
      <c r="AW59" s="24" t="s">
        <v>5537</v>
      </c>
      <c r="AX59" s="24" t="s">
        <v>5537</v>
      </c>
      <c r="AY59" s="24" t="s">
        <v>5537</v>
      </c>
      <c r="AZ59" s="24" t="s">
        <v>5537</v>
      </c>
      <c r="BA59" s="24" t="s">
        <v>5537</v>
      </c>
      <c r="BB59" s="24" t="s">
        <v>5537</v>
      </c>
      <c r="BC59" s="24" t="s">
        <v>5537</v>
      </c>
      <c r="BD59" s="24" t="s">
        <v>5537</v>
      </c>
      <c r="BE59" s="24" t="s">
        <v>6334</v>
      </c>
      <c r="BF59" s="24" t="s">
        <v>6335</v>
      </c>
      <c r="BG59" s="24" t="s">
        <v>5537</v>
      </c>
      <c r="BH59" s="24" t="s">
        <v>5537</v>
      </c>
      <c r="BI59" s="9" t="s">
        <v>5537</v>
      </c>
      <c r="BJ59" s="14"/>
      <c r="BK59" s="14" t="s">
        <v>5537</v>
      </c>
      <c r="BL59" s="14" t="str">
        <f>_xlfn.XLOOKUP(B59,'[4]cell downs 18042026 17h'!$B:$B,'[4]cell downs 18042026 17h'!$B:$B,"")</f>
        <v/>
      </c>
      <c r="BM59" s="14" t="str">
        <f>_xlfn.XLOOKUP(B59,'[5]Cells Huawei 19042026 15h'!$B:$B,'[5]Cells Huawei 19042026 15h'!$B:$B,"")</f>
        <v>EXN_246</v>
      </c>
      <c r="BN59" s="9" t="str">
        <f>_xlfn.XLOOKUP(B59,'[6]cells down 19042026 9H40'!$B:$B,'[6]cells down 19042026 9H40'!$B:$B,"")</f>
        <v/>
      </c>
      <c r="BO59" s="9" t="s">
        <v>5537</v>
      </c>
      <c r="BP59" s="9" t="s">
        <v>5537</v>
      </c>
    </row>
    <row r="60" spans="1:68" s="9" customFormat="1" ht="38.5" customHeight="1" x14ac:dyDescent="0.35">
      <c r="A60" s="1" t="s">
        <v>1598</v>
      </c>
      <c r="B60" s="8" t="s">
        <v>1599</v>
      </c>
      <c r="C60" s="3" t="str">
        <f>_xlfn.XLOOKUP(B60,'[1]daily break down'!$D:$D,'[1]daily break down'!$E:$E,"")</f>
        <v>Douala</v>
      </c>
      <c r="D60" s="1" t="s">
        <v>11</v>
      </c>
      <c r="E60" s="1" t="s">
        <v>12</v>
      </c>
      <c r="F60" s="3" t="s">
        <v>31</v>
      </c>
      <c r="G60" s="1" t="s">
        <v>32</v>
      </c>
      <c r="H60" s="41" t="str">
        <f>_xlfn.XLOOKUP(B60,[2]CALCULATION!$B:$B,[2]CALCULATION!$H:$H,"")</f>
        <v>ZTE</v>
      </c>
      <c r="I60" s="34">
        <v>0</v>
      </c>
      <c r="J60" s="34">
        <v>0</v>
      </c>
      <c r="K60" s="34">
        <v>0</v>
      </c>
      <c r="L60" s="34">
        <v>1.9261884582787167E-3</v>
      </c>
      <c r="M60" s="34">
        <v>0</v>
      </c>
      <c r="N60" s="34">
        <v>0</v>
      </c>
      <c r="O60" s="34">
        <v>0</v>
      </c>
      <c r="P60" s="34">
        <v>0</v>
      </c>
      <c r="Q60" s="34">
        <v>7.1571277533793927</v>
      </c>
      <c r="R60" s="34">
        <v>37.663619008483792</v>
      </c>
      <c r="S60" s="109">
        <v>8.1577648223768886</v>
      </c>
      <c r="T60" s="109">
        <f>_xlfn.XLOOKUP(B60,'[3]Nur des jours'!$B:$B,'[3]Nur des jours'!$U:$U,"")</f>
        <v>0</v>
      </c>
      <c r="U60" s="109">
        <v>0</v>
      </c>
      <c r="V60" s="109">
        <v>0</v>
      </c>
      <c r="W60" s="109">
        <v>0</v>
      </c>
      <c r="X60" s="109">
        <v>0</v>
      </c>
      <c r="Y60" s="109">
        <v>0</v>
      </c>
      <c r="Z60" s="109">
        <v>0</v>
      </c>
      <c r="AA60" s="109">
        <v>12.908922675661252</v>
      </c>
      <c r="AB60" s="109">
        <v>18.768263120197012</v>
      </c>
      <c r="AC60" s="109">
        <v>8.4844070357181387</v>
      </c>
      <c r="AD60" s="109">
        <v>4.3476888827687503</v>
      </c>
      <c r="AE60" s="109">
        <v>11.386520390488338</v>
      </c>
      <c r="AF60" s="109">
        <v>11.386520390488338</v>
      </c>
      <c r="AG60" s="57" t="str">
        <f>_xlfn.XLOOKUP(B60,[3]CALCULATION!$B:$B,[3]CALCULATION!$M:$M,"")</f>
        <v>Operationnel</v>
      </c>
      <c r="AH60" s="57"/>
      <c r="AI60" s="56" t="str" cm="1">
        <f t="array" ref="AI60">IFERROR(_xlfn.IFS(
AK60="MPR ISSUE","PDH",
AK60="BSS Hardware Issue","BSS",
AK60="Sites strategiques, MLL, Pylone, etc.","ENVTECH",
AK60="AKTIVCO DEFAUT GE &amp; POWER Cabinet","AKTIVCO",
AK60="AKTIVCO Coupure ENEO &amp; Baisse de tension","AKTIVCO GRID ONLY",
AK60="Coupure ENEO &amp; Baisse de tension","IHS GRID ONLY",
AK60="Defaut GE &amp; POWER Cabinet","IHS",
AK60="Sharing","Partners",
AK60="Sites strategiques &amp; DataCenter","SST &amp; DC",
AK60="Exclu","Exclu",
AK60="SAT","SAT",
AK60="SPARE-ISSUE","SPARE-ISSUE",
AK60="Fiber CAmtel","TRANS_FO_CAMTEL",
AK60="Fiber AOF","Fiber AOF",
AK60="Projet OCM (HUAWEI)","TRAVAUX-HUAWEI",
AK60="Projet OCM (NOKIA)","TRAVAUX-NOKIA",
AK60="ACCESS-ISSUE","ACCESS-ISSUE",
AK60="Projet OCM (ZTE, NOKIA, autres projets)","TRAVAUX OCM",
AK60="No root CAuse","No root cause",
AK60="ODU HS","PDH",
AK60="IP &amp; VLAN","PDH",
AK60="Warehouse HUAWEI","SPARE-ISSUE",
AK60="SPARE-HS","SPARE-ISSUE",
AK60="Power Telco","BSS",AK60="no impacts","no impacts"
),"")</f>
        <v>PDH</v>
      </c>
      <c r="AJ60" s="56" t="str" cm="1">
        <f t="array" ref="AJ60">IFERROR(_xlfn.IFS(
AK60="MPR ISSUE","TX ISSUE",
AK60="BSS Hardware Issue","RAN ISSUE",
AK60="Sites strategiques, MLL, Pylone, etc.","ENVTECH",
AK60="AKTIVCO DEFAUT GE &amp; POWER Cabinet","POWER ISSUE",
AK60="AKTIVCO Coupure ENEO &amp; Baisse de tension","POWER ISSUE",
AK60="Coupure ENEO &amp; Baisse de tension","POWER ISSUE",
AK60="Defaut GE &amp; POWER Cabinet","POWER ISSUE",
AK60="Sharing","POWER ISSUE",
AK60="Sites strategiques &amp; DataCenter","POWER ISSUE",
AK60="Exclu","Exclu",
AK60="SAT","TX ISSUE",
AK60="SPARE-ISSUE","SPARE-ISSUE",
AK60="Fiber CAmtel","TX ISSUE",
AK60="Fiber AOF","TX ISSUE",
AK60="Projet OCM (HUAWEI)","TRAVAUX-HUAWEI",
AK60="Projet OCM (NOKIA)","TRAVAUX -NOKIA",
AK60="ACCESS-ISSUE","ACCESS-ISSUE",
AK60="Projet OCM (ZTE, NOKIA, autres projets)","TRAVAUX OCM",
AK60="No root CAuse","No root cause",
AK60="ODU HS","TX ISSUE",
AK60="IP &amp; VLAN","TX ISSUE",
AK60="Warehouse HUAWEI","SPARE-ISSUE",
AK60="SPARE-HS","SPARE-ISSUE",
AK60="Power Telco","RAN ISSUE",AK60="no impacts","no impacts"
),"")</f>
        <v>TX ISSUE</v>
      </c>
      <c r="AK60" s="81" t="s">
        <v>5618</v>
      </c>
      <c r="AL60" s="56" t="str" cm="1">
        <f t="array" ref="AL60">IFERROR(_xlfn.IFS(
AK60="MPR ISSUE","ACTIVE",
AK60="BSS Hardware Issue","ACTIVE",
AK60="Sites strategiques, MLL, Pylone, etc.","PASSIVE",
AK60="AKTIVCO DEFAUT GE &amp; POWER Cabinet","PASSIVE",
AK60="AKTIVCO Coupure ENEO &amp; Baisse de tension","PASSIVE",
AK60="Coupure ENEO &amp; Baisse de tension","PASSIVE",
AK60="Defaut GE &amp; POWER Cabinet","PASSIVE",
AK60="Sharing","PASSIVE",
AK60="Sites strategiques &amp; DataCenter","PASSIVE",
AK60="Exclu","Exclu",
AK60="SAT","ACTIVE",
AK60="SPARE-ISSUE","SPARE-ISSUE",
AK60="Fiber CAmtel","ACTIVE",
AK60="Fiber AOF","ACTIVE",
AK60="Projet OCM (HUAWEI)","PLANNED WORKS",
AK60="Projet OCM (NOKIA)","PLANNED WORKS",
AK60="ACCESS-ISSUE","ACCESS-ISSUE",
AK60="Projet OCM (ZTE, NOKIA, autres projets)","PLANNED WORKS",
AK60="No root CAuse","No root cause",
AK60="ODU HS","ACTIVE",
AK60="IP &amp; VLAN","ACTIVE",
AK60="Warehouse HUAWEI","SPARE-ISSUE",
AK60="SPARE-HS","SPARE-ISSUE",
AK60="Power Telco","ACTIVE", AK60="no impacts","no impacts"
),"")</f>
        <v>ACTIVE</v>
      </c>
      <c r="AM60" s="108" t="s">
        <v>5792</v>
      </c>
      <c r="AN60" s="117" t="s">
        <v>1599</v>
      </c>
      <c r="AP60" s="23" t="s">
        <v>5537</v>
      </c>
      <c r="AQ60" s="23" t="s">
        <v>5537</v>
      </c>
      <c r="AR60" s="7"/>
      <c r="AS60" s="6"/>
      <c r="AT60" s="7"/>
      <c r="AU60" s="3" t="s">
        <v>5537</v>
      </c>
      <c r="AV60" s="24" t="s">
        <v>5537</v>
      </c>
      <c r="AW60" s="24" t="s">
        <v>5537</v>
      </c>
      <c r="AX60" s="24" t="s">
        <v>5537</v>
      </c>
      <c r="AY60" s="24" t="s">
        <v>5537</v>
      </c>
      <c r="AZ60" s="24" t="s">
        <v>5537</v>
      </c>
      <c r="BA60" s="24" t="s">
        <v>5537</v>
      </c>
      <c r="BB60" s="24" t="s">
        <v>5537</v>
      </c>
      <c r="BC60" s="24" t="s">
        <v>5537</v>
      </c>
      <c r="BD60" s="24" t="s">
        <v>5537</v>
      </c>
      <c r="BE60" s="24" t="s">
        <v>5537</v>
      </c>
      <c r="BF60" s="24" t="s">
        <v>5537</v>
      </c>
      <c r="BG60" s="24" t="s">
        <v>5537</v>
      </c>
      <c r="BH60" s="24" t="s">
        <v>5537</v>
      </c>
      <c r="BI60" s="9" t="s">
        <v>5792</v>
      </c>
      <c r="BJ60" s="14"/>
      <c r="BK60" s="14" t="s">
        <v>5537</v>
      </c>
      <c r="BL60" s="14" t="str">
        <f>_xlfn.XLOOKUP(B60,'[4]cell downs 18042026 17h'!$B:$B,'[4]cell downs 18042026 17h'!$B:$B,"")</f>
        <v/>
      </c>
      <c r="BM60" s="14" t="str">
        <f>_xlfn.XLOOKUP(B60,'[5]Cells Huawei 19042026 15h'!$B:$B,'[5]Cells Huawei 19042026 15h'!$B:$B,"")</f>
        <v/>
      </c>
      <c r="BN60" s="9" t="str">
        <f>_xlfn.XLOOKUP(B60,'[6]cells down 19042026 9H40'!$B:$B,'[6]cells down 19042026 9H40'!$B:$B,"")</f>
        <v/>
      </c>
      <c r="BO60" s="9" t="s">
        <v>5537</v>
      </c>
      <c r="BP60" s="9" t="s">
        <v>302</v>
      </c>
    </row>
    <row r="61" spans="1:68" s="9" customFormat="1" x14ac:dyDescent="0.35">
      <c r="A61" s="1" t="s">
        <v>850</v>
      </c>
      <c r="B61" s="8" t="s">
        <v>851</v>
      </c>
      <c r="C61" s="3" t="str">
        <f>_xlfn.XLOOKUP(B61,'[1]daily break down'!$D:$D,'[1]daily break down'!$E:$E,"")</f>
        <v>SUD-OUEST</v>
      </c>
      <c r="D61" s="1" t="s">
        <v>21</v>
      </c>
      <c r="E61" s="1" t="s">
        <v>22</v>
      </c>
      <c r="F61" s="3" t="s">
        <v>13</v>
      </c>
      <c r="G61" s="1" t="s">
        <v>63</v>
      </c>
      <c r="H61" s="39" t="str">
        <f>_xlfn.XLOOKUP(B61,[2]CALCULATION!$B:$B,[2]CALCULATION!$H:$H,"")</f>
        <v>Huawei</v>
      </c>
      <c r="I61" s="34">
        <v>0</v>
      </c>
      <c r="J61" s="34">
        <v>0</v>
      </c>
      <c r="K61" s="34">
        <v>0</v>
      </c>
      <c r="L61" s="34">
        <v>0</v>
      </c>
      <c r="M61" s="34">
        <v>3.2080847123415879</v>
      </c>
      <c r="N61" s="34">
        <v>1.6494772181843604</v>
      </c>
      <c r="O61" s="34">
        <v>7.9436190370199151</v>
      </c>
      <c r="P61" s="34">
        <v>5.2270155778708052</v>
      </c>
      <c r="Q61" s="34">
        <v>0</v>
      </c>
      <c r="R61" s="34">
        <v>0.70650095738700402</v>
      </c>
      <c r="S61" s="109">
        <v>10.108137646854034</v>
      </c>
      <c r="T61" s="109">
        <f>_xlfn.XLOOKUP(B61,'[3]Nur des jours'!$B:$B,'[3]Nur des jours'!$U:$U,"")</f>
        <v>11.876717518041966</v>
      </c>
      <c r="U61" s="109">
        <v>2.7456032964931962</v>
      </c>
      <c r="V61" s="109">
        <v>3.8645047698133448</v>
      </c>
      <c r="W61" s="109">
        <v>11.876717518041966</v>
      </c>
      <c r="X61" s="109">
        <v>9.8104880248150135</v>
      </c>
      <c r="Y61" s="109">
        <v>0</v>
      </c>
      <c r="Z61" s="109">
        <v>0.39048120468106606</v>
      </c>
      <c r="AA61" s="109">
        <v>1.9458962198194802</v>
      </c>
      <c r="AB61" s="109">
        <v>13.868556899607057</v>
      </c>
      <c r="AC61" s="109">
        <v>24.591941137209293</v>
      </c>
      <c r="AD61" s="109">
        <v>20.92162907881718</v>
      </c>
      <c r="AE61" s="109">
        <v>10.79798064109259</v>
      </c>
      <c r="AF61" s="109">
        <v>10.79798064109259</v>
      </c>
      <c r="AG61" s="57" t="str">
        <f>_xlfn.XLOOKUP(B61,[3]CALCULATION!$B:$B,[3]CALCULATION!$M:$M,"")</f>
        <v>Operationnel</v>
      </c>
      <c r="AH61" s="57"/>
      <c r="AI61" s="56" t="str" cm="1">
        <f t="array" ref="AI61">IFERROR(_xlfn.IFS(
AK61="MPR ISSUE","PDH",
AK61="BSS Hardware Issue","BSS",
AK61="Sites strategiques, MLL, Pylone, etc.","ENVTECH",
AK61="AKTIVCO DEFAUT GE &amp; POWER Cabinet","AKTIVCO",
AK61="AKTIVCO Coupure ENEO &amp; Baisse de tension","AKTIVCO GRID ONLY",
AK61="Coupure ENEO &amp; Baisse de tension","IHS GRID ONLY",
AK61="Defaut GE &amp; POWER Cabinet","IHS",
AK61="Sharing","Partners",
AK61="Sites strategiques &amp; DataCenter","SST &amp; DC",
AK61="Exclu","Exclu",
AK61="SAT","SAT",
AK61="SPARE-ISSUE","SPARE-ISSUE",
AK61="Fiber CAmtel","TRANS_FO_CAMTEL",
AK61="Fiber AOF","Fiber AOF",
AK61="Projet OCM (HUAWEI)","TRAVAUX-HUAWEI",
AK61="Projet OCM (NOKIA)","TRAVAUX-NOKIA",
AK61="ACCESS-ISSUE","ACCESS-ISSUE",
AK61="Projet OCM (ZTE, NOKIA, autres projets)","TRAVAUX OCM",
AK61="No root CAuse","No root cause",
AK61="ODU HS","PDH",
AK61="IP &amp; VLAN","PDH",
AK61="Warehouse HUAWEI","SPARE-ISSUE",
AK61="SPARE-HS","SPARE-ISSUE",
AK61="Power Telco","BSS",AK61="no impacts","no impacts"
),"")</f>
        <v>AKTIVCO</v>
      </c>
      <c r="AJ61" s="56" t="str" cm="1">
        <f t="array" ref="AJ61">IFERROR(_xlfn.IFS(
AK61="MPR ISSUE","TX ISSUE",
AK61="BSS Hardware Issue","RAN ISSUE",
AK61="Sites strategiques, MLL, Pylone, etc.","ENVTECH",
AK61="AKTIVCO DEFAUT GE &amp; POWER Cabinet","POWER ISSUE",
AK61="AKTIVCO Coupure ENEO &amp; Baisse de tension","POWER ISSUE",
AK61="Coupure ENEO &amp; Baisse de tension","POWER ISSUE",
AK61="Defaut GE &amp; POWER Cabinet","POWER ISSUE",
AK61="Sharing","POWER ISSUE",
AK61="Sites strategiques &amp; DataCenter","POWER ISSUE",
AK61="Exclu","Exclu",
AK61="SAT","TX ISSUE",
AK61="SPARE-ISSUE","SPARE-ISSUE",
AK61="Fiber CAmtel","TX ISSUE",
AK61="Fiber AOF","TX ISSUE",
AK61="Projet OCM (HUAWEI)","TRAVAUX-HUAWEI",
AK61="Projet OCM (NOKIA)","TRAVAUX -NOKIA",
AK61="ACCESS-ISSUE","ACCESS-ISSUE",
AK61="Projet OCM (ZTE, NOKIA, autres projets)","TRAVAUX OCM",
AK61="No root CAuse","No root cause",
AK61="ODU HS","TX ISSUE",
AK61="IP &amp; VLAN","TX ISSUE",
AK61="Warehouse HUAWEI","SPARE-ISSUE",
AK61="SPARE-HS","SPARE-ISSUE",
AK61="Power Telco","RAN ISSUE",AK61="no impacts","no impacts"
),"")</f>
        <v>POWER ISSUE</v>
      </c>
      <c r="AK61" s="81" t="s">
        <v>5325</v>
      </c>
      <c r="AL61" s="56" t="str" cm="1">
        <f t="array" ref="AL61">IFERROR(_xlfn.IFS(
AK61="MPR ISSUE","ACTIVE",
AK61="BSS Hardware Issue","ACTIVE",
AK61="Sites strategiques, MLL, Pylone, etc.","PASSIVE",
AK61="AKTIVCO DEFAUT GE &amp; POWER Cabinet","PASSIVE",
AK61="AKTIVCO Coupure ENEO &amp; Baisse de tension","PASSIVE",
AK61="Coupure ENEO &amp; Baisse de tension","PASSIVE",
AK61="Defaut GE &amp; POWER Cabinet","PASSIVE",
AK61="Sharing","PASSIVE",
AK61="Sites strategiques &amp; DataCenter","PASSIVE",
AK61="Exclu","Exclu",
AK61="SAT","ACTIVE",
AK61="SPARE-ISSUE","SPARE-ISSUE",
AK61="Fiber CAmtel","ACTIVE",
AK61="Fiber AOF","ACTIVE",
AK61="Projet OCM (HUAWEI)","PLANNED WORKS",
AK61="Projet OCM (NOKIA)","PLANNED WORKS",
AK61="ACCESS-ISSUE","ACCESS-ISSUE",
AK61="Projet OCM (ZTE, NOKIA, autres projets)","PLANNED WORKS",
AK61="No root CAuse","No root cause",
AK61="ODU HS","ACTIVE",
AK61="IP &amp; VLAN","ACTIVE",
AK61="Warehouse HUAWEI","SPARE-ISSUE",
AK61="SPARE-HS","SPARE-ISSUE",
AK61="Power Telco","ACTIVE", AK61="no impacts","no impacts"
),"")</f>
        <v>PASSIVE</v>
      </c>
      <c r="AM61" s="108" t="s">
        <v>5793</v>
      </c>
      <c r="AN61" s="117" t="s">
        <v>851</v>
      </c>
      <c r="AP61" s="23" t="s">
        <v>5537</v>
      </c>
      <c r="AQ61" s="23" t="s">
        <v>5537</v>
      </c>
      <c r="AR61" s="7"/>
      <c r="AS61" s="6"/>
      <c r="AT61" s="7"/>
      <c r="AU61" s="3" t="s">
        <v>5537</v>
      </c>
      <c r="AV61" s="24" t="s">
        <v>5537</v>
      </c>
      <c r="AW61" s="24" t="s">
        <v>5537</v>
      </c>
      <c r="AX61" s="24" t="s">
        <v>5537</v>
      </c>
      <c r="AY61" s="24" t="s">
        <v>5537</v>
      </c>
      <c r="AZ61" s="24" t="s">
        <v>5537</v>
      </c>
      <c r="BA61" s="24" t="s">
        <v>5537</v>
      </c>
      <c r="BB61" s="24" t="s">
        <v>5537</v>
      </c>
      <c r="BC61" s="24" t="s">
        <v>5537</v>
      </c>
      <c r="BD61" s="24" t="s">
        <v>5537</v>
      </c>
      <c r="BE61" s="24" t="s">
        <v>5537</v>
      </c>
      <c r="BF61" s="24" t="s">
        <v>5537</v>
      </c>
      <c r="BG61" s="24" t="s">
        <v>6336</v>
      </c>
      <c r="BH61" s="24" t="s">
        <v>6337</v>
      </c>
      <c r="BI61" s="9" t="s">
        <v>5537</v>
      </c>
      <c r="BJ61" s="14"/>
      <c r="BK61" s="14" t="s">
        <v>5537</v>
      </c>
      <c r="BL61" s="14" t="str">
        <f>_xlfn.XLOOKUP(B61,'[4]cell downs 18042026 17h'!$B:$B,'[4]cell downs 18042026 17h'!$B:$B,"")</f>
        <v/>
      </c>
      <c r="BM61" s="14" t="str">
        <f>_xlfn.XLOOKUP(B61,'[5]Cells Huawei 19042026 15h'!$B:$B,'[5]Cells Huawei 19042026 15h'!$B:$B,"")</f>
        <v/>
      </c>
      <c r="BN61" s="9" t="str">
        <f>_xlfn.XLOOKUP(B61,'[6]cells down 19042026 9H40'!$B:$B,'[6]cells down 19042026 9H40'!$B:$B,"")</f>
        <v/>
      </c>
      <c r="BO61" s="9" t="s">
        <v>5537</v>
      </c>
      <c r="BP61" s="9" t="s">
        <v>5537</v>
      </c>
    </row>
    <row r="62" spans="1:68" s="9" customFormat="1" x14ac:dyDescent="0.35">
      <c r="A62" s="1" t="s">
        <v>39</v>
      </c>
      <c r="B62" s="1" t="s">
        <v>40</v>
      </c>
      <c r="C62" s="3" t="str">
        <f>_xlfn.XLOOKUP(B62,'[1]daily break down'!$D:$D,'[1]daily break down'!$E:$E,"")</f>
        <v>Douala</v>
      </c>
      <c r="D62" s="1" t="s">
        <v>21</v>
      </c>
      <c r="E62" s="1" t="s">
        <v>30</v>
      </c>
      <c r="F62" s="3" t="s">
        <v>31</v>
      </c>
      <c r="G62" s="1" t="s">
        <v>32</v>
      </c>
      <c r="H62" s="41" t="str">
        <f>_xlfn.XLOOKUP(B62,[2]CALCULATION!$B:$B,[2]CALCULATION!$H:$H,"")</f>
        <v>ZTE</v>
      </c>
      <c r="I62" s="34">
        <v>12.115404371163676</v>
      </c>
      <c r="J62" s="34">
        <v>16.309786749535569</v>
      </c>
      <c r="K62" s="34">
        <v>19.51876321579303</v>
      </c>
      <c r="L62" s="34">
        <v>8.0257852428281592E-4</v>
      </c>
      <c r="M62" s="34">
        <v>4.0680386835714657</v>
      </c>
      <c r="N62" s="34">
        <v>0</v>
      </c>
      <c r="O62" s="34">
        <v>0.77509466859570908</v>
      </c>
      <c r="P62" s="34">
        <v>1.4386309223161071</v>
      </c>
      <c r="Q62" s="34">
        <v>1.985525763840734</v>
      </c>
      <c r="R62" s="34">
        <v>3.9221655780134856</v>
      </c>
      <c r="S62" s="109">
        <v>29.469541966652706</v>
      </c>
      <c r="T62" s="109">
        <f>_xlfn.XLOOKUP(B62,'[3]Nur des jours'!$B:$B,'[3]Nur des jours'!$U:$U,"")</f>
        <v>29.359392522964448</v>
      </c>
      <c r="U62" s="109">
        <v>1.4413953594553019</v>
      </c>
      <c r="V62" s="109">
        <v>14.409102453250691</v>
      </c>
      <c r="W62" s="109">
        <v>29.359392522964448</v>
      </c>
      <c r="X62" s="109">
        <v>45.25795587173581</v>
      </c>
      <c r="Y62" s="109">
        <v>22.798402262344013</v>
      </c>
      <c r="Z62" s="109">
        <v>0</v>
      </c>
      <c r="AA62" s="109">
        <v>8.1174753804578934</v>
      </c>
      <c r="AB62" s="109">
        <v>3.7434580932731794</v>
      </c>
      <c r="AC62" s="109">
        <v>1.0303885951344676</v>
      </c>
      <c r="AD62" s="109">
        <v>4.240692714655351</v>
      </c>
      <c r="AE62" s="109">
        <v>10.143754298253873</v>
      </c>
      <c r="AF62" s="109">
        <v>10.143754298253873</v>
      </c>
      <c r="AG62" s="57" t="str">
        <f>_xlfn.XLOOKUP(B62,[3]CALCULATION!$B:$B,[3]CALCULATION!$M:$M,"")</f>
        <v>Operationnel</v>
      </c>
      <c r="AH62" s="57"/>
      <c r="AI62" s="56" t="str" cm="1">
        <f t="array" ref="AI62">IFERROR(_xlfn.IFS(
AK62="MPR ISSUE","PDH",
AK62="BSS Hardware Issue","BSS",
AK62="Sites strategiques, MLL, Pylone, etc.","ENVTECH",
AK62="AKTIVCO DEFAUT GE &amp; POWER Cabinet","AKTIVCO",
AK62="AKTIVCO Coupure ENEO &amp; Baisse de tension","AKTIVCO GRID ONLY",
AK62="Coupure ENEO &amp; Baisse de tension","IHS GRID ONLY",
AK62="Defaut GE &amp; POWER Cabinet","IHS",
AK62="Sharing","Partners",
AK62="Sites strategiques &amp; DataCenter","SST &amp; DC",
AK62="Exclu","Exclu",
AK62="SAT","SAT",
AK62="SPARE-ISSUE","SPARE-ISSUE",
AK62="Fiber CAmtel","TRANS_FO_CAMTEL",
AK62="Fiber AOF","Fiber AOF",
AK62="Projet OCM (HUAWEI)","TRAVAUX-HUAWEI",
AK62="Projet OCM (NOKIA)","TRAVAUX-NOKIA",
AK62="ACCESS-ISSUE","ACCESS-ISSUE",
AK62="Projet OCM (ZTE, NOKIA, autres projets)","TRAVAUX OCM",
AK62="No root CAuse","No root cause",
AK62="ODU HS","PDH",
AK62="IP &amp; VLAN","PDH",
AK62="Warehouse HUAWEI","SPARE-ISSUE",
AK62="SPARE-HS","SPARE-ISSUE",
AK62="Power Telco","BSS",AK62="no impacts","no impacts"
),"")</f>
        <v>AKTIVCO GRID ONLY</v>
      </c>
      <c r="AJ62" s="56" t="str" cm="1">
        <f t="array" ref="AJ62">IFERROR(_xlfn.IFS(
AK62="MPR ISSUE","TX ISSUE",
AK62="BSS Hardware Issue","RAN ISSUE",
AK62="Sites strategiques, MLL, Pylone, etc.","ENVTECH",
AK62="AKTIVCO DEFAUT GE &amp; POWER Cabinet","POWER ISSUE",
AK62="AKTIVCO Coupure ENEO &amp; Baisse de tension","POWER ISSUE",
AK62="Coupure ENEO &amp; Baisse de tension","POWER ISSUE",
AK62="Defaut GE &amp; POWER Cabinet","POWER ISSUE",
AK62="Sharing","POWER ISSUE",
AK62="Sites strategiques &amp; DataCenter","POWER ISSUE",
AK62="Exclu","Exclu",
AK62="SAT","TX ISSUE",
AK62="SPARE-ISSUE","SPARE-ISSUE",
AK62="Fiber CAmtel","TX ISSUE",
AK62="Fiber AOF","TX ISSUE",
AK62="Projet OCM (HUAWEI)","TRAVAUX-HUAWEI",
AK62="Projet OCM (NOKIA)","TRAVAUX -NOKIA",
AK62="ACCESS-ISSUE","ACCESS-ISSUE",
AK62="Projet OCM (ZTE, NOKIA, autres projets)","TRAVAUX OCM",
AK62="No root CAuse","No root cause",
AK62="ODU HS","TX ISSUE",
AK62="IP &amp; VLAN","TX ISSUE",
AK62="Warehouse HUAWEI","SPARE-ISSUE",
AK62="SPARE-HS","SPARE-ISSUE",
AK62="Power Telco","RAN ISSUE",AK62="no impacts","no impacts"
),"")</f>
        <v>POWER ISSUE</v>
      </c>
      <c r="AK62" s="81" t="s">
        <v>5327</v>
      </c>
      <c r="AL62" s="56" t="str" cm="1">
        <f t="array" ref="AL62">IFERROR(_xlfn.IFS(
AK62="MPR ISSUE","ACTIVE",
AK62="BSS Hardware Issue","ACTIVE",
AK62="Sites strategiques, MLL, Pylone, etc.","PASSIVE",
AK62="AKTIVCO DEFAUT GE &amp; POWER Cabinet","PASSIVE",
AK62="AKTIVCO Coupure ENEO &amp; Baisse de tension","PASSIVE",
AK62="Coupure ENEO &amp; Baisse de tension","PASSIVE",
AK62="Defaut GE &amp; POWER Cabinet","PASSIVE",
AK62="Sharing","PASSIVE",
AK62="Sites strategiques &amp; DataCenter","PASSIVE",
AK62="Exclu","Exclu",
AK62="SAT","ACTIVE",
AK62="SPARE-ISSUE","SPARE-ISSUE",
AK62="Fiber CAmtel","ACTIVE",
AK62="Fiber AOF","ACTIVE",
AK62="Projet OCM (HUAWEI)","PLANNED WORKS",
AK62="Projet OCM (NOKIA)","PLANNED WORKS",
AK62="ACCESS-ISSUE","ACCESS-ISSUE",
AK62="Projet OCM (ZTE, NOKIA, autres projets)","PLANNED WORKS",
AK62="No root CAuse","No root cause",
AK62="ODU HS","ACTIVE",
AK62="IP &amp; VLAN","ACTIVE",
AK62="Warehouse HUAWEI","SPARE-ISSUE",
AK62="SPARE-HS","SPARE-ISSUE",
AK62="Power Telco","ACTIVE", AK62="no impacts","no impacts"
),"")</f>
        <v>PASSIVE</v>
      </c>
      <c r="AM62" s="108" t="s">
        <v>5794</v>
      </c>
      <c r="AN62" s="117" t="s">
        <v>40</v>
      </c>
      <c r="AP62" s="23" t="s">
        <v>5537</v>
      </c>
      <c r="AQ62" s="23" t="s">
        <v>6231</v>
      </c>
      <c r="AR62" s="7"/>
      <c r="AS62" s="6"/>
      <c r="AT62" s="7"/>
      <c r="AU62" s="3" t="s">
        <v>5537</v>
      </c>
      <c r="AV62" s="24" t="s">
        <v>5537</v>
      </c>
      <c r="AW62" s="24" t="s">
        <v>5537</v>
      </c>
      <c r="AX62" s="24" t="s">
        <v>5537</v>
      </c>
      <c r="AY62" s="24" t="s">
        <v>5537</v>
      </c>
      <c r="AZ62" s="24" t="s">
        <v>5537</v>
      </c>
      <c r="BA62" s="24" t="s">
        <v>5537</v>
      </c>
      <c r="BB62" s="24" t="s">
        <v>5537</v>
      </c>
      <c r="BC62" s="24" t="s">
        <v>5537</v>
      </c>
      <c r="BD62" s="24" t="s">
        <v>5537</v>
      </c>
      <c r="BE62" s="24" t="s">
        <v>5810</v>
      </c>
      <c r="BF62" s="24" t="s">
        <v>5537</v>
      </c>
      <c r="BG62" s="24" t="s">
        <v>5537</v>
      </c>
      <c r="BH62" s="24" t="s">
        <v>5537</v>
      </c>
      <c r="BI62" s="9" t="s">
        <v>6338</v>
      </c>
      <c r="BJ62" s="14"/>
      <c r="BK62" s="14" t="s">
        <v>5537</v>
      </c>
      <c r="BL62" s="14" t="str">
        <f>_xlfn.XLOOKUP(B62,'[4]cell downs 18042026 17h'!$B:$B,'[4]cell downs 18042026 17h'!$B:$B,"")</f>
        <v/>
      </c>
      <c r="BM62" s="14" t="str">
        <f>_xlfn.XLOOKUP(B62,'[5]Cells Huawei 19042026 15h'!$B:$B,'[5]Cells Huawei 19042026 15h'!$B:$B,"")</f>
        <v/>
      </c>
      <c r="BN62" s="9" t="str">
        <f>_xlfn.XLOOKUP(B62,'[6]cells down 19042026 9H40'!$B:$B,'[6]cells down 19042026 9H40'!$B:$B,"")</f>
        <v/>
      </c>
      <c r="BO62" s="9" t="s">
        <v>5537</v>
      </c>
      <c r="BP62" s="9" t="s">
        <v>302</v>
      </c>
    </row>
    <row r="63" spans="1:68" s="9" customFormat="1" ht="21" customHeight="1" x14ac:dyDescent="0.35">
      <c r="A63" s="1" t="s">
        <v>1879</v>
      </c>
      <c r="B63" s="8" t="s">
        <v>1880</v>
      </c>
      <c r="C63" s="3" t="str">
        <f>_xlfn.XLOOKUP(B63,'[1]daily break down'!$D:$D,'[1]daily break down'!$E:$E,"")</f>
        <v>Yaounde</v>
      </c>
      <c r="D63" s="1" t="s">
        <v>11</v>
      </c>
      <c r="E63" s="1" t="s">
        <v>12</v>
      </c>
      <c r="F63" s="3" t="s">
        <v>37</v>
      </c>
      <c r="G63" s="1" t="s">
        <v>38</v>
      </c>
      <c r="H63" s="41" t="str">
        <f>_xlfn.XLOOKUP(B63,[2]CALCULATION!$B:$B,[2]CALCULATION!$H:$H,"")</f>
        <v>ZTE</v>
      </c>
      <c r="I63" s="34">
        <v>0</v>
      </c>
      <c r="J63" s="34">
        <v>0</v>
      </c>
      <c r="K63" s="34">
        <v>0</v>
      </c>
      <c r="L63" s="34">
        <v>5.1502177306360997</v>
      </c>
      <c r="M63" s="34">
        <v>7.6313981559955844</v>
      </c>
      <c r="N63" s="34">
        <v>14.174160966575633</v>
      </c>
      <c r="O63" s="34">
        <v>1.8903577859391114</v>
      </c>
      <c r="P63" s="34">
        <v>3.6071089195366888</v>
      </c>
      <c r="Q63" s="34">
        <v>6.1574181084544</v>
      </c>
      <c r="R63" s="34">
        <v>0</v>
      </c>
      <c r="S63" s="109">
        <v>2.1608624187790539</v>
      </c>
      <c r="T63" s="109">
        <f>_xlfn.XLOOKUP(B63,'[3]Nur des jours'!$B:$B,'[3]Nur des jours'!$U:$U,"")</f>
        <v>0</v>
      </c>
      <c r="U63" s="109">
        <v>8.270714373360958</v>
      </c>
      <c r="V63" s="109">
        <v>0</v>
      </c>
      <c r="W63" s="109">
        <v>0</v>
      </c>
      <c r="X63" s="109">
        <v>0</v>
      </c>
      <c r="Y63" s="109">
        <v>5.9057651533959419</v>
      </c>
      <c r="Z63" s="109">
        <v>5.0086072087959792</v>
      </c>
      <c r="AA63" s="109">
        <v>2.5059533491423482</v>
      </c>
      <c r="AB63" s="109">
        <v>5.2045790493475206</v>
      </c>
      <c r="AC63" s="109">
        <v>2.3226832368140236</v>
      </c>
      <c r="AD63" s="109">
        <v>4.0643668546909169</v>
      </c>
      <c r="AE63" s="109">
        <v>10.639141433597864</v>
      </c>
      <c r="AF63" s="109">
        <v>10.639141433597864</v>
      </c>
      <c r="AG63" s="57" t="str">
        <f>_xlfn.XLOOKUP(B63,[3]CALCULATION!$B:$B,[3]CALCULATION!$M:$M,"")</f>
        <v>Operationnel</v>
      </c>
      <c r="AH63" s="57"/>
      <c r="AI63" s="56" t="str" cm="1">
        <f t="array" ref="AI63">IFERROR(_xlfn.IFS(
AK63="MPR ISSUE","PDH",
AK63="BSS Hardware Issue","BSS",
AK63="Sites strategiques, MLL, Pylone, etc.","ENVTECH",
AK63="AKTIVCO DEFAUT GE &amp; POWER Cabinet","AKTIVCO",
AK63="AKTIVCO Coupure ENEO &amp; Baisse de tension","AKTIVCO GRID ONLY",
AK63="Coupure ENEO &amp; Baisse de tension","IHS GRID ONLY",
AK63="Defaut GE &amp; POWER Cabinet","IHS",
AK63="Sharing","Partners",
AK63="Sites strategiques &amp; DataCenter","SST &amp; DC",
AK63="Exclu","Exclu",
AK63="SAT","SAT",
AK63="SPARE-ISSUE","SPARE-ISSUE",
AK63="Fiber CAmtel","TRANS_FO_CAMTEL",
AK63="Fiber AOF","Fiber AOF",
AK63="Projet OCM (HUAWEI)","TRAVAUX-HUAWEI",
AK63="Projet OCM (NOKIA)","TRAVAUX-NOKIA",
AK63="ACCESS-ISSUE","ACCESS-ISSUE",
AK63="Projet OCM (ZTE, NOKIA, autres projets)","TRAVAUX OCM",
AK63="No root CAuse","No root cause",
AK63="ODU HS","PDH",
AK63="IP &amp; VLAN","PDH",
AK63="Warehouse HUAWEI","SPARE-ISSUE",
AK63="SPARE-HS","SPARE-ISSUE",
AK63="Power Telco","BSS",AK63="no impacts","no impacts"
),"")</f>
        <v>IHS</v>
      </c>
      <c r="AJ63" s="56" t="str" cm="1">
        <f t="array" ref="AJ63">IFERROR(_xlfn.IFS(
AK63="MPR ISSUE","TX ISSUE",
AK63="BSS Hardware Issue","RAN ISSUE",
AK63="Sites strategiques, MLL, Pylone, etc.","ENVTECH",
AK63="AKTIVCO DEFAUT GE &amp; POWER Cabinet","POWER ISSUE",
AK63="AKTIVCO Coupure ENEO &amp; Baisse de tension","POWER ISSUE",
AK63="Coupure ENEO &amp; Baisse de tension","POWER ISSUE",
AK63="Defaut GE &amp; POWER Cabinet","POWER ISSUE",
AK63="Sharing","POWER ISSUE",
AK63="Sites strategiques &amp; DataCenter","POWER ISSUE",
AK63="Exclu","Exclu",
AK63="SAT","TX ISSUE",
AK63="SPARE-ISSUE","SPARE-ISSUE",
AK63="Fiber CAmtel","TX ISSUE",
AK63="Fiber AOF","TX ISSUE",
AK63="Projet OCM (HUAWEI)","TRAVAUX-HUAWEI",
AK63="Projet OCM (NOKIA)","TRAVAUX -NOKIA",
AK63="ACCESS-ISSUE","ACCESS-ISSUE",
AK63="Projet OCM (ZTE, NOKIA, autres projets)","TRAVAUX OCM",
AK63="No root CAuse","No root cause",
AK63="ODU HS","TX ISSUE",
AK63="IP &amp; VLAN","TX ISSUE",
AK63="Warehouse HUAWEI","SPARE-ISSUE",
AK63="SPARE-HS","SPARE-ISSUE",
AK63="Power Telco","RAN ISSUE",AK63="no impacts","no impacts"
),"")</f>
        <v>POWER ISSUE</v>
      </c>
      <c r="AK63" s="81" t="s">
        <v>5330</v>
      </c>
      <c r="AL63" s="56" t="str" cm="1">
        <f t="array" ref="AL63">IFERROR(_xlfn.IFS(
AK63="MPR ISSUE","ACTIVE",
AK63="BSS Hardware Issue","ACTIVE",
AK63="Sites strategiques, MLL, Pylone, etc.","PASSIVE",
AK63="AKTIVCO DEFAUT GE &amp; POWER Cabinet","PASSIVE",
AK63="AKTIVCO Coupure ENEO &amp; Baisse de tension","PASSIVE",
AK63="Coupure ENEO &amp; Baisse de tension","PASSIVE",
AK63="Defaut GE &amp; POWER Cabinet","PASSIVE",
AK63="Sharing","PASSIVE",
AK63="Sites strategiques &amp; DataCenter","PASSIVE",
AK63="Exclu","Exclu",
AK63="SAT","ACTIVE",
AK63="SPARE-ISSUE","SPARE-ISSUE",
AK63="Fiber CAmtel","ACTIVE",
AK63="Fiber AOF","ACTIVE",
AK63="Projet OCM (HUAWEI)","PLANNED WORKS",
AK63="Projet OCM (NOKIA)","PLANNED WORKS",
AK63="ACCESS-ISSUE","ACCESS-ISSUE",
AK63="Projet OCM (ZTE, NOKIA, autres projets)","PLANNED WORKS",
AK63="No root CAuse","No root cause",
AK63="ODU HS","ACTIVE",
AK63="IP &amp; VLAN","ACTIVE",
AK63="Warehouse HUAWEI","SPARE-ISSUE",
AK63="SPARE-HS","SPARE-ISSUE",
AK63="Power Telco","ACTIVE", AK63="no impacts","no impacts"
),"")</f>
        <v>PASSIVE</v>
      </c>
      <c r="AM63" s="108" t="s">
        <v>6197</v>
      </c>
      <c r="AN63" s="117" t="s">
        <v>1880</v>
      </c>
      <c r="AP63" s="23" t="s">
        <v>5537</v>
      </c>
      <c r="AQ63" s="23" t="s">
        <v>6232</v>
      </c>
      <c r="AR63" s="7"/>
      <c r="AS63" s="6"/>
      <c r="AT63" s="7"/>
      <c r="AU63" s="3" t="s">
        <v>5537</v>
      </c>
      <c r="AV63" s="24" t="s">
        <v>5537</v>
      </c>
      <c r="AW63" s="24" t="s">
        <v>5537</v>
      </c>
      <c r="AX63" s="24" t="s">
        <v>5537</v>
      </c>
      <c r="AY63" s="24" t="s">
        <v>5537</v>
      </c>
      <c r="AZ63" s="24" t="s">
        <v>5537</v>
      </c>
      <c r="BA63" s="24" t="s">
        <v>5537</v>
      </c>
      <c r="BB63" s="24" t="s">
        <v>5537</v>
      </c>
      <c r="BC63" s="24" t="s">
        <v>5537</v>
      </c>
      <c r="BD63" s="24" t="s">
        <v>5537</v>
      </c>
      <c r="BE63" s="24" t="s">
        <v>5537</v>
      </c>
      <c r="BF63" s="24" t="s">
        <v>5537</v>
      </c>
      <c r="BG63" s="24" t="s">
        <v>5537</v>
      </c>
      <c r="BH63" s="24" t="s">
        <v>5537</v>
      </c>
      <c r="BI63" s="9" t="s">
        <v>5537</v>
      </c>
      <c r="BJ63" s="14"/>
      <c r="BK63" s="14" t="s">
        <v>5537</v>
      </c>
      <c r="BL63" s="14" t="str">
        <f>_xlfn.XLOOKUP(B63,'[4]cell downs 18042026 17h'!$B:$B,'[4]cell downs 18042026 17h'!$B:$B,"")</f>
        <v/>
      </c>
      <c r="BM63" s="14" t="str">
        <f>_xlfn.XLOOKUP(B63,'[5]Cells Huawei 19042026 15h'!$B:$B,'[5]Cells Huawei 19042026 15h'!$B:$B,"")</f>
        <v/>
      </c>
      <c r="BN63" s="9" t="str">
        <f>_xlfn.XLOOKUP(B63,'[6]cells down 19042026 9H40'!$B:$B,'[6]cells down 19042026 9H40'!$B:$B,"")</f>
        <v/>
      </c>
      <c r="BO63" s="9" t="s">
        <v>1880</v>
      </c>
      <c r="BP63" s="9" t="s">
        <v>302</v>
      </c>
    </row>
    <row r="64" spans="1:68" s="9" customFormat="1" x14ac:dyDescent="0.35">
      <c r="A64" s="1" t="s">
        <v>1737</v>
      </c>
      <c r="B64" s="8" t="s">
        <v>1738</v>
      </c>
      <c r="C64" s="3" t="str">
        <f>_xlfn.XLOOKUP(B64,'[1]daily break down'!$D:$D,'[1]daily break down'!$E:$E,"")</f>
        <v>Yaounde</v>
      </c>
      <c r="D64" s="1" t="s">
        <v>11</v>
      </c>
      <c r="E64" s="1" t="s">
        <v>12</v>
      </c>
      <c r="F64" s="3" t="s">
        <v>37</v>
      </c>
      <c r="G64" s="1" t="s">
        <v>38</v>
      </c>
      <c r="H64" s="41" t="str">
        <f>_xlfn.XLOOKUP(B64,[2]CALCULATION!$B:$B,[2]CALCULATION!$H:$H,"")</f>
        <v>ZTE</v>
      </c>
      <c r="I64" s="34">
        <v>11.809871644508361</v>
      </c>
      <c r="J64" s="34">
        <v>0</v>
      </c>
      <c r="K64" s="34">
        <v>0</v>
      </c>
      <c r="L64" s="34">
        <v>3.5492697605533707</v>
      </c>
      <c r="M64" s="34">
        <v>0</v>
      </c>
      <c r="N64" s="34">
        <v>5.8628896251209239</v>
      </c>
      <c r="O64" s="34">
        <v>0</v>
      </c>
      <c r="P64" s="34">
        <v>0</v>
      </c>
      <c r="Q64" s="34">
        <v>1.4969159582573557</v>
      </c>
      <c r="R64" s="34">
        <v>5.7473896579374664</v>
      </c>
      <c r="S64" s="109">
        <v>0</v>
      </c>
      <c r="T64" s="109">
        <f>_xlfn.XLOOKUP(B64,'[3]Nur des jours'!$B:$B,'[3]Nur des jours'!$U:$U,"")</f>
        <v>0.97235063478610817</v>
      </c>
      <c r="U64" s="109">
        <v>0</v>
      </c>
      <c r="V64" s="109">
        <v>0</v>
      </c>
      <c r="W64" s="109">
        <v>0.97235063478610817</v>
      </c>
      <c r="X64" s="109">
        <v>0</v>
      </c>
      <c r="Y64" s="109">
        <v>0</v>
      </c>
      <c r="Z64" s="109">
        <v>0</v>
      </c>
      <c r="AA64" s="109">
        <v>0</v>
      </c>
      <c r="AB64" s="109">
        <v>0</v>
      </c>
      <c r="AC64" s="109">
        <v>0</v>
      </c>
      <c r="AD64" s="109">
        <v>3.8479838394347716</v>
      </c>
      <c r="AE64" s="109">
        <v>9.9810983839992211</v>
      </c>
      <c r="AF64" s="109">
        <v>9.9810983839992211</v>
      </c>
      <c r="AG64" s="57" t="str">
        <f>_xlfn.XLOOKUP(B64,[3]CALCULATION!$B:$B,[3]CALCULATION!$M:$M,"")</f>
        <v>Operationnel</v>
      </c>
      <c r="AH64" s="57"/>
      <c r="AI64" s="56" t="str" cm="1">
        <f t="array" ref="AI64">IFERROR(_xlfn.IFS(
AK64="MPR ISSUE","PDH",
AK64="BSS Hardware Issue","BSS",
AK64="Sites strategiques, MLL, Pylone, etc.","ENVTECH",
AK64="AKTIVCO DEFAUT GE &amp; POWER Cabinet","AKTIVCO",
AK64="AKTIVCO Coupure ENEO &amp; Baisse de tension","AKTIVCO GRID ONLY",
AK64="Coupure ENEO &amp; Baisse de tension","IHS GRID ONLY",
AK64="Defaut GE &amp; POWER Cabinet","IHS",
AK64="Sharing","Partners",
AK64="Sites strategiques &amp; DataCenter","SST &amp; DC",
AK64="Exclu","Exclu",
AK64="SAT","SAT",
AK64="SPARE-ISSUE","SPARE-ISSUE",
AK64="Fiber CAmtel","TRANS_FO_CAMTEL",
AK64="Fiber AOF","Fiber AOF",
AK64="Projet OCM (HUAWEI)","TRAVAUX-HUAWEI",
AK64="Projet OCM (NOKIA)","TRAVAUX-NOKIA",
AK64="ACCESS-ISSUE","ACCESS-ISSUE",
AK64="Projet OCM (ZTE, NOKIA, autres projets)","TRAVAUX OCM",
AK64="No root CAuse","No root cause",
AK64="ODU HS","PDH",
AK64="IP &amp; VLAN","PDH",
AK64="Warehouse HUAWEI","SPARE-ISSUE",
AK64="SPARE-HS","SPARE-ISSUE",
AK64="Power Telco","BSS",AK64="no impacts","no impacts"
),"")</f>
        <v>IHS</v>
      </c>
      <c r="AJ64" s="56" t="str" cm="1">
        <f t="array" ref="AJ64">IFERROR(_xlfn.IFS(
AK64="MPR ISSUE","TX ISSUE",
AK64="BSS Hardware Issue","RAN ISSUE",
AK64="Sites strategiques, MLL, Pylone, etc.","ENVTECH",
AK64="AKTIVCO DEFAUT GE &amp; POWER Cabinet","POWER ISSUE",
AK64="AKTIVCO Coupure ENEO &amp; Baisse de tension","POWER ISSUE",
AK64="Coupure ENEO &amp; Baisse de tension","POWER ISSUE",
AK64="Defaut GE &amp; POWER Cabinet","POWER ISSUE",
AK64="Sharing","POWER ISSUE",
AK64="Sites strategiques &amp; DataCenter","POWER ISSUE",
AK64="Exclu","Exclu",
AK64="SAT","TX ISSUE",
AK64="SPARE-ISSUE","SPARE-ISSUE",
AK64="Fiber CAmtel","TX ISSUE",
AK64="Fiber AOF","TX ISSUE",
AK64="Projet OCM (HUAWEI)","TRAVAUX-HUAWEI",
AK64="Projet OCM (NOKIA)","TRAVAUX -NOKIA",
AK64="ACCESS-ISSUE","ACCESS-ISSUE",
AK64="Projet OCM (ZTE, NOKIA, autres projets)","TRAVAUX OCM",
AK64="No root CAuse","No root cause",
AK64="ODU HS","TX ISSUE",
AK64="IP &amp; VLAN","TX ISSUE",
AK64="Warehouse HUAWEI","SPARE-ISSUE",
AK64="SPARE-HS","SPARE-ISSUE",
AK64="Power Telco","RAN ISSUE",AK64="no impacts","no impacts"
),"")</f>
        <v>POWER ISSUE</v>
      </c>
      <c r="AK64" s="81" t="s">
        <v>5330</v>
      </c>
      <c r="AL64" s="56" t="str" cm="1">
        <f t="array" ref="AL64">IFERROR(_xlfn.IFS(
AK64="MPR ISSUE","ACTIVE",
AK64="BSS Hardware Issue","ACTIVE",
AK64="Sites strategiques, MLL, Pylone, etc.","PASSIVE",
AK64="AKTIVCO DEFAUT GE &amp; POWER Cabinet","PASSIVE",
AK64="AKTIVCO Coupure ENEO &amp; Baisse de tension","PASSIVE",
AK64="Coupure ENEO &amp; Baisse de tension","PASSIVE",
AK64="Defaut GE &amp; POWER Cabinet","PASSIVE",
AK64="Sharing","PASSIVE",
AK64="Sites strategiques &amp; DataCenter","PASSIVE",
AK64="Exclu","Exclu",
AK64="SAT","ACTIVE",
AK64="SPARE-ISSUE","SPARE-ISSUE",
AK64="Fiber CAmtel","ACTIVE",
AK64="Fiber AOF","ACTIVE",
AK64="Projet OCM (HUAWEI)","PLANNED WORKS",
AK64="Projet OCM (NOKIA)","PLANNED WORKS",
AK64="ACCESS-ISSUE","ACCESS-ISSUE",
AK64="Projet OCM (ZTE, NOKIA, autres projets)","PLANNED WORKS",
AK64="No root CAuse","No root cause",
AK64="ODU HS","ACTIVE",
AK64="IP &amp; VLAN","ACTIVE",
AK64="Warehouse HUAWEI","SPARE-ISSUE",
AK64="SPARE-HS","SPARE-ISSUE",
AK64="Power Telco","ACTIVE", AK64="no impacts","no impacts"
),"")</f>
        <v>PASSIVE</v>
      </c>
      <c r="AM64" s="108" t="s">
        <v>5795</v>
      </c>
      <c r="AN64" s="117" t="s">
        <v>1738</v>
      </c>
      <c r="AP64" s="23" t="s">
        <v>5537</v>
      </c>
      <c r="AQ64" s="23" t="s">
        <v>5537</v>
      </c>
      <c r="AR64" s="7"/>
      <c r="AS64" s="6"/>
      <c r="AT64" s="7"/>
      <c r="AU64" s="3" t="s">
        <v>6339</v>
      </c>
      <c r="AV64" s="24" t="s">
        <v>5537</v>
      </c>
      <c r="AW64" s="24" t="s">
        <v>5537</v>
      </c>
      <c r="AX64" s="24" t="s">
        <v>5537</v>
      </c>
      <c r="AY64" s="24" t="s">
        <v>5882</v>
      </c>
      <c r="AZ64" s="24" t="s">
        <v>5537</v>
      </c>
      <c r="BA64" s="24" t="s">
        <v>5537</v>
      </c>
      <c r="BB64" s="24" t="s">
        <v>5537</v>
      </c>
      <c r="BC64" s="24" t="s">
        <v>5537</v>
      </c>
      <c r="BD64" s="24" t="s">
        <v>5537</v>
      </c>
      <c r="BE64" s="24" t="s">
        <v>5537</v>
      </c>
      <c r="BF64" s="24" t="s">
        <v>5537</v>
      </c>
      <c r="BG64" s="24" t="s">
        <v>5537</v>
      </c>
      <c r="BH64" s="24" t="s">
        <v>5537</v>
      </c>
      <c r="BI64" s="9" t="s">
        <v>5537</v>
      </c>
      <c r="BJ64" s="14"/>
      <c r="BK64" s="14" t="s">
        <v>5537</v>
      </c>
      <c r="BL64" s="14" t="str">
        <f>_xlfn.XLOOKUP(B64,'[4]cell downs 18042026 17h'!$B:$B,'[4]cell downs 18042026 17h'!$B:$B,"")</f>
        <v/>
      </c>
      <c r="BM64" s="14" t="str">
        <f>_xlfn.XLOOKUP(B64,'[5]Cells Huawei 19042026 15h'!$B:$B,'[5]Cells Huawei 19042026 15h'!$B:$B,"")</f>
        <v/>
      </c>
      <c r="BN64" s="9" t="str">
        <f>_xlfn.XLOOKUP(B64,'[6]cells down 19042026 9H40'!$B:$B,'[6]cells down 19042026 9H40'!$B:$B,"")</f>
        <v/>
      </c>
      <c r="BO64" s="9" t="s">
        <v>1738</v>
      </c>
      <c r="BP64" s="9" t="s">
        <v>302</v>
      </c>
    </row>
    <row r="65" spans="1:68" s="9" customFormat="1" x14ac:dyDescent="0.35">
      <c r="A65" s="1" t="s">
        <v>1955</v>
      </c>
      <c r="B65" s="8" t="s">
        <v>1956</v>
      </c>
      <c r="C65" s="3" t="str">
        <f>_xlfn.XLOOKUP(B65,'[1]daily break down'!$D:$D,'[1]daily break down'!$E:$E,"")</f>
        <v>OUEST</v>
      </c>
      <c r="D65" s="1" t="s">
        <v>11</v>
      </c>
      <c r="E65" s="1" t="s">
        <v>12</v>
      </c>
      <c r="F65" s="3" t="s">
        <v>102</v>
      </c>
      <c r="G65" s="1" t="s">
        <v>856</v>
      </c>
      <c r="H65" s="39" t="str">
        <f>_xlfn.XLOOKUP(B65,[2]CALCULATION!$B:$B,[2]CALCULATION!$H:$H,"")</f>
        <v>Huawei</v>
      </c>
      <c r="I65" s="34">
        <v>1.2989109187776264</v>
      </c>
      <c r="J65" s="34">
        <v>1.0252851472321387</v>
      </c>
      <c r="K65" s="34">
        <v>0</v>
      </c>
      <c r="L65" s="34">
        <v>0</v>
      </c>
      <c r="M65" s="34">
        <v>0</v>
      </c>
      <c r="N65" s="34">
        <v>0</v>
      </c>
      <c r="O65" s="34">
        <v>0</v>
      </c>
      <c r="P65" s="34">
        <v>0</v>
      </c>
      <c r="Q65" s="34">
        <v>0</v>
      </c>
      <c r="R65" s="34">
        <v>0.28973084726609649</v>
      </c>
      <c r="S65" s="109">
        <v>0.10683211912120148</v>
      </c>
      <c r="T65" s="109">
        <f>_xlfn.XLOOKUP(B65,'[3]Nur des jours'!$B:$B,'[3]Nur des jours'!$U:$U,"")</f>
        <v>0</v>
      </c>
      <c r="U65" s="109">
        <v>2.7767433432353683</v>
      </c>
      <c r="V65" s="109">
        <v>0</v>
      </c>
      <c r="W65" s="109">
        <v>0</v>
      </c>
      <c r="X65" s="109">
        <v>0</v>
      </c>
      <c r="Y65" s="109">
        <v>0</v>
      </c>
      <c r="Z65" s="109">
        <v>1.4413418542203502</v>
      </c>
      <c r="AA65" s="109">
        <v>0</v>
      </c>
      <c r="AB65" s="109">
        <v>0</v>
      </c>
      <c r="AC65" s="109">
        <v>17.941875592005083</v>
      </c>
      <c r="AD65" s="109">
        <v>22.898720636086374</v>
      </c>
      <c r="AE65" s="109">
        <v>10.249462807441081</v>
      </c>
      <c r="AF65" s="109">
        <v>10.249462807441081</v>
      </c>
      <c r="AG65" s="57" t="str">
        <f>_xlfn.XLOOKUP(B65,[3]CALCULATION!$B:$B,[3]CALCULATION!$M:$M,"")</f>
        <v>Operationnel</v>
      </c>
      <c r="AH65" s="57"/>
      <c r="AI65" s="56" t="str" cm="1">
        <f t="array" ref="AI65">IFERROR(_xlfn.IFS(
AK65="MPR ISSUE","PDH",
AK65="BSS Hardware Issue","BSS",
AK65="Sites strategiques, MLL, Pylone, etc.","ENVTECH",
AK65="AKTIVCO DEFAUT GE &amp; POWER Cabinet","AKTIVCO",
AK65="AKTIVCO Coupure ENEO &amp; Baisse de tension","AKTIVCO GRID ONLY",
AK65="Coupure ENEO &amp; Baisse de tension","IHS GRID ONLY",
AK65="Defaut GE &amp; POWER Cabinet","IHS",
AK65="Sharing","Partners",
AK65="Sites strategiques &amp; DataCenter","SST &amp; DC",
AK65="Exclu","Exclu",
AK65="SAT","SAT",
AK65="SPARE-ISSUE","SPARE-ISSUE",
AK65="Fiber CAmtel","TRANS_FO_CAMTEL",
AK65="Fiber AOF","Fiber AOF",
AK65="Projet OCM (HUAWEI)","TRAVAUX-HUAWEI",
AK65="Projet OCM (NOKIA)","TRAVAUX-NOKIA",
AK65="ACCESS-ISSUE","ACCESS-ISSUE",
AK65="Projet OCM (ZTE, NOKIA, autres projets)","TRAVAUX OCM",
AK65="No root CAuse","No root cause",
AK65="ODU HS","PDH",
AK65="IP &amp; VLAN","PDH",
AK65="Warehouse HUAWEI","SPARE-ISSUE",
AK65="SPARE-HS","SPARE-ISSUE",
AK65="Power Telco","BSS",AK65="no impacts","no impacts"
),"")</f>
        <v>SPARE-ISSUE</v>
      </c>
      <c r="AJ65" s="56" t="str" cm="1">
        <f t="array" ref="AJ65">IFERROR(_xlfn.IFS(
AK65="MPR ISSUE","TX ISSUE",
AK65="BSS Hardware Issue","RAN ISSUE",
AK65="Sites strategiques, MLL, Pylone, etc.","ENVTECH",
AK65="AKTIVCO DEFAUT GE &amp; POWER Cabinet","POWER ISSUE",
AK65="AKTIVCO Coupure ENEO &amp; Baisse de tension","POWER ISSUE",
AK65="Coupure ENEO &amp; Baisse de tension","POWER ISSUE",
AK65="Defaut GE &amp; POWER Cabinet","POWER ISSUE",
AK65="Sharing","POWER ISSUE",
AK65="Sites strategiques &amp; DataCenter","POWER ISSUE",
AK65="Exclu","Exclu",
AK65="SAT","TX ISSUE",
AK65="SPARE-ISSUE","SPARE-ISSUE",
AK65="Fiber CAmtel","TX ISSUE",
AK65="Fiber AOF","TX ISSUE",
AK65="Projet OCM (HUAWEI)","TRAVAUX-HUAWEI",
AK65="Projet OCM (NOKIA)","TRAVAUX -NOKIA",
AK65="ACCESS-ISSUE","ACCESS-ISSUE",
AK65="Projet OCM (ZTE, NOKIA, autres projets)","TRAVAUX OCM",
AK65="No root CAuse","No root cause",
AK65="ODU HS","TX ISSUE",
AK65="IP &amp; VLAN","TX ISSUE",
AK65="Warehouse HUAWEI","SPARE-ISSUE",
AK65="SPARE-HS","SPARE-ISSUE",
AK65="Power Telco","RAN ISSUE",AK65="no impacts","no impacts"
),"")</f>
        <v>SPARE-ISSUE</v>
      </c>
      <c r="AK65" s="81" t="s">
        <v>5354</v>
      </c>
      <c r="AL65" s="56" t="str" cm="1">
        <f t="array" ref="AL65">IFERROR(_xlfn.IFS(
AK65="MPR ISSUE","ACTIVE",
AK65="BSS Hardware Issue","ACTIVE",
AK65="Sites strategiques, MLL, Pylone, etc.","PASSIVE",
AK65="AKTIVCO DEFAUT GE &amp; POWER Cabinet","PASSIVE",
AK65="AKTIVCO Coupure ENEO &amp; Baisse de tension","PASSIVE",
AK65="Coupure ENEO &amp; Baisse de tension","PASSIVE",
AK65="Defaut GE &amp; POWER Cabinet","PASSIVE",
AK65="Sharing","PASSIVE",
AK65="Sites strategiques &amp; DataCenter","PASSIVE",
AK65="Exclu","Exclu",
AK65="SAT","ACTIVE",
AK65="SPARE-ISSUE","SPARE-ISSUE",
AK65="Fiber CAmtel","ACTIVE",
AK65="Fiber AOF","ACTIVE",
AK65="Projet OCM (HUAWEI)","PLANNED WORKS",
AK65="Projet OCM (NOKIA)","PLANNED WORKS",
AK65="ACCESS-ISSUE","ACCESS-ISSUE",
AK65="Projet OCM (ZTE, NOKIA, autres projets)","PLANNED WORKS",
AK65="No root CAuse","No root cause",
AK65="ODU HS","ACTIVE",
AK65="IP &amp; VLAN","ACTIVE",
AK65="Warehouse HUAWEI","SPARE-ISSUE",
AK65="SPARE-HS","SPARE-ISSUE",
AK65="Power Telco","ACTIVE", AK65="no impacts","no impacts"
),"")</f>
        <v>SPARE-ISSUE</v>
      </c>
      <c r="AM65" s="108" t="s">
        <v>5796</v>
      </c>
      <c r="AN65" s="117" t="s">
        <v>1956</v>
      </c>
      <c r="AP65" s="23" t="s">
        <v>5537</v>
      </c>
      <c r="AQ65" s="23" t="s">
        <v>5537</v>
      </c>
      <c r="AR65" s="7"/>
      <c r="AS65" s="6"/>
      <c r="AT65" s="7"/>
      <c r="AU65" s="3" t="s">
        <v>6340</v>
      </c>
      <c r="AV65" s="24" t="s">
        <v>5537</v>
      </c>
      <c r="AW65" s="24" t="s">
        <v>5537</v>
      </c>
      <c r="AX65" s="24" t="s">
        <v>5537</v>
      </c>
      <c r="AY65" s="24" t="s">
        <v>5537</v>
      </c>
      <c r="AZ65" s="24" t="s">
        <v>5537</v>
      </c>
      <c r="BA65" s="24" t="s">
        <v>5537</v>
      </c>
      <c r="BB65" s="24" t="s">
        <v>5537</v>
      </c>
      <c r="BC65" s="24" t="s">
        <v>5537</v>
      </c>
      <c r="BD65" s="24" t="s">
        <v>5537</v>
      </c>
      <c r="BE65" s="24" t="s">
        <v>6341</v>
      </c>
      <c r="BF65" s="24" t="s">
        <v>6342</v>
      </c>
      <c r="BG65" s="24" t="s">
        <v>5537</v>
      </c>
      <c r="BH65" s="24" t="s">
        <v>5537</v>
      </c>
      <c r="BI65" s="9" t="s">
        <v>5537</v>
      </c>
      <c r="BJ65" s="14"/>
      <c r="BK65" s="14" t="s">
        <v>5537</v>
      </c>
      <c r="BL65" s="14" t="str">
        <f>_xlfn.XLOOKUP(B65,'[4]cell downs 18042026 17h'!$B:$B,'[4]cell downs 18042026 17h'!$B:$B,"")</f>
        <v/>
      </c>
      <c r="BM65" s="14" t="str">
        <f>_xlfn.XLOOKUP(B65,'[5]Cells Huawei 19042026 15h'!$B:$B,'[5]Cells Huawei 19042026 15h'!$B:$B,"")</f>
        <v/>
      </c>
      <c r="BN65" s="9" t="str">
        <f>_xlfn.XLOOKUP(B65,'[6]cells down 19042026 9H40'!$B:$B,'[6]cells down 19042026 9H40'!$B:$B,"")</f>
        <v/>
      </c>
      <c r="BO65" s="9" t="s">
        <v>1956</v>
      </c>
      <c r="BP65" s="9" t="s">
        <v>12</v>
      </c>
    </row>
    <row r="66" spans="1:68" s="9" customFormat="1" ht="24" customHeight="1" x14ac:dyDescent="0.35">
      <c r="A66" s="107" t="s">
        <v>2315</v>
      </c>
      <c r="B66" s="8" t="s">
        <v>2316</v>
      </c>
      <c r="C66" s="3" t="str">
        <f>_xlfn.XLOOKUP(B66,'[1]daily break down'!$D:$D,'[1]daily break down'!$E:$E,"")</f>
        <v>Yaounde</v>
      </c>
      <c r="D66" s="1" t="s">
        <v>11</v>
      </c>
      <c r="E66" s="1" t="s">
        <v>12</v>
      </c>
      <c r="F66" s="3" t="s">
        <v>37</v>
      </c>
      <c r="G66" s="1" t="s">
        <v>38</v>
      </c>
      <c r="H66" s="41" t="str">
        <f>_xlfn.XLOOKUP(B66,[2]CALCULATION!$B:$B,[2]CALCULATION!$H:$H,"")</f>
        <v>ZTE</v>
      </c>
      <c r="I66" s="34">
        <v>6.3365179649176859</v>
      </c>
      <c r="J66" s="34">
        <v>9.2457045997380387</v>
      </c>
      <c r="K66" s="34">
        <v>9.2457045997380387</v>
      </c>
      <c r="L66" s="34">
        <v>9.2457045997380387</v>
      </c>
      <c r="M66" s="34">
        <v>9.2457045997380387</v>
      </c>
      <c r="N66" s="34">
        <v>7.6719194539327065</v>
      </c>
      <c r="O66" s="34">
        <v>9.2457045997380387</v>
      </c>
      <c r="P66" s="34">
        <v>7.4759654484594771</v>
      </c>
      <c r="Q66" s="34">
        <v>4.6432912996207545</v>
      </c>
      <c r="R66" s="34">
        <v>9.2457045997380387</v>
      </c>
      <c r="S66" s="109">
        <v>10.629189459896756</v>
      </c>
      <c r="T66" s="109">
        <f>_xlfn.XLOOKUP(B66,'[3]Nur des jours'!$B:$B,'[3]Nur des jours'!$U:$U,"")</f>
        <v>9.2457045997380387</v>
      </c>
      <c r="U66" s="109">
        <v>9.2457045997380387</v>
      </c>
      <c r="V66" s="109">
        <v>9.2457045997380387</v>
      </c>
      <c r="W66" s="109">
        <v>9.2457045997380387</v>
      </c>
      <c r="X66" s="109">
        <v>9.2457045997380387</v>
      </c>
      <c r="Y66" s="109">
        <v>5.7927620971769214</v>
      </c>
      <c r="Z66" s="109">
        <v>9.2457045997380387</v>
      </c>
      <c r="AA66" s="109">
        <v>9.2457045997380387</v>
      </c>
      <c r="AB66" s="109">
        <v>9.2457045997380387</v>
      </c>
      <c r="AC66" s="109">
        <v>0</v>
      </c>
      <c r="AD66" s="109">
        <v>0.57817244169718174</v>
      </c>
      <c r="AE66" s="109">
        <v>9.8715910031304155</v>
      </c>
      <c r="AF66" s="109">
        <v>9.8715910031304155</v>
      </c>
      <c r="AG66" s="57" t="str">
        <f>_xlfn.XLOOKUP(B66,[3]CALCULATION!$B:$B,[3]CALCULATION!$M:$M,"")</f>
        <v>Operationnel</v>
      </c>
      <c r="AH66" s="57"/>
      <c r="AI66" s="56" t="str" cm="1">
        <f t="array" ref="AI66">IFERROR(_xlfn.IFS(
AK66="MPR ISSUE","PDH",
AK66="BSS Hardware Issue","BSS",
AK66="Sites strategiques, MLL, Pylone, etc.","ENVTECH",
AK66="AKTIVCO DEFAUT GE &amp; POWER Cabinet","AKTIVCO",
AK66="AKTIVCO Coupure ENEO &amp; Baisse de tension","AKTIVCO GRID ONLY",
AK66="Coupure ENEO &amp; Baisse de tension","IHS GRID ONLY",
AK66="Defaut GE &amp; POWER Cabinet","IHS",
AK66="Sharing","Partners",
AK66="Sites strategiques &amp; DataCenter","SST &amp; DC",
AK66="Exclu","Exclu",
AK66="SAT","SAT",
AK66="SPARE-ISSUE","SPARE-ISSUE",
AK66="Fiber CAmtel","TRANS_FO_CAMTEL",
AK66="Fiber AOF","Fiber AOF",
AK66="Projet OCM (HUAWEI)","TRAVAUX-HUAWEI",
AK66="Projet OCM (NOKIA)","TRAVAUX-NOKIA",
AK66="ACCESS-ISSUE","ACCESS-ISSUE",
AK66="Projet OCM (ZTE, NOKIA, autres projets)","TRAVAUX OCM",
AK66="No root CAuse","No root cause",
AK66="ODU HS","PDH",
AK66="IP &amp; VLAN","PDH",
AK66="Warehouse HUAWEI","SPARE-ISSUE",
AK66="SPARE-HS","SPARE-ISSUE",
AK66="Power Telco","BSS",AK66="no impacts","no impacts"
),"")</f>
        <v>IHS</v>
      </c>
      <c r="AJ66" s="56" t="str" cm="1">
        <f t="array" ref="AJ66">IFERROR(_xlfn.IFS(
AK66="MPR ISSUE","TX ISSUE",
AK66="BSS Hardware Issue","RAN ISSUE",
AK66="Sites strategiques, MLL, Pylone, etc.","ENVTECH",
AK66="AKTIVCO DEFAUT GE &amp; POWER Cabinet","POWER ISSUE",
AK66="AKTIVCO Coupure ENEO &amp; Baisse de tension","POWER ISSUE",
AK66="Coupure ENEO &amp; Baisse de tension","POWER ISSUE",
AK66="Defaut GE &amp; POWER Cabinet","POWER ISSUE",
AK66="Sharing","POWER ISSUE",
AK66="Sites strategiques &amp; DataCenter","POWER ISSUE",
AK66="Exclu","Exclu",
AK66="SAT","TX ISSUE",
AK66="SPARE-ISSUE","SPARE-ISSUE",
AK66="Fiber CAmtel","TX ISSUE",
AK66="Fiber AOF","TX ISSUE",
AK66="Projet OCM (HUAWEI)","TRAVAUX-HUAWEI",
AK66="Projet OCM (NOKIA)","TRAVAUX -NOKIA",
AK66="ACCESS-ISSUE","ACCESS-ISSUE",
AK66="Projet OCM (ZTE, NOKIA, autres projets)","TRAVAUX OCM",
AK66="No root CAuse","No root cause",
AK66="ODU HS","TX ISSUE",
AK66="IP &amp; VLAN","TX ISSUE",
AK66="Warehouse HUAWEI","SPARE-ISSUE",
AK66="SPARE-HS","SPARE-ISSUE",
AK66="Power Telco","RAN ISSUE",AK66="no impacts","no impacts"
),"")</f>
        <v>POWER ISSUE</v>
      </c>
      <c r="AK66" s="81" t="s">
        <v>5330</v>
      </c>
      <c r="AL66" s="56" t="str" cm="1">
        <f t="array" ref="AL66">IFERROR(_xlfn.IFS(
AK66="MPR ISSUE","ACTIVE",
AK66="BSS Hardware Issue","ACTIVE",
AK66="Sites strategiques, MLL, Pylone, etc.","PASSIVE",
AK66="AKTIVCO DEFAUT GE &amp; POWER Cabinet","PASSIVE",
AK66="AKTIVCO Coupure ENEO &amp; Baisse de tension","PASSIVE",
AK66="Coupure ENEO &amp; Baisse de tension","PASSIVE",
AK66="Defaut GE &amp; POWER Cabinet","PASSIVE",
AK66="Sharing","PASSIVE",
AK66="Sites strategiques &amp; DataCenter","PASSIVE",
AK66="Exclu","Exclu",
AK66="SAT","ACTIVE",
AK66="SPARE-ISSUE","SPARE-ISSUE",
AK66="Fiber CAmtel","ACTIVE",
AK66="Fiber AOF","ACTIVE",
AK66="Projet OCM (HUAWEI)","PLANNED WORKS",
AK66="Projet OCM (NOKIA)","PLANNED WORKS",
AK66="ACCESS-ISSUE","ACCESS-ISSUE",
AK66="Projet OCM (ZTE, NOKIA, autres projets)","PLANNED WORKS",
AK66="No root CAuse","No root cause",
AK66="ODU HS","ACTIVE",
AK66="IP &amp; VLAN","ACTIVE",
AK66="Warehouse HUAWEI","SPARE-ISSUE",
AK66="SPARE-HS","SPARE-ISSUE",
AK66="Power Telco","ACTIVE", AK66="no impacts","no impacts"
),"")</f>
        <v>PASSIVE</v>
      </c>
      <c r="AM66" s="117" t="s">
        <v>6061</v>
      </c>
      <c r="AN66" s="117" t="s">
        <v>2316</v>
      </c>
      <c r="AP66" s="23" t="s">
        <v>5537</v>
      </c>
      <c r="AQ66" s="23" t="s">
        <v>5537</v>
      </c>
      <c r="AR66" s="7"/>
      <c r="AS66" s="6"/>
      <c r="AT66" s="7"/>
      <c r="AU66" s="3" t="s">
        <v>5537</v>
      </c>
      <c r="AV66" s="24" t="s">
        <v>5537</v>
      </c>
      <c r="AW66" s="24" t="s">
        <v>5537</v>
      </c>
      <c r="AX66" s="24" t="s">
        <v>5537</v>
      </c>
      <c r="AY66" s="24" t="s">
        <v>5537</v>
      </c>
      <c r="AZ66" s="24" t="s">
        <v>5537</v>
      </c>
      <c r="BA66" s="24" t="s">
        <v>5537</v>
      </c>
      <c r="BB66" s="24" t="s">
        <v>5537</v>
      </c>
      <c r="BC66" s="24" t="s">
        <v>5537</v>
      </c>
      <c r="BD66" s="24" t="s">
        <v>5537</v>
      </c>
      <c r="BE66" s="24" t="s">
        <v>5537</v>
      </c>
      <c r="BF66" s="24" t="s">
        <v>5537</v>
      </c>
      <c r="BG66" s="24" t="s">
        <v>5537</v>
      </c>
      <c r="BH66" s="24" t="s">
        <v>5537</v>
      </c>
      <c r="BI66" s="9" t="s">
        <v>6343</v>
      </c>
      <c r="BJ66" s="14"/>
      <c r="BK66" s="14" t="s">
        <v>2316</v>
      </c>
      <c r="BL66" s="14" t="str">
        <f>_xlfn.XLOOKUP(B66,'[4]cell downs 18042026 17h'!$B:$B,'[4]cell downs 18042026 17h'!$B:$B,"")</f>
        <v/>
      </c>
      <c r="BM66" s="14" t="str">
        <f>_xlfn.XLOOKUP(B66,'[5]Cells Huawei 19042026 15h'!$B:$B,'[5]Cells Huawei 19042026 15h'!$B:$B,"")</f>
        <v/>
      </c>
      <c r="BN66" s="9" t="str">
        <f>_xlfn.XLOOKUP(B66,'[6]cells down 19042026 9H40'!$B:$B,'[6]cells down 19042026 9H40'!$B:$B,"")</f>
        <v>CTR_049</v>
      </c>
      <c r="BO66" s="9" t="s">
        <v>2316</v>
      </c>
      <c r="BP66" s="9" t="s">
        <v>154</v>
      </c>
    </row>
    <row r="67" spans="1:68" s="9" customFormat="1" x14ac:dyDescent="0.35">
      <c r="A67" s="22" t="s">
        <v>4807</v>
      </c>
      <c r="B67" s="8" t="s">
        <v>4808</v>
      </c>
      <c r="C67" s="3" t="str">
        <f>_xlfn.XLOOKUP(B67,'[1]daily break down'!$D:$D,'[1]daily break down'!$E:$E,"")</f>
        <v>Yaounde</v>
      </c>
      <c r="D67" s="1" t="s">
        <v>11</v>
      </c>
      <c r="E67" s="1" t="s">
        <v>145</v>
      </c>
      <c r="F67" s="3" t="s">
        <v>37</v>
      </c>
      <c r="G67" s="1" t="s">
        <v>38</v>
      </c>
      <c r="H67" s="41" t="str">
        <f>_xlfn.XLOOKUP(B67,[2]CALCULATION!$B:$B,[2]CALCULATION!$H:$H,"")</f>
        <v>ZTE</v>
      </c>
      <c r="I67" s="34">
        <v>11.589911623619923</v>
      </c>
      <c r="J67" s="34">
        <v>8.7859876210288412</v>
      </c>
      <c r="K67" s="34">
        <v>9.2457045997380387</v>
      </c>
      <c r="L67" s="34">
        <v>9.2457045997380387</v>
      </c>
      <c r="M67" s="34">
        <v>12.673802838203024</v>
      </c>
      <c r="N67" s="34">
        <v>5.6496534287581364</v>
      </c>
      <c r="O67" s="34">
        <v>9.2457045997380387</v>
      </c>
      <c r="P67" s="34">
        <v>9.2457045997380387</v>
      </c>
      <c r="Q67" s="34">
        <v>6.7088608949499626</v>
      </c>
      <c r="R67" s="34">
        <v>10.536268701863124</v>
      </c>
      <c r="S67" s="109">
        <v>9.2457045997380387</v>
      </c>
      <c r="T67" s="109">
        <f>_xlfn.XLOOKUP(B67,'[3]Nur des jours'!$B:$B,'[3]Nur des jours'!$U:$U,"")</f>
        <v>13.868556899607057</v>
      </c>
      <c r="U67" s="109">
        <v>13.868556899607057</v>
      </c>
      <c r="V67" s="109">
        <v>13.868556899607057</v>
      </c>
      <c r="W67" s="109">
        <v>13.868556899607057</v>
      </c>
      <c r="X67" s="109">
        <v>13.868556899607057</v>
      </c>
      <c r="Y67" s="109">
        <v>48.050126557715743</v>
      </c>
      <c r="Z67" s="109">
        <v>9.2457045997380387</v>
      </c>
      <c r="AA67" s="109">
        <v>9.2457045997380387</v>
      </c>
      <c r="AB67" s="109">
        <v>15.111269486606572</v>
      </c>
      <c r="AC67" s="109">
        <v>3.7613555067963182</v>
      </c>
      <c r="AD67" s="109">
        <v>0</v>
      </c>
      <c r="AE67" s="109">
        <v>9.7828258183447332</v>
      </c>
      <c r="AF67" s="109">
        <v>9.7828258183447332</v>
      </c>
      <c r="AG67" s="57" t="str">
        <f>_xlfn.XLOOKUP(B67,[3]CALCULATION!$B:$B,[3]CALCULATION!$M:$M,"")</f>
        <v>Operationnel</v>
      </c>
      <c r="AH67" s="57"/>
      <c r="AI67" s="56" t="str" cm="1">
        <f t="array" ref="AI67">IFERROR(_xlfn.IFS(
AK67="MPR ISSUE","PDH",
AK67="BSS Hardware Issue","BSS",
AK67="Sites strategiques, MLL, Pylone, etc.","ENVTECH",
AK67="AKTIVCO DEFAUT GE &amp; POWER Cabinet","AKTIVCO",
AK67="AKTIVCO Coupure ENEO &amp; Baisse de tension","AKTIVCO GRID ONLY",
AK67="Coupure ENEO &amp; Baisse de tension","IHS GRID ONLY",
AK67="Defaut GE &amp; POWER Cabinet","IHS",
AK67="Sharing","Partners",
AK67="Sites strategiques &amp; DataCenter","SST &amp; DC",
AK67="Exclu","Exclu",
AK67="SAT","SAT",
AK67="SPARE-ISSUE","SPARE-ISSUE",
AK67="Fiber CAmtel","TRANS_FO_CAMTEL",
AK67="Fiber AOF","Fiber AOF",
AK67="Projet OCM (HUAWEI)","TRAVAUX-HUAWEI",
AK67="Projet OCM (NOKIA)","TRAVAUX-NOKIA",
AK67="ACCESS-ISSUE","ACCESS-ISSUE",
AK67="Projet OCM (ZTE, NOKIA, autres projets)","TRAVAUX OCM",
AK67="No root CAuse","No root cause",
AK67="ODU HS","PDH",
AK67="IP &amp; VLAN","PDH",
AK67="Warehouse HUAWEI","SPARE-ISSUE",
AK67="SPARE-HS","SPARE-ISSUE",
AK67="Power Telco","BSS",AK67="no impacts","no impacts"
),"")</f>
        <v>BSS</v>
      </c>
      <c r="AJ67" s="56" t="str" cm="1">
        <f t="array" ref="AJ67">IFERROR(_xlfn.IFS(
AK67="MPR ISSUE","TX ISSUE",
AK67="BSS Hardware Issue","RAN ISSUE",
AK67="Sites strategiques, MLL, Pylone, etc.","ENVTECH",
AK67="AKTIVCO DEFAUT GE &amp; POWER Cabinet","POWER ISSUE",
AK67="AKTIVCO Coupure ENEO &amp; Baisse de tension","POWER ISSUE",
AK67="Coupure ENEO &amp; Baisse de tension","POWER ISSUE",
AK67="Defaut GE &amp; POWER Cabinet","POWER ISSUE",
AK67="Sharing","POWER ISSUE",
AK67="Sites strategiques &amp; DataCenter","POWER ISSUE",
AK67="Exclu","Exclu",
AK67="SAT","TX ISSUE",
AK67="SPARE-ISSUE","SPARE-ISSUE",
AK67="Fiber CAmtel","TX ISSUE",
AK67="Fiber AOF","TX ISSUE",
AK67="Projet OCM (HUAWEI)","TRAVAUX-HUAWEI",
AK67="Projet OCM (NOKIA)","TRAVAUX -NOKIA",
AK67="ACCESS-ISSUE","ACCESS-ISSUE",
AK67="Projet OCM (ZTE, NOKIA, autres projets)","TRAVAUX OCM",
AK67="No root CAuse","No root cause",
AK67="ODU HS","TX ISSUE",
AK67="IP &amp; VLAN","TX ISSUE",
AK67="Warehouse HUAWEI","SPARE-ISSUE",
AK67="SPARE-HS","SPARE-ISSUE",
AK67="Power Telco","RAN ISSUE",AK67="no impacts","no impacts"
),"")</f>
        <v>RAN ISSUE</v>
      </c>
      <c r="AK67" s="81" t="s">
        <v>5320</v>
      </c>
      <c r="AL67" s="56" t="str" cm="1">
        <f t="array" ref="AL67">IFERROR(_xlfn.IFS(
AK67="MPR ISSUE","ACTIVE",
AK67="BSS Hardware Issue","ACTIVE",
AK67="Sites strategiques, MLL, Pylone, etc.","PASSIVE",
AK67="AKTIVCO DEFAUT GE &amp; POWER Cabinet","PASSIVE",
AK67="AKTIVCO Coupure ENEO &amp; Baisse de tension","PASSIVE",
AK67="Coupure ENEO &amp; Baisse de tension","PASSIVE",
AK67="Defaut GE &amp; POWER Cabinet","PASSIVE",
AK67="Sharing","PASSIVE",
AK67="Sites strategiques &amp; DataCenter","PASSIVE",
AK67="Exclu","Exclu",
AK67="SAT","ACTIVE",
AK67="SPARE-ISSUE","SPARE-ISSUE",
AK67="Fiber CAmtel","ACTIVE",
AK67="Fiber AOF","ACTIVE",
AK67="Projet OCM (HUAWEI)","PLANNED WORKS",
AK67="Projet OCM (NOKIA)","PLANNED WORKS",
AK67="ACCESS-ISSUE","ACCESS-ISSUE",
AK67="Projet OCM (ZTE, NOKIA, autres projets)","PLANNED WORKS",
AK67="No root CAuse","No root cause",
AK67="ODU HS","ACTIVE",
AK67="IP &amp; VLAN","ACTIVE",
AK67="Warehouse HUAWEI","SPARE-ISSUE",
AK67="SPARE-HS","SPARE-ISSUE",
AK67="Power Telco","ACTIVE", AK67="no impacts","no impacts"
),"")</f>
        <v>ACTIVE</v>
      </c>
      <c r="AM67" s="108" t="s">
        <v>6074</v>
      </c>
      <c r="AN67" s="117" t="s">
        <v>4808</v>
      </c>
      <c r="AP67" s="23" t="s">
        <v>5537</v>
      </c>
      <c r="AQ67" s="23" t="s">
        <v>5537</v>
      </c>
      <c r="AR67" s="7"/>
      <c r="AS67" s="6"/>
      <c r="AT67" s="7"/>
      <c r="AU67" s="3" t="s">
        <v>5537</v>
      </c>
      <c r="AV67" s="24" t="s">
        <v>5537</v>
      </c>
      <c r="AW67" s="24" t="s">
        <v>5537</v>
      </c>
      <c r="AX67" s="24" t="s">
        <v>5537</v>
      </c>
      <c r="AY67" s="24" t="s">
        <v>5537</v>
      </c>
      <c r="AZ67" s="24" t="s">
        <v>5537</v>
      </c>
      <c r="BA67" s="24" t="s">
        <v>5537</v>
      </c>
      <c r="BB67" s="24" t="s">
        <v>5537</v>
      </c>
      <c r="BC67" s="24" t="s">
        <v>5537</v>
      </c>
      <c r="BD67" s="24" t="s">
        <v>5537</v>
      </c>
      <c r="BE67" s="24" t="s">
        <v>5537</v>
      </c>
      <c r="BF67" s="24" t="s">
        <v>5537</v>
      </c>
      <c r="BG67" s="24" t="s">
        <v>5537</v>
      </c>
      <c r="BH67" s="24" t="s">
        <v>5537</v>
      </c>
      <c r="BI67" s="9" t="s">
        <v>5537</v>
      </c>
      <c r="BJ67" s="14"/>
      <c r="BK67" s="14" t="s">
        <v>5537</v>
      </c>
      <c r="BL67" s="14" t="str">
        <f>_xlfn.XLOOKUP(B67,'[4]cell downs 18042026 17h'!$B:$B,'[4]cell downs 18042026 17h'!$B:$B,"")</f>
        <v/>
      </c>
      <c r="BM67" s="14" t="str">
        <f>_xlfn.XLOOKUP(B67,'[5]Cells Huawei 19042026 15h'!$B:$B,'[5]Cells Huawei 19042026 15h'!$B:$B,"")</f>
        <v/>
      </c>
      <c r="BN67" s="9" t="str">
        <f>_xlfn.XLOOKUP(B67,'[6]cells down 19042026 9H40'!$B:$B,'[6]cells down 19042026 9H40'!$B:$B,"")</f>
        <v>CTR_197</v>
      </c>
      <c r="BO67" s="9" t="s">
        <v>4808</v>
      </c>
      <c r="BP67" s="9" t="s">
        <v>318</v>
      </c>
    </row>
    <row r="68" spans="1:68" s="9" customFormat="1" x14ac:dyDescent="0.35">
      <c r="A68" s="1" t="s">
        <v>384</v>
      </c>
      <c r="B68" s="1" t="s">
        <v>385</v>
      </c>
      <c r="C68" s="3" t="str">
        <f>_xlfn.XLOOKUP(B68,'[1]daily break down'!$D:$D,'[1]daily break down'!$E:$E,"")</f>
        <v>NORD</v>
      </c>
      <c r="D68" s="1" t="s">
        <v>11</v>
      </c>
      <c r="E68" s="1" t="s">
        <v>154</v>
      </c>
      <c r="F68" s="3" t="s">
        <v>23</v>
      </c>
      <c r="G68" s="1" t="s">
        <v>386</v>
      </c>
      <c r="H68" s="40" t="str">
        <f>_xlfn.XLOOKUP(B68,[2]CALCULATION!$B:$B,[2]CALCULATION!$H:$H,"")</f>
        <v>NOKIA</v>
      </c>
      <c r="I68" s="34">
        <v>4.6228522998690194</v>
      </c>
      <c r="J68" s="34">
        <v>4.6228522998690194</v>
      </c>
      <c r="K68" s="34">
        <v>4.6228522998690194</v>
      </c>
      <c r="L68" s="34">
        <v>4.6228522998690194</v>
      </c>
      <c r="M68" s="34">
        <v>9.2457045997380387</v>
      </c>
      <c r="N68" s="34">
        <v>9.2457045997380387</v>
      </c>
      <c r="O68" s="34">
        <v>9.2457045997380387</v>
      </c>
      <c r="P68" s="34">
        <v>9.2457045997380387</v>
      </c>
      <c r="Q68" s="34">
        <v>9.2457045997380387</v>
      </c>
      <c r="R68" s="34">
        <v>9.2457045997380387</v>
      </c>
      <c r="S68" s="109">
        <v>9.2457045997380387</v>
      </c>
      <c r="T68" s="109">
        <f>_xlfn.XLOOKUP(B68,'[3]Nur des jours'!$B:$B,'[3]Nur des jours'!$U:$U,"")</f>
        <v>9.2457045997380387</v>
      </c>
      <c r="U68" s="109">
        <v>9.2457045997380387</v>
      </c>
      <c r="V68" s="109">
        <v>9.2457045997380387</v>
      </c>
      <c r="W68" s="109">
        <v>9.2457045997380387</v>
      </c>
      <c r="X68" s="109">
        <v>9.2457045997380387</v>
      </c>
      <c r="Y68" s="109">
        <v>9.2457045997380387</v>
      </c>
      <c r="Z68" s="109">
        <v>9.2457045997380387</v>
      </c>
      <c r="AA68" s="109">
        <v>9.2457045997380387</v>
      </c>
      <c r="AB68" s="109">
        <v>9.2457045997380387</v>
      </c>
      <c r="AC68" s="109">
        <v>0</v>
      </c>
      <c r="AD68" s="109">
        <v>27.540622418066651</v>
      </c>
      <c r="AE68" s="109">
        <v>9.2457045997380387</v>
      </c>
      <c r="AF68" s="109">
        <v>9.2457045997380387</v>
      </c>
      <c r="AG68" s="57" t="str">
        <f>_xlfn.XLOOKUP(B68,[3]CALCULATION!$B:$B,[3]CALCULATION!$M:$M,"")</f>
        <v>EXCLU</v>
      </c>
      <c r="AH68" s="57"/>
      <c r="AI68" s="56" t="str" cm="1">
        <f t="array" ref="AI68">IFERROR(_xlfn.IFS(
AK68="MPR ISSUE","PDH",
AK68="BSS Hardware Issue","BSS",
AK68="Sites strategiques, MLL, Pylone, etc.","ENVTECH",
AK68="AKTIVCO DEFAUT GE &amp; POWER Cabinet","AKTIVCO",
AK68="AKTIVCO Coupure ENEO &amp; Baisse de tension","AKTIVCO GRID ONLY",
AK68="Coupure ENEO &amp; Baisse de tension","IHS GRID ONLY",
AK68="Defaut GE &amp; POWER Cabinet","IHS",
AK68="Sharing","Partners",
AK68="Sites strategiques &amp; DataCenter","SST &amp; DC",
AK68="Exclu","Exclu",
AK68="SAT","SAT",
AK68="SPARE-ISSUE","SPARE-ISSUE",
AK68="Fiber CAmtel","TRANS_FO_CAMTEL",
AK68="Fiber AOF","Fiber AOF",
AK68="Projet OCM (HUAWEI)","TRAVAUX-HUAWEI",
AK68="Projet OCM (NOKIA)","TRAVAUX-NOKIA",
AK68="ACCESS-ISSUE","ACCESS-ISSUE",
AK68="Projet OCM (ZTE, NOKIA, autres projets)","TRAVAUX OCM",
AK68="No root CAuse","No root cause",
AK68="ODU HS","PDH",
AK68="IP &amp; VLAN","PDH",
AK68="Warehouse HUAWEI","SPARE-ISSUE",
AK68="SPARE-HS","SPARE-ISSUE",
AK68="Power Telco","BSS",AK68="no impacts","no impacts"
),"")</f>
        <v>Exclu</v>
      </c>
      <c r="AJ68" s="56" t="str" cm="1">
        <f t="array" ref="AJ68">IFERROR(_xlfn.IFS(
AK68="MPR ISSUE","TX ISSUE",
AK68="BSS Hardware Issue","RAN ISSUE",
AK68="Sites strategiques, MLL, Pylone, etc.","ENVTECH",
AK68="AKTIVCO DEFAUT GE &amp; POWER Cabinet","POWER ISSUE",
AK68="AKTIVCO Coupure ENEO &amp; Baisse de tension","POWER ISSUE",
AK68="Coupure ENEO &amp; Baisse de tension","POWER ISSUE",
AK68="Defaut GE &amp; POWER Cabinet","POWER ISSUE",
AK68="Sharing","POWER ISSUE",
AK68="Sites strategiques &amp; DataCenter","POWER ISSUE",
AK68="Exclu","Exclu",
AK68="SAT","TX ISSUE",
AK68="SPARE-ISSUE","SPARE-ISSUE",
AK68="Fiber CAmtel","TX ISSUE",
AK68="Fiber AOF","TX ISSUE",
AK68="Projet OCM (HUAWEI)","TRAVAUX-HUAWEI",
AK68="Projet OCM (NOKIA)","TRAVAUX -NOKIA",
AK68="ACCESS-ISSUE","ACCESS-ISSUE",
AK68="Projet OCM (ZTE, NOKIA, autres projets)","TRAVAUX OCM",
AK68="No root CAuse","No root cause",
AK68="ODU HS","TX ISSUE",
AK68="IP &amp; VLAN","TX ISSUE",
AK68="Warehouse HUAWEI","SPARE-ISSUE",
AK68="SPARE-HS","SPARE-ISSUE",
AK68="Power Telco","RAN ISSUE",AK68="no impacts","no impacts"
),"")</f>
        <v>Exclu</v>
      </c>
      <c r="AK68" s="81" t="s">
        <v>5559</v>
      </c>
      <c r="AL68" s="56" t="str" cm="1">
        <f t="array" ref="AL68">IFERROR(_xlfn.IFS(
AK68="MPR ISSUE","ACTIVE",
AK68="BSS Hardware Issue","ACTIVE",
AK68="Sites strategiques, MLL, Pylone, etc.","PASSIVE",
AK68="AKTIVCO DEFAUT GE &amp; POWER Cabinet","PASSIVE",
AK68="AKTIVCO Coupure ENEO &amp; Baisse de tension","PASSIVE",
AK68="Coupure ENEO &amp; Baisse de tension","PASSIVE",
AK68="Defaut GE &amp; POWER Cabinet","PASSIVE",
AK68="Sharing","PASSIVE",
AK68="Sites strategiques &amp; DataCenter","PASSIVE",
AK68="Exclu","Exclu",
AK68="SAT","ACTIVE",
AK68="SPARE-ISSUE","SPARE-ISSUE",
AK68="Fiber CAmtel","ACTIVE",
AK68="Fiber AOF","ACTIVE",
AK68="Projet OCM (HUAWEI)","PLANNED WORKS",
AK68="Projet OCM (NOKIA)","PLANNED WORKS",
AK68="ACCESS-ISSUE","ACCESS-ISSUE",
AK68="Projet OCM (ZTE, NOKIA, autres projets)","PLANNED WORKS",
AK68="No root CAuse","No root cause",
AK68="ODU HS","ACTIVE",
AK68="IP &amp; VLAN","ACTIVE",
AK68="Warehouse HUAWEI","SPARE-ISSUE",
AK68="SPARE-HS","SPARE-ISSUE",
AK68="Power Telco","ACTIVE", AK68="no impacts","no impacts"
),"")</f>
        <v>Exclu</v>
      </c>
      <c r="AM68" s="108" t="s">
        <v>5537</v>
      </c>
      <c r="AN68" s="117" t="s">
        <v>385</v>
      </c>
      <c r="AP68" s="23" t="s">
        <v>5537</v>
      </c>
      <c r="AQ68" s="23" t="s">
        <v>6231</v>
      </c>
      <c r="AR68" s="7"/>
      <c r="AS68" s="6"/>
      <c r="AT68" s="7"/>
      <c r="AU68" s="3" t="s">
        <v>5537</v>
      </c>
      <c r="AV68" s="24" t="s">
        <v>5537</v>
      </c>
      <c r="AW68" s="24" t="s">
        <v>5537</v>
      </c>
      <c r="AX68" s="24" t="s">
        <v>5537</v>
      </c>
      <c r="AY68" s="24" t="s">
        <v>5537</v>
      </c>
      <c r="AZ68" s="24" t="s">
        <v>5537</v>
      </c>
      <c r="BA68" s="24" t="s">
        <v>5537</v>
      </c>
      <c r="BB68" s="24" t="s">
        <v>5537</v>
      </c>
      <c r="BC68" s="24" t="s">
        <v>5537</v>
      </c>
      <c r="BD68" s="24" t="s">
        <v>5537</v>
      </c>
      <c r="BE68" s="24" t="s">
        <v>5537</v>
      </c>
      <c r="BF68" s="24" t="s">
        <v>5537</v>
      </c>
      <c r="BG68" s="24" t="s">
        <v>5537</v>
      </c>
      <c r="BH68" s="24" t="s">
        <v>5537</v>
      </c>
      <c r="BI68" s="9" t="s">
        <v>5537</v>
      </c>
      <c r="BJ68" s="14"/>
      <c r="BK68" s="14" t="s">
        <v>5537</v>
      </c>
      <c r="BL68" s="14" t="str">
        <f>_xlfn.XLOOKUP(B68,'[4]cell downs 18042026 17h'!$B:$B,'[4]cell downs 18042026 17h'!$B:$B,"")</f>
        <v>NRD_110</v>
      </c>
      <c r="BM68" s="14" t="str">
        <f>_xlfn.XLOOKUP(B68,'[5]Cells Huawei 19042026 15h'!$B:$B,'[5]Cells Huawei 19042026 15h'!$B:$B,"")</f>
        <v/>
      </c>
      <c r="BN68" s="9" t="str">
        <f>_xlfn.XLOOKUP(B68,'[6]cells down 19042026 9H40'!$B:$B,'[6]cells down 19042026 9H40'!$B:$B,"")</f>
        <v/>
      </c>
      <c r="BO68" s="9" t="s">
        <v>385</v>
      </c>
      <c r="BP68" s="9" t="s">
        <v>5537</v>
      </c>
    </row>
    <row r="69" spans="1:68" s="9" customFormat="1" ht="21.5" customHeight="1" x14ac:dyDescent="0.35">
      <c r="A69" s="1" t="s">
        <v>1965</v>
      </c>
      <c r="B69" s="8" t="s">
        <v>1966</v>
      </c>
      <c r="C69" s="3" t="str">
        <f>_xlfn.XLOOKUP(B69,'[1]daily break down'!$D:$D,'[1]daily break down'!$E:$E,"")</f>
        <v>Douala</v>
      </c>
      <c r="D69" s="1" t="s">
        <v>5522</v>
      </c>
      <c r="E69" s="1"/>
      <c r="F69" s="3" t="s">
        <v>31</v>
      </c>
      <c r="G69" s="1" t="s">
        <v>32</v>
      </c>
      <c r="H69" s="41" t="str">
        <f>_xlfn.XLOOKUP(B69,[2]CALCULATION!$B:$B,[2]CALCULATION!$H:$H,"")</f>
        <v>ZTE</v>
      </c>
      <c r="I69" s="34">
        <v>9.2457045997380387</v>
      </c>
      <c r="J69" s="34">
        <v>9.2457045997380387</v>
      </c>
      <c r="K69" s="34">
        <v>9.2457045997380387</v>
      </c>
      <c r="L69" s="34">
        <v>9.2457045997380387</v>
      </c>
      <c r="M69" s="34">
        <v>9.2457045997380387</v>
      </c>
      <c r="N69" s="34">
        <v>9.2457045997380387</v>
      </c>
      <c r="O69" s="34">
        <v>9.2457045997380387</v>
      </c>
      <c r="P69" s="34">
        <v>9.2457045997380387</v>
      </c>
      <c r="Q69" s="34">
        <v>9.2457045997380387</v>
      </c>
      <c r="R69" s="34">
        <v>9.2457045997380387</v>
      </c>
      <c r="S69" s="109">
        <v>9.2457045997380387</v>
      </c>
      <c r="T69" s="109">
        <f>_xlfn.XLOOKUP(B69,'[3]Nur des jours'!$B:$B,'[3]Nur des jours'!$U:$U,"")</f>
        <v>20.494698701320942</v>
      </c>
      <c r="U69" s="109">
        <v>9.2457045997380387</v>
      </c>
      <c r="V69" s="109">
        <v>9.2457045997380387</v>
      </c>
      <c r="W69" s="109">
        <v>20.494698701320942</v>
      </c>
      <c r="X69" s="109">
        <v>0.71957406979365524</v>
      </c>
      <c r="Y69" s="109">
        <v>8.2347053502381318</v>
      </c>
      <c r="Z69" s="109">
        <v>9.2457045997380387</v>
      </c>
      <c r="AA69" s="109">
        <v>9.2457045997380387</v>
      </c>
      <c r="AB69" s="109">
        <v>9.2457045997380387</v>
      </c>
      <c r="AC69" s="109">
        <v>0</v>
      </c>
      <c r="AD69" s="109">
        <v>27.540622418066651</v>
      </c>
      <c r="AE69" s="109">
        <v>9.2457045997380387</v>
      </c>
      <c r="AF69" s="109">
        <v>9.2457045997380387</v>
      </c>
      <c r="AG69" s="57" t="str">
        <f>_xlfn.XLOOKUP(B69,[3]CALCULATION!$B:$B,[3]CALCULATION!$M:$M,"")</f>
        <v>Operationnel</v>
      </c>
      <c r="AH69" s="57"/>
      <c r="AI69" s="56" t="str" cm="1">
        <f t="array" ref="AI69">IFERROR(_xlfn.IFS(
AK69="MPR ISSUE","PDH",
AK69="BSS Hardware Issue","BSS",
AK69="Sites strategiques, MLL, Pylone, etc.","ENVTECH",
AK69="AKTIVCO DEFAUT GE &amp; POWER Cabinet","AKTIVCO",
AK69="AKTIVCO Coupure ENEO &amp; Baisse de tension","AKTIVCO GRID ONLY",
AK69="Coupure ENEO &amp; Baisse de tension","IHS GRID ONLY",
AK69="Defaut GE &amp; POWER Cabinet","IHS",
AK69="Sharing","Partners",
AK69="Sites strategiques &amp; DataCenter","SST &amp; DC",
AK69="Exclu","Exclu",
AK69="SAT","SAT",
AK69="SPARE-ISSUE","SPARE-ISSUE",
AK69="Fiber CAmtel","TRANS_FO_CAMTEL",
AK69="Fiber AOF","Fiber AOF",
AK69="Projet OCM (HUAWEI)","TRAVAUX-HUAWEI",
AK69="Projet OCM (NOKIA)","TRAVAUX-NOKIA",
AK69="ACCESS-ISSUE","ACCESS-ISSUE",
AK69="Projet OCM (ZTE, NOKIA, autres projets)","TRAVAUX OCM",
AK69="No root CAuse","No root cause",
AK69="ODU HS","PDH",
AK69="IP &amp; VLAN","PDH",
AK69="Warehouse HUAWEI","SPARE-ISSUE",
AK69="SPARE-HS","SPARE-ISSUE",
AK69="Power Telco","BSS",AK69="no impacts","no impacts"
),"")</f>
        <v>TRAVAUX OCM</v>
      </c>
      <c r="AJ69" s="56" t="str" cm="1">
        <f t="array" ref="AJ69">IFERROR(_xlfn.IFS(
AK69="MPR ISSUE","TX ISSUE",
AK69="BSS Hardware Issue","RAN ISSUE",
AK69="Sites strategiques, MLL, Pylone, etc.","ENVTECH",
AK69="AKTIVCO DEFAUT GE &amp; POWER Cabinet","POWER ISSUE",
AK69="AKTIVCO Coupure ENEO &amp; Baisse de tension","POWER ISSUE",
AK69="Coupure ENEO &amp; Baisse de tension","POWER ISSUE",
AK69="Defaut GE &amp; POWER Cabinet","POWER ISSUE",
AK69="Sharing","POWER ISSUE",
AK69="Sites strategiques &amp; DataCenter","POWER ISSUE",
AK69="Exclu","Exclu",
AK69="SAT","TX ISSUE",
AK69="SPARE-ISSUE","SPARE-ISSUE",
AK69="Fiber CAmtel","TX ISSUE",
AK69="Fiber AOF","TX ISSUE",
AK69="Projet OCM (HUAWEI)","TRAVAUX-HUAWEI",
AK69="Projet OCM (NOKIA)","TRAVAUX -NOKIA",
AK69="ACCESS-ISSUE","ACCESS-ISSUE",
AK69="Projet OCM (ZTE, NOKIA, autres projets)","TRAVAUX OCM",
AK69="No root CAuse","No root cause",
AK69="ODU HS","TX ISSUE",
AK69="IP &amp; VLAN","TX ISSUE",
AK69="Warehouse HUAWEI","SPARE-ISSUE",
AK69="SPARE-HS","SPARE-ISSUE",
AK69="Power Telco","RAN ISSUE",AK69="no impacts","no impacts"
),"")</f>
        <v>TRAVAUX OCM</v>
      </c>
      <c r="AK69" s="81" t="s">
        <v>5341</v>
      </c>
      <c r="AL69" s="56" t="str" cm="1">
        <f t="array" ref="AL69">IFERROR(_xlfn.IFS(
AK69="MPR ISSUE","ACTIVE",
AK69="BSS Hardware Issue","ACTIVE",
AK69="Sites strategiques, MLL, Pylone, etc.","PASSIVE",
AK69="AKTIVCO DEFAUT GE &amp; POWER Cabinet","PASSIVE",
AK69="AKTIVCO Coupure ENEO &amp; Baisse de tension","PASSIVE",
AK69="Coupure ENEO &amp; Baisse de tension","PASSIVE",
AK69="Defaut GE &amp; POWER Cabinet","PASSIVE",
AK69="Sharing","PASSIVE",
AK69="Sites strategiques &amp; DataCenter","PASSIVE",
AK69="Exclu","Exclu",
AK69="SAT","ACTIVE",
AK69="SPARE-ISSUE","SPARE-ISSUE",
AK69="Fiber CAmtel","ACTIVE",
AK69="Fiber AOF","ACTIVE",
AK69="Projet OCM (HUAWEI)","PLANNED WORKS",
AK69="Projet OCM (NOKIA)","PLANNED WORKS",
AK69="ACCESS-ISSUE","ACCESS-ISSUE",
AK69="Projet OCM (ZTE, NOKIA, autres projets)","PLANNED WORKS",
AK69="No root CAuse","No root cause",
AK69="ODU HS","ACTIVE",
AK69="IP &amp; VLAN","ACTIVE",
AK69="Warehouse HUAWEI","SPARE-ISSUE",
AK69="SPARE-HS","SPARE-ISSUE",
AK69="Power Telco","ACTIVE", AK69="no impacts","no impacts"
),"")</f>
        <v>PLANNED WORKS</v>
      </c>
      <c r="AM69" s="108" t="s">
        <v>5797</v>
      </c>
      <c r="AN69" s="117" t="s">
        <v>1966</v>
      </c>
      <c r="AP69" s="23" t="s">
        <v>5537</v>
      </c>
      <c r="AQ69" s="23" t="s">
        <v>5537</v>
      </c>
      <c r="AR69" s="7"/>
      <c r="AS69" s="6"/>
      <c r="AT69" s="7"/>
      <c r="AU69" s="3" t="s">
        <v>5537</v>
      </c>
      <c r="AV69" s="24" t="s">
        <v>5537</v>
      </c>
      <c r="AW69" s="24" t="s">
        <v>5537</v>
      </c>
      <c r="AX69" s="24" t="s">
        <v>5537</v>
      </c>
      <c r="AY69" s="24" t="s">
        <v>5537</v>
      </c>
      <c r="AZ69" s="24" t="s">
        <v>5537</v>
      </c>
      <c r="BA69" s="24" t="s">
        <v>5537</v>
      </c>
      <c r="BB69" s="24" t="s">
        <v>5537</v>
      </c>
      <c r="BC69" s="24" t="s">
        <v>5537</v>
      </c>
      <c r="BD69" s="24" t="s">
        <v>5537</v>
      </c>
      <c r="BE69" s="24" t="s">
        <v>5537</v>
      </c>
      <c r="BF69" s="24" t="s">
        <v>5537</v>
      </c>
      <c r="BG69" s="24" t="s">
        <v>6344</v>
      </c>
      <c r="BH69" s="24" t="s">
        <v>6345</v>
      </c>
      <c r="BI69" s="9" t="s">
        <v>5537</v>
      </c>
      <c r="BJ69" s="14"/>
      <c r="BK69" s="14" t="s">
        <v>5537</v>
      </c>
      <c r="BL69" s="14" t="str">
        <f>_xlfn.XLOOKUP(B69,'[4]cell downs 18042026 17h'!$B:$B,'[4]cell downs 18042026 17h'!$B:$B,"")</f>
        <v/>
      </c>
      <c r="BM69" s="14" t="str">
        <f>_xlfn.XLOOKUP(B69,'[5]Cells Huawei 19042026 15h'!$B:$B,'[5]Cells Huawei 19042026 15h'!$B:$B,"")</f>
        <v/>
      </c>
      <c r="BN69" s="9" t="str">
        <f>_xlfn.XLOOKUP(B69,'[6]cells down 19042026 9H40'!$B:$B,'[6]cells down 19042026 9H40'!$B:$B,"")</f>
        <v>LIT_780</v>
      </c>
      <c r="BO69" s="9" t="s">
        <v>5537</v>
      </c>
      <c r="BP69" s="9" t="s">
        <v>594</v>
      </c>
    </row>
    <row r="70" spans="1:68" s="9" customFormat="1" x14ac:dyDescent="0.35">
      <c r="A70" s="22" t="s">
        <v>3275</v>
      </c>
      <c r="B70" s="8" t="s">
        <v>3276</v>
      </c>
      <c r="C70" s="3" t="str">
        <f>_xlfn.XLOOKUP(B70,'[1]daily break down'!$D:$D,'[1]daily break down'!$E:$E,"")</f>
        <v>Yaounde</v>
      </c>
      <c r="D70" s="1" t="s">
        <v>11</v>
      </c>
      <c r="E70" s="1" t="s">
        <v>302</v>
      </c>
      <c r="F70" s="3" t="s">
        <v>37</v>
      </c>
      <c r="G70" s="1" t="s">
        <v>38</v>
      </c>
      <c r="H70" s="41" t="str">
        <f>_xlfn.XLOOKUP(B70,[2]CALCULATION!$B:$B,[2]CALCULATION!$H:$H,"")</f>
        <v>ZTE</v>
      </c>
      <c r="I70" s="34">
        <v>7.0748188669446082</v>
      </c>
      <c r="J70" s="34">
        <v>8.7857736000890299</v>
      </c>
      <c r="K70" s="34">
        <v>9.2457045997380387</v>
      </c>
      <c r="L70" s="34">
        <v>9.2457045997380387</v>
      </c>
      <c r="M70" s="34">
        <v>9.2457045997380387</v>
      </c>
      <c r="N70" s="34">
        <v>5.4987865012712831</v>
      </c>
      <c r="O70" s="34">
        <v>9.2457045997380387</v>
      </c>
      <c r="P70" s="34">
        <v>9.2457045997380387</v>
      </c>
      <c r="Q70" s="34">
        <v>6.4778787956613666</v>
      </c>
      <c r="R70" s="34">
        <v>9.2457045997380387</v>
      </c>
      <c r="S70" s="109">
        <v>9.2457045997380387</v>
      </c>
      <c r="T70" s="109">
        <f>_xlfn.XLOOKUP(B70,'[3]Nur des jours'!$B:$B,'[3]Nur des jours'!$U:$U,"")</f>
        <v>9.2457045997380387</v>
      </c>
      <c r="U70" s="109">
        <v>14.169256320038357</v>
      </c>
      <c r="V70" s="109">
        <v>9.2457045997380387</v>
      </c>
      <c r="W70" s="109">
        <v>9.2457045997380387</v>
      </c>
      <c r="X70" s="109">
        <v>9.2457045997380387</v>
      </c>
      <c r="Y70" s="109">
        <v>6.5584041742644112</v>
      </c>
      <c r="Z70" s="109">
        <v>9.2457045997380387</v>
      </c>
      <c r="AA70" s="109">
        <v>9.2457045997380387</v>
      </c>
      <c r="AB70" s="109">
        <v>9.2457045997380387</v>
      </c>
      <c r="AC70" s="109">
        <v>0</v>
      </c>
      <c r="AD70" s="109">
        <v>0</v>
      </c>
      <c r="AE70" s="109">
        <v>9.2457045997380387</v>
      </c>
      <c r="AF70" s="109">
        <v>9.2457045997380387</v>
      </c>
      <c r="AG70" s="57" t="str">
        <f>_xlfn.XLOOKUP(B70,[3]CALCULATION!$B:$B,[3]CALCULATION!$M:$M,"")</f>
        <v>Operationnel</v>
      </c>
      <c r="AH70" s="57"/>
      <c r="AI70" s="56" t="str" cm="1">
        <f t="array" ref="AI70">IFERROR(_xlfn.IFS(
AK70="MPR ISSUE","PDH",
AK70="BSS Hardware Issue","BSS",
AK70="Sites strategiques, MLL, Pylone, etc.","ENVTECH",
AK70="AKTIVCO DEFAUT GE &amp; POWER Cabinet","AKTIVCO",
AK70="AKTIVCO Coupure ENEO &amp; Baisse de tension","AKTIVCO GRID ONLY",
AK70="Coupure ENEO &amp; Baisse de tension","IHS GRID ONLY",
AK70="Defaut GE &amp; POWER Cabinet","IHS",
AK70="Sharing","Partners",
AK70="Sites strategiques &amp; DataCenter","SST &amp; DC",
AK70="Exclu","Exclu",
AK70="SAT","SAT",
AK70="SPARE-ISSUE","SPARE-ISSUE",
AK70="Fiber CAmtel","TRANS_FO_CAMTEL",
AK70="Fiber AOF","Fiber AOF",
AK70="Projet OCM (HUAWEI)","TRAVAUX-HUAWEI",
AK70="Projet OCM (NOKIA)","TRAVAUX-NOKIA",
AK70="ACCESS-ISSUE","ACCESS-ISSUE",
AK70="Projet OCM (ZTE, NOKIA, autres projets)","TRAVAUX OCM",
AK70="No root CAuse","No root cause",
AK70="ODU HS","PDH",
AK70="IP &amp; VLAN","PDH",
AK70="Warehouse HUAWEI","SPARE-ISSUE",
AK70="SPARE-HS","SPARE-ISSUE",
AK70="Power Telco","BSS",AK70="no impacts","no impacts"
),"")</f>
        <v>BSS</v>
      </c>
      <c r="AJ70" s="56" t="str" cm="1">
        <f t="array" ref="AJ70">IFERROR(_xlfn.IFS(
AK70="MPR ISSUE","TX ISSUE",
AK70="BSS Hardware Issue","RAN ISSUE",
AK70="Sites strategiques, MLL, Pylone, etc.","ENVTECH",
AK70="AKTIVCO DEFAUT GE &amp; POWER Cabinet","POWER ISSUE",
AK70="AKTIVCO Coupure ENEO &amp; Baisse de tension","POWER ISSUE",
AK70="Coupure ENEO &amp; Baisse de tension","POWER ISSUE",
AK70="Defaut GE &amp; POWER Cabinet","POWER ISSUE",
AK70="Sharing","POWER ISSUE",
AK70="Sites strategiques &amp; DataCenter","POWER ISSUE",
AK70="Exclu","Exclu",
AK70="SAT","TX ISSUE",
AK70="SPARE-ISSUE","SPARE-ISSUE",
AK70="Fiber CAmtel","TX ISSUE",
AK70="Fiber AOF","TX ISSUE",
AK70="Projet OCM (HUAWEI)","TRAVAUX-HUAWEI",
AK70="Projet OCM (NOKIA)","TRAVAUX -NOKIA",
AK70="ACCESS-ISSUE","ACCESS-ISSUE",
AK70="Projet OCM (ZTE, NOKIA, autres projets)","TRAVAUX OCM",
AK70="No root CAuse","No root cause",
AK70="ODU HS","TX ISSUE",
AK70="IP &amp; VLAN","TX ISSUE",
AK70="Warehouse HUAWEI","SPARE-ISSUE",
AK70="SPARE-HS","SPARE-ISSUE",
AK70="Power Telco","RAN ISSUE",AK70="no impacts","no impacts"
),"")</f>
        <v>RAN ISSUE</v>
      </c>
      <c r="AK70" s="81" t="s">
        <v>5320</v>
      </c>
      <c r="AL70" s="56" t="str" cm="1">
        <f t="array" ref="AL70">IFERROR(_xlfn.IFS(
AK70="MPR ISSUE","ACTIVE",
AK70="BSS Hardware Issue","ACTIVE",
AK70="Sites strategiques, MLL, Pylone, etc.","PASSIVE",
AK70="AKTIVCO DEFAUT GE &amp; POWER Cabinet","PASSIVE",
AK70="AKTIVCO Coupure ENEO &amp; Baisse de tension","PASSIVE",
AK70="Coupure ENEO &amp; Baisse de tension","PASSIVE",
AK70="Defaut GE &amp; POWER Cabinet","PASSIVE",
AK70="Sharing","PASSIVE",
AK70="Sites strategiques &amp; DataCenter","PASSIVE",
AK70="Exclu","Exclu",
AK70="SAT","ACTIVE",
AK70="SPARE-ISSUE","SPARE-ISSUE",
AK70="Fiber CAmtel","ACTIVE",
AK70="Fiber AOF","ACTIVE",
AK70="Projet OCM (HUAWEI)","PLANNED WORKS",
AK70="Projet OCM (NOKIA)","PLANNED WORKS",
AK70="ACCESS-ISSUE","ACCESS-ISSUE",
AK70="Projet OCM (ZTE, NOKIA, autres projets)","PLANNED WORKS",
AK70="No root CAuse","No root cause",
AK70="ODU HS","ACTIVE",
AK70="IP &amp; VLAN","ACTIVE",
AK70="Warehouse HUAWEI","SPARE-ISSUE",
AK70="SPARE-HS","SPARE-ISSUE",
AK70="Power Telco","ACTIVE", AK70="no impacts","no impacts"
),"")</f>
        <v>ACTIVE</v>
      </c>
      <c r="AM70" s="108" t="s">
        <v>6076</v>
      </c>
      <c r="AN70" s="117" t="s">
        <v>3276</v>
      </c>
      <c r="AP70" s="23" t="s">
        <v>5537</v>
      </c>
      <c r="AQ70" s="23" t="s">
        <v>5537</v>
      </c>
      <c r="AR70" s="7"/>
      <c r="AS70" s="6"/>
      <c r="AT70" s="7"/>
      <c r="AU70" s="3" t="s">
        <v>5537</v>
      </c>
      <c r="AV70" s="24" t="s">
        <v>5537</v>
      </c>
      <c r="AW70" s="24" t="s">
        <v>5537</v>
      </c>
      <c r="AX70" s="24" t="s">
        <v>5537</v>
      </c>
      <c r="AY70" s="24" t="s">
        <v>5537</v>
      </c>
      <c r="AZ70" s="24" t="s">
        <v>6346</v>
      </c>
      <c r="BA70" s="24" t="s">
        <v>5537</v>
      </c>
      <c r="BB70" s="24" t="s">
        <v>5537</v>
      </c>
      <c r="BC70" s="24" t="s">
        <v>5537</v>
      </c>
      <c r="BD70" s="24" t="s">
        <v>5537</v>
      </c>
      <c r="BE70" s="24" t="s">
        <v>5537</v>
      </c>
      <c r="BF70" s="24" t="s">
        <v>5537</v>
      </c>
      <c r="BG70" s="24" t="s">
        <v>5537</v>
      </c>
      <c r="BH70" s="24" t="s">
        <v>5537</v>
      </c>
      <c r="BI70" s="9" t="s">
        <v>5537</v>
      </c>
      <c r="BJ70" s="14"/>
      <c r="BK70" s="14" t="s">
        <v>3276</v>
      </c>
      <c r="BL70" s="14" t="str">
        <f>_xlfn.XLOOKUP(B70,'[4]cell downs 18042026 17h'!$B:$B,'[4]cell downs 18042026 17h'!$B:$B,"")</f>
        <v/>
      </c>
      <c r="BM70" s="14" t="str">
        <f>_xlfn.XLOOKUP(B70,'[5]Cells Huawei 19042026 15h'!$B:$B,'[5]Cells Huawei 19042026 15h'!$B:$B,"")</f>
        <v/>
      </c>
      <c r="BN70" s="9" t="str">
        <f>_xlfn.XLOOKUP(B70,'[6]cells down 19042026 9H40'!$B:$B,'[6]cells down 19042026 9H40'!$B:$B,"")</f>
        <v>CTR_323</v>
      </c>
      <c r="BO70" s="9" t="s">
        <v>3276</v>
      </c>
      <c r="BP70" s="9" t="s">
        <v>12</v>
      </c>
    </row>
    <row r="71" spans="1:68" s="9" customFormat="1" ht="26.5" customHeight="1" x14ac:dyDescent="0.35">
      <c r="A71" s="22" t="s">
        <v>4823</v>
      </c>
      <c r="B71" s="8" t="s">
        <v>4824</v>
      </c>
      <c r="C71" s="3" t="str">
        <f>_xlfn.XLOOKUP(B71,'[1]daily break down'!$D:$D,'[1]daily break down'!$E:$E,"")</f>
        <v>Yaounde</v>
      </c>
      <c r="D71" s="1" t="s">
        <v>11</v>
      </c>
      <c r="E71" s="1" t="s">
        <v>12</v>
      </c>
      <c r="F71" s="3" t="s">
        <v>37</v>
      </c>
      <c r="G71" s="1" t="s">
        <v>38</v>
      </c>
      <c r="H71" s="41" t="str">
        <f>_xlfn.XLOOKUP(B71,[2]CALCULATION!$B:$B,[2]CALCULATION!$H:$H,"")</f>
        <v>ZTE</v>
      </c>
      <c r="I71" s="34">
        <v>6.3583837709348137</v>
      </c>
      <c r="J71" s="34">
        <v>9.2457045997380387</v>
      </c>
      <c r="K71" s="34">
        <v>9.2457045997380387</v>
      </c>
      <c r="L71" s="34">
        <v>9.2457045997380387</v>
      </c>
      <c r="M71" s="34">
        <v>9.2457045997380387</v>
      </c>
      <c r="N71" s="34">
        <v>8.9328594909725965</v>
      </c>
      <c r="O71" s="34">
        <v>9.2457045997380387</v>
      </c>
      <c r="P71" s="34">
        <v>7.4642656370832672</v>
      </c>
      <c r="Q71" s="34">
        <v>4.6431842891508497</v>
      </c>
      <c r="R71" s="34">
        <v>9.2457045997380387</v>
      </c>
      <c r="S71" s="109">
        <v>9.2457045997380387</v>
      </c>
      <c r="T71" s="109">
        <f>_xlfn.XLOOKUP(B71,'[3]Nur des jours'!$B:$B,'[3]Nur des jours'!$U:$U,"")</f>
        <v>9.2733846412866363</v>
      </c>
      <c r="U71" s="109">
        <v>9.2457045997380387</v>
      </c>
      <c r="V71" s="109">
        <v>9.2457045997380387</v>
      </c>
      <c r="W71" s="109">
        <v>9.2733846412866363</v>
      </c>
      <c r="X71" s="109">
        <v>9.2457045997380387</v>
      </c>
      <c r="Y71" s="109">
        <v>5.822189976400626</v>
      </c>
      <c r="Z71" s="109">
        <v>9.2457045997380387</v>
      </c>
      <c r="AA71" s="109">
        <v>9.2457045997380387</v>
      </c>
      <c r="AB71" s="109">
        <v>9.2457045997380387</v>
      </c>
      <c r="AC71" s="109">
        <v>0</v>
      </c>
      <c r="AD71" s="109">
        <v>0</v>
      </c>
      <c r="AE71" s="109">
        <v>9.2457045997380387</v>
      </c>
      <c r="AF71" s="109">
        <v>9.2457045997380387</v>
      </c>
      <c r="AG71" s="57" t="str">
        <f>_xlfn.XLOOKUP(B71,[3]CALCULATION!$B:$B,[3]CALCULATION!$M:$M,"")</f>
        <v>Operationnel</v>
      </c>
      <c r="AH71" s="57"/>
      <c r="AI71" s="56" t="str" cm="1">
        <f t="array" ref="AI71">IFERROR(_xlfn.IFS(
AK71="MPR ISSUE","PDH",
AK71="BSS Hardware Issue","BSS",
AK71="Sites strategiques, MLL, Pylone, etc.","ENVTECH",
AK71="AKTIVCO DEFAUT GE &amp; POWER Cabinet","AKTIVCO",
AK71="AKTIVCO Coupure ENEO &amp; Baisse de tension","AKTIVCO GRID ONLY",
AK71="Coupure ENEO &amp; Baisse de tension","IHS GRID ONLY",
AK71="Defaut GE &amp; POWER Cabinet","IHS",
AK71="Sharing","Partners",
AK71="Sites strategiques &amp; DataCenter","SST &amp; DC",
AK71="Exclu","Exclu",
AK71="SAT","SAT",
AK71="SPARE-ISSUE","SPARE-ISSUE",
AK71="Fiber CAmtel","TRANS_FO_CAMTEL",
AK71="Fiber AOF","Fiber AOF",
AK71="Projet OCM (HUAWEI)","TRAVAUX-HUAWEI",
AK71="Projet OCM (NOKIA)","TRAVAUX-NOKIA",
AK71="ACCESS-ISSUE","ACCESS-ISSUE",
AK71="Projet OCM (ZTE, NOKIA, autres projets)","TRAVAUX OCM",
AK71="No root CAuse","No root cause",
AK71="ODU HS","PDH",
AK71="IP &amp; VLAN","PDH",
AK71="Warehouse HUAWEI","SPARE-ISSUE",
AK71="SPARE-HS","SPARE-ISSUE",
AK71="Power Telco","BSS",AK71="no impacts","no impacts"
),"")</f>
        <v>BSS</v>
      </c>
      <c r="AJ71" s="56" t="str" cm="1">
        <f t="array" ref="AJ71">IFERROR(_xlfn.IFS(
AK71="MPR ISSUE","TX ISSUE",
AK71="BSS Hardware Issue","RAN ISSUE",
AK71="Sites strategiques, MLL, Pylone, etc.","ENVTECH",
AK71="AKTIVCO DEFAUT GE &amp; POWER Cabinet","POWER ISSUE",
AK71="AKTIVCO Coupure ENEO &amp; Baisse de tension","POWER ISSUE",
AK71="Coupure ENEO &amp; Baisse de tension","POWER ISSUE",
AK71="Defaut GE &amp; POWER Cabinet","POWER ISSUE",
AK71="Sharing","POWER ISSUE",
AK71="Sites strategiques &amp; DataCenter","POWER ISSUE",
AK71="Exclu","Exclu",
AK71="SAT","TX ISSUE",
AK71="SPARE-ISSUE","SPARE-ISSUE",
AK71="Fiber CAmtel","TX ISSUE",
AK71="Fiber AOF","TX ISSUE",
AK71="Projet OCM (HUAWEI)","TRAVAUX-HUAWEI",
AK71="Projet OCM (NOKIA)","TRAVAUX -NOKIA",
AK71="ACCESS-ISSUE","ACCESS-ISSUE",
AK71="Projet OCM (ZTE, NOKIA, autres projets)","TRAVAUX OCM",
AK71="No root CAuse","No root cause",
AK71="ODU HS","TX ISSUE",
AK71="IP &amp; VLAN","TX ISSUE",
AK71="Warehouse HUAWEI","SPARE-ISSUE",
AK71="SPARE-HS","SPARE-ISSUE",
AK71="Power Telco","RAN ISSUE",AK71="no impacts","no impacts"
),"")</f>
        <v>RAN ISSUE</v>
      </c>
      <c r="AK71" s="81" t="s">
        <v>5320</v>
      </c>
      <c r="AL71" s="56" t="str" cm="1">
        <f t="array" ref="AL71">IFERROR(_xlfn.IFS(
AK71="MPR ISSUE","ACTIVE",
AK71="BSS Hardware Issue","ACTIVE",
AK71="Sites strategiques, MLL, Pylone, etc.","PASSIVE",
AK71="AKTIVCO DEFAUT GE &amp; POWER Cabinet","PASSIVE",
AK71="AKTIVCO Coupure ENEO &amp; Baisse de tension","PASSIVE",
AK71="Coupure ENEO &amp; Baisse de tension","PASSIVE",
AK71="Defaut GE &amp; POWER Cabinet","PASSIVE",
AK71="Sharing","PASSIVE",
AK71="Sites strategiques &amp; DataCenter","PASSIVE",
AK71="Exclu","Exclu",
AK71="SAT","ACTIVE",
AK71="SPARE-ISSUE","SPARE-ISSUE",
AK71="Fiber CAmtel","ACTIVE",
AK71="Fiber AOF","ACTIVE",
AK71="Projet OCM (HUAWEI)","PLANNED WORKS",
AK71="Projet OCM (NOKIA)","PLANNED WORKS",
AK71="ACCESS-ISSUE","ACCESS-ISSUE",
AK71="Projet OCM (ZTE, NOKIA, autres projets)","PLANNED WORKS",
AK71="No root CAuse","No root cause",
AK71="ODU HS","ACTIVE",
AK71="IP &amp; VLAN","ACTIVE",
AK71="Warehouse HUAWEI","SPARE-ISSUE",
AK71="SPARE-HS","SPARE-ISSUE",
AK71="Power Telco","ACTIVE", AK71="no impacts","no impacts"
),"")</f>
        <v>ACTIVE</v>
      </c>
      <c r="AM71" s="108" t="s">
        <v>6074</v>
      </c>
      <c r="AN71" s="117" t="s">
        <v>4824</v>
      </c>
      <c r="AP71" s="23" t="s">
        <v>5537</v>
      </c>
      <c r="AQ71" s="23" t="s">
        <v>5537</v>
      </c>
      <c r="AR71" s="7"/>
      <c r="AS71" s="6"/>
      <c r="AT71" s="7"/>
      <c r="AU71" s="3" t="s">
        <v>5537</v>
      </c>
      <c r="AV71" s="24" t="s">
        <v>5537</v>
      </c>
      <c r="AW71" s="24" t="s">
        <v>5537</v>
      </c>
      <c r="AX71" s="24" t="s">
        <v>5537</v>
      </c>
      <c r="AY71" s="24" t="s">
        <v>5537</v>
      </c>
      <c r="AZ71" s="24" t="s">
        <v>5537</v>
      </c>
      <c r="BA71" s="24" t="s">
        <v>5537</v>
      </c>
      <c r="BB71" s="24" t="s">
        <v>5537</v>
      </c>
      <c r="BC71" s="24" t="s">
        <v>5537</v>
      </c>
      <c r="BD71" s="24" t="s">
        <v>5537</v>
      </c>
      <c r="BE71" s="24" t="s">
        <v>5537</v>
      </c>
      <c r="BF71" s="24" t="s">
        <v>5537</v>
      </c>
      <c r="BG71" s="24" t="s">
        <v>5537</v>
      </c>
      <c r="BH71" s="24" t="s">
        <v>5537</v>
      </c>
      <c r="BI71" s="9" t="s">
        <v>5537</v>
      </c>
      <c r="BJ71" s="14"/>
      <c r="BK71" s="14" t="s">
        <v>4824</v>
      </c>
      <c r="BL71" s="14" t="str">
        <f>_xlfn.XLOOKUP(B71,'[4]cell downs 18042026 17h'!$B:$B,'[4]cell downs 18042026 17h'!$B:$B,"")</f>
        <v/>
      </c>
      <c r="BM71" s="14" t="str">
        <f>_xlfn.XLOOKUP(B71,'[5]Cells Huawei 19042026 15h'!$B:$B,'[5]Cells Huawei 19042026 15h'!$B:$B,"")</f>
        <v/>
      </c>
      <c r="BN71" s="9" t="str">
        <f>_xlfn.XLOOKUP(B71,'[6]cells down 19042026 9H40'!$B:$B,'[6]cells down 19042026 9H40'!$B:$B,"")</f>
        <v>CTR_002</v>
      </c>
      <c r="BO71" s="9" t="s">
        <v>4824</v>
      </c>
      <c r="BP71" s="9" t="s">
        <v>5537</v>
      </c>
    </row>
    <row r="72" spans="1:68" s="9" customFormat="1" ht="46.5" customHeight="1" x14ac:dyDescent="0.35">
      <c r="A72" s="22" t="s">
        <v>4584</v>
      </c>
      <c r="B72" s="8" t="s">
        <v>4585</v>
      </c>
      <c r="C72" s="3" t="str">
        <f>_xlfn.XLOOKUP(B72,'[1]daily break down'!$D:$D,'[1]daily break down'!$E:$E,"")</f>
        <v>Yaounde</v>
      </c>
      <c r="D72" s="1" t="s">
        <v>11</v>
      </c>
      <c r="E72" s="1" t="s">
        <v>12</v>
      </c>
      <c r="F72" s="3" t="s">
        <v>37</v>
      </c>
      <c r="G72" s="1" t="s">
        <v>38</v>
      </c>
      <c r="H72" s="41" t="str">
        <f>_xlfn.XLOOKUP(B72,[2]CALCULATION!$B:$B,[2]CALCULATION!$H:$H,"")</f>
        <v>ZTE</v>
      </c>
      <c r="I72" s="34">
        <v>4.7437206256260112</v>
      </c>
      <c r="J72" s="34">
        <v>8.7577546920524032</v>
      </c>
      <c r="K72" s="34">
        <v>9.2457045997380387</v>
      </c>
      <c r="L72" s="34">
        <v>9.2457045997380387</v>
      </c>
      <c r="M72" s="34">
        <v>9.2457045997380387</v>
      </c>
      <c r="N72" s="34">
        <v>8.8979740777837701</v>
      </c>
      <c r="O72" s="34">
        <v>9.2457045997380387</v>
      </c>
      <c r="P72" s="34">
        <v>7.5139006600405791</v>
      </c>
      <c r="Q72" s="34">
        <v>4.6433983100906602</v>
      </c>
      <c r="R72" s="34">
        <v>9.2602580236450329</v>
      </c>
      <c r="S72" s="109">
        <v>9.2457045997380387</v>
      </c>
      <c r="T72" s="109">
        <f>_xlfn.XLOOKUP(B72,'[3]Nur des jours'!$B:$B,'[3]Nur des jours'!$U:$U,"")</f>
        <v>10.219464205711219</v>
      </c>
      <c r="U72" s="109">
        <v>9.2457045997380387</v>
      </c>
      <c r="V72" s="109">
        <v>9.2457045997380387</v>
      </c>
      <c r="W72" s="109">
        <v>10.219464205711221</v>
      </c>
      <c r="X72" s="109">
        <v>9.2457045997380387</v>
      </c>
      <c r="Y72" s="109">
        <v>5.5444978069987707</v>
      </c>
      <c r="Z72" s="109">
        <v>9.2457045997380387</v>
      </c>
      <c r="AA72" s="109">
        <v>9.2457045997380387</v>
      </c>
      <c r="AB72" s="109">
        <v>9.2457045997380387</v>
      </c>
      <c r="AC72" s="109">
        <v>0</v>
      </c>
      <c r="AD72" s="109">
        <v>0</v>
      </c>
      <c r="AE72" s="109">
        <v>9.2457045997380387</v>
      </c>
      <c r="AF72" s="109">
        <v>9.2457045997380387</v>
      </c>
      <c r="AG72" s="57" t="str">
        <f>_xlfn.XLOOKUP(B72,[3]CALCULATION!$B:$B,[3]CALCULATION!$M:$M,"")</f>
        <v>Operationnel</v>
      </c>
      <c r="AH72" s="57"/>
      <c r="AI72" s="56" t="str" cm="1">
        <f t="array" ref="AI72">IFERROR(_xlfn.IFS(
AK72="MPR ISSUE","PDH",
AK72="BSS Hardware Issue","BSS",
AK72="Sites strategiques, MLL, Pylone, etc.","ENVTECH",
AK72="AKTIVCO DEFAUT GE &amp; POWER Cabinet","AKTIVCO",
AK72="AKTIVCO Coupure ENEO &amp; Baisse de tension","AKTIVCO GRID ONLY",
AK72="Coupure ENEO &amp; Baisse de tension","IHS GRID ONLY",
AK72="Defaut GE &amp; POWER Cabinet","IHS",
AK72="Sharing","Partners",
AK72="Sites strategiques &amp; DataCenter","SST &amp; DC",
AK72="Exclu","Exclu",
AK72="SAT","SAT",
AK72="SPARE-ISSUE","SPARE-ISSUE",
AK72="Fiber CAmtel","TRANS_FO_CAMTEL",
AK72="Fiber AOF","Fiber AOF",
AK72="Projet OCM (HUAWEI)","TRAVAUX-HUAWEI",
AK72="Projet OCM (NOKIA)","TRAVAUX-NOKIA",
AK72="ACCESS-ISSUE","ACCESS-ISSUE",
AK72="Projet OCM (ZTE, NOKIA, autres projets)","TRAVAUX OCM",
AK72="No root CAuse","No root cause",
AK72="ODU HS","PDH",
AK72="IP &amp; VLAN","PDH",
AK72="Warehouse HUAWEI","SPARE-ISSUE",
AK72="SPARE-HS","SPARE-ISSUE",
AK72="Power Telco","BSS",AK72="no impacts","no impacts"
),"")</f>
        <v>BSS</v>
      </c>
      <c r="AJ72" s="56" t="str" cm="1">
        <f t="array" ref="AJ72">IFERROR(_xlfn.IFS(
AK72="MPR ISSUE","TX ISSUE",
AK72="BSS Hardware Issue","RAN ISSUE",
AK72="Sites strategiques, MLL, Pylone, etc.","ENVTECH",
AK72="AKTIVCO DEFAUT GE &amp; POWER Cabinet","POWER ISSUE",
AK72="AKTIVCO Coupure ENEO &amp; Baisse de tension","POWER ISSUE",
AK72="Coupure ENEO &amp; Baisse de tension","POWER ISSUE",
AK72="Defaut GE &amp; POWER Cabinet","POWER ISSUE",
AK72="Sharing","POWER ISSUE",
AK72="Sites strategiques &amp; DataCenter","POWER ISSUE",
AK72="Exclu","Exclu",
AK72="SAT","TX ISSUE",
AK72="SPARE-ISSUE","SPARE-ISSUE",
AK72="Fiber CAmtel","TX ISSUE",
AK72="Fiber AOF","TX ISSUE",
AK72="Projet OCM (HUAWEI)","TRAVAUX-HUAWEI",
AK72="Projet OCM (NOKIA)","TRAVAUX -NOKIA",
AK72="ACCESS-ISSUE","ACCESS-ISSUE",
AK72="Projet OCM (ZTE, NOKIA, autres projets)","TRAVAUX OCM",
AK72="No root CAuse","No root cause",
AK72="ODU HS","TX ISSUE",
AK72="IP &amp; VLAN","TX ISSUE",
AK72="Warehouse HUAWEI","SPARE-ISSUE",
AK72="SPARE-HS","SPARE-ISSUE",
AK72="Power Telco","RAN ISSUE",AK72="no impacts","no impacts"
),"")</f>
        <v>RAN ISSUE</v>
      </c>
      <c r="AK72" s="81" t="s">
        <v>5320</v>
      </c>
      <c r="AL72" s="56" t="str" cm="1">
        <f t="array" ref="AL72">IFERROR(_xlfn.IFS(
AK72="MPR ISSUE","ACTIVE",
AK72="BSS Hardware Issue","ACTIVE",
AK72="Sites strategiques, MLL, Pylone, etc.","PASSIVE",
AK72="AKTIVCO DEFAUT GE &amp; POWER Cabinet","PASSIVE",
AK72="AKTIVCO Coupure ENEO &amp; Baisse de tension","PASSIVE",
AK72="Coupure ENEO &amp; Baisse de tension","PASSIVE",
AK72="Defaut GE &amp; POWER Cabinet","PASSIVE",
AK72="Sharing","PASSIVE",
AK72="Sites strategiques &amp; DataCenter","PASSIVE",
AK72="Exclu","Exclu",
AK72="SAT","ACTIVE",
AK72="SPARE-ISSUE","SPARE-ISSUE",
AK72="Fiber CAmtel","ACTIVE",
AK72="Fiber AOF","ACTIVE",
AK72="Projet OCM (HUAWEI)","PLANNED WORKS",
AK72="Projet OCM (NOKIA)","PLANNED WORKS",
AK72="ACCESS-ISSUE","ACCESS-ISSUE",
AK72="Projet OCM (ZTE, NOKIA, autres projets)","PLANNED WORKS",
AK72="No root CAuse","No root cause",
AK72="ODU HS","ACTIVE",
AK72="IP &amp; VLAN","ACTIVE",
AK72="Warehouse HUAWEI","SPARE-ISSUE",
AK72="SPARE-HS","SPARE-ISSUE",
AK72="Power Telco","ACTIVE", AK72="no impacts","no impacts"
),"")</f>
        <v>ACTIVE</v>
      </c>
      <c r="AM72" s="108" t="s">
        <v>6074</v>
      </c>
      <c r="AN72" s="117" t="s">
        <v>4585</v>
      </c>
      <c r="AP72" s="23" t="s">
        <v>5537</v>
      </c>
      <c r="AQ72" s="23" t="s">
        <v>5537</v>
      </c>
      <c r="AR72" s="7"/>
      <c r="AS72" s="6"/>
      <c r="AT72" s="7"/>
      <c r="AU72" s="3" t="s">
        <v>5537</v>
      </c>
      <c r="AV72" s="24" t="s">
        <v>5537</v>
      </c>
      <c r="AW72" s="24" t="s">
        <v>5537</v>
      </c>
      <c r="AX72" s="24" t="s">
        <v>5537</v>
      </c>
      <c r="AY72" s="24" t="s">
        <v>5537</v>
      </c>
      <c r="AZ72" s="24" t="s">
        <v>5537</v>
      </c>
      <c r="BA72" s="24" t="s">
        <v>5537</v>
      </c>
      <c r="BB72" s="24" t="s">
        <v>5537</v>
      </c>
      <c r="BC72" s="24" t="s">
        <v>5537</v>
      </c>
      <c r="BD72" s="24" t="s">
        <v>5537</v>
      </c>
      <c r="BE72" s="24" t="s">
        <v>5537</v>
      </c>
      <c r="BF72" s="24" t="s">
        <v>5537</v>
      </c>
      <c r="BG72" s="24" t="s">
        <v>5537</v>
      </c>
      <c r="BH72" s="24" t="s">
        <v>5537</v>
      </c>
      <c r="BI72" s="9" t="s">
        <v>5537</v>
      </c>
      <c r="BJ72" s="14"/>
      <c r="BK72" s="14" t="s">
        <v>4585</v>
      </c>
      <c r="BL72" s="14" t="str">
        <f>_xlfn.XLOOKUP(B72,'[4]cell downs 18042026 17h'!$B:$B,'[4]cell downs 18042026 17h'!$B:$B,"")</f>
        <v/>
      </c>
      <c r="BM72" s="14" t="str">
        <f>_xlfn.XLOOKUP(B72,'[5]Cells Huawei 19042026 15h'!$B:$B,'[5]Cells Huawei 19042026 15h'!$B:$B,"")</f>
        <v/>
      </c>
      <c r="BN72" s="9" t="str">
        <f>_xlfn.XLOOKUP(B72,'[6]cells down 19042026 9H40'!$B:$B,'[6]cells down 19042026 9H40'!$B:$B,"")</f>
        <v>CTR_200</v>
      </c>
      <c r="BO72" s="9" t="s">
        <v>4585</v>
      </c>
      <c r="BP72" s="9" t="s">
        <v>5537</v>
      </c>
    </row>
    <row r="73" spans="1:68" s="9" customFormat="1" ht="30" customHeight="1" x14ac:dyDescent="0.35">
      <c r="A73" s="22" t="s">
        <v>362</v>
      </c>
      <c r="B73" s="8" t="s">
        <v>363</v>
      </c>
      <c r="C73" s="3" t="str">
        <f>_xlfn.XLOOKUP(B73,'[1]daily break down'!$D:$D,'[1]daily break down'!$E:$E,"")</f>
        <v>Yaounde</v>
      </c>
      <c r="D73" s="1" t="s">
        <v>11</v>
      </c>
      <c r="E73" s="1" t="s">
        <v>12</v>
      </c>
      <c r="F73" s="3" t="s">
        <v>37</v>
      </c>
      <c r="G73" s="1" t="s">
        <v>38</v>
      </c>
      <c r="H73" s="41" t="str">
        <f>_xlfn.XLOOKUP(B73,[2]CALCULATION!$B:$B,[2]CALCULATION!$H:$H,"")</f>
        <v>ZTE</v>
      </c>
      <c r="I73" s="34">
        <v>5.3618130997936841</v>
      </c>
      <c r="J73" s="34">
        <v>9.2457045997380387</v>
      </c>
      <c r="K73" s="34">
        <v>9.2457045997380387</v>
      </c>
      <c r="L73" s="34">
        <v>9.2457045997380387</v>
      </c>
      <c r="M73" s="34">
        <v>9.2457045997380387</v>
      </c>
      <c r="N73" s="34">
        <v>5.3657903222584622</v>
      </c>
      <c r="O73" s="34">
        <v>9.2457045997380387</v>
      </c>
      <c r="P73" s="34">
        <v>7.4164676271926444</v>
      </c>
      <c r="Q73" s="34">
        <v>3.3923389064386056</v>
      </c>
      <c r="R73" s="34">
        <v>9.2457045997380387</v>
      </c>
      <c r="S73" s="109">
        <v>9.2457045997380387</v>
      </c>
      <c r="T73" s="109">
        <f>_xlfn.XLOOKUP(B73,'[3]Nur des jours'!$B:$B,'[3]Nur des jours'!$U:$U,"")</f>
        <v>9.2457045997380387</v>
      </c>
      <c r="U73" s="109">
        <v>9.2457045997380387</v>
      </c>
      <c r="V73" s="109">
        <v>9.2457045997380387</v>
      </c>
      <c r="W73" s="109">
        <v>9.2457045997380387</v>
      </c>
      <c r="X73" s="109">
        <v>9.2457045997380387</v>
      </c>
      <c r="Y73" s="109">
        <v>4.7534050731523569</v>
      </c>
      <c r="Z73" s="109">
        <v>9.2457045997380387</v>
      </c>
      <c r="AA73" s="109">
        <v>9.2457045997380387</v>
      </c>
      <c r="AB73" s="109">
        <v>9.2457045997380387</v>
      </c>
      <c r="AC73" s="109">
        <v>0</v>
      </c>
      <c r="AD73" s="109">
        <v>0</v>
      </c>
      <c r="AE73" s="109">
        <v>9.2457045997380387</v>
      </c>
      <c r="AF73" s="109">
        <v>9.2457045997380387</v>
      </c>
      <c r="AG73" s="57" t="str">
        <f>_xlfn.XLOOKUP(B73,[3]CALCULATION!$B:$B,[3]CALCULATION!$M:$M,"")</f>
        <v>Operationnel</v>
      </c>
      <c r="AH73" s="57"/>
      <c r="AI73" s="56" t="str" cm="1">
        <f t="array" ref="AI73">IFERROR(_xlfn.IFS(
AK73="MPR ISSUE","PDH",
AK73="BSS Hardware Issue","BSS",
AK73="Sites strategiques, MLL, Pylone, etc.","ENVTECH",
AK73="AKTIVCO DEFAUT GE &amp; POWER Cabinet","AKTIVCO",
AK73="AKTIVCO Coupure ENEO &amp; Baisse de tension","AKTIVCO GRID ONLY",
AK73="Coupure ENEO &amp; Baisse de tension","IHS GRID ONLY",
AK73="Defaut GE &amp; POWER Cabinet","IHS",
AK73="Sharing","Partners",
AK73="Sites strategiques &amp; DataCenter","SST &amp; DC",
AK73="Exclu","Exclu",
AK73="SAT","SAT",
AK73="SPARE-ISSUE","SPARE-ISSUE",
AK73="Fiber CAmtel","TRANS_FO_CAMTEL",
AK73="Fiber AOF","Fiber AOF",
AK73="Projet OCM (HUAWEI)","TRAVAUX-HUAWEI",
AK73="Projet OCM (NOKIA)","TRAVAUX-NOKIA",
AK73="ACCESS-ISSUE","ACCESS-ISSUE",
AK73="Projet OCM (ZTE, NOKIA, autres projets)","TRAVAUX OCM",
AK73="No root CAuse","No root cause",
AK73="ODU HS","PDH",
AK73="IP &amp; VLAN","PDH",
AK73="Warehouse HUAWEI","SPARE-ISSUE",
AK73="SPARE-HS","SPARE-ISSUE",
AK73="Power Telco","BSS",AK73="no impacts","no impacts"
),"")</f>
        <v>BSS</v>
      </c>
      <c r="AJ73" s="56" t="str" cm="1">
        <f t="array" ref="AJ73">IFERROR(_xlfn.IFS(
AK73="MPR ISSUE","TX ISSUE",
AK73="BSS Hardware Issue","RAN ISSUE",
AK73="Sites strategiques, MLL, Pylone, etc.","ENVTECH",
AK73="AKTIVCO DEFAUT GE &amp; POWER Cabinet","POWER ISSUE",
AK73="AKTIVCO Coupure ENEO &amp; Baisse de tension","POWER ISSUE",
AK73="Coupure ENEO &amp; Baisse de tension","POWER ISSUE",
AK73="Defaut GE &amp; POWER Cabinet","POWER ISSUE",
AK73="Sharing","POWER ISSUE",
AK73="Sites strategiques &amp; DataCenter","POWER ISSUE",
AK73="Exclu","Exclu",
AK73="SAT","TX ISSUE",
AK73="SPARE-ISSUE","SPARE-ISSUE",
AK73="Fiber CAmtel","TX ISSUE",
AK73="Fiber AOF","TX ISSUE",
AK73="Projet OCM (HUAWEI)","TRAVAUX-HUAWEI",
AK73="Projet OCM (NOKIA)","TRAVAUX -NOKIA",
AK73="ACCESS-ISSUE","ACCESS-ISSUE",
AK73="Projet OCM (ZTE, NOKIA, autres projets)","TRAVAUX OCM",
AK73="No root CAuse","No root cause",
AK73="ODU HS","TX ISSUE",
AK73="IP &amp; VLAN","TX ISSUE",
AK73="Warehouse HUAWEI","SPARE-ISSUE",
AK73="SPARE-HS","SPARE-ISSUE",
AK73="Power Telco","RAN ISSUE",AK73="no impacts","no impacts"
),"")</f>
        <v>RAN ISSUE</v>
      </c>
      <c r="AK73" s="81" t="s">
        <v>5320</v>
      </c>
      <c r="AL73" s="56" t="str" cm="1">
        <f t="array" ref="AL73">IFERROR(_xlfn.IFS(
AK73="MPR ISSUE","ACTIVE",
AK73="BSS Hardware Issue","ACTIVE",
AK73="Sites strategiques, MLL, Pylone, etc.","PASSIVE",
AK73="AKTIVCO DEFAUT GE &amp; POWER Cabinet","PASSIVE",
AK73="AKTIVCO Coupure ENEO &amp; Baisse de tension","PASSIVE",
AK73="Coupure ENEO &amp; Baisse de tension","PASSIVE",
AK73="Defaut GE &amp; POWER Cabinet","PASSIVE",
AK73="Sharing","PASSIVE",
AK73="Sites strategiques &amp; DataCenter","PASSIVE",
AK73="Exclu","Exclu",
AK73="SAT","ACTIVE",
AK73="SPARE-ISSUE","SPARE-ISSUE",
AK73="Fiber CAmtel","ACTIVE",
AK73="Fiber AOF","ACTIVE",
AK73="Projet OCM (HUAWEI)","PLANNED WORKS",
AK73="Projet OCM (NOKIA)","PLANNED WORKS",
AK73="ACCESS-ISSUE","ACCESS-ISSUE",
AK73="Projet OCM (ZTE, NOKIA, autres projets)","PLANNED WORKS",
AK73="No root CAuse","No root cause",
AK73="ODU HS","ACTIVE",
AK73="IP &amp; VLAN","ACTIVE",
AK73="Warehouse HUAWEI","SPARE-ISSUE",
AK73="SPARE-HS","SPARE-ISSUE",
AK73="Power Telco","ACTIVE", AK73="no impacts","no impacts"
),"")</f>
        <v>ACTIVE</v>
      </c>
      <c r="AM73" s="108" t="s">
        <v>6074</v>
      </c>
      <c r="AN73" s="117" t="s">
        <v>363</v>
      </c>
      <c r="AP73" s="23" t="s">
        <v>5537</v>
      </c>
      <c r="AQ73" s="23" t="s">
        <v>5537</v>
      </c>
      <c r="AR73" s="7"/>
      <c r="AS73" s="6"/>
      <c r="AT73" s="7"/>
      <c r="AU73" s="3" t="s">
        <v>5537</v>
      </c>
      <c r="AV73" s="24" t="s">
        <v>5537</v>
      </c>
      <c r="AW73" s="24" t="s">
        <v>5537</v>
      </c>
      <c r="AX73" s="24" t="s">
        <v>5537</v>
      </c>
      <c r="AY73" s="24" t="s">
        <v>5537</v>
      </c>
      <c r="AZ73" s="24" t="s">
        <v>5537</v>
      </c>
      <c r="BA73" s="24" t="s">
        <v>5537</v>
      </c>
      <c r="BB73" s="24" t="s">
        <v>5537</v>
      </c>
      <c r="BC73" s="24" t="s">
        <v>5537</v>
      </c>
      <c r="BD73" s="24" t="s">
        <v>5537</v>
      </c>
      <c r="BE73" s="24" t="s">
        <v>5537</v>
      </c>
      <c r="BF73" s="24" t="s">
        <v>5537</v>
      </c>
      <c r="BG73" s="24" t="s">
        <v>5537</v>
      </c>
      <c r="BH73" s="24" t="s">
        <v>5537</v>
      </c>
      <c r="BI73" s="9" t="s">
        <v>5537</v>
      </c>
      <c r="BJ73" s="14"/>
      <c r="BK73" s="14" t="s">
        <v>363</v>
      </c>
      <c r="BL73" s="14" t="str">
        <f>_xlfn.XLOOKUP(B73,'[4]cell downs 18042026 17h'!$B:$B,'[4]cell downs 18042026 17h'!$B:$B,"")</f>
        <v/>
      </c>
      <c r="BM73" s="14" t="str">
        <f>_xlfn.XLOOKUP(B73,'[5]Cells Huawei 19042026 15h'!$B:$B,'[5]Cells Huawei 19042026 15h'!$B:$B,"")</f>
        <v/>
      </c>
      <c r="BN73" s="9" t="str">
        <f>_xlfn.XLOOKUP(B73,'[6]cells down 19042026 9H40'!$B:$B,'[6]cells down 19042026 9H40'!$B:$B,"")</f>
        <v>CTR_086</v>
      </c>
      <c r="BO73" s="9" t="s">
        <v>363</v>
      </c>
      <c r="BP73" s="9" t="s">
        <v>12</v>
      </c>
    </row>
    <row r="74" spans="1:68" s="9" customFormat="1" ht="35.5" customHeight="1" x14ac:dyDescent="0.35">
      <c r="A74" s="107" t="s">
        <v>3024</v>
      </c>
      <c r="B74" s="8" t="s">
        <v>3025</v>
      </c>
      <c r="C74" s="3" t="str">
        <f>_xlfn.XLOOKUP(B74,'[1]daily break down'!$D:$D,'[1]daily break down'!$E:$E,"")</f>
        <v>Yaounde</v>
      </c>
      <c r="D74" s="1" t="s">
        <v>21</v>
      </c>
      <c r="E74" s="1" t="s">
        <v>30</v>
      </c>
      <c r="F74" s="3" t="s">
        <v>37</v>
      </c>
      <c r="G74" s="1" t="s">
        <v>38</v>
      </c>
      <c r="H74" s="41" t="str">
        <f>_xlfn.XLOOKUP(B74,[2]CALCULATION!$B:$B,[2]CALCULATION!$H:$H,"")</f>
        <v>ZTE</v>
      </c>
      <c r="I74" s="34">
        <v>4.5219235916708751</v>
      </c>
      <c r="J74" s="34">
        <v>8.7858806105589355</v>
      </c>
      <c r="K74" s="34">
        <v>9.2845494003133293</v>
      </c>
      <c r="L74" s="34">
        <v>9.2457045997380387</v>
      </c>
      <c r="M74" s="34">
        <v>9.2457045997380387</v>
      </c>
      <c r="N74" s="34">
        <v>5.2919352629461267</v>
      </c>
      <c r="O74" s="34">
        <v>9.2457045997380387</v>
      </c>
      <c r="P74" s="34">
        <v>7.3693830204347188</v>
      </c>
      <c r="Q74" s="34">
        <v>3.3922318959687017</v>
      </c>
      <c r="R74" s="34">
        <v>9.2457045997380387</v>
      </c>
      <c r="S74" s="109">
        <v>9.424198063538535</v>
      </c>
      <c r="T74" s="109">
        <f>_xlfn.XLOOKUP(B74,'[3]Nur des jours'!$B:$B,'[3]Nur des jours'!$U:$U,"")</f>
        <v>9.2457045997380387</v>
      </c>
      <c r="U74" s="109">
        <v>9.7790804518980803</v>
      </c>
      <c r="V74" s="109">
        <v>9.2457045997380387</v>
      </c>
      <c r="W74" s="109">
        <v>9.2457045997380387</v>
      </c>
      <c r="X74" s="109">
        <v>9.2457045997380387</v>
      </c>
      <c r="Y74" s="109">
        <v>4.6000590697793875</v>
      </c>
      <c r="Z74" s="109">
        <v>9.2457045997380387</v>
      </c>
      <c r="AA74" s="109">
        <v>9.2457045997380387</v>
      </c>
      <c r="AB74" s="109">
        <v>9.2457045997380387</v>
      </c>
      <c r="AC74" s="109">
        <v>0</v>
      </c>
      <c r="AD74" s="109">
        <v>0</v>
      </c>
      <c r="AE74" s="109">
        <v>9.2457045997380387</v>
      </c>
      <c r="AF74" s="109">
        <v>9.2457045997380387</v>
      </c>
      <c r="AG74" s="57" t="str">
        <f>_xlfn.XLOOKUP(B74,[3]CALCULATION!$B:$B,[3]CALCULATION!$M:$M,"")</f>
        <v>Operationnel</v>
      </c>
      <c r="AH74" s="57"/>
      <c r="AI74" s="56" t="str" cm="1">
        <f t="array" ref="AI74">IFERROR(_xlfn.IFS(
AK74="MPR ISSUE","PDH",
AK74="BSS Hardware Issue","BSS",
AK74="Sites strategiques, MLL, Pylone, etc.","ENVTECH",
AK74="AKTIVCO DEFAUT GE &amp; POWER Cabinet","AKTIVCO",
AK74="AKTIVCO Coupure ENEO &amp; Baisse de tension","AKTIVCO GRID ONLY",
AK74="Coupure ENEO &amp; Baisse de tension","IHS GRID ONLY",
AK74="Defaut GE &amp; POWER Cabinet","IHS",
AK74="Sharing","Partners",
AK74="Sites strategiques &amp; DataCenter","SST &amp; DC",
AK74="Exclu","Exclu",
AK74="SAT","SAT",
AK74="SPARE-ISSUE","SPARE-ISSUE",
AK74="Fiber CAmtel","TRANS_FO_CAMTEL",
AK74="Fiber AOF","Fiber AOF",
AK74="Projet OCM (HUAWEI)","TRAVAUX-HUAWEI",
AK74="Projet OCM (NOKIA)","TRAVAUX-NOKIA",
AK74="ACCESS-ISSUE","ACCESS-ISSUE",
AK74="Projet OCM (ZTE, NOKIA, autres projets)","TRAVAUX OCM",
AK74="No root CAuse","No root cause",
AK74="ODU HS","PDH",
AK74="IP &amp; VLAN","PDH",
AK74="Warehouse HUAWEI","SPARE-ISSUE",
AK74="SPARE-HS","SPARE-ISSUE",
AK74="Power Telco","BSS",AK74="no impacts","no impacts"
),"")</f>
        <v>BSS</v>
      </c>
      <c r="AJ74" s="56" t="str" cm="1">
        <f t="array" ref="AJ74">IFERROR(_xlfn.IFS(
AK74="MPR ISSUE","TX ISSUE",
AK74="BSS Hardware Issue","RAN ISSUE",
AK74="Sites strategiques, MLL, Pylone, etc.","ENVTECH",
AK74="AKTIVCO DEFAUT GE &amp; POWER Cabinet","POWER ISSUE",
AK74="AKTIVCO Coupure ENEO &amp; Baisse de tension","POWER ISSUE",
AK74="Coupure ENEO &amp; Baisse de tension","POWER ISSUE",
AK74="Defaut GE &amp; POWER Cabinet","POWER ISSUE",
AK74="Sharing","POWER ISSUE",
AK74="Sites strategiques &amp; DataCenter","POWER ISSUE",
AK74="Exclu","Exclu",
AK74="SAT","TX ISSUE",
AK74="SPARE-ISSUE","SPARE-ISSUE",
AK74="Fiber CAmtel","TX ISSUE",
AK74="Fiber AOF","TX ISSUE",
AK74="Projet OCM (HUAWEI)","TRAVAUX-HUAWEI",
AK74="Projet OCM (NOKIA)","TRAVAUX -NOKIA",
AK74="ACCESS-ISSUE","ACCESS-ISSUE",
AK74="Projet OCM (ZTE, NOKIA, autres projets)","TRAVAUX OCM",
AK74="No root CAuse","No root cause",
AK74="ODU HS","TX ISSUE",
AK74="IP &amp; VLAN","TX ISSUE",
AK74="Warehouse HUAWEI","SPARE-ISSUE",
AK74="SPARE-HS","SPARE-ISSUE",
AK74="Power Telco","RAN ISSUE",AK74="no impacts","no impacts"
),"")</f>
        <v>RAN ISSUE</v>
      </c>
      <c r="AK74" s="81" t="s">
        <v>5320</v>
      </c>
      <c r="AL74" s="56" t="str" cm="1">
        <f t="array" ref="AL74">IFERROR(_xlfn.IFS(
AK74="MPR ISSUE","ACTIVE",
AK74="BSS Hardware Issue","ACTIVE",
AK74="Sites strategiques, MLL, Pylone, etc.","PASSIVE",
AK74="AKTIVCO DEFAUT GE &amp; POWER Cabinet","PASSIVE",
AK74="AKTIVCO Coupure ENEO &amp; Baisse de tension","PASSIVE",
AK74="Coupure ENEO &amp; Baisse de tension","PASSIVE",
AK74="Defaut GE &amp; POWER Cabinet","PASSIVE",
AK74="Sharing","PASSIVE",
AK74="Sites strategiques &amp; DataCenter","PASSIVE",
AK74="Exclu","Exclu",
AK74="SAT","ACTIVE",
AK74="SPARE-ISSUE","SPARE-ISSUE",
AK74="Fiber CAmtel","ACTIVE",
AK74="Fiber AOF","ACTIVE",
AK74="Projet OCM (HUAWEI)","PLANNED WORKS",
AK74="Projet OCM (NOKIA)","PLANNED WORKS",
AK74="ACCESS-ISSUE","ACCESS-ISSUE",
AK74="Projet OCM (ZTE, NOKIA, autres projets)","PLANNED WORKS",
AK74="No root CAuse","No root cause",
AK74="ODU HS","ACTIVE",
AK74="IP &amp; VLAN","ACTIVE",
AK74="Warehouse HUAWEI","SPARE-ISSUE",
AK74="SPARE-HS","SPARE-ISSUE",
AK74="Power Telco","ACTIVE", AK74="no impacts","no impacts"
),"")</f>
        <v>ACTIVE</v>
      </c>
      <c r="AM74" s="108" t="s">
        <v>6074</v>
      </c>
      <c r="AN74" s="117" t="s">
        <v>3025</v>
      </c>
      <c r="AP74" s="23" t="s">
        <v>5537</v>
      </c>
      <c r="AQ74" s="23" t="s">
        <v>5537</v>
      </c>
      <c r="AR74" s="7"/>
      <c r="AS74" s="6"/>
      <c r="AT74" s="7"/>
      <c r="AU74" s="3" t="s">
        <v>5537</v>
      </c>
      <c r="AV74" s="24" t="s">
        <v>5537</v>
      </c>
      <c r="AW74" s="24" t="s">
        <v>5537</v>
      </c>
      <c r="AX74" s="24" t="s">
        <v>5537</v>
      </c>
      <c r="AY74" s="24" t="s">
        <v>5537</v>
      </c>
      <c r="AZ74" s="24" t="s">
        <v>5537</v>
      </c>
      <c r="BA74" s="24" t="s">
        <v>5537</v>
      </c>
      <c r="BB74" s="24" t="s">
        <v>5537</v>
      </c>
      <c r="BC74" s="24" t="s">
        <v>5537</v>
      </c>
      <c r="BD74" s="24" t="s">
        <v>5537</v>
      </c>
      <c r="BE74" s="24" t="s">
        <v>5537</v>
      </c>
      <c r="BF74" s="24" t="s">
        <v>5537</v>
      </c>
      <c r="BG74" s="24" t="s">
        <v>5537</v>
      </c>
      <c r="BH74" s="24" t="s">
        <v>5537</v>
      </c>
      <c r="BI74" s="9" t="s">
        <v>5537</v>
      </c>
      <c r="BJ74" s="14"/>
      <c r="BK74" s="14" t="s">
        <v>3025</v>
      </c>
      <c r="BL74" s="14" t="str">
        <f>_xlfn.XLOOKUP(B74,'[4]cell downs 18042026 17h'!$B:$B,'[4]cell downs 18042026 17h'!$B:$B,"")</f>
        <v/>
      </c>
      <c r="BM74" s="14" t="str">
        <f>_xlfn.XLOOKUP(B74,'[5]Cells Huawei 19042026 15h'!$B:$B,'[5]Cells Huawei 19042026 15h'!$B:$B,"")</f>
        <v/>
      </c>
      <c r="BN74" s="9" t="str">
        <f>_xlfn.XLOOKUP(B74,'[6]cells down 19042026 9H40'!$B:$B,'[6]cells down 19042026 9H40'!$B:$B,"")</f>
        <v>CTR_824</v>
      </c>
      <c r="BO74" s="9" t="s">
        <v>5537</v>
      </c>
      <c r="BP74" s="9" t="s">
        <v>5537</v>
      </c>
    </row>
    <row r="75" spans="1:68" s="9" customFormat="1" ht="29.5" customHeight="1" x14ac:dyDescent="0.35">
      <c r="A75" s="22" t="s">
        <v>695</v>
      </c>
      <c r="B75" s="8" t="s">
        <v>696</v>
      </c>
      <c r="C75" s="3" t="str">
        <f>_xlfn.XLOOKUP(B75,'[1]daily break down'!$D:$D,'[1]daily break down'!$E:$E,"")</f>
        <v>Yaounde</v>
      </c>
      <c r="D75" s="1" t="s">
        <v>11</v>
      </c>
      <c r="E75" s="1" t="s">
        <v>12</v>
      </c>
      <c r="F75" s="3" t="s">
        <v>37</v>
      </c>
      <c r="G75" s="1" t="s">
        <v>38</v>
      </c>
      <c r="H75" s="41" t="str">
        <f>_xlfn.XLOOKUP(B75,[2]CALCULATION!$B:$B,[2]CALCULATION!$H:$H,"")</f>
        <v>ZTE</v>
      </c>
      <c r="I75" s="34">
        <v>5.0257823892156273</v>
      </c>
      <c r="J75" s="34">
        <v>1.1786668207617435</v>
      </c>
      <c r="K75" s="34">
        <v>9.2457045997380387</v>
      </c>
      <c r="L75" s="34">
        <v>9.2457045997380387</v>
      </c>
      <c r="M75" s="34">
        <v>9.2457045997380387</v>
      </c>
      <c r="N75" s="34">
        <v>5.6639214914120526</v>
      </c>
      <c r="O75" s="34">
        <v>1.8516021607554085</v>
      </c>
      <c r="P75" s="34">
        <v>7.4417756033250297</v>
      </c>
      <c r="Q75" s="34">
        <v>0.10119623437290454</v>
      </c>
      <c r="R75" s="34">
        <v>4.9333966835315168</v>
      </c>
      <c r="S75" s="109">
        <v>9.2457045997380387</v>
      </c>
      <c r="T75" s="109">
        <f>_xlfn.XLOOKUP(B75,'[3]Nur des jours'!$B:$B,'[3]Nur des jours'!$U:$U,"")</f>
        <v>9.2457045997380387</v>
      </c>
      <c r="U75" s="109">
        <v>9.2457045997380387</v>
      </c>
      <c r="V75" s="109">
        <v>9.2457045997380387</v>
      </c>
      <c r="W75" s="109">
        <v>9.2457045997380387</v>
      </c>
      <c r="X75" s="109">
        <v>9.2457045997380387</v>
      </c>
      <c r="Y75" s="109">
        <v>4.4590727756803732</v>
      </c>
      <c r="Z75" s="109">
        <v>9.2457045997380387</v>
      </c>
      <c r="AA75" s="109">
        <v>9.2457045997380387</v>
      </c>
      <c r="AB75" s="109">
        <v>9.2457045997380387</v>
      </c>
      <c r="AC75" s="109">
        <v>0</v>
      </c>
      <c r="AD75" s="109">
        <v>0</v>
      </c>
      <c r="AE75" s="109">
        <v>9.2457045997380387</v>
      </c>
      <c r="AF75" s="109">
        <v>9.2457045997380387</v>
      </c>
      <c r="AG75" s="57" t="str">
        <f>_xlfn.XLOOKUP(B75,[3]CALCULATION!$B:$B,[3]CALCULATION!$M:$M,"")</f>
        <v>Operationnel</v>
      </c>
      <c r="AH75" s="57"/>
      <c r="AI75" s="56" t="str" cm="1">
        <f t="array" ref="AI75">IFERROR(_xlfn.IFS(
AK75="MPR ISSUE","PDH",
AK75="BSS Hardware Issue","BSS",
AK75="Sites strategiques, MLL, Pylone, etc.","ENVTECH",
AK75="AKTIVCO DEFAUT GE &amp; POWER Cabinet","AKTIVCO",
AK75="AKTIVCO Coupure ENEO &amp; Baisse de tension","AKTIVCO GRID ONLY",
AK75="Coupure ENEO &amp; Baisse de tension","IHS GRID ONLY",
AK75="Defaut GE &amp; POWER Cabinet","IHS",
AK75="Sharing","Partners",
AK75="Sites strategiques &amp; DataCenter","SST &amp; DC",
AK75="Exclu","Exclu",
AK75="SAT","SAT",
AK75="SPARE-ISSUE","SPARE-ISSUE",
AK75="Fiber CAmtel","TRANS_FO_CAMTEL",
AK75="Fiber AOF","Fiber AOF",
AK75="Projet OCM (HUAWEI)","TRAVAUX-HUAWEI",
AK75="Projet OCM (NOKIA)","TRAVAUX-NOKIA",
AK75="ACCESS-ISSUE","ACCESS-ISSUE",
AK75="Projet OCM (ZTE, NOKIA, autres projets)","TRAVAUX OCM",
AK75="No root CAuse","No root cause",
AK75="ODU HS","PDH",
AK75="IP &amp; VLAN","PDH",
AK75="Warehouse HUAWEI","SPARE-ISSUE",
AK75="SPARE-HS","SPARE-ISSUE",
AK75="Power Telco","BSS",AK75="no impacts","no impacts"
),"")</f>
        <v>BSS</v>
      </c>
      <c r="AJ75" s="56" t="str" cm="1">
        <f t="array" ref="AJ75">IFERROR(_xlfn.IFS(
AK75="MPR ISSUE","TX ISSUE",
AK75="BSS Hardware Issue","RAN ISSUE",
AK75="Sites strategiques, MLL, Pylone, etc.","ENVTECH",
AK75="AKTIVCO DEFAUT GE &amp; POWER Cabinet","POWER ISSUE",
AK75="AKTIVCO Coupure ENEO &amp; Baisse de tension","POWER ISSUE",
AK75="Coupure ENEO &amp; Baisse de tension","POWER ISSUE",
AK75="Defaut GE &amp; POWER Cabinet","POWER ISSUE",
AK75="Sharing","POWER ISSUE",
AK75="Sites strategiques &amp; DataCenter","POWER ISSUE",
AK75="Exclu","Exclu",
AK75="SAT","TX ISSUE",
AK75="SPARE-ISSUE","SPARE-ISSUE",
AK75="Fiber CAmtel","TX ISSUE",
AK75="Fiber AOF","TX ISSUE",
AK75="Projet OCM (HUAWEI)","TRAVAUX-HUAWEI",
AK75="Projet OCM (NOKIA)","TRAVAUX -NOKIA",
AK75="ACCESS-ISSUE","ACCESS-ISSUE",
AK75="Projet OCM (ZTE, NOKIA, autres projets)","TRAVAUX OCM",
AK75="No root CAuse","No root cause",
AK75="ODU HS","TX ISSUE",
AK75="IP &amp; VLAN","TX ISSUE",
AK75="Warehouse HUAWEI","SPARE-ISSUE",
AK75="SPARE-HS","SPARE-ISSUE",
AK75="Power Telco","RAN ISSUE",AK75="no impacts","no impacts"
),"")</f>
        <v>RAN ISSUE</v>
      </c>
      <c r="AK75" s="81" t="s">
        <v>5320</v>
      </c>
      <c r="AL75" s="56" t="str" cm="1">
        <f t="array" ref="AL75">IFERROR(_xlfn.IFS(
AK75="MPR ISSUE","ACTIVE",
AK75="BSS Hardware Issue","ACTIVE",
AK75="Sites strategiques, MLL, Pylone, etc.","PASSIVE",
AK75="AKTIVCO DEFAUT GE &amp; POWER Cabinet","PASSIVE",
AK75="AKTIVCO Coupure ENEO &amp; Baisse de tension","PASSIVE",
AK75="Coupure ENEO &amp; Baisse de tension","PASSIVE",
AK75="Defaut GE &amp; POWER Cabinet","PASSIVE",
AK75="Sharing","PASSIVE",
AK75="Sites strategiques &amp; DataCenter","PASSIVE",
AK75="Exclu","Exclu",
AK75="SAT","ACTIVE",
AK75="SPARE-ISSUE","SPARE-ISSUE",
AK75="Fiber CAmtel","ACTIVE",
AK75="Fiber AOF","ACTIVE",
AK75="Projet OCM (HUAWEI)","PLANNED WORKS",
AK75="Projet OCM (NOKIA)","PLANNED WORKS",
AK75="ACCESS-ISSUE","ACCESS-ISSUE",
AK75="Projet OCM (ZTE, NOKIA, autres projets)","PLANNED WORKS",
AK75="No root CAuse","No root cause",
AK75="ODU HS","ACTIVE",
AK75="IP &amp; VLAN","ACTIVE",
AK75="Warehouse HUAWEI","SPARE-ISSUE",
AK75="SPARE-HS","SPARE-ISSUE",
AK75="Power Telco","ACTIVE", AK75="no impacts","no impacts"
),"")</f>
        <v>ACTIVE</v>
      </c>
      <c r="AM75" s="108" t="s">
        <v>6074</v>
      </c>
      <c r="AN75" s="117" t="s">
        <v>696</v>
      </c>
      <c r="AP75" s="23" t="s">
        <v>5537</v>
      </c>
      <c r="AQ75" s="23" t="s">
        <v>5537</v>
      </c>
      <c r="AR75" s="7"/>
      <c r="AS75" s="6"/>
      <c r="AT75" s="7"/>
      <c r="AU75" s="3" t="s">
        <v>5537</v>
      </c>
      <c r="AV75" s="24" t="s">
        <v>5537</v>
      </c>
      <c r="AW75" s="24" t="s">
        <v>5537</v>
      </c>
      <c r="AX75" s="24" t="s">
        <v>5537</v>
      </c>
      <c r="AY75" s="24" t="s">
        <v>5537</v>
      </c>
      <c r="AZ75" s="24" t="s">
        <v>5537</v>
      </c>
      <c r="BA75" s="24" t="s">
        <v>5537</v>
      </c>
      <c r="BB75" s="24" t="s">
        <v>5537</v>
      </c>
      <c r="BC75" s="24" t="s">
        <v>5537</v>
      </c>
      <c r="BD75" s="24" t="s">
        <v>5537</v>
      </c>
      <c r="BE75" s="24" t="s">
        <v>5537</v>
      </c>
      <c r="BF75" s="24" t="s">
        <v>5537</v>
      </c>
      <c r="BG75" s="24" t="s">
        <v>5537</v>
      </c>
      <c r="BH75" s="24" t="s">
        <v>5537</v>
      </c>
      <c r="BI75" s="9" t="s">
        <v>5537</v>
      </c>
      <c r="BJ75" s="14"/>
      <c r="BK75" s="14" t="s">
        <v>696</v>
      </c>
      <c r="BL75" s="14" t="str">
        <f>_xlfn.XLOOKUP(B75,'[4]cell downs 18042026 17h'!$B:$B,'[4]cell downs 18042026 17h'!$B:$B,"")</f>
        <v/>
      </c>
      <c r="BM75" s="14" t="str">
        <f>_xlfn.XLOOKUP(B75,'[5]Cells Huawei 19042026 15h'!$B:$B,'[5]Cells Huawei 19042026 15h'!$B:$B,"")</f>
        <v/>
      </c>
      <c r="BN75" s="9" t="str">
        <f>_xlfn.XLOOKUP(B75,'[6]cells down 19042026 9H40'!$B:$B,'[6]cells down 19042026 9H40'!$B:$B,"")</f>
        <v>CTR_633</v>
      </c>
      <c r="BO75" s="9" t="s">
        <v>696</v>
      </c>
      <c r="BP75" s="9" t="s">
        <v>5537</v>
      </c>
    </row>
    <row r="76" spans="1:68" s="9" customFormat="1" x14ac:dyDescent="0.35">
      <c r="A76" s="22" t="s">
        <v>2395</v>
      </c>
      <c r="B76" s="8" t="s">
        <v>2396</v>
      </c>
      <c r="C76" s="3" t="str">
        <f>_xlfn.XLOOKUP(B76,'[1]daily break down'!$D:$D,'[1]daily break down'!$E:$E,"")</f>
        <v>Yaounde</v>
      </c>
      <c r="D76" s="1" t="s">
        <v>11</v>
      </c>
      <c r="E76" s="1" t="s">
        <v>12</v>
      </c>
      <c r="F76" s="3" t="s">
        <v>37</v>
      </c>
      <c r="G76" s="1" t="s">
        <v>38</v>
      </c>
      <c r="H76" s="41" t="str">
        <f>_xlfn.XLOOKUP(B76,[2]CALCULATION!$B:$B,[2]CALCULATION!$H:$H,"")</f>
        <v>ZTE</v>
      </c>
      <c r="I76" s="34">
        <v>4.7798723293753733</v>
      </c>
      <c r="J76" s="34">
        <v>7.9920769448082796</v>
      </c>
      <c r="K76" s="34">
        <v>9.2457045997380387</v>
      </c>
      <c r="L76" s="34">
        <v>10.066011191868347</v>
      </c>
      <c r="M76" s="34">
        <v>9.2457045997380387</v>
      </c>
      <c r="N76" s="34">
        <v>5.4270003110437646</v>
      </c>
      <c r="O76" s="34">
        <v>9.2457045997380387</v>
      </c>
      <c r="P76" s="34">
        <v>7.5113324087628728</v>
      </c>
      <c r="Q76" s="34">
        <v>4.3686132584545394</v>
      </c>
      <c r="R76" s="34">
        <v>9.370603653194765</v>
      </c>
      <c r="S76" s="109">
        <v>9.2457045997380387</v>
      </c>
      <c r="T76" s="109">
        <f>_xlfn.XLOOKUP(B76,'[3]Nur des jours'!$B:$B,'[3]Nur des jours'!$U:$U,"")</f>
        <v>9.3755796400453164</v>
      </c>
      <c r="U76" s="109">
        <v>9.2457045997380387</v>
      </c>
      <c r="V76" s="109">
        <v>9.2457045997380387</v>
      </c>
      <c r="W76" s="109">
        <v>9.3755796400453164</v>
      </c>
      <c r="X76" s="109">
        <v>9.2457045997380387</v>
      </c>
      <c r="Y76" s="109">
        <v>4.8933926028655979</v>
      </c>
      <c r="Z76" s="109">
        <v>3.9362196197275936</v>
      </c>
      <c r="AA76" s="109">
        <v>6.0641406488544174</v>
      </c>
      <c r="AB76" s="109">
        <v>8.0088062482699964</v>
      </c>
      <c r="AC76" s="109">
        <v>0</v>
      </c>
      <c r="AD76" s="109">
        <v>0</v>
      </c>
      <c r="AE76" s="109">
        <v>9.2457045997380387</v>
      </c>
      <c r="AF76" s="109">
        <v>9.2457045997380387</v>
      </c>
      <c r="AG76" s="57" t="str">
        <f>_xlfn.XLOOKUP(B76,[3]CALCULATION!$B:$B,[3]CALCULATION!$M:$M,"")</f>
        <v>Operationnel</v>
      </c>
      <c r="AH76" s="57"/>
      <c r="AI76" s="56" t="str" cm="1">
        <f t="array" ref="AI76">IFERROR(_xlfn.IFS(
AK76="MPR ISSUE","PDH",
AK76="BSS Hardware Issue","BSS",
AK76="Sites strategiques, MLL, Pylone, etc.","ENVTECH",
AK76="AKTIVCO DEFAUT GE &amp; POWER Cabinet","AKTIVCO",
AK76="AKTIVCO Coupure ENEO &amp; Baisse de tension","AKTIVCO GRID ONLY",
AK76="Coupure ENEO &amp; Baisse de tension","IHS GRID ONLY",
AK76="Defaut GE &amp; POWER Cabinet","IHS",
AK76="Sharing","Partners",
AK76="Sites strategiques &amp; DataCenter","SST &amp; DC",
AK76="Exclu","Exclu",
AK76="SAT","SAT",
AK76="SPARE-ISSUE","SPARE-ISSUE",
AK76="Fiber CAmtel","TRANS_FO_CAMTEL",
AK76="Fiber AOF","Fiber AOF",
AK76="Projet OCM (HUAWEI)","TRAVAUX-HUAWEI",
AK76="Projet OCM (NOKIA)","TRAVAUX-NOKIA",
AK76="ACCESS-ISSUE","ACCESS-ISSUE",
AK76="Projet OCM (ZTE, NOKIA, autres projets)","TRAVAUX OCM",
AK76="No root CAuse","No root cause",
AK76="ODU HS","PDH",
AK76="IP &amp; VLAN","PDH",
AK76="Warehouse HUAWEI","SPARE-ISSUE",
AK76="SPARE-HS","SPARE-ISSUE",
AK76="Power Telco","BSS",AK76="no impacts","no impacts"
),"")</f>
        <v>BSS</v>
      </c>
      <c r="AJ76" s="56" t="str" cm="1">
        <f t="array" ref="AJ76">IFERROR(_xlfn.IFS(
AK76="MPR ISSUE","TX ISSUE",
AK76="BSS Hardware Issue","RAN ISSUE",
AK76="Sites strategiques, MLL, Pylone, etc.","ENVTECH",
AK76="AKTIVCO DEFAUT GE &amp; POWER Cabinet","POWER ISSUE",
AK76="AKTIVCO Coupure ENEO &amp; Baisse de tension","POWER ISSUE",
AK76="Coupure ENEO &amp; Baisse de tension","POWER ISSUE",
AK76="Defaut GE &amp; POWER Cabinet","POWER ISSUE",
AK76="Sharing","POWER ISSUE",
AK76="Sites strategiques &amp; DataCenter","POWER ISSUE",
AK76="Exclu","Exclu",
AK76="SAT","TX ISSUE",
AK76="SPARE-ISSUE","SPARE-ISSUE",
AK76="Fiber CAmtel","TX ISSUE",
AK76="Fiber AOF","TX ISSUE",
AK76="Projet OCM (HUAWEI)","TRAVAUX-HUAWEI",
AK76="Projet OCM (NOKIA)","TRAVAUX -NOKIA",
AK76="ACCESS-ISSUE","ACCESS-ISSUE",
AK76="Projet OCM (ZTE, NOKIA, autres projets)","TRAVAUX OCM",
AK76="No root CAuse","No root cause",
AK76="ODU HS","TX ISSUE",
AK76="IP &amp; VLAN","TX ISSUE",
AK76="Warehouse HUAWEI","SPARE-ISSUE",
AK76="SPARE-HS","SPARE-ISSUE",
AK76="Power Telco","RAN ISSUE",AK76="no impacts","no impacts"
),"")</f>
        <v>RAN ISSUE</v>
      </c>
      <c r="AK76" s="81" t="s">
        <v>5320</v>
      </c>
      <c r="AL76" s="56" t="str" cm="1">
        <f t="array" ref="AL76">IFERROR(_xlfn.IFS(
AK76="MPR ISSUE","ACTIVE",
AK76="BSS Hardware Issue","ACTIVE",
AK76="Sites strategiques, MLL, Pylone, etc.","PASSIVE",
AK76="AKTIVCO DEFAUT GE &amp; POWER Cabinet","PASSIVE",
AK76="AKTIVCO Coupure ENEO &amp; Baisse de tension","PASSIVE",
AK76="Coupure ENEO &amp; Baisse de tension","PASSIVE",
AK76="Defaut GE &amp; POWER Cabinet","PASSIVE",
AK76="Sharing","PASSIVE",
AK76="Sites strategiques &amp; DataCenter","PASSIVE",
AK76="Exclu","Exclu",
AK76="SAT","ACTIVE",
AK76="SPARE-ISSUE","SPARE-ISSUE",
AK76="Fiber CAmtel","ACTIVE",
AK76="Fiber AOF","ACTIVE",
AK76="Projet OCM (HUAWEI)","PLANNED WORKS",
AK76="Projet OCM (NOKIA)","PLANNED WORKS",
AK76="ACCESS-ISSUE","ACCESS-ISSUE",
AK76="Projet OCM (ZTE, NOKIA, autres projets)","PLANNED WORKS",
AK76="No root CAuse","No root cause",
AK76="ODU HS","ACTIVE",
AK76="IP &amp; VLAN","ACTIVE",
AK76="Warehouse HUAWEI","SPARE-ISSUE",
AK76="SPARE-HS","SPARE-ISSUE",
AK76="Power Telco","ACTIVE", AK76="no impacts","no impacts"
),"")</f>
        <v>ACTIVE</v>
      </c>
      <c r="AM76" s="108" t="s">
        <v>6074</v>
      </c>
      <c r="AN76" s="117" t="s">
        <v>2396</v>
      </c>
      <c r="AP76" s="23" t="s">
        <v>5537</v>
      </c>
      <c r="AQ76" s="23" t="s">
        <v>5537</v>
      </c>
      <c r="AR76" s="7"/>
      <c r="AS76" s="6"/>
      <c r="AT76" s="7"/>
      <c r="AU76" s="3" t="s">
        <v>5537</v>
      </c>
      <c r="AV76" s="24" t="s">
        <v>5537</v>
      </c>
      <c r="AW76" s="24" t="s">
        <v>5537</v>
      </c>
      <c r="AX76" s="24" t="s">
        <v>5537</v>
      </c>
      <c r="AY76" s="24" t="s">
        <v>5537</v>
      </c>
      <c r="AZ76" s="24" t="s">
        <v>5537</v>
      </c>
      <c r="BA76" s="24" t="s">
        <v>5537</v>
      </c>
      <c r="BB76" s="24" t="s">
        <v>5537</v>
      </c>
      <c r="BC76" s="24" t="s">
        <v>5537</v>
      </c>
      <c r="BD76" s="24" t="s">
        <v>5537</v>
      </c>
      <c r="BE76" s="24" t="s">
        <v>5537</v>
      </c>
      <c r="BF76" s="24" t="s">
        <v>5537</v>
      </c>
      <c r="BG76" s="24" t="s">
        <v>5537</v>
      </c>
      <c r="BH76" s="24" t="s">
        <v>5537</v>
      </c>
      <c r="BI76" s="9" t="s">
        <v>5537</v>
      </c>
      <c r="BJ76" s="14"/>
      <c r="BK76" s="14" t="s">
        <v>2396</v>
      </c>
      <c r="BL76" s="14" t="str">
        <f>_xlfn.XLOOKUP(B76,'[4]cell downs 18042026 17h'!$B:$B,'[4]cell downs 18042026 17h'!$B:$B,"")</f>
        <v/>
      </c>
      <c r="BM76" s="14" t="str">
        <f>_xlfn.XLOOKUP(B76,'[5]Cells Huawei 19042026 15h'!$B:$B,'[5]Cells Huawei 19042026 15h'!$B:$B,"")</f>
        <v/>
      </c>
      <c r="BN76" s="9" t="str">
        <f>_xlfn.XLOOKUP(B76,'[6]cells down 19042026 9H40'!$B:$B,'[6]cells down 19042026 9H40'!$B:$B,"")</f>
        <v>CTR_011</v>
      </c>
      <c r="BO76" s="9" t="s">
        <v>2396</v>
      </c>
      <c r="BP76" s="9" t="s">
        <v>12</v>
      </c>
    </row>
    <row r="77" spans="1:68" s="9" customFormat="1" x14ac:dyDescent="0.35">
      <c r="A77" s="1" t="s">
        <v>215</v>
      </c>
      <c r="B77" s="8" t="s">
        <v>216</v>
      </c>
      <c r="C77" s="3" t="str">
        <f>_xlfn.XLOOKUP(B77,'[1]daily break down'!$D:$D,'[1]daily break down'!$E:$E,"")</f>
        <v>EXTREME-NORD</v>
      </c>
      <c r="D77" s="1" t="s">
        <v>11</v>
      </c>
      <c r="E77" s="1" t="s">
        <v>66</v>
      </c>
      <c r="F77" s="3" t="s">
        <v>55</v>
      </c>
      <c r="G77" s="1" t="s">
        <v>217</v>
      </c>
      <c r="H77" s="40" t="str">
        <f>_xlfn.XLOOKUP(B77,[2]CALCULATION!$B:$B,[2]CALCULATION!$H:$H,"")</f>
        <v>NOKIA</v>
      </c>
      <c r="I77" s="34">
        <v>9.2965275257123032</v>
      </c>
      <c r="J77" s="34">
        <v>9.2968521653973557</v>
      </c>
      <c r="K77" s="34">
        <v>9.2966357389406529</v>
      </c>
      <c r="L77" s="34">
        <v>9.2969062720115296</v>
      </c>
      <c r="M77" s="34">
        <v>9.29679805878318</v>
      </c>
      <c r="N77" s="34">
        <v>9.29679805878318</v>
      </c>
      <c r="O77" s="34">
        <v>9.2969062720115296</v>
      </c>
      <c r="P77" s="34">
        <v>9.2968521653973557</v>
      </c>
      <c r="Q77" s="34">
        <v>9.2966357389406529</v>
      </c>
      <c r="R77" s="34">
        <v>9.2969603786257053</v>
      </c>
      <c r="S77" s="109">
        <v>9.2971226984682325</v>
      </c>
      <c r="T77" s="109">
        <f>_xlfn.XLOOKUP(B77,'[3]Nur des jours'!$B:$B,'[3]Nur des jours'!$U:$U,"")</f>
        <v>9.2448485159788039</v>
      </c>
      <c r="U77" s="109">
        <v>9.2969603786257053</v>
      </c>
      <c r="V77" s="109">
        <v>9.2449020212137576</v>
      </c>
      <c r="W77" s="109">
        <v>9.2448485159788039</v>
      </c>
      <c r="X77" s="109">
        <v>9.2450090316836597</v>
      </c>
      <c r="Y77" s="109">
        <v>9.2449020212137576</v>
      </c>
      <c r="Z77" s="109">
        <v>9.2445274845690903</v>
      </c>
      <c r="AA77" s="109">
        <v>9.2445809898040405</v>
      </c>
      <c r="AB77" s="109">
        <v>9.2446344950389943</v>
      </c>
      <c r="AC77" s="109">
        <v>32.365067803316428</v>
      </c>
      <c r="AD77" s="109">
        <v>13.770311209033324</v>
      </c>
      <c r="AE77" s="109">
        <v>9.2445809898040405</v>
      </c>
      <c r="AF77" s="109">
        <v>9.2445809898040405</v>
      </c>
      <c r="AG77" s="57" t="str">
        <f>_xlfn.XLOOKUP(B77,[3]CALCULATION!$B:$B,[3]CALCULATION!$M:$M,"")</f>
        <v>Insecurity</v>
      </c>
      <c r="AH77" s="57"/>
      <c r="AI77" s="56" t="str" cm="1">
        <f t="array" ref="AI77">IFERROR(_xlfn.IFS(
AK77="MPR ISSUE","PDH",
AK77="BSS Hardware Issue","BSS",
AK77="Sites strategiques, MLL, Pylone, etc.","ENVTECH",
AK77="AKTIVCO DEFAUT GE &amp; POWER Cabinet","AKTIVCO",
AK77="AKTIVCO Coupure ENEO &amp; Baisse de tension","AKTIVCO GRID ONLY",
AK77="Coupure ENEO &amp; Baisse de tension","IHS GRID ONLY",
AK77="Defaut GE &amp; POWER Cabinet","IHS",
AK77="Sharing","Partners",
AK77="Sites strategiques &amp; DataCenter","SST &amp; DC",
AK77="Exclu","Exclu",
AK77="SAT","SAT",
AK77="SPARE-ISSUE","SPARE-ISSUE",
AK77="Fiber CAmtel","TRANS_FO_CAMTEL",
AK77="Fiber AOF","Fiber AOF",
AK77="Projet OCM (HUAWEI)","TRAVAUX-HUAWEI",
AK77="Projet OCM (NOKIA)","TRAVAUX-NOKIA",
AK77="ACCESS-ISSUE","ACCESS-ISSUE",
AK77="Projet OCM (ZTE, NOKIA, autres projets)","TRAVAUX OCM",
AK77="No root CAuse","No root cause",
AK77="ODU HS","PDH",
AK77="IP &amp; VLAN","PDH",
AK77="Warehouse HUAWEI","SPARE-ISSUE",
AK77="SPARE-HS","SPARE-ISSUE",
AK77="Power Telco","BSS",AK77="no impacts","no impacts"
),"")</f>
        <v>PDH</v>
      </c>
      <c r="AJ77" s="56" t="str" cm="1">
        <f t="array" ref="AJ77">IFERROR(_xlfn.IFS(
AK77="MPR ISSUE","TX ISSUE",
AK77="BSS Hardware Issue","RAN ISSUE",
AK77="Sites strategiques, MLL, Pylone, etc.","ENVTECH",
AK77="AKTIVCO DEFAUT GE &amp; POWER Cabinet","POWER ISSUE",
AK77="AKTIVCO Coupure ENEO &amp; Baisse de tension","POWER ISSUE",
AK77="Coupure ENEO &amp; Baisse de tension","POWER ISSUE",
AK77="Defaut GE &amp; POWER Cabinet","POWER ISSUE",
AK77="Sharing","POWER ISSUE",
AK77="Sites strategiques &amp; DataCenter","POWER ISSUE",
AK77="Exclu","Exclu",
AK77="SAT","TX ISSUE",
AK77="SPARE-ISSUE","SPARE-ISSUE",
AK77="Fiber CAmtel","TX ISSUE",
AK77="Fiber AOF","TX ISSUE",
AK77="Projet OCM (HUAWEI)","TRAVAUX-HUAWEI",
AK77="Projet OCM (NOKIA)","TRAVAUX -NOKIA",
AK77="ACCESS-ISSUE","ACCESS-ISSUE",
AK77="Projet OCM (ZTE, NOKIA, autres projets)","TRAVAUX OCM",
AK77="No root CAuse","No root cause",
AK77="ODU HS","TX ISSUE",
AK77="IP &amp; VLAN","TX ISSUE",
AK77="Warehouse HUAWEI","SPARE-ISSUE",
AK77="SPARE-HS","SPARE-ISSUE",
AK77="Power Telco","RAN ISSUE",AK77="no impacts","no impacts"
),"")</f>
        <v>TX ISSUE</v>
      </c>
      <c r="AK77" s="81" t="s">
        <v>5618</v>
      </c>
      <c r="AL77" s="56" t="str" cm="1">
        <f t="array" ref="AL77">IFERROR(_xlfn.IFS(
AK77="MPR ISSUE","ACTIVE",
AK77="BSS Hardware Issue","ACTIVE",
AK77="Sites strategiques, MLL, Pylone, etc.","PASSIVE",
AK77="AKTIVCO DEFAUT GE &amp; POWER Cabinet","PASSIVE",
AK77="AKTIVCO Coupure ENEO &amp; Baisse de tension","PASSIVE",
AK77="Coupure ENEO &amp; Baisse de tension","PASSIVE",
AK77="Defaut GE &amp; POWER Cabinet","PASSIVE",
AK77="Sharing","PASSIVE",
AK77="Sites strategiques &amp; DataCenter","PASSIVE",
AK77="Exclu","Exclu",
AK77="SAT","ACTIVE",
AK77="SPARE-ISSUE","SPARE-ISSUE",
AK77="Fiber CAmtel","ACTIVE",
AK77="Fiber AOF","ACTIVE",
AK77="Projet OCM (HUAWEI)","PLANNED WORKS",
AK77="Projet OCM (NOKIA)","PLANNED WORKS",
AK77="ACCESS-ISSUE","ACCESS-ISSUE",
AK77="Projet OCM (ZTE, NOKIA, autres projets)","PLANNED WORKS",
AK77="No root CAuse","No root cause",
AK77="ODU HS","ACTIVE",
AK77="IP &amp; VLAN","ACTIVE",
AK77="Warehouse HUAWEI","SPARE-ISSUE",
AK77="SPARE-HS","SPARE-ISSUE",
AK77="Power Telco","ACTIVE", AK77="no impacts","no impacts"
),"")</f>
        <v>ACTIVE</v>
      </c>
      <c r="AM77" s="108" t="s">
        <v>6233</v>
      </c>
      <c r="AN77" s="117" t="s">
        <v>216</v>
      </c>
      <c r="AP77" s="23" t="s">
        <v>5537</v>
      </c>
      <c r="AQ77" s="23" t="s">
        <v>6233</v>
      </c>
      <c r="AR77" s="7"/>
      <c r="AS77" s="6"/>
      <c r="AT77" s="7"/>
      <c r="AU77" s="3" t="s">
        <v>5537</v>
      </c>
      <c r="AV77" s="24" t="s">
        <v>5537</v>
      </c>
      <c r="AW77" s="24" t="s">
        <v>5537</v>
      </c>
      <c r="AX77" s="24" t="s">
        <v>5537</v>
      </c>
      <c r="AY77" s="24" t="s">
        <v>5537</v>
      </c>
      <c r="AZ77" s="24" t="s">
        <v>5537</v>
      </c>
      <c r="BA77" s="24" t="s">
        <v>5537</v>
      </c>
      <c r="BB77" s="24" t="s">
        <v>5537</v>
      </c>
      <c r="BC77" s="24" t="s">
        <v>5537</v>
      </c>
      <c r="BD77" s="24" t="s">
        <v>5537</v>
      </c>
      <c r="BE77" s="24" t="s">
        <v>5537</v>
      </c>
      <c r="BF77" s="24" t="s">
        <v>5537</v>
      </c>
      <c r="BG77" s="24" t="s">
        <v>5537</v>
      </c>
      <c r="BH77" s="24" t="s">
        <v>5537</v>
      </c>
      <c r="BI77" s="9" t="s">
        <v>5537</v>
      </c>
      <c r="BJ77" s="14"/>
      <c r="BK77" s="14" t="s">
        <v>5537</v>
      </c>
      <c r="BL77" s="14" t="str">
        <f>_xlfn.XLOOKUP(B77,'[4]cell downs 18042026 17h'!$B:$B,'[4]cell downs 18042026 17h'!$B:$B,"")</f>
        <v/>
      </c>
      <c r="BM77" s="14" t="str">
        <f>_xlfn.XLOOKUP(B77,'[5]Cells Huawei 19042026 15h'!$B:$B,'[5]Cells Huawei 19042026 15h'!$B:$B,"")</f>
        <v/>
      </c>
      <c r="BN77" s="9" t="str">
        <f>_xlfn.XLOOKUP(B77,'[6]cells down 19042026 9H40'!$B:$B,'[6]cells down 19042026 9H40'!$B:$B,"")</f>
        <v/>
      </c>
      <c r="BO77" s="9" t="s">
        <v>216</v>
      </c>
      <c r="BP77" s="9" t="s">
        <v>5537</v>
      </c>
    </row>
    <row r="78" spans="1:68" s="9" customFormat="1" x14ac:dyDescent="0.35">
      <c r="A78" s="1" t="s">
        <v>435</v>
      </c>
      <c r="B78" s="1" t="s">
        <v>436</v>
      </c>
      <c r="C78" s="3" t="str">
        <f>_xlfn.XLOOKUP(B78,'[1]daily break down'!$D:$D,'[1]daily break down'!$E:$E,"")</f>
        <v>EXTREME-NORD</v>
      </c>
      <c r="D78" s="1" t="s">
        <v>11</v>
      </c>
      <c r="E78" s="1" t="s">
        <v>12</v>
      </c>
      <c r="F78" s="3" t="s">
        <v>55</v>
      </c>
      <c r="G78" s="1" t="s">
        <v>437</v>
      </c>
      <c r="H78" s="40" t="str">
        <f>_xlfn.XLOOKUP(B78,[2]CALCULATION!$B:$B,[2]CALCULATION!$H:$H,"")</f>
        <v>NOKIA</v>
      </c>
      <c r="I78" s="34">
        <v>9.2965275257123032</v>
      </c>
      <c r="J78" s="34">
        <v>9.2968521653973557</v>
      </c>
      <c r="K78" s="34">
        <v>9.2966357389406529</v>
      </c>
      <c r="L78" s="34">
        <v>9.2969062720115296</v>
      </c>
      <c r="M78" s="34">
        <v>9.29679805878318</v>
      </c>
      <c r="N78" s="34">
        <v>9.29679805878318</v>
      </c>
      <c r="O78" s="34">
        <v>9.2969062720115296</v>
      </c>
      <c r="P78" s="34">
        <v>9.2968521653973557</v>
      </c>
      <c r="Q78" s="34">
        <v>9.2966357389406529</v>
      </c>
      <c r="R78" s="34">
        <v>9.2969603786257053</v>
      </c>
      <c r="S78" s="109">
        <v>9.2971226984682325</v>
      </c>
      <c r="T78" s="109">
        <f>_xlfn.XLOOKUP(B78,'[3]Nur des jours'!$B:$B,'[3]Nur des jours'!$U:$U,"")</f>
        <v>9.2448485159788039</v>
      </c>
      <c r="U78" s="109">
        <v>9.2969603786257053</v>
      </c>
      <c r="V78" s="109">
        <v>9.2449020212137576</v>
      </c>
      <c r="W78" s="109">
        <v>9.2448485159788039</v>
      </c>
      <c r="X78" s="109">
        <v>9.2450090316836597</v>
      </c>
      <c r="Y78" s="109">
        <v>9.2449020212137576</v>
      </c>
      <c r="Z78" s="109">
        <v>9.2445274845690903</v>
      </c>
      <c r="AA78" s="109">
        <v>9.2445809898040405</v>
      </c>
      <c r="AB78" s="109">
        <v>9.2446344950389943</v>
      </c>
      <c r="AC78" s="109">
        <v>32.365067803316428</v>
      </c>
      <c r="AD78" s="109">
        <v>13.770311209033324</v>
      </c>
      <c r="AE78" s="109">
        <v>9.2445809898040405</v>
      </c>
      <c r="AF78" s="109">
        <v>9.2445809898040405</v>
      </c>
      <c r="AG78" s="57" t="str">
        <f>_xlfn.XLOOKUP(B78,[3]CALCULATION!$B:$B,[3]CALCULATION!$M:$M,"")</f>
        <v>EXCLU</v>
      </c>
      <c r="AH78" s="57" t="s">
        <v>5536</v>
      </c>
      <c r="AI78" s="56" t="str" cm="1">
        <f t="array" ref="AI78">IFERROR(_xlfn.IFS(
AK78="MPR ISSUE","PDH",
AK78="BSS Hardware Issue","BSS",
AK78="Sites strategiques, MLL, Pylone, etc.","ENVTECH",
AK78="AKTIVCO DEFAUT GE &amp; POWER Cabinet","AKTIVCO",
AK78="AKTIVCO Coupure ENEO &amp; Baisse de tension","AKTIVCO GRID ONLY",
AK78="Coupure ENEO &amp; Baisse de tension","IHS GRID ONLY",
AK78="Defaut GE &amp; POWER Cabinet","IHS",
AK78="Sharing","Partners",
AK78="Sites strategiques &amp; DataCenter","SST &amp; DC",
AK78="Exclu","Exclu",
AK78="SAT","SAT",
AK78="SPARE-ISSUE","SPARE-ISSUE",
AK78="Fiber CAmtel","TRANS_FO_CAMTEL",
AK78="Fiber AOF","Fiber AOF",
AK78="Projet OCM (HUAWEI)","TRAVAUX-HUAWEI",
AK78="Projet OCM (NOKIA)","TRAVAUX-NOKIA",
AK78="ACCESS-ISSUE","ACCESS-ISSUE",
AK78="Projet OCM (ZTE, NOKIA, autres projets)","TRAVAUX OCM",
AK78="No root CAuse","No root cause",
AK78="ODU HS","PDH",
AK78="IP &amp; VLAN","PDH",
AK78="Warehouse HUAWEI","SPARE-ISSUE",
AK78="SPARE-HS","SPARE-ISSUE",
AK78="Power Telco","BSS",AK78="no impacts","no impacts"
),"")</f>
        <v>Exclu</v>
      </c>
      <c r="AJ78" s="56" t="str" cm="1">
        <f t="array" ref="AJ78">IFERROR(_xlfn.IFS(
AK78="MPR ISSUE","TX ISSUE",
AK78="BSS Hardware Issue","RAN ISSUE",
AK78="Sites strategiques, MLL, Pylone, etc.","ENVTECH",
AK78="AKTIVCO DEFAUT GE &amp; POWER Cabinet","POWER ISSUE",
AK78="AKTIVCO Coupure ENEO &amp; Baisse de tension","POWER ISSUE",
AK78="Coupure ENEO &amp; Baisse de tension","POWER ISSUE",
AK78="Defaut GE &amp; POWER Cabinet","POWER ISSUE",
AK78="Sharing","POWER ISSUE",
AK78="Sites strategiques &amp; DataCenter","POWER ISSUE",
AK78="Exclu","Exclu",
AK78="SAT","TX ISSUE",
AK78="SPARE-ISSUE","SPARE-ISSUE",
AK78="Fiber CAmtel","TX ISSUE",
AK78="Fiber AOF","TX ISSUE",
AK78="Projet OCM (HUAWEI)","TRAVAUX-HUAWEI",
AK78="Projet OCM (NOKIA)","TRAVAUX -NOKIA",
AK78="ACCESS-ISSUE","ACCESS-ISSUE",
AK78="Projet OCM (ZTE, NOKIA, autres projets)","TRAVAUX OCM",
AK78="No root CAuse","No root cause",
AK78="ODU HS","TX ISSUE",
AK78="IP &amp; VLAN","TX ISSUE",
AK78="Warehouse HUAWEI","SPARE-ISSUE",
AK78="SPARE-HS","SPARE-ISSUE",
AK78="Power Telco","RAN ISSUE",AK78="no impacts","no impacts"
),"")</f>
        <v>Exclu</v>
      </c>
      <c r="AK78" s="81" t="s">
        <v>5559</v>
      </c>
      <c r="AL78" s="56" t="str" cm="1">
        <f t="array" ref="AL78">IFERROR(_xlfn.IFS(
AK78="MPR ISSUE","ACTIVE",
AK78="BSS Hardware Issue","ACTIVE",
AK78="Sites strategiques, MLL, Pylone, etc.","PASSIVE",
AK78="AKTIVCO DEFAUT GE &amp; POWER Cabinet","PASSIVE",
AK78="AKTIVCO Coupure ENEO &amp; Baisse de tension","PASSIVE",
AK78="Coupure ENEO &amp; Baisse de tension","PASSIVE",
AK78="Defaut GE &amp; POWER Cabinet","PASSIVE",
AK78="Sharing","PASSIVE",
AK78="Sites strategiques &amp; DataCenter","PASSIVE",
AK78="Exclu","Exclu",
AK78="SAT","ACTIVE",
AK78="SPARE-ISSUE","SPARE-ISSUE",
AK78="Fiber CAmtel","ACTIVE",
AK78="Fiber AOF","ACTIVE",
AK78="Projet OCM (HUAWEI)","PLANNED WORKS",
AK78="Projet OCM (NOKIA)","PLANNED WORKS",
AK78="ACCESS-ISSUE","ACCESS-ISSUE",
AK78="Projet OCM (ZTE, NOKIA, autres projets)","PLANNED WORKS",
AK78="No root CAuse","No root cause",
AK78="ODU HS","ACTIVE",
AK78="IP &amp; VLAN","ACTIVE",
AK78="Warehouse HUAWEI","SPARE-ISSUE",
AK78="SPARE-HS","SPARE-ISSUE",
AK78="Power Telco","ACTIVE", AK78="no impacts","no impacts"
),"")</f>
        <v>Exclu</v>
      </c>
      <c r="AM78" s="108" t="s">
        <v>5798</v>
      </c>
      <c r="AN78" s="117" t="s">
        <v>436</v>
      </c>
      <c r="AP78" s="23" t="s">
        <v>5537</v>
      </c>
      <c r="AQ78" s="23" t="s">
        <v>5537</v>
      </c>
      <c r="AR78" s="7"/>
      <c r="AS78" s="6"/>
      <c r="AT78" s="7"/>
      <c r="AU78" s="3" t="s">
        <v>5537</v>
      </c>
      <c r="AV78" s="24" t="s">
        <v>5537</v>
      </c>
      <c r="AW78" s="24" t="s">
        <v>5537</v>
      </c>
      <c r="AX78" s="24" t="s">
        <v>5537</v>
      </c>
      <c r="AY78" s="24" t="s">
        <v>5537</v>
      </c>
      <c r="AZ78" s="24" t="s">
        <v>5537</v>
      </c>
      <c r="BA78" s="24" t="s">
        <v>5537</v>
      </c>
      <c r="BB78" s="24" t="s">
        <v>5537</v>
      </c>
      <c r="BC78" s="24" t="s">
        <v>5798</v>
      </c>
      <c r="BD78" s="24" t="s">
        <v>5537</v>
      </c>
      <c r="BE78" s="24" t="s">
        <v>5537</v>
      </c>
      <c r="BF78" s="24" t="s">
        <v>5537</v>
      </c>
      <c r="BG78" s="24" t="s">
        <v>5537</v>
      </c>
      <c r="BH78" s="24" t="s">
        <v>5537</v>
      </c>
      <c r="BI78" s="9" t="s">
        <v>5537</v>
      </c>
      <c r="BJ78" s="14"/>
      <c r="BK78" s="14" t="s">
        <v>5537</v>
      </c>
      <c r="BL78" s="14" t="str">
        <f>_xlfn.XLOOKUP(B78,'[4]cell downs 18042026 17h'!$B:$B,'[4]cell downs 18042026 17h'!$B:$B,"")</f>
        <v/>
      </c>
      <c r="BM78" s="14" t="str">
        <f>_xlfn.XLOOKUP(B78,'[5]Cells Huawei 19042026 15h'!$B:$B,'[5]Cells Huawei 19042026 15h'!$B:$B,"")</f>
        <v/>
      </c>
      <c r="BN78" s="9" t="str">
        <f>_xlfn.XLOOKUP(B78,'[6]cells down 19042026 9H40'!$B:$B,'[6]cells down 19042026 9H40'!$B:$B,"")</f>
        <v/>
      </c>
      <c r="BO78" s="9" t="s">
        <v>436</v>
      </c>
      <c r="BP78" s="9" t="s">
        <v>5459</v>
      </c>
    </row>
    <row r="79" spans="1:68" s="9" customFormat="1" x14ac:dyDescent="0.35">
      <c r="A79" s="1" t="s">
        <v>974</v>
      </c>
      <c r="B79" s="1" t="s">
        <v>975</v>
      </c>
      <c r="C79" s="3" t="str">
        <f>_xlfn.XLOOKUP(B79,'[1]daily break down'!$D:$D,'[1]daily break down'!$E:$E,"")</f>
        <v>SUD-OUEST</v>
      </c>
      <c r="D79" s="1" t="s">
        <v>11</v>
      </c>
      <c r="E79" s="1" t="s">
        <v>12</v>
      </c>
      <c r="F79" s="3" t="s">
        <v>13</v>
      </c>
      <c r="G79" s="1" t="s">
        <v>976</v>
      </c>
      <c r="H79" s="40" t="str">
        <f>_xlfn.XLOOKUP(B79,[2]CALCULATION!$B:$B,[2]CALCULATION!$H:$H,"")</f>
        <v>NOKIA</v>
      </c>
      <c r="I79" s="34">
        <v>2.5128928080167969</v>
      </c>
      <c r="J79" s="34">
        <v>3.2227142078009838</v>
      </c>
      <c r="K79" s="34">
        <v>2.1879960226433246</v>
      </c>
      <c r="L79" s="34">
        <v>0.802309246518085</v>
      </c>
      <c r="M79" s="34">
        <v>7.6155889510678532E-2</v>
      </c>
      <c r="N79" s="34">
        <v>1.4297314770817988</v>
      </c>
      <c r="O79" s="34">
        <v>4.774107410832614</v>
      </c>
      <c r="P79" s="34">
        <v>9.2965275257123032</v>
      </c>
      <c r="Q79" s="34">
        <v>9.2963652058697779</v>
      </c>
      <c r="R79" s="34">
        <v>9.2359972589307837</v>
      </c>
      <c r="S79" s="109">
        <v>7.1620036952494868</v>
      </c>
      <c r="T79" s="109">
        <f>_xlfn.XLOOKUP(B79,'[3]Nur des jours'!$B:$B,'[3]Nur des jours'!$U:$U,"")</f>
        <v>9.2444204740991864</v>
      </c>
      <c r="U79" s="109">
        <v>6.8521218290848447</v>
      </c>
      <c r="V79" s="109">
        <v>7.8960707182257375</v>
      </c>
      <c r="W79" s="109">
        <v>9.2444204740991864</v>
      </c>
      <c r="X79" s="109">
        <v>9.2443669688642345</v>
      </c>
      <c r="Y79" s="109">
        <v>9.2444739793341402</v>
      </c>
      <c r="Z79" s="109">
        <v>9.2445274845690903</v>
      </c>
      <c r="AA79" s="109">
        <v>9.2445274845690903</v>
      </c>
      <c r="AB79" s="109">
        <v>9.2445274845690903</v>
      </c>
      <c r="AC79" s="109">
        <v>32.365067803316428</v>
      </c>
      <c r="AD79" s="109">
        <v>13.770311209033324</v>
      </c>
      <c r="AE79" s="109">
        <v>9.2445809898040405</v>
      </c>
      <c r="AF79" s="109">
        <v>9.2445809898040405</v>
      </c>
      <c r="AG79" s="57" t="str">
        <f>_xlfn.XLOOKUP(B79,[3]CALCULATION!$B:$B,[3]CALCULATION!$M:$M,"")</f>
        <v>Insecurity</v>
      </c>
      <c r="AH79" s="57"/>
      <c r="AI79" s="56" t="str" cm="1">
        <f t="array" ref="AI79">IFERROR(_xlfn.IFS(
AK79="MPR ISSUE","PDH",
AK79="BSS Hardware Issue","BSS",
AK79="Sites strategiques, MLL, Pylone, etc.","ENVTECH",
AK79="AKTIVCO DEFAUT GE &amp; POWER Cabinet","AKTIVCO",
AK79="AKTIVCO Coupure ENEO &amp; Baisse de tension","AKTIVCO GRID ONLY",
AK79="Coupure ENEO &amp; Baisse de tension","IHS GRID ONLY",
AK79="Defaut GE &amp; POWER Cabinet","IHS",
AK79="Sharing","Partners",
AK79="Sites strategiques &amp; DataCenter","SST &amp; DC",
AK79="Exclu","Exclu",
AK79="SAT","SAT",
AK79="SPARE-ISSUE","SPARE-ISSUE",
AK79="Fiber CAmtel","TRANS_FO_CAMTEL",
AK79="Fiber AOF","Fiber AOF",
AK79="Projet OCM (HUAWEI)","TRAVAUX-HUAWEI",
AK79="Projet OCM (NOKIA)","TRAVAUX-NOKIA",
AK79="ACCESS-ISSUE","ACCESS-ISSUE",
AK79="Projet OCM (ZTE, NOKIA, autres projets)","TRAVAUX OCM",
AK79="No root CAuse","No root cause",
AK79="ODU HS","PDH",
AK79="IP &amp; VLAN","PDH",
AK79="Warehouse HUAWEI","SPARE-ISSUE",
AK79="SPARE-HS","SPARE-ISSUE",
AK79="Power Telco","BSS",AK79="no impacts","no impacts"
),"")</f>
        <v>ACCESS-ISSUE</v>
      </c>
      <c r="AJ79" s="56" t="str" cm="1">
        <f t="array" ref="AJ79">IFERROR(_xlfn.IFS(
AK79="MPR ISSUE","TX ISSUE",
AK79="BSS Hardware Issue","RAN ISSUE",
AK79="Sites strategiques, MLL, Pylone, etc.","ENVTECH",
AK79="AKTIVCO DEFAUT GE &amp; POWER Cabinet","POWER ISSUE",
AK79="AKTIVCO Coupure ENEO &amp; Baisse de tension","POWER ISSUE",
AK79="Coupure ENEO &amp; Baisse de tension","POWER ISSUE",
AK79="Defaut GE &amp; POWER Cabinet","POWER ISSUE",
AK79="Sharing","POWER ISSUE",
AK79="Sites strategiques &amp; DataCenter","POWER ISSUE",
AK79="Exclu","Exclu",
AK79="SAT","TX ISSUE",
AK79="SPARE-ISSUE","SPARE-ISSUE",
AK79="Fiber CAmtel","TX ISSUE",
AK79="Fiber AOF","TX ISSUE",
AK79="Projet OCM (HUAWEI)","TRAVAUX-HUAWEI",
AK79="Projet OCM (NOKIA)","TRAVAUX -NOKIA",
AK79="ACCESS-ISSUE","ACCESS-ISSUE",
AK79="Projet OCM (ZTE, NOKIA, autres projets)","TRAVAUX OCM",
AK79="No root CAuse","No root cause",
AK79="ODU HS","TX ISSUE",
AK79="IP &amp; VLAN","TX ISSUE",
AK79="Warehouse HUAWEI","SPARE-ISSUE",
AK79="SPARE-HS","SPARE-ISSUE",
AK79="Power Telco","RAN ISSUE",AK79="no impacts","no impacts"
),"")</f>
        <v>ACCESS-ISSUE</v>
      </c>
      <c r="AK79" s="81" t="s">
        <v>25</v>
      </c>
      <c r="AL79" s="56" t="str" cm="1">
        <f t="array" ref="AL79">IFERROR(_xlfn.IFS(
AK79="MPR ISSUE","ACTIVE",
AK79="BSS Hardware Issue","ACTIVE",
AK79="Sites strategiques, MLL, Pylone, etc.","PASSIVE",
AK79="AKTIVCO DEFAUT GE &amp; POWER Cabinet","PASSIVE",
AK79="AKTIVCO Coupure ENEO &amp; Baisse de tension","PASSIVE",
AK79="Coupure ENEO &amp; Baisse de tension","PASSIVE",
AK79="Defaut GE &amp; POWER Cabinet","PASSIVE",
AK79="Sharing","PASSIVE",
AK79="Sites strategiques &amp; DataCenter","PASSIVE",
AK79="Exclu","Exclu",
AK79="SAT","ACTIVE",
AK79="SPARE-ISSUE","SPARE-ISSUE",
AK79="Fiber CAmtel","ACTIVE",
AK79="Fiber AOF","ACTIVE",
AK79="Projet OCM (HUAWEI)","PLANNED WORKS",
AK79="Projet OCM (NOKIA)","PLANNED WORKS",
AK79="ACCESS-ISSUE","ACCESS-ISSUE",
AK79="Projet OCM (ZTE, NOKIA, autres projets)","PLANNED WORKS",
AK79="No root CAuse","No root cause",
AK79="ODU HS","ACTIVE",
AK79="IP &amp; VLAN","ACTIVE",
AK79="Warehouse HUAWEI","SPARE-ISSUE",
AK79="SPARE-HS","SPARE-ISSUE",
AK79="Power Telco","ACTIVE", AK79="no impacts","no impacts"
),"")</f>
        <v>ACCESS-ISSUE</v>
      </c>
      <c r="AM79" s="108" t="s">
        <v>5799</v>
      </c>
      <c r="AN79" s="117" t="s">
        <v>975</v>
      </c>
      <c r="AP79" s="23" t="s">
        <v>5537</v>
      </c>
      <c r="AQ79" s="23" t="s">
        <v>5537</v>
      </c>
      <c r="AR79" s="7"/>
      <c r="AS79" s="6"/>
      <c r="AT79" s="7"/>
      <c r="AU79" s="3" t="s">
        <v>5537</v>
      </c>
      <c r="AV79" s="24" t="s">
        <v>5537</v>
      </c>
      <c r="AW79" s="24" t="s">
        <v>5537</v>
      </c>
      <c r="AX79" s="24" t="s">
        <v>5537</v>
      </c>
      <c r="AY79" s="24" t="s">
        <v>5537</v>
      </c>
      <c r="AZ79" s="24" t="s">
        <v>5537</v>
      </c>
      <c r="BA79" s="24" t="s">
        <v>5537</v>
      </c>
      <c r="BB79" s="24" t="s">
        <v>5537</v>
      </c>
      <c r="BC79" s="24" t="s">
        <v>5537</v>
      </c>
      <c r="BD79" s="24" t="s">
        <v>5537</v>
      </c>
      <c r="BE79" s="24" t="s">
        <v>6347</v>
      </c>
      <c r="BF79" s="24" t="s">
        <v>6348</v>
      </c>
      <c r="BG79" s="24" t="s">
        <v>6349</v>
      </c>
      <c r="BH79" s="24" t="s">
        <v>6350</v>
      </c>
      <c r="BI79" s="9" t="s">
        <v>5537</v>
      </c>
      <c r="BJ79" s="14"/>
      <c r="BK79" s="14" t="s">
        <v>5537</v>
      </c>
      <c r="BL79" s="14" t="str">
        <f>_xlfn.XLOOKUP(B79,'[4]cell downs 18042026 17h'!$B:$B,'[4]cell downs 18042026 17h'!$B:$B,"")</f>
        <v/>
      </c>
      <c r="BM79" s="14" t="str">
        <f>_xlfn.XLOOKUP(B79,'[5]Cells Huawei 19042026 15h'!$B:$B,'[5]Cells Huawei 19042026 15h'!$B:$B,"")</f>
        <v/>
      </c>
      <c r="BN79" s="9" t="str">
        <f>_xlfn.XLOOKUP(B79,'[6]cells down 19042026 9H40'!$B:$B,'[6]cells down 19042026 9H40'!$B:$B,"")</f>
        <v/>
      </c>
      <c r="BO79" s="9" t="s">
        <v>975</v>
      </c>
      <c r="BP79" s="9" t="s">
        <v>318</v>
      </c>
    </row>
    <row r="80" spans="1:68" s="9" customFormat="1" ht="23.5" customHeight="1" x14ac:dyDescent="0.35">
      <c r="A80" s="1" t="s">
        <v>239</v>
      </c>
      <c r="B80" s="8" t="s">
        <v>240</v>
      </c>
      <c r="C80" s="3" t="str">
        <f>_xlfn.XLOOKUP(B80,'[1]daily break down'!$D:$D,'[1]daily break down'!$E:$E,"")</f>
        <v>NORD-OUEST</v>
      </c>
      <c r="D80" s="1" t="s">
        <v>11</v>
      </c>
      <c r="E80" s="1" t="s">
        <v>96</v>
      </c>
      <c r="F80" s="3" t="s">
        <v>51</v>
      </c>
      <c r="G80" s="1" t="s">
        <v>239</v>
      </c>
      <c r="H80" s="40" t="str">
        <f>_xlfn.XLOOKUP(B80,[2]CALCULATION!$B:$B,[2]CALCULATION!$H:$H,"")</f>
        <v>NOKIA</v>
      </c>
      <c r="I80" s="34">
        <v>9.2964734190981293</v>
      </c>
      <c r="J80" s="34">
        <v>9.2963652058697779</v>
      </c>
      <c r="K80" s="34">
        <v>9.2963110992556022</v>
      </c>
      <c r="L80" s="34">
        <v>9.2964193124839536</v>
      </c>
      <c r="M80" s="34">
        <v>9.2963652058697779</v>
      </c>
      <c r="N80" s="34">
        <v>9.2964734190981293</v>
      </c>
      <c r="O80" s="34">
        <v>9.2963652058697779</v>
      </c>
      <c r="P80" s="34">
        <v>9.2965275257123032</v>
      </c>
      <c r="Q80" s="34">
        <v>9.2963652058697779</v>
      </c>
      <c r="R80" s="34">
        <v>9.2964734190981293</v>
      </c>
      <c r="S80" s="109">
        <v>9.2964734190981293</v>
      </c>
      <c r="T80" s="109">
        <f>_xlfn.XLOOKUP(B80,'[3]Nur des jours'!$B:$B,'[3]Nur des jours'!$U:$U,"")</f>
        <v>9.2444204740991864</v>
      </c>
      <c r="U80" s="109">
        <v>9.2964193124839536</v>
      </c>
      <c r="V80" s="109">
        <v>9.2443134636292825</v>
      </c>
      <c r="W80" s="109">
        <v>9.2444204740991864</v>
      </c>
      <c r="X80" s="109">
        <v>9.2443669688642345</v>
      </c>
      <c r="Y80" s="109">
        <v>9.2444739793341402</v>
      </c>
      <c r="Z80" s="109">
        <v>9.2445274845690903</v>
      </c>
      <c r="AA80" s="109">
        <v>9.2445274845690903</v>
      </c>
      <c r="AB80" s="109">
        <v>9.2445274845690903</v>
      </c>
      <c r="AC80" s="109">
        <v>32.365067803316428</v>
      </c>
      <c r="AD80" s="109">
        <v>13.770311209033324</v>
      </c>
      <c r="AE80" s="109">
        <v>9.2445809898040405</v>
      </c>
      <c r="AF80" s="109">
        <v>9.2445809898040405</v>
      </c>
      <c r="AG80" s="57" t="str">
        <f>_xlfn.XLOOKUP(B80,[3]CALCULATION!$B:$B,[3]CALCULATION!$M:$M,"")</f>
        <v>Insecurity</v>
      </c>
      <c r="AH80" s="57"/>
      <c r="AI80" s="56" t="str" cm="1">
        <f t="array" ref="AI80">IFERROR(_xlfn.IFS(
AK80="MPR ISSUE","PDH",
AK80="BSS Hardware Issue","BSS",
AK80="Sites strategiques, MLL, Pylone, etc.","ENVTECH",
AK80="AKTIVCO DEFAUT GE &amp; POWER Cabinet","AKTIVCO",
AK80="AKTIVCO Coupure ENEO &amp; Baisse de tension","AKTIVCO GRID ONLY",
AK80="Coupure ENEO &amp; Baisse de tension","IHS GRID ONLY",
AK80="Defaut GE &amp; POWER Cabinet","IHS",
AK80="Sharing","Partners",
AK80="Sites strategiques &amp; DataCenter","SST &amp; DC",
AK80="Exclu","Exclu",
AK80="SAT","SAT",
AK80="SPARE-ISSUE","SPARE-ISSUE",
AK80="Fiber CAmtel","TRANS_FO_CAMTEL",
AK80="Fiber AOF","Fiber AOF",
AK80="Projet OCM (HUAWEI)","TRAVAUX-HUAWEI",
AK80="Projet OCM (NOKIA)","TRAVAUX-NOKIA",
AK80="ACCESS-ISSUE","ACCESS-ISSUE",
AK80="Projet OCM (ZTE, NOKIA, autres projets)","TRAVAUX OCM",
AK80="No root CAuse","No root cause",
AK80="ODU HS","PDH",
AK80="IP &amp; VLAN","PDH",
AK80="Warehouse HUAWEI","SPARE-ISSUE",
AK80="SPARE-HS","SPARE-ISSUE",
AK80="Power Telco","BSS",AK80="no impacts","no impacts"
),"")</f>
        <v>SPARE-ISSUE</v>
      </c>
      <c r="AJ80" s="56" t="str" cm="1">
        <f t="array" ref="AJ80">IFERROR(_xlfn.IFS(
AK80="MPR ISSUE","TX ISSUE",
AK80="BSS Hardware Issue","RAN ISSUE",
AK80="Sites strategiques, MLL, Pylone, etc.","ENVTECH",
AK80="AKTIVCO DEFAUT GE &amp; POWER Cabinet","POWER ISSUE",
AK80="AKTIVCO Coupure ENEO &amp; Baisse de tension","POWER ISSUE",
AK80="Coupure ENEO &amp; Baisse de tension","POWER ISSUE",
AK80="Defaut GE &amp; POWER Cabinet","POWER ISSUE",
AK80="Sharing","POWER ISSUE",
AK80="Sites strategiques &amp; DataCenter","POWER ISSUE",
AK80="Exclu","Exclu",
AK80="SAT","TX ISSUE",
AK80="SPARE-ISSUE","SPARE-ISSUE",
AK80="Fiber CAmtel","TX ISSUE",
AK80="Fiber AOF","TX ISSUE",
AK80="Projet OCM (HUAWEI)","TRAVAUX-HUAWEI",
AK80="Projet OCM (NOKIA)","TRAVAUX -NOKIA",
AK80="ACCESS-ISSUE","ACCESS-ISSUE",
AK80="Projet OCM (ZTE, NOKIA, autres projets)","TRAVAUX OCM",
AK80="No root CAuse","No root cause",
AK80="ODU HS","TX ISSUE",
AK80="IP &amp; VLAN","TX ISSUE",
AK80="Warehouse HUAWEI","SPARE-ISSUE",
AK80="SPARE-HS","SPARE-ISSUE",
AK80="Power Telco","RAN ISSUE",AK80="no impacts","no impacts"
),"")</f>
        <v>SPARE-ISSUE</v>
      </c>
      <c r="AK80" s="81" t="s">
        <v>5336</v>
      </c>
      <c r="AL80" s="56" t="str" cm="1">
        <f t="array" ref="AL80">IFERROR(_xlfn.IFS(
AK80="MPR ISSUE","ACTIVE",
AK80="BSS Hardware Issue","ACTIVE",
AK80="Sites strategiques, MLL, Pylone, etc.","PASSIVE",
AK80="AKTIVCO DEFAUT GE &amp; POWER Cabinet","PASSIVE",
AK80="AKTIVCO Coupure ENEO &amp; Baisse de tension","PASSIVE",
AK80="Coupure ENEO &amp; Baisse de tension","PASSIVE",
AK80="Defaut GE &amp; POWER Cabinet","PASSIVE",
AK80="Sharing","PASSIVE",
AK80="Sites strategiques &amp; DataCenter","PASSIVE",
AK80="Exclu","Exclu",
AK80="SAT","ACTIVE",
AK80="SPARE-ISSUE","SPARE-ISSUE",
AK80="Fiber CAmtel","ACTIVE",
AK80="Fiber AOF","ACTIVE",
AK80="Projet OCM (HUAWEI)","PLANNED WORKS",
AK80="Projet OCM (NOKIA)","PLANNED WORKS",
AK80="ACCESS-ISSUE","ACCESS-ISSUE",
AK80="Projet OCM (ZTE, NOKIA, autres projets)","PLANNED WORKS",
AK80="No root CAuse","No root cause",
AK80="ODU HS","ACTIVE",
AK80="IP &amp; VLAN","ACTIVE",
AK80="Warehouse HUAWEI","SPARE-ISSUE",
AK80="SPARE-HS","SPARE-ISSUE",
AK80="Power Telco","ACTIVE", AK80="no impacts","no impacts"
),"")</f>
        <v>SPARE-ISSUE</v>
      </c>
      <c r="AM80" s="108" t="s">
        <v>5800</v>
      </c>
      <c r="AN80" s="117" t="s">
        <v>240</v>
      </c>
      <c r="AP80" s="23" t="s">
        <v>5537</v>
      </c>
      <c r="AQ80" s="23" t="s">
        <v>5537</v>
      </c>
      <c r="AR80" s="7"/>
      <c r="AS80" s="6"/>
      <c r="AT80" s="7"/>
      <c r="AU80" s="3" t="s">
        <v>5537</v>
      </c>
      <c r="AV80" s="24" t="s">
        <v>5537</v>
      </c>
      <c r="AW80" s="24" t="s">
        <v>5537</v>
      </c>
      <c r="AX80" s="24" t="s">
        <v>5537</v>
      </c>
      <c r="AY80" s="24" t="s">
        <v>5537</v>
      </c>
      <c r="AZ80" s="24" t="s">
        <v>5537</v>
      </c>
      <c r="BA80" s="24" t="s">
        <v>5537</v>
      </c>
      <c r="BB80" s="24" t="s">
        <v>5537</v>
      </c>
      <c r="BC80" s="24" t="s">
        <v>5537</v>
      </c>
      <c r="BD80" s="24" t="s">
        <v>5537</v>
      </c>
      <c r="BE80" s="24" t="s">
        <v>6351</v>
      </c>
      <c r="BF80" s="24" t="s">
        <v>6352</v>
      </c>
      <c r="BG80" s="24" t="s">
        <v>6353</v>
      </c>
      <c r="BH80" s="24" t="s">
        <v>6354</v>
      </c>
      <c r="BI80" s="9" t="s">
        <v>5537</v>
      </c>
      <c r="BJ80" s="14"/>
      <c r="BK80" s="14" t="s">
        <v>5537</v>
      </c>
      <c r="BL80" s="14" t="str">
        <f>_xlfn.XLOOKUP(B80,'[4]cell downs 18042026 17h'!$B:$B,'[4]cell downs 18042026 17h'!$B:$B,"")</f>
        <v/>
      </c>
      <c r="BM80" s="14" t="str">
        <f>_xlfn.XLOOKUP(B80,'[5]Cells Huawei 19042026 15h'!$B:$B,'[5]Cells Huawei 19042026 15h'!$B:$B,"")</f>
        <v/>
      </c>
      <c r="BN80" s="9" t="str">
        <f>_xlfn.XLOOKUP(B80,'[6]cells down 19042026 9H40'!$B:$B,'[6]cells down 19042026 9H40'!$B:$B,"")</f>
        <v/>
      </c>
      <c r="BO80" s="9" t="s">
        <v>240</v>
      </c>
      <c r="BP80" s="9" t="s">
        <v>1129</v>
      </c>
    </row>
    <row r="81" spans="1:68" s="9" customFormat="1" ht="17.5" customHeight="1" x14ac:dyDescent="0.35">
      <c r="A81" s="1" t="s">
        <v>241</v>
      </c>
      <c r="B81" s="8" t="s">
        <v>242</v>
      </c>
      <c r="C81" s="3" t="str">
        <f>_xlfn.XLOOKUP(B81,'[1]daily break down'!$D:$D,'[1]daily break down'!$E:$E,"")</f>
        <v>SUD-OUEST</v>
      </c>
      <c r="D81" s="1" t="s">
        <v>11</v>
      </c>
      <c r="E81" s="1" t="s">
        <v>66</v>
      </c>
      <c r="F81" s="3" t="s">
        <v>13</v>
      </c>
      <c r="G81" s="1" t="s">
        <v>241</v>
      </c>
      <c r="H81" s="40" t="str">
        <f>_xlfn.XLOOKUP(B81,[2]CALCULATION!$B:$B,[2]CALCULATION!$H:$H,"")</f>
        <v>NOKIA</v>
      </c>
      <c r="I81" s="34">
        <v>9.2964734190981293</v>
      </c>
      <c r="J81" s="34">
        <v>9.2963652058697779</v>
      </c>
      <c r="K81" s="34">
        <v>9.2963110992556022</v>
      </c>
      <c r="L81" s="34">
        <v>9.2964193124839536</v>
      </c>
      <c r="M81" s="34">
        <v>9.2963652058697779</v>
      </c>
      <c r="N81" s="34">
        <v>9.2964734190981293</v>
      </c>
      <c r="O81" s="34">
        <v>9.2963652058697779</v>
      </c>
      <c r="P81" s="34">
        <v>9.2965275257123032</v>
      </c>
      <c r="Q81" s="34">
        <v>9.2963652058697779</v>
      </c>
      <c r="R81" s="34">
        <v>9.2964734190981293</v>
      </c>
      <c r="S81" s="109">
        <v>9.2964734190981293</v>
      </c>
      <c r="T81" s="109">
        <f>_xlfn.XLOOKUP(B81,'[3]Nur des jours'!$B:$B,'[3]Nur des jours'!$U:$U,"")</f>
        <v>9.2444204740991864</v>
      </c>
      <c r="U81" s="109">
        <v>9.2964193124839536</v>
      </c>
      <c r="V81" s="109">
        <v>9.2443134636292825</v>
      </c>
      <c r="W81" s="109">
        <v>9.2444204740991864</v>
      </c>
      <c r="X81" s="109">
        <v>9.2443669688642345</v>
      </c>
      <c r="Y81" s="109">
        <v>9.2444739793341402</v>
      </c>
      <c r="Z81" s="109">
        <v>9.2445274845690903</v>
      </c>
      <c r="AA81" s="109">
        <v>9.2445274845690903</v>
      </c>
      <c r="AB81" s="109">
        <v>9.2445274845690903</v>
      </c>
      <c r="AC81" s="109">
        <v>32.365067803316428</v>
      </c>
      <c r="AD81" s="109">
        <v>13.770311209033324</v>
      </c>
      <c r="AE81" s="109">
        <v>9.2445809898040405</v>
      </c>
      <c r="AF81" s="109">
        <v>9.2445809898040405</v>
      </c>
      <c r="AG81" s="57" t="str">
        <f>_xlfn.XLOOKUP(B81,[3]CALCULATION!$B:$B,[3]CALCULATION!$M:$M,"")</f>
        <v>EXCLU</v>
      </c>
      <c r="AH81" s="57"/>
      <c r="AI81" s="56" t="str" cm="1">
        <f t="array" ref="AI81">IFERROR(_xlfn.IFS(
AK81="MPR ISSUE","PDH",
AK81="BSS Hardware Issue","BSS",
AK81="Sites strategiques, MLL, Pylone, etc.","ENVTECH",
AK81="AKTIVCO DEFAUT GE &amp; POWER Cabinet","AKTIVCO",
AK81="AKTIVCO Coupure ENEO &amp; Baisse de tension","AKTIVCO GRID ONLY",
AK81="Coupure ENEO &amp; Baisse de tension","IHS GRID ONLY",
AK81="Defaut GE &amp; POWER Cabinet","IHS",
AK81="Sharing","Partners",
AK81="Sites strategiques &amp; DataCenter","SST &amp; DC",
AK81="Exclu","Exclu",
AK81="SAT","SAT",
AK81="SPARE-ISSUE","SPARE-ISSUE",
AK81="Fiber CAmtel","TRANS_FO_CAMTEL",
AK81="Fiber AOF","Fiber AOF",
AK81="Projet OCM (HUAWEI)","TRAVAUX-HUAWEI",
AK81="Projet OCM (NOKIA)","TRAVAUX-NOKIA",
AK81="ACCESS-ISSUE","ACCESS-ISSUE",
AK81="Projet OCM (ZTE, NOKIA, autres projets)","TRAVAUX OCM",
AK81="No root CAuse","No root cause",
AK81="ODU HS","PDH",
AK81="IP &amp; VLAN","PDH",
AK81="Warehouse HUAWEI","SPARE-ISSUE",
AK81="SPARE-HS","SPARE-ISSUE",
AK81="Power Telco","BSS",AK81="no impacts","no impacts"
),"")</f>
        <v>Exclu</v>
      </c>
      <c r="AJ81" s="56" t="str" cm="1">
        <f t="array" ref="AJ81">IFERROR(_xlfn.IFS(
AK81="MPR ISSUE","TX ISSUE",
AK81="BSS Hardware Issue","RAN ISSUE",
AK81="Sites strategiques, MLL, Pylone, etc.","ENVTECH",
AK81="AKTIVCO DEFAUT GE &amp; POWER Cabinet","POWER ISSUE",
AK81="AKTIVCO Coupure ENEO &amp; Baisse de tension","POWER ISSUE",
AK81="Coupure ENEO &amp; Baisse de tension","POWER ISSUE",
AK81="Defaut GE &amp; POWER Cabinet","POWER ISSUE",
AK81="Sharing","POWER ISSUE",
AK81="Sites strategiques &amp; DataCenter","POWER ISSUE",
AK81="Exclu","Exclu",
AK81="SAT","TX ISSUE",
AK81="SPARE-ISSUE","SPARE-ISSUE",
AK81="Fiber CAmtel","TX ISSUE",
AK81="Fiber AOF","TX ISSUE",
AK81="Projet OCM (HUAWEI)","TRAVAUX-HUAWEI",
AK81="Projet OCM (NOKIA)","TRAVAUX -NOKIA",
AK81="ACCESS-ISSUE","ACCESS-ISSUE",
AK81="Projet OCM (ZTE, NOKIA, autres projets)","TRAVAUX OCM",
AK81="No root CAuse","No root cause",
AK81="ODU HS","TX ISSUE",
AK81="IP &amp; VLAN","TX ISSUE",
AK81="Warehouse HUAWEI","SPARE-ISSUE",
AK81="SPARE-HS","SPARE-ISSUE",
AK81="Power Telco","RAN ISSUE",AK81="no impacts","no impacts"
),"")</f>
        <v>Exclu</v>
      </c>
      <c r="AK81" s="81" t="s">
        <v>5559</v>
      </c>
      <c r="AL81" s="56" t="str" cm="1">
        <f t="array" ref="AL81">IFERROR(_xlfn.IFS(
AK81="MPR ISSUE","ACTIVE",
AK81="BSS Hardware Issue","ACTIVE",
AK81="Sites strategiques, MLL, Pylone, etc.","PASSIVE",
AK81="AKTIVCO DEFAUT GE &amp; POWER Cabinet","PASSIVE",
AK81="AKTIVCO Coupure ENEO &amp; Baisse de tension","PASSIVE",
AK81="Coupure ENEO &amp; Baisse de tension","PASSIVE",
AK81="Defaut GE &amp; POWER Cabinet","PASSIVE",
AK81="Sharing","PASSIVE",
AK81="Sites strategiques &amp; DataCenter","PASSIVE",
AK81="Exclu","Exclu",
AK81="SAT","ACTIVE",
AK81="SPARE-ISSUE","SPARE-ISSUE",
AK81="Fiber CAmtel","ACTIVE",
AK81="Fiber AOF","ACTIVE",
AK81="Projet OCM (HUAWEI)","PLANNED WORKS",
AK81="Projet OCM (NOKIA)","PLANNED WORKS",
AK81="ACCESS-ISSUE","ACCESS-ISSUE",
AK81="Projet OCM (ZTE, NOKIA, autres projets)","PLANNED WORKS",
AK81="No root CAuse","No root cause",
AK81="ODU HS","ACTIVE",
AK81="IP &amp; VLAN","ACTIVE",
AK81="Warehouse HUAWEI","SPARE-ISSUE",
AK81="SPARE-HS","SPARE-ISSUE",
AK81="Power Telco","ACTIVE", AK81="no impacts","no impacts"
),"")</f>
        <v>Exclu</v>
      </c>
      <c r="AM81" s="108" t="s">
        <v>5537</v>
      </c>
      <c r="AN81" s="117" t="s">
        <v>242</v>
      </c>
      <c r="AP81" s="23" t="s">
        <v>5537</v>
      </c>
      <c r="AQ81" s="23" t="s">
        <v>6234</v>
      </c>
      <c r="AR81" s="7"/>
      <c r="AS81" s="6"/>
      <c r="AT81" s="7"/>
      <c r="AU81" s="3" t="s">
        <v>5537</v>
      </c>
      <c r="AV81" s="24" t="s">
        <v>5537</v>
      </c>
      <c r="AW81" s="24" t="s">
        <v>5537</v>
      </c>
      <c r="AX81" s="24" t="s">
        <v>5537</v>
      </c>
      <c r="AY81" s="24" t="s">
        <v>5537</v>
      </c>
      <c r="AZ81" s="24" t="s">
        <v>5537</v>
      </c>
      <c r="BA81" s="24" t="s">
        <v>5537</v>
      </c>
      <c r="BB81" s="24" t="s">
        <v>5537</v>
      </c>
      <c r="BC81" s="24" t="s">
        <v>5537</v>
      </c>
      <c r="BD81" s="24" t="s">
        <v>5537</v>
      </c>
      <c r="BE81" s="24" t="s">
        <v>5537</v>
      </c>
      <c r="BF81" s="24" t="s">
        <v>5537</v>
      </c>
      <c r="BG81" s="24" t="s">
        <v>5537</v>
      </c>
      <c r="BH81" s="24" t="s">
        <v>5537</v>
      </c>
      <c r="BI81" s="9" t="s">
        <v>5537</v>
      </c>
      <c r="BJ81" s="14"/>
      <c r="BK81" s="14" t="s">
        <v>5537</v>
      </c>
      <c r="BL81" s="14" t="str">
        <f>_xlfn.XLOOKUP(B81,'[4]cell downs 18042026 17h'!$B:$B,'[4]cell downs 18042026 17h'!$B:$B,"")</f>
        <v/>
      </c>
      <c r="BM81" s="14" t="str">
        <f>_xlfn.XLOOKUP(B81,'[5]Cells Huawei 19042026 15h'!$B:$B,'[5]Cells Huawei 19042026 15h'!$B:$B,"")</f>
        <v/>
      </c>
      <c r="BN81" s="9" t="str">
        <f>_xlfn.XLOOKUP(B81,'[6]cells down 19042026 9H40'!$B:$B,'[6]cells down 19042026 9H40'!$B:$B,"")</f>
        <v/>
      </c>
      <c r="BO81" s="9" t="s">
        <v>242</v>
      </c>
      <c r="BP81" s="9" t="s">
        <v>302</v>
      </c>
    </row>
    <row r="82" spans="1:68" s="9" customFormat="1" ht="46.5" customHeight="1" x14ac:dyDescent="0.35">
      <c r="A82" s="1" t="s">
        <v>1051</v>
      </c>
      <c r="B82" s="1" t="s">
        <v>1052</v>
      </c>
      <c r="C82" s="3" t="str">
        <f>_xlfn.XLOOKUP(B82,'[1]daily break down'!$D:$D,'[1]daily break down'!$E:$E,"")</f>
        <v>NORD-OUEST</v>
      </c>
      <c r="D82" s="1" t="s">
        <v>11</v>
      </c>
      <c r="E82" s="1" t="s">
        <v>237</v>
      </c>
      <c r="F82" s="3" t="s">
        <v>51</v>
      </c>
      <c r="G82" s="1" t="s">
        <v>1053</v>
      </c>
      <c r="H82" s="40" t="str">
        <f>_xlfn.XLOOKUP(B82,[2]CALCULATION!$B:$B,[2]CALCULATION!$H:$H,"")</f>
        <v>NOKIA</v>
      </c>
      <c r="I82" s="34">
        <v>9.2964734190981293</v>
      </c>
      <c r="J82" s="34">
        <v>9.2963652058697779</v>
      </c>
      <c r="K82" s="34">
        <v>9.2963110992556022</v>
      </c>
      <c r="L82" s="34">
        <v>9.2964193124839536</v>
      </c>
      <c r="M82" s="34">
        <v>9.2963652058697779</v>
      </c>
      <c r="N82" s="34">
        <v>9.2964734190981293</v>
      </c>
      <c r="O82" s="34">
        <v>9.2963652058697779</v>
      </c>
      <c r="P82" s="34">
        <v>9.2965275257123032</v>
      </c>
      <c r="Q82" s="34">
        <v>9.2963652058697779</v>
      </c>
      <c r="R82" s="34">
        <v>9.2964734190981293</v>
      </c>
      <c r="S82" s="109">
        <v>9.2964734190981293</v>
      </c>
      <c r="T82" s="109">
        <f>_xlfn.XLOOKUP(B82,'[3]Nur des jours'!$B:$B,'[3]Nur des jours'!$U:$U,"")</f>
        <v>9.2444204740991864</v>
      </c>
      <c r="U82" s="109">
        <v>9.2964193124839536</v>
      </c>
      <c r="V82" s="109">
        <v>9.2443134636292825</v>
      </c>
      <c r="W82" s="109">
        <v>9.2444204740991864</v>
      </c>
      <c r="X82" s="109">
        <v>9.2443669688642345</v>
      </c>
      <c r="Y82" s="109">
        <v>9.2444739793341402</v>
      </c>
      <c r="Z82" s="109">
        <v>9.2445274845690903</v>
      </c>
      <c r="AA82" s="109">
        <v>9.2445274845690903</v>
      </c>
      <c r="AB82" s="109">
        <v>9.2445274845690903</v>
      </c>
      <c r="AC82" s="109">
        <v>32.365067803316428</v>
      </c>
      <c r="AD82" s="109">
        <v>13.770311209033324</v>
      </c>
      <c r="AE82" s="109">
        <v>9.2445809898040405</v>
      </c>
      <c r="AF82" s="109">
        <v>9.2445809898040405</v>
      </c>
      <c r="AG82" s="57" t="str">
        <f>_xlfn.XLOOKUP(B82,[3]CALCULATION!$B:$B,[3]CALCULATION!$M:$M,"")</f>
        <v>Insecurity</v>
      </c>
      <c r="AH82" s="57"/>
      <c r="AI82" s="56" t="str" cm="1">
        <f t="array" ref="AI82">IFERROR(_xlfn.IFS(
AK82="MPR ISSUE","PDH",
AK82="BSS Hardware Issue","BSS",
AK82="Sites strategiques, MLL, Pylone, etc.","ENVTECH",
AK82="AKTIVCO DEFAUT GE &amp; POWER Cabinet","AKTIVCO",
AK82="AKTIVCO Coupure ENEO &amp; Baisse de tension","AKTIVCO GRID ONLY",
AK82="Coupure ENEO &amp; Baisse de tension","IHS GRID ONLY",
AK82="Defaut GE &amp; POWER Cabinet","IHS",
AK82="Sharing","Partners",
AK82="Sites strategiques &amp; DataCenter","SST &amp; DC",
AK82="Exclu","Exclu",
AK82="SAT","SAT",
AK82="SPARE-ISSUE","SPARE-ISSUE",
AK82="Fiber CAmtel","TRANS_FO_CAMTEL",
AK82="Fiber AOF","Fiber AOF",
AK82="Projet OCM (HUAWEI)","TRAVAUX-HUAWEI",
AK82="Projet OCM (NOKIA)","TRAVAUX-NOKIA",
AK82="ACCESS-ISSUE","ACCESS-ISSUE",
AK82="Projet OCM (ZTE, NOKIA, autres projets)","TRAVAUX OCM",
AK82="No root CAuse","No root cause",
AK82="ODU HS","PDH",
AK82="IP &amp; VLAN","PDH",
AK82="Warehouse HUAWEI","SPARE-ISSUE",
AK82="SPARE-HS","SPARE-ISSUE",
AK82="Power Telco","BSS",AK82="no impacts","no impacts"
),"")</f>
        <v>ACCESS-ISSUE</v>
      </c>
      <c r="AJ82" s="56" t="str" cm="1">
        <f t="array" ref="AJ82">IFERROR(_xlfn.IFS(
AK82="MPR ISSUE","TX ISSUE",
AK82="BSS Hardware Issue","RAN ISSUE",
AK82="Sites strategiques, MLL, Pylone, etc.","ENVTECH",
AK82="AKTIVCO DEFAUT GE &amp; POWER Cabinet","POWER ISSUE",
AK82="AKTIVCO Coupure ENEO &amp; Baisse de tension","POWER ISSUE",
AK82="Coupure ENEO &amp; Baisse de tension","POWER ISSUE",
AK82="Defaut GE &amp; POWER Cabinet","POWER ISSUE",
AK82="Sharing","POWER ISSUE",
AK82="Sites strategiques &amp; DataCenter","POWER ISSUE",
AK82="Exclu","Exclu",
AK82="SAT","TX ISSUE",
AK82="SPARE-ISSUE","SPARE-ISSUE",
AK82="Fiber CAmtel","TX ISSUE",
AK82="Fiber AOF","TX ISSUE",
AK82="Projet OCM (HUAWEI)","TRAVAUX-HUAWEI",
AK82="Projet OCM (NOKIA)","TRAVAUX -NOKIA",
AK82="ACCESS-ISSUE","ACCESS-ISSUE",
AK82="Projet OCM (ZTE, NOKIA, autres projets)","TRAVAUX OCM",
AK82="No root CAuse","No root cause",
AK82="ODU HS","TX ISSUE",
AK82="IP &amp; VLAN","TX ISSUE",
AK82="Warehouse HUAWEI","SPARE-ISSUE",
AK82="SPARE-HS","SPARE-ISSUE",
AK82="Power Telco","RAN ISSUE",AK82="no impacts","no impacts"
),"")</f>
        <v>ACCESS-ISSUE</v>
      </c>
      <c r="AK82" s="81" t="s">
        <v>25</v>
      </c>
      <c r="AL82" s="56" t="str" cm="1">
        <f t="array" ref="AL82">IFERROR(_xlfn.IFS(
AK82="MPR ISSUE","ACTIVE",
AK82="BSS Hardware Issue","ACTIVE",
AK82="Sites strategiques, MLL, Pylone, etc.","PASSIVE",
AK82="AKTIVCO DEFAUT GE &amp; POWER Cabinet","PASSIVE",
AK82="AKTIVCO Coupure ENEO &amp; Baisse de tension","PASSIVE",
AK82="Coupure ENEO &amp; Baisse de tension","PASSIVE",
AK82="Defaut GE &amp; POWER Cabinet","PASSIVE",
AK82="Sharing","PASSIVE",
AK82="Sites strategiques &amp; DataCenter","PASSIVE",
AK82="Exclu","Exclu",
AK82="SAT","ACTIVE",
AK82="SPARE-ISSUE","SPARE-ISSUE",
AK82="Fiber CAmtel","ACTIVE",
AK82="Fiber AOF","ACTIVE",
AK82="Projet OCM (HUAWEI)","PLANNED WORKS",
AK82="Projet OCM (NOKIA)","PLANNED WORKS",
AK82="ACCESS-ISSUE","ACCESS-ISSUE",
AK82="Projet OCM (ZTE, NOKIA, autres projets)","PLANNED WORKS",
AK82="No root CAuse","No root cause",
AK82="ODU HS","ACTIVE",
AK82="IP &amp; VLAN","ACTIVE",
AK82="Warehouse HUAWEI","SPARE-ISSUE",
AK82="SPARE-HS","SPARE-ISSUE",
AK82="Power Telco","ACTIVE", AK82="no impacts","no impacts"
),"")</f>
        <v>ACCESS-ISSUE</v>
      </c>
      <c r="AM82" s="108" t="s">
        <v>5801</v>
      </c>
      <c r="AN82" s="117" t="s">
        <v>1052</v>
      </c>
      <c r="AP82" s="23" t="s">
        <v>5537</v>
      </c>
      <c r="AQ82" s="23" t="s">
        <v>5537</v>
      </c>
      <c r="AR82" s="7"/>
      <c r="AS82" s="6"/>
      <c r="AT82" s="7"/>
      <c r="AU82" s="3" t="s">
        <v>5537</v>
      </c>
      <c r="AV82" s="24" t="s">
        <v>5537</v>
      </c>
      <c r="AW82" s="24" t="s">
        <v>5537</v>
      </c>
      <c r="AX82" s="24" t="s">
        <v>5537</v>
      </c>
      <c r="AY82" s="24" t="s">
        <v>5537</v>
      </c>
      <c r="AZ82" s="24" t="s">
        <v>5537</v>
      </c>
      <c r="BA82" s="24" t="s">
        <v>5537</v>
      </c>
      <c r="BB82" s="24" t="s">
        <v>5537</v>
      </c>
      <c r="BC82" s="24" t="s">
        <v>5537</v>
      </c>
      <c r="BD82" s="24" t="s">
        <v>5537</v>
      </c>
      <c r="BE82" s="24" t="s">
        <v>6355</v>
      </c>
      <c r="BF82" s="24" t="s">
        <v>6356</v>
      </c>
      <c r="BG82" s="24" t="s">
        <v>6357</v>
      </c>
      <c r="BH82" s="24" t="s">
        <v>6358</v>
      </c>
      <c r="BI82" s="9" t="s">
        <v>5537</v>
      </c>
      <c r="BJ82" s="14"/>
      <c r="BK82" s="14" t="s">
        <v>5537</v>
      </c>
      <c r="BL82" s="14" t="str">
        <f>_xlfn.XLOOKUP(B82,'[4]cell downs 18042026 17h'!$B:$B,'[4]cell downs 18042026 17h'!$B:$B,"")</f>
        <v/>
      </c>
      <c r="BM82" s="14" t="str">
        <f>_xlfn.XLOOKUP(B82,'[5]Cells Huawei 19042026 15h'!$B:$B,'[5]Cells Huawei 19042026 15h'!$B:$B,"")</f>
        <v/>
      </c>
      <c r="BN82" s="9" t="str">
        <f>_xlfn.XLOOKUP(B82,'[6]cells down 19042026 9H40'!$B:$B,'[6]cells down 19042026 9H40'!$B:$B,"")</f>
        <v/>
      </c>
      <c r="BO82" s="9" t="s">
        <v>1052</v>
      </c>
      <c r="BP82" s="9" t="s">
        <v>318</v>
      </c>
    </row>
    <row r="83" spans="1:68" s="9" customFormat="1" x14ac:dyDescent="0.35">
      <c r="A83" s="2" t="s">
        <v>288</v>
      </c>
      <c r="B83" s="1" t="s">
        <v>289</v>
      </c>
      <c r="C83" s="3" t="str">
        <f>_xlfn.XLOOKUP(B83,'[1]daily break down'!$D:$D,'[1]daily break down'!$E:$E,"")</f>
        <v>NORD-OUEST</v>
      </c>
      <c r="D83" s="1" t="s">
        <v>11</v>
      </c>
      <c r="E83" s="1" t="s">
        <v>96</v>
      </c>
      <c r="F83" s="3" t="s">
        <v>51</v>
      </c>
      <c r="G83" s="1" t="s">
        <v>290</v>
      </c>
      <c r="H83" s="40" t="str">
        <f>_xlfn.XLOOKUP(B83,[2]CALCULATION!$B:$B,[2]CALCULATION!$H:$H,"")</f>
        <v>NOKIA</v>
      </c>
      <c r="I83" s="34">
        <v>0.24277367257091551</v>
      </c>
      <c r="J83" s="34">
        <v>1.5338244792699267</v>
      </c>
      <c r="K83" s="34">
        <v>0.51109508474795129</v>
      </c>
      <c r="L83" s="34">
        <v>4.7844167808974243</v>
      </c>
      <c r="M83" s="34">
        <v>9.2963652058697779</v>
      </c>
      <c r="N83" s="34">
        <v>9.2964734190981293</v>
      </c>
      <c r="O83" s="34">
        <v>3.4243322694278615</v>
      </c>
      <c r="P83" s="34">
        <v>9.2965275257123032</v>
      </c>
      <c r="Q83" s="34">
        <v>9.2963652058697779</v>
      </c>
      <c r="R83" s="34">
        <v>9.2964734190981293</v>
      </c>
      <c r="S83" s="109">
        <v>9.2964734190981293</v>
      </c>
      <c r="T83" s="109">
        <f>_xlfn.XLOOKUP(B83,'[3]Nur des jours'!$B:$B,'[3]Nur des jours'!$U:$U,"")</f>
        <v>9.2444204740991864</v>
      </c>
      <c r="U83" s="109">
        <v>9.2964193124839536</v>
      </c>
      <c r="V83" s="109">
        <v>9.2443134636292825</v>
      </c>
      <c r="W83" s="109">
        <v>9.2444204740991864</v>
      </c>
      <c r="X83" s="109">
        <v>3.9081650415343301</v>
      </c>
      <c r="Y83" s="109">
        <v>1.0701046990435794E-3</v>
      </c>
      <c r="Z83" s="109">
        <v>9.2445274845690903</v>
      </c>
      <c r="AA83" s="109">
        <v>9.2445274845690903</v>
      </c>
      <c r="AB83" s="109">
        <v>9.2445274845690903</v>
      </c>
      <c r="AC83" s="109">
        <v>32.365067803316428</v>
      </c>
      <c r="AD83" s="109">
        <v>13.770311209033324</v>
      </c>
      <c r="AE83" s="109">
        <v>9.2445809898040405</v>
      </c>
      <c r="AF83" s="109">
        <v>9.2445809898040405</v>
      </c>
      <c r="AG83" s="57" t="str">
        <f>_xlfn.XLOOKUP(B83,[3]CALCULATION!$B:$B,[3]CALCULATION!$M:$M,"")</f>
        <v>Insecurity</v>
      </c>
      <c r="AH83" s="57"/>
      <c r="AI83" s="56" t="str" cm="1">
        <f t="array" ref="AI83">IFERROR(_xlfn.IFS(
AK83="MPR ISSUE","PDH",
AK83="BSS Hardware Issue","BSS",
AK83="Sites strategiques, MLL, Pylone, etc.","ENVTECH",
AK83="AKTIVCO DEFAUT GE &amp; POWER Cabinet","AKTIVCO",
AK83="AKTIVCO Coupure ENEO &amp; Baisse de tension","AKTIVCO GRID ONLY",
AK83="Coupure ENEO &amp; Baisse de tension","IHS GRID ONLY",
AK83="Defaut GE &amp; POWER Cabinet","IHS",
AK83="Sharing","Partners",
AK83="Sites strategiques &amp; DataCenter","SST &amp; DC",
AK83="Exclu","Exclu",
AK83="SAT","SAT",
AK83="SPARE-ISSUE","SPARE-ISSUE",
AK83="Fiber CAmtel","TRANS_FO_CAMTEL",
AK83="Fiber AOF","Fiber AOF",
AK83="Projet OCM (HUAWEI)","TRAVAUX-HUAWEI",
AK83="Projet OCM (NOKIA)","TRAVAUX-NOKIA",
AK83="ACCESS-ISSUE","ACCESS-ISSUE",
AK83="Projet OCM (ZTE, NOKIA, autres projets)","TRAVAUX OCM",
AK83="No root CAuse","No root cause",
AK83="ODU HS","PDH",
AK83="IP &amp; VLAN","PDH",
AK83="Warehouse HUAWEI","SPARE-ISSUE",
AK83="SPARE-HS","SPARE-ISSUE",
AK83="Power Telco","BSS",AK83="no impacts","no impacts"
),"")</f>
        <v>SPARE-ISSUE</v>
      </c>
      <c r="AJ83" s="56" t="str" cm="1">
        <f t="array" ref="AJ83">IFERROR(_xlfn.IFS(
AK83="MPR ISSUE","TX ISSUE",
AK83="BSS Hardware Issue","RAN ISSUE",
AK83="Sites strategiques, MLL, Pylone, etc.","ENVTECH",
AK83="AKTIVCO DEFAUT GE &amp; POWER Cabinet","POWER ISSUE",
AK83="AKTIVCO Coupure ENEO &amp; Baisse de tension","POWER ISSUE",
AK83="Coupure ENEO &amp; Baisse de tension","POWER ISSUE",
AK83="Defaut GE &amp; POWER Cabinet","POWER ISSUE",
AK83="Sharing","POWER ISSUE",
AK83="Sites strategiques &amp; DataCenter","POWER ISSUE",
AK83="Exclu","Exclu",
AK83="SAT","TX ISSUE",
AK83="SPARE-ISSUE","SPARE-ISSUE",
AK83="Fiber CAmtel","TX ISSUE",
AK83="Fiber AOF","TX ISSUE",
AK83="Projet OCM (HUAWEI)","TRAVAUX-HUAWEI",
AK83="Projet OCM (NOKIA)","TRAVAUX -NOKIA",
AK83="ACCESS-ISSUE","ACCESS-ISSUE",
AK83="Projet OCM (ZTE, NOKIA, autres projets)","TRAVAUX OCM",
AK83="No root CAuse","No root cause",
AK83="ODU HS","TX ISSUE",
AK83="IP &amp; VLAN","TX ISSUE",
AK83="Warehouse HUAWEI","SPARE-ISSUE",
AK83="SPARE-HS","SPARE-ISSUE",
AK83="Power Telco","RAN ISSUE",AK83="no impacts","no impacts"
),"")</f>
        <v>SPARE-ISSUE</v>
      </c>
      <c r="AK83" s="81" t="s">
        <v>5336</v>
      </c>
      <c r="AL83" s="56" t="str" cm="1">
        <f t="array" ref="AL83">IFERROR(_xlfn.IFS(
AK83="MPR ISSUE","ACTIVE",
AK83="BSS Hardware Issue","ACTIVE",
AK83="Sites strategiques, MLL, Pylone, etc.","PASSIVE",
AK83="AKTIVCO DEFAUT GE &amp; POWER Cabinet","PASSIVE",
AK83="AKTIVCO Coupure ENEO &amp; Baisse de tension","PASSIVE",
AK83="Coupure ENEO &amp; Baisse de tension","PASSIVE",
AK83="Defaut GE &amp; POWER Cabinet","PASSIVE",
AK83="Sharing","PASSIVE",
AK83="Sites strategiques &amp; DataCenter","PASSIVE",
AK83="Exclu","Exclu",
AK83="SAT","ACTIVE",
AK83="SPARE-ISSUE","SPARE-ISSUE",
AK83="Fiber CAmtel","ACTIVE",
AK83="Fiber AOF","ACTIVE",
AK83="Projet OCM (HUAWEI)","PLANNED WORKS",
AK83="Projet OCM (NOKIA)","PLANNED WORKS",
AK83="ACCESS-ISSUE","ACCESS-ISSUE",
AK83="Projet OCM (ZTE, NOKIA, autres projets)","PLANNED WORKS",
AK83="No root CAuse","No root cause",
AK83="ODU HS","ACTIVE",
AK83="IP &amp; VLAN","ACTIVE",
AK83="Warehouse HUAWEI","SPARE-ISSUE",
AK83="SPARE-HS","SPARE-ISSUE",
AK83="Power Telco","ACTIVE", AK83="no impacts","no impacts"
),"")</f>
        <v>SPARE-ISSUE</v>
      </c>
      <c r="AM83" s="108" t="s">
        <v>5802</v>
      </c>
      <c r="AN83" s="117" t="s">
        <v>289</v>
      </c>
      <c r="AP83" s="23" t="s">
        <v>5537</v>
      </c>
      <c r="AQ83" s="23" t="s">
        <v>5537</v>
      </c>
      <c r="AR83" s="7"/>
      <c r="AS83" s="6"/>
      <c r="AT83" s="7"/>
      <c r="AU83" s="3" t="s">
        <v>5537</v>
      </c>
      <c r="AV83" s="24" t="s">
        <v>5537</v>
      </c>
      <c r="AW83" s="24" t="s">
        <v>5537</v>
      </c>
      <c r="AX83" s="24" t="s">
        <v>5537</v>
      </c>
      <c r="AY83" s="24" t="s">
        <v>5537</v>
      </c>
      <c r="AZ83" s="24" t="s">
        <v>5537</v>
      </c>
      <c r="BA83" s="24" t="s">
        <v>5537</v>
      </c>
      <c r="BB83" s="24" t="s">
        <v>6359</v>
      </c>
      <c r="BC83" s="24" t="s">
        <v>6359</v>
      </c>
      <c r="BD83" s="24" t="s">
        <v>6359</v>
      </c>
      <c r="BE83" s="24" t="s">
        <v>5537</v>
      </c>
      <c r="BF83" s="24" t="s">
        <v>5537</v>
      </c>
      <c r="BG83" s="24" t="s">
        <v>5537</v>
      </c>
      <c r="BH83" s="24" t="s">
        <v>5537</v>
      </c>
      <c r="BI83" s="9" t="s">
        <v>5537</v>
      </c>
      <c r="BJ83" s="14"/>
      <c r="BK83" s="14" t="s">
        <v>5537</v>
      </c>
      <c r="BL83" s="14" t="str">
        <f>_xlfn.XLOOKUP(B83,'[4]cell downs 18042026 17h'!$B:$B,'[4]cell downs 18042026 17h'!$B:$B,"")</f>
        <v>NRO_089</v>
      </c>
      <c r="BM83" s="14" t="str">
        <f>_xlfn.XLOOKUP(B83,'[5]Cells Huawei 19042026 15h'!$B:$B,'[5]Cells Huawei 19042026 15h'!$B:$B,"")</f>
        <v/>
      </c>
      <c r="BN83" s="9" t="str">
        <f>_xlfn.XLOOKUP(B83,'[6]cells down 19042026 9H40'!$B:$B,'[6]cells down 19042026 9H40'!$B:$B,"")</f>
        <v/>
      </c>
      <c r="BO83" s="9" t="s">
        <v>289</v>
      </c>
      <c r="BP83" s="9" t="s">
        <v>5537</v>
      </c>
    </row>
    <row r="84" spans="1:68" s="9" customFormat="1" ht="15" customHeight="1" x14ac:dyDescent="0.35">
      <c r="A84" s="1" t="s">
        <v>1818</v>
      </c>
      <c r="B84" s="8" t="s">
        <v>1819</v>
      </c>
      <c r="C84" s="3" t="str">
        <f>_xlfn.XLOOKUP(B84,'[1]daily break down'!$D:$D,'[1]daily break down'!$E:$E,"")</f>
        <v>LITTORAL</v>
      </c>
      <c r="D84" s="1" t="s">
        <v>11</v>
      </c>
      <c r="E84" s="1" t="s">
        <v>237</v>
      </c>
      <c r="F84" s="3" t="s">
        <v>31</v>
      </c>
      <c r="G84" s="1" t="s">
        <v>1820</v>
      </c>
      <c r="H84" s="40" t="str">
        <f>_xlfn.XLOOKUP(B84,[2]CALCULATION!$B:$B,[2]CALCULATION!$H:$H,"")</f>
        <v>NOKIA</v>
      </c>
      <c r="I84" s="34">
        <v>0</v>
      </c>
      <c r="J84" s="34">
        <v>0</v>
      </c>
      <c r="K84" s="34">
        <v>0</v>
      </c>
      <c r="L84" s="34">
        <v>0</v>
      </c>
      <c r="M84" s="34">
        <v>0</v>
      </c>
      <c r="N84" s="34">
        <v>0.99509095518137713</v>
      </c>
      <c r="O84" s="34">
        <v>0</v>
      </c>
      <c r="P84" s="34">
        <v>0</v>
      </c>
      <c r="Q84" s="34">
        <v>7.2101826740124768E-3</v>
      </c>
      <c r="R84" s="34">
        <v>1.945774552425614</v>
      </c>
      <c r="S84" s="109">
        <v>9.2972309116965803</v>
      </c>
      <c r="T84" s="109">
        <f>_xlfn.XLOOKUP(B84,'[3]Nur des jours'!$B:$B,'[3]Nur des jours'!$U:$U,"")</f>
        <v>9.2451160421535636</v>
      </c>
      <c r="U84" s="109">
        <v>9.2971226984682325</v>
      </c>
      <c r="V84" s="109">
        <v>9.2449555264487078</v>
      </c>
      <c r="W84" s="109">
        <v>9.2451160421535636</v>
      </c>
      <c r="X84" s="109">
        <v>9.2451160421535636</v>
      </c>
      <c r="Y84" s="109">
        <v>9.2452230526234693</v>
      </c>
      <c r="Z84" s="109">
        <v>9.2453300630933732</v>
      </c>
      <c r="AA84" s="109">
        <v>9.2453300630933732</v>
      </c>
      <c r="AB84" s="109">
        <v>9.2450625369186117</v>
      </c>
      <c r="AC84" s="109">
        <v>32.364318429792696</v>
      </c>
      <c r="AD84" s="109">
        <v>13.770311209033324</v>
      </c>
      <c r="AE84" s="109">
        <v>9.2444739793341402</v>
      </c>
      <c r="AF84" s="109">
        <v>9.2444739793341402</v>
      </c>
      <c r="AG84" s="57" t="str">
        <f>_xlfn.XLOOKUP(B84,[3]CALCULATION!$B:$B,[3]CALCULATION!$M:$M,"")</f>
        <v>Operationnel</v>
      </c>
      <c r="AH84" s="57"/>
      <c r="AI84" s="56" t="str" cm="1">
        <f t="array" ref="AI84">IFERROR(_xlfn.IFS(
AK84="MPR ISSUE","PDH",
AK84="BSS Hardware Issue","BSS",
AK84="Sites strategiques, MLL, Pylone, etc.","ENVTECH",
AK84="AKTIVCO DEFAUT GE &amp; POWER Cabinet","AKTIVCO",
AK84="AKTIVCO Coupure ENEO &amp; Baisse de tension","AKTIVCO GRID ONLY",
AK84="Coupure ENEO &amp; Baisse de tension","IHS GRID ONLY",
AK84="Defaut GE &amp; POWER Cabinet","IHS",
AK84="Sharing","Partners",
AK84="Sites strategiques &amp; DataCenter","SST &amp; DC",
AK84="Exclu","Exclu",
AK84="SAT","SAT",
AK84="SPARE-ISSUE","SPARE-ISSUE",
AK84="Fiber CAmtel","TRANS_FO_CAMTEL",
AK84="Fiber AOF","Fiber AOF",
AK84="Projet OCM (HUAWEI)","TRAVAUX-HUAWEI",
AK84="Projet OCM (NOKIA)","TRAVAUX-NOKIA",
AK84="ACCESS-ISSUE","ACCESS-ISSUE",
AK84="Projet OCM (ZTE, NOKIA, autres projets)","TRAVAUX OCM",
AK84="No root CAuse","No root cause",
AK84="ODU HS","PDH",
AK84="IP &amp; VLAN","PDH",
AK84="Warehouse HUAWEI","SPARE-ISSUE",
AK84="SPARE-HS","SPARE-ISSUE",
AK84="Power Telco","BSS",AK84="no impacts","no impacts"
),"")</f>
        <v>SPARE-ISSUE</v>
      </c>
      <c r="AJ84" s="56" t="str" cm="1">
        <f t="array" ref="AJ84">IFERROR(_xlfn.IFS(
AK84="MPR ISSUE","TX ISSUE",
AK84="BSS Hardware Issue","RAN ISSUE",
AK84="Sites strategiques, MLL, Pylone, etc.","ENVTECH",
AK84="AKTIVCO DEFAUT GE &amp; POWER Cabinet","POWER ISSUE",
AK84="AKTIVCO Coupure ENEO &amp; Baisse de tension","POWER ISSUE",
AK84="Coupure ENEO &amp; Baisse de tension","POWER ISSUE",
AK84="Defaut GE &amp; POWER Cabinet","POWER ISSUE",
AK84="Sharing","POWER ISSUE",
AK84="Sites strategiques &amp; DataCenter","POWER ISSUE",
AK84="Exclu","Exclu",
AK84="SAT","TX ISSUE",
AK84="SPARE-ISSUE","SPARE-ISSUE",
AK84="Fiber CAmtel","TX ISSUE",
AK84="Fiber AOF","TX ISSUE",
AK84="Projet OCM (HUAWEI)","TRAVAUX-HUAWEI",
AK84="Projet OCM (NOKIA)","TRAVAUX -NOKIA",
AK84="ACCESS-ISSUE","ACCESS-ISSUE",
AK84="Projet OCM (ZTE, NOKIA, autres projets)","TRAVAUX OCM",
AK84="No root CAuse","No root cause",
AK84="ODU HS","TX ISSUE",
AK84="IP &amp; VLAN","TX ISSUE",
AK84="Warehouse HUAWEI","SPARE-ISSUE",
AK84="SPARE-HS","SPARE-ISSUE",
AK84="Power Telco","RAN ISSUE",AK84="no impacts","no impacts"
),"")</f>
        <v>SPARE-ISSUE</v>
      </c>
      <c r="AK84" s="81" t="s">
        <v>5354</v>
      </c>
      <c r="AL84" s="56" t="str" cm="1">
        <f t="array" ref="AL84">IFERROR(_xlfn.IFS(
AK84="MPR ISSUE","ACTIVE",
AK84="BSS Hardware Issue","ACTIVE",
AK84="Sites strategiques, MLL, Pylone, etc.","PASSIVE",
AK84="AKTIVCO DEFAUT GE &amp; POWER Cabinet","PASSIVE",
AK84="AKTIVCO Coupure ENEO &amp; Baisse de tension","PASSIVE",
AK84="Coupure ENEO &amp; Baisse de tension","PASSIVE",
AK84="Defaut GE &amp; POWER Cabinet","PASSIVE",
AK84="Sharing","PASSIVE",
AK84="Sites strategiques &amp; DataCenter","PASSIVE",
AK84="Exclu","Exclu",
AK84="SAT","ACTIVE",
AK84="SPARE-ISSUE","SPARE-ISSUE",
AK84="Fiber CAmtel","ACTIVE",
AK84="Fiber AOF","ACTIVE",
AK84="Projet OCM (HUAWEI)","PLANNED WORKS",
AK84="Projet OCM (NOKIA)","PLANNED WORKS",
AK84="ACCESS-ISSUE","ACCESS-ISSUE",
AK84="Projet OCM (ZTE, NOKIA, autres projets)","PLANNED WORKS",
AK84="No root CAuse","No root cause",
AK84="ODU HS","ACTIVE",
AK84="IP &amp; VLAN","ACTIVE",
AK84="Warehouse HUAWEI","SPARE-ISSUE",
AK84="SPARE-HS","SPARE-ISSUE",
AK84="Power Telco","ACTIVE", AK84="no impacts","no impacts"
),"")</f>
        <v>SPARE-ISSUE</v>
      </c>
      <c r="AM84" s="117" t="s">
        <v>5803</v>
      </c>
      <c r="AN84" s="227" t="s">
        <v>1380</v>
      </c>
      <c r="AO84" s="9" t="s">
        <v>6100</v>
      </c>
      <c r="AP84" s="23" t="s">
        <v>5537</v>
      </c>
      <c r="AQ84" s="23" t="s">
        <v>5537</v>
      </c>
      <c r="AR84" s="7"/>
      <c r="AS84" s="6"/>
      <c r="AT84" s="7"/>
      <c r="AU84" s="3" t="s">
        <v>5537</v>
      </c>
      <c r="AV84" s="24" t="s">
        <v>5537</v>
      </c>
      <c r="AW84" s="24" t="s">
        <v>5537</v>
      </c>
      <c r="AX84" s="24" t="s">
        <v>5537</v>
      </c>
      <c r="AY84" s="24" t="s">
        <v>5537</v>
      </c>
      <c r="AZ84" s="24" t="s">
        <v>5537</v>
      </c>
      <c r="BA84" s="24" t="s">
        <v>5537</v>
      </c>
      <c r="BB84" s="24" t="s">
        <v>5537</v>
      </c>
      <c r="BC84" s="24" t="s">
        <v>5537</v>
      </c>
      <c r="BD84" s="24" t="s">
        <v>5537</v>
      </c>
      <c r="BE84" s="24" t="s">
        <v>5537</v>
      </c>
      <c r="BF84" s="24" t="s">
        <v>5537</v>
      </c>
      <c r="BG84" s="24" t="s">
        <v>5537</v>
      </c>
      <c r="BH84" s="24" t="s">
        <v>6360</v>
      </c>
      <c r="BI84" s="9" t="s">
        <v>6361</v>
      </c>
      <c r="BJ84" s="14"/>
      <c r="BK84" s="14" t="s">
        <v>5537</v>
      </c>
      <c r="BL84" s="14" t="str">
        <f>_xlfn.XLOOKUP(B84,'[4]cell downs 18042026 17h'!$B:$B,'[4]cell downs 18042026 17h'!$B:$B,"")</f>
        <v/>
      </c>
      <c r="BM84" s="14" t="str">
        <f>_xlfn.XLOOKUP(B84,'[5]Cells Huawei 19042026 15h'!$B:$B,'[5]Cells Huawei 19042026 15h'!$B:$B,"")</f>
        <v/>
      </c>
      <c r="BN84" s="9" t="str">
        <f>_xlfn.XLOOKUP(B84,'[6]cells down 19042026 9H40'!$B:$B,'[6]cells down 19042026 9H40'!$B:$B,"")</f>
        <v/>
      </c>
      <c r="BO84" s="9" t="s">
        <v>1819</v>
      </c>
      <c r="BP84" s="9" t="s">
        <v>5537</v>
      </c>
    </row>
    <row r="85" spans="1:68" s="9" customFormat="1" x14ac:dyDescent="0.35">
      <c r="A85" s="1" t="s">
        <v>295</v>
      </c>
      <c r="B85" s="8" t="s">
        <v>296</v>
      </c>
      <c r="C85" s="3" t="str">
        <f>_xlfn.XLOOKUP(B85,'[1]daily break down'!$D:$D,'[1]daily break down'!$E:$E,"")</f>
        <v>Douala</v>
      </c>
      <c r="D85" s="1" t="s">
        <v>21</v>
      </c>
      <c r="E85" s="1" t="s">
        <v>30</v>
      </c>
      <c r="F85" s="3" t="s">
        <v>31</v>
      </c>
      <c r="G85" s="1" t="s">
        <v>32</v>
      </c>
      <c r="H85" s="41" t="str">
        <f>_xlfn.XLOOKUP(B85,[2]CALCULATION!$B:$B,[2]CALCULATION!$H:$H,"")</f>
        <v>ZTE</v>
      </c>
      <c r="I85" s="34">
        <v>0</v>
      </c>
      <c r="J85" s="34">
        <v>0</v>
      </c>
      <c r="K85" s="34">
        <v>0</v>
      </c>
      <c r="L85" s="34">
        <v>0</v>
      </c>
      <c r="M85" s="34">
        <v>0</v>
      </c>
      <c r="N85" s="34">
        <v>0</v>
      </c>
      <c r="O85" s="34">
        <v>0</v>
      </c>
      <c r="P85" s="34">
        <v>0</v>
      </c>
      <c r="Q85" s="34">
        <v>0</v>
      </c>
      <c r="R85" s="34">
        <v>0</v>
      </c>
      <c r="S85" s="109">
        <v>0</v>
      </c>
      <c r="T85" s="109">
        <f>_xlfn.XLOOKUP(B85,'[3]Nur des jours'!$B:$B,'[3]Nur des jours'!$U:$U,"")</f>
        <v>0</v>
      </c>
      <c r="U85" s="109">
        <v>0</v>
      </c>
      <c r="V85" s="109">
        <v>0</v>
      </c>
      <c r="W85" s="109">
        <v>0</v>
      </c>
      <c r="X85" s="109">
        <v>0</v>
      </c>
      <c r="Y85" s="109">
        <v>0</v>
      </c>
      <c r="Z85" s="109">
        <v>0</v>
      </c>
      <c r="AA85" s="109">
        <v>18.9540154608727</v>
      </c>
      <c r="AB85" s="109">
        <v>39.866590047170213</v>
      </c>
      <c r="AC85" s="109">
        <v>30.773648230079651</v>
      </c>
      <c r="AD85" s="109">
        <v>5.8429789263237364</v>
      </c>
      <c r="AE85" s="109">
        <v>12.489762665045816</v>
      </c>
      <c r="AF85" s="109">
        <v>12.489762665045816</v>
      </c>
      <c r="AG85" s="57" t="str">
        <f>_xlfn.XLOOKUP(B85,[3]CALCULATION!$B:$B,[3]CALCULATION!$M:$M,"")</f>
        <v>Operationnel</v>
      </c>
      <c r="AH85" s="57"/>
      <c r="AI85" s="56" t="str" cm="1">
        <f t="array" ref="AI85">IFERROR(_xlfn.IFS(
AK85="MPR ISSUE","PDH",
AK85="BSS Hardware Issue","BSS",
AK85="Sites strategiques, MLL, Pylone, etc.","ENVTECH",
AK85="AKTIVCO DEFAUT GE &amp; POWER Cabinet","AKTIVCO",
AK85="AKTIVCO Coupure ENEO &amp; Baisse de tension","AKTIVCO GRID ONLY",
AK85="Coupure ENEO &amp; Baisse de tension","IHS GRID ONLY",
AK85="Defaut GE &amp; POWER Cabinet","IHS",
AK85="Sharing","Partners",
AK85="Sites strategiques &amp; DataCenter","SST &amp; DC",
AK85="Exclu","Exclu",
AK85="SAT","SAT",
AK85="SPARE-ISSUE","SPARE-ISSUE",
AK85="Fiber CAmtel","TRANS_FO_CAMTEL",
AK85="Fiber AOF","Fiber AOF",
AK85="Projet OCM (HUAWEI)","TRAVAUX-HUAWEI",
AK85="Projet OCM (NOKIA)","TRAVAUX-NOKIA",
AK85="ACCESS-ISSUE","ACCESS-ISSUE",
AK85="Projet OCM (ZTE, NOKIA, autres projets)","TRAVAUX OCM",
AK85="No root CAuse","No root cause",
AK85="ODU HS","PDH",
AK85="IP &amp; VLAN","PDH",
AK85="Warehouse HUAWEI","SPARE-ISSUE",
AK85="SPARE-HS","SPARE-ISSUE",
AK85="Power Telco","BSS",AK85="no impacts","no impacts"
),"")</f>
        <v>AKTIVCO GRID ONLY</v>
      </c>
      <c r="AJ85" s="56" t="str" cm="1">
        <f t="array" ref="AJ85">IFERROR(_xlfn.IFS(
AK85="MPR ISSUE","TX ISSUE",
AK85="BSS Hardware Issue","RAN ISSUE",
AK85="Sites strategiques, MLL, Pylone, etc.","ENVTECH",
AK85="AKTIVCO DEFAUT GE &amp; POWER Cabinet","POWER ISSUE",
AK85="AKTIVCO Coupure ENEO &amp; Baisse de tension","POWER ISSUE",
AK85="Coupure ENEO &amp; Baisse de tension","POWER ISSUE",
AK85="Defaut GE &amp; POWER Cabinet","POWER ISSUE",
AK85="Sharing","POWER ISSUE",
AK85="Sites strategiques &amp; DataCenter","POWER ISSUE",
AK85="Exclu","Exclu",
AK85="SAT","TX ISSUE",
AK85="SPARE-ISSUE","SPARE-ISSUE",
AK85="Fiber CAmtel","TX ISSUE",
AK85="Fiber AOF","TX ISSUE",
AK85="Projet OCM (HUAWEI)","TRAVAUX-HUAWEI",
AK85="Projet OCM (NOKIA)","TRAVAUX -NOKIA",
AK85="ACCESS-ISSUE","ACCESS-ISSUE",
AK85="Projet OCM (ZTE, NOKIA, autres projets)","TRAVAUX OCM",
AK85="No root CAuse","No root cause",
AK85="ODU HS","TX ISSUE",
AK85="IP &amp; VLAN","TX ISSUE",
AK85="Warehouse HUAWEI","SPARE-ISSUE",
AK85="SPARE-HS","SPARE-ISSUE",
AK85="Power Telco","RAN ISSUE",AK85="no impacts","no impacts"
),"")</f>
        <v>POWER ISSUE</v>
      </c>
      <c r="AK85" s="81" t="s">
        <v>5327</v>
      </c>
      <c r="AL85" s="56" t="str" cm="1">
        <f t="array" ref="AL85">IFERROR(_xlfn.IFS(
AK85="MPR ISSUE","ACTIVE",
AK85="BSS Hardware Issue","ACTIVE",
AK85="Sites strategiques, MLL, Pylone, etc.","PASSIVE",
AK85="AKTIVCO DEFAUT GE &amp; POWER Cabinet","PASSIVE",
AK85="AKTIVCO Coupure ENEO &amp; Baisse de tension","PASSIVE",
AK85="Coupure ENEO &amp; Baisse de tension","PASSIVE",
AK85="Defaut GE &amp; POWER Cabinet","PASSIVE",
AK85="Sharing","PASSIVE",
AK85="Sites strategiques &amp; DataCenter","PASSIVE",
AK85="Exclu","Exclu",
AK85="SAT","ACTIVE",
AK85="SPARE-ISSUE","SPARE-ISSUE",
AK85="Fiber CAmtel","ACTIVE",
AK85="Fiber AOF","ACTIVE",
AK85="Projet OCM (HUAWEI)","PLANNED WORKS",
AK85="Projet OCM (NOKIA)","PLANNED WORKS",
AK85="ACCESS-ISSUE","ACCESS-ISSUE",
AK85="Projet OCM (ZTE, NOKIA, autres projets)","PLANNED WORKS",
AK85="No root CAuse","No root cause",
AK85="ODU HS","ACTIVE",
AK85="IP &amp; VLAN","ACTIVE",
AK85="Warehouse HUAWEI","SPARE-ISSUE",
AK85="SPARE-HS","SPARE-ISSUE",
AK85="Power Telco","ACTIVE", AK85="no impacts","no impacts"
),"")</f>
        <v>PASSIVE</v>
      </c>
      <c r="AM85" s="108" t="s">
        <v>5804</v>
      </c>
      <c r="AN85" s="117" t="s">
        <v>296</v>
      </c>
      <c r="AP85" s="23" t="s">
        <v>5537</v>
      </c>
      <c r="AQ85" s="23" t="s">
        <v>5537</v>
      </c>
      <c r="AR85" s="7"/>
      <c r="AS85" s="6"/>
      <c r="AT85" s="7"/>
      <c r="AU85" s="3" t="s">
        <v>5537</v>
      </c>
      <c r="AV85" s="24" t="s">
        <v>5537</v>
      </c>
      <c r="AW85" s="24" t="s">
        <v>5537</v>
      </c>
      <c r="AX85" s="24" t="s">
        <v>5537</v>
      </c>
      <c r="AY85" s="24" t="s">
        <v>5537</v>
      </c>
      <c r="AZ85" s="24" t="s">
        <v>5537</v>
      </c>
      <c r="BA85" s="24" t="s">
        <v>5537</v>
      </c>
      <c r="BB85" s="24" t="s">
        <v>5537</v>
      </c>
      <c r="BC85" s="24" t="s">
        <v>5537</v>
      </c>
      <c r="BD85" s="24" t="s">
        <v>5537</v>
      </c>
      <c r="BE85" s="24" t="s">
        <v>6260</v>
      </c>
      <c r="BF85" s="24" t="s">
        <v>5537</v>
      </c>
      <c r="BG85" s="24" t="s">
        <v>5537</v>
      </c>
      <c r="BH85" s="24" t="s">
        <v>6294</v>
      </c>
      <c r="BI85" s="9" t="s">
        <v>6362</v>
      </c>
      <c r="BJ85" s="14"/>
      <c r="BK85" s="14" t="s">
        <v>5537</v>
      </c>
      <c r="BL85" s="14" t="str">
        <f>_xlfn.XLOOKUP(B85,'[4]cell downs 18042026 17h'!$B:$B,'[4]cell downs 18042026 17h'!$B:$B,"")</f>
        <v/>
      </c>
      <c r="BM85" s="14" t="str">
        <f>_xlfn.XLOOKUP(B85,'[5]Cells Huawei 19042026 15h'!$B:$B,'[5]Cells Huawei 19042026 15h'!$B:$B,"")</f>
        <v/>
      </c>
      <c r="BN85" s="9" t="str">
        <f>_xlfn.XLOOKUP(B85,'[6]cells down 19042026 9H40'!$B:$B,'[6]cells down 19042026 9H40'!$B:$B,"")</f>
        <v/>
      </c>
      <c r="BO85" s="9" t="s">
        <v>5537</v>
      </c>
      <c r="BP85" s="9" t="s">
        <v>12</v>
      </c>
    </row>
    <row r="86" spans="1:68" s="9" customFormat="1" ht="18" customHeight="1" x14ac:dyDescent="0.35">
      <c r="A86" s="1" t="s">
        <v>4193</v>
      </c>
      <c r="B86" s="8" t="s">
        <v>4194</v>
      </c>
      <c r="C86" s="3" t="str">
        <f>_xlfn.XLOOKUP(B86,'[1]daily break down'!$D:$D,'[1]daily break down'!$E:$E,"")</f>
        <v>Douala</v>
      </c>
      <c r="D86" s="1" t="s">
        <v>21</v>
      </c>
      <c r="E86" s="1" t="s">
        <v>22</v>
      </c>
      <c r="F86" s="3" t="s">
        <v>31</v>
      </c>
      <c r="G86" s="1" t="s">
        <v>32</v>
      </c>
      <c r="H86" s="41" t="str">
        <f>_xlfn.XLOOKUP(B86,[2]CALCULATION!$B:$B,[2]CALCULATION!$H:$H,"")</f>
        <v>ZTE</v>
      </c>
      <c r="I86" s="34">
        <v>2.0533347316034725</v>
      </c>
      <c r="J86" s="34">
        <v>22.951552079855492</v>
      </c>
      <c r="K86" s="34">
        <v>28.48340481632723</v>
      </c>
      <c r="L86" s="34">
        <v>27.774139421801038</v>
      </c>
      <c r="M86" s="34">
        <v>20.065925583492426</v>
      </c>
      <c r="N86" s="34">
        <v>2.9322295560064267</v>
      </c>
      <c r="O86" s="34">
        <v>6.2190918092759256E-2</v>
      </c>
      <c r="P86" s="34">
        <v>8.0218615255983305</v>
      </c>
      <c r="Q86" s="34">
        <v>6.6035090873291047</v>
      </c>
      <c r="R86" s="34">
        <v>1.156961530449472</v>
      </c>
      <c r="S86" s="109">
        <v>0.36362157673506712</v>
      </c>
      <c r="T86" s="109">
        <f>_xlfn.XLOOKUP(B86,'[3]Nur des jours'!$B:$B,'[3]Nur des jours'!$U:$U,"")</f>
        <v>0</v>
      </c>
      <c r="U86" s="109">
        <v>1.0206301917912985</v>
      </c>
      <c r="V86" s="109">
        <v>2.0140083839136156</v>
      </c>
      <c r="W86" s="109">
        <v>0</v>
      </c>
      <c r="X86" s="109">
        <v>4.3879464833505972</v>
      </c>
      <c r="Y86" s="109">
        <v>0</v>
      </c>
      <c r="Z86" s="109">
        <v>10.231966595611715</v>
      </c>
      <c r="AA86" s="109">
        <v>3.7063076251380416</v>
      </c>
      <c r="AB86" s="109">
        <v>8.9601649958765375</v>
      </c>
      <c r="AC86" s="109">
        <v>2.894205444248608</v>
      </c>
      <c r="AD86" s="109">
        <v>2.2202501776540151</v>
      </c>
      <c r="AE86" s="109">
        <v>8.7760713174843676</v>
      </c>
      <c r="AF86" s="109">
        <v>8.7760713174843676</v>
      </c>
      <c r="AG86" s="57" t="str">
        <f>_xlfn.XLOOKUP(B86,[3]CALCULATION!$B:$B,[3]CALCULATION!$M:$M,"")</f>
        <v>Operationnel</v>
      </c>
      <c r="AH86" s="57"/>
      <c r="AI86" s="56" t="str" cm="1">
        <f t="array" ref="AI86">IFERROR(_xlfn.IFS(
AK86="MPR ISSUE","PDH",
AK86="BSS Hardware Issue","BSS",
AK86="Sites strategiques, MLL, Pylone, etc.","ENVTECH",
AK86="AKTIVCO DEFAUT GE &amp; POWER Cabinet","AKTIVCO",
AK86="AKTIVCO Coupure ENEO &amp; Baisse de tension","AKTIVCO GRID ONLY",
AK86="Coupure ENEO &amp; Baisse de tension","IHS GRID ONLY",
AK86="Defaut GE &amp; POWER Cabinet","IHS",
AK86="Sharing","Partners",
AK86="Sites strategiques &amp; DataCenter","SST &amp; DC",
AK86="Exclu","Exclu",
AK86="SAT","SAT",
AK86="SPARE-ISSUE","SPARE-ISSUE",
AK86="Fiber CAmtel","TRANS_FO_CAMTEL",
AK86="Fiber AOF","Fiber AOF",
AK86="Projet OCM (HUAWEI)","TRAVAUX-HUAWEI",
AK86="Projet OCM (NOKIA)","TRAVAUX-NOKIA",
AK86="ACCESS-ISSUE","ACCESS-ISSUE",
AK86="Projet OCM (ZTE, NOKIA, autres projets)","TRAVAUX OCM",
AK86="No root CAuse","No root cause",
AK86="ODU HS","PDH",
AK86="IP &amp; VLAN","PDH",
AK86="Warehouse HUAWEI","SPARE-ISSUE",
AK86="SPARE-HS","SPARE-ISSUE",
AK86="Power Telco","BSS",AK86="no impacts","no impacts"
),"")</f>
        <v>PDH</v>
      </c>
      <c r="AJ86" s="56" t="str" cm="1">
        <f t="array" ref="AJ86">IFERROR(_xlfn.IFS(
AK86="MPR ISSUE","TX ISSUE",
AK86="BSS Hardware Issue","RAN ISSUE",
AK86="Sites strategiques, MLL, Pylone, etc.","ENVTECH",
AK86="AKTIVCO DEFAUT GE &amp; POWER Cabinet","POWER ISSUE",
AK86="AKTIVCO Coupure ENEO &amp; Baisse de tension","POWER ISSUE",
AK86="Coupure ENEO &amp; Baisse de tension","POWER ISSUE",
AK86="Defaut GE &amp; POWER Cabinet","POWER ISSUE",
AK86="Sharing","POWER ISSUE",
AK86="Sites strategiques &amp; DataCenter","POWER ISSUE",
AK86="Exclu","Exclu",
AK86="SAT","TX ISSUE",
AK86="SPARE-ISSUE","SPARE-ISSUE",
AK86="Fiber CAmtel","TX ISSUE",
AK86="Fiber AOF","TX ISSUE",
AK86="Projet OCM (HUAWEI)","TRAVAUX-HUAWEI",
AK86="Projet OCM (NOKIA)","TRAVAUX -NOKIA",
AK86="ACCESS-ISSUE","ACCESS-ISSUE",
AK86="Projet OCM (ZTE, NOKIA, autres projets)","TRAVAUX OCM",
AK86="No root CAuse","No root cause",
AK86="ODU HS","TX ISSUE",
AK86="IP &amp; VLAN","TX ISSUE",
AK86="Warehouse HUAWEI","SPARE-ISSUE",
AK86="SPARE-HS","SPARE-ISSUE",
AK86="Power Telco","RAN ISSUE",AK86="no impacts","no impacts"
),"")</f>
        <v>TX ISSUE</v>
      </c>
      <c r="AK86" s="81" t="s">
        <v>5618</v>
      </c>
      <c r="AL86" s="56" t="str" cm="1">
        <f t="array" ref="AL86">IFERROR(_xlfn.IFS(
AK86="MPR ISSUE","ACTIVE",
AK86="BSS Hardware Issue","ACTIVE",
AK86="Sites strategiques, MLL, Pylone, etc.","PASSIVE",
AK86="AKTIVCO DEFAUT GE &amp; POWER Cabinet","PASSIVE",
AK86="AKTIVCO Coupure ENEO &amp; Baisse de tension","PASSIVE",
AK86="Coupure ENEO &amp; Baisse de tension","PASSIVE",
AK86="Defaut GE &amp; POWER Cabinet","PASSIVE",
AK86="Sharing","PASSIVE",
AK86="Sites strategiques &amp; DataCenter","PASSIVE",
AK86="Exclu","Exclu",
AK86="SAT","ACTIVE",
AK86="SPARE-ISSUE","SPARE-ISSUE",
AK86="Fiber CAmtel","ACTIVE",
AK86="Fiber AOF","ACTIVE",
AK86="Projet OCM (HUAWEI)","PLANNED WORKS",
AK86="Projet OCM (NOKIA)","PLANNED WORKS",
AK86="ACCESS-ISSUE","ACCESS-ISSUE",
AK86="Projet OCM (ZTE, NOKIA, autres projets)","PLANNED WORKS",
AK86="No root CAuse","No root cause",
AK86="ODU HS","ACTIVE",
AK86="IP &amp; VLAN","ACTIVE",
AK86="Warehouse HUAWEI","SPARE-ISSUE",
AK86="SPARE-HS","SPARE-ISSUE",
AK86="Power Telco","ACTIVE", AK86="no impacts","no impacts"
),"")</f>
        <v>ACTIVE</v>
      </c>
      <c r="AM86" s="108" t="s">
        <v>6198</v>
      </c>
      <c r="AN86" s="117" t="s">
        <v>4194</v>
      </c>
      <c r="AP86" s="23" t="s">
        <v>5537</v>
      </c>
      <c r="AQ86" s="23" t="s">
        <v>6231</v>
      </c>
      <c r="AR86" s="7"/>
      <c r="AS86" s="6"/>
      <c r="AT86" s="7"/>
      <c r="AU86" s="3" t="s">
        <v>5537</v>
      </c>
      <c r="AV86" s="24" t="s">
        <v>5537</v>
      </c>
      <c r="AW86" s="24" t="s">
        <v>5537</v>
      </c>
      <c r="AX86" s="24" t="s">
        <v>5537</v>
      </c>
      <c r="AY86" s="24" t="s">
        <v>5537</v>
      </c>
      <c r="AZ86" s="24" t="s">
        <v>5537</v>
      </c>
      <c r="BA86" s="24" t="s">
        <v>5537</v>
      </c>
      <c r="BB86" s="24" t="s">
        <v>5537</v>
      </c>
      <c r="BC86" s="24" t="s">
        <v>5537</v>
      </c>
      <c r="BD86" s="24" t="s">
        <v>5537</v>
      </c>
      <c r="BE86" s="24" t="s">
        <v>5537</v>
      </c>
      <c r="BF86" s="24" t="s">
        <v>5537</v>
      </c>
      <c r="BG86" s="24" t="s">
        <v>5537</v>
      </c>
      <c r="BH86" s="24" t="s">
        <v>6363</v>
      </c>
      <c r="BI86" s="9" t="s">
        <v>5537</v>
      </c>
      <c r="BJ86" s="14"/>
      <c r="BK86" s="14" t="s">
        <v>5537</v>
      </c>
      <c r="BL86" s="14" t="str">
        <f>_xlfn.XLOOKUP(B86,'[4]cell downs 18042026 17h'!$B:$B,'[4]cell downs 18042026 17h'!$B:$B,"")</f>
        <v/>
      </c>
      <c r="BM86" s="14" t="str">
        <f>_xlfn.XLOOKUP(B86,'[5]Cells Huawei 19042026 15h'!$B:$B,'[5]Cells Huawei 19042026 15h'!$B:$B,"")</f>
        <v/>
      </c>
      <c r="BN86" s="9" t="str">
        <f>_xlfn.XLOOKUP(B86,'[6]cells down 19042026 9H40'!$B:$B,'[6]cells down 19042026 9H40'!$B:$B,"")</f>
        <v/>
      </c>
      <c r="BO86" s="9" t="s">
        <v>5537</v>
      </c>
      <c r="BP86" s="9" t="s">
        <v>5537</v>
      </c>
    </row>
    <row r="87" spans="1:68" s="9" customFormat="1" x14ac:dyDescent="0.35">
      <c r="A87" s="1" t="s">
        <v>330</v>
      </c>
      <c r="B87" s="8" t="s">
        <v>331</v>
      </c>
      <c r="C87" s="3" t="str">
        <f>_xlfn.XLOOKUP(B87,'[1]daily break down'!$D:$D,'[1]daily break down'!$E:$E,"")</f>
        <v>Douala</v>
      </c>
      <c r="D87" s="1" t="s">
        <v>21</v>
      </c>
      <c r="E87" s="1" t="s">
        <v>30</v>
      </c>
      <c r="F87" s="3" t="s">
        <v>31</v>
      </c>
      <c r="G87" s="1" t="s">
        <v>32</v>
      </c>
      <c r="H87" s="41" t="str">
        <f>_xlfn.XLOOKUP(B87,[2]CALCULATION!$B:$B,[2]CALCULATION!$H:$H,"")</f>
        <v>ZTE</v>
      </c>
      <c r="I87" s="34">
        <v>0</v>
      </c>
      <c r="J87" s="34">
        <v>0</v>
      </c>
      <c r="K87" s="34">
        <v>0</v>
      </c>
      <c r="L87" s="34">
        <v>0</v>
      </c>
      <c r="M87" s="34">
        <v>0</v>
      </c>
      <c r="N87" s="34">
        <v>0</v>
      </c>
      <c r="O87" s="34">
        <v>0</v>
      </c>
      <c r="P87" s="34">
        <v>0</v>
      </c>
      <c r="Q87" s="34">
        <v>0</v>
      </c>
      <c r="R87" s="34">
        <v>0</v>
      </c>
      <c r="S87" s="109">
        <v>0</v>
      </c>
      <c r="T87" s="109">
        <f>_xlfn.XLOOKUP(B87,'[3]Nur des jours'!$B:$B,'[3]Nur des jours'!$U:$U,"")</f>
        <v>0</v>
      </c>
      <c r="U87" s="109">
        <v>0</v>
      </c>
      <c r="V87" s="109">
        <v>0</v>
      </c>
      <c r="W87" s="109">
        <v>0</v>
      </c>
      <c r="X87" s="109">
        <v>0</v>
      </c>
      <c r="Y87" s="109">
        <v>0</v>
      </c>
      <c r="Z87" s="109">
        <v>0</v>
      </c>
      <c r="AA87" s="109">
        <v>9.1066444940973046</v>
      </c>
      <c r="AB87" s="109">
        <v>34.885181332808273</v>
      </c>
      <c r="AC87" s="109">
        <v>30.055498603167752</v>
      </c>
      <c r="AD87" s="109">
        <v>6.2540163407693026</v>
      </c>
      <c r="AE87" s="109">
        <v>11.935644616802643</v>
      </c>
      <c r="AF87" s="109">
        <v>11.935644616802643</v>
      </c>
      <c r="AG87" s="57" t="str">
        <f>_xlfn.XLOOKUP(B87,[3]CALCULATION!$B:$B,[3]CALCULATION!$M:$M,"")</f>
        <v>Operationnel</v>
      </c>
      <c r="AH87" s="57"/>
      <c r="AI87" s="56" t="str" cm="1">
        <f t="array" ref="AI87">IFERROR(_xlfn.IFS(
AK87="MPR ISSUE","PDH",
AK87="BSS Hardware Issue","BSS",
AK87="Sites strategiques, MLL, Pylone, etc.","ENVTECH",
AK87="AKTIVCO DEFAUT GE &amp; POWER Cabinet","AKTIVCO",
AK87="AKTIVCO Coupure ENEO &amp; Baisse de tension","AKTIVCO GRID ONLY",
AK87="Coupure ENEO &amp; Baisse de tension","IHS GRID ONLY",
AK87="Defaut GE &amp; POWER Cabinet","IHS",
AK87="Sharing","Partners",
AK87="Sites strategiques &amp; DataCenter","SST &amp; DC",
AK87="Exclu","Exclu",
AK87="SAT","SAT",
AK87="SPARE-ISSUE","SPARE-ISSUE",
AK87="Fiber CAmtel","TRANS_FO_CAMTEL",
AK87="Fiber AOF","Fiber AOF",
AK87="Projet OCM (HUAWEI)","TRAVAUX-HUAWEI",
AK87="Projet OCM (NOKIA)","TRAVAUX-NOKIA",
AK87="ACCESS-ISSUE","ACCESS-ISSUE",
AK87="Projet OCM (ZTE, NOKIA, autres projets)","TRAVAUX OCM",
AK87="No root CAuse","No root cause",
AK87="ODU HS","PDH",
AK87="IP &amp; VLAN","PDH",
AK87="Warehouse HUAWEI","SPARE-ISSUE",
AK87="SPARE-HS","SPARE-ISSUE",
AK87="Power Telco","BSS",AK87="no impacts","no impacts"
),"")</f>
        <v>AKTIVCO GRID ONLY</v>
      </c>
      <c r="AJ87" s="56" t="str" cm="1">
        <f t="array" ref="AJ87">IFERROR(_xlfn.IFS(
AK87="MPR ISSUE","TX ISSUE",
AK87="BSS Hardware Issue","RAN ISSUE",
AK87="Sites strategiques, MLL, Pylone, etc.","ENVTECH",
AK87="AKTIVCO DEFAUT GE &amp; POWER Cabinet","POWER ISSUE",
AK87="AKTIVCO Coupure ENEO &amp; Baisse de tension","POWER ISSUE",
AK87="Coupure ENEO &amp; Baisse de tension","POWER ISSUE",
AK87="Defaut GE &amp; POWER Cabinet","POWER ISSUE",
AK87="Sharing","POWER ISSUE",
AK87="Sites strategiques &amp; DataCenter","POWER ISSUE",
AK87="Exclu","Exclu",
AK87="SAT","TX ISSUE",
AK87="SPARE-ISSUE","SPARE-ISSUE",
AK87="Fiber CAmtel","TX ISSUE",
AK87="Fiber AOF","TX ISSUE",
AK87="Projet OCM (HUAWEI)","TRAVAUX-HUAWEI",
AK87="Projet OCM (NOKIA)","TRAVAUX -NOKIA",
AK87="ACCESS-ISSUE","ACCESS-ISSUE",
AK87="Projet OCM (ZTE, NOKIA, autres projets)","TRAVAUX OCM",
AK87="No root CAuse","No root cause",
AK87="ODU HS","TX ISSUE",
AK87="IP &amp; VLAN","TX ISSUE",
AK87="Warehouse HUAWEI","SPARE-ISSUE",
AK87="SPARE-HS","SPARE-ISSUE",
AK87="Power Telco","RAN ISSUE",AK87="no impacts","no impacts"
),"")</f>
        <v>POWER ISSUE</v>
      </c>
      <c r="AK87" s="81" t="s">
        <v>5327</v>
      </c>
      <c r="AL87" s="56" t="str" cm="1">
        <f t="array" ref="AL87">IFERROR(_xlfn.IFS(
AK87="MPR ISSUE","ACTIVE",
AK87="BSS Hardware Issue","ACTIVE",
AK87="Sites strategiques, MLL, Pylone, etc.","PASSIVE",
AK87="AKTIVCO DEFAUT GE &amp; POWER Cabinet","PASSIVE",
AK87="AKTIVCO Coupure ENEO &amp; Baisse de tension","PASSIVE",
AK87="Coupure ENEO &amp; Baisse de tension","PASSIVE",
AK87="Defaut GE &amp; POWER Cabinet","PASSIVE",
AK87="Sharing","PASSIVE",
AK87="Sites strategiques &amp; DataCenter","PASSIVE",
AK87="Exclu","Exclu",
AK87="SAT","ACTIVE",
AK87="SPARE-ISSUE","SPARE-ISSUE",
AK87="Fiber CAmtel","ACTIVE",
AK87="Fiber AOF","ACTIVE",
AK87="Projet OCM (HUAWEI)","PLANNED WORKS",
AK87="Projet OCM (NOKIA)","PLANNED WORKS",
AK87="ACCESS-ISSUE","ACCESS-ISSUE",
AK87="Projet OCM (ZTE, NOKIA, autres projets)","PLANNED WORKS",
AK87="No root CAuse","No root cause",
AK87="ODU HS","ACTIVE",
AK87="IP &amp; VLAN","ACTIVE",
AK87="Warehouse HUAWEI","SPARE-ISSUE",
AK87="SPARE-HS","SPARE-ISSUE",
AK87="Power Telco","ACTIVE", AK87="no impacts","no impacts"
),"")</f>
        <v>PASSIVE</v>
      </c>
      <c r="AM87" s="108" t="s">
        <v>5805</v>
      </c>
      <c r="AN87" s="117" t="s">
        <v>331</v>
      </c>
      <c r="AP87" s="23" t="s">
        <v>5537</v>
      </c>
      <c r="AQ87" s="23" t="s">
        <v>5537</v>
      </c>
      <c r="AR87" s="7"/>
      <c r="AS87" s="6"/>
      <c r="AT87" s="7"/>
      <c r="AU87" s="3" t="s">
        <v>5537</v>
      </c>
      <c r="AV87" s="24" t="s">
        <v>5537</v>
      </c>
      <c r="AW87" s="24" t="s">
        <v>5537</v>
      </c>
      <c r="AX87" s="24" t="s">
        <v>5537</v>
      </c>
      <c r="AY87" s="24" t="s">
        <v>5537</v>
      </c>
      <c r="AZ87" s="24" t="s">
        <v>5537</v>
      </c>
      <c r="BA87" s="24" t="s">
        <v>5537</v>
      </c>
      <c r="BB87" s="24" t="s">
        <v>5537</v>
      </c>
      <c r="BC87" s="24" t="s">
        <v>5537</v>
      </c>
      <c r="BD87" s="24" t="s">
        <v>5537</v>
      </c>
      <c r="BE87" s="24" t="s">
        <v>6260</v>
      </c>
      <c r="BF87" s="24" t="s">
        <v>5537</v>
      </c>
      <c r="BG87" s="24" t="s">
        <v>5537</v>
      </c>
      <c r="BH87" s="24" t="s">
        <v>6364</v>
      </c>
      <c r="BI87" s="9" t="s">
        <v>6365</v>
      </c>
      <c r="BJ87" s="14"/>
      <c r="BK87" s="14" t="s">
        <v>5537</v>
      </c>
      <c r="BL87" s="14" t="str">
        <f>_xlfn.XLOOKUP(B87,'[4]cell downs 18042026 17h'!$B:$B,'[4]cell downs 18042026 17h'!$B:$B,"")</f>
        <v/>
      </c>
      <c r="BM87" s="14" t="str">
        <f>_xlfn.XLOOKUP(B87,'[5]Cells Huawei 19042026 15h'!$B:$B,'[5]Cells Huawei 19042026 15h'!$B:$B,"")</f>
        <v/>
      </c>
      <c r="BN87" s="9" t="str">
        <f>_xlfn.XLOOKUP(B87,'[6]cells down 19042026 9H40'!$B:$B,'[6]cells down 19042026 9H40'!$B:$B,"")</f>
        <v/>
      </c>
      <c r="BO87" s="9" t="s">
        <v>5537</v>
      </c>
      <c r="BP87" s="9" t="s">
        <v>5537</v>
      </c>
    </row>
    <row r="88" spans="1:68" s="9" customFormat="1" ht="19.5" customHeight="1" x14ac:dyDescent="0.35">
      <c r="A88" s="1" t="s">
        <v>983</v>
      </c>
      <c r="B88" s="8" t="s">
        <v>984</v>
      </c>
      <c r="C88" s="3" t="str">
        <f>_xlfn.XLOOKUP(B88,'[1]daily break down'!$D:$D,'[1]daily break down'!$E:$E,"")</f>
        <v>SUD-OUEST</v>
      </c>
      <c r="D88" s="1" t="s">
        <v>11</v>
      </c>
      <c r="E88" s="1" t="s">
        <v>12</v>
      </c>
      <c r="F88" s="3" t="s">
        <v>13</v>
      </c>
      <c r="G88" s="1" t="s">
        <v>983</v>
      </c>
      <c r="H88" s="40" t="str">
        <f>_xlfn.XLOOKUP(B88,[2]CALCULATION!$B:$B,[2]CALCULATION!$H:$H,"")</f>
        <v>NOKIA</v>
      </c>
      <c r="I88" s="34">
        <v>0</v>
      </c>
      <c r="J88" s="34">
        <v>0</v>
      </c>
      <c r="K88" s="34">
        <v>0</v>
      </c>
      <c r="L88" s="34">
        <v>0</v>
      </c>
      <c r="M88" s="34">
        <v>1.3376308738047311E-3</v>
      </c>
      <c r="N88" s="34">
        <v>0</v>
      </c>
      <c r="O88" s="34">
        <v>3.2573113968602393E-2</v>
      </c>
      <c r="P88" s="34">
        <v>0</v>
      </c>
      <c r="Q88" s="34">
        <v>0</v>
      </c>
      <c r="R88" s="34">
        <v>0</v>
      </c>
      <c r="S88" s="109">
        <v>0</v>
      </c>
      <c r="T88" s="109">
        <f>_xlfn.XLOOKUP(B88,'[3]Nur des jours'!$B:$B,'[3]Nur des jours'!$U:$U,"")</f>
        <v>0</v>
      </c>
      <c r="U88" s="109">
        <v>0</v>
      </c>
      <c r="V88" s="109">
        <v>0</v>
      </c>
      <c r="W88" s="109">
        <v>0</v>
      </c>
      <c r="X88" s="109">
        <v>1.7470886018154681</v>
      </c>
      <c r="Y88" s="109">
        <v>2.1402093980876723E-3</v>
      </c>
      <c r="Z88" s="109">
        <v>0</v>
      </c>
      <c r="AA88" s="109">
        <v>1.3568927583874808</v>
      </c>
      <c r="AB88" s="109">
        <v>9.2445274845690903</v>
      </c>
      <c r="AC88" s="109">
        <v>29.759246270118183</v>
      </c>
      <c r="AD88" s="109">
        <v>12.710709137026498</v>
      </c>
      <c r="AE88" s="109">
        <v>8.5167492787494332</v>
      </c>
      <c r="AF88" s="109">
        <v>8.5167492787494332</v>
      </c>
      <c r="AG88" s="57" t="str">
        <f>_xlfn.XLOOKUP(B88,[3]CALCULATION!$B:$B,[3]CALCULATION!$M:$M,"")</f>
        <v>Insecurity</v>
      </c>
      <c r="AH88" s="57"/>
      <c r="AI88" s="56" t="str" cm="1">
        <f t="array" ref="AI88">IFERROR(_xlfn.IFS(
AK88="MPR ISSUE","PDH",
AK88="BSS Hardware Issue","BSS",
AK88="Sites strategiques, MLL, Pylone, etc.","ENVTECH",
AK88="AKTIVCO DEFAUT GE &amp; POWER Cabinet","AKTIVCO",
AK88="AKTIVCO Coupure ENEO &amp; Baisse de tension","AKTIVCO GRID ONLY",
AK88="Coupure ENEO &amp; Baisse de tension","IHS GRID ONLY",
AK88="Defaut GE &amp; POWER Cabinet","IHS",
AK88="Sharing","Partners",
AK88="Sites strategiques &amp; DataCenter","SST &amp; DC",
AK88="Exclu","Exclu",
AK88="SAT","SAT",
AK88="SPARE-ISSUE","SPARE-ISSUE",
AK88="Fiber CAmtel","TRANS_FO_CAMTEL",
AK88="Fiber AOF","Fiber AOF",
AK88="Projet OCM (HUAWEI)","TRAVAUX-HUAWEI",
AK88="Projet OCM (NOKIA)","TRAVAUX-NOKIA",
AK88="ACCESS-ISSUE","ACCESS-ISSUE",
AK88="Projet OCM (ZTE, NOKIA, autres projets)","TRAVAUX OCM",
AK88="No root CAuse","No root cause",
AK88="ODU HS","PDH",
AK88="IP &amp; VLAN","PDH",
AK88="Warehouse HUAWEI","SPARE-ISSUE",
AK88="SPARE-HS","SPARE-ISSUE",
AK88="Power Telco","BSS",AK88="no impacts","no impacts"
),"")</f>
        <v>IHS</v>
      </c>
      <c r="AJ88" s="56" t="str" cm="1">
        <f t="array" ref="AJ88">IFERROR(_xlfn.IFS(
AK88="MPR ISSUE","TX ISSUE",
AK88="BSS Hardware Issue","RAN ISSUE",
AK88="Sites strategiques, MLL, Pylone, etc.","ENVTECH",
AK88="AKTIVCO DEFAUT GE &amp; POWER Cabinet","POWER ISSUE",
AK88="AKTIVCO Coupure ENEO &amp; Baisse de tension","POWER ISSUE",
AK88="Coupure ENEO &amp; Baisse de tension","POWER ISSUE",
AK88="Defaut GE &amp; POWER Cabinet","POWER ISSUE",
AK88="Sharing","POWER ISSUE",
AK88="Sites strategiques &amp; DataCenter","POWER ISSUE",
AK88="Exclu","Exclu",
AK88="SAT","TX ISSUE",
AK88="SPARE-ISSUE","SPARE-ISSUE",
AK88="Fiber CAmtel","TX ISSUE",
AK88="Fiber AOF","TX ISSUE",
AK88="Projet OCM (HUAWEI)","TRAVAUX-HUAWEI",
AK88="Projet OCM (NOKIA)","TRAVAUX -NOKIA",
AK88="ACCESS-ISSUE","ACCESS-ISSUE",
AK88="Projet OCM (ZTE, NOKIA, autres projets)","TRAVAUX OCM",
AK88="No root CAuse","No root cause",
AK88="ODU HS","TX ISSUE",
AK88="IP &amp; VLAN","TX ISSUE",
AK88="Warehouse HUAWEI","SPARE-ISSUE",
AK88="SPARE-HS","SPARE-ISSUE",
AK88="Power Telco","RAN ISSUE",AK88="no impacts","no impacts"
),"")</f>
        <v>POWER ISSUE</v>
      </c>
      <c r="AK88" s="81" t="s">
        <v>5330</v>
      </c>
      <c r="AL88" s="56" t="str" cm="1">
        <f t="array" ref="AL88">IFERROR(_xlfn.IFS(
AK88="MPR ISSUE","ACTIVE",
AK88="BSS Hardware Issue","ACTIVE",
AK88="Sites strategiques, MLL, Pylone, etc.","PASSIVE",
AK88="AKTIVCO DEFAUT GE &amp; POWER Cabinet","PASSIVE",
AK88="AKTIVCO Coupure ENEO &amp; Baisse de tension","PASSIVE",
AK88="Coupure ENEO &amp; Baisse de tension","PASSIVE",
AK88="Defaut GE &amp; POWER Cabinet","PASSIVE",
AK88="Sharing","PASSIVE",
AK88="Sites strategiques &amp; DataCenter","PASSIVE",
AK88="Exclu","Exclu",
AK88="SAT","ACTIVE",
AK88="SPARE-ISSUE","SPARE-ISSUE",
AK88="Fiber CAmtel","ACTIVE",
AK88="Fiber AOF","ACTIVE",
AK88="Projet OCM (HUAWEI)","PLANNED WORKS",
AK88="Projet OCM (NOKIA)","PLANNED WORKS",
AK88="ACCESS-ISSUE","ACCESS-ISSUE",
AK88="Projet OCM (ZTE, NOKIA, autres projets)","PLANNED WORKS",
AK88="No root CAuse","No root cause",
AK88="ODU HS","ACTIVE",
AK88="IP &amp; VLAN","ACTIVE",
AK88="Warehouse HUAWEI","SPARE-ISSUE",
AK88="SPARE-HS","SPARE-ISSUE",
AK88="Power Telco","ACTIVE", AK88="no impacts","no impacts"
),"")</f>
        <v>PASSIVE</v>
      </c>
      <c r="AM88" s="108" t="s">
        <v>5806</v>
      </c>
      <c r="AN88" s="227" t="s">
        <v>984</v>
      </c>
      <c r="AO88" s="9" t="s">
        <v>6098</v>
      </c>
      <c r="AP88" s="23" t="s">
        <v>5683</v>
      </c>
      <c r="AQ88" s="23" t="s">
        <v>5537</v>
      </c>
      <c r="AR88" s="7"/>
      <c r="AS88" s="6"/>
      <c r="AT88" s="7"/>
      <c r="AU88" s="3" t="s">
        <v>5537</v>
      </c>
      <c r="AV88" s="24" t="s">
        <v>5537</v>
      </c>
      <c r="AW88" s="24" t="s">
        <v>5537</v>
      </c>
      <c r="AX88" s="24" t="s">
        <v>5537</v>
      </c>
      <c r="AY88" s="24" t="s">
        <v>5537</v>
      </c>
      <c r="AZ88" s="24" t="s">
        <v>5537</v>
      </c>
      <c r="BA88" s="24" t="s">
        <v>5537</v>
      </c>
      <c r="BB88" s="24" t="s">
        <v>5537</v>
      </c>
      <c r="BC88" s="24" t="s">
        <v>5537</v>
      </c>
      <c r="BD88" s="24" t="s">
        <v>5537</v>
      </c>
      <c r="BE88" s="24" t="s">
        <v>6366</v>
      </c>
      <c r="BF88" s="24" t="s">
        <v>6367</v>
      </c>
      <c r="BG88" s="24" t="s">
        <v>6368</v>
      </c>
      <c r="BH88" s="24" t="s">
        <v>6369</v>
      </c>
      <c r="BI88" s="9" t="s">
        <v>6370</v>
      </c>
      <c r="BJ88" s="14"/>
      <c r="BK88" s="14" t="s">
        <v>5537</v>
      </c>
      <c r="BL88" s="14" t="str">
        <f>_xlfn.XLOOKUP(B88,'[4]cell downs 18042026 17h'!$B:$B,'[4]cell downs 18042026 17h'!$B:$B,"")</f>
        <v/>
      </c>
      <c r="BM88" s="14" t="str">
        <f>_xlfn.XLOOKUP(B88,'[5]Cells Huawei 19042026 15h'!$B:$B,'[5]Cells Huawei 19042026 15h'!$B:$B,"")</f>
        <v/>
      </c>
      <c r="BN88" s="9" t="str">
        <f>_xlfn.XLOOKUP(B88,'[6]cells down 19042026 9H40'!$B:$B,'[6]cells down 19042026 9H40'!$B:$B,"")</f>
        <v/>
      </c>
      <c r="BO88" s="9" t="s">
        <v>984</v>
      </c>
      <c r="BP88" s="9" t="s">
        <v>302</v>
      </c>
    </row>
    <row r="89" spans="1:68" s="9" customFormat="1" ht="34" customHeight="1" x14ac:dyDescent="0.35">
      <c r="A89" s="1" t="s">
        <v>1279</v>
      </c>
      <c r="B89" s="8" t="s">
        <v>1280</v>
      </c>
      <c r="C89" s="3" t="str">
        <f>_xlfn.XLOOKUP(B89,'[1]daily break down'!$D:$D,'[1]daily break down'!$E:$E,"")</f>
        <v>SUD-OUEST</v>
      </c>
      <c r="D89" s="1" t="s">
        <v>11</v>
      </c>
      <c r="E89" s="1" t="s">
        <v>96</v>
      </c>
      <c r="F89" s="3" t="s">
        <v>13</v>
      </c>
      <c r="G89" s="1" t="s">
        <v>1281</v>
      </c>
      <c r="H89" s="40" t="str">
        <f>_xlfn.XLOOKUP(B89,[2]CALCULATION!$B:$B,[2]CALCULATION!$H:$H,"")</f>
        <v>NOKIA</v>
      </c>
      <c r="I89" s="34">
        <v>9.2964734190981293</v>
      </c>
      <c r="J89" s="34">
        <v>9.2963652058697779</v>
      </c>
      <c r="K89" s="34">
        <v>9.2963110992556022</v>
      </c>
      <c r="L89" s="34">
        <v>9.2964193124839536</v>
      </c>
      <c r="M89" s="34">
        <v>9.2963652058697779</v>
      </c>
      <c r="N89" s="34">
        <v>9.2964734190981293</v>
      </c>
      <c r="O89" s="34">
        <v>7.5892785108024556</v>
      </c>
      <c r="P89" s="34">
        <v>2.0024776243240479</v>
      </c>
      <c r="Q89" s="34">
        <v>2.9834893849593467</v>
      </c>
      <c r="R89" s="34">
        <v>0.56578245414745676</v>
      </c>
      <c r="S89" s="109">
        <v>3.508118787430333</v>
      </c>
      <c r="T89" s="109">
        <f>_xlfn.XLOOKUP(B89,'[3]Nur des jours'!$B:$B,'[3]Nur des jours'!$U:$U,"")</f>
        <v>0.84827199493198413</v>
      </c>
      <c r="U89" s="109">
        <v>1.8371419720363085</v>
      </c>
      <c r="V89" s="109">
        <v>0.9793954907214788</v>
      </c>
      <c r="W89" s="109">
        <v>0.84827199493198413</v>
      </c>
      <c r="X89" s="109">
        <v>2.5690538562292935</v>
      </c>
      <c r="Y89" s="109">
        <v>1.4941871912747944</v>
      </c>
      <c r="Z89" s="109">
        <v>1.9276330996224671</v>
      </c>
      <c r="AA89" s="109">
        <v>3.9080580310644266</v>
      </c>
      <c r="AB89" s="109">
        <v>6.762740666546815</v>
      </c>
      <c r="AC89" s="109">
        <v>29.45262760332362</v>
      </c>
      <c r="AD89" s="109">
        <v>12.753210097548205</v>
      </c>
      <c r="AE89" s="109">
        <v>8.4872322241341429</v>
      </c>
      <c r="AF89" s="109">
        <v>8.4872322241341429</v>
      </c>
      <c r="AG89" s="57" t="str">
        <f>_xlfn.XLOOKUP(B89,[3]CALCULATION!$B:$B,[3]CALCULATION!$M:$M,"")</f>
        <v>Insecurity</v>
      </c>
      <c r="AH89" s="57"/>
      <c r="AI89" s="56" t="str" cm="1">
        <f t="array" ref="AI89">IFERROR(_xlfn.IFS(
AK89="MPR ISSUE","PDH",
AK89="BSS Hardware Issue","BSS",
AK89="Sites strategiques, MLL, Pylone, etc.","ENVTECH",
AK89="AKTIVCO DEFAUT GE &amp; POWER Cabinet","AKTIVCO",
AK89="AKTIVCO Coupure ENEO &amp; Baisse de tension","AKTIVCO GRID ONLY",
AK89="Coupure ENEO &amp; Baisse de tension","IHS GRID ONLY",
AK89="Defaut GE &amp; POWER Cabinet","IHS",
AK89="Sharing","Partners",
AK89="Sites strategiques &amp; DataCenter","SST &amp; DC",
AK89="Exclu","Exclu",
AK89="SAT","SAT",
AK89="SPARE-ISSUE","SPARE-ISSUE",
AK89="Fiber CAmtel","TRANS_FO_CAMTEL",
AK89="Fiber AOF","Fiber AOF",
AK89="Projet OCM (HUAWEI)","TRAVAUX-HUAWEI",
AK89="Projet OCM (NOKIA)","TRAVAUX-NOKIA",
AK89="ACCESS-ISSUE","ACCESS-ISSUE",
AK89="Projet OCM (ZTE, NOKIA, autres projets)","TRAVAUX OCM",
AK89="No root CAuse","No root cause",
AK89="ODU HS","PDH",
AK89="IP &amp; VLAN","PDH",
AK89="Warehouse HUAWEI","SPARE-ISSUE",
AK89="SPARE-HS","SPARE-ISSUE",
AK89="Power Telco","BSS",AK89="no impacts","no impacts"
),"")</f>
        <v>IHS</v>
      </c>
      <c r="AJ89" s="56" t="str" cm="1">
        <f t="array" ref="AJ89">IFERROR(_xlfn.IFS(
AK89="MPR ISSUE","TX ISSUE",
AK89="BSS Hardware Issue","RAN ISSUE",
AK89="Sites strategiques, MLL, Pylone, etc.","ENVTECH",
AK89="AKTIVCO DEFAUT GE &amp; POWER Cabinet","POWER ISSUE",
AK89="AKTIVCO Coupure ENEO &amp; Baisse de tension","POWER ISSUE",
AK89="Coupure ENEO &amp; Baisse de tension","POWER ISSUE",
AK89="Defaut GE &amp; POWER Cabinet","POWER ISSUE",
AK89="Sharing","POWER ISSUE",
AK89="Sites strategiques &amp; DataCenter","POWER ISSUE",
AK89="Exclu","Exclu",
AK89="SAT","TX ISSUE",
AK89="SPARE-ISSUE","SPARE-ISSUE",
AK89="Fiber CAmtel","TX ISSUE",
AK89="Fiber AOF","TX ISSUE",
AK89="Projet OCM (HUAWEI)","TRAVAUX-HUAWEI",
AK89="Projet OCM (NOKIA)","TRAVAUX -NOKIA",
AK89="ACCESS-ISSUE","ACCESS-ISSUE",
AK89="Projet OCM (ZTE, NOKIA, autres projets)","TRAVAUX OCM",
AK89="No root CAuse","No root cause",
AK89="ODU HS","TX ISSUE",
AK89="IP &amp; VLAN","TX ISSUE",
AK89="Warehouse HUAWEI","SPARE-ISSUE",
AK89="SPARE-HS","SPARE-ISSUE",
AK89="Power Telco","RAN ISSUE",AK89="no impacts","no impacts"
),"")</f>
        <v>POWER ISSUE</v>
      </c>
      <c r="AK89" s="81" t="s">
        <v>5330</v>
      </c>
      <c r="AL89" s="56" t="str" cm="1">
        <f t="array" ref="AL89">IFERROR(_xlfn.IFS(
AK89="MPR ISSUE","ACTIVE",
AK89="BSS Hardware Issue","ACTIVE",
AK89="Sites strategiques, MLL, Pylone, etc.","PASSIVE",
AK89="AKTIVCO DEFAUT GE &amp; POWER Cabinet","PASSIVE",
AK89="AKTIVCO Coupure ENEO &amp; Baisse de tension","PASSIVE",
AK89="Coupure ENEO &amp; Baisse de tension","PASSIVE",
AK89="Defaut GE &amp; POWER Cabinet","PASSIVE",
AK89="Sharing","PASSIVE",
AK89="Sites strategiques &amp; DataCenter","PASSIVE",
AK89="Exclu","Exclu",
AK89="SAT","ACTIVE",
AK89="SPARE-ISSUE","SPARE-ISSUE",
AK89="Fiber CAmtel","ACTIVE",
AK89="Fiber AOF","ACTIVE",
AK89="Projet OCM (HUAWEI)","PLANNED WORKS",
AK89="Projet OCM (NOKIA)","PLANNED WORKS",
AK89="ACCESS-ISSUE","ACCESS-ISSUE",
AK89="Projet OCM (ZTE, NOKIA, autres projets)","PLANNED WORKS",
AK89="No root CAuse","No root cause",
AK89="ODU HS","ACTIVE",
AK89="IP &amp; VLAN","ACTIVE",
AK89="Warehouse HUAWEI","SPARE-ISSUE",
AK89="SPARE-HS","SPARE-ISSUE",
AK89="Power Telco","ACTIVE", AK89="no impacts","no impacts"
),"")</f>
        <v>PASSIVE</v>
      </c>
      <c r="AM89" s="108" t="s">
        <v>5807</v>
      </c>
      <c r="AN89" s="227" t="s">
        <v>984</v>
      </c>
      <c r="AO89" s="9" t="s">
        <v>6098</v>
      </c>
      <c r="AP89" s="23" t="s">
        <v>5683</v>
      </c>
      <c r="AQ89" s="23" t="s">
        <v>5537</v>
      </c>
      <c r="AR89" s="7"/>
      <c r="AS89" s="6"/>
      <c r="AT89" s="7"/>
      <c r="AU89" s="3" t="s">
        <v>5537</v>
      </c>
      <c r="AV89" s="24" t="s">
        <v>5537</v>
      </c>
      <c r="AW89" s="24" t="s">
        <v>5537</v>
      </c>
      <c r="AX89" s="24" t="s">
        <v>5537</v>
      </c>
      <c r="AY89" s="24" t="s">
        <v>5537</v>
      </c>
      <c r="AZ89" s="24" t="s">
        <v>5537</v>
      </c>
      <c r="BA89" s="24" t="s">
        <v>5537</v>
      </c>
      <c r="BB89" s="24" t="s">
        <v>5537</v>
      </c>
      <c r="BC89" s="24" t="s">
        <v>5537</v>
      </c>
      <c r="BD89" s="24" t="s">
        <v>5537</v>
      </c>
      <c r="BE89" s="24" t="s">
        <v>6371</v>
      </c>
      <c r="BF89" s="24" t="s">
        <v>6372</v>
      </c>
      <c r="BG89" s="24" t="s">
        <v>6368</v>
      </c>
      <c r="BH89" s="24" t="s">
        <v>6373</v>
      </c>
      <c r="BI89" s="9" t="s">
        <v>6374</v>
      </c>
      <c r="BJ89" s="14"/>
      <c r="BK89" s="14" t="s">
        <v>5537</v>
      </c>
      <c r="BL89" s="14" t="str">
        <f>_xlfn.XLOOKUP(B89,'[4]cell downs 18042026 17h'!$B:$B,'[4]cell downs 18042026 17h'!$B:$B,"")</f>
        <v/>
      </c>
      <c r="BM89" s="14" t="str">
        <f>_xlfn.XLOOKUP(B89,'[5]Cells Huawei 19042026 15h'!$B:$B,'[5]Cells Huawei 19042026 15h'!$B:$B,"")</f>
        <v/>
      </c>
      <c r="BN89" s="9" t="str">
        <f>_xlfn.XLOOKUP(B89,'[6]cells down 19042026 9H40'!$B:$B,'[6]cells down 19042026 9H40'!$B:$B,"")</f>
        <v/>
      </c>
      <c r="BO89" s="9" t="s">
        <v>1280</v>
      </c>
      <c r="BP89" s="9" t="s">
        <v>594</v>
      </c>
    </row>
    <row r="90" spans="1:68" s="9" customFormat="1" x14ac:dyDescent="0.35">
      <c r="A90" s="1" t="s">
        <v>2797</v>
      </c>
      <c r="B90" s="8" t="s">
        <v>2798</v>
      </c>
      <c r="C90" s="3" t="str">
        <f>_xlfn.XLOOKUP(B90,'[1]daily break down'!$D:$D,'[1]daily break down'!$E:$E,"")</f>
        <v>CENTRE</v>
      </c>
      <c r="D90" s="1" t="s">
        <v>21</v>
      </c>
      <c r="E90" s="1" t="s">
        <v>36</v>
      </c>
      <c r="F90" s="3" t="s">
        <v>69</v>
      </c>
      <c r="G90" s="1" t="s">
        <v>1216</v>
      </c>
      <c r="H90" s="41" t="str">
        <f>_xlfn.XLOOKUP(B90,[2]CALCULATION!$B:$B,[2]CALCULATION!$H:$H,"")</f>
        <v>ZTE</v>
      </c>
      <c r="I90" s="34">
        <v>0</v>
      </c>
      <c r="J90" s="34">
        <v>0</v>
      </c>
      <c r="K90" s="34">
        <v>0</v>
      </c>
      <c r="L90" s="34">
        <v>0</v>
      </c>
      <c r="M90" s="34">
        <v>0</v>
      </c>
      <c r="N90" s="34">
        <v>0</v>
      </c>
      <c r="O90" s="34">
        <v>0.34551897224291145</v>
      </c>
      <c r="P90" s="34">
        <v>1.9575425259607395</v>
      </c>
      <c r="Q90" s="34">
        <v>0</v>
      </c>
      <c r="R90" s="34">
        <v>0</v>
      </c>
      <c r="S90" s="109">
        <v>0</v>
      </c>
      <c r="T90" s="109">
        <f>_xlfn.XLOOKUP(B90,'[3]Nur des jours'!$B:$B,'[3]Nur des jours'!$U:$U,"")</f>
        <v>5.9176789857120611E-2</v>
      </c>
      <c r="U90" s="109">
        <v>0</v>
      </c>
      <c r="V90" s="109">
        <v>3.3609134984433542</v>
      </c>
      <c r="W90" s="109">
        <v>5.9176789857120611E-2</v>
      </c>
      <c r="X90" s="109">
        <v>0</v>
      </c>
      <c r="Y90" s="109">
        <v>3.1815282807269858</v>
      </c>
      <c r="Z90" s="109">
        <v>0</v>
      </c>
      <c r="AA90" s="109">
        <v>4.0087548832444426</v>
      </c>
      <c r="AB90" s="109">
        <v>0.10290840189137349</v>
      </c>
      <c r="AC90" s="109">
        <v>1.4238096950949006E-2</v>
      </c>
      <c r="AD90" s="109">
        <v>8.2241483657530665</v>
      </c>
      <c r="AE90" s="109">
        <v>7.7351448065678747</v>
      </c>
      <c r="AF90" s="109">
        <v>7.7351448065678747</v>
      </c>
      <c r="AG90" s="57" t="str">
        <f>_xlfn.XLOOKUP(B90,[3]CALCULATION!$B:$B,[3]CALCULATION!$M:$M,"")</f>
        <v>Operationnel</v>
      </c>
      <c r="AH90" s="57"/>
      <c r="AI90" s="56" t="str" cm="1">
        <f t="array" ref="AI90">IFERROR(_xlfn.IFS(
AK90="MPR ISSUE","PDH",
AK90="BSS Hardware Issue","BSS",
AK90="Sites strategiques, MLL, Pylone, etc.","ENVTECH",
AK90="AKTIVCO DEFAUT GE &amp; POWER Cabinet","AKTIVCO",
AK90="AKTIVCO Coupure ENEO &amp; Baisse de tension","AKTIVCO GRID ONLY",
AK90="Coupure ENEO &amp; Baisse de tension","IHS GRID ONLY",
AK90="Defaut GE &amp; POWER Cabinet","IHS",
AK90="Sharing","Partners",
AK90="Sites strategiques &amp; DataCenter","SST &amp; DC",
AK90="Exclu","Exclu",
AK90="SAT","SAT",
AK90="SPARE-ISSUE","SPARE-ISSUE",
AK90="Fiber CAmtel","TRANS_FO_CAMTEL",
AK90="Fiber AOF","Fiber AOF",
AK90="Projet OCM (HUAWEI)","TRAVAUX-HUAWEI",
AK90="Projet OCM (NOKIA)","TRAVAUX-NOKIA",
AK90="ACCESS-ISSUE","ACCESS-ISSUE",
AK90="Projet OCM (ZTE, NOKIA, autres projets)","TRAVAUX OCM",
AK90="No root CAuse","No root cause",
AK90="ODU HS","PDH",
AK90="IP &amp; VLAN","PDH",
AK90="Warehouse HUAWEI","SPARE-ISSUE",
AK90="SPARE-HS","SPARE-ISSUE",
AK90="Power Telco","BSS",AK90="no impacts","no impacts"
),"")</f>
        <v>AKTIVCO</v>
      </c>
      <c r="AJ90" s="56" t="str" cm="1">
        <f t="array" ref="AJ90">IFERROR(_xlfn.IFS(
AK90="MPR ISSUE","TX ISSUE",
AK90="BSS Hardware Issue","RAN ISSUE",
AK90="Sites strategiques, MLL, Pylone, etc.","ENVTECH",
AK90="AKTIVCO DEFAUT GE &amp; POWER Cabinet","POWER ISSUE",
AK90="AKTIVCO Coupure ENEO &amp; Baisse de tension","POWER ISSUE",
AK90="Coupure ENEO &amp; Baisse de tension","POWER ISSUE",
AK90="Defaut GE &amp; POWER Cabinet","POWER ISSUE",
AK90="Sharing","POWER ISSUE",
AK90="Sites strategiques &amp; DataCenter","POWER ISSUE",
AK90="Exclu","Exclu",
AK90="SAT","TX ISSUE",
AK90="SPARE-ISSUE","SPARE-ISSUE",
AK90="Fiber CAmtel","TX ISSUE",
AK90="Fiber AOF","TX ISSUE",
AK90="Projet OCM (HUAWEI)","TRAVAUX-HUAWEI",
AK90="Projet OCM (NOKIA)","TRAVAUX -NOKIA",
AK90="ACCESS-ISSUE","ACCESS-ISSUE",
AK90="Projet OCM (ZTE, NOKIA, autres projets)","TRAVAUX OCM",
AK90="No root CAuse","No root cause",
AK90="ODU HS","TX ISSUE",
AK90="IP &amp; VLAN","TX ISSUE",
AK90="Warehouse HUAWEI","SPARE-ISSUE",
AK90="SPARE-HS","SPARE-ISSUE",
AK90="Power Telco","RAN ISSUE",AK90="no impacts","no impacts"
),"")</f>
        <v>POWER ISSUE</v>
      </c>
      <c r="AK90" s="81" t="s">
        <v>5325</v>
      </c>
      <c r="AL90" s="56" t="str" cm="1">
        <f t="array" ref="AL90">IFERROR(_xlfn.IFS(
AK90="MPR ISSUE","ACTIVE",
AK90="BSS Hardware Issue","ACTIVE",
AK90="Sites strategiques, MLL, Pylone, etc.","PASSIVE",
AK90="AKTIVCO DEFAUT GE &amp; POWER Cabinet","PASSIVE",
AK90="AKTIVCO Coupure ENEO &amp; Baisse de tension","PASSIVE",
AK90="Coupure ENEO &amp; Baisse de tension","PASSIVE",
AK90="Defaut GE &amp; POWER Cabinet","PASSIVE",
AK90="Sharing","PASSIVE",
AK90="Sites strategiques &amp; DataCenter","PASSIVE",
AK90="Exclu","Exclu",
AK90="SAT","ACTIVE",
AK90="SPARE-ISSUE","SPARE-ISSUE",
AK90="Fiber CAmtel","ACTIVE",
AK90="Fiber AOF","ACTIVE",
AK90="Projet OCM (HUAWEI)","PLANNED WORKS",
AK90="Projet OCM (NOKIA)","PLANNED WORKS",
AK90="ACCESS-ISSUE","ACCESS-ISSUE",
AK90="Projet OCM (ZTE, NOKIA, autres projets)","PLANNED WORKS",
AK90="No root CAuse","No root cause",
AK90="ODU HS","ACTIVE",
AK90="IP &amp; VLAN","ACTIVE",
AK90="Warehouse HUAWEI","SPARE-ISSUE",
AK90="SPARE-HS","SPARE-ISSUE",
AK90="Power Telco","ACTIVE", AK90="no impacts","no impacts"
),"")</f>
        <v>PASSIVE</v>
      </c>
      <c r="AM90" s="108" t="s">
        <v>5808</v>
      </c>
      <c r="AN90" s="117" t="s">
        <v>2798</v>
      </c>
      <c r="AP90" s="23" t="s">
        <v>5537</v>
      </c>
      <c r="AQ90" s="23" t="s">
        <v>5537</v>
      </c>
      <c r="AR90" s="7"/>
      <c r="AS90" s="6"/>
      <c r="AT90" s="7"/>
      <c r="AU90" s="3" t="s">
        <v>5537</v>
      </c>
      <c r="AV90" s="24" t="s">
        <v>5537</v>
      </c>
      <c r="AW90" s="24" t="s">
        <v>5537</v>
      </c>
      <c r="AX90" s="24" t="s">
        <v>5537</v>
      </c>
      <c r="AY90" s="24" t="s">
        <v>5537</v>
      </c>
      <c r="AZ90" s="24" t="s">
        <v>5537</v>
      </c>
      <c r="BA90" s="24" t="s">
        <v>5537</v>
      </c>
      <c r="BB90" s="24" t="s">
        <v>5537</v>
      </c>
      <c r="BC90" s="24" t="s">
        <v>5537</v>
      </c>
      <c r="BD90" s="24" t="s">
        <v>5537</v>
      </c>
      <c r="BE90" s="24" t="s">
        <v>5537</v>
      </c>
      <c r="BF90" s="24" t="s">
        <v>5537</v>
      </c>
      <c r="BG90" s="24" t="s">
        <v>5537</v>
      </c>
      <c r="BH90" s="24" t="s">
        <v>5537</v>
      </c>
      <c r="BI90" s="9" t="s">
        <v>5808</v>
      </c>
      <c r="BJ90" s="14"/>
      <c r="BK90" s="14" t="s">
        <v>5537</v>
      </c>
      <c r="BL90" s="14" t="str">
        <f>_xlfn.XLOOKUP(B90,'[4]cell downs 18042026 17h'!$B:$B,'[4]cell downs 18042026 17h'!$B:$B,"")</f>
        <v/>
      </c>
      <c r="BM90" s="14" t="str">
        <f>_xlfn.XLOOKUP(B90,'[5]Cells Huawei 19042026 15h'!$B:$B,'[5]Cells Huawei 19042026 15h'!$B:$B,"")</f>
        <v/>
      </c>
      <c r="BN90" s="9" t="str">
        <f>_xlfn.XLOOKUP(B90,'[6]cells down 19042026 9H40'!$B:$B,'[6]cells down 19042026 9H40'!$B:$B,"")</f>
        <v/>
      </c>
      <c r="BO90" s="9" t="s">
        <v>5537</v>
      </c>
      <c r="BP90" s="9" t="s">
        <v>5537</v>
      </c>
    </row>
    <row r="91" spans="1:68" s="9" customFormat="1" x14ac:dyDescent="0.35">
      <c r="A91" s="1" t="s">
        <v>941</v>
      </c>
      <c r="B91" s="8" t="s">
        <v>942</v>
      </c>
      <c r="C91" s="3" t="str">
        <f>_xlfn.XLOOKUP(B91,'[1]daily break down'!$D:$D,'[1]daily break down'!$E:$E,"")</f>
        <v>NORD-OUEST</v>
      </c>
      <c r="D91" s="1" t="s">
        <v>11</v>
      </c>
      <c r="E91" s="1" t="s">
        <v>96</v>
      </c>
      <c r="F91" s="3" t="s">
        <v>51</v>
      </c>
      <c r="G91" s="1" t="s">
        <v>943</v>
      </c>
      <c r="H91" s="40" t="str">
        <f>_xlfn.XLOOKUP(B91,[2]CALCULATION!$B:$B,[2]CALCULATION!$H:$H,"")</f>
        <v>NOKIA</v>
      </c>
      <c r="I91" s="34">
        <v>0</v>
      </c>
      <c r="J91" s="34">
        <v>0</v>
      </c>
      <c r="K91" s="34">
        <v>0</v>
      </c>
      <c r="L91" s="34">
        <v>0</v>
      </c>
      <c r="M91" s="34">
        <v>1.6051570485658829E-3</v>
      </c>
      <c r="N91" s="34">
        <v>0</v>
      </c>
      <c r="O91" s="34">
        <v>3.3360663850941982E-2</v>
      </c>
      <c r="P91" s="34">
        <v>0</v>
      </c>
      <c r="Q91" s="34">
        <v>0</v>
      </c>
      <c r="R91" s="34">
        <v>0</v>
      </c>
      <c r="S91" s="109">
        <v>0</v>
      </c>
      <c r="T91" s="109">
        <f>_xlfn.XLOOKUP(B91,'[3]Nur des jours'!$B:$B,'[3]Nur des jours'!$U:$U,"")</f>
        <v>0</v>
      </c>
      <c r="U91" s="109">
        <v>0</v>
      </c>
      <c r="V91" s="109">
        <v>0</v>
      </c>
      <c r="W91" s="109">
        <v>0</v>
      </c>
      <c r="X91" s="109">
        <v>1.7461790128212811</v>
      </c>
      <c r="Y91" s="109">
        <v>2.4077355728483103E-3</v>
      </c>
      <c r="Z91" s="109">
        <v>0</v>
      </c>
      <c r="AA91" s="109">
        <v>0</v>
      </c>
      <c r="AB91" s="109">
        <v>6.7453693002656721</v>
      </c>
      <c r="AC91" s="109">
        <v>28.261498387348176</v>
      </c>
      <c r="AD91" s="109">
        <v>12.090726375416086</v>
      </c>
      <c r="AE91" s="109">
        <v>8.0947356556032108</v>
      </c>
      <c r="AF91" s="109">
        <v>8.0947356556032108</v>
      </c>
      <c r="AG91" s="57" t="str">
        <f>_xlfn.XLOOKUP(B91,[3]CALCULATION!$B:$B,[3]CALCULATION!$M:$M,"")</f>
        <v>Insecurity</v>
      </c>
      <c r="AH91" s="57"/>
      <c r="AI91" s="56" t="str" cm="1">
        <f t="array" ref="AI91">IFERROR(_xlfn.IFS(
AK91="MPR ISSUE","PDH",
AK91="BSS Hardware Issue","BSS",
AK91="Sites strategiques, MLL, Pylone, etc.","ENVTECH",
AK91="AKTIVCO DEFAUT GE &amp; POWER Cabinet","AKTIVCO",
AK91="AKTIVCO Coupure ENEO &amp; Baisse de tension","AKTIVCO GRID ONLY",
AK91="Coupure ENEO &amp; Baisse de tension","IHS GRID ONLY",
AK91="Defaut GE &amp; POWER Cabinet","IHS",
AK91="Sharing","Partners",
AK91="Sites strategiques &amp; DataCenter","SST &amp; DC",
AK91="Exclu","Exclu",
AK91="SAT","SAT",
AK91="SPARE-ISSUE","SPARE-ISSUE",
AK91="Fiber CAmtel","TRANS_FO_CAMTEL",
AK91="Fiber AOF","Fiber AOF",
AK91="Projet OCM (HUAWEI)","TRAVAUX-HUAWEI",
AK91="Projet OCM (NOKIA)","TRAVAUX-NOKIA",
AK91="ACCESS-ISSUE","ACCESS-ISSUE",
AK91="Projet OCM (ZTE, NOKIA, autres projets)","TRAVAUX OCM",
AK91="No root CAuse","No root cause",
AK91="ODU HS","PDH",
AK91="IP &amp; VLAN","PDH",
AK91="Warehouse HUAWEI","SPARE-ISSUE",
AK91="SPARE-HS","SPARE-ISSUE",
AK91="Power Telco","BSS",AK91="no impacts","no impacts"
),"")</f>
        <v>IHS</v>
      </c>
      <c r="AJ91" s="56" t="str" cm="1">
        <f t="array" ref="AJ91">IFERROR(_xlfn.IFS(
AK91="MPR ISSUE","TX ISSUE",
AK91="BSS Hardware Issue","RAN ISSUE",
AK91="Sites strategiques, MLL, Pylone, etc.","ENVTECH",
AK91="AKTIVCO DEFAUT GE &amp; POWER Cabinet","POWER ISSUE",
AK91="AKTIVCO Coupure ENEO &amp; Baisse de tension","POWER ISSUE",
AK91="Coupure ENEO &amp; Baisse de tension","POWER ISSUE",
AK91="Defaut GE &amp; POWER Cabinet","POWER ISSUE",
AK91="Sharing","POWER ISSUE",
AK91="Sites strategiques &amp; DataCenter","POWER ISSUE",
AK91="Exclu","Exclu",
AK91="SAT","TX ISSUE",
AK91="SPARE-ISSUE","SPARE-ISSUE",
AK91="Fiber CAmtel","TX ISSUE",
AK91="Fiber AOF","TX ISSUE",
AK91="Projet OCM (HUAWEI)","TRAVAUX-HUAWEI",
AK91="Projet OCM (NOKIA)","TRAVAUX -NOKIA",
AK91="ACCESS-ISSUE","ACCESS-ISSUE",
AK91="Projet OCM (ZTE, NOKIA, autres projets)","TRAVAUX OCM",
AK91="No root CAuse","No root cause",
AK91="ODU HS","TX ISSUE",
AK91="IP &amp; VLAN","TX ISSUE",
AK91="Warehouse HUAWEI","SPARE-ISSUE",
AK91="SPARE-HS","SPARE-ISSUE",
AK91="Power Telco","RAN ISSUE",AK91="no impacts","no impacts"
),"")</f>
        <v>POWER ISSUE</v>
      </c>
      <c r="AK91" s="81" t="s">
        <v>5330</v>
      </c>
      <c r="AL91" s="56" t="str" cm="1">
        <f t="array" ref="AL91">IFERROR(_xlfn.IFS(
AK91="MPR ISSUE","ACTIVE",
AK91="BSS Hardware Issue","ACTIVE",
AK91="Sites strategiques, MLL, Pylone, etc.","PASSIVE",
AK91="AKTIVCO DEFAUT GE &amp; POWER Cabinet","PASSIVE",
AK91="AKTIVCO Coupure ENEO &amp; Baisse de tension","PASSIVE",
AK91="Coupure ENEO &amp; Baisse de tension","PASSIVE",
AK91="Defaut GE &amp; POWER Cabinet","PASSIVE",
AK91="Sharing","PASSIVE",
AK91="Sites strategiques &amp; DataCenter","PASSIVE",
AK91="Exclu","Exclu",
AK91="SAT","ACTIVE",
AK91="SPARE-ISSUE","SPARE-ISSUE",
AK91="Fiber CAmtel","ACTIVE",
AK91="Fiber AOF","ACTIVE",
AK91="Projet OCM (HUAWEI)","PLANNED WORKS",
AK91="Projet OCM (NOKIA)","PLANNED WORKS",
AK91="ACCESS-ISSUE","ACCESS-ISSUE",
AK91="Projet OCM (ZTE, NOKIA, autres projets)","PLANNED WORKS",
AK91="No root CAuse","No root cause",
AK91="ODU HS","ACTIVE",
AK91="IP &amp; VLAN","ACTIVE",
AK91="Warehouse HUAWEI","SPARE-ISSUE",
AK91="SPARE-HS","SPARE-ISSUE",
AK91="Power Telco","ACTIVE", AK91="no impacts","no impacts"
),"")</f>
        <v>PASSIVE</v>
      </c>
      <c r="AM91" s="108" t="s">
        <v>5809</v>
      </c>
      <c r="AN91" s="227" t="s">
        <v>984</v>
      </c>
      <c r="AO91" s="9" t="s">
        <v>6098</v>
      </c>
      <c r="AP91" s="23" t="s">
        <v>5683</v>
      </c>
      <c r="AQ91" s="23" t="s">
        <v>5537</v>
      </c>
      <c r="AR91" s="7"/>
      <c r="AS91" s="6"/>
      <c r="AT91" s="7"/>
      <c r="AU91" s="3" t="s">
        <v>5537</v>
      </c>
      <c r="AV91" s="24" t="s">
        <v>5537</v>
      </c>
      <c r="AW91" s="24" t="s">
        <v>5537</v>
      </c>
      <c r="AX91" s="24" t="s">
        <v>5537</v>
      </c>
      <c r="AY91" s="24" t="s">
        <v>5537</v>
      </c>
      <c r="AZ91" s="24" t="s">
        <v>5537</v>
      </c>
      <c r="BA91" s="24" t="s">
        <v>5537</v>
      </c>
      <c r="BB91" s="24" t="s">
        <v>6375</v>
      </c>
      <c r="BC91" s="24" t="s">
        <v>5537</v>
      </c>
      <c r="BD91" s="24" t="s">
        <v>5537</v>
      </c>
      <c r="BE91" s="24" t="s">
        <v>6366</v>
      </c>
      <c r="BF91" s="24" t="s">
        <v>6367</v>
      </c>
      <c r="BG91" s="24" t="s">
        <v>6368</v>
      </c>
      <c r="BH91" s="24" t="s">
        <v>6373</v>
      </c>
      <c r="BI91" s="9" t="s">
        <v>6376</v>
      </c>
      <c r="BJ91" s="14"/>
      <c r="BK91" s="14" t="s">
        <v>5537</v>
      </c>
      <c r="BL91" s="14" t="str">
        <f>_xlfn.XLOOKUP(B91,'[4]cell downs 18042026 17h'!$B:$B,'[4]cell downs 18042026 17h'!$B:$B,"")</f>
        <v/>
      </c>
      <c r="BM91" s="14" t="str">
        <f>_xlfn.XLOOKUP(B91,'[5]Cells Huawei 19042026 15h'!$B:$B,'[5]Cells Huawei 19042026 15h'!$B:$B,"")</f>
        <v/>
      </c>
      <c r="BN91" s="9" t="str">
        <f>_xlfn.XLOOKUP(B91,'[6]cells down 19042026 9H40'!$B:$B,'[6]cells down 19042026 9H40'!$B:$B,"")</f>
        <v/>
      </c>
      <c r="BO91" s="9" t="s">
        <v>942</v>
      </c>
      <c r="BP91" s="9" t="s">
        <v>302</v>
      </c>
    </row>
    <row r="92" spans="1:68" s="9" customFormat="1" ht="21.5" customHeight="1" x14ac:dyDescent="0.35">
      <c r="A92" s="1" t="s">
        <v>730</v>
      </c>
      <c r="B92" s="8" t="s">
        <v>731</v>
      </c>
      <c r="C92" s="3" t="str">
        <f>_xlfn.XLOOKUP(B92,'[1]daily break down'!$D:$D,'[1]daily break down'!$E:$E,"")</f>
        <v>NORD</v>
      </c>
      <c r="D92" s="1" t="s">
        <v>21</v>
      </c>
      <c r="E92" s="1" t="s">
        <v>36</v>
      </c>
      <c r="F92" s="3" t="s">
        <v>23</v>
      </c>
      <c r="G92" s="1" t="s">
        <v>732</v>
      </c>
      <c r="H92" s="39" t="str">
        <f>_xlfn.XLOOKUP(B92,[2]CALCULATION!$B:$B,[2]CALCULATION!$H:$H,"")</f>
        <v>Huawei</v>
      </c>
      <c r="I92" s="34">
        <v>7.7049856891331574</v>
      </c>
      <c r="J92" s="34">
        <v>3.9461002531154308</v>
      </c>
      <c r="K92" s="34">
        <v>1.9372640419138611</v>
      </c>
      <c r="L92" s="34">
        <v>1.1259998344904734</v>
      </c>
      <c r="M92" s="34">
        <v>0.46269543678820196</v>
      </c>
      <c r="N92" s="34">
        <v>0.31528851449492484</v>
      </c>
      <c r="O92" s="34">
        <v>0.30934943341523202</v>
      </c>
      <c r="P92" s="34">
        <v>2.2081432113984696</v>
      </c>
      <c r="Q92" s="34">
        <v>0.95077019002205854</v>
      </c>
      <c r="R92" s="34">
        <v>2.4147625937055017</v>
      </c>
      <c r="S92" s="109">
        <v>0.73516192824305915</v>
      </c>
      <c r="T92" s="109">
        <f>_xlfn.XLOOKUP(B92,'[3]Nur des jours'!$B:$B,'[3]Nur des jours'!$U:$U,"")</f>
        <v>0.7656599121658062</v>
      </c>
      <c r="U92" s="109">
        <v>2.2558877160541391</v>
      </c>
      <c r="V92" s="109">
        <v>0.29998601729859914</v>
      </c>
      <c r="W92" s="109">
        <v>0.7656599121658062</v>
      </c>
      <c r="X92" s="109">
        <v>1.2810223352252783</v>
      </c>
      <c r="Y92" s="109">
        <v>1.8390105954633267</v>
      </c>
      <c r="Z92" s="109">
        <v>4.4314105692100911</v>
      </c>
      <c r="AA92" s="109">
        <v>1.3342957141593401</v>
      </c>
      <c r="AB92" s="109">
        <v>4.289389840568667</v>
      </c>
      <c r="AC92" s="109">
        <v>7.9083885871411503</v>
      </c>
      <c r="AD92" s="109">
        <v>13.547818680702182</v>
      </c>
      <c r="AE92" s="109">
        <v>8.0073616069262883</v>
      </c>
      <c r="AF92" s="109">
        <v>8.0073616069262883</v>
      </c>
      <c r="AG92" s="57" t="str">
        <f>_xlfn.XLOOKUP(B92,[3]CALCULATION!$B:$B,[3]CALCULATION!$M:$M,"")</f>
        <v>Operationnel</v>
      </c>
      <c r="AH92" s="57"/>
      <c r="AI92" s="56" t="str" cm="1">
        <f t="array" ref="AI92">IFERROR(_xlfn.IFS(
AK92="MPR ISSUE","PDH",
AK92="BSS Hardware Issue","BSS",
AK92="Sites strategiques, MLL, Pylone, etc.","ENVTECH",
AK92="AKTIVCO DEFAUT GE &amp; POWER Cabinet","AKTIVCO",
AK92="AKTIVCO Coupure ENEO &amp; Baisse de tension","AKTIVCO GRID ONLY",
AK92="Coupure ENEO &amp; Baisse de tension","IHS GRID ONLY",
AK92="Defaut GE &amp; POWER Cabinet","IHS",
AK92="Sharing","Partners",
AK92="Sites strategiques &amp; DataCenter","SST &amp; DC",
AK92="Exclu","Exclu",
AK92="SAT","SAT",
AK92="SPARE-ISSUE","SPARE-ISSUE",
AK92="Fiber CAmtel","TRANS_FO_CAMTEL",
AK92="Fiber AOF","Fiber AOF",
AK92="Projet OCM (HUAWEI)","TRAVAUX-HUAWEI",
AK92="Projet OCM (NOKIA)","TRAVAUX-NOKIA",
AK92="ACCESS-ISSUE","ACCESS-ISSUE",
AK92="Projet OCM (ZTE, NOKIA, autres projets)","TRAVAUX OCM",
AK92="No root CAuse","No root cause",
AK92="ODU HS","PDH",
AK92="IP &amp; VLAN","PDH",
AK92="Warehouse HUAWEI","SPARE-ISSUE",
AK92="SPARE-HS","SPARE-ISSUE",
AK92="Power Telco","BSS",AK92="no impacts","no impacts"
),"")</f>
        <v>AKTIVCO</v>
      </c>
      <c r="AJ92" s="56" t="str" cm="1">
        <f t="array" ref="AJ92">IFERROR(_xlfn.IFS(
AK92="MPR ISSUE","TX ISSUE",
AK92="BSS Hardware Issue","RAN ISSUE",
AK92="Sites strategiques, MLL, Pylone, etc.","ENVTECH",
AK92="AKTIVCO DEFAUT GE &amp; POWER Cabinet","POWER ISSUE",
AK92="AKTIVCO Coupure ENEO &amp; Baisse de tension","POWER ISSUE",
AK92="Coupure ENEO &amp; Baisse de tension","POWER ISSUE",
AK92="Defaut GE &amp; POWER Cabinet","POWER ISSUE",
AK92="Sharing","POWER ISSUE",
AK92="Sites strategiques &amp; DataCenter","POWER ISSUE",
AK92="Exclu","Exclu",
AK92="SAT","TX ISSUE",
AK92="SPARE-ISSUE","SPARE-ISSUE",
AK92="Fiber CAmtel","TX ISSUE",
AK92="Fiber AOF","TX ISSUE",
AK92="Projet OCM (HUAWEI)","TRAVAUX-HUAWEI",
AK92="Projet OCM (NOKIA)","TRAVAUX -NOKIA",
AK92="ACCESS-ISSUE","ACCESS-ISSUE",
AK92="Projet OCM (ZTE, NOKIA, autres projets)","TRAVAUX OCM",
AK92="No root CAuse","No root cause",
AK92="ODU HS","TX ISSUE",
AK92="IP &amp; VLAN","TX ISSUE",
AK92="Warehouse HUAWEI","SPARE-ISSUE",
AK92="SPARE-HS","SPARE-ISSUE",
AK92="Power Telco","RAN ISSUE",AK92="no impacts","no impacts"
),"")</f>
        <v>POWER ISSUE</v>
      </c>
      <c r="AK92" s="81" t="s">
        <v>5325</v>
      </c>
      <c r="AL92" s="56" t="str" cm="1">
        <f t="array" ref="AL92">IFERROR(_xlfn.IFS(
AK92="MPR ISSUE","ACTIVE",
AK92="BSS Hardware Issue","ACTIVE",
AK92="Sites strategiques, MLL, Pylone, etc.","PASSIVE",
AK92="AKTIVCO DEFAUT GE &amp; POWER Cabinet","PASSIVE",
AK92="AKTIVCO Coupure ENEO &amp; Baisse de tension","PASSIVE",
AK92="Coupure ENEO &amp; Baisse de tension","PASSIVE",
AK92="Defaut GE &amp; POWER Cabinet","PASSIVE",
AK92="Sharing","PASSIVE",
AK92="Sites strategiques &amp; DataCenter","PASSIVE",
AK92="Exclu","Exclu",
AK92="SAT","ACTIVE",
AK92="SPARE-ISSUE","SPARE-ISSUE",
AK92="Fiber CAmtel","ACTIVE",
AK92="Fiber AOF","ACTIVE",
AK92="Projet OCM (HUAWEI)","PLANNED WORKS",
AK92="Projet OCM (NOKIA)","PLANNED WORKS",
AK92="ACCESS-ISSUE","ACCESS-ISSUE",
AK92="Projet OCM (ZTE, NOKIA, autres projets)","PLANNED WORKS",
AK92="No root CAuse","No root cause",
AK92="ODU HS","ACTIVE",
AK92="IP &amp; VLAN","ACTIVE",
AK92="Warehouse HUAWEI","SPARE-ISSUE",
AK92="SPARE-HS","SPARE-ISSUE",
AK92="Power Telco","ACTIVE", AK92="no impacts","no impacts"
),"")</f>
        <v>PASSIVE</v>
      </c>
      <c r="AM92" s="108" t="s">
        <v>6199</v>
      </c>
      <c r="AN92" s="117" t="s">
        <v>731</v>
      </c>
      <c r="AP92" s="23" t="s">
        <v>5537</v>
      </c>
      <c r="AQ92" s="23" t="s">
        <v>6231</v>
      </c>
      <c r="AR92" s="7"/>
      <c r="AS92" s="6"/>
      <c r="AT92" s="7"/>
      <c r="AU92" s="3" t="s">
        <v>5537</v>
      </c>
      <c r="AV92" s="24" t="s">
        <v>5537</v>
      </c>
      <c r="AW92" s="24" t="s">
        <v>5537</v>
      </c>
      <c r="AX92" s="24" t="s">
        <v>5537</v>
      </c>
      <c r="AY92" s="24" t="s">
        <v>5537</v>
      </c>
      <c r="AZ92" s="24" t="s">
        <v>5537</v>
      </c>
      <c r="BA92" s="24" t="s">
        <v>5537</v>
      </c>
      <c r="BB92" s="24" t="s">
        <v>5537</v>
      </c>
      <c r="BC92" s="24" t="s">
        <v>5537</v>
      </c>
      <c r="BD92" s="24" t="s">
        <v>5537</v>
      </c>
      <c r="BE92" s="24" t="s">
        <v>5537</v>
      </c>
      <c r="BF92" s="24" t="s">
        <v>5537</v>
      </c>
      <c r="BG92" s="24" t="s">
        <v>5537</v>
      </c>
      <c r="BH92" s="24" t="s">
        <v>5537</v>
      </c>
      <c r="BI92" s="9" t="s">
        <v>5537</v>
      </c>
      <c r="BJ92" s="14"/>
      <c r="BK92" s="14" t="s">
        <v>5537</v>
      </c>
      <c r="BL92" s="14" t="str">
        <f>_xlfn.XLOOKUP(B92,'[4]cell downs 18042026 17h'!$B:$B,'[4]cell downs 18042026 17h'!$B:$B,"")</f>
        <v/>
      </c>
      <c r="BM92" s="14" t="str">
        <f>_xlfn.XLOOKUP(B92,'[5]Cells Huawei 19042026 15h'!$B:$B,'[5]Cells Huawei 19042026 15h'!$B:$B,"")</f>
        <v/>
      </c>
      <c r="BN92" s="9" t="str">
        <f>_xlfn.XLOOKUP(B92,'[6]cells down 19042026 9H40'!$B:$B,'[6]cells down 19042026 9H40'!$B:$B,"")</f>
        <v/>
      </c>
      <c r="BO92" s="9" t="s">
        <v>5537</v>
      </c>
      <c r="BP92" s="9" t="s">
        <v>5537</v>
      </c>
    </row>
    <row r="93" spans="1:68" s="9" customFormat="1" x14ac:dyDescent="0.35">
      <c r="A93" s="1" t="s">
        <v>4813</v>
      </c>
      <c r="B93" s="1" t="s">
        <v>4814</v>
      </c>
      <c r="C93" s="3" t="str">
        <f>_xlfn.XLOOKUP(B93,'[1]daily break down'!$D:$D,'[1]daily break down'!$E:$E,"")</f>
        <v>Yaounde</v>
      </c>
      <c r="D93" s="1" t="s">
        <v>21</v>
      </c>
      <c r="E93" s="1" t="s">
        <v>30</v>
      </c>
      <c r="F93" s="3" t="s">
        <v>37</v>
      </c>
      <c r="G93" s="1" t="s">
        <v>38</v>
      </c>
      <c r="H93" s="41" t="str">
        <f>_xlfn.XLOOKUP(B93,[2]CALCULATION!$B:$B,[2]CALCULATION!$H:$H,"")</f>
        <v>ZTE</v>
      </c>
      <c r="I93" s="34">
        <v>8.5508499484922922</v>
      </c>
      <c r="J93" s="34">
        <v>9.2457045997380387</v>
      </c>
      <c r="K93" s="34">
        <v>9.3482384649847479</v>
      </c>
      <c r="L93" s="34">
        <v>9.2457045997380387</v>
      </c>
      <c r="M93" s="34">
        <v>9.2457045997380387</v>
      </c>
      <c r="N93" s="34">
        <v>5.5966119058422015</v>
      </c>
      <c r="O93" s="34">
        <v>9.2457045997380387</v>
      </c>
      <c r="P93" s="34">
        <v>9.108035630206059</v>
      </c>
      <c r="Q93" s="34">
        <v>3.4929287481487177</v>
      </c>
      <c r="R93" s="34">
        <v>11.2783149703367</v>
      </c>
      <c r="S93" s="109">
        <v>9.2457045997380387</v>
      </c>
      <c r="T93" s="109">
        <f>_xlfn.XLOOKUP(B93,'[3]Nur des jours'!$B:$B,'[3]Nur des jours'!$U:$U,"")</f>
        <v>9.2457045997380387</v>
      </c>
      <c r="U93" s="109">
        <v>12.643893411864749</v>
      </c>
      <c r="V93" s="109">
        <v>9.2457045997380387</v>
      </c>
      <c r="W93" s="109">
        <v>9.2457045997380387</v>
      </c>
      <c r="X93" s="109">
        <v>6.3121374128578074</v>
      </c>
      <c r="Y93" s="109">
        <v>4.8036999940074141</v>
      </c>
      <c r="Z93" s="109">
        <v>8.5103821557901203</v>
      </c>
      <c r="AA93" s="109">
        <v>5.9889479586682759</v>
      </c>
      <c r="AB93" s="109">
        <v>9.2457045997380387</v>
      </c>
      <c r="AC93" s="109">
        <v>0</v>
      </c>
      <c r="AD93" s="109">
        <v>0.15847545654531753</v>
      </c>
      <c r="AE93" s="109">
        <v>7.6309701141159652</v>
      </c>
      <c r="AF93" s="109">
        <v>7.6309701141159652</v>
      </c>
      <c r="AG93" s="57" t="str">
        <f>_xlfn.XLOOKUP(B93,[3]CALCULATION!$B:$B,[3]CALCULATION!$M:$M,"")</f>
        <v>Operationnel</v>
      </c>
      <c r="AH93" s="57"/>
      <c r="AI93" s="56" t="str" cm="1">
        <f t="array" ref="AI93">IFERROR(_xlfn.IFS(
AK93="MPR ISSUE","PDH",
AK93="BSS Hardware Issue","BSS",
AK93="Sites strategiques, MLL, Pylone, etc.","ENVTECH",
AK93="AKTIVCO DEFAUT GE &amp; POWER Cabinet","AKTIVCO",
AK93="AKTIVCO Coupure ENEO &amp; Baisse de tension","AKTIVCO GRID ONLY",
AK93="Coupure ENEO &amp; Baisse de tension","IHS GRID ONLY",
AK93="Defaut GE &amp; POWER Cabinet","IHS",
AK93="Sharing","Partners",
AK93="Sites strategiques &amp; DataCenter","SST &amp; DC",
AK93="Exclu","Exclu",
AK93="SAT","SAT",
AK93="SPARE-ISSUE","SPARE-ISSUE",
AK93="Fiber CAmtel","TRANS_FO_CAMTEL",
AK93="Fiber AOF","Fiber AOF",
AK93="Projet OCM (HUAWEI)","TRAVAUX-HUAWEI",
AK93="Projet OCM (NOKIA)","TRAVAUX-NOKIA",
AK93="ACCESS-ISSUE","ACCESS-ISSUE",
AK93="Projet OCM (ZTE, NOKIA, autres projets)","TRAVAUX OCM",
AK93="No root CAuse","No root cause",
AK93="ODU HS","PDH",
AK93="IP &amp; VLAN","PDH",
AK93="Warehouse HUAWEI","SPARE-ISSUE",
AK93="SPARE-HS","SPARE-ISSUE",
AK93="Power Telco","BSS",AK93="no impacts","no impacts"
),"")</f>
        <v>AKTIVCO GRID ONLY</v>
      </c>
      <c r="AJ93" s="56" t="str" cm="1">
        <f t="array" ref="AJ93">IFERROR(_xlfn.IFS(
AK93="MPR ISSUE","TX ISSUE",
AK93="BSS Hardware Issue","RAN ISSUE",
AK93="Sites strategiques, MLL, Pylone, etc.","ENVTECH",
AK93="AKTIVCO DEFAUT GE &amp; POWER Cabinet","POWER ISSUE",
AK93="AKTIVCO Coupure ENEO &amp; Baisse de tension","POWER ISSUE",
AK93="Coupure ENEO &amp; Baisse de tension","POWER ISSUE",
AK93="Defaut GE &amp; POWER Cabinet","POWER ISSUE",
AK93="Sharing","POWER ISSUE",
AK93="Sites strategiques &amp; DataCenter","POWER ISSUE",
AK93="Exclu","Exclu",
AK93="SAT","TX ISSUE",
AK93="SPARE-ISSUE","SPARE-ISSUE",
AK93="Fiber CAmtel","TX ISSUE",
AK93="Fiber AOF","TX ISSUE",
AK93="Projet OCM (HUAWEI)","TRAVAUX-HUAWEI",
AK93="Projet OCM (NOKIA)","TRAVAUX -NOKIA",
AK93="ACCESS-ISSUE","ACCESS-ISSUE",
AK93="Projet OCM (ZTE, NOKIA, autres projets)","TRAVAUX OCM",
AK93="No root CAuse","No root cause",
AK93="ODU HS","TX ISSUE",
AK93="IP &amp; VLAN","TX ISSUE",
AK93="Warehouse HUAWEI","SPARE-ISSUE",
AK93="SPARE-HS","SPARE-ISSUE",
AK93="Power Telco","RAN ISSUE",AK93="no impacts","no impacts"
),"")</f>
        <v>POWER ISSUE</v>
      </c>
      <c r="AK93" s="81" t="s">
        <v>5327</v>
      </c>
      <c r="AL93" s="56" t="str" cm="1">
        <f t="array" ref="AL93">IFERROR(_xlfn.IFS(
AK93="MPR ISSUE","ACTIVE",
AK93="BSS Hardware Issue","ACTIVE",
AK93="Sites strategiques, MLL, Pylone, etc.","PASSIVE",
AK93="AKTIVCO DEFAUT GE &amp; POWER Cabinet","PASSIVE",
AK93="AKTIVCO Coupure ENEO &amp; Baisse de tension","PASSIVE",
AK93="Coupure ENEO &amp; Baisse de tension","PASSIVE",
AK93="Defaut GE &amp; POWER Cabinet","PASSIVE",
AK93="Sharing","PASSIVE",
AK93="Sites strategiques &amp; DataCenter","PASSIVE",
AK93="Exclu","Exclu",
AK93="SAT","ACTIVE",
AK93="SPARE-ISSUE","SPARE-ISSUE",
AK93="Fiber CAmtel","ACTIVE",
AK93="Fiber AOF","ACTIVE",
AK93="Projet OCM (HUAWEI)","PLANNED WORKS",
AK93="Projet OCM (NOKIA)","PLANNED WORKS",
AK93="ACCESS-ISSUE","ACCESS-ISSUE",
AK93="Projet OCM (ZTE, NOKIA, autres projets)","PLANNED WORKS",
AK93="No root CAuse","No root cause",
AK93="ODU HS","ACTIVE",
AK93="IP &amp; VLAN","ACTIVE",
AK93="Warehouse HUAWEI","SPARE-ISSUE",
AK93="SPARE-HS","SPARE-ISSUE",
AK93="Power Telco","ACTIVE", AK93="no impacts","no impacts"
),"")</f>
        <v>PASSIVE</v>
      </c>
      <c r="AM93" s="108" t="s">
        <v>6231</v>
      </c>
      <c r="AN93" s="117" t="s">
        <v>4814</v>
      </c>
      <c r="AP93" s="23" t="s">
        <v>5537</v>
      </c>
      <c r="AQ93" s="23" t="s">
        <v>6231</v>
      </c>
      <c r="AR93" s="7"/>
      <c r="AS93" s="6"/>
      <c r="AT93" s="7"/>
      <c r="AU93" s="3" t="s">
        <v>5537</v>
      </c>
      <c r="AV93" s="24" t="s">
        <v>5537</v>
      </c>
      <c r="AW93" s="24" t="s">
        <v>5537</v>
      </c>
      <c r="AX93" s="24" t="s">
        <v>5537</v>
      </c>
      <c r="AY93" s="24" t="s">
        <v>5537</v>
      </c>
      <c r="AZ93" s="24" t="s">
        <v>5537</v>
      </c>
      <c r="BA93" s="24" t="s">
        <v>5537</v>
      </c>
      <c r="BB93" s="24" t="s">
        <v>5537</v>
      </c>
      <c r="BC93" s="24" t="s">
        <v>5537</v>
      </c>
      <c r="BD93" s="24" t="s">
        <v>5537</v>
      </c>
      <c r="BE93" s="24" t="s">
        <v>5537</v>
      </c>
      <c r="BF93" s="24" t="s">
        <v>5537</v>
      </c>
      <c r="BG93" s="24" t="s">
        <v>5537</v>
      </c>
      <c r="BH93" s="24" t="s">
        <v>5537</v>
      </c>
      <c r="BI93" s="9" t="s">
        <v>5537</v>
      </c>
      <c r="BJ93" s="14"/>
      <c r="BK93" s="14" t="s">
        <v>5537</v>
      </c>
      <c r="BL93" s="14" t="str">
        <f>_xlfn.XLOOKUP(B93,'[4]cell downs 18042026 17h'!$B:$B,'[4]cell downs 18042026 17h'!$B:$B,"")</f>
        <v/>
      </c>
      <c r="BM93" s="14" t="str">
        <f>_xlfn.XLOOKUP(B93,'[5]Cells Huawei 19042026 15h'!$B:$B,'[5]Cells Huawei 19042026 15h'!$B:$B,"")</f>
        <v/>
      </c>
      <c r="BN93" s="9" t="str">
        <f>_xlfn.XLOOKUP(B93,'[6]cells down 19042026 9H40'!$B:$B,'[6]cells down 19042026 9H40'!$B:$B,"")</f>
        <v>CTR_682</v>
      </c>
      <c r="BO93" s="9" t="s">
        <v>5537</v>
      </c>
      <c r="BP93" s="9" t="s">
        <v>5537</v>
      </c>
    </row>
    <row r="94" spans="1:68" s="9" customFormat="1" ht="20" customHeight="1" x14ac:dyDescent="0.35">
      <c r="A94" s="1" t="s">
        <v>3139</v>
      </c>
      <c r="B94" s="8" t="s">
        <v>3140</v>
      </c>
      <c r="C94" s="3" t="str">
        <f>_xlfn.XLOOKUP(B94,'[1]daily break down'!$D:$D,'[1]daily break down'!$E:$E,"")</f>
        <v>Maroua</v>
      </c>
      <c r="D94" s="1" t="s">
        <v>11</v>
      </c>
      <c r="E94" s="1" t="s">
        <v>12</v>
      </c>
      <c r="F94" s="3" t="s">
        <v>55</v>
      </c>
      <c r="G94" s="1" t="s">
        <v>84</v>
      </c>
      <c r="H94" s="39" t="str">
        <f>_xlfn.XLOOKUP(B94,[2]CALCULATION!$B:$B,[2]CALCULATION!$H:$H,"")</f>
        <v>Huawei</v>
      </c>
      <c r="I94" s="34">
        <v>0</v>
      </c>
      <c r="J94" s="34">
        <v>0</v>
      </c>
      <c r="K94" s="34">
        <v>0</v>
      </c>
      <c r="L94" s="34">
        <v>0</v>
      </c>
      <c r="M94" s="34">
        <v>0</v>
      </c>
      <c r="N94" s="34">
        <v>0</v>
      </c>
      <c r="O94" s="34">
        <v>4.8154711456968955E-3</v>
      </c>
      <c r="P94" s="34">
        <v>0</v>
      </c>
      <c r="Q94" s="34">
        <v>0</v>
      </c>
      <c r="R94" s="34">
        <v>0</v>
      </c>
      <c r="S94" s="109">
        <v>0.8269234061860613</v>
      </c>
      <c r="T94" s="109">
        <f>_xlfn.XLOOKUP(B94,'[3]Nur des jours'!$B:$B,'[3]Nur des jours'!$U:$U,"")</f>
        <v>0.59551326501784929</v>
      </c>
      <c r="U94" s="109">
        <v>0</v>
      </c>
      <c r="V94" s="109">
        <v>0</v>
      </c>
      <c r="W94" s="109">
        <v>0.59551326501784929</v>
      </c>
      <c r="X94" s="109">
        <v>0</v>
      </c>
      <c r="Y94" s="109">
        <v>0</v>
      </c>
      <c r="Z94" s="109">
        <v>8.7284873285335589</v>
      </c>
      <c r="AA94" s="109">
        <v>11.131532275784528</v>
      </c>
      <c r="AB94" s="109">
        <v>6.4492891651185813</v>
      </c>
      <c r="AC94" s="109">
        <v>12.193556187027646</v>
      </c>
      <c r="AD94" s="109">
        <v>15.564117374052655</v>
      </c>
      <c r="AE94" s="109">
        <v>7.6300248549651437</v>
      </c>
      <c r="AF94" s="109">
        <v>7.6300248549651437</v>
      </c>
      <c r="AG94" s="57" t="str">
        <f>_xlfn.XLOOKUP(B94,[3]CALCULATION!$B:$B,[3]CALCULATION!$M:$M,"")</f>
        <v>Operationnel</v>
      </c>
      <c r="AH94" s="57"/>
      <c r="AI94" s="56" t="str" cm="1">
        <f t="array" ref="AI94">IFERROR(_xlfn.IFS(
AK94="MPR ISSUE","PDH",
AK94="BSS Hardware Issue","BSS",
AK94="Sites strategiques, MLL, Pylone, etc.","ENVTECH",
AK94="AKTIVCO DEFAUT GE &amp; POWER Cabinet","AKTIVCO",
AK94="AKTIVCO Coupure ENEO &amp; Baisse de tension","AKTIVCO GRID ONLY",
AK94="Coupure ENEO &amp; Baisse de tension","IHS GRID ONLY",
AK94="Defaut GE &amp; POWER Cabinet","IHS",
AK94="Sharing","Partners",
AK94="Sites strategiques &amp; DataCenter","SST &amp; DC",
AK94="Exclu","Exclu",
AK94="SAT","SAT",
AK94="SPARE-ISSUE","SPARE-ISSUE",
AK94="Fiber CAmtel","TRANS_FO_CAMTEL",
AK94="Fiber AOF","Fiber AOF",
AK94="Projet OCM (HUAWEI)","TRAVAUX-HUAWEI",
AK94="Projet OCM (NOKIA)","TRAVAUX-NOKIA",
AK94="ACCESS-ISSUE","ACCESS-ISSUE",
AK94="Projet OCM (ZTE, NOKIA, autres projets)","TRAVAUX OCM",
AK94="No root CAuse","No root cause",
AK94="ODU HS","PDH",
AK94="IP &amp; VLAN","PDH",
AK94="Warehouse HUAWEI","SPARE-ISSUE",
AK94="SPARE-HS","SPARE-ISSUE",
AK94="Power Telco","BSS",AK94="no impacts","no impacts"
),"")</f>
        <v>No root cause</v>
      </c>
      <c r="AJ94" s="56" t="str" cm="1">
        <f t="array" ref="AJ94">IFERROR(_xlfn.IFS(
AK94="MPR ISSUE","TX ISSUE",
AK94="BSS Hardware Issue","RAN ISSUE",
AK94="Sites strategiques, MLL, Pylone, etc.","ENVTECH",
AK94="AKTIVCO DEFAUT GE &amp; POWER Cabinet","POWER ISSUE",
AK94="AKTIVCO Coupure ENEO &amp; Baisse de tension","POWER ISSUE",
AK94="Coupure ENEO &amp; Baisse de tension","POWER ISSUE",
AK94="Defaut GE &amp; POWER Cabinet","POWER ISSUE",
AK94="Sharing","POWER ISSUE",
AK94="Sites strategiques &amp; DataCenter","POWER ISSUE",
AK94="Exclu","Exclu",
AK94="SAT","TX ISSUE",
AK94="SPARE-ISSUE","SPARE-ISSUE",
AK94="Fiber CAmtel","TX ISSUE",
AK94="Fiber AOF","TX ISSUE",
AK94="Projet OCM (HUAWEI)","TRAVAUX-HUAWEI",
AK94="Projet OCM (NOKIA)","TRAVAUX -NOKIA",
AK94="ACCESS-ISSUE","ACCESS-ISSUE",
AK94="Projet OCM (ZTE, NOKIA, autres projets)","TRAVAUX OCM",
AK94="No root CAuse","No root cause",
AK94="ODU HS","TX ISSUE",
AK94="IP &amp; VLAN","TX ISSUE",
AK94="Warehouse HUAWEI","SPARE-ISSUE",
AK94="SPARE-HS","SPARE-ISSUE",
AK94="Power Telco","RAN ISSUE",AK94="no impacts","no impacts"
),"")</f>
        <v>No root cause</v>
      </c>
      <c r="AK94" s="81" t="s">
        <v>5620</v>
      </c>
      <c r="AL94" s="56" t="str" cm="1">
        <f t="array" ref="AL94">IFERROR(_xlfn.IFS(
AK94="MPR ISSUE","ACTIVE",
AK94="BSS Hardware Issue","ACTIVE",
AK94="Sites strategiques, MLL, Pylone, etc.","PASSIVE",
AK94="AKTIVCO DEFAUT GE &amp; POWER Cabinet","PASSIVE",
AK94="AKTIVCO Coupure ENEO &amp; Baisse de tension","PASSIVE",
AK94="Coupure ENEO &amp; Baisse de tension","PASSIVE",
AK94="Defaut GE &amp; POWER Cabinet","PASSIVE",
AK94="Sharing","PASSIVE",
AK94="Sites strategiques &amp; DataCenter","PASSIVE",
AK94="Exclu","Exclu",
AK94="SAT","ACTIVE",
AK94="SPARE-ISSUE","SPARE-ISSUE",
AK94="Fiber CAmtel","ACTIVE",
AK94="Fiber AOF","ACTIVE",
AK94="Projet OCM (HUAWEI)","PLANNED WORKS",
AK94="Projet OCM (NOKIA)","PLANNED WORKS",
AK94="ACCESS-ISSUE","ACCESS-ISSUE",
AK94="Projet OCM (ZTE, NOKIA, autres projets)","PLANNED WORKS",
AK94="No root CAuse","No root cause",
AK94="ODU HS","ACTIVE",
AK94="IP &amp; VLAN","ACTIVE",
AK94="Warehouse HUAWEI","SPARE-ISSUE",
AK94="SPARE-HS","SPARE-ISSUE",
AK94="Power Telco","ACTIVE", AK94="no impacts","no impacts"
),"")</f>
        <v>No root cause</v>
      </c>
      <c r="AM94" s="108" t="s">
        <v>5810</v>
      </c>
      <c r="AN94" s="117" t="s">
        <v>3140</v>
      </c>
      <c r="AP94" s="23" t="s">
        <v>5537</v>
      </c>
      <c r="AQ94" s="23" t="s">
        <v>6231</v>
      </c>
      <c r="AR94" s="7"/>
      <c r="AS94" s="6"/>
      <c r="AT94" s="7"/>
      <c r="AU94" s="3" t="s">
        <v>5537</v>
      </c>
      <c r="AV94" s="24" t="s">
        <v>5537</v>
      </c>
      <c r="AW94" s="24" t="s">
        <v>5537</v>
      </c>
      <c r="AX94" s="24" t="s">
        <v>5537</v>
      </c>
      <c r="AY94" s="24" t="s">
        <v>5537</v>
      </c>
      <c r="AZ94" s="24" t="s">
        <v>5537</v>
      </c>
      <c r="BA94" s="24" t="s">
        <v>5537</v>
      </c>
      <c r="BB94" s="24" t="s">
        <v>5537</v>
      </c>
      <c r="BC94" s="24" t="s">
        <v>5537</v>
      </c>
      <c r="BD94" s="24" t="s">
        <v>5537</v>
      </c>
      <c r="BE94" s="24" t="s">
        <v>5810</v>
      </c>
      <c r="BF94" s="24" t="s">
        <v>5537</v>
      </c>
      <c r="BG94" s="24" t="s">
        <v>5537</v>
      </c>
      <c r="BH94" s="24" t="s">
        <v>5537</v>
      </c>
      <c r="BI94" s="9" t="s">
        <v>5537</v>
      </c>
      <c r="BJ94" s="14"/>
      <c r="BK94" s="14" t="s">
        <v>5537</v>
      </c>
      <c r="BL94" s="14" t="str">
        <f>_xlfn.XLOOKUP(B94,'[4]cell downs 18042026 17h'!$B:$B,'[4]cell downs 18042026 17h'!$B:$B,"")</f>
        <v/>
      </c>
      <c r="BM94" s="14" t="str">
        <f>_xlfn.XLOOKUP(B94,'[5]Cells Huawei 19042026 15h'!$B:$B,'[5]Cells Huawei 19042026 15h'!$B:$B,"")</f>
        <v/>
      </c>
      <c r="BN94" s="9" t="str">
        <f>_xlfn.XLOOKUP(B94,'[6]cells down 19042026 9H40'!$B:$B,'[6]cells down 19042026 9H40'!$B:$B,"")</f>
        <v/>
      </c>
      <c r="BO94" s="9" t="s">
        <v>3140</v>
      </c>
      <c r="BP94" s="9" t="s">
        <v>5537</v>
      </c>
    </row>
    <row r="95" spans="1:68" s="9" customFormat="1" ht="20.5" customHeight="1" x14ac:dyDescent="0.35">
      <c r="A95" s="1" t="s">
        <v>16</v>
      </c>
      <c r="B95" s="8" t="s">
        <v>17</v>
      </c>
      <c r="C95" s="3" t="str">
        <f>_xlfn.XLOOKUP(B95,'[1]daily break down'!$D:$D,'[1]daily break down'!$E:$E,"")</f>
        <v>SUD-OUEST</v>
      </c>
      <c r="D95" s="1" t="s">
        <v>18</v>
      </c>
      <c r="E95" s="1"/>
      <c r="F95" s="3" t="s">
        <v>13</v>
      </c>
      <c r="G95" s="1" t="s">
        <v>14</v>
      </c>
      <c r="H95" s="39" t="str">
        <f>_xlfn.XLOOKUP(B95,[2]CALCULATION!$B:$B,[2]CALCULATION!$H:$H,"")</f>
        <v>Huawei</v>
      </c>
      <c r="I95" s="34">
        <v>0</v>
      </c>
      <c r="J95" s="34">
        <v>0</v>
      </c>
      <c r="K95" s="34">
        <v>1.2820746048460048</v>
      </c>
      <c r="L95" s="34">
        <v>0.27644371391963662</v>
      </c>
      <c r="M95" s="34">
        <v>0</v>
      </c>
      <c r="N95" s="34">
        <v>0.34163092516971866</v>
      </c>
      <c r="O95" s="34">
        <v>4.6449321268259558</v>
      </c>
      <c r="P95" s="34">
        <v>4.7368184503171795</v>
      </c>
      <c r="Q95" s="34">
        <v>7.5930170674565458</v>
      </c>
      <c r="R95" s="34">
        <v>7.7830498269283996</v>
      </c>
      <c r="S95" s="109">
        <v>5.3052580664492215</v>
      </c>
      <c r="T95" s="109">
        <f>_xlfn.XLOOKUP(B95,'[3]Nur des jours'!$B:$B,'[3]Nur des jours'!$U:$U,"")</f>
        <v>6.4626298036999943</v>
      </c>
      <c r="U95" s="109">
        <v>6.2400480262988927</v>
      </c>
      <c r="V95" s="109">
        <v>5.3320998593169016</v>
      </c>
      <c r="W95" s="109">
        <v>6.4626298036999943</v>
      </c>
      <c r="X95" s="109">
        <v>6.3579378939768807</v>
      </c>
      <c r="Y95" s="109">
        <v>11.18179152648295</v>
      </c>
      <c r="Z95" s="109">
        <v>9.6661309009140126</v>
      </c>
      <c r="AA95" s="109">
        <v>8.0570858052751877</v>
      </c>
      <c r="AB95" s="109">
        <v>8.6886259284941758</v>
      </c>
      <c r="AC95" s="109">
        <v>10.484360074977319</v>
      </c>
      <c r="AD95" s="109">
        <v>17.842168858016194</v>
      </c>
      <c r="AE95" s="109">
        <v>7.5214984034037897</v>
      </c>
      <c r="AF95" s="109">
        <v>7.5214984034037897</v>
      </c>
      <c r="AG95" s="57" t="str">
        <f>_xlfn.XLOOKUP(B95,[3]CALCULATION!$B:$B,[3]CALCULATION!$M:$M,"")</f>
        <v>Operationnel</v>
      </c>
      <c r="AH95" s="57"/>
      <c r="AI95" s="56" t="str" cm="1">
        <f t="array" ref="AI95">IFERROR(_xlfn.IFS(
AK95="MPR ISSUE","PDH",
AK95="BSS Hardware Issue","BSS",
AK95="Sites strategiques, MLL, Pylone, etc.","ENVTECH",
AK95="AKTIVCO DEFAUT GE &amp; POWER Cabinet","AKTIVCO",
AK95="AKTIVCO Coupure ENEO &amp; Baisse de tension","AKTIVCO GRID ONLY",
AK95="Coupure ENEO &amp; Baisse de tension","IHS GRID ONLY",
AK95="Defaut GE &amp; POWER Cabinet","IHS",
AK95="Sharing","Partners",
AK95="Sites strategiques &amp; DataCenter","SST &amp; DC",
AK95="Exclu","Exclu",
AK95="SAT","SAT",
AK95="SPARE-ISSUE","SPARE-ISSUE",
AK95="Fiber CAmtel","TRANS_FO_CAMTEL",
AK95="Fiber AOF","Fiber AOF",
AK95="Projet OCM (HUAWEI)","TRAVAUX-HUAWEI",
AK95="Projet OCM (NOKIA)","TRAVAUX-NOKIA",
AK95="ACCESS-ISSUE","ACCESS-ISSUE",
AK95="Projet OCM (ZTE, NOKIA, autres projets)","TRAVAUX OCM",
AK95="No root CAuse","No root cause",
AK95="ODU HS","PDH",
AK95="IP &amp; VLAN","PDH",
AK95="Warehouse HUAWEI","SPARE-ISSUE",
AK95="SPARE-HS","SPARE-ISSUE",
AK95="Power Telco","BSS",AK95="no impacts","no impacts"
),"")</f>
        <v>Partners</v>
      </c>
      <c r="AJ95" s="56" t="str" cm="1">
        <f t="array" ref="AJ95">IFERROR(_xlfn.IFS(
AK95="MPR ISSUE","TX ISSUE",
AK95="BSS Hardware Issue","RAN ISSUE",
AK95="Sites strategiques, MLL, Pylone, etc.","ENVTECH",
AK95="AKTIVCO DEFAUT GE &amp; POWER Cabinet","POWER ISSUE",
AK95="AKTIVCO Coupure ENEO &amp; Baisse de tension","POWER ISSUE",
AK95="Coupure ENEO &amp; Baisse de tension","POWER ISSUE",
AK95="Defaut GE &amp; POWER Cabinet","POWER ISSUE",
AK95="Sharing","POWER ISSUE",
AK95="Sites strategiques &amp; DataCenter","POWER ISSUE",
AK95="Exclu","Exclu",
AK95="SAT","TX ISSUE",
AK95="SPARE-ISSUE","SPARE-ISSUE",
AK95="Fiber CAmtel","TX ISSUE",
AK95="Fiber AOF","TX ISSUE",
AK95="Projet OCM (HUAWEI)","TRAVAUX-HUAWEI",
AK95="Projet OCM (NOKIA)","TRAVAUX -NOKIA",
AK95="ACCESS-ISSUE","ACCESS-ISSUE",
AK95="Projet OCM (ZTE, NOKIA, autres projets)","TRAVAUX OCM",
AK95="No root CAuse","No root cause",
AK95="ODU HS","TX ISSUE",
AK95="IP &amp; VLAN","TX ISSUE",
AK95="Warehouse HUAWEI","SPARE-ISSUE",
AK95="SPARE-HS","SPARE-ISSUE",
AK95="Power Telco","RAN ISSUE",AK95="no impacts","no impacts"
),"")</f>
        <v>POWER ISSUE</v>
      </c>
      <c r="AK95" s="81" t="s">
        <v>5331</v>
      </c>
      <c r="AL95" s="56" t="str" cm="1">
        <f t="array" ref="AL95">IFERROR(_xlfn.IFS(
AK95="MPR ISSUE","ACTIVE",
AK95="BSS Hardware Issue","ACTIVE",
AK95="Sites strategiques, MLL, Pylone, etc.","PASSIVE",
AK95="AKTIVCO DEFAUT GE &amp; POWER Cabinet","PASSIVE",
AK95="AKTIVCO Coupure ENEO &amp; Baisse de tension","PASSIVE",
AK95="Coupure ENEO &amp; Baisse de tension","PASSIVE",
AK95="Defaut GE &amp; POWER Cabinet","PASSIVE",
AK95="Sharing","PASSIVE",
AK95="Sites strategiques &amp; DataCenter","PASSIVE",
AK95="Exclu","Exclu",
AK95="SAT","ACTIVE",
AK95="SPARE-ISSUE","SPARE-ISSUE",
AK95="Fiber CAmtel","ACTIVE",
AK95="Fiber AOF","ACTIVE",
AK95="Projet OCM (HUAWEI)","PLANNED WORKS",
AK95="Projet OCM (NOKIA)","PLANNED WORKS",
AK95="ACCESS-ISSUE","ACCESS-ISSUE",
AK95="Projet OCM (ZTE, NOKIA, autres projets)","PLANNED WORKS",
AK95="No root CAuse","No root cause",
AK95="ODU HS","ACTIVE",
AK95="IP &amp; VLAN","ACTIVE",
AK95="Warehouse HUAWEI","SPARE-ISSUE",
AK95="SPARE-HS","SPARE-ISSUE",
AK95="Power Telco","ACTIVE", AK95="no impacts","no impacts"
),"")</f>
        <v>PASSIVE</v>
      </c>
      <c r="AM95" s="108" t="s">
        <v>5811</v>
      </c>
      <c r="AN95" s="117" t="s">
        <v>17</v>
      </c>
      <c r="AP95" s="23" t="s">
        <v>5537</v>
      </c>
      <c r="AQ95" s="23" t="s">
        <v>5537</v>
      </c>
      <c r="AR95" s="7"/>
      <c r="AS95" s="6"/>
      <c r="AT95" s="7"/>
      <c r="AU95" s="3" t="s">
        <v>5537</v>
      </c>
      <c r="AV95" s="24" t="s">
        <v>5537</v>
      </c>
      <c r="AW95" s="24" t="s">
        <v>5537</v>
      </c>
      <c r="AX95" s="24" t="s">
        <v>5537</v>
      </c>
      <c r="AY95" s="24" t="s">
        <v>5537</v>
      </c>
      <c r="AZ95" s="24" t="s">
        <v>5537</v>
      </c>
      <c r="BA95" s="24" t="s">
        <v>5537</v>
      </c>
      <c r="BB95" s="24" t="s">
        <v>5537</v>
      </c>
      <c r="BC95" s="24" t="s">
        <v>5537</v>
      </c>
      <c r="BD95" s="24" t="s">
        <v>5537</v>
      </c>
      <c r="BE95" s="24" t="s">
        <v>5537</v>
      </c>
      <c r="BF95" s="24" t="s">
        <v>5537</v>
      </c>
      <c r="BG95" s="24" t="s">
        <v>5537</v>
      </c>
      <c r="BH95" s="24" t="s">
        <v>5811</v>
      </c>
      <c r="BI95" s="9" t="s">
        <v>5537</v>
      </c>
      <c r="BJ95" s="14"/>
      <c r="BK95" s="14" t="s">
        <v>5537</v>
      </c>
      <c r="BL95" s="14" t="str">
        <f>_xlfn.XLOOKUP(B95,'[4]cell downs 18042026 17h'!$B:$B,'[4]cell downs 18042026 17h'!$B:$B,"")</f>
        <v/>
      </c>
      <c r="BM95" s="14" t="str">
        <f>_xlfn.XLOOKUP(B95,'[5]Cells Huawei 19042026 15h'!$B:$B,'[5]Cells Huawei 19042026 15h'!$B:$B,"")</f>
        <v>SUO_170</v>
      </c>
      <c r="BN95" s="9" t="str">
        <f>_xlfn.XLOOKUP(B95,'[6]cells down 19042026 9H40'!$B:$B,'[6]cells down 19042026 9H40'!$B:$B,"")</f>
        <v/>
      </c>
      <c r="BO95" s="9" t="s">
        <v>5537</v>
      </c>
      <c r="BP95" s="9" t="s">
        <v>5537</v>
      </c>
    </row>
    <row r="96" spans="1:68" s="9" customFormat="1" ht="27.5" customHeight="1" x14ac:dyDescent="0.35">
      <c r="A96" s="1" t="s">
        <v>2099</v>
      </c>
      <c r="B96" s="8" t="s">
        <v>2100</v>
      </c>
      <c r="C96" s="3" t="str">
        <f>_xlfn.XLOOKUP(B96,'[1]daily break down'!$D:$D,'[1]daily break down'!$E:$E,"")</f>
        <v>Yaounde</v>
      </c>
      <c r="D96" s="1" t="s">
        <v>21</v>
      </c>
      <c r="E96" s="1" t="s">
        <v>30</v>
      </c>
      <c r="F96" s="3" t="s">
        <v>37</v>
      </c>
      <c r="G96" s="1" t="s">
        <v>38</v>
      </c>
      <c r="H96" s="41" t="str">
        <f>_xlfn.XLOOKUP(B96,[2]CALCULATION!$B:$B,[2]CALCULATION!$H:$H,"")</f>
        <v>ZTE</v>
      </c>
      <c r="I96" s="34">
        <v>0</v>
      </c>
      <c r="J96" s="34">
        <v>0</v>
      </c>
      <c r="K96" s="34">
        <v>0</v>
      </c>
      <c r="L96" s="34">
        <v>0</v>
      </c>
      <c r="M96" s="34">
        <v>1.8192849988442874</v>
      </c>
      <c r="N96" s="34">
        <v>0</v>
      </c>
      <c r="O96" s="34">
        <v>0</v>
      </c>
      <c r="P96" s="34">
        <v>2.3954293688094448</v>
      </c>
      <c r="Q96" s="34">
        <v>2.7739967411744897</v>
      </c>
      <c r="R96" s="34">
        <v>0</v>
      </c>
      <c r="S96" s="109">
        <v>1.5382755048753978</v>
      </c>
      <c r="T96" s="109">
        <f>_xlfn.XLOOKUP(B96,'[3]Nur des jours'!$B:$B,'[3]Nur des jours'!$U:$U,"")</f>
        <v>0</v>
      </c>
      <c r="U96" s="109">
        <v>3.9644347136257143</v>
      </c>
      <c r="V96" s="109">
        <v>0</v>
      </c>
      <c r="W96" s="109">
        <v>0</v>
      </c>
      <c r="X96" s="109">
        <v>9.7596402165321194</v>
      </c>
      <c r="Y96" s="109">
        <v>15.227714712940848</v>
      </c>
      <c r="Z96" s="109">
        <v>0</v>
      </c>
      <c r="AA96" s="109">
        <v>0</v>
      </c>
      <c r="AB96" s="109">
        <v>4.6899656995773791</v>
      </c>
      <c r="AC96" s="109">
        <v>4.5074817452609617</v>
      </c>
      <c r="AD96" s="109">
        <v>5.9170899762334637</v>
      </c>
      <c r="AE96" s="109">
        <v>7.1696479783582028</v>
      </c>
      <c r="AF96" s="109">
        <v>7.1696479783582028</v>
      </c>
      <c r="AG96" s="57" t="str">
        <f>_xlfn.XLOOKUP(B96,[3]CALCULATION!$B:$B,[3]CALCULATION!$M:$M,"")</f>
        <v>Operationnel</v>
      </c>
      <c r="AH96" s="57"/>
      <c r="AI96" s="56" t="str" cm="1">
        <f t="array" ref="AI96">IFERROR(_xlfn.IFS(
AK96="MPR ISSUE","PDH",
AK96="BSS Hardware Issue","BSS",
AK96="Sites strategiques, MLL, Pylone, etc.","ENVTECH",
AK96="AKTIVCO DEFAUT GE &amp; POWER Cabinet","AKTIVCO",
AK96="AKTIVCO Coupure ENEO &amp; Baisse de tension","AKTIVCO GRID ONLY",
AK96="Coupure ENEO &amp; Baisse de tension","IHS GRID ONLY",
AK96="Defaut GE &amp; POWER Cabinet","IHS",
AK96="Sharing","Partners",
AK96="Sites strategiques &amp; DataCenter","SST &amp; DC",
AK96="Exclu","Exclu",
AK96="SAT","SAT",
AK96="SPARE-ISSUE","SPARE-ISSUE",
AK96="Fiber CAmtel","TRANS_FO_CAMTEL",
AK96="Fiber AOF","Fiber AOF",
AK96="Projet OCM (HUAWEI)","TRAVAUX-HUAWEI",
AK96="Projet OCM (NOKIA)","TRAVAUX-NOKIA",
AK96="ACCESS-ISSUE","ACCESS-ISSUE",
AK96="Projet OCM (ZTE, NOKIA, autres projets)","TRAVAUX OCM",
AK96="No root CAuse","No root cause",
AK96="ODU HS","PDH",
AK96="IP &amp; VLAN","PDH",
AK96="Warehouse HUAWEI","SPARE-ISSUE",
AK96="SPARE-HS","SPARE-ISSUE",
AK96="Power Telco","BSS",AK96="no impacts","no impacts"
),"")</f>
        <v>AKTIVCO GRID ONLY</v>
      </c>
      <c r="AJ96" s="56" t="str" cm="1">
        <f t="array" ref="AJ96">IFERROR(_xlfn.IFS(
AK96="MPR ISSUE","TX ISSUE",
AK96="BSS Hardware Issue","RAN ISSUE",
AK96="Sites strategiques, MLL, Pylone, etc.","ENVTECH",
AK96="AKTIVCO DEFAUT GE &amp; POWER Cabinet","POWER ISSUE",
AK96="AKTIVCO Coupure ENEO &amp; Baisse de tension","POWER ISSUE",
AK96="Coupure ENEO &amp; Baisse de tension","POWER ISSUE",
AK96="Defaut GE &amp; POWER Cabinet","POWER ISSUE",
AK96="Sharing","POWER ISSUE",
AK96="Sites strategiques &amp; DataCenter","POWER ISSUE",
AK96="Exclu","Exclu",
AK96="SAT","TX ISSUE",
AK96="SPARE-ISSUE","SPARE-ISSUE",
AK96="Fiber CAmtel","TX ISSUE",
AK96="Fiber AOF","TX ISSUE",
AK96="Projet OCM (HUAWEI)","TRAVAUX-HUAWEI",
AK96="Projet OCM (NOKIA)","TRAVAUX -NOKIA",
AK96="ACCESS-ISSUE","ACCESS-ISSUE",
AK96="Projet OCM (ZTE, NOKIA, autres projets)","TRAVAUX OCM",
AK96="No root CAuse","No root cause",
AK96="ODU HS","TX ISSUE",
AK96="IP &amp; VLAN","TX ISSUE",
AK96="Warehouse HUAWEI","SPARE-ISSUE",
AK96="SPARE-HS","SPARE-ISSUE",
AK96="Power Telco","RAN ISSUE",AK96="no impacts","no impacts"
),"")</f>
        <v>POWER ISSUE</v>
      </c>
      <c r="AK96" s="81" t="s">
        <v>5327</v>
      </c>
      <c r="AL96" s="56" t="str" cm="1">
        <f t="array" ref="AL96">IFERROR(_xlfn.IFS(
AK96="MPR ISSUE","ACTIVE",
AK96="BSS Hardware Issue","ACTIVE",
AK96="Sites strategiques, MLL, Pylone, etc.","PASSIVE",
AK96="AKTIVCO DEFAUT GE &amp; POWER Cabinet","PASSIVE",
AK96="AKTIVCO Coupure ENEO &amp; Baisse de tension","PASSIVE",
AK96="Coupure ENEO &amp; Baisse de tension","PASSIVE",
AK96="Defaut GE &amp; POWER Cabinet","PASSIVE",
AK96="Sharing","PASSIVE",
AK96="Sites strategiques &amp; DataCenter","PASSIVE",
AK96="Exclu","Exclu",
AK96="SAT","ACTIVE",
AK96="SPARE-ISSUE","SPARE-ISSUE",
AK96="Fiber CAmtel","ACTIVE",
AK96="Fiber AOF","ACTIVE",
AK96="Projet OCM (HUAWEI)","PLANNED WORKS",
AK96="Projet OCM (NOKIA)","PLANNED WORKS",
AK96="ACCESS-ISSUE","ACCESS-ISSUE",
AK96="Projet OCM (ZTE, NOKIA, autres projets)","PLANNED WORKS",
AK96="No root CAuse","No root cause",
AK96="ODU HS","ACTIVE",
AK96="IP &amp; VLAN","ACTIVE",
AK96="Warehouse HUAWEI","SPARE-ISSUE",
AK96="SPARE-HS","SPARE-ISSUE",
AK96="Power Telco","ACTIVE", AK96="no impacts","no impacts"
),"")</f>
        <v>PASSIVE</v>
      </c>
      <c r="AM96" s="108" t="s">
        <v>5812</v>
      </c>
      <c r="AN96" s="117" t="s">
        <v>2100</v>
      </c>
      <c r="AP96" s="23" t="s">
        <v>5537</v>
      </c>
      <c r="AQ96" s="23" t="s">
        <v>5537</v>
      </c>
      <c r="AR96" s="7"/>
      <c r="AS96" s="6"/>
      <c r="AT96" s="7"/>
      <c r="AU96" s="3" t="s">
        <v>5537</v>
      </c>
      <c r="AV96" s="24" t="s">
        <v>5537</v>
      </c>
      <c r="AW96" s="24" t="s">
        <v>5537</v>
      </c>
      <c r="AX96" s="24" t="s">
        <v>5537</v>
      </c>
      <c r="AY96" s="24" t="s">
        <v>5537</v>
      </c>
      <c r="AZ96" s="24" t="s">
        <v>5537</v>
      </c>
      <c r="BA96" s="24" t="s">
        <v>5537</v>
      </c>
      <c r="BB96" s="24" t="s">
        <v>5537</v>
      </c>
      <c r="BC96" s="24" t="s">
        <v>5537</v>
      </c>
      <c r="BD96" s="24" t="s">
        <v>5537</v>
      </c>
      <c r="BE96" s="24" t="s">
        <v>5537</v>
      </c>
      <c r="BF96" s="24" t="s">
        <v>5537</v>
      </c>
      <c r="BG96" s="24" t="s">
        <v>5537</v>
      </c>
      <c r="BH96" s="24" t="s">
        <v>5537</v>
      </c>
      <c r="BI96" s="9" t="s">
        <v>5812</v>
      </c>
      <c r="BJ96" s="14"/>
      <c r="BK96" s="14" t="s">
        <v>5537</v>
      </c>
      <c r="BL96" s="14" t="str">
        <f>_xlfn.XLOOKUP(B96,'[4]cell downs 18042026 17h'!$B:$B,'[4]cell downs 18042026 17h'!$B:$B,"")</f>
        <v/>
      </c>
      <c r="BM96" s="14" t="str">
        <f>_xlfn.XLOOKUP(B96,'[5]Cells Huawei 19042026 15h'!$B:$B,'[5]Cells Huawei 19042026 15h'!$B:$B,"")</f>
        <v/>
      </c>
      <c r="BN96" s="9" t="str">
        <f>_xlfn.XLOOKUP(B96,'[6]cells down 19042026 9H40'!$B:$B,'[6]cells down 19042026 9H40'!$B:$B,"")</f>
        <v/>
      </c>
      <c r="BO96" s="9" t="s">
        <v>5537</v>
      </c>
      <c r="BP96" s="9" t="s">
        <v>594</v>
      </c>
    </row>
    <row r="97" spans="1:68" s="9" customFormat="1" x14ac:dyDescent="0.35">
      <c r="A97" s="1" t="s">
        <v>378</v>
      </c>
      <c r="B97" s="1" t="s">
        <v>379</v>
      </c>
      <c r="C97" s="3" t="str">
        <f>_xlfn.XLOOKUP(B97,'[1]daily break down'!$D:$D,'[1]daily break down'!$E:$E,"")</f>
        <v>Yaounde</v>
      </c>
      <c r="D97" s="1" t="s">
        <v>21</v>
      </c>
      <c r="E97" s="1" t="s">
        <v>30</v>
      </c>
      <c r="F97" s="3" t="s">
        <v>37</v>
      </c>
      <c r="G97" s="1" t="s">
        <v>38</v>
      </c>
      <c r="H97" s="41" t="str">
        <f>_xlfn.XLOOKUP(B97,[2]CALCULATION!$B:$B,[2]CALCULATION!$H:$H,"")</f>
        <v>ZTE</v>
      </c>
      <c r="I97" s="34">
        <v>0</v>
      </c>
      <c r="J97" s="34">
        <v>3.1900356130843841</v>
      </c>
      <c r="K97" s="34">
        <v>2.0046271327186655</v>
      </c>
      <c r="L97" s="34">
        <v>37.933178382172933</v>
      </c>
      <c r="M97" s="34">
        <v>35.534289008169893</v>
      </c>
      <c r="N97" s="34">
        <v>0.95608504336064248</v>
      </c>
      <c r="O97" s="34">
        <v>20.565200765909605</v>
      </c>
      <c r="P97" s="34">
        <v>0.7031836328199681</v>
      </c>
      <c r="Q97" s="34">
        <v>14.397170785856362</v>
      </c>
      <c r="R97" s="34">
        <v>0</v>
      </c>
      <c r="S97" s="109">
        <v>12.162025265885347</v>
      </c>
      <c r="T97" s="109">
        <f>_xlfn.XLOOKUP(B97,'[3]Nur des jours'!$B:$B,'[3]Nur des jours'!$U:$U,"")</f>
        <v>0.23117828515008551</v>
      </c>
      <c r="U97" s="109">
        <v>8.3387016919068699</v>
      </c>
      <c r="V97" s="109">
        <v>24.489702739182665</v>
      </c>
      <c r="W97" s="109">
        <v>0.23117828515008551</v>
      </c>
      <c r="X97" s="109">
        <v>7.1934578079119191</v>
      </c>
      <c r="Y97" s="109">
        <v>26.510541958091846</v>
      </c>
      <c r="Z97" s="109">
        <v>8.4547010412832098</v>
      </c>
      <c r="AA97" s="109">
        <v>0</v>
      </c>
      <c r="AB97" s="109">
        <v>5.8780851118473425</v>
      </c>
      <c r="AC97" s="109">
        <v>13.658081843578767</v>
      </c>
      <c r="AD97" s="109">
        <v>14.543244302321233</v>
      </c>
      <c r="AE97" s="109">
        <v>11.822605890426983</v>
      </c>
      <c r="AF97" s="109">
        <v>11.822605890426983</v>
      </c>
      <c r="AG97" s="57" t="str">
        <f>_xlfn.XLOOKUP(B97,[3]CALCULATION!$B:$B,[3]CALCULATION!$M:$M,"")</f>
        <v>Operationnel</v>
      </c>
      <c r="AH97" s="57"/>
      <c r="AI97" s="56" t="str" cm="1">
        <f t="array" ref="AI97">IFERROR(_xlfn.IFS(
AK97="MPR ISSUE","PDH",
AK97="BSS Hardware Issue","BSS",
AK97="Sites strategiques, MLL, Pylone, etc.","ENVTECH",
AK97="AKTIVCO DEFAUT GE &amp; POWER Cabinet","AKTIVCO",
AK97="AKTIVCO Coupure ENEO &amp; Baisse de tension","AKTIVCO GRID ONLY",
AK97="Coupure ENEO &amp; Baisse de tension","IHS GRID ONLY",
AK97="Defaut GE &amp; POWER Cabinet","IHS",
AK97="Sharing","Partners",
AK97="Sites strategiques &amp; DataCenter","SST &amp; DC",
AK97="Exclu","Exclu",
AK97="SAT","SAT",
AK97="SPARE-ISSUE","SPARE-ISSUE",
AK97="Fiber CAmtel","TRANS_FO_CAMTEL",
AK97="Fiber AOF","Fiber AOF",
AK97="Projet OCM (HUAWEI)","TRAVAUX-HUAWEI",
AK97="Projet OCM (NOKIA)","TRAVAUX-NOKIA",
AK97="ACCESS-ISSUE","ACCESS-ISSUE",
AK97="Projet OCM (ZTE, NOKIA, autres projets)","TRAVAUX OCM",
AK97="No root CAuse","No root cause",
AK97="ODU HS","PDH",
AK97="IP &amp; VLAN","PDH",
AK97="Warehouse HUAWEI","SPARE-ISSUE",
AK97="SPARE-HS","SPARE-ISSUE",
AK97="Power Telco","BSS",AK97="no impacts","no impacts"
),"")</f>
        <v>AKTIVCO GRID ONLY</v>
      </c>
      <c r="AJ97" s="56" t="str" cm="1">
        <f t="array" ref="AJ97">IFERROR(_xlfn.IFS(
AK97="MPR ISSUE","TX ISSUE",
AK97="BSS Hardware Issue","RAN ISSUE",
AK97="Sites strategiques, MLL, Pylone, etc.","ENVTECH",
AK97="AKTIVCO DEFAUT GE &amp; POWER Cabinet","POWER ISSUE",
AK97="AKTIVCO Coupure ENEO &amp; Baisse de tension","POWER ISSUE",
AK97="Coupure ENEO &amp; Baisse de tension","POWER ISSUE",
AK97="Defaut GE &amp; POWER Cabinet","POWER ISSUE",
AK97="Sharing","POWER ISSUE",
AK97="Sites strategiques &amp; DataCenter","POWER ISSUE",
AK97="Exclu","Exclu",
AK97="SAT","TX ISSUE",
AK97="SPARE-ISSUE","SPARE-ISSUE",
AK97="Fiber CAmtel","TX ISSUE",
AK97="Fiber AOF","TX ISSUE",
AK97="Projet OCM (HUAWEI)","TRAVAUX-HUAWEI",
AK97="Projet OCM (NOKIA)","TRAVAUX -NOKIA",
AK97="ACCESS-ISSUE","ACCESS-ISSUE",
AK97="Projet OCM (ZTE, NOKIA, autres projets)","TRAVAUX OCM",
AK97="No root CAuse","No root cause",
AK97="ODU HS","TX ISSUE",
AK97="IP &amp; VLAN","TX ISSUE",
AK97="Warehouse HUAWEI","SPARE-ISSUE",
AK97="SPARE-HS","SPARE-ISSUE",
AK97="Power Telco","RAN ISSUE",AK97="no impacts","no impacts"
),"")</f>
        <v>POWER ISSUE</v>
      </c>
      <c r="AK97" s="81" t="s">
        <v>5327</v>
      </c>
      <c r="AL97" s="56" t="str" cm="1">
        <f t="array" ref="AL97">IFERROR(_xlfn.IFS(
AK97="MPR ISSUE","ACTIVE",
AK97="BSS Hardware Issue","ACTIVE",
AK97="Sites strategiques, MLL, Pylone, etc.","PASSIVE",
AK97="AKTIVCO DEFAUT GE &amp; POWER Cabinet","PASSIVE",
AK97="AKTIVCO Coupure ENEO &amp; Baisse de tension","PASSIVE",
AK97="Coupure ENEO &amp; Baisse de tension","PASSIVE",
AK97="Defaut GE &amp; POWER Cabinet","PASSIVE",
AK97="Sharing","PASSIVE",
AK97="Sites strategiques &amp; DataCenter","PASSIVE",
AK97="Exclu","Exclu",
AK97="SAT","ACTIVE",
AK97="SPARE-ISSUE","SPARE-ISSUE",
AK97="Fiber CAmtel","ACTIVE",
AK97="Fiber AOF","ACTIVE",
AK97="Projet OCM (HUAWEI)","PLANNED WORKS",
AK97="Projet OCM (NOKIA)","PLANNED WORKS",
AK97="ACCESS-ISSUE","ACCESS-ISSUE",
AK97="Projet OCM (ZTE, NOKIA, autres projets)","PLANNED WORKS",
AK97="No root CAuse","No root cause",
AK97="ODU HS","ACTIVE",
AK97="IP &amp; VLAN","ACTIVE",
AK97="Warehouse HUAWEI","SPARE-ISSUE",
AK97="SPARE-HS","SPARE-ISSUE",
AK97="Power Telco","ACTIVE", AK97="no impacts","no impacts"
),"")</f>
        <v>PASSIVE</v>
      </c>
      <c r="AM97" s="108" t="s">
        <v>5813</v>
      </c>
      <c r="AN97" s="117" t="s">
        <v>379</v>
      </c>
      <c r="AP97" s="23" t="s">
        <v>5537</v>
      </c>
      <c r="AQ97" s="23" t="s">
        <v>5537</v>
      </c>
      <c r="AR97" s="7"/>
      <c r="AS97" s="6"/>
      <c r="AT97" s="7"/>
      <c r="AU97" s="3" t="s">
        <v>5537</v>
      </c>
      <c r="AV97" s="24" t="s">
        <v>5537</v>
      </c>
      <c r="AW97" s="24" t="s">
        <v>5537</v>
      </c>
      <c r="AX97" s="24" t="s">
        <v>5537</v>
      </c>
      <c r="AY97" s="24" t="s">
        <v>6377</v>
      </c>
      <c r="AZ97" s="24" t="s">
        <v>6377</v>
      </c>
      <c r="BA97" s="24" t="s">
        <v>6378</v>
      </c>
      <c r="BB97" s="24" t="s">
        <v>5537</v>
      </c>
      <c r="BC97" s="24" t="s">
        <v>5537</v>
      </c>
      <c r="BD97" s="24" t="s">
        <v>5537</v>
      </c>
      <c r="BE97" s="24" t="s">
        <v>5537</v>
      </c>
      <c r="BF97" s="24" t="s">
        <v>5537</v>
      </c>
      <c r="BG97" s="24" t="s">
        <v>5537</v>
      </c>
      <c r="BH97" s="24" t="s">
        <v>5537</v>
      </c>
      <c r="BI97" s="9" t="s">
        <v>5537</v>
      </c>
      <c r="BJ97" s="14"/>
      <c r="BK97" s="14" t="s">
        <v>5537</v>
      </c>
      <c r="BL97" s="14" t="str">
        <f>_xlfn.XLOOKUP(B97,'[4]cell downs 18042026 17h'!$B:$B,'[4]cell downs 18042026 17h'!$B:$B,"")</f>
        <v/>
      </c>
      <c r="BM97" s="14" t="str">
        <f>_xlfn.XLOOKUP(B97,'[5]Cells Huawei 19042026 15h'!$B:$B,'[5]Cells Huawei 19042026 15h'!$B:$B,"")</f>
        <v/>
      </c>
      <c r="BN97" s="9" t="str">
        <f>_xlfn.XLOOKUP(B97,'[6]cells down 19042026 9H40'!$B:$B,'[6]cells down 19042026 9H40'!$B:$B,"")</f>
        <v/>
      </c>
      <c r="BO97" s="9" t="s">
        <v>5537</v>
      </c>
      <c r="BP97" s="9" t="s">
        <v>5537</v>
      </c>
    </row>
    <row r="98" spans="1:68" s="9" customFormat="1" x14ac:dyDescent="0.35">
      <c r="A98" s="1" t="s">
        <v>1408</v>
      </c>
      <c r="B98" s="8" t="s">
        <v>1409</v>
      </c>
      <c r="C98" s="3" t="str">
        <f>_xlfn.XLOOKUP(B98,'[1]daily break down'!$D:$D,'[1]daily break down'!$E:$E,"")</f>
        <v>OUEST</v>
      </c>
      <c r="D98" s="1" t="s">
        <v>11</v>
      </c>
      <c r="E98" s="1" t="s">
        <v>66</v>
      </c>
      <c r="F98" s="3" t="s">
        <v>102</v>
      </c>
      <c r="G98" s="1" t="s">
        <v>1410</v>
      </c>
      <c r="H98" s="40" t="str">
        <f>_xlfn.XLOOKUP(B98,[2]CALCULATION!$B:$B,[2]CALCULATION!$H:$H,"")</f>
        <v>NOKIA</v>
      </c>
      <c r="I98" s="34">
        <v>0</v>
      </c>
      <c r="J98" s="34">
        <v>0</v>
      </c>
      <c r="K98" s="34">
        <v>0</v>
      </c>
      <c r="L98" s="34">
        <v>3.8461228616970621E-2</v>
      </c>
      <c r="M98" s="34">
        <v>0</v>
      </c>
      <c r="N98" s="34">
        <v>0</v>
      </c>
      <c r="O98" s="34">
        <v>3.5832797610069225</v>
      </c>
      <c r="P98" s="34">
        <v>5.5918571642521107</v>
      </c>
      <c r="Q98" s="34">
        <v>3.6832215752604887</v>
      </c>
      <c r="R98" s="34">
        <v>7.1348571206081551E-4</v>
      </c>
      <c r="S98" s="109">
        <v>0</v>
      </c>
      <c r="T98" s="109">
        <f>_xlfn.XLOOKUP(B98,'[3]Nur des jours'!$B:$B,'[3]Nur des jours'!$U:$U,"")</f>
        <v>0</v>
      </c>
      <c r="U98" s="109">
        <v>0</v>
      </c>
      <c r="V98" s="109">
        <v>0</v>
      </c>
      <c r="W98" s="109">
        <v>0</v>
      </c>
      <c r="X98" s="109">
        <v>0.30663975446342745</v>
      </c>
      <c r="Y98" s="109">
        <v>0.79924201864277544</v>
      </c>
      <c r="Z98" s="109">
        <v>0</v>
      </c>
      <c r="AA98" s="109">
        <v>0</v>
      </c>
      <c r="AB98" s="109">
        <v>7.1352700891280868E-4</v>
      </c>
      <c r="AC98" s="109">
        <v>13.015494046976727</v>
      </c>
      <c r="AD98" s="109">
        <v>5.5555185400182285</v>
      </c>
      <c r="AE98" s="109">
        <v>7.460129740433465</v>
      </c>
      <c r="AF98" s="109">
        <v>7.460129740433465</v>
      </c>
      <c r="AG98" s="57" t="str">
        <f>_xlfn.XLOOKUP(B98,[3]CALCULATION!$B:$B,[3]CALCULATION!$M:$M,"")</f>
        <v>Operationnel</v>
      </c>
      <c r="AH98" s="57"/>
      <c r="AI98" s="56" t="str" cm="1">
        <f t="array" ref="AI98">IFERROR(_xlfn.IFS(
AK98="MPR ISSUE","PDH",
AK98="BSS Hardware Issue","BSS",
AK98="Sites strategiques, MLL, Pylone, etc.","ENVTECH",
AK98="AKTIVCO DEFAUT GE &amp; POWER Cabinet","AKTIVCO",
AK98="AKTIVCO Coupure ENEO &amp; Baisse de tension","AKTIVCO GRID ONLY",
AK98="Coupure ENEO &amp; Baisse de tension","IHS GRID ONLY",
AK98="Defaut GE &amp; POWER Cabinet","IHS",
AK98="Sharing","Partners",
AK98="Sites strategiques &amp; DataCenter","SST &amp; DC",
AK98="Exclu","Exclu",
AK98="SAT","SAT",
AK98="SPARE-ISSUE","SPARE-ISSUE",
AK98="Fiber CAmtel","TRANS_FO_CAMTEL",
AK98="Fiber AOF","Fiber AOF",
AK98="Projet OCM (HUAWEI)","TRAVAUX-HUAWEI",
AK98="Projet OCM (NOKIA)","TRAVAUX-NOKIA",
AK98="ACCESS-ISSUE","ACCESS-ISSUE",
AK98="Projet OCM (ZTE, NOKIA, autres projets)","TRAVAUX OCM",
AK98="No root CAuse","No root cause",
AK98="ODU HS","PDH",
AK98="IP &amp; VLAN","PDH",
AK98="Warehouse HUAWEI","SPARE-ISSUE",
AK98="SPARE-HS","SPARE-ISSUE",
AK98="Power Telco","BSS",AK98="no impacts","no impacts"
),"")</f>
        <v>PDH</v>
      </c>
      <c r="AJ98" s="56" t="str" cm="1">
        <f t="array" ref="AJ98">IFERROR(_xlfn.IFS(
AK98="MPR ISSUE","TX ISSUE",
AK98="BSS Hardware Issue","RAN ISSUE",
AK98="Sites strategiques, MLL, Pylone, etc.","ENVTECH",
AK98="AKTIVCO DEFAUT GE &amp; POWER Cabinet","POWER ISSUE",
AK98="AKTIVCO Coupure ENEO &amp; Baisse de tension","POWER ISSUE",
AK98="Coupure ENEO &amp; Baisse de tension","POWER ISSUE",
AK98="Defaut GE &amp; POWER Cabinet","POWER ISSUE",
AK98="Sharing","POWER ISSUE",
AK98="Sites strategiques &amp; DataCenter","POWER ISSUE",
AK98="Exclu","Exclu",
AK98="SAT","TX ISSUE",
AK98="SPARE-ISSUE","SPARE-ISSUE",
AK98="Fiber CAmtel","TX ISSUE",
AK98="Fiber AOF","TX ISSUE",
AK98="Projet OCM (HUAWEI)","TRAVAUX-HUAWEI",
AK98="Projet OCM (NOKIA)","TRAVAUX -NOKIA",
AK98="ACCESS-ISSUE","ACCESS-ISSUE",
AK98="Projet OCM (ZTE, NOKIA, autres projets)","TRAVAUX OCM",
AK98="No root CAuse","No root cause",
AK98="ODU HS","TX ISSUE",
AK98="IP &amp; VLAN","TX ISSUE",
AK98="Warehouse HUAWEI","SPARE-ISSUE",
AK98="SPARE-HS","SPARE-ISSUE",
AK98="Power Telco","RAN ISSUE",AK98="no impacts","no impacts"
),"")</f>
        <v>TX ISSUE</v>
      </c>
      <c r="AK98" s="81" t="s">
        <v>5618</v>
      </c>
      <c r="AL98" s="56" t="str" cm="1">
        <f t="array" ref="AL98">IFERROR(_xlfn.IFS(
AK98="MPR ISSUE","ACTIVE",
AK98="BSS Hardware Issue","ACTIVE",
AK98="Sites strategiques, MLL, Pylone, etc.","PASSIVE",
AK98="AKTIVCO DEFAUT GE &amp; POWER Cabinet","PASSIVE",
AK98="AKTIVCO Coupure ENEO &amp; Baisse de tension","PASSIVE",
AK98="Coupure ENEO &amp; Baisse de tension","PASSIVE",
AK98="Defaut GE &amp; POWER Cabinet","PASSIVE",
AK98="Sharing","PASSIVE",
AK98="Sites strategiques &amp; DataCenter","PASSIVE",
AK98="Exclu","Exclu",
AK98="SAT","ACTIVE",
AK98="SPARE-ISSUE","SPARE-ISSUE",
AK98="Fiber CAmtel","ACTIVE",
AK98="Fiber AOF","ACTIVE",
AK98="Projet OCM (HUAWEI)","PLANNED WORKS",
AK98="Projet OCM (NOKIA)","PLANNED WORKS",
AK98="ACCESS-ISSUE","ACCESS-ISSUE",
AK98="Projet OCM (ZTE, NOKIA, autres projets)","PLANNED WORKS",
AK98="No root CAuse","No root cause",
AK98="ODU HS","ACTIVE",
AK98="IP &amp; VLAN","ACTIVE",
AK98="Warehouse HUAWEI","SPARE-ISSUE",
AK98="SPARE-HS","SPARE-ISSUE",
AK98="Power Telco","ACTIVE", AK98="no impacts","no impacts"
),"")</f>
        <v>ACTIVE</v>
      </c>
      <c r="AM98" s="108" t="s">
        <v>5814</v>
      </c>
      <c r="AN98" s="227" t="s">
        <v>2932</v>
      </c>
      <c r="AO98" s="9" t="s">
        <v>6070</v>
      </c>
      <c r="AP98" s="23" t="s">
        <v>5703</v>
      </c>
      <c r="AQ98" s="23" t="s">
        <v>5537</v>
      </c>
      <c r="AR98" s="7"/>
      <c r="AS98" s="6"/>
      <c r="AT98" s="7"/>
      <c r="AU98" s="3" t="s">
        <v>5537</v>
      </c>
      <c r="AV98" s="24" t="s">
        <v>5537</v>
      </c>
      <c r="AW98" s="24" t="s">
        <v>5537</v>
      </c>
      <c r="AX98" s="24" t="s">
        <v>5537</v>
      </c>
      <c r="AY98" s="24" t="s">
        <v>5537</v>
      </c>
      <c r="AZ98" s="24" t="s">
        <v>5537</v>
      </c>
      <c r="BA98" s="24" t="s">
        <v>5537</v>
      </c>
      <c r="BB98" s="24" t="s">
        <v>5537</v>
      </c>
      <c r="BC98" s="24" t="s">
        <v>5537</v>
      </c>
      <c r="BD98" s="24" t="s">
        <v>5537</v>
      </c>
      <c r="BE98" s="24" t="s">
        <v>5537</v>
      </c>
      <c r="BF98" s="24" t="s">
        <v>5537</v>
      </c>
      <c r="BG98" s="24" t="s">
        <v>6379</v>
      </c>
      <c r="BH98" s="24" t="s">
        <v>5537</v>
      </c>
      <c r="BI98" s="9" t="s">
        <v>5537</v>
      </c>
      <c r="BJ98" s="14"/>
      <c r="BK98" s="14" t="s">
        <v>5537</v>
      </c>
      <c r="BL98" s="14" t="str">
        <f>_xlfn.XLOOKUP(B98,'[4]cell downs 18042026 17h'!$B:$B,'[4]cell downs 18042026 17h'!$B:$B,"")</f>
        <v/>
      </c>
      <c r="BM98" s="14" t="str">
        <f>_xlfn.XLOOKUP(B98,'[5]Cells Huawei 19042026 15h'!$B:$B,'[5]Cells Huawei 19042026 15h'!$B:$B,"")</f>
        <v/>
      </c>
      <c r="BN98" s="9" t="str">
        <f>_xlfn.XLOOKUP(B98,'[6]cells down 19042026 9H40'!$B:$B,'[6]cells down 19042026 9H40'!$B:$B,"")</f>
        <v/>
      </c>
      <c r="BO98" s="9" t="s">
        <v>1409</v>
      </c>
      <c r="BP98" s="9" t="s">
        <v>12</v>
      </c>
    </row>
    <row r="99" spans="1:68" s="9" customFormat="1" ht="21" customHeight="1" x14ac:dyDescent="0.35">
      <c r="A99" s="1" t="s">
        <v>1413</v>
      </c>
      <c r="B99" s="8" t="s">
        <v>1414</v>
      </c>
      <c r="C99" s="3" t="str">
        <f>_xlfn.XLOOKUP(B99,'[1]daily break down'!$D:$D,'[1]daily break down'!$E:$E,"")</f>
        <v>OUEST</v>
      </c>
      <c r="D99" s="1" t="s">
        <v>11</v>
      </c>
      <c r="E99" s="1" t="s">
        <v>66</v>
      </c>
      <c r="F99" s="3" t="s">
        <v>102</v>
      </c>
      <c r="G99" s="1" t="s">
        <v>1415</v>
      </c>
      <c r="H99" s="40" t="str">
        <f>_xlfn.XLOOKUP(B99,[2]CALCULATION!$B:$B,[2]CALCULATION!$H:$H,"")</f>
        <v>NOKIA</v>
      </c>
      <c r="I99" s="34">
        <v>0</v>
      </c>
      <c r="J99" s="34">
        <v>3.5674285603023661E-4</v>
      </c>
      <c r="K99" s="34">
        <v>0</v>
      </c>
      <c r="L99" s="34">
        <v>1.516327900725447E-2</v>
      </c>
      <c r="M99" s="34">
        <v>7.0806411614404889E-3</v>
      </c>
      <c r="N99" s="34">
        <v>0</v>
      </c>
      <c r="O99" s="34">
        <v>3.581979737795312</v>
      </c>
      <c r="P99" s="34">
        <v>5.591431096004432</v>
      </c>
      <c r="Q99" s="34">
        <v>3.5107092715886501</v>
      </c>
      <c r="R99" s="34">
        <v>0</v>
      </c>
      <c r="S99" s="109">
        <v>0</v>
      </c>
      <c r="T99" s="109">
        <f>_xlfn.XLOOKUP(B99,'[3]Nur des jours'!$B:$B,'[3]Nur des jours'!$U:$U,"")</f>
        <v>0</v>
      </c>
      <c r="U99" s="109">
        <v>0</v>
      </c>
      <c r="V99" s="109">
        <v>0</v>
      </c>
      <c r="W99" s="109">
        <v>0</v>
      </c>
      <c r="X99" s="109">
        <v>0</v>
      </c>
      <c r="Y99" s="109">
        <v>1.5827895810332275</v>
      </c>
      <c r="Z99" s="109">
        <v>0</v>
      </c>
      <c r="AA99" s="109">
        <v>0</v>
      </c>
      <c r="AB99" s="109">
        <v>0</v>
      </c>
      <c r="AC99" s="109">
        <v>13.015244255802148</v>
      </c>
      <c r="AD99" s="109">
        <v>5.548611334488367</v>
      </c>
      <c r="AE99" s="109">
        <v>7.4593268935262467</v>
      </c>
      <c r="AF99" s="109">
        <v>7.4593268935262467</v>
      </c>
      <c r="AG99" s="57" t="str">
        <f>_xlfn.XLOOKUP(B99,[3]CALCULATION!$B:$B,[3]CALCULATION!$M:$M,"")</f>
        <v>Operationnel</v>
      </c>
      <c r="AH99" s="57"/>
      <c r="AI99" s="56" t="str" cm="1">
        <f t="array" ref="AI99">IFERROR(_xlfn.IFS(
AK99="MPR ISSUE","PDH",
AK99="BSS Hardware Issue","BSS",
AK99="Sites strategiques, MLL, Pylone, etc.","ENVTECH",
AK99="AKTIVCO DEFAUT GE &amp; POWER Cabinet","AKTIVCO",
AK99="AKTIVCO Coupure ENEO &amp; Baisse de tension","AKTIVCO GRID ONLY",
AK99="Coupure ENEO &amp; Baisse de tension","IHS GRID ONLY",
AK99="Defaut GE &amp; POWER Cabinet","IHS",
AK99="Sharing","Partners",
AK99="Sites strategiques &amp; DataCenter","SST &amp; DC",
AK99="Exclu","Exclu",
AK99="SAT","SAT",
AK99="SPARE-ISSUE","SPARE-ISSUE",
AK99="Fiber CAmtel","TRANS_FO_CAMTEL",
AK99="Fiber AOF","Fiber AOF",
AK99="Projet OCM (HUAWEI)","TRAVAUX-HUAWEI",
AK99="Projet OCM (NOKIA)","TRAVAUX-NOKIA",
AK99="ACCESS-ISSUE","ACCESS-ISSUE",
AK99="Projet OCM (ZTE, NOKIA, autres projets)","TRAVAUX OCM",
AK99="No root CAuse","No root cause",
AK99="ODU HS","PDH",
AK99="IP &amp; VLAN","PDH",
AK99="Warehouse HUAWEI","SPARE-ISSUE",
AK99="SPARE-HS","SPARE-ISSUE",
AK99="Power Telco","BSS",AK99="no impacts","no impacts"
),"")</f>
        <v>PDH</v>
      </c>
      <c r="AJ99" s="56" t="str" cm="1">
        <f t="array" ref="AJ99">IFERROR(_xlfn.IFS(
AK99="MPR ISSUE","TX ISSUE",
AK99="BSS Hardware Issue","RAN ISSUE",
AK99="Sites strategiques, MLL, Pylone, etc.","ENVTECH",
AK99="AKTIVCO DEFAUT GE &amp; POWER Cabinet","POWER ISSUE",
AK99="AKTIVCO Coupure ENEO &amp; Baisse de tension","POWER ISSUE",
AK99="Coupure ENEO &amp; Baisse de tension","POWER ISSUE",
AK99="Defaut GE &amp; POWER Cabinet","POWER ISSUE",
AK99="Sharing","POWER ISSUE",
AK99="Sites strategiques &amp; DataCenter","POWER ISSUE",
AK99="Exclu","Exclu",
AK99="SAT","TX ISSUE",
AK99="SPARE-ISSUE","SPARE-ISSUE",
AK99="Fiber CAmtel","TX ISSUE",
AK99="Fiber AOF","TX ISSUE",
AK99="Projet OCM (HUAWEI)","TRAVAUX-HUAWEI",
AK99="Projet OCM (NOKIA)","TRAVAUX -NOKIA",
AK99="ACCESS-ISSUE","ACCESS-ISSUE",
AK99="Projet OCM (ZTE, NOKIA, autres projets)","TRAVAUX OCM",
AK99="No root CAuse","No root cause",
AK99="ODU HS","TX ISSUE",
AK99="IP &amp; VLAN","TX ISSUE",
AK99="Warehouse HUAWEI","SPARE-ISSUE",
AK99="SPARE-HS","SPARE-ISSUE",
AK99="Power Telco","RAN ISSUE",AK99="no impacts","no impacts"
),"")</f>
        <v>TX ISSUE</v>
      </c>
      <c r="AK99" s="81" t="s">
        <v>5618</v>
      </c>
      <c r="AL99" s="56" t="str" cm="1">
        <f t="array" ref="AL99">IFERROR(_xlfn.IFS(
AK99="MPR ISSUE","ACTIVE",
AK99="BSS Hardware Issue","ACTIVE",
AK99="Sites strategiques, MLL, Pylone, etc.","PASSIVE",
AK99="AKTIVCO DEFAUT GE &amp; POWER Cabinet","PASSIVE",
AK99="AKTIVCO Coupure ENEO &amp; Baisse de tension","PASSIVE",
AK99="Coupure ENEO &amp; Baisse de tension","PASSIVE",
AK99="Defaut GE &amp; POWER Cabinet","PASSIVE",
AK99="Sharing","PASSIVE",
AK99="Sites strategiques &amp; DataCenter","PASSIVE",
AK99="Exclu","Exclu",
AK99="SAT","ACTIVE",
AK99="SPARE-ISSUE","SPARE-ISSUE",
AK99="Fiber CAmtel","ACTIVE",
AK99="Fiber AOF","ACTIVE",
AK99="Projet OCM (HUAWEI)","PLANNED WORKS",
AK99="Projet OCM (NOKIA)","PLANNED WORKS",
AK99="ACCESS-ISSUE","ACCESS-ISSUE",
AK99="Projet OCM (ZTE, NOKIA, autres projets)","PLANNED WORKS",
AK99="No root CAuse","No root cause",
AK99="ODU HS","ACTIVE",
AK99="IP &amp; VLAN","ACTIVE",
AK99="Warehouse HUAWEI","SPARE-ISSUE",
AK99="SPARE-HS","SPARE-ISSUE",
AK99="Power Telco","ACTIVE", AK99="no impacts","no impacts"
),"")</f>
        <v>ACTIVE</v>
      </c>
      <c r="AM99" s="108" t="s">
        <v>5814</v>
      </c>
      <c r="AN99" s="227" t="s">
        <v>2932</v>
      </c>
      <c r="AO99" s="9" t="s">
        <v>6070</v>
      </c>
      <c r="AP99" s="23" t="s">
        <v>5703</v>
      </c>
      <c r="AQ99" s="23" t="s">
        <v>5537</v>
      </c>
      <c r="AR99" s="7"/>
      <c r="AS99" s="6"/>
      <c r="AT99" s="7"/>
      <c r="AU99" s="3" t="s">
        <v>5537</v>
      </c>
      <c r="AV99" s="24" t="s">
        <v>5537</v>
      </c>
      <c r="AW99" s="24" t="s">
        <v>5537</v>
      </c>
      <c r="AX99" s="24" t="s">
        <v>5537</v>
      </c>
      <c r="AY99" s="24" t="s">
        <v>5537</v>
      </c>
      <c r="AZ99" s="24" t="s">
        <v>5537</v>
      </c>
      <c r="BA99" s="24" t="s">
        <v>5537</v>
      </c>
      <c r="BB99" s="24" t="s">
        <v>5537</v>
      </c>
      <c r="BC99" s="24" t="s">
        <v>5537</v>
      </c>
      <c r="BD99" s="24" t="s">
        <v>5537</v>
      </c>
      <c r="BE99" s="24" t="s">
        <v>5537</v>
      </c>
      <c r="BF99" s="24" t="s">
        <v>5537</v>
      </c>
      <c r="BG99" s="24" t="s">
        <v>6379</v>
      </c>
      <c r="BH99" s="24" t="s">
        <v>5537</v>
      </c>
      <c r="BI99" s="9" t="s">
        <v>5537</v>
      </c>
      <c r="BJ99" s="14"/>
      <c r="BK99" s="14" t="s">
        <v>5537</v>
      </c>
      <c r="BL99" s="14" t="str">
        <f>_xlfn.XLOOKUP(B99,'[4]cell downs 18042026 17h'!$B:$B,'[4]cell downs 18042026 17h'!$B:$B,"")</f>
        <v/>
      </c>
      <c r="BM99" s="14" t="str">
        <f>_xlfn.XLOOKUP(B99,'[5]Cells Huawei 19042026 15h'!$B:$B,'[5]Cells Huawei 19042026 15h'!$B:$B,"")</f>
        <v/>
      </c>
      <c r="BN99" s="9" t="str">
        <f>_xlfn.XLOOKUP(B99,'[6]cells down 19042026 9H40'!$B:$B,'[6]cells down 19042026 9H40'!$B:$B,"")</f>
        <v/>
      </c>
      <c r="BO99" s="9" t="s">
        <v>1414</v>
      </c>
      <c r="BP99" s="9" t="s">
        <v>12</v>
      </c>
    </row>
    <row r="100" spans="1:68" s="9" customFormat="1" ht="34.5" customHeight="1" x14ac:dyDescent="0.35">
      <c r="A100" s="1" t="s">
        <v>2343</v>
      </c>
      <c r="B100" s="1" t="s">
        <v>2344</v>
      </c>
      <c r="C100" s="3" t="str">
        <f>_xlfn.XLOOKUP(B100,'[1]daily break down'!$D:$D,'[1]daily break down'!$E:$E,"")</f>
        <v>Douala</v>
      </c>
      <c r="D100" s="1" t="s">
        <v>11</v>
      </c>
      <c r="E100" s="1" t="s">
        <v>12</v>
      </c>
      <c r="F100" s="3" t="s">
        <v>31</v>
      </c>
      <c r="G100" s="1" t="s">
        <v>32</v>
      </c>
      <c r="H100" s="41" t="str">
        <f>_xlfn.XLOOKUP(B100,[2]CALCULATION!$B:$B,[2]CALCULATION!$H:$H,"")</f>
        <v>ZTE</v>
      </c>
      <c r="I100" s="34">
        <v>0</v>
      </c>
      <c r="J100" s="34">
        <v>28.874367568122878</v>
      </c>
      <c r="K100" s="34">
        <v>45.919351916058126</v>
      </c>
      <c r="L100" s="34">
        <v>0</v>
      </c>
      <c r="M100" s="34">
        <v>0</v>
      </c>
      <c r="N100" s="34">
        <v>0</v>
      </c>
      <c r="O100" s="34">
        <v>0</v>
      </c>
      <c r="P100" s="34">
        <v>0</v>
      </c>
      <c r="Q100" s="34">
        <v>0</v>
      </c>
      <c r="R100" s="34">
        <v>0</v>
      </c>
      <c r="S100" s="109">
        <v>8.6847200463426688</v>
      </c>
      <c r="T100" s="109">
        <f>_xlfn.XLOOKUP(B100,'[3]Nur des jours'!$B:$B,'[3]Nur des jours'!$U:$U,"")</f>
        <v>2.6039214343399242E-3</v>
      </c>
      <c r="U100" s="109">
        <v>0</v>
      </c>
      <c r="V100" s="109">
        <v>1.4803115003438065E-3</v>
      </c>
      <c r="W100" s="109">
        <v>2.6039214343399242E-3</v>
      </c>
      <c r="X100" s="109">
        <v>0</v>
      </c>
      <c r="Y100" s="109">
        <v>0</v>
      </c>
      <c r="Z100" s="109">
        <v>0</v>
      </c>
      <c r="AA100" s="109">
        <v>9.5666468340595774</v>
      </c>
      <c r="AB100" s="109">
        <v>0</v>
      </c>
      <c r="AC100" s="109">
        <v>0</v>
      </c>
      <c r="AD100" s="109">
        <v>2.9029218560339456</v>
      </c>
      <c r="AE100" s="109">
        <v>6.8380403672028622</v>
      </c>
      <c r="AF100" s="109">
        <v>6.8380403672028622</v>
      </c>
      <c r="AG100" s="57" t="str">
        <f>_xlfn.XLOOKUP(B100,[3]CALCULATION!$B:$B,[3]CALCULATION!$M:$M,"")</f>
        <v>Operationnel</v>
      </c>
      <c r="AH100" s="57"/>
      <c r="AI100" s="56" t="str" cm="1">
        <f t="array" ref="AI100">IFERROR(_xlfn.IFS(
AK100="MPR ISSUE","PDH",
AK100="BSS Hardware Issue","BSS",
AK100="Sites strategiques, MLL, Pylone, etc.","ENVTECH",
AK100="AKTIVCO DEFAUT GE &amp; POWER Cabinet","AKTIVCO",
AK100="AKTIVCO Coupure ENEO &amp; Baisse de tension","AKTIVCO GRID ONLY",
AK100="Coupure ENEO &amp; Baisse de tension","IHS GRID ONLY",
AK100="Defaut GE &amp; POWER Cabinet","IHS",
AK100="Sharing","Partners",
AK100="Sites strategiques &amp; DataCenter","SST &amp; DC",
AK100="Exclu","Exclu",
AK100="SAT","SAT",
AK100="SPARE-ISSUE","SPARE-ISSUE",
AK100="Fiber CAmtel","TRANS_FO_CAMTEL",
AK100="Fiber AOF","Fiber AOF",
AK100="Projet OCM (HUAWEI)","TRAVAUX-HUAWEI",
AK100="Projet OCM (NOKIA)","TRAVAUX-NOKIA",
AK100="ACCESS-ISSUE","ACCESS-ISSUE",
AK100="Projet OCM (ZTE, NOKIA, autres projets)","TRAVAUX OCM",
AK100="No root CAuse","No root cause",
AK100="ODU HS","PDH",
AK100="IP &amp; VLAN","PDH",
AK100="Warehouse HUAWEI","SPARE-ISSUE",
AK100="SPARE-HS","SPARE-ISSUE",
AK100="Power Telco","BSS",AK100="no impacts","no impacts"
),"")</f>
        <v>PDH</v>
      </c>
      <c r="AJ100" s="56" t="str" cm="1">
        <f t="array" ref="AJ100">IFERROR(_xlfn.IFS(
AK100="MPR ISSUE","TX ISSUE",
AK100="BSS Hardware Issue","RAN ISSUE",
AK100="Sites strategiques, MLL, Pylone, etc.","ENVTECH",
AK100="AKTIVCO DEFAUT GE &amp; POWER Cabinet","POWER ISSUE",
AK100="AKTIVCO Coupure ENEO &amp; Baisse de tension","POWER ISSUE",
AK100="Coupure ENEO &amp; Baisse de tension","POWER ISSUE",
AK100="Defaut GE &amp; POWER Cabinet","POWER ISSUE",
AK100="Sharing","POWER ISSUE",
AK100="Sites strategiques &amp; DataCenter","POWER ISSUE",
AK100="Exclu","Exclu",
AK100="SAT","TX ISSUE",
AK100="SPARE-ISSUE","SPARE-ISSUE",
AK100="Fiber CAmtel","TX ISSUE",
AK100="Fiber AOF","TX ISSUE",
AK100="Projet OCM (HUAWEI)","TRAVAUX-HUAWEI",
AK100="Projet OCM (NOKIA)","TRAVAUX -NOKIA",
AK100="ACCESS-ISSUE","ACCESS-ISSUE",
AK100="Projet OCM (ZTE, NOKIA, autres projets)","TRAVAUX OCM",
AK100="No root CAuse","No root cause",
AK100="ODU HS","TX ISSUE",
AK100="IP &amp; VLAN","TX ISSUE",
AK100="Warehouse HUAWEI","SPARE-ISSUE",
AK100="SPARE-HS","SPARE-ISSUE",
AK100="Power Telco","RAN ISSUE",AK100="no impacts","no impacts"
),"")</f>
        <v>TX ISSUE</v>
      </c>
      <c r="AK100" s="113" t="s">
        <v>5618</v>
      </c>
      <c r="AL100" s="56" t="str" cm="1">
        <f t="array" ref="AL100">IFERROR(_xlfn.IFS(
AK100="MPR ISSUE","ACTIVE",
AK100="BSS Hardware Issue","ACTIVE",
AK100="Sites strategiques, MLL, Pylone, etc.","PASSIVE",
AK100="AKTIVCO DEFAUT GE &amp; POWER Cabinet","PASSIVE",
AK100="AKTIVCO Coupure ENEO &amp; Baisse de tension","PASSIVE",
AK100="Coupure ENEO &amp; Baisse de tension","PASSIVE",
AK100="Defaut GE &amp; POWER Cabinet","PASSIVE",
AK100="Sharing","PASSIVE",
AK100="Sites strategiques &amp; DataCenter","PASSIVE",
AK100="Exclu","Exclu",
AK100="SAT","ACTIVE",
AK100="SPARE-ISSUE","SPARE-ISSUE",
AK100="Fiber CAmtel","ACTIVE",
AK100="Fiber AOF","ACTIVE",
AK100="Projet OCM (HUAWEI)","PLANNED WORKS",
AK100="Projet OCM (NOKIA)","PLANNED WORKS",
AK100="ACCESS-ISSUE","ACCESS-ISSUE",
AK100="Projet OCM (ZTE, NOKIA, autres projets)","PLANNED WORKS",
AK100="No root CAuse","No root cause",
AK100="ODU HS","ACTIVE",
AK100="IP &amp; VLAN","ACTIVE",
AK100="Warehouse HUAWEI","SPARE-ISSUE",
AK100="SPARE-HS","SPARE-ISSUE",
AK100="Power Telco","ACTIVE", AK100="no impacts","no impacts"
),"")</f>
        <v>ACTIVE</v>
      </c>
      <c r="AM100" s="108" t="s">
        <v>5815</v>
      </c>
      <c r="AN100" s="117" t="s">
        <v>2344</v>
      </c>
      <c r="AP100" s="23" t="s">
        <v>5537</v>
      </c>
      <c r="AQ100" s="23" t="s">
        <v>5537</v>
      </c>
      <c r="AR100" s="7"/>
      <c r="AS100" s="6"/>
      <c r="AT100" s="7"/>
      <c r="AU100" s="3" t="s">
        <v>5537</v>
      </c>
      <c r="AV100" s="24" t="s">
        <v>5537</v>
      </c>
      <c r="AW100" s="24" t="s">
        <v>5537</v>
      </c>
      <c r="AX100" s="24" t="s">
        <v>5537</v>
      </c>
      <c r="AY100" s="24" t="s">
        <v>5537</v>
      </c>
      <c r="AZ100" s="24" t="s">
        <v>5537</v>
      </c>
      <c r="BA100" s="24" t="s">
        <v>5537</v>
      </c>
      <c r="BB100" s="24" t="s">
        <v>5537</v>
      </c>
      <c r="BC100" s="24" t="s">
        <v>5537</v>
      </c>
      <c r="BD100" s="24" t="s">
        <v>5537</v>
      </c>
      <c r="BE100" s="24" t="s">
        <v>5537</v>
      </c>
      <c r="BF100" s="24" t="s">
        <v>5537</v>
      </c>
      <c r="BG100" s="24" t="s">
        <v>5537</v>
      </c>
      <c r="BH100" s="24" t="s">
        <v>5537</v>
      </c>
      <c r="BI100" s="9" t="s">
        <v>5815</v>
      </c>
      <c r="BJ100" s="14"/>
      <c r="BK100" s="14" t="s">
        <v>5537</v>
      </c>
      <c r="BL100" s="14" t="str">
        <f>_xlfn.XLOOKUP(B100,'[4]cell downs 18042026 17h'!$B:$B,'[4]cell downs 18042026 17h'!$B:$B,"")</f>
        <v/>
      </c>
      <c r="BM100" s="14" t="str">
        <f>_xlfn.XLOOKUP(B100,'[5]Cells Huawei 19042026 15h'!$B:$B,'[5]Cells Huawei 19042026 15h'!$B:$B,"")</f>
        <v/>
      </c>
      <c r="BN100" s="9" t="str">
        <f>_xlfn.XLOOKUP(B100,'[6]cells down 19042026 9H40'!$B:$B,'[6]cells down 19042026 9H40'!$B:$B,"")</f>
        <v/>
      </c>
      <c r="BO100" s="9" t="s">
        <v>2344</v>
      </c>
      <c r="BP100" s="9" t="s">
        <v>12</v>
      </c>
    </row>
    <row r="101" spans="1:68" s="9" customFormat="1" x14ac:dyDescent="0.35">
      <c r="A101" s="1" t="s">
        <v>1784</v>
      </c>
      <c r="B101" s="8" t="s">
        <v>1785</v>
      </c>
      <c r="C101" s="3" t="str">
        <f>_xlfn.XLOOKUP(B101,'[1]daily break down'!$D:$D,'[1]daily break down'!$E:$E,"")</f>
        <v>Yaounde</v>
      </c>
      <c r="D101" s="1" t="s">
        <v>21</v>
      </c>
      <c r="E101" s="1" t="s">
        <v>36</v>
      </c>
      <c r="F101" s="3" t="s">
        <v>37</v>
      </c>
      <c r="G101" s="1" t="s">
        <v>38</v>
      </c>
      <c r="H101" s="41" t="str">
        <f>_xlfn.XLOOKUP(B101,[2]CALCULATION!$B:$B,[2]CALCULATION!$H:$H,"")</f>
        <v>ZTE</v>
      </c>
      <c r="I101" s="34">
        <v>10.039900637211677</v>
      </c>
      <c r="J101" s="34">
        <v>0</v>
      </c>
      <c r="K101" s="34">
        <v>0</v>
      </c>
      <c r="L101" s="34">
        <v>2.7124122157445223</v>
      </c>
      <c r="M101" s="34">
        <v>0</v>
      </c>
      <c r="N101" s="34">
        <v>19.176864764448556</v>
      </c>
      <c r="O101" s="34">
        <v>0</v>
      </c>
      <c r="P101" s="34">
        <v>0</v>
      </c>
      <c r="Q101" s="34">
        <v>1.3205091986199933</v>
      </c>
      <c r="R101" s="34">
        <v>4.6422033598433936</v>
      </c>
      <c r="S101" s="109">
        <v>0</v>
      </c>
      <c r="T101" s="109">
        <f>_xlfn.XLOOKUP(B101,'[3]Nur des jours'!$B:$B,'[3]Nur des jours'!$U:$U,"")</f>
        <v>0.9698893939783072</v>
      </c>
      <c r="U101" s="109">
        <v>1.0366460921203193</v>
      </c>
      <c r="V101" s="109">
        <v>7.1831491326444672</v>
      </c>
      <c r="W101" s="109">
        <v>0.9698893939783072</v>
      </c>
      <c r="X101" s="109">
        <v>5.029563425818913</v>
      </c>
      <c r="Y101" s="109">
        <v>0</v>
      </c>
      <c r="Z101" s="109">
        <v>0</v>
      </c>
      <c r="AA101" s="109">
        <v>0</v>
      </c>
      <c r="AB101" s="109">
        <v>0</v>
      </c>
      <c r="AC101" s="109">
        <v>0</v>
      </c>
      <c r="AD101" s="109">
        <v>2.8186105755990085</v>
      </c>
      <c r="AE101" s="109">
        <v>6.7336338187328257</v>
      </c>
      <c r="AF101" s="109">
        <v>6.7336338187328257</v>
      </c>
      <c r="AG101" s="57" t="str">
        <f>_xlfn.XLOOKUP(B101,[3]CALCULATION!$B:$B,[3]CALCULATION!$M:$M,"")</f>
        <v>Operationnel</v>
      </c>
      <c r="AH101" s="57"/>
      <c r="AI101" s="56" t="str" cm="1">
        <f t="array" ref="AI101">IFERROR(_xlfn.IFS(
AK101="MPR ISSUE","PDH",
AK101="BSS Hardware Issue","BSS",
AK101="Sites strategiques, MLL, Pylone, etc.","ENVTECH",
AK101="AKTIVCO DEFAUT GE &amp; POWER Cabinet","AKTIVCO",
AK101="AKTIVCO Coupure ENEO &amp; Baisse de tension","AKTIVCO GRID ONLY",
AK101="Coupure ENEO &amp; Baisse de tension","IHS GRID ONLY",
AK101="Defaut GE &amp; POWER Cabinet","IHS",
AK101="Sharing","Partners",
AK101="Sites strategiques &amp; DataCenter","SST &amp; DC",
AK101="Exclu","Exclu",
AK101="SAT","SAT",
AK101="SPARE-ISSUE","SPARE-ISSUE",
AK101="Fiber CAmtel","TRANS_FO_CAMTEL",
AK101="Fiber AOF","Fiber AOF",
AK101="Projet OCM (HUAWEI)","TRAVAUX-HUAWEI",
AK101="Projet OCM (NOKIA)","TRAVAUX-NOKIA",
AK101="ACCESS-ISSUE","ACCESS-ISSUE",
AK101="Projet OCM (ZTE, NOKIA, autres projets)","TRAVAUX OCM",
AK101="No root CAuse","No root cause",
AK101="ODU HS","PDH",
AK101="IP &amp; VLAN","PDH",
AK101="Warehouse HUAWEI","SPARE-ISSUE",
AK101="SPARE-HS","SPARE-ISSUE",
AK101="Power Telco","BSS",AK101="no impacts","no impacts"
),"")</f>
        <v>Fiber AOF</v>
      </c>
      <c r="AJ101" s="56" t="str" cm="1">
        <f t="array" ref="AJ101">IFERROR(_xlfn.IFS(
AK101="MPR ISSUE","TX ISSUE",
AK101="BSS Hardware Issue","RAN ISSUE",
AK101="Sites strategiques, MLL, Pylone, etc.","ENVTECH",
AK101="AKTIVCO DEFAUT GE &amp; POWER Cabinet","POWER ISSUE",
AK101="AKTIVCO Coupure ENEO &amp; Baisse de tension","POWER ISSUE",
AK101="Coupure ENEO &amp; Baisse de tension","POWER ISSUE",
AK101="Defaut GE &amp; POWER Cabinet","POWER ISSUE",
AK101="Sharing","POWER ISSUE",
AK101="Sites strategiques &amp; DataCenter","POWER ISSUE",
AK101="Exclu","Exclu",
AK101="SAT","TX ISSUE",
AK101="SPARE-ISSUE","SPARE-ISSUE",
AK101="Fiber CAmtel","TX ISSUE",
AK101="Fiber AOF","TX ISSUE",
AK101="Projet OCM (HUAWEI)","TRAVAUX-HUAWEI",
AK101="Projet OCM (NOKIA)","TRAVAUX -NOKIA",
AK101="ACCESS-ISSUE","ACCESS-ISSUE",
AK101="Projet OCM (ZTE, NOKIA, autres projets)","TRAVAUX OCM",
AK101="No root CAuse","No root cause",
AK101="ODU HS","TX ISSUE",
AK101="IP &amp; VLAN","TX ISSUE",
AK101="Warehouse HUAWEI","SPARE-ISSUE",
AK101="SPARE-HS","SPARE-ISSUE",
AK101="Power Telco","RAN ISSUE",AK101="no impacts","no impacts"
),"")</f>
        <v>TX ISSUE</v>
      </c>
      <c r="AK101" s="81" t="s">
        <v>5622</v>
      </c>
      <c r="AL101" s="56" t="str" cm="1">
        <f t="array" ref="AL101">IFERROR(_xlfn.IFS(
AK101="MPR ISSUE","ACTIVE",
AK101="BSS Hardware Issue","ACTIVE",
AK101="Sites strategiques, MLL, Pylone, etc.","PASSIVE",
AK101="AKTIVCO DEFAUT GE &amp; POWER Cabinet","PASSIVE",
AK101="AKTIVCO Coupure ENEO &amp; Baisse de tension","PASSIVE",
AK101="Coupure ENEO &amp; Baisse de tension","PASSIVE",
AK101="Defaut GE &amp; POWER Cabinet","PASSIVE",
AK101="Sharing","PASSIVE",
AK101="Sites strategiques &amp; DataCenter","PASSIVE",
AK101="Exclu","Exclu",
AK101="SAT","ACTIVE",
AK101="SPARE-ISSUE","SPARE-ISSUE",
AK101="Fiber CAmtel","ACTIVE",
AK101="Fiber AOF","ACTIVE",
AK101="Projet OCM (HUAWEI)","PLANNED WORKS",
AK101="Projet OCM (NOKIA)","PLANNED WORKS",
AK101="ACCESS-ISSUE","ACCESS-ISSUE",
AK101="Projet OCM (ZTE, NOKIA, autres projets)","PLANNED WORKS",
AK101="No root CAuse","No root cause",
AK101="ODU HS","ACTIVE",
AK101="IP &amp; VLAN","ACTIVE",
AK101="Warehouse HUAWEI","SPARE-ISSUE",
AK101="SPARE-HS","SPARE-ISSUE",
AK101="Power Telco","ACTIVE", AK101="no impacts","no impacts"
),"")</f>
        <v>ACTIVE</v>
      </c>
      <c r="AM101" s="111" t="s">
        <v>5816</v>
      </c>
      <c r="AN101" s="117" t="s">
        <v>1785</v>
      </c>
      <c r="AP101" s="23" t="s">
        <v>5537</v>
      </c>
      <c r="AQ101" s="23" t="s">
        <v>5537</v>
      </c>
      <c r="AR101" s="7"/>
      <c r="AS101" s="6"/>
      <c r="AT101" s="7"/>
      <c r="AU101" s="3" t="s">
        <v>5537</v>
      </c>
      <c r="AV101" s="24" t="s">
        <v>5537</v>
      </c>
      <c r="AW101" s="24" t="s">
        <v>5537</v>
      </c>
      <c r="AX101" s="24" t="s">
        <v>5537</v>
      </c>
      <c r="AY101" s="24" t="s">
        <v>6380</v>
      </c>
      <c r="AZ101" s="24" t="s">
        <v>5537</v>
      </c>
      <c r="BA101" s="24" t="s">
        <v>5537</v>
      </c>
      <c r="BB101" s="24" t="s">
        <v>5537</v>
      </c>
      <c r="BC101" s="24" t="s">
        <v>5537</v>
      </c>
      <c r="BD101" s="24" t="s">
        <v>5537</v>
      </c>
      <c r="BE101" s="24" t="s">
        <v>5537</v>
      </c>
      <c r="BF101" s="24" t="s">
        <v>5537</v>
      </c>
      <c r="BG101" s="24" t="s">
        <v>5537</v>
      </c>
      <c r="BH101" s="24" t="s">
        <v>5537</v>
      </c>
      <c r="BI101" s="9" t="s">
        <v>6381</v>
      </c>
      <c r="BJ101" s="14"/>
      <c r="BK101" s="14" t="s">
        <v>5537</v>
      </c>
      <c r="BL101" s="14" t="str">
        <f>_xlfn.XLOOKUP(B101,'[4]cell downs 18042026 17h'!$B:$B,'[4]cell downs 18042026 17h'!$B:$B,"")</f>
        <v/>
      </c>
      <c r="BM101" s="14" t="str">
        <f>_xlfn.XLOOKUP(B101,'[5]Cells Huawei 19042026 15h'!$B:$B,'[5]Cells Huawei 19042026 15h'!$B:$B,"")</f>
        <v/>
      </c>
      <c r="BN101" s="9" t="str">
        <f>_xlfn.XLOOKUP(B101,'[6]cells down 19042026 9H40'!$B:$B,'[6]cells down 19042026 9H40'!$B:$B,"")</f>
        <v/>
      </c>
      <c r="BO101" s="9" t="s">
        <v>5537</v>
      </c>
      <c r="BP101" s="9" t="s">
        <v>1129</v>
      </c>
    </row>
    <row r="102" spans="1:68" s="9" customFormat="1" ht="21" customHeight="1" x14ac:dyDescent="0.35">
      <c r="A102" s="1" t="s">
        <v>276</v>
      </c>
      <c r="B102" s="8" t="s">
        <v>277</v>
      </c>
      <c r="C102" s="3" t="str">
        <f>_xlfn.XLOOKUP(B102,'[1]daily break down'!$D:$D,'[1]daily break down'!$E:$E,"")</f>
        <v>Douala</v>
      </c>
      <c r="D102" s="1" t="s">
        <v>21</v>
      </c>
      <c r="E102" s="1" t="s">
        <v>125</v>
      </c>
      <c r="F102" s="3" t="s">
        <v>31</v>
      </c>
      <c r="G102" s="1" t="s">
        <v>32</v>
      </c>
      <c r="H102" s="41" t="str">
        <f>_xlfn.XLOOKUP(B102,[2]CALCULATION!$B:$B,[2]CALCULATION!$H:$H,"")</f>
        <v>ZTE</v>
      </c>
      <c r="I102" s="34">
        <v>0</v>
      </c>
      <c r="J102" s="34">
        <v>0</v>
      </c>
      <c r="K102" s="34">
        <v>0</v>
      </c>
      <c r="L102" s="34">
        <v>19.676425308118823</v>
      </c>
      <c r="M102" s="34">
        <v>13.86805751741417</v>
      </c>
      <c r="N102" s="34">
        <v>13.709967383208772</v>
      </c>
      <c r="O102" s="34">
        <v>13.621077352874872</v>
      </c>
      <c r="P102" s="34">
        <v>12.901592458472802</v>
      </c>
      <c r="Q102" s="34">
        <v>12.210162142264</v>
      </c>
      <c r="R102" s="34">
        <v>12.980477009870645</v>
      </c>
      <c r="S102" s="109">
        <v>45.540695368301499</v>
      </c>
      <c r="T102" s="109">
        <f>_xlfn.XLOOKUP(B102,'[3]Nur des jours'!$B:$B,'[3]Nur des jours'!$U:$U,"")</f>
        <v>6.0577378557384733</v>
      </c>
      <c r="U102" s="109">
        <v>28.765288229133677</v>
      </c>
      <c r="V102" s="109">
        <v>9.7999831636860666</v>
      </c>
      <c r="W102" s="109">
        <v>6.0577378557384733</v>
      </c>
      <c r="X102" s="109">
        <v>6.0941035804276424</v>
      </c>
      <c r="Y102" s="109">
        <v>4.3903363838451286</v>
      </c>
      <c r="Z102" s="109">
        <v>10.854624849828641</v>
      </c>
      <c r="AA102" s="109">
        <v>11.763464770726502</v>
      </c>
      <c r="AB102" s="109">
        <v>17.312189491286492</v>
      </c>
      <c r="AC102" s="109">
        <v>7.8857824858418368</v>
      </c>
      <c r="AD102" s="109">
        <v>3.331384664293414</v>
      </c>
      <c r="AE102" s="109">
        <v>7.8392303236281977</v>
      </c>
      <c r="AF102" s="109">
        <v>7.8392303236281977</v>
      </c>
      <c r="AG102" s="57" t="str">
        <f>_xlfn.XLOOKUP(B102,[3]CALCULATION!$B:$B,[3]CALCULATION!$M:$M,"")</f>
        <v>Operationnel</v>
      </c>
      <c r="AH102" s="57"/>
      <c r="AI102" s="56" t="str" cm="1">
        <f t="array" ref="AI102">IFERROR(_xlfn.IFS(
AK102="MPR ISSUE","PDH",
AK102="BSS Hardware Issue","BSS",
AK102="Sites strategiques, MLL, Pylone, etc.","ENVTECH",
AK102="AKTIVCO DEFAUT GE &amp; POWER Cabinet","AKTIVCO",
AK102="AKTIVCO Coupure ENEO &amp; Baisse de tension","AKTIVCO GRID ONLY",
AK102="Coupure ENEO &amp; Baisse de tension","IHS GRID ONLY",
AK102="Defaut GE &amp; POWER Cabinet","IHS",
AK102="Sharing","Partners",
AK102="Sites strategiques &amp; DataCenter","SST &amp; DC",
AK102="Exclu","Exclu",
AK102="SAT","SAT",
AK102="SPARE-ISSUE","SPARE-ISSUE",
AK102="Fiber CAmtel","TRANS_FO_CAMTEL",
AK102="Fiber AOF","Fiber AOF",
AK102="Projet OCM (HUAWEI)","TRAVAUX-HUAWEI",
AK102="Projet OCM (NOKIA)","TRAVAUX-NOKIA",
AK102="ACCESS-ISSUE","ACCESS-ISSUE",
AK102="Projet OCM (ZTE, NOKIA, autres projets)","TRAVAUX OCM",
AK102="No root CAuse","No root cause",
AK102="ODU HS","PDH",
AK102="IP &amp; VLAN","PDH",
AK102="Warehouse HUAWEI","SPARE-ISSUE",
AK102="SPARE-HS","SPARE-ISSUE",
AK102="Power Telco","BSS",AK102="no impacts","no impacts"
),"")</f>
        <v>No root cause</v>
      </c>
      <c r="AJ102" s="56" t="str" cm="1">
        <f t="array" ref="AJ102">IFERROR(_xlfn.IFS(
AK102="MPR ISSUE","TX ISSUE",
AK102="BSS Hardware Issue","RAN ISSUE",
AK102="Sites strategiques, MLL, Pylone, etc.","ENVTECH",
AK102="AKTIVCO DEFAUT GE &amp; POWER Cabinet","POWER ISSUE",
AK102="AKTIVCO Coupure ENEO &amp; Baisse de tension","POWER ISSUE",
AK102="Coupure ENEO &amp; Baisse de tension","POWER ISSUE",
AK102="Defaut GE &amp; POWER Cabinet","POWER ISSUE",
AK102="Sharing","POWER ISSUE",
AK102="Sites strategiques &amp; DataCenter","POWER ISSUE",
AK102="Exclu","Exclu",
AK102="SAT","TX ISSUE",
AK102="SPARE-ISSUE","SPARE-ISSUE",
AK102="Fiber CAmtel","TX ISSUE",
AK102="Fiber AOF","TX ISSUE",
AK102="Projet OCM (HUAWEI)","TRAVAUX-HUAWEI",
AK102="Projet OCM (NOKIA)","TRAVAUX -NOKIA",
AK102="ACCESS-ISSUE","ACCESS-ISSUE",
AK102="Projet OCM (ZTE, NOKIA, autres projets)","TRAVAUX OCM",
AK102="No root CAuse","No root cause",
AK102="ODU HS","TX ISSUE",
AK102="IP &amp; VLAN","TX ISSUE",
AK102="Warehouse HUAWEI","SPARE-ISSUE",
AK102="SPARE-HS","SPARE-ISSUE",
AK102="Power Telco","RAN ISSUE",AK102="no impacts","no impacts"
),"")</f>
        <v>No root cause</v>
      </c>
      <c r="AK102" s="81" t="s">
        <v>5620</v>
      </c>
      <c r="AL102" s="56" t="str" cm="1">
        <f t="array" ref="AL102">IFERROR(_xlfn.IFS(
AK102="MPR ISSUE","ACTIVE",
AK102="BSS Hardware Issue","ACTIVE",
AK102="Sites strategiques, MLL, Pylone, etc.","PASSIVE",
AK102="AKTIVCO DEFAUT GE &amp; POWER Cabinet","PASSIVE",
AK102="AKTIVCO Coupure ENEO &amp; Baisse de tension","PASSIVE",
AK102="Coupure ENEO &amp; Baisse de tension","PASSIVE",
AK102="Defaut GE &amp; POWER Cabinet","PASSIVE",
AK102="Sharing","PASSIVE",
AK102="Sites strategiques &amp; DataCenter","PASSIVE",
AK102="Exclu","Exclu",
AK102="SAT","ACTIVE",
AK102="SPARE-ISSUE","SPARE-ISSUE",
AK102="Fiber CAmtel","ACTIVE",
AK102="Fiber AOF","ACTIVE",
AK102="Projet OCM (HUAWEI)","PLANNED WORKS",
AK102="Projet OCM (NOKIA)","PLANNED WORKS",
AK102="ACCESS-ISSUE","ACCESS-ISSUE",
AK102="Projet OCM (ZTE, NOKIA, autres projets)","PLANNED WORKS",
AK102="No root CAuse","No root cause",
AK102="ODU HS","ACTIVE",
AK102="IP &amp; VLAN","ACTIVE",
AK102="Warehouse HUAWEI","SPARE-ISSUE",
AK102="SPARE-HS","SPARE-ISSUE",
AK102="Power Telco","ACTIVE", AK102="no impacts","no impacts"
),"")</f>
        <v>No root cause</v>
      </c>
      <c r="AM102" s="108" t="s">
        <v>5537</v>
      </c>
      <c r="AN102" s="117" t="s">
        <v>277</v>
      </c>
      <c r="AP102" s="23" t="s">
        <v>5537</v>
      </c>
      <c r="AQ102" s="23" t="s">
        <v>5537</v>
      </c>
      <c r="AR102" s="7"/>
      <c r="AS102" s="6"/>
      <c r="AT102" s="7"/>
      <c r="AU102" s="3" t="s">
        <v>5537</v>
      </c>
      <c r="AV102" s="24" t="s">
        <v>5537</v>
      </c>
      <c r="AW102" s="24" t="s">
        <v>5537</v>
      </c>
      <c r="AX102" s="24" t="s">
        <v>5537</v>
      </c>
      <c r="AY102" s="24" t="s">
        <v>5537</v>
      </c>
      <c r="AZ102" s="24" t="s">
        <v>5537</v>
      </c>
      <c r="BA102" s="24" t="s">
        <v>5537</v>
      </c>
      <c r="BB102" s="24" t="s">
        <v>5537</v>
      </c>
      <c r="BC102" s="24" t="s">
        <v>5537</v>
      </c>
      <c r="BD102" s="24" t="s">
        <v>5537</v>
      </c>
      <c r="BE102" s="24" t="s">
        <v>5537</v>
      </c>
      <c r="BF102" s="24" t="s">
        <v>5537</v>
      </c>
      <c r="BG102" s="24" t="s">
        <v>5537</v>
      </c>
      <c r="BH102" s="24" t="s">
        <v>5537</v>
      </c>
      <c r="BI102" s="9" t="s">
        <v>5537</v>
      </c>
      <c r="BJ102" s="14"/>
      <c r="BK102" s="14" t="s">
        <v>5537</v>
      </c>
      <c r="BL102" s="14" t="str">
        <f>_xlfn.XLOOKUP(B102,'[4]cell downs 18042026 17h'!$B:$B,'[4]cell downs 18042026 17h'!$B:$B,"")</f>
        <v/>
      </c>
      <c r="BM102" s="14" t="str">
        <f>_xlfn.XLOOKUP(B102,'[5]Cells Huawei 19042026 15h'!$B:$B,'[5]Cells Huawei 19042026 15h'!$B:$B,"")</f>
        <v/>
      </c>
      <c r="BN102" s="9" t="str">
        <f>_xlfn.XLOOKUP(B102,'[6]cells down 19042026 9H40'!$B:$B,'[6]cells down 19042026 9H40'!$B:$B,"")</f>
        <v>LIT_654</v>
      </c>
      <c r="BO102" s="9" t="s">
        <v>5537</v>
      </c>
      <c r="BP102" s="9" t="s">
        <v>12</v>
      </c>
    </row>
    <row r="103" spans="1:68" s="9" customFormat="1" ht="22.5" customHeight="1" x14ac:dyDescent="0.35">
      <c r="A103" s="1" t="s">
        <v>2046</v>
      </c>
      <c r="B103" s="1" t="s">
        <v>2047</v>
      </c>
      <c r="C103" s="3" t="str">
        <f>_xlfn.XLOOKUP(B103,'[1]daily break down'!$D:$D,'[1]daily break down'!$E:$E,"")</f>
        <v>NORD-OUEST</v>
      </c>
      <c r="D103" s="1" t="s">
        <v>11</v>
      </c>
      <c r="E103" s="1" t="s">
        <v>12</v>
      </c>
      <c r="F103" s="3" t="s">
        <v>51</v>
      </c>
      <c r="G103" s="1" t="s">
        <v>2046</v>
      </c>
      <c r="H103" s="40" t="str">
        <f>_xlfn.XLOOKUP(B103,[2]CALCULATION!$B:$B,[2]CALCULATION!$H:$H,"")</f>
        <v>NOKIA</v>
      </c>
      <c r="I103" s="34">
        <v>7.6193945356098887</v>
      </c>
      <c r="J103" s="34">
        <v>2.487083836282542</v>
      </c>
      <c r="K103" s="34">
        <v>3.0838455567826091</v>
      </c>
      <c r="L103" s="34">
        <v>3.4806334331606963</v>
      </c>
      <c r="M103" s="34">
        <v>4.7175982730377894</v>
      </c>
      <c r="N103" s="34">
        <v>4.8050233552615955</v>
      </c>
      <c r="O103" s="34">
        <v>2.4969109644370954E-4</v>
      </c>
      <c r="P103" s="34">
        <v>2.7204000744305635E-4</v>
      </c>
      <c r="Q103" s="34">
        <v>2.8536125307833079E-4</v>
      </c>
      <c r="R103" s="34">
        <v>0.79751920651254238</v>
      </c>
      <c r="S103" s="109">
        <v>0.90024481611658191</v>
      </c>
      <c r="T103" s="109">
        <f>_xlfn.XLOOKUP(B103,'[3]Nur des jours'!$B:$B,'[3]Nur des jours'!$U:$U,"")</f>
        <v>13.424213758407458</v>
      </c>
      <c r="U103" s="109">
        <v>18.684958431911163</v>
      </c>
      <c r="V103" s="109">
        <v>10.761561411168469</v>
      </c>
      <c r="W103" s="109">
        <v>7.6194308184446111</v>
      </c>
      <c r="X103" s="109">
        <v>2.8448937882794834</v>
      </c>
      <c r="Y103" s="109">
        <v>2.4969109644359369E-4</v>
      </c>
      <c r="Z103" s="109">
        <v>3.6641380314366909</v>
      </c>
      <c r="AA103" s="109">
        <v>0.85353520062834964</v>
      </c>
      <c r="AB103" s="109">
        <v>2.1853023120391708E-4</v>
      </c>
      <c r="AC103" s="109">
        <v>6.7810810162703969</v>
      </c>
      <c r="AD103" s="109">
        <v>2.8871433744402619</v>
      </c>
      <c r="AE103" s="109">
        <v>3.8763294267377786</v>
      </c>
      <c r="AF103" s="109">
        <v>3.8763294267377786</v>
      </c>
      <c r="AG103" s="57" t="str">
        <f>_xlfn.XLOOKUP(B103,[3]CALCULATION!$B:$B,[3]CALCULATION!$M:$M,"")</f>
        <v>Insecurity</v>
      </c>
      <c r="AH103" s="57"/>
      <c r="AI103" s="56" t="str" cm="1">
        <f t="array" ref="AI103">IFERROR(_xlfn.IFS(
AK103="MPR ISSUE","PDH",
AK103="BSS Hardware Issue","BSS",
AK103="Sites strategiques, MLL, Pylone, etc.","ENVTECH",
AK103="AKTIVCO DEFAUT GE &amp; POWER Cabinet","AKTIVCO",
AK103="AKTIVCO Coupure ENEO &amp; Baisse de tension","AKTIVCO GRID ONLY",
AK103="Coupure ENEO &amp; Baisse de tension","IHS GRID ONLY",
AK103="Defaut GE &amp; POWER Cabinet","IHS",
AK103="Sharing","Partners",
AK103="Sites strategiques &amp; DataCenter","SST &amp; DC",
AK103="Exclu","Exclu",
AK103="SAT","SAT",
AK103="SPARE-ISSUE","SPARE-ISSUE",
AK103="Fiber CAmtel","TRANS_FO_CAMTEL",
AK103="Fiber AOF","Fiber AOF",
AK103="Projet OCM (HUAWEI)","TRAVAUX-HUAWEI",
AK103="Projet OCM (NOKIA)","TRAVAUX-NOKIA",
AK103="ACCESS-ISSUE","ACCESS-ISSUE",
AK103="Projet OCM (ZTE, NOKIA, autres projets)","TRAVAUX OCM",
AK103="No root CAuse","No root cause",
AK103="ODU HS","PDH",
AK103="IP &amp; VLAN","PDH",
AK103="Warehouse HUAWEI","SPARE-ISSUE",
AK103="SPARE-HS","SPARE-ISSUE",
AK103="Power Telco","BSS",AK103="no impacts","no impacts"
),"")</f>
        <v>ACCESS-ISSUE</v>
      </c>
      <c r="AJ103" s="56" t="str" cm="1">
        <f t="array" ref="AJ103">IFERROR(_xlfn.IFS(
AK103="MPR ISSUE","TX ISSUE",
AK103="BSS Hardware Issue","RAN ISSUE",
AK103="Sites strategiques, MLL, Pylone, etc.","ENVTECH",
AK103="AKTIVCO DEFAUT GE &amp; POWER Cabinet","POWER ISSUE",
AK103="AKTIVCO Coupure ENEO &amp; Baisse de tension","POWER ISSUE",
AK103="Coupure ENEO &amp; Baisse de tension","POWER ISSUE",
AK103="Defaut GE &amp; POWER Cabinet","POWER ISSUE",
AK103="Sharing","POWER ISSUE",
AK103="Sites strategiques &amp; DataCenter","POWER ISSUE",
AK103="Exclu","Exclu",
AK103="SAT","TX ISSUE",
AK103="SPARE-ISSUE","SPARE-ISSUE",
AK103="Fiber CAmtel","TX ISSUE",
AK103="Fiber AOF","TX ISSUE",
AK103="Projet OCM (HUAWEI)","TRAVAUX-HUAWEI",
AK103="Projet OCM (NOKIA)","TRAVAUX -NOKIA",
AK103="ACCESS-ISSUE","ACCESS-ISSUE",
AK103="Projet OCM (ZTE, NOKIA, autres projets)","TRAVAUX OCM",
AK103="No root CAuse","No root cause",
AK103="ODU HS","TX ISSUE",
AK103="IP &amp; VLAN","TX ISSUE",
AK103="Warehouse HUAWEI","SPARE-ISSUE",
AK103="SPARE-HS","SPARE-ISSUE",
AK103="Power Telco","RAN ISSUE",AK103="no impacts","no impacts"
),"")</f>
        <v>ACCESS-ISSUE</v>
      </c>
      <c r="AK103" s="81" t="s">
        <v>25</v>
      </c>
      <c r="AL103" s="56" t="str" cm="1">
        <f t="array" ref="AL103">IFERROR(_xlfn.IFS(
AK103="MPR ISSUE","ACTIVE",
AK103="BSS Hardware Issue","ACTIVE",
AK103="Sites strategiques, MLL, Pylone, etc.","PASSIVE",
AK103="AKTIVCO DEFAUT GE &amp; POWER Cabinet","PASSIVE",
AK103="AKTIVCO Coupure ENEO &amp; Baisse de tension","PASSIVE",
AK103="Coupure ENEO &amp; Baisse de tension","PASSIVE",
AK103="Defaut GE &amp; POWER Cabinet","PASSIVE",
AK103="Sharing","PASSIVE",
AK103="Sites strategiques &amp; DataCenter","PASSIVE",
AK103="Exclu","Exclu",
AK103="SAT","ACTIVE",
AK103="SPARE-ISSUE","SPARE-ISSUE",
AK103="Fiber CAmtel","ACTIVE",
AK103="Fiber AOF","ACTIVE",
AK103="Projet OCM (HUAWEI)","PLANNED WORKS",
AK103="Projet OCM (NOKIA)","PLANNED WORKS",
AK103="ACCESS-ISSUE","ACCESS-ISSUE",
AK103="Projet OCM (ZTE, NOKIA, autres projets)","PLANNED WORKS",
AK103="No root CAuse","No root cause",
AK103="ODU HS","ACTIVE",
AK103="IP &amp; VLAN","ACTIVE",
AK103="Warehouse HUAWEI","SPARE-ISSUE",
AK103="SPARE-HS","SPARE-ISSUE",
AK103="Power Telco","ACTIVE", AK103="no impacts","no impacts"
),"")</f>
        <v>ACCESS-ISSUE</v>
      </c>
      <c r="AM103" s="108" t="s">
        <v>5817</v>
      </c>
      <c r="AN103" s="117" t="s">
        <v>2047</v>
      </c>
      <c r="AP103" s="23" t="s">
        <v>5537</v>
      </c>
      <c r="AQ103" s="23" t="s">
        <v>5537</v>
      </c>
      <c r="AR103" s="7"/>
      <c r="AS103" s="6"/>
      <c r="AT103" s="7"/>
      <c r="AU103" s="3" t="s">
        <v>5537</v>
      </c>
      <c r="AV103" s="24" t="s">
        <v>5537</v>
      </c>
      <c r="AW103" s="24" t="s">
        <v>5537</v>
      </c>
      <c r="AX103" s="24" t="s">
        <v>5537</v>
      </c>
      <c r="AY103" s="24" t="s">
        <v>5537</v>
      </c>
      <c r="AZ103" s="24" t="s">
        <v>5537</v>
      </c>
      <c r="BA103" s="24" t="s">
        <v>5537</v>
      </c>
      <c r="BB103" s="24" t="s">
        <v>5537</v>
      </c>
      <c r="BC103" s="24" t="s">
        <v>5537</v>
      </c>
      <c r="BD103" s="24" t="s">
        <v>5537</v>
      </c>
      <c r="BE103" s="24" t="s">
        <v>5537</v>
      </c>
      <c r="BF103" s="24" t="s">
        <v>5537</v>
      </c>
      <c r="BG103" s="24" t="s">
        <v>5537</v>
      </c>
      <c r="BH103" s="24" t="s">
        <v>5537</v>
      </c>
      <c r="BI103" s="9" t="s">
        <v>5817</v>
      </c>
      <c r="BJ103" s="14"/>
      <c r="BK103" s="14" t="s">
        <v>5537</v>
      </c>
      <c r="BL103" s="14" t="str">
        <f>_xlfn.XLOOKUP(B103,'[4]cell downs 18042026 17h'!$B:$B,'[4]cell downs 18042026 17h'!$B:$B,"")</f>
        <v/>
      </c>
      <c r="BM103" s="14" t="str">
        <f>_xlfn.XLOOKUP(B103,'[5]Cells Huawei 19042026 15h'!$B:$B,'[5]Cells Huawei 19042026 15h'!$B:$B,"")</f>
        <v/>
      </c>
      <c r="BN103" s="9" t="str">
        <f>_xlfn.XLOOKUP(B103,'[6]cells down 19042026 9H40'!$B:$B,'[6]cells down 19042026 9H40'!$B:$B,"")</f>
        <v/>
      </c>
      <c r="BO103" s="9" t="s">
        <v>2047</v>
      </c>
      <c r="BP103" s="9" t="s">
        <v>302</v>
      </c>
    </row>
    <row r="104" spans="1:68" s="9" customFormat="1" ht="30.5" customHeight="1" x14ac:dyDescent="0.35">
      <c r="A104" s="1" t="s">
        <v>2070</v>
      </c>
      <c r="B104" s="8" t="s">
        <v>2071</v>
      </c>
      <c r="C104" s="3" t="str">
        <f>_xlfn.XLOOKUP(B104,'[1]daily break down'!$D:$D,'[1]daily break down'!$E:$E,"")</f>
        <v>ADAMAOUA</v>
      </c>
      <c r="D104" s="1" t="s">
        <v>11</v>
      </c>
      <c r="E104" s="1" t="s">
        <v>96</v>
      </c>
      <c r="F104" s="3" t="s">
        <v>90</v>
      </c>
      <c r="G104" s="1" t="s">
        <v>2072</v>
      </c>
      <c r="H104" s="40" t="str">
        <f>_xlfn.XLOOKUP(B104,[2]CALCULATION!$B:$B,[2]CALCULATION!$H:$H,"")</f>
        <v>NOKIA</v>
      </c>
      <c r="I104" s="34">
        <v>1.783507831741196E-4</v>
      </c>
      <c r="J104" s="34">
        <v>1.426806265391799E-4</v>
      </c>
      <c r="K104" s="34">
        <v>2.140209398088277E-4</v>
      </c>
      <c r="L104" s="34">
        <v>2.6324575596476482E-2</v>
      </c>
      <c r="M104" s="34">
        <v>1.9618586149141573E-4</v>
      </c>
      <c r="N104" s="34">
        <v>1.7835078317400378E-4</v>
      </c>
      <c r="O104" s="34">
        <v>5.3973213825628248</v>
      </c>
      <c r="P104" s="34">
        <v>8.6235192771905336</v>
      </c>
      <c r="Q104" s="34">
        <v>7.2104792703920113</v>
      </c>
      <c r="R104" s="34">
        <v>8.3185680316415738</v>
      </c>
      <c r="S104" s="109">
        <v>1.9618586149129996E-4</v>
      </c>
      <c r="T104" s="109">
        <f>_xlfn.XLOOKUP(B104,'[3]Nur des jours'!$B:$B,'[3]Nur des jours'!$U:$U,"")</f>
        <v>0.24710430399308453</v>
      </c>
      <c r="U104" s="109">
        <v>1.783507831741196E-4</v>
      </c>
      <c r="V104" s="109">
        <v>1.7835078317400378E-4</v>
      </c>
      <c r="W104" s="109">
        <v>9.5479814599143994E-2</v>
      </c>
      <c r="X104" s="109">
        <v>1.4268062653906408E-4</v>
      </c>
      <c r="Y104" s="109">
        <v>1.0286455388573188</v>
      </c>
      <c r="Z104" s="109">
        <v>1.7835078317400378E-4</v>
      </c>
      <c r="AA104" s="109">
        <v>1.7835078317388799E-4</v>
      </c>
      <c r="AB104" s="109">
        <v>1.9618586149147365E-4</v>
      </c>
      <c r="AC104" s="109">
        <v>4.069847607400213</v>
      </c>
      <c r="AD104" s="109">
        <v>1.8197829953674864</v>
      </c>
      <c r="AE104" s="109">
        <v>4.8957462014713533</v>
      </c>
      <c r="AF104" s="109">
        <v>4.8957462014713533</v>
      </c>
      <c r="AG104" s="57" t="str">
        <f>_xlfn.XLOOKUP(B104,[3]CALCULATION!$B:$B,[3]CALCULATION!$M:$M,"")</f>
        <v>Operationnel</v>
      </c>
      <c r="AH104" s="57"/>
      <c r="AI104" s="56" t="str" cm="1">
        <f t="array" ref="AI104">IFERROR(_xlfn.IFS(
AK104="MPR ISSUE","PDH",
AK104="BSS Hardware Issue","BSS",
AK104="Sites strategiques, MLL, Pylone, etc.","ENVTECH",
AK104="AKTIVCO DEFAUT GE &amp; POWER Cabinet","AKTIVCO",
AK104="AKTIVCO Coupure ENEO &amp; Baisse de tension","AKTIVCO GRID ONLY",
AK104="Coupure ENEO &amp; Baisse de tension","IHS GRID ONLY",
AK104="Defaut GE &amp; POWER Cabinet","IHS",
AK104="Sharing","Partners",
AK104="Sites strategiques &amp; DataCenter","SST &amp; DC",
AK104="Exclu","Exclu",
AK104="SAT","SAT",
AK104="SPARE-ISSUE","SPARE-ISSUE",
AK104="Fiber CAmtel","TRANS_FO_CAMTEL",
AK104="Fiber AOF","Fiber AOF",
AK104="Projet OCM (HUAWEI)","TRAVAUX-HUAWEI",
AK104="Projet OCM (NOKIA)","TRAVAUX-NOKIA",
AK104="ACCESS-ISSUE","ACCESS-ISSUE",
AK104="Projet OCM (ZTE, NOKIA, autres projets)","TRAVAUX OCM",
AK104="No root CAuse","No root cause",
AK104="ODU HS","PDH",
AK104="IP &amp; VLAN","PDH",
AK104="Warehouse HUAWEI","SPARE-ISSUE",
AK104="SPARE-HS","SPARE-ISSUE",
AK104="Power Telco","BSS",AK104="no impacts","no impacts"
),"")</f>
        <v>PDH</v>
      </c>
      <c r="AJ104" s="56" t="str" cm="1">
        <f t="array" ref="AJ104">IFERROR(_xlfn.IFS(
AK104="MPR ISSUE","TX ISSUE",
AK104="BSS Hardware Issue","RAN ISSUE",
AK104="Sites strategiques, MLL, Pylone, etc.","ENVTECH",
AK104="AKTIVCO DEFAUT GE &amp; POWER Cabinet","POWER ISSUE",
AK104="AKTIVCO Coupure ENEO &amp; Baisse de tension","POWER ISSUE",
AK104="Coupure ENEO &amp; Baisse de tension","POWER ISSUE",
AK104="Defaut GE &amp; POWER Cabinet","POWER ISSUE",
AK104="Sharing","POWER ISSUE",
AK104="Sites strategiques &amp; DataCenter","POWER ISSUE",
AK104="Exclu","Exclu",
AK104="SAT","TX ISSUE",
AK104="SPARE-ISSUE","SPARE-ISSUE",
AK104="Fiber CAmtel","TX ISSUE",
AK104="Fiber AOF","TX ISSUE",
AK104="Projet OCM (HUAWEI)","TRAVAUX-HUAWEI",
AK104="Projet OCM (NOKIA)","TRAVAUX -NOKIA",
AK104="ACCESS-ISSUE","ACCESS-ISSUE",
AK104="Projet OCM (ZTE, NOKIA, autres projets)","TRAVAUX OCM",
AK104="No root CAuse","No root cause",
AK104="ODU HS","TX ISSUE",
AK104="IP &amp; VLAN","TX ISSUE",
AK104="Warehouse HUAWEI","SPARE-ISSUE",
AK104="SPARE-HS","SPARE-ISSUE",
AK104="Power Telco","RAN ISSUE",AK104="no impacts","no impacts"
),"")</f>
        <v>TX ISSUE</v>
      </c>
      <c r="AK104" s="81" t="s">
        <v>5618</v>
      </c>
      <c r="AL104" s="56" t="str" cm="1">
        <f t="array" ref="AL104">IFERROR(_xlfn.IFS(
AK104="MPR ISSUE","ACTIVE",
AK104="BSS Hardware Issue","ACTIVE",
AK104="Sites strategiques, MLL, Pylone, etc.","PASSIVE",
AK104="AKTIVCO DEFAUT GE &amp; POWER Cabinet","PASSIVE",
AK104="AKTIVCO Coupure ENEO &amp; Baisse de tension","PASSIVE",
AK104="Coupure ENEO &amp; Baisse de tension","PASSIVE",
AK104="Defaut GE &amp; POWER Cabinet","PASSIVE",
AK104="Sharing","PASSIVE",
AK104="Sites strategiques &amp; DataCenter","PASSIVE",
AK104="Exclu","Exclu",
AK104="SAT","ACTIVE",
AK104="SPARE-ISSUE","SPARE-ISSUE",
AK104="Fiber CAmtel","ACTIVE",
AK104="Fiber AOF","ACTIVE",
AK104="Projet OCM (HUAWEI)","PLANNED WORKS",
AK104="Projet OCM (NOKIA)","PLANNED WORKS",
AK104="ACCESS-ISSUE","ACCESS-ISSUE",
AK104="Projet OCM (ZTE, NOKIA, autres projets)","PLANNED WORKS",
AK104="No root CAuse","No root cause",
AK104="ODU HS","ACTIVE",
AK104="IP &amp; VLAN","ACTIVE",
AK104="Warehouse HUAWEI","SPARE-ISSUE",
AK104="SPARE-HS","SPARE-ISSUE",
AK104="Power Telco","ACTIVE", AK104="no impacts","no impacts"
),"")</f>
        <v>ACTIVE</v>
      </c>
      <c r="AM104" s="108" t="s">
        <v>5818</v>
      </c>
      <c r="AN104" s="227" t="s">
        <v>2932</v>
      </c>
      <c r="AO104" s="9" t="s">
        <v>6062</v>
      </c>
      <c r="AP104" s="23" t="s">
        <v>5711</v>
      </c>
      <c r="AQ104" s="23" t="s">
        <v>5537</v>
      </c>
      <c r="AR104" s="7"/>
      <c r="AS104" s="6"/>
      <c r="AT104" s="7"/>
      <c r="AU104" s="3" t="s">
        <v>5537</v>
      </c>
      <c r="AV104" s="24" t="s">
        <v>5537</v>
      </c>
      <c r="AW104" s="24" t="s">
        <v>5537</v>
      </c>
      <c r="AX104" s="24" t="s">
        <v>5537</v>
      </c>
      <c r="AY104" s="24" t="s">
        <v>5537</v>
      </c>
      <c r="AZ104" s="24" t="s">
        <v>5537</v>
      </c>
      <c r="BA104" s="24" t="s">
        <v>5537</v>
      </c>
      <c r="BB104" s="24" t="s">
        <v>5537</v>
      </c>
      <c r="BC104" s="24" t="s">
        <v>5537</v>
      </c>
      <c r="BD104" s="24" t="s">
        <v>5537</v>
      </c>
      <c r="BE104" s="24" t="s">
        <v>5537</v>
      </c>
      <c r="BF104" s="24" t="s">
        <v>5537</v>
      </c>
      <c r="BG104" s="24" t="s">
        <v>6379</v>
      </c>
      <c r="BH104" s="24" t="s">
        <v>5537</v>
      </c>
      <c r="BI104" s="9" t="s">
        <v>6382</v>
      </c>
      <c r="BJ104" s="14"/>
      <c r="BK104" s="14" t="s">
        <v>5537</v>
      </c>
      <c r="BL104" s="14" t="str">
        <f>_xlfn.XLOOKUP(B104,'[4]cell downs 18042026 17h'!$B:$B,'[4]cell downs 18042026 17h'!$B:$B,"")</f>
        <v/>
      </c>
      <c r="BM104" s="14" t="str">
        <f>_xlfn.XLOOKUP(B104,'[5]Cells Huawei 19042026 15h'!$B:$B,'[5]Cells Huawei 19042026 15h'!$B:$B,"")</f>
        <v/>
      </c>
      <c r="BN104" s="9" t="str">
        <f>_xlfn.XLOOKUP(B104,'[6]cells down 19042026 9H40'!$B:$B,'[6]cells down 19042026 9H40'!$B:$B,"")</f>
        <v/>
      </c>
      <c r="BO104" s="9" t="s">
        <v>2071</v>
      </c>
      <c r="BP104" s="9" t="s">
        <v>302</v>
      </c>
    </row>
    <row r="105" spans="1:68" s="9" customFormat="1" x14ac:dyDescent="0.35">
      <c r="A105" s="22" t="s">
        <v>2707</v>
      </c>
      <c r="B105" s="8" t="s">
        <v>2708</v>
      </c>
      <c r="C105" s="3" t="str">
        <f>_xlfn.XLOOKUP(B105,'[1]daily break down'!$D:$D,'[1]daily break down'!$E:$E,"")</f>
        <v>Yaounde</v>
      </c>
      <c r="D105" s="1" t="s">
        <v>11</v>
      </c>
      <c r="E105" s="1" t="s">
        <v>145</v>
      </c>
      <c r="F105" s="3" t="s">
        <v>37</v>
      </c>
      <c r="G105" s="1" t="s">
        <v>38</v>
      </c>
      <c r="H105" s="41" t="str">
        <f>_xlfn.XLOOKUP(B105,[2]CALCULATION!$B:$B,[2]CALCULATION!$H:$H,"")</f>
        <v>ZTE</v>
      </c>
      <c r="I105" s="34">
        <v>7.4555621188643766</v>
      </c>
      <c r="J105" s="34">
        <v>8.8780166251466035</v>
      </c>
      <c r="K105" s="34">
        <v>9.2457045997380387</v>
      </c>
      <c r="L105" s="34">
        <v>9.2457045997380387</v>
      </c>
      <c r="M105" s="34">
        <v>7.0594093592783791</v>
      </c>
      <c r="N105" s="34">
        <v>5.358745466323092</v>
      </c>
      <c r="O105" s="34">
        <v>9.2457045997380387</v>
      </c>
      <c r="P105" s="34">
        <v>24.310816903659187</v>
      </c>
      <c r="Q105" s="34">
        <v>7.3723079732787715</v>
      </c>
      <c r="R105" s="34">
        <v>9.2457045997380387</v>
      </c>
      <c r="S105" s="109">
        <v>9.2457045997380387</v>
      </c>
      <c r="T105" s="109">
        <f>_xlfn.XLOOKUP(B105,'[3]Nur des jours'!$B:$B,'[3]Nur des jours'!$U:$U,"")</f>
        <v>9.2457045997380387</v>
      </c>
      <c r="U105" s="109">
        <v>9.2457045997380387</v>
      </c>
      <c r="V105" s="109">
        <v>9.2457045997380387</v>
      </c>
      <c r="W105" s="109">
        <v>9.2457045997380387</v>
      </c>
      <c r="X105" s="109">
        <v>9.2457045997380387</v>
      </c>
      <c r="Y105" s="109">
        <v>5.8382058767296465</v>
      </c>
      <c r="Z105" s="109">
        <v>5.9491400638638492</v>
      </c>
      <c r="AA105" s="109">
        <v>9.2457045997380387</v>
      </c>
      <c r="AB105" s="109">
        <v>9.383337899113382</v>
      </c>
      <c r="AC105" s="109">
        <v>1.1701467573108881</v>
      </c>
      <c r="AD105" s="109">
        <v>0.51458037951657776</v>
      </c>
      <c r="AE105" s="109">
        <v>6.693290871578875</v>
      </c>
      <c r="AF105" s="109">
        <v>6.693290871578875</v>
      </c>
      <c r="AG105" s="57" t="str">
        <f>_xlfn.XLOOKUP(B105,[3]CALCULATION!$B:$B,[3]CALCULATION!$M:$M,"")</f>
        <v>Operationnel</v>
      </c>
      <c r="AH105" s="57"/>
      <c r="AI105" s="56" t="str" cm="1">
        <f t="array" ref="AI105">IFERROR(_xlfn.IFS(
AK105="MPR ISSUE","PDH",
AK105="BSS Hardware Issue","BSS",
AK105="Sites strategiques, MLL, Pylone, etc.","ENVTECH",
AK105="AKTIVCO DEFAUT GE &amp; POWER Cabinet","AKTIVCO",
AK105="AKTIVCO Coupure ENEO &amp; Baisse de tension","AKTIVCO GRID ONLY",
AK105="Coupure ENEO &amp; Baisse de tension","IHS GRID ONLY",
AK105="Defaut GE &amp; POWER Cabinet","IHS",
AK105="Sharing","Partners",
AK105="Sites strategiques &amp; DataCenter","SST &amp; DC",
AK105="Exclu","Exclu",
AK105="SAT","SAT",
AK105="SPARE-ISSUE","SPARE-ISSUE",
AK105="Fiber CAmtel","TRANS_FO_CAMTEL",
AK105="Fiber AOF","Fiber AOF",
AK105="Projet OCM (HUAWEI)","TRAVAUX-HUAWEI",
AK105="Projet OCM (NOKIA)","TRAVAUX-NOKIA",
AK105="ACCESS-ISSUE","ACCESS-ISSUE",
AK105="Projet OCM (ZTE, NOKIA, autres projets)","TRAVAUX OCM",
AK105="No root CAuse","No root cause",
AK105="ODU HS","PDH",
AK105="IP &amp; VLAN","PDH",
AK105="Warehouse HUAWEI","SPARE-ISSUE",
AK105="SPARE-HS","SPARE-ISSUE",
AK105="Power Telco","BSS",AK105="no impacts","no impacts"
),"")</f>
        <v>BSS</v>
      </c>
      <c r="AJ105" s="56" t="str" cm="1">
        <f t="array" ref="AJ105">IFERROR(_xlfn.IFS(
AK105="MPR ISSUE","TX ISSUE",
AK105="BSS Hardware Issue","RAN ISSUE",
AK105="Sites strategiques, MLL, Pylone, etc.","ENVTECH",
AK105="AKTIVCO DEFAUT GE &amp; POWER Cabinet","POWER ISSUE",
AK105="AKTIVCO Coupure ENEO &amp; Baisse de tension","POWER ISSUE",
AK105="Coupure ENEO &amp; Baisse de tension","POWER ISSUE",
AK105="Defaut GE &amp; POWER Cabinet","POWER ISSUE",
AK105="Sharing","POWER ISSUE",
AK105="Sites strategiques &amp; DataCenter","POWER ISSUE",
AK105="Exclu","Exclu",
AK105="SAT","TX ISSUE",
AK105="SPARE-ISSUE","SPARE-ISSUE",
AK105="Fiber CAmtel","TX ISSUE",
AK105="Fiber AOF","TX ISSUE",
AK105="Projet OCM (HUAWEI)","TRAVAUX-HUAWEI",
AK105="Projet OCM (NOKIA)","TRAVAUX -NOKIA",
AK105="ACCESS-ISSUE","ACCESS-ISSUE",
AK105="Projet OCM (ZTE, NOKIA, autres projets)","TRAVAUX OCM",
AK105="No root CAuse","No root cause",
AK105="ODU HS","TX ISSUE",
AK105="IP &amp; VLAN","TX ISSUE",
AK105="Warehouse HUAWEI","SPARE-ISSUE",
AK105="SPARE-HS","SPARE-ISSUE",
AK105="Power Telco","RAN ISSUE",AK105="no impacts","no impacts"
),"")</f>
        <v>RAN ISSUE</v>
      </c>
      <c r="AK105" s="81" t="s">
        <v>5320</v>
      </c>
      <c r="AL105" s="56" t="str" cm="1">
        <f t="array" ref="AL105">IFERROR(_xlfn.IFS(
AK105="MPR ISSUE","ACTIVE",
AK105="BSS Hardware Issue","ACTIVE",
AK105="Sites strategiques, MLL, Pylone, etc.","PASSIVE",
AK105="AKTIVCO DEFAUT GE &amp; POWER Cabinet","PASSIVE",
AK105="AKTIVCO Coupure ENEO &amp; Baisse de tension","PASSIVE",
AK105="Coupure ENEO &amp; Baisse de tension","PASSIVE",
AK105="Defaut GE &amp; POWER Cabinet","PASSIVE",
AK105="Sharing","PASSIVE",
AK105="Sites strategiques &amp; DataCenter","PASSIVE",
AK105="Exclu","Exclu",
AK105="SAT","ACTIVE",
AK105="SPARE-ISSUE","SPARE-ISSUE",
AK105="Fiber CAmtel","ACTIVE",
AK105="Fiber AOF","ACTIVE",
AK105="Projet OCM (HUAWEI)","PLANNED WORKS",
AK105="Projet OCM (NOKIA)","PLANNED WORKS",
AK105="ACCESS-ISSUE","ACCESS-ISSUE",
AK105="Projet OCM (ZTE, NOKIA, autres projets)","PLANNED WORKS",
AK105="No root CAuse","No root cause",
AK105="ODU HS","ACTIVE",
AK105="IP &amp; VLAN","ACTIVE",
AK105="Warehouse HUAWEI","SPARE-ISSUE",
AK105="SPARE-HS","SPARE-ISSUE",
AK105="Power Telco","ACTIVE", AK105="no impacts","no impacts"
),"")</f>
        <v>ACTIVE</v>
      </c>
      <c r="AM105" s="108" t="s">
        <v>6074</v>
      </c>
      <c r="AN105" s="117" t="s">
        <v>2708</v>
      </c>
      <c r="AP105" s="23" t="s">
        <v>5537</v>
      </c>
      <c r="AQ105" s="23" t="s">
        <v>5537</v>
      </c>
      <c r="AR105" s="7"/>
      <c r="AS105" s="6"/>
      <c r="AT105" s="7"/>
      <c r="AU105" s="3" t="s">
        <v>5537</v>
      </c>
      <c r="AV105" s="24" t="s">
        <v>5537</v>
      </c>
      <c r="AW105" s="24" t="s">
        <v>5537</v>
      </c>
      <c r="AX105" s="24" t="s">
        <v>5537</v>
      </c>
      <c r="AY105" s="24" t="s">
        <v>5537</v>
      </c>
      <c r="AZ105" s="24" t="s">
        <v>5537</v>
      </c>
      <c r="BA105" s="24" t="s">
        <v>5537</v>
      </c>
      <c r="BB105" s="24" t="s">
        <v>5537</v>
      </c>
      <c r="BC105" s="24" t="s">
        <v>5537</v>
      </c>
      <c r="BD105" s="24" t="s">
        <v>5537</v>
      </c>
      <c r="BE105" s="24" t="s">
        <v>5537</v>
      </c>
      <c r="BF105" s="24" t="s">
        <v>5537</v>
      </c>
      <c r="BG105" s="24" t="s">
        <v>5537</v>
      </c>
      <c r="BH105" s="24" t="s">
        <v>5537</v>
      </c>
      <c r="BI105" s="9" t="s">
        <v>5537</v>
      </c>
      <c r="BJ105" s="14"/>
      <c r="BK105" s="14" t="s">
        <v>2708</v>
      </c>
      <c r="BL105" s="14" t="str">
        <f>_xlfn.XLOOKUP(B105,'[4]cell downs 18042026 17h'!$B:$B,'[4]cell downs 18042026 17h'!$B:$B,"")</f>
        <v/>
      </c>
      <c r="BM105" s="14" t="str">
        <f>_xlfn.XLOOKUP(B105,'[5]Cells Huawei 19042026 15h'!$B:$B,'[5]Cells Huawei 19042026 15h'!$B:$B,"")</f>
        <v/>
      </c>
      <c r="BN105" s="9" t="str">
        <f>_xlfn.XLOOKUP(B105,'[6]cells down 19042026 9H40'!$B:$B,'[6]cells down 19042026 9H40'!$B:$B,"")</f>
        <v>CTR_075</v>
      </c>
      <c r="BO105" s="9" t="s">
        <v>2708</v>
      </c>
      <c r="BP105" s="9" t="s">
        <v>5537</v>
      </c>
    </row>
    <row r="106" spans="1:68" s="9" customFormat="1" ht="30" customHeight="1" x14ac:dyDescent="0.35">
      <c r="A106" s="1" t="s">
        <v>1555</v>
      </c>
      <c r="B106" s="8" t="s">
        <v>1556</v>
      </c>
      <c r="C106" s="3" t="str">
        <f>_xlfn.XLOOKUP(B106,'[1]daily break down'!$D:$D,'[1]daily break down'!$E:$E,"")</f>
        <v>EXTREME-NORD</v>
      </c>
      <c r="D106" s="1" t="s">
        <v>11</v>
      </c>
      <c r="E106" s="1" t="s">
        <v>12</v>
      </c>
      <c r="F106" s="3" t="s">
        <v>55</v>
      </c>
      <c r="G106" s="1" t="s">
        <v>719</v>
      </c>
      <c r="H106" s="40" t="str">
        <f>_xlfn.XLOOKUP(B106,[2]CALCULATION!$B:$B,[2]CALCULATION!$H:$H,"")</f>
        <v>NOKIA</v>
      </c>
      <c r="I106" s="34">
        <v>3.5670156634708122E-5</v>
      </c>
      <c r="J106" s="34">
        <v>1.42680626539122E-4</v>
      </c>
      <c r="K106" s="34">
        <v>3.5670156634766019E-5</v>
      </c>
      <c r="L106" s="34">
        <v>8.9175391586828202E-5</v>
      </c>
      <c r="M106" s="34">
        <v>1.0701046990435595E-4</v>
      </c>
      <c r="N106" s="34">
        <v>5.3505234952120087E-5</v>
      </c>
      <c r="O106" s="34">
        <v>3.5670156634823915E-5</v>
      </c>
      <c r="P106" s="34">
        <v>0.18431636970232132</v>
      </c>
      <c r="Q106" s="34">
        <v>1.7835078317354061E-5</v>
      </c>
      <c r="R106" s="34">
        <v>1.2147816782389158</v>
      </c>
      <c r="S106" s="109">
        <v>0.99414390621670179</v>
      </c>
      <c r="T106" s="109">
        <f>_xlfn.XLOOKUP(B106,'[3]Nur des jours'!$B:$B,'[3]Nur des jours'!$U:$U,"")</f>
        <v>2.3339815906786532</v>
      </c>
      <c r="U106" s="109">
        <v>0.27180549202709925</v>
      </c>
      <c r="V106" s="109">
        <v>1.086906199530068</v>
      </c>
      <c r="W106" s="109">
        <v>2.3339815906786532</v>
      </c>
      <c r="X106" s="109">
        <v>1.3018002014650445</v>
      </c>
      <c r="Y106" s="109">
        <v>0.58441984630442934</v>
      </c>
      <c r="Z106" s="109">
        <v>8.9175391586886099E-5</v>
      </c>
      <c r="AA106" s="109">
        <v>1.0701046990435595E-4</v>
      </c>
      <c r="AB106" s="109">
        <v>9.0958899418763111E-4</v>
      </c>
      <c r="AC106" s="109">
        <v>4.1785067683416663</v>
      </c>
      <c r="AD106" s="109">
        <v>17.216235961932739</v>
      </c>
      <c r="AE106" s="109">
        <v>6.4775924871998694</v>
      </c>
      <c r="AF106" s="109">
        <v>6.4775924871998694</v>
      </c>
      <c r="AG106" s="57" t="str">
        <f>_xlfn.XLOOKUP(B106,[3]CALCULATION!$B:$B,[3]CALCULATION!$M:$M,"")</f>
        <v>Insecurity</v>
      </c>
      <c r="AH106" s="57"/>
      <c r="AI106" s="56" t="str" cm="1">
        <f t="array" ref="AI106">IFERROR(_xlfn.IFS(
AK106="MPR ISSUE","PDH",
AK106="BSS Hardware Issue","BSS",
AK106="Sites strategiques, MLL, Pylone, etc.","ENVTECH",
AK106="AKTIVCO DEFAUT GE &amp; POWER Cabinet","AKTIVCO",
AK106="AKTIVCO Coupure ENEO &amp; Baisse de tension","AKTIVCO GRID ONLY",
AK106="Coupure ENEO &amp; Baisse de tension","IHS GRID ONLY",
AK106="Defaut GE &amp; POWER Cabinet","IHS",
AK106="Sharing","Partners",
AK106="Sites strategiques &amp; DataCenter","SST &amp; DC",
AK106="Exclu","Exclu",
AK106="SAT","SAT",
AK106="SPARE-ISSUE","SPARE-ISSUE",
AK106="Fiber CAmtel","TRANS_FO_CAMTEL",
AK106="Fiber AOF","Fiber AOF",
AK106="Projet OCM (HUAWEI)","TRAVAUX-HUAWEI",
AK106="Projet OCM (NOKIA)","TRAVAUX-NOKIA",
AK106="ACCESS-ISSUE","ACCESS-ISSUE",
AK106="Projet OCM (ZTE, NOKIA, autres projets)","TRAVAUX OCM",
AK106="No root CAuse","No root cause",
AK106="ODU HS","PDH",
AK106="IP &amp; VLAN","PDH",
AK106="Warehouse HUAWEI","SPARE-ISSUE",
AK106="SPARE-HS","SPARE-ISSUE",
AK106="Power Telco","BSS",AK106="no impacts","no impacts"
),"")</f>
        <v>IHS</v>
      </c>
      <c r="AJ106" s="56" t="str" cm="1">
        <f t="array" ref="AJ106">IFERROR(_xlfn.IFS(
AK106="MPR ISSUE","TX ISSUE",
AK106="BSS Hardware Issue","RAN ISSUE",
AK106="Sites strategiques, MLL, Pylone, etc.","ENVTECH",
AK106="AKTIVCO DEFAUT GE &amp; POWER Cabinet","POWER ISSUE",
AK106="AKTIVCO Coupure ENEO &amp; Baisse de tension","POWER ISSUE",
AK106="Coupure ENEO &amp; Baisse de tension","POWER ISSUE",
AK106="Defaut GE &amp; POWER Cabinet","POWER ISSUE",
AK106="Sharing","POWER ISSUE",
AK106="Sites strategiques &amp; DataCenter","POWER ISSUE",
AK106="Exclu","Exclu",
AK106="SAT","TX ISSUE",
AK106="SPARE-ISSUE","SPARE-ISSUE",
AK106="Fiber CAmtel","TX ISSUE",
AK106="Fiber AOF","TX ISSUE",
AK106="Projet OCM (HUAWEI)","TRAVAUX-HUAWEI",
AK106="Projet OCM (NOKIA)","TRAVAUX -NOKIA",
AK106="ACCESS-ISSUE","ACCESS-ISSUE",
AK106="Projet OCM (ZTE, NOKIA, autres projets)","TRAVAUX OCM",
AK106="No root CAuse","No root cause",
AK106="ODU HS","TX ISSUE",
AK106="IP &amp; VLAN","TX ISSUE",
AK106="Warehouse HUAWEI","SPARE-ISSUE",
AK106="SPARE-HS","SPARE-ISSUE",
AK106="Power Telco","RAN ISSUE",AK106="no impacts","no impacts"
),"")</f>
        <v>POWER ISSUE</v>
      </c>
      <c r="AK106" s="81" t="s">
        <v>5330</v>
      </c>
      <c r="AL106" s="56" t="str" cm="1">
        <f t="array" ref="AL106">IFERROR(_xlfn.IFS(
AK106="MPR ISSUE","ACTIVE",
AK106="BSS Hardware Issue","ACTIVE",
AK106="Sites strategiques, MLL, Pylone, etc.","PASSIVE",
AK106="AKTIVCO DEFAUT GE &amp; POWER Cabinet","PASSIVE",
AK106="AKTIVCO Coupure ENEO &amp; Baisse de tension","PASSIVE",
AK106="Coupure ENEO &amp; Baisse de tension","PASSIVE",
AK106="Defaut GE &amp; POWER Cabinet","PASSIVE",
AK106="Sharing","PASSIVE",
AK106="Sites strategiques &amp; DataCenter","PASSIVE",
AK106="Exclu","Exclu",
AK106="SAT","ACTIVE",
AK106="SPARE-ISSUE","SPARE-ISSUE",
AK106="Fiber CAmtel","ACTIVE",
AK106="Fiber AOF","ACTIVE",
AK106="Projet OCM (HUAWEI)","PLANNED WORKS",
AK106="Projet OCM (NOKIA)","PLANNED WORKS",
AK106="ACCESS-ISSUE","ACCESS-ISSUE",
AK106="Projet OCM (ZTE, NOKIA, autres projets)","PLANNED WORKS",
AK106="No root CAuse","No root cause",
AK106="ODU HS","ACTIVE",
AK106="IP &amp; VLAN","ACTIVE",
AK106="Warehouse HUAWEI","SPARE-ISSUE",
AK106="SPARE-HS","SPARE-ISSUE",
AK106="Power Telco","ACTIVE", AK106="no impacts","no impacts"
),"")</f>
        <v>PASSIVE</v>
      </c>
      <c r="AM106" s="108" t="s">
        <v>5819</v>
      </c>
      <c r="AN106" s="117" t="s">
        <v>1556</v>
      </c>
      <c r="AP106" s="23" t="s">
        <v>5537</v>
      </c>
      <c r="AQ106" s="23" t="s">
        <v>5537</v>
      </c>
      <c r="AR106" s="7"/>
      <c r="AS106" s="6"/>
      <c r="AT106" s="7"/>
      <c r="AU106" s="3" t="s">
        <v>5537</v>
      </c>
      <c r="AV106" s="24" t="s">
        <v>5537</v>
      </c>
      <c r="AW106" s="24" t="s">
        <v>5537</v>
      </c>
      <c r="AX106" s="24" t="s">
        <v>5537</v>
      </c>
      <c r="AY106" s="24" t="s">
        <v>5537</v>
      </c>
      <c r="AZ106" s="24" t="s">
        <v>5537</v>
      </c>
      <c r="BA106" s="24" t="s">
        <v>5537</v>
      </c>
      <c r="BB106" s="24" t="s">
        <v>5537</v>
      </c>
      <c r="BC106" s="24" t="s">
        <v>5537</v>
      </c>
      <c r="BD106" s="24" t="s">
        <v>5537</v>
      </c>
      <c r="BE106" s="24" t="s">
        <v>5537</v>
      </c>
      <c r="BF106" s="24" t="s">
        <v>5537</v>
      </c>
      <c r="BG106" s="24" t="s">
        <v>5537</v>
      </c>
      <c r="BH106" s="24" t="s">
        <v>5537</v>
      </c>
      <c r="BI106" s="9" t="s">
        <v>5819</v>
      </c>
      <c r="BJ106" s="14"/>
      <c r="BK106" s="14" t="s">
        <v>5537</v>
      </c>
      <c r="BL106" s="14" t="str">
        <f>_xlfn.XLOOKUP(B106,'[4]cell downs 18042026 17h'!$B:$B,'[4]cell downs 18042026 17h'!$B:$B,"")</f>
        <v/>
      </c>
      <c r="BM106" s="14" t="str">
        <f>_xlfn.XLOOKUP(B106,'[5]Cells Huawei 19042026 15h'!$B:$B,'[5]Cells Huawei 19042026 15h'!$B:$B,"")</f>
        <v/>
      </c>
      <c r="BN106" s="9" t="str">
        <f>_xlfn.XLOOKUP(B106,'[6]cells down 19042026 9H40'!$B:$B,'[6]cells down 19042026 9H40'!$B:$B,"")</f>
        <v/>
      </c>
      <c r="BO106" s="9" t="s">
        <v>1556</v>
      </c>
      <c r="BP106" s="9" t="s">
        <v>12</v>
      </c>
    </row>
    <row r="107" spans="1:68" s="9" customFormat="1" x14ac:dyDescent="0.35">
      <c r="A107" s="1" t="s">
        <v>1705</v>
      </c>
      <c r="B107" s="1" t="s">
        <v>1706</v>
      </c>
      <c r="C107" s="3" t="str">
        <f>_xlfn.XLOOKUP(B107,'[1]daily break down'!$D:$D,'[1]daily break down'!$E:$E,"")</f>
        <v>Douala</v>
      </c>
      <c r="D107" s="1" t="s">
        <v>11</v>
      </c>
      <c r="E107" s="1" t="s">
        <v>12</v>
      </c>
      <c r="F107" s="3" t="s">
        <v>31</v>
      </c>
      <c r="G107" s="1" t="s">
        <v>32</v>
      </c>
      <c r="H107" s="41" t="str">
        <f>_xlfn.XLOOKUP(B107,[2]CALCULATION!$B:$B,[2]CALCULATION!$H:$H,"")</f>
        <v>ZTE</v>
      </c>
      <c r="I107" s="34">
        <v>0</v>
      </c>
      <c r="J107" s="34">
        <v>4.1116276149791844</v>
      </c>
      <c r="K107" s="34">
        <v>0</v>
      </c>
      <c r="L107" s="34">
        <v>0</v>
      </c>
      <c r="M107" s="34">
        <v>9.2054686630539919</v>
      </c>
      <c r="N107" s="34">
        <v>0</v>
      </c>
      <c r="O107" s="34">
        <v>0</v>
      </c>
      <c r="P107" s="34">
        <v>0</v>
      </c>
      <c r="Q107" s="34">
        <v>0</v>
      </c>
      <c r="R107" s="34">
        <v>0</v>
      </c>
      <c r="S107" s="109">
        <v>0</v>
      </c>
      <c r="T107" s="109">
        <f>_xlfn.XLOOKUP(B107,'[3]Nur des jours'!$B:$B,'[3]Nur des jours'!$U:$U,"")</f>
        <v>0</v>
      </c>
      <c r="U107" s="109">
        <v>0</v>
      </c>
      <c r="V107" s="109">
        <v>1.9975287715482551E-3</v>
      </c>
      <c r="W107" s="109">
        <v>0</v>
      </c>
      <c r="X107" s="109">
        <v>0</v>
      </c>
      <c r="Y107" s="109">
        <v>0</v>
      </c>
      <c r="Z107" s="109">
        <v>0</v>
      </c>
      <c r="AA107" s="109">
        <v>0</v>
      </c>
      <c r="AB107" s="109">
        <v>0</v>
      </c>
      <c r="AC107" s="109">
        <v>0</v>
      </c>
      <c r="AD107" s="109">
        <v>2.5408136723889951</v>
      </c>
      <c r="AE107" s="109">
        <v>6.0638017823663857</v>
      </c>
      <c r="AF107" s="109">
        <v>6.0638017823663857</v>
      </c>
      <c r="AG107" s="57" t="str">
        <f>_xlfn.XLOOKUP(B107,[3]CALCULATION!$B:$B,[3]CALCULATION!$M:$M,"")</f>
        <v>Operationnel</v>
      </c>
      <c r="AH107" s="57"/>
      <c r="AI107" s="56" t="str" cm="1">
        <f t="array" ref="AI107">IFERROR(_xlfn.IFS(
AK107="MPR ISSUE","PDH",
AK107="BSS Hardware Issue","BSS",
AK107="Sites strategiques, MLL, Pylone, etc.","ENVTECH",
AK107="AKTIVCO DEFAUT GE &amp; POWER Cabinet","AKTIVCO",
AK107="AKTIVCO Coupure ENEO &amp; Baisse de tension","AKTIVCO GRID ONLY",
AK107="Coupure ENEO &amp; Baisse de tension","IHS GRID ONLY",
AK107="Defaut GE &amp; POWER Cabinet","IHS",
AK107="Sharing","Partners",
AK107="Sites strategiques &amp; DataCenter","SST &amp; DC",
AK107="Exclu","Exclu",
AK107="SAT","SAT",
AK107="SPARE-ISSUE","SPARE-ISSUE",
AK107="Fiber CAmtel","TRANS_FO_CAMTEL",
AK107="Fiber AOF","Fiber AOF",
AK107="Projet OCM (HUAWEI)","TRAVAUX-HUAWEI",
AK107="Projet OCM (NOKIA)","TRAVAUX-NOKIA",
AK107="ACCESS-ISSUE","ACCESS-ISSUE",
AK107="Projet OCM (ZTE, NOKIA, autres projets)","TRAVAUX OCM",
AK107="No root CAuse","No root cause",
AK107="ODU HS","PDH",
AK107="IP &amp; VLAN","PDH",
AK107="Warehouse HUAWEI","SPARE-ISSUE",
AK107="SPARE-HS","SPARE-ISSUE",
AK107="Power Telco","BSS",AK107="no impacts","no impacts"
),"")</f>
        <v>IHS</v>
      </c>
      <c r="AJ107" s="56" t="str" cm="1">
        <f t="array" ref="AJ107">IFERROR(_xlfn.IFS(
AK107="MPR ISSUE","TX ISSUE",
AK107="BSS Hardware Issue","RAN ISSUE",
AK107="Sites strategiques, MLL, Pylone, etc.","ENVTECH",
AK107="AKTIVCO DEFAUT GE &amp; POWER Cabinet","POWER ISSUE",
AK107="AKTIVCO Coupure ENEO &amp; Baisse de tension","POWER ISSUE",
AK107="Coupure ENEO &amp; Baisse de tension","POWER ISSUE",
AK107="Defaut GE &amp; POWER Cabinet","POWER ISSUE",
AK107="Sharing","POWER ISSUE",
AK107="Sites strategiques &amp; DataCenter","POWER ISSUE",
AK107="Exclu","Exclu",
AK107="SAT","TX ISSUE",
AK107="SPARE-ISSUE","SPARE-ISSUE",
AK107="Fiber CAmtel","TX ISSUE",
AK107="Fiber AOF","TX ISSUE",
AK107="Projet OCM (HUAWEI)","TRAVAUX-HUAWEI",
AK107="Projet OCM (NOKIA)","TRAVAUX -NOKIA",
AK107="ACCESS-ISSUE","ACCESS-ISSUE",
AK107="Projet OCM (ZTE, NOKIA, autres projets)","TRAVAUX OCM",
AK107="No root CAuse","No root cause",
AK107="ODU HS","TX ISSUE",
AK107="IP &amp; VLAN","TX ISSUE",
AK107="Warehouse HUAWEI","SPARE-ISSUE",
AK107="SPARE-HS","SPARE-ISSUE",
AK107="Power Telco","RAN ISSUE",AK107="no impacts","no impacts"
),"")</f>
        <v>POWER ISSUE</v>
      </c>
      <c r="AK107" s="81" t="s">
        <v>5330</v>
      </c>
      <c r="AL107" s="56" t="str" cm="1">
        <f t="array" ref="AL107">IFERROR(_xlfn.IFS(
AK107="MPR ISSUE","ACTIVE",
AK107="BSS Hardware Issue","ACTIVE",
AK107="Sites strategiques, MLL, Pylone, etc.","PASSIVE",
AK107="AKTIVCO DEFAUT GE &amp; POWER Cabinet","PASSIVE",
AK107="AKTIVCO Coupure ENEO &amp; Baisse de tension","PASSIVE",
AK107="Coupure ENEO &amp; Baisse de tension","PASSIVE",
AK107="Defaut GE &amp; POWER Cabinet","PASSIVE",
AK107="Sharing","PASSIVE",
AK107="Sites strategiques &amp; DataCenter","PASSIVE",
AK107="Exclu","Exclu",
AK107="SAT","ACTIVE",
AK107="SPARE-ISSUE","SPARE-ISSUE",
AK107="Fiber CAmtel","ACTIVE",
AK107="Fiber AOF","ACTIVE",
AK107="Projet OCM (HUAWEI)","PLANNED WORKS",
AK107="Projet OCM (NOKIA)","PLANNED WORKS",
AK107="ACCESS-ISSUE","ACCESS-ISSUE",
AK107="Projet OCM (ZTE, NOKIA, autres projets)","PLANNED WORKS",
AK107="No root CAuse","No root cause",
AK107="ODU HS","ACTIVE",
AK107="IP &amp; VLAN","ACTIVE",
AK107="Warehouse HUAWEI","SPARE-ISSUE",
AK107="SPARE-HS","SPARE-ISSUE",
AK107="Power Telco","ACTIVE", AK107="no impacts","no impacts"
),"")</f>
        <v>PASSIVE</v>
      </c>
      <c r="AM107" s="108" t="s">
        <v>5820</v>
      </c>
      <c r="AN107" s="117" t="s">
        <v>1706</v>
      </c>
      <c r="AP107" s="23" t="s">
        <v>5537</v>
      </c>
      <c r="AQ107" s="23" t="s">
        <v>5537</v>
      </c>
      <c r="AR107" s="7"/>
      <c r="AS107" s="6"/>
      <c r="AT107" s="7"/>
      <c r="AU107" s="3" t="s">
        <v>6383</v>
      </c>
      <c r="AV107" s="24" t="s">
        <v>5537</v>
      </c>
      <c r="AW107" s="24" t="s">
        <v>5537</v>
      </c>
      <c r="AX107" s="24" t="s">
        <v>5537</v>
      </c>
      <c r="AY107" s="24" t="s">
        <v>5537</v>
      </c>
      <c r="AZ107" s="24" t="s">
        <v>5537</v>
      </c>
      <c r="BA107" s="24" t="s">
        <v>5537</v>
      </c>
      <c r="BB107" s="24" t="s">
        <v>5537</v>
      </c>
      <c r="BC107" s="24" t="s">
        <v>5537</v>
      </c>
      <c r="BD107" s="24" t="s">
        <v>5537</v>
      </c>
      <c r="BE107" s="24" t="s">
        <v>5537</v>
      </c>
      <c r="BF107" s="24" t="s">
        <v>5537</v>
      </c>
      <c r="BG107" s="24" t="s">
        <v>5537</v>
      </c>
      <c r="BH107" s="24" t="s">
        <v>5537</v>
      </c>
      <c r="BI107" s="9" t="s">
        <v>6384</v>
      </c>
      <c r="BJ107" s="14"/>
      <c r="BK107" s="14" t="s">
        <v>5537</v>
      </c>
      <c r="BL107" s="14" t="str">
        <f>_xlfn.XLOOKUP(B107,'[4]cell downs 18042026 17h'!$B:$B,'[4]cell downs 18042026 17h'!$B:$B,"")</f>
        <v/>
      </c>
      <c r="BM107" s="14" t="str">
        <f>_xlfn.XLOOKUP(B107,'[5]Cells Huawei 19042026 15h'!$B:$B,'[5]Cells Huawei 19042026 15h'!$B:$B,"")</f>
        <v/>
      </c>
      <c r="BN107" s="9" t="str">
        <f>_xlfn.XLOOKUP(B107,'[6]cells down 19042026 9H40'!$B:$B,'[6]cells down 19042026 9H40'!$B:$B,"")</f>
        <v/>
      </c>
      <c r="BO107" s="9" t="s">
        <v>1706</v>
      </c>
      <c r="BP107" s="9" t="s">
        <v>12</v>
      </c>
    </row>
    <row r="108" spans="1:68" s="9" customFormat="1" x14ac:dyDescent="0.35">
      <c r="A108" s="1" t="s">
        <v>1449</v>
      </c>
      <c r="B108" s="8" t="s">
        <v>1450</v>
      </c>
      <c r="C108" s="3" t="str">
        <f>_xlfn.XLOOKUP(B108,'[1]daily break down'!$D:$D,'[1]daily break down'!$E:$E,"")</f>
        <v>Douala</v>
      </c>
      <c r="D108" s="1" t="s">
        <v>21</v>
      </c>
      <c r="E108" s="1" t="s">
        <v>30</v>
      </c>
      <c r="F108" s="3" t="s">
        <v>31</v>
      </c>
      <c r="G108" s="1" t="s">
        <v>32</v>
      </c>
      <c r="H108" s="41" t="str">
        <f>_xlfn.XLOOKUP(B108,[2]CALCULATION!$B:$B,[2]CALCULATION!$H:$H,"")</f>
        <v>ZTE</v>
      </c>
      <c r="I108" s="34">
        <v>6.8514345110192263</v>
      </c>
      <c r="J108" s="34">
        <v>1.1615808157336778</v>
      </c>
      <c r="K108" s="34">
        <v>10.532523335416474</v>
      </c>
      <c r="L108" s="34">
        <v>0</v>
      </c>
      <c r="M108" s="34">
        <v>0</v>
      </c>
      <c r="N108" s="34">
        <v>2.3130848122180243</v>
      </c>
      <c r="O108" s="34">
        <v>0</v>
      </c>
      <c r="P108" s="34">
        <v>2.7501690765424511E-2</v>
      </c>
      <c r="Q108" s="34">
        <v>7.9679639189231581</v>
      </c>
      <c r="R108" s="34">
        <v>0</v>
      </c>
      <c r="S108" s="109">
        <v>0</v>
      </c>
      <c r="T108" s="109">
        <f>_xlfn.XLOOKUP(B108,'[3]Nur des jours'!$B:$B,'[3]Nur des jours'!$U:$U,"")</f>
        <v>58.592120319718745</v>
      </c>
      <c r="U108" s="109">
        <v>17.27926593671258</v>
      </c>
      <c r="V108" s="109">
        <v>58.181681662400514</v>
      </c>
      <c r="W108" s="109">
        <v>58.592120319718752</v>
      </c>
      <c r="X108" s="109">
        <v>37.108876732499517</v>
      </c>
      <c r="Y108" s="109">
        <v>0</v>
      </c>
      <c r="Z108" s="109">
        <v>0</v>
      </c>
      <c r="AA108" s="109">
        <v>0</v>
      </c>
      <c r="AB108" s="109">
        <v>0</v>
      </c>
      <c r="AC108" s="109">
        <v>0</v>
      </c>
      <c r="AD108" s="109">
        <v>3.2371919105371791</v>
      </c>
      <c r="AE108" s="109">
        <v>5.9830445477452159</v>
      </c>
      <c r="AF108" s="109">
        <v>5.9830445477452159</v>
      </c>
      <c r="AG108" s="57" t="str">
        <f>_xlfn.XLOOKUP(B108,[3]CALCULATION!$B:$B,[3]CALCULATION!$M:$M,"")</f>
        <v>Operationnel</v>
      </c>
      <c r="AH108" s="57"/>
      <c r="AI108" s="56" t="str" cm="1">
        <f t="array" ref="AI108">IFERROR(_xlfn.IFS(
AK108="MPR ISSUE","PDH",
AK108="BSS Hardware Issue","BSS",
AK108="Sites strategiques, MLL, Pylone, etc.","ENVTECH",
AK108="AKTIVCO DEFAUT GE &amp; POWER Cabinet","AKTIVCO",
AK108="AKTIVCO Coupure ENEO &amp; Baisse de tension","AKTIVCO GRID ONLY",
AK108="Coupure ENEO &amp; Baisse de tension","IHS GRID ONLY",
AK108="Defaut GE &amp; POWER Cabinet","IHS",
AK108="Sharing","Partners",
AK108="Sites strategiques &amp; DataCenter","SST &amp; DC",
AK108="Exclu","Exclu",
AK108="SAT","SAT",
AK108="SPARE-ISSUE","SPARE-ISSUE",
AK108="Fiber CAmtel","TRANS_FO_CAMTEL",
AK108="Fiber AOF","Fiber AOF",
AK108="Projet OCM (HUAWEI)","TRAVAUX-HUAWEI",
AK108="Projet OCM (NOKIA)","TRAVAUX-NOKIA",
AK108="ACCESS-ISSUE","ACCESS-ISSUE",
AK108="Projet OCM (ZTE, NOKIA, autres projets)","TRAVAUX OCM",
AK108="No root CAuse","No root cause",
AK108="ODU HS","PDH",
AK108="IP &amp; VLAN","PDH",
AK108="Warehouse HUAWEI","SPARE-ISSUE",
AK108="SPARE-HS","SPARE-ISSUE",
AK108="Power Telco","BSS",AK108="no impacts","no impacts"
),"")</f>
        <v>AKTIVCO GRID ONLY</v>
      </c>
      <c r="AJ108" s="56" t="str" cm="1">
        <f t="array" ref="AJ108">IFERROR(_xlfn.IFS(
AK108="MPR ISSUE","TX ISSUE",
AK108="BSS Hardware Issue","RAN ISSUE",
AK108="Sites strategiques, MLL, Pylone, etc.","ENVTECH",
AK108="AKTIVCO DEFAUT GE &amp; POWER Cabinet","POWER ISSUE",
AK108="AKTIVCO Coupure ENEO &amp; Baisse de tension","POWER ISSUE",
AK108="Coupure ENEO &amp; Baisse de tension","POWER ISSUE",
AK108="Defaut GE &amp; POWER Cabinet","POWER ISSUE",
AK108="Sharing","POWER ISSUE",
AK108="Sites strategiques &amp; DataCenter","POWER ISSUE",
AK108="Exclu","Exclu",
AK108="SAT","TX ISSUE",
AK108="SPARE-ISSUE","SPARE-ISSUE",
AK108="Fiber CAmtel","TX ISSUE",
AK108="Fiber AOF","TX ISSUE",
AK108="Projet OCM (HUAWEI)","TRAVAUX-HUAWEI",
AK108="Projet OCM (NOKIA)","TRAVAUX -NOKIA",
AK108="ACCESS-ISSUE","ACCESS-ISSUE",
AK108="Projet OCM (ZTE, NOKIA, autres projets)","TRAVAUX OCM",
AK108="No root CAuse","No root cause",
AK108="ODU HS","TX ISSUE",
AK108="IP &amp; VLAN","TX ISSUE",
AK108="Warehouse HUAWEI","SPARE-ISSUE",
AK108="SPARE-HS","SPARE-ISSUE",
AK108="Power Telco","RAN ISSUE",AK108="no impacts","no impacts"
),"")</f>
        <v>POWER ISSUE</v>
      </c>
      <c r="AK108" s="81" t="s">
        <v>5327</v>
      </c>
      <c r="AL108" s="56" t="str" cm="1">
        <f t="array" ref="AL108">IFERROR(_xlfn.IFS(
AK108="MPR ISSUE","ACTIVE",
AK108="BSS Hardware Issue","ACTIVE",
AK108="Sites strategiques, MLL, Pylone, etc.","PASSIVE",
AK108="AKTIVCO DEFAUT GE &amp; POWER Cabinet","PASSIVE",
AK108="AKTIVCO Coupure ENEO &amp; Baisse de tension","PASSIVE",
AK108="Coupure ENEO &amp; Baisse de tension","PASSIVE",
AK108="Defaut GE &amp; POWER Cabinet","PASSIVE",
AK108="Sharing","PASSIVE",
AK108="Sites strategiques &amp; DataCenter","PASSIVE",
AK108="Exclu","Exclu",
AK108="SAT","ACTIVE",
AK108="SPARE-ISSUE","SPARE-ISSUE",
AK108="Fiber CAmtel","ACTIVE",
AK108="Fiber AOF","ACTIVE",
AK108="Projet OCM (HUAWEI)","PLANNED WORKS",
AK108="Projet OCM (NOKIA)","PLANNED WORKS",
AK108="ACCESS-ISSUE","ACCESS-ISSUE",
AK108="Projet OCM (ZTE, NOKIA, autres projets)","PLANNED WORKS",
AK108="No root CAuse","No root cause",
AK108="ODU HS","ACTIVE",
AK108="IP &amp; VLAN","ACTIVE",
AK108="Warehouse HUAWEI","SPARE-ISSUE",
AK108="SPARE-HS","SPARE-ISSUE",
AK108="Power Telco","ACTIVE", AK108="no impacts","no impacts"
),"")</f>
        <v>PASSIVE</v>
      </c>
      <c r="AM108" s="108" t="s">
        <v>5821</v>
      </c>
      <c r="AN108" s="117" t="s">
        <v>1450</v>
      </c>
      <c r="AP108" s="23" t="s">
        <v>5537</v>
      </c>
      <c r="AQ108" s="23" t="s">
        <v>5537</v>
      </c>
      <c r="AR108" s="7"/>
      <c r="AS108" s="6"/>
      <c r="AT108" s="7"/>
      <c r="AU108" s="3" t="s">
        <v>5537</v>
      </c>
      <c r="AV108" s="24" t="s">
        <v>5537</v>
      </c>
      <c r="AW108" s="24" t="s">
        <v>5537</v>
      </c>
      <c r="AX108" s="24" t="s">
        <v>5537</v>
      </c>
      <c r="AY108" s="24" t="s">
        <v>5537</v>
      </c>
      <c r="AZ108" s="24" t="s">
        <v>5537</v>
      </c>
      <c r="BA108" s="24" t="s">
        <v>5537</v>
      </c>
      <c r="BB108" s="24" t="s">
        <v>5537</v>
      </c>
      <c r="BC108" s="24" t="s">
        <v>5537</v>
      </c>
      <c r="BD108" s="24" t="s">
        <v>5537</v>
      </c>
      <c r="BE108" s="24" t="s">
        <v>5537</v>
      </c>
      <c r="BF108" s="24" t="s">
        <v>5537</v>
      </c>
      <c r="BG108" s="24" t="s">
        <v>5537</v>
      </c>
      <c r="BH108" s="24" t="s">
        <v>5537</v>
      </c>
      <c r="BI108" s="9" t="s">
        <v>5821</v>
      </c>
      <c r="BJ108" s="14"/>
      <c r="BK108" s="14" t="s">
        <v>5537</v>
      </c>
      <c r="BL108" s="14" t="str">
        <f>_xlfn.XLOOKUP(B108,'[4]cell downs 18042026 17h'!$B:$B,'[4]cell downs 18042026 17h'!$B:$B,"")</f>
        <v/>
      </c>
      <c r="BM108" s="14" t="str">
        <f>_xlfn.XLOOKUP(B108,'[5]Cells Huawei 19042026 15h'!$B:$B,'[5]Cells Huawei 19042026 15h'!$B:$B,"")</f>
        <v/>
      </c>
      <c r="BN108" s="9" t="str">
        <f>_xlfn.XLOOKUP(B108,'[6]cells down 19042026 9H40'!$B:$B,'[6]cells down 19042026 9H40'!$B:$B,"")</f>
        <v/>
      </c>
      <c r="BO108" s="9" t="s">
        <v>5537</v>
      </c>
      <c r="BP108" s="9" t="s">
        <v>5537</v>
      </c>
    </row>
    <row r="109" spans="1:68" s="9" customFormat="1" x14ac:dyDescent="0.35">
      <c r="A109" s="1" t="s">
        <v>2023</v>
      </c>
      <c r="B109" s="8" t="s">
        <v>2024</v>
      </c>
      <c r="C109" s="3" t="str">
        <f>_xlfn.XLOOKUP(B109,'[1]daily break down'!$D:$D,'[1]daily break down'!$E:$E,"")</f>
        <v>ADAMAOUA</v>
      </c>
      <c r="D109" s="1" t="s">
        <v>11</v>
      </c>
      <c r="E109" s="1" t="s">
        <v>66</v>
      </c>
      <c r="F109" s="3" t="s">
        <v>90</v>
      </c>
      <c r="G109" s="1" t="s">
        <v>2025</v>
      </c>
      <c r="H109" s="40" t="str">
        <f>_xlfn.XLOOKUP(B109,[2]CALCULATION!$B:$B,[2]CALCULATION!$H:$H,"")</f>
        <v>NOKIA</v>
      </c>
      <c r="I109" s="34">
        <v>1.3554659521220729E-3</v>
      </c>
      <c r="J109" s="34">
        <v>1.3921533188815878</v>
      </c>
      <c r="K109" s="34">
        <v>1.8716489772744451</v>
      </c>
      <c r="L109" s="34">
        <v>6.6453034586840459E-2</v>
      </c>
      <c r="M109" s="34">
        <v>0</v>
      </c>
      <c r="N109" s="34">
        <v>1.9386470613869979</v>
      </c>
      <c r="O109" s="34">
        <v>0.76923880815261925</v>
      </c>
      <c r="P109" s="34">
        <v>4.1780541270288865</v>
      </c>
      <c r="Q109" s="34">
        <v>2.2617708540502344</v>
      </c>
      <c r="R109" s="34">
        <v>0.62584536561960458</v>
      </c>
      <c r="S109" s="109">
        <v>1.822164131109844</v>
      </c>
      <c r="T109" s="109">
        <f>_xlfn.XLOOKUP(B109,'[3]Nur des jours'!$B:$B,'[3]Nur des jours'!$U:$U,"")</f>
        <v>5.1945182132270693</v>
      </c>
      <c r="U109" s="109">
        <v>0.60942976521179115</v>
      </c>
      <c r="V109" s="109">
        <v>8.9190876114083977E-4</v>
      </c>
      <c r="W109" s="109">
        <v>6.9182785326033827</v>
      </c>
      <c r="X109" s="109">
        <v>5.6409828058686244</v>
      </c>
      <c r="Y109" s="109">
        <v>3.4201329048159672</v>
      </c>
      <c r="Z109" s="109">
        <v>8.0308346325309916</v>
      </c>
      <c r="AA109" s="109">
        <v>8.0388315974561237</v>
      </c>
      <c r="AB109" s="109">
        <v>4.0565582910412123</v>
      </c>
      <c r="AC109" s="109">
        <v>30.653998257456763</v>
      </c>
      <c r="AD109" s="109">
        <v>6.6112583390825179</v>
      </c>
      <c r="AE109" s="109">
        <v>8.5097591756855824</v>
      </c>
      <c r="AF109" s="109">
        <v>8.5097591756855824</v>
      </c>
      <c r="AG109" s="57" t="str">
        <f>_xlfn.XLOOKUP(B109,[3]CALCULATION!$B:$B,[3]CALCULATION!$M:$M,"")</f>
        <v>Operationnel</v>
      </c>
      <c r="AH109" s="57"/>
      <c r="AI109" s="56" t="str" cm="1">
        <f t="array" ref="AI109">IFERROR(_xlfn.IFS(
AK109="MPR ISSUE","PDH",
AK109="BSS Hardware Issue","BSS",
AK109="Sites strategiques, MLL, Pylone, etc.","ENVTECH",
AK109="AKTIVCO DEFAUT GE &amp; POWER Cabinet","AKTIVCO",
AK109="AKTIVCO Coupure ENEO &amp; Baisse de tension","AKTIVCO GRID ONLY",
AK109="Coupure ENEO &amp; Baisse de tension","IHS GRID ONLY",
AK109="Defaut GE &amp; POWER Cabinet","IHS",
AK109="Sharing","Partners",
AK109="Sites strategiques &amp; DataCenter","SST &amp; DC",
AK109="Exclu","Exclu",
AK109="SAT","SAT",
AK109="SPARE-ISSUE","SPARE-ISSUE",
AK109="Fiber CAmtel","TRANS_FO_CAMTEL",
AK109="Fiber AOF","Fiber AOF",
AK109="Projet OCM (HUAWEI)","TRAVAUX-HUAWEI",
AK109="Projet OCM (NOKIA)","TRAVAUX-NOKIA",
AK109="ACCESS-ISSUE","ACCESS-ISSUE",
AK109="Projet OCM (ZTE, NOKIA, autres projets)","TRAVAUX OCM",
AK109="No root CAuse","No root cause",
AK109="ODU HS","PDH",
AK109="IP &amp; VLAN","PDH",
AK109="Warehouse HUAWEI","SPARE-ISSUE",
AK109="SPARE-HS","SPARE-ISSUE",
AK109="Power Telco","BSS",AK109="no impacts","no impacts"
),"")</f>
        <v>SPARE-ISSUE</v>
      </c>
      <c r="AJ109" s="56" t="str" cm="1">
        <f t="array" ref="AJ109">IFERROR(_xlfn.IFS(
AK109="MPR ISSUE","TX ISSUE",
AK109="BSS Hardware Issue","RAN ISSUE",
AK109="Sites strategiques, MLL, Pylone, etc.","ENVTECH",
AK109="AKTIVCO DEFAUT GE &amp; POWER Cabinet","POWER ISSUE",
AK109="AKTIVCO Coupure ENEO &amp; Baisse de tension","POWER ISSUE",
AK109="Coupure ENEO &amp; Baisse de tension","POWER ISSUE",
AK109="Defaut GE &amp; POWER Cabinet","POWER ISSUE",
AK109="Sharing","POWER ISSUE",
AK109="Sites strategiques &amp; DataCenter","POWER ISSUE",
AK109="Exclu","Exclu",
AK109="SAT","TX ISSUE",
AK109="SPARE-ISSUE","SPARE-ISSUE",
AK109="Fiber CAmtel","TX ISSUE",
AK109="Fiber AOF","TX ISSUE",
AK109="Projet OCM (HUAWEI)","TRAVAUX-HUAWEI",
AK109="Projet OCM (NOKIA)","TRAVAUX -NOKIA",
AK109="ACCESS-ISSUE","ACCESS-ISSUE",
AK109="Projet OCM (ZTE, NOKIA, autres projets)","TRAVAUX OCM",
AK109="No root CAuse","No root cause",
AK109="ODU HS","TX ISSUE",
AK109="IP &amp; VLAN","TX ISSUE",
AK109="Warehouse HUAWEI","SPARE-ISSUE",
AK109="SPARE-HS","SPARE-ISSUE",
AK109="Power Telco","RAN ISSUE",AK109="no impacts","no impacts"
),"")</f>
        <v>SPARE-ISSUE</v>
      </c>
      <c r="AK109" s="81" t="s">
        <v>5336</v>
      </c>
      <c r="AL109" s="56" t="str" cm="1">
        <f t="array" ref="AL109">IFERROR(_xlfn.IFS(
AK109="MPR ISSUE","ACTIVE",
AK109="BSS Hardware Issue","ACTIVE",
AK109="Sites strategiques, MLL, Pylone, etc.","PASSIVE",
AK109="AKTIVCO DEFAUT GE &amp; POWER Cabinet","PASSIVE",
AK109="AKTIVCO Coupure ENEO &amp; Baisse de tension","PASSIVE",
AK109="Coupure ENEO &amp; Baisse de tension","PASSIVE",
AK109="Defaut GE &amp; POWER Cabinet","PASSIVE",
AK109="Sharing","PASSIVE",
AK109="Sites strategiques &amp; DataCenter","PASSIVE",
AK109="Exclu","Exclu",
AK109="SAT","ACTIVE",
AK109="SPARE-ISSUE","SPARE-ISSUE",
AK109="Fiber CAmtel","ACTIVE",
AK109="Fiber AOF","ACTIVE",
AK109="Projet OCM (HUAWEI)","PLANNED WORKS",
AK109="Projet OCM (NOKIA)","PLANNED WORKS",
AK109="ACCESS-ISSUE","ACCESS-ISSUE",
AK109="Projet OCM (ZTE, NOKIA, autres projets)","PLANNED WORKS",
AK109="No root CAuse","No root cause",
AK109="ODU HS","ACTIVE",
AK109="IP &amp; VLAN","ACTIVE",
AK109="Warehouse HUAWEI","SPARE-ISSUE",
AK109="SPARE-HS","SPARE-ISSUE",
AK109="Power Telco","ACTIVE", AK109="no impacts","no impacts"
),"")</f>
        <v>SPARE-ISSUE</v>
      </c>
      <c r="AM109" s="108" t="s">
        <v>5822</v>
      </c>
      <c r="AN109" s="117" t="s">
        <v>2024</v>
      </c>
      <c r="AP109" s="23" t="s">
        <v>5537</v>
      </c>
      <c r="AQ109" s="23" t="s">
        <v>5537</v>
      </c>
      <c r="AR109" s="7"/>
      <c r="AS109" s="6"/>
      <c r="AT109" s="7"/>
      <c r="AU109" s="3" t="s">
        <v>5537</v>
      </c>
      <c r="AV109" s="24" t="s">
        <v>5537</v>
      </c>
      <c r="AW109" s="24" t="s">
        <v>5537</v>
      </c>
      <c r="AX109" s="24" t="s">
        <v>5537</v>
      </c>
      <c r="AY109" s="24" t="s">
        <v>5537</v>
      </c>
      <c r="AZ109" s="24" t="s">
        <v>5537</v>
      </c>
      <c r="BA109" s="24" t="s">
        <v>5537</v>
      </c>
      <c r="BB109" s="24" t="s">
        <v>5537</v>
      </c>
      <c r="BC109" s="24" t="s">
        <v>5537</v>
      </c>
      <c r="BD109" s="24" t="s">
        <v>5537</v>
      </c>
      <c r="BE109" s="24" t="s">
        <v>5537</v>
      </c>
      <c r="BF109" s="24" t="s">
        <v>6385</v>
      </c>
      <c r="BG109" s="24" t="s">
        <v>5537</v>
      </c>
      <c r="BH109" s="24" t="s">
        <v>5537</v>
      </c>
      <c r="BI109" s="9" t="s">
        <v>6386</v>
      </c>
      <c r="BJ109" s="14"/>
      <c r="BK109" s="14" t="s">
        <v>5537</v>
      </c>
      <c r="BL109" s="14" t="str">
        <f>_xlfn.XLOOKUP(B109,'[4]cell downs 18042026 17h'!$B:$B,'[4]cell downs 18042026 17h'!$B:$B,"")</f>
        <v/>
      </c>
      <c r="BM109" s="14" t="str">
        <f>_xlfn.XLOOKUP(B109,'[5]Cells Huawei 19042026 15h'!$B:$B,'[5]Cells Huawei 19042026 15h'!$B:$B,"")</f>
        <v/>
      </c>
      <c r="BN109" s="9" t="str">
        <f>_xlfn.XLOOKUP(B109,'[6]cells down 19042026 9H40'!$B:$B,'[6]cells down 19042026 9H40'!$B:$B,"")</f>
        <v/>
      </c>
      <c r="BO109" s="9" t="s">
        <v>2024</v>
      </c>
      <c r="BP109" s="9" t="s">
        <v>302</v>
      </c>
    </row>
    <row r="110" spans="1:68" s="9" customFormat="1" x14ac:dyDescent="0.35">
      <c r="A110" s="1" t="s">
        <v>1578</v>
      </c>
      <c r="B110" s="8" t="s">
        <v>1579</v>
      </c>
      <c r="C110" s="3" t="str">
        <f>_xlfn.XLOOKUP(B110,'[1]daily break down'!$D:$D,'[1]daily break down'!$E:$E,"")</f>
        <v>Douala</v>
      </c>
      <c r="D110" s="1" t="s">
        <v>5490</v>
      </c>
      <c r="E110" s="1"/>
      <c r="F110" s="3" t="s">
        <v>31</v>
      </c>
      <c r="G110" s="1" t="s">
        <v>32</v>
      </c>
      <c r="H110" s="41" t="str">
        <f>_xlfn.XLOOKUP(B110,[2]CALCULATION!$B:$B,[2]CALCULATION!$H:$H,"")</f>
        <v>ZTE</v>
      </c>
      <c r="I110" s="34">
        <v>0</v>
      </c>
      <c r="J110" s="34">
        <v>3.6075904666512577</v>
      </c>
      <c r="K110" s="34">
        <v>0.68390391315886379</v>
      </c>
      <c r="L110" s="34">
        <v>2.2293847896745515E-3</v>
      </c>
      <c r="M110" s="34">
        <v>2.7267516187117087</v>
      </c>
      <c r="N110" s="34">
        <v>0</v>
      </c>
      <c r="O110" s="34">
        <v>2.0345187239786204</v>
      </c>
      <c r="P110" s="34">
        <v>0</v>
      </c>
      <c r="Q110" s="34">
        <v>3.7865119723313723</v>
      </c>
      <c r="R110" s="34">
        <v>20.271135994612379</v>
      </c>
      <c r="S110" s="109">
        <v>5.2015649211118804</v>
      </c>
      <c r="T110" s="109">
        <f>_xlfn.XLOOKUP(B110,'[3]Nur des jours'!$B:$B,'[3]Nur des jours'!$U:$U,"")</f>
        <v>0</v>
      </c>
      <c r="U110" s="109">
        <v>0</v>
      </c>
      <c r="V110" s="109">
        <v>0</v>
      </c>
      <c r="W110" s="109">
        <v>0</v>
      </c>
      <c r="X110" s="109">
        <v>1.0850148245170976</v>
      </c>
      <c r="Y110" s="109">
        <v>0</v>
      </c>
      <c r="Z110" s="109">
        <v>0</v>
      </c>
      <c r="AA110" s="109">
        <v>6.4681943481350208</v>
      </c>
      <c r="AB110" s="109">
        <v>9.8553967520182173</v>
      </c>
      <c r="AC110" s="109">
        <v>8.4312015155330133</v>
      </c>
      <c r="AD110" s="109">
        <v>4.4983547878182044</v>
      </c>
      <c r="AE110" s="109">
        <v>6.7393767139510263</v>
      </c>
      <c r="AF110" s="109">
        <v>6.7393767139510263</v>
      </c>
      <c r="AG110" s="57" t="str">
        <f>_xlfn.XLOOKUP(B110,[3]CALCULATION!$B:$B,[3]CALCULATION!$M:$M,"")</f>
        <v>Operationnel</v>
      </c>
      <c r="AH110" s="57"/>
      <c r="AI110" s="56" t="str" cm="1">
        <f t="array" ref="AI110">IFERROR(_xlfn.IFS(
AK110="MPR ISSUE","PDH",
AK110="BSS Hardware Issue","BSS",
AK110="Sites strategiques, MLL, Pylone, etc.","ENVTECH",
AK110="AKTIVCO DEFAUT GE &amp; POWER Cabinet","AKTIVCO",
AK110="AKTIVCO Coupure ENEO &amp; Baisse de tension","AKTIVCO GRID ONLY",
AK110="Coupure ENEO &amp; Baisse de tension","IHS GRID ONLY",
AK110="Defaut GE &amp; POWER Cabinet","IHS",
AK110="Sharing","Partners",
AK110="Sites strategiques &amp; DataCenter","SST &amp; DC",
AK110="Exclu","Exclu",
AK110="SAT","SAT",
AK110="SPARE-ISSUE","SPARE-ISSUE",
AK110="Fiber CAmtel","TRANS_FO_CAMTEL",
AK110="Fiber AOF","Fiber AOF",
AK110="Projet OCM (HUAWEI)","TRAVAUX-HUAWEI",
AK110="Projet OCM (NOKIA)","TRAVAUX-NOKIA",
AK110="ACCESS-ISSUE","ACCESS-ISSUE",
AK110="Projet OCM (ZTE, NOKIA, autres projets)","TRAVAUX OCM",
AK110="No root CAuse","No root cause",
AK110="ODU HS","PDH",
AK110="IP &amp; VLAN","PDH",
AK110="Warehouse HUAWEI","SPARE-ISSUE",
AK110="SPARE-HS","SPARE-ISSUE",
AK110="Power Telco","BSS",AK110="no impacts","no impacts"
),"")</f>
        <v>Partners</v>
      </c>
      <c r="AJ110" s="56" t="str" cm="1">
        <f t="array" ref="AJ110">IFERROR(_xlfn.IFS(
AK110="MPR ISSUE","TX ISSUE",
AK110="BSS Hardware Issue","RAN ISSUE",
AK110="Sites strategiques, MLL, Pylone, etc.","ENVTECH",
AK110="AKTIVCO DEFAUT GE &amp; POWER Cabinet","POWER ISSUE",
AK110="AKTIVCO Coupure ENEO &amp; Baisse de tension","POWER ISSUE",
AK110="Coupure ENEO &amp; Baisse de tension","POWER ISSUE",
AK110="Defaut GE &amp; POWER Cabinet","POWER ISSUE",
AK110="Sharing","POWER ISSUE",
AK110="Sites strategiques &amp; DataCenter","POWER ISSUE",
AK110="Exclu","Exclu",
AK110="SAT","TX ISSUE",
AK110="SPARE-ISSUE","SPARE-ISSUE",
AK110="Fiber CAmtel","TX ISSUE",
AK110="Fiber AOF","TX ISSUE",
AK110="Projet OCM (HUAWEI)","TRAVAUX-HUAWEI",
AK110="Projet OCM (NOKIA)","TRAVAUX -NOKIA",
AK110="ACCESS-ISSUE","ACCESS-ISSUE",
AK110="Projet OCM (ZTE, NOKIA, autres projets)","TRAVAUX OCM",
AK110="No root CAuse","No root cause",
AK110="ODU HS","TX ISSUE",
AK110="IP &amp; VLAN","TX ISSUE",
AK110="Warehouse HUAWEI","SPARE-ISSUE",
AK110="SPARE-HS","SPARE-ISSUE",
AK110="Power Telco","RAN ISSUE",AK110="no impacts","no impacts"
),"")</f>
        <v>POWER ISSUE</v>
      </c>
      <c r="AK110" s="81" t="s">
        <v>5331</v>
      </c>
      <c r="AL110" s="56" t="str" cm="1">
        <f t="array" ref="AL110">IFERROR(_xlfn.IFS(
AK110="MPR ISSUE","ACTIVE",
AK110="BSS Hardware Issue","ACTIVE",
AK110="Sites strategiques, MLL, Pylone, etc.","PASSIVE",
AK110="AKTIVCO DEFAUT GE &amp; POWER Cabinet","PASSIVE",
AK110="AKTIVCO Coupure ENEO &amp; Baisse de tension","PASSIVE",
AK110="Coupure ENEO &amp; Baisse de tension","PASSIVE",
AK110="Defaut GE &amp; POWER Cabinet","PASSIVE",
AK110="Sharing","PASSIVE",
AK110="Sites strategiques &amp; DataCenter","PASSIVE",
AK110="Exclu","Exclu",
AK110="SAT","ACTIVE",
AK110="SPARE-ISSUE","SPARE-ISSUE",
AK110="Fiber CAmtel","ACTIVE",
AK110="Fiber AOF","ACTIVE",
AK110="Projet OCM (HUAWEI)","PLANNED WORKS",
AK110="Projet OCM (NOKIA)","PLANNED WORKS",
AK110="ACCESS-ISSUE","ACCESS-ISSUE",
AK110="Projet OCM (ZTE, NOKIA, autres projets)","PLANNED WORKS",
AK110="No root CAuse","No root cause",
AK110="ODU HS","ACTIVE",
AK110="IP &amp; VLAN","ACTIVE",
AK110="Warehouse HUAWEI","SPARE-ISSUE",
AK110="SPARE-HS","SPARE-ISSUE",
AK110="Power Telco","ACTIVE", AK110="no impacts","no impacts"
),"")</f>
        <v>PASSIVE</v>
      </c>
      <c r="AM110" s="108" t="s">
        <v>5823</v>
      </c>
      <c r="AN110" s="117" t="s">
        <v>1579</v>
      </c>
      <c r="AP110" s="23" t="s">
        <v>5537</v>
      </c>
      <c r="AQ110" s="23" t="s">
        <v>5537</v>
      </c>
      <c r="AR110" s="7"/>
      <c r="AS110" s="6"/>
      <c r="AT110" s="7"/>
      <c r="AU110" s="3" t="s">
        <v>5537</v>
      </c>
      <c r="AV110" s="24" t="s">
        <v>5537</v>
      </c>
      <c r="AW110" s="24" t="s">
        <v>5537</v>
      </c>
      <c r="AX110" s="24" t="s">
        <v>5537</v>
      </c>
      <c r="AY110" s="24" t="s">
        <v>5537</v>
      </c>
      <c r="AZ110" s="24" t="s">
        <v>5537</v>
      </c>
      <c r="BA110" s="24" t="s">
        <v>5537</v>
      </c>
      <c r="BB110" s="24" t="s">
        <v>5537</v>
      </c>
      <c r="BC110" s="24" t="s">
        <v>5537</v>
      </c>
      <c r="BD110" s="24" t="s">
        <v>5537</v>
      </c>
      <c r="BE110" s="24" t="s">
        <v>5537</v>
      </c>
      <c r="BF110" s="24" t="s">
        <v>5537</v>
      </c>
      <c r="BG110" s="24" t="s">
        <v>5537</v>
      </c>
      <c r="BH110" s="24" t="s">
        <v>5537</v>
      </c>
      <c r="BI110" s="9" t="s">
        <v>5823</v>
      </c>
      <c r="BJ110" s="14"/>
      <c r="BK110" s="14" t="s">
        <v>5537</v>
      </c>
      <c r="BL110" s="14" t="str">
        <f>_xlfn.XLOOKUP(B110,'[4]cell downs 18042026 17h'!$B:$B,'[4]cell downs 18042026 17h'!$B:$B,"")</f>
        <v/>
      </c>
      <c r="BM110" s="14" t="str">
        <f>_xlfn.XLOOKUP(B110,'[5]Cells Huawei 19042026 15h'!$B:$B,'[5]Cells Huawei 19042026 15h'!$B:$B,"")</f>
        <v/>
      </c>
      <c r="BN110" s="9" t="str">
        <f>_xlfn.XLOOKUP(B110,'[6]cells down 19042026 9H40'!$B:$B,'[6]cells down 19042026 9H40'!$B:$B,"")</f>
        <v/>
      </c>
      <c r="BO110" s="9" t="s">
        <v>5537</v>
      </c>
      <c r="BP110" s="9" t="s">
        <v>302</v>
      </c>
    </row>
    <row r="111" spans="1:68" s="9" customFormat="1" ht="46" customHeight="1" x14ac:dyDescent="0.35">
      <c r="A111" s="22" t="s">
        <v>1164</v>
      </c>
      <c r="B111" s="8" t="s">
        <v>1165</v>
      </c>
      <c r="C111" s="3" t="str">
        <f>_xlfn.XLOOKUP(B111,'[1]daily break down'!$D:$D,'[1]daily break down'!$E:$E,"")</f>
        <v>Yaounde</v>
      </c>
      <c r="D111" s="1" t="s">
        <v>11</v>
      </c>
      <c r="E111" s="1" t="s">
        <v>12</v>
      </c>
      <c r="F111" s="3" t="s">
        <v>37</v>
      </c>
      <c r="G111" s="1" t="s">
        <v>38</v>
      </c>
      <c r="H111" s="41" t="str">
        <f>_xlfn.XLOOKUP(B111,[2]CALCULATION!$B:$B,[2]CALCULATION!$H:$H,"")</f>
        <v>ZTE</v>
      </c>
      <c r="I111" s="34">
        <v>0</v>
      </c>
      <c r="J111" s="34">
        <v>0</v>
      </c>
      <c r="K111" s="34">
        <v>0</v>
      </c>
      <c r="L111" s="34">
        <v>0</v>
      </c>
      <c r="M111" s="34">
        <v>4.5035891311605933</v>
      </c>
      <c r="N111" s="34">
        <v>6.1638030664920258</v>
      </c>
      <c r="O111" s="34">
        <v>6.1638030664920258</v>
      </c>
      <c r="P111" s="34">
        <v>6.1638030664920258</v>
      </c>
      <c r="Q111" s="34">
        <v>6.1638030664920258</v>
      </c>
      <c r="R111" s="34">
        <v>6.1638030664920258</v>
      </c>
      <c r="S111" s="109">
        <v>6.1638030664920258</v>
      </c>
      <c r="T111" s="109">
        <f>_xlfn.XLOOKUP(B111,'[3]Nur des jours'!$B:$B,'[3]Nur des jours'!$U:$U,"")</f>
        <v>6.1638030664920258</v>
      </c>
      <c r="U111" s="109">
        <v>6.1638030664920258</v>
      </c>
      <c r="V111" s="109">
        <v>6.1638030664920258</v>
      </c>
      <c r="W111" s="109">
        <v>6.1638030664920258</v>
      </c>
      <c r="X111" s="109">
        <v>6.1638030664920258</v>
      </c>
      <c r="Y111" s="109">
        <v>6.1638030664920258</v>
      </c>
      <c r="Z111" s="109">
        <v>6.1638030664920258</v>
      </c>
      <c r="AA111" s="109">
        <v>6.1638030664920258</v>
      </c>
      <c r="AB111" s="109">
        <v>6.2338949242793937</v>
      </c>
      <c r="AC111" s="109">
        <v>0</v>
      </c>
      <c r="AD111" s="109">
        <v>0</v>
      </c>
      <c r="AE111" s="109">
        <v>6.1641240979017393</v>
      </c>
      <c r="AF111" s="109">
        <v>6.1641240979017393</v>
      </c>
      <c r="AG111" s="57" t="str">
        <f>_xlfn.XLOOKUP(B111,[3]CALCULATION!$B:$B,[3]CALCULATION!$M:$M,"")</f>
        <v>Operationnel</v>
      </c>
      <c r="AH111" s="57"/>
      <c r="AI111" s="56" t="str" cm="1">
        <f t="array" ref="AI111">IFERROR(_xlfn.IFS(
AK111="MPR ISSUE","PDH",
AK111="BSS Hardware Issue","BSS",
AK111="Sites strategiques, MLL, Pylone, etc.","ENVTECH",
AK111="AKTIVCO DEFAUT GE &amp; POWER Cabinet","AKTIVCO",
AK111="AKTIVCO Coupure ENEO &amp; Baisse de tension","AKTIVCO GRID ONLY",
AK111="Coupure ENEO &amp; Baisse de tension","IHS GRID ONLY",
AK111="Defaut GE &amp; POWER Cabinet","IHS",
AK111="Sharing","Partners",
AK111="Sites strategiques &amp; DataCenter","SST &amp; DC",
AK111="Exclu","Exclu",
AK111="SAT","SAT",
AK111="SPARE-ISSUE","SPARE-ISSUE",
AK111="Fiber CAmtel","TRANS_FO_CAMTEL",
AK111="Fiber AOF","Fiber AOF",
AK111="Projet OCM (HUAWEI)","TRAVAUX-HUAWEI",
AK111="Projet OCM (NOKIA)","TRAVAUX-NOKIA",
AK111="ACCESS-ISSUE","ACCESS-ISSUE",
AK111="Projet OCM (ZTE, NOKIA, autres projets)","TRAVAUX OCM",
AK111="No root CAuse","No root cause",
AK111="ODU HS","PDH",
AK111="IP &amp; VLAN","PDH",
AK111="Warehouse HUAWEI","SPARE-ISSUE",
AK111="SPARE-HS","SPARE-ISSUE",
AK111="Power Telco","BSS",AK111="no impacts","no impacts"
),"")</f>
        <v>BSS</v>
      </c>
      <c r="AJ111" s="56" t="str" cm="1">
        <f t="array" ref="AJ111">IFERROR(_xlfn.IFS(
AK111="MPR ISSUE","TX ISSUE",
AK111="BSS Hardware Issue","RAN ISSUE",
AK111="Sites strategiques, MLL, Pylone, etc.","ENVTECH",
AK111="AKTIVCO DEFAUT GE &amp; POWER Cabinet","POWER ISSUE",
AK111="AKTIVCO Coupure ENEO &amp; Baisse de tension","POWER ISSUE",
AK111="Coupure ENEO &amp; Baisse de tension","POWER ISSUE",
AK111="Defaut GE &amp; POWER Cabinet","POWER ISSUE",
AK111="Sharing","POWER ISSUE",
AK111="Sites strategiques &amp; DataCenter","POWER ISSUE",
AK111="Exclu","Exclu",
AK111="SAT","TX ISSUE",
AK111="SPARE-ISSUE","SPARE-ISSUE",
AK111="Fiber CAmtel","TX ISSUE",
AK111="Fiber AOF","TX ISSUE",
AK111="Projet OCM (HUAWEI)","TRAVAUX-HUAWEI",
AK111="Projet OCM (NOKIA)","TRAVAUX -NOKIA",
AK111="ACCESS-ISSUE","ACCESS-ISSUE",
AK111="Projet OCM (ZTE, NOKIA, autres projets)","TRAVAUX OCM",
AK111="No root CAuse","No root cause",
AK111="ODU HS","TX ISSUE",
AK111="IP &amp; VLAN","TX ISSUE",
AK111="Warehouse HUAWEI","SPARE-ISSUE",
AK111="SPARE-HS","SPARE-ISSUE",
AK111="Power Telco","RAN ISSUE",AK111="no impacts","no impacts"
),"")</f>
        <v>RAN ISSUE</v>
      </c>
      <c r="AK111" s="81" t="s">
        <v>5320</v>
      </c>
      <c r="AL111" s="56" t="str" cm="1">
        <f t="array" ref="AL111">IFERROR(_xlfn.IFS(
AK111="MPR ISSUE","ACTIVE",
AK111="BSS Hardware Issue","ACTIVE",
AK111="Sites strategiques, MLL, Pylone, etc.","PASSIVE",
AK111="AKTIVCO DEFAUT GE &amp; POWER Cabinet","PASSIVE",
AK111="AKTIVCO Coupure ENEO &amp; Baisse de tension","PASSIVE",
AK111="Coupure ENEO &amp; Baisse de tension","PASSIVE",
AK111="Defaut GE &amp; POWER Cabinet","PASSIVE",
AK111="Sharing","PASSIVE",
AK111="Sites strategiques &amp; DataCenter","PASSIVE",
AK111="Exclu","Exclu",
AK111="SAT","ACTIVE",
AK111="SPARE-ISSUE","SPARE-ISSUE",
AK111="Fiber CAmtel","ACTIVE",
AK111="Fiber AOF","ACTIVE",
AK111="Projet OCM (HUAWEI)","PLANNED WORKS",
AK111="Projet OCM (NOKIA)","PLANNED WORKS",
AK111="ACCESS-ISSUE","ACCESS-ISSUE",
AK111="Projet OCM (ZTE, NOKIA, autres projets)","PLANNED WORKS",
AK111="No root CAuse","No root cause",
AK111="ODU HS","ACTIVE",
AK111="IP &amp; VLAN","ACTIVE",
AK111="Warehouse HUAWEI","SPARE-ISSUE",
AK111="SPARE-HS","SPARE-ISSUE",
AK111="Power Telco","ACTIVE", AK111="no impacts","no impacts"
),"")</f>
        <v>ACTIVE</v>
      </c>
      <c r="AM111" s="108" t="s">
        <v>6074</v>
      </c>
      <c r="AN111" s="117" t="s">
        <v>1165</v>
      </c>
      <c r="AP111" s="23" t="s">
        <v>5537</v>
      </c>
      <c r="AQ111" s="23" t="s">
        <v>6235</v>
      </c>
      <c r="AR111" s="7"/>
      <c r="AS111" s="6"/>
      <c r="AT111" s="7"/>
      <c r="AU111" s="3" t="s">
        <v>5537</v>
      </c>
      <c r="AV111" s="24" t="s">
        <v>5537</v>
      </c>
      <c r="AW111" s="24" t="s">
        <v>5537</v>
      </c>
      <c r="AX111" s="24" t="s">
        <v>5537</v>
      </c>
      <c r="AY111" s="24" t="s">
        <v>5537</v>
      </c>
      <c r="AZ111" s="24" t="s">
        <v>5537</v>
      </c>
      <c r="BA111" s="24" t="s">
        <v>5537</v>
      </c>
      <c r="BB111" s="24" t="s">
        <v>5537</v>
      </c>
      <c r="BC111" s="24" t="s">
        <v>5537</v>
      </c>
      <c r="BD111" s="24" t="s">
        <v>5537</v>
      </c>
      <c r="BE111" s="24" t="s">
        <v>5537</v>
      </c>
      <c r="BF111" s="24" t="s">
        <v>5537</v>
      </c>
      <c r="BG111" s="24" t="s">
        <v>5537</v>
      </c>
      <c r="BH111" s="24" t="s">
        <v>5537</v>
      </c>
      <c r="BI111" s="9" t="s">
        <v>5537</v>
      </c>
      <c r="BJ111" s="14"/>
      <c r="BK111" s="14" t="s">
        <v>5537</v>
      </c>
      <c r="BL111" s="14" t="str">
        <f>_xlfn.XLOOKUP(B111,'[4]cell downs 18042026 17h'!$B:$B,'[4]cell downs 18042026 17h'!$B:$B,"")</f>
        <v/>
      </c>
      <c r="BM111" s="14" t="str">
        <f>_xlfn.XLOOKUP(B111,'[5]Cells Huawei 19042026 15h'!$B:$B,'[5]Cells Huawei 19042026 15h'!$B:$B,"")</f>
        <v/>
      </c>
      <c r="BN111" s="9" t="str">
        <f>_xlfn.XLOOKUP(B111,'[6]cells down 19042026 9H40'!$B:$B,'[6]cells down 19042026 9H40'!$B:$B,"")</f>
        <v>CTR_262</v>
      </c>
      <c r="BO111" s="9" t="s">
        <v>1165</v>
      </c>
      <c r="BP111" s="9" t="s">
        <v>12</v>
      </c>
    </row>
    <row r="112" spans="1:68" s="9" customFormat="1" ht="32.5" customHeight="1" x14ac:dyDescent="0.35">
      <c r="A112" s="3" t="s">
        <v>2134</v>
      </c>
      <c r="B112" s="31" t="s">
        <v>2135</v>
      </c>
      <c r="C112" s="3" t="str">
        <f>_xlfn.XLOOKUP(B112,'[1]daily break down'!$D:$D,'[1]daily break down'!$E:$E,"")</f>
        <v>Douala</v>
      </c>
      <c r="D112" s="1"/>
      <c r="E112" s="3" t="e">
        <v>#N/A</v>
      </c>
      <c r="F112" s="3" t="s">
        <v>31</v>
      </c>
      <c r="G112" s="3" t="s">
        <v>32</v>
      </c>
      <c r="H112" s="41" t="str">
        <f>_xlfn.XLOOKUP(B112,[2]CALCULATION!$B:$B,[2]CALCULATION!$H:$H,"")</f>
        <v>ZTE</v>
      </c>
      <c r="I112" s="34">
        <v>0</v>
      </c>
      <c r="J112" s="34">
        <v>0</v>
      </c>
      <c r="K112" s="34">
        <v>0</v>
      </c>
      <c r="L112" s="34">
        <v>2.3899004945311399E-3</v>
      </c>
      <c r="M112" s="34">
        <v>20.122997834108084</v>
      </c>
      <c r="N112" s="34">
        <v>13.868556899607057</v>
      </c>
      <c r="O112" s="34">
        <v>13.868556899607057</v>
      </c>
      <c r="P112" s="34">
        <v>13.868556899607057</v>
      </c>
      <c r="Q112" s="34">
        <v>13.868556899607057</v>
      </c>
      <c r="R112" s="34">
        <v>13.868556899607057</v>
      </c>
      <c r="S112" s="109">
        <v>13.868556899607057</v>
      </c>
      <c r="T112" s="109">
        <f>_xlfn.XLOOKUP(B112,'[3]Nur des jours'!$B:$B,'[3]Nur des jours'!$U:$U,"")</f>
        <v>0</v>
      </c>
      <c r="U112" s="109">
        <v>0</v>
      </c>
      <c r="V112" s="109">
        <v>0</v>
      </c>
      <c r="W112" s="109">
        <v>0</v>
      </c>
      <c r="X112" s="109">
        <v>0</v>
      </c>
      <c r="Y112" s="109">
        <v>0</v>
      </c>
      <c r="Z112" s="109">
        <v>0</v>
      </c>
      <c r="AA112" s="109">
        <v>0</v>
      </c>
      <c r="AB112" s="109">
        <v>0</v>
      </c>
      <c r="AC112" s="109">
        <v>0</v>
      </c>
      <c r="AD112" s="109">
        <v>2.3514718932647884</v>
      </c>
      <c r="AE112" s="109">
        <v>5.5567326707245037</v>
      </c>
      <c r="AF112" s="109">
        <v>5.5567326707245037</v>
      </c>
      <c r="AG112" s="57" t="str">
        <f>_xlfn.XLOOKUP(B112,[3]CALCULATION!$B:$B,[3]CALCULATION!$M:$M,"")</f>
        <v>Operationnel</v>
      </c>
      <c r="AH112" s="57"/>
      <c r="AI112" s="56" t="str" cm="1">
        <f t="array" ref="AI112">IFERROR(_xlfn.IFS(
AK112="MPR ISSUE","PDH",
AK112="BSS Hardware Issue","BSS",
AK112="Sites strategiques, MLL, Pylone, etc.","ENVTECH",
AK112="AKTIVCO DEFAUT GE &amp; POWER Cabinet","AKTIVCO",
AK112="AKTIVCO Coupure ENEO &amp; Baisse de tension","AKTIVCO GRID ONLY",
AK112="Coupure ENEO &amp; Baisse de tension","IHS GRID ONLY",
AK112="Defaut GE &amp; POWER Cabinet","IHS",
AK112="Sharing","Partners",
AK112="Sites strategiques &amp; DataCenter","SST &amp; DC",
AK112="Exclu","Exclu",
AK112="SAT","SAT",
AK112="SPARE-ISSUE","SPARE-ISSUE",
AK112="Fiber CAmtel","TRANS_FO_CAMTEL",
AK112="Fiber AOF","Fiber AOF",
AK112="Projet OCM (HUAWEI)","TRAVAUX-HUAWEI",
AK112="Projet OCM (NOKIA)","TRAVAUX-NOKIA",
AK112="ACCESS-ISSUE","ACCESS-ISSUE",
AK112="Projet OCM (ZTE, NOKIA, autres projets)","TRAVAUX OCM",
AK112="No root CAuse","No root cause",
AK112="ODU HS","PDH",
AK112="IP &amp; VLAN","PDH",
AK112="Warehouse HUAWEI","SPARE-ISSUE",
AK112="SPARE-HS","SPARE-ISSUE",
AK112="Power Telco","BSS",AK112="no impacts","no impacts"
),"")</f>
        <v>No root cause</v>
      </c>
      <c r="AJ112" s="56" t="str" cm="1">
        <f t="array" ref="AJ112">IFERROR(_xlfn.IFS(
AK112="MPR ISSUE","TX ISSUE",
AK112="BSS Hardware Issue","RAN ISSUE",
AK112="Sites strategiques, MLL, Pylone, etc.","ENVTECH",
AK112="AKTIVCO DEFAUT GE &amp; POWER Cabinet","POWER ISSUE",
AK112="AKTIVCO Coupure ENEO &amp; Baisse de tension","POWER ISSUE",
AK112="Coupure ENEO &amp; Baisse de tension","POWER ISSUE",
AK112="Defaut GE &amp; POWER Cabinet","POWER ISSUE",
AK112="Sharing","POWER ISSUE",
AK112="Sites strategiques &amp; DataCenter","POWER ISSUE",
AK112="Exclu","Exclu",
AK112="SAT","TX ISSUE",
AK112="SPARE-ISSUE","SPARE-ISSUE",
AK112="Fiber CAmtel","TX ISSUE",
AK112="Fiber AOF","TX ISSUE",
AK112="Projet OCM (HUAWEI)","TRAVAUX-HUAWEI",
AK112="Projet OCM (NOKIA)","TRAVAUX -NOKIA",
AK112="ACCESS-ISSUE","ACCESS-ISSUE",
AK112="Projet OCM (ZTE, NOKIA, autres projets)","TRAVAUX OCM",
AK112="No root CAuse","No root cause",
AK112="ODU HS","TX ISSUE",
AK112="IP &amp; VLAN","TX ISSUE",
AK112="Warehouse HUAWEI","SPARE-ISSUE",
AK112="SPARE-HS","SPARE-ISSUE",
AK112="Power Telco","RAN ISSUE",AK112="no impacts","no impacts"
),"")</f>
        <v>No root cause</v>
      </c>
      <c r="AK112" s="81" t="s">
        <v>5620</v>
      </c>
      <c r="AL112" s="56" t="str" cm="1">
        <f t="array" ref="AL112">IFERROR(_xlfn.IFS(
AK112="MPR ISSUE","ACTIVE",
AK112="BSS Hardware Issue","ACTIVE",
AK112="Sites strategiques, MLL, Pylone, etc.","PASSIVE",
AK112="AKTIVCO DEFAUT GE &amp; POWER Cabinet","PASSIVE",
AK112="AKTIVCO Coupure ENEO &amp; Baisse de tension","PASSIVE",
AK112="Coupure ENEO &amp; Baisse de tension","PASSIVE",
AK112="Defaut GE &amp; POWER Cabinet","PASSIVE",
AK112="Sharing","PASSIVE",
AK112="Sites strategiques &amp; DataCenter","PASSIVE",
AK112="Exclu","Exclu",
AK112="SAT","ACTIVE",
AK112="SPARE-ISSUE","SPARE-ISSUE",
AK112="Fiber CAmtel","ACTIVE",
AK112="Fiber AOF","ACTIVE",
AK112="Projet OCM (HUAWEI)","PLANNED WORKS",
AK112="Projet OCM (NOKIA)","PLANNED WORKS",
AK112="ACCESS-ISSUE","ACCESS-ISSUE",
AK112="Projet OCM (ZTE, NOKIA, autres projets)","PLANNED WORKS",
AK112="No root CAuse","No root cause",
AK112="ODU HS","ACTIVE",
AK112="IP &amp; VLAN","ACTIVE",
AK112="Warehouse HUAWEI","SPARE-ISSUE",
AK112="SPARE-HS","SPARE-ISSUE",
AK112="Power Telco","ACTIVE", AK112="no impacts","no impacts"
),"")</f>
        <v>No root cause</v>
      </c>
      <c r="AM112" s="108" t="s">
        <v>5537</v>
      </c>
      <c r="AN112" s="117" t="s">
        <v>2135</v>
      </c>
      <c r="AP112" s="23" t="s">
        <v>5537</v>
      </c>
      <c r="AQ112" s="23" t="s">
        <v>5537</v>
      </c>
      <c r="AR112" s="7"/>
      <c r="AS112" s="6"/>
      <c r="AT112" s="7"/>
      <c r="AU112" s="3" t="s">
        <v>5537</v>
      </c>
      <c r="AV112" s="24" t="s">
        <v>5537</v>
      </c>
      <c r="AW112" s="24" t="s">
        <v>5537</v>
      </c>
      <c r="AX112" s="24" t="s">
        <v>5537</v>
      </c>
      <c r="AY112" s="24" t="s">
        <v>5537</v>
      </c>
      <c r="AZ112" s="24" t="s">
        <v>5537</v>
      </c>
      <c r="BA112" s="24" t="s">
        <v>5537</v>
      </c>
      <c r="BB112" s="24" t="s">
        <v>5537</v>
      </c>
      <c r="BC112" s="24" t="s">
        <v>5537</v>
      </c>
      <c r="BD112" s="24" t="s">
        <v>5537</v>
      </c>
      <c r="BE112" s="24" t="s">
        <v>5537</v>
      </c>
      <c r="BF112" s="24" t="s">
        <v>5537</v>
      </c>
      <c r="BG112" s="24" t="s">
        <v>5537</v>
      </c>
      <c r="BH112" s="24" t="s">
        <v>5537</v>
      </c>
      <c r="BI112" s="9" t="s">
        <v>5537</v>
      </c>
      <c r="BJ112" s="14"/>
      <c r="BK112" s="14" t="s">
        <v>5537</v>
      </c>
      <c r="BL112" s="14" t="str">
        <f>_xlfn.XLOOKUP(B112,'[4]cell downs 18042026 17h'!$B:$B,'[4]cell downs 18042026 17h'!$B:$B,"")</f>
        <v/>
      </c>
      <c r="BM112" s="14" t="str">
        <f>_xlfn.XLOOKUP(B112,'[5]Cells Huawei 19042026 15h'!$B:$B,'[5]Cells Huawei 19042026 15h'!$B:$B,"")</f>
        <v/>
      </c>
      <c r="BN112" s="9" t="str">
        <f>_xlfn.XLOOKUP(B112,'[6]cells down 19042026 9H40'!$B:$B,'[6]cells down 19042026 9H40'!$B:$B,"")</f>
        <v/>
      </c>
      <c r="BO112" s="9" t="s">
        <v>5537</v>
      </c>
      <c r="BP112" s="9" t="s">
        <v>12</v>
      </c>
    </row>
    <row r="113" spans="1:68" s="9" customFormat="1" ht="26.5" customHeight="1" x14ac:dyDescent="0.35">
      <c r="A113" s="1" t="s">
        <v>4503</v>
      </c>
      <c r="B113" s="8" t="s">
        <v>4504</v>
      </c>
      <c r="C113" s="3" t="str">
        <f>_xlfn.XLOOKUP(B113,'[1]daily break down'!$D:$D,'[1]daily break down'!$E:$E,"")</f>
        <v>Douala</v>
      </c>
      <c r="D113" s="1" t="s">
        <v>11</v>
      </c>
      <c r="E113" s="1" t="s">
        <v>145</v>
      </c>
      <c r="F113" s="3" t="s">
        <v>31</v>
      </c>
      <c r="G113" s="1" t="s">
        <v>32</v>
      </c>
      <c r="H113" s="41" t="str">
        <f>_xlfn.XLOOKUP(B113,[2]CALCULATION!$B:$B,[2]CALCULATION!$H:$H,"")</f>
        <v>ZTE</v>
      </c>
      <c r="I113" s="34">
        <v>0</v>
      </c>
      <c r="J113" s="34">
        <v>0</v>
      </c>
      <c r="K113" s="34">
        <v>0</v>
      </c>
      <c r="L113" s="34">
        <v>0</v>
      </c>
      <c r="M113" s="34">
        <v>0</v>
      </c>
      <c r="N113" s="34">
        <v>0</v>
      </c>
      <c r="O113" s="34">
        <v>0</v>
      </c>
      <c r="P113" s="34">
        <v>0</v>
      </c>
      <c r="Q113" s="34">
        <v>0</v>
      </c>
      <c r="R113" s="34">
        <v>0</v>
      </c>
      <c r="S113" s="109">
        <v>0</v>
      </c>
      <c r="T113" s="109">
        <f>_xlfn.XLOOKUP(B113,'[3]Nur des jours'!$B:$B,'[3]Nur des jours'!$U:$U,"")</f>
        <v>0</v>
      </c>
      <c r="U113" s="109">
        <v>0</v>
      </c>
      <c r="V113" s="109">
        <v>0</v>
      </c>
      <c r="W113" s="109">
        <v>0</v>
      </c>
      <c r="X113" s="109">
        <v>0</v>
      </c>
      <c r="Y113" s="109">
        <v>0</v>
      </c>
      <c r="Z113" s="109">
        <v>0</v>
      </c>
      <c r="AA113" s="109">
        <v>0</v>
      </c>
      <c r="AB113" s="109">
        <v>0</v>
      </c>
      <c r="AC113" s="109">
        <v>0</v>
      </c>
      <c r="AD113" s="109">
        <v>2.4476834426458032</v>
      </c>
      <c r="AE113" s="109">
        <v>5.5042262001580893</v>
      </c>
      <c r="AF113" s="109">
        <v>5.5042262001580893</v>
      </c>
      <c r="AG113" s="57" t="str">
        <f>_xlfn.XLOOKUP(B113,[3]CALCULATION!$B:$B,[3]CALCULATION!$M:$M,"")</f>
        <v>Operationnel</v>
      </c>
      <c r="AH113" s="57"/>
      <c r="AI113" s="56" t="str" cm="1">
        <f t="array" ref="AI113">IFERROR(_xlfn.IFS(
AK113="MPR ISSUE","PDH",
AK113="BSS Hardware Issue","BSS",
AK113="Sites strategiques, MLL, Pylone, etc.","ENVTECH",
AK113="AKTIVCO DEFAUT GE &amp; POWER Cabinet","AKTIVCO",
AK113="AKTIVCO Coupure ENEO &amp; Baisse de tension","AKTIVCO GRID ONLY",
AK113="Coupure ENEO &amp; Baisse de tension","IHS GRID ONLY",
AK113="Defaut GE &amp; POWER Cabinet","IHS",
AK113="Sharing","Partners",
AK113="Sites strategiques &amp; DataCenter","SST &amp; DC",
AK113="Exclu","Exclu",
AK113="SAT","SAT",
AK113="SPARE-ISSUE","SPARE-ISSUE",
AK113="Fiber CAmtel","TRANS_FO_CAMTEL",
AK113="Fiber AOF","Fiber AOF",
AK113="Projet OCM (HUAWEI)","TRAVAUX-HUAWEI",
AK113="Projet OCM (NOKIA)","TRAVAUX-NOKIA",
AK113="ACCESS-ISSUE","ACCESS-ISSUE",
AK113="Projet OCM (ZTE, NOKIA, autres projets)","TRAVAUX OCM",
AK113="No root CAuse","No root cause",
AK113="ODU HS","PDH",
AK113="IP &amp; VLAN","PDH",
AK113="Warehouse HUAWEI","SPARE-ISSUE",
AK113="SPARE-HS","SPARE-ISSUE",
AK113="Power Telco","BSS",AK113="no impacts","no impacts"
),"")</f>
        <v>IHS GRID ONLY</v>
      </c>
      <c r="AJ113" s="56" t="str" cm="1">
        <f t="array" ref="AJ113">IFERROR(_xlfn.IFS(
AK113="MPR ISSUE","TX ISSUE",
AK113="BSS Hardware Issue","RAN ISSUE",
AK113="Sites strategiques, MLL, Pylone, etc.","ENVTECH",
AK113="AKTIVCO DEFAUT GE &amp; POWER Cabinet","POWER ISSUE",
AK113="AKTIVCO Coupure ENEO &amp; Baisse de tension","POWER ISSUE",
AK113="Coupure ENEO &amp; Baisse de tension","POWER ISSUE",
AK113="Defaut GE &amp; POWER Cabinet","POWER ISSUE",
AK113="Sharing","POWER ISSUE",
AK113="Sites strategiques &amp; DataCenter","POWER ISSUE",
AK113="Exclu","Exclu",
AK113="SAT","TX ISSUE",
AK113="SPARE-ISSUE","SPARE-ISSUE",
AK113="Fiber CAmtel","TX ISSUE",
AK113="Fiber AOF","TX ISSUE",
AK113="Projet OCM (HUAWEI)","TRAVAUX-HUAWEI",
AK113="Projet OCM (NOKIA)","TRAVAUX -NOKIA",
AK113="ACCESS-ISSUE","ACCESS-ISSUE",
AK113="Projet OCM (ZTE, NOKIA, autres projets)","TRAVAUX OCM",
AK113="No root CAuse","No root cause",
AK113="ODU HS","TX ISSUE",
AK113="IP &amp; VLAN","TX ISSUE",
AK113="Warehouse HUAWEI","SPARE-ISSUE",
AK113="SPARE-HS","SPARE-ISSUE",
AK113="Power Telco","RAN ISSUE",AK113="no impacts","no impacts"
),"")</f>
        <v>POWER ISSUE</v>
      </c>
      <c r="AK113" s="81" t="s">
        <v>5329</v>
      </c>
      <c r="AL113" s="56" t="str" cm="1">
        <f t="array" ref="AL113">IFERROR(_xlfn.IFS(
AK113="MPR ISSUE","ACTIVE",
AK113="BSS Hardware Issue","ACTIVE",
AK113="Sites strategiques, MLL, Pylone, etc.","PASSIVE",
AK113="AKTIVCO DEFAUT GE &amp; POWER Cabinet","PASSIVE",
AK113="AKTIVCO Coupure ENEO &amp; Baisse de tension","PASSIVE",
AK113="Coupure ENEO &amp; Baisse de tension","PASSIVE",
AK113="Defaut GE &amp; POWER Cabinet","PASSIVE",
AK113="Sharing","PASSIVE",
AK113="Sites strategiques &amp; DataCenter","PASSIVE",
AK113="Exclu","Exclu",
AK113="SAT","ACTIVE",
AK113="SPARE-ISSUE","SPARE-ISSUE",
AK113="Fiber CAmtel","ACTIVE",
AK113="Fiber AOF","ACTIVE",
AK113="Projet OCM (HUAWEI)","PLANNED WORKS",
AK113="Projet OCM (NOKIA)","PLANNED WORKS",
AK113="ACCESS-ISSUE","ACCESS-ISSUE",
AK113="Projet OCM (ZTE, NOKIA, autres projets)","PLANNED WORKS",
AK113="No root CAuse","No root cause",
AK113="ODU HS","ACTIVE",
AK113="IP &amp; VLAN","ACTIVE",
AK113="Warehouse HUAWEI","SPARE-ISSUE",
AK113="SPARE-HS","SPARE-ISSUE",
AK113="Power Telco","ACTIVE", AK113="no impacts","no impacts"
),"")</f>
        <v>PASSIVE</v>
      </c>
      <c r="AM113" s="108" t="s">
        <v>5824</v>
      </c>
      <c r="AN113" s="117" t="s">
        <v>4504</v>
      </c>
      <c r="AP113" s="23" t="s">
        <v>5537</v>
      </c>
      <c r="AQ113" s="23" t="s">
        <v>5537</v>
      </c>
      <c r="AR113" s="7"/>
      <c r="AS113" s="6"/>
      <c r="AT113" s="7"/>
      <c r="AU113" s="3" t="s">
        <v>6387</v>
      </c>
      <c r="AV113" s="24" t="s">
        <v>5537</v>
      </c>
      <c r="AW113" s="24" t="s">
        <v>5537</v>
      </c>
      <c r="AX113" s="24" t="s">
        <v>5537</v>
      </c>
      <c r="AY113" s="24" t="s">
        <v>5537</v>
      </c>
      <c r="AZ113" s="24" t="s">
        <v>6388</v>
      </c>
      <c r="BA113" s="24" t="s">
        <v>6389</v>
      </c>
      <c r="BB113" s="24" t="s">
        <v>5537</v>
      </c>
      <c r="BC113" s="24" t="s">
        <v>5537</v>
      </c>
      <c r="BD113" s="24" t="s">
        <v>5537</v>
      </c>
      <c r="BE113" s="24" t="s">
        <v>5537</v>
      </c>
      <c r="BF113" s="24" t="s">
        <v>5537</v>
      </c>
      <c r="BG113" s="24" t="s">
        <v>5537</v>
      </c>
      <c r="BH113" s="24" t="s">
        <v>5537</v>
      </c>
      <c r="BI113" s="9" t="s">
        <v>6390</v>
      </c>
      <c r="BJ113" s="14"/>
      <c r="BK113" s="14" t="s">
        <v>5537</v>
      </c>
      <c r="BL113" s="14" t="str">
        <f>_xlfn.XLOOKUP(B113,'[4]cell downs 18042026 17h'!$B:$B,'[4]cell downs 18042026 17h'!$B:$B,"")</f>
        <v/>
      </c>
      <c r="BM113" s="14" t="str">
        <f>_xlfn.XLOOKUP(B113,'[5]Cells Huawei 19042026 15h'!$B:$B,'[5]Cells Huawei 19042026 15h'!$B:$B,"")</f>
        <v/>
      </c>
      <c r="BN113" s="9" t="str">
        <f>_xlfn.XLOOKUP(B113,'[6]cells down 19042026 9H40'!$B:$B,'[6]cells down 19042026 9H40'!$B:$B,"")</f>
        <v/>
      </c>
      <c r="BO113" s="9" t="s">
        <v>4504</v>
      </c>
      <c r="BP113" s="9" t="s">
        <v>12</v>
      </c>
    </row>
    <row r="114" spans="1:68" s="9" customFormat="1" x14ac:dyDescent="0.35">
      <c r="A114" s="1" t="s">
        <v>2051</v>
      </c>
      <c r="B114" s="8" t="s">
        <v>2052</v>
      </c>
      <c r="C114" s="3" t="str">
        <f>_xlfn.XLOOKUP(B114,'[1]daily break down'!$D:$D,'[1]daily break down'!$E:$E,"")</f>
        <v>OUEST</v>
      </c>
      <c r="D114" s="1" t="s">
        <v>11</v>
      </c>
      <c r="E114" s="1" t="s">
        <v>96</v>
      </c>
      <c r="F114" s="3" t="s">
        <v>102</v>
      </c>
      <c r="G114" s="1" t="s">
        <v>1292</v>
      </c>
      <c r="H114" s="40" t="str">
        <f>_xlfn.XLOOKUP(B114,[2]CALCULATION!$B:$B,[2]CALCULATION!$H:$H,"")</f>
        <v>NOKIA</v>
      </c>
      <c r="I114" s="34">
        <v>0</v>
      </c>
      <c r="J114" s="34">
        <v>0</v>
      </c>
      <c r="K114" s="34">
        <v>0</v>
      </c>
      <c r="L114" s="34">
        <v>0</v>
      </c>
      <c r="M114" s="34">
        <v>0</v>
      </c>
      <c r="N114" s="34">
        <v>1.2484554822176806E-3</v>
      </c>
      <c r="O114" s="34">
        <v>2.7691283992586522</v>
      </c>
      <c r="P114" s="34">
        <v>4.1449048311377403</v>
      </c>
      <c r="Q114" s="34">
        <v>2.7661114529093713</v>
      </c>
      <c r="R114" s="34">
        <v>0</v>
      </c>
      <c r="S114" s="109">
        <v>0</v>
      </c>
      <c r="T114" s="109">
        <f>_xlfn.XLOOKUP(B114,'[3]Nur des jours'!$B:$B,'[3]Nur des jours'!$U:$U,"")</f>
        <v>0</v>
      </c>
      <c r="U114" s="109">
        <v>0</v>
      </c>
      <c r="V114" s="109">
        <v>0</v>
      </c>
      <c r="W114" s="109">
        <v>0</v>
      </c>
      <c r="X114" s="109">
        <v>2.1205908119383492E-2</v>
      </c>
      <c r="Y114" s="109">
        <v>1.2111801685343557</v>
      </c>
      <c r="Z114" s="109">
        <v>0</v>
      </c>
      <c r="AA114" s="109">
        <v>0</v>
      </c>
      <c r="AB114" s="109">
        <v>2.0920546866305404E-2</v>
      </c>
      <c r="AC114" s="109">
        <v>20.33387587976452</v>
      </c>
      <c r="AD114" s="109">
        <v>8.6882588546501154</v>
      </c>
      <c r="AE114" s="109">
        <v>5.8204243036472025</v>
      </c>
      <c r="AF114" s="109">
        <v>5.8204243036472025</v>
      </c>
      <c r="AG114" s="57" t="str">
        <f>_xlfn.XLOOKUP(B114,[3]CALCULATION!$B:$B,[3]CALCULATION!$M:$M,"")</f>
        <v>Operationnel</v>
      </c>
      <c r="AH114" s="57"/>
      <c r="AI114" s="56" t="str" cm="1">
        <f t="array" ref="AI114">IFERROR(_xlfn.IFS(
AK114="MPR ISSUE","PDH",
AK114="BSS Hardware Issue","BSS",
AK114="Sites strategiques, MLL, Pylone, etc.","ENVTECH",
AK114="AKTIVCO DEFAUT GE &amp; POWER Cabinet","AKTIVCO",
AK114="AKTIVCO Coupure ENEO &amp; Baisse de tension","AKTIVCO GRID ONLY",
AK114="Coupure ENEO &amp; Baisse de tension","IHS GRID ONLY",
AK114="Defaut GE &amp; POWER Cabinet","IHS",
AK114="Sharing","Partners",
AK114="Sites strategiques &amp; DataCenter","SST &amp; DC",
AK114="Exclu","Exclu",
AK114="SAT","SAT",
AK114="SPARE-ISSUE","SPARE-ISSUE",
AK114="Fiber CAmtel","TRANS_FO_CAMTEL",
AK114="Fiber AOF","Fiber AOF",
AK114="Projet OCM (HUAWEI)","TRAVAUX-HUAWEI",
AK114="Projet OCM (NOKIA)","TRAVAUX-NOKIA",
AK114="ACCESS-ISSUE","ACCESS-ISSUE",
AK114="Projet OCM (ZTE, NOKIA, autres projets)","TRAVAUX OCM",
AK114="No root CAuse","No root cause",
AK114="ODU HS","PDH",
AK114="IP &amp; VLAN","PDH",
AK114="Warehouse HUAWEI","SPARE-ISSUE",
AK114="SPARE-HS","SPARE-ISSUE",
AK114="Power Telco","BSS",AK114="no impacts","no impacts"
),"")</f>
        <v>PDH</v>
      </c>
      <c r="AJ114" s="56" t="str" cm="1">
        <f t="array" ref="AJ114">IFERROR(_xlfn.IFS(
AK114="MPR ISSUE","TX ISSUE",
AK114="BSS Hardware Issue","RAN ISSUE",
AK114="Sites strategiques, MLL, Pylone, etc.","ENVTECH",
AK114="AKTIVCO DEFAUT GE &amp; POWER Cabinet","POWER ISSUE",
AK114="AKTIVCO Coupure ENEO &amp; Baisse de tension","POWER ISSUE",
AK114="Coupure ENEO &amp; Baisse de tension","POWER ISSUE",
AK114="Defaut GE &amp; POWER Cabinet","POWER ISSUE",
AK114="Sharing","POWER ISSUE",
AK114="Sites strategiques &amp; DataCenter","POWER ISSUE",
AK114="Exclu","Exclu",
AK114="SAT","TX ISSUE",
AK114="SPARE-ISSUE","SPARE-ISSUE",
AK114="Fiber CAmtel","TX ISSUE",
AK114="Fiber AOF","TX ISSUE",
AK114="Projet OCM (HUAWEI)","TRAVAUX-HUAWEI",
AK114="Projet OCM (NOKIA)","TRAVAUX -NOKIA",
AK114="ACCESS-ISSUE","ACCESS-ISSUE",
AK114="Projet OCM (ZTE, NOKIA, autres projets)","TRAVAUX OCM",
AK114="No root CAuse","No root cause",
AK114="ODU HS","TX ISSUE",
AK114="IP &amp; VLAN","TX ISSUE",
AK114="Warehouse HUAWEI","SPARE-ISSUE",
AK114="SPARE-HS","SPARE-ISSUE",
AK114="Power Telco","RAN ISSUE",AK114="no impacts","no impacts"
),"")</f>
        <v>TX ISSUE</v>
      </c>
      <c r="AK114" s="81" t="s">
        <v>5618</v>
      </c>
      <c r="AL114" s="56" t="str" cm="1">
        <f t="array" ref="AL114">IFERROR(_xlfn.IFS(
AK114="MPR ISSUE","ACTIVE",
AK114="BSS Hardware Issue","ACTIVE",
AK114="Sites strategiques, MLL, Pylone, etc.","PASSIVE",
AK114="AKTIVCO DEFAUT GE &amp; POWER Cabinet","PASSIVE",
AK114="AKTIVCO Coupure ENEO &amp; Baisse de tension","PASSIVE",
AK114="Coupure ENEO &amp; Baisse de tension","PASSIVE",
AK114="Defaut GE &amp; POWER Cabinet","PASSIVE",
AK114="Sharing","PASSIVE",
AK114="Sites strategiques &amp; DataCenter","PASSIVE",
AK114="Exclu","Exclu",
AK114="SAT","ACTIVE",
AK114="SPARE-ISSUE","SPARE-ISSUE",
AK114="Fiber CAmtel","ACTIVE",
AK114="Fiber AOF","ACTIVE",
AK114="Projet OCM (HUAWEI)","PLANNED WORKS",
AK114="Projet OCM (NOKIA)","PLANNED WORKS",
AK114="ACCESS-ISSUE","ACCESS-ISSUE",
AK114="Projet OCM (ZTE, NOKIA, autres projets)","PLANNED WORKS",
AK114="No root CAuse","No root cause",
AK114="ODU HS","ACTIVE",
AK114="IP &amp; VLAN","ACTIVE",
AK114="Warehouse HUAWEI","SPARE-ISSUE",
AK114="SPARE-HS","SPARE-ISSUE",
AK114="Power Telco","ACTIVE", AK114="no impacts","no impacts"
),"")</f>
        <v>ACTIVE</v>
      </c>
      <c r="AM114" s="108" t="s">
        <v>5814</v>
      </c>
      <c r="AN114" s="227" t="s">
        <v>2932</v>
      </c>
      <c r="AO114" s="9" t="s">
        <v>6070</v>
      </c>
      <c r="AP114" s="23" t="s">
        <v>5703</v>
      </c>
      <c r="AQ114" s="23" t="s">
        <v>5537</v>
      </c>
      <c r="AR114" s="7"/>
      <c r="AS114" s="6"/>
      <c r="AT114" s="7"/>
      <c r="AU114" s="3" t="s">
        <v>5537</v>
      </c>
      <c r="AV114" s="24" t="s">
        <v>5537</v>
      </c>
      <c r="AW114" s="24" t="s">
        <v>5537</v>
      </c>
      <c r="AX114" s="24" t="s">
        <v>5537</v>
      </c>
      <c r="AY114" s="24" t="s">
        <v>5537</v>
      </c>
      <c r="AZ114" s="24" t="s">
        <v>5537</v>
      </c>
      <c r="BA114" s="24" t="s">
        <v>5537</v>
      </c>
      <c r="BB114" s="24" t="s">
        <v>5537</v>
      </c>
      <c r="BC114" s="24" t="s">
        <v>5537</v>
      </c>
      <c r="BD114" s="24" t="s">
        <v>5537</v>
      </c>
      <c r="BE114" s="24" t="s">
        <v>5537</v>
      </c>
      <c r="BF114" s="24" t="s">
        <v>5537</v>
      </c>
      <c r="BG114" s="24" t="s">
        <v>6379</v>
      </c>
      <c r="BH114" s="24" t="s">
        <v>5537</v>
      </c>
      <c r="BI114" s="9" t="s">
        <v>5537</v>
      </c>
      <c r="BJ114" s="14"/>
      <c r="BK114" s="14" t="s">
        <v>5537</v>
      </c>
      <c r="BL114" s="14" t="str">
        <f>_xlfn.XLOOKUP(B114,'[4]cell downs 18042026 17h'!$B:$B,'[4]cell downs 18042026 17h'!$B:$B,"")</f>
        <v/>
      </c>
      <c r="BM114" s="14" t="str">
        <f>_xlfn.XLOOKUP(B114,'[5]Cells Huawei 19042026 15h'!$B:$B,'[5]Cells Huawei 19042026 15h'!$B:$B,"")</f>
        <v/>
      </c>
      <c r="BN114" s="9" t="str">
        <f>_xlfn.XLOOKUP(B114,'[6]cells down 19042026 9H40'!$B:$B,'[6]cells down 19042026 9H40'!$B:$B,"")</f>
        <v/>
      </c>
      <c r="BO114" s="9" t="s">
        <v>2052</v>
      </c>
      <c r="BP114" s="9" t="s">
        <v>66</v>
      </c>
    </row>
    <row r="115" spans="1:68" s="9" customFormat="1" ht="35.5" customHeight="1" x14ac:dyDescent="0.35">
      <c r="A115" s="1" t="s">
        <v>1290</v>
      </c>
      <c r="B115" s="8" t="s">
        <v>1291</v>
      </c>
      <c r="C115" s="3" t="str">
        <f>_xlfn.XLOOKUP(B115,'[1]daily break down'!$D:$D,'[1]daily break down'!$E:$E,"")</f>
        <v>OUEST</v>
      </c>
      <c r="D115" s="1" t="s">
        <v>11</v>
      </c>
      <c r="E115" s="1" t="s">
        <v>96</v>
      </c>
      <c r="F115" s="3" t="s">
        <v>102</v>
      </c>
      <c r="G115" s="1" t="s">
        <v>1292</v>
      </c>
      <c r="H115" s="40" t="str">
        <f>_xlfn.XLOOKUP(B115,[2]CALCULATION!$B:$B,[2]CALCULATION!$H:$H,"")</f>
        <v>NOKIA</v>
      </c>
      <c r="I115" s="34">
        <v>0</v>
      </c>
      <c r="J115" s="34">
        <v>0</v>
      </c>
      <c r="K115" s="34">
        <v>0</v>
      </c>
      <c r="L115" s="34">
        <v>0</v>
      </c>
      <c r="M115" s="34">
        <v>0</v>
      </c>
      <c r="N115" s="34">
        <v>0</v>
      </c>
      <c r="O115" s="34">
        <v>2.7670793640109288</v>
      </c>
      <c r="P115" s="34">
        <v>4.1355634422380865</v>
      </c>
      <c r="Q115" s="34">
        <v>2.7631386018644819</v>
      </c>
      <c r="R115" s="34">
        <v>0</v>
      </c>
      <c r="S115" s="109">
        <v>0</v>
      </c>
      <c r="T115" s="109">
        <f>_xlfn.XLOOKUP(B115,'[3]Nur des jours'!$B:$B,'[3]Nur des jours'!$U:$U,"")</f>
        <v>0</v>
      </c>
      <c r="U115" s="109">
        <v>0</v>
      </c>
      <c r="V115" s="109">
        <v>0</v>
      </c>
      <c r="W115" s="109">
        <v>0</v>
      </c>
      <c r="X115" s="109">
        <v>8.757023453841448E-3</v>
      </c>
      <c r="Y115" s="109">
        <v>1.2128566658961915</v>
      </c>
      <c r="Z115" s="109">
        <v>0</v>
      </c>
      <c r="AA115" s="109">
        <v>0</v>
      </c>
      <c r="AB115" s="109">
        <v>2.0688690848179044E-2</v>
      </c>
      <c r="AC115" s="109">
        <v>20.333626088589938</v>
      </c>
      <c r="AD115" s="109">
        <v>8.6871963306370716</v>
      </c>
      <c r="AE115" s="109">
        <v>5.8200319319242189</v>
      </c>
      <c r="AF115" s="109">
        <v>5.8200319319242189</v>
      </c>
      <c r="AG115" s="57" t="str">
        <f>_xlfn.XLOOKUP(B115,[3]CALCULATION!$B:$B,[3]CALCULATION!$M:$M,"")</f>
        <v>Operationnel</v>
      </c>
      <c r="AH115" s="57"/>
      <c r="AI115" s="56" t="str" cm="1">
        <f t="array" ref="AI115">IFERROR(_xlfn.IFS(
AK115="MPR ISSUE","PDH",
AK115="BSS Hardware Issue","BSS",
AK115="Sites strategiques, MLL, Pylone, etc.","ENVTECH",
AK115="AKTIVCO DEFAUT GE &amp; POWER Cabinet","AKTIVCO",
AK115="AKTIVCO Coupure ENEO &amp; Baisse de tension","AKTIVCO GRID ONLY",
AK115="Coupure ENEO &amp; Baisse de tension","IHS GRID ONLY",
AK115="Defaut GE &amp; POWER Cabinet","IHS",
AK115="Sharing","Partners",
AK115="Sites strategiques &amp; DataCenter","SST &amp; DC",
AK115="Exclu","Exclu",
AK115="SAT","SAT",
AK115="SPARE-ISSUE","SPARE-ISSUE",
AK115="Fiber CAmtel","TRANS_FO_CAMTEL",
AK115="Fiber AOF","Fiber AOF",
AK115="Projet OCM (HUAWEI)","TRAVAUX-HUAWEI",
AK115="Projet OCM (NOKIA)","TRAVAUX-NOKIA",
AK115="ACCESS-ISSUE","ACCESS-ISSUE",
AK115="Projet OCM (ZTE, NOKIA, autres projets)","TRAVAUX OCM",
AK115="No root CAuse","No root cause",
AK115="ODU HS","PDH",
AK115="IP &amp; VLAN","PDH",
AK115="Warehouse HUAWEI","SPARE-ISSUE",
AK115="SPARE-HS","SPARE-ISSUE",
AK115="Power Telco","BSS",AK115="no impacts","no impacts"
),"")</f>
        <v>PDH</v>
      </c>
      <c r="AJ115" s="56" t="str" cm="1">
        <f t="array" ref="AJ115">IFERROR(_xlfn.IFS(
AK115="MPR ISSUE","TX ISSUE",
AK115="BSS Hardware Issue","RAN ISSUE",
AK115="Sites strategiques, MLL, Pylone, etc.","ENVTECH",
AK115="AKTIVCO DEFAUT GE &amp; POWER Cabinet","POWER ISSUE",
AK115="AKTIVCO Coupure ENEO &amp; Baisse de tension","POWER ISSUE",
AK115="Coupure ENEO &amp; Baisse de tension","POWER ISSUE",
AK115="Defaut GE &amp; POWER Cabinet","POWER ISSUE",
AK115="Sharing","POWER ISSUE",
AK115="Sites strategiques &amp; DataCenter","POWER ISSUE",
AK115="Exclu","Exclu",
AK115="SAT","TX ISSUE",
AK115="SPARE-ISSUE","SPARE-ISSUE",
AK115="Fiber CAmtel","TX ISSUE",
AK115="Fiber AOF","TX ISSUE",
AK115="Projet OCM (HUAWEI)","TRAVAUX-HUAWEI",
AK115="Projet OCM (NOKIA)","TRAVAUX -NOKIA",
AK115="ACCESS-ISSUE","ACCESS-ISSUE",
AK115="Projet OCM (ZTE, NOKIA, autres projets)","TRAVAUX OCM",
AK115="No root CAuse","No root cause",
AK115="ODU HS","TX ISSUE",
AK115="IP &amp; VLAN","TX ISSUE",
AK115="Warehouse HUAWEI","SPARE-ISSUE",
AK115="SPARE-HS","SPARE-ISSUE",
AK115="Power Telco","RAN ISSUE",AK115="no impacts","no impacts"
),"")</f>
        <v>TX ISSUE</v>
      </c>
      <c r="AK115" s="81" t="s">
        <v>5618</v>
      </c>
      <c r="AL115" s="56" t="str" cm="1">
        <f t="array" ref="AL115">IFERROR(_xlfn.IFS(
AK115="MPR ISSUE","ACTIVE",
AK115="BSS Hardware Issue","ACTIVE",
AK115="Sites strategiques, MLL, Pylone, etc.","PASSIVE",
AK115="AKTIVCO DEFAUT GE &amp; POWER Cabinet","PASSIVE",
AK115="AKTIVCO Coupure ENEO &amp; Baisse de tension","PASSIVE",
AK115="Coupure ENEO &amp; Baisse de tension","PASSIVE",
AK115="Defaut GE &amp; POWER Cabinet","PASSIVE",
AK115="Sharing","PASSIVE",
AK115="Sites strategiques &amp; DataCenter","PASSIVE",
AK115="Exclu","Exclu",
AK115="SAT","ACTIVE",
AK115="SPARE-ISSUE","SPARE-ISSUE",
AK115="Fiber CAmtel","ACTIVE",
AK115="Fiber AOF","ACTIVE",
AK115="Projet OCM (HUAWEI)","PLANNED WORKS",
AK115="Projet OCM (NOKIA)","PLANNED WORKS",
AK115="ACCESS-ISSUE","ACCESS-ISSUE",
AK115="Projet OCM (ZTE, NOKIA, autres projets)","PLANNED WORKS",
AK115="No root CAuse","No root cause",
AK115="ODU HS","ACTIVE",
AK115="IP &amp; VLAN","ACTIVE",
AK115="Warehouse HUAWEI","SPARE-ISSUE",
AK115="SPARE-HS","SPARE-ISSUE",
AK115="Power Telco","ACTIVE", AK115="no impacts","no impacts"
),"")</f>
        <v>ACTIVE</v>
      </c>
      <c r="AM115" s="108" t="s">
        <v>5814</v>
      </c>
      <c r="AN115" s="227" t="s">
        <v>2932</v>
      </c>
      <c r="AO115" s="9" t="s">
        <v>6070</v>
      </c>
      <c r="AP115" s="23" t="s">
        <v>5703</v>
      </c>
      <c r="AQ115" s="23" t="s">
        <v>5537</v>
      </c>
      <c r="AR115" s="7"/>
      <c r="AS115" s="6"/>
      <c r="AT115" s="7"/>
      <c r="AU115" s="3" t="s">
        <v>5537</v>
      </c>
      <c r="AV115" s="24" t="s">
        <v>5537</v>
      </c>
      <c r="AW115" s="24" t="s">
        <v>5537</v>
      </c>
      <c r="AX115" s="24" t="s">
        <v>5537</v>
      </c>
      <c r="AY115" s="24" t="s">
        <v>5537</v>
      </c>
      <c r="AZ115" s="24" t="s">
        <v>5537</v>
      </c>
      <c r="BA115" s="24" t="s">
        <v>5537</v>
      </c>
      <c r="BB115" s="24" t="s">
        <v>5537</v>
      </c>
      <c r="BC115" s="24" t="s">
        <v>5537</v>
      </c>
      <c r="BD115" s="24" t="s">
        <v>5537</v>
      </c>
      <c r="BE115" s="24" t="s">
        <v>5537</v>
      </c>
      <c r="BF115" s="24" t="s">
        <v>5537</v>
      </c>
      <c r="BG115" s="24" t="s">
        <v>6379</v>
      </c>
      <c r="BH115" s="24" t="s">
        <v>5537</v>
      </c>
      <c r="BI115" s="9" t="s">
        <v>5537</v>
      </c>
      <c r="BJ115" s="14"/>
      <c r="BK115" s="14" t="s">
        <v>5537</v>
      </c>
      <c r="BL115" s="14" t="str">
        <f>_xlfn.XLOOKUP(B115,'[4]cell downs 18042026 17h'!$B:$B,'[4]cell downs 18042026 17h'!$B:$B,"")</f>
        <v/>
      </c>
      <c r="BM115" s="14" t="str">
        <f>_xlfn.XLOOKUP(B115,'[5]Cells Huawei 19042026 15h'!$B:$B,'[5]Cells Huawei 19042026 15h'!$B:$B,"")</f>
        <v/>
      </c>
      <c r="BN115" s="9" t="str">
        <f>_xlfn.XLOOKUP(B115,'[6]cells down 19042026 9H40'!$B:$B,'[6]cells down 19042026 9H40'!$B:$B,"")</f>
        <v/>
      </c>
      <c r="BO115" s="9" t="s">
        <v>1291</v>
      </c>
      <c r="BP115" s="9" t="s">
        <v>12</v>
      </c>
    </row>
    <row r="116" spans="1:68" s="9" customFormat="1" ht="32" customHeight="1" x14ac:dyDescent="0.35">
      <c r="A116" s="1" t="s">
        <v>116</v>
      </c>
      <c r="B116" s="1" t="s">
        <v>117</v>
      </c>
      <c r="C116" s="3" t="str">
        <f>_xlfn.XLOOKUP(B116,'[1]daily break down'!$D:$D,'[1]daily break down'!$E:$E,"")</f>
        <v>Douala</v>
      </c>
      <c r="D116" s="1" t="s">
        <v>5490</v>
      </c>
      <c r="E116" s="1" t="s">
        <v>5490</v>
      </c>
      <c r="F116" s="3" t="s">
        <v>31</v>
      </c>
      <c r="G116" s="1" t="s">
        <v>32</v>
      </c>
      <c r="H116" s="41" t="str">
        <f>_xlfn.XLOOKUP(B116,[2]CALCULATION!$B:$B,[2]CALCULATION!$H:$H,"")</f>
        <v>ZTE</v>
      </c>
      <c r="I116" s="34">
        <v>0.35627352446830124</v>
      </c>
      <c r="J116" s="34">
        <v>8.8859889051544805</v>
      </c>
      <c r="K116" s="34">
        <v>31.423303456010132</v>
      </c>
      <c r="L116" s="34">
        <v>18.5135782018246</v>
      </c>
      <c r="M116" s="34">
        <v>3.2628027326193592</v>
      </c>
      <c r="N116" s="34">
        <v>4.9623073454840156</v>
      </c>
      <c r="O116" s="34">
        <v>0</v>
      </c>
      <c r="P116" s="34">
        <v>0</v>
      </c>
      <c r="Q116" s="34">
        <v>0.67245379287909623</v>
      </c>
      <c r="R116" s="34">
        <v>0</v>
      </c>
      <c r="S116" s="109">
        <v>1.4424832992326637</v>
      </c>
      <c r="T116" s="109">
        <f>_xlfn.XLOOKUP(B116,'[3]Nur des jours'!$B:$B,'[3]Nur des jours'!$U:$U,"")</f>
        <v>0</v>
      </c>
      <c r="U116" s="109">
        <v>0</v>
      </c>
      <c r="V116" s="109">
        <v>0</v>
      </c>
      <c r="W116" s="109">
        <v>0</v>
      </c>
      <c r="X116" s="109">
        <v>1.3017110260734581</v>
      </c>
      <c r="Y116" s="109">
        <v>0</v>
      </c>
      <c r="Z116" s="109">
        <v>0</v>
      </c>
      <c r="AA116" s="109">
        <v>0.67566410697622747</v>
      </c>
      <c r="AB116" s="109">
        <v>0</v>
      </c>
      <c r="AC116" s="109">
        <v>0</v>
      </c>
      <c r="AD116" s="109">
        <v>3.8404399189421685</v>
      </c>
      <c r="AE116" s="109">
        <v>5.1263187256907887</v>
      </c>
      <c r="AF116" s="109">
        <v>5.1263187256907887</v>
      </c>
      <c r="AG116" s="57" t="str">
        <f>_xlfn.XLOOKUP(B116,[3]CALCULATION!$B:$B,[3]CALCULATION!$M:$M,"")</f>
        <v>Operationnel</v>
      </c>
      <c r="AH116" s="57"/>
      <c r="AI116" s="56" t="str" cm="1">
        <f t="array" ref="AI116">IFERROR(_xlfn.IFS(
AK116="MPR ISSUE","PDH",
AK116="BSS Hardware Issue","BSS",
AK116="Sites strategiques, MLL, Pylone, etc.","ENVTECH",
AK116="AKTIVCO DEFAUT GE &amp; POWER Cabinet","AKTIVCO",
AK116="AKTIVCO Coupure ENEO &amp; Baisse de tension","AKTIVCO GRID ONLY",
AK116="Coupure ENEO &amp; Baisse de tension","IHS GRID ONLY",
AK116="Defaut GE &amp; POWER Cabinet","IHS",
AK116="Sharing","Partners",
AK116="Sites strategiques &amp; DataCenter","SST &amp; DC",
AK116="Exclu","Exclu",
AK116="SAT","SAT",
AK116="SPARE-ISSUE","SPARE-ISSUE",
AK116="Fiber CAmtel","TRANS_FO_CAMTEL",
AK116="Fiber AOF","Fiber AOF",
AK116="Projet OCM (HUAWEI)","TRAVAUX-HUAWEI",
AK116="Projet OCM (NOKIA)","TRAVAUX-NOKIA",
AK116="ACCESS-ISSUE","ACCESS-ISSUE",
AK116="Projet OCM (ZTE, NOKIA, autres projets)","TRAVAUX OCM",
AK116="No root CAuse","No root cause",
AK116="ODU HS","PDH",
AK116="IP &amp; VLAN","PDH",
AK116="Warehouse HUAWEI","SPARE-ISSUE",
AK116="SPARE-HS","SPARE-ISSUE",
AK116="Power Telco","BSS",AK116="no impacts","no impacts"
),"")</f>
        <v>No root cause</v>
      </c>
      <c r="AJ116" s="56" t="str" cm="1">
        <f t="array" ref="AJ116">IFERROR(_xlfn.IFS(
AK116="MPR ISSUE","TX ISSUE",
AK116="BSS Hardware Issue","RAN ISSUE",
AK116="Sites strategiques, MLL, Pylone, etc.","ENVTECH",
AK116="AKTIVCO DEFAUT GE &amp; POWER Cabinet","POWER ISSUE",
AK116="AKTIVCO Coupure ENEO &amp; Baisse de tension","POWER ISSUE",
AK116="Coupure ENEO &amp; Baisse de tension","POWER ISSUE",
AK116="Defaut GE &amp; POWER Cabinet","POWER ISSUE",
AK116="Sharing","POWER ISSUE",
AK116="Sites strategiques &amp; DataCenter","POWER ISSUE",
AK116="Exclu","Exclu",
AK116="SAT","TX ISSUE",
AK116="SPARE-ISSUE","SPARE-ISSUE",
AK116="Fiber CAmtel","TX ISSUE",
AK116="Fiber AOF","TX ISSUE",
AK116="Projet OCM (HUAWEI)","TRAVAUX-HUAWEI",
AK116="Projet OCM (NOKIA)","TRAVAUX -NOKIA",
AK116="ACCESS-ISSUE","ACCESS-ISSUE",
AK116="Projet OCM (ZTE, NOKIA, autres projets)","TRAVAUX OCM",
AK116="No root CAuse","No root cause",
AK116="ODU HS","TX ISSUE",
AK116="IP &amp; VLAN","TX ISSUE",
AK116="Warehouse HUAWEI","SPARE-ISSUE",
AK116="SPARE-HS","SPARE-ISSUE",
AK116="Power Telco","RAN ISSUE",AK116="no impacts","no impacts"
),"")</f>
        <v>No root cause</v>
      </c>
      <c r="AK116" s="81" t="s">
        <v>5620</v>
      </c>
      <c r="AL116" s="56" t="str" cm="1">
        <f t="array" ref="AL116">IFERROR(_xlfn.IFS(
AK116="MPR ISSUE","ACTIVE",
AK116="BSS Hardware Issue","ACTIVE",
AK116="Sites strategiques, MLL, Pylone, etc.","PASSIVE",
AK116="AKTIVCO DEFAUT GE &amp; POWER Cabinet","PASSIVE",
AK116="AKTIVCO Coupure ENEO &amp; Baisse de tension","PASSIVE",
AK116="Coupure ENEO &amp; Baisse de tension","PASSIVE",
AK116="Defaut GE &amp; POWER Cabinet","PASSIVE",
AK116="Sharing","PASSIVE",
AK116="Sites strategiques &amp; DataCenter","PASSIVE",
AK116="Exclu","Exclu",
AK116="SAT","ACTIVE",
AK116="SPARE-ISSUE","SPARE-ISSUE",
AK116="Fiber CAmtel","ACTIVE",
AK116="Fiber AOF","ACTIVE",
AK116="Projet OCM (HUAWEI)","PLANNED WORKS",
AK116="Projet OCM (NOKIA)","PLANNED WORKS",
AK116="ACCESS-ISSUE","ACCESS-ISSUE",
AK116="Projet OCM (ZTE, NOKIA, autres projets)","PLANNED WORKS",
AK116="No root CAuse","No root cause",
AK116="ODU HS","ACTIVE",
AK116="IP &amp; VLAN","ACTIVE",
AK116="Warehouse HUAWEI","SPARE-ISSUE",
AK116="SPARE-HS","SPARE-ISSUE",
AK116="Power Telco","ACTIVE", AK116="no impacts","no impacts"
),"")</f>
        <v>No root cause</v>
      </c>
      <c r="AM116" s="108" t="s">
        <v>5537</v>
      </c>
      <c r="AN116" s="117" t="s">
        <v>117</v>
      </c>
      <c r="AP116" s="23" t="s">
        <v>5537</v>
      </c>
      <c r="AQ116" s="23" t="s">
        <v>5537</v>
      </c>
      <c r="AR116" s="7"/>
      <c r="AS116" s="6"/>
      <c r="AT116" s="7"/>
      <c r="AU116" s="3" t="s">
        <v>5537</v>
      </c>
      <c r="AV116" s="24" t="s">
        <v>5537</v>
      </c>
      <c r="AW116" s="24" t="s">
        <v>5537</v>
      </c>
      <c r="AX116" s="24" t="s">
        <v>5537</v>
      </c>
      <c r="AY116" s="24" t="s">
        <v>5537</v>
      </c>
      <c r="AZ116" s="24" t="s">
        <v>5537</v>
      </c>
      <c r="BA116" s="24" t="s">
        <v>5537</v>
      </c>
      <c r="BB116" s="24" t="s">
        <v>5537</v>
      </c>
      <c r="BC116" s="24" t="s">
        <v>5537</v>
      </c>
      <c r="BD116" s="24" t="s">
        <v>5537</v>
      </c>
      <c r="BE116" s="24" t="s">
        <v>5537</v>
      </c>
      <c r="BF116" s="24" t="s">
        <v>5537</v>
      </c>
      <c r="BG116" s="24" t="s">
        <v>5537</v>
      </c>
      <c r="BH116" s="24" t="s">
        <v>5537</v>
      </c>
      <c r="BI116" s="9" t="s">
        <v>5537</v>
      </c>
      <c r="BJ116" s="14"/>
      <c r="BK116" s="14" t="s">
        <v>5537</v>
      </c>
      <c r="BL116" s="14" t="str">
        <f>_xlfn.XLOOKUP(B116,'[4]cell downs 18042026 17h'!$B:$B,'[4]cell downs 18042026 17h'!$B:$B,"")</f>
        <v/>
      </c>
      <c r="BM116" s="14" t="str">
        <f>_xlfn.XLOOKUP(B116,'[5]Cells Huawei 19042026 15h'!$B:$B,'[5]Cells Huawei 19042026 15h'!$B:$B,"")</f>
        <v/>
      </c>
      <c r="BN116" s="9" t="str">
        <f>_xlfn.XLOOKUP(B116,'[6]cells down 19042026 9H40'!$B:$B,'[6]cells down 19042026 9H40'!$B:$B,"")</f>
        <v/>
      </c>
      <c r="BO116" s="9" t="s">
        <v>5537</v>
      </c>
      <c r="BP116" s="9" t="s">
        <v>594</v>
      </c>
    </row>
    <row r="117" spans="1:68" s="9" customFormat="1" x14ac:dyDescent="0.35">
      <c r="A117" s="1" t="s">
        <v>464</v>
      </c>
      <c r="B117" s="8" t="s">
        <v>465</v>
      </c>
      <c r="C117" s="3" t="str">
        <f>_xlfn.XLOOKUP(B117,'[1]daily break down'!$D:$D,'[1]daily break down'!$E:$E,"")</f>
        <v>SUD-OUEST</v>
      </c>
      <c r="D117" s="1" t="s">
        <v>11</v>
      </c>
      <c r="E117" s="1" t="s">
        <v>12</v>
      </c>
      <c r="F117" s="3" t="s">
        <v>13</v>
      </c>
      <c r="G117" s="1" t="s">
        <v>466</v>
      </c>
      <c r="H117" s="40" t="str">
        <f>_xlfn.XLOOKUP(B117,[2]CALCULATION!$B:$B,[2]CALCULATION!$H:$H,"")</f>
        <v>NOKIA</v>
      </c>
      <c r="I117" s="34">
        <v>6.1976489460654189</v>
      </c>
      <c r="J117" s="34">
        <v>6.1975768039131856</v>
      </c>
      <c r="K117" s="34">
        <v>6.1975407328370684</v>
      </c>
      <c r="L117" s="34">
        <v>6.1976128749893027</v>
      </c>
      <c r="M117" s="34">
        <v>6.1975768039131856</v>
      </c>
      <c r="N117" s="34">
        <v>6.1976489460654189</v>
      </c>
      <c r="O117" s="34">
        <v>5.0591325454729601</v>
      </c>
      <c r="P117" s="34">
        <v>1.3505062764665787</v>
      </c>
      <c r="Q117" s="34">
        <v>2.5155273842218238</v>
      </c>
      <c r="R117" s="34">
        <v>2.6850237205078069</v>
      </c>
      <c r="S117" s="109">
        <v>4.0438838491799736</v>
      </c>
      <c r="T117" s="109">
        <f>_xlfn.XLOOKUP(B117,'[3]Nur des jours'!$B:$B,'[3]Nur des jours'!$U:$U,"")</f>
        <v>0.59979368381402443</v>
      </c>
      <c r="U117" s="109">
        <v>1.1975211278743971</v>
      </c>
      <c r="V117" s="109">
        <v>0.67732276925974433</v>
      </c>
      <c r="W117" s="109">
        <v>0.59979368381402431</v>
      </c>
      <c r="X117" s="109">
        <v>1.7426655023927542</v>
      </c>
      <c r="Y117" s="109">
        <v>1.4810784087115083</v>
      </c>
      <c r="Z117" s="109">
        <v>0.55156763204378578</v>
      </c>
      <c r="AA117" s="109">
        <v>0.6831191697128981</v>
      </c>
      <c r="AB117" s="109">
        <v>4.510205945216347</v>
      </c>
      <c r="AC117" s="109">
        <v>19.622470614566222</v>
      </c>
      <c r="AD117" s="109">
        <v>8.507098510426335</v>
      </c>
      <c r="AE117" s="109">
        <v>5.6580180804889944</v>
      </c>
      <c r="AF117" s="109">
        <v>5.6580180804889944</v>
      </c>
      <c r="AG117" s="57" t="str">
        <f>_xlfn.XLOOKUP(B117,[3]CALCULATION!$B:$B,[3]CALCULATION!$M:$M,"")</f>
        <v>Insecurity</v>
      </c>
      <c r="AH117" s="57"/>
      <c r="AI117" s="56" t="str" cm="1">
        <f t="array" ref="AI117">IFERROR(_xlfn.IFS(
AK117="MPR ISSUE","PDH",
AK117="BSS Hardware Issue","BSS",
AK117="Sites strategiques, MLL, Pylone, etc.","ENVTECH",
AK117="AKTIVCO DEFAUT GE &amp; POWER Cabinet","AKTIVCO",
AK117="AKTIVCO Coupure ENEO &amp; Baisse de tension","AKTIVCO GRID ONLY",
AK117="Coupure ENEO &amp; Baisse de tension","IHS GRID ONLY",
AK117="Defaut GE &amp; POWER Cabinet","IHS",
AK117="Sharing","Partners",
AK117="Sites strategiques &amp; DataCenter","SST &amp; DC",
AK117="Exclu","Exclu",
AK117="SAT","SAT",
AK117="SPARE-ISSUE","SPARE-ISSUE",
AK117="Fiber CAmtel","TRANS_FO_CAMTEL",
AK117="Fiber AOF","Fiber AOF",
AK117="Projet OCM (HUAWEI)","TRAVAUX-HUAWEI",
AK117="Projet OCM (NOKIA)","TRAVAUX-NOKIA",
AK117="ACCESS-ISSUE","ACCESS-ISSUE",
AK117="Projet OCM (ZTE, NOKIA, autres projets)","TRAVAUX OCM",
AK117="No root CAuse","No root cause",
AK117="ODU HS","PDH",
AK117="IP &amp; VLAN","PDH",
AK117="Warehouse HUAWEI","SPARE-ISSUE",
AK117="SPARE-HS","SPARE-ISSUE",
AK117="Power Telco","BSS",AK117="no impacts","no impacts"
),"")</f>
        <v>IHS</v>
      </c>
      <c r="AJ117" s="56" t="str" cm="1">
        <f t="array" ref="AJ117">IFERROR(_xlfn.IFS(
AK117="MPR ISSUE","TX ISSUE",
AK117="BSS Hardware Issue","RAN ISSUE",
AK117="Sites strategiques, MLL, Pylone, etc.","ENVTECH",
AK117="AKTIVCO DEFAUT GE &amp; POWER Cabinet","POWER ISSUE",
AK117="AKTIVCO Coupure ENEO &amp; Baisse de tension","POWER ISSUE",
AK117="Coupure ENEO &amp; Baisse de tension","POWER ISSUE",
AK117="Defaut GE &amp; POWER Cabinet","POWER ISSUE",
AK117="Sharing","POWER ISSUE",
AK117="Sites strategiques &amp; DataCenter","POWER ISSUE",
AK117="Exclu","Exclu",
AK117="SAT","TX ISSUE",
AK117="SPARE-ISSUE","SPARE-ISSUE",
AK117="Fiber CAmtel","TX ISSUE",
AK117="Fiber AOF","TX ISSUE",
AK117="Projet OCM (HUAWEI)","TRAVAUX-HUAWEI",
AK117="Projet OCM (NOKIA)","TRAVAUX -NOKIA",
AK117="ACCESS-ISSUE","ACCESS-ISSUE",
AK117="Projet OCM (ZTE, NOKIA, autres projets)","TRAVAUX OCM",
AK117="No root CAuse","No root cause",
AK117="ODU HS","TX ISSUE",
AK117="IP &amp; VLAN","TX ISSUE",
AK117="Warehouse HUAWEI","SPARE-ISSUE",
AK117="SPARE-HS","SPARE-ISSUE",
AK117="Power Telco","RAN ISSUE",AK117="no impacts","no impacts"
),"")</f>
        <v>POWER ISSUE</v>
      </c>
      <c r="AK117" s="81" t="s">
        <v>5330</v>
      </c>
      <c r="AL117" s="56" t="str" cm="1">
        <f t="array" ref="AL117">IFERROR(_xlfn.IFS(
AK117="MPR ISSUE","ACTIVE",
AK117="BSS Hardware Issue","ACTIVE",
AK117="Sites strategiques, MLL, Pylone, etc.","PASSIVE",
AK117="AKTIVCO DEFAUT GE &amp; POWER Cabinet","PASSIVE",
AK117="AKTIVCO Coupure ENEO &amp; Baisse de tension","PASSIVE",
AK117="Coupure ENEO &amp; Baisse de tension","PASSIVE",
AK117="Defaut GE &amp; POWER Cabinet","PASSIVE",
AK117="Sharing","PASSIVE",
AK117="Sites strategiques &amp; DataCenter","PASSIVE",
AK117="Exclu","Exclu",
AK117="SAT","ACTIVE",
AK117="SPARE-ISSUE","SPARE-ISSUE",
AK117="Fiber CAmtel","ACTIVE",
AK117="Fiber AOF","ACTIVE",
AK117="Projet OCM (HUAWEI)","PLANNED WORKS",
AK117="Projet OCM (NOKIA)","PLANNED WORKS",
AK117="ACCESS-ISSUE","ACCESS-ISSUE",
AK117="Projet OCM (ZTE, NOKIA, autres projets)","PLANNED WORKS",
AK117="No root CAuse","No root cause",
AK117="ODU HS","ACTIVE",
AK117="IP &amp; VLAN","ACTIVE",
AK117="Warehouse HUAWEI","SPARE-ISSUE",
AK117="SPARE-HS","SPARE-ISSUE",
AK117="Power Telco","ACTIVE", AK117="no impacts","no impacts"
),"")</f>
        <v>PASSIVE</v>
      </c>
      <c r="AM117" s="108" t="s">
        <v>5825</v>
      </c>
      <c r="AN117" s="227" t="s">
        <v>984</v>
      </c>
      <c r="AO117" s="9" t="s">
        <v>6098</v>
      </c>
      <c r="AP117" s="23" t="s">
        <v>5683</v>
      </c>
      <c r="AQ117" s="23" t="s">
        <v>5537</v>
      </c>
      <c r="AR117" s="7"/>
      <c r="AS117" s="6"/>
      <c r="AT117" s="7"/>
      <c r="AU117" s="3" t="s">
        <v>5537</v>
      </c>
      <c r="AV117" s="24" t="s">
        <v>5537</v>
      </c>
      <c r="AW117" s="24" t="s">
        <v>5537</v>
      </c>
      <c r="AX117" s="24" t="s">
        <v>5537</v>
      </c>
      <c r="AY117" s="24" t="s">
        <v>5537</v>
      </c>
      <c r="AZ117" s="24" t="s">
        <v>5537</v>
      </c>
      <c r="BA117" s="24" t="s">
        <v>5537</v>
      </c>
      <c r="BB117" s="24" t="s">
        <v>5537</v>
      </c>
      <c r="BC117" s="24" t="s">
        <v>5537</v>
      </c>
      <c r="BD117" s="24" t="s">
        <v>5537</v>
      </c>
      <c r="BE117" s="24" t="s">
        <v>6371</v>
      </c>
      <c r="BF117" s="24" t="s">
        <v>6372</v>
      </c>
      <c r="BG117" s="24" t="s">
        <v>6368</v>
      </c>
      <c r="BH117" s="24" t="s">
        <v>6373</v>
      </c>
      <c r="BI117" s="9" t="s">
        <v>6391</v>
      </c>
      <c r="BJ117" s="14"/>
      <c r="BK117" s="14" t="s">
        <v>5537</v>
      </c>
      <c r="BL117" s="14" t="str">
        <f>_xlfn.XLOOKUP(B117,'[4]cell downs 18042026 17h'!$B:$B,'[4]cell downs 18042026 17h'!$B:$B,"")</f>
        <v/>
      </c>
      <c r="BM117" s="14" t="str">
        <f>_xlfn.XLOOKUP(B117,'[5]Cells Huawei 19042026 15h'!$B:$B,'[5]Cells Huawei 19042026 15h'!$B:$B,"")</f>
        <v/>
      </c>
      <c r="BN117" s="9" t="str">
        <f>_xlfn.XLOOKUP(B117,'[6]cells down 19042026 9H40'!$B:$B,'[6]cells down 19042026 9H40'!$B:$B,"")</f>
        <v/>
      </c>
      <c r="BO117" s="9" t="s">
        <v>465</v>
      </c>
      <c r="BP117" s="9" t="s">
        <v>5459</v>
      </c>
    </row>
    <row r="118" spans="1:68" s="9" customFormat="1" x14ac:dyDescent="0.35">
      <c r="A118" s="1" t="s">
        <v>432</v>
      </c>
      <c r="B118" s="1" t="s">
        <v>433</v>
      </c>
      <c r="C118" s="3" t="str">
        <f>_xlfn.XLOOKUP(B118,'[1]daily break down'!$D:$D,'[1]daily break down'!$E:$E,"")</f>
        <v>EXTREME-NORD</v>
      </c>
      <c r="D118" s="1" t="s">
        <v>11</v>
      </c>
      <c r="E118" s="1" t="s">
        <v>154</v>
      </c>
      <c r="F118" s="3" t="s">
        <v>55</v>
      </c>
      <c r="G118" s="1" t="s">
        <v>434</v>
      </c>
      <c r="H118" s="40" t="str">
        <f>_xlfn.XLOOKUP(B118,[2]CALCULATION!$B:$B,[2]CALCULATION!$H:$H,"")</f>
        <v>NOKIA</v>
      </c>
      <c r="I118" s="34">
        <v>9.2052247835506815</v>
      </c>
      <c r="J118" s="34">
        <v>9.2698141931154936</v>
      </c>
      <c r="K118" s="34">
        <v>6.1977571592937695</v>
      </c>
      <c r="L118" s="34">
        <v>6.1145881311730639</v>
      </c>
      <c r="M118" s="34">
        <v>6.19786537252212</v>
      </c>
      <c r="N118" s="34">
        <v>6.5668712517623673</v>
      </c>
      <c r="O118" s="34">
        <v>9.1709585902950064</v>
      </c>
      <c r="P118" s="34">
        <v>8.892683488307819</v>
      </c>
      <c r="Q118" s="34">
        <v>6.1977571592937695</v>
      </c>
      <c r="R118" s="34">
        <v>6.1979735857504705</v>
      </c>
      <c r="S118" s="109">
        <v>6.1980817989788211</v>
      </c>
      <c r="T118" s="109">
        <f>_xlfn.XLOOKUP(B118,'[3]Nur des jours'!$B:$B,'[3]Nur des jours'!$U:$U,"")</f>
        <v>8.4012610589574876</v>
      </c>
      <c r="U118" s="109">
        <v>9.1584616909373242</v>
      </c>
      <c r="V118" s="109">
        <v>9.0566245748942453</v>
      </c>
      <c r="W118" s="109">
        <v>8.4012610589574876</v>
      </c>
      <c r="X118" s="109">
        <v>6.3430655566982939</v>
      </c>
      <c r="Y118" s="109">
        <v>5.4652432280671697</v>
      </c>
      <c r="Z118" s="109">
        <v>9.2449198562920731</v>
      </c>
      <c r="AA118" s="109">
        <v>7.6448417708744927</v>
      </c>
      <c r="AB118" s="109">
        <v>4.2424643672170355</v>
      </c>
      <c r="AC118" s="109">
        <v>12.309958874381017</v>
      </c>
      <c r="AD118" s="109">
        <v>5.7742867488805256</v>
      </c>
      <c r="AE118" s="109">
        <v>5.6230093726283217</v>
      </c>
      <c r="AF118" s="109">
        <v>5.6230093726283217</v>
      </c>
      <c r="AG118" s="57" t="str">
        <f>_xlfn.XLOOKUP(B118,[3]CALCULATION!$B:$B,[3]CALCULATION!$M:$M,"")</f>
        <v>Insecurity</v>
      </c>
      <c r="AH118" s="57"/>
      <c r="AI118" s="56" t="str" cm="1">
        <f t="array" ref="AI118">IFERROR(_xlfn.IFS(
AK118="MPR ISSUE","PDH",
AK118="BSS Hardware Issue","BSS",
AK118="Sites strategiques, MLL, Pylone, etc.","ENVTECH",
AK118="AKTIVCO DEFAUT GE &amp; POWER Cabinet","AKTIVCO",
AK118="AKTIVCO Coupure ENEO &amp; Baisse de tension","AKTIVCO GRID ONLY",
AK118="Coupure ENEO &amp; Baisse de tension","IHS GRID ONLY",
AK118="Defaut GE &amp; POWER Cabinet","IHS",
AK118="Sharing","Partners",
AK118="Sites strategiques &amp; DataCenter","SST &amp; DC",
AK118="Exclu","Exclu",
AK118="SAT","SAT",
AK118="SPARE-ISSUE","SPARE-ISSUE",
AK118="Fiber CAmtel","TRANS_FO_CAMTEL",
AK118="Fiber AOF","Fiber AOF",
AK118="Projet OCM (HUAWEI)","TRAVAUX-HUAWEI",
AK118="Projet OCM (NOKIA)","TRAVAUX-NOKIA",
AK118="ACCESS-ISSUE","ACCESS-ISSUE",
AK118="Projet OCM (ZTE, NOKIA, autres projets)","TRAVAUX OCM",
AK118="No root CAuse","No root cause",
AK118="ODU HS","PDH",
AK118="IP &amp; VLAN","PDH",
AK118="Warehouse HUAWEI","SPARE-ISSUE",
AK118="SPARE-HS","SPARE-ISSUE",
AK118="Power Telco","BSS",AK118="no impacts","no impacts"
),"")</f>
        <v>IHS</v>
      </c>
      <c r="AJ118" s="56" t="str" cm="1">
        <f t="array" ref="AJ118">IFERROR(_xlfn.IFS(
AK118="MPR ISSUE","TX ISSUE",
AK118="BSS Hardware Issue","RAN ISSUE",
AK118="Sites strategiques, MLL, Pylone, etc.","ENVTECH",
AK118="AKTIVCO DEFAUT GE &amp; POWER Cabinet","POWER ISSUE",
AK118="AKTIVCO Coupure ENEO &amp; Baisse de tension","POWER ISSUE",
AK118="Coupure ENEO &amp; Baisse de tension","POWER ISSUE",
AK118="Defaut GE &amp; POWER Cabinet","POWER ISSUE",
AK118="Sharing","POWER ISSUE",
AK118="Sites strategiques &amp; DataCenter","POWER ISSUE",
AK118="Exclu","Exclu",
AK118="SAT","TX ISSUE",
AK118="SPARE-ISSUE","SPARE-ISSUE",
AK118="Fiber CAmtel","TX ISSUE",
AK118="Fiber AOF","TX ISSUE",
AK118="Projet OCM (HUAWEI)","TRAVAUX-HUAWEI",
AK118="Projet OCM (NOKIA)","TRAVAUX -NOKIA",
AK118="ACCESS-ISSUE","ACCESS-ISSUE",
AK118="Projet OCM (ZTE, NOKIA, autres projets)","TRAVAUX OCM",
AK118="No root CAuse","No root cause",
AK118="ODU HS","TX ISSUE",
AK118="IP &amp; VLAN","TX ISSUE",
AK118="Warehouse HUAWEI","SPARE-ISSUE",
AK118="SPARE-HS","SPARE-ISSUE",
AK118="Power Telco","RAN ISSUE",AK118="no impacts","no impacts"
),"")</f>
        <v>POWER ISSUE</v>
      </c>
      <c r="AK118" s="81" t="s">
        <v>5330</v>
      </c>
      <c r="AL118" s="56" t="str" cm="1">
        <f t="array" ref="AL118">IFERROR(_xlfn.IFS(
AK118="MPR ISSUE","ACTIVE",
AK118="BSS Hardware Issue","ACTIVE",
AK118="Sites strategiques, MLL, Pylone, etc.","PASSIVE",
AK118="AKTIVCO DEFAUT GE &amp; POWER Cabinet","PASSIVE",
AK118="AKTIVCO Coupure ENEO &amp; Baisse de tension","PASSIVE",
AK118="Coupure ENEO &amp; Baisse de tension","PASSIVE",
AK118="Defaut GE &amp; POWER Cabinet","PASSIVE",
AK118="Sharing","PASSIVE",
AK118="Sites strategiques &amp; DataCenter","PASSIVE",
AK118="Exclu","Exclu",
AK118="SAT","ACTIVE",
AK118="SPARE-ISSUE","SPARE-ISSUE",
AK118="Fiber CAmtel","ACTIVE",
AK118="Fiber AOF","ACTIVE",
AK118="Projet OCM (HUAWEI)","PLANNED WORKS",
AK118="Projet OCM (NOKIA)","PLANNED WORKS",
AK118="ACCESS-ISSUE","ACCESS-ISSUE",
AK118="Projet OCM (ZTE, NOKIA, autres projets)","PLANNED WORKS",
AK118="No root CAuse","No root cause",
AK118="ODU HS","ACTIVE",
AK118="IP &amp; VLAN","ACTIVE",
AK118="Warehouse HUAWEI","SPARE-ISSUE",
AK118="SPARE-HS","SPARE-ISSUE",
AK118="Power Telco","ACTIVE", AK118="no impacts","no impacts"
),"")</f>
        <v>PASSIVE</v>
      </c>
      <c r="AM118" s="108" t="s">
        <v>5826</v>
      </c>
      <c r="AN118" s="117" t="s">
        <v>433</v>
      </c>
      <c r="AP118" s="23" t="s">
        <v>5537</v>
      </c>
      <c r="AQ118" s="23" t="s">
        <v>5537</v>
      </c>
      <c r="AR118" s="7"/>
      <c r="AS118" s="6"/>
      <c r="AT118" s="7"/>
      <c r="AU118" s="3" t="s">
        <v>5537</v>
      </c>
      <c r="AV118" s="24" t="s">
        <v>5537</v>
      </c>
      <c r="AW118" s="24" t="s">
        <v>5537</v>
      </c>
      <c r="AX118" s="24" t="s">
        <v>5537</v>
      </c>
      <c r="AY118" s="24" t="s">
        <v>5537</v>
      </c>
      <c r="AZ118" s="24" t="s">
        <v>5537</v>
      </c>
      <c r="BA118" s="24" t="s">
        <v>5537</v>
      </c>
      <c r="BB118" s="24" t="s">
        <v>5537</v>
      </c>
      <c r="BC118" s="24" t="s">
        <v>5537</v>
      </c>
      <c r="BD118" s="24" t="s">
        <v>5537</v>
      </c>
      <c r="BE118" s="24" t="s">
        <v>5537</v>
      </c>
      <c r="BF118" s="24" t="s">
        <v>5537</v>
      </c>
      <c r="BG118" s="24" t="s">
        <v>5886</v>
      </c>
      <c r="BH118" s="24" t="s">
        <v>5537</v>
      </c>
      <c r="BI118" s="9" t="s">
        <v>6392</v>
      </c>
      <c r="BJ118" s="14"/>
      <c r="BK118" s="14" t="s">
        <v>5537</v>
      </c>
      <c r="BL118" s="14" t="str">
        <f>_xlfn.XLOOKUP(B118,'[4]cell downs 18042026 17h'!$B:$B,'[4]cell downs 18042026 17h'!$B:$B,"")</f>
        <v/>
      </c>
      <c r="BM118" s="14" t="str">
        <f>_xlfn.XLOOKUP(B118,'[5]Cells Huawei 19042026 15h'!$B:$B,'[5]Cells Huawei 19042026 15h'!$B:$B,"")</f>
        <v/>
      </c>
      <c r="BN118" s="9" t="str">
        <f>_xlfn.XLOOKUP(B118,'[6]cells down 19042026 9H40'!$B:$B,'[6]cells down 19042026 9H40'!$B:$B,"")</f>
        <v/>
      </c>
      <c r="BO118" s="9" t="s">
        <v>433</v>
      </c>
      <c r="BP118" s="9" t="s">
        <v>66</v>
      </c>
    </row>
    <row r="119" spans="1:68" s="9" customFormat="1" x14ac:dyDescent="0.35">
      <c r="A119" s="3" t="s">
        <v>2062</v>
      </c>
      <c r="B119" s="31" t="s">
        <v>2063</v>
      </c>
      <c r="C119" s="3" t="str">
        <f>_xlfn.XLOOKUP(B119,'[1]daily break down'!$D:$D,'[1]daily break down'!$E:$E,"")</f>
        <v>LITTORAL</v>
      </c>
      <c r="D119" s="3" t="s">
        <v>11</v>
      </c>
      <c r="E119" s="3" t="s">
        <v>96</v>
      </c>
      <c r="F119" s="3" t="s">
        <v>31</v>
      </c>
      <c r="G119" s="3" t="s">
        <v>2064</v>
      </c>
      <c r="H119" s="40" t="str">
        <f>_xlfn.XLOOKUP(B119,[2]CALCULATION!$B:$B,[2]CALCULATION!$H:$H,"")</f>
        <v>NOKIA</v>
      </c>
      <c r="I119" s="34">
        <v>0</v>
      </c>
      <c r="J119" s="34">
        <v>0</v>
      </c>
      <c r="K119" s="34">
        <v>0</v>
      </c>
      <c r="L119" s="34">
        <v>0</v>
      </c>
      <c r="M119" s="34">
        <v>3.1407109232144901</v>
      </c>
      <c r="N119" s="34">
        <v>1.0531151735374513</v>
      </c>
      <c r="O119" s="34">
        <v>6.2353738111532296E-2</v>
      </c>
      <c r="P119" s="34">
        <v>3.6060977227545345E-2</v>
      </c>
      <c r="Q119" s="34">
        <v>0.20585205939642395</v>
      </c>
      <c r="R119" s="34">
        <v>6.482468978853726</v>
      </c>
      <c r="S119" s="109">
        <v>5.5979681424939098</v>
      </c>
      <c r="T119" s="109">
        <f>_xlfn.XLOOKUP(B119,'[3]Nur des jours'!$B:$B,'[3]Nur des jours'!$U:$U,"")</f>
        <v>4.7076045920332845</v>
      </c>
      <c r="U119" s="109">
        <v>4.7922494416687869</v>
      </c>
      <c r="V119" s="109">
        <v>4.9152397026425287</v>
      </c>
      <c r="W119" s="109">
        <v>4.7076045920332836</v>
      </c>
      <c r="X119" s="109">
        <v>4.9729216747089708</v>
      </c>
      <c r="Y119" s="109">
        <v>5.0760059697574142</v>
      </c>
      <c r="Z119" s="109">
        <v>4.7777321199772844</v>
      </c>
      <c r="AA119" s="109">
        <v>5.2237330481697963</v>
      </c>
      <c r="AB119" s="109">
        <v>5.5517566838739505</v>
      </c>
      <c r="AC119" s="109">
        <v>32.364318429792696</v>
      </c>
      <c r="AD119" s="109">
        <v>2.9761297605325874</v>
      </c>
      <c r="AE119" s="109">
        <v>5.6207427668056384</v>
      </c>
      <c r="AF119" s="109">
        <v>5.6207427668056384</v>
      </c>
      <c r="AG119" s="57" t="str">
        <f>_xlfn.XLOOKUP(B119,[3]CALCULATION!$B:$B,[3]CALCULATION!$M:$M,"")</f>
        <v>Operationnel</v>
      </c>
      <c r="AH119" s="57"/>
      <c r="AI119" s="56" t="str" cm="1">
        <f t="array" ref="AI119">IFERROR(_xlfn.IFS(
AK119="MPR ISSUE","PDH",
AK119="BSS Hardware Issue","BSS",
AK119="Sites strategiques, MLL, Pylone, etc.","ENVTECH",
AK119="AKTIVCO DEFAUT GE &amp; POWER Cabinet","AKTIVCO",
AK119="AKTIVCO Coupure ENEO &amp; Baisse de tension","AKTIVCO GRID ONLY",
AK119="Coupure ENEO &amp; Baisse de tension","IHS GRID ONLY",
AK119="Defaut GE &amp; POWER Cabinet","IHS",
AK119="Sharing","Partners",
AK119="Sites strategiques &amp; DataCenter","SST &amp; DC",
AK119="Exclu","Exclu",
AK119="SAT","SAT",
AK119="SPARE-ISSUE","SPARE-ISSUE",
AK119="Fiber CAmtel","TRANS_FO_CAMTEL",
AK119="Fiber AOF","Fiber AOF",
AK119="Projet OCM (HUAWEI)","TRAVAUX-HUAWEI",
AK119="Projet OCM (NOKIA)","TRAVAUX-NOKIA",
AK119="ACCESS-ISSUE","ACCESS-ISSUE",
AK119="Projet OCM (ZTE, NOKIA, autres projets)","TRAVAUX OCM",
AK119="No root CAuse","No root cause",
AK119="ODU HS","PDH",
AK119="IP &amp; VLAN","PDH",
AK119="Warehouse HUAWEI","SPARE-ISSUE",
AK119="SPARE-HS","SPARE-ISSUE",
AK119="Power Telco","BSS",AK119="no impacts","no impacts"
),"")</f>
        <v>IHS</v>
      </c>
      <c r="AJ119" s="56" t="str" cm="1">
        <f t="array" ref="AJ119">IFERROR(_xlfn.IFS(
AK119="MPR ISSUE","TX ISSUE",
AK119="BSS Hardware Issue","RAN ISSUE",
AK119="Sites strategiques, MLL, Pylone, etc.","ENVTECH",
AK119="AKTIVCO DEFAUT GE &amp; POWER Cabinet","POWER ISSUE",
AK119="AKTIVCO Coupure ENEO &amp; Baisse de tension","POWER ISSUE",
AK119="Coupure ENEO &amp; Baisse de tension","POWER ISSUE",
AK119="Defaut GE &amp; POWER Cabinet","POWER ISSUE",
AK119="Sharing","POWER ISSUE",
AK119="Sites strategiques &amp; DataCenter","POWER ISSUE",
AK119="Exclu","Exclu",
AK119="SAT","TX ISSUE",
AK119="SPARE-ISSUE","SPARE-ISSUE",
AK119="Fiber CAmtel","TX ISSUE",
AK119="Fiber AOF","TX ISSUE",
AK119="Projet OCM (HUAWEI)","TRAVAUX-HUAWEI",
AK119="Projet OCM (NOKIA)","TRAVAUX -NOKIA",
AK119="ACCESS-ISSUE","ACCESS-ISSUE",
AK119="Projet OCM (ZTE, NOKIA, autres projets)","TRAVAUX OCM",
AK119="No root CAuse","No root cause",
AK119="ODU HS","TX ISSUE",
AK119="IP &amp; VLAN","TX ISSUE",
AK119="Warehouse HUAWEI","SPARE-ISSUE",
AK119="SPARE-HS","SPARE-ISSUE",
AK119="Power Telco","RAN ISSUE",AK119="no impacts","no impacts"
),"")</f>
        <v>POWER ISSUE</v>
      </c>
      <c r="AK119" s="81" t="s">
        <v>5330</v>
      </c>
      <c r="AL119" s="56" t="str" cm="1">
        <f t="array" ref="AL119">IFERROR(_xlfn.IFS(
AK119="MPR ISSUE","ACTIVE",
AK119="BSS Hardware Issue","ACTIVE",
AK119="Sites strategiques, MLL, Pylone, etc.","PASSIVE",
AK119="AKTIVCO DEFAUT GE &amp; POWER Cabinet","PASSIVE",
AK119="AKTIVCO Coupure ENEO &amp; Baisse de tension","PASSIVE",
AK119="Coupure ENEO &amp; Baisse de tension","PASSIVE",
AK119="Defaut GE &amp; POWER Cabinet","PASSIVE",
AK119="Sharing","PASSIVE",
AK119="Sites strategiques &amp; DataCenter","PASSIVE",
AK119="Exclu","Exclu",
AK119="SAT","ACTIVE",
AK119="SPARE-ISSUE","SPARE-ISSUE",
AK119="Fiber CAmtel","ACTIVE",
AK119="Fiber AOF","ACTIVE",
AK119="Projet OCM (HUAWEI)","PLANNED WORKS",
AK119="Projet OCM (NOKIA)","PLANNED WORKS",
AK119="ACCESS-ISSUE","ACCESS-ISSUE",
AK119="Projet OCM (ZTE, NOKIA, autres projets)","PLANNED WORKS",
AK119="No root CAuse","No root cause",
AK119="ODU HS","ACTIVE",
AK119="IP &amp; VLAN","ACTIVE",
AK119="Warehouse HUAWEI","SPARE-ISSUE",
AK119="SPARE-HS","SPARE-ISSUE",
AK119="Power Telco","ACTIVE", AK119="no impacts","no impacts"
),"")</f>
        <v>PASSIVE</v>
      </c>
      <c r="AM119" s="108" t="s">
        <v>5827</v>
      </c>
      <c r="AN119" s="117" t="s">
        <v>2063</v>
      </c>
      <c r="AP119" s="23" t="s">
        <v>5537</v>
      </c>
      <c r="AQ119" s="23" t="s">
        <v>5537</v>
      </c>
      <c r="AR119" s="7"/>
      <c r="AS119" s="6"/>
      <c r="AT119" s="7"/>
      <c r="AU119" s="3" t="s">
        <v>5537</v>
      </c>
      <c r="AV119" s="24" t="s">
        <v>5537</v>
      </c>
      <c r="AW119" s="24" t="s">
        <v>5537</v>
      </c>
      <c r="AX119" s="24" t="s">
        <v>5537</v>
      </c>
      <c r="AY119" s="24" t="s">
        <v>5537</v>
      </c>
      <c r="AZ119" s="24" t="s">
        <v>5537</v>
      </c>
      <c r="BA119" s="24" t="s">
        <v>5537</v>
      </c>
      <c r="BB119" s="24" t="s">
        <v>5537</v>
      </c>
      <c r="BC119" s="24" t="s">
        <v>5537</v>
      </c>
      <c r="BD119" s="24" t="s">
        <v>5537</v>
      </c>
      <c r="BE119" s="24" t="s">
        <v>5537</v>
      </c>
      <c r="BF119" s="24" t="s">
        <v>5537</v>
      </c>
      <c r="BG119" s="24" t="s">
        <v>5537</v>
      </c>
      <c r="BH119" s="24" t="s">
        <v>5537</v>
      </c>
      <c r="BI119" s="9" t="s">
        <v>5827</v>
      </c>
      <c r="BJ119" s="14"/>
      <c r="BK119" s="14" t="s">
        <v>5537</v>
      </c>
      <c r="BL119" s="14" t="str">
        <f>_xlfn.XLOOKUP(B119,'[4]cell downs 18042026 17h'!$B:$B,'[4]cell downs 18042026 17h'!$B:$B,"")</f>
        <v/>
      </c>
      <c r="BM119" s="14" t="str">
        <f>_xlfn.XLOOKUP(B119,'[5]Cells Huawei 19042026 15h'!$B:$B,'[5]Cells Huawei 19042026 15h'!$B:$B,"")</f>
        <v/>
      </c>
      <c r="BN119" s="9" t="str">
        <f>_xlfn.XLOOKUP(B119,'[6]cells down 19042026 9H40'!$B:$B,'[6]cells down 19042026 9H40'!$B:$B,"")</f>
        <v/>
      </c>
      <c r="BO119" s="9" t="s">
        <v>2063</v>
      </c>
      <c r="BP119" s="9" t="s">
        <v>594</v>
      </c>
    </row>
    <row r="120" spans="1:68" s="9" customFormat="1" ht="19.5" customHeight="1" x14ac:dyDescent="0.35">
      <c r="A120" s="25" t="s">
        <v>5422</v>
      </c>
      <c r="B120" s="25" t="s">
        <v>5423</v>
      </c>
      <c r="C120" s="3" t="str">
        <f>_xlfn.XLOOKUP(B120,'[1]daily break down'!$D:$D,'[1]daily break down'!$E:$E,"")</f>
        <v>CENTRE</v>
      </c>
      <c r="D120" s="1" t="s">
        <v>11</v>
      </c>
      <c r="E120" s="1" t="str">
        <f>BP120</f>
        <v>Grid-Gen</v>
      </c>
      <c r="F120" s="25" t="s">
        <v>226</v>
      </c>
      <c r="G120" s="25" t="s">
        <v>1866</v>
      </c>
      <c r="H120" s="41" t="str">
        <f>_xlfn.XLOOKUP(B120,[2]CALCULATION!$B:$B,[2]CALCULATION!$H:$H,"")</f>
        <v>ZTE</v>
      </c>
      <c r="I120" s="34">
        <v>0</v>
      </c>
      <c r="J120" s="34">
        <v>4.0755294164647733</v>
      </c>
      <c r="K120" s="34">
        <v>0</v>
      </c>
      <c r="L120" s="34">
        <v>0</v>
      </c>
      <c r="M120" s="34">
        <v>0</v>
      </c>
      <c r="N120" s="34">
        <v>0</v>
      </c>
      <c r="O120" s="34">
        <v>0</v>
      </c>
      <c r="P120" s="34">
        <v>0</v>
      </c>
      <c r="Q120" s="34">
        <v>0</v>
      </c>
      <c r="R120" s="34">
        <v>5.8195860549662817E-2</v>
      </c>
      <c r="S120" s="109">
        <v>0</v>
      </c>
      <c r="T120" s="109">
        <f>_xlfn.XLOOKUP(B120,'[3]Nur des jours'!$B:$B,'[3]Nur des jours'!$U:$U,"")</f>
        <v>0</v>
      </c>
      <c r="U120" s="109">
        <v>0</v>
      </c>
      <c r="V120" s="109">
        <v>2.4613478182705402</v>
      </c>
      <c r="W120" s="109">
        <v>0</v>
      </c>
      <c r="X120" s="109">
        <v>0</v>
      </c>
      <c r="Y120" s="109">
        <v>0</v>
      </c>
      <c r="Z120" s="109">
        <v>0</v>
      </c>
      <c r="AA120" s="109">
        <v>0</v>
      </c>
      <c r="AB120" s="109">
        <v>0</v>
      </c>
      <c r="AC120" s="109">
        <v>0</v>
      </c>
      <c r="AD120" s="109">
        <v>5.5820761549210998</v>
      </c>
      <c r="AE120" s="109">
        <v>5.0521783051253752</v>
      </c>
      <c r="AF120" s="109">
        <v>5.0521783051253752</v>
      </c>
      <c r="AG120" s="57" t="str">
        <f>_xlfn.XLOOKUP(B120,[3]CALCULATION!$B:$B,[3]CALCULATION!$M:$M,"")</f>
        <v>Operationnel</v>
      </c>
      <c r="AH120" s="57"/>
      <c r="AI120" s="56" t="str" cm="1">
        <f t="array" ref="AI120">IFERROR(_xlfn.IFS(
AK120="MPR ISSUE","PDH",
AK120="BSS Hardware Issue","BSS",
AK120="Sites strategiques, MLL, Pylone, etc.","ENVTECH",
AK120="AKTIVCO DEFAUT GE &amp; POWER Cabinet","AKTIVCO",
AK120="AKTIVCO Coupure ENEO &amp; Baisse de tension","AKTIVCO GRID ONLY",
AK120="Coupure ENEO &amp; Baisse de tension","IHS GRID ONLY",
AK120="Defaut GE &amp; POWER Cabinet","IHS",
AK120="Sharing","Partners",
AK120="Sites strategiques &amp; DataCenter","SST &amp; DC",
AK120="Exclu","Exclu",
AK120="SAT","SAT",
AK120="SPARE-ISSUE","SPARE-ISSUE",
AK120="Fiber CAmtel","TRANS_FO_CAMTEL",
AK120="Fiber AOF","Fiber AOF",
AK120="Projet OCM (HUAWEI)","TRAVAUX-HUAWEI",
AK120="Projet OCM (NOKIA)","TRAVAUX-NOKIA",
AK120="ACCESS-ISSUE","ACCESS-ISSUE",
AK120="Projet OCM (ZTE, NOKIA, autres projets)","TRAVAUX OCM",
AK120="No root CAuse","No root cause",
AK120="ODU HS","PDH",
AK120="IP &amp; VLAN","PDH",
AK120="Warehouse HUAWEI","SPARE-ISSUE",
AK120="SPARE-HS","SPARE-ISSUE",
AK120="Power Telco","BSS",AK120="no impacts","no impacts"
),"")</f>
        <v>IHS</v>
      </c>
      <c r="AJ120" s="56" t="str" cm="1">
        <f t="array" ref="AJ120">IFERROR(_xlfn.IFS(
AK120="MPR ISSUE","TX ISSUE",
AK120="BSS Hardware Issue","RAN ISSUE",
AK120="Sites strategiques, MLL, Pylone, etc.","ENVTECH",
AK120="AKTIVCO DEFAUT GE &amp; POWER Cabinet","POWER ISSUE",
AK120="AKTIVCO Coupure ENEO &amp; Baisse de tension","POWER ISSUE",
AK120="Coupure ENEO &amp; Baisse de tension","POWER ISSUE",
AK120="Defaut GE &amp; POWER Cabinet","POWER ISSUE",
AK120="Sharing","POWER ISSUE",
AK120="Sites strategiques &amp; DataCenter","POWER ISSUE",
AK120="Exclu","Exclu",
AK120="SAT","TX ISSUE",
AK120="SPARE-ISSUE","SPARE-ISSUE",
AK120="Fiber CAmtel","TX ISSUE",
AK120="Fiber AOF","TX ISSUE",
AK120="Projet OCM (HUAWEI)","TRAVAUX-HUAWEI",
AK120="Projet OCM (NOKIA)","TRAVAUX -NOKIA",
AK120="ACCESS-ISSUE","ACCESS-ISSUE",
AK120="Projet OCM (ZTE, NOKIA, autres projets)","TRAVAUX OCM",
AK120="No root CAuse","No root cause",
AK120="ODU HS","TX ISSUE",
AK120="IP &amp; VLAN","TX ISSUE",
AK120="Warehouse HUAWEI","SPARE-ISSUE",
AK120="SPARE-HS","SPARE-ISSUE",
AK120="Power Telco","RAN ISSUE",AK120="no impacts","no impacts"
),"")</f>
        <v>POWER ISSUE</v>
      </c>
      <c r="AK120" s="81" t="s">
        <v>5330</v>
      </c>
      <c r="AL120" s="56" t="str" cm="1">
        <f t="array" ref="AL120">IFERROR(_xlfn.IFS(
AK120="MPR ISSUE","ACTIVE",
AK120="BSS Hardware Issue","ACTIVE",
AK120="Sites strategiques, MLL, Pylone, etc.","PASSIVE",
AK120="AKTIVCO DEFAUT GE &amp; POWER Cabinet","PASSIVE",
AK120="AKTIVCO Coupure ENEO &amp; Baisse de tension","PASSIVE",
AK120="Coupure ENEO &amp; Baisse de tension","PASSIVE",
AK120="Defaut GE &amp; POWER Cabinet","PASSIVE",
AK120="Sharing","PASSIVE",
AK120="Sites strategiques &amp; DataCenter","PASSIVE",
AK120="Exclu","Exclu",
AK120="SAT","ACTIVE",
AK120="SPARE-ISSUE","SPARE-ISSUE",
AK120="Fiber CAmtel","ACTIVE",
AK120="Fiber AOF","ACTIVE",
AK120="Projet OCM (HUAWEI)","PLANNED WORKS",
AK120="Projet OCM (NOKIA)","PLANNED WORKS",
AK120="ACCESS-ISSUE","ACCESS-ISSUE",
AK120="Projet OCM (ZTE, NOKIA, autres projets)","PLANNED WORKS",
AK120="No root CAuse","No root cause",
AK120="ODU HS","ACTIVE",
AK120="IP &amp; VLAN","ACTIVE",
AK120="Warehouse HUAWEI","SPARE-ISSUE",
AK120="SPARE-HS","SPARE-ISSUE",
AK120="Power Telco","ACTIVE", AK120="no impacts","no impacts"
),"")</f>
        <v>PASSIVE</v>
      </c>
      <c r="AM120" s="108" t="s">
        <v>5828</v>
      </c>
      <c r="AN120" s="117" t="s">
        <v>5423</v>
      </c>
      <c r="AP120" s="23" t="s">
        <v>5537</v>
      </c>
      <c r="AQ120" s="23" t="s">
        <v>5537</v>
      </c>
      <c r="AR120" s="7"/>
      <c r="AS120" s="6"/>
      <c r="AT120" s="7"/>
      <c r="AU120" s="3" t="s">
        <v>5828</v>
      </c>
      <c r="AV120" s="24" t="s">
        <v>5537</v>
      </c>
      <c r="AW120" s="24" t="s">
        <v>5537</v>
      </c>
      <c r="AX120" s="24" t="s">
        <v>5537</v>
      </c>
      <c r="AY120" s="24" t="s">
        <v>5537</v>
      </c>
      <c r="AZ120" s="24" t="s">
        <v>5537</v>
      </c>
      <c r="BA120" s="24" t="s">
        <v>5537</v>
      </c>
      <c r="BB120" s="24" t="s">
        <v>5537</v>
      </c>
      <c r="BC120" s="24" t="s">
        <v>5537</v>
      </c>
      <c r="BD120" s="24" t="s">
        <v>5537</v>
      </c>
      <c r="BE120" s="24" t="s">
        <v>5537</v>
      </c>
      <c r="BF120" s="24" t="s">
        <v>5537</v>
      </c>
      <c r="BG120" s="24" t="s">
        <v>5537</v>
      </c>
      <c r="BH120" s="24" t="s">
        <v>5537</v>
      </c>
      <c r="BI120" s="9" t="s">
        <v>5537</v>
      </c>
      <c r="BJ120" s="14"/>
      <c r="BK120" s="14" t="s">
        <v>5537</v>
      </c>
      <c r="BL120" s="14" t="str">
        <f>_xlfn.XLOOKUP(B120,'[4]cell downs 18042026 17h'!$B:$B,'[4]cell downs 18042026 17h'!$B:$B,"")</f>
        <v/>
      </c>
      <c r="BM120" s="14" t="str">
        <f>_xlfn.XLOOKUP(B120,'[5]Cells Huawei 19042026 15h'!$B:$B,'[5]Cells Huawei 19042026 15h'!$B:$B,"")</f>
        <v/>
      </c>
      <c r="BN120" s="9" t="str">
        <f>_xlfn.XLOOKUP(B120,'[6]cells down 19042026 9H40'!$B:$B,'[6]cells down 19042026 9H40'!$B:$B,"")</f>
        <v/>
      </c>
      <c r="BO120" s="9" t="s">
        <v>5423</v>
      </c>
      <c r="BP120" s="9" t="s">
        <v>12</v>
      </c>
    </row>
    <row r="121" spans="1:68" s="9" customFormat="1" x14ac:dyDescent="0.35">
      <c r="A121" s="1" t="s">
        <v>1604</v>
      </c>
      <c r="B121" s="8" t="s">
        <v>1605</v>
      </c>
      <c r="C121" s="3" t="str">
        <f>_xlfn.XLOOKUP(B121,'[1]daily break down'!$D:$D,'[1]daily break down'!$E:$E,"")</f>
        <v>Yaounde</v>
      </c>
      <c r="D121" s="1" t="s">
        <v>18</v>
      </c>
      <c r="E121" s="1" t="s">
        <v>5490</v>
      </c>
      <c r="F121" s="3" t="s">
        <v>37</v>
      </c>
      <c r="G121" s="1" t="s">
        <v>38</v>
      </c>
      <c r="H121" s="41" t="str">
        <f>_xlfn.XLOOKUP(B121,[2]CALCULATION!$B:$B,[2]CALCULATION!$H:$H,"")</f>
        <v>ZTE</v>
      </c>
      <c r="I121" s="34">
        <v>20.073130955132648</v>
      </c>
      <c r="J121" s="34">
        <v>7.8857977131149175</v>
      </c>
      <c r="K121" s="34">
        <v>2.4372347923854205</v>
      </c>
      <c r="L121" s="34">
        <v>2.7663276574980098</v>
      </c>
      <c r="M121" s="34">
        <v>3.9640958471376844</v>
      </c>
      <c r="N121" s="34">
        <v>10.50184700071055</v>
      </c>
      <c r="O121" s="34">
        <v>5.0318106456869085</v>
      </c>
      <c r="P121" s="34">
        <v>5.6757104781798526</v>
      </c>
      <c r="Q121" s="34">
        <v>4.4371534644282926</v>
      </c>
      <c r="R121" s="34">
        <v>3.4924472010341492</v>
      </c>
      <c r="S121" s="109">
        <v>2.28272950892182</v>
      </c>
      <c r="T121" s="109">
        <f>_xlfn.XLOOKUP(B121,'[3]Nur des jours'!$B:$B,'[3]Nur des jours'!$U:$U,"")</f>
        <v>2.0441496662700147</v>
      </c>
      <c r="U121" s="109">
        <v>3.5691737079555863</v>
      </c>
      <c r="V121" s="109">
        <v>1.1408742898071815</v>
      </c>
      <c r="W121" s="109">
        <v>2.0441496662700147</v>
      </c>
      <c r="X121" s="109">
        <v>4.7105652150339736</v>
      </c>
      <c r="Y121" s="109">
        <v>1.187691370390346</v>
      </c>
      <c r="Z121" s="109">
        <v>0</v>
      </c>
      <c r="AA121" s="109">
        <v>1.6140745877243311E-2</v>
      </c>
      <c r="AB121" s="109">
        <v>0.10649325263317071</v>
      </c>
      <c r="AC121" s="109">
        <v>6.5195496564871766E-2</v>
      </c>
      <c r="AD121" s="109">
        <v>3.3930641832505417</v>
      </c>
      <c r="AE121" s="109">
        <v>4.8967812677459035</v>
      </c>
      <c r="AF121" s="109">
        <v>4.8967812677459035</v>
      </c>
      <c r="AG121" s="57" t="str">
        <f>_xlfn.XLOOKUP(B121,[3]CALCULATION!$B:$B,[3]CALCULATION!$M:$M,"")</f>
        <v>Operationnel</v>
      </c>
      <c r="AH121" s="57"/>
      <c r="AI121" s="56" t="str" cm="1">
        <f t="array" ref="AI121">IFERROR(_xlfn.IFS(
AK121="MPR ISSUE","PDH",
AK121="BSS Hardware Issue","BSS",
AK121="Sites strategiques, MLL, Pylone, etc.","ENVTECH",
AK121="AKTIVCO DEFAUT GE &amp; POWER Cabinet","AKTIVCO",
AK121="AKTIVCO Coupure ENEO &amp; Baisse de tension","AKTIVCO GRID ONLY",
AK121="Coupure ENEO &amp; Baisse de tension","IHS GRID ONLY",
AK121="Defaut GE &amp; POWER Cabinet","IHS",
AK121="Sharing","Partners",
AK121="Sites strategiques &amp; DataCenter","SST &amp; DC",
AK121="Exclu","Exclu",
AK121="SAT","SAT",
AK121="SPARE-ISSUE","SPARE-ISSUE",
AK121="Fiber CAmtel","TRANS_FO_CAMTEL",
AK121="Fiber AOF","Fiber AOF",
AK121="Projet OCM (HUAWEI)","TRAVAUX-HUAWEI",
AK121="Projet OCM (NOKIA)","TRAVAUX-NOKIA",
AK121="ACCESS-ISSUE","ACCESS-ISSUE",
AK121="Projet OCM (ZTE, NOKIA, autres projets)","TRAVAUX OCM",
AK121="No root CAuse","No root cause",
AK121="ODU HS","PDH",
AK121="IP &amp; VLAN","PDH",
AK121="Warehouse HUAWEI","SPARE-ISSUE",
AK121="SPARE-HS","SPARE-ISSUE",
AK121="Power Telco","BSS",AK121="no impacts","no impacts"
),"")</f>
        <v>No root cause</v>
      </c>
      <c r="AJ121" s="56" t="str" cm="1">
        <f t="array" ref="AJ121">IFERROR(_xlfn.IFS(
AK121="MPR ISSUE","TX ISSUE",
AK121="BSS Hardware Issue","RAN ISSUE",
AK121="Sites strategiques, MLL, Pylone, etc.","ENVTECH",
AK121="AKTIVCO DEFAUT GE &amp; POWER Cabinet","POWER ISSUE",
AK121="AKTIVCO Coupure ENEO &amp; Baisse de tension","POWER ISSUE",
AK121="Coupure ENEO &amp; Baisse de tension","POWER ISSUE",
AK121="Defaut GE &amp; POWER Cabinet","POWER ISSUE",
AK121="Sharing","POWER ISSUE",
AK121="Sites strategiques &amp; DataCenter","POWER ISSUE",
AK121="Exclu","Exclu",
AK121="SAT","TX ISSUE",
AK121="SPARE-ISSUE","SPARE-ISSUE",
AK121="Fiber CAmtel","TX ISSUE",
AK121="Fiber AOF","TX ISSUE",
AK121="Projet OCM (HUAWEI)","TRAVAUX-HUAWEI",
AK121="Projet OCM (NOKIA)","TRAVAUX -NOKIA",
AK121="ACCESS-ISSUE","ACCESS-ISSUE",
AK121="Projet OCM (ZTE, NOKIA, autres projets)","TRAVAUX OCM",
AK121="No root CAuse","No root cause",
AK121="ODU HS","TX ISSUE",
AK121="IP &amp; VLAN","TX ISSUE",
AK121="Warehouse HUAWEI","SPARE-ISSUE",
AK121="SPARE-HS","SPARE-ISSUE",
AK121="Power Telco","RAN ISSUE",AK121="no impacts","no impacts"
),"")</f>
        <v>No root cause</v>
      </c>
      <c r="AK121" s="81" t="s">
        <v>5620</v>
      </c>
      <c r="AL121" s="56" t="str" cm="1">
        <f t="array" ref="AL121">IFERROR(_xlfn.IFS(
AK121="MPR ISSUE","ACTIVE",
AK121="BSS Hardware Issue","ACTIVE",
AK121="Sites strategiques, MLL, Pylone, etc.","PASSIVE",
AK121="AKTIVCO DEFAUT GE &amp; POWER Cabinet","PASSIVE",
AK121="AKTIVCO Coupure ENEO &amp; Baisse de tension","PASSIVE",
AK121="Coupure ENEO &amp; Baisse de tension","PASSIVE",
AK121="Defaut GE &amp; POWER Cabinet","PASSIVE",
AK121="Sharing","PASSIVE",
AK121="Sites strategiques &amp; DataCenter","PASSIVE",
AK121="Exclu","Exclu",
AK121="SAT","ACTIVE",
AK121="SPARE-ISSUE","SPARE-ISSUE",
AK121="Fiber CAmtel","ACTIVE",
AK121="Fiber AOF","ACTIVE",
AK121="Projet OCM (HUAWEI)","PLANNED WORKS",
AK121="Projet OCM (NOKIA)","PLANNED WORKS",
AK121="ACCESS-ISSUE","ACCESS-ISSUE",
AK121="Projet OCM (ZTE, NOKIA, autres projets)","PLANNED WORKS",
AK121="No root CAuse","No root cause",
AK121="ODU HS","ACTIVE",
AK121="IP &amp; VLAN","ACTIVE",
AK121="Warehouse HUAWEI","SPARE-ISSUE",
AK121="SPARE-HS","SPARE-ISSUE",
AK121="Power Telco","ACTIVE", AK121="no impacts","no impacts"
),"")</f>
        <v>No root cause</v>
      </c>
      <c r="AM121" s="108" t="s">
        <v>5829</v>
      </c>
      <c r="AN121" s="117" t="s">
        <v>1605</v>
      </c>
      <c r="AP121" s="23" t="s">
        <v>5537</v>
      </c>
      <c r="AQ121" s="23" t="s">
        <v>5537</v>
      </c>
      <c r="AR121" s="7"/>
      <c r="AS121" s="6"/>
      <c r="AT121" s="7"/>
      <c r="AU121" s="3" t="s">
        <v>5537</v>
      </c>
      <c r="AV121" s="24" t="s">
        <v>5537</v>
      </c>
      <c r="AW121" s="24" t="s">
        <v>5537</v>
      </c>
      <c r="AX121" s="24" t="s">
        <v>5537</v>
      </c>
      <c r="AY121" s="24" t="s">
        <v>6393</v>
      </c>
      <c r="AZ121" s="24" t="s">
        <v>5537</v>
      </c>
      <c r="BA121" s="24" t="s">
        <v>5537</v>
      </c>
      <c r="BB121" s="24" t="s">
        <v>5537</v>
      </c>
      <c r="BC121" s="24" t="s">
        <v>5537</v>
      </c>
      <c r="BD121" s="24" t="s">
        <v>5537</v>
      </c>
      <c r="BE121" s="24" t="s">
        <v>5537</v>
      </c>
      <c r="BF121" s="24" t="s">
        <v>5537</v>
      </c>
      <c r="BG121" s="24" t="s">
        <v>5537</v>
      </c>
      <c r="BH121" s="24" t="s">
        <v>5537</v>
      </c>
      <c r="BI121" s="9" t="s">
        <v>6394</v>
      </c>
      <c r="BJ121" s="14"/>
      <c r="BK121" s="14" t="s">
        <v>5537</v>
      </c>
      <c r="BL121" s="14" t="str">
        <f>_xlfn.XLOOKUP(B121,'[4]cell downs 18042026 17h'!$B:$B,'[4]cell downs 18042026 17h'!$B:$B,"")</f>
        <v/>
      </c>
      <c r="BM121" s="14" t="str">
        <f>_xlfn.XLOOKUP(B121,'[5]Cells Huawei 19042026 15h'!$B:$B,'[5]Cells Huawei 19042026 15h'!$B:$B,"")</f>
        <v/>
      </c>
      <c r="BN121" s="9" t="str">
        <f>_xlfn.XLOOKUP(B121,'[6]cells down 19042026 9H40'!$B:$B,'[6]cells down 19042026 9H40'!$B:$B,"")</f>
        <v>CTR_778</v>
      </c>
      <c r="BO121" s="9" t="s">
        <v>5537</v>
      </c>
      <c r="BP121" s="9" t="s">
        <v>12</v>
      </c>
    </row>
    <row r="122" spans="1:68" s="9" customFormat="1" ht="23" customHeight="1" x14ac:dyDescent="0.35">
      <c r="A122" s="1" t="s">
        <v>1221</v>
      </c>
      <c r="B122" s="1" t="s">
        <v>1222</v>
      </c>
      <c r="C122" s="3" t="str">
        <f>_xlfn.XLOOKUP(B122,'[1]daily break down'!$D:$D,'[1]daily break down'!$E:$E,"")</f>
        <v>NORD-OUEST</v>
      </c>
      <c r="D122" s="1" t="s">
        <v>11</v>
      </c>
      <c r="E122" s="1" t="s">
        <v>96</v>
      </c>
      <c r="F122" s="3" t="s">
        <v>51</v>
      </c>
      <c r="G122" s="1" t="s">
        <v>1223</v>
      </c>
      <c r="H122" s="40" t="str">
        <f>_xlfn.XLOOKUP(B122,[2]CALCULATION!$B:$B,[2]CALCULATION!$H:$H,"")</f>
        <v>NOKIA</v>
      </c>
      <c r="I122" s="34">
        <v>4.6736211192291091</v>
      </c>
      <c r="J122" s="34">
        <v>4.6395608041729481</v>
      </c>
      <c r="K122" s="34">
        <v>4.5315841942190955</v>
      </c>
      <c r="L122" s="34">
        <v>3.6933513865990388</v>
      </c>
      <c r="M122" s="34">
        <v>2.8777143289767562</v>
      </c>
      <c r="N122" s="34">
        <v>4.1231544062443621</v>
      </c>
      <c r="O122" s="34">
        <v>4.6613138194732686</v>
      </c>
      <c r="P122" s="34">
        <v>4.7291414046911786</v>
      </c>
      <c r="Q122" s="34">
        <v>2.2588251947126885</v>
      </c>
      <c r="R122" s="34">
        <v>2.963103207322475</v>
      </c>
      <c r="S122" s="109">
        <v>4.9693103033873021</v>
      </c>
      <c r="T122" s="109">
        <f>_xlfn.XLOOKUP(B122,'[3]Nur des jours'!$B:$B,'[3]Nur des jours'!$U:$U,"")</f>
        <v>3.6000640636013164</v>
      </c>
      <c r="U122" s="109">
        <v>2.8080250624667422</v>
      </c>
      <c r="V122" s="109">
        <v>5.5825221939714567</v>
      </c>
      <c r="W122" s="109">
        <v>3.6000640636013164</v>
      </c>
      <c r="X122" s="109">
        <v>1.2970560706326177</v>
      </c>
      <c r="Y122" s="109">
        <v>3.9381636432641907</v>
      </c>
      <c r="Z122" s="109">
        <v>0.22729023807689339</v>
      </c>
      <c r="AA122" s="109">
        <v>4.4819551811615913E-2</v>
      </c>
      <c r="AB122" s="109">
        <v>2.4652715355003667</v>
      </c>
      <c r="AC122" s="109">
        <v>25.166211047564236</v>
      </c>
      <c r="AD122" s="109">
        <v>5.3591054907840912</v>
      </c>
      <c r="AE122" s="109">
        <v>5.3928461360659528</v>
      </c>
      <c r="AF122" s="109">
        <v>5.3928461360659528</v>
      </c>
      <c r="AG122" s="57" t="str">
        <f>_xlfn.XLOOKUP(B122,[3]CALCULATION!$B:$B,[3]CALCULATION!$M:$M,"")</f>
        <v>Insecurity</v>
      </c>
      <c r="AH122" s="57"/>
      <c r="AI122" s="56" t="str" cm="1">
        <f t="array" ref="AI122">IFERROR(_xlfn.IFS(
AK122="MPR ISSUE","PDH",
AK122="BSS Hardware Issue","BSS",
AK122="Sites strategiques, MLL, Pylone, etc.","ENVTECH",
AK122="AKTIVCO DEFAUT GE &amp; POWER Cabinet","AKTIVCO",
AK122="AKTIVCO Coupure ENEO &amp; Baisse de tension","AKTIVCO GRID ONLY",
AK122="Coupure ENEO &amp; Baisse de tension","IHS GRID ONLY",
AK122="Defaut GE &amp; POWER Cabinet","IHS",
AK122="Sharing","Partners",
AK122="Sites strategiques &amp; DataCenter","SST &amp; DC",
AK122="Exclu","Exclu",
AK122="SAT","SAT",
AK122="SPARE-ISSUE","SPARE-ISSUE",
AK122="Fiber CAmtel","TRANS_FO_CAMTEL",
AK122="Fiber AOF","Fiber AOF",
AK122="Projet OCM (HUAWEI)","TRAVAUX-HUAWEI",
AK122="Projet OCM (NOKIA)","TRAVAUX-NOKIA",
AK122="ACCESS-ISSUE","ACCESS-ISSUE",
AK122="Projet OCM (ZTE, NOKIA, autres projets)","TRAVAUX OCM",
AK122="No root CAuse","No root cause",
AK122="ODU HS","PDH",
AK122="IP &amp; VLAN","PDH",
AK122="Warehouse HUAWEI","SPARE-ISSUE",
AK122="SPARE-HS","SPARE-ISSUE",
AK122="Power Telco","BSS",AK122="no impacts","no impacts"
),"")</f>
        <v>ACCESS-ISSUE</v>
      </c>
      <c r="AJ122" s="56" t="str" cm="1">
        <f t="array" ref="AJ122">IFERROR(_xlfn.IFS(
AK122="MPR ISSUE","TX ISSUE",
AK122="BSS Hardware Issue","RAN ISSUE",
AK122="Sites strategiques, MLL, Pylone, etc.","ENVTECH",
AK122="AKTIVCO DEFAUT GE &amp; POWER Cabinet","POWER ISSUE",
AK122="AKTIVCO Coupure ENEO &amp; Baisse de tension","POWER ISSUE",
AK122="Coupure ENEO &amp; Baisse de tension","POWER ISSUE",
AK122="Defaut GE &amp; POWER Cabinet","POWER ISSUE",
AK122="Sharing","POWER ISSUE",
AK122="Sites strategiques &amp; DataCenter","POWER ISSUE",
AK122="Exclu","Exclu",
AK122="SAT","TX ISSUE",
AK122="SPARE-ISSUE","SPARE-ISSUE",
AK122="Fiber CAmtel","TX ISSUE",
AK122="Fiber AOF","TX ISSUE",
AK122="Projet OCM (HUAWEI)","TRAVAUX-HUAWEI",
AK122="Projet OCM (NOKIA)","TRAVAUX -NOKIA",
AK122="ACCESS-ISSUE","ACCESS-ISSUE",
AK122="Projet OCM (ZTE, NOKIA, autres projets)","TRAVAUX OCM",
AK122="No root CAuse","No root cause",
AK122="ODU HS","TX ISSUE",
AK122="IP &amp; VLAN","TX ISSUE",
AK122="Warehouse HUAWEI","SPARE-ISSUE",
AK122="SPARE-HS","SPARE-ISSUE",
AK122="Power Telco","RAN ISSUE",AK122="no impacts","no impacts"
),"")</f>
        <v>ACCESS-ISSUE</v>
      </c>
      <c r="AK122" s="81" t="s">
        <v>25</v>
      </c>
      <c r="AL122" s="56" t="str" cm="1">
        <f t="array" ref="AL122">IFERROR(_xlfn.IFS(
AK122="MPR ISSUE","ACTIVE",
AK122="BSS Hardware Issue","ACTIVE",
AK122="Sites strategiques, MLL, Pylone, etc.","PASSIVE",
AK122="AKTIVCO DEFAUT GE &amp; POWER Cabinet","PASSIVE",
AK122="AKTIVCO Coupure ENEO &amp; Baisse de tension","PASSIVE",
AK122="Coupure ENEO &amp; Baisse de tension","PASSIVE",
AK122="Defaut GE &amp; POWER Cabinet","PASSIVE",
AK122="Sharing","PASSIVE",
AK122="Sites strategiques &amp; DataCenter","PASSIVE",
AK122="Exclu","Exclu",
AK122="SAT","ACTIVE",
AK122="SPARE-ISSUE","SPARE-ISSUE",
AK122="Fiber CAmtel","ACTIVE",
AK122="Fiber AOF","ACTIVE",
AK122="Projet OCM (HUAWEI)","PLANNED WORKS",
AK122="Projet OCM (NOKIA)","PLANNED WORKS",
AK122="ACCESS-ISSUE","ACCESS-ISSUE",
AK122="Projet OCM (ZTE, NOKIA, autres projets)","PLANNED WORKS",
AK122="No root CAuse","No root cause",
AK122="ODU HS","ACTIVE",
AK122="IP &amp; VLAN","ACTIVE",
AK122="Warehouse HUAWEI","SPARE-ISSUE",
AK122="SPARE-HS","SPARE-ISSUE",
AK122="Power Telco","ACTIVE", AK122="no impacts","no impacts"
),"")</f>
        <v>ACCESS-ISSUE</v>
      </c>
      <c r="AM122" s="108" t="s">
        <v>5830</v>
      </c>
      <c r="AN122" s="117" t="s">
        <v>1222</v>
      </c>
      <c r="AP122" s="23" t="s">
        <v>5537</v>
      </c>
      <c r="AQ122" s="23" t="s">
        <v>5537</v>
      </c>
      <c r="AR122" s="7"/>
      <c r="AS122" s="6"/>
      <c r="AT122" s="7"/>
      <c r="AU122" s="3" t="s">
        <v>5537</v>
      </c>
      <c r="AV122" s="24" t="s">
        <v>5537</v>
      </c>
      <c r="AW122" s="24" t="s">
        <v>5537</v>
      </c>
      <c r="AX122" s="24" t="s">
        <v>5537</v>
      </c>
      <c r="AY122" s="24" t="s">
        <v>5537</v>
      </c>
      <c r="AZ122" s="24" t="s">
        <v>5537</v>
      </c>
      <c r="BA122" s="24" t="s">
        <v>5537</v>
      </c>
      <c r="BB122" s="24" t="s">
        <v>5537</v>
      </c>
      <c r="BC122" s="24" t="s">
        <v>5537</v>
      </c>
      <c r="BD122" s="24" t="s">
        <v>5537</v>
      </c>
      <c r="BE122" s="24" t="s">
        <v>5537</v>
      </c>
      <c r="BF122" s="24" t="s">
        <v>5537</v>
      </c>
      <c r="BG122" s="24" t="s">
        <v>5537</v>
      </c>
      <c r="BH122" s="24" t="s">
        <v>5830</v>
      </c>
      <c r="BI122" s="9" t="s">
        <v>5537</v>
      </c>
      <c r="BJ122" s="14"/>
      <c r="BK122" s="14" t="s">
        <v>5537</v>
      </c>
      <c r="BL122" s="14" t="str">
        <f>_xlfn.XLOOKUP(B122,'[4]cell downs 18042026 17h'!$B:$B,'[4]cell downs 18042026 17h'!$B:$B,"")</f>
        <v>NRO_030</v>
      </c>
      <c r="BM122" s="14" t="str">
        <f>_xlfn.XLOOKUP(B122,'[5]Cells Huawei 19042026 15h'!$B:$B,'[5]Cells Huawei 19042026 15h'!$B:$B,"")</f>
        <v/>
      </c>
      <c r="BN122" s="9" t="str">
        <f>_xlfn.XLOOKUP(B122,'[6]cells down 19042026 9H40'!$B:$B,'[6]cells down 19042026 9H40'!$B:$B,"")</f>
        <v/>
      </c>
      <c r="BO122" s="9" t="s">
        <v>1222</v>
      </c>
      <c r="BP122" s="9" t="s">
        <v>5537</v>
      </c>
    </row>
    <row r="123" spans="1:68" s="9" customFormat="1" x14ac:dyDescent="0.35">
      <c r="A123" s="1" t="s">
        <v>760</v>
      </c>
      <c r="B123" s="1" t="s">
        <v>761</v>
      </c>
      <c r="C123" s="3" t="str">
        <f>_xlfn.XLOOKUP(B123,'[1]daily break down'!$D:$D,'[1]daily break down'!$E:$E,"")</f>
        <v>NORD-OUEST</v>
      </c>
      <c r="D123" s="1" t="s">
        <v>11</v>
      </c>
      <c r="E123" s="1" t="s">
        <v>12</v>
      </c>
      <c r="F123" s="3" t="s">
        <v>51</v>
      </c>
      <c r="G123" s="1" t="s">
        <v>762</v>
      </c>
      <c r="H123" s="40" t="str">
        <f>_xlfn.XLOOKUP(B123,[2]CALCULATION!$B:$B,[2]CALCULATION!$H:$H,"")</f>
        <v>NOKIA</v>
      </c>
      <c r="I123" s="34">
        <v>6.0567677532032418</v>
      </c>
      <c r="J123" s="34">
        <v>9.2963652058697779</v>
      </c>
      <c r="K123" s="34">
        <v>7.4578364085822493</v>
      </c>
      <c r="L123" s="34">
        <v>4.7116178291340596</v>
      </c>
      <c r="M123" s="34">
        <v>5.9188319581324889</v>
      </c>
      <c r="N123" s="34">
        <v>8.5281234267335648</v>
      </c>
      <c r="O123" s="34">
        <v>3.1189260445464009</v>
      </c>
      <c r="P123" s="34">
        <v>9.8552030261675388E-2</v>
      </c>
      <c r="Q123" s="34">
        <v>0.66979156685328534</v>
      </c>
      <c r="R123" s="34">
        <v>4.7055615997709577E-2</v>
      </c>
      <c r="S123" s="109">
        <v>4.9159349021223298</v>
      </c>
      <c r="T123" s="109">
        <f>_xlfn.XLOOKUP(B123,'[3]Nur des jours'!$B:$B,'[3]Nur des jours'!$U:$U,"")</f>
        <v>3.6418338170206579</v>
      </c>
      <c r="U123" s="109">
        <v>4.6228522998690194</v>
      </c>
      <c r="V123" s="109">
        <v>4.6228522998690194</v>
      </c>
      <c r="W123" s="109">
        <v>3.641833817020657</v>
      </c>
      <c r="X123" s="109">
        <v>2.4199347664175468</v>
      </c>
      <c r="Y123" s="109">
        <v>2.5687684949762146</v>
      </c>
      <c r="Z123" s="109">
        <v>4.6969213801211644</v>
      </c>
      <c r="AA123" s="109">
        <v>4.6228522998690194</v>
      </c>
      <c r="AB123" s="109">
        <v>2.679114124525944</v>
      </c>
      <c r="AC123" s="109">
        <v>10.490105271992615</v>
      </c>
      <c r="AD123" s="109">
        <v>11.508463216268689</v>
      </c>
      <c r="AE123" s="109">
        <v>5.3615099034622888</v>
      </c>
      <c r="AF123" s="109">
        <v>5.3615099034622888</v>
      </c>
      <c r="AG123" s="57" t="str">
        <f>_xlfn.XLOOKUP(B123,[3]CALCULATION!$B:$B,[3]CALCULATION!$M:$M,"")</f>
        <v>Insecurity</v>
      </c>
      <c r="AH123" s="57"/>
      <c r="AI123" s="56" t="str" cm="1">
        <f t="array" ref="AI123">IFERROR(_xlfn.IFS(
AK123="MPR ISSUE","PDH",
AK123="BSS Hardware Issue","BSS",
AK123="Sites strategiques, MLL, Pylone, etc.","ENVTECH",
AK123="AKTIVCO DEFAUT GE &amp; POWER Cabinet","AKTIVCO",
AK123="AKTIVCO Coupure ENEO &amp; Baisse de tension","AKTIVCO GRID ONLY",
AK123="Coupure ENEO &amp; Baisse de tension","IHS GRID ONLY",
AK123="Defaut GE &amp; POWER Cabinet","IHS",
AK123="Sharing","Partners",
AK123="Sites strategiques &amp; DataCenter","SST &amp; DC",
AK123="Exclu","Exclu",
AK123="SAT","SAT",
AK123="SPARE-ISSUE","SPARE-ISSUE",
AK123="Fiber CAmtel","TRANS_FO_CAMTEL",
AK123="Fiber AOF","Fiber AOF",
AK123="Projet OCM (HUAWEI)","TRAVAUX-HUAWEI",
AK123="Projet OCM (NOKIA)","TRAVAUX-NOKIA",
AK123="ACCESS-ISSUE","ACCESS-ISSUE",
AK123="Projet OCM (ZTE, NOKIA, autres projets)","TRAVAUX OCM",
AK123="No root CAuse","No root cause",
AK123="ODU HS","PDH",
AK123="IP &amp; VLAN","PDH",
AK123="Warehouse HUAWEI","SPARE-ISSUE",
AK123="SPARE-HS","SPARE-ISSUE",
AK123="Power Telco","BSS",AK123="no impacts","no impacts"
),"")</f>
        <v>BSS</v>
      </c>
      <c r="AJ123" s="56" t="str" cm="1">
        <f t="array" ref="AJ123">IFERROR(_xlfn.IFS(
AK123="MPR ISSUE","TX ISSUE",
AK123="BSS Hardware Issue","RAN ISSUE",
AK123="Sites strategiques, MLL, Pylone, etc.","ENVTECH",
AK123="AKTIVCO DEFAUT GE &amp; POWER Cabinet","POWER ISSUE",
AK123="AKTIVCO Coupure ENEO &amp; Baisse de tension","POWER ISSUE",
AK123="Coupure ENEO &amp; Baisse de tension","POWER ISSUE",
AK123="Defaut GE &amp; POWER Cabinet","POWER ISSUE",
AK123="Sharing","POWER ISSUE",
AK123="Sites strategiques &amp; DataCenter","POWER ISSUE",
AK123="Exclu","Exclu",
AK123="SAT","TX ISSUE",
AK123="SPARE-ISSUE","SPARE-ISSUE",
AK123="Fiber CAmtel","TX ISSUE",
AK123="Fiber AOF","TX ISSUE",
AK123="Projet OCM (HUAWEI)","TRAVAUX-HUAWEI",
AK123="Projet OCM (NOKIA)","TRAVAUX -NOKIA",
AK123="ACCESS-ISSUE","ACCESS-ISSUE",
AK123="Projet OCM (ZTE, NOKIA, autres projets)","TRAVAUX OCM",
AK123="No root CAuse","No root cause",
AK123="ODU HS","TX ISSUE",
AK123="IP &amp; VLAN","TX ISSUE",
AK123="Warehouse HUAWEI","SPARE-ISSUE",
AK123="SPARE-HS","SPARE-ISSUE",
AK123="Power Telco","RAN ISSUE",AK123="no impacts","no impacts"
),"")</f>
        <v>RAN ISSUE</v>
      </c>
      <c r="AK123" s="81" t="s">
        <v>5320</v>
      </c>
      <c r="AL123" s="56" t="str" cm="1">
        <f t="array" ref="AL123">IFERROR(_xlfn.IFS(
AK123="MPR ISSUE","ACTIVE",
AK123="BSS Hardware Issue","ACTIVE",
AK123="Sites strategiques, MLL, Pylone, etc.","PASSIVE",
AK123="AKTIVCO DEFAUT GE &amp; POWER Cabinet","PASSIVE",
AK123="AKTIVCO Coupure ENEO &amp; Baisse de tension","PASSIVE",
AK123="Coupure ENEO &amp; Baisse de tension","PASSIVE",
AK123="Defaut GE &amp; POWER Cabinet","PASSIVE",
AK123="Sharing","PASSIVE",
AK123="Sites strategiques &amp; DataCenter","PASSIVE",
AK123="Exclu","Exclu",
AK123="SAT","ACTIVE",
AK123="SPARE-ISSUE","SPARE-ISSUE",
AK123="Fiber CAmtel","ACTIVE",
AK123="Fiber AOF","ACTIVE",
AK123="Projet OCM (HUAWEI)","PLANNED WORKS",
AK123="Projet OCM (NOKIA)","PLANNED WORKS",
AK123="ACCESS-ISSUE","ACCESS-ISSUE",
AK123="Projet OCM (ZTE, NOKIA, autres projets)","PLANNED WORKS",
AK123="No root CAuse","No root cause",
AK123="ODU HS","ACTIVE",
AK123="IP &amp; VLAN","ACTIVE",
AK123="Warehouse HUAWEI","SPARE-ISSUE",
AK123="SPARE-HS","SPARE-ISSUE",
AK123="Power Telco","ACTIVE", AK123="no impacts","no impacts"
),"")</f>
        <v>ACTIVE</v>
      </c>
      <c r="AM123" s="108" t="s">
        <v>5831</v>
      </c>
      <c r="AN123" s="117" t="s">
        <v>761</v>
      </c>
      <c r="AP123" s="23" t="s">
        <v>5537</v>
      </c>
      <c r="AQ123" s="23" t="s">
        <v>5537</v>
      </c>
      <c r="AR123" s="7"/>
      <c r="AS123" s="6"/>
      <c r="AT123" s="7"/>
      <c r="AU123" s="3" t="s">
        <v>5537</v>
      </c>
      <c r="AV123" s="24" t="s">
        <v>5537</v>
      </c>
      <c r="AW123" s="24" t="s">
        <v>5537</v>
      </c>
      <c r="AX123" s="24" t="s">
        <v>5537</v>
      </c>
      <c r="AY123" s="24" t="s">
        <v>5537</v>
      </c>
      <c r="AZ123" s="24" t="s">
        <v>5537</v>
      </c>
      <c r="BA123" s="24" t="s">
        <v>5537</v>
      </c>
      <c r="BB123" s="24" t="s">
        <v>5537</v>
      </c>
      <c r="BC123" s="24" t="s">
        <v>6395</v>
      </c>
      <c r="BD123" s="24" t="s">
        <v>6395</v>
      </c>
      <c r="BE123" s="24" t="s">
        <v>5537</v>
      </c>
      <c r="BF123" s="24" t="s">
        <v>5537</v>
      </c>
      <c r="BG123" s="24" t="s">
        <v>5537</v>
      </c>
      <c r="BH123" s="24" t="s">
        <v>5537</v>
      </c>
      <c r="BI123" s="9" t="s">
        <v>5537</v>
      </c>
      <c r="BJ123" s="14"/>
      <c r="BK123" s="14" t="s">
        <v>5537</v>
      </c>
      <c r="BL123" s="14" t="str">
        <f>_xlfn.XLOOKUP(B123,'[4]cell downs 18042026 17h'!$B:$B,'[4]cell downs 18042026 17h'!$B:$B,"")</f>
        <v/>
      </c>
      <c r="BM123" s="14" t="str">
        <f>_xlfn.XLOOKUP(B123,'[5]Cells Huawei 19042026 15h'!$B:$B,'[5]Cells Huawei 19042026 15h'!$B:$B,"")</f>
        <v/>
      </c>
      <c r="BN123" s="9" t="str">
        <f>_xlfn.XLOOKUP(B123,'[6]cells down 19042026 9H40'!$B:$B,'[6]cells down 19042026 9H40'!$B:$B,"")</f>
        <v/>
      </c>
      <c r="BO123" s="9" t="s">
        <v>761</v>
      </c>
      <c r="BP123" s="9" t="s">
        <v>318</v>
      </c>
    </row>
    <row r="124" spans="1:68" s="9" customFormat="1" x14ac:dyDescent="0.35">
      <c r="A124" s="1" t="s">
        <v>148</v>
      </c>
      <c r="B124" s="1" t="s">
        <v>149</v>
      </c>
      <c r="C124" s="3" t="str">
        <f>_xlfn.XLOOKUP(B124,'[1]daily break down'!$D:$D,'[1]daily break down'!$E:$E,"")</f>
        <v>Yaounde</v>
      </c>
      <c r="D124" s="1" t="s">
        <v>21</v>
      </c>
      <c r="E124" s="1" t="s">
        <v>30</v>
      </c>
      <c r="F124" s="3" t="s">
        <v>37</v>
      </c>
      <c r="G124" s="1" t="s">
        <v>38</v>
      </c>
      <c r="H124" s="41" t="str">
        <f>_xlfn.XLOOKUP(B124,[2]CALCULATION!$B:$B,[2]CALCULATION!$H:$H,"")</f>
        <v>ZTE</v>
      </c>
      <c r="I124" s="34">
        <v>7.154416821475146</v>
      </c>
      <c r="J124" s="34">
        <v>31.325424546204271</v>
      </c>
      <c r="K124" s="34">
        <v>5.6956144255820655</v>
      </c>
      <c r="L124" s="34">
        <v>5.0869388727659786</v>
      </c>
      <c r="M124" s="34">
        <v>1.7700423476099565</v>
      </c>
      <c r="N124" s="34">
        <v>7.3568449603775896</v>
      </c>
      <c r="O124" s="34">
        <v>8.398556214740049</v>
      </c>
      <c r="P124" s="34">
        <v>22.669668667049052</v>
      </c>
      <c r="Q124" s="34">
        <v>0</v>
      </c>
      <c r="R124" s="34">
        <v>0</v>
      </c>
      <c r="S124" s="109">
        <v>3.5662309200332181</v>
      </c>
      <c r="T124" s="109">
        <f>_xlfn.XLOOKUP(B124,'[3]Nur des jours'!$B:$B,'[3]Nur des jours'!$U:$U,"")</f>
        <v>0.15908889859117217</v>
      </c>
      <c r="U124" s="109">
        <v>4.4601785505360514</v>
      </c>
      <c r="V124" s="109">
        <v>0</v>
      </c>
      <c r="W124" s="109">
        <v>0.15908889859117217</v>
      </c>
      <c r="X124" s="109">
        <v>0</v>
      </c>
      <c r="Y124" s="109">
        <v>0</v>
      </c>
      <c r="Z124" s="109">
        <v>0</v>
      </c>
      <c r="AA124" s="109">
        <v>1.0764718220030667</v>
      </c>
      <c r="AB124" s="109">
        <v>0</v>
      </c>
      <c r="AC124" s="109">
        <v>0</v>
      </c>
      <c r="AD124" s="109">
        <v>1.9970670087143965</v>
      </c>
      <c r="AE124" s="109">
        <v>5.0327737399160473</v>
      </c>
      <c r="AF124" s="109">
        <v>5.0327737399160473</v>
      </c>
      <c r="AG124" s="57" t="str">
        <f>_xlfn.XLOOKUP(B124,[3]CALCULATION!$B:$B,[3]CALCULATION!$M:$M,"")</f>
        <v>Operationnel</v>
      </c>
      <c r="AH124" s="57"/>
      <c r="AI124" s="56" t="str" cm="1">
        <f t="array" ref="AI124">IFERROR(_xlfn.IFS(
AK124="MPR ISSUE","PDH",
AK124="BSS Hardware Issue","BSS",
AK124="Sites strategiques, MLL, Pylone, etc.","ENVTECH",
AK124="AKTIVCO DEFAUT GE &amp; POWER Cabinet","AKTIVCO",
AK124="AKTIVCO Coupure ENEO &amp; Baisse de tension","AKTIVCO GRID ONLY",
AK124="Coupure ENEO &amp; Baisse de tension","IHS GRID ONLY",
AK124="Defaut GE &amp; POWER Cabinet","IHS",
AK124="Sharing","Partners",
AK124="Sites strategiques &amp; DataCenter","SST &amp; DC",
AK124="Exclu","Exclu",
AK124="SAT","SAT",
AK124="SPARE-ISSUE","SPARE-ISSUE",
AK124="Fiber CAmtel","TRANS_FO_CAMTEL",
AK124="Fiber AOF","Fiber AOF",
AK124="Projet OCM (HUAWEI)","TRAVAUX-HUAWEI",
AK124="Projet OCM (NOKIA)","TRAVAUX-NOKIA",
AK124="ACCESS-ISSUE","ACCESS-ISSUE",
AK124="Projet OCM (ZTE, NOKIA, autres projets)","TRAVAUX OCM",
AK124="No root CAuse","No root cause",
AK124="ODU HS","PDH",
AK124="IP &amp; VLAN","PDH",
AK124="Warehouse HUAWEI","SPARE-ISSUE",
AK124="SPARE-HS","SPARE-ISSUE",
AK124="Power Telco","BSS",AK124="no impacts","no impacts"
),"")</f>
        <v>AKTIVCO GRID ONLY</v>
      </c>
      <c r="AJ124" s="56" t="str" cm="1">
        <f t="array" ref="AJ124">IFERROR(_xlfn.IFS(
AK124="MPR ISSUE","TX ISSUE",
AK124="BSS Hardware Issue","RAN ISSUE",
AK124="Sites strategiques, MLL, Pylone, etc.","ENVTECH",
AK124="AKTIVCO DEFAUT GE &amp; POWER Cabinet","POWER ISSUE",
AK124="AKTIVCO Coupure ENEO &amp; Baisse de tension","POWER ISSUE",
AK124="Coupure ENEO &amp; Baisse de tension","POWER ISSUE",
AK124="Defaut GE &amp; POWER Cabinet","POWER ISSUE",
AK124="Sharing","POWER ISSUE",
AK124="Sites strategiques &amp; DataCenter","POWER ISSUE",
AK124="Exclu","Exclu",
AK124="SAT","TX ISSUE",
AK124="SPARE-ISSUE","SPARE-ISSUE",
AK124="Fiber CAmtel","TX ISSUE",
AK124="Fiber AOF","TX ISSUE",
AK124="Projet OCM (HUAWEI)","TRAVAUX-HUAWEI",
AK124="Projet OCM (NOKIA)","TRAVAUX -NOKIA",
AK124="ACCESS-ISSUE","ACCESS-ISSUE",
AK124="Projet OCM (ZTE, NOKIA, autres projets)","TRAVAUX OCM",
AK124="No root CAuse","No root cause",
AK124="ODU HS","TX ISSUE",
AK124="IP &amp; VLAN","TX ISSUE",
AK124="Warehouse HUAWEI","SPARE-ISSUE",
AK124="SPARE-HS","SPARE-ISSUE",
AK124="Power Telco","RAN ISSUE",AK124="no impacts","no impacts"
),"")</f>
        <v>POWER ISSUE</v>
      </c>
      <c r="AK124" s="81" t="s">
        <v>5327</v>
      </c>
      <c r="AL124" s="56" t="str" cm="1">
        <f t="array" ref="AL124">IFERROR(_xlfn.IFS(
AK124="MPR ISSUE","ACTIVE",
AK124="BSS Hardware Issue","ACTIVE",
AK124="Sites strategiques, MLL, Pylone, etc.","PASSIVE",
AK124="AKTIVCO DEFAUT GE &amp; POWER Cabinet","PASSIVE",
AK124="AKTIVCO Coupure ENEO &amp; Baisse de tension","PASSIVE",
AK124="Coupure ENEO &amp; Baisse de tension","PASSIVE",
AK124="Defaut GE &amp; POWER Cabinet","PASSIVE",
AK124="Sharing","PASSIVE",
AK124="Sites strategiques &amp; DataCenter","PASSIVE",
AK124="Exclu","Exclu",
AK124="SAT","ACTIVE",
AK124="SPARE-ISSUE","SPARE-ISSUE",
AK124="Fiber CAmtel","ACTIVE",
AK124="Fiber AOF","ACTIVE",
AK124="Projet OCM (HUAWEI)","PLANNED WORKS",
AK124="Projet OCM (NOKIA)","PLANNED WORKS",
AK124="ACCESS-ISSUE","ACCESS-ISSUE",
AK124="Projet OCM (ZTE, NOKIA, autres projets)","PLANNED WORKS",
AK124="No root CAuse","No root cause",
AK124="ODU HS","ACTIVE",
AK124="IP &amp; VLAN","ACTIVE",
AK124="Warehouse HUAWEI","SPARE-ISSUE",
AK124="SPARE-HS","SPARE-ISSUE",
AK124="Power Telco","ACTIVE", AK124="no impacts","no impacts"
),"")</f>
        <v>PASSIVE</v>
      </c>
      <c r="AM124" s="108" t="s">
        <v>6231</v>
      </c>
      <c r="AN124" s="117" t="s">
        <v>149</v>
      </c>
      <c r="AP124" s="23" t="s">
        <v>5537</v>
      </c>
      <c r="AQ124" s="23" t="s">
        <v>6231</v>
      </c>
      <c r="AR124" s="7"/>
      <c r="AS124" s="6"/>
      <c r="AT124" s="7"/>
      <c r="AU124" s="3" t="s">
        <v>5537</v>
      </c>
      <c r="AV124" s="24" t="s">
        <v>5537</v>
      </c>
      <c r="AW124" s="24" t="s">
        <v>5537</v>
      </c>
      <c r="AX124" s="24" t="s">
        <v>5537</v>
      </c>
      <c r="AY124" s="24" t="s">
        <v>5537</v>
      </c>
      <c r="AZ124" s="24" t="s">
        <v>5537</v>
      </c>
      <c r="BA124" s="24" t="s">
        <v>5537</v>
      </c>
      <c r="BB124" s="24" t="s">
        <v>5537</v>
      </c>
      <c r="BC124" s="24" t="s">
        <v>5537</v>
      </c>
      <c r="BD124" s="24" t="s">
        <v>5537</v>
      </c>
      <c r="BE124" s="24" t="s">
        <v>5537</v>
      </c>
      <c r="BF124" s="24" t="s">
        <v>5537</v>
      </c>
      <c r="BG124" s="24" t="s">
        <v>5537</v>
      </c>
      <c r="BH124" s="24" t="s">
        <v>5537</v>
      </c>
      <c r="BI124" s="9" t="s">
        <v>5537</v>
      </c>
      <c r="BJ124" s="14"/>
      <c r="BK124" s="14" t="s">
        <v>5537</v>
      </c>
      <c r="BL124" s="14" t="str">
        <f>_xlfn.XLOOKUP(B124,'[4]cell downs 18042026 17h'!$B:$B,'[4]cell downs 18042026 17h'!$B:$B,"")</f>
        <v/>
      </c>
      <c r="BM124" s="14" t="str">
        <f>_xlfn.XLOOKUP(B124,'[5]Cells Huawei 19042026 15h'!$B:$B,'[5]Cells Huawei 19042026 15h'!$B:$B,"")</f>
        <v/>
      </c>
      <c r="BN124" s="9" t="str">
        <f>_xlfn.XLOOKUP(B124,'[6]cells down 19042026 9H40'!$B:$B,'[6]cells down 19042026 9H40'!$B:$B,"")</f>
        <v/>
      </c>
      <c r="BO124" s="9" t="s">
        <v>5537</v>
      </c>
      <c r="BP124" s="9" t="s">
        <v>5459</v>
      </c>
    </row>
    <row r="125" spans="1:68" s="9" customFormat="1" x14ac:dyDescent="0.35">
      <c r="A125" s="1" t="s">
        <v>592</v>
      </c>
      <c r="B125" s="8" t="s">
        <v>593</v>
      </c>
      <c r="C125" s="3" t="str">
        <f>_xlfn.XLOOKUP(B125,'[1]daily break down'!$D:$D,'[1]daily break down'!$E:$E,"")</f>
        <v>CENTRE</v>
      </c>
      <c r="D125" s="1" t="s">
        <v>11</v>
      </c>
      <c r="E125" s="1" t="s">
        <v>594</v>
      </c>
      <c r="F125" s="3" t="s">
        <v>69</v>
      </c>
      <c r="G125" s="1" t="s">
        <v>592</v>
      </c>
      <c r="H125" s="41" t="str">
        <f>_xlfn.XLOOKUP(B125,[2]CALCULATION!$B:$B,[2]CALCULATION!$H:$H,"")</f>
        <v>ZTE</v>
      </c>
      <c r="I125" s="34">
        <v>0</v>
      </c>
      <c r="J125" s="34">
        <v>0.34339659792314042</v>
      </c>
      <c r="K125" s="34">
        <v>0</v>
      </c>
      <c r="L125" s="34">
        <v>0</v>
      </c>
      <c r="M125" s="34">
        <v>0</v>
      </c>
      <c r="N125" s="34">
        <v>0</v>
      </c>
      <c r="O125" s="34">
        <v>0</v>
      </c>
      <c r="P125" s="34">
        <v>0.30068158535297684</v>
      </c>
      <c r="Q125" s="34">
        <v>0</v>
      </c>
      <c r="R125" s="34">
        <v>3.2715419209948835</v>
      </c>
      <c r="S125" s="109">
        <v>0</v>
      </c>
      <c r="T125" s="109">
        <f>_xlfn.XLOOKUP(B125,'[3]Nur des jours'!$B:$B,'[3]Nur des jours'!$U:$U,"")</f>
        <v>8.4716622007631262E-3</v>
      </c>
      <c r="U125" s="109">
        <v>0</v>
      </c>
      <c r="V125" s="109">
        <v>0</v>
      </c>
      <c r="W125" s="109">
        <v>8.4716622007631262E-3</v>
      </c>
      <c r="X125" s="109">
        <v>13.581447808853621</v>
      </c>
      <c r="Y125" s="109">
        <v>0.94773822670810159</v>
      </c>
      <c r="Z125" s="109">
        <v>0</v>
      </c>
      <c r="AA125" s="109">
        <v>0</v>
      </c>
      <c r="AB125" s="109">
        <v>0</v>
      </c>
      <c r="AC125" s="109">
        <v>0</v>
      </c>
      <c r="AD125" s="109">
        <v>5.6821659169497201</v>
      </c>
      <c r="AE125" s="109">
        <v>4.7761447980070368</v>
      </c>
      <c r="AF125" s="109">
        <v>4.7761447980070368</v>
      </c>
      <c r="AG125" s="57" t="str">
        <f>_xlfn.XLOOKUP(B125,[3]CALCULATION!$B:$B,[3]CALCULATION!$M:$M,"")</f>
        <v>Operationnel</v>
      </c>
      <c r="AH125" s="57"/>
      <c r="AI125" s="56" t="str" cm="1">
        <f t="array" ref="AI125">IFERROR(_xlfn.IFS(
AK125="MPR ISSUE","PDH",
AK125="BSS Hardware Issue","BSS",
AK125="Sites strategiques, MLL, Pylone, etc.","ENVTECH",
AK125="AKTIVCO DEFAUT GE &amp; POWER Cabinet","AKTIVCO",
AK125="AKTIVCO Coupure ENEO &amp; Baisse de tension","AKTIVCO GRID ONLY",
AK125="Coupure ENEO &amp; Baisse de tension","IHS GRID ONLY",
AK125="Defaut GE &amp; POWER Cabinet","IHS",
AK125="Sharing","Partners",
AK125="Sites strategiques &amp; DataCenter","SST &amp; DC",
AK125="Exclu","Exclu",
AK125="SAT","SAT",
AK125="SPARE-ISSUE","SPARE-ISSUE",
AK125="Fiber CAmtel","TRANS_FO_CAMTEL",
AK125="Fiber AOF","Fiber AOF",
AK125="Projet OCM (HUAWEI)","TRAVAUX-HUAWEI",
AK125="Projet OCM (NOKIA)","TRAVAUX-NOKIA",
AK125="ACCESS-ISSUE","ACCESS-ISSUE",
AK125="Projet OCM (ZTE, NOKIA, autres projets)","TRAVAUX OCM",
AK125="No root CAuse","No root cause",
AK125="ODU HS","PDH",
AK125="IP &amp; VLAN","PDH",
AK125="Warehouse HUAWEI","SPARE-ISSUE",
AK125="SPARE-HS","SPARE-ISSUE",
AK125="Power Telco","BSS",AK125="no impacts","no impacts"
),"")</f>
        <v>PDH</v>
      </c>
      <c r="AJ125" s="56" t="str" cm="1">
        <f t="array" ref="AJ125">IFERROR(_xlfn.IFS(
AK125="MPR ISSUE","TX ISSUE",
AK125="BSS Hardware Issue","RAN ISSUE",
AK125="Sites strategiques, MLL, Pylone, etc.","ENVTECH",
AK125="AKTIVCO DEFAUT GE &amp; POWER Cabinet","POWER ISSUE",
AK125="AKTIVCO Coupure ENEO &amp; Baisse de tension","POWER ISSUE",
AK125="Coupure ENEO &amp; Baisse de tension","POWER ISSUE",
AK125="Defaut GE &amp; POWER Cabinet","POWER ISSUE",
AK125="Sharing","POWER ISSUE",
AK125="Sites strategiques &amp; DataCenter","POWER ISSUE",
AK125="Exclu","Exclu",
AK125="SAT","TX ISSUE",
AK125="SPARE-ISSUE","SPARE-ISSUE",
AK125="Fiber CAmtel","TX ISSUE",
AK125="Fiber AOF","TX ISSUE",
AK125="Projet OCM (HUAWEI)","TRAVAUX-HUAWEI",
AK125="Projet OCM (NOKIA)","TRAVAUX -NOKIA",
AK125="ACCESS-ISSUE","ACCESS-ISSUE",
AK125="Projet OCM (ZTE, NOKIA, autres projets)","TRAVAUX OCM",
AK125="No root CAuse","No root cause",
AK125="ODU HS","TX ISSUE",
AK125="IP &amp; VLAN","TX ISSUE",
AK125="Warehouse HUAWEI","SPARE-ISSUE",
AK125="SPARE-HS","SPARE-ISSUE",
AK125="Power Telco","RAN ISSUE",AK125="no impacts","no impacts"
),"")</f>
        <v>TX ISSUE</v>
      </c>
      <c r="AK125" s="127" t="s">
        <v>5618</v>
      </c>
      <c r="AL125" s="56" t="str" cm="1">
        <f t="array" ref="AL125">IFERROR(_xlfn.IFS(
AK125="MPR ISSUE","ACTIVE",
AK125="BSS Hardware Issue","ACTIVE",
AK125="Sites strategiques, MLL, Pylone, etc.","PASSIVE",
AK125="AKTIVCO DEFAUT GE &amp; POWER Cabinet","PASSIVE",
AK125="AKTIVCO Coupure ENEO &amp; Baisse de tension","PASSIVE",
AK125="Coupure ENEO &amp; Baisse de tension","PASSIVE",
AK125="Defaut GE &amp; POWER Cabinet","PASSIVE",
AK125="Sharing","PASSIVE",
AK125="Sites strategiques &amp; DataCenter","PASSIVE",
AK125="Exclu","Exclu",
AK125="SAT","ACTIVE",
AK125="SPARE-ISSUE","SPARE-ISSUE",
AK125="Fiber CAmtel","ACTIVE",
AK125="Fiber AOF","ACTIVE",
AK125="Projet OCM (HUAWEI)","PLANNED WORKS",
AK125="Projet OCM (NOKIA)","PLANNED WORKS",
AK125="ACCESS-ISSUE","ACCESS-ISSUE",
AK125="Projet OCM (ZTE, NOKIA, autres projets)","PLANNED WORKS",
AK125="No root CAuse","No root cause",
AK125="ODU HS","ACTIVE",
AK125="IP &amp; VLAN","ACTIVE",
AK125="Warehouse HUAWEI","SPARE-ISSUE",
AK125="SPARE-HS","SPARE-ISSUE",
AK125="Power Telco","ACTIVE", AK125="no impacts","no impacts"
),"")</f>
        <v>ACTIVE</v>
      </c>
      <c r="AM125" s="108" t="s">
        <v>5832</v>
      </c>
      <c r="AN125" s="117" t="s">
        <v>593</v>
      </c>
      <c r="AP125" s="23" t="s">
        <v>5537</v>
      </c>
      <c r="AQ125" s="23" t="s">
        <v>5537</v>
      </c>
      <c r="AR125" s="7"/>
      <c r="AS125" s="6"/>
      <c r="AT125" s="7"/>
      <c r="AU125" s="3" t="s">
        <v>5537</v>
      </c>
      <c r="AV125" s="24" t="s">
        <v>5537</v>
      </c>
      <c r="AW125" s="24" t="s">
        <v>5537</v>
      </c>
      <c r="AX125" s="24" t="s">
        <v>5537</v>
      </c>
      <c r="AY125" s="24" t="s">
        <v>5537</v>
      </c>
      <c r="AZ125" s="24" t="s">
        <v>5537</v>
      </c>
      <c r="BA125" s="24" t="s">
        <v>5537</v>
      </c>
      <c r="BB125" s="24" t="s">
        <v>5537</v>
      </c>
      <c r="BC125" s="24" t="s">
        <v>5537</v>
      </c>
      <c r="BD125" s="24" t="s">
        <v>5537</v>
      </c>
      <c r="BE125" s="24" t="s">
        <v>5537</v>
      </c>
      <c r="BF125" s="24" t="s">
        <v>5537</v>
      </c>
      <c r="BG125" s="24" t="s">
        <v>5537</v>
      </c>
      <c r="BH125" s="24" t="s">
        <v>5537</v>
      </c>
      <c r="BI125" s="9" t="s">
        <v>5832</v>
      </c>
      <c r="BJ125" s="14"/>
      <c r="BK125" s="14" t="s">
        <v>5537</v>
      </c>
      <c r="BL125" s="14" t="str">
        <f>_xlfn.XLOOKUP(B125,'[4]cell downs 18042026 17h'!$B:$B,'[4]cell downs 18042026 17h'!$B:$B,"")</f>
        <v/>
      </c>
      <c r="BM125" s="14" t="str">
        <f>_xlfn.XLOOKUP(B125,'[5]Cells Huawei 19042026 15h'!$B:$B,'[5]Cells Huawei 19042026 15h'!$B:$B,"")</f>
        <v/>
      </c>
      <c r="BN125" s="9" t="str">
        <f>_xlfn.XLOOKUP(B125,'[6]cells down 19042026 9H40'!$B:$B,'[6]cells down 19042026 9H40'!$B:$B,"")</f>
        <v/>
      </c>
      <c r="BO125" s="9" t="s">
        <v>593</v>
      </c>
      <c r="BP125" s="9" t="s">
        <v>5537</v>
      </c>
    </row>
    <row r="126" spans="1:68" s="9" customFormat="1" ht="17.5" customHeight="1" x14ac:dyDescent="0.35">
      <c r="A126" s="1" t="s">
        <v>2500</v>
      </c>
      <c r="B126" s="8" t="s">
        <v>2501</v>
      </c>
      <c r="C126" s="3" t="str">
        <f>_xlfn.XLOOKUP(B126,'[1]daily break down'!$D:$D,'[1]daily break down'!$E:$E,"")</f>
        <v>NORD-OUEST</v>
      </c>
      <c r="D126" s="1" t="s">
        <v>11</v>
      </c>
      <c r="E126" s="1" t="s">
        <v>12</v>
      </c>
      <c r="F126" s="3" t="s">
        <v>51</v>
      </c>
      <c r="G126" s="1" t="s">
        <v>52</v>
      </c>
      <c r="H126" s="39" t="str">
        <f>_xlfn.XLOOKUP(B126,[2]CALCULATION!$B:$B,[2]CALCULATION!$H:$H,"")</f>
        <v>Huawei</v>
      </c>
      <c r="I126" s="34">
        <v>8.7021805880153966</v>
      </c>
      <c r="J126" s="34">
        <v>4.7094416050999763</v>
      </c>
      <c r="K126" s="34">
        <v>0.40021915744236425</v>
      </c>
      <c r="L126" s="34">
        <v>1.0062194485108424</v>
      </c>
      <c r="M126" s="34">
        <v>7.3774623109124997</v>
      </c>
      <c r="N126" s="34">
        <v>0.58240448245456333</v>
      </c>
      <c r="O126" s="34">
        <v>0</v>
      </c>
      <c r="P126" s="34">
        <v>1.7042844138537181</v>
      </c>
      <c r="Q126" s="34">
        <v>14.99634024192927</v>
      </c>
      <c r="R126" s="34">
        <v>0.86182665445320494</v>
      </c>
      <c r="S126" s="109">
        <v>1.0521626102564543</v>
      </c>
      <c r="T126" s="109">
        <f>_xlfn.XLOOKUP(B126,'[3]Nur des jours'!$B:$B,'[3]Nur des jours'!$U:$U,"")</f>
        <v>0</v>
      </c>
      <c r="U126" s="109">
        <v>0.291871056664184</v>
      </c>
      <c r="V126" s="109">
        <v>3.6740261333835574E-2</v>
      </c>
      <c r="W126" s="109">
        <v>0</v>
      </c>
      <c r="X126" s="109">
        <v>0.80605636455470797</v>
      </c>
      <c r="Y126" s="109">
        <v>0.50731880273832664</v>
      </c>
      <c r="Z126" s="109">
        <v>2.6135167064745608</v>
      </c>
      <c r="AA126" s="109">
        <v>0</v>
      </c>
      <c r="AB126" s="109">
        <v>0</v>
      </c>
      <c r="AC126" s="109">
        <v>7.0566006818299893</v>
      </c>
      <c r="AD126" s="109">
        <v>12.008912026411799</v>
      </c>
      <c r="AE126" s="109">
        <v>5.0922715611828799</v>
      </c>
      <c r="AF126" s="109">
        <v>5.0922715611828799</v>
      </c>
      <c r="AG126" s="57" t="str">
        <f>_xlfn.XLOOKUP(B126,[3]CALCULATION!$B:$B,[3]CALCULATION!$M:$M,"")</f>
        <v>Operationnel</v>
      </c>
      <c r="AH126" s="57"/>
      <c r="AI126" s="56" t="str" cm="1">
        <f t="array" ref="AI126">IFERROR(_xlfn.IFS(
AK126="MPR ISSUE","PDH",
AK126="BSS Hardware Issue","BSS",
AK126="Sites strategiques, MLL, Pylone, etc.","ENVTECH",
AK126="AKTIVCO DEFAUT GE &amp; POWER Cabinet","AKTIVCO",
AK126="AKTIVCO Coupure ENEO &amp; Baisse de tension","AKTIVCO GRID ONLY",
AK126="Coupure ENEO &amp; Baisse de tension","IHS GRID ONLY",
AK126="Defaut GE &amp; POWER Cabinet","IHS",
AK126="Sharing","Partners",
AK126="Sites strategiques &amp; DataCenter","SST &amp; DC",
AK126="Exclu","Exclu",
AK126="SAT","SAT",
AK126="SPARE-ISSUE","SPARE-ISSUE",
AK126="Fiber CAmtel","TRANS_FO_CAMTEL",
AK126="Fiber AOF","Fiber AOF",
AK126="Projet OCM (HUAWEI)","TRAVAUX-HUAWEI",
AK126="Projet OCM (NOKIA)","TRAVAUX-NOKIA",
AK126="ACCESS-ISSUE","ACCESS-ISSUE",
AK126="Projet OCM (ZTE, NOKIA, autres projets)","TRAVAUX OCM",
AK126="No root CAuse","No root cause",
AK126="ODU HS","PDH",
AK126="IP &amp; VLAN","PDH",
AK126="Warehouse HUAWEI","SPARE-ISSUE",
AK126="SPARE-HS","SPARE-ISSUE",
AK126="Power Telco","BSS",AK126="no impacts","no impacts"
),"")</f>
        <v>IHS</v>
      </c>
      <c r="AJ126" s="56" t="str" cm="1">
        <f t="array" ref="AJ126">IFERROR(_xlfn.IFS(
AK126="MPR ISSUE","TX ISSUE",
AK126="BSS Hardware Issue","RAN ISSUE",
AK126="Sites strategiques, MLL, Pylone, etc.","ENVTECH",
AK126="AKTIVCO DEFAUT GE &amp; POWER Cabinet","POWER ISSUE",
AK126="AKTIVCO Coupure ENEO &amp; Baisse de tension","POWER ISSUE",
AK126="Coupure ENEO &amp; Baisse de tension","POWER ISSUE",
AK126="Defaut GE &amp; POWER Cabinet","POWER ISSUE",
AK126="Sharing","POWER ISSUE",
AK126="Sites strategiques &amp; DataCenter","POWER ISSUE",
AK126="Exclu","Exclu",
AK126="SAT","TX ISSUE",
AK126="SPARE-ISSUE","SPARE-ISSUE",
AK126="Fiber CAmtel","TX ISSUE",
AK126="Fiber AOF","TX ISSUE",
AK126="Projet OCM (HUAWEI)","TRAVAUX-HUAWEI",
AK126="Projet OCM (NOKIA)","TRAVAUX -NOKIA",
AK126="ACCESS-ISSUE","ACCESS-ISSUE",
AK126="Projet OCM (ZTE, NOKIA, autres projets)","TRAVAUX OCM",
AK126="No root CAuse","No root cause",
AK126="ODU HS","TX ISSUE",
AK126="IP &amp; VLAN","TX ISSUE",
AK126="Warehouse HUAWEI","SPARE-ISSUE",
AK126="SPARE-HS","SPARE-ISSUE",
AK126="Power Telco","RAN ISSUE",AK126="no impacts","no impacts"
),"")</f>
        <v>POWER ISSUE</v>
      </c>
      <c r="AK126" s="81" t="s">
        <v>5330</v>
      </c>
      <c r="AL126" s="56" t="str" cm="1">
        <f t="array" ref="AL126">IFERROR(_xlfn.IFS(
AK126="MPR ISSUE","ACTIVE",
AK126="BSS Hardware Issue","ACTIVE",
AK126="Sites strategiques, MLL, Pylone, etc.","PASSIVE",
AK126="AKTIVCO DEFAUT GE &amp; POWER Cabinet","PASSIVE",
AK126="AKTIVCO Coupure ENEO &amp; Baisse de tension","PASSIVE",
AK126="Coupure ENEO &amp; Baisse de tension","PASSIVE",
AK126="Defaut GE &amp; POWER Cabinet","PASSIVE",
AK126="Sharing","PASSIVE",
AK126="Sites strategiques &amp; DataCenter","PASSIVE",
AK126="Exclu","Exclu",
AK126="SAT","ACTIVE",
AK126="SPARE-ISSUE","SPARE-ISSUE",
AK126="Fiber CAmtel","ACTIVE",
AK126="Fiber AOF","ACTIVE",
AK126="Projet OCM (HUAWEI)","PLANNED WORKS",
AK126="Projet OCM (NOKIA)","PLANNED WORKS",
AK126="ACCESS-ISSUE","ACCESS-ISSUE",
AK126="Projet OCM (ZTE, NOKIA, autres projets)","PLANNED WORKS",
AK126="No root CAuse","No root cause",
AK126="ODU HS","ACTIVE",
AK126="IP &amp; VLAN","ACTIVE",
AK126="Warehouse HUAWEI","SPARE-ISSUE",
AK126="SPARE-HS","SPARE-ISSUE",
AK126="Power Telco","ACTIVE", AK126="no impacts","no impacts"
),"")</f>
        <v>PASSIVE</v>
      </c>
      <c r="AM126" s="108" t="s">
        <v>5833</v>
      </c>
      <c r="AN126" s="117" t="s">
        <v>2501</v>
      </c>
      <c r="AP126" s="23" t="s">
        <v>5537</v>
      </c>
      <c r="AQ126" s="23" t="s">
        <v>5537</v>
      </c>
      <c r="AR126" s="7"/>
      <c r="AS126" s="6"/>
      <c r="AT126" s="7"/>
      <c r="AU126" s="3" t="s">
        <v>5833</v>
      </c>
      <c r="AV126" s="24" t="s">
        <v>5537</v>
      </c>
      <c r="AW126" s="24" t="s">
        <v>5537</v>
      </c>
      <c r="AX126" s="24" t="s">
        <v>5537</v>
      </c>
      <c r="AY126" s="24" t="s">
        <v>5537</v>
      </c>
      <c r="AZ126" s="24" t="s">
        <v>5537</v>
      </c>
      <c r="BA126" s="24" t="s">
        <v>5537</v>
      </c>
      <c r="BB126" s="24" t="s">
        <v>5537</v>
      </c>
      <c r="BC126" s="24" t="s">
        <v>5537</v>
      </c>
      <c r="BD126" s="24" t="s">
        <v>5537</v>
      </c>
      <c r="BE126" s="24" t="s">
        <v>5537</v>
      </c>
      <c r="BF126" s="24" t="s">
        <v>5537</v>
      </c>
      <c r="BG126" s="24" t="s">
        <v>5537</v>
      </c>
      <c r="BH126" s="24" t="s">
        <v>5537</v>
      </c>
      <c r="BI126" s="9" t="s">
        <v>5537</v>
      </c>
      <c r="BJ126" s="14"/>
      <c r="BK126" s="14" t="s">
        <v>5537</v>
      </c>
      <c r="BL126" s="14" t="str">
        <f>_xlfn.XLOOKUP(B126,'[4]cell downs 18042026 17h'!$B:$B,'[4]cell downs 18042026 17h'!$B:$B,"")</f>
        <v/>
      </c>
      <c r="BM126" s="14" t="str">
        <f>_xlfn.XLOOKUP(B126,'[5]Cells Huawei 19042026 15h'!$B:$B,'[5]Cells Huawei 19042026 15h'!$B:$B,"")</f>
        <v/>
      </c>
      <c r="BN126" s="9" t="str">
        <f>_xlfn.XLOOKUP(B126,'[6]cells down 19042026 9H40'!$B:$B,'[6]cells down 19042026 9H40'!$B:$B,"")</f>
        <v/>
      </c>
      <c r="BO126" s="9" t="s">
        <v>2501</v>
      </c>
      <c r="BP126" s="9" t="s">
        <v>5537</v>
      </c>
    </row>
    <row r="127" spans="1:68" s="9" customFormat="1" ht="26.5" customHeight="1" x14ac:dyDescent="0.35">
      <c r="A127" s="1" t="s">
        <v>392</v>
      </c>
      <c r="B127" s="1" t="s">
        <v>393</v>
      </c>
      <c r="C127" s="3" t="str">
        <f>_xlfn.XLOOKUP(B127,'[1]daily break down'!$D:$D,'[1]daily break down'!$E:$E,"")</f>
        <v>NORD-OUEST</v>
      </c>
      <c r="D127" s="1" t="s">
        <v>11</v>
      </c>
      <c r="E127" s="1" t="s">
        <v>12</v>
      </c>
      <c r="F127" s="3" t="s">
        <v>102</v>
      </c>
      <c r="G127" s="1" t="s">
        <v>392</v>
      </c>
      <c r="H127" s="40" t="str">
        <f>_xlfn.XLOOKUP(B127,[2]CALCULATION!$B:$B,[2]CALCULATION!$H:$H,"")</f>
        <v>NOKIA</v>
      </c>
      <c r="I127" s="34">
        <v>4.6736211192291091</v>
      </c>
      <c r="J127" s="34">
        <v>6.5919781292260078</v>
      </c>
      <c r="K127" s="34">
        <v>16.29830935505376</v>
      </c>
      <c r="L127" s="34">
        <v>4.6735670126149351</v>
      </c>
      <c r="M127" s="34">
        <v>4.6735129060007585</v>
      </c>
      <c r="N127" s="34">
        <v>4.6736211192291091</v>
      </c>
      <c r="O127" s="34">
        <v>4.6735129060007585</v>
      </c>
      <c r="P127" s="34">
        <v>6.6716553003860462</v>
      </c>
      <c r="Q127" s="34">
        <v>4.6798443588034342</v>
      </c>
      <c r="R127" s="34">
        <v>5.3655007513508242</v>
      </c>
      <c r="S127" s="109">
        <v>4.7597135995885358</v>
      </c>
      <c r="T127" s="109">
        <f>_xlfn.XLOOKUP(B127,'[3]Nur des jours'!$B:$B,'[3]Nur des jours'!$U:$U,"")</f>
        <v>4.6215681742301671</v>
      </c>
      <c r="U127" s="109">
        <v>4.6735670126149351</v>
      </c>
      <c r="V127" s="109">
        <v>4.6214611637602614</v>
      </c>
      <c r="W127" s="109">
        <v>4.6215681742301671</v>
      </c>
      <c r="X127" s="109">
        <v>4.6215146689952142</v>
      </c>
      <c r="Y127" s="109">
        <v>4.6216216794651199</v>
      </c>
      <c r="Z127" s="109">
        <v>4.621675184700071</v>
      </c>
      <c r="AA127" s="109">
        <v>4.621675184700071</v>
      </c>
      <c r="AB127" s="109">
        <v>4.621675184700071</v>
      </c>
      <c r="AC127" s="109">
        <v>33.789127289585906</v>
      </c>
      <c r="AD127" s="109">
        <v>0.63007673973431788</v>
      </c>
      <c r="AE127" s="109">
        <v>5.0366082817542868</v>
      </c>
      <c r="AF127" s="109">
        <v>5.0366082817542868</v>
      </c>
      <c r="AG127" s="57" t="str">
        <f>_xlfn.XLOOKUP(B127,[3]CALCULATION!$B:$B,[3]CALCULATION!$M:$M,"")</f>
        <v>Operationnel</v>
      </c>
      <c r="AH127" s="57"/>
      <c r="AI127" s="56" t="str" cm="1">
        <f t="array" ref="AI127">IFERROR(_xlfn.IFS(
AK127="MPR ISSUE","PDH",
AK127="BSS Hardware Issue","BSS",
AK127="Sites strategiques, MLL, Pylone, etc.","ENVTECH",
AK127="AKTIVCO DEFAUT GE &amp; POWER Cabinet","AKTIVCO",
AK127="AKTIVCO Coupure ENEO &amp; Baisse de tension","AKTIVCO GRID ONLY",
AK127="Coupure ENEO &amp; Baisse de tension","IHS GRID ONLY",
AK127="Defaut GE &amp; POWER Cabinet","IHS",
AK127="Sharing","Partners",
AK127="Sites strategiques &amp; DataCenter","SST &amp; DC",
AK127="Exclu","Exclu",
AK127="SAT","SAT",
AK127="SPARE-ISSUE","SPARE-ISSUE",
AK127="Fiber CAmtel","TRANS_FO_CAMTEL",
AK127="Fiber AOF","Fiber AOF",
AK127="Projet OCM (HUAWEI)","TRAVAUX-HUAWEI",
AK127="Projet OCM (NOKIA)","TRAVAUX-NOKIA",
AK127="ACCESS-ISSUE","ACCESS-ISSUE",
AK127="Projet OCM (ZTE, NOKIA, autres projets)","TRAVAUX OCM",
AK127="No root CAuse","No root cause",
AK127="ODU HS","PDH",
AK127="IP &amp; VLAN","PDH",
AK127="Warehouse HUAWEI","SPARE-ISSUE",
AK127="SPARE-HS","SPARE-ISSUE",
AK127="Power Telco","BSS",AK127="no impacts","no impacts"
),"")</f>
        <v>No root cause</v>
      </c>
      <c r="AJ127" s="56" t="str" cm="1">
        <f t="array" ref="AJ127">IFERROR(_xlfn.IFS(
AK127="MPR ISSUE","TX ISSUE",
AK127="BSS Hardware Issue","RAN ISSUE",
AK127="Sites strategiques, MLL, Pylone, etc.","ENVTECH",
AK127="AKTIVCO DEFAUT GE &amp; POWER Cabinet","POWER ISSUE",
AK127="AKTIVCO Coupure ENEO &amp; Baisse de tension","POWER ISSUE",
AK127="Coupure ENEO &amp; Baisse de tension","POWER ISSUE",
AK127="Defaut GE &amp; POWER Cabinet","POWER ISSUE",
AK127="Sharing","POWER ISSUE",
AK127="Sites strategiques &amp; DataCenter","POWER ISSUE",
AK127="Exclu","Exclu",
AK127="SAT","TX ISSUE",
AK127="SPARE-ISSUE","SPARE-ISSUE",
AK127="Fiber CAmtel","TX ISSUE",
AK127="Fiber AOF","TX ISSUE",
AK127="Projet OCM (HUAWEI)","TRAVAUX-HUAWEI",
AK127="Projet OCM (NOKIA)","TRAVAUX -NOKIA",
AK127="ACCESS-ISSUE","ACCESS-ISSUE",
AK127="Projet OCM (ZTE, NOKIA, autres projets)","TRAVAUX OCM",
AK127="No root CAuse","No root cause",
AK127="ODU HS","TX ISSUE",
AK127="IP &amp; VLAN","TX ISSUE",
AK127="Warehouse HUAWEI","SPARE-ISSUE",
AK127="SPARE-HS","SPARE-ISSUE",
AK127="Power Telco","RAN ISSUE",AK127="no impacts","no impacts"
),"")</f>
        <v>No root cause</v>
      </c>
      <c r="AK127" s="81" t="s">
        <v>5620</v>
      </c>
      <c r="AL127" s="56" t="str" cm="1">
        <f t="array" ref="AL127">IFERROR(_xlfn.IFS(
AK127="MPR ISSUE","ACTIVE",
AK127="BSS Hardware Issue","ACTIVE",
AK127="Sites strategiques, MLL, Pylone, etc.","PASSIVE",
AK127="AKTIVCO DEFAUT GE &amp; POWER Cabinet","PASSIVE",
AK127="AKTIVCO Coupure ENEO &amp; Baisse de tension","PASSIVE",
AK127="Coupure ENEO &amp; Baisse de tension","PASSIVE",
AK127="Defaut GE &amp; POWER Cabinet","PASSIVE",
AK127="Sharing","PASSIVE",
AK127="Sites strategiques &amp; DataCenter","PASSIVE",
AK127="Exclu","Exclu",
AK127="SAT","ACTIVE",
AK127="SPARE-ISSUE","SPARE-ISSUE",
AK127="Fiber CAmtel","ACTIVE",
AK127="Fiber AOF","ACTIVE",
AK127="Projet OCM (HUAWEI)","PLANNED WORKS",
AK127="Projet OCM (NOKIA)","PLANNED WORKS",
AK127="ACCESS-ISSUE","ACCESS-ISSUE",
AK127="Projet OCM (ZTE, NOKIA, autres projets)","PLANNED WORKS",
AK127="No root CAuse","No root cause",
AK127="ODU HS","ACTIVE",
AK127="IP &amp; VLAN","ACTIVE",
AK127="Warehouse HUAWEI","SPARE-ISSUE",
AK127="SPARE-HS","SPARE-ISSUE",
AK127="Power Telco","ACTIVE", AK127="no impacts","no impacts"
),"")</f>
        <v>No root cause</v>
      </c>
      <c r="AM127" s="108" t="s">
        <v>5834</v>
      </c>
      <c r="AN127" s="117" t="s">
        <v>393</v>
      </c>
      <c r="AP127" s="23" t="s">
        <v>5537</v>
      </c>
      <c r="AQ127" s="23" t="s">
        <v>5537</v>
      </c>
      <c r="AR127" s="7"/>
      <c r="AS127" s="6"/>
      <c r="AT127" s="7"/>
      <c r="AU127" s="3" t="s">
        <v>5537</v>
      </c>
      <c r="AV127" s="24" t="s">
        <v>5537</v>
      </c>
      <c r="AW127" s="24" t="s">
        <v>5537</v>
      </c>
      <c r="AX127" s="24" t="s">
        <v>5537</v>
      </c>
      <c r="AY127" s="24" t="s">
        <v>5537</v>
      </c>
      <c r="AZ127" s="24" t="s">
        <v>5537</v>
      </c>
      <c r="BA127" s="24" t="s">
        <v>5537</v>
      </c>
      <c r="BB127" s="24" t="s">
        <v>5537</v>
      </c>
      <c r="BC127" s="24" t="s">
        <v>5537</v>
      </c>
      <c r="BD127" s="24" t="s">
        <v>5537</v>
      </c>
      <c r="BE127" s="24" t="s">
        <v>5537</v>
      </c>
      <c r="BF127" s="24" t="s">
        <v>5537</v>
      </c>
      <c r="BG127" s="24" t="s">
        <v>5537</v>
      </c>
      <c r="BH127" s="24" t="s">
        <v>5537</v>
      </c>
      <c r="BI127" s="9" t="s">
        <v>5834</v>
      </c>
      <c r="BJ127" s="14"/>
      <c r="BK127" s="14" t="s">
        <v>5537</v>
      </c>
      <c r="BL127" s="14" t="str">
        <f>_xlfn.XLOOKUP(B127,'[4]cell downs 18042026 17h'!$B:$B,'[4]cell downs 18042026 17h'!$B:$B,"")</f>
        <v/>
      </c>
      <c r="BM127" s="14" t="str">
        <f>_xlfn.XLOOKUP(B127,'[5]Cells Huawei 19042026 15h'!$B:$B,'[5]Cells Huawei 19042026 15h'!$B:$B,"")</f>
        <v/>
      </c>
      <c r="BN127" s="9" t="str">
        <f>_xlfn.XLOOKUP(B127,'[6]cells down 19042026 9H40'!$B:$B,'[6]cells down 19042026 9H40'!$B:$B,"")</f>
        <v/>
      </c>
      <c r="BO127" s="9" t="s">
        <v>393</v>
      </c>
      <c r="BP127" s="9" t="s">
        <v>5537</v>
      </c>
    </row>
    <row r="128" spans="1:68" s="9" customFormat="1" x14ac:dyDescent="0.35">
      <c r="A128" s="1" t="s">
        <v>198</v>
      </c>
      <c r="B128" s="1" t="s">
        <v>199</v>
      </c>
      <c r="C128" s="3" t="str">
        <f>_xlfn.XLOOKUP(B128,'[1]daily break down'!$D:$D,'[1]daily break down'!$E:$E,"")</f>
        <v>Douala</v>
      </c>
      <c r="D128" s="1" t="s">
        <v>21</v>
      </c>
      <c r="E128" s="1" t="s">
        <v>30</v>
      </c>
      <c r="F128" s="3" t="s">
        <v>31</v>
      </c>
      <c r="G128" s="1" t="s">
        <v>32</v>
      </c>
      <c r="H128" s="41" t="str">
        <f>_xlfn.XLOOKUP(B128,[2]CALCULATION!$B:$B,[2]CALCULATION!$H:$H,"")</f>
        <v>ZTE</v>
      </c>
      <c r="I128" s="34">
        <v>12.345013169421829</v>
      </c>
      <c r="J128" s="34">
        <v>18.661680692172251</v>
      </c>
      <c r="K128" s="34">
        <v>15.855527304791504</v>
      </c>
      <c r="L128" s="34">
        <v>0.80129439864396246</v>
      </c>
      <c r="M128" s="34">
        <v>12.566257315949125</v>
      </c>
      <c r="N128" s="34">
        <v>6.3432417894433444</v>
      </c>
      <c r="O128" s="34">
        <v>4.9791436594156346</v>
      </c>
      <c r="P128" s="34">
        <v>12.198052124086486</v>
      </c>
      <c r="Q128" s="34">
        <v>11.924872229498934</v>
      </c>
      <c r="R128" s="34">
        <v>1.2603693145337356</v>
      </c>
      <c r="S128" s="109">
        <v>7.0816140317835359</v>
      </c>
      <c r="T128" s="109">
        <f>_xlfn.XLOOKUP(B128,'[3]Nur des jours'!$B:$B,'[3]Nur des jours'!$U:$U,"")</f>
        <v>37.36538082886031</v>
      </c>
      <c r="U128" s="109">
        <v>0</v>
      </c>
      <c r="V128" s="109">
        <v>12.586054252881434</v>
      </c>
      <c r="W128" s="109">
        <v>37.365380828860303</v>
      </c>
      <c r="X128" s="109">
        <v>1.2713735578555692</v>
      </c>
      <c r="Y128" s="109">
        <v>5.0366261168326032</v>
      </c>
      <c r="Z128" s="109">
        <v>0</v>
      </c>
      <c r="AA128" s="109">
        <v>1.4829332568565177</v>
      </c>
      <c r="AB128" s="109">
        <v>10.410638410195382</v>
      </c>
      <c r="AC128" s="109">
        <v>3.9133534365270632</v>
      </c>
      <c r="AD128" s="109">
        <v>1.5965485819979539</v>
      </c>
      <c r="AE128" s="109">
        <v>5.2261416590332512</v>
      </c>
      <c r="AF128" s="109">
        <v>5.2261416590332512</v>
      </c>
      <c r="AG128" s="57" t="str">
        <f>_xlfn.XLOOKUP(B128,[3]CALCULATION!$B:$B,[3]CALCULATION!$M:$M,"")</f>
        <v>Operationnel</v>
      </c>
      <c r="AH128" s="57"/>
      <c r="AI128" s="56" t="str" cm="1">
        <f t="array" ref="AI128">IFERROR(_xlfn.IFS(
AK128="MPR ISSUE","PDH",
AK128="BSS Hardware Issue","BSS",
AK128="Sites strategiques, MLL, Pylone, etc.","ENVTECH",
AK128="AKTIVCO DEFAUT GE &amp; POWER Cabinet","AKTIVCO",
AK128="AKTIVCO Coupure ENEO &amp; Baisse de tension","AKTIVCO GRID ONLY",
AK128="Coupure ENEO &amp; Baisse de tension","IHS GRID ONLY",
AK128="Defaut GE &amp; POWER Cabinet","IHS",
AK128="Sharing","Partners",
AK128="Sites strategiques &amp; DataCenter","SST &amp; DC",
AK128="Exclu","Exclu",
AK128="SAT","SAT",
AK128="SPARE-ISSUE","SPARE-ISSUE",
AK128="Fiber CAmtel","TRANS_FO_CAMTEL",
AK128="Fiber AOF","Fiber AOF",
AK128="Projet OCM (HUAWEI)","TRAVAUX-HUAWEI",
AK128="Projet OCM (NOKIA)","TRAVAUX-NOKIA",
AK128="ACCESS-ISSUE","ACCESS-ISSUE",
AK128="Projet OCM (ZTE, NOKIA, autres projets)","TRAVAUX OCM",
AK128="No root CAuse","No root cause",
AK128="ODU HS","PDH",
AK128="IP &amp; VLAN","PDH",
AK128="Warehouse HUAWEI","SPARE-ISSUE",
AK128="SPARE-HS","SPARE-ISSUE",
AK128="Power Telco","BSS",AK128="no impacts","no impacts"
),"")</f>
        <v>AKTIVCO GRID ONLY</v>
      </c>
      <c r="AJ128" s="56" t="str" cm="1">
        <f t="array" ref="AJ128">IFERROR(_xlfn.IFS(
AK128="MPR ISSUE","TX ISSUE",
AK128="BSS Hardware Issue","RAN ISSUE",
AK128="Sites strategiques, MLL, Pylone, etc.","ENVTECH",
AK128="AKTIVCO DEFAUT GE &amp; POWER Cabinet","POWER ISSUE",
AK128="AKTIVCO Coupure ENEO &amp; Baisse de tension","POWER ISSUE",
AK128="Coupure ENEO &amp; Baisse de tension","POWER ISSUE",
AK128="Defaut GE &amp; POWER Cabinet","POWER ISSUE",
AK128="Sharing","POWER ISSUE",
AK128="Sites strategiques &amp; DataCenter","POWER ISSUE",
AK128="Exclu","Exclu",
AK128="SAT","TX ISSUE",
AK128="SPARE-ISSUE","SPARE-ISSUE",
AK128="Fiber CAmtel","TX ISSUE",
AK128="Fiber AOF","TX ISSUE",
AK128="Projet OCM (HUAWEI)","TRAVAUX-HUAWEI",
AK128="Projet OCM (NOKIA)","TRAVAUX -NOKIA",
AK128="ACCESS-ISSUE","ACCESS-ISSUE",
AK128="Projet OCM (ZTE, NOKIA, autres projets)","TRAVAUX OCM",
AK128="No root CAuse","No root cause",
AK128="ODU HS","TX ISSUE",
AK128="IP &amp; VLAN","TX ISSUE",
AK128="Warehouse HUAWEI","SPARE-ISSUE",
AK128="SPARE-HS","SPARE-ISSUE",
AK128="Power Telco","RAN ISSUE",AK128="no impacts","no impacts"
),"")</f>
        <v>POWER ISSUE</v>
      </c>
      <c r="AK128" s="81" t="s">
        <v>5327</v>
      </c>
      <c r="AL128" s="56" t="str" cm="1">
        <f t="array" ref="AL128">IFERROR(_xlfn.IFS(
AK128="MPR ISSUE","ACTIVE",
AK128="BSS Hardware Issue","ACTIVE",
AK128="Sites strategiques, MLL, Pylone, etc.","PASSIVE",
AK128="AKTIVCO DEFAUT GE &amp; POWER Cabinet","PASSIVE",
AK128="AKTIVCO Coupure ENEO &amp; Baisse de tension","PASSIVE",
AK128="Coupure ENEO &amp; Baisse de tension","PASSIVE",
AK128="Defaut GE &amp; POWER Cabinet","PASSIVE",
AK128="Sharing","PASSIVE",
AK128="Sites strategiques &amp; DataCenter","PASSIVE",
AK128="Exclu","Exclu",
AK128="SAT","ACTIVE",
AK128="SPARE-ISSUE","SPARE-ISSUE",
AK128="Fiber CAmtel","ACTIVE",
AK128="Fiber AOF","ACTIVE",
AK128="Projet OCM (HUAWEI)","PLANNED WORKS",
AK128="Projet OCM (NOKIA)","PLANNED WORKS",
AK128="ACCESS-ISSUE","ACCESS-ISSUE",
AK128="Projet OCM (ZTE, NOKIA, autres projets)","PLANNED WORKS",
AK128="No root CAuse","No root cause",
AK128="ODU HS","ACTIVE",
AK128="IP &amp; VLAN","ACTIVE",
AK128="Warehouse HUAWEI","SPARE-ISSUE",
AK128="SPARE-HS","SPARE-ISSUE",
AK128="Power Telco","ACTIVE", AK128="no impacts","no impacts"
),"")</f>
        <v>PASSIVE</v>
      </c>
      <c r="AM128" s="108" t="s">
        <v>5835</v>
      </c>
      <c r="AN128" s="117" t="s">
        <v>199</v>
      </c>
      <c r="AP128" s="23" t="s">
        <v>5537</v>
      </c>
      <c r="AQ128" s="23" t="s">
        <v>5537</v>
      </c>
      <c r="AR128" s="7"/>
      <c r="AS128" s="6"/>
      <c r="AT128" s="7"/>
      <c r="AU128" s="3" t="s">
        <v>5537</v>
      </c>
      <c r="AV128" s="24" t="s">
        <v>5537</v>
      </c>
      <c r="AW128" s="24" t="s">
        <v>5537</v>
      </c>
      <c r="AX128" s="24" t="s">
        <v>5537</v>
      </c>
      <c r="AY128" s="24" t="s">
        <v>5537</v>
      </c>
      <c r="AZ128" s="24" t="s">
        <v>5537</v>
      </c>
      <c r="BA128" s="24" t="s">
        <v>5537</v>
      </c>
      <c r="BB128" s="24" t="s">
        <v>5537</v>
      </c>
      <c r="BC128" s="24" t="s">
        <v>5537</v>
      </c>
      <c r="BD128" s="24" t="s">
        <v>5537</v>
      </c>
      <c r="BE128" s="24" t="s">
        <v>5537</v>
      </c>
      <c r="BF128" s="24" t="s">
        <v>5537</v>
      </c>
      <c r="BG128" s="24" t="s">
        <v>5537</v>
      </c>
      <c r="BH128" s="24" t="s">
        <v>5537</v>
      </c>
      <c r="BI128" s="9" t="s">
        <v>5835</v>
      </c>
      <c r="BJ128" s="14"/>
      <c r="BK128" s="14" t="s">
        <v>5537</v>
      </c>
      <c r="BL128" s="14" t="str">
        <f>_xlfn.XLOOKUP(B128,'[4]cell downs 18042026 17h'!$B:$B,'[4]cell downs 18042026 17h'!$B:$B,"")</f>
        <v/>
      </c>
      <c r="BM128" s="14" t="str">
        <f>_xlfn.XLOOKUP(B128,'[5]Cells Huawei 19042026 15h'!$B:$B,'[5]Cells Huawei 19042026 15h'!$B:$B,"")</f>
        <v/>
      </c>
      <c r="BN128" s="9" t="str">
        <f>_xlfn.XLOOKUP(B128,'[6]cells down 19042026 9H40'!$B:$B,'[6]cells down 19042026 9H40'!$B:$B,"")</f>
        <v/>
      </c>
      <c r="BO128" s="9" t="s">
        <v>5537</v>
      </c>
      <c r="BP128" s="9" t="s">
        <v>12</v>
      </c>
    </row>
    <row r="129" spans="1:68" s="9" customFormat="1" ht="30.5" customHeight="1" x14ac:dyDescent="0.35">
      <c r="A129" s="1" t="s">
        <v>1608</v>
      </c>
      <c r="B129" s="1" t="s">
        <v>1609</v>
      </c>
      <c r="C129" s="3" t="str">
        <f>_xlfn.XLOOKUP(B129,'[1]daily break down'!$D:$D,'[1]daily break down'!$E:$E,"")</f>
        <v>Douala</v>
      </c>
      <c r="D129" s="1" t="s">
        <v>11</v>
      </c>
      <c r="E129" s="1" t="s">
        <v>145</v>
      </c>
      <c r="F129" s="3" t="s">
        <v>31</v>
      </c>
      <c r="G129" s="1" t="s">
        <v>32</v>
      </c>
      <c r="H129" s="41" t="str">
        <f>_xlfn.XLOOKUP(B129,[2]CALCULATION!$B:$B,[2]CALCULATION!$H:$H,"")</f>
        <v>ZTE</v>
      </c>
      <c r="I129" s="34">
        <v>0</v>
      </c>
      <c r="J129" s="34">
        <v>16.35804847146245</v>
      </c>
      <c r="K129" s="34">
        <v>13.868556899607057</v>
      </c>
      <c r="L129" s="34">
        <v>17.771050386236453</v>
      </c>
      <c r="M129" s="34">
        <v>0</v>
      </c>
      <c r="N129" s="34">
        <v>0</v>
      </c>
      <c r="O129" s="34">
        <v>0</v>
      </c>
      <c r="P129" s="34">
        <v>0</v>
      </c>
      <c r="Q129" s="34">
        <v>0</v>
      </c>
      <c r="R129" s="34">
        <v>0</v>
      </c>
      <c r="S129" s="109">
        <v>14.670600371540351</v>
      </c>
      <c r="T129" s="109">
        <f>_xlfn.XLOOKUP(B129,'[3]Nur des jours'!$B:$B,'[3]Nur des jours'!$U:$U,"")</f>
        <v>0</v>
      </c>
      <c r="U129" s="109">
        <v>0</v>
      </c>
      <c r="V129" s="109">
        <v>0</v>
      </c>
      <c r="W129" s="109">
        <v>0</v>
      </c>
      <c r="X129" s="109">
        <v>0</v>
      </c>
      <c r="Y129" s="109">
        <v>0</v>
      </c>
      <c r="Z129" s="109">
        <v>0</v>
      </c>
      <c r="AA129" s="109">
        <v>32.828832472969154</v>
      </c>
      <c r="AB129" s="109">
        <v>13.868556899607057</v>
      </c>
      <c r="AC129" s="109">
        <v>32.372936225315634</v>
      </c>
      <c r="AD129" s="109">
        <v>3.0392968131079763</v>
      </c>
      <c r="AE129" s="109">
        <v>8.8213902514888751</v>
      </c>
      <c r="AF129" s="109">
        <v>8.8213902514888751</v>
      </c>
      <c r="AG129" s="57" t="str">
        <f>_xlfn.XLOOKUP(B129,[3]CALCULATION!$B:$B,[3]CALCULATION!$M:$M,"")</f>
        <v>Operationnel</v>
      </c>
      <c r="AH129" s="57"/>
      <c r="AI129" s="56" t="str" cm="1">
        <f t="array" ref="AI129">IFERROR(_xlfn.IFS(
AK129="MPR ISSUE","PDH",
AK129="BSS Hardware Issue","BSS",
AK129="Sites strategiques, MLL, Pylone, etc.","ENVTECH",
AK129="AKTIVCO DEFAUT GE &amp; POWER Cabinet","AKTIVCO",
AK129="AKTIVCO Coupure ENEO &amp; Baisse de tension","AKTIVCO GRID ONLY",
AK129="Coupure ENEO &amp; Baisse de tension","IHS GRID ONLY",
AK129="Defaut GE &amp; POWER Cabinet","IHS",
AK129="Sharing","Partners",
AK129="Sites strategiques &amp; DataCenter","SST &amp; DC",
AK129="Exclu","Exclu",
AK129="SAT","SAT",
AK129="SPARE-ISSUE","SPARE-ISSUE",
AK129="Fiber CAmtel","TRANS_FO_CAMTEL",
AK129="Fiber AOF","Fiber AOF",
AK129="Projet OCM (HUAWEI)","TRAVAUX-HUAWEI",
AK129="Projet OCM (NOKIA)","TRAVAUX-NOKIA",
AK129="ACCESS-ISSUE","ACCESS-ISSUE",
AK129="Projet OCM (ZTE, NOKIA, autres projets)","TRAVAUX OCM",
AK129="No root CAuse","No root cause",
AK129="ODU HS","PDH",
AK129="IP &amp; VLAN","PDH",
AK129="Warehouse HUAWEI","SPARE-ISSUE",
AK129="SPARE-HS","SPARE-ISSUE",
AK129="Power Telco","BSS",AK129="no impacts","no impacts"
),"")</f>
        <v>IHS GRID ONLY</v>
      </c>
      <c r="AJ129" s="56" t="str" cm="1">
        <f t="array" ref="AJ129">IFERROR(_xlfn.IFS(
AK129="MPR ISSUE","TX ISSUE",
AK129="BSS Hardware Issue","RAN ISSUE",
AK129="Sites strategiques, MLL, Pylone, etc.","ENVTECH",
AK129="AKTIVCO DEFAUT GE &amp; POWER Cabinet","POWER ISSUE",
AK129="AKTIVCO Coupure ENEO &amp; Baisse de tension","POWER ISSUE",
AK129="Coupure ENEO &amp; Baisse de tension","POWER ISSUE",
AK129="Defaut GE &amp; POWER Cabinet","POWER ISSUE",
AK129="Sharing","POWER ISSUE",
AK129="Sites strategiques &amp; DataCenter","POWER ISSUE",
AK129="Exclu","Exclu",
AK129="SAT","TX ISSUE",
AK129="SPARE-ISSUE","SPARE-ISSUE",
AK129="Fiber CAmtel","TX ISSUE",
AK129="Fiber AOF","TX ISSUE",
AK129="Projet OCM (HUAWEI)","TRAVAUX-HUAWEI",
AK129="Projet OCM (NOKIA)","TRAVAUX -NOKIA",
AK129="ACCESS-ISSUE","ACCESS-ISSUE",
AK129="Projet OCM (ZTE, NOKIA, autres projets)","TRAVAUX OCM",
AK129="No root CAuse","No root cause",
AK129="ODU HS","TX ISSUE",
AK129="IP &amp; VLAN","TX ISSUE",
AK129="Warehouse HUAWEI","SPARE-ISSUE",
AK129="SPARE-HS","SPARE-ISSUE",
AK129="Power Telco","RAN ISSUE",AK129="no impacts","no impacts"
),"")</f>
        <v>POWER ISSUE</v>
      </c>
      <c r="AK129" s="81" t="s">
        <v>5329</v>
      </c>
      <c r="AL129" s="56" t="str" cm="1">
        <f t="array" ref="AL129">IFERROR(_xlfn.IFS(
AK129="MPR ISSUE","ACTIVE",
AK129="BSS Hardware Issue","ACTIVE",
AK129="Sites strategiques, MLL, Pylone, etc.","PASSIVE",
AK129="AKTIVCO DEFAUT GE &amp; POWER Cabinet","PASSIVE",
AK129="AKTIVCO Coupure ENEO &amp; Baisse de tension","PASSIVE",
AK129="Coupure ENEO &amp; Baisse de tension","PASSIVE",
AK129="Defaut GE &amp; POWER Cabinet","PASSIVE",
AK129="Sharing","PASSIVE",
AK129="Sites strategiques &amp; DataCenter","PASSIVE",
AK129="Exclu","Exclu",
AK129="SAT","ACTIVE",
AK129="SPARE-ISSUE","SPARE-ISSUE",
AK129="Fiber CAmtel","ACTIVE",
AK129="Fiber AOF","ACTIVE",
AK129="Projet OCM (HUAWEI)","PLANNED WORKS",
AK129="Projet OCM (NOKIA)","PLANNED WORKS",
AK129="ACCESS-ISSUE","ACCESS-ISSUE",
AK129="Projet OCM (ZTE, NOKIA, autres projets)","PLANNED WORKS",
AK129="No root CAuse","No root cause",
AK129="ODU HS","ACTIVE",
AK129="IP &amp; VLAN","ACTIVE",
AK129="Warehouse HUAWEI","SPARE-ISSUE",
AK129="SPARE-HS","SPARE-ISSUE",
AK129="Power Telco","ACTIVE", AK129="no impacts","no impacts"
),"")</f>
        <v>PASSIVE</v>
      </c>
      <c r="AM129" s="108" t="s">
        <v>5836</v>
      </c>
      <c r="AN129" s="117" t="s">
        <v>1609</v>
      </c>
      <c r="AP129" s="23" t="s">
        <v>5537</v>
      </c>
      <c r="AQ129" s="23" t="s">
        <v>5537</v>
      </c>
      <c r="AR129" s="7"/>
      <c r="AS129" s="6"/>
      <c r="AT129" s="7"/>
      <c r="AU129" s="3" t="s">
        <v>5537</v>
      </c>
      <c r="AV129" s="24" t="s">
        <v>5537</v>
      </c>
      <c r="AW129" s="24" t="s">
        <v>5537</v>
      </c>
      <c r="AX129" s="24" t="s">
        <v>5537</v>
      </c>
      <c r="AY129" s="24" t="s">
        <v>5537</v>
      </c>
      <c r="AZ129" s="24" t="s">
        <v>5537</v>
      </c>
      <c r="BA129" s="24" t="s">
        <v>5537</v>
      </c>
      <c r="BB129" s="24" t="s">
        <v>5537</v>
      </c>
      <c r="BC129" s="24" t="s">
        <v>5537</v>
      </c>
      <c r="BD129" s="24" t="s">
        <v>5537</v>
      </c>
      <c r="BE129" s="24" t="s">
        <v>5537</v>
      </c>
      <c r="BF129" s="24" t="s">
        <v>5537</v>
      </c>
      <c r="BG129" s="24" t="s">
        <v>5537</v>
      </c>
      <c r="BH129" s="24" t="s">
        <v>5836</v>
      </c>
      <c r="BI129" s="9" t="s">
        <v>5537</v>
      </c>
      <c r="BJ129" s="14"/>
      <c r="BK129" s="14" t="s">
        <v>5537</v>
      </c>
      <c r="BL129" s="14" t="str">
        <f>_xlfn.XLOOKUP(B129,'[4]cell downs 18042026 17h'!$B:$B,'[4]cell downs 18042026 17h'!$B:$B,"")</f>
        <v/>
      </c>
      <c r="BM129" s="14" t="str">
        <f>_xlfn.XLOOKUP(B129,'[5]Cells Huawei 19042026 15h'!$B:$B,'[5]Cells Huawei 19042026 15h'!$B:$B,"")</f>
        <v/>
      </c>
      <c r="BN129" s="9" t="str">
        <f>_xlfn.XLOOKUP(B129,'[6]cells down 19042026 9H40'!$B:$B,'[6]cells down 19042026 9H40'!$B:$B,"")</f>
        <v/>
      </c>
      <c r="BO129" s="9" t="s">
        <v>1609</v>
      </c>
      <c r="BP129" s="9" t="s">
        <v>5537</v>
      </c>
    </row>
    <row r="130" spans="1:68" s="9" customFormat="1" ht="33" customHeight="1" x14ac:dyDescent="0.35">
      <c r="A130" s="1" t="s">
        <v>399</v>
      </c>
      <c r="B130" s="8" t="s">
        <v>400</v>
      </c>
      <c r="C130" s="3" t="str">
        <f>_xlfn.XLOOKUP(B130,'[1]daily break down'!$D:$D,'[1]daily break down'!$E:$E,"")</f>
        <v>Douala</v>
      </c>
      <c r="D130" s="1" t="s">
        <v>21</v>
      </c>
      <c r="E130" s="1" t="s">
        <v>5491</v>
      </c>
      <c r="F130" s="3" t="s">
        <v>31</v>
      </c>
      <c r="G130" s="1" t="s">
        <v>32</v>
      </c>
      <c r="H130" s="41" t="str">
        <f>_xlfn.XLOOKUP(B130,[2]CALCULATION!$B:$B,[2]CALCULATION!$H:$H,"")</f>
        <v>ZTE</v>
      </c>
      <c r="I130" s="34">
        <v>0</v>
      </c>
      <c r="J130" s="34">
        <v>0</v>
      </c>
      <c r="K130" s="34">
        <v>0</v>
      </c>
      <c r="L130" s="34">
        <v>0</v>
      </c>
      <c r="M130" s="34">
        <v>0</v>
      </c>
      <c r="N130" s="34">
        <v>0</v>
      </c>
      <c r="O130" s="34">
        <v>0.23062539772224599</v>
      </c>
      <c r="P130" s="34">
        <v>3.5359469570502764</v>
      </c>
      <c r="Q130" s="34">
        <v>0.11619553523783435</v>
      </c>
      <c r="R130" s="34">
        <v>29.782440580653081</v>
      </c>
      <c r="S130" s="109">
        <v>0</v>
      </c>
      <c r="T130" s="109">
        <f>_xlfn.XLOOKUP(B130,'[3]Nur des jours'!$B:$B,'[3]Nur des jours'!$U:$U,"")</f>
        <v>4.4848622989273261</v>
      </c>
      <c r="U130" s="109">
        <v>0</v>
      </c>
      <c r="V130" s="109">
        <v>0</v>
      </c>
      <c r="W130" s="109">
        <v>4.4848622989273261</v>
      </c>
      <c r="X130" s="109">
        <v>7.3005396181295712</v>
      </c>
      <c r="Y130" s="109">
        <v>3.0113816335790284</v>
      </c>
      <c r="Z130" s="109">
        <v>1.4239883230175248</v>
      </c>
      <c r="AA130" s="109">
        <v>36.445340478779109</v>
      </c>
      <c r="AB130" s="109">
        <v>68.566798075523707</v>
      </c>
      <c r="AC130" s="109">
        <v>31.928183038979416</v>
      </c>
      <c r="AD130" s="109">
        <v>1.7542271455334899</v>
      </c>
      <c r="AE130" s="109">
        <v>8.9306836114178729</v>
      </c>
      <c r="AF130" s="109">
        <v>8.9306836114178729</v>
      </c>
      <c r="AG130" s="57" t="str">
        <f>_xlfn.XLOOKUP(B130,[3]CALCULATION!$B:$B,[3]CALCULATION!$M:$M,"")</f>
        <v>Operationnel</v>
      </c>
      <c r="AH130" s="57"/>
      <c r="AI130" s="56" t="str" cm="1">
        <f t="array" ref="AI130">IFERROR(_xlfn.IFS(
AK130="MPR ISSUE","PDH",
AK130="BSS Hardware Issue","BSS",
AK130="Sites strategiques, MLL, Pylone, etc.","ENVTECH",
AK130="AKTIVCO DEFAUT GE &amp; POWER Cabinet","AKTIVCO",
AK130="AKTIVCO Coupure ENEO &amp; Baisse de tension","AKTIVCO GRID ONLY",
AK130="Coupure ENEO &amp; Baisse de tension","IHS GRID ONLY",
AK130="Defaut GE &amp; POWER Cabinet","IHS",
AK130="Sharing","Partners",
AK130="Sites strategiques &amp; DataCenter","SST &amp; DC",
AK130="Exclu","Exclu",
AK130="SAT","SAT",
AK130="SPARE-ISSUE","SPARE-ISSUE",
AK130="Fiber CAmtel","TRANS_FO_CAMTEL",
AK130="Fiber AOF","Fiber AOF",
AK130="Projet OCM (HUAWEI)","TRAVAUX-HUAWEI",
AK130="Projet OCM (NOKIA)","TRAVAUX-NOKIA",
AK130="ACCESS-ISSUE","ACCESS-ISSUE",
AK130="Projet OCM (ZTE, NOKIA, autres projets)","TRAVAUX OCM",
AK130="No root CAuse","No root cause",
AK130="ODU HS","PDH",
AK130="IP &amp; VLAN","PDH",
AK130="Warehouse HUAWEI","SPARE-ISSUE",
AK130="SPARE-HS","SPARE-ISSUE",
AK130="Power Telco","BSS",AK130="no impacts","no impacts"
),"")</f>
        <v>AKTIVCO GRID ONLY</v>
      </c>
      <c r="AJ130" s="56" t="str" cm="1">
        <f t="array" ref="AJ130">IFERROR(_xlfn.IFS(
AK130="MPR ISSUE","TX ISSUE",
AK130="BSS Hardware Issue","RAN ISSUE",
AK130="Sites strategiques, MLL, Pylone, etc.","ENVTECH",
AK130="AKTIVCO DEFAUT GE &amp; POWER Cabinet","POWER ISSUE",
AK130="AKTIVCO Coupure ENEO &amp; Baisse de tension","POWER ISSUE",
AK130="Coupure ENEO &amp; Baisse de tension","POWER ISSUE",
AK130="Defaut GE &amp; POWER Cabinet","POWER ISSUE",
AK130="Sharing","POWER ISSUE",
AK130="Sites strategiques &amp; DataCenter","POWER ISSUE",
AK130="Exclu","Exclu",
AK130="SAT","TX ISSUE",
AK130="SPARE-ISSUE","SPARE-ISSUE",
AK130="Fiber CAmtel","TX ISSUE",
AK130="Fiber AOF","TX ISSUE",
AK130="Projet OCM (HUAWEI)","TRAVAUX-HUAWEI",
AK130="Projet OCM (NOKIA)","TRAVAUX -NOKIA",
AK130="ACCESS-ISSUE","ACCESS-ISSUE",
AK130="Projet OCM (ZTE, NOKIA, autres projets)","TRAVAUX OCM",
AK130="No root CAuse","No root cause",
AK130="ODU HS","TX ISSUE",
AK130="IP &amp; VLAN","TX ISSUE",
AK130="Warehouse HUAWEI","SPARE-ISSUE",
AK130="SPARE-HS","SPARE-ISSUE",
AK130="Power Telco","RAN ISSUE",AK130="no impacts","no impacts"
),"")</f>
        <v>POWER ISSUE</v>
      </c>
      <c r="AK130" s="81" t="s">
        <v>5327</v>
      </c>
      <c r="AL130" s="56" t="str" cm="1">
        <f t="array" ref="AL130">IFERROR(_xlfn.IFS(
AK130="MPR ISSUE","ACTIVE",
AK130="BSS Hardware Issue","ACTIVE",
AK130="Sites strategiques, MLL, Pylone, etc.","PASSIVE",
AK130="AKTIVCO DEFAUT GE &amp; POWER Cabinet","PASSIVE",
AK130="AKTIVCO Coupure ENEO &amp; Baisse de tension","PASSIVE",
AK130="Coupure ENEO &amp; Baisse de tension","PASSIVE",
AK130="Defaut GE &amp; POWER Cabinet","PASSIVE",
AK130="Sharing","PASSIVE",
AK130="Sites strategiques &amp; DataCenter","PASSIVE",
AK130="Exclu","Exclu",
AK130="SAT","ACTIVE",
AK130="SPARE-ISSUE","SPARE-ISSUE",
AK130="Fiber CAmtel","ACTIVE",
AK130="Fiber AOF","ACTIVE",
AK130="Projet OCM (HUAWEI)","PLANNED WORKS",
AK130="Projet OCM (NOKIA)","PLANNED WORKS",
AK130="ACCESS-ISSUE","ACCESS-ISSUE",
AK130="Projet OCM (ZTE, NOKIA, autres projets)","PLANNED WORKS",
AK130="No root CAuse","No root cause",
AK130="ODU HS","ACTIVE",
AK130="IP &amp; VLAN","ACTIVE",
AK130="Warehouse HUAWEI","SPARE-ISSUE",
AK130="SPARE-HS","SPARE-ISSUE",
AK130="Power Telco","ACTIVE", AK130="no impacts","no impacts"
),"")</f>
        <v>PASSIVE</v>
      </c>
      <c r="AM130" s="108" t="s">
        <v>5837</v>
      </c>
      <c r="AN130" s="227" t="s">
        <v>375</v>
      </c>
      <c r="AO130" s="9" t="s">
        <v>6089</v>
      </c>
      <c r="AP130" s="23" t="s">
        <v>5537</v>
      </c>
      <c r="AQ130" s="23" t="s">
        <v>5537</v>
      </c>
      <c r="AR130" s="7"/>
      <c r="AS130" s="6"/>
      <c r="AT130" s="7"/>
      <c r="AU130" s="3" t="s">
        <v>5537</v>
      </c>
      <c r="AV130" s="24" t="s">
        <v>5537</v>
      </c>
      <c r="AW130" s="24" t="s">
        <v>5537</v>
      </c>
      <c r="AX130" s="24" t="s">
        <v>5537</v>
      </c>
      <c r="AY130" s="24" t="s">
        <v>5537</v>
      </c>
      <c r="AZ130" s="24" t="s">
        <v>5537</v>
      </c>
      <c r="BA130" s="24" t="s">
        <v>5537</v>
      </c>
      <c r="BB130" s="24" t="s">
        <v>5537</v>
      </c>
      <c r="BC130" s="24" t="s">
        <v>5537</v>
      </c>
      <c r="BD130" s="24" t="s">
        <v>5537</v>
      </c>
      <c r="BE130" s="24" t="s">
        <v>5537</v>
      </c>
      <c r="BF130" s="24" t="s">
        <v>5537</v>
      </c>
      <c r="BG130" s="24" t="s">
        <v>5537</v>
      </c>
      <c r="BH130" s="24" t="s">
        <v>5837</v>
      </c>
      <c r="BI130" s="9" t="s">
        <v>5537</v>
      </c>
      <c r="BJ130" s="14"/>
      <c r="BK130" s="14" t="s">
        <v>5537</v>
      </c>
      <c r="BL130" s="14" t="str">
        <f>_xlfn.XLOOKUP(B130,'[4]cell downs 18042026 17h'!$B:$B,'[4]cell downs 18042026 17h'!$B:$B,"")</f>
        <v/>
      </c>
      <c r="BM130" s="14" t="str">
        <f>_xlfn.XLOOKUP(B130,'[5]Cells Huawei 19042026 15h'!$B:$B,'[5]Cells Huawei 19042026 15h'!$B:$B,"")</f>
        <v/>
      </c>
      <c r="BN130" s="9" t="str">
        <f>_xlfn.XLOOKUP(B130,'[6]cells down 19042026 9H40'!$B:$B,'[6]cells down 19042026 9H40'!$B:$B,"")</f>
        <v/>
      </c>
      <c r="BO130" s="9" t="s">
        <v>5537</v>
      </c>
      <c r="BP130" s="9" t="s">
        <v>5537</v>
      </c>
    </row>
    <row r="131" spans="1:68" s="9" customFormat="1" x14ac:dyDescent="0.35">
      <c r="A131" s="1" t="s">
        <v>1951</v>
      </c>
      <c r="B131" s="8" t="s">
        <v>1952</v>
      </c>
      <c r="C131" s="3" t="str">
        <f>_xlfn.XLOOKUP(B131,'[1]daily break down'!$D:$D,'[1]daily break down'!$E:$E,"")</f>
        <v>Yaounde</v>
      </c>
      <c r="D131" s="1" t="s">
        <v>11</v>
      </c>
      <c r="E131" s="1" t="s">
        <v>12</v>
      </c>
      <c r="F131" s="3" t="s">
        <v>37</v>
      </c>
      <c r="G131" s="1" t="s">
        <v>38</v>
      </c>
      <c r="H131" s="41" t="str">
        <f>_xlfn.XLOOKUP(B131,[2]CALCULATION!$B:$B,[2]CALCULATION!$H:$H,"")</f>
        <v>ZTE</v>
      </c>
      <c r="I131" s="34">
        <v>0</v>
      </c>
      <c r="J131" s="34">
        <v>0</v>
      </c>
      <c r="K131" s="34">
        <v>0</v>
      </c>
      <c r="L131" s="34">
        <v>0.35680857681782263</v>
      </c>
      <c r="M131" s="34">
        <v>1.4587667257364454</v>
      </c>
      <c r="N131" s="34">
        <v>0</v>
      </c>
      <c r="O131" s="34">
        <v>0</v>
      </c>
      <c r="P131" s="34">
        <v>0</v>
      </c>
      <c r="Q131" s="34">
        <v>0</v>
      </c>
      <c r="R131" s="34">
        <v>0</v>
      </c>
      <c r="S131" s="109">
        <v>0</v>
      </c>
      <c r="T131" s="109">
        <f>_xlfn.XLOOKUP(B131,'[3]Nur des jours'!$B:$B,'[3]Nur des jours'!$U:$U,"")</f>
        <v>0</v>
      </c>
      <c r="U131" s="109">
        <v>5.6249518452885425</v>
      </c>
      <c r="V131" s="109">
        <v>0</v>
      </c>
      <c r="W131" s="109">
        <v>0</v>
      </c>
      <c r="X131" s="109">
        <v>0</v>
      </c>
      <c r="Y131" s="109">
        <v>0</v>
      </c>
      <c r="Z131" s="109">
        <v>0</v>
      </c>
      <c r="AA131" s="109">
        <v>0</v>
      </c>
      <c r="AB131" s="109">
        <v>0</v>
      </c>
      <c r="AC131" s="109">
        <v>0</v>
      </c>
      <c r="AD131" s="109">
        <v>3.4612782248878826</v>
      </c>
      <c r="AE131" s="109">
        <v>4.1013546098683626</v>
      </c>
      <c r="AF131" s="109">
        <v>4.1013546098683626</v>
      </c>
      <c r="AG131" s="57" t="str">
        <f>_xlfn.XLOOKUP(B131,[3]CALCULATION!$B:$B,[3]CALCULATION!$M:$M,"")</f>
        <v>Operationnel</v>
      </c>
      <c r="AH131" s="57"/>
      <c r="AI131" s="56" t="str" cm="1">
        <f t="array" ref="AI131">IFERROR(_xlfn.IFS(
AK131="MPR ISSUE","PDH",
AK131="BSS Hardware Issue","BSS",
AK131="Sites strategiques, MLL, Pylone, etc.","ENVTECH",
AK131="AKTIVCO DEFAUT GE &amp; POWER Cabinet","AKTIVCO",
AK131="AKTIVCO Coupure ENEO &amp; Baisse de tension","AKTIVCO GRID ONLY",
AK131="Coupure ENEO &amp; Baisse de tension","IHS GRID ONLY",
AK131="Defaut GE &amp; POWER Cabinet","IHS",
AK131="Sharing","Partners",
AK131="Sites strategiques &amp; DataCenter","SST &amp; DC",
AK131="Exclu","Exclu",
AK131="SAT","SAT",
AK131="SPARE-ISSUE","SPARE-ISSUE",
AK131="Fiber CAmtel","TRANS_FO_CAMTEL",
AK131="Fiber AOF","Fiber AOF",
AK131="Projet OCM (HUAWEI)","TRAVAUX-HUAWEI",
AK131="Projet OCM (NOKIA)","TRAVAUX-NOKIA",
AK131="ACCESS-ISSUE","ACCESS-ISSUE",
AK131="Projet OCM (ZTE, NOKIA, autres projets)","TRAVAUX OCM",
AK131="No root CAuse","No root cause",
AK131="ODU HS","PDH",
AK131="IP &amp; VLAN","PDH",
AK131="Warehouse HUAWEI","SPARE-ISSUE",
AK131="SPARE-HS","SPARE-ISSUE",
AK131="Power Telco","BSS",AK131="no impacts","no impacts"
),"")</f>
        <v>PDH</v>
      </c>
      <c r="AJ131" s="56" t="str" cm="1">
        <f t="array" ref="AJ131">IFERROR(_xlfn.IFS(
AK131="MPR ISSUE","TX ISSUE",
AK131="BSS Hardware Issue","RAN ISSUE",
AK131="Sites strategiques, MLL, Pylone, etc.","ENVTECH",
AK131="AKTIVCO DEFAUT GE &amp; POWER Cabinet","POWER ISSUE",
AK131="AKTIVCO Coupure ENEO &amp; Baisse de tension","POWER ISSUE",
AK131="Coupure ENEO &amp; Baisse de tension","POWER ISSUE",
AK131="Defaut GE &amp; POWER Cabinet","POWER ISSUE",
AK131="Sharing","POWER ISSUE",
AK131="Sites strategiques &amp; DataCenter","POWER ISSUE",
AK131="Exclu","Exclu",
AK131="SAT","TX ISSUE",
AK131="SPARE-ISSUE","SPARE-ISSUE",
AK131="Fiber CAmtel","TX ISSUE",
AK131="Fiber AOF","TX ISSUE",
AK131="Projet OCM (HUAWEI)","TRAVAUX-HUAWEI",
AK131="Projet OCM (NOKIA)","TRAVAUX -NOKIA",
AK131="ACCESS-ISSUE","ACCESS-ISSUE",
AK131="Projet OCM (ZTE, NOKIA, autres projets)","TRAVAUX OCM",
AK131="No root CAuse","No root cause",
AK131="ODU HS","TX ISSUE",
AK131="IP &amp; VLAN","TX ISSUE",
AK131="Warehouse HUAWEI","SPARE-ISSUE",
AK131="SPARE-HS","SPARE-ISSUE",
AK131="Power Telco","RAN ISSUE",AK131="no impacts","no impacts"
),"")</f>
        <v>TX ISSUE</v>
      </c>
      <c r="AK131" s="113" t="s">
        <v>5618</v>
      </c>
      <c r="AL131" s="56" t="str" cm="1">
        <f t="array" ref="AL131">IFERROR(_xlfn.IFS(
AK131="MPR ISSUE","ACTIVE",
AK131="BSS Hardware Issue","ACTIVE",
AK131="Sites strategiques, MLL, Pylone, etc.","PASSIVE",
AK131="AKTIVCO DEFAUT GE &amp; POWER Cabinet","PASSIVE",
AK131="AKTIVCO Coupure ENEO &amp; Baisse de tension","PASSIVE",
AK131="Coupure ENEO &amp; Baisse de tension","PASSIVE",
AK131="Defaut GE &amp; POWER Cabinet","PASSIVE",
AK131="Sharing","PASSIVE",
AK131="Sites strategiques &amp; DataCenter","PASSIVE",
AK131="Exclu","Exclu",
AK131="SAT","ACTIVE",
AK131="SPARE-ISSUE","SPARE-ISSUE",
AK131="Fiber CAmtel","ACTIVE",
AK131="Fiber AOF","ACTIVE",
AK131="Projet OCM (HUAWEI)","PLANNED WORKS",
AK131="Projet OCM (NOKIA)","PLANNED WORKS",
AK131="ACCESS-ISSUE","ACCESS-ISSUE",
AK131="Projet OCM (ZTE, NOKIA, autres projets)","PLANNED WORKS",
AK131="No root CAuse","No root cause",
AK131="ODU HS","ACTIVE",
AK131="IP &amp; VLAN","ACTIVE",
AK131="Warehouse HUAWEI","SPARE-ISSUE",
AK131="SPARE-HS","SPARE-ISSUE",
AK131="Power Telco","ACTIVE", AK131="no impacts","no impacts"
),"")</f>
        <v>ACTIVE</v>
      </c>
      <c r="AM131" s="108" t="s">
        <v>5838</v>
      </c>
      <c r="AN131" s="117" t="s">
        <v>1952</v>
      </c>
      <c r="AP131" s="23" t="s">
        <v>5537</v>
      </c>
      <c r="AQ131" s="23" t="s">
        <v>5537</v>
      </c>
      <c r="AR131" s="7"/>
      <c r="AS131" s="6"/>
      <c r="AT131" s="7"/>
      <c r="AU131" s="3" t="s">
        <v>5537</v>
      </c>
      <c r="AV131" s="24" t="s">
        <v>5537</v>
      </c>
      <c r="AW131" s="24" t="s">
        <v>5537</v>
      </c>
      <c r="AX131" s="24" t="s">
        <v>5537</v>
      </c>
      <c r="AY131" s="24" t="s">
        <v>5537</v>
      </c>
      <c r="AZ131" s="24" t="s">
        <v>5537</v>
      </c>
      <c r="BA131" s="24" t="s">
        <v>5537</v>
      </c>
      <c r="BB131" s="24" t="s">
        <v>5537</v>
      </c>
      <c r="BC131" s="24" t="s">
        <v>5537</v>
      </c>
      <c r="BD131" s="24" t="s">
        <v>5537</v>
      </c>
      <c r="BE131" s="24" t="s">
        <v>5537</v>
      </c>
      <c r="BF131" s="24" t="s">
        <v>5537</v>
      </c>
      <c r="BG131" s="24" t="s">
        <v>5537</v>
      </c>
      <c r="BH131" s="24" t="s">
        <v>5537</v>
      </c>
      <c r="BI131" s="9" t="s">
        <v>5838</v>
      </c>
      <c r="BJ131" s="14"/>
      <c r="BK131" s="14" t="s">
        <v>5537</v>
      </c>
      <c r="BL131" s="14" t="str">
        <f>_xlfn.XLOOKUP(B131,'[4]cell downs 18042026 17h'!$B:$B,'[4]cell downs 18042026 17h'!$B:$B,"")</f>
        <v/>
      </c>
      <c r="BM131" s="14" t="str">
        <f>_xlfn.XLOOKUP(B131,'[5]Cells Huawei 19042026 15h'!$B:$B,'[5]Cells Huawei 19042026 15h'!$B:$B,"")</f>
        <v/>
      </c>
      <c r="BN131" s="9" t="str">
        <f>_xlfn.XLOOKUP(B131,'[6]cells down 19042026 9H40'!$B:$B,'[6]cells down 19042026 9H40'!$B:$B,"")</f>
        <v/>
      </c>
      <c r="BO131" s="9" t="s">
        <v>1952</v>
      </c>
      <c r="BP131" s="9" t="s">
        <v>5537</v>
      </c>
    </row>
    <row r="132" spans="1:68" s="9" customFormat="1" x14ac:dyDescent="0.35">
      <c r="A132" s="1" t="s">
        <v>1234</v>
      </c>
      <c r="B132" s="8" t="s">
        <v>1235</v>
      </c>
      <c r="C132" s="3" t="str">
        <f>_xlfn.XLOOKUP(B132,'[1]daily break down'!$D:$D,'[1]daily break down'!$E:$E,"")</f>
        <v>OUEST</v>
      </c>
      <c r="D132" s="1" t="s">
        <v>21</v>
      </c>
      <c r="E132" s="1" t="s">
        <v>122</v>
      </c>
      <c r="F132" s="3" t="s">
        <v>102</v>
      </c>
      <c r="G132" s="1" t="s">
        <v>1234</v>
      </c>
      <c r="H132" s="40" t="str">
        <f>_xlfn.XLOOKUP(B132,[2]CALCULATION!$B:$B,[2]CALCULATION!$H:$H,"")</f>
        <v>NOKIA</v>
      </c>
      <c r="I132" s="34">
        <v>0</v>
      </c>
      <c r="J132" s="34">
        <v>1.7653738154006539E-2</v>
      </c>
      <c r="K132" s="34">
        <v>1.5287085150800165E-2</v>
      </c>
      <c r="L132" s="34">
        <v>2.1402093980876723E-3</v>
      </c>
      <c r="M132" s="34">
        <v>7.7001549363382169E-3</v>
      </c>
      <c r="N132" s="34">
        <v>1.4621774840049048E-2</v>
      </c>
      <c r="O132" s="34">
        <v>2.5434047793585598E-2</v>
      </c>
      <c r="P132" s="34">
        <v>9.9746256518421436E-3</v>
      </c>
      <c r="Q132" s="34">
        <v>1.0953550361888461E-2</v>
      </c>
      <c r="R132" s="34">
        <v>5.941692894959323E-3</v>
      </c>
      <c r="S132" s="109">
        <v>9.7063063960668064E-2</v>
      </c>
      <c r="T132" s="109">
        <f>_xlfn.XLOOKUP(B132,'[3]Nur des jours'!$B:$B,'[3]Nur des jours'!$U:$U,"")</f>
        <v>4.6213541532903575</v>
      </c>
      <c r="U132" s="109">
        <v>4.6782552326955162</v>
      </c>
      <c r="V132" s="109">
        <v>4.626811687255481</v>
      </c>
      <c r="W132" s="109">
        <v>4.6213541532903575</v>
      </c>
      <c r="X132" s="109">
        <v>4.9373739059962958</v>
      </c>
      <c r="Y132" s="109">
        <v>4.6267403469422108</v>
      </c>
      <c r="Z132" s="109">
        <v>4.7669775677518951</v>
      </c>
      <c r="AA132" s="109">
        <v>4.6810124902620469</v>
      </c>
      <c r="AB132" s="109">
        <v>4.6249390040321536</v>
      </c>
      <c r="AC132" s="109">
        <v>32.362070309221487</v>
      </c>
      <c r="AD132" s="109">
        <v>1.567222919237999E-2</v>
      </c>
      <c r="AE132" s="109">
        <v>4.6265619961590367</v>
      </c>
      <c r="AF132" s="109">
        <v>4.6265619961590367</v>
      </c>
      <c r="AG132" s="57" t="str">
        <f>_xlfn.XLOOKUP(B132,[3]CALCULATION!$B:$B,[3]CALCULATION!$M:$M,"")</f>
        <v>Operationnel</v>
      </c>
      <c r="AH132" s="57"/>
      <c r="AI132" s="56" t="str" cm="1">
        <f t="array" ref="AI132">IFERROR(_xlfn.IFS(
AK132="MPR ISSUE","PDH",
AK132="BSS Hardware Issue","BSS",
AK132="Sites strategiques, MLL, Pylone, etc.","ENVTECH",
AK132="AKTIVCO DEFAUT GE &amp; POWER Cabinet","AKTIVCO",
AK132="AKTIVCO Coupure ENEO &amp; Baisse de tension","AKTIVCO GRID ONLY",
AK132="Coupure ENEO &amp; Baisse de tension","IHS GRID ONLY",
AK132="Defaut GE &amp; POWER Cabinet","IHS",
AK132="Sharing","Partners",
AK132="Sites strategiques &amp; DataCenter","SST &amp; DC",
AK132="Exclu","Exclu",
AK132="SAT","SAT",
AK132="SPARE-ISSUE","SPARE-ISSUE",
AK132="Fiber CAmtel","TRANS_FO_CAMTEL",
AK132="Fiber AOF","Fiber AOF",
AK132="Projet OCM (HUAWEI)","TRAVAUX-HUAWEI",
AK132="Projet OCM (NOKIA)","TRAVAUX-NOKIA",
AK132="ACCESS-ISSUE","ACCESS-ISSUE",
AK132="Projet OCM (ZTE, NOKIA, autres projets)","TRAVAUX OCM",
AK132="No root CAuse","No root cause",
AK132="ODU HS","PDH",
AK132="IP &amp; VLAN","PDH",
AK132="Warehouse HUAWEI","SPARE-ISSUE",
AK132="SPARE-HS","SPARE-ISSUE",
AK132="Power Telco","BSS",AK132="no impacts","no impacts"
),"")</f>
        <v>AKTIVCO</v>
      </c>
      <c r="AJ132" s="56" t="str" cm="1">
        <f t="array" ref="AJ132">IFERROR(_xlfn.IFS(
AK132="MPR ISSUE","TX ISSUE",
AK132="BSS Hardware Issue","RAN ISSUE",
AK132="Sites strategiques, MLL, Pylone, etc.","ENVTECH",
AK132="AKTIVCO DEFAUT GE &amp; POWER Cabinet","POWER ISSUE",
AK132="AKTIVCO Coupure ENEO &amp; Baisse de tension","POWER ISSUE",
AK132="Coupure ENEO &amp; Baisse de tension","POWER ISSUE",
AK132="Defaut GE &amp; POWER Cabinet","POWER ISSUE",
AK132="Sharing","POWER ISSUE",
AK132="Sites strategiques &amp; DataCenter","POWER ISSUE",
AK132="Exclu","Exclu",
AK132="SAT","TX ISSUE",
AK132="SPARE-ISSUE","SPARE-ISSUE",
AK132="Fiber CAmtel","TX ISSUE",
AK132="Fiber AOF","TX ISSUE",
AK132="Projet OCM (HUAWEI)","TRAVAUX-HUAWEI",
AK132="Projet OCM (NOKIA)","TRAVAUX -NOKIA",
AK132="ACCESS-ISSUE","ACCESS-ISSUE",
AK132="Projet OCM (ZTE, NOKIA, autres projets)","TRAVAUX OCM",
AK132="No root CAuse","No root cause",
AK132="ODU HS","TX ISSUE",
AK132="IP &amp; VLAN","TX ISSUE",
AK132="Warehouse HUAWEI","SPARE-ISSUE",
AK132="SPARE-HS","SPARE-ISSUE",
AK132="Power Telco","RAN ISSUE",AK132="no impacts","no impacts"
),"")</f>
        <v>POWER ISSUE</v>
      </c>
      <c r="AK132" s="81" t="s">
        <v>5325</v>
      </c>
      <c r="AL132" s="56" t="str" cm="1">
        <f t="array" ref="AL132">IFERROR(_xlfn.IFS(
AK132="MPR ISSUE","ACTIVE",
AK132="BSS Hardware Issue","ACTIVE",
AK132="Sites strategiques, MLL, Pylone, etc.","PASSIVE",
AK132="AKTIVCO DEFAUT GE &amp; POWER Cabinet","PASSIVE",
AK132="AKTIVCO Coupure ENEO &amp; Baisse de tension","PASSIVE",
AK132="Coupure ENEO &amp; Baisse de tension","PASSIVE",
AK132="Defaut GE &amp; POWER Cabinet","PASSIVE",
AK132="Sharing","PASSIVE",
AK132="Sites strategiques &amp; DataCenter","PASSIVE",
AK132="Exclu","Exclu",
AK132="SAT","ACTIVE",
AK132="SPARE-ISSUE","SPARE-ISSUE",
AK132="Fiber CAmtel","ACTIVE",
AK132="Fiber AOF","ACTIVE",
AK132="Projet OCM (HUAWEI)","PLANNED WORKS",
AK132="Projet OCM (NOKIA)","PLANNED WORKS",
AK132="ACCESS-ISSUE","ACCESS-ISSUE",
AK132="Projet OCM (ZTE, NOKIA, autres projets)","PLANNED WORKS",
AK132="No root CAuse","No root cause",
AK132="ODU HS","ACTIVE",
AK132="IP &amp; VLAN","ACTIVE",
AK132="Warehouse HUAWEI","SPARE-ISSUE",
AK132="SPARE-HS","SPARE-ISSUE",
AK132="Power Telco","ACTIVE", AK132="no impacts","no impacts"
),"")</f>
        <v>PASSIVE</v>
      </c>
      <c r="AM132" s="108" t="s">
        <v>6231</v>
      </c>
      <c r="AN132" s="117" t="s">
        <v>1235</v>
      </c>
      <c r="AP132" s="23" t="s">
        <v>5537</v>
      </c>
      <c r="AQ132" s="23" t="s">
        <v>6231</v>
      </c>
      <c r="AR132" s="7"/>
      <c r="AS132" s="6"/>
      <c r="AT132" s="7"/>
      <c r="AU132" s="3" t="s">
        <v>5537</v>
      </c>
      <c r="AV132" s="24" t="s">
        <v>5537</v>
      </c>
      <c r="AW132" s="24" t="s">
        <v>5537</v>
      </c>
      <c r="AX132" s="24" t="s">
        <v>5537</v>
      </c>
      <c r="AY132" s="24" t="s">
        <v>5537</v>
      </c>
      <c r="AZ132" s="24" t="s">
        <v>5537</v>
      </c>
      <c r="BA132" s="24" t="s">
        <v>5537</v>
      </c>
      <c r="BB132" s="24" t="s">
        <v>5537</v>
      </c>
      <c r="BC132" s="24" t="s">
        <v>5537</v>
      </c>
      <c r="BD132" s="24" t="s">
        <v>5537</v>
      </c>
      <c r="BE132" s="24" t="s">
        <v>5537</v>
      </c>
      <c r="BF132" s="24" t="s">
        <v>5537</v>
      </c>
      <c r="BG132" s="24" t="s">
        <v>5537</v>
      </c>
      <c r="BH132" s="24" t="s">
        <v>5537</v>
      </c>
      <c r="BI132" s="9" t="s">
        <v>5537</v>
      </c>
      <c r="BJ132" s="14"/>
      <c r="BK132" s="14" t="s">
        <v>5537</v>
      </c>
      <c r="BL132" s="14" t="str">
        <f>_xlfn.XLOOKUP(B132,'[4]cell downs 18042026 17h'!$B:$B,'[4]cell downs 18042026 17h'!$B:$B,"")</f>
        <v/>
      </c>
      <c r="BM132" s="14" t="str">
        <f>_xlfn.XLOOKUP(B132,'[5]Cells Huawei 19042026 15h'!$B:$B,'[5]Cells Huawei 19042026 15h'!$B:$B,"")</f>
        <v/>
      </c>
      <c r="BN132" s="9" t="str">
        <f>_xlfn.XLOOKUP(B132,'[6]cells down 19042026 9H40'!$B:$B,'[6]cells down 19042026 9H40'!$B:$B,"")</f>
        <v/>
      </c>
      <c r="BO132" s="9" t="s">
        <v>5537</v>
      </c>
      <c r="BP132" s="9" t="s">
        <v>5537</v>
      </c>
    </row>
    <row r="133" spans="1:68" s="9" customFormat="1" x14ac:dyDescent="0.35">
      <c r="A133" s="1" t="s">
        <v>549</v>
      </c>
      <c r="B133" s="1" t="s">
        <v>550</v>
      </c>
      <c r="C133" s="3" t="str">
        <f>_xlfn.XLOOKUP(B133,'[1]daily break down'!$D:$D,'[1]daily break down'!$E:$E,"")</f>
        <v>Douala</v>
      </c>
      <c r="D133" s="1" t="s">
        <v>21</v>
      </c>
      <c r="E133" s="1" t="s">
        <v>36</v>
      </c>
      <c r="F133" s="3" t="s">
        <v>31</v>
      </c>
      <c r="G133" s="1" t="s">
        <v>32</v>
      </c>
      <c r="H133" s="41" t="str">
        <f>_xlfn.XLOOKUP(B133,[2]CALCULATION!$B:$B,[2]CALCULATION!$H:$H,"")</f>
        <v>ZTE</v>
      </c>
      <c r="I133" s="34">
        <v>4.6228522998690194</v>
      </c>
      <c r="J133" s="34">
        <v>4.6228522998690194</v>
      </c>
      <c r="K133" s="34">
        <v>4.6228522998690194</v>
      </c>
      <c r="L133" s="34">
        <v>4.6228522998690194</v>
      </c>
      <c r="M133" s="34">
        <v>4.6228522998690194</v>
      </c>
      <c r="N133" s="34">
        <v>4.6228522998690194</v>
      </c>
      <c r="O133" s="34">
        <v>4.6228522998690194</v>
      </c>
      <c r="P133" s="34">
        <v>4.6228522998690194</v>
      </c>
      <c r="Q133" s="34">
        <v>4.6228522998690194</v>
      </c>
      <c r="R133" s="34">
        <v>4.6228522998690194</v>
      </c>
      <c r="S133" s="109">
        <v>4.6228522998690194</v>
      </c>
      <c r="T133" s="109">
        <f>_xlfn.XLOOKUP(B133,'[3]Nur des jours'!$B:$B,'[3]Nur des jours'!$U:$U,"")</f>
        <v>4.6228522998690194</v>
      </c>
      <c r="U133" s="109">
        <v>4.6228522998690194</v>
      </c>
      <c r="V133" s="109">
        <v>4.6228522998690194</v>
      </c>
      <c r="W133" s="109">
        <v>4.6228522998690194</v>
      </c>
      <c r="X133" s="109">
        <v>4.6228522998690194</v>
      </c>
      <c r="Y133" s="109">
        <v>4.6228522998690194</v>
      </c>
      <c r="Z133" s="109">
        <v>4.6228522998690194</v>
      </c>
      <c r="AA133" s="109">
        <v>4.6228522998690194</v>
      </c>
      <c r="AB133" s="109">
        <v>4.6228522998690194</v>
      </c>
      <c r="AC133" s="109">
        <v>10.790978741771879</v>
      </c>
      <c r="AD133" s="109">
        <v>9.1802074726888829</v>
      </c>
      <c r="AE133" s="109">
        <v>4.6228522998690194</v>
      </c>
      <c r="AF133" s="109">
        <v>4.6228522998690194</v>
      </c>
      <c r="AG133" s="57" t="str">
        <f>_xlfn.XLOOKUP(B133,[3]CALCULATION!$B:$B,[3]CALCULATION!$M:$M,"")</f>
        <v>Operationnel</v>
      </c>
      <c r="AH133" s="57"/>
      <c r="AI133" s="56" t="str" cm="1">
        <f t="array" ref="AI133">IFERROR(_xlfn.IFS(
AK133="MPR ISSUE","PDH",
AK133="BSS Hardware Issue","BSS",
AK133="Sites strategiques, MLL, Pylone, etc.","ENVTECH",
AK133="AKTIVCO DEFAUT GE &amp; POWER Cabinet","AKTIVCO",
AK133="AKTIVCO Coupure ENEO &amp; Baisse de tension","AKTIVCO GRID ONLY",
AK133="Coupure ENEO &amp; Baisse de tension","IHS GRID ONLY",
AK133="Defaut GE &amp; POWER Cabinet","IHS",
AK133="Sharing","Partners",
AK133="Sites strategiques &amp; DataCenter","SST &amp; DC",
AK133="Exclu","Exclu",
AK133="SAT","SAT",
AK133="SPARE-ISSUE","SPARE-ISSUE",
AK133="Fiber CAmtel","TRANS_FO_CAMTEL",
AK133="Fiber AOF","Fiber AOF",
AK133="Projet OCM (HUAWEI)","TRAVAUX-HUAWEI",
AK133="Projet OCM (NOKIA)","TRAVAUX-NOKIA",
AK133="ACCESS-ISSUE","ACCESS-ISSUE",
AK133="Projet OCM (ZTE, NOKIA, autres projets)","TRAVAUX OCM",
AK133="No root CAuse","No root cause",
AK133="ODU HS","PDH",
AK133="IP &amp; VLAN","PDH",
AK133="Warehouse HUAWEI","SPARE-ISSUE",
AK133="SPARE-HS","SPARE-ISSUE",
AK133="Power Telco","BSS",AK133="no impacts","no impacts"
),"")</f>
        <v>AKTIVCO</v>
      </c>
      <c r="AJ133" s="56" t="str" cm="1">
        <f t="array" ref="AJ133">IFERROR(_xlfn.IFS(
AK133="MPR ISSUE","TX ISSUE",
AK133="BSS Hardware Issue","RAN ISSUE",
AK133="Sites strategiques, MLL, Pylone, etc.","ENVTECH",
AK133="AKTIVCO DEFAUT GE &amp; POWER Cabinet","POWER ISSUE",
AK133="AKTIVCO Coupure ENEO &amp; Baisse de tension","POWER ISSUE",
AK133="Coupure ENEO &amp; Baisse de tension","POWER ISSUE",
AK133="Defaut GE &amp; POWER Cabinet","POWER ISSUE",
AK133="Sharing","POWER ISSUE",
AK133="Sites strategiques &amp; DataCenter","POWER ISSUE",
AK133="Exclu","Exclu",
AK133="SAT","TX ISSUE",
AK133="SPARE-ISSUE","SPARE-ISSUE",
AK133="Fiber CAmtel","TX ISSUE",
AK133="Fiber AOF","TX ISSUE",
AK133="Projet OCM (HUAWEI)","TRAVAUX-HUAWEI",
AK133="Projet OCM (NOKIA)","TRAVAUX -NOKIA",
AK133="ACCESS-ISSUE","ACCESS-ISSUE",
AK133="Projet OCM (ZTE, NOKIA, autres projets)","TRAVAUX OCM",
AK133="No root CAuse","No root cause",
AK133="ODU HS","TX ISSUE",
AK133="IP &amp; VLAN","TX ISSUE",
AK133="Warehouse HUAWEI","SPARE-ISSUE",
AK133="SPARE-HS","SPARE-ISSUE",
AK133="Power Telco","RAN ISSUE",AK133="no impacts","no impacts"
),"")</f>
        <v>POWER ISSUE</v>
      </c>
      <c r="AK133" s="81" t="s">
        <v>5325</v>
      </c>
      <c r="AL133" s="56" t="str" cm="1">
        <f t="array" ref="AL133">IFERROR(_xlfn.IFS(
AK133="MPR ISSUE","ACTIVE",
AK133="BSS Hardware Issue","ACTIVE",
AK133="Sites strategiques, MLL, Pylone, etc.","PASSIVE",
AK133="AKTIVCO DEFAUT GE &amp; POWER Cabinet","PASSIVE",
AK133="AKTIVCO Coupure ENEO &amp; Baisse de tension","PASSIVE",
AK133="Coupure ENEO &amp; Baisse de tension","PASSIVE",
AK133="Defaut GE &amp; POWER Cabinet","PASSIVE",
AK133="Sharing","PASSIVE",
AK133="Sites strategiques &amp; DataCenter","PASSIVE",
AK133="Exclu","Exclu",
AK133="SAT","ACTIVE",
AK133="SPARE-ISSUE","SPARE-ISSUE",
AK133="Fiber CAmtel","ACTIVE",
AK133="Fiber AOF","ACTIVE",
AK133="Projet OCM (HUAWEI)","PLANNED WORKS",
AK133="Projet OCM (NOKIA)","PLANNED WORKS",
AK133="ACCESS-ISSUE","ACCESS-ISSUE",
AK133="Projet OCM (ZTE, NOKIA, autres projets)","PLANNED WORKS",
AK133="No root CAuse","No root cause",
AK133="ODU HS","ACTIVE",
AK133="IP &amp; VLAN","ACTIVE",
AK133="Warehouse HUAWEI","SPARE-ISSUE",
AK133="SPARE-HS","SPARE-ISSUE",
AK133="Power Telco","ACTIVE", AK133="no impacts","no impacts"
),"")</f>
        <v>PASSIVE</v>
      </c>
      <c r="AM133" s="108" t="s">
        <v>6231</v>
      </c>
      <c r="AN133" s="117" t="s">
        <v>550</v>
      </c>
      <c r="AP133" s="23" t="s">
        <v>5537</v>
      </c>
      <c r="AQ133" s="23" t="s">
        <v>6231</v>
      </c>
      <c r="AR133" s="7"/>
      <c r="AS133" s="6"/>
      <c r="AT133" s="7"/>
      <c r="AU133" s="3" t="s">
        <v>5537</v>
      </c>
      <c r="AV133" s="24" t="s">
        <v>5537</v>
      </c>
      <c r="AW133" s="24" t="s">
        <v>5537</v>
      </c>
      <c r="AX133" s="24" t="s">
        <v>5537</v>
      </c>
      <c r="AY133" s="24" t="s">
        <v>5537</v>
      </c>
      <c r="AZ133" s="24" t="s">
        <v>5537</v>
      </c>
      <c r="BA133" s="24" t="s">
        <v>5537</v>
      </c>
      <c r="BB133" s="24" t="s">
        <v>5537</v>
      </c>
      <c r="BC133" s="24" t="s">
        <v>5537</v>
      </c>
      <c r="BD133" s="24" t="s">
        <v>5537</v>
      </c>
      <c r="BE133" s="24" t="s">
        <v>5537</v>
      </c>
      <c r="BF133" s="24" t="s">
        <v>5537</v>
      </c>
      <c r="BG133" s="24" t="s">
        <v>5537</v>
      </c>
      <c r="BH133" s="24" t="s">
        <v>5537</v>
      </c>
      <c r="BI133" s="9" t="s">
        <v>5537</v>
      </c>
      <c r="BJ133" s="14"/>
      <c r="BK133" s="14" t="s">
        <v>5537</v>
      </c>
      <c r="BL133" s="14" t="str">
        <f>_xlfn.XLOOKUP(B133,'[4]cell downs 18042026 17h'!$B:$B,'[4]cell downs 18042026 17h'!$B:$B,"")</f>
        <v/>
      </c>
      <c r="BM133" s="14" t="str">
        <f>_xlfn.XLOOKUP(B133,'[5]Cells Huawei 19042026 15h'!$B:$B,'[5]Cells Huawei 19042026 15h'!$B:$B,"")</f>
        <v/>
      </c>
      <c r="BN133" s="9" t="str">
        <f>_xlfn.XLOOKUP(B133,'[6]cells down 19042026 9H40'!$B:$B,'[6]cells down 19042026 9H40'!$B:$B,"")</f>
        <v>LIT_756</v>
      </c>
      <c r="BO133" s="9" t="s">
        <v>5537</v>
      </c>
      <c r="BP133" s="9" t="s">
        <v>5537</v>
      </c>
    </row>
    <row r="134" spans="1:68" s="9" customFormat="1" x14ac:dyDescent="0.35">
      <c r="A134" s="1" t="s">
        <v>3216</v>
      </c>
      <c r="B134" s="8" t="s">
        <v>3217</v>
      </c>
      <c r="C134" s="3" t="str">
        <f>_xlfn.XLOOKUP(B134,'[1]daily break down'!$D:$D,'[1]daily break down'!$E:$E,"")</f>
        <v>EXTREME-NORD</v>
      </c>
      <c r="D134" s="1" t="s">
        <v>21</v>
      </c>
      <c r="E134" s="1" t="s">
        <v>80</v>
      </c>
      <c r="F134" s="3" t="s">
        <v>55</v>
      </c>
      <c r="G134" s="1" t="s">
        <v>3218</v>
      </c>
      <c r="H134" s="40" t="str">
        <f>_xlfn.XLOOKUP(B134,[2]CALCULATION!$B:$B,[2]CALCULATION!$H:$H,"")</f>
        <v>NOKIA</v>
      </c>
      <c r="I134" s="34">
        <v>0</v>
      </c>
      <c r="J134" s="34">
        <v>0</v>
      </c>
      <c r="K134" s="34">
        <v>0</v>
      </c>
      <c r="L134" s="34">
        <v>0</v>
      </c>
      <c r="M134" s="34">
        <v>4.6228522998690194</v>
      </c>
      <c r="N134" s="34">
        <v>4.6228522998690194</v>
      </c>
      <c r="O134" s="34">
        <v>4.6228522998690194</v>
      </c>
      <c r="P134" s="34">
        <v>4.6228522998690194</v>
      </c>
      <c r="Q134" s="34">
        <v>4.6228522998690194</v>
      </c>
      <c r="R134" s="34">
        <v>4.6228522998690194</v>
      </c>
      <c r="S134" s="109">
        <v>4.6228522998690194</v>
      </c>
      <c r="T134" s="109">
        <f>_xlfn.XLOOKUP(B134,'[3]Nur des jours'!$B:$B,'[3]Nur des jours'!$U:$U,"")</f>
        <v>4.6228522998690194</v>
      </c>
      <c r="U134" s="109">
        <v>4.6228522998690194</v>
      </c>
      <c r="V134" s="109">
        <v>4.6228522998690194</v>
      </c>
      <c r="W134" s="109">
        <v>4.6228522998690194</v>
      </c>
      <c r="X134" s="109">
        <v>4.6228522998690194</v>
      </c>
      <c r="Y134" s="109">
        <v>4.6228522998690194</v>
      </c>
      <c r="Z134" s="109">
        <v>4.6228522998690194</v>
      </c>
      <c r="AA134" s="109">
        <v>4.6228522998690194</v>
      </c>
      <c r="AB134" s="109">
        <v>4.6228522998690194</v>
      </c>
      <c r="AC134" s="109">
        <v>0</v>
      </c>
      <c r="AD134" s="109">
        <v>13.770311209033324</v>
      </c>
      <c r="AE134" s="109">
        <v>4.6228522998690194</v>
      </c>
      <c r="AF134" s="109">
        <v>4.6228522998690194</v>
      </c>
      <c r="AG134" s="57" t="str">
        <f>_xlfn.XLOOKUP(B134,[3]CALCULATION!$B:$B,[3]CALCULATION!$M:$M,"")</f>
        <v>Insecurity</v>
      </c>
      <c r="AH134" s="57"/>
      <c r="AI134" s="56" t="str" cm="1">
        <f t="array" ref="AI134">IFERROR(_xlfn.IFS(
AK134="MPR ISSUE","PDH",
AK134="BSS Hardware Issue","BSS",
AK134="Sites strategiques, MLL, Pylone, etc.","ENVTECH",
AK134="AKTIVCO DEFAUT GE &amp; POWER Cabinet","AKTIVCO",
AK134="AKTIVCO Coupure ENEO &amp; Baisse de tension","AKTIVCO GRID ONLY",
AK134="Coupure ENEO &amp; Baisse de tension","IHS GRID ONLY",
AK134="Defaut GE &amp; POWER Cabinet","IHS",
AK134="Sharing","Partners",
AK134="Sites strategiques &amp; DataCenter","SST &amp; DC",
AK134="Exclu","Exclu",
AK134="SAT","SAT",
AK134="SPARE-ISSUE","SPARE-ISSUE",
AK134="Fiber CAmtel","TRANS_FO_CAMTEL",
AK134="Fiber AOF","Fiber AOF",
AK134="Projet OCM (HUAWEI)","TRAVAUX-HUAWEI",
AK134="Projet OCM (NOKIA)","TRAVAUX-NOKIA",
AK134="ACCESS-ISSUE","ACCESS-ISSUE",
AK134="Projet OCM (ZTE, NOKIA, autres projets)","TRAVAUX OCM",
AK134="No root CAuse","No root cause",
AK134="ODU HS","PDH",
AK134="IP &amp; VLAN","PDH",
AK134="Warehouse HUAWEI","SPARE-ISSUE",
AK134="SPARE-HS","SPARE-ISSUE",
AK134="Power Telco","BSS",AK134="no impacts","no impacts"
),"")</f>
        <v>No root cause</v>
      </c>
      <c r="AJ134" s="56" t="str" cm="1">
        <f t="array" ref="AJ134">IFERROR(_xlfn.IFS(
AK134="MPR ISSUE","TX ISSUE",
AK134="BSS Hardware Issue","RAN ISSUE",
AK134="Sites strategiques, MLL, Pylone, etc.","ENVTECH",
AK134="AKTIVCO DEFAUT GE &amp; POWER Cabinet","POWER ISSUE",
AK134="AKTIVCO Coupure ENEO &amp; Baisse de tension","POWER ISSUE",
AK134="Coupure ENEO &amp; Baisse de tension","POWER ISSUE",
AK134="Defaut GE &amp; POWER Cabinet","POWER ISSUE",
AK134="Sharing","POWER ISSUE",
AK134="Sites strategiques &amp; DataCenter","POWER ISSUE",
AK134="Exclu","Exclu",
AK134="SAT","TX ISSUE",
AK134="SPARE-ISSUE","SPARE-ISSUE",
AK134="Fiber CAmtel","TX ISSUE",
AK134="Fiber AOF","TX ISSUE",
AK134="Projet OCM (HUAWEI)","TRAVAUX-HUAWEI",
AK134="Projet OCM (NOKIA)","TRAVAUX -NOKIA",
AK134="ACCESS-ISSUE","ACCESS-ISSUE",
AK134="Projet OCM (ZTE, NOKIA, autres projets)","TRAVAUX OCM",
AK134="No root CAuse","No root cause",
AK134="ODU HS","TX ISSUE",
AK134="IP &amp; VLAN","TX ISSUE",
AK134="Warehouse HUAWEI","SPARE-ISSUE",
AK134="SPARE-HS","SPARE-ISSUE",
AK134="Power Telco","RAN ISSUE",AK134="no impacts","no impacts"
),"")</f>
        <v>No root cause</v>
      </c>
      <c r="AK134" s="81" t="s">
        <v>5620</v>
      </c>
      <c r="AL134" s="56" t="str" cm="1">
        <f t="array" ref="AL134">IFERROR(_xlfn.IFS(
AK134="MPR ISSUE","ACTIVE",
AK134="BSS Hardware Issue","ACTIVE",
AK134="Sites strategiques, MLL, Pylone, etc.","PASSIVE",
AK134="AKTIVCO DEFAUT GE &amp; POWER Cabinet","PASSIVE",
AK134="AKTIVCO Coupure ENEO &amp; Baisse de tension","PASSIVE",
AK134="Coupure ENEO &amp; Baisse de tension","PASSIVE",
AK134="Defaut GE &amp; POWER Cabinet","PASSIVE",
AK134="Sharing","PASSIVE",
AK134="Sites strategiques &amp; DataCenter","PASSIVE",
AK134="Exclu","Exclu",
AK134="SAT","ACTIVE",
AK134="SPARE-ISSUE","SPARE-ISSUE",
AK134="Fiber CAmtel","ACTIVE",
AK134="Fiber AOF","ACTIVE",
AK134="Projet OCM (HUAWEI)","PLANNED WORKS",
AK134="Projet OCM (NOKIA)","PLANNED WORKS",
AK134="ACCESS-ISSUE","ACCESS-ISSUE",
AK134="Projet OCM (ZTE, NOKIA, autres projets)","PLANNED WORKS",
AK134="No root CAuse","No root cause",
AK134="ODU HS","ACTIVE",
AK134="IP &amp; VLAN","ACTIVE",
AK134="Warehouse HUAWEI","SPARE-ISSUE",
AK134="SPARE-HS","SPARE-ISSUE",
AK134="Power Telco","ACTIVE", AK134="no impacts","no impacts"
),"")</f>
        <v>No root cause</v>
      </c>
      <c r="AM134" s="108" t="s">
        <v>5537</v>
      </c>
      <c r="AN134" s="117" t="s">
        <v>3217</v>
      </c>
      <c r="AP134" s="23" t="s">
        <v>5537</v>
      </c>
      <c r="AQ134" s="23" t="s">
        <v>5537</v>
      </c>
      <c r="AR134" s="7"/>
      <c r="AS134" s="6"/>
      <c r="AT134" s="7"/>
      <c r="AU134" s="3" t="s">
        <v>5537</v>
      </c>
      <c r="AV134" s="24" t="s">
        <v>5537</v>
      </c>
      <c r="AW134" s="24" t="s">
        <v>5537</v>
      </c>
      <c r="AX134" s="24" t="s">
        <v>5537</v>
      </c>
      <c r="AY134" s="24" t="s">
        <v>5537</v>
      </c>
      <c r="AZ134" s="24" t="s">
        <v>5537</v>
      </c>
      <c r="BA134" s="24" t="s">
        <v>5537</v>
      </c>
      <c r="BB134" s="24" t="s">
        <v>5537</v>
      </c>
      <c r="BC134" s="24" t="s">
        <v>5537</v>
      </c>
      <c r="BD134" s="24" t="s">
        <v>5537</v>
      </c>
      <c r="BE134" s="24" t="s">
        <v>5537</v>
      </c>
      <c r="BF134" s="24" t="s">
        <v>5537</v>
      </c>
      <c r="BG134" s="24" t="s">
        <v>5537</v>
      </c>
      <c r="BH134" s="24" t="s">
        <v>5537</v>
      </c>
      <c r="BI134" s="9" t="s">
        <v>5537</v>
      </c>
      <c r="BJ134" s="14"/>
      <c r="BK134" s="14" t="s">
        <v>5537</v>
      </c>
      <c r="BL134" s="14" t="str">
        <f>_xlfn.XLOOKUP(B134,'[4]cell downs 18042026 17h'!$B:$B,'[4]cell downs 18042026 17h'!$B:$B,"")</f>
        <v/>
      </c>
      <c r="BM134" s="14" t="str">
        <f>_xlfn.XLOOKUP(B134,'[5]Cells Huawei 19042026 15h'!$B:$B,'[5]Cells Huawei 19042026 15h'!$B:$B,"")</f>
        <v>EXN_243</v>
      </c>
      <c r="BN134" s="9" t="str">
        <f>_xlfn.XLOOKUP(B134,'[6]cells down 19042026 9H40'!$B:$B,'[6]cells down 19042026 9H40'!$B:$B,"")</f>
        <v/>
      </c>
      <c r="BO134" s="9" t="s">
        <v>5537</v>
      </c>
      <c r="BP134" s="9" t="s">
        <v>5537</v>
      </c>
    </row>
    <row r="135" spans="1:68" s="9" customFormat="1" x14ac:dyDescent="0.35">
      <c r="A135" s="25" t="s">
        <v>5395</v>
      </c>
      <c r="B135" s="32" t="s">
        <v>5396</v>
      </c>
      <c r="C135" s="3" t="str">
        <f>_xlfn.XLOOKUP(B135,'[1]daily break down'!$D:$D,'[1]daily break down'!$E:$E,"")</f>
        <v>CENTRE</v>
      </c>
      <c r="D135" s="25" t="s">
        <v>357</v>
      </c>
      <c r="E135" s="25" t="s">
        <v>3524</v>
      </c>
      <c r="F135" s="25" t="s">
        <v>5388</v>
      </c>
      <c r="G135" s="25" t="s">
        <v>5395</v>
      </c>
      <c r="H135" s="40" t="str">
        <f>_xlfn.XLOOKUP(B135,[2]CALCULATION!$B:$B,[2]CALCULATION!$H:$H,"")</f>
        <v>NOKIA</v>
      </c>
      <c r="I135" s="34">
        <v>10.054175537599367</v>
      </c>
      <c r="J135" s="34">
        <v>2.3017879346523182</v>
      </c>
      <c r="K135" s="34">
        <v>0.48469966706824119</v>
      </c>
      <c r="L135" s="34">
        <v>5.6279259827789554</v>
      </c>
      <c r="M135" s="34">
        <v>7.4110105019318482</v>
      </c>
      <c r="N135" s="34">
        <v>5.2911462261585234</v>
      </c>
      <c r="O135" s="34">
        <v>5.4345733998050418</v>
      </c>
      <c r="P135" s="34">
        <v>2.5959144864739967</v>
      </c>
      <c r="Q135" s="34">
        <v>5.6154106077581131E-2</v>
      </c>
      <c r="R135" s="34">
        <v>0</v>
      </c>
      <c r="S135" s="109">
        <v>0.7787178519108946</v>
      </c>
      <c r="T135" s="109">
        <f>_xlfn.XLOOKUP(B135,'[3]Nur des jours'!$B:$B,'[3]Nur des jours'!$U:$U,"")</f>
        <v>5.8057734727740131</v>
      </c>
      <c r="U135" s="109">
        <v>6.7847277896314813</v>
      </c>
      <c r="V135" s="109" t="s">
        <v>5537</v>
      </c>
      <c r="W135" s="109">
        <v>5.8057734727740131</v>
      </c>
      <c r="X135" s="109">
        <v>4.6215681742301671</v>
      </c>
      <c r="Y135" s="109">
        <v>4.6216216794651199</v>
      </c>
      <c r="Z135" s="109">
        <v>4.6214076585253103</v>
      </c>
      <c r="AA135" s="109">
        <v>4.6217821951699758</v>
      </c>
      <c r="AB135" s="109">
        <v>4.6218357004049269</v>
      </c>
      <c r="AC135" s="109">
        <v>32.363194369507092</v>
      </c>
      <c r="AD135" s="109">
        <v>0</v>
      </c>
      <c r="AE135" s="109">
        <v>4.6214611637602614</v>
      </c>
      <c r="AF135" s="109">
        <v>4.6214611637602614</v>
      </c>
      <c r="AG135" s="57" t="str">
        <f>_xlfn.XLOOKUP(B135,[3]CALCULATION!$B:$B,[3]CALCULATION!$M:$M,"")</f>
        <v>Operationnel</v>
      </c>
      <c r="AH135" s="57"/>
      <c r="AI135" s="56" t="str" cm="1">
        <f t="array" ref="AI135">IFERROR(_xlfn.IFS(
AK135="MPR ISSUE","PDH",
AK135="BSS Hardware Issue","BSS",
AK135="Sites strategiques, MLL, Pylone, etc.","ENVTECH",
AK135="AKTIVCO DEFAUT GE &amp; POWER Cabinet","AKTIVCO",
AK135="AKTIVCO Coupure ENEO &amp; Baisse de tension","AKTIVCO GRID ONLY",
AK135="Coupure ENEO &amp; Baisse de tension","IHS GRID ONLY",
AK135="Defaut GE &amp; POWER Cabinet","IHS",
AK135="Sharing","Partners",
AK135="Sites strategiques &amp; DataCenter","SST &amp; DC",
AK135="Exclu","Exclu",
AK135="SAT","SAT",
AK135="SPARE-ISSUE","SPARE-ISSUE",
AK135="Fiber CAmtel","TRANS_FO_CAMTEL",
AK135="Fiber AOF","Fiber AOF",
AK135="Projet OCM (HUAWEI)","TRAVAUX-HUAWEI",
AK135="Projet OCM (NOKIA)","TRAVAUX-NOKIA",
AK135="ACCESS-ISSUE","ACCESS-ISSUE",
AK135="Projet OCM (ZTE, NOKIA, autres projets)","TRAVAUX OCM",
AK135="No root CAuse","No root cause",
AK135="ODU HS","PDH",
AK135="IP &amp; VLAN","PDH",
AK135="Warehouse HUAWEI","SPARE-ISSUE",
AK135="SPARE-HS","SPARE-ISSUE",
AK135="Power Telco","BSS",AK135="no impacts","no impacts"
),"")</f>
        <v>SPARE-ISSUE</v>
      </c>
      <c r="AJ135" s="56" t="str" cm="1">
        <f t="array" ref="AJ135">IFERROR(_xlfn.IFS(
AK135="MPR ISSUE","TX ISSUE",
AK135="BSS Hardware Issue","RAN ISSUE",
AK135="Sites strategiques, MLL, Pylone, etc.","ENVTECH",
AK135="AKTIVCO DEFAUT GE &amp; POWER Cabinet","POWER ISSUE",
AK135="AKTIVCO Coupure ENEO &amp; Baisse de tension","POWER ISSUE",
AK135="Coupure ENEO &amp; Baisse de tension","POWER ISSUE",
AK135="Defaut GE &amp; POWER Cabinet","POWER ISSUE",
AK135="Sharing","POWER ISSUE",
AK135="Sites strategiques &amp; DataCenter","POWER ISSUE",
AK135="Exclu","Exclu",
AK135="SAT","TX ISSUE",
AK135="SPARE-ISSUE","SPARE-ISSUE",
AK135="Fiber CAmtel","TX ISSUE",
AK135="Fiber AOF","TX ISSUE",
AK135="Projet OCM (HUAWEI)","TRAVAUX-HUAWEI",
AK135="Projet OCM (NOKIA)","TRAVAUX -NOKIA",
AK135="ACCESS-ISSUE","ACCESS-ISSUE",
AK135="Projet OCM (ZTE, NOKIA, autres projets)","TRAVAUX OCM",
AK135="No root CAuse","No root cause",
AK135="ODU HS","TX ISSUE",
AK135="IP &amp; VLAN","TX ISSUE",
AK135="Warehouse HUAWEI","SPARE-ISSUE",
AK135="SPARE-HS","SPARE-ISSUE",
AK135="Power Telco","RAN ISSUE",AK135="no impacts","no impacts"
),"")</f>
        <v>SPARE-ISSUE</v>
      </c>
      <c r="AK135" s="81" t="s">
        <v>5336</v>
      </c>
      <c r="AL135" s="56" t="str" cm="1">
        <f t="array" ref="AL135">IFERROR(_xlfn.IFS(
AK135="MPR ISSUE","ACTIVE",
AK135="BSS Hardware Issue","ACTIVE",
AK135="Sites strategiques, MLL, Pylone, etc.","PASSIVE",
AK135="AKTIVCO DEFAUT GE &amp; POWER Cabinet","PASSIVE",
AK135="AKTIVCO Coupure ENEO &amp; Baisse de tension","PASSIVE",
AK135="Coupure ENEO &amp; Baisse de tension","PASSIVE",
AK135="Defaut GE &amp; POWER Cabinet","PASSIVE",
AK135="Sharing","PASSIVE",
AK135="Sites strategiques &amp; DataCenter","PASSIVE",
AK135="Exclu","Exclu",
AK135="SAT","ACTIVE",
AK135="SPARE-ISSUE","SPARE-ISSUE",
AK135="Fiber CAmtel","ACTIVE",
AK135="Fiber AOF","ACTIVE",
AK135="Projet OCM (HUAWEI)","PLANNED WORKS",
AK135="Projet OCM (NOKIA)","PLANNED WORKS",
AK135="ACCESS-ISSUE","ACCESS-ISSUE",
AK135="Projet OCM (ZTE, NOKIA, autres projets)","PLANNED WORKS",
AK135="No root CAuse","No root cause",
AK135="ODU HS","ACTIVE",
AK135="IP &amp; VLAN","ACTIVE",
AK135="Warehouse HUAWEI","SPARE-ISSUE",
AK135="SPARE-HS","SPARE-ISSUE",
AK135="Power Telco","ACTIVE", AK135="no impacts","no impacts"
),"")</f>
        <v>SPARE-ISSUE</v>
      </c>
      <c r="AM135" s="108" t="s">
        <v>5839</v>
      </c>
      <c r="AN135" s="117" t="s">
        <v>5396</v>
      </c>
      <c r="AP135" s="23" t="s">
        <v>5537</v>
      </c>
      <c r="AQ135" s="23" t="s">
        <v>5537</v>
      </c>
      <c r="AR135" s="7"/>
      <c r="AS135" s="6"/>
      <c r="AT135" s="7"/>
      <c r="AU135" s="3" t="s">
        <v>5537</v>
      </c>
      <c r="AV135" s="24" t="s">
        <v>5537</v>
      </c>
      <c r="AW135" s="24" t="s">
        <v>5537</v>
      </c>
      <c r="AX135" s="24" t="s">
        <v>5537</v>
      </c>
      <c r="AY135" s="24" t="s">
        <v>5537</v>
      </c>
      <c r="AZ135" s="24" t="s">
        <v>5537</v>
      </c>
      <c r="BA135" s="24" t="s">
        <v>5537</v>
      </c>
      <c r="BB135" s="24" t="s">
        <v>5537</v>
      </c>
      <c r="BC135" s="24" t="s">
        <v>5537</v>
      </c>
      <c r="BD135" s="24" t="s">
        <v>5537</v>
      </c>
      <c r="BE135" s="24" t="s">
        <v>6396</v>
      </c>
      <c r="BF135" s="24" t="s">
        <v>6397</v>
      </c>
      <c r="BG135" s="24" t="s">
        <v>6398</v>
      </c>
      <c r="BH135" s="24" t="s">
        <v>6399</v>
      </c>
      <c r="BI135" s="9" t="s">
        <v>5537</v>
      </c>
      <c r="BJ135" s="14"/>
      <c r="BK135" s="14" t="s">
        <v>5537</v>
      </c>
      <c r="BL135" s="14" t="str">
        <f>_xlfn.XLOOKUP(B135,'[4]cell downs 18042026 17h'!$B:$B,'[4]cell downs 18042026 17h'!$B:$B,"")</f>
        <v/>
      </c>
      <c r="BM135" s="14" t="str">
        <f>_xlfn.XLOOKUP(B135,'[5]Cells Huawei 19042026 15h'!$B:$B,'[5]Cells Huawei 19042026 15h'!$B:$B,"")</f>
        <v/>
      </c>
      <c r="BN135" s="9" t="str">
        <f>_xlfn.XLOOKUP(B135,'[6]cells down 19042026 9H40'!$B:$B,'[6]cells down 19042026 9H40'!$B:$B,"")</f>
        <v/>
      </c>
      <c r="BO135" s="9" t="s">
        <v>5537</v>
      </c>
      <c r="BP135" s="9" t="s">
        <v>12</v>
      </c>
    </row>
    <row r="136" spans="1:68" s="9" customFormat="1" ht="22.5" customHeight="1" x14ac:dyDescent="0.35">
      <c r="A136" s="1" t="s">
        <v>387</v>
      </c>
      <c r="B136" s="1" t="s">
        <v>388</v>
      </c>
      <c r="C136" s="3" t="str">
        <f>_xlfn.XLOOKUP(B136,'[1]daily break down'!$D:$D,'[1]daily break down'!$E:$E,"")</f>
        <v>CENTRE</v>
      </c>
      <c r="D136" s="1" t="s">
        <v>11</v>
      </c>
      <c r="E136" s="1" t="s">
        <v>12</v>
      </c>
      <c r="F136" s="3" t="s">
        <v>37</v>
      </c>
      <c r="G136" s="1" t="s">
        <v>389</v>
      </c>
      <c r="H136" s="40" t="str">
        <f>_xlfn.XLOOKUP(B136,[2]CALCULATION!$B:$B,[2]CALCULATION!$H:$H,"")</f>
        <v>NOKIA</v>
      </c>
      <c r="I136" s="34">
        <v>0</v>
      </c>
      <c r="J136" s="34">
        <v>0</v>
      </c>
      <c r="K136" s="34">
        <v>0</v>
      </c>
      <c r="L136" s="34">
        <v>0</v>
      </c>
      <c r="M136" s="34">
        <v>0</v>
      </c>
      <c r="N136" s="34">
        <v>0</v>
      </c>
      <c r="O136" s="34">
        <v>0</v>
      </c>
      <c r="P136" s="34">
        <v>0</v>
      </c>
      <c r="Q136" s="34">
        <v>1.4814390961181438</v>
      </c>
      <c r="R136" s="34">
        <v>4.6738916522999867</v>
      </c>
      <c r="S136" s="109">
        <v>4.6738916522999867</v>
      </c>
      <c r="T136" s="109">
        <f>_xlfn.XLOOKUP(B136,'[3]Nur des jours'!$B:$B,'[3]Nur des jours'!$U:$U,"")</f>
        <v>0</v>
      </c>
      <c r="U136" s="109">
        <v>0</v>
      </c>
      <c r="V136" s="109">
        <v>0</v>
      </c>
      <c r="W136" s="109">
        <v>0</v>
      </c>
      <c r="X136" s="109">
        <v>0</v>
      </c>
      <c r="Y136" s="109">
        <v>0</v>
      </c>
      <c r="Z136" s="109">
        <v>4.6214076585253103</v>
      </c>
      <c r="AA136" s="109">
        <v>4.6217821951699758</v>
      </c>
      <c r="AB136" s="109">
        <v>4.6218357004049269</v>
      </c>
      <c r="AC136" s="109">
        <v>32.363194369507092</v>
      </c>
      <c r="AD136" s="109">
        <v>0</v>
      </c>
      <c r="AE136" s="109">
        <v>4.6214611637602614</v>
      </c>
      <c r="AF136" s="109">
        <v>4.6214611637602614</v>
      </c>
      <c r="AG136" s="57" t="str">
        <f>_xlfn.XLOOKUP(B136,[3]CALCULATION!$B:$B,[3]CALCULATION!$M:$M,"")</f>
        <v>Operationnel</v>
      </c>
      <c r="AH136" s="57"/>
      <c r="AI136" s="56" t="str" cm="1">
        <f t="array" ref="AI136">IFERROR(_xlfn.IFS(
AK136="MPR ISSUE","PDH",
AK136="BSS Hardware Issue","BSS",
AK136="Sites strategiques, MLL, Pylone, etc.","ENVTECH",
AK136="AKTIVCO DEFAUT GE &amp; POWER Cabinet","AKTIVCO",
AK136="AKTIVCO Coupure ENEO &amp; Baisse de tension","AKTIVCO GRID ONLY",
AK136="Coupure ENEO &amp; Baisse de tension","IHS GRID ONLY",
AK136="Defaut GE &amp; POWER Cabinet","IHS",
AK136="Sharing","Partners",
AK136="Sites strategiques &amp; DataCenter","SST &amp; DC",
AK136="Exclu","Exclu",
AK136="SAT","SAT",
AK136="SPARE-ISSUE","SPARE-ISSUE",
AK136="Fiber CAmtel","TRANS_FO_CAMTEL",
AK136="Fiber AOF","Fiber AOF",
AK136="Projet OCM (HUAWEI)","TRAVAUX-HUAWEI",
AK136="Projet OCM (NOKIA)","TRAVAUX-NOKIA",
AK136="ACCESS-ISSUE","ACCESS-ISSUE",
AK136="Projet OCM (ZTE, NOKIA, autres projets)","TRAVAUX OCM",
AK136="No root CAuse","No root cause",
AK136="ODU HS","PDH",
AK136="IP &amp; VLAN","PDH",
AK136="Warehouse HUAWEI","SPARE-ISSUE",
AK136="SPARE-HS","SPARE-ISSUE",
AK136="Power Telco","BSS",AK136="no impacts","no impacts"
),"")</f>
        <v>ENVTECH</v>
      </c>
      <c r="AJ136" s="56" t="str" cm="1">
        <f t="array" ref="AJ136">IFERROR(_xlfn.IFS(
AK136="MPR ISSUE","TX ISSUE",
AK136="BSS Hardware Issue","RAN ISSUE",
AK136="Sites strategiques, MLL, Pylone, etc.","ENVTECH",
AK136="AKTIVCO DEFAUT GE &amp; POWER Cabinet","POWER ISSUE",
AK136="AKTIVCO Coupure ENEO &amp; Baisse de tension","POWER ISSUE",
AK136="Coupure ENEO &amp; Baisse de tension","POWER ISSUE",
AK136="Defaut GE &amp; POWER Cabinet","POWER ISSUE",
AK136="Sharing","POWER ISSUE",
AK136="Sites strategiques &amp; DataCenter","POWER ISSUE",
AK136="Exclu","Exclu",
AK136="SAT","TX ISSUE",
AK136="SPARE-ISSUE","SPARE-ISSUE",
AK136="Fiber CAmtel","TX ISSUE",
AK136="Fiber AOF","TX ISSUE",
AK136="Projet OCM (HUAWEI)","TRAVAUX-HUAWEI",
AK136="Projet OCM (NOKIA)","TRAVAUX -NOKIA",
AK136="ACCESS-ISSUE","ACCESS-ISSUE",
AK136="Projet OCM (ZTE, NOKIA, autres projets)","TRAVAUX OCM",
AK136="No root CAuse","No root cause",
AK136="ODU HS","TX ISSUE",
AK136="IP &amp; VLAN","TX ISSUE",
AK136="Warehouse HUAWEI","SPARE-ISSUE",
AK136="SPARE-HS","SPARE-ISSUE",
AK136="Power Telco","RAN ISSUE",AK136="no impacts","no impacts"
),"")</f>
        <v>ENVTECH</v>
      </c>
      <c r="AK136" s="81" t="s">
        <v>5323</v>
      </c>
      <c r="AL136" s="56" t="str" cm="1">
        <f t="array" ref="AL136">IFERROR(_xlfn.IFS(
AK136="MPR ISSUE","ACTIVE",
AK136="BSS Hardware Issue","ACTIVE",
AK136="Sites strategiques, MLL, Pylone, etc.","PASSIVE",
AK136="AKTIVCO DEFAUT GE &amp; POWER Cabinet","PASSIVE",
AK136="AKTIVCO Coupure ENEO &amp; Baisse de tension","PASSIVE",
AK136="Coupure ENEO &amp; Baisse de tension","PASSIVE",
AK136="Defaut GE &amp; POWER Cabinet","PASSIVE",
AK136="Sharing","PASSIVE",
AK136="Sites strategiques &amp; DataCenter","PASSIVE",
AK136="Exclu","Exclu",
AK136="SAT","ACTIVE",
AK136="SPARE-ISSUE","SPARE-ISSUE",
AK136="Fiber CAmtel","ACTIVE",
AK136="Fiber AOF","ACTIVE",
AK136="Projet OCM (HUAWEI)","PLANNED WORKS",
AK136="Projet OCM (NOKIA)","PLANNED WORKS",
AK136="ACCESS-ISSUE","ACCESS-ISSUE",
AK136="Projet OCM (ZTE, NOKIA, autres projets)","PLANNED WORKS",
AK136="No root CAuse","No root cause",
AK136="ODU HS","ACTIVE",
AK136="IP &amp; VLAN","ACTIVE",
AK136="Warehouse HUAWEI","SPARE-ISSUE",
AK136="SPARE-HS","SPARE-ISSUE",
AK136="Power Telco","ACTIVE", AK136="no impacts","no impacts"
),"")</f>
        <v>PASSIVE</v>
      </c>
      <c r="AM136" s="108" t="s">
        <v>5840</v>
      </c>
      <c r="AN136" s="117" t="s">
        <v>388</v>
      </c>
      <c r="AP136" s="23" t="s">
        <v>5537</v>
      </c>
      <c r="AQ136" s="23" t="s">
        <v>5537</v>
      </c>
      <c r="AR136" s="7"/>
      <c r="AS136" s="6"/>
      <c r="AT136" s="7"/>
      <c r="AU136" s="3" t="s">
        <v>5537</v>
      </c>
      <c r="AV136" s="24" t="s">
        <v>5537</v>
      </c>
      <c r="AW136" s="24" t="s">
        <v>5537</v>
      </c>
      <c r="AX136" s="24" t="s">
        <v>5537</v>
      </c>
      <c r="AY136" s="24" t="s">
        <v>5537</v>
      </c>
      <c r="AZ136" s="24" t="s">
        <v>5537</v>
      </c>
      <c r="BA136" s="24" t="s">
        <v>5537</v>
      </c>
      <c r="BB136" s="24" t="s">
        <v>5537</v>
      </c>
      <c r="BC136" s="24" t="s">
        <v>5537</v>
      </c>
      <c r="BD136" s="24" t="s">
        <v>5537</v>
      </c>
      <c r="BE136" s="24" t="s">
        <v>6400</v>
      </c>
      <c r="BF136" s="24" t="s">
        <v>6401</v>
      </c>
      <c r="BG136" s="24" t="s">
        <v>6402</v>
      </c>
      <c r="BH136" s="24" t="s">
        <v>6403</v>
      </c>
      <c r="BI136" s="9" t="s">
        <v>5537</v>
      </c>
      <c r="BJ136" s="14"/>
      <c r="BK136" s="14" t="s">
        <v>5537</v>
      </c>
      <c r="BL136" s="14" t="str">
        <f>_xlfn.XLOOKUP(B136,'[4]cell downs 18042026 17h'!$B:$B,'[4]cell downs 18042026 17h'!$B:$B,"")</f>
        <v/>
      </c>
      <c r="BM136" s="14" t="str">
        <f>_xlfn.XLOOKUP(B136,'[5]Cells Huawei 19042026 15h'!$B:$B,'[5]Cells Huawei 19042026 15h'!$B:$B,"")</f>
        <v/>
      </c>
      <c r="BN136" s="9" t="str">
        <f>_xlfn.XLOOKUP(B136,'[6]cells down 19042026 9H40'!$B:$B,'[6]cells down 19042026 9H40'!$B:$B,"")</f>
        <v/>
      </c>
      <c r="BO136" s="9" t="s">
        <v>388</v>
      </c>
      <c r="BP136" s="9" t="s">
        <v>5537</v>
      </c>
    </row>
    <row r="137" spans="1:68" s="9" customFormat="1" x14ac:dyDescent="0.35">
      <c r="A137" s="1" t="s">
        <v>717</v>
      </c>
      <c r="B137" s="8" t="s">
        <v>718</v>
      </c>
      <c r="C137" s="3" t="str">
        <f>_xlfn.XLOOKUP(B137,'[1]daily break down'!$D:$D,'[1]daily break down'!$E:$E,"")</f>
        <v>EXTREME-NORD</v>
      </c>
      <c r="D137" s="1" t="s">
        <v>11</v>
      </c>
      <c r="E137" s="1" t="s">
        <v>12</v>
      </c>
      <c r="F137" s="3" t="s">
        <v>55</v>
      </c>
      <c r="G137" s="1" t="s">
        <v>719</v>
      </c>
      <c r="H137" s="40" t="str">
        <f>_xlfn.XLOOKUP(B137,[2]CALCULATION!$B:$B,[2]CALCULATION!$H:$H,"")</f>
        <v>NOKIA</v>
      </c>
      <c r="I137" s="34">
        <v>1.1682652377314372E-2</v>
      </c>
      <c r="J137" s="34">
        <v>0</v>
      </c>
      <c r="K137" s="34">
        <v>0.42077860430528569</v>
      </c>
      <c r="L137" s="34">
        <v>3.9578213822918338</v>
      </c>
      <c r="M137" s="34">
        <v>9.7982573421342131E-2</v>
      </c>
      <c r="N137" s="34">
        <v>3.5670156634766019E-5</v>
      </c>
      <c r="O137" s="34">
        <v>7.1340313269763637E-5</v>
      </c>
      <c r="P137" s="34">
        <v>3.5519095039488113</v>
      </c>
      <c r="Q137" s="34">
        <v>4.530522062934411</v>
      </c>
      <c r="R137" s="34">
        <v>5.3489431493024169</v>
      </c>
      <c r="S137" s="109">
        <v>11.414269835645985</v>
      </c>
      <c r="T137" s="109">
        <f>_xlfn.XLOOKUP(B137,'[3]Nur des jours'!$B:$B,'[3]Nur des jours'!$U:$U,"")</f>
        <v>0.51409036433030431</v>
      </c>
      <c r="U137" s="109">
        <v>0.25367891780749086</v>
      </c>
      <c r="V137" s="109">
        <v>2.6771495058555347E-2</v>
      </c>
      <c r="W137" s="109">
        <v>0.51409036433030442</v>
      </c>
      <c r="X137" s="109">
        <v>5.3505234952177976E-5</v>
      </c>
      <c r="Y137" s="109">
        <v>0.37600848917408197</v>
      </c>
      <c r="Z137" s="109">
        <v>16.062291160625762</v>
      </c>
      <c r="AA137" s="109">
        <v>1.7835078317469854E-5</v>
      </c>
      <c r="AB137" s="109">
        <v>9.1449472967682147E-2</v>
      </c>
      <c r="AC137" s="109">
        <v>10.802968718151625</v>
      </c>
      <c r="AD137" s="109">
        <v>8.0802294881864327</v>
      </c>
      <c r="AE137" s="109">
        <v>4.4983501333449789</v>
      </c>
      <c r="AF137" s="109">
        <v>4.4983501333449789</v>
      </c>
      <c r="AG137" s="57" t="str">
        <f>_xlfn.XLOOKUP(B137,[3]CALCULATION!$B:$B,[3]CALCULATION!$M:$M,"")</f>
        <v>Insecurity</v>
      </c>
      <c r="AH137" s="57"/>
      <c r="AI137" s="56" t="str" cm="1">
        <f t="array" ref="AI137">IFERROR(_xlfn.IFS(
AK137="MPR ISSUE","PDH",
AK137="BSS Hardware Issue","BSS",
AK137="Sites strategiques, MLL, Pylone, etc.","ENVTECH",
AK137="AKTIVCO DEFAUT GE &amp; POWER Cabinet","AKTIVCO",
AK137="AKTIVCO Coupure ENEO &amp; Baisse de tension","AKTIVCO GRID ONLY",
AK137="Coupure ENEO &amp; Baisse de tension","IHS GRID ONLY",
AK137="Defaut GE &amp; POWER Cabinet","IHS",
AK137="Sharing","Partners",
AK137="Sites strategiques &amp; DataCenter","SST &amp; DC",
AK137="Exclu","Exclu",
AK137="SAT","SAT",
AK137="SPARE-ISSUE","SPARE-ISSUE",
AK137="Fiber CAmtel","TRANS_FO_CAMTEL",
AK137="Fiber AOF","Fiber AOF",
AK137="Projet OCM (HUAWEI)","TRAVAUX-HUAWEI",
AK137="Projet OCM (NOKIA)","TRAVAUX-NOKIA",
AK137="ACCESS-ISSUE","ACCESS-ISSUE",
AK137="Projet OCM (ZTE, NOKIA, autres projets)","TRAVAUX OCM",
AK137="No root CAuse","No root cause",
AK137="ODU HS","PDH",
AK137="IP &amp; VLAN","PDH",
AK137="Warehouse HUAWEI","SPARE-ISSUE",
AK137="SPARE-HS","SPARE-ISSUE",
AK137="Power Telco","BSS",AK137="no impacts","no impacts"
),"")</f>
        <v>IHS</v>
      </c>
      <c r="AJ137" s="56" t="str" cm="1">
        <f t="array" ref="AJ137">IFERROR(_xlfn.IFS(
AK137="MPR ISSUE","TX ISSUE",
AK137="BSS Hardware Issue","RAN ISSUE",
AK137="Sites strategiques, MLL, Pylone, etc.","ENVTECH",
AK137="AKTIVCO DEFAUT GE &amp; POWER Cabinet","POWER ISSUE",
AK137="AKTIVCO Coupure ENEO &amp; Baisse de tension","POWER ISSUE",
AK137="Coupure ENEO &amp; Baisse de tension","POWER ISSUE",
AK137="Defaut GE &amp; POWER Cabinet","POWER ISSUE",
AK137="Sharing","POWER ISSUE",
AK137="Sites strategiques &amp; DataCenter","POWER ISSUE",
AK137="Exclu","Exclu",
AK137="SAT","TX ISSUE",
AK137="SPARE-ISSUE","SPARE-ISSUE",
AK137="Fiber CAmtel","TX ISSUE",
AK137="Fiber AOF","TX ISSUE",
AK137="Projet OCM (HUAWEI)","TRAVAUX-HUAWEI",
AK137="Projet OCM (NOKIA)","TRAVAUX -NOKIA",
AK137="ACCESS-ISSUE","ACCESS-ISSUE",
AK137="Projet OCM (ZTE, NOKIA, autres projets)","TRAVAUX OCM",
AK137="No root CAuse","No root cause",
AK137="ODU HS","TX ISSUE",
AK137="IP &amp; VLAN","TX ISSUE",
AK137="Warehouse HUAWEI","SPARE-ISSUE",
AK137="SPARE-HS","SPARE-ISSUE",
AK137="Power Telco","RAN ISSUE",AK137="no impacts","no impacts"
),"")</f>
        <v>POWER ISSUE</v>
      </c>
      <c r="AK137" s="81" t="s">
        <v>5330</v>
      </c>
      <c r="AL137" s="56" t="str" cm="1">
        <f t="array" ref="AL137">IFERROR(_xlfn.IFS(
AK137="MPR ISSUE","ACTIVE",
AK137="BSS Hardware Issue","ACTIVE",
AK137="Sites strategiques, MLL, Pylone, etc.","PASSIVE",
AK137="AKTIVCO DEFAUT GE &amp; POWER Cabinet","PASSIVE",
AK137="AKTIVCO Coupure ENEO &amp; Baisse de tension","PASSIVE",
AK137="Coupure ENEO &amp; Baisse de tension","PASSIVE",
AK137="Defaut GE &amp; POWER Cabinet","PASSIVE",
AK137="Sharing","PASSIVE",
AK137="Sites strategiques &amp; DataCenter","PASSIVE",
AK137="Exclu","Exclu",
AK137="SAT","ACTIVE",
AK137="SPARE-ISSUE","SPARE-ISSUE",
AK137="Fiber CAmtel","ACTIVE",
AK137="Fiber AOF","ACTIVE",
AK137="Projet OCM (HUAWEI)","PLANNED WORKS",
AK137="Projet OCM (NOKIA)","PLANNED WORKS",
AK137="ACCESS-ISSUE","ACCESS-ISSUE",
AK137="Projet OCM (ZTE, NOKIA, autres projets)","PLANNED WORKS",
AK137="No root CAuse","No root cause",
AK137="ODU HS","ACTIVE",
AK137="IP &amp; VLAN","ACTIVE",
AK137="Warehouse HUAWEI","SPARE-ISSUE",
AK137="SPARE-HS","SPARE-ISSUE",
AK137="Power Telco","ACTIVE", AK137="no impacts","no impacts"
),"")</f>
        <v>PASSIVE</v>
      </c>
      <c r="AM137" s="108" t="s">
        <v>5841</v>
      </c>
      <c r="AN137" s="117" t="s">
        <v>718</v>
      </c>
      <c r="AP137" s="23" t="s">
        <v>5537</v>
      </c>
      <c r="AQ137" s="23" t="s">
        <v>5537</v>
      </c>
      <c r="AR137" s="7"/>
      <c r="AS137" s="6"/>
      <c r="AT137" s="7"/>
      <c r="AU137" s="3" t="s">
        <v>5537</v>
      </c>
      <c r="AV137" s="24" t="s">
        <v>5537</v>
      </c>
      <c r="AW137" s="24" t="s">
        <v>5537</v>
      </c>
      <c r="AX137" s="24" t="s">
        <v>5537</v>
      </c>
      <c r="AY137" s="24" t="s">
        <v>5537</v>
      </c>
      <c r="AZ137" s="24" t="s">
        <v>5537</v>
      </c>
      <c r="BA137" s="24" t="s">
        <v>5537</v>
      </c>
      <c r="BB137" s="24" t="s">
        <v>5537</v>
      </c>
      <c r="BC137" s="24" t="s">
        <v>5537</v>
      </c>
      <c r="BD137" s="24" t="s">
        <v>5537</v>
      </c>
      <c r="BE137" s="24" t="s">
        <v>5810</v>
      </c>
      <c r="BF137" s="24" t="s">
        <v>5537</v>
      </c>
      <c r="BG137" s="24" t="s">
        <v>5537</v>
      </c>
      <c r="BH137" s="24" t="s">
        <v>5537</v>
      </c>
      <c r="BI137" s="9" t="s">
        <v>6404</v>
      </c>
      <c r="BJ137" s="14"/>
      <c r="BK137" s="14" t="s">
        <v>5537</v>
      </c>
      <c r="BL137" s="14" t="str">
        <f>_xlfn.XLOOKUP(B137,'[4]cell downs 18042026 17h'!$B:$B,'[4]cell downs 18042026 17h'!$B:$B,"")</f>
        <v/>
      </c>
      <c r="BM137" s="14" t="str">
        <f>_xlfn.XLOOKUP(B137,'[5]Cells Huawei 19042026 15h'!$B:$B,'[5]Cells Huawei 19042026 15h'!$B:$B,"")</f>
        <v/>
      </c>
      <c r="BN137" s="9" t="str">
        <f>_xlfn.XLOOKUP(B137,'[6]cells down 19042026 9H40'!$B:$B,'[6]cells down 19042026 9H40'!$B:$B,"")</f>
        <v/>
      </c>
      <c r="BO137" s="9" t="s">
        <v>718</v>
      </c>
      <c r="BP137" s="9" t="s">
        <v>5537</v>
      </c>
    </row>
    <row r="138" spans="1:68" s="9" customFormat="1" ht="27.5" customHeight="1" x14ac:dyDescent="0.35">
      <c r="A138" s="25" t="s">
        <v>5391</v>
      </c>
      <c r="B138" s="32" t="s">
        <v>5392</v>
      </c>
      <c r="C138" s="3" t="str">
        <f>_xlfn.XLOOKUP(B138,'[1]daily break down'!$D:$D,'[1]daily break down'!$E:$E,"")</f>
        <v>Douala</v>
      </c>
      <c r="D138" s="25" t="s">
        <v>357</v>
      </c>
      <c r="E138" s="25" t="s">
        <v>30</v>
      </c>
      <c r="F138" s="25" t="s">
        <v>5371</v>
      </c>
      <c r="G138" s="25" t="s">
        <v>32</v>
      </c>
      <c r="H138" s="41" t="str">
        <f>_xlfn.XLOOKUP(B138,[2]CALCULATION!$B:$B,[2]CALCULATION!$H:$H,"")</f>
        <v>ZTE</v>
      </c>
      <c r="I138" s="34">
        <v>2.0514085431451941</v>
      </c>
      <c r="J138" s="34">
        <v>4.3494227141850201</v>
      </c>
      <c r="K138" s="34">
        <v>3.3552776136950575</v>
      </c>
      <c r="L138" s="34">
        <v>5.3995699605916112</v>
      </c>
      <c r="M138" s="34">
        <v>1.4366333935445579</v>
      </c>
      <c r="N138" s="34">
        <v>1.9831358633462026</v>
      </c>
      <c r="O138" s="34">
        <v>10.605254784794813</v>
      </c>
      <c r="P138" s="34">
        <v>13.871767213704187</v>
      </c>
      <c r="Q138" s="34">
        <v>4.3365636227181783</v>
      </c>
      <c r="R138" s="34">
        <v>2.5675378745723121</v>
      </c>
      <c r="S138" s="109">
        <v>4.6130251717161332</v>
      </c>
      <c r="T138" s="109">
        <f>_xlfn.XLOOKUP(B138,'[3]Nur des jours'!$B:$B,'[3]Nur des jours'!$U:$U,"")</f>
        <v>20.872980712432899</v>
      </c>
      <c r="U138" s="109">
        <v>3.1427904906216027</v>
      </c>
      <c r="V138" s="109" t="s">
        <v>5537</v>
      </c>
      <c r="W138" s="109">
        <v>20.872980712432899</v>
      </c>
      <c r="X138" s="109">
        <v>23.567950221583022</v>
      </c>
      <c r="Y138" s="109">
        <v>2.2602573102419004</v>
      </c>
      <c r="Z138" s="109">
        <v>5.6502776564992452</v>
      </c>
      <c r="AA138" s="109">
        <v>4.3140200837249916</v>
      </c>
      <c r="AB138" s="109">
        <v>18.987545408109391</v>
      </c>
      <c r="AC138" s="109">
        <v>8.7907759113381214</v>
      </c>
      <c r="AD138" s="109">
        <v>1.2064960168099799</v>
      </c>
      <c r="AE138" s="109">
        <v>5.5675228931065286</v>
      </c>
      <c r="AF138" s="109">
        <v>5.5675228931065286</v>
      </c>
      <c r="AG138" s="57" t="str">
        <f>_xlfn.XLOOKUP(B138,[3]CALCULATION!$B:$B,[3]CALCULATION!$M:$M,"")</f>
        <v>Operationnel</v>
      </c>
      <c r="AH138" s="57"/>
      <c r="AI138" s="56" t="str" cm="1">
        <f t="array" ref="AI138">IFERROR(_xlfn.IFS(
AK138="MPR ISSUE","PDH",
AK138="BSS Hardware Issue","BSS",
AK138="Sites strategiques, MLL, Pylone, etc.","ENVTECH",
AK138="AKTIVCO DEFAUT GE &amp; POWER Cabinet","AKTIVCO",
AK138="AKTIVCO Coupure ENEO &amp; Baisse de tension","AKTIVCO GRID ONLY",
AK138="Coupure ENEO &amp; Baisse de tension","IHS GRID ONLY",
AK138="Defaut GE &amp; POWER Cabinet","IHS",
AK138="Sharing","Partners",
AK138="Sites strategiques &amp; DataCenter","SST &amp; DC",
AK138="Exclu","Exclu",
AK138="SAT","SAT",
AK138="SPARE-ISSUE","SPARE-ISSUE",
AK138="Fiber CAmtel","TRANS_FO_CAMTEL",
AK138="Fiber AOF","Fiber AOF",
AK138="Projet OCM (HUAWEI)","TRAVAUX-HUAWEI",
AK138="Projet OCM (NOKIA)","TRAVAUX-NOKIA",
AK138="ACCESS-ISSUE","ACCESS-ISSUE",
AK138="Projet OCM (ZTE, NOKIA, autres projets)","TRAVAUX OCM",
AK138="No root CAuse","No root cause",
AK138="ODU HS","PDH",
AK138="IP &amp; VLAN","PDH",
AK138="Warehouse HUAWEI","SPARE-ISSUE",
AK138="SPARE-HS","SPARE-ISSUE",
AK138="Power Telco","BSS",AK138="no impacts","no impacts"
),"")</f>
        <v>No root cause</v>
      </c>
      <c r="AJ138" s="56" t="str" cm="1">
        <f t="array" ref="AJ138">IFERROR(_xlfn.IFS(
AK138="MPR ISSUE","TX ISSUE",
AK138="BSS Hardware Issue","RAN ISSUE",
AK138="Sites strategiques, MLL, Pylone, etc.","ENVTECH",
AK138="AKTIVCO DEFAUT GE &amp; POWER Cabinet","POWER ISSUE",
AK138="AKTIVCO Coupure ENEO &amp; Baisse de tension","POWER ISSUE",
AK138="Coupure ENEO &amp; Baisse de tension","POWER ISSUE",
AK138="Defaut GE &amp; POWER Cabinet","POWER ISSUE",
AK138="Sharing","POWER ISSUE",
AK138="Sites strategiques &amp; DataCenter","POWER ISSUE",
AK138="Exclu","Exclu",
AK138="SAT","TX ISSUE",
AK138="SPARE-ISSUE","SPARE-ISSUE",
AK138="Fiber CAmtel","TX ISSUE",
AK138="Fiber AOF","TX ISSUE",
AK138="Projet OCM (HUAWEI)","TRAVAUX-HUAWEI",
AK138="Projet OCM (NOKIA)","TRAVAUX -NOKIA",
AK138="ACCESS-ISSUE","ACCESS-ISSUE",
AK138="Projet OCM (ZTE, NOKIA, autres projets)","TRAVAUX OCM",
AK138="No root CAuse","No root cause",
AK138="ODU HS","TX ISSUE",
AK138="IP &amp; VLAN","TX ISSUE",
AK138="Warehouse HUAWEI","SPARE-ISSUE",
AK138="SPARE-HS","SPARE-ISSUE",
AK138="Power Telco","RAN ISSUE",AK138="no impacts","no impacts"
),"")</f>
        <v>No root cause</v>
      </c>
      <c r="AK138" s="81" t="s">
        <v>5620</v>
      </c>
      <c r="AL138" s="56" t="str" cm="1">
        <f t="array" ref="AL138">IFERROR(_xlfn.IFS(
AK138="MPR ISSUE","ACTIVE",
AK138="BSS Hardware Issue","ACTIVE",
AK138="Sites strategiques, MLL, Pylone, etc.","PASSIVE",
AK138="AKTIVCO DEFAUT GE &amp; POWER Cabinet","PASSIVE",
AK138="AKTIVCO Coupure ENEO &amp; Baisse de tension","PASSIVE",
AK138="Coupure ENEO &amp; Baisse de tension","PASSIVE",
AK138="Defaut GE &amp; POWER Cabinet","PASSIVE",
AK138="Sharing","PASSIVE",
AK138="Sites strategiques &amp; DataCenter","PASSIVE",
AK138="Exclu","Exclu",
AK138="SAT","ACTIVE",
AK138="SPARE-ISSUE","SPARE-ISSUE",
AK138="Fiber CAmtel","ACTIVE",
AK138="Fiber AOF","ACTIVE",
AK138="Projet OCM (HUAWEI)","PLANNED WORKS",
AK138="Projet OCM (NOKIA)","PLANNED WORKS",
AK138="ACCESS-ISSUE","ACCESS-ISSUE",
AK138="Projet OCM (ZTE, NOKIA, autres projets)","PLANNED WORKS",
AK138="No root CAuse","No root cause",
AK138="ODU HS","ACTIVE",
AK138="IP &amp; VLAN","ACTIVE",
AK138="Warehouse HUAWEI","SPARE-ISSUE",
AK138="SPARE-HS","SPARE-ISSUE",
AK138="Power Telco","ACTIVE", AK138="no impacts","no impacts"
),"")</f>
        <v>No root cause</v>
      </c>
      <c r="AM138" s="108" t="s">
        <v>5537</v>
      </c>
      <c r="AN138" s="117" t="s">
        <v>5392</v>
      </c>
      <c r="AP138" s="23" t="s">
        <v>5537</v>
      </c>
      <c r="AQ138" s="23" t="s">
        <v>5537</v>
      </c>
      <c r="AR138" s="7"/>
      <c r="AS138" s="6"/>
      <c r="AT138" s="7"/>
      <c r="AU138" s="3" t="s">
        <v>5537</v>
      </c>
      <c r="AV138" s="24" t="s">
        <v>5537</v>
      </c>
      <c r="AW138" s="24" t="s">
        <v>5537</v>
      </c>
      <c r="AX138" s="24" t="s">
        <v>5537</v>
      </c>
      <c r="AY138" s="24" t="s">
        <v>5537</v>
      </c>
      <c r="AZ138" s="24" t="s">
        <v>5537</v>
      </c>
      <c r="BA138" s="24" t="s">
        <v>5537</v>
      </c>
      <c r="BB138" s="24" t="s">
        <v>5537</v>
      </c>
      <c r="BC138" s="24" t="s">
        <v>5537</v>
      </c>
      <c r="BD138" s="24" t="s">
        <v>5537</v>
      </c>
      <c r="BE138" s="24" t="s">
        <v>5537</v>
      </c>
      <c r="BF138" s="24" t="s">
        <v>5537</v>
      </c>
      <c r="BG138" s="24" t="s">
        <v>5537</v>
      </c>
      <c r="BH138" s="24" t="s">
        <v>5537</v>
      </c>
      <c r="BI138" s="9" t="s">
        <v>5537</v>
      </c>
      <c r="BJ138" s="14"/>
      <c r="BK138" s="14" t="s">
        <v>5537</v>
      </c>
      <c r="BL138" s="14" t="str">
        <f>_xlfn.XLOOKUP(B138,'[4]cell downs 18042026 17h'!$B:$B,'[4]cell downs 18042026 17h'!$B:$B,"")</f>
        <v/>
      </c>
      <c r="BM138" s="14" t="str">
        <f>_xlfn.XLOOKUP(B138,'[5]Cells Huawei 19042026 15h'!$B:$B,'[5]Cells Huawei 19042026 15h'!$B:$B,"")</f>
        <v/>
      </c>
      <c r="BN138" s="9" t="str">
        <f>_xlfn.XLOOKUP(B138,'[6]cells down 19042026 9H40'!$B:$B,'[6]cells down 19042026 9H40'!$B:$B,"")</f>
        <v>LIT_825</v>
      </c>
      <c r="BO138" s="9" t="s">
        <v>5537</v>
      </c>
      <c r="BP138" s="9" t="s">
        <v>5537</v>
      </c>
    </row>
    <row r="139" spans="1:68" s="9" customFormat="1" x14ac:dyDescent="0.35">
      <c r="A139" s="1" t="s">
        <v>1057</v>
      </c>
      <c r="B139" s="8" t="s">
        <v>1058</v>
      </c>
      <c r="C139" s="3" t="str">
        <f>_xlfn.XLOOKUP(B139,'[1]daily break down'!$D:$D,'[1]daily break down'!$E:$E,"")</f>
        <v>Yaounde</v>
      </c>
      <c r="D139" s="1" t="s">
        <v>11</v>
      </c>
      <c r="E139" s="1" t="s">
        <v>12</v>
      </c>
      <c r="F139" s="3" t="s">
        <v>37</v>
      </c>
      <c r="G139" s="1" t="s">
        <v>38</v>
      </c>
      <c r="H139" s="41" t="str">
        <f>_xlfn.XLOOKUP(B139,[2]CALCULATION!$B:$B,[2]CALCULATION!$H:$H,"")</f>
        <v>ZTE</v>
      </c>
      <c r="I139" s="34">
        <v>0</v>
      </c>
      <c r="J139" s="34">
        <v>0.65561747894747358</v>
      </c>
      <c r="K139" s="34">
        <v>0.98155353519788358</v>
      </c>
      <c r="L139" s="34">
        <v>0</v>
      </c>
      <c r="M139" s="34">
        <v>0</v>
      </c>
      <c r="N139" s="34">
        <v>0.73607151723724662</v>
      </c>
      <c r="O139" s="34">
        <v>0.35242114755174297</v>
      </c>
      <c r="P139" s="34">
        <v>0.37546406873781857</v>
      </c>
      <c r="Q139" s="34">
        <v>6.361772435815119E-2</v>
      </c>
      <c r="R139" s="34">
        <v>1.1819306400938268</v>
      </c>
      <c r="S139" s="109">
        <v>1.4770120108551426</v>
      </c>
      <c r="T139" s="109">
        <f>_xlfn.XLOOKUP(B139,'[3]Nur des jours'!$B:$B,'[3]Nur des jours'!$U:$U,"")</f>
        <v>0.35181475488895159</v>
      </c>
      <c r="U139" s="109">
        <v>7.6051805908690113</v>
      </c>
      <c r="V139" s="109">
        <v>3.2370667146073573</v>
      </c>
      <c r="W139" s="109">
        <v>0.35181475488895159</v>
      </c>
      <c r="X139" s="109">
        <v>1.0701046990437544E-4</v>
      </c>
      <c r="Y139" s="109">
        <v>0.20881309694007119</v>
      </c>
      <c r="Z139" s="109">
        <v>1.1539295671355298E-2</v>
      </c>
      <c r="AA139" s="109">
        <v>1.1894570431437677</v>
      </c>
      <c r="AB139" s="109">
        <v>0.45384923794277388</v>
      </c>
      <c r="AC139" s="109">
        <v>1.5284721972431048</v>
      </c>
      <c r="AD139" s="109">
        <v>3.5266765778906604</v>
      </c>
      <c r="AE139" s="109">
        <v>4.1165857667514194</v>
      </c>
      <c r="AF139" s="109">
        <v>4.1165857667514194</v>
      </c>
      <c r="AG139" s="57" t="str">
        <f>_xlfn.XLOOKUP(B139,[3]CALCULATION!$B:$B,[3]CALCULATION!$M:$M,"")</f>
        <v>Operationnel</v>
      </c>
      <c r="AH139" s="57"/>
      <c r="AI139" s="56" t="str" cm="1">
        <f t="array" ref="AI139">IFERROR(_xlfn.IFS(
AK139="MPR ISSUE","PDH",
AK139="BSS Hardware Issue","BSS",
AK139="Sites strategiques, MLL, Pylone, etc.","ENVTECH",
AK139="AKTIVCO DEFAUT GE &amp; POWER Cabinet","AKTIVCO",
AK139="AKTIVCO Coupure ENEO &amp; Baisse de tension","AKTIVCO GRID ONLY",
AK139="Coupure ENEO &amp; Baisse de tension","IHS GRID ONLY",
AK139="Defaut GE &amp; POWER Cabinet","IHS",
AK139="Sharing","Partners",
AK139="Sites strategiques &amp; DataCenter","SST &amp; DC",
AK139="Exclu","Exclu",
AK139="SAT","SAT",
AK139="SPARE-ISSUE","SPARE-ISSUE",
AK139="Fiber CAmtel","TRANS_FO_CAMTEL",
AK139="Fiber AOF","Fiber AOF",
AK139="Projet OCM (HUAWEI)","TRAVAUX-HUAWEI",
AK139="Projet OCM (NOKIA)","TRAVAUX-NOKIA",
AK139="ACCESS-ISSUE","ACCESS-ISSUE",
AK139="Projet OCM (ZTE, NOKIA, autres projets)","TRAVAUX OCM",
AK139="No root CAuse","No root cause",
AK139="ODU HS","PDH",
AK139="IP &amp; VLAN","PDH",
AK139="Warehouse HUAWEI","SPARE-ISSUE",
AK139="SPARE-HS","SPARE-ISSUE",
AK139="Power Telco","BSS",AK139="no impacts","no impacts"
),"")</f>
        <v>IHS</v>
      </c>
      <c r="AJ139" s="56" t="str" cm="1">
        <f t="array" ref="AJ139">IFERROR(_xlfn.IFS(
AK139="MPR ISSUE","TX ISSUE",
AK139="BSS Hardware Issue","RAN ISSUE",
AK139="Sites strategiques, MLL, Pylone, etc.","ENVTECH",
AK139="AKTIVCO DEFAUT GE &amp; POWER Cabinet","POWER ISSUE",
AK139="AKTIVCO Coupure ENEO &amp; Baisse de tension","POWER ISSUE",
AK139="Coupure ENEO &amp; Baisse de tension","POWER ISSUE",
AK139="Defaut GE &amp; POWER Cabinet","POWER ISSUE",
AK139="Sharing","POWER ISSUE",
AK139="Sites strategiques &amp; DataCenter","POWER ISSUE",
AK139="Exclu","Exclu",
AK139="SAT","TX ISSUE",
AK139="SPARE-ISSUE","SPARE-ISSUE",
AK139="Fiber CAmtel","TX ISSUE",
AK139="Fiber AOF","TX ISSUE",
AK139="Projet OCM (HUAWEI)","TRAVAUX-HUAWEI",
AK139="Projet OCM (NOKIA)","TRAVAUX -NOKIA",
AK139="ACCESS-ISSUE","ACCESS-ISSUE",
AK139="Projet OCM (ZTE, NOKIA, autres projets)","TRAVAUX OCM",
AK139="No root CAuse","No root cause",
AK139="ODU HS","TX ISSUE",
AK139="IP &amp; VLAN","TX ISSUE",
AK139="Warehouse HUAWEI","SPARE-ISSUE",
AK139="SPARE-HS","SPARE-ISSUE",
AK139="Power Telco","RAN ISSUE",AK139="no impacts","no impacts"
),"")</f>
        <v>POWER ISSUE</v>
      </c>
      <c r="AK139" s="81" t="s">
        <v>5330</v>
      </c>
      <c r="AL139" s="56" t="str" cm="1">
        <f t="array" ref="AL139">IFERROR(_xlfn.IFS(
AK139="MPR ISSUE","ACTIVE",
AK139="BSS Hardware Issue","ACTIVE",
AK139="Sites strategiques, MLL, Pylone, etc.","PASSIVE",
AK139="AKTIVCO DEFAUT GE &amp; POWER Cabinet","PASSIVE",
AK139="AKTIVCO Coupure ENEO &amp; Baisse de tension","PASSIVE",
AK139="Coupure ENEO &amp; Baisse de tension","PASSIVE",
AK139="Defaut GE &amp; POWER Cabinet","PASSIVE",
AK139="Sharing","PASSIVE",
AK139="Sites strategiques &amp; DataCenter","PASSIVE",
AK139="Exclu","Exclu",
AK139="SAT","ACTIVE",
AK139="SPARE-ISSUE","SPARE-ISSUE",
AK139="Fiber CAmtel","ACTIVE",
AK139="Fiber AOF","ACTIVE",
AK139="Projet OCM (HUAWEI)","PLANNED WORKS",
AK139="Projet OCM (NOKIA)","PLANNED WORKS",
AK139="ACCESS-ISSUE","ACCESS-ISSUE",
AK139="Projet OCM (ZTE, NOKIA, autres projets)","PLANNED WORKS",
AK139="No root CAuse","No root cause",
AK139="ODU HS","ACTIVE",
AK139="IP &amp; VLAN","ACTIVE",
AK139="Warehouse HUAWEI","SPARE-ISSUE",
AK139="SPARE-HS","SPARE-ISSUE",
AK139="Power Telco","ACTIVE", AK139="no impacts","no impacts"
),"")</f>
        <v>PASSIVE</v>
      </c>
      <c r="AM139" s="108" t="s">
        <v>5842</v>
      </c>
      <c r="AN139" s="117" t="s">
        <v>1058</v>
      </c>
      <c r="AP139" s="23" t="s">
        <v>5537</v>
      </c>
      <c r="AQ139" s="23" t="s">
        <v>5537</v>
      </c>
      <c r="AR139" s="7"/>
      <c r="AS139" s="6"/>
      <c r="AT139" s="7"/>
      <c r="AU139" s="3" t="s">
        <v>6405</v>
      </c>
      <c r="AV139" s="24" t="s">
        <v>5537</v>
      </c>
      <c r="AW139" s="24" t="s">
        <v>5537</v>
      </c>
      <c r="AX139" s="24" t="s">
        <v>5537</v>
      </c>
      <c r="AY139" s="24" t="s">
        <v>5537</v>
      </c>
      <c r="AZ139" s="24" t="s">
        <v>5537</v>
      </c>
      <c r="BA139" s="24" t="s">
        <v>5537</v>
      </c>
      <c r="BB139" s="24" t="s">
        <v>5537</v>
      </c>
      <c r="BC139" s="24" t="s">
        <v>5537</v>
      </c>
      <c r="BD139" s="24" t="s">
        <v>5537</v>
      </c>
      <c r="BE139" s="24" t="s">
        <v>5537</v>
      </c>
      <c r="BF139" s="24" t="s">
        <v>5537</v>
      </c>
      <c r="BG139" s="24" t="s">
        <v>5537</v>
      </c>
      <c r="BH139" s="24" t="s">
        <v>5537</v>
      </c>
      <c r="BI139" s="9" t="s">
        <v>6406</v>
      </c>
      <c r="BJ139" s="14"/>
      <c r="BK139" s="14" t="s">
        <v>5537</v>
      </c>
      <c r="BL139" s="14" t="str">
        <f>_xlfn.XLOOKUP(B139,'[4]cell downs 18042026 17h'!$B:$B,'[4]cell downs 18042026 17h'!$B:$B,"")</f>
        <v/>
      </c>
      <c r="BM139" s="14" t="str">
        <f>_xlfn.XLOOKUP(B139,'[5]Cells Huawei 19042026 15h'!$B:$B,'[5]Cells Huawei 19042026 15h'!$B:$B,"")</f>
        <v/>
      </c>
      <c r="BN139" s="9" t="str">
        <f>_xlfn.XLOOKUP(B139,'[6]cells down 19042026 9H40'!$B:$B,'[6]cells down 19042026 9H40'!$B:$B,"")</f>
        <v/>
      </c>
      <c r="BO139" s="9" t="s">
        <v>1058</v>
      </c>
      <c r="BP139" s="9" t="s">
        <v>5537</v>
      </c>
    </row>
    <row r="140" spans="1:68" s="9" customFormat="1" x14ac:dyDescent="0.35">
      <c r="A140" s="1" t="s">
        <v>3223</v>
      </c>
      <c r="B140" s="8" t="s">
        <v>3224</v>
      </c>
      <c r="C140" s="3" t="str">
        <f>_xlfn.XLOOKUP(B140,'[1]daily break down'!$D:$D,'[1]daily break down'!$E:$E,"")</f>
        <v>Yaounde</v>
      </c>
      <c r="D140" s="1" t="s">
        <v>21</v>
      </c>
      <c r="E140" s="1" t="s">
        <v>30</v>
      </c>
      <c r="F140" s="3" t="s">
        <v>37</v>
      </c>
      <c r="G140" s="1" t="s">
        <v>38</v>
      </c>
      <c r="H140" s="41" t="str">
        <f>_xlfn.XLOOKUP(B140,[2]CALCULATION!$B:$B,[2]CALCULATION!$H:$H,"")</f>
        <v>ZTE</v>
      </c>
      <c r="I140" s="34">
        <v>0</v>
      </c>
      <c r="J140" s="34">
        <v>0</v>
      </c>
      <c r="K140" s="34">
        <v>0.14064742761098362</v>
      </c>
      <c r="L140" s="34">
        <v>0</v>
      </c>
      <c r="M140" s="34">
        <v>0.61987598199941263</v>
      </c>
      <c r="N140" s="34">
        <v>4.5336769082820763E-2</v>
      </c>
      <c r="O140" s="34">
        <v>36.46228380318064</v>
      </c>
      <c r="P140" s="34">
        <v>1.4473522756133113</v>
      </c>
      <c r="Q140" s="34">
        <v>1.287621314202714</v>
      </c>
      <c r="R140" s="34">
        <v>0</v>
      </c>
      <c r="S140" s="109">
        <v>1.287157602166463</v>
      </c>
      <c r="T140" s="109">
        <f>_xlfn.XLOOKUP(B140,'[3]Nur des jours'!$B:$B,'[3]Nur des jours'!$U:$U,"")</f>
        <v>0</v>
      </c>
      <c r="U140" s="109">
        <v>1.8906431471921883</v>
      </c>
      <c r="V140" s="109">
        <v>0</v>
      </c>
      <c r="W140" s="109">
        <v>0</v>
      </c>
      <c r="X140" s="109">
        <v>2.540071853963525</v>
      </c>
      <c r="Y140" s="109">
        <v>0.17786923605938953</v>
      </c>
      <c r="Z140" s="109">
        <v>0.33758236239166989</v>
      </c>
      <c r="AA140" s="109">
        <v>0.67502204415680156</v>
      </c>
      <c r="AB140" s="109">
        <v>0</v>
      </c>
      <c r="AC140" s="109">
        <v>0</v>
      </c>
      <c r="AD140" s="109">
        <v>2.9293787039587107</v>
      </c>
      <c r="AE140" s="109">
        <v>3.9876024803600125</v>
      </c>
      <c r="AF140" s="109">
        <v>3.9876024803600125</v>
      </c>
      <c r="AG140" s="57" t="str">
        <f>_xlfn.XLOOKUP(B140,[3]CALCULATION!$B:$B,[3]CALCULATION!$M:$M,"")</f>
        <v>Operationnel</v>
      </c>
      <c r="AH140" s="57"/>
      <c r="AI140" s="56" t="str" cm="1">
        <f t="array" ref="AI140">IFERROR(_xlfn.IFS(
AK140="MPR ISSUE","PDH",
AK140="BSS Hardware Issue","BSS",
AK140="Sites strategiques, MLL, Pylone, etc.","ENVTECH",
AK140="AKTIVCO DEFAUT GE &amp; POWER Cabinet","AKTIVCO",
AK140="AKTIVCO Coupure ENEO &amp; Baisse de tension","AKTIVCO GRID ONLY",
AK140="Coupure ENEO &amp; Baisse de tension","IHS GRID ONLY",
AK140="Defaut GE &amp; POWER Cabinet","IHS",
AK140="Sharing","Partners",
AK140="Sites strategiques &amp; DataCenter","SST &amp; DC",
AK140="Exclu","Exclu",
AK140="SAT","SAT",
AK140="SPARE-ISSUE","SPARE-ISSUE",
AK140="Fiber CAmtel","TRANS_FO_CAMTEL",
AK140="Fiber AOF","Fiber AOF",
AK140="Projet OCM (HUAWEI)","TRAVAUX-HUAWEI",
AK140="Projet OCM (NOKIA)","TRAVAUX-NOKIA",
AK140="ACCESS-ISSUE","ACCESS-ISSUE",
AK140="Projet OCM (ZTE, NOKIA, autres projets)","TRAVAUX OCM",
AK140="No root CAuse","No root cause",
AK140="ODU HS","PDH",
AK140="IP &amp; VLAN","PDH",
AK140="Warehouse HUAWEI","SPARE-ISSUE",
AK140="SPARE-HS","SPARE-ISSUE",
AK140="Power Telco","BSS",AK140="no impacts","no impacts"
),"")</f>
        <v>AKTIVCO GRID ONLY</v>
      </c>
      <c r="AJ140" s="56" t="str" cm="1">
        <f t="array" ref="AJ140">IFERROR(_xlfn.IFS(
AK140="MPR ISSUE","TX ISSUE",
AK140="BSS Hardware Issue","RAN ISSUE",
AK140="Sites strategiques, MLL, Pylone, etc.","ENVTECH",
AK140="AKTIVCO DEFAUT GE &amp; POWER Cabinet","POWER ISSUE",
AK140="AKTIVCO Coupure ENEO &amp; Baisse de tension","POWER ISSUE",
AK140="Coupure ENEO &amp; Baisse de tension","POWER ISSUE",
AK140="Defaut GE &amp; POWER Cabinet","POWER ISSUE",
AK140="Sharing","POWER ISSUE",
AK140="Sites strategiques &amp; DataCenter","POWER ISSUE",
AK140="Exclu","Exclu",
AK140="SAT","TX ISSUE",
AK140="SPARE-ISSUE","SPARE-ISSUE",
AK140="Fiber CAmtel","TX ISSUE",
AK140="Fiber AOF","TX ISSUE",
AK140="Projet OCM (HUAWEI)","TRAVAUX-HUAWEI",
AK140="Projet OCM (NOKIA)","TRAVAUX -NOKIA",
AK140="ACCESS-ISSUE","ACCESS-ISSUE",
AK140="Projet OCM (ZTE, NOKIA, autres projets)","TRAVAUX OCM",
AK140="No root CAuse","No root cause",
AK140="ODU HS","TX ISSUE",
AK140="IP &amp; VLAN","TX ISSUE",
AK140="Warehouse HUAWEI","SPARE-ISSUE",
AK140="SPARE-HS","SPARE-ISSUE",
AK140="Power Telco","RAN ISSUE",AK140="no impacts","no impacts"
),"")</f>
        <v>POWER ISSUE</v>
      </c>
      <c r="AK140" s="81" t="s">
        <v>5327</v>
      </c>
      <c r="AL140" s="56" t="str" cm="1">
        <f t="array" ref="AL140">IFERROR(_xlfn.IFS(
AK140="MPR ISSUE","ACTIVE",
AK140="BSS Hardware Issue","ACTIVE",
AK140="Sites strategiques, MLL, Pylone, etc.","PASSIVE",
AK140="AKTIVCO DEFAUT GE &amp; POWER Cabinet","PASSIVE",
AK140="AKTIVCO Coupure ENEO &amp; Baisse de tension","PASSIVE",
AK140="Coupure ENEO &amp; Baisse de tension","PASSIVE",
AK140="Defaut GE &amp; POWER Cabinet","PASSIVE",
AK140="Sharing","PASSIVE",
AK140="Sites strategiques &amp; DataCenter","PASSIVE",
AK140="Exclu","Exclu",
AK140="SAT","ACTIVE",
AK140="SPARE-ISSUE","SPARE-ISSUE",
AK140="Fiber CAmtel","ACTIVE",
AK140="Fiber AOF","ACTIVE",
AK140="Projet OCM (HUAWEI)","PLANNED WORKS",
AK140="Projet OCM (NOKIA)","PLANNED WORKS",
AK140="ACCESS-ISSUE","ACCESS-ISSUE",
AK140="Projet OCM (ZTE, NOKIA, autres projets)","PLANNED WORKS",
AK140="No root CAuse","No root cause",
AK140="ODU HS","ACTIVE",
AK140="IP &amp; VLAN","ACTIVE",
AK140="Warehouse HUAWEI","SPARE-ISSUE",
AK140="SPARE-HS","SPARE-ISSUE",
AK140="Power Telco","ACTIVE", AK140="no impacts","no impacts"
),"")</f>
        <v>PASSIVE</v>
      </c>
      <c r="AM140" s="108" t="s">
        <v>5843</v>
      </c>
      <c r="AN140" s="117" t="s">
        <v>3224</v>
      </c>
      <c r="AP140" s="23" t="s">
        <v>5537</v>
      </c>
      <c r="AQ140" s="23" t="s">
        <v>5537</v>
      </c>
      <c r="AR140" s="7"/>
      <c r="AS140" s="6"/>
      <c r="AT140" s="7"/>
      <c r="AU140" s="3" t="s">
        <v>5537</v>
      </c>
      <c r="AV140" s="24" t="s">
        <v>5537</v>
      </c>
      <c r="AW140" s="24" t="s">
        <v>5537</v>
      </c>
      <c r="AX140" s="24" t="s">
        <v>5537</v>
      </c>
      <c r="AY140" s="24" t="s">
        <v>5537</v>
      </c>
      <c r="AZ140" s="24" t="s">
        <v>5537</v>
      </c>
      <c r="BA140" s="24" t="s">
        <v>5537</v>
      </c>
      <c r="BB140" s="24" t="s">
        <v>5537</v>
      </c>
      <c r="BC140" s="24" t="s">
        <v>5537</v>
      </c>
      <c r="BD140" s="24" t="s">
        <v>5537</v>
      </c>
      <c r="BE140" s="24" t="s">
        <v>5537</v>
      </c>
      <c r="BF140" s="24" t="s">
        <v>5537</v>
      </c>
      <c r="BG140" s="24" t="s">
        <v>5537</v>
      </c>
      <c r="BH140" s="24" t="s">
        <v>5537</v>
      </c>
      <c r="BI140" s="9" t="s">
        <v>5843</v>
      </c>
      <c r="BJ140" s="14"/>
      <c r="BK140" s="14" t="s">
        <v>5537</v>
      </c>
      <c r="BL140" s="14" t="str">
        <f>_xlfn.XLOOKUP(B140,'[4]cell downs 18042026 17h'!$B:$B,'[4]cell downs 18042026 17h'!$B:$B,"")</f>
        <v/>
      </c>
      <c r="BM140" s="14" t="str">
        <f>_xlfn.XLOOKUP(B140,'[5]Cells Huawei 19042026 15h'!$B:$B,'[5]Cells Huawei 19042026 15h'!$B:$B,"")</f>
        <v/>
      </c>
      <c r="BN140" s="9" t="str">
        <f>_xlfn.XLOOKUP(B140,'[6]cells down 19042026 9H40'!$B:$B,'[6]cells down 19042026 9H40'!$B:$B,"")</f>
        <v/>
      </c>
      <c r="BO140" s="9" t="s">
        <v>5537</v>
      </c>
      <c r="BP140" s="9" t="s">
        <v>5537</v>
      </c>
    </row>
    <row r="141" spans="1:68" s="9" customFormat="1" x14ac:dyDescent="0.35">
      <c r="A141" s="1" t="s">
        <v>656</v>
      </c>
      <c r="B141" s="8" t="s">
        <v>657</v>
      </c>
      <c r="C141" s="3" t="str">
        <f>_xlfn.XLOOKUP(B141,'[1]daily break down'!$D:$D,'[1]daily break down'!$E:$E,"")</f>
        <v>NORD-OUEST</v>
      </c>
      <c r="D141" s="1" t="s">
        <v>11</v>
      </c>
      <c r="E141" s="1" t="s">
        <v>66</v>
      </c>
      <c r="F141" s="3" t="s">
        <v>51</v>
      </c>
      <c r="G141" s="1" t="s">
        <v>658</v>
      </c>
      <c r="H141" s="40" t="str">
        <f>_xlfn.XLOOKUP(B141,[2]CALCULATION!$B:$B,[2]CALCULATION!$H:$H,"")</f>
        <v>NOKIA</v>
      </c>
      <c r="I141" s="34">
        <v>0.32636408450655002</v>
      </c>
      <c r="J141" s="34">
        <v>0.54339810159695889</v>
      </c>
      <c r="K141" s="34">
        <v>0.40800874467015152</v>
      </c>
      <c r="L141" s="34">
        <v>0.33127670272440879</v>
      </c>
      <c r="M141" s="34">
        <v>0.21399999663134214</v>
      </c>
      <c r="N141" s="34">
        <v>3.4224033407043857</v>
      </c>
      <c r="O141" s="34">
        <v>9.2966357389406529</v>
      </c>
      <c r="P141" s="34">
        <v>9.2965816323264807</v>
      </c>
      <c r="Q141" s="34">
        <v>9.2961487794130768</v>
      </c>
      <c r="R141" s="34">
        <v>9.2965275257123032</v>
      </c>
      <c r="S141" s="109">
        <v>9.2966357389406529</v>
      </c>
      <c r="T141" s="109">
        <f>_xlfn.XLOOKUP(B141,'[3]Nur des jours'!$B:$B,'[3]Nur des jours'!$U:$U,"")</f>
        <v>4.6228522998690194</v>
      </c>
      <c r="U141" s="109">
        <v>4.6228522998690194</v>
      </c>
      <c r="V141" s="109">
        <v>4.6228522998690194</v>
      </c>
      <c r="W141" s="109">
        <v>4.6228522998690194</v>
      </c>
      <c r="X141" s="109">
        <v>4.6228522998690194</v>
      </c>
      <c r="Y141" s="109">
        <v>4.6228522998690194</v>
      </c>
      <c r="Z141" s="109">
        <v>2.4905438414761165</v>
      </c>
      <c r="AA141" s="109">
        <v>1.8370309017700959</v>
      </c>
      <c r="AB141" s="109">
        <v>0.43902828786101766</v>
      </c>
      <c r="AC141" s="109">
        <v>14.305040985735925</v>
      </c>
      <c r="AD141" s="109">
        <v>6.8530142531221205</v>
      </c>
      <c r="AE141" s="109">
        <v>4.3433944577137424</v>
      </c>
      <c r="AF141" s="109">
        <v>4.3433944577137424</v>
      </c>
      <c r="AG141" s="57" t="str">
        <f>_xlfn.XLOOKUP(B141,[3]CALCULATION!$B:$B,[3]CALCULATION!$M:$M,"")</f>
        <v>Insecurity</v>
      </c>
      <c r="AH141" s="57"/>
      <c r="AI141" s="56" t="str" cm="1">
        <f t="array" ref="AI141">IFERROR(_xlfn.IFS(
AK141="MPR ISSUE","PDH",
AK141="BSS Hardware Issue","BSS",
AK141="Sites strategiques, MLL, Pylone, etc.","ENVTECH",
AK141="AKTIVCO DEFAUT GE &amp; POWER Cabinet","AKTIVCO",
AK141="AKTIVCO Coupure ENEO &amp; Baisse de tension","AKTIVCO GRID ONLY",
AK141="Coupure ENEO &amp; Baisse de tension","IHS GRID ONLY",
AK141="Defaut GE &amp; POWER Cabinet","IHS",
AK141="Sharing","Partners",
AK141="Sites strategiques &amp; DataCenter","SST &amp; DC",
AK141="Exclu","Exclu",
AK141="SAT","SAT",
AK141="SPARE-ISSUE","SPARE-ISSUE",
AK141="Fiber CAmtel","TRANS_FO_CAMTEL",
AK141="Fiber AOF","Fiber AOF",
AK141="Projet OCM (HUAWEI)","TRAVAUX-HUAWEI",
AK141="Projet OCM (NOKIA)","TRAVAUX-NOKIA",
AK141="ACCESS-ISSUE","ACCESS-ISSUE",
AK141="Projet OCM (ZTE, NOKIA, autres projets)","TRAVAUX OCM",
AK141="No root CAuse","No root cause",
AK141="ODU HS","PDH",
AK141="IP &amp; VLAN","PDH",
AK141="Warehouse HUAWEI","SPARE-ISSUE",
AK141="SPARE-HS","SPARE-ISSUE",
AK141="Power Telco","BSS",AK141="no impacts","no impacts"
),"")</f>
        <v>IHS</v>
      </c>
      <c r="AJ141" s="56" t="str" cm="1">
        <f t="array" ref="AJ141">IFERROR(_xlfn.IFS(
AK141="MPR ISSUE","TX ISSUE",
AK141="BSS Hardware Issue","RAN ISSUE",
AK141="Sites strategiques, MLL, Pylone, etc.","ENVTECH",
AK141="AKTIVCO DEFAUT GE &amp; POWER Cabinet","POWER ISSUE",
AK141="AKTIVCO Coupure ENEO &amp; Baisse de tension","POWER ISSUE",
AK141="Coupure ENEO &amp; Baisse de tension","POWER ISSUE",
AK141="Defaut GE &amp; POWER Cabinet","POWER ISSUE",
AK141="Sharing","POWER ISSUE",
AK141="Sites strategiques &amp; DataCenter","POWER ISSUE",
AK141="Exclu","Exclu",
AK141="SAT","TX ISSUE",
AK141="SPARE-ISSUE","SPARE-ISSUE",
AK141="Fiber CAmtel","TX ISSUE",
AK141="Fiber AOF","TX ISSUE",
AK141="Projet OCM (HUAWEI)","TRAVAUX-HUAWEI",
AK141="Projet OCM (NOKIA)","TRAVAUX -NOKIA",
AK141="ACCESS-ISSUE","ACCESS-ISSUE",
AK141="Projet OCM (ZTE, NOKIA, autres projets)","TRAVAUX OCM",
AK141="No root CAuse","No root cause",
AK141="ODU HS","TX ISSUE",
AK141="IP &amp; VLAN","TX ISSUE",
AK141="Warehouse HUAWEI","SPARE-ISSUE",
AK141="SPARE-HS","SPARE-ISSUE",
AK141="Power Telco","RAN ISSUE",AK141="no impacts","no impacts"
),"")</f>
        <v>POWER ISSUE</v>
      </c>
      <c r="AK141" s="81" t="s">
        <v>5330</v>
      </c>
      <c r="AL141" s="56" t="str" cm="1">
        <f t="array" ref="AL141">IFERROR(_xlfn.IFS(
AK141="MPR ISSUE","ACTIVE",
AK141="BSS Hardware Issue","ACTIVE",
AK141="Sites strategiques, MLL, Pylone, etc.","PASSIVE",
AK141="AKTIVCO DEFAUT GE &amp; POWER Cabinet","PASSIVE",
AK141="AKTIVCO Coupure ENEO &amp; Baisse de tension","PASSIVE",
AK141="Coupure ENEO &amp; Baisse de tension","PASSIVE",
AK141="Defaut GE &amp; POWER Cabinet","PASSIVE",
AK141="Sharing","PASSIVE",
AK141="Sites strategiques &amp; DataCenter","PASSIVE",
AK141="Exclu","Exclu",
AK141="SAT","ACTIVE",
AK141="SPARE-ISSUE","SPARE-ISSUE",
AK141="Fiber CAmtel","ACTIVE",
AK141="Fiber AOF","ACTIVE",
AK141="Projet OCM (HUAWEI)","PLANNED WORKS",
AK141="Projet OCM (NOKIA)","PLANNED WORKS",
AK141="ACCESS-ISSUE","ACCESS-ISSUE",
AK141="Projet OCM (ZTE, NOKIA, autres projets)","PLANNED WORKS",
AK141="No root CAuse","No root cause",
AK141="ODU HS","ACTIVE",
AK141="IP &amp; VLAN","ACTIVE",
AK141="Warehouse HUAWEI","SPARE-ISSUE",
AK141="SPARE-HS","SPARE-ISSUE",
AK141="Power Telco","ACTIVE", AK141="no impacts","no impacts"
),"")</f>
        <v>PASSIVE</v>
      </c>
      <c r="AM141" s="108" t="s">
        <v>5844</v>
      </c>
      <c r="AN141" s="117" t="s">
        <v>657</v>
      </c>
      <c r="AP141" s="23" t="s">
        <v>5537</v>
      </c>
      <c r="AQ141" s="23" t="s">
        <v>5537</v>
      </c>
      <c r="AR141" s="7"/>
      <c r="AS141" s="6"/>
      <c r="AT141" s="7"/>
      <c r="AU141" s="3" t="s">
        <v>6407</v>
      </c>
      <c r="AV141" s="24" t="s">
        <v>5537</v>
      </c>
      <c r="AW141" s="24" t="s">
        <v>5537</v>
      </c>
      <c r="AX141" s="24" t="s">
        <v>5537</v>
      </c>
      <c r="AY141" s="24" t="s">
        <v>5537</v>
      </c>
      <c r="AZ141" s="24" t="s">
        <v>5537</v>
      </c>
      <c r="BA141" s="24" t="s">
        <v>5537</v>
      </c>
      <c r="BB141" s="24" t="s">
        <v>5537</v>
      </c>
      <c r="BC141" s="24" t="s">
        <v>5537</v>
      </c>
      <c r="BD141" s="24" t="s">
        <v>5537</v>
      </c>
      <c r="BE141" s="24" t="s">
        <v>5537</v>
      </c>
      <c r="BF141" s="24" t="s">
        <v>5537</v>
      </c>
      <c r="BG141" s="24" t="s">
        <v>6408</v>
      </c>
      <c r="BH141" s="24" t="s">
        <v>5537</v>
      </c>
      <c r="BI141" s="9" t="s">
        <v>6409</v>
      </c>
      <c r="BJ141" s="14"/>
      <c r="BK141" s="14" t="s">
        <v>5537</v>
      </c>
      <c r="BL141" s="14" t="str">
        <f>_xlfn.XLOOKUP(B141,'[4]cell downs 18042026 17h'!$B:$B,'[4]cell downs 18042026 17h'!$B:$B,"")</f>
        <v/>
      </c>
      <c r="BM141" s="14" t="str">
        <f>_xlfn.XLOOKUP(B141,'[5]Cells Huawei 19042026 15h'!$B:$B,'[5]Cells Huawei 19042026 15h'!$B:$B,"")</f>
        <v/>
      </c>
      <c r="BN141" s="9" t="str">
        <f>_xlfn.XLOOKUP(B141,'[6]cells down 19042026 9H40'!$B:$B,'[6]cells down 19042026 9H40'!$B:$B,"")</f>
        <v/>
      </c>
      <c r="BO141" s="9" t="s">
        <v>657</v>
      </c>
      <c r="BP141" s="9" t="s">
        <v>5537</v>
      </c>
    </row>
    <row r="142" spans="1:68" s="9" customFormat="1" x14ac:dyDescent="0.35">
      <c r="A142" s="3" t="s">
        <v>1926</v>
      </c>
      <c r="B142" s="31" t="s">
        <v>1927</v>
      </c>
      <c r="C142" s="3" t="str">
        <f>_xlfn.XLOOKUP(B142,'[1]daily break down'!$D:$D,'[1]daily break down'!$E:$E,"")</f>
        <v>Yaounde</v>
      </c>
      <c r="D142" s="3" t="s">
        <v>357</v>
      </c>
      <c r="E142" s="3" t="s">
        <v>89</v>
      </c>
      <c r="F142" s="3" t="s">
        <v>37</v>
      </c>
      <c r="G142" s="3" t="s">
        <v>115</v>
      </c>
      <c r="H142" s="41" t="str">
        <f>_xlfn.XLOOKUP(B142,[2]CALCULATION!$B:$B,[2]CALCULATION!$H:$H,"")</f>
        <v>ZTE</v>
      </c>
      <c r="I142" s="34">
        <v>0</v>
      </c>
      <c r="J142" s="34">
        <v>0</v>
      </c>
      <c r="K142" s="34">
        <v>0</v>
      </c>
      <c r="L142" s="34">
        <v>0</v>
      </c>
      <c r="M142" s="34">
        <v>0</v>
      </c>
      <c r="N142" s="34">
        <v>0</v>
      </c>
      <c r="O142" s="34">
        <v>0</v>
      </c>
      <c r="P142" s="34">
        <v>0</v>
      </c>
      <c r="Q142" s="34">
        <v>0</v>
      </c>
      <c r="R142" s="34">
        <v>0</v>
      </c>
      <c r="S142" s="109">
        <v>0</v>
      </c>
      <c r="T142" s="109">
        <f>_xlfn.XLOOKUP(B142,'[3]Nur des jours'!$B:$B,'[3]Nur des jours'!$U:$U,"")</f>
        <v>0</v>
      </c>
      <c r="U142" s="109">
        <v>0</v>
      </c>
      <c r="V142" s="109">
        <v>0</v>
      </c>
      <c r="W142" s="109">
        <v>0</v>
      </c>
      <c r="X142" s="109">
        <v>0</v>
      </c>
      <c r="Y142" s="109">
        <v>8.0768649071291794</v>
      </c>
      <c r="Z142" s="109">
        <v>0</v>
      </c>
      <c r="AA142" s="109">
        <v>0</v>
      </c>
      <c r="AB142" s="109">
        <v>0</v>
      </c>
      <c r="AC142" s="109">
        <v>0</v>
      </c>
      <c r="AD142" s="109">
        <v>2.4732371451594806</v>
      </c>
      <c r="AE142" s="109">
        <v>3.8834277879081029</v>
      </c>
      <c r="AF142" s="109">
        <v>3.8834277879081029</v>
      </c>
      <c r="AG142" s="57" t="str">
        <f>_xlfn.XLOOKUP(B142,[3]CALCULATION!$B:$B,[3]CALCULATION!$M:$M,"")</f>
        <v>Operationnel</v>
      </c>
      <c r="AH142" s="57"/>
      <c r="AI142" s="56" t="str" cm="1">
        <f t="array" ref="AI142">IFERROR(_xlfn.IFS(
AK142="MPR ISSUE","PDH",
AK142="BSS Hardware Issue","BSS",
AK142="Sites strategiques, MLL, Pylone, etc.","ENVTECH",
AK142="AKTIVCO DEFAUT GE &amp; POWER Cabinet","AKTIVCO",
AK142="AKTIVCO Coupure ENEO &amp; Baisse de tension","AKTIVCO GRID ONLY",
AK142="Coupure ENEO &amp; Baisse de tension","IHS GRID ONLY",
AK142="Defaut GE &amp; POWER Cabinet","IHS",
AK142="Sharing","Partners",
AK142="Sites strategiques &amp; DataCenter","SST &amp; DC",
AK142="Exclu","Exclu",
AK142="SAT","SAT",
AK142="SPARE-ISSUE","SPARE-ISSUE",
AK142="Fiber CAmtel","TRANS_FO_CAMTEL",
AK142="Fiber AOF","Fiber AOF",
AK142="Projet OCM (HUAWEI)","TRAVAUX-HUAWEI",
AK142="Projet OCM (NOKIA)","TRAVAUX-NOKIA",
AK142="ACCESS-ISSUE","ACCESS-ISSUE",
AK142="Projet OCM (ZTE, NOKIA, autres projets)","TRAVAUX OCM",
AK142="No root CAuse","No root cause",
AK142="ODU HS","PDH",
AK142="IP &amp; VLAN","PDH",
AK142="Warehouse HUAWEI","SPARE-ISSUE",
AK142="SPARE-HS","SPARE-ISSUE",
AK142="Power Telco","BSS",AK142="no impacts","no impacts"
),"")</f>
        <v>PDH</v>
      </c>
      <c r="AJ142" s="56" t="str" cm="1">
        <f t="array" ref="AJ142">IFERROR(_xlfn.IFS(
AK142="MPR ISSUE","TX ISSUE",
AK142="BSS Hardware Issue","RAN ISSUE",
AK142="Sites strategiques, MLL, Pylone, etc.","ENVTECH",
AK142="AKTIVCO DEFAUT GE &amp; POWER Cabinet","POWER ISSUE",
AK142="AKTIVCO Coupure ENEO &amp; Baisse de tension","POWER ISSUE",
AK142="Coupure ENEO &amp; Baisse de tension","POWER ISSUE",
AK142="Defaut GE &amp; POWER Cabinet","POWER ISSUE",
AK142="Sharing","POWER ISSUE",
AK142="Sites strategiques &amp; DataCenter","POWER ISSUE",
AK142="Exclu","Exclu",
AK142="SAT","TX ISSUE",
AK142="SPARE-ISSUE","SPARE-ISSUE",
AK142="Fiber CAmtel","TX ISSUE",
AK142="Fiber AOF","TX ISSUE",
AK142="Projet OCM (HUAWEI)","TRAVAUX-HUAWEI",
AK142="Projet OCM (NOKIA)","TRAVAUX -NOKIA",
AK142="ACCESS-ISSUE","ACCESS-ISSUE",
AK142="Projet OCM (ZTE, NOKIA, autres projets)","TRAVAUX OCM",
AK142="No root CAuse","No root cause",
AK142="ODU HS","TX ISSUE",
AK142="IP &amp; VLAN","TX ISSUE",
AK142="Warehouse HUAWEI","SPARE-ISSUE",
AK142="SPARE-HS","SPARE-ISSUE",
AK142="Power Telco","RAN ISSUE",AK142="no impacts","no impacts"
),"")</f>
        <v>TX ISSUE</v>
      </c>
      <c r="AK142" s="81" t="s">
        <v>5618</v>
      </c>
      <c r="AL142" s="56" t="str" cm="1">
        <f t="array" ref="AL142">IFERROR(_xlfn.IFS(
AK142="MPR ISSUE","ACTIVE",
AK142="BSS Hardware Issue","ACTIVE",
AK142="Sites strategiques, MLL, Pylone, etc.","PASSIVE",
AK142="AKTIVCO DEFAUT GE &amp; POWER Cabinet","PASSIVE",
AK142="AKTIVCO Coupure ENEO &amp; Baisse de tension","PASSIVE",
AK142="Coupure ENEO &amp; Baisse de tension","PASSIVE",
AK142="Defaut GE &amp; POWER Cabinet","PASSIVE",
AK142="Sharing","PASSIVE",
AK142="Sites strategiques &amp; DataCenter","PASSIVE",
AK142="Exclu","Exclu",
AK142="SAT","ACTIVE",
AK142="SPARE-ISSUE","SPARE-ISSUE",
AK142="Fiber CAmtel","ACTIVE",
AK142="Fiber AOF","ACTIVE",
AK142="Projet OCM (HUAWEI)","PLANNED WORKS",
AK142="Projet OCM (NOKIA)","PLANNED WORKS",
AK142="ACCESS-ISSUE","ACCESS-ISSUE",
AK142="Projet OCM (ZTE, NOKIA, autres projets)","PLANNED WORKS",
AK142="No root CAuse","No root cause",
AK142="ODU HS","ACTIVE",
AK142="IP &amp; VLAN","ACTIVE",
AK142="Warehouse HUAWEI","SPARE-ISSUE",
AK142="SPARE-HS","SPARE-ISSUE",
AK142="Power Telco","ACTIVE", AK142="no impacts","no impacts"
),"")</f>
        <v>ACTIVE</v>
      </c>
      <c r="AM142" s="108" t="s">
        <v>5845</v>
      </c>
      <c r="AN142" s="227" t="s">
        <v>2238</v>
      </c>
      <c r="AO142" s="9" t="s">
        <v>6088</v>
      </c>
      <c r="AP142" s="23" t="s">
        <v>5657</v>
      </c>
      <c r="AQ142" s="23" t="s">
        <v>5537</v>
      </c>
      <c r="AR142" s="7"/>
      <c r="AS142" s="6"/>
      <c r="AT142" s="7"/>
      <c r="AU142" s="3" t="s">
        <v>5537</v>
      </c>
      <c r="AV142" s="24" t="s">
        <v>5537</v>
      </c>
      <c r="AW142" s="24" t="s">
        <v>5537</v>
      </c>
      <c r="AX142" s="24" t="s">
        <v>5537</v>
      </c>
      <c r="AY142" s="24" t="s">
        <v>5537</v>
      </c>
      <c r="AZ142" s="24" t="s">
        <v>5537</v>
      </c>
      <c r="BA142" s="24" t="s">
        <v>5537</v>
      </c>
      <c r="BB142" s="24" t="s">
        <v>5537</v>
      </c>
      <c r="BC142" s="24" t="s">
        <v>5537</v>
      </c>
      <c r="BD142" s="24" t="s">
        <v>5537</v>
      </c>
      <c r="BE142" s="24" t="s">
        <v>5537</v>
      </c>
      <c r="BF142" s="24" t="s">
        <v>6280</v>
      </c>
      <c r="BG142" s="24" t="s">
        <v>5537</v>
      </c>
      <c r="BH142" s="24" t="s">
        <v>5537</v>
      </c>
      <c r="BI142" s="9" t="s">
        <v>5537</v>
      </c>
      <c r="BJ142" s="14"/>
      <c r="BK142" s="14" t="s">
        <v>5537</v>
      </c>
      <c r="BL142" s="14" t="str">
        <f>_xlfn.XLOOKUP(B142,'[4]cell downs 18042026 17h'!$B:$B,'[4]cell downs 18042026 17h'!$B:$B,"")</f>
        <v/>
      </c>
      <c r="BM142" s="14" t="str">
        <f>_xlfn.XLOOKUP(B142,'[5]Cells Huawei 19042026 15h'!$B:$B,'[5]Cells Huawei 19042026 15h'!$B:$B,"")</f>
        <v/>
      </c>
      <c r="BN142" s="9" t="str">
        <f>_xlfn.XLOOKUP(B142,'[6]cells down 19042026 9H40'!$B:$B,'[6]cells down 19042026 9H40'!$B:$B,"")</f>
        <v/>
      </c>
      <c r="BO142" s="9" t="s">
        <v>5537</v>
      </c>
      <c r="BP142" s="9" t="s">
        <v>5537</v>
      </c>
    </row>
    <row r="143" spans="1:68" s="9" customFormat="1" ht="30.5" customHeight="1" x14ac:dyDescent="0.35">
      <c r="A143" s="1" t="s">
        <v>1533</v>
      </c>
      <c r="B143" s="8" t="s">
        <v>1534</v>
      </c>
      <c r="C143" s="3" t="str">
        <f>_xlfn.XLOOKUP(B143,'[1]daily break down'!$D:$D,'[1]daily break down'!$E:$E,"")</f>
        <v>NORD-OUEST</v>
      </c>
      <c r="D143" s="1" t="s">
        <v>11</v>
      </c>
      <c r="E143" s="1" t="s">
        <v>154</v>
      </c>
      <c r="F143" s="3" t="s">
        <v>51</v>
      </c>
      <c r="G143" s="1" t="s">
        <v>1533</v>
      </c>
      <c r="H143" s="40" t="str">
        <f>_xlfn.XLOOKUP(B143,[2]CALCULATION!$B:$B,[2]CALCULATION!$H:$H,"")</f>
        <v>NOKIA</v>
      </c>
      <c r="I143" s="34">
        <v>3.4628233072155298E-3</v>
      </c>
      <c r="J143" s="34">
        <v>0.15536585129315914</v>
      </c>
      <c r="K143" s="34">
        <v>0</v>
      </c>
      <c r="L143" s="34">
        <v>0</v>
      </c>
      <c r="M143" s="34">
        <v>2.5846352065488531</v>
      </c>
      <c r="N143" s="34">
        <v>3.8899368850193303</v>
      </c>
      <c r="O143" s="34">
        <v>0</v>
      </c>
      <c r="P143" s="34">
        <v>0</v>
      </c>
      <c r="Q143" s="34">
        <v>0.6688186559354693</v>
      </c>
      <c r="R143" s="34">
        <v>0</v>
      </c>
      <c r="S143" s="109">
        <v>0.75558645207679798</v>
      </c>
      <c r="T143" s="109">
        <f>_xlfn.XLOOKUP(B143,'[3]Nur des jours'!$B:$B,'[3]Nur des jours'!$U:$U,"")</f>
        <v>0</v>
      </c>
      <c r="U143" s="109">
        <v>0</v>
      </c>
      <c r="V143" s="109">
        <v>0</v>
      </c>
      <c r="W143" s="109">
        <v>0</v>
      </c>
      <c r="X143" s="109">
        <v>0</v>
      </c>
      <c r="Y143" s="109">
        <v>0</v>
      </c>
      <c r="Z143" s="109">
        <v>0.10446005370498776</v>
      </c>
      <c r="AA143" s="109">
        <v>0</v>
      </c>
      <c r="AB143" s="109">
        <v>4.6324475720037777</v>
      </c>
      <c r="AC143" s="109">
        <v>15.02269103029867</v>
      </c>
      <c r="AD143" s="109">
        <v>6.3961289275137618</v>
      </c>
      <c r="AE143" s="109">
        <v>4.2924931441958947</v>
      </c>
      <c r="AF143" s="109">
        <v>4.2924931441958947</v>
      </c>
      <c r="AG143" s="57" t="str">
        <f>_xlfn.XLOOKUP(B143,[3]CALCULATION!$B:$B,[3]CALCULATION!$M:$M,"")</f>
        <v>Insecurity</v>
      </c>
      <c r="AH143" s="57"/>
      <c r="AI143" s="56" t="str" cm="1">
        <f t="array" ref="AI143">IFERROR(_xlfn.IFS(
AK143="MPR ISSUE","PDH",
AK143="BSS Hardware Issue","BSS",
AK143="Sites strategiques, MLL, Pylone, etc.","ENVTECH",
AK143="AKTIVCO DEFAUT GE &amp; POWER Cabinet","AKTIVCO",
AK143="AKTIVCO Coupure ENEO &amp; Baisse de tension","AKTIVCO GRID ONLY",
AK143="Coupure ENEO &amp; Baisse de tension","IHS GRID ONLY",
AK143="Defaut GE &amp; POWER Cabinet","IHS",
AK143="Sharing","Partners",
AK143="Sites strategiques &amp; DataCenter","SST &amp; DC",
AK143="Exclu","Exclu",
AK143="SAT","SAT",
AK143="SPARE-ISSUE","SPARE-ISSUE",
AK143="Fiber CAmtel","TRANS_FO_CAMTEL",
AK143="Fiber AOF","Fiber AOF",
AK143="Projet OCM (HUAWEI)","TRAVAUX-HUAWEI",
AK143="Projet OCM (NOKIA)","TRAVAUX-NOKIA",
AK143="ACCESS-ISSUE","ACCESS-ISSUE",
AK143="Projet OCM (ZTE, NOKIA, autres projets)","TRAVAUX OCM",
AK143="No root CAuse","No root cause",
AK143="ODU HS","PDH",
AK143="IP &amp; VLAN","PDH",
AK143="Warehouse HUAWEI","SPARE-ISSUE",
AK143="SPARE-HS","SPARE-ISSUE",
AK143="Power Telco","BSS",AK143="no impacts","no impacts"
),"")</f>
        <v>IHS</v>
      </c>
      <c r="AJ143" s="56" t="str" cm="1">
        <f t="array" ref="AJ143">IFERROR(_xlfn.IFS(
AK143="MPR ISSUE","TX ISSUE",
AK143="BSS Hardware Issue","RAN ISSUE",
AK143="Sites strategiques, MLL, Pylone, etc.","ENVTECH",
AK143="AKTIVCO DEFAUT GE &amp; POWER Cabinet","POWER ISSUE",
AK143="AKTIVCO Coupure ENEO &amp; Baisse de tension","POWER ISSUE",
AK143="Coupure ENEO &amp; Baisse de tension","POWER ISSUE",
AK143="Defaut GE &amp; POWER Cabinet","POWER ISSUE",
AK143="Sharing","POWER ISSUE",
AK143="Sites strategiques &amp; DataCenter","POWER ISSUE",
AK143="Exclu","Exclu",
AK143="SAT","TX ISSUE",
AK143="SPARE-ISSUE","SPARE-ISSUE",
AK143="Fiber CAmtel","TX ISSUE",
AK143="Fiber AOF","TX ISSUE",
AK143="Projet OCM (HUAWEI)","TRAVAUX-HUAWEI",
AK143="Projet OCM (NOKIA)","TRAVAUX -NOKIA",
AK143="ACCESS-ISSUE","ACCESS-ISSUE",
AK143="Projet OCM (ZTE, NOKIA, autres projets)","TRAVAUX OCM",
AK143="No root CAuse","No root cause",
AK143="ODU HS","TX ISSUE",
AK143="IP &amp; VLAN","TX ISSUE",
AK143="Warehouse HUAWEI","SPARE-ISSUE",
AK143="SPARE-HS","SPARE-ISSUE",
AK143="Power Telco","RAN ISSUE",AK143="no impacts","no impacts"
),"")</f>
        <v>POWER ISSUE</v>
      </c>
      <c r="AK143" s="81" t="s">
        <v>5330</v>
      </c>
      <c r="AL143" s="56" t="str" cm="1">
        <f t="array" ref="AL143">IFERROR(_xlfn.IFS(
AK143="MPR ISSUE","ACTIVE",
AK143="BSS Hardware Issue","ACTIVE",
AK143="Sites strategiques, MLL, Pylone, etc.","PASSIVE",
AK143="AKTIVCO DEFAUT GE &amp; POWER Cabinet","PASSIVE",
AK143="AKTIVCO Coupure ENEO &amp; Baisse de tension","PASSIVE",
AK143="Coupure ENEO &amp; Baisse de tension","PASSIVE",
AK143="Defaut GE &amp; POWER Cabinet","PASSIVE",
AK143="Sharing","PASSIVE",
AK143="Sites strategiques &amp; DataCenter","PASSIVE",
AK143="Exclu","Exclu",
AK143="SAT","ACTIVE",
AK143="SPARE-ISSUE","SPARE-ISSUE",
AK143="Fiber CAmtel","ACTIVE",
AK143="Fiber AOF","ACTIVE",
AK143="Projet OCM (HUAWEI)","PLANNED WORKS",
AK143="Projet OCM (NOKIA)","PLANNED WORKS",
AK143="ACCESS-ISSUE","ACCESS-ISSUE",
AK143="Projet OCM (ZTE, NOKIA, autres projets)","PLANNED WORKS",
AK143="No root CAuse","No root cause",
AK143="ODU HS","ACTIVE",
AK143="IP &amp; VLAN","ACTIVE",
AK143="Warehouse HUAWEI","SPARE-ISSUE",
AK143="SPARE-HS","SPARE-ISSUE",
AK143="Power Telco","ACTIVE", AK143="no impacts","no impacts"
),"")</f>
        <v>PASSIVE</v>
      </c>
      <c r="AM143" s="108" t="s">
        <v>5846</v>
      </c>
      <c r="AN143" s="117" t="s">
        <v>1534</v>
      </c>
      <c r="AP143" s="23" t="s">
        <v>5537</v>
      </c>
      <c r="AQ143" s="23" t="s">
        <v>5537</v>
      </c>
      <c r="AR143" s="7"/>
      <c r="AS143" s="6"/>
      <c r="AT143" s="7"/>
      <c r="AU143" s="3" t="s">
        <v>5537</v>
      </c>
      <c r="AV143" s="24" t="s">
        <v>5537</v>
      </c>
      <c r="AW143" s="24" t="s">
        <v>5537</v>
      </c>
      <c r="AX143" s="24" t="s">
        <v>5537</v>
      </c>
      <c r="AY143" s="24" t="s">
        <v>5537</v>
      </c>
      <c r="AZ143" s="24" t="s">
        <v>5537</v>
      </c>
      <c r="BA143" s="24" t="s">
        <v>5537</v>
      </c>
      <c r="BB143" s="24" t="s">
        <v>5537</v>
      </c>
      <c r="BC143" s="24" t="s">
        <v>5537</v>
      </c>
      <c r="BD143" s="24" t="s">
        <v>5537</v>
      </c>
      <c r="BE143" s="24" t="s">
        <v>5537</v>
      </c>
      <c r="BF143" s="24" t="s">
        <v>5537</v>
      </c>
      <c r="BG143" s="24" t="s">
        <v>5537</v>
      </c>
      <c r="BH143" s="24" t="s">
        <v>5846</v>
      </c>
      <c r="BI143" s="9" t="s">
        <v>5537</v>
      </c>
      <c r="BJ143" s="14"/>
      <c r="BK143" s="14" t="s">
        <v>5537</v>
      </c>
      <c r="BL143" s="14" t="str">
        <f>_xlfn.XLOOKUP(B143,'[4]cell downs 18042026 17h'!$B:$B,'[4]cell downs 18042026 17h'!$B:$B,"")</f>
        <v/>
      </c>
      <c r="BM143" s="14" t="str">
        <f>_xlfn.XLOOKUP(B143,'[5]Cells Huawei 19042026 15h'!$B:$B,'[5]Cells Huawei 19042026 15h'!$B:$B,"")</f>
        <v/>
      </c>
      <c r="BN143" s="9" t="str">
        <f>_xlfn.XLOOKUP(B143,'[6]cells down 19042026 9H40'!$B:$B,'[6]cells down 19042026 9H40'!$B:$B,"")</f>
        <v/>
      </c>
      <c r="BO143" s="9" t="s">
        <v>1534</v>
      </c>
      <c r="BP143" s="9" t="s">
        <v>12</v>
      </c>
    </row>
    <row r="144" spans="1:68" s="9" customFormat="1" x14ac:dyDescent="0.35">
      <c r="A144" s="1" t="s">
        <v>270</v>
      </c>
      <c r="B144" s="8" t="s">
        <v>271</v>
      </c>
      <c r="C144" s="3" t="str">
        <f>_xlfn.XLOOKUP(B144,'[1]daily break down'!$D:$D,'[1]daily break down'!$E:$E,"")</f>
        <v>Maroua</v>
      </c>
      <c r="D144" s="1" t="s">
        <v>11</v>
      </c>
      <c r="E144" s="1" t="s">
        <v>12</v>
      </c>
      <c r="F144" s="3" t="s">
        <v>55</v>
      </c>
      <c r="G144" s="1" t="s">
        <v>84</v>
      </c>
      <c r="H144" s="39" t="str">
        <f>_xlfn.XLOOKUP(B144,[2]CALCULATION!$B:$B,[2]CALCULATION!$H:$H,"")</f>
        <v>Huawei</v>
      </c>
      <c r="I144" s="34">
        <v>0</v>
      </c>
      <c r="J144" s="34">
        <v>0</v>
      </c>
      <c r="K144" s="34">
        <v>0</v>
      </c>
      <c r="L144" s="34">
        <v>0</v>
      </c>
      <c r="M144" s="34">
        <v>0</v>
      </c>
      <c r="N144" s="34">
        <v>0.64464890578227518</v>
      </c>
      <c r="O144" s="34">
        <v>1.3312994210020173</v>
      </c>
      <c r="P144" s="34">
        <v>3.8981238924416366</v>
      </c>
      <c r="Q144" s="34">
        <v>5.4064007955871736</v>
      </c>
      <c r="R144" s="34">
        <v>5.2362006432042643</v>
      </c>
      <c r="S144" s="109">
        <v>4.6146659989213346</v>
      </c>
      <c r="T144" s="109">
        <f>_xlfn.XLOOKUP(B144,'[3]Nur des jours'!$B:$B,'[3]Nur des jours'!$U:$U,"")</f>
        <v>0</v>
      </c>
      <c r="U144" s="109">
        <v>0.71937788393216395</v>
      </c>
      <c r="V144" s="109">
        <v>0</v>
      </c>
      <c r="W144" s="109">
        <v>0</v>
      </c>
      <c r="X144" s="109">
        <v>1.4150351137021913</v>
      </c>
      <c r="Y144" s="109">
        <v>0</v>
      </c>
      <c r="Z144" s="109">
        <v>0</v>
      </c>
      <c r="AA144" s="109">
        <v>0</v>
      </c>
      <c r="AB144" s="109">
        <v>0</v>
      </c>
      <c r="AC144" s="109">
        <v>5.1019847407567269</v>
      </c>
      <c r="AD144" s="109">
        <v>6.7233863235309119</v>
      </c>
      <c r="AE144" s="109">
        <v>4.2555388619222496</v>
      </c>
      <c r="AF144" s="109">
        <v>4.2555388619222496</v>
      </c>
      <c r="AG144" s="57" t="str">
        <f>_xlfn.XLOOKUP(B144,[3]CALCULATION!$B:$B,[3]CALCULATION!$M:$M,"")</f>
        <v>Operationnel</v>
      </c>
      <c r="AH144" s="57"/>
      <c r="AI144" s="56" t="str" cm="1">
        <f t="array" ref="AI144">IFERROR(_xlfn.IFS(
AK144="MPR ISSUE","PDH",
AK144="BSS Hardware Issue","BSS",
AK144="Sites strategiques, MLL, Pylone, etc.","ENVTECH",
AK144="AKTIVCO DEFAUT GE &amp; POWER Cabinet","AKTIVCO",
AK144="AKTIVCO Coupure ENEO &amp; Baisse de tension","AKTIVCO GRID ONLY",
AK144="Coupure ENEO &amp; Baisse de tension","IHS GRID ONLY",
AK144="Defaut GE &amp; POWER Cabinet","IHS",
AK144="Sharing","Partners",
AK144="Sites strategiques &amp; DataCenter","SST &amp; DC",
AK144="Exclu","Exclu",
AK144="SAT","SAT",
AK144="SPARE-ISSUE","SPARE-ISSUE",
AK144="Fiber CAmtel","TRANS_FO_CAMTEL",
AK144="Fiber AOF","Fiber AOF",
AK144="Projet OCM (HUAWEI)","TRAVAUX-HUAWEI",
AK144="Projet OCM (NOKIA)","TRAVAUX-NOKIA",
AK144="ACCESS-ISSUE","ACCESS-ISSUE",
AK144="Projet OCM (ZTE, NOKIA, autres projets)","TRAVAUX OCM",
AK144="No root CAuse","No root cause",
AK144="ODU HS","PDH",
AK144="IP &amp; VLAN","PDH",
AK144="Warehouse HUAWEI","SPARE-ISSUE",
AK144="SPARE-HS","SPARE-ISSUE",
AK144="Power Telco","BSS",AK144="no impacts","no impacts"
),"")</f>
        <v>IHS</v>
      </c>
      <c r="AJ144" s="56" t="str" cm="1">
        <f t="array" ref="AJ144">IFERROR(_xlfn.IFS(
AK144="MPR ISSUE","TX ISSUE",
AK144="BSS Hardware Issue","RAN ISSUE",
AK144="Sites strategiques, MLL, Pylone, etc.","ENVTECH",
AK144="AKTIVCO DEFAUT GE &amp; POWER Cabinet","POWER ISSUE",
AK144="AKTIVCO Coupure ENEO &amp; Baisse de tension","POWER ISSUE",
AK144="Coupure ENEO &amp; Baisse de tension","POWER ISSUE",
AK144="Defaut GE &amp; POWER Cabinet","POWER ISSUE",
AK144="Sharing","POWER ISSUE",
AK144="Sites strategiques &amp; DataCenter","POWER ISSUE",
AK144="Exclu","Exclu",
AK144="SAT","TX ISSUE",
AK144="SPARE-ISSUE","SPARE-ISSUE",
AK144="Fiber CAmtel","TX ISSUE",
AK144="Fiber AOF","TX ISSUE",
AK144="Projet OCM (HUAWEI)","TRAVAUX-HUAWEI",
AK144="Projet OCM (NOKIA)","TRAVAUX -NOKIA",
AK144="ACCESS-ISSUE","ACCESS-ISSUE",
AK144="Projet OCM (ZTE, NOKIA, autres projets)","TRAVAUX OCM",
AK144="No root CAuse","No root cause",
AK144="ODU HS","TX ISSUE",
AK144="IP &amp; VLAN","TX ISSUE",
AK144="Warehouse HUAWEI","SPARE-ISSUE",
AK144="SPARE-HS","SPARE-ISSUE",
AK144="Power Telco","RAN ISSUE",AK144="no impacts","no impacts"
),"")</f>
        <v>POWER ISSUE</v>
      </c>
      <c r="AK144" s="81" t="s">
        <v>5330</v>
      </c>
      <c r="AL144" s="56" t="str" cm="1">
        <f t="array" ref="AL144">IFERROR(_xlfn.IFS(
AK144="MPR ISSUE","ACTIVE",
AK144="BSS Hardware Issue","ACTIVE",
AK144="Sites strategiques, MLL, Pylone, etc.","PASSIVE",
AK144="AKTIVCO DEFAUT GE &amp; POWER Cabinet","PASSIVE",
AK144="AKTIVCO Coupure ENEO &amp; Baisse de tension","PASSIVE",
AK144="Coupure ENEO &amp; Baisse de tension","PASSIVE",
AK144="Defaut GE &amp; POWER Cabinet","PASSIVE",
AK144="Sharing","PASSIVE",
AK144="Sites strategiques &amp; DataCenter","PASSIVE",
AK144="Exclu","Exclu",
AK144="SAT","ACTIVE",
AK144="SPARE-ISSUE","SPARE-ISSUE",
AK144="Fiber CAmtel","ACTIVE",
AK144="Fiber AOF","ACTIVE",
AK144="Projet OCM (HUAWEI)","PLANNED WORKS",
AK144="Projet OCM (NOKIA)","PLANNED WORKS",
AK144="ACCESS-ISSUE","ACCESS-ISSUE",
AK144="Projet OCM (ZTE, NOKIA, autres projets)","PLANNED WORKS",
AK144="No root CAuse","No root cause",
AK144="ODU HS","ACTIVE",
AK144="IP &amp; VLAN","ACTIVE",
AK144="Warehouse HUAWEI","SPARE-ISSUE",
AK144="SPARE-HS","SPARE-ISSUE",
AK144="Power Telco","ACTIVE", AK144="no impacts","no impacts"
),"")</f>
        <v>PASSIVE</v>
      </c>
      <c r="AM144" s="108" t="s">
        <v>5847</v>
      </c>
      <c r="AN144" s="117" t="s">
        <v>271</v>
      </c>
      <c r="AP144" s="23" t="s">
        <v>5537</v>
      </c>
      <c r="AQ144" s="23" t="s">
        <v>5537</v>
      </c>
      <c r="AR144" s="7"/>
      <c r="AS144" s="6"/>
      <c r="AT144" s="7"/>
      <c r="AU144" s="3" t="s">
        <v>5847</v>
      </c>
      <c r="AV144" s="24" t="s">
        <v>5537</v>
      </c>
      <c r="AW144" s="24" t="s">
        <v>5537</v>
      </c>
      <c r="AX144" s="24" t="s">
        <v>5537</v>
      </c>
      <c r="AY144" s="24" t="s">
        <v>5537</v>
      </c>
      <c r="AZ144" s="24" t="s">
        <v>5537</v>
      </c>
      <c r="BA144" s="24" t="s">
        <v>5537</v>
      </c>
      <c r="BB144" s="24" t="s">
        <v>5537</v>
      </c>
      <c r="BC144" s="24" t="s">
        <v>5537</v>
      </c>
      <c r="BD144" s="24" t="s">
        <v>5537</v>
      </c>
      <c r="BE144" s="24" t="s">
        <v>5537</v>
      </c>
      <c r="BF144" s="24" t="s">
        <v>5537</v>
      </c>
      <c r="BG144" s="24" t="s">
        <v>5537</v>
      </c>
      <c r="BH144" s="24" t="s">
        <v>5537</v>
      </c>
      <c r="BI144" s="9" t="s">
        <v>5537</v>
      </c>
      <c r="BJ144" s="14"/>
      <c r="BK144" s="14" t="s">
        <v>5537</v>
      </c>
      <c r="BL144" s="14" t="str">
        <f>_xlfn.XLOOKUP(B144,'[4]cell downs 18042026 17h'!$B:$B,'[4]cell downs 18042026 17h'!$B:$B,"")</f>
        <v/>
      </c>
      <c r="BM144" s="14" t="str">
        <f>_xlfn.XLOOKUP(B144,'[5]Cells Huawei 19042026 15h'!$B:$B,'[5]Cells Huawei 19042026 15h'!$B:$B,"")</f>
        <v/>
      </c>
      <c r="BN144" s="9" t="str">
        <f>_xlfn.XLOOKUP(B144,'[6]cells down 19042026 9H40'!$B:$B,'[6]cells down 19042026 9H40'!$B:$B,"")</f>
        <v/>
      </c>
      <c r="BO144" s="9" t="s">
        <v>271</v>
      </c>
      <c r="BP144" s="9" t="s">
        <v>5504</v>
      </c>
    </row>
    <row r="145" spans="1:68" s="9" customFormat="1" x14ac:dyDescent="0.35">
      <c r="A145" s="1" t="s">
        <v>2335</v>
      </c>
      <c r="B145" s="8" t="s">
        <v>2336</v>
      </c>
      <c r="C145" s="3" t="str">
        <f>_xlfn.XLOOKUP(B145,'[1]daily break down'!$D:$D,'[1]daily break down'!$E:$E,"")</f>
        <v>Douala</v>
      </c>
      <c r="D145" s="1" t="s">
        <v>21</v>
      </c>
      <c r="E145" s="1" t="s">
        <v>36</v>
      </c>
      <c r="F145" s="3" t="s">
        <v>31</v>
      </c>
      <c r="G145" s="1" t="s">
        <v>32</v>
      </c>
      <c r="H145" s="41" t="str">
        <f>_xlfn.XLOOKUP(B145,[2]CALCULATION!$B:$B,[2]CALCULATION!$H:$H,"")</f>
        <v>ZTE</v>
      </c>
      <c r="I145" s="34">
        <v>0</v>
      </c>
      <c r="J145" s="34">
        <v>0</v>
      </c>
      <c r="K145" s="34">
        <v>0</v>
      </c>
      <c r="L145" s="34">
        <v>0</v>
      </c>
      <c r="M145" s="34">
        <v>0</v>
      </c>
      <c r="N145" s="34">
        <v>0</v>
      </c>
      <c r="O145" s="34">
        <v>0</v>
      </c>
      <c r="P145" s="34">
        <v>0</v>
      </c>
      <c r="Q145" s="34">
        <v>0</v>
      </c>
      <c r="R145" s="34">
        <v>0</v>
      </c>
      <c r="S145" s="109">
        <v>5.2902587655842916</v>
      </c>
      <c r="T145" s="109">
        <f>_xlfn.XLOOKUP(B145,'[3]Nur des jours'!$B:$B,'[3]Nur des jours'!$U:$U,"")</f>
        <v>0</v>
      </c>
      <c r="U145" s="109">
        <v>0</v>
      </c>
      <c r="V145" s="109">
        <v>0</v>
      </c>
      <c r="W145" s="109">
        <v>0</v>
      </c>
      <c r="X145" s="109">
        <v>0</v>
      </c>
      <c r="Y145" s="109">
        <v>0</v>
      </c>
      <c r="Z145" s="109">
        <v>0</v>
      </c>
      <c r="AA145" s="109">
        <v>5.5937047880764661</v>
      </c>
      <c r="AB145" s="109">
        <v>0</v>
      </c>
      <c r="AC145" s="109">
        <v>0</v>
      </c>
      <c r="AD145" s="109">
        <v>3.0833384334485965</v>
      </c>
      <c r="AE145" s="109">
        <v>3.6836214055183181</v>
      </c>
      <c r="AF145" s="109">
        <v>3.6836214055183181</v>
      </c>
      <c r="AG145" s="57" t="str">
        <f>_xlfn.XLOOKUP(B145,[3]CALCULATION!$B:$B,[3]CALCULATION!$M:$M,"")</f>
        <v>Operationnel</v>
      </c>
      <c r="AH145" s="57"/>
      <c r="AI145" s="56" t="str" cm="1">
        <f t="array" ref="AI145">IFERROR(_xlfn.IFS(
AK145="MPR ISSUE","PDH",
AK145="BSS Hardware Issue","BSS",
AK145="Sites strategiques, MLL, Pylone, etc.","ENVTECH",
AK145="AKTIVCO DEFAUT GE &amp; POWER Cabinet","AKTIVCO",
AK145="AKTIVCO Coupure ENEO &amp; Baisse de tension","AKTIVCO GRID ONLY",
AK145="Coupure ENEO &amp; Baisse de tension","IHS GRID ONLY",
AK145="Defaut GE &amp; POWER Cabinet","IHS",
AK145="Sharing","Partners",
AK145="Sites strategiques &amp; DataCenter","SST &amp; DC",
AK145="Exclu","Exclu",
AK145="SAT","SAT",
AK145="SPARE-ISSUE","SPARE-ISSUE",
AK145="Fiber CAmtel","TRANS_FO_CAMTEL",
AK145="Fiber AOF","Fiber AOF",
AK145="Projet OCM (HUAWEI)","TRAVAUX-HUAWEI",
AK145="Projet OCM (NOKIA)","TRAVAUX-NOKIA",
AK145="ACCESS-ISSUE","ACCESS-ISSUE",
AK145="Projet OCM (ZTE, NOKIA, autres projets)","TRAVAUX OCM",
AK145="No root CAuse","No root cause",
AK145="ODU HS","PDH",
AK145="IP &amp; VLAN","PDH",
AK145="Warehouse HUAWEI","SPARE-ISSUE",
AK145="SPARE-HS","SPARE-ISSUE",
AK145="Power Telco","BSS",AK145="no impacts","no impacts"
),"")</f>
        <v>AKTIVCO</v>
      </c>
      <c r="AJ145" s="56" t="str" cm="1">
        <f t="array" ref="AJ145">IFERROR(_xlfn.IFS(
AK145="MPR ISSUE","TX ISSUE",
AK145="BSS Hardware Issue","RAN ISSUE",
AK145="Sites strategiques, MLL, Pylone, etc.","ENVTECH",
AK145="AKTIVCO DEFAUT GE &amp; POWER Cabinet","POWER ISSUE",
AK145="AKTIVCO Coupure ENEO &amp; Baisse de tension","POWER ISSUE",
AK145="Coupure ENEO &amp; Baisse de tension","POWER ISSUE",
AK145="Defaut GE &amp; POWER Cabinet","POWER ISSUE",
AK145="Sharing","POWER ISSUE",
AK145="Sites strategiques &amp; DataCenter","POWER ISSUE",
AK145="Exclu","Exclu",
AK145="SAT","TX ISSUE",
AK145="SPARE-ISSUE","SPARE-ISSUE",
AK145="Fiber CAmtel","TX ISSUE",
AK145="Fiber AOF","TX ISSUE",
AK145="Projet OCM (HUAWEI)","TRAVAUX-HUAWEI",
AK145="Projet OCM (NOKIA)","TRAVAUX -NOKIA",
AK145="ACCESS-ISSUE","ACCESS-ISSUE",
AK145="Projet OCM (ZTE, NOKIA, autres projets)","TRAVAUX OCM",
AK145="No root CAuse","No root cause",
AK145="ODU HS","TX ISSUE",
AK145="IP &amp; VLAN","TX ISSUE",
AK145="Warehouse HUAWEI","SPARE-ISSUE",
AK145="SPARE-HS","SPARE-ISSUE",
AK145="Power Telco","RAN ISSUE",AK145="no impacts","no impacts"
),"")</f>
        <v>POWER ISSUE</v>
      </c>
      <c r="AK145" s="81" t="s">
        <v>5325</v>
      </c>
      <c r="AL145" s="56" t="str" cm="1">
        <f t="array" ref="AL145">IFERROR(_xlfn.IFS(
AK145="MPR ISSUE","ACTIVE",
AK145="BSS Hardware Issue","ACTIVE",
AK145="Sites strategiques, MLL, Pylone, etc.","PASSIVE",
AK145="AKTIVCO DEFAUT GE &amp; POWER Cabinet","PASSIVE",
AK145="AKTIVCO Coupure ENEO &amp; Baisse de tension","PASSIVE",
AK145="Coupure ENEO &amp; Baisse de tension","PASSIVE",
AK145="Defaut GE &amp; POWER Cabinet","PASSIVE",
AK145="Sharing","PASSIVE",
AK145="Sites strategiques &amp; DataCenter","PASSIVE",
AK145="Exclu","Exclu",
AK145="SAT","ACTIVE",
AK145="SPARE-ISSUE","SPARE-ISSUE",
AK145="Fiber CAmtel","ACTIVE",
AK145="Fiber AOF","ACTIVE",
AK145="Projet OCM (HUAWEI)","PLANNED WORKS",
AK145="Projet OCM (NOKIA)","PLANNED WORKS",
AK145="ACCESS-ISSUE","ACCESS-ISSUE",
AK145="Projet OCM (ZTE, NOKIA, autres projets)","PLANNED WORKS",
AK145="No root CAuse","No root cause",
AK145="ODU HS","ACTIVE",
AK145="IP &amp; VLAN","ACTIVE",
AK145="Warehouse HUAWEI","SPARE-ISSUE",
AK145="SPARE-HS","SPARE-ISSUE",
AK145="Power Telco","ACTIVE", AK145="no impacts","no impacts"
),"")</f>
        <v>PASSIVE</v>
      </c>
      <c r="AM145" s="108" t="s">
        <v>5848</v>
      </c>
      <c r="AN145" s="117" t="s">
        <v>2336</v>
      </c>
      <c r="AP145" s="23" t="s">
        <v>5537</v>
      </c>
      <c r="AQ145" s="23" t="s">
        <v>5537</v>
      </c>
      <c r="AR145" s="7"/>
      <c r="AS145" s="6"/>
      <c r="AT145" s="7"/>
      <c r="AU145" s="3" t="s">
        <v>5537</v>
      </c>
      <c r="AV145" s="24" t="s">
        <v>5537</v>
      </c>
      <c r="AW145" s="24" t="s">
        <v>5537</v>
      </c>
      <c r="AX145" s="24" t="s">
        <v>5537</v>
      </c>
      <c r="AY145" s="24" t="s">
        <v>5537</v>
      </c>
      <c r="AZ145" s="24" t="s">
        <v>5537</v>
      </c>
      <c r="BA145" s="24" t="s">
        <v>5537</v>
      </c>
      <c r="BB145" s="24" t="s">
        <v>5537</v>
      </c>
      <c r="BC145" s="24" t="s">
        <v>5537</v>
      </c>
      <c r="BD145" s="24" t="s">
        <v>5537</v>
      </c>
      <c r="BE145" s="24" t="s">
        <v>5537</v>
      </c>
      <c r="BF145" s="24" t="s">
        <v>5537</v>
      </c>
      <c r="BG145" s="24" t="s">
        <v>5537</v>
      </c>
      <c r="BH145" s="24" t="s">
        <v>5537</v>
      </c>
      <c r="BI145" s="9" t="s">
        <v>5848</v>
      </c>
      <c r="BJ145" s="14"/>
      <c r="BK145" s="14" t="s">
        <v>5537</v>
      </c>
      <c r="BL145" s="14" t="str">
        <f>_xlfn.XLOOKUP(B145,'[4]cell downs 18042026 17h'!$B:$B,'[4]cell downs 18042026 17h'!$B:$B,"")</f>
        <v/>
      </c>
      <c r="BM145" s="14" t="str">
        <f>_xlfn.XLOOKUP(B145,'[5]Cells Huawei 19042026 15h'!$B:$B,'[5]Cells Huawei 19042026 15h'!$B:$B,"")</f>
        <v/>
      </c>
      <c r="BN145" s="9" t="str">
        <f>_xlfn.XLOOKUP(B145,'[6]cells down 19042026 9H40'!$B:$B,'[6]cells down 19042026 9H40'!$B:$B,"")</f>
        <v/>
      </c>
      <c r="BO145" s="9" t="s">
        <v>5537</v>
      </c>
      <c r="BP145" s="9" t="s">
        <v>5537</v>
      </c>
    </row>
    <row r="146" spans="1:68" s="9" customFormat="1" ht="17.5" customHeight="1" x14ac:dyDescent="0.35">
      <c r="A146" s="1" t="s">
        <v>1873</v>
      </c>
      <c r="B146" s="8" t="s">
        <v>1874</v>
      </c>
      <c r="C146" s="3" t="str">
        <f>_xlfn.XLOOKUP(B146,'[1]daily break down'!$D:$D,'[1]daily break down'!$E:$E,"")</f>
        <v>EXTREME-NORD</v>
      </c>
      <c r="D146" s="1" t="s">
        <v>11</v>
      </c>
      <c r="E146" s="1" t="s">
        <v>12</v>
      </c>
      <c r="F146" s="3" t="s">
        <v>55</v>
      </c>
      <c r="G146" s="1" t="s">
        <v>1875</v>
      </c>
      <c r="H146" s="40" t="str">
        <f>_xlfn.XLOOKUP(B146,[2]CALCULATION!$B:$B,[2]CALCULATION!$H:$H,"")</f>
        <v>NOKIA</v>
      </c>
      <c r="I146" s="34">
        <v>4.6876895332991761</v>
      </c>
      <c r="J146" s="34">
        <v>1.8823301070117275</v>
      </c>
      <c r="K146" s="34">
        <v>1.362283766148592</v>
      </c>
      <c r="L146" s="34">
        <v>0.30649760972556783</v>
      </c>
      <c r="M146" s="34">
        <v>2.3236044235416293</v>
      </c>
      <c r="N146" s="34">
        <v>7.7729756139394382E-2</v>
      </c>
      <c r="O146" s="34">
        <v>8.8744708454262859</v>
      </c>
      <c r="P146" s="34">
        <v>3.7355210727714008</v>
      </c>
      <c r="Q146" s="34">
        <v>3.7353992506790616</v>
      </c>
      <c r="R146" s="34">
        <v>8.9425082683423099E-2</v>
      </c>
      <c r="S146" s="109">
        <v>0.2283569324336959</v>
      </c>
      <c r="T146" s="109">
        <f>_xlfn.XLOOKUP(B146,'[3]Nur des jours'!$B:$B,'[3]Nur des jours'!$U:$U,"")</f>
        <v>4.9913417229006471</v>
      </c>
      <c r="U146" s="109">
        <v>2.3851016535055876</v>
      </c>
      <c r="V146" s="109">
        <v>3.9357413250195168</v>
      </c>
      <c r="W146" s="109">
        <v>4.9913417229006471</v>
      </c>
      <c r="X146" s="109">
        <v>0.27593266393779775</v>
      </c>
      <c r="Y146" s="109">
        <v>1.1990304237236893</v>
      </c>
      <c r="Z146" s="109">
        <v>1.0100442362261528</v>
      </c>
      <c r="AA146" s="109">
        <v>4.8036473420521211E-2</v>
      </c>
      <c r="AB146" s="109">
        <v>1.5412982105461215</v>
      </c>
      <c r="AC146" s="109">
        <v>5.090369451138848</v>
      </c>
      <c r="AD146" s="109">
        <v>10.042126952069118</v>
      </c>
      <c r="AE146" s="109">
        <v>4.0984296570243108</v>
      </c>
      <c r="AF146" s="109">
        <v>4.0984296570243108</v>
      </c>
      <c r="AG146" s="57" t="str">
        <f>_xlfn.XLOOKUP(B146,[3]CALCULATION!$B:$B,[3]CALCULATION!$M:$M,"")</f>
        <v>Insecurity</v>
      </c>
      <c r="AH146" s="57"/>
      <c r="AI146" s="56" t="str" cm="1">
        <f t="array" ref="AI146">IFERROR(_xlfn.IFS(
AK146="MPR ISSUE","PDH",
AK146="BSS Hardware Issue","BSS",
AK146="Sites strategiques, MLL, Pylone, etc.","ENVTECH",
AK146="AKTIVCO DEFAUT GE &amp; POWER Cabinet","AKTIVCO",
AK146="AKTIVCO Coupure ENEO &amp; Baisse de tension","AKTIVCO GRID ONLY",
AK146="Coupure ENEO &amp; Baisse de tension","IHS GRID ONLY",
AK146="Defaut GE &amp; POWER Cabinet","IHS",
AK146="Sharing","Partners",
AK146="Sites strategiques &amp; DataCenter","SST &amp; DC",
AK146="Exclu","Exclu",
AK146="SAT","SAT",
AK146="SPARE-ISSUE","SPARE-ISSUE",
AK146="Fiber CAmtel","TRANS_FO_CAMTEL",
AK146="Fiber AOF","Fiber AOF",
AK146="Projet OCM (HUAWEI)","TRAVAUX-HUAWEI",
AK146="Projet OCM (NOKIA)","TRAVAUX-NOKIA",
AK146="ACCESS-ISSUE","ACCESS-ISSUE",
AK146="Projet OCM (ZTE, NOKIA, autres projets)","TRAVAUX OCM",
AK146="No root CAuse","No root cause",
AK146="ODU HS","PDH",
AK146="IP &amp; VLAN","PDH",
AK146="Warehouse HUAWEI","SPARE-ISSUE",
AK146="SPARE-HS","SPARE-ISSUE",
AK146="Power Telco","BSS",AK146="no impacts","no impacts"
),"")</f>
        <v>IHS</v>
      </c>
      <c r="AJ146" s="56" t="str" cm="1">
        <f t="array" ref="AJ146">IFERROR(_xlfn.IFS(
AK146="MPR ISSUE","TX ISSUE",
AK146="BSS Hardware Issue","RAN ISSUE",
AK146="Sites strategiques, MLL, Pylone, etc.","ENVTECH",
AK146="AKTIVCO DEFAUT GE &amp; POWER Cabinet","POWER ISSUE",
AK146="AKTIVCO Coupure ENEO &amp; Baisse de tension","POWER ISSUE",
AK146="Coupure ENEO &amp; Baisse de tension","POWER ISSUE",
AK146="Defaut GE &amp; POWER Cabinet","POWER ISSUE",
AK146="Sharing","POWER ISSUE",
AK146="Sites strategiques &amp; DataCenter","POWER ISSUE",
AK146="Exclu","Exclu",
AK146="SAT","TX ISSUE",
AK146="SPARE-ISSUE","SPARE-ISSUE",
AK146="Fiber CAmtel","TX ISSUE",
AK146="Fiber AOF","TX ISSUE",
AK146="Projet OCM (HUAWEI)","TRAVAUX-HUAWEI",
AK146="Projet OCM (NOKIA)","TRAVAUX -NOKIA",
AK146="ACCESS-ISSUE","ACCESS-ISSUE",
AK146="Projet OCM (ZTE, NOKIA, autres projets)","TRAVAUX OCM",
AK146="No root CAuse","No root cause",
AK146="ODU HS","TX ISSUE",
AK146="IP &amp; VLAN","TX ISSUE",
AK146="Warehouse HUAWEI","SPARE-ISSUE",
AK146="SPARE-HS","SPARE-ISSUE",
AK146="Power Telco","RAN ISSUE",AK146="no impacts","no impacts"
),"")</f>
        <v>POWER ISSUE</v>
      </c>
      <c r="AK146" s="81" t="s">
        <v>5330</v>
      </c>
      <c r="AL146" s="56" t="str" cm="1">
        <f t="array" ref="AL146">IFERROR(_xlfn.IFS(
AK146="MPR ISSUE","ACTIVE",
AK146="BSS Hardware Issue","ACTIVE",
AK146="Sites strategiques, MLL, Pylone, etc.","PASSIVE",
AK146="AKTIVCO DEFAUT GE &amp; POWER Cabinet","PASSIVE",
AK146="AKTIVCO Coupure ENEO &amp; Baisse de tension","PASSIVE",
AK146="Coupure ENEO &amp; Baisse de tension","PASSIVE",
AK146="Defaut GE &amp; POWER Cabinet","PASSIVE",
AK146="Sharing","PASSIVE",
AK146="Sites strategiques &amp; DataCenter","PASSIVE",
AK146="Exclu","Exclu",
AK146="SAT","ACTIVE",
AK146="SPARE-ISSUE","SPARE-ISSUE",
AK146="Fiber CAmtel","ACTIVE",
AK146="Fiber AOF","ACTIVE",
AK146="Projet OCM (HUAWEI)","PLANNED WORKS",
AK146="Projet OCM (NOKIA)","PLANNED WORKS",
AK146="ACCESS-ISSUE","ACCESS-ISSUE",
AK146="Projet OCM (ZTE, NOKIA, autres projets)","PLANNED WORKS",
AK146="No root CAuse","No root cause",
AK146="ODU HS","ACTIVE",
AK146="IP &amp; VLAN","ACTIVE",
AK146="Warehouse HUAWEI","SPARE-ISSUE",
AK146="SPARE-HS","SPARE-ISSUE",
AK146="Power Telco","ACTIVE", AK146="no impacts","no impacts"
),"")</f>
        <v>PASSIVE</v>
      </c>
      <c r="AM146" s="108" t="s">
        <v>5849</v>
      </c>
      <c r="AN146" s="117" t="s">
        <v>1874</v>
      </c>
      <c r="AP146" s="23" t="s">
        <v>5537</v>
      </c>
      <c r="AQ146" s="23" t="s">
        <v>5537</v>
      </c>
      <c r="AR146" s="7"/>
      <c r="AS146" s="6"/>
      <c r="AT146" s="7"/>
      <c r="AU146" s="3" t="s">
        <v>5537</v>
      </c>
      <c r="AV146" s="24" t="s">
        <v>5537</v>
      </c>
      <c r="AW146" s="24" t="s">
        <v>5537</v>
      </c>
      <c r="AX146" s="24" t="s">
        <v>5537</v>
      </c>
      <c r="AY146" s="24" t="s">
        <v>5537</v>
      </c>
      <c r="AZ146" s="24" t="s">
        <v>5537</v>
      </c>
      <c r="BA146" s="24" t="s">
        <v>5537</v>
      </c>
      <c r="BB146" s="24" t="s">
        <v>5537</v>
      </c>
      <c r="BC146" s="24" t="s">
        <v>5537</v>
      </c>
      <c r="BD146" s="24" t="s">
        <v>5537</v>
      </c>
      <c r="BE146" s="24" t="s">
        <v>5537</v>
      </c>
      <c r="BF146" s="24" t="s">
        <v>5537</v>
      </c>
      <c r="BG146" s="24" t="s">
        <v>5537</v>
      </c>
      <c r="BH146" s="24" t="s">
        <v>5537</v>
      </c>
      <c r="BI146" s="9" t="s">
        <v>5849</v>
      </c>
      <c r="BJ146" s="14"/>
      <c r="BK146" s="14" t="s">
        <v>5537</v>
      </c>
      <c r="BL146" s="14" t="str">
        <f>_xlfn.XLOOKUP(B146,'[4]cell downs 18042026 17h'!$B:$B,'[4]cell downs 18042026 17h'!$B:$B,"")</f>
        <v/>
      </c>
      <c r="BM146" s="14" t="str">
        <f>_xlfn.XLOOKUP(B146,'[5]Cells Huawei 19042026 15h'!$B:$B,'[5]Cells Huawei 19042026 15h'!$B:$B,"")</f>
        <v/>
      </c>
      <c r="BN146" s="9" t="str">
        <f>_xlfn.XLOOKUP(B146,'[6]cells down 19042026 9H40'!$B:$B,'[6]cells down 19042026 9H40'!$B:$B,"")</f>
        <v/>
      </c>
      <c r="BO146" s="9" t="s">
        <v>1874</v>
      </c>
      <c r="BP146" s="9" t="s">
        <v>5537</v>
      </c>
    </row>
    <row r="147" spans="1:68" s="9" customFormat="1" ht="24" customHeight="1" x14ac:dyDescent="0.35">
      <c r="A147" s="1" t="s">
        <v>446</v>
      </c>
      <c r="B147" s="1" t="s">
        <v>447</v>
      </c>
      <c r="C147" s="3" t="str">
        <f>_xlfn.XLOOKUP(B147,'[1]daily break down'!$D:$D,'[1]daily break down'!$E:$E,"")</f>
        <v>Douala</v>
      </c>
      <c r="D147" s="1" t="s">
        <v>21</v>
      </c>
      <c r="E147" s="1" t="s">
        <v>36</v>
      </c>
      <c r="F147" s="3" t="s">
        <v>31</v>
      </c>
      <c r="G147" s="1" t="s">
        <v>32</v>
      </c>
      <c r="H147" s="41" t="str">
        <f>_xlfn.XLOOKUP(B147,[2]CALCULATION!$B:$B,[2]CALCULATION!$H:$H,"")</f>
        <v>ZTE</v>
      </c>
      <c r="I147" s="34">
        <v>0</v>
      </c>
      <c r="J147" s="34">
        <v>15.50000285361253</v>
      </c>
      <c r="K147" s="34">
        <v>0.51473819531836373</v>
      </c>
      <c r="L147" s="34">
        <v>6.3923060898945003</v>
      </c>
      <c r="M147" s="34">
        <v>4.8259403366692055</v>
      </c>
      <c r="N147" s="34">
        <v>1.5268075495173123</v>
      </c>
      <c r="O147" s="34">
        <v>7.0341548883809448</v>
      </c>
      <c r="P147" s="34">
        <v>9.0129568276960228</v>
      </c>
      <c r="Q147" s="34">
        <v>4.5100097593548547</v>
      </c>
      <c r="R147" s="34">
        <v>4.5423447563442938</v>
      </c>
      <c r="S147" s="109">
        <v>3.5265122006203766</v>
      </c>
      <c r="T147" s="109">
        <f>_xlfn.XLOOKUP(B147,'[3]Nur des jours'!$B:$B,'[3]Nur des jours'!$U:$U,"")</f>
        <v>0</v>
      </c>
      <c r="U147" s="109">
        <v>0.51505922672807647</v>
      </c>
      <c r="V147" s="109">
        <v>0.52415511666994841</v>
      </c>
      <c r="W147" s="109">
        <v>0</v>
      </c>
      <c r="X147" s="109">
        <v>2.9866800501094359</v>
      </c>
      <c r="Y147" s="109">
        <v>0.8926813399422997</v>
      </c>
      <c r="Z147" s="109">
        <v>3.482798423664438</v>
      </c>
      <c r="AA147" s="109">
        <v>1.3163714604503585</v>
      </c>
      <c r="AB147" s="109">
        <v>1.0223601943880862</v>
      </c>
      <c r="AC147" s="109">
        <v>0.46098961268379635</v>
      </c>
      <c r="AD147" s="109">
        <v>1.5113872823525805</v>
      </c>
      <c r="AE147" s="109">
        <v>3.8723165341163641</v>
      </c>
      <c r="AF147" s="109">
        <v>3.8723165341163641</v>
      </c>
      <c r="AG147" s="57" t="str">
        <f>_xlfn.XLOOKUP(B147,[3]CALCULATION!$B:$B,[3]CALCULATION!$M:$M,"")</f>
        <v>Operationnel</v>
      </c>
      <c r="AH147" s="57"/>
      <c r="AI147" s="56" t="str" cm="1">
        <f t="array" ref="AI147">IFERROR(_xlfn.IFS(
AK147="MPR ISSUE","PDH",
AK147="BSS Hardware Issue","BSS",
AK147="Sites strategiques, MLL, Pylone, etc.","ENVTECH",
AK147="AKTIVCO DEFAUT GE &amp; POWER Cabinet","AKTIVCO",
AK147="AKTIVCO Coupure ENEO &amp; Baisse de tension","AKTIVCO GRID ONLY",
AK147="Coupure ENEO &amp; Baisse de tension","IHS GRID ONLY",
AK147="Defaut GE &amp; POWER Cabinet","IHS",
AK147="Sharing","Partners",
AK147="Sites strategiques &amp; DataCenter","SST &amp; DC",
AK147="Exclu","Exclu",
AK147="SAT","SAT",
AK147="SPARE-ISSUE","SPARE-ISSUE",
AK147="Fiber CAmtel","TRANS_FO_CAMTEL",
AK147="Fiber AOF","Fiber AOF",
AK147="Projet OCM (HUAWEI)","TRAVAUX-HUAWEI",
AK147="Projet OCM (NOKIA)","TRAVAUX-NOKIA",
AK147="ACCESS-ISSUE","ACCESS-ISSUE",
AK147="Projet OCM (ZTE, NOKIA, autres projets)","TRAVAUX OCM",
AK147="No root CAuse","No root cause",
AK147="ODU HS","PDH",
AK147="IP &amp; VLAN","PDH",
AK147="Warehouse HUAWEI","SPARE-ISSUE",
AK147="SPARE-HS","SPARE-ISSUE",
AK147="Power Telco","BSS",AK147="no impacts","no impacts"
),"")</f>
        <v>AKTIVCO</v>
      </c>
      <c r="AJ147" s="56" t="str" cm="1">
        <f t="array" ref="AJ147">IFERROR(_xlfn.IFS(
AK147="MPR ISSUE","TX ISSUE",
AK147="BSS Hardware Issue","RAN ISSUE",
AK147="Sites strategiques, MLL, Pylone, etc.","ENVTECH",
AK147="AKTIVCO DEFAUT GE &amp; POWER Cabinet","POWER ISSUE",
AK147="AKTIVCO Coupure ENEO &amp; Baisse de tension","POWER ISSUE",
AK147="Coupure ENEO &amp; Baisse de tension","POWER ISSUE",
AK147="Defaut GE &amp; POWER Cabinet","POWER ISSUE",
AK147="Sharing","POWER ISSUE",
AK147="Sites strategiques &amp; DataCenter","POWER ISSUE",
AK147="Exclu","Exclu",
AK147="SAT","TX ISSUE",
AK147="SPARE-ISSUE","SPARE-ISSUE",
AK147="Fiber CAmtel","TX ISSUE",
AK147="Fiber AOF","TX ISSUE",
AK147="Projet OCM (HUAWEI)","TRAVAUX-HUAWEI",
AK147="Projet OCM (NOKIA)","TRAVAUX -NOKIA",
AK147="ACCESS-ISSUE","ACCESS-ISSUE",
AK147="Projet OCM (ZTE, NOKIA, autres projets)","TRAVAUX OCM",
AK147="No root CAuse","No root cause",
AK147="ODU HS","TX ISSUE",
AK147="IP &amp; VLAN","TX ISSUE",
AK147="Warehouse HUAWEI","SPARE-ISSUE",
AK147="SPARE-HS","SPARE-ISSUE",
AK147="Power Telco","RAN ISSUE",AK147="no impacts","no impacts"
),"")</f>
        <v>POWER ISSUE</v>
      </c>
      <c r="AK147" s="81" t="s">
        <v>5325</v>
      </c>
      <c r="AL147" s="56" t="str" cm="1">
        <f t="array" ref="AL147">IFERROR(_xlfn.IFS(
AK147="MPR ISSUE","ACTIVE",
AK147="BSS Hardware Issue","ACTIVE",
AK147="Sites strategiques, MLL, Pylone, etc.","PASSIVE",
AK147="AKTIVCO DEFAUT GE &amp; POWER Cabinet","PASSIVE",
AK147="AKTIVCO Coupure ENEO &amp; Baisse de tension","PASSIVE",
AK147="Coupure ENEO &amp; Baisse de tension","PASSIVE",
AK147="Defaut GE &amp; POWER Cabinet","PASSIVE",
AK147="Sharing","PASSIVE",
AK147="Sites strategiques &amp; DataCenter","PASSIVE",
AK147="Exclu","Exclu",
AK147="SAT","ACTIVE",
AK147="SPARE-ISSUE","SPARE-ISSUE",
AK147="Fiber CAmtel","ACTIVE",
AK147="Fiber AOF","ACTIVE",
AK147="Projet OCM (HUAWEI)","PLANNED WORKS",
AK147="Projet OCM (NOKIA)","PLANNED WORKS",
AK147="ACCESS-ISSUE","ACCESS-ISSUE",
AK147="Projet OCM (ZTE, NOKIA, autres projets)","PLANNED WORKS",
AK147="No root CAuse","No root cause",
AK147="ODU HS","ACTIVE",
AK147="IP &amp; VLAN","ACTIVE",
AK147="Warehouse HUAWEI","SPARE-ISSUE",
AK147="SPARE-HS","SPARE-ISSUE",
AK147="Power Telco","ACTIVE", AK147="no impacts","no impacts"
),"")</f>
        <v>PASSIVE</v>
      </c>
      <c r="AM147" s="108" t="s">
        <v>5850</v>
      </c>
      <c r="AN147" s="117" t="s">
        <v>447</v>
      </c>
      <c r="AP147" s="23" t="s">
        <v>5537</v>
      </c>
      <c r="AQ147" s="23" t="s">
        <v>5537</v>
      </c>
      <c r="AR147" s="7"/>
      <c r="AS147" s="6"/>
      <c r="AT147" s="7"/>
      <c r="AU147" s="3" t="s">
        <v>5537</v>
      </c>
      <c r="AV147" s="24" t="s">
        <v>5537</v>
      </c>
      <c r="AW147" s="24" t="s">
        <v>5537</v>
      </c>
      <c r="AX147" s="24" t="s">
        <v>5537</v>
      </c>
      <c r="AY147" s="24" t="s">
        <v>5537</v>
      </c>
      <c r="AZ147" s="24" t="s">
        <v>5537</v>
      </c>
      <c r="BA147" s="24" t="s">
        <v>5537</v>
      </c>
      <c r="BB147" s="24" t="s">
        <v>5537</v>
      </c>
      <c r="BC147" s="24" t="s">
        <v>5537</v>
      </c>
      <c r="BD147" s="24" t="s">
        <v>5537</v>
      </c>
      <c r="BE147" s="24" t="s">
        <v>5537</v>
      </c>
      <c r="BF147" s="24" t="s">
        <v>5537</v>
      </c>
      <c r="BG147" s="24" t="s">
        <v>5537</v>
      </c>
      <c r="BH147" s="24" t="s">
        <v>5537</v>
      </c>
      <c r="BI147" s="9" t="s">
        <v>5850</v>
      </c>
      <c r="BJ147" s="14"/>
      <c r="BK147" s="14" t="s">
        <v>5537</v>
      </c>
      <c r="BL147" s="14" t="str">
        <f>_xlfn.XLOOKUP(B147,'[4]cell downs 18042026 17h'!$B:$B,'[4]cell downs 18042026 17h'!$B:$B,"")</f>
        <v/>
      </c>
      <c r="BM147" s="14" t="str">
        <f>_xlfn.XLOOKUP(B147,'[5]Cells Huawei 19042026 15h'!$B:$B,'[5]Cells Huawei 19042026 15h'!$B:$B,"")</f>
        <v/>
      </c>
      <c r="BN147" s="9" t="str">
        <f>_xlfn.XLOOKUP(B147,'[6]cells down 19042026 9H40'!$B:$B,'[6]cells down 19042026 9H40'!$B:$B,"")</f>
        <v/>
      </c>
      <c r="BO147" s="9" t="s">
        <v>5537</v>
      </c>
      <c r="BP147" s="9" t="s">
        <v>5537</v>
      </c>
    </row>
    <row r="148" spans="1:68" s="9" customFormat="1" x14ac:dyDescent="0.35">
      <c r="A148" s="1" t="s">
        <v>2366</v>
      </c>
      <c r="B148" s="8" t="s">
        <v>2367</v>
      </c>
      <c r="C148" s="3" t="str">
        <f>_xlfn.XLOOKUP(B148,'[1]daily break down'!$D:$D,'[1]daily break down'!$E:$E,"")</f>
        <v>Yaounde</v>
      </c>
      <c r="D148" s="1" t="s">
        <v>21</v>
      </c>
      <c r="E148" s="1" t="s">
        <v>36</v>
      </c>
      <c r="F148" s="3" t="s">
        <v>37</v>
      </c>
      <c r="G148" s="1" t="s">
        <v>38</v>
      </c>
      <c r="H148" s="41" t="str">
        <f>_xlfn.XLOOKUP(B148,[2]CALCULATION!$B:$B,[2]CALCULATION!$H:$H,"")</f>
        <v>ZTE</v>
      </c>
      <c r="I148" s="34">
        <v>0</v>
      </c>
      <c r="J148" s="34">
        <v>0</v>
      </c>
      <c r="K148" s="34">
        <v>0</v>
      </c>
      <c r="L148" s="34">
        <v>0</v>
      </c>
      <c r="M148" s="34">
        <v>0</v>
      </c>
      <c r="N148" s="34">
        <v>0</v>
      </c>
      <c r="O148" s="34">
        <v>0</v>
      </c>
      <c r="P148" s="34">
        <v>0</v>
      </c>
      <c r="Q148" s="34">
        <v>0</v>
      </c>
      <c r="R148" s="34">
        <v>0</v>
      </c>
      <c r="S148" s="109">
        <v>0</v>
      </c>
      <c r="T148" s="109">
        <f>_xlfn.XLOOKUP(B148,'[3]Nur des jours'!$B:$B,'[3]Nur des jours'!$U:$U,"")</f>
        <v>0</v>
      </c>
      <c r="U148" s="109">
        <v>0</v>
      </c>
      <c r="V148" s="109">
        <v>0</v>
      </c>
      <c r="W148" s="109">
        <v>0</v>
      </c>
      <c r="X148" s="109">
        <v>0</v>
      </c>
      <c r="Y148" s="109">
        <v>1.4514186734696788</v>
      </c>
      <c r="Z148" s="109">
        <v>0</v>
      </c>
      <c r="AA148" s="109">
        <v>0</v>
      </c>
      <c r="AB148" s="109">
        <v>0</v>
      </c>
      <c r="AC148" s="109">
        <v>0</v>
      </c>
      <c r="AD148" s="109">
        <v>2.6029713271519941</v>
      </c>
      <c r="AE148" s="109">
        <v>3.6068413933619263</v>
      </c>
      <c r="AF148" s="109">
        <v>3.6068413933619263</v>
      </c>
      <c r="AG148" s="57" t="str">
        <f>_xlfn.XLOOKUP(B148,[3]CALCULATION!$B:$B,[3]CALCULATION!$M:$M,"")</f>
        <v>Operationnel</v>
      </c>
      <c r="AH148" s="57"/>
      <c r="AI148" s="56" t="str" cm="1">
        <f t="array" ref="AI148">IFERROR(_xlfn.IFS(
AK148="MPR ISSUE","PDH",
AK148="BSS Hardware Issue","BSS",
AK148="Sites strategiques, MLL, Pylone, etc.","ENVTECH",
AK148="AKTIVCO DEFAUT GE &amp; POWER Cabinet","AKTIVCO",
AK148="AKTIVCO Coupure ENEO &amp; Baisse de tension","AKTIVCO GRID ONLY",
AK148="Coupure ENEO &amp; Baisse de tension","IHS GRID ONLY",
AK148="Defaut GE &amp; POWER Cabinet","IHS",
AK148="Sharing","Partners",
AK148="Sites strategiques &amp; DataCenter","SST &amp; DC",
AK148="Exclu","Exclu",
AK148="SAT","SAT",
AK148="SPARE-ISSUE","SPARE-ISSUE",
AK148="Fiber CAmtel","TRANS_FO_CAMTEL",
AK148="Fiber AOF","Fiber AOF",
AK148="Projet OCM (HUAWEI)","TRAVAUX-HUAWEI",
AK148="Projet OCM (NOKIA)","TRAVAUX-NOKIA",
AK148="ACCESS-ISSUE","ACCESS-ISSUE",
AK148="Projet OCM (ZTE, NOKIA, autres projets)","TRAVAUX OCM",
AK148="No root CAuse","No root cause",
AK148="ODU HS","PDH",
AK148="IP &amp; VLAN","PDH",
AK148="Warehouse HUAWEI","SPARE-ISSUE",
AK148="SPARE-HS","SPARE-ISSUE",
AK148="Power Telco","BSS",AK148="no impacts","no impacts"
),"")</f>
        <v>PDH</v>
      </c>
      <c r="AJ148" s="56" t="str" cm="1">
        <f t="array" ref="AJ148">IFERROR(_xlfn.IFS(
AK148="MPR ISSUE","TX ISSUE",
AK148="BSS Hardware Issue","RAN ISSUE",
AK148="Sites strategiques, MLL, Pylone, etc.","ENVTECH",
AK148="AKTIVCO DEFAUT GE &amp; POWER Cabinet","POWER ISSUE",
AK148="AKTIVCO Coupure ENEO &amp; Baisse de tension","POWER ISSUE",
AK148="Coupure ENEO &amp; Baisse de tension","POWER ISSUE",
AK148="Defaut GE &amp; POWER Cabinet","POWER ISSUE",
AK148="Sharing","POWER ISSUE",
AK148="Sites strategiques &amp; DataCenter","POWER ISSUE",
AK148="Exclu","Exclu",
AK148="SAT","TX ISSUE",
AK148="SPARE-ISSUE","SPARE-ISSUE",
AK148="Fiber CAmtel","TX ISSUE",
AK148="Fiber AOF","TX ISSUE",
AK148="Projet OCM (HUAWEI)","TRAVAUX-HUAWEI",
AK148="Projet OCM (NOKIA)","TRAVAUX -NOKIA",
AK148="ACCESS-ISSUE","ACCESS-ISSUE",
AK148="Projet OCM (ZTE, NOKIA, autres projets)","TRAVAUX OCM",
AK148="No root CAuse","No root cause",
AK148="ODU HS","TX ISSUE",
AK148="IP &amp; VLAN","TX ISSUE",
AK148="Warehouse HUAWEI","SPARE-ISSUE",
AK148="SPARE-HS","SPARE-ISSUE",
AK148="Power Telco","RAN ISSUE",AK148="no impacts","no impacts"
),"")</f>
        <v>TX ISSUE</v>
      </c>
      <c r="AK148" s="81" t="s">
        <v>5618</v>
      </c>
      <c r="AL148" s="56" t="str" cm="1">
        <f t="array" ref="AL148">IFERROR(_xlfn.IFS(
AK148="MPR ISSUE","ACTIVE",
AK148="BSS Hardware Issue","ACTIVE",
AK148="Sites strategiques, MLL, Pylone, etc.","PASSIVE",
AK148="AKTIVCO DEFAUT GE &amp; POWER Cabinet","PASSIVE",
AK148="AKTIVCO Coupure ENEO &amp; Baisse de tension","PASSIVE",
AK148="Coupure ENEO &amp; Baisse de tension","PASSIVE",
AK148="Defaut GE &amp; POWER Cabinet","PASSIVE",
AK148="Sharing","PASSIVE",
AK148="Sites strategiques &amp; DataCenter","PASSIVE",
AK148="Exclu","Exclu",
AK148="SAT","ACTIVE",
AK148="SPARE-ISSUE","SPARE-ISSUE",
AK148="Fiber CAmtel","ACTIVE",
AK148="Fiber AOF","ACTIVE",
AK148="Projet OCM (HUAWEI)","PLANNED WORKS",
AK148="Projet OCM (NOKIA)","PLANNED WORKS",
AK148="ACCESS-ISSUE","ACCESS-ISSUE",
AK148="Projet OCM (ZTE, NOKIA, autres projets)","PLANNED WORKS",
AK148="No root CAuse","No root cause",
AK148="ODU HS","ACTIVE",
AK148="IP &amp; VLAN","ACTIVE",
AK148="Warehouse HUAWEI","SPARE-ISSUE",
AK148="SPARE-HS","SPARE-ISSUE",
AK148="Power Telco","ACTIVE", AK148="no impacts","no impacts"
),"")</f>
        <v>ACTIVE</v>
      </c>
      <c r="AM148" s="108" t="s">
        <v>5851</v>
      </c>
      <c r="AN148" s="227" t="s">
        <v>2238</v>
      </c>
      <c r="AO148" s="9" t="s">
        <v>6088</v>
      </c>
      <c r="AP148" s="23" t="s">
        <v>5657</v>
      </c>
      <c r="AQ148" s="23" t="s">
        <v>5537</v>
      </c>
      <c r="AR148" s="7"/>
      <c r="AS148" s="6"/>
      <c r="AT148" s="7"/>
      <c r="AU148" s="3" t="s">
        <v>5537</v>
      </c>
      <c r="AV148" s="24" t="s">
        <v>5537</v>
      </c>
      <c r="AW148" s="24" t="s">
        <v>5537</v>
      </c>
      <c r="AX148" s="24" t="s">
        <v>5537</v>
      </c>
      <c r="AY148" s="24" t="s">
        <v>5537</v>
      </c>
      <c r="AZ148" s="24" t="s">
        <v>5537</v>
      </c>
      <c r="BA148" s="24" t="s">
        <v>5537</v>
      </c>
      <c r="BB148" s="24" t="s">
        <v>5537</v>
      </c>
      <c r="BC148" s="24" t="s">
        <v>5537</v>
      </c>
      <c r="BD148" s="24" t="s">
        <v>5537</v>
      </c>
      <c r="BE148" s="24" t="s">
        <v>5537</v>
      </c>
      <c r="BF148" s="24" t="s">
        <v>6280</v>
      </c>
      <c r="BG148" s="24" t="s">
        <v>5537</v>
      </c>
      <c r="BH148" s="24" t="s">
        <v>5537</v>
      </c>
      <c r="BI148" s="9" t="s">
        <v>6410</v>
      </c>
      <c r="BJ148" s="14"/>
      <c r="BK148" s="14" t="s">
        <v>5537</v>
      </c>
      <c r="BL148" s="14" t="str">
        <f>_xlfn.XLOOKUP(B148,'[4]cell downs 18042026 17h'!$B:$B,'[4]cell downs 18042026 17h'!$B:$B,"")</f>
        <v/>
      </c>
      <c r="BM148" s="14" t="str">
        <f>_xlfn.XLOOKUP(B148,'[5]Cells Huawei 19042026 15h'!$B:$B,'[5]Cells Huawei 19042026 15h'!$B:$B,"")</f>
        <v/>
      </c>
      <c r="BN148" s="9" t="str">
        <f>_xlfn.XLOOKUP(B148,'[6]cells down 19042026 9H40'!$B:$B,'[6]cells down 19042026 9H40'!$B:$B,"")</f>
        <v/>
      </c>
      <c r="BO148" s="9" t="s">
        <v>5537</v>
      </c>
      <c r="BP148" s="9" t="s">
        <v>594</v>
      </c>
    </row>
    <row r="149" spans="1:68" s="9" customFormat="1" x14ac:dyDescent="0.35">
      <c r="A149" s="1" t="s">
        <v>496</v>
      </c>
      <c r="B149" s="8" t="s">
        <v>497</v>
      </c>
      <c r="C149" s="3" t="str">
        <f>_xlfn.XLOOKUP(B149,'[1]daily break down'!$D:$D,'[1]daily break down'!$E:$E,"")</f>
        <v>SUD-OUEST</v>
      </c>
      <c r="D149" s="1" t="s">
        <v>21</v>
      </c>
      <c r="E149" s="1" t="s">
        <v>22</v>
      </c>
      <c r="F149" s="3" t="s">
        <v>13</v>
      </c>
      <c r="G149" s="1" t="s">
        <v>14</v>
      </c>
      <c r="H149" s="39" t="str">
        <f>_xlfn.XLOOKUP(B149,[2]CALCULATION!$B:$B,[2]CALCULATION!$H:$H,"")</f>
        <v>Huawei</v>
      </c>
      <c r="I149" s="34">
        <v>4.2103091033093349</v>
      </c>
      <c r="J149" s="34">
        <v>1.8048742555638311</v>
      </c>
      <c r="K149" s="34">
        <v>0</v>
      </c>
      <c r="L149" s="34">
        <v>2.8289109473137519</v>
      </c>
      <c r="M149" s="34">
        <v>4.2322819197963666</v>
      </c>
      <c r="N149" s="34">
        <v>2.8563591328442235</v>
      </c>
      <c r="O149" s="34">
        <v>0.83134650560877554</v>
      </c>
      <c r="P149" s="34">
        <v>1.8698474458741039</v>
      </c>
      <c r="Q149" s="34">
        <v>6.1185733078791094</v>
      </c>
      <c r="R149" s="34">
        <v>7.8626656165372548</v>
      </c>
      <c r="S149" s="109">
        <v>0</v>
      </c>
      <c r="T149" s="109">
        <f>_xlfn.XLOOKUP(B149,'[3]Nur des jours'!$B:$B,'[3]Nur des jours'!$U:$U,"")</f>
        <v>0.89086216195392554</v>
      </c>
      <c r="U149" s="109">
        <v>7.4907328933062805E-3</v>
      </c>
      <c r="V149" s="109">
        <v>0</v>
      </c>
      <c r="W149" s="109">
        <v>0.89086216195392554</v>
      </c>
      <c r="X149" s="109">
        <v>16.849030342462036</v>
      </c>
      <c r="Y149" s="109">
        <v>10.473649741890748</v>
      </c>
      <c r="Z149" s="109">
        <v>0</v>
      </c>
      <c r="AA149" s="109">
        <v>1.3861957920629622</v>
      </c>
      <c r="AB149" s="109">
        <v>0</v>
      </c>
      <c r="AC149" s="109">
        <v>5.4747980688144713</v>
      </c>
      <c r="AD149" s="109">
        <v>9.314085498332263</v>
      </c>
      <c r="AE149" s="109">
        <v>3.9526100567012814</v>
      </c>
      <c r="AF149" s="109">
        <v>3.9526100567012814</v>
      </c>
      <c r="AG149" s="57" t="str">
        <f>_xlfn.XLOOKUP(B149,[3]CALCULATION!$B:$B,[3]CALCULATION!$M:$M,"")</f>
        <v>Operationnel</v>
      </c>
      <c r="AH149" s="57"/>
      <c r="AI149" s="56" t="str" cm="1">
        <f t="array" ref="AI149">IFERROR(_xlfn.IFS(
AK149="MPR ISSUE","PDH",
AK149="BSS Hardware Issue","BSS",
AK149="Sites strategiques, MLL, Pylone, etc.","ENVTECH",
AK149="AKTIVCO DEFAUT GE &amp; POWER Cabinet","AKTIVCO",
AK149="AKTIVCO Coupure ENEO &amp; Baisse de tension","AKTIVCO GRID ONLY",
AK149="Coupure ENEO &amp; Baisse de tension","IHS GRID ONLY",
AK149="Defaut GE &amp; POWER Cabinet","IHS",
AK149="Sharing","Partners",
AK149="Sites strategiques &amp; DataCenter","SST &amp; DC",
AK149="Exclu","Exclu",
AK149="SAT","SAT",
AK149="SPARE-ISSUE","SPARE-ISSUE",
AK149="Fiber CAmtel","TRANS_FO_CAMTEL",
AK149="Fiber AOF","Fiber AOF",
AK149="Projet OCM (HUAWEI)","TRAVAUX-HUAWEI",
AK149="Projet OCM (NOKIA)","TRAVAUX-NOKIA",
AK149="ACCESS-ISSUE","ACCESS-ISSUE",
AK149="Projet OCM (ZTE, NOKIA, autres projets)","TRAVAUX OCM",
AK149="No root CAuse","No root cause",
AK149="ODU HS","PDH",
AK149="IP &amp; VLAN","PDH",
AK149="Warehouse HUAWEI","SPARE-ISSUE",
AK149="SPARE-HS","SPARE-ISSUE",
AK149="Power Telco","BSS",AK149="no impacts","no impacts"
),"")</f>
        <v>No root cause</v>
      </c>
      <c r="AJ149" s="56" t="str" cm="1">
        <f t="array" ref="AJ149">IFERROR(_xlfn.IFS(
AK149="MPR ISSUE","TX ISSUE",
AK149="BSS Hardware Issue","RAN ISSUE",
AK149="Sites strategiques, MLL, Pylone, etc.","ENVTECH",
AK149="AKTIVCO DEFAUT GE &amp; POWER Cabinet","POWER ISSUE",
AK149="AKTIVCO Coupure ENEO &amp; Baisse de tension","POWER ISSUE",
AK149="Coupure ENEO &amp; Baisse de tension","POWER ISSUE",
AK149="Defaut GE &amp; POWER Cabinet","POWER ISSUE",
AK149="Sharing","POWER ISSUE",
AK149="Sites strategiques &amp; DataCenter","POWER ISSUE",
AK149="Exclu","Exclu",
AK149="SAT","TX ISSUE",
AK149="SPARE-ISSUE","SPARE-ISSUE",
AK149="Fiber CAmtel","TX ISSUE",
AK149="Fiber AOF","TX ISSUE",
AK149="Projet OCM (HUAWEI)","TRAVAUX-HUAWEI",
AK149="Projet OCM (NOKIA)","TRAVAUX -NOKIA",
AK149="ACCESS-ISSUE","ACCESS-ISSUE",
AK149="Projet OCM (ZTE, NOKIA, autres projets)","TRAVAUX OCM",
AK149="No root CAuse","No root cause",
AK149="ODU HS","TX ISSUE",
AK149="IP &amp; VLAN","TX ISSUE",
AK149="Warehouse HUAWEI","SPARE-ISSUE",
AK149="SPARE-HS","SPARE-ISSUE",
AK149="Power Telco","RAN ISSUE",AK149="no impacts","no impacts"
),"")</f>
        <v>No root cause</v>
      </c>
      <c r="AK149" s="81" t="s">
        <v>5620</v>
      </c>
      <c r="AL149" s="56" t="str" cm="1">
        <f t="array" ref="AL149">IFERROR(_xlfn.IFS(
AK149="MPR ISSUE","ACTIVE",
AK149="BSS Hardware Issue","ACTIVE",
AK149="Sites strategiques, MLL, Pylone, etc.","PASSIVE",
AK149="AKTIVCO DEFAUT GE &amp; POWER Cabinet","PASSIVE",
AK149="AKTIVCO Coupure ENEO &amp; Baisse de tension","PASSIVE",
AK149="Coupure ENEO &amp; Baisse de tension","PASSIVE",
AK149="Defaut GE &amp; POWER Cabinet","PASSIVE",
AK149="Sharing","PASSIVE",
AK149="Sites strategiques &amp; DataCenter","PASSIVE",
AK149="Exclu","Exclu",
AK149="SAT","ACTIVE",
AK149="SPARE-ISSUE","SPARE-ISSUE",
AK149="Fiber CAmtel","ACTIVE",
AK149="Fiber AOF","ACTIVE",
AK149="Projet OCM (HUAWEI)","PLANNED WORKS",
AK149="Projet OCM (NOKIA)","PLANNED WORKS",
AK149="ACCESS-ISSUE","ACCESS-ISSUE",
AK149="Projet OCM (ZTE, NOKIA, autres projets)","PLANNED WORKS",
AK149="No root CAuse","No root cause",
AK149="ODU HS","ACTIVE",
AK149="IP &amp; VLAN","ACTIVE",
AK149="Warehouse HUAWEI","SPARE-ISSUE",
AK149="SPARE-HS","SPARE-ISSUE",
AK149="Power Telco","ACTIVE", AK149="no impacts","no impacts"
),"")</f>
        <v>No root cause</v>
      </c>
      <c r="AM149" s="108" t="s">
        <v>5537</v>
      </c>
      <c r="AN149" s="117" t="s">
        <v>497</v>
      </c>
      <c r="AP149" s="23" t="s">
        <v>5537</v>
      </c>
      <c r="AQ149" s="23" t="s">
        <v>5537</v>
      </c>
      <c r="AR149" s="7"/>
      <c r="AS149" s="6"/>
      <c r="AT149" s="7"/>
      <c r="AU149" s="3" t="s">
        <v>5537</v>
      </c>
      <c r="AV149" s="24" t="s">
        <v>5537</v>
      </c>
      <c r="AW149" s="24" t="s">
        <v>5537</v>
      </c>
      <c r="AX149" s="24" t="s">
        <v>5537</v>
      </c>
      <c r="AY149" s="24" t="s">
        <v>5537</v>
      </c>
      <c r="AZ149" s="24" t="s">
        <v>5537</v>
      </c>
      <c r="BA149" s="24" t="s">
        <v>5537</v>
      </c>
      <c r="BB149" s="24" t="s">
        <v>5537</v>
      </c>
      <c r="BC149" s="24" t="s">
        <v>5537</v>
      </c>
      <c r="BD149" s="24" t="s">
        <v>5537</v>
      </c>
      <c r="BE149" s="24" t="s">
        <v>5537</v>
      </c>
      <c r="BF149" s="24" t="s">
        <v>5537</v>
      </c>
      <c r="BG149" s="24" t="s">
        <v>5537</v>
      </c>
      <c r="BH149" s="24" t="s">
        <v>5537</v>
      </c>
      <c r="BI149" s="9" t="s">
        <v>5537</v>
      </c>
      <c r="BJ149" s="14"/>
      <c r="BK149" s="14" t="s">
        <v>5537</v>
      </c>
      <c r="BL149" s="14" t="str">
        <f>_xlfn.XLOOKUP(B149,'[4]cell downs 18042026 17h'!$B:$B,'[4]cell downs 18042026 17h'!$B:$B,"")</f>
        <v/>
      </c>
      <c r="BM149" s="14" t="str">
        <f>_xlfn.XLOOKUP(B149,'[5]Cells Huawei 19042026 15h'!$B:$B,'[5]Cells Huawei 19042026 15h'!$B:$B,"")</f>
        <v/>
      </c>
      <c r="BN149" s="9" t="str">
        <f>_xlfn.XLOOKUP(B149,'[6]cells down 19042026 9H40'!$B:$B,'[6]cells down 19042026 9H40'!$B:$B,"")</f>
        <v/>
      </c>
      <c r="BO149" s="9" t="s">
        <v>5537</v>
      </c>
      <c r="BP149" s="9" t="s">
        <v>5537</v>
      </c>
    </row>
    <row r="150" spans="1:68" s="9" customFormat="1" ht="38.5" customHeight="1" x14ac:dyDescent="0.35">
      <c r="A150" s="1" t="s">
        <v>3825</v>
      </c>
      <c r="B150" s="8" t="s">
        <v>3826</v>
      </c>
      <c r="C150" s="3" t="str">
        <f>_xlfn.XLOOKUP(B150,'[1]daily break down'!$D:$D,'[1]daily break down'!$E:$E,"")</f>
        <v>Maroua</v>
      </c>
      <c r="D150" s="1" t="s">
        <v>11</v>
      </c>
      <c r="E150" s="1" t="s">
        <v>12</v>
      </c>
      <c r="F150" s="3" t="s">
        <v>55</v>
      </c>
      <c r="G150" s="1" t="s">
        <v>84</v>
      </c>
      <c r="H150" s="39" t="str">
        <f>_xlfn.XLOOKUP(B150,[2]CALCULATION!$B:$B,[2]CALCULATION!$H:$H,"")</f>
        <v>Huawei</v>
      </c>
      <c r="I150" s="34">
        <v>0</v>
      </c>
      <c r="J150" s="34">
        <v>0</v>
      </c>
      <c r="K150" s="34">
        <v>0</v>
      </c>
      <c r="L150" s="34">
        <v>0.64404251311948368</v>
      </c>
      <c r="M150" s="34">
        <v>0</v>
      </c>
      <c r="N150" s="34">
        <v>0</v>
      </c>
      <c r="O150" s="34">
        <v>0.25862647068055805</v>
      </c>
      <c r="P150" s="34">
        <v>0.88064266207805786</v>
      </c>
      <c r="Q150" s="34">
        <v>0</v>
      </c>
      <c r="R150" s="34">
        <v>0</v>
      </c>
      <c r="S150" s="109">
        <v>0</v>
      </c>
      <c r="T150" s="109">
        <f>_xlfn.XLOOKUP(B150,'[3]Nur des jours'!$B:$B,'[3]Nur des jours'!$U:$U,"")</f>
        <v>0</v>
      </c>
      <c r="U150" s="109">
        <v>0</v>
      </c>
      <c r="V150" s="109">
        <v>0.47824762508097124</v>
      </c>
      <c r="W150" s="109">
        <v>0</v>
      </c>
      <c r="X150" s="109">
        <v>0</v>
      </c>
      <c r="Y150" s="109">
        <v>0</v>
      </c>
      <c r="Z150" s="109">
        <v>1.1466528551820176</v>
      </c>
      <c r="AA150" s="109">
        <v>0</v>
      </c>
      <c r="AB150" s="109">
        <v>0.37712273102133642</v>
      </c>
      <c r="AC150" s="109">
        <v>6.4639711201435599</v>
      </c>
      <c r="AD150" s="109">
        <v>8.2542177953221749</v>
      </c>
      <c r="AE150" s="109">
        <v>3.9219337219953601</v>
      </c>
      <c r="AF150" s="109">
        <v>3.9219337219953601</v>
      </c>
      <c r="AG150" s="57" t="str">
        <f>_xlfn.XLOOKUP(B150,[3]CALCULATION!$B:$B,[3]CALCULATION!$M:$M,"")</f>
        <v>Operationnel</v>
      </c>
      <c r="AH150" s="57"/>
      <c r="AI150" s="56" t="str" cm="1">
        <f t="array" ref="AI150">IFERROR(_xlfn.IFS(
AK150="MPR ISSUE","PDH",
AK150="BSS Hardware Issue","BSS",
AK150="Sites strategiques, MLL, Pylone, etc.","ENVTECH",
AK150="AKTIVCO DEFAUT GE &amp; POWER Cabinet","AKTIVCO",
AK150="AKTIVCO Coupure ENEO &amp; Baisse de tension","AKTIVCO GRID ONLY",
AK150="Coupure ENEO &amp; Baisse de tension","IHS GRID ONLY",
AK150="Defaut GE &amp; POWER Cabinet","IHS",
AK150="Sharing","Partners",
AK150="Sites strategiques &amp; DataCenter","SST &amp; DC",
AK150="Exclu","Exclu",
AK150="SAT","SAT",
AK150="SPARE-ISSUE","SPARE-ISSUE",
AK150="Fiber CAmtel","TRANS_FO_CAMTEL",
AK150="Fiber AOF","Fiber AOF",
AK150="Projet OCM (HUAWEI)","TRAVAUX-HUAWEI",
AK150="Projet OCM (NOKIA)","TRAVAUX-NOKIA",
AK150="ACCESS-ISSUE","ACCESS-ISSUE",
AK150="Projet OCM (ZTE, NOKIA, autres projets)","TRAVAUX OCM",
AK150="No root CAuse","No root cause",
AK150="ODU HS","PDH",
AK150="IP &amp; VLAN","PDH",
AK150="Warehouse HUAWEI","SPARE-ISSUE",
AK150="SPARE-HS","SPARE-ISSUE",
AK150="Power Telco","BSS",AK150="no impacts","no impacts"
),"")</f>
        <v>IHS</v>
      </c>
      <c r="AJ150" s="56" t="str" cm="1">
        <f t="array" ref="AJ150">IFERROR(_xlfn.IFS(
AK150="MPR ISSUE","TX ISSUE",
AK150="BSS Hardware Issue","RAN ISSUE",
AK150="Sites strategiques, MLL, Pylone, etc.","ENVTECH",
AK150="AKTIVCO DEFAUT GE &amp; POWER Cabinet","POWER ISSUE",
AK150="AKTIVCO Coupure ENEO &amp; Baisse de tension","POWER ISSUE",
AK150="Coupure ENEO &amp; Baisse de tension","POWER ISSUE",
AK150="Defaut GE &amp; POWER Cabinet","POWER ISSUE",
AK150="Sharing","POWER ISSUE",
AK150="Sites strategiques &amp; DataCenter","POWER ISSUE",
AK150="Exclu","Exclu",
AK150="SAT","TX ISSUE",
AK150="SPARE-ISSUE","SPARE-ISSUE",
AK150="Fiber CAmtel","TX ISSUE",
AK150="Fiber AOF","TX ISSUE",
AK150="Projet OCM (HUAWEI)","TRAVAUX-HUAWEI",
AK150="Projet OCM (NOKIA)","TRAVAUX -NOKIA",
AK150="ACCESS-ISSUE","ACCESS-ISSUE",
AK150="Projet OCM (ZTE, NOKIA, autres projets)","TRAVAUX OCM",
AK150="No root CAuse","No root cause",
AK150="ODU HS","TX ISSUE",
AK150="IP &amp; VLAN","TX ISSUE",
AK150="Warehouse HUAWEI","SPARE-ISSUE",
AK150="SPARE-HS","SPARE-ISSUE",
AK150="Power Telco","RAN ISSUE",AK150="no impacts","no impacts"
),"")</f>
        <v>POWER ISSUE</v>
      </c>
      <c r="AK150" s="81" t="s">
        <v>5330</v>
      </c>
      <c r="AL150" s="56" t="str" cm="1">
        <f t="array" ref="AL150">IFERROR(_xlfn.IFS(
AK150="MPR ISSUE","ACTIVE",
AK150="BSS Hardware Issue","ACTIVE",
AK150="Sites strategiques, MLL, Pylone, etc.","PASSIVE",
AK150="AKTIVCO DEFAUT GE &amp; POWER Cabinet","PASSIVE",
AK150="AKTIVCO Coupure ENEO &amp; Baisse de tension","PASSIVE",
AK150="Coupure ENEO &amp; Baisse de tension","PASSIVE",
AK150="Defaut GE &amp; POWER Cabinet","PASSIVE",
AK150="Sharing","PASSIVE",
AK150="Sites strategiques &amp; DataCenter","PASSIVE",
AK150="Exclu","Exclu",
AK150="SAT","ACTIVE",
AK150="SPARE-ISSUE","SPARE-ISSUE",
AK150="Fiber CAmtel","ACTIVE",
AK150="Fiber AOF","ACTIVE",
AK150="Projet OCM (HUAWEI)","PLANNED WORKS",
AK150="Projet OCM (NOKIA)","PLANNED WORKS",
AK150="ACCESS-ISSUE","ACCESS-ISSUE",
AK150="Projet OCM (ZTE, NOKIA, autres projets)","PLANNED WORKS",
AK150="No root CAuse","No root cause",
AK150="ODU HS","ACTIVE",
AK150="IP &amp; VLAN","ACTIVE",
AK150="Warehouse HUAWEI","SPARE-ISSUE",
AK150="SPARE-HS","SPARE-ISSUE",
AK150="Power Telco","ACTIVE", AK150="no impacts","no impacts"
),"")</f>
        <v>PASSIVE</v>
      </c>
      <c r="AM150" s="108" t="s">
        <v>5852</v>
      </c>
      <c r="AN150" s="117" t="s">
        <v>3826</v>
      </c>
      <c r="AP150" s="23" t="s">
        <v>5537</v>
      </c>
      <c r="AQ150" s="23" t="s">
        <v>5537</v>
      </c>
      <c r="AR150" s="7"/>
      <c r="AS150" s="6"/>
      <c r="AT150" s="7"/>
      <c r="AU150" s="3" t="s">
        <v>5852</v>
      </c>
      <c r="AV150" s="24" t="s">
        <v>5537</v>
      </c>
      <c r="AW150" s="24" t="s">
        <v>5537</v>
      </c>
      <c r="AX150" s="24" t="s">
        <v>5537</v>
      </c>
      <c r="AY150" s="24" t="s">
        <v>5537</v>
      </c>
      <c r="AZ150" s="24" t="s">
        <v>5537</v>
      </c>
      <c r="BA150" s="24" t="s">
        <v>5537</v>
      </c>
      <c r="BB150" s="24" t="s">
        <v>5537</v>
      </c>
      <c r="BC150" s="24" t="s">
        <v>5537</v>
      </c>
      <c r="BD150" s="24" t="s">
        <v>5537</v>
      </c>
      <c r="BE150" s="24" t="s">
        <v>5537</v>
      </c>
      <c r="BF150" s="24" t="s">
        <v>5537</v>
      </c>
      <c r="BG150" s="24" t="s">
        <v>5537</v>
      </c>
      <c r="BH150" s="24" t="s">
        <v>5537</v>
      </c>
      <c r="BI150" s="9" t="s">
        <v>5537</v>
      </c>
      <c r="BJ150" s="14"/>
      <c r="BK150" s="14" t="s">
        <v>5537</v>
      </c>
      <c r="BL150" s="14" t="str">
        <f>_xlfn.XLOOKUP(B150,'[4]cell downs 18042026 17h'!$B:$B,'[4]cell downs 18042026 17h'!$B:$B,"")</f>
        <v/>
      </c>
      <c r="BM150" s="14" t="str">
        <f>_xlfn.XLOOKUP(B150,'[5]Cells Huawei 19042026 15h'!$B:$B,'[5]Cells Huawei 19042026 15h'!$B:$B,"")</f>
        <v/>
      </c>
      <c r="BN150" s="9" t="str">
        <f>_xlfn.XLOOKUP(B150,'[6]cells down 19042026 9H40'!$B:$B,'[6]cells down 19042026 9H40'!$B:$B,"")</f>
        <v/>
      </c>
      <c r="BO150" s="9" t="s">
        <v>3826</v>
      </c>
      <c r="BP150" s="9" t="s">
        <v>302</v>
      </c>
    </row>
    <row r="151" spans="1:68" s="9" customFormat="1" x14ac:dyDescent="0.35">
      <c r="A151" s="1" t="s">
        <v>1185</v>
      </c>
      <c r="B151" s="8" t="s">
        <v>1186</v>
      </c>
      <c r="C151" s="3" t="str">
        <f>_xlfn.XLOOKUP(B151,'[1]daily break down'!$D:$D,'[1]daily break down'!$E:$E,"")</f>
        <v>EXTREME-NORD</v>
      </c>
      <c r="D151" s="1" t="s">
        <v>11</v>
      </c>
      <c r="E151" s="1" t="s">
        <v>12</v>
      </c>
      <c r="F151" s="3" t="s">
        <v>55</v>
      </c>
      <c r="G151" s="1" t="s">
        <v>719</v>
      </c>
      <c r="H151" s="40" t="str">
        <f>_xlfn.XLOOKUP(B151,[2]CALCULATION!$B:$B,[2]CALCULATION!$H:$H,"")</f>
        <v>NOKIA</v>
      </c>
      <c r="I151" s="34">
        <v>0</v>
      </c>
      <c r="J151" s="34">
        <v>6.4209997798979528E-3</v>
      </c>
      <c r="K151" s="34">
        <v>3.216728224980548E-2</v>
      </c>
      <c r="L151" s="34">
        <v>0.94280848877149148</v>
      </c>
      <c r="M151" s="34">
        <v>0</v>
      </c>
      <c r="N151" s="34">
        <v>0</v>
      </c>
      <c r="O151" s="34">
        <v>4.4587695793489321E-3</v>
      </c>
      <c r="P151" s="34">
        <v>1.006185238012516</v>
      </c>
      <c r="Q151" s="34">
        <v>3.5992422331570517</v>
      </c>
      <c r="R151" s="34">
        <v>4.6228522998690194</v>
      </c>
      <c r="S151" s="109">
        <v>3.3754610370080509</v>
      </c>
      <c r="T151" s="109">
        <f>_xlfn.XLOOKUP(B151,'[3]Nur des jours'!$B:$B,'[3]Nur des jours'!$U:$U,"")</f>
        <v>0.36884913542709874</v>
      </c>
      <c r="U151" s="109">
        <v>0.14649293399488114</v>
      </c>
      <c r="V151" s="109">
        <v>3.2675096935342242E-2</v>
      </c>
      <c r="W151" s="109">
        <v>0.36884913542709874</v>
      </c>
      <c r="X151" s="109">
        <v>0</v>
      </c>
      <c r="Y151" s="109">
        <v>0.67357076794513449</v>
      </c>
      <c r="Z151" s="109">
        <v>8.0693967965757949</v>
      </c>
      <c r="AA151" s="109">
        <v>5.5738749668476038</v>
      </c>
      <c r="AB151" s="109">
        <v>0.92147785594851217</v>
      </c>
      <c r="AC151" s="109">
        <v>13.831312023148648</v>
      </c>
      <c r="AD151" s="109">
        <v>5.6694156287932103</v>
      </c>
      <c r="AE151" s="109">
        <v>3.8783982958225969</v>
      </c>
      <c r="AF151" s="109">
        <v>3.8783982958225969</v>
      </c>
      <c r="AG151" s="57" t="str">
        <f>_xlfn.XLOOKUP(B151,[3]CALCULATION!$B:$B,[3]CALCULATION!$M:$M,"")</f>
        <v>Insecurity</v>
      </c>
      <c r="AH151" s="57"/>
      <c r="AI151" s="56" t="str" cm="1">
        <f t="array" ref="AI151">IFERROR(_xlfn.IFS(
AK151="MPR ISSUE","PDH",
AK151="BSS Hardware Issue","BSS",
AK151="Sites strategiques, MLL, Pylone, etc.","ENVTECH",
AK151="AKTIVCO DEFAUT GE &amp; POWER Cabinet","AKTIVCO",
AK151="AKTIVCO Coupure ENEO &amp; Baisse de tension","AKTIVCO GRID ONLY",
AK151="Coupure ENEO &amp; Baisse de tension","IHS GRID ONLY",
AK151="Defaut GE &amp; POWER Cabinet","IHS",
AK151="Sharing","Partners",
AK151="Sites strategiques &amp; DataCenter","SST &amp; DC",
AK151="Exclu","Exclu",
AK151="SAT","SAT",
AK151="SPARE-ISSUE","SPARE-ISSUE",
AK151="Fiber CAmtel","TRANS_FO_CAMTEL",
AK151="Fiber AOF","Fiber AOF",
AK151="Projet OCM (HUAWEI)","TRAVAUX-HUAWEI",
AK151="Projet OCM (NOKIA)","TRAVAUX-NOKIA",
AK151="ACCESS-ISSUE","ACCESS-ISSUE",
AK151="Projet OCM (ZTE, NOKIA, autres projets)","TRAVAUX OCM",
AK151="No root CAuse","No root cause",
AK151="ODU HS","PDH",
AK151="IP &amp; VLAN","PDH",
AK151="Warehouse HUAWEI","SPARE-ISSUE",
AK151="SPARE-HS","SPARE-ISSUE",
AK151="Power Telco","BSS",AK151="no impacts","no impacts"
),"")</f>
        <v>No root cause</v>
      </c>
      <c r="AJ151" s="56" t="str" cm="1">
        <f t="array" ref="AJ151">IFERROR(_xlfn.IFS(
AK151="MPR ISSUE","TX ISSUE",
AK151="BSS Hardware Issue","RAN ISSUE",
AK151="Sites strategiques, MLL, Pylone, etc.","ENVTECH",
AK151="AKTIVCO DEFAUT GE &amp; POWER Cabinet","POWER ISSUE",
AK151="AKTIVCO Coupure ENEO &amp; Baisse de tension","POWER ISSUE",
AK151="Coupure ENEO &amp; Baisse de tension","POWER ISSUE",
AK151="Defaut GE &amp; POWER Cabinet","POWER ISSUE",
AK151="Sharing","POWER ISSUE",
AK151="Sites strategiques &amp; DataCenter","POWER ISSUE",
AK151="Exclu","Exclu",
AK151="SAT","TX ISSUE",
AK151="SPARE-ISSUE","SPARE-ISSUE",
AK151="Fiber CAmtel","TX ISSUE",
AK151="Fiber AOF","TX ISSUE",
AK151="Projet OCM (HUAWEI)","TRAVAUX-HUAWEI",
AK151="Projet OCM (NOKIA)","TRAVAUX -NOKIA",
AK151="ACCESS-ISSUE","ACCESS-ISSUE",
AK151="Projet OCM (ZTE, NOKIA, autres projets)","TRAVAUX OCM",
AK151="No root CAuse","No root cause",
AK151="ODU HS","TX ISSUE",
AK151="IP &amp; VLAN","TX ISSUE",
AK151="Warehouse HUAWEI","SPARE-ISSUE",
AK151="SPARE-HS","SPARE-ISSUE",
AK151="Power Telco","RAN ISSUE",AK151="no impacts","no impacts"
),"")</f>
        <v>No root cause</v>
      </c>
      <c r="AK151" s="81" t="s">
        <v>5620</v>
      </c>
      <c r="AL151" s="56" t="str" cm="1">
        <f t="array" ref="AL151">IFERROR(_xlfn.IFS(
AK151="MPR ISSUE","ACTIVE",
AK151="BSS Hardware Issue","ACTIVE",
AK151="Sites strategiques, MLL, Pylone, etc.","PASSIVE",
AK151="AKTIVCO DEFAUT GE &amp; POWER Cabinet","PASSIVE",
AK151="AKTIVCO Coupure ENEO &amp; Baisse de tension","PASSIVE",
AK151="Coupure ENEO &amp; Baisse de tension","PASSIVE",
AK151="Defaut GE &amp; POWER Cabinet","PASSIVE",
AK151="Sharing","PASSIVE",
AK151="Sites strategiques &amp; DataCenter","PASSIVE",
AK151="Exclu","Exclu",
AK151="SAT","ACTIVE",
AK151="SPARE-ISSUE","SPARE-ISSUE",
AK151="Fiber CAmtel","ACTIVE",
AK151="Fiber AOF","ACTIVE",
AK151="Projet OCM (HUAWEI)","PLANNED WORKS",
AK151="Projet OCM (NOKIA)","PLANNED WORKS",
AK151="ACCESS-ISSUE","ACCESS-ISSUE",
AK151="Projet OCM (ZTE, NOKIA, autres projets)","PLANNED WORKS",
AK151="No root CAuse","No root cause",
AK151="ODU HS","ACTIVE",
AK151="IP &amp; VLAN","ACTIVE",
AK151="Warehouse HUAWEI","SPARE-ISSUE",
AK151="SPARE-HS","SPARE-ISSUE",
AK151="Power Telco","ACTIVE", AK151="no impacts","no impacts"
),"")</f>
        <v>No root cause</v>
      </c>
      <c r="AM151" s="108" t="s">
        <v>5853</v>
      </c>
      <c r="AN151" s="117" t="s">
        <v>1186</v>
      </c>
      <c r="AP151" s="23" t="s">
        <v>5537</v>
      </c>
      <c r="AQ151" s="23" t="s">
        <v>5537</v>
      </c>
      <c r="AR151" s="7"/>
      <c r="AS151" s="6"/>
      <c r="AT151" s="7"/>
      <c r="AU151" s="3" t="s">
        <v>5537</v>
      </c>
      <c r="AV151" s="24" t="s">
        <v>5537</v>
      </c>
      <c r="AW151" s="24" t="s">
        <v>5537</v>
      </c>
      <c r="AX151" s="24" t="s">
        <v>5537</v>
      </c>
      <c r="AY151" s="24" t="s">
        <v>5537</v>
      </c>
      <c r="AZ151" s="24" t="s">
        <v>5537</v>
      </c>
      <c r="BA151" s="24" t="s">
        <v>5537</v>
      </c>
      <c r="BB151" s="24" t="s">
        <v>5537</v>
      </c>
      <c r="BC151" s="24" t="s">
        <v>5537</v>
      </c>
      <c r="BD151" s="24" t="s">
        <v>5537</v>
      </c>
      <c r="BE151" s="24" t="s">
        <v>6032</v>
      </c>
      <c r="BF151" s="24" t="s">
        <v>5537</v>
      </c>
      <c r="BG151" s="24" t="s">
        <v>5537</v>
      </c>
      <c r="BH151" s="24" t="s">
        <v>5537</v>
      </c>
      <c r="BI151" s="9" t="s">
        <v>6411</v>
      </c>
      <c r="BJ151" s="14"/>
      <c r="BK151" s="14" t="s">
        <v>5537</v>
      </c>
      <c r="BL151" s="14" t="str">
        <f>_xlfn.XLOOKUP(B151,'[4]cell downs 18042026 17h'!$B:$B,'[4]cell downs 18042026 17h'!$B:$B,"")</f>
        <v/>
      </c>
      <c r="BM151" s="14" t="str">
        <f>_xlfn.XLOOKUP(B151,'[5]Cells Huawei 19042026 15h'!$B:$B,'[5]Cells Huawei 19042026 15h'!$B:$B,"")</f>
        <v/>
      </c>
      <c r="BN151" s="9" t="str">
        <f>_xlfn.XLOOKUP(B151,'[6]cells down 19042026 9H40'!$B:$B,'[6]cells down 19042026 9H40'!$B:$B,"")</f>
        <v/>
      </c>
      <c r="BO151" s="9" t="s">
        <v>1186</v>
      </c>
      <c r="BP151" s="9" t="s">
        <v>5537</v>
      </c>
    </row>
    <row r="152" spans="1:68" s="9" customFormat="1" x14ac:dyDescent="0.35">
      <c r="A152" s="1" t="s">
        <v>1267</v>
      </c>
      <c r="B152" s="8" t="s">
        <v>1268</v>
      </c>
      <c r="C152" s="3" t="str">
        <f>_xlfn.XLOOKUP(B152,'[1]daily break down'!$D:$D,'[1]daily break down'!$E:$E,"")</f>
        <v>Bafoussam</v>
      </c>
      <c r="D152" s="1" t="s">
        <v>21</v>
      </c>
      <c r="E152" s="1" t="s">
        <v>36</v>
      </c>
      <c r="F152" s="3" t="s">
        <v>102</v>
      </c>
      <c r="G152" s="1" t="s">
        <v>299</v>
      </c>
      <c r="H152" s="39" t="str">
        <f>_xlfn.XLOOKUP(B152,[2]CALCULATION!$B:$B,[2]CALCULATION!$H:$H,"")</f>
        <v>Huawei</v>
      </c>
      <c r="I152" s="34">
        <v>0.91620580824294517</v>
      </c>
      <c r="J152" s="34">
        <v>2.7666665239860402</v>
      </c>
      <c r="K152" s="34">
        <v>3.8097510793789411</v>
      </c>
      <c r="L152" s="34">
        <v>0</v>
      </c>
      <c r="M152" s="34">
        <v>0</v>
      </c>
      <c r="N152" s="34">
        <v>0</v>
      </c>
      <c r="O152" s="34">
        <v>0</v>
      </c>
      <c r="P152" s="34">
        <v>0</v>
      </c>
      <c r="Q152" s="34">
        <v>2.9998780080643086</v>
      </c>
      <c r="R152" s="34">
        <v>13.530225463926062</v>
      </c>
      <c r="S152" s="109">
        <v>8.9175391586979543E-5</v>
      </c>
      <c r="T152" s="109">
        <f>_xlfn.XLOOKUP(B152,'[3]Nur des jours'!$B:$B,'[3]Nur des jours'!$U:$U,"")</f>
        <v>0</v>
      </c>
      <c r="U152" s="109">
        <v>0</v>
      </c>
      <c r="V152" s="109">
        <v>0</v>
      </c>
      <c r="W152" s="109">
        <v>0</v>
      </c>
      <c r="X152" s="109">
        <v>1.5516518136134437E-2</v>
      </c>
      <c r="Y152" s="109">
        <v>0</v>
      </c>
      <c r="Z152" s="109">
        <v>0</v>
      </c>
      <c r="AA152" s="109">
        <v>0</v>
      </c>
      <c r="AB152" s="109">
        <v>6.8932577696735178E-2</v>
      </c>
      <c r="AC152" s="109">
        <v>3.4439958194949023</v>
      </c>
      <c r="AD152" s="109">
        <v>4.4012400930261029</v>
      </c>
      <c r="AE152" s="109">
        <v>3.8613836311078007</v>
      </c>
      <c r="AF152" s="109">
        <v>3.8613836311078007</v>
      </c>
      <c r="AG152" s="57" t="str">
        <f>_xlfn.XLOOKUP(B152,[3]CALCULATION!$B:$B,[3]CALCULATION!$M:$M,"")</f>
        <v>Operationnel</v>
      </c>
      <c r="AH152" s="57"/>
      <c r="AI152" s="56" t="str" cm="1">
        <f t="array" ref="AI152">IFERROR(_xlfn.IFS(
AK152="MPR ISSUE","PDH",
AK152="BSS Hardware Issue","BSS",
AK152="Sites strategiques, MLL, Pylone, etc.","ENVTECH",
AK152="AKTIVCO DEFAUT GE &amp; POWER Cabinet","AKTIVCO",
AK152="AKTIVCO Coupure ENEO &amp; Baisse de tension","AKTIVCO GRID ONLY",
AK152="Coupure ENEO &amp; Baisse de tension","IHS GRID ONLY",
AK152="Defaut GE &amp; POWER Cabinet","IHS",
AK152="Sharing","Partners",
AK152="Sites strategiques &amp; DataCenter","SST &amp; DC",
AK152="Exclu","Exclu",
AK152="SAT","SAT",
AK152="SPARE-ISSUE","SPARE-ISSUE",
AK152="Fiber CAmtel","TRANS_FO_CAMTEL",
AK152="Fiber AOF","Fiber AOF",
AK152="Projet OCM (HUAWEI)","TRAVAUX-HUAWEI",
AK152="Projet OCM (NOKIA)","TRAVAUX-NOKIA",
AK152="ACCESS-ISSUE","ACCESS-ISSUE",
AK152="Projet OCM (ZTE, NOKIA, autres projets)","TRAVAUX OCM",
AK152="No root CAuse","No root cause",
AK152="ODU HS","PDH",
AK152="IP &amp; VLAN","PDH",
AK152="Warehouse HUAWEI","SPARE-ISSUE",
AK152="SPARE-HS","SPARE-ISSUE",
AK152="Power Telco","BSS",AK152="no impacts","no impacts"
),"")</f>
        <v>No root cause</v>
      </c>
      <c r="AJ152" s="56" t="str" cm="1">
        <f t="array" ref="AJ152">IFERROR(_xlfn.IFS(
AK152="MPR ISSUE","TX ISSUE",
AK152="BSS Hardware Issue","RAN ISSUE",
AK152="Sites strategiques, MLL, Pylone, etc.","ENVTECH",
AK152="AKTIVCO DEFAUT GE &amp; POWER Cabinet","POWER ISSUE",
AK152="AKTIVCO Coupure ENEO &amp; Baisse de tension","POWER ISSUE",
AK152="Coupure ENEO &amp; Baisse de tension","POWER ISSUE",
AK152="Defaut GE &amp; POWER Cabinet","POWER ISSUE",
AK152="Sharing","POWER ISSUE",
AK152="Sites strategiques &amp; DataCenter","POWER ISSUE",
AK152="Exclu","Exclu",
AK152="SAT","TX ISSUE",
AK152="SPARE-ISSUE","SPARE-ISSUE",
AK152="Fiber CAmtel","TX ISSUE",
AK152="Fiber AOF","TX ISSUE",
AK152="Projet OCM (HUAWEI)","TRAVAUX-HUAWEI",
AK152="Projet OCM (NOKIA)","TRAVAUX -NOKIA",
AK152="ACCESS-ISSUE","ACCESS-ISSUE",
AK152="Projet OCM (ZTE, NOKIA, autres projets)","TRAVAUX OCM",
AK152="No root CAuse","No root cause",
AK152="ODU HS","TX ISSUE",
AK152="IP &amp; VLAN","TX ISSUE",
AK152="Warehouse HUAWEI","SPARE-ISSUE",
AK152="SPARE-HS","SPARE-ISSUE",
AK152="Power Telco","RAN ISSUE",AK152="no impacts","no impacts"
),"")</f>
        <v>No root cause</v>
      </c>
      <c r="AK152" s="81" t="s">
        <v>5620</v>
      </c>
      <c r="AL152" s="56" t="str" cm="1">
        <f t="array" ref="AL152">IFERROR(_xlfn.IFS(
AK152="MPR ISSUE","ACTIVE",
AK152="BSS Hardware Issue","ACTIVE",
AK152="Sites strategiques, MLL, Pylone, etc.","PASSIVE",
AK152="AKTIVCO DEFAUT GE &amp; POWER Cabinet","PASSIVE",
AK152="AKTIVCO Coupure ENEO &amp; Baisse de tension","PASSIVE",
AK152="Coupure ENEO &amp; Baisse de tension","PASSIVE",
AK152="Defaut GE &amp; POWER Cabinet","PASSIVE",
AK152="Sharing","PASSIVE",
AK152="Sites strategiques &amp; DataCenter","PASSIVE",
AK152="Exclu","Exclu",
AK152="SAT","ACTIVE",
AK152="SPARE-ISSUE","SPARE-ISSUE",
AK152="Fiber CAmtel","ACTIVE",
AK152="Fiber AOF","ACTIVE",
AK152="Projet OCM (HUAWEI)","PLANNED WORKS",
AK152="Projet OCM (NOKIA)","PLANNED WORKS",
AK152="ACCESS-ISSUE","ACCESS-ISSUE",
AK152="Projet OCM (ZTE, NOKIA, autres projets)","PLANNED WORKS",
AK152="No root CAuse","No root cause",
AK152="ODU HS","ACTIVE",
AK152="IP &amp; VLAN","ACTIVE",
AK152="Warehouse HUAWEI","SPARE-ISSUE",
AK152="SPARE-HS","SPARE-ISSUE",
AK152="Power Telco","ACTIVE", AK152="no impacts","no impacts"
),"")</f>
        <v>No root cause</v>
      </c>
      <c r="AM152" s="108" t="s">
        <v>5537</v>
      </c>
      <c r="AN152" s="117" t="s">
        <v>1268</v>
      </c>
      <c r="AP152" s="23" t="s">
        <v>5537</v>
      </c>
      <c r="AQ152" s="23" t="s">
        <v>5537</v>
      </c>
      <c r="AR152" s="7"/>
      <c r="AS152" s="6"/>
      <c r="AT152" s="7"/>
      <c r="AU152" s="3" t="s">
        <v>5537</v>
      </c>
      <c r="AV152" s="24" t="s">
        <v>5537</v>
      </c>
      <c r="AW152" s="24" t="s">
        <v>5537</v>
      </c>
      <c r="AX152" s="24" t="s">
        <v>5537</v>
      </c>
      <c r="AY152" s="24" t="s">
        <v>5537</v>
      </c>
      <c r="AZ152" s="24" t="s">
        <v>5537</v>
      </c>
      <c r="BA152" s="24" t="s">
        <v>5537</v>
      </c>
      <c r="BB152" s="24" t="s">
        <v>5537</v>
      </c>
      <c r="BC152" s="24" t="s">
        <v>5537</v>
      </c>
      <c r="BD152" s="24" t="s">
        <v>5537</v>
      </c>
      <c r="BE152" s="24" t="s">
        <v>5537</v>
      </c>
      <c r="BF152" s="24" t="s">
        <v>5537</v>
      </c>
      <c r="BG152" s="24" t="s">
        <v>5537</v>
      </c>
      <c r="BH152" s="24" t="s">
        <v>5537</v>
      </c>
      <c r="BI152" s="9" t="s">
        <v>5537</v>
      </c>
      <c r="BJ152" s="14"/>
      <c r="BK152" s="14" t="s">
        <v>5537</v>
      </c>
      <c r="BL152" s="14" t="str">
        <f>_xlfn.XLOOKUP(B152,'[4]cell downs 18042026 17h'!$B:$B,'[4]cell downs 18042026 17h'!$B:$B,"")</f>
        <v/>
      </c>
      <c r="BM152" s="14" t="str">
        <f>_xlfn.XLOOKUP(B152,'[5]Cells Huawei 19042026 15h'!$B:$B,'[5]Cells Huawei 19042026 15h'!$B:$B,"")</f>
        <v/>
      </c>
      <c r="BN152" s="9" t="str">
        <f>_xlfn.XLOOKUP(B152,'[6]cells down 19042026 9H40'!$B:$B,'[6]cells down 19042026 9H40'!$B:$B,"")</f>
        <v/>
      </c>
      <c r="BO152" s="9" t="s">
        <v>5537</v>
      </c>
      <c r="BP152" s="9" t="s">
        <v>5459</v>
      </c>
    </row>
    <row r="153" spans="1:68" s="9" customFormat="1" x14ac:dyDescent="0.35">
      <c r="A153" s="1" t="s">
        <v>284</v>
      </c>
      <c r="B153" s="1" t="s">
        <v>285</v>
      </c>
      <c r="C153" s="3" t="str">
        <f>_xlfn.XLOOKUP(B153,'[1]daily break down'!$D:$D,'[1]daily break down'!$E:$E,"")</f>
        <v>Douala</v>
      </c>
      <c r="D153" s="1" t="s">
        <v>11</v>
      </c>
      <c r="E153" s="1" t="s">
        <v>145</v>
      </c>
      <c r="F153" s="3" t="s">
        <v>31</v>
      </c>
      <c r="G153" s="1" t="s">
        <v>32</v>
      </c>
      <c r="H153" s="41" t="str">
        <f>_xlfn.XLOOKUP(B153,[2]CALCULATION!$B:$B,[2]CALCULATION!$H:$H,"")</f>
        <v>ZTE</v>
      </c>
      <c r="I153" s="34">
        <v>0</v>
      </c>
      <c r="J153" s="34">
        <v>7.9493440971598046</v>
      </c>
      <c r="K153" s="34">
        <v>2.0538519488746791</v>
      </c>
      <c r="L153" s="34">
        <v>0</v>
      </c>
      <c r="M153" s="34">
        <v>0</v>
      </c>
      <c r="N153" s="34">
        <v>0</v>
      </c>
      <c r="O153" s="34">
        <v>1.3462987218669489</v>
      </c>
      <c r="P153" s="34">
        <v>5.1192917048337367</v>
      </c>
      <c r="Q153" s="34">
        <v>2.6352219967868309</v>
      </c>
      <c r="R153" s="34">
        <v>1.5926546586651382</v>
      </c>
      <c r="S153" s="109">
        <v>2.8345111619054144</v>
      </c>
      <c r="T153" s="109">
        <f>_xlfn.XLOOKUP(B153,'[3]Nur des jours'!$B:$B,'[3]Nur des jours'!$U:$U,"")</f>
        <v>0.76387640433406667</v>
      </c>
      <c r="U153" s="109">
        <v>0.14210990403301055</v>
      </c>
      <c r="V153" s="109">
        <v>1.3004269004346078</v>
      </c>
      <c r="W153" s="109">
        <v>0.76387640433406645</v>
      </c>
      <c r="X153" s="109">
        <v>4.5016451076239976</v>
      </c>
      <c r="Y153" s="109">
        <v>0</v>
      </c>
      <c r="Z153" s="109">
        <v>0</v>
      </c>
      <c r="AA153" s="109">
        <v>1.7110795786926458</v>
      </c>
      <c r="AB153" s="109">
        <v>12.85188609520222</v>
      </c>
      <c r="AC153" s="109">
        <v>5.8603507467756959</v>
      </c>
      <c r="AD153" s="109">
        <v>3.0640004964112189</v>
      </c>
      <c r="AE153" s="109">
        <v>4.3796353368546912</v>
      </c>
      <c r="AF153" s="109">
        <v>4.3796353368546912</v>
      </c>
      <c r="AG153" s="57" t="str">
        <f>_xlfn.XLOOKUP(B153,[3]CALCULATION!$B:$B,[3]CALCULATION!$M:$M,"")</f>
        <v>Operationnel</v>
      </c>
      <c r="AH153" s="57"/>
      <c r="AI153" s="56" t="str" cm="1">
        <f t="array" ref="AI153">IFERROR(_xlfn.IFS(
AK153="MPR ISSUE","PDH",
AK153="BSS Hardware Issue","BSS",
AK153="Sites strategiques, MLL, Pylone, etc.","ENVTECH",
AK153="AKTIVCO DEFAUT GE &amp; POWER Cabinet","AKTIVCO",
AK153="AKTIVCO Coupure ENEO &amp; Baisse de tension","AKTIVCO GRID ONLY",
AK153="Coupure ENEO &amp; Baisse de tension","IHS GRID ONLY",
AK153="Defaut GE &amp; POWER Cabinet","IHS",
AK153="Sharing","Partners",
AK153="Sites strategiques &amp; DataCenter","SST &amp; DC",
AK153="Exclu","Exclu",
AK153="SAT","SAT",
AK153="SPARE-ISSUE","SPARE-ISSUE",
AK153="Fiber CAmtel","TRANS_FO_CAMTEL",
AK153="Fiber AOF","Fiber AOF",
AK153="Projet OCM (HUAWEI)","TRAVAUX-HUAWEI",
AK153="Projet OCM (NOKIA)","TRAVAUX-NOKIA",
AK153="ACCESS-ISSUE","ACCESS-ISSUE",
AK153="Projet OCM (ZTE, NOKIA, autres projets)","TRAVAUX OCM",
AK153="No root CAuse","No root cause",
AK153="ODU HS","PDH",
AK153="IP &amp; VLAN","PDH",
AK153="Warehouse HUAWEI","SPARE-ISSUE",
AK153="SPARE-HS","SPARE-ISSUE",
AK153="Power Telco","BSS",AK153="no impacts","no impacts"
),"")</f>
        <v>No root cause</v>
      </c>
      <c r="AJ153" s="56" t="str" cm="1">
        <f t="array" ref="AJ153">IFERROR(_xlfn.IFS(
AK153="MPR ISSUE","TX ISSUE",
AK153="BSS Hardware Issue","RAN ISSUE",
AK153="Sites strategiques, MLL, Pylone, etc.","ENVTECH",
AK153="AKTIVCO DEFAUT GE &amp; POWER Cabinet","POWER ISSUE",
AK153="AKTIVCO Coupure ENEO &amp; Baisse de tension","POWER ISSUE",
AK153="Coupure ENEO &amp; Baisse de tension","POWER ISSUE",
AK153="Defaut GE &amp; POWER Cabinet","POWER ISSUE",
AK153="Sharing","POWER ISSUE",
AK153="Sites strategiques &amp; DataCenter","POWER ISSUE",
AK153="Exclu","Exclu",
AK153="SAT","TX ISSUE",
AK153="SPARE-ISSUE","SPARE-ISSUE",
AK153="Fiber CAmtel","TX ISSUE",
AK153="Fiber AOF","TX ISSUE",
AK153="Projet OCM (HUAWEI)","TRAVAUX-HUAWEI",
AK153="Projet OCM (NOKIA)","TRAVAUX -NOKIA",
AK153="ACCESS-ISSUE","ACCESS-ISSUE",
AK153="Projet OCM (ZTE, NOKIA, autres projets)","TRAVAUX OCM",
AK153="No root CAuse","No root cause",
AK153="ODU HS","TX ISSUE",
AK153="IP &amp; VLAN","TX ISSUE",
AK153="Warehouse HUAWEI","SPARE-ISSUE",
AK153="SPARE-HS","SPARE-ISSUE",
AK153="Power Telco","RAN ISSUE",AK153="no impacts","no impacts"
),"")</f>
        <v>No root cause</v>
      </c>
      <c r="AK153" s="81" t="s">
        <v>5620</v>
      </c>
      <c r="AL153" s="56" t="str" cm="1">
        <f t="array" ref="AL153">IFERROR(_xlfn.IFS(
AK153="MPR ISSUE","ACTIVE",
AK153="BSS Hardware Issue","ACTIVE",
AK153="Sites strategiques, MLL, Pylone, etc.","PASSIVE",
AK153="AKTIVCO DEFAUT GE &amp; POWER Cabinet","PASSIVE",
AK153="AKTIVCO Coupure ENEO &amp; Baisse de tension","PASSIVE",
AK153="Coupure ENEO &amp; Baisse de tension","PASSIVE",
AK153="Defaut GE &amp; POWER Cabinet","PASSIVE",
AK153="Sharing","PASSIVE",
AK153="Sites strategiques &amp; DataCenter","PASSIVE",
AK153="Exclu","Exclu",
AK153="SAT","ACTIVE",
AK153="SPARE-ISSUE","SPARE-ISSUE",
AK153="Fiber CAmtel","ACTIVE",
AK153="Fiber AOF","ACTIVE",
AK153="Projet OCM (HUAWEI)","PLANNED WORKS",
AK153="Projet OCM (NOKIA)","PLANNED WORKS",
AK153="ACCESS-ISSUE","ACCESS-ISSUE",
AK153="Projet OCM (ZTE, NOKIA, autres projets)","PLANNED WORKS",
AK153="No root CAuse","No root cause",
AK153="ODU HS","ACTIVE",
AK153="IP &amp; VLAN","ACTIVE",
AK153="Warehouse HUAWEI","SPARE-ISSUE",
AK153="SPARE-HS","SPARE-ISSUE",
AK153="Power Telco","ACTIVE", AK153="no impacts","no impacts"
),"")</f>
        <v>No root cause</v>
      </c>
      <c r="AM153" s="108" t="s">
        <v>5537</v>
      </c>
      <c r="AN153" s="117" t="s">
        <v>285</v>
      </c>
      <c r="AP153" s="23" t="s">
        <v>5537</v>
      </c>
      <c r="AQ153" s="23" t="s">
        <v>5537</v>
      </c>
      <c r="AR153" s="7"/>
      <c r="AS153" s="6"/>
      <c r="AT153" s="7"/>
      <c r="AU153" s="3" t="s">
        <v>5537</v>
      </c>
      <c r="AV153" s="24" t="s">
        <v>5537</v>
      </c>
      <c r="AW153" s="24" t="s">
        <v>5537</v>
      </c>
      <c r="AX153" s="24" t="s">
        <v>5537</v>
      </c>
      <c r="AY153" s="24" t="s">
        <v>5537</v>
      </c>
      <c r="AZ153" s="24" t="s">
        <v>5537</v>
      </c>
      <c r="BA153" s="24" t="s">
        <v>5537</v>
      </c>
      <c r="BB153" s="24" t="s">
        <v>5537</v>
      </c>
      <c r="BC153" s="24" t="s">
        <v>5537</v>
      </c>
      <c r="BD153" s="24" t="s">
        <v>5537</v>
      </c>
      <c r="BE153" s="24" t="s">
        <v>5537</v>
      </c>
      <c r="BF153" s="24" t="s">
        <v>5537</v>
      </c>
      <c r="BG153" s="24" t="s">
        <v>5537</v>
      </c>
      <c r="BH153" s="24" t="s">
        <v>5537</v>
      </c>
      <c r="BI153" s="9" t="s">
        <v>5537</v>
      </c>
      <c r="BJ153" s="14"/>
      <c r="BK153" s="14" t="s">
        <v>5537</v>
      </c>
      <c r="BL153" s="14" t="str">
        <f>_xlfn.XLOOKUP(B153,'[4]cell downs 18042026 17h'!$B:$B,'[4]cell downs 18042026 17h'!$B:$B,"")</f>
        <v/>
      </c>
      <c r="BM153" s="14" t="str">
        <f>_xlfn.XLOOKUP(B153,'[5]Cells Huawei 19042026 15h'!$B:$B,'[5]Cells Huawei 19042026 15h'!$B:$B,"")</f>
        <v/>
      </c>
      <c r="BN153" s="9" t="str">
        <f>_xlfn.XLOOKUP(B153,'[6]cells down 19042026 9H40'!$B:$B,'[6]cells down 19042026 9H40'!$B:$B,"")</f>
        <v/>
      </c>
      <c r="BO153" s="9" t="s">
        <v>5537</v>
      </c>
      <c r="BP153" s="9" t="s">
        <v>5459</v>
      </c>
    </row>
    <row r="154" spans="1:68" s="9" customFormat="1" ht="24" customHeight="1" x14ac:dyDescent="0.35">
      <c r="A154" s="1" t="s">
        <v>651</v>
      </c>
      <c r="B154" s="1" t="s">
        <v>652</v>
      </c>
      <c r="C154" s="3" t="str">
        <f>_xlfn.XLOOKUP(B154,'[1]daily break down'!$D:$D,'[1]daily break down'!$E:$E,"")</f>
        <v>Maroua</v>
      </c>
      <c r="D154" s="1" t="s">
        <v>21</v>
      </c>
      <c r="E154" s="1" t="s">
        <v>80</v>
      </c>
      <c r="F154" s="3" t="s">
        <v>55</v>
      </c>
      <c r="G154" s="1" t="s">
        <v>84</v>
      </c>
      <c r="H154" s="39" t="str">
        <f>_xlfn.XLOOKUP(B154,[2]CALCULATION!$B:$B,[2]CALCULATION!$H:$H,"")</f>
        <v>Huawei</v>
      </c>
      <c r="I154" s="34">
        <v>6.8181185847223293</v>
      </c>
      <c r="J154" s="34">
        <v>8.7211927815017418</v>
      </c>
      <c r="K154" s="34">
        <v>4.1585517060322506</v>
      </c>
      <c r="L154" s="34">
        <v>3.7943772418693444</v>
      </c>
      <c r="M154" s="34">
        <v>2.4318664338118841</v>
      </c>
      <c r="N154" s="34">
        <v>4.2425014196722337</v>
      </c>
      <c r="O154" s="34">
        <v>15.466383730984241</v>
      </c>
      <c r="P154" s="34">
        <v>4.9824074787477199</v>
      </c>
      <c r="Q154" s="34">
        <v>3.6785205731195405</v>
      </c>
      <c r="R154" s="34">
        <v>4.2763702333969684</v>
      </c>
      <c r="S154" s="109">
        <v>2.6707316377167678</v>
      </c>
      <c r="T154" s="109">
        <f>_xlfn.XLOOKUP(B154,'[3]Nur des jours'!$B:$B,'[3]Nur des jours'!$U:$U,"")</f>
        <v>4.6416326373372367</v>
      </c>
      <c r="U154" s="109">
        <v>2.6380221040826632</v>
      </c>
      <c r="V154" s="109">
        <v>12.469680366860427</v>
      </c>
      <c r="W154" s="109">
        <v>4.6416326373372367</v>
      </c>
      <c r="X154" s="109">
        <v>3.5826213570069032</v>
      </c>
      <c r="Y154" s="109">
        <v>6.9608705515747653</v>
      </c>
      <c r="Z154" s="109">
        <v>3.4213744139393265</v>
      </c>
      <c r="AA154" s="109">
        <v>5.2162431905670976</v>
      </c>
      <c r="AB154" s="109">
        <v>4.150329734927932</v>
      </c>
      <c r="AC154" s="109">
        <v>6.4171352749101755</v>
      </c>
      <c r="AD154" s="109">
        <v>8.2089542723665563</v>
      </c>
      <c r="AE154" s="109">
        <v>3.8080210767821527</v>
      </c>
      <c r="AF154" s="109">
        <v>3.8080210767821527</v>
      </c>
      <c r="AG154" s="57" t="str">
        <f>_xlfn.XLOOKUP(B154,[3]CALCULATION!$B:$B,[3]CALCULATION!$M:$M,"")</f>
        <v>Operationnel</v>
      </c>
      <c r="AH154" s="57"/>
      <c r="AI154" s="56" t="str" cm="1">
        <f t="array" ref="AI154">IFERROR(_xlfn.IFS(
AK154="MPR ISSUE","PDH",
AK154="BSS Hardware Issue","BSS",
AK154="Sites strategiques, MLL, Pylone, etc.","ENVTECH",
AK154="AKTIVCO DEFAUT GE &amp; POWER Cabinet","AKTIVCO",
AK154="AKTIVCO Coupure ENEO &amp; Baisse de tension","AKTIVCO GRID ONLY",
AK154="Coupure ENEO &amp; Baisse de tension","IHS GRID ONLY",
AK154="Defaut GE &amp; POWER Cabinet","IHS",
AK154="Sharing","Partners",
AK154="Sites strategiques &amp; DataCenter","SST &amp; DC",
AK154="Exclu","Exclu",
AK154="SAT","SAT",
AK154="SPARE-ISSUE","SPARE-ISSUE",
AK154="Fiber CAmtel","TRANS_FO_CAMTEL",
AK154="Fiber AOF","Fiber AOF",
AK154="Projet OCM (HUAWEI)","TRAVAUX-HUAWEI",
AK154="Projet OCM (NOKIA)","TRAVAUX-NOKIA",
AK154="ACCESS-ISSUE","ACCESS-ISSUE",
AK154="Projet OCM (ZTE, NOKIA, autres projets)","TRAVAUX OCM",
AK154="No root CAuse","No root cause",
AK154="ODU HS","PDH",
AK154="IP &amp; VLAN","PDH",
AK154="Warehouse HUAWEI","SPARE-ISSUE",
AK154="SPARE-HS","SPARE-ISSUE",
AK154="Power Telco","BSS",AK154="no impacts","no impacts"
),"")</f>
        <v>No root cause</v>
      </c>
      <c r="AJ154" s="56" t="str" cm="1">
        <f t="array" ref="AJ154">IFERROR(_xlfn.IFS(
AK154="MPR ISSUE","TX ISSUE",
AK154="BSS Hardware Issue","RAN ISSUE",
AK154="Sites strategiques, MLL, Pylone, etc.","ENVTECH",
AK154="AKTIVCO DEFAUT GE &amp; POWER Cabinet","POWER ISSUE",
AK154="AKTIVCO Coupure ENEO &amp; Baisse de tension","POWER ISSUE",
AK154="Coupure ENEO &amp; Baisse de tension","POWER ISSUE",
AK154="Defaut GE &amp; POWER Cabinet","POWER ISSUE",
AK154="Sharing","POWER ISSUE",
AK154="Sites strategiques &amp; DataCenter","POWER ISSUE",
AK154="Exclu","Exclu",
AK154="SAT","TX ISSUE",
AK154="SPARE-ISSUE","SPARE-ISSUE",
AK154="Fiber CAmtel","TX ISSUE",
AK154="Fiber AOF","TX ISSUE",
AK154="Projet OCM (HUAWEI)","TRAVAUX-HUAWEI",
AK154="Projet OCM (NOKIA)","TRAVAUX -NOKIA",
AK154="ACCESS-ISSUE","ACCESS-ISSUE",
AK154="Projet OCM (ZTE, NOKIA, autres projets)","TRAVAUX OCM",
AK154="No root CAuse","No root cause",
AK154="ODU HS","TX ISSUE",
AK154="IP &amp; VLAN","TX ISSUE",
AK154="Warehouse HUAWEI","SPARE-ISSUE",
AK154="SPARE-HS","SPARE-ISSUE",
AK154="Power Telco","RAN ISSUE",AK154="no impacts","no impacts"
),"")</f>
        <v>No root cause</v>
      </c>
      <c r="AK154" s="81" t="s">
        <v>5620</v>
      </c>
      <c r="AL154" s="56" t="str" cm="1">
        <f t="array" ref="AL154">IFERROR(_xlfn.IFS(
AK154="MPR ISSUE","ACTIVE",
AK154="BSS Hardware Issue","ACTIVE",
AK154="Sites strategiques, MLL, Pylone, etc.","PASSIVE",
AK154="AKTIVCO DEFAUT GE &amp; POWER Cabinet","PASSIVE",
AK154="AKTIVCO Coupure ENEO &amp; Baisse de tension","PASSIVE",
AK154="Coupure ENEO &amp; Baisse de tension","PASSIVE",
AK154="Defaut GE &amp; POWER Cabinet","PASSIVE",
AK154="Sharing","PASSIVE",
AK154="Sites strategiques &amp; DataCenter","PASSIVE",
AK154="Exclu","Exclu",
AK154="SAT","ACTIVE",
AK154="SPARE-ISSUE","SPARE-ISSUE",
AK154="Fiber CAmtel","ACTIVE",
AK154="Fiber AOF","ACTIVE",
AK154="Projet OCM (HUAWEI)","PLANNED WORKS",
AK154="Projet OCM (NOKIA)","PLANNED WORKS",
AK154="ACCESS-ISSUE","ACCESS-ISSUE",
AK154="Projet OCM (ZTE, NOKIA, autres projets)","PLANNED WORKS",
AK154="No root CAuse","No root cause",
AK154="ODU HS","ACTIVE",
AK154="IP &amp; VLAN","ACTIVE",
AK154="Warehouse HUAWEI","SPARE-ISSUE",
AK154="SPARE-HS","SPARE-ISSUE",
AK154="Power Telco","ACTIVE", AK154="no impacts","no impacts"
),"")</f>
        <v>No root cause</v>
      </c>
      <c r="AM154" s="108" t="s">
        <v>5537</v>
      </c>
      <c r="AN154" s="117" t="s">
        <v>652</v>
      </c>
      <c r="AP154" s="23" t="s">
        <v>5537</v>
      </c>
      <c r="AQ154" s="23" t="s">
        <v>5537</v>
      </c>
      <c r="AR154" s="7"/>
      <c r="AS154" s="6"/>
      <c r="AT154" s="7"/>
      <c r="AU154" s="3" t="s">
        <v>5537</v>
      </c>
      <c r="AV154" s="24" t="s">
        <v>5537</v>
      </c>
      <c r="AW154" s="24" t="s">
        <v>5537</v>
      </c>
      <c r="AX154" s="24" t="s">
        <v>5537</v>
      </c>
      <c r="AY154" s="24" t="s">
        <v>5537</v>
      </c>
      <c r="AZ154" s="24" t="s">
        <v>5537</v>
      </c>
      <c r="BA154" s="24" t="s">
        <v>5537</v>
      </c>
      <c r="BB154" s="24" t="s">
        <v>5537</v>
      </c>
      <c r="BC154" s="24" t="s">
        <v>5537</v>
      </c>
      <c r="BD154" s="24" t="s">
        <v>5537</v>
      </c>
      <c r="BE154" s="24" t="s">
        <v>5537</v>
      </c>
      <c r="BF154" s="24" t="s">
        <v>5537</v>
      </c>
      <c r="BG154" s="24" t="s">
        <v>5537</v>
      </c>
      <c r="BH154" s="24" t="s">
        <v>5537</v>
      </c>
      <c r="BI154" s="9" t="s">
        <v>5537</v>
      </c>
      <c r="BJ154" s="14"/>
      <c r="BK154" s="14" t="s">
        <v>5537</v>
      </c>
      <c r="BL154" s="14" t="str">
        <f>_xlfn.XLOOKUP(B154,'[4]cell downs 18042026 17h'!$B:$B,'[4]cell downs 18042026 17h'!$B:$B,"")</f>
        <v/>
      </c>
      <c r="BM154" s="14" t="str">
        <f>_xlfn.XLOOKUP(B154,'[5]Cells Huawei 19042026 15h'!$B:$B,'[5]Cells Huawei 19042026 15h'!$B:$B,"")</f>
        <v/>
      </c>
      <c r="BN154" s="9" t="str">
        <f>_xlfn.XLOOKUP(B154,'[6]cells down 19042026 9H40'!$B:$B,'[6]cells down 19042026 9H40'!$B:$B,"")</f>
        <v/>
      </c>
      <c r="BO154" s="9" t="s">
        <v>5537</v>
      </c>
      <c r="BP154" s="9" t="s">
        <v>5537</v>
      </c>
    </row>
    <row r="155" spans="1:68" s="9" customFormat="1" x14ac:dyDescent="0.35">
      <c r="A155" s="1" t="s">
        <v>3155</v>
      </c>
      <c r="B155" s="1" t="s">
        <v>3156</v>
      </c>
      <c r="C155" s="3" t="str">
        <f>_xlfn.XLOOKUP(B155,'[1]daily break down'!$D:$D,'[1]daily break down'!$E:$E,"")</f>
        <v>Douala</v>
      </c>
      <c r="D155" s="1" t="s">
        <v>21</v>
      </c>
      <c r="E155" s="1" t="s">
        <v>12</v>
      </c>
      <c r="F155" s="3" t="s">
        <v>31</v>
      </c>
      <c r="G155" s="1" t="s">
        <v>32</v>
      </c>
      <c r="H155" s="41" t="str">
        <f>_xlfn.XLOOKUP(B155,[2]CALCULATION!$B:$B,[2]CALCULATION!$H:$H,"")</f>
        <v>ZTE</v>
      </c>
      <c r="I155" s="34">
        <v>0</v>
      </c>
      <c r="J155" s="34">
        <v>31.170865757505716</v>
      </c>
      <c r="K155" s="34">
        <v>53.219071120585099</v>
      </c>
      <c r="L155" s="34">
        <v>22.29885955375207</v>
      </c>
      <c r="M155" s="34">
        <v>49.418023559425087</v>
      </c>
      <c r="N155" s="34">
        <v>20.376006255118671</v>
      </c>
      <c r="O155" s="34">
        <v>0</v>
      </c>
      <c r="P155" s="34">
        <v>0</v>
      </c>
      <c r="Q155" s="34">
        <v>12.850976506208037</v>
      </c>
      <c r="R155" s="34">
        <v>0</v>
      </c>
      <c r="S155" s="109">
        <v>0</v>
      </c>
      <c r="T155" s="109">
        <f>_xlfn.XLOOKUP(B155,'[3]Nur des jours'!$B:$B,'[3]Nur des jours'!$U:$U,"")</f>
        <v>0</v>
      </c>
      <c r="U155" s="109">
        <v>0</v>
      </c>
      <c r="V155" s="109">
        <v>0</v>
      </c>
      <c r="W155" s="109">
        <v>0</v>
      </c>
      <c r="X155" s="109">
        <v>0</v>
      </c>
      <c r="Y155" s="109">
        <v>0</v>
      </c>
      <c r="Z155" s="109">
        <v>0</v>
      </c>
      <c r="AA155" s="109">
        <v>0</v>
      </c>
      <c r="AB155" s="109">
        <v>0</v>
      </c>
      <c r="AC155" s="109">
        <v>0</v>
      </c>
      <c r="AD155" s="109">
        <v>1.7487020206656658</v>
      </c>
      <c r="AE155" s="109">
        <v>3.509444030670628</v>
      </c>
      <c r="AF155" s="109">
        <v>3.509444030670628</v>
      </c>
      <c r="AG155" s="57" t="str">
        <f>_xlfn.XLOOKUP(B155,[3]CALCULATION!$B:$B,[3]CALCULATION!$M:$M,"")</f>
        <v>Operationnel</v>
      </c>
      <c r="AH155" s="57"/>
      <c r="AI155" s="56" t="str" cm="1">
        <f t="array" ref="AI155">IFERROR(_xlfn.IFS(
AK155="MPR ISSUE","PDH",
AK155="BSS Hardware Issue","BSS",
AK155="Sites strategiques, MLL, Pylone, etc.","ENVTECH",
AK155="AKTIVCO DEFAUT GE &amp; POWER Cabinet","AKTIVCO",
AK155="AKTIVCO Coupure ENEO &amp; Baisse de tension","AKTIVCO GRID ONLY",
AK155="Coupure ENEO &amp; Baisse de tension","IHS GRID ONLY",
AK155="Defaut GE &amp; POWER Cabinet","IHS",
AK155="Sharing","Partners",
AK155="Sites strategiques &amp; DataCenter","SST &amp; DC",
AK155="Exclu","Exclu",
AK155="SAT","SAT",
AK155="SPARE-ISSUE","SPARE-ISSUE",
AK155="Fiber CAmtel","TRANS_FO_CAMTEL",
AK155="Fiber AOF","Fiber AOF",
AK155="Projet OCM (HUAWEI)","TRAVAUX-HUAWEI",
AK155="Projet OCM (NOKIA)","TRAVAUX-NOKIA",
AK155="ACCESS-ISSUE","ACCESS-ISSUE",
AK155="Projet OCM (ZTE, NOKIA, autres projets)","TRAVAUX OCM",
AK155="No root CAuse","No root cause",
AK155="ODU HS","PDH",
AK155="IP &amp; VLAN","PDH",
AK155="Warehouse HUAWEI","SPARE-ISSUE",
AK155="SPARE-HS","SPARE-ISSUE",
AK155="Power Telco","BSS",AK155="no impacts","no impacts"
),"")</f>
        <v>AKTIVCO</v>
      </c>
      <c r="AJ155" s="56" t="str" cm="1">
        <f t="array" ref="AJ155">IFERROR(_xlfn.IFS(
AK155="MPR ISSUE","TX ISSUE",
AK155="BSS Hardware Issue","RAN ISSUE",
AK155="Sites strategiques, MLL, Pylone, etc.","ENVTECH",
AK155="AKTIVCO DEFAUT GE &amp; POWER Cabinet","POWER ISSUE",
AK155="AKTIVCO Coupure ENEO &amp; Baisse de tension","POWER ISSUE",
AK155="Coupure ENEO &amp; Baisse de tension","POWER ISSUE",
AK155="Defaut GE &amp; POWER Cabinet","POWER ISSUE",
AK155="Sharing","POWER ISSUE",
AK155="Sites strategiques &amp; DataCenter","POWER ISSUE",
AK155="Exclu","Exclu",
AK155="SAT","TX ISSUE",
AK155="SPARE-ISSUE","SPARE-ISSUE",
AK155="Fiber CAmtel","TX ISSUE",
AK155="Fiber AOF","TX ISSUE",
AK155="Projet OCM (HUAWEI)","TRAVAUX-HUAWEI",
AK155="Projet OCM (NOKIA)","TRAVAUX -NOKIA",
AK155="ACCESS-ISSUE","ACCESS-ISSUE",
AK155="Projet OCM (ZTE, NOKIA, autres projets)","TRAVAUX OCM",
AK155="No root CAuse","No root cause",
AK155="ODU HS","TX ISSUE",
AK155="IP &amp; VLAN","TX ISSUE",
AK155="Warehouse HUAWEI","SPARE-ISSUE",
AK155="SPARE-HS","SPARE-ISSUE",
AK155="Power Telco","RAN ISSUE",AK155="no impacts","no impacts"
),"")</f>
        <v>POWER ISSUE</v>
      </c>
      <c r="AK155" s="81" t="s">
        <v>5325</v>
      </c>
      <c r="AL155" s="56" t="str" cm="1">
        <f t="array" ref="AL155">IFERROR(_xlfn.IFS(
AK155="MPR ISSUE","ACTIVE",
AK155="BSS Hardware Issue","ACTIVE",
AK155="Sites strategiques, MLL, Pylone, etc.","PASSIVE",
AK155="AKTIVCO DEFAUT GE &amp; POWER Cabinet","PASSIVE",
AK155="AKTIVCO Coupure ENEO &amp; Baisse de tension","PASSIVE",
AK155="Coupure ENEO &amp; Baisse de tension","PASSIVE",
AK155="Defaut GE &amp; POWER Cabinet","PASSIVE",
AK155="Sharing","PASSIVE",
AK155="Sites strategiques &amp; DataCenter","PASSIVE",
AK155="Exclu","Exclu",
AK155="SAT","ACTIVE",
AK155="SPARE-ISSUE","SPARE-ISSUE",
AK155="Fiber CAmtel","ACTIVE",
AK155="Fiber AOF","ACTIVE",
AK155="Projet OCM (HUAWEI)","PLANNED WORKS",
AK155="Projet OCM (NOKIA)","PLANNED WORKS",
AK155="ACCESS-ISSUE","ACCESS-ISSUE",
AK155="Projet OCM (ZTE, NOKIA, autres projets)","PLANNED WORKS",
AK155="No root CAuse","No root cause",
AK155="ODU HS","ACTIVE",
AK155="IP &amp; VLAN","ACTIVE",
AK155="Warehouse HUAWEI","SPARE-ISSUE",
AK155="SPARE-HS","SPARE-ISSUE",
AK155="Power Telco","ACTIVE", AK155="no impacts","no impacts"
),"")</f>
        <v>PASSIVE</v>
      </c>
      <c r="AM155" s="108" t="s">
        <v>5854</v>
      </c>
      <c r="AN155" s="117" t="s">
        <v>3156</v>
      </c>
      <c r="AP155" s="23" t="s">
        <v>5537</v>
      </c>
      <c r="AQ155" s="23" t="s">
        <v>5537</v>
      </c>
      <c r="AR155" s="7"/>
      <c r="AS155" s="6"/>
      <c r="AT155" s="7"/>
      <c r="AU155" s="3" t="s">
        <v>5537</v>
      </c>
      <c r="AV155" s="24" t="s">
        <v>5537</v>
      </c>
      <c r="AW155" s="24" t="s">
        <v>5537</v>
      </c>
      <c r="AX155" s="24" t="s">
        <v>5537</v>
      </c>
      <c r="AY155" s="24" t="s">
        <v>5537</v>
      </c>
      <c r="AZ155" s="24" t="s">
        <v>5537</v>
      </c>
      <c r="BA155" s="24" t="s">
        <v>5537</v>
      </c>
      <c r="BB155" s="24" t="s">
        <v>5537</v>
      </c>
      <c r="BC155" s="24" t="s">
        <v>5537</v>
      </c>
      <c r="BD155" s="24" t="s">
        <v>5537</v>
      </c>
      <c r="BE155" s="24" t="s">
        <v>5537</v>
      </c>
      <c r="BF155" s="24" t="s">
        <v>5537</v>
      </c>
      <c r="BG155" s="24" t="s">
        <v>5537</v>
      </c>
      <c r="BH155" s="24" t="s">
        <v>5537</v>
      </c>
      <c r="BI155" s="9" t="s">
        <v>5854</v>
      </c>
      <c r="BJ155" s="14"/>
      <c r="BK155" s="14" t="s">
        <v>5537</v>
      </c>
      <c r="BL155" s="14" t="str">
        <f>_xlfn.XLOOKUP(B155,'[4]cell downs 18042026 17h'!$B:$B,'[4]cell downs 18042026 17h'!$B:$B,"")</f>
        <v/>
      </c>
      <c r="BM155" s="14" t="str">
        <f>_xlfn.XLOOKUP(B155,'[5]Cells Huawei 19042026 15h'!$B:$B,'[5]Cells Huawei 19042026 15h'!$B:$B,"")</f>
        <v/>
      </c>
      <c r="BN155" s="9" t="str">
        <f>_xlfn.XLOOKUP(B155,'[6]cells down 19042026 9H40'!$B:$B,'[6]cells down 19042026 9H40'!$B:$B,"")</f>
        <v/>
      </c>
      <c r="BO155" s="9" t="s">
        <v>5537</v>
      </c>
      <c r="BP155" s="9" t="s">
        <v>12</v>
      </c>
    </row>
    <row r="156" spans="1:68" s="9" customFormat="1" x14ac:dyDescent="0.35">
      <c r="A156" s="1" t="s">
        <v>774</v>
      </c>
      <c r="B156" s="8" t="s">
        <v>775</v>
      </c>
      <c r="C156" s="3" t="str">
        <f>_xlfn.XLOOKUP(B156,'[1]daily break down'!$D:$D,'[1]daily break down'!$E:$E,"")</f>
        <v>Yaounde</v>
      </c>
      <c r="D156" s="1" t="s">
        <v>18</v>
      </c>
      <c r="E156" s="1"/>
      <c r="F156" s="3" t="s">
        <v>37</v>
      </c>
      <c r="G156" s="1" t="s">
        <v>38</v>
      </c>
      <c r="H156" s="41" t="str">
        <f>_xlfn.XLOOKUP(B156,[2]CALCULATION!$B:$B,[2]CALCULATION!$H:$H,"")</f>
        <v>ZTE</v>
      </c>
      <c r="I156" s="34">
        <v>1.1839995091786446</v>
      </c>
      <c r="J156" s="34">
        <v>2.0189487006075337</v>
      </c>
      <c r="K156" s="34">
        <v>1.0273183461603219</v>
      </c>
      <c r="L156" s="34">
        <v>0</v>
      </c>
      <c r="M156" s="34">
        <v>0.79255521026843945</v>
      </c>
      <c r="N156" s="34">
        <v>0</v>
      </c>
      <c r="O156" s="34">
        <v>0</v>
      </c>
      <c r="P156" s="34">
        <v>1.0524301364312152</v>
      </c>
      <c r="Q156" s="34">
        <v>2.8275554813616299</v>
      </c>
      <c r="R156" s="34">
        <v>0.66810203376965016</v>
      </c>
      <c r="S156" s="109">
        <v>8.1503989350318058</v>
      </c>
      <c r="T156" s="109">
        <f>_xlfn.XLOOKUP(B156,'[3]Nur des jours'!$B:$B,'[3]Nur des jours'!$U:$U,"")</f>
        <v>0.34821206906883656</v>
      </c>
      <c r="U156" s="109">
        <v>4.1133041123410194</v>
      </c>
      <c r="V156" s="109">
        <v>15.776535742923754</v>
      </c>
      <c r="W156" s="109">
        <v>0.34821206906883651</v>
      </c>
      <c r="X156" s="109">
        <v>13.560901798631978</v>
      </c>
      <c r="Y156" s="109">
        <v>9.2228578644134558</v>
      </c>
      <c r="Z156" s="109">
        <v>23.011103406357282</v>
      </c>
      <c r="AA156" s="109">
        <v>0</v>
      </c>
      <c r="AB156" s="109">
        <v>0</v>
      </c>
      <c r="AC156" s="109">
        <v>0</v>
      </c>
      <c r="AD156" s="109">
        <v>2.7527872129910134</v>
      </c>
      <c r="AE156" s="109">
        <v>3.3318779909426324</v>
      </c>
      <c r="AF156" s="109">
        <v>3.3318779909426324</v>
      </c>
      <c r="AG156" s="57" t="str">
        <f>_xlfn.XLOOKUP(B156,[3]CALCULATION!$B:$B,[3]CALCULATION!$M:$M,"")</f>
        <v>Operationnel</v>
      </c>
      <c r="AH156" s="57"/>
      <c r="AI156" s="56" t="str" cm="1">
        <f t="array" ref="AI156">IFERROR(_xlfn.IFS(
AK156="MPR ISSUE","PDH",
AK156="BSS Hardware Issue","BSS",
AK156="Sites strategiques, MLL, Pylone, etc.","ENVTECH",
AK156="AKTIVCO DEFAUT GE &amp; POWER Cabinet","AKTIVCO",
AK156="AKTIVCO Coupure ENEO &amp; Baisse de tension","AKTIVCO GRID ONLY",
AK156="Coupure ENEO &amp; Baisse de tension","IHS GRID ONLY",
AK156="Defaut GE &amp; POWER Cabinet","IHS",
AK156="Sharing","Partners",
AK156="Sites strategiques &amp; DataCenter","SST &amp; DC",
AK156="Exclu","Exclu",
AK156="SAT","SAT",
AK156="SPARE-ISSUE","SPARE-ISSUE",
AK156="Fiber CAmtel","TRANS_FO_CAMTEL",
AK156="Fiber AOF","Fiber AOF",
AK156="Projet OCM (HUAWEI)","TRAVAUX-HUAWEI",
AK156="Projet OCM (NOKIA)","TRAVAUX-NOKIA",
AK156="ACCESS-ISSUE","ACCESS-ISSUE",
AK156="Projet OCM (ZTE, NOKIA, autres projets)","TRAVAUX OCM",
AK156="No root CAuse","No root cause",
AK156="ODU HS","PDH",
AK156="IP &amp; VLAN","PDH",
AK156="Warehouse HUAWEI","SPARE-ISSUE",
AK156="SPARE-HS","SPARE-ISSUE",
AK156="Power Telco","BSS",AK156="no impacts","no impacts"
),"")</f>
        <v>Partners</v>
      </c>
      <c r="AJ156" s="56" t="str" cm="1">
        <f t="array" ref="AJ156">IFERROR(_xlfn.IFS(
AK156="MPR ISSUE","TX ISSUE",
AK156="BSS Hardware Issue","RAN ISSUE",
AK156="Sites strategiques, MLL, Pylone, etc.","ENVTECH",
AK156="AKTIVCO DEFAUT GE &amp; POWER Cabinet","POWER ISSUE",
AK156="AKTIVCO Coupure ENEO &amp; Baisse de tension","POWER ISSUE",
AK156="Coupure ENEO &amp; Baisse de tension","POWER ISSUE",
AK156="Defaut GE &amp; POWER Cabinet","POWER ISSUE",
AK156="Sharing","POWER ISSUE",
AK156="Sites strategiques &amp; DataCenter","POWER ISSUE",
AK156="Exclu","Exclu",
AK156="SAT","TX ISSUE",
AK156="SPARE-ISSUE","SPARE-ISSUE",
AK156="Fiber CAmtel","TX ISSUE",
AK156="Fiber AOF","TX ISSUE",
AK156="Projet OCM (HUAWEI)","TRAVAUX-HUAWEI",
AK156="Projet OCM (NOKIA)","TRAVAUX -NOKIA",
AK156="ACCESS-ISSUE","ACCESS-ISSUE",
AK156="Projet OCM (ZTE, NOKIA, autres projets)","TRAVAUX OCM",
AK156="No root CAuse","No root cause",
AK156="ODU HS","TX ISSUE",
AK156="IP &amp; VLAN","TX ISSUE",
AK156="Warehouse HUAWEI","SPARE-ISSUE",
AK156="SPARE-HS","SPARE-ISSUE",
AK156="Power Telco","RAN ISSUE",AK156="no impacts","no impacts"
),"")</f>
        <v>POWER ISSUE</v>
      </c>
      <c r="AK156" s="81" t="s">
        <v>5331</v>
      </c>
      <c r="AL156" s="56" t="str" cm="1">
        <f t="array" ref="AL156">IFERROR(_xlfn.IFS(
AK156="MPR ISSUE","ACTIVE",
AK156="BSS Hardware Issue","ACTIVE",
AK156="Sites strategiques, MLL, Pylone, etc.","PASSIVE",
AK156="AKTIVCO DEFAUT GE &amp; POWER Cabinet","PASSIVE",
AK156="AKTIVCO Coupure ENEO &amp; Baisse de tension","PASSIVE",
AK156="Coupure ENEO &amp; Baisse de tension","PASSIVE",
AK156="Defaut GE &amp; POWER Cabinet","PASSIVE",
AK156="Sharing","PASSIVE",
AK156="Sites strategiques &amp; DataCenter","PASSIVE",
AK156="Exclu","Exclu",
AK156="SAT","ACTIVE",
AK156="SPARE-ISSUE","SPARE-ISSUE",
AK156="Fiber CAmtel","ACTIVE",
AK156="Fiber AOF","ACTIVE",
AK156="Projet OCM (HUAWEI)","PLANNED WORKS",
AK156="Projet OCM (NOKIA)","PLANNED WORKS",
AK156="ACCESS-ISSUE","ACCESS-ISSUE",
AK156="Projet OCM (ZTE, NOKIA, autres projets)","PLANNED WORKS",
AK156="No root CAuse","No root cause",
AK156="ODU HS","ACTIVE",
AK156="IP &amp; VLAN","ACTIVE",
AK156="Warehouse HUAWEI","SPARE-ISSUE",
AK156="SPARE-HS","SPARE-ISSUE",
AK156="Power Telco","ACTIVE", AK156="no impacts","no impacts"
),"")</f>
        <v>PASSIVE</v>
      </c>
      <c r="AM156" s="108" t="s">
        <v>5855</v>
      </c>
      <c r="AN156" s="117" t="s">
        <v>775</v>
      </c>
      <c r="AP156" s="23" t="s">
        <v>5537</v>
      </c>
      <c r="AQ156" s="23" t="s">
        <v>5537</v>
      </c>
      <c r="AR156" s="7"/>
      <c r="AS156" s="6"/>
      <c r="AT156" s="7"/>
      <c r="AU156" s="3" t="s">
        <v>5537</v>
      </c>
      <c r="AV156" s="24" t="s">
        <v>5537</v>
      </c>
      <c r="AW156" s="24" t="s">
        <v>5537</v>
      </c>
      <c r="AX156" s="24" t="s">
        <v>5537</v>
      </c>
      <c r="AY156" s="24" t="s">
        <v>5537</v>
      </c>
      <c r="AZ156" s="24" t="s">
        <v>5537</v>
      </c>
      <c r="BA156" s="24" t="s">
        <v>5537</v>
      </c>
      <c r="BB156" s="24" t="s">
        <v>5537</v>
      </c>
      <c r="BC156" s="24" t="s">
        <v>5537</v>
      </c>
      <c r="BD156" s="24" t="s">
        <v>5537</v>
      </c>
      <c r="BE156" s="24" t="s">
        <v>5537</v>
      </c>
      <c r="BF156" s="24" t="s">
        <v>5537</v>
      </c>
      <c r="BG156" s="24" t="s">
        <v>5537</v>
      </c>
      <c r="BH156" s="24" t="s">
        <v>5537</v>
      </c>
      <c r="BI156" s="9" t="s">
        <v>5855</v>
      </c>
      <c r="BJ156" s="14"/>
      <c r="BK156" s="14" t="s">
        <v>5537</v>
      </c>
      <c r="BL156" s="14" t="str">
        <f>_xlfn.XLOOKUP(B156,'[4]cell downs 18042026 17h'!$B:$B,'[4]cell downs 18042026 17h'!$B:$B,"")</f>
        <v/>
      </c>
      <c r="BM156" s="14" t="str">
        <f>_xlfn.XLOOKUP(B156,'[5]Cells Huawei 19042026 15h'!$B:$B,'[5]Cells Huawei 19042026 15h'!$B:$B,"")</f>
        <v/>
      </c>
      <c r="BN156" s="9" t="str">
        <f>_xlfn.XLOOKUP(B156,'[6]cells down 19042026 9H40'!$B:$B,'[6]cells down 19042026 9H40'!$B:$B,"")</f>
        <v/>
      </c>
      <c r="BO156" s="9" t="s">
        <v>5537</v>
      </c>
      <c r="BP156" s="9" t="s">
        <v>5537</v>
      </c>
    </row>
    <row r="157" spans="1:68" s="9" customFormat="1" x14ac:dyDescent="0.35">
      <c r="A157" s="1" t="s">
        <v>3343</v>
      </c>
      <c r="B157" s="8" t="s">
        <v>3344</v>
      </c>
      <c r="C157" s="3" t="str">
        <f>_xlfn.XLOOKUP(B157,'[1]daily break down'!$D:$D,'[1]daily break down'!$E:$E,"")</f>
        <v>Yaounde</v>
      </c>
      <c r="D157" s="1" t="s">
        <v>21</v>
      </c>
      <c r="E157" s="1" t="s">
        <v>36</v>
      </c>
      <c r="F157" s="3" t="s">
        <v>37</v>
      </c>
      <c r="G157" s="1" t="s">
        <v>38</v>
      </c>
      <c r="H157" s="41" t="str">
        <f>_xlfn.XLOOKUP(B157,[2]CALCULATION!$B:$B,[2]CALCULATION!$H:$H,"")</f>
        <v>ZTE</v>
      </c>
      <c r="I157" s="34">
        <v>1.1765622815202907</v>
      </c>
      <c r="J157" s="34">
        <v>2.7196532575413839</v>
      </c>
      <c r="K157" s="34">
        <v>1.5767279337277011</v>
      </c>
      <c r="L157" s="34">
        <v>0</v>
      </c>
      <c r="M157" s="34">
        <v>1.1134617744333453</v>
      </c>
      <c r="N157" s="34">
        <v>2.1990651565348997E-2</v>
      </c>
      <c r="O157" s="34">
        <v>0</v>
      </c>
      <c r="P157" s="34">
        <v>1.5674893631592912</v>
      </c>
      <c r="Q157" s="34">
        <v>4.1260740284162765</v>
      </c>
      <c r="R157" s="34">
        <v>1.0447075475197836</v>
      </c>
      <c r="S157" s="109">
        <v>5.5444978069987698</v>
      </c>
      <c r="T157" s="109">
        <f>_xlfn.XLOOKUP(B157,'[3]Nur des jours'!$B:$B,'[3]Nur des jours'!$U:$U,"")</f>
        <v>0</v>
      </c>
      <c r="U157" s="109">
        <v>2.0945872677516078</v>
      </c>
      <c r="V157" s="109">
        <v>2.5340435974922477</v>
      </c>
      <c r="W157" s="109">
        <v>0</v>
      </c>
      <c r="X157" s="109">
        <v>1.9838314314005787</v>
      </c>
      <c r="Y157" s="109">
        <v>0</v>
      </c>
      <c r="Z157" s="109">
        <v>2.1787866724880365</v>
      </c>
      <c r="AA157" s="109">
        <v>0</v>
      </c>
      <c r="AB157" s="109">
        <v>0</v>
      </c>
      <c r="AC157" s="109">
        <v>0</v>
      </c>
      <c r="AD157" s="109">
        <v>1.2523439279727726</v>
      </c>
      <c r="AE157" s="109">
        <v>3.5777167104696179</v>
      </c>
      <c r="AF157" s="109">
        <v>3.5777167104696179</v>
      </c>
      <c r="AG157" s="57" t="str">
        <f>_xlfn.XLOOKUP(B157,[3]CALCULATION!$B:$B,[3]CALCULATION!$M:$M,"")</f>
        <v>Operationnel</v>
      </c>
      <c r="AH157" s="57"/>
      <c r="AI157" s="56" t="str" cm="1">
        <f t="array" ref="AI157">IFERROR(_xlfn.IFS(
AK157="MPR ISSUE","PDH",
AK157="BSS Hardware Issue","BSS",
AK157="Sites strategiques, MLL, Pylone, etc.","ENVTECH",
AK157="AKTIVCO DEFAUT GE &amp; POWER Cabinet","AKTIVCO",
AK157="AKTIVCO Coupure ENEO &amp; Baisse de tension","AKTIVCO GRID ONLY",
AK157="Coupure ENEO &amp; Baisse de tension","IHS GRID ONLY",
AK157="Defaut GE &amp; POWER Cabinet","IHS",
AK157="Sharing","Partners",
AK157="Sites strategiques &amp; DataCenter","SST &amp; DC",
AK157="Exclu","Exclu",
AK157="SAT","SAT",
AK157="SPARE-ISSUE","SPARE-ISSUE",
AK157="Fiber CAmtel","TRANS_FO_CAMTEL",
AK157="Fiber AOF","Fiber AOF",
AK157="Projet OCM (HUAWEI)","TRAVAUX-HUAWEI",
AK157="Projet OCM (NOKIA)","TRAVAUX-NOKIA",
AK157="ACCESS-ISSUE","ACCESS-ISSUE",
AK157="Projet OCM (ZTE, NOKIA, autres projets)","TRAVAUX OCM",
AK157="No root CAuse","No root cause",
AK157="ODU HS","PDH",
AK157="IP &amp; VLAN","PDH",
AK157="Warehouse HUAWEI","SPARE-ISSUE",
AK157="SPARE-HS","SPARE-ISSUE",
AK157="Power Telco","BSS",AK157="no impacts","no impacts"
),"")</f>
        <v>No root cause</v>
      </c>
      <c r="AJ157" s="56" t="str" cm="1">
        <f t="array" ref="AJ157">IFERROR(_xlfn.IFS(
AK157="MPR ISSUE","TX ISSUE",
AK157="BSS Hardware Issue","RAN ISSUE",
AK157="Sites strategiques, MLL, Pylone, etc.","ENVTECH",
AK157="AKTIVCO DEFAUT GE &amp; POWER Cabinet","POWER ISSUE",
AK157="AKTIVCO Coupure ENEO &amp; Baisse de tension","POWER ISSUE",
AK157="Coupure ENEO &amp; Baisse de tension","POWER ISSUE",
AK157="Defaut GE &amp; POWER Cabinet","POWER ISSUE",
AK157="Sharing","POWER ISSUE",
AK157="Sites strategiques &amp; DataCenter","POWER ISSUE",
AK157="Exclu","Exclu",
AK157="SAT","TX ISSUE",
AK157="SPARE-ISSUE","SPARE-ISSUE",
AK157="Fiber CAmtel","TX ISSUE",
AK157="Fiber AOF","TX ISSUE",
AK157="Projet OCM (HUAWEI)","TRAVAUX-HUAWEI",
AK157="Projet OCM (NOKIA)","TRAVAUX -NOKIA",
AK157="ACCESS-ISSUE","ACCESS-ISSUE",
AK157="Projet OCM (ZTE, NOKIA, autres projets)","TRAVAUX OCM",
AK157="No root CAuse","No root cause",
AK157="ODU HS","TX ISSUE",
AK157="IP &amp; VLAN","TX ISSUE",
AK157="Warehouse HUAWEI","SPARE-ISSUE",
AK157="SPARE-HS","SPARE-ISSUE",
AK157="Power Telco","RAN ISSUE",AK157="no impacts","no impacts"
),"")</f>
        <v>No root cause</v>
      </c>
      <c r="AK157" s="81" t="s">
        <v>5620</v>
      </c>
      <c r="AL157" s="56" t="str" cm="1">
        <f t="array" ref="AL157">IFERROR(_xlfn.IFS(
AK157="MPR ISSUE","ACTIVE",
AK157="BSS Hardware Issue","ACTIVE",
AK157="Sites strategiques, MLL, Pylone, etc.","PASSIVE",
AK157="AKTIVCO DEFAUT GE &amp; POWER Cabinet","PASSIVE",
AK157="AKTIVCO Coupure ENEO &amp; Baisse de tension","PASSIVE",
AK157="Coupure ENEO &amp; Baisse de tension","PASSIVE",
AK157="Defaut GE &amp; POWER Cabinet","PASSIVE",
AK157="Sharing","PASSIVE",
AK157="Sites strategiques &amp; DataCenter","PASSIVE",
AK157="Exclu","Exclu",
AK157="SAT","ACTIVE",
AK157="SPARE-ISSUE","SPARE-ISSUE",
AK157="Fiber CAmtel","ACTIVE",
AK157="Fiber AOF","ACTIVE",
AK157="Projet OCM (HUAWEI)","PLANNED WORKS",
AK157="Projet OCM (NOKIA)","PLANNED WORKS",
AK157="ACCESS-ISSUE","ACCESS-ISSUE",
AK157="Projet OCM (ZTE, NOKIA, autres projets)","PLANNED WORKS",
AK157="No root CAuse","No root cause",
AK157="ODU HS","ACTIVE",
AK157="IP &amp; VLAN","ACTIVE",
AK157="Warehouse HUAWEI","SPARE-ISSUE",
AK157="SPARE-HS","SPARE-ISSUE",
AK157="Power Telco","ACTIVE", AK157="no impacts","no impacts"
),"")</f>
        <v>No root cause</v>
      </c>
      <c r="AM157" s="108" t="s">
        <v>5537</v>
      </c>
      <c r="AN157" s="117" t="s">
        <v>3344</v>
      </c>
      <c r="AP157" s="23" t="s">
        <v>5537</v>
      </c>
      <c r="AQ157" s="23" t="s">
        <v>5537</v>
      </c>
      <c r="AR157" s="7"/>
      <c r="AS157" s="6"/>
      <c r="AT157" s="7"/>
      <c r="AU157" s="3" t="s">
        <v>5537</v>
      </c>
      <c r="AV157" s="24" t="s">
        <v>5537</v>
      </c>
      <c r="AW157" s="24" t="s">
        <v>5537</v>
      </c>
      <c r="AX157" s="24" t="s">
        <v>5537</v>
      </c>
      <c r="AY157" s="24" t="s">
        <v>5537</v>
      </c>
      <c r="AZ157" s="24" t="s">
        <v>5537</v>
      </c>
      <c r="BA157" s="24" t="s">
        <v>5537</v>
      </c>
      <c r="BB157" s="24" t="s">
        <v>5537</v>
      </c>
      <c r="BC157" s="24" t="s">
        <v>5537</v>
      </c>
      <c r="BD157" s="24" t="s">
        <v>5537</v>
      </c>
      <c r="BE157" s="24" t="s">
        <v>5537</v>
      </c>
      <c r="BF157" s="24" t="s">
        <v>5537</v>
      </c>
      <c r="BG157" s="24" t="s">
        <v>5537</v>
      </c>
      <c r="BH157" s="24" t="s">
        <v>5537</v>
      </c>
      <c r="BI157" s="9" t="s">
        <v>5537</v>
      </c>
      <c r="BJ157" s="14"/>
      <c r="BK157" s="14" t="s">
        <v>5537</v>
      </c>
      <c r="BL157" s="14" t="str">
        <f>_xlfn.XLOOKUP(B157,'[4]cell downs 18042026 17h'!$B:$B,'[4]cell downs 18042026 17h'!$B:$B,"")</f>
        <v/>
      </c>
      <c r="BM157" s="14" t="str">
        <f>_xlfn.XLOOKUP(B157,'[5]Cells Huawei 19042026 15h'!$B:$B,'[5]Cells Huawei 19042026 15h'!$B:$B,"")</f>
        <v/>
      </c>
      <c r="BN157" s="9" t="str">
        <f>_xlfn.XLOOKUP(B157,'[6]cells down 19042026 9H40'!$B:$B,'[6]cells down 19042026 9H40'!$B:$B,"")</f>
        <v/>
      </c>
      <c r="BO157" s="9" t="s">
        <v>5537</v>
      </c>
      <c r="BP157" s="9" t="s">
        <v>5537</v>
      </c>
    </row>
    <row r="158" spans="1:68" s="9" customFormat="1" x14ac:dyDescent="0.35">
      <c r="A158" s="1" t="s">
        <v>960</v>
      </c>
      <c r="B158" s="1" t="s">
        <v>961</v>
      </c>
      <c r="C158" s="3" t="str">
        <f>_xlfn.XLOOKUP(B158,'[1]daily break down'!$D:$D,'[1]daily break down'!$E:$E,"")</f>
        <v>NORD-OUEST</v>
      </c>
      <c r="D158" s="1" t="s">
        <v>11</v>
      </c>
      <c r="E158" s="1" t="s">
        <v>12</v>
      </c>
      <c r="F158" s="3" t="s">
        <v>51</v>
      </c>
      <c r="G158" s="1" t="s">
        <v>962</v>
      </c>
      <c r="H158" s="40" t="str">
        <f>_xlfn.XLOOKUP(B158,[2]CALCULATION!$B:$B,[2]CALCULATION!$H:$H,"")</f>
        <v>NOKIA</v>
      </c>
      <c r="I158" s="34">
        <v>4.1879014993750889</v>
      </c>
      <c r="J158" s="34">
        <v>6.074679926780064</v>
      </c>
      <c r="K158" s="34">
        <v>1.2948998575408368</v>
      </c>
      <c r="L158" s="34">
        <v>0.12483479929798823</v>
      </c>
      <c r="M158" s="34">
        <v>7.4849423859802702</v>
      </c>
      <c r="N158" s="34">
        <v>8.5608375923498566E-3</v>
      </c>
      <c r="O158" s="34">
        <v>0.45682791205120832</v>
      </c>
      <c r="P158" s="34">
        <v>0.15275690863423819</v>
      </c>
      <c r="Q158" s="34">
        <v>2.3758508804471457</v>
      </c>
      <c r="R158" s="34">
        <v>4.7714492251410014</v>
      </c>
      <c r="S158" s="109">
        <v>8.978152863440803</v>
      </c>
      <c r="T158" s="109">
        <f>_xlfn.XLOOKUP(B158,'[3]Nur des jours'!$B:$B,'[3]Nur des jours'!$U:$U,"")</f>
        <v>2.0272992176152842</v>
      </c>
      <c r="U158" s="109">
        <v>1.7121531651633077</v>
      </c>
      <c r="V158" s="109">
        <v>1.8838614699778493</v>
      </c>
      <c r="W158" s="109">
        <v>0.9703924765264027</v>
      </c>
      <c r="X158" s="109">
        <v>9.4775606178641975E-2</v>
      </c>
      <c r="Y158" s="109">
        <v>6.5454737424843956E-3</v>
      </c>
      <c r="Z158" s="109">
        <v>0.9299388185473404</v>
      </c>
      <c r="AA158" s="109">
        <v>5.8621321533081598</v>
      </c>
      <c r="AB158" s="109">
        <v>3.7082694837529568</v>
      </c>
      <c r="AC158" s="109">
        <v>0.22793444680247313</v>
      </c>
      <c r="AD158" s="109">
        <v>0.16203491198901046</v>
      </c>
      <c r="AE158" s="109">
        <v>3.466514997160655</v>
      </c>
      <c r="AF158" s="109">
        <v>3.466514997160655</v>
      </c>
      <c r="AG158" s="57" t="str">
        <f>_xlfn.XLOOKUP(B158,[3]CALCULATION!$B:$B,[3]CALCULATION!$M:$M,"")</f>
        <v>Insecurity</v>
      </c>
      <c r="AH158" s="57"/>
      <c r="AI158" s="56" t="str" cm="1">
        <f t="array" ref="AI158">IFERROR(_xlfn.IFS(
AK158="MPR ISSUE","PDH",
AK158="BSS Hardware Issue","BSS",
AK158="Sites strategiques, MLL, Pylone, etc.","ENVTECH",
AK158="AKTIVCO DEFAUT GE &amp; POWER Cabinet","AKTIVCO",
AK158="AKTIVCO Coupure ENEO &amp; Baisse de tension","AKTIVCO GRID ONLY",
AK158="Coupure ENEO &amp; Baisse de tension","IHS GRID ONLY",
AK158="Defaut GE &amp; POWER Cabinet","IHS",
AK158="Sharing","Partners",
AK158="Sites strategiques &amp; DataCenter","SST &amp; DC",
AK158="Exclu","Exclu",
AK158="SAT","SAT",
AK158="SPARE-ISSUE","SPARE-ISSUE",
AK158="Fiber CAmtel","TRANS_FO_CAMTEL",
AK158="Fiber AOF","Fiber AOF",
AK158="Projet OCM (HUAWEI)","TRAVAUX-HUAWEI",
AK158="Projet OCM (NOKIA)","TRAVAUX-NOKIA",
AK158="ACCESS-ISSUE","ACCESS-ISSUE",
AK158="Projet OCM (ZTE, NOKIA, autres projets)","TRAVAUX OCM",
AK158="No root CAuse","No root cause",
AK158="ODU HS","PDH",
AK158="IP &amp; VLAN","PDH",
AK158="Warehouse HUAWEI","SPARE-ISSUE",
AK158="SPARE-HS","SPARE-ISSUE",
AK158="Power Telco","BSS",AK158="no impacts","no impacts"
),"")</f>
        <v>No root cause</v>
      </c>
      <c r="AJ158" s="56" t="str" cm="1">
        <f t="array" ref="AJ158">IFERROR(_xlfn.IFS(
AK158="MPR ISSUE","TX ISSUE",
AK158="BSS Hardware Issue","RAN ISSUE",
AK158="Sites strategiques, MLL, Pylone, etc.","ENVTECH",
AK158="AKTIVCO DEFAUT GE &amp; POWER Cabinet","POWER ISSUE",
AK158="AKTIVCO Coupure ENEO &amp; Baisse de tension","POWER ISSUE",
AK158="Coupure ENEO &amp; Baisse de tension","POWER ISSUE",
AK158="Defaut GE &amp; POWER Cabinet","POWER ISSUE",
AK158="Sharing","POWER ISSUE",
AK158="Sites strategiques &amp; DataCenter","POWER ISSUE",
AK158="Exclu","Exclu",
AK158="SAT","TX ISSUE",
AK158="SPARE-ISSUE","SPARE-ISSUE",
AK158="Fiber CAmtel","TX ISSUE",
AK158="Fiber AOF","TX ISSUE",
AK158="Projet OCM (HUAWEI)","TRAVAUX-HUAWEI",
AK158="Projet OCM (NOKIA)","TRAVAUX -NOKIA",
AK158="ACCESS-ISSUE","ACCESS-ISSUE",
AK158="Projet OCM (ZTE, NOKIA, autres projets)","TRAVAUX OCM",
AK158="No root CAuse","No root cause",
AK158="ODU HS","TX ISSUE",
AK158="IP &amp; VLAN","TX ISSUE",
AK158="Warehouse HUAWEI","SPARE-ISSUE",
AK158="SPARE-HS","SPARE-ISSUE",
AK158="Power Telco","RAN ISSUE",AK158="no impacts","no impacts"
),"")</f>
        <v>No root cause</v>
      </c>
      <c r="AK158" s="81" t="s">
        <v>5620</v>
      </c>
      <c r="AL158" s="56" t="str" cm="1">
        <f t="array" ref="AL158">IFERROR(_xlfn.IFS(
AK158="MPR ISSUE","ACTIVE",
AK158="BSS Hardware Issue","ACTIVE",
AK158="Sites strategiques, MLL, Pylone, etc.","PASSIVE",
AK158="AKTIVCO DEFAUT GE &amp; POWER Cabinet","PASSIVE",
AK158="AKTIVCO Coupure ENEO &amp; Baisse de tension","PASSIVE",
AK158="Coupure ENEO &amp; Baisse de tension","PASSIVE",
AK158="Defaut GE &amp; POWER Cabinet","PASSIVE",
AK158="Sharing","PASSIVE",
AK158="Sites strategiques &amp; DataCenter","PASSIVE",
AK158="Exclu","Exclu",
AK158="SAT","ACTIVE",
AK158="SPARE-ISSUE","SPARE-ISSUE",
AK158="Fiber CAmtel","ACTIVE",
AK158="Fiber AOF","ACTIVE",
AK158="Projet OCM (HUAWEI)","PLANNED WORKS",
AK158="Projet OCM (NOKIA)","PLANNED WORKS",
AK158="ACCESS-ISSUE","ACCESS-ISSUE",
AK158="Projet OCM (ZTE, NOKIA, autres projets)","PLANNED WORKS",
AK158="No root CAuse","No root cause",
AK158="ODU HS","ACTIVE",
AK158="IP &amp; VLAN","ACTIVE",
AK158="Warehouse HUAWEI","SPARE-ISSUE",
AK158="SPARE-HS","SPARE-ISSUE",
AK158="Power Telco","ACTIVE", AK158="no impacts","no impacts"
),"")</f>
        <v>No root cause</v>
      </c>
      <c r="AM158" s="108" t="s">
        <v>5537</v>
      </c>
      <c r="AN158" s="117" t="s">
        <v>961</v>
      </c>
      <c r="AP158" s="23" t="s">
        <v>5537</v>
      </c>
      <c r="AQ158" s="23" t="s">
        <v>5537</v>
      </c>
      <c r="AR158" s="7"/>
      <c r="AS158" s="6"/>
      <c r="AT158" s="7"/>
      <c r="AU158" s="3" t="s">
        <v>5537</v>
      </c>
      <c r="AV158" s="24" t="s">
        <v>5537</v>
      </c>
      <c r="AW158" s="24" t="s">
        <v>5537</v>
      </c>
      <c r="AX158" s="24" t="s">
        <v>5537</v>
      </c>
      <c r="AY158" s="24" t="s">
        <v>5537</v>
      </c>
      <c r="AZ158" s="24" t="s">
        <v>5537</v>
      </c>
      <c r="BA158" s="24" t="s">
        <v>5537</v>
      </c>
      <c r="BB158" s="24" t="s">
        <v>5537</v>
      </c>
      <c r="BC158" s="24" t="s">
        <v>5537</v>
      </c>
      <c r="BD158" s="24" t="s">
        <v>5537</v>
      </c>
      <c r="BE158" s="24" t="s">
        <v>5537</v>
      </c>
      <c r="BF158" s="24" t="s">
        <v>5537</v>
      </c>
      <c r="BG158" s="24" t="s">
        <v>5537</v>
      </c>
      <c r="BH158" s="24" t="s">
        <v>5537</v>
      </c>
      <c r="BI158" s="9" t="s">
        <v>5537</v>
      </c>
      <c r="BJ158" s="14"/>
      <c r="BK158" s="14" t="s">
        <v>5537</v>
      </c>
      <c r="BL158" s="14" t="str">
        <f>_xlfn.XLOOKUP(B158,'[4]cell downs 18042026 17h'!$B:$B,'[4]cell downs 18042026 17h'!$B:$B,"")</f>
        <v/>
      </c>
      <c r="BM158" s="14" t="str">
        <f>_xlfn.XLOOKUP(B158,'[5]Cells Huawei 19042026 15h'!$B:$B,'[5]Cells Huawei 19042026 15h'!$B:$B,"")</f>
        <v/>
      </c>
      <c r="BN158" s="9" t="str">
        <f>_xlfn.XLOOKUP(B158,'[6]cells down 19042026 9H40'!$B:$B,'[6]cells down 19042026 9H40'!$B:$B,"")</f>
        <v/>
      </c>
      <c r="BO158" s="9" t="s">
        <v>961</v>
      </c>
      <c r="BP158" s="9" t="s">
        <v>12</v>
      </c>
    </row>
    <row r="159" spans="1:68" s="9" customFormat="1" x14ac:dyDescent="0.35">
      <c r="A159" s="25" t="s">
        <v>5393</v>
      </c>
      <c r="B159" s="32" t="s">
        <v>5394</v>
      </c>
      <c r="C159" s="3" t="str">
        <f>_xlfn.XLOOKUP(B159,'[1]daily break down'!$D:$D,'[1]daily break down'!$E:$E,"")</f>
        <v>OUEST</v>
      </c>
      <c r="D159" s="25" t="s">
        <v>357</v>
      </c>
      <c r="E159" s="25" t="s">
        <v>188</v>
      </c>
      <c r="F159" s="25" t="s">
        <v>5376</v>
      </c>
      <c r="G159" s="25" t="s">
        <v>856</v>
      </c>
      <c r="H159" s="39" t="str">
        <f>_xlfn.XLOOKUP(B159,[2]CALCULATION!$B:$B,[2]CALCULATION!$H:$H,"")</f>
        <v>Huawei</v>
      </c>
      <c r="I159" s="34">
        <v>9.230954989969554</v>
      </c>
      <c r="J159" s="34">
        <v>8.990217102841342</v>
      </c>
      <c r="K159" s="34">
        <v>8.9163977136856403</v>
      </c>
      <c r="L159" s="34">
        <v>9.2493786258714223</v>
      </c>
      <c r="M159" s="34">
        <v>8.940671255275614</v>
      </c>
      <c r="N159" s="34">
        <v>9.2457045997380387</v>
      </c>
      <c r="O159" s="34">
        <v>8.5061017369939478</v>
      </c>
      <c r="P159" s="34">
        <v>9.2819633139573039</v>
      </c>
      <c r="Q159" s="34">
        <v>8.9893075138471552</v>
      </c>
      <c r="R159" s="34">
        <v>0.18462873074168246</v>
      </c>
      <c r="S159" s="109">
        <v>0.26310307533822441</v>
      </c>
      <c r="T159" s="109">
        <f>_xlfn.XLOOKUP(B159,'[3]Nur des jours'!$B:$B,'[3]Nur des jours'!$U:$U,"")</f>
        <v>1.6651007467903993</v>
      </c>
      <c r="U159" s="109">
        <v>0.36909694577850827</v>
      </c>
      <c r="V159" s="109" t="s">
        <v>5537</v>
      </c>
      <c r="W159" s="109">
        <v>2.4970358099836489</v>
      </c>
      <c r="X159" s="109">
        <v>3.915459588566145</v>
      </c>
      <c r="Y159" s="109">
        <v>0.63439373574977242</v>
      </c>
      <c r="Z159" s="109">
        <v>0.31972944899595646</v>
      </c>
      <c r="AA159" s="109">
        <v>0.99616046433983096</v>
      </c>
      <c r="AB159" s="109">
        <v>5.1138520059469279</v>
      </c>
      <c r="AC159" s="109">
        <v>0</v>
      </c>
      <c r="AD159" s="109">
        <v>10.754602429014897</v>
      </c>
      <c r="AE159" s="109">
        <v>3.6104440791820407</v>
      </c>
      <c r="AF159" s="109">
        <v>3.6104440791820407</v>
      </c>
      <c r="AG159" s="57" t="str">
        <f>_xlfn.XLOOKUP(B159,[3]CALCULATION!$B:$B,[3]CALCULATION!$M:$M,"")</f>
        <v>EXCLU</v>
      </c>
      <c r="AH159" s="57"/>
      <c r="AI159" s="56" t="str" cm="1">
        <f t="array" ref="AI159">IFERROR(_xlfn.IFS(
AK159="MPR ISSUE","PDH",
AK159="BSS Hardware Issue","BSS",
AK159="Sites strategiques, MLL, Pylone, etc.","ENVTECH",
AK159="AKTIVCO DEFAUT GE &amp; POWER Cabinet","AKTIVCO",
AK159="AKTIVCO Coupure ENEO &amp; Baisse de tension","AKTIVCO GRID ONLY",
AK159="Coupure ENEO &amp; Baisse de tension","IHS GRID ONLY",
AK159="Defaut GE &amp; POWER Cabinet","IHS",
AK159="Sharing","Partners",
AK159="Sites strategiques &amp; DataCenter","SST &amp; DC",
AK159="Exclu","Exclu",
AK159="SAT","SAT",
AK159="SPARE-ISSUE","SPARE-ISSUE",
AK159="Fiber CAmtel","TRANS_FO_CAMTEL",
AK159="Fiber AOF","Fiber AOF",
AK159="Projet OCM (HUAWEI)","TRAVAUX-HUAWEI",
AK159="Projet OCM (NOKIA)","TRAVAUX-NOKIA",
AK159="ACCESS-ISSUE","ACCESS-ISSUE",
AK159="Projet OCM (ZTE, NOKIA, autres projets)","TRAVAUX OCM",
AK159="No root CAuse","No root cause",
AK159="ODU HS","PDH",
AK159="IP &amp; VLAN","PDH",
AK159="Warehouse HUAWEI","SPARE-ISSUE",
AK159="SPARE-HS","SPARE-ISSUE",
AK159="Power Telco","BSS",AK159="no impacts","no impacts"
),"")</f>
        <v>Exclu</v>
      </c>
      <c r="AJ159" s="56" t="str" cm="1">
        <f t="array" ref="AJ159">IFERROR(_xlfn.IFS(
AK159="MPR ISSUE","TX ISSUE",
AK159="BSS Hardware Issue","RAN ISSUE",
AK159="Sites strategiques, MLL, Pylone, etc.","ENVTECH",
AK159="AKTIVCO DEFAUT GE &amp; POWER Cabinet","POWER ISSUE",
AK159="AKTIVCO Coupure ENEO &amp; Baisse de tension","POWER ISSUE",
AK159="Coupure ENEO &amp; Baisse de tension","POWER ISSUE",
AK159="Defaut GE &amp; POWER Cabinet","POWER ISSUE",
AK159="Sharing","POWER ISSUE",
AK159="Sites strategiques &amp; DataCenter","POWER ISSUE",
AK159="Exclu","Exclu",
AK159="SAT","TX ISSUE",
AK159="SPARE-ISSUE","SPARE-ISSUE",
AK159="Fiber CAmtel","TX ISSUE",
AK159="Fiber AOF","TX ISSUE",
AK159="Projet OCM (HUAWEI)","TRAVAUX-HUAWEI",
AK159="Projet OCM (NOKIA)","TRAVAUX -NOKIA",
AK159="ACCESS-ISSUE","ACCESS-ISSUE",
AK159="Projet OCM (ZTE, NOKIA, autres projets)","TRAVAUX OCM",
AK159="No root CAuse","No root cause",
AK159="ODU HS","TX ISSUE",
AK159="IP &amp; VLAN","TX ISSUE",
AK159="Warehouse HUAWEI","SPARE-ISSUE",
AK159="SPARE-HS","SPARE-ISSUE",
AK159="Power Telco","RAN ISSUE",AK159="no impacts","no impacts"
),"")</f>
        <v>Exclu</v>
      </c>
      <c r="AK159" s="81" t="s">
        <v>5559</v>
      </c>
      <c r="AL159" s="56" t="str" cm="1">
        <f t="array" ref="AL159">IFERROR(_xlfn.IFS(
AK159="MPR ISSUE","ACTIVE",
AK159="BSS Hardware Issue","ACTIVE",
AK159="Sites strategiques, MLL, Pylone, etc.","PASSIVE",
AK159="AKTIVCO DEFAUT GE &amp; POWER Cabinet","PASSIVE",
AK159="AKTIVCO Coupure ENEO &amp; Baisse de tension","PASSIVE",
AK159="Coupure ENEO &amp; Baisse de tension","PASSIVE",
AK159="Defaut GE &amp; POWER Cabinet","PASSIVE",
AK159="Sharing","PASSIVE",
AK159="Sites strategiques &amp; DataCenter","PASSIVE",
AK159="Exclu","Exclu",
AK159="SAT","ACTIVE",
AK159="SPARE-ISSUE","SPARE-ISSUE",
AK159="Fiber CAmtel","ACTIVE",
AK159="Fiber AOF","ACTIVE",
AK159="Projet OCM (HUAWEI)","PLANNED WORKS",
AK159="Projet OCM (NOKIA)","PLANNED WORKS",
AK159="ACCESS-ISSUE","ACCESS-ISSUE",
AK159="Projet OCM (ZTE, NOKIA, autres projets)","PLANNED WORKS",
AK159="No root CAuse","No root cause",
AK159="ODU HS","ACTIVE",
AK159="IP &amp; VLAN","ACTIVE",
AK159="Warehouse HUAWEI","SPARE-ISSUE",
AK159="SPARE-HS","SPARE-ISSUE",
AK159="Power Telco","ACTIVE", AK159="no impacts","no impacts"
),"")</f>
        <v>Exclu</v>
      </c>
      <c r="AM159" s="108" t="s">
        <v>5856</v>
      </c>
      <c r="AN159" s="117" t="s">
        <v>5394</v>
      </c>
      <c r="AP159" s="23" t="s">
        <v>5537</v>
      </c>
      <c r="AQ159" s="23" t="s">
        <v>5537</v>
      </c>
      <c r="AR159" s="7"/>
      <c r="AS159" s="6"/>
      <c r="AT159" s="7"/>
      <c r="AU159" s="3" t="s">
        <v>5537</v>
      </c>
      <c r="AV159" s="24" t="s">
        <v>5537</v>
      </c>
      <c r="AW159" s="24" t="s">
        <v>5537</v>
      </c>
      <c r="AX159" s="24" t="s">
        <v>5537</v>
      </c>
      <c r="AY159" s="24" t="s">
        <v>5537</v>
      </c>
      <c r="AZ159" s="24" t="s">
        <v>5537</v>
      </c>
      <c r="BA159" s="24" t="s">
        <v>5537</v>
      </c>
      <c r="BB159" s="24" t="s">
        <v>5537</v>
      </c>
      <c r="BC159" s="24" t="s">
        <v>5537</v>
      </c>
      <c r="BD159" s="24" t="s">
        <v>5537</v>
      </c>
      <c r="BE159" s="24" t="s">
        <v>6412</v>
      </c>
      <c r="BF159" s="24" t="s">
        <v>5537</v>
      </c>
      <c r="BG159" s="24" t="s">
        <v>5537</v>
      </c>
      <c r="BH159" s="24" t="s">
        <v>5962</v>
      </c>
      <c r="BI159" s="9" t="s">
        <v>5537</v>
      </c>
      <c r="BJ159" s="14"/>
      <c r="BK159" s="14" t="s">
        <v>5537</v>
      </c>
      <c r="BL159" s="14" t="str">
        <f>_xlfn.XLOOKUP(B159,'[4]cell downs 18042026 17h'!$B:$B,'[4]cell downs 18042026 17h'!$B:$B,"")</f>
        <v/>
      </c>
      <c r="BM159" s="14" t="str">
        <f>_xlfn.XLOOKUP(B159,'[5]Cells Huawei 19042026 15h'!$B:$B,'[5]Cells Huawei 19042026 15h'!$B:$B,"")</f>
        <v>OST_342</v>
      </c>
      <c r="BN159" s="9" t="str">
        <f>_xlfn.XLOOKUP(B159,'[6]cells down 19042026 9H40'!$B:$B,'[6]cells down 19042026 9H40'!$B:$B,"")</f>
        <v/>
      </c>
      <c r="BO159" s="9" t="s">
        <v>5537</v>
      </c>
      <c r="BP159" s="9" t="s">
        <v>5537</v>
      </c>
    </row>
    <row r="160" spans="1:68" s="9" customFormat="1" ht="33.5" customHeight="1" x14ac:dyDescent="0.35">
      <c r="A160" s="1" t="s">
        <v>2587</v>
      </c>
      <c r="B160" s="1" t="s">
        <v>2588</v>
      </c>
      <c r="C160" s="3" t="str">
        <f>_xlfn.XLOOKUP(B160,'[1]daily break down'!$D:$D,'[1]daily break down'!$E:$E,"")</f>
        <v>Maroua</v>
      </c>
      <c r="D160" s="1" t="s">
        <v>21</v>
      </c>
      <c r="E160" s="1" t="s">
        <v>22</v>
      </c>
      <c r="F160" s="3" t="s">
        <v>55</v>
      </c>
      <c r="G160" s="1" t="s">
        <v>84</v>
      </c>
      <c r="H160" s="39" t="str">
        <f>_xlfn.XLOOKUP(B160,[2]CALCULATION!$B:$B,[2]CALCULATION!$H:$H,"")</f>
        <v>Huawei</v>
      </c>
      <c r="I160" s="34">
        <v>2.2477370852630885</v>
      </c>
      <c r="J160" s="34">
        <v>3.1242598442498282</v>
      </c>
      <c r="K160" s="34">
        <v>4.3380260991402073</v>
      </c>
      <c r="L160" s="34">
        <v>1.5098285549591506</v>
      </c>
      <c r="M160" s="34">
        <v>3.9588701691906869</v>
      </c>
      <c r="N160" s="34">
        <v>0</v>
      </c>
      <c r="O160" s="34">
        <v>4.9046465372838757E-3</v>
      </c>
      <c r="P160" s="34">
        <v>0</v>
      </c>
      <c r="Q160" s="34">
        <v>4.5662259262112865</v>
      </c>
      <c r="R160" s="34">
        <v>0</v>
      </c>
      <c r="S160" s="109">
        <v>2.5986779213144882</v>
      </c>
      <c r="T160" s="109">
        <f>_xlfn.XLOOKUP(B160,'[3]Nur des jours'!$B:$B,'[3]Nur des jours'!$U:$U,"")</f>
        <v>20.140832912425484</v>
      </c>
      <c r="U160" s="109">
        <v>18.491409199476077</v>
      </c>
      <c r="V160" s="109">
        <v>18.491141673301318</v>
      </c>
      <c r="W160" s="109">
        <v>20.140832912425484</v>
      </c>
      <c r="X160" s="109">
        <v>2.0020767165192774</v>
      </c>
      <c r="Y160" s="109">
        <v>5.6570193161032201</v>
      </c>
      <c r="Z160" s="109">
        <v>0.38998182248817892</v>
      </c>
      <c r="AA160" s="109">
        <v>7.00501237041032</v>
      </c>
      <c r="AB160" s="109">
        <v>0.84413425676234821</v>
      </c>
      <c r="AC160" s="109">
        <v>6.2460283203242088</v>
      </c>
      <c r="AD160" s="109">
        <v>7.9705238838397738</v>
      </c>
      <c r="AE160" s="109">
        <v>3.5936791055636879</v>
      </c>
      <c r="AF160" s="109">
        <v>3.5936791055636879</v>
      </c>
      <c r="AG160" s="57" t="str">
        <f>_xlfn.XLOOKUP(B160,[3]CALCULATION!$B:$B,[3]CALCULATION!$M:$M,"")</f>
        <v>Operationnel</v>
      </c>
      <c r="AH160" s="57"/>
      <c r="AI160" s="56" t="str" cm="1">
        <f t="array" ref="AI160">IFERROR(_xlfn.IFS(
AK160="MPR ISSUE","PDH",
AK160="BSS Hardware Issue","BSS",
AK160="Sites strategiques, MLL, Pylone, etc.","ENVTECH",
AK160="AKTIVCO DEFAUT GE &amp; POWER Cabinet","AKTIVCO",
AK160="AKTIVCO Coupure ENEO &amp; Baisse de tension","AKTIVCO GRID ONLY",
AK160="Coupure ENEO &amp; Baisse de tension","IHS GRID ONLY",
AK160="Defaut GE &amp; POWER Cabinet","IHS",
AK160="Sharing","Partners",
AK160="Sites strategiques &amp; DataCenter","SST &amp; DC",
AK160="Exclu","Exclu",
AK160="SAT","SAT",
AK160="SPARE-ISSUE","SPARE-ISSUE",
AK160="Fiber CAmtel","TRANS_FO_CAMTEL",
AK160="Fiber AOF","Fiber AOF",
AK160="Projet OCM (HUAWEI)","TRAVAUX-HUAWEI",
AK160="Projet OCM (NOKIA)","TRAVAUX-NOKIA",
AK160="ACCESS-ISSUE","ACCESS-ISSUE",
AK160="Projet OCM (ZTE, NOKIA, autres projets)","TRAVAUX OCM",
AK160="No root CAuse","No root cause",
AK160="ODU HS","PDH",
AK160="IP &amp; VLAN","PDH",
AK160="Warehouse HUAWEI","SPARE-ISSUE",
AK160="SPARE-HS","SPARE-ISSUE",
AK160="Power Telco","BSS",AK160="no impacts","no impacts"
),"")</f>
        <v>AKTIVCO</v>
      </c>
      <c r="AJ160" s="56" t="str" cm="1">
        <f t="array" ref="AJ160">IFERROR(_xlfn.IFS(
AK160="MPR ISSUE","TX ISSUE",
AK160="BSS Hardware Issue","RAN ISSUE",
AK160="Sites strategiques, MLL, Pylone, etc.","ENVTECH",
AK160="AKTIVCO DEFAUT GE &amp; POWER Cabinet","POWER ISSUE",
AK160="AKTIVCO Coupure ENEO &amp; Baisse de tension","POWER ISSUE",
AK160="Coupure ENEO &amp; Baisse de tension","POWER ISSUE",
AK160="Defaut GE &amp; POWER Cabinet","POWER ISSUE",
AK160="Sharing","POWER ISSUE",
AK160="Sites strategiques &amp; DataCenter","POWER ISSUE",
AK160="Exclu","Exclu",
AK160="SAT","TX ISSUE",
AK160="SPARE-ISSUE","SPARE-ISSUE",
AK160="Fiber CAmtel","TX ISSUE",
AK160="Fiber AOF","TX ISSUE",
AK160="Projet OCM (HUAWEI)","TRAVAUX-HUAWEI",
AK160="Projet OCM (NOKIA)","TRAVAUX -NOKIA",
AK160="ACCESS-ISSUE","ACCESS-ISSUE",
AK160="Projet OCM (ZTE, NOKIA, autres projets)","TRAVAUX OCM",
AK160="No root CAuse","No root cause",
AK160="ODU HS","TX ISSUE",
AK160="IP &amp; VLAN","TX ISSUE",
AK160="Warehouse HUAWEI","SPARE-ISSUE",
AK160="SPARE-HS","SPARE-ISSUE",
AK160="Power Telco","RAN ISSUE",AK160="no impacts","no impacts"
),"")</f>
        <v>POWER ISSUE</v>
      </c>
      <c r="AK160" s="81" t="s">
        <v>5325</v>
      </c>
      <c r="AL160" s="56" t="str" cm="1">
        <f t="array" ref="AL160">IFERROR(_xlfn.IFS(
AK160="MPR ISSUE","ACTIVE",
AK160="BSS Hardware Issue","ACTIVE",
AK160="Sites strategiques, MLL, Pylone, etc.","PASSIVE",
AK160="AKTIVCO DEFAUT GE &amp; POWER Cabinet","PASSIVE",
AK160="AKTIVCO Coupure ENEO &amp; Baisse de tension","PASSIVE",
AK160="Coupure ENEO &amp; Baisse de tension","PASSIVE",
AK160="Defaut GE &amp; POWER Cabinet","PASSIVE",
AK160="Sharing","PASSIVE",
AK160="Sites strategiques &amp; DataCenter","PASSIVE",
AK160="Exclu","Exclu",
AK160="SAT","ACTIVE",
AK160="SPARE-ISSUE","SPARE-ISSUE",
AK160="Fiber CAmtel","ACTIVE",
AK160="Fiber AOF","ACTIVE",
AK160="Projet OCM (HUAWEI)","PLANNED WORKS",
AK160="Projet OCM (NOKIA)","PLANNED WORKS",
AK160="ACCESS-ISSUE","ACCESS-ISSUE",
AK160="Projet OCM (ZTE, NOKIA, autres projets)","PLANNED WORKS",
AK160="No root CAuse","No root cause",
AK160="ODU HS","ACTIVE",
AK160="IP &amp; VLAN","ACTIVE",
AK160="Warehouse HUAWEI","SPARE-ISSUE",
AK160="SPARE-HS","SPARE-ISSUE",
AK160="Power Telco","ACTIVE", AK160="no impacts","no impacts"
),"")</f>
        <v>PASSIVE</v>
      </c>
      <c r="AM160" s="108" t="s">
        <v>5857</v>
      </c>
      <c r="AN160" s="117" t="s">
        <v>2588</v>
      </c>
      <c r="AP160" s="23" t="s">
        <v>5537</v>
      </c>
      <c r="AQ160" s="23" t="s">
        <v>5537</v>
      </c>
      <c r="AR160" s="7"/>
      <c r="AS160" s="6"/>
      <c r="AT160" s="7"/>
      <c r="AU160" s="3" t="s">
        <v>5537</v>
      </c>
      <c r="AV160" s="24" t="s">
        <v>5537</v>
      </c>
      <c r="AW160" s="24" t="s">
        <v>5537</v>
      </c>
      <c r="AX160" s="24" t="s">
        <v>5537</v>
      </c>
      <c r="AY160" s="24" t="s">
        <v>5537</v>
      </c>
      <c r="AZ160" s="24" t="s">
        <v>5537</v>
      </c>
      <c r="BA160" s="24" t="s">
        <v>5537</v>
      </c>
      <c r="BB160" s="24" t="s">
        <v>5537</v>
      </c>
      <c r="BC160" s="24" t="s">
        <v>5537</v>
      </c>
      <c r="BD160" s="24" t="s">
        <v>5537</v>
      </c>
      <c r="BE160" s="24" t="s">
        <v>5537</v>
      </c>
      <c r="BF160" s="24" t="s">
        <v>6413</v>
      </c>
      <c r="BG160" s="24" t="s">
        <v>5537</v>
      </c>
      <c r="BH160" s="24" t="s">
        <v>5962</v>
      </c>
      <c r="BI160" s="9" t="s">
        <v>5537</v>
      </c>
      <c r="BJ160" s="14"/>
      <c r="BK160" s="14" t="s">
        <v>5537</v>
      </c>
      <c r="BL160" s="14" t="str">
        <f>_xlfn.XLOOKUP(B160,'[4]cell downs 18042026 17h'!$B:$B,'[4]cell downs 18042026 17h'!$B:$B,"")</f>
        <v/>
      </c>
      <c r="BM160" s="14" t="str">
        <f>_xlfn.XLOOKUP(B160,'[5]Cells Huawei 19042026 15h'!$B:$B,'[5]Cells Huawei 19042026 15h'!$B:$B,"")</f>
        <v/>
      </c>
      <c r="BN160" s="9" t="str">
        <f>_xlfn.XLOOKUP(B160,'[6]cells down 19042026 9H40'!$B:$B,'[6]cells down 19042026 9H40'!$B:$B,"")</f>
        <v/>
      </c>
      <c r="BO160" s="9" t="s">
        <v>5537</v>
      </c>
      <c r="BP160" s="9" t="s">
        <v>5537</v>
      </c>
    </row>
    <row r="161" spans="1:68" s="9" customFormat="1" x14ac:dyDescent="0.35">
      <c r="A161" s="1" t="s">
        <v>1139</v>
      </c>
      <c r="B161" s="8" t="s">
        <v>1140</v>
      </c>
      <c r="C161" s="3" t="str">
        <f>_xlfn.XLOOKUP(B161,'[1]daily break down'!$D:$D,'[1]daily break down'!$E:$E,"")</f>
        <v>CENTRE</v>
      </c>
      <c r="D161" s="1" t="s">
        <v>21</v>
      </c>
      <c r="E161" s="1" t="s">
        <v>188</v>
      </c>
      <c r="F161" s="3" t="s">
        <v>226</v>
      </c>
      <c r="G161" s="1" t="s">
        <v>1139</v>
      </c>
      <c r="H161" s="40" t="str">
        <f>_xlfn.XLOOKUP(B161,[2]CALCULATION!$B:$B,[2]CALCULATION!$H:$H,"")</f>
        <v>NOKIA</v>
      </c>
      <c r="I161" s="34">
        <v>7.1519491824653132E-3</v>
      </c>
      <c r="J161" s="34">
        <v>0</v>
      </c>
      <c r="K161" s="34">
        <v>0.1221508602218403</v>
      </c>
      <c r="L161" s="34">
        <v>1.4499918672042913E-2</v>
      </c>
      <c r="M161" s="34">
        <v>5.6897334890106048</v>
      </c>
      <c r="N161" s="34">
        <v>10.385080742966558</v>
      </c>
      <c r="O161" s="34">
        <v>9.2446880002739462</v>
      </c>
      <c r="P161" s="34">
        <v>9.2446344950389943</v>
      </c>
      <c r="Q161" s="34">
        <v>9.2442064531593768</v>
      </c>
      <c r="R161" s="34">
        <v>7.6880171925794372</v>
      </c>
      <c r="S161" s="109">
        <v>4.65729183609991</v>
      </c>
      <c r="T161" s="109">
        <f>_xlfn.XLOOKUP(B161,'[3]Nur des jours'!$B:$B,'[3]Nur des jours'!$U:$U,"")</f>
        <v>4.6275072553098591</v>
      </c>
      <c r="U161" s="109">
        <v>4.6214076585253103</v>
      </c>
      <c r="V161" s="109">
        <v>4.9827285101574343</v>
      </c>
      <c r="W161" s="109">
        <v>4.6275072553098591</v>
      </c>
      <c r="X161" s="109">
        <v>3.58144415635411</v>
      </c>
      <c r="Y161" s="109">
        <v>1.4268062653923776E-4</v>
      </c>
      <c r="Z161" s="109">
        <v>1.961858614914447E-4</v>
      </c>
      <c r="AA161" s="109">
        <v>1.7835078317409063E-4</v>
      </c>
      <c r="AB161" s="109">
        <v>5.5373847374495968</v>
      </c>
      <c r="AC161" s="109">
        <v>12.437727060177691</v>
      </c>
      <c r="AD161" s="109">
        <v>0</v>
      </c>
      <c r="AE161" s="109">
        <v>3.5284345129921477</v>
      </c>
      <c r="AF161" s="109">
        <v>3.5284345129921477</v>
      </c>
      <c r="AG161" s="57" t="str">
        <f>_xlfn.XLOOKUP(B161,[3]CALCULATION!$B:$B,[3]CALCULATION!$M:$M,"")</f>
        <v>Operationnel</v>
      </c>
      <c r="AH161" s="57"/>
      <c r="AI161" s="56" t="str" cm="1">
        <f t="array" ref="AI161">IFERROR(_xlfn.IFS(
AK161="MPR ISSUE","PDH",
AK161="BSS Hardware Issue","BSS",
AK161="Sites strategiques, MLL, Pylone, etc.","ENVTECH",
AK161="AKTIVCO DEFAUT GE &amp; POWER Cabinet","AKTIVCO",
AK161="AKTIVCO Coupure ENEO &amp; Baisse de tension","AKTIVCO GRID ONLY",
AK161="Coupure ENEO &amp; Baisse de tension","IHS GRID ONLY",
AK161="Defaut GE &amp; POWER Cabinet","IHS",
AK161="Sharing","Partners",
AK161="Sites strategiques &amp; DataCenter","SST &amp; DC",
AK161="Exclu","Exclu",
AK161="SAT","SAT",
AK161="SPARE-ISSUE","SPARE-ISSUE",
AK161="Fiber CAmtel","TRANS_FO_CAMTEL",
AK161="Fiber AOF","Fiber AOF",
AK161="Projet OCM (HUAWEI)","TRAVAUX-HUAWEI",
AK161="Projet OCM (NOKIA)","TRAVAUX-NOKIA",
AK161="ACCESS-ISSUE","ACCESS-ISSUE",
AK161="Projet OCM (ZTE, NOKIA, autres projets)","TRAVAUX OCM",
AK161="No root CAuse","No root cause",
AK161="ODU HS","PDH",
AK161="IP &amp; VLAN","PDH",
AK161="Warehouse HUAWEI","SPARE-ISSUE",
AK161="SPARE-HS","SPARE-ISSUE",
AK161="Power Telco","BSS",AK161="no impacts","no impacts"
),"")</f>
        <v>BSS</v>
      </c>
      <c r="AJ161" s="56" t="str" cm="1">
        <f t="array" ref="AJ161">IFERROR(_xlfn.IFS(
AK161="MPR ISSUE","TX ISSUE",
AK161="BSS Hardware Issue","RAN ISSUE",
AK161="Sites strategiques, MLL, Pylone, etc.","ENVTECH",
AK161="AKTIVCO DEFAUT GE &amp; POWER Cabinet","POWER ISSUE",
AK161="AKTIVCO Coupure ENEO &amp; Baisse de tension","POWER ISSUE",
AK161="Coupure ENEO &amp; Baisse de tension","POWER ISSUE",
AK161="Defaut GE &amp; POWER Cabinet","POWER ISSUE",
AK161="Sharing","POWER ISSUE",
AK161="Sites strategiques &amp; DataCenter","POWER ISSUE",
AK161="Exclu","Exclu",
AK161="SAT","TX ISSUE",
AK161="SPARE-ISSUE","SPARE-ISSUE",
AK161="Fiber CAmtel","TX ISSUE",
AK161="Fiber AOF","TX ISSUE",
AK161="Projet OCM (HUAWEI)","TRAVAUX-HUAWEI",
AK161="Projet OCM (NOKIA)","TRAVAUX -NOKIA",
AK161="ACCESS-ISSUE","ACCESS-ISSUE",
AK161="Projet OCM (ZTE, NOKIA, autres projets)","TRAVAUX OCM",
AK161="No root CAuse","No root cause",
AK161="ODU HS","TX ISSUE",
AK161="IP &amp; VLAN","TX ISSUE",
AK161="Warehouse HUAWEI","SPARE-ISSUE",
AK161="SPARE-HS","SPARE-ISSUE",
AK161="Power Telco","RAN ISSUE",AK161="no impacts","no impacts"
),"")</f>
        <v>RAN ISSUE</v>
      </c>
      <c r="AK161" s="81" t="s">
        <v>5320</v>
      </c>
      <c r="AL161" s="56" t="str" cm="1">
        <f t="array" ref="AL161">IFERROR(_xlfn.IFS(
AK161="MPR ISSUE","ACTIVE",
AK161="BSS Hardware Issue","ACTIVE",
AK161="Sites strategiques, MLL, Pylone, etc.","PASSIVE",
AK161="AKTIVCO DEFAUT GE &amp; POWER Cabinet","PASSIVE",
AK161="AKTIVCO Coupure ENEO &amp; Baisse de tension","PASSIVE",
AK161="Coupure ENEO &amp; Baisse de tension","PASSIVE",
AK161="Defaut GE &amp; POWER Cabinet","PASSIVE",
AK161="Sharing","PASSIVE",
AK161="Sites strategiques &amp; DataCenter","PASSIVE",
AK161="Exclu","Exclu",
AK161="SAT","ACTIVE",
AK161="SPARE-ISSUE","SPARE-ISSUE",
AK161="Fiber CAmtel","ACTIVE",
AK161="Fiber AOF","ACTIVE",
AK161="Projet OCM (HUAWEI)","PLANNED WORKS",
AK161="Projet OCM (NOKIA)","PLANNED WORKS",
AK161="ACCESS-ISSUE","ACCESS-ISSUE",
AK161="Projet OCM (ZTE, NOKIA, autres projets)","PLANNED WORKS",
AK161="No root CAuse","No root cause",
AK161="ODU HS","ACTIVE",
AK161="IP &amp; VLAN","ACTIVE",
AK161="Warehouse HUAWEI","SPARE-ISSUE",
AK161="SPARE-HS","SPARE-ISSUE",
AK161="Power Telco","ACTIVE", AK161="no impacts","no impacts"
),"")</f>
        <v>ACTIVE</v>
      </c>
      <c r="AM161" s="108" t="s">
        <v>5858</v>
      </c>
      <c r="AN161" s="117" t="s">
        <v>1140</v>
      </c>
      <c r="AP161" s="23" t="s">
        <v>5537</v>
      </c>
      <c r="AQ161" s="23" t="s">
        <v>5537</v>
      </c>
      <c r="AR161" s="7"/>
      <c r="AS161" s="6"/>
      <c r="AT161" s="7"/>
      <c r="AU161" s="3" t="s">
        <v>5537</v>
      </c>
      <c r="AV161" s="24" t="s">
        <v>5537</v>
      </c>
      <c r="AW161" s="24" t="s">
        <v>5537</v>
      </c>
      <c r="AX161" s="24" t="s">
        <v>5537</v>
      </c>
      <c r="AY161" s="24" t="s">
        <v>5537</v>
      </c>
      <c r="AZ161" s="24" t="s">
        <v>5537</v>
      </c>
      <c r="BA161" s="24" t="s">
        <v>5537</v>
      </c>
      <c r="BB161" s="24" t="s">
        <v>5858</v>
      </c>
      <c r="BC161" s="24" t="s">
        <v>5537</v>
      </c>
      <c r="BD161" s="24" t="s">
        <v>5537</v>
      </c>
      <c r="BE161" s="24" t="s">
        <v>5537</v>
      </c>
      <c r="BF161" s="24" t="s">
        <v>5537</v>
      </c>
      <c r="BG161" s="24" t="s">
        <v>5537</v>
      </c>
      <c r="BH161" s="24" t="s">
        <v>5537</v>
      </c>
      <c r="BI161" s="9" t="s">
        <v>5537</v>
      </c>
      <c r="BJ161" s="14"/>
      <c r="BK161" s="14" t="s">
        <v>5537</v>
      </c>
      <c r="BL161" s="14" t="str">
        <f>_xlfn.XLOOKUP(B161,'[4]cell downs 18042026 17h'!$B:$B,'[4]cell downs 18042026 17h'!$B:$B,"")</f>
        <v>EST_013</v>
      </c>
      <c r="BM161" s="14" t="str">
        <f>_xlfn.XLOOKUP(B161,'[5]Cells Huawei 19042026 15h'!$B:$B,'[5]Cells Huawei 19042026 15h'!$B:$B,"")</f>
        <v/>
      </c>
      <c r="BN161" s="9" t="str">
        <f>_xlfn.XLOOKUP(B161,'[6]cells down 19042026 9H40'!$B:$B,'[6]cells down 19042026 9H40'!$B:$B,"")</f>
        <v/>
      </c>
      <c r="BO161" s="9" t="s">
        <v>5537</v>
      </c>
      <c r="BP161" s="9" t="s">
        <v>5459</v>
      </c>
    </row>
    <row r="162" spans="1:68" s="9" customFormat="1" x14ac:dyDescent="0.35">
      <c r="A162" s="1" t="s">
        <v>1529</v>
      </c>
      <c r="B162" s="8" t="s">
        <v>1530</v>
      </c>
      <c r="C162" s="3" t="str">
        <f>_xlfn.XLOOKUP(B162,'[1]daily break down'!$D:$D,'[1]daily break down'!$E:$E,"")</f>
        <v>Maroua</v>
      </c>
      <c r="D162" s="1" t="s">
        <v>11</v>
      </c>
      <c r="E162" s="1" t="s">
        <v>12</v>
      </c>
      <c r="F162" s="3" t="s">
        <v>55</v>
      </c>
      <c r="G162" s="1" t="s">
        <v>84</v>
      </c>
      <c r="H162" s="39" t="str">
        <f>_xlfn.XLOOKUP(B162,[2]CALCULATION!$B:$B,[2]CALCULATION!$H:$H,"")</f>
        <v>Huawei</v>
      </c>
      <c r="I162" s="34">
        <v>0</v>
      </c>
      <c r="J162" s="34">
        <v>0</v>
      </c>
      <c r="K162" s="34">
        <v>0</v>
      </c>
      <c r="L162" s="34">
        <v>0</v>
      </c>
      <c r="M162" s="34">
        <v>0</v>
      </c>
      <c r="N162" s="34">
        <v>0</v>
      </c>
      <c r="O162" s="34">
        <v>4.9046465372838757E-3</v>
      </c>
      <c r="P162" s="34">
        <v>0</v>
      </c>
      <c r="Q162" s="34">
        <v>0</v>
      </c>
      <c r="R162" s="34">
        <v>0</v>
      </c>
      <c r="S162" s="109">
        <v>1.2352575242628403</v>
      </c>
      <c r="T162" s="109">
        <f>_xlfn.XLOOKUP(B162,'[3]Nur des jours'!$B:$B,'[3]Nur des jours'!$U:$U,"")</f>
        <v>1.0732971780625684</v>
      </c>
      <c r="U162" s="109">
        <v>0</v>
      </c>
      <c r="V162" s="109">
        <v>0</v>
      </c>
      <c r="W162" s="109">
        <v>1.0732971780625684</v>
      </c>
      <c r="X162" s="109">
        <v>0</v>
      </c>
      <c r="Y162" s="109">
        <v>0</v>
      </c>
      <c r="Z162" s="109">
        <v>0.84161951071959551</v>
      </c>
      <c r="AA162" s="109">
        <v>0.25054718020277772</v>
      </c>
      <c r="AB162" s="109">
        <v>0.31295211923534599</v>
      </c>
      <c r="AC162" s="109">
        <v>4.090330483715614</v>
      </c>
      <c r="AD162" s="109">
        <v>5.2185866900591966</v>
      </c>
      <c r="AE162" s="109">
        <v>3.5240331247342578</v>
      </c>
      <c r="AF162" s="109">
        <v>3.5240331247342578</v>
      </c>
      <c r="AG162" s="57" t="str">
        <f>_xlfn.XLOOKUP(B162,[3]CALCULATION!$B:$B,[3]CALCULATION!$M:$M,"")</f>
        <v>Operationnel</v>
      </c>
      <c r="AH162" s="57"/>
      <c r="AI162" s="56" t="str" cm="1">
        <f t="array" ref="AI162">IFERROR(_xlfn.IFS(
AK162="MPR ISSUE","PDH",
AK162="BSS Hardware Issue","BSS",
AK162="Sites strategiques, MLL, Pylone, etc.","ENVTECH",
AK162="AKTIVCO DEFAUT GE &amp; POWER Cabinet","AKTIVCO",
AK162="AKTIVCO Coupure ENEO &amp; Baisse de tension","AKTIVCO GRID ONLY",
AK162="Coupure ENEO &amp; Baisse de tension","IHS GRID ONLY",
AK162="Defaut GE &amp; POWER Cabinet","IHS",
AK162="Sharing","Partners",
AK162="Sites strategiques &amp; DataCenter","SST &amp; DC",
AK162="Exclu","Exclu",
AK162="SAT","SAT",
AK162="SPARE-ISSUE","SPARE-ISSUE",
AK162="Fiber CAmtel","TRANS_FO_CAMTEL",
AK162="Fiber AOF","Fiber AOF",
AK162="Projet OCM (HUAWEI)","TRAVAUX-HUAWEI",
AK162="Projet OCM (NOKIA)","TRAVAUX-NOKIA",
AK162="ACCESS-ISSUE","ACCESS-ISSUE",
AK162="Projet OCM (ZTE, NOKIA, autres projets)","TRAVAUX OCM",
AK162="No root CAuse","No root cause",
AK162="ODU HS","PDH",
AK162="IP &amp; VLAN","PDH",
AK162="Warehouse HUAWEI","SPARE-ISSUE",
AK162="SPARE-HS","SPARE-ISSUE",
AK162="Power Telco","BSS",AK162="no impacts","no impacts"
),"")</f>
        <v>IHS</v>
      </c>
      <c r="AJ162" s="56" t="str" cm="1">
        <f t="array" ref="AJ162">IFERROR(_xlfn.IFS(
AK162="MPR ISSUE","TX ISSUE",
AK162="BSS Hardware Issue","RAN ISSUE",
AK162="Sites strategiques, MLL, Pylone, etc.","ENVTECH",
AK162="AKTIVCO DEFAUT GE &amp; POWER Cabinet","POWER ISSUE",
AK162="AKTIVCO Coupure ENEO &amp; Baisse de tension","POWER ISSUE",
AK162="Coupure ENEO &amp; Baisse de tension","POWER ISSUE",
AK162="Defaut GE &amp; POWER Cabinet","POWER ISSUE",
AK162="Sharing","POWER ISSUE",
AK162="Sites strategiques &amp; DataCenter","POWER ISSUE",
AK162="Exclu","Exclu",
AK162="SAT","TX ISSUE",
AK162="SPARE-ISSUE","SPARE-ISSUE",
AK162="Fiber CAmtel","TX ISSUE",
AK162="Fiber AOF","TX ISSUE",
AK162="Projet OCM (HUAWEI)","TRAVAUX-HUAWEI",
AK162="Projet OCM (NOKIA)","TRAVAUX -NOKIA",
AK162="ACCESS-ISSUE","ACCESS-ISSUE",
AK162="Projet OCM (ZTE, NOKIA, autres projets)","TRAVAUX OCM",
AK162="No root CAuse","No root cause",
AK162="ODU HS","TX ISSUE",
AK162="IP &amp; VLAN","TX ISSUE",
AK162="Warehouse HUAWEI","SPARE-ISSUE",
AK162="SPARE-HS","SPARE-ISSUE",
AK162="Power Telco","RAN ISSUE",AK162="no impacts","no impacts"
),"")</f>
        <v>POWER ISSUE</v>
      </c>
      <c r="AK162" s="81" t="s">
        <v>5330</v>
      </c>
      <c r="AL162" s="56" t="str" cm="1">
        <f t="array" ref="AL162">IFERROR(_xlfn.IFS(
AK162="MPR ISSUE","ACTIVE",
AK162="BSS Hardware Issue","ACTIVE",
AK162="Sites strategiques, MLL, Pylone, etc.","PASSIVE",
AK162="AKTIVCO DEFAUT GE &amp; POWER Cabinet","PASSIVE",
AK162="AKTIVCO Coupure ENEO &amp; Baisse de tension","PASSIVE",
AK162="Coupure ENEO &amp; Baisse de tension","PASSIVE",
AK162="Defaut GE &amp; POWER Cabinet","PASSIVE",
AK162="Sharing","PASSIVE",
AK162="Sites strategiques &amp; DataCenter","PASSIVE",
AK162="Exclu","Exclu",
AK162="SAT","ACTIVE",
AK162="SPARE-ISSUE","SPARE-ISSUE",
AK162="Fiber CAmtel","ACTIVE",
AK162="Fiber AOF","ACTIVE",
AK162="Projet OCM (HUAWEI)","PLANNED WORKS",
AK162="Projet OCM (NOKIA)","PLANNED WORKS",
AK162="ACCESS-ISSUE","ACCESS-ISSUE",
AK162="Projet OCM (ZTE, NOKIA, autres projets)","PLANNED WORKS",
AK162="No root CAuse","No root cause",
AK162="ODU HS","ACTIVE",
AK162="IP &amp; VLAN","ACTIVE",
AK162="Warehouse HUAWEI","SPARE-ISSUE",
AK162="SPARE-HS","SPARE-ISSUE",
AK162="Power Telco","ACTIVE", AK162="no impacts","no impacts"
),"")</f>
        <v>PASSIVE</v>
      </c>
      <c r="AM162" s="108" t="s">
        <v>5859</v>
      </c>
      <c r="AN162" s="117" t="s">
        <v>1530</v>
      </c>
      <c r="AP162" s="23" t="s">
        <v>5537</v>
      </c>
      <c r="AQ162" s="23" t="s">
        <v>5537</v>
      </c>
      <c r="AR162" s="7"/>
      <c r="AS162" s="6"/>
      <c r="AT162" s="7"/>
      <c r="AU162" s="3" t="s">
        <v>5859</v>
      </c>
      <c r="AV162" s="24" t="s">
        <v>5537</v>
      </c>
      <c r="AW162" s="24" t="s">
        <v>5537</v>
      </c>
      <c r="AX162" s="24" t="s">
        <v>5537</v>
      </c>
      <c r="AY162" s="24" t="s">
        <v>5537</v>
      </c>
      <c r="AZ162" s="24" t="s">
        <v>5537</v>
      </c>
      <c r="BA162" s="24" t="s">
        <v>5537</v>
      </c>
      <c r="BB162" s="24" t="s">
        <v>5537</v>
      </c>
      <c r="BC162" s="24" t="s">
        <v>5537</v>
      </c>
      <c r="BD162" s="24" t="s">
        <v>5537</v>
      </c>
      <c r="BE162" s="24" t="s">
        <v>5537</v>
      </c>
      <c r="BF162" s="24" t="s">
        <v>5537</v>
      </c>
      <c r="BG162" s="24" t="s">
        <v>5537</v>
      </c>
      <c r="BH162" s="24" t="s">
        <v>5537</v>
      </c>
      <c r="BI162" s="9" t="s">
        <v>5537</v>
      </c>
      <c r="BJ162" s="14"/>
      <c r="BK162" s="14" t="s">
        <v>5537</v>
      </c>
      <c r="BL162" s="14" t="str">
        <f>_xlfn.XLOOKUP(B162,'[4]cell downs 18042026 17h'!$B:$B,'[4]cell downs 18042026 17h'!$B:$B,"")</f>
        <v/>
      </c>
      <c r="BM162" s="14" t="str">
        <f>_xlfn.XLOOKUP(B162,'[5]Cells Huawei 19042026 15h'!$B:$B,'[5]Cells Huawei 19042026 15h'!$B:$B,"")</f>
        <v/>
      </c>
      <c r="BN162" s="9" t="str">
        <f>_xlfn.XLOOKUP(B162,'[6]cells down 19042026 9H40'!$B:$B,'[6]cells down 19042026 9H40'!$B:$B,"")</f>
        <v/>
      </c>
      <c r="BO162" s="9" t="s">
        <v>1530</v>
      </c>
      <c r="BP162" s="9" t="s">
        <v>5537</v>
      </c>
    </row>
    <row r="163" spans="1:68" s="9" customFormat="1" x14ac:dyDescent="0.35">
      <c r="A163" s="1" t="s">
        <v>380</v>
      </c>
      <c r="B163" s="8" t="s">
        <v>381</v>
      </c>
      <c r="C163" s="3" t="str">
        <f>_xlfn.XLOOKUP(B163,'[1]daily break down'!$D:$D,'[1]daily break down'!$E:$E,"")</f>
        <v>Yaounde</v>
      </c>
      <c r="D163" s="1"/>
      <c r="E163" s="1"/>
      <c r="F163" s="3" t="s">
        <v>37</v>
      </c>
      <c r="G163" s="1" t="s">
        <v>38</v>
      </c>
      <c r="H163" s="41" t="str">
        <f>_xlfn.XLOOKUP(B163,[2]CALCULATION!$B:$B,[2]CALCULATION!$H:$H,"")</f>
        <v>ZTE</v>
      </c>
      <c r="I163" s="34">
        <v>0</v>
      </c>
      <c r="J163" s="34">
        <v>0</v>
      </c>
      <c r="K163" s="34">
        <v>0</v>
      </c>
      <c r="L163" s="34">
        <v>0</v>
      </c>
      <c r="M163" s="34">
        <v>2.3434222804359179</v>
      </c>
      <c r="N163" s="34">
        <v>0</v>
      </c>
      <c r="O163" s="34">
        <v>0</v>
      </c>
      <c r="P163" s="34">
        <v>0.20583463886106595</v>
      </c>
      <c r="Q163" s="34">
        <v>0</v>
      </c>
      <c r="R163" s="34">
        <v>0</v>
      </c>
      <c r="S163" s="109">
        <v>1.3911361087568404E-2</v>
      </c>
      <c r="T163" s="109">
        <f>_xlfn.XLOOKUP(B163,'[3]Nur des jours'!$B:$B,'[3]Nur des jours'!$U:$U,"")</f>
        <v>0</v>
      </c>
      <c r="U163" s="109">
        <v>0</v>
      </c>
      <c r="V163" s="109">
        <v>0</v>
      </c>
      <c r="W163" s="109">
        <v>0</v>
      </c>
      <c r="X163" s="109">
        <v>0</v>
      </c>
      <c r="Y163" s="109">
        <v>1.2089686188229989</v>
      </c>
      <c r="Z163" s="109">
        <v>0</v>
      </c>
      <c r="AA163" s="109">
        <v>1.3101826882742205</v>
      </c>
      <c r="AB163" s="109">
        <v>0</v>
      </c>
      <c r="AC163" s="109">
        <v>0</v>
      </c>
      <c r="AD163" s="109">
        <v>2.5889460101798298</v>
      </c>
      <c r="AE163" s="109">
        <v>3.0498518975096527</v>
      </c>
      <c r="AF163" s="109">
        <v>3.0498518975096527</v>
      </c>
      <c r="AG163" s="57" t="str">
        <f>_xlfn.XLOOKUP(B163,[3]CALCULATION!$B:$B,[3]CALCULATION!$M:$M,"")</f>
        <v>Operationnel</v>
      </c>
      <c r="AH163" s="57"/>
      <c r="AI163" s="56" t="str" cm="1">
        <f t="array" ref="AI163">IFERROR(_xlfn.IFS(
AK163="MPR ISSUE","PDH",
AK163="BSS Hardware Issue","BSS",
AK163="Sites strategiques, MLL, Pylone, etc.","ENVTECH",
AK163="AKTIVCO DEFAUT GE &amp; POWER Cabinet","AKTIVCO",
AK163="AKTIVCO Coupure ENEO &amp; Baisse de tension","AKTIVCO GRID ONLY",
AK163="Coupure ENEO &amp; Baisse de tension","IHS GRID ONLY",
AK163="Defaut GE &amp; POWER Cabinet","IHS",
AK163="Sharing","Partners",
AK163="Sites strategiques &amp; DataCenter","SST &amp; DC",
AK163="Exclu","Exclu",
AK163="SAT","SAT",
AK163="SPARE-ISSUE","SPARE-ISSUE",
AK163="Fiber CAmtel","TRANS_FO_CAMTEL",
AK163="Fiber AOF","Fiber AOF",
AK163="Projet OCM (HUAWEI)","TRAVAUX-HUAWEI",
AK163="Projet OCM (NOKIA)","TRAVAUX-NOKIA",
AK163="ACCESS-ISSUE","ACCESS-ISSUE",
AK163="Projet OCM (ZTE, NOKIA, autres projets)","TRAVAUX OCM",
AK163="No root CAuse","No root cause",
AK163="ODU HS","PDH",
AK163="IP &amp; VLAN","PDH",
AK163="Warehouse HUAWEI","SPARE-ISSUE",
AK163="SPARE-HS","SPARE-ISSUE",
AK163="Power Telco","BSS",AK163="no impacts","no impacts"
),"")</f>
        <v>PDH</v>
      </c>
      <c r="AJ163" s="56" t="str" cm="1">
        <f t="array" ref="AJ163">IFERROR(_xlfn.IFS(
AK163="MPR ISSUE","TX ISSUE",
AK163="BSS Hardware Issue","RAN ISSUE",
AK163="Sites strategiques, MLL, Pylone, etc.","ENVTECH",
AK163="AKTIVCO DEFAUT GE &amp; POWER Cabinet","POWER ISSUE",
AK163="AKTIVCO Coupure ENEO &amp; Baisse de tension","POWER ISSUE",
AK163="Coupure ENEO &amp; Baisse de tension","POWER ISSUE",
AK163="Defaut GE &amp; POWER Cabinet","POWER ISSUE",
AK163="Sharing","POWER ISSUE",
AK163="Sites strategiques &amp; DataCenter","POWER ISSUE",
AK163="Exclu","Exclu",
AK163="SAT","TX ISSUE",
AK163="SPARE-ISSUE","SPARE-ISSUE",
AK163="Fiber CAmtel","TX ISSUE",
AK163="Fiber AOF","TX ISSUE",
AK163="Projet OCM (HUAWEI)","TRAVAUX-HUAWEI",
AK163="Projet OCM (NOKIA)","TRAVAUX -NOKIA",
AK163="ACCESS-ISSUE","ACCESS-ISSUE",
AK163="Projet OCM (ZTE, NOKIA, autres projets)","TRAVAUX OCM",
AK163="No root CAuse","No root cause",
AK163="ODU HS","TX ISSUE",
AK163="IP &amp; VLAN","TX ISSUE",
AK163="Warehouse HUAWEI","SPARE-ISSUE",
AK163="SPARE-HS","SPARE-ISSUE",
AK163="Power Telco","RAN ISSUE",AK163="no impacts","no impacts"
),"")</f>
        <v>TX ISSUE</v>
      </c>
      <c r="AK163" s="81" t="s">
        <v>5618</v>
      </c>
      <c r="AL163" s="56" t="str" cm="1">
        <f t="array" ref="AL163">IFERROR(_xlfn.IFS(
AK163="MPR ISSUE","ACTIVE",
AK163="BSS Hardware Issue","ACTIVE",
AK163="Sites strategiques, MLL, Pylone, etc.","PASSIVE",
AK163="AKTIVCO DEFAUT GE &amp; POWER Cabinet","PASSIVE",
AK163="AKTIVCO Coupure ENEO &amp; Baisse de tension","PASSIVE",
AK163="Coupure ENEO &amp; Baisse de tension","PASSIVE",
AK163="Defaut GE &amp; POWER Cabinet","PASSIVE",
AK163="Sharing","PASSIVE",
AK163="Sites strategiques &amp; DataCenter","PASSIVE",
AK163="Exclu","Exclu",
AK163="SAT","ACTIVE",
AK163="SPARE-ISSUE","SPARE-ISSUE",
AK163="Fiber CAmtel","ACTIVE",
AK163="Fiber AOF","ACTIVE",
AK163="Projet OCM (HUAWEI)","PLANNED WORKS",
AK163="Projet OCM (NOKIA)","PLANNED WORKS",
AK163="ACCESS-ISSUE","ACCESS-ISSUE",
AK163="Projet OCM (ZTE, NOKIA, autres projets)","PLANNED WORKS",
AK163="No root CAuse","No root cause",
AK163="ODU HS","ACTIVE",
AK163="IP &amp; VLAN","ACTIVE",
AK163="Warehouse HUAWEI","SPARE-ISSUE",
AK163="SPARE-HS","SPARE-ISSUE",
AK163="Power Telco","ACTIVE", AK163="no impacts","no impacts"
),"")</f>
        <v>ACTIVE</v>
      </c>
      <c r="AM163" s="108" t="s">
        <v>5860</v>
      </c>
      <c r="AN163" s="227" t="s">
        <v>2238</v>
      </c>
      <c r="AO163" s="9" t="s">
        <v>6088</v>
      </c>
      <c r="AP163" s="23" t="s">
        <v>5657</v>
      </c>
      <c r="AQ163" s="23" t="s">
        <v>5537</v>
      </c>
      <c r="AR163" s="7"/>
      <c r="AS163" s="6"/>
      <c r="AT163" s="7"/>
      <c r="AU163" s="3" t="s">
        <v>5537</v>
      </c>
      <c r="AV163" s="24" t="s">
        <v>5537</v>
      </c>
      <c r="AW163" s="24" t="s">
        <v>5537</v>
      </c>
      <c r="AX163" s="24" t="s">
        <v>5537</v>
      </c>
      <c r="AY163" s="24" t="s">
        <v>5537</v>
      </c>
      <c r="AZ163" s="24" t="s">
        <v>5537</v>
      </c>
      <c r="BA163" s="24" t="s">
        <v>5537</v>
      </c>
      <c r="BB163" s="24" t="s">
        <v>5537</v>
      </c>
      <c r="BC163" s="24" t="s">
        <v>5537</v>
      </c>
      <c r="BD163" s="24" t="s">
        <v>5537</v>
      </c>
      <c r="BE163" s="24" t="s">
        <v>5537</v>
      </c>
      <c r="BF163" s="24" t="s">
        <v>6280</v>
      </c>
      <c r="BG163" s="24" t="s">
        <v>5537</v>
      </c>
      <c r="BH163" s="24" t="s">
        <v>5537</v>
      </c>
      <c r="BI163" s="9" t="s">
        <v>6414</v>
      </c>
      <c r="BJ163" s="14"/>
      <c r="BK163" s="14" t="s">
        <v>5537</v>
      </c>
      <c r="BL163" s="14" t="str">
        <f>_xlfn.XLOOKUP(B163,'[4]cell downs 18042026 17h'!$B:$B,'[4]cell downs 18042026 17h'!$B:$B,"")</f>
        <v/>
      </c>
      <c r="BM163" s="14" t="str">
        <f>_xlfn.XLOOKUP(B163,'[5]Cells Huawei 19042026 15h'!$B:$B,'[5]Cells Huawei 19042026 15h'!$B:$B,"")</f>
        <v/>
      </c>
      <c r="BN163" s="9" t="str">
        <f>_xlfn.XLOOKUP(B163,'[6]cells down 19042026 9H40'!$B:$B,'[6]cells down 19042026 9H40'!$B:$B,"")</f>
        <v/>
      </c>
      <c r="BO163" s="9" t="s">
        <v>5537</v>
      </c>
      <c r="BP163" s="9" t="s">
        <v>5537</v>
      </c>
    </row>
    <row r="164" spans="1:68" s="9" customFormat="1" ht="24.5" customHeight="1" x14ac:dyDescent="0.35">
      <c r="A164" s="1" t="s">
        <v>3477</v>
      </c>
      <c r="B164" s="8" t="s">
        <v>3478</v>
      </c>
      <c r="C164" s="3" t="str">
        <f>_xlfn.XLOOKUP(B164,'[1]daily break down'!$D:$D,'[1]daily break down'!$E:$E,"")</f>
        <v>Douala</v>
      </c>
      <c r="D164" s="1" t="s">
        <v>11</v>
      </c>
      <c r="E164" s="1" t="s">
        <v>12</v>
      </c>
      <c r="F164" s="3" t="s">
        <v>31</v>
      </c>
      <c r="G164" s="1" t="s">
        <v>32</v>
      </c>
      <c r="H164" s="41" t="str">
        <f>_xlfn.XLOOKUP(B164,[2]CALCULATION!$B:$B,[2]CALCULATION!$H:$H,"")</f>
        <v>ZTE</v>
      </c>
      <c r="I164" s="34">
        <v>0</v>
      </c>
      <c r="J164" s="34">
        <v>0</v>
      </c>
      <c r="K164" s="34">
        <v>0</v>
      </c>
      <c r="L164" s="34">
        <v>0</v>
      </c>
      <c r="M164" s="34">
        <v>3.7935211581101344E-2</v>
      </c>
      <c r="N164" s="34">
        <v>0</v>
      </c>
      <c r="O164" s="34">
        <v>0</v>
      </c>
      <c r="P164" s="34">
        <v>0</v>
      </c>
      <c r="Q164" s="34">
        <v>0</v>
      </c>
      <c r="R164" s="34">
        <v>0</v>
      </c>
      <c r="S164" s="109">
        <v>0</v>
      </c>
      <c r="T164" s="109">
        <f>_xlfn.XLOOKUP(B164,'[3]Nur des jours'!$B:$B,'[3]Nur des jours'!$U:$U,"")</f>
        <v>13.868556899607057</v>
      </c>
      <c r="U164" s="109">
        <v>12.535402630460029</v>
      </c>
      <c r="V164" s="109">
        <v>13.868556899607057</v>
      </c>
      <c r="W164" s="109">
        <v>13.868556899607057</v>
      </c>
      <c r="X164" s="109">
        <v>13.868556899607057</v>
      </c>
      <c r="Y164" s="109">
        <v>13.868556899607057</v>
      </c>
      <c r="Z164" s="109">
        <v>27.095532526902431</v>
      </c>
      <c r="AA164" s="109">
        <v>0</v>
      </c>
      <c r="AB164" s="109">
        <v>0</v>
      </c>
      <c r="AC164" s="109">
        <v>0</v>
      </c>
      <c r="AD164" s="109">
        <v>2.2144062955822785</v>
      </c>
      <c r="AE164" s="109">
        <v>3.1067457973421457</v>
      </c>
      <c r="AF164" s="109">
        <v>3.1067457973421457</v>
      </c>
      <c r="AG164" s="57" t="str">
        <f>_xlfn.XLOOKUP(B164,[3]CALCULATION!$B:$B,[3]CALCULATION!$M:$M,"")</f>
        <v>Operationnel</v>
      </c>
      <c r="AH164" s="57"/>
      <c r="AI164" s="56" t="str" cm="1">
        <f t="array" ref="AI164">IFERROR(_xlfn.IFS(
AK164="MPR ISSUE","PDH",
AK164="BSS Hardware Issue","BSS",
AK164="Sites strategiques, MLL, Pylone, etc.","ENVTECH",
AK164="AKTIVCO DEFAUT GE &amp; POWER Cabinet","AKTIVCO",
AK164="AKTIVCO Coupure ENEO &amp; Baisse de tension","AKTIVCO GRID ONLY",
AK164="Coupure ENEO &amp; Baisse de tension","IHS GRID ONLY",
AK164="Defaut GE &amp; POWER Cabinet","IHS",
AK164="Sharing","Partners",
AK164="Sites strategiques &amp; DataCenter","SST &amp; DC",
AK164="Exclu","Exclu",
AK164="SAT","SAT",
AK164="SPARE-ISSUE","SPARE-ISSUE",
AK164="Fiber CAmtel","TRANS_FO_CAMTEL",
AK164="Fiber AOF","Fiber AOF",
AK164="Projet OCM (HUAWEI)","TRAVAUX-HUAWEI",
AK164="Projet OCM (NOKIA)","TRAVAUX-NOKIA",
AK164="ACCESS-ISSUE","ACCESS-ISSUE",
AK164="Projet OCM (ZTE, NOKIA, autres projets)","TRAVAUX OCM",
AK164="No root CAuse","No root cause",
AK164="ODU HS","PDH",
AK164="IP &amp; VLAN","PDH",
AK164="Warehouse HUAWEI","SPARE-ISSUE",
AK164="SPARE-HS","SPARE-ISSUE",
AK164="Power Telco","BSS",AK164="no impacts","no impacts"
),"")</f>
        <v>No root cause</v>
      </c>
      <c r="AJ164" s="56" t="str" cm="1">
        <f t="array" ref="AJ164">IFERROR(_xlfn.IFS(
AK164="MPR ISSUE","TX ISSUE",
AK164="BSS Hardware Issue","RAN ISSUE",
AK164="Sites strategiques, MLL, Pylone, etc.","ENVTECH",
AK164="AKTIVCO DEFAUT GE &amp; POWER Cabinet","POWER ISSUE",
AK164="AKTIVCO Coupure ENEO &amp; Baisse de tension","POWER ISSUE",
AK164="Coupure ENEO &amp; Baisse de tension","POWER ISSUE",
AK164="Defaut GE &amp; POWER Cabinet","POWER ISSUE",
AK164="Sharing","POWER ISSUE",
AK164="Sites strategiques &amp; DataCenter","POWER ISSUE",
AK164="Exclu","Exclu",
AK164="SAT","TX ISSUE",
AK164="SPARE-ISSUE","SPARE-ISSUE",
AK164="Fiber CAmtel","TX ISSUE",
AK164="Fiber AOF","TX ISSUE",
AK164="Projet OCM (HUAWEI)","TRAVAUX-HUAWEI",
AK164="Projet OCM (NOKIA)","TRAVAUX -NOKIA",
AK164="ACCESS-ISSUE","ACCESS-ISSUE",
AK164="Projet OCM (ZTE, NOKIA, autres projets)","TRAVAUX OCM",
AK164="No root CAuse","No root cause",
AK164="ODU HS","TX ISSUE",
AK164="IP &amp; VLAN","TX ISSUE",
AK164="Warehouse HUAWEI","SPARE-ISSUE",
AK164="SPARE-HS","SPARE-ISSUE",
AK164="Power Telco","RAN ISSUE",AK164="no impacts","no impacts"
),"")</f>
        <v>No root cause</v>
      </c>
      <c r="AK164" s="81" t="s">
        <v>5620</v>
      </c>
      <c r="AL164" s="56" t="str" cm="1">
        <f t="array" ref="AL164">IFERROR(_xlfn.IFS(
AK164="MPR ISSUE","ACTIVE",
AK164="BSS Hardware Issue","ACTIVE",
AK164="Sites strategiques, MLL, Pylone, etc.","PASSIVE",
AK164="AKTIVCO DEFAUT GE &amp; POWER Cabinet","PASSIVE",
AK164="AKTIVCO Coupure ENEO &amp; Baisse de tension","PASSIVE",
AK164="Coupure ENEO &amp; Baisse de tension","PASSIVE",
AK164="Defaut GE &amp; POWER Cabinet","PASSIVE",
AK164="Sharing","PASSIVE",
AK164="Sites strategiques &amp; DataCenter","PASSIVE",
AK164="Exclu","Exclu",
AK164="SAT","ACTIVE",
AK164="SPARE-ISSUE","SPARE-ISSUE",
AK164="Fiber CAmtel","ACTIVE",
AK164="Fiber AOF","ACTIVE",
AK164="Projet OCM (HUAWEI)","PLANNED WORKS",
AK164="Projet OCM (NOKIA)","PLANNED WORKS",
AK164="ACCESS-ISSUE","ACCESS-ISSUE",
AK164="Projet OCM (ZTE, NOKIA, autres projets)","PLANNED WORKS",
AK164="No root CAuse","No root cause",
AK164="ODU HS","ACTIVE",
AK164="IP &amp; VLAN","ACTIVE",
AK164="Warehouse HUAWEI","SPARE-ISSUE",
AK164="SPARE-HS","SPARE-ISSUE",
AK164="Power Telco","ACTIVE", AK164="no impacts","no impacts"
),"")</f>
        <v>No root cause</v>
      </c>
      <c r="AM164" s="108" t="s">
        <v>5861</v>
      </c>
      <c r="AN164" s="117" t="s">
        <v>3478</v>
      </c>
      <c r="AP164" s="23" t="s">
        <v>5537</v>
      </c>
      <c r="AQ164" s="23" t="s">
        <v>5537</v>
      </c>
      <c r="AR164" s="7"/>
      <c r="AS164" s="6"/>
      <c r="AT164" s="7"/>
      <c r="AU164" s="3" t="s">
        <v>5537</v>
      </c>
      <c r="AV164" s="24" t="s">
        <v>5537</v>
      </c>
      <c r="AW164" s="24" t="s">
        <v>5537</v>
      </c>
      <c r="AX164" s="24" t="s">
        <v>5537</v>
      </c>
      <c r="AY164" s="24" t="s">
        <v>5537</v>
      </c>
      <c r="AZ164" s="24" t="s">
        <v>5537</v>
      </c>
      <c r="BA164" s="24" t="s">
        <v>5537</v>
      </c>
      <c r="BB164" s="24" t="s">
        <v>5537</v>
      </c>
      <c r="BC164" s="24" t="s">
        <v>5537</v>
      </c>
      <c r="BD164" s="24" t="s">
        <v>5537</v>
      </c>
      <c r="BE164" s="24" t="s">
        <v>5537</v>
      </c>
      <c r="BF164" s="24" t="s">
        <v>5537</v>
      </c>
      <c r="BG164" s="24" t="s">
        <v>5537</v>
      </c>
      <c r="BH164" s="24" t="s">
        <v>5537</v>
      </c>
      <c r="BI164" s="9" t="s">
        <v>5861</v>
      </c>
      <c r="BJ164" s="14"/>
      <c r="BK164" s="14" t="s">
        <v>5537</v>
      </c>
      <c r="BL164" s="14" t="str">
        <f>_xlfn.XLOOKUP(B164,'[4]cell downs 18042026 17h'!$B:$B,'[4]cell downs 18042026 17h'!$B:$B,"")</f>
        <v/>
      </c>
      <c r="BM164" s="14" t="str">
        <f>_xlfn.XLOOKUP(B164,'[5]Cells Huawei 19042026 15h'!$B:$B,'[5]Cells Huawei 19042026 15h'!$B:$B,"")</f>
        <v/>
      </c>
      <c r="BN164" s="9" t="str">
        <f>_xlfn.XLOOKUP(B164,'[6]cells down 19042026 9H40'!$B:$B,'[6]cells down 19042026 9H40'!$B:$B,"")</f>
        <v/>
      </c>
      <c r="BO164" s="9" t="s">
        <v>3478</v>
      </c>
      <c r="BP164" s="9" t="s">
        <v>12</v>
      </c>
    </row>
    <row r="165" spans="1:68" s="9" customFormat="1" ht="21" customHeight="1" x14ac:dyDescent="0.35">
      <c r="A165" s="1" t="s">
        <v>2912</v>
      </c>
      <c r="B165" s="8" t="s">
        <v>2913</v>
      </c>
      <c r="C165" s="3" t="str">
        <f>_xlfn.XLOOKUP(B165,'[1]daily break down'!$D:$D,'[1]daily break down'!$E:$E,"")</f>
        <v>Maroua</v>
      </c>
      <c r="D165" s="1" t="s">
        <v>11</v>
      </c>
      <c r="E165" s="1" t="s">
        <v>12</v>
      </c>
      <c r="F165" s="3" t="s">
        <v>55</v>
      </c>
      <c r="G165" s="1" t="s">
        <v>84</v>
      </c>
      <c r="H165" s="39" t="str">
        <f>_xlfn.XLOOKUP(B165,[2]CALCULATION!$B:$B,[2]CALCULATION!$H:$H,"")</f>
        <v>Huawei</v>
      </c>
      <c r="I165" s="34">
        <v>0.16336931738734653</v>
      </c>
      <c r="J165" s="34">
        <v>0.75981000647770047</v>
      </c>
      <c r="K165" s="34">
        <v>0</v>
      </c>
      <c r="L165" s="34">
        <v>0</v>
      </c>
      <c r="M165" s="34">
        <v>0</v>
      </c>
      <c r="N165" s="34">
        <v>0</v>
      </c>
      <c r="O165" s="34">
        <v>0</v>
      </c>
      <c r="P165" s="34">
        <v>0</v>
      </c>
      <c r="Q165" s="34">
        <v>0</v>
      </c>
      <c r="R165" s="34">
        <v>0</v>
      </c>
      <c r="S165" s="109">
        <v>0</v>
      </c>
      <c r="T165" s="109">
        <f>_xlfn.XLOOKUP(B165,'[3]Nur des jours'!$B:$B,'[3]Nur des jours'!$U:$U,"")</f>
        <v>0</v>
      </c>
      <c r="U165" s="109">
        <v>0</v>
      </c>
      <c r="V165" s="109">
        <v>0</v>
      </c>
      <c r="W165" s="109">
        <v>0</v>
      </c>
      <c r="X165" s="109">
        <v>0</v>
      </c>
      <c r="Y165" s="109">
        <v>0</v>
      </c>
      <c r="Z165" s="109">
        <v>0</v>
      </c>
      <c r="AA165" s="109">
        <v>0</v>
      </c>
      <c r="AB165" s="109">
        <v>0</v>
      </c>
      <c r="AC165" s="109">
        <v>5.7932818164014881</v>
      </c>
      <c r="AD165" s="109">
        <v>7.4038798276841051</v>
      </c>
      <c r="AE165" s="109">
        <v>3.4159347150525203</v>
      </c>
      <c r="AF165" s="109">
        <v>3.4159347150525203</v>
      </c>
      <c r="AG165" s="57" t="str">
        <f>_xlfn.XLOOKUP(B165,[3]CALCULATION!$B:$B,[3]CALCULATION!$M:$M,"")</f>
        <v>Operationnel</v>
      </c>
      <c r="AH165" s="57"/>
      <c r="AI165" s="56" t="str" cm="1">
        <f t="array" ref="AI165">IFERROR(_xlfn.IFS(
AK165="MPR ISSUE","PDH",
AK165="BSS Hardware Issue","BSS",
AK165="Sites strategiques, MLL, Pylone, etc.","ENVTECH",
AK165="AKTIVCO DEFAUT GE &amp; POWER Cabinet","AKTIVCO",
AK165="AKTIVCO Coupure ENEO &amp; Baisse de tension","AKTIVCO GRID ONLY",
AK165="Coupure ENEO &amp; Baisse de tension","IHS GRID ONLY",
AK165="Defaut GE &amp; POWER Cabinet","IHS",
AK165="Sharing","Partners",
AK165="Sites strategiques &amp; DataCenter","SST &amp; DC",
AK165="Exclu","Exclu",
AK165="SAT","SAT",
AK165="SPARE-ISSUE","SPARE-ISSUE",
AK165="Fiber CAmtel","TRANS_FO_CAMTEL",
AK165="Fiber AOF","Fiber AOF",
AK165="Projet OCM (HUAWEI)","TRAVAUX-HUAWEI",
AK165="Projet OCM (NOKIA)","TRAVAUX-NOKIA",
AK165="ACCESS-ISSUE","ACCESS-ISSUE",
AK165="Projet OCM (ZTE, NOKIA, autres projets)","TRAVAUX OCM",
AK165="No root CAuse","No root cause",
AK165="ODU HS","PDH",
AK165="IP &amp; VLAN","PDH",
AK165="Warehouse HUAWEI","SPARE-ISSUE",
AK165="SPARE-HS","SPARE-ISSUE",
AK165="Power Telco","BSS",AK165="no impacts","no impacts"
),"")</f>
        <v>IHS</v>
      </c>
      <c r="AJ165" s="56" t="str" cm="1">
        <f t="array" ref="AJ165">IFERROR(_xlfn.IFS(
AK165="MPR ISSUE","TX ISSUE",
AK165="BSS Hardware Issue","RAN ISSUE",
AK165="Sites strategiques, MLL, Pylone, etc.","ENVTECH",
AK165="AKTIVCO DEFAUT GE &amp; POWER Cabinet","POWER ISSUE",
AK165="AKTIVCO Coupure ENEO &amp; Baisse de tension","POWER ISSUE",
AK165="Coupure ENEO &amp; Baisse de tension","POWER ISSUE",
AK165="Defaut GE &amp; POWER Cabinet","POWER ISSUE",
AK165="Sharing","POWER ISSUE",
AK165="Sites strategiques &amp; DataCenter","POWER ISSUE",
AK165="Exclu","Exclu",
AK165="SAT","TX ISSUE",
AK165="SPARE-ISSUE","SPARE-ISSUE",
AK165="Fiber CAmtel","TX ISSUE",
AK165="Fiber AOF","TX ISSUE",
AK165="Projet OCM (HUAWEI)","TRAVAUX-HUAWEI",
AK165="Projet OCM (NOKIA)","TRAVAUX -NOKIA",
AK165="ACCESS-ISSUE","ACCESS-ISSUE",
AK165="Projet OCM (ZTE, NOKIA, autres projets)","TRAVAUX OCM",
AK165="No root CAuse","No root cause",
AK165="ODU HS","TX ISSUE",
AK165="IP &amp; VLAN","TX ISSUE",
AK165="Warehouse HUAWEI","SPARE-ISSUE",
AK165="SPARE-HS","SPARE-ISSUE",
AK165="Power Telco","RAN ISSUE",AK165="no impacts","no impacts"
),"")</f>
        <v>POWER ISSUE</v>
      </c>
      <c r="AK165" s="81" t="s">
        <v>5330</v>
      </c>
      <c r="AL165" s="56" t="str" cm="1">
        <f t="array" ref="AL165">IFERROR(_xlfn.IFS(
AK165="MPR ISSUE","ACTIVE",
AK165="BSS Hardware Issue","ACTIVE",
AK165="Sites strategiques, MLL, Pylone, etc.","PASSIVE",
AK165="AKTIVCO DEFAUT GE &amp; POWER Cabinet","PASSIVE",
AK165="AKTIVCO Coupure ENEO &amp; Baisse de tension","PASSIVE",
AK165="Coupure ENEO &amp; Baisse de tension","PASSIVE",
AK165="Defaut GE &amp; POWER Cabinet","PASSIVE",
AK165="Sharing","PASSIVE",
AK165="Sites strategiques &amp; DataCenter","PASSIVE",
AK165="Exclu","Exclu",
AK165="SAT","ACTIVE",
AK165="SPARE-ISSUE","SPARE-ISSUE",
AK165="Fiber CAmtel","ACTIVE",
AK165="Fiber AOF","ACTIVE",
AK165="Projet OCM (HUAWEI)","PLANNED WORKS",
AK165="Projet OCM (NOKIA)","PLANNED WORKS",
AK165="ACCESS-ISSUE","ACCESS-ISSUE",
AK165="Projet OCM (ZTE, NOKIA, autres projets)","PLANNED WORKS",
AK165="No root CAuse","No root cause",
AK165="ODU HS","ACTIVE",
AK165="IP &amp; VLAN","ACTIVE",
AK165="Warehouse HUAWEI","SPARE-ISSUE",
AK165="SPARE-HS","SPARE-ISSUE",
AK165="Power Telco","ACTIVE", AK165="no impacts","no impacts"
),"")</f>
        <v>PASSIVE</v>
      </c>
      <c r="AM165" s="108" t="s">
        <v>5862</v>
      </c>
      <c r="AN165" s="117" t="s">
        <v>2913</v>
      </c>
      <c r="AP165" s="23" t="s">
        <v>5537</v>
      </c>
      <c r="AQ165" s="23" t="s">
        <v>5537</v>
      </c>
      <c r="AR165" s="7"/>
      <c r="AS165" s="6"/>
      <c r="AT165" s="7"/>
      <c r="AU165" s="3" t="s">
        <v>5862</v>
      </c>
      <c r="AV165" s="24" t="s">
        <v>5537</v>
      </c>
      <c r="AW165" s="24" t="s">
        <v>5537</v>
      </c>
      <c r="AX165" s="24" t="s">
        <v>5537</v>
      </c>
      <c r="AY165" s="24" t="s">
        <v>5537</v>
      </c>
      <c r="AZ165" s="24" t="s">
        <v>5537</v>
      </c>
      <c r="BA165" s="24" t="s">
        <v>5537</v>
      </c>
      <c r="BB165" s="24" t="s">
        <v>5537</v>
      </c>
      <c r="BC165" s="24" t="s">
        <v>5537</v>
      </c>
      <c r="BD165" s="24" t="s">
        <v>5537</v>
      </c>
      <c r="BE165" s="24" t="s">
        <v>5537</v>
      </c>
      <c r="BF165" s="24" t="s">
        <v>5537</v>
      </c>
      <c r="BG165" s="24" t="s">
        <v>5537</v>
      </c>
      <c r="BH165" s="24" t="s">
        <v>5537</v>
      </c>
      <c r="BI165" s="9" t="s">
        <v>5537</v>
      </c>
      <c r="BJ165" s="14"/>
      <c r="BK165" s="14" t="s">
        <v>5537</v>
      </c>
      <c r="BL165" s="14" t="str">
        <f>_xlfn.XLOOKUP(B165,'[4]cell downs 18042026 17h'!$B:$B,'[4]cell downs 18042026 17h'!$B:$B,"")</f>
        <v/>
      </c>
      <c r="BM165" s="14" t="str">
        <f>_xlfn.XLOOKUP(B165,'[5]Cells Huawei 19042026 15h'!$B:$B,'[5]Cells Huawei 19042026 15h'!$B:$B,"")</f>
        <v/>
      </c>
      <c r="BN165" s="9" t="str">
        <f>_xlfn.XLOOKUP(B165,'[6]cells down 19042026 9H40'!$B:$B,'[6]cells down 19042026 9H40'!$B:$B,"")</f>
        <v/>
      </c>
      <c r="BO165" s="9" t="s">
        <v>2913</v>
      </c>
      <c r="BP165" s="9" t="s">
        <v>66</v>
      </c>
    </row>
    <row r="166" spans="1:68" s="9" customFormat="1" ht="17" customHeight="1" x14ac:dyDescent="0.35">
      <c r="A166" s="1" t="s">
        <v>1864</v>
      </c>
      <c r="B166" s="8" t="s">
        <v>1865</v>
      </c>
      <c r="C166" s="3" t="str">
        <f>_xlfn.XLOOKUP(B166,'[1]daily break down'!$D:$D,'[1]daily break down'!$E:$E,"")</f>
        <v>EXTREME-NORD</v>
      </c>
      <c r="D166" s="1" t="s">
        <v>11</v>
      </c>
      <c r="E166" s="1" t="s">
        <v>12</v>
      </c>
      <c r="F166" s="3" t="s">
        <v>55</v>
      </c>
      <c r="G166" s="1" t="s">
        <v>1864</v>
      </c>
      <c r="H166" s="40" t="str">
        <f>_xlfn.XLOOKUP(B166,[2]CALCULATION!$B:$B,[2]CALCULATION!$H:$H,"")</f>
        <v>NOKIA</v>
      </c>
      <c r="I166" s="34">
        <v>3.1834446772725675</v>
      </c>
      <c r="J166" s="34">
        <v>0.42885136983768279</v>
      </c>
      <c r="K166" s="34">
        <v>0.62571179711931391</v>
      </c>
      <c r="L166" s="34">
        <v>0.45160632715629673</v>
      </c>
      <c r="M166" s="34">
        <v>2.0045431631000907</v>
      </c>
      <c r="N166" s="34">
        <v>7.4205199643374992E-2</v>
      </c>
      <c r="O166" s="34">
        <v>3.7751336816854257</v>
      </c>
      <c r="P166" s="34">
        <v>3.0237296305547177</v>
      </c>
      <c r="Q166" s="34">
        <v>2.8984484016576544</v>
      </c>
      <c r="R166" s="34">
        <v>0</v>
      </c>
      <c r="S166" s="109">
        <v>0.2309233139829874</v>
      </c>
      <c r="T166" s="109">
        <f>_xlfn.XLOOKUP(B166,'[3]Nur des jours'!$B:$B,'[3]Nur des jours'!$U:$U,"")</f>
        <v>5.430561544826884</v>
      </c>
      <c r="U166" s="109">
        <v>3.8871857090686679</v>
      </c>
      <c r="V166" s="109">
        <v>5.582124336199441</v>
      </c>
      <c r="W166" s="109">
        <v>5.430561544826884</v>
      </c>
      <c r="X166" s="109">
        <v>0.45840116542159154</v>
      </c>
      <c r="Y166" s="109">
        <v>1.1628306987240451</v>
      </c>
      <c r="Z166" s="109">
        <v>1.1574097019487057</v>
      </c>
      <c r="AA166" s="109">
        <v>6.3351983858804792E-2</v>
      </c>
      <c r="AB166" s="109">
        <v>2.0363015134114657</v>
      </c>
      <c r="AC166" s="109">
        <v>5.1962809091599418</v>
      </c>
      <c r="AD166" s="109">
        <v>6.0805061694394285</v>
      </c>
      <c r="AE166" s="109">
        <v>3.4158560537720444</v>
      </c>
      <c r="AF166" s="109">
        <v>3.4158560537720444</v>
      </c>
      <c r="AG166" s="57" t="str">
        <f>_xlfn.XLOOKUP(B166,[3]CALCULATION!$B:$B,[3]CALCULATION!$M:$M,"")</f>
        <v>Insecurity</v>
      </c>
      <c r="AH166" s="57"/>
      <c r="AI166" s="56" t="str" cm="1">
        <f t="array" ref="AI166">IFERROR(_xlfn.IFS(
AK166="MPR ISSUE","PDH",
AK166="BSS Hardware Issue","BSS",
AK166="Sites strategiques, MLL, Pylone, etc.","ENVTECH",
AK166="AKTIVCO DEFAUT GE &amp; POWER Cabinet","AKTIVCO",
AK166="AKTIVCO Coupure ENEO &amp; Baisse de tension","AKTIVCO GRID ONLY",
AK166="Coupure ENEO &amp; Baisse de tension","IHS GRID ONLY",
AK166="Defaut GE &amp; POWER Cabinet","IHS",
AK166="Sharing","Partners",
AK166="Sites strategiques &amp; DataCenter","SST &amp; DC",
AK166="Exclu","Exclu",
AK166="SAT","SAT",
AK166="SPARE-ISSUE","SPARE-ISSUE",
AK166="Fiber CAmtel","TRANS_FO_CAMTEL",
AK166="Fiber AOF","Fiber AOF",
AK166="Projet OCM (HUAWEI)","TRAVAUX-HUAWEI",
AK166="Projet OCM (NOKIA)","TRAVAUX-NOKIA",
AK166="ACCESS-ISSUE","ACCESS-ISSUE",
AK166="Projet OCM (ZTE, NOKIA, autres projets)","TRAVAUX OCM",
AK166="No root CAuse","No root cause",
AK166="ODU HS","PDH",
AK166="IP &amp; VLAN","PDH",
AK166="Warehouse HUAWEI","SPARE-ISSUE",
AK166="SPARE-HS","SPARE-ISSUE",
AK166="Power Telco","BSS",AK166="no impacts","no impacts"
),"")</f>
        <v>IHS</v>
      </c>
      <c r="AJ166" s="56" t="str" cm="1">
        <f t="array" ref="AJ166">IFERROR(_xlfn.IFS(
AK166="MPR ISSUE","TX ISSUE",
AK166="BSS Hardware Issue","RAN ISSUE",
AK166="Sites strategiques, MLL, Pylone, etc.","ENVTECH",
AK166="AKTIVCO DEFAUT GE &amp; POWER Cabinet","POWER ISSUE",
AK166="AKTIVCO Coupure ENEO &amp; Baisse de tension","POWER ISSUE",
AK166="Coupure ENEO &amp; Baisse de tension","POWER ISSUE",
AK166="Defaut GE &amp; POWER Cabinet","POWER ISSUE",
AK166="Sharing","POWER ISSUE",
AK166="Sites strategiques &amp; DataCenter","POWER ISSUE",
AK166="Exclu","Exclu",
AK166="SAT","TX ISSUE",
AK166="SPARE-ISSUE","SPARE-ISSUE",
AK166="Fiber CAmtel","TX ISSUE",
AK166="Fiber AOF","TX ISSUE",
AK166="Projet OCM (HUAWEI)","TRAVAUX-HUAWEI",
AK166="Projet OCM (NOKIA)","TRAVAUX -NOKIA",
AK166="ACCESS-ISSUE","ACCESS-ISSUE",
AK166="Projet OCM (ZTE, NOKIA, autres projets)","TRAVAUX OCM",
AK166="No root CAuse","No root cause",
AK166="ODU HS","TX ISSUE",
AK166="IP &amp; VLAN","TX ISSUE",
AK166="Warehouse HUAWEI","SPARE-ISSUE",
AK166="SPARE-HS","SPARE-ISSUE",
AK166="Power Telco","RAN ISSUE",AK166="no impacts","no impacts"
),"")</f>
        <v>POWER ISSUE</v>
      </c>
      <c r="AK166" s="81" t="s">
        <v>5330</v>
      </c>
      <c r="AL166" s="56" t="str" cm="1">
        <f t="array" ref="AL166">IFERROR(_xlfn.IFS(
AK166="MPR ISSUE","ACTIVE",
AK166="BSS Hardware Issue","ACTIVE",
AK166="Sites strategiques, MLL, Pylone, etc.","PASSIVE",
AK166="AKTIVCO DEFAUT GE &amp; POWER Cabinet","PASSIVE",
AK166="AKTIVCO Coupure ENEO &amp; Baisse de tension","PASSIVE",
AK166="Coupure ENEO &amp; Baisse de tension","PASSIVE",
AK166="Defaut GE &amp; POWER Cabinet","PASSIVE",
AK166="Sharing","PASSIVE",
AK166="Sites strategiques &amp; DataCenter","PASSIVE",
AK166="Exclu","Exclu",
AK166="SAT","ACTIVE",
AK166="SPARE-ISSUE","SPARE-ISSUE",
AK166="Fiber CAmtel","ACTIVE",
AK166="Fiber AOF","ACTIVE",
AK166="Projet OCM (HUAWEI)","PLANNED WORKS",
AK166="Projet OCM (NOKIA)","PLANNED WORKS",
AK166="ACCESS-ISSUE","ACCESS-ISSUE",
AK166="Projet OCM (ZTE, NOKIA, autres projets)","PLANNED WORKS",
AK166="No root CAuse","No root cause",
AK166="ODU HS","ACTIVE",
AK166="IP &amp; VLAN","ACTIVE",
AK166="Warehouse HUAWEI","SPARE-ISSUE",
AK166="SPARE-HS","SPARE-ISSUE",
AK166="Power Telco","ACTIVE", AK166="no impacts","no impacts"
),"")</f>
        <v>PASSIVE</v>
      </c>
      <c r="AM166" s="108" t="s">
        <v>5863</v>
      </c>
      <c r="AN166" s="117" t="s">
        <v>1865</v>
      </c>
      <c r="AP166" s="23" t="s">
        <v>5537</v>
      </c>
      <c r="AQ166" s="23" t="s">
        <v>5537</v>
      </c>
      <c r="AR166" s="7"/>
      <c r="AS166" s="6"/>
      <c r="AT166" s="7"/>
      <c r="AU166" s="3" t="s">
        <v>5537</v>
      </c>
      <c r="AV166" s="24" t="s">
        <v>5537</v>
      </c>
      <c r="AW166" s="24" t="s">
        <v>5537</v>
      </c>
      <c r="AX166" s="24" t="s">
        <v>5537</v>
      </c>
      <c r="AY166" s="24" t="s">
        <v>5537</v>
      </c>
      <c r="AZ166" s="24" t="s">
        <v>5537</v>
      </c>
      <c r="BA166" s="24" t="s">
        <v>5537</v>
      </c>
      <c r="BB166" s="24" t="s">
        <v>5537</v>
      </c>
      <c r="BC166" s="24" t="s">
        <v>5537</v>
      </c>
      <c r="BD166" s="24" t="s">
        <v>5537</v>
      </c>
      <c r="BE166" s="24" t="s">
        <v>5537</v>
      </c>
      <c r="BF166" s="24" t="s">
        <v>5537</v>
      </c>
      <c r="BG166" s="24" t="s">
        <v>5537</v>
      </c>
      <c r="BH166" s="24" t="s">
        <v>5537</v>
      </c>
      <c r="BI166" s="9" t="s">
        <v>5863</v>
      </c>
      <c r="BJ166" s="14"/>
      <c r="BK166" s="14" t="s">
        <v>5537</v>
      </c>
      <c r="BL166" s="14" t="str">
        <f>_xlfn.XLOOKUP(B166,'[4]cell downs 18042026 17h'!$B:$B,'[4]cell downs 18042026 17h'!$B:$B,"")</f>
        <v/>
      </c>
      <c r="BM166" s="14" t="str">
        <f>_xlfn.XLOOKUP(B166,'[5]Cells Huawei 19042026 15h'!$B:$B,'[5]Cells Huawei 19042026 15h'!$B:$B,"")</f>
        <v/>
      </c>
      <c r="BN166" s="9" t="str">
        <f>_xlfn.XLOOKUP(B166,'[6]cells down 19042026 9H40'!$B:$B,'[6]cells down 19042026 9H40'!$B:$B,"")</f>
        <v/>
      </c>
      <c r="BO166" s="9" t="s">
        <v>1865</v>
      </c>
      <c r="BP166" s="9" t="s">
        <v>5537</v>
      </c>
    </row>
    <row r="167" spans="1:68" s="9" customFormat="1" ht="30.5" customHeight="1" x14ac:dyDescent="0.35">
      <c r="A167" s="1" t="s">
        <v>1767</v>
      </c>
      <c r="B167" s="8" t="s">
        <v>1768</v>
      </c>
      <c r="C167" s="3" t="str">
        <f>_xlfn.XLOOKUP(B167,'[1]daily break down'!$D:$D,'[1]daily break down'!$E:$E,"")</f>
        <v>Yaounde</v>
      </c>
      <c r="D167" s="1" t="s">
        <v>21</v>
      </c>
      <c r="E167" s="1" t="s">
        <v>36</v>
      </c>
      <c r="F167" s="3" t="s">
        <v>37</v>
      </c>
      <c r="G167" s="1" t="s">
        <v>38</v>
      </c>
      <c r="H167" s="41" t="str">
        <f>_xlfn.XLOOKUP(B167,[2]CALCULATION!$B:$B,[2]CALCULATION!$H:$H,"")</f>
        <v>ZTE</v>
      </c>
      <c r="I167" s="34">
        <v>5.3305660425816068</v>
      </c>
      <c r="J167" s="34">
        <v>0</v>
      </c>
      <c r="K167" s="34">
        <v>0</v>
      </c>
      <c r="L167" s="34">
        <v>1.443232372521994</v>
      </c>
      <c r="M167" s="34">
        <v>0</v>
      </c>
      <c r="N167" s="34">
        <v>2.3286013303541617</v>
      </c>
      <c r="O167" s="34">
        <v>0</v>
      </c>
      <c r="P167" s="34">
        <v>0</v>
      </c>
      <c r="Q167" s="34">
        <v>0.55424289379139535</v>
      </c>
      <c r="R167" s="34">
        <v>2.3075381028613169</v>
      </c>
      <c r="S167" s="109">
        <v>0</v>
      </c>
      <c r="T167" s="109">
        <f>_xlfn.XLOOKUP(B167,'[3]Nur des jours'!$B:$B,'[3]Nur des jours'!$U:$U,"")</f>
        <v>0.36458467096420671</v>
      </c>
      <c r="U167" s="109">
        <v>0</v>
      </c>
      <c r="V167" s="109">
        <v>0</v>
      </c>
      <c r="W167" s="109">
        <v>0.36458467096420677</v>
      </c>
      <c r="X167" s="109">
        <v>12.947196753730379</v>
      </c>
      <c r="Y167" s="109">
        <v>0</v>
      </c>
      <c r="Z167" s="109">
        <v>0</v>
      </c>
      <c r="AA167" s="109">
        <v>0</v>
      </c>
      <c r="AB167" s="109">
        <v>0</v>
      </c>
      <c r="AC167" s="109">
        <v>0</v>
      </c>
      <c r="AD167" s="109">
        <v>2.524769559792051</v>
      </c>
      <c r="AE167" s="109">
        <v>2.9626918697725384</v>
      </c>
      <c r="AF167" s="109">
        <v>2.9626918697725384</v>
      </c>
      <c r="AG167" s="57" t="str">
        <f>_xlfn.XLOOKUP(B167,[3]CALCULATION!$B:$B,[3]CALCULATION!$M:$M,"")</f>
        <v>Operationnel</v>
      </c>
      <c r="AH167" s="57"/>
      <c r="AI167" s="56" t="str" cm="1">
        <f t="array" ref="AI167">IFERROR(_xlfn.IFS(
AK167="MPR ISSUE","PDH",
AK167="BSS Hardware Issue","BSS",
AK167="Sites strategiques, MLL, Pylone, etc.","ENVTECH",
AK167="AKTIVCO DEFAUT GE &amp; POWER Cabinet","AKTIVCO",
AK167="AKTIVCO Coupure ENEO &amp; Baisse de tension","AKTIVCO GRID ONLY",
AK167="Coupure ENEO &amp; Baisse de tension","IHS GRID ONLY",
AK167="Defaut GE &amp; POWER Cabinet","IHS",
AK167="Sharing","Partners",
AK167="Sites strategiques &amp; DataCenter","SST &amp; DC",
AK167="Exclu","Exclu",
AK167="SAT","SAT",
AK167="SPARE-ISSUE","SPARE-ISSUE",
AK167="Fiber CAmtel","TRANS_FO_CAMTEL",
AK167="Fiber AOF","Fiber AOF",
AK167="Projet OCM (HUAWEI)","TRAVAUX-HUAWEI",
AK167="Projet OCM (NOKIA)","TRAVAUX-NOKIA",
AK167="ACCESS-ISSUE","ACCESS-ISSUE",
AK167="Projet OCM (ZTE, NOKIA, autres projets)","TRAVAUX OCM",
AK167="No root CAuse","No root cause",
AK167="ODU HS","PDH",
AK167="IP &amp; VLAN","PDH",
AK167="Warehouse HUAWEI","SPARE-ISSUE",
AK167="SPARE-HS","SPARE-ISSUE",
AK167="Power Telco","BSS",AK167="no impacts","no impacts"
),"")</f>
        <v>IHS</v>
      </c>
      <c r="AJ167" s="56" t="str" cm="1">
        <f t="array" ref="AJ167">IFERROR(_xlfn.IFS(
AK167="MPR ISSUE","TX ISSUE",
AK167="BSS Hardware Issue","RAN ISSUE",
AK167="Sites strategiques, MLL, Pylone, etc.","ENVTECH",
AK167="AKTIVCO DEFAUT GE &amp; POWER Cabinet","POWER ISSUE",
AK167="AKTIVCO Coupure ENEO &amp; Baisse de tension","POWER ISSUE",
AK167="Coupure ENEO &amp; Baisse de tension","POWER ISSUE",
AK167="Defaut GE &amp; POWER Cabinet","POWER ISSUE",
AK167="Sharing","POWER ISSUE",
AK167="Sites strategiques &amp; DataCenter","POWER ISSUE",
AK167="Exclu","Exclu",
AK167="SAT","TX ISSUE",
AK167="SPARE-ISSUE","SPARE-ISSUE",
AK167="Fiber CAmtel","TX ISSUE",
AK167="Fiber AOF","TX ISSUE",
AK167="Projet OCM (HUAWEI)","TRAVAUX-HUAWEI",
AK167="Projet OCM (NOKIA)","TRAVAUX -NOKIA",
AK167="ACCESS-ISSUE","ACCESS-ISSUE",
AK167="Projet OCM (ZTE, NOKIA, autres projets)","TRAVAUX OCM",
AK167="No root CAuse","No root cause",
AK167="ODU HS","TX ISSUE",
AK167="IP &amp; VLAN","TX ISSUE",
AK167="Warehouse HUAWEI","SPARE-ISSUE",
AK167="SPARE-HS","SPARE-ISSUE",
AK167="Power Telco","RAN ISSUE",AK167="no impacts","no impacts"
),"")</f>
        <v>POWER ISSUE</v>
      </c>
      <c r="AK167" s="81" t="s">
        <v>5330</v>
      </c>
      <c r="AL167" s="56" t="str" cm="1">
        <f t="array" ref="AL167">IFERROR(_xlfn.IFS(
AK167="MPR ISSUE","ACTIVE",
AK167="BSS Hardware Issue","ACTIVE",
AK167="Sites strategiques, MLL, Pylone, etc.","PASSIVE",
AK167="AKTIVCO DEFAUT GE &amp; POWER Cabinet","PASSIVE",
AK167="AKTIVCO Coupure ENEO &amp; Baisse de tension","PASSIVE",
AK167="Coupure ENEO &amp; Baisse de tension","PASSIVE",
AK167="Defaut GE &amp; POWER Cabinet","PASSIVE",
AK167="Sharing","PASSIVE",
AK167="Sites strategiques &amp; DataCenter","PASSIVE",
AK167="Exclu","Exclu",
AK167="SAT","ACTIVE",
AK167="SPARE-ISSUE","SPARE-ISSUE",
AK167="Fiber CAmtel","ACTIVE",
AK167="Fiber AOF","ACTIVE",
AK167="Projet OCM (HUAWEI)","PLANNED WORKS",
AK167="Projet OCM (NOKIA)","PLANNED WORKS",
AK167="ACCESS-ISSUE","ACCESS-ISSUE",
AK167="Projet OCM (ZTE, NOKIA, autres projets)","PLANNED WORKS",
AK167="No root CAuse","No root cause",
AK167="ODU HS","ACTIVE",
AK167="IP &amp; VLAN","ACTIVE",
AK167="Warehouse HUAWEI","SPARE-ISSUE",
AK167="SPARE-HS","SPARE-ISSUE",
AK167="Power Telco","ACTIVE", AK167="no impacts","no impacts"
),"")</f>
        <v>PASSIVE</v>
      </c>
      <c r="AM167" s="108" t="s">
        <v>5864</v>
      </c>
      <c r="AN167" s="227" t="s">
        <v>1738</v>
      </c>
      <c r="AO167" s="9" t="s">
        <v>6094</v>
      </c>
      <c r="AP167" s="23" t="s">
        <v>5537</v>
      </c>
      <c r="AQ167" s="23" t="s">
        <v>5537</v>
      </c>
      <c r="AR167" s="7"/>
      <c r="AS167" s="6"/>
      <c r="AT167" s="7"/>
      <c r="AU167" s="3" t="s">
        <v>5537</v>
      </c>
      <c r="AV167" s="24" t="s">
        <v>5537</v>
      </c>
      <c r="AW167" s="24" t="s">
        <v>5537</v>
      </c>
      <c r="AX167" s="24" t="s">
        <v>5537</v>
      </c>
      <c r="AY167" s="24" t="s">
        <v>6415</v>
      </c>
      <c r="AZ167" s="24" t="s">
        <v>5537</v>
      </c>
      <c r="BA167" s="24" t="s">
        <v>5537</v>
      </c>
      <c r="BB167" s="24" t="s">
        <v>5537</v>
      </c>
      <c r="BC167" s="24" t="s">
        <v>5537</v>
      </c>
      <c r="BD167" s="24" t="s">
        <v>5537</v>
      </c>
      <c r="BE167" s="24" t="s">
        <v>5537</v>
      </c>
      <c r="BF167" s="24" t="s">
        <v>5537</v>
      </c>
      <c r="BG167" s="24" t="s">
        <v>5537</v>
      </c>
      <c r="BH167" s="24" t="s">
        <v>5537</v>
      </c>
      <c r="BI167" s="9" t="s">
        <v>6416</v>
      </c>
      <c r="BJ167" s="14"/>
      <c r="BK167" s="14" t="s">
        <v>5537</v>
      </c>
      <c r="BL167" s="14" t="str">
        <f>_xlfn.XLOOKUP(B167,'[4]cell downs 18042026 17h'!$B:$B,'[4]cell downs 18042026 17h'!$B:$B,"")</f>
        <v/>
      </c>
      <c r="BM167" s="14" t="str">
        <f>_xlfn.XLOOKUP(B167,'[5]Cells Huawei 19042026 15h'!$B:$B,'[5]Cells Huawei 19042026 15h'!$B:$B,"")</f>
        <v/>
      </c>
      <c r="BN167" s="9" t="str">
        <f>_xlfn.XLOOKUP(B167,'[6]cells down 19042026 9H40'!$B:$B,'[6]cells down 19042026 9H40'!$B:$B,"")</f>
        <v/>
      </c>
      <c r="BO167" s="9" t="s">
        <v>5537</v>
      </c>
      <c r="BP167" s="9" t="s">
        <v>1129</v>
      </c>
    </row>
    <row r="168" spans="1:68" s="9" customFormat="1" ht="20.5" customHeight="1" x14ac:dyDescent="0.35">
      <c r="A168" s="1" t="s">
        <v>130</v>
      </c>
      <c r="B168" s="8" t="s">
        <v>131</v>
      </c>
      <c r="C168" s="3" t="str">
        <f>_xlfn.XLOOKUP(B168,'[1]daily break down'!$D:$D,'[1]daily break down'!$E:$E,"")</f>
        <v>Douala</v>
      </c>
      <c r="D168" s="1" t="s">
        <v>11</v>
      </c>
      <c r="E168" s="1" t="s">
        <v>12</v>
      </c>
      <c r="F168" s="3" t="s">
        <v>31</v>
      </c>
      <c r="G168" s="1" t="s">
        <v>32</v>
      </c>
      <c r="H168" s="41" t="str">
        <f>_xlfn.XLOOKUP(B168,[2]CALCULATION!$B:$B,[2]CALCULATION!$H:$H,"")</f>
        <v>ZTE</v>
      </c>
      <c r="I168" s="34">
        <v>13.868556899607057</v>
      </c>
      <c r="J168" s="34">
        <v>13.868556899607057</v>
      </c>
      <c r="K168" s="34">
        <v>13.868556899607057</v>
      </c>
      <c r="L168" s="34">
        <v>13.868556899607057</v>
      </c>
      <c r="M168" s="34">
        <v>51.126945093641304</v>
      </c>
      <c r="N168" s="34">
        <v>0</v>
      </c>
      <c r="O168" s="34">
        <v>0</v>
      </c>
      <c r="P168" s="34">
        <v>1.7710411119957321</v>
      </c>
      <c r="Q168" s="34">
        <v>1.1486325488752502</v>
      </c>
      <c r="R168" s="34">
        <v>0</v>
      </c>
      <c r="S168" s="109">
        <v>10.849220821098468</v>
      </c>
      <c r="T168" s="109">
        <f>_xlfn.XLOOKUP(B168,'[3]Nur des jours'!$B:$B,'[3]Nur des jours'!$U:$U,"")</f>
        <v>0</v>
      </c>
      <c r="U168" s="109">
        <v>0</v>
      </c>
      <c r="V168" s="109">
        <v>0</v>
      </c>
      <c r="W168" s="109">
        <v>0</v>
      </c>
      <c r="X168" s="109">
        <v>0</v>
      </c>
      <c r="Y168" s="109">
        <v>1.1490427556765503</v>
      </c>
      <c r="Z168" s="109">
        <v>2.0634115508528028</v>
      </c>
      <c r="AA168" s="109">
        <v>13.315277100044804</v>
      </c>
      <c r="AB168" s="109">
        <v>9.7105045757676951</v>
      </c>
      <c r="AC168" s="109">
        <v>5.9128068934370859</v>
      </c>
      <c r="AD168" s="109">
        <v>1.4688863218308739</v>
      </c>
      <c r="AE168" s="109">
        <v>3.9511475802792542</v>
      </c>
      <c r="AF168" s="109">
        <v>3.9511475802792542</v>
      </c>
      <c r="AG168" s="57" t="str">
        <f>_xlfn.XLOOKUP(B168,[3]CALCULATION!$B:$B,[3]CALCULATION!$M:$M,"")</f>
        <v>Operationnel</v>
      </c>
      <c r="AH168" s="57"/>
      <c r="AI168" s="56" t="str" cm="1">
        <f t="array" ref="AI168">IFERROR(_xlfn.IFS(
AK168="MPR ISSUE","PDH",
AK168="BSS Hardware Issue","BSS",
AK168="Sites strategiques, MLL, Pylone, etc.","ENVTECH",
AK168="AKTIVCO DEFAUT GE &amp; POWER Cabinet","AKTIVCO",
AK168="AKTIVCO Coupure ENEO &amp; Baisse de tension","AKTIVCO GRID ONLY",
AK168="Coupure ENEO &amp; Baisse de tension","IHS GRID ONLY",
AK168="Defaut GE &amp; POWER Cabinet","IHS",
AK168="Sharing","Partners",
AK168="Sites strategiques &amp; DataCenter","SST &amp; DC",
AK168="Exclu","Exclu",
AK168="SAT","SAT",
AK168="SPARE-ISSUE","SPARE-ISSUE",
AK168="Fiber CAmtel","TRANS_FO_CAMTEL",
AK168="Fiber AOF","Fiber AOF",
AK168="Projet OCM (HUAWEI)","TRAVAUX-HUAWEI",
AK168="Projet OCM (NOKIA)","TRAVAUX-NOKIA",
AK168="ACCESS-ISSUE","ACCESS-ISSUE",
AK168="Projet OCM (ZTE, NOKIA, autres projets)","TRAVAUX OCM",
AK168="No root CAuse","No root cause",
AK168="ODU HS","PDH",
AK168="IP &amp; VLAN","PDH",
AK168="Warehouse HUAWEI","SPARE-ISSUE",
AK168="SPARE-HS","SPARE-ISSUE",
AK168="Power Telco","BSS",AK168="no impacts","no impacts"
),"")</f>
        <v>IHS</v>
      </c>
      <c r="AJ168" s="56" t="str" cm="1">
        <f t="array" ref="AJ168">IFERROR(_xlfn.IFS(
AK168="MPR ISSUE","TX ISSUE",
AK168="BSS Hardware Issue","RAN ISSUE",
AK168="Sites strategiques, MLL, Pylone, etc.","ENVTECH",
AK168="AKTIVCO DEFAUT GE &amp; POWER Cabinet","POWER ISSUE",
AK168="AKTIVCO Coupure ENEO &amp; Baisse de tension","POWER ISSUE",
AK168="Coupure ENEO &amp; Baisse de tension","POWER ISSUE",
AK168="Defaut GE &amp; POWER Cabinet","POWER ISSUE",
AK168="Sharing","POWER ISSUE",
AK168="Sites strategiques &amp; DataCenter","POWER ISSUE",
AK168="Exclu","Exclu",
AK168="SAT","TX ISSUE",
AK168="SPARE-ISSUE","SPARE-ISSUE",
AK168="Fiber CAmtel","TX ISSUE",
AK168="Fiber AOF","TX ISSUE",
AK168="Projet OCM (HUAWEI)","TRAVAUX-HUAWEI",
AK168="Projet OCM (NOKIA)","TRAVAUX -NOKIA",
AK168="ACCESS-ISSUE","ACCESS-ISSUE",
AK168="Projet OCM (ZTE, NOKIA, autres projets)","TRAVAUX OCM",
AK168="No root CAuse","No root cause",
AK168="ODU HS","TX ISSUE",
AK168="IP &amp; VLAN","TX ISSUE",
AK168="Warehouse HUAWEI","SPARE-ISSUE",
AK168="SPARE-HS","SPARE-ISSUE",
AK168="Power Telco","RAN ISSUE",AK168="no impacts","no impacts"
),"")</f>
        <v>POWER ISSUE</v>
      </c>
      <c r="AK168" s="81" t="s">
        <v>5330</v>
      </c>
      <c r="AL168" s="56" t="str" cm="1">
        <f t="array" ref="AL168">IFERROR(_xlfn.IFS(
AK168="MPR ISSUE","ACTIVE",
AK168="BSS Hardware Issue","ACTIVE",
AK168="Sites strategiques, MLL, Pylone, etc.","PASSIVE",
AK168="AKTIVCO DEFAUT GE &amp; POWER Cabinet","PASSIVE",
AK168="AKTIVCO Coupure ENEO &amp; Baisse de tension","PASSIVE",
AK168="Coupure ENEO &amp; Baisse de tension","PASSIVE",
AK168="Defaut GE &amp; POWER Cabinet","PASSIVE",
AK168="Sharing","PASSIVE",
AK168="Sites strategiques &amp; DataCenter","PASSIVE",
AK168="Exclu","Exclu",
AK168="SAT","ACTIVE",
AK168="SPARE-ISSUE","SPARE-ISSUE",
AK168="Fiber CAmtel","ACTIVE",
AK168="Fiber AOF","ACTIVE",
AK168="Projet OCM (HUAWEI)","PLANNED WORKS",
AK168="Projet OCM (NOKIA)","PLANNED WORKS",
AK168="ACCESS-ISSUE","ACCESS-ISSUE",
AK168="Projet OCM (ZTE, NOKIA, autres projets)","PLANNED WORKS",
AK168="No root CAuse","No root cause",
AK168="ODU HS","ACTIVE",
AK168="IP &amp; VLAN","ACTIVE",
AK168="Warehouse HUAWEI","SPARE-ISSUE",
AK168="SPARE-HS","SPARE-ISSUE",
AK168="Power Telco","ACTIVE", AK168="no impacts","no impacts"
),"")</f>
        <v>PASSIVE</v>
      </c>
      <c r="AM168" s="108" t="s">
        <v>5865</v>
      </c>
      <c r="AN168" s="117" t="s">
        <v>131</v>
      </c>
      <c r="AP168" s="23" t="s">
        <v>5537</v>
      </c>
      <c r="AQ168" s="23" t="s">
        <v>5537</v>
      </c>
      <c r="AR168" s="7"/>
      <c r="AS168" s="6"/>
      <c r="AT168" s="7"/>
      <c r="AU168" s="3" t="s">
        <v>5537</v>
      </c>
      <c r="AV168" s="24" t="s">
        <v>5537</v>
      </c>
      <c r="AW168" s="24" t="s">
        <v>5537</v>
      </c>
      <c r="AX168" s="24" t="s">
        <v>5537</v>
      </c>
      <c r="AY168" s="24" t="s">
        <v>5537</v>
      </c>
      <c r="AZ168" s="24" t="s">
        <v>5537</v>
      </c>
      <c r="BA168" s="24" t="s">
        <v>5537</v>
      </c>
      <c r="BB168" s="24" t="s">
        <v>5537</v>
      </c>
      <c r="BC168" s="24" t="s">
        <v>5537</v>
      </c>
      <c r="BD168" s="24" t="s">
        <v>5537</v>
      </c>
      <c r="BE168" s="24" t="s">
        <v>5537</v>
      </c>
      <c r="BF168" s="24" t="s">
        <v>5537</v>
      </c>
      <c r="BG168" s="24" t="s">
        <v>5537</v>
      </c>
      <c r="BH168" s="24" t="s">
        <v>5537</v>
      </c>
      <c r="BI168" s="9" t="s">
        <v>5865</v>
      </c>
      <c r="BJ168" s="14"/>
      <c r="BK168" s="14" t="s">
        <v>5537</v>
      </c>
      <c r="BL168" s="14" t="str">
        <f>_xlfn.XLOOKUP(B168,'[4]cell downs 18042026 17h'!$B:$B,'[4]cell downs 18042026 17h'!$B:$B,"")</f>
        <v/>
      </c>
      <c r="BM168" s="14" t="str">
        <f>_xlfn.XLOOKUP(B168,'[5]Cells Huawei 19042026 15h'!$B:$B,'[5]Cells Huawei 19042026 15h'!$B:$B,"")</f>
        <v/>
      </c>
      <c r="BN168" s="9" t="str">
        <f>_xlfn.XLOOKUP(B168,'[6]cells down 19042026 9H40'!$B:$B,'[6]cells down 19042026 9H40'!$B:$B,"")</f>
        <v/>
      </c>
      <c r="BO168" s="9" t="s">
        <v>5537</v>
      </c>
      <c r="BP168" s="9" t="s">
        <v>12</v>
      </c>
    </row>
    <row r="169" spans="1:68" s="9" customFormat="1" x14ac:dyDescent="0.35">
      <c r="A169" s="3" t="s">
        <v>2341</v>
      </c>
      <c r="B169" s="31" t="s">
        <v>2342</v>
      </c>
      <c r="C169" s="3" t="str">
        <f>_xlfn.XLOOKUP(B169,'[1]daily break down'!$D:$D,'[1]daily break down'!$E:$E,"")</f>
        <v>Yaounde</v>
      </c>
      <c r="D169" s="1" t="s">
        <v>357</v>
      </c>
      <c r="E169" s="3" t="s">
        <v>36</v>
      </c>
      <c r="F169" s="3" t="s">
        <v>37</v>
      </c>
      <c r="G169" s="3" t="s">
        <v>115</v>
      </c>
      <c r="H169" s="41" t="str">
        <f>_xlfn.XLOOKUP(B169,[2]CALCULATION!$B:$B,[2]CALCULATION!$H:$H,"")</f>
        <v>ZTE</v>
      </c>
      <c r="I169" s="34">
        <v>0</v>
      </c>
      <c r="J169" s="34">
        <v>0</v>
      </c>
      <c r="K169" s="34">
        <v>0</v>
      </c>
      <c r="L169" s="34">
        <v>0</v>
      </c>
      <c r="M169" s="34">
        <v>0</v>
      </c>
      <c r="N169" s="34">
        <v>0</v>
      </c>
      <c r="O169" s="34">
        <v>0</v>
      </c>
      <c r="P169" s="34">
        <v>0</v>
      </c>
      <c r="Q169" s="34">
        <v>0</v>
      </c>
      <c r="R169" s="34">
        <v>0</v>
      </c>
      <c r="S169" s="109">
        <v>0</v>
      </c>
      <c r="T169" s="109">
        <f>_xlfn.XLOOKUP(B169,'[3]Nur des jours'!$B:$B,'[3]Nur des jours'!$U:$U,"")</f>
        <v>21.382832096292301</v>
      </c>
      <c r="U169" s="109">
        <v>0</v>
      </c>
      <c r="V169" s="109">
        <v>12.949872015477991</v>
      </c>
      <c r="W169" s="109">
        <v>21.382832096292301</v>
      </c>
      <c r="X169" s="109">
        <v>0</v>
      </c>
      <c r="Y169" s="109">
        <v>1.2388780451612715</v>
      </c>
      <c r="Z169" s="109">
        <v>0</v>
      </c>
      <c r="AA169" s="109">
        <v>0</v>
      </c>
      <c r="AB169" s="109">
        <v>0</v>
      </c>
      <c r="AC169" s="109">
        <v>0</v>
      </c>
      <c r="AD169" s="109">
        <v>2.4595305853912288</v>
      </c>
      <c r="AE169" s="109">
        <v>2.894954242323069</v>
      </c>
      <c r="AF169" s="109">
        <v>2.894954242323069</v>
      </c>
      <c r="AG169" s="57" t="str">
        <f>_xlfn.XLOOKUP(B169,[3]CALCULATION!$B:$B,[3]CALCULATION!$M:$M,"")</f>
        <v>Operationnel</v>
      </c>
      <c r="AH169" s="57"/>
      <c r="AI169" s="56" t="str" cm="1">
        <f t="array" ref="AI169">IFERROR(_xlfn.IFS(
AK169="MPR ISSUE","PDH",
AK169="BSS Hardware Issue","BSS",
AK169="Sites strategiques, MLL, Pylone, etc.","ENVTECH",
AK169="AKTIVCO DEFAUT GE &amp; POWER Cabinet","AKTIVCO",
AK169="AKTIVCO Coupure ENEO &amp; Baisse de tension","AKTIVCO GRID ONLY",
AK169="Coupure ENEO &amp; Baisse de tension","IHS GRID ONLY",
AK169="Defaut GE &amp; POWER Cabinet","IHS",
AK169="Sharing","Partners",
AK169="Sites strategiques &amp; DataCenter","SST &amp; DC",
AK169="Exclu","Exclu",
AK169="SAT","SAT",
AK169="SPARE-ISSUE","SPARE-ISSUE",
AK169="Fiber CAmtel","TRANS_FO_CAMTEL",
AK169="Fiber AOF","Fiber AOF",
AK169="Projet OCM (HUAWEI)","TRAVAUX-HUAWEI",
AK169="Projet OCM (NOKIA)","TRAVAUX-NOKIA",
AK169="ACCESS-ISSUE","ACCESS-ISSUE",
AK169="Projet OCM (ZTE, NOKIA, autres projets)","TRAVAUX OCM",
AK169="No root CAuse","No root cause",
AK169="ODU HS","PDH",
AK169="IP &amp; VLAN","PDH",
AK169="Warehouse HUAWEI","SPARE-ISSUE",
AK169="SPARE-HS","SPARE-ISSUE",
AK169="Power Telco","BSS",AK169="no impacts","no impacts"
),"")</f>
        <v>PDH</v>
      </c>
      <c r="AJ169" s="56" t="str" cm="1">
        <f t="array" ref="AJ169">IFERROR(_xlfn.IFS(
AK169="MPR ISSUE","TX ISSUE",
AK169="BSS Hardware Issue","RAN ISSUE",
AK169="Sites strategiques, MLL, Pylone, etc.","ENVTECH",
AK169="AKTIVCO DEFAUT GE &amp; POWER Cabinet","POWER ISSUE",
AK169="AKTIVCO Coupure ENEO &amp; Baisse de tension","POWER ISSUE",
AK169="Coupure ENEO &amp; Baisse de tension","POWER ISSUE",
AK169="Defaut GE &amp; POWER Cabinet","POWER ISSUE",
AK169="Sharing","POWER ISSUE",
AK169="Sites strategiques &amp; DataCenter","POWER ISSUE",
AK169="Exclu","Exclu",
AK169="SAT","TX ISSUE",
AK169="SPARE-ISSUE","SPARE-ISSUE",
AK169="Fiber CAmtel","TX ISSUE",
AK169="Fiber AOF","TX ISSUE",
AK169="Projet OCM (HUAWEI)","TRAVAUX-HUAWEI",
AK169="Projet OCM (NOKIA)","TRAVAUX -NOKIA",
AK169="ACCESS-ISSUE","ACCESS-ISSUE",
AK169="Projet OCM (ZTE, NOKIA, autres projets)","TRAVAUX OCM",
AK169="No root CAuse","No root cause",
AK169="ODU HS","TX ISSUE",
AK169="IP &amp; VLAN","TX ISSUE",
AK169="Warehouse HUAWEI","SPARE-ISSUE",
AK169="SPARE-HS","SPARE-ISSUE",
AK169="Power Telco","RAN ISSUE",AK169="no impacts","no impacts"
),"")</f>
        <v>TX ISSUE</v>
      </c>
      <c r="AK169" s="81" t="s">
        <v>5618</v>
      </c>
      <c r="AL169" s="56" t="str" cm="1">
        <f t="array" ref="AL169">IFERROR(_xlfn.IFS(
AK169="MPR ISSUE","ACTIVE",
AK169="BSS Hardware Issue","ACTIVE",
AK169="Sites strategiques, MLL, Pylone, etc.","PASSIVE",
AK169="AKTIVCO DEFAUT GE &amp; POWER Cabinet","PASSIVE",
AK169="AKTIVCO Coupure ENEO &amp; Baisse de tension","PASSIVE",
AK169="Coupure ENEO &amp; Baisse de tension","PASSIVE",
AK169="Defaut GE &amp; POWER Cabinet","PASSIVE",
AK169="Sharing","PASSIVE",
AK169="Sites strategiques &amp; DataCenter","PASSIVE",
AK169="Exclu","Exclu",
AK169="SAT","ACTIVE",
AK169="SPARE-ISSUE","SPARE-ISSUE",
AK169="Fiber CAmtel","ACTIVE",
AK169="Fiber AOF","ACTIVE",
AK169="Projet OCM (HUAWEI)","PLANNED WORKS",
AK169="Projet OCM (NOKIA)","PLANNED WORKS",
AK169="ACCESS-ISSUE","ACCESS-ISSUE",
AK169="Projet OCM (ZTE, NOKIA, autres projets)","PLANNED WORKS",
AK169="No root CAuse","No root cause",
AK169="ODU HS","ACTIVE",
AK169="IP &amp; VLAN","ACTIVE",
AK169="Warehouse HUAWEI","SPARE-ISSUE",
AK169="SPARE-HS","SPARE-ISSUE",
AK169="Power Telco","ACTIVE", AK169="no impacts","no impacts"
),"")</f>
        <v>ACTIVE</v>
      </c>
      <c r="AM169" s="108" t="s">
        <v>5845</v>
      </c>
      <c r="AN169" s="227" t="s">
        <v>2238</v>
      </c>
      <c r="AO169" s="9" t="s">
        <v>6088</v>
      </c>
      <c r="AP169" s="23" t="s">
        <v>5657</v>
      </c>
      <c r="AQ169" s="23" t="s">
        <v>5537</v>
      </c>
      <c r="AR169" s="7"/>
      <c r="AS169" s="6"/>
      <c r="AT169" s="7"/>
      <c r="AU169" s="3" t="s">
        <v>5537</v>
      </c>
      <c r="AV169" s="24" t="s">
        <v>5537</v>
      </c>
      <c r="AW169" s="24" t="s">
        <v>5537</v>
      </c>
      <c r="AX169" s="24" t="s">
        <v>5537</v>
      </c>
      <c r="AY169" s="24" t="s">
        <v>5537</v>
      </c>
      <c r="AZ169" s="24" t="s">
        <v>5537</v>
      </c>
      <c r="BA169" s="24" t="s">
        <v>5537</v>
      </c>
      <c r="BB169" s="24" t="s">
        <v>5537</v>
      </c>
      <c r="BC169" s="24" t="s">
        <v>5537</v>
      </c>
      <c r="BD169" s="24" t="s">
        <v>5537</v>
      </c>
      <c r="BE169" s="24" t="s">
        <v>5537</v>
      </c>
      <c r="BF169" s="24" t="s">
        <v>6280</v>
      </c>
      <c r="BG169" s="24" t="s">
        <v>5537</v>
      </c>
      <c r="BH169" s="24" t="s">
        <v>5537</v>
      </c>
      <c r="BI169" s="9" t="s">
        <v>5537</v>
      </c>
      <c r="BJ169" s="14"/>
      <c r="BK169" s="14" t="s">
        <v>5537</v>
      </c>
      <c r="BL169" s="14" t="str">
        <f>_xlfn.XLOOKUP(B169,'[4]cell downs 18042026 17h'!$B:$B,'[4]cell downs 18042026 17h'!$B:$B,"")</f>
        <v/>
      </c>
      <c r="BM169" s="14" t="str">
        <f>_xlfn.XLOOKUP(B169,'[5]Cells Huawei 19042026 15h'!$B:$B,'[5]Cells Huawei 19042026 15h'!$B:$B,"")</f>
        <v/>
      </c>
      <c r="BN169" s="9" t="str">
        <f>_xlfn.XLOOKUP(B169,'[6]cells down 19042026 9H40'!$B:$B,'[6]cells down 19042026 9H40'!$B:$B,"")</f>
        <v/>
      </c>
      <c r="BO169" s="9" t="s">
        <v>5537</v>
      </c>
      <c r="BP169" s="9" t="s">
        <v>5537</v>
      </c>
    </row>
    <row r="170" spans="1:68" s="9" customFormat="1" x14ac:dyDescent="0.35">
      <c r="A170" s="1" t="s">
        <v>523</v>
      </c>
      <c r="B170" s="8" t="s">
        <v>524</v>
      </c>
      <c r="C170" s="3" t="str">
        <f>_xlfn.XLOOKUP(B170,'[1]daily break down'!$D:$D,'[1]daily break down'!$E:$E,"")</f>
        <v>EXTREME-NORD</v>
      </c>
      <c r="D170" s="1" t="s">
        <v>11</v>
      </c>
      <c r="E170" s="1" t="s">
        <v>66</v>
      </c>
      <c r="F170" s="3" t="s">
        <v>55</v>
      </c>
      <c r="G170" s="1" t="s">
        <v>525</v>
      </c>
      <c r="H170" s="40" t="str">
        <f>_xlfn.XLOOKUP(B170,[2]CALCULATION!$B:$B,[2]CALCULATION!$H:$H,"")</f>
        <v>NOKIA</v>
      </c>
      <c r="I170" s="34">
        <v>2.4901790712443788</v>
      </c>
      <c r="J170" s="34">
        <v>4.8274254897642219</v>
      </c>
      <c r="K170" s="34">
        <v>4.8653608673517548</v>
      </c>
      <c r="L170" s="34">
        <v>4.888332815707372</v>
      </c>
      <c r="M170" s="34">
        <v>2.7439439178781884</v>
      </c>
      <c r="N170" s="34">
        <v>0.23327024903386703</v>
      </c>
      <c r="O170" s="34">
        <v>0</v>
      </c>
      <c r="P170" s="34">
        <v>0</v>
      </c>
      <c r="Q170" s="34">
        <v>0.53698311546861111</v>
      </c>
      <c r="R170" s="34">
        <v>1.2307613428294597</v>
      </c>
      <c r="S170" s="109">
        <v>1.9271355488142046</v>
      </c>
      <c r="T170" s="109">
        <f>_xlfn.XLOOKUP(B170,'[3]Nur des jours'!$B:$B,'[3]Nur des jours'!$U:$U,"")</f>
        <v>2.8768179020958984</v>
      </c>
      <c r="U170" s="109">
        <v>4.6760319855599528</v>
      </c>
      <c r="V170" s="109">
        <v>4.6233874605976846</v>
      </c>
      <c r="W170" s="109">
        <v>2.8768179020958984</v>
      </c>
      <c r="X170" s="109">
        <v>2.1664971175498637</v>
      </c>
      <c r="Y170" s="109">
        <v>1.8424609084649113</v>
      </c>
      <c r="Z170" s="109">
        <v>3.8441756056145251</v>
      </c>
      <c r="AA170" s="109">
        <v>9.9257954930922321E-2</v>
      </c>
      <c r="AB170" s="109">
        <v>1.8034384290571397</v>
      </c>
      <c r="AC170" s="109">
        <v>19.375801829670394</v>
      </c>
      <c r="AD170" s="109">
        <v>1.3472804485381373</v>
      </c>
      <c r="AE170" s="109">
        <v>3.2191602959766912</v>
      </c>
      <c r="AF170" s="109">
        <v>3.2191602959766912</v>
      </c>
      <c r="AG170" s="57" t="str">
        <f>_xlfn.XLOOKUP(B170,[3]CALCULATION!$B:$B,[3]CALCULATION!$M:$M,"")</f>
        <v>Insecurity</v>
      </c>
      <c r="AH170" s="57"/>
      <c r="AI170" s="56" t="str" cm="1">
        <f t="array" ref="AI170">IFERROR(_xlfn.IFS(
AK170="MPR ISSUE","PDH",
AK170="BSS Hardware Issue","BSS",
AK170="Sites strategiques, MLL, Pylone, etc.","ENVTECH",
AK170="AKTIVCO DEFAUT GE &amp; POWER Cabinet","AKTIVCO",
AK170="AKTIVCO Coupure ENEO &amp; Baisse de tension","AKTIVCO GRID ONLY",
AK170="Coupure ENEO &amp; Baisse de tension","IHS GRID ONLY",
AK170="Defaut GE &amp; POWER Cabinet","IHS",
AK170="Sharing","Partners",
AK170="Sites strategiques &amp; DataCenter","SST &amp; DC",
AK170="Exclu","Exclu",
AK170="SAT","SAT",
AK170="SPARE-ISSUE","SPARE-ISSUE",
AK170="Fiber CAmtel","TRANS_FO_CAMTEL",
AK170="Fiber AOF","Fiber AOF",
AK170="Projet OCM (HUAWEI)","TRAVAUX-HUAWEI",
AK170="Projet OCM (NOKIA)","TRAVAUX-NOKIA",
AK170="ACCESS-ISSUE","ACCESS-ISSUE",
AK170="Projet OCM (ZTE, NOKIA, autres projets)","TRAVAUX OCM",
AK170="No root CAuse","No root cause",
AK170="ODU HS","PDH",
AK170="IP &amp; VLAN","PDH",
AK170="Warehouse HUAWEI","SPARE-ISSUE",
AK170="SPARE-HS","SPARE-ISSUE",
AK170="Power Telco","BSS",AK170="no impacts","no impacts"
),"")</f>
        <v>No root cause</v>
      </c>
      <c r="AJ170" s="56" t="str" cm="1">
        <f t="array" ref="AJ170">IFERROR(_xlfn.IFS(
AK170="MPR ISSUE","TX ISSUE",
AK170="BSS Hardware Issue","RAN ISSUE",
AK170="Sites strategiques, MLL, Pylone, etc.","ENVTECH",
AK170="AKTIVCO DEFAUT GE &amp; POWER Cabinet","POWER ISSUE",
AK170="AKTIVCO Coupure ENEO &amp; Baisse de tension","POWER ISSUE",
AK170="Coupure ENEO &amp; Baisse de tension","POWER ISSUE",
AK170="Defaut GE &amp; POWER Cabinet","POWER ISSUE",
AK170="Sharing","POWER ISSUE",
AK170="Sites strategiques &amp; DataCenter","POWER ISSUE",
AK170="Exclu","Exclu",
AK170="SAT","TX ISSUE",
AK170="SPARE-ISSUE","SPARE-ISSUE",
AK170="Fiber CAmtel","TX ISSUE",
AK170="Fiber AOF","TX ISSUE",
AK170="Projet OCM (HUAWEI)","TRAVAUX-HUAWEI",
AK170="Projet OCM (NOKIA)","TRAVAUX -NOKIA",
AK170="ACCESS-ISSUE","ACCESS-ISSUE",
AK170="Projet OCM (ZTE, NOKIA, autres projets)","TRAVAUX OCM",
AK170="No root CAuse","No root cause",
AK170="ODU HS","TX ISSUE",
AK170="IP &amp; VLAN","TX ISSUE",
AK170="Warehouse HUAWEI","SPARE-ISSUE",
AK170="SPARE-HS","SPARE-ISSUE",
AK170="Power Telco","RAN ISSUE",AK170="no impacts","no impacts"
),"")</f>
        <v>No root cause</v>
      </c>
      <c r="AK170" s="81" t="s">
        <v>5620</v>
      </c>
      <c r="AL170" s="56" t="str" cm="1">
        <f t="array" ref="AL170">IFERROR(_xlfn.IFS(
AK170="MPR ISSUE","ACTIVE",
AK170="BSS Hardware Issue","ACTIVE",
AK170="Sites strategiques, MLL, Pylone, etc.","PASSIVE",
AK170="AKTIVCO DEFAUT GE &amp; POWER Cabinet","PASSIVE",
AK170="AKTIVCO Coupure ENEO &amp; Baisse de tension","PASSIVE",
AK170="Coupure ENEO &amp; Baisse de tension","PASSIVE",
AK170="Defaut GE &amp; POWER Cabinet","PASSIVE",
AK170="Sharing","PASSIVE",
AK170="Sites strategiques &amp; DataCenter","PASSIVE",
AK170="Exclu","Exclu",
AK170="SAT","ACTIVE",
AK170="SPARE-ISSUE","SPARE-ISSUE",
AK170="Fiber CAmtel","ACTIVE",
AK170="Fiber AOF","ACTIVE",
AK170="Projet OCM (HUAWEI)","PLANNED WORKS",
AK170="Projet OCM (NOKIA)","PLANNED WORKS",
AK170="ACCESS-ISSUE","ACCESS-ISSUE",
AK170="Projet OCM (ZTE, NOKIA, autres projets)","PLANNED WORKS",
AK170="No root CAuse","No root cause",
AK170="ODU HS","ACTIVE",
AK170="IP &amp; VLAN","ACTIVE",
AK170="Warehouse HUAWEI","SPARE-ISSUE",
AK170="SPARE-HS","SPARE-ISSUE",
AK170="Power Telco","ACTIVE", AK170="no impacts","no impacts"
),"")</f>
        <v>No root cause</v>
      </c>
      <c r="AM170" s="108" t="s">
        <v>5866</v>
      </c>
      <c r="AN170" s="117" t="s">
        <v>524</v>
      </c>
      <c r="AP170" s="23" t="s">
        <v>5537</v>
      </c>
      <c r="AQ170" s="23" t="s">
        <v>5537</v>
      </c>
      <c r="AR170" s="7"/>
      <c r="AS170" s="6"/>
      <c r="AT170" s="7"/>
      <c r="AU170" s="3" t="s">
        <v>5537</v>
      </c>
      <c r="AV170" s="24" t="s">
        <v>5537</v>
      </c>
      <c r="AW170" s="24" t="s">
        <v>5537</v>
      </c>
      <c r="AX170" s="24" t="s">
        <v>5537</v>
      </c>
      <c r="AY170" s="24" t="s">
        <v>5537</v>
      </c>
      <c r="AZ170" s="24" t="s">
        <v>5537</v>
      </c>
      <c r="BA170" s="24" t="s">
        <v>5537</v>
      </c>
      <c r="BB170" s="24" t="s">
        <v>5866</v>
      </c>
      <c r="BC170" s="24" t="s">
        <v>5537</v>
      </c>
      <c r="BD170" s="24" t="s">
        <v>5537</v>
      </c>
      <c r="BE170" s="24" t="s">
        <v>5537</v>
      </c>
      <c r="BF170" s="24" t="s">
        <v>5537</v>
      </c>
      <c r="BG170" s="24" t="s">
        <v>5537</v>
      </c>
      <c r="BH170" s="24" t="s">
        <v>5537</v>
      </c>
      <c r="BI170" s="9" t="s">
        <v>5537</v>
      </c>
      <c r="BJ170" s="14"/>
      <c r="BK170" s="14" t="s">
        <v>5537</v>
      </c>
      <c r="BL170" s="14" t="str">
        <f>_xlfn.XLOOKUP(B170,'[4]cell downs 18042026 17h'!$B:$B,'[4]cell downs 18042026 17h'!$B:$B,"")</f>
        <v/>
      </c>
      <c r="BM170" s="14" t="str">
        <f>_xlfn.XLOOKUP(B170,'[5]Cells Huawei 19042026 15h'!$B:$B,'[5]Cells Huawei 19042026 15h'!$B:$B,"")</f>
        <v/>
      </c>
      <c r="BN170" s="9" t="str">
        <f>_xlfn.XLOOKUP(B170,'[6]cells down 19042026 9H40'!$B:$B,'[6]cells down 19042026 9H40'!$B:$B,"")</f>
        <v/>
      </c>
      <c r="BO170" s="9" t="s">
        <v>524</v>
      </c>
      <c r="BP170" s="9" t="s">
        <v>5537</v>
      </c>
    </row>
    <row r="171" spans="1:68" s="9" customFormat="1" x14ac:dyDescent="0.35">
      <c r="A171" s="1" t="s">
        <v>3944</v>
      </c>
      <c r="B171" s="8" t="s">
        <v>3945</v>
      </c>
      <c r="C171" s="3" t="str">
        <f>_xlfn.XLOOKUP(B171,'[1]daily break down'!$D:$D,'[1]daily break down'!$E:$E,"")</f>
        <v>NORD</v>
      </c>
      <c r="D171" s="1" t="s">
        <v>11</v>
      </c>
      <c r="E171" s="1" t="s">
        <v>83</v>
      </c>
      <c r="F171" s="3" t="s">
        <v>23</v>
      </c>
      <c r="G171" s="1" t="s">
        <v>3946</v>
      </c>
      <c r="H171" s="40" t="str">
        <f>_xlfn.XLOOKUP(B171,[2]CALCULATION!$B:$B,[2]CALCULATION!$H:$H,"")</f>
        <v>NOKIA</v>
      </c>
      <c r="I171" s="34">
        <v>0</v>
      </c>
      <c r="J171" s="34">
        <v>0</v>
      </c>
      <c r="K171" s="34">
        <v>2.1202735795326871E-2</v>
      </c>
      <c r="L171" s="34">
        <v>0</v>
      </c>
      <c r="M171" s="34">
        <v>2.1132277182129868E-2</v>
      </c>
      <c r="N171" s="34">
        <v>1.0755511740678195E-2</v>
      </c>
      <c r="O171" s="34">
        <v>2.0600552787096868E-2</v>
      </c>
      <c r="P171" s="34">
        <v>0</v>
      </c>
      <c r="Q171" s="34">
        <v>1.9865104921522308E-2</v>
      </c>
      <c r="R171" s="34">
        <v>0</v>
      </c>
      <c r="S171" s="109">
        <v>0</v>
      </c>
      <c r="T171" s="109">
        <f>_xlfn.XLOOKUP(B171,'[3]Nur des jours'!$B:$B,'[3]Nur des jours'!$U:$U,"")</f>
        <v>6.3954036604493263</v>
      </c>
      <c r="U171" s="109">
        <v>2.8200611497264454</v>
      </c>
      <c r="V171" s="109">
        <v>6.4656381062986172</v>
      </c>
      <c r="W171" s="109">
        <v>6.3954036604493263</v>
      </c>
      <c r="X171" s="109">
        <v>8.0331288071661788E-2</v>
      </c>
      <c r="Y171" s="109">
        <v>0</v>
      </c>
      <c r="Z171" s="109">
        <v>2.2027018445050308E-2</v>
      </c>
      <c r="AA171" s="109">
        <v>1.0915418872235414E-2</v>
      </c>
      <c r="AB171" s="109">
        <v>3.2336054976317329E-2</v>
      </c>
      <c r="AC171" s="109">
        <v>11.088105343932472</v>
      </c>
      <c r="AD171" s="109">
        <v>4.7330132160986835</v>
      </c>
      <c r="AE171" s="109">
        <v>3.1723075452368925</v>
      </c>
      <c r="AF171" s="109">
        <v>3.1723075452368925</v>
      </c>
      <c r="AG171" s="57" t="str">
        <f>_xlfn.XLOOKUP(B171,[3]CALCULATION!$B:$B,[3]CALCULATION!$M:$M,"")</f>
        <v>Operationnel</v>
      </c>
      <c r="AH171" s="57"/>
      <c r="AI171" s="56" t="str" cm="1">
        <f t="array" ref="AI171">IFERROR(_xlfn.IFS(
AK171="MPR ISSUE","PDH",
AK171="BSS Hardware Issue","BSS",
AK171="Sites strategiques, MLL, Pylone, etc.","ENVTECH",
AK171="AKTIVCO DEFAUT GE &amp; POWER Cabinet","AKTIVCO",
AK171="AKTIVCO Coupure ENEO &amp; Baisse de tension","AKTIVCO GRID ONLY",
AK171="Coupure ENEO &amp; Baisse de tension","IHS GRID ONLY",
AK171="Defaut GE &amp; POWER Cabinet","IHS",
AK171="Sharing","Partners",
AK171="Sites strategiques &amp; DataCenter","SST &amp; DC",
AK171="Exclu","Exclu",
AK171="SAT","SAT",
AK171="SPARE-ISSUE","SPARE-ISSUE",
AK171="Fiber CAmtel","TRANS_FO_CAMTEL",
AK171="Fiber AOF","Fiber AOF",
AK171="Projet OCM (HUAWEI)","TRAVAUX-HUAWEI",
AK171="Projet OCM (NOKIA)","TRAVAUX-NOKIA",
AK171="ACCESS-ISSUE","ACCESS-ISSUE",
AK171="Projet OCM (ZTE, NOKIA, autres projets)","TRAVAUX OCM",
AK171="No root CAuse","No root cause",
AK171="ODU HS","PDH",
AK171="IP &amp; VLAN","PDH",
AK171="Warehouse HUAWEI","SPARE-ISSUE",
AK171="SPARE-HS","SPARE-ISSUE",
AK171="Power Telco","BSS",AK171="no impacts","no impacts"
),"")</f>
        <v>No root cause</v>
      </c>
      <c r="AJ171" s="56" t="str" cm="1">
        <f t="array" ref="AJ171">IFERROR(_xlfn.IFS(
AK171="MPR ISSUE","TX ISSUE",
AK171="BSS Hardware Issue","RAN ISSUE",
AK171="Sites strategiques, MLL, Pylone, etc.","ENVTECH",
AK171="AKTIVCO DEFAUT GE &amp; POWER Cabinet","POWER ISSUE",
AK171="AKTIVCO Coupure ENEO &amp; Baisse de tension","POWER ISSUE",
AK171="Coupure ENEO &amp; Baisse de tension","POWER ISSUE",
AK171="Defaut GE &amp; POWER Cabinet","POWER ISSUE",
AK171="Sharing","POWER ISSUE",
AK171="Sites strategiques &amp; DataCenter","POWER ISSUE",
AK171="Exclu","Exclu",
AK171="SAT","TX ISSUE",
AK171="SPARE-ISSUE","SPARE-ISSUE",
AK171="Fiber CAmtel","TX ISSUE",
AK171="Fiber AOF","TX ISSUE",
AK171="Projet OCM (HUAWEI)","TRAVAUX-HUAWEI",
AK171="Projet OCM (NOKIA)","TRAVAUX -NOKIA",
AK171="ACCESS-ISSUE","ACCESS-ISSUE",
AK171="Projet OCM (ZTE, NOKIA, autres projets)","TRAVAUX OCM",
AK171="No root CAuse","No root cause",
AK171="ODU HS","TX ISSUE",
AK171="IP &amp; VLAN","TX ISSUE",
AK171="Warehouse HUAWEI","SPARE-ISSUE",
AK171="SPARE-HS","SPARE-ISSUE",
AK171="Power Telco","RAN ISSUE",AK171="no impacts","no impacts"
),"")</f>
        <v>No root cause</v>
      </c>
      <c r="AK171" s="81" t="s">
        <v>5620</v>
      </c>
      <c r="AL171" s="56" t="str" cm="1">
        <f t="array" ref="AL171">IFERROR(_xlfn.IFS(
AK171="MPR ISSUE","ACTIVE",
AK171="BSS Hardware Issue","ACTIVE",
AK171="Sites strategiques, MLL, Pylone, etc.","PASSIVE",
AK171="AKTIVCO DEFAUT GE &amp; POWER Cabinet","PASSIVE",
AK171="AKTIVCO Coupure ENEO &amp; Baisse de tension","PASSIVE",
AK171="Coupure ENEO &amp; Baisse de tension","PASSIVE",
AK171="Defaut GE &amp; POWER Cabinet","PASSIVE",
AK171="Sharing","PASSIVE",
AK171="Sites strategiques &amp; DataCenter","PASSIVE",
AK171="Exclu","Exclu",
AK171="SAT","ACTIVE",
AK171="SPARE-ISSUE","SPARE-ISSUE",
AK171="Fiber CAmtel","ACTIVE",
AK171="Fiber AOF","ACTIVE",
AK171="Projet OCM (HUAWEI)","PLANNED WORKS",
AK171="Projet OCM (NOKIA)","PLANNED WORKS",
AK171="ACCESS-ISSUE","ACCESS-ISSUE",
AK171="Projet OCM (ZTE, NOKIA, autres projets)","PLANNED WORKS",
AK171="No root CAuse","No root cause",
AK171="ODU HS","ACTIVE",
AK171="IP &amp; VLAN","ACTIVE",
AK171="Warehouse HUAWEI","SPARE-ISSUE",
AK171="SPARE-HS","SPARE-ISSUE",
AK171="Power Telco","ACTIVE", AK171="no impacts","no impacts"
),"")</f>
        <v>No root cause</v>
      </c>
      <c r="AM171" s="108" t="s">
        <v>5867</v>
      </c>
      <c r="AN171" s="117" t="s">
        <v>3945</v>
      </c>
      <c r="AP171" s="23" t="s">
        <v>5537</v>
      </c>
      <c r="AQ171" s="23" t="s">
        <v>5537</v>
      </c>
      <c r="AR171" s="7"/>
      <c r="AS171" s="6"/>
      <c r="AT171" s="7"/>
      <c r="AU171" s="3" t="s">
        <v>5537</v>
      </c>
      <c r="AV171" s="24" t="s">
        <v>5537</v>
      </c>
      <c r="AW171" s="24" t="s">
        <v>5537</v>
      </c>
      <c r="AX171" s="24" t="s">
        <v>5537</v>
      </c>
      <c r="AY171" s="24" t="s">
        <v>5537</v>
      </c>
      <c r="AZ171" s="24" t="s">
        <v>5537</v>
      </c>
      <c r="BA171" s="24" t="s">
        <v>5537</v>
      </c>
      <c r="BB171" s="24" t="s">
        <v>6375</v>
      </c>
      <c r="BC171" s="24" t="s">
        <v>5537</v>
      </c>
      <c r="BD171" s="24" t="s">
        <v>5956</v>
      </c>
      <c r="BE171" s="24" t="s">
        <v>5537</v>
      </c>
      <c r="BF171" s="24" t="s">
        <v>5537</v>
      </c>
      <c r="BG171" s="24" t="s">
        <v>5537</v>
      </c>
      <c r="BH171" s="24" t="s">
        <v>5537</v>
      </c>
      <c r="BI171" s="9" t="s">
        <v>5537</v>
      </c>
      <c r="BJ171" s="14"/>
      <c r="BK171" s="14" t="s">
        <v>5537</v>
      </c>
      <c r="BL171" s="14" t="str">
        <f>_xlfn.XLOOKUP(B171,'[4]cell downs 18042026 17h'!$B:$B,'[4]cell downs 18042026 17h'!$B:$B,"")</f>
        <v/>
      </c>
      <c r="BM171" s="14" t="str">
        <f>_xlfn.XLOOKUP(B171,'[5]Cells Huawei 19042026 15h'!$B:$B,'[5]Cells Huawei 19042026 15h'!$B:$B,"")</f>
        <v/>
      </c>
      <c r="BN171" s="9" t="str">
        <f>_xlfn.XLOOKUP(B171,'[6]cells down 19042026 9H40'!$B:$B,'[6]cells down 19042026 9H40'!$B:$B,"")</f>
        <v/>
      </c>
      <c r="BO171" s="9" t="s">
        <v>3945</v>
      </c>
      <c r="BP171" s="9" t="s">
        <v>12</v>
      </c>
    </row>
    <row r="172" spans="1:68" s="9" customFormat="1" ht="23" customHeight="1" x14ac:dyDescent="0.35">
      <c r="A172" s="1" t="s">
        <v>1745</v>
      </c>
      <c r="B172" s="8" t="s">
        <v>1746</v>
      </c>
      <c r="C172" s="3" t="str">
        <f>_xlfn.XLOOKUP(B172,'[1]daily break down'!$D:$D,'[1]daily break down'!$E:$E,"")</f>
        <v>EXTREME-NORD</v>
      </c>
      <c r="D172" s="1" t="s">
        <v>11</v>
      </c>
      <c r="E172" s="1" t="s">
        <v>594</v>
      </c>
      <c r="F172" s="3" t="s">
        <v>55</v>
      </c>
      <c r="G172" s="1" t="s">
        <v>84</v>
      </c>
      <c r="H172" s="39" t="str">
        <f>_xlfn.XLOOKUP(B172,[2]CALCULATION!$B:$B,[2]CALCULATION!$H:$H,"")</f>
        <v>Huawei</v>
      </c>
      <c r="I172" s="34">
        <v>0.56679878892684188</v>
      </c>
      <c r="J172" s="34">
        <v>0.28436248869256037</v>
      </c>
      <c r="K172" s="34">
        <v>1.7647453293496902</v>
      </c>
      <c r="L172" s="34">
        <v>0</v>
      </c>
      <c r="M172" s="34">
        <v>0</v>
      </c>
      <c r="N172" s="34">
        <v>0</v>
      </c>
      <c r="O172" s="34">
        <v>0</v>
      </c>
      <c r="P172" s="34">
        <v>1.0712639791343852</v>
      </c>
      <c r="Q172" s="34">
        <v>0</v>
      </c>
      <c r="R172" s="34">
        <v>0</v>
      </c>
      <c r="S172" s="109">
        <v>0.66358975895534955</v>
      </c>
      <c r="T172" s="109">
        <f>_xlfn.XLOOKUP(B172,'[3]Nur des jours'!$B:$B,'[3]Nur des jours'!$U:$U,"")</f>
        <v>0</v>
      </c>
      <c r="U172" s="109">
        <v>0</v>
      </c>
      <c r="V172" s="109">
        <v>0</v>
      </c>
      <c r="W172" s="109">
        <v>0</v>
      </c>
      <c r="X172" s="109">
        <v>1.0494338432738926</v>
      </c>
      <c r="Y172" s="109">
        <v>2.2290102530298235</v>
      </c>
      <c r="Z172" s="109">
        <v>0.27109319042441782</v>
      </c>
      <c r="AA172" s="109">
        <v>5.2386440489337467</v>
      </c>
      <c r="AB172" s="109">
        <v>0</v>
      </c>
      <c r="AC172" s="109">
        <v>4.0341274694355516</v>
      </c>
      <c r="AD172" s="109">
        <v>5.1253502079146998</v>
      </c>
      <c r="AE172" s="109">
        <v>3.1016092947867353</v>
      </c>
      <c r="AF172" s="109">
        <v>3.1016092947867353</v>
      </c>
      <c r="AG172" s="57" t="str">
        <f>_xlfn.XLOOKUP(B172,[3]CALCULATION!$B:$B,[3]CALCULATION!$M:$M,"")</f>
        <v>Insecurity</v>
      </c>
      <c r="AH172" s="57"/>
      <c r="AI172" s="56" t="str" cm="1">
        <f t="array" ref="AI172">IFERROR(_xlfn.IFS(
AK172="MPR ISSUE","PDH",
AK172="BSS Hardware Issue","BSS",
AK172="Sites strategiques, MLL, Pylone, etc.","ENVTECH",
AK172="AKTIVCO DEFAUT GE &amp; POWER Cabinet","AKTIVCO",
AK172="AKTIVCO Coupure ENEO &amp; Baisse de tension","AKTIVCO GRID ONLY",
AK172="Coupure ENEO &amp; Baisse de tension","IHS GRID ONLY",
AK172="Defaut GE &amp; POWER Cabinet","IHS",
AK172="Sharing","Partners",
AK172="Sites strategiques &amp; DataCenter","SST &amp; DC",
AK172="Exclu","Exclu",
AK172="SAT","SAT",
AK172="SPARE-ISSUE","SPARE-ISSUE",
AK172="Fiber CAmtel","TRANS_FO_CAMTEL",
AK172="Fiber AOF","Fiber AOF",
AK172="Projet OCM (HUAWEI)","TRAVAUX-HUAWEI",
AK172="Projet OCM (NOKIA)","TRAVAUX-NOKIA",
AK172="ACCESS-ISSUE","ACCESS-ISSUE",
AK172="Projet OCM (ZTE, NOKIA, autres projets)","TRAVAUX OCM",
AK172="No root CAuse","No root cause",
AK172="ODU HS","PDH",
AK172="IP &amp; VLAN","PDH",
AK172="Warehouse HUAWEI","SPARE-ISSUE",
AK172="SPARE-HS","SPARE-ISSUE",
AK172="Power Telco","BSS",AK172="no impacts","no impacts"
),"")</f>
        <v>IHS</v>
      </c>
      <c r="AJ172" s="56" t="str" cm="1">
        <f t="array" ref="AJ172">IFERROR(_xlfn.IFS(
AK172="MPR ISSUE","TX ISSUE",
AK172="BSS Hardware Issue","RAN ISSUE",
AK172="Sites strategiques, MLL, Pylone, etc.","ENVTECH",
AK172="AKTIVCO DEFAUT GE &amp; POWER Cabinet","POWER ISSUE",
AK172="AKTIVCO Coupure ENEO &amp; Baisse de tension","POWER ISSUE",
AK172="Coupure ENEO &amp; Baisse de tension","POWER ISSUE",
AK172="Defaut GE &amp; POWER Cabinet","POWER ISSUE",
AK172="Sharing","POWER ISSUE",
AK172="Sites strategiques &amp; DataCenter","POWER ISSUE",
AK172="Exclu","Exclu",
AK172="SAT","TX ISSUE",
AK172="SPARE-ISSUE","SPARE-ISSUE",
AK172="Fiber CAmtel","TX ISSUE",
AK172="Fiber AOF","TX ISSUE",
AK172="Projet OCM (HUAWEI)","TRAVAUX-HUAWEI",
AK172="Projet OCM (NOKIA)","TRAVAUX -NOKIA",
AK172="ACCESS-ISSUE","ACCESS-ISSUE",
AK172="Projet OCM (ZTE, NOKIA, autres projets)","TRAVAUX OCM",
AK172="No root CAuse","No root cause",
AK172="ODU HS","TX ISSUE",
AK172="IP &amp; VLAN","TX ISSUE",
AK172="Warehouse HUAWEI","SPARE-ISSUE",
AK172="SPARE-HS","SPARE-ISSUE",
AK172="Power Telco","RAN ISSUE",AK172="no impacts","no impacts"
),"")</f>
        <v>POWER ISSUE</v>
      </c>
      <c r="AK172" s="81" t="s">
        <v>5330</v>
      </c>
      <c r="AL172" s="56" t="str" cm="1">
        <f t="array" ref="AL172">IFERROR(_xlfn.IFS(
AK172="MPR ISSUE","ACTIVE",
AK172="BSS Hardware Issue","ACTIVE",
AK172="Sites strategiques, MLL, Pylone, etc.","PASSIVE",
AK172="AKTIVCO DEFAUT GE &amp; POWER Cabinet","PASSIVE",
AK172="AKTIVCO Coupure ENEO &amp; Baisse de tension","PASSIVE",
AK172="Coupure ENEO &amp; Baisse de tension","PASSIVE",
AK172="Defaut GE &amp; POWER Cabinet","PASSIVE",
AK172="Sharing","PASSIVE",
AK172="Sites strategiques &amp; DataCenter","PASSIVE",
AK172="Exclu","Exclu",
AK172="SAT","ACTIVE",
AK172="SPARE-ISSUE","SPARE-ISSUE",
AK172="Fiber CAmtel","ACTIVE",
AK172="Fiber AOF","ACTIVE",
AK172="Projet OCM (HUAWEI)","PLANNED WORKS",
AK172="Projet OCM (NOKIA)","PLANNED WORKS",
AK172="ACCESS-ISSUE","ACCESS-ISSUE",
AK172="Projet OCM (ZTE, NOKIA, autres projets)","PLANNED WORKS",
AK172="No root CAuse","No root cause",
AK172="ODU HS","ACTIVE",
AK172="IP &amp; VLAN","ACTIVE",
AK172="Warehouse HUAWEI","SPARE-ISSUE",
AK172="SPARE-HS","SPARE-ISSUE",
AK172="Power Telco","ACTIVE", AK172="no impacts","no impacts"
),"")</f>
        <v>PASSIVE</v>
      </c>
      <c r="AM172" s="108" t="s">
        <v>5868</v>
      </c>
      <c r="AN172" s="117" t="s">
        <v>1746</v>
      </c>
      <c r="AP172" s="23" t="s">
        <v>5537</v>
      </c>
      <c r="AQ172" s="23" t="s">
        <v>5537</v>
      </c>
      <c r="AR172" s="7"/>
      <c r="AS172" s="6"/>
      <c r="AT172" s="7"/>
      <c r="AU172" s="3" t="s">
        <v>5868</v>
      </c>
      <c r="AV172" s="24" t="s">
        <v>5537</v>
      </c>
      <c r="AW172" s="24" t="s">
        <v>5537</v>
      </c>
      <c r="AX172" s="24" t="s">
        <v>5537</v>
      </c>
      <c r="AY172" s="24" t="s">
        <v>5537</v>
      </c>
      <c r="AZ172" s="24" t="s">
        <v>5537</v>
      </c>
      <c r="BA172" s="24" t="s">
        <v>5537</v>
      </c>
      <c r="BB172" s="24" t="s">
        <v>5537</v>
      </c>
      <c r="BC172" s="24" t="s">
        <v>5537</v>
      </c>
      <c r="BD172" s="24" t="s">
        <v>5537</v>
      </c>
      <c r="BE172" s="24" t="s">
        <v>5537</v>
      </c>
      <c r="BF172" s="24" t="s">
        <v>5537</v>
      </c>
      <c r="BG172" s="24" t="s">
        <v>5537</v>
      </c>
      <c r="BH172" s="24" t="s">
        <v>5537</v>
      </c>
      <c r="BI172" s="9" t="s">
        <v>5537</v>
      </c>
      <c r="BJ172" s="14"/>
      <c r="BK172" s="14" t="s">
        <v>5537</v>
      </c>
      <c r="BL172" s="14" t="str">
        <f>_xlfn.XLOOKUP(B172,'[4]cell downs 18042026 17h'!$B:$B,'[4]cell downs 18042026 17h'!$B:$B,"")</f>
        <v/>
      </c>
      <c r="BM172" s="14" t="str">
        <f>_xlfn.XLOOKUP(B172,'[5]Cells Huawei 19042026 15h'!$B:$B,'[5]Cells Huawei 19042026 15h'!$B:$B,"")</f>
        <v/>
      </c>
      <c r="BN172" s="9" t="str">
        <f>_xlfn.XLOOKUP(B172,'[6]cells down 19042026 9H40'!$B:$B,'[6]cells down 19042026 9H40'!$B:$B,"")</f>
        <v/>
      </c>
      <c r="BO172" s="9" t="s">
        <v>1746</v>
      </c>
      <c r="BP172" s="9" t="s">
        <v>5459</v>
      </c>
    </row>
    <row r="173" spans="1:68" s="9" customFormat="1" x14ac:dyDescent="0.35">
      <c r="A173" s="1" t="s">
        <v>1206</v>
      </c>
      <c r="B173" s="1" t="s">
        <v>1207</v>
      </c>
      <c r="C173" s="3" t="str">
        <f>_xlfn.XLOOKUP(B173,'[1]daily break down'!$D:$D,'[1]daily break down'!$E:$E,"")</f>
        <v>EXTREME-NORD</v>
      </c>
      <c r="D173" s="1" t="s">
        <v>11</v>
      </c>
      <c r="E173" s="1" t="s">
        <v>96</v>
      </c>
      <c r="F173" s="3" t="s">
        <v>55</v>
      </c>
      <c r="G173" s="1" t="s">
        <v>1208</v>
      </c>
      <c r="H173" s="40" t="str">
        <f>_xlfn.XLOOKUP(B173,[2]CALCULATION!$B:$B,[2]CALCULATION!$H:$H,"")</f>
        <v>NOKIA</v>
      </c>
      <c r="I173" s="34">
        <v>4.6736752258432848</v>
      </c>
      <c r="J173" s="34">
        <v>4.6739998655283364</v>
      </c>
      <c r="K173" s="34">
        <v>4.6737834390716344</v>
      </c>
      <c r="L173" s="34">
        <v>4.6740539721425112</v>
      </c>
      <c r="M173" s="34">
        <v>4.6739457589141615</v>
      </c>
      <c r="N173" s="34">
        <v>4.6754618283066369</v>
      </c>
      <c r="O173" s="34">
        <v>4.6791369694629692</v>
      </c>
      <c r="P173" s="34">
        <v>4.6739998655283364</v>
      </c>
      <c r="Q173" s="34">
        <v>4.6737834390716344</v>
      </c>
      <c r="R173" s="34">
        <v>4.6755349675966649</v>
      </c>
      <c r="S173" s="109">
        <v>4.6742703985992131</v>
      </c>
      <c r="T173" s="109">
        <f>_xlfn.XLOOKUP(B173,'[3]Nur des jours'!$B:$B,'[3]Nur des jours'!$U:$U,"")</f>
        <v>3.0813308107398565</v>
      </c>
      <c r="U173" s="109">
        <v>3.1160720525044576</v>
      </c>
      <c r="V173" s="109">
        <v>3.0813664808964911</v>
      </c>
      <c r="W173" s="109">
        <v>3.0813308107398565</v>
      </c>
      <c r="X173" s="109">
        <v>3.0814378212097608</v>
      </c>
      <c r="Y173" s="109">
        <v>3.0813664808964911</v>
      </c>
      <c r="Z173" s="109">
        <v>3.0811167898000473</v>
      </c>
      <c r="AA173" s="109">
        <v>3.0811524599566824</v>
      </c>
      <c r="AB173" s="109">
        <v>3.0811881301133166</v>
      </c>
      <c r="AC173" s="109">
        <v>21.57671186887762</v>
      </c>
      <c r="AD173" s="109">
        <v>4.2500960521711043E-3</v>
      </c>
      <c r="AE173" s="109">
        <v>3.0825792662220746</v>
      </c>
      <c r="AF173" s="109">
        <v>3.0825792662220746</v>
      </c>
      <c r="AG173" s="57" t="str">
        <f>_xlfn.XLOOKUP(B173,[3]CALCULATION!$B:$B,[3]CALCULATION!$M:$M,"")</f>
        <v>Insecurity</v>
      </c>
      <c r="AH173" s="57"/>
      <c r="AI173" s="56" t="str" cm="1">
        <f t="array" ref="AI173">IFERROR(_xlfn.IFS(
AK173="MPR ISSUE","PDH",
AK173="BSS Hardware Issue","BSS",
AK173="Sites strategiques, MLL, Pylone, etc.","ENVTECH",
AK173="AKTIVCO DEFAUT GE &amp; POWER Cabinet","AKTIVCO",
AK173="AKTIVCO Coupure ENEO &amp; Baisse de tension","AKTIVCO GRID ONLY",
AK173="Coupure ENEO &amp; Baisse de tension","IHS GRID ONLY",
AK173="Defaut GE &amp; POWER Cabinet","IHS",
AK173="Sharing","Partners",
AK173="Sites strategiques &amp; DataCenter","SST &amp; DC",
AK173="Exclu","Exclu",
AK173="SAT","SAT",
AK173="SPARE-ISSUE","SPARE-ISSUE",
AK173="Fiber CAmtel","TRANS_FO_CAMTEL",
AK173="Fiber AOF","Fiber AOF",
AK173="Projet OCM (HUAWEI)","TRAVAUX-HUAWEI",
AK173="Projet OCM (NOKIA)","TRAVAUX-NOKIA",
AK173="ACCESS-ISSUE","ACCESS-ISSUE",
AK173="Projet OCM (ZTE, NOKIA, autres projets)","TRAVAUX OCM",
AK173="No root CAuse","No root cause",
AK173="ODU HS","PDH",
AK173="IP &amp; VLAN","PDH",
AK173="Warehouse HUAWEI","SPARE-ISSUE",
AK173="SPARE-HS","SPARE-ISSUE",
AK173="Power Telco","BSS",AK173="no impacts","no impacts"
),"")</f>
        <v>ENVTECH</v>
      </c>
      <c r="AJ173" s="56" t="str" cm="1">
        <f t="array" ref="AJ173">IFERROR(_xlfn.IFS(
AK173="MPR ISSUE","TX ISSUE",
AK173="BSS Hardware Issue","RAN ISSUE",
AK173="Sites strategiques, MLL, Pylone, etc.","ENVTECH",
AK173="AKTIVCO DEFAUT GE &amp; POWER Cabinet","POWER ISSUE",
AK173="AKTIVCO Coupure ENEO &amp; Baisse de tension","POWER ISSUE",
AK173="Coupure ENEO &amp; Baisse de tension","POWER ISSUE",
AK173="Defaut GE &amp; POWER Cabinet","POWER ISSUE",
AK173="Sharing","POWER ISSUE",
AK173="Sites strategiques &amp; DataCenter","POWER ISSUE",
AK173="Exclu","Exclu",
AK173="SAT","TX ISSUE",
AK173="SPARE-ISSUE","SPARE-ISSUE",
AK173="Fiber CAmtel","TX ISSUE",
AK173="Fiber AOF","TX ISSUE",
AK173="Projet OCM (HUAWEI)","TRAVAUX-HUAWEI",
AK173="Projet OCM (NOKIA)","TRAVAUX -NOKIA",
AK173="ACCESS-ISSUE","ACCESS-ISSUE",
AK173="Projet OCM (ZTE, NOKIA, autres projets)","TRAVAUX OCM",
AK173="No root CAuse","No root cause",
AK173="ODU HS","TX ISSUE",
AK173="IP &amp; VLAN","TX ISSUE",
AK173="Warehouse HUAWEI","SPARE-ISSUE",
AK173="SPARE-HS","SPARE-ISSUE",
AK173="Power Telco","RAN ISSUE",AK173="no impacts","no impacts"
),"")</f>
        <v>ENVTECH</v>
      </c>
      <c r="AK173" s="81" t="s">
        <v>5323</v>
      </c>
      <c r="AL173" s="56" t="str" cm="1">
        <f t="array" ref="AL173">IFERROR(_xlfn.IFS(
AK173="MPR ISSUE","ACTIVE",
AK173="BSS Hardware Issue","ACTIVE",
AK173="Sites strategiques, MLL, Pylone, etc.","PASSIVE",
AK173="AKTIVCO DEFAUT GE &amp; POWER Cabinet","PASSIVE",
AK173="AKTIVCO Coupure ENEO &amp; Baisse de tension","PASSIVE",
AK173="Coupure ENEO &amp; Baisse de tension","PASSIVE",
AK173="Defaut GE &amp; POWER Cabinet","PASSIVE",
AK173="Sharing","PASSIVE",
AK173="Sites strategiques &amp; DataCenter","PASSIVE",
AK173="Exclu","Exclu",
AK173="SAT","ACTIVE",
AK173="SPARE-ISSUE","SPARE-ISSUE",
AK173="Fiber CAmtel","ACTIVE",
AK173="Fiber AOF","ACTIVE",
AK173="Projet OCM (HUAWEI)","PLANNED WORKS",
AK173="Projet OCM (NOKIA)","PLANNED WORKS",
AK173="ACCESS-ISSUE","ACCESS-ISSUE",
AK173="Projet OCM (ZTE, NOKIA, autres projets)","PLANNED WORKS",
AK173="No root CAuse","No root cause",
AK173="ODU HS","ACTIVE",
AK173="IP &amp; VLAN","ACTIVE",
AK173="Warehouse HUAWEI","SPARE-ISSUE",
AK173="SPARE-HS","SPARE-ISSUE",
AK173="Power Telco","ACTIVE", AK173="no impacts","no impacts"
),"")</f>
        <v>PASSIVE</v>
      </c>
      <c r="AM173" s="108" t="s">
        <v>5869</v>
      </c>
      <c r="AN173" s="117" t="s">
        <v>1207</v>
      </c>
      <c r="AP173" s="23" t="s">
        <v>5537</v>
      </c>
      <c r="AQ173" s="23" t="s">
        <v>5537</v>
      </c>
      <c r="AR173" s="7"/>
      <c r="AS173" s="6"/>
      <c r="AT173" s="7"/>
      <c r="AU173" s="3" t="s">
        <v>5537</v>
      </c>
      <c r="AV173" s="24" t="s">
        <v>5537</v>
      </c>
      <c r="AW173" s="24" t="s">
        <v>5537</v>
      </c>
      <c r="AX173" s="24" t="s">
        <v>5537</v>
      </c>
      <c r="AY173" s="24" t="s">
        <v>5537</v>
      </c>
      <c r="AZ173" s="24" t="s">
        <v>5537</v>
      </c>
      <c r="BA173" s="24" t="s">
        <v>5537</v>
      </c>
      <c r="BB173" s="24" t="s">
        <v>6417</v>
      </c>
      <c r="BC173" s="24" t="s">
        <v>6417</v>
      </c>
      <c r="BD173" s="24" t="s">
        <v>6417</v>
      </c>
      <c r="BE173" s="24" t="s">
        <v>5537</v>
      </c>
      <c r="BF173" s="24" t="s">
        <v>5537</v>
      </c>
      <c r="BG173" s="24" t="s">
        <v>5537</v>
      </c>
      <c r="BH173" s="24" t="s">
        <v>5537</v>
      </c>
      <c r="BI173" s="9" t="s">
        <v>5537</v>
      </c>
      <c r="BJ173" s="14"/>
      <c r="BK173" s="14" t="s">
        <v>5537</v>
      </c>
      <c r="BL173" s="14" t="str">
        <f>_xlfn.XLOOKUP(B173,'[4]cell downs 18042026 17h'!$B:$B,'[4]cell downs 18042026 17h'!$B:$B,"")</f>
        <v>EXN_172</v>
      </c>
      <c r="BM173" s="14" t="str">
        <f>_xlfn.XLOOKUP(B173,'[5]Cells Huawei 19042026 15h'!$B:$B,'[5]Cells Huawei 19042026 15h'!$B:$B,"")</f>
        <v/>
      </c>
      <c r="BN173" s="9" t="str">
        <f>_xlfn.XLOOKUP(B173,'[6]cells down 19042026 9H40'!$B:$B,'[6]cells down 19042026 9H40'!$B:$B,"")</f>
        <v/>
      </c>
      <c r="BO173" s="9" t="s">
        <v>1207</v>
      </c>
      <c r="BP173" s="9" t="s">
        <v>5537</v>
      </c>
    </row>
    <row r="174" spans="1:68" s="9" customFormat="1" x14ac:dyDescent="0.35">
      <c r="A174" s="1" t="s">
        <v>5048</v>
      </c>
      <c r="B174" s="8" t="s">
        <v>5049</v>
      </c>
      <c r="C174" s="3" t="str">
        <f>_xlfn.XLOOKUP(B174,'[1]daily break down'!$D:$D,'[1]daily break down'!$E:$E,"")</f>
        <v>Yaounde</v>
      </c>
      <c r="D174" s="1" t="s">
        <v>21</v>
      </c>
      <c r="E174" s="1" t="s">
        <v>36</v>
      </c>
      <c r="F174" s="3" t="s">
        <v>37</v>
      </c>
      <c r="G174" s="1" t="s">
        <v>38</v>
      </c>
      <c r="H174" s="40" t="str">
        <f>_xlfn.XLOOKUP(B174,[2]CALCULATION!$B:$B,[2]CALCULATION!$H:$H,"")</f>
        <v>NOKIA</v>
      </c>
      <c r="I174" s="34">
        <v>0</v>
      </c>
      <c r="J174" s="34">
        <v>0</v>
      </c>
      <c r="K174" s="34">
        <v>0</v>
      </c>
      <c r="L174" s="34">
        <v>0</v>
      </c>
      <c r="M174" s="34">
        <v>5.6483860251546583</v>
      </c>
      <c r="N174" s="34">
        <v>3.0819728735592831</v>
      </c>
      <c r="O174" s="34">
        <v>3.0819907086375999</v>
      </c>
      <c r="P174" s="34">
        <v>3.0819907086375999</v>
      </c>
      <c r="Q174" s="34">
        <v>3.0819907086375999</v>
      </c>
      <c r="R174" s="34">
        <v>4.361809019620118</v>
      </c>
      <c r="S174" s="109">
        <v>3.0820620489508697</v>
      </c>
      <c r="T174" s="109">
        <f>_xlfn.XLOOKUP(B174,'[3]Nur des jours'!$B:$B,'[3]Nur des jours'!$U:$U,"")</f>
        <v>11.21894966234774</v>
      </c>
      <c r="U174" s="109">
        <v>17.736089136137718</v>
      </c>
      <c r="V174" s="109">
        <v>3.0819907086375999</v>
      </c>
      <c r="W174" s="109">
        <v>11.21894966234774</v>
      </c>
      <c r="X174" s="109">
        <v>7.2096743856306569</v>
      </c>
      <c r="Y174" s="109">
        <v>3.0821512243424563</v>
      </c>
      <c r="Z174" s="109">
        <v>3.0820085437159177</v>
      </c>
      <c r="AA174" s="109">
        <v>3.0819907086375999</v>
      </c>
      <c r="AB174" s="109">
        <v>3.0819907086375999</v>
      </c>
      <c r="AC174" s="109">
        <v>0</v>
      </c>
      <c r="AD174" s="109">
        <v>0</v>
      </c>
      <c r="AE174" s="109">
        <v>3.0819728735592831</v>
      </c>
      <c r="AF174" s="109">
        <v>3.0819728735592831</v>
      </c>
      <c r="AG174" s="57" t="str">
        <f>_xlfn.XLOOKUP(B174,[3]CALCULATION!$B:$B,[3]CALCULATION!$M:$M,"")</f>
        <v>EXCLU</v>
      </c>
      <c r="AH174" s="57"/>
      <c r="AI174" s="56" t="str" cm="1">
        <f t="array" ref="AI174">IFERROR(_xlfn.IFS(
AK174="MPR ISSUE","PDH",
AK174="BSS Hardware Issue","BSS",
AK174="Sites strategiques, MLL, Pylone, etc.","ENVTECH",
AK174="AKTIVCO DEFAUT GE &amp; POWER Cabinet","AKTIVCO",
AK174="AKTIVCO Coupure ENEO &amp; Baisse de tension","AKTIVCO GRID ONLY",
AK174="Coupure ENEO &amp; Baisse de tension","IHS GRID ONLY",
AK174="Defaut GE &amp; POWER Cabinet","IHS",
AK174="Sharing","Partners",
AK174="Sites strategiques &amp; DataCenter","SST &amp; DC",
AK174="Exclu","Exclu",
AK174="SAT","SAT",
AK174="SPARE-ISSUE","SPARE-ISSUE",
AK174="Fiber CAmtel","TRANS_FO_CAMTEL",
AK174="Fiber AOF","Fiber AOF",
AK174="Projet OCM (HUAWEI)","TRAVAUX-HUAWEI",
AK174="Projet OCM (NOKIA)","TRAVAUX-NOKIA",
AK174="ACCESS-ISSUE","ACCESS-ISSUE",
AK174="Projet OCM (ZTE, NOKIA, autres projets)","TRAVAUX OCM",
AK174="No root CAuse","No root cause",
AK174="ODU HS","PDH",
AK174="IP &amp; VLAN","PDH",
AK174="Warehouse HUAWEI","SPARE-ISSUE",
AK174="SPARE-HS","SPARE-ISSUE",
AK174="Power Telco","BSS",AK174="no impacts","no impacts"
),"")</f>
        <v>Exclu</v>
      </c>
      <c r="AJ174" s="56" t="str" cm="1">
        <f t="array" ref="AJ174">IFERROR(_xlfn.IFS(
AK174="MPR ISSUE","TX ISSUE",
AK174="BSS Hardware Issue","RAN ISSUE",
AK174="Sites strategiques, MLL, Pylone, etc.","ENVTECH",
AK174="AKTIVCO DEFAUT GE &amp; POWER Cabinet","POWER ISSUE",
AK174="AKTIVCO Coupure ENEO &amp; Baisse de tension","POWER ISSUE",
AK174="Coupure ENEO &amp; Baisse de tension","POWER ISSUE",
AK174="Defaut GE &amp; POWER Cabinet","POWER ISSUE",
AK174="Sharing","POWER ISSUE",
AK174="Sites strategiques &amp; DataCenter","POWER ISSUE",
AK174="Exclu","Exclu",
AK174="SAT","TX ISSUE",
AK174="SPARE-ISSUE","SPARE-ISSUE",
AK174="Fiber CAmtel","TX ISSUE",
AK174="Fiber AOF","TX ISSUE",
AK174="Projet OCM (HUAWEI)","TRAVAUX-HUAWEI",
AK174="Projet OCM (NOKIA)","TRAVAUX -NOKIA",
AK174="ACCESS-ISSUE","ACCESS-ISSUE",
AK174="Projet OCM (ZTE, NOKIA, autres projets)","TRAVAUX OCM",
AK174="No root CAuse","No root cause",
AK174="ODU HS","TX ISSUE",
AK174="IP &amp; VLAN","TX ISSUE",
AK174="Warehouse HUAWEI","SPARE-ISSUE",
AK174="SPARE-HS","SPARE-ISSUE",
AK174="Power Telco","RAN ISSUE",AK174="no impacts","no impacts"
),"")</f>
        <v>Exclu</v>
      </c>
      <c r="AK174" s="81" t="s">
        <v>5559</v>
      </c>
      <c r="AL174" s="56" t="str" cm="1">
        <f t="array" ref="AL174">IFERROR(_xlfn.IFS(
AK174="MPR ISSUE","ACTIVE",
AK174="BSS Hardware Issue","ACTIVE",
AK174="Sites strategiques, MLL, Pylone, etc.","PASSIVE",
AK174="AKTIVCO DEFAUT GE &amp; POWER Cabinet","PASSIVE",
AK174="AKTIVCO Coupure ENEO &amp; Baisse de tension","PASSIVE",
AK174="Coupure ENEO &amp; Baisse de tension","PASSIVE",
AK174="Defaut GE &amp; POWER Cabinet","PASSIVE",
AK174="Sharing","PASSIVE",
AK174="Sites strategiques &amp; DataCenter","PASSIVE",
AK174="Exclu","Exclu",
AK174="SAT","ACTIVE",
AK174="SPARE-ISSUE","SPARE-ISSUE",
AK174="Fiber CAmtel","ACTIVE",
AK174="Fiber AOF","ACTIVE",
AK174="Projet OCM (HUAWEI)","PLANNED WORKS",
AK174="Projet OCM (NOKIA)","PLANNED WORKS",
AK174="ACCESS-ISSUE","ACCESS-ISSUE",
AK174="Projet OCM (ZTE, NOKIA, autres projets)","PLANNED WORKS",
AK174="No root CAuse","No root cause",
AK174="ODU HS","ACTIVE",
AK174="IP &amp; VLAN","ACTIVE",
AK174="Warehouse HUAWEI","SPARE-ISSUE",
AK174="SPARE-HS","SPARE-ISSUE",
AK174="Power Telco","ACTIVE", AK174="no impacts","no impacts"
),"")</f>
        <v>Exclu</v>
      </c>
      <c r="AM174" s="108" t="s">
        <v>5537</v>
      </c>
      <c r="AN174" s="117" t="s">
        <v>5049</v>
      </c>
      <c r="AP174" s="23" t="s">
        <v>5537</v>
      </c>
      <c r="AQ174" s="23" t="s">
        <v>5537</v>
      </c>
      <c r="AR174" s="7"/>
      <c r="AS174" s="6"/>
      <c r="AT174" s="7"/>
      <c r="AU174" s="3" t="s">
        <v>5537</v>
      </c>
      <c r="AV174" s="24" t="s">
        <v>5537</v>
      </c>
      <c r="AW174" s="24" t="s">
        <v>5537</v>
      </c>
      <c r="AX174" s="24" t="s">
        <v>5537</v>
      </c>
      <c r="AY174" s="24" t="s">
        <v>5537</v>
      </c>
      <c r="AZ174" s="24" t="s">
        <v>5537</v>
      </c>
      <c r="BA174" s="24" t="s">
        <v>5537</v>
      </c>
      <c r="BB174" s="24" t="s">
        <v>5537</v>
      </c>
      <c r="BC174" s="24" t="s">
        <v>5537</v>
      </c>
      <c r="BD174" s="24" t="s">
        <v>5537</v>
      </c>
      <c r="BE174" s="24" t="s">
        <v>5537</v>
      </c>
      <c r="BF174" s="24" t="s">
        <v>5537</v>
      </c>
      <c r="BG174" s="24" t="s">
        <v>5537</v>
      </c>
      <c r="BH174" s="24" t="s">
        <v>5537</v>
      </c>
      <c r="BI174" s="9" t="s">
        <v>5537</v>
      </c>
      <c r="BJ174" s="14"/>
      <c r="BK174" s="14" t="s">
        <v>5537</v>
      </c>
      <c r="BL174" s="14" t="str">
        <f>_xlfn.XLOOKUP(B174,'[4]cell downs 18042026 17h'!$B:$B,'[4]cell downs 18042026 17h'!$B:$B,"")</f>
        <v/>
      </c>
      <c r="BM174" s="14" t="str">
        <f>_xlfn.XLOOKUP(B174,'[5]Cells Huawei 19042026 15h'!$B:$B,'[5]Cells Huawei 19042026 15h'!$B:$B,"")</f>
        <v/>
      </c>
      <c r="BN174" s="9" t="str">
        <f>_xlfn.XLOOKUP(B174,'[6]cells down 19042026 9H40'!$B:$B,'[6]cells down 19042026 9H40'!$B:$B,"")</f>
        <v/>
      </c>
      <c r="BO174" s="9" t="s">
        <v>5537</v>
      </c>
      <c r="BP174" s="9" t="s">
        <v>318</v>
      </c>
    </row>
    <row r="175" spans="1:68" s="9" customFormat="1" ht="32.5" customHeight="1" x14ac:dyDescent="0.35">
      <c r="A175" s="1" t="s">
        <v>1076</v>
      </c>
      <c r="B175" s="8" t="s">
        <v>1077</v>
      </c>
      <c r="C175" s="3" t="str">
        <f>_xlfn.XLOOKUP(B175,'[1]daily break down'!$D:$D,'[1]daily break down'!$E:$E,"")</f>
        <v>CENTRE</v>
      </c>
      <c r="D175" s="1" t="s">
        <v>21</v>
      </c>
      <c r="E175" s="1" t="e">
        <v>#N/A</v>
      </c>
      <c r="F175" s="3" t="s">
        <v>69</v>
      </c>
      <c r="G175" s="1" t="s">
        <v>1078</v>
      </c>
      <c r="H175" s="40" t="str">
        <f>_xlfn.XLOOKUP(B175,[2]CALCULATION!$B:$B,[2]CALCULATION!$H:$H,"")</f>
        <v>NOKIA</v>
      </c>
      <c r="I175" s="34">
        <v>0</v>
      </c>
      <c r="J175" s="34">
        <v>0.7850319192100117</v>
      </c>
      <c r="K175" s="34">
        <v>8.1291932760271402E-3</v>
      </c>
      <c r="L175" s="34">
        <v>4.1869977451217052E-2</v>
      </c>
      <c r="M175" s="34">
        <v>0.3444023301622387</v>
      </c>
      <c r="N175" s="34">
        <v>1.8103217548646064E-2</v>
      </c>
      <c r="O175" s="34">
        <v>4.102068013000902E-3</v>
      </c>
      <c r="P175" s="34">
        <v>9.4307949172534586E-2</v>
      </c>
      <c r="Q175" s="34">
        <v>1.0877385469205452</v>
      </c>
      <c r="R175" s="34">
        <v>1.1109826070753053</v>
      </c>
      <c r="S175" s="109">
        <v>4.1139741538908668E-2</v>
      </c>
      <c r="T175" s="109">
        <f>_xlfn.XLOOKUP(B175,'[3]Nur des jours'!$B:$B,'[3]Nur des jours'!$U:$U,"")</f>
        <v>3.0815805018362994</v>
      </c>
      <c r="U175" s="109">
        <v>0.14848631625779557</v>
      </c>
      <c r="V175" s="109">
        <v>3.4361596938644476</v>
      </c>
      <c r="W175" s="109">
        <v>3.0815805018362994</v>
      </c>
      <c r="X175" s="109">
        <v>3.6674012066206982</v>
      </c>
      <c r="Y175" s="109">
        <v>3.2100164194077214</v>
      </c>
      <c r="Z175" s="109">
        <v>3.2341774319199388</v>
      </c>
      <c r="AA175" s="109">
        <v>3.0858787557107923</v>
      </c>
      <c r="AB175" s="109">
        <v>3.2362998062397095</v>
      </c>
      <c r="AC175" s="109">
        <v>0</v>
      </c>
      <c r="AD175" s="109">
        <v>0</v>
      </c>
      <c r="AE175" s="109">
        <v>3.0819015332460129</v>
      </c>
      <c r="AF175" s="109">
        <v>3.0819015332460129</v>
      </c>
      <c r="AG175" s="57" t="str">
        <f>_xlfn.XLOOKUP(B175,[3]CALCULATION!$B:$B,[3]CALCULATION!$M:$M,"")</f>
        <v>EXCLU</v>
      </c>
      <c r="AH175" s="57"/>
      <c r="AI175" s="56" t="str" cm="1">
        <f t="array" ref="AI175">IFERROR(_xlfn.IFS(
AK175="MPR ISSUE","PDH",
AK175="BSS Hardware Issue","BSS",
AK175="Sites strategiques, MLL, Pylone, etc.","ENVTECH",
AK175="AKTIVCO DEFAUT GE &amp; POWER Cabinet","AKTIVCO",
AK175="AKTIVCO Coupure ENEO &amp; Baisse de tension","AKTIVCO GRID ONLY",
AK175="Coupure ENEO &amp; Baisse de tension","IHS GRID ONLY",
AK175="Defaut GE &amp; POWER Cabinet","IHS",
AK175="Sharing","Partners",
AK175="Sites strategiques &amp; DataCenter","SST &amp; DC",
AK175="Exclu","Exclu",
AK175="SAT","SAT",
AK175="SPARE-ISSUE","SPARE-ISSUE",
AK175="Fiber CAmtel","TRANS_FO_CAMTEL",
AK175="Fiber AOF","Fiber AOF",
AK175="Projet OCM (HUAWEI)","TRAVAUX-HUAWEI",
AK175="Projet OCM (NOKIA)","TRAVAUX-NOKIA",
AK175="ACCESS-ISSUE","ACCESS-ISSUE",
AK175="Projet OCM (ZTE, NOKIA, autres projets)","TRAVAUX OCM",
AK175="No root CAuse","No root cause",
AK175="ODU HS","PDH",
AK175="IP &amp; VLAN","PDH",
AK175="Warehouse HUAWEI","SPARE-ISSUE",
AK175="SPARE-HS","SPARE-ISSUE",
AK175="Power Telco","BSS",AK175="no impacts","no impacts"
),"")</f>
        <v>Exclu</v>
      </c>
      <c r="AJ175" s="56" t="str" cm="1">
        <f t="array" ref="AJ175">IFERROR(_xlfn.IFS(
AK175="MPR ISSUE","TX ISSUE",
AK175="BSS Hardware Issue","RAN ISSUE",
AK175="Sites strategiques, MLL, Pylone, etc.","ENVTECH",
AK175="AKTIVCO DEFAUT GE &amp; POWER Cabinet","POWER ISSUE",
AK175="AKTIVCO Coupure ENEO &amp; Baisse de tension","POWER ISSUE",
AK175="Coupure ENEO &amp; Baisse de tension","POWER ISSUE",
AK175="Defaut GE &amp; POWER Cabinet","POWER ISSUE",
AK175="Sharing","POWER ISSUE",
AK175="Sites strategiques &amp; DataCenter","POWER ISSUE",
AK175="Exclu","Exclu",
AK175="SAT","TX ISSUE",
AK175="SPARE-ISSUE","SPARE-ISSUE",
AK175="Fiber CAmtel","TX ISSUE",
AK175="Fiber AOF","TX ISSUE",
AK175="Projet OCM (HUAWEI)","TRAVAUX-HUAWEI",
AK175="Projet OCM (NOKIA)","TRAVAUX -NOKIA",
AK175="ACCESS-ISSUE","ACCESS-ISSUE",
AK175="Projet OCM (ZTE, NOKIA, autres projets)","TRAVAUX OCM",
AK175="No root CAuse","No root cause",
AK175="ODU HS","TX ISSUE",
AK175="IP &amp; VLAN","TX ISSUE",
AK175="Warehouse HUAWEI","SPARE-ISSUE",
AK175="SPARE-HS","SPARE-ISSUE",
AK175="Power Telco","RAN ISSUE",AK175="no impacts","no impacts"
),"")</f>
        <v>Exclu</v>
      </c>
      <c r="AK175" s="81" t="s">
        <v>5559</v>
      </c>
      <c r="AL175" s="56" t="str" cm="1">
        <f t="array" ref="AL175">IFERROR(_xlfn.IFS(
AK175="MPR ISSUE","ACTIVE",
AK175="BSS Hardware Issue","ACTIVE",
AK175="Sites strategiques, MLL, Pylone, etc.","PASSIVE",
AK175="AKTIVCO DEFAUT GE &amp; POWER Cabinet","PASSIVE",
AK175="AKTIVCO Coupure ENEO &amp; Baisse de tension","PASSIVE",
AK175="Coupure ENEO &amp; Baisse de tension","PASSIVE",
AK175="Defaut GE &amp; POWER Cabinet","PASSIVE",
AK175="Sharing","PASSIVE",
AK175="Sites strategiques &amp; DataCenter","PASSIVE",
AK175="Exclu","Exclu",
AK175="SAT","ACTIVE",
AK175="SPARE-ISSUE","SPARE-ISSUE",
AK175="Fiber CAmtel","ACTIVE",
AK175="Fiber AOF","ACTIVE",
AK175="Projet OCM (HUAWEI)","PLANNED WORKS",
AK175="Projet OCM (NOKIA)","PLANNED WORKS",
AK175="ACCESS-ISSUE","ACCESS-ISSUE",
AK175="Projet OCM (ZTE, NOKIA, autres projets)","PLANNED WORKS",
AK175="No root CAuse","No root cause",
AK175="ODU HS","ACTIVE",
AK175="IP &amp; VLAN","ACTIVE",
AK175="Warehouse HUAWEI","SPARE-ISSUE",
AK175="SPARE-HS","SPARE-ISSUE",
AK175="Power Telco","ACTIVE", AK175="no impacts","no impacts"
),"")</f>
        <v>Exclu</v>
      </c>
      <c r="AM175" s="108" t="s">
        <v>5870</v>
      </c>
      <c r="AN175" s="117" t="s">
        <v>1077</v>
      </c>
      <c r="AP175" s="23" t="s">
        <v>5537</v>
      </c>
      <c r="AQ175" s="23" t="s">
        <v>5537</v>
      </c>
      <c r="AR175" s="7"/>
      <c r="AS175" s="6"/>
      <c r="AT175" s="7"/>
      <c r="AU175" s="3" t="s">
        <v>5537</v>
      </c>
      <c r="AV175" s="24" t="s">
        <v>5537</v>
      </c>
      <c r="AW175" s="24" t="s">
        <v>5537</v>
      </c>
      <c r="AX175" s="24" t="s">
        <v>5537</v>
      </c>
      <c r="AY175" s="24" t="s">
        <v>5537</v>
      </c>
      <c r="AZ175" s="24" t="s">
        <v>5537</v>
      </c>
      <c r="BA175" s="24" t="s">
        <v>5537</v>
      </c>
      <c r="BB175" s="24" t="s">
        <v>6418</v>
      </c>
      <c r="BC175" s="24" t="s">
        <v>6418</v>
      </c>
      <c r="BD175" s="24" t="s">
        <v>6418</v>
      </c>
      <c r="BE175" s="24" t="s">
        <v>5537</v>
      </c>
      <c r="BF175" s="24" t="s">
        <v>5537</v>
      </c>
      <c r="BG175" s="24" t="s">
        <v>5537</v>
      </c>
      <c r="BH175" s="24" t="s">
        <v>5537</v>
      </c>
      <c r="BI175" s="9" t="s">
        <v>5537</v>
      </c>
      <c r="BJ175" s="14"/>
      <c r="BK175" s="14" t="s">
        <v>5537</v>
      </c>
      <c r="BL175" s="14" t="str">
        <f>_xlfn.XLOOKUP(B175,'[4]cell downs 18042026 17h'!$B:$B,'[4]cell downs 18042026 17h'!$B:$B,"")</f>
        <v/>
      </c>
      <c r="BM175" s="14" t="str">
        <f>_xlfn.XLOOKUP(B175,'[5]Cells Huawei 19042026 15h'!$B:$B,'[5]Cells Huawei 19042026 15h'!$B:$B,"")</f>
        <v/>
      </c>
      <c r="BN175" s="9" t="str">
        <f>_xlfn.XLOOKUP(B175,'[6]cells down 19042026 9H40'!$B:$B,'[6]cells down 19042026 9H40'!$B:$B,"")</f>
        <v/>
      </c>
      <c r="BO175" s="9" t="s">
        <v>5537</v>
      </c>
      <c r="BP175" s="9" t="s">
        <v>5537</v>
      </c>
    </row>
    <row r="176" spans="1:68" s="9" customFormat="1" x14ac:dyDescent="0.35">
      <c r="A176" s="1" t="s">
        <v>1347</v>
      </c>
      <c r="B176" s="8" t="s">
        <v>1348</v>
      </c>
      <c r="C176" s="3" t="str">
        <f>_xlfn.XLOOKUP(B176,'[1]daily break down'!$D:$D,'[1]daily break down'!$E:$E,"")</f>
        <v>CENTRE</v>
      </c>
      <c r="D176" s="1" t="s">
        <v>357</v>
      </c>
      <c r="E176" s="1" t="s">
        <v>122</v>
      </c>
      <c r="F176" s="3" t="s">
        <v>69</v>
      </c>
      <c r="G176" s="1" t="s">
        <v>1349</v>
      </c>
      <c r="H176" s="40" t="str">
        <f>_xlfn.XLOOKUP(B176,[2]CALCULATION!$B:$B,[2]CALCULATION!$H:$H,"")</f>
        <v>NOKIA</v>
      </c>
      <c r="I176" s="34">
        <v>4.4587695793491038E-4</v>
      </c>
      <c r="J176" s="34">
        <v>0.58919964729349095</v>
      </c>
      <c r="K176" s="34">
        <v>7.6334135198458438E-3</v>
      </c>
      <c r="L176" s="34">
        <v>3.420768021276499E-2</v>
      </c>
      <c r="M176" s="34">
        <v>0.28693073997026541</v>
      </c>
      <c r="N176" s="34">
        <v>1.2769916075255298E-2</v>
      </c>
      <c r="O176" s="34">
        <v>3.0819015332460129</v>
      </c>
      <c r="P176" s="34">
        <v>3.0819015332460129</v>
      </c>
      <c r="Q176" s="34">
        <v>3.0819015332460129</v>
      </c>
      <c r="R176" s="34">
        <v>3.0819015332460129</v>
      </c>
      <c r="S176" s="109">
        <v>3.0819015332460129</v>
      </c>
      <c r="T176" s="109">
        <f>_xlfn.XLOOKUP(B176,'[3]Nur des jours'!$B:$B,'[3]Nur des jours'!$U:$U,"")</f>
        <v>3.0819015332460129</v>
      </c>
      <c r="U176" s="109">
        <v>3.0819015332460129</v>
      </c>
      <c r="V176" s="109">
        <v>3.0819015332460129</v>
      </c>
      <c r="W176" s="109">
        <v>3.0819015332460129</v>
      </c>
      <c r="X176" s="109">
        <v>3.0819015332460129</v>
      </c>
      <c r="Y176" s="109">
        <v>3.0819015332460129</v>
      </c>
      <c r="Z176" s="109">
        <v>3.0819015332460129</v>
      </c>
      <c r="AA176" s="109">
        <v>3.0819015332460129</v>
      </c>
      <c r="AB176" s="109">
        <v>3.0819015332460129</v>
      </c>
      <c r="AC176" s="109">
        <v>0</v>
      </c>
      <c r="AD176" s="109">
        <v>9.1802074726888829</v>
      </c>
      <c r="AE176" s="109">
        <v>3.0819015332460129</v>
      </c>
      <c r="AF176" s="109">
        <v>3.0819015332460129</v>
      </c>
      <c r="AG176" s="57" t="str">
        <f>_xlfn.XLOOKUP(B176,[3]CALCULATION!$B:$B,[3]CALCULATION!$M:$M,"")</f>
        <v>Operationnel</v>
      </c>
      <c r="AH176" s="57"/>
      <c r="AI176" s="56" t="str" cm="1">
        <f t="array" ref="AI176">IFERROR(_xlfn.IFS(
AK176="MPR ISSUE","PDH",
AK176="BSS Hardware Issue","BSS",
AK176="Sites strategiques, MLL, Pylone, etc.","ENVTECH",
AK176="AKTIVCO DEFAUT GE &amp; POWER Cabinet","AKTIVCO",
AK176="AKTIVCO Coupure ENEO &amp; Baisse de tension","AKTIVCO GRID ONLY",
AK176="Coupure ENEO &amp; Baisse de tension","IHS GRID ONLY",
AK176="Defaut GE &amp; POWER Cabinet","IHS",
AK176="Sharing","Partners",
AK176="Sites strategiques &amp; DataCenter","SST &amp; DC",
AK176="Exclu","Exclu",
AK176="SAT","SAT",
AK176="SPARE-ISSUE","SPARE-ISSUE",
AK176="Fiber CAmtel","TRANS_FO_CAMTEL",
AK176="Fiber AOF","Fiber AOF",
AK176="Projet OCM (HUAWEI)","TRAVAUX-HUAWEI",
AK176="Projet OCM (NOKIA)","TRAVAUX-NOKIA",
AK176="ACCESS-ISSUE","ACCESS-ISSUE",
AK176="Projet OCM (ZTE, NOKIA, autres projets)","TRAVAUX OCM",
AK176="No root CAuse","No root cause",
AK176="ODU HS","PDH",
AK176="IP &amp; VLAN","PDH",
AK176="Warehouse HUAWEI","SPARE-ISSUE",
AK176="SPARE-HS","SPARE-ISSUE",
AK176="Power Telco","BSS",AK176="no impacts","no impacts"
),"")</f>
        <v>SPARE-ISSUE</v>
      </c>
      <c r="AJ176" s="56" t="str" cm="1">
        <f t="array" ref="AJ176">IFERROR(_xlfn.IFS(
AK176="MPR ISSUE","TX ISSUE",
AK176="BSS Hardware Issue","RAN ISSUE",
AK176="Sites strategiques, MLL, Pylone, etc.","ENVTECH",
AK176="AKTIVCO DEFAUT GE &amp; POWER Cabinet","POWER ISSUE",
AK176="AKTIVCO Coupure ENEO &amp; Baisse de tension","POWER ISSUE",
AK176="Coupure ENEO &amp; Baisse de tension","POWER ISSUE",
AK176="Defaut GE &amp; POWER Cabinet","POWER ISSUE",
AK176="Sharing","POWER ISSUE",
AK176="Sites strategiques &amp; DataCenter","POWER ISSUE",
AK176="Exclu","Exclu",
AK176="SAT","TX ISSUE",
AK176="SPARE-ISSUE","SPARE-ISSUE",
AK176="Fiber CAmtel","TX ISSUE",
AK176="Fiber AOF","TX ISSUE",
AK176="Projet OCM (HUAWEI)","TRAVAUX-HUAWEI",
AK176="Projet OCM (NOKIA)","TRAVAUX -NOKIA",
AK176="ACCESS-ISSUE","ACCESS-ISSUE",
AK176="Projet OCM (ZTE, NOKIA, autres projets)","TRAVAUX OCM",
AK176="No root CAuse","No root cause",
AK176="ODU HS","TX ISSUE",
AK176="IP &amp; VLAN","TX ISSUE",
AK176="Warehouse HUAWEI","SPARE-ISSUE",
AK176="SPARE-HS","SPARE-ISSUE",
AK176="Power Telco","RAN ISSUE",AK176="no impacts","no impacts"
),"")</f>
        <v>SPARE-ISSUE</v>
      </c>
      <c r="AK176" s="81" t="s">
        <v>5354</v>
      </c>
      <c r="AL176" s="56" t="str" cm="1">
        <f t="array" ref="AL176">IFERROR(_xlfn.IFS(
AK176="MPR ISSUE","ACTIVE",
AK176="BSS Hardware Issue","ACTIVE",
AK176="Sites strategiques, MLL, Pylone, etc.","PASSIVE",
AK176="AKTIVCO DEFAUT GE &amp; POWER Cabinet","PASSIVE",
AK176="AKTIVCO Coupure ENEO &amp; Baisse de tension","PASSIVE",
AK176="Coupure ENEO &amp; Baisse de tension","PASSIVE",
AK176="Defaut GE &amp; POWER Cabinet","PASSIVE",
AK176="Sharing","PASSIVE",
AK176="Sites strategiques &amp; DataCenter","PASSIVE",
AK176="Exclu","Exclu",
AK176="SAT","ACTIVE",
AK176="SPARE-ISSUE","SPARE-ISSUE",
AK176="Fiber CAmtel","ACTIVE",
AK176="Fiber AOF","ACTIVE",
AK176="Projet OCM (HUAWEI)","PLANNED WORKS",
AK176="Projet OCM (NOKIA)","PLANNED WORKS",
AK176="ACCESS-ISSUE","ACCESS-ISSUE",
AK176="Projet OCM (ZTE, NOKIA, autres projets)","PLANNED WORKS",
AK176="No root CAuse","No root cause",
AK176="ODU HS","ACTIVE",
AK176="IP &amp; VLAN","ACTIVE",
AK176="Warehouse HUAWEI","SPARE-ISSUE",
AK176="SPARE-HS","SPARE-ISSUE",
AK176="Power Telco","ACTIVE", AK176="no impacts","no impacts"
),"")</f>
        <v>SPARE-ISSUE</v>
      </c>
      <c r="AM176" s="108" t="s">
        <v>5871</v>
      </c>
      <c r="AN176" s="117" t="s">
        <v>1348</v>
      </c>
      <c r="AP176" s="23" t="s">
        <v>5537</v>
      </c>
      <c r="AQ176" s="23" t="s">
        <v>5537</v>
      </c>
      <c r="AR176" s="7"/>
      <c r="AS176" s="6"/>
      <c r="AT176" s="7"/>
      <c r="AU176" s="3" t="s">
        <v>5537</v>
      </c>
      <c r="AV176" s="24" t="s">
        <v>5537</v>
      </c>
      <c r="AW176" s="24" t="s">
        <v>5537</v>
      </c>
      <c r="AX176" s="24" t="s">
        <v>5537</v>
      </c>
      <c r="AY176" s="24" t="s">
        <v>5537</v>
      </c>
      <c r="AZ176" s="24" t="s">
        <v>5537</v>
      </c>
      <c r="BA176" s="24" t="s">
        <v>5537</v>
      </c>
      <c r="BB176" s="24" t="s">
        <v>5537</v>
      </c>
      <c r="BC176" s="24" t="s">
        <v>5537</v>
      </c>
      <c r="BD176" s="24" t="s">
        <v>5537</v>
      </c>
      <c r="BE176" s="24" t="s">
        <v>6419</v>
      </c>
      <c r="BF176" s="24" t="s">
        <v>6420</v>
      </c>
      <c r="BG176" s="24" t="s">
        <v>6421</v>
      </c>
      <c r="BH176" s="24" t="s">
        <v>6422</v>
      </c>
      <c r="BI176" s="9" t="s">
        <v>5537</v>
      </c>
      <c r="BJ176" s="14"/>
      <c r="BK176" s="14" t="s">
        <v>5537</v>
      </c>
      <c r="BL176" s="14" t="str">
        <f>_xlfn.XLOOKUP(B176,'[4]cell downs 18042026 17h'!$B:$B,'[4]cell downs 18042026 17h'!$B:$B,"")</f>
        <v/>
      </c>
      <c r="BM176" s="14" t="str">
        <f>_xlfn.XLOOKUP(B176,'[5]Cells Huawei 19042026 15h'!$B:$B,'[5]Cells Huawei 19042026 15h'!$B:$B,"")</f>
        <v/>
      </c>
      <c r="BN176" s="9" t="str">
        <f>_xlfn.XLOOKUP(B176,'[6]cells down 19042026 9H40'!$B:$B,'[6]cells down 19042026 9H40'!$B:$B,"")</f>
        <v/>
      </c>
      <c r="BO176" s="9" t="s">
        <v>5537</v>
      </c>
      <c r="BP176" s="9" t="s">
        <v>5537</v>
      </c>
    </row>
    <row r="177" spans="1:68" s="9" customFormat="1" x14ac:dyDescent="0.35">
      <c r="A177" s="1" t="s">
        <v>474</v>
      </c>
      <c r="B177" s="8" t="s">
        <v>475</v>
      </c>
      <c r="C177" s="3" t="str">
        <f>_xlfn.XLOOKUP(B177,'[1]daily break down'!$D:$D,'[1]daily break down'!$E:$E,"")</f>
        <v>SUD-OUEST</v>
      </c>
      <c r="D177" s="1" t="s">
        <v>11</v>
      </c>
      <c r="E177" s="1" t="s">
        <v>12</v>
      </c>
      <c r="F177" s="3" t="s">
        <v>13</v>
      </c>
      <c r="G177" s="1" t="s">
        <v>474</v>
      </c>
      <c r="H177" s="40" t="str">
        <f>_xlfn.XLOOKUP(B177,[2]CALCULATION!$B:$B,[2]CALCULATION!$H:$H,"")</f>
        <v>NOKIA</v>
      </c>
      <c r="I177" s="34">
        <v>3.115747412819406</v>
      </c>
      <c r="J177" s="34">
        <v>3.1156752706671726</v>
      </c>
      <c r="K177" s="34">
        <v>3.115639199591056</v>
      </c>
      <c r="L177" s="34">
        <v>3.1157113417432898</v>
      </c>
      <c r="M177" s="34">
        <v>3.1156752706671726</v>
      </c>
      <c r="N177" s="34">
        <v>3.115747412819406</v>
      </c>
      <c r="O177" s="34">
        <v>3.1156752706671726</v>
      </c>
      <c r="P177" s="34">
        <v>3.1157834838955232</v>
      </c>
      <c r="Q177" s="34">
        <v>3.1156752706671726</v>
      </c>
      <c r="R177" s="34">
        <v>3.115747412819406</v>
      </c>
      <c r="S177" s="109">
        <v>3.115747412819406</v>
      </c>
      <c r="T177" s="109">
        <f>_xlfn.XLOOKUP(B177,'[3]Nur des jours'!$B:$B,'[3]Nur des jours'!$U:$U,"")</f>
        <v>3.0810454494867776</v>
      </c>
      <c r="U177" s="109">
        <v>3.1157113417432898</v>
      </c>
      <c r="V177" s="109">
        <v>3.0809741091735079</v>
      </c>
      <c r="W177" s="109">
        <v>3.0810454494867776</v>
      </c>
      <c r="X177" s="109">
        <v>3.081009779330143</v>
      </c>
      <c r="Y177" s="109">
        <v>3.0810811196434127</v>
      </c>
      <c r="Z177" s="109">
        <v>3.0811167898000473</v>
      </c>
      <c r="AA177" s="109">
        <v>3.0811167898000473</v>
      </c>
      <c r="AB177" s="109">
        <v>3.0811167898000473</v>
      </c>
      <c r="AC177" s="109">
        <v>21.57671186887762</v>
      </c>
      <c r="AD177" s="109">
        <v>0</v>
      </c>
      <c r="AE177" s="109">
        <v>3.0811524599566824</v>
      </c>
      <c r="AF177" s="109">
        <v>3.0811524599566824</v>
      </c>
      <c r="AG177" s="57" t="str">
        <f>_xlfn.XLOOKUP(B177,[3]CALCULATION!$B:$B,[3]CALCULATION!$M:$M,"")</f>
        <v>EXCLU</v>
      </c>
      <c r="AH177" s="57"/>
      <c r="AI177" s="56" t="str" cm="1">
        <f t="array" ref="AI177">IFERROR(_xlfn.IFS(
AK177="MPR ISSUE","PDH",
AK177="BSS Hardware Issue","BSS",
AK177="Sites strategiques, MLL, Pylone, etc.","ENVTECH",
AK177="AKTIVCO DEFAUT GE &amp; POWER Cabinet","AKTIVCO",
AK177="AKTIVCO Coupure ENEO &amp; Baisse de tension","AKTIVCO GRID ONLY",
AK177="Coupure ENEO &amp; Baisse de tension","IHS GRID ONLY",
AK177="Defaut GE &amp; POWER Cabinet","IHS",
AK177="Sharing","Partners",
AK177="Sites strategiques &amp; DataCenter","SST &amp; DC",
AK177="Exclu","Exclu",
AK177="SAT","SAT",
AK177="SPARE-ISSUE","SPARE-ISSUE",
AK177="Fiber CAmtel","TRANS_FO_CAMTEL",
AK177="Fiber AOF","Fiber AOF",
AK177="Projet OCM (HUAWEI)","TRAVAUX-HUAWEI",
AK177="Projet OCM (NOKIA)","TRAVAUX-NOKIA",
AK177="ACCESS-ISSUE","ACCESS-ISSUE",
AK177="Projet OCM (ZTE, NOKIA, autres projets)","TRAVAUX OCM",
AK177="No root CAuse","No root cause",
AK177="ODU HS","PDH",
AK177="IP &amp; VLAN","PDH",
AK177="Warehouse HUAWEI","SPARE-ISSUE",
AK177="SPARE-HS","SPARE-ISSUE",
AK177="Power Telco","BSS",AK177="no impacts","no impacts"
),"")</f>
        <v>Exclu</v>
      </c>
      <c r="AJ177" s="56" t="str" cm="1">
        <f t="array" ref="AJ177">IFERROR(_xlfn.IFS(
AK177="MPR ISSUE","TX ISSUE",
AK177="BSS Hardware Issue","RAN ISSUE",
AK177="Sites strategiques, MLL, Pylone, etc.","ENVTECH",
AK177="AKTIVCO DEFAUT GE &amp; POWER Cabinet","POWER ISSUE",
AK177="AKTIVCO Coupure ENEO &amp; Baisse de tension","POWER ISSUE",
AK177="Coupure ENEO &amp; Baisse de tension","POWER ISSUE",
AK177="Defaut GE &amp; POWER Cabinet","POWER ISSUE",
AK177="Sharing","POWER ISSUE",
AK177="Sites strategiques &amp; DataCenter","POWER ISSUE",
AK177="Exclu","Exclu",
AK177="SAT","TX ISSUE",
AK177="SPARE-ISSUE","SPARE-ISSUE",
AK177="Fiber CAmtel","TX ISSUE",
AK177="Fiber AOF","TX ISSUE",
AK177="Projet OCM (HUAWEI)","TRAVAUX-HUAWEI",
AK177="Projet OCM (NOKIA)","TRAVAUX -NOKIA",
AK177="ACCESS-ISSUE","ACCESS-ISSUE",
AK177="Projet OCM (ZTE, NOKIA, autres projets)","TRAVAUX OCM",
AK177="No root CAuse","No root cause",
AK177="ODU HS","TX ISSUE",
AK177="IP &amp; VLAN","TX ISSUE",
AK177="Warehouse HUAWEI","SPARE-ISSUE",
AK177="SPARE-HS","SPARE-ISSUE",
AK177="Power Telco","RAN ISSUE",AK177="no impacts","no impacts"
),"")</f>
        <v>Exclu</v>
      </c>
      <c r="AK177" s="81" t="s">
        <v>5559</v>
      </c>
      <c r="AL177" s="56" t="str" cm="1">
        <f t="array" ref="AL177">IFERROR(_xlfn.IFS(
AK177="MPR ISSUE","ACTIVE",
AK177="BSS Hardware Issue","ACTIVE",
AK177="Sites strategiques, MLL, Pylone, etc.","PASSIVE",
AK177="AKTIVCO DEFAUT GE &amp; POWER Cabinet","PASSIVE",
AK177="AKTIVCO Coupure ENEO &amp; Baisse de tension","PASSIVE",
AK177="Coupure ENEO &amp; Baisse de tension","PASSIVE",
AK177="Defaut GE &amp; POWER Cabinet","PASSIVE",
AK177="Sharing","PASSIVE",
AK177="Sites strategiques &amp; DataCenter","PASSIVE",
AK177="Exclu","Exclu",
AK177="SAT","ACTIVE",
AK177="SPARE-ISSUE","SPARE-ISSUE",
AK177="Fiber CAmtel","ACTIVE",
AK177="Fiber AOF","ACTIVE",
AK177="Projet OCM (HUAWEI)","PLANNED WORKS",
AK177="Projet OCM (NOKIA)","PLANNED WORKS",
AK177="ACCESS-ISSUE","ACCESS-ISSUE",
AK177="Projet OCM (ZTE, NOKIA, autres projets)","PLANNED WORKS",
AK177="No root CAuse","No root cause",
AK177="ODU HS","ACTIVE",
AK177="IP &amp; VLAN","ACTIVE",
AK177="Warehouse HUAWEI","SPARE-ISSUE",
AK177="SPARE-HS","SPARE-ISSUE",
AK177="Power Telco","ACTIVE", AK177="no impacts","no impacts"
),"")</f>
        <v>Exclu</v>
      </c>
      <c r="AM177" s="108" t="s">
        <v>5537</v>
      </c>
      <c r="AN177" s="117" t="s">
        <v>475</v>
      </c>
      <c r="AP177" s="23" t="s">
        <v>5537</v>
      </c>
      <c r="AQ177" s="23" t="s">
        <v>5537</v>
      </c>
      <c r="AR177" s="7"/>
      <c r="AS177" s="6"/>
      <c r="AT177" s="7"/>
      <c r="AU177" s="3" t="s">
        <v>5537</v>
      </c>
      <c r="AV177" s="24" t="s">
        <v>5537</v>
      </c>
      <c r="AW177" s="24" t="s">
        <v>5537</v>
      </c>
      <c r="AX177" s="24" t="s">
        <v>5537</v>
      </c>
      <c r="AY177" s="24" t="s">
        <v>5537</v>
      </c>
      <c r="AZ177" s="24" t="s">
        <v>5537</v>
      </c>
      <c r="BA177" s="24" t="s">
        <v>5537</v>
      </c>
      <c r="BB177" s="24" t="s">
        <v>5537</v>
      </c>
      <c r="BC177" s="24" t="s">
        <v>5537</v>
      </c>
      <c r="BD177" s="24" t="s">
        <v>5537</v>
      </c>
      <c r="BE177" s="24" t="s">
        <v>5537</v>
      </c>
      <c r="BF177" s="24" t="s">
        <v>5537</v>
      </c>
      <c r="BG177" s="24" t="s">
        <v>5537</v>
      </c>
      <c r="BH177" s="24" t="s">
        <v>5537</v>
      </c>
      <c r="BI177" s="9" t="s">
        <v>5537</v>
      </c>
      <c r="BJ177" s="14"/>
      <c r="BK177" s="14" t="s">
        <v>5537</v>
      </c>
      <c r="BL177" s="14" t="str">
        <f>_xlfn.XLOOKUP(B177,'[4]cell downs 18042026 17h'!$B:$B,'[4]cell downs 18042026 17h'!$B:$B,"")</f>
        <v/>
      </c>
      <c r="BM177" s="14" t="str">
        <f>_xlfn.XLOOKUP(B177,'[5]Cells Huawei 19042026 15h'!$B:$B,'[5]Cells Huawei 19042026 15h'!$B:$B,"")</f>
        <v/>
      </c>
      <c r="BN177" s="9" t="str">
        <f>_xlfn.XLOOKUP(B177,'[6]cells down 19042026 9H40'!$B:$B,'[6]cells down 19042026 9H40'!$B:$B,"")</f>
        <v/>
      </c>
      <c r="BO177" s="9" t="s">
        <v>475</v>
      </c>
      <c r="BP177" s="9" t="s">
        <v>5537</v>
      </c>
    </row>
    <row r="178" spans="1:68" s="9" customFormat="1" x14ac:dyDescent="0.35">
      <c r="A178" s="1" t="s">
        <v>1972</v>
      </c>
      <c r="B178" s="8" t="s">
        <v>1973</v>
      </c>
      <c r="C178" s="3" t="str">
        <f>_xlfn.XLOOKUP(B178,'[1]daily break down'!$D:$D,'[1]daily break down'!$E:$E,"")</f>
        <v>Maroua</v>
      </c>
      <c r="D178" s="1" t="s">
        <v>11</v>
      </c>
      <c r="E178" s="1" t="s">
        <v>302</v>
      </c>
      <c r="F178" s="3" t="s">
        <v>55</v>
      </c>
      <c r="G178" s="1" t="s">
        <v>84</v>
      </c>
      <c r="H178" s="39" t="str">
        <f>_xlfn.XLOOKUP(B178,[2]CALCULATION!$B:$B,[2]CALCULATION!$H:$H,"")</f>
        <v>Huawei</v>
      </c>
      <c r="I178" s="34">
        <v>2.8691112138411627</v>
      </c>
      <c r="J178" s="34">
        <v>1.0048283124020854</v>
      </c>
      <c r="K178" s="34">
        <v>3.8533578458649731</v>
      </c>
      <c r="L178" s="34">
        <v>2.0107267295032147</v>
      </c>
      <c r="M178" s="34">
        <v>2.4919171425065563</v>
      </c>
      <c r="N178" s="34">
        <v>0</v>
      </c>
      <c r="O178" s="34">
        <v>3.2103140971312641E-3</v>
      </c>
      <c r="P178" s="34">
        <v>0</v>
      </c>
      <c r="Q178" s="34">
        <v>4.072907659952115</v>
      </c>
      <c r="R178" s="34">
        <v>0.41133041123410174</v>
      </c>
      <c r="S178" s="109">
        <v>2.5294599823646742</v>
      </c>
      <c r="T178" s="109">
        <f>_xlfn.XLOOKUP(B178,'[3]Nur des jours'!$B:$B,'[3]Nur des jours'!$U:$U,"")</f>
        <v>6.891474261841779</v>
      </c>
      <c r="U178" s="109">
        <v>2.1596317983751527</v>
      </c>
      <c r="V178" s="109">
        <v>0</v>
      </c>
      <c r="W178" s="109">
        <v>6.891474261841779</v>
      </c>
      <c r="X178" s="109">
        <v>13.868556899607057</v>
      </c>
      <c r="Y178" s="109">
        <v>13.868289373432297</v>
      </c>
      <c r="Z178" s="109">
        <v>0</v>
      </c>
      <c r="AA178" s="109">
        <v>6.6645228902529148</v>
      </c>
      <c r="AB178" s="109">
        <v>0.80495058969902944</v>
      </c>
      <c r="AC178" s="109">
        <v>6.8730041685151217</v>
      </c>
      <c r="AD178" s="109">
        <v>5.8491946918000339</v>
      </c>
      <c r="AE178" s="109">
        <v>3.0563081958605496</v>
      </c>
      <c r="AF178" s="109">
        <v>3.0563081958605496</v>
      </c>
      <c r="AG178" s="57" t="str">
        <f>_xlfn.XLOOKUP(B178,[3]CALCULATION!$B:$B,[3]CALCULATION!$M:$M,"")</f>
        <v>Operationnel</v>
      </c>
      <c r="AH178" s="57"/>
      <c r="AI178" s="56" t="str" cm="1">
        <f t="array" ref="AI178">IFERROR(_xlfn.IFS(
AK178="MPR ISSUE","PDH",
AK178="BSS Hardware Issue","BSS",
AK178="Sites strategiques, MLL, Pylone, etc.","ENVTECH",
AK178="AKTIVCO DEFAUT GE &amp; POWER Cabinet","AKTIVCO",
AK178="AKTIVCO Coupure ENEO &amp; Baisse de tension","AKTIVCO GRID ONLY",
AK178="Coupure ENEO &amp; Baisse de tension","IHS GRID ONLY",
AK178="Defaut GE &amp; POWER Cabinet","IHS",
AK178="Sharing","Partners",
AK178="Sites strategiques &amp; DataCenter","SST &amp; DC",
AK178="Exclu","Exclu",
AK178="SAT","SAT",
AK178="SPARE-ISSUE","SPARE-ISSUE",
AK178="Fiber CAmtel","TRANS_FO_CAMTEL",
AK178="Fiber AOF","Fiber AOF",
AK178="Projet OCM (HUAWEI)","TRAVAUX-HUAWEI",
AK178="Projet OCM (NOKIA)","TRAVAUX-NOKIA",
AK178="ACCESS-ISSUE","ACCESS-ISSUE",
AK178="Projet OCM (ZTE, NOKIA, autres projets)","TRAVAUX OCM",
AK178="No root CAuse","No root cause",
AK178="ODU HS","PDH",
AK178="IP &amp; VLAN","PDH",
AK178="Warehouse HUAWEI","SPARE-ISSUE",
AK178="SPARE-HS","SPARE-ISSUE",
AK178="Power Telco","BSS",AK178="no impacts","no impacts"
),"")</f>
        <v>IHS</v>
      </c>
      <c r="AJ178" s="56" t="str" cm="1">
        <f t="array" ref="AJ178">IFERROR(_xlfn.IFS(
AK178="MPR ISSUE","TX ISSUE",
AK178="BSS Hardware Issue","RAN ISSUE",
AK178="Sites strategiques, MLL, Pylone, etc.","ENVTECH",
AK178="AKTIVCO DEFAUT GE &amp; POWER Cabinet","POWER ISSUE",
AK178="AKTIVCO Coupure ENEO &amp; Baisse de tension","POWER ISSUE",
AK178="Coupure ENEO &amp; Baisse de tension","POWER ISSUE",
AK178="Defaut GE &amp; POWER Cabinet","POWER ISSUE",
AK178="Sharing","POWER ISSUE",
AK178="Sites strategiques &amp; DataCenter","POWER ISSUE",
AK178="Exclu","Exclu",
AK178="SAT","TX ISSUE",
AK178="SPARE-ISSUE","SPARE-ISSUE",
AK178="Fiber CAmtel","TX ISSUE",
AK178="Fiber AOF","TX ISSUE",
AK178="Projet OCM (HUAWEI)","TRAVAUX-HUAWEI",
AK178="Projet OCM (NOKIA)","TRAVAUX -NOKIA",
AK178="ACCESS-ISSUE","ACCESS-ISSUE",
AK178="Projet OCM (ZTE, NOKIA, autres projets)","TRAVAUX OCM",
AK178="No root CAuse","No root cause",
AK178="ODU HS","TX ISSUE",
AK178="IP &amp; VLAN","TX ISSUE",
AK178="Warehouse HUAWEI","SPARE-ISSUE",
AK178="SPARE-HS","SPARE-ISSUE",
AK178="Power Telco","RAN ISSUE",AK178="no impacts","no impacts"
),"")</f>
        <v>POWER ISSUE</v>
      </c>
      <c r="AK178" s="81" t="s">
        <v>5330</v>
      </c>
      <c r="AL178" s="56" t="str" cm="1">
        <f t="array" ref="AL178">IFERROR(_xlfn.IFS(
AK178="MPR ISSUE","ACTIVE",
AK178="BSS Hardware Issue","ACTIVE",
AK178="Sites strategiques, MLL, Pylone, etc.","PASSIVE",
AK178="AKTIVCO DEFAUT GE &amp; POWER Cabinet","PASSIVE",
AK178="AKTIVCO Coupure ENEO &amp; Baisse de tension","PASSIVE",
AK178="Coupure ENEO &amp; Baisse de tension","PASSIVE",
AK178="Defaut GE &amp; POWER Cabinet","PASSIVE",
AK178="Sharing","PASSIVE",
AK178="Sites strategiques &amp; DataCenter","PASSIVE",
AK178="Exclu","Exclu",
AK178="SAT","ACTIVE",
AK178="SPARE-ISSUE","SPARE-ISSUE",
AK178="Fiber CAmtel","ACTIVE",
AK178="Fiber AOF","ACTIVE",
AK178="Projet OCM (HUAWEI)","PLANNED WORKS",
AK178="Projet OCM (NOKIA)","PLANNED WORKS",
AK178="ACCESS-ISSUE","ACCESS-ISSUE",
AK178="Projet OCM (ZTE, NOKIA, autres projets)","PLANNED WORKS",
AK178="No root CAuse","No root cause",
AK178="ODU HS","ACTIVE",
AK178="IP &amp; VLAN","ACTIVE",
AK178="Warehouse HUAWEI","SPARE-ISSUE",
AK178="SPARE-HS","SPARE-ISSUE",
AK178="Power Telco","ACTIVE", AK178="no impacts","no impacts"
),"")</f>
        <v>PASSIVE</v>
      </c>
      <c r="AM178" s="108" t="s">
        <v>5872</v>
      </c>
      <c r="AN178" s="117" t="s">
        <v>1973</v>
      </c>
      <c r="AP178" s="23" t="s">
        <v>5537</v>
      </c>
      <c r="AQ178" s="23" t="s">
        <v>5537</v>
      </c>
      <c r="AR178" s="7"/>
      <c r="AS178" s="6"/>
      <c r="AT178" s="7"/>
      <c r="AU178" s="3" t="s">
        <v>6423</v>
      </c>
      <c r="AV178" s="24" t="s">
        <v>5537</v>
      </c>
      <c r="AW178" s="24" t="s">
        <v>5537</v>
      </c>
      <c r="AX178" s="24" t="s">
        <v>5537</v>
      </c>
      <c r="AY178" s="24" t="s">
        <v>5537</v>
      </c>
      <c r="AZ178" s="24" t="s">
        <v>5537</v>
      </c>
      <c r="BA178" s="24" t="s">
        <v>5537</v>
      </c>
      <c r="BB178" s="24" t="s">
        <v>5537</v>
      </c>
      <c r="BC178" s="24" t="s">
        <v>5537</v>
      </c>
      <c r="BD178" s="24" t="s">
        <v>5537</v>
      </c>
      <c r="BE178" s="24" t="s">
        <v>5537</v>
      </c>
      <c r="BF178" s="24" t="s">
        <v>6424</v>
      </c>
      <c r="BG178" s="24" t="s">
        <v>5537</v>
      </c>
      <c r="BH178" s="24" t="s">
        <v>5962</v>
      </c>
      <c r="BI178" s="9" t="s">
        <v>5537</v>
      </c>
      <c r="BJ178" s="14"/>
      <c r="BK178" s="14" t="s">
        <v>5537</v>
      </c>
      <c r="BL178" s="14" t="str">
        <f>_xlfn.XLOOKUP(B178,'[4]cell downs 18042026 17h'!$B:$B,'[4]cell downs 18042026 17h'!$B:$B,"")</f>
        <v/>
      </c>
      <c r="BM178" s="14" t="str">
        <f>_xlfn.XLOOKUP(B178,'[5]Cells Huawei 19042026 15h'!$B:$B,'[5]Cells Huawei 19042026 15h'!$B:$B,"")</f>
        <v/>
      </c>
      <c r="BN178" s="9" t="str">
        <f>_xlfn.XLOOKUP(B178,'[6]cells down 19042026 9H40'!$B:$B,'[6]cells down 19042026 9H40'!$B:$B,"")</f>
        <v/>
      </c>
      <c r="BO178" s="9" t="s">
        <v>1973</v>
      </c>
      <c r="BP178" s="9" t="s">
        <v>12</v>
      </c>
    </row>
    <row r="179" spans="1:68" s="9" customFormat="1" x14ac:dyDescent="0.35">
      <c r="A179" s="25" t="s">
        <v>5461</v>
      </c>
      <c r="B179" s="32" t="s">
        <v>5462</v>
      </c>
      <c r="C179" s="3" t="str">
        <f>_xlfn.XLOOKUP(B179,'[1]daily break down'!$D:$D,'[1]daily break down'!$E:$E,"")</f>
        <v>CENTRE</v>
      </c>
      <c r="D179" s="25" t="s">
        <v>357</v>
      </c>
      <c r="E179" s="25" t="s">
        <v>122</v>
      </c>
      <c r="F179" s="25" t="s">
        <v>226</v>
      </c>
      <c r="G179" s="25" t="s">
        <v>5461</v>
      </c>
      <c r="H179" s="40" t="str">
        <f>_xlfn.XLOOKUP(B179,[2]CALCULATION!$B:$B,[2]CALCULATION!$H:$H,"")</f>
        <v>NOKIA</v>
      </c>
      <c r="I179" s="34">
        <v>3.0819015332460129</v>
      </c>
      <c r="J179" s="34">
        <v>3.0819015332460129</v>
      </c>
      <c r="K179" s="34">
        <v>3.0819015332460129</v>
      </c>
      <c r="L179" s="34">
        <v>3.0819015332460129</v>
      </c>
      <c r="M179" s="34">
        <v>3.0819015332460129</v>
      </c>
      <c r="N179" s="34">
        <v>3.0819015332460129</v>
      </c>
      <c r="O179" s="34">
        <v>3.0819015332460129</v>
      </c>
      <c r="P179" s="34">
        <v>3.0819015332460129</v>
      </c>
      <c r="Q179" s="34">
        <v>3.3977786053254118</v>
      </c>
      <c r="R179" s="34">
        <v>3.0819015332460129</v>
      </c>
      <c r="S179" s="109">
        <v>3.0819015332460129</v>
      </c>
      <c r="T179" s="109">
        <f>_xlfn.XLOOKUP(B179,'[3]Nur des jours'!$B:$B,'[3]Nur des jours'!$U:$U,"")</f>
        <v>3.0873112933061679</v>
      </c>
      <c r="U179" s="109">
        <v>3.0819015332460129</v>
      </c>
      <c r="V179" s="109" t="s">
        <v>5537</v>
      </c>
      <c r="W179" s="109">
        <v>3.0873112933061679</v>
      </c>
      <c r="X179" s="109">
        <v>3.0819015332460129</v>
      </c>
      <c r="Y179" s="109">
        <v>3.0819015332460129</v>
      </c>
      <c r="Z179" s="109">
        <v>3.0819015332460129</v>
      </c>
      <c r="AA179" s="109">
        <v>2.9730950280981401</v>
      </c>
      <c r="AB179" s="109">
        <v>3.160589898782364</v>
      </c>
      <c r="AC179" s="109">
        <v>0</v>
      </c>
      <c r="AD179" s="109">
        <v>0</v>
      </c>
      <c r="AE179" s="109">
        <v>2.9899655683493105</v>
      </c>
      <c r="AF179" s="109">
        <v>2.9899655683493105</v>
      </c>
      <c r="AG179" s="57" t="str">
        <f>_xlfn.XLOOKUP(B179,[3]CALCULATION!$B:$B,[3]CALCULATION!$M:$M,"")</f>
        <v>Operationnel</v>
      </c>
      <c r="AH179" s="57"/>
      <c r="AI179" s="56" t="str" cm="1">
        <f t="array" ref="AI179">IFERROR(_xlfn.IFS(
AK179="MPR ISSUE","PDH",
AK179="BSS Hardware Issue","BSS",
AK179="Sites strategiques, MLL, Pylone, etc.","ENVTECH",
AK179="AKTIVCO DEFAUT GE &amp; POWER Cabinet","AKTIVCO",
AK179="AKTIVCO Coupure ENEO &amp; Baisse de tension","AKTIVCO GRID ONLY",
AK179="Coupure ENEO &amp; Baisse de tension","IHS GRID ONLY",
AK179="Defaut GE &amp; POWER Cabinet","IHS",
AK179="Sharing","Partners",
AK179="Sites strategiques &amp; DataCenter","SST &amp; DC",
AK179="Exclu","Exclu",
AK179="SAT","SAT",
AK179="SPARE-ISSUE","SPARE-ISSUE",
AK179="Fiber CAmtel","TRANS_FO_CAMTEL",
AK179="Fiber AOF","Fiber AOF",
AK179="Projet OCM (HUAWEI)","TRAVAUX-HUAWEI",
AK179="Projet OCM (NOKIA)","TRAVAUX-NOKIA",
AK179="ACCESS-ISSUE","ACCESS-ISSUE",
AK179="Projet OCM (ZTE, NOKIA, autres projets)","TRAVAUX OCM",
AK179="No root CAuse","No root cause",
AK179="ODU HS","PDH",
AK179="IP &amp; VLAN","PDH",
AK179="Warehouse HUAWEI","SPARE-ISSUE",
AK179="SPARE-HS","SPARE-ISSUE",
AK179="Power Telco","BSS",AK179="no impacts","no impacts"
),"")</f>
        <v>BSS</v>
      </c>
      <c r="AJ179" s="56" t="str" cm="1">
        <f t="array" ref="AJ179">IFERROR(_xlfn.IFS(
AK179="MPR ISSUE","TX ISSUE",
AK179="BSS Hardware Issue","RAN ISSUE",
AK179="Sites strategiques, MLL, Pylone, etc.","ENVTECH",
AK179="AKTIVCO DEFAUT GE &amp; POWER Cabinet","POWER ISSUE",
AK179="AKTIVCO Coupure ENEO &amp; Baisse de tension","POWER ISSUE",
AK179="Coupure ENEO &amp; Baisse de tension","POWER ISSUE",
AK179="Defaut GE &amp; POWER Cabinet","POWER ISSUE",
AK179="Sharing","POWER ISSUE",
AK179="Sites strategiques &amp; DataCenter","POWER ISSUE",
AK179="Exclu","Exclu",
AK179="SAT","TX ISSUE",
AK179="SPARE-ISSUE","SPARE-ISSUE",
AK179="Fiber CAmtel","TX ISSUE",
AK179="Fiber AOF","TX ISSUE",
AK179="Projet OCM (HUAWEI)","TRAVAUX-HUAWEI",
AK179="Projet OCM (NOKIA)","TRAVAUX -NOKIA",
AK179="ACCESS-ISSUE","ACCESS-ISSUE",
AK179="Projet OCM (ZTE, NOKIA, autres projets)","TRAVAUX OCM",
AK179="No root CAuse","No root cause",
AK179="ODU HS","TX ISSUE",
AK179="IP &amp; VLAN","TX ISSUE",
AK179="Warehouse HUAWEI","SPARE-ISSUE",
AK179="SPARE-HS","SPARE-ISSUE",
AK179="Power Telco","RAN ISSUE",AK179="no impacts","no impacts"
),"")</f>
        <v>RAN ISSUE</v>
      </c>
      <c r="AK179" s="81" t="s">
        <v>5320</v>
      </c>
      <c r="AL179" s="56" t="str" cm="1">
        <f t="array" ref="AL179">IFERROR(_xlfn.IFS(
AK179="MPR ISSUE","ACTIVE",
AK179="BSS Hardware Issue","ACTIVE",
AK179="Sites strategiques, MLL, Pylone, etc.","PASSIVE",
AK179="AKTIVCO DEFAUT GE &amp; POWER Cabinet","PASSIVE",
AK179="AKTIVCO Coupure ENEO &amp; Baisse de tension","PASSIVE",
AK179="Coupure ENEO &amp; Baisse de tension","PASSIVE",
AK179="Defaut GE &amp; POWER Cabinet","PASSIVE",
AK179="Sharing","PASSIVE",
AK179="Sites strategiques &amp; DataCenter","PASSIVE",
AK179="Exclu","Exclu",
AK179="SAT","ACTIVE",
AK179="SPARE-ISSUE","SPARE-ISSUE",
AK179="Fiber CAmtel","ACTIVE",
AK179="Fiber AOF","ACTIVE",
AK179="Projet OCM (HUAWEI)","PLANNED WORKS",
AK179="Projet OCM (NOKIA)","PLANNED WORKS",
AK179="ACCESS-ISSUE","ACCESS-ISSUE",
AK179="Projet OCM (ZTE, NOKIA, autres projets)","PLANNED WORKS",
AK179="No root CAuse","No root cause",
AK179="ODU HS","ACTIVE",
AK179="IP &amp; VLAN","ACTIVE",
AK179="Warehouse HUAWEI","SPARE-ISSUE",
AK179="SPARE-HS","SPARE-ISSUE",
AK179="Power Telco","ACTIVE", AK179="no impacts","no impacts"
),"")</f>
        <v>ACTIVE</v>
      </c>
      <c r="AM179" s="108" t="s">
        <v>5873</v>
      </c>
      <c r="AN179" s="117" t="s">
        <v>5462</v>
      </c>
      <c r="AP179" s="23" t="s">
        <v>5537</v>
      </c>
      <c r="AQ179" s="23" t="s">
        <v>5537</v>
      </c>
      <c r="AR179" s="7"/>
      <c r="AS179" s="6"/>
      <c r="AT179" s="7"/>
      <c r="AU179" s="3" t="s">
        <v>5537</v>
      </c>
      <c r="AV179" s="24" t="s">
        <v>5537</v>
      </c>
      <c r="AW179" s="24" t="s">
        <v>5537</v>
      </c>
      <c r="AX179" s="24" t="s">
        <v>5537</v>
      </c>
      <c r="AY179" s="24" t="s">
        <v>5537</v>
      </c>
      <c r="AZ179" s="24" t="s">
        <v>5537</v>
      </c>
      <c r="BA179" s="24" t="s">
        <v>5537</v>
      </c>
      <c r="BB179" s="24" t="s">
        <v>6425</v>
      </c>
      <c r="BC179" s="24" t="s">
        <v>6425</v>
      </c>
      <c r="BD179" s="24" t="s">
        <v>6425</v>
      </c>
      <c r="BE179" s="24" t="s">
        <v>5537</v>
      </c>
      <c r="BF179" s="24" t="s">
        <v>5537</v>
      </c>
      <c r="BG179" s="24" t="s">
        <v>5537</v>
      </c>
      <c r="BH179" s="24" t="s">
        <v>5537</v>
      </c>
      <c r="BI179" s="9" t="s">
        <v>5537</v>
      </c>
      <c r="BJ179" s="14"/>
      <c r="BK179" s="14" t="s">
        <v>5537</v>
      </c>
      <c r="BL179" s="14" t="str">
        <f>_xlfn.XLOOKUP(B179,'[4]cell downs 18042026 17h'!$B:$B,'[4]cell downs 18042026 17h'!$B:$B,"")</f>
        <v>EST_185</v>
      </c>
      <c r="BM179" s="14" t="str">
        <f>_xlfn.XLOOKUP(B179,'[5]Cells Huawei 19042026 15h'!$B:$B,'[5]Cells Huawei 19042026 15h'!$B:$B,"")</f>
        <v/>
      </c>
      <c r="BN179" s="9" t="str">
        <f>_xlfn.XLOOKUP(B179,'[6]cells down 19042026 9H40'!$B:$B,'[6]cells down 19042026 9H40'!$B:$B,"")</f>
        <v/>
      </c>
      <c r="BO179" s="9" t="s">
        <v>5537</v>
      </c>
      <c r="BP179" s="9" t="s">
        <v>5537</v>
      </c>
    </row>
    <row r="180" spans="1:68" s="9" customFormat="1" x14ac:dyDescent="0.35">
      <c r="A180" s="1" t="s">
        <v>358</v>
      </c>
      <c r="B180" s="1" t="s">
        <v>359</v>
      </c>
      <c r="C180" s="3" t="str">
        <f>_xlfn.XLOOKUP(B180,'[1]daily break down'!$D:$D,'[1]daily break down'!$E:$E,"")</f>
        <v>ADAMAOUA</v>
      </c>
      <c r="D180" s="1" t="s">
        <v>11</v>
      </c>
      <c r="E180" s="1" t="s">
        <v>96</v>
      </c>
      <c r="F180" s="3" t="s">
        <v>90</v>
      </c>
      <c r="G180" s="1" t="s">
        <v>358</v>
      </c>
      <c r="H180" s="40" t="str">
        <f>_xlfn.XLOOKUP(B180,[2]CALCULATION!$B:$B,[2]CALCULATION!$H:$H,"")</f>
        <v>NOKIA</v>
      </c>
      <c r="I180" s="34">
        <v>15.927259794209284</v>
      </c>
      <c r="J180" s="34">
        <v>13.16420688192124</v>
      </c>
      <c r="K180" s="34">
        <v>19.063676967619067</v>
      </c>
      <c r="L180" s="34">
        <v>11.608613471280727</v>
      </c>
      <c r="M180" s="34">
        <v>4.6783619361473292</v>
      </c>
      <c r="N180" s="34">
        <v>0.49776258332135365</v>
      </c>
      <c r="O180" s="34">
        <v>5.1030203632367996</v>
      </c>
      <c r="P180" s="34">
        <v>7.0765152238142859</v>
      </c>
      <c r="Q180" s="34">
        <v>6.7234368204745447</v>
      </c>
      <c r="R180" s="34">
        <v>14.918096229250185</v>
      </c>
      <c r="S180" s="109">
        <v>10.729919080646033</v>
      </c>
      <c r="T180" s="109">
        <f>_xlfn.XLOOKUP(B180,'[3]Nur des jours'!$B:$B,'[3]Nur des jours'!$U:$U,"")</f>
        <v>13.362161504254907</v>
      </c>
      <c r="U180" s="109">
        <v>1.8878298562388596</v>
      </c>
      <c r="V180" s="109">
        <v>4.2159553812722237</v>
      </c>
      <c r="W180" s="109">
        <v>13.362161504254907</v>
      </c>
      <c r="X180" s="109">
        <v>8.9171713640163883</v>
      </c>
      <c r="Y180" s="109">
        <v>6.4778860114509973</v>
      </c>
      <c r="Z180" s="109">
        <v>15.591217365410856</v>
      </c>
      <c r="AA180" s="109">
        <v>22.559886800629506</v>
      </c>
      <c r="AB180" s="109">
        <v>14.042100183069872</v>
      </c>
      <c r="AC180" s="109">
        <v>3.4085254727048189</v>
      </c>
      <c r="AD180" s="109">
        <v>7.3959410858625905</v>
      </c>
      <c r="AE180" s="109">
        <v>2.9696398497905534</v>
      </c>
      <c r="AF180" s="109">
        <v>2.9696398497905534</v>
      </c>
      <c r="AG180" s="57" t="str">
        <f>_xlfn.XLOOKUP(B180,[3]CALCULATION!$B:$B,[3]CALCULATION!$M:$M,"")</f>
        <v>Operationnel</v>
      </c>
      <c r="AH180" s="57"/>
      <c r="AI180" s="56" t="str" cm="1">
        <f t="array" ref="AI180">IFERROR(_xlfn.IFS(
AK180="MPR ISSUE","PDH",
AK180="BSS Hardware Issue","BSS",
AK180="Sites strategiques, MLL, Pylone, etc.","ENVTECH",
AK180="AKTIVCO DEFAUT GE &amp; POWER Cabinet","AKTIVCO",
AK180="AKTIVCO Coupure ENEO &amp; Baisse de tension","AKTIVCO GRID ONLY",
AK180="Coupure ENEO &amp; Baisse de tension","IHS GRID ONLY",
AK180="Defaut GE &amp; POWER Cabinet","IHS",
AK180="Sharing","Partners",
AK180="Sites strategiques &amp; DataCenter","SST &amp; DC",
AK180="Exclu","Exclu",
AK180="SAT","SAT",
AK180="SPARE-ISSUE","SPARE-ISSUE",
AK180="Fiber CAmtel","TRANS_FO_CAMTEL",
AK180="Fiber AOF","Fiber AOF",
AK180="Projet OCM (HUAWEI)","TRAVAUX-HUAWEI",
AK180="Projet OCM (NOKIA)","TRAVAUX-NOKIA",
AK180="ACCESS-ISSUE","ACCESS-ISSUE",
AK180="Projet OCM (ZTE, NOKIA, autres projets)","TRAVAUX OCM",
AK180="No root CAuse","No root cause",
AK180="ODU HS","PDH",
AK180="IP &amp; VLAN","PDH",
AK180="Warehouse HUAWEI","SPARE-ISSUE",
AK180="SPARE-HS","SPARE-ISSUE",
AK180="Power Telco","BSS",AK180="no impacts","no impacts"
),"")</f>
        <v>IHS</v>
      </c>
      <c r="AJ180" s="56" t="str" cm="1">
        <f t="array" ref="AJ180">IFERROR(_xlfn.IFS(
AK180="MPR ISSUE","TX ISSUE",
AK180="BSS Hardware Issue","RAN ISSUE",
AK180="Sites strategiques, MLL, Pylone, etc.","ENVTECH",
AK180="AKTIVCO DEFAUT GE &amp; POWER Cabinet","POWER ISSUE",
AK180="AKTIVCO Coupure ENEO &amp; Baisse de tension","POWER ISSUE",
AK180="Coupure ENEO &amp; Baisse de tension","POWER ISSUE",
AK180="Defaut GE &amp; POWER Cabinet","POWER ISSUE",
AK180="Sharing","POWER ISSUE",
AK180="Sites strategiques &amp; DataCenter","POWER ISSUE",
AK180="Exclu","Exclu",
AK180="SAT","TX ISSUE",
AK180="SPARE-ISSUE","SPARE-ISSUE",
AK180="Fiber CAmtel","TX ISSUE",
AK180="Fiber AOF","TX ISSUE",
AK180="Projet OCM (HUAWEI)","TRAVAUX-HUAWEI",
AK180="Projet OCM (NOKIA)","TRAVAUX -NOKIA",
AK180="ACCESS-ISSUE","ACCESS-ISSUE",
AK180="Projet OCM (ZTE, NOKIA, autres projets)","TRAVAUX OCM",
AK180="No root CAuse","No root cause",
AK180="ODU HS","TX ISSUE",
AK180="IP &amp; VLAN","TX ISSUE",
AK180="Warehouse HUAWEI","SPARE-ISSUE",
AK180="SPARE-HS","SPARE-ISSUE",
AK180="Power Telco","RAN ISSUE",AK180="no impacts","no impacts"
),"")</f>
        <v>POWER ISSUE</v>
      </c>
      <c r="AK180" s="81" t="s">
        <v>5330</v>
      </c>
      <c r="AL180" s="56" t="str" cm="1">
        <f t="array" ref="AL180">IFERROR(_xlfn.IFS(
AK180="MPR ISSUE","ACTIVE",
AK180="BSS Hardware Issue","ACTIVE",
AK180="Sites strategiques, MLL, Pylone, etc.","PASSIVE",
AK180="AKTIVCO DEFAUT GE &amp; POWER Cabinet","PASSIVE",
AK180="AKTIVCO Coupure ENEO &amp; Baisse de tension","PASSIVE",
AK180="Coupure ENEO &amp; Baisse de tension","PASSIVE",
AK180="Defaut GE &amp; POWER Cabinet","PASSIVE",
AK180="Sharing","PASSIVE",
AK180="Sites strategiques &amp; DataCenter","PASSIVE",
AK180="Exclu","Exclu",
AK180="SAT","ACTIVE",
AK180="SPARE-ISSUE","SPARE-ISSUE",
AK180="Fiber CAmtel","ACTIVE",
AK180="Fiber AOF","ACTIVE",
AK180="Projet OCM (HUAWEI)","PLANNED WORKS",
AK180="Projet OCM (NOKIA)","PLANNED WORKS",
AK180="ACCESS-ISSUE","ACCESS-ISSUE",
AK180="Projet OCM (ZTE, NOKIA, autres projets)","PLANNED WORKS",
AK180="No root CAuse","No root cause",
AK180="ODU HS","ACTIVE",
AK180="IP &amp; VLAN","ACTIVE",
AK180="Warehouse HUAWEI","SPARE-ISSUE",
AK180="SPARE-HS","SPARE-ISSUE",
AK180="Power Telco","ACTIVE", AK180="no impacts","no impacts"
),"")</f>
        <v>PASSIVE</v>
      </c>
      <c r="AM180" s="108" t="s">
        <v>5874</v>
      </c>
      <c r="AN180" s="117" t="s">
        <v>359</v>
      </c>
      <c r="AP180" s="23" t="s">
        <v>5537</v>
      </c>
      <c r="AQ180" s="23" t="s">
        <v>5537</v>
      </c>
      <c r="AR180" s="7"/>
      <c r="AS180" s="6"/>
      <c r="AT180" s="7"/>
      <c r="AU180" s="3" t="s">
        <v>5537</v>
      </c>
      <c r="AV180" s="24" t="s">
        <v>5537</v>
      </c>
      <c r="AW180" s="24" t="s">
        <v>5537</v>
      </c>
      <c r="AX180" s="24" t="s">
        <v>5537</v>
      </c>
      <c r="AY180" s="24" t="s">
        <v>5537</v>
      </c>
      <c r="AZ180" s="24" t="s">
        <v>5537</v>
      </c>
      <c r="BA180" s="24" t="s">
        <v>5537</v>
      </c>
      <c r="BB180" s="24" t="s">
        <v>5537</v>
      </c>
      <c r="BC180" s="24" t="s">
        <v>5537</v>
      </c>
      <c r="BD180" s="24" t="s">
        <v>5537</v>
      </c>
      <c r="BE180" s="24" t="s">
        <v>5537</v>
      </c>
      <c r="BF180" s="24" t="s">
        <v>5537</v>
      </c>
      <c r="BG180" s="24" t="s">
        <v>5537</v>
      </c>
      <c r="BH180" s="24" t="s">
        <v>5537</v>
      </c>
      <c r="BI180" s="9" t="s">
        <v>5874</v>
      </c>
      <c r="BJ180" s="14"/>
      <c r="BK180" s="14" t="s">
        <v>5537</v>
      </c>
      <c r="BL180" s="14" t="str">
        <f>_xlfn.XLOOKUP(B180,'[4]cell downs 18042026 17h'!$B:$B,'[4]cell downs 18042026 17h'!$B:$B,"")</f>
        <v/>
      </c>
      <c r="BM180" s="14" t="str">
        <f>_xlfn.XLOOKUP(B180,'[5]Cells Huawei 19042026 15h'!$B:$B,'[5]Cells Huawei 19042026 15h'!$B:$B,"")</f>
        <v/>
      </c>
      <c r="BN180" s="9" t="str">
        <f>_xlfn.XLOOKUP(B180,'[6]cells down 19042026 9H40'!$B:$B,'[6]cells down 19042026 9H40'!$B:$B,"")</f>
        <v/>
      </c>
      <c r="BO180" s="9" t="s">
        <v>359</v>
      </c>
      <c r="BP180" s="9" t="s">
        <v>12</v>
      </c>
    </row>
    <row r="181" spans="1:68" s="9" customFormat="1" x14ac:dyDescent="0.35">
      <c r="A181" s="1" t="s">
        <v>2260</v>
      </c>
      <c r="B181" s="8" t="s">
        <v>2261</v>
      </c>
      <c r="C181" s="3" t="str">
        <f>_xlfn.XLOOKUP(B181,'[1]daily break down'!$D:$D,'[1]daily break down'!$E:$E,"")</f>
        <v>Maroua</v>
      </c>
      <c r="D181" s="1" t="s">
        <v>21</v>
      </c>
      <c r="E181" s="1" t="s">
        <v>22</v>
      </c>
      <c r="F181" s="3" t="s">
        <v>55</v>
      </c>
      <c r="G181" s="1" t="s">
        <v>84</v>
      </c>
      <c r="H181" s="39" t="str">
        <f>_xlfn.XLOOKUP(B181,[2]CALCULATION!$B:$B,[2]CALCULATION!$H:$H,"")</f>
        <v>Huawei</v>
      </c>
      <c r="I181" s="34">
        <v>0.18708997154948306</v>
      </c>
      <c r="J181" s="34">
        <v>6.9021753088322146E-2</v>
      </c>
      <c r="K181" s="34">
        <v>0</v>
      </c>
      <c r="L181" s="34">
        <v>0</v>
      </c>
      <c r="M181" s="34">
        <v>0</v>
      </c>
      <c r="N181" s="34">
        <v>0</v>
      </c>
      <c r="O181" s="34">
        <v>4.9046465372838757E-3</v>
      </c>
      <c r="P181" s="34">
        <v>0</v>
      </c>
      <c r="Q181" s="34">
        <v>0</v>
      </c>
      <c r="R181" s="34">
        <v>0</v>
      </c>
      <c r="S181" s="109">
        <v>0</v>
      </c>
      <c r="T181" s="109">
        <f>_xlfn.XLOOKUP(B181,'[3]Nur des jours'!$B:$B,'[3]Nur des jours'!$U:$U,"")</f>
        <v>8.9175391586979538E-4</v>
      </c>
      <c r="U181" s="109">
        <v>0</v>
      </c>
      <c r="V181" s="109">
        <v>0</v>
      </c>
      <c r="W181" s="109">
        <v>8.9175391586979538E-4</v>
      </c>
      <c r="X181" s="109">
        <v>0</v>
      </c>
      <c r="Y181" s="109">
        <v>0</v>
      </c>
      <c r="Z181" s="109">
        <v>0</v>
      </c>
      <c r="AA181" s="109">
        <v>1.3700193760290842</v>
      </c>
      <c r="AB181" s="109">
        <v>1.5105597931701633</v>
      </c>
      <c r="AC181" s="109">
        <v>5.0239249987010854</v>
      </c>
      <c r="AD181" s="109">
        <v>6.4102073706865781</v>
      </c>
      <c r="AE181" s="109">
        <v>2.9385075035741495</v>
      </c>
      <c r="AF181" s="109">
        <v>2.9385075035741495</v>
      </c>
      <c r="AG181" s="57" t="str">
        <f>_xlfn.XLOOKUP(B181,[3]CALCULATION!$B:$B,[3]CALCULATION!$M:$M,"")</f>
        <v>Operationnel</v>
      </c>
      <c r="AH181" s="57"/>
      <c r="AI181" s="56" t="str" cm="1">
        <f t="array" ref="AI181">IFERROR(_xlfn.IFS(
AK181="MPR ISSUE","PDH",
AK181="BSS Hardware Issue","BSS",
AK181="Sites strategiques, MLL, Pylone, etc.","ENVTECH",
AK181="AKTIVCO DEFAUT GE &amp; POWER Cabinet","AKTIVCO",
AK181="AKTIVCO Coupure ENEO &amp; Baisse de tension","AKTIVCO GRID ONLY",
AK181="Coupure ENEO &amp; Baisse de tension","IHS GRID ONLY",
AK181="Defaut GE &amp; POWER Cabinet","IHS",
AK181="Sharing","Partners",
AK181="Sites strategiques &amp; DataCenter","SST &amp; DC",
AK181="Exclu","Exclu",
AK181="SAT","SAT",
AK181="SPARE-ISSUE","SPARE-ISSUE",
AK181="Fiber CAmtel","TRANS_FO_CAMTEL",
AK181="Fiber AOF","Fiber AOF",
AK181="Projet OCM (HUAWEI)","TRAVAUX-HUAWEI",
AK181="Projet OCM (NOKIA)","TRAVAUX-NOKIA",
AK181="ACCESS-ISSUE","ACCESS-ISSUE",
AK181="Projet OCM (ZTE, NOKIA, autres projets)","TRAVAUX OCM",
AK181="No root CAuse","No root cause",
AK181="ODU HS","PDH",
AK181="IP &amp; VLAN","PDH",
AK181="Warehouse HUAWEI","SPARE-ISSUE",
AK181="SPARE-HS","SPARE-ISSUE",
AK181="Power Telco","BSS",AK181="no impacts","no impacts"
),"")</f>
        <v>AKTIVCO</v>
      </c>
      <c r="AJ181" s="56" t="str" cm="1">
        <f t="array" ref="AJ181">IFERROR(_xlfn.IFS(
AK181="MPR ISSUE","TX ISSUE",
AK181="BSS Hardware Issue","RAN ISSUE",
AK181="Sites strategiques, MLL, Pylone, etc.","ENVTECH",
AK181="AKTIVCO DEFAUT GE &amp; POWER Cabinet","POWER ISSUE",
AK181="AKTIVCO Coupure ENEO &amp; Baisse de tension","POWER ISSUE",
AK181="Coupure ENEO &amp; Baisse de tension","POWER ISSUE",
AK181="Defaut GE &amp; POWER Cabinet","POWER ISSUE",
AK181="Sharing","POWER ISSUE",
AK181="Sites strategiques &amp; DataCenter","POWER ISSUE",
AK181="Exclu","Exclu",
AK181="SAT","TX ISSUE",
AK181="SPARE-ISSUE","SPARE-ISSUE",
AK181="Fiber CAmtel","TX ISSUE",
AK181="Fiber AOF","TX ISSUE",
AK181="Projet OCM (HUAWEI)","TRAVAUX-HUAWEI",
AK181="Projet OCM (NOKIA)","TRAVAUX -NOKIA",
AK181="ACCESS-ISSUE","ACCESS-ISSUE",
AK181="Projet OCM (ZTE, NOKIA, autres projets)","TRAVAUX OCM",
AK181="No root CAuse","No root cause",
AK181="ODU HS","TX ISSUE",
AK181="IP &amp; VLAN","TX ISSUE",
AK181="Warehouse HUAWEI","SPARE-ISSUE",
AK181="SPARE-HS","SPARE-ISSUE",
AK181="Power Telco","RAN ISSUE",AK181="no impacts","no impacts"
),"")</f>
        <v>POWER ISSUE</v>
      </c>
      <c r="AK181" s="81" t="s">
        <v>5325</v>
      </c>
      <c r="AL181" s="56" t="str" cm="1">
        <f t="array" ref="AL181">IFERROR(_xlfn.IFS(
AK181="MPR ISSUE","ACTIVE",
AK181="BSS Hardware Issue","ACTIVE",
AK181="Sites strategiques, MLL, Pylone, etc.","PASSIVE",
AK181="AKTIVCO DEFAUT GE &amp; POWER Cabinet","PASSIVE",
AK181="AKTIVCO Coupure ENEO &amp; Baisse de tension","PASSIVE",
AK181="Coupure ENEO &amp; Baisse de tension","PASSIVE",
AK181="Defaut GE &amp; POWER Cabinet","PASSIVE",
AK181="Sharing","PASSIVE",
AK181="Sites strategiques &amp; DataCenter","PASSIVE",
AK181="Exclu","Exclu",
AK181="SAT","ACTIVE",
AK181="SPARE-ISSUE","SPARE-ISSUE",
AK181="Fiber CAmtel","ACTIVE",
AK181="Fiber AOF","ACTIVE",
AK181="Projet OCM (HUAWEI)","PLANNED WORKS",
AK181="Projet OCM (NOKIA)","PLANNED WORKS",
AK181="ACCESS-ISSUE","ACCESS-ISSUE",
AK181="Projet OCM (ZTE, NOKIA, autres projets)","PLANNED WORKS",
AK181="No root CAuse","No root cause",
AK181="ODU HS","ACTIVE",
AK181="IP &amp; VLAN","ACTIVE",
AK181="Warehouse HUAWEI","SPARE-ISSUE",
AK181="SPARE-HS","SPARE-ISSUE",
AK181="Power Telco","ACTIVE", AK181="no impacts","no impacts"
),"")</f>
        <v>PASSIVE</v>
      </c>
      <c r="AM181" s="108" t="s">
        <v>5875</v>
      </c>
      <c r="AN181" s="117" t="s">
        <v>2261</v>
      </c>
      <c r="AP181" s="23" t="s">
        <v>5537</v>
      </c>
      <c r="AQ181" s="23" t="s">
        <v>5537</v>
      </c>
      <c r="AR181" s="7"/>
      <c r="AS181" s="6"/>
      <c r="AT181" s="7"/>
      <c r="AU181" s="3" t="s">
        <v>5537</v>
      </c>
      <c r="AV181" s="24" t="s">
        <v>5537</v>
      </c>
      <c r="AW181" s="24" t="s">
        <v>5537</v>
      </c>
      <c r="AX181" s="24" t="s">
        <v>5537</v>
      </c>
      <c r="AY181" s="24" t="s">
        <v>5537</v>
      </c>
      <c r="AZ181" s="24" t="s">
        <v>5537</v>
      </c>
      <c r="BA181" s="24" t="s">
        <v>5537</v>
      </c>
      <c r="BB181" s="24" t="s">
        <v>5537</v>
      </c>
      <c r="BC181" s="24" t="s">
        <v>5537</v>
      </c>
      <c r="BD181" s="24" t="s">
        <v>5537</v>
      </c>
      <c r="BE181" s="24" t="s">
        <v>5537</v>
      </c>
      <c r="BF181" s="24" t="s">
        <v>5875</v>
      </c>
      <c r="BG181" s="24" t="s">
        <v>5537</v>
      </c>
      <c r="BH181" s="24" t="s">
        <v>5537</v>
      </c>
      <c r="BI181" s="9" t="s">
        <v>5537</v>
      </c>
      <c r="BJ181" s="14"/>
      <c r="BK181" s="14" t="s">
        <v>5537</v>
      </c>
      <c r="BL181" s="14" t="str">
        <f>_xlfn.XLOOKUP(B181,'[4]cell downs 18042026 17h'!$B:$B,'[4]cell downs 18042026 17h'!$B:$B,"")</f>
        <v/>
      </c>
      <c r="BM181" s="14" t="str">
        <f>_xlfn.XLOOKUP(B181,'[5]Cells Huawei 19042026 15h'!$B:$B,'[5]Cells Huawei 19042026 15h'!$B:$B,"")</f>
        <v/>
      </c>
      <c r="BN181" s="9" t="str">
        <f>_xlfn.XLOOKUP(B181,'[6]cells down 19042026 9H40'!$B:$B,'[6]cells down 19042026 9H40'!$B:$B,"")</f>
        <v/>
      </c>
      <c r="BO181" s="9" t="s">
        <v>5537</v>
      </c>
      <c r="BP181" s="9" t="s">
        <v>12</v>
      </c>
    </row>
    <row r="182" spans="1:68" s="9" customFormat="1" x14ac:dyDescent="0.35">
      <c r="A182" s="3" t="s">
        <v>1238</v>
      </c>
      <c r="B182" s="31" t="s">
        <v>1239</v>
      </c>
      <c r="C182" s="3" t="str">
        <f>_xlfn.XLOOKUP(B182,'[1]daily break down'!$D:$D,'[1]daily break down'!$E:$E,"")</f>
        <v>CENTRE</v>
      </c>
      <c r="D182" s="3" t="s">
        <v>11</v>
      </c>
      <c r="E182" s="3" t="s">
        <v>66</v>
      </c>
      <c r="F182" s="3" t="s">
        <v>226</v>
      </c>
      <c r="G182" s="3" t="s">
        <v>1240</v>
      </c>
      <c r="H182" s="40" t="str">
        <f>_xlfn.XLOOKUP(B182,[2]CALCULATION!$B:$B,[2]CALCULATION!$H:$H,"")</f>
        <v>NOKIA</v>
      </c>
      <c r="I182" s="34">
        <v>1.3376308738046931E-3</v>
      </c>
      <c r="J182" s="34">
        <v>0</v>
      </c>
      <c r="K182" s="34">
        <v>0</v>
      </c>
      <c r="L182" s="34">
        <v>0</v>
      </c>
      <c r="M182" s="34">
        <v>0</v>
      </c>
      <c r="N182" s="34">
        <v>0</v>
      </c>
      <c r="O182" s="34">
        <v>0.31890903539335619</v>
      </c>
      <c r="P182" s="34">
        <v>0</v>
      </c>
      <c r="Q182" s="34">
        <v>0</v>
      </c>
      <c r="R182" s="34">
        <v>0</v>
      </c>
      <c r="S182" s="109">
        <v>0</v>
      </c>
      <c r="T182" s="109">
        <f>_xlfn.XLOOKUP(B182,'[3]Nur des jours'!$B:$B,'[3]Nur des jours'!$U:$U,"")</f>
        <v>0</v>
      </c>
      <c r="U182" s="109">
        <v>0</v>
      </c>
      <c r="V182" s="109">
        <v>0</v>
      </c>
      <c r="W182" s="109">
        <v>0</v>
      </c>
      <c r="X182" s="109">
        <v>0.75690288871196476</v>
      </c>
      <c r="Y182" s="109">
        <v>3.5991188044504789E-2</v>
      </c>
      <c r="Z182" s="109">
        <v>0</v>
      </c>
      <c r="AA182" s="109">
        <v>0</v>
      </c>
      <c r="AB182" s="109">
        <v>1.279595528959887</v>
      </c>
      <c r="AC182" s="109">
        <v>5.1280879185001336</v>
      </c>
      <c r="AD182" s="109">
        <v>2.183486846802738</v>
      </c>
      <c r="AE182" s="109">
        <v>2.9309454303675739</v>
      </c>
      <c r="AF182" s="109">
        <v>2.9309454303675739</v>
      </c>
      <c r="AG182" s="57" t="str">
        <f>_xlfn.XLOOKUP(B182,[3]CALCULATION!$B:$B,[3]CALCULATION!$M:$M,"")</f>
        <v>Operationnel</v>
      </c>
      <c r="AH182" s="57"/>
      <c r="AI182" s="56" t="str" cm="1">
        <f t="array" ref="AI182">IFERROR(_xlfn.IFS(
AK182="MPR ISSUE","PDH",
AK182="BSS Hardware Issue","BSS",
AK182="Sites strategiques, MLL, Pylone, etc.","ENVTECH",
AK182="AKTIVCO DEFAUT GE &amp; POWER Cabinet","AKTIVCO",
AK182="AKTIVCO Coupure ENEO &amp; Baisse de tension","AKTIVCO GRID ONLY",
AK182="Coupure ENEO &amp; Baisse de tension","IHS GRID ONLY",
AK182="Defaut GE &amp; POWER Cabinet","IHS",
AK182="Sharing","Partners",
AK182="Sites strategiques &amp; DataCenter","SST &amp; DC",
AK182="Exclu","Exclu",
AK182="SAT","SAT",
AK182="SPARE-ISSUE","SPARE-ISSUE",
AK182="Fiber CAmtel","TRANS_FO_CAMTEL",
AK182="Fiber AOF","Fiber AOF",
AK182="Projet OCM (HUAWEI)","TRAVAUX-HUAWEI",
AK182="Projet OCM (NOKIA)","TRAVAUX-NOKIA",
AK182="ACCESS-ISSUE","ACCESS-ISSUE",
AK182="Projet OCM (ZTE, NOKIA, autres projets)","TRAVAUX OCM",
AK182="No root CAuse","No root cause",
AK182="ODU HS","PDH",
AK182="IP &amp; VLAN","PDH",
AK182="Warehouse HUAWEI","SPARE-ISSUE",
AK182="SPARE-HS","SPARE-ISSUE",
AK182="Power Telco","BSS",AK182="no impacts","no impacts"
),"")</f>
        <v>BSS</v>
      </c>
      <c r="AJ182" s="56" t="str" cm="1">
        <f t="array" ref="AJ182">IFERROR(_xlfn.IFS(
AK182="MPR ISSUE","TX ISSUE",
AK182="BSS Hardware Issue","RAN ISSUE",
AK182="Sites strategiques, MLL, Pylone, etc.","ENVTECH",
AK182="AKTIVCO DEFAUT GE &amp; POWER Cabinet","POWER ISSUE",
AK182="AKTIVCO Coupure ENEO &amp; Baisse de tension","POWER ISSUE",
AK182="Coupure ENEO &amp; Baisse de tension","POWER ISSUE",
AK182="Defaut GE &amp; POWER Cabinet","POWER ISSUE",
AK182="Sharing","POWER ISSUE",
AK182="Sites strategiques &amp; DataCenter","POWER ISSUE",
AK182="Exclu","Exclu",
AK182="SAT","TX ISSUE",
AK182="SPARE-ISSUE","SPARE-ISSUE",
AK182="Fiber CAmtel","TX ISSUE",
AK182="Fiber AOF","TX ISSUE",
AK182="Projet OCM (HUAWEI)","TRAVAUX-HUAWEI",
AK182="Projet OCM (NOKIA)","TRAVAUX -NOKIA",
AK182="ACCESS-ISSUE","ACCESS-ISSUE",
AK182="Projet OCM (ZTE, NOKIA, autres projets)","TRAVAUX OCM",
AK182="No root CAuse","No root cause",
AK182="ODU HS","TX ISSUE",
AK182="IP &amp; VLAN","TX ISSUE",
AK182="Warehouse HUAWEI","SPARE-ISSUE",
AK182="SPARE-HS","SPARE-ISSUE",
AK182="Power Telco","RAN ISSUE",AK182="no impacts","no impacts"
),"")</f>
        <v>RAN ISSUE</v>
      </c>
      <c r="AK182" s="81" t="s">
        <v>5320</v>
      </c>
      <c r="AL182" s="56" t="str" cm="1">
        <f t="array" ref="AL182">IFERROR(_xlfn.IFS(
AK182="MPR ISSUE","ACTIVE",
AK182="BSS Hardware Issue","ACTIVE",
AK182="Sites strategiques, MLL, Pylone, etc.","PASSIVE",
AK182="AKTIVCO DEFAUT GE &amp; POWER Cabinet","PASSIVE",
AK182="AKTIVCO Coupure ENEO &amp; Baisse de tension","PASSIVE",
AK182="Coupure ENEO &amp; Baisse de tension","PASSIVE",
AK182="Defaut GE &amp; POWER Cabinet","PASSIVE",
AK182="Sharing","PASSIVE",
AK182="Sites strategiques &amp; DataCenter","PASSIVE",
AK182="Exclu","Exclu",
AK182="SAT","ACTIVE",
AK182="SPARE-ISSUE","SPARE-ISSUE",
AK182="Fiber CAmtel","ACTIVE",
AK182="Fiber AOF","ACTIVE",
AK182="Projet OCM (HUAWEI)","PLANNED WORKS",
AK182="Projet OCM (NOKIA)","PLANNED WORKS",
AK182="ACCESS-ISSUE","ACCESS-ISSUE",
AK182="Projet OCM (ZTE, NOKIA, autres projets)","PLANNED WORKS",
AK182="No root CAuse","No root cause",
AK182="ODU HS","ACTIVE",
AK182="IP &amp; VLAN","ACTIVE",
AK182="Warehouse HUAWEI","SPARE-ISSUE",
AK182="SPARE-HS","SPARE-ISSUE",
AK182="Power Telco","ACTIVE", AK182="no impacts","no impacts"
),"")</f>
        <v>ACTIVE</v>
      </c>
      <c r="AM182" s="108" t="s">
        <v>5876</v>
      </c>
      <c r="AN182" s="117" t="s">
        <v>1239</v>
      </c>
      <c r="AP182" s="23" t="s">
        <v>5537</v>
      </c>
      <c r="AQ182" s="23" t="s">
        <v>5537</v>
      </c>
      <c r="AR182" s="7"/>
      <c r="AS182" s="6"/>
      <c r="AT182" s="7"/>
      <c r="AU182" s="3" t="s">
        <v>5537</v>
      </c>
      <c r="AV182" s="24" t="s">
        <v>5537</v>
      </c>
      <c r="AW182" s="24" t="s">
        <v>5537</v>
      </c>
      <c r="AX182" s="24" t="s">
        <v>5537</v>
      </c>
      <c r="AY182" s="24" t="s">
        <v>5537</v>
      </c>
      <c r="AZ182" s="24" t="s">
        <v>5537</v>
      </c>
      <c r="BA182" s="24" t="s">
        <v>5537</v>
      </c>
      <c r="BB182" s="24" t="s">
        <v>5876</v>
      </c>
      <c r="BC182" s="24" t="s">
        <v>5537</v>
      </c>
      <c r="BD182" s="24" t="s">
        <v>5537</v>
      </c>
      <c r="BE182" s="24" t="s">
        <v>5537</v>
      </c>
      <c r="BF182" s="24" t="s">
        <v>5537</v>
      </c>
      <c r="BG182" s="24" t="s">
        <v>5537</v>
      </c>
      <c r="BH182" s="24" t="s">
        <v>5537</v>
      </c>
      <c r="BI182" s="9" t="s">
        <v>5537</v>
      </c>
      <c r="BJ182" s="14"/>
      <c r="BK182" s="14" t="s">
        <v>5537</v>
      </c>
      <c r="BL182" s="14" t="str">
        <f>_xlfn.XLOOKUP(B182,'[4]cell downs 18042026 17h'!$B:$B,'[4]cell downs 18042026 17h'!$B:$B,"")</f>
        <v/>
      </c>
      <c r="BM182" s="14" t="str">
        <f>_xlfn.XLOOKUP(B182,'[5]Cells Huawei 19042026 15h'!$B:$B,'[5]Cells Huawei 19042026 15h'!$B:$B,"")</f>
        <v/>
      </c>
      <c r="BN182" s="9" t="str">
        <f>_xlfn.XLOOKUP(B182,'[6]cells down 19042026 9H40'!$B:$B,'[6]cells down 19042026 9H40'!$B:$B,"")</f>
        <v/>
      </c>
      <c r="BO182" s="9" t="s">
        <v>1239</v>
      </c>
      <c r="BP182" s="9" t="s">
        <v>594</v>
      </c>
    </row>
    <row r="183" spans="1:68" s="9" customFormat="1" ht="26.5" customHeight="1" x14ac:dyDescent="0.35">
      <c r="A183" s="1" t="s">
        <v>246</v>
      </c>
      <c r="B183" s="1" t="s">
        <v>247</v>
      </c>
      <c r="C183" s="3" t="str">
        <f>_xlfn.XLOOKUP(B183,'[1]daily break down'!$D:$D,'[1]daily break down'!$E:$E,"")</f>
        <v>Douala</v>
      </c>
      <c r="D183" s="1" t="s">
        <v>21</v>
      </c>
      <c r="E183" s="1" t="s">
        <v>30</v>
      </c>
      <c r="F183" s="3" t="s">
        <v>31</v>
      </c>
      <c r="G183" s="1" t="s">
        <v>32</v>
      </c>
      <c r="H183" s="41" t="str">
        <f>_xlfn.XLOOKUP(B183,[2]CALCULATION!$B:$B,[2]CALCULATION!$H:$H,"")</f>
        <v>ZTE</v>
      </c>
      <c r="I183" s="34">
        <v>1.0377697020543175</v>
      </c>
      <c r="J183" s="34">
        <v>8.9529596242363017</v>
      </c>
      <c r="K183" s="34">
        <v>0</v>
      </c>
      <c r="L183" s="34">
        <v>5.4473679704822331</v>
      </c>
      <c r="M183" s="34">
        <v>3.4907350335156804</v>
      </c>
      <c r="N183" s="34">
        <v>0</v>
      </c>
      <c r="O183" s="34">
        <v>9.7081325103514811</v>
      </c>
      <c r="P183" s="34">
        <v>12.986844132829956</v>
      </c>
      <c r="Q183" s="34">
        <v>27.554232906147533</v>
      </c>
      <c r="R183" s="34">
        <v>24.226778014627619</v>
      </c>
      <c r="S183" s="109">
        <v>2.8934560957444067</v>
      </c>
      <c r="T183" s="109">
        <f>_xlfn.XLOOKUP(B183,'[3]Nur des jours'!$B:$B,'[3]Nur des jours'!$U:$U,"")</f>
        <v>0</v>
      </c>
      <c r="U183" s="109">
        <v>0</v>
      </c>
      <c r="V183" s="109">
        <v>0.99594644340002392</v>
      </c>
      <c r="W183" s="109">
        <v>0</v>
      </c>
      <c r="X183" s="109">
        <v>3.1758210556654198</v>
      </c>
      <c r="Y183" s="109">
        <v>2.4541067764736899E-2</v>
      </c>
      <c r="Z183" s="109">
        <v>3.9472773682843783</v>
      </c>
      <c r="AA183" s="109">
        <v>1.4337084407005043</v>
      </c>
      <c r="AB183" s="109">
        <v>0</v>
      </c>
      <c r="AC183" s="109">
        <v>0</v>
      </c>
      <c r="AD183" s="109">
        <v>1.300210634760345</v>
      </c>
      <c r="AE183" s="109">
        <v>2.6845181532561151</v>
      </c>
      <c r="AF183" s="109">
        <v>2.6845181532561151</v>
      </c>
      <c r="AG183" s="57" t="str">
        <f>_xlfn.XLOOKUP(B183,[3]CALCULATION!$B:$B,[3]CALCULATION!$M:$M,"")</f>
        <v>Operationnel</v>
      </c>
      <c r="AH183" s="57"/>
      <c r="AI183" s="56" t="str" cm="1">
        <f t="array" ref="AI183">IFERROR(_xlfn.IFS(
AK183="MPR ISSUE","PDH",
AK183="BSS Hardware Issue","BSS",
AK183="Sites strategiques, MLL, Pylone, etc.","ENVTECH",
AK183="AKTIVCO DEFAUT GE &amp; POWER Cabinet","AKTIVCO",
AK183="AKTIVCO Coupure ENEO &amp; Baisse de tension","AKTIVCO GRID ONLY",
AK183="Coupure ENEO &amp; Baisse de tension","IHS GRID ONLY",
AK183="Defaut GE &amp; POWER Cabinet","IHS",
AK183="Sharing","Partners",
AK183="Sites strategiques &amp; DataCenter","SST &amp; DC",
AK183="Exclu","Exclu",
AK183="SAT","SAT",
AK183="SPARE-ISSUE","SPARE-ISSUE",
AK183="Fiber CAmtel","TRANS_FO_CAMTEL",
AK183="Fiber AOF","Fiber AOF",
AK183="Projet OCM (HUAWEI)","TRAVAUX-HUAWEI",
AK183="Projet OCM (NOKIA)","TRAVAUX-NOKIA",
AK183="ACCESS-ISSUE","ACCESS-ISSUE",
AK183="Projet OCM (ZTE, NOKIA, autres projets)","TRAVAUX OCM",
AK183="No root CAuse","No root cause",
AK183="ODU HS","PDH",
AK183="IP &amp; VLAN","PDH",
AK183="Warehouse HUAWEI","SPARE-ISSUE",
AK183="SPARE-HS","SPARE-ISSUE",
AK183="Power Telco","BSS",AK183="no impacts","no impacts"
),"")</f>
        <v>AKTIVCO GRID ONLY</v>
      </c>
      <c r="AJ183" s="56" t="str" cm="1">
        <f t="array" ref="AJ183">IFERROR(_xlfn.IFS(
AK183="MPR ISSUE","TX ISSUE",
AK183="BSS Hardware Issue","RAN ISSUE",
AK183="Sites strategiques, MLL, Pylone, etc.","ENVTECH",
AK183="AKTIVCO DEFAUT GE &amp; POWER Cabinet","POWER ISSUE",
AK183="AKTIVCO Coupure ENEO &amp; Baisse de tension","POWER ISSUE",
AK183="Coupure ENEO &amp; Baisse de tension","POWER ISSUE",
AK183="Defaut GE &amp; POWER Cabinet","POWER ISSUE",
AK183="Sharing","POWER ISSUE",
AK183="Sites strategiques &amp; DataCenter","POWER ISSUE",
AK183="Exclu","Exclu",
AK183="SAT","TX ISSUE",
AK183="SPARE-ISSUE","SPARE-ISSUE",
AK183="Fiber CAmtel","TX ISSUE",
AK183="Fiber AOF","TX ISSUE",
AK183="Projet OCM (HUAWEI)","TRAVAUX-HUAWEI",
AK183="Projet OCM (NOKIA)","TRAVAUX -NOKIA",
AK183="ACCESS-ISSUE","ACCESS-ISSUE",
AK183="Projet OCM (ZTE, NOKIA, autres projets)","TRAVAUX OCM",
AK183="No root CAuse","No root cause",
AK183="ODU HS","TX ISSUE",
AK183="IP &amp; VLAN","TX ISSUE",
AK183="Warehouse HUAWEI","SPARE-ISSUE",
AK183="SPARE-HS","SPARE-ISSUE",
AK183="Power Telco","RAN ISSUE",AK183="no impacts","no impacts"
),"")</f>
        <v>POWER ISSUE</v>
      </c>
      <c r="AK183" s="81" t="s">
        <v>5327</v>
      </c>
      <c r="AL183" s="56" t="str" cm="1">
        <f t="array" ref="AL183">IFERROR(_xlfn.IFS(
AK183="MPR ISSUE","ACTIVE",
AK183="BSS Hardware Issue","ACTIVE",
AK183="Sites strategiques, MLL, Pylone, etc.","PASSIVE",
AK183="AKTIVCO DEFAUT GE &amp; POWER Cabinet","PASSIVE",
AK183="AKTIVCO Coupure ENEO &amp; Baisse de tension","PASSIVE",
AK183="Coupure ENEO &amp; Baisse de tension","PASSIVE",
AK183="Defaut GE &amp; POWER Cabinet","PASSIVE",
AK183="Sharing","PASSIVE",
AK183="Sites strategiques &amp; DataCenter","PASSIVE",
AK183="Exclu","Exclu",
AK183="SAT","ACTIVE",
AK183="SPARE-ISSUE","SPARE-ISSUE",
AK183="Fiber CAmtel","ACTIVE",
AK183="Fiber AOF","ACTIVE",
AK183="Projet OCM (HUAWEI)","PLANNED WORKS",
AK183="Projet OCM (NOKIA)","PLANNED WORKS",
AK183="ACCESS-ISSUE","ACCESS-ISSUE",
AK183="Projet OCM (ZTE, NOKIA, autres projets)","PLANNED WORKS",
AK183="No root CAuse","No root cause",
AK183="ODU HS","ACTIVE",
AK183="IP &amp; VLAN","ACTIVE",
AK183="Warehouse HUAWEI","SPARE-ISSUE",
AK183="SPARE-HS","SPARE-ISSUE",
AK183="Power Telco","ACTIVE", AK183="no impacts","no impacts"
),"")</f>
        <v>PASSIVE</v>
      </c>
      <c r="AM183" s="108" t="s">
        <v>5877</v>
      </c>
      <c r="AN183" s="117" t="s">
        <v>247</v>
      </c>
      <c r="AP183" s="23" t="s">
        <v>5537</v>
      </c>
      <c r="AQ183" s="23" t="s">
        <v>5537</v>
      </c>
      <c r="AR183" s="7"/>
      <c r="AS183" s="6"/>
      <c r="AT183" s="7"/>
      <c r="AU183" s="3" t="s">
        <v>5537</v>
      </c>
      <c r="AV183" s="24" t="s">
        <v>5537</v>
      </c>
      <c r="AW183" s="24" t="s">
        <v>5537</v>
      </c>
      <c r="AX183" s="24" t="s">
        <v>5537</v>
      </c>
      <c r="AY183" s="24" t="s">
        <v>5537</v>
      </c>
      <c r="AZ183" s="24" t="s">
        <v>5537</v>
      </c>
      <c r="BA183" s="24" t="s">
        <v>5537</v>
      </c>
      <c r="BB183" s="24" t="s">
        <v>5537</v>
      </c>
      <c r="BC183" s="24" t="s">
        <v>5537</v>
      </c>
      <c r="BD183" s="24" t="s">
        <v>5537</v>
      </c>
      <c r="BE183" s="24" t="s">
        <v>5537</v>
      </c>
      <c r="BF183" s="24" t="s">
        <v>5537</v>
      </c>
      <c r="BG183" s="24" t="s">
        <v>5537</v>
      </c>
      <c r="BH183" s="24" t="s">
        <v>5537</v>
      </c>
      <c r="BI183" s="9" t="s">
        <v>5877</v>
      </c>
      <c r="BJ183" s="14"/>
      <c r="BK183" s="14" t="s">
        <v>5537</v>
      </c>
      <c r="BL183" s="14" t="str">
        <f>_xlfn.XLOOKUP(B183,'[4]cell downs 18042026 17h'!$B:$B,'[4]cell downs 18042026 17h'!$B:$B,"")</f>
        <v/>
      </c>
      <c r="BM183" s="14" t="str">
        <f>_xlfn.XLOOKUP(B183,'[5]Cells Huawei 19042026 15h'!$B:$B,'[5]Cells Huawei 19042026 15h'!$B:$B,"")</f>
        <v/>
      </c>
      <c r="BN183" s="9" t="str">
        <f>_xlfn.XLOOKUP(B183,'[6]cells down 19042026 9H40'!$B:$B,'[6]cells down 19042026 9H40'!$B:$B,"")</f>
        <v>LIT_728</v>
      </c>
      <c r="BO183" s="9" t="s">
        <v>5537</v>
      </c>
      <c r="BP183" s="9" t="s">
        <v>318</v>
      </c>
    </row>
    <row r="184" spans="1:68" s="9" customFormat="1" x14ac:dyDescent="0.35">
      <c r="A184" s="1" t="s">
        <v>1166</v>
      </c>
      <c r="B184" s="8" t="s">
        <v>1167</v>
      </c>
      <c r="C184" s="3" t="str">
        <f>_xlfn.XLOOKUP(B184,'[1]daily break down'!$D:$D,'[1]daily break down'!$E:$E,"")</f>
        <v>NORD-OUEST</v>
      </c>
      <c r="D184" s="1" t="s">
        <v>11</v>
      </c>
      <c r="E184" s="1" t="s">
        <v>96</v>
      </c>
      <c r="F184" s="3" t="s">
        <v>51</v>
      </c>
      <c r="G184" s="1" t="s">
        <v>1166</v>
      </c>
      <c r="H184" s="40" t="str">
        <f>_xlfn.XLOOKUP(B184,[2]CALCULATION!$B:$B,[2]CALCULATION!$H:$H,"")</f>
        <v>NOKIA</v>
      </c>
      <c r="I184" s="34">
        <v>2.031342272008033</v>
      </c>
      <c r="J184" s="34">
        <v>2.7093603932927262</v>
      </c>
      <c r="K184" s="34">
        <v>8.2881579557503535</v>
      </c>
      <c r="L184" s="34">
        <v>8.9851513508972456</v>
      </c>
      <c r="M184" s="34">
        <v>8.7641810459996581</v>
      </c>
      <c r="N184" s="34">
        <v>9.1857913558242164</v>
      </c>
      <c r="O184" s="34">
        <v>7.3406066217458488</v>
      </c>
      <c r="P184" s="34">
        <v>0.30007972152336426</v>
      </c>
      <c r="Q184" s="34">
        <v>0.7338426734942517</v>
      </c>
      <c r="R184" s="34">
        <v>6.783522320113339</v>
      </c>
      <c r="S184" s="109">
        <v>9.2964734190981293</v>
      </c>
      <c r="T184" s="109">
        <f>_xlfn.XLOOKUP(B184,'[3]Nur des jours'!$B:$B,'[3]Nur des jours'!$U:$U,"")</f>
        <v>9.1392291821831861</v>
      </c>
      <c r="U184" s="109">
        <v>9.2294072889644276</v>
      </c>
      <c r="V184" s="109">
        <v>9.0813543530432348</v>
      </c>
      <c r="W184" s="109">
        <v>9.1392291821831861</v>
      </c>
      <c r="X184" s="109">
        <v>8.8873800412632367</v>
      </c>
      <c r="Y184" s="109">
        <v>6.5990503177497555</v>
      </c>
      <c r="Z184" s="109">
        <v>9.7272517143077317E-2</v>
      </c>
      <c r="AA184" s="109">
        <v>0.31400438885607251</v>
      </c>
      <c r="AB184" s="109">
        <v>1.2318866944608524</v>
      </c>
      <c r="AC184" s="109">
        <v>9.0419409373763528</v>
      </c>
      <c r="AD184" s="109">
        <v>4.6913091485867584</v>
      </c>
      <c r="AE184" s="109">
        <v>2.8661149206838399</v>
      </c>
      <c r="AF184" s="109">
        <v>2.8661149206838399</v>
      </c>
      <c r="AG184" s="57" t="str">
        <f>_xlfn.XLOOKUP(B184,[3]CALCULATION!$B:$B,[3]CALCULATION!$M:$M,"")</f>
        <v>Insecurity</v>
      </c>
      <c r="AH184" s="57"/>
      <c r="AI184" s="56" t="str" cm="1">
        <f t="array" ref="AI184">IFERROR(_xlfn.IFS(
AK184="MPR ISSUE","PDH",
AK184="BSS Hardware Issue","BSS",
AK184="Sites strategiques, MLL, Pylone, etc.","ENVTECH",
AK184="AKTIVCO DEFAUT GE &amp; POWER Cabinet","AKTIVCO",
AK184="AKTIVCO Coupure ENEO &amp; Baisse de tension","AKTIVCO GRID ONLY",
AK184="Coupure ENEO &amp; Baisse de tension","IHS GRID ONLY",
AK184="Defaut GE &amp; POWER Cabinet","IHS",
AK184="Sharing","Partners",
AK184="Sites strategiques &amp; DataCenter","SST &amp; DC",
AK184="Exclu","Exclu",
AK184="SAT","SAT",
AK184="SPARE-ISSUE","SPARE-ISSUE",
AK184="Fiber CAmtel","TRANS_FO_CAMTEL",
AK184="Fiber AOF","Fiber AOF",
AK184="Projet OCM (HUAWEI)","TRAVAUX-HUAWEI",
AK184="Projet OCM (NOKIA)","TRAVAUX-NOKIA",
AK184="ACCESS-ISSUE","ACCESS-ISSUE",
AK184="Projet OCM (ZTE, NOKIA, autres projets)","TRAVAUX OCM",
AK184="No root CAuse","No root cause",
AK184="ODU HS","PDH",
AK184="IP &amp; VLAN","PDH",
AK184="Warehouse HUAWEI","SPARE-ISSUE",
AK184="SPARE-HS","SPARE-ISSUE",
AK184="Power Telco","BSS",AK184="no impacts","no impacts"
),"")</f>
        <v>IHS</v>
      </c>
      <c r="AJ184" s="56" t="str" cm="1">
        <f t="array" ref="AJ184">IFERROR(_xlfn.IFS(
AK184="MPR ISSUE","TX ISSUE",
AK184="BSS Hardware Issue","RAN ISSUE",
AK184="Sites strategiques, MLL, Pylone, etc.","ENVTECH",
AK184="AKTIVCO DEFAUT GE &amp; POWER Cabinet","POWER ISSUE",
AK184="AKTIVCO Coupure ENEO &amp; Baisse de tension","POWER ISSUE",
AK184="Coupure ENEO &amp; Baisse de tension","POWER ISSUE",
AK184="Defaut GE &amp; POWER Cabinet","POWER ISSUE",
AK184="Sharing","POWER ISSUE",
AK184="Sites strategiques &amp; DataCenter","POWER ISSUE",
AK184="Exclu","Exclu",
AK184="SAT","TX ISSUE",
AK184="SPARE-ISSUE","SPARE-ISSUE",
AK184="Fiber CAmtel","TX ISSUE",
AK184="Fiber AOF","TX ISSUE",
AK184="Projet OCM (HUAWEI)","TRAVAUX-HUAWEI",
AK184="Projet OCM (NOKIA)","TRAVAUX -NOKIA",
AK184="ACCESS-ISSUE","ACCESS-ISSUE",
AK184="Projet OCM (ZTE, NOKIA, autres projets)","TRAVAUX OCM",
AK184="No root CAuse","No root cause",
AK184="ODU HS","TX ISSUE",
AK184="IP &amp; VLAN","TX ISSUE",
AK184="Warehouse HUAWEI","SPARE-ISSUE",
AK184="SPARE-HS","SPARE-ISSUE",
AK184="Power Telco","RAN ISSUE",AK184="no impacts","no impacts"
),"")</f>
        <v>POWER ISSUE</v>
      </c>
      <c r="AK184" s="81" t="s">
        <v>5330</v>
      </c>
      <c r="AL184" s="56" t="str" cm="1">
        <f t="array" ref="AL184">IFERROR(_xlfn.IFS(
AK184="MPR ISSUE","ACTIVE",
AK184="BSS Hardware Issue","ACTIVE",
AK184="Sites strategiques, MLL, Pylone, etc.","PASSIVE",
AK184="AKTIVCO DEFAUT GE &amp; POWER Cabinet","PASSIVE",
AK184="AKTIVCO Coupure ENEO &amp; Baisse de tension","PASSIVE",
AK184="Coupure ENEO &amp; Baisse de tension","PASSIVE",
AK184="Defaut GE &amp; POWER Cabinet","PASSIVE",
AK184="Sharing","PASSIVE",
AK184="Sites strategiques &amp; DataCenter","PASSIVE",
AK184="Exclu","Exclu",
AK184="SAT","ACTIVE",
AK184="SPARE-ISSUE","SPARE-ISSUE",
AK184="Fiber CAmtel","ACTIVE",
AK184="Fiber AOF","ACTIVE",
AK184="Projet OCM (HUAWEI)","PLANNED WORKS",
AK184="Projet OCM (NOKIA)","PLANNED WORKS",
AK184="ACCESS-ISSUE","ACCESS-ISSUE",
AK184="Projet OCM (ZTE, NOKIA, autres projets)","PLANNED WORKS",
AK184="No root CAuse","No root cause",
AK184="ODU HS","ACTIVE",
AK184="IP &amp; VLAN","ACTIVE",
AK184="Warehouse HUAWEI","SPARE-ISSUE",
AK184="SPARE-HS","SPARE-ISSUE",
AK184="Power Telco","ACTIVE", AK184="no impacts","no impacts"
),"")</f>
        <v>PASSIVE</v>
      </c>
      <c r="AM184" s="108" t="s">
        <v>5878</v>
      </c>
      <c r="AN184" s="117" t="s">
        <v>1167</v>
      </c>
      <c r="AP184" s="23" t="s">
        <v>5537</v>
      </c>
      <c r="AQ184" s="23" t="s">
        <v>5537</v>
      </c>
      <c r="AR184" s="7"/>
      <c r="AS184" s="6"/>
      <c r="AT184" s="7"/>
      <c r="AU184" s="3" t="s">
        <v>5537</v>
      </c>
      <c r="AV184" s="24" t="s">
        <v>5537</v>
      </c>
      <c r="AW184" s="24" t="s">
        <v>5537</v>
      </c>
      <c r="AX184" s="24" t="s">
        <v>5537</v>
      </c>
      <c r="AY184" s="24" t="s">
        <v>5537</v>
      </c>
      <c r="AZ184" s="24" t="s">
        <v>5537</v>
      </c>
      <c r="BA184" s="24" t="s">
        <v>5537</v>
      </c>
      <c r="BB184" s="24" t="s">
        <v>5537</v>
      </c>
      <c r="BC184" s="24" t="s">
        <v>5537</v>
      </c>
      <c r="BD184" s="24" t="s">
        <v>5537</v>
      </c>
      <c r="BE184" s="24" t="s">
        <v>5537</v>
      </c>
      <c r="BF184" s="24" t="s">
        <v>5537</v>
      </c>
      <c r="BG184" s="24" t="s">
        <v>5537</v>
      </c>
      <c r="BH184" s="24" t="s">
        <v>5537</v>
      </c>
      <c r="BI184" s="9" t="s">
        <v>5878</v>
      </c>
      <c r="BJ184" s="14"/>
      <c r="BK184" s="14" t="s">
        <v>5537</v>
      </c>
      <c r="BL184" s="14" t="str">
        <f>_xlfn.XLOOKUP(B184,'[4]cell downs 18042026 17h'!$B:$B,'[4]cell downs 18042026 17h'!$B:$B,"")</f>
        <v>NRO_050</v>
      </c>
      <c r="BM184" s="14" t="str">
        <f>_xlfn.XLOOKUP(B184,'[5]Cells Huawei 19042026 15h'!$B:$B,'[5]Cells Huawei 19042026 15h'!$B:$B,"")</f>
        <v/>
      </c>
      <c r="BN184" s="9" t="str">
        <f>_xlfn.XLOOKUP(B184,'[6]cells down 19042026 9H40'!$B:$B,'[6]cells down 19042026 9H40'!$B:$B,"")</f>
        <v/>
      </c>
      <c r="BO184" s="9" t="s">
        <v>1167</v>
      </c>
      <c r="BP184" s="9" t="s">
        <v>5537</v>
      </c>
    </row>
    <row r="185" spans="1:68" s="9" customFormat="1" x14ac:dyDescent="0.35">
      <c r="A185" s="1" t="s">
        <v>3203</v>
      </c>
      <c r="B185" s="8" t="s">
        <v>3204</v>
      </c>
      <c r="C185" s="3" t="str">
        <f>_xlfn.XLOOKUP(B185,'[1]daily break down'!$D:$D,'[1]daily break down'!$E:$E,"")</f>
        <v>CENTRE</v>
      </c>
      <c r="D185" s="1" t="s">
        <v>21</v>
      </c>
      <c r="E185" s="1" t="s">
        <v>36</v>
      </c>
      <c r="F185" s="3" t="s">
        <v>69</v>
      </c>
      <c r="G185" s="1" t="s">
        <v>502</v>
      </c>
      <c r="H185" s="41" t="str">
        <f>_xlfn.XLOOKUP(B185,[2]CALCULATION!$B:$B,[2]CALCULATION!$H:$H,"")</f>
        <v>ZTE</v>
      </c>
      <c r="I185" s="34">
        <v>8.3055819514714635</v>
      </c>
      <c r="J185" s="34">
        <v>0</v>
      </c>
      <c r="K185" s="34">
        <v>0</v>
      </c>
      <c r="L185" s="34">
        <v>3.6798046987583928</v>
      </c>
      <c r="M185" s="34">
        <v>6.5126750334586063</v>
      </c>
      <c r="N185" s="34">
        <v>0</v>
      </c>
      <c r="O185" s="34">
        <v>0</v>
      </c>
      <c r="P185" s="34">
        <v>0</v>
      </c>
      <c r="Q185" s="34">
        <v>3.1175360197241697</v>
      </c>
      <c r="R185" s="34">
        <v>0</v>
      </c>
      <c r="S185" s="109">
        <v>0</v>
      </c>
      <c r="T185" s="109">
        <f>_xlfn.XLOOKUP(B185,'[3]Nur des jours'!$B:$B,'[3]Nur des jours'!$U:$U,"")</f>
        <v>1.0005478936059124E-2</v>
      </c>
      <c r="U185" s="109">
        <v>0.84515085622644037</v>
      </c>
      <c r="V185" s="109">
        <v>0</v>
      </c>
      <c r="W185" s="109">
        <v>1.0005478936059124E-2</v>
      </c>
      <c r="X185" s="109">
        <v>3.4047164507909178E-2</v>
      </c>
      <c r="Y185" s="109">
        <v>9.371334891405775</v>
      </c>
      <c r="Z185" s="109">
        <v>0</v>
      </c>
      <c r="AA185" s="109">
        <v>0</v>
      </c>
      <c r="AB185" s="109">
        <v>0</v>
      </c>
      <c r="AC185" s="109">
        <v>0</v>
      </c>
      <c r="AD185" s="109">
        <v>2.6161466249137231</v>
      </c>
      <c r="AE185" s="109">
        <v>2.6118402091127271</v>
      </c>
      <c r="AF185" s="109">
        <v>2.6118402091127271</v>
      </c>
      <c r="AG185" s="57" t="str">
        <f>_xlfn.XLOOKUP(B185,[3]CALCULATION!$B:$B,[3]CALCULATION!$M:$M,"")</f>
        <v>Operationnel</v>
      </c>
      <c r="AH185" s="57"/>
      <c r="AI185" s="56" t="str" cm="1">
        <f t="array" ref="AI185">IFERROR(_xlfn.IFS(
AK185="MPR ISSUE","PDH",
AK185="BSS Hardware Issue","BSS",
AK185="Sites strategiques, MLL, Pylone, etc.","ENVTECH",
AK185="AKTIVCO DEFAUT GE &amp; POWER Cabinet","AKTIVCO",
AK185="AKTIVCO Coupure ENEO &amp; Baisse de tension","AKTIVCO GRID ONLY",
AK185="Coupure ENEO &amp; Baisse de tension","IHS GRID ONLY",
AK185="Defaut GE &amp; POWER Cabinet","IHS",
AK185="Sharing","Partners",
AK185="Sites strategiques &amp; DataCenter","SST &amp; DC",
AK185="Exclu","Exclu",
AK185="SAT","SAT",
AK185="SPARE-ISSUE","SPARE-ISSUE",
AK185="Fiber CAmtel","TRANS_FO_CAMTEL",
AK185="Fiber AOF","Fiber AOF",
AK185="Projet OCM (HUAWEI)","TRAVAUX-HUAWEI",
AK185="Projet OCM (NOKIA)","TRAVAUX-NOKIA",
AK185="ACCESS-ISSUE","ACCESS-ISSUE",
AK185="Projet OCM (ZTE, NOKIA, autres projets)","TRAVAUX OCM",
AK185="No root CAuse","No root cause",
AK185="ODU HS","PDH",
AK185="IP &amp; VLAN","PDH",
AK185="Warehouse HUAWEI","SPARE-ISSUE",
AK185="SPARE-HS","SPARE-ISSUE",
AK185="Power Telco","BSS",AK185="no impacts","no impacts"
),"")</f>
        <v>PDH</v>
      </c>
      <c r="AJ185" s="56" t="str" cm="1">
        <f t="array" ref="AJ185">IFERROR(_xlfn.IFS(
AK185="MPR ISSUE","TX ISSUE",
AK185="BSS Hardware Issue","RAN ISSUE",
AK185="Sites strategiques, MLL, Pylone, etc.","ENVTECH",
AK185="AKTIVCO DEFAUT GE &amp; POWER Cabinet","POWER ISSUE",
AK185="AKTIVCO Coupure ENEO &amp; Baisse de tension","POWER ISSUE",
AK185="Coupure ENEO &amp; Baisse de tension","POWER ISSUE",
AK185="Defaut GE &amp; POWER Cabinet","POWER ISSUE",
AK185="Sharing","POWER ISSUE",
AK185="Sites strategiques &amp; DataCenter","POWER ISSUE",
AK185="Exclu","Exclu",
AK185="SAT","TX ISSUE",
AK185="SPARE-ISSUE","SPARE-ISSUE",
AK185="Fiber CAmtel","TX ISSUE",
AK185="Fiber AOF","TX ISSUE",
AK185="Projet OCM (HUAWEI)","TRAVAUX-HUAWEI",
AK185="Projet OCM (NOKIA)","TRAVAUX -NOKIA",
AK185="ACCESS-ISSUE","ACCESS-ISSUE",
AK185="Projet OCM (ZTE, NOKIA, autres projets)","TRAVAUX OCM",
AK185="No root CAuse","No root cause",
AK185="ODU HS","TX ISSUE",
AK185="IP &amp; VLAN","TX ISSUE",
AK185="Warehouse HUAWEI","SPARE-ISSUE",
AK185="SPARE-HS","SPARE-ISSUE",
AK185="Power Telco","RAN ISSUE",AK185="no impacts","no impacts"
),"")</f>
        <v>TX ISSUE</v>
      </c>
      <c r="AK185" s="81" t="s">
        <v>5618</v>
      </c>
      <c r="AL185" s="56" t="str" cm="1">
        <f t="array" ref="AL185">IFERROR(_xlfn.IFS(
AK185="MPR ISSUE","ACTIVE",
AK185="BSS Hardware Issue","ACTIVE",
AK185="Sites strategiques, MLL, Pylone, etc.","PASSIVE",
AK185="AKTIVCO DEFAUT GE &amp; POWER Cabinet","PASSIVE",
AK185="AKTIVCO Coupure ENEO &amp; Baisse de tension","PASSIVE",
AK185="Coupure ENEO &amp; Baisse de tension","PASSIVE",
AK185="Defaut GE &amp; POWER Cabinet","PASSIVE",
AK185="Sharing","PASSIVE",
AK185="Sites strategiques &amp; DataCenter","PASSIVE",
AK185="Exclu","Exclu",
AK185="SAT","ACTIVE",
AK185="SPARE-ISSUE","SPARE-ISSUE",
AK185="Fiber CAmtel","ACTIVE",
AK185="Fiber AOF","ACTIVE",
AK185="Projet OCM (HUAWEI)","PLANNED WORKS",
AK185="Projet OCM (NOKIA)","PLANNED WORKS",
AK185="ACCESS-ISSUE","ACCESS-ISSUE",
AK185="Projet OCM (ZTE, NOKIA, autres projets)","PLANNED WORKS",
AK185="No root CAuse","No root cause",
AK185="ODU HS","ACTIVE",
AK185="IP &amp; VLAN","ACTIVE",
AK185="Warehouse HUAWEI","SPARE-ISSUE",
AK185="SPARE-HS","SPARE-ISSUE",
AK185="Power Telco","ACTIVE", AK185="no impacts","no impacts"
),"")</f>
        <v>ACTIVE</v>
      </c>
      <c r="AM185" s="108" t="s">
        <v>5879</v>
      </c>
      <c r="AN185" s="227" t="s">
        <v>2238</v>
      </c>
      <c r="AO185" s="9" t="s">
        <v>6088</v>
      </c>
      <c r="AP185" s="23" t="s">
        <v>5537</v>
      </c>
      <c r="AQ185" s="23" t="s">
        <v>5537</v>
      </c>
      <c r="AR185" s="7"/>
      <c r="AS185" s="6"/>
      <c r="AT185" s="7"/>
      <c r="AU185" s="3" t="s">
        <v>5537</v>
      </c>
      <c r="AV185" s="24" t="s">
        <v>5537</v>
      </c>
      <c r="AW185" s="24" t="s">
        <v>5537</v>
      </c>
      <c r="AX185" s="24" t="s">
        <v>5537</v>
      </c>
      <c r="AY185" s="24" t="s">
        <v>5537</v>
      </c>
      <c r="AZ185" s="24" t="s">
        <v>5537</v>
      </c>
      <c r="BA185" s="24" t="s">
        <v>5537</v>
      </c>
      <c r="BB185" s="24" t="s">
        <v>5537</v>
      </c>
      <c r="BC185" s="24" t="s">
        <v>5537</v>
      </c>
      <c r="BD185" s="24" t="s">
        <v>5537</v>
      </c>
      <c r="BE185" s="24" t="s">
        <v>5537</v>
      </c>
      <c r="BF185" s="24" t="s">
        <v>5537</v>
      </c>
      <c r="BG185" s="24" t="s">
        <v>5537</v>
      </c>
      <c r="BH185" s="24" t="s">
        <v>5537</v>
      </c>
      <c r="BI185" s="9" t="s">
        <v>5879</v>
      </c>
      <c r="BJ185" s="14"/>
      <c r="BK185" s="14" t="s">
        <v>5537</v>
      </c>
      <c r="BL185" s="14" t="str">
        <f>_xlfn.XLOOKUP(B185,'[4]cell downs 18042026 17h'!$B:$B,'[4]cell downs 18042026 17h'!$B:$B,"")</f>
        <v/>
      </c>
      <c r="BM185" s="14" t="str">
        <f>_xlfn.XLOOKUP(B185,'[5]Cells Huawei 19042026 15h'!$B:$B,'[5]Cells Huawei 19042026 15h'!$B:$B,"")</f>
        <v/>
      </c>
      <c r="BN185" s="9" t="str">
        <f>_xlfn.XLOOKUP(B185,'[6]cells down 19042026 9H40'!$B:$B,'[6]cells down 19042026 9H40'!$B:$B,"")</f>
        <v/>
      </c>
      <c r="BO185" s="9" t="s">
        <v>5537</v>
      </c>
      <c r="BP185" s="9" t="s">
        <v>66</v>
      </c>
    </row>
    <row r="186" spans="1:68" s="9" customFormat="1" x14ac:dyDescent="0.35">
      <c r="A186" s="1" t="s">
        <v>509</v>
      </c>
      <c r="B186" s="8" t="s">
        <v>510</v>
      </c>
      <c r="C186" s="3" t="str">
        <f>_xlfn.XLOOKUP(B186,'[1]daily break down'!$D:$D,'[1]daily break down'!$E:$E,"")</f>
        <v>CENTRE</v>
      </c>
      <c r="D186" s="1" t="s">
        <v>21</v>
      </c>
      <c r="E186" s="1" t="s">
        <v>36</v>
      </c>
      <c r="F186" s="3" t="s">
        <v>226</v>
      </c>
      <c r="G186" s="1" t="s">
        <v>489</v>
      </c>
      <c r="H186" s="41" t="str">
        <f>_xlfn.XLOOKUP(B186,[2]CALCULATION!$B:$B,[2]CALCULATION!$H:$H,"")</f>
        <v>ZTE</v>
      </c>
      <c r="I186" s="34">
        <v>0</v>
      </c>
      <c r="J186" s="34">
        <v>0</v>
      </c>
      <c r="K186" s="34">
        <v>1.1054894944254678</v>
      </c>
      <c r="L186" s="34">
        <v>1.3624037975875558</v>
      </c>
      <c r="M186" s="34">
        <v>0</v>
      </c>
      <c r="N186" s="34">
        <v>0</v>
      </c>
      <c r="O186" s="34">
        <v>0</v>
      </c>
      <c r="P186" s="34">
        <v>0</v>
      </c>
      <c r="Q186" s="34">
        <v>0</v>
      </c>
      <c r="R186" s="34">
        <v>3.676273353251549</v>
      </c>
      <c r="S186" s="109">
        <v>6.3890244354841021</v>
      </c>
      <c r="T186" s="109">
        <f>_xlfn.XLOOKUP(B186,'[3]Nur des jours'!$B:$B,'[3]Nur des jours'!$U:$U,"")</f>
        <v>3.3275975721464568</v>
      </c>
      <c r="U186" s="109">
        <v>1.1074870231970164</v>
      </c>
      <c r="V186" s="109">
        <v>0.68775629007542183</v>
      </c>
      <c r="W186" s="109">
        <v>3.3275975721464572</v>
      </c>
      <c r="X186" s="109">
        <v>0.34225515291082759</v>
      </c>
      <c r="Y186" s="109">
        <v>1.8841511786846548</v>
      </c>
      <c r="Z186" s="109">
        <v>1.1919896242648378</v>
      </c>
      <c r="AA186" s="109">
        <v>1.0720130524237159</v>
      </c>
      <c r="AB186" s="109">
        <v>6.0861491354980837</v>
      </c>
      <c r="AC186" s="109">
        <v>3.72013996299094</v>
      </c>
      <c r="AD186" s="109">
        <v>2.6289500392708867</v>
      </c>
      <c r="AE186" s="109">
        <v>3.0790835908718637</v>
      </c>
      <c r="AF186" s="109">
        <v>3.0790835908718637</v>
      </c>
      <c r="AG186" s="57" t="str">
        <f>_xlfn.XLOOKUP(B186,[3]CALCULATION!$B:$B,[3]CALCULATION!$M:$M,"")</f>
        <v>Operationnel</v>
      </c>
      <c r="AH186" s="57"/>
      <c r="AI186" s="56" t="str" cm="1">
        <f t="array" ref="AI186">IFERROR(_xlfn.IFS(
AK186="MPR ISSUE","PDH",
AK186="BSS Hardware Issue","BSS",
AK186="Sites strategiques, MLL, Pylone, etc.","ENVTECH",
AK186="AKTIVCO DEFAUT GE &amp; POWER Cabinet","AKTIVCO",
AK186="AKTIVCO Coupure ENEO &amp; Baisse de tension","AKTIVCO GRID ONLY",
AK186="Coupure ENEO &amp; Baisse de tension","IHS GRID ONLY",
AK186="Defaut GE &amp; POWER Cabinet","IHS",
AK186="Sharing","Partners",
AK186="Sites strategiques &amp; DataCenter","SST &amp; DC",
AK186="Exclu","Exclu",
AK186="SAT","SAT",
AK186="SPARE-ISSUE","SPARE-ISSUE",
AK186="Fiber CAmtel","TRANS_FO_CAMTEL",
AK186="Fiber AOF","Fiber AOF",
AK186="Projet OCM (HUAWEI)","TRAVAUX-HUAWEI",
AK186="Projet OCM (NOKIA)","TRAVAUX-NOKIA",
AK186="ACCESS-ISSUE","ACCESS-ISSUE",
AK186="Projet OCM (ZTE, NOKIA, autres projets)","TRAVAUX OCM",
AK186="No root CAuse","No root cause",
AK186="ODU HS","PDH",
AK186="IP &amp; VLAN","PDH",
AK186="Warehouse HUAWEI","SPARE-ISSUE",
AK186="SPARE-HS","SPARE-ISSUE",
AK186="Power Telco","BSS",AK186="no impacts","no impacts"
),"")</f>
        <v>No root cause</v>
      </c>
      <c r="AJ186" s="56" t="str" cm="1">
        <f t="array" ref="AJ186">IFERROR(_xlfn.IFS(
AK186="MPR ISSUE","TX ISSUE",
AK186="BSS Hardware Issue","RAN ISSUE",
AK186="Sites strategiques, MLL, Pylone, etc.","ENVTECH",
AK186="AKTIVCO DEFAUT GE &amp; POWER Cabinet","POWER ISSUE",
AK186="AKTIVCO Coupure ENEO &amp; Baisse de tension","POWER ISSUE",
AK186="Coupure ENEO &amp; Baisse de tension","POWER ISSUE",
AK186="Defaut GE &amp; POWER Cabinet","POWER ISSUE",
AK186="Sharing","POWER ISSUE",
AK186="Sites strategiques &amp; DataCenter","POWER ISSUE",
AK186="Exclu","Exclu",
AK186="SAT","TX ISSUE",
AK186="SPARE-ISSUE","SPARE-ISSUE",
AK186="Fiber CAmtel","TX ISSUE",
AK186="Fiber AOF","TX ISSUE",
AK186="Projet OCM (HUAWEI)","TRAVAUX-HUAWEI",
AK186="Projet OCM (NOKIA)","TRAVAUX -NOKIA",
AK186="ACCESS-ISSUE","ACCESS-ISSUE",
AK186="Projet OCM (ZTE, NOKIA, autres projets)","TRAVAUX OCM",
AK186="No root CAuse","No root cause",
AK186="ODU HS","TX ISSUE",
AK186="IP &amp; VLAN","TX ISSUE",
AK186="Warehouse HUAWEI","SPARE-ISSUE",
AK186="SPARE-HS","SPARE-ISSUE",
AK186="Power Telco","RAN ISSUE",AK186="no impacts","no impacts"
),"")</f>
        <v>No root cause</v>
      </c>
      <c r="AK186" s="81" t="s">
        <v>5620</v>
      </c>
      <c r="AL186" s="56" t="str" cm="1">
        <f t="array" ref="AL186">IFERROR(_xlfn.IFS(
AK186="MPR ISSUE","ACTIVE",
AK186="BSS Hardware Issue","ACTIVE",
AK186="Sites strategiques, MLL, Pylone, etc.","PASSIVE",
AK186="AKTIVCO DEFAUT GE &amp; POWER Cabinet","PASSIVE",
AK186="AKTIVCO Coupure ENEO &amp; Baisse de tension","PASSIVE",
AK186="Coupure ENEO &amp; Baisse de tension","PASSIVE",
AK186="Defaut GE &amp; POWER Cabinet","PASSIVE",
AK186="Sharing","PASSIVE",
AK186="Sites strategiques &amp; DataCenter","PASSIVE",
AK186="Exclu","Exclu",
AK186="SAT","ACTIVE",
AK186="SPARE-ISSUE","SPARE-ISSUE",
AK186="Fiber CAmtel","ACTIVE",
AK186="Fiber AOF","ACTIVE",
AK186="Projet OCM (HUAWEI)","PLANNED WORKS",
AK186="Projet OCM (NOKIA)","PLANNED WORKS",
AK186="ACCESS-ISSUE","ACCESS-ISSUE",
AK186="Projet OCM (ZTE, NOKIA, autres projets)","PLANNED WORKS",
AK186="No root CAuse","No root cause",
AK186="ODU HS","ACTIVE",
AK186="IP &amp; VLAN","ACTIVE",
AK186="Warehouse HUAWEI","SPARE-ISSUE",
AK186="SPARE-HS","SPARE-ISSUE",
AK186="Power Telco","ACTIVE", AK186="no impacts","no impacts"
),"")</f>
        <v>No root cause</v>
      </c>
      <c r="AM186" s="108" t="s">
        <v>5537</v>
      </c>
      <c r="AN186" s="117" t="s">
        <v>510</v>
      </c>
      <c r="AP186" s="23" t="s">
        <v>5537</v>
      </c>
      <c r="AQ186" s="23" t="s">
        <v>5537</v>
      </c>
      <c r="AR186" s="7"/>
      <c r="AS186" s="6"/>
      <c r="AT186" s="7"/>
      <c r="AU186" s="3" t="s">
        <v>5537</v>
      </c>
      <c r="AV186" s="24" t="s">
        <v>5537</v>
      </c>
      <c r="AW186" s="24" t="s">
        <v>5537</v>
      </c>
      <c r="AX186" s="24" t="s">
        <v>5537</v>
      </c>
      <c r="AY186" s="24" t="s">
        <v>5537</v>
      </c>
      <c r="AZ186" s="24" t="s">
        <v>5537</v>
      </c>
      <c r="BA186" s="24" t="s">
        <v>5537</v>
      </c>
      <c r="BB186" s="24" t="s">
        <v>5537</v>
      </c>
      <c r="BC186" s="24" t="s">
        <v>5537</v>
      </c>
      <c r="BD186" s="24" t="s">
        <v>5537</v>
      </c>
      <c r="BE186" s="24" t="s">
        <v>5537</v>
      </c>
      <c r="BF186" s="24" t="s">
        <v>5537</v>
      </c>
      <c r="BG186" s="24" t="s">
        <v>5537</v>
      </c>
      <c r="BH186" s="24" t="s">
        <v>5537</v>
      </c>
      <c r="BI186" s="9" t="s">
        <v>5537</v>
      </c>
      <c r="BJ186" s="14"/>
      <c r="BK186" s="14" t="s">
        <v>5537</v>
      </c>
      <c r="BL186" s="14" t="str">
        <f>_xlfn.XLOOKUP(B186,'[4]cell downs 18042026 17h'!$B:$B,'[4]cell downs 18042026 17h'!$B:$B,"")</f>
        <v/>
      </c>
      <c r="BM186" s="14" t="str">
        <f>_xlfn.XLOOKUP(B186,'[5]Cells Huawei 19042026 15h'!$B:$B,'[5]Cells Huawei 19042026 15h'!$B:$B,"")</f>
        <v/>
      </c>
      <c r="BN186" s="9" t="str">
        <f>_xlfn.XLOOKUP(B186,'[6]cells down 19042026 9H40'!$B:$B,'[6]cells down 19042026 9H40'!$B:$B,"")</f>
        <v/>
      </c>
      <c r="BO186" s="9" t="s">
        <v>5537</v>
      </c>
      <c r="BP186" s="9" t="s">
        <v>5537</v>
      </c>
    </row>
    <row r="187" spans="1:68" s="9" customFormat="1" x14ac:dyDescent="0.35">
      <c r="A187" s="1" t="s">
        <v>2713</v>
      </c>
      <c r="B187" s="8" t="s">
        <v>2714</v>
      </c>
      <c r="C187" s="3" t="str">
        <f>_xlfn.XLOOKUP(B187,'[1]daily break down'!$D:$D,'[1]daily break down'!$E:$E,"")</f>
        <v>Douala</v>
      </c>
      <c r="D187" s="1" t="s">
        <v>11</v>
      </c>
      <c r="E187" s="1" t="s">
        <v>757</v>
      </c>
      <c r="F187" s="3" t="s">
        <v>31</v>
      </c>
      <c r="G187" s="1" t="s">
        <v>32</v>
      </c>
      <c r="H187" s="41" t="str">
        <f>_xlfn.XLOOKUP(B187,[2]CALCULATION!$B:$B,[2]CALCULATION!$H:$H,"")</f>
        <v>ZTE</v>
      </c>
      <c r="I187" s="34">
        <v>0</v>
      </c>
      <c r="J187" s="34">
        <v>0</v>
      </c>
      <c r="K187" s="34">
        <v>0</v>
      </c>
      <c r="L187" s="34">
        <v>0</v>
      </c>
      <c r="M187" s="34">
        <v>0</v>
      </c>
      <c r="N187" s="34">
        <v>0</v>
      </c>
      <c r="O187" s="34">
        <v>0</v>
      </c>
      <c r="P187" s="34">
        <v>0</v>
      </c>
      <c r="Q187" s="34">
        <v>0</v>
      </c>
      <c r="R187" s="34">
        <v>0</v>
      </c>
      <c r="S187" s="109">
        <v>0</v>
      </c>
      <c r="T187" s="109">
        <f>_xlfn.XLOOKUP(B187,'[3]Nur des jours'!$B:$B,'[3]Nur des jours'!$U:$U,"")</f>
        <v>0</v>
      </c>
      <c r="U187" s="109">
        <v>0</v>
      </c>
      <c r="V187" s="109">
        <v>0</v>
      </c>
      <c r="W187" s="109">
        <v>0</v>
      </c>
      <c r="X187" s="109">
        <v>0</v>
      </c>
      <c r="Y187" s="109">
        <v>0</v>
      </c>
      <c r="Z187" s="109">
        <v>0</v>
      </c>
      <c r="AA187" s="109">
        <v>0</v>
      </c>
      <c r="AB187" s="109">
        <v>0</v>
      </c>
      <c r="AC187" s="109">
        <v>0</v>
      </c>
      <c r="AD187" s="109">
        <v>1.9622693472872497</v>
      </c>
      <c r="AE187" s="109">
        <v>2.3627198351753407</v>
      </c>
      <c r="AF187" s="109">
        <v>2.3627198351753407</v>
      </c>
      <c r="AG187" s="57" t="str">
        <f>_xlfn.XLOOKUP(B187,[3]CALCULATION!$B:$B,[3]CALCULATION!$M:$M,"")</f>
        <v>Operationnel</v>
      </c>
      <c r="AH187" s="57"/>
      <c r="AI187" s="56" t="str" cm="1">
        <f t="array" ref="AI187">IFERROR(_xlfn.IFS(
AK187="MPR ISSUE","PDH",
AK187="BSS Hardware Issue","BSS",
AK187="Sites strategiques, MLL, Pylone, etc.","ENVTECH",
AK187="AKTIVCO DEFAUT GE &amp; POWER Cabinet","AKTIVCO",
AK187="AKTIVCO Coupure ENEO &amp; Baisse de tension","AKTIVCO GRID ONLY",
AK187="Coupure ENEO &amp; Baisse de tension","IHS GRID ONLY",
AK187="Defaut GE &amp; POWER Cabinet","IHS",
AK187="Sharing","Partners",
AK187="Sites strategiques &amp; DataCenter","SST &amp; DC",
AK187="Exclu","Exclu",
AK187="SAT","SAT",
AK187="SPARE-ISSUE","SPARE-ISSUE",
AK187="Fiber CAmtel","TRANS_FO_CAMTEL",
AK187="Fiber AOF","Fiber AOF",
AK187="Projet OCM (HUAWEI)","TRAVAUX-HUAWEI",
AK187="Projet OCM (NOKIA)","TRAVAUX-NOKIA",
AK187="ACCESS-ISSUE","ACCESS-ISSUE",
AK187="Projet OCM (ZTE, NOKIA, autres projets)","TRAVAUX OCM",
AK187="No root CAuse","No root cause",
AK187="ODU HS","PDH",
AK187="IP &amp; VLAN","PDH",
AK187="Warehouse HUAWEI","SPARE-ISSUE",
AK187="SPARE-HS","SPARE-ISSUE",
AK187="Power Telco","BSS",AK187="no impacts","no impacts"
),"")</f>
        <v>IHS</v>
      </c>
      <c r="AJ187" s="56" t="str" cm="1">
        <f t="array" ref="AJ187">IFERROR(_xlfn.IFS(
AK187="MPR ISSUE","TX ISSUE",
AK187="BSS Hardware Issue","RAN ISSUE",
AK187="Sites strategiques, MLL, Pylone, etc.","ENVTECH",
AK187="AKTIVCO DEFAUT GE &amp; POWER Cabinet","POWER ISSUE",
AK187="AKTIVCO Coupure ENEO &amp; Baisse de tension","POWER ISSUE",
AK187="Coupure ENEO &amp; Baisse de tension","POWER ISSUE",
AK187="Defaut GE &amp; POWER Cabinet","POWER ISSUE",
AK187="Sharing","POWER ISSUE",
AK187="Sites strategiques &amp; DataCenter","POWER ISSUE",
AK187="Exclu","Exclu",
AK187="SAT","TX ISSUE",
AK187="SPARE-ISSUE","SPARE-ISSUE",
AK187="Fiber CAmtel","TX ISSUE",
AK187="Fiber AOF","TX ISSUE",
AK187="Projet OCM (HUAWEI)","TRAVAUX-HUAWEI",
AK187="Projet OCM (NOKIA)","TRAVAUX -NOKIA",
AK187="ACCESS-ISSUE","ACCESS-ISSUE",
AK187="Projet OCM (ZTE, NOKIA, autres projets)","TRAVAUX OCM",
AK187="No root CAuse","No root cause",
AK187="ODU HS","TX ISSUE",
AK187="IP &amp; VLAN","TX ISSUE",
AK187="Warehouse HUAWEI","SPARE-ISSUE",
AK187="SPARE-HS","SPARE-ISSUE",
AK187="Power Telco","RAN ISSUE",AK187="no impacts","no impacts"
),"")</f>
        <v>POWER ISSUE</v>
      </c>
      <c r="AK187" s="81" t="s">
        <v>5330</v>
      </c>
      <c r="AL187" s="56" t="str" cm="1">
        <f t="array" ref="AL187">IFERROR(_xlfn.IFS(
AK187="MPR ISSUE","ACTIVE",
AK187="BSS Hardware Issue","ACTIVE",
AK187="Sites strategiques, MLL, Pylone, etc.","PASSIVE",
AK187="AKTIVCO DEFAUT GE &amp; POWER Cabinet","PASSIVE",
AK187="AKTIVCO Coupure ENEO &amp; Baisse de tension","PASSIVE",
AK187="Coupure ENEO &amp; Baisse de tension","PASSIVE",
AK187="Defaut GE &amp; POWER Cabinet","PASSIVE",
AK187="Sharing","PASSIVE",
AK187="Sites strategiques &amp; DataCenter","PASSIVE",
AK187="Exclu","Exclu",
AK187="SAT","ACTIVE",
AK187="SPARE-ISSUE","SPARE-ISSUE",
AK187="Fiber CAmtel","ACTIVE",
AK187="Fiber AOF","ACTIVE",
AK187="Projet OCM (HUAWEI)","PLANNED WORKS",
AK187="Projet OCM (NOKIA)","PLANNED WORKS",
AK187="ACCESS-ISSUE","ACCESS-ISSUE",
AK187="Projet OCM (ZTE, NOKIA, autres projets)","PLANNED WORKS",
AK187="No root CAuse","No root cause",
AK187="ODU HS","ACTIVE",
AK187="IP &amp; VLAN","ACTIVE",
AK187="Warehouse HUAWEI","SPARE-ISSUE",
AK187="SPARE-HS","SPARE-ISSUE",
AK187="Power Telco","ACTIVE", AK187="no impacts","no impacts"
),"")</f>
        <v>PASSIVE</v>
      </c>
      <c r="AM187" s="108" t="s">
        <v>5880</v>
      </c>
      <c r="AN187" s="117" t="s">
        <v>2714</v>
      </c>
      <c r="AP187" s="23" t="s">
        <v>5537</v>
      </c>
      <c r="AQ187" s="23" t="s">
        <v>5537</v>
      </c>
      <c r="AR187" s="7"/>
      <c r="AS187" s="6"/>
      <c r="AT187" s="7"/>
      <c r="AU187" s="3" t="s">
        <v>6426</v>
      </c>
      <c r="AV187" s="24" t="s">
        <v>5537</v>
      </c>
      <c r="AW187" s="24" t="s">
        <v>5537</v>
      </c>
      <c r="AX187" s="24" t="s">
        <v>5537</v>
      </c>
      <c r="AY187" s="24" t="s">
        <v>5537</v>
      </c>
      <c r="AZ187" s="24" t="s">
        <v>5537</v>
      </c>
      <c r="BA187" s="24" t="s">
        <v>5537</v>
      </c>
      <c r="BB187" s="24" t="s">
        <v>5537</v>
      </c>
      <c r="BC187" s="24" t="s">
        <v>5537</v>
      </c>
      <c r="BD187" s="24" t="s">
        <v>5537</v>
      </c>
      <c r="BE187" s="24" t="s">
        <v>5537</v>
      </c>
      <c r="BF187" s="24" t="s">
        <v>5537</v>
      </c>
      <c r="BG187" s="24" t="s">
        <v>5537</v>
      </c>
      <c r="BH187" s="24" t="s">
        <v>5537</v>
      </c>
      <c r="BI187" s="9" t="s">
        <v>6427</v>
      </c>
      <c r="BJ187" s="14"/>
      <c r="BK187" s="14" t="s">
        <v>5537</v>
      </c>
      <c r="BL187" s="14" t="str">
        <f>_xlfn.XLOOKUP(B187,'[4]cell downs 18042026 17h'!$B:$B,'[4]cell downs 18042026 17h'!$B:$B,"")</f>
        <v/>
      </c>
      <c r="BM187" s="14" t="str">
        <f>_xlfn.XLOOKUP(B187,'[5]Cells Huawei 19042026 15h'!$B:$B,'[5]Cells Huawei 19042026 15h'!$B:$B,"")</f>
        <v/>
      </c>
      <c r="BN187" s="9" t="str">
        <f>_xlfn.XLOOKUP(B187,'[6]cells down 19042026 9H40'!$B:$B,'[6]cells down 19042026 9H40'!$B:$B,"")</f>
        <v/>
      </c>
      <c r="BO187" s="9" t="s">
        <v>2714</v>
      </c>
      <c r="BP187" s="9" t="s">
        <v>5459</v>
      </c>
    </row>
    <row r="188" spans="1:68" s="9" customFormat="1" x14ac:dyDescent="0.35">
      <c r="A188" s="1" t="s">
        <v>1505</v>
      </c>
      <c r="B188" s="8" t="s">
        <v>1506</v>
      </c>
      <c r="C188" s="3" t="str">
        <f>_xlfn.XLOOKUP(B188,'[1]daily break down'!$D:$D,'[1]daily break down'!$E:$E,"")</f>
        <v>ADAMAOUA</v>
      </c>
      <c r="D188" s="1" t="s">
        <v>11</v>
      </c>
      <c r="E188" s="1" t="s">
        <v>154</v>
      </c>
      <c r="F188" s="3" t="s">
        <v>90</v>
      </c>
      <c r="G188" s="1" t="s">
        <v>1505</v>
      </c>
      <c r="H188" s="40" t="str">
        <f>_xlfn.XLOOKUP(B188,[2]CALCULATION!$B:$B,[2]CALCULATION!$H:$H,"")</f>
        <v>NOKIA</v>
      </c>
      <c r="I188" s="34">
        <v>0</v>
      </c>
      <c r="J188" s="34">
        <v>8.9175391587001892E-5</v>
      </c>
      <c r="K188" s="34">
        <v>0</v>
      </c>
      <c r="L188" s="34">
        <v>5.3505234952351672E-5</v>
      </c>
      <c r="M188" s="34">
        <v>5.3505234952120087E-5</v>
      </c>
      <c r="N188" s="34">
        <v>8.9175391587001892E-5</v>
      </c>
      <c r="O188" s="34">
        <v>9.0146338777817442E-2</v>
      </c>
      <c r="P188" s="34">
        <v>5.3505234952235873E-5</v>
      </c>
      <c r="Q188" s="34">
        <v>0.14072980153912296</v>
      </c>
      <c r="R188" s="34">
        <v>7.1340313269589948E-5</v>
      </c>
      <c r="S188" s="109">
        <v>5.3505234952062184E-5</v>
      </c>
      <c r="T188" s="109">
        <f>_xlfn.XLOOKUP(B188,'[3]Nur des jours'!$B:$B,'[3]Nur des jours'!$U:$U,"")</f>
        <v>0.18597905223815153</v>
      </c>
      <c r="U188" s="109">
        <v>3.5670156634823915E-5</v>
      </c>
      <c r="V188" s="109">
        <v>5.3505234952120087E-5</v>
      </c>
      <c r="W188" s="109">
        <v>0.18597905223815148</v>
      </c>
      <c r="X188" s="109">
        <v>5.3505234952293776E-5</v>
      </c>
      <c r="Y188" s="109">
        <v>4.552612752935965</v>
      </c>
      <c r="Z188" s="109">
        <v>5.3505234952235873E-5</v>
      </c>
      <c r="AA188" s="109">
        <v>7.1340313269532038E-5</v>
      </c>
      <c r="AB188" s="109">
        <v>8.9175391587001892E-5</v>
      </c>
      <c r="AC188" s="109">
        <v>5.9076861743582363</v>
      </c>
      <c r="AD188" s="109">
        <v>3.5137137849315385</v>
      </c>
      <c r="AE188" s="109">
        <v>2.6808807538483359</v>
      </c>
      <c r="AF188" s="109">
        <v>2.6808807538483359</v>
      </c>
      <c r="AG188" s="57" t="str">
        <f>_xlfn.XLOOKUP(B188,[3]CALCULATION!$B:$B,[3]CALCULATION!$M:$M,"")</f>
        <v>Operationnel</v>
      </c>
      <c r="AH188" s="57"/>
      <c r="AI188" s="56" t="str" cm="1">
        <f t="array" ref="AI188">IFERROR(_xlfn.IFS(
AK188="MPR ISSUE","PDH",
AK188="BSS Hardware Issue","BSS",
AK188="Sites strategiques, MLL, Pylone, etc.","ENVTECH",
AK188="AKTIVCO DEFAUT GE &amp; POWER Cabinet","AKTIVCO",
AK188="AKTIVCO Coupure ENEO &amp; Baisse de tension","AKTIVCO GRID ONLY",
AK188="Coupure ENEO &amp; Baisse de tension","IHS GRID ONLY",
AK188="Defaut GE &amp; POWER Cabinet","IHS",
AK188="Sharing","Partners",
AK188="Sites strategiques &amp; DataCenter","SST &amp; DC",
AK188="Exclu","Exclu",
AK188="SAT","SAT",
AK188="SPARE-ISSUE","SPARE-ISSUE",
AK188="Fiber CAmtel","TRANS_FO_CAMTEL",
AK188="Fiber AOF","Fiber AOF",
AK188="Projet OCM (HUAWEI)","TRAVAUX-HUAWEI",
AK188="Projet OCM (NOKIA)","TRAVAUX-NOKIA",
AK188="ACCESS-ISSUE","ACCESS-ISSUE",
AK188="Projet OCM (ZTE, NOKIA, autres projets)","TRAVAUX OCM",
AK188="No root CAuse","No root cause",
AK188="ODU HS","PDH",
AK188="IP &amp; VLAN","PDH",
AK188="Warehouse HUAWEI","SPARE-ISSUE",
AK188="SPARE-HS","SPARE-ISSUE",
AK188="Power Telco","BSS",AK188="no impacts","no impacts"
),"")</f>
        <v>IHS</v>
      </c>
      <c r="AJ188" s="56" t="str" cm="1">
        <f t="array" ref="AJ188">IFERROR(_xlfn.IFS(
AK188="MPR ISSUE","TX ISSUE",
AK188="BSS Hardware Issue","RAN ISSUE",
AK188="Sites strategiques, MLL, Pylone, etc.","ENVTECH",
AK188="AKTIVCO DEFAUT GE &amp; POWER Cabinet","POWER ISSUE",
AK188="AKTIVCO Coupure ENEO &amp; Baisse de tension","POWER ISSUE",
AK188="Coupure ENEO &amp; Baisse de tension","POWER ISSUE",
AK188="Defaut GE &amp; POWER Cabinet","POWER ISSUE",
AK188="Sharing","POWER ISSUE",
AK188="Sites strategiques &amp; DataCenter","POWER ISSUE",
AK188="Exclu","Exclu",
AK188="SAT","TX ISSUE",
AK188="SPARE-ISSUE","SPARE-ISSUE",
AK188="Fiber CAmtel","TX ISSUE",
AK188="Fiber AOF","TX ISSUE",
AK188="Projet OCM (HUAWEI)","TRAVAUX-HUAWEI",
AK188="Projet OCM (NOKIA)","TRAVAUX -NOKIA",
AK188="ACCESS-ISSUE","ACCESS-ISSUE",
AK188="Projet OCM (ZTE, NOKIA, autres projets)","TRAVAUX OCM",
AK188="No root CAuse","No root cause",
AK188="ODU HS","TX ISSUE",
AK188="IP &amp; VLAN","TX ISSUE",
AK188="Warehouse HUAWEI","SPARE-ISSUE",
AK188="SPARE-HS","SPARE-ISSUE",
AK188="Power Telco","RAN ISSUE",AK188="no impacts","no impacts"
),"")</f>
        <v>POWER ISSUE</v>
      </c>
      <c r="AK188" s="81" t="s">
        <v>5330</v>
      </c>
      <c r="AL188" s="56" t="str" cm="1">
        <f t="array" ref="AL188">IFERROR(_xlfn.IFS(
AK188="MPR ISSUE","ACTIVE",
AK188="BSS Hardware Issue","ACTIVE",
AK188="Sites strategiques, MLL, Pylone, etc.","PASSIVE",
AK188="AKTIVCO DEFAUT GE &amp; POWER Cabinet","PASSIVE",
AK188="AKTIVCO Coupure ENEO &amp; Baisse de tension","PASSIVE",
AK188="Coupure ENEO &amp; Baisse de tension","PASSIVE",
AK188="Defaut GE &amp; POWER Cabinet","PASSIVE",
AK188="Sharing","PASSIVE",
AK188="Sites strategiques &amp; DataCenter","PASSIVE",
AK188="Exclu","Exclu",
AK188="SAT","ACTIVE",
AK188="SPARE-ISSUE","SPARE-ISSUE",
AK188="Fiber CAmtel","ACTIVE",
AK188="Fiber AOF","ACTIVE",
AK188="Projet OCM (HUAWEI)","PLANNED WORKS",
AK188="Projet OCM (NOKIA)","PLANNED WORKS",
AK188="ACCESS-ISSUE","ACCESS-ISSUE",
AK188="Projet OCM (ZTE, NOKIA, autres projets)","PLANNED WORKS",
AK188="No root CAuse","No root cause",
AK188="ODU HS","ACTIVE",
AK188="IP &amp; VLAN","ACTIVE",
AK188="Warehouse HUAWEI","SPARE-ISSUE",
AK188="SPARE-HS","SPARE-ISSUE",
AK188="Power Telco","ACTIVE", AK188="no impacts","no impacts"
),"")</f>
        <v>PASSIVE</v>
      </c>
      <c r="AM188" s="108" t="s">
        <v>5881</v>
      </c>
      <c r="AN188" s="117" t="s">
        <v>1506</v>
      </c>
      <c r="AP188" s="23" t="s">
        <v>5537</v>
      </c>
      <c r="AQ188" s="23" t="s">
        <v>5537</v>
      </c>
      <c r="AR188" s="7"/>
      <c r="AS188" s="6"/>
      <c r="AT188" s="7"/>
      <c r="AU188" s="3" t="s">
        <v>6428</v>
      </c>
      <c r="AV188" s="24" t="s">
        <v>5537</v>
      </c>
      <c r="AW188" s="24" t="s">
        <v>5537</v>
      </c>
      <c r="AX188" s="24" t="s">
        <v>5537</v>
      </c>
      <c r="AY188" s="24" t="s">
        <v>5537</v>
      </c>
      <c r="AZ188" s="24" t="s">
        <v>5537</v>
      </c>
      <c r="BA188" s="24" t="s">
        <v>5537</v>
      </c>
      <c r="BB188" s="24" t="s">
        <v>5537</v>
      </c>
      <c r="BC188" s="24" t="s">
        <v>5537</v>
      </c>
      <c r="BD188" s="24" t="s">
        <v>5537</v>
      </c>
      <c r="BE188" s="24" t="s">
        <v>5537</v>
      </c>
      <c r="BF188" s="24" t="s">
        <v>5537</v>
      </c>
      <c r="BG188" s="24" t="s">
        <v>5537</v>
      </c>
      <c r="BH188" s="24" t="s">
        <v>5537</v>
      </c>
      <c r="BI188" s="9" t="s">
        <v>6429</v>
      </c>
      <c r="BJ188" s="14"/>
      <c r="BK188" s="14" t="s">
        <v>5537</v>
      </c>
      <c r="BL188" s="14" t="str">
        <f>_xlfn.XLOOKUP(B188,'[4]cell downs 18042026 17h'!$B:$B,'[4]cell downs 18042026 17h'!$B:$B,"")</f>
        <v/>
      </c>
      <c r="BM188" s="14" t="str">
        <f>_xlfn.XLOOKUP(B188,'[5]Cells Huawei 19042026 15h'!$B:$B,'[5]Cells Huawei 19042026 15h'!$B:$B,"")</f>
        <v/>
      </c>
      <c r="BN188" s="9" t="str">
        <f>_xlfn.XLOOKUP(B188,'[6]cells down 19042026 9H40'!$B:$B,'[6]cells down 19042026 9H40'!$B:$B,"")</f>
        <v/>
      </c>
      <c r="BO188" s="9" t="s">
        <v>1506</v>
      </c>
      <c r="BP188" s="9" t="s">
        <v>5537</v>
      </c>
    </row>
    <row r="189" spans="1:68" s="9" customFormat="1" ht="18" customHeight="1" x14ac:dyDescent="0.35">
      <c r="A189" s="1" t="s">
        <v>647</v>
      </c>
      <c r="B189" s="8" t="s">
        <v>648</v>
      </c>
      <c r="C189" s="3" t="str">
        <f>_xlfn.XLOOKUP(B189,'[1]daily break down'!$D:$D,'[1]daily break down'!$E:$E,"")</f>
        <v>Douala</v>
      </c>
      <c r="D189" s="1" t="s">
        <v>11</v>
      </c>
      <c r="E189" s="1" t="s">
        <v>145</v>
      </c>
      <c r="F189" s="3" t="s">
        <v>31</v>
      </c>
      <c r="G189" s="1" t="s">
        <v>32</v>
      </c>
      <c r="H189" s="41" t="str">
        <f>_xlfn.XLOOKUP(B189,[2]CALCULATION!$B:$B,[2]CALCULATION!$H:$H,"")</f>
        <v>ZTE</v>
      </c>
      <c r="I189" s="34">
        <v>0</v>
      </c>
      <c r="J189" s="34">
        <v>0</v>
      </c>
      <c r="K189" s="34">
        <v>0</v>
      </c>
      <c r="L189" s="34">
        <v>1.3481714050902742</v>
      </c>
      <c r="M189" s="34">
        <v>0</v>
      </c>
      <c r="N189" s="34">
        <v>0.39581389309796733</v>
      </c>
      <c r="O189" s="34">
        <v>0</v>
      </c>
      <c r="P189" s="34">
        <v>0</v>
      </c>
      <c r="Q189" s="34">
        <v>0</v>
      </c>
      <c r="R189" s="34">
        <v>0</v>
      </c>
      <c r="S189" s="109">
        <v>0</v>
      </c>
      <c r="T189" s="109">
        <f>_xlfn.XLOOKUP(B189,'[3]Nur des jours'!$B:$B,'[3]Nur des jours'!$U:$U,"")</f>
        <v>0.48110123761175499</v>
      </c>
      <c r="U189" s="109">
        <v>0</v>
      </c>
      <c r="V189" s="109">
        <v>0</v>
      </c>
      <c r="W189" s="109">
        <v>0.48110123761175499</v>
      </c>
      <c r="X189" s="109">
        <v>0</v>
      </c>
      <c r="Y189" s="109">
        <v>0</v>
      </c>
      <c r="Z189" s="109">
        <v>0</v>
      </c>
      <c r="AA189" s="109">
        <v>0</v>
      </c>
      <c r="AB189" s="109">
        <v>0</v>
      </c>
      <c r="AC189" s="109">
        <v>0</v>
      </c>
      <c r="AD189" s="109">
        <v>1.8465073560662466</v>
      </c>
      <c r="AE189" s="109">
        <v>2.4894202315421201</v>
      </c>
      <c r="AF189" s="109">
        <v>2.4894202315421201</v>
      </c>
      <c r="AG189" s="57" t="str">
        <f>_xlfn.XLOOKUP(B189,[3]CALCULATION!$B:$B,[3]CALCULATION!$M:$M,"")</f>
        <v>Operationnel</v>
      </c>
      <c r="AH189" s="57"/>
      <c r="AI189" s="56" t="str" cm="1">
        <f t="array" ref="AI189">IFERROR(_xlfn.IFS(
AK189="MPR ISSUE","PDH",
AK189="BSS Hardware Issue","BSS",
AK189="Sites strategiques, MLL, Pylone, etc.","ENVTECH",
AK189="AKTIVCO DEFAUT GE &amp; POWER Cabinet","AKTIVCO",
AK189="AKTIVCO Coupure ENEO &amp; Baisse de tension","AKTIVCO GRID ONLY",
AK189="Coupure ENEO &amp; Baisse de tension","IHS GRID ONLY",
AK189="Defaut GE &amp; POWER Cabinet","IHS",
AK189="Sharing","Partners",
AK189="Sites strategiques &amp; DataCenter","SST &amp; DC",
AK189="Exclu","Exclu",
AK189="SAT","SAT",
AK189="SPARE-ISSUE","SPARE-ISSUE",
AK189="Fiber CAmtel","TRANS_FO_CAMTEL",
AK189="Fiber AOF","Fiber AOF",
AK189="Projet OCM (HUAWEI)","TRAVAUX-HUAWEI",
AK189="Projet OCM (NOKIA)","TRAVAUX-NOKIA",
AK189="ACCESS-ISSUE","ACCESS-ISSUE",
AK189="Projet OCM (ZTE, NOKIA, autres projets)","TRAVAUX OCM",
AK189="No root CAuse","No root cause",
AK189="ODU HS","PDH",
AK189="IP &amp; VLAN","PDH",
AK189="Warehouse HUAWEI","SPARE-ISSUE",
AK189="SPARE-HS","SPARE-ISSUE",
AK189="Power Telco","BSS",AK189="no impacts","no impacts"
),"")</f>
        <v>IHS GRID ONLY</v>
      </c>
      <c r="AJ189" s="56" t="str" cm="1">
        <f t="array" ref="AJ189">IFERROR(_xlfn.IFS(
AK189="MPR ISSUE","TX ISSUE",
AK189="BSS Hardware Issue","RAN ISSUE",
AK189="Sites strategiques, MLL, Pylone, etc.","ENVTECH",
AK189="AKTIVCO DEFAUT GE &amp; POWER Cabinet","POWER ISSUE",
AK189="AKTIVCO Coupure ENEO &amp; Baisse de tension","POWER ISSUE",
AK189="Coupure ENEO &amp; Baisse de tension","POWER ISSUE",
AK189="Defaut GE &amp; POWER Cabinet","POWER ISSUE",
AK189="Sharing","POWER ISSUE",
AK189="Sites strategiques &amp; DataCenter","POWER ISSUE",
AK189="Exclu","Exclu",
AK189="SAT","TX ISSUE",
AK189="SPARE-ISSUE","SPARE-ISSUE",
AK189="Fiber CAmtel","TX ISSUE",
AK189="Fiber AOF","TX ISSUE",
AK189="Projet OCM (HUAWEI)","TRAVAUX-HUAWEI",
AK189="Projet OCM (NOKIA)","TRAVAUX -NOKIA",
AK189="ACCESS-ISSUE","ACCESS-ISSUE",
AK189="Projet OCM (ZTE, NOKIA, autres projets)","TRAVAUX OCM",
AK189="No root CAuse","No root cause",
AK189="ODU HS","TX ISSUE",
AK189="IP &amp; VLAN","TX ISSUE",
AK189="Warehouse HUAWEI","SPARE-ISSUE",
AK189="SPARE-HS","SPARE-ISSUE",
AK189="Power Telco","RAN ISSUE",AK189="no impacts","no impacts"
),"")</f>
        <v>POWER ISSUE</v>
      </c>
      <c r="AK189" s="81" t="s">
        <v>5329</v>
      </c>
      <c r="AL189" s="56" t="str" cm="1">
        <f t="array" ref="AL189">IFERROR(_xlfn.IFS(
AK189="MPR ISSUE","ACTIVE",
AK189="BSS Hardware Issue","ACTIVE",
AK189="Sites strategiques, MLL, Pylone, etc.","PASSIVE",
AK189="AKTIVCO DEFAUT GE &amp; POWER Cabinet","PASSIVE",
AK189="AKTIVCO Coupure ENEO &amp; Baisse de tension","PASSIVE",
AK189="Coupure ENEO &amp; Baisse de tension","PASSIVE",
AK189="Defaut GE &amp; POWER Cabinet","PASSIVE",
AK189="Sharing","PASSIVE",
AK189="Sites strategiques &amp; DataCenter","PASSIVE",
AK189="Exclu","Exclu",
AK189="SAT","ACTIVE",
AK189="SPARE-ISSUE","SPARE-ISSUE",
AK189="Fiber CAmtel","ACTIVE",
AK189="Fiber AOF","ACTIVE",
AK189="Projet OCM (HUAWEI)","PLANNED WORKS",
AK189="Projet OCM (NOKIA)","PLANNED WORKS",
AK189="ACCESS-ISSUE","ACCESS-ISSUE",
AK189="Projet OCM (ZTE, NOKIA, autres projets)","PLANNED WORKS",
AK189="No root CAuse","No root cause",
AK189="ODU HS","ACTIVE",
AK189="IP &amp; VLAN","ACTIVE",
AK189="Warehouse HUAWEI","SPARE-ISSUE",
AK189="SPARE-HS","SPARE-ISSUE",
AK189="Power Telco","ACTIVE", AK189="no impacts","no impacts"
),"")</f>
        <v>PASSIVE</v>
      </c>
      <c r="AM189" s="108" t="s">
        <v>5882</v>
      </c>
      <c r="AN189" s="117" t="s">
        <v>648</v>
      </c>
      <c r="AP189" s="23" t="s">
        <v>5537</v>
      </c>
      <c r="AQ189" s="23" t="s">
        <v>5537</v>
      </c>
      <c r="AR189" s="7"/>
      <c r="AS189" s="6"/>
      <c r="AT189" s="7"/>
      <c r="AU189" s="3" t="s">
        <v>5537</v>
      </c>
      <c r="AV189" s="24" t="s">
        <v>5537</v>
      </c>
      <c r="AW189" s="24" t="s">
        <v>5537</v>
      </c>
      <c r="AX189" s="24" t="s">
        <v>5537</v>
      </c>
      <c r="AY189" s="24" t="s">
        <v>5882</v>
      </c>
      <c r="AZ189" s="24" t="s">
        <v>5537</v>
      </c>
      <c r="BA189" s="24" t="s">
        <v>5537</v>
      </c>
      <c r="BB189" s="24" t="s">
        <v>5537</v>
      </c>
      <c r="BC189" s="24" t="s">
        <v>5537</v>
      </c>
      <c r="BD189" s="24" t="s">
        <v>5537</v>
      </c>
      <c r="BE189" s="24" t="s">
        <v>5537</v>
      </c>
      <c r="BF189" s="24" t="s">
        <v>5537</v>
      </c>
      <c r="BG189" s="24" t="s">
        <v>5537</v>
      </c>
      <c r="BH189" s="24" t="s">
        <v>5537</v>
      </c>
      <c r="BI189" s="9" t="s">
        <v>5537</v>
      </c>
      <c r="BJ189" s="14"/>
      <c r="BK189" s="14" t="s">
        <v>5537</v>
      </c>
      <c r="BL189" s="14" t="str">
        <f>_xlfn.XLOOKUP(B189,'[4]cell downs 18042026 17h'!$B:$B,'[4]cell downs 18042026 17h'!$B:$B,"")</f>
        <v/>
      </c>
      <c r="BM189" s="14" t="str">
        <f>_xlfn.XLOOKUP(B189,'[5]Cells Huawei 19042026 15h'!$B:$B,'[5]Cells Huawei 19042026 15h'!$B:$B,"")</f>
        <v/>
      </c>
      <c r="BN189" s="9" t="str">
        <f>_xlfn.XLOOKUP(B189,'[6]cells down 19042026 9H40'!$B:$B,'[6]cells down 19042026 9H40'!$B:$B,"")</f>
        <v/>
      </c>
      <c r="BO189" s="9" t="s">
        <v>648</v>
      </c>
      <c r="BP189" s="9" t="s">
        <v>12</v>
      </c>
    </row>
    <row r="190" spans="1:68" s="9" customFormat="1" ht="22.5" customHeight="1" x14ac:dyDescent="0.35">
      <c r="A190" s="1" t="s">
        <v>859</v>
      </c>
      <c r="B190" s="8" t="s">
        <v>860</v>
      </c>
      <c r="C190" s="3" t="str">
        <f>_xlfn.XLOOKUP(B190,'[1]daily break down'!$D:$D,'[1]daily break down'!$E:$E,"")</f>
        <v>Yaounde</v>
      </c>
      <c r="D190" s="1" t="s">
        <v>21</v>
      </c>
      <c r="E190" s="1" t="s">
        <v>36</v>
      </c>
      <c r="F190" s="3" t="s">
        <v>37</v>
      </c>
      <c r="G190" s="1" t="s">
        <v>38</v>
      </c>
      <c r="H190" s="41" t="str">
        <f>_xlfn.XLOOKUP(B190,[2]CALCULATION!$B:$B,[2]CALCULATION!$H:$H,"")</f>
        <v>ZTE</v>
      </c>
      <c r="I190" s="34">
        <v>1.7145930891211736</v>
      </c>
      <c r="J190" s="34">
        <v>0.3818846969320811</v>
      </c>
      <c r="K190" s="34">
        <v>1.6396679251097936</v>
      </c>
      <c r="L190" s="34">
        <v>0</v>
      </c>
      <c r="M190" s="34">
        <v>0.75126700396366852</v>
      </c>
      <c r="N190" s="34">
        <v>0</v>
      </c>
      <c r="O190" s="34">
        <v>1.1997657184112227</v>
      </c>
      <c r="P190" s="34">
        <v>2.9747305476367796</v>
      </c>
      <c r="Q190" s="34">
        <v>1.7790847323168766</v>
      </c>
      <c r="R190" s="34">
        <v>0.3229397630930872</v>
      </c>
      <c r="S190" s="109">
        <v>2.7873730499125364</v>
      </c>
      <c r="T190" s="109">
        <f>_xlfn.XLOOKUP(B190,'[3]Nur des jours'!$B:$B,'[3]Nur des jours'!$U:$U,"")</f>
        <v>13.868556899607057</v>
      </c>
      <c r="U190" s="109">
        <v>13.868556899607057</v>
      </c>
      <c r="V190" s="109">
        <v>13.868556899607057</v>
      </c>
      <c r="W190" s="109">
        <v>13.868556899607057</v>
      </c>
      <c r="X190" s="109">
        <v>24.2340368915028</v>
      </c>
      <c r="Y190" s="109">
        <v>1.0744921283098343</v>
      </c>
      <c r="Z190" s="109">
        <v>0.11209346722483335</v>
      </c>
      <c r="AA190" s="109">
        <v>1.1788986767798765E-2</v>
      </c>
      <c r="AB190" s="109">
        <v>2.0403329595100685E-2</v>
      </c>
      <c r="AC190" s="109">
        <v>5.2456146661391074E-3</v>
      </c>
      <c r="AD190" s="109">
        <v>1.7929561458088947</v>
      </c>
      <c r="AE190" s="109">
        <v>2.4123191879760184</v>
      </c>
      <c r="AF190" s="109">
        <v>2.4123191879760184</v>
      </c>
      <c r="AG190" s="57" t="str">
        <f>_xlfn.XLOOKUP(B190,[3]CALCULATION!$B:$B,[3]CALCULATION!$M:$M,"")</f>
        <v>Operationnel</v>
      </c>
      <c r="AH190" s="57"/>
      <c r="AI190" s="56" t="str" cm="1">
        <f t="array" ref="AI190">IFERROR(_xlfn.IFS(
AK190="MPR ISSUE","PDH",
AK190="BSS Hardware Issue","BSS",
AK190="Sites strategiques, MLL, Pylone, etc.","ENVTECH",
AK190="AKTIVCO DEFAUT GE &amp; POWER Cabinet","AKTIVCO",
AK190="AKTIVCO Coupure ENEO &amp; Baisse de tension","AKTIVCO GRID ONLY",
AK190="Coupure ENEO &amp; Baisse de tension","IHS GRID ONLY",
AK190="Defaut GE &amp; POWER Cabinet","IHS",
AK190="Sharing","Partners",
AK190="Sites strategiques &amp; DataCenter","SST &amp; DC",
AK190="Exclu","Exclu",
AK190="SAT","SAT",
AK190="SPARE-ISSUE","SPARE-ISSUE",
AK190="Fiber CAmtel","TRANS_FO_CAMTEL",
AK190="Fiber AOF","Fiber AOF",
AK190="Projet OCM (HUAWEI)","TRAVAUX-HUAWEI",
AK190="Projet OCM (NOKIA)","TRAVAUX-NOKIA",
AK190="ACCESS-ISSUE","ACCESS-ISSUE",
AK190="Projet OCM (ZTE, NOKIA, autres projets)","TRAVAUX OCM",
AK190="No root CAuse","No root cause",
AK190="ODU HS","PDH",
AK190="IP &amp; VLAN","PDH",
AK190="Warehouse HUAWEI","SPARE-ISSUE",
AK190="SPARE-HS","SPARE-ISSUE",
AK190="Power Telco","BSS",AK190="no impacts","no impacts"
),"")</f>
        <v>AKTIVCO</v>
      </c>
      <c r="AJ190" s="56" t="str" cm="1">
        <f t="array" ref="AJ190">IFERROR(_xlfn.IFS(
AK190="MPR ISSUE","TX ISSUE",
AK190="BSS Hardware Issue","RAN ISSUE",
AK190="Sites strategiques, MLL, Pylone, etc.","ENVTECH",
AK190="AKTIVCO DEFAUT GE &amp; POWER Cabinet","POWER ISSUE",
AK190="AKTIVCO Coupure ENEO &amp; Baisse de tension","POWER ISSUE",
AK190="Coupure ENEO &amp; Baisse de tension","POWER ISSUE",
AK190="Defaut GE &amp; POWER Cabinet","POWER ISSUE",
AK190="Sharing","POWER ISSUE",
AK190="Sites strategiques &amp; DataCenter","POWER ISSUE",
AK190="Exclu","Exclu",
AK190="SAT","TX ISSUE",
AK190="SPARE-ISSUE","SPARE-ISSUE",
AK190="Fiber CAmtel","TX ISSUE",
AK190="Fiber AOF","TX ISSUE",
AK190="Projet OCM (HUAWEI)","TRAVAUX-HUAWEI",
AK190="Projet OCM (NOKIA)","TRAVAUX -NOKIA",
AK190="ACCESS-ISSUE","ACCESS-ISSUE",
AK190="Projet OCM (ZTE, NOKIA, autres projets)","TRAVAUX OCM",
AK190="No root CAuse","No root cause",
AK190="ODU HS","TX ISSUE",
AK190="IP &amp; VLAN","TX ISSUE",
AK190="Warehouse HUAWEI","SPARE-ISSUE",
AK190="SPARE-HS","SPARE-ISSUE",
AK190="Power Telco","RAN ISSUE",AK190="no impacts","no impacts"
),"")</f>
        <v>POWER ISSUE</v>
      </c>
      <c r="AK190" s="81" t="s">
        <v>5325</v>
      </c>
      <c r="AL190" s="56" t="str" cm="1">
        <f t="array" ref="AL190">IFERROR(_xlfn.IFS(
AK190="MPR ISSUE","ACTIVE",
AK190="BSS Hardware Issue","ACTIVE",
AK190="Sites strategiques, MLL, Pylone, etc.","PASSIVE",
AK190="AKTIVCO DEFAUT GE &amp; POWER Cabinet","PASSIVE",
AK190="AKTIVCO Coupure ENEO &amp; Baisse de tension","PASSIVE",
AK190="Coupure ENEO &amp; Baisse de tension","PASSIVE",
AK190="Defaut GE &amp; POWER Cabinet","PASSIVE",
AK190="Sharing","PASSIVE",
AK190="Sites strategiques &amp; DataCenter","PASSIVE",
AK190="Exclu","Exclu",
AK190="SAT","ACTIVE",
AK190="SPARE-ISSUE","SPARE-ISSUE",
AK190="Fiber CAmtel","ACTIVE",
AK190="Fiber AOF","ACTIVE",
AK190="Projet OCM (HUAWEI)","PLANNED WORKS",
AK190="Projet OCM (NOKIA)","PLANNED WORKS",
AK190="ACCESS-ISSUE","ACCESS-ISSUE",
AK190="Projet OCM (ZTE, NOKIA, autres projets)","PLANNED WORKS",
AK190="No root CAuse","No root cause",
AK190="ODU HS","ACTIVE",
AK190="IP &amp; VLAN","ACTIVE",
AK190="Warehouse HUAWEI","SPARE-ISSUE",
AK190="SPARE-HS","SPARE-ISSUE",
AK190="Power Telco","ACTIVE", AK190="no impacts","no impacts"
),"")</f>
        <v>PASSIVE</v>
      </c>
      <c r="AM190" s="108" t="s">
        <v>5883</v>
      </c>
      <c r="AN190" s="117" t="s">
        <v>860</v>
      </c>
      <c r="AP190" s="23" t="s">
        <v>5537</v>
      </c>
      <c r="AQ190" s="23" t="s">
        <v>5537</v>
      </c>
      <c r="AR190" s="7"/>
      <c r="AS190" s="6"/>
      <c r="AT190" s="7"/>
      <c r="AU190" s="3" t="s">
        <v>5537</v>
      </c>
      <c r="AV190" s="24" t="s">
        <v>5537</v>
      </c>
      <c r="AW190" s="24" t="s">
        <v>5537</v>
      </c>
      <c r="AX190" s="24" t="s">
        <v>5537</v>
      </c>
      <c r="AY190" s="24" t="s">
        <v>5537</v>
      </c>
      <c r="AZ190" s="24" t="s">
        <v>5537</v>
      </c>
      <c r="BA190" s="24" t="s">
        <v>5537</v>
      </c>
      <c r="BB190" s="24" t="s">
        <v>5537</v>
      </c>
      <c r="BC190" s="24" t="s">
        <v>5537</v>
      </c>
      <c r="BD190" s="24" t="s">
        <v>5537</v>
      </c>
      <c r="BE190" s="24" t="s">
        <v>5537</v>
      </c>
      <c r="BF190" s="24" t="s">
        <v>5537</v>
      </c>
      <c r="BG190" s="24" t="s">
        <v>5537</v>
      </c>
      <c r="BH190" s="24" t="s">
        <v>5537</v>
      </c>
      <c r="BI190" s="9" t="s">
        <v>5883</v>
      </c>
      <c r="BJ190" s="14"/>
      <c r="BK190" s="14" t="s">
        <v>5537</v>
      </c>
      <c r="BL190" s="14" t="str">
        <f>_xlfn.XLOOKUP(B190,'[4]cell downs 18042026 17h'!$B:$B,'[4]cell downs 18042026 17h'!$B:$B,"")</f>
        <v/>
      </c>
      <c r="BM190" s="14" t="str">
        <f>_xlfn.XLOOKUP(B190,'[5]Cells Huawei 19042026 15h'!$B:$B,'[5]Cells Huawei 19042026 15h'!$B:$B,"")</f>
        <v/>
      </c>
      <c r="BN190" s="9" t="str">
        <f>_xlfn.XLOOKUP(B190,'[6]cells down 19042026 9H40'!$B:$B,'[6]cells down 19042026 9H40'!$B:$B,"")</f>
        <v/>
      </c>
      <c r="BO190" s="9" t="s">
        <v>5537</v>
      </c>
      <c r="BP190" s="9" t="s">
        <v>12</v>
      </c>
    </row>
    <row r="191" spans="1:68" s="9" customFormat="1" x14ac:dyDescent="0.35">
      <c r="A191" s="1" t="s">
        <v>1295</v>
      </c>
      <c r="B191" s="8" t="s">
        <v>1296</v>
      </c>
      <c r="C191" s="3" t="str">
        <f>_xlfn.XLOOKUP(B191,'[1]daily break down'!$D:$D,'[1]daily break down'!$E:$E,"")</f>
        <v>OUEST</v>
      </c>
      <c r="D191" s="1" t="s">
        <v>11</v>
      </c>
      <c r="E191" s="1" t="s">
        <v>12</v>
      </c>
      <c r="F191" s="3" t="s">
        <v>102</v>
      </c>
      <c r="G191" s="1" t="s">
        <v>1297</v>
      </c>
      <c r="H191" s="40" t="str">
        <f>_xlfn.XLOOKUP(B191,[2]CALCULATION!$B:$B,[2]CALCULATION!$H:$H,"")</f>
        <v>NOKIA</v>
      </c>
      <c r="I191" s="34">
        <v>1.6394795455009348</v>
      </c>
      <c r="J191" s="34">
        <v>0.12598798774794534</v>
      </c>
      <c r="K191" s="34">
        <v>0</v>
      </c>
      <c r="L191" s="34">
        <v>0</v>
      </c>
      <c r="M191" s="34">
        <v>2.7890890164350181E-2</v>
      </c>
      <c r="N191" s="34">
        <v>0</v>
      </c>
      <c r="O191" s="34">
        <v>0.68311556727619316</v>
      </c>
      <c r="P191" s="34">
        <v>1.5568981622682991</v>
      </c>
      <c r="Q191" s="34">
        <v>0.88911484780960071</v>
      </c>
      <c r="R191" s="34">
        <v>0</v>
      </c>
      <c r="S191" s="109">
        <v>0.3020205201882043</v>
      </c>
      <c r="T191" s="109">
        <f>_xlfn.XLOOKUP(B191,'[3]Nur des jours'!$B:$B,'[3]Nur des jours'!$U:$U,"")</f>
        <v>0</v>
      </c>
      <c r="U191" s="109">
        <v>9.083876953993901E-2</v>
      </c>
      <c r="V191" s="109">
        <v>6.401009608113381E-2</v>
      </c>
      <c r="W191" s="109">
        <v>0</v>
      </c>
      <c r="X191" s="109">
        <v>9.363416116632774E-3</v>
      </c>
      <c r="Y191" s="109">
        <v>2.2900240559536419E-2</v>
      </c>
      <c r="Z191" s="109">
        <v>0</v>
      </c>
      <c r="AA191" s="109">
        <v>0</v>
      </c>
      <c r="AB191" s="109">
        <v>0.11847842526246122</v>
      </c>
      <c r="AC191" s="109">
        <v>9.1058874780683361</v>
      </c>
      <c r="AD191" s="109">
        <v>3.9302763242449279</v>
      </c>
      <c r="AE191" s="109">
        <v>2.6197589838856503</v>
      </c>
      <c r="AF191" s="109">
        <v>2.6197589838856503</v>
      </c>
      <c r="AG191" s="57" t="str">
        <f>_xlfn.XLOOKUP(B191,[3]CALCULATION!$B:$B,[3]CALCULATION!$M:$M,"")</f>
        <v>Operationnel</v>
      </c>
      <c r="AH191" s="57"/>
      <c r="AI191" s="56" t="str" cm="1">
        <f t="array" ref="AI191">IFERROR(_xlfn.IFS(
AK191="MPR ISSUE","PDH",
AK191="BSS Hardware Issue","BSS",
AK191="Sites strategiques, MLL, Pylone, etc.","ENVTECH",
AK191="AKTIVCO DEFAUT GE &amp; POWER Cabinet","AKTIVCO",
AK191="AKTIVCO Coupure ENEO &amp; Baisse de tension","AKTIVCO GRID ONLY",
AK191="Coupure ENEO &amp; Baisse de tension","IHS GRID ONLY",
AK191="Defaut GE &amp; POWER Cabinet","IHS",
AK191="Sharing","Partners",
AK191="Sites strategiques &amp; DataCenter","SST &amp; DC",
AK191="Exclu","Exclu",
AK191="SAT","SAT",
AK191="SPARE-ISSUE","SPARE-ISSUE",
AK191="Fiber CAmtel","TRANS_FO_CAMTEL",
AK191="Fiber AOF","Fiber AOF",
AK191="Projet OCM (HUAWEI)","TRAVAUX-HUAWEI",
AK191="Projet OCM (NOKIA)","TRAVAUX-NOKIA",
AK191="ACCESS-ISSUE","ACCESS-ISSUE",
AK191="Projet OCM (ZTE, NOKIA, autres projets)","TRAVAUX OCM",
AK191="No root CAuse","No root cause",
AK191="ODU HS","PDH",
AK191="IP &amp; VLAN","PDH",
AK191="Warehouse HUAWEI","SPARE-ISSUE",
AK191="SPARE-HS","SPARE-ISSUE",
AK191="Power Telco","BSS",AK191="no impacts","no impacts"
),"")</f>
        <v>No root cause</v>
      </c>
      <c r="AJ191" s="56" t="str" cm="1">
        <f t="array" ref="AJ191">IFERROR(_xlfn.IFS(
AK191="MPR ISSUE","TX ISSUE",
AK191="BSS Hardware Issue","RAN ISSUE",
AK191="Sites strategiques, MLL, Pylone, etc.","ENVTECH",
AK191="AKTIVCO DEFAUT GE &amp; POWER Cabinet","POWER ISSUE",
AK191="AKTIVCO Coupure ENEO &amp; Baisse de tension","POWER ISSUE",
AK191="Coupure ENEO &amp; Baisse de tension","POWER ISSUE",
AK191="Defaut GE &amp; POWER Cabinet","POWER ISSUE",
AK191="Sharing","POWER ISSUE",
AK191="Sites strategiques &amp; DataCenter","POWER ISSUE",
AK191="Exclu","Exclu",
AK191="SAT","TX ISSUE",
AK191="SPARE-ISSUE","SPARE-ISSUE",
AK191="Fiber CAmtel","TX ISSUE",
AK191="Fiber AOF","TX ISSUE",
AK191="Projet OCM (HUAWEI)","TRAVAUX-HUAWEI",
AK191="Projet OCM (NOKIA)","TRAVAUX -NOKIA",
AK191="ACCESS-ISSUE","ACCESS-ISSUE",
AK191="Projet OCM (ZTE, NOKIA, autres projets)","TRAVAUX OCM",
AK191="No root CAuse","No root cause",
AK191="ODU HS","TX ISSUE",
AK191="IP &amp; VLAN","TX ISSUE",
AK191="Warehouse HUAWEI","SPARE-ISSUE",
AK191="SPARE-HS","SPARE-ISSUE",
AK191="Power Telco","RAN ISSUE",AK191="no impacts","no impacts"
),"")</f>
        <v>No root cause</v>
      </c>
      <c r="AK191" s="81" t="s">
        <v>5620</v>
      </c>
      <c r="AL191" s="56" t="str" cm="1">
        <f t="array" ref="AL191">IFERROR(_xlfn.IFS(
AK191="MPR ISSUE","ACTIVE",
AK191="BSS Hardware Issue","ACTIVE",
AK191="Sites strategiques, MLL, Pylone, etc.","PASSIVE",
AK191="AKTIVCO DEFAUT GE &amp; POWER Cabinet","PASSIVE",
AK191="AKTIVCO Coupure ENEO &amp; Baisse de tension","PASSIVE",
AK191="Coupure ENEO &amp; Baisse de tension","PASSIVE",
AK191="Defaut GE &amp; POWER Cabinet","PASSIVE",
AK191="Sharing","PASSIVE",
AK191="Sites strategiques &amp; DataCenter","PASSIVE",
AK191="Exclu","Exclu",
AK191="SAT","ACTIVE",
AK191="SPARE-ISSUE","SPARE-ISSUE",
AK191="Fiber CAmtel","ACTIVE",
AK191="Fiber AOF","ACTIVE",
AK191="Projet OCM (HUAWEI)","PLANNED WORKS",
AK191="Projet OCM (NOKIA)","PLANNED WORKS",
AK191="ACCESS-ISSUE","ACCESS-ISSUE",
AK191="Projet OCM (ZTE, NOKIA, autres projets)","PLANNED WORKS",
AK191="No root CAuse","No root cause",
AK191="ODU HS","ACTIVE",
AK191="IP &amp; VLAN","ACTIVE",
AK191="Warehouse HUAWEI","SPARE-ISSUE",
AK191="SPARE-HS","SPARE-ISSUE",
AK191="Power Telco","ACTIVE", AK191="no impacts","no impacts"
),"")</f>
        <v>No root cause</v>
      </c>
      <c r="AM191" s="108" t="s">
        <v>5884</v>
      </c>
      <c r="AN191" s="117" t="s">
        <v>1296</v>
      </c>
      <c r="AP191" s="23" t="s">
        <v>5537</v>
      </c>
      <c r="AQ191" s="23" t="s">
        <v>5537</v>
      </c>
      <c r="AR191" s="7"/>
      <c r="AS191" s="6"/>
      <c r="AT191" s="7"/>
      <c r="AU191" s="3" t="s">
        <v>5537</v>
      </c>
      <c r="AV191" s="24" t="s">
        <v>5537</v>
      </c>
      <c r="AW191" s="24" t="s">
        <v>5537</v>
      </c>
      <c r="AX191" s="24" t="s">
        <v>5537</v>
      </c>
      <c r="AY191" s="24" t="s">
        <v>5537</v>
      </c>
      <c r="AZ191" s="24" t="s">
        <v>5537</v>
      </c>
      <c r="BA191" s="24" t="s">
        <v>5537</v>
      </c>
      <c r="BB191" s="24" t="s">
        <v>5537</v>
      </c>
      <c r="BC191" s="24" t="s">
        <v>5537</v>
      </c>
      <c r="BD191" s="24" t="s">
        <v>5537</v>
      </c>
      <c r="BE191" s="24" t="s">
        <v>6032</v>
      </c>
      <c r="BF191" s="24" t="s">
        <v>5537</v>
      </c>
      <c r="BG191" s="24" t="s">
        <v>5537</v>
      </c>
      <c r="BH191" s="24" t="s">
        <v>5537</v>
      </c>
      <c r="BI191" s="9" t="s">
        <v>6430</v>
      </c>
      <c r="BJ191" s="14"/>
      <c r="BK191" s="14" t="s">
        <v>5537</v>
      </c>
      <c r="BL191" s="14" t="str">
        <f>_xlfn.XLOOKUP(B191,'[4]cell downs 18042026 17h'!$B:$B,'[4]cell downs 18042026 17h'!$B:$B,"")</f>
        <v>OST_160</v>
      </c>
      <c r="BM191" s="14" t="str">
        <f>_xlfn.XLOOKUP(B191,'[5]Cells Huawei 19042026 15h'!$B:$B,'[5]Cells Huawei 19042026 15h'!$B:$B,"")</f>
        <v/>
      </c>
      <c r="BN191" s="9" t="str">
        <f>_xlfn.XLOOKUP(B191,'[6]cells down 19042026 9H40'!$B:$B,'[6]cells down 19042026 9H40'!$B:$B,"")</f>
        <v/>
      </c>
      <c r="BO191" s="9" t="s">
        <v>1296</v>
      </c>
      <c r="BP191" s="9" t="s">
        <v>5459</v>
      </c>
    </row>
    <row r="192" spans="1:68" s="9" customFormat="1" x14ac:dyDescent="0.35">
      <c r="A192" s="1" t="s">
        <v>1276</v>
      </c>
      <c r="B192" s="8" t="s">
        <v>1395</v>
      </c>
      <c r="C192" s="3" t="str">
        <f>_xlfn.XLOOKUP(B192,'[1]daily break down'!$D:$D,'[1]daily break down'!$E:$E,"")</f>
        <v>LITTORAL</v>
      </c>
      <c r="D192" s="1" t="s">
        <v>21</v>
      </c>
      <c r="E192" s="1" t="s">
        <v>563</v>
      </c>
      <c r="F192" s="3" t="s">
        <v>31</v>
      </c>
      <c r="G192" s="1" t="s">
        <v>1276</v>
      </c>
      <c r="H192" s="40" t="str">
        <f>_xlfn.XLOOKUP(B192,[2]CALCULATION!$B:$B,[2]CALCULATION!$H:$H,"")</f>
        <v>NOKIA</v>
      </c>
      <c r="I192" s="34">
        <v>0.27585705583717451</v>
      </c>
      <c r="J192" s="34">
        <v>3.7700206593450997E-2</v>
      </c>
      <c r="K192" s="34">
        <v>7.0488651301917702E-3</v>
      </c>
      <c r="L192" s="34">
        <v>5.5023256238376013E-2</v>
      </c>
      <c r="M192" s="34">
        <v>1.3376308738047311E-3</v>
      </c>
      <c r="N192" s="34">
        <v>1.0628944210053994</v>
      </c>
      <c r="O192" s="34">
        <v>6.6274448445244216E-2</v>
      </c>
      <c r="P192" s="34">
        <v>3.7645091841937407E-2</v>
      </c>
      <c r="Q192" s="34">
        <v>1.9894148229436835E-2</v>
      </c>
      <c r="R192" s="34">
        <v>0.98159038475843174</v>
      </c>
      <c r="S192" s="109">
        <v>0.98245206971314891</v>
      </c>
      <c r="T192" s="109">
        <f>_xlfn.XLOOKUP(B192,'[3]Nur des jours'!$B:$B,'[3]Nur des jours'!$U:$U,"")</f>
        <v>0.8626649031341227</v>
      </c>
      <c r="U192" s="109">
        <v>5.7813193316288167</v>
      </c>
      <c r="V192" s="109">
        <v>0.48680846267332123</v>
      </c>
      <c r="W192" s="109">
        <v>0.8626649031341227</v>
      </c>
      <c r="X192" s="109">
        <v>0.37801448493720613</v>
      </c>
      <c r="Y192" s="109">
        <v>4.4624257704040424</v>
      </c>
      <c r="Z192" s="109">
        <v>7.9544449295585962E-2</v>
      </c>
      <c r="AA192" s="109">
        <v>0.13246112666329943</v>
      </c>
      <c r="AB192" s="109">
        <v>4.5627837560960289</v>
      </c>
      <c r="AC192" s="109">
        <v>8.9139229604051007</v>
      </c>
      <c r="AD192" s="109">
        <v>3.9780899048318492</v>
      </c>
      <c r="AE192" s="109">
        <v>2.6083980389974686</v>
      </c>
      <c r="AF192" s="109">
        <v>2.6083980389974686</v>
      </c>
      <c r="AG192" s="57" t="str">
        <f>_xlfn.XLOOKUP(B192,[3]CALCULATION!$B:$B,[3]CALCULATION!$M:$M,"")</f>
        <v>Operationnel</v>
      </c>
      <c r="AH192" s="57"/>
      <c r="AI192" s="56" t="str" cm="1">
        <f t="array" ref="AI192">IFERROR(_xlfn.IFS(
AK192="MPR ISSUE","PDH",
AK192="BSS Hardware Issue","BSS",
AK192="Sites strategiques, MLL, Pylone, etc.","ENVTECH",
AK192="AKTIVCO DEFAUT GE &amp; POWER Cabinet","AKTIVCO",
AK192="AKTIVCO Coupure ENEO &amp; Baisse de tension","AKTIVCO GRID ONLY",
AK192="Coupure ENEO &amp; Baisse de tension","IHS GRID ONLY",
AK192="Defaut GE &amp; POWER Cabinet","IHS",
AK192="Sharing","Partners",
AK192="Sites strategiques &amp; DataCenter","SST &amp; DC",
AK192="Exclu","Exclu",
AK192="SAT","SAT",
AK192="SPARE-ISSUE","SPARE-ISSUE",
AK192="Fiber CAmtel","TRANS_FO_CAMTEL",
AK192="Fiber AOF","Fiber AOF",
AK192="Projet OCM (HUAWEI)","TRAVAUX-HUAWEI",
AK192="Projet OCM (NOKIA)","TRAVAUX-NOKIA",
AK192="ACCESS-ISSUE","ACCESS-ISSUE",
AK192="Projet OCM (ZTE, NOKIA, autres projets)","TRAVAUX OCM",
AK192="No root CAuse","No root cause",
AK192="ODU HS","PDH",
AK192="IP &amp; VLAN","PDH",
AK192="Warehouse HUAWEI","SPARE-ISSUE",
AK192="SPARE-HS","SPARE-ISSUE",
AK192="Power Telco","BSS",AK192="no impacts","no impacts"
),"")</f>
        <v>AKTIVCO</v>
      </c>
      <c r="AJ192" s="56" t="str" cm="1">
        <f t="array" ref="AJ192">IFERROR(_xlfn.IFS(
AK192="MPR ISSUE","TX ISSUE",
AK192="BSS Hardware Issue","RAN ISSUE",
AK192="Sites strategiques, MLL, Pylone, etc.","ENVTECH",
AK192="AKTIVCO DEFAUT GE &amp; POWER Cabinet","POWER ISSUE",
AK192="AKTIVCO Coupure ENEO &amp; Baisse de tension","POWER ISSUE",
AK192="Coupure ENEO &amp; Baisse de tension","POWER ISSUE",
AK192="Defaut GE &amp; POWER Cabinet","POWER ISSUE",
AK192="Sharing","POWER ISSUE",
AK192="Sites strategiques &amp; DataCenter","POWER ISSUE",
AK192="Exclu","Exclu",
AK192="SAT","TX ISSUE",
AK192="SPARE-ISSUE","SPARE-ISSUE",
AK192="Fiber CAmtel","TX ISSUE",
AK192="Fiber AOF","TX ISSUE",
AK192="Projet OCM (HUAWEI)","TRAVAUX-HUAWEI",
AK192="Projet OCM (NOKIA)","TRAVAUX -NOKIA",
AK192="ACCESS-ISSUE","ACCESS-ISSUE",
AK192="Projet OCM (ZTE, NOKIA, autres projets)","TRAVAUX OCM",
AK192="No root CAuse","No root cause",
AK192="ODU HS","TX ISSUE",
AK192="IP &amp; VLAN","TX ISSUE",
AK192="Warehouse HUAWEI","SPARE-ISSUE",
AK192="SPARE-HS","SPARE-ISSUE",
AK192="Power Telco","RAN ISSUE",AK192="no impacts","no impacts"
),"")</f>
        <v>POWER ISSUE</v>
      </c>
      <c r="AK192" s="81" t="s">
        <v>5325</v>
      </c>
      <c r="AL192" s="56" t="str" cm="1">
        <f t="array" ref="AL192">IFERROR(_xlfn.IFS(
AK192="MPR ISSUE","ACTIVE",
AK192="BSS Hardware Issue","ACTIVE",
AK192="Sites strategiques, MLL, Pylone, etc.","PASSIVE",
AK192="AKTIVCO DEFAUT GE &amp; POWER Cabinet","PASSIVE",
AK192="AKTIVCO Coupure ENEO &amp; Baisse de tension","PASSIVE",
AK192="Coupure ENEO &amp; Baisse de tension","PASSIVE",
AK192="Defaut GE &amp; POWER Cabinet","PASSIVE",
AK192="Sharing","PASSIVE",
AK192="Sites strategiques &amp; DataCenter","PASSIVE",
AK192="Exclu","Exclu",
AK192="SAT","ACTIVE",
AK192="SPARE-ISSUE","SPARE-ISSUE",
AK192="Fiber CAmtel","ACTIVE",
AK192="Fiber AOF","ACTIVE",
AK192="Projet OCM (HUAWEI)","PLANNED WORKS",
AK192="Projet OCM (NOKIA)","PLANNED WORKS",
AK192="ACCESS-ISSUE","ACCESS-ISSUE",
AK192="Projet OCM (ZTE, NOKIA, autres projets)","PLANNED WORKS",
AK192="No root CAuse","No root cause",
AK192="ODU HS","ACTIVE",
AK192="IP &amp; VLAN","ACTIVE",
AK192="Warehouse HUAWEI","SPARE-ISSUE",
AK192="SPARE-HS","SPARE-ISSUE",
AK192="Power Telco","ACTIVE", AK192="no impacts","no impacts"
),"")</f>
        <v>PASSIVE</v>
      </c>
      <c r="AM192" s="108" t="s">
        <v>5885</v>
      </c>
      <c r="AN192" s="117" t="s">
        <v>1395</v>
      </c>
      <c r="AP192" s="23" t="s">
        <v>5537</v>
      </c>
      <c r="AQ192" s="23" t="s">
        <v>5537</v>
      </c>
      <c r="AR192" s="7"/>
      <c r="AS192" s="6"/>
      <c r="AT192" s="7"/>
      <c r="AU192" s="3" t="s">
        <v>5537</v>
      </c>
      <c r="AV192" s="24" t="s">
        <v>5537</v>
      </c>
      <c r="AW192" s="24" t="s">
        <v>5537</v>
      </c>
      <c r="AX192" s="24" t="s">
        <v>5537</v>
      </c>
      <c r="AY192" s="24" t="s">
        <v>5537</v>
      </c>
      <c r="AZ192" s="24" t="s">
        <v>5537</v>
      </c>
      <c r="BA192" s="24" t="s">
        <v>5537</v>
      </c>
      <c r="BB192" s="24" t="s">
        <v>6431</v>
      </c>
      <c r="BC192" s="24" t="s">
        <v>6431</v>
      </c>
      <c r="BD192" s="24" t="s">
        <v>6431</v>
      </c>
      <c r="BE192" s="24" t="s">
        <v>5537</v>
      </c>
      <c r="BF192" s="24" t="s">
        <v>5537</v>
      </c>
      <c r="BG192" s="24" t="s">
        <v>5537</v>
      </c>
      <c r="BH192" s="24" t="s">
        <v>5537</v>
      </c>
      <c r="BI192" s="9" t="s">
        <v>6432</v>
      </c>
      <c r="BJ192" s="14"/>
      <c r="BK192" s="14" t="s">
        <v>5537</v>
      </c>
      <c r="BL192" s="14" t="str">
        <f>_xlfn.XLOOKUP(B192,'[4]cell downs 18042026 17h'!$B:$B,'[4]cell downs 18042026 17h'!$B:$B,"")</f>
        <v/>
      </c>
      <c r="BM192" s="14" t="str">
        <f>_xlfn.XLOOKUP(B192,'[5]Cells Huawei 19042026 15h'!$B:$B,'[5]Cells Huawei 19042026 15h'!$B:$B,"")</f>
        <v/>
      </c>
      <c r="BN192" s="9" t="str">
        <f>_xlfn.XLOOKUP(B192,'[6]cells down 19042026 9H40'!$B:$B,'[6]cells down 19042026 9H40'!$B:$B,"")</f>
        <v/>
      </c>
      <c r="BO192" s="9" t="s">
        <v>5537</v>
      </c>
      <c r="BP192" s="9" t="s">
        <v>5537</v>
      </c>
    </row>
    <row r="193" spans="1:68" s="9" customFormat="1" x14ac:dyDescent="0.35">
      <c r="A193" s="1" t="s">
        <v>580</v>
      </c>
      <c r="B193" s="8" t="s">
        <v>581</v>
      </c>
      <c r="C193" s="3" t="str">
        <f>_xlfn.XLOOKUP(B193,'[1]daily break down'!$D:$D,'[1]daily break down'!$E:$E,"")</f>
        <v>Douala</v>
      </c>
      <c r="D193" s="1" t="s">
        <v>18</v>
      </c>
      <c r="E193" s="1" t="s">
        <v>5490</v>
      </c>
      <c r="F193" s="3" t="s">
        <v>31</v>
      </c>
      <c r="G193" s="1" t="s">
        <v>32</v>
      </c>
      <c r="H193" s="41" t="str">
        <f>_xlfn.XLOOKUP(B193,[2]CALCULATION!$B:$B,[2]CALCULATION!$H:$H,"")</f>
        <v>ZTE</v>
      </c>
      <c r="I193" s="34">
        <v>0</v>
      </c>
      <c r="J193" s="34">
        <v>3.7879922838317168</v>
      </c>
      <c r="K193" s="34">
        <v>0</v>
      </c>
      <c r="L193" s="34">
        <v>1.1910622001923337</v>
      </c>
      <c r="M193" s="34">
        <v>6.4348962569164059E-2</v>
      </c>
      <c r="N193" s="34">
        <v>0.47974577165963245</v>
      </c>
      <c r="O193" s="34">
        <v>0</v>
      </c>
      <c r="P193" s="34">
        <v>0</v>
      </c>
      <c r="Q193" s="34">
        <v>0.68099679539312907</v>
      </c>
      <c r="R193" s="34">
        <v>7.5342326493224094</v>
      </c>
      <c r="S193" s="109">
        <v>0.96407515844683556</v>
      </c>
      <c r="T193" s="109">
        <f>_xlfn.XLOOKUP(B193,'[3]Nur des jours'!$B:$B,'[3]Nur des jours'!$U:$U,"")</f>
        <v>0</v>
      </c>
      <c r="U193" s="109">
        <v>0</v>
      </c>
      <c r="V193" s="109">
        <v>0</v>
      </c>
      <c r="W193" s="109">
        <v>0</v>
      </c>
      <c r="X193" s="109">
        <v>4.1734083262707812E-3</v>
      </c>
      <c r="Y193" s="109">
        <v>0.4797636067379496</v>
      </c>
      <c r="Z193" s="109">
        <v>0</v>
      </c>
      <c r="AA193" s="109">
        <v>0.67264997874058718</v>
      </c>
      <c r="AB193" s="109">
        <v>2.6007111202426723</v>
      </c>
      <c r="AC193" s="109">
        <v>1.5149834738158896</v>
      </c>
      <c r="AD193" s="109">
        <v>1.169360802554138</v>
      </c>
      <c r="AE193" s="109">
        <v>2.6316193109667183</v>
      </c>
      <c r="AF193" s="109">
        <v>2.6316193109667183</v>
      </c>
      <c r="AG193" s="57" t="str">
        <f>_xlfn.XLOOKUP(B193,[3]CALCULATION!$B:$B,[3]CALCULATION!$M:$M,"")</f>
        <v>Operationnel</v>
      </c>
      <c r="AH193" s="57"/>
      <c r="AI193" s="56" t="str" cm="1">
        <f t="array" ref="AI193">IFERROR(_xlfn.IFS(
AK193="MPR ISSUE","PDH",
AK193="BSS Hardware Issue","BSS",
AK193="Sites strategiques, MLL, Pylone, etc.","ENVTECH",
AK193="AKTIVCO DEFAUT GE &amp; POWER Cabinet","AKTIVCO",
AK193="AKTIVCO Coupure ENEO &amp; Baisse de tension","AKTIVCO GRID ONLY",
AK193="Coupure ENEO &amp; Baisse de tension","IHS GRID ONLY",
AK193="Defaut GE &amp; POWER Cabinet","IHS",
AK193="Sharing","Partners",
AK193="Sites strategiques &amp; DataCenter","SST &amp; DC",
AK193="Exclu","Exclu",
AK193="SAT","SAT",
AK193="SPARE-ISSUE","SPARE-ISSUE",
AK193="Fiber CAmtel","TRANS_FO_CAMTEL",
AK193="Fiber AOF","Fiber AOF",
AK193="Projet OCM (HUAWEI)","TRAVAUX-HUAWEI",
AK193="Projet OCM (NOKIA)","TRAVAUX-NOKIA",
AK193="ACCESS-ISSUE","ACCESS-ISSUE",
AK193="Projet OCM (ZTE, NOKIA, autres projets)","TRAVAUX OCM",
AK193="No root CAuse","No root cause",
AK193="ODU HS","PDH",
AK193="IP &amp; VLAN","PDH",
AK193="Warehouse HUAWEI","SPARE-ISSUE",
AK193="SPARE-HS","SPARE-ISSUE",
AK193="Power Telco","BSS",AK193="no impacts","no impacts"
),"")</f>
        <v>No root cause</v>
      </c>
      <c r="AJ193" s="56" t="str" cm="1">
        <f t="array" ref="AJ193">IFERROR(_xlfn.IFS(
AK193="MPR ISSUE","TX ISSUE",
AK193="BSS Hardware Issue","RAN ISSUE",
AK193="Sites strategiques, MLL, Pylone, etc.","ENVTECH",
AK193="AKTIVCO DEFAUT GE &amp; POWER Cabinet","POWER ISSUE",
AK193="AKTIVCO Coupure ENEO &amp; Baisse de tension","POWER ISSUE",
AK193="Coupure ENEO &amp; Baisse de tension","POWER ISSUE",
AK193="Defaut GE &amp; POWER Cabinet","POWER ISSUE",
AK193="Sharing","POWER ISSUE",
AK193="Sites strategiques &amp; DataCenter","POWER ISSUE",
AK193="Exclu","Exclu",
AK193="SAT","TX ISSUE",
AK193="SPARE-ISSUE","SPARE-ISSUE",
AK193="Fiber CAmtel","TX ISSUE",
AK193="Fiber AOF","TX ISSUE",
AK193="Projet OCM (HUAWEI)","TRAVAUX-HUAWEI",
AK193="Projet OCM (NOKIA)","TRAVAUX -NOKIA",
AK193="ACCESS-ISSUE","ACCESS-ISSUE",
AK193="Projet OCM (ZTE, NOKIA, autres projets)","TRAVAUX OCM",
AK193="No root CAuse","No root cause",
AK193="ODU HS","TX ISSUE",
AK193="IP &amp; VLAN","TX ISSUE",
AK193="Warehouse HUAWEI","SPARE-ISSUE",
AK193="SPARE-HS","SPARE-ISSUE",
AK193="Power Telco","RAN ISSUE",AK193="no impacts","no impacts"
),"")</f>
        <v>No root cause</v>
      </c>
      <c r="AK193" s="81" t="s">
        <v>5620</v>
      </c>
      <c r="AL193" s="56" t="str" cm="1">
        <f t="array" ref="AL193">IFERROR(_xlfn.IFS(
AK193="MPR ISSUE","ACTIVE",
AK193="BSS Hardware Issue","ACTIVE",
AK193="Sites strategiques, MLL, Pylone, etc.","PASSIVE",
AK193="AKTIVCO DEFAUT GE &amp; POWER Cabinet","PASSIVE",
AK193="AKTIVCO Coupure ENEO &amp; Baisse de tension","PASSIVE",
AK193="Coupure ENEO &amp; Baisse de tension","PASSIVE",
AK193="Defaut GE &amp; POWER Cabinet","PASSIVE",
AK193="Sharing","PASSIVE",
AK193="Sites strategiques &amp; DataCenter","PASSIVE",
AK193="Exclu","Exclu",
AK193="SAT","ACTIVE",
AK193="SPARE-ISSUE","SPARE-ISSUE",
AK193="Fiber CAmtel","ACTIVE",
AK193="Fiber AOF","ACTIVE",
AK193="Projet OCM (HUAWEI)","PLANNED WORKS",
AK193="Projet OCM (NOKIA)","PLANNED WORKS",
AK193="ACCESS-ISSUE","ACCESS-ISSUE",
AK193="Projet OCM (ZTE, NOKIA, autres projets)","PLANNED WORKS",
AK193="No root CAuse","No root cause",
AK193="ODU HS","ACTIVE",
AK193="IP &amp; VLAN","ACTIVE",
AK193="Warehouse HUAWEI","SPARE-ISSUE",
AK193="SPARE-HS","SPARE-ISSUE",
AK193="Power Telco","ACTIVE", AK193="no impacts","no impacts"
),"")</f>
        <v>No root cause</v>
      </c>
      <c r="AM193" s="108" t="s">
        <v>5537</v>
      </c>
      <c r="AN193" s="117" t="s">
        <v>581</v>
      </c>
      <c r="AP193" s="23" t="s">
        <v>5537</v>
      </c>
      <c r="AQ193" s="23" t="s">
        <v>5537</v>
      </c>
      <c r="AR193" s="7"/>
      <c r="AS193" s="6"/>
      <c r="AT193" s="7"/>
      <c r="AU193" s="3" t="s">
        <v>5537</v>
      </c>
      <c r="AV193" s="24" t="s">
        <v>5537</v>
      </c>
      <c r="AW193" s="24" t="s">
        <v>5537</v>
      </c>
      <c r="AX193" s="24" t="s">
        <v>5537</v>
      </c>
      <c r="AY193" s="24" t="s">
        <v>5537</v>
      </c>
      <c r="AZ193" s="24" t="s">
        <v>5537</v>
      </c>
      <c r="BA193" s="24" t="s">
        <v>5537</v>
      </c>
      <c r="BB193" s="24" t="s">
        <v>5537</v>
      </c>
      <c r="BC193" s="24" t="s">
        <v>5537</v>
      </c>
      <c r="BD193" s="24" t="s">
        <v>5537</v>
      </c>
      <c r="BE193" s="24" t="s">
        <v>5537</v>
      </c>
      <c r="BF193" s="24" t="s">
        <v>5537</v>
      </c>
      <c r="BG193" s="24" t="s">
        <v>5537</v>
      </c>
      <c r="BH193" s="24" t="s">
        <v>5537</v>
      </c>
      <c r="BI193" s="9" t="s">
        <v>5537</v>
      </c>
      <c r="BJ193" s="14"/>
      <c r="BK193" s="14" t="s">
        <v>5537</v>
      </c>
      <c r="BL193" s="14" t="str">
        <f>_xlfn.XLOOKUP(B193,'[4]cell downs 18042026 17h'!$B:$B,'[4]cell downs 18042026 17h'!$B:$B,"")</f>
        <v/>
      </c>
      <c r="BM193" s="14" t="str">
        <f>_xlfn.XLOOKUP(B193,'[5]Cells Huawei 19042026 15h'!$B:$B,'[5]Cells Huawei 19042026 15h'!$B:$B,"")</f>
        <v/>
      </c>
      <c r="BN193" s="9" t="str">
        <f>_xlfn.XLOOKUP(B193,'[6]cells down 19042026 9H40'!$B:$B,'[6]cells down 19042026 9H40'!$B:$B,"")</f>
        <v/>
      </c>
      <c r="BO193" s="9" t="s">
        <v>5537</v>
      </c>
      <c r="BP193" s="9" t="s">
        <v>5537</v>
      </c>
    </row>
    <row r="194" spans="1:68" s="9" customFormat="1" x14ac:dyDescent="0.35">
      <c r="A194" s="1" t="s">
        <v>2230</v>
      </c>
      <c r="B194" s="1" t="s">
        <v>2231</v>
      </c>
      <c r="C194" s="3" t="str">
        <f>_xlfn.XLOOKUP(B194,'[1]daily break down'!$D:$D,'[1]daily break down'!$E:$E,"")</f>
        <v>Ngaoundere</v>
      </c>
      <c r="D194" s="1" t="s">
        <v>21</v>
      </c>
      <c r="E194" s="1" t="s">
        <v>122</v>
      </c>
      <c r="F194" s="3" t="s">
        <v>90</v>
      </c>
      <c r="G194" s="1" t="s">
        <v>91</v>
      </c>
      <c r="H194" s="39" t="str">
        <f>_xlfn.XLOOKUP(B194,[2]CALCULATION!$B:$B,[2]CALCULATION!$H:$H,"")</f>
        <v>Huawei</v>
      </c>
      <c r="I194" s="34">
        <v>2.2857436371574593</v>
      </c>
      <c r="J194" s="34">
        <v>17.624624393250635</v>
      </c>
      <c r="K194" s="34">
        <v>21.493142055685393</v>
      </c>
      <c r="L194" s="34">
        <v>0</v>
      </c>
      <c r="M194" s="34">
        <v>0</v>
      </c>
      <c r="N194" s="34">
        <v>0</v>
      </c>
      <c r="O194" s="34">
        <v>0.82635268367990466</v>
      </c>
      <c r="P194" s="34">
        <v>3.2250280367431148</v>
      </c>
      <c r="Q194" s="34">
        <v>0</v>
      </c>
      <c r="R194" s="34">
        <v>2.3044704693907248</v>
      </c>
      <c r="S194" s="109">
        <v>0</v>
      </c>
      <c r="T194" s="109">
        <f>_xlfn.XLOOKUP(B194,'[3]Nur des jours'!$B:$B,'[3]Nur des jours'!$U:$U,"")</f>
        <v>0.24842480588300758</v>
      </c>
      <c r="U194" s="109">
        <v>1.3225780677048109</v>
      </c>
      <c r="V194" s="109">
        <v>0.93414789703024548</v>
      </c>
      <c r="W194" s="109">
        <v>0.24842480588300758</v>
      </c>
      <c r="X194" s="109">
        <v>0.23727788193463517</v>
      </c>
      <c r="Y194" s="109">
        <v>0.51015458019079263</v>
      </c>
      <c r="Z194" s="109">
        <v>0.17155561833503125</v>
      </c>
      <c r="AA194" s="109">
        <v>0.25830543927084493</v>
      </c>
      <c r="AB194" s="109">
        <v>3.1036246586366008</v>
      </c>
      <c r="AC194" s="109">
        <v>1.9671054998021655</v>
      </c>
      <c r="AD194" s="109">
        <v>2.5328447422911755</v>
      </c>
      <c r="AE194" s="109">
        <v>2.5284077127439479</v>
      </c>
      <c r="AF194" s="109">
        <v>2.5284077127439479</v>
      </c>
      <c r="AG194" s="57" t="str">
        <f>_xlfn.XLOOKUP(B194,[3]CALCULATION!$B:$B,[3]CALCULATION!$M:$M,"")</f>
        <v>Operationnel</v>
      </c>
      <c r="AH194" s="57"/>
      <c r="AI194" s="56" t="str" cm="1">
        <f t="array" ref="AI194">IFERROR(_xlfn.IFS(
AK194="MPR ISSUE","PDH",
AK194="BSS Hardware Issue","BSS",
AK194="Sites strategiques, MLL, Pylone, etc.","ENVTECH",
AK194="AKTIVCO DEFAUT GE &amp; POWER Cabinet","AKTIVCO",
AK194="AKTIVCO Coupure ENEO &amp; Baisse de tension","AKTIVCO GRID ONLY",
AK194="Coupure ENEO &amp; Baisse de tension","IHS GRID ONLY",
AK194="Defaut GE &amp; POWER Cabinet","IHS",
AK194="Sharing","Partners",
AK194="Sites strategiques &amp; DataCenter","SST &amp; DC",
AK194="Exclu","Exclu",
AK194="SAT","SAT",
AK194="SPARE-ISSUE","SPARE-ISSUE",
AK194="Fiber CAmtel","TRANS_FO_CAMTEL",
AK194="Fiber AOF","Fiber AOF",
AK194="Projet OCM (HUAWEI)","TRAVAUX-HUAWEI",
AK194="Projet OCM (NOKIA)","TRAVAUX-NOKIA",
AK194="ACCESS-ISSUE","ACCESS-ISSUE",
AK194="Projet OCM (ZTE, NOKIA, autres projets)","TRAVAUX OCM",
AK194="No root CAuse","No root cause",
AK194="ODU HS","PDH",
AK194="IP &amp; VLAN","PDH",
AK194="Warehouse HUAWEI","SPARE-ISSUE",
AK194="SPARE-HS","SPARE-ISSUE",
AK194="Power Telco","BSS",AK194="no impacts","no impacts"
),"")</f>
        <v>No root cause</v>
      </c>
      <c r="AJ194" s="56" t="str" cm="1">
        <f t="array" ref="AJ194">IFERROR(_xlfn.IFS(
AK194="MPR ISSUE","TX ISSUE",
AK194="BSS Hardware Issue","RAN ISSUE",
AK194="Sites strategiques, MLL, Pylone, etc.","ENVTECH",
AK194="AKTIVCO DEFAUT GE &amp; POWER Cabinet","POWER ISSUE",
AK194="AKTIVCO Coupure ENEO &amp; Baisse de tension","POWER ISSUE",
AK194="Coupure ENEO &amp; Baisse de tension","POWER ISSUE",
AK194="Defaut GE &amp; POWER Cabinet","POWER ISSUE",
AK194="Sharing","POWER ISSUE",
AK194="Sites strategiques &amp; DataCenter","POWER ISSUE",
AK194="Exclu","Exclu",
AK194="SAT","TX ISSUE",
AK194="SPARE-ISSUE","SPARE-ISSUE",
AK194="Fiber CAmtel","TX ISSUE",
AK194="Fiber AOF","TX ISSUE",
AK194="Projet OCM (HUAWEI)","TRAVAUX-HUAWEI",
AK194="Projet OCM (NOKIA)","TRAVAUX -NOKIA",
AK194="ACCESS-ISSUE","ACCESS-ISSUE",
AK194="Projet OCM (ZTE, NOKIA, autres projets)","TRAVAUX OCM",
AK194="No root CAuse","No root cause",
AK194="ODU HS","TX ISSUE",
AK194="IP &amp; VLAN","TX ISSUE",
AK194="Warehouse HUAWEI","SPARE-ISSUE",
AK194="SPARE-HS","SPARE-ISSUE",
AK194="Power Telco","RAN ISSUE",AK194="no impacts","no impacts"
),"")</f>
        <v>No root cause</v>
      </c>
      <c r="AK194" s="81" t="s">
        <v>5620</v>
      </c>
      <c r="AL194" s="56" t="str" cm="1">
        <f t="array" ref="AL194">IFERROR(_xlfn.IFS(
AK194="MPR ISSUE","ACTIVE",
AK194="BSS Hardware Issue","ACTIVE",
AK194="Sites strategiques, MLL, Pylone, etc.","PASSIVE",
AK194="AKTIVCO DEFAUT GE &amp; POWER Cabinet","PASSIVE",
AK194="AKTIVCO Coupure ENEO &amp; Baisse de tension","PASSIVE",
AK194="Coupure ENEO &amp; Baisse de tension","PASSIVE",
AK194="Defaut GE &amp; POWER Cabinet","PASSIVE",
AK194="Sharing","PASSIVE",
AK194="Sites strategiques &amp; DataCenter","PASSIVE",
AK194="Exclu","Exclu",
AK194="SAT","ACTIVE",
AK194="SPARE-ISSUE","SPARE-ISSUE",
AK194="Fiber CAmtel","ACTIVE",
AK194="Fiber AOF","ACTIVE",
AK194="Projet OCM (HUAWEI)","PLANNED WORKS",
AK194="Projet OCM (NOKIA)","PLANNED WORKS",
AK194="ACCESS-ISSUE","ACCESS-ISSUE",
AK194="Projet OCM (ZTE, NOKIA, autres projets)","PLANNED WORKS",
AK194="No root CAuse","No root cause",
AK194="ODU HS","ACTIVE",
AK194="IP &amp; VLAN","ACTIVE",
AK194="Warehouse HUAWEI","SPARE-ISSUE",
AK194="SPARE-HS","SPARE-ISSUE",
AK194="Power Telco","ACTIVE", AK194="no impacts","no impacts"
),"")</f>
        <v>No root cause</v>
      </c>
      <c r="AM194" s="108" t="s">
        <v>5886</v>
      </c>
      <c r="AN194" s="117" t="s">
        <v>2231</v>
      </c>
      <c r="AP194" s="23" t="s">
        <v>5537</v>
      </c>
      <c r="AQ194" s="23" t="s">
        <v>5537</v>
      </c>
      <c r="AR194" s="7"/>
      <c r="AS194" s="6"/>
      <c r="AT194" s="7"/>
      <c r="AU194" s="3" t="s">
        <v>5537</v>
      </c>
      <c r="AV194" s="24" t="s">
        <v>5537</v>
      </c>
      <c r="AW194" s="24" t="s">
        <v>5537</v>
      </c>
      <c r="AX194" s="24" t="s">
        <v>5537</v>
      </c>
      <c r="AY194" s="24" t="s">
        <v>5537</v>
      </c>
      <c r="AZ194" s="24" t="s">
        <v>5537</v>
      </c>
      <c r="BA194" s="24" t="s">
        <v>5537</v>
      </c>
      <c r="BB194" s="24" t="s">
        <v>5537</v>
      </c>
      <c r="BC194" s="24" t="s">
        <v>5537</v>
      </c>
      <c r="BD194" s="24" t="s">
        <v>5537</v>
      </c>
      <c r="BE194" s="24" t="s">
        <v>5537</v>
      </c>
      <c r="BF194" s="24" t="s">
        <v>5537</v>
      </c>
      <c r="BG194" s="24" t="s">
        <v>5886</v>
      </c>
      <c r="BH194" s="24" t="s">
        <v>5537</v>
      </c>
      <c r="BI194" s="9" t="s">
        <v>5537</v>
      </c>
      <c r="BJ194" s="14"/>
      <c r="BK194" s="14" t="s">
        <v>5537</v>
      </c>
      <c r="BL194" s="14" t="str">
        <f>_xlfn.XLOOKUP(B194,'[4]cell downs 18042026 17h'!$B:$B,'[4]cell downs 18042026 17h'!$B:$B,"")</f>
        <v/>
      </c>
      <c r="BM194" s="14" t="str">
        <f>_xlfn.XLOOKUP(B194,'[5]Cells Huawei 19042026 15h'!$B:$B,'[5]Cells Huawei 19042026 15h'!$B:$B,"")</f>
        <v/>
      </c>
      <c r="BN194" s="9" t="str">
        <f>_xlfn.XLOOKUP(B194,'[6]cells down 19042026 9H40'!$B:$B,'[6]cells down 19042026 9H40'!$B:$B,"")</f>
        <v/>
      </c>
      <c r="BO194" s="9" t="s">
        <v>5537</v>
      </c>
      <c r="BP194" s="9" t="s">
        <v>5537</v>
      </c>
    </row>
    <row r="195" spans="1:68" s="9" customFormat="1" x14ac:dyDescent="0.35">
      <c r="A195" s="1" t="s">
        <v>1780</v>
      </c>
      <c r="B195" s="1" t="s">
        <v>1781</v>
      </c>
      <c r="C195" s="3" t="str">
        <f>_xlfn.XLOOKUP(B195,'[1]daily break down'!$D:$D,'[1]daily break down'!$E:$E,"")</f>
        <v>CENTRE</v>
      </c>
      <c r="D195" s="1" t="s">
        <v>21</v>
      </c>
      <c r="E195" s="1" t="s">
        <v>22</v>
      </c>
      <c r="F195" s="3" t="s">
        <v>226</v>
      </c>
      <c r="G195" s="1" t="s">
        <v>489</v>
      </c>
      <c r="H195" s="41" t="str">
        <f>_xlfn.XLOOKUP(B195,[2]CALCULATION!$B:$B,[2]CALCULATION!$H:$H,"")</f>
        <v>ZTE</v>
      </c>
      <c r="I195" s="34">
        <v>0</v>
      </c>
      <c r="J195" s="34">
        <v>2.0912342730279394</v>
      </c>
      <c r="K195" s="34">
        <v>2.3098923331992136</v>
      </c>
      <c r="L195" s="34">
        <v>0.99844335436445741</v>
      </c>
      <c r="M195" s="34">
        <v>0</v>
      </c>
      <c r="N195" s="34">
        <v>0</v>
      </c>
      <c r="O195" s="34">
        <v>0</v>
      </c>
      <c r="P195" s="34">
        <v>0</v>
      </c>
      <c r="Q195" s="34">
        <v>0</v>
      </c>
      <c r="R195" s="34">
        <v>4.726295754109917E-3</v>
      </c>
      <c r="S195" s="109">
        <v>2.9491907154862704</v>
      </c>
      <c r="T195" s="109">
        <f>_xlfn.XLOOKUP(B195,'[3]Nur des jours'!$B:$B,'[3]Nur des jours'!$U:$U,"")</f>
        <v>0</v>
      </c>
      <c r="U195" s="109">
        <v>9.0890591068763484</v>
      </c>
      <c r="V195" s="109">
        <v>0</v>
      </c>
      <c r="W195" s="109">
        <v>0</v>
      </c>
      <c r="X195" s="109">
        <v>0.40920803691433166</v>
      </c>
      <c r="Y195" s="109">
        <v>0</v>
      </c>
      <c r="Z195" s="109">
        <v>3.3369966584197264</v>
      </c>
      <c r="AA195" s="109">
        <v>0</v>
      </c>
      <c r="AB195" s="109">
        <v>1.9483574606272815</v>
      </c>
      <c r="AC195" s="109">
        <v>1.7296789883657264</v>
      </c>
      <c r="AD195" s="109">
        <v>1.0547675877474829</v>
      </c>
      <c r="AE195" s="109">
        <v>2.4175983711579674</v>
      </c>
      <c r="AF195" s="109">
        <v>2.4175983711579674</v>
      </c>
      <c r="AG195" s="57" t="str">
        <f>_xlfn.XLOOKUP(B195,[3]CALCULATION!$B:$B,[3]CALCULATION!$M:$M,"")</f>
        <v>Operationnel</v>
      </c>
      <c r="AH195" s="57"/>
      <c r="AI195" s="56" t="str" cm="1">
        <f t="array" ref="AI195">IFERROR(_xlfn.IFS(
AK195="MPR ISSUE","PDH",
AK195="BSS Hardware Issue","BSS",
AK195="Sites strategiques, MLL, Pylone, etc.","ENVTECH",
AK195="AKTIVCO DEFAUT GE &amp; POWER Cabinet","AKTIVCO",
AK195="AKTIVCO Coupure ENEO &amp; Baisse de tension","AKTIVCO GRID ONLY",
AK195="Coupure ENEO &amp; Baisse de tension","IHS GRID ONLY",
AK195="Defaut GE &amp; POWER Cabinet","IHS",
AK195="Sharing","Partners",
AK195="Sites strategiques &amp; DataCenter","SST &amp; DC",
AK195="Exclu","Exclu",
AK195="SAT","SAT",
AK195="SPARE-ISSUE","SPARE-ISSUE",
AK195="Fiber CAmtel","TRANS_FO_CAMTEL",
AK195="Fiber AOF","Fiber AOF",
AK195="Projet OCM (HUAWEI)","TRAVAUX-HUAWEI",
AK195="Projet OCM (NOKIA)","TRAVAUX-NOKIA",
AK195="ACCESS-ISSUE","ACCESS-ISSUE",
AK195="Projet OCM (ZTE, NOKIA, autres projets)","TRAVAUX OCM",
AK195="No root CAuse","No root cause",
AK195="ODU HS","PDH",
AK195="IP &amp; VLAN","PDH",
AK195="Warehouse HUAWEI","SPARE-ISSUE",
AK195="SPARE-HS","SPARE-ISSUE",
AK195="Power Telco","BSS",AK195="no impacts","no impacts"
),"")</f>
        <v>AKTIVCO</v>
      </c>
      <c r="AJ195" s="56" t="str" cm="1">
        <f t="array" ref="AJ195">IFERROR(_xlfn.IFS(
AK195="MPR ISSUE","TX ISSUE",
AK195="BSS Hardware Issue","RAN ISSUE",
AK195="Sites strategiques, MLL, Pylone, etc.","ENVTECH",
AK195="AKTIVCO DEFAUT GE &amp; POWER Cabinet","POWER ISSUE",
AK195="AKTIVCO Coupure ENEO &amp; Baisse de tension","POWER ISSUE",
AK195="Coupure ENEO &amp; Baisse de tension","POWER ISSUE",
AK195="Defaut GE &amp; POWER Cabinet","POWER ISSUE",
AK195="Sharing","POWER ISSUE",
AK195="Sites strategiques &amp; DataCenter","POWER ISSUE",
AK195="Exclu","Exclu",
AK195="SAT","TX ISSUE",
AK195="SPARE-ISSUE","SPARE-ISSUE",
AK195="Fiber CAmtel","TX ISSUE",
AK195="Fiber AOF","TX ISSUE",
AK195="Projet OCM (HUAWEI)","TRAVAUX-HUAWEI",
AK195="Projet OCM (NOKIA)","TRAVAUX -NOKIA",
AK195="ACCESS-ISSUE","ACCESS-ISSUE",
AK195="Projet OCM (ZTE, NOKIA, autres projets)","TRAVAUX OCM",
AK195="No root CAuse","No root cause",
AK195="ODU HS","TX ISSUE",
AK195="IP &amp; VLAN","TX ISSUE",
AK195="Warehouse HUAWEI","SPARE-ISSUE",
AK195="SPARE-HS","SPARE-ISSUE",
AK195="Power Telco","RAN ISSUE",AK195="no impacts","no impacts"
),"")</f>
        <v>POWER ISSUE</v>
      </c>
      <c r="AK195" s="81" t="s">
        <v>5325</v>
      </c>
      <c r="AL195" s="56" t="str" cm="1">
        <f t="array" ref="AL195">IFERROR(_xlfn.IFS(
AK195="MPR ISSUE","ACTIVE",
AK195="BSS Hardware Issue","ACTIVE",
AK195="Sites strategiques, MLL, Pylone, etc.","PASSIVE",
AK195="AKTIVCO DEFAUT GE &amp; POWER Cabinet","PASSIVE",
AK195="AKTIVCO Coupure ENEO &amp; Baisse de tension","PASSIVE",
AK195="Coupure ENEO &amp; Baisse de tension","PASSIVE",
AK195="Defaut GE &amp; POWER Cabinet","PASSIVE",
AK195="Sharing","PASSIVE",
AK195="Sites strategiques &amp; DataCenter","PASSIVE",
AK195="Exclu","Exclu",
AK195="SAT","ACTIVE",
AK195="SPARE-ISSUE","SPARE-ISSUE",
AK195="Fiber CAmtel","ACTIVE",
AK195="Fiber AOF","ACTIVE",
AK195="Projet OCM (HUAWEI)","PLANNED WORKS",
AK195="Projet OCM (NOKIA)","PLANNED WORKS",
AK195="ACCESS-ISSUE","ACCESS-ISSUE",
AK195="Projet OCM (ZTE, NOKIA, autres projets)","PLANNED WORKS",
AK195="No root CAuse","No root cause",
AK195="ODU HS","ACTIVE",
AK195="IP &amp; VLAN","ACTIVE",
AK195="Warehouse HUAWEI","SPARE-ISSUE",
AK195="SPARE-HS","SPARE-ISSUE",
AK195="Power Telco","ACTIVE", AK195="no impacts","no impacts"
),"")</f>
        <v>PASSIVE</v>
      </c>
      <c r="AM195" s="108" t="s">
        <v>5887</v>
      </c>
      <c r="AN195" s="117" t="s">
        <v>1781</v>
      </c>
      <c r="AP195" s="23" t="s">
        <v>5537</v>
      </c>
      <c r="AQ195" s="23" t="s">
        <v>5537</v>
      </c>
      <c r="AR195" s="7"/>
      <c r="AS195" s="6"/>
      <c r="AT195" s="7"/>
      <c r="AU195" s="3" t="s">
        <v>5537</v>
      </c>
      <c r="AV195" s="24" t="s">
        <v>5537</v>
      </c>
      <c r="AW195" s="24" t="s">
        <v>5537</v>
      </c>
      <c r="AX195" s="24" t="s">
        <v>5537</v>
      </c>
      <c r="AY195" s="24" t="s">
        <v>5537</v>
      </c>
      <c r="AZ195" s="24" t="s">
        <v>5537</v>
      </c>
      <c r="BA195" s="24" t="s">
        <v>6433</v>
      </c>
      <c r="BB195" s="24" t="s">
        <v>5537</v>
      </c>
      <c r="BC195" s="24" t="s">
        <v>5537</v>
      </c>
      <c r="BD195" s="24" t="s">
        <v>5537</v>
      </c>
      <c r="BE195" s="24" t="s">
        <v>5537</v>
      </c>
      <c r="BF195" s="24" t="s">
        <v>5537</v>
      </c>
      <c r="BG195" s="24" t="s">
        <v>5537</v>
      </c>
      <c r="BH195" s="24" t="s">
        <v>5537</v>
      </c>
      <c r="BI195" s="9" t="s">
        <v>6434</v>
      </c>
      <c r="BJ195" s="14"/>
      <c r="BK195" s="14" t="s">
        <v>5537</v>
      </c>
      <c r="BL195" s="14" t="str">
        <f>_xlfn.XLOOKUP(B195,'[4]cell downs 18042026 17h'!$B:$B,'[4]cell downs 18042026 17h'!$B:$B,"")</f>
        <v/>
      </c>
      <c r="BM195" s="14" t="str">
        <f>_xlfn.XLOOKUP(B195,'[5]Cells Huawei 19042026 15h'!$B:$B,'[5]Cells Huawei 19042026 15h'!$B:$B,"")</f>
        <v/>
      </c>
      <c r="BN195" s="9" t="str">
        <f>_xlfn.XLOOKUP(B195,'[6]cells down 19042026 9H40'!$B:$B,'[6]cells down 19042026 9H40'!$B:$B,"")</f>
        <v/>
      </c>
      <c r="BO195" s="9" t="s">
        <v>5537</v>
      </c>
      <c r="BP195" s="9" t="s">
        <v>12</v>
      </c>
    </row>
    <row r="196" spans="1:68" s="9" customFormat="1" x14ac:dyDescent="0.35">
      <c r="A196" s="1" t="s">
        <v>1800</v>
      </c>
      <c r="B196" s="8" t="s">
        <v>1801</v>
      </c>
      <c r="C196" s="3" t="str">
        <f>_xlfn.XLOOKUP(B196,'[1]daily break down'!$D:$D,'[1]daily break down'!$E:$E,"")</f>
        <v>EXTREME-NORD</v>
      </c>
      <c r="D196" s="1" t="s">
        <v>21</v>
      </c>
      <c r="E196" s="1" t="s">
        <v>710</v>
      </c>
      <c r="F196" s="3" t="s">
        <v>55</v>
      </c>
      <c r="G196" s="1" t="s">
        <v>1625</v>
      </c>
      <c r="H196" s="39" t="str">
        <f>_xlfn.XLOOKUP(B196,[2]CALCULATION!$B:$B,[2]CALCULATION!$H:$H,"")</f>
        <v>Huawei</v>
      </c>
      <c r="I196" s="34">
        <v>0</v>
      </c>
      <c r="J196" s="34">
        <v>0</v>
      </c>
      <c r="K196" s="34">
        <v>1.8837766420399902</v>
      </c>
      <c r="L196" s="34">
        <v>0</v>
      </c>
      <c r="M196" s="34">
        <v>2.4077355728484478E-3</v>
      </c>
      <c r="N196" s="34">
        <v>0</v>
      </c>
      <c r="O196" s="34">
        <v>0</v>
      </c>
      <c r="P196" s="34">
        <v>2.0510340065005299E-3</v>
      </c>
      <c r="Q196" s="34">
        <v>0</v>
      </c>
      <c r="R196" s="34">
        <v>0</v>
      </c>
      <c r="S196" s="109">
        <v>4.8860088804421959</v>
      </c>
      <c r="T196" s="109">
        <f>_xlfn.XLOOKUP(B196,'[3]Nur des jours'!$B:$B,'[3]Nur des jours'!$U:$U,"")</f>
        <v>26.849997003706843</v>
      </c>
      <c r="U196" s="109">
        <v>6.7212384393022351</v>
      </c>
      <c r="V196" s="109">
        <v>27.916748708026926</v>
      </c>
      <c r="W196" s="109">
        <v>26.849997003706843</v>
      </c>
      <c r="X196" s="109">
        <v>26.829486663641838</v>
      </c>
      <c r="Y196" s="109">
        <v>21.460931904244177</v>
      </c>
      <c r="Z196" s="109">
        <v>6.7397869207523264</v>
      </c>
      <c r="AA196" s="109">
        <v>15.535869196108814</v>
      </c>
      <c r="AB196" s="109">
        <v>8.3727666914930943</v>
      </c>
      <c r="AC196" s="109">
        <v>3.4496161209229084</v>
      </c>
      <c r="AD196" s="109">
        <v>5.8709764340674102</v>
      </c>
      <c r="AE196" s="109">
        <v>2.4907578624159257</v>
      </c>
      <c r="AF196" s="109">
        <v>2.4907578624159257</v>
      </c>
      <c r="AG196" s="57" t="str">
        <f>_xlfn.XLOOKUP(B196,[3]CALCULATION!$B:$B,[3]CALCULATION!$M:$M,"")</f>
        <v>Insecurity</v>
      </c>
      <c r="AH196" s="57"/>
      <c r="AI196" s="56" t="str" cm="1">
        <f t="array" ref="AI196">IFERROR(_xlfn.IFS(
AK196="MPR ISSUE","PDH",
AK196="BSS Hardware Issue","BSS",
AK196="Sites strategiques, MLL, Pylone, etc.","ENVTECH",
AK196="AKTIVCO DEFAUT GE &amp; POWER Cabinet","AKTIVCO",
AK196="AKTIVCO Coupure ENEO &amp; Baisse de tension","AKTIVCO GRID ONLY",
AK196="Coupure ENEO &amp; Baisse de tension","IHS GRID ONLY",
AK196="Defaut GE &amp; POWER Cabinet","IHS",
AK196="Sharing","Partners",
AK196="Sites strategiques &amp; DataCenter","SST &amp; DC",
AK196="Exclu","Exclu",
AK196="SAT","SAT",
AK196="SPARE-ISSUE","SPARE-ISSUE",
AK196="Fiber CAmtel","TRANS_FO_CAMTEL",
AK196="Fiber AOF","Fiber AOF",
AK196="Projet OCM (HUAWEI)","TRAVAUX-HUAWEI",
AK196="Projet OCM (NOKIA)","TRAVAUX-NOKIA",
AK196="ACCESS-ISSUE","ACCESS-ISSUE",
AK196="Projet OCM (ZTE, NOKIA, autres projets)","TRAVAUX OCM",
AK196="No root CAuse","No root cause",
AK196="ODU HS","PDH",
AK196="IP &amp; VLAN","PDH",
AK196="Warehouse HUAWEI","SPARE-ISSUE",
AK196="SPARE-HS","SPARE-ISSUE",
AK196="Power Telco","BSS",AK196="no impacts","no impacts"
),"")</f>
        <v>No root cause</v>
      </c>
      <c r="AJ196" s="56" t="str" cm="1">
        <f t="array" ref="AJ196">IFERROR(_xlfn.IFS(
AK196="MPR ISSUE","TX ISSUE",
AK196="BSS Hardware Issue","RAN ISSUE",
AK196="Sites strategiques, MLL, Pylone, etc.","ENVTECH",
AK196="AKTIVCO DEFAUT GE &amp; POWER Cabinet","POWER ISSUE",
AK196="AKTIVCO Coupure ENEO &amp; Baisse de tension","POWER ISSUE",
AK196="Coupure ENEO &amp; Baisse de tension","POWER ISSUE",
AK196="Defaut GE &amp; POWER Cabinet","POWER ISSUE",
AK196="Sharing","POWER ISSUE",
AK196="Sites strategiques &amp; DataCenter","POWER ISSUE",
AK196="Exclu","Exclu",
AK196="SAT","TX ISSUE",
AK196="SPARE-ISSUE","SPARE-ISSUE",
AK196="Fiber CAmtel","TX ISSUE",
AK196="Fiber AOF","TX ISSUE",
AK196="Projet OCM (HUAWEI)","TRAVAUX-HUAWEI",
AK196="Projet OCM (NOKIA)","TRAVAUX -NOKIA",
AK196="ACCESS-ISSUE","ACCESS-ISSUE",
AK196="Projet OCM (ZTE, NOKIA, autres projets)","TRAVAUX OCM",
AK196="No root CAuse","No root cause",
AK196="ODU HS","TX ISSUE",
AK196="IP &amp; VLAN","TX ISSUE",
AK196="Warehouse HUAWEI","SPARE-ISSUE",
AK196="SPARE-HS","SPARE-ISSUE",
AK196="Power Telco","RAN ISSUE",AK196="no impacts","no impacts"
),"")</f>
        <v>No root cause</v>
      </c>
      <c r="AK196" s="81" t="s">
        <v>5620</v>
      </c>
      <c r="AL196" s="56" t="str" cm="1">
        <f t="array" ref="AL196">IFERROR(_xlfn.IFS(
AK196="MPR ISSUE","ACTIVE",
AK196="BSS Hardware Issue","ACTIVE",
AK196="Sites strategiques, MLL, Pylone, etc.","PASSIVE",
AK196="AKTIVCO DEFAUT GE &amp; POWER Cabinet","PASSIVE",
AK196="AKTIVCO Coupure ENEO &amp; Baisse de tension","PASSIVE",
AK196="Coupure ENEO &amp; Baisse de tension","PASSIVE",
AK196="Defaut GE &amp; POWER Cabinet","PASSIVE",
AK196="Sharing","PASSIVE",
AK196="Sites strategiques &amp; DataCenter","PASSIVE",
AK196="Exclu","Exclu",
AK196="SAT","ACTIVE",
AK196="SPARE-ISSUE","SPARE-ISSUE",
AK196="Fiber CAmtel","ACTIVE",
AK196="Fiber AOF","ACTIVE",
AK196="Projet OCM (HUAWEI)","PLANNED WORKS",
AK196="Projet OCM (NOKIA)","PLANNED WORKS",
AK196="ACCESS-ISSUE","ACCESS-ISSUE",
AK196="Projet OCM (ZTE, NOKIA, autres projets)","PLANNED WORKS",
AK196="No root CAuse","No root cause",
AK196="ODU HS","ACTIVE",
AK196="IP &amp; VLAN","ACTIVE",
AK196="Warehouse HUAWEI","SPARE-ISSUE",
AK196="SPARE-HS","SPARE-ISSUE",
AK196="Power Telco","ACTIVE", AK196="no impacts","no impacts"
),"")</f>
        <v>No root cause</v>
      </c>
      <c r="AM196" s="108" t="s">
        <v>5537</v>
      </c>
      <c r="AN196" s="117" t="s">
        <v>1801</v>
      </c>
      <c r="AP196" s="23" t="s">
        <v>5537</v>
      </c>
      <c r="AQ196" s="23" t="s">
        <v>5537</v>
      </c>
      <c r="AR196" s="7"/>
      <c r="AS196" s="6"/>
      <c r="AT196" s="7"/>
      <c r="AU196" s="3" t="s">
        <v>5537</v>
      </c>
      <c r="AV196" s="24" t="s">
        <v>5537</v>
      </c>
      <c r="AW196" s="24" t="s">
        <v>5537</v>
      </c>
      <c r="AX196" s="24" t="s">
        <v>5537</v>
      </c>
      <c r="AY196" s="24" t="s">
        <v>5537</v>
      </c>
      <c r="AZ196" s="24" t="s">
        <v>5537</v>
      </c>
      <c r="BA196" s="24" t="s">
        <v>5537</v>
      </c>
      <c r="BB196" s="24" t="s">
        <v>5537</v>
      </c>
      <c r="BC196" s="24" t="s">
        <v>5537</v>
      </c>
      <c r="BD196" s="24" t="s">
        <v>5537</v>
      </c>
      <c r="BE196" s="24" t="s">
        <v>5537</v>
      </c>
      <c r="BF196" s="24" t="s">
        <v>5537</v>
      </c>
      <c r="BG196" s="24" t="s">
        <v>5537</v>
      </c>
      <c r="BH196" s="24" t="s">
        <v>5537</v>
      </c>
      <c r="BI196" s="9" t="s">
        <v>5537</v>
      </c>
      <c r="BJ196" s="14"/>
      <c r="BK196" s="14" t="s">
        <v>5537</v>
      </c>
      <c r="BL196" s="14" t="str">
        <f>_xlfn.XLOOKUP(B196,'[4]cell downs 18042026 17h'!$B:$B,'[4]cell downs 18042026 17h'!$B:$B,"")</f>
        <v/>
      </c>
      <c r="BM196" s="14" t="str">
        <f>_xlfn.XLOOKUP(B196,'[5]Cells Huawei 19042026 15h'!$B:$B,'[5]Cells Huawei 19042026 15h'!$B:$B,"")</f>
        <v/>
      </c>
      <c r="BN196" s="9" t="str">
        <f>_xlfn.XLOOKUP(B196,'[6]cells down 19042026 9H40'!$B:$B,'[6]cells down 19042026 9H40'!$B:$B,"")</f>
        <v/>
      </c>
      <c r="BO196" s="9" t="s">
        <v>5537</v>
      </c>
      <c r="BP196" s="9" t="s">
        <v>5459</v>
      </c>
    </row>
    <row r="197" spans="1:68" s="9" customFormat="1" x14ac:dyDescent="0.35">
      <c r="A197" s="1" t="s">
        <v>1703</v>
      </c>
      <c r="B197" s="8" t="s">
        <v>1704</v>
      </c>
      <c r="C197" s="3" t="str">
        <f>_xlfn.XLOOKUP(B197,'[1]daily break down'!$D:$D,'[1]daily break down'!$E:$E,"")</f>
        <v>Yaounde</v>
      </c>
      <c r="D197" s="1" t="s">
        <v>21</v>
      </c>
      <c r="E197" s="1" t="s">
        <v>30</v>
      </c>
      <c r="F197" s="3" t="s">
        <v>37</v>
      </c>
      <c r="G197" s="1" t="s">
        <v>38</v>
      </c>
      <c r="H197" s="41" t="str">
        <f>_xlfn.XLOOKUP(B197,[2]CALCULATION!$B:$B,[2]CALCULATION!$H:$H,"")</f>
        <v>ZTE</v>
      </c>
      <c r="I197" s="34">
        <v>0</v>
      </c>
      <c r="J197" s="34">
        <v>0.50014910125473355</v>
      </c>
      <c r="K197" s="34">
        <v>0.57794571287521435</v>
      </c>
      <c r="L197" s="34">
        <v>0</v>
      </c>
      <c r="M197" s="34">
        <v>5.1507349479073037</v>
      </c>
      <c r="N197" s="34">
        <v>1.470020660154723</v>
      </c>
      <c r="O197" s="34">
        <v>0</v>
      </c>
      <c r="P197" s="34">
        <v>0.495833012301923</v>
      </c>
      <c r="Q197" s="34">
        <v>0</v>
      </c>
      <c r="R197" s="34">
        <v>0</v>
      </c>
      <c r="S197" s="109">
        <v>0.79952872589054247</v>
      </c>
      <c r="T197" s="109">
        <f>_xlfn.XLOOKUP(B197,'[3]Nur des jours'!$B:$B,'[3]Nur des jours'!$U:$U,"")</f>
        <v>0</v>
      </c>
      <c r="U197" s="109">
        <v>0.56048517120248387</v>
      </c>
      <c r="V197" s="109">
        <v>0</v>
      </c>
      <c r="W197" s="109">
        <v>0</v>
      </c>
      <c r="X197" s="109">
        <v>0.49672476621779266</v>
      </c>
      <c r="Y197" s="109">
        <v>0</v>
      </c>
      <c r="Z197" s="109">
        <v>0</v>
      </c>
      <c r="AA197" s="109">
        <v>0</v>
      </c>
      <c r="AB197" s="109">
        <v>0</v>
      </c>
      <c r="AC197" s="109">
        <v>0</v>
      </c>
      <c r="AD197" s="109">
        <v>2.066396700565432</v>
      </c>
      <c r="AE197" s="109">
        <v>2.2996906684016625</v>
      </c>
      <c r="AF197" s="109">
        <v>2.2996906684016625</v>
      </c>
      <c r="AG197" s="57" t="str">
        <f>_xlfn.XLOOKUP(B197,[3]CALCULATION!$B:$B,[3]CALCULATION!$M:$M,"")</f>
        <v>Operationnel</v>
      </c>
      <c r="AH197" s="57"/>
      <c r="AI197" s="56" t="str" cm="1">
        <f t="array" ref="AI197">IFERROR(_xlfn.IFS(
AK197="MPR ISSUE","PDH",
AK197="BSS Hardware Issue","BSS",
AK197="Sites strategiques, MLL, Pylone, etc.","ENVTECH",
AK197="AKTIVCO DEFAUT GE &amp; POWER Cabinet","AKTIVCO",
AK197="AKTIVCO Coupure ENEO &amp; Baisse de tension","AKTIVCO GRID ONLY",
AK197="Coupure ENEO &amp; Baisse de tension","IHS GRID ONLY",
AK197="Defaut GE &amp; POWER Cabinet","IHS",
AK197="Sharing","Partners",
AK197="Sites strategiques &amp; DataCenter","SST &amp; DC",
AK197="Exclu","Exclu",
AK197="SAT","SAT",
AK197="SPARE-ISSUE","SPARE-ISSUE",
AK197="Fiber CAmtel","TRANS_FO_CAMTEL",
AK197="Fiber AOF","Fiber AOF",
AK197="Projet OCM (HUAWEI)","TRAVAUX-HUAWEI",
AK197="Projet OCM (NOKIA)","TRAVAUX-NOKIA",
AK197="ACCESS-ISSUE","ACCESS-ISSUE",
AK197="Projet OCM (ZTE, NOKIA, autres projets)","TRAVAUX OCM",
AK197="No root CAuse","No root cause",
AK197="ODU HS","PDH",
AK197="IP &amp; VLAN","PDH",
AK197="Warehouse HUAWEI","SPARE-ISSUE",
AK197="SPARE-HS","SPARE-ISSUE",
AK197="Power Telco","BSS",AK197="no impacts","no impacts"
),"")</f>
        <v>No root cause</v>
      </c>
      <c r="AJ197" s="56" t="str" cm="1">
        <f t="array" ref="AJ197">IFERROR(_xlfn.IFS(
AK197="MPR ISSUE","TX ISSUE",
AK197="BSS Hardware Issue","RAN ISSUE",
AK197="Sites strategiques, MLL, Pylone, etc.","ENVTECH",
AK197="AKTIVCO DEFAUT GE &amp; POWER Cabinet","POWER ISSUE",
AK197="AKTIVCO Coupure ENEO &amp; Baisse de tension","POWER ISSUE",
AK197="Coupure ENEO &amp; Baisse de tension","POWER ISSUE",
AK197="Defaut GE &amp; POWER Cabinet","POWER ISSUE",
AK197="Sharing","POWER ISSUE",
AK197="Sites strategiques &amp; DataCenter","POWER ISSUE",
AK197="Exclu","Exclu",
AK197="SAT","TX ISSUE",
AK197="SPARE-ISSUE","SPARE-ISSUE",
AK197="Fiber CAmtel","TX ISSUE",
AK197="Fiber AOF","TX ISSUE",
AK197="Projet OCM (HUAWEI)","TRAVAUX-HUAWEI",
AK197="Projet OCM (NOKIA)","TRAVAUX -NOKIA",
AK197="ACCESS-ISSUE","ACCESS-ISSUE",
AK197="Projet OCM (ZTE, NOKIA, autres projets)","TRAVAUX OCM",
AK197="No root CAuse","No root cause",
AK197="ODU HS","TX ISSUE",
AK197="IP &amp; VLAN","TX ISSUE",
AK197="Warehouse HUAWEI","SPARE-ISSUE",
AK197="SPARE-HS","SPARE-ISSUE",
AK197="Power Telco","RAN ISSUE",AK197="no impacts","no impacts"
),"")</f>
        <v>No root cause</v>
      </c>
      <c r="AK197" s="81" t="s">
        <v>5620</v>
      </c>
      <c r="AL197" s="56" t="str" cm="1">
        <f t="array" ref="AL197">IFERROR(_xlfn.IFS(
AK197="MPR ISSUE","ACTIVE",
AK197="BSS Hardware Issue","ACTIVE",
AK197="Sites strategiques, MLL, Pylone, etc.","PASSIVE",
AK197="AKTIVCO DEFAUT GE &amp; POWER Cabinet","PASSIVE",
AK197="AKTIVCO Coupure ENEO &amp; Baisse de tension","PASSIVE",
AK197="Coupure ENEO &amp; Baisse de tension","PASSIVE",
AK197="Defaut GE &amp; POWER Cabinet","PASSIVE",
AK197="Sharing","PASSIVE",
AK197="Sites strategiques &amp; DataCenter","PASSIVE",
AK197="Exclu","Exclu",
AK197="SAT","ACTIVE",
AK197="SPARE-ISSUE","SPARE-ISSUE",
AK197="Fiber CAmtel","ACTIVE",
AK197="Fiber AOF","ACTIVE",
AK197="Projet OCM (HUAWEI)","PLANNED WORKS",
AK197="Projet OCM (NOKIA)","PLANNED WORKS",
AK197="ACCESS-ISSUE","ACCESS-ISSUE",
AK197="Projet OCM (ZTE, NOKIA, autres projets)","PLANNED WORKS",
AK197="No root CAuse","No root cause",
AK197="ODU HS","ACTIVE",
AK197="IP &amp; VLAN","ACTIVE",
AK197="Warehouse HUAWEI","SPARE-ISSUE",
AK197="SPARE-HS","SPARE-ISSUE",
AK197="Power Telco","ACTIVE", AK197="no impacts","no impacts"
),"")</f>
        <v>No root cause</v>
      </c>
      <c r="AM197" s="108" t="s">
        <v>5537</v>
      </c>
      <c r="AN197" s="117" t="s">
        <v>1704</v>
      </c>
      <c r="AP197" s="23" t="s">
        <v>5537</v>
      </c>
      <c r="AQ197" s="23" t="s">
        <v>5537</v>
      </c>
      <c r="AR197" s="7"/>
      <c r="AS197" s="6"/>
      <c r="AT197" s="7"/>
      <c r="AU197" s="3" t="s">
        <v>5537</v>
      </c>
      <c r="AV197" s="24" t="s">
        <v>5537</v>
      </c>
      <c r="AW197" s="24" t="s">
        <v>5537</v>
      </c>
      <c r="AX197" s="24" t="s">
        <v>5537</v>
      </c>
      <c r="AY197" s="24" t="s">
        <v>5537</v>
      </c>
      <c r="AZ197" s="24" t="s">
        <v>5537</v>
      </c>
      <c r="BA197" s="24" t="s">
        <v>5537</v>
      </c>
      <c r="BB197" s="24" t="s">
        <v>5537</v>
      </c>
      <c r="BC197" s="24" t="s">
        <v>5537</v>
      </c>
      <c r="BD197" s="24" t="s">
        <v>5537</v>
      </c>
      <c r="BE197" s="24" t="s">
        <v>5537</v>
      </c>
      <c r="BF197" s="24" t="s">
        <v>5537</v>
      </c>
      <c r="BG197" s="24" t="s">
        <v>5537</v>
      </c>
      <c r="BH197" s="24" t="s">
        <v>5537</v>
      </c>
      <c r="BI197" s="9" t="s">
        <v>5537</v>
      </c>
      <c r="BJ197" s="14"/>
      <c r="BK197" s="14" t="s">
        <v>5537</v>
      </c>
      <c r="BL197" s="14" t="str">
        <f>_xlfn.XLOOKUP(B197,'[4]cell downs 18042026 17h'!$B:$B,'[4]cell downs 18042026 17h'!$B:$B,"")</f>
        <v/>
      </c>
      <c r="BM197" s="14" t="str">
        <f>_xlfn.XLOOKUP(B197,'[5]Cells Huawei 19042026 15h'!$B:$B,'[5]Cells Huawei 19042026 15h'!$B:$B,"")</f>
        <v/>
      </c>
      <c r="BN197" s="9" t="str">
        <f>_xlfn.XLOOKUP(B197,'[6]cells down 19042026 9H40'!$B:$B,'[6]cells down 19042026 9H40'!$B:$B,"")</f>
        <v/>
      </c>
      <c r="BO197" s="9" t="s">
        <v>5537</v>
      </c>
      <c r="BP197" s="9" t="s">
        <v>5537</v>
      </c>
    </row>
    <row r="198" spans="1:68" s="9" customFormat="1" ht="29.5" customHeight="1" x14ac:dyDescent="0.35">
      <c r="A198" s="1" t="s">
        <v>556</v>
      </c>
      <c r="B198" s="8" t="s">
        <v>557</v>
      </c>
      <c r="C198" s="3" t="str">
        <f>_xlfn.XLOOKUP(B198,'[1]daily break down'!$D:$D,'[1]daily break down'!$E:$E,"")</f>
        <v>SUD-OUEST</v>
      </c>
      <c r="D198" s="1" t="s">
        <v>21</v>
      </c>
      <c r="E198" s="1" t="s">
        <v>22</v>
      </c>
      <c r="F198" s="3" t="s">
        <v>13</v>
      </c>
      <c r="G198" s="1" t="s">
        <v>63</v>
      </c>
      <c r="H198" s="39" t="str">
        <f>_xlfn.XLOOKUP(B198,[2]CALCULATION!$B:$B,[2]CALCULATION!$H:$H,"")</f>
        <v>Huawei</v>
      </c>
      <c r="I198" s="34">
        <v>0.10610088091018827</v>
      </c>
      <c r="J198" s="34">
        <v>5.1543376337274183E-2</v>
      </c>
      <c r="K198" s="34">
        <v>3.5099434128635143E-2</v>
      </c>
      <c r="L198" s="34">
        <v>0.21464516754985977</v>
      </c>
      <c r="M198" s="34">
        <v>5.0794303047943551E-2</v>
      </c>
      <c r="N198" s="34">
        <v>0</v>
      </c>
      <c r="O198" s="34">
        <v>0</v>
      </c>
      <c r="P198" s="34">
        <v>0</v>
      </c>
      <c r="Q198" s="34">
        <v>0</v>
      </c>
      <c r="R198" s="34">
        <v>0</v>
      </c>
      <c r="S198" s="109">
        <v>0</v>
      </c>
      <c r="T198" s="109">
        <f>_xlfn.XLOOKUP(B198,'[3]Nur des jours'!$B:$B,'[3]Nur des jours'!$U:$U,"")</f>
        <v>0</v>
      </c>
      <c r="U198" s="109">
        <v>4.052308144495524</v>
      </c>
      <c r="V198" s="109">
        <v>0</v>
      </c>
      <c r="W198" s="109">
        <v>0</v>
      </c>
      <c r="X198" s="109">
        <v>0</v>
      </c>
      <c r="Y198" s="109">
        <v>4.9215898616854012</v>
      </c>
      <c r="Z198" s="109">
        <v>0</v>
      </c>
      <c r="AA198" s="109">
        <v>0</v>
      </c>
      <c r="AB198" s="109">
        <v>0</v>
      </c>
      <c r="AC198" s="109">
        <v>5.7345808903756454</v>
      </c>
      <c r="AD198" s="109">
        <v>4.8817665779246608</v>
      </c>
      <c r="AE198" s="109">
        <v>2.4577629675287427</v>
      </c>
      <c r="AF198" s="109">
        <v>2.4577629675287427</v>
      </c>
      <c r="AG198" s="57" t="str">
        <f>_xlfn.XLOOKUP(B198,[3]CALCULATION!$B:$B,[3]CALCULATION!$M:$M,"")</f>
        <v>Operationnel</v>
      </c>
      <c r="AH198" s="57"/>
      <c r="AI198" s="56" t="str" cm="1">
        <f t="array" ref="AI198">IFERROR(_xlfn.IFS(
AK198="MPR ISSUE","PDH",
AK198="BSS Hardware Issue","BSS",
AK198="Sites strategiques, MLL, Pylone, etc.","ENVTECH",
AK198="AKTIVCO DEFAUT GE &amp; POWER Cabinet","AKTIVCO",
AK198="AKTIVCO Coupure ENEO &amp; Baisse de tension","AKTIVCO GRID ONLY",
AK198="Coupure ENEO &amp; Baisse de tension","IHS GRID ONLY",
AK198="Defaut GE &amp; POWER Cabinet","IHS",
AK198="Sharing","Partners",
AK198="Sites strategiques &amp; DataCenter","SST &amp; DC",
AK198="Exclu","Exclu",
AK198="SAT","SAT",
AK198="SPARE-ISSUE","SPARE-ISSUE",
AK198="Fiber CAmtel","TRANS_FO_CAMTEL",
AK198="Fiber AOF","Fiber AOF",
AK198="Projet OCM (HUAWEI)","TRAVAUX-HUAWEI",
AK198="Projet OCM (NOKIA)","TRAVAUX-NOKIA",
AK198="ACCESS-ISSUE","ACCESS-ISSUE",
AK198="Projet OCM (ZTE, NOKIA, autres projets)","TRAVAUX OCM",
AK198="No root CAuse","No root cause",
AK198="ODU HS","PDH",
AK198="IP &amp; VLAN","PDH",
AK198="Warehouse HUAWEI","SPARE-ISSUE",
AK198="SPARE-HS","SPARE-ISSUE",
AK198="Power Telco","BSS",AK198="no impacts","no impacts"
),"")</f>
        <v>No root cause</v>
      </c>
      <c r="AJ198" s="56" t="str" cm="1">
        <f t="array" ref="AJ198">IFERROR(_xlfn.IFS(
AK198="MPR ISSUE","TX ISSUE",
AK198="BSS Hardware Issue","RAN ISSUE",
AK198="Sites strategiques, MLL, Pylone, etc.","ENVTECH",
AK198="AKTIVCO DEFAUT GE &amp; POWER Cabinet","POWER ISSUE",
AK198="AKTIVCO Coupure ENEO &amp; Baisse de tension","POWER ISSUE",
AK198="Coupure ENEO &amp; Baisse de tension","POWER ISSUE",
AK198="Defaut GE &amp; POWER Cabinet","POWER ISSUE",
AK198="Sharing","POWER ISSUE",
AK198="Sites strategiques &amp; DataCenter","POWER ISSUE",
AK198="Exclu","Exclu",
AK198="SAT","TX ISSUE",
AK198="SPARE-ISSUE","SPARE-ISSUE",
AK198="Fiber CAmtel","TX ISSUE",
AK198="Fiber AOF","TX ISSUE",
AK198="Projet OCM (HUAWEI)","TRAVAUX-HUAWEI",
AK198="Projet OCM (NOKIA)","TRAVAUX -NOKIA",
AK198="ACCESS-ISSUE","ACCESS-ISSUE",
AK198="Projet OCM (ZTE, NOKIA, autres projets)","TRAVAUX OCM",
AK198="No root CAuse","No root cause",
AK198="ODU HS","TX ISSUE",
AK198="IP &amp; VLAN","TX ISSUE",
AK198="Warehouse HUAWEI","SPARE-ISSUE",
AK198="SPARE-HS","SPARE-ISSUE",
AK198="Power Telco","RAN ISSUE",AK198="no impacts","no impacts"
),"")</f>
        <v>No root cause</v>
      </c>
      <c r="AK198" s="81" t="s">
        <v>5620</v>
      </c>
      <c r="AL198" s="56" t="str" cm="1">
        <f t="array" ref="AL198">IFERROR(_xlfn.IFS(
AK198="MPR ISSUE","ACTIVE",
AK198="BSS Hardware Issue","ACTIVE",
AK198="Sites strategiques, MLL, Pylone, etc.","PASSIVE",
AK198="AKTIVCO DEFAUT GE &amp; POWER Cabinet","PASSIVE",
AK198="AKTIVCO Coupure ENEO &amp; Baisse de tension","PASSIVE",
AK198="Coupure ENEO &amp; Baisse de tension","PASSIVE",
AK198="Defaut GE &amp; POWER Cabinet","PASSIVE",
AK198="Sharing","PASSIVE",
AK198="Sites strategiques &amp; DataCenter","PASSIVE",
AK198="Exclu","Exclu",
AK198="SAT","ACTIVE",
AK198="SPARE-ISSUE","SPARE-ISSUE",
AK198="Fiber CAmtel","ACTIVE",
AK198="Fiber AOF","ACTIVE",
AK198="Projet OCM (HUAWEI)","PLANNED WORKS",
AK198="Projet OCM (NOKIA)","PLANNED WORKS",
AK198="ACCESS-ISSUE","ACCESS-ISSUE",
AK198="Projet OCM (ZTE, NOKIA, autres projets)","PLANNED WORKS",
AK198="No root CAuse","No root cause",
AK198="ODU HS","ACTIVE",
AK198="IP &amp; VLAN","ACTIVE",
AK198="Warehouse HUAWEI","SPARE-ISSUE",
AK198="SPARE-HS","SPARE-ISSUE",
AK198="Power Telco","ACTIVE", AK198="no impacts","no impacts"
),"")</f>
        <v>No root cause</v>
      </c>
      <c r="AM198" s="108" t="s">
        <v>5810</v>
      </c>
      <c r="AN198" s="117" t="s">
        <v>557</v>
      </c>
      <c r="AP198" s="23" t="s">
        <v>5537</v>
      </c>
      <c r="AQ198" s="23" t="s">
        <v>5537</v>
      </c>
      <c r="AR198" s="7"/>
      <c r="AS198" s="6"/>
      <c r="AT198" s="7"/>
      <c r="AU198" s="3" t="s">
        <v>5537</v>
      </c>
      <c r="AV198" s="24" t="s">
        <v>5537</v>
      </c>
      <c r="AW198" s="24" t="s">
        <v>5537</v>
      </c>
      <c r="AX198" s="24" t="s">
        <v>5537</v>
      </c>
      <c r="AY198" s="24" t="s">
        <v>5537</v>
      </c>
      <c r="AZ198" s="24" t="s">
        <v>5537</v>
      </c>
      <c r="BA198" s="24" t="s">
        <v>5537</v>
      </c>
      <c r="BB198" s="24" t="s">
        <v>5537</v>
      </c>
      <c r="BC198" s="24" t="s">
        <v>5537</v>
      </c>
      <c r="BD198" s="24" t="s">
        <v>5537</v>
      </c>
      <c r="BE198" s="24" t="s">
        <v>5810</v>
      </c>
      <c r="BF198" s="24" t="s">
        <v>5537</v>
      </c>
      <c r="BG198" s="24" t="s">
        <v>5537</v>
      </c>
      <c r="BH198" s="24" t="s">
        <v>5537</v>
      </c>
      <c r="BI198" s="9" t="s">
        <v>5537</v>
      </c>
      <c r="BJ198" s="14"/>
      <c r="BK198" s="14" t="s">
        <v>5537</v>
      </c>
      <c r="BL198" s="14" t="str">
        <f>_xlfn.XLOOKUP(B198,'[4]cell downs 18042026 17h'!$B:$B,'[4]cell downs 18042026 17h'!$B:$B,"")</f>
        <v/>
      </c>
      <c r="BM198" s="14" t="str">
        <f>_xlfn.XLOOKUP(B198,'[5]Cells Huawei 19042026 15h'!$B:$B,'[5]Cells Huawei 19042026 15h'!$B:$B,"")</f>
        <v/>
      </c>
      <c r="BN198" s="9" t="str">
        <f>_xlfn.XLOOKUP(B198,'[6]cells down 19042026 9H40'!$B:$B,'[6]cells down 19042026 9H40'!$B:$B,"")</f>
        <v/>
      </c>
      <c r="BO198" s="9" t="s">
        <v>5537</v>
      </c>
      <c r="BP198" s="9" t="s">
        <v>5537</v>
      </c>
    </row>
    <row r="199" spans="1:68" s="9" customFormat="1" x14ac:dyDescent="0.35">
      <c r="A199" s="1" t="s">
        <v>636</v>
      </c>
      <c r="B199" s="1" t="s">
        <v>637</v>
      </c>
      <c r="C199" s="3" t="str">
        <f>_xlfn.XLOOKUP(B199,'[1]daily break down'!$D:$D,'[1]daily break down'!$E:$E,"")</f>
        <v>Douala</v>
      </c>
      <c r="D199" s="1" t="s">
        <v>11</v>
      </c>
      <c r="E199" s="1" t="s">
        <v>12</v>
      </c>
      <c r="F199" s="3" t="s">
        <v>31</v>
      </c>
      <c r="G199" s="1" t="s">
        <v>32</v>
      </c>
      <c r="H199" s="41" t="str">
        <f>_xlfn.XLOOKUP(B199,[2]CALCULATION!$B:$B,[2]CALCULATION!$H:$H,"")</f>
        <v>ZTE</v>
      </c>
      <c r="I199" s="34">
        <v>0</v>
      </c>
      <c r="J199" s="34">
        <v>1.4447840243356067</v>
      </c>
      <c r="K199" s="34">
        <v>0</v>
      </c>
      <c r="L199" s="34">
        <v>0</v>
      </c>
      <c r="M199" s="34">
        <v>0</v>
      </c>
      <c r="N199" s="34">
        <v>0</v>
      </c>
      <c r="O199" s="34">
        <v>0</v>
      </c>
      <c r="P199" s="34">
        <v>1.5408437561531017</v>
      </c>
      <c r="Q199" s="34">
        <v>0</v>
      </c>
      <c r="R199" s="34">
        <v>0</v>
      </c>
      <c r="S199" s="109">
        <v>0</v>
      </c>
      <c r="T199" s="109">
        <f>_xlfn.XLOOKUP(B199,'[3]Nur des jours'!$B:$B,'[3]Nur des jours'!$U:$U,"")</f>
        <v>0</v>
      </c>
      <c r="U199" s="109">
        <v>0.44489602862744065</v>
      </c>
      <c r="V199" s="109">
        <v>1.9620191306184063</v>
      </c>
      <c r="W199" s="109">
        <v>0</v>
      </c>
      <c r="X199" s="109">
        <v>0</v>
      </c>
      <c r="Y199" s="109">
        <v>0.29452848333347581</v>
      </c>
      <c r="Z199" s="109">
        <v>3.234480628251335</v>
      </c>
      <c r="AA199" s="109">
        <v>5.6243276175474337</v>
      </c>
      <c r="AB199" s="109">
        <v>1.3526480097479401</v>
      </c>
      <c r="AC199" s="109">
        <v>0.83118013340847052</v>
      </c>
      <c r="AD199" s="109">
        <v>1.7072635841570021</v>
      </c>
      <c r="AE199" s="109">
        <v>2.3014206709984504</v>
      </c>
      <c r="AF199" s="109">
        <v>2.3014206709984504</v>
      </c>
      <c r="AG199" s="57" t="str">
        <f>_xlfn.XLOOKUP(B199,[3]CALCULATION!$B:$B,[3]CALCULATION!$M:$M,"")</f>
        <v>Operationnel</v>
      </c>
      <c r="AH199" s="57"/>
      <c r="AI199" s="56" t="str" cm="1">
        <f t="array" ref="AI199">IFERROR(_xlfn.IFS(
AK199="MPR ISSUE","PDH",
AK199="BSS Hardware Issue","BSS",
AK199="Sites strategiques, MLL, Pylone, etc.","ENVTECH",
AK199="AKTIVCO DEFAUT GE &amp; POWER Cabinet","AKTIVCO",
AK199="AKTIVCO Coupure ENEO &amp; Baisse de tension","AKTIVCO GRID ONLY",
AK199="Coupure ENEO &amp; Baisse de tension","IHS GRID ONLY",
AK199="Defaut GE &amp; POWER Cabinet","IHS",
AK199="Sharing","Partners",
AK199="Sites strategiques &amp; DataCenter","SST &amp; DC",
AK199="Exclu","Exclu",
AK199="SAT","SAT",
AK199="SPARE-ISSUE","SPARE-ISSUE",
AK199="Fiber CAmtel","TRANS_FO_CAMTEL",
AK199="Fiber AOF","Fiber AOF",
AK199="Projet OCM (HUAWEI)","TRAVAUX-HUAWEI",
AK199="Projet OCM (NOKIA)","TRAVAUX-NOKIA",
AK199="ACCESS-ISSUE","ACCESS-ISSUE",
AK199="Projet OCM (ZTE, NOKIA, autres projets)","TRAVAUX OCM",
AK199="No root CAuse","No root cause",
AK199="ODU HS","PDH",
AK199="IP &amp; VLAN","PDH",
AK199="Warehouse HUAWEI","SPARE-ISSUE",
AK199="SPARE-HS","SPARE-ISSUE",
AK199="Power Telco","BSS",AK199="no impacts","no impacts"
),"")</f>
        <v>IHS</v>
      </c>
      <c r="AJ199" s="56" t="str" cm="1">
        <f t="array" ref="AJ199">IFERROR(_xlfn.IFS(
AK199="MPR ISSUE","TX ISSUE",
AK199="BSS Hardware Issue","RAN ISSUE",
AK199="Sites strategiques, MLL, Pylone, etc.","ENVTECH",
AK199="AKTIVCO DEFAUT GE &amp; POWER Cabinet","POWER ISSUE",
AK199="AKTIVCO Coupure ENEO &amp; Baisse de tension","POWER ISSUE",
AK199="Coupure ENEO &amp; Baisse de tension","POWER ISSUE",
AK199="Defaut GE &amp; POWER Cabinet","POWER ISSUE",
AK199="Sharing","POWER ISSUE",
AK199="Sites strategiques &amp; DataCenter","POWER ISSUE",
AK199="Exclu","Exclu",
AK199="SAT","TX ISSUE",
AK199="SPARE-ISSUE","SPARE-ISSUE",
AK199="Fiber CAmtel","TX ISSUE",
AK199="Fiber AOF","TX ISSUE",
AK199="Projet OCM (HUAWEI)","TRAVAUX-HUAWEI",
AK199="Projet OCM (NOKIA)","TRAVAUX -NOKIA",
AK199="ACCESS-ISSUE","ACCESS-ISSUE",
AK199="Projet OCM (ZTE, NOKIA, autres projets)","TRAVAUX OCM",
AK199="No root CAuse","No root cause",
AK199="ODU HS","TX ISSUE",
AK199="IP &amp; VLAN","TX ISSUE",
AK199="Warehouse HUAWEI","SPARE-ISSUE",
AK199="SPARE-HS","SPARE-ISSUE",
AK199="Power Telco","RAN ISSUE",AK199="no impacts","no impacts"
),"")</f>
        <v>POWER ISSUE</v>
      </c>
      <c r="AK199" s="81" t="s">
        <v>5330</v>
      </c>
      <c r="AL199" s="56" t="str" cm="1">
        <f t="array" ref="AL199">IFERROR(_xlfn.IFS(
AK199="MPR ISSUE","ACTIVE",
AK199="BSS Hardware Issue","ACTIVE",
AK199="Sites strategiques, MLL, Pylone, etc.","PASSIVE",
AK199="AKTIVCO DEFAUT GE &amp; POWER Cabinet","PASSIVE",
AK199="AKTIVCO Coupure ENEO &amp; Baisse de tension","PASSIVE",
AK199="Coupure ENEO &amp; Baisse de tension","PASSIVE",
AK199="Defaut GE &amp; POWER Cabinet","PASSIVE",
AK199="Sharing","PASSIVE",
AK199="Sites strategiques &amp; DataCenter","PASSIVE",
AK199="Exclu","Exclu",
AK199="SAT","ACTIVE",
AK199="SPARE-ISSUE","SPARE-ISSUE",
AK199="Fiber CAmtel","ACTIVE",
AK199="Fiber AOF","ACTIVE",
AK199="Projet OCM (HUAWEI)","PLANNED WORKS",
AK199="Projet OCM (NOKIA)","PLANNED WORKS",
AK199="ACCESS-ISSUE","ACCESS-ISSUE",
AK199="Projet OCM (ZTE, NOKIA, autres projets)","PLANNED WORKS",
AK199="No root CAuse","No root cause",
AK199="ODU HS","ACTIVE",
AK199="IP &amp; VLAN","ACTIVE",
AK199="Warehouse HUAWEI","SPARE-ISSUE",
AK199="SPARE-HS","SPARE-ISSUE",
AK199="Power Telco","ACTIVE", AK199="no impacts","no impacts"
),"")</f>
        <v>PASSIVE</v>
      </c>
      <c r="AM199" s="108" t="s">
        <v>5888</v>
      </c>
      <c r="AN199" s="117" t="s">
        <v>637</v>
      </c>
      <c r="AP199" s="23" t="s">
        <v>5537</v>
      </c>
      <c r="AQ199" s="23" t="s">
        <v>5537</v>
      </c>
      <c r="AR199" s="7"/>
      <c r="AS199" s="6"/>
      <c r="AT199" s="7"/>
      <c r="AU199" s="3" t="s">
        <v>5537</v>
      </c>
      <c r="AV199" s="24" t="s">
        <v>5537</v>
      </c>
      <c r="AW199" s="24" t="s">
        <v>5537</v>
      </c>
      <c r="AX199" s="24" t="s">
        <v>5537</v>
      </c>
      <c r="AY199" s="24" t="s">
        <v>5537</v>
      </c>
      <c r="AZ199" s="24" t="s">
        <v>5537</v>
      </c>
      <c r="BA199" s="24" t="s">
        <v>5537</v>
      </c>
      <c r="BB199" s="24" t="s">
        <v>5537</v>
      </c>
      <c r="BC199" s="24" t="s">
        <v>5537</v>
      </c>
      <c r="BD199" s="24" t="s">
        <v>5537</v>
      </c>
      <c r="BE199" s="24" t="s">
        <v>5537</v>
      </c>
      <c r="BF199" s="24" t="s">
        <v>5537</v>
      </c>
      <c r="BG199" s="24" t="s">
        <v>5537</v>
      </c>
      <c r="BH199" s="24" t="s">
        <v>5537</v>
      </c>
      <c r="BI199" s="9" t="s">
        <v>5888</v>
      </c>
      <c r="BJ199" s="14"/>
      <c r="BK199" s="14" t="s">
        <v>5537</v>
      </c>
      <c r="BL199" s="14" t="str">
        <f>_xlfn.XLOOKUP(B199,'[4]cell downs 18042026 17h'!$B:$B,'[4]cell downs 18042026 17h'!$B:$B,"")</f>
        <v/>
      </c>
      <c r="BM199" s="14" t="str">
        <f>_xlfn.XLOOKUP(B199,'[5]Cells Huawei 19042026 15h'!$B:$B,'[5]Cells Huawei 19042026 15h'!$B:$B,"")</f>
        <v/>
      </c>
      <c r="BN199" s="9" t="str">
        <f>_xlfn.XLOOKUP(B199,'[6]cells down 19042026 9H40'!$B:$B,'[6]cells down 19042026 9H40'!$B:$B,"")</f>
        <v/>
      </c>
      <c r="BO199" s="9" t="s">
        <v>637</v>
      </c>
      <c r="BP199" s="9" t="s">
        <v>5537</v>
      </c>
    </row>
    <row r="200" spans="1:68" s="9" customFormat="1" x14ac:dyDescent="0.35">
      <c r="A200" s="1" t="s">
        <v>326</v>
      </c>
      <c r="B200" s="8" t="s">
        <v>327</v>
      </c>
      <c r="C200" s="3" t="str">
        <f>_xlfn.XLOOKUP(B200,'[1]daily break down'!$D:$D,'[1]daily break down'!$E:$E,"")</f>
        <v>Douala</v>
      </c>
      <c r="D200" s="1" t="s">
        <v>21</v>
      </c>
      <c r="E200" s="1" t="s">
        <v>125</v>
      </c>
      <c r="F200" s="3" t="s">
        <v>31</v>
      </c>
      <c r="G200" s="1" t="s">
        <v>32</v>
      </c>
      <c r="H200" s="41" t="str">
        <f>_xlfn.XLOOKUP(B200,[2]CALCULATION!$B:$B,[2]CALCULATION!$H:$H,"")</f>
        <v>ZTE</v>
      </c>
      <c r="I200" s="34">
        <v>0</v>
      </c>
      <c r="J200" s="34">
        <v>0</v>
      </c>
      <c r="K200" s="34">
        <v>0</v>
      </c>
      <c r="L200" s="34">
        <v>0</v>
      </c>
      <c r="M200" s="34">
        <v>0</v>
      </c>
      <c r="N200" s="34">
        <v>0</v>
      </c>
      <c r="O200" s="34">
        <v>0.11084501174261581</v>
      </c>
      <c r="P200" s="34">
        <v>1.8771776630625534</v>
      </c>
      <c r="Q200" s="34">
        <v>0.44414695533811016</v>
      </c>
      <c r="R200" s="34">
        <v>16.078768980090342</v>
      </c>
      <c r="S200" s="109">
        <v>0</v>
      </c>
      <c r="T200" s="109">
        <f>_xlfn.XLOOKUP(B200,'[3]Nur des jours'!$B:$B,'[3]Nur des jours'!$U:$U,"")</f>
        <v>2.5879412041674152</v>
      </c>
      <c r="U200" s="109">
        <v>0</v>
      </c>
      <c r="V200" s="109">
        <v>0</v>
      </c>
      <c r="W200" s="109">
        <v>2.5879412041674152</v>
      </c>
      <c r="X200" s="109">
        <v>3.8850329449566678</v>
      </c>
      <c r="Y200" s="109">
        <v>1.799488061911978</v>
      </c>
      <c r="Z200" s="109">
        <v>0.69499733187228385</v>
      </c>
      <c r="AA200" s="109">
        <v>19.366077110317807</v>
      </c>
      <c r="AB200" s="109">
        <v>36.497026535742918</v>
      </c>
      <c r="AC200" s="109">
        <v>31.87510241438158</v>
      </c>
      <c r="AD200" s="109">
        <v>1.7582647367830508</v>
      </c>
      <c r="AE200" s="109">
        <v>6.6935048925186837</v>
      </c>
      <c r="AF200" s="109">
        <v>6.6935048925186837</v>
      </c>
      <c r="AG200" s="57" t="str">
        <f>_xlfn.XLOOKUP(B200,[3]CALCULATION!$B:$B,[3]CALCULATION!$M:$M,"")</f>
        <v>Operationnel</v>
      </c>
      <c r="AH200" s="57"/>
      <c r="AI200" s="56" t="str" cm="1">
        <f t="array" ref="AI200">IFERROR(_xlfn.IFS(
AK200="MPR ISSUE","PDH",
AK200="BSS Hardware Issue","BSS",
AK200="Sites strategiques, MLL, Pylone, etc.","ENVTECH",
AK200="AKTIVCO DEFAUT GE &amp; POWER Cabinet","AKTIVCO",
AK200="AKTIVCO Coupure ENEO &amp; Baisse de tension","AKTIVCO GRID ONLY",
AK200="Coupure ENEO &amp; Baisse de tension","IHS GRID ONLY",
AK200="Defaut GE &amp; POWER Cabinet","IHS",
AK200="Sharing","Partners",
AK200="Sites strategiques &amp; DataCenter","SST &amp; DC",
AK200="Exclu","Exclu",
AK200="SAT","SAT",
AK200="SPARE-ISSUE","SPARE-ISSUE",
AK200="Fiber CAmtel","TRANS_FO_CAMTEL",
AK200="Fiber AOF","Fiber AOF",
AK200="Projet OCM (HUAWEI)","TRAVAUX-HUAWEI",
AK200="Projet OCM (NOKIA)","TRAVAUX-NOKIA",
AK200="ACCESS-ISSUE","ACCESS-ISSUE",
AK200="Projet OCM (ZTE, NOKIA, autres projets)","TRAVAUX OCM",
AK200="No root CAuse","No root cause",
AK200="ODU HS","PDH",
AK200="IP &amp; VLAN","PDH",
AK200="Warehouse HUAWEI","SPARE-ISSUE",
AK200="SPARE-HS","SPARE-ISSUE",
AK200="Power Telco","BSS",AK200="no impacts","no impacts"
),"")</f>
        <v>AKTIVCO GRID ONLY</v>
      </c>
      <c r="AJ200" s="56" t="str" cm="1">
        <f t="array" ref="AJ200">IFERROR(_xlfn.IFS(
AK200="MPR ISSUE","TX ISSUE",
AK200="BSS Hardware Issue","RAN ISSUE",
AK200="Sites strategiques, MLL, Pylone, etc.","ENVTECH",
AK200="AKTIVCO DEFAUT GE &amp; POWER Cabinet","POWER ISSUE",
AK200="AKTIVCO Coupure ENEO &amp; Baisse de tension","POWER ISSUE",
AK200="Coupure ENEO &amp; Baisse de tension","POWER ISSUE",
AK200="Defaut GE &amp; POWER Cabinet","POWER ISSUE",
AK200="Sharing","POWER ISSUE",
AK200="Sites strategiques &amp; DataCenter","POWER ISSUE",
AK200="Exclu","Exclu",
AK200="SAT","TX ISSUE",
AK200="SPARE-ISSUE","SPARE-ISSUE",
AK200="Fiber CAmtel","TX ISSUE",
AK200="Fiber AOF","TX ISSUE",
AK200="Projet OCM (HUAWEI)","TRAVAUX-HUAWEI",
AK200="Projet OCM (NOKIA)","TRAVAUX -NOKIA",
AK200="ACCESS-ISSUE","ACCESS-ISSUE",
AK200="Projet OCM (ZTE, NOKIA, autres projets)","TRAVAUX OCM",
AK200="No root CAuse","No root cause",
AK200="ODU HS","TX ISSUE",
AK200="IP &amp; VLAN","TX ISSUE",
AK200="Warehouse HUAWEI","SPARE-ISSUE",
AK200="SPARE-HS","SPARE-ISSUE",
AK200="Power Telco","RAN ISSUE",AK200="no impacts","no impacts"
),"")</f>
        <v>POWER ISSUE</v>
      </c>
      <c r="AK200" s="81" t="s">
        <v>5327</v>
      </c>
      <c r="AL200" s="56" t="str" cm="1">
        <f t="array" ref="AL200">IFERROR(_xlfn.IFS(
AK200="MPR ISSUE","ACTIVE",
AK200="BSS Hardware Issue","ACTIVE",
AK200="Sites strategiques, MLL, Pylone, etc.","PASSIVE",
AK200="AKTIVCO DEFAUT GE &amp; POWER Cabinet","PASSIVE",
AK200="AKTIVCO Coupure ENEO &amp; Baisse de tension","PASSIVE",
AK200="Coupure ENEO &amp; Baisse de tension","PASSIVE",
AK200="Defaut GE &amp; POWER Cabinet","PASSIVE",
AK200="Sharing","PASSIVE",
AK200="Sites strategiques &amp; DataCenter","PASSIVE",
AK200="Exclu","Exclu",
AK200="SAT","ACTIVE",
AK200="SPARE-ISSUE","SPARE-ISSUE",
AK200="Fiber CAmtel","ACTIVE",
AK200="Fiber AOF","ACTIVE",
AK200="Projet OCM (HUAWEI)","PLANNED WORKS",
AK200="Projet OCM (NOKIA)","PLANNED WORKS",
AK200="ACCESS-ISSUE","ACCESS-ISSUE",
AK200="Projet OCM (ZTE, NOKIA, autres projets)","PLANNED WORKS",
AK200="No root CAuse","No root cause",
AK200="ODU HS","ACTIVE",
AK200="IP &amp; VLAN","ACTIVE",
AK200="Warehouse HUAWEI","SPARE-ISSUE",
AK200="SPARE-HS","SPARE-ISSUE",
AK200="Power Telco","ACTIVE", AK200="no impacts","no impacts"
),"")</f>
        <v>PASSIVE</v>
      </c>
      <c r="AM200" s="108" t="s">
        <v>5889</v>
      </c>
      <c r="AN200" s="227" t="s">
        <v>375</v>
      </c>
      <c r="AO200" s="9" t="s">
        <v>5624</v>
      </c>
      <c r="AP200" s="23" t="s">
        <v>5537</v>
      </c>
      <c r="AQ200" s="23" t="s">
        <v>5537</v>
      </c>
      <c r="AR200" s="7"/>
      <c r="AS200" s="6"/>
      <c r="AT200" s="7"/>
      <c r="AU200" s="3" t="s">
        <v>5537</v>
      </c>
      <c r="AV200" s="24" t="s">
        <v>5537</v>
      </c>
      <c r="AW200" s="24" t="s">
        <v>5537</v>
      </c>
      <c r="AX200" s="24" t="s">
        <v>5537</v>
      </c>
      <c r="AY200" s="24" t="s">
        <v>5537</v>
      </c>
      <c r="AZ200" s="24" t="s">
        <v>5537</v>
      </c>
      <c r="BA200" s="24" t="s">
        <v>5537</v>
      </c>
      <c r="BB200" s="24" t="s">
        <v>5537</v>
      </c>
      <c r="BC200" s="24" t="s">
        <v>5537</v>
      </c>
      <c r="BD200" s="24" t="s">
        <v>5537</v>
      </c>
      <c r="BE200" s="24" t="s">
        <v>5537</v>
      </c>
      <c r="BF200" s="24" t="s">
        <v>5537</v>
      </c>
      <c r="BG200" s="24" t="s">
        <v>5537</v>
      </c>
      <c r="BH200" s="24" t="s">
        <v>5837</v>
      </c>
      <c r="BI200" s="9" t="s">
        <v>6435</v>
      </c>
      <c r="BJ200" s="14"/>
      <c r="BK200" s="14" t="s">
        <v>5537</v>
      </c>
      <c r="BL200" s="14" t="str">
        <f>_xlfn.XLOOKUP(B200,'[4]cell downs 18042026 17h'!$B:$B,'[4]cell downs 18042026 17h'!$B:$B,"")</f>
        <v/>
      </c>
      <c r="BM200" s="14" t="str">
        <f>_xlfn.XLOOKUP(B200,'[5]Cells Huawei 19042026 15h'!$B:$B,'[5]Cells Huawei 19042026 15h'!$B:$B,"")</f>
        <v/>
      </c>
      <c r="BN200" s="9" t="str">
        <f>_xlfn.XLOOKUP(B200,'[6]cells down 19042026 9H40'!$B:$B,'[6]cells down 19042026 9H40'!$B:$B,"")</f>
        <v/>
      </c>
      <c r="BO200" s="9" t="s">
        <v>5537</v>
      </c>
      <c r="BP200" s="9" t="s">
        <v>5537</v>
      </c>
    </row>
    <row r="201" spans="1:68" s="9" customFormat="1" x14ac:dyDescent="0.35">
      <c r="A201" s="1" t="s">
        <v>1807</v>
      </c>
      <c r="B201" s="8" t="s">
        <v>1808</v>
      </c>
      <c r="C201" s="3" t="str">
        <f>_xlfn.XLOOKUP(B201,'[1]daily break down'!$D:$D,'[1]daily break down'!$E:$E,"")</f>
        <v>Ngaoundere</v>
      </c>
      <c r="D201" s="1" t="s">
        <v>18</v>
      </c>
      <c r="E201" s="1"/>
      <c r="F201" s="3" t="s">
        <v>90</v>
      </c>
      <c r="G201" s="1" t="s">
        <v>91</v>
      </c>
      <c r="H201" s="39" t="str">
        <f>_xlfn.XLOOKUP(B201,[2]CALCULATION!$B:$B,[2]CALCULATION!$H:$H,"")</f>
        <v>Huawei</v>
      </c>
      <c r="I201" s="34">
        <v>5.8223504921054809</v>
      </c>
      <c r="J201" s="34">
        <v>3.4373546441117133</v>
      </c>
      <c r="K201" s="34">
        <v>0.18548481450091747</v>
      </c>
      <c r="L201" s="34">
        <v>0</v>
      </c>
      <c r="M201" s="34">
        <v>0</v>
      </c>
      <c r="N201" s="34">
        <v>0</v>
      </c>
      <c r="O201" s="34">
        <v>0.87561316999255212</v>
      </c>
      <c r="P201" s="34">
        <v>3.7206648631835471</v>
      </c>
      <c r="Q201" s="34">
        <v>0</v>
      </c>
      <c r="R201" s="34">
        <v>5.7375090245496283</v>
      </c>
      <c r="S201" s="109">
        <v>5.7100430039408394</v>
      </c>
      <c r="T201" s="109">
        <f>_xlfn.XLOOKUP(B201,'[3]Nur des jours'!$B:$B,'[3]Nur des jours'!$U:$U,"")</f>
        <v>0.18976523329709244</v>
      </c>
      <c r="U201" s="109">
        <v>1.2705353091746499</v>
      </c>
      <c r="V201" s="109">
        <v>0.88524411228394595</v>
      </c>
      <c r="W201" s="109">
        <v>0.18976523329709247</v>
      </c>
      <c r="X201" s="109">
        <v>0.20314154203513937</v>
      </c>
      <c r="Y201" s="109">
        <v>0.40130709721972541</v>
      </c>
      <c r="Z201" s="109">
        <v>0.14981465786612563</v>
      </c>
      <c r="AA201" s="109">
        <v>0.2468731540693942</v>
      </c>
      <c r="AB201" s="109">
        <v>2.8360806487973451</v>
      </c>
      <c r="AC201" s="109">
        <v>1.8927926253651948</v>
      </c>
      <c r="AD201" s="109">
        <v>2.4255829431745162</v>
      </c>
      <c r="AE201" s="109">
        <v>2.4307784940345232</v>
      </c>
      <c r="AF201" s="109">
        <v>2.4307784940345232</v>
      </c>
      <c r="AG201" s="57" t="str">
        <f>_xlfn.XLOOKUP(B201,[3]CALCULATION!$B:$B,[3]CALCULATION!$M:$M,"")</f>
        <v>Operationnel</v>
      </c>
      <c r="AH201" s="57"/>
      <c r="AI201" s="56" t="str" cm="1">
        <f t="array" ref="AI201">IFERROR(_xlfn.IFS(
AK201="MPR ISSUE","PDH",
AK201="BSS Hardware Issue","BSS",
AK201="Sites strategiques, MLL, Pylone, etc.","ENVTECH",
AK201="AKTIVCO DEFAUT GE &amp; POWER Cabinet","AKTIVCO",
AK201="AKTIVCO Coupure ENEO &amp; Baisse de tension","AKTIVCO GRID ONLY",
AK201="Coupure ENEO &amp; Baisse de tension","IHS GRID ONLY",
AK201="Defaut GE &amp; POWER Cabinet","IHS",
AK201="Sharing","Partners",
AK201="Sites strategiques &amp; DataCenter","SST &amp; DC",
AK201="Exclu","Exclu",
AK201="SAT","SAT",
AK201="SPARE-ISSUE","SPARE-ISSUE",
AK201="Fiber CAmtel","TRANS_FO_CAMTEL",
AK201="Fiber AOF","Fiber AOF",
AK201="Projet OCM (HUAWEI)","TRAVAUX-HUAWEI",
AK201="Projet OCM (NOKIA)","TRAVAUX-NOKIA",
AK201="ACCESS-ISSUE","ACCESS-ISSUE",
AK201="Projet OCM (ZTE, NOKIA, autres projets)","TRAVAUX OCM",
AK201="No root CAuse","No root cause",
AK201="ODU HS","PDH",
AK201="IP &amp; VLAN","PDH",
AK201="Warehouse HUAWEI","SPARE-ISSUE",
AK201="SPARE-HS","SPARE-ISSUE",
AK201="Power Telco","BSS",AK201="no impacts","no impacts"
),"")</f>
        <v>No root cause</v>
      </c>
      <c r="AJ201" s="56" t="str" cm="1">
        <f t="array" ref="AJ201">IFERROR(_xlfn.IFS(
AK201="MPR ISSUE","TX ISSUE",
AK201="BSS Hardware Issue","RAN ISSUE",
AK201="Sites strategiques, MLL, Pylone, etc.","ENVTECH",
AK201="AKTIVCO DEFAUT GE &amp; POWER Cabinet","POWER ISSUE",
AK201="AKTIVCO Coupure ENEO &amp; Baisse de tension","POWER ISSUE",
AK201="Coupure ENEO &amp; Baisse de tension","POWER ISSUE",
AK201="Defaut GE &amp; POWER Cabinet","POWER ISSUE",
AK201="Sharing","POWER ISSUE",
AK201="Sites strategiques &amp; DataCenter","POWER ISSUE",
AK201="Exclu","Exclu",
AK201="SAT","TX ISSUE",
AK201="SPARE-ISSUE","SPARE-ISSUE",
AK201="Fiber CAmtel","TX ISSUE",
AK201="Fiber AOF","TX ISSUE",
AK201="Projet OCM (HUAWEI)","TRAVAUX-HUAWEI",
AK201="Projet OCM (NOKIA)","TRAVAUX -NOKIA",
AK201="ACCESS-ISSUE","ACCESS-ISSUE",
AK201="Projet OCM (ZTE, NOKIA, autres projets)","TRAVAUX OCM",
AK201="No root CAuse","No root cause",
AK201="ODU HS","TX ISSUE",
AK201="IP &amp; VLAN","TX ISSUE",
AK201="Warehouse HUAWEI","SPARE-ISSUE",
AK201="SPARE-HS","SPARE-ISSUE",
AK201="Power Telco","RAN ISSUE",AK201="no impacts","no impacts"
),"")</f>
        <v>No root cause</v>
      </c>
      <c r="AK201" s="81" t="s">
        <v>5620</v>
      </c>
      <c r="AL201" s="56" t="str" cm="1">
        <f t="array" ref="AL201">IFERROR(_xlfn.IFS(
AK201="MPR ISSUE","ACTIVE",
AK201="BSS Hardware Issue","ACTIVE",
AK201="Sites strategiques, MLL, Pylone, etc.","PASSIVE",
AK201="AKTIVCO DEFAUT GE &amp; POWER Cabinet","PASSIVE",
AK201="AKTIVCO Coupure ENEO &amp; Baisse de tension","PASSIVE",
AK201="Coupure ENEO &amp; Baisse de tension","PASSIVE",
AK201="Defaut GE &amp; POWER Cabinet","PASSIVE",
AK201="Sharing","PASSIVE",
AK201="Sites strategiques &amp; DataCenter","PASSIVE",
AK201="Exclu","Exclu",
AK201="SAT","ACTIVE",
AK201="SPARE-ISSUE","SPARE-ISSUE",
AK201="Fiber CAmtel","ACTIVE",
AK201="Fiber AOF","ACTIVE",
AK201="Projet OCM (HUAWEI)","PLANNED WORKS",
AK201="Projet OCM (NOKIA)","PLANNED WORKS",
AK201="ACCESS-ISSUE","ACCESS-ISSUE",
AK201="Projet OCM (ZTE, NOKIA, autres projets)","PLANNED WORKS",
AK201="No root CAuse","No root cause",
AK201="ODU HS","ACTIVE",
AK201="IP &amp; VLAN","ACTIVE",
AK201="Warehouse HUAWEI","SPARE-ISSUE",
AK201="SPARE-HS","SPARE-ISSUE",
AK201="Power Telco","ACTIVE", AK201="no impacts","no impacts"
),"")</f>
        <v>No root cause</v>
      </c>
      <c r="AM201" s="108" t="s">
        <v>5537</v>
      </c>
      <c r="AN201" s="117" t="s">
        <v>1808</v>
      </c>
      <c r="AP201" s="23" t="s">
        <v>5537</v>
      </c>
      <c r="AQ201" s="23" t="s">
        <v>5537</v>
      </c>
      <c r="AR201" s="7"/>
      <c r="AS201" s="6"/>
      <c r="AT201" s="7"/>
      <c r="AU201" s="3" t="s">
        <v>5537</v>
      </c>
      <c r="AV201" s="24" t="s">
        <v>5537</v>
      </c>
      <c r="AW201" s="24" t="s">
        <v>5537</v>
      </c>
      <c r="AX201" s="24" t="s">
        <v>5537</v>
      </c>
      <c r="AY201" s="24" t="s">
        <v>5537</v>
      </c>
      <c r="AZ201" s="24" t="s">
        <v>5537</v>
      </c>
      <c r="BA201" s="24" t="s">
        <v>5537</v>
      </c>
      <c r="BB201" s="24" t="s">
        <v>5537</v>
      </c>
      <c r="BC201" s="24" t="s">
        <v>5537</v>
      </c>
      <c r="BD201" s="24" t="s">
        <v>5537</v>
      </c>
      <c r="BE201" s="24" t="s">
        <v>5537</v>
      </c>
      <c r="BF201" s="24" t="s">
        <v>5537</v>
      </c>
      <c r="BG201" s="24" t="s">
        <v>5537</v>
      </c>
      <c r="BH201" s="24" t="s">
        <v>5537</v>
      </c>
      <c r="BI201" s="9" t="s">
        <v>5537</v>
      </c>
      <c r="BJ201" s="14"/>
      <c r="BK201" s="14" t="s">
        <v>5537</v>
      </c>
      <c r="BL201" s="14" t="str">
        <f>_xlfn.XLOOKUP(B201,'[4]cell downs 18042026 17h'!$B:$B,'[4]cell downs 18042026 17h'!$B:$B,"")</f>
        <v/>
      </c>
      <c r="BM201" s="14" t="str">
        <f>_xlfn.XLOOKUP(B201,'[5]Cells Huawei 19042026 15h'!$B:$B,'[5]Cells Huawei 19042026 15h'!$B:$B,"")</f>
        <v/>
      </c>
      <c r="BN201" s="9" t="str">
        <f>_xlfn.XLOOKUP(B201,'[6]cells down 19042026 9H40'!$B:$B,'[6]cells down 19042026 9H40'!$B:$B,"")</f>
        <v/>
      </c>
      <c r="BO201" s="9" t="s">
        <v>5537</v>
      </c>
      <c r="BP201" s="9" t="s">
        <v>5537</v>
      </c>
    </row>
    <row r="202" spans="1:68" s="9" customFormat="1" ht="25.5" customHeight="1" x14ac:dyDescent="0.35">
      <c r="A202" s="1" t="s">
        <v>87</v>
      </c>
      <c r="B202" s="1" t="s">
        <v>88</v>
      </c>
      <c r="C202" s="3" t="str">
        <f>_xlfn.XLOOKUP(B202,'[1]daily break down'!$D:$D,'[1]daily break down'!$E:$E,"")</f>
        <v>Ngaoundere</v>
      </c>
      <c r="D202" s="1" t="s">
        <v>21</v>
      </c>
      <c r="E202" s="1" t="s">
        <v>89</v>
      </c>
      <c r="F202" s="3" t="s">
        <v>90</v>
      </c>
      <c r="G202" s="1" t="s">
        <v>91</v>
      </c>
      <c r="H202" s="39" t="str">
        <f>_xlfn.XLOOKUP(B202,[2]CALCULATION!$B:$B,[2]CALCULATION!$H:$H,"")</f>
        <v>Huawei</v>
      </c>
      <c r="I202" s="34">
        <v>2.3106770766451787</v>
      </c>
      <c r="J202" s="34">
        <v>5.2020999734614044</v>
      </c>
      <c r="K202" s="34">
        <v>3.1062464151492586</v>
      </c>
      <c r="L202" s="34">
        <v>0</v>
      </c>
      <c r="M202" s="34">
        <v>4.897030958842346</v>
      </c>
      <c r="N202" s="34">
        <v>0</v>
      </c>
      <c r="O202" s="34">
        <v>1.1235207586043552</v>
      </c>
      <c r="P202" s="34">
        <v>1.8874328330950565</v>
      </c>
      <c r="Q202" s="34">
        <v>0.53400007990115095</v>
      </c>
      <c r="R202" s="34">
        <v>1.6279859488118984</v>
      </c>
      <c r="S202" s="109">
        <v>2.3414782568993218</v>
      </c>
      <c r="T202" s="109">
        <f>_xlfn.XLOOKUP(B202,'[3]Nur des jours'!$B:$B,'[3]Nur des jours'!$U:$U,"")</f>
        <v>0.51445283406528486</v>
      </c>
      <c r="U202" s="109">
        <v>3.5626995745263716</v>
      </c>
      <c r="V202" s="109">
        <v>2.9653136262851953</v>
      </c>
      <c r="W202" s="109">
        <v>0.51445283406528486</v>
      </c>
      <c r="X202" s="109">
        <v>1.1887079698544372</v>
      </c>
      <c r="Y202" s="109">
        <v>4.38833885507358</v>
      </c>
      <c r="Z202" s="109">
        <v>5.7021063940895989</v>
      </c>
      <c r="AA202" s="109">
        <v>3.7599020354818182</v>
      </c>
      <c r="AB202" s="109">
        <v>3.5481104804627424</v>
      </c>
      <c r="AC202" s="109">
        <v>3.5932460463052887</v>
      </c>
      <c r="AD202" s="109">
        <v>4.5702345373005429</v>
      </c>
      <c r="AE202" s="109">
        <v>2.4213972428395727</v>
      </c>
      <c r="AF202" s="109">
        <v>2.4213972428395727</v>
      </c>
      <c r="AG202" s="57" t="str">
        <f>_xlfn.XLOOKUP(B202,[3]CALCULATION!$B:$B,[3]CALCULATION!$M:$M,"")</f>
        <v>Operationnel</v>
      </c>
      <c r="AH202" s="57"/>
      <c r="AI202" s="56" t="str" cm="1">
        <f t="array" ref="AI202">IFERROR(_xlfn.IFS(
AK202="MPR ISSUE","PDH",
AK202="BSS Hardware Issue","BSS",
AK202="Sites strategiques, MLL, Pylone, etc.","ENVTECH",
AK202="AKTIVCO DEFAUT GE &amp; POWER Cabinet","AKTIVCO",
AK202="AKTIVCO Coupure ENEO &amp; Baisse de tension","AKTIVCO GRID ONLY",
AK202="Coupure ENEO &amp; Baisse de tension","IHS GRID ONLY",
AK202="Defaut GE &amp; POWER Cabinet","IHS",
AK202="Sharing","Partners",
AK202="Sites strategiques &amp; DataCenter","SST &amp; DC",
AK202="Exclu","Exclu",
AK202="SAT","SAT",
AK202="SPARE-ISSUE","SPARE-ISSUE",
AK202="Fiber CAmtel","TRANS_FO_CAMTEL",
AK202="Fiber AOF","Fiber AOF",
AK202="Projet OCM (HUAWEI)","TRAVAUX-HUAWEI",
AK202="Projet OCM (NOKIA)","TRAVAUX-NOKIA",
AK202="ACCESS-ISSUE","ACCESS-ISSUE",
AK202="Projet OCM (ZTE, NOKIA, autres projets)","TRAVAUX OCM",
AK202="No root CAuse","No root cause",
AK202="ODU HS","PDH",
AK202="IP &amp; VLAN","PDH",
AK202="Warehouse HUAWEI","SPARE-ISSUE",
AK202="SPARE-HS","SPARE-ISSUE",
AK202="Power Telco","BSS",AK202="no impacts","no impacts"
),"")</f>
        <v>No root cause</v>
      </c>
      <c r="AJ202" s="56" t="str" cm="1">
        <f t="array" ref="AJ202">IFERROR(_xlfn.IFS(
AK202="MPR ISSUE","TX ISSUE",
AK202="BSS Hardware Issue","RAN ISSUE",
AK202="Sites strategiques, MLL, Pylone, etc.","ENVTECH",
AK202="AKTIVCO DEFAUT GE &amp; POWER Cabinet","POWER ISSUE",
AK202="AKTIVCO Coupure ENEO &amp; Baisse de tension","POWER ISSUE",
AK202="Coupure ENEO &amp; Baisse de tension","POWER ISSUE",
AK202="Defaut GE &amp; POWER Cabinet","POWER ISSUE",
AK202="Sharing","POWER ISSUE",
AK202="Sites strategiques &amp; DataCenter","POWER ISSUE",
AK202="Exclu","Exclu",
AK202="SAT","TX ISSUE",
AK202="SPARE-ISSUE","SPARE-ISSUE",
AK202="Fiber CAmtel","TX ISSUE",
AK202="Fiber AOF","TX ISSUE",
AK202="Projet OCM (HUAWEI)","TRAVAUX-HUAWEI",
AK202="Projet OCM (NOKIA)","TRAVAUX -NOKIA",
AK202="ACCESS-ISSUE","ACCESS-ISSUE",
AK202="Projet OCM (ZTE, NOKIA, autres projets)","TRAVAUX OCM",
AK202="No root CAuse","No root cause",
AK202="ODU HS","TX ISSUE",
AK202="IP &amp; VLAN","TX ISSUE",
AK202="Warehouse HUAWEI","SPARE-ISSUE",
AK202="SPARE-HS","SPARE-ISSUE",
AK202="Power Telco","RAN ISSUE",AK202="no impacts","no impacts"
),"")</f>
        <v>No root cause</v>
      </c>
      <c r="AK202" s="81" t="s">
        <v>5620</v>
      </c>
      <c r="AL202" s="56" t="str" cm="1">
        <f t="array" ref="AL202">IFERROR(_xlfn.IFS(
AK202="MPR ISSUE","ACTIVE",
AK202="BSS Hardware Issue","ACTIVE",
AK202="Sites strategiques, MLL, Pylone, etc.","PASSIVE",
AK202="AKTIVCO DEFAUT GE &amp; POWER Cabinet","PASSIVE",
AK202="AKTIVCO Coupure ENEO &amp; Baisse de tension","PASSIVE",
AK202="Coupure ENEO &amp; Baisse de tension","PASSIVE",
AK202="Defaut GE &amp; POWER Cabinet","PASSIVE",
AK202="Sharing","PASSIVE",
AK202="Sites strategiques &amp; DataCenter","PASSIVE",
AK202="Exclu","Exclu",
AK202="SAT","ACTIVE",
AK202="SPARE-ISSUE","SPARE-ISSUE",
AK202="Fiber CAmtel","ACTIVE",
AK202="Fiber AOF","ACTIVE",
AK202="Projet OCM (HUAWEI)","PLANNED WORKS",
AK202="Projet OCM (NOKIA)","PLANNED WORKS",
AK202="ACCESS-ISSUE","ACCESS-ISSUE",
AK202="Projet OCM (ZTE, NOKIA, autres projets)","PLANNED WORKS",
AK202="No root CAuse","No root cause",
AK202="ODU HS","ACTIVE",
AK202="IP &amp; VLAN","ACTIVE",
AK202="Warehouse HUAWEI","SPARE-ISSUE",
AK202="SPARE-HS","SPARE-ISSUE",
AK202="Power Telco","ACTIVE", AK202="no impacts","no impacts"
),"")</f>
        <v>No root cause</v>
      </c>
      <c r="AM202" s="108" t="s">
        <v>5537</v>
      </c>
      <c r="AN202" s="117" t="s">
        <v>88</v>
      </c>
      <c r="AP202" s="23" t="s">
        <v>5537</v>
      </c>
      <c r="AQ202" s="23" t="s">
        <v>5537</v>
      </c>
      <c r="AR202" s="7"/>
      <c r="AS202" s="6"/>
      <c r="AT202" s="7"/>
      <c r="AU202" s="3" t="s">
        <v>5537</v>
      </c>
      <c r="AV202" s="24" t="s">
        <v>5537</v>
      </c>
      <c r="AW202" s="24" t="s">
        <v>5537</v>
      </c>
      <c r="AX202" s="24" t="s">
        <v>5537</v>
      </c>
      <c r="AY202" s="24" t="s">
        <v>5537</v>
      </c>
      <c r="AZ202" s="24" t="s">
        <v>5537</v>
      </c>
      <c r="BA202" s="24" t="s">
        <v>5537</v>
      </c>
      <c r="BB202" s="24" t="s">
        <v>5537</v>
      </c>
      <c r="BC202" s="24" t="s">
        <v>5537</v>
      </c>
      <c r="BD202" s="24" t="s">
        <v>5537</v>
      </c>
      <c r="BE202" s="24" t="s">
        <v>5537</v>
      </c>
      <c r="BF202" s="24" t="s">
        <v>5537</v>
      </c>
      <c r="BG202" s="24" t="s">
        <v>5537</v>
      </c>
      <c r="BH202" s="24" t="s">
        <v>5537</v>
      </c>
      <c r="BI202" s="9" t="s">
        <v>5537</v>
      </c>
      <c r="BJ202" s="14"/>
      <c r="BK202" s="14" t="s">
        <v>5537</v>
      </c>
      <c r="BL202" s="14" t="str">
        <f>_xlfn.XLOOKUP(B202,'[4]cell downs 18042026 17h'!$B:$B,'[4]cell downs 18042026 17h'!$B:$B,"")</f>
        <v/>
      </c>
      <c r="BM202" s="14" t="str">
        <f>_xlfn.XLOOKUP(B202,'[5]Cells Huawei 19042026 15h'!$B:$B,'[5]Cells Huawei 19042026 15h'!$B:$B,"")</f>
        <v/>
      </c>
      <c r="BN202" s="9" t="str">
        <f>_xlfn.XLOOKUP(B202,'[6]cells down 19042026 9H40'!$B:$B,'[6]cells down 19042026 9H40'!$B:$B,"")</f>
        <v/>
      </c>
      <c r="BO202" s="9" t="s">
        <v>5537</v>
      </c>
      <c r="BP202" s="9" t="s">
        <v>5537</v>
      </c>
    </row>
    <row r="203" spans="1:68" s="9" customFormat="1" ht="14.5" customHeight="1" x14ac:dyDescent="0.35">
      <c r="A203" s="1" t="s">
        <v>482</v>
      </c>
      <c r="B203" s="8" t="s">
        <v>483</v>
      </c>
      <c r="C203" s="3" t="str">
        <f>_xlfn.XLOOKUP(B203,'[1]daily break down'!$D:$D,'[1]daily break down'!$E:$E,"")</f>
        <v>LITTORAL</v>
      </c>
      <c r="D203" s="1" t="s">
        <v>21</v>
      </c>
      <c r="E203" s="1" t="s">
        <v>36</v>
      </c>
      <c r="F203" s="3" t="s">
        <v>31</v>
      </c>
      <c r="G203" s="1" t="s">
        <v>484</v>
      </c>
      <c r="H203" s="41" t="str">
        <f>_xlfn.XLOOKUP(B203,[2]CALCULATION!$B:$B,[2]CALCULATION!$H:$H,"")</f>
        <v>ZTE</v>
      </c>
      <c r="I203" s="34">
        <v>0</v>
      </c>
      <c r="J203" s="34">
        <v>0</v>
      </c>
      <c r="K203" s="34">
        <v>0</v>
      </c>
      <c r="L203" s="34">
        <v>0</v>
      </c>
      <c r="M203" s="34">
        <v>0</v>
      </c>
      <c r="N203" s="34">
        <v>1.9439343612045668</v>
      </c>
      <c r="O203" s="34">
        <v>1.4134121215753088</v>
      </c>
      <c r="P203" s="34">
        <v>3.7399802530012871</v>
      </c>
      <c r="Q203" s="34">
        <v>1.8795675635570852</v>
      </c>
      <c r="R203" s="34">
        <v>1.4064921111881596</v>
      </c>
      <c r="S203" s="109">
        <v>2.739039987672395</v>
      </c>
      <c r="T203" s="109">
        <f>_xlfn.XLOOKUP(B203,'[3]Nur des jours'!$B:$B,'[3]Nur des jours'!$U:$U,"")</f>
        <v>0</v>
      </c>
      <c r="U203" s="109">
        <v>1.467933955991588</v>
      </c>
      <c r="V203" s="109">
        <v>0</v>
      </c>
      <c r="W203" s="109">
        <v>0</v>
      </c>
      <c r="X203" s="109">
        <v>3.4318257698333205</v>
      </c>
      <c r="Y203" s="109">
        <v>0</v>
      </c>
      <c r="Z203" s="109">
        <v>0.85374736397542572</v>
      </c>
      <c r="AA203" s="109">
        <v>1.0140133777355458</v>
      </c>
      <c r="AB203" s="109">
        <v>2.1827282247961808</v>
      </c>
      <c r="AC203" s="109">
        <v>0.69666758589818911</v>
      </c>
      <c r="AD203" s="109">
        <v>1.8619670804560189</v>
      </c>
      <c r="AE203" s="109">
        <v>2.437555823795134</v>
      </c>
      <c r="AF203" s="109">
        <v>2.437555823795134</v>
      </c>
      <c r="AG203" s="57" t="str">
        <f>_xlfn.XLOOKUP(B203,[3]CALCULATION!$B:$B,[3]CALCULATION!$M:$M,"")</f>
        <v>Operationnel</v>
      </c>
      <c r="AH203" s="57"/>
      <c r="AI203" s="56" t="str" cm="1">
        <f t="array" ref="AI203">IFERROR(_xlfn.IFS(
AK203="MPR ISSUE","PDH",
AK203="BSS Hardware Issue","BSS",
AK203="Sites strategiques, MLL, Pylone, etc.","ENVTECH",
AK203="AKTIVCO DEFAUT GE &amp; POWER Cabinet","AKTIVCO",
AK203="AKTIVCO Coupure ENEO &amp; Baisse de tension","AKTIVCO GRID ONLY",
AK203="Coupure ENEO &amp; Baisse de tension","IHS GRID ONLY",
AK203="Defaut GE &amp; POWER Cabinet","IHS",
AK203="Sharing","Partners",
AK203="Sites strategiques &amp; DataCenter","SST &amp; DC",
AK203="Exclu","Exclu",
AK203="SAT","SAT",
AK203="SPARE-ISSUE","SPARE-ISSUE",
AK203="Fiber CAmtel","TRANS_FO_CAMTEL",
AK203="Fiber AOF","Fiber AOF",
AK203="Projet OCM (HUAWEI)","TRAVAUX-HUAWEI",
AK203="Projet OCM (NOKIA)","TRAVAUX-NOKIA",
AK203="ACCESS-ISSUE","ACCESS-ISSUE",
AK203="Projet OCM (ZTE, NOKIA, autres projets)","TRAVAUX OCM",
AK203="No root CAuse","No root cause",
AK203="ODU HS","PDH",
AK203="IP &amp; VLAN","PDH",
AK203="Warehouse HUAWEI","SPARE-ISSUE",
AK203="SPARE-HS","SPARE-ISSUE",
AK203="Power Telco","BSS",AK203="no impacts","no impacts"
),"")</f>
        <v>No root cause</v>
      </c>
      <c r="AJ203" s="56" t="str" cm="1">
        <f t="array" ref="AJ203">IFERROR(_xlfn.IFS(
AK203="MPR ISSUE","TX ISSUE",
AK203="BSS Hardware Issue","RAN ISSUE",
AK203="Sites strategiques, MLL, Pylone, etc.","ENVTECH",
AK203="AKTIVCO DEFAUT GE &amp; POWER Cabinet","POWER ISSUE",
AK203="AKTIVCO Coupure ENEO &amp; Baisse de tension","POWER ISSUE",
AK203="Coupure ENEO &amp; Baisse de tension","POWER ISSUE",
AK203="Defaut GE &amp; POWER Cabinet","POWER ISSUE",
AK203="Sharing","POWER ISSUE",
AK203="Sites strategiques &amp; DataCenter","POWER ISSUE",
AK203="Exclu","Exclu",
AK203="SAT","TX ISSUE",
AK203="SPARE-ISSUE","SPARE-ISSUE",
AK203="Fiber CAmtel","TX ISSUE",
AK203="Fiber AOF","TX ISSUE",
AK203="Projet OCM (HUAWEI)","TRAVAUX-HUAWEI",
AK203="Projet OCM (NOKIA)","TRAVAUX -NOKIA",
AK203="ACCESS-ISSUE","ACCESS-ISSUE",
AK203="Projet OCM (ZTE, NOKIA, autres projets)","TRAVAUX OCM",
AK203="No root CAuse","No root cause",
AK203="ODU HS","TX ISSUE",
AK203="IP &amp; VLAN","TX ISSUE",
AK203="Warehouse HUAWEI","SPARE-ISSUE",
AK203="SPARE-HS","SPARE-ISSUE",
AK203="Power Telco","RAN ISSUE",AK203="no impacts","no impacts"
),"")</f>
        <v>No root cause</v>
      </c>
      <c r="AK203" s="81" t="s">
        <v>5620</v>
      </c>
      <c r="AL203" s="56" t="str" cm="1">
        <f t="array" ref="AL203">IFERROR(_xlfn.IFS(
AK203="MPR ISSUE","ACTIVE",
AK203="BSS Hardware Issue","ACTIVE",
AK203="Sites strategiques, MLL, Pylone, etc.","PASSIVE",
AK203="AKTIVCO DEFAUT GE &amp; POWER Cabinet","PASSIVE",
AK203="AKTIVCO Coupure ENEO &amp; Baisse de tension","PASSIVE",
AK203="Coupure ENEO &amp; Baisse de tension","PASSIVE",
AK203="Defaut GE &amp; POWER Cabinet","PASSIVE",
AK203="Sharing","PASSIVE",
AK203="Sites strategiques &amp; DataCenter","PASSIVE",
AK203="Exclu","Exclu",
AK203="SAT","ACTIVE",
AK203="SPARE-ISSUE","SPARE-ISSUE",
AK203="Fiber CAmtel","ACTIVE",
AK203="Fiber AOF","ACTIVE",
AK203="Projet OCM (HUAWEI)","PLANNED WORKS",
AK203="Projet OCM (NOKIA)","PLANNED WORKS",
AK203="ACCESS-ISSUE","ACCESS-ISSUE",
AK203="Projet OCM (ZTE, NOKIA, autres projets)","PLANNED WORKS",
AK203="No root CAuse","No root cause",
AK203="ODU HS","ACTIVE",
AK203="IP &amp; VLAN","ACTIVE",
AK203="Warehouse HUAWEI","SPARE-ISSUE",
AK203="SPARE-HS","SPARE-ISSUE",
AK203="Power Telco","ACTIVE", AK203="no impacts","no impacts"
),"")</f>
        <v>No root cause</v>
      </c>
      <c r="AM203" s="108" t="s">
        <v>5537</v>
      </c>
      <c r="AN203" s="117" t="s">
        <v>483</v>
      </c>
      <c r="AP203" s="23" t="s">
        <v>5537</v>
      </c>
      <c r="AQ203" s="23" t="s">
        <v>5537</v>
      </c>
      <c r="AR203" s="7"/>
      <c r="AS203" s="6"/>
      <c r="AT203" s="7"/>
      <c r="AU203" s="3" t="s">
        <v>5537</v>
      </c>
      <c r="AV203" s="24" t="s">
        <v>5537</v>
      </c>
      <c r="AW203" s="24" t="s">
        <v>5537</v>
      </c>
      <c r="AX203" s="24" t="s">
        <v>5537</v>
      </c>
      <c r="AY203" s="24" t="s">
        <v>5537</v>
      </c>
      <c r="AZ203" s="24" t="s">
        <v>5537</v>
      </c>
      <c r="BA203" s="24" t="s">
        <v>5537</v>
      </c>
      <c r="BB203" s="24" t="s">
        <v>5537</v>
      </c>
      <c r="BC203" s="24" t="s">
        <v>5537</v>
      </c>
      <c r="BD203" s="24" t="s">
        <v>5537</v>
      </c>
      <c r="BE203" s="24" t="s">
        <v>5537</v>
      </c>
      <c r="BF203" s="24" t="s">
        <v>5537</v>
      </c>
      <c r="BG203" s="24" t="s">
        <v>5537</v>
      </c>
      <c r="BH203" s="24" t="s">
        <v>5537</v>
      </c>
      <c r="BI203" s="9" t="s">
        <v>5537</v>
      </c>
      <c r="BJ203" s="14"/>
      <c r="BK203" s="14" t="s">
        <v>5537</v>
      </c>
      <c r="BL203" s="14" t="str">
        <f>_xlfn.XLOOKUP(B203,'[4]cell downs 18042026 17h'!$B:$B,'[4]cell downs 18042026 17h'!$B:$B,"")</f>
        <v/>
      </c>
      <c r="BM203" s="14" t="str">
        <f>_xlfn.XLOOKUP(B203,'[5]Cells Huawei 19042026 15h'!$B:$B,'[5]Cells Huawei 19042026 15h'!$B:$B,"")</f>
        <v/>
      </c>
      <c r="BN203" s="9" t="str">
        <f>_xlfn.XLOOKUP(B203,'[6]cells down 19042026 9H40'!$B:$B,'[6]cells down 19042026 9H40'!$B:$B,"")</f>
        <v/>
      </c>
      <c r="BO203" s="9" t="s">
        <v>5537</v>
      </c>
      <c r="BP203" s="9" t="s">
        <v>5537</v>
      </c>
    </row>
    <row r="204" spans="1:68" s="9" customFormat="1" x14ac:dyDescent="0.35">
      <c r="A204" s="1" t="s">
        <v>2153</v>
      </c>
      <c r="B204" s="8" t="s">
        <v>2154</v>
      </c>
      <c r="C204" s="3" t="str">
        <f>_xlfn.XLOOKUP(B204,'[1]daily break down'!$D:$D,'[1]daily break down'!$E:$E,"")</f>
        <v>CENTRE</v>
      </c>
      <c r="D204" s="1" t="s">
        <v>11</v>
      </c>
      <c r="E204" s="1" t="s">
        <v>12</v>
      </c>
      <c r="F204" s="3" t="s">
        <v>226</v>
      </c>
      <c r="G204" s="1" t="s">
        <v>489</v>
      </c>
      <c r="H204" s="41" t="str">
        <f>_xlfn.XLOOKUP(B204,[2]CALCULATION!$B:$B,[2]CALCULATION!$H:$H,"")</f>
        <v>ZTE</v>
      </c>
      <c r="I204" s="34">
        <v>0</v>
      </c>
      <c r="J204" s="34">
        <v>0</v>
      </c>
      <c r="K204" s="34">
        <v>0</v>
      </c>
      <c r="L204" s="34">
        <v>0</v>
      </c>
      <c r="M204" s="34">
        <v>0</v>
      </c>
      <c r="N204" s="34">
        <v>0</v>
      </c>
      <c r="O204" s="34">
        <v>0</v>
      </c>
      <c r="P204" s="34">
        <v>0</v>
      </c>
      <c r="Q204" s="34">
        <v>0</v>
      </c>
      <c r="R204" s="34">
        <v>0</v>
      </c>
      <c r="S204" s="109">
        <v>0</v>
      </c>
      <c r="T204" s="109">
        <f>_xlfn.XLOOKUP(B204,'[3]Nur des jours'!$B:$B,'[3]Nur des jours'!$U:$U,"")</f>
        <v>0</v>
      </c>
      <c r="U204" s="109">
        <v>4.0542521680321197</v>
      </c>
      <c r="V204" s="109">
        <v>0</v>
      </c>
      <c r="W204" s="109">
        <v>0</v>
      </c>
      <c r="X204" s="109">
        <v>0</v>
      </c>
      <c r="Y204" s="109">
        <v>0</v>
      </c>
      <c r="Z204" s="109">
        <v>1.2831447095450488</v>
      </c>
      <c r="AA204" s="109">
        <v>0</v>
      </c>
      <c r="AB204" s="109">
        <v>0</v>
      </c>
      <c r="AC204" s="109">
        <v>0</v>
      </c>
      <c r="AD204" s="109">
        <v>2.196821523166423</v>
      </c>
      <c r="AE204" s="109">
        <v>2.235555726772307</v>
      </c>
      <c r="AF204" s="109">
        <v>2.235555726772307</v>
      </c>
      <c r="AG204" s="57" t="str">
        <f>_xlfn.XLOOKUP(B204,[3]CALCULATION!$B:$B,[3]CALCULATION!$M:$M,"")</f>
        <v>Operationnel</v>
      </c>
      <c r="AH204" s="57"/>
      <c r="AI204" s="56" t="str" cm="1">
        <f t="array" ref="AI204">IFERROR(_xlfn.IFS(
AK204="MPR ISSUE","PDH",
AK204="BSS Hardware Issue","BSS",
AK204="Sites strategiques, MLL, Pylone, etc.","ENVTECH",
AK204="AKTIVCO DEFAUT GE &amp; POWER Cabinet","AKTIVCO",
AK204="AKTIVCO Coupure ENEO &amp; Baisse de tension","AKTIVCO GRID ONLY",
AK204="Coupure ENEO &amp; Baisse de tension","IHS GRID ONLY",
AK204="Defaut GE &amp; POWER Cabinet","IHS",
AK204="Sharing","Partners",
AK204="Sites strategiques &amp; DataCenter","SST &amp; DC",
AK204="Exclu","Exclu",
AK204="SAT","SAT",
AK204="SPARE-ISSUE","SPARE-ISSUE",
AK204="Fiber CAmtel","TRANS_FO_CAMTEL",
AK204="Fiber AOF","Fiber AOF",
AK204="Projet OCM (HUAWEI)","TRAVAUX-HUAWEI",
AK204="Projet OCM (NOKIA)","TRAVAUX-NOKIA",
AK204="ACCESS-ISSUE","ACCESS-ISSUE",
AK204="Projet OCM (ZTE, NOKIA, autres projets)","TRAVAUX OCM",
AK204="No root CAuse","No root cause",
AK204="ODU HS","PDH",
AK204="IP &amp; VLAN","PDH",
AK204="Warehouse HUAWEI","SPARE-ISSUE",
AK204="SPARE-HS","SPARE-ISSUE",
AK204="Power Telco","BSS",AK204="no impacts","no impacts"
),"")</f>
        <v>PDH</v>
      </c>
      <c r="AJ204" s="56" t="str" cm="1">
        <f t="array" ref="AJ204">IFERROR(_xlfn.IFS(
AK204="MPR ISSUE","TX ISSUE",
AK204="BSS Hardware Issue","RAN ISSUE",
AK204="Sites strategiques, MLL, Pylone, etc.","ENVTECH",
AK204="AKTIVCO DEFAUT GE &amp; POWER Cabinet","POWER ISSUE",
AK204="AKTIVCO Coupure ENEO &amp; Baisse de tension","POWER ISSUE",
AK204="Coupure ENEO &amp; Baisse de tension","POWER ISSUE",
AK204="Defaut GE &amp; POWER Cabinet","POWER ISSUE",
AK204="Sharing","POWER ISSUE",
AK204="Sites strategiques &amp; DataCenter","POWER ISSUE",
AK204="Exclu","Exclu",
AK204="SAT","TX ISSUE",
AK204="SPARE-ISSUE","SPARE-ISSUE",
AK204="Fiber CAmtel","TX ISSUE",
AK204="Fiber AOF","TX ISSUE",
AK204="Projet OCM (HUAWEI)","TRAVAUX-HUAWEI",
AK204="Projet OCM (NOKIA)","TRAVAUX -NOKIA",
AK204="ACCESS-ISSUE","ACCESS-ISSUE",
AK204="Projet OCM (ZTE, NOKIA, autres projets)","TRAVAUX OCM",
AK204="No root CAuse","No root cause",
AK204="ODU HS","TX ISSUE",
AK204="IP &amp; VLAN","TX ISSUE",
AK204="Warehouse HUAWEI","SPARE-ISSUE",
AK204="SPARE-HS","SPARE-ISSUE",
AK204="Power Telco","RAN ISSUE",AK204="no impacts","no impacts"
),"")</f>
        <v>TX ISSUE</v>
      </c>
      <c r="AK204" s="81" t="s">
        <v>5618</v>
      </c>
      <c r="AL204" s="56" t="str" cm="1">
        <f t="array" ref="AL204">IFERROR(_xlfn.IFS(
AK204="MPR ISSUE","ACTIVE",
AK204="BSS Hardware Issue","ACTIVE",
AK204="Sites strategiques, MLL, Pylone, etc.","PASSIVE",
AK204="AKTIVCO DEFAUT GE &amp; POWER Cabinet","PASSIVE",
AK204="AKTIVCO Coupure ENEO &amp; Baisse de tension","PASSIVE",
AK204="Coupure ENEO &amp; Baisse de tension","PASSIVE",
AK204="Defaut GE &amp; POWER Cabinet","PASSIVE",
AK204="Sharing","PASSIVE",
AK204="Sites strategiques &amp; DataCenter","PASSIVE",
AK204="Exclu","Exclu",
AK204="SAT","ACTIVE",
AK204="SPARE-ISSUE","SPARE-ISSUE",
AK204="Fiber CAmtel","ACTIVE",
AK204="Fiber AOF","ACTIVE",
AK204="Projet OCM (HUAWEI)","PLANNED WORKS",
AK204="Projet OCM (NOKIA)","PLANNED WORKS",
AK204="ACCESS-ISSUE","ACCESS-ISSUE",
AK204="Projet OCM (ZTE, NOKIA, autres projets)","PLANNED WORKS",
AK204="No root CAuse","No root cause",
AK204="ODU HS","ACTIVE",
AK204="IP &amp; VLAN","ACTIVE",
AK204="Warehouse HUAWEI","SPARE-ISSUE",
AK204="SPARE-HS","SPARE-ISSUE",
AK204="Power Telco","ACTIVE", AK204="no impacts","no impacts"
),"")</f>
        <v>ACTIVE</v>
      </c>
      <c r="AM204" s="108" t="s">
        <v>5890</v>
      </c>
      <c r="AN204" s="117" t="s">
        <v>2154</v>
      </c>
      <c r="AP204" s="23" t="s">
        <v>5537</v>
      </c>
      <c r="AQ204" s="23" t="s">
        <v>5537</v>
      </c>
      <c r="AR204" s="7"/>
      <c r="AS204" s="6"/>
      <c r="AT204" s="7"/>
      <c r="AU204" s="3" t="s">
        <v>5537</v>
      </c>
      <c r="AV204" s="24" t="s">
        <v>5537</v>
      </c>
      <c r="AW204" s="24" t="s">
        <v>5537</v>
      </c>
      <c r="AX204" s="24" t="s">
        <v>5537</v>
      </c>
      <c r="AY204" s="24" t="s">
        <v>5537</v>
      </c>
      <c r="AZ204" s="24" t="s">
        <v>5537</v>
      </c>
      <c r="BA204" s="24" t="s">
        <v>5537</v>
      </c>
      <c r="BB204" s="24" t="s">
        <v>5537</v>
      </c>
      <c r="BC204" s="24" t="s">
        <v>5537</v>
      </c>
      <c r="BD204" s="24" t="s">
        <v>5537</v>
      </c>
      <c r="BE204" s="24" t="s">
        <v>5537</v>
      </c>
      <c r="BF204" s="24" t="s">
        <v>5537</v>
      </c>
      <c r="BG204" s="24" t="s">
        <v>5537</v>
      </c>
      <c r="BH204" s="24" t="s">
        <v>5537</v>
      </c>
      <c r="BI204" s="9" t="s">
        <v>5890</v>
      </c>
      <c r="BJ204" s="14"/>
      <c r="BK204" s="14" t="s">
        <v>5537</v>
      </c>
      <c r="BL204" s="14" t="str">
        <f>_xlfn.XLOOKUP(B204,'[4]cell downs 18042026 17h'!$B:$B,'[4]cell downs 18042026 17h'!$B:$B,"")</f>
        <v/>
      </c>
      <c r="BM204" s="14" t="str">
        <f>_xlfn.XLOOKUP(B204,'[5]Cells Huawei 19042026 15h'!$B:$B,'[5]Cells Huawei 19042026 15h'!$B:$B,"")</f>
        <v/>
      </c>
      <c r="BN204" s="9" t="str">
        <f>_xlfn.XLOOKUP(B204,'[6]cells down 19042026 9H40'!$B:$B,'[6]cells down 19042026 9H40'!$B:$B,"")</f>
        <v/>
      </c>
      <c r="BO204" s="9" t="s">
        <v>2154</v>
      </c>
      <c r="BP204" s="9" t="s">
        <v>5537</v>
      </c>
    </row>
    <row r="205" spans="1:68" s="9" customFormat="1" x14ac:dyDescent="0.35">
      <c r="A205" s="1" t="s">
        <v>97</v>
      </c>
      <c r="B205" s="8" t="s">
        <v>98</v>
      </c>
      <c r="C205" s="3" t="str">
        <f>_xlfn.XLOOKUP(B205,'[1]daily break down'!$D:$D,'[1]daily break down'!$E:$E,"")</f>
        <v>CENTRE</v>
      </c>
      <c r="D205" s="1" t="s">
        <v>11</v>
      </c>
      <c r="E205" s="1" t="s">
        <v>12</v>
      </c>
      <c r="F205" s="3" t="s">
        <v>69</v>
      </c>
      <c r="G205" s="1" t="s">
        <v>99</v>
      </c>
      <c r="H205" s="40" t="str">
        <f>_xlfn.XLOOKUP(B205,[2]CALCULATION!$B:$B,[2]CALCULATION!$H:$H,"")</f>
        <v>NOKIA</v>
      </c>
      <c r="I205" s="34">
        <v>0.33112876538174857</v>
      </c>
      <c r="J205" s="34">
        <v>0.57854930883268718</v>
      </c>
      <c r="K205" s="34">
        <v>0.67382382427492404</v>
      </c>
      <c r="L205" s="34">
        <v>0.38879825368329662</v>
      </c>
      <c r="M205" s="34">
        <v>0.4101500653547645</v>
      </c>
      <c r="N205" s="34">
        <v>0.34335300279499692</v>
      </c>
      <c r="O205" s="34">
        <v>0.34087197680537901</v>
      </c>
      <c r="P205" s="34">
        <v>1.3647041606952397</v>
      </c>
      <c r="Q205" s="34">
        <v>1.4194215426157768</v>
      </c>
      <c r="R205" s="34">
        <v>3.6884791717231566</v>
      </c>
      <c r="S205" s="109">
        <v>0.71612312810507017</v>
      </c>
      <c r="T205" s="109">
        <f>_xlfn.XLOOKUP(B205,'[3]Nur des jours'!$B:$B,'[3]Nur des jours'!$U:$U,"")</f>
        <v>0.47159514086858256</v>
      </c>
      <c r="U205" s="109">
        <v>1.3508970016949899</v>
      </c>
      <c r="V205" s="109">
        <v>0.25867997591551017</v>
      </c>
      <c r="W205" s="109">
        <v>0.47159514086858256</v>
      </c>
      <c r="X205" s="109">
        <v>1.1029034080694455</v>
      </c>
      <c r="Y205" s="109">
        <v>1.3397354130461459</v>
      </c>
      <c r="Z205" s="109">
        <v>0.78483262135700693</v>
      </c>
      <c r="AA205" s="109">
        <v>0.72733232886172261</v>
      </c>
      <c r="AB205" s="109">
        <v>0.55558052466520014</v>
      </c>
      <c r="AC205" s="109">
        <v>7.0780827228437033</v>
      </c>
      <c r="AD205" s="109">
        <v>4.0779671620578624</v>
      </c>
      <c r="AE205" s="109">
        <v>2.3797701700467706</v>
      </c>
      <c r="AF205" s="109">
        <v>2.3797701700467706</v>
      </c>
      <c r="AG205" s="57" t="str">
        <f>_xlfn.XLOOKUP(B205,[3]CALCULATION!$B:$B,[3]CALCULATION!$M:$M,"")</f>
        <v>Operationnel</v>
      </c>
      <c r="AH205" s="57"/>
      <c r="AI205" s="56" t="str" cm="1">
        <f t="array" ref="AI205">IFERROR(_xlfn.IFS(
AK205="MPR ISSUE","PDH",
AK205="BSS Hardware Issue","BSS",
AK205="Sites strategiques, MLL, Pylone, etc.","ENVTECH",
AK205="AKTIVCO DEFAUT GE &amp; POWER Cabinet","AKTIVCO",
AK205="AKTIVCO Coupure ENEO &amp; Baisse de tension","AKTIVCO GRID ONLY",
AK205="Coupure ENEO &amp; Baisse de tension","IHS GRID ONLY",
AK205="Defaut GE &amp; POWER Cabinet","IHS",
AK205="Sharing","Partners",
AK205="Sites strategiques &amp; DataCenter","SST &amp; DC",
AK205="Exclu","Exclu",
AK205="SAT","SAT",
AK205="SPARE-ISSUE","SPARE-ISSUE",
AK205="Fiber CAmtel","TRANS_FO_CAMTEL",
AK205="Fiber AOF","Fiber AOF",
AK205="Projet OCM (HUAWEI)","TRAVAUX-HUAWEI",
AK205="Projet OCM (NOKIA)","TRAVAUX-NOKIA",
AK205="ACCESS-ISSUE","ACCESS-ISSUE",
AK205="Projet OCM (ZTE, NOKIA, autres projets)","TRAVAUX OCM",
AK205="No root CAuse","No root cause",
AK205="ODU HS","PDH",
AK205="IP &amp; VLAN","PDH",
AK205="Warehouse HUAWEI","SPARE-ISSUE",
AK205="SPARE-HS","SPARE-ISSUE",
AK205="Power Telco","BSS",AK205="no impacts","no impacts"
),"")</f>
        <v>No root cause</v>
      </c>
      <c r="AJ205" s="56" t="str" cm="1">
        <f t="array" ref="AJ205">IFERROR(_xlfn.IFS(
AK205="MPR ISSUE","TX ISSUE",
AK205="BSS Hardware Issue","RAN ISSUE",
AK205="Sites strategiques, MLL, Pylone, etc.","ENVTECH",
AK205="AKTIVCO DEFAUT GE &amp; POWER Cabinet","POWER ISSUE",
AK205="AKTIVCO Coupure ENEO &amp; Baisse de tension","POWER ISSUE",
AK205="Coupure ENEO &amp; Baisse de tension","POWER ISSUE",
AK205="Defaut GE &amp; POWER Cabinet","POWER ISSUE",
AK205="Sharing","POWER ISSUE",
AK205="Sites strategiques &amp; DataCenter","POWER ISSUE",
AK205="Exclu","Exclu",
AK205="SAT","TX ISSUE",
AK205="SPARE-ISSUE","SPARE-ISSUE",
AK205="Fiber CAmtel","TX ISSUE",
AK205="Fiber AOF","TX ISSUE",
AK205="Projet OCM (HUAWEI)","TRAVAUX-HUAWEI",
AK205="Projet OCM (NOKIA)","TRAVAUX -NOKIA",
AK205="ACCESS-ISSUE","ACCESS-ISSUE",
AK205="Projet OCM (ZTE, NOKIA, autres projets)","TRAVAUX OCM",
AK205="No root CAuse","No root cause",
AK205="ODU HS","TX ISSUE",
AK205="IP &amp; VLAN","TX ISSUE",
AK205="Warehouse HUAWEI","SPARE-ISSUE",
AK205="SPARE-HS","SPARE-ISSUE",
AK205="Power Telco","RAN ISSUE",AK205="no impacts","no impacts"
),"")</f>
        <v>No root cause</v>
      </c>
      <c r="AK205" s="81" t="s">
        <v>5620</v>
      </c>
      <c r="AL205" s="56" t="str" cm="1">
        <f t="array" ref="AL205">IFERROR(_xlfn.IFS(
AK205="MPR ISSUE","ACTIVE",
AK205="BSS Hardware Issue","ACTIVE",
AK205="Sites strategiques, MLL, Pylone, etc.","PASSIVE",
AK205="AKTIVCO DEFAUT GE &amp; POWER Cabinet","PASSIVE",
AK205="AKTIVCO Coupure ENEO &amp; Baisse de tension","PASSIVE",
AK205="Coupure ENEO &amp; Baisse de tension","PASSIVE",
AK205="Defaut GE &amp; POWER Cabinet","PASSIVE",
AK205="Sharing","PASSIVE",
AK205="Sites strategiques &amp; DataCenter","PASSIVE",
AK205="Exclu","Exclu",
AK205="SAT","ACTIVE",
AK205="SPARE-ISSUE","SPARE-ISSUE",
AK205="Fiber CAmtel","ACTIVE",
AK205="Fiber AOF","ACTIVE",
AK205="Projet OCM (HUAWEI)","PLANNED WORKS",
AK205="Projet OCM (NOKIA)","PLANNED WORKS",
AK205="ACCESS-ISSUE","ACCESS-ISSUE",
AK205="Projet OCM (ZTE, NOKIA, autres projets)","PLANNED WORKS",
AK205="No root CAuse","No root cause",
AK205="ODU HS","ACTIVE",
AK205="IP &amp; VLAN","ACTIVE",
AK205="Warehouse HUAWEI","SPARE-ISSUE",
AK205="SPARE-HS","SPARE-ISSUE",
AK205="Power Telco","ACTIVE", AK205="no impacts","no impacts"
),"")</f>
        <v>No root cause</v>
      </c>
      <c r="AM205" s="108" t="s">
        <v>5891</v>
      </c>
      <c r="AN205" s="117" t="s">
        <v>98</v>
      </c>
      <c r="AP205" s="23" t="s">
        <v>5537</v>
      </c>
      <c r="AQ205" s="23" t="s">
        <v>5537</v>
      </c>
      <c r="AR205" s="7"/>
      <c r="AS205" s="6"/>
      <c r="AT205" s="7"/>
      <c r="AU205" s="3" t="s">
        <v>5537</v>
      </c>
      <c r="AV205" s="24" t="s">
        <v>5537</v>
      </c>
      <c r="AW205" s="24" t="s">
        <v>5537</v>
      </c>
      <c r="AX205" s="24" t="s">
        <v>5537</v>
      </c>
      <c r="AY205" s="24" t="s">
        <v>5537</v>
      </c>
      <c r="AZ205" s="24" t="s">
        <v>5537</v>
      </c>
      <c r="BA205" s="24" t="s">
        <v>5537</v>
      </c>
      <c r="BB205" s="24" t="s">
        <v>5537</v>
      </c>
      <c r="BC205" s="24" t="s">
        <v>5537</v>
      </c>
      <c r="BD205" s="24" t="s">
        <v>5537</v>
      </c>
      <c r="BE205" s="24" t="s">
        <v>5537</v>
      </c>
      <c r="BF205" s="24" t="s">
        <v>5537</v>
      </c>
      <c r="BG205" s="24" t="s">
        <v>5537</v>
      </c>
      <c r="BH205" s="24" t="s">
        <v>5537</v>
      </c>
      <c r="BI205" s="9" t="s">
        <v>5891</v>
      </c>
      <c r="BJ205" s="14"/>
      <c r="BK205" s="14" t="s">
        <v>5537</v>
      </c>
      <c r="BL205" s="14" t="str">
        <f>_xlfn.XLOOKUP(B205,'[4]cell downs 18042026 17h'!$B:$B,'[4]cell downs 18042026 17h'!$B:$B,"")</f>
        <v/>
      </c>
      <c r="BM205" s="14" t="str">
        <f>_xlfn.XLOOKUP(B205,'[5]Cells Huawei 19042026 15h'!$B:$B,'[5]Cells Huawei 19042026 15h'!$B:$B,"")</f>
        <v/>
      </c>
      <c r="BN205" s="9" t="str">
        <f>_xlfn.XLOOKUP(B205,'[6]cells down 19042026 9H40'!$B:$B,'[6]cells down 19042026 9H40'!$B:$B,"")</f>
        <v/>
      </c>
      <c r="BO205" s="9" t="s">
        <v>98</v>
      </c>
      <c r="BP205" s="9" t="s">
        <v>5459</v>
      </c>
    </row>
    <row r="206" spans="1:68" s="9" customFormat="1" x14ac:dyDescent="0.35">
      <c r="A206" s="1" t="s">
        <v>3331</v>
      </c>
      <c r="B206" s="1" t="s">
        <v>3332</v>
      </c>
      <c r="C206" s="3" t="str">
        <f>_xlfn.XLOOKUP(B206,'[1]daily break down'!$D:$D,'[1]daily break down'!$E:$E,"")</f>
        <v>Douala</v>
      </c>
      <c r="D206" s="1" t="s">
        <v>11</v>
      </c>
      <c r="E206" s="1" t="s">
        <v>12</v>
      </c>
      <c r="F206" s="3" t="s">
        <v>31</v>
      </c>
      <c r="G206" s="1" t="s">
        <v>32</v>
      </c>
      <c r="H206" s="41" t="str">
        <f>_xlfn.XLOOKUP(B206,[2]CALCULATION!$B:$B,[2]CALCULATION!$H:$H,"")</f>
        <v>ZTE</v>
      </c>
      <c r="I206" s="34">
        <v>0</v>
      </c>
      <c r="J206" s="34">
        <v>2.8409317900996749</v>
      </c>
      <c r="K206" s="34">
        <v>0</v>
      </c>
      <c r="L206" s="34">
        <v>1.7656727534221285E-3</v>
      </c>
      <c r="M206" s="34">
        <v>8.8658174315774427E-2</v>
      </c>
      <c r="N206" s="34">
        <v>0</v>
      </c>
      <c r="O206" s="34">
        <v>0</v>
      </c>
      <c r="P206" s="34">
        <v>0</v>
      </c>
      <c r="Q206" s="34">
        <v>4.1573567557850015E-2</v>
      </c>
      <c r="R206" s="34">
        <v>0</v>
      </c>
      <c r="S206" s="109">
        <v>0</v>
      </c>
      <c r="T206" s="109">
        <f>_xlfn.XLOOKUP(B206,'[3]Nur des jours'!$B:$B,'[3]Nur des jours'!$U:$U,"")</f>
        <v>0</v>
      </c>
      <c r="U206" s="109">
        <v>0</v>
      </c>
      <c r="V206" s="109">
        <v>0</v>
      </c>
      <c r="W206" s="109">
        <v>0</v>
      </c>
      <c r="X206" s="109">
        <v>0.33397967657155564</v>
      </c>
      <c r="Y206" s="109">
        <v>3.0046578090533704</v>
      </c>
      <c r="Z206" s="109">
        <v>0</v>
      </c>
      <c r="AA206" s="109">
        <v>0</v>
      </c>
      <c r="AB206" s="109">
        <v>0</v>
      </c>
      <c r="AC206" s="109">
        <v>0</v>
      </c>
      <c r="AD206" s="109">
        <v>0.75152323442509816</v>
      </c>
      <c r="AE206" s="109">
        <v>2.2667492787494328</v>
      </c>
      <c r="AF206" s="109">
        <v>2.2667492787494328</v>
      </c>
      <c r="AG206" s="57" t="str">
        <f>_xlfn.XLOOKUP(B206,[3]CALCULATION!$B:$B,[3]CALCULATION!$M:$M,"")</f>
        <v>Operationnel</v>
      </c>
      <c r="AH206" s="57"/>
      <c r="AI206" s="56" t="str" cm="1">
        <f t="array" ref="AI206">IFERROR(_xlfn.IFS(
AK206="MPR ISSUE","PDH",
AK206="BSS Hardware Issue","BSS",
AK206="Sites strategiques, MLL, Pylone, etc.","ENVTECH",
AK206="AKTIVCO DEFAUT GE &amp; POWER Cabinet","AKTIVCO",
AK206="AKTIVCO Coupure ENEO &amp; Baisse de tension","AKTIVCO GRID ONLY",
AK206="Coupure ENEO &amp; Baisse de tension","IHS GRID ONLY",
AK206="Defaut GE &amp; POWER Cabinet","IHS",
AK206="Sharing","Partners",
AK206="Sites strategiques &amp; DataCenter","SST &amp; DC",
AK206="Exclu","Exclu",
AK206="SAT","SAT",
AK206="SPARE-ISSUE","SPARE-ISSUE",
AK206="Fiber CAmtel","TRANS_FO_CAMTEL",
AK206="Fiber AOF","Fiber AOF",
AK206="Projet OCM (HUAWEI)","TRAVAUX-HUAWEI",
AK206="Projet OCM (NOKIA)","TRAVAUX-NOKIA",
AK206="ACCESS-ISSUE","ACCESS-ISSUE",
AK206="Projet OCM (ZTE, NOKIA, autres projets)","TRAVAUX OCM",
AK206="No root CAuse","No root cause",
AK206="ODU HS","PDH",
AK206="IP &amp; VLAN","PDH",
AK206="Warehouse HUAWEI","SPARE-ISSUE",
AK206="SPARE-HS","SPARE-ISSUE",
AK206="Power Telco","BSS",AK206="no impacts","no impacts"
),"")</f>
        <v>IHS</v>
      </c>
      <c r="AJ206" s="56" t="str" cm="1">
        <f t="array" ref="AJ206">IFERROR(_xlfn.IFS(
AK206="MPR ISSUE","TX ISSUE",
AK206="BSS Hardware Issue","RAN ISSUE",
AK206="Sites strategiques, MLL, Pylone, etc.","ENVTECH",
AK206="AKTIVCO DEFAUT GE &amp; POWER Cabinet","POWER ISSUE",
AK206="AKTIVCO Coupure ENEO &amp; Baisse de tension","POWER ISSUE",
AK206="Coupure ENEO &amp; Baisse de tension","POWER ISSUE",
AK206="Defaut GE &amp; POWER Cabinet","POWER ISSUE",
AK206="Sharing","POWER ISSUE",
AK206="Sites strategiques &amp; DataCenter","POWER ISSUE",
AK206="Exclu","Exclu",
AK206="SAT","TX ISSUE",
AK206="SPARE-ISSUE","SPARE-ISSUE",
AK206="Fiber CAmtel","TX ISSUE",
AK206="Fiber AOF","TX ISSUE",
AK206="Projet OCM (HUAWEI)","TRAVAUX-HUAWEI",
AK206="Projet OCM (NOKIA)","TRAVAUX -NOKIA",
AK206="ACCESS-ISSUE","ACCESS-ISSUE",
AK206="Projet OCM (ZTE, NOKIA, autres projets)","TRAVAUX OCM",
AK206="No root CAuse","No root cause",
AK206="ODU HS","TX ISSUE",
AK206="IP &amp; VLAN","TX ISSUE",
AK206="Warehouse HUAWEI","SPARE-ISSUE",
AK206="SPARE-HS","SPARE-ISSUE",
AK206="Power Telco","RAN ISSUE",AK206="no impacts","no impacts"
),"")</f>
        <v>POWER ISSUE</v>
      </c>
      <c r="AK206" s="81" t="s">
        <v>5330</v>
      </c>
      <c r="AL206" s="56" t="str" cm="1">
        <f t="array" ref="AL206">IFERROR(_xlfn.IFS(
AK206="MPR ISSUE","ACTIVE",
AK206="BSS Hardware Issue","ACTIVE",
AK206="Sites strategiques, MLL, Pylone, etc.","PASSIVE",
AK206="AKTIVCO DEFAUT GE &amp; POWER Cabinet","PASSIVE",
AK206="AKTIVCO Coupure ENEO &amp; Baisse de tension","PASSIVE",
AK206="Coupure ENEO &amp; Baisse de tension","PASSIVE",
AK206="Defaut GE &amp; POWER Cabinet","PASSIVE",
AK206="Sharing","PASSIVE",
AK206="Sites strategiques &amp; DataCenter","PASSIVE",
AK206="Exclu","Exclu",
AK206="SAT","ACTIVE",
AK206="SPARE-ISSUE","SPARE-ISSUE",
AK206="Fiber CAmtel","ACTIVE",
AK206="Fiber AOF","ACTIVE",
AK206="Projet OCM (HUAWEI)","PLANNED WORKS",
AK206="Projet OCM (NOKIA)","PLANNED WORKS",
AK206="ACCESS-ISSUE","ACCESS-ISSUE",
AK206="Projet OCM (ZTE, NOKIA, autres projets)","PLANNED WORKS",
AK206="No root CAuse","No root cause",
AK206="ODU HS","ACTIVE",
AK206="IP &amp; VLAN","ACTIVE",
AK206="Warehouse HUAWEI","SPARE-ISSUE",
AK206="SPARE-HS","SPARE-ISSUE",
AK206="Power Telco","ACTIVE", AK206="no impacts","no impacts"
),"")</f>
        <v>PASSIVE</v>
      </c>
      <c r="AM206" s="108" t="s">
        <v>5892</v>
      </c>
      <c r="AN206" s="117" t="s">
        <v>3332</v>
      </c>
      <c r="AP206" s="23" t="s">
        <v>5537</v>
      </c>
      <c r="AQ206" s="23" t="s">
        <v>5537</v>
      </c>
      <c r="AR206" s="7"/>
      <c r="AS206" s="6"/>
      <c r="AT206" s="7"/>
      <c r="AU206" s="3" t="s">
        <v>5537</v>
      </c>
      <c r="AV206" s="24" t="s">
        <v>5537</v>
      </c>
      <c r="AW206" s="24" t="s">
        <v>5537</v>
      </c>
      <c r="AX206" s="24" t="s">
        <v>5537</v>
      </c>
      <c r="AY206" s="24" t="s">
        <v>5537</v>
      </c>
      <c r="AZ206" s="24" t="s">
        <v>5537</v>
      </c>
      <c r="BA206" s="24" t="s">
        <v>5537</v>
      </c>
      <c r="BB206" s="24" t="s">
        <v>5537</v>
      </c>
      <c r="BC206" s="24" t="s">
        <v>5537</v>
      </c>
      <c r="BD206" s="24" t="s">
        <v>5537</v>
      </c>
      <c r="BE206" s="24" t="s">
        <v>5537</v>
      </c>
      <c r="BF206" s="24" t="s">
        <v>5537</v>
      </c>
      <c r="BG206" s="24" t="s">
        <v>5537</v>
      </c>
      <c r="BH206" s="24" t="s">
        <v>5537</v>
      </c>
      <c r="BI206" s="9" t="s">
        <v>5892</v>
      </c>
      <c r="BJ206" s="14"/>
      <c r="BK206" s="14" t="s">
        <v>5537</v>
      </c>
      <c r="BL206" s="14" t="str">
        <f>_xlfn.XLOOKUP(B206,'[4]cell downs 18042026 17h'!$B:$B,'[4]cell downs 18042026 17h'!$B:$B,"")</f>
        <v/>
      </c>
      <c r="BM206" s="14" t="str">
        <f>_xlfn.XLOOKUP(B206,'[5]Cells Huawei 19042026 15h'!$B:$B,'[5]Cells Huawei 19042026 15h'!$B:$B,"")</f>
        <v/>
      </c>
      <c r="BN206" s="9" t="str">
        <f>_xlfn.XLOOKUP(B206,'[6]cells down 19042026 9H40'!$B:$B,'[6]cells down 19042026 9H40'!$B:$B,"")</f>
        <v/>
      </c>
      <c r="BO206" s="9" t="s">
        <v>3332</v>
      </c>
      <c r="BP206" s="9" t="s">
        <v>5537</v>
      </c>
    </row>
    <row r="207" spans="1:68" s="9" customFormat="1" x14ac:dyDescent="0.35">
      <c r="A207" s="1" t="s">
        <v>1382</v>
      </c>
      <c r="B207" s="8" t="s">
        <v>1383</v>
      </c>
      <c r="C207" s="3" t="str">
        <f>_xlfn.XLOOKUP(B207,'[1]daily break down'!$D:$D,'[1]daily break down'!$E:$E,"")</f>
        <v>NORD-OUEST</v>
      </c>
      <c r="D207" s="1" t="s">
        <v>11</v>
      </c>
      <c r="E207" s="1" t="s">
        <v>154</v>
      </c>
      <c r="F207" s="3" t="s">
        <v>51</v>
      </c>
      <c r="G207" s="1" t="s">
        <v>1384</v>
      </c>
      <c r="H207" s="40" t="str">
        <f>_xlfn.XLOOKUP(B207,[2]CALCULATION!$B:$B,[2]CALCULATION!$H:$H,"")</f>
        <v>NOKIA</v>
      </c>
      <c r="I207" s="34">
        <v>0.27985492565527881</v>
      </c>
      <c r="J207" s="34">
        <v>0</v>
      </c>
      <c r="K207" s="34">
        <v>0</v>
      </c>
      <c r="L207" s="34">
        <v>0</v>
      </c>
      <c r="M207" s="34">
        <v>0</v>
      </c>
      <c r="N207" s="34">
        <v>0</v>
      </c>
      <c r="O207" s="34">
        <v>3.043917372510093</v>
      </c>
      <c r="P207" s="34">
        <v>4.1375493385060222</v>
      </c>
      <c r="Q207" s="34">
        <v>3.0711289376977202</v>
      </c>
      <c r="R207" s="34">
        <v>0</v>
      </c>
      <c r="S207" s="109">
        <v>4.9938219288708924E-3</v>
      </c>
      <c r="T207" s="109">
        <f>_xlfn.XLOOKUP(B207,'[3]Nur des jours'!$B:$B,'[3]Nur des jours'!$U:$U,"")</f>
        <v>0</v>
      </c>
      <c r="U207" s="109">
        <v>0.97239228370317343</v>
      </c>
      <c r="V207" s="109">
        <v>1.0324370136374144</v>
      </c>
      <c r="W207" s="109">
        <v>0</v>
      </c>
      <c r="X207" s="109">
        <v>7.5906093318836881E-2</v>
      </c>
      <c r="Y207" s="109">
        <v>0.57373663439230871</v>
      </c>
      <c r="Z207" s="109">
        <v>0</v>
      </c>
      <c r="AA207" s="109">
        <v>1.1592800906306299E-3</v>
      </c>
      <c r="AB207" s="109">
        <v>4.4230994227141975E-2</v>
      </c>
      <c r="AC207" s="109">
        <v>8.1389458412766924</v>
      </c>
      <c r="AD207" s="109">
        <v>3.5012822539789399</v>
      </c>
      <c r="AE207" s="109">
        <v>2.3376615501393987</v>
      </c>
      <c r="AF207" s="109">
        <v>2.3376615501393987</v>
      </c>
      <c r="AG207" s="57" t="str">
        <f>_xlfn.XLOOKUP(B207,[3]CALCULATION!$B:$B,[3]CALCULATION!$M:$M,"")</f>
        <v>Insecurity</v>
      </c>
      <c r="AH207" s="57"/>
      <c r="AI207" s="56" t="str" cm="1">
        <f t="array" ref="AI207">IFERROR(_xlfn.IFS(
AK207="MPR ISSUE","PDH",
AK207="BSS Hardware Issue","BSS",
AK207="Sites strategiques, MLL, Pylone, etc.","ENVTECH",
AK207="AKTIVCO DEFAUT GE &amp; POWER Cabinet","AKTIVCO",
AK207="AKTIVCO Coupure ENEO &amp; Baisse de tension","AKTIVCO GRID ONLY",
AK207="Coupure ENEO &amp; Baisse de tension","IHS GRID ONLY",
AK207="Defaut GE &amp; POWER Cabinet","IHS",
AK207="Sharing","Partners",
AK207="Sites strategiques &amp; DataCenter","SST &amp; DC",
AK207="Exclu","Exclu",
AK207="SAT","SAT",
AK207="SPARE-ISSUE","SPARE-ISSUE",
AK207="Fiber CAmtel","TRANS_FO_CAMTEL",
AK207="Fiber AOF","Fiber AOF",
AK207="Projet OCM (HUAWEI)","TRAVAUX-HUAWEI",
AK207="Projet OCM (NOKIA)","TRAVAUX-NOKIA",
AK207="ACCESS-ISSUE","ACCESS-ISSUE",
AK207="Projet OCM (ZTE, NOKIA, autres projets)","TRAVAUX OCM",
AK207="No root CAuse","No root cause",
AK207="ODU HS","PDH",
AK207="IP &amp; VLAN","PDH",
AK207="Warehouse HUAWEI","SPARE-ISSUE",
AK207="SPARE-HS","SPARE-ISSUE",
AK207="Power Telco","BSS",AK207="no impacts","no impacts"
),"")</f>
        <v>No root cause</v>
      </c>
      <c r="AJ207" s="56" t="str" cm="1">
        <f t="array" ref="AJ207">IFERROR(_xlfn.IFS(
AK207="MPR ISSUE","TX ISSUE",
AK207="BSS Hardware Issue","RAN ISSUE",
AK207="Sites strategiques, MLL, Pylone, etc.","ENVTECH",
AK207="AKTIVCO DEFAUT GE &amp; POWER Cabinet","POWER ISSUE",
AK207="AKTIVCO Coupure ENEO &amp; Baisse de tension","POWER ISSUE",
AK207="Coupure ENEO &amp; Baisse de tension","POWER ISSUE",
AK207="Defaut GE &amp; POWER Cabinet","POWER ISSUE",
AK207="Sharing","POWER ISSUE",
AK207="Sites strategiques &amp; DataCenter","POWER ISSUE",
AK207="Exclu","Exclu",
AK207="SAT","TX ISSUE",
AK207="SPARE-ISSUE","SPARE-ISSUE",
AK207="Fiber CAmtel","TX ISSUE",
AK207="Fiber AOF","TX ISSUE",
AK207="Projet OCM (HUAWEI)","TRAVAUX-HUAWEI",
AK207="Projet OCM (NOKIA)","TRAVAUX -NOKIA",
AK207="ACCESS-ISSUE","ACCESS-ISSUE",
AK207="Projet OCM (ZTE, NOKIA, autres projets)","TRAVAUX OCM",
AK207="No root CAuse","No root cause",
AK207="ODU HS","TX ISSUE",
AK207="IP &amp; VLAN","TX ISSUE",
AK207="Warehouse HUAWEI","SPARE-ISSUE",
AK207="SPARE-HS","SPARE-ISSUE",
AK207="Power Telco","RAN ISSUE",AK207="no impacts","no impacts"
),"")</f>
        <v>No root cause</v>
      </c>
      <c r="AK207" s="81" t="s">
        <v>5620</v>
      </c>
      <c r="AL207" s="56" t="str" cm="1">
        <f t="array" ref="AL207">IFERROR(_xlfn.IFS(
AK207="MPR ISSUE","ACTIVE",
AK207="BSS Hardware Issue","ACTIVE",
AK207="Sites strategiques, MLL, Pylone, etc.","PASSIVE",
AK207="AKTIVCO DEFAUT GE &amp; POWER Cabinet","PASSIVE",
AK207="AKTIVCO Coupure ENEO &amp; Baisse de tension","PASSIVE",
AK207="Coupure ENEO &amp; Baisse de tension","PASSIVE",
AK207="Defaut GE &amp; POWER Cabinet","PASSIVE",
AK207="Sharing","PASSIVE",
AK207="Sites strategiques &amp; DataCenter","PASSIVE",
AK207="Exclu","Exclu",
AK207="SAT","ACTIVE",
AK207="SPARE-ISSUE","SPARE-ISSUE",
AK207="Fiber CAmtel","ACTIVE",
AK207="Fiber AOF","ACTIVE",
AK207="Projet OCM (HUAWEI)","PLANNED WORKS",
AK207="Projet OCM (NOKIA)","PLANNED WORKS",
AK207="ACCESS-ISSUE","ACCESS-ISSUE",
AK207="Projet OCM (ZTE, NOKIA, autres projets)","PLANNED WORKS",
AK207="No root CAuse","No root cause",
AK207="ODU HS","ACTIVE",
AK207="IP &amp; VLAN","ACTIVE",
AK207="Warehouse HUAWEI","SPARE-ISSUE",
AK207="SPARE-HS","SPARE-ISSUE",
AK207="Power Telco","ACTIVE", AK207="no impacts","no impacts"
),"")</f>
        <v>No root cause</v>
      </c>
      <c r="AM207" s="108" t="s">
        <v>5537</v>
      </c>
      <c r="AN207" s="117" t="s">
        <v>1383</v>
      </c>
      <c r="AP207" s="23" t="s">
        <v>5537</v>
      </c>
      <c r="AQ207" s="23" t="s">
        <v>5537</v>
      </c>
      <c r="AR207" s="7"/>
      <c r="AS207" s="6"/>
      <c r="AT207" s="7"/>
      <c r="AU207" s="3" t="s">
        <v>5537</v>
      </c>
      <c r="AV207" s="24" t="s">
        <v>5537</v>
      </c>
      <c r="AW207" s="24" t="s">
        <v>5537</v>
      </c>
      <c r="AX207" s="24" t="s">
        <v>5537</v>
      </c>
      <c r="AY207" s="24" t="s">
        <v>5537</v>
      </c>
      <c r="AZ207" s="24" t="s">
        <v>5537</v>
      </c>
      <c r="BA207" s="24" t="s">
        <v>5537</v>
      </c>
      <c r="BB207" s="24" t="s">
        <v>5537</v>
      </c>
      <c r="BC207" s="24" t="s">
        <v>5537</v>
      </c>
      <c r="BD207" s="24" t="s">
        <v>5537</v>
      </c>
      <c r="BE207" s="24" t="s">
        <v>5537</v>
      </c>
      <c r="BF207" s="24" t="s">
        <v>5537</v>
      </c>
      <c r="BG207" s="24" t="s">
        <v>5537</v>
      </c>
      <c r="BH207" s="24" t="s">
        <v>5537</v>
      </c>
      <c r="BI207" s="9" t="s">
        <v>5537</v>
      </c>
      <c r="BJ207" s="14"/>
      <c r="BK207" s="14" t="s">
        <v>5537</v>
      </c>
      <c r="BL207" s="14" t="str">
        <f>_xlfn.XLOOKUP(B207,'[4]cell downs 18042026 17h'!$B:$B,'[4]cell downs 18042026 17h'!$B:$B,"")</f>
        <v/>
      </c>
      <c r="BM207" s="14" t="str">
        <f>_xlfn.XLOOKUP(B207,'[5]Cells Huawei 19042026 15h'!$B:$B,'[5]Cells Huawei 19042026 15h'!$B:$B,"")</f>
        <v/>
      </c>
      <c r="BN207" s="9" t="str">
        <f>_xlfn.XLOOKUP(B207,'[6]cells down 19042026 9H40'!$B:$B,'[6]cells down 19042026 9H40'!$B:$B,"")</f>
        <v/>
      </c>
      <c r="BO207" s="9" t="s">
        <v>1383</v>
      </c>
      <c r="BP207" s="9" t="s">
        <v>12</v>
      </c>
    </row>
    <row r="208" spans="1:68" s="9" customFormat="1" ht="22" customHeight="1" x14ac:dyDescent="0.35">
      <c r="A208" s="1" t="s">
        <v>2169</v>
      </c>
      <c r="B208" s="8" t="s">
        <v>2170</v>
      </c>
      <c r="C208" s="3" t="str">
        <f>_xlfn.XLOOKUP(B208,'[1]daily break down'!$D:$D,'[1]daily break down'!$E:$E,"")</f>
        <v>NORD-OUEST</v>
      </c>
      <c r="D208" s="1" t="s">
        <v>11</v>
      </c>
      <c r="E208" s="1" t="s">
        <v>96</v>
      </c>
      <c r="F208" s="3" t="s">
        <v>51</v>
      </c>
      <c r="G208" s="1" t="s">
        <v>2171</v>
      </c>
      <c r="H208" s="40" t="str">
        <f>_xlfn.XLOOKUP(B208,[2]CALCULATION!$B:$B,[2]CALCULATION!$H:$H,"")</f>
        <v>NOKIA</v>
      </c>
      <c r="I208" s="34">
        <v>0</v>
      </c>
      <c r="J208" s="34">
        <v>0</v>
      </c>
      <c r="K208" s="34">
        <v>0</v>
      </c>
      <c r="L208" s="34">
        <v>0</v>
      </c>
      <c r="M208" s="34">
        <v>0</v>
      </c>
      <c r="N208" s="34">
        <v>0</v>
      </c>
      <c r="O208" s="34">
        <v>2.8711472503450963</v>
      </c>
      <c r="P208" s="34">
        <v>4.1322689584042607</v>
      </c>
      <c r="Q208" s="34">
        <v>2.8459366217446149</v>
      </c>
      <c r="R208" s="34">
        <v>0</v>
      </c>
      <c r="S208" s="109">
        <v>0</v>
      </c>
      <c r="T208" s="109">
        <f>_xlfn.XLOOKUP(B208,'[3]Nur des jours'!$B:$B,'[3]Nur des jours'!$U:$U,"")</f>
        <v>0</v>
      </c>
      <c r="U208" s="109">
        <v>0</v>
      </c>
      <c r="V208" s="109">
        <v>0.60591111567689115</v>
      </c>
      <c r="W208" s="109">
        <v>0</v>
      </c>
      <c r="X208" s="109">
        <v>0</v>
      </c>
      <c r="Y208" s="109">
        <v>2.9351901790071144</v>
      </c>
      <c r="Z208" s="109">
        <v>0</v>
      </c>
      <c r="AA208" s="109">
        <v>0</v>
      </c>
      <c r="AB208" s="109">
        <v>4.389212773911124E-2</v>
      </c>
      <c r="AC208" s="109">
        <v>8.1322014795630864</v>
      </c>
      <c r="AD208" s="109">
        <v>3.4978290509365504</v>
      </c>
      <c r="AE208" s="109">
        <v>2.3355391758196293</v>
      </c>
      <c r="AF208" s="109">
        <v>2.3355391758196293</v>
      </c>
      <c r="AG208" s="57" t="str">
        <f>_xlfn.XLOOKUP(B208,[3]CALCULATION!$B:$B,[3]CALCULATION!$M:$M,"")</f>
        <v>Insecurity</v>
      </c>
      <c r="AH208" s="57"/>
      <c r="AI208" s="56" t="str" cm="1">
        <f t="array" ref="AI208">IFERROR(_xlfn.IFS(
AK208="MPR ISSUE","PDH",
AK208="BSS Hardware Issue","BSS",
AK208="Sites strategiques, MLL, Pylone, etc.","ENVTECH",
AK208="AKTIVCO DEFAUT GE &amp; POWER Cabinet","AKTIVCO",
AK208="AKTIVCO Coupure ENEO &amp; Baisse de tension","AKTIVCO GRID ONLY",
AK208="Coupure ENEO &amp; Baisse de tension","IHS GRID ONLY",
AK208="Defaut GE &amp; POWER Cabinet","IHS",
AK208="Sharing","Partners",
AK208="Sites strategiques &amp; DataCenter","SST &amp; DC",
AK208="Exclu","Exclu",
AK208="SAT","SAT",
AK208="SPARE-ISSUE","SPARE-ISSUE",
AK208="Fiber CAmtel","TRANS_FO_CAMTEL",
AK208="Fiber AOF","Fiber AOF",
AK208="Projet OCM (HUAWEI)","TRAVAUX-HUAWEI",
AK208="Projet OCM (NOKIA)","TRAVAUX-NOKIA",
AK208="ACCESS-ISSUE","ACCESS-ISSUE",
AK208="Projet OCM (ZTE, NOKIA, autres projets)","TRAVAUX OCM",
AK208="No root CAuse","No root cause",
AK208="ODU HS","PDH",
AK208="IP &amp; VLAN","PDH",
AK208="Warehouse HUAWEI","SPARE-ISSUE",
AK208="SPARE-HS","SPARE-ISSUE",
AK208="Power Telco","BSS",AK208="no impacts","no impacts"
),"")</f>
        <v>SPARE-ISSUE</v>
      </c>
      <c r="AJ208" s="56" t="str" cm="1">
        <f t="array" ref="AJ208">IFERROR(_xlfn.IFS(
AK208="MPR ISSUE","TX ISSUE",
AK208="BSS Hardware Issue","RAN ISSUE",
AK208="Sites strategiques, MLL, Pylone, etc.","ENVTECH",
AK208="AKTIVCO DEFAUT GE &amp; POWER Cabinet","POWER ISSUE",
AK208="AKTIVCO Coupure ENEO &amp; Baisse de tension","POWER ISSUE",
AK208="Coupure ENEO &amp; Baisse de tension","POWER ISSUE",
AK208="Defaut GE &amp; POWER Cabinet","POWER ISSUE",
AK208="Sharing","POWER ISSUE",
AK208="Sites strategiques &amp; DataCenter","POWER ISSUE",
AK208="Exclu","Exclu",
AK208="SAT","TX ISSUE",
AK208="SPARE-ISSUE","SPARE-ISSUE",
AK208="Fiber CAmtel","TX ISSUE",
AK208="Fiber AOF","TX ISSUE",
AK208="Projet OCM (HUAWEI)","TRAVAUX-HUAWEI",
AK208="Projet OCM (NOKIA)","TRAVAUX -NOKIA",
AK208="ACCESS-ISSUE","ACCESS-ISSUE",
AK208="Projet OCM (ZTE, NOKIA, autres projets)","TRAVAUX OCM",
AK208="No root CAuse","No root cause",
AK208="ODU HS","TX ISSUE",
AK208="IP &amp; VLAN","TX ISSUE",
AK208="Warehouse HUAWEI","SPARE-ISSUE",
AK208="SPARE-HS","SPARE-ISSUE",
AK208="Power Telco","RAN ISSUE",AK208="no impacts","no impacts"
),"")</f>
        <v>SPARE-ISSUE</v>
      </c>
      <c r="AK208" s="81" t="s">
        <v>5336</v>
      </c>
      <c r="AL208" s="56" t="str" cm="1">
        <f t="array" ref="AL208">IFERROR(_xlfn.IFS(
AK208="MPR ISSUE","ACTIVE",
AK208="BSS Hardware Issue","ACTIVE",
AK208="Sites strategiques, MLL, Pylone, etc.","PASSIVE",
AK208="AKTIVCO DEFAUT GE &amp; POWER Cabinet","PASSIVE",
AK208="AKTIVCO Coupure ENEO &amp; Baisse de tension","PASSIVE",
AK208="Coupure ENEO &amp; Baisse de tension","PASSIVE",
AK208="Defaut GE &amp; POWER Cabinet","PASSIVE",
AK208="Sharing","PASSIVE",
AK208="Sites strategiques &amp; DataCenter","PASSIVE",
AK208="Exclu","Exclu",
AK208="SAT","ACTIVE",
AK208="SPARE-ISSUE","SPARE-ISSUE",
AK208="Fiber CAmtel","ACTIVE",
AK208="Fiber AOF","ACTIVE",
AK208="Projet OCM (HUAWEI)","PLANNED WORKS",
AK208="Projet OCM (NOKIA)","PLANNED WORKS",
AK208="ACCESS-ISSUE","ACCESS-ISSUE",
AK208="Projet OCM (ZTE, NOKIA, autres projets)","PLANNED WORKS",
AK208="No root CAuse","No root cause",
AK208="ODU HS","ACTIVE",
AK208="IP &amp; VLAN","ACTIVE",
AK208="Warehouse HUAWEI","SPARE-ISSUE",
AK208="SPARE-HS","SPARE-ISSUE",
AK208="Power Telco","ACTIVE", AK208="no impacts","no impacts"
),"")</f>
        <v>SPARE-ISSUE</v>
      </c>
      <c r="AM208" s="108" t="s">
        <v>5893</v>
      </c>
      <c r="AN208" s="117" t="s">
        <v>2170</v>
      </c>
      <c r="AP208" s="23" t="s">
        <v>5537</v>
      </c>
      <c r="AQ208" s="23" t="s">
        <v>5537</v>
      </c>
      <c r="AR208" s="7"/>
      <c r="AS208" s="6"/>
      <c r="AT208" s="7"/>
      <c r="AU208" s="3" t="s">
        <v>5537</v>
      </c>
      <c r="AV208" s="24" t="s">
        <v>5537</v>
      </c>
      <c r="AW208" s="24" t="s">
        <v>5537</v>
      </c>
      <c r="AX208" s="24" t="s">
        <v>5537</v>
      </c>
      <c r="AY208" s="24" t="s">
        <v>5537</v>
      </c>
      <c r="AZ208" s="24" t="s">
        <v>5537</v>
      </c>
      <c r="BA208" s="24" t="s">
        <v>5537</v>
      </c>
      <c r="BB208" s="24" t="s">
        <v>6436</v>
      </c>
      <c r="BC208" s="24" t="s">
        <v>6436</v>
      </c>
      <c r="BD208" s="24" t="s">
        <v>6436</v>
      </c>
      <c r="BE208" s="24" t="s">
        <v>5537</v>
      </c>
      <c r="BF208" s="24" t="s">
        <v>5537</v>
      </c>
      <c r="BG208" s="24" t="s">
        <v>5537</v>
      </c>
      <c r="BH208" s="24" t="s">
        <v>5537</v>
      </c>
      <c r="BI208" s="9" t="s">
        <v>5537</v>
      </c>
      <c r="BJ208" s="14"/>
      <c r="BK208" s="14" t="s">
        <v>5537</v>
      </c>
      <c r="BL208" s="14" t="str">
        <f>_xlfn.XLOOKUP(B208,'[4]cell downs 18042026 17h'!$B:$B,'[4]cell downs 18042026 17h'!$B:$B,"")</f>
        <v/>
      </c>
      <c r="BM208" s="14" t="str">
        <f>_xlfn.XLOOKUP(B208,'[5]Cells Huawei 19042026 15h'!$B:$B,'[5]Cells Huawei 19042026 15h'!$B:$B,"")</f>
        <v/>
      </c>
      <c r="BN208" s="9" t="str">
        <f>_xlfn.XLOOKUP(B208,'[6]cells down 19042026 9H40'!$B:$B,'[6]cells down 19042026 9H40'!$B:$B,"")</f>
        <v/>
      </c>
      <c r="BO208" s="9" t="s">
        <v>2170</v>
      </c>
      <c r="BP208" s="9" t="s">
        <v>5537</v>
      </c>
    </row>
    <row r="209" spans="1:68" s="9" customFormat="1" x14ac:dyDescent="0.35">
      <c r="A209" s="1" t="s">
        <v>2339</v>
      </c>
      <c r="B209" s="8" t="s">
        <v>2340</v>
      </c>
      <c r="C209" s="3" t="str">
        <f>_xlfn.XLOOKUP(B209,'[1]daily break down'!$D:$D,'[1]daily break down'!$E:$E,"")</f>
        <v>Yaounde</v>
      </c>
      <c r="D209" s="1" t="s">
        <v>11</v>
      </c>
      <c r="E209" s="1" t="s">
        <v>12</v>
      </c>
      <c r="F209" s="3" t="s">
        <v>37</v>
      </c>
      <c r="G209" s="1" t="s">
        <v>38</v>
      </c>
      <c r="H209" s="41" t="str">
        <f>_xlfn.XLOOKUP(B209,[2]CALCULATION!$B:$B,[2]CALCULATION!$H:$H,"")</f>
        <v>ZTE</v>
      </c>
      <c r="I209" s="34">
        <v>0</v>
      </c>
      <c r="J209" s="34">
        <v>0</v>
      </c>
      <c r="K209" s="34">
        <v>0</v>
      </c>
      <c r="L209" s="34">
        <v>1.1129088870055419E-2</v>
      </c>
      <c r="M209" s="34">
        <v>0</v>
      </c>
      <c r="N209" s="34">
        <v>0</v>
      </c>
      <c r="O209" s="34">
        <v>1.1396615044815888E-2</v>
      </c>
      <c r="P209" s="34">
        <v>0</v>
      </c>
      <c r="Q209" s="34">
        <v>0</v>
      </c>
      <c r="R209" s="34">
        <v>0</v>
      </c>
      <c r="S209" s="109">
        <v>0</v>
      </c>
      <c r="T209" s="109">
        <f>_xlfn.XLOOKUP(B209,'[3]Nur des jours'!$B:$B,'[3]Nur des jours'!$U:$U,"")</f>
        <v>0</v>
      </c>
      <c r="U209" s="109">
        <v>0.14854836730559065</v>
      </c>
      <c r="V209" s="109">
        <v>0</v>
      </c>
      <c r="W209" s="109">
        <v>0</v>
      </c>
      <c r="X209" s="109">
        <v>0</v>
      </c>
      <c r="Y209" s="109">
        <v>10.039151563922346</v>
      </c>
      <c r="Z209" s="109">
        <v>0</v>
      </c>
      <c r="AA209" s="109">
        <v>0</v>
      </c>
      <c r="AB209" s="109">
        <v>0.44011622763837899</v>
      </c>
      <c r="AC209" s="109">
        <v>0.40840857043511625</v>
      </c>
      <c r="AD209" s="109">
        <v>1.6145052378183753</v>
      </c>
      <c r="AE209" s="109">
        <v>2.1374271258699955</v>
      </c>
      <c r="AF209" s="109">
        <v>2.1374271258699955</v>
      </c>
      <c r="AG209" s="57" t="str">
        <f>_xlfn.XLOOKUP(B209,[3]CALCULATION!$B:$B,[3]CALCULATION!$M:$M,"")</f>
        <v>Operationnel</v>
      </c>
      <c r="AH209" s="57"/>
      <c r="AI209" s="56" t="str" cm="1">
        <f t="array" ref="AI209">IFERROR(_xlfn.IFS(
AK209="MPR ISSUE","PDH",
AK209="BSS Hardware Issue","BSS",
AK209="Sites strategiques, MLL, Pylone, etc.","ENVTECH",
AK209="AKTIVCO DEFAUT GE &amp; POWER Cabinet","AKTIVCO",
AK209="AKTIVCO Coupure ENEO &amp; Baisse de tension","AKTIVCO GRID ONLY",
AK209="Coupure ENEO &amp; Baisse de tension","IHS GRID ONLY",
AK209="Defaut GE &amp; POWER Cabinet","IHS",
AK209="Sharing","Partners",
AK209="Sites strategiques &amp; DataCenter","SST &amp; DC",
AK209="Exclu","Exclu",
AK209="SAT","SAT",
AK209="SPARE-ISSUE","SPARE-ISSUE",
AK209="Fiber CAmtel","TRANS_FO_CAMTEL",
AK209="Fiber AOF","Fiber AOF",
AK209="Projet OCM (HUAWEI)","TRAVAUX-HUAWEI",
AK209="Projet OCM (NOKIA)","TRAVAUX-NOKIA",
AK209="ACCESS-ISSUE","ACCESS-ISSUE",
AK209="Projet OCM (ZTE, NOKIA, autres projets)","TRAVAUX OCM",
AK209="No root CAuse","No root cause",
AK209="ODU HS","PDH",
AK209="IP &amp; VLAN","PDH",
AK209="Warehouse HUAWEI","SPARE-ISSUE",
AK209="SPARE-HS","SPARE-ISSUE",
AK209="Power Telco","BSS",AK209="no impacts","no impacts"
),"")</f>
        <v>PDH</v>
      </c>
      <c r="AJ209" s="56" t="str" cm="1">
        <f t="array" ref="AJ209">IFERROR(_xlfn.IFS(
AK209="MPR ISSUE","TX ISSUE",
AK209="BSS Hardware Issue","RAN ISSUE",
AK209="Sites strategiques, MLL, Pylone, etc.","ENVTECH",
AK209="AKTIVCO DEFAUT GE &amp; POWER Cabinet","POWER ISSUE",
AK209="AKTIVCO Coupure ENEO &amp; Baisse de tension","POWER ISSUE",
AK209="Coupure ENEO &amp; Baisse de tension","POWER ISSUE",
AK209="Defaut GE &amp; POWER Cabinet","POWER ISSUE",
AK209="Sharing","POWER ISSUE",
AK209="Sites strategiques &amp; DataCenter","POWER ISSUE",
AK209="Exclu","Exclu",
AK209="SAT","TX ISSUE",
AK209="SPARE-ISSUE","SPARE-ISSUE",
AK209="Fiber CAmtel","TX ISSUE",
AK209="Fiber AOF","TX ISSUE",
AK209="Projet OCM (HUAWEI)","TRAVAUX-HUAWEI",
AK209="Projet OCM (NOKIA)","TRAVAUX -NOKIA",
AK209="ACCESS-ISSUE","ACCESS-ISSUE",
AK209="Projet OCM (ZTE, NOKIA, autres projets)","TRAVAUX OCM",
AK209="No root CAuse","No root cause",
AK209="ODU HS","TX ISSUE",
AK209="IP &amp; VLAN","TX ISSUE",
AK209="Warehouse HUAWEI","SPARE-ISSUE",
AK209="SPARE-HS","SPARE-ISSUE",
AK209="Power Telco","RAN ISSUE",AK209="no impacts","no impacts"
),"")</f>
        <v>TX ISSUE</v>
      </c>
      <c r="AK209" s="81" t="s">
        <v>5618</v>
      </c>
      <c r="AL209" s="56" t="str" cm="1">
        <f t="array" ref="AL209">IFERROR(_xlfn.IFS(
AK209="MPR ISSUE","ACTIVE",
AK209="BSS Hardware Issue","ACTIVE",
AK209="Sites strategiques, MLL, Pylone, etc.","PASSIVE",
AK209="AKTIVCO DEFAUT GE &amp; POWER Cabinet","PASSIVE",
AK209="AKTIVCO Coupure ENEO &amp; Baisse de tension","PASSIVE",
AK209="Coupure ENEO &amp; Baisse de tension","PASSIVE",
AK209="Defaut GE &amp; POWER Cabinet","PASSIVE",
AK209="Sharing","PASSIVE",
AK209="Sites strategiques &amp; DataCenter","PASSIVE",
AK209="Exclu","Exclu",
AK209="SAT","ACTIVE",
AK209="SPARE-ISSUE","SPARE-ISSUE",
AK209="Fiber CAmtel","ACTIVE",
AK209="Fiber AOF","ACTIVE",
AK209="Projet OCM (HUAWEI)","PLANNED WORKS",
AK209="Projet OCM (NOKIA)","PLANNED WORKS",
AK209="ACCESS-ISSUE","ACCESS-ISSUE",
AK209="Projet OCM (ZTE, NOKIA, autres projets)","PLANNED WORKS",
AK209="No root CAuse","No root cause",
AK209="ODU HS","ACTIVE",
AK209="IP &amp; VLAN","ACTIVE",
AK209="Warehouse HUAWEI","SPARE-ISSUE",
AK209="SPARE-HS","SPARE-ISSUE",
AK209="Power Telco","ACTIVE", AK209="no impacts","no impacts"
),"")</f>
        <v>ACTIVE</v>
      </c>
      <c r="AM209" s="108" t="s">
        <v>5894</v>
      </c>
      <c r="AN209" s="227" t="s">
        <v>2238</v>
      </c>
      <c r="AO209" s="9" t="s">
        <v>6063</v>
      </c>
      <c r="AP209" s="23" t="s">
        <v>5657</v>
      </c>
      <c r="AQ209" s="23" t="s">
        <v>5537</v>
      </c>
      <c r="AR209" s="7"/>
      <c r="AS209" s="6"/>
      <c r="AT209" s="7"/>
      <c r="AU209" s="3" t="s">
        <v>5537</v>
      </c>
      <c r="AV209" s="24" t="s">
        <v>5537</v>
      </c>
      <c r="AW209" s="24" t="s">
        <v>5537</v>
      </c>
      <c r="AX209" s="24" t="s">
        <v>5537</v>
      </c>
      <c r="AY209" s="24" t="s">
        <v>5537</v>
      </c>
      <c r="AZ209" s="24" t="s">
        <v>5537</v>
      </c>
      <c r="BA209" s="24" t="s">
        <v>5537</v>
      </c>
      <c r="BB209" s="24" t="s">
        <v>5537</v>
      </c>
      <c r="BC209" s="24" t="s">
        <v>5537</v>
      </c>
      <c r="BD209" s="24" t="s">
        <v>5537</v>
      </c>
      <c r="BE209" s="24" t="s">
        <v>5537</v>
      </c>
      <c r="BF209" s="24" t="s">
        <v>6280</v>
      </c>
      <c r="BG209" s="24" t="s">
        <v>5537</v>
      </c>
      <c r="BH209" s="24" t="s">
        <v>5537</v>
      </c>
      <c r="BI209" s="9" t="s">
        <v>6437</v>
      </c>
      <c r="BJ209" s="14"/>
      <c r="BK209" s="14" t="s">
        <v>5537</v>
      </c>
      <c r="BL209" s="14" t="str">
        <f>_xlfn.XLOOKUP(B209,'[4]cell downs 18042026 17h'!$B:$B,'[4]cell downs 18042026 17h'!$B:$B,"")</f>
        <v/>
      </c>
      <c r="BM209" s="14" t="str">
        <f>_xlfn.XLOOKUP(B209,'[5]Cells Huawei 19042026 15h'!$B:$B,'[5]Cells Huawei 19042026 15h'!$B:$B,"")</f>
        <v/>
      </c>
      <c r="BN209" s="9" t="str">
        <f>_xlfn.XLOOKUP(B209,'[6]cells down 19042026 9H40'!$B:$B,'[6]cells down 19042026 9H40'!$B:$B,"")</f>
        <v/>
      </c>
      <c r="BO209" s="9" t="s">
        <v>2340</v>
      </c>
      <c r="BP209" s="9" t="s">
        <v>5537</v>
      </c>
    </row>
    <row r="210" spans="1:68" s="9" customFormat="1" x14ac:dyDescent="0.35">
      <c r="A210" s="1" t="s">
        <v>1924</v>
      </c>
      <c r="B210" s="8" t="s">
        <v>1925</v>
      </c>
      <c r="C210" s="3" t="str">
        <f>_xlfn.XLOOKUP(B210,'[1]daily break down'!$D:$D,'[1]daily break down'!$E:$E,"")</f>
        <v>Maroua</v>
      </c>
      <c r="D210" s="1" t="s">
        <v>21</v>
      </c>
      <c r="E210" s="1" t="s">
        <v>80</v>
      </c>
      <c r="F210" s="3" t="s">
        <v>55</v>
      </c>
      <c r="G210" s="1" t="s">
        <v>84</v>
      </c>
      <c r="H210" s="39" t="str">
        <f>_xlfn.XLOOKUP(B210,[2]CALCULATION!$B:$B,[2]CALCULATION!$H:$H,"")</f>
        <v>Huawei</v>
      </c>
      <c r="I210" s="34">
        <v>0</v>
      </c>
      <c r="J210" s="34">
        <v>0.2134680523809116</v>
      </c>
      <c r="K210" s="34">
        <v>1.1352740752155193</v>
      </c>
      <c r="L210" s="34">
        <v>0</v>
      </c>
      <c r="M210" s="34">
        <v>0</v>
      </c>
      <c r="N210" s="34">
        <v>4.5824915176367531</v>
      </c>
      <c r="O210" s="34">
        <v>3.0775854442932031</v>
      </c>
      <c r="P210" s="34">
        <v>3.7086261853193045</v>
      </c>
      <c r="Q210" s="34">
        <v>4.904646537283874E-3</v>
      </c>
      <c r="R210" s="34">
        <v>2.3917731777543776</v>
      </c>
      <c r="S210" s="109">
        <v>10.661221260554802</v>
      </c>
      <c r="T210" s="109">
        <f>_xlfn.XLOOKUP(B210,'[3]Nur des jours'!$B:$B,'[3]Nur des jours'!$U:$U,"")</f>
        <v>10.238298048414391</v>
      </c>
      <c r="U210" s="109">
        <v>0</v>
      </c>
      <c r="V210" s="109">
        <v>0</v>
      </c>
      <c r="W210" s="109">
        <v>10.238298048414391</v>
      </c>
      <c r="X210" s="109">
        <v>0.36517322854868117</v>
      </c>
      <c r="Y210" s="109">
        <v>1.9018970816104646</v>
      </c>
      <c r="Z210" s="109">
        <v>0.3330700875773685</v>
      </c>
      <c r="AA210" s="109">
        <v>5.4244320597660609</v>
      </c>
      <c r="AB210" s="109">
        <v>4.3570561277048672</v>
      </c>
      <c r="AC210" s="109">
        <v>2.703989464807421</v>
      </c>
      <c r="AD210" s="109">
        <v>3.4091614220481388</v>
      </c>
      <c r="AE210" s="109">
        <v>2.2292242739696317</v>
      </c>
      <c r="AF210" s="109">
        <v>2.2292242739696317</v>
      </c>
      <c r="AG210" s="57" t="str">
        <f>_xlfn.XLOOKUP(B210,[3]CALCULATION!$B:$B,[3]CALCULATION!$M:$M,"")</f>
        <v>Operationnel</v>
      </c>
      <c r="AH210" s="57"/>
      <c r="AI210" s="56" t="str" cm="1">
        <f t="array" ref="AI210">IFERROR(_xlfn.IFS(
AK210="MPR ISSUE","PDH",
AK210="BSS Hardware Issue","BSS",
AK210="Sites strategiques, MLL, Pylone, etc.","ENVTECH",
AK210="AKTIVCO DEFAUT GE &amp; POWER Cabinet","AKTIVCO",
AK210="AKTIVCO Coupure ENEO &amp; Baisse de tension","AKTIVCO GRID ONLY",
AK210="Coupure ENEO &amp; Baisse de tension","IHS GRID ONLY",
AK210="Defaut GE &amp; POWER Cabinet","IHS",
AK210="Sharing","Partners",
AK210="Sites strategiques &amp; DataCenter","SST &amp; DC",
AK210="Exclu","Exclu",
AK210="SAT","SAT",
AK210="SPARE-ISSUE","SPARE-ISSUE",
AK210="Fiber CAmtel","TRANS_FO_CAMTEL",
AK210="Fiber AOF","Fiber AOF",
AK210="Projet OCM (HUAWEI)","TRAVAUX-HUAWEI",
AK210="Projet OCM (NOKIA)","TRAVAUX-NOKIA",
AK210="ACCESS-ISSUE","ACCESS-ISSUE",
AK210="Projet OCM (ZTE, NOKIA, autres projets)","TRAVAUX OCM",
AK210="No root CAuse","No root cause",
AK210="ODU HS","PDH",
AK210="IP &amp; VLAN","PDH",
AK210="Warehouse HUAWEI","SPARE-ISSUE",
AK210="SPARE-HS","SPARE-ISSUE",
AK210="Power Telco","BSS",AK210="no impacts","no impacts"
),"")</f>
        <v>No root cause</v>
      </c>
      <c r="AJ210" s="56" t="str" cm="1">
        <f t="array" ref="AJ210">IFERROR(_xlfn.IFS(
AK210="MPR ISSUE","TX ISSUE",
AK210="BSS Hardware Issue","RAN ISSUE",
AK210="Sites strategiques, MLL, Pylone, etc.","ENVTECH",
AK210="AKTIVCO DEFAUT GE &amp; POWER Cabinet","POWER ISSUE",
AK210="AKTIVCO Coupure ENEO &amp; Baisse de tension","POWER ISSUE",
AK210="Coupure ENEO &amp; Baisse de tension","POWER ISSUE",
AK210="Defaut GE &amp; POWER Cabinet","POWER ISSUE",
AK210="Sharing","POWER ISSUE",
AK210="Sites strategiques &amp; DataCenter","POWER ISSUE",
AK210="Exclu","Exclu",
AK210="SAT","TX ISSUE",
AK210="SPARE-ISSUE","SPARE-ISSUE",
AK210="Fiber CAmtel","TX ISSUE",
AK210="Fiber AOF","TX ISSUE",
AK210="Projet OCM (HUAWEI)","TRAVAUX-HUAWEI",
AK210="Projet OCM (NOKIA)","TRAVAUX -NOKIA",
AK210="ACCESS-ISSUE","ACCESS-ISSUE",
AK210="Projet OCM (ZTE, NOKIA, autres projets)","TRAVAUX OCM",
AK210="No root CAuse","No root cause",
AK210="ODU HS","TX ISSUE",
AK210="IP &amp; VLAN","TX ISSUE",
AK210="Warehouse HUAWEI","SPARE-ISSUE",
AK210="SPARE-HS","SPARE-ISSUE",
AK210="Power Telco","RAN ISSUE",AK210="no impacts","no impacts"
),"")</f>
        <v>No root cause</v>
      </c>
      <c r="AK210" s="81" t="s">
        <v>5620</v>
      </c>
      <c r="AL210" s="56" t="str" cm="1">
        <f t="array" ref="AL210">IFERROR(_xlfn.IFS(
AK210="MPR ISSUE","ACTIVE",
AK210="BSS Hardware Issue","ACTIVE",
AK210="Sites strategiques, MLL, Pylone, etc.","PASSIVE",
AK210="AKTIVCO DEFAUT GE &amp; POWER Cabinet","PASSIVE",
AK210="AKTIVCO Coupure ENEO &amp; Baisse de tension","PASSIVE",
AK210="Coupure ENEO &amp; Baisse de tension","PASSIVE",
AK210="Defaut GE &amp; POWER Cabinet","PASSIVE",
AK210="Sharing","PASSIVE",
AK210="Sites strategiques &amp; DataCenter","PASSIVE",
AK210="Exclu","Exclu",
AK210="SAT","ACTIVE",
AK210="SPARE-ISSUE","SPARE-ISSUE",
AK210="Fiber CAmtel","ACTIVE",
AK210="Fiber AOF","ACTIVE",
AK210="Projet OCM (HUAWEI)","PLANNED WORKS",
AK210="Projet OCM (NOKIA)","PLANNED WORKS",
AK210="ACCESS-ISSUE","ACCESS-ISSUE",
AK210="Projet OCM (ZTE, NOKIA, autres projets)","PLANNED WORKS",
AK210="No root CAuse","No root cause",
AK210="ODU HS","ACTIVE",
AK210="IP &amp; VLAN","ACTIVE",
AK210="Warehouse HUAWEI","SPARE-ISSUE",
AK210="SPARE-HS","SPARE-ISSUE",
AK210="Power Telco","ACTIVE", AK210="no impacts","no impacts"
),"")</f>
        <v>No root cause</v>
      </c>
      <c r="AM210" s="108" t="s">
        <v>5537</v>
      </c>
      <c r="AN210" s="117" t="s">
        <v>1925</v>
      </c>
      <c r="AP210" s="23" t="s">
        <v>5537</v>
      </c>
      <c r="AQ210" s="23" t="s">
        <v>5537</v>
      </c>
      <c r="AR210" s="7"/>
      <c r="AS210" s="6"/>
      <c r="AT210" s="7"/>
      <c r="AU210" s="3" t="s">
        <v>5537</v>
      </c>
      <c r="AV210" s="24" t="s">
        <v>5537</v>
      </c>
      <c r="AW210" s="24" t="s">
        <v>5537</v>
      </c>
      <c r="AX210" s="24" t="s">
        <v>5537</v>
      </c>
      <c r="AY210" s="24" t="s">
        <v>5537</v>
      </c>
      <c r="AZ210" s="24" t="s">
        <v>5537</v>
      </c>
      <c r="BA210" s="24" t="s">
        <v>5537</v>
      </c>
      <c r="BB210" s="24" t="s">
        <v>5537</v>
      </c>
      <c r="BC210" s="24" t="s">
        <v>5537</v>
      </c>
      <c r="BD210" s="24" t="s">
        <v>5537</v>
      </c>
      <c r="BE210" s="24" t="s">
        <v>5537</v>
      </c>
      <c r="BF210" s="24" t="s">
        <v>5537</v>
      </c>
      <c r="BG210" s="24" t="s">
        <v>5537</v>
      </c>
      <c r="BH210" s="24" t="s">
        <v>5537</v>
      </c>
      <c r="BI210" s="9" t="s">
        <v>5537</v>
      </c>
      <c r="BJ210" s="14"/>
      <c r="BK210" s="14" t="s">
        <v>5537</v>
      </c>
      <c r="BL210" s="14" t="str">
        <f>_xlfn.XLOOKUP(B210,'[4]cell downs 18042026 17h'!$B:$B,'[4]cell downs 18042026 17h'!$B:$B,"")</f>
        <v/>
      </c>
      <c r="BM210" s="14" t="str">
        <f>_xlfn.XLOOKUP(B210,'[5]Cells Huawei 19042026 15h'!$B:$B,'[5]Cells Huawei 19042026 15h'!$B:$B,"")</f>
        <v/>
      </c>
      <c r="BN210" s="9" t="str">
        <f>_xlfn.XLOOKUP(B210,'[6]cells down 19042026 9H40'!$B:$B,'[6]cells down 19042026 9H40'!$B:$B,"")</f>
        <v/>
      </c>
      <c r="BO210" s="9" t="s">
        <v>5537</v>
      </c>
      <c r="BP210" s="9" t="s">
        <v>12</v>
      </c>
    </row>
    <row r="211" spans="1:68" s="9" customFormat="1" ht="28" customHeight="1" x14ac:dyDescent="0.35">
      <c r="A211" s="1" t="s">
        <v>1982</v>
      </c>
      <c r="B211" s="1" t="s">
        <v>1983</v>
      </c>
      <c r="C211" s="3" t="str">
        <f>_xlfn.XLOOKUP(B211,'[1]daily break down'!$D:$D,'[1]daily break down'!$E:$E,"")</f>
        <v>Yaounde</v>
      </c>
      <c r="D211" s="1" t="s">
        <v>21</v>
      </c>
      <c r="E211" s="1" t="s">
        <v>22</v>
      </c>
      <c r="F211" s="3" t="s">
        <v>37</v>
      </c>
      <c r="G211" s="1" t="s">
        <v>38</v>
      </c>
      <c r="H211" s="41" t="str">
        <f>_xlfn.XLOOKUP(B211,[2]CALCULATION!$B:$B,[2]CALCULATION!$H:$H,"")</f>
        <v>ZTE</v>
      </c>
      <c r="I211" s="34">
        <v>11.460642975975437</v>
      </c>
      <c r="J211" s="34">
        <v>16.720082726227268</v>
      </c>
      <c r="K211" s="34">
        <v>0</v>
      </c>
      <c r="L211" s="34">
        <v>0</v>
      </c>
      <c r="M211" s="34">
        <v>0</v>
      </c>
      <c r="N211" s="34">
        <v>0</v>
      </c>
      <c r="O211" s="34">
        <v>0.66077181658120143</v>
      </c>
      <c r="P211" s="34">
        <v>1.5149293873579259</v>
      </c>
      <c r="Q211" s="34">
        <v>0</v>
      </c>
      <c r="R211" s="34">
        <v>0</v>
      </c>
      <c r="S211" s="109">
        <v>8.0935585404342814E-2</v>
      </c>
      <c r="T211" s="109">
        <f>_xlfn.XLOOKUP(B211,'[3]Nur des jours'!$B:$B,'[3]Nur des jours'!$U:$U,"")</f>
        <v>0</v>
      </c>
      <c r="U211" s="109">
        <v>3.5267262215601849</v>
      </c>
      <c r="V211" s="109">
        <v>1.8591999041186189</v>
      </c>
      <c r="W211" s="109">
        <v>0</v>
      </c>
      <c r="X211" s="109">
        <v>9.7309435755194293</v>
      </c>
      <c r="Y211" s="109">
        <v>0.3443061869173269</v>
      </c>
      <c r="Z211" s="109">
        <v>6.4136725137187423</v>
      </c>
      <c r="AA211" s="109">
        <v>0.75440597774752971</v>
      </c>
      <c r="AB211" s="109">
        <v>0.60130966547100373</v>
      </c>
      <c r="AC211" s="109">
        <v>0.17198122369698932</v>
      </c>
      <c r="AD211" s="109">
        <v>1.5641415996001518</v>
      </c>
      <c r="AE211" s="109">
        <v>1.9943006223728936</v>
      </c>
      <c r="AF211" s="109">
        <v>1.9943006223728936</v>
      </c>
      <c r="AG211" s="57" t="str">
        <f>_xlfn.XLOOKUP(B211,[3]CALCULATION!$B:$B,[3]CALCULATION!$M:$M,"")</f>
        <v>Operationnel</v>
      </c>
      <c r="AH211" s="57"/>
      <c r="AI211" s="56" t="str" cm="1">
        <f t="array" ref="AI211">IFERROR(_xlfn.IFS(
AK211="MPR ISSUE","PDH",
AK211="BSS Hardware Issue","BSS",
AK211="Sites strategiques, MLL, Pylone, etc.","ENVTECH",
AK211="AKTIVCO DEFAUT GE &amp; POWER Cabinet","AKTIVCO",
AK211="AKTIVCO Coupure ENEO &amp; Baisse de tension","AKTIVCO GRID ONLY",
AK211="Coupure ENEO &amp; Baisse de tension","IHS GRID ONLY",
AK211="Defaut GE &amp; POWER Cabinet","IHS",
AK211="Sharing","Partners",
AK211="Sites strategiques &amp; DataCenter","SST &amp; DC",
AK211="Exclu","Exclu",
AK211="SAT","SAT",
AK211="SPARE-ISSUE","SPARE-ISSUE",
AK211="Fiber CAmtel","TRANS_FO_CAMTEL",
AK211="Fiber AOF","Fiber AOF",
AK211="Projet OCM (HUAWEI)","TRAVAUX-HUAWEI",
AK211="Projet OCM (NOKIA)","TRAVAUX-NOKIA",
AK211="ACCESS-ISSUE","ACCESS-ISSUE",
AK211="Projet OCM (ZTE, NOKIA, autres projets)","TRAVAUX OCM",
AK211="No root CAuse","No root cause",
AK211="ODU HS","PDH",
AK211="IP &amp; VLAN","PDH",
AK211="Warehouse HUAWEI","SPARE-ISSUE",
AK211="SPARE-HS","SPARE-ISSUE",
AK211="Power Telco","BSS",AK211="no impacts","no impacts"
),"")</f>
        <v>AKTIVCO</v>
      </c>
      <c r="AJ211" s="56" t="str" cm="1">
        <f t="array" ref="AJ211">IFERROR(_xlfn.IFS(
AK211="MPR ISSUE","TX ISSUE",
AK211="BSS Hardware Issue","RAN ISSUE",
AK211="Sites strategiques, MLL, Pylone, etc.","ENVTECH",
AK211="AKTIVCO DEFAUT GE &amp; POWER Cabinet","POWER ISSUE",
AK211="AKTIVCO Coupure ENEO &amp; Baisse de tension","POWER ISSUE",
AK211="Coupure ENEO &amp; Baisse de tension","POWER ISSUE",
AK211="Defaut GE &amp; POWER Cabinet","POWER ISSUE",
AK211="Sharing","POWER ISSUE",
AK211="Sites strategiques &amp; DataCenter","POWER ISSUE",
AK211="Exclu","Exclu",
AK211="SAT","TX ISSUE",
AK211="SPARE-ISSUE","SPARE-ISSUE",
AK211="Fiber CAmtel","TX ISSUE",
AK211="Fiber AOF","TX ISSUE",
AK211="Projet OCM (HUAWEI)","TRAVAUX-HUAWEI",
AK211="Projet OCM (NOKIA)","TRAVAUX -NOKIA",
AK211="ACCESS-ISSUE","ACCESS-ISSUE",
AK211="Projet OCM (ZTE, NOKIA, autres projets)","TRAVAUX OCM",
AK211="No root CAuse","No root cause",
AK211="ODU HS","TX ISSUE",
AK211="IP &amp; VLAN","TX ISSUE",
AK211="Warehouse HUAWEI","SPARE-ISSUE",
AK211="SPARE-HS","SPARE-ISSUE",
AK211="Power Telco","RAN ISSUE",AK211="no impacts","no impacts"
),"")</f>
        <v>POWER ISSUE</v>
      </c>
      <c r="AK211" s="81" t="s">
        <v>5325</v>
      </c>
      <c r="AL211" s="56" t="str" cm="1">
        <f t="array" ref="AL211">IFERROR(_xlfn.IFS(
AK211="MPR ISSUE","ACTIVE",
AK211="BSS Hardware Issue","ACTIVE",
AK211="Sites strategiques, MLL, Pylone, etc.","PASSIVE",
AK211="AKTIVCO DEFAUT GE &amp; POWER Cabinet","PASSIVE",
AK211="AKTIVCO Coupure ENEO &amp; Baisse de tension","PASSIVE",
AK211="Coupure ENEO &amp; Baisse de tension","PASSIVE",
AK211="Defaut GE &amp; POWER Cabinet","PASSIVE",
AK211="Sharing","PASSIVE",
AK211="Sites strategiques &amp; DataCenter","PASSIVE",
AK211="Exclu","Exclu",
AK211="SAT","ACTIVE",
AK211="SPARE-ISSUE","SPARE-ISSUE",
AK211="Fiber CAmtel","ACTIVE",
AK211="Fiber AOF","ACTIVE",
AK211="Projet OCM (HUAWEI)","PLANNED WORKS",
AK211="Projet OCM (NOKIA)","PLANNED WORKS",
AK211="ACCESS-ISSUE","ACCESS-ISSUE",
AK211="Projet OCM (ZTE, NOKIA, autres projets)","PLANNED WORKS",
AK211="No root CAuse","No root cause",
AK211="ODU HS","ACTIVE",
AK211="IP &amp; VLAN","ACTIVE",
AK211="Warehouse HUAWEI","SPARE-ISSUE",
AK211="SPARE-HS","SPARE-ISSUE",
AK211="Power Telco","ACTIVE", AK211="no impacts","no impacts"
),"")</f>
        <v>PASSIVE</v>
      </c>
      <c r="AM211" s="108" t="s">
        <v>5895</v>
      </c>
      <c r="AN211" s="117" t="s">
        <v>1983</v>
      </c>
      <c r="AP211" s="23" t="s">
        <v>5537</v>
      </c>
      <c r="AQ211" s="23" t="s">
        <v>5537</v>
      </c>
      <c r="AR211" s="7"/>
      <c r="AS211" s="6"/>
      <c r="AT211" s="7"/>
      <c r="AU211" s="3" t="s">
        <v>5537</v>
      </c>
      <c r="AV211" s="24" t="s">
        <v>5537</v>
      </c>
      <c r="AW211" s="24" t="s">
        <v>5537</v>
      </c>
      <c r="AX211" s="24" t="s">
        <v>5537</v>
      </c>
      <c r="AY211" s="24" t="s">
        <v>5537</v>
      </c>
      <c r="AZ211" s="24" t="s">
        <v>5537</v>
      </c>
      <c r="BA211" s="24" t="s">
        <v>5771</v>
      </c>
      <c r="BB211" s="24" t="s">
        <v>5537</v>
      </c>
      <c r="BC211" s="24" t="s">
        <v>5537</v>
      </c>
      <c r="BD211" s="24" t="s">
        <v>5537</v>
      </c>
      <c r="BE211" s="24" t="s">
        <v>5537</v>
      </c>
      <c r="BF211" s="24" t="s">
        <v>6280</v>
      </c>
      <c r="BG211" s="24" t="s">
        <v>5537</v>
      </c>
      <c r="BH211" s="24" t="s">
        <v>5537</v>
      </c>
      <c r="BI211" s="9" t="s">
        <v>6438</v>
      </c>
      <c r="BJ211" s="14"/>
      <c r="BK211" s="14" t="s">
        <v>5537</v>
      </c>
      <c r="BL211" s="14" t="str">
        <f>_xlfn.XLOOKUP(B211,'[4]cell downs 18042026 17h'!$B:$B,'[4]cell downs 18042026 17h'!$B:$B,"")</f>
        <v/>
      </c>
      <c r="BM211" s="14" t="str">
        <f>_xlfn.XLOOKUP(B211,'[5]Cells Huawei 19042026 15h'!$B:$B,'[5]Cells Huawei 19042026 15h'!$B:$B,"")</f>
        <v/>
      </c>
      <c r="BN211" s="9" t="str">
        <f>_xlfn.XLOOKUP(B211,'[6]cells down 19042026 9H40'!$B:$B,'[6]cells down 19042026 9H40'!$B:$B,"")</f>
        <v/>
      </c>
      <c r="BO211" s="9" t="s">
        <v>5537</v>
      </c>
      <c r="BP211" s="9" t="s">
        <v>5537</v>
      </c>
    </row>
    <row r="212" spans="1:68" s="9" customFormat="1" ht="19.5" customHeight="1" x14ac:dyDescent="0.35">
      <c r="A212" s="1" t="s">
        <v>280</v>
      </c>
      <c r="B212" s="8" t="s">
        <v>281</v>
      </c>
      <c r="C212" s="3" t="str">
        <f>_xlfn.XLOOKUP(B212,'[1]daily break down'!$D:$D,'[1]daily break down'!$E:$E,"")</f>
        <v>Douala</v>
      </c>
      <c r="D212" s="1"/>
      <c r="E212" s="1"/>
      <c r="F212" s="3" t="s">
        <v>31</v>
      </c>
      <c r="G212" s="1" t="s">
        <v>32</v>
      </c>
      <c r="H212" s="41" t="str">
        <f>_xlfn.XLOOKUP(B212,[2]CALCULATION!$B:$B,[2]CALCULATION!$H:$H,"")</f>
        <v>ZTE</v>
      </c>
      <c r="I212" s="34">
        <v>0.91303116430244902</v>
      </c>
      <c r="J212" s="34">
        <v>2.743944634209678</v>
      </c>
      <c r="K212" s="34">
        <v>0</v>
      </c>
      <c r="L212" s="34">
        <v>0</v>
      </c>
      <c r="M212" s="34">
        <v>0.3764985032802271</v>
      </c>
      <c r="N212" s="34">
        <v>0.98824168956690717</v>
      </c>
      <c r="O212" s="34">
        <v>0.66829821963114322</v>
      </c>
      <c r="P212" s="34">
        <v>2.4922738440729044</v>
      </c>
      <c r="Q212" s="34">
        <v>0.42392197652618319</v>
      </c>
      <c r="R212" s="34">
        <v>0</v>
      </c>
      <c r="S212" s="109">
        <v>0.71800458290172453</v>
      </c>
      <c r="T212" s="109">
        <f>_xlfn.XLOOKUP(B212,'[3]Nur des jours'!$B:$B,'[3]Nur des jours'!$U:$U,"")</f>
        <v>0.34089968695870454</v>
      </c>
      <c r="U212" s="109">
        <v>0.72035881323962114</v>
      </c>
      <c r="V212" s="109">
        <v>0</v>
      </c>
      <c r="W212" s="109">
        <v>0.34089968695870454</v>
      </c>
      <c r="X212" s="109">
        <v>1.9631962457873546</v>
      </c>
      <c r="Y212" s="109">
        <v>0</v>
      </c>
      <c r="Z212" s="109">
        <v>0</v>
      </c>
      <c r="AA212" s="109">
        <v>0.74234946480496999</v>
      </c>
      <c r="AB212" s="109">
        <v>1.8704181683802605</v>
      </c>
      <c r="AC212" s="109">
        <v>0.53205520185125232</v>
      </c>
      <c r="AD212" s="109">
        <v>1.0983841984828848</v>
      </c>
      <c r="AE212" s="109">
        <v>2.1607019030741967</v>
      </c>
      <c r="AF212" s="109">
        <v>2.1607019030741967</v>
      </c>
      <c r="AG212" s="57" t="str">
        <f>_xlfn.XLOOKUP(B212,[3]CALCULATION!$B:$B,[3]CALCULATION!$M:$M,"")</f>
        <v>Operationnel</v>
      </c>
      <c r="AH212" s="57"/>
      <c r="AI212" s="56" t="str" cm="1">
        <f t="array" ref="AI212">IFERROR(_xlfn.IFS(
AK212="MPR ISSUE","PDH",
AK212="BSS Hardware Issue","BSS",
AK212="Sites strategiques, MLL, Pylone, etc.","ENVTECH",
AK212="AKTIVCO DEFAUT GE &amp; POWER Cabinet","AKTIVCO",
AK212="AKTIVCO Coupure ENEO &amp; Baisse de tension","AKTIVCO GRID ONLY",
AK212="Coupure ENEO &amp; Baisse de tension","IHS GRID ONLY",
AK212="Defaut GE &amp; POWER Cabinet","IHS",
AK212="Sharing","Partners",
AK212="Sites strategiques &amp; DataCenter","SST &amp; DC",
AK212="Exclu","Exclu",
AK212="SAT","SAT",
AK212="SPARE-ISSUE","SPARE-ISSUE",
AK212="Fiber CAmtel","TRANS_FO_CAMTEL",
AK212="Fiber AOF","Fiber AOF",
AK212="Projet OCM (HUAWEI)","TRAVAUX-HUAWEI",
AK212="Projet OCM (NOKIA)","TRAVAUX-NOKIA",
AK212="ACCESS-ISSUE","ACCESS-ISSUE",
AK212="Projet OCM (ZTE, NOKIA, autres projets)","TRAVAUX OCM",
AK212="No root CAuse","No root cause",
AK212="ODU HS","PDH",
AK212="IP &amp; VLAN","PDH",
AK212="Warehouse HUAWEI","SPARE-ISSUE",
AK212="SPARE-HS","SPARE-ISSUE",
AK212="Power Telco","BSS",AK212="no impacts","no impacts"
),"")</f>
        <v>No root cause</v>
      </c>
      <c r="AJ212" s="56" t="str" cm="1">
        <f t="array" ref="AJ212">IFERROR(_xlfn.IFS(
AK212="MPR ISSUE","TX ISSUE",
AK212="BSS Hardware Issue","RAN ISSUE",
AK212="Sites strategiques, MLL, Pylone, etc.","ENVTECH",
AK212="AKTIVCO DEFAUT GE &amp; POWER Cabinet","POWER ISSUE",
AK212="AKTIVCO Coupure ENEO &amp; Baisse de tension","POWER ISSUE",
AK212="Coupure ENEO &amp; Baisse de tension","POWER ISSUE",
AK212="Defaut GE &amp; POWER Cabinet","POWER ISSUE",
AK212="Sharing","POWER ISSUE",
AK212="Sites strategiques &amp; DataCenter","POWER ISSUE",
AK212="Exclu","Exclu",
AK212="SAT","TX ISSUE",
AK212="SPARE-ISSUE","SPARE-ISSUE",
AK212="Fiber CAmtel","TX ISSUE",
AK212="Fiber AOF","TX ISSUE",
AK212="Projet OCM (HUAWEI)","TRAVAUX-HUAWEI",
AK212="Projet OCM (NOKIA)","TRAVAUX -NOKIA",
AK212="ACCESS-ISSUE","ACCESS-ISSUE",
AK212="Projet OCM (ZTE, NOKIA, autres projets)","TRAVAUX OCM",
AK212="No root CAuse","No root cause",
AK212="ODU HS","TX ISSUE",
AK212="IP &amp; VLAN","TX ISSUE",
AK212="Warehouse HUAWEI","SPARE-ISSUE",
AK212="SPARE-HS","SPARE-ISSUE",
AK212="Power Telco","RAN ISSUE",AK212="no impacts","no impacts"
),"")</f>
        <v>No root cause</v>
      </c>
      <c r="AK212" s="81" t="s">
        <v>5620</v>
      </c>
      <c r="AL212" s="56" t="str" cm="1">
        <f t="array" ref="AL212">IFERROR(_xlfn.IFS(
AK212="MPR ISSUE","ACTIVE",
AK212="BSS Hardware Issue","ACTIVE",
AK212="Sites strategiques, MLL, Pylone, etc.","PASSIVE",
AK212="AKTIVCO DEFAUT GE &amp; POWER Cabinet","PASSIVE",
AK212="AKTIVCO Coupure ENEO &amp; Baisse de tension","PASSIVE",
AK212="Coupure ENEO &amp; Baisse de tension","PASSIVE",
AK212="Defaut GE &amp; POWER Cabinet","PASSIVE",
AK212="Sharing","PASSIVE",
AK212="Sites strategiques &amp; DataCenter","PASSIVE",
AK212="Exclu","Exclu",
AK212="SAT","ACTIVE",
AK212="SPARE-ISSUE","SPARE-ISSUE",
AK212="Fiber CAmtel","ACTIVE",
AK212="Fiber AOF","ACTIVE",
AK212="Projet OCM (HUAWEI)","PLANNED WORKS",
AK212="Projet OCM (NOKIA)","PLANNED WORKS",
AK212="ACCESS-ISSUE","ACCESS-ISSUE",
AK212="Projet OCM (ZTE, NOKIA, autres projets)","PLANNED WORKS",
AK212="No root CAuse","No root cause",
AK212="ODU HS","ACTIVE",
AK212="IP &amp; VLAN","ACTIVE",
AK212="Warehouse HUAWEI","SPARE-ISSUE",
AK212="SPARE-HS","SPARE-ISSUE",
AK212="Power Telco","ACTIVE", AK212="no impacts","no impacts"
),"")</f>
        <v>No root cause</v>
      </c>
      <c r="AM212" s="108" t="s">
        <v>5537</v>
      </c>
      <c r="AN212" s="117" t="s">
        <v>281</v>
      </c>
      <c r="AP212" s="23" t="s">
        <v>5537</v>
      </c>
      <c r="AQ212" s="23" t="s">
        <v>5537</v>
      </c>
      <c r="AR212" s="7"/>
      <c r="AS212" s="6"/>
      <c r="AT212" s="7"/>
      <c r="AU212" s="3" t="s">
        <v>5537</v>
      </c>
      <c r="AV212" s="24" t="s">
        <v>5537</v>
      </c>
      <c r="AW212" s="24" t="s">
        <v>5537</v>
      </c>
      <c r="AX212" s="24" t="s">
        <v>5537</v>
      </c>
      <c r="AY212" s="24" t="s">
        <v>5537</v>
      </c>
      <c r="AZ212" s="24" t="s">
        <v>5537</v>
      </c>
      <c r="BA212" s="24" t="s">
        <v>5537</v>
      </c>
      <c r="BB212" s="24" t="s">
        <v>5537</v>
      </c>
      <c r="BC212" s="24" t="s">
        <v>5537</v>
      </c>
      <c r="BD212" s="24" t="s">
        <v>5537</v>
      </c>
      <c r="BE212" s="24" t="s">
        <v>5537</v>
      </c>
      <c r="BF212" s="24" t="s">
        <v>5537</v>
      </c>
      <c r="BG212" s="24" t="s">
        <v>5537</v>
      </c>
      <c r="BH212" s="24" t="s">
        <v>5537</v>
      </c>
      <c r="BI212" s="9" t="s">
        <v>5537</v>
      </c>
      <c r="BJ212" s="14"/>
      <c r="BK212" s="14" t="s">
        <v>5537</v>
      </c>
      <c r="BL212" s="14" t="str">
        <f>_xlfn.XLOOKUP(B212,'[4]cell downs 18042026 17h'!$B:$B,'[4]cell downs 18042026 17h'!$B:$B,"")</f>
        <v/>
      </c>
      <c r="BM212" s="14" t="str">
        <f>_xlfn.XLOOKUP(B212,'[5]Cells Huawei 19042026 15h'!$B:$B,'[5]Cells Huawei 19042026 15h'!$B:$B,"")</f>
        <v/>
      </c>
      <c r="BN212" s="9" t="str">
        <f>_xlfn.XLOOKUP(B212,'[6]cells down 19042026 9H40'!$B:$B,'[6]cells down 19042026 9H40'!$B:$B,"")</f>
        <v/>
      </c>
      <c r="BO212" s="9" t="s">
        <v>5537</v>
      </c>
      <c r="BP212" s="9" t="s">
        <v>5537</v>
      </c>
    </row>
    <row r="213" spans="1:68" s="9" customFormat="1" x14ac:dyDescent="0.35">
      <c r="A213" s="1" t="s">
        <v>3163</v>
      </c>
      <c r="B213" s="8" t="s">
        <v>3164</v>
      </c>
      <c r="C213" s="3" t="str">
        <f>_xlfn.XLOOKUP(B213,'[1]daily break down'!$D:$D,'[1]daily break down'!$E:$E,"")</f>
        <v>Douala</v>
      </c>
      <c r="D213" s="1" t="s">
        <v>11</v>
      </c>
      <c r="E213" s="1" t="s">
        <v>12</v>
      </c>
      <c r="F213" s="3" t="s">
        <v>31</v>
      </c>
      <c r="G213" s="1" t="s">
        <v>32</v>
      </c>
      <c r="H213" s="41" t="str">
        <f>_xlfn.XLOOKUP(B213,[2]CALCULATION!$B:$B,[2]CALCULATION!$H:$H,"")</f>
        <v>ZTE</v>
      </c>
      <c r="I213" s="34">
        <v>0</v>
      </c>
      <c r="J213" s="34">
        <v>0</v>
      </c>
      <c r="K213" s="34">
        <v>0</v>
      </c>
      <c r="L213" s="34">
        <v>0</v>
      </c>
      <c r="M213" s="34">
        <v>0</v>
      </c>
      <c r="N213" s="34">
        <v>0</v>
      </c>
      <c r="O213" s="34">
        <v>0</v>
      </c>
      <c r="P213" s="34">
        <v>0</v>
      </c>
      <c r="Q213" s="34">
        <v>0</v>
      </c>
      <c r="R213" s="34">
        <v>0</v>
      </c>
      <c r="S213" s="109">
        <v>0</v>
      </c>
      <c r="T213" s="109">
        <f>_xlfn.XLOOKUP(B213,'[3]Nur des jours'!$B:$B,'[3]Nur des jours'!$U:$U,"")</f>
        <v>0</v>
      </c>
      <c r="U213" s="109">
        <v>0</v>
      </c>
      <c r="V213" s="109">
        <v>0</v>
      </c>
      <c r="W213" s="109">
        <v>0</v>
      </c>
      <c r="X213" s="109">
        <v>0</v>
      </c>
      <c r="Y213" s="109">
        <v>0</v>
      </c>
      <c r="Z213" s="109">
        <v>0</v>
      </c>
      <c r="AA213" s="109">
        <v>0</v>
      </c>
      <c r="AB213" s="109">
        <v>0</v>
      </c>
      <c r="AC213" s="109">
        <v>0</v>
      </c>
      <c r="AD213" s="109">
        <v>1.1768515968460902</v>
      </c>
      <c r="AE213" s="109">
        <v>1.9746106959104885</v>
      </c>
      <c r="AF213" s="109">
        <v>1.9746106959104885</v>
      </c>
      <c r="AG213" s="57" t="str">
        <f>_xlfn.XLOOKUP(B213,[3]CALCULATION!$B:$B,[3]CALCULATION!$M:$M,"")</f>
        <v>Operationnel</v>
      </c>
      <c r="AH213" s="57"/>
      <c r="AI213" s="56" t="str" cm="1">
        <f t="array" ref="AI213">IFERROR(_xlfn.IFS(
AK213="MPR ISSUE","PDH",
AK213="BSS Hardware Issue","BSS",
AK213="Sites strategiques, MLL, Pylone, etc.","ENVTECH",
AK213="AKTIVCO DEFAUT GE &amp; POWER Cabinet","AKTIVCO",
AK213="AKTIVCO Coupure ENEO &amp; Baisse de tension","AKTIVCO GRID ONLY",
AK213="Coupure ENEO &amp; Baisse de tension","IHS GRID ONLY",
AK213="Defaut GE &amp; POWER Cabinet","IHS",
AK213="Sharing","Partners",
AK213="Sites strategiques &amp; DataCenter","SST &amp; DC",
AK213="Exclu","Exclu",
AK213="SAT","SAT",
AK213="SPARE-ISSUE","SPARE-ISSUE",
AK213="Fiber CAmtel","TRANS_FO_CAMTEL",
AK213="Fiber AOF","Fiber AOF",
AK213="Projet OCM (HUAWEI)","TRAVAUX-HUAWEI",
AK213="Projet OCM (NOKIA)","TRAVAUX-NOKIA",
AK213="ACCESS-ISSUE","ACCESS-ISSUE",
AK213="Projet OCM (ZTE, NOKIA, autres projets)","TRAVAUX OCM",
AK213="No root CAuse","No root cause",
AK213="ODU HS","PDH",
AK213="IP &amp; VLAN","PDH",
AK213="Warehouse HUAWEI","SPARE-ISSUE",
AK213="SPARE-HS","SPARE-ISSUE",
AK213="Power Telco","BSS",AK213="no impacts","no impacts"
),"")</f>
        <v>IHS</v>
      </c>
      <c r="AJ213" s="56" t="str" cm="1">
        <f t="array" ref="AJ213">IFERROR(_xlfn.IFS(
AK213="MPR ISSUE","TX ISSUE",
AK213="BSS Hardware Issue","RAN ISSUE",
AK213="Sites strategiques, MLL, Pylone, etc.","ENVTECH",
AK213="AKTIVCO DEFAUT GE &amp; POWER Cabinet","POWER ISSUE",
AK213="AKTIVCO Coupure ENEO &amp; Baisse de tension","POWER ISSUE",
AK213="Coupure ENEO &amp; Baisse de tension","POWER ISSUE",
AK213="Defaut GE &amp; POWER Cabinet","POWER ISSUE",
AK213="Sharing","POWER ISSUE",
AK213="Sites strategiques &amp; DataCenter","POWER ISSUE",
AK213="Exclu","Exclu",
AK213="SAT","TX ISSUE",
AK213="SPARE-ISSUE","SPARE-ISSUE",
AK213="Fiber CAmtel","TX ISSUE",
AK213="Fiber AOF","TX ISSUE",
AK213="Projet OCM (HUAWEI)","TRAVAUX-HUAWEI",
AK213="Projet OCM (NOKIA)","TRAVAUX -NOKIA",
AK213="ACCESS-ISSUE","ACCESS-ISSUE",
AK213="Projet OCM (ZTE, NOKIA, autres projets)","TRAVAUX OCM",
AK213="No root CAuse","No root cause",
AK213="ODU HS","TX ISSUE",
AK213="IP &amp; VLAN","TX ISSUE",
AK213="Warehouse HUAWEI","SPARE-ISSUE",
AK213="SPARE-HS","SPARE-ISSUE",
AK213="Power Telco","RAN ISSUE",AK213="no impacts","no impacts"
),"")</f>
        <v>POWER ISSUE</v>
      </c>
      <c r="AK213" s="81" t="s">
        <v>5330</v>
      </c>
      <c r="AL213" s="56" t="str" cm="1">
        <f t="array" ref="AL213">IFERROR(_xlfn.IFS(
AK213="MPR ISSUE","ACTIVE",
AK213="BSS Hardware Issue","ACTIVE",
AK213="Sites strategiques, MLL, Pylone, etc.","PASSIVE",
AK213="AKTIVCO DEFAUT GE &amp; POWER Cabinet","PASSIVE",
AK213="AKTIVCO Coupure ENEO &amp; Baisse de tension","PASSIVE",
AK213="Coupure ENEO &amp; Baisse de tension","PASSIVE",
AK213="Defaut GE &amp; POWER Cabinet","PASSIVE",
AK213="Sharing","PASSIVE",
AK213="Sites strategiques &amp; DataCenter","PASSIVE",
AK213="Exclu","Exclu",
AK213="SAT","ACTIVE",
AK213="SPARE-ISSUE","SPARE-ISSUE",
AK213="Fiber CAmtel","ACTIVE",
AK213="Fiber AOF","ACTIVE",
AK213="Projet OCM (HUAWEI)","PLANNED WORKS",
AK213="Projet OCM (NOKIA)","PLANNED WORKS",
AK213="ACCESS-ISSUE","ACCESS-ISSUE",
AK213="Projet OCM (ZTE, NOKIA, autres projets)","PLANNED WORKS",
AK213="No root CAuse","No root cause",
AK213="ODU HS","ACTIVE",
AK213="IP &amp; VLAN","ACTIVE",
AK213="Warehouse HUAWEI","SPARE-ISSUE",
AK213="SPARE-HS","SPARE-ISSUE",
AK213="Power Telco","ACTIVE", AK213="no impacts","no impacts"
),"")</f>
        <v>PASSIVE</v>
      </c>
      <c r="AM213" s="108" t="s">
        <v>5896</v>
      </c>
      <c r="AN213" s="117" t="s">
        <v>3164</v>
      </c>
      <c r="AP213" s="23" t="s">
        <v>5537</v>
      </c>
      <c r="AQ213" s="23" t="s">
        <v>5537</v>
      </c>
      <c r="AR213" s="7"/>
      <c r="AS213" s="6"/>
      <c r="AT213" s="7"/>
      <c r="AU213" s="3" t="s">
        <v>6439</v>
      </c>
      <c r="AV213" s="24" t="s">
        <v>5537</v>
      </c>
      <c r="AW213" s="24" t="s">
        <v>5537</v>
      </c>
      <c r="AX213" s="24" t="s">
        <v>5537</v>
      </c>
      <c r="AY213" s="24" t="s">
        <v>5537</v>
      </c>
      <c r="AZ213" s="24" t="s">
        <v>5537</v>
      </c>
      <c r="BA213" s="24" t="s">
        <v>5537</v>
      </c>
      <c r="BB213" s="24" t="s">
        <v>5537</v>
      </c>
      <c r="BC213" s="24" t="s">
        <v>5537</v>
      </c>
      <c r="BD213" s="24" t="s">
        <v>5537</v>
      </c>
      <c r="BE213" s="24" t="s">
        <v>5537</v>
      </c>
      <c r="BF213" s="24" t="s">
        <v>5537</v>
      </c>
      <c r="BG213" s="24" t="s">
        <v>5537</v>
      </c>
      <c r="BH213" s="24" t="s">
        <v>5537</v>
      </c>
      <c r="BI213" s="9" t="s">
        <v>6440</v>
      </c>
      <c r="BJ213" s="14"/>
      <c r="BK213" s="14" t="s">
        <v>5537</v>
      </c>
      <c r="BL213" s="14" t="str">
        <f>_xlfn.XLOOKUP(B213,'[4]cell downs 18042026 17h'!$B:$B,'[4]cell downs 18042026 17h'!$B:$B,"")</f>
        <v/>
      </c>
      <c r="BM213" s="14" t="str">
        <f>_xlfn.XLOOKUP(B213,'[5]Cells Huawei 19042026 15h'!$B:$B,'[5]Cells Huawei 19042026 15h'!$B:$B,"")</f>
        <v/>
      </c>
      <c r="BN213" s="9" t="str">
        <f>_xlfn.XLOOKUP(B213,'[6]cells down 19042026 9H40'!$B:$B,'[6]cells down 19042026 9H40'!$B:$B,"")</f>
        <v/>
      </c>
      <c r="BO213" s="9" t="s">
        <v>3164</v>
      </c>
      <c r="BP213" s="9" t="s">
        <v>5537</v>
      </c>
    </row>
    <row r="214" spans="1:68" s="9" customFormat="1" x14ac:dyDescent="0.35">
      <c r="A214" s="1" t="s">
        <v>1992</v>
      </c>
      <c r="B214" s="8" t="s">
        <v>1993</v>
      </c>
      <c r="C214" s="3" t="str">
        <f>_xlfn.XLOOKUP(B214,'[1]daily break down'!$D:$D,'[1]daily break down'!$E:$E,"")</f>
        <v>Yaounde</v>
      </c>
      <c r="D214" s="1" t="s">
        <v>11</v>
      </c>
      <c r="E214" s="1" t="s">
        <v>12</v>
      </c>
      <c r="F214" s="3" t="s">
        <v>37</v>
      </c>
      <c r="G214" s="1" t="s">
        <v>38</v>
      </c>
      <c r="H214" s="41" t="str">
        <f>_xlfn.XLOOKUP(B214,[2]CALCULATION!$B:$B,[2]CALCULATION!$H:$H,"")</f>
        <v>ZTE</v>
      </c>
      <c r="I214" s="34">
        <v>0</v>
      </c>
      <c r="J214" s="34">
        <v>0</v>
      </c>
      <c r="K214" s="34">
        <v>0</v>
      </c>
      <c r="L214" s="34">
        <v>0</v>
      </c>
      <c r="M214" s="34">
        <v>0</v>
      </c>
      <c r="N214" s="34">
        <v>0</v>
      </c>
      <c r="O214" s="34">
        <v>0</v>
      </c>
      <c r="P214" s="34">
        <v>0.70543085268795958</v>
      </c>
      <c r="Q214" s="34">
        <v>0</v>
      </c>
      <c r="R214" s="34">
        <v>0</v>
      </c>
      <c r="S214" s="109">
        <v>0</v>
      </c>
      <c r="T214" s="109">
        <f>_xlfn.XLOOKUP(B214,'[3]Nur des jours'!$B:$B,'[3]Nur des jours'!$U:$U,"")</f>
        <v>0</v>
      </c>
      <c r="U214" s="109">
        <v>1.402978600759633</v>
      </c>
      <c r="V214" s="109">
        <v>0</v>
      </c>
      <c r="W214" s="109">
        <v>0</v>
      </c>
      <c r="X214" s="109">
        <v>0</v>
      </c>
      <c r="Y214" s="109">
        <v>0</v>
      </c>
      <c r="Z214" s="109">
        <v>0</v>
      </c>
      <c r="AA214" s="109">
        <v>0</v>
      </c>
      <c r="AB214" s="109">
        <v>0</v>
      </c>
      <c r="AC214" s="109">
        <v>0</v>
      </c>
      <c r="AD214" s="109">
        <v>0.78238955700398782</v>
      </c>
      <c r="AE214" s="109">
        <v>2.0262075774827144</v>
      </c>
      <c r="AF214" s="109">
        <v>2.0262075774827144</v>
      </c>
      <c r="AG214" s="57" t="str">
        <f>_xlfn.XLOOKUP(B214,[3]CALCULATION!$B:$B,[3]CALCULATION!$M:$M,"")</f>
        <v>Operationnel</v>
      </c>
      <c r="AH214" s="57"/>
      <c r="AI214" s="56" t="str" cm="1">
        <f t="array" ref="AI214">IFERROR(_xlfn.IFS(
AK214="MPR ISSUE","PDH",
AK214="BSS Hardware Issue","BSS",
AK214="Sites strategiques, MLL, Pylone, etc.","ENVTECH",
AK214="AKTIVCO DEFAUT GE &amp; POWER Cabinet","AKTIVCO",
AK214="AKTIVCO Coupure ENEO &amp; Baisse de tension","AKTIVCO GRID ONLY",
AK214="Coupure ENEO &amp; Baisse de tension","IHS GRID ONLY",
AK214="Defaut GE &amp; POWER Cabinet","IHS",
AK214="Sharing","Partners",
AK214="Sites strategiques &amp; DataCenter","SST &amp; DC",
AK214="Exclu","Exclu",
AK214="SAT","SAT",
AK214="SPARE-ISSUE","SPARE-ISSUE",
AK214="Fiber CAmtel","TRANS_FO_CAMTEL",
AK214="Fiber AOF","Fiber AOF",
AK214="Projet OCM (HUAWEI)","TRAVAUX-HUAWEI",
AK214="Projet OCM (NOKIA)","TRAVAUX-NOKIA",
AK214="ACCESS-ISSUE","ACCESS-ISSUE",
AK214="Projet OCM (ZTE, NOKIA, autres projets)","TRAVAUX OCM",
AK214="No root CAuse","No root cause",
AK214="ODU HS","PDH",
AK214="IP &amp; VLAN","PDH",
AK214="Warehouse HUAWEI","SPARE-ISSUE",
AK214="SPARE-HS","SPARE-ISSUE",
AK214="Power Telco","BSS",AK214="no impacts","no impacts"
),"")</f>
        <v>IHS</v>
      </c>
      <c r="AJ214" s="56" t="str" cm="1">
        <f t="array" ref="AJ214">IFERROR(_xlfn.IFS(
AK214="MPR ISSUE","TX ISSUE",
AK214="BSS Hardware Issue","RAN ISSUE",
AK214="Sites strategiques, MLL, Pylone, etc.","ENVTECH",
AK214="AKTIVCO DEFAUT GE &amp; POWER Cabinet","POWER ISSUE",
AK214="AKTIVCO Coupure ENEO &amp; Baisse de tension","POWER ISSUE",
AK214="Coupure ENEO &amp; Baisse de tension","POWER ISSUE",
AK214="Defaut GE &amp; POWER Cabinet","POWER ISSUE",
AK214="Sharing","POWER ISSUE",
AK214="Sites strategiques &amp; DataCenter","POWER ISSUE",
AK214="Exclu","Exclu",
AK214="SAT","TX ISSUE",
AK214="SPARE-ISSUE","SPARE-ISSUE",
AK214="Fiber CAmtel","TX ISSUE",
AK214="Fiber AOF","TX ISSUE",
AK214="Projet OCM (HUAWEI)","TRAVAUX-HUAWEI",
AK214="Projet OCM (NOKIA)","TRAVAUX -NOKIA",
AK214="ACCESS-ISSUE","ACCESS-ISSUE",
AK214="Projet OCM (ZTE, NOKIA, autres projets)","TRAVAUX OCM",
AK214="No root CAuse","No root cause",
AK214="ODU HS","TX ISSUE",
AK214="IP &amp; VLAN","TX ISSUE",
AK214="Warehouse HUAWEI","SPARE-ISSUE",
AK214="SPARE-HS","SPARE-ISSUE",
AK214="Power Telco","RAN ISSUE",AK214="no impacts","no impacts"
),"")</f>
        <v>POWER ISSUE</v>
      </c>
      <c r="AK214" s="81" t="s">
        <v>5330</v>
      </c>
      <c r="AL214" s="56" t="str" cm="1">
        <f t="array" ref="AL214">IFERROR(_xlfn.IFS(
AK214="MPR ISSUE","ACTIVE",
AK214="BSS Hardware Issue","ACTIVE",
AK214="Sites strategiques, MLL, Pylone, etc.","PASSIVE",
AK214="AKTIVCO DEFAUT GE &amp; POWER Cabinet","PASSIVE",
AK214="AKTIVCO Coupure ENEO &amp; Baisse de tension","PASSIVE",
AK214="Coupure ENEO &amp; Baisse de tension","PASSIVE",
AK214="Defaut GE &amp; POWER Cabinet","PASSIVE",
AK214="Sharing","PASSIVE",
AK214="Sites strategiques &amp; DataCenter","PASSIVE",
AK214="Exclu","Exclu",
AK214="SAT","ACTIVE",
AK214="SPARE-ISSUE","SPARE-ISSUE",
AK214="Fiber CAmtel","ACTIVE",
AK214="Fiber AOF","ACTIVE",
AK214="Projet OCM (HUAWEI)","PLANNED WORKS",
AK214="Projet OCM (NOKIA)","PLANNED WORKS",
AK214="ACCESS-ISSUE","ACCESS-ISSUE",
AK214="Projet OCM (ZTE, NOKIA, autres projets)","PLANNED WORKS",
AK214="No root CAuse","No root cause",
AK214="ODU HS","ACTIVE",
AK214="IP &amp; VLAN","ACTIVE",
AK214="Warehouse HUAWEI","SPARE-ISSUE",
AK214="SPARE-HS","SPARE-ISSUE",
AK214="Power Telco","ACTIVE", AK214="no impacts","no impacts"
),"")</f>
        <v>PASSIVE</v>
      </c>
      <c r="AM214" s="108" t="s">
        <v>5897</v>
      </c>
      <c r="AN214" s="117" t="s">
        <v>1993</v>
      </c>
      <c r="AP214" s="23" t="s">
        <v>5537</v>
      </c>
      <c r="AQ214" s="23" t="s">
        <v>5537</v>
      </c>
      <c r="AR214" s="7"/>
      <c r="AS214" s="6"/>
      <c r="AT214" s="7"/>
      <c r="AU214" s="3" t="s">
        <v>5537</v>
      </c>
      <c r="AV214" s="24" t="s">
        <v>5537</v>
      </c>
      <c r="AW214" s="24" t="s">
        <v>5537</v>
      </c>
      <c r="AX214" s="24" t="s">
        <v>5537</v>
      </c>
      <c r="AY214" s="24" t="s">
        <v>5537</v>
      </c>
      <c r="AZ214" s="24" t="s">
        <v>5537</v>
      </c>
      <c r="BA214" s="24" t="s">
        <v>5537</v>
      </c>
      <c r="BB214" s="24" t="s">
        <v>5537</v>
      </c>
      <c r="BC214" s="24" t="s">
        <v>5537</v>
      </c>
      <c r="BD214" s="24" t="s">
        <v>5537</v>
      </c>
      <c r="BE214" s="24" t="s">
        <v>5537</v>
      </c>
      <c r="BF214" s="24" t="s">
        <v>5537</v>
      </c>
      <c r="BG214" s="24" t="s">
        <v>5537</v>
      </c>
      <c r="BH214" s="24" t="s">
        <v>5537</v>
      </c>
      <c r="BI214" s="9" t="s">
        <v>5897</v>
      </c>
      <c r="BJ214" s="14"/>
      <c r="BK214" s="14" t="s">
        <v>5537</v>
      </c>
      <c r="BL214" s="14" t="str">
        <f>_xlfn.XLOOKUP(B214,'[4]cell downs 18042026 17h'!$B:$B,'[4]cell downs 18042026 17h'!$B:$B,"")</f>
        <v/>
      </c>
      <c r="BM214" s="14" t="str">
        <f>_xlfn.XLOOKUP(B214,'[5]Cells Huawei 19042026 15h'!$B:$B,'[5]Cells Huawei 19042026 15h'!$B:$B,"")</f>
        <v/>
      </c>
      <c r="BN214" s="9" t="str">
        <f>_xlfn.XLOOKUP(B214,'[6]cells down 19042026 9H40'!$B:$B,'[6]cells down 19042026 9H40'!$B:$B,"")</f>
        <v/>
      </c>
      <c r="BO214" s="9" t="s">
        <v>1993</v>
      </c>
      <c r="BP214" s="9" t="s">
        <v>5537</v>
      </c>
    </row>
    <row r="215" spans="1:68" s="9" customFormat="1" x14ac:dyDescent="0.35">
      <c r="A215" s="1" t="s">
        <v>415</v>
      </c>
      <c r="B215" s="8" t="s">
        <v>416</v>
      </c>
      <c r="C215" s="3" t="str">
        <f>_xlfn.XLOOKUP(B215,'[1]daily break down'!$D:$D,'[1]daily break down'!$E:$E,"")</f>
        <v>Yaounde</v>
      </c>
      <c r="D215" s="1" t="s">
        <v>5490</v>
      </c>
      <c r="E215" s="1"/>
      <c r="F215" s="3" t="s">
        <v>37</v>
      </c>
      <c r="G215" s="1" t="s">
        <v>38</v>
      </c>
      <c r="H215" s="41" t="str">
        <f>_xlfn.XLOOKUP(B215,[2]CALCULATION!$B:$B,[2]CALCULATION!$H:$H,"")</f>
        <v>ZTE</v>
      </c>
      <c r="I215" s="34">
        <v>1.1871563180408222</v>
      </c>
      <c r="J215" s="34">
        <v>0.59258831217379682</v>
      </c>
      <c r="K215" s="34">
        <v>1.7578431540408583</v>
      </c>
      <c r="L215" s="34">
        <v>0</v>
      </c>
      <c r="M215" s="34">
        <v>0.44266664383776611</v>
      </c>
      <c r="N215" s="34">
        <v>0</v>
      </c>
      <c r="O215" s="34">
        <v>0.37817500064206261</v>
      </c>
      <c r="P215" s="34">
        <v>3.2373699109387544</v>
      </c>
      <c r="Q215" s="34">
        <v>7.695515262546623</v>
      </c>
      <c r="R215" s="34">
        <v>1.3594253395085503</v>
      </c>
      <c r="S215" s="109">
        <v>2.2000817559990069</v>
      </c>
      <c r="T215" s="109">
        <f>_xlfn.XLOOKUP(B215,'[3]Nur des jours'!$B:$B,'[3]Nur des jours'!$U:$U,"")</f>
        <v>0</v>
      </c>
      <c r="U215" s="109">
        <v>4.1218827850116861</v>
      </c>
      <c r="V215" s="109">
        <v>0.3559168229019527</v>
      </c>
      <c r="W215" s="109">
        <v>0</v>
      </c>
      <c r="X215" s="109">
        <v>2.8156773192022446</v>
      </c>
      <c r="Y215" s="109">
        <v>2.6157995964991874</v>
      </c>
      <c r="Z215" s="109">
        <v>2.1591680863389016</v>
      </c>
      <c r="AA215" s="109">
        <v>0</v>
      </c>
      <c r="AB215" s="109">
        <v>0.17576469681793649</v>
      </c>
      <c r="AC215" s="109">
        <v>0</v>
      </c>
      <c r="AD215" s="109">
        <v>1.2975543247277392</v>
      </c>
      <c r="AE215" s="109">
        <v>2.0014346536998513</v>
      </c>
      <c r="AF215" s="109">
        <v>2.0014346536998513</v>
      </c>
      <c r="AG215" s="57" t="str">
        <f>_xlfn.XLOOKUP(B215,[3]CALCULATION!$B:$B,[3]CALCULATION!$M:$M,"")</f>
        <v>Operationnel</v>
      </c>
      <c r="AH215" s="57"/>
      <c r="AI215" s="56" t="str" cm="1">
        <f t="array" ref="AI215">IFERROR(_xlfn.IFS(
AK215="MPR ISSUE","PDH",
AK215="BSS Hardware Issue","BSS",
AK215="Sites strategiques, MLL, Pylone, etc.","ENVTECH",
AK215="AKTIVCO DEFAUT GE &amp; POWER Cabinet","AKTIVCO",
AK215="AKTIVCO Coupure ENEO &amp; Baisse de tension","AKTIVCO GRID ONLY",
AK215="Coupure ENEO &amp; Baisse de tension","IHS GRID ONLY",
AK215="Defaut GE &amp; POWER Cabinet","IHS",
AK215="Sharing","Partners",
AK215="Sites strategiques &amp; DataCenter","SST &amp; DC",
AK215="Exclu","Exclu",
AK215="SAT","SAT",
AK215="SPARE-ISSUE","SPARE-ISSUE",
AK215="Fiber CAmtel","TRANS_FO_CAMTEL",
AK215="Fiber AOF","Fiber AOF",
AK215="Projet OCM (HUAWEI)","TRAVAUX-HUAWEI",
AK215="Projet OCM (NOKIA)","TRAVAUX-NOKIA",
AK215="ACCESS-ISSUE","ACCESS-ISSUE",
AK215="Projet OCM (ZTE, NOKIA, autres projets)","TRAVAUX OCM",
AK215="No root CAuse","No root cause",
AK215="ODU HS","PDH",
AK215="IP &amp; VLAN","PDH",
AK215="Warehouse HUAWEI","SPARE-ISSUE",
AK215="SPARE-HS","SPARE-ISSUE",
AK215="Power Telco","BSS",AK215="no impacts","no impacts"
),"")</f>
        <v>Partners</v>
      </c>
      <c r="AJ215" s="56" t="str" cm="1">
        <f t="array" ref="AJ215">IFERROR(_xlfn.IFS(
AK215="MPR ISSUE","TX ISSUE",
AK215="BSS Hardware Issue","RAN ISSUE",
AK215="Sites strategiques, MLL, Pylone, etc.","ENVTECH",
AK215="AKTIVCO DEFAUT GE &amp; POWER Cabinet","POWER ISSUE",
AK215="AKTIVCO Coupure ENEO &amp; Baisse de tension","POWER ISSUE",
AK215="Coupure ENEO &amp; Baisse de tension","POWER ISSUE",
AK215="Defaut GE &amp; POWER Cabinet","POWER ISSUE",
AK215="Sharing","POWER ISSUE",
AK215="Sites strategiques &amp; DataCenter","POWER ISSUE",
AK215="Exclu","Exclu",
AK215="SAT","TX ISSUE",
AK215="SPARE-ISSUE","SPARE-ISSUE",
AK215="Fiber CAmtel","TX ISSUE",
AK215="Fiber AOF","TX ISSUE",
AK215="Projet OCM (HUAWEI)","TRAVAUX-HUAWEI",
AK215="Projet OCM (NOKIA)","TRAVAUX -NOKIA",
AK215="ACCESS-ISSUE","ACCESS-ISSUE",
AK215="Projet OCM (ZTE, NOKIA, autres projets)","TRAVAUX OCM",
AK215="No root CAuse","No root cause",
AK215="ODU HS","TX ISSUE",
AK215="IP &amp; VLAN","TX ISSUE",
AK215="Warehouse HUAWEI","SPARE-ISSUE",
AK215="SPARE-HS","SPARE-ISSUE",
AK215="Power Telco","RAN ISSUE",AK215="no impacts","no impacts"
),"")</f>
        <v>POWER ISSUE</v>
      </c>
      <c r="AK215" s="81" t="s">
        <v>5331</v>
      </c>
      <c r="AL215" s="56" t="str" cm="1">
        <f t="array" ref="AL215">IFERROR(_xlfn.IFS(
AK215="MPR ISSUE","ACTIVE",
AK215="BSS Hardware Issue","ACTIVE",
AK215="Sites strategiques, MLL, Pylone, etc.","PASSIVE",
AK215="AKTIVCO DEFAUT GE &amp; POWER Cabinet","PASSIVE",
AK215="AKTIVCO Coupure ENEO &amp; Baisse de tension","PASSIVE",
AK215="Coupure ENEO &amp; Baisse de tension","PASSIVE",
AK215="Defaut GE &amp; POWER Cabinet","PASSIVE",
AK215="Sharing","PASSIVE",
AK215="Sites strategiques &amp; DataCenter","PASSIVE",
AK215="Exclu","Exclu",
AK215="SAT","ACTIVE",
AK215="SPARE-ISSUE","SPARE-ISSUE",
AK215="Fiber CAmtel","ACTIVE",
AK215="Fiber AOF","ACTIVE",
AK215="Projet OCM (HUAWEI)","PLANNED WORKS",
AK215="Projet OCM (NOKIA)","PLANNED WORKS",
AK215="ACCESS-ISSUE","ACCESS-ISSUE",
AK215="Projet OCM (ZTE, NOKIA, autres projets)","PLANNED WORKS",
AK215="No root CAuse","No root cause",
AK215="ODU HS","ACTIVE",
AK215="IP &amp; VLAN","ACTIVE",
AK215="Warehouse HUAWEI","SPARE-ISSUE",
AK215="SPARE-HS","SPARE-ISSUE",
AK215="Power Telco","ACTIVE", AK215="no impacts","no impacts"
),"")</f>
        <v>PASSIVE</v>
      </c>
      <c r="AM215" s="108" t="s">
        <v>5898</v>
      </c>
      <c r="AN215" s="117" t="s">
        <v>416</v>
      </c>
      <c r="AP215" s="23" t="s">
        <v>5537</v>
      </c>
      <c r="AQ215" s="23" t="s">
        <v>5537</v>
      </c>
      <c r="AR215" s="7"/>
      <c r="AS215" s="6"/>
      <c r="AT215" s="7"/>
      <c r="AU215" s="3" t="s">
        <v>5537</v>
      </c>
      <c r="AV215" s="24" t="s">
        <v>5537</v>
      </c>
      <c r="AW215" s="24" t="s">
        <v>5537</v>
      </c>
      <c r="AX215" s="24" t="s">
        <v>5537</v>
      </c>
      <c r="AY215" s="24" t="s">
        <v>5537</v>
      </c>
      <c r="AZ215" s="24" t="s">
        <v>5537</v>
      </c>
      <c r="BA215" s="24" t="s">
        <v>5537</v>
      </c>
      <c r="BB215" s="24" t="s">
        <v>5537</v>
      </c>
      <c r="BC215" s="24" t="s">
        <v>5537</v>
      </c>
      <c r="BD215" s="24" t="s">
        <v>5537</v>
      </c>
      <c r="BE215" s="24" t="s">
        <v>5537</v>
      </c>
      <c r="BF215" s="24" t="s">
        <v>5537</v>
      </c>
      <c r="BG215" s="24" t="s">
        <v>5537</v>
      </c>
      <c r="BH215" s="24" t="s">
        <v>5537</v>
      </c>
      <c r="BI215" s="9" t="s">
        <v>5898</v>
      </c>
      <c r="BJ215" s="14"/>
      <c r="BK215" s="14" t="s">
        <v>5537</v>
      </c>
      <c r="BL215" s="14" t="str">
        <f>_xlfn.XLOOKUP(B215,'[4]cell downs 18042026 17h'!$B:$B,'[4]cell downs 18042026 17h'!$B:$B,"")</f>
        <v/>
      </c>
      <c r="BM215" s="14" t="str">
        <f>_xlfn.XLOOKUP(B215,'[5]Cells Huawei 19042026 15h'!$B:$B,'[5]Cells Huawei 19042026 15h'!$B:$B,"")</f>
        <v/>
      </c>
      <c r="BN215" s="9" t="str">
        <f>_xlfn.XLOOKUP(B215,'[6]cells down 19042026 9H40'!$B:$B,'[6]cells down 19042026 9H40'!$B:$B,"")</f>
        <v/>
      </c>
      <c r="BO215" s="9" t="s">
        <v>5537</v>
      </c>
      <c r="BP215" s="9" t="s">
        <v>5537</v>
      </c>
    </row>
    <row r="216" spans="1:68" s="9" customFormat="1" x14ac:dyDescent="0.35">
      <c r="A216" s="1" t="s">
        <v>2003</v>
      </c>
      <c r="B216" s="8" t="s">
        <v>2004</v>
      </c>
      <c r="C216" s="3" t="str">
        <f>_xlfn.XLOOKUP(B216,'[1]daily break down'!$D:$D,'[1]daily break down'!$E:$E,"")</f>
        <v>Ngaoundere</v>
      </c>
      <c r="D216" s="1" t="s">
        <v>11</v>
      </c>
      <c r="E216" s="1" t="s">
        <v>12</v>
      </c>
      <c r="F216" s="3" t="s">
        <v>90</v>
      </c>
      <c r="G216" s="1" t="s">
        <v>91</v>
      </c>
      <c r="H216" s="39" t="str">
        <f>_xlfn.XLOOKUP(B216,[2]CALCULATION!$B:$B,[2]CALCULATION!$H:$H,"")</f>
        <v>Huawei</v>
      </c>
      <c r="I216" s="34">
        <v>0</v>
      </c>
      <c r="J216" s="34">
        <v>2.2704946451960857</v>
      </c>
      <c r="K216" s="34">
        <v>29.627899627032843</v>
      </c>
      <c r="L216" s="34">
        <v>0</v>
      </c>
      <c r="M216" s="34">
        <v>0</v>
      </c>
      <c r="N216" s="34">
        <v>0</v>
      </c>
      <c r="O216" s="34">
        <v>0</v>
      </c>
      <c r="P216" s="34">
        <v>0</v>
      </c>
      <c r="Q216" s="34">
        <v>0</v>
      </c>
      <c r="R216" s="34">
        <v>0</v>
      </c>
      <c r="S216" s="109">
        <v>0.5940329535175054</v>
      </c>
      <c r="T216" s="109">
        <f>_xlfn.XLOOKUP(B216,'[3]Nur des jours'!$B:$B,'[3]Nur des jours'!$U:$U,"")</f>
        <v>4.8743982444575709</v>
      </c>
      <c r="U216" s="109">
        <v>0</v>
      </c>
      <c r="V216" s="109">
        <v>0.93464727922313251</v>
      </c>
      <c r="W216" s="109">
        <v>4.8743982444575709</v>
      </c>
      <c r="X216" s="109">
        <v>0.1712880921602703</v>
      </c>
      <c r="Y216" s="109">
        <v>1.4607820895863117</v>
      </c>
      <c r="Z216" s="109">
        <v>0.12529142517970623</v>
      </c>
      <c r="AA216" s="109">
        <v>0</v>
      </c>
      <c r="AB216" s="109">
        <v>4.0736210630848113</v>
      </c>
      <c r="AC216" s="109">
        <v>1.619895767138672</v>
      </c>
      <c r="AD216" s="109">
        <v>2.0716561944299938</v>
      </c>
      <c r="AE216" s="109">
        <v>2.1268330893494616</v>
      </c>
      <c r="AF216" s="109">
        <v>2.1268330893494616</v>
      </c>
      <c r="AG216" s="57" t="str">
        <f>_xlfn.XLOOKUP(B216,[3]CALCULATION!$B:$B,[3]CALCULATION!$M:$M,"")</f>
        <v>Operationnel</v>
      </c>
      <c r="AH216" s="57"/>
      <c r="AI216" s="56" t="str" cm="1">
        <f t="array" ref="AI216">IFERROR(_xlfn.IFS(
AK216="MPR ISSUE","PDH",
AK216="BSS Hardware Issue","BSS",
AK216="Sites strategiques, MLL, Pylone, etc.","ENVTECH",
AK216="AKTIVCO DEFAUT GE &amp; POWER Cabinet","AKTIVCO",
AK216="AKTIVCO Coupure ENEO &amp; Baisse de tension","AKTIVCO GRID ONLY",
AK216="Coupure ENEO &amp; Baisse de tension","IHS GRID ONLY",
AK216="Defaut GE &amp; POWER Cabinet","IHS",
AK216="Sharing","Partners",
AK216="Sites strategiques &amp; DataCenter","SST &amp; DC",
AK216="Exclu","Exclu",
AK216="SAT","SAT",
AK216="SPARE-ISSUE","SPARE-ISSUE",
AK216="Fiber CAmtel","TRANS_FO_CAMTEL",
AK216="Fiber AOF","Fiber AOF",
AK216="Projet OCM (HUAWEI)","TRAVAUX-HUAWEI",
AK216="Projet OCM (NOKIA)","TRAVAUX-NOKIA",
AK216="ACCESS-ISSUE","ACCESS-ISSUE",
AK216="Projet OCM (ZTE, NOKIA, autres projets)","TRAVAUX OCM",
AK216="No root CAuse","No root cause",
AK216="ODU HS","PDH",
AK216="IP &amp; VLAN","PDH",
AK216="Warehouse HUAWEI","SPARE-ISSUE",
AK216="SPARE-HS","SPARE-ISSUE",
AK216="Power Telco","BSS",AK216="no impacts","no impacts"
),"")</f>
        <v>No root cause</v>
      </c>
      <c r="AJ216" s="56" t="str" cm="1">
        <f t="array" ref="AJ216">IFERROR(_xlfn.IFS(
AK216="MPR ISSUE","TX ISSUE",
AK216="BSS Hardware Issue","RAN ISSUE",
AK216="Sites strategiques, MLL, Pylone, etc.","ENVTECH",
AK216="AKTIVCO DEFAUT GE &amp; POWER Cabinet","POWER ISSUE",
AK216="AKTIVCO Coupure ENEO &amp; Baisse de tension","POWER ISSUE",
AK216="Coupure ENEO &amp; Baisse de tension","POWER ISSUE",
AK216="Defaut GE &amp; POWER Cabinet","POWER ISSUE",
AK216="Sharing","POWER ISSUE",
AK216="Sites strategiques &amp; DataCenter","POWER ISSUE",
AK216="Exclu","Exclu",
AK216="SAT","TX ISSUE",
AK216="SPARE-ISSUE","SPARE-ISSUE",
AK216="Fiber CAmtel","TX ISSUE",
AK216="Fiber AOF","TX ISSUE",
AK216="Projet OCM (HUAWEI)","TRAVAUX-HUAWEI",
AK216="Projet OCM (NOKIA)","TRAVAUX -NOKIA",
AK216="ACCESS-ISSUE","ACCESS-ISSUE",
AK216="Projet OCM (ZTE, NOKIA, autres projets)","TRAVAUX OCM",
AK216="No root CAuse","No root cause",
AK216="ODU HS","TX ISSUE",
AK216="IP &amp; VLAN","TX ISSUE",
AK216="Warehouse HUAWEI","SPARE-ISSUE",
AK216="SPARE-HS","SPARE-ISSUE",
AK216="Power Telco","RAN ISSUE",AK216="no impacts","no impacts"
),"")</f>
        <v>No root cause</v>
      </c>
      <c r="AK216" s="81" t="s">
        <v>5620</v>
      </c>
      <c r="AL216" s="56" t="str" cm="1">
        <f t="array" ref="AL216">IFERROR(_xlfn.IFS(
AK216="MPR ISSUE","ACTIVE",
AK216="BSS Hardware Issue","ACTIVE",
AK216="Sites strategiques, MLL, Pylone, etc.","PASSIVE",
AK216="AKTIVCO DEFAUT GE &amp; POWER Cabinet","PASSIVE",
AK216="AKTIVCO Coupure ENEO &amp; Baisse de tension","PASSIVE",
AK216="Coupure ENEO &amp; Baisse de tension","PASSIVE",
AK216="Defaut GE &amp; POWER Cabinet","PASSIVE",
AK216="Sharing","PASSIVE",
AK216="Sites strategiques &amp; DataCenter","PASSIVE",
AK216="Exclu","Exclu",
AK216="SAT","ACTIVE",
AK216="SPARE-ISSUE","SPARE-ISSUE",
AK216="Fiber CAmtel","ACTIVE",
AK216="Fiber AOF","ACTIVE",
AK216="Projet OCM (HUAWEI)","PLANNED WORKS",
AK216="Projet OCM (NOKIA)","PLANNED WORKS",
AK216="ACCESS-ISSUE","ACCESS-ISSUE",
AK216="Projet OCM (ZTE, NOKIA, autres projets)","PLANNED WORKS",
AK216="No root CAuse","No root cause",
AK216="ODU HS","ACTIVE",
AK216="IP &amp; VLAN","ACTIVE",
AK216="Warehouse HUAWEI","SPARE-ISSUE",
AK216="SPARE-HS","SPARE-ISSUE",
AK216="Power Telco","ACTIVE", AK216="no impacts","no impacts"
),"")</f>
        <v>No root cause</v>
      </c>
      <c r="AM216" s="108" t="s">
        <v>5537</v>
      </c>
      <c r="AN216" s="117" t="s">
        <v>2004</v>
      </c>
      <c r="AP216" s="23" t="s">
        <v>5537</v>
      </c>
      <c r="AQ216" s="23" t="s">
        <v>5537</v>
      </c>
      <c r="AR216" s="7"/>
      <c r="AS216" s="6"/>
      <c r="AT216" s="7"/>
      <c r="AU216" s="3" t="s">
        <v>5537</v>
      </c>
      <c r="AV216" s="24" t="s">
        <v>5537</v>
      </c>
      <c r="AW216" s="24" t="s">
        <v>5537</v>
      </c>
      <c r="AX216" s="24" t="s">
        <v>5537</v>
      </c>
      <c r="AY216" s="24" t="s">
        <v>5537</v>
      </c>
      <c r="AZ216" s="24" t="s">
        <v>5537</v>
      </c>
      <c r="BA216" s="24" t="s">
        <v>5537</v>
      </c>
      <c r="BB216" s="24" t="s">
        <v>5537</v>
      </c>
      <c r="BC216" s="24" t="s">
        <v>5537</v>
      </c>
      <c r="BD216" s="24" t="s">
        <v>5537</v>
      </c>
      <c r="BE216" s="24" t="s">
        <v>5537</v>
      </c>
      <c r="BF216" s="24" t="s">
        <v>5537</v>
      </c>
      <c r="BG216" s="24" t="s">
        <v>5537</v>
      </c>
      <c r="BH216" s="24" t="s">
        <v>5537</v>
      </c>
      <c r="BI216" s="9" t="s">
        <v>5537</v>
      </c>
      <c r="BJ216" s="14"/>
      <c r="BK216" s="14" t="s">
        <v>5537</v>
      </c>
      <c r="BL216" s="14" t="str">
        <f>_xlfn.XLOOKUP(B216,'[4]cell downs 18042026 17h'!$B:$B,'[4]cell downs 18042026 17h'!$B:$B,"")</f>
        <v/>
      </c>
      <c r="BM216" s="14" t="str">
        <f>_xlfn.XLOOKUP(B216,'[5]Cells Huawei 19042026 15h'!$B:$B,'[5]Cells Huawei 19042026 15h'!$B:$B,"")</f>
        <v/>
      </c>
      <c r="BN216" s="9" t="str">
        <f>_xlfn.XLOOKUP(B216,'[6]cells down 19042026 9H40'!$B:$B,'[6]cells down 19042026 9H40'!$B:$B,"")</f>
        <v/>
      </c>
      <c r="BO216" s="9" t="s">
        <v>2004</v>
      </c>
      <c r="BP216" s="9" t="s">
        <v>5537</v>
      </c>
    </row>
    <row r="217" spans="1:68" s="9" customFormat="1" ht="14" customHeight="1" x14ac:dyDescent="0.35">
      <c r="A217" s="1" t="s">
        <v>1437</v>
      </c>
      <c r="B217" s="8" t="s">
        <v>1438</v>
      </c>
      <c r="C217" s="3" t="str">
        <f>_xlfn.XLOOKUP(B217,'[1]daily break down'!$D:$D,'[1]daily break down'!$E:$E,"")</f>
        <v>ADAMAOUA</v>
      </c>
      <c r="D217" s="1" t="s">
        <v>11</v>
      </c>
      <c r="E217" s="1" t="s">
        <v>96</v>
      </c>
      <c r="F217" s="3" t="s">
        <v>90</v>
      </c>
      <c r="G217" s="1" t="s">
        <v>1439</v>
      </c>
      <c r="H217" s="40" t="str">
        <f>_xlfn.XLOOKUP(B217,[2]CALCULATION!$B:$B,[2]CALCULATION!$H:$H,"")</f>
        <v>NOKIA</v>
      </c>
      <c r="I217" s="34">
        <v>0.27649081848810614</v>
      </c>
      <c r="J217" s="34">
        <v>2.2719085220534017</v>
      </c>
      <c r="K217" s="34">
        <v>0.44621611091087593</v>
      </c>
      <c r="L217" s="34">
        <v>0.37922593606154065</v>
      </c>
      <c r="M217" s="34">
        <v>0.32996865391192076</v>
      </c>
      <c r="N217" s="34">
        <v>0</v>
      </c>
      <c r="O217" s="34">
        <v>0.56594958975779408</v>
      </c>
      <c r="P217" s="34">
        <v>0.22475855135002612</v>
      </c>
      <c r="Q217" s="34">
        <v>0.2176151035186159</v>
      </c>
      <c r="R217" s="34">
        <v>0.18355084389427712</v>
      </c>
      <c r="S217" s="109">
        <v>0</v>
      </c>
      <c r="T217" s="109">
        <f>_xlfn.XLOOKUP(B217,'[3]Nur des jours'!$B:$B,'[3]Nur des jours'!$U:$U,"")</f>
        <v>0.10154132564083078</v>
      </c>
      <c r="U217" s="109">
        <v>1.0637197410061265</v>
      </c>
      <c r="V217" s="109">
        <v>2.1265190569459995</v>
      </c>
      <c r="W217" s="109">
        <v>0.10154132564083075</v>
      </c>
      <c r="X217" s="109">
        <v>1.8190219476978593</v>
      </c>
      <c r="Y217" s="109">
        <v>3.7759473006680375</v>
      </c>
      <c r="Z217" s="109">
        <v>4.5782289339188953</v>
      </c>
      <c r="AA217" s="109">
        <v>4.3035555861943431</v>
      </c>
      <c r="AB217" s="109">
        <v>4.6926316737056339</v>
      </c>
      <c r="AC217" s="109">
        <v>0.19396284705985795</v>
      </c>
      <c r="AD217" s="109">
        <v>0.23776726727794162</v>
      </c>
      <c r="AE217" s="109">
        <v>2.1168856213960758</v>
      </c>
      <c r="AF217" s="109">
        <v>2.1168856213960758</v>
      </c>
      <c r="AG217" s="57" t="str">
        <f>_xlfn.XLOOKUP(B217,[3]CALCULATION!$B:$B,[3]CALCULATION!$M:$M,"")</f>
        <v>Operationnel</v>
      </c>
      <c r="AH217" s="57"/>
      <c r="AI217" s="56" t="str" cm="1">
        <f t="array" ref="AI217">IFERROR(_xlfn.IFS(
AK217="MPR ISSUE","PDH",
AK217="BSS Hardware Issue","BSS",
AK217="Sites strategiques, MLL, Pylone, etc.","ENVTECH",
AK217="AKTIVCO DEFAUT GE &amp; POWER Cabinet","AKTIVCO",
AK217="AKTIVCO Coupure ENEO &amp; Baisse de tension","AKTIVCO GRID ONLY",
AK217="Coupure ENEO &amp; Baisse de tension","IHS GRID ONLY",
AK217="Defaut GE &amp; POWER Cabinet","IHS",
AK217="Sharing","Partners",
AK217="Sites strategiques &amp; DataCenter","SST &amp; DC",
AK217="Exclu","Exclu",
AK217="SAT","SAT",
AK217="SPARE-ISSUE","SPARE-ISSUE",
AK217="Fiber CAmtel","TRANS_FO_CAMTEL",
AK217="Fiber AOF","Fiber AOF",
AK217="Projet OCM (HUAWEI)","TRAVAUX-HUAWEI",
AK217="Projet OCM (NOKIA)","TRAVAUX-NOKIA",
AK217="ACCESS-ISSUE","ACCESS-ISSUE",
AK217="Projet OCM (ZTE, NOKIA, autres projets)","TRAVAUX OCM",
AK217="No root CAuse","No root cause",
AK217="ODU HS","PDH",
AK217="IP &amp; VLAN","PDH",
AK217="Warehouse HUAWEI","SPARE-ISSUE",
AK217="SPARE-HS","SPARE-ISSUE",
AK217="Power Telco","BSS",AK217="no impacts","no impacts"
),"")</f>
        <v>BSS</v>
      </c>
      <c r="AJ217" s="56" t="str" cm="1">
        <f t="array" ref="AJ217">IFERROR(_xlfn.IFS(
AK217="MPR ISSUE","TX ISSUE",
AK217="BSS Hardware Issue","RAN ISSUE",
AK217="Sites strategiques, MLL, Pylone, etc.","ENVTECH",
AK217="AKTIVCO DEFAUT GE &amp; POWER Cabinet","POWER ISSUE",
AK217="AKTIVCO Coupure ENEO &amp; Baisse de tension","POWER ISSUE",
AK217="Coupure ENEO &amp; Baisse de tension","POWER ISSUE",
AK217="Defaut GE &amp; POWER Cabinet","POWER ISSUE",
AK217="Sharing","POWER ISSUE",
AK217="Sites strategiques &amp; DataCenter","POWER ISSUE",
AK217="Exclu","Exclu",
AK217="SAT","TX ISSUE",
AK217="SPARE-ISSUE","SPARE-ISSUE",
AK217="Fiber CAmtel","TX ISSUE",
AK217="Fiber AOF","TX ISSUE",
AK217="Projet OCM (HUAWEI)","TRAVAUX-HUAWEI",
AK217="Projet OCM (NOKIA)","TRAVAUX -NOKIA",
AK217="ACCESS-ISSUE","ACCESS-ISSUE",
AK217="Projet OCM (ZTE, NOKIA, autres projets)","TRAVAUX OCM",
AK217="No root CAuse","No root cause",
AK217="ODU HS","TX ISSUE",
AK217="IP &amp; VLAN","TX ISSUE",
AK217="Warehouse HUAWEI","SPARE-ISSUE",
AK217="SPARE-HS","SPARE-ISSUE",
AK217="Power Telco","RAN ISSUE",AK217="no impacts","no impacts"
),"")</f>
        <v>RAN ISSUE</v>
      </c>
      <c r="AK217" s="81" t="s">
        <v>5320</v>
      </c>
      <c r="AL217" s="56" t="str" cm="1">
        <f t="array" ref="AL217">IFERROR(_xlfn.IFS(
AK217="MPR ISSUE","ACTIVE",
AK217="BSS Hardware Issue","ACTIVE",
AK217="Sites strategiques, MLL, Pylone, etc.","PASSIVE",
AK217="AKTIVCO DEFAUT GE &amp; POWER Cabinet","PASSIVE",
AK217="AKTIVCO Coupure ENEO &amp; Baisse de tension","PASSIVE",
AK217="Coupure ENEO &amp; Baisse de tension","PASSIVE",
AK217="Defaut GE &amp; POWER Cabinet","PASSIVE",
AK217="Sharing","PASSIVE",
AK217="Sites strategiques &amp; DataCenter","PASSIVE",
AK217="Exclu","Exclu",
AK217="SAT","ACTIVE",
AK217="SPARE-ISSUE","SPARE-ISSUE",
AK217="Fiber CAmtel","ACTIVE",
AK217="Fiber AOF","ACTIVE",
AK217="Projet OCM (HUAWEI)","PLANNED WORKS",
AK217="Projet OCM (NOKIA)","PLANNED WORKS",
AK217="ACCESS-ISSUE","ACCESS-ISSUE",
AK217="Projet OCM (ZTE, NOKIA, autres projets)","PLANNED WORKS",
AK217="No root CAuse","No root cause",
AK217="ODU HS","ACTIVE",
AK217="IP &amp; VLAN","ACTIVE",
AK217="Warehouse HUAWEI","SPARE-ISSUE",
AK217="SPARE-HS","SPARE-ISSUE",
AK217="Power Telco","ACTIVE", AK217="no impacts","no impacts"
),"")</f>
        <v>ACTIVE</v>
      </c>
      <c r="AM217" s="108" t="s">
        <v>5899</v>
      </c>
      <c r="AN217" s="117" t="s">
        <v>1438</v>
      </c>
      <c r="AP217" s="23" t="s">
        <v>5537</v>
      </c>
      <c r="AQ217" s="23" t="s">
        <v>5537</v>
      </c>
      <c r="AR217" s="7"/>
      <c r="AS217" s="6"/>
      <c r="AT217" s="7"/>
      <c r="AU217" s="3" t="s">
        <v>5537</v>
      </c>
      <c r="AV217" s="24" t="s">
        <v>5537</v>
      </c>
      <c r="AW217" s="24" t="s">
        <v>5537</v>
      </c>
      <c r="AX217" s="24" t="s">
        <v>5537</v>
      </c>
      <c r="AY217" s="24" t="s">
        <v>5537</v>
      </c>
      <c r="AZ217" s="24" t="s">
        <v>5537</v>
      </c>
      <c r="BA217" s="24" t="s">
        <v>5537</v>
      </c>
      <c r="BB217" s="24" t="s">
        <v>5537</v>
      </c>
      <c r="BC217" s="24" t="s">
        <v>5537</v>
      </c>
      <c r="BD217" s="24" t="s">
        <v>5537</v>
      </c>
      <c r="BE217" s="24" t="s">
        <v>5537</v>
      </c>
      <c r="BF217" s="24" t="s">
        <v>5537</v>
      </c>
      <c r="BG217" s="24" t="s">
        <v>6441</v>
      </c>
      <c r="BH217" s="24" t="s">
        <v>6442</v>
      </c>
      <c r="BI217" s="9" t="s">
        <v>6443</v>
      </c>
      <c r="BJ217" s="14"/>
      <c r="BK217" s="14" t="s">
        <v>5537</v>
      </c>
      <c r="BL217" s="14" t="str">
        <f>_xlfn.XLOOKUP(B217,'[4]cell downs 18042026 17h'!$B:$B,'[4]cell downs 18042026 17h'!$B:$B,"")</f>
        <v/>
      </c>
      <c r="BM217" s="14" t="str">
        <f>_xlfn.XLOOKUP(B217,'[5]Cells Huawei 19042026 15h'!$B:$B,'[5]Cells Huawei 19042026 15h'!$B:$B,"")</f>
        <v/>
      </c>
      <c r="BN217" s="9" t="str">
        <f>_xlfn.XLOOKUP(B217,'[6]cells down 19042026 9H40'!$B:$B,'[6]cells down 19042026 9H40'!$B:$B,"")</f>
        <v/>
      </c>
      <c r="BO217" s="9" t="s">
        <v>1438</v>
      </c>
      <c r="BP217" s="9" t="s">
        <v>66</v>
      </c>
    </row>
    <row r="218" spans="1:68" s="9" customFormat="1" x14ac:dyDescent="0.35">
      <c r="A218" s="1" t="s">
        <v>691</v>
      </c>
      <c r="B218" s="8" t="s">
        <v>692</v>
      </c>
      <c r="C218" s="3" t="str">
        <f>_xlfn.XLOOKUP(B218,'[1]daily break down'!$D:$D,'[1]daily break down'!$E:$E,"")</f>
        <v>Yaounde</v>
      </c>
      <c r="D218" s="1" t="s">
        <v>11</v>
      </c>
      <c r="E218" s="1" t="s">
        <v>12</v>
      </c>
      <c r="F218" s="3" t="s">
        <v>37</v>
      </c>
      <c r="G218" s="1" t="s">
        <v>38</v>
      </c>
      <c r="H218" s="41" t="str">
        <f>_xlfn.XLOOKUP(B218,[2]CALCULATION!$B:$B,[2]CALCULATION!$H:$H,"")</f>
        <v>ZTE</v>
      </c>
      <c r="I218" s="34">
        <v>0</v>
      </c>
      <c r="J218" s="34">
        <v>0</v>
      </c>
      <c r="K218" s="34">
        <v>0</v>
      </c>
      <c r="L218" s="34">
        <v>0</v>
      </c>
      <c r="M218" s="34">
        <v>19.777871233588158</v>
      </c>
      <c r="N218" s="34">
        <v>27.107071822573786</v>
      </c>
      <c r="O218" s="34">
        <v>0</v>
      </c>
      <c r="P218" s="34">
        <v>15.832805415015143</v>
      </c>
      <c r="Q218" s="34">
        <v>0</v>
      </c>
      <c r="R218" s="34">
        <v>0</v>
      </c>
      <c r="S218" s="109">
        <v>14.353296493195566</v>
      </c>
      <c r="T218" s="109">
        <f>_xlfn.XLOOKUP(B218,'[3]Nur des jours'!$B:$B,'[3]Nur des jours'!$U:$U,"")</f>
        <v>0</v>
      </c>
      <c r="U218" s="109">
        <v>0</v>
      </c>
      <c r="V218" s="109">
        <v>16.462704711028938</v>
      </c>
      <c r="W218" s="109">
        <v>0</v>
      </c>
      <c r="X218" s="109">
        <v>1.4618343592070384</v>
      </c>
      <c r="Y218" s="109">
        <v>0</v>
      </c>
      <c r="Z218" s="109">
        <v>0</v>
      </c>
      <c r="AA218" s="109">
        <v>0</v>
      </c>
      <c r="AB218" s="109">
        <v>0</v>
      </c>
      <c r="AC218" s="109">
        <v>0</v>
      </c>
      <c r="AD218" s="109">
        <v>0.75210762263227149</v>
      </c>
      <c r="AE218" s="109">
        <v>1.9880405098834877</v>
      </c>
      <c r="AF218" s="109">
        <v>1.9880405098834877</v>
      </c>
      <c r="AG218" s="57" t="str">
        <f>_xlfn.XLOOKUP(B218,[3]CALCULATION!$B:$B,[3]CALCULATION!$M:$M,"")</f>
        <v>Operationnel</v>
      </c>
      <c r="AH218" s="57"/>
      <c r="AI218" s="56" t="str" cm="1">
        <f t="array" ref="AI218">IFERROR(_xlfn.IFS(
AK218="MPR ISSUE","PDH",
AK218="BSS Hardware Issue","BSS",
AK218="Sites strategiques, MLL, Pylone, etc.","ENVTECH",
AK218="AKTIVCO DEFAUT GE &amp; POWER Cabinet","AKTIVCO",
AK218="AKTIVCO Coupure ENEO &amp; Baisse de tension","AKTIVCO GRID ONLY",
AK218="Coupure ENEO &amp; Baisse de tension","IHS GRID ONLY",
AK218="Defaut GE &amp; POWER Cabinet","IHS",
AK218="Sharing","Partners",
AK218="Sites strategiques &amp; DataCenter","SST &amp; DC",
AK218="Exclu","Exclu",
AK218="SAT","SAT",
AK218="SPARE-ISSUE","SPARE-ISSUE",
AK218="Fiber CAmtel","TRANS_FO_CAMTEL",
AK218="Fiber AOF","Fiber AOF",
AK218="Projet OCM (HUAWEI)","TRAVAUX-HUAWEI",
AK218="Projet OCM (NOKIA)","TRAVAUX-NOKIA",
AK218="ACCESS-ISSUE","ACCESS-ISSUE",
AK218="Projet OCM (ZTE, NOKIA, autres projets)","TRAVAUX OCM",
AK218="No root CAuse","No root cause",
AK218="ODU HS","PDH",
AK218="IP &amp; VLAN","PDH",
AK218="Warehouse HUAWEI","SPARE-ISSUE",
AK218="SPARE-HS","SPARE-ISSUE",
AK218="Power Telco","BSS",AK218="no impacts","no impacts"
),"")</f>
        <v>IHS</v>
      </c>
      <c r="AJ218" s="56" t="str" cm="1">
        <f t="array" ref="AJ218">IFERROR(_xlfn.IFS(
AK218="MPR ISSUE","TX ISSUE",
AK218="BSS Hardware Issue","RAN ISSUE",
AK218="Sites strategiques, MLL, Pylone, etc.","ENVTECH",
AK218="AKTIVCO DEFAUT GE &amp; POWER Cabinet","POWER ISSUE",
AK218="AKTIVCO Coupure ENEO &amp; Baisse de tension","POWER ISSUE",
AK218="Coupure ENEO &amp; Baisse de tension","POWER ISSUE",
AK218="Defaut GE &amp; POWER Cabinet","POWER ISSUE",
AK218="Sharing","POWER ISSUE",
AK218="Sites strategiques &amp; DataCenter","POWER ISSUE",
AK218="Exclu","Exclu",
AK218="SAT","TX ISSUE",
AK218="SPARE-ISSUE","SPARE-ISSUE",
AK218="Fiber CAmtel","TX ISSUE",
AK218="Fiber AOF","TX ISSUE",
AK218="Projet OCM (HUAWEI)","TRAVAUX-HUAWEI",
AK218="Projet OCM (NOKIA)","TRAVAUX -NOKIA",
AK218="ACCESS-ISSUE","ACCESS-ISSUE",
AK218="Projet OCM (ZTE, NOKIA, autres projets)","TRAVAUX OCM",
AK218="No root CAuse","No root cause",
AK218="ODU HS","TX ISSUE",
AK218="IP &amp; VLAN","TX ISSUE",
AK218="Warehouse HUAWEI","SPARE-ISSUE",
AK218="SPARE-HS","SPARE-ISSUE",
AK218="Power Telco","RAN ISSUE",AK218="no impacts","no impacts"
),"")</f>
        <v>POWER ISSUE</v>
      </c>
      <c r="AK218" s="81" t="s">
        <v>5330</v>
      </c>
      <c r="AL218" s="56" t="str" cm="1">
        <f t="array" ref="AL218">IFERROR(_xlfn.IFS(
AK218="MPR ISSUE","ACTIVE",
AK218="BSS Hardware Issue","ACTIVE",
AK218="Sites strategiques, MLL, Pylone, etc.","PASSIVE",
AK218="AKTIVCO DEFAUT GE &amp; POWER Cabinet","PASSIVE",
AK218="AKTIVCO Coupure ENEO &amp; Baisse de tension","PASSIVE",
AK218="Coupure ENEO &amp; Baisse de tension","PASSIVE",
AK218="Defaut GE &amp; POWER Cabinet","PASSIVE",
AK218="Sharing","PASSIVE",
AK218="Sites strategiques &amp; DataCenter","PASSIVE",
AK218="Exclu","Exclu",
AK218="SAT","ACTIVE",
AK218="SPARE-ISSUE","SPARE-ISSUE",
AK218="Fiber CAmtel","ACTIVE",
AK218="Fiber AOF","ACTIVE",
AK218="Projet OCM (HUAWEI)","PLANNED WORKS",
AK218="Projet OCM (NOKIA)","PLANNED WORKS",
AK218="ACCESS-ISSUE","ACCESS-ISSUE",
AK218="Projet OCM (ZTE, NOKIA, autres projets)","PLANNED WORKS",
AK218="No root CAuse","No root cause",
AK218="ODU HS","ACTIVE",
AK218="IP &amp; VLAN","ACTIVE",
AK218="Warehouse HUAWEI","SPARE-ISSUE",
AK218="SPARE-HS","SPARE-ISSUE",
AK218="Power Telco","ACTIVE", AK218="no impacts","no impacts"
),"")</f>
        <v>PASSIVE</v>
      </c>
      <c r="AM218" s="108" t="s">
        <v>5900</v>
      </c>
      <c r="AN218" s="117" t="s">
        <v>692</v>
      </c>
      <c r="AP218" s="23" t="s">
        <v>5537</v>
      </c>
      <c r="AQ218" s="23" t="s">
        <v>5537</v>
      </c>
      <c r="AR218" s="7"/>
      <c r="AS218" s="6"/>
      <c r="AT218" s="7"/>
      <c r="AU218" s="3" t="s">
        <v>6444</v>
      </c>
      <c r="AV218" s="24" t="s">
        <v>5537</v>
      </c>
      <c r="AW218" s="24" t="s">
        <v>5537</v>
      </c>
      <c r="AX218" s="24" t="s">
        <v>5537</v>
      </c>
      <c r="AY218" s="24" t="s">
        <v>5537</v>
      </c>
      <c r="AZ218" s="24" t="s">
        <v>5537</v>
      </c>
      <c r="BA218" s="24" t="s">
        <v>5537</v>
      </c>
      <c r="BB218" s="24" t="s">
        <v>5537</v>
      </c>
      <c r="BC218" s="24" t="s">
        <v>5537</v>
      </c>
      <c r="BD218" s="24" t="s">
        <v>5537</v>
      </c>
      <c r="BE218" s="24" t="s">
        <v>5537</v>
      </c>
      <c r="BF218" s="24" t="s">
        <v>5537</v>
      </c>
      <c r="BG218" s="24" t="s">
        <v>5537</v>
      </c>
      <c r="BH218" s="24" t="s">
        <v>5537</v>
      </c>
      <c r="BI218" s="9" t="s">
        <v>6445</v>
      </c>
      <c r="BJ218" s="14"/>
      <c r="BK218" s="14" t="s">
        <v>5537</v>
      </c>
      <c r="BL218" s="14" t="str">
        <f>_xlfn.XLOOKUP(B218,'[4]cell downs 18042026 17h'!$B:$B,'[4]cell downs 18042026 17h'!$B:$B,"")</f>
        <v/>
      </c>
      <c r="BM218" s="14" t="str">
        <f>_xlfn.XLOOKUP(B218,'[5]Cells Huawei 19042026 15h'!$B:$B,'[5]Cells Huawei 19042026 15h'!$B:$B,"")</f>
        <v/>
      </c>
      <c r="BN218" s="9" t="str">
        <f>_xlfn.XLOOKUP(B218,'[6]cells down 19042026 9H40'!$B:$B,'[6]cells down 19042026 9H40'!$B:$B,"")</f>
        <v/>
      </c>
      <c r="BO218" s="9" t="s">
        <v>692</v>
      </c>
      <c r="BP218" s="9" t="s">
        <v>5459</v>
      </c>
    </row>
    <row r="219" spans="1:68" s="9" customFormat="1" x14ac:dyDescent="0.35">
      <c r="A219" s="1" t="s">
        <v>2893</v>
      </c>
      <c r="B219" s="8" t="s">
        <v>2894</v>
      </c>
      <c r="C219" s="3" t="str">
        <f>_xlfn.XLOOKUP(B219,'[1]daily break down'!$D:$D,'[1]daily break down'!$E:$E,"")</f>
        <v>NORD</v>
      </c>
      <c r="D219" s="1" t="s">
        <v>21</v>
      </c>
      <c r="E219" s="1" t="s">
        <v>36</v>
      </c>
      <c r="F219" s="3" t="s">
        <v>23</v>
      </c>
      <c r="G219" s="1" t="s">
        <v>24</v>
      </c>
      <c r="H219" s="39" t="str">
        <f>_xlfn.XLOOKUP(B219,[2]CALCULATION!$B:$B,[2]CALCULATION!$H:$H,"")</f>
        <v>Huawei</v>
      </c>
      <c r="I219" s="34">
        <v>0</v>
      </c>
      <c r="J219" s="34">
        <v>0</v>
      </c>
      <c r="K219" s="34">
        <v>4.4944397359837689</v>
      </c>
      <c r="L219" s="34">
        <v>0</v>
      </c>
      <c r="M219" s="34">
        <v>1.6448400978218378</v>
      </c>
      <c r="N219" s="34">
        <v>3.8411586522958738</v>
      </c>
      <c r="O219" s="34">
        <v>0</v>
      </c>
      <c r="P219" s="34">
        <v>0</v>
      </c>
      <c r="Q219" s="34">
        <v>0</v>
      </c>
      <c r="R219" s="34">
        <v>0</v>
      </c>
      <c r="S219" s="109">
        <v>0</v>
      </c>
      <c r="T219" s="109">
        <f>_xlfn.XLOOKUP(B219,'[3]Nur des jours'!$B:$B,'[3]Nur des jours'!$U:$U,"")</f>
        <v>0</v>
      </c>
      <c r="U219" s="109">
        <v>4.3381866148450632</v>
      </c>
      <c r="V219" s="109">
        <v>0</v>
      </c>
      <c r="W219" s="109">
        <v>0</v>
      </c>
      <c r="X219" s="109">
        <v>0</v>
      </c>
      <c r="Y219" s="109">
        <v>1.5851817608501486</v>
      </c>
      <c r="Z219" s="109">
        <v>0</v>
      </c>
      <c r="AA219" s="109">
        <v>2.9387928648272279</v>
      </c>
      <c r="AB219" s="109">
        <v>0</v>
      </c>
      <c r="AC219" s="109">
        <v>3.5613976715465876</v>
      </c>
      <c r="AD219" s="109">
        <v>4.5464339994083858</v>
      </c>
      <c r="AE219" s="109">
        <v>2.0923757180402527</v>
      </c>
      <c r="AF219" s="109">
        <v>2.0923757180402527</v>
      </c>
      <c r="AG219" s="57" t="str">
        <f>_xlfn.XLOOKUP(B219,[3]CALCULATION!$B:$B,[3]CALCULATION!$M:$M,"")</f>
        <v>Operationnel</v>
      </c>
      <c r="AH219" s="57"/>
      <c r="AI219" s="56" t="str" cm="1">
        <f t="array" ref="AI219">IFERROR(_xlfn.IFS(
AK219="MPR ISSUE","PDH",
AK219="BSS Hardware Issue","BSS",
AK219="Sites strategiques, MLL, Pylone, etc.","ENVTECH",
AK219="AKTIVCO DEFAUT GE &amp; POWER Cabinet","AKTIVCO",
AK219="AKTIVCO Coupure ENEO &amp; Baisse de tension","AKTIVCO GRID ONLY",
AK219="Coupure ENEO &amp; Baisse de tension","IHS GRID ONLY",
AK219="Defaut GE &amp; POWER Cabinet","IHS",
AK219="Sharing","Partners",
AK219="Sites strategiques &amp; DataCenter","SST &amp; DC",
AK219="Exclu","Exclu",
AK219="SAT","SAT",
AK219="SPARE-ISSUE","SPARE-ISSUE",
AK219="Fiber CAmtel","TRANS_FO_CAMTEL",
AK219="Fiber AOF","Fiber AOF",
AK219="Projet OCM (HUAWEI)","TRAVAUX-HUAWEI",
AK219="Projet OCM (NOKIA)","TRAVAUX-NOKIA",
AK219="ACCESS-ISSUE","ACCESS-ISSUE",
AK219="Projet OCM (ZTE, NOKIA, autres projets)","TRAVAUX OCM",
AK219="No root CAuse","No root cause",
AK219="ODU HS","PDH",
AK219="IP &amp; VLAN","PDH",
AK219="Warehouse HUAWEI","SPARE-ISSUE",
AK219="SPARE-HS","SPARE-ISSUE",
AK219="Power Telco","BSS",AK219="no impacts","no impacts"
),"")</f>
        <v>AKTIVCO</v>
      </c>
      <c r="AJ219" s="56" t="str" cm="1">
        <f t="array" ref="AJ219">IFERROR(_xlfn.IFS(
AK219="MPR ISSUE","TX ISSUE",
AK219="BSS Hardware Issue","RAN ISSUE",
AK219="Sites strategiques, MLL, Pylone, etc.","ENVTECH",
AK219="AKTIVCO DEFAUT GE &amp; POWER Cabinet","POWER ISSUE",
AK219="AKTIVCO Coupure ENEO &amp; Baisse de tension","POWER ISSUE",
AK219="Coupure ENEO &amp; Baisse de tension","POWER ISSUE",
AK219="Defaut GE &amp; POWER Cabinet","POWER ISSUE",
AK219="Sharing","POWER ISSUE",
AK219="Sites strategiques &amp; DataCenter","POWER ISSUE",
AK219="Exclu","Exclu",
AK219="SAT","TX ISSUE",
AK219="SPARE-ISSUE","SPARE-ISSUE",
AK219="Fiber CAmtel","TX ISSUE",
AK219="Fiber AOF","TX ISSUE",
AK219="Projet OCM (HUAWEI)","TRAVAUX-HUAWEI",
AK219="Projet OCM (NOKIA)","TRAVAUX -NOKIA",
AK219="ACCESS-ISSUE","ACCESS-ISSUE",
AK219="Projet OCM (ZTE, NOKIA, autres projets)","TRAVAUX OCM",
AK219="No root CAuse","No root cause",
AK219="ODU HS","TX ISSUE",
AK219="IP &amp; VLAN","TX ISSUE",
AK219="Warehouse HUAWEI","SPARE-ISSUE",
AK219="SPARE-HS","SPARE-ISSUE",
AK219="Power Telco","RAN ISSUE",AK219="no impacts","no impacts"
),"")</f>
        <v>POWER ISSUE</v>
      </c>
      <c r="AK219" s="81" t="s">
        <v>5325</v>
      </c>
      <c r="AL219" s="56" t="str" cm="1">
        <f t="array" ref="AL219">IFERROR(_xlfn.IFS(
AK219="MPR ISSUE","ACTIVE",
AK219="BSS Hardware Issue","ACTIVE",
AK219="Sites strategiques, MLL, Pylone, etc.","PASSIVE",
AK219="AKTIVCO DEFAUT GE &amp; POWER Cabinet","PASSIVE",
AK219="AKTIVCO Coupure ENEO &amp; Baisse de tension","PASSIVE",
AK219="Coupure ENEO &amp; Baisse de tension","PASSIVE",
AK219="Defaut GE &amp; POWER Cabinet","PASSIVE",
AK219="Sharing","PASSIVE",
AK219="Sites strategiques &amp; DataCenter","PASSIVE",
AK219="Exclu","Exclu",
AK219="SAT","ACTIVE",
AK219="SPARE-ISSUE","SPARE-ISSUE",
AK219="Fiber CAmtel","ACTIVE",
AK219="Fiber AOF","ACTIVE",
AK219="Projet OCM (HUAWEI)","PLANNED WORKS",
AK219="Projet OCM (NOKIA)","PLANNED WORKS",
AK219="ACCESS-ISSUE","ACCESS-ISSUE",
AK219="Projet OCM (ZTE, NOKIA, autres projets)","PLANNED WORKS",
AK219="No root CAuse","No root cause",
AK219="ODU HS","ACTIVE",
AK219="IP &amp; VLAN","ACTIVE",
AK219="Warehouse HUAWEI","SPARE-ISSUE",
AK219="SPARE-HS","SPARE-ISSUE",
AK219="Power Telco","ACTIVE", AK219="no impacts","no impacts"
),"")</f>
        <v>PASSIVE</v>
      </c>
      <c r="AM219" s="108" t="s">
        <v>5901</v>
      </c>
      <c r="AN219" s="117" t="s">
        <v>2894</v>
      </c>
      <c r="AP219" s="23" t="s">
        <v>5537</v>
      </c>
      <c r="AQ219" s="23" t="s">
        <v>5537</v>
      </c>
      <c r="AR219" s="7"/>
      <c r="AS219" s="6"/>
      <c r="AT219" s="7"/>
      <c r="AU219" s="3" t="s">
        <v>5537</v>
      </c>
      <c r="AV219" s="24" t="s">
        <v>5537</v>
      </c>
      <c r="AW219" s="24" t="s">
        <v>5537</v>
      </c>
      <c r="AX219" s="24" t="s">
        <v>5537</v>
      </c>
      <c r="AY219" s="24" t="s">
        <v>5537</v>
      </c>
      <c r="AZ219" s="24" t="s">
        <v>5537</v>
      </c>
      <c r="BA219" s="24" t="s">
        <v>5537</v>
      </c>
      <c r="BB219" s="24" t="s">
        <v>5537</v>
      </c>
      <c r="BC219" s="24" t="s">
        <v>5537</v>
      </c>
      <c r="BD219" s="24" t="s">
        <v>5537</v>
      </c>
      <c r="BE219" s="24" t="s">
        <v>5537</v>
      </c>
      <c r="BF219" s="24" t="s">
        <v>5901</v>
      </c>
      <c r="BG219" s="24" t="s">
        <v>5537</v>
      </c>
      <c r="BH219" s="24" t="s">
        <v>5537</v>
      </c>
      <c r="BI219" s="9" t="s">
        <v>5537</v>
      </c>
      <c r="BJ219" s="14"/>
      <c r="BK219" s="14" t="s">
        <v>5537</v>
      </c>
      <c r="BL219" s="14" t="str">
        <f>_xlfn.XLOOKUP(B219,'[4]cell downs 18042026 17h'!$B:$B,'[4]cell downs 18042026 17h'!$B:$B,"")</f>
        <v/>
      </c>
      <c r="BM219" s="14" t="str">
        <f>_xlfn.XLOOKUP(B219,'[5]Cells Huawei 19042026 15h'!$B:$B,'[5]Cells Huawei 19042026 15h'!$B:$B,"")</f>
        <v/>
      </c>
      <c r="BN219" s="9" t="str">
        <f>_xlfn.XLOOKUP(B219,'[6]cells down 19042026 9H40'!$B:$B,'[6]cells down 19042026 9H40'!$B:$B,"")</f>
        <v/>
      </c>
      <c r="BO219" s="9" t="s">
        <v>5537</v>
      </c>
      <c r="BP219" s="9" t="s">
        <v>5537</v>
      </c>
    </row>
    <row r="220" spans="1:68" s="9" customFormat="1" x14ac:dyDescent="0.35">
      <c r="A220" s="1" t="s">
        <v>991</v>
      </c>
      <c r="B220" s="8" t="s">
        <v>992</v>
      </c>
      <c r="C220" s="3" t="str">
        <f>_xlfn.XLOOKUP(B220,'[1]daily break down'!$D:$D,'[1]daily break down'!$E:$E,"")</f>
        <v>SUD-OUEST</v>
      </c>
      <c r="D220" s="1" t="s">
        <v>357</v>
      </c>
      <c r="E220" s="1" t="s">
        <v>5501</v>
      </c>
      <c r="F220" s="3" t="s">
        <v>13</v>
      </c>
      <c r="G220" s="1" t="s">
        <v>63</v>
      </c>
      <c r="H220" s="39" t="str">
        <f>_xlfn.XLOOKUP(B220,[2]CALCULATION!$B:$B,[2]CALCULATION!$H:$H,"")</f>
        <v>Huawei</v>
      </c>
      <c r="I220" s="34">
        <v>8.8394215156677589</v>
      </c>
      <c r="J220" s="34">
        <v>3.5605593651282841</v>
      </c>
      <c r="K220" s="34">
        <v>2.118753798871682</v>
      </c>
      <c r="L220" s="34">
        <v>3.4243350369400141E-2</v>
      </c>
      <c r="M220" s="34">
        <v>2.3832123401620282</v>
      </c>
      <c r="N220" s="34">
        <v>0</v>
      </c>
      <c r="O220" s="34">
        <v>1.4834148039710873</v>
      </c>
      <c r="P220" s="34">
        <v>0</v>
      </c>
      <c r="Q220" s="34">
        <v>0</v>
      </c>
      <c r="R220" s="34">
        <v>0.65757933756238718</v>
      </c>
      <c r="S220" s="109">
        <v>1.0740284162735816</v>
      </c>
      <c r="T220" s="109">
        <f>_xlfn.XLOOKUP(B220,'[3]Nur des jours'!$B:$B,'[3]Nur des jours'!$U:$U,"")</f>
        <v>0</v>
      </c>
      <c r="U220" s="109">
        <v>0.60129183039268552</v>
      </c>
      <c r="V220" s="109">
        <v>0.13768680461029642</v>
      </c>
      <c r="W220" s="109">
        <v>0</v>
      </c>
      <c r="X220" s="109">
        <v>4.5051942882091591</v>
      </c>
      <c r="Y220" s="109">
        <v>11.502448399551412</v>
      </c>
      <c r="Z220" s="109">
        <v>0</v>
      </c>
      <c r="AA220" s="109">
        <v>6.819420545439498</v>
      </c>
      <c r="AB220" s="109">
        <v>3.4808900702844765</v>
      </c>
      <c r="AC220" s="109">
        <v>4.2102302475130786</v>
      </c>
      <c r="AD220" s="109">
        <v>3.5966437841495225</v>
      </c>
      <c r="AE220" s="109">
        <v>2.0504097787594207</v>
      </c>
      <c r="AF220" s="109">
        <v>2.0504097787594207</v>
      </c>
      <c r="AG220" s="57" t="str">
        <f>_xlfn.XLOOKUP(B220,[3]CALCULATION!$B:$B,[3]CALCULATION!$M:$M,"")</f>
        <v>Operationnel</v>
      </c>
      <c r="AH220" s="57"/>
      <c r="AI220" s="56" t="str" cm="1">
        <f t="array" ref="AI220">IFERROR(_xlfn.IFS(
AK220="MPR ISSUE","PDH",
AK220="BSS Hardware Issue","BSS",
AK220="Sites strategiques, MLL, Pylone, etc.","ENVTECH",
AK220="AKTIVCO DEFAUT GE &amp; POWER Cabinet","AKTIVCO",
AK220="AKTIVCO Coupure ENEO &amp; Baisse de tension","AKTIVCO GRID ONLY",
AK220="Coupure ENEO &amp; Baisse de tension","IHS GRID ONLY",
AK220="Defaut GE &amp; POWER Cabinet","IHS",
AK220="Sharing","Partners",
AK220="Sites strategiques &amp; DataCenter","SST &amp; DC",
AK220="Exclu","Exclu",
AK220="SAT","SAT",
AK220="SPARE-ISSUE","SPARE-ISSUE",
AK220="Fiber CAmtel","TRANS_FO_CAMTEL",
AK220="Fiber AOF","Fiber AOF",
AK220="Projet OCM (HUAWEI)","TRAVAUX-HUAWEI",
AK220="Projet OCM (NOKIA)","TRAVAUX-NOKIA",
AK220="ACCESS-ISSUE","ACCESS-ISSUE",
AK220="Projet OCM (ZTE, NOKIA, autres projets)","TRAVAUX OCM",
AK220="No root CAuse","No root cause",
AK220="ODU HS","PDH",
AK220="IP &amp; VLAN","PDH",
AK220="Warehouse HUAWEI","SPARE-ISSUE",
AK220="SPARE-HS","SPARE-ISSUE",
AK220="Power Telco","BSS",AK220="no impacts","no impacts"
),"")</f>
        <v>No root cause</v>
      </c>
      <c r="AJ220" s="56" t="str" cm="1">
        <f t="array" ref="AJ220">IFERROR(_xlfn.IFS(
AK220="MPR ISSUE","TX ISSUE",
AK220="BSS Hardware Issue","RAN ISSUE",
AK220="Sites strategiques, MLL, Pylone, etc.","ENVTECH",
AK220="AKTIVCO DEFAUT GE &amp; POWER Cabinet","POWER ISSUE",
AK220="AKTIVCO Coupure ENEO &amp; Baisse de tension","POWER ISSUE",
AK220="Coupure ENEO &amp; Baisse de tension","POWER ISSUE",
AK220="Defaut GE &amp; POWER Cabinet","POWER ISSUE",
AK220="Sharing","POWER ISSUE",
AK220="Sites strategiques &amp; DataCenter","POWER ISSUE",
AK220="Exclu","Exclu",
AK220="SAT","TX ISSUE",
AK220="SPARE-ISSUE","SPARE-ISSUE",
AK220="Fiber CAmtel","TX ISSUE",
AK220="Fiber AOF","TX ISSUE",
AK220="Projet OCM (HUAWEI)","TRAVAUX-HUAWEI",
AK220="Projet OCM (NOKIA)","TRAVAUX -NOKIA",
AK220="ACCESS-ISSUE","ACCESS-ISSUE",
AK220="Projet OCM (ZTE, NOKIA, autres projets)","TRAVAUX OCM",
AK220="No root CAuse","No root cause",
AK220="ODU HS","TX ISSUE",
AK220="IP &amp; VLAN","TX ISSUE",
AK220="Warehouse HUAWEI","SPARE-ISSUE",
AK220="SPARE-HS","SPARE-ISSUE",
AK220="Power Telco","RAN ISSUE",AK220="no impacts","no impacts"
),"")</f>
        <v>No root cause</v>
      </c>
      <c r="AK220" s="81" t="s">
        <v>5620</v>
      </c>
      <c r="AL220" s="56" t="str" cm="1">
        <f t="array" ref="AL220">IFERROR(_xlfn.IFS(
AK220="MPR ISSUE","ACTIVE",
AK220="BSS Hardware Issue","ACTIVE",
AK220="Sites strategiques, MLL, Pylone, etc.","PASSIVE",
AK220="AKTIVCO DEFAUT GE &amp; POWER Cabinet","PASSIVE",
AK220="AKTIVCO Coupure ENEO &amp; Baisse de tension","PASSIVE",
AK220="Coupure ENEO &amp; Baisse de tension","PASSIVE",
AK220="Defaut GE &amp; POWER Cabinet","PASSIVE",
AK220="Sharing","PASSIVE",
AK220="Sites strategiques &amp; DataCenter","PASSIVE",
AK220="Exclu","Exclu",
AK220="SAT","ACTIVE",
AK220="SPARE-ISSUE","SPARE-ISSUE",
AK220="Fiber CAmtel","ACTIVE",
AK220="Fiber AOF","ACTIVE",
AK220="Projet OCM (HUAWEI)","PLANNED WORKS",
AK220="Projet OCM (NOKIA)","PLANNED WORKS",
AK220="ACCESS-ISSUE","ACCESS-ISSUE",
AK220="Projet OCM (ZTE, NOKIA, autres projets)","PLANNED WORKS",
AK220="No root CAuse","No root cause",
AK220="ODU HS","ACTIVE",
AK220="IP &amp; VLAN","ACTIVE",
AK220="Warehouse HUAWEI","SPARE-ISSUE",
AK220="SPARE-HS","SPARE-ISSUE",
AK220="Power Telco","ACTIVE", AK220="no impacts","no impacts"
),"")</f>
        <v>No root cause</v>
      </c>
      <c r="AM220" s="108" t="s">
        <v>5537</v>
      </c>
      <c r="AN220" s="117" t="s">
        <v>992</v>
      </c>
      <c r="AP220" s="23" t="s">
        <v>5537</v>
      </c>
      <c r="AQ220" s="23" t="s">
        <v>5537</v>
      </c>
      <c r="AR220" s="7"/>
      <c r="AS220" s="6"/>
      <c r="AT220" s="7"/>
      <c r="AU220" s="3" t="s">
        <v>5537</v>
      </c>
      <c r="AV220" s="24" t="s">
        <v>5537</v>
      </c>
      <c r="AW220" s="24" t="s">
        <v>5537</v>
      </c>
      <c r="AX220" s="24" t="s">
        <v>5537</v>
      </c>
      <c r="AY220" s="24" t="s">
        <v>5537</v>
      </c>
      <c r="AZ220" s="24" t="s">
        <v>5537</v>
      </c>
      <c r="BA220" s="24" t="s">
        <v>5537</v>
      </c>
      <c r="BB220" s="24" t="s">
        <v>5537</v>
      </c>
      <c r="BC220" s="24" t="s">
        <v>5537</v>
      </c>
      <c r="BD220" s="24" t="s">
        <v>5537</v>
      </c>
      <c r="BE220" s="24" t="s">
        <v>5537</v>
      </c>
      <c r="BF220" s="24" t="s">
        <v>5537</v>
      </c>
      <c r="BG220" s="24" t="s">
        <v>5537</v>
      </c>
      <c r="BH220" s="24" t="s">
        <v>5537</v>
      </c>
      <c r="BI220" s="9" t="s">
        <v>5537</v>
      </c>
      <c r="BJ220" s="14"/>
      <c r="BK220" s="14" t="s">
        <v>5537</v>
      </c>
      <c r="BL220" s="14" t="str">
        <f>_xlfn.XLOOKUP(B220,'[4]cell downs 18042026 17h'!$B:$B,'[4]cell downs 18042026 17h'!$B:$B,"")</f>
        <v/>
      </c>
      <c r="BM220" s="14" t="str">
        <f>_xlfn.XLOOKUP(B220,'[5]Cells Huawei 19042026 15h'!$B:$B,'[5]Cells Huawei 19042026 15h'!$B:$B,"")</f>
        <v/>
      </c>
      <c r="BN220" s="9" t="str">
        <f>_xlfn.XLOOKUP(B220,'[6]cells down 19042026 9H40'!$B:$B,'[6]cells down 19042026 9H40'!$B:$B,"")</f>
        <v/>
      </c>
      <c r="BO220" s="9" t="s">
        <v>5537</v>
      </c>
      <c r="BP220" s="9" t="s">
        <v>1713</v>
      </c>
    </row>
    <row r="221" spans="1:68" s="9" customFormat="1" x14ac:dyDescent="0.35">
      <c r="A221" s="1" t="s">
        <v>250</v>
      </c>
      <c r="B221" s="8" t="s">
        <v>251</v>
      </c>
      <c r="C221" s="3" t="str">
        <f>_xlfn.XLOOKUP(B221,'[1]daily break down'!$D:$D,'[1]daily break down'!$E:$E,"")</f>
        <v>Douala</v>
      </c>
      <c r="D221" s="1" t="s">
        <v>21</v>
      </c>
      <c r="E221" s="1" t="s">
        <v>30</v>
      </c>
      <c r="F221" s="3" t="s">
        <v>31</v>
      </c>
      <c r="G221" s="1" t="s">
        <v>32</v>
      </c>
      <c r="H221" s="41" t="str">
        <f>_xlfn.XLOOKUP(B221,[2]CALCULATION!$B:$B,[2]CALCULATION!$H:$H,"")</f>
        <v>ZTE</v>
      </c>
      <c r="I221" s="34">
        <v>0</v>
      </c>
      <c r="J221" s="34">
        <v>2.8708947216728991</v>
      </c>
      <c r="K221" s="34">
        <v>2.1618611831648282</v>
      </c>
      <c r="L221" s="34">
        <v>1.5103636073086724</v>
      </c>
      <c r="M221" s="34">
        <v>6.7359880490707189</v>
      </c>
      <c r="N221" s="34">
        <v>0</v>
      </c>
      <c r="O221" s="34">
        <v>1.3461382061620928</v>
      </c>
      <c r="P221" s="34">
        <v>14.997196325688501</v>
      </c>
      <c r="Q221" s="34">
        <v>2.2229998316368613</v>
      </c>
      <c r="R221" s="34">
        <v>2.0918228306124136</v>
      </c>
      <c r="S221" s="109">
        <v>9.9106498246455104</v>
      </c>
      <c r="T221" s="109">
        <f>_xlfn.XLOOKUP(B221,'[3]Nur des jours'!$B:$B,'[3]Nur des jours'!$U:$U,"")</f>
        <v>13.868556899607057</v>
      </c>
      <c r="U221" s="109">
        <v>1.6516352626607655</v>
      </c>
      <c r="V221" s="109">
        <v>1.3202416724452344</v>
      </c>
      <c r="W221" s="109">
        <v>13.868556899607057</v>
      </c>
      <c r="X221" s="109">
        <v>4.2516864850056946</v>
      </c>
      <c r="Y221" s="109">
        <v>15.84165161386057</v>
      </c>
      <c r="Z221" s="109">
        <v>0</v>
      </c>
      <c r="AA221" s="109">
        <v>11.987544694706262</v>
      </c>
      <c r="AB221" s="109">
        <v>4.3046923377649957</v>
      </c>
      <c r="AC221" s="109">
        <v>1.8842997254295411</v>
      </c>
      <c r="AD221" s="109">
        <v>0.51314597209896984</v>
      </c>
      <c r="AE221" s="109">
        <v>2.2194328159733834</v>
      </c>
      <c r="AF221" s="109">
        <v>2.2194328159733834</v>
      </c>
      <c r="AG221" s="57" t="str">
        <f>_xlfn.XLOOKUP(B221,[3]CALCULATION!$B:$B,[3]CALCULATION!$M:$M,"")</f>
        <v>Operationnel</v>
      </c>
      <c r="AH221" s="57"/>
      <c r="AI221" s="56" t="str" cm="1">
        <f t="array" ref="AI221">IFERROR(_xlfn.IFS(
AK221="MPR ISSUE","PDH",
AK221="BSS Hardware Issue","BSS",
AK221="Sites strategiques, MLL, Pylone, etc.","ENVTECH",
AK221="AKTIVCO DEFAUT GE &amp; POWER Cabinet","AKTIVCO",
AK221="AKTIVCO Coupure ENEO &amp; Baisse de tension","AKTIVCO GRID ONLY",
AK221="Coupure ENEO &amp; Baisse de tension","IHS GRID ONLY",
AK221="Defaut GE &amp; POWER Cabinet","IHS",
AK221="Sharing","Partners",
AK221="Sites strategiques &amp; DataCenter","SST &amp; DC",
AK221="Exclu","Exclu",
AK221="SAT","SAT",
AK221="SPARE-ISSUE","SPARE-ISSUE",
AK221="Fiber CAmtel","TRANS_FO_CAMTEL",
AK221="Fiber AOF","Fiber AOF",
AK221="Projet OCM (HUAWEI)","TRAVAUX-HUAWEI",
AK221="Projet OCM (NOKIA)","TRAVAUX-NOKIA",
AK221="ACCESS-ISSUE","ACCESS-ISSUE",
AK221="Projet OCM (ZTE, NOKIA, autres projets)","TRAVAUX OCM",
AK221="No root CAuse","No root cause",
AK221="ODU HS","PDH",
AK221="IP &amp; VLAN","PDH",
AK221="Warehouse HUAWEI","SPARE-ISSUE",
AK221="SPARE-HS","SPARE-ISSUE",
AK221="Power Telco","BSS",AK221="no impacts","no impacts"
),"")</f>
        <v>No root cause</v>
      </c>
      <c r="AJ221" s="56" t="str" cm="1">
        <f t="array" ref="AJ221">IFERROR(_xlfn.IFS(
AK221="MPR ISSUE","TX ISSUE",
AK221="BSS Hardware Issue","RAN ISSUE",
AK221="Sites strategiques, MLL, Pylone, etc.","ENVTECH",
AK221="AKTIVCO DEFAUT GE &amp; POWER Cabinet","POWER ISSUE",
AK221="AKTIVCO Coupure ENEO &amp; Baisse de tension","POWER ISSUE",
AK221="Coupure ENEO &amp; Baisse de tension","POWER ISSUE",
AK221="Defaut GE &amp; POWER Cabinet","POWER ISSUE",
AK221="Sharing","POWER ISSUE",
AK221="Sites strategiques &amp; DataCenter","POWER ISSUE",
AK221="Exclu","Exclu",
AK221="SAT","TX ISSUE",
AK221="SPARE-ISSUE","SPARE-ISSUE",
AK221="Fiber CAmtel","TX ISSUE",
AK221="Fiber AOF","TX ISSUE",
AK221="Projet OCM (HUAWEI)","TRAVAUX-HUAWEI",
AK221="Projet OCM (NOKIA)","TRAVAUX -NOKIA",
AK221="ACCESS-ISSUE","ACCESS-ISSUE",
AK221="Projet OCM (ZTE, NOKIA, autres projets)","TRAVAUX OCM",
AK221="No root CAuse","No root cause",
AK221="ODU HS","TX ISSUE",
AK221="IP &amp; VLAN","TX ISSUE",
AK221="Warehouse HUAWEI","SPARE-ISSUE",
AK221="SPARE-HS","SPARE-ISSUE",
AK221="Power Telco","RAN ISSUE",AK221="no impacts","no impacts"
),"")</f>
        <v>No root cause</v>
      </c>
      <c r="AK221" s="81" t="s">
        <v>5620</v>
      </c>
      <c r="AL221" s="56" t="str" cm="1">
        <f t="array" ref="AL221">IFERROR(_xlfn.IFS(
AK221="MPR ISSUE","ACTIVE",
AK221="BSS Hardware Issue","ACTIVE",
AK221="Sites strategiques, MLL, Pylone, etc.","PASSIVE",
AK221="AKTIVCO DEFAUT GE &amp; POWER Cabinet","PASSIVE",
AK221="AKTIVCO Coupure ENEO &amp; Baisse de tension","PASSIVE",
AK221="Coupure ENEO &amp; Baisse de tension","PASSIVE",
AK221="Defaut GE &amp; POWER Cabinet","PASSIVE",
AK221="Sharing","PASSIVE",
AK221="Sites strategiques &amp; DataCenter","PASSIVE",
AK221="Exclu","Exclu",
AK221="SAT","ACTIVE",
AK221="SPARE-ISSUE","SPARE-ISSUE",
AK221="Fiber CAmtel","ACTIVE",
AK221="Fiber AOF","ACTIVE",
AK221="Projet OCM (HUAWEI)","PLANNED WORKS",
AK221="Projet OCM (NOKIA)","PLANNED WORKS",
AK221="ACCESS-ISSUE","ACCESS-ISSUE",
AK221="Projet OCM (ZTE, NOKIA, autres projets)","PLANNED WORKS",
AK221="No root CAuse","No root cause",
AK221="ODU HS","ACTIVE",
AK221="IP &amp; VLAN","ACTIVE",
AK221="Warehouse HUAWEI","SPARE-ISSUE",
AK221="SPARE-HS","SPARE-ISSUE",
AK221="Power Telco","ACTIVE", AK221="no impacts","no impacts"
),"")</f>
        <v>No root cause</v>
      </c>
      <c r="AM221" s="108" t="s">
        <v>5537</v>
      </c>
      <c r="AN221" s="117" t="s">
        <v>251</v>
      </c>
      <c r="AP221" s="23" t="s">
        <v>5537</v>
      </c>
      <c r="AQ221" s="23" t="s">
        <v>5537</v>
      </c>
      <c r="AR221" s="7"/>
      <c r="AS221" s="6"/>
      <c r="AT221" s="7"/>
      <c r="AU221" s="3" t="s">
        <v>5537</v>
      </c>
      <c r="AV221" s="24" t="s">
        <v>5537</v>
      </c>
      <c r="AW221" s="24" t="s">
        <v>5537</v>
      </c>
      <c r="AX221" s="24" t="s">
        <v>5537</v>
      </c>
      <c r="AY221" s="24" t="s">
        <v>5537</v>
      </c>
      <c r="AZ221" s="24" t="s">
        <v>5537</v>
      </c>
      <c r="BA221" s="24" t="s">
        <v>5537</v>
      </c>
      <c r="BB221" s="24" t="s">
        <v>5537</v>
      </c>
      <c r="BC221" s="24" t="s">
        <v>5537</v>
      </c>
      <c r="BD221" s="24" t="s">
        <v>5537</v>
      </c>
      <c r="BE221" s="24" t="s">
        <v>5537</v>
      </c>
      <c r="BF221" s="24" t="s">
        <v>5537</v>
      </c>
      <c r="BG221" s="24" t="s">
        <v>5537</v>
      </c>
      <c r="BH221" s="24" t="s">
        <v>5537</v>
      </c>
      <c r="BI221" s="9" t="s">
        <v>5537</v>
      </c>
      <c r="BJ221" s="14"/>
      <c r="BK221" s="14" t="s">
        <v>5537</v>
      </c>
      <c r="BL221" s="14" t="str">
        <f>_xlfn.XLOOKUP(B221,'[4]cell downs 18042026 17h'!$B:$B,'[4]cell downs 18042026 17h'!$B:$B,"")</f>
        <v/>
      </c>
      <c r="BM221" s="14" t="str">
        <f>_xlfn.XLOOKUP(B221,'[5]Cells Huawei 19042026 15h'!$B:$B,'[5]Cells Huawei 19042026 15h'!$B:$B,"")</f>
        <v/>
      </c>
      <c r="BN221" s="9" t="str">
        <f>_xlfn.XLOOKUP(B221,'[6]cells down 19042026 9H40'!$B:$B,'[6]cells down 19042026 9H40'!$B:$B,"")</f>
        <v/>
      </c>
      <c r="BO221" s="9" t="s">
        <v>5537</v>
      </c>
      <c r="BP221" s="9" t="s">
        <v>5537</v>
      </c>
    </row>
    <row r="222" spans="1:68" s="9" customFormat="1" ht="35.5" customHeight="1" x14ac:dyDescent="0.35">
      <c r="A222" s="1" t="s">
        <v>1990</v>
      </c>
      <c r="B222" s="8" t="s">
        <v>1991</v>
      </c>
      <c r="C222" s="3" t="str">
        <f>_xlfn.XLOOKUP(B222,'[1]daily break down'!$D:$D,'[1]daily break down'!$E:$E,"")</f>
        <v>Maroua</v>
      </c>
      <c r="D222" s="1" t="s">
        <v>11</v>
      </c>
      <c r="E222" s="1" t="s">
        <v>83</v>
      </c>
      <c r="F222" s="3" t="s">
        <v>55</v>
      </c>
      <c r="G222" s="1" t="s">
        <v>84</v>
      </c>
      <c r="H222" s="39" t="str">
        <f>_xlfn.XLOOKUP(B222,[2]CALCULATION!$B:$B,[2]CALCULATION!$H:$H,"")</f>
        <v>Huawei</v>
      </c>
      <c r="I222" s="34">
        <v>0</v>
      </c>
      <c r="J222" s="34">
        <v>0.57603735949525303</v>
      </c>
      <c r="K222" s="34">
        <v>0.54805412161525879</v>
      </c>
      <c r="L222" s="34">
        <v>0</v>
      </c>
      <c r="M222" s="34">
        <v>0</v>
      </c>
      <c r="N222" s="34">
        <v>0</v>
      </c>
      <c r="O222" s="34">
        <v>0</v>
      </c>
      <c r="P222" s="34">
        <v>0</v>
      </c>
      <c r="Q222" s="34">
        <v>0</v>
      </c>
      <c r="R222" s="34">
        <v>0</v>
      </c>
      <c r="S222" s="109">
        <v>0</v>
      </c>
      <c r="T222" s="109">
        <f>_xlfn.XLOOKUP(B222,'[3]Nur des jours'!$B:$B,'[3]Nur des jours'!$U:$U,"")</f>
        <v>0</v>
      </c>
      <c r="U222" s="109">
        <v>0</v>
      </c>
      <c r="V222" s="109">
        <v>0</v>
      </c>
      <c r="W222" s="109">
        <v>0</v>
      </c>
      <c r="X222" s="109">
        <v>0.35625568938998331</v>
      </c>
      <c r="Y222" s="109">
        <v>1.6092234464219981</v>
      </c>
      <c r="Z222" s="109">
        <v>0.41823258654293399</v>
      </c>
      <c r="AA222" s="109">
        <v>8.1267674562612537</v>
      </c>
      <c r="AB222" s="109">
        <v>8.5144663887248062E-2</v>
      </c>
      <c r="AC222" s="109">
        <v>2.3880036289661843</v>
      </c>
      <c r="AD222" s="109">
        <v>3.0312216306088513</v>
      </c>
      <c r="AE222" s="109">
        <v>2.0145969414980893</v>
      </c>
      <c r="AF222" s="109">
        <v>2.0145969414980893</v>
      </c>
      <c r="AG222" s="57" t="str">
        <f>_xlfn.XLOOKUP(B222,[3]CALCULATION!$B:$B,[3]CALCULATION!$M:$M,"")</f>
        <v>Operationnel</v>
      </c>
      <c r="AH222" s="57"/>
      <c r="AI222" s="56" t="str" cm="1">
        <f t="array" ref="AI222">IFERROR(_xlfn.IFS(
AK222="MPR ISSUE","PDH",
AK222="BSS Hardware Issue","BSS",
AK222="Sites strategiques, MLL, Pylone, etc.","ENVTECH",
AK222="AKTIVCO DEFAUT GE &amp; POWER Cabinet","AKTIVCO",
AK222="AKTIVCO Coupure ENEO &amp; Baisse de tension","AKTIVCO GRID ONLY",
AK222="Coupure ENEO &amp; Baisse de tension","IHS GRID ONLY",
AK222="Defaut GE &amp; POWER Cabinet","IHS",
AK222="Sharing","Partners",
AK222="Sites strategiques &amp; DataCenter","SST &amp; DC",
AK222="Exclu","Exclu",
AK222="SAT","SAT",
AK222="SPARE-ISSUE","SPARE-ISSUE",
AK222="Fiber CAmtel","TRANS_FO_CAMTEL",
AK222="Fiber AOF","Fiber AOF",
AK222="Projet OCM (HUAWEI)","TRAVAUX-HUAWEI",
AK222="Projet OCM (NOKIA)","TRAVAUX-NOKIA",
AK222="ACCESS-ISSUE","ACCESS-ISSUE",
AK222="Projet OCM (ZTE, NOKIA, autres projets)","TRAVAUX OCM",
AK222="No root CAuse","No root cause",
AK222="ODU HS","PDH",
AK222="IP &amp; VLAN","PDH",
AK222="Warehouse HUAWEI","SPARE-ISSUE",
AK222="SPARE-HS","SPARE-ISSUE",
AK222="Power Telco","BSS",AK222="no impacts","no impacts"
),"")</f>
        <v>No root cause</v>
      </c>
      <c r="AJ222" s="56" t="str" cm="1">
        <f t="array" ref="AJ222">IFERROR(_xlfn.IFS(
AK222="MPR ISSUE","TX ISSUE",
AK222="BSS Hardware Issue","RAN ISSUE",
AK222="Sites strategiques, MLL, Pylone, etc.","ENVTECH",
AK222="AKTIVCO DEFAUT GE &amp; POWER Cabinet","POWER ISSUE",
AK222="AKTIVCO Coupure ENEO &amp; Baisse de tension","POWER ISSUE",
AK222="Coupure ENEO &amp; Baisse de tension","POWER ISSUE",
AK222="Defaut GE &amp; POWER Cabinet","POWER ISSUE",
AK222="Sharing","POWER ISSUE",
AK222="Sites strategiques &amp; DataCenter","POWER ISSUE",
AK222="Exclu","Exclu",
AK222="SAT","TX ISSUE",
AK222="SPARE-ISSUE","SPARE-ISSUE",
AK222="Fiber CAmtel","TX ISSUE",
AK222="Fiber AOF","TX ISSUE",
AK222="Projet OCM (HUAWEI)","TRAVAUX-HUAWEI",
AK222="Projet OCM (NOKIA)","TRAVAUX -NOKIA",
AK222="ACCESS-ISSUE","ACCESS-ISSUE",
AK222="Projet OCM (ZTE, NOKIA, autres projets)","TRAVAUX OCM",
AK222="No root CAuse","No root cause",
AK222="ODU HS","TX ISSUE",
AK222="IP &amp; VLAN","TX ISSUE",
AK222="Warehouse HUAWEI","SPARE-ISSUE",
AK222="SPARE-HS","SPARE-ISSUE",
AK222="Power Telco","RAN ISSUE",AK222="no impacts","no impacts"
),"")</f>
        <v>No root cause</v>
      </c>
      <c r="AK222" s="81" t="s">
        <v>5620</v>
      </c>
      <c r="AL222" s="56" t="str" cm="1">
        <f t="array" ref="AL222">IFERROR(_xlfn.IFS(
AK222="MPR ISSUE","ACTIVE",
AK222="BSS Hardware Issue","ACTIVE",
AK222="Sites strategiques, MLL, Pylone, etc.","PASSIVE",
AK222="AKTIVCO DEFAUT GE &amp; POWER Cabinet","PASSIVE",
AK222="AKTIVCO Coupure ENEO &amp; Baisse de tension","PASSIVE",
AK222="Coupure ENEO &amp; Baisse de tension","PASSIVE",
AK222="Defaut GE &amp; POWER Cabinet","PASSIVE",
AK222="Sharing","PASSIVE",
AK222="Sites strategiques &amp; DataCenter","PASSIVE",
AK222="Exclu","Exclu",
AK222="SAT","ACTIVE",
AK222="SPARE-ISSUE","SPARE-ISSUE",
AK222="Fiber CAmtel","ACTIVE",
AK222="Fiber AOF","ACTIVE",
AK222="Projet OCM (HUAWEI)","PLANNED WORKS",
AK222="Projet OCM (NOKIA)","PLANNED WORKS",
AK222="ACCESS-ISSUE","ACCESS-ISSUE",
AK222="Projet OCM (ZTE, NOKIA, autres projets)","PLANNED WORKS",
AK222="No root CAuse","No root cause",
AK222="ODU HS","ACTIVE",
AK222="IP &amp; VLAN","ACTIVE",
AK222="Warehouse HUAWEI","SPARE-ISSUE",
AK222="SPARE-HS","SPARE-ISSUE",
AK222="Power Telco","ACTIVE", AK222="no impacts","no impacts"
),"")</f>
        <v>No root cause</v>
      </c>
      <c r="AM222" s="108" t="s">
        <v>5537</v>
      </c>
      <c r="AN222" s="117" t="s">
        <v>1991</v>
      </c>
      <c r="AP222" s="23" t="s">
        <v>5537</v>
      </c>
      <c r="AQ222" s="23" t="s">
        <v>5537</v>
      </c>
      <c r="AR222" s="7"/>
      <c r="AS222" s="6"/>
      <c r="AT222" s="7"/>
      <c r="AU222" s="3" t="s">
        <v>5537</v>
      </c>
      <c r="AV222" s="24" t="s">
        <v>5537</v>
      </c>
      <c r="AW222" s="24" t="s">
        <v>5537</v>
      </c>
      <c r="AX222" s="24" t="s">
        <v>5537</v>
      </c>
      <c r="AY222" s="24" t="s">
        <v>5537</v>
      </c>
      <c r="AZ222" s="24" t="s">
        <v>5537</v>
      </c>
      <c r="BA222" s="24" t="s">
        <v>5537</v>
      </c>
      <c r="BB222" s="24" t="s">
        <v>5537</v>
      </c>
      <c r="BC222" s="24" t="s">
        <v>5537</v>
      </c>
      <c r="BD222" s="24" t="s">
        <v>5537</v>
      </c>
      <c r="BE222" s="24" t="s">
        <v>5537</v>
      </c>
      <c r="BF222" s="24" t="s">
        <v>5537</v>
      </c>
      <c r="BG222" s="24" t="s">
        <v>5537</v>
      </c>
      <c r="BH222" s="24" t="s">
        <v>5537</v>
      </c>
      <c r="BI222" s="9" t="s">
        <v>5537</v>
      </c>
      <c r="BJ222" s="14"/>
      <c r="BK222" s="14" t="s">
        <v>5537</v>
      </c>
      <c r="BL222" s="14" t="str">
        <f>_xlfn.XLOOKUP(B222,'[4]cell downs 18042026 17h'!$B:$B,'[4]cell downs 18042026 17h'!$B:$B,"")</f>
        <v/>
      </c>
      <c r="BM222" s="14" t="str">
        <f>_xlfn.XLOOKUP(B222,'[5]Cells Huawei 19042026 15h'!$B:$B,'[5]Cells Huawei 19042026 15h'!$B:$B,"")</f>
        <v/>
      </c>
      <c r="BN222" s="9" t="str">
        <f>_xlfn.XLOOKUP(B222,'[6]cells down 19042026 9H40'!$B:$B,'[6]cells down 19042026 9H40'!$B:$B,"")</f>
        <v/>
      </c>
      <c r="BO222" s="9" t="s">
        <v>1991</v>
      </c>
      <c r="BP222" s="9" t="s">
        <v>12</v>
      </c>
    </row>
    <row r="223" spans="1:68" s="9" customFormat="1" x14ac:dyDescent="0.35">
      <c r="A223" s="1" t="s">
        <v>19</v>
      </c>
      <c r="B223" s="8" t="s">
        <v>20</v>
      </c>
      <c r="C223" s="3" t="str">
        <f>_xlfn.XLOOKUP(B223,'[1]daily break down'!$D:$D,'[1]daily break down'!$E:$E,"")</f>
        <v>Garoua</v>
      </c>
      <c r="D223" s="1" t="s">
        <v>21</v>
      </c>
      <c r="E223" s="1" t="s">
        <v>22</v>
      </c>
      <c r="F223" s="3" t="s">
        <v>23</v>
      </c>
      <c r="G223" s="1" t="s">
        <v>24</v>
      </c>
      <c r="H223" s="39" t="str">
        <f>_xlfn.XLOOKUP(B223,[2]CALCULATION!$B:$B,[2]CALCULATION!$H:$H,"")</f>
        <v>Huawei</v>
      </c>
      <c r="I223" s="34">
        <v>0</v>
      </c>
      <c r="J223" s="34">
        <v>0</v>
      </c>
      <c r="K223" s="34">
        <v>2.9168378834185131</v>
      </c>
      <c r="L223" s="34">
        <v>0</v>
      </c>
      <c r="M223" s="34">
        <v>0</v>
      </c>
      <c r="N223" s="34">
        <v>0</v>
      </c>
      <c r="O223" s="34">
        <v>0</v>
      </c>
      <c r="P223" s="34">
        <v>0</v>
      </c>
      <c r="Q223" s="34">
        <v>1.9651581044022677</v>
      </c>
      <c r="R223" s="34">
        <v>0</v>
      </c>
      <c r="S223" s="109">
        <v>0</v>
      </c>
      <c r="T223" s="109">
        <f>_xlfn.XLOOKUP(B223,'[3]Nur des jours'!$B:$B,'[3]Nur des jours'!$U:$U,"")</f>
        <v>0</v>
      </c>
      <c r="U223" s="109">
        <v>0</v>
      </c>
      <c r="V223" s="109">
        <v>0</v>
      </c>
      <c r="W223" s="109">
        <v>0</v>
      </c>
      <c r="X223" s="109">
        <v>0</v>
      </c>
      <c r="Y223" s="109">
        <v>0</v>
      </c>
      <c r="Z223" s="109">
        <v>0</v>
      </c>
      <c r="AA223" s="109">
        <v>0</v>
      </c>
      <c r="AB223" s="109">
        <v>0.58864675986565196</v>
      </c>
      <c r="AC223" s="109">
        <v>1.5287219884176828</v>
      </c>
      <c r="AD223" s="109">
        <v>1.9558410770083405</v>
      </c>
      <c r="AE223" s="109">
        <v>2.0076947661892568</v>
      </c>
      <c r="AF223" s="109">
        <v>2.0076947661892568</v>
      </c>
      <c r="AG223" s="57" t="str">
        <f>_xlfn.XLOOKUP(B223,[3]CALCULATION!$B:$B,[3]CALCULATION!$M:$M,"")</f>
        <v>Operationnel</v>
      </c>
      <c r="AH223" s="57"/>
      <c r="AI223" s="56" t="str" cm="1">
        <f t="array" ref="AI223">IFERROR(_xlfn.IFS(
AK223="MPR ISSUE","PDH",
AK223="BSS Hardware Issue","BSS",
AK223="Sites strategiques, MLL, Pylone, etc.","ENVTECH",
AK223="AKTIVCO DEFAUT GE &amp; POWER Cabinet","AKTIVCO",
AK223="AKTIVCO Coupure ENEO &amp; Baisse de tension","AKTIVCO GRID ONLY",
AK223="Coupure ENEO &amp; Baisse de tension","IHS GRID ONLY",
AK223="Defaut GE &amp; POWER Cabinet","IHS",
AK223="Sharing","Partners",
AK223="Sites strategiques &amp; DataCenter","SST &amp; DC",
AK223="Exclu","Exclu",
AK223="SAT","SAT",
AK223="SPARE-ISSUE","SPARE-ISSUE",
AK223="Fiber CAmtel","TRANS_FO_CAMTEL",
AK223="Fiber AOF","Fiber AOF",
AK223="Projet OCM (HUAWEI)","TRAVAUX-HUAWEI",
AK223="Projet OCM (NOKIA)","TRAVAUX-NOKIA",
AK223="ACCESS-ISSUE","ACCESS-ISSUE",
AK223="Projet OCM (ZTE, NOKIA, autres projets)","TRAVAUX OCM",
AK223="No root CAuse","No root cause",
AK223="ODU HS","PDH",
AK223="IP &amp; VLAN","PDH",
AK223="Warehouse HUAWEI","SPARE-ISSUE",
AK223="SPARE-HS","SPARE-ISSUE",
AK223="Power Telco","BSS",AK223="no impacts","no impacts"
),"")</f>
        <v>No root cause</v>
      </c>
      <c r="AJ223" s="56" t="str" cm="1">
        <f t="array" ref="AJ223">IFERROR(_xlfn.IFS(
AK223="MPR ISSUE","TX ISSUE",
AK223="BSS Hardware Issue","RAN ISSUE",
AK223="Sites strategiques, MLL, Pylone, etc.","ENVTECH",
AK223="AKTIVCO DEFAUT GE &amp; POWER Cabinet","POWER ISSUE",
AK223="AKTIVCO Coupure ENEO &amp; Baisse de tension","POWER ISSUE",
AK223="Coupure ENEO &amp; Baisse de tension","POWER ISSUE",
AK223="Defaut GE &amp; POWER Cabinet","POWER ISSUE",
AK223="Sharing","POWER ISSUE",
AK223="Sites strategiques &amp; DataCenter","POWER ISSUE",
AK223="Exclu","Exclu",
AK223="SAT","TX ISSUE",
AK223="SPARE-ISSUE","SPARE-ISSUE",
AK223="Fiber CAmtel","TX ISSUE",
AK223="Fiber AOF","TX ISSUE",
AK223="Projet OCM (HUAWEI)","TRAVAUX-HUAWEI",
AK223="Projet OCM (NOKIA)","TRAVAUX -NOKIA",
AK223="ACCESS-ISSUE","ACCESS-ISSUE",
AK223="Projet OCM (ZTE, NOKIA, autres projets)","TRAVAUX OCM",
AK223="No root CAuse","No root cause",
AK223="ODU HS","TX ISSUE",
AK223="IP &amp; VLAN","TX ISSUE",
AK223="Warehouse HUAWEI","SPARE-ISSUE",
AK223="SPARE-HS","SPARE-ISSUE",
AK223="Power Telco","RAN ISSUE",AK223="no impacts","no impacts"
),"")</f>
        <v>No root cause</v>
      </c>
      <c r="AK223" s="81" t="s">
        <v>5620</v>
      </c>
      <c r="AL223" s="56" t="str" cm="1">
        <f t="array" ref="AL223">IFERROR(_xlfn.IFS(
AK223="MPR ISSUE","ACTIVE",
AK223="BSS Hardware Issue","ACTIVE",
AK223="Sites strategiques, MLL, Pylone, etc.","PASSIVE",
AK223="AKTIVCO DEFAUT GE &amp; POWER Cabinet","PASSIVE",
AK223="AKTIVCO Coupure ENEO &amp; Baisse de tension","PASSIVE",
AK223="Coupure ENEO &amp; Baisse de tension","PASSIVE",
AK223="Defaut GE &amp; POWER Cabinet","PASSIVE",
AK223="Sharing","PASSIVE",
AK223="Sites strategiques &amp; DataCenter","PASSIVE",
AK223="Exclu","Exclu",
AK223="SAT","ACTIVE",
AK223="SPARE-ISSUE","SPARE-ISSUE",
AK223="Fiber CAmtel","ACTIVE",
AK223="Fiber AOF","ACTIVE",
AK223="Projet OCM (HUAWEI)","PLANNED WORKS",
AK223="Projet OCM (NOKIA)","PLANNED WORKS",
AK223="ACCESS-ISSUE","ACCESS-ISSUE",
AK223="Projet OCM (ZTE, NOKIA, autres projets)","PLANNED WORKS",
AK223="No root CAuse","No root cause",
AK223="ODU HS","ACTIVE",
AK223="IP &amp; VLAN","ACTIVE",
AK223="Warehouse HUAWEI","SPARE-ISSUE",
AK223="SPARE-HS","SPARE-ISSUE",
AK223="Power Telco","ACTIVE", AK223="no impacts","no impacts"
),"")</f>
        <v>No root cause</v>
      </c>
      <c r="AM223" s="108" t="s">
        <v>5537</v>
      </c>
      <c r="AN223" s="117" t="s">
        <v>20</v>
      </c>
      <c r="AP223" s="23" t="s">
        <v>5537</v>
      </c>
      <c r="AQ223" s="23" t="s">
        <v>5537</v>
      </c>
      <c r="AR223" s="7"/>
      <c r="AS223" s="6"/>
      <c r="AT223" s="7"/>
      <c r="AU223" s="3" t="s">
        <v>5537</v>
      </c>
      <c r="AV223" s="24" t="s">
        <v>5537</v>
      </c>
      <c r="AW223" s="24" t="s">
        <v>5537</v>
      </c>
      <c r="AX223" s="24" t="s">
        <v>5537</v>
      </c>
      <c r="AY223" s="24" t="s">
        <v>5537</v>
      </c>
      <c r="AZ223" s="24" t="s">
        <v>5537</v>
      </c>
      <c r="BA223" s="24" t="s">
        <v>5537</v>
      </c>
      <c r="BB223" s="24" t="s">
        <v>5537</v>
      </c>
      <c r="BC223" s="24" t="s">
        <v>5537</v>
      </c>
      <c r="BD223" s="24" t="s">
        <v>5537</v>
      </c>
      <c r="BE223" s="24" t="s">
        <v>5537</v>
      </c>
      <c r="BF223" s="24" t="s">
        <v>5537</v>
      </c>
      <c r="BG223" s="24" t="s">
        <v>5537</v>
      </c>
      <c r="BH223" s="24" t="s">
        <v>5537</v>
      </c>
      <c r="BI223" s="9" t="s">
        <v>5537</v>
      </c>
      <c r="BJ223" s="14"/>
      <c r="BK223" s="14" t="s">
        <v>5537</v>
      </c>
      <c r="BL223" s="14" t="str">
        <f>_xlfn.XLOOKUP(B223,'[4]cell downs 18042026 17h'!$B:$B,'[4]cell downs 18042026 17h'!$B:$B,"")</f>
        <v/>
      </c>
      <c r="BM223" s="14" t="str">
        <f>_xlfn.XLOOKUP(B223,'[5]Cells Huawei 19042026 15h'!$B:$B,'[5]Cells Huawei 19042026 15h'!$B:$B,"")</f>
        <v/>
      </c>
      <c r="BN223" s="9" t="str">
        <f>_xlfn.XLOOKUP(B223,'[6]cells down 19042026 9H40'!$B:$B,'[6]cells down 19042026 9H40'!$B:$B,"")</f>
        <v/>
      </c>
      <c r="BO223" s="9" t="s">
        <v>5537</v>
      </c>
      <c r="BP223" s="9" t="s">
        <v>83</v>
      </c>
    </row>
    <row r="224" spans="1:68" s="9" customFormat="1" x14ac:dyDescent="0.35">
      <c r="A224" s="1" t="s">
        <v>3719</v>
      </c>
      <c r="B224" s="8" t="s">
        <v>3720</v>
      </c>
      <c r="C224" s="3" t="str">
        <f>_xlfn.XLOOKUP(B224,'[1]daily break down'!$D:$D,'[1]daily break down'!$E:$E,"")</f>
        <v>Maroua</v>
      </c>
      <c r="D224" s="1" t="s">
        <v>21</v>
      </c>
      <c r="E224" s="1" t="s">
        <v>22</v>
      </c>
      <c r="F224" s="3" t="s">
        <v>55</v>
      </c>
      <c r="G224" s="1" t="s">
        <v>84</v>
      </c>
      <c r="H224" s="39" t="str">
        <f>_xlfn.XLOOKUP(B224,[2]CALCULATION!$B:$B,[2]CALCULATION!$H:$H,"")</f>
        <v>Huawei</v>
      </c>
      <c r="I224" s="34">
        <v>0</v>
      </c>
      <c r="J224" s="34">
        <v>0</v>
      </c>
      <c r="K224" s="34">
        <v>0</v>
      </c>
      <c r="L224" s="34">
        <v>0</v>
      </c>
      <c r="M224" s="34">
        <v>0</v>
      </c>
      <c r="N224" s="34">
        <v>0</v>
      </c>
      <c r="O224" s="34">
        <v>4.9046465372838757E-3</v>
      </c>
      <c r="P224" s="34">
        <v>0</v>
      </c>
      <c r="Q224" s="34">
        <v>0</v>
      </c>
      <c r="R224" s="34">
        <v>0</v>
      </c>
      <c r="S224" s="109">
        <v>1.4078119069836461</v>
      </c>
      <c r="T224" s="109">
        <f>_xlfn.XLOOKUP(B224,'[3]Nur des jours'!$B:$B,'[3]Nur des jours'!$U:$U,"")</f>
        <v>0</v>
      </c>
      <c r="U224" s="109">
        <v>0</v>
      </c>
      <c r="V224" s="109">
        <v>0</v>
      </c>
      <c r="W224" s="109">
        <v>0</v>
      </c>
      <c r="X224" s="109">
        <v>0</v>
      </c>
      <c r="Y224" s="109">
        <v>0</v>
      </c>
      <c r="Z224" s="109">
        <v>0.94877266125051007</v>
      </c>
      <c r="AA224" s="109">
        <v>0.28152671124009443</v>
      </c>
      <c r="AB224" s="109">
        <v>0</v>
      </c>
      <c r="AC224" s="109">
        <v>1.6917107298298621</v>
      </c>
      <c r="AD224" s="109">
        <v>2.1489548163788506</v>
      </c>
      <c r="AE224" s="109">
        <v>1.9888787585644045</v>
      </c>
      <c r="AF224" s="109">
        <v>1.9888787585644045</v>
      </c>
      <c r="AG224" s="57" t="str">
        <f>_xlfn.XLOOKUP(B224,[3]CALCULATION!$B:$B,[3]CALCULATION!$M:$M,"")</f>
        <v>Operationnel</v>
      </c>
      <c r="AH224" s="57"/>
      <c r="AI224" s="56" t="str" cm="1">
        <f t="array" ref="AI224">IFERROR(_xlfn.IFS(
AK224="MPR ISSUE","PDH",
AK224="BSS Hardware Issue","BSS",
AK224="Sites strategiques, MLL, Pylone, etc.","ENVTECH",
AK224="AKTIVCO DEFAUT GE &amp; POWER Cabinet","AKTIVCO",
AK224="AKTIVCO Coupure ENEO &amp; Baisse de tension","AKTIVCO GRID ONLY",
AK224="Coupure ENEO &amp; Baisse de tension","IHS GRID ONLY",
AK224="Defaut GE &amp; POWER Cabinet","IHS",
AK224="Sharing","Partners",
AK224="Sites strategiques &amp; DataCenter","SST &amp; DC",
AK224="Exclu","Exclu",
AK224="SAT","SAT",
AK224="SPARE-ISSUE","SPARE-ISSUE",
AK224="Fiber CAmtel","TRANS_FO_CAMTEL",
AK224="Fiber AOF","Fiber AOF",
AK224="Projet OCM (HUAWEI)","TRAVAUX-HUAWEI",
AK224="Projet OCM (NOKIA)","TRAVAUX-NOKIA",
AK224="ACCESS-ISSUE","ACCESS-ISSUE",
AK224="Projet OCM (ZTE, NOKIA, autres projets)","TRAVAUX OCM",
AK224="No root CAuse","No root cause",
AK224="ODU HS","PDH",
AK224="IP &amp; VLAN","PDH",
AK224="Warehouse HUAWEI","SPARE-ISSUE",
AK224="SPARE-HS","SPARE-ISSUE",
AK224="Power Telco","BSS",AK224="no impacts","no impacts"
),"")</f>
        <v>No root cause</v>
      </c>
      <c r="AJ224" s="56" t="str" cm="1">
        <f t="array" ref="AJ224">IFERROR(_xlfn.IFS(
AK224="MPR ISSUE","TX ISSUE",
AK224="BSS Hardware Issue","RAN ISSUE",
AK224="Sites strategiques, MLL, Pylone, etc.","ENVTECH",
AK224="AKTIVCO DEFAUT GE &amp; POWER Cabinet","POWER ISSUE",
AK224="AKTIVCO Coupure ENEO &amp; Baisse de tension","POWER ISSUE",
AK224="Coupure ENEO &amp; Baisse de tension","POWER ISSUE",
AK224="Defaut GE &amp; POWER Cabinet","POWER ISSUE",
AK224="Sharing","POWER ISSUE",
AK224="Sites strategiques &amp; DataCenter","POWER ISSUE",
AK224="Exclu","Exclu",
AK224="SAT","TX ISSUE",
AK224="SPARE-ISSUE","SPARE-ISSUE",
AK224="Fiber CAmtel","TX ISSUE",
AK224="Fiber AOF","TX ISSUE",
AK224="Projet OCM (HUAWEI)","TRAVAUX-HUAWEI",
AK224="Projet OCM (NOKIA)","TRAVAUX -NOKIA",
AK224="ACCESS-ISSUE","ACCESS-ISSUE",
AK224="Projet OCM (ZTE, NOKIA, autres projets)","TRAVAUX OCM",
AK224="No root CAuse","No root cause",
AK224="ODU HS","TX ISSUE",
AK224="IP &amp; VLAN","TX ISSUE",
AK224="Warehouse HUAWEI","SPARE-ISSUE",
AK224="SPARE-HS","SPARE-ISSUE",
AK224="Power Telco","RAN ISSUE",AK224="no impacts","no impacts"
),"")</f>
        <v>No root cause</v>
      </c>
      <c r="AK224" s="81" t="s">
        <v>5620</v>
      </c>
      <c r="AL224" s="56" t="str" cm="1">
        <f t="array" ref="AL224">IFERROR(_xlfn.IFS(
AK224="MPR ISSUE","ACTIVE",
AK224="BSS Hardware Issue","ACTIVE",
AK224="Sites strategiques, MLL, Pylone, etc.","PASSIVE",
AK224="AKTIVCO DEFAUT GE &amp; POWER Cabinet","PASSIVE",
AK224="AKTIVCO Coupure ENEO &amp; Baisse de tension","PASSIVE",
AK224="Coupure ENEO &amp; Baisse de tension","PASSIVE",
AK224="Defaut GE &amp; POWER Cabinet","PASSIVE",
AK224="Sharing","PASSIVE",
AK224="Sites strategiques &amp; DataCenter","PASSIVE",
AK224="Exclu","Exclu",
AK224="SAT","ACTIVE",
AK224="SPARE-ISSUE","SPARE-ISSUE",
AK224="Fiber CAmtel","ACTIVE",
AK224="Fiber AOF","ACTIVE",
AK224="Projet OCM (HUAWEI)","PLANNED WORKS",
AK224="Projet OCM (NOKIA)","PLANNED WORKS",
AK224="ACCESS-ISSUE","ACCESS-ISSUE",
AK224="Projet OCM (ZTE, NOKIA, autres projets)","PLANNED WORKS",
AK224="No root CAuse","No root cause",
AK224="ODU HS","ACTIVE",
AK224="IP &amp; VLAN","ACTIVE",
AK224="Warehouse HUAWEI","SPARE-ISSUE",
AK224="SPARE-HS","SPARE-ISSUE",
AK224="Power Telco","ACTIVE", AK224="no impacts","no impacts"
),"")</f>
        <v>No root cause</v>
      </c>
      <c r="AM224" s="108" t="s">
        <v>5537</v>
      </c>
      <c r="AN224" s="117" t="s">
        <v>3720</v>
      </c>
      <c r="AP224" s="23" t="s">
        <v>5537</v>
      </c>
      <c r="AQ224" s="23" t="s">
        <v>5537</v>
      </c>
      <c r="AR224" s="7"/>
      <c r="AS224" s="6"/>
      <c r="AT224" s="7"/>
      <c r="AU224" s="3" t="s">
        <v>5537</v>
      </c>
      <c r="AV224" s="24" t="s">
        <v>5537</v>
      </c>
      <c r="AW224" s="24" t="s">
        <v>5537</v>
      </c>
      <c r="AX224" s="24" t="s">
        <v>5537</v>
      </c>
      <c r="AY224" s="24" t="s">
        <v>5537</v>
      </c>
      <c r="AZ224" s="24" t="s">
        <v>5537</v>
      </c>
      <c r="BA224" s="24" t="s">
        <v>5537</v>
      </c>
      <c r="BB224" s="24" t="s">
        <v>5537</v>
      </c>
      <c r="BC224" s="24" t="s">
        <v>5537</v>
      </c>
      <c r="BD224" s="24" t="s">
        <v>5537</v>
      </c>
      <c r="BE224" s="24" t="s">
        <v>5537</v>
      </c>
      <c r="BF224" s="24" t="s">
        <v>5537</v>
      </c>
      <c r="BG224" s="24" t="s">
        <v>5537</v>
      </c>
      <c r="BH224" s="24" t="s">
        <v>5537</v>
      </c>
      <c r="BI224" s="9" t="s">
        <v>5537</v>
      </c>
      <c r="BJ224" s="14"/>
      <c r="BK224" s="14" t="s">
        <v>5537</v>
      </c>
      <c r="BL224" s="14" t="str">
        <f>_xlfn.XLOOKUP(B224,'[4]cell downs 18042026 17h'!$B:$B,'[4]cell downs 18042026 17h'!$B:$B,"")</f>
        <v/>
      </c>
      <c r="BM224" s="14" t="str">
        <f>_xlfn.XLOOKUP(B224,'[5]Cells Huawei 19042026 15h'!$B:$B,'[5]Cells Huawei 19042026 15h'!$B:$B,"")</f>
        <v/>
      </c>
      <c r="BN224" s="9" t="str">
        <f>_xlfn.XLOOKUP(B224,'[6]cells down 19042026 9H40'!$B:$B,'[6]cells down 19042026 9H40'!$B:$B,"")</f>
        <v/>
      </c>
      <c r="BO224" s="9" t="s">
        <v>5537</v>
      </c>
      <c r="BP224" s="9" t="s">
        <v>5537</v>
      </c>
    </row>
    <row r="225" spans="1:68" s="9" customFormat="1" x14ac:dyDescent="0.35">
      <c r="A225" s="1" t="s">
        <v>1857</v>
      </c>
      <c r="B225" s="8" t="s">
        <v>1858</v>
      </c>
      <c r="C225" s="3" t="str">
        <f>_xlfn.XLOOKUP(B225,'[1]daily break down'!$D:$D,'[1]daily break down'!$E:$E,"")</f>
        <v>Ngaoundere</v>
      </c>
      <c r="D225" s="1" t="s">
        <v>11</v>
      </c>
      <c r="E225" s="1" t="s">
        <v>12</v>
      </c>
      <c r="F225" s="3" t="s">
        <v>90</v>
      </c>
      <c r="G225" s="1" t="s">
        <v>91</v>
      </c>
      <c r="H225" s="39" t="str">
        <f>_xlfn.XLOOKUP(B225,[2]CALCULATION!$B:$B,[2]CALCULATION!$H:$H,"")</f>
        <v>Huawei</v>
      </c>
      <c r="I225" s="34">
        <v>0</v>
      </c>
      <c r="J225" s="34">
        <v>2.3915769918928866</v>
      </c>
      <c r="K225" s="34">
        <v>27.108445123604223</v>
      </c>
      <c r="L225" s="34">
        <v>5.2524305644730949E-2</v>
      </c>
      <c r="M225" s="34">
        <v>7.3123821101323219E-2</v>
      </c>
      <c r="N225" s="34">
        <v>0.15473713948172688</v>
      </c>
      <c r="O225" s="34">
        <v>5.4593174729548874E-2</v>
      </c>
      <c r="P225" s="34">
        <v>5.8855758447406481E-2</v>
      </c>
      <c r="Q225" s="34">
        <v>0</v>
      </c>
      <c r="R225" s="34">
        <v>4.8600588414903848E-2</v>
      </c>
      <c r="S225" s="109">
        <v>0.54004617145074807</v>
      </c>
      <c r="T225" s="109">
        <f>_xlfn.XLOOKUP(B225,'[3]Nur des jours'!$B:$B,'[3]Nur des jours'!$U:$U,"")</f>
        <v>4.4608027782771602</v>
      </c>
      <c r="U225" s="109">
        <v>5.5199567392340332E-2</v>
      </c>
      <c r="V225" s="109">
        <v>0.95513978420982037</v>
      </c>
      <c r="W225" s="109">
        <v>4.4608027782771593</v>
      </c>
      <c r="X225" s="109">
        <v>0.24594572999688952</v>
      </c>
      <c r="Y225" s="109">
        <v>1.4416093803951111</v>
      </c>
      <c r="Z225" s="109">
        <v>7.3748048842432079E-2</v>
      </c>
      <c r="AA225" s="109">
        <v>5.2970182602665852E-2</v>
      </c>
      <c r="AB225" s="109">
        <v>3.7971060088519062</v>
      </c>
      <c r="AC225" s="109">
        <v>1.6748498255458437</v>
      </c>
      <c r="AD225" s="109">
        <v>2.1873119332496911</v>
      </c>
      <c r="AE225" s="109">
        <v>1.9819587481772547</v>
      </c>
      <c r="AF225" s="109">
        <v>1.9819587481772547</v>
      </c>
      <c r="AG225" s="57" t="str">
        <f>_xlfn.XLOOKUP(B225,[3]CALCULATION!$B:$B,[3]CALCULATION!$M:$M,"")</f>
        <v>Operationnel</v>
      </c>
      <c r="AH225" s="57"/>
      <c r="AI225" s="56" t="str" cm="1">
        <f t="array" ref="AI225">IFERROR(_xlfn.IFS(
AK225="MPR ISSUE","PDH",
AK225="BSS Hardware Issue","BSS",
AK225="Sites strategiques, MLL, Pylone, etc.","ENVTECH",
AK225="AKTIVCO DEFAUT GE &amp; POWER Cabinet","AKTIVCO",
AK225="AKTIVCO Coupure ENEO &amp; Baisse de tension","AKTIVCO GRID ONLY",
AK225="Coupure ENEO &amp; Baisse de tension","IHS GRID ONLY",
AK225="Defaut GE &amp; POWER Cabinet","IHS",
AK225="Sharing","Partners",
AK225="Sites strategiques &amp; DataCenter","SST &amp; DC",
AK225="Exclu","Exclu",
AK225="SAT","SAT",
AK225="SPARE-ISSUE","SPARE-ISSUE",
AK225="Fiber CAmtel","TRANS_FO_CAMTEL",
AK225="Fiber AOF","Fiber AOF",
AK225="Projet OCM (HUAWEI)","TRAVAUX-HUAWEI",
AK225="Projet OCM (NOKIA)","TRAVAUX-NOKIA",
AK225="ACCESS-ISSUE","ACCESS-ISSUE",
AK225="Projet OCM (ZTE, NOKIA, autres projets)","TRAVAUX OCM",
AK225="No root CAuse","No root cause",
AK225="ODU HS","PDH",
AK225="IP &amp; VLAN","PDH",
AK225="Warehouse HUAWEI","SPARE-ISSUE",
AK225="SPARE-HS","SPARE-ISSUE",
AK225="Power Telco","BSS",AK225="no impacts","no impacts"
),"")</f>
        <v>No root cause</v>
      </c>
      <c r="AJ225" s="56" t="str" cm="1">
        <f t="array" ref="AJ225">IFERROR(_xlfn.IFS(
AK225="MPR ISSUE","TX ISSUE",
AK225="BSS Hardware Issue","RAN ISSUE",
AK225="Sites strategiques, MLL, Pylone, etc.","ENVTECH",
AK225="AKTIVCO DEFAUT GE &amp; POWER Cabinet","POWER ISSUE",
AK225="AKTIVCO Coupure ENEO &amp; Baisse de tension","POWER ISSUE",
AK225="Coupure ENEO &amp; Baisse de tension","POWER ISSUE",
AK225="Defaut GE &amp; POWER Cabinet","POWER ISSUE",
AK225="Sharing","POWER ISSUE",
AK225="Sites strategiques &amp; DataCenter","POWER ISSUE",
AK225="Exclu","Exclu",
AK225="SAT","TX ISSUE",
AK225="SPARE-ISSUE","SPARE-ISSUE",
AK225="Fiber CAmtel","TX ISSUE",
AK225="Fiber AOF","TX ISSUE",
AK225="Projet OCM (HUAWEI)","TRAVAUX-HUAWEI",
AK225="Projet OCM (NOKIA)","TRAVAUX -NOKIA",
AK225="ACCESS-ISSUE","ACCESS-ISSUE",
AK225="Projet OCM (ZTE, NOKIA, autres projets)","TRAVAUX OCM",
AK225="No root CAuse","No root cause",
AK225="ODU HS","TX ISSUE",
AK225="IP &amp; VLAN","TX ISSUE",
AK225="Warehouse HUAWEI","SPARE-ISSUE",
AK225="SPARE-HS","SPARE-ISSUE",
AK225="Power Telco","RAN ISSUE",AK225="no impacts","no impacts"
),"")</f>
        <v>No root cause</v>
      </c>
      <c r="AK225" s="81" t="s">
        <v>5620</v>
      </c>
      <c r="AL225" s="56" t="str" cm="1">
        <f t="array" ref="AL225">IFERROR(_xlfn.IFS(
AK225="MPR ISSUE","ACTIVE",
AK225="BSS Hardware Issue","ACTIVE",
AK225="Sites strategiques, MLL, Pylone, etc.","PASSIVE",
AK225="AKTIVCO DEFAUT GE &amp; POWER Cabinet","PASSIVE",
AK225="AKTIVCO Coupure ENEO &amp; Baisse de tension","PASSIVE",
AK225="Coupure ENEO &amp; Baisse de tension","PASSIVE",
AK225="Defaut GE &amp; POWER Cabinet","PASSIVE",
AK225="Sharing","PASSIVE",
AK225="Sites strategiques &amp; DataCenter","PASSIVE",
AK225="Exclu","Exclu",
AK225="SAT","ACTIVE",
AK225="SPARE-ISSUE","SPARE-ISSUE",
AK225="Fiber CAmtel","ACTIVE",
AK225="Fiber AOF","ACTIVE",
AK225="Projet OCM (HUAWEI)","PLANNED WORKS",
AK225="Projet OCM (NOKIA)","PLANNED WORKS",
AK225="ACCESS-ISSUE","ACCESS-ISSUE",
AK225="Projet OCM (ZTE, NOKIA, autres projets)","PLANNED WORKS",
AK225="No root CAuse","No root cause",
AK225="ODU HS","ACTIVE",
AK225="IP &amp; VLAN","ACTIVE",
AK225="Warehouse HUAWEI","SPARE-ISSUE",
AK225="SPARE-HS","SPARE-ISSUE",
AK225="Power Telco","ACTIVE", AK225="no impacts","no impacts"
),"")</f>
        <v>No root cause</v>
      </c>
      <c r="AM225" s="108" t="s">
        <v>5537</v>
      </c>
      <c r="AN225" s="117" t="s">
        <v>1858</v>
      </c>
      <c r="AP225" s="23" t="s">
        <v>5537</v>
      </c>
      <c r="AQ225" s="23" t="s">
        <v>5537</v>
      </c>
      <c r="AR225" s="7"/>
      <c r="AS225" s="6"/>
      <c r="AT225" s="7"/>
      <c r="AU225" s="3" t="s">
        <v>5537</v>
      </c>
      <c r="AV225" s="24" t="s">
        <v>5537</v>
      </c>
      <c r="AW225" s="24" t="s">
        <v>5537</v>
      </c>
      <c r="AX225" s="24" t="s">
        <v>5537</v>
      </c>
      <c r="AY225" s="24" t="s">
        <v>5537</v>
      </c>
      <c r="AZ225" s="24" t="s">
        <v>5537</v>
      </c>
      <c r="BA225" s="24" t="s">
        <v>5537</v>
      </c>
      <c r="BB225" s="24" t="s">
        <v>5537</v>
      </c>
      <c r="BC225" s="24" t="s">
        <v>5537</v>
      </c>
      <c r="BD225" s="24" t="s">
        <v>5537</v>
      </c>
      <c r="BE225" s="24" t="s">
        <v>5537</v>
      </c>
      <c r="BF225" s="24" t="s">
        <v>5537</v>
      </c>
      <c r="BG225" s="24" t="s">
        <v>5537</v>
      </c>
      <c r="BH225" s="24" t="s">
        <v>5537</v>
      </c>
      <c r="BI225" s="9" t="s">
        <v>5537</v>
      </c>
      <c r="BJ225" s="14"/>
      <c r="BK225" s="14" t="s">
        <v>5537</v>
      </c>
      <c r="BL225" s="14" t="str">
        <f>_xlfn.XLOOKUP(B225,'[4]cell downs 18042026 17h'!$B:$B,'[4]cell downs 18042026 17h'!$B:$B,"")</f>
        <v/>
      </c>
      <c r="BM225" s="14" t="str">
        <f>_xlfn.XLOOKUP(B225,'[5]Cells Huawei 19042026 15h'!$B:$B,'[5]Cells Huawei 19042026 15h'!$B:$B,"")</f>
        <v/>
      </c>
      <c r="BN225" s="9" t="str">
        <f>_xlfn.XLOOKUP(B225,'[6]cells down 19042026 9H40'!$B:$B,'[6]cells down 19042026 9H40'!$B:$B,"")</f>
        <v/>
      </c>
      <c r="BO225" s="9" t="s">
        <v>1858</v>
      </c>
      <c r="BP225" s="9" t="s">
        <v>5537</v>
      </c>
    </row>
    <row r="226" spans="1:68" s="9" customFormat="1" x14ac:dyDescent="0.35">
      <c r="A226" s="1" t="s">
        <v>1901</v>
      </c>
      <c r="B226" s="8" t="s">
        <v>1902</v>
      </c>
      <c r="C226" s="3" t="str">
        <f>_xlfn.XLOOKUP(B226,'[1]daily break down'!$D:$D,'[1]daily break down'!$E:$E,"")</f>
        <v>Douala</v>
      </c>
      <c r="D226" s="1" t="s">
        <v>11</v>
      </c>
      <c r="E226" s="1" t="s">
        <v>12</v>
      </c>
      <c r="F226" s="3" t="s">
        <v>31</v>
      </c>
      <c r="G226" s="1" t="s">
        <v>32</v>
      </c>
      <c r="H226" s="41" t="str">
        <f>_xlfn.XLOOKUP(B226,[2]CALCULATION!$B:$B,[2]CALCULATION!$H:$H,"")</f>
        <v>ZTE</v>
      </c>
      <c r="I226" s="34">
        <v>2.1231947333727135</v>
      </c>
      <c r="J226" s="34">
        <v>1.2589246731900239</v>
      </c>
      <c r="K226" s="34">
        <v>0.94543750160515683</v>
      </c>
      <c r="L226" s="34">
        <v>0.18025913655392029</v>
      </c>
      <c r="M226" s="34">
        <v>0.26196163032591058</v>
      </c>
      <c r="N226" s="34">
        <v>0.93956976083873356</v>
      </c>
      <c r="O226" s="34">
        <v>0.3437176293328536</v>
      </c>
      <c r="P226" s="34">
        <v>0.3937806941697844</v>
      </c>
      <c r="Q226" s="34">
        <v>0.81814854765390266</v>
      </c>
      <c r="R226" s="34">
        <v>1.3511498631692798</v>
      </c>
      <c r="S226" s="109">
        <v>1.9287567095564633</v>
      </c>
      <c r="T226" s="109">
        <f>_xlfn.XLOOKUP(B226,'[3]Nur des jours'!$B:$B,'[3]Nur des jours'!$U:$U,"")</f>
        <v>1.3015505103686014</v>
      </c>
      <c r="U226" s="109">
        <v>2.7832353117429012</v>
      </c>
      <c r="V226" s="109">
        <v>1.6454643255629462</v>
      </c>
      <c r="W226" s="109">
        <v>1.3015505103686014</v>
      </c>
      <c r="X226" s="109">
        <v>1.9100120422448805</v>
      </c>
      <c r="Y226" s="109">
        <v>0.41848227763937734</v>
      </c>
      <c r="Z226" s="109">
        <v>0.47378885550162314</v>
      </c>
      <c r="AA226" s="109">
        <v>0.30836850410777561</v>
      </c>
      <c r="AB226" s="109">
        <v>0.66546244217867667</v>
      </c>
      <c r="AC226" s="109">
        <v>7.7685055293774397E-2</v>
      </c>
      <c r="AD226" s="109">
        <v>0.18583544988116732</v>
      </c>
      <c r="AE226" s="109">
        <v>1.9003275947185336</v>
      </c>
      <c r="AF226" s="109">
        <v>1.9003275947185336</v>
      </c>
      <c r="AG226" s="57" t="str">
        <f>_xlfn.XLOOKUP(B226,[3]CALCULATION!$B:$B,[3]CALCULATION!$M:$M,"")</f>
        <v>Operationnel</v>
      </c>
      <c r="AH226" s="57"/>
      <c r="AI226" s="56" t="str" cm="1">
        <f t="array" ref="AI226">IFERROR(_xlfn.IFS(
AK226="MPR ISSUE","PDH",
AK226="BSS Hardware Issue","BSS",
AK226="Sites strategiques, MLL, Pylone, etc.","ENVTECH",
AK226="AKTIVCO DEFAUT GE &amp; POWER Cabinet","AKTIVCO",
AK226="AKTIVCO Coupure ENEO &amp; Baisse de tension","AKTIVCO GRID ONLY",
AK226="Coupure ENEO &amp; Baisse de tension","IHS GRID ONLY",
AK226="Defaut GE &amp; POWER Cabinet","IHS",
AK226="Sharing","Partners",
AK226="Sites strategiques &amp; DataCenter","SST &amp; DC",
AK226="Exclu","Exclu",
AK226="SAT","SAT",
AK226="SPARE-ISSUE","SPARE-ISSUE",
AK226="Fiber CAmtel","TRANS_FO_CAMTEL",
AK226="Fiber AOF","Fiber AOF",
AK226="Projet OCM (HUAWEI)","TRAVAUX-HUAWEI",
AK226="Projet OCM (NOKIA)","TRAVAUX-NOKIA",
AK226="ACCESS-ISSUE","ACCESS-ISSUE",
AK226="Projet OCM (ZTE, NOKIA, autres projets)","TRAVAUX OCM",
AK226="No root CAuse","No root cause",
AK226="ODU HS","PDH",
AK226="IP &amp; VLAN","PDH",
AK226="Warehouse HUAWEI","SPARE-ISSUE",
AK226="SPARE-HS","SPARE-ISSUE",
AK226="Power Telco","BSS",AK226="no impacts","no impacts"
),"")</f>
        <v>IHS</v>
      </c>
      <c r="AJ226" s="56" t="str" cm="1">
        <f t="array" ref="AJ226">IFERROR(_xlfn.IFS(
AK226="MPR ISSUE","TX ISSUE",
AK226="BSS Hardware Issue","RAN ISSUE",
AK226="Sites strategiques, MLL, Pylone, etc.","ENVTECH",
AK226="AKTIVCO DEFAUT GE &amp; POWER Cabinet","POWER ISSUE",
AK226="AKTIVCO Coupure ENEO &amp; Baisse de tension","POWER ISSUE",
AK226="Coupure ENEO &amp; Baisse de tension","POWER ISSUE",
AK226="Defaut GE &amp; POWER Cabinet","POWER ISSUE",
AK226="Sharing","POWER ISSUE",
AK226="Sites strategiques &amp; DataCenter","POWER ISSUE",
AK226="Exclu","Exclu",
AK226="SAT","TX ISSUE",
AK226="SPARE-ISSUE","SPARE-ISSUE",
AK226="Fiber CAmtel","TX ISSUE",
AK226="Fiber AOF","TX ISSUE",
AK226="Projet OCM (HUAWEI)","TRAVAUX-HUAWEI",
AK226="Projet OCM (NOKIA)","TRAVAUX -NOKIA",
AK226="ACCESS-ISSUE","ACCESS-ISSUE",
AK226="Projet OCM (ZTE, NOKIA, autres projets)","TRAVAUX OCM",
AK226="No root CAuse","No root cause",
AK226="ODU HS","TX ISSUE",
AK226="IP &amp; VLAN","TX ISSUE",
AK226="Warehouse HUAWEI","SPARE-ISSUE",
AK226="SPARE-HS","SPARE-ISSUE",
AK226="Power Telco","RAN ISSUE",AK226="no impacts","no impacts"
),"")</f>
        <v>POWER ISSUE</v>
      </c>
      <c r="AK226" s="81" t="s">
        <v>5330</v>
      </c>
      <c r="AL226" s="56" t="str" cm="1">
        <f t="array" ref="AL226">IFERROR(_xlfn.IFS(
AK226="MPR ISSUE","ACTIVE",
AK226="BSS Hardware Issue","ACTIVE",
AK226="Sites strategiques, MLL, Pylone, etc.","PASSIVE",
AK226="AKTIVCO DEFAUT GE &amp; POWER Cabinet","PASSIVE",
AK226="AKTIVCO Coupure ENEO &amp; Baisse de tension","PASSIVE",
AK226="Coupure ENEO &amp; Baisse de tension","PASSIVE",
AK226="Defaut GE &amp; POWER Cabinet","PASSIVE",
AK226="Sharing","PASSIVE",
AK226="Sites strategiques &amp; DataCenter","PASSIVE",
AK226="Exclu","Exclu",
AK226="SAT","ACTIVE",
AK226="SPARE-ISSUE","SPARE-ISSUE",
AK226="Fiber CAmtel","ACTIVE",
AK226="Fiber AOF","ACTIVE",
AK226="Projet OCM (HUAWEI)","PLANNED WORKS",
AK226="Projet OCM (NOKIA)","PLANNED WORKS",
AK226="ACCESS-ISSUE","ACCESS-ISSUE",
AK226="Projet OCM (ZTE, NOKIA, autres projets)","PLANNED WORKS",
AK226="No root CAuse","No root cause",
AK226="ODU HS","ACTIVE",
AK226="IP &amp; VLAN","ACTIVE",
AK226="Warehouse HUAWEI","SPARE-ISSUE",
AK226="SPARE-HS","SPARE-ISSUE",
AK226="Power Telco","ACTIVE", AK226="no impacts","no impacts"
),"")</f>
        <v>PASSIVE</v>
      </c>
      <c r="AM226" s="108" t="s">
        <v>5902</v>
      </c>
      <c r="AN226" s="117" t="s">
        <v>1902</v>
      </c>
      <c r="AP226" s="23" t="s">
        <v>5537</v>
      </c>
      <c r="AQ226" s="23" t="s">
        <v>5537</v>
      </c>
      <c r="AR226" s="7"/>
      <c r="AS226" s="6"/>
      <c r="AT226" s="7"/>
      <c r="AU226" s="3" t="s">
        <v>5537</v>
      </c>
      <c r="AV226" s="24" t="s">
        <v>5537</v>
      </c>
      <c r="AW226" s="24" t="s">
        <v>5537</v>
      </c>
      <c r="AX226" s="24" t="s">
        <v>5537</v>
      </c>
      <c r="AY226" s="24" t="s">
        <v>5537</v>
      </c>
      <c r="AZ226" s="24" t="s">
        <v>5537</v>
      </c>
      <c r="BA226" s="24" t="s">
        <v>5537</v>
      </c>
      <c r="BB226" s="24" t="s">
        <v>5537</v>
      </c>
      <c r="BC226" s="24" t="s">
        <v>5537</v>
      </c>
      <c r="BD226" s="24" t="s">
        <v>5537</v>
      </c>
      <c r="BE226" s="24" t="s">
        <v>5537</v>
      </c>
      <c r="BF226" s="24" t="s">
        <v>5537</v>
      </c>
      <c r="BG226" s="24" t="s">
        <v>5537</v>
      </c>
      <c r="BH226" s="24" t="s">
        <v>5537</v>
      </c>
      <c r="BI226" s="9" t="s">
        <v>5902</v>
      </c>
      <c r="BJ226" s="14"/>
      <c r="BK226" s="14" t="s">
        <v>5537</v>
      </c>
      <c r="BL226" s="14" t="str">
        <f>_xlfn.XLOOKUP(B226,'[4]cell downs 18042026 17h'!$B:$B,'[4]cell downs 18042026 17h'!$B:$B,"")</f>
        <v/>
      </c>
      <c r="BM226" s="14" t="str">
        <f>_xlfn.XLOOKUP(B226,'[5]Cells Huawei 19042026 15h'!$B:$B,'[5]Cells Huawei 19042026 15h'!$B:$B,"")</f>
        <v/>
      </c>
      <c r="BN226" s="9" t="str">
        <f>_xlfn.XLOOKUP(B226,'[6]cells down 19042026 9H40'!$B:$B,'[6]cells down 19042026 9H40'!$B:$B,"")</f>
        <v/>
      </c>
      <c r="BO226" s="9" t="s">
        <v>1902</v>
      </c>
      <c r="BP226" s="9" t="s">
        <v>594</v>
      </c>
    </row>
    <row r="227" spans="1:68" s="9" customFormat="1" x14ac:dyDescent="0.35">
      <c r="A227" s="1" t="s">
        <v>3765</v>
      </c>
      <c r="B227" s="8" t="s">
        <v>3766</v>
      </c>
      <c r="C227" s="3" t="str">
        <f>_xlfn.XLOOKUP(B227,'[1]daily break down'!$D:$D,'[1]daily break down'!$E:$E,"")</f>
        <v>Garoua</v>
      </c>
      <c r="D227" s="1" t="s">
        <v>21</v>
      </c>
      <c r="E227" s="1" t="s">
        <v>22</v>
      </c>
      <c r="F227" s="3" t="s">
        <v>23</v>
      </c>
      <c r="G227" s="1" t="s">
        <v>24</v>
      </c>
      <c r="H227" s="39" t="str">
        <f>_xlfn.XLOOKUP(B227,[2]CALCULATION!$B:$B,[2]CALCULATION!$H:$H,"")</f>
        <v>Huawei</v>
      </c>
      <c r="I227" s="34">
        <v>0</v>
      </c>
      <c r="J227" s="34">
        <v>0</v>
      </c>
      <c r="K227" s="34">
        <v>0</v>
      </c>
      <c r="L227" s="34">
        <v>1.5567526460122192</v>
      </c>
      <c r="M227" s="34">
        <v>0</v>
      </c>
      <c r="N227" s="34">
        <v>8.1223086866819045</v>
      </c>
      <c r="O227" s="34">
        <v>4.1915109307627993</v>
      </c>
      <c r="P227" s="34">
        <v>0</v>
      </c>
      <c r="Q227" s="34">
        <v>0.86669563083385415</v>
      </c>
      <c r="R227" s="34">
        <v>0</v>
      </c>
      <c r="S227" s="109">
        <v>1.4492071237583217</v>
      </c>
      <c r="T227" s="109">
        <f>_xlfn.XLOOKUP(B227,'[3]Nur des jours'!$B:$B,'[3]Nur des jours'!$U:$U,"")</f>
        <v>0.3333376137521295</v>
      </c>
      <c r="U227" s="109">
        <v>0</v>
      </c>
      <c r="V227" s="109">
        <v>1.9723991461991308</v>
      </c>
      <c r="W227" s="109">
        <v>0.3333376137521295</v>
      </c>
      <c r="X227" s="109">
        <v>0</v>
      </c>
      <c r="Y227" s="109">
        <v>0</v>
      </c>
      <c r="Z227" s="109">
        <v>0.55966475759988354</v>
      </c>
      <c r="AA227" s="109">
        <v>1.3278572508867601</v>
      </c>
      <c r="AB227" s="109">
        <v>1.5944560015751941</v>
      </c>
      <c r="AC227" s="109">
        <v>3.3109820190320893</v>
      </c>
      <c r="AD227" s="109">
        <v>4.2184859627827587</v>
      </c>
      <c r="AE227" s="109">
        <v>1.9532086019296129</v>
      </c>
      <c r="AF227" s="109">
        <v>1.9532086019296129</v>
      </c>
      <c r="AG227" s="57" t="str">
        <f>_xlfn.XLOOKUP(B227,[3]CALCULATION!$B:$B,[3]CALCULATION!$M:$M,"")</f>
        <v>Operationnel</v>
      </c>
      <c r="AH227" s="57"/>
      <c r="AI227" s="56" t="str" cm="1">
        <f t="array" ref="AI227">IFERROR(_xlfn.IFS(
AK227="MPR ISSUE","PDH",
AK227="BSS Hardware Issue","BSS",
AK227="Sites strategiques, MLL, Pylone, etc.","ENVTECH",
AK227="AKTIVCO DEFAUT GE &amp; POWER Cabinet","AKTIVCO",
AK227="AKTIVCO Coupure ENEO &amp; Baisse de tension","AKTIVCO GRID ONLY",
AK227="Coupure ENEO &amp; Baisse de tension","IHS GRID ONLY",
AK227="Defaut GE &amp; POWER Cabinet","IHS",
AK227="Sharing","Partners",
AK227="Sites strategiques &amp; DataCenter","SST &amp; DC",
AK227="Exclu","Exclu",
AK227="SAT","SAT",
AK227="SPARE-ISSUE","SPARE-ISSUE",
AK227="Fiber CAmtel","TRANS_FO_CAMTEL",
AK227="Fiber AOF","Fiber AOF",
AK227="Projet OCM (HUAWEI)","TRAVAUX-HUAWEI",
AK227="Projet OCM (NOKIA)","TRAVAUX-NOKIA",
AK227="ACCESS-ISSUE","ACCESS-ISSUE",
AK227="Projet OCM (ZTE, NOKIA, autres projets)","TRAVAUX OCM",
AK227="No root CAuse","No root cause",
AK227="ODU HS","PDH",
AK227="IP &amp; VLAN","PDH",
AK227="Warehouse HUAWEI","SPARE-ISSUE",
AK227="SPARE-HS","SPARE-ISSUE",
AK227="Power Telco","BSS",AK227="no impacts","no impacts"
),"")</f>
        <v>No root cause</v>
      </c>
      <c r="AJ227" s="56" t="str" cm="1">
        <f t="array" ref="AJ227">IFERROR(_xlfn.IFS(
AK227="MPR ISSUE","TX ISSUE",
AK227="BSS Hardware Issue","RAN ISSUE",
AK227="Sites strategiques, MLL, Pylone, etc.","ENVTECH",
AK227="AKTIVCO DEFAUT GE &amp; POWER Cabinet","POWER ISSUE",
AK227="AKTIVCO Coupure ENEO &amp; Baisse de tension","POWER ISSUE",
AK227="Coupure ENEO &amp; Baisse de tension","POWER ISSUE",
AK227="Defaut GE &amp; POWER Cabinet","POWER ISSUE",
AK227="Sharing","POWER ISSUE",
AK227="Sites strategiques &amp; DataCenter","POWER ISSUE",
AK227="Exclu","Exclu",
AK227="SAT","TX ISSUE",
AK227="SPARE-ISSUE","SPARE-ISSUE",
AK227="Fiber CAmtel","TX ISSUE",
AK227="Fiber AOF","TX ISSUE",
AK227="Projet OCM (HUAWEI)","TRAVAUX-HUAWEI",
AK227="Projet OCM (NOKIA)","TRAVAUX -NOKIA",
AK227="ACCESS-ISSUE","ACCESS-ISSUE",
AK227="Projet OCM (ZTE, NOKIA, autres projets)","TRAVAUX OCM",
AK227="No root CAuse","No root cause",
AK227="ODU HS","TX ISSUE",
AK227="IP &amp; VLAN","TX ISSUE",
AK227="Warehouse HUAWEI","SPARE-ISSUE",
AK227="SPARE-HS","SPARE-ISSUE",
AK227="Power Telco","RAN ISSUE",AK227="no impacts","no impacts"
),"")</f>
        <v>No root cause</v>
      </c>
      <c r="AK227" s="81" t="s">
        <v>5620</v>
      </c>
      <c r="AL227" s="56" t="str" cm="1">
        <f t="array" ref="AL227">IFERROR(_xlfn.IFS(
AK227="MPR ISSUE","ACTIVE",
AK227="BSS Hardware Issue","ACTIVE",
AK227="Sites strategiques, MLL, Pylone, etc.","PASSIVE",
AK227="AKTIVCO DEFAUT GE &amp; POWER Cabinet","PASSIVE",
AK227="AKTIVCO Coupure ENEO &amp; Baisse de tension","PASSIVE",
AK227="Coupure ENEO &amp; Baisse de tension","PASSIVE",
AK227="Defaut GE &amp; POWER Cabinet","PASSIVE",
AK227="Sharing","PASSIVE",
AK227="Sites strategiques &amp; DataCenter","PASSIVE",
AK227="Exclu","Exclu",
AK227="SAT","ACTIVE",
AK227="SPARE-ISSUE","SPARE-ISSUE",
AK227="Fiber CAmtel","ACTIVE",
AK227="Fiber AOF","ACTIVE",
AK227="Projet OCM (HUAWEI)","PLANNED WORKS",
AK227="Projet OCM (NOKIA)","PLANNED WORKS",
AK227="ACCESS-ISSUE","ACCESS-ISSUE",
AK227="Projet OCM (ZTE, NOKIA, autres projets)","PLANNED WORKS",
AK227="No root CAuse","No root cause",
AK227="ODU HS","ACTIVE",
AK227="IP &amp; VLAN","ACTIVE",
AK227="Warehouse HUAWEI","SPARE-ISSUE",
AK227="SPARE-HS","SPARE-ISSUE",
AK227="Power Telco","ACTIVE", AK227="no impacts","no impacts"
),"")</f>
        <v>No root cause</v>
      </c>
      <c r="AM227" s="108" t="s">
        <v>5537</v>
      </c>
      <c r="AN227" s="117" t="s">
        <v>3766</v>
      </c>
      <c r="AP227" s="23" t="s">
        <v>5537</v>
      </c>
      <c r="AQ227" s="23" t="s">
        <v>5537</v>
      </c>
      <c r="AR227" s="7"/>
      <c r="AS227" s="6"/>
      <c r="AT227" s="7"/>
      <c r="AU227" s="3" t="s">
        <v>5537</v>
      </c>
      <c r="AV227" s="24" t="s">
        <v>5537</v>
      </c>
      <c r="AW227" s="24" t="s">
        <v>5537</v>
      </c>
      <c r="AX227" s="24" t="s">
        <v>5537</v>
      </c>
      <c r="AY227" s="24" t="s">
        <v>5537</v>
      </c>
      <c r="AZ227" s="24" t="s">
        <v>5537</v>
      </c>
      <c r="BA227" s="24" t="s">
        <v>5537</v>
      </c>
      <c r="BB227" s="24" t="s">
        <v>5537</v>
      </c>
      <c r="BC227" s="24" t="s">
        <v>5537</v>
      </c>
      <c r="BD227" s="24" t="s">
        <v>5537</v>
      </c>
      <c r="BE227" s="24" t="s">
        <v>5537</v>
      </c>
      <c r="BF227" s="24" t="s">
        <v>5537</v>
      </c>
      <c r="BG227" s="24" t="s">
        <v>5537</v>
      </c>
      <c r="BH227" s="24" t="s">
        <v>5537</v>
      </c>
      <c r="BI227" s="9" t="s">
        <v>5537</v>
      </c>
      <c r="BJ227" s="14"/>
      <c r="BK227" s="14" t="s">
        <v>5537</v>
      </c>
      <c r="BL227" s="14" t="str">
        <f>_xlfn.XLOOKUP(B227,'[4]cell downs 18042026 17h'!$B:$B,'[4]cell downs 18042026 17h'!$B:$B,"")</f>
        <v/>
      </c>
      <c r="BM227" s="14" t="str">
        <f>_xlfn.XLOOKUP(B227,'[5]Cells Huawei 19042026 15h'!$B:$B,'[5]Cells Huawei 19042026 15h'!$B:$B,"")</f>
        <v/>
      </c>
      <c r="BN227" s="9" t="str">
        <f>_xlfn.XLOOKUP(B227,'[6]cells down 19042026 9H40'!$B:$B,'[6]cells down 19042026 9H40'!$B:$B,"")</f>
        <v/>
      </c>
      <c r="BO227" s="9" t="s">
        <v>5537</v>
      </c>
      <c r="BP227" s="9" t="s">
        <v>12</v>
      </c>
    </row>
    <row r="228" spans="1:68" s="9" customFormat="1" x14ac:dyDescent="0.35">
      <c r="A228" s="1" t="s">
        <v>3876</v>
      </c>
      <c r="B228" s="8" t="s">
        <v>3877</v>
      </c>
      <c r="C228" s="3" t="str">
        <f>_xlfn.XLOOKUP(B228,'[1]daily break down'!$D:$D,'[1]daily break down'!$E:$E,"")</f>
        <v>Maroua</v>
      </c>
      <c r="D228" s="1" t="s">
        <v>11</v>
      </c>
      <c r="E228" s="1" t="s">
        <v>12</v>
      </c>
      <c r="F228" s="3" t="s">
        <v>55</v>
      </c>
      <c r="G228" s="1" t="s">
        <v>84</v>
      </c>
      <c r="H228" s="39" t="str">
        <f>_xlfn.XLOOKUP(B228,[2]CALCULATION!$B:$B,[2]CALCULATION!$H:$H,"")</f>
        <v>Huawei</v>
      </c>
      <c r="I228" s="34">
        <v>0</v>
      </c>
      <c r="J228" s="34">
        <v>0</v>
      </c>
      <c r="K228" s="34">
        <v>0</v>
      </c>
      <c r="L228" s="34">
        <v>0</v>
      </c>
      <c r="M228" s="34">
        <v>0</v>
      </c>
      <c r="N228" s="34">
        <v>0</v>
      </c>
      <c r="O228" s="34">
        <v>0</v>
      </c>
      <c r="P228" s="34">
        <v>0</v>
      </c>
      <c r="Q228" s="34">
        <v>0</v>
      </c>
      <c r="R228" s="34">
        <v>0</v>
      </c>
      <c r="S228" s="109">
        <v>0</v>
      </c>
      <c r="T228" s="109">
        <f>_xlfn.XLOOKUP(B228,'[3]Nur des jours'!$B:$B,'[3]Nur des jours'!$U:$U,"")</f>
        <v>0</v>
      </c>
      <c r="U228" s="109">
        <v>0</v>
      </c>
      <c r="V228" s="109">
        <v>0</v>
      </c>
      <c r="W228" s="109">
        <v>0</v>
      </c>
      <c r="X228" s="109">
        <v>0.25040449957623856</v>
      </c>
      <c r="Y228" s="109">
        <v>0.50696210117197871</v>
      </c>
      <c r="Z228" s="109">
        <v>0</v>
      </c>
      <c r="AA228" s="109">
        <v>0</v>
      </c>
      <c r="AB228" s="109">
        <v>0</v>
      </c>
      <c r="AC228" s="109">
        <v>2.371767202618611</v>
      </c>
      <c r="AD228" s="109">
        <v>3.0185244686529917</v>
      </c>
      <c r="AE228" s="109">
        <v>1.9305223823098852</v>
      </c>
      <c r="AF228" s="109">
        <v>1.9305223823098852</v>
      </c>
      <c r="AG228" s="57" t="str">
        <f>_xlfn.XLOOKUP(B228,[3]CALCULATION!$B:$B,[3]CALCULATION!$M:$M,"")</f>
        <v>Operationnel</v>
      </c>
      <c r="AH228" s="57"/>
      <c r="AI228" s="56" t="str" cm="1">
        <f t="array" ref="AI228">IFERROR(_xlfn.IFS(
AK228="MPR ISSUE","PDH",
AK228="BSS Hardware Issue","BSS",
AK228="Sites strategiques, MLL, Pylone, etc.","ENVTECH",
AK228="AKTIVCO DEFAUT GE &amp; POWER Cabinet","AKTIVCO",
AK228="AKTIVCO Coupure ENEO &amp; Baisse de tension","AKTIVCO GRID ONLY",
AK228="Coupure ENEO &amp; Baisse de tension","IHS GRID ONLY",
AK228="Defaut GE &amp; POWER Cabinet","IHS",
AK228="Sharing","Partners",
AK228="Sites strategiques &amp; DataCenter","SST &amp; DC",
AK228="Exclu","Exclu",
AK228="SAT","SAT",
AK228="SPARE-ISSUE","SPARE-ISSUE",
AK228="Fiber CAmtel","TRANS_FO_CAMTEL",
AK228="Fiber AOF","Fiber AOF",
AK228="Projet OCM (HUAWEI)","TRAVAUX-HUAWEI",
AK228="Projet OCM (NOKIA)","TRAVAUX-NOKIA",
AK228="ACCESS-ISSUE","ACCESS-ISSUE",
AK228="Projet OCM (ZTE, NOKIA, autres projets)","TRAVAUX OCM",
AK228="No root CAuse","No root cause",
AK228="ODU HS","PDH",
AK228="IP &amp; VLAN","PDH",
AK228="Warehouse HUAWEI","SPARE-ISSUE",
AK228="SPARE-HS","SPARE-ISSUE",
AK228="Power Telco","BSS",AK228="no impacts","no impacts"
),"")</f>
        <v>IHS</v>
      </c>
      <c r="AJ228" s="56" t="str" cm="1">
        <f t="array" ref="AJ228">IFERROR(_xlfn.IFS(
AK228="MPR ISSUE","TX ISSUE",
AK228="BSS Hardware Issue","RAN ISSUE",
AK228="Sites strategiques, MLL, Pylone, etc.","ENVTECH",
AK228="AKTIVCO DEFAUT GE &amp; POWER Cabinet","POWER ISSUE",
AK228="AKTIVCO Coupure ENEO &amp; Baisse de tension","POWER ISSUE",
AK228="Coupure ENEO &amp; Baisse de tension","POWER ISSUE",
AK228="Defaut GE &amp; POWER Cabinet","POWER ISSUE",
AK228="Sharing","POWER ISSUE",
AK228="Sites strategiques &amp; DataCenter","POWER ISSUE",
AK228="Exclu","Exclu",
AK228="SAT","TX ISSUE",
AK228="SPARE-ISSUE","SPARE-ISSUE",
AK228="Fiber CAmtel","TX ISSUE",
AK228="Fiber AOF","TX ISSUE",
AK228="Projet OCM (HUAWEI)","TRAVAUX-HUAWEI",
AK228="Projet OCM (NOKIA)","TRAVAUX -NOKIA",
AK228="ACCESS-ISSUE","ACCESS-ISSUE",
AK228="Projet OCM (ZTE, NOKIA, autres projets)","TRAVAUX OCM",
AK228="No root CAuse","No root cause",
AK228="ODU HS","TX ISSUE",
AK228="IP &amp; VLAN","TX ISSUE",
AK228="Warehouse HUAWEI","SPARE-ISSUE",
AK228="SPARE-HS","SPARE-ISSUE",
AK228="Power Telco","RAN ISSUE",AK228="no impacts","no impacts"
),"")</f>
        <v>POWER ISSUE</v>
      </c>
      <c r="AK228" s="81" t="s">
        <v>5330</v>
      </c>
      <c r="AL228" s="56" t="str" cm="1">
        <f t="array" ref="AL228">IFERROR(_xlfn.IFS(
AK228="MPR ISSUE","ACTIVE",
AK228="BSS Hardware Issue","ACTIVE",
AK228="Sites strategiques, MLL, Pylone, etc.","PASSIVE",
AK228="AKTIVCO DEFAUT GE &amp; POWER Cabinet","PASSIVE",
AK228="AKTIVCO Coupure ENEO &amp; Baisse de tension","PASSIVE",
AK228="Coupure ENEO &amp; Baisse de tension","PASSIVE",
AK228="Defaut GE &amp; POWER Cabinet","PASSIVE",
AK228="Sharing","PASSIVE",
AK228="Sites strategiques &amp; DataCenter","PASSIVE",
AK228="Exclu","Exclu",
AK228="SAT","ACTIVE",
AK228="SPARE-ISSUE","SPARE-ISSUE",
AK228="Fiber CAmtel","ACTIVE",
AK228="Fiber AOF","ACTIVE",
AK228="Projet OCM (HUAWEI)","PLANNED WORKS",
AK228="Projet OCM (NOKIA)","PLANNED WORKS",
AK228="ACCESS-ISSUE","ACCESS-ISSUE",
AK228="Projet OCM (ZTE, NOKIA, autres projets)","PLANNED WORKS",
AK228="No root CAuse","No root cause",
AK228="ODU HS","ACTIVE",
AK228="IP &amp; VLAN","ACTIVE",
AK228="Warehouse HUAWEI","SPARE-ISSUE",
AK228="SPARE-HS","SPARE-ISSUE",
AK228="Power Telco","ACTIVE", AK228="no impacts","no impacts"
),"")</f>
        <v>PASSIVE</v>
      </c>
      <c r="AM228" s="108" t="s">
        <v>5903</v>
      </c>
      <c r="AN228" s="117" t="s">
        <v>3877</v>
      </c>
      <c r="AP228" s="23" t="s">
        <v>5537</v>
      </c>
      <c r="AQ228" s="23" t="s">
        <v>5537</v>
      </c>
      <c r="AR228" s="7"/>
      <c r="AS228" s="6"/>
      <c r="AT228" s="7"/>
      <c r="AU228" s="3" t="s">
        <v>5903</v>
      </c>
      <c r="AV228" s="24" t="s">
        <v>5537</v>
      </c>
      <c r="AW228" s="24" t="s">
        <v>5537</v>
      </c>
      <c r="AX228" s="24" t="s">
        <v>5537</v>
      </c>
      <c r="AY228" s="24" t="s">
        <v>5537</v>
      </c>
      <c r="AZ228" s="24" t="s">
        <v>5537</v>
      </c>
      <c r="BA228" s="24" t="s">
        <v>5537</v>
      </c>
      <c r="BB228" s="24" t="s">
        <v>5537</v>
      </c>
      <c r="BC228" s="24" t="s">
        <v>5537</v>
      </c>
      <c r="BD228" s="24" t="s">
        <v>5537</v>
      </c>
      <c r="BE228" s="24" t="s">
        <v>5537</v>
      </c>
      <c r="BF228" s="24" t="s">
        <v>5537</v>
      </c>
      <c r="BG228" s="24" t="s">
        <v>5537</v>
      </c>
      <c r="BH228" s="24" t="s">
        <v>5537</v>
      </c>
      <c r="BI228" s="9" t="s">
        <v>5537</v>
      </c>
      <c r="BJ228" s="14"/>
      <c r="BK228" s="14" t="s">
        <v>5537</v>
      </c>
      <c r="BL228" s="14" t="str">
        <f>_xlfn.XLOOKUP(B228,'[4]cell downs 18042026 17h'!$B:$B,'[4]cell downs 18042026 17h'!$B:$B,"")</f>
        <v/>
      </c>
      <c r="BM228" s="14" t="str">
        <f>_xlfn.XLOOKUP(B228,'[5]Cells Huawei 19042026 15h'!$B:$B,'[5]Cells Huawei 19042026 15h'!$B:$B,"")</f>
        <v/>
      </c>
      <c r="BN228" s="9" t="str">
        <f>_xlfn.XLOOKUP(B228,'[6]cells down 19042026 9H40'!$B:$B,'[6]cells down 19042026 9H40'!$B:$B,"")</f>
        <v/>
      </c>
      <c r="BO228" s="9" t="s">
        <v>3877</v>
      </c>
      <c r="BP228" s="9" t="s">
        <v>12</v>
      </c>
    </row>
    <row r="229" spans="1:68" s="9" customFormat="1" x14ac:dyDescent="0.35">
      <c r="A229" s="1" t="s">
        <v>1646</v>
      </c>
      <c r="B229" s="1" t="s">
        <v>1647</v>
      </c>
      <c r="C229" s="3" t="str">
        <f>_xlfn.XLOOKUP(B229,'[1]daily break down'!$D:$D,'[1]daily break down'!$E:$E,"")</f>
        <v>Maroua</v>
      </c>
      <c r="D229" s="1" t="s">
        <v>11</v>
      </c>
      <c r="E229" s="1" t="s">
        <v>12</v>
      </c>
      <c r="F229" s="3" t="s">
        <v>55</v>
      </c>
      <c r="G229" s="1" t="s">
        <v>84</v>
      </c>
      <c r="H229" s="39" t="str">
        <f>_xlfn.XLOOKUP(B229,[2]CALCULATION!$B:$B,[2]CALCULATION!$H:$H,"")</f>
        <v>Huawei</v>
      </c>
      <c r="I229" s="34">
        <v>1.9289172252613196</v>
      </c>
      <c r="J229" s="34">
        <v>3.3094771325759846</v>
      </c>
      <c r="K229" s="34">
        <v>1.2299961761592086</v>
      </c>
      <c r="L229" s="34">
        <v>5.6715549049318982E-3</v>
      </c>
      <c r="M229" s="34">
        <v>3.929121258557271</v>
      </c>
      <c r="N229" s="34">
        <v>2.4000308190153326</v>
      </c>
      <c r="O229" s="34">
        <v>0.787311697243125</v>
      </c>
      <c r="P229" s="34">
        <v>3.388664880305222E-2</v>
      </c>
      <c r="Q229" s="34">
        <v>4.1734083262706424E-2</v>
      </c>
      <c r="R229" s="34">
        <v>0.64241952099260058</v>
      </c>
      <c r="S229" s="109">
        <v>0.13782948523683558</v>
      </c>
      <c r="T229" s="109">
        <f>_xlfn.XLOOKUP(B229,'[3]Nur des jours'!$B:$B,'[3]Nur des jours'!$U:$U,"")</f>
        <v>1.044582701971561</v>
      </c>
      <c r="U229" s="109">
        <v>0</v>
      </c>
      <c r="V229" s="109">
        <v>5.8231530706297635E-2</v>
      </c>
      <c r="W229" s="109">
        <v>1.0445827019715608</v>
      </c>
      <c r="X229" s="109">
        <v>1.1987847891037657</v>
      </c>
      <c r="Y229" s="109">
        <v>1.429089155416299</v>
      </c>
      <c r="Z229" s="109">
        <v>1.2998561779284488</v>
      </c>
      <c r="AA229" s="109">
        <v>1.9261884582787579E-2</v>
      </c>
      <c r="AB229" s="109">
        <v>1.1475981143328395</v>
      </c>
      <c r="AC229" s="109">
        <v>3.6144782961444237</v>
      </c>
      <c r="AD229" s="109">
        <v>3.0959824692038036</v>
      </c>
      <c r="AE229" s="109">
        <v>1.8833129300037381</v>
      </c>
      <c r="AF229" s="109">
        <v>1.8833129300037381</v>
      </c>
      <c r="AG229" s="57" t="str">
        <f>_xlfn.XLOOKUP(B229,[3]CALCULATION!$B:$B,[3]CALCULATION!$M:$M,"")</f>
        <v>Operationnel</v>
      </c>
      <c r="AH229" s="57"/>
      <c r="AI229" s="56" t="str" cm="1">
        <f t="array" ref="AI229">IFERROR(_xlfn.IFS(
AK229="MPR ISSUE","PDH",
AK229="BSS Hardware Issue","BSS",
AK229="Sites strategiques, MLL, Pylone, etc.","ENVTECH",
AK229="AKTIVCO DEFAUT GE &amp; POWER Cabinet","AKTIVCO",
AK229="AKTIVCO Coupure ENEO &amp; Baisse de tension","AKTIVCO GRID ONLY",
AK229="Coupure ENEO &amp; Baisse de tension","IHS GRID ONLY",
AK229="Defaut GE &amp; POWER Cabinet","IHS",
AK229="Sharing","Partners",
AK229="Sites strategiques &amp; DataCenter","SST &amp; DC",
AK229="Exclu","Exclu",
AK229="SAT","SAT",
AK229="SPARE-ISSUE","SPARE-ISSUE",
AK229="Fiber CAmtel","TRANS_FO_CAMTEL",
AK229="Fiber AOF","Fiber AOF",
AK229="Projet OCM (HUAWEI)","TRAVAUX-HUAWEI",
AK229="Projet OCM (NOKIA)","TRAVAUX-NOKIA",
AK229="ACCESS-ISSUE","ACCESS-ISSUE",
AK229="Projet OCM (ZTE, NOKIA, autres projets)","TRAVAUX OCM",
AK229="No root CAuse","No root cause",
AK229="ODU HS","PDH",
AK229="IP &amp; VLAN","PDH",
AK229="Warehouse HUAWEI","SPARE-ISSUE",
AK229="SPARE-HS","SPARE-ISSUE",
AK229="Power Telco","BSS",AK229="no impacts","no impacts"
),"")</f>
        <v>IHS</v>
      </c>
      <c r="AJ229" s="56" t="str" cm="1">
        <f t="array" ref="AJ229">IFERROR(_xlfn.IFS(
AK229="MPR ISSUE","TX ISSUE",
AK229="BSS Hardware Issue","RAN ISSUE",
AK229="Sites strategiques, MLL, Pylone, etc.","ENVTECH",
AK229="AKTIVCO DEFAUT GE &amp; POWER Cabinet","POWER ISSUE",
AK229="AKTIVCO Coupure ENEO &amp; Baisse de tension","POWER ISSUE",
AK229="Coupure ENEO &amp; Baisse de tension","POWER ISSUE",
AK229="Defaut GE &amp; POWER Cabinet","POWER ISSUE",
AK229="Sharing","POWER ISSUE",
AK229="Sites strategiques &amp; DataCenter","POWER ISSUE",
AK229="Exclu","Exclu",
AK229="SAT","TX ISSUE",
AK229="SPARE-ISSUE","SPARE-ISSUE",
AK229="Fiber CAmtel","TX ISSUE",
AK229="Fiber AOF","TX ISSUE",
AK229="Projet OCM (HUAWEI)","TRAVAUX-HUAWEI",
AK229="Projet OCM (NOKIA)","TRAVAUX -NOKIA",
AK229="ACCESS-ISSUE","ACCESS-ISSUE",
AK229="Projet OCM (ZTE, NOKIA, autres projets)","TRAVAUX OCM",
AK229="No root CAuse","No root cause",
AK229="ODU HS","TX ISSUE",
AK229="IP &amp; VLAN","TX ISSUE",
AK229="Warehouse HUAWEI","SPARE-ISSUE",
AK229="SPARE-HS","SPARE-ISSUE",
AK229="Power Telco","RAN ISSUE",AK229="no impacts","no impacts"
),"")</f>
        <v>POWER ISSUE</v>
      </c>
      <c r="AK229" s="81" t="s">
        <v>5330</v>
      </c>
      <c r="AL229" s="56" t="str" cm="1">
        <f t="array" ref="AL229">IFERROR(_xlfn.IFS(
AK229="MPR ISSUE","ACTIVE",
AK229="BSS Hardware Issue","ACTIVE",
AK229="Sites strategiques, MLL, Pylone, etc.","PASSIVE",
AK229="AKTIVCO DEFAUT GE &amp; POWER Cabinet","PASSIVE",
AK229="AKTIVCO Coupure ENEO &amp; Baisse de tension","PASSIVE",
AK229="Coupure ENEO &amp; Baisse de tension","PASSIVE",
AK229="Defaut GE &amp; POWER Cabinet","PASSIVE",
AK229="Sharing","PASSIVE",
AK229="Sites strategiques &amp; DataCenter","PASSIVE",
AK229="Exclu","Exclu",
AK229="SAT","ACTIVE",
AK229="SPARE-ISSUE","SPARE-ISSUE",
AK229="Fiber CAmtel","ACTIVE",
AK229="Fiber AOF","ACTIVE",
AK229="Projet OCM (HUAWEI)","PLANNED WORKS",
AK229="Projet OCM (NOKIA)","PLANNED WORKS",
AK229="ACCESS-ISSUE","ACCESS-ISSUE",
AK229="Projet OCM (ZTE, NOKIA, autres projets)","PLANNED WORKS",
AK229="No root CAuse","No root cause",
AK229="ODU HS","ACTIVE",
AK229="IP &amp; VLAN","ACTIVE",
AK229="Warehouse HUAWEI","SPARE-ISSUE",
AK229="SPARE-HS","SPARE-ISSUE",
AK229="Power Telco","ACTIVE", AK229="no impacts","no impacts"
),"")</f>
        <v>PASSIVE</v>
      </c>
      <c r="AM229" s="108" t="s">
        <v>5904</v>
      </c>
      <c r="AN229" s="117" t="s">
        <v>1647</v>
      </c>
      <c r="AP229" s="23" t="s">
        <v>5537</v>
      </c>
      <c r="AQ229" s="23" t="s">
        <v>5537</v>
      </c>
      <c r="AR229" s="7"/>
      <c r="AS229" s="6"/>
      <c r="AT229" s="7"/>
      <c r="AU229" s="3" t="s">
        <v>6446</v>
      </c>
      <c r="AV229" s="24" t="s">
        <v>5537</v>
      </c>
      <c r="AW229" s="24" t="s">
        <v>5537</v>
      </c>
      <c r="AX229" s="24" t="s">
        <v>5537</v>
      </c>
      <c r="AY229" s="24" t="s">
        <v>5537</v>
      </c>
      <c r="AZ229" s="24" t="s">
        <v>5537</v>
      </c>
      <c r="BA229" s="24" t="s">
        <v>5537</v>
      </c>
      <c r="BB229" s="24" t="s">
        <v>5537</v>
      </c>
      <c r="BC229" s="24" t="s">
        <v>5537</v>
      </c>
      <c r="BD229" s="24" t="s">
        <v>5537</v>
      </c>
      <c r="BE229" s="24" t="s">
        <v>5537</v>
      </c>
      <c r="BF229" s="24" t="s">
        <v>6280</v>
      </c>
      <c r="BG229" s="24" t="s">
        <v>5537</v>
      </c>
      <c r="BH229" s="24" t="s">
        <v>5537</v>
      </c>
      <c r="BI229" s="9" t="s">
        <v>6447</v>
      </c>
      <c r="BJ229" s="14"/>
      <c r="BK229" s="14" t="s">
        <v>5537</v>
      </c>
      <c r="BL229" s="14" t="str">
        <f>_xlfn.XLOOKUP(B229,'[4]cell downs 18042026 17h'!$B:$B,'[4]cell downs 18042026 17h'!$B:$B,"")</f>
        <v/>
      </c>
      <c r="BM229" s="14" t="str">
        <f>_xlfn.XLOOKUP(B229,'[5]Cells Huawei 19042026 15h'!$B:$B,'[5]Cells Huawei 19042026 15h'!$B:$B,"")</f>
        <v/>
      </c>
      <c r="BN229" s="9" t="str">
        <f>_xlfn.XLOOKUP(B229,'[6]cells down 19042026 9H40'!$B:$B,'[6]cells down 19042026 9H40'!$B:$B,"")</f>
        <v/>
      </c>
      <c r="BO229" s="9" t="s">
        <v>1647</v>
      </c>
      <c r="BP229" s="9" t="s">
        <v>5537</v>
      </c>
    </row>
    <row r="230" spans="1:68" s="9" customFormat="1" x14ac:dyDescent="0.35">
      <c r="A230" s="1" t="s">
        <v>609</v>
      </c>
      <c r="B230" s="8" t="s">
        <v>610</v>
      </c>
      <c r="C230" s="3" t="str">
        <f>_xlfn.XLOOKUP(B230,'[1]daily break down'!$D:$D,'[1]daily break down'!$E:$E,"")</f>
        <v>Yaounde</v>
      </c>
      <c r="D230" s="1" t="s">
        <v>11</v>
      </c>
      <c r="E230" s="1" t="s">
        <v>12</v>
      </c>
      <c r="F230" s="3" t="s">
        <v>37</v>
      </c>
      <c r="G230" s="1" t="s">
        <v>38</v>
      </c>
      <c r="H230" s="41" t="str">
        <f>_xlfn.XLOOKUP(B230,[2]CALCULATION!$B:$B,[2]CALCULATION!$H:$H,"")</f>
        <v>ZTE</v>
      </c>
      <c r="I230" s="34">
        <v>4.3560930334757275</v>
      </c>
      <c r="J230" s="34">
        <v>0</v>
      </c>
      <c r="K230" s="34">
        <v>1.3372385020817108</v>
      </c>
      <c r="L230" s="34">
        <v>1.8499613335502085</v>
      </c>
      <c r="M230" s="34">
        <v>36.836107044713245</v>
      </c>
      <c r="N230" s="34">
        <v>20.377343885992474</v>
      </c>
      <c r="O230" s="34">
        <v>1.2764922253326614</v>
      </c>
      <c r="P230" s="34">
        <v>3.8177590295434514</v>
      </c>
      <c r="Q230" s="34">
        <v>1.9197143248495436</v>
      </c>
      <c r="R230" s="34">
        <v>0</v>
      </c>
      <c r="S230" s="109">
        <v>2.5585668301786617</v>
      </c>
      <c r="T230" s="109">
        <f>_xlfn.XLOOKUP(B230,'[3]Nur des jours'!$B:$B,'[3]Nur des jours'!$U:$U,"")</f>
        <v>1.3820937240499598</v>
      </c>
      <c r="U230" s="109">
        <v>49.764487790818777</v>
      </c>
      <c r="V230" s="109">
        <v>32.899156186774654</v>
      </c>
      <c r="W230" s="109">
        <v>1.3820937240499598</v>
      </c>
      <c r="X230" s="109">
        <v>4.4390083125733009</v>
      </c>
      <c r="Y230" s="109">
        <v>0</v>
      </c>
      <c r="Z230" s="109">
        <v>0</v>
      </c>
      <c r="AA230" s="109">
        <v>0</v>
      </c>
      <c r="AB230" s="109">
        <v>4.8333062240143044E-3</v>
      </c>
      <c r="AC230" s="109">
        <v>0</v>
      </c>
      <c r="AD230" s="109">
        <v>0.67735905831471876</v>
      </c>
      <c r="AE230" s="109">
        <v>1.7683480151698052</v>
      </c>
      <c r="AF230" s="109">
        <v>1.7683480151698052</v>
      </c>
      <c r="AG230" s="57" t="str">
        <f>_xlfn.XLOOKUP(B230,[3]CALCULATION!$B:$B,[3]CALCULATION!$M:$M,"")</f>
        <v>Operationnel</v>
      </c>
      <c r="AH230" s="57"/>
      <c r="AI230" s="56" t="str" cm="1">
        <f t="array" ref="AI230">IFERROR(_xlfn.IFS(
AK230="MPR ISSUE","PDH",
AK230="BSS Hardware Issue","BSS",
AK230="Sites strategiques, MLL, Pylone, etc.","ENVTECH",
AK230="AKTIVCO DEFAUT GE &amp; POWER Cabinet","AKTIVCO",
AK230="AKTIVCO Coupure ENEO &amp; Baisse de tension","AKTIVCO GRID ONLY",
AK230="Coupure ENEO &amp; Baisse de tension","IHS GRID ONLY",
AK230="Defaut GE &amp; POWER Cabinet","IHS",
AK230="Sharing","Partners",
AK230="Sites strategiques &amp; DataCenter","SST &amp; DC",
AK230="Exclu","Exclu",
AK230="SAT","SAT",
AK230="SPARE-ISSUE","SPARE-ISSUE",
AK230="Fiber CAmtel","TRANS_FO_CAMTEL",
AK230="Fiber AOF","Fiber AOF",
AK230="Projet OCM (HUAWEI)","TRAVAUX-HUAWEI",
AK230="Projet OCM (NOKIA)","TRAVAUX-NOKIA",
AK230="ACCESS-ISSUE","ACCESS-ISSUE",
AK230="Projet OCM (ZTE, NOKIA, autres projets)","TRAVAUX OCM",
AK230="No root CAuse","No root cause",
AK230="ODU HS","PDH",
AK230="IP &amp; VLAN","PDH",
AK230="Warehouse HUAWEI","SPARE-ISSUE",
AK230="SPARE-HS","SPARE-ISSUE",
AK230="Power Telco","BSS",AK230="no impacts","no impacts"
),"")</f>
        <v>No root cause</v>
      </c>
      <c r="AJ230" s="56" t="str" cm="1">
        <f t="array" ref="AJ230">IFERROR(_xlfn.IFS(
AK230="MPR ISSUE","TX ISSUE",
AK230="BSS Hardware Issue","RAN ISSUE",
AK230="Sites strategiques, MLL, Pylone, etc.","ENVTECH",
AK230="AKTIVCO DEFAUT GE &amp; POWER Cabinet","POWER ISSUE",
AK230="AKTIVCO Coupure ENEO &amp; Baisse de tension","POWER ISSUE",
AK230="Coupure ENEO &amp; Baisse de tension","POWER ISSUE",
AK230="Defaut GE &amp; POWER Cabinet","POWER ISSUE",
AK230="Sharing","POWER ISSUE",
AK230="Sites strategiques &amp; DataCenter","POWER ISSUE",
AK230="Exclu","Exclu",
AK230="SAT","TX ISSUE",
AK230="SPARE-ISSUE","SPARE-ISSUE",
AK230="Fiber CAmtel","TX ISSUE",
AK230="Fiber AOF","TX ISSUE",
AK230="Projet OCM (HUAWEI)","TRAVAUX-HUAWEI",
AK230="Projet OCM (NOKIA)","TRAVAUX -NOKIA",
AK230="ACCESS-ISSUE","ACCESS-ISSUE",
AK230="Projet OCM (ZTE, NOKIA, autres projets)","TRAVAUX OCM",
AK230="No root CAuse","No root cause",
AK230="ODU HS","TX ISSUE",
AK230="IP &amp; VLAN","TX ISSUE",
AK230="Warehouse HUAWEI","SPARE-ISSUE",
AK230="SPARE-HS","SPARE-ISSUE",
AK230="Power Telco","RAN ISSUE",AK230="no impacts","no impacts"
),"")</f>
        <v>No root cause</v>
      </c>
      <c r="AK230" s="81" t="s">
        <v>5620</v>
      </c>
      <c r="AL230" s="56" t="str" cm="1">
        <f t="array" ref="AL230">IFERROR(_xlfn.IFS(
AK230="MPR ISSUE","ACTIVE",
AK230="BSS Hardware Issue","ACTIVE",
AK230="Sites strategiques, MLL, Pylone, etc.","PASSIVE",
AK230="AKTIVCO DEFAUT GE &amp; POWER Cabinet","PASSIVE",
AK230="AKTIVCO Coupure ENEO &amp; Baisse de tension","PASSIVE",
AK230="Coupure ENEO &amp; Baisse de tension","PASSIVE",
AK230="Defaut GE &amp; POWER Cabinet","PASSIVE",
AK230="Sharing","PASSIVE",
AK230="Sites strategiques &amp; DataCenter","PASSIVE",
AK230="Exclu","Exclu",
AK230="SAT","ACTIVE",
AK230="SPARE-ISSUE","SPARE-ISSUE",
AK230="Fiber CAmtel","ACTIVE",
AK230="Fiber AOF","ACTIVE",
AK230="Projet OCM (HUAWEI)","PLANNED WORKS",
AK230="Projet OCM (NOKIA)","PLANNED WORKS",
AK230="ACCESS-ISSUE","ACCESS-ISSUE",
AK230="Projet OCM (ZTE, NOKIA, autres projets)","PLANNED WORKS",
AK230="No root CAuse","No root cause",
AK230="ODU HS","ACTIVE",
AK230="IP &amp; VLAN","ACTIVE",
AK230="Warehouse HUAWEI","SPARE-ISSUE",
AK230="SPARE-HS","SPARE-ISSUE",
AK230="Power Telco","ACTIVE", AK230="no impacts","no impacts"
),"")</f>
        <v>No root cause</v>
      </c>
      <c r="AM230" s="108" t="s">
        <v>5537</v>
      </c>
      <c r="AN230" s="117" t="s">
        <v>610</v>
      </c>
      <c r="AP230" s="23" t="s">
        <v>5537</v>
      </c>
      <c r="AQ230" s="23" t="s">
        <v>5537</v>
      </c>
      <c r="AR230" s="7"/>
      <c r="AS230" s="6"/>
      <c r="AT230" s="7"/>
      <c r="AU230" s="3" t="s">
        <v>5537</v>
      </c>
      <c r="AV230" s="24" t="s">
        <v>5537</v>
      </c>
      <c r="AW230" s="24" t="s">
        <v>5537</v>
      </c>
      <c r="AX230" s="24" t="s">
        <v>5537</v>
      </c>
      <c r="AY230" s="24" t="s">
        <v>5537</v>
      </c>
      <c r="AZ230" s="24" t="s">
        <v>5537</v>
      </c>
      <c r="BA230" s="24" t="s">
        <v>5537</v>
      </c>
      <c r="BB230" s="24" t="s">
        <v>5537</v>
      </c>
      <c r="BC230" s="24" t="s">
        <v>5537</v>
      </c>
      <c r="BD230" s="24" t="s">
        <v>5537</v>
      </c>
      <c r="BE230" s="24" t="s">
        <v>5537</v>
      </c>
      <c r="BF230" s="24" t="s">
        <v>5537</v>
      </c>
      <c r="BG230" s="24" t="s">
        <v>5537</v>
      </c>
      <c r="BH230" s="24" t="s">
        <v>5537</v>
      </c>
      <c r="BI230" s="9" t="s">
        <v>5537</v>
      </c>
      <c r="BJ230" s="14"/>
      <c r="BK230" s="14" t="s">
        <v>5537</v>
      </c>
      <c r="BL230" s="14" t="str">
        <f>_xlfn.XLOOKUP(B230,'[4]cell downs 18042026 17h'!$B:$B,'[4]cell downs 18042026 17h'!$B:$B,"")</f>
        <v/>
      </c>
      <c r="BM230" s="14" t="str">
        <f>_xlfn.XLOOKUP(B230,'[5]Cells Huawei 19042026 15h'!$B:$B,'[5]Cells Huawei 19042026 15h'!$B:$B,"")</f>
        <v/>
      </c>
      <c r="BN230" s="9" t="str">
        <f>_xlfn.XLOOKUP(B230,'[6]cells down 19042026 9H40'!$B:$B,'[6]cells down 19042026 9H40'!$B:$B,"")</f>
        <v/>
      </c>
      <c r="BO230" s="9" t="s">
        <v>610</v>
      </c>
      <c r="BP230" s="9" t="s">
        <v>12</v>
      </c>
    </row>
    <row r="231" spans="1:68" s="9" customFormat="1" x14ac:dyDescent="0.35">
      <c r="A231" s="1" t="s">
        <v>848</v>
      </c>
      <c r="B231" s="8" t="s">
        <v>849</v>
      </c>
      <c r="C231" s="3" t="str">
        <f>_xlfn.XLOOKUP(B231,'[1]daily break down'!$D:$D,'[1]daily break down'!$E:$E,"")</f>
        <v>Douala</v>
      </c>
      <c r="D231" s="1" t="s">
        <v>11</v>
      </c>
      <c r="E231" s="1" t="s">
        <v>12</v>
      </c>
      <c r="F231" s="3" t="s">
        <v>31</v>
      </c>
      <c r="G231" s="1" t="s">
        <v>32</v>
      </c>
      <c r="H231" s="41" t="str">
        <f>_xlfn.XLOOKUP(B231,[2]CALCULATION!$B:$B,[2]CALCULATION!$H:$H,"")</f>
        <v>ZTE</v>
      </c>
      <c r="I231" s="34">
        <v>0</v>
      </c>
      <c r="J231" s="34">
        <v>0</v>
      </c>
      <c r="K231" s="34">
        <v>0</v>
      </c>
      <c r="L231" s="34">
        <v>0</v>
      </c>
      <c r="M231" s="34">
        <v>0</v>
      </c>
      <c r="N231" s="34">
        <v>0</v>
      </c>
      <c r="O231" s="34">
        <v>0</v>
      </c>
      <c r="P231" s="34">
        <v>0</v>
      </c>
      <c r="Q231" s="34">
        <v>0</v>
      </c>
      <c r="R231" s="34">
        <v>0</v>
      </c>
      <c r="S231" s="109">
        <v>0</v>
      </c>
      <c r="T231" s="109">
        <f>_xlfn.XLOOKUP(B231,'[3]Nur des jours'!$B:$B,'[3]Nur des jours'!$U:$U,"")</f>
        <v>0</v>
      </c>
      <c r="U231" s="109">
        <v>0</v>
      </c>
      <c r="V231" s="109">
        <v>0</v>
      </c>
      <c r="W231" s="109">
        <v>0</v>
      </c>
      <c r="X231" s="109">
        <v>0</v>
      </c>
      <c r="Y231" s="109">
        <v>0</v>
      </c>
      <c r="Z231" s="109">
        <v>0</v>
      </c>
      <c r="AA231" s="109">
        <v>0</v>
      </c>
      <c r="AB231" s="109">
        <v>0.54234689655369128</v>
      </c>
      <c r="AC231" s="109">
        <v>0.13476233868485946</v>
      </c>
      <c r="AD231" s="109">
        <v>1.8245131089962636</v>
      </c>
      <c r="AE231" s="109">
        <v>1.8882710817759742</v>
      </c>
      <c r="AF231" s="109">
        <v>1.8882710817759742</v>
      </c>
      <c r="AG231" s="57" t="str">
        <f>_xlfn.XLOOKUP(B231,[3]CALCULATION!$B:$B,[3]CALCULATION!$M:$M,"")</f>
        <v>Operationnel</v>
      </c>
      <c r="AH231" s="57"/>
      <c r="AI231" s="56" t="str" cm="1">
        <f t="array" ref="AI231">IFERROR(_xlfn.IFS(
AK231="MPR ISSUE","PDH",
AK231="BSS Hardware Issue","BSS",
AK231="Sites strategiques, MLL, Pylone, etc.","ENVTECH",
AK231="AKTIVCO DEFAUT GE &amp; POWER Cabinet","AKTIVCO",
AK231="AKTIVCO Coupure ENEO &amp; Baisse de tension","AKTIVCO GRID ONLY",
AK231="Coupure ENEO &amp; Baisse de tension","IHS GRID ONLY",
AK231="Defaut GE &amp; POWER Cabinet","IHS",
AK231="Sharing","Partners",
AK231="Sites strategiques &amp; DataCenter","SST &amp; DC",
AK231="Exclu","Exclu",
AK231="SAT","SAT",
AK231="SPARE-ISSUE","SPARE-ISSUE",
AK231="Fiber CAmtel","TRANS_FO_CAMTEL",
AK231="Fiber AOF","Fiber AOF",
AK231="Projet OCM (HUAWEI)","TRAVAUX-HUAWEI",
AK231="Projet OCM (NOKIA)","TRAVAUX-NOKIA",
AK231="ACCESS-ISSUE","ACCESS-ISSUE",
AK231="Projet OCM (ZTE, NOKIA, autres projets)","TRAVAUX OCM",
AK231="No root CAuse","No root cause",
AK231="ODU HS","PDH",
AK231="IP &amp; VLAN","PDH",
AK231="Warehouse HUAWEI","SPARE-ISSUE",
AK231="SPARE-HS","SPARE-ISSUE",
AK231="Power Telco","BSS",AK231="no impacts","no impacts"
),"")</f>
        <v>No root cause</v>
      </c>
      <c r="AJ231" s="56" t="str" cm="1">
        <f t="array" ref="AJ231">IFERROR(_xlfn.IFS(
AK231="MPR ISSUE","TX ISSUE",
AK231="BSS Hardware Issue","RAN ISSUE",
AK231="Sites strategiques, MLL, Pylone, etc.","ENVTECH",
AK231="AKTIVCO DEFAUT GE &amp; POWER Cabinet","POWER ISSUE",
AK231="AKTIVCO Coupure ENEO &amp; Baisse de tension","POWER ISSUE",
AK231="Coupure ENEO &amp; Baisse de tension","POWER ISSUE",
AK231="Defaut GE &amp; POWER Cabinet","POWER ISSUE",
AK231="Sharing","POWER ISSUE",
AK231="Sites strategiques &amp; DataCenter","POWER ISSUE",
AK231="Exclu","Exclu",
AK231="SAT","TX ISSUE",
AK231="SPARE-ISSUE","SPARE-ISSUE",
AK231="Fiber CAmtel","TX ISSUE",
AK231="Fiber AOF","TX ISSUE",
AK231="Projet OCM (HUAWEI)","TRAVAUX-HUAWEI",
AK231="Projet OCM (NOKIA)","TRAVAUX -NOKIA",
AK231="ACCESS-ISSUE","ACCESS-ISSUE",
AK231="Projet OCM (ZTE, NOKIA, autres projets)","TRAVAUX OCM",
AK231="No root CAuse","No root cause",
AK231="ODU HS","TX ISSUE",
AK231="IP &amp; VLAN","TX ISSUE",
AK231="Warehouse HUAWEI","SPARE-ISSUE",
AK231="SPARE-HS","SPARE-ISSUE",
AK231="Power Telco","RAN ISSUE",AK231="no impacts","no impacts"
),"")</f>
        <v>No root cause</v>
      </c>
      <c r="AK231" s="81" t="s">
        <v>5620</v>
      </c>
      <c r="AL231" s="56" t="str" cm="1">
        <f t="array" ref="AL231">IFERROR(_xlfn.IFS(
AK231="MPR ISSUE","ACTIVE",
AK231="BSS Hardware Issue","ACTIVE",
AK231="Sites strategiques, MLL, Pylone, etc.","PASSIVE",
AK231="AKTIVCO DEFAUT GE &amp; POWER Cabinet","PASSIVE",
AK231="AKTIVCO Coupure ENEO &amp; Baisse de tension","PASSIVE",
AK231="Coupure ENEO &amp; Baisse de tension","PASSIVE",
AK231="Defaut GE &amp; POWER Cabinet","PASSIVE",
AK231="Sharing","PASSIVE",
AK231="Sites strategiques &amp; DataCenter","PASSIVE",
AK231="Exclu","Exclu",
AK231="SAT","ACTIVE",
AK231="SPARE-ISSUE","SPARE-ISSUE",
AK231="Fiber CAmtel","ACTIVE",
AK231="Fiber AOF","ACTIVE",
AK231="Projet OCM (HUAWEI)","PLANNED WORKS",
AK231="Projet OCM (NOKIA)","PLANNED WORKS",
AK231="ACCESS-ISSUE","ACCESS-ISSUE",
AK231="Projet OCM (ZTE, NOKIA, autres projets)","PLANNED WORKS",
AK231="No root CAuse","No root cause",
AK231="ODU HS","ACTIVE",
AK231="IP &amp; VLAN","ACTIVE",
AK231="Warehouse HUAWEI","SPARE-ISSUE",
AK231="SPARE-HS","SPARE-ISSUE",
AK231="Power Telco","ACTIVE", AK231="no impacts","no impacts"
),"")</f>
        <v>No root cause</v>
      </c>
      <c r="AM231" s="108" t="s">
        <v>5537</v>
      </c>
      <c r="AN231" s="117" t="s">
        <v>849</v>
      </c>
      <c r="AP231" s="23" t="s">
        <v>5537</v>
      </c>
      <c r="AQ231" s="23" t="s">
        <v>5537</v>
      </c>
      <c r="AR231" s="7"/>
      <c r="AS231" s="6"/>
      <c r="AT231" s="7"/>
      <c r="AU231" s="3" t="s">
        <v>5537</v>
      </c>
      <c r="AV231" s="24" t="s">
        <v>5537</v>
      </c>
      <c r="AW231" s="24" t="s">
        <v>5537</v>
      </c>
      <c r="AX231" s="24" t="s">
        <v>5537</v>
      </c>
      <c r="AY231" s="24" t="s">
        <v>5537</v>
      </c>
      <c r="AZ231" s="24" t="s">
        <v>5537</v>
      </c>
      <c r="BA231" s="24" t="s">
        <v>5537</v>
      </c>
      <c r="BB231" s="24" t="s">
        <v>5537</v>
      </c>
      <c r="BC231" s="24" t="s">
        <v>5537</v>
      </c>
      <c r="BD231" s="24" t="s">
        <v>5537</v>
      </c>
      <c r="BE231" s="24" t="s">
        <v>5537</v>
      </c>
      <c r="BF231" s="24" t="s">
        <v>5537</v>
      </c>
      <c r="BG231" s="24" t="s">
        <v>5537</v>
      </c>
      <c r="BH231" s="24" t="s">
        <v>5537</v>
      </c>
      <c r="BI231" s="9" t="s">
        <v>5537</v>
      </c>
      <c r="BJ231" s="14"/>
      <c r="BK231" s="14" t="s">
        <v>5537</v>
      </c>
      <c r="BL231" s="14" t="str">
        <f>_xlfn.XLOOKUP(B231,'[4]cell downs 18042026 17h'!$B:$B,'[4]cell downs 18042026 17h'!$B:$B,"")</f>
        <v/>
      </c>
      <c r="BM231" s="14" t="str">
        <f>_xlfn.XLOOKUP(B231,'[5]Cells Huawei 19042026 15h'!$B:$B,'[5]Cells Huawei 19042026 15h'!$B:$B,"")</f>
        <v/>
      </c>
      <c r="BN231" s="9" t="str">
        <f>_xlfn.XLOOKUP(B231,'[6]cells down 19042026 9H40'!$B:$B,'[6]cells down 19042026 9H40'!$B:$B,"")</f>
        <v/>
      </c>
      <c r="BO231" s="9" t="s">
        <v>849</v>
      </c>
      <c r="BP231" s="9" t="s">
        <v>5537</v>
      </c>
    </row>
    <row r="232" spans="1:68" s="9" customFormat="1" x14ac:dyDescent="0.35">
      <c r="A232" s="1" t="s">
        <v>663</v>
      </c>
      <c r="B232" s="8" t="s">
        <v>664</v>
      </c>
      <c r="C232" s="3" t="str">
        <f>_xlfn.XLOOKUP(B232,'[1]daily break down'!$D:$D,'[1]daily break down'!$E:$E,"")</f>
        <v>CENTRE</v>
      </c>
      <c r="D232" s="1" t="s">
        <v>11</v>
      </c>
      <c r="E232" s="1" t="s">
        <v>96</v>
      </c>
      <c r="F232" s="3" t="s">
        <v>226</v>
      </c>
      <c r="G232" s="1" t="s">
        <v>665</v>
      </c>
      <c r="H232" s="40" t="str">
        <f>_xlfn.XLOOKUP(B232,[2]CALCULATION!$B:$B,[2]CALCULATION!$H:$H,"")</f>
        <v>NOKIA</v>
      </c>
      <c r="I232" s="34">
        <v>0.38143881997414636</v>
      </c>
      <c r="J232" s="34">
        <v>0.74404379724512237</v>
      </c>
      <c r="K232" s="34">
        <v>0.37701572055143207</v>
      </c>
      <c r="L232" s="34">
        <v>0.49151692334911384</v>
      </c>
      <c r="M232" s="34">
        <v>0.44931912805015511</v>
      </c>
      <c r="N232" s="34">
        <v>0.27273401762961819</v>
      </c>
      <c r="O232" s="34">
        <v>0.88850793161602926</v>
      </c>
      <c r="P232" s="34">
        <v>1.5519015047098874</v>
      </c>
      <c r="Q232" s="34">
        <v>1.1901526111981464</v>
      </c>
      <c r="R232" s="34">
        <v>0.45864687401015314</v>
      </c>
      <c r="S232" s="109">
        <v>0.40153895323785149</v>
      </c>
      <c r="T232" s="109">
        <f>_xlfn.XLOOKUP(B232,'[3]Nur des jours'!$B:$B,'[3]Nur des jours'!$U:$U,"")</f>
        <v>1.9719889393978307</v>
      </c>
      <c r="U232" s="109">
        <v>1.7840607191674298</v>
      </c>
      <c r="V232" s="109">
        <v>1.8995606863508858</v>
      </c>
      <c r="W232" s="109">
        <v>1.9719889393978307</v>
      </c>
      <c r="X232" s="109">
        <v>3.2524227170386348</v>
      </c>
      <c r="Y232" s="109">
        <v>1.3034410286702449</v>
      </c>
      <c r="Z232" s="109">
        <v>1.8974383120311158</v>
      </c>
      <c r="AA232" s="109">
        <v>1.8187321114164474</v>
      </c>
      <c r="AB232" s="109">
        <v>1.8098502424143843</v>
      </c>
      <c r="AC232" s="109">
        <v>12.876110571562172</v>
      </c>
      <c r="AD232" s="109">
        <v>0</v>
      </c>
      <c r="AE232" s="109">
        <v>1.8387073991319309</v>
      </c>
      <c r="AF232" s="109">
        <v>1.8387073991319309</v>
      </c>
      <c r="AG232" s="57" t="str">
        <f>_xlfn.XLOOKUP(B232,[3]CALCULATION!$B:$B,[3]CALCULATION!$M:$M,"")</f>
        <v>Operationnel</v>
      </c>
      <c r="AH232" s="57"/>
      <c r="AI232" s="56" t="str" cm="1">
        <f t="array" ref="AI232">IFERROR(_xlfn.IFS(
AK232="MPR ISSUE","PDH",
AK232="BSS Hardware Issue","BSS",
AK232="Sites strategiques, MLL, Pylone, etc.","ENVTECH",
AK232="AKTIVCO DEFAUT GE &amp; POWER Cabinet","AKTIVCO",
AK232="AKTIVCO Coupure ENEO &amp; Baisse de tension","AKTIVCO GRID ONLY",
AK232="Coupure ENEO &amp; Baisse de tension","IHS GRID ONLY",
AK232="Defaut GE &amp; POWER Cabinet","IHS",
AK232="Sharing","Partners",
AK232="Sites strategiques &amp; DataCenter","SST &amp; DC",
AK232="Exclu","Exclu",
AK232="SAT","SAT",
AK232="SPARE-ISSUE","SPARE-ISSUE",
AK232="Fiber CAmtel","TRANS_FO_CAMTEL",
AK232="Fiber AOF","Fiber AOF",
AK232="Projet OCM (HUAWEI)","TRAVAUX-HUAWEI",
AK232="Projet OCM (NOKIA)","TRAVAUX-NOKIA",
AK232="ACCESS-ISSUE","ACCESS-ISSUE",
AK232="Projet OCM (ZTE, NOKIA, autres projets)","TRAVAUX OCM",
AK232="No root CAuse","No root cause",
AK232="ODU HS","PDH",
AK232="IP &amp; VLAN","PDH",
AK232="Warehouse HUAWEI","SPARE-ISSUE",
AK232="SPARE-HS","SPARE-ISSUE",
AK232="Power Telco","BSS",AK232="no impacts","no impacts"
),"")</f>
        <v>BSS</v>
      </c>
      <c r="AJ232" s="56" t="str" cm="1">
        <f t="array" ref="AJ232">IFERROR(_xlfn.IFS(
AK232="MPR ISSUE","TX ISSUE",
AK232="BSS Hardware Issue","RAN ISSUE",
AK232="Sites strategiques, MLL, Pylone, etc.","ENVTECH",
AK232="AKTIVCO DEFAUT GE &amp; POWER Cabinet","POWER ISSUE",
AK232="AKTIVCO Coupure ENEO &amp; Baisse de tension","POWER ISSUE",
AK232="Coupure ENEO &amp; Baisse de tension","POWER ISSUE",
AK232="Defaut GE &amp; POWER Cabinet","POWER ISSUE",
AK232="Sharing","POWER ISSUE",
AK232="Sites strategiques &amp; DataCenter","POWER ISSUE",
AK232="Exclu","Exclu",
AK232="SAT","TX ISSUE",
AK232="SPARE-ISSUE","SPARE-ISSUE",
AK232="Fiber CAmtel","TX ISSUE",
AK232="Fiber AOF","TX ISSUE",
AK232="Projet OCM (HUAWEI)","TRAVAUX-HUAWEI",
AK232="Projet OCM (NOKIA)","TRAVAUX -NOKIA",
AK232="ACCESS-ISSUE","ACCESS-ISSUE",
AK232="Projet OCM (ZTE, NOKIA, autres projets)","TRAVAUX OCM",
AK232="No root CAuse","No root cause",
AK232="ODU HS","TX ISSUE",
AK232="IP &amp; VLAN","TX ISSUE",
AK232="Warehouse HUAWEI","SPARE-ISSUE",
AK232="SPARE-HS","SPARE-ISSUE",
AK232="Power Telco","RAN ISSUE",AK232="no impacts","no impacts"
),"")</f>
        <v>RAN ISSUE</v>
      </c>
      <c r="AK232" s="81" t="s">
        <v>5320</v>
      </c>
      <c r="AL232" s="56" t="str" cm="1">
        <f t="array" ref="AL232">IFERROR(_xlfn.IFS(
AK232="MPR ISSUE","ACTIVE",
AK232="BSS Hardware Issue","ACTIVE",
AK232="Sites strategiques, MLL, Pylone, etc.","PASSIVE",
AK232="AKTIVCO DEFAUT GE &amp; POWER Cabinet","PASSIVE",
AK232="AKTIVCO Coupure ENEO &amp; Baisse de tension","PASSIVE",
AK232="Coupure ENEO &amp; Baisse de tension","PASSIVE",
AK232="Defaut GE &amp; POWER Cabinet","PASSIVE",
AK232="Sharing","PASSIVE",
AK232="Sites strategiques &amp; DataCenter","PASSIVE",
AK232="Exclu","Exclu",
AK232="SAT","ACTIVE",
AK232="SPARE-ISSUE","SPARE-ISSUE",
AK232="Fiber CAmtel","ACTIVE",
AK232="Fiber AOF","ACTIVE",
AK232="Projet OCM (HUAWEI)","PLANNED WORKS",
AK232="Projet OCM (NOKIA)","PLANNED WORKS",
AK232="ACCESS-ISSUE","ACCESS-ISSUE",
AK232="Projet OCM (ZTE, NOKIA, autres projets)","PLANNED WORKS",
AK232="No root CAuse","No root cause",
AK232="ODU HS","ACTIVE",
AK232="IP &amp; VLAN","ACTIVE",
AK232="Warehouse HUAWEI","SPARE-ISSUE",
AK232="SPARE-HS","SPARE-ISSUE",
AK232="Power Telco","ACTIVE", AK232="no impacts","no impacts"
),"")</f>
        <v>ACTIVE</v>
      </c>
      <c r="AM232" s="108" t="s">
        <v>5905</v>
      </c>
      <c r="AN232" s="117" t="s">
        <v>664</v>
      </c>
      <c r="AP232" s="23" t="s">
        <v>5537</v>
      </c>
      <c r="AQ232" s="23" t="s">
        <v>5537</v>
      </c>
      <c r="AR232" s="7"/>
      <c r="AS232" s="6"/>
      <c r="AT232" s="7"/>
      <c r="AU232" s="3" t="s">
        <v>5537</v>
      </c>
      <c r="AV232" s="24" t="s">
        <v>5537</v>
      </c>
      <c r="AW232" s="24" t="s">
        <v>5537</v>
      </c>
      <c r="AX232" s="24" t="s">
        <v>5537</v>
      </c>
      <c r="AY232" s="24" t="s">
        <v>5537</v>
      </c>
      <c r="AZ232" s="24" t="s">
        <v>5537</v>
      </c>
      <c r="BA232" s="24" t="s">
        <v>5537</v>
      </c>
      <c r="BB232" s="24" t="s">
        <v>6448</v>
      </c>
      <c r="BC232" s="24" t="s">
        <v>6448</v>
      </c>
      <c r="BD232" s="24" t="s">
        <v>6449</v>
      </c>
      <c r="BE232" s="24" t="s">
        <v>5537</v>
      </c>
      <c r="BF232" s="24" t="s">
        <v>5537</v>
      </c>
      <c r="BG232" s="24" t="s">
        <v>5537</v>
      </c>
      <c r="BH232" s="24" t="s">
        <v>5537</v>
      </c>
      <c r="BI232" s="9" t="s">
        <v>5537</v>
      </c>
      <c r="BJ232" s="14"/>
      <c r="BK232" s="14" t="s">
        <v>5537</v>
      </c>
      <c r="BL232" s="14" t="str">
        <f>_xlfn.XLOOKUP(B232,'[4]cell downs 18042026 17h'!$B:$B,'[4]cell downs 18042026 17h'!$B:$B,"")</f>
        <v/>
      </c>
      <c r="BM232" s="14" t="str">
        <f>_xlfn.XLOOKUP(B232,'[5]Cells Huawei 19042026 15h'!$B:$B,'[5]Cells Huawei 19042026 15h'!$B:$B,"")</f>
        <v/>
      </c>
      <c r="BN232" s="9" t="str">
        <f>_xlfn.XLOOKUP(B232,'[6]cells down 19042026 9H40'!$B:$B,'[6]cells down 19042026 9H40'!$B:$B,"")</f>
        <v/>
      </c>
      <c r="BO232" s="9" t="s">
        <v>664</v>
      </c>
      <c r="BP232" s="9" t="s">
        <v>5459</v>
      </c>
    </row>
    <row r="233" spans="1:68" s="9" customFormat="1" x14ac:dyDescent="0.35">
      <c r="A233" s="1" t="s">
        <v>887</v>
      </c>
      <c r="B233" s="8" t="s">
        <v>888</v>
      </c>
      <c r="C233" s="3" t="str">
        <f>_xlfn.XLOOKUP(B233,'[1]daily break down'!$D:$D,'[1]daily break down'!$E:$E,"")</f>
        <v>NORD</v>
      </c>
      <c r="D233" s="1" t="s">
        <v>11</v>
      </c>
      <c r="E233" s="1" t="s">
        <v>12</v>
      </c>
      <c r="F233" s="3" t="s">
        <v>23</v>
      </c>
      <c r="G233" s="1" t="s">
        <v>24</v>
      </c>
      <c r="H233" s="39" t="str">
        <f>_xlfn.XLOOKUP(B233,[2]CALCULATION!$B:$B,[2]CALCULATION!$H:$H,"")</f>
        <v>Huawei</v>
      </c>
      <c r="I233" s="34">
        <v>3.6377139139293386</v>
      </c>
      <c r="J233" s="34">
        <v>3.6732770600942257</v>
      </c>
      <c r="K233" s="34">
        <v>4.7661036489143429</v>
      </c>
      <c r="L233" s="34">
        <v>0.24571387397876343</v>
      </c>
      <c r="M233" s="34">
        <v>0.843313843159748</v>
      </c>
      <c r="N233" s="34">
        <v>2.4093764000536475</v>
      </c>
      <c r="O233" s="34">
        <v>3.1415242000610673</v>
      </c>
      <c r="P233" s="34">
        <v>1.6145382997605817</v>
      </c>
      <c r="Q233" s="34">
        <v>0.45987749441405346</v>
      </c>
      <c r="R233" s="34">
        <v>0.82187607902223814</v>
      </c>
      <c r="S233" s="109">
        <v>0.90227661207705889</v>
      </c>
      <c r="T233" s="109">
        <f>_xlfn.XLOOKUP(B233,'[3]Nur des jours'!$B:$B,'[3]Nur des jours'!$U:$U,"")</f>
        <v>5.7767105266912653</v>
      </c>
      <c r="U233" s="109">
        <v>2.576615929435869</v>
      </c>
      <c r="V233" s="109">
        <v>10.570440711919254</v>
      </c>
      <c r="W233" s="109">
        <v>5.7767105266912653</v>
      </c>
      <c r="X233" s="109">
        <v>2.6658983314927531</v>
      </c>
      <c r="Y233" s="109">
        <v>5.5761372359338299</v>
      </c>
      <c r="Z233" s="109">
        <v>0.3234569803642921</v>
      </c>
      <c r="AA233" s="109">
        <v>1.7044805997152093</v>
      </c>
      <c r="AB233" s="109">
        <v>4.741580416227924</v>
      </c>
      <c r="AC233" s="109">
        <v>1.5861739585706349</v>
      </c>
      <c r="AD233" s="109">
        <v>2.0289427291056779</v>
      </c>
      <c r="AE233" s="109">
        <v>1.7993988865203905</v>
      </c>
      <c r="AF233" s="109">
        <v>1.7993988865203905</v>
      </c>
      <c r="AG233" s="57" t="str">
        <f>_xlfn.XLOOKUP(B233,[3]CALCULATION!$B:$B,[3]CALCULATION!$M:$M,"")</f>
        <v>Operationnel</v>
      </c>
      <c r="AH233" s="57"/>
      <c r="AI233" s="56" t="str" cm="1">
        <f t="array" ref="AI233">IFERROR(_xlfn.IFS(
AK233="MPR ISSUE","PDH",
AK233="BSS Hardware Issue","BSS",
AK233="Sites strategiques, MLL, Pylone, etc.","ENVTECH",
AK233="AKTIVCO DEFAUT GE &amp; POWER Cabinet","AKTIVCO",
AK233="AKTIVCO Coupure ENEO &amp; Baisse de tension","AKTIVCO GRID ONLY",
AK233="Coupure ENEO &amp; Baisse de tension","IHS GRID ONLY",
AK233="Defaut GE &amp; POWER Cabinet","IHS",
AK233="Sharing","Partners",
AK233="Sites strategiques &amp; DataCenter","SST &amp; DC",
AK233="Exclu","Exclu",
AK233="SAT","SAT",
AK233="SPARE-ISSUE","SPARE-ISSUE",
AK233="Fiber CAmtel","TRANS_FO_CAMTEL",
AK233="Fiber AOF","Fiber AOF",
AK233="Projet OCM (HUAWEI)","TRAVAUX-HUAWEI",
AK233="Projet OCM (NOKIA)","TRAVAUX-NOKIA",
AK233="ACCESS-ISSUE","ACCESS-ISSUE",
AK233="Projet OCM (ZTE, NOKIA, autres projets)","TRAVAUX OCM",
AK233="No root CAuse","No root cause",
AK233="ODU HS","PDH",
AK233="IP &amp; VLAN","PDH",
AK233="Warehouse HUAWEI","SPARE-ISSUE",
AK233="SPARE-HS","SPARE-ISSUE",
AK233="Power Telco","BSS",AK233="no impacts","no impacts"
),"")</f>
        <v>No root cause</v>
      </c>
      <c r="AJ233" s="56" t="str" cm="1">
        <f t="array" ref="AJ233">IFERROR(_xlfn.IFS(
AK233="MPR ISSUE","TX ISSUE",
AK233="BSS Hardware Issue","RAN ISSUE",
AK233="Sites strategiques, MLL, Pylone, etc.","ENVTECH",
AK233="AKTIVCO DEFAUT GE &amp; POWER Cabinet","POWER ISSUE",
AK233="AKTIVCO Coupure ENEO &amp; Baisse de tension","POWER ISSUE",
AK233="Coupure ENEO &amp; Baisse de tension","POWER ISSUE",
AK233="Defaut GE &amp; POWER Cabinet","POWER ISSUE",
AK233="Sharing","POWER ISSUE",
AK233="Sites strategiques &amp; DataCenter","POWER ISSUE",
AK233="Exclu","Exclu",
AK233="SAT","TX ISSUE",
AK233="SPARE-ISSUE","SPARE-ISSUE",
AK233="Fiber CAmtel","TX ISSUE",
AK233="Fiber AOF","TX ISSUE",
AK233="Projet OCM (HUAWEI)","TRAVAUX-HUAWEI",
AK233="Projet OCM (NOKIA)","TRAVAUX -NOKIA",
AK233="ACCESS-ISSUE","ACCESS-ISSUE",
AK233="Projet OCM (ZTE, NOKIA, autres projets)","TRAVAUX OCM",
AK233="No root CAuse","No root cause",
AK233="ODU HS","TX ISSUE",
AK233="IP &amp; VLAN","TX ISSUE",
AK233="Warehouse HUAWEI","SPARE-ISSUE",
AK233="SPARE-HS","SPARE-ISSUE",
AK233="Power Telco","RAN ISSUE",AK233="no impacts","no impacts"
),"")</f>
        <v>No root cause</v>
      </c>
      <c r="AK233" s="81" t="s">
        <v>5620</v>
      </c>
      <c r="AL233" s="56" t="str" cm="1">
        <f t="array" ref="AL233">IFERROR(_xlfn.IFS(
AK233="MPR ISSUE","ACTIVE",
AK233="BSS Hardware Issue","ACTIVE",
AK233="Sites strategiques, MLL, Pylone, etc.","PASSIVE",
AK233="AKTIVCO DEFAUT GE &amp; POWER Cabinet","PASSIVE",
AK233="AKTIVCO Coupure ENEO &amp; Baisse de tension","PASSIVE",
AK233="Coupure ENEO &amp; Baisse de tension","PASSIVE",
AK233="Defaut GE &amp; POWER Cabinet","PASSIVE",
AK233="Sharing","PASSIVE",
AK233="Sites strategiques &amp; DataCenter","PASSIVE",
AK233="Exclu","Exclu",
AK233="SAT","ACTIVE",
AK233="SPARE-ISSUE","SPARE-ISSUE",
AK233="Fiber CAmtel","ACTIVE",
AK233="Fiber AOF","ACTIVE",
AK233="Projet OCM (HUAWEI)","PLANNED WORKS",
AK233="Projet OCM (NOKIA)","PLANNED WORKS",
AK233="ACCESS-ISSUE","ACCESS-ISSUE",
AK233="Projet OCM (ZTE, NOKIA, autres projets)","PLANNED WORKS",
AK233="No root CAuse","No root cause",
AK233="ODU HS","ACTIVE",
AK233="IP &amp; VLAN","ACTIVE",
AK233="Warehouse HUAWEI","SPARE-ISSUE",
AK233="SPARE-HS","SPARE-ISSUE",
AK233="Power Telco","ACTIVE", AK233="no impacts","no impacts"
),"")</f>
        <v>No root cause</v>
      </c>
      <c r="AM233" s="108" t="s">
        <v>5537</v>
      </c>
      <c r="AN233" s="117" t="s">
        <v>888</v>
      </c>
      <c r="AP233" s="23" t="s">
        <v>5537</v>
      </c>
      <c r="AQ233" s="23" t="s">
        <v>5537</v>
      </c>
      <c r="AR233" s="7"/>
      <c r="AS233" s="6"/>
      <c r="AT233" s="7"/>
      <c r="AU233" s="3" t="s">
        <v>5537</v>
      </c>
      <c r="AV233" s="24" t="s">
        <v>5537</v>
      </c>
      <c r="AW233" s="24" t="s">
        <v>5537</v>
      </c>
      <c r="AX233" s="24" t="s">
        <v>5537</v>
      </c>
      <c r="AY233" s="24" t="s">
        <v>5537</v>
      </c>
      <c r="AZ233" s="24" t="s">
        <v>5537</v>
      </c>
      <c r="BA233" s="24" t="s">
        <v>5537</v>
      </c>
      <c r="BB233" s="24" t="s">
        <v>5537</v>
      </c>
      <c r="BC233" s="24" t="s">
        <v>5537</v>
      </c>
      <c r="BD233" s="24" t="s">
        <v>5537</v>
      </c>
      <c r="BE233" s="24" t="s">
        <v>5537</v>
      </c>
      <c r="BF233" s="24" t="s">
        <v>5537</v>
      </c>
      <c r="BG233" s="24" t="s">
        <v>5537</v>
      </c>
      <c r="BH233" s="24" t="s">
        <v>5537</v>
      </c>
      <c r="BI233" s="9" t="s">
        <v>5537</v>
      </c>
      <c r="BJ233" s="14"/>
      <c r="BK233" s="14" t="s">
        <v>5537</v>
      </c>
      <c r="BL233" s="14" t="str">
        <f>_xlfn.XLOOKUP(B233,'[4]cell downs 18042026 17h'!$B:$B,'[4]cell downs 18042026 17h'!$B:$B,"")</f>
        <v/>
      </c>
      <c r="BM233" s="14" t="str">
        <f>_xlfn.XLOOKUP(B233,'[5]Cells Huawei 19042026 15h'!$B:$B,'[5]Cells Huawei 19042026 15h'!$B:$B,"")</f>
        <v/>
      </c>
      <c r="BN233" s="9" t="str">
        <f>_xlfn.XLOOKUP(B233,'[6]cells down 19042026 9H40'!$B:$B,'[6]cells down 19042026 9H40'!$B:$B,"")</f>
        <v/>
      </c>
      <c r="BO233" s="9" t="s">
        <v>888</v>
      </c>
      <c r="BP233" s="9" t="s">
        <v>5537</v>
      </c>
    </row>
    <row r="234" spans="1:68" s="9" customFormat="1" x14ac:dyDescent="0.35">
      <c r="A234" s="1" t="s">
        <v>185</v>
      </c>
      <c r="B234" s="8" t="s">
        <v>3808</v>
      </c>
      <c r="C234" s="3" t="str">
        <f>_xlfn.XLOOKUP(B234,'[1]daily break down'!$D:$D,'[1]daily break down'!$E:$E,"")</f>
        <v>EXTREME-NORD</v>
      </c>
      <c r="D234" s="1" t="s">
        <v>11</v>
      </c>
      <c r="E234" s="1" t="s">
        <v>12</v>
      </c>
      <c r="F234" s="3" t="s">
        <v>55</v>
      </c>
      <c r="G234" s="1" t="s">
        <v>185</v>
      </c>
      <c r="H234" s="39" t="str">
        <f>_xlfn.XLOOKUP(B234,[2]CALCULATION!$B:$B,[2]CALCULATION!$H:$H,"")</f>
        <v>Huawei</v>
      </c>
      <c r="I234" s="34">
        <v>0</v>
      </c>
      <c r="J234" s="34">
        <v>0</v>
      </c>
      <c r="K234" s="34">
        <v>0</v>
      </c>
      <c r="L234" s="34">
        <v>0</v>
      </c>
      <c r="M234" s="34">
        <v>5.3505234952187721E-4</v>
      </c>
      <c r="N234" s="34">
        <v>2.2811065167949368E-2</v>
      </c>
      <c r="O234" s="34">
        <v>0.43708426432442149</v>
      </c>
      <c r="P234" s="34">
        <v>0.18058016796363358</v>
      </c>
      <c r="Q234" s="34">
        <v>0</v>
      </c>
      <c r="R234" s="34">
        <v>0</v>
      </c>
      <c r="S234" s="109">
        <v>0</v>
      </c>
      <c r="T234" s="109">
        <f>_xlfn.XLOOKUP(B234,'[3]Nur des jours'!$B:$B,'[3]Nur des jours'!$U:$U,"")</f>
        <v>0</v>
      </c>
      <c r="U234" s="109">
        <v>0</v>
      </c>
      <c r="V234" s="109">
        <v>0</v>
      </c>
      <c r="W234" s="109">
        <v>0</v>
      </c>
      <c r="X234" s="109">
        <v>0</v>
      </c>
      <c r="Y234" s="109">
        <v>5.7964004531536693E-3</v>
      </c>
      <c r="Z234" s="109">
        <v>0</v>
      </c>
      <c r="AA234" s="109">
        <v>0</v>
      </c>
      <c r="AB234" s="109">
        <v>0</v>
      </c>
      <c r="AC234" s="109">
        <v>0.12427110935258123</v>
      </c>
      <c r="AD234" s="109">
        <v>3.9053070099384244</v>
      </c>
      <c r="AE234" s="109">
        <v>1.7969733158692243</v>
      </c>
      <c r="AF234" s="109">
        <v>1.7969733158692243</v>
      </c>
      <c r="AG234" s="57" t="str">
        <f>_xlfn.XLOOKUP(B234,[3]CALCULATION!$B:$B,[3]CALCULATION!$M:$M,"")</f>
        <v>Insecurity</v>
      </c>
      <c r="AH234" s="57"/>
      <c r="AI234" s="56" t="str" cm="1">
        <f t="array" ref="AI234">IFERROR(_xlfn.IFS(
AK234="MPR ISSUE","PDH",
AK234="BSS Hardware Issue","BSS",
AK234="Sites strategiques, MLL, Pylone, etc.","ENVTECH",
AK234="AKTIVCO DEFAUT GE &amp; POWER Cabinet","AKTIVCO",
AK234="AKTIVCO Coupure ENEO &amp; Baisse de tension","AKTIVCO GRID ONLY",
AK234="Coupure ENEO &amp; Baisse de tension","IHS GRID ONLY",
AK234="Defaut GE &amp; POWER Cabinet","IHS",
AK234="Sharing","Partners",
AK234="Sites strategiques &amp; DataCenter","SST &amp; DC",
AK234="Exclu","Exclu",
AK234="SAT","SAT",
AK234="SPARE-ISSUE","SPARE-ISSUE",
AK234="Fiber CAmtel","TRANS_FO_CAMTEL",
AK234="Fiber AOF","Fiber AOF",
AK234="Projet OCM (HUAWEI)","TRAVAUX-HUAWEI",
AK234="Projet OCM (NOKIA)","TRAVAUX-NOKIA",
AK234="ACCESS-ISSUE","ACCESS-ISSUE",
AK234="Projet OCM (ZTE, NOKIA, autres projets)","TRAVAUX OCM",
AK234="No root CAuse","No root cause",
AK234="ODU HS","PDH",
AK234="IP &amp; VLAN","PDH",
AK234="Warehouse HUAWEI","SPARE-ISSUE",
AK234="SPARE-HS","SPARE-ISSUE",
AK234="Power Telco","BSS",AK234="no impacts","no impacts"
),"")</f>
        <v>No root cause</v>
      </c>
      <c r="AJ234" s="56" t="str" cm="1">
        <f t="array" ref="AJ234">IFERROR(_xlfn.IFS(
AK234="MPR ISSUE","TX ISSUE",
AK234="BSS Hardware Issue","RAN ISSUE",
AK234="Sites strategiques, MLL, Pylone, etc.","ENVTECH",
AK234="AKTIVCO DEFAUT GE &amp; POWER Cabinet","POWER ISSUE",
AK234="AKTIVCO Coupure ENEO &amp; Baisse de tension","POWER ISSUE",
AK234="Coupure ENEO &amp; Baisse de tension","POWER ISSUE",
AK234="Defaut GE &amp; POWER Cabinet","POWER ISSUE",
AK234="Sharing","POWER ISSUE",
AK234="Sites strategiques &amp; DataCenter","POWER ISSUE",
AK234="Exclu","Exclu",
AK234="SAT","TX ISSUE",
AK234="SPARE-ISSUE","SPARE-ISSUE",
AK234="Fiber CAmtel","TX ISSUE",
AK234="Fiber AOF","TX ISSUE",
AK234="Projet OCM (HUAWEI)","TRAVAUX-HUAWEI",
AK234="Projet OCM (NOKIA)","TRAVAUX -NOKIA",
AK234="ACCESS-ISSUE","ACCESS-ISSUE",
AK234="Projet OCM (ZTE, NOKIA, autres projets)","TRAVAUX OCM",
AK234="No root CAuse","No root cause",
AK234="ODU HS","TX ISSUE",
AK234="IP &amp; VLAN","TX ISSUE",
AK234="Warehouse HUAWEI","SPARE-ISSUE",
AK234="SPARE-HS","SPARE-ISSUE",
AK234="Power Telco","RAN ISSUE",AK234="no impacts","no impacts"
),"")</f>
        <v>No root cause</v>
      </c>
      <c r="AK234" s="81" t="s">
        <v>5620</v>
      </c>
      <c r="AL234" s="56" t="str" cm="1">
        <f t="array" ref="AL234">IFERROR(_xlfn.IFS(
AK234="MPR ISSUE","ACTIVE",
AK234="BSS Hardware Issue","ACTIVE",
AK234="Sites strategiques, MLL, Pylone, etc.","PASSIVE",
AK234="AKTIVCO DEFAUT GE &amp; POWER Cabinet","PASSIVE",
AK234="AKTIVCO Coupure ENEO &amp; Baisse de tension","PASSIVE",
AK234="Coupure ENEO &amp; Baisse de tension","PASSIVE",
AK234="Defaut GE &amp; POWER Cabinet","PASSIVE",
AK234="Sharing","PASSIVE",
AK234="Sites strategiques &amp; DataCenter","PASSIVE",
AK234="Exclu","Exclu",
AK234="SAT","ACTIVE",
AK234="SPARE-ISSUE","SPARE-ISSUE",
AK234="Fiber CAmtel","ACTIVE",
AK234="Fiber AOF","ACTIVE",
AK234="Projet OCM (HUAWEI)","PLANNED WORKS",
AK234="Projet OCM (NOKIA)","PLANNED WORKS",
AK234="ACCESS-ISSUE","ACCESS-ISSUE",
AK234="Projet OCM (ZTE, NOKIA, autres projets)","PLANNED WORKS",
AK234="No root CAuse","No root cause",
AK234="ODU HS","ACTIVE",
AK234="IP &amp; VLAN","ACTIVE",
AK234="Warehouse HUAWEI","SPARE-ISSUE",
AK234="SPARE-HS","SPARE-ISSUE",
AK234="Power Telco","ACTIVE", AK234="no impacts","no impacts"
),"")</f>
        <v>No root cause</v>
      </c>
      <c r="AM234" s="108" t="s">
        <v>5906</v>
      </c>
      <c r="AN234" s="117" t="s">
        <v>3808</v>
      </c>
      <c r="AP234" s="23" t="s">
        <v>5537</v>
      </c>
      <c r="AQ234" s="23" t="s">
        <v>5537</v>
      </c>
      <c r="AR234" s="7"/>
      <c r="AS234" s="6"/>
      <c r="AT234" s="7"/>
      <c r="AU234" s="3" t="s">
        <v>5537</v>
      </c>
      <c r="AV234" s="24" t="s">
        <v>5537</v>
      </c>
      <c r="AW234" s="24" t="s">
        <v>6450</v>
      </c>
      <c r="AX234" s="24" t="s">
        <v>6450</v>
      </c>
      <c r="AY234" s="24" t="s">
        <v>5537</v>
      </c>
      <c r="AZ234" s="24" t="s">
        <v>5537</v>
      </c>
      <c r="BA234" s="24" t="s">
        <v>5537</v>
      </c>
      <c r="BB234" s="24" t="s">
        <v>5537</v>
      </c>
      <c r="BC234" s="24" t="s">
        <v>5537</v>
      </c>
      <c r="BD234" s="24" t="s">
        <v>5537</v>
      </c>
      <c r="BE234" s="24" t="s">
        <v>5537</v>
      </c>
      <c r="BF234" s="24" t="s">
        <v>5537</v>
      </c>
      <c r="BG234" s="24" t="s">
        <v>5537</v>
      </c>
      <c r="BH234" s="24" t="s">
        <v>5537</v>
      </c>
      <c r="BI234" s="9" t="s">
        <v>5537</v>
      </c>
      <c r="BJ234" s="14"/>
      <c r="BK234" s="14" t="s">
        <v>5537</v>
      </c>
      <c r="BL234" s="14" t="str">
        <f>_xlfn.XLOOKUP(B234,'[4]cell downs 18042026 17h'!$B:$B,'[4]cell downs 18042026 17h'!$B:$B,"")</f>
        <v/>
      </c>
      <c r="BM234" s="14" t="str">
        <f>_xlfn.XLOOKUP(B234,'[5]Cells Huawei 19042026 15h'!$B:$B,'[5]Cells Huawei 19042026 15h'!$B:$B,"")</f>
        <v/>
      </c>
      <c r="BN234" s="9" t="str">
        <f>_xlfn.XLOOKUP(B234,'[6]cells down 19042026 9H40'!$B:$B,'[6]cells down 19042026 9H40'!$B:$B,"")</f>
        <v/>
      </c>
      <c r="BO234" s="9" t="s">
        <v>3808</v>
      </c>
      <c r="BP234" s="9" t="s">
        <v>12</v>
      </c>
    </row>
    <row r="235" spans="1:68" s="9" customFormat="1" x14ac:dyDescent="0.35">
      <c r="A235" s="1" t="s">
        <v>2247</v>
      </c>
      <c r="B235" s="8" t="s">
        <v>2248</v>
      </c>
      <c r="C235" s="3" t="str">
        <f>_xlfn.XLOOKUP(B235,'[1]daily break down'!$D:$D,'[1]daily break down'!$E:$E,"")</f>
        <v>Garoua</v>
      </c>
      <c r="D235" s="1" t="s">
        <v>21</v>
      </c>
      <c r="E235" s="1" t="s">
        <v>22</v>
      </c>
      <c r="F235" s="3" t="s">
        <v>23</v>
      </c>
      <c r="G235" s="1" t="s">
        <v>24</v>
      </c>
      <c r="H235" s="39" t="str">
        <f>_xlfn.XLOOKUP(B235,[2]CALCULATION!$B:$B,[2]CALCULATION!$H:$H,"")</f>
        <v>Huawei</v>
      </c>
      <c r="I235" s="34">
        <v>0</v>
      </c>
      <c r="J235" s="34">
        <v>1.6773891157510852</v>
      </c>
      <c r="K235" s="34">
        <v>0</v>
      </c>
      <c r="L235" s="34">
        <v>1.7793879286482726</v>
      </c>
      <c r="M235" s="34">
        <v>2.1287057725727889</v>
      </c>
      <c r="N235" s="34">
        <v>4.9538713534398866</v>
      </c>
      <c r="O235" s="34">
        <v>1.3200633216620581</v>
      </c>
      <c r="P235" s="34">
        <v>0</v>
      </c>
      <c r="Q235" s="34">
        <v>0</v>
      </c>
      <c r="R235" s="34">
        <v>0</v>
      </c>
      <c r="S235" s="109">
        <v>0</v>
      </c>
      <c r="T235" s="109">
        <f>_xlfn.XLOOKUP(B235,'[3]Nur des jours'!$B:$B,'[3]Nur des jours'!$U:$U,"")</f>
        <v>0.21921094759911308</v>
      </c>
      <c r="U235" s="109">
        <v>0</v>
      </c>
      <c r="V235" s="109">
        <v>1.0250711262923298</v>
      </c>
      <c r="W235" s="109">
        <v>0.21921094759911308</v>
      </c>
      <c r="X235" s="109">
        <v>0</v>
      </c>
      <c r="Y235" s="109">
        <v>0</v>
      </c>
      <c r="Z235" s="109">
        <v>0</v>
      </c>
      <c r="AA235" s="109">
        <v>0</v>
      </c>
      <c r="AB235" s="109">
        <v>0</v>
      </c>
      <c r="AC235" s="109">
        <v>3.0349627711233405</v>
      </c>
      <c r="AD235" s="109">
        <v>3.8736969205504037</v>
      </c>
      <c r="AE235" s="109">
        <v>1.7718258554416961</v>
      </c>
      <c r="AF235" s="109">
        <v>1.7718258554416961</v>
      </c>
      <c r="AG235" s="57" t="str">
        <f>_xlfn.XLOOKUP(B235,[3]CALCULATION!$B:$B,[3]CALCULATION!$M:$M,"")</f>
        <v>Operationnel</v>
      </c>
      <c r="AH235" s="57"/>
      <c r="AI235" s="56" t="str" cm="1">
        <f t="array" ref="AI235">IFERROR(_xlfn.IFS(
AK235="MPR ISSUE","PDH",
AK235="BSS Hardware Issue","BSS",
AK235="Sites strategiques, MLL, Pylone, etc.","ENVTECH",
AK235="AKTIVCO DEFAUT GE &amp; POWER Cabinet","AKTIVCO",
AK235="AKTIVCO Coupure ENEO &amp; Baisse de tension","AKTIVCO GRID ONLY",
AK235="Coupure ENEO &amp; Baisse de tension","IHS GRID ONLY",
AK235="Defaut GE &amp; POWER Cabinet","IHS",
AK235="Sharing","Partners",
AK235="Sites strategiques &amp; DataCenter","SST &amp; DC",
AK235="Exclu","Exclu",
AK235="SAT","SAT",
AK235="SPARE-ISSUE","SPARE-ISSUE",
AK235="Fiber CAmtel","TRANS_FO_CAMTEL",
AK235="Fiber AOF","Fiber AOF",
AK235="Projet OCM (HUAWEI)","TRAVAUX-HUAWEI",
AK235="Projet OCM (NOKIA)","TRAVAUX-NOKIA",
AK235="ACCESS-ISSUE","ACCESS-ISSUE",
AK235="Projet OCM (ZTE, NOKIA, autres projets)","TRAVAUX OCM",
AK235="No root CAuse","No root cause",
AK235="ODU HS","PDH",
AK235="IP &amp; VLAN","PDH",
AK235="Warehouse HUAWEI","SPARE-ISSUE",
AK235="SPARE-HS","SPARE-ISSUE",
AK235="Power Telco","BSS",AK235="no impacts","no impacts"
),"")</f>
        <v>No root cause</v>
      </c>
      <c r="AJ235" s="56" t="str" cm="1">
        <f t="array" ref="AJ235">IFERROR(_xlfn.IFS(
AK235="MPR ISSUE","TX ISSUE",
AK235="BSS Hardware Issue","RAN ISSUE",
AK235="Sites strategiques, MLL, Pylone, etc.","ENVTECH",
AK235="AKTIVCO DEFAUT GE &amp; POWER Cabinet","POWER ISSUE",
AK235="AKTIVCO Coupure ENEO &amp; Baisse de tension","POWER ISSUE",
AK235="Coupure ENEO &amp; Baisse de tension","POWER ISSUE",
AK235="Defaut GE &amp; POWER Cabinet","POWER ISSUE",
AK235="Sharing","POWER ISSUE",
AK235="Sites strategiques &amp; DataCenter","POWER ISSUE",
AK235="Exclu","Exclu",
AK235="SAT","TX ISSUE",
AK235="SPARE-ISSUE","SPARE-ISSUE",
AK235="Fiber CAmtel","TX ISSUE",
AK235="Fiber AOF","TX ISSUE",
AK235="Projet OCM (HUAWEI)","TRAVAUX-HUAWEI",
AK235="Projet OCM (NOKIA)","TRAVAUX -NOKIA",
AK235="ACCESS-ISSUE","ACCESS-ISSUE",
AK235="Projet OCM (ZTE, NOKIA, autres projets)","TRAVAUX OCM",
AK235="No root CAuse","No root cause",
AK235="ODU HS","TX ISSUE",
AK235="IP &amp; VLAN","TX ISSUE",
AK235="Warehouse HUAWEI","SPARE-ISSUE",
AK235="SPARE-HS","SPARE-ISSUE",
AK235="Power Telco","RAN ISSUE",AK235="no impacts","no impacts"
),"")</f>
        <v>No root cause</v>
      </c>
      <c r="AK235" s="81" t="s">
        <v>5620</v>
      </c>
      <c r="AL235" s="56" t="str" cm="1">
        <f t="array" ref="AL235">IFERROR(_xlfn.IFS(
AK235="MPR ISSUE","ACTIVE",
AK235="BSS Hardware Issue","ACTIVE",
AK235="Sites strategiques, MLL, Pylone, etc.","PASSIVE",
AK235="AKTIVCO DEFAUT GE &amp; POWER Cabinet","PASSIVE",
AK235="AKTIVCO Coupure ENEO &amp; Baisse de tension","PASSIVE",
AK235="Coupure ENEO &amp; Baisse de tension","PASSIVE",
AK235="Defaut GE &amp; POWER Cabinet","PASSIVE",
AK235="Sharing","PASSIVE",
AK235="Sites strategiques &amp; DataCenter","PASSIVE",
AK235="Exclu","Exclu",
AK235="SAT","ACTIVE",
AK235="SPARE-ISSUE","SPARE-ISSUE",
AK235="Fiber CAmtel","ACTIVE",
AK235="Fiber AOF","ACTIVE",
AK235="Projet OCM (HUAWEI)","PLANNED WORKS",
AK235="Projet OCM (NOKIA)","PLANNED WORKS",
AK235="ACCESS-ISSUE","ACCESS-ISSUE",
AK235="Projet OCM (ZTE, NOKIA, autres projets)","PLANNED WORKS",
AK235="No root CAuse","No root cause",
AK235="ODU HS","ACTIVE",
AK235="IP &amp; VLAN","ACTIVE",
AK235="Warehouse HUAWEI","SPARE-ISSUE",
AK235="SPARE-HS","SPARE-ISSUE",
AK235="Power Telco","ACTIVE", AK235="no impacts","no impacts"
),"")</f>
        <v>No root cause</v>
      </c>
      <c r="AM235" s="108" t="s">
        <v>5537</v>
      </c>
      <c r="AN235" s="117" t="s">
        <v>2248</v>
      </c>
      <c r="AP235" s="23" t="s">
        <v>5537</v>
      </c>
      <c r="AQ235" s="23" t="s">
        <v>5537</v>
      </c>
      <c r="AR235" s="7"/>
      <c r="AS235" s="6"/>
      <c r="AT235" s="7"/>
      <c r="AU235" s="3" t="s">
        <v>5537</v>
      </c>
      <c r="AV235" s="24" t="s">
        <v>5537</v>
      </c>
      <c r="AW235" s="24" t="s">
        <v>5537</v>
      </c>
      <c r="AX235" s="24" t="s">
        <v>5537</v>
      </c>
      <c r="AY235" s="24" t="s">
        <v>5537</v>
      </c>
      <c r="AZ235" s="24" t="s">
        <v>5537</v>
      </c>
      <c r="BA235" s="24" t="s">
        <v>5537</v>
      </c>
      <c r="BB235" s="24" t="s">
        <v>5537</v>
      </c>
      <c r="BC235" s="24" t="s">
        <v>5537</v>
      </c>
      <c r="BD235" s="24" t="s">
        <v>5537</v>
      </c>
      <c r="BE235" s="24" t="s">
        <v>5537</v>
      </c>
      <c r="BF235" s="24" t="s">
        <v>5537</v>
      </c>
      <c r="BG235" s="24" t="s">
        <v>5537</v>
      </c>
      <c r="BH235" s="24" t="s">
        <v>5537</v>
      </c>
      <c r="BI235" s="9" t="s">
        <v>5537</v>
      </c>
      <c r="BJ235" s="14"/>
      <c r="BK235" s="14" t="s">
        <v>5537</v>
      </c>
      <c r="BL235" s="14" t="str">
        <f>_xlfn.XLOOKUP(B235,'[4]cell downs 18042026 17h'!$B:$B,'[4]cell downs 18042026 17h'!$B:$B,"")</f>
        <v/>
      </c>
      <c r="BM235" s="14" t="str">
        <f>_xlfn.XLOOKUP(B235,'[5]Cells Huawei 19042026 15h'!$B:$B,'[5]Cells Huawei 19042026 15h'!$B:$B,"")</f>
        <v/>
      </c>
      <c r="BN235" s="9" t="str">
        <f>_xlfn.XLOOKUP(B235,'[6]cells down 19042026 9H40'!$B:$B,'[6]cells down 19042026 9H40'!$B:$B,"")</f>
        <v/>
      </c>
      <c r="BO235" s="9" t="s">
        <v>5537</v>
      </c>
      <c r="BP235" s="9" t="s">
        <v>154</v>
      </c>
    </row>
    <row r="236" spans="1:68" s="9" customFormat="1" x14ac:dyDescent="0.35">
      <c r="A236" s="1" t="s">
        <v>454</v>
      </c>
      <c r="B236" s="8" t="s">
        <v>455</v>
      </c>
      <c r="C236" s="3" t="str">
        <f>_xlfn.XLOOKUP(B236,'[1]daily break down'!$D:$D,'[1]daily break down'!$E:$E,"")</f>
        <v>Douala</v>
      </c>
      <c r="D236" s="1" t="s">
        <v>5490</v>
      </c>
      <c r="E236" s="1"/>
      <c r="F236" s="3" t="s">
        <v>31</v>
      </c>
      <c r="G236" s="1" t="s">
        <v>32</v>
      </c>
      <c r="H236" s="41" t="str">
        <f>_xlfn.XLOOKUP(B236,[2]CALCULATION!$B:$B,[2]CALCULATION!$H:$H,"")</f>
        <v>ZTE</v>
      </c>
      <c r="I236" s="34">
        <v>4.6740568097182633</v>
      </c>
      <c r="J236" s="34">
        <v>7.1897302765435906</v>
      </c>
      <c r="K236" s="34">
        <v>19.040854457200094</v>
      </c>
      <c r="L236" s="34">
        <v>24.821756227295943</v>
      </c>
      <c r="M236" s="34">
        <v>8.5966325945330482</v>
      </c>
      <c r="N236" s="34">
        <v>5.2943965037539273</v>
      </c>
      <c r="O236" s="34">
        <v>0</v>
      </c>
      <c r="P236" s="34">
        <v>0.70293394172352441</v>
      </c>
      <c r="Q236" s="34">
        <v>2.3803587276312443</v>
      </c>
      <c r="R236" s="34">
        <v>1.4780821155541854</v>
      </c>
      <c r="S236" s="109">
        <v>10.482870477380841</v>
      </c>
      <c r="T236" s="109">
        <f>_xlfn.XLOOKUP(B236,'[3]Nur des jours'!$B:$B,'[3]Nur des jours'!$U:$U,"")</f>
        <v>1.1664497921143262</v>
      </c>
      <c r="U236" s="109">
        <v>1.0280674194496524</v>
      </c>
      <c r="V236" s="109">
        <v>0</v>
      </c>
      <c r="W236" s="109">
        <v>1.1664497921143262</v>
      </c>
      <c r="X236" s="109">
        <v>4.1041725522425114</v>
      </c>
      <c r="Y236" s="109">
        <v>0</v>
      </c>
      <c r="Z236" s="109">
        <v>4.99234161737051</v>
      </c>
      <c r="AA236" s="109">
        <v>0.1565028122351492</v>
      </c>
      <c r="AB236" s="109">
        <v>0.6821025702488076</v>
      </c>
      <c r="AC236" s="109">
        <v>0.39129787497651963</v>
      </c>
      <c r="AD236" s="109">
        <v>0.9484089340419104</v>
      </c>
      <c r="AE236" s="109">
        <v>1.6754094220578544</v>
      </c>
      <c r="AF236" s="109">
        <v>1.6754094220578544</v>
      </c>
      <c r="AG236" s="57" t="str">
        <f>_xlfn.XLOOKUP(B236,[3]CALCULATION!$B:$B,[3]CALCULATION!$M:$M,"")</f>
        <v>Operationnel</v>
      </c>
      <c r="AH236" s="57"/>
      <c r="AI236" s="56" t="str" cm="1">
        <f t="array" ref="AI236">IFERROR(_xlfn.IFS(
AK236="MPR ISSUE","PDH",
AK236="BSS Hardware Issue","BSS",
AK236="Sites strategiques, MLL, Pylone, etc.","ENVTECH",
AK236="AKTIVCO DEFAUT GE &amp; POWER Cabinet","AKTIVCO",
AK236="AKTIVCO Coupure ENEO &amp; Baisse de tension","AKTIVCO GRID ONLY",
AK236="Coupure ENEO &amp; Baisse de tension","IHS GRID ONLY",
AK236="Defaut GE &amp; POWER Cabinet","IHS",
AK236="Sharing","Partners",
AK236="Sites strategiques &amp; DataCenter","SST &amp; DC",
AK236="Exclu","Exclu",
AK236="SAT","SAT",
AK236="SPARE-ISSUE","SPARE-ISSUE",
AK236="Fiber CAmtel","TRANS_FO_CAMTEL",
AK236="Fiber AOF","Fiber AOF",
AK236="Projet OCM (HUAWEI)","TRAVAUX-HUAWEI",
AK236="Projet OCM (NOKIA)","TRAVAUX-NOKIA",
AK236="ACCESS-ISSUE","ACCESS-ISSUE",
AK236="Projet OCM (ZTE, NOKIA, autres projets)","TRAVAUX OCM",
AK236="No root CAuse","No root cause",
AK236="ODU HS","PDH",
AK236="IP &amp; VLAN","PDH",
AK236="Warehouse HUAWEI","SPARE-ISSUE",
AK236="SPARE-HS","SPARE-ISSUE",
AK236="Power Telco","BSS",AK236="no impacts","no impacts"
),"")</f>
        <v>No root cause</v>
      </c>
      <c r="AJ236" s="56" t="str" cm="1">
        <f t="array" ref="AJ236">IFERROR(_xlfn.IFS(
AK236="MPR ISSUE","TX ISSUE",
AK236="BSS Hardware Issue","RAN ISSUE",
AK236="Sites strategiques, MLL, Pylone, etc.","ENVTECH",
AK236="AKTIVCO DEFAUT GE &amp; POWER Cabinet","POWER ISSUE",
AK236="AKTIVCO Coupure ENEO &amp; Baisse de tension","POWER ISSUE",
AK236="Coupure ENEO &amp; Baisse de tension","POWER ISSUE",
AK236="Defaut GE &amp; POWER Cabinet","POWER ISSUE",
AK236="Sharing","POWER ISSUE",
AK236="Sites strategiques &amp; DataCenter","POWER ISSUE",
AK236="Exclu","Exclu",
AK236="SAT","TX ISSUE",
AK236="SPARE-ISSUE","SPARE-ISSUE",
AK236="Fiber CAmtel","TX ISSUE",
AK236="Fiber AOF","TX ISSUE",
AK236="Projet OCM (HUAWEI)","TRAVAUX-HUAWEI",
AK236="Projet OCM (NOKIA)","TRAVAUX -NOKIA",
AK236="ACCESS-ISSUE","ACCESS-ISSUE",
AK236="Projet OCM (ZTE, NOKIA, autres projets)","TRAVAUX OCM",
AK236="No root CAuse","No root cause",
AK236="ODU HS","TX ISSUE",
AK236="IP &amp; VLAN","TX ISSUE",
AK236="Warehouse HUAWEI","SPARE-ISSUE",
AK236="SPARE-HS","SPARE-ISSUE",
AK236="Power Telco","RAN ISSUE",AK236="no impacts","no impacts"
),"")</f>
        <v>No root cause</v>
      </c>
      <c r="AK236" s="81" t="s">
        <v>5620</v>
      </c>
      <c r="AL236" s="56" t="str" cm="1">
        <f t="array" ref="AL236">IFERROR(_xlfn.IFS(
AK236="MPR ISSUE","ACTIVE",
AK236="BSS Hardware Issue","ACTIVE",
AK236="Sites strategiques, MLL, Pylone, etc.","PASSIVE",
AK236="AKTIVCO DEFAUT GE &amp; POWER Cabinet","PASSIVE",
AK236="AKTIVCO Coupure ENEO &amp; Baisse de tension","PASSIVE",
AK236="Coupure ENEO &amp; Baisse de tension","PASSIVE",
AK236="Defaut GE &amp; POWER Cabinet","PASSIVE",
AK236="Sharing","PASSIVE",
AK236="Sites strategiques &amp; DataCenter","PASSIVE",
AK236="Exclu","Exclu",
AK236="SAT","ACTIVE",
AK236="SPARE-ISSUE","SPARE-ISSUE",
AK236="Fiber CAmtel","ACTIVE",
AK236="Fiber AOF","ACTIVE",
AK236="Projet OCM (HUAWEI)","PLANNED WORKS",
AK236="Projet OCM (NOKIA)","PLANNED WORKS",
AK236="ACCESS-ISSUE","ACCESS-ISSUE",
AK236="Projet OCM (ZTE, NOKIA, autres projets)","PLANNED WORKS",
AK236="No root CAuse","No root cause",
AK236="ODU HS","ACTIVE",
AK236="IP &amp; VLAN","ACTIVE",
AK236="Warehouse HUAWEI","SPARE-ISSUE",
AK236="SPARE-HS","SPARE-ISSUE",
AK236="Power Telco","ACTIVE", AK236="no impacts","no impacts"
),"")</f>
        <v>No root cause</v>
      </c>
      <c r="AM236" s="108" t="s">
        <v>5537</v>
      </c>
      <c r="AN236" s="117" t="s">
        <v>455</v>
      </c>
      <c r="AP236" s="23" t="s">
        <v>5537</v>
      </c>
      <c r="AQ236" s="23" t="s">
        <v>5537</v>
      </c>
      <c r="AR236" s="7"/>
      <c r="AS236" s="6"/>
      <c r="AT236" s="7"/>
      <c r="AU236" s="3" t="s">
        <v>5537</v>
      </c>
      <c r="AV236" s="24" t="s">
        <v>5537</v>
      </c>
      <c r="AW236" s="24" t="s">
        <v>5537</v>
      </c>
      <c r="AX236" s="24" t="s">
        <v>5537</v>
      </c>
      <c r="AY236" s="24" t="s">
        <v>5537</v>
      </c>
      <c r="AZ236" s="24" t="s">
        <v>5537</v>
      </c>
      <c r="BA236" s="24" t="s">
        <v>5537</v>
      </c>
      <c r="BB236" s="24" t="s">
        <v>5537</v>
      </c>
      <c r="BC236" s="24" t="s">
        <v>5537</v>
      </c>
      <c r="BD236" s="24" t="s">
        <v>5537</v>
      </c>
      <c r="BE236" s="24" t="s">
        <v>5537</v>
      </c>
      <c r="BF236" s="24" t="s">
        <v>5537</v>
      </c>
      <c r="BG236" s="24" t="s">
        <v>5537</v>
      </c>
      <c r="BH236" s="24" t="s">
        <v>5537</v>
      </c>
      <c r="BI236" s="9" t="s">
        <v>5537</v>
      </c>
      <c r="BJ236" s="14"/>
      <c r="BK236" s="14" t="s">
        <v>5537</v>
      </c>
      <c r="BL236" s="14" t="str">
        <f>_xlfn.XLOOKUP(B236,'[4]cell downs 18042026 17h'!$B:$B,'[4]cell downs 18042026 17h'!$B:$B,"")</f>
        <v/>
      </c>
      <c r="BM236" s="14" t="str">
        <f>_xlfn.XLOOKUP(B236,'[5]Cells Huawei 19042026 15h'!$B:$B,'[5]Cells Huawei 19042026 15h'!$B:$B,"")</f>
        <v/>
      </c>
      <c r="BN236" s="9" t="str">
        <f>_xlfn.XLOOKUP(B236,'[6]cells down 19042026 9H40'!$B:$B,'[6]cells down 19042026 9H40'!$B:$B,"")</f>
        <v/>
      </c>
      <c r="BO236" s="9" t="s">
        <v>5537</v>
      </c>
      <c r="BP236" s="9" t="s">
        <v>12</v>
      </c>
    </row>
    <row r="237" spans="1:68" s="9" customFormat="1" x14ac:dyDescent="0.35">
      <c r="A237" s="1" t="s">
        <v>894</v>
      </c>
      <c r="B237" s="8" t="s">
        <v>895</v>
      </c>
      <c r="C237" s="3" t="str">
        <f>_xlfn.XLOOKUP(B237,'[1]daily break down'!$D:$D,'[1]daily break down'!$E:$E,"")</f>
        <v>EXTREME-NORD</v>
      </c>
      <c r="D237" s="1" t="s">
        <v>11</v>
      </c>
      <c r="E237" s="1" t="s">
        <v>12</v>
      </c>
      <c r="F237" s="3" t="s">
        <v>55</v>
      </c>
      <c r="G237" s="1" t="s">
        <v>894</v>
      </c>
      <c r="H237" s="40" t="str">
        <f>_xlfn.XLOOKUP(B237,[2]CALCULATION!$B:$B,[2]CALCULATION!$H:$H,"")</f>
        <v>NOKIA</v>
      </c>
      <c r="I237" s="34">
        <v>0.27262700715971389</v>
      </c>
      <c r="J237" s="34">
        <v>0.32805843057018014</v>
      </c>
      <c r="K237" s="34">
        <v>7.0097921713993827</v>
      </c>
      <c r="L237" s="34">
        <v>0.32054986259855661</v>
      </c>
      <c r="M237" s="34">
        <v>0.34653557170700244</v>
      </c>
      <c r="N237" s="34">
        <v>9.3898655377775508</v>
      </c>
      <c r="O237" s="34">
        <v>0.45770161485933097</v>
      </c>
      <c r="P237" s="34">
        <v>4.8507667656870215</v>
      </c>
      <c r="Q237" s="34">
        <v>0.75766979707961291</v>
      </c>
      <c r="R237" s="34">
        <v>1.4112540770989035</v>
      </c>
      <c r="S237" s="109">
        <v>0.61288463129899295</v>
      </c>
      <c r="T237" s="109">
        <f>_xlfn.XLOOKUP(B237,'[3]Nur des jours'!$B:$B,'[3]Nur des jours'!$U:$U,"")</f>
        <v>0.55720351679208324</v>
      </c>
      <c r="U237" s="109">
        <v>1.0029021239438065</v>
      </c>
      <c r="V237" s="109">
        <v>0.56171579160638396</v>
      </c>
      <c r="W237" s="109">
        <v>0.55720351679208324</v>
      </c>
      <c r="X237" s="109">
        <v>0.50036312219454238</v>
      </c>
      <c r="Y237" s="109">
        <v>0.61691535899872463</v>
      </c>
      <c r="Z237" s="109">
        <v>1.1858186871670191</v>
      </c>
      <c r="AA237" s="109">
        <v>1.1720856768626242</v>
      </c>
      <c r="AB237" s="109">
        <v>1.0942177249288736</v>
      </c>
      <c r="AC237" s="109">
        <v>3.3956612272140489</v>
      </c>
      <c r="AD237" s="109">
        <v>3.7214903556820387</v>
      </c>
      <c r="AE237" s="109">
        <v>1.7342473454269434</v>
      </c>
      <c r="AF237" s="109">
        <v>1.7342473454269434</v>
      </c>
      <c r="AG237" s="57" t="str">
        <f>_xlfn.XLOOKUP(B237,[3]CALCULATION!$B:$B,[3]CALCULATION!$M:$M,"")</f>
        <v>Insecurity</v>
      </c>
      <c r="AH237" s="57"/>
      <c r="AI237" s="56" t="str" cm="1">
        <f t="array" ref="AI237">IFERROR(_xlfn.IFS(
AK237="MPR ISSUE","PDH",
AK237="BSS Hardware Issue","BSS",
AK237="Sites strategiques, MLL, Pylone, etc.","ENVTECH",
AK237="AKTIVCO DEFAUT GE &amp; POWER Cabinet","AKTIVCO",
AK237="AKTIVCO Coupure ENEO &amp; Baisse de tension","AKTIVCO GRID ONLY",
AK237="Coupure ENEO &amp; Baisse de tension","IHS GRID ONLY",
AK237="Defaut GE &amp; POWER Cabinet","IHS",
AK237="Sharing","Partners",
AK237="Sites strategiques &amp; DataCenter","SST &amp; DC",
AK237="Exclu","Exclu",
AK237="SAT","SAT",
AK237="SPARE-ISSUE","SPARE-ISSUE",
AK237="Fiber CAmtel","TRANS_FO_CAMTEL",
AK237="Fiber AOF","Fiber AOF",
AK237="Projet OCM (HUAWEI)","TRAVAUX-HUAWEI",
AK237="Projet OCM (NOKIA)","TRAVAUX-NOKIA",
AK237="ACCESS-ISSUE","ACCESS-ISSUE",
AK237="Projet OCM (ZTE, NOKIA, autres projets)","TRAVAUX OCM",
AK237="No root CAuse","No root cause",
AK237="ODU HS","PDH",
AK237="IP &amp; VLAN","PDH",
AK237="Warehouse HUAWEI","SPARE-ISSUE",
AK237="SPARE-HS","SPARE-ISSUE",
AK237="Power Telco","BSS",AK237="no impacts","no impacts"
),"")</f>
        <v>PDH</v>
      </c>
      <c r="AJ237" s="56" t="str" cm="1">
        <f t="array" ref="AJ237">IFERROR(_xlfn.IFS(
AK237="MPR ISSUE","TX ISSUE",
AK237="BSS Hardware Issue","RAN ISSUE",
AK237="Sites strategiques, MLL, Pylone, etc.","ENVTECH",
AK237="AKTIVCO DEFAUT GE &amp; POWER Cabinet","POWER ISSUE",
AK237="AKTIVCO Coupure ENEO &amp; Baisse de tension","POWER ISSUE",
AK237="Coupure ENEO &amp; Baisse de tension","POWER ISSUE",
AK237="Defaut GE &amp; POWER Cabinet","POWER ISSUE",
AK237="Sharing","POWER ISSUE",
AK237="Sites strategiques &amp; DataCenter","POWER ISSUE",
AK237="Exclu","Exclu",
AK237="SAT","TX ISSUE",
AK237="SPARE-ISSUE","SPARE-ISSUE",
AK237="Fiber CAmtel","TX ISSUE",
AK237="Fiber AOF","TX ISSUE",
AK237="Projet OCM (HUAWEI)","TRAVAUX-HUAWEI",
AK237="Projet OCM (NOKIA)","TRAVAUX -NOKIA",
AK237="ACCESS-ISSUE","ACCESS-ISSUE",
AK237="Projet OCM (ZTE, NOKIA, autres projets)","TRAVAUX OCM",
AK237="No root CAuse","No root cause",
AK237="ODU HS","TX ISSUE",
AK237="IP &amp; VLAN","TX ISSUE",
AK237="Warehouse HUAWEI","SPARE-ISSUE",
AK237="SPARE-HS","SPARE-ISSUE",
AK237="Power Telco","RAN ISSUE",AK237="no impacts","no impacts"
),"")</f>
        <v>TX ISSUE</v>
      </c>
      <c r="AK237" s="81" t="s">
        <v>5618</v>
      </c>
      <c r="AL237" s="56" t="str" cm="1">
        <f t="array" ref="AL237">IFERROR(_xlfn.IFS(
AK237="MPR ISSUE","ACTIVE",
AK237="BSS Hardware Issue","ACTIVE",
AK237="Sites strategiques, MLL, Pylone, etc.","PASSIVE",
AK237="AKTIVCO DEFAUT GE &amp; POWER Cabinet","PASSIVE",
AK237="AKTIVCO Coupure ENEO &amp; Baisse de tension","PASSIVE",
AK237="Coupure ENEO &amp; Baisse de tension","PASSIVE",
AK237="Defaut GE &amp; POWER Cabinet","PASSIVE",
AK237="Sharing","PASSIVE",
AK237="Sites strategiques &amp; DataCenter","PASSIVE",
AK237="Exclu","Exclu",
AK237="SAT","ACTIVE",
AK237="SPARE-ISSUE","SPARE-ISSUE",
AK237="Fiber CAmtel","ACTIVE",
AK237="Fiber AOF","ACTIVE",
AK237="Projet OCM (HUAWEI)","PLANNED WORKS",
AK237="Projet OCM (NOKIA)","PLANNED WORKS",
AK237="ACCESS-ISSUE","ACCESS-ISSUE",
AK237="Projet OCM (ZTE, NOKIA, autres projets)","PLANNED WORKS",
AK237="No root CAuse","No root cause",
AK237="ODU HS","ACTIVE",
AK237="IP &amp; VLAN","ACTIVE",
AK237="Warehouse HUAWEI","SPARE-ISSUE",
AK237="SPARE-HS","SPARE-ISSUE",
AK237="Power Telco","ACTIVE", AK237="no impacts","no impacts"
),"")</f>
        <v>ACTIVE</v>
      </c>
      <c r="AM237" s="108" t="s">
        <v>5907</v>
      </c>
      <c r="AN237" s="117" t="s">
        <v>895</v>
      </c>
      <c r="AP237" s="23" t="s">
        <v>5537</v>
      </c>
      <c r="AQ237" s="23" t="s">
        <v>5537</v>
      </c>
      <c r="AR237" s="7"/>
      <c r="AS237" s="6"/>
      <c r="AT237" s="7"/>
      <c r="AU237" s="3" t="s">
        <v>5537</v>
      </c>
      <c r="AV237" s="24" t="s">
        <v>5537</v>
      </c>
      <c r="AW237" s="24" t="s">
        <v>5537</v>
      </c>
      <c r="AX237" s="24" t="s">
        <v>5537</v>
      </c>
      <c r="AY237" s="24" t="s">
        <v>5537</v>
      </c>
      <c r="AZ237" s="24" t="s">
        <v>5537</v>
      </c>
      <c r="BA237" s="24" t="s">
        <v>5537</v>
      </c>
      <c r="BB237" s="24" t="s">
        <v>5537</v>
      </c>
      <c r="BC237" s="24" t="s">
        <v>5537</v>
      </c>
      <c r="BD237" s="24" t="s">
        <v>5537</v>
      </c>
      <c r="BE237" s="24" t="s">
        <v>5537</v>
      </c>
      <c r="BF237" s="24" t="s">
        <v>5537</v>
      </c>
      <c r="BG237" s="24" t="s">
        <v>5537</v>
      </c>
      <c r="BH237" s="24" t="s">
        <v>5537</v>
      </c>
      <c r="BI237" s="9" t="s">
        <v>5907</v>
      </c>
      <c r="BJ237" s="14"/>
      <c r="BK237" s="14" t="s">
        <v>5537</v>
      </c>
      <c r="BL237" s="14" t="str">
        <f>_xlfn.XLOOKUP(B237,'[4]cell downs 18042026 17h'!$B:$B,'[4]cell downs 18042026 17h'!$B:$B,"")</f>
        <v/>
      </c>
      <c r="BM237" s="14" t="str">
        <f>_xlfn.XLOOKUP(B237,'[5]Cells Huawei 19042026 15h'!$B:$B,'[5]Cells Huawei 19042026 15h'!$B:$B,"")</f>
        <v/>
      </c>
      <c r="BN237" s="9" t="str">
        <f>_xlfn.XLOOKUP(B237,'[6]cells down 19042026 9H40'!$B:$B,'[6]cells down 19042026 9H40'!$B:$B,"")</f>
        <v/>
      </c>
      <c r="BO237" s="9" t="s">
        <v>895</v>
      </c>
      <c r="BP237" s="9" t="s">
        <v>5537</v>
      </c>
    </row>
    <row r="238" spans="1:68" s="9" customFormat="1" x14ac:dyDescent="0.35">
      <c r="A238" s="25" t="s">
        <v>5399</v>
      </c>
      <c r="B238" s="32" t="s">
        <v>5400</v>
      </c>
      <c r="C238" s="3" t="str">
        <f>_xlfn.XLOOKUP(B238,'[1]daily break down'!$D:$D,'[1]daily break down'!$E:$E,"")</f>
        <v>CENTRE</v>
      </c>
      <c r="D238" s="1" t="s">
        <v>11</v>
      </c>
      <c r="E238" s="1" t="str">
        <f>BP238</f>
        <v/>
      </c>
      <c r="F238" s="25" t="s">
        <v>226</v>
      </c>
      <c r="G238" s="25" t="s">
        <v>1866</v>
      </c>
      <c r="H238" s="41" t="str">
        <f>_xlfn.XLOOKUP(B238,[2]CALCULATION!$B:$B,[2]CALCULATION!$H:$H,"")</f>
        <v>ZTE</v>
      </c>
      <c r="I238" s="34">
        <v>0</v>
      </c>
      <c r="J238" s="34">
        <v>0</v>
      </c>
      <c r="K238" s="34">
        <v>0</v>
      </c>
      <c r="L238" s="34">
        <v>0</v>
      </c>
      <c r="M238" s="34">
        <v>0</v>
      </c>
      <c r="N238" s="34">
        <v>0</v>
      </c>
      <c r="O238" s="34">
        <v>0</v>
      </c>
      <c r="P238" s="34">
        <v>0</v>
      </c>
      <c r="Q238" s="34">
        <v>0</v>
      </c>
      <c r="R238" s="34">
        <v>1.8316447081182425</v>
      </c>
      <c r="S238" s="109">
        <v>0</v>
      </c>
      <c r="T238" s="109">
        <f>_xlfn.XLOOKUP(B238,'[3]Nur des jours'!$B:$B,'[3]Nur des jours'!$U:$U,"")</f>
        <v>0</v>
      </c>
      <c r="U238" s="109">
        <v>0</v>
      </c>
      <c r="V238" s="109">
        <v>0</v>
      </c>
      <c r="W238" s="109">
        <v>0</v>
      </c>
      <c r="X238" s="109">
        <v>0</v>
      </c>
      <c r="Y238" s="109">
        <v>0</v>
      </c>
      <c r="Z238" s="109">
        <v>0</v>
      </c>
      <c r="AA238" s="109">
        <v>0</v>
      </c>
      <c r="AB238" s="109">
        <v>0.42153207603165177</v>
      </c>
      <c r="AC238" s="109">
        <v>0.24279702168986728</v>
      </c>
      <c r="AD238" s="109">
        <v>1.4796709405632575</v>
      </c>
      <c r="AE238" s="109">
        <v>1.6366537968741517</v>
      </c>
      <c r="AF238" s="109">
        <v>1.6366537968741517</v>
      </c>
      <c r="AG238" s="57" t="str">
        <f>_xlfn.XLOOKUP(B238,[3]CALCULATION!$B:$B,[3]CALCULATION!$M:$M,"")</f>
        <v>Operationnel</v>
      </c>
      <c r="AH238" s="57"/>
      <c r="AI238" s="56" t="str" cm="1">
        <f t="array" ref="AI238">IFERROR(_xlfn.IFS(
AK238="MPR ISSUE","PDH",
AK238="BSS Hardware Issue","BSS",
AK238="Sites strategiques, MLL, Pylone, etc.","ENVTECH",
AK238="AKTIVCO DEFAUT GE &amp; POWER Cabinet","AKTIVCO",
AK238="AKTIVCO Coupure ENEO &amp; Baisse de tension","AKTIVCO GRID ONLY",
AK238="Coupure ENEO &amp; Baisse de tension","IHS GRID ONLY",
AK238="Defaut GE &amp; POWER Cabinet","IHS",
AK238="Sharing","Partners",
AK238="Sites strategiques &amp; DataCenter","SST &amp; DC",
AK238="Exclu","Exclu",
AK238="SAT","SAT",
AK238="SPARE-ISSUE","SPARE-ISSUE",
AK238="Fiber CAmtel","TRANS_FO_CAMTEL",
AK238="Fiber AOF","Fiber AOF",
AK238="Projet OCM (HUAWEI)","TRAVAUX-HUAWEI",
AK238="Projet OCM (NOKIA)","TRAVAUX-NOKIA",
AK238="ACCESS-ISSUE","ACCESS-ISSUE",
AK238="Projet OCM (ZTE, NOKIA, autres projets)","TRAVAUX OCM",
AK238="No root CAuse","No root cause",
AK238="ODU HS","PDH",
AK238="IP &amp; VLAN","PDH",
AK238="Warehouse HUAWEI","SPARE-ISSUE",
AK238="SPARE-HS","SPARE-ISSUE",
AK238="Power Telco","BSS",AK238="no impacts","no impacts"
),"")</f>
        <v>No root cause</v>
      </c>
      <c r="AJ238" s="56" t="str" cm="1">
        <f t="array" ref="AJ238">IFERROR(_xlfn.IFS(
AK238="MPR ISSUE","TX ISSUE",
AK238="BSS Hardware Issue","RAN ISSUE",
AK238="Sites strategiques, MLL, Pylone, etc.","ENVTECH",
AK238="AKTIVCO DEFAUT GE &amp; POWER Cabinet","POWER ISSUE",
AK238="AKTIVCO Coupure ENEO &amp; Baisse de tension","POWER ISSUE",
AK238="Coupure ENEO &amp; Baisse de tension","POWER ISSUE",
AK238="Defaut GE &amp; POWER Cabinet","POWER ISSUE",
AK238="Sharing","POWER ISSUE",
AK238="Sites strategiques &amp; DataCenter","POWER ISSUE",
AK238="Exclu","Exclu",
AK238="SAT","TX ISSUE",
AK238="SPARE-ISSUE","SPARE-ISSUE",
AK238="Fiber CAmtel","TX ISSUE",
AK238="Fiber AOF","TX ISSUE",
AK238="Projet OCM (HUAWEI)","TRAVAUX-HUAWEI",
AK238="Projet OCM (NOKIA)","TRAVAUX -NOKIA",
AK238="ACCESS-ISSUE","ACCESS-ISSUE",
AK238="Projet OCM (ZTE, NOKIA, autres projets)","TRAVAUX OCM",
AK238="No root CAuse","No root cause",
AK238="ODU HS","TX ISSUE",
AK238="IP &amp; VLAN","TX ISSUE",
AK238="Warehouse HUAWEI","SPARE-ISSUE",
AK238="SPARE-HS","SPARE-ISSUE",
AK238="Power Telco","RAN ISSUE",AK238="no impacts","no impacts"
),"")</f>
        <v>No root cause</v>
      </c>
      <c r="AK238" s="81" t="s">
        <v>5620</v>
      </c>
      <c r="AL238" s="56" t="str" cm="1">
        <f t="array" ref="AL238">IFERROR(_xlfn.IFS(
AK238="MPR ISSUE","ACTIVE",
AK238="BSS Hardware Issue","ACTIVE",
AK238="Sites strategiques, MLL, Pylone, etc.","PASSIVE",
AK238="AKTIVCO DEFAUT GE &amp; POWER Cabinet","PASSIVE",
AK238="AKTIVCO Coupure ENEO &amp; Baisse de tension","PASSIVE",
AK238="Coupure ENEO &amp; Baisse de tension","PASSIVE",
AK238="Defaut GE &amp; POWER Cabinet","PASSIVE",
AK238="Sharing","PASSIVE",
AK238="Sites strategiques &amp; DataCenter","PASSIVE",
AK238="Exclu","Exclu",
AK238="SAT","ACTIVE",
AK238="SPARE-ISSUE","SPARE-ISSUE",
AK238="Fiber CAmtel","ACTIVE",
AK238="Fiber AOF","ACTIVE",
AK238="Projet OCM (HUAWEI)","PLANNED WORKS",
AK238="Projet OCM (NOKIA)","PLANNED WORKS",
AK238="ACCESS-ISSUE","ACCESS-ISSUE",
AK238="Projet OCM (ZTE, NOKIA, autres projets)","PLANNED WORKS",
AK238="No root CAuse","No root cause",
AK238="ODU HS","ACTIVE",
AK238="IP &amp; VLAN","ACTIVE",
AK238="Warehouse HUAWEI","SPARE-ISSUE",
AK238="SPARE-HS","SPARE-ISSUE",
AK238="Power Telco","ACTIVE", AK238="no impacts","no impacts"
),"")</f>
        <v>No root cause</v>
      </c>
      <c r="AM238" s="108" t="s">
        <v>5537</v>
      </c>
      <c r="AN238" s="117" t="s">
        <v>5400</v>
      </c>
      <c r="AP238" s="23" t="s">
        <v>5537</v>
      </c>
      <c r="AQ238" s="23" t="s">
        <v>5537</v>
      </c>
      <c r="AR238" s="7"/>
      <c r="AS238" s="6"/>
      <c r="AT238" s="7"/>
      <c r="AU238" s="3" t="s">
        <v>5537</v>
      </c>
      <c r="AV238" s="24" t="s">
        <v>5537</v>
      </c>
      <c r="AW238" s="24" t="s">
        <v>5537</v>
      </c>
      <c r="AX238" s="24" t="s">
        <v>5537</v>
      </c>
      <c r="AY238" s="24" t="s">
        <v>5537</v>
      </c>
      <c r="AZ238" s="24" t="s">
        <v>5537</v>
      </c>
      <c r="BA238" s="24" t="s">
        <v>5537</v>
      </c>
      <c r="BB238" s="24" t="s">
        <v>5537</v>
      </c>
      <c r="BC238" s="24" t="s">
        <v>5537</v>
      </c>
      <c r="BD238" s="24" t="s">
        <v>5537</v>
      </c>
      <c r="BE238" s="24" t="s">
        <v>5537</v>
      </c>
      <c r="BF238" s="24" t="s">
        <v>5537</v>
      </c>
      <c r="BG238" s="24" t="s">
        <v>5537</v>
      </c>
      <c r="BH238" s="24" t="s">
        <v>5537</v>
      </c>
      <c r="BI238" s="9" t="s">
        <v>5537</v>
      </c>
      <c r="BJ238" s="14"/>
      <c r="BK238" s="14" t="s">
        <v>5537</v>
      </c>
      <c r="BL238" s="14" t="str">
        <f>_xlfn.XLOOKUP(B238,'[4]cell downs 18042026 17h'!$B:$B,'[4]cell downs 18042026 17h'!$B:$B,"")</f>
        <v/>
      </c>
      <c r="BM238" s="14" t="str">
        <f>_xlfn.XLOOKUP(B238,'[5]Cells Huawei 19042026 15h'!$B:$B,'[5]Cells Huawei 19042026 15h'!$B:$B,"")</f>
        <v/>
      </c>
      <c r="BN238" s="9" t="str">
        <f>_xlfn.XLOOKUP(B238,'[6]cells down 19042026 9H40'!$B:$B,'[6]cells down 19042026 9H40'!$B:$B,"")</f>
        <v/>
      </c>
      <c r="BO238" s="9" t="s">
        <v>5400</v>
      </c>
      <c r="BP238" s="9" t="s">
        <v>5537</v>
      </c>
    </row>
    <row r="239" spans="1:68" s="9" customFormat="1" x14ac:dyDescent="0.35">
      <c r="A239" s="107" t="s">
        <v>865</v>
      </c>
      <c r="B239" s="1" t="s">
        <v>866</v>
      </c>
      <c r="C239" s="3" t="str">
        <f>_xlfn.XLOOKUP(B239,'[1]daily break down'!$D:$D,'[1]daily break down'!$E:$E,"")</f>
        <v>Yaounde</v>
      </c>
      <c r="D239" s="1" t="s">
        <v>21</v>
      </c>
      <c r="E239" s="1" t="s">
        <v>30</v>
      </c>
      <c r="F239" s="3" t="s">
        <v>37</v>
      </c>
      <c r="G239" s="1" t="s">
        <v>38</v>
      </c>
      <c r="H239" s="41" t="str">
        <f>_xlfn.XLOOKUP(B239,[2]CALCULATION!$B:$B,[2]CALCULATION!$H:$H,"")</f>
        <v>ZTE</v>
      </c>
      <c r="I239" s="34">
        <v>5.0411562267252226</v>
      </c>
      <c r="J239" s="34">
        <v>14.303911161334693</v>
      </c>
      <c r="K239" s="34">
        <v>0.94734585498511981</v>
      </c>
      <c r="L239" s="34">
        <v>2.8238636201499299</v>
      </c>
      <c r="M239" s="34">
        <v>9.6632772883832274</v>
      </c>
      <c r="N239" s="34">
        <v>8.9745222339220359</v>
      </c>
      <c r="O239" s="34">
        <v>8.8077285814977486</v>
      </c>
      <c r="P239" s="34">
        <v>14.436390123076309</v>
      </c>
      <c r="Q239" s="34">
        <v>5.1208611917256652</v>
      </c>
      <c r="R239" s="34">
        <v>4.6113486743542982</v>
      </c>
      <c r="S239" s="109">
        <v>14.58513467624339</v>
      </c>
      <c r="T239" s="109">
        <f>_xlfn.XLOOKUP(B239,'[3]Nur des jours'!$B:$B,'[3]Nur des jours'!$U:$U,"")</f>
        <v>3.8120696395602018</v>
      </c>
      <c r="U239" s="109">
        <v>2.9174799462379402</v>
      </c>
      <c r="V239" s="109">
        <v>1.7629974916745859</v>
      </c>
      <c r="W239" s="109">
        <v>3.8120696395602018</v>
      </c>
      <c r="X239" s="109">
        <v>5.5570001968992653</v>
      </c>
      <c r="Y239" s="109">
        <v>1.5297325023613646</v>
      </c>
      <c r="Z239" s="109">
        <v>0.53054007470757603</v>
      </c>
      <c r="AA239" s="109">
        <v>0.87270605222681774</v>
      </c>
      <c r="AB239" s="109">
        <v>0.59801017598228456</v>
      </c>
      <c r="AC239" s="109">
        <v>0.1288922460822752</v>
      </c>
      <c r="AD239" s="109">
        <v>0.78254893560594374</v>
      </c>
      <c r="AE239" s="109">
        <v>1.618355006520505</v>
      </c>
      <c r="AF239" s="109">
        <v>1.618355006520505</v>
      </c>
      <c r="AG239" s="57" t="str">
        <f>_xlfn.XLOOKUP(B239,[3]CALCULATION!$B:$B,[3]CALCULATION!$M:$M,"")</f>
        <v>Operationnel</v>
      </c>
      <c r="AH239" s="57"/>
      <c r="AI239" s="56" t="str" cm="1">
        <f t="array" ref="AI239">IFERROR(_xlfn.IFS(
AK239="MPR ISSUE","PDH",
AK239="BSS Hardware Issue","BSS",
AK239="Sites strategiques, MLL, Pylone, etc.","ENVTECH",
AK239="AKTIVCO DEFAUT GE &amp; POWER Cabinet","AKTIVCO",
AK239="AKTIVCO Coupure ENEO &amp; Baisse de tension","AKTIVCO GRID ONLY",
AK239="Coupure ENEO &amp; Baisse de tension","IHS GRID ONLY",
AK239="Defaut GE &amp; POWER Cabinet","IHS",
AK239="Sharing","Partners",
AK239="Sites strategiques &amp; DataCenter","SST &amp; DC",
AK239="Exclu","Exclu",
AK239="SAT","SAT",
AK239="SPARE-ISSUE","SPARE-ISSUE",
AK239="Fiber CAmtel","TRANS_FO_CAMTEL",
AK239="Fiber AOF","Fiber AOF",
AK239="Projet OCM (HUAWEI)","TRAVAUX-HUAWEI",
AK239="Projet OCM (NOKIA)","TRAVAUX-NOKIA",
AK239="ACCESS-ISSUE","ACCESS-ISSUE",
AK239="Projet OCM (ZTE, NOKIA, autres projets)","TRAVAUX OCM",
AK239="No root CAuse","No root cause",
AK239="ODU HS","PDH",
AK239="IP &amp; VLAN","PDH",
AK239="Warehouse HUAWEI","SPARE-ISSUE",
AK239="SPARE-HS","SPARE-ISSUE",
AK239="Power Telco","BSS",AK239="no impacts","no impacts"
),"")</f>
        <v>BSS</v>
      </c>
      <c r="AJ239" s="56" t="str" cm="1">
        <f t="array" ref="AJ239">IFERROR(_xlfn.IFS(
AK239="MPR ISSUE","TX ISSUE",
AK239="BSS Hardware Issue","RAN ISSUE",
AK239="Sites strategiques, MLL, Pylone, etc.","ENVTECH",
AK239="AKTIVCO DEFAUT GE &amp; POWER Cabinet","POWER ISSUE",
AK239="AKTIVCO Coupure ENEO &amp; Baisse de tension","POWER ISSUE",
AK239="Coupure ENEO &amp; Baisse de tension","POWER ISSUE",
AK239="Defaut GE &amp; POWER Cabinet","POWER ISSUE",
AK239="Sharing","POWER ISSUE",
AK239="Sites strategiques &amp; DataCenter","POWER ISSUE",
AK239="Exclu","Exclu",
AK239="SAT","TX ISSUE",
AK239="SPARE-ISSUE","SPARE-ISSUE",
AK239="Fiber CAmtel","TX ISSUE",
AK239="Fiber AOF","TX ISSUE",
AK239="Projet OCM (HUAWEI)","TRAVAUX-HUAWEI",
AK239="Projet OCM (NOKIA)","TRAVAUX -NOKIA",
AK239="ACCESS-ISSUE","ACCESS-ISSUE",
AK239="Projet OCM (ZTE, NOKIA, autres projets)","TRAVAUX OCM",
AK239="No root CAuse","No root cause",
AK239="ODU HS","TX ISSUE",
AK239="IP &amp; VLAN","TX ISSUE",
AK239="Warehouse HUAWEI","SPARE-ISSUE",
AK239="SPARE-HS","SPARE-ISSUE",
AK239="Power Telco","RAN ISSUE",AK239="no impacts","no impacts"
),"")</f>
        <v>RAN ISSUE</v>
      </c>
      <c r="AK239" s="81" t="s">
        <v>5320</v>
      </c>
      <c r="AL239" s="56" t="str" cm="1">
        <f t="array" ref="AL239">IFERROR(_xlfn.IFS(
AK239="MPR ISSUE","ACTIVE",
AK239="BSS Hardware Issue","ACTIVE",
AK239="Sites strategiques, MLL, Pylone, etc.","PASSIVE",
AK239="AKTIVCO DEFAUT GE &amp; POWER Cabinet","PASSIVE",
AK239="AKTIVCO Coupure ENEO &amp; Baisse de tension","PASSIVE",
AK239="Coupure ENEO &amp; Baisse de tension","PASSIVE",
AK239="Defaut GE &amp; POWER Cabinet","PASSIVE",
AK239="Sharing","PASSIVE",
AK239="Sites strategiques &amp; DataCenter","PASSIVE",
AK239="Exclu","Exclu",
AK239="SAT","ACTIVE",
AK239="SPARE-ISSUE","SPARE-ISSUE",
AK239="Fiber CAmtel","ACTIVE",
AK239="Fiber AOF","ACTIVE",
AK239="Projet OCM (HUAWEI)","PLANNED WORKS",
AK239="Projet OCM (NOKIA)","PLANNED WORKS",
AK239="ACCESS-ISSUE","ACCESS-ISSUE",
AK239="Projet OCM (ZTE, NOKIA, autres projets)","PLANNED WORKS",
AK239="No root CAuse","No root cause",
AK239="ODU HS","ACTIVE",
AK239="IP &amp; VLAN","ACTIVE",
AK239="Warehouse HUAWEI","SPARE-ISSUE",
AK239="SPARE-HS","SPARE-ISSUE",
AK239="Power Telco","ACTIVE", AK239="no impacts","no impacts"
),"")</f>
        <v>ACTIVE</v>
      </c>
      <c r="AM239" s="108" t="s">
        <v>6075</v>
      </c>
      <c r="AN239" s="117" t="s">
        <v>866</v>
      </c>
      <c r="AP239" s="23" t="s">
        <v>5537</v>
      </c>
      <c r="AQ239" s="23" t="s">
        <v>5537</v>
      </c>
      <c r="AR239" s="7"/>
      <c r="AS239" s="6"/>
      <c r="AT239" s="7"/>
      <c r="AU239" s="3" t="s">
        <v>5537</v>
      </c>
      <c r="AV239" s="24" t="s">
        <v>5537</v>
      </c>
      <c r="AW239" s="24" t="s">
        <v>5537</v>
      </c>
      <c r="AX239" s="24" t="s">
        <v>5537</v>
      </c>
      <c r="AY239" s="24" t="s">
        <v>5537</v>
      </c>
      <c r="AZ239" s="24" t="s">
        <v>5537</v>
      </c>
      <c r="BA239" s="24" t="s">
        <v>5537</v>
      </c>
      <c r="BB239" s="24" t="s">
        <v>5537</v>
      </c>
      <c r="BC239" s="24" t="s">
        <v>5537</v>
      </c>
      <c r="BD239" s="24" t="s">
        <v>5537</v>
      </c>
      <c r="BE239" s="24" t="s">
        <v>5537</v>
      </c>
      <c r="BF239" s="24" t="s">
        <v>5537</v>
      </c>
      <c r="BG239" s="24" t="s">
        <v>5537</v>
      </c>
      <c r="BH239" s="24" t="s">
        <v>5537</v>
      </c>
      <c r="BI239" s="9" t="s">
        <v>6451</v>
      </c>
      <c r="BJ239" s="14"/>
      <c r="BK239" s="14" t="s">
        <v>866</v>
      </c>
      <c r="BL239" s="14" t="str">
        <f>_xlfn.XLOOKUP(B239,'[4]cell downs 18042026 17h'!$B:$B,'[4]cell downs 18042026 17h'!$B:$B,"")</f>
        <v/>
      </c>
      <c r="BM239" s="14" t="str">
        <f>_xlfn.XLOOKUP(B239,'[5]Cells Huawei 19042026 15h'!$B:$B,'[5]Cells Huawei 19042026 15h'!$B:$B,"")</f>
        <v/>
      </c>
      <c r="BN239" s="9" t="str">
        <f>_xlfn.XLOOKUP(B239,'[6]cells down 19042026 9H40'!$B:$B,'[6]cells down 19042026 9H40'!$B:$B,"")</f>
        <v>CTR_652</v>
      </c>
      <c r="BO239" s="9" t="s">
        <v>5537</v>
      </c>
      <c r="BP239" s="9" t="s">
        <v>12</v>
      </c>
    </row>
    <row r="240" spans="1:68" s="9" customFormat="1" x14ac:dyDescent="0.35">
      <c r="A240" s="1" t="s">
        <v>2482</v>
      </c>
      <c r="B240" s="8" t="s">
        <v>2483</v>
      </c>
      <c r="C240" s="3" t="str">
        <f>_xlfn.XLOOKUP(B240,'[1]daily break down'!$D:$D,'[1]daily break down'!$E:$E,"")</f>
        <v>CENTRE</v>
      </c>
      <c r="D240" s="1" t="s">
        <v>21</v>
      </c>
      <c r="E240" s="1" t="s">
        <v>122</v>
      </c>
      <c r="F240" s="3" t="s">
        <v>226</v>
      </c>
      <c r="G240" s="1" t="s">
        <v>2482</v>
      </c>
      <c r="H240" s="40" t="str">
        <f>_xlfn.XLOOKUP(B240,[2]CALCULATION!$B:$B,[2]CALCULATION!$H:$H,"")</f>
        <v>NOKIA</v>
      </c>
      <c r="I240" s="34">
        <v>0</v>
      </c>
      <c r="J240" s="34">
        <v>0</v>
      </c>
      <c r="K240" s="34">
        <v>0</v>
      </c>
      <c r="L240" s="34">
        <v>0</v>
      </c>
      <c r="M240" s="34">
        <v>0</v>
      </c>
      <c r="N240" s="34">
        <v>0</v>
      </c>
      <c r="O240" s="34">
        <v>0</v>
      </c>
      <c r="P240" s="34">
        <v>0</v>
      </c>
      <c r="Q240" s="34">
        <v>0</v>
      </c>
      <c r="R240" s="34">
        <v>0</v>
      </c>
      <c r="S240" s="109">
        <v>0</v>
      </c>
      <c r="T240" s="109">
        <f>_xlfn.XLOOKUP(B240,'[3]Nur des jours'!$B:$B,'[3]Nur des jours'!$U:$U,"")</f>
        <v>0</v>
      </c>
      <c r="U240" s="109">
        <v>0</v>
      </c>
      <c r="V240" s="109">
        <v>0</v>
      </c>
      <c r="W240" s="109">
        <v>0</v>
      </c>
      <c r="X240" s="109">
        <v>0</v>
      </c>
      <c r="Y240" s="109">
        <v>0</v>
      </c>
      <c r="Z240" s="109">
        <v>7.0448559353714687E-3</v>
      </c>
      <c r="AA240" s="109">
        <v>1.6076361244517499</v>
      </c>
      <c r="AB240" s="109">
        <v>4.3260232853453022</v>
      </c>
      <c r="AC240" s="109">
        <v>2.9632727040194395</v>
      </c>
      <c r="AD240" s="109">
        <v>1.2832633767523138</v>
      </c>
      <c r="AE240" s="109">
        <v>1.710990403301059</v>
      </c>
      <c r="AF240" s="109">
        <v>1.710990403301059</v>
      </c>
      <c r="AG240" s="57" t="str">
        <f>_xlfn.XLOOKUP(B240,[3]CALCULATION!$B:$B,[3]CALCULATION!$M:$M,"")</f>
        <v>Operationnel</v>
      </c>
      <c r="AH240" s="57"/>
      <c r="AI240" s="56" t="str" cm="1">
        <f t="array" ref="AI240">IFERROR(_xlfn.IFS(
AK240="MPR ISSUE","PDH",
AK240="BSS Hardware Issue","BSS",
AK240="Sites strategiques, MLL, Pylone, etc.","ENVTECH",
AK240="AKTIVCO DEFAUT GE &amp; POWER Cabinet","AKTIVCO",
AK240="AKTIVCO Coupure ENEO &amp; Baisse de tension","AKTIVCO GRID ONLY",
AK240="Coupure ENEO &amp; Baisse de tension","IHS GRID ONLY",
AK240="Defaut GE &amp; POWER Cabinet","IHS",
AK240="Sharing","Partners",
AK240="Sites strategiques &amp; DataCenter","SST &amp; DC",
AK240="Exclu","Exclu",
AK240="SAT","SAT",
AK240="SPARE-ISSUE","SPARE-ISSUE",
AK240="Fiber CAmtel","TRANS_FO_CAMTEL",
AK240="Fiber AOF","Fiber AOF",
AK240="Projet OCM (HUAWEI)","TRAVAUX-HUAWEI",
AK240="Projet OCM (NOKIA)","TRAVAUX-NOKIA",
AK240="ACCESS-ISSUE","ACCESS-ISSUE",
AK240="Projet OCM (ZTE, NOKIA, autres projets)","TRAVAUX OCM",
AK240="No root CAuse","No root cause",
AK240="ODU HS","PDH",
AK240="IP &amp; VLAN","PDH",
AK240="Warehouse HUAWEI","SPARE-ISSUE",
AK240="SPARE-HS","SPARE-ISSUE",
AK240="Power Telco","BSS",AK240="no impacts","no impacts"
),"")</f>
        <v>No root cause</v>
      </c>
      <c r="AJ240" s="56" t="str" cm="1">
        <f t="array" ref="AJ240">IFERROR(_xlfn.IFS(
AK240="MPR ISSUE","TX ISSUE",
AK240="BSS Hardware Issue","RAN ISSUE",
AK240="Sites strategiques, MLL, Pylone, etc.","ENVTECH",
AK240="AKTIVCO DEFAUT GE &amp; POWER Cabinet","POWER ISSUE",
AK240="AKTIVCO Coupure ENEO &amp; Baisse de tension","POWER ISSUE",
AK240="Coupure ENEO &amp; Baisse de tension","POWER ISSUE",
AK240="Defaut GE &amp; POWER Cabinet","POWER ISSUE",
AK240="Sharing","POWER ISSUE",
AK240="Sites strategiques &amp; DataCenter","POWER ISSUE",
AK240="Exclu","Exclu",
AK240="SAT","TX ISSUE",
AK240="SPARE-ISSUE","SPARE-ISSUE",
AK240="Fiber CAmtel","TX ISSUE",
AK240="Fiber AOF","TX ISSUE",
AK240="Projet OCM (HUAWEI)","TRAVAUX-HUAWEI",
AK240="Projet OCM (NOKIA)","TRAVAUX -NOKIA",
AK240="ACCESS-ISSUE","ACCESS-ISSUE",
AK240="Projet OCM (ZTE, NOKIA, autres projets)","TRAVAUX OCM",
AK240="No root CAuse","No root cause",
AK240="ODU HS","TX ISSUE",
AK240="IP &amp; VLAN","TX ISSUE",
AK240="Warehouse HUAWEI","SPARE-ISSUE",
AK240="SPARE-HS","SPARE-ISSUE",
AK240="Power Telco","RAN ISSUE",AK240="no impacts","no impacts"
),"")</f>
        <v>No root cause</v>
      </c>
      <c r="AK240" s="81" t="s">
        <v>5620</v>
      </c>
      <c r="AL240" s="56" t="str" cm="1">
        <f t="array" ref="AL240">IFERROR(_xlfn.IFS(
AK240="MPR ISSUE","ACTIVE",
AK240="BSS Hardware Issue","ACTIVE",
AK240="Sites strategiques, MLL, Pylone, etc.","PASSIVE",
AK240="AKTIVCO DEFAUT GE &amp; POWER Cabinet","PASSIVE",
AK240="AKTIVCO Coupure ENEO &amp; Baisse de tension","PASSIVE",
AK240="Coupure ENEO &amp; Baisse de tension","PASSIVE",
AK240="Defaut GE &amp; POWER Cabinet","PASSIVE",
AK240="Sharing","PASSIVE",
AK240="Sites strategiques &amp; DataCenter","PASSIVE",
AK240="Exclu","Exclu",
AK240="SAT","ACTIVE",
AK240="SPARE-ISSUE","SPARE-ISSUE",
AK240="Fiber CAmtel","ACTIVE",
AK240="Fiber AOF","ACTIVE",
AK240="Projet OCM (HUAWEI)","PLANNED WORKS",
AK240="Projet OCM (NOKIA)","PLANNED WORKS",
AK240="ACCESS-ISSUE","ACCESS-ISSUE",
AK240="Projet OCM (ZTE, NOKIA, autres projets)","PLANNED WORKS",
AK240="No root CAuse","No root cause",
AK240="ODU HS","ACTIVE",
AK240="IP &amp; VLAN","ACTIVE",
AK240="Warehouse HUAWEI","SPARE-ISSUE",
AK240="SPARE-HS","SPARE-ISSUE",
AK240="Power Telco","ACTIVE", AK240="no impacts","no impacts"
),"")</f>
        <v>No root cause</v>
      </c>
      <c r="AM240" s="108" t="s">
        <v>5537</v>
      </c>
      <c r="AN240" s="117" t="s">
        <v>2483</v>
      </c>
      <c r="AP240" s="23" t="s">
        <v>5537</v>
      </c>
      <c r="AQ240" s="23" t="s">
        <v>5537</v>
      </c>
      <c r="AR240" s="7"/>
      <c r="AS240" s="6"/>
      <c r="AT240" s="7"/>
      <c r="AU240" s="3" t="s">
        <v>5537</v>
      </c>
      <c r="AV240" s="24" t="s">
        <v>5537</v>
      </c>
      <c r="AW240" s="24" t="s">
        <v>5537</v>
      </c>
      <c r="AX240" s="24" t="s">
        <v>5537</v>
      </c>
      <c r="AY240" s="24" t="s">
        <v>5537</v>
      </c>
      <c r="AZ240" s="24" t="s">
        <v>5537</v>
      </c>
      <c r="BA240" s="24" t="s">
        <v>5537</v>
      </c>
      <c r="BB240" s="24" t="s">
        <v>5537</v>
      </c>
      <c r="BC240" s="24" t="s">
        <v>5537</v>
      </c>
      <c r="BD240" s="24" t="s">
        <v>5537</v>
      </c>
      <c r="BE240" s="24" t="s">
        <v>5537</v>
      </c>
      <c r="BF240" s="24" t="s">
        <v>5537</v>
      </c>
      <c r="BG240" s="24" t="s">
        <v>5537</v>
      </c>
      <c r="BH240" s="24" t="s">
        <v>5537</v>
      </c>
      <c r="BI240" s="9" t="s">
        <v>5537</v>
      </c>
      <c r="BJ240" s="14"/>
      <c r="BK240" s="14" t="s">
        <v>5537</v>
      </c>
      <c r="BL240" s="14" t="str">
        <f>_xlfn.XLOOKUP(B240,'[4]cell downs 18042026 17h'!$B:$B,'[4]cell downs 18042026 17h'!$B:$B,"")</f>
        <v/>
      </c>
      <c r="BM240" s="14" t="str">
        <f>_xlfn.XLOOKUP(B240,'[5]Cells Huawei 19042026 15h'!$B:$B,'[5]Cells Huawei 19042026 15h'!$B:$B,"")</f>
        <v/>
      </c>
      <c r="BN240" s="9" t="str">
        <f>_xlfn.XLOOKUP(B240,'[6]cells down 19042026 9H40'!$B:$B,'[6]cells down 19042026 9H40'!$B:$B,"")</f>
        <v/>
      </c>
      <c r="BO240" s="9" t="s">
        <v>5537</v>
      </c>
      <c r="BP240" s="9" t="s">
        <v>12</v>
      </c>
    </row>
    <row r="241" spans="1:68" s="9" customFormat="1" ht="41" customHeight="1" x14ac:dyDescent="0.35">
      <c r="A241" s="1" t="s">
        <v>2901</v>
      </c>
      <c r="B241" s="8" t="s">
        <v>2902</v>
      </c>
      <c r="C241" s="3" t="str">
        <f>_xlfn.XLOOKUP(B241,'[1]daily break down'!$D:$D,'[1]daily break down'!$E:$E,"")</f>
        <v>Garoua</v>
      </c>
      <c r="D241" s="1" t="s">
        <v>21</v>
      </c>
      <c r="E241" s="1" t="s">
        <v>36</v>
      </c>
      <c r="F241" s="3" t="s">
        <v>23</v>
      </c>
      <c r="G241" s="1" t="s">
        <v>24</v>
      </c>
      <c r="H241" s="39" t="str">
        <f>_xlfn.XLOOKUP(B241,[2]CALCULATION!$B:$B,[2]CALCULATION!$H:$H,"")</f>
        <v>Huawei</v>
      </c>
      <c r="I241" s="34">
        <v>0</v>
      </c>
      <c r="J241" s="34">
        <v>0</v>
      </c>
      <c r="K241" s="34">
        <v>5.1936283112606398</v>
      </c>
      <c r="L241" s="34">
        <v>0</v>
      </c>
      <c r="M241" s="34">
        <v>0</v>
      </c>
      <c r="N241" s="34">
        <v>0.7853676737065286</v>
      </c>
      <c r="O241" s="34">
        <v>0</v>
      </c>
      <c r="P241" s="34">
        <v>0</v>
      </c>
      <c r="Q241" s="34">
        <v>0</v>
      </c>
      <c r="R241" s="34">
        <v>0</v>
      </c>
      <c r="S241" s="109">
        <v>0</v>
      </c>
      <c r="T241" s="109">
        <f>_xlfn.XLOOKUP(B241,'[3]Nur des jours'!$B:$B,'[3]Nur des jours'!$U:$U,"")</f>
        <v>8.9175391586979543E-5</v>
      </c>
      <c r="U241" s="109">
        <v>6.2890053162801447</v>
      </c>
      <c r="V241" s="109">
        <v>6.4536230891497093</v>
      </c>
      <c r="W241" s="109">
        <v>8.9175391586979543E-5</v>
      </c>
      <c r="X241" s="109">
        <v>0</v>
      </c>
      <c r="Y241" s="109">
        <v>1.8296115091900589</v>
      </c>
      <c r="Z241" s="109">
        <v>6.399119089811748</v>
      </c>
      <c r="AA241" s="109">
        <v>0</v>
      </c>
      <c r="AB241" s="109">
        <v>0</v>
      </c>
      <c r="AC241" s="109">
        <v>2.6652718327478224</v>
      </c>
      <c r="AD241" s="109">
        <v>3.4109677128703111</v>
      </c>
      <c r="AE241" s="109">
        <v>1.6667772441522346</v>
      </c>
      <c r="AF241" s="109">
        <v>1.6667772441522346</v>
      </c>
      <c r="AG241" s="57" t="str">
        <f>_xlfn.XLOOKUP(B241,[3]CALCULATION!$B:$B,[3]CALCULATION!$M:$M,"")</f>
        <v>Operationnel</v>
      </c>
      <c r="AH241" s="57"/>
      <c r="AI241" s="56" t="str" cm="1">
        <f t="array" ref="AI241">IFERROR(_xlfn.IFS(
AK241="MPR ISSUE","PDH",
AK241="BSS Hardware Issue","BSS",
AK241="Sites strategiques, MLL, Pylone, etc.","ENVTECH",
AK241="AKTIVCO DEFAUT GE &amp; POWER Cabinet","AKTIVCO",
AK241="AKTIVCO Coupure ENEO &amp; Baisse de tension","AKTIVCO GRID ONLY",
AK241="Coupure ENEO &amp; Baisse de tension","IHS GRID ONLY",
AK241="Defaut GE &amp; POWER Cabinet","IHS",
AK241="Sharing","Partners",
AK241="Sites strategiques &amp; DataCenter","SST &amp; DC",
AK241="Exclu","Exclu",
AK241="SAT","SAT",
AK241="SPARE-ISSUE","SPARE-ISSUE",
AK241="Fiber CAmtel","TRANS_FO_CAMTEL",
AK241="Fiber AOF","Fiber AOF",
AK241="Projet OCM (HUAWEI)","TRAVAUX-HUAWEI",
AK241="Projet OCM (NOKIA)","TRAVAUX-NOKIA",
AK241="ACCESS-ISSUE","ACCESS-ISSUE",
AK241="Projet OCM (ZTE, NOKIA, autres projets)","TRAVAUX OCM",
AK241="No root CAuse","No root cause",
AK241="ODU HS","PDH",
AK241="IP &amp; VLAN","PDH",
AK241="Warehouse HUAWEI","SPARE-ISSUE",
AK241="SPARE-HS","SPARE-ISSUE",
AK241="Power Telco","BSS",AK241="no impacts","no impacts"
),"")</f>
        <v>No root cause</v>
      </c>
      <c r="AJ241" s="56" t="str" cm="1">
        <f t="array" ref="AJ241">IFERROR(_xlfn.IFS(
AK241="MPR ISSUE","TX ISSUE",
AK241="BSS Hardware Issue","RAN ISSUE",
AK241="Sites strategiques, MLL, Pylone, etc.","ENVTECH",
AK241="AKTIVCO DEFAUT GE &amp; POWER Cabinet","POWER ISSUE",
AK241="AKTIVCO Coupure ENEO &amp; Baisse de tension","POWER ISSUE",
AK241="Coupure ENEO &amp; Baisse de tension","POWER ISSUE",
AK241="Defaut GE &amp; POWER Cabinet","POWER ISSUE",
AK241="Sharing","POWER ISSUE",
AK241="Sites strategiques &amp; DataCenter","POWER ISSUE",
AK241="Exclu","Exclu",
AK241="SAT","TX ISSUE",
AK241="SPARE-ISSUE","SPARE-ISSUE",
AK241="Fiber CAmtel","TX ISSUE",
AK241="Fiber AOF","TX ISSUE",
AK241="Projet OCM (HUAWEI)","TRAVAUX-HUAWEI",
AK241="Projet OCM (NOKIA)","TRAVAUX -NOKIA",
AK241="ACCESS-ISSUE","ACCESS-ISSUE",
AK241="Projet OCM (ZTE, NOKIA, autres projets)","TRAVAUX OCM",
AK241="No root CAuse","No root cause",
AK241="ODU HS","TX ISSUE",
AK241="IP &amp; VLAN","TX ISSUE",
AK241="Warehouse HUAWEI","SPARE-ISSUE",
AK241="SPARE-HS","SPARE-ISSUE",
AK241="Power Telco","RAN ISSUE",AK241="no impacts","no impacts"
),"")</f>
        <v>No root cause</v>
      </c>
      <c r="AK241" s="81" t="s">
        <v>5620</v>
      </c>
      <c r="AL241" s="56" t="str" cm="1">
        <f t="array" ref="AL241">IFERROR(_xlfn.IFS(
AK241="MPR ISSUE","ACTIVE",
AK241="BSS Hardware Issue","ACTIVE",
AK241="Sites strategiques, MLL, Pylone, etc.","PASSIVE",
AK241="AKTIVCO DEFAUT GE &amp; POWER Cabinet","PASSIVE",
AK241="AKTIVCO Coupure ENEO &amp; Baisse de tension","PASSIVE",
AK241="Coupure ENEO &amp; Baisse de tension","PASSIVE",
AK241="Defaut GE &amp; POWER Cabinet","PASSIVE",
AK241="Sharing","PASSIVE",
AK241="Sites strategiques &amp; DataCenter","PASSIVE",
AK241="Exclu","Exclu",
AK241="SAT","ACTIVE",
AK241="SPARE-ISSUE","SPARE-ISSUE",
AK241="Fiber CAmtel","ACTIVE",
AK241="Fiber AOF","ACTIVE",
AK241="Projet OCM (HUAWEI)","PLANNED WORKS",
AK241="Projet OCM (NOKIA)","PLANNED WORKS",
AK241="ACCESS-ISSUE","ACCESS-ISSUE",
AK241="Projet OCM (ZTE, NOKIA, autres projets)","PLANNED WORKS",
AK241="No root CAuse","No root cause",
AK241="ODU HS","ACTIVE",
AK241="IP &amp; VLAN","ACTIVE",
AK241="Warehouse HUAWEI","SPARE-ISSUE",
AK241="SPARE-HS","SPARE-ISSUE",
AK241="Power Telco","ACTIVE", AK241="no impacts","no impacts"
),"")</f>
        <v>No root cause</v>
      </c>
      <c r="AM241" s="108" t="s">
        <v>5537</v>
      </c>
      <c r="AN241" s="117" t="s">
        <v>2902</v>
      </c>
      <c r="AP241" s="23" t="s">
        <v>5537</v>
      </c>
      <c r="AQ241" s="23" t="s">
        <v>5537</v>
      </c>
      <c r="AR241" s="7"/>
      <c r="AS241" s="6"/>
      <c r="AT241" s="7"/>
      <c r="AU241" s="3" t="s">
        <v>5537</v>
      </c>
      <c r="AV241" s="24" t="s">
        <v>5537</v>
      </c>
      <c r="AW241" s="24" t="s">
        <v>5537</v>
      </c>
      <c r="AX241" s="24" t="s">
        <v>5537</v>
      </c>
      <c r="AY241" s="24" t="s">
        <v>5537</v>
      </c>
      <c r="AZ241" s="24" t="s">
        <v>5537</v>
      </c>
      <c r="BA241" s="24" t="s">
        <v>5537</v>
      </c>
      <c r="BB241" s="24" t="s">
        <v>5537</v>
      </c>
      <c r="BC241" s="24" t="s">
        <v>5537</v>
      </c>
      <c r="BD241" s="24" t="s">
        <v>5537</v>
      </c>
      <c r="BE241" s="24" t="s">
        <v>5537</v>
      </c>
      <c r="BF241" s="24" t="s">
        <v>5537</v>
      </c>
      <c r="BG241" s="24" t="s">
        <v>5537</v>
      </c>
      <c r="BH241" s="24" t="s">
        <v>5537</v>
      </c>
      <c r="BI241" s="9" t="s">
        <v>5537</v>
      </c>
      <c r="BJ241" s="14"/>
      <c r="BK241" s="14" t="s">
        <v>5537</v>
      </c>
      <c r="BL241" s="14" t="str">
        <f>_xlfn.XLOOKUP(B241,'[4]cell downs 18042026 17h'!$B:$B,'[4]cell downs 18042026 17h'!$B:$B,"")</f>
        <v/>
      </c>
      <c r="BM241" s="14" t="str">
        <f>_xlfn.XLOOKUP(B241,'[5]Cells Huawei 19042026 15h'!$B:$B,'[5]Cells Huawei 19042026 15h'!$B:$B,"")</f>
        <v/>
      </c>
      <c r="BN241" s="9" t="str">
        <f>_xlfn.XLOOKUP(B241,'[6]cells down 19042026 9H40'!$B:$B,'[6]cells down 19042026 9H40'!$B:$B,"")</f>
        <v/>
      </c>
      <c r="BO241" s="9" t="s">
        <v>5537</v>
      </c>
      <c r="BP241" s="9" t="s">
        <v>5537</v>
      </c>
    </row>
    <row r="242" spans="1:68" s="9" customFormat="1" x14ac:dyDescent="0.35">
      <c r="A242" s="1" t="s">
        <v>617</v>
      </c>
      <c r="B242" s="8" t="s">
        <v>618</v>
      </c>
      <c r="C242" s="3" t="str">
        <f>_xlfn.XLOOKUP(B242,'[1]daily break down'!$D:$D,'[1]daily break down'!$E:$E,"")</f>
        <v>CENTRE</v>
      </c>
      <c r="D242" s="1" t="s">
        <v>11</v>
      </c>
      <c r="E242" s="1" t="s">
        <v>96</v>
      </c>
      <c r="F242" s="3" t="s">
        <v>226</v>
      </c>
      <c r="G242" s="1" t="s">
        <v>619</v>
      </c>
      <c r="H242" s="40" t="str">
        <f>_xlfn.XLOOKUP(B242,[2]CALCULATION!$B:$B,[2]CALCULATION!$H:$H,"")</f>
        <v>NOKIA</v>
      </c>
      <c r="I242" s="34">
        <v>1.5826670148073954</v>
      </c>
      <c r="J242" s="34">
        <v>1.5925119780385979</v>
      </c>
      <c r="K242" s="34">
        <v>1.611524171524942</v>
      </c>
      <c r="L242" s="34">
        <v>1.5917272345926323</v>
      </c>
      <c r="M242" s="34">
        <v>1.5814363944034948</v>
      </c>
      <c r="N242" s="34">
        <v>1.6092234464219979</v>
      </c>
      <c r="O242" s="34">
        <v>1.6052640590355358</v>
      </c>
      <c r="P242" s="34">
        <v>1.5894086744113711</v>
      </c>
      <c r="Q242" s="34">
        <v>1.5990396167027647</v>
      </c>
      <c r="R242" s="34">
        <v>1.602232095721579</v>
      </c>
      <c r="S242" s="109">
        <v>2.1859563739716292</v>
      </c>
      <c r="T242" s="109">
        <f>_xlfn.XLOOKUP(B242,'[3]Nur des jours'!$B:$B,'[3]Nur des jours'!$U:$U,"")</f>
        <v>3.6714935522624867</v>
      </c>
      <c r="U242" s="109">
        <v>1.9106541050643062</v>
      </c>
      <c r="V242" s="109">
        <v>4.5243313272437238</v>
      </c>
      <c r="W242" s="109">
        <v>3.6714935522624867</v>
      </c>
      <c r="X242" s="109">
        <v>1.721263408411879</v>
      </c>
      <c r="Y242" s="109">
        <v>1.6846479926262654</v>
      </c>
      <c r="Z242" s="109">
        <v>4.6213541532903575</v>
      </c>
      <c r="AA242" s="109">
        <v>3.7963391004842575</v>
      </c>
      <c r="AB242" s="109">
        <v>1.6629962075489464</v>
      </c>
      <c r="AC242" s="109">
        <v>11.331152156796916</v>
      </c>
      <c r="AD242" s="109">
        <v>0</v>
      </c>
      <c r="AE242" s="109">
        <v>1.6180874803457435</v>
      </c>
      <c r="AF242" s="109">
        <v>1.6180874803457435</v>
      </c>
      <c r="AG242" s="57" t="str">
        <f>_xlfn.XLOOKUP(B242,[3]CALCULATION!$B:$B,[3]CALCULATION!$M:$M,"")</f>
        <v>Operationnel</v>
      </c>
      <c r="AH242" s="57"/>
      <c r="AI242" s="56" t="str" cm="1">
        <f t="array" ref="AI242">IFERROR(_xlfn.IFS(
AK242="MPR ISSUE","PDH",
AK242="BSS Hardware Issue","BSS",
AK242="Sites strategiques, MLL, Pylone, etc.","ENVTECH",
AK242="AKTIVCO DEFAUT GE &amp; POWER Cabinet","AKTIVCO",
AK242="AKTIVCO Coupure ENEO &amp; Baisse de tension","AKTIVCO GRID ONLY",
AK242="Coupure ENEO &amp; Baisse de tension","IHS GRID ONLY",
AK242="Defaut GE &amp; POWER Cabinet","IHS",
AK242="Sharing","Partners",
AK242="Sites strategiques &amp; DataCenter","SST &amp; DC",
AK242="Exclu","Exclu",
AK242="SAT","SAT",
AK242="SPARE-ISSUE","SPARE-ISSUE",
AK242="Fiber CAmtel","TRANS_FO_CAMTEL",
AK242="Fiber AOF","Fiber AOF",
AK242="Projet OCM (HUAWEI)","TRAVAUX-HUAWEI",
AK242="Projet OCM (NOKIA)","TRAVAUX-NOKIA",
AK242="ACCESS-ISSUE","ACCESS-ISSUE",
AK242="Projet OCM (ZTE, NOKIA, autres projets)","TRAVAUX OCM",
AK242="No root CAuse","No root cause",
AK242="ODU HS","PDH",
AK242="IP &amp; VLAN","PDH",
AK242="Warehouse HUAWEI","SPARE-ISSUE",
AK242="SPARE-HS","SPARE-ISSUE",
AK242="Power Telco","BSS",AK242="no impacts","no impacts"
),"")</f>
        <v>No root cause</v>
      </c>
      <c r="AJ242" s="56" t="str" cm="1">
        <f t="array" ref="AJ242">IFERROR(_xlfn.IFS(
AK242="MPR ISSUE","TX ISSUE",
AK242="BSS Hardware Issue","RAN ISSUE",
AK242="Sites strategiques, MLL, Pylone, etc.","ENVTECH",
AK242="AKTIVCO DEFAUT GE &amp; POWER Cabinet","POWER ISSUE",
AK242="AKTIVCO Coupure ENEO &amp; Baisse de tension","POWER ISSUE",
AK242="Coupure ENEO &amp; Baisse de tension","POWER ISSUE",
AK242="Defaut GE &amp; POWER Cabinet","POWER ISSUE",
AK242="Sharing","POWER ISSUE",
AK242="Sites strategiques &amp; DataCenter","POWER ISSUE",
AK242="Exclu","Exclu",
AK242="SAT","TX ISSUE",
AK242="SPARE-ISSUE","SPARE-ISSUE",
AK242="Fiber CAmtel","TX ISSUE",
AK242="Fiber AOF","TX ISSUE",
AK242="Projet OCM (HUAWEI)","TRAVAUX-HUAWEI",
AK242="Projet OCM (NOKIA)","TRAVAUX -NOKIA",
AK242="ACCESS-ISSUE","ACCESS-ISSUE",
AK242="Projet OCM (ZTE, NOKIA, autres projets)","TRAVAUX OCM",
AK242="No root CAuse","No root cause",
AK242="ODU HS","TX ISSUE",
AK242="IP &amp; VLAN","TX ISSUE",
AK242="Warehouse HUAWEI","SPARE-ISSUE",
AK242="SPARE-HS","SPARE-ISSUE",
AK242="Power Telco","RAN ISSUE",AK242="no impacts","no impacts"
),"")</f>
        <v>No root cause</v>
      </c>
      <c r="AK242" s="81" t="s">
        <v>5620</v>
      </c>
      <c r="AL242" s="56" t="str" cm="1">
        <f t="array" ref="AL242">IFERROR(_xlfn.IFS(
AK242="MPR ISSUE","ACTIVE",
AK242="BSS Hardware Issue","ACTIVE",
AK242="Sites strategiques, MLL, Pylone, etc.","PASSIVE",
AK242="AKTIVCO DEFAUT GE &amp; POWER Cabinet","PASSIVE",
AK242="AKTIVCO Coupure ENEO &amp; Baisse de tension","PASSIVE",
AK242="Coupure ENEO &amp; Baisse de tension","PASSIVE",
AK242="Defaut GE &amp; POWER Cabinet","PASSIVE",
AK242="Sharing","PASSIVE",
AK242="Sites strategiques &amp; DataCenter","PASSIVE",
AK242="Exclu","Exclu",
AK242="SAT","ACTIVE",
AK242="SPARE-ISSUE","SPARE-ISSUE",
AK242="Fiber CAmtel","ACTIVE",
AK242="Fiber AOF","ACTIVE",
AK242="Projet OCM (HUAWEI)","PLANNED WORKS",
AK242="Projet OCM (NOKIA)","PLANNED WORKS",
AK242="ACCESS-ISSUE","ACCESS-ISSUE",
AK242="Projet OCM (ZTE, NOKIA, autres projets)","PLANNED WORKS",
AK242="No root CAuse","No root cause",
AK242="ODU HS","ACTIVE",
AK242="IP &amp; VLAN","ACTIVE",
AK242="Warehouse HUAWEI","SPARE-ISSUE",
AK242="SPARE-HS","SPARE-ISSUE",
AK242="Power Telco","ACTIVE", AK242="no impacts","no impacts"
),"")</f>
        <v>No root cause</v>
      </c>
      <c r="AM242" s="108" t="s">
        <v>5537</v>
      </c>
      <c r="AN242" s="117" t="s">
        <v>618</v>
      </c>
      <c r="AP242" s="23" t="s">
        <v>5537</v>
      </c>
      <c r="AQ242" s="23" t="s">
        <v>5537</v>
      </c>
      <c r="AR242" s="7"/>
      <c r="AS242" s="6"/>
      <c r="AT242" s="7"/>
      <c r="AU242" s="3" t="s">
        <v>5537</v>
      </c>
      <c r="AV242" s="24" t="s">
        <v>5537</v>
      </c>
      <c r="AW242" s="24" t="s">
        <v>5537</v>
      </c>
      <c r="AX242" s="24" t="s">
        <v>5537</v>
      </c>
      <c r="AY242" s="24" t="s">
        <v>5537</v>
      </c>
      <c r="AZ242" s="24" t="s">
        <v>5537</v>
      </c>
      <c r="BA242" s="24" t="s">
        <v>5537</v>
      </c>
      <c r="BB242" s="24" t="s">
        <v>5537</v>
      </c>
      <c r="BC242" s="24" t="s">
        <v>5537</v>
      </c>
      <c r="BD242" s="24" t="s">
        <v>5537</v>
      </c>
      <c r="BE242" s="24" t="s">
        <v>5537</v>
      </c>
      <c r="BF242" s="24" t="s">
        <v>5537</v>
      </c>
      <c r="BG242" s="24" t="s">
        <v>5537</v>
      </c>
      <c r="BH242" s="24" t="s">
        <v>5537</v>
      </c>
      <c r="BI242" s="9" t="s">
        <v>5537</v>
      </c>
      <c r="BJ242" s="14"/>
      <c r="BK242" s="14" t="s">
        <v>5537</v>
      </c>
      <c r="BL242" s="14" t="str">
        <f>_xlfn.XLOOKUP(B242,'[4]cell downs 18042026 17h'!$B:$B,'[4]cell downs 18042026 17h'!$B:$B,"")</f>
        <v/>
      </c>
      <c r="BM242" s="14" t="str">
        <f>_xlfn.XLOOKUP(B242,'[5]Cells Huawei 19042026 15h'!$B:$B,'[5]Cells Huawei 19042026 15h'!$B:$B,"")</f>
        <v/>
      </c>
      <c r="BN242" s="9" t="str">
        <f>_xlfn.XLOOKUP(B242,'[6]cells down 19042026 9H40'!$B:$B,'[6]cells down 19042026 9H40'!$B:$B,"")</f>
        <v/>
      </c>
      <c r="BO242" s="9" t="s">
        <v>618</v>
      </c>
      <c r="BP242" s="9" t="s">
        <v>5537</v>
      </c>
    </row>
    <row r="243" spans="1:68" s="9" customFormat="1" x14ac:dyDescent="0.35">
      <c r="A243" s="1" t="s">
        <v>293</v>
      </c>
      <c r="B243" s="1" t="s">
        <v>294</v>
      </c>
      <c r="C243" s="3" t="str">
        <f>_xlfn.XLOOKUP(B243,'[1]daily break down'!$D:$D,'[1]daily break down'!$E:$E,"")</f>
        <v>Yaounde</v>
      </c>
      <c r="D243" s="1" t="s">
        <v>21</v>
      </c>
      <c r="E243" s="1" t="s">
        <v>30</v>
      </c>
      <c r="F243" s="3" t="s">
        <v>37</v>
      </c>
      <c r="G243" s="1" t="s">
        <v>38</v>
      </c>
      <c r="H243" s="41" t="str">
        <f>_xlfn.XLOOKUP(B243,[2]CALCULATION!$B:$B,[2]CALCULATION!$H:$H,"")</f>
        <v>ZTE</v>
      </c>
      <c r="I243" s="34">
        <v>0.67530740540987844</v>
      </c>
      <c r="J243" s="34">
        <v>4.0935071754087087</v>
      </c>
      <c r="K243" s="34">
        <v>14.457899227527088</v>
      </c>
      <c r="L243" s="34">
        <v>22.859754931755859</v>
      </c>
      <c r="M243" s="34">
        <v>27.741608238950096</v>
      </c>
      <c r="N243" s="34">
        <v>10.312545479449707</v>
      </c>
      <c r="O243" s="34">
        <v>0</v>
      </c>
      <c r="P243" s="34">
        <v>2.3681238639055113</v>
      </c>
      <c r="Q243" s="34">
        <v>0.66515924584728003</v>
      </c>
      <c r="R243" s="34">
        <v>0.37589211061743627</v>
      </c>
      <c r="S243" s="109">
        <v>1.5338167352963448E-3</v>
      </c>
      <c r="T243" s="109">
        <f>_xlfn.XLOOKUP(B243,'[3]Nur des jours'!$B:$B,'[3]Nur des jours'!$U:$U,"")</f>
        <v>0.68504535817117695</v>
      </c>
      <c r="U243" s="109">
        <v>15.124431774404808</v>
      </c>
      <c r="V243" s="109">
        <v>0</v>
      </c>
      <c r="W243" s="109">
        <v>0.68504535817117695</v>
      </c>
      <c r="X243" s="109">
        <v>0.41630639808465486</v>
      </c>
      <c r="Y243" s="109">
        <v>0.44264880875944901</v>
      </c>
      <c r="Z243" s="109">
        <v>0</v>
      </c>
      <c r="AA243" s="109">
        <v>0.32293976309308725</v>
      </c>
      <c r="AB243" s="109">
        <v>0.31737521865805979</v>
      </c>
      <c r="AC243" s="109">
        <v>0</v>
      </c>
      <c r="AD243" s="109">
        <v>2.8485737527668133</v>
      </c>
      <c r="AE243" s="109">
        <v>1.5925833183518678</v>
      </c>
      <c r="AF243" s="109">
        <v>1.5925833183518678</v>
      </c>
      <c r="AG243" s="57" t="str">
        <f>_xlfn.XLOOKUP(B243,[3]CALCULATION!$B:$B,[3]CALCULATION!$M:$M,"")</f>
        <v>Operationnel</v>
      </c>
      <c r="AH243" s="57"/>
      <c r="AI243" s="56" t="str" cm="1">
        <f t="array" ref="AI243">IFERROR(_xlfn.IFS(
AK243="MPR ISSUE","PDH",
AK243="BSS Hardware Issue","BSS",
AK243="Sites strategiques, MLL, Pylone, etc.","ENVTECH",
AK243="AKTIVCO DEFAUT GE &amp; POWER Cabinet","AKTIVCO",
AK243="AKTIVCO Coupure ENEO &amp; Baisse de tension","AKTIVCO GRID ONLY",
AK243="Coupure ENEO &amp; Baisse de tension","IHS GRID ONLY",
AK243="Defaut GE &amp; POWER Cabinet","IHS",
AK243="Sharing","Partners",
AK243="Sites strategiques &amp; DataCenter","SST &amp; DC",
AK243="Exclu","Exclu",
AK243="SAT","SAT",
AK243="SPARE-ISSUE","SPARE-ISSUE",
AK243="Fiber CAmtel","TRANS_FO_CAMTEL",
AK243="Fiber AOF","Fiber AOF",
AK243="Projet OCM (HUAWEI)","TRAVAUX-HUAWEI",
AK243="Projet OCM (NOKIA)","TRAVAUX-NOKIA",
AK243="ACCESS-ISSUE","ACCESS-ISSUE",
AK243="Projet OCM (ZTE, NOKIA, autres projets)","TRAVAUX OCM",
AK243="No root CAuse","No root cause",
AK243="ODU HS","PDH",
AK243="IP &amp; VLAN","PDH",
AK243="Warehouse HUAWEI","SPARE-ISSUE",
AK243="SPARE-HS","SPARE-ISSUE",
AK243="Power Telco","BSS",AK243="no impacts","no impacts"
),"")</f>
        <v>No root cause</v>
      </c>
      <c r="AJ243" s="56" t="str" cm="1">
        <f t="array" ref="AJ243">IFERROR(_xlfn.IFS(
AK243="MPR ISSUE","TX ISSUE",
AK243="BSS Hardware Issue","RAN ISSUE",
AK243="Sites strategiques, MLL, Pylone, etc.","ENVTECH",
AK243="AKTIVCO DEFAUT GE &amp; POWER Cabinet","POWER ISSUE",
AK243="AKTIVCO Coupure ENEO &amp; Baisse de tension","POWER ISSUE",
AK243="Coupure ENEO &amp; Baisse de tension","POWER ISSUE",
AK243="Defaut GE &amp; POWER Cabinet","POWER ISSUE",
AK243="Sharing","POWER ISSUE",
AK243="Sites strategiques &amp; DataCenter","POWER ISSUE",
AK243="Exclu","Exclu",
AK243="SAT","TX ISSUE",
AK243="SPARE-ISSUE","SPARE-ISSUE",
AK243="Fiber CAmtel","TX ISSUE",
AK243="Fiber AOF","TX ISSUE",
AK243="Projet OCM (HUAWEI)","TRAVAUX-HUAWEI",
AK243="Projet OCM (NOKIA)","TRAVAUX -NOKIA",
AK243="ACCESS-ISSUE","ACCESS-ISSUE",
AK243="Projet OCM (ZTE, NOKIA, autres projets)","TRAVAUX OCM",
AK243="No root CAuse","No root cause",
AK243="ODU HS","TX ISSUE",
AK243="IP &amp; VLAN","TX ISSUE",
AK243="Warehouse HUAWEI","SPARE-ISSUE",
AK243="SPARE-HS","SPARE-ISSUE",
AK243="Power Telco","RAN ISSUE",AK243="no impacts","no impacts"
),"")</f>
        <v>No root cause</v>
      </c>
      <c r="AK243" s="81" t="s">
        <v>5620</v>
      </c>
      <c r="AL243" s="56" t="str" cm="1">
        <f t="array" ref="AL243">IFERROR(_xlfn.IFS(
AK243="MPR ISSUE","ACTIVE",
AK243="BSS Hardware Issue","ACTIVE",
AK243="Sites strategiques, MLL, Pylone, etc.","PASSIVE",
AK243="AKTIVCO DEFAUT GE &amp; POWER Cabinet","PASSIVE",
AK243="AKTIVCO Coupure ENEO &amp; Baisse de tension","PASSIVE",
AK243="Coupure ENEO &amp; Baisse de tension","PASSIVE",
AK243="Defaut GE &amp; POWER Cabinet","PASSIVE",
AK243="Sharing","PASSIVE",
AK243="Sites strategiques &amp; DataCenter","PASSIVE",
AK243="Exclu","Exclu",
AK243="SAT","ACTIVE",
AK243="SPARE-ISSUE","SPARE-ISSUE",
AK243="Fiber CAmtel","ACTIVE",
AK243="Fiber AOF","ACTIVE",
AK243="Projet OCM (HUAWEI)","PLANNED WORKS",
AK243="Projet OCM (NOKIA)","PLANNED WORKS",
AK243="ACCESS-ISSUE","ACCESS-ISSUE",
AK243="Projet OCM (ZTE, NOKIA, autres projets)","PLANNED WORKS",
AK243="No root CAuse","No root cause",
AK243="ODU HS","ACTIVE",
AK243="IP &amp; VLAN","ACTIVE",
AK243="Warehouse HUAWEI","SPARE-ISSUE",
AK243="SPARE-HS","SPARE-ISSUE",
AK243="Power Telco","ACTIVE", AK243="no impacts","no impacts"
),"")</f>
        <v>No root cause</v>
      </c>
      <c r="AM243" s="108" t="s">
        <v>5537</v>
      </c>
      <c r="AN243" s="117" t="s">
        <v>294</v>
      </c>
      <c r="AP243" s="23" t="s">
        <v>5537</v>
      </c>
      <c r="AQ243" s="23" t="s">
        <v>5537</v>
      </c>
      <c r="AR243" s="7"/>
      <c r="AS243" s="6"/>
      <c r="AT243" s="7"/>
      <c r="AU243" s="3" t="s">
        <v>5537</v>
      </c>
      <c r="AV243" s="24" t="s">
        <v>5537</v>
      </c>
      <c r="AW243" s="24" t="s">
        <v>5537</v>
      </c>
      <c r="AX243" s="24" t="s">
        <v>5537</v>
      </c>
      <c r="AY243" s="24" t="s">
        <v>5537</v>
      </c>
      <c r="AZ243" s="24" t="s">
        <v>5537</v>
      </c>
      <c r="BA243" s="24" t="s">
        <v>5537</v>
      </c>
      <c r="BB243" s="24" t="s">
        <v>5537</v>
      </c>
      <c r="BC243" s="24" t="s">
        <v>5537</v>
      </c>
      <c r="BD243" s="24" t="s">
        <v>5537</v>
      </c>
      <c r="BE243" s="24" t="s">
        <v>5537</v>
      </c>
      <c r="BF243" s="24" t="s">
        <v>5537</v>
      </c>
      <c r="BG243" s="24" t="s">
        <v>5537</v>
      </c>
      <c r="BH243" s="24" t="s">
        <v>5537</v>
      </c>
      <c r="BI243" s="9" t="s">
        <v>5537</v>
      </c>
      <c r="BJ243" s="14"/>
      <c r="BK243" s="14" t="s">
        <v>5537</v>
      </c>
      <c r="BL243" s="14" t="str">
        <f>_xlfn.XLOOKUP(B243,'[4]cell downs 18042026 17h'!$B:$B,'[4]cell downs 18042026 17h'!$B:$B,"")</f>
        <v/>
      </c>
      <c r="BM243" s="14" t="str">
        <f>_xlfn.XLOOKUP(B243,'[5]Cells Huawei 19042026 15h'!$B:$B,'[5]Cells Huawei 19042026 15h'!$B:$B,"")</f>
        <v/>
      </c>
      <c r="BN243" s="9" t="str">
        <f>_xlfn.XLOOKUP(B243,'[6]cells down 19042026 9H40'!$B:$B,'[6]cells down 19042026 9H40'!$B:$B,"")</f>
        <v/>
      </c>
      <c r="BO243" s="9" t="s">
        <v>5537</v>
      </c>
      <c r="BP243" s="9" t="s">
        <v>318</v>
      </c>
    </row>
    <row r="244" spans="1:68" s="9" customFormat="1" x14ac:dyDescent="0.35">
      <c r="A244" s="1" t="s">
        <v>803</v>
      </c>
      <c r="B244" s="8" t="s">
        <v>804</v>
      </c>
      <c r="C244" s="3" t="str">
        <f>_xlfn.XLOOKUP(B244,'[1]daily break down'!$D:$D,'[1]daily break down'!$E:$E,"")</f>
        <v>Garoua</v>
      </c>
      <c r="D244" s="1" t="s">
        <v>21</v>
      </c>
      <c r="E244" s="1" t="s">
        <v>36</v>
      </c>
      <c r="F244" s="3" t="s">
        <v>23</v>
      </c>
      <c r="G244" s="1" t="s">
        <v>24</v>
      </c>
      <c r="H244" s="39" t="str">
        <f>_xlfn.XLOOKUP(B244,[2]CALCULATION!$B:$B,[2]CALCULATION!$H:$H,"")</f>
        <v>Huawei</v>
      </c>
      <c r="I244" s="34">
        <v>0</v>
      </c>
      <c r="J244" s="34">
        <v>0</v>
      </c>
      <c r="K244" s="34">
        <v>0</v>
      </c>
      <c r="L244" s="34">
        <v>2.2144746642011452</v>
      </c>
      <c r="M244" s="34">
        <v>2.7029061190013497</v>
      </c>
      <c r="N244" s="34">
        <v>0</v>
      </c>
      <c r="O244" s="34">
        <v>0</v>
      </c>
      <c r="P244" s="34">
        <v>0.58120953220729787</v>
      </c>
      <c r="Q244" s="34">
        <v>1.1627222607459913</v>
      </c>
      <c r="R244" s="34">
        <v>0</v>
      </c>
      <c r="S244" s="109">
        <v>1.5410577770929108</v>
      </c>
      <c r="T244" s="109">
        <f>_xlfn.XLOOKUP(B244,'[3]Nur des jours'!$B:$B,'[3]Nur des jours'!$U:$U,"")</f>
        <v>0</v>
      </c>
      <c r="U244" s="109">
        <v>0</v>
      </c>
      <c r="V244" s="109">
        <v>4.7568829134242501</v>
      </c>
      <c r="W244" s="109">
        <v>0</v>
      </c>
      <c r="X244" s="109">
        <v>0</v>
      </c>
      <c r="Y244" s="109">
        <v>0</v>
      </c>
      <c r="Z244" s="109">
        <v>8.117707236476015</v>
      </c>
      <c r="AA244" s="109">
        <v>0</v>
      </c>
      <c r="AB244" s="109">
        <v>2.3463829034366053</v>
      </c>
      <c r="AC244" s="109">
        <v>2.7464539644856902</v>
      </c>
      <c r="AD244" s="109">
        <v>3.5095168150800213</v>
      </c>
      <c r="AE244" s="109">
        <v>1.5703786458467097</v>
      </c>
      <c r="AF244" s="109">
        <v>1.5703786458467097</v>
      </c>
      <c r="AG244" s="57" t="str">
        <f>_xlfn.XLOOKUP(B244,[3]CALCULATION!$B:$B,[3]CALCULATION!$M:$M,"")</f>
        <v>Operationnel</v>
      </c>
      <c r="AH244" s="57"/>
      <c r="AI244" s="56" t="str" cm="1">
        <f t="array" ref="AI244">IFERROR(_xlfn.IFS(
AK244="MPR ISSUE","PDH",
AK244="BSS Hardware Issue","BSS",
AK244="Sites strategiques, MLL, Pylone, etc.","ENVTECH",
AK244="AKTIVCO DEFAUT GE &amp; POWER Cabinet","AKTIVCO",
AK244="AKTIVCO Coupure ENEO &amp; Baisse de tension","AKTIVCO GRID ONLY",
AK244="Coupure ENEO &amp; Baisse de tension","IHS GRID ONLY",
AK244="Defaut GE &amp; POWER Cabinet","IHS",
AK244="Sharing","Partners",
AK244="Sites strategiques &amp; DataCenter","SST &amp; DC",
AK244="Exclu","Exclu",
AK244="SAT","SAT",
AK244="SPARE-ISSUE","SPARE-ISSUE",
AK244="Fiber CAmtel","TRANS_FO_CAMTEL",
AK244="Fiber AOF","Fiber AOF",
AK244="Projet OCM (HUAWEI)","TRAVAUX-HUAWEI",
AK244="Projet OCM (NOKIA)","TRAVAUX-NOKIA",
AK244="ACCESS-ISSUE","ACCESS-ISSUE",
AK244="Projet OCM (ZTE, NOKIA, autres projets)","TRAVAUX OCM",
AK244="No root CAuse","No root cause",
AK244="ODU HS","PDH",
AK244="IP &amp; VLAN","PDH",
AK244="Warehouse HUAWEI","SPARE-ISSUE",
AK244="SPARE-HS","SPARE-ISSUE",
AK244="Power Telco","BSS",AK244="no impacts","no impacts"
),"")</f>
        <v>No root cause</v>
      </c>
      <c r="AJ244" s="56" t="str" cm="1">
        <f t="array" ref="AJ244">IFERROR(_xlfn.IFS(
AK244="MPR ISSUE","TX ISSUE",
AK244="BSS Hardware Issue","RAN ISSUE",
AK244="Sites strategiques, MLL, Pylone, etc.","ENVTECH",
AK244="AKTIVCO DEFAUT GE &amp; POWER Cabinet","POWER ISSUE",
AK244="AKTIVCO Coupure ENEO &amp; Baisse de tension","POWER ISSUE",
AK244="Coupure ENEO &amp; Baisse de tension","POWER ISSUE",
AK244="Defaut GE &amp; POWER Cabinet","POWER ISSUE",
AK244="Sharing","POWER ISSUE",
AK244="Sites strategiques &amp; DataCenter","POWER ISSUE",
AK244="Exclu","Exclu",
AK244="SAT","TX ISSUE",
AK244="SPARE-ISSUE","SPARE-ISSUE",
AK244="Fiber CAmtel","TX ISSUE",
AK244="Fiber AOF","TX ISSUE",
AK244="Projet OCM (HUAWEI)","TRAVAUX-HUAWEI",
AK244="Projet OCM (NOKIA)","TRAVAUX -NOKIA",
AK244="ACCESS-ISSUE","ACCESS-ISSUE",
AK244="Projet OCM (ZTE, NOKIA, autres projets)","TRAVAUX OCM",
AK244="No root CAuse","No root cause",
AK244="ODU HS","TX ISSUE",
AK244="IP &amp; VLAN","TX ISSUE",
AK244="Warehouse HUAWEI","SPARE-ISSUE",
AK244="SPARE-HS","SPARE-ISSUE",
AK244="Power Telco","RAN ISSUE",AK244="no impacts","no impacts"
),"")</f>
        <v>No root cause</v>
      </c>
      <c r="AK244" s="81" t="s">
        <v>5620</v>
      </c>
      <c r="AL244" s="56" t="str" cm="1">
        <f t="array" ref="AL244">IFERROR(_xlfn.IFS(
AK244="MPR ISSUE","ACTIVE",
AK244="BSS Hardware Issue","ACTIVE",
AK244="Sites strategiques, MLL, Pylone, etc.","PASSIVE",
AK244="AKTIVCO DEFAUT GE &amp; POWER Cabinet","PASSIVE",
AK244="AKTIVCO Coupure ENEO &amp; Baisse de tension","PASSIVE",
AK244="Coupure ENEO &amp; Baisse de tension","PASSIVE",
AK244="Defaut GE &amp; POWER Cabinet","PASSIVE",
AK244="Sharing","PASSIVE",
AK244="Sites strategiques &amp; DataCenter","PASSIVE",
AK244="Exclu","Exclu",
AK244="SAT","ACTIVE",
AK244="SPARE-ISSUE","SPARE-ISSUE",
AK244="Fiber CAmtel","ACTIVE",
AK244="Fiber AOF","ACTIVE",
AK244="Projet OCM (HUAWEI)","PLANNED WORKS",
AK244="Projet OCM (NOKIA)","PLANNED WORKS",
AK244="ACCESS-ISSUE","ACCESS-ISSUE",
AK244="Projet OCM (ZTE, NOKIA, autres projets)","PLANNED WORKS",
AK244="No root CAuse","No root cause",
AK244="ODU HS","ACTIVE",
AK244="IP &amp; VLAN","ACTIVE",
AK244="Warehouse HUAWEI","SPARE-ISSUE",
AK244="SPARE-HS","SPARE-ISSUE",
AK244="Power Telco","ACTIVE", AK244="no impacts","no impacts"
),"")</f>
        <v>No root cause</v>
      </c>
      <c r="AM244" s="108" t="s">
        <v>5537</v>
      </c>
      <c r="AN244" s="117" t="s">
        <v>804</v>
      </c>
      <c r="AP244" s="23" t="s">
        <v>5537</v>
      </c>
      <c r="AQ244" s="23" t="s">
        <v>5537</v>
      </c>
      <c r="AR244" s="7"/>
      <c r="AS244" s="6"/>
      <c r="AT244" s="7"/>
      <c r="AU244" s="3" t="s">
        <v>5537</v>
      </c>
      <c r="AV244" s="24" t="s">
        <v>5537</v>
      </c>
      <c r="AW244" s="24" t="s">
        <v>5537</v>
      </c>
      <c r="AX244" s="24" t="s">
        <v>5537</v>
      </c>
      <c r="AY244" s="24" t="s">
        <v>5537</v>
      </c>
      <c r="AZ244" s="24" t="s">
        <v>5537</v>
      </c>
      <c r="BA244" s="24" t="s">
        <v>5537</v>
      </c>
      <c r="BB244" s="24" t="s">
        <v>5537</v>
      </c>
      <c r="BC244" s="24" t="s">
        <v>5537</v>
      </c>
      <c r="BD244" s="24" t="s">
        <v>5537</v>
      </c>
      <c r="BE244" s="24" t="s">
        <v>5537</v>
      </c>
      <c r="BF244" s="24" t="s">
        <v>5537</v>
      </c>
      <c r="BG244" s="24" t="s">
        <v>5537</v>
      </c>
      <c r="BH244" s="24" t="s">
        <v>5537</v>
      </c>
      <c r="BI244" s="9" t="s">
        <v>5537</v>
      </c>
      <c r="BJ244" s="14"/>
      <c r="BK244" s="14" t="s">
        <v>5537</v>
      </c>
      <c r="BL244" s="14" t="str">
        <f>_xlfn.XLOOKUP(B244,'[4]cell downs 18042026 17h'!$B:$B,'[4]cell downs 18042026 17h'!$B:$B,"")</f>
        <v/>
      </c>
      <c r="BM244" s="14" t="str">
        <f>_xlfn.XLOOKUP(B244,'[5]Cells Huawei 19042026 15h'!$B:$B,'[5]Cells Huawei 19042026 15h'!$B:$B,"")</f>
        <v/>
      </c>
      <c r="BN244" s="9" t="str">
        <f>_xlfn.XLOOKUP(B244,'[6]cells down 19042026 9H40'!$B:$B,'[6]cells down 19042026 9H40'!$B:$B,"")</f>
        <v/>
      </c>
      <c r="BO244" s="9" t="s">
        <v>5537</v>
      </c>
      <c r="BP244" s="9" t="s">
        <v>12</v>
      </c>
    </row>
    <row r="245" spans="1:68" s="9" customFormat="1" x14ac:dyDescent="0.35">
      <c r="A245" s="1" t="s">
        <v>1432</v>
      </c>
      <c r="B245" s="1" t="s">
        <v>1433</v>
      </c>
      <c r="C245" s="3" t="str">
        <f>_xlfn.XLOOKUP(B245,'[1]daily break down'!$D:$D,'[1]daily break down'!$E:$E,"")</f>
        <v>NGAOUNDERE</v>
      </c>
      <c r="D245" s="1" t="s">
        <v>11</v>
      </c>
      <c r="E245" s="1" t="s">
        <v>96</v>
      </c>
      <c r="F245" s="3" t="s">
        <v>90</v>
      </c>
      <c r="G245" s="1" t="s">
        <v>1434</v>
      </c>
      <c r="H245" s="40" t="str">
        <f>_xlfn.XLOOKUP(B245,[2]CALCULATION!$B:$B,[2]CALCULATION!$H:$H,"")</f>
        <v>NOKIA</v>
      </c>
      <c r="I245" s="34">
        <v>4.4712541341711542E-2</v>
      </c>
      <c r="J245" s="34">
        <v>8.4538271224456601E-3</v>
      </c>
      <c r="K245" s="34">
        <v>4.4052643443967887E-3</v>
      </c>
      <c r="L245" s="34">
        <v>4.6371203625229362E-4</v>
      </c>
      <c r="M245" s="34">
        <v>2.4255706511658436E-3</v>
      </c>
      <c r="N245" s="34">
        <v>0.50737230797327881</v>
      </c>
      <c r="O245" s="34">
        <v>1.5486911906127561</v>
      </c>
      <c r="P245" s="34">
        <v>1.5519371748665223</v>
      </c>
      <c r="Q245" s="34">
        <v>0.4643362639934025</v>
      </c>
      <c r="R245" s="34">
        <v>0.51630768221029422</v>
      </c>
      <c r="S245" s="109">
        <v>3.6651085942248585E-2</v>
      </c>
      <c r="T245" s="109">
        <f>_xlfn.XLOOKUP(B245,'[3]Nur des jours'!$B:$B,'[3]Nur des jours'!$U:$U,"")</f>
        <v>1.5601769810491588</v>
      </c>
      <c r="U245" s="109">
        <v>1.8013429100569866E-3</v>
      </c>
      <c r="V245" s="109">
        <v>0.66334006785890598</v>
      </c>
      <c r="W245" s="109">
        <v>1.5601769810491588</v>
      </c>
      <c r="X245" s="109">
        <v>1.5568774915604411</v>
      </c>
      <c r="Y245" s="109">
        <v>2.3511448693473502</v>
      </c>
      <c r="Z245" s="109">
        <v>1.6253998624558761</v>
      </c>
      <c r="AA245" s="109">
        <v>1.5747482400344714</v>
      </c>
      <c r="AB245" s="109">
        <v>1.5419316959304632</v>
      </c>
      <c r="AC245" s="109">
        <v>10.797723103485485</v>
      </c>
      <c r="AD245" s="109">
        <v>0</v>
      </c>
      <c r="AE245" s="109">
        <v>1.5419138608521457</v>
      </c>
      <c r="AF245" s="109">
        <v>1.5419138608521457</v>
      </c>
      <c r="AG245" s="57" t="str">
        <f>_xlfn.XLOOKUP(B245,[3]CALCULATION!$B:$B,[3]CALCULATION!$M:$M,"")</f>
        <v>Operationnel</v>
      </c>
      <c r="AH245" s="57"/>
      <c r="AI245" s="56" t="str" cm="1">
        <f t="array" ref="AI245">IFERROR(_xlfn.IFS(
AK245="MPR ISSUE","PDH",
AK245="BSS Hardware Issue","BSS",
AK245="Sites strategiques, MLL, Pylone, etc.","ENVTECH",
AK245="AKTIVCO DEFAUT GE &amp; POWER Cabinet","AKTIVCO",
AK245="AKTIVCO Coupure ENEO &amp; Baisse de tension","AKTIVCO GRID ONLY",
AK245="Coupure ENEO &amp; Baisse de tension","IHS GRID ONLY",
AK245="Defaut GE &amp; POWER Cabinet","IHS",
AK245="Sharing","Partners",
AK245="Sites strategiques &amp; DataCenter","SST &amp; DC",
AK245="Exclu","Exclu",
AK245="SAT","SAT",
AK245="SPARE-ISSUE","SPARE-ISSUE",
AK245="Fiber CAmtel","TRANS_FO_CAMTEL",
AK245="Fiber AOF","Fiber AOF",
AK245="Projet OCM (HUAWEI)","TRAVAUX-HUAWEI",
AK245="Projet OCM (NOKIA)","TRAVAUX-NOKIA",
AK245="ACCESS-ISSUE","ACCESS-ISSUE",
AK245="Projet OCM (ZTE, NOKIA, autres projets)","TRAVAUX OCM",
AK245="No root CAuse","No root cause",
AK245="ODU HS","PDH",
AK245="IP &amp; VLAN","PDH",
AK245="Warehouse HUAWEI","SPARE-ISSUE",
AK245="SPARE-HS","SPARE-ISSUE",
AK245="Power Telco","BSS",AK245="no impacts","no impacts"
),"")</f>
        <v>BSS</v>
      </c>
      <c r="AJ245" s="56" t="str" cm="1">
        <f t="array" ref="AJ245">IFERROR(_xlfn.IFS(
AK245="MPR ISSUE","TX ISSUE",
AK245="BSS Hardware Issue","RAN ISSUE",
AK245="Sites strategiques, MLL, Pylone, etc.","ENVTECH",
AK245="AKTIVCO DEFAUT GE &amp; POWER Cabinet","POWER ISSUE",
AK245="AKTIVCO Coupure ENEO &amp; Baisse de tension","POWER ISSUE",
AK245="Coupure ENEO &amp; Baisse de tension","POWER ISSUE",
AK245="Defaut GE &amp; POWER Cabinet","POWER ISSUE",
AK245="Sharing","POWER ISSUE",
AK245="Sites strategiques &amp; DataCenter","POWER ISSUE",
AK245="Exclu","Exclu",
AK245="SAT","TX ISSUE",
AK245="SPARE-ISSUE","SPARE-ISSUE",
AK245="Fiber CAmtel","TX ISSUE",
AK245="Fiber AOF","TX ISSUE",
AK245="Projet OCM (HUAWEI)","TRAVAUX-HUAWEI",
AK245="Projet OCM (NOKIA)","TRAVAUX -NOKIA",
AK245="ACCESS-ISSUE","ACCESS-ISSUE",
AK245="Projet OCM (ZTE, NOKIA, autres projets)","TRAVAUX OCM",
AK245="No root CAuse","No root cause",
AK245="ODU HS","TX ISSUE",
AK245="IP &amp; VLAN","TX ISSUE",
AK245="Warehouse HUAWEI","SPARE-ISSUE",
AK245="SPARE-HS","SPARE-ISSUE",
AK245="Power Telco","RAN ISSUE",AK245="no impacts","no impacts"
),"")</f>
        <v>RAN ISSUE</v>
      </c>
      <c r="AK245" s="81" t="s">
        <v>5320</v>
      </c>
      <c r="AL245" s="56" t="str" cm="1">
        <f t="array" ref="AL245">IFERROR(_xlfn.IFS(
AK245="MPR ISSUE","ACTIVE",
AK245="BSS Hardware Issue","ACTIVE",
AK245="Sites strategiques, MLL, Pylone, etc.","PASSIVE",
AK245="AKTIVCO DEFAUT GE &amp; POWER Cabinet","PASSIVE",
AK245="AKTIVCO Coupure ENEO &amp; Baisse de tension","PASSIVE",
AK245="Coupure ENEO &amp; Baisse de tension","PASSIVE",
AK245="Defaut GE &amp; POWER Cabinet","PASSIVE",
AK245="Sharing","PASSIVE",
AK245="Sites strategiques &amp; DataCenter","PASSIVE",
AK245="Exclu","Exclu",
AK245="SAT","ACTIVE",
AK245="SPARE-ISSUE","SPARE-ISSUE",
AK245="Fiber CAmtel","ACTIVE",
AK245="Fiber AOF","ACTIVE",
AK245="Projet OCM (HUAWEI)","PLANNED WORKS",
AK245="Projet OCM (NOKIA)","PLANNED WORKS",
AK245="ACCESS-ISSUE","ACCESS-ISSUE",
AK245="Projet OCM (ZTE, NOKIA, autres projets)","PLANNED WORKS",
AK245="No root CAuse","No root cause",
AK245="ODU HS","ACTIVE",
AK245="IP &amp; VLAN","ACTIVE",
AK245="Warehouse HUAWEI","SPARE-ISSUE",
AK245="SPARE-HS","SPARE-ISSUE",
AK245="Power Telco","ACTIVE", AK245="no impacts","no impacts"
),"")</f>
        <v>ACTIVE</v>
      </c>
      <c r="AM245" s="108" t="s">
        <v>5908</v>
      </c>
      <c r="AN245" s="117" t="s">
        <v>1433</v>
      </c>
      <c r="AP245" s="23" t="s">
        <v>5537</v>
      </c>
      <c r="AQ245" s="23" t="s">
        <v>5537</v>
      </c>
      <c r="AR245" s="7"/>
      <c r="AS245" s="6"/>
      <c r="AT245" s="7"/>
      <c r="AU245" s="3" t="s">
        <v>5537</v>
      </c>
      <c r="AV245" s="24" t="s">
        <v>5537</v>
      </c>
      <c r="AW245" s="24" t="s">
        <v>5537</v>
      </c>
      <c r="AX245" s="24" t="s">
        <v>5537</v>
      </c>
      <c r="AY245" s="24" t="s">
        <v>5537</v>
      </c>
      <c r="AZ245" s="24" t="s">
        <v>5537</v>
      </c>
      <c r="BA245" s="24" t="s">
        <v>5537</v>
      </c>
      <c r="BB245" s="24" t="s">
        <v>6452</v>
      </c>
      <c r="BC245" s="24" t="s">
        <v>6452</v>
      </c>
      <c r="BD245" s="24" t="s">
        <v>6452</v>
      </c>
      <c r="BE245" s="24" t="s">
        <v>5537</v>
      </c>
      <c r="BF245" s="24" t="s">
        <v>5537</v>
      </c>
      <c r="BG245" s="24" t="s">
        <v>5537</v>
      </c>
      <c r="BH245" s="24" t="s">
        <v>5537</v>
      </c>
      <c r="BI245" s="9" t="s">
        <v>5537</v>
      </c>
      <c r="BJ245" s="14"/>
      <c r="BK245" s="14" t="s">
        <v>5537</v>
      </c>
      <c r="BL245" s="14" t="str">
        <f>_xlfn.XLOOKUP(B245,'[4]cell downs 18042026 17h'!$B:$B,'[4]cell downs 18042026 17h'!$B:$B,"")</f>
        <v>ADM_128</v>
      </c>
      <c r="BM245" s="14" t="str">
        <f>_xlfn.XLOOKUP(B245,'[5]Cells Huawei 19042026 15h'!$B:$B,'[5]Cells Huawei 19042026 15h'!$B:$B,"")</f>
        <v/>
      </c>
      <c r="BN245" s="9" t="str">
        <f>_xlfn.XLOOKUP(B245,'[6]cells down 19042026 9H40'!$B:$B,'[6]cells down 19042026 9H40'!$B:$B,"")</f>
        <v/>
      </c>
      <c r="BO245" s="9" t="s">
        <v>1433</v>
      </c>
      <c r="BP245" s="9" t="s">
        <v>5537</v>
      </c>
    </row>
    <row r="246" spans="1:68" s="9" customFormat="1" x14ac:dyDescent="0.35">
      <c r="A246" s="1" t="s">
        <v>2011</v>
      </c>
      <c r="B246" s="8" t="s">
        <v>2012</v>
      </c>
      <c r="C246" s="3" t="str">
        <f>_xlfn.XLOOKUP(B246,'[1]daily break down'!$D:$D,'[1]daily break down'!$E:$E,"")</f>
        <v>ADAMAOUA</v>
      </c>
      <c r="D246" s="1" t="s">
        <v>11</v>
      </c>
      <c r="E246" s="1" t="s">
        <v>96</v>
      </c>
      <c r="F246" s="3" t="s">
        <v>90</v>
      </c>
      <c r="G246" s="1" t="s">
        <v>2013</v>
      </c>
      <c r="H246" s="40" t="str">
        <f>_xlfn.XLOOKUP(B246,[2]CALCULATION!$B:$B,[2]CALCULATION!$H:$H,"")</f>
        <v>NOKIA</v>
      </c>
      <c r="I246" s="34">
        <v>0</v>
      </c>
      <c r="J246" s="34">
        <v>1.7837142801516962E-3</v>
      </c>
      <c r="K246" s="34">
        <v>0</v>
      </c>
      <c r="L246" s="34">
        <v>0</v>
      </c>
      <c r="M246" s="34">
        <v>0</v>
      </c>
      <c r="N246" s="34">
        <v>0</v>
      </c>
      <c r="O246" s="34">
        <v>0.13175457903312876</v>
      </c>
      <c r="P246" s="34">
        <v>0</v>
      </c>
      <c r="Q246" s="34">
        <v>0</v>
      </c>
      <c r="R246" s="34">
        <v>0</v>
      </c>
      <c r="S246" s="109">
        <v>1.6546092081616361</v>
      </c>
      <c r="T246" s="109">
        <f>_xlfn.XLOOKUP(B246,'[3]Nur des jours'!$B:$B,'[3]Nur des jours'!$U:$U,"")</f>
        <v>0</v>
      </c>
      <c r="U246" s="109">
        <v>0</v>
      </c>
      <c r="V246" s="109">
        <v>0</v>
      </c>
      <c r="W246" s="109">
        <v>0</v>
      </c>
      <c r="X246" s="109">
        <v>0</v>
      </c>
      <c r="Y246" s="109">
        <v>0</v>
      </c>
      <c r="Z246" s="109">
        <v>0.58390938724372499</v>
      </c>
      <c r="AA246" s="109">
        <v>1.6332299921333144</v>
      </c>
      <c r="AB246" s="109">
        <v>1.5421674813499662</v>
      </c>
      <c r="AC246" s="109">
        <v>0</v>
      </c>
      <c r="AD246" s="109">
        <v>0</v>
      </c>
      <c r="AE246" s="109">
        <v>1.5409507666230065</v>
      </c>
      <c r="AF246" s="109">
        <v>1.5409507666230065</v>
      </c>
      <c r="AG246" s="57" t="str">
        <f>_xlfn.XLOOKUP(B246,[3]CALCULATION!$B:$B,[3]CALCULATION!$M:$M,"")</f>
        <v>Operationnel</v>
      </c>
      <c r="AH246" s="57"/>
      <c r="AI246" s="56" t="str" cm="1">
        <f t="array" ref="AI246">IFERROR(_xlfn.IFS(
AK246="MPR ISSUE","PDH",
AK246="BSS Hardware Issue","BSS",
AK246="Sites strategiques, MLL, Pylone, etc.","ENVTECH",
AK246="AKTIVCO DEFAUT GE &amp; POWER Cabinet","AKTIVCO",
AK246="AKTIVCO Coupure ENEO &amp; Baisse de tension","AKTIVCO GRID ONLY",
AK246="Coupure ENEO &amp; Baisse de tension","IHS GRID ONLY",
AK246="Defaut GE &amp; POWER Cabinet","IHS",
AK246="Sharing","Partners",
AK246="Sites strategiques &amp; DataCenter","SST &amp; DC",
AK246="Exclu","Exclu",
AK246="SAT","SAT",
AK246="SPARE-ISSUE","SPARE-ISSUE",
AK246="Fiber CAmtel","TRANS_FO_CAMTEL",
AK246="Fiber AOF","Fiber AOF",
AK246="Projet OCM (HUAWEI)","TRAVAUX-HUAWEI",
AK246="Projet OCM (NOKIA)","TRAVAUX-NOKIA",
AK246="ACCESS-ISSUE","ACCESS-ISSUE",
AK246="Projet OCM (ZTE, NOKIA, autres projets)","TRAVAUX OCM",
AK246="No root CAuse","No root cause",
AK246="ODU HS","PDH",
AK246="IP &amp; VLAN","PDH",
AK246="Warehouse HUAWEI","SPARE-ISSUE",
AK246="SPARE-HS","SPARE-ISSUE",
AK246="Power Telco","BSS",AK246="no impacts","no impacts"
),"")</f>
        <v>BSS</v>
      </c>
      <c r="AJ246" s="56" t="str" cm="1">
        <f t="array" ref="AJ246">IFERROR(_xlfn.IFS(
AK246="MPR ISSUE","TX ISSUE",
AK246="BSS Hardware Issue","RAN ISSUE",
AK246="Sites strategiques, MLL, Pylone, etc.","ENVTECH",
AK246="AKTIVCO DEFAUT GE &amp; POWER Cabinet","POWER ISSUE",
AK246="AKTIVCO Coupure ENEO &amp; Baisse de tension","POWER ISSUE",
AK246="Coupure ENEO &amp; Baisse de tension","POWER ISSUE",
AK246="Defaut GE &amp; POWER Cabinet","POWER ISSUE",
AK246="Sharing","POWER ISSUE",
AK246="Sites strategiques &amp; DataCenter","POWER ISSUE",
AK246="Exclu","Exclu",
AK246="SAT","TX ISSUE",
AK246="SPARE-ISSUE","SPARE-ISSUE",
AK246="Fiber CAmtel","TX ISSUE",
AK246="Fiber AOF","TX ISSUE",
AK246="Projet OCM (HUAWEI)","TRAVAUX-HUAWEI",
AK246="Projet OCM (NOKIA)","TRAVAUX -NOKIA",
AK246="ACCESS-ISSUE","ACCESS-ISSUE",
AK246="Projet OCM (ZTE, NOKIA, autres projets)","TRAVAUX OCM",
AK246="No root CAuse","No root cause",
AK246="ODU HS","TX ISSUE",
AK246="IP &amp; VLAN","TX ISSUE",
AK246="Warehouse HUAWEI","SPARE-ISSUE",
AK246="SPARE-HS","SPARE-ISSUE",
AK246="Power Telco","RAN ISSUE",AK246="no impacts","no impacts"
),"")</f>
        <v>RAN ISSUE</v>
      </c>
      <c r="AK246" s="81" t="s">
        <v>5320</v>
      </c>
      <c r="AL246" s="56" t="str" cm="1">
        <f t="array" ref="AL246">IFERROR(_xlfn.IFS(
AK246="MPR ISSUE","ACTIVE",
AK246="BSS Hardware Issue","ACTIVE",
AK246="Sites strategiques, MLL, Pylone, etc.","PASSIVE",
AK246="AKTIVCO DEFAUT GE &amp; POWER Cabinet","PASSIVE",
AK246="AKTIVCO Coupure ENEO &amp; Baisse de tension","PASSIVE",
AK246="Coupure ENEO &amp; Baisse de tension","PASSIVE",
AK246="Defaut GE &amp; POWER Cabinet","PASSIVE",
AK246="Sharing","PASSIVE",
AK246="Sites strategiques &amp; DataCenter","PASSIVE",
AK246="Exclu","Exclu",
AK246="SAT","ACTIVE",
AK246="SPARE-ISSUE","SPARE-ISSUE",
AK246="Fiber CAmtel","ACTIVE",
AK246="Fiber AOF","ACTIVE",
AK246="Projet OCM (HUAWEI)","PLANNED WORKS",
AK246="Projet OCM (NOKIA)","PLANNED WORKS",
AK246="ACCESS-ISSUE","ACCESS-ISSUE",
AK246="Projet OCM (ZTE, NOKIA, autres projets)","PLANNED WORKS",
AK246="No root CAuse","No root cause",
AK246="ODU HS","ACTIVE",
AK246="IP &amp; VLAN","ACTIVE",
AK246="Warehouse HUAWEI","SPARE-ISSUE",
AK246="SPARE-HS","SPARE-ISSUE",
AK246="Power Telco","ACTIVE", AK246="no impacts","no impacts"
),"")</f>
        <v>ACTIVE</v>
      </c>
      <c r="AM246" s="108" t="s">
        <v>5909</v>
      </c>
      <c r="AN246" s="117" t="s">
        <v>2012</v>
      </c>
      <c r="AP246" s="23" t="s">
        <v>5537</v>
      </c>
      <c r="AQ246" s="23" t="s">
        <v>5537</v>
      </c>
      <c r="AR246" s="7"/>
      <c r="AS246" s="6"/>
      <c r="AT246" s="7"/>
      <c r="AU246" s="3" t="s">
        <v>5537</v>
      </c>
      <c r="AV246" s="24" t="s">
        <v>5537</v>
      </c>
      <c r="AW246" s="24" t="s">
        <v>5537</v>
      </c>
      <c r="AX246" s="24" t="s">
        <v>5537</v>
      </c>
      <c r="AY246" s="24" t="s">
        <v>5537</v>
      </c>
      <c r="AZ246" s="24" t="s">
        <v>5537</v>
      </c>
      <c r="BA246" s="24" t="s">
        <v>5537</v>
      </c>
      <c r="BB246" s="24" t="s">
        <v>6453</v>
      </c>
      <c r="BC246" s="24" t="s">
        <v>6453</v>
      </c>
      <c r="BD246" s="24" t="s">
        <v>6453</v>
      </c>
      <c r="BE246" s="24" t="s">
        <v>5537</v>
      </c>
      <c r="BF246" s="24" t="s">
        <v>5537</v>
      </c>
      <c r="BG246" s="24" t="s">
        <v>5537</v>
      </c>
      <c r="BH246" s="24" t="s">
        <v>5537</v>
      </c>
      <c r="BI246" s="9" t="s">
        <v>5537</v>
      </c>
      <c r="BJ246" s="14"/>
      <c r="BK246" s="14" t="s">
        <v>5537</v>
      </c>
      <c r="BL246" s="14" t="str">
        <f>_xlfn.XLOOKUP(B246,'[4]cell downs 18042026 17h'!$B:$B,'[4]cell downs 18042026 17h'!$B:$B,"")</f>
        <v/>
      </c>
      <c r="BM246" s="14" t="str">
        <f>_xlfn.XLOOKUP(B246,'[5]Cells Huawei 19042026 15h'!$B:$B,'[5]Cells Huawei 19042026 15h'!$B:$B,"")</f>
        <v/>
      </c>
      <c r="BN246" s="9" t="str">
        <f>_xlfn.XLOOKUP(B246,'[6]cells down 19042026 9H40'!$B:$B,'[6]cells down 19042026 9H40'!$B:$B,"")</f>
        <v/>
      </c>
      <c r="BO246" s="9" t="s">
        <v>2012</v>
      </c>
      <c r="BP246" s="9" t="s">
        <v>66</v>
      </c>
    </row>
    <row r="247" spans="1:68" s="9" customFormat="1" x14ac:dyDescent="0.35">
      <c r="A247" s="1" t="s">
        <v>2225</v>
      </c>
      <c r="B247" s="8" t="s">
        <v>2226</v>
      </c>
      <c r="C247" s="3" t="str">
        <f>_xlfn.XLOOKUP(B247,'[1]daily break down'!$D:$D,'[1]daily break down'!$E:$E,"")</f>
        <v>NORD-OUEST</v>
      </c>
      <c r="D247" s="1" t="s">
        <v>11</v>
      </c>
      <c r="E247" s="1" t="s">
        <v>12</v>
      </c>
      <c r="F247" s="3" t="s">
        <v>51</v>
      </c>
      <c r="G247" s="1" t="s">
        <v>52</v>
      </c>
      <c r="H247" s="39" t="str">
        <f>_xlfn.XLOOKUP(B247,[2]CALCULATION!$B:$B,[2]CALCULATION!$H:$H,"")</f>
        <v>Huawei</v>
      </c>
      <c r="I247" s="34">
        <v>0</v>
      </c>
      <c r="J247" s="34">
        <v>0</v>
      </c>
      <c r="K247" s="34">
        <v>0</v>
      </c>
      <c r="L247" s="34">
        <v>0</v>
      </c>
      <c r="M247" s="34">
        <v>0</v>
      </c>
      <c r="N247" s="34">
        <v>0</v>
      </c>
      <c r="O247" s="34">
        <v>0</v>
      </c>
      <c r="P247" s="34">
        <v>0</v>
      </c>
      <c r="Q247" s="34">
        <v>0</v>
      </c>
      <c r="R247" s="34">
        <v>0</v>
      </c>
      <c r="S247" s="109">
        <v>5.3505234952187731E-4</v>
      </c>
      <c r="T247" s="109">
        <f>_xlfn.XLOOKUP(B247,'[3]Nur des jours'!$B:$B,'[3]Nur des jours'!$U:$U,"")</f>
        <v>0</v>
      </c>
      <c r="U247" s="109">
        <v>0</v>
      </c>
      <c r="V247" s="109">
        <v>0</v>
      </c>
      <c r="W247" s="109">
        <v>0</v>
      </c>
      <c r="X247" s="109">
        <v>0</v>
      </c>
      <c r="Y247" s="109">
        <v>0</v>
      </c>
      <c r="Z247" s="109">
        <v>1.769917502061735</v>
      </c>
      <c r="AA247" s="109">
        <v>1.5409507666230065</v>
      </c>
      <c r="AB247" s="109">
        <v>1.5408615912314194</v>
      </c>
      <c r="AC247" s="109">
        <v>10.790978741771879</v>
      </c>
      <c r="AD247" s="109">
        <v>0</v>
      </c>
      <c r="AE247" s="109">
        <v>1.5409507666230065</v>
      </c>
      <c r="AF247" s="109">
        <v>1.5409507666230065</v>
      </c>
      <c r="AG247" s="57" t="str">
        <f>_xlfn.XLOOKUP(B247,[3]CALCULATION!$B:$B,[3]CALCULATION!$M:$M,"")</f>
        <v>Operationnel</v>
      </c>
      <c r="AH247" s="57"/>
      <c r="AI247" s="56" t="str" cm="1">
        <f t="array" ref="AI247">IFERROR(_xlfn.IFS(
AK247="MPR ISSUE","PDH",
AK247="BSS Hardware Issue","BSS",
AK247="Sites strategiques, MLL, Pylone, etc.","ENVTECH",
AK247="AKTIVCO DEFAUT GE &amp; POWER Cabinet","AKTIVCO",
AK247="AKTIVCO Coupure ENEO &amp; Baisse de tension","AKTIVCO GRID ONLY",
AK247="Coupure ENEO &amp; Baisse de tension","IHS GRID ONLY",
AK247="Defaut GE &amp; POWER Cabinet","IHS",
AK247="Sharing","Partners",
AK247="Sites strategiques &amp; DataCenter","SST &amp; DC",
AK247="Exclu","Exclu",
AK247="SAT","SAT",
AK247="SPARE-ISSUE","SPARE-ISSUE",
AK247="Fiber CAmtel","TRANS_FO_CAMTEL",
AK247="Fiber AOF","Fiber AOF",
AK247="Projet OCM (HUAWEI)","TRAVAUX-HUAWEI",
AK247="Projet OCM (NOKIA)","TRAVAUX-NOKIA",
AK247="ACCESS-ISSUE","ACCESS-ISSUE",
AK247="Projet OCM (ZTE, NOKIA, autres projets)","TRAVAUX OCM",
AK247="No root CAuse","No root cause",
AK247="ODU HS","PDH",
AK247="IP &amp; VLAN","PDH",
AK247="Warehouse HUAWEI","SPARE-ISSUE",
AK247="SPARE-HS","SPARE-ISSUE",
AK247="Power Telco","BSS",AK247="no impacts","no impacts"
),"")</f>
        <v>No root cause</v>
      </c>
      <c r="AJ247" s="56" t="str" cm="1">
        <f t="array" ref="AJ247">IFERROR(_xlfn.IFS(
AK247="MPR ISSUE","TX ISSUE",
AK247="BSS Hardware Issue","RAN ISSUE",
AK247="Sites strategiques, MLL, Pylone, etc.","ENVTECH",
AK247="AKTIVCO DEFAUT GE &amp; POWER Cabinet","POWER ISSUE",
AK247="AKTIVCO Coupure ENEO &amp; Baisse de tension","POWER ISSUE",
AK247="Coupure ENEO &amp; Baisse de tension","POWER ISSUE",
AK247="Defaut GE &amp; POWER Cabinet","POWER ISSUE",
AK247="Sharing","POWER ISSUE",
AK247="Sites strategiques &amp; DataCenter","POWER ISSUE",
AK247="Exclu","Exclu",
AK247="SAT","TX ISSUE",
AK247="SPARE-ISSUE","SPARE-ISSUE",
AK247="Fiber CAmtel","TX ISSUE",
AK247="Fiber AOF","TX ISSUE",
AK247="Projet OCM (HUAWEI)","TRAVAUX-HUAWEI",
AK247="Projet OCM (NOKIA)","TRAVAUX -NOKIA",
AK247="ACCESS-ISSUE","ACCESS-ISSUE",
AK247="Projet OCM (ZTE, NOKIA, autres projets)","TRAVAUX OCM",
AK247="No root CAuse","No root cause",
AK247="ODU HS","TX ISSUE",
AK247="IP &amp; VLAN","TX ISSUE",
AK247="Warehouse HUAWEI","SPARE-ISSUE",
AK247="SPARE-HS","SPARE-ISSUE",
AK247="Power Telco","RAN ISSUE",AK247="no impacts","no impacts"
),"")</f>
        <v>No root cause</v>
      </c>
      <c r="AK247" s="81" t="s">
        <v>5620</v>
      </c>
      <c r="AL247" s="56" t="str" cm="1">
        <f t="array" ref="AL247">IFERROR(_xlfn.IFS(
AK247="MPR ISSUE","ACTIVE",
AK247="BSS Hardware Issue","ACTIVE",
AK247="Sites strategiques, MLL, Pylone, etc.","PASSIVE",
AK247="AKTIVCO DEFAUT GE &amp; POWER Cabinet","PASSIVE",
AK247="AKTIVCO Coupure ENEO &amp; Baisse de tension","PASSIVE",
AK247="Coupure ENEO &amp; Baisse de tension","PASSIVE",
AK247="Defaut GE &amp; POWER Cabinet","PASSIVE",
AK247="Sharing","PASSIVE",
AK247="Sites strategiques &amp; DataCenter","PASSIVE",
AK247="Exclu","Exclu",
AK247="SAT","ACTIVE",
AK247="SPARE-ISSUE","SPARE-ISSUE",
AK247="Fiber CAmtel","ACTIVE",
AK247="Fiber AOF","ACTIVE",
AK247="Projet OCM (HUAWEI)","PLANNED WORKS",
AK247="Projet OCM (NOKIA)","PLANNED WORKS",
AK247="ACCESS-ISSUE","ACCESS-ISSUE",
AK247="Projet OCM (ZTE, NOKIA, autres projets)","PLANNED WORKS",
AK247="No root CAuse","No root cause",
AK247="ODU HS","ACTIVE",
AK247="IP &amp; VLAN","ACTIVE",
AK247="Warehouse HUAWEI","SPARE-ISSUE",
AK247="SPARE-HS","SPARE-ISSUE",
AK247="Power Telco","ACTIVE", AK247="no impacts","no impacts"
),"")</f>
        <v>No root cause</v>
      </c>
      <c r="AM247" s="108" t="s">
        <v>5537</v>
      </c>
      <c r="AN247" s="117" t="s">
        <v>2226</v>
      </c>
      <c r="AP247" s="23" t="s">
        <v>5537</v>
      </c>
      <c r="AQ247" s="23" t="s">
        <v>5537</v>
      </c>
      <c r="AR247" s="7"/>
      <c r="AS247" s="6"/>
      <c r="AT247" s="7"/>
      <c r="AU247" s="3" t="s">
        <v>5537</v>
      </c>
      <c r="AV247" s="24" t="s">
        <v>5537</v>
      </c>
      <c r="AW247" s="24" t="s">
        <v>5537</v>
      </c>
      <c r="AX247" s="24" t="s">
        <v>5537</v>
      </c>
      <c r="AY247" s="24" t="s">
        <v>5537</v>
      </c>
      <c r="AZ247" s="24" t="s">
        <v>5537</v>
      </c>
      <c r="BA247" s="24" t="s">
        <v>5537</v>
      </c>
      <c r="BB247" s="24" t="s">
        <v>5537</v>
      </c>
      <c r="BC247" s="24" t="s">
        <v>5537</v>
      </c>
      <c r="BD247" s="24" t="s">
        <v>5537</v>
      </c>
      <c r="BE247" s="24" t="s">
        <v>5537</v>
      </c>
      <c r="BF247" s="24" t="s">
        <v>5537</v>
      </c>
      <c r="BG247" s="24" t="s">
        <v>5537</v>
      </c>
      <c r="BH247" s="24" t="s">
        <v>5537</v>
      </c>
      <c r="BI247" s="9" t="s">
        <v>5537</v>
      </c>
      <c r="BJ247" s="14"/>
      <c r="BK247" s="14" t="s">
        <v>5537</v>
      </c>
      <c r="BL247" s="14" t="str">
        <f>_xlfn.XLOOKUP(B247,'[4]cell downs 18042026 17h'!$B:$B,'[4]cell downs 18042026 17h'!$B:$B,"")</f>
        <v/>
      </c>
      <c r="BM247" s="14" t="str">
        <f>_xlfn.XLOOKUP(B247,'[5]Cells Huawei 19042026 15h'!$B:$B,'[5]Cells Huawei 19042026 15h'!$B:$B,"")</f>
        <v/>
      </c>
      <c r="BN247" s="9" t="str">
        <f>_xlfn.XLOOKUP(B247,'[6]cells down 19042026 9H40'!$B:$B,'[6]cells down 19042026 9H40'!$B:$B,"")</f>
        <v/>
      </c>
      <c r="BO247" s="9" t="s">
        <v>2226</v>
      </c>
      <c r="BP247" s="9" t="s">
        <v>12</v>
      </c>
    </row>
    <row r="248" spans="1:68" s="9" customFormat="1" ht="17" customHeight="1" x14ac:dyDescent="0.35">
      <c r="A248" s="1" t="s">
        <v>450</v>
      </c>
      <c r="B248" s="8" t="s">
        <v>451</v>
      </c>
      <c r="C248" s="3" t="str">
        <f>_xlfn.XLOOKUP(B248,'[1]daily break down'!$D:$D,'[1]daily break down'!$E:$E,"")</f>
        <v>Yaounde</v>
      </c>
      <c r="D248" s="1" t="s">
        <v>21</v>
      </c>
      <c r="E248" s="1" t="s">
        <v>125</v>
      </c>
      <c r="F248" s="3" t="s">
        <v>37</v>
      </c>
      <c r="G248" s="1" t="s">
        <v>38</v>
      </c>
      <c r="H248" s="41" t="str">
        <f>_xlfn.XLOOKUP(B248,[2]CALCULATION!$B:$B,[2]CALCULATION!$H:$H,"")</f>
        <v>ZTE</v>
      </c>
      <c r="I248" s="34">
        <v>0.57000910302397378</v>
      </c>
      <c r="J248" s="34">
        <v>0.3791024247145674</v>
      </c>
      <c r="K248" s="34">
        <v>1.4062067499350801</v>
      </c>
      <c r="L248" s="34">
        <v>0.99760510568353977</v>
      </c>
      <c r="M248" s="34">
        <v>19.539113040153186</v>
      </c>
      <c r="N248" s="34">
        <v>0</v>
      </c>
      <c r="O248" s="34">
        <v>0</v>
      </c>
      <c r="P248" s="34">
        <v>9.1810346057591641</v>
      </c>
      <c r="Q248" s="34">
        <v>33.210289128021614</v>
      </c>
      <c r="R248" s="34">
        <v>17.270419737867154</v>
      </c>
      <c r="S248" s="109">
        <v>4.5826698684199254</v>
      </c>
      <c r="T248" s="109">
        <f>_xlfn.XLOOKUP(B248,'[3]Nur des jours'!$B:$B,'[3]Nur des jours'!$U:$U,"")</f>
        <v>0</v>
      </c>
      <c r="U248" s="109">
        <v>2.6058832929547164</v>
      </c>
      <c r="V248" s="109">
        <v>0</v>
      </c>
      <c r="W248" s="109">
        <v>0</v>
      </c>
      <c r="X248" s="109">
        <v>1.8657810480177386</v>
      </c>
      <c r="Y248" s="109">
        <v>0.34660691202027116</v>
      </c>
      <c r="Z248" s="109">
        <v>15.535316308680976</v>
      </c>
      <c r="AA248" s="109">
        <v>0</v>
      </c>
      <c r="AB248" s="109">
        <v>0</v>
      </c>
      <c r="AC248" s="109">
        <v>0</v>
      </c>
      <c r="AD248" s="109">
        <v>1.0710242051470356</v>
      </c>
      <c r="AE248" s="109">
        <v>1.3833600146104958</v>
      </c>
      <c r="AF248" s="109">
        <v>1.3833600146104958</v>
      </c>
      <c r="AG248" s="57" t="str">
        <f>_xlfn.XLOOKUP(B248,[3]CALCULATION!$B:$B,[3]CALCULATION!$M:$M,"")</f>
        <v>Operationnel</v>
      </c>
      <c r="AH248" s="57"/>
      <c r="AI248" s="56" t="str" cm="1">
        <f t="array" ref="AI248">IFERROR(_xlfn.IFS(
AK248="MPR ISSUE","PDH",
AK248="BSS Hardware Issue","BSS",
AK248="Sites strategiques, MLL, Pylone, etc.","ENVTECH",
AK248="AKTIVCO DEFAUT GE &amp; POWER Cabinet","AKTIVCO",
AK248="AKTIVCO Coupure ENEO &amp; Baisse de tension","AKTIVCO GRID ONLY",
AK248="Coupure ENEO &amp; Baisse de tension","IHS GRID ONLY",
AK248="Defaut GE &amp; POWER Cabinet","IHS",
AK248="Sharing","Partners",
AK248="Sites strategiques &amp; DataCenter","SST &amp; DC",
AK248="Exclu","Exclu",
AK248="SAT","SAT",
AK248="SPARE-ISSUE","SPARE-ISSUE",
AK248="Fiber CAmtel","TRANS_FO_CAMTEL",
AK248="Fiber AOF","Fiber AOF",
AK248="Projet OCM (HUAWEI)","TRAVAUX-HUAWEI",
AK248="Projet OCM (NOKIA)","TRAVAUX-NOKIA",
AK248="ACCESS-ISSUE","ACCESS-ISSUE",
AK248="Projet OCM (ZTE, NOKIA, autres projets)","TRAVAUX OCM",
AK248="No root CAuse","No root cause",
AK248="ODU HS","PDH",
AK248="IP &amp; VLAN","PDH",
AK248="Warehouse HUAWEI","SPARE-ISSUE",
AK248="SPARE-HS","SPARE-ISSUE",
AK248="Power Telco","BSS",AK248="no impacts","no impacts"
),"")</f>
        <v>No root cause</v>
      </c>
      <c r="AJ248" s="56" t="str" cm="1">
        <f t="array" ref="AJ248">IFERROR(_xlfn.IFS(
AK248="MPR ISSUE","TX ISSUE",
AK248="BSS Hardware Issue","RAN ISSUE",
AK248="Sites strategiques, MLL, Pylone, etc.","ENVTECH",
AK248="AKTIVCO DEFAUT GE &amp; POWER Cabinet","POWER ISSUE",
AK248="AKTIVCO Coupure ENEO &amp; Baisse de tension","POWER ISSUE",
AK248="Coupure ENEO &amp; Baisse de tension","POWER ISSUE",
AK248="Defaut GE &amp; POWER Cabinet","POWER ISSUE",
AK248="Sharing","POWER ISSUE",
AK248="Sites strategiques &amp; DataCenter","POWER ISSUE",
AK248="Exclu","Exclu",
AK248="SAT","TX ISSUE",
AK248="SPARE-ISSUE","SPARE-ISSUE",
AK248="Fiber CAmtel","TX ISSUE",
AK248="Fiber AOF","TX ISSUE",
AK248="Projet OCM (HUAWEI)","TRAVAUX-HUAWEI",
AK248="Projet OCM (NOKIA)","TRAVAUX -NOKIA",
AK248="ACCESS-ISSUE","ACCESS-ISSUE",
AK248="Projet OCM (ZTE, NOKIA, autres projets)","TRAVAUX OCM",
AK248="No root CAuse","No root cause",
AK248="ODU HS","TX ISSUE",
AK248="IP &amp; VLAN","TX ISSUE",
AK248="Warehouse HUAWEI","SPARE-ISSUE",
AK248="SPARE-HS","SPARE-ISSUE",
AK248="Power Telco","RAN ISSUE",AK248="no impacts","no impacts"
),"")</f>
        <v>No root cause</v>
      </c>
      <c r="AK248" s="81" t="s">
        <v>5620</v>
      </c>
      <c r="AL248" s="56" t="str" cm="1">
        <f t="array" ref="AL248">IFERROR(_xlfn.IFS(
AK248="MPR ISSUE","ACTIVE",
AK248="BSS Hardware Issue","ACTIVE",
AK248="Sites strategiques, MLL, Pylone, etc.","PASSIVE",
AK248="AKTIVCO DEFAUT GE &amp; POWER Cabinet","PASSIVE",
AK248="AKTIVCO Coupure ENEO &amp; Baisse de tension","PASSIVE",
AK248="Coupure ENEO &amp; Baisse de tension","PASSIVE",
AK248="Defaut GE &amp; POWER Cabinet","PASSIVE",
AK248="Sharing","PASSIVE",
AK248="Sites strategiques &amp; DataCenter","PASSIVE",
AK248="Exclu","Exclu",
AK248="SAT","ACTIVE",
AK248="SPARE-ISSUE","SPARE-ISSUE",
AK248="Fiber CAmtel","ACTIVE",
AK248="Fiber AOF","ACTIVE",
AK248="Projet OCM (HUAWEI)","PLANNED WORKS",
AK248="Projet OCM (NOKIA)","PLANNED WORKS",
AK248="ACCESS-ISSUE","ACCESS-ISSUE",
AK248="Projet OCM (ZTE, NOKIA, autres projets)","PLANNED WORKS",
AK248="No root CAuse","No root cause",
AK248="ODU HS","ACTIVE",
AK248="IP &amp; VLAN","ACTIVE",
AK248="Warehouse HUAWEI","SPARE-ISSUE",
AK248="SPARE-HS","SPARE-ISSUE",
AK248="Power Telco","ACTIVE", AK248="no impacts","no impacts"
),"")</f>
        <v>No root cause</v>
      </c>
      <c r="AM248" s="108" t="s">
        <v>5537</v>
      </c>
      <c r="AN248" s="117" t="s">
        <v>451</v>
      </c>
      <c r="AP248" s="23" t="s">
        <v>5537</v>
      </c>
      <c r="AQ248" s="23" t="s">
        <v>5537</v>
      </c>
      <c r="AR248" s="7"/>
      <c r="AS248" s="6"/>
      <c r="AT248" s="7"/>
      <c r="AU248" s="3" t="s">
        <v>5537</v>
      </c>
      <c r="AV248" s="24" t="s">
        <v>5537</v>
      </c>
      <c r="AW248" s="24" t="s">
        <v>5537</v>
      </c>
      <c r="AX248" s="24" t="s">
        <v>5537</v>
      </c>
      <c r="AY248" s="24" t="s">
        <v>5537</v>
      </c>
      <c r="AZ248" s="24" t="s">
        <v>5537</v>
      </c>
      <c r="BA248" s="24" t="s">
        <v>5537</v>
      </c>
      <c r="BB248" s="24" t="s">
        <v>5537</v>
      </c>
      <c r="BC248" s="24" t="s">
        <v>5537</v>
      </c>
      <c r="BD248" s="24" t="s">
        <v>5537</v>
      </c>
      <c r="BE248" s="24" t="s">
        <v>5537</v>
      </c>
      <c r="BF248" s="24" t="s">
        <v>5537</v>
      </c>
      <c r="BG248" s="24" t="s">
        <v>5537</v>
      </c>
      <c r="BH248" s="24" t="s">
        <v>5537</v>
      </c>
      <c r="BI248" s="9" t="s">
        <v>5537</v>
      </c>
      <c r="BJ248" s="14"/>
      <c r="BK248" s="14" t="s">
        <v>5537</v>
      </c>
      <c r="BL248" s="14" t="str">
        <f>_xlfn.XLOOKUP(B248,'[4]cell downs 18042026 17h'!$B:$B,'[4]cell downs 18042026 17h'!$B:$B,"")</f>
        <v/>
      </c>
      <c r="BM248" s="14" t="str">
        <f>_xlfn.XLOOKUP(B248,'[5]Cells Huawei 19042026 15h'!$B:$B,'[5]Cells Huawei 19042026 15h'!$B:$B,"")</f>
        <v/>
      </c>
      <c r="BN248" s="9" t="str">
        <f>_xlfn.XLOOKUP(B248,'[6]cells down 19042026 9H40'!$B:$B,'[6]cells down 19042026 9H40'!$B:$B,"")</f>
        <v/>
      </c>
      <c r="BO248" s="9" t="s">
        <v>5537</v>
      </c>
      <c r="BP248" s="9" t="s">
        <v>12</v>
      </c>
    </row>
    <row r="249" spans="1:68" s="9" customFormat="1" ht="37" customHeight="1" x14ac:dyDescent="0.35">
      <c r="A249" s="1" t="s">
        <v>1029</v>
      </c>
      <c r="B249" s="1" t="s">
        <v>1030</v>
      </c>
      <c r="C249" s="3" t="str">
        <f>_xlfn.XLOOKUP(B249,'[1]daily break down'!$D:$D,'[1]daily break down'!$E:$E,"")</f>
        <v>ADAMAOUA</v>
      </c>
      <c r="D249" s="1" t="s">
        <v>11</v>
      </c>
      <c r="E249" s="1" t="s">
        <v>96</v>
      </c>
      <c r="F249" s="3" t="s">
        <v>90</v>
      </c>
      <c r="G249" s="1" t="s">
        <v>1031</v>
      </c>
      <c r="H249" s="40" t="str">
        <f>_xlfn.XLOOKUP(B249,[2]CALCULATION!$B:$B,[2]CALCULATION!$H:$H,"")</f>
        <v>NOKIA</v>
      </c>
      <c r="I249" s="34">
        <v>4.6737293324574605</v>
      </c>
      <c r="J249" s="34">
        <v>4.6737834390716344</v>
      </c>
      <c r="K249" s="34">
        <v>4.7056082235962036</v>
      </c>
      <c r="L249" s="34">
        <v>4.6732964795440575</v>
      </c>
      <c r="M249" s="34">
        <v>1.9402992554003182</v>
      </c>
      <c r="N249" s="34">
        <v>0</v>
      </c>
      <c r="O249" s="34">
        <v>0</v>
      </c>
      <c r="P249" s="34">
        <v>0</v>
      </c>
      <c r="Q249" s="34">
        <v>0</v>
      </c>
      <c r="R249" s="34">
        <v>0</v>
      </c>
      <c r="S249" s="109">
        <v>4.2219026338985728E-2</v>
      </c>
      <c r="T249" s="109">
        <f>_xlfn.XLOOKUP(B249,'[3]Nur des jours'!$B:$B,'[3]Nur des jours'!$U:$U,"")</f>
        <v>0</v>
      </c>
      <c r="U249" s="109">
        <v>0</v>
      </c>
      <c r="V249" s="109">
        <v>0</v>
      </c>
      <c r="W249" s="109">
        <v>0</v>
      </c>
      <c r="X249" s="109">
        <v>0.28737661692820027</v>
      </c>
      <c r="Y249" s="109">
        <v>4.6216216794651199</v>
      </c>
      <c r="Z249" s="109">
        <v>0</v>
      </c>
      <c r="AA249" s="109">
        <v>4.8160285564095625E-3</v>
      </c>
      <c r="AB249" s="109">
        <v>0.79223417885872616</v>
      </c>
      <c r="AC249" s="109">
        <v>10.707798280637387</v>
      </c>
      <c r="AD249" s="109">
        <v>0</v>
      </c>
      <c r="AE249" s="109">
        <v>1.5290726044636207</v>
      </c>
      <c r="AF249" s="109">
        <v>1.5290726044636207</v>
      </c>
      <c r="AG249" s="57" t="str">
        <f>_xlfn.XLOOKUP(B249,[3]CALCULATION!$B:$B,[3]CALCULATION!$M:$M,"")</f>
        <v>Operationnel</v>
      </c>
      <c r="AH249" s="57"/>
      <c r="AI249" s="56" t="str" cm="1">
        <f t="array" ref="AI249">IFERROR(_xlfn.IFS(
AK249="MPR ISSUE","PDH",
AK249="BSS Hardware Issue","BSS",
AK249="Sites strategiques, MLL, Pylone, etc.","ENVTECH",
AK249="AKTIVCO DEFAUT GE &amp; POWER Cabinet","AKTIVCO",
AK249="AKTIVCO Coupure ENEO &amp; Baisse de tension","AKTIVCO GRID ONLY",
AK249="Coupure ENEO &amp; Baisse de tension","IHS GRID ONLY",
AK249="Defaut GE &amp; POWER Cabinet","IHS",
AK249="Sharing","Partners",
AK249="Sites strategiques &amp; DataCenter","SST &amp; DC",
AK249="Exclu","Exclu",
AK249="SAT","SAT",
AK249="SPARE-ISSUE","SPARE-ISSUE",
AK249="Fiber CAmtel","TRANS_FO_CAMTEL",
AK249="Fiber AOF","Fiber AOF",
AK249="Projet OCM (HUAWEI)","TRAVAUX-HUAWEI",
AK249="Projet OCM (NOKIA)","TRAVAUX-NOKIA",
AK249="ACCESS-ISSUE","ACCESS-ISSUE",
AK249="Projet OCM (ZTE, NOKIA, autres projets)","TRAVAUX OCM",
AK249="No root CAuse","No root cause",
AK249="ODU HS","PDH",
AK249="IP &amp; VLAN","PDH",
AK249="Warehouse HUAWEI","SPARE-ISSUE",
AK249="SPARE-HS","SPARE-ISSUE",
AK249="Power Telco","BSS",AK249="no impacts","no impacts"
),"")</f>
        <v>No root cause</v>
      </c>
      <c r="AJ249" s="56" t="str" cm="1">
        <f t="array" ref="AJ249">IFERROR(_xlfn.IFS(
AK249="MPR ISSUE","TX ISSUE",
AK249="BSS Hardware Issue","RAN ISSUE",
AK249="Sites strategiques, MLL, Pylone, etc.","ENVTECH",
AK249="AKTIVCO DEFAUT GE &amp; POWER Cabinet","POWER ISSUE",
AK249="AKTIVCO Coupure ENEO &amp; Baisse de tension","POWER ISSUE",
AK249="Coupure ENEO &amp; Baisse de tension","POWER ISSUE",
AK249="Defaut GE &amp; POWER Cabinet","POWER ISSUE",
AK249="Sharing","POWER ISSUE",
AK249="Sites strategiques &amp; DataCenter","POWER ISSUE",
AK249="Exclu","Exclu",
AK249="SAT","TX ISSUE",
AK249="SPARE-ISSUE","SPARE-ISSUE",
AK249="Fiber CAmtel","TX ISSUE",
AK249="Fiber AOF","TX ISSUE",
AK249="Projet OCM (HUAWEI)","TRAVAUX-HUAWEI",
AK249="Projet OCM (NOKIA)","TRAVAUX -NOKIA",
AK249="ACCESS-ISSUE","ACCESS-ISSUE",
AK249="Projet OCM (ZTE, NOKIA, autres projets)","TRAVAUX OCM",
AK249="No root CAuse","No root cause",
AK249="ODU HS","TX ISSUE",
AK249="IP &amp; VLAN","TX ISSUE",
AK249="Warehouse HUAWEI","SPARE-ISSUE",
AK249="SPARE-HS","SPARE-ISSUE",
AK249="Power Telco","RAN ISSUE",AK249="no impacts","no impacts"
),"")</f>
        <v>No root cause</v>
      </c>
      <c r="AK249" s="81" t="s">
        <v>5620</v>
      </c>
      <c r="AL249" s="56" t="str" cm="1">
        <f t="array" ref="AL249">IFERROR(_xlfn.IFS(
AK249="MPR ISSUE","ACTIVE",
AK249="BSS Hardware Issue","ACTIVE",
AK249="Sites strategiques, MLL, Pylone, etc.","PASSIVE",
AK249="AKTIVCO DEFAUT GE &amp; POWER Cabinet","PASSIVE",
AK249="AKTIVCO Coupure ENEO &amp; Baisse de tension","PASSIVE",
AK249="Coupure ENEO &amp; Baisse de tension","PASSIVE",
AK249="Defaut GE &amp; POWER Cabinet","PASSIVE",
AK249="Sharing","PASSIVE",
AK249="Sites strategiques &amp; DataCenter","PASSIVE",
AK249="Exclu","Exclu",
AK249="SAT","ACTIVE",
AK249="SPARE-ISSUE","SPARE-ISSUE",
AK249="Fiber CAmtel","ACTIVE",
AK249="Fiber AOF","ACTIVE",
AK249="Projet OCM (HUAWEI)","PLANNED WORKS",
AK249="Projet OCM (NOKIA)","PLANNED WORKS",
AK249="ACCESS-ISSUE","ACCESS-ISSUE",
AK249="Projet OCM (ZTE, NOKIA, autres projets)","PLANNED WORKS",
AK249="No root CAuse","No root cause",
AK249="ODU HS","ACTIVE",
AK249="IP &amp; VLAN","ACTIVE",
AK249="Warehouse HUAWEI","SPARE-ISSUE",
AK249="SPARE-HS","SPARE-ISSUE",
AK249="Power Telco","ACTIVE", AK249="no impacts","no impacts"
),"")</f>
        <v>No root cause</v>
      </c>
      <c r="AM249" s="108" t="s">
        <v>5537</v>
      </c>
      <c r="AN249" s="117" t="s">
        <v>1030</v>
      </c>
      <c r="AP249" s="23" t="s">
        <v>5537</v>
      </c>
      <c r="AQ249" s="23" t="s">
        <v>5537</v>
      </c>
      <c r="AR249" s="7"/>
      <c r="AS249" s="6"/>
      <c r="AT249" s="7"/>
      <c r="AU249" s="3" t="s">
        <v>5537</v>
      </c>
      <c r="AV249" s="24" t="s">
        <v>5537</v>
      </c>
      <c r="AW249" s="24" t="s">
        <v>5537</v>
      </c>
      <c r="AX249" s="24" t="s">
        <v>5537</v>
      </c>
      <c r="AY249" s="24" t="s">
        <v>5537</v>
      </c>
      <c r="AZ249" s="24" t="s">
        <v>5537</v>
      </c>
      <c r="BA249" s="24" t="s">
        <v>5537</v>
      </c>
      <c r="BB249" s="24" t="s">
        <v>5537</v>
      </c>
      <c r="BC249" s="24" t="s">
        <v>5537</v>
      </c>
      <c r="BD249" s="24" t="s">
        <v>5537</v>
      </c>
      <c r="BE249" s="24" t="s">
        <v>5537</v>
      </c>
      <c r="BF249" s="24" t="s">
        <v>5537</v>
      </c>
      <c r="BG249" s="24" t="s">
        <v>5537</v>
      </c>
      <c r="BH249" s="24" t="s">
        <v>5537</v>
      </c>
      <c r="BI249" s="9" t="s">
        <v>5537</v>
      </c>
      <c r="BJ249" s="14"/>
      <c r="BK249" s="14" t="s">
        <v>5537</v>
      </c>
      <c r="BL249" s="14" t="str">
        <f>_xlfn.XLOOKUP(B249,'[4]cell downs 18042026 17h'!$B:$B,'[4]cell downs 18042026 17h'!$B:$B,"")</f>
        <v/>
      </c>
      <c r="BM249" s="14" t="str">
        <f>_xlfn.XLOOKUP(B249,'[5]Cells Huawei 19042026 15h'!$B:$B,'[5]Cells Huawei 19042026 15h'!$B:$B,"")</f>
        <v/>
      </c>
      <c r="BN249" s="9" t="str">
        <f>_xlfn.XLOOKUP(B249,'[6]cells down 19042026 9H40'!$B:$B,'[6]cells down 19042026 9H40'!$B:$B,"")</f>
        <v/>
      </c>
      <c r="BO249" s="9" t="s">
        <v>1030</v>
      </c>
      <c r="BP249" s="9" t="s">
        <v>5537</v>
      </c>
    </row>
    <row r="250" spans="1:68" s="9" customFormat="1" ht="24" customHeight="1" x14ac:dyDescent="0.35">
      <c r="A250" s="1" t="s">
        <v>71</v>
      </c>
      <c r="B250" s="8" t="s">
        <v>72</v>
      </c>
      <c r="C250" s="3" t="str">
        <f>_xlfn.XLOOKUP(B250,'[1]daily break down'!$D:$D,'[1]daily break down'!$E:$E,"")</f>
        <v>Yaounde</v>
      </c>
      <c r="D250" s="1" t="s">
        <v>5490</v>
      </c>
      <c r="E250" s="1"/>
      <c r="F250" s="3" t="s">
        <v>37</v>
      </c>
      <c r="G250" s="1" t="s">
        <v>38</v>
      </c>
      <c r="H250" s="41" t="str">
        <f>_xlfn.XLOOKUP(B250,[2]CALCULATION!$B:$B,[2]CALCULATION!$H:$H,"")</f>
        <v>ZTE</v>
      </c>
      <c r="I250" s="34">
        <v>0</v>
      </c>
      <c r="J250" s="34">
        <v>0</v>
      </c>
      <c r="K250" s="34">
        <v>1.0878149318129278</v>
      </c>
      <c r="L250" s="34">
        <v>8.5409693151044568</v>
      </c>
      <c r="M250" s="34">
        <v>27.128349071006443</v>
      </c>
      <c r="N250" s="34">
        <v>0.9366626430729984</v>
      </c>
      <c r="O250" s="34">
        <v>0</v>
      </c>
      <c r="P250" s="34">
        <v>4.0623136234315833</v>
      </c>
      <c r="Q250" s="34">
        <v>15.700611814526599</v>
      </c>
      <c r="R250" s="34">
        <v>0</v>
      </c>
      <c r="S250" s="109">
        <v>0.56694146955338143</v>
      </c>
      <c r="T250" s="109">
        <f>_xlfn.XLOOKUP(B250,'[3]Nur des jours'!$B:$B,'[3]Nur des jours'!$U:$U,"")</f>
        <v>4.6657634983006719</v>
      </c>
      <c r="U250" s="109">
        <v>1.9730768791751918</v>
      </c>
      <c r="V250" s="109">
        <v>8.7709348149289603</v>
      </c>
      <c r="W250" s="109">
        <v>4.6657634983006719</v>
      </c>
      <c r="X250" s="109">
        <v>6.7159949262769194</v>
      </c>
      <c r="Y250" s="109">
        <v>3.4569375601042132</v>
      </c>
      <c r="Z250" s="109">
        <v>13.868556899607057</v>
      </c>
      <c r="AA250" s="109">
        <v>13.868556899607057</v>
      </c>
      <c r="AB250" s="109">
        <v>17.813016325517289</v>
      </c>
      <c r="AC250" s="109">
        <v>17.813732719446545</v>
      </c>
      <c r="AD250" s="109">
        <v>0.93852746072061188</v>
      </c>
      <c r="AE250" s="109">
        <v>3.9415879783011305</v>
      </c>
      <c r="AF250" s="109">
        <v>3.9415879783011305</v>
      </c>
      <c r="AG250" s="57" t="str">
        <f>_xlfn.XLOOKUP(B250,[3]CALCULATION!$B:$B,[3]CALCULATION!$M:$M,"")</f>
        <v>Operationnel</v>
      </c>
      <c r="AH250" s="57"/>
      <c r="AI250" s="56" t="str" cm="1">
        <f t="array" ref="AI250">IFERROR(_xlfn.IFS(
AK250="MPR ISSUE","PDH",
AK250="BSS Hardware Issue","BSS",
AK250="Sites strategiques, MLL, Pylone, etc.","ENVTECH",
AK250="AKTIVCO DEFAUT GE &amp; POWER Cabinet","AKTIVCO",
AK250="AKTIVCO Coupure ENEO &amp; Baisse de tension","AKTIVCO GRID ONLY",
AK250="Coupure ENEO &amp; Baisse de tension","IHS GRID ONLY",
AK250="Defaut GE &amp; POWER Cabinet","IHS",
AK250="Sharing","Partners",
AK250="Sites strategiques &amp; DataCenter","SST &amp; DC",
AK250="Exclu","Exclu",
AK250="SAT","SAT",
AK250="SPARE-ISSUE","SPARE-ISSUE",
AK250="Fiber CAmtel","TRANS_FO_CAMTEL",
AK250="Fiber AOF","Fiber AOF",
AK250="Projet OCM (HUAWEI)","TRAVAUX-HUAWEI",
AK250="Projet OCM (NOKIA)","TRAVAUX-NOKIA",
AK250="ACCESS-ISSUE","ACCESS-ISSUE",
AK250="Projet OCM (ZTE, NOKIA, autres projets)","TRAVAUX OCM",
AK250="No root CAuse","No root cause",
AK250="ODU HS","PDH",
AK250="IP &amp; VLAN","PDH",
AK250="Warehouse HUAWEI","SPARE-ISSUE",
AK250="SPARE-HS","SPARE-ISSUE",
AK250="Power Telco","BSS",AK250="no impacts","no impacts"
),"")</f>
        <v>No root cause</v>
      </c>
      <c r="AJ250" s="56" t="str" cm="1">
        <f t="array" ref="AJ250">IFERROR(_xlfn.IFS(
AK250="MPR ISSUE","TX ISSUE",
AK250="BSS Hardware Issue","RAN ISSUE",
AK250="Sites strategiques, MLL, Pylone, etc.","ENVTECH",
AK250="AKTIVCO DEFAUT GE &amp; POWER Cabinet","POWER ISSUE",
AK250="AKTIVCO Coupure ENEO &amp; Baisse de tension","POWER ISSUE",
AK250="Coupure ENEO &amp; Baisse de tension","POWER ISSUE",
AK250="Defaut GE &amp; POWER Cabinet","POWER ISSUE",
AK250="Sharing","POWER ISSUE",
AK250="Sites strategiques &amp; DataCenter","POWER ISSUE",
AK250="Exclu","Exclu",
AK250="SAT","TX ISSUE",
AK250="SPARE-ISSUE","SPARE-ISSUE",
AK250="Fiber CAmtel","TX ISSUE",
AK250="Fiber AOF","TX ISSUE",
AK250="Projet OCM (HUAWEI)","TRAVAUX-HUAWEI",
AK250="Projet OCM (NOKIA)","TRAVAUX -NOKIA",
AK250="ACCESS-ISSUE","ACCESS-ISSUE",
AK250="Projet OCM (ZTE, NOKIA, autres projets)","TRAVAUX OCM",
AK250="No root CAuse","No root cause",
AK250="ODU HS","TX ISSUE",
AK250="IP &amp; VLAN","TX ISSUE",
AK250="Warehouse HUAWEI","SPARE-ISSUE",
AK250="SPARE-HS","SPARE-ISSUE",
AK250="Power Telco","RAN ISSUE",AK250="no impacts","no impacts"
),"")</f>
        <v>No root cause</v>
      </c>
      <c r="AK250" s="81" t="s">
        <v>5620</v>
      </c>
      <c r="AL250" s="56" t="str" cm="1">
        <f t="array" ref="AL250">IFERROR(_xlfn.IFS(
AK250="MPR ISSUE","ACTIVE",
AK250="BSS Hardware Issue","ACTIVE",
AK250="Sites strategiques, MLL, Pylone, etc.","PASSIVE",
AK250="AKTIVCO DEFAUT GE &amp; POWER Cabinet","PASSIVE",
AK250="AKTIVCO Coupure ENEO &amp; Baisse de tension","PASSIVE",
AK250="Coupure ENEO &amp; Baisse de tension","PASSIVE",
AK250="Defaut GE &amp; POWER Cabinet","PASSIVE",
AK250="Sharing","PASSIVE",
AK250="Sites strategiques &amp; DataCenter","PASSIVE",
AK250="Exclu","Exclu",
AK250="SAT","ACTIVE",
AK250="SPARE-ISSUE","SPARE-ISSUE",
AK250="Fiber CAmtel","ACTIVE",
AK250="Fiber AOF","ACTIVE",
AK250="Projet OCM (HUAWEI)","PLANNED WORKS",
AK250="Projet OCM (NOKIA)","PLANNED WORKS",
AK250="ACCESS-ISSUE","ACCESS-ISSUE",
AK250="Projet OCM (ZTE, NOKIA, autres projets)","PLANNED WORKS",
AK250="No root CAuse","No root cause",
AK250="ODU HS","ACTIVE",
AK250="IP &amp; VLAN","ACTIVE",
AK250="Warehouse HUAWEI","SPARE-ISSUE",
AK250="SPARE-HS","SPARE-ISSUE",
AK250="Power Telco","ACTIVE", AK250="no impacts","no impacts"
),"")</f>
        <v>No root cause</v>
      </c>
      <c r="AM250" s="108" t="s">
        <v>5537</v>
      </c>
      <c r="AN250" s="117" t="s">
        <v>72</v>
      </c>
      <c r="AP250" s="23" t="s">
        <v>5537</v>
      </c>
      <c r="AQ250" s="23" t="s">
        <v>5537</v>
      </c>
      <c r="AR250" s="7"/>
      <c r="AS250" s="6"/>
      <c r="AT250" s="7"/>
      <c r="AU250" s="3" t="s">
        <v>5537</v>
      </c>
      <c r="AV250" s="24" t="s">
        <v>5537</v>
      </c>
      <c r="AW250" s="24" t="s">
        <v>5537</v>
      </c>
      <c r="AX250" s="24" t="s">
        <v>5537</v>
      </c>
      <c r="AY250" s="24" t="s">
        <v>5537</v>
      </c>
      <c r="AZ250" s="24" t="s">
        <v>5537</v>
      </c>
      <c r="BA250" s="24" t="s">
        <v>5537</v>
      </c>
      <c r="BB250" s="24" t="s">
        <v>5537</v>
      </c>
      <c r="BC250" s="24" t="s">
        <v>5537</v>
      </c>
      <c r="BD250" s="24" t="s">
        <v>5537</v>
      </c>
      <c r="BE250" s="24" t="s">
        <v>5537</v>
      </c>
      <c r="BF250" s="24" t="s">
        <v>5537</v>
      </c>
      <c r="BG250" s="24" t="s">
        <v>5537</v>
      </c>
      <c r="BH250" s="24" t="s">
        <v>5537</v>
      </c>
      <c r="BI250" s="9" t="s">
        <v>5537</v>
      </c>
      <c r="BJ250" s="14"/>
      <c r="BK250" s="14" t="s">
        <v>5537</v>
      </c>
      <c r="BL250" s="14" t="str">
        <f>_xlfn.XLOOKUP(B250,'[4]cell downs 18042026 17h'!$B:$B,'[4]cell downs 18042026 17h'!$B:$B,"")</f>
        <v/>
      </c>
      <c r="BM250" s="14" t="str">
        <f>_xlfn.XLOOKUP(B250,'[5]Cells Huawei 19042026 15h'!$B:$B,'[5]Cells Huawei 19042026 15h'!$B:$B,"")</f>
        <v/>
      </c>
      <c r="BN250" s="9" t="str">
        <f>_xlfn.XLOOKUP(B250,'[6]cells down 19042026 9H40'!$B:$B,'[6]cells down 19042026 9H40'!$B:$B,"")</f>
        <v/>
      </c>
      <c r="BO250" s="9" t="s">
        <v>5537</v>
      </c>
      <c r="BP250" s="9" t="s">
        <v>5537</v>
      </c>
    </row>
    <row r="251" spans="1:68" s="9" customFormat="1" ht="31.5" customHeight="1" x14ac:dyDescent="0.35">
      <c r="A251" s="1" t="s">
        <v>1692</v>
      </c>
      <c r="B251" s="8" t="s">
        <v>1693</v>
      </c>
      <c r="C251" s="3" t="str">
        <f>_xlfn.XLOOKUP(B251,'[1]daily break down'!$D:$D,'[1]daily break down'!$E:$E,"")</f>
        <v>OUEST</v>
      </c>
      <c r="D251" s="1" t="s">
        <v>11</v>
      </c>
      <c r="E251" s="1" t="s">
        <v>145</v>
      </c>
      <c r="F251" s="3" t="s">
        <v>102</v>
      </c>
      <c r="G251" s="1" t="s">
        <v>103</v>
      </c>
      <c r="H251" s="39" t="str">
        <f>_xlfn.XLOOKUP(B251,[2]CALCULATION!$B:$B,[2]CALCULATION!$H:$H,"")</f>
        <v>Huawei</v>
      </c>
      <c r="I251" s="34">
        <v>0</v>
      </c>
      <c r="J251" s="34">
        <v>0</v>
      </c>
      <c r="K251" s="34">
        <v>4.0236293385611512</v>
      </c>
      <c r="L251" s="34">
        <v>0</v>
      </c>
      <c r="M251" s="34">
        <v>0</v>
      </c>
      <c r="N251" s="34">
        <v>0</v>
      </c>
      <c r="O251" s="34">
        <v>0</v>
      </c>
      <c r="P251" s="34">
        <v>0</v>
      </c>
      <c r="Q251" s="34">
        <v>1.6598929039217194</v>
      </c>
      <c r="R251" s="34">
        <v>0</v>
      </c>
      <c r="S251" s="109">
        <v>0</v>
      </c>
      <c r="T251" s="109">
        <f>_xlfn.XLOOKUP(B251,'[3]Nur des jours'!$B:$B,'[3]Nur des jours'!$U:$U,"")</f>
        <v>0</v>
      </c>
      <c r="U251" s="109">
        <v>0</v>
      </c>
      <c r="V251" s="109">
        <v>0</v>
      </c>
      <c r="W251" s="109">
        <v>0</v>
      </c>
      <c r="X251" s="109">
        <v>0</v>
      </c>
      <c r="Y251" s="109">
        <v>0</v>
      </c>
      <c r="Z251" s="109">
        <v>0</v>
      </c>
      <c r="AA251" s="109">
        <v>0</v>
      </c>
      <c r="AB251" s="109">
        <v>0</v>
      </c>
      <c r="AC251" s="109">
        <v>2.5047810030814239</v>
      </c>
      <c r="AD251" s="109">
        <v>3.2014379774982911</v>
      </c>
      <c r="AE251" s="109">
        <v>1.5048525681085967</v>
      </c>
      <c r="AF251" s="109">
        <v>1.5048525681085967</v>
      </c>
      <c r="AG251" s="57" t="str">
        <f>_xlfn.XLOOKUP(B251,[3]CALCULATION!$B:$B,[3]CALCULATION!$M:$M,"")</f>
        <v>Operationnel</v>
      </c>
      <c r="AH251" s="57"/>
      <c r="AI251" s="56" t="str" cm="1">
        <f t="array" ref="AI251">IFERROR(_xlfn.IFS(
AK251="MPR ISSUE","PDH",
AK251="BSS Hardware Issue","BSS",
AK251="Sites strategiques, MLL, Pylone, etc.","ENVTECH",
AK251="AKTIVCO DEFAUT GE &amp; POWER Cabinet","AKTIVCO",
AK251="AKTIVCO Coupure ENEO &amp; Baisse de tension","AKTIVCO GRID ONLY",
AK251="Coupure ENEO &amp; Baisse de tension","IHS GRID ONLY",
AK251="Defaut GE &amp; POWER Cabinet","IHS",
AK251="Sharing","Partners",
AK251="Sites strategiques &amp; DataCenter","SST &amp; DC",
AK251="Exclu","Exclu",
AK251="SAT","SAT",
AK251="SPARE-ISSUE","SPARE-ISSUE",
AK251="Fiber CAmtel","TRANS_FO_CAMTEL",
AK251="Fiber AOF","Fiber AOF",
AK251="Projet OCM (HUAWEI)","TRAVAUX-HUAWEI",
AK251="Projet OCM (NOKIA)","TRAVAUX-NOKIA",
AK251="ACCESS-ISSUE","ACCESS-ISSUE",
AK251="Projet OCM (ZTE, NOKIA, autres projets)","TRAVAUX OCM",
AK251="No root CAuse","No root cause",
AK251="ODU HS","PDH",
AK251="IP &amp; VLAN","PDH",
AK251="Warehouse HUAWEI","SPARE-ISSUE",
AK251="SPARE-HS","SPARE-ISSUE",
AK251="Power Telco","BSS",AK251="no impacts","no impacts"
),"")</f>
        <v>IHS GRID ONLY</v>
      </c>
      <c r="AJ251" s="56" t="str" cm="1">
        <f t="array" ref="AJ251">IFERROR(_xlfn.IFS(
AK251="MPR ISSUE","TX ISSUE",
AK251="BSS Hardware Issue","RAN ISSUE",
AK251="Sites strategiques, MLL, Pylone, etc.","ENVTECH",
AK251="AKTIVCO DEFAUT GE &amp; POWER Cabinet","POWER ISSUE",
AK251="AKTIVCO Coupure ENEO &amp; Baisse de tension","POWER ISSUE",
AK251="Coupure ENEO &amp; Baisse de tension","POWER ISSUE",
AK251="Defaut GE &amp; POWER Cabinet","POWER ISSUE",
AK251="Sharing","POWER ISSUE",
AK251="Sites strategiques &amp; DataCenter","POWER ISSUE",
AK251="Exclu","Exclu",
AK251="SAT","TX ISSUE",
AK251="SPARE-ISSUE","SPARE-ISSUE",
AK251="Fiber CAmtel","TX ISSUE",
AK251="Fiber AOF","TX ISSUE",
AK251="Projet OCM (HUAWEI)","TRAVAUX-HUAWEI",
AK251="Projet OCM (NOKIA)","TRAVAUX -NOKIA",
AK251="ACCESS-ISSUE","ACCESS-ISSUE",
AK251="Projet OCM (ZTE, NOKIA, autres projets)","TRAVAUX OCM",
AK251="No root CAuse","No root cause",
AK251="ODU HS","TX ISSUE",
AK251="IP &amp; VLAN","TX ISSUE",
AK251="Warehouse HUAWEI","SPARE-ISSUE",
AK251="SPARE-HS","SPARE-ISSUE",
AK251="Power Telco","RAN ISSUE",AK251="no impacts","no impacts"
),"")</f>
        <v>POWER ISSUE</v>
      </c>
      <c r="AK251" s="81" t="s">
        <v>5329</v>
      </c>
      <c r="AL251" s="56" t="str" cm="1">
        <f t="array" ref="AL251">IFERROR(_xlfn.IFS(
AK251="MPR ISSUE","ACTIVE",
AK251="BSS Hardware Issue","ACTIVE",
AK251="Sites strategiques, MLL, Pylone, etc.","PASSIVE",
AK251="AKTIVCO DEFAUT GE &amp; POWER Cabinet","PASSIVE",
AK251="AKTIVCO Coupure ENEO &amp; Baisse de tension","PASSIVE",
AK251="Coupure ENEO &amp; Baisse de tension","PASSIVE",
AK251="Defaut GE &amp; POWER Cabinet","PASSIVE",
AK251="Sharing","PASSIVE",
AK251="Sites strategiques &amp; DataCenter","PASSIVE",
AK251="Exclu","Exclu",
AK251="SAT","ACTIVE",
AK251="SPARE-ISSUE","SPARE-ISSUE",
AK251="Fiber CAmtel","ACTIVE",
AK251="Fiber AOF","ACTIVE",
AK251="Projet OCM (HUAWEI)","PLANNED WORKS",
AK251="Projet OCM (NOKIA)","PLANNED WORKS",
AK251="ACCESS-ISSUE","ACCESS-ISSUE",
AK251="Projet OCM (ZTE, NOKIA, autres projets)","PLANNED WORKS",
AK251="No root CAuse","No root cause",
AK251="ODU HS","ACTIVE",
AK251="IP &amp; VLAN","ACTIVE",
AK251="Warehouse HUAWEI","SPARE-ISSUE",
AK251="SPARE-HS","SPARE-ISSUE",
AK251="Power Telco","ACTIVE", AK251="no impacts","no impacts"
),"")</f>
        <v>PASSIVE</v>
      </c>
      <c r="AM251" s="108" t="s">
        <v>5910</v>
      </c>
      <c r="AN251" s="117" t="s">
        <v>1693</v>
      </c>
      <c r="AP251" s="23" t="s">
        <v>5537</v>
      </c>
      <c r="AQ251" s="23" t="s">
        <v>5537</v>
      </c>
      <c r="AR251" s="7"/>
      <c r="AS251" s="6"/>
      <c r="AT251" s="7"/>
      <c r="AU251" s="3" t="s">
        <v>5910</v>
      </c>
      <c r="AV251" s="24" t="s">
        <v>5537</v>
      </c>
      <c r="AW251" s="24" t="s">
        <v>5537</v>
      </c>
      <c r="AX251" s="24" t="s">
        <v>5537</v>
      </c>
      <c r="AY251" s="24" t="s">
        <v>5537</v>
      </c>
      <c r="AZ251" s="24" t="s">
        <v>5537</v>
      </c>
      <c r="BA251" s="24" t="s">
        <v>5537</v>
      </c>
      <c r="BB251" s="24" t="s">
        <v>5537</v>
      </c>
      <c r="BC251" s="24" t="s">
        <v>5537</v>
      </c>
      <c r="BD251" s="24" t="s">
        <v>5537</v>
      </c>
      <c r="BE251" s="24" t="s">
        <v>5537</v>
      </c>
      <c r="BF251" s="24" t="s">
        <v>5537</v>
      </c>
      <c r="BG251" s="24" t="s">
        <v>5537</v>
      </c>
      <c r="BH251" s="24" t="s">
        <v>5537</v>
      </c>
      <c r="BI251" s="9" t="s">
        <v>5537</v>
      </c>
      <c r="BJ251" s="14"/>
      <c r="BK251" s="14" t="s">
        <v>5537</v>
      </c>
      <c r="BL251" s="14" t="str">
        <f>_xlfn.XLOOKUP(B251,'[4]cell downs 18042026 17h'!$B:$B,'[4]cell downs 18042026 17h'!$B:$B,"")</f>
        <v/>
      </c>
      <c r="BM251" s="14" t="str">
        <f>_xlfn.XLOOKUP(B251,'[5]Cells Huawei 19042026 15h'!$B:$B,'[5]Cells Huawei 19042026 15h'!$B:$B,"")</f>
        <v/>
      </c>
      <c r="BN251" s="9" t="str">
        <f>_xlfn.XLOOKUP(B251,'[6]cells down 19042026 9H40'!$B:$B,'[6]cells down 19042026 9H40'!$B:$B,"")</f>
        <v/>
      </c>
      <c r="BO251" s="9" t="s">
        <v>1693</v>
      </c>
      <c r="BP251" s="9" t="s">
        <v>5537</v>
      </c>
    </row>
    <row r="252" spans="1:68" s="9" customFormat="1" ht="43.5" customHeight="1" x14ac:dyDescent="0.35">
      <c r="A252" s="1" t="s">
        <v>2393</v>
      </c>
      <c r="B252" s="1" t="s">
        <v>2394</v>
      </c>
      <c r="C252" s="3" t="str">
        <f>_xlfn.XLOOKUP(B252,'[1]daily break down'!$D:$D,'[1]daily break down'!$E:$E,"")</f>
        <v>LITTORAL</v>
      </c>
      <c r="D252" s="1" t="s">
        <v>11</v>
      </c>
      <c r="E252" s="1" t="s">
        <v>83</v>
      </c>
      <c r="F252" s="3" t="s">
        <v>31</v>
      </c>
      <c r="G252" s="1" t="s">
        <v>484</v>
      </c>
      <c r="H252" s="41" t="str">
        <f>_xlfn.XLOOKUP(B252,[2]CALCULATION!$B:$B,[2]CALCULATION!$H:$H,"")</f>
        <v>ZTE</v>
      </c>
      <c r="I252" s="34">
        <v>50.851161277619418</v>
      </c>
      <c r="J252" s="34">
        <v>50.851375298559219</v>
      </c>
      <c r="K252" s="34">
        <v>50.851375298559219</v>
      </c>
      <c r="L252" s="34">
        <v>50.851072102227825</v>
      </c>
      <c r="M252" s="34">
        <v>50.851375298559219</v>
      </c>
      <c r="N252" s="34">
        <v>50.851375298559219</v>
      </c>
      <c r="O252" s="34">
        <v>32.277550202178446</v>
      </c>
      <c r="P252" s="34">
        <v>3.3850443594067916</v>
      </c>
      <c r="Q252" s="34">
        <v>0</v>
      </c>
      <c r="R252" s="34">
        <v>0</v>
      </c>
      <c r="S252" s="109">
        <v>0</v>
      </c>
      <c r="T252" s="109">
        <f>_xlfn.XLOOKUP(B252,'[3]Nur des jours'!$B:$B,'[3]Nur des jours'!$U:$U,"")</f>
        <v>6.2559390810796947</v>
      </c>
      <c r="U252" s="109">
        <v>5.2967685691701405</v>
      </c>
      <c r="V252" s="109">
        <v>0</v>
      </c>
      <c r="W252" s="109">
        <v>6.2559390810796947</v>
      </c>
      <c r="X252" s="109">
        <v>22.619873128386882</v>
      </c>
      <c r="Y252" s="109">
        <v>0</v>
      </c>
      <c r="Z252" s="109">
        <v>0</v>
      </c>
      <c r="AA252" s="109">
        <v>0</v>
      </c>
      <c r="AB252" s="109">
        <v>0</v>
      </c>
      <c r="AC252" s="109">
        <v>0</v>
      </c>
      <c r="AD252" s="109">
        <v>1.3787311593242011</v>
      </c>
      <c r="AE252" s="109">
        <v>1.4047621085913715</v>
      </c>
      <c r="AF252" s="109">
        <v>1.4047621085913715</v>
      </c>
      <c r="AG252" s="57" t="str">
        <f>_xlfn.XLOOKUP(B252,[3]CALCULATION!$B:$B,[3]CALCULATION!$M:$M,"")</f>
        <v>EXCLU</v>
      </c>
      <c r="AH252" s="57"/>
      <c r="AI252" s="56" t="str" cm="1">
        <f t="array" ref="AI252">IFERROR(_xlfn.IFS(
AK252="MPR ISSUE","PDH",
AK252="BSS Hardware Issue","BSS",
AK252="Sites strategiques, MLL, Pylone, etc.","ENVTECH",
AK252="AKTIVCO DEFAUT GE &amp; POWER Cabinet","AKTIVCO",
AK252="AKTIVCO Coupure ENEO &amp; Baisse de tension","AKTIVCO GRID ONLY",
AK252="Coupure ENEO &amp; Baisse de tension","IHS GRID ONLY",
AK252="Defaut GE &amp; POWER Cabinet","IHS",
AK252="Sharing","Partners",
AK252="Sites strategiques &amp; DataCenter","SST &amp; DC",
AK252="Exclu","Exclu",
AK252="SAT","SAT",
AK252="SPARE-ISSUE","SPARE-ISSUE",
AK252="Fiber CAmtel","TRANS_FO_CAMTEL",
AK252="Fiber AOF","Fiber AOF",
AK252="Projet OCM (HUAWEI)","TRAVAUX-HUAWEI",
AK252="Projet OCM (NOKIA)","TRAVAUX-NOKIA",
AK252="ACCESS-ISSUE","ACCESS-ISSUE",
AK252="Projet OCM (ZTE, NOKIA, autres projets)","TRAVAUX OCM",
AK252="No root CAuse","No root cause",
AK252="ODU HS","PDH",
AK252="IP &amp; VLAN","PDH",
AK252="Warehouse HUAWEI","SPARE-ISSUE",
AK252="SPARE-HS","SPARE-ISSUE",
AK252="Power Telco","BSS",AK252="no impacts","no impacts"
),"")</f>
        <v>Exclu</v>
      </c>
      <c r="AJ252" s="56" t="str" cm="1">
        <f t="array" ref="AJ252">IFERROR(_xlfn.IFS(
AK252="MPR ISSUE","TX ISSUE",
AK252="BSS Hardware Issue","RAN ISSUE",
AK252="Sites strategiques, MLL, Pylone, etc.","ENVTECH",
AK252="AKTIVCO DEFAUT GE &amp; POWER Cabinet","POWER ISSUE",
AK252="AKTIVCO Coupure ENEO &amp; Baisse de tension","POWER ISSUE",
AK252="Coupure ENEO &amp; Baisse de tension","POWER ISSUE",
AK252="Defaut GE &amp; POWER Cabinet","POWER ISSUE",
AK252="Sharing","POWER ISSUE",
AK252="Sites strategiques &amp; DataCenter","POWER ISSUE",
AK252="Exclu","Exclu",
AK252="SAT","TX ISSUE",
AK252="SPARE-ISSUE","SPARE-ISSUE",
AK252="Fiber CAmtel","TX ISSUE",
AK252="Fiber AOF","TX ISSUE",
AK252="Projet OCM (HUAWEI)","TRAVAUX-HUAWEI",
AK252="Projet OCM (NOKIA)","TRAVAUX -NOKIA",
AK252="ACCESS-ISSUE","ACCESS-ISSUE",
AK252="Projet OCM (ZTE, NOKIA, autres projets)","TRAVAUX OCM",
AK252="No root CAuse","No root cause",
AK252="ODU HS","TX ISSUE",
AK252="IP &amp; VLAN","TX ISSUE",
AK252="Warehouse HUAWEI","SPARE-ISSUE",
AK252="SPARE-HS","SPARE-ISSUE",
AK252="Power Telco","RAN ISSUE",AK252="no impacts","no impacts"
),"")</f>
        <v>Exclu</v>
      </c>
      <c r="AK252" s="81" t="s">
        <v>5559</v>
      </c>
      <c r="AL252" s="56" t="str" cm="1">
        <f t="array" ref="AL252">IFERROR(_xlfn.IFS(
AK252="MPR ISSUE","ACTIVE",
AK252="BSS Hardware Issue","ACTIVE",
AK252="Sites strategiques, MLL, Pylone, etc.","PASSIVE",
AK252="AKTIVCO DEFAUT GE &amp; POWER Cabinet","PASSIVE",
AK252="AKTIVCO Coupure ENEO &amp; Baisse de tension","PASSIVE",
AK252="Coupure ENEO &amp; Baisse de tension","PASSIVE",
AK252="Defaut GE &amp; POWER Cabinet","PASSIVE",
AK252="Sharing","PASSIVE",
AK252="Sites strategiques &amp; DataCenter","PASSIVE",
AK252="Exclu","Exclu",
AK252="SAT","ACTIVE",
AK252="SPARE-ISSUE","SPARE-ISSUE",
AK252="Fiber CAmtel","ACTIVE",
AK252="Fiber AOF","ACTIVE",
AK252="Projet OCM (HUAWEI)","PLANNED WORKS",
AK252="Projet OCM (NOKIA)","PLANNED WORKS",
AK252="ACCESS-ISSUE","ACCESS-ISSUE",
AK252="Projet OCM (ZTE, NOKIA, autres projets)","PLANNED WORKS",
AK252="No root CAuse","No root cause",
AK252="ODU HS","ACTIVE",
AK252="IP &amp; VLAN","ACTIVE",
AK252="Warehouse HUAWEI","SPARE-ISSUE",
AK252="SPARE-HS","SPARE-ISSUE",
AK252="Power Telco","ACTIVE", AK252="no impacts","no impacts"
),"")</f>
        <v>Exclu</v>
      </c>
      <c r="AM252" s="108" t="s">
        <v>5911</v>
      </c>
      <c r="AN252" s="117" t="s">
        <v>2394</v>
      </c>
      <c r="AP252" s="23" t="s">
        <v>5537</v>
      </c>
      <c r="AQ252" s="23" t="s">
        <v>5537</v>
      </c>
      <c r="AR252" s="7"/>
      <c r="AS252" s="6"/>
      <c r="AT252" s="7"/>
      <c r="AU252" s="3" t="s">
        <v>5911</v>
      </c>
      <c r="AV252" s="24" t="s">
        <v>5537</v>
      </c>
      <c r="AW252" s="24" t="s">
        <v>5537</v>
      </c>
      <c r="AX252" s="24" t="s">
        <v>5537</v>
      </c>
      <c r="AY252" s="24" t="s">
        <v>5537</v>
      </c>
      <c r="AZ252" s="24" t="s">
        <v>5537</v>
      </c>
      <c r="BA252" s="24" t="s">
        <v>5537</v>
      </c>
      <c r="BB252" s="24" t="s">
        <v>5537</v>
      </c>
      <c r="BC252" s="24" t="s">
        <v>5537</v>
      </c>
      <c r="BD252" s="24" t="s">
        <v>5537</v>
      </c>
      <c r="BE252" s="24" t="s">
        <v>5537</v>
      </c>
      <c r="BF252" s="24" t="s">
        <v>5537</v>
      </c>
      <c r="BG252" s="24" t="s">
        <v>5537</v>
      </c>
      <c r="BH252" s="24" t="s">
        <v>5537</v>
      </c>
      <c r="BI252" s="9" t="s">
        <v>5537</v>
      </c>
      <c r="BJ252" s="14"/>
      <c r="BK252" s="14" t="s">
        <v>5537</v>
      </c>
      <c r="BL252" s="14" t="str">
        <f>_xlfn.XLOOKUP(B252,'[4]cell downs 18042026 17h'!$B:$B,'[4]cell downs 18042026 17h'!$B:$B,"")</f>
        <v/>
      </c>
      <c r="BM252" s="14" t="str">
        <f>_xlfn.XLOOKUP(B252,'[5]Cells Huawei 19042026 15h'!$B:$B,'[5]Cells Huawei 19042026 15h'!$B:$B,"")</f>
        <v/>
      </c>
      <c r="BN252" s="9" t="str">
        <f>_xlfn.XLOOKUP(B252,'[6]cells down 19042026 9H40'!$B:$B,'[6]cells down 19042026 9H40'!$B:$B,"")</f>
        <v/>
      </c>
      <c r="BO252" s="9" t="s">
        <v>2394</v>
      </c>
      <c r="BP252" s="9" t="s">
        <v>5537</v>
      </c>
    </row>
    <row r="253" spans="1:68" s="9" customFormat="1" ht="34" customHeight="1" x14ac:dyDescent="0.35">
      <c r="A253" s="1" t="s">
        <v>3395</v>
      </c>
      <c r="B253" s="8" t="s">
        <v>3396</v>
      </c>
      <c r="C253" s="3" t="str">
        <f>_xlfn.XLOOKUP(B253,'[1]daily break down'!$D:$D,'[1]daily break down'!$E:$E,"")</f>
        <v>LITTORAL</v>
      </c>
      <c r="D253" s="1"/>
      <c r="E253" s="1"/>
      <c r="F253" s="3" t="s">
        <v>31</v>
      </c>
      <c r="G253" s="1" t="s">
        <v>484</v>
      </c>
      <c r="H253" s="41" t="str">
        <f>_xlfn.XLOOKUP(B253,[2]CALCULATION!$B:$B,[2]CALCULATION!$H:$H,"")</f>
        <v>ZTE</v>
      </c>
      <c r="I253" s="34">
        <v>0</v>
      </c>
      <c r="J253" s="34">
        <v>0</v>
      </c>
      <c r="K253" s="34">
        <v>0</v>
      </c>
      <c r="L253" s="34">
        <v>0</v>
      </c>
      <c r="M253" s="34">
        <v>0</v>
      </c>
      <c r="N253" s="34">
        <v>1.9424005444692714</v>
      </c>
      <c r="O253" s="34">
        <v>0</v>
      </c>
      <c r="P253" s="34">
        <v>0</v>
      </c>
      <c r="Q253" s="34">
        <v>0</v>
      </c>
      <c r="R253" s="34">
        <v>0</v>
      </c>
      <c r="S253" s="109">
        <v>0</v>
      </c>
      <c r="T253" s="109">
        <f>_xlfn.XLOOKUP(B253,'[3]Nur des jours'!$B:$B,'[3]Nur des jours'!$U:$U,"")</f>
        <v>0</v>
      </c>
      <c r="U253" s="109">
        <v>0</v>
      </c>
      <c r="V253" s="109">
        <v>0</v>
      </c>
      <c r="W253" s="109">
        <v>0</v>
      </c>
      <c r="X253" s="109">
        <v>0</v>
      </c>
      <c r="Y253" s="109">
        <v>0</v>
      </c>
      <c r="Z253" s="109">
        <v>0</v>
      </c>
      <c r="AA253" s="109">
        <v>0</v>
      </c>
      <c r="AB253" s="109">
        <v>0</v>
      </c>
      <c r="AC253" s="109">
        <v>0</v>
      </c>
      <c r="AD253" s="109">
        <v>1.5344440534356083</v>
      </c>
      <c r="AE253" s="109">
        <v>1.384733315640936</v>
      </c>
      <c r="AF253" s="109">
        <v>1.384733315640936</v>
      </c>
      <c r="AG253" s="57" t="str">
        <f>_xlfn.XLOOKUP(B253,[3]CALCULATION!$B:$B,[3]CALCULATION!$M:$M,"")</f>
        <v>Operationnel</v>
      </c>
      <c r="AH253" s="57"/>
      <c r="AI253" s="56" t="str" cm="1">
        <f t="array" ref="AI253">IFERROR(_xlfn.IFS(
AK253="MPR ISSUE","PDH",
AK253="BSS Hardware Issue","BSS",
AK253="Sites strategiques, MLL, Pylone, etc.","ENVTECH",
AK253="AKTIVCO DEFAUT GE &amp; POWER Cabinet","AKTIVCO",
AK253="AKTIVCO Coupure ENEO &amp; Baisse de tension","AKTIVCO GRID ONLY",
AK253="Coupure ENEO &amp; Baisse de tension","IHS GRID ONLY",
AK253="Defaut GE &amp; POWER Cabinet","IHS",
AK253="Sharing","Partners",
AK253="Sites strategiques &amp; DataCenter","SST &amp; DC",
AK253="Exclu","Exclu",
AK253="SAT","SAT",
AK253="SPARE-ISSUE","SPARE-ISSUE",
AK253="Fiber CAmtel","TRANS_FO_CAMTEL",
AK253="Fiber AOF","Fiber AOF",
AK253="Projet OCM (HUAWEI)","TRAVAUX-HUAWEI",
AK253="Projet OCM (NOKIA)","TRAVAUX-NOKIA",
AK253="ACCESS-ISSUE","ACCESS-ISSUE",
AK253="Projet OCM (ZTE, NOKIA, autres projets)","TRAVAUX OCM",
AK253="No root CAuse","No root cause",
AK253="ODU HS","PDH",
AK253="IP &amp; VLAN","PDH",
AK253="Warehouse HUAWEI","SPARE-ISSUE",
AK253="SPARE-HS","SPARE-ISSUE",
AK253="Power Telco","BSS",AK253="no impacts","no impacts"
),"")</f>
        <v>No root cause</v>
      </c>
      <c r="AJ253" s="56" t="str" cm="1">
        <f t="array" ref="AJ253">IFERROR(_xlfn.IFS(
AK253="MPR ISSUE","TX ISSUE",
AK253="BSS Hardware Issue","RAN ISSUE",
AK253="Sites strategiques, MLL, Pylone, etc.","ENVTECH",
AK253="AKTIVCO DEFAUT GE &amp; POWER Cabinet","POWER ISSUE",
AK253="AKTIVCO Coupure ENEO &amp; Baisse de tension","POWER ISSUE",
AK253="Coupure ENEO &amp; Baisse de tension","POWER ISSUE",
AK253="Defaut GE &amp; POWER Cabinet","POWER ISSUE",
AK253="Sharing","POWER ISSUE",
AK253="Sites strategiques &amp; DataCenter","POWER ISSUE",
AK253="Exclu","Exclu",
AK253="SAT","TX ISSUE",
AK253="SPARE-ISSUE","SPARE-ISSUE",
AK253="Fiber CAmtel","TX ISSUE",
AK253="Fiber AOF","TX ISSUE",
AK253="Projet OCM (HUAWEI)","TRAVAUX-HUAWEI",
AK253="Projet OCM (NOKIA)","TRAVAUX -NOKIA",
AK253="ACCESS-ISSUE","ACCESS-ISSUE",
AK253="Projet OCM (ZTE, NOKIA, autres projets)","TRAVAUX OCM",
AK253="No root CAuse","No root cause",
AK253="ODU HS","TX ISSUE",
AK253="IP &amp; VLAN","TX ISSUE",
AK253="Warehouse HUAWEI","SPARE-ISSUE",
AK253="SPARE-HS","SPARE-ISSUE",
AK253="Power Telco","RAN ISSUE",AK253="no impacts","no impacts"
),"")</f>
        <v>No root cause</v>
      </c>
      <c r="AK253" s="81" t="s">
        <v>5620</v>
      </c>
      <c r="AL253" s="56" t="str" cm="1">
        <f t="array" ref="AL253">IFERROR(_xlfn.IFS(
AK253="MPR ISSUE","ACTIVE",
AK253="BSS Hardware Issue","ACTIVE",
AK253="Sites strategiques, MLL, Pylone, etc.","PASSIVE",
AK253="AKTIVCO DEFAUT GE &amp; POWER Cabinet","PASSIVE",
AK253="AKTIVCO Coupure ENEO &amp; Baisse de tension","PASSIVE",
AK253="Coupure ENEO &amp; Baisse de tension","PASSIVE",
AK253="Defaut GE &amp; POWER Cabinet","PASSIVE",
AK253="Sharing","PASSIVE",
AK253="Sites strategiques &amp; DataCenter","PASSIVE",
AK253="Exclu","Exclu",
AK253="SAT","ACTIVE",
AK253="SPARE-ISSUE","SPARE-ISSUE",
AK253="Fiber CAmtel","ACTIVE",
AK253="Fiber AOF","ACTIVE",
AK253="Projet OCM (HUAWEI)","PLANNED WORKS",
AK253="Projet OCM (NOKIA)","PLANNED WORKS",
AK253="ACCESS-ISSUE","ACCESS-ISSUE",
AK253="Projet OCM (ZTE, NOKIA, autres projets)","PLANNED WORKS",
AK253="No root CAuse","No root cause",
AK253="ODU HS","ACTIVE",
AK253="IP &amp; VLAN","ACTIVE",
AK253="Warehouse HUAWEI","SPARE-ISSUE",
AK253="SPARE-HS","SPARE-ISSUE",
AK253="Power Telco","ACTIVE", AK253="no impacts","no impacts"
),"")</f>
        <v>No root cause</v>
      </c>
      <c r="AM253" s="108" t="s">
        <v>5537</v>
      </c>
      <c r="AN253" s="117" t="s">
        <v>3396</v>
      </c>
      <c r="AP253" s="23" t="s">
        <v>5537</v>
      </c>
      <c r="AQ253" s="23" t="s">
        <v>5537</v>
      </c>
      <c r="AR253" s="7"/>
      <c r="AS253" s="6"/>
      <c r="AT253" s="7"/>
      <c r="AU253" s="3" t="s">
        <v>5537</v>
      </c>
      <c r="AV253" s="24" t="s">
        <v>5537</v>
      </c>
      <c r="AW253" s="24" t="s">
        <v>5537</v>
      </c>
      <c r="AX253" s="24" t="s">
        <v>5537</v>
      </c>
      <c r="AY253" s="24" t="s">
        <v>5537</v>
      </c>
      <c r="AZ253" s="24" t="s">
        <v>5537</v>
      </c>
      <c r="BA253" s="24" t="s">
        <v>5537</v>
      </c>
      <c r="BB253" s="24" t="s">
        <v>5537</v>
      </c>
      <c r="BC253" s="24" t="s">
        <v>5537</v>
      </c>
      <c r="BD253" s="24" t="s">
        <v>5537</v>
      </c>
      <c r="BE253" s="24" t="s">
        <v>5537</v>
      </c>
      <c r="BF253" s="24" t="s">
        <v>5537</v>
      </c>
      <c r="BG253" s="24" t="s">
        <v>5537</v>
      </c>
      <c r="BH253" s="24" t="s">
        <v>5537</v>
      </c>
      <c r="BI253" s="9" t="s">
        <v>5537</v>
      </c>
      <c r="BJ253" s="14"/>
      <c r="BK253" s="14" t="s">
        <v>5537</v>
      </c>
      <c r="BL253" s="14" t="str">
        <f>_xlfn.XLOOKUP(B253,'[4]cell downs 18042026 17h'!$B:$B,'[4]cell downs 18042026 17h'!$B:$B,"")</f>
        <v/>
      </c>
      <c r="BM253" s="14" t="str">
        <f>_xlfn.XLOOKUP(B253,'[5]Cells Huawei 19042026 15h'!$B:$B,'[5]Cells Huawei 19042026 15h'!$B:$B,"")</f>
        <v/>
      </c>
      <c r="BN253" s="9" t="str">
        <f>_xlfn.XLOOKUP(B253,'[6]cells down 19042026 9H40'!$B:$B,'[6]cells down 19042026 9H40'!$B:$B,"")</f>
        <v/>
      </c>
      <c r="BO253" s="9" t="s">
        <v>5537</v>
      </c>
      <c r="BP253" s="9" t="s">
        <v>154</v>
      </c>
    </row>
    <row r="254" spans="1:68" s="9" customFormat="1" x14ac:dyDescent="0.35">
      <c r="A254" s="1" t="s">
        <v>4191</v>
      </c>
      <c r="B254" s="1" t="s">
        <v>4192</v>
      </c>
      <c r="C254" s="3" t="str">
        <f>_xlfn.XLOOKUP(B254,'[1]daily break down'!$D:$D,'[1]daily break down'!$E:$E,"")</f>
        <v>Yaounde</v>
      </c>
      <c r="D254" s="1" t="s">
        <v>21</v>
      </c>
      <c r="E254" s="1" t="s">
        <v>30</v>
      </c>
      <c r="F254" s="3" t="s">
        <v>37</v>
      </c>
      <c r="G254" s="1" t="s">
        <v>38</v>
      </c>
      <c r="H254" s="41" t="str">
        <f>_xlfn.XLOOKUP(B254,[2]CALCULATION!$B:$B,[2]CALCULATION!$H:$H,"")</f>
        <v>ZTE</v>
      </c>
      <c r="I254" s="34">
        <v>0</v>
      </c>
      <c r="J254" s="34">
        <v>2.1445254870403199</v>
      </c>
      <c r="K254" s="34">
        <v>0</v>
      </c>
      <c r="L254" s="34">
        <v>0</v>
      </c>
      <c r="M254" s="34">
        <v>0</v>
      </c>
      <c r="N254" s="34">
        <v>0.98044776034220582</v>
      </c>
      <c r="O254" s="34">
        <v>0</v>
      </c>
      <c r="P254" s="34">
        <v>0</v>
      </c>
      <c r="Q254" s="34">
        <v>0</v>
      </c>
      <c r="R254" s="34">
        <v>0</v>
      </c>
      <c r="S254" s="109">
        <v>0</v>
      </c>
      <c r="T254" s="109">
        <f>_xlfn.XLOOKUP(B254,'[3]Nur des jours'!$B:$B,'[3]Nur des jours'!$U:$U,"")</f>
        <v>0.37776479384076261</v>
      </c>
      <c r="U254" s="109">
        <v>4.4413625429111985</v>
      </c>
      <c r="V254" s="109">
        <v>0</v>
      </c>
      <c r="W254" s="109">
        <v>0.37776479384076256</v>
      </c>
      <c r="X254" s="109">
        <v>0</v>
      </c>
      <c r="Y254" s="109">
        <v>1.7363875548250318</v>
      </c>
      <c r="Z254" s="109">
        <v>0</v>
      </c>
      <c r="AA254" s="109">
        <v>0</v>
      </c>
      <c r="AB254" s="109">
        <v>0.11077367142934572</v>
      </c>
      <c r="AC254" s="109">
        <v>8.2555983198046426E-2</v>
      </c>
      <c r="AD254" s="109">
        <v>0.62285157644562728</v>
      </c>
      <c r="AE254" s="109">
        <v>1.4639924036834424</v>
      </c>
      <c r="AF254" s="109">
        <v>1.4639924036834424</v>
      </c>
      <c r="AG254" s="57" t="str">
        <f>_xlfn.XLOOKUP(B254,[3]CALCULATION!$B:$B,[3]CALCULATION!$M:$M,"")</f>
        <v>Operationnel</v>
      </c>
      <c r="AH254" s="57"/>
      <c r="AI254" s="56" t="str" cm="1">
        <f t="array" ref="AI254">IFERROR(_xlfn.IFS(
AK254="MPR ISSUE","PDH",
AK254="BSS Hardware Issue","BSS",
AK254="Sites strategiques, MLL, Pylone, etc.","ENVTECH",
AK254="AKTIVCO DEFAUT GE &amp; POWER Cabinet","AKTIVCO",
AK254="AKTIVCO Coupure ENEO &amp; Baisse de tension","AKTIVCO GRID ONLY",
AK254="Coupure ENEO &amp; Baisse de tension","IHS GRID ONLY",
AK254="Defaut GE &amp; POWER Cabinet","IHS",
AK254="Sharing","Partners",
AK254="Sites strategiques &amp; DataCenter","SST &amp; DC",
AK254="Exclu","Exclu",
AK254="SAT","SAT",
AK254="SPARE-ISSUE","SPARE-ISSUE",
AK254="Fiber CAmtel","TRANS_FO_CAMTEL",
AK254="Fiber AOF","Fiber AOF",
AK254="Projet OCM (HUAWEI)","TRAVAUX-HUAWEI",
AK254="Projet OCM (NOKIA)","TRAVAUX-NOKIA",
AK254="ACCESS-ISSUE","ACCESS-ISSUE",
AK254="Projet OCM (ZTE, NOKIA, autres projets)","TRAVAUX OCM",
AK254="No root CAuse","No root cause",
AK254="ODU HS","PDH",
AK254="IP &amp; VLAN","PDH",
AK254="Warehouse HUAWEI","SPARE-ISSUE",
AK254="SPARE-HS","SPARE-ISSUE",
AK254="Power Telco","BSS",AK254="no impacts","no impacts"
),"")</f>
        <v>No root cause</v>
      </c>
      <c r="AJ254" s="56" t="str" cm="1">
        <f t="array" ref="AJ254">IFERROR(_xlfn.IFS(
AK254="MPR ISSUE","TX ISSUE",
AK254="BSS Hardware Issue","RAN ISSUE",
AK254="Sites strategiques, MLL, Pylone, etc.","ENVTECH",
AK254="AKTIVCO DEFAUT GE &amp; POWER Cabinet","POWER ISSUE",
AK254="AKTIVCO Coupure ENEO &amp; Baisse de tension","POWER ISSUE",
AK254="Coupure ENEO &amp; Baisse de tension","POWER ISSUE",
AK254="Defaut GE &amp; POWER Cabinet","POWER ISSUE",
AK254="Sharing","POWER ISSUE",
AK254="Sites strategiques &amp; DataCenter","POWER ISSUE",
AK254="Exclu","Exclu",
AK254="SAT","TX ISSUE",
AK254="SPARE-ISSUE","SPARE-ISSUE",
AK254="Fiber CAmtel","TX ISSUE",
AK254="Fiber AOF","TX ISSUE",
AK254="Projet OCM (HUAWEI)","TRAVAUX-HUAWEI",
AK254="Projet OCM (NOKIA)","TRAVAUX -NOKIA",
AK254="ACCESS-ISSUE","ACCESS-ISSUE",
AK254="Projet OCM (ZTE, NOKIA, autres projets)","TRAVAUX OCM",
AK254="No root CAuse","No root cause",
AK254="ODU HS","TX ISSUE",
AK254="IP &amp; VLAN","TX ISSUE",
AK254="Warehouse HUAWEI","SPARE-ISSUE",
AK254="SPARE-HS","SPARE-ISSUE",
AK254="Power Telco","RAN ISSUE",AK254="no impacts","no impacts"
),"")</f>
        <v>No root cause</v>
      </c>
      <c r="AK254" s="81" t="s">
        <v>5620</v>
      </c>
      <c r="AL254" s="56" t="str" cm="1">
        <f t="array" ref="AL254">IFERROR(_xlfn.IFS(
AK254="MPR ISSUE","ACTIVE",
AK254="BSS Hardware Issue","ACTIVE",
AK254="Sites strategiques, MLL, Pylone, etc.","PASSIVE",
AK254="AKTIVCO DEFAUT GE &amp; POWER Cabinet","PASSIVE",
AK254="AKTIVCO Coupure ENEO &amp; Baisse de tension","PASSIVE",
AK254="Coupure ENEO &amp; Baisse de tension","PASSIVE",
AK254="Defaut GE &amp; POWER Cabinet","PASSIVE",
AK254="Sharing","PASSIVE",
AK254="Sites strategiques &amp; DataCenter","PASSIVE",
AK254="Exclu","Exclu",
AK254="SAT","ACTIVE",
AK254="SPARE-ISSUE","SPARE-ISSUE",
AK254="Fiber CAmtel","ACTIVE",
AK254="Fiber AOF","ACTIVE",
AK254="Projet OCM (HUAWEI)","PLANNED WORKS",
AK254="Projet OCM (NOKIA)","PLANNED WORKS",
AK254="ACCESS-ISSUE","ACCESS-ISSUE",
AK254="Projet OCM (ZTE, NOKIA, autres projets)","PLANNED WORKS",
AK254="No root CAuse","No root cause",
AK254="ODU HS","ACTIVE",
AK254="IP &amp; VLAN","ACTIVE",
AK254="Warehouse HUAWEI","SPARE-ISSUE",
AK254="SPARE-HS","SPARE-ISSUE",
AK254="Power Telco","ACTIVE", AK254="no impacts","no impacts"
),"")</f>
        <v>No root cause</v>
      </c>
      <c r="AM254" s="108" t="s">
        <v>5537</v>
      </c>
      <c r="AN254" s="117" t="s">
        <v>4192</v>
      </c>
      <c r="AP254" s="23" t="s">
        <v>5537</v>
      </c>
      <c r="AQ254" s="23" t="s">
        <v>5537</v>
      </c>
      <c r="AR254" s="7"/>
      <c r="AS254" s="6"/>
      <c r="AT254" s="7"/>
      <c r="AU254" s="3" t="s">
        <v>5537</v>
      </c>
      <c r="AV254" s="24" t="s">
        <v>5537</v>
      </c>
      <c r="AW254" s="24" t="s">
        <v>5537</v>
      </c>
      <c r="AX254" s="24" t="s">
        <v>5537</v>
      </c>
      <c r="AY254" s="24" t="s">
        <v>5537</v>
      </c>
      <c r="AZ254" s="24" t="s">
        <v>5537</v>
      </c>
      <c r="BA254" s="24" t="s">
        <v>5537</v>
      </c>
      <c r="BB254" s="24" t="s">
        <v>5537</v>
      </c>
      <c r="BC254" s="24" t="s">
        <v>5537</v>
      </c>
      <c r="BD254" s="24" t="s">
        <v>5537</v>
      </c>
      <c r="BE254" s="24" t="s">
        <v>5537</v>
      </c>
      <c r="BF254" s="24" t="s">
        <v>5537</v>
      </c>
      <c r="BG254" s="24" t="s">
        <v>5537</v>
      </c>
      <c r="BH254" s="24" t="s">
        <v>5537</v>
      </c>
      <c r="BI254" s="9" t="s">
        <v>5537</v>
      </c>
      <c r="BJ254" s="14"/>
      <c r="BK254" s="14" t="s">
        <v>5537</v>
      </c>
      <c r="BL254" s="14" t="str">
        <f>_xlfn.XLOOKUP(B254,'[4]cell downs 18042026 17h'!$B:$B,'[4]cell downs 18042026 17h'!$B:$B,"")</f>
        <v/>
      </c>
      <c r="BM254" s="14" t="str">
        <f>_xlfn.XLOOKUP(B254,'[5]Cells Huawei 19042026 15h'!$B:$B,'[5]Cells Huawei 19042026 15h'!$B:$B,"")</f>
        <v/>
      </c>
      <c r="BN254" s="9" t="str">
        <f>_xlfn.XLOOKUP(B254,'[6]cells down 19042026 9H40'!$B:$B,'[6]cells down 19042026 9H40'!$B:$B,"")</f>
        <v/>
      </c>
      <c r="BO254" s="9" t="s">
        <v>5537</v>
      </c>
      <c r="BP254" s="9" t="s">
        <v>12</v>
      </c>
    </row>
    <row r="255" spans="1:68" s="9" customFormat="1" x14ac:dyDescent="0.35">
      <c r="A255" s="1" t="s">
        <v>970</v>
      </c>
      <c r="B255" s="1" t="s">
        <v>971</v>
      </c>
      <c r="C255" s="3" t="str">
        <f>_xlfn.XLOOKUP(B255,'[1]daily break down'!$D:$D,'[1]daily break down'!$E:$E,"")</f>
        <v>Yaounde</v>
      </c>
      <c r="D255" s="1" t="s">
        <v>11</v>
      </c>
      <c r="E255" s="1" t="s">
        <v>12</v>
      </c>
      <c r="F255" s="3" t="s">
        <v>37</v>
      </c>
      <c r="G255" s="1" t="s">
        <v>38</v>
      </c>
      <c r="H255" s="41" t="str">
        <f>_xlfn.XLOOKUP(B255,[2]CALCULATION!$B:$B,[2]CALCULATION!$H:$H,"")</f>
        <v>ZTE</v>
      </c>
      <c r="I255" s="34">
        <v>3.258433138431597</v>
      </c>
      <c r="J255" s="34">
        <v>1.1160656958676838</v>
      </c>
      <c r="K255" s="34">
        <v>1.1616343209686306</v>
      </c>
      <c r="L255" s="34">
        <v>1.7835078317396417E-3</v>
      </c>
      <c r="M255" s="34">
        <v>0</v>
      </c>
      <c r="N255" s="34">
        <v>1.1788986767798694E-2</v>
      </c>
      <c r="O255" s="34">
        <v>0.20075164154060843</v>
      </c>
      <c r="P255" s="34">
        <v>3.4551897224291075</v>
      </c>
      <c r="Q255" s="34">
        <v>0.91394075329663726</v>
      </c>
      <c r="R255" s="34">
        <v>2.3096426421027699E-2</v>
      </c>
      <c r="S255" s="109">
        <v>0.42893363353337088</v>
      </c>
      <c r="T255" s="109">
        <f>_xlfn.XLOOKUP(B255,'[3]Nur des jours'!$B:$B,'[3]Nur des jours'!$U:$U,"")</f>
        <v>16.671749663987121</v>
      </c>
      <c r="U255" s="109">
        <v>1.8394208022646275</v>
      </c>
      <c r="V255" s="109">
        <v>0.41229350546324095</v>
      </c>
      <c r="W255" s="109">
        <v>16.671749663987121</v>
      </c>
      <c r="X255" s="109">
        <v>13.128151458338685</v>
      </c>
      <c r="Y255" s="109">
        <v>28.081776687697793</v>
      </c>
      <c r="Z255" s="109">
        <v>1.3609234860872126</v>
      </c>
      <c r="AA255" s="109">
        <v>0</v>
      </c>
      <c r="AB255" s="109">
        <v>0</v>
      </c>
      <c r="AC255" s="109">
        <v>0</v>
      </c>
      <c r="AD255" s="109">
        <v>0.7083847594955659</v>
      </c>
      <c r="AE255" s="109">
        <v>1.4259501816324378</v>
      </c>
      <c r="AF255" s="109">
        <v>1.4259501816324378</v>
      </c>
      <c r="AG255" s="57" t="str">
        <f>_xlfn.XLOOKUP(B255,[3]CALCULATION!$B:$B,[3]CALCULATION!$M:$M,"")</f>
        <v>Operationnel</v>
      </c>
      <c r="AH255" s="57"/>
      <c r="AI255" s="56" t="str" cm="1">
        <f t="array" ref="AI255">IFERROR(_xlfn.IFS(
AK255="MPR ISSUE","PDH",
AK255="BSS Hardware Issue","BSS",
AK255="Sites strategiques, MLL, Pylone, etc.","ENVTECH",
AK255="AKTIVCO DEFAUT GE &amp; POWER Cabinet","AKTIVCO",
AK255="AKTIVCO Coupure ENEO &amp; Baisse de tension","AKTIVCO GRID ONLY",
AK255="Coupure ENEO &amp; Baisse de tension","IHS GRID ONLY",
AK255="Defaut GE &amp; POWER Cabinet","IHS",
AK255="Sharing","Partners",
AK255="Sites strategiques &amp; DataCenter","SST &amp; DC",
AK255="Exclu","Exclu",
AK255="SAT","SAT",
AK255="SPARE-ISSUE","SPARE-ISSUE",
AK255="Fiber CAmtel","TRANS_FO_CAMTEL",
AK255="Fiber AOF","Fiber AOF",
AK255="Projet OCM (HUAWEI)","TRAVAUX-HUAWEI",
AK255="Projet OCM (NOKIA)","TRAVAUX-NOKIA",
AK255="ACCESS-ISSUE","ACCESS-ISSUE",
AK255="Projet OCM (ZTE, NOKIA, autres projets)","TRAVAUX OCM",
AK255="No root CAuse","No root cause",
AK255="ODU HS","PDH",
AK255="IP &amp; VLAN","PDH",
AK255="Warehouse HUAWEI","SPARE-ISSUE",
AK255="SPARE-HS","SPARE-ISSUE",
AK255="Power Telco","BSS",AK255="no impacts","no impacts"
),"")</f>
        <v>No root cause</v>
      </c>
      <c r="AJ255" s="56" t="str" cm="1">
        <f t="array" ref="AJ255">IFERROR(_xlfn.IFS(
AK255="MPR ISSUE","TX ISSUE",
AK255="BSS Hardware Issue","RAN ISSUE",
AK255="Sites strategiques, MLL, Pylone, etc.","ENVTECH",
AK255="AKTIVCO DEFAUT GE &amp; POWER Cabinet","POWER ISSUE",
AK255="AKTIVCO Coupure ENEO &amp; Baisse de tension","POWER ISSUE",
AK255="Coupure ENEO &amp; Baisse de tension","POWER ISSUE",
AK255="Defaut GE &amp; POWER Cabinet","POWER ISSUE",
AK255="Sharing","POWER ISSUE",
AK255="Sites strategiques &amp; DataCenter","POWER ISSUE",
AK255="Exclu","Exclu",
AK255="SAT","TX ISSUE",
AK255="SPARE-ISSUE","SPARE-ISSUE",
AK255="Fiber CAmtel","TX ISSUE",
AK255="Fiber AOF","TX ISSUE",
AK255="Projet OCM (HUAWEI)","TRAVAUX-HUAWEI",
AK255="Projet OCM (NOKIA)","TRAVAUX -NOKIA",
AK255="ACCESS-ISSUE","ACCESS-ISSUE",
AK255="Projet OCM (ZTE, NOKIA, autres projets)","TRAVAUX OCM",
AK255="No root CAuse","No root cause",
AK255="ODU HS","TX ISSUE",
AK255="IP &amp; VLAN","TX ISSUE",
AK255="Warehouse HUAWEI","SPARE-ISSUE",
AK255="SPARE-HS","SPARE-ISSUE",
AK255="Power Telco","RAN ISSUE",AK255="no impacts","no impacts"
),"")</f>
        <v>No root cause</v>
      </c>
      <c r="AK255" s="81" t="s">
        <v>5620</v>
      </c>
      <c r="AL255" s="56" t="str" cm="1">
        <f t="array" ref="AL255">IFERROR(_xlfn.IFS(
AK255="MPR ISSUE","ACTIVE",
AK255="BSS Hardware Issue","ACTIVE",
AK255="Sites strategiques, MLL, Pylone, etc.","PASSIVE",
AK255="AKTIVCO DEFAUT GE &amp; POWER Cabinet","PASSIVE",
AK255="AKTIVCO Coupure ENEO &amp; Baisse de tension","PASSIVE",
AK255="Coupure ENEO &amp; Baisse de tension","PASSIVE",
AK255="Defaut GE &amp; POWER Cabinet","PASSIVE",
AK255="Sharing","PASSIVE",
AK255="Sites strategiques &amp; DataCenter","PASSIVE",
AK255="Exclu","Exclu",
AK255="SAT","ACTIVE",
AK255="SPARE-ISSUE","SPARE-ISSUE",
AK255="Fiber CAmtel","ACTIVE",
AK255="Fiber AOF","ACTIVE",
AK255="Projet OCM (HUAWEI)","PLANNED WORKS",
AK255="Projet OCM (NOKIA)","PLANNED WORKS",
AK255="ACCESS-ISSUE","ACCESS-ISSUE",
AK255="Projet OCM (ZTE, NOKIA, autres projets)","PLANNED WORKS",
AK255="No root CAuse","No root cause",
AK255="ODU HS","ACTIVE",
AK255="IP &amp; VLAN","ACTIVE",
AK255="Warehouse HUAWEI","SPARE-ISSUE",
AK255="SPARE-HS","SPARE-ISSUE",
AK255="Power Telco","ACTIVE", AK255="no impacts","no impacts"
),"")</f>
        <v>No root cause</v>
      </c>
      <c r="AM255" s="108" t="s">
        <v>5537</v>
      </c>
      <c r="AN255" s="117" t="s">
        <v>971</v>
      </c>
      <c r="AP255" s="23" t="s">
        <v>5537</v>
      </c>
      <c r="AQ255" s="23" t="s">
        <v>5537</v>
      </c>
      <c r="AR255" s="7"/>
      <c r="AS255" s="6"/>
      <c r="AT255" s="7"/>
      <c r="AU255" s="3" t="s">
        <v>5537</v>
      </c>
      <c r="AV255" s="24" t="s">
        <v>5537</v>
      </c>
      <c r="AW255" s="24" t="s">
        <v>5537</v>
      </c>
      <c r="AX255" s="24" t="s">
        <v>5537</v>
      </c>
      <c r="AY255" s="24" t="s">
        <v>5537</v>
      </c>
      <c r="AZ255" s="24" t="s">
        <v>5537</v>
      </c>
      <c r="BA255" s="24" t="s">
        <v>5537</v>
      </c>
      <c r="BB255" s="24" t="s">
        <v>5537</v>
      </c>
      <c r="BC255" s="24" t="s">
        <v>5537</v>
      </c>
      <c r="BD255" s="24" t="s">
        <v>5537</v>
      </c>
      <c r="BE255" s="24" t="s">
        <v>5537</v>
      </c>
      <c r="BF255" s="24" t="s">
        <v>5537</v>
      </c>
      <c r="BG255" s="24" t="s">
        <v>5537</v>
      </c>
      <c r="BH255" s="24" t="s">
        <v>5537</v>
      </c>
      <c r="BI255" s="9" t="s">
        <v>5537</v>
      </c>
      <c r="BJ255" s="14"/>
      <c r="BK255" s="14" t="s">
        <v>5537</v>
      </c>
      <c r="BL255" s="14" t="str">
        <f>_xlfn.XLOOKUP(B255,'[4]cell downs 18042026 17h'!$B:$B,'[4]cell downs 18042026 17h'!$B:$B,"")</f>
        <v/>
      </c>
      <c r="BM255" s="14" t="str">
        <f>_xlfn.XLOOKUP(B255,'[5]Cells Huawei 19042026 15h'!$B:$B,'[5]Cells Huawei 19042026 15h'!$B:$B,"")</f>
        <v/>
      </c>
      <c r="BN255" s="9" t="str">
        <f>_xlfn.XLOOKUP(B255,'[6]cells down 19042026 9H40'!$B:$B,'[6]cells down 19042026 9H40'!$B:$B,"")</f>
        <v/>
      </c>
      <c r="BO255" s="9" t="s">
        <v>971</v>
      </c>
      <c r="BP255" s="9" t="s">
        <v>5537</v>
      </c>
    </row>
    <row r="256" spans="1:68" s="9" customFormat="1" ht="19.5" customHeight="1" x14ac:dyDescent="0.35">
      <c r="A256" s="1" t="s">
        <v>836</v>
      </c>
      <c r="B256" s="8" t="s">
        <v>837</v>
      </c>
      <c r="C256" s="3" t="str">
        <f>_xlfn.XLOOKUP(B256,'[1]daily break down'!$D:$D,'[1]daily break down'!$E:$E,"")</f>
        <v>LITTORAL</v>
      </c>
      <c r="D256" s="1" t="s">
        <v>11</v>
      </c>
      <c r="E256" s="1" t="s">
        <v>12</v>
      </c>
      <c r="F256" s="3" t="s">
        <v>69</v>
      </c>
      <c r="G256" s="1" t="s">
        <v>502</v>
      </c>
      <c r="H256" s="41" t="str">
        <f>_xlfn.XLOOKUP(B256,[2]CALCULATION!$B:$B,[2]CALCULATION!$H:$H,"")</f>
        <v>ZTE</v>
      </c>
      <c r="I256" s="34">
        <v>0</v>
      </c>
      <c r="J256" s="34">
        <v>8.0382697976503312E-2</v>
      </c>
      <c r="K256" s="34">
        <v>0</v>
      </c>
      <c r="L256" s="34">
        <v>0</v>
      </c>
      <c r="M256" s="34">
        <v>0</v>
      </c>
      <c r="N256" s="34">
        <v>0</v>
      </c>
      <c r="O256" s="34">
        <v>0</v>
      </c>
      <c r="P256" s="34">
        <v>0</v>
      </c>
      <c r="Q256" s="34">
        <v>0</v>
      </c>
      <c r="R256" s="34">
        <v>0</v>
      </c>
      <c r="S256" s="109">
        <v>0</v>
      </c>
      <c r="T256" s="109">
        <f>_xlfn.XLOOKUP(B256,'[3]Nur des jours'!$B:$B,'[3]Nur des jours'!$U:$U,"")</f>
        <v>1.1093418713420391E-2</v>
      </c>
      <c r="U256" s="109">
        <v>0.142805472087389</v>
      </c>
      <c r="V256" s="109">
        <v>0</v>
      </c>
      <c r="W256" s="109">
        <v>1.1093418713420391E-2</v>
      </c>
      <c r="X256" s="109">
        <v>0.1511879588965655</v>
      </c>
      <c r="Y256" s="109">
        <v>0</v>
      </c>
      <c r="Z256" s="109">
        <v>0</v>
      </c>
      <c r="AA256" s="109">
        <v>0</v>
      </c>
      <c r="AB256" s="109">
        <v>0</v>
      </c>
      <c r="AC256" s="109">
        <v>0</v>
      </c>
      <c r="AD256" s="109">
        <v>1.4671331572093511</v>
      </c>
      <c r="AE256" s="109">
        <v>1.3593183290386464</v>
      </c>
      <c r="AF256" s="109">
        <v>1.3593183290386464</v>
      </c>
      <c r="AG256" s="57" t="str">
        <f>_xlfn.XLOOKUP(B256,[3]CALCULATION!$B:$B,[3]CALCULATION!$M:$M,"")</f>
        <v>Operationnel</v>
      </c>
      <c r="AH256" s="57"/>
      <c r="AI256" s="56" t="str" cm="1">
        <f t="array" ref="AI256">IFERROR(_xlfn.IFS(
AK256="MPR ISSUE","PDH",
AK256="BSS Hardware Issue","BSS",
AK256="Sites strategiques, MLL, Pylone, etc.","ENVTECH",
AK256="AKTIVCO DEFAUT GE &amp; POWER Cabinet","AKTIVCO",
AK256="AKTIVCO Coupure ENEO &amp; Baisse de tension","AKTIVCO GRID ONLY",
AK256="Coupure ENEO &amp; Baisse de tension","IHS GRID ONLY",
AK256="Defaut GE &amp; POWER Cabinet","IHS",
AK256="Sharing","Partners",
AK256="Sites strategiques &amp; DataCenter","SST &amp; DC",
AK256="Exclu","Exclu",
AK256="SAT","SAT",
AK256="SPARE-ISSUE","SPARE-ISSUE",
AK256="Fiber CAmtel","TRANS_FO_CAMTEL",
AK256="Fiber AOF","Fiber AOF",
AK256="Projet OCM (HUAWEI)","TRAVAUX-HUAWEI",
AK256="Projet OCM (NOKIA)","TRAVAUX-NOKIA",
AK256="ACCESS-ISSUE","ACCESS-ISSUE",
AK256="Projet OCM (ZTE, NOKIA, autres projets)","TRAVAUX OCM",
AK256="No root CAuse","No root cause",
AK256="ODU HS","PDH",
AK256="IP &amp; VLAN","PDH",
AK256="Warehouse HUAWEI","SPARE-ISSUE",
AK256="SPARE-HS","SPARE-ISSUE",
AK256="Power Telco","BSS",AK256="no impacts","no impacts"
),"")</f>
        <v>IHS</v>
      </c>
      <c r="AJ256" s="56" t="str" cm="1">
        <f t="array" ref="AJ256">IFERROR(_xlfn.IFS(
AK256="MPR ISSUE","TX ISSUE",
AK256="BSS Hardware Issue","RAN ISSUE",
AK256="Sites strategiques, MLL, Pylone, etc.","ENVTECH",
AK256="AKTIVCO DEFAUT GE &amp; POWER Cabinet","POWER ISSUE",
AK256="AKTIVCO Coupure ENEO &amp; Baisse de tension","POWER ISSUE",
AK256="Coupure ENEO &amp; Baisse de tension","POWER ISSUE",
AK256="Defaut GE &amp; POWER Cabinet","POWER ISSUE",
AK256="Sharing","POWER ISSUE",
AK256="Sites strategiques &amp; DataCenter","POWER ISSUE",
AK256="Exclu","Exclu",
AK256="SAT","TX ISSUE",
AK256="SPARE-ISSUE","SPARE-ISSUE",
AK256="Fiber CAmtel","TX ISSUE",
AK256="Fiber AOF","TX ISSUE",
AK256="Projet OCM (HUAWEI)","TRAVAUX-HUAWEI",
AK256="Projet OCM (NOKIA)","TRAVAUX -NOKIA",
AK256="ACCESS-ISSUE","ACCESS-ISSUE",
AK256="Projet OCM (ZTE, NOKIA, autres projets)","TRAVAUX OCM",
AK256="No root CAuse","No root cause",
AK256="ODU HS","TX ISSUE",
AK256="IP &amp; VLAN","TX ISSUE",
AK256="Warehouse HUAWEI","SPARE-ISSUE",
AK256="SPARE-HS","SPARE-ISSUE",
AK256="Power Telco","RAN ISSUE",AK256="no impacts","no impacts"
),"")</f>
        <v>POWER ISSUE</v>
      </c>
      <c r="AK256" s="81" t="s">
        <v>5330</v>
      </c>
      <c r="AL256" s="56" t="str" cm="1">
        <f t="array" ref="AL256">IFERROR(_xlfn.IFS(
AK256="MPR ISSUE","ACTIVE",
AK256="BSS Hardware Issue","ACTIVE",
AK256="Sites strategiques, MLL, Pylone, etc.","PASSIVE",
AK256="AKTIVCO DEFAUT GE &amp; POWER Cabinet","PASSIVE",
AK256="AKTIVCO Coupure ENEO &amp; Baisse de tension","PASSIVE",
AK256="Coupure ENEO &amp; Baisse de tension","PASSIVE",
AK256="Defaut GE &amp; POWER Cabinet","PASSIVE",
AK256="Sharing","PASSIVE",
AK256="Sites strategiques &amp; DataCenter","PASSIVE",
AK256="Exclu","Exclu",
AK256="SAT","ACTIVE",
AK256="SPARE-ISSUE","SPARE-ISSUE",
AK256="Fiber CAmtel","ACTIVE",
AK256="Fiber AOF","ACTIVE",
AK256="Projet OCM (HUAWEI)","PLANNED WORKS",
AK256="Projet OCM (NOKIA)","PLANNED WORKS",
AK256="ACCESS-ISSUE","ACCESS-ISSUE",
AK256="Projet OCM (ZTE, NOKIA, autres projets)","PLANNED WORKS",
AK256="No root CAuse","No root cause",
AK256="ODU HS","ACTIVE",
AK256="IP &amp; VLAN","ACTIVE",
AK256="Warehouse HUAWEI","SPARE-ISSUE",
AK256="SPARE-HS","SPARE-ISSUE",
AK256="Power Telco","ACTIVE", AK256="no impacts","no impacts"
),"")</f>
        <v>PASSIVE</v>
      </c>
      <c r="AM256" s="108" t="s">
        <v>5912</v>
      </c>
      <c r="AN256" s="117" t="s">
        <v>837</v>
      </c>
      <c r="AP256" s="23" t="s">
        <v>5537</v>
      </c>
      <c r="AQ256" s="23" t="s">
        <v>5537</v>
      </c>
      <c r="AR256" s="7"/>
      <c r="AS256" s="6"/>
      <c r="AT256" s="7"/>
      <c r="AU256" s="3" t="s">
        <v>5537</v>
      </c>
      <c r="AV256" s="24" t="s">
        <v>5537</v>
      </c>
      <c r="AW256" s="24" t="s">
        <v>5537</v>
      </c>
      <c r="AX256" s="24" t="s">
        <v>5537</v>
      </c>
      <c r="AY256" s="24" t="s">
        <v>5882</v>
      </c>
      <c r="AZ256" s="24" t="s">
        <v>5537</v>
      </c>
      <c r="BA256" s="24" t="s">
        <v>5537</v>
      </c>
      <c r="BB256" s="24" t="s">
        <v>5537</v>
      </c>
      <c r="BC256" s="24" t="s">
        <v>5537</v>
      </c>
      <c r="BD256" s="24" t="s">
        <v>5537</v>
      </c>
      <c r="BE256" s="24" t="s">
        <v>5537</v>
      </c>
      <c r="BF256" s="24" t="s">
        <v>5537</v>
      </c>
      <c r="BG256" s="24" t="s">
        <v>5537</v>
      </c>
      <c r="BH256" s="24" t="s">
        <v>5537</v>
      </c>
      <c r="BI256" s="9" t="s">
        <v>6454</v>
      </c>
      <c r="BJ256" s="14"/>
      <c r="BK256" s="14" t="s">
        <v>5537</v>
      </c>
      <c r="BL256" s="14" t="str">
        <f>_xlfn.XLOOKUP(B256,'[4]cell downs 18042026 17h'!$B:$B,'[4]cell downs 18042026 17h'!$B:$B,"")</f>
        <v/>
      </c>
      <c r="BM256" s="14" t="str">
        <f>_xlfn.XLOOKUP(B256,'[5]Cells Huawei 19042026 15h'!$B:$B,'[5]Cells Huawei 19042026 15h'!$B:$B,"")</f>
        <v/>
      </c>
      <c r="BN256" s="9" t="str">
        <f>_xlfn.XLOOKUP(B256,'[6]cells down 19042026 9H40'!$B:$B,'[6]cells down 19042026 9H40'!$B:$B,"")</f>
        <v/>
      </c>
      <c r="BO256" s="9" t="s">
        <v>837</v>
      </c>
      <c r="BP256" s="9" t="s">
        <v>12</v>
      </c>
    </row>
    <row r="257" spans="1:68" s="9" customFormat="1" x14ac:dyDescent="0.35">
      <c r="A257" s="1" t="s">
        <v>1707</v>
      </c>
      <c r="B257" s="8" t="s">
        <v>1708</v>
      </c>
      <c r="C257" s="3" t="str">
        <f>_xlfn.XLOOKUP(B257,'[1]daily break down'!$D:$D,'[1]daily break down'!$E:$E,"")</f>
        <v>CENTRE</v>
      </c>
      <c r="D257" s="1" t="s">
        <v>21</v>
      </c>
      <c r="E257" s="1" t="s">
        <v>36</v>
      </c>
      <c r="F257" s="3" t="s">
        <v>37</v>
      </c>
      <c r="G257" s="1" t="s">
        <v>1709</v>
      </c>
      <c r="H257" s="41" t="str">
        <f>_xlfn.XLOOKUP(B257,[2]CALCULATION!$B:$B,[2]CALCULATION!$H:$H,"")</f>
        <v>ZTE</v>
      </c>
      <c r="I257" s="34">
        <v>0.60949596641868753</v>
      </c>
      <c r="J257" s="34">
        <v>0.98139301949302693</v>
      </c>
      <c r="K257" s="34">
        <v>4.0534139193512031</v>
      </c>
      <c r="L257" s="34">
        <v>0</v>
      </c>
      <c r="M257" s="34">
        <v>0.48424021139561618</v>
      </c>
      <c r="N257" s="34">
        <v>2.2383023288331375E-2</v>
      </c>
      <c r="O257" s="34">
        <v>0</v>
      </c>
      <c r="P257" s="34">
        <v>0.49174877936723937</v>
      </c>
      <c r="Q257" s="34">
        <v>1.4848237751581617</v>
      </c>
      <c r="R257" s="34">
        <v>0.45219057565925613</v>
      </c>
      <c r="S257" s="109">
        <v>1.8449140063863845</v>
      </c>
      <c r="T257" s="109">
        <f>_xlfn.XLOOKUP(B257,'[3]Nur des jours'!$B:$B,'[3]Nur des jours'!$U:$U,"")</f>
        <v>5.8795832584260053</v>
      </c>
      <c r="U257" s="109">
        <v>0.73698110623143298</v>
      </c>
      <c r="V257" s="109">
        <v>9.791012119292418</v>
      </c>
      <c r="W257" s="109">
        <v>5.8795832584260035</v>
      </c>
      <c r="X257" s="109">
        <v>0.67188307037293815</v>
      </c>
      <c r="Y257" s="109">
        <v>0</v>
      </c>
      <c r="Z257" s="109">
        <v>0.9256583997511646</v>
      </c>
      <c r="AA257" s="109">
        <v>0</v>
      </c>
      <c r="AB257" s="109">
        <v>0</v>
      </c>
      <c r="AC257" s="109">
        <v>0</v>
      </c>
      <c r="AD257" s="109">
        <v>0.66365249854646691</v>
      </c>
      <c r="AE257" s="109">
        <v>1.3578736876949371</v>
      </c>
      <c r="AF257" s="109">
        <v>1.3578736876949371</v>
      </c>
      <c r="AG257" s="57" t="str">
        <f>_xlfn.XLOOKUP(B257,[3]CALCULATION!$B:$B,[3]CALCULATION!$M:$M,"")</f>
        <v>Operationnel</v>
      </c>
      <c r="AH257" s="57"/>
      <c r="AI257" s="56" t="str" cm="1">
        <f t="array" ref="AI257">IFERROR(_xlfn.IFS(
AK257="MPR ISSUE","PDH",
AK257="BSS Hardware Issue","BSS",
AK257="Sites strategiques, MLL, Pylone, etc.","ENVTECH",
AK257="AKTIVCO DEFAUT GE &amp; POWER Cabinet","AKTIVCO",
AK257="AKTIVCO Coupure ENEO &amp; Baisse de tension","AKTIVCO GRID ONLY",
AK257="Coupure ENEO &amp; Baisse de tension","IHS GRID ONLY",
AK257="Defaut GE &amp; POWER Cabinet","IHS",
AK257="Sharing","Partners",
AK257="Sites strategiques &amp; DataCenter","SST &amp; DC",
AK257="Exclu","Exclu",
AK257="SAT","SAT",
AK257="SPARE-ISSUE","SPARE-ISSUE",
AK257="Fiber CAmtel","TRANS_FO_CAMTEL",
AK257="Fiber AOF","Fiber AOF",
AK257="Projet OCM (HUAWEI)","TRAVAUX-HUAWEI",
AK257="Projet OCM (NOKIA)","TRAVAUX-NOKIA",
AK257="ACCESS-ISSUE","ACCESS-ISSUE",
AK257="Projet OCM (ZTE, NOKIA, autres projets)","TRAVAUX OCM",
AK257="No root CAuse","No root cause",
AK257="ODU HS","PDH",
AK257="IP &amp; VLAN","PDH",
AK257="Warehouse HUAWEI","SPARE-ISSUE",
AK257="SPARE-HS","SPARE-ISSUE",
AK257="Power Telco","BSS",AK257="no impacts","no impacts"
),"")</f>
        <v>No root cause</v>
      </c>
      <c r="AJ257" s="56" t="str" cm="1">
        <f t="array" ref="AJ257">IFERROR(_xlfn.IFS(
AK257="MPR ISSUE","TX ISSUE",
AK257="BSS Hardware Issue","RAN ISSUE",
AK257="Sites strategiques, MLL, Pylone, etc.","ENVTECH",
AK257="AKTIVCO DEFAUT GE &amp; POWER Cabinet","POWER ISSUE",
AK257="AKTIVCO Coupure ENEO &amp; Baisse de tension","POWER ISSUE",
AK257="Coupure ENEO &amp; Baisse de tension","POWER ISSUE",
AK257="Defaut GE &amp; POWER Cabinet","POWER ISSUE",
AK257="Sharing","POWER ISSUE",
AK257="Sites strategiques &amp; DataCenter","POWER ISSUE",
AK257="Exclu","Exclu",
AK257="SAT","TX ISSUE",
AK257="SPARE-ISSUE","SPARE-ISSUE",
AK257="Fiber CAmtel","TX ISSUE",
AK257="Fiber AOF","TX ISSUE",
AK257="Projet OCM (HUAWEI)","TRAVAUX-HUAWEI",
AK257="Projet OCM (NOKIA)","TRAVAUX -NOKIA",
AK257="ACCESS-ISSUE","ACCESS-ISSUE",
AK257="Projet OCM (ZTE, NOKIA, autres projets)","TRAVAUX OCM",
AK257="No root CAuse","No root cause",
AK257="ODU HS","TX ISSUE",
AK257="IP &amp; VLAN","TX ISSUE",
AK257="Warehouse HUAWEI","SPARE-ISSUE",
AK257="SPARE-HS","SPARE-ISSUE",
AK257="Power Telco","RAN ISSUE",AK257="no impacts","no impacts"
),"")</f>
        <v>No root cause</v>
      </c>
      <c r="AK257" s="81" t="s">
        <v>5620</v>
      </c>
      <c r="AL257" s="56" t="str" cm="1">
        <f t="array" ref="AL257">IFERROR(_xlfn.IFS(
AK257="MPR ISSUE","ACTIVE",
AK257="BSS Hardware Issue","ACTIVE",
AK257="Sites strategiques, MLL, Pylone, etc.","PASSIVE",
AK257="AKTIVCO DEFAUT GE &amp; POWER Cabinet","PASSIVE",
AK257="AKTIVCO Coupure ENEO &amp; Baisse de tension","PASSIVE",
AK257="Coupure ENEO &amp; Baisse de tension","PASSIVE",
AK257="Defaut GE &amp; POWER Cabinet","PASSIVE",
AK257="Sharing","PASSIVE",
AK257="Sites strategiques &amp; DataCenter","PASSIVE",
AK257="Exclu","Exclu",
AK257="SAT","ACTIVE",
AK257="SPARE-ISSUE","SPARE-ISSUE",
AK257="Fiber CAmtel","ACTIVE",
AK257="Fiber AOF","ACTIVE",
AK257="Projet OCM (HUAWEI)","PLANNED WORKS",
AK257="Projet OCM (NOKIA)","PLANNED WORKS",
AK257="ACCESS-ISSUE","ACCESS-ISSUE",
AK257="Projet OCM (ZTE, NOKIA, autres projets)","PLANNED WORKS",
AK257="No root CAuse","No root cause",
AK257="ODU HS","ACTIVE",
AK257="IP &amp; VLAN","ACTIVE",
AK257="Warehouse HUAWEI","SPARE-ISSUE",
AK257="SPARE-HS","SPARE-ISSUE",
AK257="Power Telco","ACTIVE", AK257="no impacts","no impacts"
),"")</f>
        <v>No root cause</v>
      </c>
      <c r="AM257" s="108" t="s">
        <v>5537</v>
      </c>
      <c r="AN257" s="117" t="s">
        <v>1708</v>
      </c>
      <c r="AP257" s="23" t="s">
        <v>5537</v>
      </c>
      <c r="AQ257" s="23" t="s">
        <v>5537</v>
      </c>
      <c r="AR257" s="7"/>
      <c r="AS257" s="6"/>
      <c r="AT257" s="7"/>
      <c r="AU257" s="3" t="s">
        <v>5537</v>
      </c>
      <c r="AV257" s="24" t="s">
        <v>5537</v>
      </c>
      <c r="AW257" s="24" t="s">
        <v>5537</v>
      </c>
      <c r="AX257" s="24" t="s">
        <v>5537</v>
      </c>
      <c r="AY257" s="24" t="s">
        <v>5537</v>
      </c>
      <c r="AZ257" s="24" t="s">
        <v>5537</v>
      </c>
      <c r="BA257" s="24" t="s">
        <v>5537</v>
      </c>
      <c r="BB257" s="24" t="s">
        <v>5537</v>
      </c>
      <c r="BC257" s="24" t="s">
        <v>5537</v>
      </c>
      <c r="BD257" s="24" t="s">
        <v>5537</v>
      </c>
      <c r="BE257" s="24" t="s">
        <v>5537</v>
      </c>
      <c r="BF257" s="24" t="s">
        <v>5537</v>
      </c>
      <c r="BG257" s="24" t="s">
        <v>5537</v>
      </c>
      <c r="BH257" s="24" t="s">
        <v>5537</v>
      </c>
      <c r="BI257" s="9" t="s">
        <v>5537</v>
      </c>
      <c r="BJ257" s="14"/>
      <c r="BK257" s="14" t="s">
        <v>5537</v>
      </c>
      <c r="BL257" s="14" t="str">
        <f>_xlfn.XLOOKUP(B257,'[4]cell downs 18042026 17h'!$B:$B,'[4]cell downs 18042026 17h'!$B:$B,"")</f>
        <v/>
      </c>
      <c r="BM257" s="14" t="str">
        <f>_xlfn.XLOOKUP(B257,'[5]Cells Huawei 19042026 15h'!$B:$B,'[5]Cells Huawei 19042026 15h'!$B:$B,"")</f>
        <v/>
      </c>
      <c r="BN257" s="9" t="str">
        <f>_xlfn.XLOOKUP(B257,'[6]cells down 19042026 9H40'!$B:$B,'[6]cells down 19042026 9H40'!$B:$B,"")</f>
        <v/>
      </c>
      <c r="BO257" s="9" t="s">
        <v>5537</v>
      </c>
      <c r="BP257" s="9" t="s">
        <v>12</v>
      </c>
    </row>
    <row r="258" spans="1:68" s="9" customFormat="1" ht="20.5" customHeight="1" x14ac:dyDescent="0.35">
      <c r="A258" s="1" t="s">
        <v>81</v>
      </c>
      <c r="B258" s="8" t="s">
        <v>82</v>
      </c>
      <c r="C258" s="3" t="str">
        <f>_xlfn.XLOOKUP(B258,'[1]daily break down'!$D:$D,'[1]daily break down'!$E:$E,"")</f>
        <v>Maroua</v>
      </c>
      <c r="D258" s="1" t="s">
        <v>11</v>
      </c>
      <c r="E258" s="1" t="s">
        <v>83</v>
      </c>
      <c r="F258" s="3" t="s">
        <v>55</v>
      </c>
      <c r="G258" s="1" t="s">
        <v>84</v>
      </c>
      <c r="H258" s="39" t="str">
        <f>_xlfn.XLOOKUP(B258,[2]CALCULATION!$B:$B,[2]CALCULATION!$H:$H,"")</f>
        <v>Huawei</v>
      </c>
      <c r="I258" s="34">
        <v>1.2240214249228811</v>
      </c>
      <c r="J258" s="34">
        <v>1.2007466477186794</v>
      </c>
      <c r="K258" s="34">
        <v>0.23260509141547739</v>
      </c>
      <c r="L258" s="34">
        <v>0.54050988348700024</v>
      </c>
      <c r="M258" s="34">
        <v>0.75802649864596072</v>
      </c>
      <c r="N258" s="34">
        <v>0.55756021835843084</v>
      </c>
      <c r="O258" s="34">
        <v>0.76708671843119791</v>
      </c>
      <c r="P258" s="34">
        <v>0.34325391729660165</v>
      </c>
      <c r="Q258" s="34">
        <v>8.0703729386216491E-2</v>
      </c>
      <c r="R258" s="34">
        <v>1.782170200865786</v>
      </c>
      <c r="S258" s="109">
        <v>1.3051531961887151</v>
      </c>
      <c r="T258" s="109">
        <f>_xlfn.XLOOKUP(B258,'[3]Nur des jours'!$B:$B,'[3]Nur des jours'!$U:$U,"")</f>
        <v>1.0402131077837991</v>
      </c>
      <c r="U258" s="109">
        <v>0.15596775988562725</v>
      </c>
      <c r="V258" s="109">
        <v>0.65615253129699558</v>
      </c>
      <c r="W258" s="109">
        <v>1.0402131077837991</v>
      </c>
      <c r="X258" s="109">
        <v>9.0780548635545175E-2</v>
      </c>
      <c r="Y258" s="109">
        <v>1.7669747141393648</v>
      </c>
      <c r="Z258" s="109">
        <v>0.61941226996315979</v>
      </c>
      <c r="AA258" s="109">
        <v>1.8390641006982791</v>
      </c>
      <c r="AB258" s="109">
        <v>2.1537997277653647</v>
      </c>
      <c r="AC258" s="109">
        <v>2.1875462113672968</v>
      </c>
      <c r="AD258" s="109">
        <v>2.8005476673772831</v>
      </c>
      <c r="AE258" s="109">
        <v>1.4493676394631787</v>
      </c>
      <c r="AF258" s="109">
        <v>1.4493676394631787</v>
      </c>
      <c r="AG258" s="57" t="str">
        <f>_xlfn.XLOOKUP(B258,[3]CALCULATION!$B:$B,[3]CALCULATION!$M:$M,"")</f>
        <v>Operationnel</v>
      </c>
      <c r="AH258" s="57"/>
      <c r="AI258" s="56" t="str" cm="1">
        <f t="array" ref="AI258">IFERROR(_xlfn.IFS(
AK258="MPR ISSUE","PDH",
AK258="BSS Hardware Issue","BSS",
AK258="Sites strategiques, MLL, Pylone, etc.","ENVTECH",
AK258="AKTIVCO DEFAUT GE &amp; POWER Cabinet","AKTIVCO",
AK258="AKTIVCO Coupure ENEO &amp; Baisse de tension","AKTIVCO GRID ONLY",
AK258="Coupure ENEO &amp; Baisse de tension","IHS GRID ONLY",
AK258="Defaut GE &amp; POWER Cabinet","IHS",
AK258="Sharing","Partners",
AK258="Sites strategiques &amp; DataCenter","SST &amp; DC",
AK258="Exclu","Exclu",
AK258="SAT","SAT",
AK258="SPARE-ISSUE","SPARE-ISSUE",
AK258="Fiber CAmtel","TRANS_FO_CAMTEL",
AK258="Fiber AOF","Fiber AOF",
AK258="Projet OCM (HUAWEI)","TRAVAUX-HUAWEI",
AK258="Projet OCM (NOKIA)","TRAVAUX-NOKIA",
AK258="ACCESS-ISSUE","ACCESS-ISSUE",
AK258="Projet OCM (ZTE, NOKIA, autres projets)","TRAVAUX OCM",
AK258="No root CAuse","No root cause",
AK258="ODU HS","PDH",
AK258="IP &amp; VLAN","PDH",
AK258="Warehouse HUAWEI","SPARE-ISSUE",
AK258="SPARE-HS","SPARE-ISSUE",
AK258="Power Telco","BSS",AK258="no impacts","no impacts"
),"")</f>
        <v>IHS</v>
      </c>
      <c r="AJ258" s="56" t="str" cm="1">
        <f t="array" ref="AJ258">IFERROR(_xlfn.IFS(
AK258="MPR ISSUE","TX ISSUE",
AK258="BSS Hardware Issue","RAN ISSUE",
AK258="Sites strategiques, MLL, Pylone, etc.","ENVTECH",
AK258="AKTIVCO DEFAUT GE &amp; POWER Cabinet","POWER ISSUE",
AK258="AKTIVCO Coupure ENEO &amp; Baisse de tension","POWER ISSUE",
AK258="Coupure ENEO &amp; Baisse de tension","POWER ISSUE",
AK258="Defaut GE &amp; POWER Cabinet","POWER ISSUE",
AK258="Sharing","POWER ISSUE",
AK258="Sites strategiques &amp; DataCenter","POWER ISSUE",
AK258="Exclu","Exclu",
AK258="SAT","TX ISSUE",
AK258="SPARE-ISSUE","SPARE-ISSUE",
AK258="Fiber CAmtel","TX ISSUE",
AK258="Fiber AOF","TX ISSUE",
AK258="Projet OCM (HUAWEI)","TRAVAUX-HUAWEI",
AK258="Projet OCM (NOKIA)","TRAVAUX -NOKIA",
AK258="ACCESS-ISSUE","ACCESS-ISSUE",
AK258="Projet OCM (ZTE, NOKIA, autres projets)","TRAVAUX OCM",
AK258="No root CAuse","No root cause",
AK258="ODU HS","TX ISSUE",
AK258="IP &amp; VLAN","TX ISSUE",
AK258="Warehouse HUAWEI","SPARE-ISSUE",
AK258="SPARE-HS","SPARE-ISSUE",
AK258="Power Telco","RAN ISSUE",AK258="no impacts","no impacts"
),"")</f>
        <v>POWER ISSUE</v>
      </c>
      <c r="AK258" s="81" t="s">
        <v>5330</v>
      </c>
      <c r="AL258" s="56" t="str" cm="1">
        <f t="array" ref="AL258">IFERROR(_xlfn.IFS(
AK258="MPR ISSUE","ACTIVE",
AK258="BSS Hardware Issue","ACTIVE",
AK258="Sites strategiques, MLL, Pylone, etc.","PASSIVE",
AK258="AKTIVCO DEFAUT GE &amp; POWER Cabinet","PASSIVE",
AK258="AKTIVCO Coupure ENEO &amp; Baisse de tension","PASSIVE",
AK258="Coupure ENEO &amp; Baisse de tension","PASSIVE",
AK258="Defaut GE &amp; POWER Cabinet","PASSIVE",
AK258="Sharing","PASSIVE",
AK258="Sites strategiques &amp; DataCenter","PASSIVE",
AK258="Exclu","Exclu",
AK258="SAT","ACTIVE",
AK258="SPARE-ISSUE","SPARE-ISSUE",
AK258="Fiber CAmtel","ACTIVE",
AK258="Fiber AOF","ACTIVE",
AK258="Projet OCM (HUAWEI)","PLANNED WORKS",
AK258="Projet OCM (NOKIA)","PLANNED WORKS",
AK258="ACCESS-ISSUE","ACCESS-ISSUE",
AK258="Projet OCM (ZTE, NOKIA, autres projets)","PLANNED WORKS",
AK258="No root CAuse","No root cause",
AK258="ODU HS","ACTIVE",
AK258="IP &amp; VLAN","ACTIVE",
AK258="Warehouse HUAWEI","SPARE-ISSUE",
AK258="SPARE-HS","SPARE-ISSUE",
AK258="Power Telco","ACTIVE", AK258="no impacts","no impacts"
),"")</f>
        <v>PASSIVE</v>
      </c>
      <c r="AM258" s="108" t="s">
        <v>5913</v>
      </c>
      <c r="AN258" s="117" t="s">
        <v>82</v>
      </c>
      <c r="AP258" s="23" t="s">
        <v>5537</v>
      </c>
      <c r="AQ258" s="23" t="s">
        <v>5537</v>
      </c>
      <c r="AR258" s="7"/>
      <c r="AS258" s="6"/>
      <c r="AT258" s="7"/>
      <c r="AU258" s="3" t="s">
        <v>5913</v>
      </c>
      <c r="AV258" s="24" t="s">
        <v>5537</v>
      </c>
      <c r="AW258" s="24" t="s">
        <v>5537</v>
      </c>
      <c r="AX258" s="24" t="s">
        <v>5537</v>
      </c>
      <c r="AY258" s="24" t="s">
        <v>5537</v>
      </c>
      <c r="AZ258" s="24" t="s">
        <v>5537</v>
      </c>
      <c r="BA258" s="24" t="s">
        <v>5537</v>
      </c>
      <c r="BB258" s="24" t="s">
        <v>5537</v>
      </c>
      <c r="BC258" s="24" t="s">
        <v>5537</v>
      </c>
      <c r="BD258" s="24" t="s">
        <v>5537</v>
      </c>
      <c r="BE258" s="24" t="s">
        <v>5537</v>
      </c>
      <c r="BF258" s="24" t="s">
        <v>5537</v>
      </c>
      <c r="BG258" s="24" t="s">
        <v>5537</v>
      </c>
      <c r="BH258" s="24" t="s">
        <v>5537</v>
      </c>
      <c r="BI258" s="9" t="s">
        <v>5537</v>
      </c>
      <c r="BJ258" s="14"/>
      <c r="BK258" s="14" t="s">
        <v>5537</v>
      </c>
      <c r="BL258" s="14" t="str">
        <f>_xlfn.XLOOKUP(B258,'[4]cell downs 18042026 17h'!$B:$B,'[4]cell downs 18042026 17h'!$B:$B,"")</f>
        <v/>
      </c>
      <c r="BM258" s="14" t="str">
        <f>_xlfn.XLOOKUP(B258,'[5]Cells Huawei 19042026 15h'!$B:$B,'[5]Cells Huawei 19042026 15h'!$B:$B,"")</f>
        <v/>
      </c>
      <c r="BN258" s="9" t="str">
        <f>_xlfn.XLOOKUP(B258,'[6]cells down 19042026 9H40'!$B:$B,'[6]cells down 19042026 9H40'!$B:$B,"")</f>
        <v/>
      </c>
      <c r="BO258" s="9" t="s">
        <v>82</v>
      </c>
      <c r="BP258" s="9" t="s">
        <v>66</v>
      </c>
    </row>
    <row r="259" spans="1:68" s="9" customFormat="1" x14ac:dyDescent="0.35">
      <c r="A259" s="1" t="s">
        <v>252</v>
      </c>
      <c r="B259" s="8" t="s">
        <v>253</v>
      </c>
      <c r="C259" s="3" t="str">
        <f>_xlfn.XLOOKUP(B259,'[1]daily break down'!$D:$D,'[1]daily break down'!$E:$E,"")</f>
        <v>SUD-OUEST</v>
      </c>
      <c r="D259" s="1" t="s">
        <v>11</v>
      </c>
      <c r="E259" s="1" t="s">
        <v>12</v>
      </c>
      <c r="F259" s="3" t="s">
        <v>13</v>
      </c>
      <c r="G259" s="1" t="s">
        <v>106</v>
      </c>
      <c r="H259" s="39" t="str">
        <f>_xlfn.XLOOKUP(B259,[2]CALCULATION!$B:$B,[2]CALCULATION!$H:$H,"")</f>
        <v>Huawei</v>
      </c>
      <c r="I259" s="34">
        <v>15.199517454121045</v>
      </c>
      <c r="J259" s="34">
        <v>4.9523732068612265</v>
      </c>
      <c r="K259" s="34">
        <v>21.632166491169496</v>
      </c>
      <c r="L259" s="34">
        <v>22.567420163055417</v>
      </c>
      <c r="M259" s="34">
        <v>5.8833999651859274</v>
      </c>
      <c r="N259" s="34">
        <v>10.682801705318848</v>
      </c>
      <c r="O259" s="34">
        <v>16.961177314921823</v>
      </c>
      <c r="P259" s="34">
        <v>4.885491663170991</v>
      </c>
      <c r="Q259" s="34">
        <v>2.276487231510731</v>
      </c>
      <c r="R259" s="34">
        <v>0.74489988100435744</v>
      </c>
      <c r="S259" s="109">
        <v>0.91087311982604391</v>
      </c>
      <c r="T259" s="109">
        <f>_xlfn.XLOOKUP(B259,'[3]Nur des jours'!$B:$B,'[3]Nur des jours'!$U:$U,"")</f>
        <v>25.073212996492913</v>
      </c>
      <c r="U259" s="109">
        <v>37.085548450060351</v>
      </c>
      <c r="V259" s="109">
        <v>26.870971055808106</v>
      </c>
      <c r="W259" s="109">
        <v>25.073212996492913</v>
      </c>
      <c r="X259" s="109">
        <v>38.071953126560572</v>
      </c>
      <c r="Y259" s="109">
        <v>20.242421518521372</v>
      </c>
      <c r="Z259" s="109">
        <v>0.20096566248041714</v>
      </c>
      <c r="AA259" s="109">
        <v>0.41377381696358501</v>
      </c>
      <c r="AB259" s="109">
        <v>0</v>
      </c>
      <c r="AC259" s="109">
        <v>1.7404200088725825</v>
      </c>
      <c r="AD259" s="109">
        <v>2.9780954299567166</v>
      </c>
      <c r="AE259" s="109">
        <v>1.4400398935031804</v>
      </c>
      <c r="AF259" s="109">
        <v>1.4400398935031804</v>
      </c>
      <c r="AG259" s="57" t="str">
        <f>_xlfn.XLOOKUP(B259,[3]CALCULATION!$B:$B,[3]CALCULATION!$M:$M,"")</f>
        <v>Operationnel</v>
      </c>
      <c r="AH259" s="57"/>
      <c r="AI259" s="56" t="str" cm="1">
        <f t="array" ref="AI259">IFERROR(_xlfn.IFS(
AK259="MPR ISSUE","PDH",
AK259="BSS Hardware Issue","BSS",
AK259="Sites strategiques, MLL, Pylone, etc.","ENVTECH",
AK259="AKTIVCO DEFAUT GE &amp; POWER Cabinet","AKTIVCO",
AK259="AKTIVCO Coupure ENEO &amp; Baisse de tension","AKTIVCO GRID ONLY",
AK259="Coupure ENEO &amp; Baisse de tension","IHS GRID ONLY",
AK259="Defaut GE &amp; POWER Cabinet","IHS",
AK259="Sharing","Partners",
AK259="Sites strategiques &amp; DataCenter","SST &amp; DC",
AK259="Exclu","Exclu",
AK259="SAT","SAT",
AK259="SPARE-ISSUE","SPARE-ISSUE",
AK259="Fiber CAmtel","TRANS_FO_CAMTEL",
AK259="Fiber AOF","Fiber AOF",
AK259="Projet OCM (HUAWEI)","TRAVAUX-HUAWEI",
AK259="Projet OCM (NOKIA)","TRAVAUX-NOKIA",
AK259="ACCESS-ISSUE","ACCESS-ISSUE",
AK259="Projet OCM (ZTE, NOKIA, autres projets)","TRAVAUX OCM",
AK259="No root CAuse","No root cause",
AK259="ODU HS","PDH",
AK259="IP &amp; VLAN","PDH",
AK259="Warehouse HUAWEI","SPARE-ISSUE",
AK259="SPARE-HS","SPARE-ISSUE",
AK259="Power Telco","BSS",AK259="no impacts","no impacts"
),"")</f>
        <v>IHS</v>
      </c>
      <c r="AJ259" s="56" t="str" cm="1">
        <f t="array" ref="AJ259">IFERROR(_xlfn.IFS(
AK259="MPR ISSUE","TX ISSUE",
AK259="BSS Hardware Issue","RAN ISSUE",
AK259="Sites strategiques, MLL, Pylone, etc.","ENVTECH",
AK259="AKTIVCO DEFAUT GE &amp; POWER Cabinet","POWER ISSUE",
AK259="AKTIVCO Coupure ENEO &amp; Baisse de tension","POWER ISSUE",
AK259="Coupure ENEO &amp; Baisse de tension","POWER ISSUE",
AK259="Defaut GE &amp; POWER Cabinet","POWER ISSUE",
AK259="Sharing","POWER ISSUE",
AK259="Sites strategiques &amp; DataCenter","POWER ISSUE",
AK259="Exclu","Exclu",
AK259="SAT","TX ISSUE",
AK259="SPARE-ISSUE","SPARE-ISSUE",
AK259="Fiber CAmtel","TX ISSUE",
AK259="Fiber AOF","TX ISSUE",
AK259="Projet OCM (HUAWEI)","TRAVAUX-HUAWEI",
AK259="Projet OCM (NOKIA)","TRAVAUX -NOKIA",
AK259="ACCESS-ISSUE","ACCESS-ISSUE",
AK259="Projet OCM (ZTE, NOKIA, autres projets)","TRAVAUX OCM",
AK259="No root CAuse","No root cause",
AK259="ODU HS","TX ISSUE",
AK259="IP &amp; VLAN","TX ISSUE",
AK259="Warehouse HUAWEI","SPARE-ISSUE",
AK259="SPARE-HS","SPARE-ISSUE",
AK259="Power Telco","RAN ISSUE",AK259="no impacts","no impacts"
),"")</f>
        <v>POWER ISSUE</v>
      </c>
      <c r="AK259" s="81" t="s">
        <v>5330</v>
      </c>
      <c r="AL259" s="56" t="str" cm="1">
        <f t="array" ref="AL259">IFERROR(_xlfn.IFS(
AK259="MPR ISSUE","ACTIVE",
AK259="BSS Hardware Issue","ACTIVE",
AK259="Sites strategiques, MLL, Pylone, etc.","PASSIVE",
AK259="AKTIVCO DEFAUT GE &amp; POWER Cabinet","PASSIVE",
AK259="AKTIVCO Coupure ENEO &amp; Baisse de tension","PASSIVE",
AK259="Coupure ENEO &amp; Baisse de tension","PASSIVE",
AK259="Defaut GE &amp; POWER Cabinet","PASSIVE",
AK259="Sharing","PASSIVE",
AK259="Sites strategiques &amp; DataCenter","PASSIVE",
AK259="Exclu","Exclu",
AK259="SAT","ACTIVE",
AK259="SPARE-ISSUE","SPARE-ISSUE",
AK259="Fiber CAmtel","ACTIVE",
AK259="Fiber AOF","ACTIVE",
AK259="Projet OCM (HUAWEI)","PLANNED WORKS",
AK259="Projet OCM (NOKIA)","PLANNED WORKS",
AK259="ACCESS-ISSUE","ACCESS-ISSUE",
AK259="Projet OCM (ZTE, NOKIA, autres projets)","PLANNED WORKS",
AK259="No root CAuse","No root cause",
AK259="ODU HS","ACTIVE",
AK259="IP &amp; VLAN","ACTIVE",
AK259="Warehouse HUAWEI","SPARE-ISSUE",
AK259="SPARE-HS","SPARE-ISSUE",
AK259="Power Telco","ACTIVE", AK259="no impacts","no impacts"
),"")</f>
        <v>PASSIVE</v>
      </c>
      <c r="AM259" s="108" t="s">
        <v>5914</v>
      </c>
      <c r="AN259" s="117" t="s">
        <v>253</v>
      </c>
      <c r="AP259" s="23" t="s">
        <v>5537</v>
      </c>
      <c r="AQ259" s="23" t="s">
        <v>5537</v>
      </c>
      <c r="AR259" s="7"/>
      <c r="AS259" s="6"/>
      <c r="AT259" s="7"/>
      <c r="AU259" s="3" t="s">
        <v>5537</v>
      </c>
      <c r="AV259" s="24" t="s">
        <v>5537</v>
      </c>
      <c r="AW259" s="24" t="s">
        <v>5914</v>
      </c>
      <c r="AX259" s="24" t="s">
        <v>5537</v>
      </c>
      <c r="AY259" s="24" t="s">
        <v>5537</v>
      </c>
      <c r="AZ259" s="24" t="s">
        <v>5537</v>
      </c>
      <c r="BA259" s="24" t="s">
        <v>5537</v>
      </c>
      <c r="BB259" s="24" t="s">
        <v>5537</v>
      </c>
      <c r="BC259" s="24" t="s">
        <v>5537</v>
      </c>
      <c r="BD259" s="24" t="s">
        <v>5537</v>
      </c>
      <c r="BE259" s="24" t="s">
        <v>5537</v>
      </c>
      <c r="BF259" s="24" t="s">
        <v>5537</v>
      </c>
      <c r="BG259" s="24" t="s">
        <v>5537</v>
      </c>
      <c r="BH259" s="24" t="s">
        <v>5537</v>
      </c>
      <c r="BI259" s="9" t="s">
        <v>5537</v>
      </c>
      <c r="BJ259" s="14"/>
      <c r="BK259" s="14" t="s">
        <v>5537</v>
      </c>
      <c r="BL259" s="14" t="str">
        <f>_xlfn.XLOOKUP(B259,'[4]cell downs 18042026 17h'!$B:$B,'[4]cell downs 18042026 17h'!$B:$B,"")</f>
        <v/>
      </c>
      <c r="BM259" s="14" t="str">
        <f>_xlfn.XLOOKUP(B259,'[5]Cells Huawei 19042026 15h'!$B:$B,'[5]Cells Huawei 19042026 15h'!$B:$B,"")</f>
        <v/>
      </c>
      <c r="BN259" s="9" t="str">
        <f>_xlfn.XLOOKUP(B259,'[6]cells down 19042026 9H40'!$B:$B,'[6]cells down 19042026 9H40'!$B:$B,"")</f>
        <v/>
      </c>
      <c r="BO259" s="9" t="s">
        <v>253</v>
      </c>
      <c r="BP259" s="9" t="s">
        <v>5521</v>
      </c>
    </row>
    <row r="260" spans="1:68" s="9" customFormat="1" x14ac:dyDescent="0.35">
      <c r="A260" s="1" t="s">
        <v>4274</v>
      </c>
      <c r="B260" s="8" t="s">
        <v>4275</v>
      </c>
      <c r="C260" s="3" t="str">
        <f>_xlfn.XLOOKUP(B260,'[1]daily break down'!$D:$D,'[1]daily break down'!$E:$E,"")</f>
        <v>SUD-OUEST</v>
      </c>
      <c r="D260" s="1"/>
      <c r="E260" s="1"/>
      <c r="F260" s="3" t="s">
        <v>13</v>
      </c>
      <c r="G260" s="1" t="s">
        <v>14</v>
      </c>
      <c r="H260" s="39" t="str">
        <f>_xlfn.XLOOKUP(B260,[2]CALCULATION!$B:$B,[2]CALCULATION!$H:$H,"")</f>
        <v>Huawei</v>
      </c>
      <c r="I260" s="34">
        <v>0</v>
      </c>
      <c r="J260" s="34">
        <v>0.62319330656644789</v>
      </c>
      <c r="K260" s="34">
        <v>0</v>
      </c>
      <c r="L260" s="34">
        <v>0</v>
      </c>
      <c r="M260" s="34">
        <v>0</v>
      </c>
      <c r="N260" s="34">
        <v>0</v>
      </c>
      <c r="O260" s="34">
        <v>0</v>
      </c>
      <c r="P260" s="34">
        <v>0</v>
      </c>
      <c r="Q260" s="34">
        <v>0</v>
      </c>
      <c r="R260" s="34">
        <v>0</v>
      </c>
      <c r="S260" s="109">
        <v>0</v>
      </c>
      <c r="T260" s="109">
        <f>_xlfn.XLOOKUP(B260,'[3]Nur des jours'!$B:$B,'[3]Nur des jours'!$U:$U,"")</f>
        <v>0</v>
      </c>
      <c r="U260" s="109">
        <v>0</v>
      </c>
      <c r="V260" s="109">
        <v>0</v>
      </c>
      <c r="W260" s="109">
        <v>0</v>
      </c>
      <c r="X260" s="109">
        <v>0</v>
      </c>
      <c r="Y260" s="109">
        <v>10.332574272400141</v>
      </c>
      <c r="Z260" s="109">
        <v>0</v>
      </c>
      <c r="AA260" s="109">
        <v>0</v>
      </c>
      <c r="AB260" s="109">
        <v>0</v>
      </c>
      <c r="AC260" s="109">
        <v>1.6392545831684711</v>
      </c>
      <c r="AD260" s="109">
        <v>2.8010789293838041</v>
      </c>
      <c r="AE260" s="109">
        <v>1.4082577839415809</v>
      </c>
      <c r="AF260" s="109">
        <v>1.4082577839415809</v>
      </c>
      <c r="AG260" s="57" t="str">
        <f>_xlfn.XLOOKUP(B260,[3]CALCULATION!$B:$B,[3]CALCULATION!$M:$M,"")</f>
        <v>Operationnel</v>
      </c>
      <c r="AH260" s="57"/>
      <c r="AI260" s="56" t="str" cm="1">
        <f t="array" ref="AI260">IFERROR(_xlfn.IFS(
AK260="MPR ISSUE","PDH",
AK260="BSS Hardware Issue","BSS",
AK260="Sites strategiques, MLL, Pylone, etc.","ENVTECH",
AK260="AKTIVCO DEFAUT GE &amp; POWER Cabinet","AKTIVCO",
AK260="AKTIVCO Coupure ENEO &amp; Baisse de tension","AKTIVCO GRID ONLY",
AK260="Coupure ENEO &amp; Baisse de tension","IHS GRID ONLY",
AK260="Defaut GE &amp; POWER Cabinet","IHS",
AK260="Sharing","Partners",
AK260="Sites strategiques &amp; DataCenter","SST &amp; DC",
AK260="Exclu","Exclu",
AK260="SAT","SAT",
AK260="SPARE-ISSUE","SPARE-ISSUE",
AK260="Fiber CAmtel","TRANS_FO_CAMTEL",
AK260="Fiber AOF","Fiber AOF",
AK260="Projet OCM (HUAWEI)","TRAVAUX-HUAWEI",
AK260="Projet OCM (NOKIA)","TRAVAUX-NOKIA",
AK260="ACCESS-ISSUE","ACCESS-ISSUE",
AK260="Projet OCM (ZTE, NOKIA, autres projets)","TRAVAUX OCM",
AK260="No root CAuse","No root cause",
AK260="ODU HS","PDH",
AK260="IP &amp; VLAN","PDH",
AK260="Warehouse HUAWEI","SPARE-ISSUE",
AK260="SPARE-HS","SPARE-ISSUE",
AK260="Power Telco","BSS",AK260="no impacts","no impacts"
),"")</f>
        <v>No root cause</v>
      </c>
      <c r="AJ260" s="56" t="str" cm="1">
        <f t="array" ref="AJ260">IFERROR(_xlfn.IFS(
AK260="MPR ISSUE","TX ISSUE",
AK260="BSS Hardware Issue","RAN ISSUE",
AK260="Sites strategiques, MLL, Pylone, etc.","ENVTECH",
AK260="AKTIVCO DEFAUT GE &amp; POWER Cabinet","POWER ISSUE",
AK260="AKTIVCO Coupure ENEO &amp; Baisse de tension","POWER ISSUE",
AK260="Coupure ENEO &amp; Baisse de tension","POWER ISSUE",
AK260="Defaut GE &amp; POWER Cabinet","POWER ISSUE",
AK260="Sharing","POWER ISSUE",
AK260="Sites strategiques &amp; DataCenter","POWER ISSUE",
AK260="Exclu","Exclu",
AK260="SAT","TX ISSUE",
AK260="SPARE-ISSUE","SPARE-ISSUE",
AK260="Fiber CAmtel","TX ISSUE",
AK260="Fiber AOF","TX ISSUE",
AK260="Projet OCM (HUAWEI)","TRAVAUX-HUAWEI",
AK260="Projet OCM (NOKIA)","TRAVAUX -NOKIA",
AK260="ACCESS-ISSUE","ACCESS-ISSUE",
AK260="Projet OCM (ZTE, NOKIA, autres projets)","TRAVAUX OCM",
AK260="No root CAuse","No root cause",
AK260="ODU HS","TX ISSUE",
AK260="IP &amp; VLAN","TX ISSUE",
AK260="Warehouse HUAWEI","SPARE-ISSUE",
AK260="SPARE-HS","SPARE-ISSUE",
AK260="Power Telco","RAN ISSUE",AK260="no impacts","no impacts"
),"")</f>
        <v>No root cause</v>
      </c>
      <c r="AK260" s="81" t="s">
        <v>5620</v>
      </c>
      <c r="AL260" s="56" t="str" cm="1">
        <f t="array" ref="AL260">IFERROR(_xlfn.IFS(
AK260="MPR ISSUE","ACTIVE",
AK260="BSS Hardware Issue","ACTIVE",
AK260="Sites strategiques, MLL, Pylone, etc.","PASSIVE",
AK260="AKTIVCO DEFAUT GE &amp; POWER Cabinet","PASSIVE",
AK260="AKTIVCO Coupure ENEO &amp; Baisse de tension","PASSIVE",
AK260="Coupure ENEO &amp; Baisse de tension","PASSIVE",
AK260="Defaut GE &amp; POWER Cabinet","PASSIVE",
AK260="Sharing","PASSIVE",
AK260="Sites strategiques &amp; DataCenter","PASSIVE",
AK260="Exclu","Exclu",
AK260="SAT","ACTIVE",
AK260="SPARE-ISSUE","SPARE-ISSUE",
AK260="Fiber CAmtel","ACTIVE",
AK260="Fiber AOF","ACTIVE",
AK260="Projet OCM (HUAWEI)","PLANNED WORKS",
AK260="Projet OCM (NOKIA)","PLANNED WORKS",
AK260="ACCESS-ISSUE","ACCESS-ISSUE",
AK260="Projet OCM (ZTE, NOKIA, autres projets)","PLANNED WORKS",
AK260="No root CAuse","No root cause",
AK260="ODU HS","ACTIVE",
AK260="IP &amp; VLAN","ACTIVE",
AK260="Warehouse HUAWEI","SPARE-ISSUE",
AK260="SPARE-HS","SPARE-ISSUE",
AK260="Power Telco","ACTIVE", AK260="no impacts","no impacts"
),"")</f>
        <v>No root cause</v>
      </c>
      <c r="AM260" s="108" t="s">
        <v>5537</v>
      </c>
      <c r="AN260" s="117" t="s">
        <v>4275</v>
      </c>
      <c r="AP260" s="23" t="s">
        <v>5537</v>
      </c>
      <c r="AQ260" s="23" t="s">
        <v>5537</v>
      </c>
      <c r="AR260" s="7"/>
      <c r="AS260" s="6"/>
      <c r="AT260" s="7"/>
      <c r="AU260" s="3" t="s">
        <v>5537</v>
      </c>
      <c r="AV260" s="24" t="s">
        <v>5537</v>
      </c>
      <c r="AW260" s="24" t="s">
        <v>5537</v>
      </c>
      <c r="AX260" s="24" t="s">
        <v>5537</v>
      </c>
      <c r="AY260" s="24" t="s">
        <v>5537</v>
      </c>
      <c r="AZ260" s="24" t="s">
        <v>5537</v>
      </c>
      <c r="BA260" s="24" t="s">
        <v>5537</v>
      </c>
      <c r="BB260" s="24" t="s">
        <v>5537</v>
      </c>
      <c r="BC260" s="24" t="s">
        <v>5537</v>
      </c>
      <c r="BD260" s="24" t="s">
        <v>5537</v>
      </c>
      <c r="BE260" s="24" t="s">
        <v>5537</v>
      </c>
      <c r="BF260" s="24" t="s">
        <v>5537</v>
      </c>
      <c r="BG260" s="24" t="s">
        <v>5537</v>
      </c>
      <c r="BH260" s="24" t="s">
        <v>5537</v>
      </c>
      <c r="BI260" s="9" t="s">
        <v>5537</v>
      </c>
      <c r="BJ260" s="14"/>
      <c r="BK260" s="14" t="s">
        <v>5537</v>
      </c>
      <c r="BL260" s="14" t="str">
        <f>_xlfn.XLOOKUP(B260,'[4]cell downs 18042026 17h'!$B:$B,'[4]cell downs 18042026 17h'!$B:$B,"")</f>
        <v/>
      </c>
      <c r="BM260" s="14" t="str">
        <f>_xlfn.XLOOKUP(B260,'[5]Cells Huawei 19042026 15h'!$B:$B,'[5]Cells Huawei 19042026 15h'!$B:$B,"")</f>
        <v/>
      </c>
      <c r="BN260" s="9" t="str">
        <f>_xlfn.XLOOKUP(B260,'[6]cells down 19042026 9H40'!$B:$B,'[6]cells down 19042026 9H40'!$B:$B,"")</f>
        <v/>
      </c>
      <c r="BO260" s="9" t="s">
        <v>5537</v>
      </c>
      <c r="BP260" s="9" t="s">
        <v>5537</v>
      </c>
    </row>
    <row r="261" spans="1:68" s="9" customFormat="1" x14ac:dyDescent="0.35">
      <c r="A261" s="1" t="s">
        <v>2136</v>
      </c>
      <c r="B261" s="8" t="s">
        <v>2137</v>
      </c>
      <c r="C261" s="3" t="str">
        <f>_xlfn.XLOOKUP(B261,'[1]daily break down'!$D:$D,'[1]daily break down'!$E:$E,"")</f>
        <v>CENTRE</v>
      </c>
      <c r="D261" s="1" t="s">
        <v>11</v>
      </c>
      <c r="E261" s="1" t="s">
        <v>5484</v>
      </c>
      <c r="F261" s="3" t="s">
        <v>69</v>
      </c>
      <c r="G261" s="1" t="s">
        <v>2138</v>
      </c>
      <c r="H261" s="40" t="str">
        <f>_xlfn.XLOOKUP(B261,[2]CALCULATION!$B:$B,[2]CALCULATION!$H:$H,"")</f>
        <v>NOKIA</v>
      </c>
      <c r="I261" s="34">
        <v>0</v>
      </c>
      <c r="J261" s="34">
        <v>0</v>
      </c>
      <c r="K261" s="34">
        <v>0</v>
      </c>
      <c r="L261" s="34">
        <v>0.28682764527704951</v>
      </c>
      <c r="M261" s="34">
        <v>0</v>
      </c>
      <c r="N261" s="34">
        <v>0</v>
      </c>
      <c r="O261" s="34">
        <v>4.2596852256993972E-2</v>
      </c>
      <c r="P261" s="34">
        <v>0</v>
      </c>
      <c r="Q261" s="34">
        <v>0</v>
      </c>
      <c r="R261" s="34">
        <v>0</v>
      </c>
      <c r="S261" s="109">
        <v>0</v>
      </c>
      <c r="T261" s="109">
        <f>_xlfn.XLOOKUP(B261,'[3]Nur des jours'!$B:$B,'[3]Nur des jours'!$U:$U,"")</f>
        <v>0</v>
      </c>
      <c r="U261" s="109">
        <v>0</v>
      </c>
      <c r="V261" s="109">
        <v>0</v>
      </c>
      <c r="W261" s="109">
        <v>0</v>
      </c>
      <c r="X261" s="109">
        <v>0</v>
      </c>
      <c r="Y261" s="109">
        <v>1.2268393672970297</v>
      </c>
      <c r="Z261" s="109">
        <v>8.8741107429950965</v>
      </c>
      <c r="AA261" s="109">
        <v>8.5785299900408916</v>
      </c>
      <c r="AB261" s="109">
        <v>3.684031612319616</v>
      </c>
      <c r="AC261" s="109">
        <v>4.775132988821345</v>
      </c>
      <c r="AD261" s="109">
        <v>2.0769688144952072</v>
      </c>
      <c r="AE261" s="109">
        <v>1.3791509361275904</v>
      </c>
      <c r="AF261" s="109">
        <v>1.3791509361275904</v>
      </c>
      <c r="AG261" s="57" t="str">
        <f>_xlfn.XLOOKUP(B261,[3]CALCULATION!$B:$B,[3]CALCULATION!$M:$M,"")</f>
        <v>Operationnel</v>
      </c>
      <c r="AH261" s="57"/>
      <c r="AI261" s="56" t="str" cm="1">
        <f t="array" ref="AI261">IFERROR(_xlfn.IFS(
AK261="MPR ISSUE","PDH",
AK261="BSS Hardware Issue","BSS",
AK261="Sites strategiques, MLL, Pylone, etc.","ENVTECH",
AK261="AKTIVCO DEFAUT GE &amp; POWER Cabinet","AKTIVCO",
AK261="AKTIVCO Coupure ENEO &amp; Baisse de tension","AKTIVCO GRID ONLY",
AK261="Coupure ENEO &amp; Baisse de tension","IHS GRID ONLY",
AK261="Defaut GE &amp; POWER Cabinet","IHS",
AK261="Sharing","Partners",
AK261="Sites strategiques &amp; DataCenter","SST &amp; DC",
AK261="Exclu","Exclu",
AK261="SAT","SAT",
AK261="SPARE-ISSUE","SPARE-ISSUE",
AK261="Fiber CAmtel","TRANS_FO_CAMTEL",
AK261="Fiber AOF","Fiber AOF",
AK261="Projet OCM (HUAWEI)","TRAVAUX-HUAWEI",
AK261="Projet OCM (NOKIA)","TRAVAUX-NOKIA",
AK261="ACCESS-ISSUE","ACCESS-ISSUE",
AK261="Projet OCM (ZTE, NOKIA, autres projets)","TRAVAUX OCM",
AK261="No root CAuse","No root cause",
AK261="ODU HS","PDH",
AK261="IP &amp; VLAN","PDH",
AK261="Warehouse HUAWEI","SPARE-ISSUE",
AK261="SPARE-HS","SPARE-ISSUE",
AK261="Power Telco","BSS",AK261="no impacts","no impacts"
),"")</f>
        <v>PDH</v>
      </c>
      <c r="AJ261" s="56" t="str" cm="1">
        <f t="array" ref="AJ261">IFERROR(_xlfn.IFS(
AK261="MPR ISSUE","TX ISSUE",
AK261="BSS Hardware Issue","RAN ISSUE",
AK261="Sites strategiques, MLL, Pylone, etc.","ENVTECH",
AK261="AKTIVCO DEFAUT GE &amp; POWER Cabinet","POWER ISSUE",
AK261="AKTIVCO Coupure ENEO &amp; Baisse de tension","POWER ISSUE",
AK261="Coupure ENEO &amp; Baisse de tension","POWER ISSUE",
AK261="Defaut GE &amp; POWER Cabinet","POWER ISSUE",
AK261="Sharing","POWER ISSUE",
AK261="Sites strategiques &amp; DataCenter","POWER ISSUE",
AK261="Exclu","Exclu",
AK261="SAT","TX ISSUE",
AK261="SPARE-ISSUE","SPARE-ISSUE",
AK261="Fiber CAmtel","TX ISSUE",
AK261="Fiber AOF","TX ISSUE",
AK261="Projet OCM (HUAWEI)","TRAVAUX-HUAWEI",
AK261="Projet OCM (NOKIA)","TRAVAUX -NOKIA",
AK261="ACCESS-ISSUE","ACCESS-ISSUE",
AK261="Projet OCM (ZTE, NOKIA, autres projets)","TRAVAUX OCM",
AK261="No root CAuse","No root cause",
AK261="ODU HS","TX ISSUE",
AK261="IP &amp; VLAN","TX ISSUE",
AK261="Warehouse HUAWEI","SPARE-ISSUE",
AK261="SPARE-HS","SPARE-ISSUE",
AK261="Power Telco","RAN ISSUE",AK261="no impacts","no impacts"
),"")</f>
        <v>TX ISSUE</v>
      </c>
      <c r="AK261" s="81" t="s">
        <v>5618</v>
      </c>
      <c r="AL261" s="56" t="str" cm="1">
        <f t="array" ref="AL261">IFERROR(_xlfn.IFS(
AK261="MPR ISSUE","ACTIVE",
AK261="BSS Hardware Issue","ACTIVE",
AK261="Sites strategiques, MLL, Pylone, etc.","PASSIVE",
AK261="AKTIVCO DEFAUT GE &amp; POWER Cabinet","PASSIVE",
AK261="AKTIVCO Coupure ENEO &amp; Baisse de tension","PASSIVE",
AK261="Coupure ENEO &amp; Baisse de tension","PASSIVE",
AK261="Defaut GE &amp; POWER Cabinet","PASSIVE",
AK261="Sharing","PASSIVE",
AK261="Sites strategiques &amp; DataCenter","PASSIVE",
AK261="Exclu","Exclu",
AK261="SAT","ACTIVE",
AK261="SPARE-ISSUE","SPARE-ISSUE",
AK261="Fiber CAmtel","ACTIVE",
AK261="Fiber AOF","ACTIVE",
AK261="Projet OCM (HUAWEI)","PLANNED WORKS",
AK261="Projet OCM (NOKIA)","PLANNED WORKS",
AK261="ACCESS-ISSUE","ACCESS-ISSUE",
AK261="Projet OCM (ZTE, NOKIA, autres projets)","PLANNED WORKS",
AK261="No root CAuse","No root cause",
AK261="ODU HS","ACTIVE",
AK261="IP &amp; VLAN","ACTIVE",
AK261="Warehouse HUAWEI","SPARE-ISSUE",
AK261="SPARE-HS","SPARE-ISSUE",
AK261="Power Telco","ACTIVE", AK261="no impacts","no impacts"
),"")</f>
        <v>ACTIVE</v>
      </c>
      <c r="AM261" s="108" t="s">
        <v>5915</v>
      </c>
      <c r="AN261" s="117" t="s">
        <v>2137</v>
      </c>
      <c r="AP261" s="23" t="s">
        <v>5537</v>
      </c>
      <c r="AQ261" s="23" t="s">
        <v>5537</v>
      </c>
      <c r="AR261" s="7"/>
      <c r="AS261" s="6"/>
      <c r="AT261" s="7"/>
      <c r="AU261" s="3" t="s">
        <v>5537</v>
      </c>
      <c r="AV261" s="24" t="s">
        <v>5537</v>
      </c>
      <c r="AW261" s="24" t="s">
        <v>5537</v>
      </c>
      <c r="AX261" s="24" t="s">
        <v>5537</v>
      </c>
      <c r="AY261" s="24" t="s">
        <v>5537</v>
      </c>
      <c r="AZ261" s="24" t="s">
        <v>5537</v>
      </c>
      <c r="BA261" s="24" t="s">
        <v>5537</v>
      </c>
      <c r="BB261" s="24" t="s">
        <v>5537</v>
      </c>
      <c r="BC261" s="24" t="s">
        <v>5537</v>
      </c>
      <c r="BD261" s="24" t="s">
        <v>5537</v>
      </c>
      <c r="BE261" s="24" t="s">
        <v>5537</v>
      </c>
      <c r="BF261" s="24" t="s">
        <v>6280</v>
      </c>
      <c r="BG261" s="24" t="s">
        <v>5537</v>
      </c>
      <c r="BH261" s="24" t="s">
        <v>5537</v>
      </c>
      <c r="BI261" s="9" t="s">
        <v>6455</v>
      </c>
      <c r="BJ261" s="14"/>
      <c r="BK261" s="14" t="s">
        <v>5537</v>
      </c>
      <c r="BL261" s="14" t="str">
        <f>_xlfn.XLOOKUP(B261,'[4]cell downs 18042026 17h'!$B:$B,'[4]cell downs 18042026 17h'!$B:$B,"")</f>
        <v/>
      </c>
      <c r="BM261" s="14" t="str">
        <f>_xlfn.XLOOKUP(B261,'[5]Cells Huawei 19042026 15h'!$B:$B,'[5]Cells Huawei 19042026 15h'!$B:$B,"")</f>
        <v/>
      </c>
      <c r="BN261" s="9" t="str">
        <f>_xlfn.XLOOKUP(B261,'[6]cells down 19042026 9H40'!$B:$B,'[6]cells down 19042026 9H40'!$B:$B,"")</f>
        <v/>
      </c>
      <c r="BO261" s="9" t="s">
        <v>2137</v>
      </c>
      <c r="BP261" s="9" t="s">
        <v>5537</v>
      </c>
    </row>
    <row r="262" spans="1:68" s="9" customFormat="1" x14ac:dyDescent="0.35">
      <c r="A262" s="1" t="s">
        <v>2364</v>
      </c>
      <c r="B262" s="8" t="s">
        <v>2365</v>
      </c>
      <c r="C262" s="3" t="str">
        <f>_xlfn.XLOOKUP(B262,'[1]daily break down'!$D:$D,'[1]daily break down'!$E:$E,"")</f>
        <v>LITTORAL</v>
      </c>
      <c r="D262" s="1" t="s">
        <v>11</v>
      </c>
      <c r="E262" s="1" t="s">
        <v>12</v>
      </c>
      <c r="F262" s="3" t="s">
        <v>31</v>
      </c>
      <c r="G262" s="1" t="s">
        <v>484</v>
      </c>
      <c r="H262" s="41" t="str">
        <f>_xlfn.XLOOKUP(B262,[2]CALCULATION!$B:$B,[2]CALCULATION!$H:$H,"")</f>
        <v>ZTE</v>
      </c>
      <c r="I262" s="34">
        <v>34.712573444852524</v>
      </c>
      <c r="J262" s="34">
        <v>0</v>
      </c>
      <c r="K262" s="34">
        <v>4.6890917807398269</v>
      </c>
      <c r="L262" s="34">
        <v>31.989852553840535</v>
      </c>
      <c r="M262" s="34">
        <v>5.0959990925512155</v>
      </c>
      <c r="N262" s="34">
        <v>2.4286382846364352</v>
      </c>
      <c r="O262" s="34">
        <v>0</v>
      </c>
      <c r="P262" s="34">
        <v>0</v>
      </c>
      <c r="Q262" s="34">
        <v>0.18917667571261898</v>
      </c>
      <c r="R262" s="34">
        <v>0</v>
      </c>
      <c r="S262" s="109">
        <v>0</v>
      </c>
      <c r="T262" s="109">
        <f>_xlfn.XLOOKUP(B262,'[3]Nur des jours'!$B:$B,'[3]Nur des jours'!$U:$U,"")</f>
        <v>6.2567951648389286</v>
      </c>
      <c r="U262" s="109">
        <v>0</v>
      </c>
      <c r="V262" s="109">
        <v>0</v>
      </c>
      <c r="W262" s="109">
        <v>6.2567951648389286</v>
      </c>
      <c r="X262" s="109">
        <v>22.6619282430593</v>
      </c>
      <c r="Y262" s="109">
        <v>0</v>
      </c>
      <c r="Z262" s="109">
        <v>0</v>
      </c>
      <c r="AA262" s="109">
        <v>0</v>
      </c>
      <c r="AB262" s="109">
        <v>0</v>
      </c>
      <c r="AC262" s="109">
        <v>0</v>
      </c>
      <c r="AD262" s="109">
        <v>1.2095773364478024</v>
      </c>
      <c r="AE262" s="109">
        <v>1.2834300707981263</v>
      </c>
      <c r="AF262" s="109">
        <v>1.2834300707981263</v>
      </c>
      <c r="AG262" s="57" t="str">
        <f>_xlfn.XLOOKUP(B262,[3]CALCULATION!$B:$B,[3]CALCULATION!$M:$M,"")</f>
        <v>Operationnel</v>
      </c>
      <c r="AH262" s="57"/>
      <c r="AI262" s="56" t="str" cm="1">
        <f t="array" ref="AI262">IFERROR(_xlfn.IFS(
AK262="MPR ISSUE","PDH",
AK262="BSS Hardware Issue","BSS",
AK262="Sites strategiques, MLL, Pylone, etc.","ENVTECH",
AK262="AKTIVCO DEFAUT GE &amp; POWER Cabinet","AKTIVCO",
AK262="AKTIVCO Coupure ENEO &amp; Baisse de tension","AKTIVCO GRID ONLY",
AK262="Coupure ENEO &amp; Baisse de tension","IHS GRID ONLY",
AK262="Defaut GE &amp; POWER Cabinet","IHS",
AK262="Sharing","Partners",
AK262="Sites strategiques &amp; DataCenter","SST &amp; DC",
AK262="Exclu","Exclu",
AK262="SAT","SAT",
AK262="SPARE-ISSUE","SPARE-ISSUE",
AK262="Fiber CAmtel","TRANS_FO_CAMTEL",
AK262="Fiber AOF","Fiber AOF",
AK262="Projet OCM (HUAWEI)","TRAVAUX-HUAWEI",
AK262="Projet OCM (NOKIA)","TRAVAUX-NOKIA",
AK262="ACCESS-ISSUE","ACCESS-ISSUE",
AK262="Projet OCM (ZTE, NOKIA, autres projets)","TRAVAUX OCM",
AK262="No root CAuse","No root cause",
AK262="ODU HS","PDH",
AK262="IP &amp; VLAN","PDH",
AK262="Warehouse HUAWEI","SPARE-ISSUE",
AK262="SPARE-HS","SPARE-ISSUE",
AK262="Power Telco","BSS",AK262="no impacts","no impacts"
),"")</f>
        <v>PDH</v>
      </c>
      <c r="AJ262" s="56" t="str" cm="1">
        <f t="array" ref="AJ262">IFERROR(_xlfn.IFS(
AK262="MPR ISSUE","TX ISSUE",
AK262="BSS Hardware Issue","RAN ISSUE",
AK262="Sites strategiques, MLL, Pylone, etc.","ENVTECH",
AK262="AKTIVCO DEFAUT GE &amp; POWER Cabinet","POWER ISSUE",
AK262="AKTIVCO Coupure ENEO &amp; Baisse de tension","POWER ISSUE",
AK262="Coupure ENEO &amp; Baisse de tension","POWER ISSUE",
AK262="Defaut GE &amp; POWER Cabinet","POWER ISSUE",
AK262="Sharing","POWER ISSUE",
AK262="Sites strategiques &amp; DataCenter","POWER ISSUE",
AK262="Exclu","Exclu",
AK262="SAT","TX ISSUE",
AK262="SPARE-ISSUE","SPARE-ISSUE",
AK262="Fiber CAmtel","TX ISSUE",
AK262="Fiber AOF","TX ISSUE",
AK262="Projet OCM (HUAWEI)","TRAVAUX-HUAWEI",
AK262="Projet OCM (NOKIA)","TRAVAUX -NOKIA",
AK262="ACCESS-ISSUE","ACCESS-ISSUE",
AK262="Projet OCM (ZTE, NOKIA, autres projets)","TRAVAUX OCM",
AK262="No root CAuse","No root cause",
AK262="ODU HS","TX ISSUE",
AK262="IP &amp; VLAN","TX ISSUE",
AK262="Warehouse HUAWEI","SPARE-ISSUE",
AK262="SPARE-HS","SPARE-ISSUE",
AK262="Power Telco","RAN ISSUE",AK262="no impacts","no impacts"
),"")</f>
        <v>TX ISSUE</v>
      </c>
      <c r="AK262" s="113" t="s">
        <v>5618</v>
      </c>
      <c r="AL262" s="56" t="str" cm="1">
        <f t="array" ref="AL262">IFERROR(_xlfn.IFS(
AK262="MPR ISSUE","ACTIVE",
AK262="BSS Hardware Issue","ACTIVE",
AK262="Sites strategiques, MLL, Pylone, etc.","PASSIVE",
AK262="AKTIVCO DEFAUT GE &amp; POWER Cabinet","PASSIVE",
AK262="AKTIVCO Coupure ENEO &amp; Baisse de tension","PASSIVE",
AK262="Coupure ENEO &amp; Baisse de tension","PASSIVE",
AK262="Defaut GE &amp; POWER Cabinet","PASSIVE",
AK262="Sharing","PASSIVE",
AK262="Sites strategiques &amp; DataCenter","PASSIVE",
AK262="Exclu","Exclu",
AK262="SAT","ACTIVE",
AK262="SPARE-ISSUE","SPARE-ISSUE",
AK262="Fiber CAmtel","ACTIVE",
AK262="Fiber AOF","ACTIVE",
AK262="Projet OCM (HUAWEI)","PLANNED WORKS",
AK262="Projet OCM (NOKIA)","PLANNED WORKS",
AK262="ACCESS-ISSUE","ACCESS-ISSUE",
AK262="Projet OCM (ZTE, NOKIA, autres projets)","PLANNED WORKS",
AK262="No root CAuse","No root cause",
AK262="ODU HS","ACTIVE",
AK262="IP &amp; VLAN","ACTIVE",
AK262="Warehouse HUAWEI","SPARE-ISSUE",
AK262="SPARE-HS","SPARE-ISSUE",
AK262="Power Telco","ACTIVE", AK262="no impacts","no impacts"
),"")</f>
        <v>ACTIVE</v>
      </c>
      <c r="AM262" s="108" t="s">
        <v>5916</v>
      </c>
      <c r="AN262" s="117" t="s">
        <v>2365</v>
      </c>
      <c r="AP262" s="23" t="s">
        <v>5537</v>
      </c>
      <c r="AQ262" s="23" t="s">
        <v>5537</v>
      </c>
      <c r="AR262" s="7"/>
      <c r="AS262" s="6"/>
      <c r="AT262" s="7"/>
      <c r="AU262" s="3" t="s">
        <v>5537</v>
      </c>
      <c r="AV262" s="24" t="s">
        <v>5537</v>
      </c>
      <c r="AW262" s="24" t="s">
        <v>5537</v>
      </c>
      <c r="AX262" s="24" t="s">
        <v>5537</v>
      </c>
      <c r="AY262" s="24" t="s">
        <v>5537</v>
      </c>
      <c r="AZ262" s="24" t="s">
        <v>5537</v>
      </c>
      <c r="BA262" s="24" t="s">
        <v>5537</v>
      </c>
      <c r="BB262" s="24" t="s">
        <v>5537</v>
      </c>
      <c r="BC262" s="24" t="s">
        <v>5537</v>
      </c>
      <c r="BD262" s="24" t="s">
        <v>5537</v>
      </c>
      <c r="BE262" s="24" t="s">
        <v>5537</v>
      </c>
      <c r="BF262" s="24" t="s">
        <v>5537</v>
      </c>
      <c r="BG262" s="24" t="s">
        <v>5537</v>
      </c>
      <c r="BH262" s="24" t="s">
        <v>5537</v>
      </c>
      <c r="BI262" s="9" t="s">
        <v>5916</v>
      </c>
      <c r="BJ262" s="14"/>
      <c r="BK262" s="14" t="s">
        <v>5537</v>
      </c>
      <c r="BL262" s="14" t="str">
        <f>_xlfn.XLOOKUP(B262,'[4]cell downs 18042026 17h'!$B:$B,'[4]cell downs 18042026 17h'!$B:$B,"")</f>
        <v/>
      </c>
      <c r="BM262" s="14" t="str">
        <f>_xlfn.XLOOKUP(B262,'[5]Cells Huawei 19042026 15h'!$B:$B,'[5]Cells Huawei 19042026 15h'!$B:$B,"")</f>
        <v/>
      </c>
      <c r="BN262" s="9" t="str">
        <f>_xlfn.XLOOKUP(B262,'[6]cells down 19042026 9H40'!$B:$B,'[6]cells down 19042026 9H40'!$B:$B,"")</f>
        <v/>
      </c>
      <c r="BO262" s="9" t="s">
        <v>2365</v>
      </c>
      <c r="BP262" s="9" t="s">
        <v>5537</v>
      </c>
    </row>
    <row r="263" spans="1:68" s="9" customFormat="1" x14ac:dyDescent="0.35">
      <c r="A263" s="1" t="s">
        <v>2472</v>
      </c>
      <c r="B263" s="103" t="s">
        <v>2473</v>
      </c>
      <c r="C263" s="3" t="str">
        <f>_xlfn.XLOOKUP(B263,'[1]daily break down'!$D:$D,'[1]daily break down'!$E:$E,"")</f>
        <v>Yaounde</v>
      </c>
      <c r="D263" s="1" t="s">
        <v>11</v>
      </c>
      <c r="E263" s="1" t="s">
        <v>12</v>
      </c>
      <c r="F263" s="3" t="s">
        <v>37</v>
      </c>
      <c r="G263" s="1" t="s">
        <v>38</v>
      </c>
      <c r="H263" s="41" t="str">
        <f>_xlfn.XLOOKUP(B263,[2]CALCULATION!$B:$B,[2]CALCULATION!$H:$H,"")</f>
        <v>ZTE</v>
      </c>
      <c r="I263" s="34">
        <v>0</v>
      </c>
      <c r="J263" s="34">
        <v>0</v>
      </c>
      <c r="K263" s="34">
        <v>0</v>
      </c>
      <c r="L263" s="34">
        <v>0</v>
      </c>
      <c r="M263" s="34">
        <v>5.3483654507423681</v>
      </c>
      <c r="N263" s="34">
        <v>1.5304637405723776</v>
      </c>
      <c r="O263" s="34">
        <v>0</v>
      </c>
      <c r="P263" s="34">
        <v>3.605503762488123</v>
      </c>
      <c r="Q263" s="34">
        <v>20.041313175414405</v>
      </c>
      <c r="R263" s="34">
        <v>0</v>
      </c>
      <c r="S263" s="109">
        <v>0</v>
      </c>
      <c r="T263" s="109">
        <f>_xlfn.XLOOKUP(B263,'[3]Nur des jours'!$B:$B,'[3]Nur des jours'!$U:$U,"")</f>
        <v>0</v>
      </c>
      <c r="U263" s="109">
        <v>0.68129999172452416</v>
      </c>
      <c r="V263" s="109">
        <v>14.306211886437639</v>
      </c>
      <c r="W263" s="109">
        <v>0</v>
      </c>
      <c r="X263" s="109">
        <v>0.57746416576064219</v>
      </c>
      <c r="Y263" s="109">
        <v>0</v>
      </c>
      <c r="Z263" s="109">
        <v>0</v>
      </c>
      <c r="AA263" s="109">
        <v>0</v>
      </c>
      <c r="AB263" s="109">
        <v>0.22418693444966606</v>
      </c>
      <c r="AC263" s="109">
        <v>8.6802433165873327E-2</v>
      </c>
      <c r="AD263" s="109">
        <v>0.57100040460914436</v>
      </c>
      <c r="AE263" s="109">
        <v>1.3434272742578468</v>
      </c>
      <c r="AF263" s="109">
        <v>1.3434272742578468</v>
      </c>
      <c r="AG263" s="57" t="str">
        <f>_xlfn.XLOOKUP(B263,[3]CALCULATION!$B:$B,[3]CALCULATION!$M:$M,"")</f>
        <v>Operationnel</v>
      </c>
      <c r="AH263" s="57"/>
      <c r="AI263" s="56" t="str" cm="1">
        <f t="array" ref="AI263">IFERROR(_xlfn.IFS(
AK263="MPR ISSUE","PDH",
AK263="BSS Hardware Issue","BSS",
AK263="Sites strategiques, MLL, Pylone, etc.","ENVTECH",
AK263="AKTIVCO DEFAUT GE &amp; POWER Cabinet","AKTIVCO",
AK263="AKTIVCO Coupure ENEO &amp; Baisse de tension","AKTIVCO GRID ONLY",
AK263="Coupure ENEO &amp; Baisse de tension","IHS GRID ONLY",
AK263="Defaut GE &amp; POWER Cabinet","IHS",
AK263="Sharing","Partners",
AK263="Sites strategiques &amp; DataCenter","SST &amp; DC",
AK263="Exclu","Exclu",
AK263="SAT","SAT",
AK263="SPARE-ISSUE","SPARE-ISSUE",
AK263="Fiber CAmtel","TRANS_FO_CAMTEL",
AK263="Fiber AOF","Fiber AOF",
AK263="Projet OCM (HUAWEI)","TRAVAUX-HUAWEI",
AK263="Projet OCM (NOKIA)","TRAVAUX-NOKIA",
AK263="ACCESS-ISSUE","ACCESS-ISSUE",
AK263="Projet OCM (ZTE, NOKIA, autres projets)","TRAVAUX OCM",
AK263="No root CAuse","No root cause",
AK263="ODU HS","PDH",
AK263="IP &amp; VLAN","PDH",
AK263="Warehouse HUAWEI","SPARE-ISSUE",
AK263="SPARE-HS","SPARE-ISSUE",
AK263="Power Telco","BSS",AK263="no impacts","no impacts"
),"")</f>
        <v>No root cause</v>
      </c>
      <c r="AJ263" s="56" t="str" cm="1">
        <f t="array" ref="AJ263">IFERROR(_xlfn.IFS(
AK263="MPR ISSUE","TX ISSUE",
AK263="BSS Hardware Issue","RAN ISSUE",
AK263="Sites strategiques, MLL, Pylone, etc.","ENVTECH",
AK263="AKTIVCO DEFAUT GE &amp; POWER Cabinet","POWER ISSUE",
AK263="AKTIVCO Coupure ENEO &amp; Baisse de tension","POWER ISSUE",
AK263="Coupure ENEO &amp; Baisse de tension","POWER ISSUE",
AK263="Defaut GE &amp; POWER Cabinet","POWER ISSUE",
AK263="Sharing","POWER ISSUE",
AK263="Sites strategiques &amp; DataCenter","POWER ISSUE",
AK263="Exclu","Exclu",
AK263="SAT","TX ISSUE",
AK263="SPARE-ISSUE","SPARE-ISSUE",
AK263="Fiber CAmtel","TX ISSUE",
AK263="Fiber AOF","TX ISSUE",
AK263="Projet OCM (HUAWEI)","TRAVAUX-HUAWEI",
AK263="Projet OCM (NOKIA)","TRAVAUX -NOKIA",
AK263="ACCESS-ISSUE","ACCESS-ISSUE",
AK263="Projet OCM (ZTE, NOKIA, autres projets)","TRAVAUX OCM",
AK263="No root CAuse","No root cause",
AK263="ODU HS","TX ISSUE",
AK263="IP &amp; VLAN","TX ISSUE",
AK263="Warehouse HUAWEI","SPARE-ISSUE",
AK263="SPARE-HS","SPARE-ISSUE",
AK263="Power Telco","RAN ISSUE",AK263="no impacts","no impacts"
),"")</f>
        <v>No root cause</v>
      </c>
      <c r="AK263" s="81" t="s">
        <v>5620</v>
      </c>
      <c r="AL263" s="56" t="str" cm="1">
        <f t="array" ref="AL263">IFERROR(_xlfn.IFS(
AK263="MPR ISSUE","ACTIVE",
AK263="BSS Hardware Issue","ACTIVE",
AK263="Sites strategiques, MLL, Pylone, etc.","PASSIVE",
AK263="AKTIVCO DEFAUT GE &amp; POWER Cabinet","PASSIVE",
AK263="AKTIVCO Coupure ENEO &amp; Baisse de tension","PASSIVE",
AK263="Coupure ENEO &amp; Baisse de tension","PASSIVE",
AK263="Defaut GE &amp; POWER Cabinet","PASSIVE",
AK263="Sharing","PASSIVE",
AK263="Sites strategiques &amp; DataCenter","PASSIVE",
AK263="Exclu","Exclu",
AK263="SAT","ACTIVE",
AK263="SPARE-ISSUE","SPARE-ISSUE",
AK263="Fiber CAmtel","ACTIVE",
AK263="Fiber AOF","ACTIVE",
AK263="Projet OCM (HUAWEI)","PLANNED WORKS",
AK263="Projet OCM (NOKIA)","PLANNED WORKS",
AK263="ACCESS-ISSUE","ACCESS-ISSUE",
AK263="Projet OCM (ZTE, NOKIA, autres projets)","PLANNED WORKS",
AK263="No root CAuse","No root cause",
AK263="ODU HS","ACTIVE",
AK263="IP &amp; VLAN","ACTIVE",
AK263="Warehouse HUAWEI","SPARE-ISSUE",
AK263="SPARE-HS","SPARE-ISSUE",
AK263="Power Telco","ACTIVE", AK263="no impacts","no impacts"
),"")</f>
        <v>No root cause</v>
      </c>
      <c r="AM263" s="108" t="s">
        <v>5537</v>
      </c>
      <c r="AN263" s="117" t="s">
        <v>2473</v>
      </c>
      <c r="AP263" s="23" t="s">
        <v>5537</v>
      </c>
      <c r="AQ263" s="23" t="s">
        <v>5537</v>
      </c>
      <c r="AR263" s="7"/>
      <c r="AS263" s="6"/>
      <c r="AT263" s="7"/>
      <c r="AU263" s="3" t="s">
        <v>5537</v>
      </c>
      <c r="AV263" s="24" t="s">
        <v>5537</v>
      </c>
      <c r="AW263" s="24" t="s">
        <v>5537</v>
      </c>
      <c r="AX263" s="24" t="s">
        <v>5537</v>
      </c>
      <c r="AY263" s="24" t="s">
        <v>5537</v>
      </c>
      <c r="AZ263" s="24" t="s">
        <v>5537</v>
      </c>
      <c r="BA263" s="24" t="s">
        <v>5537</v>
      </c>
      <c r="BB263" s="24" t="s">
        <v>5537</v>
      </c>
      <c r="BC263" s="24" t="s">
        <v>5537</v>
      </c>
      <c r="BD263" s="24" t="s">
        <v>5537</v>
      </c>
      <c r="BE263" s="24" t="s">
        <v>5537</v>
      </c>
      <c r="BF263" s="24" t="s">
        <v>5537</v>
      </c>
      <c r="BG263" s="24" t="s">
        <v>5537</v>
      </c>
      <c r="BH263" s="24" t="s">
        <v>5537</v>
      </c>
      <c r="BI263" s="9" t="s">
        <v>5537</v>
      </c>
      <c r="BJ263" s="14"/>
      <c r="BK263" s="14" t="s">
        <v>5537</v>
      </c>
      <c r="BL263" s="14" t="str">
        <f>_xlfn.XLOOKUP(B263,'[4]cell downs 18042026 17h'!$B:$B,'[4]cell downs 18042026 17h'!$B:$B,"")</f>
        <v/>
      </c>
      <c r="BM263" s="14" t="str">
        <f>_xlfn.XLOOKUP(B263,'[5]Cells Huawei 19042026 15h'!$B:$B,'[5]Cells Huawei 19042026 15h'!$B:$B,"")</f>
        <v/>
      </c>
      <c r="BN263" s="9" t="str">
        <f>_xlfn.XLOOKUP(B263,'[6]cells down 19042026 9H40'!$B:$B,'[6]cells down 19042026 9H40'!$B:$B,"")</f>
        <v/>
      </c>
      <c r="BO263" s="9" t="s">
        <v>2473</v>
      </c>
      <c r="BP263" s="9" t="s">
        <v>12</v>
      </c>
    </row>
    <row r="264" spans="1:68" s="9" customFormat="1" ht="32.5" customHeight="1" x14ac:dyDescent="0.35">
      <c r="A264" s="1" t="s">
        <v>1000</v>
      </c>
      <c r="B264" s="8" t="s">
        <v>1001</v>
      </c>
      <c r="C264" s="3" t="str">
        <f>_xlfn.XLOOKUP(B264,'[1]daily break down'!$D:$D,'[1]daily break down'!$E:$E,"")</f>
        <v>Yaounde</v>
      </c>
      <c r="D264" s="1" t="s">
        <v>21</v>
      </c>
      <c r="E264" s="1" t="s">
        <v>36</v>
      </c>
      <c r="F264" s="3" t="s">
        <v>37</v>
      </c>
      <c r="G264" s="1" t="s">
        <v>38</v>
      </c>
      <c r="H264" s="41" t="str">
        <f>_xlfn.XLOOKUP(B264,[2]CALCULATION!$B:$B,[2]CALCULATION!$H:$H,"")</f>
        <v>ZTE</v>
      </c>
      <c r="I264" s="34">
        <v>0</v>
      </c>
      <c r="J264" s="34">
        <v>0</v>
      </c>
      <c r="K264" s="34">
        <v>0</v>
      </c>
      <c r="L264" s="34">
        <v>31.51502926379651</v>
      </c>
      <c r="M264" s="34">
        <v>32.343201125464788</v>
      </c>
      <c r="N264" s="34">
        <v>10.185898588317883</v>
      </c>
      <c r="O264" s="34">
        <v>0</v>
      </c>
      <c r="P264" s="34">
        <v>8.3548067676274798</v>
      </c>
      <c r="Q264" s="34">
        <v>0</v>
      </c>
      <c r="R264" s="34">
        <v>0</v>
      </c>
      <c r="S264" s="109">
        <v>12.079983905625321</v>
      </c>
      <c r="T264" s="109">
        <f>_xlfn.XLOOKUP(B264,'[3]Nur des jours'!$B:$B,'[3]Nur des jours'!$U:$U,"")</f>
        <v>0</v>
      </c>
      <c r="U264" s="109">
        <v>0</v>
      </c>
      <c r="V264" s="109">
        <v>10.601616428818064</v>
      </c>
      <c r="W264" s="109">
        <v>0</v>
      </c>
      <c r="X264" s="109">
        <v>0.6807114341400502</v>
      </c>
      <c r="Y264" s="109">
        <v>0</v>
      </c>
      <c r="Z264" s="109">
        <v>0</v>
      </c>
      <c r="AA264" s="109">
        <v>0</v>
      </c>
      <c r="AB264" s="109">
        <v>0</v>
      </c>
      <c r="AC264" s="109">
        <v>0</v>
      </c>
      <c r="AD264" s="109">
        <v>0.58205065434478842</v>
      </c>
      <c r="AE264" s="109">
        <v>1.2521295083510975</v>
      </c>
      <c r="AF264" s="109">
        <v>1.2521295083510975</v>
      </c>
      <c r="AG264" s="57" t="str">
        <f>_xlfn.XLOOKUP(B264,[3]CALCULATION!$B:$B,[3]CALCULATION!$M:$M,"")</f>
        <v>Operationnel</v>
      </c>
      <c r="AH264" s="57"/>
      <c r="AI264" s="56" t="str" cm="1">
        <f t="array" ref="AI264">IFERROR(_xlfn.IFS(
AK264="MPR ISSUE","PDH",
AK264="BSS Hardware Issue","BSS",
AK264="Sites strategiques, MLL, Pylone, etc.","ENVTECH",
AK264="AKTIVCO DEFAUT GE &amp; POWER Cabinet","AKTIVCO",
AK264="AKTIVCO Coupure ENEO &amp; Baisse de tension","AKTIVCO GRID ONLY",
AK264="Coupure ENEO &amp; Baisse de tension","IHS GRID ONLY",
AK264="Defaut GE &amp; POWER Cabinet","IHS",
AK264="Sharing","Partners",
AK264="Sites strategiques &amp; DataCenter","SST &amp; DC",
AK264="Exclu","Exclu",
AK264="SAT","SAT",
AK264="SPARE-ISSUE","SPARE-ISSUE",
AK264="Fiber CAmtel","TRANS_FO_CAMTEL",
AK264="Fiber AOF","Fiber AOF",
AK264="Projet OCM (HUAWEI)","TRAVAUX-HUAWEI",
AK264="Projet OCM (NOKIA)","TRAVAUX-NOKIA",
AK264="ACCESS-ISSUE","ACCESS-ISSUE",
AK264="Projet OCM (ZTE, NOKIA, autres projets)","TRAVAUX OCM",
AK264="No root CAuse","No root cause",
AK264="ODU HS","PDH",
AK264="IP &amp; VLAN","PDH",
AK264="Warehouse HUAWEI","SPARE-ISSUE",
AK264="SPARE-HS","SPARE-ISSUE",
AK264="Power Telco","BSS",AK264="no impacts","no impacts"
),"")</f>
        <v>AKTIVCO</v>
      </c>
      <c r="AJ264" s="56" t="str" cm="1">
        <f t="array" ref="AJ264">IFERROR(_xlfn.IFS(
AK264="MPR ISSUE","TX ISSUE",
AK264="BSS Hardware Issue","RAN ISSUE",
AK264="Sites strategiques, MLL, Pylone, etc.","ENVTECH",
AK264="AKTIVCO DEFAUT GE &amp; POWER Cabinet","POWER ISSUE",
AK264="AKTIVCO Coupure ENEO &amp; Baisse de tension","POWER ISSUE",
AK264="Coupure ENEO &amp; Baisse de tension","POWER ISSUE",
AK264="Defaut GE &amp; POWER Cabinet","POWER ISSUE",
AK264="Sharing","POWER ISSUE",
AK264="Sites strategiques &amp; DataCenter","POWER ISSUE",
AK264="Exclu","Exclu",
AK264="SAT","TX ISSUE",
AK264="SPARE-ISSUE","SPARE-ISSUE",
AK264="Fiber CAmtel","TX ISSUE",
AK264="Fiber AOF","TX ISSUE",
AK264="Projet OCM (HUAWEI)","TRAVAUX-HUAWEI",
AK264="Projet OCM (NOKIA)","TRAVAUX -NOKIA",
AK264="ACCESS-ISSUE","ACCESS-ISSUE",
AK264="Projet OCM (ZTE, NOKIA, autres projets)","TRAVAUX OCM",
AK264="No root CAuse","No root cause",
AK264="ODU HS","TX ISSUE",
AK264="IP &amp; VLAN","TX ISSUE",
AK264="Warehouse HUAWEI","SPARE-ISSUE",
AK264="SPARE-HS","SPARE-ISSUE",
AK264="Power Telco","RAN ISSUE",AK264="no impacts","no impacts"
),"")</f>
        <v>POWER ISSUE</v>
      </c>
      <c r="AK264" s="81" t="s">
        <v>5325</v>
      </c>
      <c r="AL264" s="56" t="str" cm="1">
        <f t="array" ref="AL264">IFERROR(_xlfn.IFS(
AK264="MPR ISSUE","ACTIVE",
AK264="BSS Hardware Issue","ACTIVE",
AK264="Sites strategiques, MLL, Pylone, etc.","PASSIVE",
AK264="AKTIVCO DEFAUT GE &amp; POWER Cabinet","PASSIVE",
AK264="AKTIVCO Coupure ENEO &amp; Baisse de tension","PASSIVE",
AK264="Coupure ENEO &amp; Baisse de tension","PASSIVE",
AK264="Defaut GE &amp; POWER Cabinet","PASSIVE",
AK264="Sharing","PASSIVE",
AK264="Sites strategiques &amp; DataCenter","PASSIVE",
AK264="Exclu","Exclu",
AK264="SAT","ACTIVE",
AK264="SPARE-ISSUE","SPARE-ISSUE",
AK264="Fiber CAmtel","ACTIVE",
AK264="Fiber AOF","ACTIVE",
AK264="Projet OCM (HUAWEI)","PLANNED WORKS",
AK264="Projet OCM (NOKIA)","PLANNED WORKS",
AK264="ACCESS-ISSUE","ACCESS-ISSUE",
AK264="Projet OCM (ZTE, NOKIA, autres projets)","PLANNED WORKS",
AK264="No root CAuse","No root cause",
AK264="ODU HS","ACTIVE",
AK264="IP &amp; VLAN","ACTIVE",
AK264="Warehouse HUAWEI","SPARE-ISSUE",
AK264="SPARE-HS","SPARE-ISSUE",
AK264="Power Telco","ACTIVE", AK264="no impacts","no impacts"
),"")</f>
        <v>PASSIVE</v>
      </c>
      <c r="AM264" s="108" t="s">
        <v>5917</v>
      </c>
      <c r="AN264" s="117" t="s">
        <v>1001</v>
      </c>
      <c r="AP264" s="23" t="s">
        <v>5537</v>
      </c>
      <c r="AQ264" s="23" t="s">
        <v>5537</v>
      </c>
      <c r="AR264" s="7"/>
      <c r="AS264" s="6"/>
      <c r="AT264" s="7"/>
      <c r="AU264" s="3" t="s">
        <v>5537</v>
      </c>
      <c r="AV264" s="24" t="s">
        <v>5537</v>
      </c>
      <c r="AW264" s="24" t="s">
        <v>5537</v>
      </c>
      <c r="AX264" s="24" t="s">
        <v>5537</v>
      </c>
      <c r="AY264" s="24" t="s">
        <v>5537</v>
      </c>
      <c r="AZ264" s="24" t="s">
        <v>5537</v>
      </c>
      <c r="BA264" s="24" t="s">
        <v>5537</v>
      </c>
      <c r="BB264" s="24" t="s">
        <v>5537</v>
      </c>
      <c r="BC264" s="24" t="s">
        <v>5537</v>
      </c>
      <c r="BD264" s="24" t="s">
        <v>5537</v>
      </c>
      <c r="BE264" s="24" t="s">
        <v>5537</v>
      </c>
      <c r="BF264" s="24" t="s">
        <v>5537</v>
      </c>
      <c r="BG264" s="24" t="s">
        <v>5537</v>
      </c>
      <c r="BH264" s="24" t="s">
        <v>5537</v>
      </c>
      <c r="BI264" s="9" t="s">
        <v>5917</v>
      </c>
      <c r="BJ264" s="14"/>
      <c r="BK264" s="14" t="s">
        <v>5537</v>
      </c>
      <c r="BL264" s="14" t="str">
        <f>_xlfn.XLOOKUP(B264,'[4]cell downs 18042026 17h'!$B:$B,'[4]cell downs 18042026 17h'!$B:$B,"")</f>
        <v/>
      </c>
      <c r="BM264" s="14" t="str">
        <f>_xlfn.XLOOKUP(B264,'[5]Cells Huawei 19042026 15h'!$B:$B,'[5]Cells Huawei 19042026 15h'!$B:$B,"")</f>
        <v/>
      </c>
      <c r="BN264" s="9" t="str">
        <f>_xlfn.XLOOKUP(B264,'[6]cells down 19042026 9H40'!$B:$B,'[6]cells down 19042026 9H40'!$B:$B,"")</f>
        <v/>
      </c>
      <c r="BO264" s="9" t="s">
        <v>5537</v>
      </c>
      <c r="BP264" s="9" t="s">
        <v>5537</v>
      </c>
    </row>
    <row r="265" spans="1:68" s="9" customFormat="1" x14ac:dyDescent="0.35">
      <c r="A265" s="1" t="s">
        <v>104</v>
      </c>
      <c r="B265" s="8" t="s">
        <v>105</v>
      </c>
      <c r="C265" s="3" t="str">
        <f>_xlfn.XLOOKUP(B265,'[1]daily break down'!$D:$D,'[1]daily break down'!$E:$E,"")</f>
        <v>SUD-OUEST</v>
      </c>
      <c r="D265" s="1" t="s">
        <v>11</v>
      </c>
      <c r="E265" s="1" t="s">
        <v>12</v>
      </c>
      <c r="F265" s="3" t="s">
        <v>13</v>
      </c>
      <c r="G265" s="1" t="s">
        <v>106</v>
      </c>
      <c r="H265" s="39" t="str">
        <f>_xlfn.XLOOKUP(B265,[2]CALCULATION!$B:$B,[2]CALCULATION!$H:$H,"")</f>
        <v>Huawei</v>
      </c>
      <c r="I265" s="34">
        <v>0</v>
      </c>
      <c r="J265" s="34">
        <v>0</v>
      </c>
      <c r="K265" s="34">
        <v>2.898271566890104</v>
      </c>
      <c r="L265" s="34">
        <v>0</v>
      </c>
      <c r="M265" s="34">
        <v>0</v>
      </c>
      <c r="N265" s="34">
        <v>0</v>
      </c>
      <c r="O265" s="34">
        <v>6.6346491340712778E-3</v>
      </c>
      <c r="P265" s="34">
        <v>0</v>
      </c>
      <c r="Q265" s="34">
        <v>0</v>
      </c>
      <c r="R265" s="34">
        <v>0</v>
      </c>
      <c r="S265" s="109">
        <v>0</v>
      </c>
      <c r="T265" s="109">
        <f>_xlfn.XLOOKUP(B265,'[3]Nur des jours'!$B:$B,'[3]Nur des jours'!$U:$U,"")</f>
        <v>0</v>
      </c>
      <c r="U265" s="109">
        <v>0</v>
      </c>
      <c r="V265" s="109">
        <v>0</v>
      </c>
      <c r="W265" s="109">
        <v>0</v>
      </c>
      <c r="X265" s="109">
        <v>0</v>
      </c>
      <c r="Y265" s="109">
        <v>0.19582915992500705</v>
      </c>
      <c r="Z265" s="109">
        <v>0</v>
      </c>
      <c r="AA265" s="109">
        <v>1.428268741813699</v>
      </c>
      <c r="AB265" s="109">
        <v>0</v>
      </c>
      <c r="AC265" s="109">
        <v>1.0010381321215465</v>
      </c>
      <c r="AD265" s="109">
        <v>1.7744151017813001</v>
      </c>
      <c r="AE265" s="109">
        <v>1.323184460367602</v>
      </c>
      <c r="AF265" s="109">
        <v>1.323184460367602</v>
      </c>
      <c r="AG265" s="57" t="str">
        <f>_xlfn.XLOOKUP(B265,[3]CALCULATION!$B:$B,[3]CALCULATION!$M:$M,"")</f>
        <v>Operationnel</v>
      </c>
      <c r="AH265" s="57"/>
      <c r="AI265" s="56" t="str" cm="1">
        <f t="array" ref="AI265">IFERROR(_xlfn.IFS(
AK265="MPR ISSUE","PDH",
AK265="BSS Hardware Issue","BSS",
AK265="Sites strategiques, MLL, Pylone, etc.","ENVTECH",
AK265="AKTIVCO DEFAUT GE &amp; POWER Cabinet","AKTIVCO",
AK265="AKTIVCO Coupure ENEO &amp; Baisse de tension","AKTIVCO GRID ONLY",
AK265="Coupure ENEO &amp; Baisse de tension","IHS GRID ONLY",
AK265="Defaut GE &amp; POWER Cabinet","IHS",
AK265="Sharing","Partners",
AK265="Sites strategiques &amp; DataCenter","SST &amp; DC",
AK265="Exclu","Exclu",
AK265="SAT","SAT",
AK265="SPARE-ISSUE","SPARE-ISSUE",
AK265="Fiber CAmtel","TRANS_FO_CAMTEL",
AK265="Fiber AOF","Fiber AOF",
AK265="Projet OCM (HUAWEI)","TRAVAUX-HUAWEI",
AK265="Projet OCM (NOKIA)","TRAVAUX-NOKIA",
AK265="ACCESS-ISSUE","ACCESS-ISSUE",
AK265="Projet OCM (ZTE, NOKIA, autres projets)","TRAVAUX OCM",
AK265="No root CAuse","No root cause",
AK265="ODU HS","PDH",
AK265="IP &amp; VLAN","PDH",
AK265="Warehouse HUAWEI","SPARE-ISSUE",
AK265="SPARE-HS","SPARE-ISSUE",
AK265="Power Telco","BSS",AK265="no impacts","no impacts"
),"")</f>
        <v>No root cause</v>
      </c>
      <c r="AJ265" s="56" t="str" cm="1">
        <f t="array" ref="AJ265">IFERROR(_xlfn.IFS(
AK265="MPR ISSUE","TX ISSUE",
AK265="BSS Hardware Issue","RAN ISSUE",
AK265="Sites strategiques, MLL, Pylone, etc.","ENVTECH",
AK265="AKTIVCO DEFAUT GE &amp; POWER Cabinet","POWER ISSUE",
AK265="AKTIVCO Coupure ENEO &amp; Baisse de tension","POWER ISSUE",
AK265="Coupure ENEO &amp; Baisse de tension","POWER ISSUE",
AK265="Defaut GE &amp; POWER Cabinet","POWER ISSUE",
AK265="Sharing","POWER ISSUE",
AK265="Sites strategiques &amp; DataCenter","POWER ISSUE",
AK265="Exclu","Exclu",
AK265="SAT","TX ISSUE",
AK265="SPARE-ISSUE","SPARE-ISSUE",
AK265="Fiber CAmtel","TX ISSUE",
AK265="Fiber AOF","TX ISSUE",
AK265="Projet OCM (HUAWEI)","TRAVAUX-HUAWEI",
AK265="Projet OCM (NOKIA)","TRAVAUX -NOKIA",
AK265="ACCESS-ISSUE","ACCESS-ISSUE",
AK265="Projet OCM (ZTE, NOKIA, autres projets)","TRAVAUX OCM",
AK265="No root CAuse","No root cause",
AK265="ODU HS","TX ISSUE",
AK265="IP &amp; VLAN","TX ISSUE",
AK265="Warehouse HUAWEI","SPARE-ISSUE",
AK265="SPARE-HS","SPARE-ISSUE",
AK265="Power Telco","RAN ISSUE",AK265="no impacts","no impacts"
),"")</f>
        <v>No root cause</v>
      </c>
      <c r="AK265" s="81" t="s">
        <v>5620</v>
      </c>
      <c r="AL265" s="56" t="str" cm="1">
        <f t="array" ref="AL265">IFERROR(_xlfn.IFS(
AK265="MPR ISSUE","ACTIVE",
AK265="BSS Hardware Issue","ACTIVE",
AK265="Sites strategiques, MLL, Pylone, etc.","PASSIVE",
AK265="AKTIVCO DEFAUT GE &amp; POWER Cabinet","PASSIVE",
AK265="AKTIVCO Coupure ENEO &amp; Baisse de tension","PASSIVE",
AK265="Coupure ENEO &amp; Baisse de tension","PASSIVE",
AK265="Defaut GE &amp; POWER Cabinet","PASSIVE",
AK265="Sharing","PASSIVE",
AK265="Sites strategiques &amp; DataCenter","PASSIVE",
AK265="Exclu","Exclu",
AK265="SAT","ACTIVE",
AK265="SPARE-ISSUE","SPARE-ISSUE",
AK265="Fiber CAmtel","ACTIVE",
AK265="Fiber AOF","ACTIVE",
AK265="Projet OCM (HUAWEI)","PLANNED WORKS",
AK265="Projet OCM (NOKIA)","PLANNED WORKS",
AK265="ACCESS-ISSUE","ACCESS-ISSUE",
AK265="Projet OCM (ZTE, NOKIA, autres projets)","PLANNED WORKS",
AK265="No root CAuse","No root cause",
AK265="ODU HS","ACTIVE",
AK265="IP &amp; VLAN","ACTIVE",
AK265="Warehouse HUAWEI","SPARE-ISSUE",
AK265="SPARE-HS","SPARE-ISSUE",
AK265="Power Telco","ACTIVE", AK265="no impacts","no impacts"
),"")</f>
        <v>No root cause</v>
      </c>
      <c r="AM265" s="108" t="s">
        <v>5537</v>
      </c>
      <c r="AN265" s="117" t="s">
        <v>105</v>
      </c>
      <c r="AP265" s="23" t="s">
        <v>5537</v>
      </c>
      <c r="AQ265" s="23" t="s">
        <v>5537</v>
      </c>
      <c r="AR265" s="7"/>
      <c r="AS265" s="6"/>
      <c r="AT265" s="7"/>
      <c r="AU265" s="3" t="s">
        <v>5537</v>
      </c>
      <c r="AV265" s="24" t="s">
        <v>5537</v>
      </c>
      <c r="AW265" s="24" t="s">
        <v>5537</v>
      </c>
      <c r="AX265" s="24" t="s">
        <v>5537</v>
      </c>
      <c r="AY265" s="24" t="s">
        <v>5537</v>
      </c>
      <c r="AZ265" s="24" t="s">
        <v>5537</v>
      </c>
      <c r="BA265" s="24" t="s">
        <v>5537</v>
      </c>
      <c r="BB265" s="24" t="s">
        <v>5537</v>
      </c>
      <c r="BC265" s="24" t="s">
        <v>5537</v>
      </c>
      <c r="BD265" s="24" t="s">
        <v>5537</v>
      </c>
      <c r="BE265" s="24" t="s">
        <v>5537</v>
      </c>
      <c r="BF265" s="24" t="s">
        <v>5537</v>
      </c>
      <c r="BG265" s="24" t="s">
        <v>5537</v>
      </c>
      <c r="BH265" s="24" t="s">
        <v>5537</v>
      </c>
      <c r="BI265" s="9" t="s">
        <v>5537</v>
      </c>
      <c r="BJ265" s="14"/>
      <c r="BK265" s="14" t="s">
        <v>5537</v>
      </c>
      <c r="BL265" s="14" t="str">
        <f>_xlfn.XLOOKUP(B265,'[4]cell downs 18042026 17h'!$B:$B,'[4]cell downs 18042026 17h'!$B:$B,"")</f>
        <v/>
      </c>
      <c r="BM265" s="14" t="str">
        <f>_xlfn.XLOOKUP(B265,'[5]Cells Huawei 19042026 15h'!$B:$B,'[5]Cells Huawei 19042026 15h'!$B:$B,"")</f>
        <v/>
      </c>
      <c r="BN265" s="9" t="str">
        <f>_xlfn.XLOOKUP(B265,'[6]cells down 19042026 9H40'!$B:$B,'[6]cells down 19042026 9H40'!$B:$B,"")</f>
        <v/>
      </c>
      <c r="BO265" s="9" t="s">
        <v>105</v>
      </c>
      <c r="BP265" s="9" t="s">
        <v>12</v>
      </c>
    </row>
    <row r="266" spans="1:68" s="9" customFormat="1" x14ac:dyDescent="0.35">
      <c r="A266" s="1" t="s">
        <v>2455</v>
      </c>
      <c r="B266" s="8" t="s">
        <v>2456</v>
      </c>
      <c r="C266" s="3" t="str">
        <f>_xlfn.XLOOKUP(B266,'[1]daily break down'!$D:$D,'[1]daily break down'!$E:$E,"")</f>
        <v>Douala</v>
      </c>
      <c r="D266" s="1" t="s">
        <v>21</v>
      </c>
      <c r="E266" s="1" t="s">
        <v>30</v>
      </c>
      <c r="F266" s="3" t="s">
        <v>31</v>
      </c>
      <c r="G266" s="1" t="s">
        <v>32</v>
      </c>
      <c r="H266" s="41" t="str">
        <f>_xlfn.XLOOKUP(B266,[2]CALCULATION!$B:$B,[2]CALCULATION!$H:$H,"")</f>
        <v>ZTE</v>
      </c>
      <c r="I266" s="34">
        <v>0.10715315053091462</v>
      </c>
      <c r="J266" s="34">
        <v>0.15905322843453681</v>
      </c>
      <c r="K266" s="34">
        <v>9.0958899418724156E-4</v>
      </c>
      <c r="L266" s="34">
        <v>0</v>
      </c>
      <c r="M266" s="34">
        <v>0.42258434565237862</v>
      </c>
      <c r="N266" s="34">
        <v>2.525268738960087</v>
      </c>
      <c r="O266" s="34">
        <v>0</v>
      </c>
      <c r="P266" s="34">
        <v>1.638294624079353</v>
      </c>
      <c r="Q266" s="34">
        <v>1.0043646003658329</v>
      </c>
      <c r="R266" s="34">
        <v>5.7749983591727963E-2</v>
      </c>
      <c r="S266" s="109">
        <v>1.1396258343249634</v>
      </c>
      <c r="T266" s="109">
        <f>_xlfn.XLOOKUP(B266,'[3]Nur des jours'!$B:$B,'[3]Nur des jours'!$U:$U,"")</f>
        <v>0</v>
      </c>
      <c r="U266" s="109">
        <v>0.16024817868180183</v>
      </c>
      <c r="V266" s="109">
        <v>0.62957826460407607</v>
      </c>
      <c r="W266" s="109">
        <v>0</v>
      </c>
      <c r="X266" s="109">
        <v>0.19249400027965385</v>
      </c>
      <c r="Y266" s="109">
        <v>12.266342638963796</v>
      </c>
      <c r="Z266" s="109">
        <v>3.0509220022086958</v>
      </c>
      <c r="AA266" s="109">
        <v>17.488703261393756</v>
      </c>
      <c r="AB266" s="109">
        <v>35.786066808776567</v>
      </c>
      <c r="AC266" s="109">
        <v>31.303954893708863</v>
      </c>
      <c r="AD266" s="109">
        <v>0.87514790334261428</v>
      </c>
      <c r="AE266" s="109">
        <v>5.6367765022129754</v>
      </c>
      <c r="AF266" s="109">
        <v>5.6367765022129754</v>
      </c>
      <c r="AG266" s="57" t="str">
        <f>_xlfn.XLOOKUP(B266,[3]CALCULATION!$B:$B,[3]CALCULATION!$M:$M,"")</f>
        <v>Operationnel</v>
      </c>
      <c r="AH266" s="57"/>
      <c r="AI266" s="56" t="str" cm="1">
        <f t="array" ref="AI266">IFERROR(_xlfn.IFS(
AK266="MPR ISSUE","PDH",
AK266="BSS Hardware Issue","BSS",
AK266="Sites strategiques, MLL, Pylone, etc.","ENVTECH",
AK266="AKTIVCO DEFAUT GE &amp; POWER Cabinet","AKTIVCO",
AK266="AKTIVCO Coupure ENEO &amp; Baisse de tension","AKTIVCO GRID ONLY",
AK266="Coupure ENEO &amp; Baisse de tension","IHS GRID ONLY",
AK266="Defaut GE &amp; POWER Cabinet","IHS",
AK266="Sharing","Partners",
AK266="Sites strategiques &amp; DataCenter","SST &amp; DC",
AK266="Exclu","Exclu",
AK266="SAT","SAT",
AK266="SPARE-ISSUE","SPARE-ISSUE",
AK266="Fiber CAmtel","TRANS_FO_CAMTEL",
AK266="Fiber AOF","Fiber AOF",
AK266="Projet OCM (HUAWEI)","TRAVAUX-HUAWEI",
AK266="Projet OCM (NOKIA)","TRAVAUX-NOKIA",
AK266="ACCESS-ISSUE","ACCESS-ISSUE",
AK266="Projet OCM (ZTE, NOKIA, autres projets)","TRAVAUX OCM",
AK266="No root CAuse","No root cause",
AK266="ODU HS","PDH",
AK266="IP &amp; VLAN","PDH",
AK266="Warehouse HUAWEI","SPARE-ISSUE",
AK266="SPARE-HS","SPARE-ISSUE",
AK266="Power Telco","BSS",AK266="no impacts","no impacts"
),"")</f>
        <v>AKTIVCO GRID ONLY</v>
      </c>
      <c r="AJ266" s="56" t="str" cm="1">
        <f t="array" ref="AJ266">IFERROR(_xlfn.IFS(
AK266="MPR ISSUE","TX ISSUE",
AK266="BSS Hardware Issue","RAN ISSUE",
AK266="Sites strategiques, MLL, Pylone, etc.","ENVTECH",
AK266="AKTIVCO DEFAUT GE &amp; POWER Cabinet","POWER ISSUE",
AK266="AKTIVCO Coupure ENEO &amp; Baisse de tension","POWER ISSUE",
AK266="Coupure ENEO &amp; Baisse de tension","POWER ISSUE",
AK266="Defaut GE &amp; POWER Cabinet","POWER ISSUE",
AK266="Sharing","POWER ISSUE",
AK266="Sites strategiques &amp; DataCenter","POWER ISSUE",
AK266="Exclu","Exclu",
AK266="SAT","TX ISSUE",
AK266="SPARE-ISSUE","SPARE-ISSUE",
AK266="Fiber CAmtel","TX ISSUE",
AK266="Fiber AOF","TX ISSUE",
AK266="Projet OCM (HUAWEI)","TRAVAUX-HUAWEI",
AK266="Projet OCM (NOKIA)","TRAVAUX -NOKIA",
AK266="ACCESS-ISSUE","ACCESS-ISSUE",
AK266="Projet OCM (ZTE, NOKIA, autres projets)","TRAVAUX OCM",
AK266="No root CAuse","No root cause",
AK266="ODU HS","TX ISSUE",
AK266="IP &amp; VLAN","TX ISSUE",
AK266="Warehouse HUAWEI","SPARE-ISSUE",
AK266="SPARE-HS","SPARE-ISSUE",
AK266="Power Telco","RAN ISSUE",AK266="no impacts","no impacts"
),"")</f>
        <v>POWER ISSUE</v>
      </c>
      <c r="AK266" s="81" t="s">
        <v>5327</v>
      </c>
      <c r="AL266" s="56" t="str" cm="1">
        <f t="array" ref="AL266">IFERROR(_xlfn.IFS(
AK266="MPR ISSUE","ACTIVE",
AK266="BSS Hardware Issue","ACTIVE",
AK266="Sites strategiques, MLL, Pylone, etc.","PASSIVE",
AK266="AKTIVCO DEFAUT GE &amp; POWER Cabinet","PASSIVE",
AK266="AKTIVCO Coupure ENEO &amp; Baisse de tension","PASSIVE",
AK266="Coupure ENEO &amp; Baisse de tension","PASSIVE",
AK266="Defaut GE &amp; POWER Cabinet","PASSIVE",
AK266="Sharing","PASSIVE",
AK266="Sites strategiques &amp; DataCenter","PASSIVE",
AK266="Exclu","Exclu",
AK266="SAT","ACTIVE",
AK266="SPARE-ISSUE","SPARE-ISSUE",
AK266="Fiber CAmtel","ACTIVE",
AK266="Fiber AOF","ACTIVE",
AK266="Projet OCM (HUAWEI)","PLANNED WORKS",
AK266="Projet OCM (NOKIA)","PLANNED WORKS",
AK266="ACCESS-ISSUE","ACCESS-ISSUE",
AK266="Projet OCM (ZTE, NOKIA, autres projets)","PLANNED WORKS",
AK266="No root CAuse","No root cause",
AK266="ODU HS","ACTIVE",
AK266="IP &amp; VLAN","ACTIVE",
AK266="Warehouse HUAWEI","SPARE-ISSUE",
AK266="SPARE-HS","SPARE-ISSUE",
AK266="Power Telco","ACTIVE", AK266="no impacts","no impacts"
),"")</f>
        <v>PASSIVE</v>
      </c>
      <c r="AM266" s="108" t="s">
        <v>5918</v>
      </c>
      <c r="AN266" s="117" t="s">
        <v>2456</v>
      </c>
      <c r="AP266" s="23" t="s">
        <v>5537</v>
      </c>
      <c r="AQ266" s="23" t="s">
        <v>5537</v>
      </c>
      <c r="AR266" s="7"/>
      <c r="AS266" s="6"/>
      <c r="AT266" s="7"/>
      <c r="AU266" s="3" t="s">
        <v>5537</v>
      </c>
      <c r="AV266" s="24" t="s">
        <v>5537</v>
      </c>
      <c r="AW266" s="24" t="s">
        <v>5537</v>
      </c>
      <c r="AX266" s="24" t="s">
        <v>5537</v>
      </c>
      <c r="AY266" s="24" t="s">
        <v>5537</v>
      </c>
      <c r="AZ266" s="24" t="s">
        <v>5537</v>
      </c>
      <c r="BA266" s="24" t="s">
        <v>5537</v>
      </c>
      <c r="BB266" s="24" t="s">
        <v>5537</v>
      </c>
      <c r="BC266" s="24" t="s">
        <v>5537</v>
      </c>
      <c r="BD266" s="24" t="s">
        <v>5537</v>
      </c>
      <c r="BE266" s="24" t="s">
        <v>5537</v>
      </c>
      <c r="BF266" s="24" t="s">
        <v>5537</v>
      </c>
      <c r="BG266" s="24" t="s">
        <v>5537</v>
      </c>
      <c r="BH266" s="24" t="s">
        <v>6456</v>
      </c>
      <c r="BI266" s="9" t="s">
        <v>6457</v>
      </c>
      <c r="BJ266" s="14"/>
      <c r="BK266" s="14" t="s">
        <v>5537</v>
      </c>
      <c r="BL266" s="14" t="str">
        <f>_xlfn.XLOOKUP(B266,'[4]cell downs 18042026 17h'!$B:$B,'[4]cell downs 18042026 17h'!$B:$B,"")</f>
        <v/>
      </c>
      <c r="BM266" s="14" t="str">
        <f>_xlfn.XLOOKUP(B266,'[5]Cells Huawei 19042026 15h'!$B:$B,'[5]Cells Huawei 19042026 15h'!$B:$B,"")</f>
        <v/>
      </c>
      <c r="BN266" s="9" t="str">
        <f>_xlfn.XLOOKUP(B266,'[6]cells down 19042026 9H40'!$B:$B,'[6]cells down 19042026 9H40'!$B:$B,"")</f>
        <v/>
      </c>
      <c r="BO266" s="9" t="s">
        <v>5537</v>
      </c>
      <c r="BP266" s="9" t="s">
        <v>12</v>
      </c>
    </row>
    <row r="267" spans="1:68" s="9" customFormat="1" x14ac:dyDescent="0.35">
      <c r="A267" s="1" t="s">
        <v>763</v>
      </c>
      <c r="B267" s="8" t="s">
        <v>764</v>
      </c>
      <c r="C267" s="3" t="str">
        <f>_xlfn.XLOOKUP(B267,'[1]daily break down'!$D:$D,'[1]daily break down'!$E:$E,"")</f>
        <v>Douala</v>
      </c>
      <c r="D267" s="1" t="s">
        <v>11</v>
      </c>
      <c r="E267" s="1" t="s">
        <v>12</v>
      </c>
      <c r="F267" s="3" t="s">
        <v>31</v>
      </c>
      <c r="G267" s="1" t="s">
        <v>32</v>
      </c>
      <c r="H267" s="41" t="str">
        <f>_xlfn.XLOOKUP(B267,[2]CALCULATION!$B:$B,[2]CALCULATION!$H:$H,"")</f>
        <v>ZTE</v>
      </c>
      <c r="I267" s="34">
        <v>0</v>
      </c>
      <c r="J267" s="34">
        <v>2.0534417420733777</v>
      </c>
      <c r="K267" s="34">
        <v>1.3005160758261933</v>
      </c>
      <c r="L267" s="34">
        <v>2.7394501944736924</v>
      </c>
      <c r="M267" s="34">
        <v>1.4924571886780076</v>
      </c>
      <c r="N267" s="34">
        <v>3.9049547274372007</v>
      </c>
      <c r="O267" s="34">
        <v>0.74404379724512149</v>
      </c>
      <c r="P267" s="34">
        <v>1.3038512354715468</v>
      </c>
      <c r="Q267" s="34">
        <v>2.6156569158726466</v>
      </c>
      <c r="R267" s="34">
        <v>2.0844926134239641</v>
      </c>
      <c r="S267" s="109">
        <v>1.3043862878210688</v>
      </c>
      <c r="T267" s="109">
        <f>_xlfn.XLOOKUP(B267,'[3]Nur des jours'!$B:$B,'[3]Nur des jours'!$U:$U,"")</f>
        <v>0</v>
      </c>
      <c r="U267" s="109">
        <v>1.3028881412424069</v>
      </c>
      <c r="V267" s="109">
        <v>1.3048143297006869</v>
      </c>
      <c r="W267" s="109">
        <v>0</v>
      </c>
      <c r="X267" s="109">
        <v>6.022263884965172</v>
      </c>
      <c r="Y267" s="109">
        <v>1.4470490792819186</v>
      </c>
      <c r="Z267" s="109">
        <v>0.90265114872172414</v>
      </c>
      <c r="AA267" s="109">
        <v>0</v>
      </c>
      <c r="AB267" s="109">
        <v>2.6156747509509635</v>
      </c>
      <c r="AC267" s="109">
        <v>0.59550216019407776</v>
      </c>
      <c r="AD267" s="109">
        <v>0.32003223272845871</v>
      </c>
      <c r="AE267" s="109">
        <v>1.3481892401685938</v>
      </c>
      <c r="AF267" s="109">
        <v>1.3481892401685938</v>
      </c>
      <c r="AG267" s="57" t="str">
        <f>_xlfn.XLOOKUP(B267,[3]CALCULATION!$B:$B,[3]CALCULATION!$M:$M,"")</f>
        <v>Operationnel</v>
      </c>
      <c r="AH267" s="57"/>
      <c r="AI267" s="56" t="str" cm="1">
        <f t="array" ref="AI267">IFERROR(_xlfn.IFS(
AK267="MPR ISSUE","PDH",
AK267="BSS Hardware Issue","BSS",
AK267="Sites strategiques, MLL, Pylone, etc.","ENVTECH",
AK267="AKTIVCO DEFAUT GE &amp; POWER Cabinet","AKTIVCO",
AK267="AKTIVCO Coupure ENEO &amp; Baisse de tension","AKTIVCO GRID ONLY",
AK267="Coupure ENEO &amp; Baisse de tension","IHS GRID ONLY",
AK267="Defaut GE &amp; POWER Cabinet","IHS",
AK267="Sharing","Partners",
AK267="Sites strategiques &amp; DataCenter","SST &amp; DC",
AK267="Exclu","Exclu",
AK267="SAT","SAT",
AK267="SPARE-ISSUE","SPARE-ISSUE",
AK267="Fiber CAmtel","TRANS_FO_CAMTEL",
AK267="Fiber AOF","Fiber AOF",
AK267="Projet OCM (HUAWEI)","TRAVAUX-HUAWEI",
AK267="Projet OCM (NOKIA)","TRAVAUX-NOKIA",
AK267="ACCESS-ISSUE","ACCESS-ISSUE",
AK267="Projet OCM (ZTE, NOKIA, autres projets)","TRAVAUX OCM",
AK267="No root CAuse","No root cause",
AK267="ODU HS","PDH",
AK267="IP &amp; VLAN","PDH",
AK267="Warehouse HUAWEI","SPARE-ISSUE",
AK267="SPARE-HS","SPARE-ISSUE",
AK267="Power Telco","BSS",AK267="no impacts","no impacts"
),"")</f>
        <v>No root cause</v>
      </c>
      <c r="AJ267" s="56" t="str" cm="1">
        <f t="array" ref="AJ267">IFERROR(_xlfn.IFS(
AK267="MPR ISSUE","TX ISSUE",
AK267="BSS Hardware Issue","RAN ISSUE",
AK267="Sites strategiques, MLL, Pylone, etc.","ENVTECH",
AK267="AKTIVCO DEFAUT GE &amp; POWER Cabinet","POWER ISSUE",
AK267="AKTIVCO Coupure ENEO &amp; Baisse de tension","POWER ISSUE",
AK267="Coupure ENEO &amp; Baisse de tension","POWER ISSUE",
AK267="Defaut GE &amp; POWER Cabinet","POWER ISSUE",
AK267="Sharing","POWER ISSUE",
AK267="Sites strategiques &amp; DataCenter","POWER ISSUE",
AK267="Exclu","Exclu",
AK267="SAT","TX ISSUE",
AK267="SPARE-ISSUE","SPARE-ISSUE",
AK267="Fiber CAmtel","TX ISSUE",
AK267="Fiber AOF","TX ISSUE",
AK267="Projet OCM (HUAWEI)","TRAVAUX-HUAWEI",
AK267="Projet OCM (NOKIA)","TRAVAUX -NOKIA",
AK267="ACCESS-ISSUE","ACCESS-ISSUE",
AK267="Projet OCM (ZTE, NOKIA, autres projets)","TRAVAUX OCM",
AK267="No root CAuse","No root cause",
AK267="ODU HS","TX ISSUE",
AK267="IP &amp; VLAN","TX ISSUE",
AK267="Warehouse HUAWEI","SPARE-ISSUE",
AK267="SPARE-HS","SPARE-ISSUE",
AK267="Power Telco","RAN ISSUE",AK267="no impacts","no impacts"
),"")</f>
        <v>No root cause</v>
      </c>
      <c r="AK267" s="81" t="s">
        <v>5620</v>
      </c>
      <c r="AL267" s="56" t="str" cm="1">
        <f t="array" ref="AL267">IFERROR(_xlfn.IFS(
AK267="MPR ISSUE","ACTIVE",
AK267="BSS Hardware Issue","ACTIVE",
AK267="Sites strategiques, MLL, Pylone, etc.","PASSIVE",
AK267="AKTIVCO DEFAUT GE &amp; POWER Cabinet","PASSIVE",
AK267="AKTIVCO Coupure ENEO &amp; Baisse de tension","PASSIVE",
AK267="Coupure ENEO &amp; Baisse de tension","PASSIVE",
AK267="Defaut GE &amp; POWER Cabinet","PASSIVE",
AK267="Sharing","PASSIVE",
AK267="Sites strategiques &amp; DataCenter","PASSIVE",
AK267="Exclu","Exclu",
AK267="SAT","ACTIVE",
AK267="SPARE-ISSUE","SPARE-ISSUE",
AK267="Fiber CAmtel","ACTIVE",
AK267="Fiber AOF","ACTIVE",
AK267="Projet OCM (HUAWEI)","PLANNED WORKS",
AK267="Projet OCM (NOKIA)","PLANNED WORKS",
AK267="ACCESS-ISSUE","ACCESS-ISSUE",
AK267="Projet OCM (ZTE, NOKIA, autres projets)","PLANNED WORKS",
AK267="No root CAuse","No root cause",
AK267="ODU HS","ACTIVE",
AK267="IP &amp; VLAN","ACTIVE",
AK267="Warehouse HUAWEI","SPARE-ISSUE",
AK267="SPARE-HS","SPARE-ISSUE",
AK267="Power Telco","ACTIVE", AK267="no impacts","no impacts"
),"")</f>
        <v>No root cause</v>
      </c>
      <c r="AM267" s="108" t="s">
        <v>5537</v>
      </c>
      <c r="AN267" s="117" t="s">
        <v>764</v>
      </c>
      <c r="AP267" s="23" t="s">
        <v>5537</v>
      </c>
      <c r="AQ267" s="23" t="s">
        <v>5537</v>
      </c>
      <c r="AR267" s="7"/>
      <c r="AS267" s="6"/>
      <c r="AT267" s="7"/>
      <c r="AU267" s="3" t="s">
        <v>5537</v>
      </c>
      <c r="AV267" s="24" t="s">
        <v>5537</v>
      </c>
      <c r="AW267" s="24" t="s">
        <v>5537</v>
      </c>
      <c r="AX267" s="24" t="s">
        <v>5537</v>
      </c>
      <c r="AY267" s="24" t="s">
        <v>5537</v>
      </c>
      <c r="AZ267" s="24" t="s">
        <v>5537</v>
      </c>
      <c r="BA267" s="24" t="s">
        <v>5537</v>
      </c>
      <c r="BB267" s="24" t="s">
        <v>5537</v>
      </c>
      <c r="BC267" s="24" t="s">
        <v>5537</v>
      </c>
      <c r="BD267" s="24" t="s">
        <v>5537</v>
      </c>
      <c r="BE267" s="24" t="s">
        <v>5537</v>
      </c>
      <c r="BF267" s="24" t="s">
        <v>5537</v>
      </c>
      <c r="BG267" s="24" t="s">
        <v>5537</v>
      </c>
      <c r="BH267" s="24" t="s">
        <v>5537</v>
      </c>
      <c r="BI267" s="9" t="s">
        <v>5537</v>
      </c>
      <c r="BJ267" s="14"/>
      <c r="BK267" s="14" t="s">
        <v>5537</v>
      </c>
      <c r="BL267" s="14" t="str">
        <f>_xlfn.XLOOKUP(B267,'[4]cell downs 18042026 17h'!$B:$B,'[4]cell downs 18042026 17h'!$B:$B,"")</f>
        <v/>
      </c>
      <c r="BM267" s="14" t="str">
        <f>_xlfn.XLOOKUP(B267,'[5]Cells Huawei 19042026 15h'!$B:$B,'[5]Cells Huawei 19042026 15h'!$B:$B,"")</f>
        <v/>
      </c>
      <c r="BN267" s="9" t="str">
        <f>_xlfn.XLOOKUP(B267,'[6]cells down 19042026 9H40'!$B:$B,'[6]cells down 19042026 9H40'!$B:$B,"")</f>
        <v/>
      </c>
      <c r="BO267" s="9" t="s">
        <v>5537</v>
      </c>
      <c r="BP267" s="9" t="s">
        <v>5537</v>
      </c>
    </row>
    <row r="268" spans="1:68" s="9" customFormat="1" ht="22.5" customHeight="1" x14ac:dyDescent="0.35">
      <c r="A268" s="2" t="s">
        <v>741</v>
      </c>
      <c r="B268" s="8" t="s">
        <v>742</v>
      </c>
      <c r="C268" s="3" t="str">
        <f>_xlfn.XLOOKUP(B268,'[1]daily break down'!$D:$D,'[1]daily break down'!$E:$E,"")</f>
        <v>CENTRE</v>
      </c>
      <c r="D268" s="1" t="s">
        <v>11</v>
      </c>
      <c r="E268" s="1" t="s">
        <v>66</v>
      </c>
      <c r="F268" s="3" t="s">
        <v>226</v>
      </c>
      <c r="G268" s="1" t="s">
        <v>741</v>
      </c>
      <c r="H268" s="40" t="str">
        <f>_xlfn.XLOOKUP(B268,[2]CALCULATION!$B:$B,[2]CALCULATION!$H:$H,"")</f>
        <v>NOKIA</v>
      </c>
      <c r="I268" s="34">
        <v>0.58977036979964803</v>
      </c>
      <c r="J268" s="34">
        <v>0.86473377221894054</v>
      </c>
      <c r="K268" s="34">
        <v>1.0920953506091033</v>
      </c>
      <c r="L268" s="34">
        <v>0.80919533833856983</v>
      </c>
      <c r="M268" s="34">
        <v>0.46458595508984601</v>
      </c>
      <c r="N268" s="34">
        <v>0.63227136143000251</v>
      </c>
      <c r="O268" s="34">
        <v>0.77805529159639641</v>
      </c>
      <c r="P268" s="34">
        <v>0.81081833046545271</v>
      </c>
      <c r="Q268" s="34">
        <v>1.0098221343309561</v>
      </c>
      <c r="R268" s="34">
        <v>0.97393795675635575</v>
      </c>
      <c r="S268" s="109">
        <v>0.86985243969603343</v>
      </c>
      <c r="T268" s="109">
        <f>_xlfn.XLOOKUP(B268,'[3]Nur des jours'!$B:$B,'[3]Nur des jours'!$U:$U,"")</f>
        <v>1.2558748747977497</v>
      </c>
      <c r="U268" s="109">
        <v>0.8882582405195858</v>
      </c>
      <c r="V268" s="109">
        <v>0.4984012635796285</v>
      </c>
      <c r="W268" s="109">
        <v>1.25587487479775</v>
      </c>
      <c r="X268" s="109">
        <v>2.5233960557367596</v>
      </c>
      <c r="Y268" s="109">
        <v>1.5854671221032266</v>
      </c>
      <c r="Z268" s="109">
        <v>1.3368996355936797</v>
      </c>
      <c r="AA268" s="109">
        <v>1.1355594364685975</v>
      </c>
      <c r="AB268" s="109">
        <v>1.0697301623990889</v>
      </c>
      <c r="AC268" s="109">
        <v>1.7585298690294913</v>
      </c>
      <c r="AD268" s="109">
        <v>3.1021982346801029</v>
      </c>
      <c r="AE268" s="109">
        <v>1.2925616308966332</v>
      </c>
      <c r="AF268" s="109">
        <v>1.2925616308966332</v>
      </c>
      <c r="AG268" s="57" t="str">
        <f>_xlfn.XLOOKUP(B268,[3]CALCULATION!$B:$B,[3]CALCULATION!$M:$M,"")</f>
        <v>Operationnel</v>
      </c>
      <c r="AH268" s="57"/>
      <c r="AI268" s="56" t="str" cm="1">
        <f t="array" ref="AI268">IFERROR(_xlfn.IFS(
AK268="MPR ISSUE","PDH",
AK268="BSS Hardware Issue","BSS",
AK268="Sites strategiques, MLL, Pylone, etc.","ENVTECH",
AK268="AKTIVCO DEFAUT GE &amp; POWER Cabinet","AKTIVCO",
AK268="AKTIVCO Coupure ENEO &amp; Baisse de tension","AKTIVCO GRID ONLY",
AK268="Coupure ENEO &amp; Baisse de tension","IHS GRID ONLY",
AK268="Defaut GE &amp; POWER Cabinet","IHS",
AK268="Sharing","Partners",
AK268="Sites strategiques &amp; DataCenter","SST &amp; DC",
AK268="Exclu","Exclu",
AK268="SAT","SAT",
AK268="SPARE-ISSUE","SPARE-ISSUE",
AK268="Fiber CAmtel","TRANS_FO_CAMTEL",
AK268="Fiber AOF","Fiber AOF",
AK268="Projet OCM (HUAWEI)","TRAVAUX-HUAWEI",
AK268="Projet OCM (NOKIA)","TRAVAUX-NOKIA",
AK268="ACCESS-ISSUE","ACCESS-ISSUE",
AK268="Projet OCM (ZTE, NOKIA, autres projets)","TRAVAUX OCM",
AK268="No root CAuse","No root cause",
AK268="ODU HS","PDH",
AK268="IP &amp; VLAN","PDH",
AK268="Warehouse HUAWEI","SPARE-ISSUE",
AK268="SPARE-HS","SPARE-ISSUE",
AK268="Power Telco","BSS",AK268="no impacts","no impacts"
),"")</f>
        <v>No root cause</v>
      </c>
      <c r="AJ268" s="56" t="str" cm="1">
        <f t="array" ref="AJ268">IFERROR(_xlfn.IFS(
AK268="MPR ISSUE","TX ISSUE",
AK268="BSS Hardware Issue","RAN ISSUE",
AK268="Sites strategiques, MLL, Pylone, etc.","ENVTECH",
AK268="AKTIVCO DEFAUT GE &amp; POWER Cabinet","POWER ISSUE",
AK268="AKTIVCO Coupure ENEO &amp; Baisse de tension","POWER ISSUE",
AK268="Coupure ENEO &amp; Baisse de tension","POWER ISSUE",
AK268="Defaut GE &amp; POWER Cabinet","POWER ISSUE",
AK268="Sharing","POWER ISSUE",
AK268="Sites strategiques &amp; DataCenter","POWER ISSUE",
AK268="Exclu","Exclu",
AK268="SAT","TX ISSUE",
AK268="SPARE-ISSUE","SPARE-ISSUE",
AK268="Fiber CAmtel","TX ISSUE",
AK268="Fiber AOF","TX ISSUE",
AK268="Projet OCM (HUAWEI)","TRAVAUX-HUAWEI",
AK268="Projet OCM (NOKIA)","TRAVAUX -NOKIA",
AK268="ACCESS-ISSUE","ACCESS-ISSUE",
AK268="Projet OCM (ZTE, NOKIA, autres projets)","TRAVAUX OCM",
AK268="No root CAuse","No root cause",
AK268="ODU HS","TX ISSUE",
AK268="IP &amp; VLAN","TX ISSUE",
AK268="Warehouse HUAWEI","SPARE-ISSUE",
AK268="SPARE-HS","SPARE-ISSUE",
AK268="Power Telco","RAN ISSUE",AK268="no impacts","no impacts"
),"")</f>
        <v>No root cause</v>
      </c>
      <c r="AK268" s="81" t="s">
        <v>5620</v>
      </c>
      <c r="AL268" s="56" t="str" cm="1">
        <f t="array" ref="AL268">IFERROR(_xlfn.IFS(
AK268="MPR ISSUE","ACTIVE",
AK268="BSS Hardware Issue","ACTIVE",
AK268="Sites strategiques, MLL, Pylone, etc.","PASSIVE",
AK268="AKTIVCO DEFAUT GE &amp; POWER Cabinet","PASSIVE",
AK268="AKTIVCO Coupure ENEO &amp; Baisse de tension","PASSIVE",
AK268="Coupure ENEO &amp; Baisse de tension","PASSIVE",
AK268="Defaut GE &amp; POWER Cabinet","PASSIVE",
AK268="Sharing","PASSIVE",
AK268="Sites strategiques &amp; DataCenter","PASSIVE",
AK268="Exclu","Exclu",
AK268="SAT","ACTIVE",
AK268="SPARE-ISSUE","SPARE-ISSUE",
AK268="Fiber CAmtel","ACTIVE",
AK268="Fiber AOF","ACTIVE",
AK268="Projet OCM (HUAWEI)","PLANNED WORKS",
AK268="Projet OCM (NOKIA)","PLANNED WORKS",
AK268="ACCESS-ISSUE","ACCESS-ISSUE",
AK268="Projet OCM (ZTE, NOKIA, autres projets)","PLANNED WORKS",
AK268="No root CAuse","No root cause",
AK268="ODU HS","ACTIVE",
AK268="IP &amp; VLAN","ACTIVE",
AK268="Warehouse HUAWEI","SPARE-ISSUE",
AK268="SPARE-HS","SPARE-ISSUE",
AK268="Power Telco","ACTIVE", AK268="no impacts","no impacts"
),"")</f>
        <v>No root cause</v>
      </c>
      <c r="AM268" s="108" t="s">
        <v>5537</v>
      </c>
      <c r="AN268" s="117" t="s">
        <v>742</v>
      </c>
      <c r="AP268" s="23" t="s">
        <v>5537</v>
      </c>
      <c r="AQ268" s="23" t="s">
        <v>5537</v>
      </c>
      <c r="AR268" s="7"/>
      <c r="AS268" s="6"/>
      <c r="AT268" s="7"/>
      <c r="AU268" s="3" t="s">
        <v>5537</v>
      </c>
      <c r="AV268" s="24" t="s">
        <v>5537</v>
      </c>
      <c r="AW268" s="24" t="s">
        <v>5537</v>
      </c>
      <c r="AX268" s="24" t="s">
        <v>5537</v>
      </c>
      <c r="AY268" s="24" t="s">
        <v>5537</v>
      </c>
      <c r="AZ268" s="24" t="s">
        <v>5537</v>
      </c>
      <c r="BA268" s="24" t="s">
        <v>5537</v>
      </c>
      <c r="BB268" s="24" t="s">
        <v>5537</v>
      </c>
      <c r="BC268" s="24" t="s">
        <v>5537</v>
      </c>
      <c r="BD268" s="24" t="s">
        <v>5537</v>
      </c>
      <c r="BE268" s="24" t="s">
        <v>5537</v>
      </c>
      <c r="BF268" s="24" t="s">
        <v>5537</v>
      </c>
      <c r="BG268" s="24" t="s">
        <v>5537</v>
      </c>
      <c r="BH268" s="24" t="s">
        <v>5537</v>
      </c>
      <c r="BI268" s="9" t="s">
        <v>5537</v>
      </c>
      <c r="BJ268" s="14"/>
      <c r="BK268" s="14" t="s">
        <v>5537</v>
      </c>
      <c r="BL268" s="14" t="str">
        <f>_xlfn.XLOOKUP(B268,'[4]cell downs 18042026 17h'!$B:$B,'[4]cell downs 18042026 17h'!$B:$B,"")</f>
        <v/>
      </c>
      <c r="BM268" s="14" t="str">
        <f>_xlfn.XLOOKUP(B268,'[5]Cells Huawei 19042026 15h'!$B:$B,'[5]Cells Huawei 19042026 15h'!$B:$B,"")</f>
        <v/>
      </c>
      <c r="BN268" s="9" t="str">
        <f>_xlfn.XLOOKUP(B268,'[6]cells down 19042026 9H40'!$B:$B,'[6]cells down 19042026 9H40'!$B:$B,"")</f>
        <v/>
      </c>
      <c r="BO268" s="9" t="s">
        <v>742</v>
      </c>
      <c r="BP268" s="9" t="s">
        <v>5537</v>
      </c>
    </row>
    <row r="269" spans="1:68" s="9" customFormat="1" x14ac:dyDescent="0.35">
      <c r="A269" s="1" t="s">
        <v>1592</v>
      </c>
      <c r="B269" s="8" t="s">
        <v>1593</v>
      </c>
      <c r="C269" s="3" t="str">
        <f>_xlfn.XLOOKUP(B269,'[1]daily break down'!$D:$D,'[1]daily break down'!$E:$E,"")</f>
        <v>NORD</v>
      </c>
      <c r="D269" s="1" t="s">
        <v>11</v>
      </c>
      <c r="E269" s="1" t="s">
        <v>12</v>
      </c>
      <c r="F269" s="3" t="s">
        <v>23</v>
      </c>
      <c r="G269" s="1" t="s">
        <v>24</v>
      </c>
      <c r="H269" s="39" t="str">
        <f>_xlfn.XLOOKUP(B269,[2]CALCULATION!$B:$B,[2]CALCULATION!$H:$H,"")</f>
        <v>Huawei</v>
      </c>
      <c r="I269" s="34">
        <v>0</v>
      </c>
      <c r="J269" s="34">
        <v>0</v>
      </c>
      <c r="K269" s="34">
        <v>5.649920954932897</v>
      </c>
      <c r="L269" s="34">
        <v>0</v>
      </c>
      <c r="M269" s="34">
        <v>0</v>
      </c>
      <c r="N269" s="34">
        <v>0</v>
      </c>
      <c r="O269" s="34">
        <v>0.30289313506433468</v>
      </c>
      <c r="P269" s="34">
        <v>0</v>
      </c>
      <c r="Q269" s="34">
        <v>0</v>
      </c>
      <c r="R269" s="34">
        <v>0</v>
      </c>
      <c r="S269" s="109">
        <v>0</v>
      </c>
      <c r="T269" s="109">
        <f>_xlfn.XLOOKUP(B269,'[3]Nur des jours'!$B:$B,'[3]Nur des jours'!$U:$U,"")</f>
        <v>0</v>
      </c>
      <c r="U269" s="109">
        <v>0</v>
      </c>
      <c r="V269" s="109">
        <v>0</v>
      </c>
      <c r="W269" s="109">
        <v>0</v>
      </c>
      <c r="X269" s="109">
        <v>0</v>
      </c>
      <c r="Y269" s="109">
        <v>3.4387992854554219</v>
      </c>
      <c r="Z269" s="109">
        <v>5.8998439073945648E-2</v>
      </c>
      <c r="AA269" s="109">
        <v>0</v>
      </c>
      <c r="AB269" s="109">
        <v>1.4606037388031377</v>
      </c>
      <c r="AC269" s="109">
        <v>1.4987470474683167</v>
      </c>
      <c r="AD269" s="109">
        <v>2.4383332313310282</v>
      </c>
      <c r="AE269" s="109">
        <v>1.2900468848538809</v>
      </c>
      <c r="AF269" s="109">
        <v>1.2900468848538809</v>
      </c>
      <c r="AG269" s="57" t="str">
        <f>_xlfn.XLOOKUP(B269,[3]CALCULATION!$B:$B,[3]CALCULATION!$M:$M,"")</f>
        <v>Operationnel</v>
      </c>
      <c r="AH269" s="57"/>
      <c r="AI269" s="56" t="str" cm="1">
        <f t="array" ref="AI269">IFERROR(_xlfn.IFS(
AK269="MPR ISSUE","PDH",
AK269="BSS Hardware Issue","BSS",
AK269="Sites strategiques, MLL, Pylone, etc.","ENVTECH",
AK269="AKTIVCO DEFAUT GE &amp; POWER Cabinet","AKTIVCO",
AK269="AKTIVCO Coupure ENEO &amp; Baisse de tension","AKTIVCO GRID ONLY",
AK269="Coupure ENEO &amp; Baisse de tension","IHS GRID ONLY",
AK269="Defaut GE &amp; POWER Cabinet","IHS",
AK269="Sharing","Partners",
AK269="Sites strategiques &amp; DataCenter","SST &amp; DC",
AK269="Exclu","Exclu",
AK269="SAT","SAT",
AK269="SPARE-ISSUE","SPARE-ISSUE",
AK269="Fiber CAmtel","TRANS_FO_CAMTEL",
AK269="Fiber AOF","Fiber AOF",
AK269="Projet OCM (HUAWEI)","TRAVAUX-HUAWEI",
AK269="Projet OCM (NOKIA)","TRAVAUX-NOKIA",
AK269="ACCESS-ISSUE","ACCESS-ISSUE",
AK269="Projet OCM (ZTE, NOKIA, autres projets)","TRAVAUX OCM",
AK269="No root CAuse","No root cause",
AK269="ODU HS","PDH",
AK269="IP &amp; VLAN","PDH",
AK269="Warehouse HUAWEI","SPARE-ISSUE",
AK269="SPARE-HS","SPARE-ISSUE",
AK269="Power Telco","BSS",AK269="no impacts","no impacts"
),"")</f>
        <v>IHS</v>
      </c>
      <c r="AJ269" s="56" t="str" cm="1">
        <f t="array" ref="AJ269">IFERROR(_xlfn.IFS(
AK269="MPR ISSUE","TX ISSUE",
AK269="BSS Hardware Issue","RAN ISSUE",
AK269="Sites strategiques, MLL, Pylone, etc.","ENVTECH",
AK269="AKTIVCO DEFAUT GE &amp; POWER Cabinet","POWER ISSUE",
AK269="AKTIVCO Coupure ENEO &amp; Baisse de tension","POWER ISSUE",
AK269="Coupure ENEO &amp; Baisse de tension","POWER ISSUE",
AK269="Defaut GE &amp; POWER Cabinet","POWER ISSUE",
AK269="Sharing","POWER ISSUE",
AK269="Sites strategiques &amp; DataCenter","POWER ISSUE",
AK269="Exclu","Exclu",
AK269="SAT","TX ISSUE",
AK269="SPARE-ISSUE","SPARE-ISSUE",
AK269="Fiber CAmtel","TX ISSUE",
AK269="Fiber AOF","TX ISSUE",
AK269="Projet OCM (HUAWEI)","TRAVAUX-HUAWEI",
AK269="Projet OCM (NOKIA)","TRAVAUX -NOKIA",
AK269="ACCESS-ISSUE","ACCESS-ISSUE",
AK269="Projet OCM (ZTE, NOKIA, autres projets)","TRAVAUX OCM",
AK269="No root CAuse","No root cause",
AK269="ODU HS","TX ISSUE",
AK269="IP &amp; VLAN","TX ISSUE",
AK269="Warehouse HUAWEI","SPARE-ISSUE",
AK269="SPARE-HS","SPARE-ISSUE",
AK269="Power Telco","RAN ISSUE",AK269="no impacts","no impacts"
),"")</f>
        <v>POWER ISSUE</v>
      </c>
      <c r="AK269" s="81" t="s">
        <v>5330</v>
      </c>
      <c r="AL269" s="56" t="str" cm="1">
        <f t="array" ref="AL269">IFERROR(_xlfn.IFS(
AK269="MPR ISSUE","ACTIVE",
AK269="BSS Hardware Issue","ACTIVE",
AK269="Sites strategiques, MLL, Pylone, etc.","PASSIVE",
AK269="AKTIVCO DEFAUT GE &amp; POWER Cabinet","PASSIVE",
AK269="AKTIVCO Coupure ENEO &amp; Baisse de tension","PASSIVE",
AK269="Coupure ENEO &amp; Baisse de tension","PASSIVE",
AK269="Defaut GE &amp; POWER Cabinet","PASSIVE",
AK269="Sharing","PASSIVE",
AK269="Sites strategiques &amp; DataCenter","PASSIVE",
AK269="Exclu","Exclu",
AK269="SAT","ACTIVE",
AK269="SPARE-ISSUE","SPARE-ISSUE",
AK269="Fiber CAmtel","ACTIVE",
AK269="Fiber AOF","ACTIVE",
AK269="Projet OCM (HUAWEI)","PLANNED WORKS",
AK269="Projet OCM (NOKIA)","PLANNED WORKS",
AK269="ACCESS-ISSUE","ACCESS-ISSUE",
AK269="Projet OCM (ZTE, NOKIA, autres projets)","PLANNED WORKS",
AK269="No root CAuse","No root cause",
AK269="ODU HS","ACTIVE",
AK269="IP &amp; VLAN","ACTIVE",
AK269="Warehouse HUAWEI","SPARE-ISSUE",
AK269="SPARE-HS","SPARE-ISSUE",
AK269="Power Telco","ACTIVE", AK269="no impacts","no impacts"
),"")</f>
        <v>PASSIVE</v>
      </c>
      <c r="AM269" s="108" t="s">
        <v>5919</v>
      </c>
      <c r="AN269" s="117" t="s">
        <v>1593</v>
      </c>
      <c r="AP269" s="23" t="s">
        <v>5537</v>
      </c>
      <c r="AQ269" s="23" t="s">
        <v>5537</v>
      </c>
      <c r="AR269" s="7"/>
      <c r="AS269" s="6"/>
      <c r="AT269" s="7"/>
      <c r="AU269" s="3" t="s">
        <v>5919</v>
      </c>
      <c r="AV269" s="24" t="s">
        <v>5537</v>
      </c>
      <c r="AW269" s="24" t="s">
        <v>5537</v>
      </c>
      <c r="AX269" s="24" t="s">
        <v>5537</v>
      </c>
      <c r="AY269" s="24" t="s">
        <v>5537</v>
      </c>
      <c r="AZ269" s="24" t="s">
        <v>5537</v>
      </c>
      <c r="BA269" s="24" t="s">
        <v>5537</v>
      </c>
      <c r="BB269" s="24" t="s">
        <v>5537</v>
      </c>
      <c r="BC269" s="24" t="s">
        <v>5537</v>
      </c>
      <c r="BD269" s="24" t="s">
        <v>5537</v>
      </c>
      <c r="BE269" s="24" t="s">
        <v>5537</v>
      </c>
      <c r="BF269" s="24" t="s">
        <v>5537</v>
      </c>
      <c r="BG269" s="24" t="s">
        <v>5537</v>
      </c>
      <c r="BH269" s="24" t="s">
        <v>5537</v>
      </c>
      <c r="BI269" s="9" t="s">
        <v>5537</v>
      </c>
      <c r="BJ269" s="14"/>
      <c r="BK269" s="14" t="s">
        <v>5537</v>
      </c>
      <c r="BL269" s="14" t="str">
        <f>_xlfn.XLOOKUP(B269,'[4]cell downs 18042026 17h'!$B:$B,'[4]cell downs 18042026 17h'!$B:$B,"")</f>
        <v/>
      </c>
      <c r="BM269" s="14" t="str">
        <f>_xlfn.XLOOKUP(B269,'[5]Cells Huawei 19042026 15h'!$B:$B,'[5]Cells Huawei 19042026 15h'!$B:$B,"")</f>
        <v/>
      </c>
      <c r="BN269" s="9" t="str">
        <f>_xlfn.XLOOKUP(B269,'[6]cells down 19042026 9H40'!$B:$B,'[6]cells down 19042026 9H40'!$B:$B,"")</f>
        <v/>
      </c>
      <c r="BO269" s="9" t="s">
        <v>1593</v>
      </c>
      <c r="BP269" s="9" t="s">
        <v>12</v>
      </c>
    </row>
    <row r="270" spans="1:68" s="9" customFormat="1" ht="21" customHeight="1" x14ac:dyDescent="0.35">
      <c r="A270" s="107" t="s">
        <v>531</v>
      </c>
      <c r="B270" s="1" t="s">
        <v>532</v>
      </c>
      <c r="C270" s="3" t="str">
        <f>_xlfn.XLOOKUP(B270,'[1]daily break down'!$D:$D,'[1]daily break down'!$E:$E,"")</f>
        <v>Yaounde</v>
      </c>
      <c r="D270" s="1" t="s">
        <v>21</v>
      </c>
      <c r="E270" s="1" t="s">
        <v>30</v>
      </c>
      <c r="F270" s="3" t="s">
        <v>37</v>
      </c>
      <c r="G270" s="1" t="s">
        <v>38</v>
      </c>
      <c r="H270" s="41" t="str">
        <f>_xlfn.XLOOKUP(B270,[2]CALCULATION!$B:$B,[2]CALCULATION!$H:$H,"")</f>
        <v>ZTE</v>
      </c>
      <c r="I270" s="34">
        <v>4.8262970382355546</v>
      </c>
      <c r="J270" s="34">
        <v>8.7860946314987469</v>
      </c>
      <c r="K270" s="34">
        <v>9.2746152616905366</v>
      </c>
      <c r="L270" s="34">
        <v>9.2457045997380387</v>
      </c>
      <c r="M270" s="34">
        <v>9.0272605605065728</v>
      </c>
      <c r="N270" s="34">
        <v>5.5054211504053567</v>
      </c>
      <c r="O270" s="34">
        <v>9.2457045997380387</v>
      </c>
      <c r="P270" s="34">
        <v>7.5392443063295982</v>
      </c>
      <c r="Q270" s="34">
        <v>3.3920178750288921</v>
      </c>
      <c r="R270" s="34">
        <v>11.865891625503309</v>
      </c>
      <c r="S270" s="109">
        <v>9.2457045997380387</v>
      </c>
      <c r="T270" s="109">
        <f>_xlfn.XLOOKUP(B270,'[3]Nur des jours'!$B:$B,'[3]Nur des jours'!$U:$U,"")</f>
        <v>15.875823623916698</v>
      </c>
      <c r="U270" s="109">
        <v>22.248350611957211</v>
      </c>
      <c r="V270" s="109">
        <v>46.970783288103576</v>
      </c>
      <c r="W270" s="109">
        <v>15.875823623916698</v>
      </c>
      <c r="X270" s="109">
        <v>17.063764685403491</v>
      </c>
      <c r="Y270" s="109">
        <v>4.4939938590258333</v>
      </c>
      <c r="Z270" s="109">
        <v>8.836764088998466</v>
      </c>
      <c r="AA270" s="109">
        <v>8.3322632286342895</v>
      </c>
      <c r="AB270" s="109">
        <v>9.2457045997380387</v>
      </c>
      <c r="AC270" s="109">
        <v>0</v>
      </c>
      <c r="AD270" s="109">
        <v>0.12314653311164889</v>
      </c>
      <c r="AE270" s="109">
        <v>1.2391277362577156</v>
      </c>
      <c r="AF270" s="109">
        <v>1.2391277362577156</v>
      </c>
      <c r="AG270" s="57" t="str">
        <f>_xlfn.XLOOKUP(B270,[3]CALCULATION!$B:$B,[3]CALCULATION!$M:$M,"")</f>
        <v>Operationnel</v>
      </c>
      <c r="AH270" s="57"/>
      <c r="AI270" s="56" t="str" cm="1">
        <f t="array" ref="AI270">IFERROR(_xlfn.IFS(
AK270="MPR ISSUE","PDH",
AK270="BSS Hardware Issue","BSS",
AK270="Sites strategiques, MLL, Pylone, etc.","ENVTECH",
AK270="AKTIVCO DEFAUT GE &amp; POWER Cabinet","AKTIVCO",
AK270="AKTIVCO Coupure ENEO &amp; Baisse de tension","AKTIVCO GRID ONLY",
AK270="Coupure ENEO &amp; Baisse de tension","IHS GRID ONLY",
AK270="Defaut GE &amp; POWER Cabinet","IHS",
AK270="Sharing","Partners",
AK270="Sites strategiques &amp; DataCenter","SST &amp; DC",
AK270="Exclu","Exclu",
AK270="SAT","SAT",
AK270="SPARE-ISSUE","SPARE-ISSUE",
AK270="Fiber CAmtel","TRANS_FO_CAMTEL",
AK270="Fiber AOF","Fiber AOF",
AK270="Projet OCM (HUAWEI)","TRAVAUX-HUAWEI",
AK270="Projet OCM (NOKIA)","TRAVAUX-NOKIA",
AK270="ACCESS-ISSUE","ACCESS-ISSUE",
AK270="Projet OCM (ZTE, NOKIA, autres projets)","TRAVAUX OCM",
AK270="No root CAuse","No root cause",
AK270="ODU HS","PDH",
AK270="IP &amp; VLAN","PDH",
AK270="Warehouse HUAWEI","SPARE-ISSUE",
AK270="SPARE-HS","SPARE-ISSUE",
AK270="Power Telco","BSS",AK270="no impacts","no impacts"
),"")</f>
        <v>BSS</v>
      </c>
      <c r="AJ270" s="56" t="str" cm="1">
        <f t="array" ref="AJ270">IFERROR(_xlfn.IFS(
AK270="MPR ISSUE","TX ISSUE",
AK270="BSS Hardware Issue","RAN ISSUE",
AK270="Sites strategiques, MLL, Pylone, etc.","ENVTECH",
AK270="AKTIVCO DEFAUT GE &amp; POWER Cabinet","POWER ISSUE",
AK270="AKTIVCO Coupure ENEO &amp; Baisse de tension","POWER ISSUE",
AK270="Coupure ENEO &amp; Baisse de tension","POWER ISSUE",
AK270="Defaut GE &amp; POWER Cabinet","POWER ISSUE",
AK270="Sharing","POWER ISSUE",
AK270="Sites strategiques &amp; DataCenter","POWER ISSUE",
AK270="Exclu","Exclu",
AK270="SAT","TX ISSUE",
AK270="SPARE-ISSUE","SPARE-ISSUE",
AK270="Fiber CAmtel","TX ISSUE",
AK270="Fiber AOF","TX ISSUE",
AK270="Projet OCM (HUAWEI)","TRAVAUX-HUAWEI",
AK270="Projet OCM (NOKIA)","TRAVAUX -NOKIA",
AK270="ACCESS-ISSUE","ACCESS-ISSUE",
AK270="Projet OCM (ZTE, NOKIA, autres projets)","TRAVAUX OCM",
AK270="No root CAuse","No root cause",
AK270="ODU HS","TX ISSUE",
AK270="IP &amp; VLAN","TX ISSUE",
AK270="Warehouse HUAWEI","SPARE-ISSUE",
AK270="SPARE-HS","SPARE-ISSUE",
AK270="Power Telco","RAN ISSUE",AK270="no impacts","no impacts"
),"")</f>
        <v>RAN ISSUE</v>
      </c>
      <c r="AK270" s="81" t="s">
        <v>5320</v>
      </c>
      <c r="AL270" s="56" t="str" cm="1">
        <f t="array" ref="AL270">IFERROR(_xlfn.IFS(
AK270="MPR ISSUE","ACTIVE",
AK270="BSS Hardware Issue","ACTIVE",
AK270="Sites strategiques, MLL, Pylone, etc.","PASSIVE",
AK270="AKTIVCO DEFAUT GE &amp; POWER Cabinet","PASSIVE",
AK270="AKTIVCO Coupure ENEO &amp; Baisse de tension","PASSIVE",
AK270="Coupure ENEO &amp; Baisse de tension","PASSIVE",
AK270="Defaut GE &amp; POWER Cabinet","PASSIVE",
AK270="Sharing","PASSIVE",
AK270="Sites strategiques &amp; DataCenter","PASSIVE",
AK270="Exclu","Exclu",
AK270="SAT","ACTIVE",
AK270="SPARE-ISSUE","SPARE-ISSUE",
AK270="Fiber CAmtel","ACTIVE",
AK270="Fiber AOF","ACTIVE",
AK270="Projet OCM (HUAWEI)","PLANNED WORKS",
AK270="Projet OCM (NOKIA)","PLANNED WORKS",
AK270="ACCESS-ISSUE","ACCESS-ISSUE",
AK270="Projet OCM (ZTE, NOKIA, autres projets)","PLANNED WORKS",
AK270="No root CAuse","No root cause",
AK270="ODU HS","ACTIVE",
AK270="IP &amp; VLAN","ACTIVE",
AK270="Warehouse HUAWEI","SPARE-ISSUE",
AK270="SPARE-HS","SPARE-ISSUE",
AK270="Power Telco","ACTIVE", AK270="no impacts","no impacts"
),"")</f>
        <v>ACTIVE</v>
      </c>
      <c r="AM270" s="108" t="s">
        <v>6074</v>
      </c>
      <c r="AN270" s="117" t="s">
        <v>532</v>
      </c>
      <c r="AP270" s="23" t="s">
        <v>5537</v>
      </c>
      <c r="AQ270" s="23" t="s">
        <v>5537</v>
      </c>
      <c r="AR270" s="7"/>
      <c r="AS270" s="6"/>
      <c r="AT270" s="7"/>
      <c r="AU270" s="3" t="s">
        <v>5537</v>
      </c>
      <c r="AV270" s="24" t="s">
        <v>5537</v>
      </c>
      <c r="AW270" s="24" t="s">
        <v>5537</v>
      </c>
      <c r="AX270" s="24" t="s">
        <v>5537</v>
      </c>
      <c r="AY270" s="24" t="s">
        <v>5537</v>
      </c>
      <c r="AZ270" s="24" t="s">
        <v>5537</v>
      </c>
      <c r="BA270" s="24" t="s">
        <v>5537</v>
      </c>
      <c r="BB270" s="24" t="s">
        <v>5537</v>
      </c>
      <c r="BC270" s="24" t="s">
        <v>5537</v>
      </c>
      <c r="BD270" s="24" t="s">
        <v>5537</v>
      </c>
      <c r="BE270" s="24" t="s">
        <v>5537</v>
      </c>
      <c r="BF270" s="24" t="s">
        <v>5537</v>
      </c>
      <c r="BG270" s="24" t="s">
        <v>5537</v>
      </c>
      <c r="BH270" s="24" t="s">
        <v>5537</v>
      </c>
      <c r="BI270" s="9" t="s">
        <v>5537</v>
      </c>
      <c r="BJ270" s="14"/>
      <c r="BK270" s="14" t="s">
        <v>532</v>
      </c>
      <c r="BL270" s="14" t="str">
        <f>_xlfn.XLOOKUP(B270,'[4]cell downs 18042026 17h'!$B:$B,'[4]cell downs 18042026 17h'!$B:$B,"")</f>
        <v/>
      </c>
      <c r="BM270" s="14" t="str">
        <f>_xlfn.XLOOKUP(B270,'[5]Cells Huawei 19042026 15h'!$B:$B,'[5]Cells Huawei 19042026 15h'!$B:$B,"")</f>
        <v/>
      </c>
      <c r="BN270" s="9" t="str">
        <f>_xlfn.XLOOKUP(B270,'[6]cells down 19042026 9H40'!$B:$B,'[6]cells down 19042026 9H40'!$B:$B,"")</f>
        <v>CTR_917</v>
      </c>
      <c r="BO270" s="9" t="s">
        <v>5537</v>
      </c>
      <c r="BP270" s="9" t="s">
        <v>5537</v>
      </c>
    </row>
    <row r="271" spans="1:68" s="9" customFormat="1" x14ac:dyDescent="0.35">
      <c r="A271" s="1" t="s">
        <v>1043</v>
      </c>
      <c r="B271" s="8" t="s">
        <v>1044</v>
      </c>
      <c r="C271" s="3" t="str">
        <f>_xlfn.XLOOKUP(B271,'[1]daily break down'!$D:$D,'[1]daily break down'!$E:$E,"")</f>
        <v>SUD-OUEST</v>
      </c>
      <c r="D271" s="1" t="s">
        <v>11</v>
      </c>
      <c r="E271" s="1" t="s">
        <v>96</v>
      </c>
      <c r="F271" s="3" t="s">
        <v>13</v>
      </c>
      <c r="G271" s="1" t="s">
        <v>106</v>
      </c>
      <c r="H271" s="39" t="str">
        <f>_xlfn.XLOOKUP(B271,[2]CALCULATION!$B:$B,[2]CALCULATION!$H:$H,"")</f>
        <v>Huawei</v>
      </c>
      <c r="I271" s="34">
        <v>0</v>
      </c>
      <c r="J271" s="34">
        <v>8.0257852428281603E-4</v>
      </c>
      <c r="K271" s="34">
        <v>0</v>
      </c>
      <c r="L271" s="34">
        <v>8.4603369260315091</v>
      </c>
      <c r="M271" s="34">
        <v>5.3505234952187721E-4</v>
      </c>
      <c r="N271" s="34">
        <v>1.0130324484280875E-2</v>
      </c>
      <c r="O271" s="34">
        <v>1.8726832233265705E-3</v>
      </c>
      <c r="P271" s="34">
        <v>4.6959761209703417E-2</v>
      </c>
      <c r="Q271" s="34">
        <v>4.3690234652558395</v>
      </c>
      <c r="R271" s="34">
        <v>4.8154711456968946E-3</v>
      </c>
      <c r="S271" s="109">
        <v>2.675261747609386E-4</v>
      </c>
      <c r="T271" s="109">
        <f>_xlfn.XLOOKUP(B271,'[3]Nur des jours'!$B:$B,'[3]Nur des jours'!$U:$U,"")</f>
        <v>8.0257852428281603E-4</v>
      </c>
      <c r="U271" s="109">
        <v>3.4217132804273569</v>
      </c>
      <c r="V271" s="109">
        <v>9.8806333878373332E-3</v>
      </c>
      <c r="W271" s="109">
        <v>8.0257852428281581E-4</v>
      </c>
      <c r="X271" s="109">
        <v>2.675261747609386E-4</v>
      </c>
      <c r="Y271" s="109">
        <v>5.3255543855744172E-2</v>
      </c>
      <c r="Z271" s="109">
        <v>4.6192852842055392E-3</v>
      </c>
      <c r="AA271" s="109">
        <v>8.0257852428281603E-4</v>
      </c>
      <c r="AB271" s="109">
        <v>1.6051570485656321E-3</v>
      </c>
      <c r="AC271" s="109">
        <v>0.83305356721780588</v>
      </c>
      <c r="AD271" s="109">
        <v>1.459536110516098</v>
      </c>
      <c r="AE271" s="109">
        <v>1.2062398518404374</v>
      </c>
      <c r="AF271" s="109">
        <v>1.2062398518404374</v>
      </c>
      <c r="AG271" s="57" t="str">
        <f>_xlfn.XLOOKUP(B271,[3]CALCULATION!$B:$B,[3]CALCULATION!$M:$M,"")</f>
        <v>Operationnel</v>
      </c>
      <c r="AH271" s="57"/>
      <c r="AI271" s="56" t="str" cm="1">
        <f t="array" ref="AI271">IFERROR(_xlfn.IFS(
AK271="MPR ISSUE","PDH",
AK271="BSS Hardware Issue","BSS",
AK271="Sites strategiques, MLL, Pylone, etc.","ENVTECH",
AK271="AKTIVCO DEFAUT GE &amp; POWER Cabinet","AKTIVCO",
AK271="AKTIVCO Coupure ENEO &amp; Baisse de tension","AKTIVCO GRID ONLY",
AK271="Coupure ENEO &amp; Baisse de tension","IHS GRID ONLY",
AK271="Defaut GE &amp; POWER Cabinet","IHS",
AK271="Sharing","Partners",
AK271="Sites strategiques &amp; DataCenter","SST &amp; DC",
AK271="Exclu","Exclu",
AK271="SAT","SAT",
AK271="SPARE-ISSUE","SPARE-ISSUE",
AK271="Fiber CAmtel","TRANS_FO_CAMTEL",
AK271="Fiber AOF","Fiber AOF",
AK271="Projet OCM (HUAWEI)","TRAVAUX-HUAWEI",
AK271="Projet OCM (NOKIA)","TRAVAUX-NOKIA",
AK271="ACCESS-ISSUE","ACCESS-ISSUE",
AK271="Projet OCM (ZTE, NOKIA, autres projets)","TRAVAUX OCM",
AK271="No root CAuse","No root cause",
AK271="ODU HS","PDH",
AK271="IP &amp; VLAN","PDH",
AK271="Warehouse HUAWEI","SPARE-ISSUE",
AK271="SPARE-HS","SPARE-ISSUE",
AK271="Power Telco","BSS",AK271="no impacts","no impacts"
),"")</f>
        <v>No root cause</v>
      </c>
      <c r="AJ271" s="56" t="str" cm="1">
        <f t="array" ref="AJ271">IFERROR(_xlfn.IFS(
AK271="MPR ISSUE","TX ISSUE",
AK271="BSS Hardware Issue","RAN ISSUE",
AK271="Sites strategiques, MLL, Pylone, etc.","ENVTECH",
AK271="AKTIVCO DEFAUT GE &amp; POWER Cabinet","POWER ISSUE",
AK271="AKTIVCO Coupure ENEO &amp; Baisse de tension","POWER ISSUE",
AK271="Coupure ENEO &amp; Baisse de tension","POWER ISSUE",
AK271="Defaut GE &amp; POWER Cabinet","POWER ISSUE",
AK271="Sharing","POWER ISSUE",
AK271="Sites strategiques &amp; DataCenter","POWER ISSUE",
AK271="Exclu","Exclu",
AK271="SAT","TX ISSUE",
AK271="SPARE-ISSUE","SPARE-ISSUE",
AK271="Fiber CAmtel","TX ISSUE",
AK271="Fiber AOF","TX ISSUE",
AK271="Projet OCM (HUAWEI)","TRAVAUX-HUAWEI",
AK271="Projet OCM (NOKIA)","TRAVAUX -NOKIA",
AK271="ACCESS-ISSUE","ACCESS-ISSUE",
AK271="Projet OCM (ZTE, NOKIA, autres projets)","TRAVAUX OCM",
AK271="No root CAuse","No root cause",
AK271="ODU HS","TX ISSUE",
AK271="IP &amp; VLAN","TX ISSUE",
AK271="Warehouse HUAWEI","SPARE-ISSUE",
AK271="SPARE-HS","SPARE-ISSUE",
AK271="Power Telco","RAN ISSUE",AK271="no impacts","no impacts"
),"")</f>
        <v>No root cause</v>
      </c>
      <c r="AK271" s="81" t="s">
        <v>5620</v>
      </c>
      <c r="AL271" s="56" t="str" cm="1">
        <f t="array" ref="AL271">IFERROR(_xlfn.IFS(
AK271="MPR ISSUE","ACTIVE",
AK271="BSS Hardware Issue","ACTIVE",
AK271="Sites strategiques, MLL, Pylone, etc.","PASSIVE",
AK271="AKTIVCO DEFAUT GE &amp; POWER Cabinet","PASSIVE",
AK271="AKTIVCO Coupure ENEO &amp; Baisse de tension","PASSIVE",
AK271="Coupure ENEO &amp; Baisse de tension","PASSIVE",
AK271="Defaut GE &amp; POWER Cabinet","PASSIVE",
AK271="Sharing","PASSIVE",
AK271="Sites strategiques &amp; DataCenter","PASSIVE",
AK271="Exclu","Exclu",
AK271="SAT","ACTIVE",
AK271="SPARE-ISSUE","SPARE-ISSUE",
AK271="Fiber CAmtel","ACTIVE",
AK271="Fiber AOF","ACTIVE",
AK271="Projet OCM (HUAWEI)","PLANNED WORKS",
AK271="Projet OCM (NOKIA)","PLANNED WORKS",
AK271="ACCESS-ISSUE","ACCESS-ISSUE",
AK271="Projet OCM (ZTE, NOKIA, autres projets)","PLANNED WORKS",
AK271="No root CAuse","No root cause",
AK271="ODU HS","ACTIVE",
AK271="IP &amp; VLAN","ACTIVE",
AK271="Warehouse HUAWEI","SPARE-ISSUE",
AK271="SPARE-HS","SPARE-ISSUE",
AK271="Power Telco","ACTIVE", AK271="no impacts","no impacts"
),"")</f>
        <v>No root cause</v>
      </c>
      <c r="AM271" s="108" t="s">
        <v>5537</v>
      </c>
      <c r="AN271" s="117" t="s">
        <v>1044</v>
      </c>
      <c r="AP271" s="23" t="s">
        <v>5537</v>
      </c>
      <c r="AQ271" s="23" t="s">
        <v>5537</v>
      </c>
      <c r="AR271" s="7"/>
      <c r="AS271" s="6"/>
      <c r="AT271" s="7"/>
      <c r="AU271" s="3" t="s">
        <v>5537</v>
      </c>
      <c r="AV271" s="24" t="s">
        <v>5537</v>
      </c>
      <c r="AW271" s="24" t="s">
        <v>5537</v>
      </c>
      <c r="AX271" s="24" t="s">
        <v>5537</v>
      </c>
      <c r="AY271" s="24" t="s">
        <v>5537</v>
      </c>
      <c r="AZ271" s="24" t="s">
        <v>5537</v>
      </c>
      <c r="BA271" s="24" t="s">
        <v>5537</v>
      </c>
      <c r="BB271" s="24" t="s">
        <v>5537</v>
      </c>
      <c r="BC271" s="24" t="s">
        <v>5537</v>
      </c>
      <c r="BD271" s="24" t="s">
        <v>5537</v>
      </c>
      <c r="BE271" s="24" t="s">
        <v>5537</v>
      </c>
      <c r="BF271" s="24" t="s">
        <v>5537</v>
      </c>
      <c r="BG271" s="24" t="s">
        <v>5537</v>
      </c>
      <c r="BH271" s="24" t="s">
        <v>5537</v>
      </c>
      <c r="BI271" s="9" t="s">
        <v>5537</v>
      </c>
      <c r="BJ271" s="14"/>
      <c r="BK271" s="14" t="s">
        <v>5537</v>
      </c>
      <c r="BL271" s="14" t="str">
        <f>_xlfn.XLOOKUP(B271,'[4]cell downs 18042026 17h'!$B:$B,'[4]cell downs 18042026 17h'!$B:$B,"")</f>
        <v/>
      </c>
      <c r="BM271" s="14" t="str">
        <f>_xlfn.XLOOKUP(B271,'[5]Cells Huawei 19042026 15h'!$B:$B,'[5]Cells Huawei 19042026 15h'!$B:$B,"")</f>
        <v/>
      </c>
      <c r="BN271" s="9" t="str">
        <f>_xlfn.XLOOKUP(B271,'[6]cells down 19042026 9H40'!$B:$B,'[6]cells down 19042026 9H40'!$B:$B,"")</f>
        <v/>
      </c>
      <c r="BO271" s="9" t="s">
        <v>1044</v>
      </c>
      <c r="BP271" s="9" t="s">
        <v>12</v>
      </c>
    </row>
    <row r="272" spans="1:68" s="9" customFormat="1" ht="21.5" customHeight="1" x14ac:dyDescent="0.35">
      <c r="A272" s="1" t="s">
        <v>2107</v>
      </c>
      <c r="B272" s="1" t="s">
        <v>2108</v>
      </c>
      <c r="C272" s="3" t="str">
        <f>_xlfn.XLOOKUP(B272,'[1]daily break down'!$D:$D,'[1]daily break down'!$E:$E,"")</f>
        <v>Yaounde</v>
      </c>
      <c r="D272" s="1" t="s">
        <v>21</v>
      </c>
      <c r="E272" s="1" t="s">
        <v>36</v>
      </c>
      <c r="F272" s="3" t="s">
        <v>37</v>
      </c>
      <c r="G272" s="1" t="s">
        <v>38</v>
      </c>
      <c r="H272" s="41" t="str">
        <f>_xlfn.XLOOKUP(B272,[2]CALCULATION!$B:$B,[2]CALCULATION!$H:$H,"")</f>
        <v>ZTE</v>
      </c>
      <c r="I272" s="34">
        <v>0</v>
      </c>
      <c r="J272" s="34">
        <v>2.4202914679838914</v>
      </c>
      <c r="K272" s="34">
        <v>0</v>
      </c>
      <c r="L272" s="34">
        <v>0</v>
      </c>
      <c r="M272" s="34">
        <v>11.021686028427688</v>
      </c>
      <c r="N272" s="34">
        <v>0</v>
      </c>
      <c r="O272" s="34">
        <v>6.1107080383411372</v>
      </c>
      <c r="P272" s="34">
        <v>0</v>
      </c>
      <c r="Q272" s="34">
        <v>0.34664258217690724</v>
      </c>
      <c r="R272" s="34">
        <v>0</v>
      </c>
      <c r="S272" s="109">
        <v>0.69342784498035315</v>
      </c>
      <c r="T272" s="109">
        <f>_xlfn.XLOOKUP(B272,'[3]Nur des jours'!$B:$B,'[3]Nur des jours'!$U:$U,"")</f>
        <v>8.3218475428969083E-2</v>
      </c>
      <c r="U272" s="109">
        <v>3.0158582382366972</v>
      </c>
      <c r="V272" s="109">
        <v>0</v>
      </c>
      <c r="W272" s="109">
        <v>8.3218475428969083E-2</v>
      </c>
      <c r="X272" s="109">
        <v>0.22349136639528813</v>
      </c>
      <c r="Y272" s="109">
        <v>0.18584151606726565</v>
      </c>
      <c r="Z272" s="109">
        <v>0</v>
      </c>
      <c r="AA272" s="109">
        <v>0.53341152231667732</v>
      </c>
      <c r="AB272" s="109">
        <v>0</v>
      </c>
      <c r="AC272" s="109">
        <v>0</v>
      </c>
      <c r="AD272" s="109">
        <v>0.45810722822335898</v>
      </c>
      <c r="AE272" s="109">
        <v>1.12444818267686</v>
      </c>
      <c r="AF272" s="109">
        <v>1.12444818267686</v>
      </c>
      <c r="AG272" s="57" t="str">
        <f>_xlfn.XLOOKUP(B272,[3]CALCULATION!$B:$B,[3]CALCULATION!$M:$M,"")</f>
        <v>Operationnel</v>
      </c>
      <c r="AH272" s="57"/>
      <c r="AI272" s="56" t="str" cm="1">
        <f t="array" ref="AI272">IFERROR(_xlfn.IFS(
AK272="MPR ISSUE","PDH",
AK272="BSS Hardware Issue","BSS",
AK272="Sites strategiques, MLL, Pylone, etc.","ENVTECH",
AK272="AKTIVCO DEFAUT GE &amp; POWER Cabinet","AKTIVCO",
AK272="AKTIVCO Coupure ENEO &amp; Baisse de tension","AKTIVCO GRID ONLY",
AK272="Coupure ENEO &amp; Baisse de tension","IHS GRID ONLY",
AK272="Defaut GE &amp; POWER Cabinet","IHS",
AK272="Sharing","Partners",
AK272="Sites strategiques &amp; DataCenter","SST &amp; DC",
AK272="Exclu","Exclu",
AK272="SAT","SAT",
AK272="SPARE-ISSUE","SPARE-ISSUE",
AK272="Fiber CAmtel","TRANS_FO_CAMTEL",
AK272="Fiber AOF","Fiber AOF",
AK272="Projet OCM (HUAWEI)","TRAVAUX-HUAWEI",
AK272="Projet OCM (NOKIA)","TRAVAUX-NOKIA",
AK272="ACCESS-ISSUE","ACCESS-ISSUE",
AK272="Projet OCM (ZTE, NOKIA, autres projets)","TRAVAUX OCM",
AK272="No root CAuse","No root cause",
AK272="ODU HS","PDH",
AK272="IP &amp; VLAN","PDH",
AK272="Warehouse HUAWEI","SPARE-ISSUE",
AK272="SPARE-HS","SPARE-ISSUE",
AK272="Power Telco","BSS",AK272="no impacts","no impacts"
),"")</f>
        <v>No root cause</v>
      </c>
      <c r="AJ272" s="56" t="str" cm="1">
        <f t="array" ref="AJ272">IFERROR(_xlfn.IFS(
AK272="MPR ISSUE","TX ISSUE",
AK272="BSS Hardware Issue","RAN ISSUE",
AK272="Sites strategiques, MLL, Pylone, etc.","ENVTECH",
AK272="AKTIVCO DEFAUT GE &amp; POWER Cabinet","POWER ISSUE",
AK272="AKTIVCO Coupure ENEO &amp; Baisse de tension","POWER ISSUE",
AK272="Coupure ENEO &amp; Baisse de tension","POWER ISSUE",
AK272="Defaut GE &amp; POWER Cabinet","POWER ISSUE",
AK272="Sharing","POWER ISSUE",
AK272="Sites strategiques &amp; DataCenter","POWER ISSUE",
AK272="Exclu","Exclu",
AK272="SAT","TX ISSUE",
AK272="SPARE-ISSUE","SPARE-ISSUE",
AK272="Fiber CAmtel","TX ISSUE",
AK272="Fiber AOF","TX ISSUE",
AK272="Projet OCM (HUAWEI)","TRAVAUX-HUAWEI",
AK272="Projet OCM (NOKIA)","TRAVAUX -NOKIA",
AK272="ACCESS-ISSUE","ACCESS-ISSUE",
AK272="Projet OCM (ZTE, NOKIA, autres projets)","TRAVAUX OCM",
AK272="No root CAuse","No root cause",
AK272="ODU HS","TX ISSUE",
AK272="IP &amp; VLAN","TX ISSUE",
AK272="Warehouse HUAWEI","SPARE-ISSUE",
AK272="SPARE-HS","SPARE-ISSUE",
AK272="Power Telco","RAN ISSUE",AK272="no impacts","no impacts"
),"")</f>
        <v>No root cause</v>
      </c>
      <c r="AK272" s="81" t="s">
        <v>5620</v>
      </c>
      <c r="AL272" s="56" t="str" cm="1">
        <f t="array" ref="AL272">IFERROR(_xlfn.IFS(
AK272="MPR ISSUE","ACTIVE",
AK272="BSS Hardware Issue","ACTIVE",
AK272="Sites strategiques, MLL, Pylone, etc.","PASSIVE",
AK272="AKTIVCO DEFAUT GE &amp; POWER Cabinet","PASSIVE",
AK272="AKTIVCO Coupure ENEO &amp; Baisse de tension","PASSIVE",
AK272="Coupure ENEO &amp; Baisse de tension","PASSIVE",
AK272="Defaut GE &amp; POWER Cabinet","PASSIVE",
AK272="Sharing","PASSIVE",
AK272="Sites strategiques &amp; DataCenter","PASSIVE",
AK272="Exclu","Exclu",
AK272="SAT","ACTIVE",
AK272="SPARE-ISSUE","SPARE-ISSUE",
AK272="Fiber CAmtel","ACTIVE",
AK272="Fiber AOF","ACTIVE",
AK272="Projet OCM (HUAWEI)","PLANNED WORKS",
AK272="Projet OCM (NOKIA)","PLANNED WORKS",
AK272="ACCESS-ISSUE","ACCESS-ISSUE",
AK272="Projet OCM (ZTE, NOKIA, autres projets)","PLANNED WORKS",
AK272="No root CAuse","No root cause",
AK272="ODU HS","ACTIVE",
AK272="IP &amp; VLAN","ACTIVE",
AK272="Warehouse HUAWEI","SPARE-ISSUE",
AK272="SPARE-HS","SPARE-ISSUE",
AK272="Power Telco","ACTIVE", AK272="no impacts","no impacts"
),"")</f>
        <v>No root cause</v>
      </c>
      <c r="AM272" s="108" t="s">
        <v>5537</v>
      </c>
      <c r="AN272" s="117" t="s">
        <v>2108</v>
      </c>
      <c r="AP272" s="23" t="s">
        <v>5537</v>
      </c>
      <c r="AQ272" s="23" t="s">
        <v>5537</v>
      </c>
      <c r="AR272" s="7"/>
      <c r="AS272" s="6"/>
      <c r="AT272" s="7"/>
      <c r="AU272" s="3" t="s">
        <v>5537</v>
      </c>
      <c r="AV272" s="24" t="s">
        <v>5537</v>
      </c>
      <c r="AW272" s="24" t="s">
        <v>5537</v>
      </c>
      <c r="AX272" s="24" t="s">
        <v>5537</v>
      </c>
      <c r="AY272" s="24" t="s">
        <v>5537</v>
      </c>
      <c r="AZ272" s="24" t="s">
        <v>5537</v>
      </c>
      <c r="BA272" s="24" t="s">
        <v>5537</v>
      </c>
      <c r="BB272" s="24" t="s">
        <v>5537</v>
      </c>
      <c r="BC272" s="24" t="s">
        <v>5537</v>
      </c>
      <c r="BD272" s="24" t="s">
        <v>5537</v>
      </c>
      <c r="BE272" s="24" t="s">
        <v>5537</v>
      </c>
      <c r="BF272" s="24" t="s">
        <v>5537</v>
      </c>
      <c r="BG272" s="24" t="s">
        <v>5537</v>
      </c>
      <c r="BH272" s="24" t="s">
        <v>5537</v>
      </c>
      <c r="BI272" s="9" t="s">
        <v>5537</v>
      </c>
      <c r="BJ272" s="14"/>
      <c r="BK272" s="14" t="s">
        <v>5537</v>
      </c>
      <c r="BL272" s="14" t="str">
        <f>_xlfn.XLOOKUP(B272,'[4]cell downs 18042026 17h'!$B:$B,'[4]cell downs 18042026 17h'!$B:$B,"")</f>
        <v/>
      </c>
      <c r="BM272" s="14" t="str">
        <f>_xlfn.XLOOKUP(B272,'[5]Cells Huawei 19042026 15h'!$B:$B,'[5]Cells Huawei 19042026 15h'!$B:$B,"")</f>
        <v/>
      </c>
      <c r="BN272" s="9" t="str">
        <f>_xlfn.XLOOKUP(B272,'[6]cells down 19042026 9H40'!$B:$B,'[6]cells down 19042026 9H40'!$B:$B,"")</f>
        <v/>
      </c>
      <c r="BO272" s="9" t="s">
        <v>5537</v>
      </c>
      <c r="BP272" s="9" t="s">
        <v>318</v>
      </c>
    </row>
    <row r="273" spans="1:68" s="9" customFormat="1" x14ac:dyDescent="0.35">
      <c r="A273" s="1" t="s">
        <v>1366</v>
      </c>
      <c r="B273" s="8" t="s">
        <v>1367</v>
      </c>
      <c r="C273" s="3" t="str">
        <f>_xlfn.XLOOKUP(B273,'[1]daily break down'!$D:$D,'[1]daily break down'!$E:$E,"")</f>
        <v>OUEST</v>
      </c>
      <c r="D273" s="1" t="s">
        <v>11</v>
      </c>
      <c r="E273" s="1" t="s">
        <v>66</v>
      </c>
      <c r="F273" s="3" t="s">
        <v>102</v>
      </c>
      <c r="G273" s="1" t="s">
        <v>1368</v>
      </c>
      <c r="H273" s="40" t="str">
        <f>_xlfn.XLOOKUP(B273,[2]CALCULATION!$B:$B,[2]CALCULATION!$H:$H,"")</f>
        <v>NOKIA</v>
      </c>
      <c r="I273" s="34">
        <v>0</v>
      </c>
      <c r="J273" s="34">
        <v>0</v>
      </c>
      <c r="K273" s="34">
        <v>0</v>
      </c>
      <c r="L273" s="34">
        <v>0</v>
      </c>
      <c r="M273" s="34">
        <v>0</v>
      </c>
      <c r="N273" s="34">
        <v>0</v>
      </c>
      <c r="O273" s="34">
        <v>1.4404005556090718</v>
      </c>
      <c r="P273" s="34">
        <v>2.2826125883451067</v>
      </c>
      <c r="Q273" s="34">
        <v>1.7369864467903282</v>
      </c>
      <c r="R273" s="34">
        <v>8.9175391586982075E-4</v>
      </c>
      <c r="S273" s="109">
        <v>0</v>
      </c>
      <c r="T273" s="109">
        <f>_xlfn.XLOOKUP(B273,'[3]Nur des jours'!$B:$B,'[3]Nur des jours'!$U:$U,"")</f>
        <v>9.9698087794243204E-2</v>
      </c>
      <c r="U273" s="109">
        <v>0</v>
      </c>
      <c r="V273" s="109">
        <v>0</v>
      </c>
      <c r="W273" s="109">
        <v>9.9698087794243204E-2</v>
      </c>
      <c r="X273" s="109">
        <v>0</v>
      </c>
      <c r="Y273" s="109">
        <v>1.1358626327999932</v>
      </c>
      <c r="Z273" s="109">
        <v>0</v>
      </c>
      <c r="AA273" s="109">
        <v>0</v>
      </c>
      <c r="AB273" s="109">
        <v>0</v>
      </c>
      <c r="AC273" s="109">
        <v>4.0689733382891902</v>
      </c>
      <c r="AD273" s="109">
        <v>1.8211661583551788</v>
      </c>
      <c r="AE273" s="109">
        <v>1.192435501222773</v>
      </c>
      <c r="AF273" s="109">
        <v>1.192435501222773</v>
      </c>
      <c r="AG273" s="57" t="str">
        <f>_xlfn.XLOOKUP(B273,[3]CALCULATION!$B:$B,[3]CALCULATION!$M:$M,"")</f>
        <v>Operationnel</v>
      </c>
      <c r="AH273" s="57"/>
      <c r="AI273" s="56" t="str" cm="1">
        <f t="array" ref="AI273">IFERROR(_xlfn.IFS(
AK273="MPR ISSUE","PDH",
AK273="BSS Hardware Issue","BSS",
AK273="Sites strategiques, MLL, Pylone, etc.","ENVTECH",
AK273="AKTIVCO DEFAUT GE &amp; POWER Cabinet","AKTIVCO",
AK273="AKTIVCO Coupure ENEO &amp; Baisse de tension","AKTIVCO GRID ONLY",
AK273="Coupure ENEO &amp; Baisse de tension","IHS GRID ONLY",
AK273="Defaut GE &amp; POWER Cabinet","IHS",
AK273="Sharing","Partners",
AK273="Sites strategiques &amp; DataCenter","SST &amp; DC",
AK273="Exclu","Exclu",
AK273="SAT","SAT",
AK273="SPARE-ISSUE","SPARE-ISSUE",
AK273="Fiber CAmtel","TRANS_FO_CAMTEL",
AK273="Fiber AOF","Fiber AOF",
AK273="Projet OCM (HUAWEI)","TRAVAUX-HUAWEI",
AK273="Projet OCM (NOKIA)","TRAVAUX-NOKIA",
AK273="ACCESS-ISSUE","ACCESS-ISSUE",
AK273="Projet OCM (ZTE, NOKIA, autres projets)","TRAVAUX OCM",
AK273="No root CAuse","No root cause",
AK273="ODU HS","PDH",
AK273="IP &amp; VLAN","PDH",
AK273="Warehouse HUAWEI","SPARE-ISSUE",
AK273="SPARE-HS","SPARE-ISSUE",
AK273="Power Telco","BSS",AK273="no impacts","no impacts"
),"")</f>
        <v>No root cause</v>
      </c>
      <c r="AJ273" s="56" t="str" cm="1">
        <f t="array" ref="AJ273">IFERROR(_xlfn.IFS(
AK273="MPR ISSUE","TX ISSUE",
AK273="BSS Hardware Issue","RAN ISSUE",
AK273="Sites strategiques, MLL, Pylone, etc.","ENVTECH",
AK273="AKTIVCO DEFAUT GE &amp; POWER Cabinet","POWER ISSUE",
AK273="AKTIVCO Coupure ENEO &amp; Baisse de tension","POWER ISSUE",
AK273="Coupure ENEO &amp; Baisse de tension","POWER ISSUE",
AK273="Defaut GE &amp; POWER Cabinet","POWER ISSUE",
AK273="Sharing","POWER ISSUE",
AK273="Sites strategiques &amp; DataCenter","POWER ISSUE",
AK273="Exclu","Exclu",
AK273="SAT","TX ISSUE",
AK273="SPARE-ISSUE","SPARE-ISSUE",
AK273="Fiber CAmtel","TX ISSUE",
AK273="Fiber AOF","TX ISSUE",
AK273="Projet OCM (HUAWEI)","TRAVAUX-HUAWEI",
AK273="Projet OCM (NOKIA)","TRAVAUX -NOKIA",
AK273="ACCESS-ISSUE","ACCESS-ISSUE",
AK273="Projet OCM (ZTE, NOKIA, autres projets)","TRAVAUX OCM",
AK273="No root CAuse","No root cause",
AK273="ODU HS","TX ISSUE",
AK273="IP &amp; VLAN","TX ISSUE",
AK273="Warehouse HUAWEI","SPARE-ISSUE",
AK273="SPARE-HS","SPARE-ISSUE",
AK273="Power Telco","RAN ISSUE",AK273="no impacts","no impacts"
),"")</f>
        <v>No root cause</v>
      </c>
      <c r="AK273" s="81" t="s">
        <v>5620</v>
      </c>
      <c r="AL273" s="56" t="str" cm="1">
        <f t="array" ref="AL273">IFERROR(_xlfn.IFS(
AK273="MPR ISSUE","ACTIVE",
AK273="BSS Hardware Issue","ACTIVE",
AK273="Sites strategiques, MLL, Pylone, etc.","PASSIVE",
AK273="AKTIVCO DEFAUT GE &amp; POWER Cabinet","PASSIVE",
AK273="AKTIVCO Coupure ENEO &amp; Baisse de tension","PASSIVE",
AK273="Coupure ENEO &amp; Baisse de tension","PASSIVE",
AK273="Defaut GE &amp; POWER Cabinet","PASSIVE",
AK273="Sharing","PASSIVE",
AK273="Sites strategiques &amp; DataCenter","PASSIVE",
AK273="Exclu","Exclu",
AK273="SAT","ACTIVE",
AK273="SPARE-ISSUE","SPARE-ISSUE",
AK273="Fiber CAmtel","ACTIVE",
AK273="Fiber AOF","ACTIVE",
AK273="Projet OCM (HUAWEI)","PLANNED WORKS",
AK273="Projet OCM (NOKIA)","PLANNED WORKS",
AK273="ACCESS-ISSUE","ACCESS-ISSUE",
AK273="Projet OCM (ZTE, NOKIA, autres projets)","PLANNED WORKS",
AK273="No root CAuse","No root cause",
AK273="ODU HS","ACTIVE",
AK273="IP &amp; VLAN","ACTIVE",
AK273="Warehouse HUAWEI","SPARE-ISSUE",
AK273="SPARE-HS","SPARE-ISSUE",
AK273="Power Telco","ACTIVE", AK273="no impacts","no impacts"
),"")</f>
        <v>No root cause</v>
      </c>
      <c r="AM273" s="108" t="s">
        <v>5920</v>
      </c>
      <c r="AN273" s="117" t="s">
        <v>1367</v>
      </c>
      <c r="AP273" s="23" t="s">
        <v>5537</v>
      </c>
      <c r="AQ273" s="23" t="s">
        <v>5537</v>
      </c>
      <c r="AR273" s="7"/>
      <c r="AS273" s="6"/>
      <c r="AT273" s="7"/>
      <c r="AU273" s="3" t="s">
        <v>5537</v>
      </c>
      <c r="AV273" s="24" t="s">
        <v>5537</v>
      </c>
      <c r="AW273" s="24" t="s">
        <v>5537</v>
      </c>
      <c r="AX273" s="24" t="s">
        <v>5537</v>
      </c>
      <c r="AY273" s="24" t="s">
        <v>5537</v>
      </c>
      <c r="AZ273" s="24" t="s">
        <v>5537</v>
      </c>
      <c r="BA273" s="24" t="s">
        <v>5537</v>
      </c>
      <c r="BB273" s="24" t="s">
        <v>5537</v>
      </c>
      <c r="BC273" s="24" t="s">
        <v>5537</v>
      </c>
      <c r="BD273" s="24" t="s">
        <v>5537</v>
      </c>
      <c r="BE273" s="24" t="s">
        <v>5537</v>
      </c>
      <c r="BF273" s="24" t="s">
        <v>5537</v>
      </c>
      <c r="BG273" s="24" t="s">
        <v>5537</v>
      </c>
      <c r="BH273" s="24" t="s">
        <v>5537</v>
      </c>
      <c r="BI273" s="9" t="s">
        <v>5920</v>
      </c>
      <c r="BJ273" s="14"/>
      <c r="BK273" s="14" t="s">
        <v>5537</v>
      </c>
      <c r="BL273" s="14" t="str">
        <f>_xlfn.XLOOKUP(B273,'[4]cell downs 18042026 17h'!$B:$B,'[4]cell downs 18042026 17h'!$B:$B,"")</f>
        <v/>
      </c>
      <c r="BM273" s="14" t="str">
        <f>_xlfn.XLOOKUP(B273,'[5]Cells Huawei 19042026 15h'!$B:$B,'[5]Cells Huawei 19042026 15h'!$B:$B,"")</f>
        <v/>
      </c>
      <c r="BN273" s="9" t="str">
        <f>_xlfn.XLOOKUP(B273,'[6]cells down 19042026 9H40'!$B:$B,'[6]cells down 19042026 9H40'!$B:$B,"")</f>
        <v/>
      </c>
      <c r="BO273" s="9" t="s">
        <v>1367</v>
      </c>
      <c r="BP273" s="9" t="s">
        <v>5537</v>
      </c>
    </row>
    <row r="274" spans="1:68" s="9" customFormat="1" x14ac:dyDescent="0.35">
      <c r="A274" s="1" t="s">
        <v>140</v>
      </c>
      <c r="B274" s="8" t="s">
        <v>141</v>
      </c>
      <c r="C274" s="3" t="str">
        <f>_xlfn.XLOOKUP(B274,'[1]daily break down'!$D:$D,'[1]daily break down'!$E:$E,"")</f>
        <v>EXTREME-NORD</v>
      </c>
      <c r="D274" s="1" t="s">
        <v>11</v>
      </c>
      <c r="E274" s="1" t="s">
        <v>12</v>
      </c>
      <c r="F274" s="3" t="s">
        <v>55</v>
      </c>
      <c r="G274" s="1" t="s">
        <v>142</v>
      </c>
      <c r="H274" s="40" t="str">
        <f>_xlfn.XLOOKUP(B274,[2]CALCULATION!$B:$B,[2]CALCULATION!$H:$H,"")</f>
        <v>NOKIA</v>
      </c>
      <c r="I274" s="34">
        <v>0.29148544407314159</v>
      </c>
      <c r="J274" s="34">
        <v>0.91131625650335035</v>
      </c>
      <c r="K274" s="34">
        <v>0.19339086689202542</v>
      </c>
      <c r="L274" s="34">
        <v>0.20392879451527351</v>
      </c>
      <c r="M274" s="34">
        <v>0</v>
      </c>
      <c r="N274" s="34">
        <v>0</v>
      </c>
      <c r="O274" s="34">
        <v>0.18615463029031387</v>
      </c>
      <c r="P274" s="34">
        <v>1.0623405585258097</v>
      </c>
      <c r="Q274" s="34">
        <v>0.45544492667444564</v>
      </c>
      <c r="R274" s="34">
        <v>2.1806151447311417</v>
      </c>
      <c r="S274" s="109">
        <v>5.2828354572275655</v>
      </c>
      <c r="T274" s="109">
        <f>_xlfn.XLOOKUP(B274,'[3]Nur des jours'!$B:$B,'[3]Nur des jours'!$U:$U,"")</f>
        <v>0.61712550903080687</v>
      </c>
      <c r="U274" s="109">
        <v>1.4313898639656926</v>
      </c>
      <c r="V274" s="109">
        <v>3.8924825071937534</v>
      </c>
      <c r="W274" s="109">
        <v>0.61712550903080687</v>
      </c>
      <c r="X274" s="109">
        <v>0.63028547567503013</v>
      </c>
      <c r="Y274" s="109">
        <v>0.45353663946261968</v>
      </c>
      <c r="Z274" s="109">
        <v>1.2496614479147046</v>
      </c>
      <c r="AA274" s="109">
        <v>5.4915217677936057E-2</v>
      </c>
      <c r="AB274" s="109">
        <v>0.4236087380929906</v>
      </c>
      <c r="AC274" s="109">
        <v>3.461356306128077</v>
      </c>
      <c r="AD274" s="109">
        <v>2.0750562712717309</v>
      </c>
      <c r="AE274" s="109">
        <v>1.1909016844874769</v>
      </c>
      <c r="AF274" s="109">
        <v>1.1909016844874769</v>
      </c>
      <c r="AG274" s="57" t="str">
        <f>_xlfn.XLOOKUP(B274,[3]CALCULATION!$B:$B,[3]CALCULATION!$M:$M,"")</f>
        <v>Insecurity</v>
      </c>
      <c r="AH274" s="57"/>
      <c r="AI274" s="56" t="str" cm="1">
        <f t="array" ref="AI274">IFERROR(_xlfn.IFS(
AK274="MPR ISSUE","PDH",
AK274="BSS Hardware Issue","BSS",
AK274="Sites strategiques, MLL, Pylone, etc.","ENVTECH",
AK274="AKTIVCO DEFAUT GE &amp; POWER Cabinet","AKTIVCO",
AK274="AKTIVCO Coupure ENEO &amp; Baisse de tension","AKTIVCO GRID ONLY",
AK274="Coupure ENEO &amp; Baisse de tension","IHS GRID ONLY",
AK274="Defaut GE &amp; POWER Cabinet","IHS",
AK274="Sharing","Partners",
AK274="Sites strategiques &amp; DataCenter","SST &amp; DC",
AK274="Exclu","Exclu",
AK274="SAT","SAT",
AK274="SPARE-ISSUE","SPARE-ISSUE",
AK274="Fiber CAmtel","TRANS_FO_CAMTEL",
AK274="Fiber AOF","Fiber AOF",
AK274="Projet OCM (HUAWEI)","TRAVAUX-HUAWEI",
AK274="Projet OCM (NOKIA)","TRAVAUX-NOKIA",
AK274="ACCESS-ISSUE","ACCESS-ISSUE",
AK274="Projet OCM (ZTE, NOKIA, autres projets)","TRAVAUX OCM",
AK274="No root CAuse","No root cause",
AK274="ODU HS","PDH",
AK274="IP &amp; VLAN","PDH",
AK274="Warehouse HUAWEI","SPARE-ISSUE",
AK274="SPARE-HS","SPARE-ISSUE",
AK274="Power Telco","BSS",AK274="no impacts","no impacts"
),"")</f>
        <v>IHS</v>
      </c>
      <c r="AJ274" s="56" t="str" cm="1">
        <f t="array" ref="AJ274">IFERROR(_xlfn.IFS(
AK274="MPR ISSUE","TX ISSUE",
AK274="BSS Hardware Issue","RAN ISSUE",
AK274="Sites strategiques, MLL, Pylone, etc.","ENVTECH",
AK274="AKTIVCO DEFAUT GE &amp; POWER Cabinet","POWER ISSUE",
AK274="AKTIVCO Coupure ENEO &amp; Baisse de tension","POWER ISSUE",
AK274="Coupure ENEO &amp; Baisse de tension","POWER ISSUE",
AK274="Defaut GE &amp; POWER Cabinet","POWER ISSUE",
AK274="Sharing","POWER ISSUE",
AK274="Sites strategiques &amp; DataCenter","POWER ISSUE",
AK274="Exclu","Exclu",
AK274="SAT","TX ISSUE",
AK274="SPARE-ISSUE","SPARE-ISSUE",
AK274="Fiber CAmtel","TX ISSUE",
AK274="Fiber AOF","TX ISSUE",
AK274="Projet OCM (HUAWEI)","TRAVAUX-HUAWEI",
AK274="Projet OCM (NOKIA)","TRAVAUX -NOKIA",
AK274="ACCESS-ISSUE","ACCESS-ISSUE",
AK274="Projet OCM (ZTE, NOKIA, autres projets)","TRAVAUX OCM",
AK274="No root CAuse","No root cause",
AK274="ODU HS","TX ISSUE",
AK274="IP &amp; VLAN","TX ISSUE",
AK274="Warehouse HUAWEI","SPARE-ISSUE",
AK274="SPARE-HS","SPARE-ISSUE",
AK274="Power Telco","RAN ISSUE",AK274="no impacts","no impacts"
),"")</f>
        <v>POWER ISSUE</v>
      </c>
      <c r="AK274" s="81" t="s">
        <v>5330</v>
      </c>
      <c r="AL274" s="56" t="str" cm="1">
        <f t="array" ref="AL274">IFERROR(_xlfn.IFS(
AK274="MPR ISSUE","ACTIVE",
AK274="BSS Hardware Issue","ACTIVE",
AK274="Sites strategiques, MLL, Pylone, etc.","PASSIVE",
AK274="AKTIVCO DEFAUT GE &amp; POWER Cabinet","PASSIVE",
AK274="AKTIVCO Coupure ENEO &amp; Baisse de tension","PASSIVE",
AK274="Coupure ENEO &amp; Baisse de tension","PASSIVE",
AK274="Defaut GE &amp; POWER Cabinet","PASSIVE",
AK274="Sharing","PASSIVE",
AK274="Sites strategiques &amp; DataCenter","PASSIVE",
AK274="Exclu","Exclu",
AK274="SAT","ACTIVE",
AK274="SPARE-ISSUE","SPARE-ISSUE",
AK274="Fiber CAmtel","ACTIVE",
AK274="Fiber AOF","ACTIVE",
AK274="Projet OCM (HUAWEI)","PLANNED WORKS",
AK274="Projet OCM (NOKIA)","PLANNED WORKS",
AK274="ACCESS-ISSUE","ACCESS-ISSUE",
AK274="Projet OCM (ZTE, NOKIA, autres projets)","PLANNED WORKS",
AK274="No root CAuse","No root cause",
AK274="ODU HS","ACTIVE",
AK274="IP &amp; VLAN","ACTIVE",
AK274="Warehouse HUAWEI","SPARE-ISSUE",
AK274="SPARE-HS","SPARE-ISSUE",
AK274="Power Telco","ACTIVE", AK274="no impacts","no impacts"
),"")</f>
        <v>PASSIVE</v>
      </c>
      <c r="AM274" s="108" t="s">
        <v>5921</v>
      </c>
      <c r="AN274" s="117" t="s">
        <v>141</v>
      </c>
      <c r="AP274" s="23" t="s">
        <v>5537</v>
      </c>
      <c r="AQ274" s="23" t="s">
        <v>5537</v>
      </c>
      <c r="AR274" s="7"/>
      <c r="AS274" s="6"/>
      <c r="AT274" s="7"/>
      <c r="AU274" s="3" t="s">
        <v>6458</v>
      </c>
      <c r="AV274" s="24" t="s">
        <v>5537</v>
      </c>
      <c r="AW274" s="24" t="s">
        <v>5537</v>
      </c>
      <c r="AX274" s="24" t="s">
        <v>5537</v>
      </c>
      <c r="AY274" s="24" t="s">
        <v>5537</v>
      </c>
      <c r="AZ274" s="24" t="s">
        <v>5537</v>
      </c>
      <c r="BA274" s="24" t="s">
        <v>5537</v>
      </c>
      <c r="BB274" s="24" t="s">
        <v>5537</v>
      </c>
      <c r="BC274" s="24" t="s">
        <v>5537</v>
      </c>
      <c r="BD274" s="24" t="s">
        <v>5537</v>
      </c>
      <c r="BE274" s="24" t="s">
        <v>5537</v>
      </c>
      <c r="BF274" s="24" t="s">
        <v>5537</v>
      </c>
      <c r="BG274" s="24" t="s">
        <v>5537</v>
      </c>
      <c r="BH274" s="24" t="s">
        <v>5537</v>
      </c>
      <c r="BI274" s="9" t="s">
        <v>6459</v>
      </c>
      <c r="BJ274" s="14"/>
      <c r="BK274" s="14" t="s">
        <v>5537</v>
      </c>
      <c r="BL274" s="14" t="str">
        <f>_xlfn.XLOOKUP(B274,'[4]cell downs 18042026 17h'!$B:$B,'[4]cell downs 18042026 17h'!$B:$B,"")</f>
        <v/>
      </c>
      <c r="BM274" s="14" t="str">
        <f>_xlfn.XLOOKUP(B274,'[5]Cells Huawei 19042026 15h'!$B:$B,'[5]Cells Huawei 19042026 15h'!$B:$B,"")</f>
        <v/>
      </c>
      <c r="BN274" s="9" t="str">
        <f>_xlfn.XLOOKUP(B274,'[6]cells down 19042026 9H40'!$B:$B,'[6]cells down 19042026 9H40'!$B:$B,"")</f>
        <v/>
      </c>
      <c r="BO274" s="9" t="s">
        <v>141</v>
      </c>
      <c r="BP274" s="9" t="s">
        <v>5537</v>
      </c>
    </row>
    <row r="275" spans="1:68" s="9" customFormat="1" x14ac:dyDescent="0.35">
      <c r="A275" s="1" t="s">
        <v>2937</v>
      </c>
      <c r="B275" s="8" t="s">
        <v>2938</v>
      </c>
      <c r="C275" s="3" t="str">
        <f>_xlfn.XLOOKUP(B275,'[1]daily break down'!$D:$D,'[1]daily break down'!$E:$E,"")</f>
        <v>Ngaoundere</v>
      </c>
      <c r="D275" s="1" t="s">
        <v>11</v>
      </c>
      <c r="E275" s="1" t="s">
        <v>12</v>
      </c>
      <c r="F275" s="3" t="s">
        <v>90</v>
      </c>
      <c r="G275" s="1" t="s">
        <v>91</v>
      </c>
      <c r="H275" s="39" t="str">
        <f>_xlfn.XLOOKUP(B275,[2]CALCULATION!$B:$B,[2]CALCULATION!$H:$H,"")</f>
        <v>Huawei</v>
      </c>
      <c r="I275" s="34">
        <v>0</v>
      </c>
      <c r="J275" s="34">
        <v>4.1912434045880374E-3</v>
      </c>
      <c r="K275" s="34">
        <v>0</v>
      </c>
      <c r="L275" s="34">
        <v>0</v>
      </c>
      <c r="M275" s="34">
        <v>0</v>
      </c>
      <c r="N275" s="34">
        <v>1.7921578447235273</v>
      </c>
      <c r="O275" s="34">
        <v>0</v>
      </c>
      <c r="P275" s="34">
        <v>0</v>
      </c>
      <c r="Q275" s="34">
        <v>4.9438837095821454E-2</v>
      </c>
      <c r="R275" s="34">
        <v>0</v>
      </c>
      <c r="S275" s="109">
        <v>0</v>
      </c>
      <c r="T275" s="109">
        <f>_xlfn.XLOOKUP(B275,'[3]Nur des jours'!$B:$B,'[3]Nur des jours'!$U:$U,"")</f>
        <v>0</v>
      </c>
      <c r="U275" s="109">
        <v>0</v>
      </c>
      <c r="V275" s="109">
        <v>0.5364791557872689</v>
      </c>
      <c r="W275" s="109">
        <v>0</v>
      </c>
      <c r="X275" s="109">
        <v>4.7352132932686142E-2</v>
      </c>
      <c r="Y275" s="109">
        <v>3.9999621896339672</v>
      </c>
      <c r="Z275" s="109">
        <v>1.4362410218215749</v>
      </c>
      <c r="AA275" s="109">
        <v>9.4989270416884253</v>
      </c>
      <c r="AB275" s="109">
        <v>0.87925152596930078</v>
      </c>
      <c r="AC275" s="109">
        <v>1.4481643346162609</v>
      </c>
      <c r="AD275" s="109">
        <v>1.878011193052963</v>
      </c>
      <c r="AE275" s="109">
        <v>1.1822873416601749</v>
      </c>
      <c r="AF275" s="109">
        <v>1.1822873416601749</v>
      </c>
      <c r="AG275" s="57" t="str">
        <f>_xlfn.XLOOKUP(B275,[3]CALCULATION!$B:$B,[3]CALCULATION!$M:$M,"")</f>
        <v>Operationnel</v>
      </c>
      <c r="AH275" s="57"/>
      <c r="AI275" s="56" t="str" cm="1">
        <f t="array" ref="AI275">IFERROR(_xlfn.IFS(
AK275="MPR ISSUE","PDH",
AK275="BSS Hardware Issue","BSS",
AK275="Sites strategiques, MLL, Pylone, etc.","ENVTECH",
AK275="AKTIVCO DEFAUT GE &amp; POWER Cabinet","AKTIVCO",
AK275="AKTIVCO Coupure ENEO &amp; Baisse de tension","AKTIVCO GRID ONLY",
AK275="Coupure ENEO &amp; Baisse de tension","IHS GRID ONLY",
AK275="Defaut GE &amp; POWER Cabinet","IHS",
AK275="Sharing","Partners",
AK275="Sites strategiques &amp; DataCenter","SST &amp; DC",
AK275="Exclu","Exclu",
AK275="SAT","SAT",
AK275="SPARE-ISSUE","SPARE-ISSUE",
AK275="Fiber CAmtel","TRANS_FO_CAMTEL",
AK275="Fiber AOF","Fiber AOF",
AK275="Projet OCM (HUAWEI)","TRAVAUX-HUAWEI",
AK275="Projet OCM (NOKIA)","TRAVAUX-NOKIA",
AK275="ACCESS-ISSUE","ACCESS-ISSUE",
AK275="Projet OCM (ZTE, NOKIA, autres projets)","TRAVAUX OCM",
AK275="No root CAuse","No root cause",
AK275="ODU HS","PDH",
AK275="IP &amp; VLAN","PDH",
AK275="Warehouse HUAWEI","SPARE-ISSUE",
AK275="SPARE-HS","SPARE-ISSUE",
AK275="Power Telco","BSS",AK275="no impacts","no impacts"
),"")</f>
        <v>IHS</v>
      </c>
      <c r="AJ275" s="56" t="str" cm="1">
        <f t="array" ref="AJ275">IFERROR(_xlfn.IFS(
AK275="MPR ISSUE","TX ISSUE",
AK275="BSS Hardware Issue","RAN ISSUE",
AK275="Sites strategiques, MLL, Pylone, etc.","ENVTECH",
AK275="AKTIVCO DEFAUT GE &amp; POWER Cabinet","POWER ISSUE",
AK275="AKTIVCO Coupure ENEO &amp; Baisse de tension","POWER ISSUE",
AK275="Coupure ENEO &amp; Baisse de tension","POWER ISSUE",
AK275="Defaut GE &amp; POWER Cabinet","POWER ISSUE",
AK275="Sharing","POWER ISSUE",
AK275="Sites strategiques &amp; DataCenter","POWER ISSUE",
AK275="Exclu","Exclu",
AK275="SAT","TX ISSUE",
AK275="SPARE-ISSUE","SPARE-ISSUE",
AK275="Fiber CAmtel","TX ISSUE",
AK275="Fiber AOF","TX ISSUE",
AK275="Projet OCM (HUAWEI)","TRAVAUX-HUAWEI",
AK275="Projet OCM (NOKIA)","TRAVAUX -NOKIA",
AK275="ACCESS-ISSUE","ACCESS-ISSUE",
AK275="Projet OCM (ZTE, NOKIA, autres projets)","TRAVAUX OCM",
AK275="No root CAuse","No root cause",
AK275="ODU HS","TX ISSUE",
AK275="IP &amp; VLAN","TX ISSUE",
AK275="Warehouse HUAWEI","SPARE-ISSUE",
AK275="SPARE-HS","SPARE-ISSUE",
AK275="Power Telco","RAN ISSUE",AK275="no impacts","no impacts"
),"")</f>
        <v>POWER ISSUE</v>
      </c>
      <c r="AK275" s="81" t="s">
        <v>5330</v>
      </c>
      <c r="AL275" s="56" t="str" cm="1">
        <f t="array" ref="AL275">IFERROR(_xlfn.IFS(
AK275="MPR ISSUE","ACTIVE",
AK275="BSS Hardware Issue","ACTIVE",
AK275="Sites strategiques, MLL, Pylone, etc.","PASSIVE",
AK275="AKTIVCO DEFAUT GE &amp; POWER Cabinet","PASSIVE",
AK275="AKTIVCO Coupure ENEO &amp; Baisse de tension","PASSIVE",
AK275="Coupure ENEO &amp; Baisse de tension","PASSIVE",
AK275="Defaut GE &amp; POWER Cabinet","PASSIVE",
AK275="Sharing","PASSIVE",
AK275="Sites strategiques &amp; DataCenter","PASSIVE",
AK275="Exclu","Exclu",
AK275="SAT","ACTIVE",
AK275="SPARE-ISSUE","SPARE-ISSUE",
AK275="Fiber CAmtel","ACTIVE",
AK275="Fiber AOF","ACTIVE",
AK275="Projet OCM (HUAWEI)","PLANNED WORKS",
AK275="Projet OCM (NOKIA)","PLANNED WORKS",
AK275="ACCESS-ISSUE","ACCESS-ISSUE",
AK275="Projet OCM (ZTE, NOKIA, autres projets)","PLANNED WORKS",
AK275="No root CAuse","No root cause",
AK275="ODU HS","ACTIVE",
AK275="IP &amp; VLAN","ACTIVE",
AK275="Warehouse HUAWEI","SPARE-ISSUE",
AK275="SPARE-HS","SPARE-ISSUE",
AK275="Power Telco","ACTIVE", AK275="no impacts","no impacts"
),"")</f>
        <v>PASSIVE</v>
      </c>
      <c r="AM275" s="108" t="s">
        <v>5922</v>
      </c>
      <c r="AN275" s="117" t="s">
        <v>2938</v>
      </c>
      <c r="AP275" s="23" t="s">
        <v>5537</v>
      </c>
      <c r="AQ275" s="23" t="s">
        <v>5537</v>
      </c>
      <c r="AR275" s="7"/>
      <c r="AS275" s="6"/>
      <c r="AT275" s="7"/>
      <c r="AU275" s="3" t="s">
        <v>5922</v>
      </c>
      <c r="AV275" s="24" t="s">
        <v>5537</v>
      </c>
      <c r="AW275" s="24" t="s">
        <v>5537</v>
      </c>
      <c r="AX275" s="24" t="s">
        <v>5537</v>
      </c>
      <c r="AY275" s="24" t="s">
        <v>5537</v>
      </c>
      <c r="AZ275" s="24" t="s">
        <v>5537</v>
      </c>
      <c r="BA275" s="24" t="s">
        <v>5537</v>
      </c>
      <c r="BB275" s="24" t="s">
        <v>5537</v>
      </c>
      <c r="BC275" s="24" t="s">
        <v>5537</v>
      </c>
      <c r="BD275" s="24" t="s">
        <v>5537</v>
      </c>
      <c r="BE275" s="24" t="s">
        <v>5537</v>
      </c>
      <c r="BF275" s="24" t="s">
        <v>5537</v>
      </c>
      <c r="BG275" s="24" t="s">
        <v>5537</v>
      </c>
      <c r="BH275" s="24" t="s">
        <v>5537</v>
      </c>
      <c r="BI275" s="9" t="s">
        <v>5537</v>
      </c>
      <c r="BJ275" s="14"/>
      <c r="BK275" s="14" t="s">
        <v>5537</v>
      </c>
      <c r="BL275" s="14" t="str">
        <f>_xlfn.XLOOKUP(B275,'[4]cell downs 18042026 17h'!$B:$B,'[4]cell downs 18042026 17h'!$B:$B,"")</f>
        <v/>
      </c>
      <c r="BM275" s="14" t="str">
        <f>_xlfn.XLOOKUP(B275,'[5]Cells Huawei 19042026 15h'!$B:$B,'[5]Cells Huawei 19042026 15h'!$B:$B,"")</f>
        <v/>
      </c>
      <c r="BN275" s="9" t="str">
        <f>_xlfn.XLOOKUP(B275,'[6]cells down 19042026 9H40'!$B:$B,'[6]cells down 19042026 9H40'!$B:$B,"")</f>
        <v/>
      </c>
      <c r="BO275" s="9" t="s">
        <v>2938</v>
      </c>
      <c r="BP275" s="9" t="s">
        <v>5537</v>
      </c>
    </row>
    <row r="276" spans="1:68" s="9" customFormat="1" ht="22.5" customHeight="1" x14ac:dyDescent="0.35">
      <c r="A276" s="1" t="s">
        <v>1062</v>
      </c>
      <c r="B276" s="8" t="s">
        <v>1063</v>
      </c>
      <c r="C276" s="3" t="str">
        <f>_xlfn.XLOOKUP(B276,'[1]daily break down'!$D:$D,'[1]daily break down'!$E:$E,"")</f>
        <v>Garoua</v>
      </c>
      <c r="D276" s="1" t="s">
        <v>11</v>
      </c>
      <c r="E276" s="1" t="s">
        <v>12</v>
      </c>
      <c r="F276" s="3" t="s">
        <v>23</v>
      </c>
      <c r="G276" s="1" t="s">
        <v>24</v>
      </c>
      <c r="H276" s="39" t="str">
        <f>_xlfn.XLOOKUP(B276,[2]CALCULATION!$B:$B,[2]CALCULATION!$H:$H,"")</f>
        <v>Huawei</v>
      </c>
      <c r="I276" s="34">
        <v>4.2620665005864176</v>
      </c>
      <c r="J276" s="34">
        <v>6.134892404539527</v>
      </c>
      <c r="K276" s="34">
        <v>6.044325876843792</v>
      </c>
      <c r="L276" s="34">
        <v>0</v>
      </c>
      <c r="M276" s="34">
        <v>2.660405127370995</v>
      </c>
      <c r="N276" s="34">
        <v>2.2338435592538373</v>
      </c>
      <c r="O276" s="34">
        <v>3.2214610210796359</v>
      </c>
      <c r="P276" s="34">
        <v>2.97877911041483</v>
      </c>
      <c r="Q276" s="34">
        <v>0.6498032434160026</v>
      </c>
      <c r="R276" s="34">
        <v>3.7279772452936788</v>
      </c>
      <c r="S276" s="109">
        <v>0.52265697009128709</v>
      </c>
      <c r="T276" s="109">
        <f>_xlfn.XLOOKUP(B276,'[3]Nur des jours'!$B:$B,'[3]Nur des jours'!$U:$U,"")</f>
        <v>3.1681698070672568</v>
      </c>
      <c r="U276" s="109">
        <v>7.6166307111487788</v>
      </c>
      <c r="V276" s="109">
        <v>3.7337736457468331</v>
      </c>
      <c r="W276" s="109">
        <v>3.1681698070672564</v>
      </c>
      <c r="X276" s="109">
        <v>1.4060105640735892</v>
      </c>
      <c r="Y276" s="109">
        <v>3.9464747897600962</v>
      </c>
      <c r="Z276" s="109">
        <v>1.1821981662685876</v>
      </c>
      <c r="AA276" s="109">
        <v>4.6988118984228082</v>
      </c>
      <c r="AB276" s="109">
        <v>5.1231440817502918</v>
      </c>
      <c r="AC276" s="109">
        <v>0.95732467657038711</v>
      </c>
      <c r="AD276" s="109">
        <v>1.4840804152173841</v>
      </c>
      <c r="AE276" s="109">
        <v>1.1820198154854138</v>
      </c>
      <c r="AF276" s="109">
        <v>1.1820198154854138</v>
      </c>
      <c r="AG276" s="57" t="str">
        <f>_xlfn.XLOOKUP(B276,[3]CALCULATION!$B:$B,[3]CALCULATION!$M:$M,"")</f>
        <v>Operationnel</v>
      </c>
      <c r="AH276" s="57"/>
      <c r="AI276" s="56" t="str" cm="1">
        <f t="array" ref="AI276">IFERROR(_xlfn.IFS(
AK276="MPR ISSUE","PDH",
AK276="BSS Hardware Issue","BSS",
AK276="Sites strategiques, MLL, Pylone, etc.","ENVTECH",
AK276="AKTIVCO DEFAUT GE &amp; POWER Cabinet","AKTIVCO",
AK276="AKTIVCO Coupure ENEO &amp; Baisse de tension","AKTIVCO GRID ONLY",
AK276="Coupure ENEO &amp; Baisse de tension","IHS GRID ONLY",
AK276="Defaut GE &amp; POWER Cabinet","IHS",
AK276="Sharing","Partners",
AK276="Sites strategiques &amp; DataCenter","SST &amp; DC",
AK276="Exclu","Exclu",
AK276="SAT","SAT",
AK276="SPARE-ISSUE","SPARE-ISSUE",
AK276="Fiber CAmtel","TRANS_FO_CAMTEL",
AK276="Fiber AOF","Fiber AOF",
AK276="Projet OCM (HUAWEI)","TRAVAUX-HUAWEI",
AK276="Projet OCM (NOKIA)","TRAVAUX-NOKIA",
AK276="ACCESS-ISSUE","ACCESS-ISSUE",
AK276="Projet OCM (ZTE, NOKIA, autres projets)","TRAVAUX OCM",
AK276="No root CAuse","No root cause",
AK276="ODU HS","PDH",
AK276="IP &amp; VLAN","PDH",
AK276="Warehouse HUAWEI","SPARE-ISSUE",
AK276="SPARE-HS","SPARE-ISSUE",
AK276="Power Telco","BSS",AK276="no impacts","no impacts"
),"")</f>
        <v>IHS</v>
      </c>
      <c r="AJ276" s="56" t="str" cm="1">
        <f t="array" ref="AJ276">IFERROR(_xlfn.IFS(
AK276="MPR ISSUE","TX ISSUE",
AK276="BSS Hardware Issue","RAN ISSUE",
AK276="Sites strategiques, MLL, Pylone, etc.","ENVTECH",
AK276="AKTIVCO DEFAUT GE &amp; POWER Cabinet","POWER ISSUE",
AK276="AKTIVCO Coupure ENEO &amp; Baisse de tension","POWER ISSUE",
AK276="Coupure ENEO &amp; Baisse de tension","POWER ISSUE",
AK276="Defaut GE &amp; POWER Cabinet","POWER ISSUE",
AK276="Sharing","POWER ISSUE",
AK276="Sites strategiques &amp; DataCenter","POWER ISSUE",
AK276="Exclu","Exclu",
AK276="SAT","TX ISSUE",
AK276="SPARE-ISSUE","SPARE-ISSUE",
AK276="Fiber CAmtel","TX ISSUE",
AK276="Fiber AOF","TX ISSUE",
AK276="Projet OCM (HUAWEI)","TRAVAUX-HUAWEI",
AK276="Projet OCM (NOKIA)","TRAVAUX -NOKIA",
AK276="ACCESS-ISSUE","ACCESS-ISSUE",
AK276="Projet OCM (ZTE, NOKIA, autres projets)","TRAVAUX OCM",
AK276="No root CAuse","No root cause",
AK276="ODU HS","TX ISSUE",
AK276="IP &amp; VLAN","TX ISSUE",
AK276="Warehouse HUAWEI","SPARE-ISSUE",
AK276="SPARE-HS","SPARE-ISSUE",
AK276="Power Telco","RAN ISSUE",AK276="no impacts","no impacts"
),"")</f>
        <v>POWER ISSUE</v>
      </c>
      <c r="AK276" s="81" t="s">
        <v>5330</v>
      </c>
      <c r="AL276" s="56" t="str" cm="1">
        <f t="array" ref="AL276">IFERROR(_xlfn.IFS(
AK276="MPR ISSUE","ACTIVE",
AK276="BSS Hardware Issue","ACTIVE",
AK276="Sites strategiques, MLL, Pylone, etc.","PASSIVE",
AK276="AKTIVCO DEFAUT GE &amp; POWER Cabinet","PASSIVE",
AK276="AKTIVCO Coupure ENEO &amp; Baisse de tension","PASSIVE",
AK276="Coupure ENEO &amp; Baisse de tension","PASSIVE",
AK276="Defaut GE &amp; POWER Cabinet","PASSIVE",
AK276="Sharing","PASSIVE",
AK276="Sites strategiques &amp; DataCenter","PASSIVE",
AK276="Exclu","Exclu",
AK276="SAT","ACTIVE",
AK276="SPARE-ISSUE","SPARE-ISSUE",
AK276="Fiber CAmtel","ACTIVE",
AK276="Fiber AOF","ACTIVE",
AK276="Projet OCM (HUAWEI)","PLANNED WORKS",
AK276="Projet OCM (NOKIA)","PLANNED WORKS",
AK276="ACCESS-ISSUE","ACCESS-ISSUE",
AK276="Projet OCM (ZTE, NOKIA, autres projets)","PLANNED WORKS",
AK276="No root CAuse","No root cause",
AK276="ODU HS","ACTIVE",
AK276="IP &amp; VLAN","ACTIVE",
AK276="Warehouse HUAWEI","SPARE-ISSUE",
AK276="SPARE-HS","SPARE-ISSUE",
AK276="Power Telco","ACTIVE", AK276="no impacts","no impacts"
),"")</f>
        <v>PASSIVE</v>
      </c>
      <c r="AM276" s="108" t="s">
        <v>5923</v>
      </c>
      <c r="AN276" s="117" t="s">
        <v>1063</v>
      </c>
      <c r="AP276" s="23" t="s">
        <v>5537</v>
      </c>
      <c r="AQ276" s="23" t="s">
        <v>5537</v>
      </c>
      <c r="AR276" s="7"/>
      <c r="AS276" s="6"/>
      <c r="AT276" s="7"/>
      <c r="AU276" s="3" t="s">
        <v>5923</v>
      </c>
      <c r="AV276" s="24" t="s">
        <v>5537</v>
      </c>
      <c r="AW276" s="24" t="s">
        <v>5537</v>
      </c>
      <c r="AX276" s="24" t="s">
        <v>5537</v>
      </c>
      <c r="AY276" s="24" t="s">
        <v>5537</v>
      </c>
      <c r="AZ276" s="24" t="s">
        <v>5537</v>
      </c>
      <c r="BA276" s="24" t="s">
        <v>5537</v>
      </c>
      <c r="BB276" s="24" t="s">
        <v>5537</v>
      </c>
      <c r="BC276" s="24" t="s">
        <v>5537</v>
      </c>
      <c r="BD276" s="24" t="s">
        <v>5537</v>
      </c>
      <c r="BE276" s="24" t="s">
        <v>5537</v>
      </c>
      <c r="BF276" s="24" t="s">
        <v>5537</v>
      </c>
      <c r="BG276" s="24" t="s">
        <v>5537</v>
      </c>
      <c r="BH276" s="24" t="s">
        <v>5537</v>
      </c>
      <c r="BI276" s="9" t="s">
        <v>5537</v>
      </c>
      <c r="BJ276" s="14"/>
      <c r="BK276" s="14" t="s">
        <v>5537</v>
      </c>
      <c r="BL276" s="14" t="str">
        <f>_xlfn.XLOOKUP(B276,'[4]cell downs 18042026 17h'!$B:$B,'[4]cell downs 18042026 17h'!$B:$B,"")</f>
        <v/>
      </c>
      <c r="BM276" s="14" t="str">
        <f>_xlfn.XLOOKUP(B276,'[5]Cells Huawei 19042026 15h'!$B:$B,'[5]Cells Huawei 19042026 15h'!$B:$B,"")</f>
        <v/>
      </c>
      <c r="BN276" s="9" t="str">
        <f>_xlfn.XLOOKUP(B276,'[6]cells down 19042026 9H40'!$B:$B,'[6]cells down 19042026 9H40'!$B:$B,"")</f>
        <v/>
      </c>
      <c r="BO276" s="9" t="s">
        <v>1063</v>
      </c>
      <c r="BP276" s="9" t="s">
        <v>5459</v>
      </c>
    </row>
    <row r="277" spans="1:68" s="9" customFormat="1" x14ac:dyDescent="0.35">
      <c r="A277" s="1" t="s">
        <v>360</v>
      </c>
      <c r="B277" s="1" t="s">
        <v>361</v>
      </c>
      <c r="C277" s="3" t="str">
        <f>_xlfn.XLOOKUP(B277,'[1]daily break down'!$D:$D,'[1]daily break down'!$E:$E,"")</f>
        <v>Douala</v>
      </c>
      <c r="D277" s="1" t="s">
        <v>21</v>
      </c>
      <c r="E277" s="1" t="s">
        <v>30</v>
      </c>
      <c r="F277" s="3" t="s">
        <v>31</v>
      </c>
      <c r="G277" s="1" t="s">
        <v>32</v>
      </c>
      <c r="H277" s="41" t="str">
        <f>_xlfn.XLOOKUP(B277,[2]CALCULATION!$B:$B,[2]CALCULATION!$H:$H,"")</f>
        <v>ZTE</v>
      </c>
      <c r="I277" s="34">
        <v>0.63885250532912241</v>
      </c>
      <c r="J277" s="34">
        <v>27.294607671081206</v>
      </c>
      <c r="K277" s="34">
        <v>23.485516489600013</v>
      </c>
      <c r="L277" s="34">
        <v>25.480601855418868</v>
      </c>
      <c r="M277" s="34">
        <v>26.219544820265213</v>
      </c>
      <c r="N277" s="34">
        <v>25.705930234880842</v>
      </c>
      <c r="O277" s="34">
        <v>14.979361247371113</v>
      </c>
      <c r="P277" s="34">
        <v>8.3714290606192918</v>
      </c>
      <c r="Q277" s="34">
        <v>2.3898826594527338</v>
      </c>
      <c r="R277" s="34">
        <v>6.77798965850819</v>
      </c>
      <c r="S277" s="109">
        <v>4.3317124814158481</v>
      </c>
      <c r="T277" s="109">
        <f>_xlfn.XLOOKUP(B277,'[3]Nur des jours'!$B:$B,'[3]Nur des jours'!$U:$U,"")</f>
        <v>0</v>
      </c>
      <c r="U277" s="109">
        <v>0</v>
      </c>
      <c r="V277" s="109">
        <v>3.9102874158541012</v>
      </c>
      <c r="W277" s="109">
        <v>0</v>
      </c>
      <c r="X277" s="109">
        <v>3.6435638196174445</v>
      </c>
      <c r="Y277" s="109">
        <v>0</v>
      </c>
      <c r="Z277" s="109">
        <v>0</v>
      </c>
      <c r="AA277" s="109">
        <v>0</v>
      </c>
      <c r="AB277" s="109">
        <v>0</v>
      </c>
      <c r="AC277" s="109">
        <v>0</v>
      </c>
      <c r="AD277" s="109">
        <v>0.45003204572423361</v>
      </c>
      <c r="AE277" s="109">
        <v>1.1141751775660387</v>
      </c>
      <c r="AF277" s="109">
        <v>1.1141751775660387</v>
      </c>
      <c r="AG277" s="57" t="str">
        <f>_xlfn.XLOOKUP(B277,[3]CALCULATION!$B:$B,[3]CALCULATION!$M:$M,"")</f>
        <v>Operationnel</v>
      </c>
      <c r="AH277" s="57"/>
      <c r="AI277" s="56" t="str" cm="1">
        <f t="array" ref="AI277">IFERROR(_xlfn.IFS(
AK277="MPR ISSUE","PDH",
AK277="BSS Hardware Issue","BSS",
AK277="Sites strategiques, MLL, Pylone, etc.","ENVTECH",
AK277="AKTIVCO DEFAUT GE &amp; POWER Cabinet","AKTIVCO",
AK277="AKTIVCO Coupure ENEO &amp; Baisse de tension","AKTIVCO GRID ONLY",
AK277="Coupure ENEO &amp; Baisse de tension","IHS GRID ONLY",
AK277="Defaut GE &amp; POWER Cabinet","IHS",
AK277="Sharing","Partners",
AK277="Sites strategiques &amp; DataCenter","SST &amp; DC",
AK277="Exclu","Exclu",
AK277="SAT","SAT",
AK277="SPARE-ISSUE","SPARE-ISSUE",
AK277="Fiber CAmtel","TRANS_FO_CAMTEL",
AK277="Fiber AOF","Fiber AOF",
AK277="Projet OCM (HUAWEI)","TRAVAUX-HUAWEI",
AK277="Projet OCM (NOKIA)","TRAVAUX-NOKIA",
AK277="ACCESS-ISSUE","ACCESS-ISSUE",
AK277="Projet OCM (ZTE, NOKIA, autres projets)","TRAVAUX OCM",
AK277="No root CAuse","No root cause",
AK277="ODU HS","PDH",
AK277="IP &amp; VLAN","PDH",
AK277="Warehouse HUAWEI","SPARE-ISSUE",
AK277="SPARE-HS","SPARE-ISSUE",
AK277="Power Telco","BSS",AK277="no impacts","no impacts"
),"")</f>
        <v>No root cause</v>
      </c>
      <c r="AJ277" s="56" t="str" cm="1">
        <f t="array" ref="AJ277">IFERROR(_xlfn.IFS(
AK277="MPR ISSUE","TX ISSUE",
AK277="BSS Hardware Issue","RAN ISSUE",
AK277="Sites strategiques, MLL, Pylone, etc.","ENVTECH",
AK277="AKTIVCO DEFAUT GE &amp; POWER Cabinet","POWER ISSUE",
AK277="AKTIVCO Coupure ENEO &amp; Baisse de tension","POWER ISSUE",
AK277="Coupure ENEO &amp; Baisse de tension","POWER ISSUE",
AK277="Defaut GE &amp; POWER Cabinet","POWER ISSUE",
AK277="Sharing","POWER ISSUE",
AK277="Sites strategiques &amp; DataCenter","POWER ISSUE",
AK277="Exclu","Exclu",
AK277="SAT","TX ISSUE",
AK277="SPARE-ISSUE","SPARE-ISSUE",
AK277="Fiber CAmtel","TX ISSUE",
AK277="Fiber AOF","TX ISSUE",
AK277="Projet OCM (HUAWEI)","TRAVAUX-HUAWEI",
AK277="Projet OCM (NOKIA)","TRAVAUX -NOKIA",
AK277="ACCESS-ISSUE","ACCESS-ISSUE",
AK277="Projet OCM (ZTE, NOKIA, autres projets)","TRAVAUX OCM",
AK277="No root CAuse","No root cause",
AK277="ODU HS","TX ISSUE",
AK277="IP &amp; VLAN","TX ISSUE",
AK277="Warehouse HUAWEI","SPARE-ISSUE",
AK277="SPARE-HS","SPARE-ISSUE",
AK277="Power Telco","RAN ISSUE",AK277="no impacts","no impacts"
),"")</f>
        <v>No root cause</v>
      </c>
      <c r="AK277" s="81" t="s">
        <v>5620</v>
      </c>
      <c r="AL277" s="56" t="str" cm="1">
        <f t="array" ref="AL277">IFERROR(_xlfn.IFS(
AK277="MPR ISSUE","ACTIVE",
AK277="BSS Hardware Issue","ACTIVE",
AK277="Sites strategiques, MLL, Pylone, etc.","PASSIVE",
AK277="AKTIVCO DEFAUT GE &amp; POWER Cabinet","PASSIVE",
AK277="AKTIVCO Coupure ENEO &amp; Baisse de tension","PASSIVE",
AK277="Coupure ENEO &amp; Baisse de tension","PASSIVE",
AK277="Defaut GE &amp; POWER Cabinet","PASSIVE",
AK277="Sharing","PASSIVE",
AK277="Sites strategiques &amp; DataCenter","PASSIVE",
AK277="Exclu","Exclu",
AK277="SAT","ACTIVE",
AK277="SPARE-ISSUE","SPARE-ISSUE",
AK277="Fiber CAmtel","ACTIVE",
AK277="Fiber AOF","ACTIVE",
AK277="Projet OCM (HUAWEI)","PLANNED WORKS",
AK277="Projet OCM (NOKIA)","PLANNED WORKS",
AK277="ACCESS-ISSUE","ACCESS-ISSUE",
AK277="Projet OCM (ZTE, NOKIA, autres projets)","PLANNED WORKS",
AK277="No root CAuse","No root cause",
AK277="ODU HS","ACTIVE",
AK277="IP &amp; VLAN","ACTIVE",
AK277="Warehouse HUAWEI","SPARE-ISSUE",
AK277="SPARE-HS","SPARE-ISSUE",
AK277="Power Telco","ACTIVE", AK277="no impacts","no impacts"
),"")</f>
        <v>No root cause</v>
      </c>
      <c r="AM277" s="108" t="s">
        <v>5537</v>
      </c>
      <c r="AN277" s="117" t="s">
        <v>361</v>
      </c>
      <c r="AP277" s="23" t="s">
        <v>5537</v>
      </c>
      <c r="AQ277" s="23" t="s">
        <v>5537</v>
      </c>
      <c r="AR277" s="7"/>
      <c r="AS277" s="6"/>
      <c r="AT277" s="7"/>
      <c r="AU277" s="3" t="s">
        <v>5537</v>
      </c>
      <c r="AV277" s="24" t="s">
        <v>5537</v>
      </c>
      <c r="AW277" s="24" t="s">
        <v>5537</v>
      </c>
      <c r="AX277" s="24" t="s">
        <v>5537</v>
      </c>
      <c r="AY277" s="24" t="s">
        <v>5537</v>
      </c>
      <c r="AZ277" s="24" t="s">
        <v>5537</v>
      </c>
      <c r="BA277" s="24" t="s">
        <v>5537</v>
      </c>
      <c r="BB277" s="24" t="s">
        <v>5537</v>
      </c>
      <c r="BC277" s="24" t="s">
        <v>5537</v>
      </c>
      <c r="BD277" s="24" t="s">
        <v>5537</v>
      </c>
      <c r="BE277" s="24" t="s">
        <v>5537</v>
      </c>
      <c r="BF277" s="24" t="s">
        <v>5537</v>
      </c>
      <c r="BG277" s="24" t="s">
        <v>5537</v>
      </c>
      <c r="BH277" s="24" t="s">
        <v>5537</v>
      </c>
      <c r="BI277" s="9" t="s">
        <v>5537</v>
      </c>
      <c r="BJ277" s="14"/>
      <c r="BK277" s="14" t="s">
        <v>5537</v>
      </c>
      <c r="BL277" s="14" t="str">
        <f>_xlfn.XLOOKUP(B277,'[4]cell downs 18042026 17h'!$B:$B,'[4]cell downs 18042026 17h'!$B:$B,"")</f>
        <v/>
      </c>
      <c r="BM277" s="14" t="str">
        <f>_xlfn.XLOOKUP(B277,'[5]Cells Huawei 19042026 15h'!$B:$B,'[5]Cells Huawei 19042026 15h'!$B:$B,"")</f>
        <v/>
      </c>
      <c r="BN277" s="9" t="str">
        <f>_xlfn.XLOOKUP(B277,'[6]cells down 19042026 9H40'!$B:$B,'[6]cells down 19042026 9H40'!$B:$B,"")</f>
        <v/>
      </c>
      <c r="BO277" s="9" t="s">
        <v>5537</v>
      </c>
      <c r="BP277" s="9" t="s">
        <v>12</v>
      </c>
    </row>
    <row r="278" spans="1:68" s="9" customFormat="1" x14ac:dyDescent="0.35">
      <c r="A278" s="1" t="s">
        <v>1524</v>
      </c>
      <c r="B278" s="1" t="s">
        <v>1525</v>
      </c>
      <c r="C278" s="3" t="str">
        <f>_xlfn.XLOOKUP(B278,'[1]daily break down'!$D:$D,'[1]daily break down'!$E:$E,"")</f>
        <v>NORD-OUEST</v>
      </c>
      <c r="D278" s="1" t="s">
        <v>11</v>
      </c>
      <c r="E278" s="1" t="s">
        <v>154</v>
      </c>
      <c r="F278" s="3" t="s">
        <v>51</v>
      </c>
      <c r="G278" s="1" t="s">
        <v>1526</v>
      </c>
      <c r="H278" s="40" t="str">
        <f>_xlfn.XLOOKUP(B278,[2]CALCULATION!$B:$B,[2]CALCULATION!$H:$H,"")</f>
        <v>NOKIA</v>
      </c>
      <c r="I278" s="34">
        <v>0.31976237304876037</v>
      </c>
      <c r="J278" s="34">
        <v>1.3879171982454188</v>
      </c>
      <c r="K278" s="34">
        <v>0.56167770620180169</v>
      </c>
      <c r="L278" s="34">
        <v>3.1211387055442015E-3</v>
      </c>
      <c r="M278" s="34">
        <v>4.1053780061909633</v>
      </c>
      <c r="N278" s="34">
        <v>9.2964734190981293</v>
      </c>
      <c r="O278" s="34">
        <v>9.2963652058697779</v>
      </c>
      <c r="P278" s="34">
        <v>6.0962713734753367</v>
      </c>
      <c r="Q278" s="34">
        <v>1.026059937754652</v>
      </c>
      <c r="R278" s="34">
        <v>0</v>
      </c>
      <c r="S278" s="109">
        <v>0.77677018506716056</v>
      </c>
      <c r="T278" s="109">
        <f>_xlfn.XLOOKUP(B278,'[3]Nur des jours'!$B:$B,'[3]Nur des jours'!$U:$U,"")</f>
        <v>6.3314528026754543E-3</v>
      </c>
      <c r="U278" s="109">
        <v>1.4022587050667971E-2</v>
      </c>
      <c r="V278" s="109">
        <v>8.9175391586978642E-3</v>
      </c>
      <c r="W278" s="109">
        <v>6.3314528026754543E-3</v>
      </c>
      <c r="X278" s="109">
        <v>0</v>
      </c>
      <c r="Y278" s="109">
        <v>1.3162287798238217E-2</v>
      </c>
      <c r="Z278" s="109">
        <v>8.3575176995317066E-2</v>
      </c>
      <c r="AA278" s="109">
        <v>0.18782120976049627</v>
      </c>
      <c r="AB278" s="109">
        <v>0</v>
      </c>
      <c r="AC278" s="109">
        <v>0.57277116330747502</v>
      </c>
      <c r="AD278" s="109">
        <v>3.1687122378965764</v>
      </c>
      <c r="AE278" s="109">
        <v>1.1455649154046565</v>
      </c>
      <c r="AF278" s="109">
        <v>1.1455649154046565</v>
      </c>
      <c r="AG278" s="57" t="str">
        <f>_xlfn.XLOOKUP(B278,[3]CALCULATION!$B:$B,[3]CALCULATION!$M:$M,"")</f>
        <v>Insecurity</v>
      </c>
      <c r="AH278" s="57"/>
      <c r="AI278" s="56" t="str" cm="1">
        <f t="array" ref="AI278">IFERROR(_xlfn.IFS(
AK278="MPR ISSUE","PDH",
AK278="BSS Hardware Issue","BSS",
AK278="Sites strategiques, MLL, Pylone, etc.","ENVTECH",
AK278="AKTIVCO DEFAUT GE &amp; POWER Cabinet","AKTIVCO",
AK278="AKTIVCO Coupure ENEO &amp; Baisse de tension","AKTIVCO GRID ONLY",
AK278="Coupure ENEO &amp; Baisse de tension","IHS GRID ONLY",
AK278="Defaut GE &amp; POWER Cabinet","IHS",
AK278="Sharing","Partners",
AK278="Sites strategiques &amp; DataCenter","SST &amp; DC",
AK278="Exclu","Exclu",
AK278="SAT","SAT",
AK278="SPARE-ISSUE","SPARE-ISSUE",
AK278="Fiber CAmtel","TRANS_FO_CAMTEL",
AK278="Fiber AOF","Fiber AOF",
AK278="Projet OCM (HUAWEI)","TRAVAUX-HUAWEI",
AK278="Projet OCM (NOKIA)","TRAVAUX-NOKIA",
AK278="ACCESS-ISSUE","ACCESS-ISSUE",
AK278="Projet OCM (ZTE, NOKIA, autres projets)","TRAVAUX OCM",
AK278="No root CAuse","No root cause",
AK278="ODU HS","PDH",
AK278="IP &amp; VLAN","PDH",
AK278="Warehouse HUAWEI","SPARE-ISSUE",
AK278="SPARE-HS","SPARE-ISSUE",
AK278="Power Telco","BSS",AK278="no impacts","no impacts"
),"")</f>
        <v>No root cause</v>
      </c>
      <c r="AJ278" s="56" t="str" cm="1">
        <f t="array" ref="AJ278">IFERROR(_xlfn.IFS(
AK278="MPR ISSUE","TX ISSUE",
AK278="BSS Hardware Issue","RAN ISSUE",
AK278="Sites strategiques, MLL, Pylone, etc.","ENVTECH",
AK278="AKTIVCO DEFAUT GE &amp; POWER Cabinet","POWER ISSUE",
AK278="AKTIVCO Coupure ENEO &amp; Baisse de tension","POWER ISSUE",
AK278="Coupure ENEO &amp; Baisse de tension","POWER ISSUE",
AK278="Defaut GE &amp; POWER Cabinet","POWER ISSUE",
AK278="Sharing","POWER ISSUE",
AK278="Sites strategiques &amp; DataCenter","POWER ISSUE",
AK278="Exclu","Exclu",
AK278="SAT","TX ISSUE",
AK278="SPARE-ISSUE","SPARE-ISSUE",
AK278="Fiber CAmtel","TX ISSUE",
AK278="Fiber AOF","TX ISSUE",
AK278="Projet OCM (HUAWEI)","TRAVAUX-HUAWEI",
AK278="Projet OCM (NOKIA)","TRAVAUX -NOKIA",
AK278="ACCESS-ISSUE","ACCESS-ISSUE",
AK278="Projet OCM (ZTE, NOKIA, autres projets)","TRAVAUX OCM",
AK278="No root CAuse","No root cause",
AK278="ODU HS","TX ISSUE",
AK278="IP &amp; VLAN","TX ISSUE",
AK278="Warehouse HUAWEI","SPARE-ISSUE",
AK278="SPARE-HS","SPARE-ISSUE",
AK278="Power Telco","RAN ISSUE",AK278="no impacts","no impacts"
),"")</f>
        <v>No root cause</v>
      </c>
      <c r="AK278" s="81" t="s">
        <v>5620</v>
      </c>
      <c r="AL278" s="56" t="str" cm="1">
        <f t="array" ref="AL278">IFERROR(_xlfn.IFS(
AK278="MPR ISSUE","ACTIVE",
AK278="BSS Hardware Issue","ACTIVE",
AK278="Sites strategiques, MLL, Pylone, etc.","PASSIVE",
AK278="AKTIVCO DEFAUT GE &amp; POWER Cabinet","PASSIVE",
AK278="AKTIVCO Coupure ENEO &amp; Baisse de tension","PASSIVE",
AK278="Coupure ENEO &amp; Baisse de tension","PASSIVE",
AK278="Defaut GE &amp; POWER Cabinet","PASSIVE",
AK278="Sharing","PASSIVE",
AK278="Sites strategiques &amp; DataCenter","PASSIVE",
AK278="Exclu","Exclu",
AK278="SAT","ACTIVE",
AK278="SPARE-ISSUE","SPARE-ISSUE",
AK278="Fiber CAmtel","ACTIVE",
AK278="Fiber AOF","ACTIVE",
AK278="Projet OCM (HUAWEI)","PLANNED WORKS",
AK278="Projet OCM (NOKIA)","PLANNED WORKS",
AK278="ACCESS-ISSUE","ACCESS-ISSUE",
AK278="Projet OCM (ZTE, NOKIA, autres projets)","PLANNED WORKS",
AK278="No root CAuse","No root cause",
AK278="ODU HS","ACTIVE",
AK278="IP &amp; VLAN","ACTIVE",
AK278="Warehouse HUAWEI","SPARE-ISSUE",
AK278="SPARE-HS","SPARE-ISSUE",
AK278="Power Telco","ACTIVE", AK278="no impacts","no impacts"
),"")</f>
        <v>No root cause</v>
      </c>
      <c r="AM278" s="108" t="s">
        <v>5924</v>
      </c>
      <c r="AN278" s="117" t="s">
        <v>1525</v>
      </c>
      <c r="AP278" s="23" t="s">
        <v>5537</v>
      </c>
      <c r="AQ278" s="23" t="s">
        <v>5537</v>
      </c>
      <c r="AR278" s="7"/>
      <c r="AS278" s="6"/>
      <c r="AT278" s="7"/>
      <c r="AU278" s="3" t="s">
        <v>5537</v>
      </c>
      <c r="AV278" s="24" t="s">
        <v>5537</v>
      </c>
      <c r="AW278" s="24" t="s">
        <v>5537</v>
      </c>
      <c r="AX278" s="24" t="s">
        <v>5537</v>
      </c>
      <c r="AY278" s="24" t="s">
        <v>5537</v>
      </c>
      <c r="AZ278" s="24" t="s">
        <v>5537</v>
      </c>
      <c r="BA278" s="24" t="s">
        <v>5537</v>
      </c>
      <c r="BB278" s="24" t="s">
        <v>5537</v>
      </c>
      <c r="BC278" s="24" t="s">
        <v>5956</v>
      </c>
      <c r="BD278" s="24" t="s">
        <v>5956</v>
      </c>
      <c r="BE278" s="24" t="s">
        <v>5537</v>
      </c>
      <c r="BF278" s="24" t="s">
        <v>5537</v>
      </c>
      <c r="BG278" s="24" t="s">
        <v>5537</v>
      </c>
      <c r="BH278" s="24" t="s">
        <v>5537</v>
      </c>
      <c r="BI278" s="9" t="s">
        <v>5537</v>
      </c>
      <c r="BJ278" s="14"/>
      <c r="BK278" s="14" t="s">
        <v>5537</v>
      </c>
      <c r="BL278" s="14" t="str">
        <f>_xlfn.XLOOKUP(B278,'[4]cell downs 18042026 17h'!$B:$B,'[4]cell downs 18042026 17h'!$B:$B,"")</f>
        <v/>
      </c>
      <c r="BM278" s="14" t="str">
        <f>_xlfn.XLOOKUP(B278,'[5]Cells Huawei 19042026 15h'!$B:$B,'[5]Cells Huawei 19042026 15h'!$B:$B,"")</f>
        <v/>
      </c>
      <c r="BN278" s="9" t="str">
        <f>_xlfn.XLOOKUP(B278,'[6]cells down 19042026 9H40'!$B:$B,'[6]cells down 19042026 9H40'!$B:$B,"")</f>
        <v/>
      </c>
      <c r="BO278" s="9" t="s">
        <v>1525</v>
      </c>
      <c r="BP278" s="9" t="s">
        <v>5537</v>
      </c>
    </row>
    <row r="279" spans="1:68" s="9" customFormat="1" ht="32.5" customHeight="1" x14ac:dyDescent="0.35">
      <c r="A279" s="1" t="s">
        <v>925</v>
      </c>
      <c r="B279" s="8" t="s">
        <v>926</v>
      </c>
      <c r="C279" s="3" t="str">
        <f>_xlfn.XLOOKUP(B279,'[1]daily break down'!$D:$D,'[1]daily break down'!$E:$E,"")</f>
        <v>Yaounde</v>
      </c>
      <c r="D279" s="1" t="s">
        <v>5490</v>
      </c>
      <c r="E279" s="1"/>
      <c r="F279" s="3" t="s">
        <v>37</v>
      </c>
      <c r="G279" s="1" t="s">
        <v>38</v>
      </c>
      <c r="H279" s="41" t="str">
        <f>_xlfn.XLOOKUP(B279,[2]CALCULATION!$B:$B,[2]CALCULATION!$H:$H,"")</f>
        <v>ZTE</v>
      </c>
      <c r="I279" s="34">
        <v>9.0996531433968819</v>
      </c>
      <c r="J279" s="34">
        <v>0</v>
      </c>
      <c r="K279" s="34">
        <v>0.64818025128912038</v>
      </c>
      <c r="L279" s="34">
        <v>0.69711970619205443</v>
      </c>
      <c r="M279" s="34">
        <v>3.4191450291496519</v>
      </c>
      <c r="N279" s="34">
        <v>2.5586738406485687</v>
      </c>
      <c r="O279" s="34">
        <v>0.70011599934937763</v>
      </c>
      <c r="P279" s="34">
        <v>5.9880562047524064</v>
      </c>
      <c r="Q279" s="34">
        <v>5.8156266675798225</v>
      </c>
      <c r="R279" s="34">
        <v>0.59974017857907291</v>
      </c>
      <c r="S279" s="109">
        <v>1.1813777526659872</v>
      </c>
      <c r="T279" s="109">
        <f>_xlfn.XLOOKUP(B279,'[3]Nur des jours'!$B:$B,'[3]Nur des jours'!$U:$U,"")</f>
        <v>0.71418787614180168</v>
      </c>
      <c r="U279" s="109">
        <v>4.992056256117432</v>
      </c>
      <c r="V279" s="109">
        <v>0</v>
      </c>
      <c r="W279" s="109">
        <v>0.71418787614180168</v>
      </c>
      <c r="X279" s="109">
        <v>8.0154052272474328</v>
      </c>
      <c r="Y279" s="109">
        <v>0.61504267577539862</v>
      </c>
      <c r="Z279" s="109">
        <v>3.6015978803366124</v>
      </c>
      <c r="AA279" s="109">
        <v>0</v>
      </c>
      <c r="AB279" s="109">
        <v>0.75066061130087636</v>
      </c>
      <c r="AC279" s="109">
        <v>0.25641064070437114</v>
      </c>
      <c r="AD279" s="109">
        <v>0.7849396146352916</v>
      </c>
      <c r="AE279" s="109">
        <v>1.10390217245522</v>
      </c>
      <c r="AF279" s="109">
        <v>1.10390217245522</v>
      </c>
      <c r="AG279" s="57" t="str">
        <f>_xlfn.XLOOKUP(B279,[3]CALCULATION!$B:$B,[3]CALCULATION!$M:$M,"")</f>
        <v>Operationnel</v>
      </c>
      <c r="AH279" s="57"/>
      <c r="AI279" s="56" t="str" cm="1">
        <f t="array" ref="AI279">IFERROR(_xlfn.IFS(
AK279="MPR ISSUE","PDH",
AK279="BSS Hardware Issue","BSS",
AK279="Sites strategiques, MLL, Pylone, etc.","ENVTECH",
AK279="AKTIVCO DEFAUT GE &amp; POWER Cabinet","AKTIVCO",
AK279="AKTIVCO Coupure ENEO &amp; Baisse de tension","AKTIVCO GRID ONLY",
AK279="Coupure ENEO &amp; Baisse de tension","IHS GRID ONLY",
AK279="Defaut GE &amp; POWER Cabinet","IHS",
AK279="Sharing","Partners",
AK279="Sites strategiques &amp; DataCenter","SST &amp; DC",
AK279="Exclu","Exclu",
AK279="SAT","SAT",
AK279="SPARE-ISSUE","SPARE-ISSUE",
AK279="Fiber CAmtel","TRANS_FO_CAMTEL",
AK279="Fiber AOF","Fiber AOF",
AK279="Projet OCM (HUAWEI)","TRAVAUX-HUAWEI",
AK279="Projet OCM (NOKIA)","TRAVAUX-NOKIA",
AK279="ACCESS-ISSUE","ACCESS-ISSUE",
AK279="Projet OCM (ZTE, NOKIA, autres projets)","TRAVAUX OCM",
AK279="No root CAuse","No root cause",
AK279="ODU HS","PDH",
AK279="IP &amp; VLAN","PDH",
AK279="Warehouse HUAWEI","SPARE-ISSUE",
AK279="SPARE-HS","SPARE-ISSUE",
AK279="Power Telco","BSS",AK279="no impacts","no impacts"
),"")</f>
        <v>No root cause</v>
      </c>
      <c r="AJ279" s="56" t="str" cm="1">
        <f t="array" ref="AJ279">IFERROR(_xlfn.IFS(
AK279="MPR ISSUE","TX ISSUE",
AK279="BSS Hardware Issue","RAN ISSUE",
AK279="Sites strategiques, MLL, Pylone, etc.","ENVTECH",
AK279="AKTIVCO DEFAUT GE &amp; POWER Cabinet","POWER ISSUE",
AK279="AKTIVCO Coupure ENEO &amp; Baisse de tension","POWER ISSUE",
AK279="Coupure ENEO &amp; Baisse de tension","POWER ISSUE",
AK279="Defaut GE &amp; POWER Cabinet","POWER ISSUE",
AK279="Sharing","POWER ISSUE",
AK279="Sites strategiques &amp; DataCenter","POWER ISSUE",
AK279="Exclu","Exclu",
AK279="SAT","TX ISSUE",
AK279="SPARE-ISSUE","SPARE-ISSUE",
AK279="Fiber CAmtel","TX ISSUE",
AK279="Fiber AOF","TX ISSUE",
AK279="Projet OCM (HUAWEI)","TRAVAUX-HUAWEI",
AK279="Projet OCM (NOKIA)","TRAVAUX -NOKIA",
AK279="ACCESS-ISSUE","ACCESS-ISSUE",
AK279="Projet OCM (ZTE, NOKIA, autres projets)","TRAVAUX OCM",
AK279="No root CAuse","No root cause",
AK279="ODU HS","TX ISSUE",
AK279="IP &amp; VLAN","TX ISSUE",
AK279="Warehouse HUAWEI","SPARE-ISSUE",
AK279="SPARE-HS","SPARE-ISSUE",
AK279="Power Telco","RAN ISSUE",AK279="no impacts","no impacts"
),"")</f>
        <v>No root cause</v>
      </c>
      <c r="AK279" s="81" t="s">
        <v>5620</v>
      </c>
      <c r="AL279" s="56" t="str" cm="1">
        <f t="array" ref="AL279">IFERROR(_xlfn.IFS(
AK279="MPR ISSUE","ACTIVE",
AK279="BSS Hardware Issue","ACTIVE",
AK279="Sites strategiques, MLL, Pylone, etc.","PASSIVE",
AK279="AKTIVCO DEFAUT GE &amp; POWER Cabinet","PASSIVE",
AK279="AKTIVCO Coupure ENEO &amp; Baisse de tension","PASSIVE",
AK279="Coupure ENEO &amp; Baisse de tension","PASSIVE",
AK279="Defaut GE &amp; POWER Cabinet","PASSIVE",
AK279="Sharing","PASSIVE",
AK279="Sites strategiques &amp; DataCenter","PASSIVE",
AK279="Exclu","Exclu",
AK279="SAT","ACTIVE",
AK279="SPARE-ISSUE","SPARE-ISSUE",
AK279="Fiber CAmtel","ACTIVE",
AK279="Fiber AOF","ACTIVE",
AK279="Projet OCM (HUAWEI)","PLANNED WORKS",
AK279="Projet OCM (NOKIA)","PLANNED WORKS",
AK279="ACCESS-ISSUE","ACCESS-ISSUE",
AK279="Projet OCM (ZTE, NOKIA, autres projets)","PLANNED WORKS",
AK279="No root CAuse","No root cause",
AK279="ODU HS","ACTIVE",
AK279="IP &amp; VLAN","ACTIVE",
AK279="Warehouse HUAWEI","SPARE-ISSUE",
AK279="SPARE-HS","SPARE-ISSUE",
AK279="Power Telco","ACTIVE", AK279="no impacts","no impacts"
),"")</f>
        <v>No root cause</v>
      </c>
      <c r="AM279" s="108" t="s">
        <v>5537</v>
      </c>
      <c r="AN279" s="117" t="s">
        <v>926</v>
      </c>
      <c r="AP279" s="23" t="s">
        <v>5537</v>
      </c>
      <c r="AQ279" s="23" t="s">
        <v>5537</v>
      </c>
      <c r="AR279" s="7"/>
      <c r="AS279" s="6"/>
      <c r="AT279" s="7"/>
      <c r="AU279" s="3" t="s">
        <v>5537</v>
      </c>
      <c r="AV279" s="24" t="s">
        <v>5537</v>
      </c>
      <c r="AW279" s="24" t="s">
        <v>5537</v>
      </c>
      <c r="AX279" s="24" t="s">
        <v>5537</v>
      </c>
      <c r="AY279" s="24" t="s">
        <v>5537</v>
      </c>
      <c r="AZ279" s="24" t="s">
        <v>5537</v>
      </c>
      <c r="BA279" s="24" t="s">
        <v>5537</v>
      </c>
      <c r="BB279" s="24" t="s">
        <v>5537</v>
      </c>
      <c r="BC279" s="24" t="s">
        <v>5537</v>
      </c>
      <c r="BD279" s="24" t="s">
        <v>5537</v>
      </c>
      <c r="BE279" s="24" t="s">
        <v>5537</v>
      </c>
      <c r="BF279" s="24" t="s">
        <v>5537</v>
      </c>
      <c r="BG279" s="24" t="s">
        <v>5537</v>
      </c>
      <c r="BH279" s="24" t="s">
        <v>5537</v>
      </c>
      <c r="BI279" s="9" t="s">
        <v>5537</v>
      </c>
      <c r="BJ279" s="14"/>
      <c r="BK279" s="14" t="s">
        <v>5537</v>
      </c>
      <c r="BL279" s="14" t="str">
        <f>_xlfn.XLOOKUP(B279,'[4]cell downs 18042026 17h'!$B:$B,'[4]cell downs 18042026 17h'!$B:$B,"")</f>
        <v/>
      </c>
      <c r="BM279" s="14" t="str">
        <f>_xlfn.XLOOKUP(B279,'[5]Cells Huawei 19042026 15h'!$B:$B,'[5]Cells Huawei 19042026 15h'!$B:$B,"")</f>
        <v/>
      </c>
      <c r="BN279" s="9" t="str">
        <f>_xlfn.XLOOKUP(B279,'[6]cells down 19042026 9H40'!$B:$B,'[6]cells down 19042026 9H40'!$B:$B,"")</f>
        <v/>
      </c>
      <c r="BO279" s="9" t="s">
        <v>5537</v>
      </c>
      <c r="BP279" s="9" t="s">
        <v>5537</v>
      </c>
    </row>
    <row r="280" spans="1:68" s="9" customFormat="1" ht="44.5" customHeight="1" x14ac:dyDescent="0.35">
      <c r="A280" s="1" t="s">
        <v>2963</v>
      </c>
      <c r="B280" s="103" t="s">
        <v>2964</v>
      </c>
      <c r="C280" s="3" t="str">
        <f>_xlfn.XLOOKUP(B280,'[1]daily break down'!$D:$D,'[1]daily break down'!$E:$E,"")</f>
        <v>Ngaoundere</v>
      </c>
      <c r="D280" s="1" t="s">
        <v>11</v>
      </c>
      <c r="E280" s="1" t="s">
        <v>12</v>
      </c>
      <c r="F280" s="3" t="s">
        <v>90</v>
      </c>
      <c r="G280" s="1" t="s">
        <v>91</v>
      </c>
      <c r="H280" s="39" t="str">
        <f>_xlfn.XLOOKUP(B280,[2]CALCULATION!$B:$B,[2]CALCULATION!$H:$H,"")</f>
        <v>Huawei</v>
      </c>
      <c r="I280" s="34">
        <v>0.55335113987552542</v>
      </c>
      <c r="J280" s="34">
        <v>5.0622907945313376</v>
      </c>
      <c r="K280" s="34">
        <v>0.79194881760564773</v>
      </c>
      <c r="L280" s="34">
        <v>1.0171880216760407</v>
      </c>
      <c r="M280" s="34">
        <v>1.6637631159165946</v>
      </c>
      <c r="N280" s="34">
        <v>0</v>
      </c>
      <c r="O280" s="34">
        <v>0</v>
      </c>
      <c r="P280" s="34">
        <v>0</v>
      </c>
      <c r="Q280" s="34">
        <v>0</v>
      </c>
      <c r="R280" s="34">
        <v>0</v>
      </c>
      <c r="S280" s="109">
        <v>0</v>
      </c>
      <c r="T280" s="109">
        <f>_xlfn.XLOOKUP(B280,'[3]Nur des jours'!$B:$B,'[3]Nur des jours'!$U:$U,"")</f>
        <v>2.8911375355631455</v>
      </c>
      <c r="U280" s="109">
        <v>2.7436771080349174</v>
      </c>
      <c r="V280" s="109">
        <v>5.6142329632197887</v>
      </c>
      <c r="W280" s="109">
        <v>2.8911375355631455</v>
      </c>
      <c r="X280" s="109">
        <v>1.5271642510836594</v>
      </c>
      <c r="Y280" s="109">
        <v>0.60361039057394716</v>
      </c>
      <c r="Z280" s="109">
        <v>0.31050871350586279</v>
      </c>
      <c r="AA280" s="109">
        <v>0.17754820464967627</v>
      </c>
      <c r="AB280" s="109">
        <v>1.4702703512511666</v>
      </c>
      <c r="AC280" s="109">
        <v>1.4419195552518096</v>
      </c>
      <c r="AD280" s="109">
        <v>1.9438345556609578</v>
      </c>
      <c r="AE280" s="109">
        <v>1.1147637351505137</v>
      </c>
      <c r="AF280" s="109">
        <v>1.1147637351505137</v>
      </c>
      <c r="AG280" s="57" t="str">
        <f>_xlfn.XLOOKUP(B280,[3]CALCULATION!$B:$B,[3]CALCULATION!$M:$M,"")</f>
        <v>Operationnel</v>
      </c>
      <c r="AH280" s="57"/>
      <c r="AI280" s="56" t="str" cm="1">
        <f t="array" ref="AI280">IFERROR(_xlfn.IFS(
AK280="MPR ISSUE","PDH",
AK280="BSS Hardware Issue","BSS",
AK280="Sites strategiques, MLL, Pylone, etc.","ENVTECH",
AK280="AKTIVCO DEFAUT GE &amp; POWER Cabinet","AKTIVCO",
AK280="AKTIVCO Coupure ENEO &amp; Baisse de tension","AKTIVCO GRID ONLY",
AK280="Coupure ENEO &amp; Baisse de tension","IHS GRID ONLY",
AK280="Defaut GE &amp; POWER Cabinet","IHS",
AK280="Sharing","Partners",
AK280="Sites strategiques &amp; DataCenter","SST &amp; DC",
AK280="Exclu","Exclu",
AK280="SAT","SAT",
AK280="SPARE-ISSUE","SPARE-ISSUE",
AK280="Fiber CAmtel","TRANS_FO_CAMTEL",
AK280="Fiber AOF","Fiber AOF",
AK280="Projet OCM (HUAWEI)","TRAVAUX-HUAWEI",
AK280="Projet OCM (NOKIA)","TRAVAUX-NOKIA",
AK280="ACCESS-ISSUE","ACCESS-ISSUE",
AK280="Projet OCM (ZTE, NOKIA, autres projets)","TRAVAUX OCM",
AK280="No root CAuse","No root cause",
AK280="ODU HS","PDH",
AK280="IP &amp; VLAN","PDH",
AK280="Warehouse HUAWEI","SPARE-ISSUE",
AK280="SPARE-HS","SPARE-ISSUE",
AK280="Power Telco","BSS",AK280="no impacts","no impacts"
),"")</f>
        <v>IHS</v>
      </c>
      <c r="AJ280" s="56" t="str" cm="1">
        <f t="array" ref="AJ280">IFERROR(_xlfn.IFS(
AK280="MPR ISSUE","TX ISSUE",
AK280="BSS Hardware Issue","RAN ISSUE",
AK280="Sites strategiques, MLL, Pylone, etc.","ENVTECH",
AK280="AKTIVCO DEFAUT GE &amp; POWER Cabinet","POWER ISSUE",
AK280="AKTIVCO Coupure ENEO &amp; Baisse de tension","POWER ISSUE",
AK280="Coupure ENEO &amp; Baisse de tension","POWER ISSUE",
AK280="Defaut GE &amp; POWER Cabinet","POWER ISSUE",
AK280="Sharing","POWER ISSUE",
AK280="Sites strategiques &amp; DataCenter","POWER ISSUE",
AK280="Exclu","Exclu",
AK280="SAT","TX ISSUE",
AK280="SPARE-ISSUE","SPARE-ISSUE",
AK280="Fiber CAmtel","TX ISSUE",
AK280="Fiber AOF","TX ISSUE",
AK280="Projet OCM (HUAWEI)","TRAVAUX-HUAWEI",
AK280="Projet OCM (NOKIA)","TRAVAUX -NOKIA",
AK280="ACCESS-ISSUE","ACCESS-ISSUE",
AK280="Projet OCM (ZTE, NOKIA, autres projets)","TRAVAUX OCM",
AK280="No root CAuse","No root cause",
AK280="ODU HS","TX ISSUE",
AK280="IP &amp; VLAN","TX ISSUE",
AK280="Warehouse HUAWEI","SPARE-ISSUE",
AK280="SPARE-HS","SPARE-ISSUE",
AK280="Power Telco","RAN ISSUE",AK280="no impacts","no impacts"
),"")</f>
        <v>POWER ISSUE</v>
      </c>
      <c r="AK280" s="81" t="s">
        <v>5330</v>
      </c>
      <c r="AL280" s="56" t="str" cm="1">
        <f t="array" ref="AL280">IFERROR(_xlfn.IFS(
AK280="MPR ISSUE","ACTIVE",
AK280="BSS Hardware Issue","ACTIVE",
AK280="Sites strategiques, MLL, Pylone, etc.","PASSIVE",
AK280="AKTIVCO DEFAUT GE &amp; POWER Cabinet","PASSIVE",
AK280="AKTIVCO Coupure ENEO &amp; Baisse de tension","PASSIVE",
AK280="Coupure ENEO &amp; Baisse de tension","PASSIVE",
AK280="Defaut GE &amp; POWER Cabinet","PASSIVE",
AK280="Sharing","PASSIVE",
AK280="Sites strategiques &amp; DataCenter","PASSIVE",
AK280="Exclu","Exclu",
AK280="SAT","ACTIVE",
AK280="SPARE-ISSUE","SPARE-ISSUE",
AK280="Fiber CAmtel","ACTIVE",
AK280="Fiber AOF","ACTIVE",
AK280="Projet OCM (HUAWEI)","PLANNED WORKS",
AK280="Projet OCM (NOKIA)","PLANNED WORKS",
AK280="ACCESS-ISSUE","ACCESS-ISSUE",
AK280="Projet OCM (ZTE, NOKIA, autres projets)","PLANNED WORKS",
AK280="No root CAuse","No root cause",
AK280="ODU HS","ACTIVE",
AK280="IP &amp; VLAN","ACTIVE",
AK280="Warehouse HUAWEI","SPARE-ISSUE",
AK280="SPARE-HS","SPARE-ISSUE",
AK280="Power Telco","ACTIVE", AK280="no impacts","no impacts"
),"")</f>
        <v>PASSIVE</v>
      </c>
      <c r="AM280" s="108" t="s">
        <v>5925</v>
      </c>
      <c r="AN280" s="117" t="s">
        <v>2964</v>
      </c>
      <c r="AP280" s="23" t="s">
        <v>5537</v>
      </c>
      <c r="AQ280" s="23" t="s">
        <v>5537</v>
      </c>
      <c r="AR280" s="7"/>
      <c r="AS280" s="6"/>
      <c r="AT280" s="7"/>
      <c r="AU280" s="3" t="s">
        <v>5925</v>
      </c>
      <c r="AV280" s="24" t="s">
        <v>5537</v>
      </c>
      <c r="AW280" s="24" t="s">
        <v>5537</v>
      </c>
      <c r="AX280" s="24" t="s">
        <v>5537</v>
      </c>
      <c r="AY280" s="24" t="s">
        <v>5537</v>
      </c>
      <c r="AZ280" s="24" t="s">
        <v>5537</v>
      </c>
      <c r="BA280" s="24" t="s">
        <v>5537</v>
      </c>
      <c r="BB280" s="24" t="s">
        <v>5537</v>
      </c>
      <c r="BC280" s="24" t="s">
        <v>5537</v>
      </c>
      <c r="BD280" s="24" t="s">
        <v>5537</v>
      </c>
      <c r="BE280" s="24" t="s">
        <v>5537</v>
      </c>
      <c r="BF280" s="24" t="s">
        <v>5537</v>
      </c>
      <c r="BG280" s="24" t="s">
        <v>5537</v>
      </c>
      <c r="BH280" s="24" t="s">
        <v>5537</v>
      </c>
      <c r="BI280" s="9" t="s">
        <v>5537</v>
      </c>
      <c r="BJ280" s="14"/>
      <c r="BK280" s="14" t="s">
        <v>5537</v>
      </c>
      <c r="BL280" s="14" t="str">
        <f>_xlfn.XLOOKUP(B280,'[4]cell downs 18042026 17h'!$B:$B,'[4]cell downs 18042026 17h'!$B:$B,"")</f>
        <v/>
      </c>
      <c r="BM280" s="14" t="str">
        <f>_xlfn.XLOOKUP(B280,'[5]Cells Huawei 19042026 15h'!$B:$B,'[5]Cells Huawei 19042026 15h'!$B:$B,"")</f>
        <v/>
      </c>
      <c r="BN280" s="9" t="str">
        <f>_xlfn.XLOOKUP(B280,'[6]cells down 19042026 9H40'!$B:$B,'[6]cells down 19042026 9H40'!$B:$B,"")</f>
        <v/>
      </c>
      <c r="BO280" s="9" t="s">
        <v>2964</v>
      </c>
      <c r="BP280" s="9" t="s">
        <v>12</v>
      </c>
    </row>
    <row r="281" spans="1:68" s="9" customFormat="1" x14ac:dyDescent="0.35">
      <c r="A281" s="1" t="s">
        <v>2408</v>
      </c>
      <c r="B281" s="8" t="s">
        <v>2409</v>
      </c>
      <c r="C281" s="3" t="str">
        <f>_xlfn.XLOOKUP(B281,'[1]daily break down'!$D:$D,'[1]daily break down'!$E:$E,"")</f>
        <v>Douala</v>
      </c>
      <c r="D281" s="1" t="s">
        <v>21</v>
      </c>
      <c r="E281" s="1" t="s">
        <v>36</v>
      </c>
      <c r="F281" s="3" t="s">
        <v>31</v>
      </c>
      <c r="G281" s="1" t="s">
        <v>32</v>
      </c>
      <c r="H281" s="41" t="str">
        <f>_xlfn.XLOOKUP(B281,[2]CALCULATION!$B:$B,[2]CALCULATION!$H:$H,"")</f>
        <v>ZTE</v>
      </c>
      <c r="I281" s="34">
        <v>0</v>
      </c>
      <c r="J281" s="34">
        <v>0</v>
      </c>
      <c r="K281" s="34">
        <v>0</v>
      </c>
      <c r="L281" s="34">
        <v>0</v>
      </c>
      <c r="M281" s="34">
        <v>0</v>
      </c>
      <c r="N281" s="34">
        <v>0</v>
      </c>
      <c r="O281" s="34">
        <v>0</v>
      </c>
      <c r="P281" s="34">
        <v>0</v>
      </c>
      <c r="Q281" s="34">
        <v>0</v>
      </c>
      <c r="R281" s="34">
        <v>0</v>
      </c>
      <c r="S281" s="109">
        <v>0</v>
      </c>
      <c r="T281" s="109">
        <f>_xlfn.XLOOKUP(B281,'[3]Nur des jours'!$B:$B,'[3]Nur des jours'!$U:$U,"")</f>
        <v>0</v>
      </c>
      <c r="U281" s="109">
        <v>0</v>
      </c>
      <c r="V281" s="109">
        <v>2.0331989281831093E-3</v>
      </c>
      <c r="W281" s="109">
        <v>0</v>
      </c>
      <c r="X281" s="109">
        <v>0</v>
      </c>
      <c r="Y281" s="109">
        <v>0</v>
      </c>
      <c r="Z281" s="109">
        <v>0</v>
      </c>
      <c r="AA281" s="109">
        <v>0</v>
      </c>
      <c r="AB281" s="109">
        <v>0</v>
      </c>
      <c r="AC281" s="109">
        <v>0</v>
      </c>
      <c r="AD281" s="109">
        <v>0.45247585095423087</v>
      </c>
      <c r="AE281" s="109">
        <v>1.0507893092260161</v>
      </c>
      <c r="AF281" s="109">
        <v>1.0507893092260161</v>
      </c>
      <c r="AG281" s="57" t="str">
        <f>_xlfn.XLOOKUP(B281,[3]CALCULATION!$B:$B,[3]CALCULATION!$M:$M,"")</f>
        <v>Operationnel</v>
      </c>
      <c r="AH281" s="57"/>
      <c r="AI281" s="56" t="str" cm="1">
        <f t="array" ref="AI281">IFERROR(_xlfn.IFS(
AK281="MPR ISSUE","PDH",
AK281="BSS Hardware Issue","BSS",
AK281="Sites strategiques, MLL, Pylone, etc.","ENVTECH",
AK281="AKTIVCO DEFAUT GE &amp; POWER Cabinet","AKTIVCO",
AK281="AKTIVCO Coupure ENEO &amp; Baisse de tension","AKTIVCO GRID ONLY",
AK281="Coupure ENEO &amp; Baisse de tension","IHS GRID ONLY",
AK281="Defaut GE &amp; POWER Cabinet","IHS",
AK281="Sharing","Partners",
AK281="Sites strategiques &amp; DataCenter","SST &amp; DC",
AK281="Exclu","Exclu",
AK281="SAT","SAT",
AK281="SPARE-ISSUE","SPARE-ISSUE",
AK281="Fiber CAmtel","TRANS_FO_CAMTEL",
AK281="Fiber AOF","Fiber AOF",
AK281="Projet OCM (HUAWEI)","TRAVAUX-HUAWEI",
AK281="Projet OCM (NOKIA)","TRAVAUX-NOKIA",
AK281="ACCESS-ISSUE","ACCESS-ISSUE",
AK281="Projet OCM (ZTE, NOKIA, autres projets)","TRAVAUX OCM",
AK281="No root CAuse","No root cause",
AK281="ODU HS","PDH",
AK281="IP &amp; VLAN","PDH",
AK281="Warehouse HUAWEI","SPARE-ISSUE",
AK281="SPARE-HS","SPARE-ISSUE",
AK281="Power Telco","BSS",AK281="no impacts","no impacts"
),"")</f>
        <v>No root cause</v>
      </c>
      <c r="AJ281" s="56" t="str" cm="1">
        <f t="array" ref="AJ281">IFERROR(_xlfn.IFS(
AK281="MPR ISSUE","TX ISSUE",
AK281="BSS Hardware Issue","RAN ISSUE",
AK281="Sites strategiques, MLL, Pylone, etc.","ENVTECH",
AK281="AKTIVCO DEFAUT GE &amp; POWER Cabinet","POWER ISSUE",
AK281="AKTIVCO Coupure ENEO &amp; Baisse de tension","POWER ISSUE",
AK281="Coupure ENEO &amp; Baisse de tension","POWER ISSUE",
AK281="Defaut GE &amp; POWER Cabinet","POWER ISSUE",
AK281="Sharing","POWER ISSUE",
AK281="Sites strategiques &amp; DataCenter","POWER ISSUE",
AK281="Exclu","Exclu",
AK281="SAT","TX ISSUE",
AK281="SPARE-ISSUE","SPARE-ISSUE",
AK281="Fiber CAmtel","TX ISSUE",
AK281="Fiber AOF","TX ISSUE",
AK281="Projet OCM (HUAWEI)","TRAVAUX-HUAWEI",
AK281="Projet OCM (NOKIA)","TRAVAUX -NOKIA",
AK281="ACCESS-ISSUE","ACCESS-ISSUE",
AK281="Projet OCM (ZTE, NOKIA, autres projets)","TRAVAUX OCM",
AK281="No root CAuse","No root cause",
AK281="ODU HS","TX ISSUE",
AK281="IP &amp; VLAN","TX ISSUE",
AK281="Warehouse HUAWEI","SPARE-ISSUE",
AK281="SPARE-HS","SPARE-ISSUE",
AK281="Power Telco","RAN ISSUE",AK281="no impacts","no impacts"
),"")</f>
        <v>No root cause</v>
      </c>
      <c r="AK281" s="81" t="s">
        <v>5620</v>
      </c>
      <c r="AL281" s="56" t="str" cm="1">
        <f t="array" ref="AL281">IFERROR(_xlfn.IFS(
AK281="MPR ISSUE","ACTIVE",
AK281="BSS Hardware Issue","ACTIVE",
AK281="Sites strategiques, MLL, Pylone, etc.","PASSIVE",
AK281="AKTIVCO DEFAUT GE &amp; POWER Cabinet","PASSIVE",
AK281="AKTIVCO Coupure ENEO &amp; Baisse de tension","PASSIVE",
AK281="Coupure ENEO &amp; Baisse de tension","PASSIVE",
AK281="Defaut GE &amp; POWER Cabinet","PASSIVE",
AK281="Sharing","PASSIVE",
AK281="Sites strategiques &amp; DataCenter","PASSIVE",
AK281="Exclu","Exclu",
AK281="SAT","ACTIVE",
AK281="SPARE-ISSUE","SPARE-ISSUE",
AK281="Fiber CAmtel","ACTIVE",
AK281="Fiber AOF","ACTIVE",
AK281="Projet OCM (HUAWEI)","PLANNED WORKS",
AK281="Projet OCM (NOKIA)","PLANNED WORKS",
AK281="ACCESS-ISSUE","ACCESS-ISSUE",
AK281="Projet OCM (ZTE, NOKIA, autres projets)","PLANNED WORKS",
AK281="No root CAuse","No root cause",
AK281="ODU HS","ACTIVE",
AK281="IP &amp; VLAN","ACTIVE",
AK281="Warehouse HUAWEI","SPARE-ISSUE",
AK281="SPARE-HS","SPARE-ISSUE",
AK281="Power Telco","ACTIVE", AK281="no impacts","no impacts"
),"")</f>
        <v>No root cause</v>
      </c>
      <c r="AM281" s="108" t="s">
        <v>5537</v>
      </c>
      <c r="AN281" s="117" t="s">
        <v>2409</v>
      </c>
      <c r="AP281" s="23" t="s">
        <v>5537</v>
      </c>
      <c r="AQ281" s="23" t="s">
        <v>5537</v>
      </c>
      <c r="AR281" s="7"/>
      <c r="AS281" s="6"/>
      <c r="AT281" s="7"/>
      <c r="AU281" s="3" t="s">
        <v>5537</v>
      </c>
      <c r="AV281" s="24" t="s">
        <v>5537</v>
      </c>
      <c r="AW281" s="24" t="s">
        <v>5537</v>
      </c>
      <c r="AX281" s="24" t="s">
        <v>5537</v>
      </c>
      <c r="AY281" s="24" t="s">
        <v>5537</v>
      </c>
      <c r="AZ281" s="24" t="s">
        <v>5537</v>
      </c>
      <c r="BA281" s="24" t="s">
        <v>5537</v>
      </c>
      <c r="BB281" s="24" t="s">
        <v>5537</v>
      </c>
      <c r="BC281" s="24" t="s">
        <v>5537</v>
      </c>
      <c r="BD281" s="24" t="s">
        <v>5537</v>
      </c>
      <c r="BE281" s="24" t="s">
        <v>5537</v>
      </c>
      <c r="BF281" s="24" t="s">
        <v>5537</v>
      </c>
      <c r="BG281" s="24" t="s">
        <v>5537</v>
      </c>
      <c r="BH281" s="24" t="s">
        <v>5537</v>
      </c>
      <c r="BI281" s="9" t="s">
        <v>5537</v>
      </c>
      <c r="BJ281" s="14"/>
      <c r="BK281" s="14" t="s">
        <v>5537</v>
      </c>
      <c r="BL281" s="14" t="str">
        <f>_xlfn.XLOOKUP(B281,'[4]cell downs 18042026 17h'!$B:$B,'[4]cell downs 18042026 17h'!$B:$B,"")</f>
        <v/>
      </c>
      <c r="BM281" s="14" t="str">
        <f>_xlfn.XLOOKUP(B281,'[5]Cells Huawei 19042026 15h'!$B:$B,'[5]Cells Huawei 19042026 15h'!$B:$B,"")</f>
        <v/>
      </c>
      <c r="BN281" s="9" t="str">
        <f>_xlfn.XLOOKUP(B281,'[6]cells down 19042026 9H40'!$B:$B,'[6]cells down 19042026 9H40'!$B:$B,"")</f>
        <v/>
      </c>
      <c r="BO281" s="9" t="s">
        <v>5537</v>
      </c>
      <c r="BP281" s="9" t="s">
        <v>5537</v>
      </c>
    </row>
    <row r="282" spans="1:68" s="9" customFormat="1" x14ac:dyDescent="0.35">
      <c r="A282" s="1" t="s">
        <v>59</v>
      </c>
      <c r="B282" s="8" t="s">
        <v>60</v>
      </c>
      <c r="C282" s="3" t="str">
        <f>_xlfn.XLOOKUP(B282,'[1]daily break down'!$D:$D,'[1]daily break down'!$E:$E,"")</f>
        <v>SUD-OUEST</v>
      </c>
      <c r="D282" s="1" t="s">
        <v>18</v>
      </c>
      <c r="E282" s="1" t="s">
        <v>5490</v>
      </c>
      <c r="F282" s="3" t="s">
        <v>13</v>
      </c>
      <c r="G282" s="1" t="s">
        <v>14</v>
      </c>
      <c r="H282" s="39" t="str">
        <f>_xlfn.XLOOKUP(B282,[2]CALCULATION!$B:$B,[2]CALCULATION!$H:$H,"")</f>
        <v>Huawei</v>
      </c>
      <c r="I282" s="34">
        <v>8.560837592350037E-3</v>
      </c>
      <c r="J282" s="34">
        <v>2.1402093980875093E-3</v>
      </c>
      <c r="K282" s="34">
        <v>1.0455814663573351</v>
      </c>
      <c r="L282" s="34">
        <v>0</v>
      </c>
      <c r="M282" s="34">
        <v>0.67612781901247887</v>
      </c>
      <c r="N282" s="34">
        <v>6.864061746467943</v>
      </c>
      <c r="O282" s="34">
        <v>0</v>
      </c>
      <c r="P282" s="34">
        <v>0.79612222593191828</v>
      </c>
      <c r="Q282" s="34">
        <v>0.56774404807766388</v>
      </c>
      <c r="R282" s="34">
        <v>1.478795518686882</v>
      </c>
      <c r="S282" s="109">
        <v>0.53264461394902873</v>
      </c>
      <c r="T282" s="109">
        <f>_xlfn.XLOOKUP(B282,'[3]Nur des jours'!$B:$B,'[3]Nur des jours'!$U:$U,"")</f>
        <v>0.15801879389212775</v>
      </c>
      <c r="U282" s="109">
        <v>8.4060826177899912</v>
      </c>
      <c r="V282" s="109">
        <v>0.208937942488293</v>
      </c>
      <c r="W282" s="109">
        <v>0.15801879389212775</v>
      </c>
      <c r="X282" s="109">
        <v>1.8907501576620922</v>
      </c>
      <c r="Y282" s="109">
        <v>1.4367760741710971</v>
      </c>
      <c r="Z282" s="109">
        <v>0.98850921574166828</v>
      </c>
      <c r="AA282" s="109">
        <v>1.1454935750913871</v>
      </c>
      <c r="AB282" s="109">
        <v>1.0518059086901062</v>
      </c>
      <c r="AC282" s="109">
        <v>0</v>
      </c>
      <c r="AD282" s="109">
        <v>2.2902173839128759</v>
      </c>
      <c r="AE282" s="109">
        <v>1.0783801753830258</v>
      </c>
      <c r="AF282" s="109">
        <v>1.0783801753830258</v>
      </c>
      <c r="AG282" s="57" t="str">
        <f>_xlfn.XLOOKUP(B282,[3]CALCULATION!$B:$B,[3]CALCULATION!$M:$M,"")</f>
        <v>Operationnel</v>
      </c>
      <c r="AH282" s="57"/>
      <c r="AI282" s="56" t="str" cm="1">
        <f t="array" ref="AI282">IFERROR(_xlfn.IFS(
AK282="MPR ISSUE","PDH",
AK282="BSS Hardware Issue","BSS",
AK282="Sites strategiques, MLL, Pylone, etc.","ENVTECH",
AK282="AKTIVCO DEFAUT GE &amp; POWER Cabinet","AKTIVCO",
AK282="AKTIVCO Coupure ENEO &amp; Baisse de tension","AKTIVCO GRID ONLY",
AK282="Coupure ENEO &amp; Baisse de tension","IHS GRID ONLY",
AK282="Defaut GE &amp; POWER Cabinet","IHS",
AK282="Sharing","Partners",
AK282="Sites strategiques &amp; DataCenter","SST &amp; DC",
AK282="Exclu","Exclu",
AK282="SAT","SAT",
AK282="SPARE-ISSUE","SPARE-ISSUE",
AK282="Fiber CAmtel","TRANS_FO_CAMTEL",
AK282="Fiber AOF","Fiber AOF",
AK282="Projet OCM (HUAWEI)","TRAVAUX-HUAWEI",
AK282="Projet OCM (NOKIA)","TRAVAUX-NOKIA",
AK282="ACCESS-ISSUE","ACCESS-ISSUE",
AK282="Projet OCM (ZTE, NOKIA, autres projets)","TRAVAUX OCM",
AK282="No root CAuse","No root cause",
AK282="ODU HS","PDH",
AK282="IP &amp; VLAN","PDH",
AK282="Warehouse HUAWEI","SPARE-ISSUE",
AK282="SPARE-HS","SPARE-ISSUE",
AK282="Power Telco","BSS",AK282="no impacts","no impacts"
),"")</f>
        <v>No root cause</v>
      </c>
      <c r="AJ282" s="56" t="str" cm="1">
        <f t="array" ref="AJ282">IFERROR(_xlfn.IFS(
AK282="MPR ISSUE","TX ISSUE",
AK282="BSS Hardware Issue","RAN ISSUE",
AK282="Sites strategiques, MLL, Pylone, etc.","ENVTECH",
AK282="AKTIVCO DEFAUT GE &amp; POWER Cabinet","POWER ISSUE",
AK282="AKTIVCO Coupure ENEO &amp; Baisse de tension","POWER ISSUE",
AK282="Coupure ENEO &amp; Baisse de tension","POWER ISSUE",
AK282="Defaut GE &amp; POWER Cabinet","POWER ISSUE",
AK282="Sharing","POWER ISSUE",
AK282="Sites strategiques &amp; DataCenter","POWER ISSUE",
AK282="Exclu","Exclu",
AK282="SAT","TX ISSUE",
AK282="SPARE-ISSUE","SPARE-ISSUE",
AK282="Fiber CAmtel","TX ISSUE",
AK282="Fiber AOF","TX ISSUE",
AK282="Projet OCM (HUAWEI)","TRAVAUX-HUAWEI",
AK282="Projet OCM (NOKIA)","TRAVAUX -NOKIA",
AK282="ACCESS-ISSUE","ACCESS-ISSUE",
AK282="Projet OCM (ZTE, NOKIA, autres projets)","TRAVAUX OCM",
AK282="No root CAuse","No root cause",
AK282="ODU HS","TX ISSUE",
AK282="IP &amp; VLAN","TX ISSUE",
AK282="Warehouse HUAWEI","SPARE-ISSUE",
AK282="SPARE-HS","SPARE-ISSUE",
AK282="Power Telco","RAN ISSUE",AK282="no impacts","no impacts"
),"")</f>
        <v>No root cause</v>
      </c>
      <c r="AK282" s="81" t="s">
        <v>5620</v>
      </c>
      <c r="AL282" s="56" t="str" cm="1">
        <f t="array" ref="AL282">IFERROR(_xlfn.IFS(
AK282="MPR ISSUE","ACTIVE",
AK282="BSS Hardware Issue","ACTIVE",
AK282="Sites strategiques, MLL, Pylone, etc.","PASSIVE",
AK282="AKTIVCO DEFAUT GE &amp; POWER Cabinet","PASSIVE",
AK282="AKTIVCO Coupure ENEO &amp; Baisse de tension","PASSIVE",
AK282="Coupure ENEO &amp; Baisse de tension","PASSIVE",
AK282="Defaut GE &amp; POWER Cabinet","PASSIVE",
AK282="Sharing","PASSIVE",
AK282="Sites strategiques &amp; DataCenter","PASSIVE",
AK282="Exclu","Exclu",
AK282="SAT","ACTIVE",
AK282="SPARE-ISSUE","SPARE-ISSUE",
AK282="Fiber CAmtel","ACTIVE",
AK282="Fiber AOF","ACTIVE",
AK282="Projet OCM (HUAWEI)","PLANNED WORKS",
AK282="Projet OCM (NOKIA)","PLANNED WORKS",
AK282="ACCESS-ISSUE","ACCESS-ISSUE",
AK282="Projet OCM (ZTE, NOKIA, autres projets)","PLANNED WORKS",
AK282="No root CAuse","No root cause",
AK282="ODU HS","ACTIVE",
AK282="IP &amp; VLAN","ACTIVE",
AK282="Warehouse HUAWEI","SPARE-ISSUE",
AK282="SPARE-HS","SPARE-ISSUE",
AK282="Power Telco","ACTIVE", AK282="no impacts","no impacts"
),"")</f>
        <v>No root cause</v>
      </c>
      <c r="AM282" s="108" t="s">
        <v>5537</v>
      </c>
      <c r="AN282" s="117" t="s">
        <v>60</v>
      </c>
      <c r="AP282" s="23" t="s">
        <v>5537</v>
      </c>
      <c r="AQ282" s="23" t="s">
        <v>5537</v>
      </c>
      <c r="AR282" s="7"/>
      <c r="AS282" s="6"/>
      <c r="AT282" s="7"/>
      <c r="AU282" s="3" t="s">
        <v>5537</v>
      </c>
      <c r="AV282" s="24" t="s">
        <v>5537</v>
      </c>
      <c r="AW282" s="24" t="s">
        <v>5537</v>
      </c>
      <c r="AX282" s="24" t="s">
        <v>5537</v>
      </c>
      <c r="AY282" s="24" t="s">
        <v>5537</v>
      </c>
      <c r="AZ282" s="24" t="s">
        <v>5537</v>
      </c>
      <c r="BA282" s="24" t="s">
        <v>5537</v>
      </c>
      <c r="BB282" s="24" t="s">
        <v>5537</v>
      </c>
      <c r="BC282" s="24" t="s">
        <v>5537</v>
      </c>
      <c r="BD282" s="24" t="s">
        <v>5537</v>
      </c>
      <c r="BE282" s="24" t="s">
        <v>5537</v>
      </c>
      <c r="BF282" s="24" t="s">
        <v>5537</v>
      </c>
      <c r="BG282" s="24" t="s">
        <v>5537</v>
      </c>
      <c r="BH282" s="24" t="s">
        <v>5537</v>
      </c>
      <c r="BI282" s="9" t="s">
        <v>5537</v>
      </c>
      <c r="BJ282" s="14"/>
      <c r="BK282" s="14" t="s">
        <v>5537</v>
      </c>
      <c r="BL282" s="14" t="str">
        <f>_xlfn.XLOOKUP(B282,'[4]cell downs 18042026 17h'!$B:$B,'[4]cell downs 18042026 17h'!$B:$B,"")</f>
        <v/>
      </c>
      <c r="BM282" s="14" t="str">
        <f>_xlfn.XLOOKUP(B282,'[5]Cells Huawei 19042026 15h'!$B:$B,'[5]Cells Huawei 19042026 15h'!$B:$B,"")</f>
        <v/>
      </c>
      <c r="BN282" s="9" t="str">
        <f>_xlfn.XLOOKUP(B282,'[6]cells down 19042026 9H40'!$B:$B,'[6]cells down 19042026 9H40'!$B:$B,"")</f>
        <v/>
      </c>
      <c r="BO282" s="9" t="s">
        <v>5537</v>
      </c>
      <c r="BP282" s="9" t="s">
        <v>12</v>
      </c>
    </row>
    <row r="283" spans="1:68" s="9" customFormat="1" x14ac:dyDescent="0.35">
      <c r="A283" s="1" t="s">
        <v>2266</v>
      </c>
      <c r="B283" s="8" t="s">
        <v>2267</v>
      </c>
      <c r="C283" s="3" t="str">
        <f>_xlfn.XLOOKUP(B283,'[1]daily break down'!$D:$D,'[1]daily break down'!$E:$E,"")</f>
        <v>Yaounde</v>
      </c>
      <c r="D283" s="1" t="s">
        <v>11</v>
      </c>
      <c r="E283" s="1" t="s">
        <v>5482</v>
      </c>
      <c r="F283" s="3" t="s">
        <v>37</v>
      </c>
      <c r="G283" s="1" t="s">
        <v>38</v>
      </c>
      <c r="H283" s="41" t="str">
        <f>_xlfn.XLOOKUP(B283,[2]CALCULATION!$B:$B,[2]CALCULATION!$H:$H,"")</f>
        <v>ZTE</v>
      </c>
      <c r="I283" s="34">
        <v>4.8466111924390711</v>
      </c>
      <c r="J283" s="34">
        <v>7.8028467638607095</v>
      </c>
      <c r="K283" s="34">
        <v>0.15801879389212758</v>
      </c>
      <c r="L283" s="34">
        <v>0.14735341705832489</v>
      </c>
      <c r="M283" s="34">
        <v>17.182938678720326</v>
      </c>
      <c r="N283" s="34">
        <v>1.3950241558300731</v>
      </c>
      <c r="O283" s="34">
        <v>19.714538870483089</v>
      </c>
      <c r="P283" s="34">
        <v>4.4263275718896322</v>
      </c>
      <c r="Q283" s="34">
        <v>2.4643441114278617</v>
      </c>
      <c r="R283" s="34">
        <v>0</v>
      </c>
      <c r="S283" s="109">
        <v>0.59160738286633907</v>
      </c>
      <c r="T283" s="109">
        <f>_xlfn.XLOOKUP(B283,'[3]Nur des jours'!$B:$B,'[3]Nur des jours'!$U:$U,"")</f>
        <v>23.185905008946072</v>
      </c>
      <c r="U283" s="109">
        <v>0</v>
      </c>
      <c r="V283" s="109">
        <v>0.61559556320323672</v>
      </c>
      <c r="W283" s="109">
        <v>23.185905008946072</v>
      </c>
      <c r="X283" s="109">
        <v>10.42981111938659</v>
      </c>
      <c r="Y283" s="109">
        <v>0</v>
      </c>
      <c r="Z283" s="109">
        <v>0</v>
      </c>
      <c r="AA283" s="109">
        <v>0</v>
      </c>
      <c r="AB283" s="109">
        <v>1.0522696207264088E-3</v>
      </c>
      <c r="AC283" s="109">
        <v>0</v>
      </c>
      <c r="AD283" s="109">
        <v>0.25054316227546686</v>
      </c>
      <c r="AE283" s="109">
        <v>1.0472044584842195</v>
      </c>
      <c r="AF283" s="109">
        <v>1.0472044584842195</v>
      </c>
      <c r="AG283" s="57" t="str">
        <f>_xlfn.XLOOKUP(B283,[3]CALCULATION!$B:$B,[3]CALCULATION!$M:$M,"")</f>
        <v>Operationnel</v>
      </c>
      <c r="AH283" s="57"/>
      <c r="AI283" s="56" t="str" cm="1">
        <f t="array" ref="AI283">IFERROR(_xlfn.IFS(
AK283="MPR ISSUE","PDH",
AK283="BSS Hardware Issue","BSS",
AK283="Sites strategiques, MLL, Pylone, etc.","ENVTECH",
AK283="AKTIVCO DEFAUT GE &amp; POWER Cabinet","AKTIVCO",
AK283="AKTIVCO Coupure ENEO &amp; Baisse de tension","AKTIVCO GRID ONLY",
AK283="Coupure ENEO &amp; Baisse de tension","IHS GRID ONLY",
AK283="Defaut GE &amp; POWER Cabinet","IHS",
AK283="Sharing","Partners",
AK283="Sites strategiques &amp; DataCenter","SST &amp; DC",
AK283="Exclu","Exclu",
AK283="SAT","SAT",
AK283="SPARE-ISSUE","SPARE-ISSUE",
AK283="Fiber CAmtel","TRANS_FO_CAMTEL",
AK283="Fiber AOF","Fiber AOF",
AK283="Projet OCM (HUAWEI)","TRAVAUX-HUAWEI",
AK283="Projet OCM (NOKIA)","TRAVAUX-NOKIA",
AK283="ACCESS-ISSUE","ACCESS-ISSUE",
AK283="Projet OCM (ZTE, NOKIA, autres projets)","TRAVAUX OCM",
AK283="No root CAuse","No root cause",
AK283="ODU HS","PDH",
AK283="IP &amp; VLAN","PDH",
AK283="Warehouse HUAWEI","SPARE-ISSUE",
AK283="SPARE-HS","SPARE-ISSUE",
AK283="Power Telco","BSS",AK283="no impacts","no impacts"
),"")</f>
        <v>No root cause</v>
      </c>
      <c r="AJ283" s="56" t="str" cm="1">
        <f t="array" ref="AJ283">IFERROR(_xlfn.IFS(
AK283="MPR ISSUE","TX ISSUE",
AK283="BSS Hardware Issue","RAN ISSUE",
AK283="Sites strategiques, MLL, Pylone, etc.","ENVTECH",
AK283="AKTIVCO DEFAUT GE &amp; POWER Cabinet","POWER ISSUE",
AK283="AKTIVCO Coupure ENEO &amp; Baisse de tension","POWER ISSUE",
AK283="Coupure ENEO &amp; Baisse de tension","POWER ISSUE",
AK283="Defaut GE &amp; POWER Cabinet","POWER ISSUE",
AK283="Sharing","POWER ISSUE",
AK283="Sites strategiques &amp; DataCenter","POWER ISSUE",
AK283="Exclu","Exclu",
AK283="SAT","TX ISSUE",
AK283="SPARE-ISSUE","SPARE-ISSUE",
AK283="Fiber CAmtel","TX ISSUE",
AK283="Fiber AOF","TX ISSUE",
AK283="Projet OCM (HUAWEI)","TRAVAUX-HUAWEI",
AK283="Projet OCM (NOKIA)","TRAVAUX -NOKIA",
AK283="ACCESS-ISSUE","ACCESS-ISSUE",
AK283="Projet OCM (ZTE, NOKIA, autres projets)","TRAVAUX OCM",
AK283="No root CAuse","No root cause",
AK283="ODU HS","TX ISSUE",
AK283="IP &amp; VLAN","TX ISSUE",
AK283="Warehouse HUAWEI","SPARE-ISSUE",
AK283="SPARE-HS","SPARE-ISSUE",
AK283="Power Telco","RAN ISSUE",AK283="no impacts","no impacts"
),"")</f>
        <v>No root cause</v>
      </c>
      <c r="AK283" s="81" t="s">
        <v>5620</v>
      </c>
      <c r="AL283" s="56" t="str" cm="1">
        <f t="array" ref="AL283">IFERROR(_xlfn.IFS(
AK283="MPR ISSUE","ACTIVE",
AK283="BSS Hardware Issue","ACTIVE",
AK283="Sites strategiques, MLL, Pylone, etc.","PASSIVE",
AK283="AKTIVCO DEFAUT GE &amp; POWER Cabinet","PASSIVE",
AK283="AKTIVCO Coupure ENEO &amp; Baisse de tension","PASSIVE",
AK283="Coupure ENEO &amp; Baisse de tension","PASSIVE",
AK283="Defaut GE &amp; POWER Cabinet","PASSIVE",
AK283="Sharing","PASSIVE",
AK283="Sites strategiques &amp; DataCenter","PASSIVE",
AK283="Exclu","Exclu",
AK283="SAT","ACTIVE",
AK283="SPARE-ISSUE","SPARE-ISSUE",
AK283="Fiber CAmtel","ACTIVE",
AK283="Fiber AOF","ACTIVE",
AK283="Projet OCM (HUAWEI)","PLANNED WORKS",
AK283="Projet OCM (NOKIA)","PLANNED WORKS",
AK283="ACCESS-ISSUE","ACCESS-ISSUE",
AK283="Projet OCM (ZTE, NOKIA, autres projets)","PLANNED WORKS",
AK283="No root CAuse","No root cause",
AK283="ODU HS","ACTIVE",
AK283="IP &amp; VLAN","ACTIVE",
AK283="Warehouse HUAWEI","SPARE-ISSUE",
AK283="SPARE-HS","SPARE-ISSUE",
AK283="Power Telco","ACTIVE", AK283="no impacts","no impacts"
),"")</f>
        <v>No root cause</v>
      </c>
      <c r="AM283" s="108" t="s">
        <v>5537</v>
      </c>
      <c r="AN283" s="117" t="s">
        <v>2267</v>
      </c>
      <c r="AP283" s="23" t="s">
        <v>5537</v>
      </c>
      <c r="AQ283" s="23" t="s">
        <v>5537</v>
      </c>
      <c r="AR283" s="7"/>
      <c r="AS283" s="6"/>
      <c r="AT283" s="7"/>
      <c r="AU283" s="3" t="s">
        <v>5537</v>
      </c>
      <c r="AV283" s="24" t="s">
        <v>5537</v>
      </c>
      <c r="AW283" s="24" t="s">
        <v>5537</v>
      </c>
      <c r="AX283" s="24" t="s">
        <v>5537</v>
      </c>
      <c r="AY283" s="24" t="s">
        <v>5537</v>
      </c>
      <c r="AZ283" s="24" t="s">
        <v>5537</v>
      </c>
      <c r="BA283" s="24" t="s">
        <v>5537</v>
      </c>
      <c r="BB283" s="24" t="s">
        <v>5537</v>
      </c>
      <c r="BC283" s="24" t="s">
        <v>5537</v>
      </c>
      <c r="BD283" s="24" t="s">
        <v>5537</v>
      </c>
      <c r="BE283" s="24" t="s">
        <v>5537</v>
      </c>
      <c r="BF283" s="24" t="s">
        <v>5537</v>
      </c>
      <c r="BG283" s="24" t="s">
        <v>5537</v>
      </c>
      <c r="BH283" s="24" t="s">
        <v>5537</v>
      </c>
      <c r="BI283" s="9" t="s">
        <v>5537</v>
      </c>
      <c r="BJ283" s="14"/>
      <c r="BK283" s="14" t="s">
        <v>5537</v>
      </c>
      <c r="BL283" s="14" t="str">
        <f>_xlfn.XLOOKUP(B283,'[4]cell downs 18042026 17h'!$B:$B,'[4]cell downs 18042026 17h'!$B:$B,"")</f>
        <v/>
      </c>
      <c r="BM283" s="14" t="str">
        <f>_xlfn.XLOOKUP(B283,'[5]Cells Huawei 19042026 15h'!$B:$B,'[5]Cells Huawei 19042026 15h'!$B:$B,"")</f>
        <v/>
      </c>
      <c r="BN283" s="9" t="str">
        <f>_xlfn.XLOOKUP(B283,'[6]cells down 19042026 9H40'!$B:$B,'[6]cells down 19042026 9H40'!$B:$B,"")</f>
        <v/>
      </c>
      <c r="BO283" s="9" t="s">
        <v>2267</v>
      </c>
      <c r="BP283" s="9" t="s">
        <v>5537</v>
      </c>
    </row>
    <row r="284" spans="1:68" s="9" customFormat="1" ht="41.5" customHeight="1" x14ac:dyDescent="0.35">
      <c r="A284" s="6" t="s">
        <v>2223</v>
      </c>
      <c r="B284" s="6" t="s">
        <v>2224</v>
      </c>
      <c r="C284" s="3" t="str">
        <f>_xlfn.XLOOKUP(B284,'[1]daily break down'!$D:$D,'[1]daily break down'!$E:$E,"")</f>
        <v>Ngaoundere</v>
      </c>
      <c r="D284" s="7" t="s">
        <v>11</v>
      </c>
      <c r="E284" s="8" t="s">
        <v>12</v>
      </c>
      <c r="F284" s="3" t="s">
        <v>90</v>
      </c>
      <c r="G284" s="8" t="s">
        <v>91</v>
      </c>
      <c r="H284" s="39" t="str">
        <f>_xlfn.XLOOKUP(B284,[2]CALCULATION!$B:$B,[2]CALCULATION!$H:$H,"")</f>
        <v>Huawei</v>
      </c>
      <c r="I284" s="34">
        <v>3.4416350629078885</v>
      </c>
      <c r="J284" s="34">
        <v>1.488693987153036</v>
      </c>
      <c r="K284" s="34">
        <v>0.23920407039291394</v>
      </c>
      <c r="L284" s="34">
        <v>0</v>
      </c>
      <c r="M284" s="34">
        <v>0</v>
      </c>
      <c r="N284" s="34">
        <v>0</v>
      </c>
      <c r="O284" s="34">
        <v>0.66248398409967091</v>
      </c>
      <c r="P284" s="34">
        <v>1.931628157165564</v>
      </c>
      <c r="Q284" s="34">
        <v>0</v>
      </c>
      <c r="R284" s="34">
        <v>1.7961529022666243</v>
      </c>
      <c r="S284" s="109">
        <v>0</v>
      </c>
      <c r="T284" s="109">
        <f>_xlfn.XLOOKUP(B284,'[3]Nur des jours'!$B:$B,'[3]Nur des jours'!$U:$U,"")</f>
        <v>9.9680252715925732E-2</v>
      </c>
      <c r="U284" s="109">
        <v>0.49142774795752686</v>
      </c>
      <c r="V284" s="109">
        <v>0.32725585204589752</v>
      </c>
      <c r="W284" s="109">
        <v>9.9680252715925718E-2</v>
      </c>
      <c r="X284" s="109">
        <v>0.10388933119883116</v>
      </c>
      <c r="Y284" s="109">
        <v>0.19203028824340171</v>
      </c>
      <c r="Z284" s="109">
        <v>5.3772761126948655E-2</v>
      </c>
      <c r="AA284" s="109">
        <v>0.10228417415026551</v>
      </c>
      <c r="AB284" s="109">
        <v>1.13170705955204</v>
      </c>
      <c r="AC284" s="109">
        <v>1.6529930977702638</v>
      </c>
      <c r="AD284" s="109">
        <v>2.1128821261360504</v>
      </c>
      <c r="AE284" s="109">
        <v>1.0656637645427227</v>
      </c>
      <c r="AF284" s="109">
        <v>1.0656637645427227</v>
      </c>
      <c r="AG284" s="57" t="str">
        <f>_xlfn.XLOOKUP(B284,[3]CALCULATION!$B:$B,[3]CALCULATION!$M:$M,"")</f>
        <v>Operationnel</v>
      </c>
      <c r="AH284" s="57"/>
      <c r="AI284" s="56" t="str" cm="1">
        <f t="array" ref="AI284">IFERROR(_xlfn.IFS(
AK284="MPR ISSUE","PDH",
AK284="BSS Hardware Issue","BSS",
AK284="Sites strategiques, MLL, Pylone, etc.","ENVTECH",
AK284="AKTIVCO DEFAUT GE &amp; POWER Cabinet","AKTIVCO",
AK284="AKTIVCO Coupure ENEO &amp; Baisse de tension","AKTIVCO GRID ONLY",
AK284="Coupure ENEO &amp; Baisse de tension","IHS GRID ONLY",
AK284="Defaut GE &amp; POWER Cabinet","IHS",
AK284="Sharing","Partners",
AK284="Sites strategiques &amp; DataCenter","SST &amp; DC",
AK284="Exclu","Exclu",
AK284="SAT","SAT",
AK284="SPARE-ISSUE","SPARE-ISSUE",
AK284="Fiber CAmtel","TRANS_FO_CAMTEL",
AK284="Fiber AOF","Fiber AOF",
AK284="Projet OCM (HUAWEI)","TRAVAUX-HUAWEI",
AK284="Projet OCM (NOKIA)","TRAVAUX-NOKIA",
AK284="ACCESS-ISSUE","ACCESS-ISSUE",
AK284="Projet OCM (ZTE, NOKIA, autres projets)","TRAVAUX OCM",
AK284="No root CAuse","No root cause",
AK284="ODU HS","PDH",
AK284="IP &amp; VLAN","PDH",
AK284="Warehouse HUAWEI","SPARE-ISSUE",
AK284="SPARE-HS","SPARE-ISSUE",
AK284="Power Telco","BSS",AK284="no impacts","no impacts"
),"")</f>
        <v>IHS</v>
      </c>
      <c r="AJ284" s="56" t="str" cm="1">
        <f t="array" ref="AJ284">IFERROR(_xlfn.IFS(
AK284="MPR ISSUE","TX ISSUE",
AK284="BSS Hardware Issue","RAN ISSUE",
AK284="Sites strategiques, MLL, Pylone, etc.","ENVTECH",
AK284="AKTIVCO DEFAUT GE &amp; POWER Cabinet","POWER ISSUE",
AK284="AKTIVCO Coupure ENEO &amp; Baisse de tension","POWER ISSUE",
AK284="Coupure ENEO &amp; Baisse de tension","POWER ISSUE",
AK284="Defaut GE &amp; POWER Cabinet","POWER ISSUE",
AK284="Sharing","POWER ISSUE",
AK284="Sites strategiques &amp; DataCenter","POWER ISSUE",
AK284="Exclu","Exclu",
AK284="SAT","TX ISSUE",
AK284="SPARE-ISSUE","SPARE-ISSUE",
AK284="Fiber CAmtel","TX ISSUE",
AK284="Fiber AOF","TX ISSUE",
AK284="Projet OCM (HUAWEI)","TRAVAUX-HUAWEI",
AK284="Projet OCM (NOKIA)","TRAVAUX -NOKIA",
AK284="ACCESS-ISSUE","ACCESS-ISSUE",
AK284="Projet OCM (ZTE, NOKIA, autres projets)","TRAVAUX OCM",
AK284="No root CAuse","No root cause",
AK284="ODU HS","TX ISSUE",
AK284="IP &amp; VLAN","TX ISSUE",
AK284="Warehouse HUAWEI","SPARE-ISSUE",
AK284="SPARE-HS","SPARE-ISSUE",
AK284="Power Telco","RAN ISSUE",AK284="no impacts","no impacts"
),"")</f>
        <v>POWER ISSUE</v>
      </c>
      <c r="AK284" s="81" t="s">
        <v>5330</v>
      </c>
      <c r="AL284" s="56" t="str" cm="1">
        <f t="array" ref="AL284">IFERROR(_xlfn.IFS(
AK284="MPR ISSUE","ACTIVE",
AK284="BSS Hardware Issue","ACTIVE",
AK284="Sites strategiques, MLL, Pylone, etc.","PASSIVE",
AK284="AKTIVCO DEFAUT GE &amp; POWER Cabinet","PASSIVE",
AK284="AKTIVCO Coupure ENEO &amp; Baisse de tension","PASSIVE",
AK284="Coupure ENEO &amp; Baisse de tension","PASSIVE",
AK284="Defaut GE &amp; POWER Cabinet","PASSIVE",
AK284="Sharing","PASSIVE",
AK284="Sites strategiques &amp; DataCenter","PASSIVE",
AK284="Exclu","Exclu",
AK284="SAT","ACTIVE",
AK284="SPARE-ISSUE","SPARE-ISSUE",
AK284="Fiber CAmtel","ACTIVE",
AK284="Fiber AOF","ACTIVE",
AK284="Projet OCM (HUAWEI)","PLANNED WORKS",
AK284="Projet OCM (NOKIA)","PLANNED WORKS",
AK284="ACCESS-ISSUE","ACCESS-ISSUE",
AK284="Projet OCM (ZTE, NOKIA, autres projets)","PLANNED WORKS",
AK284="No root CAuse","No root cause",
AK284="ODU HS","ACTIVE",
AK284="IP &amp; VLAN","ACTIVE",
AK284="Warehouse HUAWEI","SPARE-ISSUE",
AK284="SPARE-HS","SPARE-ISSUE",
AK284="Power Telco","ACTIVE", AK284="no impacts","no impacts"
),"")</f>
        <v>PASSIVE</v>
      </c>
      <c r="AM284" s="108" t="s">
        <v>5926</v>
      </c>
      <c r="AN284" s="117" t="s">
        <v>2224</v>
      </c>
      <c r="AP284" s="23" t="s">
        <v>5537</v>
      </c>
      <c r="AQ284" s="23" t="s">
        <v>5537</v>
      </c>
      <c r="AR284" s="7"/>
      <c r="AS284" s="6"/>
      <c r="AT284" s="7"/>
      <c r="AU284" s="3" t="s">
        <v>6460</v>
      </c>
      <c r="AV284" s="24" t="s">
        <v>5537</v>
      </c>
      <c r="AW284" s="24" t="s">
        <v>5537</v>
      </c>
      <c r="AX284" s="24" t="s">
        <v>5537</v>
      </c>
      <c r="AY284" s="24" t="s">
        <v>5537</v>
      </c>
      <c r="AZ284" s="24" t="s">
        <v>5537</v>
      </c>
      <c r="BA284" s="24" t="s">
        <v>5537</v>
      </c>
      <c r="BB284" s="24" t="s">
        <v>5537</v>
      </c>
      <c r="BC284" s="24" t="s">
        <v>5537</v>
      </c>
      <c r="BD284" s="24" t="s">
        <v>5537</v>
      </c>
      <c r="BE284" s="24" t="s">
        <v>5537</v>
      </c>
      <c r="BF284" s="24" t="s">
        <v>5537</v>
      </c>
      <c r="BG284" s="24" t="s">
        <v>5886</v>
      </c>
      <c r="BH284" s="24" t="s">
        <v>5537</v>
      </c>
      <c r="BI284" s="9" t="s">
        <v>5537</v>
      </c>
      <c r="BJ284" s="14"/>
      <c r="BK284" s="14" t="s">
        <v>5537</v>
      </c>
      <c r="BL284" s="14" t="str">
        <f>_xlfn.XLOOKUP(B284,'[4]cell downs 18042026 17h'!$B:$B,'[4]cell downs 18042026 17h'!$B:$B,"")</f>
        <v/>
      </c>
      <c r="BM284" s="14" t="str">
        <f>_xlfn.XLOOKUP(B284,'[5]Cells Huawei 19042026 15h'!$B:$B,'[5]Cells Huawei 19042026 15h'!$B:$B,"")</f>
        <v/>
      </c>
      <c r="BN284" s="9" t="str">
        <f>_xlfn.XLOOKUP(B284,'[6]cells down 19042026 9H40'!$B:$B,'[6]cells down 19042026 9H40'!$B:$B,"")</f>
        <v/>
      </c>
      <c r="BO284" s="9" t="s">
        <v>2224</v>
      </c>
      <c r="BP284" s="9" t="s">
        <v>318</v>
      </c>
    </row>
    <row r="285" spans="1:68" s="9" customFormat="1" x14ac:dyDescent="0.35">
      <c r="A285" s="1" t="s">
        <v>713</v>
      </c>
      <c r="B285" s="1" t="s">
        <v>714</v>
      </c>
      <c r="C285" s="3" t="str">
        <f>_xlfn.XLOOKUP(B285,'[1]daily break down'!$D:$D,'[1]daily break down'!$E:$E,"")</f>
        <v>Yaounde</v>
      </c>
      <c r="D285" s="1" t="s">
        <v>5490</v>
      </c>
      <c r="E285" s="1"/>
      <c r="F285" s="3" t="s">
        <v>37</v>
      </c>
      <c r="G285" s="1" t="s">
        <v>38</v>
      </c>
      <c r="H285" s="41" t="str">
        <f>_xlfn.XLOOKUP(B285,[2]CALCULATION!$B:$B,[2]CALCULATION!$H:$H,"")</f>
        <v>ZTE</v>
      </c>
      <c r="I285" s="34">
        <v>11.882941960374737</v>
      </c>
      <c r="J285" s="34">
        <v>17.664806824699731</v>
      </c>
      <c r="K285" s="34">
        <v>18.607551229478961</v>
      </c>
      <c r="L285" s="34">
        <v>1.2322969012621521</v>
      </c>
      <c r="M285" s="34">
        <v>3.1796912676602949</v>
      </c>
      <c r="N285" s="34">
        <v>0</v>
      </c>
      <c r="O285" s="34">
        <v>0</v>
      </c>
      <c r="P285" s="34">
        <v>1.0401060973138945</v>
      </c>
      <c r="Q285" s="34">
        <v>0.70304095219342866</v>
      </c>
      <c r="R285" s="34">
        <v>0.34179144087457441</v>
      </c>
      <c r="S285" s="109">
        <v>0.61605927523949033</v>
      </c>
      <c r="T285" s="109">
        <f>_xlfn.XLOOKUP(B285,'[3]Nur des jours'!$B:$B,'[3]Nur des jours'!$U:$U,"")</f>
        <v>0</v>
      </c>
      <c r="U285" s="109">
        <v>1.3511141930126445</v>
      </c>
      <c r="V285" s="109">
        <v>1.0836058533300232</v>
      </c>
      <c r="W285" s="109">
        <v>0</v>
      </c>
      <c r="X285" s="109">
        <v>1.0510568354007757</v>
      </c>
      <c r="Y285" s="109">
        <v>0.58060313954450782</v>
      </c>
      <c r="Z285" s="109">
        <v>0</v>
      </c>
      <c r="AA285" s="109">
        <v>0</v>
      </c>
      <c r="AB285" s="109">
        <v>0</v>
      </c>
      <c r="AC285" s="109">
        <v>0</v>
      </c>
      <c r="AD285" s="109">
        <v>0.71911625202729512</v>
      </c>
      <c r="AE285" s="109">
        <v>0.96373629195880517</v>
      </c>
      <c r="AF285" s="109">
        <v>0.96373629195880517</v>
      </c>
      <c r="AG285" s="57" t="str">
        <f>_xlfn.XLOOKUP(B285,[3]CALCULATION!$B:$B,[3]CALCULATION!$M:$M,"")</f>
        <v>Operationnel</v>
      </c>
      <c r="AH285" s="57"/>
      <c r="AI285" s="56" t="str" cm="1">
        <f t="array" ref="AI285">IFERROR(_xlfn.IFS(
AK285="MPR ISSUE","PDH",
AK285="BSS Hardware Issue","BSS",
AK285="Sites strategiques, MLL, Pylone, etc.","ENVTECH",
AK285="AKTIVCO DEFAUT GE &amp; POWER Cabinet","AKTIVCO",
AK285="AKTIVCO Coupure ENEO &amp; Baisse de tension","AKTIVCO GRID ONLY",
AK285="Coupure ENEO &amp; Baisse de tension","IHS GRID ONLY",
AK285="Defaut GE &amp; POWER Cabinet","IHS",
AK285="Sharing","Partners",
AK285="Sites strategiques &amp; DataCenter","SST &amp; DC",
AK285="Exclu","Exclu",
AK285="SAT","SAT",
AK285="SPARE-ISSUE","SPARE-ISSUE",
AK285="Fiber CAmtel","TRANS_FO_CAMTEL",
AK285="Fiber AOF","Fiber AOF",
AK285="Projet OCM (HUAWEI)","TRAVAUX-HUAWEI",
AK285="Projet OCM (NOKIA)","TRAVAUX-NOKIA",
AK285="ACCESS-ISSUE","ACCESS-ISSUE",
AK285="Projet OCM (ZTE, NOKIA, autres projets)","TRAVAUX OCM",
AK285="No root CAuse","No root cause",
AK285="ODU HS","PDH",
AK285="IP &amp; VLAN","PDH",
AK285="Warehouse HUAWEI","SPARE-ISSUE",
AK285="SPARE-HS","SPARE-ISSUE",
AK285="Power Telco","BSS",AK285="no impacts","no impacts"
),"")</f>
        <v>Partners</v>
      </c>
      <c r="AJ285" s="56" t="str" cm="1">
        <f t="array" ref="AJ285">IFERROR(_xlfn.IFS(
AK285="MPR ISSUE","TX ISSUE",
AK285="BSS Hardware Issue","RAN ISSUE",
AK285="Sites strategiques, MLL, Pylone, etc.","ENVTECH",
AK285="AKTIVCO DEFAUT GE &amp; POWER Cabinet","POWER ISSUE",
AK285="AKTIVCO Coupure ENEO &amp; Baisse de tension","POWER ISSUE",
AK285="Coupure ENEO &amp; Baisse de tension","POWER ISSUE",
AK285="Defaut GE &amp; POWER Cabinet","POWER ISSUE",
AK285="Sharing","POWER ISSUE",
AK285="Sites strategiques &amp; DataCenter","POWER ISSUE",
AK285="Exclu","Exclu",
AK285="SAT","TX ISSUE",
AK285="SPARE-ISSUE","SPARE-ISSUE",
AK285="Fiber CAmtel","TX ISSUE",
AK285="Fiber AOF","TX ISSUE",
AK285="Projet OCM (HUAWEI)","TRAVAUX-HUAWEI",
AK285="Projet OCM (NOKIA)","TRAVAUX -NOKIA",
AK285="ACCESS-ISSUE","ACCESS-ISSUE",
AK285="Projet OCM (ZTE, NOKIA, autres projets)","TRAVAUX OCM",
AK285="No root CAuse","No root cause",
AK285="ODU HS","TX ISSUE",
AK285="IP &amp; VLAN","TX ISSUE",
AK285="Warehouse HUAWEI","SPARE-ISSUE",
AK285="SPARE-HS","SPARE-ISSUE",
AK285="Power Telco","RAN ISSUE",AK285="no impacts","no impacts"
),"")</f>
        <v>POWER ISSUE</v>
      </c>
      <c r="AK285" s="81" t="s">
        <v>5331</v>
      </c>
      <c r="AL285" s="56" t="str" cm="1">
        <f t="array" ref="AL285">IFERROR(_xlfn.IFS(
AK285="MPR ISSUE","ACTIVE",
AK285="BSS Hardware Issue","ACTIVE",
AK285="Sites strategiques, MLL, Pylone, etc.","PASSIVE",
AK285="AKTIVCO DEFAUT GE &amp; POWER Cabinet","PASSIVE",
AK285="AKTIVCO Coupure ENEO &amp; Baisse de tension","PASSIVE",
AK285="Coupure ENEO &amp; Baisse de tension","PASSIVE",
AK285="Defaut GE &amp; POWER Cabinet","PASSIVE",
AK285="Sharing","PASSIVE",
AK285="Sites strategiques &amp; DataCenter","PASSIVE",
AK285="Exclu","Exclu",
AK285="SAT","ACTIVE",
AK285="SPARE-ISSUE","SPARE-ISSUE",
AK285="Fiber CAmtel","ACTIVE",
AK285="Fiber AOF","ACTIVE",
AK285="Projet OCM (HUAWEI)","PLANNED WORKS",
AK285="Projet OCM (NOKIA)","PLANNED WORKS",
AK285="ACCESS-ISSUE","ACCESS-ISSUE",
AK285="Projet OCM (ZTE, NOKIA, autres projets)","PLANNED WORKS",
AK285="No root CAuse","No root cause",
AK285="ODU HS","ACTIVE",
AK285="IP &amp; VLAN","ACTIVE",
AK285="Warehouse HUAWEI","SPARE-ISSUE",
AK285="SPARE-HS","SPARE-ISSUE",
AK285="Power Telco","ACTIVE", AK285="no impacts","no impacts"
),"")</f>
        <v>PASSIVE</v>
      </c>
      <c r="AM285" s="108" t="s">
        <v>5927</v>
      </c>
      <c r="AN285" s="117" t="s">
        <v>714</v>
      </c>
      <c r="AP285" s="23" t="s">
        <v>5537</v>
      </c>
      <c r="AQ285" s="23" t="s">
        <v>5537</v>
      </c>
      <c r="AR285" s="7"/>
      <c r="AS285" s="6"/>
      <c r="AT285" s="7"/>
      <c r="AU285" s="3" t="s">
        <v>5537</v>
      </c>
      <c r="AV285" s="24" t="s">
        <v>5537</v>
      </c>
      <c r="AW285" s="24" t="s">
        <v>5537</v>
      </c>
      <c r="AX285" s="24" t="s">
        <v>5537</v>
      </c>
      <c r="AY285" s="24" t="s">
        <v>5537</v>
      </c>
      <c r="AZ285" s="24" t="s">
        <v>5537</v>
      </c>
      <c r="BA285" s="24" t="s">
        <v>5537</v>
      </c>
      <c r="BB285" s="24" t="s">
        <v>5537</v>
      </c>
      <c r="BC285" s="24" t="s">
        <v>5537</v>
      </c>
      <c r="BD285" s="24" t="s">
        <v>5537</v>
      </c>
      <c r="BE285" s="24" t="s">
        <v>5537</v>
      </c>
      <c r="BF285" s="24" t="s">
        <v>5537</v>
      </c>
      <c r="BG285" s="24" t="s">
        <v>5537</v>
      </c>
      <c r="BH285" s="24" t="s">
        <v>5537</v>
      </c>
      <c r="BI285" s="9" t="s">
        <v>5927</v>
      </c>
      <c r="BJ285" s="14"/>
      <c r="BK285" s="14" t="s">
        <v>5537</v>
      </c>
      <c r="BL285" s="14" t="str">
        <f>_xlfn.XLOOKUP(B285,'[4]cell downs 18042026 17h'!$B:$B,'[4]cell downs 18042026 17h'!$B:$B,"")</f>
        <v/>
      </c>
      <c r="BM285" s="14" t="str">
        <f>_xlfn.XLOOKUP(B285,'[5]Cells Huawei 19042026 15h'!$B:$B,'[5]Cells Huawei 19042026 15h'!$B:$B,"")</f>
        <v/>
      </c>
      <c r="BN285" s="9" t="str">
        <f>_xlfn.XLOOKUP(B285,'[6]cells down 19042026 9H40'!$B:$B,'[6]cells down 19042026 9H40'!$B:$B,"")</f>
        <v>CTR_851</v>
      </c>
      <c r="BO285" s="9" t="s">
        <v>5537</v>
      </c>
      <c r="BP285" s="9" t="s">
        <v>5537</v>
      </c>
    </row>
    <row r="286" spans="1:68" s="9" customFormat="1" ht="17.5" customHeight="1" x14ac:dyDescent="0.35">
      <c r="A286" s="1" t="s">
        <v>348</v>
      </c>
      <c r="B286" s="8" t="s">
        <v>349</v>
      </c>
      <c r="C286" s="3" t="str">
        <f>_xlfn.XLOOKUP(B286,'[1]daily break down'!$D:$D,'[1]daily break down'!$E:$E,"")</f>
        <v>Yaounde</v>
      </c>
      <c r="D286" s="1" t="s">
        <v>5490</v>
      </c>
      <c r="E286" s="1"/>
      <c r="F286" s="3" t="s">
        <v>37</v>
      </c>
      <c r="G286" s="1" t="s">
        <v>38</v>
      </c>
      <c r="H286" s="41" t="str">
        <f>_xlfn.XLOOKUP(B286,[2]CALCULATION!$B:$B,[2]CALCULATION!$H:$H,"")</f>
        <v>ZTE</v>
      </c>
      <c r="I286" s="34">
        <v>1.3072220652735331</v>
      </c>
      <c r="J286" s="34">
        <v>1.335829530894636</v>
      </c>
      <c r="K286" s="34">
        <v>2.1610050994055925</v>
      </c>
      <c r="L286" s="34">
        <v>11.420549719917931</v>
      </c>
      <c r="M286" s="34">
        <v>32.359966099083131</v>
      </c>
      <c r="N286" s="34">
        <v>32.359966099083131</v>
      </c>
      <c r="O286" s="34">
        <v>32.359966099083131</v>
      </c>
      <c r="P286" s="34">
        <v>32.359966099083131</v>
      </c>
      <c r="Q286" s="34">
        <v>32.359966099083131</v>
      </c>
      <c r="R286" s="34">
        <v>32.359966099083131</v>
      </c>
      <c r="S286" s="109">
        <v>32.359966099083131</v>
      </c>
      <c r="T286" s="109">
        <f>_xlfn.XLOOKUP(B286,'[3]Nur des jours'!$B:$B,'[3]Nur des jours'!$U:$U,"")</f>
        <v>0.79301892230469162</v>
      </c>
      <c r="U286" s="109">
        <v>0.69854651245744537</v>
      </c>
      <c r="V286" s="109">
        <v>0.96532361392905253</v>
      </c>
      <c r="W286" s="109">
        <v>0.79301892230469162</v>
      </c>
      <c r="X286" s="109">
        <v>2.2339327346454247</v>
      </c>
      <c r="Y286" s="109">
        <v>0.99421644080323401</v>
      </c>
      <c r="Z286" s="109">
        <v>1.6821510816618297</v>
      </c>
      <c r="AA286" s="109">
        <v>0.89193226665296899</v>
      </c>
      <c r="AB286" s="109">
        <v>0.86075654975416149</v>
      </c>
      <c r="AC286" s="109">
        <v>0.41540272332330175</v>
      </c>
      <c r="AD286" s="109">
        <v>0.66471502255950943</v>
      </c>
      <c r="AE286" s="109">
        <v>1.0141738934404008</v>
      </c>
      <c r="AF286" s="109">
        <v>1.0141738934404008</v>
      </c>
      <c r="AG286" s="57" t="str">
        <f>_xlfn.XLOOKUP(B286,[3]CALCULATION!$B:$B,[3]CALCULATION!$M:$M,"")</f>
        <v>Operationnel</v>
      </c>
      <c r="AH286" s="57"/>
      <c r="AI286" s="56" t="str" cm="1">
        <f t="array" ref="AI286">IFERROR(_xlfn.IFS(
AK286="MPR ISSUE","PDH",
AK286="BSS Hardware Issue","BSS",
AK286="Sites strategiques, MLL, Pylone, etc.","ENVTECH",
AK286="AKTIVCO DEFAUT GE &amp; POWER Cabinet","AKTIVCO",
AK286="AKTIVCO Coupure ENEO &amp; Baisse de tension","AKTIVCO GRID ONLY",
AK286="Coupure ENEO &amp; Baisse de tension","IHS GRID ONLY",
AK286="Defaut GE &amp; POWER Cabinet","IHS",
AK286="Sharing","Partners",
AK286="Sites strategiques &amp; DataCenter","SST &amp; DC",
AK286="Exclu","Exclu",
AK286="SAT","SAT",
AK286="SPARE-ISSUE","SPARE-ISSUE",
AK286="Fiber CAmtel","TRANS_FO_CAMTEL",
AK286="Fiber AOF","Fiber AOF",
AK286="Projet OCM (HUAWEI)","TRAVAUX-HUAWEI",
AK286="Projet OCM (NOKIA)","TRAVAUX-NOKIA",
AK286="ACCESS-ISSUE","ACCESS-ISSUE",
AK286="Projet OCM (ZTE, NOKIA, autres projets)","TRAVAUX OCM",
AK286="No root CAuse","No root cause",
AK286="ODU HS","PDH",
AK286="IP &amp; VLAN","PDH",
AK286="Warehouse HUAWEI","SPARE-ISSUE",
AK286="SPARE-HS","SPARE-ISSUE",
AK286="Power Telco","BSS",AK286="no impacts","no impacts"
),"")</f>
        <v>No root cause</v>
      </c>
      <c r="AJ286" s="56" t="str" cm="1">
        <f t="array" ref="AJ286">IFERROR(_xlfn.IFS(
AK286="MPR ISSUE","TX ISSUE",
AK286="BSS Hardware Issue","RAN ISSUE",
AK286="Sites strategiques, MLL, Pylone, etc.","ENVTECH",
AK286="AKTIVCO DEFAUT GE &amp; POWER Cabinet","POWER ISSUE",
AK286="AKTIVCO Coupure ENEO &amp; Baisse de tension","POWER ISSUE",
AK286="Coupure ENEO &amp; Baisse de tension","POWER ISSUE",
AK286="Defaut GE &amp; POWER Cabinet","POWER ISSUE",
AK286="Sharing","POWER ISSUE",
AK286="Sites strategiques &amp; DataCenter","POWER ISSUE",
AK286="Exclu","Exclu",
AK286="SAT","TX ISSUE",
AK286="SPARE-ISSUE","SPARE-ISSUE",
AK286="Fiber CAmtel","TX ISSUE",
AK286="Fiber AOF","TX ISSUE",
AK286="Projet OCM (HUAWEI)","TRAVAUX-HUAWEI",
AK286="Projet OCM (NOKIA)","TRAVAUX -NOKIA",
AK286="ACCESS-ISSUE","ACCESS-ISSUE",
AK286="Projet OCM (ZTE, NOKIA, autres projets)","TRAVAUX OCM",
AK286="No root CAuse","No root cause",
AK286="ODU HS","TX ISSUE",
AK286="IP &amp; VLAN","TX ISSUE",
AK286="Warehouse HUAWEI","SPARE-ISSUE",
AK286="SPARE-HS","SPARE-ISSUE",
AK286="Power Telco","RAN ISSUE",AK286="no impacts","no impacts"
),"")</f>
        <v>No root cause</v>
      </c>
      <c r="AK286" s="81" t="s">
        <v>5620</v>
      </c>
      <c r="AL286" s="56" t="str" cm="1">
        <f t="array" ref="AL286">IFERROR(_xlfn.IFS(
AK286="MPR ISSUE","ACTIVE",
AK286="BSS Hardware Issue","ACTIVE",
AK286="Sites strategiques, MLL, Pylone, etc.","PASSIVE",
AK286="AKTIVCO DEFAUT GE &amp; POWER Cabinet","PASSIVE",
AK286="AKTIVCO Coupure ENEO &amp; Baisse de tension","PASSIVE",
AK286="Coupure ENEO &amp; Baisse de tension","PASSIVE",
AK286="Defaut GE &amp; POWER Cabinet","PASSIVE",
AK286="Sharing","PASSIVE",
AK286="Sites strategiques &amp; DataCenter","PASSIVE",
AK286="Exclu","Exclu",
AK286="SAT","ACTIVE",
AK286="SPARE-ISSUE","SPARE-ISSUE",
AK286="Fiber CAmtel","ACTIVE",
AK286="Fiber AOF","ACTIVE",
AK286="Projet OCM (HUAWEI)","PLANNED WORKS",
AK286="Projet OCM (NOKIA)","PLANNED WORKS",
AK286="ACCESS-ISSUE","ACCESS-ISSUE",
AK286="Projet OCM (ZTE, NOKIA, autres projets)","PLANNED WORKS",
AK286="No root CAuse","No root cause",
AK286="ODU HS","ACTIVE",
AK286="IP &amp; VLAN","ACTIVE",
AK286="Warehouse HUAWEI","SPARE-ISSUE",
AK286="SPARE-HS","SPARE-ISSUE",
AK286="Power Telco","ACTIVE", AK286="no impacts","no impacts"
),"")</f>
        <v>No root cause</v>
      </c>
      <c r="AM286" s="108" t="s">
        <v>5537</v>
      </c>
      <c r="AN286" s="117" t="s">
        <v>349</v>
      </c>
      <c r="AP286" s="23" t="s">
        <v>5537</v>
      </c>
      <c r="AQ286" s="23" t="s">
        <v>5537</v>
      </c>
      <c r="AR286" s="7"/>
      <c r="AS286" s="6"/>
      <c r="AT286" s="7"/>
      <c r="AU286" s="3" t="s">
        <v>5537</v>
      </c>
      <c r="AV286" s="24" t="s">
        <v>5537</v>
      </c>
      <c r="AW286" s="24" t="s">
        <v>5537</v>
      </c>
      <c r="AX286" s="24" t="s">
        <v>5537</v>
      </c>
      <c r="AY286" s="24" t="s">
        <v>5537</v>
      </c>
      <c r="AZ286" s="24" t="s">
        <v>5537</v>
      </c>
      <c r="BA286" s="24" t="s">
        <v>5537</v>
      </c>
      <c r="BB286" s="24" t="s">
        <v>5537</v>
      </c>
      <c r="BC286" s="24" t="s">
        <v>5537</v>
      </c>
      <c r="BD286" s="24" t="s">
        <v>5537</v>
      </c>
      <c r="BE286" s="24" t="s">
        <v>5537</v>
      </c>
      <c r="BF286" s="24" t="s">
        <v>5537</v>
      </c>
      <c r="BG286" s="24" t="s">
        <v>5537</v>
      </c>
      <c r="BH286" s="24" t="s">
        <v>5537</v>
      </c>
      <c r="BI286" s="9" t="s">
        <v>5537</v>
      </c>
      <c r="BJ286" s="14"/>
      <c r="BK286" s="14" t="s">
        <v>5537</v>
      </c>
      <c r="BL286" s="14" t="str">
        <f>_xlfn.XLOOKUP(B286,'[4]cell downs 18042026 17h'!$B:$B,'[4]cell downs 18042026 17h'!$B:$B,"")</f>
        <v/>
      </c>
      <c r="BM286" s="14" t="str">
        <f>_xlfn.XLOOKUP(B286,'[5]Cells Huawei 19042026 15h'!$B:$B,'[5]Cells Huawei 19042026 15h'!$B:$B,"")</f>
        <v/>
      </c>
      <c r="BN286" s="9" t="str">
        <f>_xlfn.XLOOKUP(B286,'[6]cells down 19042026 9H40'!$B:$B,'[6]cells down 19042026 9H40'!$B:$B,"")</f>
        <v>CTR_832</v>
      </c>
      <c r="BO286" s="9" t="s">
        <v>5537</v>
      </c>
      <c r="BP286" s="9" t="s">
        <v>5537</v>
      </c>
    </row>
    <row r="287" spans="1:68" s="9" customFormat="1" x14ac:dyDescent="0.35">
      <c r="A287" s="1" t="s">
        <v>478</v>
      </c>
      <c r="B287" s="1" t="s">
        <v>479</v>
      </c>
      <c r="C287" s="3" t="str">
        <f>_xlfn.XLOOKUP(B287,'[1]daily break down'!$D:$D,'[1]daily break down'!$E:$E,"")</f>
        <v>Douala</v>
      </c>
      <c r="D287" s="1" t="s">
        <v>21</v>
      </c>
      <c r="E287" s="1" t="s">
        <v>125</v>
      </c>
      <c r="F287" s="3" t="s">
        <v>31</v>
      </c>
      <c r="G287" s="1" t="s">
        <v>32</v>
      </c>
      <c r="H287" s="41" t="str">
        <f>_xlfn.XLOOKUP(B287,[2]CALCULATION!$B:$B,[2]CALCULATION!$H:$H,"")</f>
        <v>ZTE</v>
      </c>
      <c r="I287" s="34">
        <v>3.6437600054789354</v>
      </c>
      <c r="J287" s="34">
        <v>33.672396007225345</v>
      </c>
      <c r="K287" s="34">
        <v>3.7787180431066703</v>
      </c>
      <c r="L287" s="34">
        <v>0</v>
      </c>
      <c r="M287" s="34">
        <v>1.7869856720114823</v>
      </c>
      <c r="N287" s="34">
        <v>7.1124152120376802</v>
      </c>
      <c r="O287" s="34">
        <v>1.1468133708868757</v>
      </c>
      <c r="P287" s="34">
        <v>59.436718288517326</v>
      </c>
      <c r="Q287" s="34">
        <v>43.199627318203476</v>
      </c>
      <c r="R287" s="34">
        <v>27.347310327509135</v>
      </c>
      <c r="S287" s="109">
        <v>43.775325811210706</v>
      </c>
      <c r="T287" s="109">
        <f>_xlfn.XLOOKUP(B287,'[3]Nur des jours'!$B:$B,'[3]Nur des jours'!$U:$U,"")</f>
        <v>44.204366455213986</v>
      </c>
      <c r="U287" s="109">
        <v>21.703863506005426</v>
      </c>
      <c r="V287" s="109">
        <v>9.21609836973116</v>
      </c>
      <c r="W287" s="109">
        <v>44.204366455213986</v>
      </c>
      <c r="X287" s="109">
        <v>0.60626781724323797</v>
      </c>
      <c r="Y287" s="109">
        <v>0</v>
      </c>
      <c r="Z287" s="109">
        <v>0.6218021704576906</v>
      </c>
      <c r="AA287" s="109">
        <v>1.0585475682940833</v>
      </c>
      <c r="AB287" s="109">
        <v>2.9444287495755268</v>
      </c>
      <c r="AC287" s="109">
        <v>1.0907131637950673</v>
      </c>
      <c r="AD287" s="109">
        <v>0.19975451445202558</v>
      </c>
      <c r="AE287" s="109">
        <v>1.1859078625586075</v>
      </c>
      <c r="AF287" s="109">
        <v>1.1859078625586075</v>
      </c>
      <c r="AG287" s="57" t="str">
        <f>_xlfn.XLOOKUP(B287,[3]CALCULATION!$B:$B,[3]CALCULATION!$M:$M,"")</f>
        <v>Operationnel</v>
      </c>
      <c r="AH287" s="57"/>
      <c r="AI287" s="56" t="str" cm="1">
        <f t="array" ref="AI287">IFERROR(_xlfn.IFS(
AK287="MPR ISSUE","PDH",
AK287="BSS Hardware Issue","BSS",
AK287="Sites strategiques, MLL, Pylone, etc.","ENVTECH",
AK287="AKTIVCO DEFAUT GE &amp; POWER Cabinet","AKTIVCO",
AK287="AKTIVCO Coupure ENEO &amp; Baisse de tension","AKTIVCO GRID ONLY",
AK287="Coupure ENEO &amp; Baisse de tension","IHS GRID ONLY",
AK287="Defaut GE &amp; POWER Cabinet","IHS",
AK287="Sharing","Partners",
AK287="Sites strategiques &amp; DataCenter","SST &amp; DC",
AK287="Exclu","Exclu",
AK287="SAT","SAT",
AK287="SPARE-ISSUE","SPARE-ISSUE",
AK287="Fiber CAmtel","TRANS_FO_CAMTEL",
AK287="Fiber AOF","Fiber AOF",
AK287="Projet OCM (HUAWEI)","TRAVAUX-HUAWEI",
AK287="Projet OCM (NOKIA)","TRAVAUX-NOKIA",
AK287="ACCESS-ISSUE","ACCESS-ISSUE",
AK287="Projet OCM (ZTE, NOKIA, autres projets)","TRAVAUX OCM",
AK287="No root CAuse","No root cause",
AK287="ODU HS","PDH",
AK287="IP &amp; VLAN","PDH",
AK287="Warehouse HUAWEI","SPARE-ISSUE",
AK287="SPARE-HS","SPARE-ISSUE",
AK287="Power Telco","BSS",AK287="no impacts","no impacts"
),"")</f>
        <v>No root cause</v>
      </c>
      <c r="AJ287" s="56" t="str" cm="1">
        <f t="array" ref="AJ287">IFERROR(_xlfn.IFS(
AK287="MPR ISSUE","TX ISSUE",
AK287="BSS Hardware Issue","RAN ISSUE",
AK287="Sites strategiques, MLL, Pylone, etc.","ENVTECH",
AK287="AKTIVCO DEFAUT GE &amp; POWER Cabinet","POWER ISSUE",
AK287="AKTIVCO Coupure ENEO &amp; Baisse de tension","POWER ISSUE",
AK287="Coupure ENEO &amp; Baisse de tension","POWER ISSUE",
AK287="Defaut GE &amp; POWER Cabinet","POWER ISSUE",
AK287="Sharing","POWER ISSUE",
AK287="Sites strategiques &amp; DataCenter","POWER ISSUE",
AK287="Exclu","Exclu",
AK287="SAT","TX ISSUE",
AK287="SPARE-ISSUE","SPARE-ISSUE",
AK287="Fiber CAmtel","TX ISSUE",
AK287="Fiber AOF","TX ISSUE",
AK287="Projet OCM (HUAWEI)","TRAVAUX-HUAWEI",
AK287="Projet OCM (NOKIA)","TRAVAUX -NOKIA",
AK287="ACCESS-ISSUE","ACCESS-ISSUE",
AK287="Projet OCM (ZTE, NOKIA, autres projets)","TRAVAUX OCM",
AK287="No root CAuse","No root cause",
AK287="ODU HS","TX ISSUE",
AK287="IP &amp; VLAN","TX ISSUE",
AK287="Warehouse HUAWEI","SPARE-ISSUE",
AK287="SPARE-HS","SPARE-ISSUE",
AK287="Power Telco","RAN ISSUE",AK287="no impacts","no impacts"
),"")</f>
        <v>No root cause</v>
      </c>
      <c r="AK287" s="81" t="s">
        <v>5620</v>
      </c>
      <c r="AL287" s="56" t="str" cm="1">
        <f t="array" ref="AL287">IFERROR(_xlfn.IFS(
AK287="MPR ISSUE","ACTIVE",
AK287="BSS Hardware Issue","ACTIVE",
AK287="Sites strategiques, MLL, Pylone, etc.","PASSIVE",
AK287="AKTIVCO DEFAUT GE &amp; POWER Cabinet","PASSIVE",
AK287="AKTIVCO Coupure ENEO &amp; Baisse de tension","PASSIVE",
AK287="Coupure ENEO &amp; Baisse de tension","PASSIVE",
AK287="Defaut GE &amp; POWER Cabinet","PASSIVE",
AK287="Sharing","PASSIVE",
AK287="Sites strategiques &amp; DataCenter","PASSIVE",
AK287="Exclu","Exclu",
AK287="SAT","ACTIVE",
AK287="SPARE-ISSUE","SPARE-ISSUE",
AK287="Fiber CAmtel","ACTIVE",
AK287="Fiber AOF","ACTIVE",
AK287="Projet OCM (HUAWEI)","PLANNED WORKS",
AK287="Projet OCM (NOKIA)","PLANNED WORKS",
AK287="ACCESS-ISSUE","ACCESS-ISSUE",
AK287="Projet OCM (ZTE, NOKIA, autres projets)","PLANNED WORKS",
AK287="No root CAuse","No root cause",
AK287="ODU HS","ACTIVE",
AK287="IP &amp; VLAN","ACTIVE",
AK287="Warehouse HUAWEI","SPARE-ISSUE",
AK287="SPARE-HS","SPARE-ISSUE",
AK287="Power Telco","ACTIVE", AK287="no impacts","no impacts"
),"")</f>
        <v>No root cause</v>
      </c>
      <c r="AM287" s="108" t="s">
        <v>5537</v>
      </c>
      <c r="AN287" s="117" t="s">
        <v>479</v>
      </c>
      <c r="AP287" s="23" t="s">
        <v>5537</v>
      </c>
      <c r="AQ287" s="23" t="s">
        <v>5537</v>
      </c>
      <c r="AR287" s="7"/>
      <c r="AS287" s="6"/>
      <c r="AT287" s="7"/>
      <c r="AU287" s="3" t="s">
        <v>5537</v>
      </c>
      <c r="AV287" s="24" t="s">
        <v>5537</v>
      </c>
      <c r="AW287" s="24" t="s">
        <v>5537</v>
      </c>
      <c r="AX287" s="24" t="s">
        <v>5537</v>
      </c>
      <c r="AY287" s="24" t="s">
        <v>5537</v>
      </c>
      <c r="AZ287" s="24" t="s">
        <v>5537</v>
      </c>
      <c r="BA287" s="24" t="s">
        <v>5537</v>
      </c>
      <c r="BB287" s="24" t="s">
        <v>5537</v>
      </c>
      <c r="BC287" s="24" t="s">
        <v>5537</v>
      </c>
      <c r="BD287" s="24" t="s">
        <v>5537</v>
      </c>
      <c r="BE287" s="24" t="s">
        <v>5537</v>
      </c>
      <c r="BF287" s="24" t="s">
        <v>5537</v>
      </c>
      <c r="BG287" s="24" t="s">
        <v>5537</v>
      </c>
      <c r="BH287" s="24" t="s">
        <v>5537</v>
      </c>
      <c r="BI287" s="9" t="s">
        <v>5537</v>
      </c>
      <c r="BJ287" s="14"/>
      <c r="BK287" s="14" t="s">
        <v>5537</v>
      </c>
      <c r="BL287" s="14" t="str">
        <f>_xlfn.XLOOKUP(B287,'[4]cell downs 18042026 17h'!$B:$B,'[4]cell downs 18042026 17h'!$B:$B,"")</f>
        <v/>
      </c>
      <c r="BM287" s="14" t="str">
        <f>_xlfn.XLOOKUP(B287,'[5]Cells Huawei 19042026 15h'!$B:$B,'[5]Cells Huawei 19042026 15h'!$B:$B,"")</f>
        <v/>
      </c>
      <c r="BN287" s="9" t="str">
        <f>_xlfn.XLOOKUP(B287,'[6]cells down 19042026 9H40'!$B:$B,'[6]cells down 19042026 9H40'!$B:$B,"")</f>
        <v>LIT_647</v>
      </c>
      <c r="BO287" s="9" t="s">
        <v>5537</v>
      </c>
      <c r="BP287" s="9" t="s">
        <v>5537</v>
      </c>
    </row>
    <row r="288" spans="1:68" s="78" customFormat="1" x14ac:dyDescent="0.35">
      <c r="A288" s="1" t="s">
        <v>109</v>
      </c>
      <c r="B288" s="1" t="s">
        <v>110</v>
      </c>
      <c r="C288" s="3" t="str">
        <f>_xlfn.XLOOKUP(B288,'[1]daily break down'!$D:$D,'[1]daily break down'!$E:$E,"")</f>
        <v>CENTRE</v>
      </c>
      <c r="D288" s="1" t="s">
        <v>11</v>
      </c>
      <c r="E288" s="1" t="s">
        <v>12</v>
      </c>
      <c r="F288" s="3" t="s">
        <v>37</v>
      </c>
      <c r="G288" s="1" t="s">
        <v>109</v>
      </c>
      <c r="H288" s="40" t="str">
        <f>_xlfn.XLOOKUP(B288,[2]CALCULATION!$B:$B,[2]CALCULATION!$H:$H,"")</f>
        <v>NOKIA</v>
      </c>
      <c r="I288" s="34">
        <v>18.542340338678692</v>
      </c>
      <c r="J288" s="34">
        <v>13.745846130854471</v>
      </c>
      <c r="K288" s="34">
        <v>0</v>
      </c>
      <c r="L288" s="34">
        <v>0</v>
      </c>
      <c r="M288" s="34">
        <v>7.5442381282584681E-2</v>
      </c>
      <c r="N288" s="34">
        <v>5.4445598000339057</v>
      </c>
      <c r="O288" s="34">
        <v>18.542178018836168</v>
      </c>
      <c r="P288" s="34">
        <v>18.542502658521219</v>
      </c>
      <c r="Q288" s="34">
        <v>18.542178018836168</v>
      </c>
      <c r="R288" s="34">
        <v>8.0829600918532165</v>
      </c>
      <c r="S288" s="109">
        <v>0</v>
      </c>
      <c r="T288" s="109">
        <f>_xlfn.XLOOKUP(B288,'[3]Nur des jours'!$B:$B,'[3]Nur des jours'!$U:$U,"")</f>
        <v>0</v>
      </c>
      <c r="U288" s="109">
        <v>0</v>
      </c>
      <c r="V288" s="109">
        <v>0</v>
      </c>
      <c r="W288" s="109">
        <v>0</v>
      </c>
      <c r="X288" s="109">
        <v>8.1114827941432459</v>
      </c>
      <c r="Y288" s="109">
        <v>18.490178579072179</v>
      </c>
      <c r="Z288" s="109">
        <v>18.489964558132368</v>
      </c>
      <c r="AA288" s="109">
        <v>18.490339094777031</v>
      </c>
      <c r="AB288" s="109">
        <v>18.490392600011983</v>
      </c>
      <c r="AC288" s="109">
        <v>2.3324250926225676</v>
      </c>
      <c r="AD288" s="109">
        <v>2.1195760274182196</v>
      </c>
      <c r="AE288" s="109">
        <v>1.0446362072065132</v>
      </c>
      <c r="AF288" s="109">
        <v>1.0446362072065132</v>
      </c>
      <c r="AG288" s="57" t="str">
        <f>_xlfn.XLOOKUP(B288,[3]CALCULATION!$B:$B,[3]CALCULATION!$M:$M,"")</f>
        <v>Operationnel</v>
      </c>
      <c r="AH288" s="57"/>
      <c r="AI288" s="56" t="str" cm="1">
        <f t="array" ref="AI288">IFERROR(_xlfn.IFS(
AK288="MPR ISSUE","PDH",
AK288="BSS Hardware Issue","BSS",
AK288="Sites strategiques, MLL, Pylone, etc.","ENVTECH",
AK288="AKTIVCO DEFAUT GE &amp; POWER Cabinet","AKTIVCO",
AK288="AKTIVCO Coupure ENEO &amp; Baisse de tension","AKTIVCO GRID ONLY",
AK288="Coupure ENEO &amp; Baisse de tension","IHS GRID ONLY",
AK288="Defaut GE &amp; POWER Cabinet","IHS",
AK288="Sharing","Partners",
AK288="Sites strategiques &amp; DataCenter","SST &amp; DC",
AK288="Exclu","Exclu",
AK288="SAT","SAT",
AK288="SPARE-ISSUE","SPARE-ISSUE",
AK288="Fiber CAmtel","TRANS_FO_CAMTEL",
AK288="Fiber AOF","Fiber AOF",
AK288="Projet OCM (HUAWEI)","TRAVAUX-HUAWEI",
AK288="Projet OCM (NOKIA)","TRAVAUX-NOKIA",
AK288="ACCESS-ISSUE","ACCESS-ISSUE",
AK288="Projet OCM (ZTE, NOKIA, autres projets)","TRAVAUX OCM",
AK288="No root CAuse","No root cause",
AK288="ODU HS","PDH",
AK288="IP &amp; VLAN","PDH",
AK288="Warehouse HUAWEI","SPARE-ISSUE",
AK288="SPARE-HS","SPARE-ISSUE",
AK288="Power Telco","BSS",AK288="no impacts","no impacts"
),"")</f>
        <v>ENVTECH</v>
      </c>
      <c r="AJ288" s="56" t="str" cm="1">
        <f t="array" ref="AJ288">IFERROR(_xlfn.IFS(
AK288="MPR ISSUE","TX ISSUE",
AK288="BSS Hardware Issue","RAN ISSUE",
AK288="Sites strategiques, MLL, Pylone, etc.","ENVTECH",
AK288="AKTIVCO DEFAUT GE &amp; POWER Cabinet","POWER ISSUE",
AK288="AKTIVCO Coupure ENEO &amp; Baisse de tension","POWER ISSUE",
AK288="Coupure ENEO &amp; Baisse de tension","POWER ISSUE",
AK288="Defaut GE &amp; POWER Cabinet","POWER ISSUE",
AK288="Sharing","POWER ISSUE",
AK288="Sites strategiques &amp; DataCenter","POWER ISSUE",
AK288="Exclu","Exclu",
AK288="SAT","TX ISSUE",
AK288="SPARE-ISSUE","SPARE-ISSUE",
AK288="Fiber CAmtel","TX ISSUE",
AK288="Fiber AOF","TX ISSUE",
AK288="Projet OCM (HUAWEI)","TRAVAUX-HUAWEI",
AK288="Projet OCM (NOKIA)","TRAVAUX -NOKIA",
AK288="ACCESS-ISSUE","ACCESS-ISSUE",
AK288="Projet OCM (ZTE, NOKIA, autres projets)","TRAVAUX OCM",
AK288="No root CAuse","No root cause",
AK288="ODU HS","TX ISSUE",
AK288="IP &amp; VLAN","TX ISSUE",
AK288="Warehouse HUAWEI","SPARE-ISSUE",
AK288="SPARE-HS","SPARE-ISSUE",
AK288="Power Telco","RAN ISSUE",AK288="no impacts","no impacts"
),"")</f>
        <v>ENVTECH</v>
      </c>
      <c r="AK288" s="81" t="s">
        <v>5323</v>
      </c>
      <c r="AL288" s="56" t="str" cm="1">
        <f t="array" ref="AL288">IFERROR(_xlfn.IFS(
AK288="MPR ISSUE","ACTIVE",
AK288="BSS Hardware Issue","ACTIVE",
AK288="Sites strategiques, MLL, Pylone, etc.","PASSIVE",
AK288="AKTIVCO DEFAUT GE &amp; POWER Cabinet","PASSIVE",
AK288="AKTIVCO Coupure ENEO &amp; Baisse de tension","PASSIVE",
AK288="Coupure ENEO &amp; Baisse de tension","PASSIVE",
AK288="Defaut GE &amp; POWER Cabinet","PASSIVE",
AK288="Sharing","PASSIVE",
AK288="Sites strategiques &amp; DataCenter","PASSIVE",
AK288="Exclu","Exclu",
AK288="SAT","ACTIVE",
AK288="SPARE-ISSUE","SPARE-ISSUE",
AK288="Fiber CAmtel","ACTIVE",
AK288="Fiber AOF","ACTIVE",
AK288="Projet OCM (HUAWEI)","PLANNED WORKS",
AK288="Projet OCM (NOKIA)","PLANNED WORKS",
AK288="ACCESS-ISSUE","ACCESS-ISSUE",
AK288="Projet OCM (ZTE, NOKIA, autres projets)","PLANNED WORKS",
AK288="No root CAuse","No root cause",
AK288="ODU HS","ACTIVE",
AK288="IP &amp; VLAN","ACTIVE",
AK288="Warehouse HUAWEI","SPARE-ISSUE",
AK288="SPARE-HS","SPARE-ISSUE",
AK288="Power Telco","ACTIVE", AK288="no impacts","no impacts"
),"")</f>
        <v>PASSIVE</v>
      </c>
      <c r="AM288" s="108" t="s">
        <v>5928</v>
      </c>
      <c r="AN288" s="117" t="s">
        <v>110</v>
      </c>
      <c r="AO288" s="9"/>
      <c r="AP288" s="23" t="s">
        <v>5537</v>
      </c>
      <c r="AQ288" s="23" t="s">
        <v>5537</v>
      </c>
      <c r="AR288" s="7"/>
      <c r="AS288" s="6"/>
      <c r="AT288" s="7"/>
      <c r="AU288" s="3" t="s">
        <v>5537</v>
      </c>
      <c r="AV288" s="24" t="s">
        <v>5537</v>
      </c>
      <c r="AW288" s="24" t="s">
        <v>5537</v>
      </c>
      <c r="AX288" s="24" t="s">
        <v>5537</v>
      </c>
      <c r="AY288" s="24" t="s">
        <v>5537</v>
      </c>
      <c r="AZ288" s="24" t="s">
        <v>5537</v>
      </c>
      <c r="BA288" s="24" t="s">
        <v>5537</v>
      </c>
      <c r="BB288" s="24" t="s">
        <v>5537</v>
      </c>
      <c r="BC288" s="24" t="s">
        <v>5537</v>
      </c>
      <c r="BD288" s="24" t="s">
        <v>5537</v>
      </c>
      <c r="BE288" s="24" t="s">
        <v>5537</v>
      </c>
      <c r="BF288" s="24" t="s">
        <v>5537</v>
      </c>
      <c r="BG288" s="24" t="s">
        <v>5537</v>
      </c>
      <c r="BH288" s="24" t="s">
        <v>5928</v>
      </c>
      <c r="BI288" s="9" t="s">
        <v>5537</v>
      </c>
      <c r="BJ288" s="14"/>
      <c r="BK288" s="14" t="s">
        <v>5537</v>
      </c>
      <c r="BL288" s="14" t="str">
        <f>_xlfn.XLOOKUP(B288,'[4]cell downs 18042026 17h'!$B:$B,'[4]cell downs 18042026 17h'!$B:$B,"")</f>
        <v/>
      </c>
      <c r="BM288" s="14" t="str">
        <f>_xlfn.XLOOKUP(B288,'[5]Cells Huawei 19042026 15h'!$B:$B,'[5]Cells Huawei 19042026 15h'!$B:$B,"")</f>
        <v/>
      </c>
      <c r="BN288" s="9" t="str">
        <f>_xlfn.XLOOKUP(B288,'[6]cells down 19042026 9H40'!$B:$B,'[6]cells down 19042026 9H40'!$B:$B,"")</f>
        <v/>
      </c>
      <c r="BO288" s="9" t="s">
        <v>5537</v>
      </c>
      <c r="BP288" s="9" t="s">
        <v>5537</v>
      </c>
    </row>
    <row r="289" spans="1:68" s="9" customFormat="1" x14ac:dyDescent="0.35">
      <c r="A289" s="1" t="s">
        <v>799</v>
      </c>
      <c r="B289" s="8" t="s">
        <v>800</v>
      </c>
      <c r="C289" s="3" t="str">
        <f>_xlfn.XLOOKUP(B289,'[1]daily break down'!$D:$D,'[1]daily break down'!$E:$E,"")</f>
        <v>CENTRE</v>
      </c>
      <c r="D289" s="1" t="s">
        <v>11</v>
      </c>
      <c r="E289" s="1" t="s">
        <v>12</v>
      </c>
      <c r="F289" s="3" t="s">
        <v>226</v>
      </c>
      <c r="G289" s="1" t="s">
        <v>799</v>
      </c>
      <c r="H289" s="40" t="str">
        <f>_xlfn.XLOOKUP(B289,[2]CALCULATION!$B:$B,[2]CALCULATION!$H:$H,"")</f>
        <v>NOKIA</v>
      </c>
      <c r="I289" s="34">
        <v>0.69790444963801945</v>
      </c>
      <c r="J289" s="34">
        <v>0.92289396261196832</v>
      </c>
      <c r="K289" s="34">
        <v>0.96104319513287872</v>
      </c>
      <c r="L289" s="34">
        <v>0.75988134679097008</v>
      </c>
      <c r="M289" s="34">
        <v>0.54238256671032703</v>
      </c>
      <c r="N289" s="34">
        <v>0.60979916275008361</v>
      </c>
      <c r="O289" s="34">
        <v>0.76715805874446752</v>
      </c>
      <c r="P289" s="34">
        <v>0.69899238941538033</v>
      </c>
      <c r="Q289" s="34">
        <v>0.86728418841832788</v>
      </c>
      <c r="R289" s="34">
        <v>0.88497658610918506</v>
      </c>
      <c r="S289" s="109">
        <v>0.84046023062896469</v>
      </c>
      <c r="T289" s="109">
        <f>_xlfn.XLOOKUP(B289,'[3]Nur des jours'!$B:$B,'[3]Nur des jours'!$U:$U,"")</f>
        <v>2.9975416128047305</v>
      </c>
      <c r="U289" s="109">
        <v>0.77154548801054701</v>
      </c>
      <c r="V289" s="109">
        <v>0.59663687495184503</v>
      </c>
      <c r="W289" s="109">
        <v>2.9975416128047301</v>
      </c>
      <c r="X289" s="109">
        <v>18.490071568602271</v>
      </c>
      <c r="Y289" s="109">
        <v>14.623747620800556</v>
      </c>
      <c r="Z289" s="109">
        <v>1.3122158872024039</v>
      </c>
      <c r="AA289" s="109">
        <v>1.6320523466682642</v>
      </c>
      <c r="AB289" s="109">
        <v>0.95569267163765959</v>
      </c>
      <c r="AC289" s="109">
        <v>0.47760072579323681</v>
      </c>
      <c r="AD289" s="109">
        <v>2.8750306006915758</v>
      </c>
      <c r="AE289" s="109">
        <v>1.0333822727882365</v>
      </c>
      <c r="AF289" s="109">
        <v>1.0333822727882365</v>
      </c>
      <c r="AG289" s="57" t="str">
        <f>_xlfn.XLOOKUP(B289,[3]CALCULATION!$B:$B,[3]CALCULATION!$M:$M,"")</f>
        <v>Operationnel</v>
      </c>
      <c r="AH289" s="57"/>
      <c r="AI289" s="56" t="str" cm="1">
        <f t="array" ref="AI289">IFERROR(_xlfn.IFS(
AK289="MPR ISSUE","PDH",
AK289="BSS Hardware Issue","BSS",
AK289="Sites strategiques, MLL, Pylone, etc.","ENVTECH",
AK289="AKTIVCO DEFAUT GE &amp; POWER Cabinet","AKTIVCO",
AK289="AKTIVCO Coupure ENEO &amp; Baisse de tension","AKTIVCO GRID ONLY",
AK289="Coupure ENEO &amp; Baisse de tension","IHS GRID ONLY",
AK289="Defaut GE &amp; POWER Cabinet","IHS",
AK289="Sharing","Partners",
AK289="Sites strategiques &amp; DataCenter","SST &amp; DC",
AK289="Exclu","Exclu",
AK289="SAT","SAT",
AK289="SPARE-ISSUE","SPARE-ISSUE",
AK289="Fiber CAmtel","TRANS_FO_CAMTEL",
AK289="Fiber AOF","Fiber AOF",
AK289="Projet OCM (HUAWEI)","TRAVAUX-HUAWEI",
AK289="Projet OCM (NOKIA)","TRAVAUX-NOKIA",
AK289="ACCESS-ISSUE","ACCESS-ISSUE",
AK289="Projet OCM (ZTE, NOKIA, autres projets)","TRAVAUX OCM",
AK289="No root CAuse","No root cause",
AK289="ODU HS","PDH",
AK289="IP &amp; VLAN","PDH",
AK289="Warehouse HUAWEI","SPARE-ISSUE",
AK289="SPARE-HS","SPARE-ISSUE",
AK289="Power Telco","BSS",AK289="no impacts","no impacts"
),"")</f>
        <v>No root cause</v>
      </c>
      <c r="AJ289" s="56" t="str" cm="1">
        <f t="array" ref="AJ289">IFERROR(_xlfn.IFS(
AK289="MPR ISSUE","TX ISSUE",
AK289="BSS Hardware Issue","RAN ISSUE",
AK289="Sites strategiques, MLL, Pylone, etc.","ENVTECH",
AK289="AKTIVCO DEFAUT GE &amp; POWER Cabinet","POWER ISSUE",
AK289="AKTIVCO Coupure ENEO &amp; Baisse de tension","POWER ISSUE",
AK289="Coupure ENEO &amp; Baisse de tension","POWER ISSUE",
AK289="Defaut GE &amp; POWER Cabinet","POWER ISSUE",
AK289="Sharing","POWER ISSUE",
AK289="Sites strategiques &amp; DataCenter","POWER ISSUE",
AK289="Exclu","Exclu",
AK289="SAT","TX ISSUE",
AK289="SPARE-ISSUE","SPARE-ISSUE",
AK289="Fiber CAmtel","TX ISSUE",
AK289="Fiber AOF","TX ISSUE",
AK289="Projet OCM (HUAWEI)","TRAVAUX-HUAWEI",
AK289="Projet OCM (NOKIA)","TRAVAUX -NOKIA",
AK289="ACCESS-ISSUE","ACCESS-ISSUE",
AK289="Projet OCM (ZTE, NOKIA, autres projets)","TRAVAUX OCM",
AK289="No root CAuse","No root cause",
AK289="ODU HS","TX ISSUE",
AK289="IP &amp; VLAN","TX ISSUE",
AK289="Warehouse HUAWEI","SPARE-ISSUE",
AK289="SPARE-HS","SPARE-ISSUE",
AK289="Power Telco","RAN ISSUE",AK289="no impacts","no impacts"
),"")</f>
        <v>No root cause</v>
      </c>
      <c r="AK289" s="81" t="s">
        <v>5620</v>
      </c>
      <c r="AL289" s="56" t="str" cm="1">
        <f t="array" ref="AL289">IFERROR(_xlfn.IFS(
AK289="MPR ISSUE","ACTIVE",
AK289="BSS Hardware Issue","ACTIVE",
AK289="Sites strategiques, MLL, Pylone, etc.","PASSIVE",
AK289="AKTIVCO DEFAUT GE &amp; POWER Cabinet","PASSIVE",
AK289="AKTIVCO Coupure ENEO &amp; Baisse de tension","PASSIVE",
AK289="Coupure ENEO &amp; Baisse de tension","PASSIVE",
AK289="Defaut GE &amp; POWER Cabinet","PASSIVE",
AK289="Sharing","PASSIVE",
AK289="Sites strategiques &amp; DataCenter","PASSIVE",
AK289="Exclu","Exclu",
AK289="SAT","ACTIVE",
AK289="SPARE-ISSUE","SPARE-ISSUE",
AK289="Fiber CAmtel","ACTIVE",
AK289="Fiber AOF","ACTIVE",
AK289="Projet OCM (HUAWEI)","PLANNED WORKS",
AK289="Projet OCM (NOKIA)","PLANNED WORKS",
AK289="ACCESS-ISSUE","ACCESS-ISSUE",
AK289="Projet OCM (ZTE, NOKIA, autres projets)","PLANNED WORKS",
AK289="No root CAuse","No root cause",
AK289="ODU HS","ACTIVE",
AK289="IP &amp; VLAN","ACTIVE",
AK289="Warehouse HUAWEI","SPARE-ISSUE",
AK289="SPARE-HS","SPARE-ISSUE",
AK289="Power Telco","ACTIVE", AK289="no impacts","no impacts"
),"")</f>
        <v>No root cause</v>
      </c>
      <c r="AM289" s="108" t="s">
        <v>5537</v>
      </c>
      <c r="AN289" s="117" t="s">
        <v>800</v>
      </c>
      <c r="AP289" s="23" t="s">
        <v>5537</v>
      </c>
      <c r="AQ289" s="23" t="s">
        <v>5537</v>
      </c>
      <c r="AR289" s="7"/>
      <c r="AS289" s="6"/>
      <c r="AT289" s="7"/>
      <c r="AU289" s="3" t="s">
        <v>5537</v>
      </c>
      <c r="AV289" s="24" t="s">
        <v>5537</v>
      </c>
      <c r="AW289" s="24" t="s">
        <v>5537</v>
      </c>
      <c r="AX289" s="24" t="s">
        <v>5537</v>
      </c>
      <c r="AY289" s="24" t="s">
        <v>5537</v>
      </c>
      <c r="AZ289" s="24" t="s">
        <v>5537</v>
      </c>
      <c r="BA289" s="24" t="s">
        <v>5537</v>
      </c>
      <c r="BB289" s="24" t="s">
        <v>5537</v>
      </c>
      <c r="BC289" s="24" t="s">
        <v>5537</v>
      </c>
      <c r="BD289" s="24" t="s">
        <v>5537</v>
      </c>
      <c r="BE289" s="24" t="s">
        <v>5537</v>
      </c>
      <c r="BF289" s="24" t="s">
        <v>5537</v>
      </c>
      <c r="BG289" s="24" t="s">
        <v>5537</v>
      </c>
      <c r="BH289" s="24" t="s">
        <v>5537</v>
      </c>
      <c r="BI289" s="9" t="s">
        <v>5537</v>
      </c>
      <c r="BJ289" s="14"/>
      <c r="BK289" s="14" t="s">
        <v>5537</v>
      </c>
      <c r="BL289" s="14" t="str">
        <f>_xlfn.XLOOKUP(B289,'[4]cell downs 18042026 17h'!$B:$B,'[4]cell downs 18042026 17h'!$B:$B,"")</f>
        <v/>
      </c>
      <c r="BM289" s="14" t="str">
        <f>_xlfn.XLOOKUP(B289,'[5]Cells Huawei 19042026 15h'!$B:$B,'[5]Cells Huawei 19042026 15h'!$B:$B,"")</f>
        <v/>
      </c>
      <c r="BN289" s="9" t="str">
        <f>_xlfn.XLOOKUP(B289,'[6]cells down 19042026 9H40'!$B:$B,'[6]cells down 19042026 9H40'!$B:$B,"")</f>
        <v/>
      </c>
      <c r="BO289" s="9" t="s">
        <v>800</v>
      </c>
      <c r="BP289" s="9" t="s">
        <v>12</v>
      </c>
    </row>
    <row r="290" spans="1:68" s="9" customFormat="1" x14ac:dyDescent="0.35">
      <c r="A290" s="1" t="s">
        <v>3784</v>
      </c>
      <c r="B290" s="8" t="s">
        <v>3785</v>
      </c>
      <c r="C290" s="3" t="str">
        <f>_xlfn.XLOOKUP(B290,'[1]daily break down'!$D:$D,'[1]daily break down'!$E:$E,"")</f>
        <v>Maroua</v>
      </c>
      <c r="D290" s="1" t="s">
        <v>11</v>
      </c>
      <c r="E290" s="1" t="s">
        <v>12</v>
      </c>
      <c r="F290" s="3" t="s">
        <v>55</v>
      </c>
      <c r="G290" s="1" t="s">
        <v>84</v>
      </c>
      <c r="H290" s="39" t="str">
        <f>_xlfn.XLOOKUP(B290,[2]CALCULATION!$B:$B,[2]CALCULATION!$H:$H,"")</f>
        <v>Huawei</v>
      </c>
      <c r="I290" s="34">
        <v>0</v>
      </c>
      <c r="J290" s="34">
        <v>0</v>
      </c>
      <c r="K290" s="34">
        <v>0</v>
      </c>
      <c r="L290" s="34">
        <v>0</v>
      </c>
      <c r="M290" s="34">
        <v>0.23524468300645202</v>
      </c>
      <c r="N290" s="34">
        <v>0</v>
      </c>
      <c r="O290" s="34">
        <v>4.8154711456968955E-3</v>
      </c>
      <c r="P290" s="34">
        <v>0</v>
      </c>
      <c r="Q290" s="34">
        <v>0</v>
      </c>
      <c r="R290" s="34">
        <v>8.9175391586979543E-5</v>
      </c>
      <c r="S290" s="109">
        <v>0</v>
      </c>
      <c r="T290" s="109">
        <f>_xlfn.XLOOKUP(B290,'[3]Nur des jours'!$B:$B,'[3]Nur des jours'!$U:$U,"")</f>
        <v>0</v>
      </c>
      <c r="U290" s="109">
        <v>0</v>
      </c>
      <c r="V290" s="109">
        <v>0</v>
      </c>
      <c r="W290" s="109">
        <v>0</v>
      </c>
      <c r="X290" s="109">
        <v>0</v>
      </c>
      <c r="Y290" s="109">
        <v>0</v>
      </c>
      <c r="Z290" s="109">
        <v>0</v>
      </c>
      <c r="AA290" s="109">
        <v>0</v>
      </c>
      <c r="AB290" s="109">
        <v>0.2174096046890561</v>
      </c>
      <c r="AC290" s="109">
        <v>1.7666480822032782</v>
      </c>
      <c r="AD290" s="109">
        <v>2.2506914906276885</v>
      </c>
      <c r="AE290" s="109">
        <v>1.032918560751984</v>
      </c>
      <c r="AF290" s="109">
        <v>1.032918560751984</v>
      </c>
      <c r="AG290" s="57" t="str">
        <f>_xlfn.XLOOKUP(B290,[3]CALCULATION!$B:$B,[3]CALCULATION!$M:$M,"")</f>
        <v>Operationnel</v>
      </c>
      <c r="AH290" s="57"/>
      <c r="AI290" s="56" t="str" cm="1">
        <f t="array" ref="AI290">IFERROR(_xlfn.IFS(
AK290="MPR ISSUE","PDH",
AK290="BSS Hardware Issue","BSS",
AK290="Sites strategiques, MLL, Pylone, etc.","ENVTECH",
AK290="AKTIVCO DEFAUT GE &amp; POWER Cabinet","AKTIVCO",
AK290="AKTIVCO Coupure ENEO &amp; Baisse de tension","AKTIVCO GRID ONLY",
AK290="Coupure ENEO &amp; Baisse de tension","IHS GRID ONLY",
AK290="Defaut GE &amp; POWER Cabinet","IHS",
AK290="Sharing","Partners",
AK290="Sites strategiques &amp; DataCenter","SST &amp; DC",
AK290="Exclu","Exclu",
AK290="SAT","SAT",
AK290="SPARE-ISSUE","SPARE-ISSUE",
AK290="Fiber CAmtel","TRANS_FO_CAMTEL",
AK290="Fiber AOF","Fiber AOF",
AK290="Projet OCM (HUAWEI)","TRAVAUX-HUAWEI",
AK290="Projet OCM (NOKIA)","TRAVAUX-NOKIA",
AK290="ACCESS-ISSUE","ACCESS-ISSUE",
AK290="Projet OCM (ZTE, NOKIA, autres projets)","TRAVAUX OCM",
AK290="No root CAuse","No root cause",
AK290="ODU HS","PDH",
AK290="IP &amp; VLAN","PDH",
AK290="Warehouse HUAWEI","SPARE-ISSUE",
AK290="SPARE-HS","SPARE-ISSUE",
AK290="Power Telco","BSS",AK290="no impacts","no impacts"
),"")</f>
        <v>IHS</v>
      </c>
      <c r="AJ290" s="56" t="str" cm="1">
        <f t="array" ref="AJ290">IFERROR(_xlfn.IFS(
AK290="MPR ISSUE","TX ISSUE",
AK290="BSS Hardware Issue","RAN ISSUE",
AK290="Sites strategiques, MLL, Pylone, etc.","ENVTECH",
AK290="AKTIVCO DEFAUT GE &amp; POWER Cabinet","POWER ISSUE",
AK290="AKTIVCO Coupure ENEO &amp; Baisse de tension","POWER ISSUE",
AK290="Coupure ENEO &amp; Baisse de tension","POWER ISSUE",
AK290="Defaut GE &amp; POWER Cabinet","POWER ISSUE",
AK290="Sharing","POWER ISSUE",
AK290="Sites strategiques &amp; DataCenter","POWER ISSUE",
AK290="Exclu","Exclu",
AK290="SAT","TX ISSUE",
AK290="SPARE-ISSUE","SPARE-ISSUE",
AK290="Fiber CAmtel","TX ISSUE",
AK290="Fiber AOF","TX ISSUE",
AK290="Projet OCM (HUAWEI)","TRAVAUX-HUAWEI",
AK290="Projet OCM (NOKIA)","TRAVAUX -NOKIA",
AK290="ACCESS-ISSUE","ACCESS-ISSUE",
AK290="Projet OCM (ZTE, NOKIA, autres projets)","TRAVAUX OCM",
AK290="No root CAuse","No root cause",
AK290="ODU HS","TX ISSUE",
AK290="IP &amp; VLAN","TX ISSUE",
AK290="Warehouse HUAWEI","SPARE-ISSUE",
AK290="SPARE-HS","SPARE-ISSUE",
AK290="Power Telco","RAN ISSUE",AK290="no impacts","no impacts"
),"")</f>
        <v>POWER ISSUE</v>
      </c>
      <c r="AK290" s="81" t="s">
        <v>5330</v>
      </c>
      <c r="AL290" s="56" t="str" cm="1">
        <f t="array" ref="AL290">IFERROR(_xlfn.IFS(
AK290="MPR ISSUE","ACTIVE",
AK290="BSS Hardware Issue","ACTIVE",
AK290="Sites strategiques, MLL, Pylone, etc.","PASSIVE",
AK290="AKTIVCO DEFAUT GE &amp; POWER Cabinet","PASSIVE",
AK290="AKTIVCO Coupure ENEO &amp; Baisse de tension","PASSIVE",
AK290="Coupure ENEO &amp; Baisse de tension","PASSIVE",
AK290="Defaut GE &amp; POWER Cabinet","PASSIVE",
AK290="Sharing","PASSIVE",
AK290="Sites strategiques &amp; DataCenter","PASSIVE",
AK290="Exclu","Exclu",
AK290="SAT","ACTIVE",
AK290="SPARE-ISSUE","SPARE-ISSUE",
AK290="Fiber CAmtel","ACTIVE",
AK290="Fiber AOF","ACTIVE",
AK290="Projet OCM (HUAWEI)","PLANNED WORKS",
AK290="Projet OCM (NOKIA)","PLANNED WORKS",
AK290="ACCESS-ISSUE","ACCESS-ISSUE",
AK290="Projet OCM (ZTE, NOKIA, autres projets)","PLANNED WORKS",
AK290="No root CAuse","No root cause",
AK290="ODU HS","ACTIVE",
AK290="IP &amp; VLAN","ACTIVE",
AK290="Warehouse HUAWEI","SPARE-ISSUE",
AK290="SPARE-HS","SPARE-ISSUE",
AK290="Power Telco","ACTIVE", AK290="no impacts","no impacts"
),"")</f>
        <v>PASSIVE</v>
      </c>
      <c r="AM290" s="108" t="s">
        <v>5929</v>
      </c>
      <c r="AN290" s="117" t="s">
        <v>3785</v>
      </c>
      <c r="AP290" s="23" t="s">
        <v>5537</v>
      </c>
      <c r="AQ290" s="23" t="s">
        <v>5537</v>
      </c>
      <c r="AR290" s="7"/>
      <c r="AS290" s="6"/>
      <c r="AT290" s="7"/>
      <c r="AU290" s="3" t="s">
        <v>6461</v>
      </c>
      <c r="AV290" s="24" t="s">
        <v>5537</v>
      </c>
      <c r="AW290" s="24" t="s">
        <v>5537</v>
      </c>
      <c r="AX290" s="24" t="s">
        <v>6462</v>
      </c>
      <c r="AY290" s="24" t="s">
        <v>5537</v>
      </c>
      <c r="AZ290" s="24" t="s">
        <v>5537</v>
      </c>
      <c r="BA290" s="24" t="s">
        <v>5537</v>
      </c>
      <c r="BB290" s="24" t="s">
        <v>5537</v>
      </c>
      <c r="BC290" s="24" t="s">
        <v>5537</v>
      </c>
      <c r="BD290" s="24" t="s">
        <v>5537</v>
      </c>
      <c r="BE290" s="24" t="s">
        <v>5537</v>
      </c>
      <c r="BF290" s="24" t="s">
        <v>5537</v>
      </c>
      <c r="BG290" s="24" t="s">
        <v>5537</v>
      </c>
      <c r="BH290" s="24" t="s">
        <v>5537</v>
      </c>
      <c r="BI290" s="9" t="s">
        <v>5537</v>
      </c>
      <c r="BJ290" s="14"/>
      <c r="BK290" s="14" t="s">
        <v>5537</v>
      </c>
      <c r="BL290" s="14" t="str">
        <f>_xlfn.XLOOKUP(B290,'[4]cell downs 18042026 17h'!$B:$B,'[4]cell downs 18042026 17h'!$B:$B,"")</f>
        <v/>
      </c>
      <c r="BM290" s="14" t="str">
        <f>_xlfn.XLOOKUP(B290,'[5]Cells Huawei 19042026 15h'!$B:$B,'[5]Cells Huawei 19042026 15h'!$B:$B,"")</f>
        <v/>
      </c>
      <c r="BN290" s="9" t="str">
        <f>_xlfn.XLOOKUP(B290,'[6]cells down 19042026 9H40'!$B:$B,'[6]cells down 19042026 9H40'!$B:$B,"")</f>
        <v/>
      </c>
      <c r="BO290" s="9" t="s">
        <v>3785</v>
      </c>
      <c r="BP290" s="9" t="s">
        <v>5459</v>
      </c>
    </row>
    <row r="291" spans="1:68" s="9" customFormat="1" x14ac:dyDescent="0.35">
      <c r="A291" s="1" t="s">
        <v>1984</v>
      </c>
      <c r="B291" s="1" t="s">
        <v>1985</v>
      </c>
      <c r="C291" s="3" t="str">
        <f>_xlfn.XLOOKUP(B291,'[1]daily break down'!$D:$D,'[1]daily break down'!$E:$E,"")</f>
        <v>Yaounde</v>
      </c>
      <c r="D291" s="1" t="s">
        <v>21</v>
      </c>
      <c r="E291" s="1" t="s">
        <v>22</v>
      </c>
      <c r="F291" s="3" t="s">
        <v>37</v>
      </c>
      <c r="G291" s="1" t="s">
        <v>115</v>
      </c>
      <c r="H291" s="41" t="str">
        <f>_xlfn.XLOOKUP(B291,[2]CALCULATION!$B:$B,[2]CALCULATION!$H:$H,"")</f>
        <v>ZTE</v>
      </c>
      <c r="I291" s="34">
        <v>2.3180786341468989</v>
      </c>
      <c r="J291" s="34">
        <v>2.2513754412398388</v>
      </c>
      <c r="K291" s="34">
        <v>2.6261082717666429</v>
      </c>
      <c r="L291" s="34">
        <v>0</v>
      </c>
      <c r="M291" s="34">
        <v>1.1093418713420218E-2</v>
      </c>
      <c r="N291" s="34">
        <v>2.1626637616891107</v>
      </c>
      <c r="O291" s="34">
        <v>0</v>
      </c>
      <c r="P291" s="34">
        <v>0.22309899467230546</v>
      </c>
      <c r="Q291" s="34">
        <v>1.9849550413345771</v>
      </c>
      <c r="R291" s="34">
        <v>0</v>
      </c>
      <c r="S291" s="109">
        <v>1.9602891280216188</v>
      </c>
      <c r="T291" s="109">
        <f>_xlfn.XLOOKUP(B291,'[3]Nur des jours'!$B:$B,'[3]Nur des jours'!$U:$U,"")</f>
        <v>0.32292192801476938</v>
      </c>
      <c r="U291" s="109">
        <v>0</v>
      </c>
      <c r="V291" s="109">
        <v>4.8885949667981689E-2</v>
      </c>
      <c r="W291" s="109">
        <v>0.32292192801476938</v>
      </c>
      <c r="X291" s="109">
        <v>0</v>
      </c>
      <c r="Y291" s="109">
        <v>0</v>
      </c>
      <c r="Z291" s="109">
        <v>5.165003010561219</v>
      </c>
      <c r="AA291" s="109">
        <v>1.0909182354401552</v>
      </c>
      <c r="AB291" s="109">
        <v>5.5355267626051194</v>
      </c>
      <c r="AC291" s="109">
        <v>4.2835439572517373</v>
      </c>
      <c r="AD291" s="109">
        <v>0.65281475361343089</v>
      </c>
      <c r="AE291" s="109">
        <v>1.5531677952704226</v>
      </c>
      <c r="AF291" s="109">
        <v>1.5531677952704226</v>
      </c>
      <c r="AG291" s="57" t="str">
        <f>_xlfn.XLOOKUP(B291,[3]CALCULATION!$B:$B,[3]CALCULATION!$M:$M,"")</f>
        <v>Operationnel</v>
      </c>
      <c r="AH291" s="57"/>
      <c r="AI291" s="56" t="str" cm="1">
        <f t="array" ref="AI291">IFERROR(_xlfn.IFS(
AK291="MPR ISSUE","PDH",
AK291="BSS Hardware Issue","BSS",
AK291="Sites strategiques, MLL, Pylone, etc.","ENVTECH",
AK291="AKTIVCO DEFAUT GE &amp; POWER Cabinet","AKTIVCO",
AK291="AKTIVCO Coupure ENEO &amp; Baisse de tension","AKTIVCO GRID ONLY",
AK291="Coupure ENEO &amp; Baisse de tension","IHS GRID ONLY",
AK291="Defaut GE &amp; POWER Cabinet","IHS",
AK291="Sharing","Partners",
AK291="Sites strategiques &amp; DataCenter","SST &amp; DC",
AK291="Exclu","Exclu",
AK291="SAT","SAT",
AK291="SPARE-ISSUE","SPARE-ISSUE",
AK291="Fiber CAmtel","TRANS_FO_CAMTEL",
AK291="Fiber AOF","Fiber AOF",
AK291="Projet OCM (HUAWEI)","TRAVAUX-HUAWEI",
AK291="Projet OCM (NOKIA)","TRAVAUX-NOKIA",
AK291="ACCESS-ISSUE","ACCESS-ISSUE",
AK291="Projet OCM (ZTE, NOKIA, autres projets)","TRAVAUX OCM",
AK291="No root CAuse","No root cause",
AK291="ODU HS","PDH",
AK291="IP &amp; VLAN","PDH",
AK291="Warehouse HUAWEI","SPARE-ISSUE",
AK291="SPARE-HS","SPARE-ISSUE",
AK291="Power Telco","BSS",AK291="no impacts","no impacts"
),"")</f>
        <v>AKTIVCO</v>
      </c>
      <c r="AJ291" s="56" t="str" cm="1">
        <f t="array" ref="AJ291">IFERROR(_xlfn.IFS(
AK291="MPR ISSUE","TX ISSUE",
AK291="BSS Hardware Issue","RAN ISSUE",
AK291="Sites strategiques, MLL, Pylone, etc.","ENVTECH",
AK291="AKTIVCO DEFAUT GE &amp; POWER Cabinet","POWER ISSUE",
AK291="AKTIVCO Coupure ENEO &amp; Baisse de tension","POWER ISSUE",
AK291="Coupure ENEO &amp; Baisse de tension","POWER ISSUE",
AK291="Defaut GE &amp; POWER Cabinet","POWER ISSUE",
AK291="Sharing","POWER ISSUE",
AK291="Sites strategiques &amp; DataCenter","POWER ISSUE",
AK291="Exclu","Exclu",
AK291="SAT","TX ISSUE",
AK291="SPARE-ISSUE","SPARE-ISSUE",
AK291="Fiber CAmtel","TX ISSUE",
AK291="Fiber AOF","TX ISSUE",
AK291="Projet OCM (HUAWEI)","TRAVAUX-HUAWEI",
AK291="Projet OCM (NOKIA)","TRAVAUX -NOKIA",
AK291="ACCESS-ISSUE","ACCESS-ISSUE",
AK291="Projet OCM (ZTE, NOKIA, autres projets)","TRAVAUX OCM",
AK291="No root CAuse","No root cause",
AK291="ODU HS","TX ISSUE",
AK291="IP &amp; VLAN","TX ISSUE",
AK291="Warehouse HUAWEI","SPARE-ISSUE",
AK291="SPARE-HS","SPARE-ISSUE",
AK291="Power Telco","RAN ISSUE",AK291="no impacts","no impacts"
),"")</f>
        <v>POWER ISSUE</v>
      </c>
      <c r="AK291" s="81" t="s">
        <v>5325</v>
      </c>
      <c r="AL291" s="56" t="str" cm="1">
        <f t="array" ref="AL291">IFERROR(_xlfn.IFS(
AK291="MPR ISSUE","ACTIVE",
AK291="BSS Hardware Issue","ACTIVE",
AK291="Sites strategiques, MLL, Pylone, etc.","PASSIVE",
AK291="AKTIVCO DEFAUT GE &amp; POWER Cabinet","PASSIVE",
AK291="AKTIVCO Coupure ENEO &amp; Baisse de tension","PASSIVE",
AK291="Coupure ENEO &amp; Baisse de tension","PASSIVE",
AK291="Defaut GE &amp; POWER Cabinet","PASSIVE",
AK291="Sharing","PASSIVE",
AK291="Sites strategiques &amp; DataCenter","PASSIVE",
AK291="Exclu","Exclu",
AK291="SAT","ACTIVE",
AK291="SPARE-ISSUE","SPARE-ISSUE",
AK291="Fiber CAmtel","ACTIVE",
AK291="Fiber AOF","ACTIVE",
AK291="Projet OCM (HUAWEI)","PLANNED WORKS",
AK291="Projet OCM (NOKIA)","PLANNED WORKS",
AK291="ACCESS-ISSUE","ACCESS-ISSUE",
AK291="Projet OCM (ZTE, NOKIA, autres projets)","PLANNED WORKS",
AK291="No root CAuse","No root cause",
AK291="ODU HS","ACTIVE",
AK291="IP &amp; VLAN","ACTIVE",
AK291="Warehouse HUAWEI","SPARE-ISSUE",
AK291="SPARE-HS","SPARE-ISSUE",
AK291="Power Telco","ACTIVE", AK291="no impacts","no impacts"
),"")</f>
        <v>PASSIVE</v>
      </c>
      <c r="AM291" s="108" t="s">
        <v>5930</v>
      </c>
      <c r="AN291" s="117" t="s">
        <v>1985</v>
      </c>
      <c r="AP291" s="23" t="s">
        <v>5537</v>
      </c>
      <c r="AQ291" s="23" t="s">
        <v>5537</v>
      </c>
      <c r="AR291" s="7"/>
      <c r="AS291" s="6"/>
      <c r="AT291" s="7"/>
      <c r="AU291" s="3" t="s">
        <v>5537</v>
      </c>
      <c r="AV291" s="24" t="s">
        <v>5537</v>
      </c>
      <c r="AW291" s="24" t="s">
        <v>5537</v>
      </c>
      <c r="AX291" s="24" t="s">
        <v>5537</v>
      </c>
      <c r="AY291" s="24" t="s">
        <v>5537</v>
      </c>
      <c r="AZ291" s="24" t="s">
        <v>5537</v>
      </c>
      <c r="BA291" s="24" t="s">
        <v>5537</v>
      </c>
      <c r="BB291" s="24" t="s">
        <v>5537</v>
      </c>
      <c r="BC291" s="24" t="s">
        <v>5537</v>
      </c>
      <c r="BD291" s="24" t="s">
        <v>5537</v>
      </c>
      <c r="BE291" s="24" t="s">
        <v>5537</v>
      </c>
      <c r="BF291" s="24" t="s">
        <v>5537</v>
      </c>
      <c r="BG291" s="24" t="s">
        <v>5537</v>
      </c>
      <c r="BH291" s="24" t="s">
        <v>5537</v>
      </c>
      <c r="BI291" s="9" t="s">
        <v>5930</v>
      </c>
      <c r="BJ291" s="14"/>
      <c r="BK291" s="14" t="s">
        <v>5537</v>
      </c>
      <c r="BL291" s="14" t="str">
        <f>_xlfn.XLOOKUP(B291,'[4]cell downs 18042026 17h'!$B:$B,'[4]cell downs 18042026 17h'!$B:$B,"")</f>
        <v/>
      </c>
      <c r="BM291" s="14" t="str">
        <f>_xlfn.XLOOKUP(B291,'[5]Cells Huawei 19042026 15h'!$B:$B,'[5]Cells Huawei 19042026 15h'!$B:$B,"")</f>
        <v/>
      </c>
      <c r="BN291" s="9" t="str">
        <f>_xlfn.XLOOKUP(B291,'[6]cells down 19042026 9H40'!$B:$B,'[6]cells down 19042026 9H40'!$B:$B,"")</f>
        <v/>
      </c>
      <c r="BO291" s="9" t="s">
        <v>5537</v>
      </c>
      <c r="BP291" s="9" t="s">
        <v>5521</v>
      </c>
    </row>
    <row r="292" spans="1:68" s="9" customFormat="1" x14ac:dyDescent="0.35">
      <c r="A292" s="1" t="s">
        <v>4491</v>
      </c>
      <c r="B292" s="1" t="s">
        <v>4492</v>
      </c>
      <c r="C292" s="3" t="str">
        <f>_xlfn.XLOOKUP(B292,'[1]daily break down'!$D:$D,'[1]daily break down'!$E:$E,"")</f>
        <v>Yaounde</v>
      </c>
      <c r="D292" s="1" t="s">
        <v>21</v>
      </c>
      <c r="E292" s="1" t="s">
        <v>22</v>
      </c>
      <c r="F292" s="3" t="s">
        <v>37</v>
      </c>
      <c r="G292" s="1" t="s">
        <v>38</v>
      </c>
      <c r="H292" s="41" t="str">
        <f>_xlfn.XLOOKUP(B292,[2]CALCULATION!$B:$B,[2]CALCULATION!$H:$H,"")</f>
        <v>ZTE</v>
      </c>
      <c r="I292" s="34">
        <v>0</v>
      </c>
      <c r="J292" s="34">
        <v>25.540135346842337</v>
      </c>
      <c r="K292" s="34">
        <v>0</v>
      </c>
      <c r="L292" s="34">
        <v>0.73241532618218019</v>
      </c>
      <c r="M292" s="34">
        <v>0</v>
      </c>
      <c r="N292" s="34">
        <v>0</v>
      </c>
      <c r="O292" s="34">
        <v>0</v>
      </c>
      <c r="P292" s="34">
        <v>3.0703444024963402</v>
      </c>
      <c r="Q292" s="34">
        <v>3.4680309788176342</v>
      </c>
      <c r="R292" s="34">
        <v>7.7279394349276345E-2</v>
      </c>
      <c r="S292" s="109">
        <v>0</v>
      </c>
      <c r="T292" s="109">
        <f>_xlfn.XLOOKUP(B292,'[3]Nur des jours'!$B:$B,'[3]Nur des jours'!$U:$U,"")</f>
        <v>13.868556899607057</v>
      </c>
      <c r="U292" s="109">
        <v>1.083035130823867</v>
      </c>
      <c r="V292" s="109">
        <v>7.4212117580250725</v>
      </c>
      <c r="W292" s="109">
        <v>13.868556899607057</v>
      </c>
      <c r="X292" s="109">
        <v>23.865849534718482</v>
      </c>
      <c r="Y292" s="109">
        <v>3.6561910550661622E-3</v>
      </c>
      <c r="Z292" s="109">
        <v>0</v>
      </c>
      <c r="AA292" s="109">
        <v>0.12293719484181012</v>
      </c>
      <c r="AB292" s="109">
        <v>1.373871752945641</v>
      </c>
      <c r="AC292" s="109">
        <v>1.1577820941692745</v>
      </c>
      <c r="AD292" s="109">
        <v>0.69382818051688044</v>
      </c>
      <c r="AE292" s="109">
        <v>1.1205779706819854</v>
      </c>
      <c r="AF292" s="109">
        <v>1.1205779706819854</v>
      </c>
      <c r="AG292" s="57" t="str">
        <f>_xlfn.XLOOKUP(B292,[3]CALCULATION!$B:$B,[3]CALCULATION!$M:$M,"")</f>
        <v>EXCLU</v>
      </c>
      <c r="AH292" s="57" t="s">
        <v>5536</v>
      </c>
      <c r="AI292" s="56" t="str" cm="1">
        <f t="array" ref="AI292">IFERROR(_xlfn.IFS(
AK292="MPR ISSUE","PDH",
AK292="BSS Hardware Issue","BSS",
AK292="Sites strategiques, MLL, Pylone, etc.","ENVTECH",
AK292="AKTIVCO DEFAUT GE &amp; POWER Cabinet","AKTIVCO",
AK292="AKTIVCO Coupure ENEO &amp; Baisse de tension","AKTIVCO GRID ONLY",
AK292="Coupure ENEO &amp; Baisse de tension","IHS GRID ONLY",
AK292="Defaut GE &amp; POWER Cabinet","IHS",
AK292="Sharing","Partners",
AK292="Sites strategiques &amp; DataCenter","SST &amp; DC",
AK292="Exclu","Exclu",
AK292="SAT","SAT",
AK292="SPARE-ISSUE","SPARE-ISSUE",
AK292="Fiber CAmtel","TRANS_FO_CAMTEL",
AK292="Fiber AOF","Fiber AOF",
AK292="Projet OCM (HUAWEI)","TRAVAUX-HUAWEI",
AK292="Projet OCM (NOKIA)","TRAVAUX-NOKIA",
AK292="ACCESS-ISSUE","ACCESS-ISSUE",
AK292="Projet OCM (ZTE, NOKIA, autres projets)","TRAVAUX OCM",
AK292="No root CAuse","No root cause",
AK292="ODU HS","PDH",
AK292="IP &amp; VLAN","PDH",
AK292="Warehouse HUAWEI","SPARE-ISSUE",
AK292="SPARE-HS","SPARE-ISSUE",
AK292="Power Telco","BSS",AK292="no impacts","no impacts"
),"")</f>
        <v>Exclu</v>
      </c>
      <c r="AJ292" s="56" t="str" cm="1">
        <f t="array" ref="AJ292">IFERROR(_xlfn.IFS(
AK292="MPR ISSUE","TX ISSUE",
AK292="BSS Hardware Issue","RAN ISSUE",
AK292="Sites strategiques, MLL, Pylone, etc.","ENVTECH",
AK292="AKTIVCO DEFAUT GE &amp; POWER Cabinet","POWER ISSUE",
AK292="AKTIVCO Coupure ENEO &amp; Baisse de tension","POWER ISSUE",
AK292="Coupure ENEO &amp; Baisse de tension","POWER ISSUE",
AK292="Defaut GE &amp; POWER Cabinet","POWER ISSUE",
AK292="Sharing","POWER ISSUE",
AK292="Sites strategiques &amp; DataCenter","POWER ISSUE",
AK292="Exclu","Exclu",
AK292="SAT","TX ISSUE",
AK292="SPARE-ISSUE","SPARE-ISSUE",
AK292="Fiber CAmtel","TX ISSUE",
AK292="Fiber AOF","TX ISSUE",
AK292="Projet OCM (HUAWEI)","TRAVAUX-HUAWEI",
AK292="Projet OCM (NOKIA)","TRAVAUX -NOKIA",
AK292="ACCESS-ISSUE","ACCESS-ISSUE",
AK292="Projet OCM (ZTE, NOKIA, autres projets)","TRAVAUX OCM",
AK292="No root CAuse","No root cause",
AK292="ODU HS","TX ISSUE",
AK292="IP &amp; VLAN","TX ISSUE",
AK292="Warehouse HUAWEI","SPARE-ISSUE",
AK292="SPARE-HS","SPARE-ISSUE",
AK292="Power Telco","RAN ISSUE",AK292="no impacts","no impacts"
),"")</f>
        <v>Exclu</v>
      </c>
      <c r="AK292" s="81" t="s">
        <v>5559</v>
      </c>
      <c r="AL292" s="56" t="str" cm="1">
        <f t="array" ref="AL292">IFERROR(_xlfn.IFS(
AK292="MPR ISSUE","ACTIVE",
AK292="BSS Hardware Issue","ACTIVE",
AK292="Sites strategiques, MLL, Pylone, etc.","PASSIVE",
AK292="AKTIVCO DEFAUT GE &amp; POWER Cabinet","PASSIVE",
AK292="AKTIVCO Coupure ENEO &amp; Baisse de tension","PASSIVE",
AK292="Coupure ENEO &amp; Baisse de tension","PASSIVE",
AK292="Defaut GE &amp; POWER Cabinet","PASSIVE",
AK292="Sharing","PASSIVE",
AK292="Sites strategiques &amp; DataCenter","PASSIVE",
AK292="Exclu","Exclu",
AK292="SAT","ACTIVE",
AK292="SPARE-ISSUE","SPARE-ISSUE",
AK292="Fiber CAmtel","ACTIVE",
AK292="Fiber AOF","ACTIVE",
AK292="Projet OCM (HUAWEI)","PLANNED WORKS",
AK292="Projet OCM (NOKIA)","PLANNED WORKS",
AK292="ACCESS-ISSUE","ACCESS-ISSUE",
AK292="Projet OCM (ZTE, NOKIA, autres projets)","PLANNED WORKS",
AK292="No root CAuse","No root cause",
AK292="ODU HS","ACTIVE",
AK292="IP &amp; VLAN","ACTIVE",
AK292="Warehouse HUAWEI","SPARE-ISSUE",
AK292="SPARE-HS","SPARE-ISSUE",
AK292="Power Telco","ACTIVE", AK292="no impacts","no impacts"
),"")</f>
        <v>Exclu</v>
      </c>
      <c r="AM292" s="108" t="s">
        <v>5537</v>
      </c>
      <c r="AN292" s="117" t="s">
        <v>4492</v>
      </c>
      <c r="AP292" s="23" t="s">
        <v>5537</v>
      </c>
      <c r="AQ292" s="23" t="s">
        <v>5537</v>
      </c>
      <c r="AR292" s="7"/>
      <c r="AS292" s="6"/>
      <c r="AT292" s="7"/>
      <c r="AU292" s="3" t="s">
        <v>5537</v>
      </c>
      <c r="AV292" s="24" t="s">
        <v>5537</v>
      </c>
      <c r="AW292" s="24" t="s">
        <v>5537</v>
      </c>
      <c r="AX292" s="24" t="s">
        <v>5537</v>
      </c>
      <c r="AY292" s="24" t="s">
        <v>5537</v>
      </c>
      <c r="AZ292" s="24" t="s">
        <v>5537</v>
      </c>
      <c r="BA292" s="24" t="s">
        <v>5537</v>
      </c>
      <c r="BB292" s="24" t="s">
        <v>5537</v>
      </c>
      <c r="BC292" s="24" t="s">
        <v>5537</v>
      </c>
      <c r="BD292" s="24" t="s">
        <v>5537</v>
      </c>
      <c r="BE292" s="24" t="s">
        <v>5537</v>
      </c>
      <c r="BF292" s="24" t="s">
        <v>5537</v>
      </c>
      <c r="BG292" s="24" t="s">
        <v>5537</v>
      </c>
      <c r="BH292" s="24" t="s">
        <v>5537</v>
      </c>
      <c r="BI292" s="9" t="s">
        <v>5537</v>
      </c>
      <c r="BJ292" s="14"/>
      <c r="BK292" s="14" t="s">
        <v>5537</v>
      </c>
      <c r="BL292" s="14" t="str">
        <f>_xlfn.XLOOKUP(B292,'[4]cell downs 18042026 17h'!$B:$B,'[4]cell downs 18042026 17h'!$B:$B,"")</f>
        <v/>
      </c>
      <c r="BM292" s="14" t="str">
        <f>_xlfn.XLOOKUP(B292,'[5]Cells Huawei 19042026 15h'!$B:$B,'[5]Cells Huawei 19042026 15h'!$B:$B,"")</f>
        <v/>
      </c>
      <c r="BN292" s="9" t="str">
        <f>_xlfn.XLOOKUP(B292,'[6]cells down 19042026 9H40'!$B:$B,'[6]cells down 19042026 9H40'!$B:$B,"")</f>
        <v/>
      </c>
      <c r="BO292" s="9" t="s">
        <v>5537</v>
      </c>
      <c r="BP292" s="9" t="s">
        <v>5537</v>
      </c>
    </row>
    <row r="293" spans="1:68" s="9" customFormat="1" x14ac:dyDescent="0.35">
      <c r="A293" s="2" t="s">
        <v>948</v>
      </c>
      <c r="B293" s="8" t="s">
        <v>949</v>
      </c>
      <c r="C293" s="3" t="str">
        <f>_xlfn.XLOOKUP(B293,'[1]daily break down'!$D:$D,'[1]daily break down'!$E:$E,"")</f>
        <v>NORD-OUEST</v>
      </c>
      <c r="D293" s="1" t="s">
        <v>11</v>
      </c>
      <c r="E293" s="1" t="s">
        <v>5512</v>
      </c>
      <c r="F293" s="3" t="s">
        <v>51</v>
      </c>
      <c r="G293" s="1" t="s">
        <v>948</v>
      </c>
      <c r="H293" s="40" t="str">
        <f>_xlfn.XLOOKUP(B293,[2]CALCULATION!$B:$B,[2]CALCULATION!$H:$H,"")</f>
        <v>NOKIA</v>
      </c>
      <c r="I293" s="34">
        <v>3.903784914452204E-2</v>
      </c>
      <c r="J293" s="34">
        <v>4.5466501567058712E-2</v>
      </c>
      <c r="K293" s="34">
        <v>3.8189852009088265</v>
      </c>
      <c r="L293" s="34">
        <v>6.4259497192126896E-2</v>
      </c>
      <c r="M293" s="34">
        <v>4.6319183349329461E-2</v>
      </c>
      <c r="N293" s="34">
        <v>3.9124017639993687E-2</v>
      </c>
      <c r="O293" s="34">
        <v>2.3273815775929102E-2</v>
      </c>
      <c r="P293" s="34">
        <v>6.9411641445969577E-2</v>
      </c>
      <c r="Q293" s="34">
        <v>2.4887993512840684E-2</v>
      </c>
      <c r="R293" s="34">
        <v>0</v>
      </c>
      <c r="S293" s="109">
        <v>8.8905010320567343E-2</v>
      </c>
      <c r="T293" s="109">
        <f>_xlfn.XLOOKUP(B293,'[3]Nur des jours'!$B:$B,'[3]Nur des jours'!$U:$U,"")</f>
        <v>7.0024619542109336</v>
      </c>
      <c r="U293" s="109">
        <v>0</v>
      </c>
      <c r="V293" s="109">
        <v>6.9201173976195172</v>
      </c>
      <c r="W293" s="109">
        <v>7.0024619542109336</v>
      </c>
      <c r="X293" s="109">
        <v>4.9331826625917077E-2</v>
      </c>
      <c r="Y293" s="109">
        <v>6.4687829057194862E-2</v>
      </c>
      <c r="Z293" s="109">
        <v>0.12976802983737265</v>
      </c>
      <c r="AA293" s="109">
        <v>0</v>
      </c>
      <c r="AB293" s="109">
        <v>7.8010632560289769E-2</v>
      </c>
      <c r="AC293" s="109">
        <v>3.4160192079421607</v>
      </c>
      <c r="AD293" s="109">
        <v>1.4763771161228245</v>
      </c>
      <c r="AE293" s="109">
        <v>0.98344405349952779</v>
      </c>
      <c r="AF293" s="109">
        <v>0.98344405349952779</v>
      </c>
      <c r="AG293" s="57" t="str">
        <f>_xlfn.XLOOKUP(B293,[3]CALCULATION!$B:$B,[3]CALCULATION!$M:$M,"")</f>
        <v>Insecurity</v>
      </c>
      <c r="AH293" s="57"/>
      <c r="AI293" s="56" t="str" cm="1">
        <f t="array" ref="AI293">IFERROR(_xlfn.IFS(
AK293="MPR ISSUE","PDH",
AK293="BSS Hardware Issue","BSS",
AK293="Sites strategiques, MLL, Pylone, etc.","ENVTECH",
AK293="AKTIVCO DEFAUT GE &amp; POWER Cabinet","AKTIVCO",
AK293="AKTIVCO Coupure ENEO &amp; Baisse de tension","AKTIVCO GRID ONLY",
AK293="Coupure ENEO &amp; Baisse de tension","IHS GRID ONLY",
AK293="Defaut GE &amp; POWER Cabinet","IHS",
AK293="Sharing","Partners",
AK293="Sites strategiques &amp; DataCenter","SST &amp; DC",
AK293="Exclu","Exclu",
AK293="SAT","SAT",
AK293="SPARE-ISSUE","SPARE-ISSUE",
AK293="Fiber CAmtel","TRANS_FO_CAMTEL",
AK293="Fiber AOF","Fiber AOF",
AK293="Projet OCM (HUAWEI)","TRAVAUX-HUAWEI",
AK293="Projet OCM (NOKIA)","TRAVAUX-NOKIA",
AK293="ACCESS-ISSUE","ACCESS-ISSUE",
AK293="Projet OCM (ZTE, NOKIA, autres projets)","TRAVAUX OCM",
AK293="No root CAuse","No root cause",
AK293="ODU HS","PDH",
AK293="IP &amp; VLAN","PDH",
AK293="Warehouse HUAWEI","SPARE-ISSUE",
AK293="SPARE-HS","SPARE-ISSUE",
AK293="Power Telco","BSS",AK293="no impacts","no impacts"
),"")</f>
        <v>IHS</v>
      </c>
      <c r="AJ293" s="56" t="str" cm="1">
        <f t="array" ref="AJ293">IFERROR(_xlfn.IFS(
AK293="MPR ISSUE","TX ISSUE",
AK293="BSS Hardware Issue","RAN ISSUE",
AK293="Sites strategiques, MLL, Pylone, etc.","ENVTECH",
AK293="AKTIVCO DEFAUT GE &amp; POWER Cabinet","POWER ISSUE",
AK293="AKTIVCO Coupure ENEO &amp; Baisse de tension","POWER ISSUE",
AK293="Coupure ENEO &amp; Baisse de tension","POWER ISSUE",
AK293="Defaut GE &amp; POWER Cabinet","POWER ISSUE",
AK293="Sharing","POWER ISSUE",
AK293="Sites strategiques &amp; DataCenter","POWER ISSUE",
AK293="Exclu","Exclu",
AK293="SAT","TX ISSUE",
AK293="SPARE-ISSUE","SPARE-ISSUE",
AK293="Fiber CAmtel","TX ISSUE",
AK293="Fiber AOF","TX ISSUE",
AK293="Projet OCM (HUAWEI)","TRAVAUX-HUAWEI",
AK293="Projet OCM (NOKIA)","TRAVAUX -NOKIA",
AK293="ACCESS-ISSUE","ACCESS-ISSUE",
AK293="Projet OCM (ZTE, NOKIA, autres projets)","TRAVAUX OCM",
AK293="No root CAuse","No root cause",
AK293="ODU HS","TX ISSUE",
AK293="IP &amp; VLAN","TX ISSUE",
AK293="Warehouse HUAWEI","SPARE-ISSUE",
AK293="SPARE-HS","SPARE-ISSUE",
AK293="Power Telco","RAN ISSUE",AK293="no impacts","no impacts"
),"")</f>
        <v>POWER ISSUE</v>
      </c>
      <c r="AK293" s="81" t="s">
        <v>5330</v>
      </c>
      <c r="AL293" s="56" t="str" cm="1">
        <f t="array" ref="AL293">IFERROR(_xlfn.IFS(
AK293="MPR ISSUE","ACTIVE",
AK293="BSS Hardware Issue","ACTIVE",
AK293="Sites strategiques, MLL, Pylone, etc.","PASSIVE",
AK293="AKTIVCO DEFAUT GE &amp; POWER Cabinet","PASSIVE",
AK293="AKTIVCO Coupure ENEO &amp; Baisse de tension","PASSIVE",
AK293="Coupure ENEO &amp; Baisse de tension","PASSIVE",
AK293="Defaut GE &amp; POWER Cabinet","PASSIVE",
AK293="Sharing","PASSIVE",
AK293="Sites strategiques &amp; DataCenter","PASSIVE",
AK293="Exclu","Exclu",
AK293="SAT","ACTIVE",
AK293="SPARE-ISSUE","SPARE-ISSUE",
AK293="Fiber CAmtel","ACTIVE",
AK293="Fiber AOF","ACTIVE",
AK293="Projet OCM (HUAWEI)","PLANNED WORKS",
AK293="Projet OCM (NOKIA)","PLANNED WORKS",
AK293="ACCESS-ISSUE","ACCESS-ISSUE",
AK293="Projet OCM (ZTE, NOKIA, autres projets)","PLANNED WORKS",
AK293="No root CAuse","No root cause",
AK293="ODU HS","ACTIVE",
AK293="IP &amp; VLAN","ACTIVE",
AK293="Warehouse HUAWEI","SPARE-ISSUE",
AK293="SPARE-HS","SPARE-ISSUE",
AK293="Power Telco","ACTIVE", AK293="no impacts","no impacts"
),"")</f>
        <v>PASSIVE</v>
      </c>
      <c r="AM293" s="108" t="s">
        <v>5931</v>
      </c>
      <c r="AN293" s="117" t="s">
        <v>949</v>
      </c>
      <c r="AP293" s="23" t="s">
        <v>5537</v>
      </c>
      <c r="AQ293" s="23" t="s">
        <v>5537</v>
      </c>
      <c r="AR293" s="7"/>
      <c r="AS293" s="6"/>
      <c r="AT293" s="7"/>
      <c r="AU293" s="3" t="s">
        <v>6463</v>
      </c>
      <c r="AV293" s="24" t="s">
        <v>5537</v>
      </c>
      <c r="AW293" s="24" t="s">
        <v>5537</v>
      </c>
      <c r="AX293" s="24" t="s">
        <v>5537</v>
      </c>
      <c r="AY293" s="24" t="s">
        <v>5537</v>
      </c>
      <c r="AZ293" s="24" t="s">
        <v>5537</v>
      </c>
      <c r="BA293" s="24" t="s">
        <v>5537</v>
      </c>
      <c r="BB293" s="24" t="s">
        <v>5537</v>
      </c>
      <c r="BC293" s="24" t="s">
        <v>5537</v>
      </c>
      <c r="BD293" s="24" t="s">
        <v>5537</v>
      </c>
      <c r="BE293" s="24" t="s">
        <v>5537</v>
      </c>
      <c r="BF293" s="24" t="s">
        <v>5537</v>
      </c>
      <c r="BG293" s="24" t="s">
        <v>5537</v>
      </c>
      <c r="BH293" s="24" t="s">
        <v>5537</v>
      </c>
      <c r="BI293" s="9" t="s">
        <v>6464</v>
      </c>
      <c r="BJ293" s="14"/>
      <c r="BK293" s="14" t="s">
        <v>5537</v>
      </c>
      <c r="BL293" s="14" t="str">
        <f>_xlfn.XLOOKUP(B293,'[4]cell downs 18042026 17h'!$B:$B,'[4]cell downs 18042026 17h'!$B:$B,"")</f>
        <v/>
      </c>
      <c r="BM293" s="14" t="str">
        <f>_xlfn.XLOOKUP(B293,'[5]Cells Huawei 19042026 15h'!$B:$B,'[5]Cells Huawei 19042026 15h'!$B:$B,"")</f>
        <v/>
      </c>
      <c r="BN293" s="9" t="str">
        <f>_xlfn.XLOOKUP(B293,'[6]cells down 19042026 9H40'!$B:$B,'[6]cells down 19042026 9H40'!$B:$B,"")</f>
        <v/>
      </c>
      <c r="BO293" s="9" t="s">
        <v>949</v>
      </c>
      <c r="BP293" s="9" t="s">
        <v>5578</v>
      </c>
    </row>
    <row r="294" spans="1:68" s="9" customFormat="1" x14ac:dyDescent="0.35">
      <c r="A294" s="1" t="s">
        <v>1636</v>
      </c>
      <c r="B294" s="1" t="s">
        <v>1637</v>
      </c>
      <c r="C294" s="3" t="str">
        <f>_xlfn.XLOOKUP(B294,'[1]daily break down'!$D:$D,'[1]daily break down'!$E:$E,"")</f>
        <v>Douala</v>
      </c>
      <c r="D294" s="1" t="s">
        <v>21</v>
      </c>
      <c r="E294" s="1" t="s">
        <v>30</v>
      </c>
      <c r="F294" s="3" t="s">
        <v>31</v>
      </c>
      <c r="G294" s="1" t="s">
        <v>32</v>
      </c>
      <c r="H294" s="41" t="str">
        <f>_xlfn.XLOOKUP(B294,[2]CALCULATION!$B:$B,[2]CALCULATION!$H:$H,"")</f>
        <v>ZTE</v>
      </c>
      <c r="I294" s="34">
        <v>13.868556899607057</v>
      </c>
      <c r="J294" s="34">
        <v>13.868556899607057</v>
      </c>
      <c r="K294" s="34">
        <v>13.868556899607057</v>
      </c>
      <c r="L294" s="34">
        <v>13.868556899607057</v>
      </c>
      <c r="M294" s="34">
        <v>17.112632799993154</v>
      </c>
      <c r="N294" s="34">
        <v>0.55370784144187368</v>
      </c>
      <c r="O294" s="34">
        <v>0.47801576906284549</v>
      </c>
      <c r="P294" s="34">
        <v>6.0238868770920542</v>
      </c>
      <c r="Q294" s="34">
        <v>3.8312066785947674</v>
      </c>
      <c r="R294" s="34">
        <v>1.4139650090031481</v>
      </c>
      <c r="S294" s="109">
        <v>1.6922635710677936</v>
      </c>
      <c r="T294" s="109">
        <f>_xlfn.XLOOKUP(B294,'[3]Nur des jours'!$B:$B,'[3]Nur des jours'!$U:$U,"")</f>
        <v>2.0240852031629442</v>
      </c>
      <c r="U294" s="109">
        <v>0</v>
      </c>
      <c r="V294" s="109">
        <v>0.34710629421315908</v>
      </c>
      <c r="W294" s="109">
        <v>2.0240852031629442</v>
      </c>
      <c r="X294" s="109">
        <v>1.3820758889716434</v>
      </c>
      <c r="Y294" s="109">
        <v>15.174798035573136</v>
      </c>
      <c r="Z294" s="109">
        <v>25.836643523869043</v>
      </c>
      <c r="AA294" s="109">
        <v>1.4810605736331917</v>
      </c>
      <c r="AB294" s="109">
        <v>0</v>
      </c>
      <c r="AC294" s="109">
        <v>0</v>
      </c>
      <c r="AD294" s="109">
        <v>0.44052245580750082</v>
      </c>
      <c r="AE294" s="109">
        <v>0.91836385271934895</v>
      </c>
      <c r="AF294" s="109">
        <v>0.91836385271934895</v>
      </c>
      <c r="AG294" s="57" t="str">
        <f>_xlfn.XLOOKUP(B294,[3]CALCULATION!$B:$B,[3]CALCULATION!$M:$M,"")</f>
        <v>Operationnel</v>
      </c>
      <c r="AH294" s="57"/>
      <c r="AI294" s="56" t="str" cm="1">
        <f t="array" ref="AI294">IFERROR(_xlfn.IFS(
AK294="MPR ISSUE","PDH",
AK294="BSS Hardware Issue","BSS",
AK294="Sites strategiques, MLL, Pylone, etc.","ENVTECH",
AK294="AKTIVCO DEFAUT GE &amp; POWER Cabinet","AKTIVCO",
AK294="AKTIVCO Coupure ENEO &amp; Baisse de tension","AKTIVCO GRID ONLY",
AK294="Coupure ENEO &amp; Baisse de tension","IHS GRID ONLY",
AK294="Defaut GE &amp; POWER Cabinet","IHS",
AK294="Sharing","Partners",
AK294="Sites strategiques &amp; DataCenter","SST &amp; DC",
AK294="Exclu","Exclu",
AK294="SAT","SAT",
AK294="SPARE-ISSUE","SPARE-ISSUE",
AK294="Fiber CAmtel","TRANS_FO_CAMTEL",
AK294="Fiber AOF","Fiber AOF",
AK294="Projet OCM (HUAWEI)","TRAVAUX-HUAWEI",
AK294="Projet OCM (NOKIA)","TRAVAUX-NOKIA",
AK294="ACCESS-ISSUE","ACCESS-ISSUE",
AK294="Projet OCM (ZTE, NOKIA, autres projets)","TRAVAUX OCM",
AK294="No root CAuse","No root cause",
AK294="ODU HS","PDH",
AK294="IP &amp; VLAN","PDH",
AK294="Warehouse HUAWEI","SPARE-ISSUE",
AK294="SPARE-HS","SPARE-ISSUE",
AK294="Power Telco","BSS",AK294="no impacts","no impacts"
),"")</f>
        <v>No root cause</v>
      </c>
      <c r="AJ294" s="56" t="str" cm="1">
        <f t="array" ref="AJ294">IFERROR(_xlfn.IFS(
AK294="MPR ISSUE","TX ISSUE",
AK294="BSS Hardware Issue","RAN ISSUE",
AK294="Sites strategiques, MLL, Pylone, etc.","ENVTECH",
AK294="AKTIVCO DEFAUT GE &amp; POWER Cabinet","POWER ISSUE",
AK294="AKTIVCO Coupure ENEO &amp; Baisse de tension","POWER ISSUE",
AK294="Coupure ENEO &amp; Baisse de tension","POWER ISSUE",
AK294="Defaut GE &amp; POWER Cabinet","POWER ISSUE",
AK294="Sharing","POWER ISSUE",
AK294="Sites strategiques &amp; DataCenter","POWER ISSUE",
AK294="Exclu","Exclu",
AK294="SAT","TX ISSUE",
AK294="SPARE-ISSUE","SPARE-ISSUE",
AK294="Fiber CAmtel","TX ISSUE",
AK294="Fiber AOF","TX ISSUE",
AK294="Projet OCM (HUAWEI)","TRAVAUX-HUAWEI",
AK294="Projet OCM (NOKIA)","TRAVAUX -NOKIA",
AK294="ACCESS-ISSUE","ACCESS-ISSUE",
AK294="Projet OCM (ZTE, NOKIA, autres projets)","TRAVAUX OCM",
AK294="No root CAuse","No root cause",
AK294="ODU HS","TX ISSUE",
AK294="IP &amp; VLAN","TX ISSUE",
AK294="Warehouse HUAWEI","SPARE-ISSUE",
AK294="SPARE-HS","SPARE-ISSUE",
AK294="Power Telco","RAN ISSUE",AK294="no impacts","no impacts"
),"")</f>
        <v>No root cause</v>
      </c>
      <c r="AK294" s="81" t="s">
        <v>5620</v>
      </c>
      <c r="AL294" s="56" t="str" cm="1">
        <f t="array" ref="AL294">IFERROR(_xlfn.IFS(
AK294="MPR ISSUE","ACTIVE",
AK294="BSS Hardware Issue","ACTIVE",
AK294="Sites strategiques, MLL, Pylone, etc.","PASSIVE",
AK294="AKTIVCO DEFAUT GE &amp; POWER Cabinet","PASSIVE",
AK294="AKTIVCO Coupure ENEO &amp; Baisse de tension","PASSIVE",
AK294="Coupure ENEO &amp; Baisse de tension","PASSIVE",
AK294="Defaut GE &amp; POWER Cabinet","PASSIVE",
AK294="Sharing","PASSIVE",
AK294="Sites strategiques &amp; DataCenter","PASSIVE",
AK294="Exclu","Exclu",
AK294="SAT","ACTIVE",
AK294="SPARE-ISSUE","SPARE-ISSUE",
AK294="Fiber CAmtel","ACTIVE",
AK294="Fiber AOF","ACTIVE",
AK294="Projet OCM (HUAWEI)","PLANNED WORKS",
AK294="Projet OCM (NOKIA)","PLANNED WORKS",
AK294="ACCESS-ISSUE","ACCESS-ISSUE",
AK294="Projet OCM (ZTE, NOKIA, autres projets)","PLANNED WORKS",
AK294="No root CAuse","No root cause",
AK294="ODU HS","ACTIVE",
AK294="IP &amp; VLAN","ACTIVE",
AK294="Warehouse HUAWEI","SPARE-ISSUE",
AK294="SPARE-HS","SPARE-ISSUE",
AK294="Power Telco","ACTIVE", AK294="no impacts","no impacts"
),"")</f>
        <v>No root cause</v>
      </c>
      <c r="AM294" s="108" t="s">
        <v>5537</v>
      </c>
      <c r="AN294" s="117" t="s">
        <v>1637</v>
      </c>
      <c r="AP294" s="23" t="s">
        <v>5537</v>
      </c>
      <c r="AQ294" s="23" t="s">
        <v>5537</v>
      </c>
      <c r="AR294" s="7"/>
      <c r="AS294" s="6"/>
      <c r="AT294" s="7"/>
      <c r="AU294" s="3" t="s">
        <v>5537</v>
      </c>
      <c r="AV294" s="24" t="s">
        <v>5537</v>
      </c>
      <c r="AW294" s="24" t="s">
        <v>5537</v>
      </c>
      <c r="AX294" s="24" t="s">
        <v>5537</v>
      </c>
      <c r="AY294" s="24" t="s">
        <v>5537</v>
      </c>
      <c r="AZ294" s="24" t="s">
        <v>5537</v>
      </c>
      <c r="BA294" s="24" t="s">
        <v>5537</v>
      </c>
      <c r="BB294" s="24" t="s">
        <v>5537</v>
      </c>
      <c r="BC294" s="24" t="s">
        <v>5537</v>
      </c>
      <c r="BD294" s="24" t="s">
        <v>5537</v>
      </c>
      <c r="BE294" s="24" t="s">
        <v>5537</v>
      </c>
      <c r="BF294" s="24" t="s">
        <v>5537</v>
      </c>
      <c r="BG294" s="24" t="s">
        <v>5537</v>
      </c>
      <c r="BH294" s="24" t="s">
        <v>5537</v>
      </c>
      <c r="BI294" s="9" t="s">
        <v>5537</v>
      </c>
      <c r="BJ294" s="14"/>
      <c r="BK294" s="14" t="s">
        <v>5537</v>
      </c>
      <c r="BL294" s="14" t="str">
        <f>_xlfn.XLOOKUP(B294,'[4]cell downs 18042026 17h'!$B:$B,'[4]cell downs 18042026 17h'!$B:$B,"")</f>
        <v/>
      </c>
      <c r="BM294" s="14" t="str">
        <f>_xlfn.XLOOKUP(B294,'[5]Cells Huawei 19042026 15h'!$B:$B,'[5]Cells Huawei 19042026 15h'!$B:$B,"")</f>
        <v/>
      </c>
      <c r="BN294" s="9" t="str">
        <f>_xlfn.XLOOKUP(B294,'[6]cells down 19042026 9H40'!$B:$B,'[6]cells down 19042026 9H40'!$B:$B,"")</f>
        <v/>
      </c>
      <c r="BO294" s="9" t="s">
        <v>5537</v>
      </c>
      <c r="BP294" s="9" t="s">
        <v>5537</v>
      </c>
    </row>
    <row r="295" spans="1:68" s="9" customFormat="1" x14ac:dyDescent="0.35">
      <c r="A295" s="1" t="s">
        <v>411</v>
      </c>
      <c r="B295" s="8" t="s">
        <v>412</v>
      </c>
      <c r="C295" s="3" t="str">
        <f>_xlfn.XLOOKUP(B295,'[1]daily break down'!$D:$D,'[1]daily break down'!$E:$E,"")</f>
        <v>Douala</v>
      </c>
      <c r="D295" s="1" t="s">
        <v>21</v>
      </c>
      <c r="E295" s="1" t="s">
        <v>36</v>
      </c>
      <c r="F295" s="3" t="s">
        <v>31</v>
      </c>
      <c r="G295" s="1" t="s">
        <v>32</v>
      </c>
      <c r="H295" s="41" t="str">
        <f>_xlfn.XLOOKUP(B295,[2]CALCULATION!$B:$B,[2]CALCULATION!$H:$H,"")</f>
        <v>ZTE</v>
      </c>
      <c r="I295" s="34">
        <v>0</v>
      </c>
      <c r="J295" s="34">
        <v>0</v>
      </c>
      <c r="K295" s="34">
        <v>25.586221189214488</v>
      </c>
      <c r="L295" s="34">
        <v>0</v>
      </c>
      <c r="M295" s="34">
        <v>0</v>
      </c>
      <c r="N295" s="34">
        <v>15.795173399765439</v>
      </c>
      <c r="O295" s="34">
        <v>5.9394199461808697</v>
      </c>
      <c r="P295" s="34">
        <v>0</v>
      </c>
      <c r="Q295" s="34">
        <v>0</v>
      </c>
      <c r="R295" s="34">
        <v>0</v>
      </c>
      <c r="S295" s="109">
        <v>8.200729526043494</v>
      </c>
      <c r="T295" s="109">
        <f>_xlfn.XLOOKUP(B295,'[3]Nur des jours'!$B:$B,'[3]Nur des jours'!$U:$U,"")</f>
        <v>4.216604885955376</v>
      </c>
      <c r="U295" s="109">
        <v>0</v>
      </c>
      <c r="V295" s="109">
        <v>0</v>
      </c>
      <c r="W295" s="109">
        <v>4.216604885955376</v>
      </c>
      <c r="X295" s="109">
        <v>0</v>
      </c>
      <c r="Y295" s="109">
        <v>0</v>
      </c>
      <c r="Z295" s="109">
        <v>0</v>
      </c>
      <c r="AA295" s="109">
        <v>0.82064545861833715</v>
      </c>
      <c r="AB295" s="109">
        <v>0</v>
      </c>
      <c r="AC295" s="109">
        <v>0</v>
      </c>
      <c r="AD295" s="109">
        <v>0.40131531972622536</v>
      </c>
      <c r="AE295" s="109">
        <v>0.90520156492111326</v>
      </c>
      <c r="AF295" s="109">
        <v>0.90520156492111326</v>
      </c>
      <c r="AG295" s="57" t="str">
        <f>_xlfn.XLOOKUP(B295,[3]CALCULATION!$B:$B,[3]CALCULATION!$M:$M,"")</f>
        <v>Operationnel</v>
      </c>
      <c r="AH295" s="57"/>
      <c r="AI295" s="56" t="str" cm="1">
        <f t="array" ref="AI295">IFERROR(_xlfn.IFS(
AK295="MPR ISSUE","PDH",
AK295="BSS Hardware Issue","BSS",
AK295="Sites strategiques, MLL, Pylone, etc.","ENVTECH",
AK295="AKTIVCO DEFAUT GE &amp; POWER Cabinet","AKTIVCO",
AK295="AKTIVCO Coupure ENEO &amp; Baisse de tension","AKTIVCO GRID ONLY",
AK295="Coupure ENEO &amp; Baisse de tension","IHS GRID ONLY",
AK295="Defaut GE &amp; POWER Cabinet","IHS",
AK295="Sharing","Partners",
AK295="Sites strategiques &amp; DataCenter","SST &amp; DC",
AK295="Exclu","Exclu",
AK295="SAT","SAT",
AK295="SPARE-ISSUE","SPARE-ISSUE",
AK295="Fiber CAmtel","TRANS_FO_CAMTEL",
AK295="Fiber AOF","Fiber AOF",
AK295="Projet OCM (HUAWEI)","TRAVAUX-HUAWEI",
AK295="Projet OCM (NOKIA)","TRAVAUX-NOKIA",
AK295="ACCESS-ISSUE","ACCESS-ISSUE",
AK295="Projet OCM (ZTE, NOKIA, autres projets)","TRAVAUX OCM",
AK295="No root CAuse","No root cause",
AK295="ODU HS","PDH",
AK295="IP &amp; VLAN","PDH",
AK295="Warehouse HUAWEI","SPARE-ISSUE",
AK295="SPARE-HS","SPARE-ISSUE",
AK295="Power Telco","BSS",AK295="no impacts","no impacts"
),"")</f>
        <v>No root cause</v>
      </c>
      <c r="AJ295" s="56" t="str" cm="1">
        <f t="array" ref="AJ295">IFERROR(_xlfn.IFS(
AK295="MPR ISSUE","TX ISSUE",
AK295="BSS Hardware Issue","RAN ISSUE",
AK295="Sites strategiques, MLL, Pylone, etc.","ENVTECH",
AK295="AKTIVCO DEFAUT GE &amp; POWER Cabinet","POWER ISSUE",
AK295="AKTIVCO Coupure ENEO &amp; Baisse de tension","POWER ISSUE",
AK295="Coupure ENEO &amp; Baisse de tension","POWER ISSUE",
AK295="Defaut GE &amp; POWER Cabinet","POWER ISSUE",
AK295="Sharing","POWER ISSUE",
AK295="Sites strategiques &amp; DataCenter","POWER ISSUE",
AK295="Exclu","Exclu",
AK295="SAT","TX ISSUE",
AK295="SPARE-ISSUE","SPARE-ISSUE",
AK295="Fiber CAmtel","TX ISSUE",
AK295="Fiber AOF","TX ISSUE",
AK295="Projet OCM (HUAWEI)","TRAVAUX-HUAWEI",
AK295="Projet OCM (NOKIA)","TRAVAUX -NOKIA",
AK295="ACCESS-ISSUE","ACCESS-ISSUE",
AK295="Projet OCM (ZTE, NOKIA, autres projets)","TRAVAUX OCM",
AK295="No root CAuse","No root cause",
AK295="ODU HS","TX ISSUE",
AK295="IP &amp; VLAN","TX ISSUE",
AK295="Warehouse HUAWEI","SPARE-ISSUE",
AK295="SPARE-HS","SPARE-ISSUE",
AK295="Power Telco","RAN ISSUE",AK295="no impacts","no impacts"
),"")</f>
        <v>No root cause</v>
      </c>
      <c r="AK295" s="113" t="s">
        <v>5620</v>
      </c>
      <c r="AL295" s="56" t="str" cm="1">
        <f t="array" ref="AL295">IFERROR(_xlfn.IFS(
AK295="MPR ISSUE","ACTIVE",
AK295="BSS Hardware Issue","ACTIVE",
AK295="Sites strategiques, MLL, Pylone, etc.","PASSIVE",
AK295="AKTIVCO DEFAUT GE &amp; POWER Cabinet","PASSIVE",
AK295="AKTIVCO Coupure ENEO &amp; Baisse de tension","PASSIVE",
AK295="Coupure ENEO &amp; Baisse de tension","PASSIVE",
AK295="Defaut GE &amp; POWER Cabinet","PASSIVE",
AK295="Sharing","PASSIVE",
AK295="Sites strategiques &amp; DataCenter","PASSIVE",
AK295="Exclu","Exclu",
AK295="SAT","ACTIVE",
AK295="SPARE-ISSUE","SPARE-ISSUE",
AK295="Fiber CAmtel","ACTIVE",
AK295="Fiber AOF","ACTIVE",
AK295="Projet OCM (HUAWEI)","PLANNED WORKS",
AK295="Projet OCM (NOKIA)","PLANNED WORKS",
AK295="ACCESS-ISSUE","ACCESS-ISSUE",
AK295="Projet OCM (ZTE, NOKIA, autres projets)","PLANNED WORKS",
AK295="No root CAuse","No root cause",
AK295="ODU HS","ACTIVE",
AK295="IP &amp; VLAN","ACTIVE",
AK295="Warehouse HUAWEI","SPARE-ISSUE",
AK295="SPARE-HS","SPARE-ISSUE",
AK295="Power Telco","ACTIVE", AK295="no impacts","no impacts"
),"")</f>
        <v>No root cause</v>
      </c>
      <c r="AM295" s="108" t="s">
        <v>5932</v>
      </c>
      <c r="AN295" s="117" t="s">
        <v>412</v>
      </c>
      <c r="AP295" s="23" t="s">
        <v>5537</v>
      </c>
      <c r="AQ295" s="23" t="s">
        <v>5537</v>
      </c>
      <c r="AR295" s="7"/>
      <c r="AS295" s="6"/>
      <c r="AT295" s="7"/>
      <c r="AU295" s="3" t="s">
        <v>5537</v>
      </c>
      <c r="AV295" s="24" t="s">
        <v>5537</v>
      </c>
      <c r="AW295" s="24" t="s">
        <v>5537</v>
      </c>
      <c r="AX295" s="24" t="s">
        <v>5537</v>
      </c>
      <c r="AY295" s="24" t="s">
        <v>5537</v>
      </c>
      <c r="AZ295" s="24" t="s">
        <v>5537</v>
      </c>
      <c r="BA295" s="24" t="s">
        <v>5537</v>
      </c>
      <c r="BB295" s="24" t="s">
        <v>5537</v>
      </c>
      <c r="BC295" s="24" t="s">
        <v>5537</v>
      </c>
      <c r="BD295" s="24" t="s">
        <v>5537</v>
      </c>
      <c r="BE295" s="24" t="s">
        <v>5537</v>
      </c>
      <c r="BF295" s="24" t="s">
        <v>5537</v>
      </c>
      <c r="BG295" s="24" t="s">
        <v>5537</v>
      </c>
      <c r="BH295" s="24" t="s">
        <v>5537</v>
      </c>
      <c r="BI295" s="9" t="s">
        <v>5932</v>
      </c>
      <c r="BJ295" s="14"/>
      <c r="BK295" s="14" t="s">
        <v>5537</v>
      </c>
      <c r="BL295" s="14" t="str">
        <f>_xlfn.XLOOKUP(B295,'[4]cell downs 18042026 17h'!$B:$B,'[4]cell downs 18042026 17h'!$B:$B,"")</f>
        <v/>
      </c>
      <c r="BM295" s="14" t="str">
        <f>_xlfn.XLOOKUP(B295,'[5]Cells Huawei 19042026 15h'!$B:$B,'[5]Cells Huawei 19042026 15h'!$B:$B,"")</f>
        <v/>
      </c>
      <c r="BN295" s="9" t="str">
        <f>_xlfn.XLOOKUP(B295,'[6]cells down 19042026 9H40'!$B:$B,'[6]cells down 19042026 9H40'!$B:$B,"")</f>
        <v/>
      </c>
      <c r="BO295" s="9" t="s">
        <v>5537</v>
      </c>
      <c r="BP295" s="9" t="s">
        <v>12</v>
      </c>
    </row>
    <row r="296" spans="1:68" s="9" customFormat="1" x14ac:dyDescent="0.35">
      <c r="A296" s="1" t="s">
        <v>61</v>
      </c>
      <c r="B296" s="1" t="s">
        <v>62</v>
      </c>
      <c r="C296" s="3" t="str">
        <f>_xlfn.XLOOKUP(B296,'[1]daily break down'!$D:$D,'[1]daily break down'!$E:$E,"")</f>
        <v>SUD-OUEST</v>
      </c>
      <c r="D296" s="1" t="s">
        <v>18</v>
      </c>
      <c r="E296" s="1"/>
      <c r="F296" s="3" t="s">
        <v>13</v>
      </c>
      <c r="G296" s="1" t="s">
        <v>63</v>
      </c>
      <c r="H296" s="39" t="str">
        <f>_xlfn.XLOOKUP(B296,[2]CALCULATION!$B:$B,[2]CALCULATION!$H:$H,"")</f>
        <v>Huawei</v>
      </c>
      <c r="I296" s="34">
        <v>13.853290072567368</v>
      </c>
      <c r="J296" s="34">
        <v>13.857766677225035</v>
      </c>
      <c r="K296" s="34">
        <v>13.865346585509926</v>
      </c>
      <c r="L296" s="34">
        <v>13.864187305419295</v>
      </c>
      <c r="M296" s="34">
        <v>13.864989883943579</v>
      </c>
      <c r="N296" s="34">
        <v>13.868556899607057</v>
      </c>
      <c r="O296" s="34">
        <v>14.655083853404216</v>
      </c>
      <c r="P296" s="34">
        <v>15.015744807138596</v>
      </c>
      <c r="Q296" s="34">
        <v>10.116912505386193</v>
      </c>
      <c r="R296" s="34">
        <v>7.2698276132670152</v>
      </c>
      <c r="S296" s="109">
        <v>1.2700180919034452</v>
      </c>
      <c r="T296" s="109">
        <f>_xlfn.XLOOKUP(B296,'[3]Nur des jours'!$B:$B,'[3]Nur des jours'!$U:$U,"")</f>
        <v>0</v>
      </c>
      <c r="U296" s="109">
        <v>0.97620301170266488</v>
      </c>
      <c r="V296" s="109">
        <v>0.3147891323020377</v>
      </c>
      <c r="W296" s="109">
        <v>0</v>
      </c>
      <c r="X296" s="109">
        <v>0.70732137098960424</v>
      </c>
      <c r="Y296" s="109">
        <v>0.76467898285834957</v>
      </c>
      <c r="Z296" s="109">
        <v>1.6499944354555651</v>
      </c>
      <c r="AA296" s="109">
        <v>0.49381764845205794</v>
      </c>
      <c r="AB296" s="109">
        <v>1.2413214508907553</v>
      </c>
      <c r="AC296" s="109">
        <v>1.1465414913132621</v>
      </c>
      <c r="AD296" s="109">
        <v>1.0037664351214339</v>
      </c>
      <c r="AE296" s="109">
        <v>0.9673568128572364</v>
      </c>
      <c r="AF296" s="109">
        <v>0.9673568128572364</v>
      </c>
      <c r="AG296" s="57" t="str">
        <f>_xlfn.XLOOKUP(B296,[3]CALCULATION!$B:$B,[3]CALCULATION!$M:$M,"")</f>
        <v>Operationnel</v>
      </c>
      <c r="AH296" s="57"/>
      <c r="AI296" s="56" t="str" cm="1">
        <f t="array" ref="AI296">IFERROR(_xlfn.IFS(
AK296="MPR ISSUE","PDH",
AK296="BSS Hardware Issue","BSS",
AK296="Sites strategiques, MLL, Pylone, etc.","ENVTECH",
AK296="AKTIVCO DEFAUT GE &amp; POWER Cabinet","AKTIVCO",
AK296="AKTIVCO Coupure ENEO &amp; Baisse de tension","AKTIVCO GRID ONLY",
AK296="Coupure ENEO &amp; Baisse de tension","IHS GRID ONLY",
AK296="Defaut GE &amp; POWER Cabinet","IHS",
AK296="Sharing","Partners",
AK296="Sites strategiques &amp; DataCenter","SST &amp; DC",
AK296="Exclu","Exclu",
AK296="SAT","SAT",
AK296="SPARE-ISSUE","SPARE-ISSUE",
AK296="Fiber CAmtel","TRANS_FO_CAMTEL",
AK296="Fiber AOF","Fiber AOF",
AK296="Projet OCM (HUAWEI)","TRAVAUX-HUAWEI",
AK296="Projet OCM (NOKIA)","TRAVAUX-NOKIA",
AK296="ACCESS-ISSUE","ACCESS-ISSUE",
AK296="Projet OCM (ZTE, NOKIA, autres projets)","TRAVAUX OCM",
AK296="No root CAuse","No root cause",
AK296="ODU HS","PDH",
AK296="IP &amp; VLAN","PDH",
AK296="Warehouse HUAWEI","SPARE-ISSUE",
AK296="SPARE-HS","SPARE-ISSUE",
AK296="Power Telco","BSS",AK296="no impacts","no impacts"
),"")</f>
        <v>No root cause</v>
      </c>
      <c r="AJ296" s="56" t="str" cm="1">
        <f t="array" ref="AJ296">IFERROR(_xlfn.IFS(
AK296="MPR ISSUE","TX ISSUE",
AK296="BSS Hardware Issue","RAN ISSUE",
AK296="Sites strategiques, MLL, Pylone, etc.","ENVTECH",
AK296="AKTIVCO DEFAUT GE &amp; POWER Cabinet","POWER ISSUE",
AK296="AKTIVCO Coupure ENEO &amp; Baisse de tension","POWER ISSUE",
AK296="Coupure ENEO &amp; Baisse de tension","POWER ISSUE",
AK296="Defaut GE &amp; POWER Cabinet","POWER ISSUE",
AK296="Sharing","POWER ISSUE",
AK296="Sites strategiques &amp; DataCenter","POWER ISSUE",
AK296="Exclu","Exclu",
AK296="SAT","TX ISSUE",
AK296="SPARE-ISSUE","SPARE-ISSUE",
AK296="Fiber CAmtel","TX ISSUE",
AK296="Fiber AOF","TX ISSUE",
AK296="Projet OCM (HUAWEI)","TRAVAUX-HUAWEI",
AK296="Projet OCM (NOKIA)","TRAVAUX -NOKIA",
AK296="ACCESS-ISSUE","ACCESS-ISSUE",
AK296="Projet OCM (ZTE, NOKIA, autres projets)","TRAVAUX OCM",
AK296="No root CAuse","No root cause",
AK296="ODU HS","TX ISSUE",
AK296="IP &amp; VLAN","TX ISSUE",
AK296="Warehouse HUAWEI","SPARE-ISSUE",
AK296="SPARE-HS","SPARE-ISSUE",
AK296="Power Telco","RAN ISSUE",AK296="no impacts","no impacts"
),"")</f>
        <v>No root cause</v>
      </c>
      <c r="AK296" s="81" t="s">
        <v>5620</v>
      </c>
      <c r="AL296" s="56" t="str" cm="1">
        <f t="array" ref="AL296">IFERROR(_xlfn.IFS(
AK296="MPR ISSUE","ACTIVE",
AK296="BSS Hardware Issue","ACTIVE",
AK296="Sites strategiques, MLL, Pylone, etc.","PASSIVE",
AK296="AKTIVCO DEFAUT GE &amp; POWER Cabinet","PASSIVE",
AK296="AKTIVCO Coupure ENEO &amp; Baisse de tension","PASSIVE",
AK296="Coupure ENEO &amp; Baisse de tension","PASSIVE",
AK296="Defaut GE &amp; POWER Cabinet","PASSIVE",
AK296="Sharing","PASSIVE",
AK296="Sites strategiques &amp; DataCenter","PASSIVE",
AK296="Exclu","Exclu",
AK296="SAT","ACTIVE",
AK296="SPARE-ISSUE","SPARE-ISSUE",
AK296="Fiber CAmtel","ACTIVE",
AK296="Fiber AOF","ACTIVE",
AK296="Projet OCM (HUAWEI)","PLANNED WORKS",
AK296="Projet OCM (NOKIA)","PLANNED WORKS",
AK296="ACCESS-ISSUE","ACCESS-ISSUE",
AK296="Projet OCM (ZTE, NOKIA, autres projets)","PLANNED WORKS",
AK296="No root CAuse","No root cause",
AK296="ODU HS","ACTIVE",
AK296="IP &amp; VLAN","ACTIVE",
AK296="Warehouse HUAWEI","SPARE-ISSUE",
AK296="SPARE-HS","SPARE-ISSUE",
AK296="Power Telco","ACTIVE", AK296="no impacts","no impacts"
),"")</f>
        <v>No root cause</v>
      </c>
      <c r="AM296" s="108" t="s">
        <v>5537</v>
      </c>
      <c r="AN296" s="117" t="s">
        <v>62</v>
      </c>
      <c r="AP296" s="23" t="s">
        <v>5537</v>
      </c>
      <c r="AQ296" s="23" t="s">
        <v>5537</v>
      </c>
      <c r="AR296" s="7"/>
      <c r="AS296" s="6"/>
      <c r="AT296" s="7"/>
      <c r="AU296" s="3" t="s">
        <v>5537</v>
      </c>
      <c r="AV296" s="24" t="s">
        <v>5537</v>
      </c>
      <c r="AW296" s="24" t="s">
        <v>5537</v>
      </c>
      <c r="AX296" s="24" t="s">
        <v>5537</v>
      </c>
      <c r="AY296" s="24" t="s">
        <v>5537</v>
      </c>
      <c r="AZ296" s="24" t="s">
        <v>5537</v>
      </c>
      <c r="BA296" s="24" t="s">
        <v>5537</v>
      </c>
      <c r="BB296" s="24" t="s">
        <v>5537</v>
      </c>
      <c r="BC296" s="24" t="s">
        <v>5537</v>
      </c>
      <c r="BD296" s="24" t="s">
        <v>5537</v>
      </c>
      <c r="BE296" s="24" t="s">
        <v>5537</v>
      </c>
      <c r="BF296" s="24" t="s">
        <v>5537</v>
      </c>
      <c r="BG296" s="24" t="s">
        <v>5537</v>
      </c>
      <c r="BH296" s="24" t="s">
        <v>5537</v>
      </c>
      <c r="BI296" s="9" t="s">
        <v>5537</v>
      </c>
      <c r="BJ296" s="14"/>
      <c r="BK296" s="14" t="s">
        <v>5537</v>
      </c>
      <c r="BL296" s="14" t="str">
        <f>_xlfn.XLOOKUP(B296,'[4]cell downs 18042026 17h'!$B:$B,'[4]cell downs 18042026 17h'!$B:$B,"")</f>
        <v/>
      </c>
      <c r="BM296" s="14" t="str">
        <f>_xlfn.XLOOKUP(B296,'[5]Cells Huawei 19042026 15h'!$B:$B,'[5]Cells Huawei 19042026 15h'!$B:$B,"")</f>
        <v/>
      </c>
      <c r="BN296" s="9" t="str">
        <f>_xlfn.XLOOKUP(B296,'[6]cells down 19042026 9H40'!$B:$B,'[6]cells down 19042026 9H40'!$B:$B,"")</f>
        <v/>
      </c>
      <c r="BO296" s="9" t="s">
        <v>5537</v>
      </c>
      <c r="BP296" s="9" t="s">
        <v>12</v>
      </c>
    </row>
    <row r="297" spans="1:68" s="9" customFormat="1" x14ac:dyDescent="0.35">
      <c r="A297" s="1" t="s">
        <v>578</v>
      </c>
      <c r="B297" s="8" t="s">
        <v>579</v>
      </c>
      <c r="C297" s="3" t="str">
        <f>_xlfn.XLOOKUP(B297,'[1]daily break down'!$D:$D,'[1]daily break down'!$E:$E,"")</f>
        <v>Yaounde</v>
      </c>
      <c r="D297" s="1" t="s">
        <v>18</v>
      </c>
      <c r="E297" s="1"/>
      <c r="F297" s="3" t="s">
        <v>37</v>
      </c>
      <c r="G297" s="1" t="s">
        <v>38</v>
      </c>
      <c r="H297" s="41" t="str">
        <f>_xlfn.XLOOKUP(B297,[2]CALCULATION!$B:$B,[2]CALCULATION!$H:$H,"")</f>
        <v>ZTE</v>
      </c>
      <c r="I297" s="34">
        <v>0</v>
      </c>
      <c r="J297" s="34">
        <v>0.72784954613292663</v>
      </c>
      <c r="K297" s="34">
        <v>0</v>
      </c>
      <c r="L297" s="34">
        <v>0.67068812012567347</v>
      </c>
      <c r="M297" s="34">
        <v>1.144869347350278</v>
      </c>
      <c r="N297" s="34">
        <v>0.66341140817217603</v>
      </c>
      <c r="O297" s="34">
        <v>1.0529473537024199</v>
      </c>
      <c r="P297" s="34">
        <v>4.6018425776111265</v>
      </c>
      <c r="Q297" s="34">
        <v>14.614098843430842</v>
      </c>
      <c r="R297" s="34">
        <v>1.0113559510662526</v>
      </c>
      <c r="S297" s="109">
        <v>1.9703659472709474</v>
      </c>
      <c r="T297" s="109">
        <f>_xlfn.XLOOKUP(B297,'[3]Nur des jours'!$B:$B,'[3]Nur des jours'!$U:$U,"")</f>
        <v>0</v>
      </c>
      <c r="U297" s="109">
        <v>2.035303467424586</v>
      </c>
      <c r="V297" s="109">
        <v>0</v>
      </c>
      <c r="W297" s="109">
        <v>0</v>
      </c>
      <c r="X297" s="109">
        <v>4.3622283004169136</v>
      </c>
      <c r="Y297" s="109">
        <v>0</v>
      </c>
      <c r="Z297" s="109">
        <v>0</v>
      </c>
      <c r="AA297" s="109">
        <v>0</v>
      </c>
      <c r="AB297" s="109">
        <v>4.3561465387106812</v>
      </c>
      <c r="AC297" s="109">
        <v>3.4633546355247016</v>
      </c>
      <c r="AD297" s="109">
        <v>0.46060415965400781</v>
      </c>
      <c r="AE297" s="109">
        <v>1.4071876792425371</v>
      </c>
      <c r="AF297" s="109">
        <v>1.4071876792425371</v>
      </c>
      <c r="AG297" s="57" t="str">
        <f>_xlfn.XLOOKUP(B297,[3]CALCULATION!$B:$B,[3]CALCULATION!$M:$M,"")</f>
        <v>Operationnel</v>
      </c>
      <c r="AH297" s="57"/>
      <c r="AI297" s="56" t="str" cm="1">
        <f t="array" ref="AI297">IFERROR(_xlfn.IFS(
AK297="MPR ISSUE","PDH",
AK297="BSS Hardware Issue","BSS",
AK297="Sites strategiques, MLL, Pylone, etc.","ENVTECH",
AK297="AKTIVCO DEFAUT GE &amp; POWER Cabinet","AKTIVCO",
AK297="AKTIVCO Coupure ENEO &amp; Baisse de tension","AKTIVCO GRID ONLY",
AK297="Coupure ENEO &amp; Baisse de tension","IHS GRID ONLY",
AK297="Defaut GE &amp; POWER Cabinet","IHS",
AK297="Sharing","Partners",
AK297="Sites strategiques &amp; DataCenter","SST &amp; DC",
AK297="Exclu","Exclu",
AK297="SAT","SAT",
AK297="SPARE-ISSUE","SPARE-ISSUE",
AK297="Fiber CAmtel","TRANS_FO_CAMTEL",
AK297="Fiber AOF","Fiber AOF",
AK297="Projet OCM (HUAWEI)","TRAVAUX-HUAWEI",
AK297="Projet OCM (NOKIA)","TRAVAUX-NOKIA",
AK297="ACCESS-ISSUE","ACCESS-ISSUE",
AK297="Projet OCM (ZTE, NOKIA, autres projets)","TRAVAUX OCM",
AK297="No root CAuse","No root cause",
AK297="ODU HS","PDH",
AK297="IP &amp; VLAN","PDH",
AK297="Warehouse HUAWEI","SPARE-ISSUE",
AK297="SPARE-HS","SPARE-ISSUE",
AK297="Power Telco","BSS",AK297="no impacts","no impacts"
),"")</f>
        <v>No root cause</v>
      </c>
      <c r="AJ297" s="56" t="str" cm="1">
        <f t="array" ref="AJ297">IFERROR(_xlfn.IFS(
AK297="MPR ISSUE","TX ISSUE",
AK297="BSS Hardware Issue","RAN ISSUE",
AK297="Sites strategiques, MLL, Pylone, etc.","ENVTECH",
AK297="AKTIVCO DEFAUT GE &amp; POWER Cabinet","POWER ISSUE",
AK297="AKTIVCO Coupure ENEO &amp; Baisse de tension","POWER ISSUE",
AK297="Coupure ENEO &amp; Baisse de tension","POWER ISSUE",
AK297="Defaut GE &amp; POWER Cabinet","POWER ISSUE",
AK297="Sharing","POWER ISSUE",
AK297="Sites strategiques &amp; DataCenter","POWER ISSUE",
AK297="Exclu","Exclu",
AK297="SAT","TX ISSUE",
AK297="SPARE-ISSUE","SPARE-ISSUE",
AK297="Fiber CAmtel","TX ISSUE",
AK297="Fiber AOF","TX ISSUE",
AK297="Projet OCM (HUAWEI)","TRAVAUX-HUAWEI",
AK297="Projet OCM (NOKIA)","TRAVAUX -NOKIA",
AK297="ACCESS-ISSUE","ACCESS-ISSUE",
AK297="Projet OCM (ZTE, NOKIA, autres projets)","TRAVAUX OCM",
AK297="No root CAuse","No root cause",
AK297="ODU HS","TX ISSUE",
AK297="IP &amp; VLAN","TX ISSUE",
AK297="Warehouse HUAWEI","SPARE-ISSUE",
AK297="SPARE-HS","SPARE-ISSUE",
AK297="Power Telco","RAN ISSUE",AK297="no impacts","no impacts"
),"")</f>
        <v>No root cause</v>
      </c>
      <c r="AK297" s="81" t="s">
        <v>5620</v>
      </c>
      <c r="AL297" s="56" t="str" cm="1">
        <f t="array" ref="AL297">IFERROR(_xlfn.IFS(
AK297="MPR ISSUE","ACTIVE",
AK297="BSS Hardware Issue","ACTIVE",
AK297="Sites strategiques, MLL, Pylone, etc.","PASSIVE",
AK297="AKTIVCO DEFAUT GE &amp; POWER Cabinet","PASSIVE",
AK297="AKTIVCO Coupure ENEO &amp; Baisse de tension","PASSIVE",
AK297="Coupure ENEO &amp; Baisse de tension","PASSIVE",
AK297="Defaut GE &amp; POWER Cabinet","PASSIVE",
AK297="Sharing","PASSIVE",
AK297="Sites strategiques &amp; DataCenter","PASSIVE",
AK297="Exclu","Exclu",
AK297="SAT","ACTIVE",
AK297="SPARE-ISSUE","SPARE-ISSUE",
AK297="Fiber CAmtel","ACTIVE",
AK297="Fiber AOF","ACTIVE",
AK297="Projet OCM (HUAWEI)","PLANNED WORKS",
AK297="Projet OCM (NOKIA)","PLANNED WORKS",
AK297="ACCESS-ISSUE","ACCESS-ISSUE",
AK297="Projet OCM (ZTE, NOKIA, autres projets)","PLANNED WORKS",
AK297="No root CAuse","No root cause",
AK297="ODU HS","ACTIVE",
AK297="IP &amp; VLAN","ACTIVE",
AK297="Warehouse HUAWEI","SPARE-ISSUE",
AK297="SPARE-HS","SPARE-ISSUE",
AK297="Power Telco","ACTIVE", AK297="no impacts","no impacts"
),"")</f>
        <v>No root cause</v>
      </c>
      <c r="AM297" s="108" t="s">
        <v>5537</v>
      </c>
      <c r="AN297" s="117" t="s">
        <v>579</v>
      </c>
      <c r="AP297" s="23" t="s">
        <v>5537</v>
      </c>
      <c r="AQ297" s="23" t="s">
        <v>5537</v>
      </c>
      <c r="AR297" s="7"/>
      <c r="AS297" s="6"/>
      <c r="AT297" s="7"/>
      <c r="AU297" s="3" t="s">
        <v>5537</v>
      </c>
      <c r="AV297" s="24" t="s">
        <v>5537</v>
      </c>
      <c r="AW297" s="24" t="s">
        <v>5537</v>
      </c>
      <c r="AX297" s="24" t="s">
        <v>5537</v>
      </c>
      <c r="AY297" s="24" t="s">
        <v>5537</v>
      </c>
      <c r="AZ297" s="24" t="s">
        <v>5537</v>
      </c>
      <c r="BA297" s="24" t="s">
        <v>5537</v>
      </c>
      <c r="BB297" s="24" t="s">
        <v>5537</v>
      </c>
      <c r="BC297" s="24" t="s">
        <v>5537</v>
      </c>
      <c r="BD297" s="24" t="s">
        <v>5537</v>
      </c>
      <c r="BE297" s="24" t="s">
        <v>5537</v>
      </c>
      <c r="BF297" s="24" t="s">
        <v>5537</v>
      </c>
      <c r="BG297" s="24" t="s">
        <v>5537</v>
      </c>
      <c r="BH297" s="24" t="s">
        <v>5537</v>
      </c>
      <c r="BI297" s="9" t="s">
        <v>5537</v>
      </c>
      <c r="BJ297" s="14"/>
      <c r="BK297" s="14" t="s">
        <v>5537</v>
      </c>
      <c r="BL297" s="14" t="str">
        <f>_xlfn.XLOOKUP(B297,'[4]cell downs 18042026 17h'!$B:$B,'[4]cell downs 18042026 17h'!$B:$B,"")</f>
        <v/>
      </c>
      <c r="BM297" s="14" t="str">
        <f>_xlfn.XLOOKUP(B297,'[5]Cells Huawei 19042026 15h'!$B:$B,'[5]Cells Huawei 19042026 15h'!$B:$B,"")</f>
        <v/>
      </c>
      <c r="BN297" s="9" t="str">
        <f>_xlfn.XLOOKUP(B297,'[6]cells down 19042026 9H40'!$B:$B,'[6]cells down 19042026 9H40'!$B:$B,"")</f>
        <v/>
      </c>
      <c r="BO297" s="9" t="s">
        <v>5537</v>
      </c>
      <c r="BP297" s="9" t="s">
        <v>5537</v>
      </c>
    </row>
    <row r="298" spans="1:68" s="9" customFormat="1" x14ac:dyDescent="0.35">
      <c r="A298" s="1" t="s">
        <v>397</v>
      </c>
      <c r="B298" s="8" t="s">
        <v>398</v>
      </c>
      <c r="C298" s="3" t="str">
        <f>_xlfn.XLOOKUP(B298,'[1]daily break down'!$D:$D,'[1]daily break down'!$E:$E,"")</f>
        <v>Douala</v>
      </c>
      <c r="D298" s="1" t="s">
        <v>11</v>
      </c>
      <c r="E298" s="1" t="s">
        <v>12</v>
      </c>
      <c r="F298" s="3" t="s">
        <v>31</v>
      </c>
      <c r="G298" s="1" t="s">
        <v>32</v>
      </c>
      <c r="H298" s="41" t="str">
        <f>_xlfn.XLOOKUP(B298,[2]CALCULATION!$B:$B,[2]CALCULATION!$H:$H,"")</f>
        <v>ZTE</v>
      </c>
      <c r="I298" s="34">
        <v>0</v>
      </c>
      <c r="J298" s="34">
        <v>0</v>
      </c>
      <c r="K298" s="34">
        <v>18.783191080748672</v>
      </c>
      <c r="L298" s="34">
        <v>0</v>
      </c>
      <c r="M298" s="34">
        <v>0</v>
      </c>
      <c r="N298" s="34">
        <v>11.336368150259819</v>
      </c>
      <c r="O298" s="34">
        <v>4.393314841924135</v>
      </c>
      <c r="P298" s="34">
        <v>0</v>
      </c>
      <c r="Q298" s="34">
        <v>0</v>
      </c>
      <c r="R298" s="34">
        <v>0</v>
      </c>
      <c r="S298" s="109">
        <v>5.9700249405735182</v>
      </c>
      <c r="T298" s="109">
        <f>_xlfn.XLOOKUP(B298,'[3]Nur des jours'!$B:$B,'[3]Nur des jours'!$U:$U,"")</f>
        <v>3.0645836721998214</v>
      </c>
      <c r="U298" s="109">
        <v>0</v>
      </c>
      <c r="V298" s="109">
        <v>0</v>
      </c>
      <c r="W298" s="109">
        <v>3.0645836721998214</v>
      </c>
      <c r="X298" s="109">
        <v>0</v>
      </c>
      <c r="Y298" s="109">
        <v>0</v>
      </c>
      <c r="Z298" s="109">
        <v>0</v>
      </c>
      <c r="AA298" s="109">
        <v>0.59526357392140627</v>
      </c>
      <c r="AB298" s="109">
        <v>0</v>
      </c>
      <c r="AC298" s="109">
        <v>0</v>
      </c>
      <c r="AD298" s="109">
        <v>0.48652974557225021</v>
      </c>
      <c r="AE298" s="109">
        <v>0.88565431908524628</v>
      </c>
      <c r="AF298" s="109">
        <v>0.88565431908524628</v>
      </c>
      <c r="AG298" s="57" t="str">
        <f>_xlfn.XLOOKUP(B298,[3]CALCULATION!$B:$B,[3]CALCULATION!$M:$M,"")</f>
        <v>Operationnel</v>
      </c>
      <c r="AH298" s="57"/>
      <c r="AI298" s="56" t="str" cm="1">
        <f t="array" ref="AI298">IFERROR(_xlfn.IFS(
AK298="MPR ISSUE","PDH",
AK298="BSS Hardware Issue","BSS",
AK298="Sites strategiques, MLL, Pylone, etc.","ENVTECH",
AK298="AKTIVCO DEFAUT GE &amp; POWER Cabinet","AKTIVCO",
AK298="AKTIVCO Coupure ENEO &amp; Baisse de tension","AKTIVCO GRID ONLY",
AK298="Coupure ENEO &amp; Baisse de tension","IHS GRID ONLY",
AK298="Defaut GE &amp; POWER Cabinet","IHS",
AK298="Sharing","Partners",
AK298="Sites strategiques &amp; DataCenter","SST &amp; DC",
AK298="Exclu","Exclu",
AK298="SAT","SAT",
AK298="SPARE-ISSUE","SPARE-ISSUE",
AK298="Fiber CAmtel","TRANS_FO_CAMTEL",
AK298="Fiber AOF","Fiber AOF",
AK298="Projet OCM (HUAWEI)","TRAVAUX-HUAWEI",
AK298="Projet OCM (NOKIA)","TRAVAUX-NOKIA",
AK298="ACCESS-ISSUE","ACCESS-ISSUE",
AK298="Projet OCM (ZTE, NOKIA, autres projets)","TRAVAUX OCM",
AK298="No root CAuse","No root cause",
AK298="ODU HS","PDH",
AK298="IP &amp; VLAN","PDH",
AK298="Warehouse HUAWEI","SPARE-ISSUE",
AK298="SPARE-HS","SPARE-ISSUE",
AK298="Power Telco","BSS",AK298="no impacts","no impacts"
),"")</f>
        <v>PDH</v>
      </c>
      <c r="AJ298" s="56" t="str" cm="1">
        <f t="array" ref="AJ298">IFERROR(_xlfn.IFS(
AK298="MPR ISSUE","TX ISSUE",
AK298="BSS Hardware Issue","RAN ISSUE",
AK298="Sites strategiques, MLL, Pylone, etc.","ENVTECH",
AK298="AKTIVCO DEFAUT GE &amp; POWER Cabinet","POWER ISSUE",
AK298="AKTIVCO Coupure ENEO &amp; Baisse de tension","POWER ISSUE",
AK298="Coupure ENEO &amp; Baisse de tension","POWER ISSUE",
AK298="Defaut GE &amp; POWER Cabinet","POWER ISSUE",
AK298="Sharing","POWER ISSUE",
AK298="Sites strategiques &amp; DataCenter","POWER ISSUE",
AK298="Exclu","Exclu",
AK298="SAT","TX ISSUE",
AK298="SPARE-ISSUE","SPARE-ISSUE",
AK298="Fiber CAmtel","TX ISSUE",
AK298="Fiber AOF","TX ISSUE",
AK298="Projet OCM (HUAWEI)","TRAVAUX-HUAWEI",
AK298="Projet OCM (NOKIA)","TRAVAUX -NOKIA",
AK298="ACCESS-ISSUE","ACCESS-ISSUE",
AK298="Projet OCM (ZTE, NOKIA, autres projets)","TRAVAUX OCM",
AK298="No root CAuse","No root cause",
AK298="ODU HS","TX ISSUE",
AK298="IP &amp; VLAN","TX ISSUE",
AK298="Warehouse HUAWEI","SPARE-ISSUE",
AK298="SPARE-HS","SPARE-ISSUE",
AK298="Power Telco","RAN ISSUE",AK298="no impacts","no impacts"
),"")</f>
        <v>TX ISSUE</v>
      </c>
      <c r="AK298" s="113" t="s">
        <v>5618</v>
      </c>
      <c r="AL298" s="56" t="str" cm="1">
        <f t="array" ref="AL298">IFERROR(_xlfn.IFS(
AK298="MPR ISSUE","ACTIVE",
AK298="BSS Hardware Issue","ACTIVE",
AK298="Sites strategiques, MLL, Pylone, etc.","PASSIVE",
AK298="AKTIVCO DEFAUT GE &amp; POWER Cabinet","PASSIVE",
AK298="AKTIVCO Coupure ENEO &amp; Baisse de tension","PASSIVE",
AK298="Coupure ENEO &amp; Baisse de tension","PASSIVE",
AK298="Defaut GE &amp; POWER Cabinet","PASSIVE",
AK298="Sharing","PASSIVE",
AK298="Sites strategiques &amp; DataCenter","PASSIVE",
AK298="Exclu","Exclu",
AK298="SAT","ACTIVE",
AK298="SPARE-ISSUE","SPARE-ISSUE",
AK298="Fiber CAmtel","ACTIVE",
AK298="Fiber AOF","ACTIVE",
AK298="Projet OCM (HUAWEI)","PLANNED WORKS",
AK298="Projet OCM (NOKIA)","PLANNED WORKS",
AK298="ACCESS-ISSUE","ACCESS-ISSUE",
AK298="Projet OCM (ZTE, NOKIA, autres projets)","PLANNED WORKS",
AK298="No root CAuse","No root cause",
AK298="ODU HS","ACTIVE",
AK298="IP &amp; VLAN","ACTIVE",
AK298="Warehouse HUAWEI","SPARE-ISSUE",
AK298="SPARE-HS","SPARE-ISSUE",
AK298="Power Telco","ACTIVE", AK298="no impacts","no impacts"
),"")</f>
        <v>ACTIVE</v>
      </c>
      <c r="AM298" s="108" t="s">
        <v>5933</v>
      </c>
      <c r="AN298" s="117" t="s">
        <v>398</v>
      </c>
      <c r="AP298" s="23" t="s">
        <v>5537</v>
      </c>
      <c r="AQ298" s="23" t="s">
        <v>5537</v>
      </c>
      <c r="AR298" s="7"/>
      <c r="AS298" s="6"/>
      <c r="AT298" s="7"/>
      <c r="AU298" s="3" t="s">
        <v>5537</v>
      </c>
      <c r="AV298" s="24" t="s">
        <v>5537</v>
      </c>
      <c r="AW298" s="24" t="s">
        <v>5537</v>
      </c>
      <c r="AX298" s="24" t="s">
        <v>5537</v>
      </c>
      <c r="AY298" s="24" t="s">
        <v>5537</v>
      </c>
      <c r="AZ298" s="24" t="s">
        <v>5537</v>
      </c>
      <c r="BA298" s="24" t="s">
        <v>5537</v>
      </c>
      <c r="BB298" s="24" t="s">
        <v>5537</v>
      </c>
      <c r="BC298" s="24" t="s">
        <v>5537</v>
      </c>
      <c r="BD298" s="24" t="s">
        <v>5537</v>
      </c>
      <c r="BE298" s="24" t="s">
        <v>5537</v>
      </c>
      <c r="BF298" s="24" t="s">
        <v>5537</v>
      </c>
      <c r="BG298" s="24" t="s">
        <v>5537</v>
      </c>
      <c r="BH298" s="24" t="s">
        <v>5537</v>
      </c>
      <c r="BI298" s="9" t="s">
        <v>5933</v>
      </c>
      <c r="BJ298" s="14"/>
      <c r="BK298" s="14" t="s">
        <v>5537</v>
      </c>
      <c r="BL298" s="14" t="str">
        <f>_xlfn.XLOOKUP(B298,'[4]cell downs 18042026 17h'!$B:$B,'[4]cell downs 18042026 17h'!$B:$B,"")</f>
        <v/>
      </c>
      <c r="BM298" s="14" t="str">
        <f>_xlfn.XLOOKUP(B298,'[5]Cells Huawei 19042026 15h'!$B:$B,'[5]Cells Huawei 19042026 15h'!$B:$B,"")</f>
        <v/>
      </c>
      <c r="BN298" s="9" t="str">
        <f>_xlfn.XLOOKUP(B298,'[6]cells down 19042026 9H40'!$B:$B,'[6]cells down 19042026 9H40'!$B:$B,"")</f>
        <v/>
      </c>
      <c r="BO298" s="9" t="s">
        <v>398</v>
      </c>
      <c r="BP298" s="9" t="s">
        <v>5537</v>
      </c>
    </row>
    <row r="299" spans="1:68" s="9" customFormat="1" x14ac:dyDescent="0.35">
      <c r="A299" s="1" t="s">
        <v>2547</v>
      </c>
      <c r="B299" s="8" t="s">
        <v>2548</v>
      </c>
      <c r="C299" s="3" t="str">
        <f>_xlfn.XLOOKUP(B299,'[1]daily break down'!$D:$D,'[1]daily break down'!$E:$E,"")</f>
        <v>Ngaoundere</v>
      </c>
      <c r="D299" s="1" t="s">
        <v>11</v>
      </c>
      <c r="E299" s="1" t="s">
        <v>12</v>
      </c>
      <c r="F299" s="3" t="s">
        <v>90</v>
      </c>
      <c r="G299" s="1" t="s">
        <v>91</v>
      </c>
      <c r="H299" s="39" t="str">
        <f>_xlfn.XLOOKUP(B299,[2]CALCULATION!$B:$B,[2]CALCULATION!$H:$H,"")</f>
        <v>Huawei</v>
      </c>
      <c r="I299" s="34">
        <v>0.37872788806990215</v>
      </c>
      <c r="J299" s="34">
        <v>1.9178238065478994</v>
      </c>
      <c r="K299" s="34">
        <v>32.696157325366045</v>
      </c>
      <c r="L299" s="34">
        <v>0</v>
      </c>
      <c r="M299" s="34">
        <v>0</v>
      </c>
      <c r="N299" s="34">
        <v>0</v>
      </c>
      <c r="O299" s="34">
        <v>0</v>
      </c>
      <c r="P299" s="34">
        <v>0</v>
      </c>
      <c r="Q299" s="34">
        <v>0</v>
      </c>
      <c r="R299" s="34">
        <v>0</v>
      </c>
      <c r="S299" s="109">
        <v>0.3150566584767987</v>
      </c>
      <c r="T299" s="109">
        <f>_xlfn.XLOOKUP(B299,'[3]Nur des jours'!$B:$B,'[3]Nur des jours'!$U:$U,"")</f>
        <v>1.7907310384581363</v>
      </c>
      <c r="U299" s="109">
        <v>0</v>
      </c>
      <c r="V299" s="109">
        <v>0.41912434045880376</v>
      </c>
      <c r="W299" s="109">
        <v>1.7907310384581361</v>
      </c>
      <c r="X299" s="109">
        <v>0</v>
      </c>
      <c r="Y299" s="109">
        <v>0.61602360508285459</v>
      </c>
      <c r="Z299" s="109">
        <v>0</v>
      </c>
      <c r="AA299" s="109">
        <v>0</v>
      </c>
      <c r="AB299" s="109">
        <v>1.3926520904138595</v>
      </c>
      <c r="AC299" s="109">
        <v>1.6230181568208977</v>
      </c>
      <c r="AD299" s="109">
        <v>1.3864875846194122</v>
      </c>
      <c r="AE299" s="109">
        <v>0.94049718491123835</v>
      </c>
      <c r="AF299" s="109">
        <v>0.94049718491123835</v>
      </c>
      <c r="AG299" s="57" t="str">
        <f>_xlfn.XLOOKUP(B299,[3]CALCULATION!$B:$B,[3]CALCULATION!$M:$M,"")</f>
        <v>Operationnel</v>
      </c>
      <c r="AH299" s="57"/>
      <c r="AI299" s="56" t="str" cm="1">
        <f t="array" ref="AI299">IFERROR(_xlfn.IFS(
AK299="MPR ISSUE","PDH",
AK299="BSS Hardware Issue","BSS",
AK299="Sites strategiques, MLL, Pylone, etc.","ENVTECH",
AK299="AKTIVCO DEFAUT GE &amp; POWER Cabinet","AKTIVCO",
AK299="AKTIVCO Coupure ENEO &amp; Baisse de tension","AKTIVCO GRID ONLY",
AK299="Coupure ENEO &amp; Baisse de tension","IHS GRID ONLY",
AK299="Defaut GE &amp; POWER Cabinet","IHS",
AK299="Sharing","Partners",
AK299="Sites strategiques &amp; DataCenter","SST &amp; DC",
AK299="Exclu","Exclu",
AK299="SAT","SAT",
AK299="SPARE-ISSUE","SPARE-ISSUE",
AK299="Fiber CAmtel","TRANS_FO_CAMTEL",
AK299="Fiber AOF","Fiber AOF",
AK299="Projet OCM (HUAWEI)","TRAVAUX-HUAWEI",
AK299="Projet OCM (NOKIA)","TRAVAUX-NOKIA",
AK299="ACCESS-ISSUE","ACCESS-ISSUE",
AK299="Projet OCM (ZTE, NOKIA, autres projets)","TRAVAUX OCM",
AK299="No root CAuse","No root cause",
AK299="ODU HS","PDH",
AK299="IP &amp; VLAN","PDH",
AK299="Warehouse HUAWEI","SPARE-ISSUE",
AK299="SPARE-HS","SPARE-ISSUE",
AK299="Power Telco","BSS",AK299="no impacts","no impacts"
),"")</f>
        <v>IHS</v>
      </c>
      <c r="AJ299" s="56" t="str" cm="1">
        <f t="array" ref="AJ299">IFERROR(_xlfn.IFS(
AK299="MPR ISSUE","TX ISSUE",
AK299="BSS Hardware Issue","RAN ISSUE",
AK299="Sites strategiques, MLL, Pylone, etc.","ENVTECH",
AK299="AKTIVCO DEFAUT GE &amp; POWER Cabinet","POWER ISSUE",
AK299="AKTIVCO Coupure ENEO &amp; Baisse de tension","POWER ISSUE",
AK299="Coupure ENEO &amp; Baisse de tension","POWER ISSUE",
AK299="Defaut GE &amp; POWER Cabinet","POWER ISSUE",
AK299="Sharing","POWER ISSUE",
AK299="Sites strategiques &amp; DataCenter","POWER ISSUE",
AK299="Exclu","Exclu",
AK299="SAT","TX ISSUE",
AK299="SPARE-ISSUE","SPARE-ISSUE",
AK299="Fiber CAmtel","TX ISSUE",
AK299="Fiber AOF","TX ISSUE",
AK299="Projet OCM (HUAWEI)","TRAVAUX-HUAWEI",
AK299="Projet OCM (NOKIA)","TRAVAUX -NOKIA",
AK299="ACCESS-ISSUE","ACCESS-ISSUE",
AK299="Projet OCM (ZTE, NOKIA, autres projets)","TRAVAUX OCM",
AK299="No root CAuse","No root cause",
AK299="ODU HS","TX ISSUE",
AK299="IP &amp; VLAN","TX ISSUE",
AK299="Warehouse HUAWEI","SPARE-ISSUE",
AK299="SPARE-HS","SPARE-ISSUE",
AK299="Power Telco","RAN ISSUE",AK299="no impacts","no impacts"
),"")</f>
        <v>POWER ISSUE</v>
      </c>
      <c r="AK299" s="81" t="s">
        <v>5330</v>
      </c>
      <c r="AL299" s="56" t="str" cm="1">
        <f t="array" ref="AL299">IFERROR(_xlfn.IFS(
AK299="MPR ISSUE","ACTIVE",
AK299="BSS Hardware Issue","ACTIVE",
AK299="Sites strategiques, MLL, Pylone, etc.","PASSIVE",
AK299="AKTIVCO DEFAUT GE &amp; POWER Cabinet","PASSIVE",
AK299="AKTIVCO Coupure ENEO &amp; Baisse de tension","PASSIVE",
AK299="Coupure ENEO &amp; Baisse de tension","PASSIVE",
AK299="Defaut GE &amp; POWER Cabinet","PASSIVE",
AK299="Sharing","PASSIVE",
AK299="Sites strategiques &amp; DataCenter","PASSIVE",
AK299="Exclu","Exclu",
AK299="SAT","ACTIVE",
AK299="SPARE-ISSUE","SPARE-ISSUE",
AK299="Fiber CAmtel","ACTIVE",
AK299="Fiber AOF","ACTIVE",
AK299="Projet OCM (HUAWEI)","PLANNED WORKS",
AK299="Projet OCM (NOKIA)","PLANNED WORKS",
AK299="ACCESS-ISSUE","ACCESS-ISSUE",
AK299="Projet OCM (ZTE, NOKIA, autres projets)","PLANNED WORKS",
AK299="No root CAuse","No root cause",
AK299="ODU HS","ACTIVE",
AK299="IP &amp; VLAN","ACTIVE",
AK299="Warehouse HUAWEI","SPARE-ISSUE",
AK299="SPARE-HS","SPARE-ISSUE",
AK299="Power Telco","ACTIVE", AK299="no impacts","no impacts"
),"")</f>
        <v>PASSIVE</v>
      </c>
      <c r="AM299" s="108" t="s">
        <v>5934</v>
      </c>
      <c r="AN299" s="117" t="s">
        <v>2548</v>
      </c>
      <c r="AP299" s="23" t="s">
        <v>5537</v>
      </c>
      <c r="AQ299" s="23" t="s">
        <v>5537</v>
      </c>
      <c r="AR299" s="7"/>
      <c r="AS299" s="6"/>
      <c r="AT299" s="7"/>
      <c r="AU299" s="3" t="s">
        <v>5934</v>
      </c>
      <c r="AV299" s="24" t="s">
        <v>5537</v>
      </c>
      <c r="AW299" s="24" t="s">
        <v>5537</v>
      </c>
      <c r="AX299" s="24" t="s">
        <v>5537</v>
      </c>
      <c r="AY299" s="24" t="s">
        <v>5537</v>
      </c>
      <c r="AZ299" s="24" t="s">
        <v>5537</v>
      </c>
      <c r="BA299" s="24" t="s">
        <v>5537</v>
      </c>
      <c r="BB299" s="24" t="s">
        <v>5537</v>
      </c>
      <c r="BC299" s="24" t="s">
        <v>5537</v>
      </c>
      <c r="BD299" s="24" t="s">
        <v>5537</v>
      </c>
      <c r="BE299" s="24" t="s">
        <v>5537</v>
      </c>
      <c r="BF299" s="24" t="s">
        <v>5537</v>
      </c>
      <c r="BG299" s="24" t="s">
        <v>5537</v>
      </c>
      <c r="BH299" s="24" t="s">
        <v>5537</v>
      </c>
      <c r="BI299" s="9" t="s">
        <v>5537</v>
      </c>
      <c r="BJ299" s="14"/>
      <c r="BK299" s="14" t="s">
        <v>5537</v>
      </c>
      <c r="BL299" s="14" t="str">
        <f>_xlfn.XLOOKUP(B299,'[4]cell downs 18042026 17h'!$B:$B,'[4]cell downs 18042026 17h'!$B:$B,"")</f>
        <v/>
      </c>
      <c r="BM299" s="14" t="str">
        <f>_xlfn.XLOOKUP(B299,'[5]Cells Huawei 19042026 15h'!$B:$B,'[5]Cells Huawei 19042026 15h'!$B:$B,"")</f>
        <v/>
      </c>
      <c r="BN299" s="9" t="str">
        <f>_xlfn.XLOOKUP(B299,'[6]cells down 19042026 9H40'!$B:$B,'[6]cells down 19042026 9H40'!$B:$B,"")</f>
        <v/>
      </c>
      <c r="BO299" s="9" t="s">
        <v>2548</v>
      </c>
      <c r="BP299" s="9" t="s">
        <v>5579</v>
      </c>
    </row>
    <row r="300" spans="1:68" s="9" customFormat="1" x14ac:dyDescent="0.35">
      <c r="A300" s="3" t="s">
        <v>3273</v>
      </c>
      <c r="B300" s="31" t="s">
        <v>3274</v>
      </c>
      <c r="C300" s="3" t="str">
        <f>_xlfn.XLOOKUP(B300,'[1]daily break down'!$D:$D,'[1]daily break down'!$E:$E,"")</f>
        <v>Yaounde</v>
      </c>
      <c r="D300" s="3" t="s">
        <v>357</v>
      </c>
      <c r="E300" s="3" t="s">
        <v>154</v>
      </c>
      <c r="F300" s="3" t="s">
        <v>37</v>
      </c>
      <c r="G300" s="3" t="s">
        <v>115</v>
      </c>
      <c r="H300" s="41" t="str">
        <f>_xlfn.XLOOKUP(B300,[2]CALCULATION!$B:$B,[2]CALCULATION!$H:$H,"")</f>
        <v>ZTE</v>
      </c>
      <c r="I300" s="34">
        <v>0.33702947496383051</v>
      </c>
      <c r="J300" s="34">
        <v>0.67279265936712584</v>
      </c>
      <c r="K300" s="34">
        <v>2.448203365550619</v>
      </c>
      <c r="L300" s="34">
        <v>0</v>
      </c>
      <c r="M300" s="34">
        <v>0.31493181292857692</v>
      </c>
      <c r="N300" s="34">
        <v>1.1378779966498713E-2</v>
      </c>
      <c r="O300" s="34">
        <v>0</v>
      </c>
      <c r="P300" s="34">
        <v>0.33963339639817031</v>
      </c>
      <c r="Q300" s="34">
        <v>1.0196670975621587</v>
      </c>
      <c r="R300" s="34">
        <v>0.29968282096720372</v>
      </c>
      <c r="S300" s="109">
        <v>1.2163701763247183</v>
      </c>
      <c r="T300" s="109">
        <f>_xlfn.XLOOKUP(B300,'[3]Nur des jours'!$B:$B,'[3]Nur des jours'!$U:$U,"")</f>
        <v>0</v>
      </c>
      <c r="U300" s="109">
        <v>0.5088526194736227</v>
      </c>
      <c r="V300" s="109">
        <v>0.48106556745511947</v>
      </c>
      <c r="W300" s="109">
        <v>0</v>
      </c>
      <c r="X300" s="109">
        <v>0.44323736634392336</v>
      </c>
      <c r="Y300" s="109">
        <v>0</v>
      </c>
      <c r="Z300" s="109">
        <v>0.60291482251956907</v>
      </c>
      <c r="AA300" s="109">
        <v>0</v>
      </c>
      <c r="AB300" s="109">
        <v>0</v>
      </c>
      <c r="AC300" s="109">
        <v>0</v>
      </c>
      <c r="AD300" s="109">
        <v>0.70397528484143679</v>
      </c>
      <c r="AE300" s="109">
        <v>0.81957535391929393</v>
      </c>
      <c r="AF300" s="109">
        <v>0.81957535391929393</v>
      </c>
      <c r="AG300" s="57" t="str">
        <f>_xlfn.XLOOKUP(B300,[3]CALCULATION!$B:$B,[3]CALCULATION!$M:$M,"")</f>
        <v>Operationnel</v>
      </c>
      <c r="AH300" s="57"/>
      <c r="AI300" s="56" t="str" cm="1">
        <f t="array" ref="AI300">IFERROR(_xlfn.IFS(
AK300="MPR ISSUE","PDH",
AK300="BSS Hardware Issue","BSS",
AK300="Sites strategiques, MLL, Pylone, etc.","ENVTECH",
AK300="AKTIVCO DEFAUT GE &amp; POWER Cabinet","AKTIVCO",
AK300="AKTIVCO Coupure ENEO &amp; Baisse de tension","AKTIVCO GRID ONLY",
AK300="Coupure ENEO &amp; Baisse de tension","IHS GRID ONLY",
AK300="Defaut GE &amp; POWER Cabinet","IHS",
AK300="Sharing","Partners",
AK300="Sites strategiques &amp; DataCenter","SST &amp; DC",
AK300="Exclu","Exclu",
AK300="SAT","SAT",
AK300="SPARE-ISSUE","SPARE-ISSUE",
AK300="Fiber CAmtel","TRANS_FO_CAMTEL",
AK300="Fiber AOF","Fiber AOF",
AK300="Projet OCM (HUAWEI)","TRAVAUX-HUAWEI",
AK300="Projet OCM (NOKIA)","TRAVAUX-NOKIA",
AK300="ACCESS-ISSUE","ACCESS-ISSUE",
AK300="Projet OCM (ZTE, NOKIA, autres projets)","TRAVAUX OCM",
AK300="No root CAuse","No root cause",
AK300="ODU HS","PDH",
AK300="IP &amp; VLAN","PDH",
AK300="Warehouse HUAWEI","SPARE-ISSUE",
AK300="SPARE-HS","SPARE-ISSUE",
AK300="Power Telco","BSS",AK300="no impacts","no impacts"
),"")</f>
        <v>No root cause</v>
      </c>
      <c r="AJ300" s="56" t="str" cm="1">
        <f t="array" ref="AJ300">IFERROR(_xlfn.IFS(
AK300="MPR ISSUE","TX ISSUE",
AK300="BSS Hardware Issue","RAN ISSUE",
AK300="Sites strategiques, MLL, Pylone, etc.","ENVTECH",
AK300="AKTIVCO DEFAUT GE &amp; POWER Cabinet","POWER ISSUE",
AK300="AKTIVCO Coupure ENEO &amp; Baisse de tension","POWER ISSUE",
AK300="Coupure ENEO &amp; Baisse de tension","POWER ISSUE",
AK300="Defaut GE &amp; POWER Cabinet","POWER ISSUE",
AK300="Sharing","POWER ISSUE",
AK300="Sites strategiques &amp; DataCenter","POWER ISSUE",
AK300="Exclu","Exclu",
AK300="SAT","TX ISSUE",
AK300="SPARE-ISSUE","SPARE-ISSUE",
AK300="Fiber CAmtel","TX ISSUE",
AK300="Fiber AOF","TX ISSUE",
AK300="Projet OCM (HUAWEI)","TRAVAUX-HUAWEI",
AK300="Projet OCM (NOKIA)","TRAVAUX -NOKIA",
AK300="ACCESS-ISSUE","ACCESS-ISSUE",
AK300="Projet OCM (ZTE, NOKIA, autres projets)","TRAVAUX OCM",
AK300="No root CAuse","No root cause",
AK300="ODU HS","TX ISSUE",
AK300="IP &amp; VLAN","TX ISSUE",
AK300="Warehouse HUAWEI","SPARE-ISSUE",
AK300="SPARE-HS","SPARE-ISSUE",
AK300="Power Telco","RAN ISSUE",AK300="no impacts","no impacts"
),"")</f>
        <v>No root cause</v>
      </c>
      <c r="AK300" s="81" t="s">
        <v>5620</v>
      </c>
      <c r="AL300" s="56" t="str" cm="1">
        <f t="array" ref="AL300">IFERROR(_xlfn.IFS(
AK300="MPR ISSUE","ACTIVE",
AK300="BSS Hardware Issue","ACTIVE",
AK300="Sites strategiques, MLL, Pylone, etc.","PASSIVE",
AK300="AKTIVCO DEFAUT GE &amp; POWER Cabinet","PASSIVE",
AK300="AKTIVCO Coupure ENEO &amp; Baisse de tension","PASSIVE",
AK300="Coupure ENEO &amp; Baisse de tension","PASSIVE",
AK300="Defaut GE &amp; POWER Cabinet","PASSIVE",
AK300="Sharing","PASSIVE",
AK300="Sites strategiques &amp; DataCenter","PASSIVE",
AK300="Exclu","Exclu",
AK300="SAT","ACTIVE",
AK300="SPARE-ISSUE","SPARE-ISSUE",
AK300="Fiber CAmtel","ACTIVE",
AK300="Fiber AOF","ACTIVE",
AK300="Projet OCM (HUAWEI)","PLANNED WORKS",
AK300="Projet OCM (NOKIA)","PLANNED WORKS",
AK300="ACCESS-ISSUE","ACCESS-ISSUE",
AK300="Projet OCM (ZTE, NOKIA, autres projets)","PLANNED WORKS",
AK300="No root CAuse","No root cause",
AK300="ODU HS","ACTIVE",
AK300="IP &amp; VLAN","ACTIVE",
AK300="Warehouse HUAWEI","SPARE-ISSUE",
AK300="SPARE-HS","SPARE-ISSUE",
AK300="Power Telco","ACTIVE", AK300="no impacts","no impacts"
),"")</f>
        <v>No root cause</v>
      </c>
      <c r="AM300" s="108" t="s">
        <v>5537</v>
      </c>
      <c r="AN300" s="117" t="s">
        <v>3274</v>
      </c>
      <c r="AP300" s="23" t="s">
        <v>5537</v>
      </c>
      <c r="AQ300" s="23" t="s">
        <v>5537</v>
      </c>
      <c r="AR300" s="7"/>
      <c r="AS300" s="6"/>
      <c r="AT300" s="7"/>
      <c r="AU300" s="3" t="s">
        <v>5537</v>
      </c>
      <c r="AV300" s="24" t="s">
        <v>5537</v>
      </c>
      <c r="AW300" s="24" t="s">
        <v>5537</v>
      </c>
      <c r="AX300" s="24" t="s">
        <v>5537</v>
      </c>
      <c r="AY300" s="24" t="s">
        <v>5537</v>
      </c>
      <c r="AZ300" s="24" t="s">
        <v>5537</v>
      </c>
      <c r="BA300" s="24" t="s">
        <v>5537</v>
      </c>
      <c r="BB300" s="24" t="s">
        <v>5537</v>
      </c>
      <c r="BC300" s="24" t="s">
        <v>5537</v>
      </c>
      <c r="BD300" s="24" t="s">
        <v>5537</v>
      </c>
      <c r="BE300" s="24" t="s">
        <v>5537</v>
      </c>
      <c r="BF300" s="24" t="s">
        <v>5537</v>
      </c>
      <c r="BG300" s="24" t="s">
        <v>5537</v>
      </c>
      <c r="BH300" s="24" t="s">
        <v>5537</v>
      </c>
      <c r="BI300" s="9" t="s">
        <v>5537</v>
      </c>
      <c r="BJ300" s="14"/>
      <c r="BK300" s="14" t="s">
        <v>5537</v>
      </c>
      <c r="BL300" s="14" t="str">
        <f>_xlfn.XLOOKUP(B300,'[4]cell downs 18042026 17h'!$B:$B,'[4]cell downs 18042026 17h'!$B:$B,"")</f>
        <v/>
      </c>
      <c r="BM300" s="14" t="str">
        <f>_xlfn.XLOOKUP(B300,'[5]Cells Huawei 19042026 15h'!$B:$B,'[5]Cells Huawei 19042026 15h'!$B:$B,"")</f>
        <v/>
      </c>
      <c r="BN300" s="9" t="str">
        <f>_xlfn.XLOOKUP(B300,'[6]cells down 19042026 9H40'!$B:$B,'[6]cells down 19042026 9H40'!$B:$B,"")</f>
        <v/>
      </c>
      <c r="BO300" s="9" t="s">
        <v>3274</v>
      </c>
      <c r="BP300" s="9" t="s">
        <v>154</v>
      </c>
    </row>
    <row r="301" spans="1:68" s="9" customFormat="1" x14ac:dyDescent="0.35">
      <c r="A301" s="1" t="s">
        <v>765</v>
      </c>
      <c r="B301" s="1" t="s">
        <v>766</v>
      </c>
      <c r="C301" s="3" t="str">
        <f>_xlfn.XLOOKUP(B301,'[1]daily break down'!$D:$D,'[1]daily break down'!$E:$E,"")</f>
        <v>Yaounde</v>
      </c>
      <c r="D301" s="1" t="s">
        <v>11</v>
      </c>
      <c r="E301" s="1" t="s">
        <v>302</v>
      </c>
      <c r="F301" s="3" t="s">
        <v>37</v>
      </c>
      <c r="G301" s="1" t="s">
        <v>38</v>
      </c>
      <c r="H301" s="41" t="str">
        <f>_xlfn.XLOOKUP(B301,[2]CALCULATION!$B:$B,[2]CALCULATION!$H:$H,"")</f>
        <v>ZTE</v>
      </c>
      <c r="I301" s="34">
        <v>10.116751989681337</v>
      </c>
      <c r="J301" s="34">
        <v>43.920806545045707</v>
      </c>
      <c r="K301" s="34">
        <v>19.444783310932472</v>
      </c>
      <c r="L301" s="34">
        <v>0</v>
      </c>
      <c r="M301" s="34">
        <v>5.0327915749943637</v>
      </c>
      <c r="N301" s="34">
        <v>2.8530418082771849</v>
      </c>
      <c r="O301" s="34">
        <v>13.868556899607057</v>
      </c>
      <c r="P301" s="34">
        <v>13.868556899607057</v>
      </c>
      <c r="Q301" s="34">
        <v>13.868556899607057</v>
      </c>
      <c r="R301" s="34">
        <v>13.868556899607057</v>
      </c>
      <c r="S301" s="109">
        <v>43.29199518880926</v>
      </c>
      <c r="T301" s="109">
        <f>_xlfn.XLOOKUP(B301,'[3]Nur des jours'!$B:$B,'[3]Nur des jours'!$U:$U,"")</f>
        <v>13.868556899607057</v>
      </c>
      <c r="U301" s="109">
        <v>13.868556899607057</v>
      </c>
      <c r="V301" s="109">
        <v>13.868556899607057</v>
      </c>
      <c r="W301" s="109">
        <v>13.868556899607057</v>
      </c>
      <c r="X301" s="109">
        <v>13.868556899607057</v>
      </c>
      <c r="Y301" s="109">
        <v>34.420666718031704</v>
      </c>
      <c r="Z301" s="109">
        <v>0.19504441647904239</v>
      </c>
      <c r="AA301" s="109">
        <v>0</v>
      </c>
      <c r="AB301" s="109">
        <v>0</v>
      </c>
      <c r="AC301" s="109">
        <v>0</v>
      </c>
      <c r="AD301" s="109">
        <v>0.27200614733892975</v>
      </c>
      <c r="AE301" s="109">
        <v>0.90134918800455399</v>
      </c>
      <c r="AF301" s="109">
        <v>0.90134918800455399</v>
      </c>
      <c r="AG301" s="57" t="str">
        <f>_xlfn.XLOOKUP(B301,[3]CALCULATION!$B:$B,[3]CALCULATION!$M:$M,"")</f>
        <v>Operationnel</v>
      </c>
      <c r="AH301" s="57"/>
      <c r="AI301" s="56" t="str" cm="1">
        <f t="array" ref="AI301">IFERROR(_xlfn.IFS(
AK301="MPR ISSUE","PDH",
AK301="BSS Hardware Issue","BSS",
AK301="Sites strategiques, MLL, Pylone, etc.","ENVTECH",
AK301="AKTIVCO DEFAUT GE &amp; POWER Cabinet","AKTIVCO",
AK301="AKTIVCO Coupure ENEO &amp; Baisse de tension","AKTIVCO GRID ONLY",
AK301="Coupure ENEO &amp; Baisse de tension","IHS GRID ONLY",
AK301="Defaut GE &amp; POWER Cabinet","IHS",
AK301="Sharing","Partners",
AK301="Sites strategiques &amp; DataCenter","SST &amp; DC",
AK301="Exclu","Exclu",
AK301="SAT","SAT",
AK301="SPARE-ISSUE","SPARE-ISSUE",
AK301="Fiber CAmtel","TRANS_FO_CAMTEL",
AK301="Fiber AOF","Fiber AOF",
AK301="Projet OCM (HUAWEI)","TRAVAUX-HUAWEI",
AK301="Projet OCM (NOKIA)","TRAVAUX-NOKIA",
AK301="ACCESS-ISSUE","ACCESS-ISSUE",
AK301="Projet OCM (ZTE, NOKIA, autres projets)","TRAVAUX OCM",
AK301="No root CAuse","No root cause",
AK301="ODU HS","PDH",
AK301="IP &amp; VLAN","PDH",
AK301="Warehouse HUAWEI","SPARE-ISSUE",
AK301="SPARE-HS","SPARE-ISSUE",
AK301="Power Telco","BSS",AK301="no impacts","no impacts"
),"")</f>
        <v>No root cause</v>
      </c>
      <c r="AJ301" s="56" t="str" cm="1">
        <f t="array" ref="AJ301">IFERROR(_xlfn.IFS(
AK301="MPR ISSUE","TX ISSUE",
AK301="BSS Hardware Issue","RAN ISSUE",
AK301="Sites strategiques, MLL, Pylone, etc.","ENVTECH",
AK301="AKTIVCO DEFAUT GE &amp; POWER Cabinet","POWER ISSUE",
AK301="AKTIVCO Coupure ENEO &amp; Baisse de tension","POWER ISSUE",
AK301="Coupure ENEO &amp; Baisse de tension","POWER ISSUE",
AK301="Defaut GE &amp; POWER Cabinet","POWER ISSUE",
AK301="Sharing","POWER ISSUE",
AK301="Sites strategiques &amp; DataCenter","POWER ISSUE",
AK301="Exclu","Exclu",
AK301="SAT","TX ISSUE",
AK301="SPARE-ISSUE","SPARE-ISSUE",
AK301="Fiber CAmtel","TX ISSUE",
AK301="Fiber AOF","TX ISSUE",
AK301="Projet OCM (HUAWEI)","TRAVAUX-HUAWEI",
AK301="Projet OCM (NOKIA)","TRAVAUX -NOKIA",
AK301="ACCESS-ISSUE","ACCESS-ISSUE",
AK301="Projet OCM (ZTE, NOKIA, autres projets)","TRAVAUX OCM",
AK301="No root CAuse","No root cause",
AK301="ODU HS","TX ISSUE",
AK301="IP &amp; VLAN","TX ISSUE",
AK301="Warehouse HUAWEI","SPARE-ISSUE",
AK301="SPARE-HS","SPARE-ISSUE",
AK301="Power Telco","RAN ISSUE",AK301="no impacts","no impacts"
),"")</f>
        <v>No root cause</v>
      </c>
      <c r="AK301" s="81" t="s">
        <v>5620</v>
      </c>
      <c r="AL301" s="56" t="str" cm="1">
        <f t="array" ref="AL301">IFERROR(_xlfn.IFS(
AK301="MPR ISSUE","ACTIVE",
AK301="BSS Hardware Issue","ACTIVE",
AK301="Sites strategiques, MLL, Pylone, etc.","PASSIVE",
AK301="AKTIVCO DEFAUT GE &amp; POWER Cabinet","PASSIVE",
AK301="AKTIVCO Coupure ENEO &amp; Baisse de tension","PASSIVE",
AK301="Coupure ENEO &amp; Baisse de tension","PASSIVE",
AK301="Defaut GE &amp; POWER Cabinet","PASSIVE",
AK301="Sharing","PASSIVE",
AK301="Sites strategiques &amp; DataCenter","PASSIVE",
AK301="Exclu","Exclu",
AK301="SAT","ACTIVE",
AK301="SPARE-ISSUE","SPARE-ISSUE",
AK301="Fiber CAmtel","ACTIVE",
AK301="Fiber AOF","ACTIVE",
AK301="Projet OCM (HUAWEI)","PLANNED WORKS",
AK301="Projet OCM (NOKIA)","PLANNED WORKS",
AK301="ACCESS-ISSUE","ACCESS-ISSUE",
AK301="Projet OCM (ZTE, NOKIA, autres projets)","PLANNED WORKS",
AK301="No root CAuse","No root cause",
AK301="ODU HS","ACTIVE",
AK301="IP &amp; VLAN","ACTIVE",
AK301="Warehouse HUAWEI","SPARE-ISSUE",
AK301="SPARE-HS","SPARE-ISSUE",
AK301="Power Telco","ACTIVE", AK301="no impacts","no impacts"
),"")</f>
        <v>No root cause</v>
      </c>
      <c r="AM301" s="108" t="s">
        <v>5537</v>
      </c>
      <c r="AN301" s="117" t="s">
        <v>766</v>
      </c>
      <c r="AP301" s="23" t="s">
        <v>5537</v>
      </c>
      <c r="AQ301" s="23" t="s">
        <v>5537</v>
      </c>
      <c r="AR301" s="7"/>
      <c r="AS301" s="6"/>
      <c r="AT301" s="7"/>
      <c r="AU301" s="3" t="s">
        <v>5537</v>
      </c>
      <c r="AV301" s="24" t="s">
        <v>5537</v>
      </c>
      <c r="AW301" s="24" t="s">
        <v>5537</v>
      </c>
      <c r="AX301" s="24" t="s">
        <v>5537</v>
      </c>
      <c r="AY301" s="24" t="s">
        <v>5537</v>
      </c>
      <c r="AZ301" s="24" t="s">
        <v>5537</v>
      </c>
      <c r="BA301" s="24" t="s">
        <v>5537</v>
      </c>
      <c r="BB301" s="24" t="s">
        <v>5537</v>
      </c>
      <c r="BC301" s="24" t="s">
        <v>5537</v>
      </c>
      <c r="BD301" s="24" t="s">
        <v>5537</v>
      </c>
      <c r="BE301" s="24" t="s">
        <v>5537</v>
      </c>
      <c r="BF301" s="24" t="s">
        <v>5537</v>
      </c>
      <c r="BG301" s="24" t="s">
        <v>5537</v>
      </c>
      <c r="BH301" s="24" t="s">
        <v>5537</v>
      </c>
      <c r="BI301" s="9" t="s">
        <v>5537</v>
      </c>
      <c r="BJ301" s="14"/>
      <c r="BK301" s="14" t="s">
        <v>5537</v>
      </c>
      <c r="BL301" s="14" t="str">
        <f>_xlfn.XLOOKUP(B301,'[4]cell downs 18042026 17h'!$B:$B,'[4]cell downs 18042026 17h'!$B:$B,"")</f>
        <v/>
      </c>
      <c r="BM301" s="14" t="str">
        <f>_xlfn.XLOOKUP(B301,'[5]Cells Huawei 19042026 15h'!$B:$B,'[5]Cells Huawei 19042026 15h'!$B:$B,"")</f>
        <v/>
      </c>
      <c r="BN301" s="9" t="str">
        <f>_xlfn.XLOOKUP(B301,'[6]cells down 19042026 9H40'!$B:$B,'[6]cells down 19042026 9H40'!$B:$B,"")</f>
        <v>CTR_321</v>
      </c>
      <c r="BO301" s="9" t="s">
        <v>766</v>
      </c>
      <c r="BP301" s="9" t="s">
        <v>5537</v>
      </c>
    </row>
    <row r="302" spans="1:68" s="9" customFormat="1" x14ac:dyDescent="0.35">
      <c r="A302" s="1" t="s">
        <v>1980</v>
      </c>
      <c r="B302" s="8" t="s">
        <v>1981</v>
      </c>
      <c r="C302" s="3" t="str">
        <f>_xlfn.XLOOKUP(B302,'[1]daily break down'!$D:$D,'[1]daily break down'!$E:$E,"")</f>
        <v>EXTREME-NORD</v>
      </c>
      <c r="D302" s="1" t="s">
        <v>11</v>
      </c>
      <c r="E302" s="1" t="s">
        <v>12</v>
      </c>
      <c r="F302" s="3" t="s">
        <v>55</v>
      </c>
      <c r="G302" s="1" t="s">
        <v>560</v>
      </c>
      <c r="H302" s="39" t="str">
        <f>_xlfn.XLOOKUP(B302,[2]CALCULATION!$B:$B,[2]CALCULATION!$H:$H,"")</f>
        <v>Huawei</v>
      </c>
      <c r="I302" s="34">
        <v>0.24177232167061891</v>
      </c>
      <c r="J302" s="34">
        <v>0.21537640576087294</v>
      </c>
      <c r="K302" s="34">
        <v>0</v>
      </c>
      <c r="L302" s="34">
        <v>0</v>
      </c>
      <c r="M302" s="34">
        <v>0</v>
      </c>
      <c r="N302" s="34">
        <v>1.4929744059492116</v>
      </c>
      <c r="O302" s="34">
        <v>4.7060529402196716</v>
      </c>
      <c r="P302" s="34">
        <v>3.2046425422263316</v>
      </c>
      <c r="Q302" s="34">
        <v>4.9567963062839411</v>
      </c>
      <c r="R302" s="34">
        <v>0</v>
      </c>
      <c r="S302" s="109">
        <v>0.24846047603964241</v>
      </c>
      <c r="T302" s="109">
        <f>_xlfn.XLOOKUP(B302,'[3]Nur des jours'!$B:$B,'[3]Nur des jours'!$U:$U,"")</f>
        <v>0</v>
      </c>
      <c r="U302" s="109">
        <v>0</v>
      </c>
      <c r="V302" s="109">
        <v>1.103866502298585</v>
      </c>
      <c r="W302" s="109">
        <v>0</v>
      </c>
      <c r="X302" s="109">
        <v>0</v>
      </c>
      <c r="Y302" s="109">
        <v>0</v>
      </c>
      <c r="Z302" s="109">
        <v>0</v>
      </c>
      <c r="AA302" s="109">
        <v>0.1145903781892687</v>
      </c>
      <c r="AB302" s="109">
        <v>0</v>
      </c>
      <c r="AC302" s="109">
        <v>0.71752514897545661</v>
      </c>
      <c r="AD302" s="109">
        <v>1.2157931019241033</v>
      </c>
      <c r="AE302" s="109">
        <v>0.92314365370841223</v>
      </c>
      <c r="AF302" s="109">
        <v>0.92314365370841223</v>
      </c>
      <c r="AG302" s="57" t="str">
        <f>_xlfn.XLOOKUP(B302,[3]CALCULATION!$B:$B,[3]CALCULATION!$M:$M,"")</f>
        <v>Insecurity</v>
      </c>
      <c r="AH302" s="57"/>
      <c r="AI302" s="56" t="str" cm="1">
        <f t="array" ref="AI302">IFERROR(_xlfn.IFS(
AK302="MPR ISSUE","PDH",
AK302="BSS Hardware Issue","BSS",
AK302="Sites strategiques, MLL, Pylone, etc.","ENVTECH",
AK302="AKTIVCO DEFAUT GE &amp; POWER Cabinet","AKTIVCO",
AK302="AKTIVCO Coupure ENEO &amp; Baisse de tension","AKTIVCO GRID ONLY",
AK302="Coupure ENEO &amp; Baisse de tension","IHS GRID ONLY",
AK302="Defaut GE &amp; POWER Cabinet","IHS",
AK302="Sharing","Partners",
AK302="Sites strategiques &amp; DataCenter","SST &amp; DC",
AK302="Exclu","Exclu",
AK302="SAT","SAT",
AK302="SPARE-ISSUE","SPARE-ISSUE",
AK302="Fiber CAmtel","TRANS_FO_CAMTEL",
AK302="Fiber AOF","Fiber AOF",
AK302="Projet OCM (HUAWEI)","TRAVAUX-HUAWEI",
AK302="Projet OCM (NOKIA)","TRAVAUX-NOKIA",
AK302="ACCESS-ISSUE","ACCESS-ISSUE",
AK302="Projet OCM (ZTE, NOKIA, autres projets)","TRAVAUX OCM",
AK302="No root CAuse","No root cause",
AK302="ODU HS","PDH",
AK302="IP &amp; VLAN","PDH",
AK302="Warehouse HUAWEI","SPARE-ISSUE",
AK302="SPARE-HS","SPARE-ISSUE",
AK302="Power Telco","BSS",AK302="no impacts","no impacts"
),"")</f>
        <v>No root cause</v>
      </c>
      <c r="AJ302" s="56" t="str" cm="1">
        <f t="array" ref="AJ302">IFERROR(_xlfn.IFS(
AK302="MPR ISSUE","TX ISSUE",
AK302="BSS Hardware Issue","RAN ISSUE",
AK302="Sites strategiques, MLL, Pylone, etc.","ENVTECH",
AK302="AKTIVCO DEFAUT GE &amp; POWER Cabinet","POWER ISSUE",
AK302="AKTIVCO Coupure ENEO &amp; Baisse de tension","POWER ISSUE",
AK302="Coupure ENEO &amp; Baisse de tension","POWER ISSUE",
AK302="Defaut GE &amp; POWER Cabinet","POWER ISSUE",
AK302="Sharing","POWER ISSUE",
AK302="Sites strategiques &amp; DataCenter","POWER ISSUE",
AK302="Exclu","Exclu",
AK302="SAT","TX ISSUE",
AK302="SPARE-ISSUE","SPARE-ISSUE",
AK302="Fiber CAmtel","TX ISSUE",
AK302="Fiber AOF","TX ISSUE",
AK302="Projet OCM (HUAWEI)","TRAVAUX-HUAWEI",
AK302="Projet OCM (NOKIA)","TRAVAUX -NOKIA",
AK302="ACCESS-ISSUE","ACCESS-ISSUE",
AK302="Projet OCM (ZTE, NOKIA, autres projets)","TRAVAUX OCM",
AK302="No root CAuse","No root cause",
AK302="ODU HS","TX ISSUE",
AK302="IP &amp; VLAN","TX ISSUE",
AK302="Warehouse HUAWEI","SPARE-ISSUE",
AK302="SPARE-HS","SPARE-ISSUE",
AK302="Power Telco","RAN ISSUE",AK302="no impacts","no impacts"
),"")</f>
        <v>No root cause</v>
      </c>
      <c r="AK302" s="81" t="s">
        <v>5620</v>
      </c>
      <c r="AL302" s="56" t="str" cm="1">
        <f t="array" ref="AL302">IFERROR(_xlfn.IFS(
AK302="MPR ISSUE","ACTIVE",
AK302="BSS Hardware Issue","ACTIVE",
AK302="Sites strategiques, MLL, Pylone, etc.","PASSIVE",
AK302="AKTIVCO DEFAUT GE &amp; POWER Cabinet","PASSIVE",
AK302="AKTIVCO Coupure ENEO &amp; Baisse de tension","PASSIVE",
AK302="Coupure ENEO &amp; Baisse de tension","PASSIVE",
AK302="Defaut GE &amp; POWER Cabinet","PASSIVE",
AK302="Sharing","PASSIVE",
AK302="Sites strategiques &amp; DataCenter","PASSIVE",
AK302="Exclu","Exclu",
AK302="SAT","ACTIVE",
AK302="SPARE-ISSUE","SPARE-ISSUE",
AK302="Fiber CAmtel","ACTIVE",
AK302="Fiber AOF","ACTIVE",
AK302="Projet OCM (HUAWEI)","PLANNED WORKS",
AK302="Projet OCM (NOKIA)","PLANNED WORKS",
AK302="ACCESS-ISSUE","ACCESS-ISSUE",
AK302="Projet OCM (ZTE, NOKIA, autres projets)","PLANNED WORKS",
AK302="No root CAuse","No root cause",
AK302="ODU HS","ACTIVE",
AK302="IP &amp; VLAN","ACTIVE",
AK302="Warehouse HUAWEI","SPARE-ISSUE",
AK302="SPARE-HS","SPARE-ISSUE",
AK302="Power Telco","ACTIVE", AK302="no impacts","no impacts"
),"")</f>
        <v>No root cause</v>
      </c>
      <c r="AM302" s="108" t="s">
        <v>5537</v>
      </c>
      <c r="AN302" s="117" t="s">
        <v>1981</v>
      </c>
      <c r="AP302" s="23" t="s">
        <v>5537</v>
      </c>
      <c r="AQ302" s="23" t="s">
        <v>5537</v>
      </c>
      <c r="AR302" s="7"/>
      <c r="AS302" s="6"/>
      <c r="AT302" s="7"/>
      <c r="AU302" s="3" t="s">
        <v>5537</v>
      </c>
      <c r="AV302" s="24" t="s">
        <v>5537</v>
      </c>
      <c r="AW302" s="24" t="s">
        <v>5537</v>
      </c>
      <c r="AX302" s="24" t="s">
        <v>5537</v>
      </c>
      <c r="AY302" s="24" t="s">
        <v>5537</v>
      </c>
      <c r="AZ302" s="24" t="s">
        <v>5537</v>
      </c>
      <c r="BA302" s="24" t="s">
        <v>5537</v>
      </c>
      <c r="BB302" s="24" t="s">
        <v>5537</v>
      </c>
      <c r="BC302" s="24" t="s">
        <v>5537</v>
      </c>
      <c r="BD302" s="24" t="s">
        <v>5537</v>
      </c>
      <c r="BE302" s="24" t="s">
        <v>5537</v>
      </c>
      <c r="BF302" s="24" t="s">
        <v>5537</v>
      </c>
      <c r="BG302" s="24" t="s">
        <v>5537</v>
      </c>
      <c r="BH302" s="24" t="s">
        <v>5537</v>
      </c>
      <c r="BI302" s="9" t="s">
        <v>5537</v>
      </c>
      <c r="BJ302" s="14"/>
      <c r="BK302" s="14" t="s">
        <v>5537</v>
      </c>
      <c r="BL302" s="14" t="str">
        <f>_xlfn.XLOOKUP(B302,'[4]cell downs 18042026 17h'!$B:$B,'[4]cell downs 18042026 17h'!$B:$B,"")</f>
        <v/>
      </c>
      <c r="BM302" s="14" t="str">
        <f>_xlfn.XLOOKUP(B302,'[5]Cells Huawei 19042026 15h'!$B:$B,'[5]Cells Huawei 19042026 15h'!$B:$B,"")</f>
        <v/>
      </c>
      <c r="BN302" s="9" t="str">
        <f>_xlfn.XLOOKUP(B302,'[6]cells down 19042026 9H40'!$B:$B,'[6]cells down 19042026 9H40'!$B:$B,"")</f>
        <v/>
      </c>
      <c r="BO302" s="9" t="s">
        <v>1981</v>
      </c>
      <c r="BP302" s="9" t="s">
        <v>318</v>
      </c>
    </row>
    <row r="303" spans="1:68" s="9" customFormat="1" x14ac:dyDescent="0.35">
      <c r="A303" s="1" t="s">
        <v>2273</v>
      </c>
      <c r="B303" s="8" t="s">
        <v>2274</v>
      </c>
      <c r="C303" s="3" t="str">
        <f>_xlfn.XLOOKUP(B303,'[1]daily break down'!$D:$D,'[1]daily break down'!$E:$E,"")</f>
        <v>NORD-OUEST</v>
      </c>
      <c r="D303" s="1" t="s">
        <v>11</v>
      </c>
      <c r="E303" s="1" t="s">
        <v>12</v>
      </c>
      <c r="F303" s="3" t="s">
        <v>51</v>
      </c>
      <c r="G303" s="1" t="s">
        <v>52</v>
      </c>
      <c r="H303" s="39" t="str">
        <f>_xlfn.XLOOKUP(B303,[2]CALCULATION!$B:$B,[2]CALCULATION!$H:$H,"")</f>
        <v>Huawei</v>
      </c>
      <c r="I303" s="34">
        <v>0</v>
      </c>
      <c r="J303" s="34">
        <v>0</v>
      </c>
      <c r="K303" s="34">
        <v>0</v>
      </c>
      <c r="L303" s="34">
        <v>0</v>
      </c>
      <c r="M303" s="34">
        <v>0</v>
      </c>
      <c r="N303" s="34">
        <v>0</v>
      </c>
      <c r="O303" s="34">
        <v>0</v>
      </c>
      <c r="P303" s="34">
        <v>0</v>
      </c>
      <c r="Q303" s="34">
        <v>0</v>
      </c>
      <c r="R303" s="34">
        <v>0.19570431437678526</v>
      </c>
      <c r="S303" s="109">
        <v>0</v>
      </c>
      <c r="T303" s="109">
        <f>_xlfn.XLOOKUP(B303,'[3]Nur des jours'!$B:$B,'[3]Nur des jours'!$U:$U,"")</f>
        <v>0</v>
      </c>
      <c r="U303" s="109">
        <v>0</v>
      </c>
      <c r="V303" s="109">
        <v>2.6744770041634212</v>
      </c>
      <c r="W303" s="109">
        <v>0</v>
      </c>
      <c r="X303" s="109">
        <v>0</v>
      </c>
      <c r="Y303" s="109">
        <v>0</v>
      </c>
      <c r="Z303" s="109">
        <v>0.25999977171099753</v>
      </c>
      <c r="AA303" s="109">
        <v>0</v>
      </c>
      <c r="AB303" s="109">
        <v>0</v>
      </c>
      <c r="AC303" s="109">
        <v>0.91923152244723416</v>
      </c>
      <c r="AD303" s="109">
        <v>1.1992177273206373</v>
      </c>
      <c r="AE303" s="109">
        <v>0.91526054909212307</v>
      </c>
      <c r="AF303" s="109">
        <v>0.91526054909212307</v>
      </c>
      <c r="AG303" s="57" t="str">
        <f>_xlfn.XLOOKUP(B303,[3]CALCULATION!$B:$B,[3]CALCULATION!$M:$M,"")</f>
        <v>Operationnel</v>
      </c>
      <c r="AH303" s="57"/>
      <c r="AI303" s="56" t="str" cm="1">
        <f t="array" ref="AI303">IFERROR(_xlfn.IFS(
AK303="MPR ISSUE","PDH",
AK303="BSS Hardware Issue","BSS",
AK303="Sites strategiques, MLL, Pylone, etc.","ENVTECH",
AK303="AKTIVCO DEFAUT GE &amp; POWER Cabinet","AKTIVCO",
AK303="AKTIVCO Coupure ENEO &amp; Baisse de tension","AKTIVCO GRID ONLY",
AK303="Coupure ENEO &amp; Baisse de tension","IHS GRID ONLY",
AK303="Defaut GE &amp; POWER Cabinet","IHS",
AK303="Sharing","Partners",
AK303="Sites strategiques &amp; DataCenter","SST &amp; DC",
AK303="Exclu","Exclu",
AK303="SAT","SAT",
AK303="SPARE-ISSUE","SPARE-ISSUE",
AK303="Fiber CAmtel","TRANS_FO_CAMTEL",
AK303="Fiber AOF","Fiber AOF",
AK303="Projet OCM (HUAWEI)","TRAVAUX-HUAWEI",
AK303="Projet OCM (NOKIA)","TRAVAUX-NOKIA",
AK303="ACCESS-ISSUE","ACCESS-ISSUE",
AK303="Projet OCM (ZTE, NOKIA, autres projets)","TRAVAUX OCM",
AK303="No root CAuse","No root cause",
AK303="ODU HS","PDH",
AK303="IP &amp; VLAN","PDH",
AK303="Warehouse HUAWEI","SPARE-ISSUE",
AK303="SPARE-HS","SPARE-ISSUE",
AK303="Power Telco","BSS",AK303="no impacts","no impacts"
),"")</f>
        <v>No root cause</v>
      </c>
      <c r="AJ303" s="56" t="str" cm="1">
        <f t="array" ref="AJ303">IFERROR(_xlfn.IFS(
AK303="MPR ISSUE","TX ISSUE",
AK303="BSS Hardware Issue","RAN ISSUE",
AK303="Sites strategiques, MLL, Pylone, etc.","ENVTECH",
AK303="AKTIVCO DEFAUT GE &amp; POWER Cabinet","POWER ISSUE",
AK303="AKTIVCO Coupure ENEO &amp; Baisse de tension","POWER ISSUE",
AK303="Coupure ENEO &amp; Baisse de tension","POWER ISSUE",
AK303="Defaut GE &amp; POWER Cabinet","POWER ISSUE",
AK303="Sharing","POWER ISSUE",
AK303="Sites strategiques &amp; DataCenter","POWER ISSUE",
AK303="Exclu","Exclu",
AK303="SAT","TX ISSUE",
AK303="SPARE-ISSUE","SPARE-ISSUE",
AK303="Fiber CAmtel","TX ISSUE",
AK303="Fiber AOF","TX ISSUE",
AK303="Projet OCM (HUAWEI)","TRAVAUX-HUAWEI",
AK303="Projet OCM (NOKIA)","TRAVAUX -NOKIA",
AK303="ACCESS-ISSUE","ACCESS-ISSUE",
AK303="Projet OCM (ZTE, NOKIA, autres projets)","TRAVAUX OCM",
AK303="No root CAuse","No root cause",
AK303="ODU HS","TX ISSUE",
AK303="IP &amp; VLAN","TX ISSUE",
AK303="Warehouse HUAWEI","SPARE-ISSUE",
AK303="SPARE-HS","SPARE-ISSUE",
AK303="Power Telco","RAN ISSUE",AK303="no impacts","no impacts"
),"")</f>
        <v>No root cause</v>
      </c>
      <c r="AK303" s="81" t="s">
        <v>5620</v>
      </c>
      <c r="AL303" s="56" t="str" cm="1">
        <f t="array" ref="AL303">IFERROR(_xlfn.IFS(
AK303="MPR ISSUE","ACTIVE",
AK303="BSS Hardware Issue","ACTIVE",
AK303="Sites strategiques, MLL, Pylone, etc.","PASSIVE",
AK303="AKTIVCO DEFAUT GE &amp; POWER Cabinet","PASSIVE",
AK303="AKTIVCO Coupure ENEO &amp; Baisse de tension","PASSIVE",
AK303="Coupure ENEO &amp; Baisse de tension","PASSIVE",
AK303="Defaut GE &amp; POWER Cabinet","PASSIVE",
AK303="Sharing","PASSIVE",
AK303="Sites strategiques &amp; DataCenter","PASSIVE",
AK303="Exclu","Exclu",
AK303="SAT","ACTIVE",
AK303="SPARE-ISSUE","SPARE-ISSUE",
AK303="Fiber CAmtel","ACTIVE",
AK303="Fiber AOF","ACTIVE",
AK303="Projet OCM (HUAWEI)","PLANNED WORKS",
AK303="Projet OCM (NOKIA)","PLANNED WORKS",
AK303="ACCESS-ISSUE","ACCESS-ISSUE",
AK303="Projet OCM (ZTE, NOKIA, autres projets)","PLANNED WORKS",
AK303="No root CAuse","No root cause",
AK303="ODU HS","ACTIVE",
AK303="IP &amp; VLAN","ACTIVE",
AK303="Warehouse HUAWEI","SPARE-ISSUE",
AK303="SPARE-HS","SPARE-ISSUE",
AK303="Power Telco","ACTIVE", AK303="no impacts","no impacts"
),"")</f>
        <v>No root cause</v>
      </c>
      <c r="AM303" s="108" t="s">
        <v>5537</v>
      </c>
      <c r="AN303" s="117" t="s">
        <v>2274</v>
      </c>
      <c r="AP303" s="23" t="s">
        <v>5537</v>
      </c>
      <c r="AQ303" s="23" t="s">
        <v>5537</v>
      </c>
      <c r="AR303" s="7"/>
      <c r="AS303" s="6"/>
      <c r="AT303" s="7"/>
      <c r="AU303" s="3" t="s">
        <v>5537</v>
      </c>
      <c r="AV303" s="24" t="s">
        <v>5537</v>
      </c>
      <c r="AW303" s="24" t="s">
        <v>5537</v>
      </c>
      <c r="AX303" s="24" t="s">
        <v>5537</v>
      </c>
      <c r="AY303" s="24" t="s">
        <v>5537</v>
      </c>
      <c r="AZ303" s="24" t="s">
        <v>5537</v>
      </c>
      <c r="BA303" s="24" t="s">
        <v>5537</v>
      </c>
      <c r="BB303" s="24" t="s">
        <v>5537</v>
      </c>
      <c r="BC303" s="24" t="s">
        <v>5537</v>
      </c>
      <c r="BD303" s="24" t="s">
        <v>5537</v>
      </c>
      <c r="BE303" s="24" t="s">
        <v>5537</v>
      </c>
      <c r="BF303" s="24" t="s">
        <v>5537</v>
      </c>
      <c r="BG303" s="24" t="s">
        <v>5537</v>
      </c>
      <c r="BH303" s="24" t="s">
        <v>5537</v>
      </c>
      <c r="BI303" s="9" t="s">
        <v>5537</v>
      </c>
      <c r="BJ303" s="14"/>
      <c r="BK303" s="14" t="s">
        <v>5537</v>
      </c>
      <c r="BL303" s="14" t="str">
        <f>_xlfn.XLOOKUP(B303,'[4]cell downs 18042026 17h'!$B:$B,'[4]cell downs 18042026 17h'!$B:$B,"")</f>
        <v/>
      </c>
      <c r="BM303" s="14" t="str">
        <f>_xlfn.XLOOKUP(B303,'[5]Cells Huawei 19042026 15h'!$B:$B,'[5]Cells Huawei 19042026 15h'!$B:$B,"")</f>
        <v/>
      </c>
      <c r="BN303" s="9" t="str">
        <f>_xlfn.XLOOKUP(B303,'[6]cells down 19042026 9H40'!$B:$B,'[6]cells down 19042026 9H40'!$B:$B,"")</f>
        <v/>
      </c>
      <c r="BO303" s="9" t="s">
        <v>2274</v>
      </c>
      <c r="BP303" s="9" t="s">
        <v>12</v>
      </c>
    </row>
    <row r="304" spans="1:68" s="9" customFormat="1" ht="20.5" customHeight="1" x14ac:dyDescent="0.35">
      <c r="A304" s="1" t="s">
        <v>1582</v>
      </c>
      <c r="B304" s="8" t="s">
        <v>1583</v>
      </c>
      <c r="C304" s="3" t="str">
        <f>_xlfn.XLOOKUP(B304,'[1]daily break down'!$D:$D,'[1]daily break down'!$E:$E,"")</f>
        <v>Yaounde</v>
      </c>
      <c r="D304" s="1" t="s">
        <v>21</v>
      </c>
      <c r="E304" s="1" t="s">
        <v>30</v>
      </c>
      <c r="F304" s="3" t="s">
        <v>37</v>
      </c>
      <c r="G304" s="1" t="s">
        <v>38</v>
      </c>
      <c r="H304" s="41" t="str">
        <f>_xlfn.XLOOKUP(B304,[2]CALCULATION!$B:$B,[2]CALCULATION!$H:$H,"")</f>
        <v>ZTE</v>
      </c>
      <c r="I304" s="34">
        <v>0</v>
      </c>
      <c r="J304" s="34">
        <v>0</v>
      </c>
      <c r="K304" s="34">
        <v>0.15489765518658405</v>
      </c>
      <c r="L304" s="34">
        <v>0</v>
      </c>
      <c r="M304" s="34">
        <v>5.4485450856511806</v>
      </c>
      <c r="N304" s="34">
        <v>18.446714493212689</v>
      </c>
      <c r="O304" s="34">
        <v>0</v>
      </c>
      <c r="P304" s="34">
        <v>0</v>
      </c>
      <c r="Q304" s="34">
        <v>0</v>
      </c>
      <c r="R304" s="34">
        <v>2.2454363601601302E-2</v>
      </c>
      <c r="S304" s="109">
        <v>2.7555196000376314E-2</v>
      </c>
      <c r="T304" s="109">
        <f>_xlfn.XLOOKUP(B304,'[3]Nur des jours'!$B:$B,'[3]Nur des jours'!$U:$U,"")</f>
        <v>0</v>
      </c>
      <c r="U304" s="109">
        <v>0</v>
      </c>
      <c r="V304" s="109">
        <v>0</v>
      </c>
      <c r="W304" s="109">
        <v>0</v>
      </c>
      <c r="X304" s="109">
        <v>0</v>
      </c>
      <c r="Y304" s="109">
        <v>3.4600051935748059E-3</v>
      </c>
      <c r="Z304" s="109">
        <v>0</v>
      </c>
      <c r="AA304" s="109">
        <v>0</v>
      </c>
      <c r="AB304" s="109">
        <v>0</v>
      </c>
      <c r="AC304" s="109">
        <v>0</v>
      </c>
      <c r="AD304" s="109">
        <v>0.42139702357273234</v>
      </c>
      <c r="AE304" s="109">
        <v>0.8432246677681613</v>
      </c>
      <c r="AF304" s="109">
        <v>0.8432246677681613</v>
      </c>
      <c r="AG304" s="57" t="str">
        <f>_xlfn.XLOOKUP(B304,[3]CALCULATION!$B:$B,[3]CALCULATION!$M:$M,"")</f>
        <v>Operationnel</v>
      </c>
      <c r="AH304" s="57"/>
      <c r="AI304" s="56" t="str" cm="1">
        <f t="array" ref="AI304">IFERROR(_xlfn.IFS(
AK304="MPR ISSUE","PDH",
AK304="BSS Hardware Issue","BSS",
AK304="Sites strategiques, MLL, Pylone, etc.","ENVTECH",
AK304="AKTIVCO DEFAUT GE &amp; POWER Cabinet","AKTIVCO",
AK304="AKTIVCO Coupure ENEO &amp; Baisse de tension","AKTIVCO GRID ONLY",
AK304="Coupure ENEO &amp; Baisse de tension","IHS GRID ONLY",
AK304="Defaut GE &amp; POWER Cabinet","IHS",
AK304="Sharing","Partners",
AK304="Sites strategiques &amp; DataCenter","SST &amp; DC",
AK304="Exclu","Exclu",
AK304="SAT","SAT",
AK304="SPARE-ISSUE","SPARE-ISSUE",
AK304="Fiber CAmtel","TRANS_FO_CAMTEL",
AK304="Fiber AOF","Fiber AOF",
AK304="Projet OCM (HUAWEI)","TRAVAUX-HUAWEI",
AK304="Projet OCM (NOKIA)","TRAVAUX-NOKIA",
AK304="ACCESS-ISSUE","ACCESS-ISSUE",
AK304="Projet OCM (ZTE, NOKIA, autres projets)","TRAVAUX OCM",
AK304="No root CAuse","No root cause",
AK304="ODU HS","PDH",
AK304="IP &amp; VLAN","PDH",
AK304="Warehouse HUAWEI","SPARE-ISSUE",
AK304="SPARE-HS","SPARE-ISSUE",
AK304="Power Telco","BSS",AK304="no impacts","no impacts"
),"")</f>
        <v>AKTIVCO GRID ONLY</v>
      </c>
      <c r="AJ304" s="56" t="str" cm="1">
        <f t="array" ref="AJ304">IFERROR(_xlfn.IFS(
AK304="MPR ISSUE","TX ISSUE",
AK304="BSS Hardware Issue","RAN ISSUE",
AK304="Sites strategiques, MLL, Pylone, etc.","ENVTECH",
AK304="AKTIVCO DEFAUT GE &amp; POWER Cabinet","POWER ISSUE",
AK304="AKTIVCO Coupure ENEO &amp; Baisse de tension","POWER ISSUE",
AK304="Coupure ENEO &amp; Baisse de tension","POWER ISSUE",
AK304="Defaut GE &amp; POWER Cabinet","POWER ISSUE",
AK304="Sharing","POWER ISSUE",
AK304="Sites strategiques &amp; DataCenter","POWER ISSUE",
AK304="Exclu","Exclu",
AK304="SAT","TX ISSUE",
AK304="SPARE-ISSUE","SPARE-ISSUE",
AK304="Fiber CAmtel","TX ISSUE",
AK304="Fiber AOF","TX ISSUE",
AK304="Projet OCM (HUAWEI)","TRAVAUX-HUAWEI",
AK304="Projet OCM (NOKIA)","TRAVAUX -NOKIA",
AK304="ACCESS-ISSUE","ACCESS-ISSUE",
AK304="Projet OCM (ZTE, NOKIA, autres projets)","TRAVAUX OCM",
AK304="No root CAuse","No root cause",
AK304="ODU HS","TX ISSUE",
AK304="IP &amp; VLAN","TX ISSUE",
AK304="Warehouse HUAWEI","SPARE-ISSUE",
AK304="SPARE-HS","SPARE-ISSUE",
AK304="Power Telco","RAN ISSUE",AK304="no impacts","no impacts"
),"")</f>
        <v>POWER ISSUE</v>
      </c>
      <c r="AK304" s="81" t="s">
        <v>5327</v>
      </c>
      <c r="AL304" s="56" t="str" cm="1">
        <f t="array" ref="AL304">IFERROR(_xlfn.IFS(
AK304="MPR ISSUE","ACTIVE",
AK304="BSS Hardware Issue","ACTIVE",
AK304="Sites strategiques, MLL, Pylone, etc.","PASSIVE",
AK304="AKTIVCO DEFAUT GE &amp; POWER Cabinet","PASSIVE",
AK304="AKTIVCO Coupure ENEO &amp; Baisse de tension","PASSIVE",
AK304="Coupure ENEO &amp; Baisse de tension","PASSIVE",
AK304="Defaut GE &amp; POWER Cabinet","PASSIVE",
AK304="Sharing","PASSIVE",
AK304="Sites strategiques &amp; DataCenter","PASSIVE",
AK304="Exclu","Exclu",
AK304="SAT","ACTIVE",
AK304="SPARE-ISSUE","SPARE-ISSUE",
AK304="Fiber CAmtel","ACTIVE",
AK304="Fiber AOF","ACTIVE",
AK304="Projet OCM (HUAWEI)","PLANNED WORKS",
AK304="Projet OCM (NOKIA)","PLANNED WORKS",
AK304="ACCESS-ISSUE","ACCESS-ISSUE",
AK304="Projet OCM (ZTE, NOKIA, autres projets)","PLANNED WORKS",
AK304="No root CAuse","No root cause",
AK304="ODU HS","ACTIVE",
AK304="IP &amp; VLAN","ACTIVE",
AK304="Warehouse HUAWEI","SPARE-ISSUE",
AK304="SPARE-HS","SPARE-ISSUE",
AK304="Power Telco","ACTIVE", AK304="no impacts","no impacts"
),"")</f>
        <v>PASSIVE</v>
      </c>
      <c r="AM304" s="108" t="s">
        <v>5935</v>
      </c>
      <c r="AN304" s="117" t="s">
        <v>1583</v>
      </c>
      <c r="AP304" s="23" t="s">
        <v>5537</v>
      </c>
      <c r="AQ304" s="23" t="s">
        <v>5537</v>
      </c>
      <c r="AR304" s="7"/>
      <c r="AS304" s="6"/>
      <c r="AT304" s="7"/>
      <c r="AU304" s="3" t="s">
        <v>5537</v>
      </c>
      <c r="AV304" s="24" t="s">
        <v>5537</v>
      </c>
      <c r="AW304" s="24" t="s">
        <v>5537</v>
      </c>
      <c r="AX304" s="24" t="s">
        <v>5537</v>
      </c>
      <c r="AY304" s="24" t="s">
        <v>5537</v>
      </c>
      <c r="AZ304" s="24" t="s">
        <v>5537</v>
      </c>
      <c r="BA304" s="24" t="s">
        <v>5537</v>
      </c>
      <c r="BB304" s="24" t="s">
        <v>5537</v>
      </c>
      <c r="BC304" s="24" t="s">
        <v>5537</v>
      </c>
      <c r="BD304" s="24" t="s">
        <v>5537</v>
      </c>
      <c r="BE304" s="24" t="s">
        <v>5537</v>
      </c>
      <c r="BF304" s="24" t="s">
        <v>5537</v>
      </c>
      <c r="BG304" s="24" t="s">
        <v>5537</v>
      </c>
      <c r="BH304" s="24" t="s">
        <v>5537</v>
      </c>
      <c r="BI304" s="9" t="s">
        <v>5935</v>
      </c>
      <c r="BJ304" s="14"/>
      <c r="BK304" s="14" t="s">
        <v>5537</v>
      </c>
      <c r="BL304" s="14" t="str">
        <f>_xlfn.XLOOKUP(B304,'[4]cell downs 18042026 17h'!$B:$B,'[4]cell downs 18042026 17h'!$B:$B,"")</f>
        <v/>
      </c>
      <c r="BM304" s="14" t="str">
        <f>_xlfn.XLOOKUP(B304,'[5]Cells Huawei 19042026 15h'!$B:$B,'[5]Cells Huawei 19042026 15h'!$B:$B,"")</f>
        <v/>
      </c>
      <c r="BN304" s="9" t="str">
        <f>_xlfn.XLOOKUP(B304,'[6]cells down 19042026 9H40'!$B:$B,'[6]cells down 19042026 9H40'!$B:$B,"")</f>
        <v/>
      </c>
      <c r="BO304" s="9" t="s">
        <v>5537</v>
      </c>
      <c r="BP304" s="9" t="s">
        <v>12</v>
      </c>
    </row>
    <row r="305" spans="1:68" s="9" customFormat="1" x14ac:dyDescent="0.35">
      <c r="A305" s="1" t="s">
        <v>3665</v>
      </c>
      <c r="B305" s="8" t="s">
        <v>3666</v>
      </c>
      <c r="C305" s="3" t="str">
        <f>_xlfn.XLOOKUP(B305,'[1]daily break down'!$D:$D,'[1]daily break down'!$E:$E,"")</f>
        <v>Maroua</v>
      </c>
      <c r="D305" s="1" t="s">
        <v>11</v>
      </c>
      <c r="E305" s="1" t="s">
        <v>83</v>
      </c>
      <c r="F305" s="3" t="s">
        <v>55</v>
      </c>
      <c r="G305" s="1" t="s">
        <v>84</v>
      </c>
      <c r="H305" s="39" t="str">
        <f>_xlfn.XLOOKUP(B305,[2]CALCULATION!$B:$B,[2]CALCULATION!$H:$H,"")</f>
        <v>Huawei</v>
      </c>
      <c r="I305" s="34">
        <v>0</v>
      </c>
      <c r="J305" s="34">
        <v>0</v>
      </c>
      <c r="K305" s="34">
        <v>0</v>
      </c>
      <c r="L305" s="34">
        <v>0</v>
      </c>
      <c r="M305" s="34">
        <v>0</v>
      </c>
      <c r="N305" s="34">
        <v>0</v>
      </c>
      <c r="O305" s="34">
        <v>4.9046465372838757E-3</v>
      </c>
      <c r="P305" s="34">
        <v>0</v>
      </c>
      <c r="Q305" s="34">
        <v>0</v>
      </c>
      <c r="R305" s="34">
        <v>0</v>
      </c>
      <c r="S305" s="109">
        <v>0.69146598636543932</v>
      </c>
      <c r="T305" s="109">
        <f>_xlfn.XLOOKUP(B305,'[3]Nur des jours'!$B:$B,'[3]Nur des jours'!$U:$U,"")</f>
        <v>2.675261747609386E-4</v>
      </c>
      <c r="U305" s="109">
        <v>0</v>
      </c>
      <c r="V305" s="109">
        <v>0</v>
      </c>
      <c r="W305" s="109">
        <v>2.675261747609386E-4</v>
      </c>
      <c r="X305" s="109">
        <v>0</v>
      </c>
      <c r="Y305" s="109">
        <v>0</v>
      </c>
      <c r="Z305" s="109">
        <v>0.32381368193064014</v>
      </c>
      <c r="AA305" s="109">
        <v>0.13028524710857711</v>
      </c>
      <c r="AB305" s="109">
        <v>0</v>
      </c>
      <c r="AC305" s="109">
        <v>1.496249135722536</v>
      </c>
      <c r="AD305" s="109">
        <v>1.9173245815355426</v>
      </c>
      <c r="AE305" s="109">
        <v>0.9093214680124303</v>
      </c>
      <c r="AF305" s="109">
        <v>0.9093214680124303</v>
      </c>
      <c r="AG305" s="57" t="str">
        <f>_xlfn.XLOOKUP(B305,[3]CALCULATION!$B:$B,[3]CALCULATION!$M:$M,"")</f>
        <v>Operationnel</v>
      </c>
      <c r="AH305" s="57"/>
      <c r="AI305" s="56" t="str" cm="1">
        <f t="array" ref="AI305">IFERROR(_xlfn.IFS(
AK305="MPR ISSUE","PDH",
AK305="BSS Hardware Issue","BSS",
AK305="Sites strategiques, MLL, Pylone, etc.","ENVTECH",
AK305="AKTIVCO DEFAUT GE &amp; POWER Cabinet","AKTIVCO",
AK305="AKTIVCO Coupure ENEO &amp; Baisse de tension","AKTIVCO GRID ONLY",
AK305="Coupure ENEO &amp; Baisse de tension","IHS GRID ONLY",
AK305="Defaut GE &amp; POWER Cabinet","IHS",
AK305="Sharing","Partners",
AK305="Sites strategiques &amp; DataCenter","SST &amp; DC",
AK305="Exclu","Exclu",
AK305="SAT","SAT",
AK305="SPARE-ISSUE","SPARE-ISSUE",
AK305="Fiber CAmtel","TRANS_FO_CAMTEL",
AK305="Fiber AOF","Fiber AOF",
AK305="Projet OCM (HUAWEI)","TRAVAUX-HUAWEI",
AK305="Projet OCM (NOKIA)","TRAVAUX-NOKIA",
AK305="ACCESS-ISSUE","ACCESS-ISSUE",
AK305="Projet OCM (ZTE, NOKIA, autres projets)","TRAVAUX OCM",
AK305="No root CAuse","No root cause",
AK305="ODU HS","PDH",
AK305="IP &amp; VLAN","PDH",
AK305="Warehouse HUAWEI","SPARE-ISSUE",
AK305="SPARE-HS","SPARE-ISSUE",
AK305="Power Telco","BSS",AK305="no impacts","no impacts"
),"")</f>
        <v>IHS</v>
      </c>
      <c r="AJ305" s="56" t="str" cm="1">
        <f t="array" ref="AJ305">IFERROR(_xlfn.IFS(
AK305="MPR ISSUE","TX ISSUE",
AK305="BSS Hardware Issue","RAN ISSUE",
AK305="Sites strategiques, MLL, Pylone, etc.","ENVTECH",
AK305="AKTIVCO DEFAUT GE &amp; POWER Cabinet","POWER ISSUE",
AK305="AKTIVCO Coupure ENEO &amp; Baisse de tension","POWER ISSUE",
AK305="Coupure ENEO &amp; Baisse de tension","POWER ISSUE",
AK305="Defaut GE &amp; POWER Cabinet","POWER ISSUE",
AK305="Sharing","POWER ISSUE",
AK305="Sites strategiques &amp; DataCenter","POWER ISSUE",
AK305="Exclu","Exclu",
AK305="SAT","TX ISSUE",
AK305="SPARE-ISSUE","SPARE-ISSUE",
AK305="Fiber CAmtel","TX ISSUE",
AK305="Fiber AOF","TX ISSUE",
AK305="Projet OCM (HUAWEI)","TRAVAUX-HUAWEI",
AK305="Projet OCM (NOKIA)","TRAVAUX -NOKIA",
AK305="ACCESS-ISSUE","ACCESS-ISSUE",
AK305="Projet OCM (ZTE, NOKIA, autres projets)","TRAVAUX OCM",
AK305="No root CAuse","No root cause",
AK305="ODU HS","TX ISSUE",
AK305="IP &amp; VLAN","TX ISSUE",
AK305="Warehouse HUAWEI","SPARE-ISSUE",
AK305="SPARE-HS","SPARE-ISSUE",
AK305="Power Telco","RAN ISSUE",AK305="no impacts","no impacts"
),"")</f>
        <v>POWER ISSUE</v>
      </c>
      <c r="AK305" s="81" t="s">
        <v>5330</v>
      </c>
      <c r="AL305" s="56" t="str" cm="1">
        <f t="array" ref="AL305">IFERROR(_xlfn.IFS(
AK305="MPR ISSUE","ACTIVE",
AK305="BSS Hardware Issue","ACTIVE",
AK305="Sites strategiques, MLL, Pylone, etc.","PASSIVE",
AK305="AKTIVCO DEFAUT GE &amp; POWER Cabinet","PASSIVE",
AK305="AKTIVCO Coupure ENEO &amp; Baisse de tension","PASSIVE",
AK305="Coupure ENEO &amp; Baisse de tension","PASSIVE",
AK305="Defaut GE &amp; POWER Cabinet","PASSIVE",
AK305="Sharing","PASSIVE",
AK305="Sites strategiques &amp; DataCenter","PASSIVE",
AK305="Exclu","Exclu",
AK305="SAT","ACTIVE",
AK305="SPARE-ISSUE","SPARE-ISSUE",
AK305="Fiber CAmtel","ACTIVE",
AK305="Fiber AOF","ACTIVE",
AK305="Projet OCM (HUAWEI)","PLANNED WORKS",
AK305="Projet OCM (NOKIA)","PLANNED WORKS",
AK305="ACCESS-ISSUE","ACCESS-ISSUE",
AK305="Projet OCM (ZTE, NOKIA, autres projets)","PLANNED WORKS",
AK305="No root CAuse","No root cause",
AK305="ODU HS","ACTIVE",
AK305="IP &amp; VLAN","ACTIVE",
AK305="Warehouse HUAWEI","SPARE-ISSUE",
AK305="SPARE-HS","SPARE-ISSUE",
AK305="Power Telco","ACTIVE", AK305="no impacts","no impacts"
),"")</f>
        <v>PASSIVE</v>
      </c>
      <c r="AM305" s="108" t="s">
        <v>5936</v>
      </c>
      <c r="AN305" s="117" t="s">
        <v>3666</v>
      </c>
      <c r="AP305" s="23" t="s">
        <v>5537</v>
      </c>
      <c r="AQ305" s="23" t="s">
        <v>5537</v>
      </c>
      <c r="AR305" s="7"/>
      <c r="AS305" s="6"/>
      <c r="AT305" s="7"/>
      <c r="AU305" s="3" t="s">
        <v>5936</v>
      </c>
      <c r="AV305" s="24" t="s">
        <v>5537</v>
      </c>
      <c r="AW305" s="24" t="s">
        <v>5537</v>
      </c>
      <c r="AX305" s="24" t="s">
        <v>5537</v>
      </c>
      <c r="AY305" s="24" t="s">
        <v>5537</v>
      </c>
      <c r="AZ305" s="24" t="s">
        <v>5537</v>
      </c>
      <c r="BA305" s="24" t="s">
        <v>5537</v>
      </c>
      <c r="BB305" s="24" t="s">
        <v>5537</v>
      </c>
      <c r="BC305" s="24" t="s">
        <v>5537</v>
      </c>
      <c r="BD305" s="24" t="s">
        <v>5537</v>
      </c>
      <c r="BE305" s="24" t="s">
        <v>5537</v>
      </c>
      <c r="BF305" s="24" t="s">
        <v>5537</v>
      </c>
      <c r="BG305" s="24" t="s">
        <v>5537</v>
      </c>
      <c r="BH305" s="24" t="s">
        <v>5537</v>
      </c>
      <c r="BI305" s="9" t="s">
        <v>5537</v>
      </c>
      <c r="BJ305" s="14"/>
      <c r="BK305" s="14" t="s">
        <v>5537</v>
      </c>
      <c r="BL305" s="14" t="str">
        <f>_xlfn.XLOOKUP(B305,'[4]cell downs 18042026 17h'!$B:$B,'[4]cell downs 18042026 17h'!$B:$B,"")</f>
        <v/>
      </c>
      <c r="BM305" s="14" t="str">
        <f>_xlfn.XLOOKUP(B305,'[5]Cells Huawei 19042026 15h'!$B:$B,'[5]Cells Huawei 19042026 15h'!$B:$B,"")</f>
        <v/>
      </c>
      <c r="BN305" s="9" t="str">
        <f>_xlfn.XLOOKUP(B305,'[6]cells down 19042026 9H40'!$B:$B,'[6]cells down 19042026 9H40'!$B:$B,"")</f>
        <v/>
      </c>
      <c r="BO305" s="9" t="s">
        <v>3666</v>
      </c>
      <c r="BP305" s="9" t="s">
        <v>5580</v>
      </c>
    </row>
    <row r="306" spans="1:68" s="9" customFormat="1" x14ac:dyDescent="0.35">
      <c r="A306" s="1" t="s">
        <v>2838</v>
      </c>
      <c r="B306" s="1" t="s">
        <v>2839</v>
      </c>
      <c r="C306" s="3" t="str">
        <f>_xlfn.XLOOKUP(B306,'[1]daily break down'!$D:$D,'[1]daily break down'!$E:$E,"")</f>
        <v>Douala</v>
      </c>
      <c r="D306" s="1" t="s">
        <v>11</v>
      </c>
      <c r="E306" s="1" t="s">
        <v>12</v>
      </c>
      <c r="F306" s="3" t="s">
        <v>31</v>
      </c>
      <c r="G306" s="1" t="s">
        <v>32</v>
      </c>
      <c r="H306" s="41" t="str">
        <f>_xlfn.XLOOKUP(B306,[2]CALCULATION!$B:$B,[2]CALCULATION!$H:$H,"")</f>
        <v>ZTE</v>
      </c>
      <c r="I306" s="34">
        <v>22.520781433255426</v>
      </c>
      <c r="J306" s="34">
        <v>32.238437875428403</v>
      </c>
      <c r="K306" s="34">
        <v>0</v>
      </c>
      <c r="L306" s="34">
        <v>3.6401394845805034E-2</v>
      </c>
      <c r="M306" s="34">
        <v>0</v>
      </c>
      <c r="N306" s="34">
        <v>0</v>
      </c>
      <c r="O306" s="34">
        <v>3.6597580707296649E-2</v>
      </c>
      <c r="P306" s="34">
        <v>0</v>
      </c>
      <c r="Q306" s="34">
        <v>0</v>
      </c>
      <c r="R306" s="34">
        <v>0</v>
      </c>
      <c r="S306" s="109">
        <v>0.33490710064406037</v>
      </c>
      <c r="T306" s="109">
        <f>_xlfn.XLOOKUP(B306,'[3]Nur des jours'!$B:$B,'[3]Nur des jours'!$U:$U,"")</f>
        <v>0</v>
      </c>
      <c r="U306" s="109">
        <v>0</v>
      </c>
      <c r="V306" s="109">
        <v>0</v>
      </c>
      <c r="W306" s="109">
        <v>0</v>
      </c>
      <c r="X306" s="109">
        <v>0</v>
      </c>
      <c r="Y306" s="109">
        <v>0</v>
      </c>
      <c r="Z306" s="109">
        <v>0</v>
      </c>
      <c r="AA306" s="109">
        <v>0</v>
      </c>
      <c r="AB306" s="109">
        <v>0</v>
      </c>
      <c r="AC306" s="109">
        <v>0</v>
      </c>
      <c r="AD306" s="109">
        <v>0.35254546752756716</v>
      </c>
      <c r="AE306" s="109">
        <v>0.84375972011768341</v>
      </c>
      <c r="AF306" s="109">
        <v>0.84375972011768341</v>
      </c>
      <c r="AG306" s="57" t="str">
        <f>_xlfn.XLOOKUP(B306,[3]CALCULATION!$B:$B,[3]CALCULATION!$M:$M,"")</f>
        <v>Operationnel</v>
      </c>
      <c r="AH306" s="57"/>
      <c r="AI306" s="56" t="str" cm="1">
        <f t="array" ref="AI306">IFERROR(_xlfn.IFS(
AK306="MPR ISSUE","PDH",
AK306="BSS Hardware Issue","BSS",
AK306="Sites strategiques, MLL, Pylone, etc.","ENVTECH",
AK306="AKTIVCO DEFAUT GE &amp; POWER Cabinet","AKTIVCO",
AK306="AKTIVCO Coupure ENEO &amp; Baisse de tension","AKTIVCO GRID ONLY",
AK306="Coupure ENEO &amp; Baisse de tension","IHS GRID ONLY",
AK306="Defaut GE &amp; POWER Cabinet","IHS",
AK306="Sharing","Partners",
AK306="Sites strategiques &amp; DataCenter","SST &amp; DC",
AK306="Exclu","Exclu",
AK306="SAT","SAT",
AK306="SPARE-ISSUE","SPARE-ISSUE",
AK306="Fiber CAmtel","TRANS_FO_CAMTEL",
AK306="Fiber AOF","Fiber AOF",
AK306="Projet OCM (HUAWEI)","TRAVAUX-HUAWEI",
AK306="Projet OCM (NOKIA)","TRAVAUX-NOKIA",
AK306="ACCESS-ISSUE","ACCESS-ISSUE",
AK306="Projet OCM (ZTE, NOKIA, autres projets)","TRAVAUX OCM",
AK306="No root CAuse","No root cause",
AK306="ODU HS","PDH",
AK306="IP &amp; VLAN","PDH",
AK306="Warehouse HUAWEI","SPARE-ISSUE",
AK306="SPARE-HS","SPARE-ISSUE",
AK306="Power Telco","BSS",AK306="no impacts","no impacts"
),"")</f>
        <v>No root cause</v>
      </c>
      <c r="AJ306" s="56" t="str" cm="1">
        <f t="array" ref="AJ306">IFERROR(_xlfn.IFS(
AK306="MPR ISSUE","TX ISSUE",
AK306="BSS Hardware Issue","RAN ISSUE",
AK306="Sites strategiques, MLL, Pylone, etc.","ENVTECH",
AK306="AKTIVCO DEFAUT GE &amp; POWER Cabinet","POWER ISSUE",
AK306="AKTIVCO Coupure ENEO &amp; Baisse de tension","POWER ISSUE",
AK306="Coupure ENEO &amp; Baisse de tension","POWER ISSUE",
AK306="Defaut GE &amp; POWER Cabinet","POWER ISSUE",
AK306="Sharing","POWER ISSUE",
AK306="Sites strategiques &amp; DataCenter","POWER ISSUE",
AK306="Exclu","Exclu",
AK306="SAT","TX ISSUE",
AK306="SPARE-ISSUE","SPARE-ISSUE",
AK306="Fiber CAmtel","TX ISSUE",
AK306="Fiber AOF","TX ISSUE",
AK306="Projet OCM (HUAWEI)","TRAVAUX-HUAWEI",
AK306="Projet OCM (NOKIA)","TRAVAUX -NOKIA",
AK306="ACCESS-ISSUE","ACCESS-ISSUE",
AK306="Projet OCM (ZTE, NOKIA, autres projets)","TRAVAUX OCM",
AK306="No root CAuse","No root cause",
AK306="ODU HS","TX ISSUE",
AK306="IP &amp; VLAN","TX ISSUE",
AK306="Warehouse HUAWEI","SPARE-ISSUE",
AK306="SPARE-HS","SPARE-ISSUE",
AK306="Power Telco","RAN ISSUE",AK306="no impacts","no impacts"
),"")</f>
        <v>No root cause</v>
      </c>
      <c r="AK306" s="81" t="s">
        <v>5620</v>
      </c>
      <c r="AL306" s="56" t="str" cm="1">
        <f t="array" ref="AL306">IFERROR(_xlfn.IFS(
AK306="MPR ISSUE","ACTIVE",
AK306="BSS Hardware Issue","ACTIVE",
AK306="Sites strategiques, MLL, Pylone, etc.","PASSIVE",
AK306="AKTIVCO DEFAUT GE &amp; POWER Cabinet","PASSIVE",
AK306="AKTIVCO Coupure ENEO &amp; Baisse de tension","PASSIVE",
AK306="Coupure ENEO &amp; Baisse de tension","PASSIVE",
AK306="Defaut GE &amp; POWER Cabinet","PASSIVE",
AK306="Sharing","PASSIVE",
AK306="Sites strategiques &amp; DataCenter","PASSIVE",
AK306="Exclu","Exclu",
AK306="SAT","ACTIVE",
AK306="SPARE-ISSUE","SPARE-ISSUE",
AK306="Fiber CAmtel","ACTIVE",
AK306="Fiber AOF","ACTIVE",
AK306="Projet OCM (HUAWEI)","PLANNED WORKS",
AK306="Projet OCM (NOKIA)","PLANNED WORKS",
AK306="ACCESS-ISSUE","ACCESS-ISSUE",
AK306="Projet OCM (ZTE, NOKIA, autres projets)","PLANNED WORKS",
AK306="No root CAuse","No root cause",
AK306="ODU HS","ACTIVE",
AK306="IP &amp; VLAN","ACTIVE",
AK306="Warehouse HUAWEI","SPARE-ISSUE",
AK306="SPARE-HS","SPARE-ISSUE",
AK306="Power Telco","ACTIVE", AK306="no impacts","no impacts"
),"")</f>
        <v>No root cause</v>
      </c>
      <c r="AM306" s="108" t="s">
        <v>5537</v>
      </c>
      <c r="AN306" s="117" t="s">
        <v>2839</v>
      </c>
      <c r="AP306" s="23" t="s">
        <v>5537</v>
      </c>
      <c r="AQ306" s="23" t="s">
        <v>5537</v>
      </c>
      <c r="AR306" s="7"/>
      <c r="AS306" s="6"/>
      <c r="AT306" s="7"/>
      <c r="AU306" s="3" t="s">
        <v>5537</v>
      </c>
      <c r="AV306" s="24" t="s">
        <v>5537</v>
      </c>
      <c r="AW306" s="24" t="s">
        <v>5537</v>
      </c>
      <c r="AX306" s="24" t="s">
        <v>5537</v>
      </c>
      <c r="AY306" s="24" t="s">
        <v>5537</v>
      </c>
      <c r="AZ306" s="24" t="s">
        <v>5537</v>
      </c>
      <c r="BA306" s="24" t="s">
        <v>5537</v>
      </c>
      <c r="BB306" s="24" t="s">
        <v>5537</v>
      </c>
      <c r="BC306" s="24" t="s">
        <v>5537</v>
      </c>
      <c r="BD306" s="24" t="s">
        <v>5537</v>
      </c>
      <c r="BE306" s="24" t="s">
        <v>5537</v>
      </c>
      <c r="BF306" s="24" t="s">
        <v>5537</v>
      </c>
      <c r="BG306" s="24" t="s">
        <v>5537</v>
      </c>
      <c r="BH306" s="24" t="s">
        <v>5537</v>
      </c>
      <c r="BI306" s="9" t="s">
        <v>5537</v>
      </c>
      <c r="BJ306" s="14"/>
      <c r="BK306" s="14" t="s">
        <v>5537</v>
      </c>
      <c r="BL306" s="14" t="str">
        <f>_xlfn.XLOOKUP(B306,'[4]cell downs 18042026 17h'!$B:$B,'[4]cell downs 18042026 17h'!$B:$B,"")</f>
        <v/>
      </c>
      <c r="BM306" s="14" t="str">
        <f>_xlfn.XLOOKUP(B306,'[5]Cells Huawei 19042026 15h'!$B:$B,'[5]Cells Huawei 19042026 15h'!$B:$B,"")</f>
        <v/>
      </c>
      <c r="BN306" s="9" t="str">
        <f>_xlfn.XLOOKUP(B306,'[6]cells down 19042026 9H40'!$B:$B,'[6]cells down 19042026 9H40'!$B:$B,"")</f>
        <v/>
      </c>
      <c r="BO306" s="9" t="s">
        <v>2839</v>
      </c>
      <c r="BP306" s="9" t="s">
        <v>12</v>
      </c>
    </row>
    <row r="307" spans="1:68" s="9" customFormat="1" x14ac:dyDescent="0.35">
      <c r="A307" s="1" t="s">
        <v>582</v>
      </c>
      <c r="B307" s="8" t="s">
        <v>583</v>
      </c>
      <c r="C307" s="3" t="str">
        <f>_xlfn.XLOOKUP(B307,'[1]daily break down'!$D:$D,'[1]daily break down'!$E:$E,"")</f>
        <v>OUEST</v>
      </c>
      <c r="D307" s="1" t="s">
        <v>11</v>
      </c>
      <c r="E307" s="1" t="s">
        <v>12</v>
      </c>
      <c r="F307" s="3" t="s">
        <v>102</v>
      </c>
      <c r="G307" s="1" t="s">
        <v>103</v>
      </c>
      <c r="H307" s="39" t="str">
        <f>_xlfn.XLOOKUP(B307,[2]CALCULATION!$B:$B,[2]CALCULATION!$H:$H,"")</f>
        <v>Huawei</v>
      </c>
      <c r="I307" s="34">
        <v>0</v>
      </c>
      <c r="J307" s="34">
        <v>0</v>
      </c>
      <c r="K307" s="34">
        <v>0</v>
      </c>
      <c r="L307" s="34">
        <v>0</v>
      </c>
      <c r="M307" s="34">
        <v>0</v>
      </c>
      <c r="N307" s="34">
        <v>0</v>
      </c>
      <c r="O307" s="34">
        <v>0</v>
      </c>
      <c r="P307" s="34">
        <v>0</v>
      </c>
      <c r="Q307" s="34">
        <v>0</v>
      </c>
      <c r="R307" s="34">
        <v>0</v>
      </c>
      <c r="S307" s="109">
        <v>0</v>
      </c>
      <c r="T307" s="109">
        <f>_xlfn.XLOOKUP(B307,'[3]Nur des jours'!$B:$B,'[3]Nur des jours'!$U:$U,"")</f>
        <v>0</v>
      </c>
      <c r="U307" s="109">
        <v>0</v>
      </c>
      <c r="V307" s="109">
        <v>0</v>
      </c>
      <c r="W307" s="109">
        <v>0</v>
      </c>
      <c r="X307" s="109">
        <v>0</v>
      </c>
      <c r="Y307" s="109">
        <v>3.4963174130290242</v>
      </c>
      <c r="Z307" s="109">
        <v>0</v>
      </c>
      <c r="AA307" s="109">
        <v>0</v>
      </c>
      <c r="AB307" s="109">
        <v>0.47209452306146976</v>
      </c>
      <c r="AC307" s="109">
        <v>1.5006204812776518</v>
      </c>
      <c r="AD307" s="109">
        <v>1.9170589505322817</v>
      </c>
      <c r="AE307" s="109">
        <v>0.88408483219331513</v>
      </c>
      <c r="AF307" s="109">
        <v>0.88408483219331513</v>
      </c>
      <c r="AG307" s="57" t="str">
        <f>_xlfn.XLOOKUP(B307,[3]CALCULATION!$B:$B,[3]CALCULATION!$M:$M,"")</f>
        <v>Operationnel</v>
      </c>
      <c r="AH307" s="57"/>
      <c r="AI307" s="56" t="str" cm="1">
        <f t="array" ref="AI307">IFERROR(_xlfn.IFS(
AK307="MPR ISSUE","PDH",
AK307="BSS Hardware Issue","BSS",
AK307="Sites strategiques, MLL, Pylone, etc.","ENVTECH",
AK307="AKTIVCO DEFAUT GE &amp; POWER Cabinet","AKTIVCO",
AK307="AKTIVCO Coupure ENEO &amp; Baisse de tension","AKTIVCO GRID ONLY",
AK307="Coupure ENEO &amp; Baisse de tension","IHS GRID ONLY",
AK307="Defaut GE &amp; POWER Cabinet","IHS",
AK307="Sharing","Partners",
AK307="Sites strategiques &amp; DataCenter","SST &amp; DC",
AK307="Exclu","Exclu",
AK307="SAT","SAT",
AK307="SPARE-ISSUE","SPARE-ISSUE",
AK307="Fiber CAmtel","TRANS_FO_CAMTEL",
AK307="Fiber AOF","Fiber AOF",
AK307="Projet OCM (HUAWEI)","TRAVAUX-HUAWEI",
AK307="Projet OCM (NOKIA)","TRAVAUX-NOKIA",
AK307="ACCESS-ISSUE","ACCESS-ISSUE",
AK307="Projet OCM (ZTE, NOKIA, autres projets)","TRAVAUX OCM",
AK307="No root CAuse","No root cause",
AK307="ODU HS","PDH",
AK307="IP &amp; VLAN","PDH",
AK307="Warehouse HUAWEI","SPARE-ISSUE",
AK307="SPARE-HS","SPARE-ISSUE",
AK307="Power Telco","BSS",AK307="no impacts","no impacts"
),"")</f>
        <v>No root cause</v>
      </c>
      <c r="AJ307" s="56" t="str" cm="1">
        <f t="array" ref="AJ307">IFERROR(_xlfn.IFS(
AK307="MPR ISSUE","TX ISSUE",
AK307="BSS Hardware Issue","RAN ISSUE",
AK307="Sites strategiques, MLL, Pylone, etc.","ENVTECH",
AK307="AKTIVCO DEFAUT GE &amp; POWER Cabinet","POWER ISSUE",
AK307="AKTIVCO Coupure ENEO &amp; Baisse de tension","POWER ISSUE",
AK307="Coupure ENEO &amp; Baisse de tension","POWER ISSUE",
AK307="Defaut GE &amp; POWER Cabinet","POWER ISSUE",
AK307="Sharing","POWER ISSUE",
AK307="Sites strategiques &amp; DataCenter","POWER ISSUE",
AK307="Exclu","Exclu",
AK307="SAT","TX ISSUE",
AK307="SPARE-ISSUE","SPARE-ISSUE",
AK307="Fiber CAmtel","TX ISSUE",
AK307="Fiber AOF","TX ISSUE",
AK307="Projet OCM (HUAWEI)","TRAVAUX-HUAWEI",
AK307="Projet OCM (NOKIA)","TRAVAUX -NOKIA",
AK307="ACCESS-ISSUE","ACCESS-ISSUE",
AK307="Projet OCM (ZTE, NOKIA, autres projets)","TRAVAUX OCM",
AK307="No root CAuse","No root cause",
AK307="ODU HS","TX ISSUE",
AK307="IP &amp; VLAN","TX ISSUE",
AK307="Warehouse HUAWEI","SPARE-ISSUE",
AK307="SPARE-HS","SPARE-ISSUE",
AK307="Power Telco","RAN ISSUE",AK307="no impacts","no impacts"
),"")</f>
        <v>No root cause</v>
      </c>
      <c r="AK307" s="81" t="s">
        <v>5620</v>
      </c>
      <c r="AL307" s="56" t="str" cm="1">
        <f t="array" ref="AL307">IFERROR(_xlfn.IFS(
AK307="MPR ISSUE","ACTIVE",
AK307="BSS Hardware Issue","ACTIVE",
AK307="Sites strategiques, MLL, Pylone, etc.","PASSIVE",
AK307="AKTIVCO DEFAUT GE &amp; POWER Cabinet","PASSIVE",
AK307="AKTIVCO Coupure ENEO &amp; Baisse de tension","PASSIVE",
AK307="Coupure ENEO &amp; Baisse de tension","PASSIVE",
AK307="Defaut GE &amp; POWER Cabinet","PASSIVE",
AK307="Sharing","PASSIVE",
AK307="Sites strategiques &amp; DataCenter","PASSIVE",
AK307="Exclu","Exclu",
AK307="SAT","ACTIVE",
AK307="SPARE-ISSUE","SPARE-ISSUE",
AK307="Fiber CAmtel","ACTIVE",
AK307="Fiber AOF","ACTIVE",
AK307="Projet OCM (HUAWEI)","PLANNED WORKS",
AK307="Projet OCM (NOKIA)","PLANNED WORKS",
AK307="ACCESS-ISSUE","ACCESS-ISSUE",
AK307="Projet OCM (ZTE, NOKIA, autres projets)","PLANNED WORKS",
AK307="No root CAuse","No root cause",
AK307="ODU HS","ACTIVE",
AK307="IP &amp; VLAN","ACTIVE",
AK307="Warehouse HUAWEI","SPARE-ISSUE",
AK307="SPARE-HS","SPARE-ISSUE",
AK307="Power Telco","ACTIVE", AK307="no impacts","no impacts"
),"")</f>
        <v>No root cause</v>
      </c>
      <c r="AM307" s="108" t="s">
        <v>5537</v>
      </c>
      <c r="AN307" s="117" t="s">
        <v>583</v>
      </c>
      <c r="AP307" s="23" t="s">
        <v>5537</v>
      </c>
      <c r="AQ307" s="23" t="s">
        <v>5537</v>
      </c>
      <c r="AR307" s="7"/>
      <c r="AS307" s="6"/>
      <c r="AT307" s="7"/>
      <c r="AU307" s="3" t="s">
        <v>5537</v>
      </c>
      <c r="AV307" s="24" t="s">
        <v>5537</v>
      </c>
      <c r="AW307" s="24" t="s">
        <v>5537</v>
      </c>
      <c r="AX307" s="24" t="s">
        <v>5537</v>
      </c>
      <c r="AY307" s="24" t="s">
        <v>5537</v>
      </c>
      <c r="AZ307" s="24" t="s">
        <v>5537</v>
      </c>
      <c r="BA307" s="24" t="s">
        <v>5537</v>
      </c>
      <c r="BB307" s="24" t="s">
        <v>5537</v>
      </c>
      <c r="BC307" s="24" t="s">
        <v>5537</v>
      </c>
      <c r="BD307" s="24" t="s">
        <v>5537</v>
      </c>
      <c r="BE307" s="24" t="s">
        <v>5537</v>
      </c>
      <c r="BF307" s="24" t="s">
        <v>5537</v>
      </c>
      <c r="BG307" s="24" t="s">
        <v>5537</v>
      </c>
      <c r="BH307" s="24" t="s">
        <v>5537</v>
      </c>
      <c r="BI307" s="9" t="s">
        <v>5537</v>
      </c>
      <c r="BJ307" s="14"/>
      <c r="BK307" s="14" t="s">
        <v>5537</v>
      </c>
      <c r="BL307" s="14" t="str">
        <f>_xlfn.XLOOKUP(B307,'[4]cell downs 18042026 17h'!$B:$B,'[4]cell downs 18042026 17h'!$B:$B,"")</f>
        <v/>
      </c>
      <c r="BM307" s="14" t="str">
        <f>_xlfn.XLOOKUP(B307,'[5]Cells Huawei 19042026 15h'!$B:$B,'[5]Cells Huawei 19042026 15h'!$B:$B,"")</f>
        <v/>
      </c>
      <c r="BN307" s="9" t="str">
        <f>_xlfn.XLOOKUP(B307,'[6]cells down 19042026 9H40'!$B:$B,'[6]cells down 19042026 9H40'!$B:$B,"")</f>
        <v/>
      </c>
      <c r="BO307" s="9" t="s">
        <v>5537</v>
      </c>
      <c r="BP307" s="9" t="s">
        <v>12</v>
      </c>
    </row>
    <row r="308" spans="1:68" s="27" customFormat="1" x14ac:dyDescent="0.35">
      <c r="A308" s="1" t="s">
        <v>346</v>
      </c>
      <c r="B308" s="1" t="s">
        <v>347</v>
      </c>
      <c r="C308" s="3" t="str">
        <f>_xlfn.XLOOKUP(B308,'[1]daily break down'!$D:$D,'[1]daily break down'!$E:$E,"")</f>
        <v>Douala</v>
      </c>
      <c r="D308" s="1" t="s">
        <v>21</v>
      </c>
      <c r="E308" s="1" t="s">
        <v>30</v>
      </c>
      <c r="F308" s="3" t="s">
        <v>31</v>
      </c>
      <c r="G308" s="1" t="s">
        <v>32</v>
      </c>
      <c r="H308" s="41" t="str">
        <f>_xlfn.XLOOKUP(B308,[2]CALCULATION!$B:$B,[2]CALCULATION!$H:$H,"")</f>
        <v>ZTE</v>
      </c>
      <c r="I308" s="34">
        <v>5.7792431078123352</v>
      </c>
      <c r="J308" s="34">
        <v>36.946220818244846</v>
      </c>
      <c r="K308" s="34">
        <v>36.150562304349194</v>
      </c>
      <c r="L308" s="34">
        <v>9.8567343828920198</v>
      </c>
      <c r="M308" s="34">
        <v>5.7327827287955184</v>
      </c>
      <c r="N308" s="34">
        <v>2.0288293339953718</v>
      </c>
      <c r="O308" s="34">
        <v>6.5621495407110642</v>
      </c>
      <c r="P308" s="34">
        <v>11.718573878601617</v>
      </c>
      <c r="Q308" s="34">
        <v>19.542198508702096</v>
      </c>
      <c r="R308" s="34">
        <v>28.048924473437143</v>
      </c>
      <c r="S308" s="109">
        <v>3.1719330085922279</v>
      </c>
      <c r="T308" s="109">
        <f>_xlfn.XLOOKUP(B308,'[3]Nur des jours'!$B:$B,'[3]Nur des jours'!$U:$U,"")</f>
        <v>4.120723504921056</v>
      </c>
      <c r="U308" s="109">
        <v>14.279708960057992</v>
      </c>
      <c r="V308" s="109">
        <v>1.8149154046565257</v>
      </c>
      <c r="W308" s="109">
        <v>4.120723504921056</v>
      </c>
      <c r="X308" s="109">
        <v>26.781189271558333</v>
      </c>
      <c r="Y308" s="109">
        <v>20.306039242879525</v>
      </c>
      <c r="Z308" s="109">
        <v>30.839632682995038</v>
      </c>
      <c r="AA308" s="109">
        <v>3.7255160044858782</v>
      </c>
      <c r="AB308" s="109">
        <v>1.7925323813681933</v>
      </c>
      <c r="AC308" s="109">
        <v>0.69604310796174396</v>
      </c>
      <c r="AD308" s="109">
        <v>0.34595781864670216</v>
      </c>
      <c r="AE308" s="109">
        <v>0.93858883153127759</v>
      </c>
      <c r="AF308" s="109">
        <v>0.93858883153127759</v>
      </c>
      <c r="AG308" s="57" t="str">
        <f>_xlfn.XLOOKUP(B308,[3]CALCULATION!$B:$B,[3]CALCULATION!$M:$M,"")</f>
        <v>Operationnel</v>
      </c>
      <c r="AH308" s="57"/>
      <c r="AI308" s="56" t="str" cm="1">
        <f t="array" ref="AI308">IFERROR(_xlfn.IFS(
AK308="MPR ISSUE","PDH",
AK308="BSS Hardware Issue","BSS",
AK308="Sites strategiques, MLL, Pylone, etc.","ENVTECH",
AK308="AKTIVCO DEFAUT GE &amp; POWER Cabinet","AKTIVCO",
AK308="AKTIVCO Coupure ENEO &amp; Baisse de tension","AKTIVCO GRID ONLY",
AK308="Coupure ENEO &amp; Baisse de tension","IHS GRID ONLY",
AK308="Defaut GE &amp; POWER Cabinet","IHS",
AK308="Sharing","Partners",
AK308="Sites strategiques &amp; DataCenter","SST &amp; DC",
AK308="Exclu","Exclu",
AK308="SAT","SAT",
AK308="SPARE-ISSUE","SPARE-ISSUE",
AK308="Fiber CAmtel","TRANS_FO_CAMTEL",
AK308="Fiber AOF","Fiber AOF",
AK308="Projet OCM (HUAWEI)","TRAVAUX-HUAWEI",
AK308="Projet OCM (NOKIA)","TRAVAUX-NOKIA",
AK308="ACCESS-ISSUE","ACCESS-ISSUE",
AK308="Projet OCM (ZTE, NOKIA, autres projets)","TRAVAUX OCM",
AK308="No root CAuse","No root cause",
AK308="ODU HS","PDH",
AK308="IP &amp; VLAN","PDH",
AK308="Warehouse HUAWEI","SPARE-ISSUE",
AK308="SPARE-HS","SPARE-ISSUE",
AK308="Power Telco","BSS",AK308="no impacts","no impacts"
),"")</f>
        <v>No root cause</v>
      </c>
      <c r="AJ308" s="56" t="str" cm="1">
        <f t="array" ref="AJ308">IFERROR(_xlfn.IFS(
AK308="MPR ISSUE","TX ISSUE",
AK308="BSS Hardware Issue","RAN ISSUE",
AK308="Sites strategiques, MLL, Pylone, etc.","ENVTECH",
AK308="AKTIVCO DEFAUT GE &amp; POWER Cabinet","POWER ISSUE",
AK308="AKTIVCO Coupure ENEO &amp; Baisse de tension","POWER ISSUE",
AK308="Coupure ENEO &amp; Baisse de tension","POWER ISSUE",
AK308="Defaut GE &amp; POWER Cabinet","POWER ISSUE",
AK308="Sharing","POWER ISSUE",
AK308="Sites strategiques &amp; DataCenter","POWER ISSUE",
AK308="Exclu","Exclu",
AK308="SAT","TX ISSUE",
AK308="SPARE-ISSUE","SPARE-ISSUE",
AK308="Fiber CAmtel","TX ISSUE",
AK308="Fiber AOF","TX ISSUE",
AK308="Projet OCM (HUAWEI)","TRAVAUX-HUAWEI",
AK308="Projet OCM (NOKIA)","TRAVAUX -NOKIA",
AK308="ACCESS-ISSUE","ACCESS-ISSUE",
AK308="Projet OCM (ZTE, NOKIA, autres projets)","TRAVAUX OCM",
AK308="No root CAuse","No root cause",
AK308="ODU HS","TX ISSUE",
AK308="IP &amp; VLAN","TX ISSUE",
AK308="Warehouse HUAWEI","SPARE-ISSUE",
AK308="SPARE-HS","SPARE-ISSUE",
AK308="Power Telco","RAN ISSUE",AK308="no impacts","no impacts"
),"")</f>
        <v>No root cause</v>
      </c>
      <c r="AK308" s="81" t="s">
        <v>5620</v>
      </c>
      <c r="AL308" s="56" t="str" cm="1">
        <f t="array" ref="AL308">IFERROR(_xlfn.IFS(
AK308="MPR ISSUE","ACTIVE",
AK308="BSS Hardware Issue","ACTIVE",
AK308="Sites strategiques, MLL, Pylone, etc.","PASSIVE",
AK308="AKTIVCO DEFAUT GE &amp; POWER Cabinet","PASSIVE",
AK308="AKTIVCO Coupure ENEO &amp; Baisse de tension","PASSIVE",
AK308="Coupure ENEO &amp; Baisse de tension","PASSIVE",
AK308="Defaut GE &amp; POWER Cabinet","PASSIVE",
AK308="Sharing","PASSIVE",
AK308="Sites strategiques &amp; DataCenter","PASSIVE",
AK308="Exclu","Exclu",
AK308="SAT","ACTIVE",
AK308="SPARE-ISSUE","SPARE-ISSUE",
AK308="Fiber CAmtel","ACTIVE",
AK308="Fiber AOF","ACTIVE",
AK308="Projet OCM (HUAWEI)","PLANNED WORKS",
AK308="Projet OCM (NOKIA)","PLANNED WORKS",
AK308="ACCESS-ISSUE","ACCESS-ISSUE",
AK308="Projet OCM (ZTE, NOKIA, autres projets)","PLANNED WORKS",
AK308="No root CAuse","No root cause",
AK308="ODU HS","ACTIVE",
AK308="IP &amp; VLAN","ACTIVE",
AK308="Warehouse HUAWEI","SPARE-ISSUE",
AK308="SPARE-HS","SPARE-ISSUE",
AK308="Power Telco","ACTIVE", AK308="no impacts","no impacts"
),"")</f>
        <v>No root cause</v>
      </c>
      <c r="AM308" s="108" t="s">
        <v>5537</v>
      </c>
      <c r="AN308" s="117" t="s">
        <v>347</v>
      </c>
      <c r="AO308" s="9"/>
      <c r="AP308" s="23" t="s">
        <v>5537</v>
      </c>
      <c r="AQ308" s="23" t="s">
        <v>5537</v>
      </c>
      <c r="AR308" s="7"/>
      <c r="AS308" s="6"/>
      <c r="AT308" s="7"/>
      <c r="AU308" s="3" t="s">
        <v>5537</v>
      </c>
      <c r="AV308" s="24" t="s">
        <v>5537</v>
      </c>
      <c r="AW308" s="24" t="s">
        <v>5537</v>
      </c>
      <c r="AX308" s="24" t="s">
        <v>5537</v>
      </c>
      <c r="AY308" s="24" t="s">
        <v>5537</v>
      </c>
      <c r="AZ308" s="24" t="s">
        <v>5537</v>
      </c>
      <c r="BA308" s="24" t="s">
        <v>5537</v>
      </c>
      <c r="BB308" s="24" t="s">
        <v>5537</v>
      </c>
      <c r="BC308" s="24" t="s">
        <v>5537</v>
      </c>
      <c r="BD308" s="24" t="s">
        <v>5537</v>
      </c>
      <c r="BE308" s="24" t="s">
        <v>5537</v>
      </c>
      <c r="BF308" s="24" t="s">
        <v>5537</v>
      </c>
      <c r="BG308" s="24" t="s">
        <v>5537</v>
      </c>
      <c r="BH308" s="24" t="s">
        <v>5537</v>
      </c>
      <c r="BI308" s="9" t="s">
        <v>5537</v>
      </c>
      <c r="BJ308" s="14"/>
      <c r="BK308" s="14" t="s">
        <v>5537</v>
      </c>
      <c r="BL308" s="14" t="str">
        <f>_xlfn.XLOOKUP(B308,'[4]cell downs 18042026 17h'!$B:$B,'[4]cell downs 18042026 17h'!$B:$B,"")</f>
        <v/>
      </c>
      <c r="BM308" s="14" t="str">
        <f>_xlfn.XLOOKUP(B308,'[5]Cells Huawei 19042026 15h'!$B:$B,'[5]Cells Huawei 19042026 15h'!$B:$B,"")</f>
        <v/>
      </c>
      <c r="BN308" s="9" t="str">
        <f>_xlfn.XLOOKUP(B308,'[6]cells down 19042026 9H40'!$B:$B,'[6]cells down 19042026 9H40'!$B:$B,"")</f>
        <v/>
      </c>
      <c r="BO308" s="9" t="s">
        <v>5537</v>
      </c>
      <c r="BP308" s="9" t="s">
        <v>5537</v>
      </c>
    </row>
    <row r="309" spans="1:68" s="9" customFormat="1" x14ac:dyDescent="0.35">
      <c r="A309" s="1" t="s">
        <v>2909</v>
      </c>
      <c r="B309" s="8" t="s">
        <v>4458</v>
      </c>
      <c r="C309" s="3" t="str">
        <f>_xlfn.XLOOKUP(B309,'[1]daily break down'!$D:$D,'[1]daily break down'!$E:$E,"")</f>
        <v>ADAMAOUA</v>
      </c>
      <c r="D309" s="1" t="s">
        <v>21</v>
      </c>
      <c r="E309" s="1" t="s">
        <v>710</v>
      </c>
      <c r="F309" s="3" t="s">
        <v>90</v>
      </c>
      <c r="G309" s="1" t="s">
        <v>2909</v>
      </c>
      <c r="H309" s="39" t="str">
        <f>_xlfn.XLOOKUP(B309,[2]CALCULATION!$B:$B,[2]CALCULATION!$H:$H,"")</f>
        <v>HUAWEI</v>
      </c>
      <c r="I309" s="34">
        <v>0</v>
      </c>
      <c r="J309" s="34">
        <v>8.9175391586979543E-5</v>
      </c>
      <c r="K309" s="34">
        <v>0</v>
      </c>
      <c r="L309" s="34">
        <v>0</v>
      </c>
      <c r="M309" s="34">
        <v>0</v>
      </c>
      <c r="N309" s="34">
        <v>2.0087470358099835</v>
      </c>
      <c r="O309" s="34">
        <v>2.931640998421952</v>
      </c>
      <c r="P309" s="34">
        <v>11.220333130726845</v>
      </c>
      <c r="Q309" s="34">
        <v>2.4848544514928674</v>
      </c>
      <c r="R309" s="34">
        <v>0</v>
      </c>
      <c r="S309" s="109">
        <v>9.5060967431720184E-2</v>
      </c>
      <c r="T309" s="109">
        <f>_xlfn.XLOOKUP(B309,'[3]Nur des jours'!$B:$B,'[3]Nur des jours'!$U:$U,"")</f>
        <v>5.63312031115791</v>
      </c>
      <c r="U309" s="109">
        <v>0</v>
      </c>
      <c r="V309" s="109">
        <v>0</v>
      </c>
      <c r="W309" s="109">
        <v>5.9432723230974247</v>
      </c>
      <c r="X309" s="109">
        <v>0</v>
      </c>
      <c r="Y309" s="109">
        <v>3.8940753296635879</v>
      </c>
      <c r="Z309" s="109">
        <v>8.9175391586979543E-5</v>
      </c>
      <c r="AA309" s="109">
        <v>0</v>
      </c>
      <c r="AB309" s="109">
        <v>0</v>
      </c>
      <c r="AC309" s="109">
        <v>1.9352571250434636</v>
      </c>
      <c r="AD309" s="109">
        <v>1.3723560152459446</v>
      </c>
      <c r="AE309" s="109">
        <v>0.82535391929413038</v>
      </c>
      <c r="AF309" s="109">
        <v>0.82535391929413038</v>
      </c>
      <c r="AG309" s="57" t="str">
        <f>_xlfn.XLOOKUP(B309,[3]CALCULATION!$B:$B,[3]CALCULATION!$M:$M,"")</f>
        <v>Operationnel</v>
      </c>
      <c r="AH309" s="57"/>
      <c r="AI309" s="56" t="str" cm="1">
        <f t="array" ref="AI309">IFERROR(_xlfn.IFS(
AK309="MPR ISSUE","PDH",
AK309="BSS Hardware Issue","BSS",
AK309="Sites strategiques, MLL, Pylone, etc.","ENVTECH",
AK309="AKTIVCO DEFAUT GE &amp; POWER Cabinet","AKTIVCO",
AK309="AKTIVCO Coupure ENEO &amp; Baisse de tension","AKTIVCO GRID ONLY",
AK309="Coupure ENEO &amp; Baisse de tension","IHS GRID ONLY",
AK309="Defaut GE &amp; POWER Cabinet","IHS",
AK309="Sharing","Partners",
AK309="Sites strategiques &amp; DataCenter","SST &amp; DC",
AK309="Exclu","Exclu",
AK309="SAT","SAT",
AK309="SPARE-ISSUE","SPARE-ISSUE",
AK309="Fiber CAmtel","TRANS_FO_CAMTEL",
AK309="Fiber AOF","Fiber AOF",
AK309="Projet OCM (HUAWEI)","TRAVAUX-HUAWEI",
AK309="Projet OCM (NOKIA)","TRAVAUX-NOKIA",
AK309="ACCESS-ISSUE","ACCESS-ISSUE",
AK309="Projet OCM (ZTE, NOKIA, autres projets)","TRAVAUX OCM",
AK309="No root CAuse","No root cause",
AK309="ODU HS","PDH",
AK309="IP &amp; VLAN","PDH",
AK309="Warehouse HUAWEI","SPARE-ISSUE",
AK309="SPARE-HS","SPARE-ISSUE",
AK309="Power Telco","BSS",AK309="no impacts","no impacts"
),"")</f>
        <v>No root cause</v>
      </c>
      <c r="AJ309" s="56" t="str" cm="1">
        <f t="array" ref="AJ309">IFERROR(_xlfn.IFS(
AK309="MPR ISSUE","TX ISSUE",
AK309="BSS Hardware Issue","RAN ISSUE",
AK309="Sites strategiques, MLL, Pylone, etc.","ENVTECH",
AK309="AKTIVCO DEFAUT GE &amp; POWER Cabinet","POWER ISSUE",
AK309="AKTIVCO Coupure ENEO &amp; Baisse de tension","POWER ISSUE",
AK309="Coupure ENEO &amp; Baisse de tension","POWER ISSUE",
AK309="Defaut GE &amp; POWER Cabinet","POWER ISSUE",
AK309="Sharing","POWER ISSUE",
AK309="Sites strategiques &amp; DataCenter","POWER ISSUE",
AK309="Exclu","Exclu",
AK309="SAT","TX ISSUE",
AK309="SPARE-ISSUE","SPARE-ISSUE",
AK309="Fiber CAmtel","TX ISSUE",
AK309="Fiber AOF","TX ISSUE",
AK309="Projet OCM (HUAWEI)","TRAVAUX-HUAWEI",
AK309="Projet OCM (NOKIA)","TRAVAUX -NOKIA",
AK309="ACCESS-ISSUE","ACCESS-ISSUE",
AK309="Projet OCM (ZTE, NOKIA, autres projets)","TRAVAUX OCM",
AK309="No root CAuse","No root cause",
AK309="ODU HS","TX ISSUE",
AK309="IP &amp; VLAN","TX ISSUE",
AK309="Warehouse HUAWEI","SPARE-ISSUE",
AK309="SPARE-HS","SPARE-ISSUE",
AK309="Power Telco","RAN ISSUE",AK309="no impacts","no impacts"
),"")</f>
        <v>No root cause</v>
      </c>
      <c r="AK309" s="81" t="s">
        <v>5620</v>
      </c>
      <c r="AL309" s="56" t="str" cm="1">
        <f t="array" ref="AL309">IFERROR(_xlfn.IFS(
AK309="MPR ISSUE","ACTIVE",
AK309="BSS Hardware Issue","ACTIVE",
AK309="Sites strategiques, MLL, Pylone, etc.","PASSIVE",
AK309="AKTIVCO DEFAUT GE &amp; POWER Cabinet","PASSIVE",
AK309="AKTIVCO Coupure ENEO &amp; Baisse de tension","PASSIVE",
AK309="Coupure ENEO &amp; Baisse de tension","PASSIVE",
AK309="Defaut GE &amp; POWER Cabinet","PASSIVE",
AK309="Sharing","PASSIVE",
AK309="Sites strategiques &amp; DataCenter","PASSIVE",
AK309="Exclu","Exclu",
AK309="SAT","ACTIVE",
AK309="SPARE-ISSUE","SPARE-ISSUE",
AK309="Fiber CAmtel","ACTIVE",
AK309="Fiber AOF","ACTIVE",
AK309="Projet OCM (HUAWEI)","PLANNED WORKS",
AK309="Projet OCM (NOKIA)","PLANNED WORKS",
AK309="ACCESS-ISSUE","ACCESS-ISSUE",
AK309="Projet OCM (ZTE, NOKIA, autres projets)","PLANNED WORKS",
AK309="No root CAuse","No root cause",
AK309="ODU HS","ACTIVE",
AK309="IP &amp; VLAN","ACTIVE",
AK309="Warehouse HUAWEI","SPARE-ISSUE",
AK309="SPARE-HS","SPARE-ISSUE",
AK309="Power Telco","ACTIVE", AK309="no impacts","no impacts"
),"")</f>
        <v>No root cause</v>
      </c>
      <c r="AM309" s="108" t="s">
        <v>5537</v>
      </c>
      <c r="AN309" s="117" t="s">
        <v>4458</v>
      </c>
      <c r="AP309" s="23" t="s">
        <v>5537</v>
      </c>
      <c r="AQ309" s="23" t="s">
        <v>5537</v>
      </c>
      <c r="AR309" s="7"/>
      <c r="AS309" s="6"/>
      <c r="AT309" s="7"/>
      <c r="AU309" s="3" t="s">
        <v>5537</v>
      </c>
      <c r="AV309" s="24" t="s">
        <v>5537</v>
      </c>
      <c r="AW309" s="24" t="s">
        <v>5537</v>
      </c>
      <c r="AX309" s="24" t="s">
        <v>5537</v>
      </c>
      <c r="AY309" s="24" t="s">
        <v>5537</v>
      </c>
      <c r="AZ309" s="24" t="s">
        <v>5537</v>
      </c>
      <c r="BA309" s="24" t="s">
        <v>5537</v>
      </c>
      <c r="BB309" s="24" t="s">
        <v>5537</v>
      </c>
      <c r="BC309" s="24" t="s">
        <v>5537</v>
      </c>
      <c r="BD309" s="24" t="s">
        <v>5537</v>
      </c>
      <c r="BE309" s="24" t="s">
        <v>5537</v>
      </c>
      <c r="BF309" s="24" t="s">
        <v>5537</v>
      </c>
      <c r="BG309" s="24" t="s">
        <v>5537</v>
      </c>
      <c r="BH309" s="24" t="s">
        <v>5537</v>
      </c>
      <c r="BI309" s="9" t="s">
        <v>5537</v>
      </c>
      <c r="BJ309" s="14"/>
      <c r="BK309" s="14" t="s">
        <v>5537</v>
      </c>
      <c r="BL309" s="14" t="str">
        <f>_xlfn.XLOOKUP(B309,'[4]cell downs 18042026 17h'!$B:$B,'[4]cell downs 18042026 17h'!$B:$B,"")</f>
        <v/>
      </c>
      <c r="BM309" s="14" t="str">
        <f>_xlfn.XLOOKUP(B309,'[5]Cells Huawei 19042026 15h'!$B:$B,'[5]Cells Huawei 19042026 15h'!$B:$B,"")</f>
        <v/>
      </c>
      <c r="BN309" s="9" t="str">
        <f>_xlfn.XLOOKUP(B309,'[6]cells down 19042026 9H40'!$B:$B,'[6]cells down 19042026 9H40'!$B:$B,"")</f>
        <v/>
      </c>
      <c r="BO309" s="9" t="s">
        <v>5537</v>
      </c>
      <c r="BP309" s="9" t="s">
        <v>5537</v>
      </c>
    </row>
    <row r="310" spans="1:68" s="9" customFormat="1" x14ac:dyDescent="0.35">
      <c r="A310" s="1" t="s">
        <v>919</v>
      </c>
      <c r="B310" s="8" t="s">
        <v>920</v>
      </c>
      <c r="C310" s="3" t="str">
        <f>_xlfn.XLOOKUP(B310,'[1]daily break down'!$D:$D,'[1]daily break down'!$E:$E,"")</f>
        <v>Garoua</v>
      </c>
      <c r="D310" s="1" t="s">
        <v>11</v>
      </c>
      <c r="E310" s="1" t="s">
        <v>12</v>
      </c>
      <c r="F310" s="3" t="s">
        <v>23</v>
      </c>
      <c r="G310" s="1" t="s">
        <v>24</v>
      </c>
      <c r="H310" s="39" t="str">
        <f>_xlfn.XLOOKUP(B310,[2]CALCULATION!$B:$B,[2]CALCULATION!$H:$H,"")</f>
        <v>Huawei</v>
      </c>
      <c r="I310" s="34">
        <v>2.0918585007690487</v>
      </c>
      <c r="J310" s="34">
        <v>0.62476279345837848</v>
      </c>
      <c r="K310" s="34">
        <v>3.2947631929641332</v>
      </c>
      <c r="L310" s="34">
        <v>3.0005022358054174</v>
      </c>
      <c r="M310" s="34">
        <v>0</v>
      </c>
      <c r="N310" s="34">
        <v>0.92655015366703486</v>
      </c>
      <c r="O310" s="34">
        <v>0</v>
      </c>
      <c r="P310" s="34">
        <v>0.12190276029940103</v>
      </c>
      <c r="Q310" s="34">
        <v>0.24191500229715807</v>
      </c>
      <c r="R310" s="34">
        <v>14.443880855969613</v>
      </c>
      <c r="S310" s="109">
        <v>2.3216099796537422</v>
      </c>
      <c r="T310" s="109">
        <f>_xlfn.XLOOKUP(B310,'[3]Nur des jours'!$B:$B,'[3]Nur des jours'!$U:$U,"")</f>
        <v>5.0979787862444468</v>
      </c>
      <c r="U310" s="109">
        <v>2.573958502766577</v>
      </c>
      <c r="V310" s="109">
        <v>9.2099274326333411</v>
      </c>
      <c r="W310" s="109">
        <v>5.0979787862444468</v>
      </c>
      <c r="X310" s="109">
        <v>0</v>
      </c>
      <c r="Y310" s="109">
        <v>0</v>
      </c>
      <c r="Z310" s="109">
        <v>0</v>
      </c>
      <c r="AA310" s="109">
        <v>9.9876438577417084E-2</v>
      </c>
      <c r="AB310" s="109">
        <v>4.3065471859100022</v>
      </c>
      <c r="AC310" s="109">
        <v>0.64820809803004686</v>
      </c>
      <c r="AD310" s="109">
        <v>0.81872787825004856</v>
      </c>
      <c r="AE310" s="109">
        <v>0.82239329629344282</v>
      </c>
      <c r="AF310" s="109">
        <v>0.82239329629344282</v>
      </c>
      <c r="AG310" s="57" t="str">
        <f>_xlfn.XLOOKUP(B310,[3]CALCULATION!$B:$B,[3]CALCULATION!$M:$M,"")</f>
        <v>Operationnel</v>
      </c>
      <c r="AH310" s="57"/>
      <c r="AI310" s="56" t="str" cm="1">
        <f t="array" ref="AI310">IFERROR(_xlfn.IFS(
AK310="MPR ISSUE","PDH",
AK310="BSS Hardware Issue","BSS",
AK310="Sites strategiques, MLL, Pylone, etc.","ENVTECH",
AK310="AKTIVCO DEFAUT GE &amp; POWER Cabinet","AKTIVCO",
AK310="AKTIVCO Coupure ENEO &amp; Baisse de tension","AKTIVCO GRID ONLY",
AK310="Coupure ENEO &amp; Baisse de tension","IHS GRID ONLY",
AK310="Defaut GE &amp; POWER Cabinet","IHS",
AK310="Sharing","Partners",
AK310="Sites strategiques &amp; DataCenter","SST &amp; DC",
AK310="Exclu","Exclu",
AK310="SAT","SAT",
AK310="SPARE-ISSUE","SPARE-ISSUE",
AK310="Fiber CAmtel","TRANS_FO_CAMTEL",
AK310="Fiber AOF","Fiber AOF",
AK310="Projet OCM (HUAWEI)","TRAVAUX-HUAWEI",
AK310="Projet OCM (NOKIA)","TRAVAUX-NOKIA",
AK310="ACCESS-ISSUE","ACCESS-ISSUE",
AK310="Projet OCM (ZTE, NOKIA, autres projets)","TRAVAUX OCM",
AK310="No root CAuse","No root cause",
AK310="ODU HS","PDH",
AK310="IP &amp; VLAN","PDH",
AK310="Warehouse HUAWEI","SPARE-ISSUE",
AK310="SPARE-HS","SPARE-ISSUE",
AK310="Power Telco","BSS",AK310="no impacts","no impacts"
),"")</f>
        <v>IHS</v>
      </c>
      <c r="AJ310" s="56" t="str" cm="1">
        <f t="array" ref="AJ310">IFERROR(_xlfn.IFS(
AK310="MPR ISSUE","TX ISSUE",
AK310="BSS Hardware Issue","RAN ISSUE",
AK310="Sites strategiques, MLL, Pylone, etc.","ENVTECH",
AK310="AKTIVCO DEFAUT GE &amp; POWER Cabinet","POWER ISSUE",
AK310="AKTIVCO Coupure ENEO &amp; Baisse de tension","POWER ISSUE",
AK310="Coupure ENEO &amp; Baisse de tension","POWER ISSUE",
AK310="Defaut GE &amp; POWER Cabinet","POWER ISSUE",
AK310="Sharing","POWER ISSUE",
AK310="Sites strategiques &amp; DataCenter","POWER ISSUE",
AK310="Exclu","Exclu",
AK310="SAT","TX ISSUE",
AK310="SPARE-ISSUE","SPARE-ISSUE",
AK310="Fiber CAmtel","TX ISSUE",
AK310="Fiber AOF","TX ISSUE",
AK310="Projet OCM (HUAWEI)","TRAVAUX-HUAWEI",
AK310="Projet OCM (NOKIA)","TRAVAUX -NOKIA",
AK310="ACCESS-ISSUE","ACCESS-ISSUE",
AK310="Projet OCM (ZTE, NOKIA, autres projets)","TRAVAUX OCM",
AK310="No root CAuse","No root cause",
AK310="ODU HS","TX ISSUE",
AK310="IP &amp; VLAN","TX ISSUE",
AK310="Warehouse HUAWEI","SPARE-ISSUE",
AK310="SPARE-HS","SPARE-ISSUE",
AK310="Power Telco","RAN ISSUE",AK310="no impacts","no impacts"
),"")</f>
        <v>POWER ISSUE</v>
      </c>
      <c r="AK310" s="81" t="s">
        <v>5330</v>
      </c>
      <c r="AL310" s="56" t="str" cm="1">
        <f t="array" ref="AL310">IFERROR(_xlfn.IFS(
AK310="MPR ISSUE","ACTIVE",
AK310="BSS Hardware Issue","ACTIVE",
AK310="Sites strategiques, MLL, Pylone, etc.","PASSIVE",
AK310="AKTIVCO DEFAUT GE &amp; POWER Cabinet","PASSIVE",
AK310="AKTIVCO Coupure ENEO &amp; Baisse de tension","PASSIVE",
AK310="Coupure ENEO &amp; Baisse de tension","PASSIVE",
AK310="Defaut GE &amp; POWER Cabinet","PASSIVE",
AK310="Sharing","PASSIVE",
AK310="Sites strategiques &amp; DataCenter","PASSIVE",
AK310="Exclu","Exclu",
AK310="SAT","ACTIVE",
AK310="SPARE-ISSUE","SPARE-ISSUE",
AK310="Fiber CAmtel","ACTIVE",
AK310="Fiber AOF","ACTIVE",
AK310="Projet OCM (HUAWEI)","PLANNED WORKS",
AK310="Projet OCM (NOKIA)","PLANNED WORKS",
AK310="ACCESS-ISSUE","ACCESS-ISSUE",
AK310="Projet OCM (ZTE, NOKIA, autres projets)","PLANNED WORKS",
AK310="No root CAuse","No root cause",
AK310="ODU HS","ACTIVE",
AK310="IP &amp; VLAN","ACTIVE",
AK310="Warehouse HUAWEI","SPARE-ISSUE",
AK310="SPARE-HS","SPARE-ISSUE",
AK310="Power Telco","ACTIVE", AK310="no impacts","no impacts"
),"")</f>
        <v>PASSIVE</v>
      </c>
      <c r="AM310" s="108" t="s">
        <v>5937</v>
      </c>
      <c r="AN310" s="117" t="s">
        <v>920</v>
      </c>
      <c r="AP310" s="23" t="s">
        <v>5537</v>
      </c>
      <c r="AQ310" s="23" t="s">
        <v>5537</v>
      </c>
      <c r="AR310" s="7"/>
      <c r="AS310" s="6"/>
      <c r="AT310" s="7"/>
      <c r="AU310" s="3" t="s">
        <v>5537</v>
      </c>
      <c r="AV310" s="24" t="s">
        <v>5537</v>
      </c>
      <c r="AW310" s="24" t="s">
        <v>5537</v>
      </c>
      <c r="AX310" s="24" t="s">
        <v>5537</v>
      </c>
      <c r="AY310" s="24" t="s">
        <v>5537</v>
      </c>
      <c r="AZ310" s="24" t="s">
        <v>5537</v>
      </c>
      <c r="BA310" s="24" t="s">
        <v>5537</v>
      </c>
      <c r="BB310" s="24" t="s">
        <v>5537</v>
      </c>
      <c r="BC310" s="24" t="s">
        <v>5537</v>
      </c>
      <c r="BD310" s="24" t="s">
        <v>5537</v>
      </c>
      <c r="BE310" s="24" t="s">
        <v>5537</v>
      </c>
      <c r="BF310" s="24" t="s">
        <v>5537</v>
      </c>
      <c r="BG310" s="24" t="s">
        <v>5537</v>
      </c>
      <c r="BH310" s="24" t="s">
        <v>5937</v>
      </c>
      <c r="BI310" s="9" t="s">
        <v>5537</v>
      </c>
      <c r="BJ310" s="14"/>
      <c r="BK310" s="14" t="s">
        <v>5537</v>
      </c>
      <c r="BL310" s="14" t="str">
        <f>_xlfn.XLOOKUP(B310,'[4]cell downs 18042026 17h'!$B:$B,'[4]cell downs 18042026 17h'!$B:$B,"")</f>
        <v/>
      </c>
      <c r="BM310" s="14" t="str">
        <f>_xlfn.XLOOKUP(B310,'[5]Cells Huawei 19042026 15h'!$B:$B,'[5]Cells Huawei 19042026 15h'!$B:$B,"")</f>
        <v/>
      </c>
      <c r="BN310" s="9" t="str">
        <f>_xlfn.XLOOKUP(B310,'[6]cells down 19042026 9H40'!$B:$B,'[6]cells down 19042026 9H40'!$B:$B,"")</f>
        <v/>
      </c>
      <c r="BO310" s="9" t="s">
        <v>920</v>
      </c>
      <c r="BP310" s="9" t="s">
        <v>5537</v>
      </c>
    </row>
    <row r="311" spans="1:68" s="9" customFormat="1" x14ac:dyDescent="0.35">
      <c r="A311" s="1" t="s">
        <v>3159</v>
      </c>
      <c r="B311" s="8" t="s">
        <v>3160</v>
      </c>
      <c r="C311" s="3" t="str">
        <f>_xlfn.XLOOKUP(B311,'[1]daily break down'!$D:$D,'[1]daily break down'!$E:$E,"")</f>
        <v>Douala</v>
      </c>
      <c r="D311" s="1" t="s">
        <v>21</v>
      </c>
      <c r="E311" s="1" t="s">
        <v>30</v>
      </c>
      <c r="F311" s="3" t="s">
        <v>31</v>
      </c>
      <c r="G311" s="1" t="s">
        <v>32</v>
      </c>
      <c r="H311" s="41" t="str">
        <f>_xlfn.XLOOKUP(B311,[2]CALCULATION!$B:$B,[2]CALCULATION!$H:$H,"")</f>
        <v>ZTE</v>
      </c>
      <c r="I311" s="34">
        <v>0</v>
      </c>
      <c r="J311" s="34">
        <v>0</v>
      </c>
      <c r="K311" s="34">
        <v>0</v>
      </c>
      <c r="L311" s="34">
        <v>0</v>
      </c>
      <c r="M311" s="34">
        <v>0</v>
      </c>
      <c r="N311" s="34">
        <v>0</v>
      </c>
      <c r="O311" s="34">
        <v>12.766242049122086</v>
      </c>
      <c r="P311" s="34">
        <v>24.490790678960032</v>
      </c>
      <c r="Q311" s="34">
        <v>18.844490244925563</v>
      </c>
      <c r="R311" s="34">
        <v>0.33931236498845746</v>
      </c>
      <c r="S311" s="109">
        <v>0</v>
      </c>
      <c r="T311" s="109">
        <f>_xlfn.XLOOKUP(B311,'[3]Nur des jours'!$B:$B,'[3]Nur des jours'!$U:$U,"")</f>
        <v>0</v>
      </c>
      <c r="U311" s="109">
        <v>0</v>
      </c>
      <c r="V311" s="109">
        <v>0</v>
      </c>
      <c r="W311" s="109">
        <v>0</v>
      </c>
      <c r="X311" s="109">
        <v>0</v>
      </c>
      <c r="Y311" s="109">
        <v>0</v>
      </c>
      <c r="Z311" s="109">
        <v>0</v>
      </c>
      <c r="AA311" s="109">
        <v>0</v>
      </c>
      <c r="AB311" s="109">
        <v>0</v>
      </c>
      <c r="AC311" s="109">
        <v>0</v>
      </c>
      <c r="AD311" s="109">
        <v>0.4684137111498724</v>
      </c>
      <c r="AE311" s="109">
        <v>0.7351084230081073</v>
      </c>
      <c r="AF311" s="109">
        <v>0.7351084230081073</v>
      </c>
      <c r="AG311" s="57" t="str">
        <f>_xlfn.XLOOKUP(B311,[3]CALCULATION!$B:$B,[3]CALCULATION!$M:$M,"")</f>
        <v>Operationnel</v>
      </c>
      <c r="AH311" s="57"/>
      <c r="AI311" s="56" t="str" cm="1">
        <f t="array" ref="AI311">IFERROR(_xlfn.IFS(
AK311="MPR ISSUE","PDH",
AK311="BSS Hardware Issue","BSS",
AK311="Sites strategiques, MLL, Pylone, etc.","ENVTECH",
AK311="AKTIVCO DEFAUT GE &amp; POWER Cabinet","AKTIVCO",
AK311="AKTIVCO Coupure ENEO &amp; Baisse de tension","AKTIVCO GRID ONLY",
AK311="Coupure ENEO &amp; Baisse de tension","IHS GRID ONLY",
AK311="Defaut GE &amp; POWER Cabinet","IHS",
AK311="Sharing","Partners",
AK311="Sites strategiques &amp; DataCenter","SST &amp; DC",
AK311="Exclu","Exclu",
AK311="SAT","SAT",
AK311="SPARE-ISSUE","SPARE-ISSUE",
AK311="Fiber CAmtel","TRANS_FO_CAMTEL",
AK311="Fiber AOF","Fiber AOF",
AK311="Projet OCM (HUAWEI)","TRAVAUX-HUAWEI",
AK311="Projet OCM (NOKIA)","TRAVAUX-NOKIA",
AK311="ACCESS-ISSUE","ACCESS-ISSUE",
AK311="Projet OCM (ZTE, NOKIA, autres projets)","TRAVAUX OCM",
AK311="No root CAuse","No root cause",
AK311="ODU HS","PDH",
AK311="IP &amp; VLAN","PDH",
AK311="Warehouse HUAWEI","SPARE-ISSUE",
AK311="SPARE-HS","SPARE-ISSUE",
AK311="Power Telco","BSS",AK311="no impacts","no impacts"
),"")</f>
        <v>No root cause</v>
      </c>
      <c r="AJ311" s="56" t="str" cm="1">
        <f t="array" ref="AJ311">IFERROR(_xlfn.IFS(
AK311="MPR ISSUE","TX ISSUE",
AK311="BSS Hardware Issue","RAN ISSUE",
AK311="Sites strategiques, MLL, Pylone, etc.","ENVTECH",
AK311="AKTIVCO DEFAUT GE &amp; POWER Cabinet","POWER ISSUE",
AK311="AKTIVCO Coupure ENEO &amp; Baisse de tension","POWER ISSUE",
AK311="Coupure ENEO &amp; Baisse de tension","POWER ISSUE",
AK311="Defaut GE &amp; POWER Cabinet","POWER ISSUE",
AK311="Sharing","POWER ISSUE",
AK311="Sites strategiques &amp; DataCenter","POWER ISSUE",
AK311="Exclu","Exclu",
AK311="SAT","TX ISSUE",
AK311="SPARE-ISSUE","SPARE-ISSUE",
AK311="Fiber CAmtel","TX ISSUE",
AK311="Fiber AOF","TX ISSUE",
AK311="Projet OCM (HUAWEI)","TRAVAUX-HUAWEI",
AK311="Projet OCM (NOKIA)","TRAVAUX -NOKIA",
AK311="ACCESS-ISSUE","ACCESS-ISSUE",
AK311="Projet OCM (ZTE, NOKIA, autres projets)","TRAVAUX OCM",
AK311="No root CAuse","No root cause",
AK311="ODU HS","TX ISSUE",
AK311="IP &amp; VLAN","TX ISSUE",
AK311="Warehouse HUAWEI","SPARE-ISSUE",
AK311="SPARE-HS","SPARE-ISSUE",
AK311="Power Telco","RAN ISSUE",AK311="no impacts","no impacts"
),"")</f>
        <v>No root cause</v>
      </c>
      <c r="AK311" s="81" t="s">
        <v>5620</v>
      </c>
      <c r="AL311" s="56" t="str" cm="1">
        <f t="array" ref="AL311">IFERROR(_xlfn.IFS(
AK311="MPR ISSUE","ACTIVE",
AK311="BSS Hardware Issue","ACTIVE",
AK311="Sites strategiques, MLL, Pylone, etc.","PASSIVE",
AK311="AKTIVCO DEFAUT GE &amp; POWER Cabinet","PASSIVE",
AK311="AKTIVCO Coupure ENEO &amp; Baisse de tension","PASSIVE",
AK311="Coupure ENEO &amp; Baisse de tension","PASSIVE",
AK311="Defaut GE &amp; POWER Cabinet","PASSIVE",
AK311="Sharing","PASSIVE",
AK311="Sites strategiques &amp; DataCenter","PASSIVE",
AK311="Exclu","Exclu",
AK311="SAT","ACTIVE",
AK311="SPARE-ISSUE","SPARE-ISSUE",
AK311="Fiber CAmtel","ACTIVE",
AK311="Fiber AOF","ACTIVE",
AK311="Projet OCM (HUAWEI)","PLANNED WORKS",
AK311="Projet OCM (NOKIA)","PLANNED WORKS",
AK311="ACCESS-ISSUE","ACCESS-ISSUE",
AK311="Projet OCM (ZTE, NOKIA, autres projets)","PLANNED WORKS",
AK311="No root CAuse","No root cause",
AK311="ODU HS","ACTIVE",
AK311="IP &amp; VLAN","ACTIVE",
AK311="Warehouse HUAWEI","SPARE-ISSUE",
AK311="SPARE-HS","SPARE-ISSUE",
AK311="Power Telco","ACTIVE", AK311="no impacts","no impacts"
),"")</f>
        <v>No root cause</v>
      </c>
      <c r="AM311" s="108" t="s">
        <v>5938</v>
      </c>
      <c r="AN311" s="117" t="s">
        <v>3160</v>
      </c>
      <c r="AP311" s="23" t="s">
        <v>5537</v>
      </c>
      <c r="AQ311" s="23" t="s">
        <v>5537</v>
      </c>
      <c r="AR311" s="7"/>
      <c r="AS311" s="6"/>
      <c r="AT311" s="7"/>
      <c r="AU311" s="3" t="s">
        <v>5537</v>
      </c>
      <c r="AV311" s="24" t="s">
        <v>5537</v>
      </c>
      <c r="AW311" s="24" t="s">
        <v>5537</v>
      </c>
      <c r="AX311" s="24" t="s">
        <v>5537</v>
      </c>
      <c r="AY311" s="24" t="s">
        <v>5537</v>
      </c>
      <c r="AZ311" s="24" t="s">
        <v>5537</v>
      </c>
      <c r="BA311" s="24" t="s">
        <v>5537</v>
      </c>
      <c r="BB311" s="24" t="s">
        <v>5537</v>
      </c>
      <c r="BC311" s="24" t="s">
        <v>5537</v>
      </c>
      <c r="BD311" s="24" t="s">
        <v>5537</v>
      </c>
      <c r="BE311" s="24" t="s">
        <v>5537</v>
      </c>
      <c r="BF311" s="24" t="s">
        <v>5537</v>
      </c>
      <c r="BG311" s="24" t="s">
        <v>5537</v>
      </c>
      <c r="BH311" s="24" t="s">
        <v>5537</v>
      </c>
      <c r="BI311" s="9" t="s">
        <v>5938</v>
      </c>
      <c r="BJ311" s="14"/>
      <c r="BK311" s="14" t="s">
        <v>5537</v>
      </c>
      <c r="BL311" s="14" t="str">
        <f>_xlfn.XLOOKUP(B311,'[4]cell downs 18042026 17h'!$B:$B,'[4]cell downs 18042026 17h'!$B:$B,"")</f>
        <v/>
      </c>
      <c r="BM311" s="14" t="str">
        <f>_xlfn.XLOOKUP(B311,'[5]Cells Huawei 19042026 15h'!$B:$B,'[5]Cells Huawei 19042026 15h'!$B:$B,"")</f>
        <v/>
      </c>
      <c r="BN311" s="9" t="str">
        <f>_xlfn.XLOOKUP(B311,'[6]cells down 19042026 9H40'!$B:$B,'[6]cells down 19042026 9H40'!$B:$B,"")</f>
        <v/>
      </c>
      <c r="BO311" s="9" t="s">
        <v>5537</v>
      </c>
      <c r="BP311" s="9" t="s">
        <v>12</v>
      </c>
    </row>
    <row r="312" spans="1:68" s="9" customFormat="1" x14ac:dyDescent="0.35">
      <c r="A312" s="1" t="s">
        <v>1359</v>
      </c>
      <c r="B312" s="8" t="s">
        <v>1360</v>
      </c>
      <c r="C312" s="3" t="str">
        <f>_xlfn.XLOOKUP(B312,'[1]daily break down'!$D:$D,'[1]daily break down'!$E:$E,"")</f>
        <v>NORD</v>
      </c>
      <c r="D312" s="1" t="s">
        <v>21</v>
      </c>
      <c r="E312" s="1" t="s">
        <v>122</v>
      </c>
      <c r="F312" s="3" t="s">
        <v>23</v>
      </c>
      <c r="G312" s="1" t="s">
        <v>1359</v>
      </c>
      <c r="H312" s="40" t="str">
        <f>_xlfn.XLOOKUP(B312,[2]CALCULATION!$B:$B,[2]CALCULATION!$H:$H,"")</f>
        <v>NOKIA</v>
      </c>
      <c r="I312" s="34">
        <v>4.7595784936155114E-2</v>
      </c>
      <c r="J312" s="34">
        <v>5.3186801734263524E-2</v>
      </c>
      <c r="K312" s="34">
        <v>7.3368568821629038E-2</v>
      </c>
      <c r="L312" s="34">
        <v>3.7441777009267915E-2</v>
      </c>
      <c r="M312" s="34">
        <v>3.1147374226881352E-2</v>
      </c>
      <c r="N312" s="34">
        <v>5.1960385146291366E-2</v>
      </c>
      <c r="O312" s="34">
        <v>0.10511111580443805</v>
      </c>
      <c r="P312" s="34">
        <v>3.9281401891226156E-2</v>
      </c>
      <c r="Q312" s="34">
        <v>3.4213415696811772E-2</v>
      </c>
      <c r="R312" s="34">
        <v>5.9733702049467881E-2</v>
      </c>
      <c r="S312" s="109">
        <v>8.0564748506936304E-2</v>
      </c>
      <c r="T312" s="109">
        <f>_xlfn.XLOOKUP(B312,'[3]Nur des jours'!$B:$B,'[3]Nur des jours'!$U:$U,"")</f>
        <v>6.5472572503160381E-2</v>
      </c>
      <c r="U312" s="109">
        <v>3.9930681261329072E-2</v>
      </c>
      <c r="V312" s="109">
        <v>5.1097499379339266E-2</v>
      </c>
      <c r="W312" s="109">
        <v>6.5472572503160381E-2</v>
      </c>
      <c r="X312" s="109">
        <v>1.4176568702148484</v>
      </c>
      <c r="Y312" s="109">
        <v>1.5421992221052241</v>
      </c>
      <c r="Z312" s="109">
        <v>0.1756398512697149</v>
      </c>
      <c r="AA312" s="109">
        <v>0.102034483053822</v>
      </c>
      <c r="AB312" s="109">
        <v>5.766080820014096E-2</v>
      </c>
      <c r="AC312" s="109">
        <v>5.6220499662282331</v>
      </c>
      <c r="AD312" s="109">
        <v>0</v>
      </c>
      <c r="AE312" s="109">
        <v>0.80282821537925941</v>
      </c>
      <c r="AF312" s="109">
        <v>0.80282821537925941</v>
      </c>
      <c r="AG312" s="57" t="str">
        <f>_xlfn.XLOOKUP(B312,[3]CALCULATION!$B:$B,[3]CALCULATION!$M:$M,"")</f>
        <v>Operationnel</v>
      </c>
      <c r="AH312" s="57"/>
      <c r="AI312" s="56" t="str" cm="1">
        <f t="array" ref="AI312">IFERROR(_xlfn.IFS(
AK312="MPR ISSUE","PDH",
AK312="BSS Hardware Issue","BSS",
AK312="Sites strategiques, MLL, Pylone, etc.","ENVTECH",
AK312="AKTIVCO DEFAUT GE &amp; POWER Cabinet","AKTIVCO",
AK312="AKTIVCO Coupure ENEO &amp; Baisse de tension","AKTIVCO GRID ONLY",
AK312="Coupure ENEO &amp; Baisse de tension","IHS GRID ONLY",
AK312="Defaut GE &amp; POWER Cabinet","IHS",
AK312="Sharing","Partners",
AK312="Sites strategiques &amp; DataCenter","SST &amp; DC",
AK312="Exclu","Exclu",
AK312="SAT","SAT",
AK312="SPARE-ISSUE","SPARE-ISSUE",
AK312="Fiber CAmtel","TRANS_FO_CAMTEL",
AK312="Fiber AOF","Fiber AOF",
AK312="Projet OCM (HUAWEI)","TRAVAUX-HUAWEI",
AK312="Projet OCM (NOKIA)","TRAVAUX-NOKIA",
AK312="ACCESS-ISSUE","ACCESS-ISSUE",
AK312="Projet OCM (ZTE, NOKIA, autres projets)","TRAVAUX OCM",
AK312="No root CAuse","No root cause",
AK312="ODU HS","PDH",
AK312="IP &amp; VLAN","PDH",
AK312="Warehouse HUAWEI","SPARE-ISSUE",
AK312="SPARE-HS","SPARE-ISSUE",
AK312="Power Telco","BSS",AK312="no impacts","no impacts"
),"")</f>
        <v>AKTIVCO</v>
      </c>
      <c r="AJ312" s="56" t="str" cm="1">
        <f t="array" ref="AJ312">IFERROR(_xlfn.IFS(
AK312="MPR ISSUE","TX ISSUE",
AK312="BSS Hardware Issue","RAN ISSUE",
AK312="Sites strategiques, MLL, Pylone, etc.","ENVTECH",
AK312="AKTIVCO DEFAUT GE &amp; POWER Cabinet","POWER ISSUE",
AK312="AKTIVCO Coupure ENEO &amp; Baisse de tension","POWER ISSUE",
AK312="Coupure ENEO &amp; Baisse de tension","POWER ISSUE",
AK312="Defaut GE &amp; POWER Cabinet","POWER ISSUE",
AK312="Sharing","POWER ISSUE",
AK312="Sites strategiques &amp; DataCenter","POWER ISSUE",
AK312="Exclu","Exclu",
AK312="SAT","TX ISSUE",
AK312="SPARE-ISSUE","SPARE-ISSUE",
AK312="Fiber CAmtel","TX ISSUE",
AK312="Fiber AOF","TX ISSUE",
AK312="Projet OCM (HUAWEI)","TRAVAUX-HUAWEI",
AK312="Projet OCM (NOKIA)","TRAVAUX -NOKIA",
AK312="ACCESS-ISSUE","ACCESS-ISSUE",
AK312="Projet OCM (ZTE, NOKIA, autres projets)","TRAVAUX OCM",
AK312="No root CAuse","No root cause",
AK312="ODU HS","TX ISSUE",
AK312="IP &amp; VLAN","TX ISSUE",
AK312="Warehouse HUAWEI","SPARE-ISSUE",
AK312="SPARE-HS","SPARE-ISSUE",
AK312="Power Telco","RAN ISSUE",AK312="no impacts","no impacts"
),"")</f>
        <v>POWER ISSUE</v>
      </c>
      <c r="AK312" s="81" t="s">
        <v>5325</v>
      </c>
      <c r="AL312" s="56" t="str" cm="1">
        <f t="array" ref="AL312">IFERROR(_xlfn.IFS(
AK312="MPR ISSUE","ACTIVE",
AK312="BSS Hardware Issue","ACTIVE",
AK312="Sites strategiques, MLL, Pylone, etc.","PASSIVE",
AK312="AKTIVCO DEFAUT GE &amp; POWER Cabinet","PASSIVE",
AK312="AKTIVCO Coupure ENEO &amp; Baisse de tension","PASSIVE",
AK312="Coupure ENEO &amp; Baisse de tension","PASSIVE",
AK312="Defaut GE &amp; POWER Cabinet","PASSIVE",
AK312="Sharing","PASSIVE",
AK312="Sites strategiques &amp; DataCenter","PASSIVE",
AK312="Exclu","Exclu",
AK312="SAT","ACTIVE",
AK312="SPARE-ISSUE","SPARE-ISSUE",
AK312="Fiber CAmtel","ACTIVE",
AK312="Fiber AOF","ACTIVE",
AK312="Projet OCM (HUAWEI)","PLANNED WORKS",
AK312="Projet OCM (NOKIA)","PLANNED WORKS",
AK312="ACCESS-ISSUE","ACCESS-ISSUE",
AK312="Projet OCM (ZTE, NOKIA, autres projets)","PLANNED WORKS",
AK312="No root CAuse","No root cause",
AK312="ODU HS","ACTIVE",
AK312="IP &amp; VLAN","ACTIVE",
AK312="Warehouse HUAWEI","SPARE-ISSUE",
AK312="SPARE-HS","SPARE-ISSUE",
AK312="Power Telco","ACTIVE", AK312="no impacts","no impacts"
),"")</f>
        <v>PASSIVE</v>
      </c>
      <c r="AM312" s="108" t="s">
        <v>5939</v>
      </c>
      <c r="AN312" s="117" t="s">
        <v>1360</v>
      </c>
      <c r="AP312" s="23" t="s">
        <v>5537</v>
      </c>
      <c r="AQ312" s="23" t="s">
        <v>5537</v>
      </c>
      <c r="AR312" s="7"/>
      <c r="AS312" s="6"/>
      <c r="AT312" s="7"/>
      <c r="AU312" s="3" t="s">
        <v>5537</v>
      </c>
      <c r="AV312" s="24" t="s">
        <v>5537</v>
      </c>
      <c r="AW312" s="24" t="s">
        <v>5537</v>
      </c>
      <c r="AX312" s="24" t="s">
        <v>5537</v>
      </c>
      <c r="AY312" s="24" t="s">
        <v>5537</v>
      </c>
      <c r="AZ312" s="24" t="s">
        <v>5537</v>
      </c>
      <c r="BA312" s="24" t="s">
        <v>5537</v>
      </c>
      <c r="BB312" s="24" t="s">
        <v>5537</v>
      </c>
      <c r="BC312" s="24" t="s">
        <v>5537</v>
      </c>
      <c r="BD312" s="24" t="s">
        <v>5537</v>
      </c>
      <c r="BE312" s="24" t="s">
        <v>6465</v>
      </c>
      <c r="BF312" s="24" t="s">
        <v>5537</v>
      </c>
      <c r="BG312" s="24" t="s">
        <v>5537</v>
      </c>
      <c r="BH312" s="24" t="s">
        <v>5537</v>
      </c>
      <c r="BI312" s="9" t="s">
        <v>6466</v>
      </c>
      <c r="BJ312" s="14"/>
      <c r="BK312" s="14" t="s">
        <v>5537</v>
      </c>
      <c r="BL312" s="14" t="str">
        <f>_xlfn.XLOOKUP(B312,'[4]cell downs 18042026 17h'!$B:$B,'[4]cell downs 18042026 17h'!$B:$B,"")</f>
        <v/>
      </c>
      <c r="BM312" s="14" t="str">
        <f>_xlfn.XLOOKUP(B312,'[5]Cells Huawei 19042026 15h'!$B:$B,'[5]Cells Huawei 19042026 15h'!$B:$B,"")</f>
        <v/>
      </c>
      <c r="BN312" s="9" t="str">
        <f>_xlfn.XLOOKUP(B312,'[6]cells down 19042026 9H40'!$B:$B,'[6]cells down 19042026 9H40'!$B:$B,"")</f>
        <v/>
      </c>
      <c r="BO312" s="9" t="s">
        <v>5537</v>
      </c>
      <c r="BP312" s="9" t="s">
        <v>12</v>
      </c>
    </row>
    <row r="313" spans="1:68" s="9" customFormat="1" x14ac:dyDescent="0.35">
      <c r="A313" s="1" t="s">
        <v>743</v>
      </c>
      <c r="B313" s="8" t="s">
        <v>744</v>
      </c>
      <c r="C313" s="3" t="str">
        <f>_xlfn.XLOOKUP(B313,'[1]daily break down'!$D:$D,'[1]daily break down'!$E:$E,"")</f>
        <v>Yaounde</v>
      </c>
      <c r="D313" s="1" t="s">
        <v>21</v>
      </c>
      <c r="E313" s="1" t="s">
        <v>710</v>
      </c>
      <c r="F313" s="3" t="s">
        <v>37</v>
      </c>
      <c r="G313" s="1" t="s">
        <v>38</v>
      </c>
      <c r="H313" s="41" t="str">
        <f>_xlfn.XLOOKUP(B313,[2]CALCULATION!$B:$B,[2]CALCULATION!$H:$H,"")</f>
        <v>ZTE</v>
      </c>
      <c r="I313" s="34">
        <v>0</v>
      </c>
      <c r="J313" s="34">
        <v>0</v>
      </c>
      <c r="K313" s="34">
        <v>0</v>
      </c>
      <c r="L313" s="34">
        <v>0</v>
      </c>
      <c r="M313" s="34">
        <v>7.5361231676240532</v>
      </c>
      <c r="N313" s="34">
        <v>7.5473235968073791</v>
      </c>
      <c r="O313" s="34">
        <v>0</v>
      </c>
      <c r="P313" s="34">
        <v>4.3094186335191038</v>
      </c>
      <c r="Q313" s="34">
        <v>0</v>
      </c>
      <c r="R313" s="34">
        <v>0</v>
      </c>
      <c r="S313" s="109">
        <v>6.273667148927184</v>
      </c>
      <c r="T313" s="109">
        <f>_xlfn.XLOOKUP(B313,'[3]Nur des jours'!$B:$B,'[3]Nur des jours'!$U:$U,"")</f>
        <v>0</v>
      </c>
      <c r="U313" s="109">
        <v>0</v>
      </c>
      <c r="V313" s="109">
        <v>5.5665241287207534</v>
      </c>
      <c r="W313" s="109">
        <v>0</v>
      </c>
      <c r="X313" s="109">
        <v>0.42231681947761757</v>
      </c>
      <c r="Y313" s="109">
        <v>0</v>
      </c>
      <c r="Z313" s="109">
        <v>0.42126454985689132</v>
      </c>
      <c r="AA313" s="109">
        <v>1.3977172526559996</v>
      </c>
      <c r="AB313" s="109">
        <v>9.5792205642733816E-2</v>
      </c>
      <c r="AC313" s="109">
        <v>9.1423569895567311E-2</v>
      </c>
      <c r="AD313" s="109">
        <v>0.66970888542081008</v>
      </c>
      <c r="AE313" s="109">
        <v>0.69077041831106067</v>
      </c>
      <c r="AF313" s="109">
        <v>0.69077041831106067</v>
      </c>
      <c r="AG313" s="57" t="str">
        <f>_xlfn.XLOOKUP(B313,[3]CALCULATION!$B:$B,[3]CALCULATION!$M:$M,"")</f>
        <v>Operationnel</v>
      </c>
      <c r="AH313" s="57"/>
      <c r="AI313" s="56" t="str" cm="1">
        <f t="array" ref="AI313">IFERROR(_xlfn.IFS(
AK313="MPR ISSUE","PDH",
AK313="BSS Hardware Issue","BSS",
AK313="Sites strategiques, MLL, Pylone, etc.","ENVTECH",
AK313="AKTIVCO DEFAUT GE &amp; POWER Cabinet","AKTIVCO",
AK313="AKTIVCO Coupure ENEO &amp; Baisse de tension","AKTIVCO GRID ONLY",
AK313="Coupure ENEO &amp; Baisse de tension","IHS GRID ONLY",
AK313="Defaut GE &amp; POWER Cabinet","IHS",
AK313="Sharing","Partners",
AK313="Sites strategiques &amp; DataCenter","SST &amp; DC",
AK313="Exclu","Exclu",
AK313="SAT","SAT",
AK313="SPARE-ISSUE","SPARE-ISSUE",
AK313="Fiber CAmtel","TRANS_FO_CAMTEL",
AK313="Fiber AOF","Fiber AOF",
AK313="Projet OCM (HUAWEI)","TRAVAUX-HUAWEI",
AK313="Projet OCM (NOKIA)","TRAVAUX-NOKIA",
AK313="ACCESS-ISSUE","ACCESS-ISSUE",
AK313="Projet OCM (ZTE, NOKIA, autres projets)","TRAVAUX OCM",
AK313="No root CAuse","No root cause",
AK313="ODU HS","PDH",
AK313="IP &amp; VLAN","PDH",
AK313="Warehouse HUAWEI","SPARE-ISSUE",
AK313="SPARE-HS","SPARE-ISSUE",
AK313="Power Telco","BSS",AK313="no impacts","no impacts"
),"")</f>
        <v>AKTIVCO</v>
      </c>
      <c r="AJ313" s="56" t="str" cm="1">
        <f t="array" ref="AJ313">IFERROR(_xlfn.IFS(
AK313="MPR ISSUE","TX ISSUE",
AK313="BSS Hardware Issue","RAN ISSUE",
AK313="Sites strategiques, MLL, Pylone, etc.","ENVTECH",
AK313="AKTIVCO DEFAUT GE &amp; POWER Cabinet","POWER ISSUE",
AK313="AKTIVCO Coupure ENEO &amp; Baisse de tension","POWER ISSUE",
AK313="Coupure ENEO &amp; Baisse de tension","POWER ISSUE",
AK313="Defaut GE &amp; POWER Cabinet","POWER ISSUE",
AK313="Sharing","POWER ISSUE",
AK313="Sites strategiques &amp; DataCenter","POWER ISSUE",
AK313="Exclu","Exclu",
AK313="SAT","TX ISSUE",
AK313="SPARE-ISSUE","SPARE-ISSUE",
AK313="Fiber CAmtel","TX ISSUE",
AK313="Fiber AOF","TX ISSUE",
AK313="Projet OCM (HUAWEI)","TRAVAUX-HUAWEI",
AK313="Projet OCM (NOKIA)","TRAVAUX -NOKIA",
AK313="ACCESS-ISSUE","ACCESS-ISSUE",
AK313="Projet OCM (ZTE, NOKIA, autres projets)","TRAVAUX OCM",
AK313="No root CAuse","No root cause",
AK313="ODU HS","TX ISSUE",
AK313="IP &amp; VLAN","TX ISSUE",
AK313="Warehouse HUAWEI","SPARE-ISSUE",
AK313="SPARE-HS","SPARE-ISSUE",
AK313="Power Telco","RAN ISSUE",AK313="no impacts","no impacts"
),"")</f>
        <v>POWER ISSUE</v>
      </c>
      <c r="AK313" s="81" t="s">
        <v>5325</v>
      </c>
      <c r="AL313" s="56" t="str" cm="1">
        <f t="array" ref="AL313">IFERROR(_xlfn.IFS(
AK313="MPR ISSUE","ACTIVE",
AK313="BSS Hardware Issue","ACTIVE",
AK313="Sites strategiques, MLL, Pylone, etc.","PASSIVE",
AK313="AKTIVCO DEFAUT GE &amp; POWER Cabinet","PASSIVE",
AK313="AKTIVCO Coupure ENEO &amp; Baisse de tension","PASSIVE",
AK313="Coupure ENEO &amp; Baisse de tension","PASSIVE",
AK313="Defaut GE &amp; POWER Cabinet","PASSIVE",
AK313="Sharing","PASSIVE",
AK313="Sites strategiques &amp; DataCenter","PASSIVE",
AK313="Exclu","Exclu",
AK313="SAT","ACTIVE",
AK313="SPARE-ISSUE","SPARE-ISSUE",
AK313="Fiber CAmtel","ACTIVE",
AK313="Fiber AOF","ACTIVE",
AK313="Projet OCM (HUAWEI)","PLANNED WORKS",
AK313="Projet OCM (NOKIA)","PLANNED WORKS",
AK313="ACCESS-ISSUE","ACCESS-ISSUE",
AK313="Projet OCM (ZTE, NOKIA, autres projets)","PLANNED WORKS",
AK313="No root CAuse","No root cause",
AK313="ODU HS","ACTIVE",
AK313="IP &amp; VLAN","ACTIVE",
AK313="Warehouse HUAWEI","SPARE-ISSUE",
AK313="SPARE-HS","SPARE-ISSUE",
AK313="Power Telco","ACTIVE", AK313="no impacts","no impacts"
),"")</f>
        <v>PASSIVE</v>
      </c>
      <c r="AM313" s="108" t="s">
        <v>5940</v>
      </c>
      <c r="AN313" s="117" t="s">
        <v>744</v>
      </c>
      <c r="AP313" s="23" t="s">
        <v>5537</v>
      </c>
      <c r="AQ313" s="23" t="s">
        <v>5537</v>
      </c>
      <c r="AR313" s="7"/>
      <c r="AS313" s="6"/>
      <c r="AT313" s="7"/>
      <c r="AU313" s="3" t="s">
        <v>5537</v>
      </c>
      <c r="AV313" s="24" t="s">
        <v>5537</v>
      </c>
      <c r="AW313" s="24" t="s">
        <v>5537</v>
      </c>
      <c r="AX313" s="24" t="s">
        <v>5537</v>
      </c>
      <c r="AY313" s="24" t="s">
        <v>5537</v>
      </c>
      <c r="AZ313" s="24" t="s">
        <v>5537</v>
      </c>
      <c r="BA313" s="24" t="s">
        <v>5537</v>
      </c>
      <c r="BB313" s="24" t="s">
        <v>5537</v>
      </c>
      <c r="BC313" s="24" t="s">
        <v>5537</v>
      </c>
      <c r="BD313" s="24" t="s">
        <v>5537</v>
      </c>
      <c r="BE313" s="24" t="s">
        <v>5537</v>
      </c>
      <c r="BF313" s="24" t="s">
        <v>5537</v>
      </c>
      <c r="BG313" s="24" t="s">
        <v>5537</v>
      </c>
      <c r="BH313" s="24" t="s">
        <v>5537</v>
      </c>
      <c r="BI313" s="9" t="s">
        <v>5940</v>
      </c>
      <c r="BJ313" s="14"/>
      <c r="BK313" s="14" t="s">
        <v>5537</v>
      </c>
      <c r="BL313" s="14" t="str">
        <f>_xlfn.XLOOKUP(B313,'[4]cell downs 18042026 17h'!$B:$B,'[4]cell downs 18042026 17h'!$B:$B,"")</f>
        <v/>
      </c>
      <c r="BM313" s="14" t="str">
        <f>_xlfn.XLOOKUP(B313,'[5]Cells Huawei 19042026 15h'!$B:$B,'[5]Cells Huawei 19042026 15h'!$B:$B,"")</f>
        <v/>
      </c>
      <c r="BN313" s="9" t="str">
        <f>_xlfn.XLOOKUP(B313,'[6]cells down 19042026 9H40'!$B:$B,'[6]cells down 19042026 9H40'!$B:$B,"")</f>
        <v/>
      </c>
      <c r="BO313" s="9" t="s">
        <v>5537</v>
      </c>
      <c r="BP313" s="9" t="s">
        <v>5537</v>
      </c>
    </row>
    <row r="314" spans="1:68" s="9" customFormat="1" x14ac:dyDescent="0.35">
      <c r="A314" s="3" t="s">
        <v>620</v>
      </c>
      <c r="B314" s="31" t="s">
        <v>621</v>
      </c>
      <c r="C314" s="3" t="str">
        <f>_xlfn.XLOOKUP(B314,'[1]daily break down'!$D:$D,'[1]daily break down'!$E:$E,"")</f>
        <v>CENTRE</v>
      </c>
      <c r="D314" s="3" t="s">
        <v>11</v>
      </c>
      <c r="E314" s="3" t="s">
        <v>96</v>
      </c>
      <c r="F314" s="3" t="s">
        <v>226</v>
      </c>
      <c r="G314" s="3" t="s">
        <v>622</v>
      </c>
      <c r="H314" s="40" t="str">
        <f>_xlfn.XLOOKUP(B314,[2]CALCULATION!$B:$B,[2]CALCULATION!$H:$H,"")</f>
        <v>NOKIA</v>
      </c>
      <c r="I314" s="34">
        <v>6.4741334292146707E-3</v>
      </c>
      <c r="J314" s="34">
        <v>6.0817617062319897E-2</v>
      </c>
      <c r="K314" s="34">
        <v>0</v>
      </c>
      <c r="L314" s="34">
        <v>7.7457745132450517E-2</v>
      </c>
      <c r="M314" s="34">
        <v>2.2204672505157862E-2</v>
      </c>
      <c r="N314" s="34">
        <v>9.9270045914625557E-2</v>
      </c>
      <c r="O314" s="34">
        <v>0.72822408277759254</v>
      </c>
      <c r="P314" s="34">
        <v>7.6726506921437218E-2</v>
      </c>
      <c r="Q314" s="34">
        <v>2.7733011731201116</v>
      </c>
      <c r="R314" s="34">
        <v>0</v>
      </c>
      <c r="S314" s="109">
        <v>3.388664880305182E-3</v>
      </c>
      <c r="T314" s="109">
        <f>_xlfn.XLOOKUP(B314,'[3]Nur des jours'!$B:$B,'[3]Nur des jours'!$U:$U,"")</f>
        <v>0</v>
      </c>
      <c r="U314" s="109">
        <v>2.7644371391963413E-3</v>
      </c>
      <c r="V314" s="109">
        <v>0</v>
      </c>
      <c r="W314" s="109">
        <v>0</v>
      </c>
      <c r="X314" s="109">
        <v>0.16402921528509018</v>
      </c>
      <c r="Y314" s="109">
        <v>1.2484554822176804E-3</v>
      </c>
      <c r="Z314" s="109">
        <v>0</v>
      </c>
      <c r="AA314" s="109">
        <v>0</v>
      </c>
      <c r="AB314" s="109">
        <v>0.12925081256616805</v>
      </c>
      <c r="AC314" s="109">
        <v>1.7380469927140909</v>
      </c>
      <c r="AD314" s="109">
        <v>1.6146646164203315</v>
      </c>
      <c r="AE314" s="109">
        <v>0.79025448516549546</v>
      </c>
      <c r="AF314" s="109">
        <v>0.79025448516549546</v>
      </c>
      <c r="AG314" s="57" t="str">
        <f>_xlfn.XLOOKUP(B314,[3]CALCULATION!$B:$B,[3]CALCULATION!$M:$M,"")</f>
        <v>Operationnel</v>
      </c>
      <c r="AH314" s="57"/>
      <c r="AI314" s="56" t="str" cm="1">
        <f t="array" ref="AI314">IFERROR(_xlfn.IFS(
AK314="MPR ISSUE","PDH",
AK314="BSS Hardware Issue","BSS",
AK314="Sites strategiques, MLL, Pylone, etc.","ENVTECH",
AK314="AKTIVCO DEFAUT GE &amp; POWER Cabinet","AKTIVCO",
AK314="AKTIVCO Coupure ENEO &amp; Baisse de tension","AKTIVCO GRID ONLY",
AK314="Coupure ENEO &amp; Baisse de tension","IHS GRID ONLY",
AK314="Defaut GE &amp; POWER Cabinet","IHS",
AK314="Sharing","Partners",
AK314="Sites strategiques &amp; DataCenter","SST &amp; DC",
AK314="Exclu","Exclu",
AK314="SAT","SAT",
AK314="SPARE-ISSUE","SPARE-ISSUE",
AK314="Fiber CAmtel","TRANS_FO_CAMTEL",
AK314="Fiber AOF","Fiber AOF",
AK314="Projet OCM (HUAWEI)","TRAVAUX-HUAWEI",
AK314="Projet OCM (NOKIA)","TRAVAUX-NOKIA",
AK314="ACCESS-ISSUE","ACCESS-ISSUE",
AK314="Projet OCM (ZTE, NOKIA, autres projets)","TRAVAUX OCM",
AK314="No root CAuse","No root cause",
AK314="ODU HS","PDH",
AK314="IP &amp; VLAN","PDH",
AK314="Warehouse HUAWEI","SPARE-ISSUE",
AK314="SPARE-HS","SPARE-ISSUE",
AK314="Power Telco","BSS",AK314="no impacts","no impacts"
),"")</f>
        <v>No root cause</v>
      </c>
      <c r="AJ314" s="56" t="str" cm="1">
        <f t="array" ref="AJ314">IFERROR(_xlfn.IFS(
AK314="MPR ISSUE","TX ISSUE",
AK314="BSS Hardware Issue","RAN ISSUE",
AK314="Sites strategiques, MLL, Pylone, etc.","ENVTECH",
AK314="AKTIVCO DEFAUT GE &amp; POWER Cabinet","POWER ISSUE",
AK314="AKTIVCO Coupure ENEO &amp; Baisse de tension","POWER ISSUE",
AK314="Coupure ENEO &amp; Baisse de tension","POWER ISSUE",
AK314="Defaut GE &amp; POWER Cabinet","POWER ISSUE",
AK314="Sharing","POWER ISSUE",
AK314="Sites strategiques &amp; DataCenter","POWER ISSUE",
AK314="Exclu","Exclu",
AK314="SAT","TX ISSUE",
AK314="SPARE-ISSUE","SPARE-ISSUE",
AK314="Fiber CAmtel","TX ISSUE",
AK314="Fiber AOF","TX ISSUE",
AK314="Projet OCM (HUAWEI)","TRAVAUX-HUAWEI",
AK314="Projet OCM (NOKIA)","TRAVAUX -NOKIA",
AK314="ACCESS-ISSUE","ACCESS-ISSUE",
AK314="Projet OCM (ZTE, NOKIA, autres projets)","TRAVAUX OCM",
AK314="No root CAuse","No root cause",
AK314="ODU HS","TX ISSUE",
AK314="IP &amp; VLAN","TX ISSUE",
AK314="Warehouse HUAWEI","SPARE-ISSUE",
AK314="SPARE-HS","SPARE-ISSUE",
AK314="Power Telco","RAN ISSUE",AK314="no impacts","no impacts"
),"")</f>
        <v>No root cause</v>
      </c>
      <c r="AK314" s="81" t="s">
        <v>5620</v>
      </c>
      <c r="AL314" s="56" t="str" cm="1">
        <f t="array" ref="AL314">IFERROR(_xlfn.IFS(
AK314="MPR ISSUE","ACTIVE",
AK314="BSS Hardware Issue","ACTIVE",
AK314="Sites strategiques, MLL, Pylone, etc.","PASSIVE",
AK314="AKTIVCO DEFAUT GE &amp; POWER Cabinet","PASSIVE",
AK314="AKTIVCO Coupure ENEO &amp; Baisse de tension","PASSIVE",
AK314="Coupure ENEO &amp; Baisse de tension","PASSIVE",
AK314="Defaut GE &amp; POWER Cabinet","PASSIVE",
AK314="Sharing","PASSIVE",
AK314="Sites strategiques &amp; DataCenter","PASSIVE",
AK314="Exclu","Exclu",
AK314="SAT","ACTIVE",
AK314="SPARE-ISSUE","SPARE-ISSUE",
AK314="Fiber CAmtel","ACTIVE",
AK314="Fiber AOF","ACTIVE",
AK314="Projet OCM (HUAWEI)","PLANNED WORKS",
AK314="Projet OCM (NOKIA)","PLANNED WORKS",
AK314="ACCESS-ISSUE","ACCESS-ISSUE",
AK314="Projet OCM (ZTE, NOKIA, autres projets)","PLANNED WORKS",
AK314="No root CAuse","No root cause",
AK314="ODU HS","ACTIVE",
AK314="IP &amp; VLAN","ACTIVE",
AK314="Warehouse HUAWEI","SPARE-ISSUE",
AK314="SPARE-HS","SPARE-ISSUE",
AK314="Power Telco","ACTIVE", AK314="no impacts","no impacts"
),"")</f>
        <v>No root cause</v>
      </c>
      <c r="AM314" s="108" t="s">
        <v>5941</v>
      </c>
      <c r="AN314" s="117" t="s">
        <v>621</v>
      </c>
      <c r="AP314" s="23" t="s">
        <v>5537</v>
      </c>
      <c r="AQ314" s="23" t="s">
        <v>5537</v>
      </c>
      <c r="AR314" s="7"/>
      <c r="AS314" s="6"/>
      <c r="AT314" s="7"/>
      <c r="AU314" s="3" t="s">
        <v>5537</v>
      </c>
      <c r="AV314" s="24" t="s">
        <v>5537</v>
      </c>
      <c r="AW314" s="24" t="s">
        <v>5537</v>
      </c>
      <c r="AX314" s="24" t="s">
        <v>5537</v>
      </c>
      <c r="AY314" s="24" t="s">
        <v>5537</v>
      </c>
      <c r="AZ314" s="24" t="s">
        <v>5537</v>
      </c>
      <c r="BA314" s="24" t="s">
        <v>5537</v>
      </c>
      <c r="BB314" s="24" t="s">
        <v>5537</v>
      </c>
      <c r="BC314" s="24" t="s">
        <v>5537</v>
      </c>
      <c r="BD314" s="24" t="s">
        <v>5537</v>
      </c>
      <c r="BE314" s="24" t="s">
        <v>5537</v>
      </c>
      <c r="BF314" s="24" t="s">
        <v>5537</v>
      </c>
      <c r="BG314" s="24" t="s">
        <v>5537</v>
      </c>
      <c r="BH314" s="24" t="s">
        <v>5537</v>
      </c>
      <c r="BI314" s="9" t="s">
        <v>5941</v>
      </c>
      <c r="BJ314" s="14"/>
      <c r="BK314" s="14" t="s">
        <v>5537</v>
      </c>
      <c r="BL314" s="14" t="str">
        <f>_xlfn.XLOOKUP(B314,'[4]cell downs 18042026 17h'!$B:$B,'[4]cell downs 18042026 17h'!$B:$B,"")</f>
        <v/>
      </c>
      <c r="BM314" s="14" t="str">
        <f>_xlfn.XLOOKUP(B314,'[5]Cells Huawei 19042026 15h'!$B:$B,'[5]Cells Huawei 19042026 15h'!$B:$B,"")</f>
        <v/>
      </c>
      <c r="BN314" s="9" t="str">
        <f>_xlfn.XLOOKUP(B314,'[6]cells down 19042026 9H40'!$B:$B,'[6]cells down 19042026 9H40'!$B:$B,"")</f>
        <v/>
      </c>
      <c r="BO314" s="9" t="s">
        <v>621</v>
      </c>
      <c r="BP314" s="9" t="s">
        <v>5537</v>
      </c>
    </row>
    <row r="315" spans="1:68" s="9" customFormat="1" x14ac:dyDescent="0.35">
      <c r="A315" s="1" t="s">
        <v>1816</v>
      </c>
      <c r="B315" s="8" t="s">
        <v>1817</v>
      </c>
      <c r="C315" s="3" t="str">
        <f>_xlfn.XLOOKUP(B315,'[1]daily break down'!$D:$D,'[1]daily break down'!$E:$E,"")</f>
        <v>OUEST</v>
      </c>
      <c r="D315" s="1" t="s">
        <v>11</v>
      </c>
      <c r="E315" s="1" t="s">
        <v>12</v>
      </c>
      <c r="F315" s="3" t="s">
        <v>102</v>
      </c>
      <c r="G315" s="1" t="s">
        <v>1799</v>
      </c>
      <c r="H315" s="39" t="str">
        <f>_xlfn.XLOOKUP(B315,[2]CALCULATION!$B:$B,[2]CALCULATION!$H:$H,"")</f>
        <v>Huawei</v>
      </c>
      <c r="I315" s="34">
        <v>0</v>
      </c>
      <c r="J315" s="34">
        <v>0</v>
      </c>
      <c r="K315" s="34">
        <v>0</v>
      </c>
      <c r="L315" s="34">
        <v>0</v>
      </c>
      <c r="M315" s="34">
        <v>0</v>
      </c>
      <c r="N315" s="34">
        <v>0</v>
      </c>
      <c r="O315" s="34">
        <v>0</v>
      </c>
      <c r="P315" s="34">
        <v>0</v>
      </c>
      <c r="Q315" s="34">
        <v>0</v>
      </c>
      <c r="R315" s="34">
        <v>0</v>
      </c>
      <c r="S315" s="109">
        <v>0</v>
      </c>
      <c r="T315" s="109">
        <f>_xlfn.XLOOKUP(B315,'[3]Nur des jours'!$B:$B,'[3]Nur des jours'!$U:$U,"")</f>
        <v>0</v>
      </c>
      <c r="U315" s="109">
        <v>0</v>
      </c>
      <c r="V315" s="109">
        <v>2.675261747609386E-4</v>
      </c>
      <c r="W315" s="109">
        <v>0</v>
      </c>
      <c r="X315" s="109">
        <v>0</v>
      </c>
      <c r="Y315" s="109">
        <v>0</v>
      </c>
      <c r="Z315" s="109">
        <v>1.0363072256322892</v>
      </c>
      <c r="AA315" s="109">
        <v>1.2777050106582428</v>
      </c>
      <c r="AB315" s="109">
        <v>0.43027126440717628</v>
      </c>
      <c r="AC315" s="109">
        <v>0</v>
      </c>
      <c r="AD315" s="109">
        <v>0</v>
      </c>
      <c r="AE315" s="109">
        <v>0.77992797481972309</v>
      </c>
      <c r="AF315" s="109">
        <v>0.77992797481972309</v>
      </c>
      <c r="AG315" s="57" t="str">
        <f>_xlfn.XLOOKUP(B315,[3]CALCULATION!$B:$B,[3]CALCULATION!$M:$M,"")</f>
        <v>Operationnel</v>
      </c>
      <c r="AH315" s="57"/>
      <c r="AI315" s="56" t="str" cm="1">
        <f t="array" ref="AI315">IFERROR(_xlfn.IFS(
AK315="MPR ISSUE","PDH",
AK315="BSS Hardware Issue","BSS",
AK315="Sites strategiques, MLL, Pylone, etc.","ENVTECH",
AK315="AKTIVCO DEFAUT GE &amp; POWER Cabinet","AKTIVCO",
AK315="AKTIVCO Coupure ENEO &amp; Baisse de tension","AKTIVCO GRID ONLY",
AK315="Coupure ENEO &amp; Baisse de tension","IHS GRID ONLY",
AK315="Defaut GE &amp; POWER Cabinet","IHS",
AK315="Sharing","Partners",
AK315="Sites strategiques &amp; DataCenter","SST &amp; DC",
AK315="Exclu","Exclu",
AK315="SAT","SAT",
AK315="SPARE-ISSUE","SPARE-ISSUE",
AK315="Fiber CAmtel","TRANS_FO_CAMTEL",
AK315="Fiber AOF","Fiber AOF",
AK315="Projet OCM (HUAWEI)","TRAVAUX-HUAWEI",
AK315="Projet OCM (NOKIA)","TRAVAUX-NOKIA",
AK315="ACCESS-ISSUE","ACCESS-ISSUE",
AK315="Projet OCM (ZTE, NOKIA, autres projets)","TRAVAUX OCM",
AK315="No root CAuse","No root cause",
AK315="ODU HS","PDH",
AK315="IP &amp; VLAN","PDH",
AK315="Warehouse HUAWEI","SPARE-ISSUE",
AK315="SPARE-HS","SPARE-ISSUE",
AK315="Power Telco","BSS",AK315="no impacts","no impacts"
),"")</f>
        <v>PDH</v>
      </c>
      <c r="AJ315" s="56" t="str" cm="1">
        <f t="array" ref="AJ315">IFERROR(_xlfn.IFS(
AK315="MPR ISSUE","TX ISSUE",
AK315="BSS Hardware Issue","RAN ISSUE",
AK315="Sites strategiques, MLL, Pylone, etc.","ENVTECH",
AK315="AKTIVCO DEFAUT GE &amp; POWER Cabinet","POWER ISSUE",
AK315="AKTIVCO Coupure ENEO &amp; Baisse de tension","POWER ISSUE",
AK315="Coupure ENEO &amp; Baisse de tension","POWER ISSUE",
AK315="Defaut GE &amp; POWER Cabinet","POWER ISSUE",
AK315="Sharing","POWER ISSUE",
AK315="Sites strategiques &amp; DataCenter","POWER ISSUE",
AK315="Exclu","Exclu",
AK315="SAT","TX ISSUE",
AK315="SPARE-ISSUE","SPARE-ISSUE",
AK315="Fiber CAmtel","TX ISSUE",
AK315="Fiber AOF","TX ISSUE",
AK315="Projet OCM (HUAWEI)","TRAVAUX-HUAWEI",
AK315="Projet OCM (NOKIA)","TRAVAUX -NOKIA",
AK315="ACCESS-ISSUE","ACCESS-ISSUE",
AK315="Projet OCM (ZTE, NOKIA, autres projets)","TRAVAUX OCM",
AK315="No root CAuse","No root cause",
AK315="ODU HS","TX ISSUE",
AK315="IP &amp; VLAN","TX ISSUE",
AK315="Warehouse HUAWEI","SPARE-ISSUE",
AK315="SPARE-HS","SPARE-ISSUE",
AK315="Power Telco","RAN ISSUE",AK315="no impacts","no impacts"
),"")</f>
        <v>TX ISSUE</v>
      </c>
      <c r="AK315" s="81" t="s">
        <v>5352</v>
      </c>
      <c r="AL315" s="56" t="str" cm="1">
        <f t="array" ref="AL315">IFERROR(_xlfn.IFS(
AK315="MPR ISSUE","ACTIVE",
AK315="BSS Hardware Issue","ACTIVE",
AK315="Sites strategiques, MLL, Pylone, etc.","PASSIVE",
AK315="AKTIVCO DEFAUT GE &amp; POWER Cabinet","PASSIVE",
AK315="AKTIVCO Coupure ENEO &amp; Baisse de tension","PASSIVE",
AK315="Coupure ENEO &amp; Baisse de tension","PASSIVE",
AK315="Defaut GE &amp; POWER Cabinet","PASSIVE",
AK315="Sharing","PASSIVE",
AK315="Sites strategiques &amp; DataCenter","PASSIVE",
AK315="Exclu","Exclu",
AK315="SAT","ACTIVE",
AK315="SPARE-ISSUE","SPARE-ISSUE",
AK315="Fiber CAmtel","ACTIVE",
AK315="Fiber AOF","ACTIVE",
AK315="Projet OCM (HUAWEI)","PLANNED WORKS",
AK315="Projet OCM (NOKIA)","PLANNED WORKS",
AK315="ACCESS-ISSUE","ACCESS-ISSUE",
AK315="Projet OCM (ZTE, NOKIA, autres projets)","PLANNED WORKS",
AK315="No root CAuse","No root cause",
AK315="ODU HS","ACTIVE",
AK315="IP &amp; VLAN","ACTIVE",
AK315="Warehouse HUAWEI","SPARE-ISSUE",
AK315="SPARE-HS","SPARE-ISSUE",
AK315="Power Telco","ACTIVE", AK315="no impacts","no impacts"
),"")</f>
        <v>ACTIVE</v>
      </c>
      <c r="AM315" s="108" t="s">
        <v>5942</v>
      </c>
      <c r="AN315" s="117" t="s">
        <v>1817</v>
      </c>
      <c r="AP315" s="23" t="s">
        <v>5537</v>
      </c>
      <c r="AQ315" s="23" t="s">
        <v>5537</v>
      </c>
      <c r="AR315" s="7"/>
      <c r="AS315" s="6"/>
      <c r="AT315" s="7"/>
      <c r="AU315" s="3" t="s">
        <v>5537</v>
      </c>
      <c r="AV315" s="24" t="s">
        <v>5537</v>
      </c>
      <c r="AW315" s="24" t="s">
        <v>5537</v>
      </c>
      <c r="AX315" s="24" t="s">
        <v>5537</v>
      </c>
      <c r="AY315" s="24" t="s">
        <v>5537</v>
      </c>
      <c r="AZ315" s="24" t="s">
        <v>5537</v>
      </c>
      <c r="BA315" s="24" t="s">
        <v>5537</v>
      </c>
      <c r="BB315" s="24" t="s">
        <v>5537</v>
      </c>
      <c r="BC315" s="24" t="s">
        <v>5537</v>
      </c>
      <c r="BD315" s="24" t="s">
        <v>5537</v>
      </c>
      <c r="BE315" s="24" t="s">
        <v>5537</v>
      </c>
      <c r="BF315" s="24" t="s">
        <v>5942</v>
      </c>
      <c r="BG315" s="24" t="s">
        <v>5537</v>
      </c>
      <c r="BH315" s="24" t="s">
        <v>5537</v>
      </c>
      <c r="BI315" s="9" t="s">
        <v>5537</v>
      </c>
      <c r="BJ315" s="14"/>
      <c r="BK315" s="14" t="s">
        <v>5537</v>
      </c>
      <c r="BL315" s="14" t="str">
        <f>_xlfn.XLOOKUP(B315,'[4]cell downs 18042026 17h'!$B:$B,'[4]cell downs 18042026 17h'!$B:$B,"")</f>
        <v/>
      </c>
      <c r="BM315" s="14" t="str">
        <f>_xlfn.XLOOKUP(B315,'[5]Cells Huawei 19042026 15h'!$B:$B,'[5]Cells Huawei 19042026 15h'!$B:$B,"")</f>
        <v/>
      </c>
      <c r="BN315" s="9" t="str">
        <f>_xlfn.XLOOKUP(B315,'[6]cells down 19042026 9H40'!$B:$B,'[6]cells down 19042026 9H40'!$B:$B,"")</f>
        <v/>
      </c>
      <c r="BO315" s="9" t="s">
        <v>1817</v>
      </c>
      <c r="BP315" s="9" t="s">
        <v>12</v>
      </c>
    </row>
    <row r="316" spans="1:68" s="9" customFormat="1" ht="21.5" customHeight="1" x14ac:dyDescent="0.35">
      <c r="A316" s="1" t="s">
        <v>1158</v>
      </c>
      <c r="B316" s="8" t="s">
        <v>1159</v>
      </c>
      <c r="C316" s="3" t="str">
        <f>_xlfn.XLOOKUP(B316,'[1]daily break down'!$D:$D,'[1]daily break down'!$E:$E,"")</f>
        <v>NORD-OUEST</v>
      </c>
      <c r="D316" s="1" t="s">
        <v>11</v>
      </c>
      <c r="E316" s="1" t="s">
        <v>154</v>
      </c>
      <c r="F316" s="3" t="s">
        <v>51</v>
      </c>
      <c r="G316" s="1" t="s">
        <v>1158</v>
      </c>
      <c r="H316" s="40" t="str">
        <f>_xlfn.XLOOKUP(B316,[2]CALCULATION!$B:$B,[2]CALCULATION!$H:$H,"")</f>
        <v>NOKIA</v>
      </c>
      <c r="I316" s="34">
        <v>2.1745378757294547</v>
      </c>
      <c r="J316" s="34">
        <v>1.3376308738047311E-3</v>
      </c>
      <c r="K316" s="34">
        <v>0</v>
      </c>
      <c r="L316" s="34">
        <v>0</v>
      </c>
      <c r="M316" s="34">
        <v>3.8293380590601611E-2</v>
      </c>
      <c r="N316" s="34">
        <v>5.3492757987588755</v>
      </c>
      <c r="O316" s="34">
        <v>4.31168759645724E-2</v>
      </c>
      <c r="P316" s="34">
        <v>0</v>
      </c>
      <c r="Q316" s="34">
        <v>0</v>
      </c>
      <c r="R316" s="34">
        <v>1.5342263251484363</v>
      </c>
      <c r="S316" s="109">
        <v>3.4495409051081993</v>
      </c>
      <c r="T316" s="109">
        <f>_xlfn.XLOOKUP(B316,'[3]Nur des jours'!$B:$B,'[3]Nur des jours'!$U:$U,"")</f>
        <v>0.98387209537914533</v>
      </c>
      <c r="U316" s="109">
        <v>0</v>
      </c>
      <c r="V316" s="109">
        <v>6.7100023399622755</v>
      </c>
      <c r="W316" s="109">
        <v>0.98387209537914533</v>
      </c>
      <c r="X316" s="109">
        <v>0.32957441222715889</v>
      </c>
      <c r="Y316" s="109">
        <v>0.58472304263582486</v>
      </c>
      <c r="Z316" s="109">
        <v>0.14621197204601169</v>
      </c>
      <c r="AA316" s="109">
        <v>1.7009670892866822</v>
      </c>
      <c r="AB316" s="109">
        <v>0.95806473705387329</v>
      </c>
      <c r="AC316" s="109">
        <v>2.6445391652578443</v>
      </c>
      <c r="AD316" s="109">
        <v>1.1754171894284813</v>
      </c>
      <c r="AE316" s="109">
        <v>0.77224105606492544</v>
      </c>
      <c r="AF316" s="109">
        <v>0.77224105606492544</v>
      </c>
      <c r="AG316" s="57" t="str">
        <f>_xlfn.XLOOKUP(B316,[3]CALCULATION!$B:$B,[3]CALCULATION!$M:$M,"")</f>
        <v>Insecurity</v>
      </c>
      <c r="AH316" s="57"/>
      <c r="AI316" s="56" t="str" cm="1">
        <f t="array" ref="AI316">IFERROR(_xlfn.IFS(
AK316="MPR ISSUE","PDH",
AK316="BSS Hardware Issue","BSS",
AK316="Sites strategiques, MLL, Pylone, etc.","ENVTECH",
AK316="AKTIVCO DEFAUT GE &amp; POWER Cabinet","AKTIVCO",
AK316="AKTIVCO Coupure ENEO &amp; Baisse de tension","AKTIVCO GRID ONLY",
AK316="Coupure ENEO &amp; Baisse de tension","IHS GRID ONLY",
AK316="Defaut GE &amp; POWER Cabinet","IHS",
AK316="Sharing","Partners",
AK316="Sites strategiques &amp; DataCenter","SST &amp; DC",
AK316="Exclu","Exclu",
AK316="SAT","SAT",
AK316="SPARE-ISSUE","SPARE-ISSUE",
AK316="Fiber CAmtel","TRANS_FO_CAMTEL",
AK316="Fiber AOF","Fiber AOF",
AK316="Projet OCM (HUAWEI)","TRAVAUX-HUAWEI",
AK316="Projet OCM (NOKIA)","TRAVAUX-NOKIA",
AK316="ACCESS-ISSUE","ACCESS-ISSUE",
AK316="Projet OCM (ZTE, NOKIA, autres projets)","TRAVAUX OCM",
AK316="No root CAuse","No root cause",
AK316="ODU HS","PDH",
AK316="IP &amp; VLAN","PDH",
AK316="Warehouse HUAWEI","SPARE-ISSUE",
AK316="SPARE-HS","SPARE-ISSUE",
AK316="Power Telco","BSS",AK316="no impacts","no impacts"
),"")</f>
        <v>IHS</v>
      </c>
      <c r="AJ316" s="56" t="str" cm="1">
        <f t="array" ref="AJ316">IFERROR(_xlfn.IFS(
AK316="MPR ISSUE","TX ISSUE",
AK316="BSS Hardware Issue","RAN ISSUE",
AK316="Sites strategiques, MLL, Pylone, etc.","ENVTECH",
AK316="AKTIVCO DEFAUT GE &amp; POWER Cabinet","POWER ISSUE",
AK316="AKTIVCO Coupure ENEO &amp; Baisse de tension","POWER ISSUE",
AK316="Coupure ENEO &amp; Baisse de tension","POWER ISSUE",
AK316="Defaut GE &amp; POWER Cabinet","POWER ISSUE",
AK316="Sharing","POWER ISSUE",
AK316="Sites strategiques &amp; DataCenter","POWER ISSUE",
AK316="Exclu","Exclu",
AK316="SAT","TX ISSUE",
AK316="SPARE-ISSUE","SPARE-ISSUE",
AK316="Fiber CAmtel","TX ISSUE",
AK316="Fiber AOF","TX ISSUE",
AK316="Projet OCM (HUAWEI)","TRAVAUX-HUAWEI",
AK316="Projet OCM (NOKIA)","TRAVAUX -NOKIA",
AK316="ACCESS-ISSUE","ACCESS-ISSUE",
AK316="Projet OCM (ZTE, NOKIA, autres projets)","TRAVAUX OCM",
AK316="No root CAuse","No root cause",
AK316="ODU HS","TX ISSUE",
AK316="IP &amp; VLAN","TX ISSUE",
AK316="Warehouse HUAWEI","SPARE-ISSUE",
AK316="SPARE-HS","SPARE-ISSUE",
AK316="Power Telco","RAN ISSUE",AK316="no impacts","no impacts"
),"")</f>
        <v>POWER ISSUE</v>
      </c>
      <c r="AK316" s="81" t="s">
        <v>5330</v>
      </c>
      <c r="AL316" s="56" t="str" cm="1">
        <f t="array" ref="AL316">IFERROR(_xlfn.IFS(
AK316="MPR ISSUE","ACTIVE",
AK316="BSS Hardware Issue","ACTIVE",
AK316="Sites strategiques, MLL, Pylone, etc.","PASSIVE",
AK316="AKTIVCO DEFAUT GE &amp; POWER Cabinet","PASSIVE",
AK316="AKTIVCO Coupure ENEO &amp; Baisse de tension","PASSIVE",
AK316="Coupure ENEO &amp; Baisse de tension","PASSIVE",
AK316="Defaut GE &amp; POWER Cabinet","PASSIVE",
AK316="Sharing","PASSIVE",
AK316="Sites strategiques &amp; DataCenter","PASSIVE",
AK316="Exclu","Exclu",
AK316="SAT","ACTIVE",
AK316="SPARE-ISSUE","SPARE-ISSUE",
AK316="Fiber CAmtel","ACTIVE",
AK316="Fiber AOF","ACTIVE",
AK316="Projet OCM (HUAWEI)","PLANNED WORKS",
AK316="Projet OCM (NOKIA)","PLANNED WORKS",
AK316="ACCESS-ISSUE","ACCESS-ISSUE",
AK316="Projet OCM (ZTE, NOKIA, autres projets)","PLANNED WORKS",
AK316="No root CAuse","No root cause",
AK316="ODU HS","ACTIVE",
AK316="IP &amp; VLAN","ACTIVE",
AK316="Warehouse HUAWEI","SPARE-ISSUE",
AK316="SPARE-HS","SPARE-ISSUE",
AK316="Power Telco","ACTIVE", AK316="no impacts","no impacts"
),"")</f>
        <v>PASSIVE</v>
      </c>
      <c r="AM316" s="108" t="s">
        <v>5943</v>
      </c>
      <c r="AN316" s="117" t="s">
        <v>1159</v>
      </c>
      <c r="AO316" s="114"/>
      <c r="AP316" s="23" t="s">
        <v>5537</v>
      </c>
      <c r="AQ316" s="23" t="s">
        <v>5537</v>
      </c>
      <c r="AR316" s="7"/>
      <c r="AS316" s="6"/>
      <c r="AT316" s="7"/>
      <c r="AU316" s="3" t="s">
        <v>6467</v>
      </c>
      <c r="AV316" s="24" t="s">
        <v>5537</v>
      </c>
      <c r="AW316" s="24" t="s">
        <v>5537</v>
      </c>
      <c r="AX316" s="24" t="s">
        <v>5537</v>
      </c>
      <c r="AY316" s="24" t="s">
        <v>5537</v>
      </c>
      <c r="AZ316" s="24" t="s">
        <v>5537</v>
      </c>
      <c r="BA316" s="24" t="s">
        <v>5537</v>
      </c>
      <c r="BB316" s="24" t="s">
        <v>5537</v>
      </c>
      <c r="BC316" s="24" t="s">
        <v>5537</v>
      </c>
      <c r="BD316" s="24" t="s">
        <v>5537</v>
      </c>
      <c r="BE316" s="24" t="s">
        <v>5537</v>
      </c>
      <c r="BF316" s="24" t="s">
        <v>6468</v>
      </c>
      <c r="BG316" s="24" t="s">
        <v>5537</v>
      </c>
      <c r="BH316" s="24" t="s">
        <v>5537</v>
      </c>
      <c r="BI316" s="9" t="s">
        <v>5537</v>
      </c>
      <c r="BJ316" s="14"/>
      <c r="BK316" s="14" t="s">
        <v>5537</v>
      </c>
      <c r="BL316" s="14" t="str">
        <f>_xlfn.XLOOKUP(B316,'[4]cell downs 18042026 17h'!$B:$B,'[4]cell downs 18042026 17h'!$B:$B,"")</f>
        <v/>
      </c>
      <c r="BM316" s="14" t="str">
        <f>_xlfn.XLOOKUP(B316,'[5]Cells Huawei 19042026 15h'!$B:$B,'[5]Cells Huawei 19042026 15h'!$B:$B,"")</f>
        <v/>
      </c>
      <c r="BN316" s="9" t="str">
        <f>_xlfn.XLOOKUP(B316,'[6]cells down 19042026 9H40'!$B:$B,'[6]cells down 19042026 9H40'!$B:$B,"")</f>
        <v/>
      </c>
      <c r="BO316" s="9" t="s">
        <v>1159</v>
      </c>
      <c r="BP316" s="9" t="s">
        <v>5537</v>
      </c>
    </row>
    <row r="317" spans="1:68" s="9" customFormat="1" x14ac:dyDescent="0.35">
      <c r="A317" s="1" t="s">
        <v>539</v>
      </c>
      <c r="B317" s="8" t="s">
        <v>540</v>
      </c>
      <c r="C317" s="3" t="str">
        <f>_xlfn.XLOOKUP(B317,'[1]daily break down'!$D:$D,'[1]daily break down'!$E:$E,"")</f>
        <v>SUD-OUEST</v>
      </c>
      <c r="D317" s="1" t="s">
        <v>11</v>
      </c>
      <c r="E317" s="1" t="s">
        <v>12</v>
      </c>
      <c r="F317" s="3" t="s">
        <v>13</v>
      </c>
      <c r="G317" s="1" t="s">
        <v>14</v>
      </c>
      <c r="H317" s="39" t="str">
        <f>_xlfn.XLOOKUP(B317,[2]CALCULATION!$B:$B,[2]CALCULATION!$H:$H,"")</f>
        <v>Huawei</v>
      </c>
      <c r="I317" s="34">
        <v>0</v>
      </c>
      <c r="J317" s="34">
        <v>1.4268062653916727E-3</v>
      </c>
      <c r="K317" s="34">
        <v>3.4451842434930504</v>
      </c>
      <c r="L317" s="34">
        <v>0</v>
      </c>
      <c r="M317" s="34">
        <v>1.2744411913261593</v>
      </c>
      <c r="N317" s="34">
        <v>0</v>
      </c>
      <c r="O317" s="34">
        <v>0</v>
      </c>
      <c r="P317" s="34">
        <v>8.5049246218249994</v>
      </c>
      <c r="Q317" s="34">
        <v>4.2625837178576218E-3</v>
      </c>
      <c r="R317" s="34">
        <v>0</v>
      </c>
      <c r="S317" s="109">
        <v>0</v>
      </c>
      <c r="T317" s="109">
        <f>_xlfn.XLOOKUP(B317,'[3]Nur des jours'!$B:$B,'[3]Nur des jours'!$U:$U,"")</f>
        <v>0</v>
      </c>
      <c r="U317" s="109">
        <v>0</v>
      </c>
      <c r="V317" s="109">
        <v>0</v>
      </c>
      <c r="W317" s="109">
        <v>0</v>
      </c>
      <c r="X317" s="109">
        <v>0</v>
      </c>
      <c r="Y317" s="109">
        <v>1.7426655023927542</v>
      </c>
      <c r="Z317" s="109">
        <v>0</v>
      </c>
      <c r="AA317" s="109">
        <v>0</v>
      </c>
      <c r="AB317" s="109">
        <v>0</v>
      </c>
      <c r="AC317" s="109">
        <v>0.64758362009360182</v>
      </c>
      <c r="AD317" s="109">
        <v>1.1176690093196107</v>
      </c>
      <c r="AE317" s="109">
        <v>0.76785362679884606</v>
      </c>
      <c r="AF317" s="109">
        <v>0.76785362679884606</v>
      </c>
      <c r="AG317" s="57" t="str">
        <f>_xlfn.XLOOKUP(B317,[3]CALCULATION!$B:$B,[3]CALCULATION!$M:$M,"")</f>
        <v>Operationnel</v>
      </c>
      <c r="AH317" s="57"/>
      <c r="AI317" s="56" t="str" cm="1">
        <f t="array" ref="AI317">IFERROR(_xlfn.IFS(
AK317="MPR ISSUE","PDH",
AK317="BSS Hardware Issue","BSS",
AK317="Sites strategiques, MLL, Pylone, etc.","ENVTECH",
AK317="AKTIVCO DEFAUT GE &amp; POWER Cabinet","AKTIVCO",
AK317="AKTIVCO Coupure ENEO &amp; Baisse de tension","AKTIVCO GRID ONLY",
AK317="Coupure ENEO &amp; Baisse de tension","IHS GRID ONLY",
AK317="Defaut GE &amp; POWER Cabinet","IHS",
AK317="Sharing","Partners",
AK317="Sites strategiques &amp; DataCenter","SST &amp; DC",
AK317="Exclu","Exclu",
AK317="SAT","SAT",
AK317="SPARE-ISSUE","SPARE-ISSUE",
AK317="Fiber CAmtel","TRANS_FO_CAMTEL",
AK317="Fiber AOF","Fiber AOF",
AK317="Projet OCM (HUAWEI)","TRAVAUX-HUAWEI",
AK317="Projet OCM (NOKIA)","TRAVAUX-NOKIA",
AK317="ACCESS-ISSUE","ACCESS-ISSUE",
AK317="Projet OCM (ZTE, NOKIA, autres projets)","TRAVAUX OCM",
AK317="No root CAuse","No root cause",
AK317="ODU HS","PDH",
AK317="IP &amp; VLAN","PDH",
AK317="Warehouse HUAWEI","SPARE-ISSUE",
AK317="SPARE-HS","SPARE-ISSUE",
AK317="Power Telco","BSS",AK317="no impacts","no impacts"
),"")</f>
        <v>No root cause</v>
      </c>
      <c r="AJ317" s="56" t="str" cm="1">
        <f t="array" ref="AJ317">IFERROR(_xlfn.IFS(
AK317="MPR ISSUE","TX ISSUE",
AK317="BSS Hardware Issue","RAN ISSUE",
AK317="Sites strategiques, MLL, Pylone, etc.","ENVTECH",
AK317="AKTIVCO DEFAUT GE &amp; POWER Cabinet","POWER ISSUE",
AK317="AKTIVCO Coupure ENEO &amp; Baisse de tension","POWER ISSUE",
AK317="Coupure ENEO &amp; Baisse de tension","POWER ISSUE",
AK317="Defaut GE &amp; POWER Cabinet","POWER ISSUE",
AK317="Sharing","POWER ISSUE",
AK317="Sites strategiques &amp; DataCenter","POWER ISSUE",
AK317="Exclu","Exclu",
AK317="SAT","TX ISSUE",
AK317="SPARE-ISSUE","SPARE-ISSUE",
AK317="Fiber CAmtel","TX ISSUE",
AK317="Fiber AOF","TX ISSUE",
AK317="Projet OCM (HUAWEI)","TRAVAUX-HUAWEI",
AK317="Projet OCM (NOKIA)","TRAVAUX -NOKIA",
AK317="ACCESS-ISSUE","ACCESS-ISSUE",
AK317="Projet OCM (ZTE, NOKIA, autres projets)","TRAVAUX OCM",
AK317="No root CAuse","No root cause",
AK317="ODU HS","TX ISSUE",
AK317="IP &amp; VLAN","TX ISSUE",
AK317="Warehouse HUAWEI","SPARE-ISSUE",
AK317="SPARE-HS","SPARE-ISSUE",
AK317="Power Telco","RAN ISSUE",AK317="no impacts","no impacts"
),"")</f>
        <v>No root cause</v>
      </c>
      <c r="AK317" s="81" t="s">
        <v>5620</v>
      </c>
      <c r="AL317" s="56" t="str" cm="1">
        <f t="array" ref="AL317">IFERROR(_xlfn.IFS(
AK317="MPR ISSUE","ACTIVE",
AK317="BSS Hardware Issue","ACTIVE",
AK317="Sites strategiques, MLL, Pylone, etc.","PASSIVE",
AK317="AKTIVCO DEFAUT GE &amp; POWER Cabinet","PASSIVE",
AK317="AKTIVCO Coupure ENEO &amp; Baisse de tension","PASSIVE",
AK317="Coupure ENEO &amp; Baisse de tension","PASSIVE",
AK317="Defaut GE &amp; POWER Cabinet","PASSIVE",
AK317="Sharing","PASSIVE",
AK317="Sites strategiques &amp; DataCenter","PASSIVE",
AK317="Exclu","Exclu",
AK317="SAT","ACTIVE",
AK317="SPARE-ISSUE","SPARE-ISSUE",
AK317="Fiber CAmtel","ACTIVE",
AK317="Fiber AOF","ACTIVE",
AK317="Projet OCM (HUAWEI)","PLANNED WORKS",
AK317="Projet OCM (NOKIA)","PLANNED WORKS",
AK317="ACCESS-ISSUE","ACCESS-ISSUE",
AK317="Projet OCM (ZTE, NOKIA, autres projets)","PLANNED WORKS",
AK317="No root CAuse","No root cause",
AK317="ODU HS","ACTIVE",
AK317="IP &amp; VLAN","ACTIVE",
AK317="Warehouse HUAWEI","SPARE-ISSUE",
AK317="SPARE-HS","SPARE-ISSUE",
AK317="Power Telco","ACTIVE", AK317="no impacts","no impacts"
),"")</f>
        <v>No root cause</v>
      </c>
      <c r="AM317" s="108" t="s">
        <v>5537</v>
      </c>
      <c r="AN317" s="117" t="s">
        <v>540</v>
      </c>
      <c r="AP317" s="23" t="s">
        <v>5537</v>
      </c>
      <c r="AQ317" s="23" t="s">
        <v>5537</v>
      </c>
      <c r="AR317" s="7"/>
      <c r="AS317" s="6"/>
      <c r="AT317" s="7"/>
      <c r="AU317" s="3" t="s">
        <v>5537</v>
      </c>
      <c r="AV317" s="24" t="s">
        <v>5537</v>
      </c>
      <c r="AW317" s="24" t="s">
        <v>5537</v>
      </c>
      <c r="AX317" s="24" t="s">
        <v>5537</v>
      </c>
      <c r="AY317" s="24" t="s">
        <v>5537</v>
      </c>
      <c r="AZ317" s="24" t="s">
        <v>5537</v>
      </c>
      <c r="BA317" s="24" t="s">
        <v>5537</v>
      </c>
      <c r="BB317" s="24" t="s">
        <v>5537</v>
      </c>
      <c r="BC317" s="24" t="s">
        <v>5537</v>
      </c>
      <c r="BD317" s="24" t="s">
        <v>5537</v>
      </c>
      <c r="BE317" s="24" t="s">
        <v>5537</v>
      </c>
      <c r="BF317" s="24" t="s">
        <v>5537</v>
      </c>
      <c r="BG317" s="24" t="s">
        <v>5537</v>
      </c>
      <c r="BH317" s="24" t="s">
        <v>5537</v>
      </c>
      <c r="BI317" s="9" t="s">
        <v>5537</v>
      </c>
      <c r="BJ317" s="14"/>
      <c r="BK317" s="14" t="s">
        <v>5537</v>
      </c>
      <c r="BL317" s="14" t="str">
        <f>_xlfn.XLOOKUP(B317,'[4]cell downs 18042026 17h'!$B:$B,'[4]cell downs 18042026 17h'!$B:$B,"")</f>
        <v/>
      </c>
      <c r="BM317" s="14" t="str">
        <f>_xlfn.XLOOKUP(B317,'[5]Cells Huawei 19042026 15h'!$B:$B,'[5]Cells Huawei 19042026 15h'!$B:$B,"")</f>
        <v/>
      </c>
      <c r="BN317" s="9" t="str">
        <f>_xlfn.XLOOKUP(B317,'[6]cells down 19042026 9H40'!$B:$B,'[6]cells down 19042026 9H40'!$B:$B,"")</f>
        <v/>
      </c>
      <c r="BO317" s="9" t="s">
        <v>540</v>
      </c>
      <c r="BP317" s="9" t="s">
        <v>12</v>
      </c>
    </row>
    <row r="318" spans="1:68" s="9" customFormat="1" x14ac:dyDescent="0.35">
      <c r="A318" s="1" t="s">
        <v>917</v>
      </c>
      <c r="B318" s="8" t="s">
        <v>918</v>
      </c>
      <c r="C318" s="3" t="str">
        <f>_xlfn.XLOOKUP(B318,'[1]daily break down'!$D:$D,'[1]daily break down'!$E:$E,"")</f>
        <v>SUD-OUEST</v>
      </c>
      <c r="D318" s="1" t="s">
        <v>18</v>
      </c>
      <c r="E318" s="1"/>
      <c r="F318" s="3" t="s">
        <v>13</v>
      </c>
      <c r="G318" s="1" t="s">
        <v>63</v>
      </c>
      <c r="H318" s="39" t="str">
        <f>_xlfn.XLOOKUP(B318,[2]CALCULATION!$B:$B,[2]CALCULATION!$H:$H,"")</f>
        <v>Huawei</v>
      </c>
      <c r="I318" s="34">
        <v>2.292075089960135</v>
      </c>
      <c r="J318" s="34">
        <v>0.65599201559213893</v>
      </c>
      <c r="K318" s="34">
        <v>0.66906512799879014</v>
      </c>
      <c r="L318" s="34">
        <v>0.36042909771625381</v>
      </c>
      <c r="M318" s="34">
        <v>0.78991561867746474</v>
      </c>
      <c r="N318" s="34">
        <v>0</v>
      </c>
      <c r="O318" s="34">
        <v>0</v>
      </c>
      <c r="P318" s="34">
        <v>1.3757087660123333</v>
      </c>
      <c r="Q318" s="34">
        <v>0.89041628499599046</v>
      </c>
      <c r="R318" s="34">
        <v>1.7306981648417812</v>
      </c>
      <c r="S318" s="109">
        <v>5.0932881606469707</v>
      </c>
      <c r="T318" s="109">
        <f>_xlfn.XLOOKUP(B318,'[3]Nur des jours'!$B:$B,'[3]Nur des jours'!$U:$U,"")</f>
        <v>5.3505234952187721E-4</v>
      </c>
      <c r="U318" s="109">
        <v>0.67470101274708738</v>
      </c>
      <c r="V318" s="109">
        <v>0.17843995856554604</v>
      </c>
      <c r="W318" s="109">
        <v>5.3505234952187721E-4</v>
      </c>
      <c r="X318" s="109">
        <v>0.6888085596961474</v>
      </c>
      <c r="Y318" s="109">
        <v>0.56958106114435569</v>
      </c>
      <c r="Z318" s="109">
        <v>1.2756183064951074</v>
      </c>
      <c r="AA318" s="109">
        <v>0.39538585121834979</v>
      </c>
      <c r="AB318" s="109">
        <v>4.4041585695411101</v>
      </c>
      <c r="AC318" s="109">
        <v>0.84554312594670855</v>
      </c>
      <c r="AD318" s="109">
        <v>0.72246320266838027</v>
      </c>
      <c r="AE318" s="109">
        <v>0.7623425875987706</v>
      </c>
      <c r="AF318" s="109">
        <v>0.7623425875987706</v>
      </c>
      <c r="AG318" s="57" t="str">
        <f>_xlfn.XLOOKUP(B318,[3]CALCULATION!$B:$B,[3]CALCULATION!$M:$M,"")</f>
        <v>Operationnel</v>
      </c>
      <c r="AH318" s="57"/>
      <c r="AI318" s="56" t="str" cm="1">
        <f t="array" ref="AI318">IFERROR(_xlfn.IFS(
AK318="MPR ISSUE","PDH",
AK318="BSS Hardware Issue","BSS",
AK318="Sites strategiques, MLL, Pylone, etc.","ENVTECH",
AK318="AKTIVCO DEFAUT GE &amp; POWER Cabinet","AKTIVCO",
AK318="AKTIVCO Coupure ENEO &amp; Baisse de tension","AKTIVCO GRID ONLY",
AK318="Coupure ENEO &amp; Baisse de tension","IHS GRID ONLY",
AK318="Defaut GE &amp; POWER Cabinet","IHS",
AK318="Sharing","Partners",
AK318="Sites strategiques &amp; DataCenter","SST &amp; DC",
AK318="Exclu","Exclu",
AK318="SAT","SAT",
AK318="SPARE-ISSUE","SPARE-ISSUE",
AK318="Fiber CAmtel","TRANS_FO_CAMTEL",
AK318="Fiber AOF","Fiber AOF",
AK318="Projet OCM (HUAWEI)","TRAVAUX-HUAWEI",
AK318="Projet OCM (NOKIA)","TRAVAUX-NOKIA",
AK318="ACCESS-ISSUE","ACCESS-ISSUE",
AK318="Projet OCM (ZTE, NOKIA, autres projets)","TRAVAUX OCM",
AK318="No root CAuse","No root cause",
AK318="ODU HS","PDH",
AK318="IP &amp; VLAN","PDH",
AK318="Warehouse HUAWEI","SPARE-ISSUE",
AK318="SPARE-HS","SPARE-ISSUE",
AK318="Power Telco","BSS",AK318="no impacts","no impacts"
),"")</f>
        <v>No root cause</v>
      </c>
      <c r="AJ318" s="56" t="str" cm="1">
        <f t="array" ref="AJ318">IFERROR(_xlfn.IFS(
AK318="MPR ISSUE","TX ISSUE",
AK318="BSS Hardware Issue","RAN ISSUE",
AK318="Sites strategiques, MLL, Pylone, etc.","ENVTECH",
AK318="AKTIVCO DEFAUT GE &amp; POWER Cabinet","POWER ISSUE",
AK318="AKTIVCO Coupure ENEO &amp; Baisse de tension","POWER ISSUE",
AK318="Coupure ENEO &amp; Baisse de tension","POWER ISSUE",
AK318="Defaut GE &amp; POWER Cabinet","POWER ISSUE",
AK318="Sharing","POWER ISSUE",
AK318="Sites strategiques &amp; DataCenter","POWER ISSUE",
AK318="Exclu","Exclu",
AK318="SAT","TX ISSUE",
AK318="SPARE-ISSUE","SPARE-ISSUE",
AK318="Fiber CAmtel","TX ISSUE",
AK318="Fiber AOF","TX ISSUE",
AK318="Projet OCM (HUAWEI)","TRAVAUX-HUAWEI",
AK318="Projet OCM (NOKIA)","TRAVAUX -NOKIA",
AK318="ACCESS-ISSUE","ACCESS-ISSUE",
AK318="Projet OCM (ZTE, NOKIA, autres projets)","TRAVAUX OCM",
AK318="No root CAuse","No root cause",
AK318="ODU HS","TX ISSUE",
AK318="IP &amp; VLAN","TX ISSUE",
AK318="Warehouse HUAWEI","SPARE-ISSUE",
AK318="SPARE-HS","SPARE-ISSUE",
AK318="Power Telco","RAN ISSUE",AK318="no impacts","no impacts"
),"")</f>
        <v>No root cause</v>
      </c>
      <c r="AK318" s="81" t="s">
        <v>5620</v>
      </c>
      <c r="AL318" s="56" t="str" cm="1">
        <f t="array" ref="AL318">IFERROR(_xlfn.IFS(
AK318="MPR ISSUE","ACTIVE",
AK318="BSS Hardware Issue","ACTIVE",
AK318="Sites strategiques, MLL, Pylone, etc.","PASSIVE",
AK318="AKTIVCO DEFAUT GE &amp; POWER Cabinet","PASSIVE",
AK318="AKTIVCO Coupure ENEO &amp; Baisse de tension","PASSIVE",
AK318="Coupure ENEO &amp; Baisse de tension","PASSIVE",
AK318="Defaut GE &amp; POWER Cabinet","PASSIVE",
AK318="Sharing","PASSIVE",
AK318="Sites strategiques &amp; DataCenter","PASSIVE",
AK318="Exclu","Exclu",
AK318="SAT","ACTIVE",
AK318="SPARE-ISSUE","SPARE-ISSUE",
AK318="Fiber CAmtel","ACTIVE",
AK318="Fiber AOF","ACTIVE",
AK318="Projet OCM (HUAWEI)","PLANNED WORKS",
AK318="Projet OCM (NOKIA)","PLANNED WORKS",
AK318="ACCESS-ISSUE","ACCESS-ISSUE",
AK318="Projet OCM (ZTE, NOKIA, autres projets)","PLANNED WORKS",
AK318="No root CAuse","No root cause",
AK318="ODU HS","ACTIVE",
AK318="IP &amp; VLAN","ACTIVE",
AK318="Warehouse HUAWEI","SPARE-ISSUE",
AK318="SPARE-HS","SPARE-ISSUE",
AK318="Power Telco","ACTIVE", AK318="no impacts","no impacts"
),"")</f>
        <v>No root cause</v>
      </c>
      <c r="AM318" s="108" t="s">
        <v>5537</v>
      </c>
      <c r="AN318" s="117" t="s">
        <v>918</v>
      </c>
      <c r="AP318" s="23" t="s">
        <v>5537</v>
      </c>
      <c r="AQ318" s="23" t="s">
        <v>5537</v>
      </c>
      <c r="AR318" s="7"/>
      <c r="AS318" s="6"/>
      <c r="AT318" s="7"/>
      <c r="AU318" s="3" t="s">
        <v>5537</v>
      </c>
      <c r="AV318" s="24" t="s">
        <v>5537</v>
      </c>
      <c r="AW318" s="24" t="s">
        <v>5537</v>
      </c>
      <c r="AX318" s="24" t="s">
        <v>5537</v>
      </c>
      <c r="AY318" s="24" t="s">
        <v>5537</v>
      </c>
      <c r="AZ318" s="24" t="s">
        <v>5537</v>
      </c>
      <c r="BA318" s="24" t="s">
        <v>5537</v>
      </c>
      <c r="BB318" s="24" t="s">
        <v>5537</v>
      </c>
      <c r="BC318" s="24" t="s">
        <v>5537</v>
      </c>
      <c r="BD318" s="24" t="s">
        <v>5537</v>
      </c>
      <c r="BE318" s="24" t="s">
        <v>5537</v>
      </c>
      <c r="BF318" s="24" t="s">
        <v>5537</v>
      </c>
      <c r="BG318" s="24" t="s">
        <v>5537</v>
      </c>
      <c r="BH318" s="24" t="s">
        <v>5537</v>
      </c>
      <c r="BI318" s="9" t="s">
        <v>5537</v>
      </c>
      <c r="BJ318" s="14"/>
      <c r="BK318" s="14" t="s">
        <v>5537</v>
      </c>
      <c r="BL318" s="14" t="str">
        <f>_xlfn.XLOOKUP(B318,'[4]cell downs 18042026 17h'!$B:$B,'[4]cell downs 18042026 17h'!$B:$B,"")</f>
        <v/>
      </c>
      <c r="BM318" s="14" t="str">
        <f>_xlfn.XLOOKUP(B318,'[5]Cells Huawei 19042026 15h'!$B:$B,'[5]Cells Huawei 19042026 15h'!$B:$B,"")</f>
        <v/>
      </c>
      <c r="BN318" s="9" t="str">
        <f>_xlfn.XLOOKUP(B318,'[6]cells down 19042026 9H40'!$B:$B,'[6]cells down 19042026 9H40'!$B:$B,"")</f>
        <v/>
      </c>
      <c r="BO318" s="9" t="s">
        <v>5537</v>
      </c>
      <c r="BP318" s="9" t="s">
        <v>5537</v>
      </c>
    </row>
    <row r="319" spans="1:68" s="9" customFormat="1" x14ac:dyDescent="0.35">
      <c r="A319" s="1" t="s">
        <v>1978</v>
      </c>
      <c r="B319" s="8" t="s">
        <v>1979</v>
      </c>
      <c r="C319" s="3" t="str">
        <f>_xlfn.XLOOKUP(B319,'[1]daily break down'!$D:$D,'[1]daily break down'!$E:$E,"")</f>
        <v>Yaounde</v>
      </c>
      <c r="D319" s="1" t="s">
        <v>11</v>
      </c>
      <c r="E319" s="1" t="s">
        <v>12</v>
      </c>
      <c r="F319" s="3" t="s">
        <v>37</v>
      </c>
      <c r="G319" s="1" t="s">
        <v>38</v>
      </c>
      <c r="H319" s="41" t="str">
        <f>_xlfn.XLOOKUP(B319,[2]CALCULATION!$B:$B,[2]CALCULATION!$H:$H,"")</f>
        <v>ZTE</v>
      </c>
      <c r="I319" s="34">
        <v>0</v>
      </c>
      <c r="J319" s="34">
        <v>0</v>
      </c>
      <c r="K319" s="34">
        <v>0</v>
      </c>
      <c r="L319" s="34">
        <v>1.1358091275650408</v>
      </c>
      <c r="M319" s="34">
        <v>0</v>
      </c>
      <c r="N319" s="34">
        <v>0</v>
      </c>
      <c r="O319" s="34">
        <v>0</v>
      </c>
      <c r="P319" s="34">
        <v>4.3962219596898686</v>
      </c>
      <c r="Q319" s="34">
        <v>3.4902534864011101</v>
      </c>
      <c r="R319" s="34">
        <v>8.0061666566790743E-2</v>
      </c>
      <c r="S319" s="109">
        <v>0</v>
      </c>
      <c r="T319" s="109">
        <f>_xlfn.XLOOKUP(B319,'[3]Nur des jours'!$B:$B,'[3]Nur des jours'!$U:$U,"")</f>
        <v>0</v>
      </c>
      <c r="U319" s="109">
        <v>1.8182327292235603</v>
      </c>
      <c r="V319" s="109">
        <v>0</v>
      </c>
      <c r="W319" s="109">
        <v>0</v>
      </c>
      <c r="X319" s="109">
        <v>0</v>
      </c>
      <c r="Y319" s="109">
        <v>0</v>
      </c>
      <c r="Z319" s="109">
        <v>0</v>
      </c>
      <c r="AA319" s="109">
        <v>0</v>
      </c>
      <c r="AB319" s="109">
        <v>1.4570902283746106</v>
      </c>
      <c r="AC319" s="109">
        <v>0.81981463496516915</v>
      </c>
      <c r="AD319" s="109">
        <v>0.22838953660352673</v>
      </c>
      <c r="AE319" s="109">
        <v>0.84434827770215604</v>
      </c>
      <c r="AF319" s="109">
        <v>0.84434827770215604</v>
      </c>
      <c r="AG319" s="57" t="str">
        <f>_xlfn.XLOOKUP(B319,[3]CALCULATION!$B:$B,[3]CALCULATION!$M:$M,"")</f>
        <v>Operationnel</v>
      </c>
      <c r="AH319" s="57"/>
      <c r="AI319" s="56" t="str" cm="1">
        <f t="array" ref="AI319">IFERROR(_xlfn.IFS(
AK319="MPR ISSUE","PDH",
AK319="BSS Hardware Issue","BSS",
AK319="Sites strategiques, MLL, Pylone, etc.","ENVTECH",
AK319="AKTIVCO DEFAUT GE &amp; POWER Cabinet","AKTIVCO",
AK319="AKTIVCO Coupure ENEO &amp; Baisse de tension","AKTIVCO GRID ONLY",
AK319="Coupure ENEO &amp; Baisse de tension","IHS GRID ONLY",
AK319="Defaut GE &amp; POWER Cabinet","IHS",
AK319="Sharing","Partners",
AK319="Sites strategiques &amp; DataCenter","SST &amp; DC",
AK319="Exclu","Exclu",
AK319="SAT","SAT",
AK319="SPARE-ISSUE","SPARE-ISSUE",
AK319="Fiber CAmtel","TRANS_FO_CAMTEL",
AK319="Fiber AOF","Fiber AOF",
AK319="Projet OCM (HUAWEI)","TRAVAUX-HUAWEI",
AK319="Projet OCM (NOKIA)","TRAVAUX-NOKIA",
AK319="ACCESS-ISSUE","ACCESS-ISSUE",
AK319="Projet OCM (ZTE, NOKIA, autres projets)","TRAVAUX OCM",
AK319="No root CAuse","No root cause",
AK319="ODU HS","PDH",
AK319="IP &amp; VLAN","PDH",
AK319="Warehouse HUAWEI","SPARE-ISSUE",
AK319="SPARE-HS","SPARE-ISSUE",
AK319="Power Telco","BSS",AK319="no impacts","no impacts"
),"")</f>
        <v>No root cause</v>
      </c>
      <c r="AJ319" s="56" t="str" cm="1">
        <f t="array" ref="AJ319">IFERROR(_xlfn.IFS(
AK319="MPR ISSUE","TX ISSUE",
AK319="BSS Hardware Issue","RAN ISSUE",
AK319="Sites strategiques, MLL, Pylone, etc.","ENVTECH",
AK319="AKTIVCO DEFAUT GE &amp; POWER Cabinet","POWER ISSUE",
AK319="AKTIVCO Coupure ENEO &amp; Baisse de tension","POWER ISSUE",
AK319="Coupure ENEO &amp; Baisse de tension","POWER ISSUE",
AK319="Defaut GE &amp; POWER Cabinet","POWER ISSUE",
AK319="Sharing","POWER ISSUE",
AK319="Sites strategiques &amp; DataCenter","POWER ISSUE",
AK319="Exclu","Exclu",
AK319="SAT","TX ISSUE",
AK319="SPARE-ISSUE","SPARE-ISSUE",
AK319="Fiber CAmtel","TX ISSUE",
AK319="Fiber AOF","TX ISSUE",
AK319="Projet OCM (HUAWEI)","TRAVAUX-HUAWEI",
AK319="Projet OCM (NOKIA)","TRAVAUX -NOKIA",
AK319="ACCESS-ISSUE","ACCESS-ISSUE",
AK319="Projet OCM (ZTE, NOKIA, autres projets)","TRAVAUX OCM",
AK319="No root CAuse","No root cause",
AK319="ODU HS","TX ISSUE",
AK319="IP &amp; VLAN","TX ISSUE",
AK319="Warehouse HUAWEI","SPARE-ISSUE",
AK319="SPARE-HS","SPARE-ISSUE",
AK319="Power Telco","RAN ISSUE",AK319="no impacts","no impacts"
),"")</f>
        <v>No root cause</v>
      </c>
      <c r="AK319" s="81" t="s">
        <v>5620</v>
      </c>
      <c r="AL319" s="56" t="str" cm="1">
        <f t="array" ref="AL319">IFERROR(_xlfn.IFS(
AK319="MPR ISSUE","ACTIVE",
AK319="BSS Hardware Issue","ACTIVE",
AK319="Sites strategiques, MLL, Pylone, etc.","PASSIVE",
AK319="AKTIVCO DEFAUT GE &amp; POWER Cabinet","PASSIVE",
AK319="AKTIVCO Coupure ENEO &amp; Baisse de tension","PASSIVE",
AK319="Coupure ENEO &amp; Baisse de tension","PASSIVE",
AK319="Defaut GE &amp; POWER Cabinet","PASSIVE",
AK319="Sharing","PASSIVE",
AK319="Sites strategiques &amp; DataCenter","PASSIVE",
AK319="Exclu","Exclu",
AK319="SAT","ACTIVE",
AK319="SPARE-ISSUE","SPARE-ISSUE",
AK319="Fiber CAmtel","ACTIVE",
AK319="Fiber AOF","ACTIVE",
AK319="Projet OCM (HUAWEI)","PLANNED WORKS",
AK319="Projet OCM (NOKIA)","PLANNED WORKS",
AK319="ACCESS-ISSUE","ACCESS-ISSUE",
AK319="Projet OCM (ZTE, NOKIA, autres projets)","PLANNED WORKS",
AK319="No root CAuse","No root cause",
AK319="ODU HS","ACTIVE",
AK319="IP &amp; VLAN","ACTIVE",
AK319="Warehouse HUAWEI","SPARE-ISSUE",
AK319="SPARE-HS","SPARE-ISSUE",
AK319="Power Telco","ACTIVE", AK319="no impacts","no impacts"
),"")</f>
        <v>No root cause</v>
      </c>
      <c r="AM319" s="108" t="s">
        <v>5537</v>
      </c>
      <c r="AN319" s="117" t="s">
        <v>1979</v>
      </c>
      <c r="AP319" s="23" t="s">
        <v>5537</v>
      </c>
      <c r="AQ319" s="23" t="s">
        <v>5537</v>
      </c>
      <c r="AR319" s="7"/>
      <c r="AS319" s="6"/>
      <c r="AT319" s="7"/>
      <c r="AU319" s="3" t="s">
        <v>5537</v>
      </c>
      <c r="AV319" s="24" t="s">
        <v>5537</v>
      </c>
      <c r="AW319" s="24" t="s">
        <v>5537</v>
      </c>
      <c r="AX319" s="24" t="s">
        <v>5537</v>
      </c>
      <c r="AY319" s="24" t="s">
        <v>5537</v>
      </c>
      <c r="AZ319" s="24" t="s">
        <v>5537</v>
      </c>
      <c r="BA319" s="24" t="s">
        <v>5537</v>
      </c>
      <c r="BB319" s="24" t="s">
        <v>5537</v>
      </c>
      <c r="BC319" s="24" t="s">
        <v>5537</v>
      </c>
      <c r="BD319" s="24" t="s">
        <v>5537</v>
      </c>
      <c r="BE319" s="24" t="s">
        <v>5537</v>
      </c>
      <c r="BF319" s="24" t="s">
        <v>5537</v>
      </c>
      <c r="BG319" s="24" t="s">
        <v>5537</v>
      </c>
      <c r="BH319" s="24" t="s">
        <v>5537</v>
      </c>
      <c r="BI319" s="9" t="s">
        <v>5537</v>
      </c>
      <c r="BJ319" s="14"/>
      <c r="BK319" s="14" t="s">
        <v>5537</v>
      </c>
      <c r="BL319" s="14" t="str">
        <f>_xlfn.XLOOKUP(B319,'[4]cell downs 18042026 17h'!$B:$B,'[4]cell downs 18042026 17h'!$B:$B,"")</f>
        <v/>
      </c>
      <c r="BM319" s="14" t="str">
        <f>_xlfn.XLOOKUP(B319,'[5]Cells Huawei 19042026 15h'!$B:$B,'[5]Cells Huawei 19042026 15h'!$B:$B,"")</f>
        <v/>
      </c>
      <c r="BN319" s="9" t="str">
        <f>_xlfn.XLOOKUP(B319,'[6]cells down 19042026 9H40'!$B:$B,'[6]cells down 19042026 9H40'!$B:$B,"")</f>
        <v/>
      </c>
      <c r="BO319" s="9" t="s">
        <v>1979</v>
      </c>
      <c r="BP319" s="9" t="s">
        <v>5537</v>
      </c>
    </row>
    <row r="320" spans="1:68" s="9" customFormat="1" x14ac:dyDescent="0.35">
      <c r="A320" s="1" t="s">
        <v>2021</v>
      </c>
      <c r="B320" s="8" t="s">
        <v>2022</v>
      </c>
      <c r="C320" s="3" t="str">
        <f>_xlfn.XLOOKUP(B320,'[1]daily break down'!$D:$D,'[1]daily break down'!$E:$E,"")</f>
        <v>Ngaoundere</v>
      </c>
      <c r="D320" s="1" t="s">
        <v>11</v>
      </c>
      <c r="E320" s="1" t="s">
        <v>12</v>
      </c>
      <c r="F320" s="3" t="s">
        <v>90</v>
      </c>
      <c r="G320" s="1" t="s">
        <v>91</v>
      </c>
      <c r="H320" s="39" t="str">
        <f>_xlfn.XLOOKUP(B320,[2]CALCULATION!$B:$B,[2]CALCULATION!$H:$H,"")</f>
        <v>Huawei</v>
      </c>
      <c r="I320" s="34">
        <v>1.4620305450685294</v>
      </c>
      <c r="J320" s="34">
        <v>0.82210793504036428</v>
      </c>
      <c r="K320" s="34">
        <v>0</v>
      </c>
      <c r="L320" s="34">
        <v>0</v>
      </c>
      <c r="M320" s="34">
        <v>0</v>
      </c>
      <c r="N320" s="34">
        <v>0</v>
      </c>
      <c r="O320" s="34">
        <v>0</v>
      </c>
      <c r="P320" s="34">
        <v>0</v>
      </c>
      <c r="Q320" s="34">
        <v>0</v>
      </c>
      <c r="R320" s="34">
        <v>0</v>
      </c>
      <c r="S320" s="109">
        <v>0</v>
      </c>
      <c r="T320" s="109">
        <f>_xlfn.XLOOKUP(B320,'[3]Nur des jours'!$B:$B,'[3]Nur des jours'!$U:$U,"")</f>
        <v>0</v>
      </c>
      <c r="U320" s="109">
        <v>0</v>
      </c>
      <c r="V320" s="109">
        <v>0.53774544634780408</v>
      </c>
      <c r="W320" s="109">
        <v>0</v>
      </c>
      <c r="X320" s="109">
        <v>0</v>
      </c>
      <c r="Y320" s="109">
        <v>0</v>
      </c>
      <c r="Z320" s="109">
        <v>0</v>
      </c>
      <c r="AA320" s="109">
        <v>0</v>
      </c>
      <c r="AB320" s="109">
        <v>0</v>
      </c>
      <c r="AC320" s="109">
        <v>1.1509128368683781</v>
      </c>
      <c r="AD320" s="109">
        <v>1.4723926510739145</v>
      </c>
      <c r="AE320" s="109">
        <v>0.7554939175248907</v>
      </c>
      <c r="AF320" s="109">
        <v>0.7554939175248907</v>
      </c>
      <c r="AG320" s="57" t="str">
        <f>_xlfn.XLOOKUP(B320,[3]CALCULATION!$B:$B,[3]CALCULATION!$M:$M,"")</f>
        <v>Operationnel</v>
      </c>
      <c r="AH320" s="57"/>
      <c r="AI320" s="56" t="str" cm="1">
        <f t="array" ref="AI320">IFERROR(_xlfn.IFS(
AK320="MPR ISSUE","PDH",
AK320="BSS Hardware Issue","BSS",
AK320="Sites strategiques, MLL, Pylone, etc.","ENVTECH",
AK320="AKTIVCO DEFAUT GE &amp; POWER Cabinet","AKTIVCO",
AK320="AKTIVCO Coupure ENEO &amp; Baisse de tension","AKTIVCO GRID ONLY",
AK320="Coupure ENEO &amp; Baisse de tension","IHS GRID ONLY",
AK320="Defaut GE &amp; POWER Cabinet","IHS",
AK320="Sharing","Partners",
AK320="Sites strategiques &amp; DataCenter","SST &amp; DC",
AK320="Exclu","Exclu",
AK320="SAT","SAT",
AK320="SPARE-ISSUE","SPARE-ISSUE",
AK320="Fiber CAmtel","TRANS_FO_CAMTEL",
AK320="Fiber AOF","Fiber AOF",
AK320="Projet OCM (HUAWEI)","TRAVAUX-HUAWEI",
AK320="Projet OCM (NOKIA)","TRAVAUX-NOKIA",
AK320="ACCESS-ISSUE","ACCESS-ISSUE",
AK320="Projet OCM (ZTE, NOKIA, autres projets)","TRAVAUX OCM",
AK320="No root CAuse","No root cause",
AK320="ODU HS","PDH",
AK320="IP &amp; VLAN","PDH",
AK320="Warehouse HUAWEI","SPARE-ISSUE",
AK320="SPARE-HS","SPARE-ISSUE",
AK320="Power Telco","BSS",AK320="no impacts","no impacts"
),"")</f>
        <v>IHS</v>
      </c>
      <c r="AJ320" s="56" t="str" cm="1">
        <f t="array" ref="AJ320">IFERROR(_xlfn.IFS(
AK320="MPR ISSUE","TX ISSUE",
AK320="BSS Hardware Issue","RAN ISSUE",
AK320="Sites strategiques, MLL, Pylone, etc.","ENVTECH",
AK320="AKTIVCO DEFAUT GE &amp; POWER Cabinet","POWER ISSUE",
AK320="AKTIVCO Coupure ENEO &amp; Baisse de tension","POWER ISSUE",
AK320="Coupure ENEO &amp; Baisse de tension","POWER ISSUE",
AK320="Defaut GE &amp; POWER Cabinet","POWER ISSUE",
AK320="Sharing","POWER ISSUE",
AK320="Sites strategiques &amp; DataCenter","POWER ISSUE",
AK320="Exclu","Exclu",
AK320="SAT","TX ISSUE",
AK320="SPARE-ISSUE","SPARE-ISSUE",
AK320="Fiber CAmtel","TX ISSUE",
AK320="Fiber AOF","TX ISSUE",
AK320="Projet OCM (HUAWEI)","TRAVAUX-HUAWEI",
AK320="Projet OCM (NOKIA)","TRAVAUX -NOKIA",
AK320="ACCESS-ISSUE","ACCESS-ISSUE",
AK320="Projet OCM (ZTE, NOKIA, autres projets)","TRAVAUX OCM",
AK320="No root CAuse","No root cause",
AK320="ODU HS","TX ISSUE",
AK320="IP &amp; VLAN","TX ISSUE",
AK320="Warehouse HUAWEI","SPARE-ISSUE",
AK320="SPARE-HS","SPARE-ISSUE",
AK320="Power Telco","RAN ISSUE",AK320="no impacts","no impacts"
),"")</f>
        <v>POWER ISSUE</v>
      </c>
      <c r="AK320" s="81" t="s">
        <v>5330</v>
      </c>
      <c r="AL320" s="56" t="str" cm="1">
        <f t="array" ref="AL320">IFERROR(_xlfn.IFS(
AK320="MPR ISSUE","ACTIVE",
AK320="BSS Hardware Issue","ACTIVE",
AK320="Sites strategiques, MLL, Pylone, etc.","PASSIVE",
AK320="AKTIVCO DEFAUT GE &amp; POWER Cabinet","PASSIVE",
AK320="AKTIVCO Coupure ENEO &amp; Baisse de tension","PASSIVE",
AK320="Coupure ENEO &amp; Baisse de tension","PASSIVE",
AK320="Defaut GE &amp; POWER Cabinet","PASSIVE",
AK320="Sharing","PASSIVE",
AK320="Sites strategiques &amp; DataCenter","PASSIVE",
AK320="Exclu","Exclu",
AK320="SAT","ACTIVE",
AK320="SPARE-ISSUE","SPARE-ISSUE",
AK320="Fiber CAmtel","ACTIVE",
AK320="Fiber AOF","ACTIVE",
AK320="Projet OCM (HUAWEI)","PLANNED WORKS",
AK320="Projet OCM (NOKIA)","PLANNED WORKS",
AK320="ACCESS-ISSUE","ACCESS-ISSUE",
AK320="Projet OCM (ZTE, NOKIA, autres projets)","PLANNED WORKS",
AK320="No root CAuse","No root cause",
AK320="ODU HS","ACTIVE",
AK320="IP &amp; VLAN","ACTIVE",
AK320="Warehouse HUAWEI","SPARE-ISSUE",
AK320="SPARE-HS","SPARE-ISSUE",
AK320="Power Telco","ACTIVE", AK320="no impacts","no impacts"
),"")</f>
        <v>PASSIVE</v>
      </c>
      <c r="AM320" s="108" t="s">
        <v>5944</v>
      </c>
      <c r="AN320" s="117" t="s">
        <v>2022</v>
      </c>
      <c r="AP320" s="23" t="s">
        <v>5537</v>
      </c>
      <c r="AQ320" s="23" t="s">
        <v>5537</v>
      </c>
      <c r="AR320" s="7"/>
      <c r="AS320" s="6"/>
      <c r="AT320" s="7"/>
      <c r="AU320" s="3" t="s">
        <v>5944</v>
      </c>
      <c r="AV320" s="24" t="s">
        <v>5537</v>
      </c>
      <c r="AW320" s="24" t="s">
        <v>5537</v>
      </c>
      <c r="AX320" s="24" t="s">
        <v>5537</v>
      </c>
      <c r="AY320" s="24" t="s">
        <v>5537</v>
      </c>
      <c r="AZ320" s="24" t="s">
        <v>5537</v>
      </c>
      <c r="BA320" s="24" t="s">
        <v>5537</v>
      </c>
      <c r="BB320" s="24" t="s">
        <v>5537</v>
      </c>
      <c r="BC320" s="24" t="s">
        <v>5537</v>
      </c>
      <c r="BD320" s="24" t="s">
        <v>5537</v>
      </c>
      <c r="BE320" s="24" t="s">
        <v>5537</v>
      </c>
      <c r="BF320" s="24" t="s">
        <v>5537</v>
      </c>
      <c r="BG320" s="24" t="s">
        <v>5537</v>
      </c>
      <c r="BH320" s="24" t="s">
        <v>5537</v>
      </c>
      <c r="BI320" s="9" t="s">
        <v>5537</v>
      </c>
      <c r="BJ320" s="14"/>
      <c r="BK320" s="14" t="s">
        <v>5537</v>
      </c>
      <c r="BL320" s="14" t="str">
        <f>_xlfn.XLOOKUP(B320,'[4]cell downs 18042026 17h'!$B:$B,'[4]cell downs 18042026 17h'!$B:$B,"")</f>
        <v/>
      </c>
      <c r="BM320" s="14" t="str">
        <f>_xlfn.XLOOKUP(B320,'[5]Cells Huawei 19042026 15h'!$B:$B,'[5]Cells Huawei 19042026 15h'!$B:$B,"")</f>
        <v/>
      </c>
      <c r="BN320" s="9" t="str">
        <f>_xlfn.XLOOKUP(B320,'[6]cells down 19042026 9H40'!$B:$B,'[6]cells down 19042026 9H40'!$B:$B,"")</f>
        <v/>
      </c>
      <c r="BO320" s="9" t="s">
        <v>2022</v>
      </c>
      <c r="BP320" s="9" t="s">
        <v>594</v>
      </c>
    </row>
    <row r="321" spans="1:68" s="9" customFormat="1" x14ac:dyDescent="0.35">
      <c r="A321" s="1" t="s">
        <v>306</v>
      </c>
      <c r="B321" s="8" t="s">
        <v>307</v>
      </c>
      <c r="C321" s="3" t="str">
        <f>_xlfn.XLOOKUP(B321,'[1]daily break down'!$D:$D,'[1]daily break down'!$E:$E,"")</f>
        <v>Yaounde</v>
      </c>
      <c r="D321" s="1" t="s">
        <v>21</v>
      </c>
      <c r="E321" s="1" t="s">
        <v>36</v>
      </c>
      <c r="F321" s="3" t="s">
        <v>37</v>
      </c>
      <c r="G321" s="1" t="s">
        <v>38</v>
      </c>
      <c r="H321" s="41" t="str">
        <f>_xlfn.XLOOKUP(B321,[2]CALCULATION!$B:$B,[2]CALCULATION!$H:$H,"")</f>
        <v>ZTE</v>
      </c>
      <c r="I321" s="34">
        <v>0</v>
      </c>
      <c r="J321" s="34">
        <v>0</v>
      </c>
      <c r="K321" s="34">
        <v>17.747383237309279</v>
      </c>
      <c r="L321" s="34">
        <v>2.0039672348209212</v>
      </c>
      <c r="M321" s="34">
        <v>3.492482871190786</v>
      </c>
      <c r="N321" s="34">
        <v>0.71684530281109249</v>
      </c>
      <c r="O321" s="34">
        <v>1.4686116889676488</v>
      </c>
      <c r="P321" s="34">
        <v>17.352318417500644</v>
      </c>
      <c r="Q321" s="34">
        <v>6.2770914839641234</v>
      </c>
      <c r="R321" s="34">
        <v>31.937274742960852</v>
      </c>
      <c r="S321" s="109">
        <v>6.2940883136006009</v>
      </c>
      <c r="T321" s="109">
        <f>_xlfn.XLOOKUP(B321,'[3]Nur des jours'!$B:$B,'[3]Nur des jours'!$U:$U,"")</f>
        <v>0</v>
      </c>
      <c r="U321" s="109">
        <v>43.2320336555062</v>
      </c>
      <c r="V321" s="109">
        <v>12.966369462921584</v>
      </c>
      <c r="W321" s="109">
        <v>0</v>
      </c>
      <c r="X321" s="109">
        <v>24.664165475283429</v>
      </c>
      <c r="Y321" s="109">
        <v>0</v>
      </c>
      <c r="Z321" s="109">
        <v>0</v>
      </c>
      <c r="AA321" s="109">
        <v>7.9529289479015972</v>
      </c>
      <c r="AB321" s="109">
        <v>0</v>
      </c>
      <c r="AC321" s="109">
        <v>0</v>
      </c>
      <c r="AD321" s="109">
        <v>0.23343652566547951</v>
      </c>
      <c r="AE321" s="109">
        <v>0.7024523946089537</v>
      </c>
      <c r="AF321" s="109">
        <v>0.7024523946089537</v>
      </c>
      <c r="AG321" s="57" t="str">
        <f>_xlfn.XLOOKUP(B321,[3]CALCULATION!$B:$B,[3]CALCULATION!$M:$M,"")</f>
        <v>Operationnel</v>
      </c>
      <c r="AH321" s="57"/>
      <c r="AI321" s="56" t="str" cm="1">
        <f t="array" ref="AI321">IFERROR(_xlfn.IFS(
AK321="MPR ISSUE","PDH",
AK321="BSS Hardware Issue","BSS",
AK321="Sites strategiques, MLL, Pylone, etc.","ENVTECH",
AK321="AKTIVCO DEFAUT GE &amp; POWER Cabinet","AKTIVCO",
AK321="AKTIVCO Coupure ENEO &amp; Baisse de tension","AKTIVCO GRID ONLY",
AK321="Coupure ENEO &amp; Baisse de tension","IHS GRID ONLY",
AK321="Defaut GE &amp; POWER Cabinet","IHS",
AK321="Sharing","Partners",
AK321="Sites strategiques &amp; DataCenter","SST &amp; DC",
AK321="Exclu","Exclu",
AK321="SAT","SAT",
AK321="SPARE-ISSUE","SPARE-ISSUE",
AK321="Fiber CAmtel","TRANS_FO_CAMTEL",
AK321="Fiber AOF","Fiber AOF",
AK321="Projet OCM (HUAWEI)","TRAVAUX-HUAWEI",
AK321="Projet OCM (NOKIA)","TRAVAUX-NOKIA",
AK321="ACCESS-ISSUE","ACCESS-ISSUE",
AK321="Projet OCM (ZTE, NOKIA, autres projets)","TRAVAUX OCM",
AK321="No root CAuse","No root cause",
AK321="ODU HS","PDH",
AK321="IP &amp; VLAN","PDH",
AK321="Warehouse HUAWEI","SPARE-ISSUE",
AK321="SPARE-HS","SPARE-ISSUE",
AK321="Power Telco","BSS",AK321="no impacts","no impacts"
),"")</f>
        <v>No root cause</v>
      </c>
      <c r="AJ321" s="56" t="str" cm="1">
        <f t="array" ref="AJ321">IFERROR(_xlfn.IFS(
AK321="MPR ISSUE","TX ISSUE",
AK321="BSS Hardware Issue","RAN ISSUE",
AK321="Sites strategiques, MLL, Pylone, etc.","ENVTECH",
AK321="AKTIVCO DEFAUT GE &amp; POWER Cabinet","POWER ISSUE",
AK321="AKTIVCO Coupure ENEO &amp; Baisse de tension","POWER ISSUE",
AK321="Coupure ENEO &amp; Baisse de tension","POWER ISSUE",
AK321="Defaut GE &amp; POWER Cabinet","POWER ISSUE",
AK321="Sharing","POWER ISSUE",
AK321="Sites strategiques &amp; DataCenter","POWER ISSUE",
AK321="Exclu","Exclu",
AK321="SAT","TX ISSUE",
AK321="SPARE-ISSUE","SPARE-ISSUE",
AK321="Fiber CAmtel","TX ISSUE",
AK321="Fiber AOF","TX ISSUE",
AK321="Projet OCM (HUAWEI)","TRAVAUX-HUAWEI",
AK321="Projet OCM (NOKIA)","TRAVAUX -NOKIA",
AK321="ACCESS-ISSUE","ACCESS-ISSUE",
AK321="Projet OCM (ZTE, NOKIA, autres projets)","TRAVAUX OCM",
AK321="No root CAuse","No root cause",
AK321="ODU HS","TX ISSUE",
AK321="IP &amp; VLAN","TX ISSUE",
AK321="Warehouse HUAWEI","SPARE-ISSUE",
AK321="SPARE-HS","SPARE-ISSUE",
AK321="Power Telco","RAN ISSUE",AK321="no impacts","no impacts"
),"")</f>
        <v>No root cause</v>
      </c>
      <c r="AK321" s="81" t="s">
        <v>5620</v>
      </c>
      <c r="AL321" s="56" t="str" cm="1">
        <f t="array" ref="AL321">IFERROR(_xlfn.IFS(
AK321="MPR ISSUE","ACTIVE",
AK321="BSS Hardware Issue","ACTIVE",
AK321="Sites strategiques, MLL, Pylone, etc.","PASSIVE",
AK321="AKTIVCO DEFAUT GE &amp; POWER Cabinet","PASSIVE",
AK321="AKTIVCO Coupure ENEO &amp; Baisse de tension","PASSIVE",
AK321="Coupure ENEO &amp; Baisse de tension","PASSIVE",
AK321="Defaut GE &amp; POWER Cabinet","PASSIVE",
AK321="Sharing","PASSIVE",
AK321="Sites strategiques &amp; DataCenter","PASSIVE",
AK321="Exclu","Exclu",
AK321="SAT","ACTIVE",
AK321="SPARE-ISSUE","SPARE-ISSUE",
AK321="Fiber CAmtel","ACTIVE",
AK321="Fiber AOF","ACTIVE",
AK321="Projet OCM (HUAWEI)","PLANNED WORKS",
AK321="Projet OCM (NOKIA)","PLANNED WORKS",
AK321="ACCESS-ISSUE","ACCESS-ISSUE",
AK321="Projet OCM (ZTE, NOKIA, autres projets)","PLANNED WORKS",
AK321="No root CAuse","No root cause",
AK321="ODU HS","ACTIVE",
AK321="IP &amp; VLAN","ACTIVE",
AK321="Warehouse HUAWEI","SPARE-ISSUE",
AK321="SPARE-HS","SPARE-ISSUE",
AK321="Power Telco","ACTIVE", AK321="no impacts","no impacts"
),"")</f>
        <v>No root cause</v>
      </c>
      <c r="AM321" s="108" t="s">
        <v>5537</v>
      </c>
      <c r="AN321" s="117" t="s">
        <v>307</v>
      </c>
      <c r="AP321" s="23" t="s">
        <v>5537</v>
      </c>
      <c r="AQ321" s="23" t="s">
        <v>5537</v>
      </c>
      <c r="AR321" s="7"/>
      <c r="AS321" s="6"/>
      <c r="AT321" s="7"/>
      <c r="AU321" s="3" t="s">
        <v>5537</v>
      </c>
      <c r="AV321" s="24" t="s">
        <v>5537</v>
      </c>
      <c r="AW321" s="24" t="s">
        <v>5537</v>
      </c>
      <c r="AX321" s="24" t="s">
        <v>5537</v>
      </c>
      <c r="AY321" s="24" t="s">
        <v>5537</v>
      </c>
      <c r="AZ321" s="24" t="s">
        <v>5537</v>
      </c>
      <c r="BA321" s="24" t="s">
        <v>5537</v>
      </c>
      <c r="BB321" s="24" t="s">
        <v>5537</v>
      </c>
      <c r="BC321" s="24" t="s">
        <v>5537</v>
      </c>
      <c r="BD321" s="24" t="s">
        <v>5537</v>
      </c>
      <c r="BE321" s="24" t="s">
        <v>5537</v>
      </c>
      <c r="BF321" s="24" t="s">
        <v>5537</v>
      </c>
      <c r="BG321" s="24" t="s">
        <v>5537</v>
      </c>
      <c r="BH321" s="24" t="s">
        <v>5537</v>
      </c>
      <c r="BI321" s="9" t="s">
        <v>5537</v>
      </c>
      <c r="BJ321" s="14"/>
      <c r="BK321" s="14" t="s">
        <v>5537</v>
      </c>
      <c r="BL321" s="14" t="str">
        <f>_xlfn.XLOOKUP(B321,'[4]cell downs 18042026 17h'!$B:$B,'[4]cell downs 18042026 17h'!$B:$B,"")</f>
        <v/>
      </c>
      <c r="BM321" s="14" t="str">
        <f>_xlfn.XLOOKUP(B321,'[5]Cells Huawei 19042026 15h'!$B:$B,'[5]Cells Huawei 19042026 15h'!$B:$B,"")</f>
        <v/>
      </c>
      <c r="BN321" s="9" t="str">
        <f>_xlfn.XLOOKUP(B321,'[6]cells down 19042026 9H40'!$B:$B,'[6]cells down 19042026 9H40'!$B:$B,"")</f>
        <v/>
      </c>
      <c r="BO321" s="9" t="s">
        <v>5537</v>
      </c>
      <c r="BP321" s="9" t="s">
        <v>5537</v>
      </c>
    </row>
    <row r="322" spans="1:68" s="9" customFormat="1" ht="21" customHeight="1" x14ac:dyDescent="0.35">
      <c r="A322" s="1" t="s">
        <v>503</v>
      </c>
      <c r="B322" s="8" t="s">
        <v>504</v>
      </c>
      <c r="C322" s="3" t="str">
        <f>_xlfn.XLOOKUP(B322,'[1]daily break down'!$D:$D,'[1]daily break down'!$E:$E,"")</f>
        <v>CENTRE</v>
      </c>
      <c r="D322" s="1" t="s">
        <v>11</v>
      </c>
      <c r="E322" s="1" t="s">
        <v>12</v>
      </c>
      <c r="F322" s="3" t="s">
        <v>37</v>
      </c>
      <c r="G322" s="1" t="s">
        <v>505</v>
      </c>
      <c r="H322" s="41" t="str">
        <f>_xlfn.XLOOKUP(B322,[2]CALCULATION!$B:$B,[2]CALCULATION!$H:$H,"")</f>
        <v>ZTE</v>
      </c>
      <c r="I322" s="34">
        <v>0.16272725456792039</v>
      </c>
      <c r="J322" s="34">
        <v>5.5431423410466099E-2</v>
      </c>
      <c r="K322" s="34">
        <v>0.25447089743260459</v>
      </c>
      <c r="L322" s="34">
        <v>0</v>
      </c>
      <c r="M322" s="34">
        <v>9.9965613969003803E-2</v>
      </c>
      <c r="N322" s="34">
        <v>1.4759062359994628</v>
      </c>
      <c r="O322" s="34">
        <v>0.12819854294544125</v>
      </c>
      <c r="P322" s="34">
        <v>1.974236159265822</v>
      </c>
      <c r="Q322" s="34">
        <v>6.807988260238047</v>
      </c>
      <c r="R322" s="34">
        <v>0.5335898730998504</v>
      </c>
      <c r="S322" s="109">
        <v>1.7531525284433831</v>
      </c>
      <c r="T322" s="109">
        <f>_xlfn.XLOOKUP(B322,'[3]Nur des jours'!$B:$B,'[3]Nur des jours'!$U:$U,"")</f>
        <v>0</v>
      </c>
      <c r="U322" s="109">
        <v>2.3459726966353061</v>
      </c>
      <c r="V322" s="109">
        <v>8.4181569658108524E-2</v>
      </c>
      <c r="W322" s="109">
        <v>0</v>
      </c>
      <c r="X322" s="109">
        <v>1.6504403124134996</v>
      </c>
      <c r="Y322" s="109">
        <v>2.0295427371280668</v>
      </c>
      <c r="Z322" s="109">
        <v>1.4622980712432903</v>
      </c>
      <c r="AA322" s="109">
        <v>0</v>
      </c>
      <c r="AB322" s="109">
        <v>0.11152274471867687</v>
      </c>
      <c r="AC322" s="109">
        <v>0</v>
      </c>
      <c r="AD322" s="109">
        <v>0.57535675306261858</v>
      </c>
      <c r="AE322" s="109">
        <v>0.62164165475283395</v>
      </c>
      <c r="AF322" s="109">
        <v>0.62164165475283395</v>
      </c>
      <c r="AG322" s="57" t="str">
        <f>_xlfn.XLOOKUP(B322,[3]CALCULATION!$B:$B,[3]CALCULATION!$M:$M,"")</f>
        <v>Operationnel</v>
      </c>
      <c r="AH322" s="57"/>
      <c r="AI322" s="56" t="str" cm="1">
        <f t="array" ref="AI322">IFERROR(_xlfn.IFS(
AK322="MPR ISSUE","PDH",
AK322="BSS Hardware Issue","BSS",
AK322="Sites strategiques, MLL, Pylone, etc.","ENVTECH",
AK322="AKTIVCO DEFAUT GE &amp; POWER Cabinet","AKTIVCO",
AK322="AKTIVCO Coupure ENEO &amp; Baisse de tension","AKTIVCO GRID ONLY",
AK322="Coupure ENEO &amp; Baisse de tension","IHS GRID ONLY",
AK322="Defaut GE &amp; POWER Cabinet","IHS",
AK322="Sharing","Partners",
AK322="Sites strategiques &amp; DataCenter","SST &amp; DC",
AK322="Exclu","Exclu",
AK322="SAT","SAT",
AK322="SPARE-ISSUE","SPARE-ISSUE",
AK322="Fiber CAmtel","TRANS_FO_CAMTEL",
AK322="Fiber AOF","Fiber AOF",
AK322="Projet OCM (HUAWEI)","TRAVAUX-HUAWEI",
AK322="Projet OCM (NOKIA)","TRAVAUX-NOKIA",
AK322="ACCESS-ISSUE","ACCESS-ISSUE",
AK322="Projet OCM (ZTE, NOKIA, autres projets)","TRAVAUX OCM",
AK322="No root CAuse","No root cause",
AK322="ODU HS","PDH",
AK322="IP &amp; VLAN","PDH",
AK322="Warehouse HUAWEI","SPARE-ISSUE",
AK322="SPARE-HS","SPARE-ISSUE",
AK322="Power Telco","BSS",AK322="no impacts","no impacts"
),"")</f>
        <v>IHS</v>
      </c>
      <c r="AJ322" s="56" t="str" cm="1">
        <f t="array" ref="AJ322">IFERROR(_xlfn.IFS(
AK322="MPR ISSUE","TX ISSUE",
AK322="BSS Hardware Issue","RAN ISSUE",
AK322="Sites strategiques, MLL, Pylone, etc.","ENVTECH",
AK322="AKTIVCO DEFAUT GE &amp; POWER Cabinet","POWER ISSUE",
AK322="AKTIVCO Coupure ENEO &amp; Baisse de tension","POWER ISSUE",
AK322="Coupure ENEO &amp; Baisse de tension","POWER ISSUE",
AK322="Defaut GE &amp; POWER Cabinet","POWER ISSUE",
AK322="Sharing","POWER ISSUE",
AK322="Sites strategiques &amp; DataCenter","POWER ISSUE",
AK322="Exclu","Exclu",
AK322="SAT","TX ISSUE",
AK322="SPARE-ISSUE","SPARE-ISSUE",
AK322="Fiber CAmtel","TX ISSUE",
AK322="Fiber AOF","TX ISSUE",
AK322="Projet OCM (HUAWEI)","TRAVAUX-HUAWEI",
AK322="Projet OCM (NOKIA)","TRAVAUX -NOKIA",
AK322="ACCESS-ISSUE","ACCESS-ISSUE",
AK322="Projet OCM (ZTE, NOKIA, autres projets)","TRAVAUX OCM",
AK322="No root CAuse","No root cause",
AK322="ODU HS","TX ISSUE",
AK322="IP &amp; VLAN","TX ISSUE",
AK322="Warehouse HUAWEI","SPARE-ISSUE",
AK322="SPARE-HS","SPARE-ISSUE",
AK322="Power Telco","RAN ISSUE",AK322="no impacts","no impacts"
),"")</f>
        <v>POWER ISSUE</v>
      </c>
      <c r="AK322" s="81" t="s">
        <v>5330</v>
      </c>
      <c r="AL322" s="56" t="str" cm="1">
        <f t="array" ref="AL322">IFERROR(_xlfn.IFS(
AK322="MPR ISSUE","ACTIVE",
AK322="BSS Hardware Issue","ACTIVE",
AK322="Sites strategiques, MLL, Pylone, etc.","PASSIVE",
AK322="AKTIVCO DEFAUT GE &amp; POWER Cabinet","PASSIVE",
AK322="AKTIVCO Coupure ENEO &amp; Baisse de tension","PASSIVE",
AK322="Coupure ENEO &amp; Baisse de tension","PASSIVE",
AK322="Defaut GE &amp; POWER Cabinet","PASSIVE",
AK322="Sharing","PASSIVE",
AK322="Sites strategiques &amp; DataCenter","PASSIVE",
AK322="Exclu","Exclu",
AK322="SAT","ACTIVE",
AK322="SPARE-ISSUE","SPARE-ISSUE",
AK322="Fiber CAmtel","ACTIVE",
AK322="Fiber AOF","ACTIVE",
AK322="Projet OCM (HUAWEI)","PLANNED WORKS",
AK322="Projet OCM (NOKIA)","PLANNED WORKS",
AK322="ACCESS-ISSUE","ACCESS-ISSUE",
AK322="Projet OCM (ZTE, NOKIA, autres projets)","PLANNED WORKS",
AK322="No root CAuse","No root cause",
AK322="ODU HS","ACTIVE",
AK322="IP &amp; VLAN","ACTIVE",
AK322="Warehouse HUAWEI","SPARE-ISSUE",
AK322="SPARE-HS","SPARE-ISSUE",
AK322="Power Telco","ACTIVE", AK322="no impacts","no impacts"
),"")</f>
        <v>PASSIVE</v>
      </c>
      <c r="AM322" s="108" t="s">
        <v>5945</v>
      </c>
      <c r="AN322" s="117" t="s">
        <v>504</v>
      </c>
      <c r="AP322" s="23" t="s">
        <v>5537</v>
      </c>
      <c r="AQ322" s="23" t="s">
        <v>5537</v>
      </c>
      <c r="AR322" s="7"/>
      <c r="AS322" s="6"/>
      <c r="AT322" s="7"/>
      <c r="AU322" s="3" t="s">
        <v>5537</v>
      </c>
      <c r="AV322" s="24" t="s">
        <v>5537</v>
      </c>
      <c r="AW322" s="24" t="s">
        <v>5537</v>
      </c>
      <c r="AX322" s="24" t="s">
        <v>5537</v>
      </c>
      <c r="AY322" s="24" t="s">
        <v>5537</v>
      </c>
      <c r="AZ322" s="24" t="s">
        <v>5537</v>
      </c>
      <c r="BA322" s="24" t="s">
        <v>5537</v>
      </c>
      <c r="BB322" s="24" t="s">
        <v>5537</v>
      </c>
      <c r="BC322" s="24" t="s">
        <v>5537</v>
      </c>
      <c r="BD322" s="24" t="s">
        <v>5537</v>
      </c>
      <c r="BE322" s="24" t="s">
        <v>5537</v>
      </c>
      <c r="BF322" s="24" t="s">
        <v>5537</v>
      </c>
      <c r="BG322" s="24" t="s">
        <v>5537</v>
      </c>
      <c r="BH322" s="24" t="s">
        <v>5537</v>
      </c>
      <c r="BI322" s="9" t="s">
        <v>5945</v>
      </c>
      <c r="BJ322" s="14"/>
      <c r="BK322" s="14" t="s">
        <v>5537</v>
      </c>
      <c r="BL322" s="14" t="str">
        <f>_xlfn.XLOOKUP(B322,'[4]cell downs 18042026 17h'!$B:$B,'[4]cell downs 18042026 17h'!$B:$B,"")</f>
        <v/>
      </c>
      <c r="BM322" s="14" t="str">
        <f>_xlfn.XLOOKUP(B322,'[5]Cells Huawei 19042026 15h'!$B:$B,'[5]Cells Huawei 19042026 15h'!$B:$B,"")</f>
        <v/>
      </c>
      <c r="BN322" s="9" t="str">
        <f>_xlfn.XLOOKUP(B322,'[6]cells down 19042026 9H40'!$B:$B,'[6]cells down 19042026 9H40'!$B:$B,"")</f>
        <v/>
      </c>
      <c r="BO322" s="9" t="s">
        <v>504</v>
      </c>
      <c r="BP322" s="9" t="s">
        <v>318</v>
      </c>
    </row>
    <row r="323" spans="1:68" s="9" customFormat="1" x14ac:dyDescent="0.35">
      <c r="A323" s="1" t="s">
        <v>1961</v>
      </c>
      <c r="B323" s="8" t="s">
        <v>1962</v>
      </c>
      <c r="C323" s="3" t="str">
        <f>_xlfn.XLOOKUP(B323,'[1]daily break down'!$D:$D,'[1]daily break down'!$E:$E,"")</f>
        <v>Ngaoundere</v>
      </c>
      <c r="D323" s="1" t="s">
        <v>11</v>
      </c>
      <c r="E323" s="1" t="s">
        <v>12</v>
      </c>
      <c r="F323" s="3" t="s">
        <v>90</v>
      </c>
      <c r="G323" s="1" t="s">
        <v>91</v>
      </c>
      <c r="H323" s="39" t="str">
        <f>_xlfn.XLOOKUP(B323,[2]CALCULATION!$B:$B,[2]CALCULATION!$H:$H,"")</f>
        <v>Huawei</v>
      </c>
      <c r="I323" s="34">
        <v>0</v>
      </c>
      <c r="J323" s="34">
        <v>0</v>
      </c>
      <c r="K323" s="34">
        <v>0</v>
      </c>
      <c r="L323" s="34">
        <v>0</v>
      </c>
      <c r="M323" s="34">
        <v>0.18769636421227451</v>
      </c>
      <c r="N323" s="34">
        <v>0</v>
      </c>
      <c r="O323" s="34">
        <v>0</v>
      </c>
      <c r="P323" s="34">
        <v>0</v>
      </c>
      <c r="Q323" s="34">
        <v>0.6686370861191725</v>
      </c>
      <c r="R323" s="34">
        <v>0</v>
      </c>
      <c r="S323" s="109">
        <v>0</v>
      </c>
      <c r="T323" s="109">
        <f>_xlfn.XLOOKUP(B323,'[3]Nur des jours'!$B:$B,'[3]Nur des jours'!$U:$U,"")</f>
        <v>0</v>
      </c>
      <c r="U323" s="109">
        <v>0</v>
      </c>
      <c r="V323" s="109">
        <v>1.678601901076668</v>
      </c>
      <c r="W323" s="109">
        <v>0</v>
      </c>
      <c r="X323" s="109">
        <v>0.99425211095986954</v>
      </c>
      <c r="Y323" s="109">
        <v>0.21723125390588213</v>
      </c>
      <c r="Z323" s="109">
        <v>0</v>
      </c>
      <c r="AA323" s="109">
        <v>0.37328818918309631</v>
      </c>
      <c r="AB323" s="109">
        <v>0</v>
      </c>
      <c r="AC323" s="109">
        <v>0.71565171516612103</v>
      </c>
      <c r="AD323" s="109">
        <v>0.92232396952171136</v>
      </c>
      <c r="AE323" s="109">
        <v>0.71181581072558808</v>
      </c>
      <c r="AF323" s="109">
        <v>0.71181581072558808</v>
      </c>
      <c r="AG323" s="57" t="str">
        <f>_xlfn.XLOOKUP(B323,[3]CALCULATION!$B:$B,[3]CALCULATION!$M:$M,"")</f>
        <v>Operationnel</v>
      </c>
      <c r="AH323" s="57"/>
      <c r="AI323" s="56" t="str" cm="1">
        <f t="array" ref="AI323">IFERROR(_xlfn.IFS(
AK323="MPR ISSUE","PDH",
AK323="BSS Hardware Issue","BSS",
AK323="Sites strategiques, MLL, Pylone, etc.","ENVTECH",
AK323="AKTIVCO DEFAUT GE &amp; POWER Cabinet","AKTIVCO",
AK323="AKTIVCO Coupure ENEO &amp; Baisse de tension","AKTIVCO GRID ONLY",
AK323="Coupure ENEO &amp; Baisse de tension","IHS GRID ONLY",
AK323="Defaut GE &amp; POWER Cabinet","IHS",
AK323="Sharing","Partners",
AK323="Sites strategiques &amp; DataCenter","SST &amp; DC",
AK323="Exclu","Exclu",
AK323="SAT","SAT",
AK323="SPARE-ISSUE","SPARE-ISSUE",
AK323="Fiber CAmtel","TRANS_FO_CAMTEL",
AK323="Fiber AOF","Fiber AOF",
AK323="Projet OCM (HUAWEI)","TRAVAUX-HUAWEI",
AK323="Projet OCM (NOKIA)","TRAVAUX-NOKIA",
AK323="ACCESS-ISSUE","ACCESS-ISSUE",
AK323="Projet OCM (ZTE, NOKIA, autres projets)","TRAVAUX OCM",
AK323="No root CAuse","No root cause",
AK323="ODU HS","PDH",
AK323="IP &amp; VLAN","PDH",
AK323="Warehouse HUAWEI","SPARE-ISSUE",
AK323="SPARE-HS","SPARE-ISSUE",
AK323="Power Telco","BSS",AK323="no impacts","no impacts"
),"")</f>
        <v>No root cause</v>
      </c>
      <c r="AJ323" s="56" t="str" cm="1">
        <f t="array" ref="AJ323">IFERROR(_xlfn.IFS(
AK323="MPR ISSUE","TX ISSUE",
AK323="BSS Hardware Issue","RAN ISSUE",
AK323="Sites strategiques, MLL, Pylone, etc.","ENVTECH",
AK323="AKTIVCO DEFAUT GE &amp; POWER Cabinet","POWER ISSUE",
AK323="AKTIVCO Coupure ENEO &amp; Baisse de tension","POWER ISSUE",
AK323="Coupure ENEO &amp; Baisse de tension","POWER ISSUE",
AK323="Defaut GE &amp; POWER Cabinet","POWER ISSUE",
AK323="Sharing","POWER ISSUE",
AK323="Sites strategiques &amp; DataCenter","POWER ISSUE",
AK323="Exclu","Exclu",
AK323="SAT","TX ISSUE",
AK323="SPARE-ISSUE","SPARE-ISSUE",
AK323="Fiber CAmtel","TX ISSUE",
AK323="Fiber AOF","TX ISSUE",
AK323="Projet OCM (HUAWEI)","TRAVAUX-HUAWEI",
AK323="Projet OCM (NOKIA)","TRAVAUX -NOKIA",
AK323="ACCESS-ISSUE","ACCESS-ISSUE",
AK323="Projet OCM (ZTE, NOKIA, autres projets)","TRAVAUX OCM",
AK323="No root CAuse","No root cause",
AK323="ODU HS","TX ISSUE",
AK323="IP &amp; VLAN","TX ISSUE",
AK323="Warehouse HUAWEI","SPARE-ISSUE",
AK323="SPARE-HS","SPARE-ISSUE",
AK323="Power Telco","RAN ISSUE",AK323="no impacts","no impacts"
),"")</f>
        <v>No root cause</v>
      </c>
      <c r="AK323" s="81" t="s">
        <v>5620</v>
      </c>
      <c r="AL323" s="56" t="str" cm="1">
        <f t="array" ref="AL323">IFERROR(_xlfn.IFS(
AK323="MPR ISSUE","ACTIVE",
AK323="BSS Hardware Issue","ACTIVE",
AK323="Sites strategiques, MLL, Pylone, etc.","PASSIVE",
AK323="AKTIVCO DEFAUT GE &amp; POWER Cabinet","PASSIVE",
AK323="AKTIVCO Coupure ENEO &amp; Baisse de tension","PASSIVE",
AK323="Coupure ENEO &amp; Baisse de tension","PASSIVE",
AK323="Defaut GE &amp; POWER Cabinet","PASSIVE",
AK323="Sharing","PASSIVE",
AK323="Sites strategiques &amp; DataCenter","PASSIVE",
AK323="Exclu","Exclu",
AK323="SAT","ACTIVE",
AK323="SPARE-ISSUE","SPARE-ISSUE",
AK323="Fiber CAmtel","ACTIVE",
AK323="Fiber AOF","ACTIVE",
AK323="Projet OCM (HUAWEI)","PLANNED WORKS",
AK323="Projet OCM (NOKIA)","PLANNED WORKS",
AK323="ACCESS-ISSUE","ACCESS-ISSUE",
AK323="Projet OCM (ZTE, NOKIA, autres projets)","PLANNED WORKS",
AK323="No root CAuse","No root cause",
AK323="ODU HS","ACTIVE",
AK323="IP &amp; VLAN","ACTIVE",
AK323="Warehouse HUAWEI","SPARE-ISSUE",
AK323="SPARE-HS","SPARE-ISSUE",
AK323="Power Telco","ACTIVE", AK323="no impacts","no impacts"
),"")</f>
        <v>No root cause</v>
      </c>
      <c r="AM323" s="108" t="s">
        <v>5537</v>
      </c>
      <c r="AN323" s="117" t="s">
        <v>1962</v>
      </c>
      <c r="AP323" s="23" t="s">
        <v>5537</v>
      </c>
      <c r="AQ323" s="23" t="s">
        <v>5537</v>
      </c>
      <c r="AR323" s="7"/>
      <c r="AS323" s="6"/>
      <c r="AT323" s="7"/>
      <c r="AU323" s="3" t="s">
        <v>5537</v>
      </c>
      <c r="AV323" s="24" t="s">
        <v>5537</v>
      </c>
      <c r="AW323" s="24" t="s">
        <v>5537</v>
      </c>
      <c r="AX323" s="24" t="s">
        <v>5537</v>
      </c>
      <c r="AY323" s="24" t="s">
        <v>5537</v>
      </c>
      <c r="AZ323" s="24" t="s">
        <v>5537</v>
      </c>
      <c r="BA323" s="24" t="s">
        <v>5537</v>
      </c>
      <c r="BB323" s="24" t="s">
        <v>5537</v>
      </c>
      <c r="BC323" s="24" t="s">
        <v>5537</v>
      </c>
      <c r="BD323" s="24" t="s">
        <v>5537</v>
      </c>
      <c r="BE323" s="24" t="s">
        <v>5537</v>
      </c>
      <c r="BF323" s="24" t="s">
        <v>5537</v>
      </c>
      <c r="BG323" s="24" t="s">
        <v>5537</v>
      </c>
      <c r="BH323" s="24" t="s">
        <v>5537</v>
      </c>
      <c r="BI323" s="9" t="s">
        <v>5537</v>
      </c>
      <c r="BJ323" s="14"/>
      <c r="BK323" s="14" t="s">
        <v>5537</v>
      </c>
      <c r="BL323" s="14" t="str">
        <f>_xlfn.XLOOKUP(B323,'[4]cell downs 18042026 17h'!$B:$B,'[4]cell downs 18042026 17h'!$B:$B,"")</f>
        <v/>
      </c>
      <c r="BM323" s="14" t="str">
        <f>_xlfn.XLOOKUP(B323,'[5]Cells Huawei 19042026 15h'!$B:$B,'[5]Cells Huawei 19042026 15h'!$B:$B,"")</f>
        <v/>
      </c>
      <c r="BN323" s="9" t="str">
        <f>_xlfn.XLOOKUP(B323,'[6]cells down 19042026 9H40'!$B:$B,'[6]cells down 19042026 9H40'!$B:$B,"")</f>
        <v/>
      </c>
      <c r="BO323" s="9" t="s">
        <v>1962</v>
      </c>
      <c r="BP323" s="9" t="s">
        <v>318</v>
      </c>
    </row>
    <row r="324" spans="1:68" s="9" customFormat="1" x14ac:dyDescent="0.35">
      <c r="A324" s="1" t="s">
        <v>456</v>
      </c>
      <c r="B324" s="1" t="s">
        <v>457</v>
      </c>
      <c r="C324" s="3" t="str">
        <f>_xlfn.XLOOKUP(B324,'[1]daily break down'!$D:$D,'[1]daily break down'!$E:$E,"")</f>
        <v>SUD-OUEST</v>
      </c>
      <c r="D324" s="1" t="s">
        <v>357</v>
      </c>
      <c r="E324" s="1" t="s">
        <v>36</v>
      </c>
      <c r="F324" s="3" t="s">
        <v>13</v>
      </c>
      <c r="G324" s="1" t="s">
        <v>63</v>
      </c>
      <c r="H324" s="39" t="str">
        <f>_xlfn.XLOOKUP(B324,[2]CALCULATION!$B:$B,[2]CALCULATION!$H:$H,"")</f>
        <v>Huawei</v>
      </c>
      <c r="I324" s="34">
        <v>1.546479640901399</v>
      </c>
      <c r="J324" s="34">
        <v>1.6580380557767107</v>
      </c>
      <c r="K324" s="34">
        <v>0.20224978811926955</v>
      </c>
      <c r="L324" s="34">
        <v>0</v>
      </c>
      <c r="M324" s="34">
        <v>0.25388233984813069</v>
      </c>
      <c r="N324" s="34">
        <v>0</v>
      </c>
      <c r="O324" s="34">
        <v>0</v>
      </c>
      <c r="P324" s="34">
        <v>0.45746975884120505</v>
      </c>
      <c r="Q324" s="34">
        <v>1.5015352435415614</v>
      </c>
      <c r="R324" s="34">
        <v>7.6244959806867491E-2</v>
      </c>
      <c r="S324" s="109">
        <v>0.12876926545159845</v>
      </c>
      <c r="T324" s="109">
        <f>_xlfn.XLOOKUP(B324,'[3]Nur des jours'!$B:$B,'[3]Nur des jours'!$U:$U,"")</f>
        <v>0</v>
      </c>
      <c r="U324" s="109">
        <v>0.78866716319524699</v>
      </c>
      <c r="V324" s="109">
        <v>8.9175391586979543E-5</v>
      </c>
      <c r="W324" s="109">
        <v>0</v>
      </c>
      <c r="X324" s="109">
        <v>0.69610310672796227</v>
      </c>
      <c r="Y324" s="109">
        <v>0.84903890329963227</v>
      </c>
      <c r="Z324" s="109">
        <v>0</v>
      </c>
      <c r="AA324" s="109">
        <v>0.13670587530283965</v>
      </c>
      <c r="AB324" s="109">
        <v>0.80819657395279543</v>
      </c>
      <c r="AC324" s="109">
        <v>4.9140168818867433</v>
      </c>
      <c r="AD324" s="109">
        <v>0</v>
      </c>
      <c r="AE324" s="109">
        <v>0.70172115639794208</v>
      </c>
      <c r="AF324" s="109">
        <v>0.70172115639794208</v>
      </c>
      <c r="AG324" s="57" t="str">
        <f>_xlfn.XLOOKUP(B324,[3]CALCULATION!$B:$B,[3]CALCULATION!$M:$M,"")</f>
        <v>Operationnel</v>
      </c>
      <c r="AH324" s="57"/>
      <c r="AI324" s="56" t="str" cm="1">
        <f t="array" ref="AI324">IFERROR(_xlfn.IFS(
AK324="MPR ISSUE","PDH",
AK324="BSS Hardware Issue","BSS",
AK324="Sites strategiques, MLL, Pylone, etc.","ENVTECH",
AK324="AKTIVCO DEFAUT GE &amp; POWER Cabinet","AKTIVCO",
AK324="AKTIVCO Coupure ENEO &amp; Baisse de tension","AKTIVCO GRID ONLY",
AK324="Coupure ENEO &amp; Baisse de tension","IHS GRID ONLY",
AK324="Defaut GE &amp; POWER Cabinet","IHS",
AK324="Sharing","Partners",
AK324="Sites strategiques &amp; DataCenter","SST &amp; DC",
AK324="Exclu","Exclu",
AK324="SAT","SAT",
AK324="SPARE-ISSUE","SPARE-ISSUE",
AK324="Fiber CAmtel","TRANS_FO_CAMTEL",
AK324="Fiber AOF","Fiber AOF",
AK324="Projet OCM (HUAWEI)","TRAVAUX-HUAWEI",
AK324="Projet OCM (NOKIA)","TRAVAUX-NOKIA",
AK324="ACCESS-ISSUE","ACCESS-ISSUE",
AK324="Projet OCM (ZTE, NOKIA, autres projets)","TRAVAUX OCM",
AK324="No root CAuse","No root cause",
AK324="ODU HS","PDH",
AK324="IP &amp; VLAN","PDH",
AK324="Warehouse HUAWEI","SPARE-ISSUE",
AK324="SPARE-HS","SPARE-ISSUE",
AK324="Power Telco","BSS",AK324="no impacts","no impacts"
),"")</f>
        <v>No root cause</v>
      </c>
      <c r="AJ324" s="56" t="str" cm="1">
        <f t="array" ref="AJ324">IFERROR(_xlfn.IFS(
AK324="MPR ISSUE","TX ISSUE",
AK324="BSS Hardware Issue","RAN ISSUE",
AK324="Sites strategiques, MLL, Pylone, etc.","ENVTECH",
AK324="AKTIVCO DEFAUT GE &amp; POWER Cabinet","POWER ISSUE",
AK324="AKTIVCO Coupure ENEO &amp; Baisse de tension","POWER ISSUE",
AK324="Coupure ENEO &amp; Baisse de tension","POWER ISSUE",
AK324="Defaut GE &amp; POWER Cabinet","POWER ISSUE",
AK324="Sharing","POWER ISSUE",
AK324="Sites strategiques &amp; DataCenter","POWER ISSUE",
AK324="Exclu","Exclu",
AK324="SAT","TX ISSUE",
AK324="SPARE-ISSUE","SPARE-ISSUE",
AK324="Fiber CAmtel","TX ISSUE",
AK324="Fiber AOF","TX ISSUE",
AK324="Projet OCM (HUAWEI)","TRAVAUX-HUAWEI",
AK324="Projet OCM (NOKIA)","TRAVAUX -NOKIA",
AK324="ACCESS-ISSUE","ACCESS-ISSUE",
AK324="Projet OCM (ZTE, NOKIA, autres projets)","TRAVAUX OCM",
AK324="No root CAuse","No root cause",
AK324="ODU HS","TX ISSUE",
AK324="IP &amp; VLAN","TX ISSUE",
AK324="Warehouse HUAWEI","SPARE-ISSUE",
AK324="SPARE-HS","SPARE-ISSUE",
AK324="Power Telco","RAN ISSUE",AK324="no impacts","no impacts"
),"")</f>
        <v>No root cause</v>
      </c>
      <c r="AK324" s="81" t="s">
        <v>5620</v>
      </c>
      <c r="AL324" s="56" t="str" cm="1">
        <f t="array" ref="AL324">IFERROR(_xlfn.IFS(
AK324="MPR ISSUE","ACTIVE",
AK324="BSS Hardware Issue","ACTIVE",
AK324="Sites strategiques, MLL, Pylone, etc.","PASSIVE",
AK324="AKTIVCO DEFAUT GE &amp; POWER Cabinet","PASSIVE",
AK324="AKTIVCO Coupure ENEO &amp; Baisse de tension","PASSIVE",
AK324="Coupure ENEO &amp; Baisse de tension","PASSIVE",
AK324="Defaut GE &amp; POWER Cabinet","PASSIVE",
AK324="Sharing","PASSIVE",
AK324="Sites strategiques &amp; DataCenter","PASSIVE",
AK324="Exclu","Exclu",
AK324="SAT","ACTIVE",
AK324="SPARE-ISSUE","SPARE-ISSUE",
AK324="Fiber CAmtel","ACTIVE",
AK324="Fiber AOF","ACTIVE",
AK324="Projet OCM (HUAWEI)","PLANNED WORKS",
AK324="Projet OCM (NOKIA)","PLANNED WORKS",
AK324="ACCESS-ISSUE","ACCESS-ISSUE",
AK324="Projet OCM (ZTE, NOKIA, autres projets)","PLANNED WORKS",
AK324="No root CAuse","No root cause",
AK324="ODU HS","ACTIVE",
AK324="IP &amp; VLAN","ACTIVE",
AK324="Warehouse HUAWEI","SPARE-ISSUE",
AK324="SPARE-HS","SPARE-ISSUE",
AK324="Power Telco","ACTIVE", AK324="no impacts","no impacts"
),"")</f>
        <v>No root cause</v>
      </c>
      <c r="AM324" s="108" t="s">
        <v>5537</v>
      </c>
      <c r="AN324" s="117" t="s">
        <v>457</v>
      </c>
      <c r="AP324" s="23" t="s">
        <v>5537</v>
      </c>
      <c r="AQ324" s="23" t="s">
        <v>5537</v>
      </c>
      <c r="AR324" s="7"/>
      <c r="AS324" s="6"/>
      <c r="AT324" s="7"/>
      <c r="AU324" s="3" t="s">
        <v>5537</v>
      </c>
      <c r="AV324" s="24" t="s">
        <v>5537</v>
      </c>
      <c r="AW324" s="24" t="s">
        <v>5537</v>
      </c>
      <c r="AX324" s="24" t="s">
        <v>5537</v>
      </c>
      <c r="AY324" s="24" t="s">
        <v>5537</v>
      </c>
      <c r="AZ324" s="24" t="s">
        <v>5537</v>
      </c>
      <c r="BA324" s="24" t="s">
        <v>5537</v>
      </c>
      <c r="BB324" s="24" t="s">
        <v>5537</v>
      </c>
      <c r="BC324" s="24" t="s">
        <v>5537</v>
      </c>
      <c r="BD324" s="24" t="s">
        <v>5537</v>
      </c>
      <c r="BE324" s="24" t="s">
        <v>5537</v>
      </c>
      <c r="BF324" s="24" t="s">
        <v>5537</v>
      </c>
      <c r="BG324" s="24" t="s">
        <v>5537</v>
      </c>
      <c r="BH324" s="24" t="s">
        <v>5537</v>
      </c>
      <c r="BI324" s="9" t="s">
        <v>5537</v>
      </c>
      <c r="BJ324" s="14"/>
      <c r="BK324" s="14" t="s">
        <v>5537</v>
      </c>
      <c r="BL324" s="14" t="str">
        <f>_xlfn.XLOOKUP(B324,'[4]cell downs 18042026 17h'!$B:$B,'[4]cell downs 18042026 17h'!$B:$B,"")</f>
        <v/>
      </c>
      <c r="BM324" s="14" t="str">
        <f>_xlfn.XLOOKUP(B324,'[5]Cells Huawei 19042026 15h'!$B:$B,'[5]Cells Huawei 19042026 15h'!$B:$B,"")</f>
        <v/>
      </c>
      <c r="BN324" s="9" t="str">
        <f>_xlfn.XLOOKUP(B324,'[6]cells down 19042026 9H40'!$B:$B,'[6]cells down 19042026 9H40'!$B:$B,"")</f>
        <v/>
      </c>
      <c r="BO324" s="9" t="s">
        <v>5537</v>
      </c>
      <c r="BP324" s="9" t="s">
        <v>318</v>
      </c>
    </row>
    <row r="325" spans="1:68" s="9" customFormat="1" x14ac:dyDescent="0.35">
      <c r="A325" s="1" t="s">
        <v>861</v>
      </c>
      <c r="B325" s="8" t="s">
        <v>862</v>
      </c>
      <c r="C325" s="3" t="str">
        <f>_xlfn.XLOOKUP(B325,'[1]daily break down'!$D:$D,'[1]daily break down'!$E:$E,"")</f>
        <v>Yaounde</v>
      </c>
      <c r="D325" s="1" t="s">
        <v>11</v>
      </c>
      <c r="E325" s="1" t="s">
        <v>145</v>
      </c>
      <c r="F325" s="3" t="s">
        <v>37</v>
      </c>
      <c r="G325" s="1" t="s">
        <v>38</v>
      </c>
      <c r="H325" s="41" t="str">
        <f>_xlfn.XLOOKUP(B325,[2]CALCULATION!$B:$B,[2]CALCULATION!$H:$H,"")</f>
        <v>ZTE</v>
      </c>
      <c r="I325" s="34">
        <v>0.50417982895446489</v>
      </c>
      <c r="J325" s="34">
        <v>0.65221097898885139</v>
      </c>
      <c r="K325" s="34">
        <v>2.7409305059740374</v>
      </c>
      <c r="L325" s="34">
        <v>0.62508382486809155</v>
      </c>
      <c r="M325" s="34">
        <v>1.9757521409228018</v>
      </c>
      <c r="N325" s="34">
        <v>0.86740903396654989</v>
      </c>
      <c r="O325" s="34">
        <v>9.5292823449846339E-2</v>
      </c>
      <c r="P325" s="34">
        <v>3.3743254773380364</v>
      </c>
      <c r="Q325" s="34">
        <v>2.2478797658896279</v>
      </c>
      <c r="R325" s="34">
        <v>19.202886143713634</v>
      </c>
      <c r="S325" s="109">
        <v>0.36422796939785873</v>
      </c>
      <c r="T325" s="109">
        <f>_xlfn.XLOOKUP(B325,'[3]Nur des jours'!$B:$B,'[3]Nur des jours'!$U:$U,"")</f>
        <v>6.2725970442281551E-2</v>
      </c>
      <c r="U325" s="109">
        <v>18.988829533748245</v>
      </c>
      <c r="V325" s="109">
        <v>3.8612944557162056E-2</v>
      </c>
      <c r="W325" s="109">
        <v>6.2725970442281564E-2</v>
      </c>
      <c r="X325" s="109">
        <v>3.8202737755862352E-2</v>
      </c>
      <c r="Y325" s="109">
        <v>1.5942776507920198</v>
      </c>
      <c r="Z325" s="109">
        <v>0</v>
      </c>
      <c r="AA325" s="109">
        <v>1.9977606275664674</v>
      </c>
      <c r="AB325" s="109">
        <v>0</v>
      </c>
      <c r="AC325" s="109">
        <v>0</v>
      </c>
      <c r="AD325" s="109">
        <v>0.26361220763589199</v>
      </c>
      <c r="AE325" s="109">
        <v>0.6544403637785251</v>
      </c>
      <c r="AF325" s="109">
        <v>0.6544403637785251</v>
      </c>
      <c r="AG325" s="57" t="str">
        <f>_xlfn.XLOOKUP(B325,[3]CALCULATION!$B:$B,[3]CALCULATION!$M:$M,"")</f>
        <v>Operationnel</v>
      </c>
      <c r="AH325" s="57"/>
      <c r="AI325" s="56" t="str" cm="1">
        <f t="array" ref="AI325">IFERROR(_xlfn.IFS(
AK325="MPR ISSUE","PDH",
AK325="BSS Hardware Issue","BSS",
AK325="Sites strategiques, MLL, Pylone, etc.","ENVTECH",
AK325="AKTIVCO DEFAUT GE &amp; POWER Cabinet","AKTIVCO",
AK325="AKTIVCO Coupure ENEO &amp; Baisse de tension","AKTIVCO GRID ONLY",
AK325="Coupure ENEO &amp; Baisse de tension","IHS GRID ONLY",
AK325="Defaut GE &amp; POWER Cabinet","IHS",
AK325="Sharing","Partners",
AK325="Sites strategiques &amp; DataCenter","SST &amp; DC",
AK325="Exclu","Exclu",
AK325="SAT","SAT",
AK325="SPARE-ISSUE","SPARE-ISSUE",
AK325="Fiber CAmtel","TRANS_FO_CAMTEL",
AK325="Fiber AOF","Fiber AOF",
AK325="Projet OCM (HUAWEI)","TRAVAUX-HUAWEI",
AK325="Projet OCM (NOKIA)","TRAVAUX-NOKIA",
AK325="ACCESS-ISSUE","ACCESS-ISSUE",
AK325="Projet OCM (ZTE, NOKIA, autres projets)","TRAVAUX OCM",
AK325="No root CAuse","No root cause",
AK325="ODU HS","PDH",
AK325="IP &amp; VLAN","PDH",
AK325="Warehouse HUAWEI","SPARE-ISSUE",
AK325="SPARE-HS","SPARE-ISSUE",
AK325="Power Telco","BSS",AK325="no impacts","no impacts"
),"")</f>
        <v>No root cause</v>
      </c>
      <c r="AJ325" s="56" t="str" cm="1">
        <f t="array" ref="AJ325">IFERROR(_xlfn.IFS(
AK325="MPR ISSUE","TX ISSUE",
AK325="BSS Hardware Issue","RAN ISSUE",
AK325="Sites strategiques, MLL, Pylone, etc.","ENVTECH",
AK325="AKTIVCO DEFAUT GE &amp; POWER Cabinet","POWER ISSUE",
AK325="AKTIVCO Coupure ENEO &amp; Baisse de tension","POWER ISSUE",
AK325="Coupure ENEO &amp; Baisse de tension","POWER ISSUE",
AK325="Defaut GE &amp; POWER Cabinet","POWER ISSUE",
AK325="Sharing","POWER ISSUE",
AK325="Sites strategiques &amp; DataCenter","POWER ISSUE",
AK325="Exclu","Exclu",
AK325="SAT","TX ISSUE",
AK325="SPARE-ISSUE","SPARE-ISSUE",
AK325="Fiber CAmtel","TX ISSUE",
AK325="Fiber AOF","TX ISSUE",
AK325="Projet OCM (HUAWEI)","TRAVAUX-HUAWEI",
AK325="Projet OCM (NOKIA)","TRAVAUX -NOKIA",
AK325="ACCESS-ISSUE","ACCESS-ISSUE",
AK325="Projet OCM (ZTE, NOKIA, autres projets)","TRAVAUX OCM",
AK325="No root CAuse","No root cause",
AK325="ODU HS","TX ISSUE",
AK325="IP &amp; VLAN","TX ISSUE",
AK325="Warehouse HUAWEI","SPARE-ISSUE",
AK325="SPARE-HS","SPARE-ISSUE",
AK325="Power Telco","RAN ISSUE",AK325="no impacts","no impacts"
),"")</f>
        <v>No root cause</v>
      </c>
      <c r="AK325" s="81" t="s">
        <v>5620</v>
      </c>
      <c r="AL325" s="56" t="str" cm="1">
        <f t="array" ref="AL325">IFERROR(_xlfn.IFS(
AK325="MPR ISSUE","ACTIVE",
AK325="BSS Hardware Issue","ACTIVE",
AK325="Sites strategiques, MLL, Pylone, etc.","PASSIVE",
AK325="AKTIVCO DEFAUT GE &amp; POWER Cabinet","PASSIVE",
AK325="AKTIVCO Coupure ENEO &amp; Baisse de tension","PASSIVE",
AK325="Coupure ENEO &amp; Baisse de tension","PASSIVE",
AK325="Defaut GE &amp; POWER Cabinet","PASSIVE",
AK325="Sharing","PASSIVE",
AK325="Sites strategiques &amp; DataCenter","PASSIVE",
AK325="Exclu","Exclu",
AK325="SAT","ACTIVE",
AK325="SPARE-ISSUE","SPARE-ISSUE",
AK325="Fiber CAmtel","ACTIVE",
AK325="Fiber AOF","ACTIVE",
AK325="Projet OCM (HUAWEI)","PLANNED WORKS",
AK325="Projet OCM (NOKIA)","PLANNED WORKS",
AK325="ACCESS-ISSUE","ACCESS-ISSUE",
AK325="Projet OCM (ZTE, NOKIA, autres projets)","PLANNED WORKS",
AK325="No root CAuse","No root cause",
AK325="ODU HS","ACTIVE",
AK325="IP &amp; VLAN","ACTIVE",
AK325="Warehouse HUAWEI","SPARE-ISSUE",
AK325="SPARE-HS","SPARE-ISSUE",
AK325="Power Telco","ACTIVE", AK325="no impacts","no impacts"
),"")</f>
        <v>No root cause</v>
      </c>
      <c r="AM325" s="108" t="s">
        <v>5537</v>
      </c>
      <c r="AN325" s="117" t="s">
        <v>862</v>
      </c>
      <c r="AP325" s="23" t="s">
        <v>5537</v>
      </c>
      <c r="AQ325" s="23" t="s">
        <v>5537</v>
      </c>
      <c r="AR325" s="7"/>
      <c r="AS325" s="6"/>
      <c r="AT325" s="7"/>
      <c r="AU325" s="3" t="s">
        <v>5537</v>
      </c>
      <c r="AV325" s="24" t="s">
        <v>5537</v>
      </c>
      <c r="AW325" s="24" t="s">
        <v>5537</v>
      </c>
      <c r="AX325" s="24" t="s">
        <v>5537</v>
      </c>
      <c r="AY325" s="24" t="s">
        <v>5537</v>
      </c>
      <c r="AZ325" s="24" t="s">
        <v>5537</v>
      </c>
      <c r="BA325" s="24" t="s">
        <v>5537</v>
      </c>
      <c r="BB325" s="24" t="s">
        <v>5537</v>
      </c>
      <c r="BC325" s="24" t="s">
        <v>5537</v>
      </c>
      <c r="BD325" s="24" t="s">
        <v>5537</v>
      </c>
      <c r="BE325" s="24" t="s">
        <v>5537</v>
      </c>
      <c r="BF325" s="24" t="s">
        <v>5537</v>
      </c>
      <c r="BG325" s="24" t="s">
        <v>5537</v>
      </c>
      <c r="BH325" s="24" t="s">
        <v>5537</v>
      </c>
      <c r="BI325" s="9" t="s">
        <v>5537</v>
      </c>
      <c r="BJ325" s="14"/>
      <c r="BK325" s="14" t="s">
        <v>5537</v>
      </c>
      <c r="BL325" s="14" t="str">
        <f>_xlfn.XLOOKUP(B325,'[4]cell downs 18042026 17h'!$B:$B,'[4]cell downs 18042026 17h'!$B:$B,"")</f>
        <v/>
      </c>
      <c r="BM325" s="14" t="str">
        <f>_xlfn.XLOOKUP(B325,'[5]Cells Huawei 19042026 15h'!$B:$B,'[5]Cells Huawei 19042026 15h'!$B:$B,"")</f>
        <v/>
      </c>
      <c r="BN325" s="9" t="str">
        <f>_xlfn.XLOOKUP(B325,'[6]cells down 19042026 9H40'!$B:$B,'[6]cells down 19042026 9H40'!$B:$B,"")</f>
        <v/>
      </c>
      <c r="BO325" s="9" t="s">
        <v>862</v>
      </c>
      <c r="BP325" s="9" t="s">
        <v>12</v>
      </c>
    </row>
    <row r="326" spans="1:68" s="9" customFormat="1" x14ac:dyDescent="0.35">
      <c r="A326" s="1" t="s">
        <v>1986</v>
      </c>
      <c r="B326" s="8" t="s">
        <v>1987</v>
      </c>
      <c r="C326" s="3" t="str">
        <f>_xlfn.XLOOKUP(B326,'[1]daily break down'!$D:$D,'[1]daily break down'!$E:$E,"")</f>
        <v>EXTREME-NORD</v>
      </c>
      <c r="D326" s="1" t="s">
        <v>11</v>
      </c>
      <c r="E326" s="1" t="s">
        <v>12</v>
      </c>
      <c r="F326" s="3" t="s">
        <v>55</v>
      </c>
      <c r="G326" s="1" t="s">
        <v>560</v>
      </c>
      <c r="H326" s="39" t="str">
        <f>_xlfn.XLOOKUP(B326,[2]CALCULATION!$B:$B,[2]CALCULATION!$H:$H,"")</f>
        <v>Huawei</v>
      </c>
      <c r="I326" s="34">
        <v>0.30658499627603564</v>
      </c>
      <c r="J326" s="34">
        <v>0.27933299660705474</v>
      </c>
      <c r="K326" s="34">
        <v>0</v>
      </c>
      <c r="L326" s="34">
        <v>0</v>
      </c>
      <c r="M326" s="34">
        <v>0</v>
      </c>
      <c r="N326" s="34">
        <v>0</v>
      </c>
      <c r="O326" s="34">
        <v>4.745040421421499</v>
      </c>
      <c r="P326" s="34">
        <v>3.2768032690985152</v>
      </c>
      <c r="Q326" s="34">
        <v>3.9430147845665222</v>
      </c>
      <c r="R326" s="34">
        <v>0</v>
      </c>
      <c r="S326" s="109">
        <v>0.32156646206264822</v>
      </c>
      <c r="T326" s="109">
        <f>_xlfn.XLOOKUP(B326,'[3]Nur des jours'!$B:$B,'[3]Nur des jours'!$U:$U,"")</f>
        <v>0</v>
      </c>
      <c r="U326" s="109">
        <v>0</v>
      </c>
      <c r="V326" s="109">
        <v>1.3772069125909947</v>
      </c>
      <c r="W326" s="109">
        <v>0</v>
      </c>
      <c r="X326" s="109">
        <v>0</v>
      </c>
      <c r="Y326" s="109">
        <v>0</v>
      </c>
      <c r="Z326" s="109">
        <v>0</v>
      </c>
      <c r="AA326" s="109">
        <v>0.15311414735484385</v>
      </c>
      <c r="AB326" s="109">
        <v>0</v>
      </c>
      <c r="AC326" s="109">
        <v>0.7281412738950237</v>
      </c>
      <c r="AD326" s="109">
        <v>1.195020757469119</v>
      </c>
      <c r="AE326" s="109">
        <v>0.67058110965576867</v>
      </c>
      <c r="AF326" s="109">
        <v>0.67058110965576867</v>
      </c>
      <c r="AG326" s="57" t="str">
        <f>_xlfn.XLOOKUP(B326,[3]CALCULATION!$B:$B,[3]CALCULATION!$M:$M,"")</f>
        <v>Insecurity</v>
      </c>
      <c r="AH326" s="57"/>
      <c r="AI326" s="56" t="str" cm="1">
        <f t="array" ref="AI326">IFERROR(_xlfn.IFS(
AK326="MPR ISSUE","PDH",
AK326="BSS Hardware Issue","BSS",
AK326="Sites strategiques, MLL, Pylone, etc.","ENVTECH",
AK326="AKTIVCO DEFAUT GE &amp; POWER Cabinet","AKTIVCO",
AK326="AKTIVCO Coupure ENEO &amp; Baisse de tension","AKTIVCO GRID ONLY",
AK326="Coupure ENEO &amp; Baisse de tension","IHS GRID ONLY",
AK326="Defaut GE &amp; POWER Cabinet","IHS",
AK326="Sharing","Partners",
AK326="Sites strategiques &amp; DataCenter","SST &amp; DC",
AK326="Exclu","Exclu",
AK326="SAT","SAT",
AK326="SPARE-ISSUE","SPARE-ISSUE",
AK326="Fiber CAmtel","TRANS_FO_CAMTEL",
AK326="Fiber AOF","Fiber AOF",
AK326="Projet OCM (HUAWEI)","TRAVAUX-HUAWEI",
AK326="Projet OCM (NOKIA)","TRAVAUX-NOKIA",
AK326="ACCESS-ISSUE","ACCESS-ISSUE",
AK326="Projet OCM (ZTE, NOKIA, autres projets)","TRAVAUX OCM",
AK326="No root CAuse","No root cause",
AK326="ODU HS","PDH",
AK326="IP &amp; VLAN","PDH",
AK326="Warehouse HUAWEI","SPARE-ISSUE",
AK326="SPARE-HS","SPARE-ISSUE",
AK326="Power Telco","BSS",AK326="no impacts","no impacts"
),"")</f>
        <v>No root cause</v>
      </c>
      <c r="AJ326" s="56" t="str" cm="1">
        <f t="array" ref="AJ326">IFERROR(_xlfn.IFS(
AK326="MPR ISSUE","TX ISSUE",
AK326="BSS Hardware Issue","RAN ISSUE",
AK326="Sites strategiques, MLL, Pylone, etc.","ENVTECH",
AK326="AKTIVCO DEFAUT GE &amp; POWER Cabinet","POWER ISSUE",
AK326="AKTIVCO Coupure ENEO &amp; Baisse de tension","POWER ISSUE",
AK326="Coupure ENEO &amp; Baisse de tension","POWER ISSUE",
AK326="Defaut GE &amp; POWER Cabinet","POWER ISSUE",
AK326="Sharing","POWER ISSUE",
AK326="Sites strategiques &amp; DataCenter","POWER ISSUE",
AK326="Exclu","Exclu",
AK326="SAT","TX ISSUE",
AK326="SPARE-ISSUE","SPARE-ISSUE",
AK326="Fiber CAmtel","TX ISSUE",
AK326="Fiber AOF","TX ISSUE",
AK326="Projet OCM (HUAWEI)","TRAVAUX-HUAWEI",
AK326="Projet OCM (NOKIA)","TRAVAUX -NOKIA",
AK326="ACCESS-ISSUE","ACCESS-ISSUE",
AK326="Projet OCM (ZTE, NOKIA, autres projets)","TRAVAUX OCM",
AK326="No root CAuse","No root cause",
AK326="ODU HS","TX ISSUE",
AK326="IP &amp; VLAN","TX ISSUE",
AK326="Warehouse HUAWEI","SPARE-ISSUE",
AK326="SPARE-HS","SPARE-ISSUE",
AK326="Power Telco","RAN ISSUE",AK326="no impacts","no impacts"
),"")</f>
        <v>No root cause</v>
      </c>
      <c r="AK326" s="81" t="s">
        <v>5620</v>
      </c>
      <c r="AL326" s="56" t="str" cm="1">
        <f t="array" ref="AL326">IFERROR(_xlfn.IFS(
AK326="MPR ISSUE","ACTIVE",
AK326="BSS Hardware Issue","ACTIVE",
AK326="Sites strategiques, MLL, Pylone, etc.","PASSIVE",
AK326="AKTIVCO DEFAUT GE &amp; POWER Cabinet","PASSIVE",
AK326="AKTIVCO Coupure ENEO &amp; Baisse de tension","PASSIVE",
AK326="Coupure ENEO &amp; Baisse de tension","PASSIVE",
AK326="Defaut GE &amp; POWER Cabinet","PASSIVE",
AK326="Sharing","PASSIVE",
AK326="Sites strategiques &amp; DataCenter","PASSIVE",
AK326="Exclu","Exclu",
AK326="SAT","ACTIVE",
AK326="SPARE-ISSUE","SPARE-ISSUE",
AK326="Fiber CAmtel","ACTIVE",
AK326="Fiber AOF","ACTIVE",
AK326="Projet OCM (HUAWEI)","PLANNED WORKS",
AK326="Projet OCM (NOKIA)","PLANNED WORKS",
AK326="ACCESS-ISSUE","ACCESS-ISSUE",
AK326="Projet OCM (ZTE, NOKIA, autres projets)","PLANNED WORKS",
AK326="No root CAuse","No root cause",
AK326="ODU HS","ACTIVE",
AK326="IP &amp; VLAN","ACTIVE",
AK326="Warehouse HUAWEI","SPARE-ISSUE",
AK326="SPARE-HS","SPARE-ISSUE",
AK326="Power Telco","ACTIVE", AK326="no impacts","no impacts"
),"")</f>
        <v>No root cause</v>
      </c>
      <c r="AM326" s="108" t="s">
        <v>5537</v>
      </c>
      <c r="AN326" s="117" t="s">
        <v>1987</v>
      </c>
      <c r="AP326" s="23" t="s">
        <v>5537</v>
      </c>
      <c r="AQ326" s="23" t="s">
        <v>5537</v>
      </c>
      <c r="AR326" s="7"/>
      <c r="AS326" s="6"/>
      <c r="AT326" s="7"/>
      <c r="AU326" s="3" t="s">
        <v>5537</v>
      </c>
      <c r="AV326" s="24" t="s">
        <v>5537</v>
      </c>
      <c r="AW326" s="24" t="s">
        <v>5537</v>
      </c>
      <c r="AX326" s="24" t="s">
        <v>5537</v>
      </c>
      <c r="AY326" s="24" t="s">
        <v>5537</v>
      </c>
      <c r="AZ326" s="24" t="s">
        <v>5537</v>
      </c>
      <c r="BA326" s="24" t="s">
        <v>5537</v>
      </c>
      <c r="BB326" s="24" t="s">
        <v>5537</v>
      </c>
      <c r="BC326" s="24" t="s">
        <v>5537</v>
      </c>
      <c r="BD326" s="24" t="s">
        <v>5537</v>
      </c>
      <c r="BE326" s="24" t="s">
        <v>5537</v>
      </c>
      <c r="BF326" s="24" t="s">
        <v>5537</v>
      </c>
      <c r="BG326" s="24" t="s">
        <v>5537</v>
      </c>
      <c r="BH326" s="24" t="s">
        <v>5537</v>
      </c>
      <c r="BI326" s="9" t="s">
        <v>5537</v>
      </c>
      <c r="BJ326" s="14"/>
      <c r="BK326" s="14" t="s">
        <v>5537</v>
      </c>
      <c r="BL326" s="14" t="str">
        <f>_xlfn.XLOOKUP(B326,'[4]cell downs 18042026 17h'!$B:$B,'[4]cell downs 18042026 17h'!$B:$B,"")</f>
        <v/>
      </c>
      <c r="BM326" s="14" t="str">
        <f>_xlfn.XLOOKUP(B326,'[5]Cells Huawei 19042026 15h'!$B:$B,'[5]Cells Huawei 19042026 15h'!$B:$B,"")</f>
        <v/>
      </c>
      <c r="BN326" s="9" t="str">
        <f>_xlfn.XLOOKUP(B326,'[6]cells down 19042026 9H40'!$B:$B,'[6]cells down 19042026 9H40'!$B:$B,"")</f>
        <v/>
      </c>
      <c r="BO326" s="9" t="s">
        <v>1987</v>
      </c>
      <c r="BP326" s="9" t="s">
        <v>5537</v>
      </c>
    </row>
    <row r="327" spans="1:68" s="9" customFormat="1" x14ac:dyDescent="0.35">
      <c r="A327" s="1" t="s">
        <v>711</v>
      </c>
      <c r="B327" s="8" t="s">
        <v>712</v>
      </c>
      <c r="C327" s="3" t="str">
        <f>_xlfn.XLOOKUP(B327,'[1]daily break down'!$D:$D,'[1]daily break down'!$E:$E,"")</f>
        <v>Douala</v>
      </c>
      <c r="D327" s="1" t="s">
        <v>11</v>
      </c>
      <c r="E327" s="1" t="s">
        <v>145</v>
      </c>
      <c r="F327" s="3" t="s">
        <v>31</v>
      </c>
      <c r="G327" s="1" t="s">
        <v>32</v>
      </c>
      <c r="H327" s="41" t="str">
        <f>_xlfn.XLOOKUP(B327,[2]CALCULATION!$B:$B,[2]CALCULATION!$H:$H,"")</f>
        <v>ZTE</v>
      </c>
      <c r="I327" s="34">
        <v>0</v>
      </c>
      <c r="J327" s="34">
        <v>0</v>
      </c>
      <c r="K327" s="34">
        <v>0</v>
      </c>
      <c r="L327" s="34">
        <v>0</v>
      </c>
      <c r="M327" s="34">
        <v>0</v>
      </c>
      <c r="N327" s="34">
        <v>0</v>
      </c>
      <c r="O327" s="34">
        <v>0</v>
      </c>
      <c r="P327" s="34">
        <v>0</v>
      </c>
      <c r="Q327" s="34">
        <v>0</v>
      </c>
      <c r="R327" s="34">
        <v>0</v>
      </c>
      <c r="S327" s="109">
        <v>0</v>
      </c>
      <c r="T327" s="109">
        <f>_xlfn.XLOOKUP(B327,'[3]Nur des jours'!$B:$B,'[3]Nur des jours'!$U:$U,"")</f>
        <v>0</v>
      </c>
      <c r="U327" s="109">
        <v>0</v>
      </c>
      <c r="V327" s="109">
        <v>0</v>
      </c>
      <c r="W327" s="109">
        <v>0</v>
      </c>
      <c r="X327" s="109">
        <v>0</v>
      </c>
      <c r="Y327" s="109">
        <v>6.3475043731612099E-2</v>
      </c>
      <c r="Z327" s="109">
        <v>0</v>
      </c>
      <c r="AA327" s="109">
        <v>0</v>
      </c>
      <c r="AB327" s="109">
        <v>0</v>
      </c>
      <c r="AC327" s="109">
        <v>0</v>
      </c>
      <c r="AD327" s="109">
        <v>0.34282337280822506</v>
      </c>
      <c r="AE327" s="109">
        <v>0.60690988006266533</v>
      </c>
      <c r="AF327" s="109">
        <v>0.60690988006266533</v>
      </c>
      <c r="AG327" s="57" t="str">
        <f>_xlfn.XLOOKUP(B327,[3]CALCULATION!$B:$B,[3]CALCULATION!$M:$M,"")</f>
        <v>Operationnel</v>
      </c>
      <c r="AH327" s="57"/>
      <c r="AI327" s="56" t="str" cm="1">
        <f t="array" ref="AI327">IFERROR(_xlfn.IFS(
AK327="MPR ISSUE","PDH",
AK327="BSS Hardware Issue","BSS",
AK327="Sites strategiques, MLL, Pylone, etc.","ENVTECH",
AK327="AKTIVCO DEFAUT GE &amp; POWER Cabinet","AKTIVCO",
AK327="AKTIVCO Coupure ENEO &amp; Baisse de tension","AKTIVCO GRID ONLY",
AK327="Coupure ENEO &amp; Baisse de tension","IHS GRID ONLY",
AK327="Defaut GE &amp; POWER Cabinet","IHS",
AK327="Sharing","Partners",
AK327="Sites strategiques &amp; DataCenter","SST &amp; DC",
AK327="Exclu","Exclu",
AK327="SAT","SAT",
AK327="SPARE-ISSUE","SPARE-ISSUE",
AK327="Fiber CAmtel","TRANS_FO_CAMTEL",
AK327="Fiber AOF","Fiber AOF",
AK327="Projet OCM (HUAWEI)","TRAVAUX-HUAWEI",
AK327="Projet OCM (NOKIA)","TRAVAUX-NOKIA",
AK327="ACCESS-ISSUE","ACCESS-ISSUE",
AK327="Projet OCM (ZTE, NOKIA, autres projets)","TRAVAUX OCM",
AK327="No root CAuse","No root cause",
AK327="ODU HS","PDH",
AK327="IP &amp; VLAN","PDH",
AK327="Warehouse HUAWEI","SPARE-ISSUE",
AK327="SPARE-HS","SPARE-ISSUE",
AK327="Power Telco","BSS",AK327="no impacts","no impacts"
),"")</f>
        <v>No root cause</v>
      </c>
      <c r="AJ327" s="56" t="str" cm="1">
        <f t="array" ref="AJ327">IFERROR(_xlfn.IFS(
AK327="MPR ISSUE","TX ISSUE",
AK327="BSS Hardware Issue","RAN ISSUE",
AK327="Sites strategiques, MLL, Pylone, etc.","ENVTECH",
AK327="AKTIVCO DEFAUT GE &amp; POWER Cabinet","POWER ISSUE",
AK327="AKTIVCO Coupure ENEO &amp; Baisse de tension","POWER ISSUE",
AK327="Coupure ENEO &amp; Baisse de tension","POWER ISSUE",
AK327="Defaut GE &amp; POWER Cabinet","POWER ISSUE",
AK327="Sharing","POWER ISSUE",
AK327="Sites strategiques &amp; DataCenter","POWER ISSUE",
AK327="Exclu","Exclu",
AK327="SAT","TX ISSUE",
AK327="SPARE-ISSUE","SPARE-ISSUE",
AK327="Fiber CAmtel","TX ISSUE",
AK327="Fiber AOF","TX ISSUE",
AK327="Projet OCM (HUAWEI)","TRAVAUX-HUAWEI",
AK327="Projet OCM (NOKIA)","TRAVAUX -NOKIA",
AK327="ACCESS-ISSUE","ACCESS-ISSUE",
AK327="Projet OCM (ZTE, NOKIA, autres projets)","TRAVAUX OCM",
AK327="No root CAuse","No root cause",
AK327="ODU HS","TX ISSUE",
AK327="IP &amp; VLAN","TX ISSUE",
AK327="Warehouse HUAWEI","SPARE-ISSUE",
AK327="SPARE-HS","SPARE-ISSUE",
AK327="Power Telco","RAN ISSUE",AK327="no impacts","no impacts"
),"")</f>
        <v>No root cause</v>
      </c>
      <c r="AK327" s="81" t="s">
        <v>5620</v>
      </c>
      <c r="AL327" s="56" t="str" cm="1">
        <f t="array" ref="AL327">IFERROR(_xlfn.IFS(
AK327="MPR ISSUE","ACTIVE",
AK327="BSS Hardware Issue","ACTIVE",
AK327="Sites strategiques, MLL, Pylone, etc.","PASSIVE",
AK327="AKTIVCO DEFAUT GE &amp; POWER Cabinet","PASSIVE",
AK327="AKTIVCO Coupure ENEO &amp; Baisse de tension","PASSIVE",
AK327="Coupure ENEO &amp; Baisse de tension","PASSIVE",
AK327="Defaut GE &amp; POWER Cabinet","PASSIVE",
AK327="Sharing","PASSIVE",
AK327="Sites strategiques &amp; DataCenter","PASSIVE",
AK327="Exclu","Exclu",
AK327="SAT","ACTIVE",
AK327="SPARE-ISSUE","SPARE-ISSUE",
AK327="Fiber CAmtel","ACTIVE",
AK327="Fiber AOF","ACTIVE",
AK327="Projet OCM (HUAWEI)","PLANNED WORKS",
AK327="Projet OCM (NOKIA)","PLANNED WORKS",
AK327="ACCESS-ISSUE","ACCESS-ISSUE",
AK327="Projet OCM (ZTE, NOKIA, autres projets)","PLANNED WORKS",
AK327="No root CAuse","No root cause",
AK327="ODU HS","ACTIVE",
AK327="IP &amp; VLAN","ACTIVE",
AK327="Warehouse HUAWEI","SPARE-ISSUE",
AK327="SPARE-HS","SPARE-ISSUE",
AK327="Power Telco","ACTIVE", AK327="no impacts","no impacts"
),"")</f>
        <v>No root cause</v>
      </c>
      <c r="AM327" s="108" t="s">
        <v>5537</v>
      </c>
      <c r="AN327" s="117" t="s">
        <v>712</v>
      </c>
      <c r="AP327" s="23" t="s">
        <v>5537</v>
      </c>
      <c r="AQ327" s="23" t="s">
        <v>5537</v>
      </c>
      <c r="AR327" s="7"/>
      <c r="AS327" s="6"/>
      <c r="AT327" s="7"/>
      <c r="AU327" s="3" t="s">
        <v>5537</v>
      </c>
      <c r="AV327" s="24" t="s">
        <v>5537</v>
      </c>
      <c r="AW327" s="24" t="s">
        <v>5537</v>
      </c>
      <c r="AX327" s="24" t="s">
        <v>5537</v>
      </c>
      <c r="AY327" s="24" t="s">
        <v>5537</v>
      </c>
      <c r="AZ327" s="24" t="s">
        <v>5537</v>
      </c>
      <c r="BA327" s="24" t="s">
        <v>5537</v>
      </c>
      <c r="BB327" s="24" t="s">
        <v>5537</v>
      </c>
      <c r="BC327" s="24" t="s">
        <v>5537</v>
      </c>
      <c r="BD327" s="24" t="s">
        <v>5537</v>
      </c>
      <c r="BE327" s="24" t="s">
        <v>5537</v>
      </c>
      <c r="BF327" s="24" t="s">
        <v>5537</v>
      </c>
      <c r="BG327" s="24" t="s">
        <v>5537</v>
      </c>
      <c r="BH327" s="24" t="s">
        <v>5537</v>
      </c>
      <c r="BI327" s="9" t="s">
        <v>5537</v>
      </c>
      <c r="BJ327" s="14"/>
      <c r="BK327" s="14" t="s">
        <v>5537</v>
      </c>
      <c r="BL327" s="14" t="str">
        <f>_xlfn.XLOOKUP(B327,'[4]cell downs 18042026 17h'!$B:$B,'[4]cell downs 18042026 17h'!$B:$B,"")</f>
        <v/>
      </c>
      <c r="BM327" s="14" t="str">
        <f>_xlfn.XLOOKUP(B327,'[5]Cells Huawei 19042026 15h'!$B:$B,'[5]Cells Huawei 19042026 15h'!$B:$B,"")</f>
        <v/>
      </c>
      <c r="BN327" s="9" t="str">
        <f>_xlfn.XLOOKUP(B327,'[6]cells down 19042026 9H40'!$B:$B,'[6]cells down 19042026 9H40'!$B:$B,"")</f>
        <v/>
      </c>
      <c r="BO327" s="9" t="s">
        <v>712</v>
      </c>
      <c r="BP327" s="9" t="s">
        <v>12</v>
      </c>
    </row>
    <row r="328" spans="1:68" s="9" customFormat="1" ht="19" customHeight="1" x14ac:dyDescent="0.35">
      <c r="A328" s="1" t="s">
        <v>965</v>
      </c>
      <c r="B328" s="8" t="s">
        <v>966</v>
      </c>
      <c r="C328" s="3" t="str">
        <f>_xlfn.XLOOKUP(B328,'[1]daily break down'!$D:$D,'[1]daily break down'!$E:$E,"")</f>
        <v>SUD-OUEST</v>
      </c>
      <c r="D328" s="1" t="s">
        <v>11</v>
      </c>
      <c r="E328" s="1" t="s">
        <v>12</v>
      </c>
      <c r="F328" s="3" t="s">
        <v>13</v>
      </c>
      <c r="G328" s="1" t="s">
        <v>106</v>
      </c>
      <c r="H328" s="39" t="str">
        <f>_xlfn.XLOOKUP(B328,[2]CALCULATION!$B:$B,[2]CALCULATION!$H:$H,"")</f>
        <v>Huawei</v>
      </c>
      <c r="I328" s="34">
        <v>0</v>
      </c>
      <c r="J328" s="34">
        <v>0</v>
      </c>
      <c r="K328" s="34">
        <v>8.9175391586979543E-5</v>
      </c>
      <c r="L328" s="34">
        <v>3.9927389829154212</v>
      </c>
      <c r="M328" s="34">
        <v>6.2422774110885678E-4</v>
      </c>
      <c r="N328" s="34">
        <v>2.6752617476093858E-3</v>
      </c>
      <c r="O328" s="34">
        <v>1.0701046990437544E-3</v>
      </c>
      <c r="P328" s="34">
        <v>0</v>
      </c>
      <c r="Q328" s="34">
        <v>1.8726832233265705E-3</v>
      </c>
      <c r="R328" s="34">
        <v>2.6752617476093862E-3</v>
      </c>
      <c r="S328" s="109">
        <v>2.675261747609386E-4</v>
      </c>
      <c r="T328" s="109">
        <f>_xlfn.XLOOKUP(B328,'[3]Nur des jours'!$B:$B,'[3]Nur des jours'!$U:$U,"")</f>
        <v>1.4268062653916727E-3</v>
      </c>
      <c r="U328" s="109">
        <v>0</v>
      </c>
      <c r="V328" s="109">
        <v>1.0701046990437543E-2</v>
      </c>
      <c r="W328" s="109">
        <v>1.4268062653916727E-3</v>
      </c>
      <c r="X328" s="109">
        <v>8.9175391586979543E-5</v>
      </c>
      <c r="Y328" s="109">
        <v>1.3376308738046929E-3</v>
      </c>
      <c r="Z328" s="109">
        <v>4.5479449709359566E-3</v>
      </c>
      <c r="AA328" s="109">
        <v>1.3376308738046931E-3</v>
      </c>
      <c r="AB328" s="109">
        <v>1.0701046990437544E-3</v>
      </c>
      <c r="AC328" s="109">
        <v>0.83430252309069619</v>
      </c>
      <c r="AD328" s="109">
        <v>1.4284572831345987</v>
      </c>
      <c r="AE328" s="109">
        <v>0.66146738463557941</v>
      </c>
      <c r="AF328" s="109">
        <v>0.66146738463557941</v>
      </c>
      <c r="AG328" s="57" t="str">
        <f>_xlfn.XLOOKUP(B328,[3]CALCULATION!$B:$B,[3]CALCULATION!$M:$M,"")</f>
        <v>Operationnel</v>
      </c>
      <c r="AH328" s="57"/>
      <c r="AI328" s="56" t="str" cm="1">
        <f t="array" ref="AI328">IFERROR(_xlfn.IFS(
AK328="MPR ISSUE","PDH",
AK328="BSS Hardware Issue","BSS",
AK328="Sites strategiques, MLL, Pylone, etc.","ENVTECH",
AK328="AKTIVCO DEFAUT GE &amp; POWER Cabinet","AKTIVCO",
AK328="AKTIVCO Coupure ENEO &amp; Baisse de tension","AKTIVCO GRID ONLY",
AK328="Coupure ENEO &amp; Baisse de tension","IHS GRID ONLY",
AK328="Defaut GE &amp; POWER Cabinet","IHS",
AK328="Sharing","Partners",
AK328="Sites strategiques &amp; DataCenter","SST &amp; DC",
AK328="Exclu","Exclu",
AK328="SAT","SAT",
AK328="SPARE-ISSUE","SPARE-ISSUE",
AK328="Fiber CAmtel","TRANS_FO_CAMTEL",
AK328="Fiber AOF","Fiber AOF",
AK328="Projet OCM (HUAWEI)","TRAVAUX-HUAWEI",
AK328="Projet OCM (NOKIA)","TRAVAUX-NOKIA",
AK328="ACCESS-ISSUE","ACCESS-ISSUE",
AK328="Projet OCM (ZTE, NOKIA, autres projets)","TRAVAUX OCM",
AK328="No root CAuse","No root cause",
AK328="ODU HS","PDH",
AK328="IP &amp; VLAN","PDH",
AK328="Warehouse HUAWEI","SPARE-ISSUE",
AK328="SPARE-HS","SPARE-ISSUE",
AK328="Power Telco","BSS",AK328="no impacts","no impacts"
),"")</f>
        <v>No root cause</v>
      </c>
      <c r="AJ328" s="56" t="str" cm="1">
        <f t="array" ref="AJ328">IFERROR(_xlfn.IFS(
AK328="MPR ISSUE","TX ISSUE",
AK328="BSS Hardware Issue","RAN ISSUE",
AK328="Sites strategiques, MLL, Pylone, etc.","ENVTECH",
AK328="AKTIVCO DEFAUT GE &amp; POWER Cabinet","POWER ISSUE",
AK328="AKTIVCO Coupure ENEO &amp; Baisse de tension","POWER ISSUE",
AK328="Coupure ENEO &amp; Baisse de tension","POWER ISSUE",
AK328="Defaut GE &amp; POWER Cabinet","POWER ISSUE",
AK328="Sharing","POWER ISSUE",
AK328="Sites strategiques &amp; DataCenter","POWER ISSUE",
AK328="Exclu","Exclu",
AK328="SAT","TX ISSUE",
AK328="SPARE-ISSUE","SPARE-ISSUE",
AK328="Fiber CAmtel","TX ISSUE",
AK328="Fiber AOF","TX ISSUE",
AK328="Projet OCM (HUAWEI)","TRAVAUX-HUAWEI",
AK328="Projet OCM (NOKIA)","TRAVAUX -NOKIA",
AK328="ACCESS-ISSUE","ACCESS-ISSUE",
AK328="Projet OCM (ZTE, NOKIA, autres projets)","TRAVAUX OCM",
AK328="No root CAuse","No root cause",
AK328="ODU HS","TX ISSUE",
AK328="IP &amp; VLAN","TX ISSUE",
AK328="Warehouse HUAWEI","SPARE-ISSUE",
AK328="SPARE-HS","SPARE-ISSUE",
AK328="Power Telco","RAN ISSUE",AK328="no impacts","no impacts"
),"")</f>
        <v>No root cause</v>
      </c>
      <c r="AK328" s="81" t="s">
        <v>5620</v>
      </c>
      <c r="AL328" s="56" t="str" cm="1">
        <f t="array" ref="AL328">IFERROR(_xlfn.IFS(
AK328="MPR ISSUE","ACTIVE",
AK328="BSS Hardware Issue","ACTIVE",
AK328="Sites strategiques, MLL, Pylone, etc.","PASSIVE",
AK328="AKTIVCO DEFAUT GE &amp; POWER Cabinet","PASSIVE",
AK328="AKTIVCO Coupure ENEO &amp; Baisse de tension","PASSIVE",
AK328="Coupure ENEO &amp; Baisse de tension","PASSIVE",
AK328="Defaut GE &amp; POWER Cabinet","PASSIVE",
AK328="Sharing","PASSIVE",
AK328="Sites strategiques &amp; DataCenter","PASSIVE",
AK328="Exclu","Exclu",
AK328="SAT","ACTIVE",
AK328="SPARE-ISSUE","SPARE-ISSUE",
AK328="Fiber CAmtel","ACTIVE",
AK328="Fiber AOF","ACTIVE",
AK328="Projet OCM (HUAWEI)","PLANNED WORKS",
AK328="Projet OCM (NOKIA)","PLANNED WORKS",
AK328="ACCESS-ISSUE","ACCESS-ISSUE",
AK328="Projet OCM (ZTE, NOKIA, autres projets)","PLANNED WORKS",
AK328="No root CAuse","No root cause",
AK328="ODU HS","ACTIVE",
AK328="IP &amp; VLAN","ACTIVE",
AK328="Warehouse HUAWEI","SPARE-ISSUE",
AK328="SPARE-HS","SPARE-ISSUE",
AK328="Power Telco","ACTIVE", AK328="no impacts","no impacts"
),"")</f>
        <v>No root cause</v>
      </c>
      <c r="AM328" s="108" t="s">
        <v>5537</v>
      </c>
      <c r="AN328" s="117" t="s">
        <v>966</v>
      </c>
      <c r="AP328" s="23" t="s">
        <v>5537</v>
      </c>
      <c r="AQ328" s="23" t="s">
        <v>5537</v>
      </c>
      <c r="AR328" s="7"/>
      <c r="AS328" s="6"/>
      <c r="AT328" s="7"/>
      <c r="AU328" s="3" t="s">
        <v>5537</v>
      </c>
      <c r="AV328" s="24" t="s">
        <v>5537</v>
      </c>
      <c r="AW328" s="24" t="s">
        <v>5537</v>
      </c>
      <c r="AX328" s="24" t="s">
        <v>5537</v>
      </c>
      <c r="AY328" s="24" t="s">
        <v>5537</v>
      </c>
      <c r="AZ328" s="24" t="s">
        <v>5537</v>
      </c>
      <c r="BA328" s="24" t="s">
        <v>5537</v>
      </c>
      <c r="BB328" s="24" t="s">
        <v>5537</v>
      </c>
      <c r="BC328" s="24" t="s">
        <v>5537</v>
      </c>
      <c r="BD328" s="24" t="s">
        <v>5537</v>
      </c>
      <c r="BE328" s="24" t="s">
        <v>5537</v>
      </c>
      <c r="BF328" s="24" t="s">
        <v>5537</v>
      </c>
      <c r="BG328" s="24" t="s">
        <v>5537</v>
      </c>
      <c r="BH328" s="24" t="s">
        <v>5537</v>
      </c>
      <c r="BI328" s="9" t="s">
        <v>5537</v>
      </c>
      <c r="BJ328" s="14"/>
      <c r="BK328" s="14" t="s">
        <v>5537</v>
      </c>
      <c r="BL328" s="14" t="str">
        <f>_xlfn.XLOOKUP(B328,'[4]cell downs 18042026 17h'!$B:$B,'[4]cell downs 18042026 17h'!$B:$B,"")</f>
        <v/>
      </c>
      <c r="BM328" s="14" t="str">
        <f>_xlfn.XLOOKUP(B328,'[5]Cells Huawei 19042026 15h'!$B:$B,'[5]Cells Huawei 19042026 15h'!$B:$B,"")</f>
        <v/>
      </c>
      <c r="BN328" s="9" t="str">
        <f>_xlfn.XLOOKUP(B328,'[6]cells down 19042026 9H40'!$B:$B,'[6]cells down 19042026 9H40'!$B:$B,"")</f>
        <v/>
      </c>
      <c r="BO328" s="9" t="s">
        <v>966</v>
      </c>
      <c r="BP328" s="9" t="s">
        <v>5537</v>
      </c>
    </row>
    <row r="329" spans="1:68" s="9" customFormat="1" x14ac:dyDescent="0.35">
      <c r="A329" s="1" t="s">
        <v>981</v>
      </c>
      <c r="B329" s="8" t="s">
        <v>982</v>
      </c>
      <c r="C329" s="3" t="str">
        <f>_xlfn.XLOOKUP(B329,'[1]daily break down'!$D:$D,'[1]daily break down'!$E:$E,"")</f>
        <v>Maroua</v>
      </c>
      <c r="D329" s="1" t="s">
        <v>11</v>
      </c>
      <c r="E329" s="1" t="s">
        <v>12</v>
      </c>
      <c r="F329" s="3" t="s">
        <v>55</v>
      </c>
      <c r="G329" s="1" t="s">
        <v>84</v>
      </c>
      <c r="H329" s="39" t="str">
        <f>_xlfn.XLOOKUP(B329,[2]CALCULATION!$B:$B,[2]CALCULATION!$H:$H,"")</f>
        <v>Huawei</v>
      </c>
      <c r="I329" s="34">
        <v>1.2620458118955693</v>
      </c>
      <c r="J329" s="34">
        <v>1.0433877517242953</v>
      </c>
      <c r="K329" s="34">
        <v>2.4785051636118745</v>
      </c>
      <c r="L329" s="34">
        <v>0.35126186746111238</v>
      </c>
      <c r="M329" s="34">
        <v>0</v>
      </c>
      <c r="N329" s="34">
        <v>0</v>
      </c>
      <c r="O329" s="34">
        <v>4.6549554408403318E-3</v>
      </c>
      <c r="P329" s="34">
        <v>0.24014932954373591</v>
      </c>
      <c r="Q329" s="34">
        <v>0.57669725739299671</v>
      </c>
      <c r="R329" s="34">
        <v>3.5326296324832422</v>
      </c>
      <c r="S329" s="109">
        <v>1.1406067636324204</v>
      </c>
      <c r="T329" s="109">
        <f>_xlfn.XLOOKUP(B329,'[3]Nur des jours'!$B:$B,'[3]Nur des jours'!$U:$U,"")</f>
        <v>4.8957289981251768E-2</v>
      </c>
      <c r="U329" s="109">
        <v>0.27139638675581351</v>
      </c>
      <c r="V329" s="109">
        <v>0.29140734462793172</v>
      </c>
      <c r="W329" s="109">
        <v>4.8957289981251761E-2</v>
      </c>
      <c r="X329" s="109">
        <v>0</v>
      </c>
      <c r="Y329" s="109">
        <v>0.33401534672819055</v>
      </c>
      <c r="Z329" s="109">
        <v>3.9870495929321716</v>
      </c>
      <c r="AA329" s="109">
        <v>0</v>
      </c>
      <c r="AB329" s="109">
        <v>0.37525004779800986</v>
      </c>
      <c r="AC329" s="109">
        <v>1.0666083154482853</v>
      </c>
      <c r="AD329" s="109">
        <v>1.362687046727256</v>
      </c>
      <c r="AE329" s="109">
        <v>0.63483961270770728</v>
      </c>
      <c r="AF329" s="109">
        <v>0.63483961270770728</v>
      </c>
      <c r="AG329" s="57" t="str">
        <f>_xlfn.XLOOKUP(B329,[3]CALCULATION!$B:$B,[3]CALCULATION!$M:$M,"")</f>
        <v>Operationnel</v>
      </c>
      <c r="AH329" s="57"/>
      <c r="AI329" s="56" t="str" cm="1">
        <f t="array" ref="AI329">IFERROR(_xlfn.IFS(
AK329="MPR ISSUE","PDH",
AK329="BSS Hardware Issue","BSS",
AK329="Sites strategiques, MLL, Pylone, etc.","ENVTECH",
AK329="AKTIVCO DEFAUT GE &amp; POWER Cabinet","AKTIVCO",
AK329="AKTIVCO Coupure ENEO &amp; Baisse de tension","AKTIVCO GRID ONLY",
AK329="Coupure ENEO &amp; Baisse de tension","IHS GRID ONLY",
AK329="Defaut GE &amp; POWER Cabinet","IHS",
AK329="Sharing","Partners",
AK329="Sites strategiques &amp; DataCenter","SST &amp; DC",
AK329="Exclu","Exclu",
AK329="SAT","SAT",
AK329="SPARE-ISSUE","SPARE-ISSUE",
AK329="Fiber CAmtel","TRANS_FO_CAMTEL",
AK329="Fiber AOF","Fiber AOF",
AK329="Projet OCM (HUAWEI)","TRAVAUX-HUAWEI",
AK329="Projet OCM (NOKIA)","TRAVAUX-NOKIA",
AK329="ACCESS-ISSUE","ACCESS-ISSUE",
AK329="Projet OCM (ZTE, NOKIA, autres projets)","TRAVAUX OCM",
AK329="No root CAuse","No root cause",
AK329="ODU HS","PDH",
AK329="IP &amp; VLAN","PDH",
AK329="Warehouse HUAWEI","SPARE-ISSUE",
AK329="SPARE-HS","SPARE-ISSUE",
AK329="Power Telco","BSS",AK329="no impacts","no impacts"
),"")</f>
        <v>IHS</v>
      </c>
      <c r="AJ329" s="56" t="str" cm="1">
        <f t="array" ref="AJ329">IFERROR(_xlfn.IFS(
AK329="MPR ISSUE","TX ISSUE",
AK329="BSS Hardware Issue","RAN ISSUE",
AK329="Sites strategiques, MLL, Pylone, etc.","ENVTECH",
AK329="AKTIVCO DEFAUT GE &amp; POWER Cabinet","POWER ISSUE",
AK329="AKTIVCO Coupure ENEO &amp; Baisse de tension","POWER ISSUE",
AK329="Coupure ENEO &amp; Baisse de tension","POWER ISSUE",
AK329="Defaut GE &amp; POWER Cabinet","POWER ISSUE",
AK329="Sharing","POWER ISSUE",
AK329="Sites strategiques &amp; DataCenter","POWER ISSUE",
AK329="Exclu","Exclu",
AK329="SAT","TX ISSUE",
AK329="SPARE-ISSUE","SPARE-ISSUE",
AK329="Fiber CAmtel","TX ISSUE",
AK329="Fiber AOF","TX ISSUE",
AK329="Projet OCM (HUAWEI)","TRAVAUX-HUAWEI",
AK329="Projet OCM (NOKIA)","TRAVAUX -NOKIA",
AK329="ACCESS-ISSUE","ACCESS-ISSUE",
AK329="Projet OCM (ZTE, NOKIA, autres projets)","TRAVAUX OCM",
AK329="No root CAuse","No root cause",
AK329="ODU HS","TX ISSUE",
AK329="IP &amp; VLAN","TX ISSUE",
AK329="Warehouse HUAWEI","SPARE-ISSUE",
AK329="SPARE-HS","SPARE-ISSUE",
AK329="Power Telco","RAN ISSUE",AK329="no impacts","no impacts"
),"")</f>
        <v>POWER ISSUE</v>
      </c>
      <c r="AK329" s="81" t="s">
        <v>5330</v>
      </c>
      <c r="AL329" s="56" t="str" cm="1">
        <f t="array" ref="AL329">IFERROR(_xlfn.IFS(
AK329="MPR ISSUE","ACTIVE",
AK329="BSS Hardware Issue","ACTIVE",
AK329="Sites strategiques, MLL, Pylone, etc.","PASSIVE",
AK329="AKTIVCO DEFAUT GE &amp; POWER Cabinet","PASSIVE",
AK329="AKTIVCO Coupure ENEO &amp; Baisse de tension","PASSIVE",
AK329="Coupure ENEO &amp; Baisse de tension","PASSIVE",
AK329="Defaut GE &amp; POWER Cabinet","PASSIVE",
AK329="Sharing","PASSIVE",
AK329="Sites strategiques &amp; DataCenter","PASSIVE",
AK329="Exclu","Exclu",
AK329="SAT","ACTIVE",
AK329="SPARE-ISSUE","SPARE-ISSUE",
AK329="Fiber CAmtel","ACTIVE",
AK329="Fiber AOF","ACTIVE",
AK329="Projet OCM (HUAWEI)","PLANNED WORKS",
AK329="Projet OCM (NOKIA)","PLANNED WORKS",
AK329="ACCESS-ISSUE","ACCESS-ISSUE",
AK329="Projet OCM (ZTE, NOKIA, autres projets)","PLANNED WORKS",
AK329="No root CAuse","No root cause",
AK329="ODU HS","ACTIVE",
AK329="IP &amp; VLAN","ACTIVE",
AK329="Warehouse HUAWEI","SPARE-ISSUE",
AK329="SPARE-HS","SPARE-ISSUE",
AK329="Power Telco","ACTIVE", AK329="no impacts","no impacts"
),"")</f>
        <v>PASSIVE</v>
      </c>
      <c r="AM329" s="108" t="s">
        <v>5946</v>
      </c>
      <c r="AN329" s="117" t="s">
        <v>982</v>
      </c>
      <c r="AP329" s="23" t="s">
        <v>5537</v>
      </c>
      <c r="AQ329" s="23" t="s">
        <v>5537</v>
      </c>
      <c r="AR329" s="7"/>
      <c r="AS329" s="6"/>
      <c r="AT329" s="7"/>
      <c r="AU329" s="3" t="s">
        <v>5946</v>
      </c>
      <c r="AV329" s="24" t="s">
        <v>5537</v>
      </c>
      <c r="AW329" s="24" t="s">
        <v>5537</v>
      </c>
      <c r="AX329" s="24" t="s">
        <v>5537</v>
      </c>
      <c r="AY329" s="24" t="s">
        <v>5537</v>
      </c>
      <c r="AZ329" s="24" t="s">
        <v>5537</v>
      </c>
      <c r="BA329" s="24" t="s">
        <v>5537</v>
      </c>
      <c r="BB329" s="24" t="s">
        <v>5537</v>
      </c>
      <c r="BC329" s="24" t="s">
        <v>5537</v>
      </c>
      <c r="BD329" s="24" t="s">
        <v>5537</v>
      </c>
      <c r="BE329" s="24" t="s">
        <v>5537</v>
      </c>
      <c r="BF329" s="24" t="s">
        <v>5537</v>
      </c>
      <c r="BG329" s="24" t="s">
        <v>5537</v>
      </c>
      <c r="BH329" s="24" t="s">
        <v>5537</v>
      </c>
      <c r="BI329" s="9" t="s">
        <v>5537</v>
      </c>
      <c r="BJ329" s="14"/>
      <c r="BK329" s="14" t="s">
        <v>5537</v>
      </c>
      <c r="BL329" s="14" t="str">
        <f>_xlfn.XLOOKUP(B329,'[4]cell downs 18042026 17h'!$B:$B,'[4]cell downs 18042026 17h'!$B:$B,"")</f>
        <v/>
      </c>
      <c r="BM329" s="14" t="str">
        <f>_xlfn.XLOOKUP(B329,'[5]Cells Huawei 19042026 15h'!$B:$B,'[5]Cells Huawei 19042026 15h'!$B:$B,"")</f>
        <v/>
      </c>
      <c r="BN329" s="9" t="str">
        <f>_xlfn.XLOOKUP(B329,'[6]cells down 19042026 9H40'!$B:$B,'[6]cells down 19042026 9H40'!$B:$B,"")</f>
        <v/>
      </c>
      <c r="BO329" s="9" t="s">
        <v>982</v>
      </c>
      <c r="BP329" s="9" t="s">
        <v>5459</v>
      </c>
    </row>
    <row r="330" spans="1:68" s="9" customFormat="1" ht="28.5" customHeight="1" x14ac:dyDescent="0.35">
      <c r="A330" s="1" t="s">
        <v>1106</v>
      </c>
      <c r="B330" s="8" t="s">
        <v>1107</v>
      </c>
      <c r="C330" s="3" t="str">
        <f>_xlfn.XLOOKUP(B330,'[1]daily break down'!$D:$D,'[1]daily break down'!$E:$E,"")</f>
        <v>ADAMAOUA</v>
      </c>
      <c r="D330" s="1" t="s">
        <v>11</v>
      </c>
      <c r="E330" s="1" t="s">
        <v>96</v>
      </c>
      <c r="F330" s="3" t="s">
        <v>90</v>
      </c>
      <c r="G330" s="1" t="s">
        <v>1108</v>
      </c>
      <c r="H330" s="40" t="str">
        <f>_xlfn.XLOOKUP(B330,[2]CALCULATION!$B:$B,[2]CALCULATION!$H:$H,"")</f>
        <v>NOKIA</v>
      </c>
      <c r="I330" s="34">
        <v>3.3893152269289656E-2</v>
      </c>
      <c r="J330" s="34">
        <v>4.5894904842926826E-2</v>
      </c>
      <c r="K330" s="34">
        <v>6.5604850194216122E-2</v>
      </c>
      <c r="L330" s="34">
        <v>1.1237399964955362E-2</v>
      </c>
      <c r="M330" s="34">
        <v>0.17061234044803908</v>
      </c>
      <c r="N330" s="34">
        <v>1.4270540178254463E-3</v>
      </c>
      <c r="O330" s="34">
        <v>5.5080963815997572E-2</v>
      </c>
      <c r="P330" s="34">
        <v>0.10856293673796956</v>
      </c>
      <c r="Q330" s="34">
        <v>3.5539770734575464</v>
      </c>
      <c r="R330" s="34">
        <v>4.3791075964461124</v>
      </c>
      <c r="S330" s="109">
        <v>0.66773461010259039</v>
      </c>
      <c r="T330" s="109">
        <f>_xlfn.XLOOKUP(B330,'[3]Nur des jours'!$B:$B,'[3]Nur des jours'!$U:$U,"")</f>
        <v>2.0424611530298415E-2</v>
      </c>
      <c r="U330" s="109">
        <v>8.6283189962236329E-2</v>
      </c>
      <c r="V330" s="109">
        <v>1.4181256394976778E-2</v>
      </c>
      <c r="W330" s="109">
        <v>2.0424611530298412E-2</v>
      </c>
      <c r="X330" s="109">
        <v>0.10315746121911201</v>
      </c>
      <c r="Y330" s="109">
        <v>0.16441279799048905</v>
      </c>
      <c r="Z330" s="109">
        <v>6.7356797688287978E-2</v>
      </c>
      <c r="AA330" s="109">
        <v>0.24029798891628826</v>
      </c>
      <c r="AB330" s="109">
        <v>3.9208005643019489E-2</v>
      </c>
      <c r="AC330" s="109">
        <v>0.7875915734446004</v>
      </c>
      <c r="AD330" s="109">
        <v>0.94445428214507254</v>
      </c>
      <c r="AE330" s="109">
        <v>0.60597694400667212</v>
      </c>
      <c r="AF330" s="109">
        <v>0.60597694400667212</v>
      </c>
      <c r="AG330" s="57" t="str">
        <f>_xlfn.XLOOKUP(B330,[3]CALCULATION!$B:$B,[3]CALCULATION!$M:$M,"")</f>
        <v>Operationnel</v>
      </c>
      <c r="AH330" s="57"/>
      <c r="AI330" s="56" t="str" cm="1">
        <f t="array" ref="AI330">IFERROR(_xlfn.IFS(
AK330="MPR ISSUE","PDH",
AK330="BSS Hardware Issue","BSS",
AK330="Sites strategiques, MLL, Pylone, etc.","ENVTECH",
AK330="AKTIVCO DEFAUT GE &amp; POWER Cabinet","AKTIVCO",
AK330="AKTIVCO Coupure ENEO &amp; Baisse de tension","AKTIVCO GRID ONLY",
AK330="Coupure ENEO &amp; Baisse de tension","IHS GRID ONLY",
AK330="Defaut GE &amp; POWER Cabinet","IHS",
AK330="Sharing","Partners",
AK330="Sites strategiques &amp; DataCenter","SST &amp; DC",
AK330="Exclu","Exclu",
AK330="SAT","SAT",
AK330="SPARE-ISSUE","SPARE-ISSUE",
AK330="Fiber CAmtel","TRANS_FO_CAMTEL",
AK330="Fiber AOF","Fiber AOF",
AK330="Projet OCM (HUAWEI)","TRAVAUX-HUAWEI",
AK330="Projet OCM (NOKIA)","TRAVAUX-NOKIA",
AK330="ACCESS-ISSUE","ACCESS-ISSUE",
AK330="Projet OCM (ZTE, NOKIA, autres projets)","TRAVAUX OCM",
AK330="No root CAuse","No root cause",
AK330="ODU HS","PDH",
AK330="IP &amp; VLAN","PDH",
AK330="Warehouse HUAWEI","SPARE-ISSUE",
AK330="SPARE-HS","SPARE-ISSUE",
AK330="Power Telco","BSS",AK330="no impacts","no impacts"
),"")</f>
        <v>SPARE-ISSUE</v>
      </c>
      <c r="AJ330" s="56" t="str" cm="1">
        <f t="array" ref="AJ330">IFERROR(_xlfn.IFS(
AK330="MPR ISSUE","TX ISSUE",
AK330="BSS Hardware Issue","RAN ISSUE",
AK330="Sites strategiques, MLL, Pylone, etc.","ENVTECH",
AK330="AKTIVCO DEFAUT GE &amp; POWER Cabinet","POWER ISSUE",
AK330="AKTIVCO Coupure ENEO &amp; Baisse de tension","POWER ISSUE",
AK330="Coupure ENEO &amp; Baisse de tension","POWER ISSUE",
AK330="Defaut GE &amp; POWER Cabinet","POWER ISSUE",
AK330="Sharing","POWER ISSUE",
AK330="Sites strategiques &amp; DataCenter","POWER ISSUE",
AK330="Exclu","Exclu",
AK330="SAT","TX ISSUE",
AK330="SPARE-ISSUE","SPARE-ISSUE",
AK330="Fiber CAmtel","TX ISSUE",
AK330="Fiber AOF","TX ISSUE",
AK330="Projet OCM (HUAWEI)","TRAVAUX-HUAWEI",
AK330="Projet OCM (NOKIA)","TRAVAUX -NOKIA",
AK330="ACCESS-ISSUE","ACCESS-ISSUE",
AK330="Projet OCM (ZTE, NOKIA, autres projets)","TRAVAUX OCM",
AK330="No root CAuse","No root cause",
AK330="ODU HS","TX ISSUE",
AK330="IP &amp; VLAN","TX ISSUE",
AK330="Warehouse HUAWEI","SPARE-ISSUE",
AK330="SPARE-HS","SPARE-ISSUE",
AK330="Power Telco","RAN ISSUE",AK330="no impacts","no impacts"
),"")</f>
        <v>SPARE-ISSUE</v>
      </c>
      <c r="AK330" s="81" t="s">
        <v>5354</v>
      </c>
      <c r="AL330" s="56" t="str" cm="1">
        <f t="array" ref="AL330">IFERROR(_xlfn.IFS(
AK330="MPR ISSUE","ACTIVE",
AK330="BSS Hardware Issue","ACTIVE",
AK330="Sites strategiques, MLL, Pylone, etc.","PASSIVE",
AK330="AKTIVCO DEFAUT GE &amp; POWER Cabinet","PASSIVE",
AK330="AKTIVCO Coupure ENEO &amp; Baisse de tension","PASSIVE",
AK330="Coupure ENEO &amp; Baisse de tension","PASSIVE",
AK330="Defaut GE &amp; POWER Cabinet","PASSIVE",
AK330="Sharing","PASSIVE",
AK330="Sites strategiques &amp; DataCenter","PASSIVE",
AK330="Exclu","Exclu",
AK330="SAT","ACTIVE",
AK330="SPARE-ISSUE","SPARE-ISSUE",
AK330="Fiber CAmtel","ACTIVE",
AK330="Fiber AOF","ACTIVE",
AK330="Projet OCM (HUAWEI)","PLANNED WORKS",
AK330="Projet OCM (NOKIA)","PLANNED WORKS",
AK330="ACCESS-ISSUE","ACCESS-ISSUE",
AK330="Projet OCM (ZTE, NOKIA, autres projets)","PLANNED WORKS",
AK330="No root CAuse","No root cause",
AK330="ODU HS","ACTIVE",
AK330="IP &amp; VLAN","ACTIVE",
AK330="Warehouse HUAWEI","SPARE-ISSUE",
AK330="SPARE-HS","SPARE-ISSUE",
AK330="Power Telco","ACTIVE", AK330="no impacts","no impacts"
),"")</f>
        <v>SPARE-ISSUE</v>
      </c>
      <c r="AM330" s="108" t="s">
        <v>5947</v>
      </c>
      <c r="AN330" s="117" t="s">
        <v>1107</v>
      </c>
      <c r="AP330" s="23" t="s">
        <v>5537</v>
      </c>
      <c r="AQ330" s="23" t="s">
        <v>5537</v>
      </c>
      <c r="AR330" s="7"/>
      <c r="AS330" s="6"/>
      <c r="AT330" s="7"/>
      <c r="AU330" s="3" t="s">
        <v>5537</v>
      </c>
      <c r="AV330" s="24" t="s">
        <v>5537</v>
      </c>
      <c r="AW330" s="24" t="s">
        <v>5537</v>
      </c>
      <c r="AX330" s="24" t="s">
        <v>5537</v>
      </c>
      <c r="AY330" s="24" t="s">
        <v>5537</v>
      </c>
      <c r="AZ330" s="24" t="s">
        <v>5537</v>
      </c>
      <c r="BA330" s="24" t="s">
        <v>5537</v>
      </c>
      <c r="BB330" s="24" t="s">
        <v>5537</v>
      </c>
      <c r="BC330" s="24" t="s">
        <v>5537</v>
      </c>
      <c r="BD330" s="24" t="s">
        <v>5537</v>
      </c>
      <c r="BE330" s="24" t="s">
        <v>6469</v>
      </c>
      <c r="BF330" s="24" t="s">
        <v>6470</v>
      </c>
      <c r="BG330" s="24" t="s">
        <v>6471</v>
      </c>
      <c r="BH330" s="24" t="s">
        <v>6472</v>
      </c>
      <c r="BI330" s="9" t="s">
        <v>6473</v>
      </c>
      <c r="BJ330" s="14"/>
      <c r="BK330" s="14" t="s">
        <v>5537</v>
      </c>
      <c r="BL330" s="14" t="str">
        <f>_xlfn.XLOOKUP(B330,'[4]cell downs 18042026 17h'!$B:$B,'[4]cell downs 18042026 17h'!$B:$B,"")</f>
        <v/>
      </c>
      <c r="BM330" s="14" t="str">
        <f>_xlfn.XLOOKUP(B330,'[5]Cells Huawei 19042026 15h'!$B:$B,'[5]Cells Huawei 19042026 15h'!$B:$B,"")</f>
        <v/>
      </c>
      <c r="BN330" s="9" t="str">
        <f>_xlfn.XLOOKUP(B330,'[6]cells down 19042026 9H40'!$B:$B,'[6]cells down 19042026 9H40'!$B:$B,"")</f>
        <v/>
      </c>
      <c r="BO330" s="9" t="s">
        <v>1107</v>
      </c>
      <c r="BP330" s="9" t="s">
        <v>154</v>
      </c>
    </row>
    <row r="331" spans="1:68" s="9" customFormat="1" x14ac:dyDescent="0.35">
      <c r="A331" s="1" t="s">
        <v>543</v>
      </c>
      <c r="B331" s="1" t="s">
        <v>544</v>
      </c>
      <c r="C331" s="3" t="str">
        <f>_xlfn.XLOOKUP(B331,'[1]daily break down'!$D:$D,'[1]daily break down'!$E:$E,"")</f>
        <v>Douala</v>
      </c>
      <c r="D331" s="1" t="s">
        <v>21</v>
      </c>
      <c r="E331" s="1" t="s">
        <v>30</v>
      </c>
      <c r="F331" s="3" t="s">
        <v>31</v>
      </c>
      <c r="G331" s="1" t="s">
        <v>32</v>
      </c>
      <c r="H331" s="41" t="str">
        <f>_xlfn.XLOOKUP(B331,[2]CALCULATION!$B:$B,[2]CALCULATION!$H:$H,"")</f>
        <v>ZTE</v>
      </c>
      <c r="I331" s="34">
        <v>4.6738962940134066</v>
      </c>
      <c r="J331" s="34">
        <v>1.5503676879745911</v>
      </c>
      <c r="K331" s="34">
        <v>1.8062832267509048</v>
      </c>
      <c r="L331" s="34">
        <v>0</v>
      </c>
      <c r="M331" s="34">
        <v>0</v>
      </c>
      <c r="N331" s="34">
        <v>2.7190111947219582</v>
      </c>
      <c r="O331" s="34">
        <v>0</v>
      </c>
      <c r="P331" s="34">
        <v>0</v>
      </c>
      <c r="Q331" s="34">
        <v>2.658960486027286</v>
      </c>
      <c r="R331" s="34">
        <v>0.61766443228805568</v>
      </c>
      <c r="S331" s="109">
        <v>1.2894939974260415</v>
      </c>
      <c r="T331" s="109">
        <f>_xlfn.XLOOKUP(B331,'[3]Nur des jours'!$B:$B,'[3]Nur des jours'!$U:$U,"")</f>
        <v>0</v>
      </c>
      <c r="U331" s="109">
        <v>1.0256240137201693</v>
      </c>
      <c r="V331" s="109">
        <v>0</v>
      </c>
      <c r="W331" s="109">
        <v>0</v>
      </c>
      <c r="X331" s="109">
        <v>4.3321940285304175</v>
      </c>
      <c r="Y331" s="109">
        <v>0</v>
      </c>
      <c r="Z331" s="109">
        <v>4.9744530338181621</v>
      </c>
      <c r="AA331" s="109">
        <v>0.37004220492933043</v>
      </c>
      <c r="AB331" s="109">
        <v>0</v>
      </c>
      <c r="AC331" s="109">
        <v>0</v>
      </c>
      <c r="AD331" s="109">
        <v>0.24863061905198966</v>
      </c>
      <c r="AE331" s="109">
        <v>0.56501528109510302</v>
      </c>
      <c r="AF331" s="109">
        <v>0.56501528109510302</v>
      </c>
      <c r="AG331" s="57" t="str">
        <f>_xlfn.XLOOKUP(B331,[3]CALCULATION!$B:$B,[3]CALCULATION!$M:$M,"")</f>
        <v>Operationnel</v>
      </c>
      <c r="AH331" s="57"/>
      <c r="AI331" s="56" t="str" cm="1">
        <f t="array" ref="AI331">IFERROR(_xlfn.IFS(
AK331="MPR ISSUE","PDH",
AK331="BSS Hardware Issue","BSS",
AK331="Sites strategiques, MLL, Pylone, etc.","ENVTECH",
AK331="AKTIVCO DEFAUT GE &amp; POWER Cabinet","AKTIVCO",
AK331="AKTIVCO Coupure ENEO &amp; Baisse de tension","AKTIVCO GRID ONLY",
AK331="Coupure ENEO &amp; Baisse de tension","IHS GRID ONLY",
AK331="Defaut GE &amp; POWER Cabinet","IHS",
AK331="Sharing","Partners",
AK331="Sites strategiques &amp; DataCenter","SST &amp; DC",
AK331="Exclu","Exclu",
AK331="SAT","SAT",
AK331="SPARE-ISSUE","SPARE-ISSUE",
AK331="Fiber CAmtel","TRANS_FO_CAMTEL",
AK331="Fiber AOF","Fiber AOF",
AK331="Projet OCM (HUAWEI)","TRAVAUX-HUAWEI",
AK331="Projet OCM (NOKIA)","TRAVAUX-NOKIA",
AK331="ACCESS-ISSUE","ACCESS-ISSUE",
AK331="Projet OCM (ZTE, NOKIA, autres projets)","TRAVAUX OCM",
AK331="No root CAuse","No root cause",
AK331="ODU HS","PDH",
AK331="IP &amp; VLAN","PDH",
AK331="Warehouse HUAWEI","SPARE-ISSUE",
AK331="SPARE-HS","SPARE-ISSUE",
AK331="Power Telco","BSS",AK331="no impacts","no impacts"
),"")</f>
        <v>No root cause</v>
      </c>
      <c r="AJ331" s="56" t="str" cm="1">
        <f t="array" ref="AJ331">IFERROR(_xlfn.IFS(
AK331="MPR ISSUE","TX ISSUE",
AK331="BSS Hardware Issue","RAN ISSUE",
AK331="Sites strategiques, MLL, Pylone, etc.","ENVTECH",
AK331="AKTIVCO DEFAUT GE &amp; POWER Cabinet","POWER ISSUE",
AK331="AKTIVCO Coupure ENEO &amp; Baisse de tension","POWER ISSUE",
AK331="Coupure ENEO &amp; Baisse de tension","POWER ISSUE",
AK331="Defaut GE &amp; POWER Cabinet","POWER ISSUE",
AK331="Sharing","POWER ISSUE",
AK331="Sites strategiques &amp; DataCenter","POWER ISSUE",
AK331="Exclu","Exclu",
AK331="SAT","TX ISSUE",
AK331="SPARE-ISSUE","SPARE-ISSUE",
AK331="Fiber CAmtel","TX ISSUE",
AK331="Fiber AOF","TX ISSUE",
AK331="Projet OCM (HUAWEI)","TRAVAUX-HUAWEI",
AK331="Projet OCM (NOKIA)","TRAVAUX -NOKIA",
AK331="ACCESS-ISSUE","ACCESS-ISSUE",
AK331="Projet OCM (ZTE, NOKIA, autres projets)","TRAVAUX OCM",
AK331="No root CAuse","No root cause",
AK331="ODU HS","TX ISSUE",
AK331="IP &amp; VLAN","TX ISSUE",
AK331="Warehouse HUAWEI","SPARE-ISSUE",
AK331="SPARE-HS","SPARE-ISSUE",
AK331="Power Telco","RAN ISSUE",AK331="no impacts","no impacts"
),"")</f>
        <v>No root cause</v>
      </c>
      <c r="AK331" s="81" t="s">
        <v>5620</v>
      </c>
      <c r="AL331" s="56" t="str" cm="1">
        <f t="array" ref="AL331">IFERROR(_xlfn.IFS(
AK331="MPR ISSUE","ACTIVE",
AK331="BSS Hardware Issue","ACTIVE",
AK331="Sites strategiques, MLL, Pylone, etc.","PASSIVE",
AK331="AKTIVCO DEFAUT GE &amp; POWER Cabinet","PASSIVE",
AK331="AKTIVCO Coupure ENEO &amp; Baisse de tension","PASSIVE",
AK331="Coupure ENEO &amp; Baisse de tension","PASSIVE",
AK331="Defaut GE &amp; POWER Cabinet","PASSIVE",
AK331="Sharing","PASSIVE",
AK331="Sites strategiques &amp; DataCenter","PASSIVE",
AK331="Exclu","Exclu",
AK331="SAT","ACTIVE",
AK331="SPARE-ISSUE","SPARE-ISSUE",
AK331="Fiber CAmtel","ACTIVE",
AK331="Fiber AOF","ACTIVE",
AK331="Projet OCM (HUAWEI)","PLANNED WORKS",
AK331="Projet OCM (NOKIA)","PLANNED WORKS",
AK331="ACCESS-ISSUE","ACCESS-ISSUE",
AK331="Projet OCM (ZTE, NOKIA, autres projets)","PLANNED WORKS",
AK331="No root CAuse","No root cause",
AK331="ODU HS","ACTIVE",
AK331="IP &amp; VLAN","ACTIVE",
AK331="Warehouse HUAWEI","SPARE-ISSUE",
AK331="SPARE-HS","SPARE-ISSUE",
AK331="Power Telco","ACTIVE", AK331="no impacts","no impacts"
),"")</f>
        <v>No root cause</v>
      </c>
      <c r="AM331" s="108" t="s">
        <v>5537</v>
      </c>
      <c r="AN331" s="117" t="s">
        <v>544</v>
      </c>
      <c r="AP331" s="23" t="s">
        <v>5537</v>
      </c>
      <c r="AQ331" s="23" t="s">
        <v>5537</v>
      </c>
      <c r="AR331" s="7"/>
      <c r="AS331" s="6"/>
      <c r="AT331" s="7"/>
      <c r="AU331" s="3" t="s">
        <v>5537</v>
      </c>
      <c r="AV331" s="24" t="s">
        <v>5537</v>
      </c>
      <c r="AW331" s="24" t="s">
        <v>5537</v>
      </c>
      <c r="AX331" s="24" t="s">
        <v>5537</v>
      </c>
      <c r="AY331" s="24" t="s">
        <v>5537</v>
      </c>
      <c r="AZ331" s="24" t="s">
        <v>5537</v>
      </c>
      <c r="BA331" s="24" t="s">
        <v>5537</v>
      </c>
      <c r="BB331" s="24" t="s">
        <v>5537</v>
      </c>
      <c r="BC331" s="24" t="s">
        <v>5537</v>
      </c>
      <c r="BD331" s="24" t="s">
        <v>5537</v>
      </c>
      <c r="BE331" s="24" t="s">
        <v>5537</v>
      </c>
      <c r="BF331" s="24" t="s">
        <v>5537</v>
      </c>
      <c r="BG331" s="24" t="s">
        <v>5537</v>
      </c>
      <c r="BH331" s="24" t="s">
        <v>5537</v>
      </c>
      <c r="BI331" s="9" t="s">
        <v>5537</v>
      </c>
      <c r="BJ331" s="14"/>
      <c r="BK331" s="14" t="s">
        <v>5537</v>
      </c>
      <c r="BL331" s="14" t="str">
        <f>_xlfn.XLOOKUP(B331,'[4]cell downs 18042026 17h'!$B:$B,'[4]cell downs 18042026 17h'!$B:$B,"")</f>
        <v/>
      </c>
      <c r="BM331" s="14" t="str">
        <f>_xlfn.XLOOKUP(B331,'[5]Cells Huawei 19042026 15h'!$B:$B,'[5]Cells Huawei 19042026 15h'!$B:$B,"")</f>
        <v/>
      </c>
      <c r="BN331" s="9" t="str">
        <f>_xlfn.XLOOKUP(B331,'[6]cells down 19042026 9H40'!$B:$B,'[6]cells down 19042026 9H40'!$B:$B,"")</f>
        <v/>
      </c>
      <c r="BO331" s="9" t="s">
        <v>5537</v>
      </c>
      <c r="BP331" s="9" t="s">
        <v>5537</v>
      </c>
    </row>
    <row r="332" spans="1:68" s="9" customFormat="1" x14ac:dyDescent="0.35">
      <c r="A332" s="1" t="s">
        <v>1953</v>
      </c>
      <c r="B332" s="8" t="s">
        <v>1954</v>
      </c>
      <c r="C332" s="3" t="str">
        <f>_xlfn.XLOOKUP(B332,'[1]daily break down'!$D:$D,'[1]daily break down'!$E:$E,"")</f>
        <v>Douala</v>
      </c>
      <c r="D332" s="1" t="s">
        <v>11</v>
      </c>
      <c r="E332" s="1" t="s">
        <v>5511</v>
      </c>
      <c r="F332" s="3" t="s">
        <v>31</v>
      </c>
      <c r="G332" s="1" t="s">
        <v>32</v>
      </c>
      <c r="H332" s="41" t="str">
        <f>_xlfn.XLOOKUP(B332,[2]CALCULATION!$B:$B,[2]CALCULATION!$H:$H,"")</f>
        <v>ZTE</v>
      </c>
      <c r="I332" s="34">
        <v>0.10454922909657442</v>
      </c>
      <c r="J332" s="34">
        <v>2.2517143077278687</v>
      </c>
      <c r="K332" s="34">
        <v>0</v>
      </c>
      <c r="L332" s="34">
        <v>0</v>
      </c>
      <c r="M332" s="34">
        <v>0</v>
      </c>
      <c r="N332" s="34">
        <v>0</v>
      </c>
      <c r="O332" s="34">
        <v>0</v>
      </c>
      <c r="P332" s="34">
        <v>0.58725562375689422</v>
      </c>
      <c r="Q332" s="34">
        <v>0</v>
      </c>
      <c r="R332" s="34">
        <v>0</v>
      </c>
      <c r="S332" s="109">
        <v>1.1794515642077097</v>
      </c>
      <c r="T332" s="109">
        <f>_xlfn.XLOOKUP(B332,'[3]Nur des jours'!$B:$B,'[3]Nur des jours'!$U:$U,"")</f>
        <v>0</v>
      </c>
      <c r="U332" s="109">
        <v>1.6452681397014559</v>
      </c>
      <c r="V332" s="109">
        <v>1.0530543641723256</v>
      </c>
      <c r="W332" s="109">
        <v>0</v>
      </c>
      <c r="X332" s="109">
        <v>2.338624644368537</v>
      </c>
      <c r="Y332" s="109">
        <v>4.0173692260717448</v>
      </c>
      <c r="Z332" s="109">
        <v>0</v>
      </c>
      <c r="AA332" s="109">
        <v>0</v>
      </c>
      <c r="AB332" s="109">
        <v>0</v>
      </c>
      <c r="AC332" s="109">
        <v>0</v>
      </c>
      <c r="AD332" s="109">
        <v>0.2113360261941914</v>
      </c>
      <c r="AE332" s="109">
        <v>0.55609774193640205</v>
      </c>
      <c r="AF332" s="109">
        <v>0.55609774193640205</v>
      </c>
      <c r="AG332" s="57" t="str">
        <f>_xlfn.XLOOKUP(B332,[3]CALCULATION!$B:$B,[3]CALCULATION!$M:$M,"")</f>
        <v>Operationnel</v>
      </c>
      <c r="AH332" s="57"/>
      <c r="AI332" s="56" t="str" cm="1">
        <f t="array" ref="AI332">IFERROR(_xlfn.IFS(
AK332="MPR ISSUE","PDH",
AK332="BSS Hardware Issue","BSS",
AK332="Sites strategiques, MLL, Pylone, etc.","ENVTECH",
AK332="AKTIVCO DEFAUT GE &amp; POWER Cabinet","AKTIVCO",
AK332="AKTIVCO Coupure ENEO &amp; Baisse de tension","AKTIVCO GRID ONLY",
AK332="Coupure ENEO &amp; Baisse de tension","IHS GRID ONLY",
AK332="Defaut GE &amp; POWER Cabinet","IHS",
AK332="Sharing","Partners",
AK332="Sites strategiques &amp; DataCenter","SST &amp; DC",
AK332="Exclu","Exclu",
AK332="SAT","SAT",
AK332="SPARE-ISSUE","SPARE-ISSUE",
AK332="Fiber CAmtel","TRANS_FO_CAMTEL",
AK332="Fiber AOF","Fiber AOF",
AK332="Projet OCM (HUAWEI)","TRAVAUX-HUAWEI",
AK332="Projet OCM (NOKIA)","TRAVAUX-NOKIA",
AK332="ACCESS-ISSUE","ACCESS-ISSUE",
AK332="Projet OCM (ZTE, NOKIA, autres projets)","TRAVAUX OCM",
AK332="No root CAuse","No root cause",
AK332="ODU HS","PDH",
AK332="IP &amp; VLAN","PDH",
AK332="Warehouse HUAWEI","SPARE-ISSUE",
AK332="SPARE-HS","SPARE-ISSUE",
AK332="Power Telco","BSS",AK332="no impacts","no impacts"
),"")</f>
        <v>No root cause</v>
      </c>
      <c r="AJ332" s="56" t="str" cm="1">
        <f t="array" ref="AJ332">IFERROR(_xlfn.IFS(
AK332="MPR ISSUE","TX ISSUE",
AK332="BSS Hardware Issue","RAN ISSUE",
AK332="Sites strategiques, MLL, Pylone, etc.","ENVTECH",
AK332="AKTIVCO DEFAUT GE &amp; POWER Cabinet","POWER ISSUE",
AK332="AKTIVCO Coupure ENEO &amp; Baisse de tension","POWER ISSUE",
AK332="Coupure ENEO &amp; Baisse de tension","POWER ISSUE",
AK332="Defaut GE &amp; POWER Cabinet","POWER ISSUE",
AK332="Sharing","POWER ISSUE",
AK332="Sites strategiques &amp; DataCenter","POWER ISSUE",
AK332="Exclu","Exclu",
AK332="SAT","TX ISSUE",
AK332="SPARE-ISSUE","SPARE-ISSUE",
AK332="Fiber CAmtel","TX ISSUE",
AK332="Fiber AOF","TX ISSUE",
AK332="Projet OCM (HUAWEI)","TRAVAUX-HUAWEI",
AK332="Projet OCM (NOKIA)","TRAVAUX -NOKIA",
AK332="ACCESS-ISSUE","ACCESS-ISSUE",
AK332="Projet OCM (ZTE, NOKIA, autres projets)","TRAVAUX OCM",
AK332="No root CAuse","No root cause",
AK332="ODU HS","TX ISSUE",
AK332="IP &amp; VLAN","TX ISSUE",
AK332="Warehouse HUAWEI","SPARE-ISSUE",
AK332="SPARE-HS","SPARE-ISSUE",
AK332="Power Telco","RAN ISSUE",AK332="no impacts","no impacts"
),"")</f>
        <v>No root cause</v>
      </c>
      <c r="AK332" s="81" t="s">
        <v>5620</v>
      </c>
      <c r="AL332" s="56" t="str" cm="1">
        <f t="array" ref="AL332">IFERROR(_xlfn.IFS(
AK332="MPR ISSUE","ACTIVE",
AK332="BSS Hardware Issue","ACTIVE",
AK332="Sites strategiques, MLL, Pylone, etc.","PASSIVE",
AK332="AKTIVCO DEFAUT GE &amp; POWER Cabinet","PASSIVE",
AK332="AKTIVCO Coupure ENEO &amp; Baisse de tension","PASSIVE",
AK332="Coupure ENEO &amp; Baisse de tension","PASSIVE",
AK332="Defaut GE &amp; POWER Cabinet","PASSIVE",
AK332="Sharing","PASSIVE",
AK332="Sites strategiques &amp; DataCenter","PASSIVE",
AK332="Exclu","Exclu",
AK332="SAT","ACTIVE",
AK332="SPARE-ISSUE","SPARE-ISSUE",
AK332="Fiber CAmtel","ACTIVE",
AK332="Fiber AOF","ACTIVE",
AK332="Projet OCM (HUAWEI)","PLANNED WORKS",
AK332="Projet OCM (NOKIA)","PLANNED WORKS",
AK332="ACCESS-ISSUE","ACCESS-ISSUE",
AK332="Projet OCM (ZTE, NOKIA, autres projets)","PLANNED WORKS",
AK332="No root CAuse","No root cause",
AK332="ODU HS","ACTIVE",
AK332="IP &amp; VLAN","ACTIVE",
AK332="Warehouse HUAWEI","SPARE-ISSUE",
AK332="SPARE-HS","SPARE-ISSUE",
AK332="Power Telco","ACTIVE", AK332="no impacts","no impacts"
),"")</f>
        <v>No root cause</v>
      </c>
      <c r="AM332" s="108" t="s">
        <v>5537</v>
      </c>
      <c r="AN332" s="117" t="s">
        <v>1954</v>
      </c>
      <c r="AP332" s="23" t="s">
        <v>5537</v>
      </c>
      <c r="AQ332" s="23" t="s">
        <v>5537</v>
      </c>
      <c r="AR332" s="7"/>
      <c r="AS332" s="6"/>
      <c r="AT332" s="7"/>
      <c r="AU332" s="3" t="s">
        <v>5537</v>
      </c>
      <c r="AV332" s="24" t="s">
        <v>5537</v>
      </c>
      <c r="AW332" s="24" t="s">
        <v>5537</v>
      </c>
      <c r="AX332" s="24" t="s">
        <v>5537</v>
      </c>
      <c r="AY332" s="24" t="s">
        <v>5537</v>
      </c>
      <c r="AZ332" s="24" t="s">
        <v>5537</v>
      </c>
      <c r="BA332" s="24" t="s">
        <v>5537</v>
      </c>
      <c r="BB332" s="24" t="s">
        <v>5537</v>
      </c>
      <c r="BC332" s="24" t="s">
        <v>5537</v>
      </c>
      <c r="BD332" s="24" t="s">
        <v>5537</v>
      </c>
      <c r="BE332" s="24" t="s">
        <v>5537</v>
      </c>
      <c r="BF332" s="24" t="s">
        <v>5537</v>
      </c>
      <c r="BG332" s="24" t="s">
        <v>5537</v>
      </c>
      <c r="BH332" s="24" t="s">
        <v>5537</v>
      </c>
      <c r="BI332" s="9" t="s">
        <v>5537</v>
      </c>
      <c r="BJ332" s="14"/>
      <c r="BK332" s="14" t="s">
        <v>5537</v>
      </c>
      <c r="BL332" s="14" t="str">
        <f>_xlfn.XLOOKUP(B332,'[4]cell downs 18042026 17h'!$B:$B,'[4]cell downs 18042026 17h'!$B:$B,"")</f>
        <v/>
      </c>
      <c r="BM332" s="14" t="str">
        <f>_xlfn.XLOOKUP(B332,'[5]Cells Huawei 19042026 15h'!$B:$B,'[5]Cells Huawei 19042026 15h'!$B:$B,"")</f>
        <v/>
      </c>
      <c r="BN332" s="9" t="str">
        <f>_xlfn.XLOOKUP(B332,'[6]cells down 19042026 9H40'!$B:$B,'[6]cells down 19042026 9H40'!$B:$B,"")</f>
        <v/>
      </c>
      <c r="BO332" s="9" t="s">
        <v>5537</v>
      </c>
      <c r="BP332" s="9" t="s">
        <v>5537</v>
      </c>
    </row>
    <row r="333" spans="1:68" s="9" customFormat="1" x14ac:dyDescent="0.35">
      <c r="A333" s="1" t="s">
        <v>70</v>
      </c>
      <c r="B333" s="8" t="s">
        <v>4583</v>
      </c>
      <c r="C333" s="3" t="str">
        <f>_xlfn.XLOOKUP(B333,'[1]daily break down'!$D:$D,'[1]daily break down'!$E:$E,"")</f>
        <v>CENTRE</v>
      </c>
      <c r="D333" s="1"/>
      <c r="E333" s="1"/>
      <c r="F333" s="3" t="s">
        <v>69</v>
      </c>
      <c r="G333" s="1" t="s">
        <v>70</v>
      </c>
      <c r="H333" s="41" t="str">
        <f>_xlfn.XLOOKUP(B333,[2]CALCULATION!$B:$B,[2]CALCULATION!$H:$H,"")</f>
        <v>ZTE</v>
      </c>
      <c r="I333" s="34">
        <v>0.260106782180903</v>
      </c>
      <c r="J333" s="34">
        <v>0.64648591884896578</v>
      </c>
      <c r="K333" s="34">
        <v>0.48714732916135189</v>
      </c>
      <c r="L333" s="34">
        <v>0.36981034891120534</v>
      </c>
      <c r="M333" s="34">
        <v>0</v>
      </c>
      <c r="N333" s="34">
        <v>0.34858660571350308</v>
      </c>
      <c r="O333" s="34">
        <v>0.50348426090008624</v>
      </c>
      <c r="P333" s="34">
        <v>0.61607711031780699</v>
      </c>
      <c r="Q333" s="34">
        <v>0.50027394680295501</v>
      </c>
      <c r="R333" s="34">
        <v>0.46002017504059178</v>
      </c>
      <c r="S333" s="109">
        <v>1.8869512859805669E-2</v>
      </c>
      <c r="T333" s="109">
        <f>_xlfn.XLOOKUP(B333,'[3]Nur des jours'!$B:$B,'[3]Nur des jours'!$U:$U,"")</f>
        <v>0</v>
      </c>
      <c r="U333" s="109">
        <v>0</v>
      </c>
      <c r="V333" s="109">
        <v>0</v>
      </c>
      <c r="W333" s="109">
        <v>0</v>
      </c>
      <c r="X333" s="109">
        <v>0.34214814244092262</v>
      </c>
      <c r="Y333" s="109">
        <v>8.9710443936502335E-2</v>
      </c>
      <c r="Z333" s="109">
        <v>9.0352506755927597E-2</v>
      </c>
      <c r="AA333" s="109">
        <v>0.57769602177877011</v>
      </c>
      <c r="AB333" s="109">
        <v>0.39058821515097075</v>
      </c>
      <c r="AC333" s="109">
        <v>0.14837595769936335</v>
      </c>
      <c r="AD333" s="109">
        <v>0.27349368095718957</v>
      </c>
      <c r="AE333" s="109">
        <v>0.5576850639066524</v>
      </c>
      <c r="AF333" s="109">
        <v>0.5576850639066524</v>
      </c>
      <c r="AG333" s="57" t="str">
        <f>_xlfn.XLOOKUP(B333,[3]CALCULATION!$B:$B,[3]CALCULATION!$M:$M,"")</f>
        <v>Operationnel</v>
      </c>
      <c r="AH333" s="57"/>
      <c r="AI333" s="56" t="str" cm="1">
        <f t="array" ref="AI333">IFERROR(_xlfn.IFS(
AK333="MPR ISSUE","PDH",
AK333="BSS Hardware Issue","BSS",
AK333="Sites strategiques, MLL, Pylone, etc.","ENVTECH",
AK333="AKTIVCO DEFAUT GE &amp; POWER Cabinet","AKTIVCO",
AK333="AKTIVCO Coupure ENEO &amp; Baisse de tension","AKTIVCO GRID ONLY",
AK333="Coupure ENEO &amp; Baisse de tension","IHS GRID ONLY",
AK333="Defaut GE &amp; POWER Cabinet","IHS",
AK333="Sharing","Partners",
AK333="Sites strategiques &amp; DataCenter","SST &amp; DC",
AK333="Exclu","Exclu",
AK333="SAT","SAT",
AK333="SPARE-ISSUE","SPARE-ISSUE",
AK333="Fiber CAmtel","TRANS_FO_CAMTEL",
AK333="Fiber AOF","Fiber AOF",
AK333="Projet OCM (HUAWEI)","TRAVAUX-HUAWEI",
AK333="Projet OCM (NOKIA)","TRAVAUX-NOKIA",
AK333="ACCESS-ISSUE","ACCESS-ISSUE",
AK333="Projet OCM (ZTE, NOKIA, autres projets)","TRAVAUX OCM",
AK333="No root CAuse","No root cause",
AK333="ODU HS","PDH",
AK333="IP &amp; VLAN","PDH",
AK333="Warehouse HUAWEI","SPARE-ISSUE",
AK333="SPARE-HS","SPARE-ISSUE",
AK333="Power Telco","BSS",AK333="no impacts","no impacts"
),"")</f>
        <v>No root cause</v>
      </c>
      <c r="AJ333" s="56" t="str" cm="1">
        <f t="array" ref="AJ333">IFERROR(_xlfn.IFS(
AK333="MPR ISSUE","TX ISSUE",
AK333="BSS Hardware Issue","RAN ISSUE",
AK333="Sites strategiques, MLL, Pylone, etc.","ENVTECH",
AK333="AKTIVCO DEFAUT GE &amp; POWER Cabinet","POWER ISSUE",
AK333="AKTIVCO Coupure ENEO &amp; Baisse de tension","POWER ISSUE",
AK333="Coupure ENEO &amp; Baisse de tension","POWER ISSUE",
AK333="Defaut GE &amp; POWER Cabinet","POWER ISSUE",
AK333="Sharing","POWER ISSUE",
AK333="Sites strategiques &amp; DataCenter","POWER ISSUE",
AK333="Exclu","Exclu",
AK333="SAT","TX ISSUE",
AK333="SPARE-ISSUE","SPARE-ISSUE",
AK333="Fiber CAmtel","TX ISSUE",
AK333="Fiber AOF","TX ISSUE",
AK333="Projet OCM (HUAWEI)","TRAVAUX-HUAWEI",
AK333="Projet OCM (NOKIA)","TRAVAUX -NOKIA",
AK333="ACCESS-ISSUE","ACCESS-ISSUE",
AK333="Projet OCM (ZTE, NOKIA, autres projets)","TRAVAUX OCM",
AK333="No root CAuse","No root cause",
AK333="ODU HS","TX ISSUE",
AK333="IP &amp; VLAN","TX ISSUE",
AK333="Warehouse HUAWEI","SPARE-ISSUE",
AK333="SPARE-HS","SPARE-ISSUE",
AK333="Power Telco","RAN ISSUE",AK333="no impacts","no impacts"
),"")</f>
        <v>No root cause</v>
      </c>
      <c r="AK333" s="81" t="s">
        <v>5620</v>
      </c>
      <c r="AL333" s="56" t="str" cm="1">
        <f t="array" ref="AL333">IFERROR(_xlfn.IFS(
AK333="MPR ISSUE","ACTIVE",
AK333="BSS Hardware Issue","ACTIVE",
AK333="Sites strategiques, MLL, Pylone, etc.","PASSIVE",
AK333="AKTIVCO DEFAUT GE &amp; POWER Cabinet","PASSIVE",
AK333="AKTIVCO Coupure ENEO &amp; Baisse de tension","PASSIVE",
AK333="Coupure ENEO &amp; Baisse de tension","PASSIVE",
AK333="Defaut GE &amp; POWER Cabinet","PASSIVE",
AK333="Sharing","PASSIVE",
AK333="Sites strategiques &amp; DataCenter","PASSIVE",
AK333="Exclu","Exclu",
AK333="SAT","ACTIVE",
AK333="SPARE-ISSUE","SPARE-ISSUE",
AK333="Fiber CAmtel","ACTIVE",
AK333="Fiber AOF","ACTIVE",
AK333="Projet OCM (HUAWEI)","PLANNED WORKS",
AK333="Projet OCM (NOKIA)","PLANNED WORKS",
AK333="ACCESS-ISSUE","ACCESS-ISSUE",
AK333="Projet OCM (ZTE, NOKIA, autres projets)","PLANNED WORKS",
AK333="No root CAuse","No root cause",
AK333="ODU HS","ACTIVE",
AK333="IP &amp; VLAN","ACTIVE",
AK333="Warehouse HUAWEI","SPARE-ISSUE",
AK333="SPARE-HS","SPARE-ISSUE",
AK333="Power Telco","ACTIVE", AK333="no impacts","no impacts"
),"")</f>
        <v>No root cause</v>
      </c>
      <c r="AM333" s="108" t="s">
        <v>5537</v>
      </c>
      <c r="AN333" s="117" t="s">
        <v>4583</v>
      </c>
      <c r="AP333" s="23" t="s">
        <v>5537</v>
      </c>
      <c r="AQ333" s="23" t="s">
        <v>5537</v>
      </c>
      <c r="AR333" s="7"/>
      <c r="AS333" s="6"/>
      <c r="AT333" s="7"/>
      <c r="AU333" s="3" t="s">
        <v>5537</v>
      </c>
      <c r="AV333" s="24" t="s">
        <v>5537</v>
      </c>
      <c r="AW333" s="24" t="s">
        <v>5537</v>
      </c>
      <c r="AX333" s="24" t="s">
        <v>5537</v>
      </c>
      <c r="AY333" s="24" t="s">
        <v>5537</v>
      </c>
      <c r="AZ333" s="24" t="s">
        <v>5537</v>
      </c>
      <c r="BA333" s="24" t="s">
        <v>5537</v>
      </c>
      <c r="BB333" s="24" t="s">
        <v>5537</v>
      </c>
      <c r="BC333" s="24" t="s">
        <v>5537</v>
      </c>
      <c r="BD333" s="24" t="s">
        <v>5537</v>
      </c>
      <c r="BE333" s="24" t="s">
        <v>5537</v>
      </c>
      <c r="BF333" s="24" t="s">
        <v>5537</v>
      </c>
      <c r="BG333" s="24" t="s">
        <v>5537</v>
      </c>
      <c r="BH333" s="24" t="s">
        <v>5537</v>
      </c>
      <c r="BI333" s="9" t="s">
        <v>5537</v>
      </c>
      <c r="BJ333" s="14"/>
      <c r="BK333" s="14" t="s">
        <v>5537</v>
      </c>
      <c r="BL333" s="14" t="str">
        <f>_xlfn.XLOOKUP(B333,'[4]cell downs 18042026 17h'!$B:$B,'[4]cell downs 18042026 17h'!$B:$B,"")</f>
        <v/>
      </c>
      <c r="BM333" s="14" t="str">
        <f>_xlfn.XLOOKUP(B333,'[5]Cells Huawei 19042026 15h'!$B:$B,'[5]Cells Huawei 19042026 15h'!$B:$B,"")</f>
        <v/>
      </c>
      <c r="BN333" s="9" t="str">
        <f>_xlfn.XLOOKUP(B333,'[6]cells down 19042026 9H40'!$B:$B,'[6]cells down 19042026 9H40'!$B:$B,"")</f>
        <v/>
      </c>
      <c r="BO333" s="9" t="s">
        <v>5537</v>
      </c>
      <c r="BP333" s="9" t="s">
        <v>12</v>
      </c>
    </row>
    <row r="334" spans="1:68" s="9" customFormat="1" x14ac:dyDescent="0.35">
      <c r="A334" s="1" t="s">
        <v>1521</v>
      </c>
      <c r="B334" s="8" t="s">
        <v>1522</v>
      </c>
      <c r="C334" s="3" t="str">
        <f>_xlfn.XLOOKUP(B334,'[1]daily break down'!$D:$D,'[1]daily break down'!$E:$E,"")</f>
        <v>ADAMAOUA</v>
      </c>
      <c r="D334" s="1" t="s">
        <v>11</v>
      </c>
      <c r="E334" s="1" t="s">
        <v>66</v>
      </c>
      <c r="F334" s="3" t="s">
        <v>90</v>
      </c>
      <c r="G334" s="1" t="s">
        <v>1523</v>
      </c>
      <c r="H334" s="40" t="str">
        <f>_xlfn.XLOOKUP(B334,[2]CALCULATION!$B:$B,[2]CALCULATION!$H:$H,"")</f>
        <v>NOKIA</v>
      </c>
      <c r="I334" s="34">
        <v>2.9411595468580101E-2</v>
      </c>
      <c r="J334" s="34">
        <v>2.5684990157996729E-3</v>
      </c>
      <c r="K334" s="34">
        <v>0.21341889129611924</v>
      </c>
      <c r="L334" s="34">
        <v>0</v>
      </c>
      <c r="M334" s="34">
        <v>0</v>
      </c>
      <c r="N334" s="34">
        <v>3.4248924799157388E-3</v>
      </c>
      <c r="O334" s="34">
        <v>2.4865794919242637E-2</v>
      </c>
      <c r="P334" s="34">
        <v>8.7035947366799093E-2</v>
      </c>
      <c r="Q334" s="34">
        <v>1.5857170402929409E-2</v>
      </c>
      <c r="R334" s="34">
        <v>8.9131758655391677E-2</v>
      </c>
      <c r="S334" s="109">
        <v>0</v>
      </c>
      <c r="T334" s="109">
        <f>_xlfn.XLOOKUP(B334,'[3]Nur des jours'!$B:$B,'[3]Nur des jours'!$U:$U,"")</f>
        <v>0</v>
      </c>
      <c r="U334" s="109">
        <v>0</v>
      </c>
      <c r="V334" s="109">
        <v>3.3423680024100962E-2</v>
      </c>
      <c r="W334" s="109">
        <v>0</v>
      </c>
      <c r="X334" s="109">
        <v>7.1352700891280868E-4</v>
      </c>
      <c r="Y334" s="109">
        <v>0.56760756435887127</v>
      </c>
      <c r="Z334" s="109">
        <v>0</v>
      </c>
      <c r="AA334" s="109">
        <v>0.23204058300652369</v>
      </c>
      <c r="AB334" s="109">
        <v>7.2414753636211573E-3</v>
      </c>
      <c r="AC334" s="109">
        <v>1.6596125638965824</v>
      </c>
      <c r="AD334" s="109">
        <v>0.73136680091192541</v>
      </c>
      <c r="AE334" s="109">
        <v>0.51766925420681376</v>
      </c>
      <c r="AF334" s="109">
        <v>0.51766925420681376</v>
      </c>
      <c r="AG334" s="57" t="str">
        <f>_xlfn.XLOOKUP(B334,[3]CALCULATION!$B:$B,[3]CALCULATION!$M:$M,"")</f>
        <v>Operationnel</v>
      </c>
      <c r="AH334" s="57"/>
      <c r="AI334" s="56" t="str" cm="1">
        <f t="array" ref="AI334">IFERROR(_xlfn.IFS(
AK334="MPR ISSUE","PDH",
AK334="BSS Hardware Issue","BSS",
AK334="Sites strategiques, MLL, Pylone, etc.","ENVTECH",
AK334="AKTIVCO DEFAUT GE &amp; POWER Cabinet","AKTIVCO",
AK334="AKTIVCO Coupure ENEO &amp; Baisse de tension","AKTIVCO GRID ONLY",
AK334="Coupure ENEO &amp; Baisse de tension","IHS GRID ONLY",
AK334="Defaut GE &amp; POWER Cabinet","IHS",
AK334="Sharing","Partners",
AK334="Sites strategiques &amp; DataCenter","SST &amp; DC",
AK334="Exclu","Exclu",
AK334="SAT","SAT",
AK334="SPARE-ISSUE","SPARE-ISSUE",
AK334="Fiber CAmtel","TRANS_FO_CAMTEL",
AK334="Fiber AOF","Fiber AOF",
AK334="Projet OCM (HUAWEI)","TRAVAUX-HUAWEI",
AK334="Projet OCM (NOKIA)","TRAVAUX-NOKIA",
AK334="ACCESS-ISSUE","ACCESS-ISSUE",
AK334="Projet OCM (ZTE, NOKIA, autres projets)","TRAVAUX OCM",
AK334="No root CAuse","No root cause",
AK334="ODU HS","PDH",
AK334="IP &amp; VLAN","PDH",
AK334="Warehouse HUAWEI","SPARE-ISSUE",
AK334="SPARE-HS","SPARE-ISSUE",
AK334="Power Telco","BSS",AK334="no impacts","no impacts"
),"")</f>
        <v>IHS</v>
      </c>
      <c r="AJ334" s="56" t="str" cm="1">
        <f t="array" ref="AJ334">IFERROR(_xlfn.IFS(
AK334="MPR ISSUE","TX ISSUE",
AK334="BSS Hardware Issue","RAN ISSUE",
AK334="Sites strategiques, MLL, Pylone, etc.","ENVTECH",
AK334="AKTIVCO DEFAUT GE &amp; POWER Cabinet","POWER ISSUE",
AK334="AKTIVCO Coupure ENEO &amp; Baisse de tension","POWER ISSUE",
AK334="Coupure ENEO &amp; Baisse de tension","POWER ISSUE",
AK334="Defaut GE &amp; POWER Cabinet","POWER ISSUE",
AK334="Sharing","POWER ISSUE",
AK334="Sites strategiques &amp; DataCenter","POWER ISSUE",
AK334="Exclu","Exclu",
AK334="SAT","TX ISSUE",
AK334="SPARE-ISSUE","SPARE-ISSUE",
AK334="Fiber CAmtel","TX ISSUE",
AK334="Fiber AOF","TX ISSUE",
AK334="Projet OCM (HUAWEI)","TRAVAUX-HUAWEI",
AK334="Projet OCM (NOKIA)","TRAVAUX -NOKIA",
AK334="ACCESS-ISSUE","ACCESS-ISSUE",
AK334="Projet OCM (ZTE, NOKIA, autres projets)","TRAVAUX OCM",
AK334="No root CAuse","No root cause",
AK334="ODU HS","TX ISSUE",
AK334="IP &amp; VLAN","TX ISSUE",
AK334="Warehouse HUAWEI","SPARE-ISSUE",
AK334="SPARE-HS","SPARE-ISSUE",
AK334="Power Telco","RAN ISSUE",AK334="no impacts","no impacts"
),"")</f>
        <v>POWER ISSUE</v>
      </c>
      <c r="AK334" s="81" t="s">
        <v>5330</v>
      </c>
      <c r="AL334" s="56" t="str" cm="1">
        <f t="array" ref="AL334">IFERROR(_xlfn.IFS(
AK334="MPR ISSUE","ACTIVE",
AK334="BSS Hardware Issue","ACTIVE",
AK334="Sites strategiques, MLL, Pylone, etc.","PASSIVE",
AK334="AKTIVCO DEFAUT GE &amp; POWER Cabinet","PASSIVE",
AK334="AKTIVCO Coupure ENEO &amp; Baisse de tension","PASSIVE",
AK334="Coupure ENEO &amp; Baisse de tension","PASSIVE",
AK334="Defaut GE &amp; POWER Cabinet","PASSIVE",
AK334="Sharing","PASSIVE",
AK334="Sites strategiques &amp; DataCenter","PASSIVE",
AK334="Exclu","Exclu",
AK334="SAT","ACTIVE",
AK334="SPARE-ISSUE","SPARE-ISSUE",
AK334="Fiber CAmtel","ACTIVE",
AK334="Fiber AOF","ACTIVE",
AK334="Projet OCM (HUAWEI)","PLANNED WORKS",
AK334="Projet OCM (NOKIA)","PLANNED WORKS",
AK334="ACCESS-ISSUE","ACCESS-ISSUE",
AK334="Projet OCM (ZTE, NOKIA, autres projets)","PLANNED WORKS",
AK334="No root CAuse","No root cause",
AK334="ODU HS","ACTIVE",
AK334="IP &amp; VLAN","ACTIVE",
AK334="Warehouse HUAWEI","SPARE-ISSUE",
AK334="SPARE-HS","SPARE-ISSUE",
AK334="Power Telco","ACTIVE", AK334="no impacts","no impacts"
),"")</f>
        <v>PASSIVE</v>
      </c>
      <c r="AM334" s="108" t="s">
        <v>5948</v>
      </c>
      <c r="AN334" s="117" t="s">
        <v>1522</v>
      </c>
      <c r="AP334" s="23" t="s">
        <v>5537</v>
      </c>
      <c r="AQ334" s="23" t="s">
        <v>5537</v>
      </c>
      <c r="AR334" s="7"/>
      <c r="AS334" s="6"/>
      <c r="AT334" s="7"/>
      <c r="AU334" s="3" t="s">
        <v>6474</v>
      </c>
      <c r="AV334" s="24" t="s">
        <v>5537</v>
      </c>
      <c r="AW334" s="24" t="s">
        <v>5537</v>
      </c>
      <c r="AX334" s="24" t="s">
        <v>5537</v>
      </c>
      <c r="AY334" s="24" t="s">
        <v>5537</v>
      </c>
      <c r="AZ334" s="24" t="s">
        <v>5537</v>
      </c>
      <c r="BA334" s="24" t="s">
        <v>5537</v>
      </c>
      <c r="BB334" s="24" t="s">
        <v>5537</v>
      </c>
      <c r="BC334" s="24" t="s">
        <v>5537</v>
      </c>
      <c r="BD334" s="24" t="s">
        <v>5537</v>
      </c>
      <c r="BE334" s="24" t="s">
        <v>5537</v>
      </c>
      <c r="BF334" s="24" t="s">
        <v>5537</v>
      </c>
      <c r="BG334" s="24" t="s">
        <v>5537</v>
      </c>
      <c r="BH334" s="24" t="s">
        <v>5537</v>
      </c>
      <c r="BI334" s="9" t="s">
        <v>6475</v>
      </c>
      <c r="BJ334" s="14"/>
      <c r="BK334" s="14" t="s">
        <v>5537</v>
      </c>
      <c r="BL334" s="14" t="str">
        <f>_xlfn.XLOOKUP(B334,'[4]cell downs 18042026 17h'!$B:$B,'[4]cell downs 18042026 17h'!$B:$B,"")</f>
        <v/>
      </c>
      <c r="BM334" s="14" t="str">
        <f>_xlfn.XLOOKUP(B334,'[5]Cells Huawei 19042026 15h'!$B:$B,'[5]Cells Huawei 19042026 15h'!$B:$B,"")</f>
        <v/>
      </c>
      <c r="BN334" s="9" t="str">
        <f>_xlfn.XLOOKUP(B334,'[6]cells down 19042026 9H40'!$B:$B,'[6]cells down 19042026 9H40'!$B:$B,"")</f>
        <v/>
      </c>
      <c r="BO334" s="9" t="s">
        <v>1522</v>
      </c>
      <c r="BP334" s="9" t="s">
        <v>5537</v>
      </c>
    </row>
    <row r="335" spans="1:68" s="9" customFormat="1" x14ac:dyDescent="0.35">
      <c r="A335" s="3" t="s">
        <v>2438</v>
      </c>
      <c r="B335" s="31" t="s">
        <v>2439</v>
      </c>
      <c r="C335" s="3" t="str">
        <f>_xlfn.XLOOKUP(B335,'[1]daily break down'!$D:$D,'[1]daily break down'!$E:$E,"")</f>
        <v>LITTORAL</v>
      </c>
      <c r="D335" s="3" t="s">
        <v>11</v>
      </c>
      <c r="E335" s="3" t="s">
        <v>66</v>
      </c>
      <c r="F335" s="3" t="s">
        <v>31</v>
      </c>
      <c r="G335" s="3" t="s">
        <v>2440</v>
      </c>
      <c r="H335" s="40" t="str">
        <f>_xlfn.XLOOKUP(B335,[2]CALCULATION!$B:$B,[2]CALCULATION!$H:$H,"")</f>
        <v>NOKIA</v>
      </c>
      <c r="I335" s="34">
        <v>0</v>
      </c>
      <c r="J335" s="34">
        <v>2.051034006500451E-3</v>
      </c>
      <c r="K335" s="34">
        <v>0</v>
      </c>
      <c r="L335" s="34">
        <v>0</v>
      </c>
      <c r="M335" s="34">
        <v>0</v>
      </c>
      <c r="N335" s="34">
        <v>0</v>
      </c>
      <c r="O335" s="34">
        <v>0</v>
      </c>
      <c r="P335" s="34">
        <v>0</v>
      </c>
      <c r="Q335" s="34">
        <v>0</v>
      </c>
      <c r="R335" s="34">
        <v>0</v>
      </c>
      <c r="S335" s="109">
        <v>3.3727246817484962</v>
      </c>
      <c r="T335" s="109">
        <f>_xlfn.XLOOKUP(B335,'[3]Nur des jours'!$B:$B,'[3]Nur des jours'!$U:$U,"")</f>
        <v>0</v>
      </c>
      <c r="U335" s="109">
        <v>0</v>
      </c>
      <c r="V335" s="109">
        <v>0</v>
      </c>
      <c r="W335" s="109">
        <v>0</v>
      </c>
      <c r="X335" s="109">
        <v>0</v>
      </c>
      <c r="Y335" s="109">
        <v>0</v>
      </c>
      <c r="Z335" s="109">
        <v>4.6050172215516293E-2</v>
      </c>
      <c r="AA335" s="109">
        <v>0</v>
      </c>
      <c r="AB335" s="109">
        <v>0</v>
      </c>
      <c r="AC335" s="109">
        <v>1.8064897745484774</v>
      </c>
      <c r="AD335" s="109">
        <v>0.7735174814950817</v>
      </c>
      <c r="AE335" s="109">
        <v>0.51764531308409878</v>
      </c>
      <c r="AF335" s="109">
        <v>0.51764531308409878</v>
      </c>
      <c r="AG335" s="57" t="str">
        <f>_xlfn.XLOOKUP(B335,[3]CALCULATION!$B:$B,[3]CALCULATION!$M:$M,"")</f>
        <v>Operationnel</v>
      </c>
      <c r="AH335" s="57"/>
      <c r="AI335" s="56" t="str" cm="1">
        <f t="array" ref="AI335">IFERROR(_xlfn.IFS(
AK335="MPR ISSUE","PDH",
AK335="BSS Hardware Issue","BSS",
AK335="Sites strategiques, MLL, Pylone, etc.","ENVTECH",
AK335="AKTIVCO DEFAUT GE &amp; POWER Cabinet","AKTIVCO",
AK335="AKTIVCO Coupure ENEO &amp; Baisse de tension","AKTIVCO GRID ONLY",
AK335="Coupure ENEO &amp; Baisse de tension","IHS GRID ONLY",
AK335="Defaut GE &amp; POWER Cabinet","IHS",
AK335="Sharing","Partners",
AK335="Sites strategiques &amp; DataCenter","SST &amp; DC",
AK335="Exclu","Exclu",
AK335="SAT","SAT",
AK335="SPARE-ISSUE","SPARE-ISSUE",
AK335="Fiber CAmtel","TRANS_FO_CAMTEL",
AK335="Fiber AOF","Fiber AOF",
AK335="Projet OCM (HUAWEI)","TRAVAUX-HUAWEI",
AK335="Projet OCM (NOKIA)","TRAVAUX-NOKIA",
AK335="ACCESS-ISSUE","ACCESS-ISSUE",
AK335="Projet OCM (ZTE, NOKIA, autres projets)","TRAVAUX OCM",
AK335="No root CAuse","No root cause",
AK335="ODU HS","PDH",
AK335="IP &amp; VLAN","PDH",
AK335="Warehouse HUAWEI","SPARE-ISSUE",
AK335="SPARE-HS","SPARE-ISSUE",
AK335="Power Telco","BSS",AK335="no impacts","no impacts"
),"")</f>
        <v>IHS</v>
      </c>
      <c r="AJ335" s="56" t="str" cm="1">
        <f t="array" ref="AJ335">IFERROR(_xlfn.IFS(
AK335="MPR ISSUE","TX ISSUE",
AK335="BSS Hardware Issue","RAN ISSUE",
AK335="Sites strategiques, MLL, Pylone, etc.","ENVTECH",
AK335="AKTIVCO DEFAUT GE &amp; POWER Cabinet","POWER ISSUE",
AK335="AKTIVCO Coupure ENEO &amp; Baisse de tension","POWER ISSUE",
AK335="Coupure ENEO &amp; Baisse de tension","POWER ISSUE",
AK335="Defaut GE &amp; POWER Cabinet","POWER ISSUE",
AK335="Sharing","POWER ISSUE",
AK335="Sites strategiques &amp; DataCenter","POWER ISSUE",
AK335="Exclu","Exclu",
AK335="SAT","TX ISSUE",
AK335="SPARE-ISSUE","SPARE-ISSUE",
AK335="Fiber CAmtel","TX ISSUE",
AK335="Fiber AOF","TX ISSUE",
AK335="Projet OCM (HUAWEI)","TRAVAUX-HUAWEI",
AK335="Projet OCM (NOKIA)","TRAVAUX -NOKIA",
AK335="ACCESS-ISSUE","ACCESS-ISSUE",
AK335="Projet OCM (ZTE, NOKIA, autres projets)","TRAVAUX OCM",
AK335="No root CAuse","No root cause",
AK335="ODU HS","TX ISSUE",
AK335="IP &amp; VLAN","TX ISSUE",
AK335="Warehouse HUAWEI","SPARE-ISSUE",
AK335="SPARE-HS","SPARE-ISSUE",
AK335="Power Telco","RAN ISSUE",AK335="no impacts","no impacts"
),"")</f>
        <v>POWER ISSUE</v>
      </c>
      <c r="AK335" s="81" t="s">
        <v>5330</v>
      </c>
      <c r="AL335" s="56" t="str" cm="1">
        <f t="array" ref="AL335">IFERROR(_xlfn.IFS(
AK335="MPR ISSUE","ACTIVE",
AK335="BSS Hardware Issue","ACTIVE",
AK335="Sites strategiques, MLL, Pylone, etc.","PASSIVE",
AK335="AKTIVCO DEFAUT GE &amp; POWER Cabinet","PASSIVE",
AK335="AKTIVCO Coupure ENEO &amp; Baisse de tension","PASSIVE",
AK335="Coupure ENEO &amp; Baisse de tension","PASSIVE",
AK335="Defaut GE &amp; POWER Cabinet","PASSIVE",
AK335="Sharing","PASSIVE",
AK335="Sites strategiques &amp; DataCenter","PASSIVE",
AK335="Exclu","Exclu",
AK335="SAT","ACTIVE",
AK335="SPARE-ISSUE","SPARE-ISSUE",
AK335="Fiber CAmtel","ACTIVE",
AK335="Fiber AOF","ACTIVE",
AK335="Projet OCM (HUAWEI)","PLANNED WORKS",
AK335="Projet OCM (NOKIA)","PLANNED WORKS",
AK335="ACCESS-ISSUE","ACCESS-ISSUE",
AK335="Projet OCM (ZTE, NOKIA, autres projets)","PLANNED WORKS",
AK335="No root CAuse","No root cause",
AK335="ODU HS","ACTIVE",
AK335="IP &amp; VLAN","ACTIVE",
AK335="Warehouse HUAWEI","SPARE-ISSUE",
AK335="SPARE-HS","SPARE-ISSUE",
AK335="Power Telco","ACTIVE", AK335="no impacts","no impacts"
),"")</f>
        <v>PASSIVE</v>
      </c>
      <c r="AM335" s="108" t="s">
        <v>5949</v>
      </c>
      <c r="AN335" s="117" t="s">
        <v>2439</v>
      </c>
      <c r="AP335" s="23" t="s">
        <v>5537</v>
      </c>
      <c r="AQ335" s="23" t="s">
        <v>5537</v>
      </c>
      <c r="AR335" s="7"/>
      <c r="AS335" s="6"/>
      <c r="AT335" s="7"/>
      <c r="AU335" s="3" t="s">
        <v>6476</v>
      </c>
      <c r="AV335" s="24" t="s">
        <v>5537</v>
      </c>
      <c r="AW335" s="24" t="s">
        <v>5537</v>
      </c>
      <c r="AX335" s="24" t="s">
        <v>5537</v>
      </c>
      <c r="AY335" s="24" t="s">
        <v>5537</v>
      </c>
      <c r="AZ335" s="24" t="s">
        <v>5537</v>
      </c>
      <c r="BA335" s="24" t="s">
        <v>5537</v>
      </c>
      <c r="BB335" s="24" t="s">
        <v>5537</v>
      </c>
      <c r="BC335" s="24" t="s">
        <v>5537</v>
      </c>
      <c r="BD335" s="24" t="s">
        <v>5537</v>
      </c>
      <c r="BE335" s="24" t="s">
        <v>5537</v>
      </c>
      <c r="BF335" s="24" t="s">
        <v>5537</v>
      </c>
      <c r="BG335" s="24" t="s">
        <v>5537</v>
      </c>
      <c r="BH335" s="24" t="s">
        <v>5537</v>
      </c>
      <c r="BI335" s="9" t="s">
        <v>6477</v>
      </c>
      <c r="BJ335" s="14"/>
      <c r="BK335" s="14" t="s">
        <v>5537</v>
      </c>
      <c r="BL335" s="14" t="str">
        <f>_xlfn.XLOOKUP(B335,'[4]cell downs 18042026 17h'!$B:$B,'[4]cell downs 18042026 17h'!$B:$B,"")</f>
        <v/>
      </c>
      <c r="BM335" s="14" t="str">
        <f>_xlfn.XLOOKUP(B335,'[5]Cells Huawei 19042026 15h'!$B:$B,'[5]Cells Huawei 19042026 15h'!$B:$B,"")</f>
        <v/>
      </c>
      <c r="BN335" s="9" t="str">
        <f>_xlfn.XLOOKUP(B335,'[6]cells down 19042026 9H40'!$B:$B,'[6]cells down 19042026 9H40'!$B:$B,"")</f>
        <v/>
      </c>
      <c r="BO335" s="9" t="s">
        <v>2439</v>
      </c>
      <c r="BP335" s="9" t="s">
        <v>12</v>
      </c>
    </row>
    <row r="336" spans="1:68" s="9" customFormat="1" x14ac:dyDescent="0.35">
      <c r="A336" s="1" t="s">
        <v>1226</v>
      </c>
      <c r="B336" s="8" t="s">
        <v>1227</v>
      </c>
      <c r="C336" s="3" t="str">
        <f>_xlfn.XLOOKUP(B336,'[1]daily break down'!$D:$D,'[1]daily break down'!$E:$E,"")</f>
        <v>NORD-OUEST</v>
      </c>
      <c r="D336" s="1" t="s">
        <v>11</v>
      </c>
      <c r="E336" s="1" t="s">
        <v>12</v>
      </c>
      <c r="F336" s="3" t="s">
        <v>51</v>
      </c>
      <c r="G336" s="1" t="s">
        <v>1228</v>
      </c>
      <c r="H336" s="40" t="str">
        <f>_xlfn.XLOOKUP(B336,[2]CALCULATION!$B:$B,[2]CALCULATION!$H:$H,"")</f>
        <v>NOKIA</v>
      </c>
      <c r="I336" s="34">
        <v>1.4466659617926092</v>
      </c>
      <c r="J336" s="34">
        <v>0</v>
      </c>
      <c r="K336" s="34">
        <v>0</v>
      </c>
      <c r="L336" s="34">
        <v>0</v>
      </c>
      <c r="M336" s="34">
        <v>2.6546254876876441E-2</v>
      </c>
      <c r="N336" s="34">
        <v>5.3975006185775012</v>
      </c>
      <c r="O336" s="34">
        <v>0.69322670601166858</v>
      </c>
      <c r="P336" s="34">
        <v>0</v>
      </c>
      <c r="Q336" s="34">
        <v>0</v>
      </c>
      <c r="R336" s="34">
        <v>1.8323372128363844</v>
      </c>
      <c r="S336" s="109">
        <v>6.0179490162867078</v>
      </c>
      <c r="T336" s="109">
        <f>_xlfn.XLOOKUP(B336,'[3]Nur des jours'!$B:$B,'[3]Nur des jours'!$U:$U,"")</f>
        <v>0.65274603133837261</v>
      </c>
      <c r="U336" s="109">
        <v>0</v>
      </c>
      <c r="V336" s="109">
        <v>4.473661869744002</v>
      </c>
      <c r="W336" s="109">
        <v>0.65274603133837261</v>
      </c>
      <c r="X336" s="109">
        <v>0.44766046576663732</v>
      </c>
      <c r="Y336" s="109">
        <v>0.38885821255418301</v>
      </c>
      <c r="Z336" s="109">
        <v>9.0834053870497311E-2</v>
      </c>
      <c r="AA336" s="109">
        <v>1.1308331407144876</v>
      </c>
      <c r="AB336" s="109">
        <v>0.63524981950900727</v>
      </c>
      <c r="AC336" s="109">
        <v>1.7541585234743755</v>
      </c>
      <c r="AD336" s="109">
        <v>0.7790957325635558</v>
      </c>
      <c r="AE336" s="109">
        <v>0.51204509849243651</v>
      </c>
      <c r="AF336" s="109">
        <v>0.51204509849243651</v>
      </c>
      <c r="AG336" s="57" t="str">
        <f>_xlfn.XLOOKUP(B336,[3]CALCULATION!$B:$B,[3]CALCULATION!$M:$M,"")</f>
        <v>Insecurity</v>
      </c>
      <c r="AH336" s="57"/>
      <c r="AI336" s="56" t="str" cm="1">
        <f t="array" ref="AI336">IFERROR(_xlfn.IFS(
AK336="MPR ISSUE","PDH",
AK336="BSS Hardware Issue","BSS",
AK336="Sites strategiques, MLL, Pylone, etc.","ENVTECH",
AK336="AKTIVCO DEFAUT GE &amp; POWER Cabinet","AKTIVCO",
AK336="AKTIVCO Coupure ENEO &amp; Baisse de tension","AKTIVCO GRID ONLY",
AK336="Coupure ENEO &amp; Baisse de tension","IHS GRID ONLY",
AK336="Defaut GE &amp; POWER Cabinet","IHS",
AK336="Sharing","Partners",
AK336="Sites strategiques &amp; DataCenter","SST &amp; DC",
AK336="Exclu","Exclu",
AK336="SAT","SAT",
AK336="SPARE-ISSUE","SPARE-ISSUE",
AK336="Fiber CAmtel","TRANS_FO_CAMTEL",
AK336="Fiber AOF","Fiber AOF",
AK336="Projet OCM (HUAWEI)","TRAVAUX-HUAWEI",
AK336="Projet OCM (NOKIA)","TRAVAUX-NOKIA",
AK336="ACCESS-ISSUE","ACCESS-ISSUE",
AK336="Projet OCM (ZTE, NOKIA, autres projets)","TRAVAUX OCM",
AK336="No root CAuse","No root cause",
AK336="ODU HS","PDH",
AK336="IP &amp; VLAN","PDH",
AK336="Warehouse HUAWEI","SPARE-ISSUE",
AK336="SPARE-HS","SPARE-ISSUE",
AK336="Power Telco","BSS",AK336="no impacts","no impacts"
),"")</f>
        <v>IHS</v>
      </c>
      <c r="AJ336" s="56" t="str" cm="1">
        <f t="array" ref="AJ336">IFERROR(_xlfn.IFS(
AK336="MPR ISSUE","TX ISSUE",
AK336="BSS Hardware Issue","RAN ISSUE",
AK336="Sites strategiques, MLL, Pylone, etc.","ENVTECH",
AK336="AKTIVCO DEFAUT GE &amp; POWER Cabinet","POWER ISSUE",
AK336="AKTIVCO Coupure ENEO &amp; Baisse de tension","POWER ISSUE",
AK336="Coupure ENEO &amp; Baisse de tension","POWER ISSUE",
AK336="Defaut GE &amp; POWER Cabinet","POWER ISSUE",
AK336="Sharing","POWER ISSUE",
AK336="Sites strategiques &amp; DataCenter","POWER ISSUE",
AK336="Exclu","Exclu",
AK336="SAT","TX ISSUE",
AK336="SPARE-ISSUE","SPARE-ISSUE",
AK336="Fiber CAmtel","TX ISSUE",
AK336="Fiber AOF","TX ISSUE",
AK336="Projet OCM (HUAWEI)","TRAVAUX-HUAWEI",
AK336="Projet OCM (NOKIA)","TRAVAUX -NOKIA",
AK336="ACCESS-ISSUE","ACCESS-ISSUE",
AK336="Projet OCM (ZTE, NOKIA, autres projets)","TRAVAUX OCM",
AK336="No root CAuse","No root cause",
AK336="ODU HS","TX ISSUE",
AK336="IP &amp; VLAN","TX ISSUE",
AK336="Warehouse HUAWEI","SPARE-ISSUE",
AK336="SPARE-HS","SPARE-ISSUE",
AK336="Power Telco","RAN ISSUE",AK336="no impacts","no impacts"
),"")</f>
        <v>POWER ISSUE</v>
      </c>
      <c r="AK336" s="81" t="s">
        <v>5330</v>
      </c>
      <c r="AL336" s="56" t="str" cm="1">
        <f t="array" ref="AL336">IFERROR(_xlfn.IFS(
AK336="MPR ISSUE","ACTIVE",
AK336="BSS Hardware Issue","ACTIVE",
AK336="Sites strategiques, MLL, Pylone, etc.","PASSIVE",
AK336="AKTIVCO DEFAUT GE &amp; POWER Cabinet","PASSIVE",
AK336="AKTIVCO Coupure ENEO &amp; Baisse de tension","PASSIVE",
AK336="Coupure ENEO &amp; Baisse de tension","PASSIVE",
AK336="Defaut GE &amp; POWER Cabinet","PASSIVE",
AK336="Sharing","PASSIVE",
AK336="Sites strategiques &amp; DataCenter","PASSIVE",
AK336="Exclu","Exclu",
AK336="SAT","ACTIVE",
AK336="SPARE-ISSUE","SPARE-ISSUE",
AK336="Fiber CAmtel","ACTIVE",
AK336="Fiber AOF","ACTIVE",
AK336="Projet OCM (HUAWEI)","PLANNED WORKS",
AK336="Projet OCM (NOKIA)","PLANNED WORKS",
AK336="ACCESS-ISSUE","ACCESS-ISSUE",
AK336="Projet OCM (ZTE, NOKIA, autres projets)","PLANNED WORKS",
AK336="No root CAuse","No root cause",
AK336="ODU HS","ACTIVE",
AK336="IP &amp; VLAN","ACTIVE",
AK336="Warehouse HUAWEI","SPARE-ISSUE",
AK336="SPARE-HS","SPARE-ISSUE",
AK336="Power Telco","ACTIVE", AK336="no impacts","no impacts"
),"")</f>
        <v>PASSIVE</v>
      </c>
      <c r="AM336" s="108" t="s">
        <v>5950</v>
      </c>
      <c r="AN336" s="227" t="s">
        <v>1159</v>
      </c>
      <c r="AO336" s="9" t="s">
        <v>6097</v>
      </c>
      <c r="AP336" s="23" t="s">
        <v>5537</v>
      </c>
      <c r="AQ336" s="23" t="s">
        <v>5537</v>
      </c>
      <c r="AR336" s="7"/>
      <c r="AS336" s="6"/>
      <c r="AT336" s="7"/>
      <c r="AU336" s="3" t="s">
        <v>5537</v>
      </c>
      <c r="AV336" s="24" t="s">
        <v>5537</v>
      </c>
      <c r="AW336" s="24" t="s">
        <v>5537</v>
      </c>
      <c r="AX336" s="24" t="s">
        <v>5537</v>
      </c>
      <c r="AY336" s="24" t="s">
        <v>5537</v>
      </c>
      <c r="AZ336" s="24" t="s">
        <v>5537</v>
      </c>
      <c r="BA336" s="24" t="s">
        <v>5537</v>
      </c>
      <c r="BB336" s="24" t="s">
        <v>5537</v>
      </c>
      <c r="BC336" s="24" t="s">
        <v>5537</v>
      </c>
      <c r="BD336" s="24" t="s">
        <v>5537</v>
      </c>
      <c r="BE336" s="24" t="s">
        <v>5537</v>
      </c>
      <c r="BF336" s="24" t="s">
        <v>6478</v>
      </c>
      <c r="BG336" s="24" t="s">
        <v>5537</v>
      </c>
      <c r="BH336" s="24" t="s">
        <v>5537</v>
      </c>
      <c r="BI336" s="9" t="s">
        <v>6479</v>
      </c>
      <c r="BJ336" s="14"/>
      <c r="BK336" s="14" t="s">
        <v>5537</v>
      </c>
      <c r="BL336" s="14" t="str">
        <f>_xlfn.XLOOKUP(B336,'[4]cell downs 18042026 17h'!$B:$B,'[4]cell downs 18042026 17h'!$B:$B,"")</f>
        <v/>
      </c>
      <c r="BM336" s="14" t="str">
        <f>_xlfn.XLOOKUP(B336,'[5]Cells Huawei 19042026 15h'!$B:$B,'[5]Cells Huawei 19042026 15h'!$B:$B,"")</f>
        <v/>
      </c>
      <c r="BN336" s="9" t="str">
        <f>_xlfn.XLOOKUP(B336,'[6]cells down 19042026 9H40'!$B:$B,'[6]cells down 19042026 9H40'!$B:$B,"")</f>
        <v/>
      </c>
      <c r="BO336" s="9" t="s">
        <v>1227</v>
      </c>
      <c r="BP336" s="9" t="s">
        <v>5537</v>
      </c>
    </row>
    <row r="337" spans="1:68" s="9" customFormat="1" x14ac:dyDescent="0.35">
      <c r="A337" s="1" t="s">
        <v>753</v>
      </c>
      <c r="B337" s="8" t="s">
        <v>754</v>
      </c>
      <c r="C337" s="3" t="str">
        <f>_xlfn.XLOOKUP(B337,'[1]daily break down'!$D:$D,'[1]daily break down'!$E:$E,"")</f>
        <v>Douala</v>
      </c>
      <c r="D337" s="1" t="s">
        <v>11</v>
      </c>
      <c r="E337" s="1" t="s">
        <v>12</v>
      </c>
      <c r="F337" s="3" t="s">
        <v>31</v>
      </c>
      <c r="G337" s="1" t="s">
        <v>32</v>
      </c>
      <c r="H337" s="41" t="str">
        <f>_xlfn.XLOOKUP(B337,[2]CALCULATION!$B:$B,[2]CALCULATION!$H:$H,"")</f>
        <v>ZTE</v>
      </c>
      <c r="I337" s="34">
        <v>0</v>
      </c>
      <c r="J337" s="34">
        <v>1.0304038147092314</v>
      </c>
      <c r="K337" s="34">
        <v>0.51463118484845916</v>
      </c>
      <c r="L337" s="34">
        <v>1.538685711676697</v>
      </c>
      <c r="M337" s="34">
        <v>1.0155828646274758</v>
      </c>
      <c r="N337" s="34">
        <v>1.5265400233425503</v>
      </c>
      <c r="O337" s="34">
        <v>0.50708694672020016</v>
      </c>
      <c r="P337" s="34">
        <v>0.50623086296096498</v>
      </c>
      <c r="Q337" s="34">
        <v>1.0465267255081576</v>
      </c>
      <c r="R337" s="34">
        <v>1.0362893905539718</v>
      </c>
      <c r="S337" s="109">
        <v>0.50507158287033438</v>
      </c>
      <c r="T337" s="109">
        <f>_xlfn.XLOOKUP(B337,'[3]Nur des jours'!$B:$B,'[3]Nur des jours'!$U:$U,"")</f>
        <v>0</v>
      </c>
      <c r="U337" s="109">
        <v>0.51470252516172876</v>
      </c>
      <c r="V337" s="109">
        <v>0.52504687058581845</v>
      </c>
      <c r="W337" s="109">
        <v>0</v>
      </c>
      <c r="X337" s="109">
        <v>2.9878571652783847</v>
      </c>
      <c r="Y337" s="109">
        <v>0.89337690799667835</v>
      </c>
      <c r="Z337" s="109">
        <v>0.75561876307311227</v>
      </c>
      <c r="AA337" s="109">
        <v>0</v>
      </c>
      <c r="AB337" s="109">
        <v>1.0228952467376078</v>
      </c>
      <c r="AC337" s="109">
        <v>0.46248835973126462</v>
      </c>
      <c r="AD337" s="109">
        <v>0.19444189438681192</v>
      </c>
      <c r="AE337" s="109">
        <v>0.5408309148967132</v>
      </c>
      <c r="AF337" s="109">
        <v>0.5408309148967132</v>
      </c>
      <c r="AG337" s="57" t="str">
        <f>_xlfn.XLOOKUP(B337,[3]CALCULATION!$B:$B,[3]CALCULATION!$M:$M,"")</f>
        <v>Operationnel</v>
      </c>
      <c r="AH337" s="57"/>
      <c r="AI337" s="56" t="str" cm="1">
        <f t="array" ref="AI337">IFERROR(_xlfn.IFS(
AK337="MPR ISSUE","PDH",
AK337="BSS Hardware Issue","BSS",
AK337="Sites strategiques, MLL, Pylone, etc.","ENVTECH",
AK337="AKTIVCO DEFAUT GE &amp; POWER Cabinet","AKTIVCO",
AK337="AKTIVCO Coupure ENEO &amp; Baisse de tension","AKTIVCO GRID ONLY",
AK337="Coupure ENEO &amp; Baisse de tension","IHS GRID ONLY",
AK337="Defaut GE &amp; POWER Cabinet","IHS",
AK337="Sharing","Partners",
AK337="Sites strategiques &amp; DataCenter","SST &amp; DC",
AK337="Exclu","Exclu",
AK337="SAT","SAT",
AK337="SPARE-ISSUE","SPARE-ISSUE",
AK337="Fiber CAmtel","TRANS_FO_CAMTEL",
AK337="Fiber AOF","Fiber AOF",
AK337="Projet OCM (HUAWEI)","TRAVAUX-HUAWEI",
AK337="Projet OCM (NOKIA)","TRAVAUX-NOKIA",
AK337="ACCESS-ISSUE","ACCESS-ISSUE",
AK337="Projet OCM (ZTE, NOKIA, autres projets)","TRAVAUX OCM",
AK337="No root CAuse","No root cause",
AK337="ODU HS","PDH",
AK337="IP &amp; VLAN","PDH",
AK337="Warehouse HUAWEI","SPARE-ISSUE",
AK337="SPARE-HS","SPARE-ISSUE",
AK337="Power Telco","BSS",AK337="no impacts","no impacts"
),"")</f>
        <v>PDH</v>
      </c>
      <c r="AJ337" s="56" t="str" cm="1">
        <f t="array" ref="AJ337">IFERROR(_xlfn.IFS(
AK337="MPR ISSUE","TX ISSUE",
AK337="BSS Hardware Issue","RAN ISSUE",
AK337="Sites strategiques, MLL, Pylone, etc.","ENVTECH",
AK337="AKTIVCO DEFAUT GE &amp; POWER Cabinet","POWER ISSUE",
AK337="AKTIVCO Coupure ENEO &amp; Baisse de tension","POWER ISSUE",
AK337="Coupure ENEO &amp; Baisse de tension","POWER ISSUE",
AK337="Defaut GE &amp; POWER Cabinet","POWER ISSUE",
AK337="Sharing","POWER ISSUE",
AK337="Sites strategiques &amp; DataCenter","POWER ISSUE",
AK337="Exclu","Exclu",
AK337="SAT","TX ISSUE",
AK337="SPARE-ISSUE","SPARE-ISSUE",
AK337="Fiber CAmtel","TX ISSUE",
AK337="Fiber AOF","TX ISSUE",
AK337="Projet OCM (HUAWEI)","TRAVAUX-HUAWEI",
AK337="Projet OCM (NOKIA)","TRAVAUX -NOKIA",
AK337="ACCESS-ISSUE","ACCESS-ISSUE",
AK337="Projet OCM (ZTE, NOKIA, autres projets)","TRAVAUX OCM",
AK337="No root CAuse","No root cause",
AK337="ODU HS","TX ISSUE",
AK337="IP &amp; VLAN","TX ISSUE",
AK337="Warehouse HUAWEI","SPARE-ISSUE",
AK337="SPARE-HS","SPARE-ISSUE",
AK337="Power Telco","RAN ISSUE",AK337="no impacts","no impacts"
),"")</f>
        <v>TX ISSUE</v>
      </c>
      <c r="AK337" s="113" t="s">
        <v>5618</v>
      </c>
      <c r="AL337" s="56" t="str" cm="1">
        <f t="array" ref="AL337">IFERROR(_xlfn.IFS(
AK337="MPR ISSUE","ACTIVE",
AK337="BSS Hardware Issue","ACTIVE",
AK337="Sites strategiques, MLL, Pylone, etc.","PASSIVE",
AK337="AKTIVCO DEFAUT GE &amp; POWER Cabinet","PASSIVE",
AK337="AKTIVCO Coupure ENEO &amp; Baisse de tension","PASSIVE",
AK337="Coupure ENEO &amp; Baisse de tension","PASSIVE",
AK337="Defaut GE &amp; POWER Cabinet","PASSIVE",
AK337="Sharing","PASSIVE",
AK337="Sites strategiques &amp; DataCenter","PASSIVE",
AK337="Exclu","Exclu",
AK337="SAT","ACTIVE",
AK337="SPARE-ISSUE","SPARE-ISSUE",
AK337="Fiber CAmtel","ACTIVE",
AK337="Fiber AOF","ACTIVE",
AK337="Projet OCM (HUAWEI)","PLANNED WORKS",
AK337="Projet OCM (NOKIA)","PLANNED WORKS",
AK337="ACCESS-ISSUE","ACCESS-ISSUE",
AK337="Projet OCM (ZTE, NOKIA, autres projets)","PLANNED WORKS",
AK337="No root CAuse","No root cause",
AK337="ODU HS","ACTIVE",
AK337="IP &amp; VLAN","ACTIVE",
AK337="Warehouse HUAWEI","SPARE-ISSUE",
AK337="SPARE-HS","SPARE-ISSUE",
AK337="Power Telco","ACTIVE", AK337="no impacts","no impacts"
),"")</f>
        <v>ACTIVE</v>
      </c>
      <c r="AM337" s="108" t="s">
        <v>5951</v>
      </c>
      <c r="AN337" s="117" t="s">
        <v>754</v>
      </c>
      <c r="AP337" s="23" t="s">
        <v>5537</v>
      </c>
      <c r="AQ337" s="23" t="s">
        <v>5537</v>
      </c>
      <c r="AR337" s="7"/>
      <c r="AS337" s="6"/>
      <c r="AT337" s="7"/>
      <c r="AU337" s="3" t="s">
        <v>5537</v>
      </c>
      <c r="AV337" s="24" t="s">
        <v>5537</v>
      </c>
      <c r="AW337" s="24" t="s">
        <v>5537</v>
      </c>
      <c r="AX337" s="24" t="s">
        <v>5537</v>
      </c>
      <c r="AY337" s="24" t="s">
        <v>5537</v>
      </c>
      <c r="AZ337" s="24" t="s">
        <v>5537</v>
      </c>
      <c r="BA337" s="24" t="s">
        <v>5537</v>
      </c>
      <c r="BB337" s="24" t="s">
        <v>5537</v>
      </c>
      <c r="BC337" s="24" t="s">
        <v>5537</v>
      </c>
      <c r="BD337" s="24" t="s">
        <v>5537</v>
      </c>
      <c r="BE337" s="24" t="s">
        <v>5537</v>
      </c>
      <c r="BF337" s="24" t="s">
        <v>5537</v>
      </c>
      <c r="BG337" s="24" t="s">
        <v>5537</v>
      </c>
      <c r="BH337" s="24" t="s">
        <v>5537</v>
      </c>
      <c r="BI337" s="9" t="s">
        <v>5951</v>
      </c>
      <c r="BJ337" s="14"/>
      <c r="BK337" s="14" t="s">
        <v>5537</v>
      </c>
      <c r="BL337" s="14" t="str">
        <f>_xlfn.XLOOKUP(B337,'[4]cell downs 18042026 17h'!$B:$B,'[4]cell downs 18042026 17h'!$B:$B,"")</f>
        <v/>
      </c>
      <c r="BM337" s="14" t="str">
        <f>_xlfn.XLOOKUP(B337,'[5]Cells Huawei 19042026 15h'!$B:$B,'[5]Cells Huawei 19042026 15h'!$B:$B,"")</f>
        <v/>
      </c>
      <c r="BN337" s="9" t="str">
        <f>_xlfn.XLOOKUP(B337,'[6]cells down 19042026 9H40'!$B:$B,'[6]cells down 19042026 9H40'!$B:$B,"")</f>
        <v/>
      </c>
      <c r="BO337" s="9" t="s">
        <v>754</v>
      </c>
      <c r="BP337" s="9" t="s">
        <v>12</v>
      </c>
    </row>
    <row r="338" spans="1:68" s="9" customFormat="1" ht="14" customHeight="1" x14ac:dyDescent="0.35">
      <c r="A338" s="1" t="s">
        <v>1513</v>
      </c>
      <c r="B338" s="8" t="s">
        <v>1514</v>
      </c>
      <c r="C338" s="3" t="str">
        <f>_xlfn.XLOOKUP(B338,'[1]daily break down'!$D:$D,'[1]daily break down'!$E:$E,"")</f>
        <v>CENTRE</v>
      </c>
      <c r="D338" s="1" t="s">
        <v>21</v>
      </c>
      <c r="E338" s="1" t="s">
        <v>36</v>
      </c>
      <c r="F338" s="3" t="s">
        <v>37</v>
      </c>
      <c r="G338" s="1" t="s">
        <v>1515</v>
      </c>
      <c r="H338" s="41" t="str">
        <f>_xlfn.XLOOKUP(B338,[2]CALCULATION!$B:$B,[2]CALCULATION!$H:$H,"")</f>
        <v>ZTE</v>
      </c>
      <c r="I338" s="34">
        <v>0</v>
      </c>
      <c r="J338" s="34">
        <v>21.457668084912093</v>
      </c>
      <c r="K338" s="34">
        <v>0</v>
      </c>
      <c r="L338" s="34">
        <v>0.65153324601279039</v>
      </c>
      <c r="M338" s="34">
        <v>0</v>
      </c>
      <c r="N338" s="34">
        <v>0</v>
      </c>
      <c r="O338" s="34">
        <v>5.6160699762864796</v>
      </c>
      <c r="P338" s="34">
        <v>2.7662919873413747</v>
      </c>
      <c r="Q338" s="34">
        <v>3.4639110757263158</v>
      </c>
      <c r="R338" s="34">
        <v>9.9394891462847454E-2</v>
      </c>
      <c r="S338" s="109">
        <v>4.6685101003615532</v>
      </c>
      <c r="T338" s="109">
        <f>_xlfn.XLOOKUP(B338,'[3]Nur des jours'!$B:$B,'[3]Nur des jours'!$U:$U,"")</f>
        <v>13.868556899607057</v>
      </c>
      <c r="U338" s="109">
        <v>0.94602605918963112</v>
      </c>
      <c r="V338" s="109">
        <v>6.4848166411268346</v>
      </c>
      <c r="W338" s="109">
        <v>13.868556899607057</v>
      </c>
      <c r="X338" s="109">
        <v>20.734776690551399</v>
      </c>
      <c r="Y338" s="109">
        <v>0</v>
      </c>
      <c r="Z338" s="109">
        <v>2.4700335014111112</v>
      </c>
      <c r="AA338" s="109">
        <v>0.11521460593037752</v>
      </c>
      <c r="AB338" s="109">
        <v>1.1749749595500418</v>
      </c>
      <c r="AC338" s="109">
        <v>1.1585314676930087</v>
      </c>
      <c r="AD338" s="109">
        <v>0.42171578077664423</v>
      </c>
      <c r="AE338" s="109">
        <v>0.59628017338549677</v>
      </c>
      <c r="AF338" s="109">
        <v>0.59628017338549677</v>
      </c>
      <c r="AG338" s="57" t="str">
        <f>_xlfn.XLOOKUP(B338,[3]CALCULATION!$B:$B,[3]CALCULATION!$M:$M,"")</f>
        <v>EXCLU</v>
      </c>
      <c r="AH338" s="57" t="s">
        <v>5536</v>
      </c>
      <c r="AI338" s="56" t="str" cm="1">
        <f t="array" ref="AI338">IFERROR(_xlfn.IFS(
AK338="MPR ISSUE","PDH",
AK338="BSS Hardware Issue","BSS",
AK338="Sites strategiques, MLL, Pylone, etc.","ENVTECH",
AK338="AKTIVCO DEFAUT GE &amp; POWER Cabinet","AKTIVCO",
AK338="AKTIVCO Coupure ENEO &amp; Baisse de tension","AKTIVCO GRID ONLY",
AK338="Coupure ENEO &amp; Baisse de tension","IHS GRID ONLY",
AK338="Defaut GE &amp; POWER Cabinet","IHS",
AK338="Sharing","Partners",
AK338="Sites strategiques &amp; DataCenter","SST &amp; DC",
AK338="Exclu","Exclu",
AK338="SAT","SAT",
AK338="SPARE-ISSUE","SPARE-ISSUE",
AK338="Fiber CAmtel","TRANS_FO_CAMTEL",
AK338="Fiber AOF","Fiber AOF",
AK338="Projet OCM (HUAWEI)","TRAVAUX-HUAWEI",
AK338="Projet OCM (NOKIA)","TRAVAUX-NOKIA",
AK338="ACCESS-ISSUE","ACCESS-ISSUE",
AK338="Projet OCM (ZTE, NOKIA, autres projets)","TRAVAUX OCM",
AK338="No root CAuse","No root cause",
AK338="ODU HS","PDH",
AK338="IP &amp; VLAN","PDH",
AK338="Warehouse HUAWEI","SPARE-ISSUE",
AK338="SPARE-HS","SPARE-ISSUE",
AK338="Power Telco","BSS",AK338="no impacts","no impacts"
),"")</f>
        <v>Exclu</v>
      </c>
      <c r="AJ338" s="56" t="str" cm="1">
        <f t="array" ref="AJ338">IFERROR(_xlfn.IFS(
AK338="MPR ISSUE","TX ISSUE",
AK338="BSS Hardware Issue","RAN ISSUE",
AK338="Sites strategiques, MLL, Pylone, etc.","ENVTECH",
AK338="AKTIVCO DEFAUT GE &amp; POWER Cabinet","POWER ISSUE",
AK338="AKTIVCO Coupure ENEO &amp; Baisse de tension","POWER ISSUE",
AK338="Coupure ENEO &amp; Baisse de tension","POWER ISSUE",
AK338="Defaut GE &amp; POWER Cabinet","POWER ISSUE",
AK338="Sharing","POWER ISSUE",
AK338="Sites strategiques &amp; DataCenter","POWER ISSUE",
AK338="Exclu","Exclu",
AK338="SAT","TX ISSUE",
AK338="SPARE-ISSUE","SPARE-ISSUE",
AK338="Fiber CAmtel","TX ISSUE",
AK338="Fiber AOF","TX ISSUE",
AK338="Projet OCM (HUAWEI)","TRAVAUX-HUAWEI",
AK338="Projet OCM (NOKIA)","TRAVAUX -NOKIA",
AK338="ACCESS-ISSUE","ACCESS-ISSUE",
AK338="Projet OCM (ZTE, NOKIA, autres projets)","TRAVAUX OCM",
AK338="No root CAuse","No root cause",
AK338="ODU HS","TX ISSUE",
AK338="IP &amp; VLAN","TX ISSUE",
AK338="Warehouse HUAWEI","SPARE-ISSUE",
AK338="SPARE-HS","SPARE-ISSUE",
AK338="Power Telco","RAN ISSUE",AK338="no impacts","no impacts"
),"")</f>
        <v>Exclu</v>
      </c>
      <c r="AK338" s="81" t="s">
        <v>5559</v>
      </c>
      <c r="AL338" s="56" t="str" cm="1">
        <f t="array" ref="AL338">IFERROR(_xlfn.IFS(
AK338="MPR ISSUE","ACTIVE",
AK338="BSS Hardware Issue","ACTIVE",
AK338="Sites strategiques, MLL, Pylone, etc.","PASSIVE",
AK338="AKTIVCO DEFAUT GE &amp; POWER Cabinet","PASSIVE",
AK338="AKTIVCO Coupure ENEO &amp; Baisse de tension","PASSIVE",
AK338="Coupure ENEO &amp; Baisse de tension","PASSIVE",
AK338="Defaut GE &amp; POWER Cabinet","PASSIVE",
AK338="Sharing","PASSIVE",
AK338="Sites strategiques &amp; DataCenter","PASSIVE",
AK338="Exclu","Exclu",
AK338="SAT","ACTIVE",
AK338="SPARE-ISSUE","SPARE-ISSUE",
AK338="Fiber CAmtel","ACTIVE",
AK338="Fiber AOF","ACTIVE",
AK338="Projet OCM (HUAWEI)","PLANNED WORKS",
AK338="Projet OCM (NOKIA)","PLANNED WORKS",
AK338="ACCESS-ISSUE","ACCESS-ISSUE",
AK338="Projet OCM (ZTE, NOKIA, autres projets)","PLANNED WORKS",
AK338="No root CAuse","No root cause",
AK338="ODU HS","ACTIVE",
AK338="IP &amp; VLAN","ACTIVE",
AK338="Warehouse HUAWEI","SPARE-ISSUE",
AK338="SPARE-HS","SPARE-ISSUE",
AK338="Power Telco","ACTIVE", AK338="no impacts","no impacts"
),"")</f>
        <v>Exclu</v>
      </c>
      <c r="AM338" s="108" t="s">
        <v>5537</v>
      </c>
      <c r="AN338" s="117" t="s">
        <v>1514</v>
      </c>
      <c r="AP338" s="23" t="s">
        <v>5537</v>
      </c>
      <c r="AQ338" s="23" t="s">
        <v>5537</v>
      </c>
      <c r="AR338" s="7"/>
      <c r="AS338" s="6"/>
      <c r="AT338" s="7"/>
      <c r="AU338" s="3" t="s">
        <v>5537</v>
      </c>
      <c r="AV338" s="24" t="s">
        <v>5537</v>
      </c>
      <c r="AW338" s="24" t="s">
        <v>5537</v>
      </c>
      <c r="AX338" s="24" t="s">
        <v>5537</v>
      </c>
      <c r="AY338" s="24" t="s">
        <v>5537</v>
      </c>
      <c r="AZ338" s="24" t="s">
        <v>5537</v>
      </c>
      <c r="BA338" s="24" t="s">
        <v>5537</v>
      </c>
      <c r="BB338" s="24" t="s">
        <v>5537</v>
      </c>
      <c r="BC338" s="24" t="s">
        <v>5537</v>
      </c>
      <c r="BD338" s="24" t="s">
        <v>5537</v>
      </c>
      <c r="BE338" s="24" t="s">
        <v>5537</v>
      </c>
      <c r="BF338" s="24" t="s">
        <v>5537</v>
      </c>
      <c r="BG338" s="24" t="s">
        <v>5537</v>
      </c>
      <c r="BH338" s="24" t="s">
        <v>5537</v>
      </c>
      <c r="BI338" s="9" t="s">
        <v>5537</v>
      </c>
      <c r="BJ338" s="14"/>
      <c r="BK338" s="14" t="s">
        <v>5537</v>
      </c>
      <c r="BL338" s="14" t="str">
        <f>_xlfn.XLOOKUP(B338,'[4]cell downs 18042026 17h'!$B:$B,'[4]cell downs 18042026 17h'!$B:$B,"")</f>
        <v/>
      </c>
      <c r="BM338" s="14" t="str">
        <f>_xlfn.XLOOKUP(B338,'[5]Cells Huawei 19042026 15h'!$B:$B,'[5]Cells Huawei 19042026 15h'!$B:$B,"")</f>
        <v/>
      </c>
      <c r="BN338" s="9" t="str">
        <f>_xlfn.XLOOKUP(B338,'[6]cells down 19042026 9H40'!$B:$B,'[6]cells down 19042026 9H40'!$B:$B,"")</f>
        <v/>
      </c>
      <c r="BO338" s="9" t="s">
        <v>5537</v>
      </c>
      <c r="BP338" s="9" t="s">
        <v>5537</v>
      </c>
    </row>
    <row r="339" spans="1:68" s="9" customFormat="1" x14ac:dyDescent="0.35">
      <c r="A339" s="1" t="s">
        <v>1101</v>
      </c>
      <c r="B339" s="8" t="s">
        <v>1102</v>
      </c>
      <c r="C339" s="3" t="str">
        <f>_xlfn.XLOOKUP(B339,'[1]daily break down'!$D:$D,'[1]daily break down'!$E:$E,"")</f>
        <v>NORD</v>
      </c>
      <c r="D339" s="1" t="s">
        <v>11</v>
      </c>
      <c r="E339" s="1" t="s">
        <v>96</v>
      </c>
      <c r="F339" s="3" t="s">
        <v>23</v>
      </c>
      <c r="G339" s="1" t="s">
        <v>1103</v>
      </c>
      <c r="H339" s="40" t="str">
        <f>_xlfn.XLOOKUP(B339,[2]CALCULATION!$B:$B,[2]CALCULATION!$H:$H,"")</f>
        <v>NOKIA</v>
      </c>
      <c r="I339" s="34">
        <v>0.29923406865715341</v>
      </c>
      <c r="J339" s="34">
        <v>6.3268667508917076E-2</v>
      </c>
      <c r="K339" s="34">
        <v>0.24717704909056684</v>
      </c>
      <c r="L339" s="34">
        <v>0.3698126929717987</v>
      </c>
      <c r="M339" s="34">
        <v>0.14120022745932487</v>
      </c>
      <c r="N339" s="34">
        <v>9.4379970659681595E-2</v>
      </c>
      <c r="O339" s="34">
        <v>0</v>
      </c>
      <c r="P339" s="34">
        <v>1.3022133100670621</v>
      </c>
      <c r="Q339" s="34">
        <v>1.779638623989632</v>
      </c>
      <c r="R339" s="34">
        <v>0.24257798688567117</v>
      </c>
      <c r="S339" s="109">
        <v>0.34528606721701388</v>
      </c>
      <c r="T339" s="109">
        <f>_xlfn.XLOOKUP(B339,'[3]Nur des jours'!$B:$B,'[3]Nur des jours'!$U:$U,"")</f>
        <v>0</v>
      </c>
      <c r="U339" s="109">
        <v>0</v>
      </c>
      <c r="V339" s="109">
        <v>0</v>
      </c>
      <c r="W339" s="109">
        <v>0</v>
      </c>
      <c r="X339" s="109">
        <v>4.8119041300334155E-2</v>
      </c>
      <c r="Y339" s="109">
        <v>0.13519185479227014</v>
      </c>
      <c r="Z339" s="109">
        <v>0.65445654323640046</v>
      </c>
      <c r="AA339" s="109">
        <v>0.4347040622149746</v>
      </c>
      <c r="AB339" s="109">
        <v>0.61571687662355767</v>
      </c>
      <c r="AC339" s="109">
        <v>2.5554886115207687</v>
      </c>
      <c r="AD339" s="109">
        <v>0.34457653742974581</v>
      </c>
      <c r="AE339" s="109">
        <v>0.48060185541886746</v>
      </c>
      <c r="AF339" s="109">
        <v>0.48060185541886746</v>
      </c>
      <c r="AG339" s="57" t="str">
        <f>_xlfn.XLOOKUP(B339,[3]CALCULATION!$B:$B,[3]CALCULATION!$M:$M,"")</f>
        <v>Operationnel</v>
      </c>
      <c r="AH339" s="57"/>
      <c r="AI339" s="56" t="str" cm="1">
        <f t="array" ref="AI339">IFERROR(_xlfn.IFS(
AK339="MPR ISSUE","PDH",
AK339="BSS Hardware Issue","BSS",
AK339="Sites strategiques, MLL, Pylone, etc.","ENVTECH",
AK339="AKTIVCO DEFAUT GE &amp; POWER Cabinet","AKTIVCO",
AK339="AKTIVCO Coupure ENEO &amp; Baisse de tension","AKTIVCO GRID ONLY",
AK339="Coupure ENEO &amp; Baisse de tension","IHS GRID ONLY",
AK339="Defaut GE &amp; POWER Cabinet","IHS",
AK339="Sharing","Partners",
AK339="Sites strategiques &amp; DataCenter","SST &amp; DC",
AK339="Exclu","Exclu",
AK339="SAT","SAT",
AK339="SPARE-ISSUE","SPARE-ISSUE",
AK339="Fiber CAmtel","TRANS_FO_CAMTEL",
AK339="Fiber AOF","Fiber AOF",
AK339="Projet OCM (HUAWEI)","TRAVAUX-HUAWEI",
AK339="Projet OCM (NOKIA)","TRAVAUX-NOKIA",
AK339="ACCESS-ISSUE","ACCESS-ISSUE",
AK339="Projet OCM (ZTE, NOKIA, autres projets)","TRAVAUX OCM",
AK339="No root CAuse","No root cause",
AK339="ODU HS","PDH",
AK339="IP &amp; VLAN","PDH",
AK339="Warehouse HUAWEI","SPARE-ISSUE",
AK339="SPARE-HS","SPARE-ISSUE",
AK339="Power Telco","BSS",AK339="no impacts","no impacts"
),"")</f>
        <v>No root cause</v>
      </c>
      <c r="AJ339" s="56" t="str" cm="1">
        <f t="array" ref="AJ339">IFERROR(_xlfn.IFS(
AK339="MPR ISSUE","TX ISSUE",
AK339="BSS Hardware Issue","RAN ISSUE",
AK339="Sites strategiques, MLL, Pylone, etc.","ENVTECH",
AK339="AKTIVCO DEFAUT GE &amp; POWER Cabinet","POWER ISSUE",
AK339="AKTIVCO Coupure ENEO &amp; Baisse de tension","POWER ISSUE",
AK339="Coupure ENEO &amp; Baisse de tension","POWER ISSUE",
AK339="Defaut GE &amp; POWER Cabinet","POWER ISSUE",
AK339="Sharing","POWER ISSUE",
AK339="Sites strategiques &amp; DataCenter","POWER ISSUE",
AK339="Exclu","Exclu",
AK339="SAT","TX ISSUE",
AK339="SPARE-ISSUE","SPARE-ISSUE",
AK339="Fiber CAmtel","TX ISSUE",
AK339="Fiber AOF","TX ISSUE",
AK339="Projet OCM (HUAWEI)","TRAVAUX-HUAWEI",
AK339="Projet OCM (NOKIA)","TRAVAUX -NOKIA",
AK339="ACCESS-ISSUE","ACCESS-ISSUE",
AK339="Projet OCM (ZTE, NOKIA, autres projets)","TRAVAUX OCM",
AK339="No root CAuse","No root cause",
AK339="ODU HS","TX ISSUE",
AK339="IP &amp; VLAN","TX ISSUE",
AK339="Warehouse HUAWEI","SPARE-ISSUE",
AK339="SPARE-HS","SPARE-ISSUE",
AK339="Power Telco","RAN ISSUE",AK339="no impacts","no impacts"
),"")</f>
        <v>No root cause</v>
      </c>
      <c r="AK339" s="81" t="s">
        <v>5620</v>
      </c>
      <c r="AL339" s="56" t="str" cm="1">
        <f t="array" ref="AL339">IFERROR(_xlfn.IFS(
AK339="MPR ISSUE","ACTIVE",
AK339="BSS Hardware Issue","ACTIVE",
AK339="Sites strategiques, MLL, Pylone, etc.","PASSIVE",
AK339="AKTIVCO DEFAUT GE &amp; POWER Cabinet","PASSIVE",
AK339="AKTIVCO Coupure ENEO &amp; Baisse de tension","PASSIVE",
AK339="Coupure ENEO &amp; Baisse de tension","PASSIVE",
AK339="Defaut GE &amp; POWER Cabinet","PASSIVE",
AK339="Sharing","PASSIVE",
AK339="Sites strategiques &amp; DataCenter","PASSIVE",
AK339="Exclu","Exclu",
AK339="SAT","ACTIVE",
AK339="SPARE-ISSUE","SPARE-ISSUE",
AK339="Fiber CAmtel","ACTIVE",
AK339="Fiber AOF","ACTIVE",
AK339="Projet OCM (HUAWEI)","PLANNED WORKS",
AK339="Projet OCM (NOKIA)","PLANNED WORKS",
AK339="ACCESS-ISSUE","ACCESS-ISSUE",
AK339="Projet OCM (ZTE, NOKIA, autres projets)","PLANNED WORKS",
AK339="No root CAuse","No root cause",
AK339="ODU HS","ACTIVE",
AK339="IP &amp; VLAN","ACTIVE",
AK339="Warehouse HUAWEI","SPARE-ISSUE",
AK339="SPARE-HS","SPARE-ISSUE",
AK339="Power Telco","ACTIVE", AK339="no impacts","no impacts"
),"")</f>
        <v>No root cause</v>
      </c>
      <c r="AM339" s="108" t="s">
        <v>5537</v>
      </c>
      <c r="AN339" s="117" t="s">
        <v>1102</v>
      </c>
      <c r="AP339" s="23" t="s">
        <v>5537</v>
      </c>
      <c r="AQ339" s="23" t="s">
        <v>5537</v>
      </c>
      <c r="AR339" s="7"/>
      <c r="AS339" s="6"/>
      <c r="AT339" s="7"/>
      <c r="AU339" s="3" t="s">
        <v>5537</v>
      </c>
      <c r="AV339" s="24" t="s">
        <v>5537</v>
      </c>
      <c r="AW339" s="24" t="s">
        <v>5537</v>
      </c>
      <c r="AX339" s="24" t="s">
        <v>5537</v>
      </c>
      <c r="AY339" s="24" t="s">
        <v>5537</v>
      </c>
      <c r="AZ339" s="24" t="s">
        <v>5537</v>
      </c>
      <c r="BA339" s="24" t="s">
        <v>5537</v>
      </c>
      <c r="BB339" s="24" t="s">
        <v>5537</v>
      </c>
      <c r="BC339" s="24" t="s">
        <v>5537</v>
      </c>
      <c r="BD339" s="24" t="s">
        <v>5537</v>
      </c>
      <c r="BE339" s="24" t="s">
        <v>5537</v>
      </c>
      <c r="BF339" s="24" t="s">
        <v>5537</v>
      </c>
      <c r="BG339" s="24" t="s">
        <v>5537</v>
      </c>
      <c r="BH339" s="24" t="s">
        <v>5537</v>
      </c>
      <c r="BI339" s="9" t="s">
        <v>5537</v>
      </c>
      <c r="BJ339" s="14"/>
      <c r="BK339" s="14" t="s">
        <v>5537</v>
      </c>
      <c r="BL339" s="14" t="str">
        <f>_xlfn.XLOOKUP(B339,'[4]cell downs 18042026 17h'!$B:$B,'[4]cell downs 18042026 17h'!$B:$B,"")</f>
        <v/>
      </c>
      <c r="BM339" s="14" t="str">
        <f>_xlfn.XLOOKUP(B339,'[5]Cells Huawei 19042026 15h'!$B:$B,'[5]Cells Huawei 19042026 15h'!$B:$B,"")</f>
        <v/>
      </c>
      <c r="BN339" s="9" t="str">
        <f>_xlfn.XLOOKUP(B339,'[6]cells down 19042026 9H40'!$B:$B,'[6]cells down 19042026 9H40'!$B:$B,"")</f>
        <v/>
      </c>
      <c r="BO339" s="9" t="s">
        <v>1102</v>
      </c>
      <c r="BP339" s="9" t="s">
        <v>12</v>
      </c>
    </row>
    <row r="340" spans="1:68" s="9" customFormat="1" x14ac:dyDescent="0.35">
      <c r="A340" s="1" t="s">
        <v>954</v>
      </c>
      <c r="B340" s="8" t="s">
        <v>955</v>
      </c>
      <c r="C340" s="3" t="str">
        <f>_xlfn.XLOOKUP(B340,'[1]daily break down'!$D:$D,'[1]daily break down'!$E:$E,"")</f>
        <v>Yaounde</v>
      </c>
      <c r="D340" s="1" t="s">
        <v>21</v>
      </c>
      <c r="E340" s="1" t="s">
        <v>30</v>
      </c>
      <c r="F340" s="3" t="s">
        <v>37</v>
      </c>
      <c r="G340" s="1" t="s">
        <v>38</v>
      </c>
      <c r="H340" s="41" t="str">
        <f>_xlfn.XLOOKUP(B340,[2]CALCULATION!$B:$B,[2]CALCULATION!$H:$H,"")</f>
        <v>ZTE</v>
      </c>
      <c r="I340" s="34">
        <v>0.29934395447917261</v>
      </c>
      <c r="J340" s="34">
        <v>0.64734200260820185</v>
      </c>
      <c r="K340" s="34">
        <v>0</v>
      </c>
      <c r="L340" s="34">
        <v>0.21432413614014667</v>
      </c>
      <c r="M340" s="34">
        <v>0</v>
      </c>
      <c r="N340" s="34">
        <v>0</v>
      </c>
      <c r="O340" s="34">
        <v>0</v>
      </c>
      <c r="P340" s="34">
        <v>0.82690557110774376</v>
      </c>
      <c r="Q340" s="34">
        <v>0.17981325959598565</v>
      </c>
      <c r="R340" s="34">
        <v>0.18207831454229492</v>
      </c>
      <c r="S340" s="109">
        <v>6.2601124894059159E-3</v>
      </c>
      <c r="T340" s="109">
        <f>_xlfn.XLOOKUP(B340,'[3]Nur des jours'!$B:$B,'[3]Nur des jours'!$U:$U,"")</f>
        <v>0.3344255535294906</v>
      </c>
      <c r="U340" s="109">
        <v>0.50494673732211259</v>
      </c>
      <c r="V340" s="109">
        <v>0</v>
      </c>
      <c r="W340" s="109">
        <v>0.3344255535294906</v>
      </c>
      <c r="X340" s="109">
        <v>0.20938381944622811</v>
      </c>
      <c r="Y340" s="109">
        <v>0.22563157579337528</v>
      </c>
      <c r="Z340" s="109">
        <v>0</v>
      </c>
      <c r="AA340" s="109">
        <v>0.18486058675980874</v>
      </c>
      <c r="AB340" s="109">
        <v>0</v>
      </c>
      <c r="AC340" s="109">
        <v>0</v>
      </c>
      <c r="AD340" s="109">
        <v>0.86266324618936341</v>
      </c>
      <c r="AE340" s="109">
        <v>0.46469296555975015</v>
      </c>
      <c r="AF340" s="109">
        <v>0.46469296555975015</v>
      </c>
      <c r="AG340" s="57" t="str">
        <f>_xlfn.XLOOKUP(B340,[3]CALCULATION!$B:$B,[3]CALCULATION!$M:$M,"")</f>
        <v>Operationnel</v>
      </c>
      <c r="AH340" s="57"/>
      <c r="AI340" s="56" t="str" cm="1">
        <f t="array" ref="AI340">IFERROR(_xlfn.IFS(
AK340="MPR ISSUE","PDH",
AK340="BSS Hardware Issue","BSS",
AK340="Sites strategiques, MLL, Pylone, etc.","ENVTECH",
AK340="AKTIVCO DEFAUT GE &amp; POWER Cabinet","AKTIVCO",
AK340="AKTIVCO Coupure ENEO &amp; Baisse de tension","AKTIVCO GRID ONLY",
AK340="Coupure ENEO &amp; Baisse de tension","IHS GRID ONLY",
AK340="Defaut GE &amp; POWER Cabinet","IHS",
AK340="Sharing","Partners",
AK340="Sites strategiques &amp; DataCenter","SST &amp; DC",
AK340="Exclu","Exclu",
AK340="SAT","SAT",
AK340="SPARE-ISSUE","SPARE-ISSUE",
AK340="Fiber CAmtel","TRANS_FO_CAMTEL",
AK340="Fiber AOF","Fiber AOF",
AK340="Projet OCM (HUAWEI)","TRAVAUX-HUAWEI",
AK340="Projet OCM (NOKIA)","TRAVAUX-NOKIA",
AK340="ACCESS-ISSUE","ACCESS-ISSUE",
AK340="Projet OCM (ZTE, NOKIA, autres projets)","TRAVAUX OCM",
AK340="No root CAuse","No root cause",
AK340="ODU HS","PDH",
AK340="IP &amp; VLAN","PDH",
AK340="Warehouse HUAWEI","SPARE-ISSUE",
AK340="SPARE-HS","SPARE-ISSUE",
AK340="Power Telco","BSS",AK340="no impacts","no impacts"
),"")</f>
        <v>No root cause</v>
      </c>
      <c r="AJ340" s="56" t="str" cm="1">
        <f t="array" ref="AJ340">IFERROR(_xlfn.IFS(
AK340="MPR ISSUE","TX ISSUE",
AK340="BSS Hardware Issue","RAN ISSUE",
AK340="Sites strategiques, MLL, Pylone, etc.","ENVTECH",
AK340="AKTIVCO DEFAUT GE &amp; POWER Cabinet","POWER ISSUE",
AK340="AKTIVCO Coupure ENEO &amp; Baisse de tension","POWER ISSUE",
AK340="Coupure ENEO &amp; Baisse de tension","POWER ISSUE",
AK340="Defaut GE &amp; POWER Cabinet","POWER ISSUE",
AK340="Sharing","POWER ISSUE",
AK340="Sites strategiques &amp; DataCenter","POWER ISSUE",
AK340="Exclu","Exclu",
AK340="SAT","TX ISSUE",
AK340="SPARE-ISSUE","SPARE-ISSUE",
AK340="Fiber CAmtel","TX ISSUE",
AK340="Fiber AOF","TX ISSUE",
AK340="Projet OCM (HUAWEI)","TRAVAUX-HUAWEI",
AK340="Projet OCM (NOKIA)","TRAVAUX -NOKIA",
AK340="ACCESS-ISSUE","ACCESS-ISSUE",
AK340="Projet OCM (ZTE, NOKIA, autres projets)","TRAVAUX OCM",
AK340="No root CAuse","No root cause",
AK340="ODU HS","TX ISSUE",
AK340="IP &amp; VLAN","TX ISSUE",
AK340="Warehouse HUAWEI","SPARE-ISSUE",
AK340="SPARE-HS","SPARE-ISSUE",
AK340="Power Telco","RAN ISSUE",AK340="no impacts","no impacts"
),"")</f>
        <v>No root cause</v>
      </c>
      <c r="AK340" s="81" t="s">
        <v>5620</v>
      </c>
      <c r="AL340" s="56" t="str" cm="1">
        <f t="array" ref="AL340">IFERROR(_xlfn.IFS(
AK340="MPR ISSUE","ACTIVE",
AK340="BSS Hardware Issue","ACTIVE",
AK340="Sites strategiques, MLL, Pylone, etc.","PASSIVE",
AK340="AKTIVCO DEFAUT GE &amp; POWER Cabinet","PASSIVE",
AK340="AKTIVCO Coupure ENEO &amp; Baisse de tension","PASSIVE",
AK340="Coupure ENEO &amp; Baisse de tension","PASSIVE",
AK340="Defaut GE &amp; POWER Cabinet","PASSIVE",
AK340="Sharing","PASSIVE",
AK340="Sites strategiques &amp; DataCenter","PASSIVE",
AK340="Exclu","Exclu",
AK340="SAT","ACTIVE",
AK340="SPARE-ISSUE","SPARE-ISSUE",
AK340="Fiber CAmtel","ACTIVE",
AK340="Fiber AOF","ACTIVE",
AK340="Projet OCM (HUAWEI)","PLANNED WORKS",
AK340="Projet OCM (NOKIA)","PLANNED WORKS",
AK340="ACCESS-ISSUE","ACCESS-ISSUE",
AK340="Projet OCM (ZTE, NOKIA, autres projets)","PLANNED WORKS",
AK340="No root CAuse","No root cause",
AK340="ODU HS","ACTIVE",
AK340="IP &amp; VLAN","ACTIVE",
AK340="Warehouse HUAWEI","SPARE-ISSUE",
AK340="SPARE-HS","SPARE-ISSUE",
AK340="Power Telco","ACTIVE", AK340="no impacts","no impacts"
),"")</f>
        <v>No root cause</v>
      </c>
      <c r="AM340" s="108" t="s">
        <v>5537</v>
      </c>
      <c r="AN340" s="117" t="s">
        <v>955</v>
      </c>
      <c r="AP340" s="23" t="s">
        <v>5537</v>
      </c>
      <c r="AQ340" s="23" t="s">
        <v>5537</v>
      </c>
      <c r="AR340" s="7"/>
      <c r="AS340" s="6"/>
      <c r="AT340" s="7"/>
      <c r="AU340" s="3" t="s">
        <v>5537</v>
      </c>
      <c r="AV340" s="24" t="s">
        <v>5537</v>
      </c>
      <c r="AW340" s="24" t="s">
        <v>5537</v>
      </c>
      <c r="AX340" s="24" t="s">
        <v>5537</v>
      </c>
      <c r="AY340" s="24" t="s">
        <v>5537</v>
      </c>
      <c r="AZ340" s="24" t="s">
        <v>5537</v>
      </c>
      <c r="BA340" s="24" t="s">
        <v>5537</v>
      </c>
      <c r="BB340" s="24" t="s">
        <v>5537</v>
      </c>
      <c r="BC340" s="24" t="s">
        <v>5537</v>
      </c>
      <c r="BD340" s="24" t="s">
        <v>5537</v>
      </c>
      <c r="BE340" s="24" t="s">
        <v>5537</v>
      </c>
      <c r="BF340" s="24" t="s">
        <v>5537</v>
      </c>
      <c r="BG340" s="24" t="s">
        <v>5537</v>
      </c>
      <c r="BH340" s="24" t="s">
        <v>5537</v>
      </c>
      <c r="BI340" s="9" t="s">
        <v>5537</v>
      </c>
      <c r="BJ340" s="14"/>
      <c r="BK340" s="14" t="s">
        <v>5537</v>
      </c>
      <c r="BL340" s="14" t="str">
        <f>_xlfn.XLOOKUP(B340,'[4]cell downs 18042026 17h'!$B:$B,'[4]cell downs 18042026 17h'!$B:$B,"")</f>
        <v/>
      </c>
      <c r="BM340" s="14" t="str">
        <f>_xlfn.XLOOKUP(B340,'[5]Cells Huawei 19042026 15h'!$B:$B,'[5]Cells Huawei 19042026 15h'!$B:$B,"")</f>
        <v/>
      </c>
      <c r="BN340" s="9" t="str">
        <f>_xlfn.XLOOKUP(B340,'[6]cells down 19042026 9H40'!$B:$B,'[6]cells down 19042026 9H40'!$B:$B,"")</f>
        <v/>
      </c>
      <c r="BO340" s="9" t="s">
        <v>5537</v>
      </c>
      <c r="BP340" s="9" t="s">
        <v>302</v>
      </c>
    </row>
    <row r="341" spans="1:68" s="9" customFormat="1" x14ac:dyDescent="0.35">
      <c r="A341" s="1" t="s">
        <v>623</v>
      </c>
      <c r="B341" s="8" t="s">
        <v>624</v>
      </c>
      <c r="C341" s="3" t="str">
        <f>_xlfn.XLOOKUP(B341,'[1]daily break down'!$D:$D,'[1]daily break down'!$E:$E,"")</f>
        <v>NORD-OUEST</v>
      </c>
      <c r="D341" s="1" t="s">
        <v>11</v>
      </c>
      <c r="E341" s="1" t="s">
        <v>154</v>
      </c>
      <c r="F341" s="3" t="s">
        <v>51</v>
      </c>
      <c r="G341" s="1" t="s">
        <v>623</v>
      </c>
      <c r="H341" s="40" t="str">
        <f>_xlfn.XLOOKUP(B341,[2]CALCULATION!$B:$B,[2]CALCULATION!$H:$H,"")</f>
        <v>NOKIA</v>
      </c>
      <c r="I341" s="34">
        <v>0</v>
      </c>
      <c r="J341" s="34">
        <v>0</v>
      </c>
      <c r="K341" s="34">
        <v>0</v>
      </c>
      <c r="L341" s="34">
        <v>1.0701046990435794E-3</v>
      </c>
      <c r="M341" s="34">
        <v>1.9193780818540392E-2</v>
      </c>
      <c r="N341" s="34">
        <v>1.8726832233265207E-3</v>
      </c>
      <c r="O341" s="34">
        <v>0</v>
      </c>
      <c r="P341" s="34">
        <v>3.3321197453903015</v>
      </c>
      <c r="Q341" s="34">
        <v>3.3295236360472287</v>
      </c>
      <c r="R341" s="34">
        <v>0.95029478125722833</v>
      </c>
      <c r="S341" s="109">
        <v>0</v>
      </c>
      <c r="T341" s="109">
        <f>_xlfn.XLOOKUP(B341,'[3]Nur des jours'!$B:$B,'[3]Nur des jours'!$U:$U,"")</f>
        <v>0.65196128789240737</v>
      </c>
      <c r="U341" s="109">
        <v>0.60059533788804531</v>
      </c>
      <c r="V341" s="109">
        <v>0</v>
      </c>
      <c r="W341" s="109">
        <v>0.65196128789240737</v>
      </c>
      <c r="X341" s="109">
        <v>6.4170611785990428E-2</v>
      </c>
      <c r="Y341" s="109">
        <v>0</v>
      </c>
      <c r="Z341" s="109">
        <v>2.741340712775338</v>
      </c>
      <c r="AA341" s="109">
        <v>0</v>
      </c>
      <c r="AB341" s="109">
        <v>1.9315389817739701E-2</v>
      </c>
      <c r="AC341" s="109">
        <v>1.5891714526655716</v>
      </c>
      <c r="AD341" s="109">
        <v>0.7025940036244821</v>
      </c>
      <c r="AE341" s="109">
        <v>0.46280244725810643</v>
      </c>
      <c r="AF341" s="109">
        <v>0.46280244725810643</v>
      </c>
      <c r="AG341" s="57" t="str">
        <f>_xlfn.XLOOKUP(B341,[3]CALCULATION!$B:$B,[3]CALCULATION!$M:$M,"")</f>
        <v>Insecurity</v>
      </c>
      <c r="AH341" s="57"/>
      <c r="AI341" s="56" t="str" cm="1">
        <f t="array" ref="AI341">IFERROR(_xlfn.IFS(
AK341="MPR ISSUE","PDH",
AK341="BSS Hardware Issue","BSS",
AK341="Sites strategiques, MLL, Pylone, etc.","ENVTECH",
AK341="AKTIVCO DEFAUT GE &amp; POWER Cabinet","AKTIVCO",
AK341="AKTIVCO Coupure ENEO &amp; Baisse de tension","AKTIVCO GRID ONLY",
AK341="Coupure ENEO &amp; Baisse de tension","IHS GRID ONLY",
AK341="Defaut GE &amp; POWER Cabinet","IHS",
AK341="Sharing","Partners",
AK341="Sites strategiques &amp; DataCenter","SST &amp; DC",
AK341="Exclu","Exclu",
AK341="SAT","SAT",
AK341="SPARE-ISSUE","SPARE-ISSUE",
AK341="Fiber CAmtel","TRANS_FO_CAMTEL",
AK341="Fiber AOF","Fiber AOF",
AK341="Projet OCM (HUAWEI)","TRAVAUX-HUAWEI",
AK341="Projet OCM (NOKIA)","TRAVAUX-NOKIA",
AK341="ACCESS-ISSUE","ACCESS-ISSUE",
AK341="Projet OCM (ZTE, NOKIA, autres projets)","TRAVAUX OCM",
AK341="No root CAuse","No root cause",
AK341="ODU HS","PDH",
AK341="IP &amp; VLAN","PDH",
AK341="Warehouse HUAWEI","SPARE-ISSUE",
AK341="SPARE-HS","SPARE-ISSUE",
AK341="Power Telco","BSS",AK341="no impacts","no impacts"
),"")</f>
        <v>PDH</v>
      </c>
      <c r="AJ341" s="56" t="str" cm="1">
        <f t="array" ref="AJ341">IFERROR(_xlfn.IFS(
AK341="MPR ISSUE","TX ISSUE",
AK341="BSS Hardware Issue","RAN ISSUE",
AK341="Sites strategiques, MLL, Pylone, etc.","ENVTECH",
AK341="AKTIVCO DEFAUT GE &amp; POWER Cabinet","POWER ISSUE",
AK341="AKTIVCO Coupure ENEO &amp; Baisse de tension","POWER ISSUE",
AK341="Coupure ENEO &amp; Baisse de tension","POWER ISSUE",
AK341="Defaut GE &amp; POWER Cabinet","POWER ISSUE",
AK341="Sharing","POWER ISSUE",
AK341="Sites strategiques &amp; DataCenter","POWER ISSUE",
AK341="Exclu","Exclu",
AK341="SAT","TX ISSUE",
AK341="SPARE-ISSUE","SPARE-ISSUE",
AK341="Fiber CAmtel","TX ISSUE",
AK341="Fiber AOF","TX ISSUE",
AK341="Projet OCM (HUAWEI)","TRAVAUX-HUAWEI",
AK341="Projet OCM (NOKIA)","TRAVAUX -NOKIA",
AK341="ACCESS-ISSUE","ACCESS-ISSUE",
AK341="Projet OCM (ZTE, NOKIA, autres projets)","TRAVAUX OCM",
AK341="No root CAuse","No root cause",
AK341="ODU HS","TX ISSUE",
AK341="IP &amp; VLAN","TX ISSUE",
AK341="Warehouse HUAWEI","SPARE-ISSUE",
AK341="SPARE-HS","SPARE-ISSUE",
AK341="Power Telco","RAN ISSUE",AK341="no impacts","no impacts"
),"")</f>
        <v>TX ISSUE</v>
      </c>
      <c r="AK341" s="81" t="s">
        <v>5352</v>
      </c>
      <c r="AL341" s="56" t="str" cm="1">
        <f t="array" ref="AL341">IFERROR(_xlfn.IFS(
AK341="MPR ISSUE","ACTIVE",
AK341="BSS Hardware Issue","ACTIVE",
AK341="Sites strategiques, MLL, Pylone, etc.","PASSIVE",
AK341="AKTIVCO DEFAUT GE &amp; POWER Cabinet","PASSIVE",
AK341="AKTIVCO Coupure ENEO &amp; Baisse de tension","PASSIVE",
AK341="Coupure ENEO &amp; Baisse de tension","PASSIVE",
AK341="Defaut GE &amp; POWER Cabinet","PASSIVE",
AK341="Sharing","PASSIVE",
AK341="Sites strategiques &amp; DataCenter","PASSIVE",
AK341="Exclu","Exclu",
AK341="SAT","ACTIVE",
AK341="SPARE-ISSUE","SPARE-ISSUE",
AK341="Fiber CAmtel","ACTIVE",
AK341="Fiber AOF","ACTIVE",
AK341="Projet OCM (HUAWEI)","PLANNED WORKS",
AK341="Projet OCM (NOKIA)","PLANNED WORKS",
AK341="ACCESS-ISSUE","ACCESS-ISSUE",
AK341="Projet OCM (ZTE, NOKIA, autres projets)","PLANNED WORKS",
AK341="No root CAuse","No root cause",
AK341="ODU HS","ACTIVE",
AK341="IP &amp; VLAN","ACTIVE",
AK341="Warehouse HUAWEI","SPARE-ISSUE",
AK341="SPARE-HS","SPARE-ISSUE",
AK341="Power Telco","ACTIVE", AK341="no impacts","no impacts"
),"")</f>
        <v>ACTIVE</v>
      </c>
      <c r="AM341" s="108" t="s">
        <v>5952</v>
      </c>
      <c r="AN341" s="117" t="s">
        <v>624</v>
      </c>
      <c r="AP341" s="23" t="s">
        <v>5537</v>
      </c>
      <c r="AQ341" s="23" t="s">
        <v>5537</v>
      </c>
      <c r="AR341" s="7"/>
      <c r="AS341" s="6"/>
      <c r="AT341" s="7"/>
      <c r="AU341" s="3" t="s">
        <v>5537</v>
      </c>
      <c r="AV341" s="24" t="s">
        <v>5537</v>
      </c>
      <c r="AW341" s="24" t="s">
        <v>5537</v>
      </c>
      <c r="AX341" s="24" t="s">
        <v>5537</v>
      </c>
      <c r="AY341" s="24" t="s">
        <v>5537</v>
      </c>
      <c r="AZ341" s="24" t="s">
        <v>5537</v>
      </c>
      <c r="BA341" s="24" t="s">
        <v>5537</v>
      </c>
      <c r="BB341" s="24" t="s">
        <v>5537</v>
      </c>
      <c r="BC341" s="24" t="s">
        <v>5537</v>
      </c>
      <c r="BD341" s="24" t="s">
        <v>5537</v>
      </c>
      <c r="BE341" s="24" t="s">
        <v>5537</v>
      </c>
      <c r="BF341" s="24" t="s">
        <v>5537</v>
      </c>
      <c r="BG341" s="24" t="s">
        <v>5537</v>
      </c>
      <c r="BH341" s="24" t="s">
        <v>5537</v>
      </c>
      <c r="BI341" s="9" t="s">
        <v>5952</v>
      </c>
      <c r="BJ341" s="14"/>
      <c r="BK341" s="14" t="s">
        <v>5537</v>
      </c>
      <c r="BL341" s="14" t="str">
        <f>_xlfn.XLOOKUP(B341,'[4]cell downs 18042026 17h'!$B:$B,'[4]cell downs 18042026 17h'!$B:$B,"")</f>
        <v/>
      </c>
      <c r="BM341" s="14" t="str">
        <f>_xlfn.XLOOKUP(B341,'[5]Cells Huawei 19042026 15h'!$B:$B,'[5]Cells Huawei 19042026 15h'!$B:$B,"")</f>
        <v/>
      </c>
      <c r="BN341" s="9" t="str">
        <f>_xlfn.XLOOKUP(B341,'[6]cells down 19042026 9H40'!$B:$B,'[6]cells down 19042026 9H40'!$B:$B,"")</f>
        <v/>
      </c>
      <c r="BO341" s="9" t="s">
        <v>624</v>
      </c>
      <c r="BP341" s="9" t="s">
        <v>5537</v>
      </c>
    </row>
    <row r="342" spans="1:68" s="9" customFormat="1" x14ac:dyDescent="0.35">
      <c r="A342" s="2" t="s">
        <v>1045</v>
      </c>
      <c r="B342" s="8" t="s">
        <v>1046</v>
      </c>
      <c r="C342" s="3" t="str">
        <f>_xlfn.XLOOKUP(B342,'[1]daily break down'!$D:$D,'[1]daily break down'!$E:$E,"")</f>
        <v>EXTREME-NORD</v>
      </c>
      <c r="D342" s="1" t="s">
        <v>11</v>
      </c>
      <c r="E342" s="1" t="s">
        <v>12</v>
      </c>
      <c r="F342" s="3" t="s">
        <v>55</v>
      </c>
      <c r="G342" s="1" t="s">
        <v>1047</v>
      </c>
      <c r="H342" s="40" t="str">
        <f>_xlfn.XLOOKUP(B342,[2]CALCULATION!$B:$B,[2]CALCULATION!$H:$H,"")</f>
        <v>NOKIA</v>
      </c>
      <c r="I342" s="34">
        <v>0.21308290295960905</v>
      </c>
      <c r="J342" s="34">
        <v>0.19896181262433715</v>
      </c>
      <c r="K342" s="34">
        <v>0.65612853451440556</v>
      </c>
      <c r="L342" s="34">
        <v>0.3106442985041819</v>
      </c>
      <c r="M342" s="34">
        <v>0.47424708650726993</v>
      </c>
      <c r="N342" s="34">
        <v>5.3074869181318152E-2</v>
      </c>
      <c r="O342" s="34">
        <v>0.70317263512190298</v>
      </c>
      <c r="P342" s="34">
        <v>1.2540115703656083</v>
      </c>
      <c r="Q342" s="34">
        <v>0.16185234510892949</v>
      </c>
      <c r="R342" s="34">
        <v>4.8245246475061107E-2</v>
      </c>
      <c r="S342" s="109">
        <v>8.5519200531913003E-2</v>
      </c>
      <c r="T342" s="109">
        <f>_xlfn.XLOOKUP(B342,'[3]Nur des jours'!$B:$B,'[3]Nur des jours'!$U:$U,"")</f>
        <v>7.2775542630187262E-2</v>
      </c>
      <c r="U342" s="109">
        <v>1.1841686338579278</v>
      </c>
      <c r="V342" s="109">
        <v>1.242268657769616</v>
      </c>
      <c r="W342" s="109">
        <v>7.2775542630187248E-2</v>
      </c>
      <c r="X342" s="109">
        <v>2.0658677917694424</v>
      </c>
      <c r="Y342" s="109">
        <v>0.21713297053749808</v>
      </c>
      <c r="Z342" s="109">
        <v>2.3222640684293858</v>
      </c>
      <c r="AA342" s="109">
        <v>1.5938348342546658</v>
      </c>
      <c r="AB342" s="109">
        <v>1.1929492596510212</v>
      </c>
      <c r="AC342" s="109">
        <v>0.43663497316243616</v>
      </c>
      <c r="AD342" s="109">
        <v>1.1562917571937124</v>
      </c>
      <c r="AE342" s="109">
        <v>0.45053191337573795</v>
      </c>
      <c r="AF342" s="109">
        <v>0.45053191337573795</v>
      </c>
      <c r="AG342" s="57" t="str">
        <f>_xlfn.XLOOKUP(B342,[3]CALCULATION!$B:$B,[3]CALCULATION!$M:$M,"")</f>
        <v>Insecurity</v>
      </c>
      <c r="AH342" s="57"/>
      <c r="AI342" s="56" t="str" cm="1">
        <f t="array" ref="AI342">IFERROR(_xlfn.IFS(
AK342="MPR ISSUE","PDH",
AK342="BSS Hardware Issue","BSS",
AK342="Sites strategiques, MLL, Pylone, etc.","ENVTECH",
AK342="AKTIVCO DEFAUT GE &amp; POWER Cabinet","AKTIVCO",
AK342="AKTIVCO Coupure ENEO &amp; Baisse de tension","AKTIVCO GRID ONLY",
AK342="Coupure ENEO &amp; Baisse de tension","IHS GRID ONLY",
AK342="Defaut GE &amp; POWER Cabinet","IHS",
AK342="Sharing","Partners",
AK342="Sites strategiques &amp; DataCenter","SST &amp; DC",
AK342="Exclu","Exclu",
AK342="SAT","SAT",
AK342="SPARE-ISSUE","SPARE-ISSUE",
AK342="Fiber CAmtel","TRANS_FO_CAMTEL",
AK342="Fiber AOF","Fiber AOF",
AK342="Projet OCM (HUAWEI)","TRAVAUX-HUAWEI",
AK342="Projet OCM (NOKIA)","TRAVAUX-NOKIA",
AK342="ACCESS-ISSUE","ACCESS-ISSUE",
AK342="Projet OCM (ZTE, NOKIA, autres projets)","TRAVAUX OCM",
AK342="No root CAuse","No root cause",
AK342="ODU HS","PDH",
AK342="IP &amp; VLAN","PDH",
AK342="Warehouse HUAWEI","SPARE-ISSUE",
AK342="SPARE-HS","SPARE-ISSUE",
AK342="Power Telco","BSS",AK342="no impacts","no impacts"
),"")</f>
        <v>No root cause</v>
      </c>
      <c r="AJ342" s="56" t="str" cm="1">
        <f t="array" ref="AJ342">IFERROR(_xlfn.IFS(
AK342="MPR ISSUE","TX ISSUE",
AK342="BSS Hardware Issue","RAN ISSUE",
AK342="Sites strategiques, MLL, Pylone, etc.","ENVTECH",
AK342="AKTIVCO DEFAUT GE &amp; POWER Cabinet","POWER ISSUE",
AK342="AKTIVCO Coupure ENEO &amp; Baisse de tension","POWER ISSUE",
AK342="Coupure ENEO &amp; Baisse de tension","POWER ISSUE",
AK342="Defaut GE &amp; POWER Cabinet","POWER ISSUE",
AK342="Sharing","POWER ISSUE",
AK342="Sites strategiques &amp; DataCenter","POWER ISSUE",
AK342="Exclu","Exclu",
AK342="SAT","TX ISSUE",
AK342="SPARE-ISSUE","SPARE-ISSUE",
AK342="Fiber CAmtel","TX ISSUE",
AK342="Fiber AOF","TX ISSUE",
AK342="Projet OCM (HUAWEI)","TRAVAUX-HUAWEI",
AK342="Projet OCM (NOKIA)","TRAVAUX -NOKIA",
AK342="ACCESS-ISSUE","ACCESS-ISSUE",
AK342="Projet OCM (ZTE, NOKIA, autres projets)","TRAVAUX OCM",
AK342="No root CAuse","No root cause",
AK342="ODU HS","TX ISSUE",
AK342="IP &amp; VLAN","TX ISSUE",
AK342="Warehouse HUAWEI","SPARE-ISSUE",
AK342="SPARE-HS","SPARE-ISSUE",
AK342="Power Telco","RAN ISSUE",AK342="no impacts","no impacts"
),"")</f>
        <v>No root cause</v>
      </c>
      <c r="AK342" s="81" t="s">
        <v>5620</v>
      </c>
      <c r="AL342" s="56" t="str" cm="1">
        <f t="array" ref="AL342">IFERROR(_xlfn.IFS(
AK342="MPR ISSUE","ACTIVE",
AK342="BSS Hardware Issue","ACTIVE",
AK342="Sites strategiques, MLL, Pylone, etc.","PASSIVE",
AK342="AKTIVCO DEFAUT GE &amp; POWER Cabinet","PASSIVE",
AK342="AKTIVCO Coupure ENEO &amp; Baisse de tension","PASSIVE",
AK342="Coupure ENEO &amp; Baisse de tension","PASSIVE",
AK342="Defaut GE &amp; POWER Cabinet","PASSIVE",
AK342="Sharing","PASSIVE",
AK342="Sites strategiques &amp; DataCenter","PASSIVE",
AK342="Exclu","Exclu",
AK342="SAT","ACTIVE",
AK342="SPARE-ISSUE","SPARE-ISSUE",
AK342="Fiber CAmtel","ACTIVE",
AK342="Fiber AOF","ACTIVE",
AK342="Projet OCM (HUAWEI)","PLANNED WORKS",
AK342="Projet OCM (NOKIA)","PLANNED WORKS",
AK342="ACCESS-ISSUE","ACCESS-ISSUE",
AK342="Projet OCM (ZTE, NOKIA, autres projets)","PLANNED WORKS",
AK342="No root CAuse","No root cause",
AK342="ODU HS","ACTIVE",
AK342="IP &amp; VLAN","ACTIVE",
AK342="Warehouse HUAWEI","SPARE-ISSUE",
AK342="SPARE-HS","SPARE-ISSUE",
AK342="Power Telco","ACTIVE", AK342="no impacts","no impacts"
),"")</f>
        <v>No root cause</v>
      </c>
      <c r="AM342" s="108" t="s">
        <v>5537</v>
      </c>
      <c r="AN342" s="117" t="s">
        <v>1046</v>
      </c>
      <c r="AP342" s="23" t="s">
        <v>5537</v>
      </c>
      <c r="AQ342" s="23" t="s">
        <v>5537</v>
      </c>
      <c r="AR342" s="7"/>
      <c r="AS342" s="6"/>
      <c r="AT342" s="7"/>
      <c r="AU342" s="3" t="s">
        <v>5537</v>
      </c>
      <c r="AV342" s="24" t="s">
        <v>5537</v>
      </c>
      <c r="AW342" s="24" t="s">
        <v>5537</v>
      </c>
      <c r="AX342" s="24" t="s">
        <v>5537</v>
      </c>
      <c r="AY342" s="24" t="s">
        <v>5537</v>
      </c>
      <c r="AZ342" s="24" t="s">
        <v>5537</v>
      </c>
      <c r="BA342" s="24" t="s">
        <v>5537</v>
      </c>
      <c r="BB342" s="24" t="s">
        <v>5537</v>
      </c>
      <c r="BC342" s="24" t="s">
        <v>5537</v>
      </c>
      <c r="BD342" s="24" t="s">
        <v>5537</v>
      </c>
      <c r="BE342" s="24" t="s">
        <v>5537</v>
      </c>
      <c r="BF342" s="24" t="s">
        <v>5537</v>
      </c>
      <c r="BG342" s="24" t="s">
        <v>5537</v>
      </c>
      <c r="BH342" s="24" t="s">
        <v>5537</v>
      </c>
      <c r="BI342" s="9" t="s">
        <v>5537</v>
      </c>
      <c r="BJ342" s="14"/>
      <c r="BK342" s="14" t="s">
        <v>5537</v>
      </c>
      <c r="BL342" s="14" t="str">
        <f>_xlfn.XLOOKUP(B342,'[4]cell downs 18042026 17h'!$B:$B,'[4]cell downs 18042026 17h'!$B:$B,"")</f>
        <v/>
      </c>
      <c r="BM342" s="14" t="str">
        <f>_xlfn.XLOOKUP(B342,'[5]Cells Huawei 19042026 15h'!$B:$B,'[5]Cells Huawei 19042026 15h'!$B:$B,"")</f>
        <v/>
      </c>
      <c r="BN342" s="9" t="str">
        <f>_xlfn.XLOOKUP(B342,'[6]cells down 19042026 9H40'!$B:$B,'[6]cells down 19042026 9H40'!$B:$B,"")</f>
        <v/>
      </c>
      <c r="BO342" s="9" t="s">
        <v>1046</v>
      </c>
      <c r="BP342" s="9" t="s">
        <v>5537</v>
      </c>
    </row>
    <row r="343" spans="1:68" s="9" customFormat="1" x14ac:dyDescent="0.35">
      <c r="A343" s="1" t="s">
        <v>958</v>
      </c>
      <c r="B343" s="8" t="s">
        <v>959</v>
      </c>
      <c r="C343" s="3" t="str">
        <f>_xlfn.XLOOKUP(B343,'[1]daily break down'!$D:$D,'[1]daily break down'!$E:$E,"")</f>
        <v>Garoua</v>
      </c>
      <c r="D343" s="1" t="s">
        <v>11</v>
      </c>
      <c r="E343" s="1" t="s">
        <v>12</v>
      </c>
      <c r="F343" s="3" t="s">
        <v>23</v>
      </c>
      <c r="G343" s="1" t="s">
        <v>24</v>
      </c>
      <c r="H343" s="39" t="str">
        <f>_xlfn.XLOOKUP(B343,[2]CALCULATION!$B:$B,[2]CALCULATION!$H:$H,"")</f>
        <v>Huawei</v>
      </c>
      <c r="I343" s="34">
        <v>0</v>
      </c>
      <c r="J343" s="34">
        <v>0</v>
      </c>
      <c r="K343" s="34">
        <v>0.94445657229770019</v>
      </c>
      <c r="L343" s="34">
        <v>0</v>
      </c>
      <c r="M343" s="34">
        <v>0</v>
      </c>
      <c r="N343" s="34">
        <v>0</v>
      </c>
      <c r="O343" s="34">
        <v>0</v>
      </c>
      <c r="P343" s="34">
        <v>0</v>
      </c>
      <c r="Q343" s="34">
        <v>0</v>
      </c>
      <c r="R343" s="34">
        <v>6.97173211427006E-2</v>
      </c>
      <c r="S343" s="109">
        <v>1.4040130353020404</v>
      </c>
      <c r="T343" s="109">
        <f>_xlfn.XLOOKUP(B343,'[3]Nur des jours'!$B:$B,'[3]Nur des jours'!$U:$U,"")</f>
        <v>0</v>
      </c>
      <c r="U343" s="109">
        <v>0</v>
      </c>
      <c r="V343" s="109">
        <v>0</v>
      </c>
      <c r="W343" s="109">
        <v>0</v>
      </c>
      <c r="X343" s="109">
        <v>0</v>
      </c>
      <c r="Y343" s="109">
        <v>0</v>
      </c>
      <c r="Z343" s="109">
        <v>0.14669351916058135</v>
      </c>
      <c r="AA343" s="109">
        <v>0</v>
      </c>
      <c r="AB343" s="109">
        <v>0</v>
      </c>
      <c r="AC343" s="109">
        <v>0.73313709738658484</v>
      </c>
      <c r="AD343" s="109">
        <v>0.93634928649387483</v>
      </c>
      <c r="AE343" s="109">
        <v>0.44445015166950602</v>
      </c>
      <c r="AF343" s="109">
        <v>0.44445015166950602</v>
      </c>
      <c r="AG343" s="57" t="str">
        <f>_xlfn.XLOOKUP(B343,[3]CALCULATION!$B:$B,[3]CALCULATION!$M:$M,"")</f>
        <v>Operationnel</v>
      </c>
      <c r="AH343" s="57"/>
      <c r="AI343" s="56" t="str" cm="1">
        <f t="array" ref="AI343">IFERROR(_xlfn.IFS(
AK343="MPR ISSUE","PDH",
AK343="BSS Hardware Issue","BSS",
AK343="Sites strategiques, MLL, Pylone, etc.","ENVTECH",
AK343="AKTIVCO DEFAUT GE &amp; POWER Cabinet","AKTIVCO",
AK343="AKTIVCO Coupure ENEO &amp; Baisse de tension","AKTIVCO GRID ONLY",
AK343="Coupure ENEO &amp; Baisse de tension","IHS GRID ONLY",
AK343="Defaut GE &amp; POWER Cabinet","IHS",
AK343="Sharing","Partners",
AK343="Sites strategiques &amp; DataCenter","SST &amp; DC",
AK343="Exclu","Exclu",
AK343="SAT","SAT",
AK343="SPARE-ISSUE","SPARE-ISSUE",
AK343="Fiber CAmtel","TRANS_FO_CAMTEL",
AK343="Fiber AOF","Fiber AOF",
AK343="Projet OCM (HUAWEI)","TRAVAUX-HUAWEI",
AK343="Projet OCM (NOKIA)","TRAVAUX-NOKIA",
AK343="ACCESS-ISSUE","ACCESS-ISSUE",
AK343="Projet OCM (ZTE, NOKIA, autres projets)","TRAVAUX OCM",
AK343="No root CAuse","No root cause",
AK343="ODU HS","PDH",
AK343="IP &amp; VLAN","PDH",
AK343="Warehouse HUAWEI","SPARE-ISSUE",
AK343="SPARE-HS","SPARE-ISSUE",
AK343="Power Telco","BSS",AK343="no impacts","no impacts"
),"")</f>
        <v>No root cause</v>
      </c>
      <c r="AJ343" s="56" t="str" cm="1">
        <f t="array" ref="AJ343">IFERROR(_xlfn.IFS(
AK343="MPR ISSUE","TX ISSUE",
AK343="BSS Hardware Issue","RAN ISSUE",
AK343="Sites strategiques, MLL, Pylone, etc.","ENVTECH",
AK343="AKTIVCO DEFAUT GE &amp; POWER Cabinet","POWER ISSUE",
AK343="AKTIVCO Coupure ENEO &amp; Baisse de tension","POWER ISSUE",
AK343="Coupure ENEO &amp; Baisse de tension","POWER ISSUE",
AK343="Defaut GE &amp; POWER Cabinet","POWER ISSUE",
AK343="Sharing","POWER ISSUE",
AK343="Sites strategiques &amp; DataCenter","POWER ISSUE",
AK343="Exclu","Exclu",
AK343="SAT","TX ISSUE",
AK343="SPARE-ISSUE","SPARE-ISSUE",
AK343="Fiber CAmtel","TX ISSUE",
AK343="Fiber AOF","TX ISSUE",
AK343="Projet OCM (HUAWEI)","TRAVAUX-HUAWEI",
AK343="Projet OCM (NOKIA)","TRAVAUX -NOKIA",
AK343="ACCESS-ISSUE","ACCESS-ISSUE",
AK343="Projet OCM (ZTE, NOKIA, autres projets)","TRAVAUX OCM",
AK343="No root CAuse","No root cause",
AK343="ODU HS","TX ISSUE",
AK343="IP &amp; VLAN","TX ISSUE",
AK343="Warehouse HUAWEI","SPARE-ISSUE",
AK343="SPARE-HS","SPARE-ISSUE",
AK343="Power Telco","RAN ISSUE",AK343="no impacts","no impacts"
),"")</f>
        <v>No root cause</v>
      </c>
      <c r="AK343" s="81" t="s">
        <v>5620</v>
      </c>
      <c r="AL343" s="56" t="str" cm="1">
        <f t="array" ref="AL343">IFERROR(_xlfn.IFS(
AK343="MPR ISSUE","ACTIVE",
AK343="BSS Hardware Issue","ACTIVE",
AK343="Sites strategiques, MLL, Pylone, etc.","PASSIVE",
AK343="AKTIVCO DEFAUT GE &amp; POWER Cabinet","PASSIVE",
AK343="AKTIVCO Coupure ENEO &amp; Baisse de tension","PASSIVE",
AK343="Coupure ENEO &amp; Baisse de tension","PASSIVE",
AK343="Defaut GE &amp; POWER Cabinet","PASSIVE",
AK343="Sharing","PASSIVE",
AK343="Sites strategiques &amp; DataCenter","PASSIVE",
AK343="Exclu","Exclu",
AK343="SAT","ACTIVE",
AK343="SPARE-ISSUE","SPARE-ISSUE",
AK343="Fiber CAmtel","ACTIVE",
AK343="Fiber AOF","ACTIVE",
AK343="Projet OCM (HUAWEI)","PLANNED WORKS",
AK343="Projet OCM (NOKIA)","PLANNED WORKS",
AK343="ACCESS-ISSUE","ACCESS-ISSUE",
AK343="Projet OCM (ZTE, NOKIA, autres projets)","PLANNED WORKS",
AK343="No root CAuse","No root cause",
AK343="ODU HS","ACTIVE",
AK343="IP &amp; VLAN","ACTIVE",
AK343="Warehouse HUAWEI","SPARE-ISSUE",
AK343="SPARE-HS","SPARE-ISSUE",
AK343="Power Telco","ACTIVE", AK343="no impacts","no impacts"
),"")</f>
        <v>No root cause</v>
      </c>
      <c r="AM343" s="108" t="s">
        <v>5537</v>
      </c>
      <c r="AN343" s="117" t="s">
        <v>959</v>
      </c>
      <c r="AP343" s="23" t="s">
        <v>5537</v>
      </c>
      <c r="AQ343" s="23" t="s">
        <v>5537</v>
      </c>
      <c r="AR343" s="7"/>
      <c r="AS343" s="6"/>
      <c r="AT343" s="7"/>
      <c r="AU343" s="3" t="s">
        <v>5537</v>
      </c>
      <c r="AV343" s="24" t="s">
        <v>5537</v>
      </c>
      <c r="AW343" s="24" t="s">
        <v>5537</v>
      </c>
      <c r="AX343" s="24" t="s">
        <v>5537</v>
      </c>
      <c r="AY343" s="24" t="s">
        <v>5537</v>
      </c>
      <c r="AZ343" s="24" t="s">
        <v>5537</v>
      </c>
      <c r="BA343" s="24" t="s">
        <v>5537</v>
      </c>
      <c r="BB343" s="24" t="s">
        <v>5537</v>
      </c>
      <c r="BC343" s="24" t="s">
        <v>5537</v>
      </c>
      <c r="BD343" s="24" t="s">
        <v>5537</v>
      </c>
      <c r="BE343" s="24" t="s">
        <v>5537</v>
      </c>
      <c r="BF343" s="24" t="s">
        <v>5537</v>
      </c>
      <c r="BG343" s="24" t="s">
        <v>5537</v>
      </c>
      <c r="BH343" s="24" t="s">
        <v>5537</v>
      </c>
      <c r="BI343" s="9" t="s">
        <v>5537</v>
      </c>
      <c r="BJ343" s="14"/>
      <c r="BK343" s="14" t="s">
        <v>5537</v>
      </c>
      <c r="BL343" s="14" t="str">
        <f>_xlfn.XLOOKUP(B343,'[4]cell downs 18042026 17h'!$B:$B,'[4]cell downs 18042026 17h'!$B:$B,"")</f>
        <v/>
      </c>
      <c r="BM343" s="14" t="str">
        <f>_xlfn.XLOOKUP(B343,'[5]Cells Huawei 19042026 15h'!$B:$B,'[5]Cells Huawei 19042026 15h'!$B:$B,"")</f>
        <v/>
      </c>
      <c r="BN343" s="9" t="str">
        <f>_xlfn.XLOOKUP(B343,'[6]cells down 19042026 9H40'!$B:$B,'[6]cells down 19042026 9H40'!$B:$B,"")</f>
        <v/>
      </c>
      <c r="BO343" s="9" t="s">
        <v>959</v>
      </c>
      <c r="BP343" s="9" t="s">
        <v>5537</v>
      </c>
    </row>
    <row r="344" spans="1:68" s="9" customFormat="1" x14ac:dyDescent="0.35">
      <c r="A344" s="1" t="s">
        <v>2982</v>
      </c>
      <c r="B344" s="8" t="s">
        <v>2983</v>
      </c>
      <c r="C344" s="3" t="str">
        <f>_xlfn.XLOOKUP(B344,'[1]daily break down'!$D:$D,'[1]daily break down'!$E:$E,"")</f>
        <v>Ngaoundere</v>
      </c>
      <c r="D344" s="1" t="s">
        <v>21</v>
      </c>
      <c r="E344" s="1" t="s">
        <v>122</v>
      </c>
      <c r="F344" s="3" t="s">
        <v>90</v>
      </c>
      <c r="G344" s="1" t="s">
        <v>91</v>
      </c>
      <c r="H344" s="39" t="str">
        <f>_xlfn.XLOOKUP(B344,[2]CALCULATION!$B:$B,[2]CALCULATION!$H:$H,"")</f>
        <v>Huawei</v>
      </c>
      <c r="I344" s="34">
        <v>0</v>
      </c>
      <c r="J344" s="34">
        <v>0</v>
      </c>
      <c r="K344" s="34">
        <v>0</v>
      </c>
      <c r="L344" s="34">
        <v>0</v>
      </c>
      <c r="M344" s="34">
        <v>0</v>
      </c>
      <c r="N344" s="34">
        <v>0</v>
      </c>
      <c r="O344" s="34">
        <v>0</v>
      </c>
      <c r="P344" s="34">
        <v>0</v>
      </c>
      <c r="Q344" s="34">
        <v>0.1656700424902906</v>
      </c>
      <c r="R344" s="34">
        <v>3.5019711328556387</v>
      </c>
      <c r="S344" s="109">
        <v>0.61226040355788414</v>
      </c>
      <c r="T344" s="109">
        <f>_xlfn.XLOOKUP(B344,'[3]Nur des jours'!$B:$B,'[3]Nur des jours'!$U:$U,"")</f>
        <v>0.78474344596541978</v>
      </c>
      <c r="U344" s="109">
        <v>0.19128121495407113</v>
      </c>
      <c r="V344" s="109">
        <v>1.2480096052597787</v>
      </c>
      <c r="W344" s="109">
        <v>0.78474344596541978</v>
      </c>
      <c r="X344" s="109">
        <v>1.791997329018671</v>
      </c>
      <c r="Y344" s="109">
        <v>0.37574942999089705</v>
      </c>
      <c r="Z344" s="109">
        <v>5.8165540916523266</v>
      </c>
      <c r="AA344" s="109">
        <v>14.295350323742342</v>
      </c>
      <c r="AB344" s="109">
        <v>4.6906255974751246E-2</v>
      </c>
      <c r="AC344" s="109">
        <v>0.71565171516612103</v>
      </c>
      <c r="AD344" s="109">
        <v>0.90872366215476463</v>
      </c>
      <c r="AE344" s="109">
        <v>0.43615684025191687</v>
      </c>
      <c r="AF344" s="109">
        <v>0.43615684025191687</v>
      </c>
      <c r="AG344" s="57" t="str">
        <f>_xlfn.XLOOKUP(B344,[3]CALCULATION!$B:$B,[3]CALCULATION!$M:$M,"")</f>
        <v>Operationnel</v>
      </c>
      <c r="AH344" s="57"/>
      <c r="AI344" s="56" t="str" cm="1">
        <f t="array" ref="AI344">IFERROR(_xlfn.IFS(
AK344="MPR ISSUE","PDH",
AK344="BSS Hardware Issue","BSS",
AK344="Sites strategiques, MLL, Pylone, etc.","ENVTECH",
AK344="AKTIVCO DEFAUT GE &amp; POWER Cabinet","AKTIVCO",
AK344="AKTIVCO Coupure ENEO &amp; Baisse de tension","AKTIVCO GRID ONLY",
AK344="Coupure ENEO &amp; Baisse de tension","IHS GRID ONLY",
AK344="Defaut GE &amp; POWER Cabinet","IHS",
AK344="Sharing","Partners",
AK344="Sites strategiques &amp; DataCenter","SST &amp; DC",
AK344="Exclu","Exclu",
AK344="SAT","SAT",
AK344="SPARE-ISSUE","SPARE-ISSUE",
AK344="Fiber CAmtel","TRANS_FO_CAMTEL",
AK344="Fiber AOF","Fiber AOF",
AK344="Projet OCM (HUAWEI)","TRAVAUX-HUAWEI",
AK344="Projet OCM (NOKIA)","TRAVAUX-NOKIA",
AK344="ACCESS-ISSUE","ACCESS-ISSUE",
AK344="Projet OCM (ZTE, NOKIA, autres projets)","TRAVAUX OCM",
AK344="No root CAuse","No root cause",
AK344="ODU HS","PDH",
AK344="IP &amp; VLAN","PDH",
AK344="Warehouse HUAWEI","SPARE-ISSUE",
AK344="SPARE-HS","SPARE-ISSUE",
AK344="Power Telco","BSS",AK344="no impacts","no impacts"
),"")</f>
        <v>No root cause</v>
      </c>
      <c r="AJ344" s="56" t="str" cm="1">
        <f t="array" ref="AJ344">IFERROR(_xlfn.IFS(
AK344="MPR ISSUE","TX ISSUE",
AK344="BSS Hardware Issue","RAN ISSUE",
AK344="Sites strategiques, MLL, Pylone, etc.","ENVTECH",
AK344="AKTIVCO DEFAUT GE &amp; POWER Cabinet","POWER ISSUE",
AK344="AKTIVCO Coupure ENEO &amp; Baisse de tension","POWER ISSUE",
AK344="Coupure ENEO &amp; Baisse de tension","POWER ISSUE",
AK344="Defaut GE &amp; POWER Cabinet","POWER ISSUE",
AK344="Sharing","POWER ISSUE",
AK344="Sites strategiques &amp; DataCenter","POWER ISSUE",
AK344="Exclu","Exclu",
AK344="SAT","TX ISSUE",
AK344="SPARE-ISSUE","SPARE-ISSUE",
AK344="Fiber CAmtel","TX ISSUE",
AK344="Fiber AOF","TX ISSUE",
AK344="Projet OCM (HUAWEI)","TRAVAUX-HUAWEI",
AK344="Projet OCM (NOKIA)","TRAVAUX -NOKIA",
AK344="ACCESS-ISSUE","ACCESS-ISSUE",
AK344="Projet OCM (ZTE, NOKIA, autres projets)","TRAVAUX OCM",
AK344="No root CAuse","No root cause",
AK344="ODU HS","TX ISSUE",
AK344="IP &amp; VLAN","TX ISSUE",
AK344="Warehouse HUAWEI","SPARE-ISSUE",
AK344="SPARE-HS","SPARE-ISSUE",
AK344="Power Telco","RAN ISSUE",AK344="no impacts","no impacts"
),"")</f>
        <v>No root cause</v>
      </c>
      <c r="AK344" s="81" t="s">
        <v>5620</v>
      </c>
      <c r="AL344" s="56" t="str" cm="1">
        <f t="array" ref="AL344">IFERROR(_xlfn.IFS(
AK344="MPR ISSUE","ACTIVE",
AK344="BSS Hardware Issue","ACTIVE",
AK344="Sites strategiques, MLL, Pylone, etc.","PASSIVE",
AK344="AKTIVCO DEFAUT GE &amp; POWER Cabinet","PASSIVE",
AK344="AKTIVCO Coupure ENEO &amp; Baisse de tension","PASSIVE",
AK344="Coupure ENEO &amp; Baisse de tension","PASSIVE",
AK344="Defaut GE &amp; POWER Cabinet","PASSIVE",
AK344="Sharing","PASSIVE",
AK344="Sites strategiques &amp; DataCenter","PASSIVE",
AK344="Exclu","Exclu",
AK344="SAT","ACTIVE",
AK344="SPARE-ISSUE","SPARE-ISSUE",
AK344="Fiber CAmtel","ACTIVE",
AK344="Fiber AOF","ACTIVE",
AK344="Projet OCM (HUAWEI)","PLANNED WORKS",
AK344="Projet OCM (NOKIA)","PLANNED WORKS",
AK344="ACCESS-ISSUE","ACCESS-ISSUE",
AK344="Projet OCM (ZTE, NOKIA, autres projets)","PLANNED WORKS",
AK344="No root CAuse","No root cause",
AK344="ODU HS","ACTIVE",
AK344="IP &amp; VLAN","ACTIVE",
AK344="Warehouse HUAWEI","SPARE-ISSUE",
AK344="SPARE-HS","SPARE-ISSUE",
AK344="Power Telco","ACTIVE", AK344="no impacts","no impacts"
),"")</f>
        <v>No root cause</v>
      </c>
      <c r="AM344" s="108" t="s">
        <v>5537</v>
      </c>
      <c r="AN344" s="117" t="s">
        <v>2983</v>
      </c>
      <c r="AP344" s="23" t="s">
        <v>5537</v>
      </c>
      <c r="AQ344" s="23" t="s">
        <v>5537</v>
      </c>
      <c r="AR344" s="7"/>
      <c r="AS344" s="6"/>
      <c r="AT344" s="7"/>
      <c r="AU344" s="3" t="s">
        <v>5537</v>
      </c>
      <c r="AV344" s="24" t="s">
        <v>5537</v>
      </c>
      <c r="AW344" s="24" t="s">
        <v>5537</v>
      </c>
      <c r="AX344" s="24" t="s">
        <v>5537</v>
      </c>
      <c r="AY344" s="24" t="s">
        <v>5537</v>
      </c>
      <c r="AZ344" s="24" t="s">
        <v>5537</v>
      </c>
      <c r="BA344" s="24" t="s">
        <v>5537</v>
      </c>
      <c r="BB344" s="24" t="s">
        <v>5537</v>
      </c>
      <c r="BC344" s="24" t="s">
        <v>5537</v>
      </c>
      <c r="BD344" s="24" t="s">
        <v>5537</v>
      </c>
      <c r="BE344" s="24" t="s">
        <v>5537</v>
      </c>
      <c r="BF344" s="24" t="s">
        <v>5537</v>
      </c>
      <c r="BG344" s="24" t="s">
        <v>5537</v>
      </c>
      <c r="BH344" s="24" t="s">
        <v>5537</v>
      </c>
      <c r="BI344" s="9" t="s">
        <v>5537</v>
      </c>
      <c r="BJ344" s="14"/>
      <c r="BK344" s="14" t="s">
        <v>5537</v>
      </c>
      <c r="BL344" s="14" t="str">
        <f>_xlfn.XLOOKUP(B344,'[4]cell downs 18042026 17h'!$B:$B,'[4]cell downs 18042026 17h'!$B:$B,"")</f>
        <v/>
      </c>
      <c r="BM344" s="14" t="str">
        <f>_xlfn.XLOOKUP(B344,'[5]Cells Huawei 19042026 15h'!$B:$B,'[5]Cells Huawei 19042026 15h'!$B:$B,"")</f>
        <v/>
      </c>
      <c r="BN344" s="9" t="str">
        <f>_xlfn.XLOOKUP(B344,'[6]cells down 19042026 9H40'!$B:$B,'[6]cells down 19042026 9H40'!$B:$B,"")</f>
        <v/>
      </c>
      <c r="BO344" s="9" t="s">
        <v>5537</v>
      </c>
      <c r="BP344" s="9" t="s">
        <v>12</v>
      </c>
    </row>
    <row r="345" spans="1:68" s="9" customFormat="1" x14ac:dyDescent="0.35">
      <c r="A345" s="73" t="s">
        <v>2053</v>
      </c>
      <c r="B345" s="74" t="s">
        <v>2054</v>
      </c>
      <c r="C345" s="75" t="str">
        <f>_xlfn.XLOOKUP(B345,'[1]daily break down'!$D:$D,'[1]daily break down'!$E:$E,"")</f>
        <v>OUEST</v>
      </c>
      <c r="D345" s="73" t="s">
        <v>11</v>
      </c>
      <c r="E345" s="73" t="s">
        <v>12</v>
      </c>
      <c r="F345" s="75" t="s">
        <v>102</v>
      </c>
      <c r="G345" s="73" t="s">
        <v>1176</v>
      </c>
      <c r="H345" s="76" t="str">
        <f>_xlfn.XLOOKUP(B345,[2]CALCULATION!$B:$B,[2]CALCULATION!$H:$H,"")</f>
        <v>Huawei</v>
      </c>
      <c r="I345" s="77">
        <v>2.7214546004514415</v>
      </c>
      <c r="J345" s="77">
        <v>1.9711328556385961</v>
      </c>
      <c r="K345" s="77">
        <v>2.5860863560224065E-3</v>
      </c>
      <c r="L345" s="77">
        <v>12.903358131226227</v>
      </c>
      <c r="M345" s="77">
        <v>0</v>
      </c>
      <c r="N345" s="77">
        <v>4.0829844792014445</v>
      </c>
      <c r="O345" s="77">
        <v>0</v>
      </c>
      <c r="P345" s="77">
        <v>0</v>
      </c>
      <c r="Q345" s="77">
        <v>0</v>
      </c>
      <c r="R345" s="77">
        <v>0</v>
      </c>
      <c r="S345" s="110">
        <v>1.9688142954573338</v>
      </c>
      <c r="T345" s="109">
        <f>_xlfn.XLOOKUP(B345,'[3]Nur des jours'!$B:$B,'[3]Nur des jours'!$U:$U,"")</f>
        <v>0</v>
      </c>
      <c r="U345" s="109">
        <v>0</v>
      </c>
      <c r="V345" s="109">
        <v>0</v>
      </c>
      <c r="W345" s="109">
        <v>0</v>
      </c>
      <c r="X345" s="109">
        <v>0.52934512446031057</v>
      </c>
      <c r="Y345" s="109">
        <v>0</v>
      </c>
      <c r="Z345" s="109">
        <v>4.1903338155938519</v>
      </c>
      <c r="AA345" s="109">
        <v>0</v>
      </c>
      <c r="AB345" s="109">
        <v>0</v>
      </c>
      <c r="AC345" s="109">
        <v>0.71440275929323083</v>
      </c>
      <c r="AD345" s="109">
        <v>0.62896108952062324</v>
      </c>
      <c r="AE345" s="109">
        <v>0.43604982978201257</v>
      </c>
      <c r="AF345" s="109">
        <v>0.43604982978201257</v>
      </c>
      <c r="AG345" s="57" t="str">
        <f>_xlfn.XLOOKUP(B345,[3]CALCULATION!$B:$B,[3]CALCULATION!$M:$M,"")</f>
        <v>Operationnel</v>
      </c>
      <c r="AH345" s="77"/>
      <c r="AI345" s="56" t="str" cm="1">
        <f t="array" ref="AI345">IFERROR(_xlfn.IFS(
AK345="MPR ISSUE","PDH",
AK345="BSS Hardware Issue","BSS",
AK345="Sites strategiques, MLL, Pylone, etc.","ENVTECH",
AK345="AKTIVCO DEFAUT GE &amp; POWER Cabinet","AKTIVCO",
AK345="AKTIVCO Coupure ENEO &amp; Baisse de tension","AKTIVCO GRID ONLY",
AK345="Coupure ENEO &amp; Baisse de tension","IHS GRID ONLY",
AK345="Defaut GE &amp; POWER Cabinet","IHS",
AK345="Sharing","Partners",
AK345="Sites strategiques &amp; DataCenter","SST &amp; DC",
AK345="Exclu","Exclu",
AK345="SAT","SAT",
AK345="SPARE-ISSUE","SPARE-ISSUE",
AK345="Fiber CAmtel","TRANS_FO_CAMTEL",
AK345="Fiber AOF","Fiber AOF",
AK345="Projet OCM (HUAWEI)","TRAVAUX-HUAWEI",
AK345="Projet OCM (NOKIA)","TRAVAUX-NOKIA",
AK345="ACCESS-ISSUE","ACCESS-ISSUE",
AK345="Projet OCM (ZTE, NOKIA, autres projets)","TRAVAUX OCM",
AK345="No root CAuse","No root cause",
AK345="ODU HS","PDH",
AK345="IP &amp; VLAN","PDH",
AK345="Warehouse HUAWEI","SPARE-ISSUE",
AK345="SPARE-HS","SPARE-ISSUE",
AK345="Power Telco","BSS",AK345="no impacts","no impacts"
),"")</f>
        <v>No root cause</v>
      </c>
      <c r="AJ345" s="56" t="str" cm="1">
        <f t="array" ref="AJ345">IFERROR(_xlfn.IFS(
AK345="MPR ISSUE","TX ISSUE",
AK345="BSS Hardware Issue","RAN ISSUE",
AK345="Sites strategiques, MLL, Pylone, etc.","ENVTECH",
AK345="AKTIVCO DEFAUT GE &amp; POWER Cabinet","POWER ISSUE",
AK345="AKTIVCO Coupure ENEO &amp; Baisse de tension","POWER ISSUE",
AK345="Coupure ENEO &amp; Baisse de tension","POWER ISSUE",
AK345="Defaut GE &amp; POWER Cabinet","POWER ISSUE",
AK345="Sharing","POWER ISSUE",
AK345="Sites strategiques &amp; DataCenter","POWER ISSUE",
AK345="Exclu","Exclu",
AK345="SAT","TX ISSUE",
AK345="SPARE-ISSUE","SPARE-ISSUE",
AK345="Fiber CAmtel","TX ISSUE",
AK345="Fiber AOF","TX ISSUE",
AK345="Projet OCM (HUAWEI)","TRAVAUX-HUAWEI",
AK345="Projet OCM (NOKIA)","TRAVAUX -NOKIA",
AK345="ACCESS-ISSUE","ACCESS-ISSUE",
AK345="Projet OCM (ZTE, NOKIA, autres projets)","TRAVAUX OCM",
AK345="No root CAuse","No root cause",
AK345="ODU HS","TX ISSUE",
AK345="IP &amp; VLAN","TX ISSUE",
AK345="Warehouse HUAWEI","SPARE-ISSUE",
AK345="SPARE-HS","SPARE-ISSUE",
AK345="Power Telco","RAN ISSUE",AK345="no impacts","no impacts"
),"")</f>
        <v>No root cause</v>
      </c>
      <c r="AK345" s="81" t="s">
        <v>5620</v>
      </c>
      <c r="AL345" s="56" t="str" cm="1">
        <f t="array" ref="AL345">IFERROR(_xlfn.IFS(
AK345="MPR ISSUE","ACTIVE",
AK345="BSS Hardware Issue","ACTIVE",
AK345="Sites strategiques, MLL, Pylone, etc.","PASSIVE",
AK345="AKTIVCO DEFAUT GE &amp; POWER Cabinet","PASSIVE",
AK345="AKTIVCO Coupure ENEO &amp; Baisse de tension","PASSIVE",
AK345="Coupure ENEO &amp; Baisse de tension","PASSIVE",
AK345="Defaut GE &amp; POWER Cabinet","PASSIVE",
AK345="Sharing","PASSIVE",
AK345="Sites strategiques &amp; DataCenter","PASSIVE",
AK345="Exclu","Exclu",
AK345="SAT","ACTIVE",
AK345="SPARE-ISSUE","SPARE-ISSUE",
AK345="Fiber CAmtel","ACTIVE",
AK345="Fiber AOF","ACTIVE",
AK345="Projet OCM (HUAWEI)","PLANNED WORKS",
AK345="Projet OCM (NOKIA)","PLANNED WORKS",
AK345="ACCESS-ISSUE","ACCESS-ISSUE",
AK345="Projet OCM (ZTE, NOKIA, autres projets)","PLANNED WORKS",
AK345="No root CAuse","No root cause",
AK345="ODU HS","ACTIVE",
AK345="IP &amp; VLAN","ACTIVE",
AK345="Warehouse HUAWEI","SPARE-ISSUE",
AK345="SPARE-HS","SPARE-ISSUE",
AK345="Power Telco","ACTIVE", AK345="no impacts","no impacts"
),"")</f>
        <v>No root cause</v>
      </c>
      <c r="AM345" s="108" t="s">
        <v>5537</v>
      </c>
      <c r="AN345" s="117" t="s">
        <v>2054</v>
      </c>
      <c r="AP345" s="23" t="s">
        <v>5537</v>
      </c>
      <c r="AQ345" s="23" t="s">
        <v>5537</v>
      </c>
      <c r="AR345" s="7"/>
      <c r="AS345" s="6"/>
      <c r="AT345" s="7"/>
      <c r="AU345" s="3" t="s">
        <v>5537</v>
      </c>
      <c r="AV345" s="24" t="s">
        <v>5537</v>
      </c>
      <c r="AW345" s="24" t="s">
        <v>5537</v>
      </c>
      <c r="AX345" s="24" t="s">
        <v>5537</v>
      </c>
      <c r="AY345" s="24" t="s">
        <v>5537</v>
      </c>
      <c r="AZ345" s="24" t="s">
        <v>5537</v>
      </c>
      <c r="BA345" s="24" t="s">
        <v>5537</v>
      </c>
      <c r="BB345" s="24" t="s">
        <v>5537</v>
      </c>
      <c r="BC345" s="24" t="s">
        <v>5537</v>
      </c>
      <c r="BD345" s="24" t="s">
        <v>5537</v>
      </c>
      <c r="BE345" s="24" t="s">
        <v>5537</v>
      </c>
      <c r="BF345" s="24" t="s">
        <v>5537</v>
      </c>
      <c r="BG345" s="24" t="s">
        <v>5537</v>
      </c>
      <c r="BH345" s="24" t="s">
        <v>5537</v>
      </c>
      <c r="BI345" s="9" t="s">
        <v>5537</v>
      </c>
      <c r="BJ345" s="14"/>
      <c r="BK345" s="79" t="s">
        <v>5537</v>
      </c>
      <c r="BL345" s="79" t="str">
        <f>_xlfn.XLOOKUP(B345,'[4]cell downs 18042026 17h'!$B:$B,'[4]cell downs 18042026 17h'!$B:$B,"")</f>
        <v/>
      </c>
      <c r="BM345" s="79" t="str">
        <f>_xlfn.XLOOKUP(B345,'[5]Cells Huawei 19042026 15h'!$B:$B,'[5]Cells Huawei 19042026 15h'!$B:$B,"")</f>
        <v/>
      </c>
      <c r="BN345" s="78" t="str">
        <f>_xlfn.XLOOKUP(B345,'[6]cells down 19042026 9H40'!$B:$B,'[6]cells down 19042026 9H40'!$B:$B,"")</f>
        <v/>
      </c>
      <c r="BO345" s="9" t="s">
        <v>2054</v>
      </c>
      <c r="BP345" s="9" t="s">
        <v>5537</v>
      </c>
    </row>
    <row r="346" spans="1:68" s="9" customFormat="1" x14ac:dyDescent="0.35">
      <c r="A346" s="1" t="s">
        <v>1141</v>
      </c>
      <c r="B346" s="8" t="s">
        <v>1142</v>
      </c>
      <c r="C346" s="3" t="str">
        <f>_xlfn.XLOOKUP(B346,'[1]daily break down'!$D:$D,'[1]daily break down'!$E:$E,"")</f>
        <v>ADAMAOUA</v>
      </c>
      <c r="D346" s="1" t="s">
        <v>11</v>
      </c>
      <c r="E346" s="1" t="s">
        <v>66</v>
      </c>
      <c r="F346" s="3" t="s">
        <v>90</v>
      </c>
      <c r="G346" s="1" t="s">
        <v>1143</v>
      </c>
      <c r="H346" s="40" t="str">
        <f>_xlfn.XLOOKUP(B346,[2]CALCULATION!$B:$B,[2]CALCULATION!$H:$H,"")</f>
        <v>NOKIA</v>
      </c>
      <c r="I346" s="34">
        <v>3.1553930526411714E-2</v>
      </c>
      <c r="J346" s="34">
        <v>3.6155822395181995E-2</v>
      </c>
      <c r="K346" s="34">
        <v>4.9555939345109386E-2</v>
      </c>
      <c r="L346" s="34">
        <v>1.284274281709194E-2</v>
      </c>
      <c r="M346" s="34">
        <v>0.17228895659527171</v>
      </c>
      <c r="N346" s="34">
        <v>1.7838175222816795E-3</v>
      </c>
      <c r="O346" s="34">
        <v>5.0952613742971886E-2</v>
      </c>
      <c r="P346" s="34">
        <v>9.8039376381287929E-2</v>
      </c>
      <c r="Q346" s="34">
        <v>2.4928283695898186</v>
      </c>
      <c r="R346" s="34">
        <v>2.7264648484440501</v>
      </c>
      <c r="S346" s="109">
        <v>0.5972694592868788</v>
      </c>
      <c r="T346" s="109">
        <f>_xlfn.XLOOKUP(B346,'[3]Nur des jours'!$B:$B,'[3]Nur des jours'!$U:$U,"")</f>
        <v>1.9835862764523694E-2</v>
      </c>
      <c r="U346" s="109">
        <v>5.5012787040754102E-2</v>
      </c>
      <c r="V346" s="109">
        <v>1.346782229322644E-2</v>
      </c>
      <c r="W346" s="109">
        <v>1.9835862764523694E-2</v>
      </c>
      <c r="X346" s="109">
        <v>9.4649224153634318E-2</v>
      </c>
      <c r="Y346" s="109">
        <v>0.13696118790246145</v>
      </c>
      <c r="Z346" s="109">
        <v>6.1640884244423502</v>
      </c>
      <c r="AA346" s="109">
        <v>6.1640170874318345</v>
      </c>
      <c r="AB346" s="109">
        <v>4.0729351078248603</v>
      </c>
      <c r="AC346" s="109">
        <v>0.65919890971148121</v>
      </c>
      <c r="AD346" s="109">
        <v>0.68726695022126838</v>
      </c>
      <c r="AE346" s="109">
        <v>0.42416155220968049</v>
      </c>
      <c r="AF346" s="109">
        <v>0.42416155220968049</v>
      </c>
      <c r="AG346" s="57" t="str">
        <f>_xlfn.XLOOKUP(B346,[3]CALCULATION!$B:$B,[3]CALCULATION!$M:$M,"")</f>
        <v>Operationnel</v>
      </c>
      <c r="AH346" s="57"/>
      <c r="AI346" s="56" t="str" cm="1">
        <f t="array" ref="AI346">IFERROR(_xlfn.IFS(
AK346="MPR ISSUE","PDH",
AK346="BSS Hardware Issue","BSS",
AK346="Sites strategiques, MLL, Pylone, etc.","ENVTECH",
AK346="AKTIVCO DEFAUT GE &amp; POWER Cabinet","AKTIVCO",
AK346="AKTIVCO Coupure ENEO &amp; Baisse de tension","AKTIVCO GRID ONLY",
AK346="Coupure ENEO &amp; Baisse de tension","IHS GRID ONLY",
AK346="Defaut GE &amp; POWER Cabinet","IHS",
AK346="Sharing","Partners",
AK346="Sites strategiques &amp; DataCenter","SST &amp; DC",
AK346="Exclu","Exclu",
AK346="SAT","SAT",
AK346="SPARE-ISSUE","SPARE-ISSUE",
AK346="Fiber CAmtel","TRANS_FO_CAMTEL",
AK346="Fiber AOF","Fiber AOF",
AK346="Projet OCM (HUAWEI)","TRAVAUX-HUAWEI",
AK346="Projet OCM (NOKIA)","TRAVAUX-NOKIA",
AK346="ACCESS-ISSUE","ACCESS-ISSUE",
AK346="Projet OCM (ZTE, NOKIA, autres projets)","TRAVAUX OCM",
AK346="No root CAuse","No root cause",
AK346="ODU HS","PDH",
AK346="IP &amp; VLAN","PDH",
AK346="Warehouse HUAWEI","SPARE-ISSUE",
AK346="SPARE-HS","SPARE-ISSUE",
AK346="Power Telco","BSS",AK346="no impacts","no impacts"
),"")</f>
        <v>IHS</v>
      </c>
      <c r="AJ346" s="56" t="str" cm="1">
        <f t="array" ref="AJ346">IFERROR(_xlfn.IFS(
AK346="MPR ISSUE","TX ISSUE",
AK346="BSS Hardware Issue","RAN ISSUE",
AK346="Sites strategiques, MLL, Pylone, etc.","ENVTECH",
AK346="AKTIVCO DEFAUT GE &amp; POWER Cabinet","POWER ISSUE",
AK346="AKTIVCO Coupure ENEO &amp; Baisse de tension","POWER ISSUE",
AK346="Coupure ENEO &amp; Baisse de tension","POWER ISSUE",
AK346="Defaut GE &amp; POWER Cabinet","POWER ISSUE",
AK346="Sharing","POWER ISSUE",
AK346="Sites strategiques &amp; DataCenter","POWER ISSUE",
AK346="Exclu","Exclu",
AK346="SAT","TX ISSUE",
AK346="SPARE-ISSUE","SPARE-ISSUE",
AK346="Fiber CAmtel","TX ISSUE",
AK346="Fiber AOF","TX ISSUE",
AK346="Projet OCM (HUAWEI)","TRAVAUX-HUAWEI",
AK346="Projet OCM (NOKIA)","TRAVAUX -NOKIA",
AK346="ACCESS-ISSUE","ACCESS-ISSUE",
AK346="Projet OCM (ZTE, NOKIA, autres projets)","TRAVAUX OCM",
AK346="No root CAuse","No root cause",
AK346="ODU HS","TX ISSUE",
AK346="IP &amp; VLAN","TX ISSUE",
AK346="Warehouse HUAWEI","SPARE-ISSUE",
AK346="SPARE-HS","SPARE-ISSUE",
AK346="Power Telco","RAN ISSUE",AK346="no impacts","no impacts"
),"")</f>
        <v>POWER ISSUE</v>
      </c>
      <c r="AK346" s="81" t="s">
        <v>5330</v>
      </c>
      <c r="AL346" s="56" t="str" cm="1">
        <f t="array" ref="AL346">IFERROR(_xlfn.IFS(
AK346="MPR ISSUE","ACTIVE",
AK346="BSS Hardware Issue","ACTIVE",
AK346="Sites strategiques, MLL, Pylone, etc.","PASSIVE",
AK346="AKTIVCO DEFAUT GE &amp; POWER Cabinet","PASSIVE",
AK346="AKTIVCO Coupure ENEO &amp; Baisse de tension","PASSIVE",
AK346="Coupure ENEO &amp; Baisse de tension","PASSIVE",
AK346="Defaut GE &amp; POWER Cabinet","PASSIVE",
AK346="Sharing","PASSIVE",
AK346="Sites strategiques &amp; DataCenter","PASSIVE",
AK346="Exclu","Exclu",
AK346="SAT","ACTIVE",
AK346="SPARE-ISSUE","SPARE-ISSUE",
AK346="Fiber CAmtel","ACTIVE",
AK346="Fiber AOF","ACTIVE",
AK346="Projet OCM (HUAWEI)","PLANNED WORKS",
AK346="Projet OCM (NOKIA)","PLANNED WORKS",
AK346="ACCESS-ISSUE","ACCESS-ISSUE",
AK346="Projet OCM (ZTE, NOKIA, autres projets)","PLANNED WORKS",
AK346="No root CAuse","No root cause",
AK346="ODU HS","ACTIVE",
AK346="IP &amp; VLAN","ACTIVE",
AK346="Warehouse HUAWEI","SPARE-ISSUE",
AK346="SPARE-HS","SPARE-ISSUE",
AK346="Power Telco","ACTIVE", AK346="no impacts","no impacts"
),"")</f>
        <v>PASSIVE</v>
      </c>
      <c r="AM346" s="108" t="s">
        <v>5953</v>
      </c>
      <c r="AN346" s="117" t="s">
        <v>1142</v>
      </c>
      <c r="AP346" s="23" t="s">
        <v>5537</v>
      </c>
      <c r="AQ346" s="23" t="s">
        <v>5537</v>
      </c>
      <c r="AR346" s="7"/>
      <c r="AS346" s="6"/>
      <c r="AT346" s="7"/>
      <c r="AU346" s="3" t="s">
        <v>5537</v>
      </c>
      <c r="AV346" s="24" t="s">
        <v>5537</v>
      </c>
      <c r="AW346" s="24" t="s">
        <v>5537</v>
      </c>
      <c r="AX346" s="24" t="s">
        <v>5537</v>
      </c>
      <c r="AY346" s="24" t="s">
        <v>5537</v>
      </c>
      <c r="AZ346" s="24" t="s">
        <v>5537</v>
      </c>
      <c r="BA346" s="24" t="s">
        <v>5537</v>
      </c>
      <c r="BB346" s="24" t="s">
        <v>5537</v>
      </c>
      <c r="BC346" s="24" t="s">
        <v>5537</v>
      </c>
      <c r="BD346" s="24" t="s">
        <v>5537</v>
      </c>
      <c r="BE346" s="24" t="s">
        <v>5537</v>
      </c>
      <c r="BF346" s="24" t="s">
        <v>5537</v>
      </c>
      <c r="BG346" s="24" t="s">
        <v>5537</v>
      </c>
      <c r="BH346" s="24" t="s">
        <v>5537</v>
      </c>
      <c r="BI346" s="9" t="s">
        <v>5953</v>
      </c>
      <c r="BJ346" s="14"/>
      <c r="BK346" s="14" t="s">
        <v>5537</v>
      </c>
      <c r="BL346" s="14" t="str">
        <f>_xlfn.XLOOKUP(B346,'[4]cell downs 18042026 17h'!$B:$B,'[4]cell downs 18042026 17h'!$B:$B,"")</f>
        <v/>
      </c>
      <c r="BM346" s="14" t="str">
        <f>_xlfn.XLOOKUP(B346,'[5]Cells Huawei 19042026 15h'!$B:$B,'[5]Cells Huawei 19042026 15h'!$B:$B,"")</f>
        <v/>
      </c>
      <c r="BN346" s="9" t="str">
        <f>_xlfn.XLOOKUP(B346,'[6]cells down 19042026 9H40'!$B:$B,'[6]cells down 19042026 9H40'!$B:$B,"")</f>
        <v/>
      </c>
      <c r="BO346" s="9" t="s">
        <v>1142</v>
      </c>
      <c r="BP346" s="9" t="s">
        <v>5537</v>
      </c>
    </row>
    <row r="347" spans="1:68" s="9" customFormat="1" x14ac:dyDescent="0.35">
      <c r="A347" s="1" t="s">
        <v>3463</v>
      </c>
      <c r="B347" s="8" t="s">
        <v>3464</v>
      </c>
      <c r="C347" s="3" t="str">
        <f>_xlfn.XLOOKUP(B347,'[1]daily break down'!$D:$D,'[1]daily break down'!$E:$E,"")</f>
        <v>Garoua</v>
      </c>
      <c r="D347" s="1" t="s">
        <v>21</v>
      </c>
      <c r="E347" s="1" t="s">
        <v>36</v>
      </c>
      <c r="F347" s="3" t="s">
        <v>23</v>
      </c>
      <c r="G347" s="1" t="s">
        <v>24</v>
      </c>
      <c r="H347" s="39" t="str">
        <f>_xlfn.XLOOKUP(B347,[2]CALCULATION!$B:$B,[2]CALCULATION!$H:$H,"")</f>
        <v>Huawei</v>
      </c>
      <c r="I347" s="34">
        <v>5.3505234952187721E-4</v>
      </c>
      <c r="J347" s="34">
        <v>3.8345418382401209E-3</v>
      </c>
      <c r="K347" s="34">
        <v>2.2671238153940978</v>
      </c>
      <c r="L347" s="34">
        <v>0.84336734839470029</v>
      </c>
      <c r="M347" s="34">
        <v>7.3623381644993477</v>
      </c>
      <c r="N347" s="34">
        <v>4.1212228871139418</v>
      </c>
      <c r="O347" s="34">
        <v>0.14128949043041039</v>
      </c>
      <c r="P347" s="34">
        <v>0</v>
      </c>
      <c r="Q347" s="34">
        <v>8.6147173639468893</v>
      </c>
      <c r="R347" s="34">
        <v>0.79621140132350543</v>
      </c>
      <c r="S347" s="109">
        <v>1.2377187650706414</v>
      </c>
      <c r="T347" s="109">
        <f>_xlfn.XLOOKUP(B347,'[3]Nur des jours'!$B:$B,'[3]Nur des jours'!$U:$U,"")</f>
        <v>6.1638030664920258</v>
      </c>
      <c r="U347" s="109">
        <v>6.7494892033569887</v>
      </c>
      <c r="V347" s="109">
        <v>6.1638030664920258</v>
      </c>
      <c r="W347" s="109">
        <v>6.1638030664920258</v>
      </c>
      <c r="X347" s="109">
        <v>2.0866328228220512</v>
      </c>
      <c r="Y347" s="109">
        <v>1.749246646291873</v>
      </c>
      <c r="Z347" s="109">
        <v>6.4384632725799223E-2</v>
      </c>
      <c r="AA347" s="109">
        <v>0.4908748605296876</v>
      </c>
      <c r="AB347" s="109">
        <v>0.39804327788764177</v>
      </c>
      <c r="AC347" s="109">
        <v>0.47647666550763557</v>
      </c>
      <c r="AD347" s="109">
        <v>1.0564676261683514</v>
      </c>
      <c r="AE347" s="109">
        <v>0.42270919120060041</v>
      </c>
      <c r="AF347" s="109">
        <v>0.42270919120060041</v>
      </c>
      <c r="AG347" s="57" t="str">
        <f>_xlfn.XLOOKUP(B347,[3]CALCULATION!$B:$B,[3]CALCULATION!$M:$M,"")</f>
        <v>Operationnel</v>
      </c>
      <c r="AH347" s="57"/>
      <c r="AI347" s="56" t="str" cm="1">
        <f t="array" ref="AI347">IFERROR(_xlfn.IFS(
AK347="MPR ISSUE","PDH",
AK347="BSS Hardware Issue","BSS",
AK347="Sites strategiques, MLL, Pylone, etc.","ENVTECH",
AK347="AKTIVCO DEFAUT GE &amp; POWER Cabinet","AKTIVCO",
AK347="AKTIVCO Coupure ENEO &amp; Baisse de tension","AKTIVCO GRID ONLY",
AK347="Coupure ENEO &amp; Baisse de tension","IHS GRID ONLY",
AK347="Defaut GE &amp; POWER Cabinet","IHS",
AK347="Sharing","Partners",
AK347="Sites strategiques &amp; DataCenter","SST &amp; DC",
AK347="Exclu","Exclu",
AK347="SAT","SAT",
AK347="SPARE-ISSUE","SPARE-ISSUE",
AK347="Fiber CAmtel","TRANS_FO_CAMTEL",
AK347="Fiber AOF","Fiber AOF",
AK347="Projet OCM (HUAWEI)","TRAVAUX-HUAWEI",
AK347="Projet OCM (NOKIA)","TRAVAUX-NOKIA",
AK347="ACCESS-ISSUE","ACCESS-ISSUE",
AK347="Projet OCM (ZTE, NOKIA, autres projets)","TRAVAUX OCM",
AK347="No root CAuse","No root cause",
AK347="ODU HS","PDH",
AK347="IP &amp; VLAN","PDH",
AK347="Warehouse HUAWEI","SPARE-ISSUE",
AK347="SPARE-HS","SPARE-ISSUE",
AK347="Power Telco","BSS",AK347="no impacts","no impacts"
),"")</f>
        <v>No root cause</v>
      </c>
      <c r="AJ347" s="56" t="str" cm="1">
        <f t="array" ref="AJ347">IFERROR(_xlfn.IFS(
AK347="MPR ISSUE","TX ISSUE",
AK347="BSS Hardware Issue","RAN ISSUE",
AK347="Sites strategiques, MLL, Pylone, etc.","ENVTECH",
AK347="AKTIVCO DEFAUT GE &amp; POWER Cabinet","POWER ISSUE",
AK347="AKTIVCO Coupure ENEO &amp; Baisse de tension","POWER ISSUE",
AK347="Coupure ENEO &amp; Baisse de tension","POWER ISSUE",
AK347="Defaut GE &amp; POWER Cabinet","POWER ISSUE",
AK347="Sharing","POWER ISSUE",
AK347="Sites strategiques &amp; DataCenter","POWER ISSUE",
AK347="Exclu","Exclu",
AK347="SAT","TX ISSUE",
AK347="SPARE-ISSUE","SPARE-ISSUE",
AK347="Fiber CAmtel","TX ISSUE",
AK347="Fiber AOF","TX ISSUE",
AK347="Projet OCM (HUAWEI)","TRAVAUX-HUAWEI",
AK347="Projet OCM (NOKIA)","TRAVAUX -NOKIA",
AK347="ACCESS-ISSUE","ACCESS-ISSUE",
AK347="Projet OCM (ZTE, NOKIA, autres projets)","TRAVAUX OCM",
AK347="No root CAuse","No root cause",
AK347="ODU HS","TX ISSUE",
AK347="IP &amp; VLAN","TX ISSUE",
AK347="Warehouse HUAWEI","SPARE-ISSUE",
AK347="SPARE-HS","SPARE-ISSUE",
AK347="Power Telco","RAN ISSUE",AK347="no impacts","no impacts"
),"")</f>
        <v>No root cause</v>
      </c>
      <c r="AK347" s="81" t="s">
        <v>5620</v>
      </c>
      <c r="AL347" s="56" t="str" cm="1">
        <f t="array" ref="AL347">IFERROR(_xlfn.IFS(
AK347="MPR ISSUE","ACTIVE",
AK347="BSS Hardware Issue","ACTIVE",
AK347="Sites strategiques, MLL, Pylone, etc.","PASSIVE",
AK347="AKTIVCO DEFAUT GE &amp; POWER Cabinet","PASSIVE",
AK347="AKTIVCO Coupure ENEO &amp; Baisse de tension","PASSIVE",
AK347="Coupure ENEO &amp; Baisse de tension","PASSIVE",
AK347="Defaut GE &amp; POWER Cabinet","PASSIVE",
AK347="Sharing","PASSIVE",
AK347="Sites strategiques &amp; DataCenter","PASSIVE",
AK347="Exclu","Exclu",
AK347="SAT","ACTIVE",
AK347="SPARE-ISSUE","SPARE-ISSUE",
AK347="Fiber CAmtel","ACTIVE",
AK347="Fiber AOF","ACTIVE",
AK347="Projet OCM (HUAWEI)","PLANNED WORKS",
AK347="Projet OCM (NOKIA)","PLANNED WORKS",
AK347="ACCESS-ISSUE","ACCESS-ISSUE",
AK347="Projet OCM (ZTE, NOKIA, autres projets)","PLANNED WORKS",
AK347="No root CAuse","No root cause",
AK347="ODU HS","ACTIVE",
AK347="IP &amp; VLAN","ACTIVE",
AK347="Warehouse HUAWEI","SPARE-ISSUE",
AK347="SPARE-HS","SPARE-ISSUE",
AK347="Power Telco","ACTIVE", AK347="no impacts","no impacts"
),"")</f>
        <v>No root cause</v>
      </c>
      <c r="AM347" s="108" t="s">
        <v>5537</v>
      </c>
      <c r="AN347" s="117" t="s">
        <v>3464</v>
      </c>
      <c r="AP347" s="23" t="s">
        <v>5537</v>
      </c>
      <c r="AQ347" s="23" t="s">
        <v>5537</v>
      </c>
      <c r="AR347" s="7"/>
      <c r="AS347" s="6"/>
      <c r="AT347" s="7"/>
      <c r="AU347" s="3" t="s">
        <v>5537</v>
      </c>
      <c r="AV347" s="24" t="s">
        <v>5537</v>
      </c>
      <c r="AW347" s="24" t="s">
        <v>5537</v>
      </c>
      <c r="AX347" s="24" t="s">
        <v>5537</v>
      </c>
      <c r="AY347" s="24" t="s">
        <v>5537</v>
      </c>
      <c r="AZ347" s="24" t="s">
        <v>5537</v>
      </c>
      <c r="BA347" s="24" t="s">
        <v>5537</v>
      </c>
      <c r="BB347" s="24" t="s">
        <v>5537</v>
      </c>
      <c r="BC347" s="24" t="s">
        <v>5537</v>
      </c>
      <c r="BD347" s="24" t="s">
        <v>5537</v>
      </c>
      <c r="BE347" s="24" t="s">
        <v>5537</v>
      </c>
      <c r="BF347" s="24" t="s">
        <v>5537</v>
      </c>
      <c r="BG347" s="24" t="s">
        <v>5537</v>
      </c>
      <c r="BH347" s="24" t="s">
        <v>5537</v>
      </c>
      <c r="BI347" s="9" t="s">
        <v>5537</v>
      </c>
      <c r="BJ347" s="14"/>
      <c r="BK347" s="14" t="s">
        <v>5537</v>
      </c>
      <c r="BL347" s="14" t="str">
        <f>_xlfn.XLOOKUP(B347,'[4]cell downs 18042026 17h'!$B:$B,'[4]cell downs 18042026 17h'!$B:$B,"")</f>
        <v/>
      </c>
      <c r="BM347" s="14" t="str">
        <f>_xlfn.XLOOKUP(B347,'[5]Cells Huawei 19042026 15h'!$B:$B,'[5]Cells Huawei 19042026 15h'!$B:$B,"")</f>
        <v/>
      </c>
      <c r="BN347" s="9" t="str">
        <f>_xlfn.XLOOKUP(B347,'[6]cells down 19042026 9H40'!$B:$B,'[6]cells down 19042026 9H40'!$B:$B,"")</f>
        <v/>
      </c>
      <c r="BO347" s="9" t="s">
        <v>5537</v>
      </c>
      <c r="BP347" s="9" t="s">
        <v>594</v>
      </c>
    </row>
    <row r="348" spans="1:68" s="9" customFormat="1" x14ac:dyDescent="0.35">
      <c r="A348" s="1" t="s">
        <v>1792</v>
      </c>
      <c r="B348" s="1" t="s">
        <v>1793</v>
      </c>
      <c r="C348" s="3" t="str">
        <f>_xlfn.XLOOKUP(B348,'[1]daily break down'!$D:$D,'[1]daily break down'!$E:$E,"")</f>
        <v>NORD-OUEST</v>
      </c>
      <c r="D348" s="1" t="s">
        <v>11</v>
      </c>
      <c r="E348" s="1" t="s">
        <v>154</v>
      </c>
      <c r="F348" s="3" t="s">
        <v>51</v>
      </c>
      <c r="G348" s="1" t="s">
        <v>1792</v>
      </c>
      <c r="H348" s="40" t="str">
        <f>_xlfn.XLOOKUP(B348,[2]CALCULATION!$B:$B,[2]CALCULATION!$H:$H,"")</f>
        <v>NOKIA</v>
      </c>
      <c r="I348" s="34">
        <v>0.34504518467190876</v>
      </c>
      <c r="J348" s="34">
        <v>1.2278160713802364</v>
      </c>
      <c r="K348" s="34">
        <v>0.49575688236319138</v>
      </c>
      <c r="L348" s="34">
        <v>4.9046465372838428E-3</v>
      </c>
      <c r="M348" s="34">
        <v>2.069297702776022</v>
      </c>
      <c r="N348" s="34">
        <v>3.6561910550661622E-3</v>
      </c>
      <c r="O348" s="34">
        <v>5.6180496699797331E-3</v>
      </c>
      <c r="P348" s="34">
        <v>1.6051570485658829E-3</v>
      </c>
      <c r="Q348" s="34">
        <v>0.67816504465138205</v>
      </c>
      <c r="R348" s="34">
        <v>3.3423678934932357</v>
      </c>
      <c r="S348" s="109">
        <v>2.5435763106181177</v>
      </c>
      <c r="T348" s="109">
        <f>_xlfn.XLOOKUP(B348,'[3]Nur des jours'!$B:$B,'[3]Nur des jours'!$U:$U,"")</f>
        <v>2.6303886905628175</v>
      </c>
      <c r="U348" s="109">
        <v>4.6371203625230331E-3</v>
      </c>
      <c r="V348" s="109">
        <v>2.3402119663387868</v>
      </c>
      <c r="W348" s="109">
        <v>2.630388690562818</v>
      </c>
      <c r="X348" s="109">
        <v>0</v>
      </c>
      <c r="Y348" s="109">
        <v>1.515981656978832E-3</v>
      </c>
      <c r="Z348" s="109">
        <v>8.277259847103427E-2</v>
      </c>
      <c r="AA348" s="109">
        <v>0.20002040332959523</v>
      </c>
      <c r="AB348" s="109">
        <v>0</v>
      </c>
      <c r="AC348" s="109">
        <v>1.3970820394150489</v>
      </c>
      <c r="AD348" s="109">
        <v>0.65956178109625274</v>
      </c>
      <c r="AE348" s="109">
        <v>0.42092568336886077</v>
      </c>
      <c r="AF348" s="109">
        <v>0.42092568336886077</v>
      </c>
      <c r="AG348" s="57" t="str">
        <f>_xlfn.XLOOKUP(B348,[3]CALCULATION!$B:$B,[3]CALCULATION!$M:$M,"")</f>
        <v>Insecurity</v>
      </c>
      <c r="AH348" s="57"/>
      <c r="AI348" s="56" t="str" cm="1">
        <f t="array" ref="AI348">IFERROR(_xlfn.IFS(
AK348="MPR ISSUE","PDH",
AK348="BSS Hardware Issue","BSS",
AK348="Sites strategiques, MLL, Pylone, etc.","ENVTECH",
AK348="AKTIVCO DEFAUT GE &amp; POWER Cabinet","AKTIVCO",
AK348="AKTIVCO Coupure ENEO &amp; Baisse de tension","AKTIVCO GRID ONLY",
AK348="Coupure ENEO &amp; Baisse de tension","IHS GRID ONLY",
AK348="Defaut GE &amp; POWER Cabinet","IHS",
AK348="Sharing","Partners",
AK348="Sites strategiques &amp; DataCenter","SST &amp; DC",
AK348="Exclu","Exclu",
AK348="SAT","SAT",
AK348="SPARE-ISSUE","SPARE-ISSUE",
AK348="Fiber CAmtel","TRANS_FO_CAMTEL",
AK348="Fiber AOF","Fiber AOF",
AK348="Projet OCM (HUAWEI)","TRAVAUX-HUAWEI",
AK348="Projet OCM (NOKIA)","TRAVAUX-NOKIA",
AK348="ACCESS-ISSUE","ACCESS-ISSUE",
AK348="Projet OCM (ZTE, NOKIA, autres projets)","TRAVAUX OCM",
AK348="No root CAuse","No root cause",
AK348="ODU HS","PDH",
AK348="IP &amp; VLAN","PDH",
AK348="Warehouse HUAWEI","SPARE-ISSUE",
AK348="SPARE-HS","SPARE-ISSUE",
AK348="Power Telco","BSS",AK348="no impacts","no impacts"
),"")</f>
        <v>BSS</v>
      </c>
      <c r="AJ348" s="56" t="str" cm="1">
        <f t="array" ref="AJ348">IFERROR(_xlfn.IFS(
AK348="MPR ISSUE","TX ISSUE",
AK348="BSS Hardware Issue","RAN ISSUE",
AK348="Sites strategiques, MLL, Pylone, etc.","ENVTECH",
AK348="AKTIVCO DEFAUT GE &amp; POWER Cabinet","POWER ISSUE",
AK348="AKTIVCO Coupure ENEO &amp; Baisse de tension","POWER ISSUE",
AK348="Coupure ENEO &amp; Baisse de tension","POWER ISSUE",
AK348="Defaut GE &amp; POWER Cabinet","POWER ISSUE",
AK348="Sharing","POWER ISSUE",
AK348="Sites strategiques &amp; DataCenter","POWER ISSUE",
AK348="Exclu","Exclu",
AK348="SAT","TX ISSUE",
AK348="SPARE-ISSUE","SPARE-ISSUE",
AK348="Fiber CAmtel","TX ISSUE",
AK348="Fiber AOF","TX ISSUE",
AK348="Projet OCM (HUAWEI)","TRAVAUX-HUAWEI",
AK348="Projet OCM (NOKIA)","TRAVAUX -NOKIA",
AK348="ACCESS-ISSUE","ACCESS-ISSUE",
AK348="Projet OCM (ZTE, NOKIA, autres projets)","TRAVAUX OCM",
AK348="No root CAuse","No root cause",
AK348="ODU HS","TX ISSUE",
AK348="IP &amp; VLAN","TX ISSUE",
AK348="Warehouse HUAWEI","SPARE-ISSUE",
AK348="SPARE-HS","SPARE-ISSUE",
AK348="Power Telco","RAN ISSUE",AK348="no impacts","no impacts"
),"")</f>
        <v>RAN ISSUE</v>
      </c>
      <c r="AK348" s="81" t="s">
        <v>5320</v>
      </c>
      <c r="AL348" s="56" t="str" cm="1">
        <f t="array" ref="AL348">IFERROR(_xlfn.IFS(
AK348="MPR ISSUE","ACTIVE",
AK348="BSS Hardware Issue","ACTIVE",
AK348="Sites strategiques, MLL, Pylone, etc.","PASSIVE",
AK348="AKTIVCO DEFAUT GE &amp; POWER Cabinet","PASSIVE",
AK348="AKTIVCO Coupure ENEO &amp; Baisse de tension","PASSIVE",
AK348="Coupure ENEO &amp; Baisse de tension","PASSIVE",
AK348="Defaut GE &amp; POWER Cabinet","PASSIVE",
AK348="Sharing","PASSIVE",
AK348="Sites strategiques &amp; DataCenter","PASSIVE",
AK348="Exclu","Exclu",
AK348="SAT","ACTIVE",
AK348="SPARE-ISSUE","SPARE-ISSUE",
AK348="Fiber CAmtel","ACTIVE",
AK348="Fiber AOF","ACTIVE",
AK348="Projet OCM (HUAWEI)","PLANNED WORKS",
AK348="Projet OCM (NOKIA)","PLANNED WORKS",
AK348="ACCESS-ISSUE","ACCESS-ISSUE",
AK348="Projet OCM (ZTE, NOKIA, autres projets)","PLANNED WORKS",
AK348="No root CAuse","No root cause",
AK348="ODU HS","ACTIVE",
AK348="IP &amp; VLAN","ACTIVE",
AK348="Warehouse HUAWEI","SPARE-ISSUE",
AK348="SPARE-HS","SPARE-ISSUE",
AK348="Power Telco","ACTIVE", AK348="no impacts","no impacts"
),"")</f>
        <v>ACTIVE</v>
      </c>
      <c r="AM348" s="108" t="s">
        <v>5954</v>
      </c>
      <c r="AN348" s="117" t="s">
        <v>1793</v>
      </c>
      <c r="AP348" s="23" t="s">
        <v>5537</v>
      </c>
      <c r="AQ348" s="23" t="s">
        <v>5537</v>
      </c>
      <c r="AR348" s="7"/>
      <c r="AS348" s="6"/>
      <c r="AT348" s="7"/>
      <c r="AU348" s="3" t="s">
        <v>5537</v>
      </c>
      <c r="AV348" s="24" t="s">
        <v>5537</v>
      </c>
      <c r="AW348" s="24" t="s">
        <v>5537</v>
      </c>
      <c r="AX348" s="24" t="s">
        <v>5537</v>
      </c>
      <c r="AY348" s="24" t="s">
        <v>5537</v>
      </c>
      <c r="AZ348" s="24" t="s">
        <v>5537</v>
      </c>
      <c r="BA348" s="24" t="s">
        <v>5537</v>
      </c>
      <c r="BB348" s="24" t="s">
        <v>5954</v>
      </c>
      <c r="BC348" s="24" t="s">
        <v>5537</v>
      </c>
      <c r="BD348" s="24" t="s">
        <v>5537</v>
      </c>
      <c r="BE348" s="24" t="s">
        <v>5537</v>
      </c>
      <c r="BF348" s="24" t="s">
        <v>5537</v>
      </c>
      <c r="BG348" s="24" t="s">
        <v>5537</v>
      </c>
      <c r="BH348" s="24" t="s">
        <v>5537</v>
      </c>
      <c r="BI348" s="9" t="s">
        <v>5537</v>
      </c>
      <c r="BJ348" s="14"/>
      <c r="BK348" s="14" t="s">
        <v>5537</v>
      </c>
      <c r="BL348" s="14" t="str">
        <f>_xlfn.XLOOKUP(B348,'[4]cell downs 18042026 17h'!$B:$B,'[4]cell downs 18042026 17h'!$B:$B,"")</f>
        <v/>
      </c>
      <c r="BM348" s="14" t="str">
        <f>_xlfn.XLOOKUP(B348,'[5]Cells Huawei 19042026 15h'!$B:$B,'[5]Cells Huawei 19042026 15h'!$B:$B,"")</f>
        <v/>
      </c>
      <c r="BN348" s="9" t="str">
        <f>_xlfn.XLOOKUP(B348,'[6]cells down 19042026 9H40'!$B:$B,'[6]cells down 19042026 9H40'!$B:$B,"")</f>
        <v/>
      </c>
      <c r="BO348" s="9" t="s">
        <v>1793</v>
      </c>
      <c r="BP348" s="9" t="s">
        <v>5537</v>
      </c>
    </row>
    <row r="349" spans="1:68" s="9" customFormat="1" x14ac:dyDescent="0.35">
      <c r="A349" s="1" t="s">
        <v>1115</v>
      </c>
      <c r="B349" s="8" t="s">
        <v>1116</v>
      </c>
      <c r="C349" s="3" t="str">
        <f>_xlfn.XLOOKUP(B349,'[1]daily break down'!$D:$D,'[1]daily break down'!$E:$E,"")</f>
        <v>NGAOUNDERE</v>
      </c>
      <c r="D349" s="1" t="s">
        <v>21</v>
      </c>
      <c r="E349" s="1" t="s">
        <v>122</v>
      </c>
      <c r="F349" s="3" t="s">
        <v>90</v>
      </c>
      <c r="G349" s="1" t="s">
        <v>1115</v>
      </c>
      <c r="H349" s="40" t="str">
        <f>_xlfn.XLOOKUP(B349,[2]CALCULATION!$B:$B,[2]CALCULATION!$H:$H,"")</f>
        <v>NOKIA</v>
      </c>
      <c r="I349" s="34">
        <v>6.1994732231268168E-2</v>
      </c>
      <c r="J349" s="34">
        <v>9.1279930828432249E-2</v>
      </c>
      <c r="K349" s="34">
        <v>6.4652158900560169E-2</v>
      </c>
      <c r="L349" s="34">
        <v>0.11837141479255664</v>
      </c>
      <c r="M349" s="34">
        <v>0.10981057720020661</v>
      </c>
      <c r="N349" s="34">
        <v>4.5657800492533526E-2</v>
      </c>
      <c r="O349" s="34">
        <v>1.0397672308258639</v>
      </c>
      <c r="P349" s="34">
        <v>0.32231553535197882</v>
      </c>
      <c r="Q349" s="34">
        <v>0.24018499970037069</v>
      </c>
      <c r="R349" s="34">
        <v>0.45900357557650107</v>
      </c>
      <c r="S349" s="109">
        <v>0.34009710843442253</v>
      </c>
      <c r="T349" s="109">
        <f>_xlfn.XLOOKUP(B349,'[3]Nur des jours'!$B:$B,'[3]Nur des jours'!$U:$U,"")</f>
        <v>0.18097253968661628</v>
      </c>
      <c r="U349" s="109">
        <v>0.50203961955637744</v>
      </c>
      <c r="V349" s="109">
        <v>0.21114949219965015</v>
      </c>
      <c r="W349" s="109">
        <v>0.18097253968661628</v>
      </c>
      <c r="X349" s="109">
        <v>0.1693975738586263</v>
      </c>
      <c r="Y349" s="109">
        <v>0.15769776248241463</v>
      </c>
      <c r="Z349" s="109">
        <v>0.19440235365961536</v>
      </c>
      <c r="AA349" s="109">
        <v>0.37512520224978818</v>
      </c>
      <c r="AB349" s="109">
        <v>0.30551489157699191</v>
      </c>
      <c r="AC349" s="109">
        <v>2.9472860688464446</v>
      </c>
      <c r="AD349" s="109">
        <v>0</v>
      </c>
      <c r="AE349" s="109">
        <v>0.4208721781339087</v>
      </c>
      <c r="AF349" s="109">
        <v>0.4208721781339087</v>
      </c>
      <c r="AG349" s="57" t="str">
        <f>_xlfn.XLOOKUP(B349,[3]CALCULATION!$B:$B,[3]CALCULATION!$M:$M,"")</f>
        <v>Operationnel</v>
      </c>
      <c r="AH349" s="57"/>
      <c r="AI349" s="56" t="str" cm="1">
        <f t="array" ref="AI349">IFERROR(_xlfn.IFS(
AK349="MPR ISSUE","PDH",
AK349="BSS Hardware Issue","BSS",
AK349="Sites strategiques, MLL, Pylone, etc.","ENVTECH",
AK349="AKTIVCO DEFAUT GE &amp; POWER Cabinet","AKTIVCO",
AK349="AKTIVCO Coupure ENEO &amp; Baisse de tension","AKTIVCO GRID ONLY",
AK349="Coupure ENEO &amp; Baisse de tension","IHS GRID ONLY",
AK349="Defaut GE &amp; POWER Cabinet","IHS",
AK349="Sharing","Partners",
AK349="Sites strategiques &amp; DataCenter","SST &amp; DC",
AK349="Exclu","Exclu",
AK349="SAT","SAT",
AK349="SPARE-ISSUE","SPARE-ISSUE",
AK349="Fiber CAmtel","TRANS_FO_CAMTEL",
AK349="Fiber AOF","Fiber AOF",
AK349="Projet OCM (HUAWEI)","TRAVAUX-HUAWEI",
AK349="Projet OCM (NOKIA)","TRAVAUX-NOKIA",
AK349="ACCESS-ISSUE","ACCESS-ISSUE",
AK349="Projet OCM (ZTE, NOKIA, autres projets)","TRAVAUX OCM",
AK349="No root CAuse","No root cause",
AK349="ODU HS","PDH",
AK349="IP &amp; VLAN","PDH",
AK349="Warehouse HUAWEI","SPARE-ISSUE",
AK349="SPARE-HS","SPARE-ISSUE",
AK349="Power Telco","BSS",AK349="no impacts","no impacts"
),"")</f>
        <v>No root cause</v>
      </c>
      <c r="AJ349" s="56" t="str" cm="1">
        <f t="array" ref="AJ349">IFERROR(_xlfn.IFS(
AK349="MPR ISSUE","TX ISSUE",
AK349="BSS Hardware Issue","RAN ISSUE",
AK349="Sites strategiques, MLL, Pylone, etc.","ENVTECH",
AK349="AKTIVCO DEFAUT GE &amp; POWER Cabinet","POWER ISSUE",
AK349="AKTIVCO Coupure ENEO &amp; Baisse de tension","POWER ISSUE",
AK349="Coupure ENEO &amp; Baisse de tension","POWER ISSUE",
AK349="Defaut GE &amp; POWER Cabinet","POWER ISSUE",
AK349="Sharing","POWER ISSUE",
AK349="Sites strategiques &amp; DataCenter","POWER ISSUE",
AK349="Exclu","Exclu",
AK349="SAT","TX ISSUE",
AK349="SPARE-ISSUE","SPARE-ISSUE",
AK349="Fiber CAmtel","TX ISSUE",
AK349="Fiber AOF","TX ISSUE",
AK349="Projet OCM (HUAWEI)","TRAVAUX-HUAWEI",
AK349="Projet OCM (NOKIA)","TRAVAUX -NOKIA",
AK349="ACCESS-ISSUE","ACCESS-ISSUE",
AK349="Projet OCM (ZTE, NOKIA, autres projets)","TRAVAUX OCM",
AK349="No root CAuse","No root cause",
AK349="ODU HS","TX ISSUE",
AK349="IP &amp; VLAN","TX ISSUE",
AK349="Warehouse HUAWEI","SPARE-ISSUE",
AK349="SPARE-HS","SPARE-ISSUE",
AK349="Power Telco","RAN ISSUE",AK349="no impacts","no impacts"
),"")</f>
        <v>No root cause</v>
      </c>
      <c r="AK349" s="81" t="s">
        <v>5620</v>
      </c>
      <c r="AL349" s="56" t="str" cm="1">
        <f t="array" ref="AL349">IFERROR(_xlfn.IFS(
AK349="MPR ISSUE","ACTIVE",
AK349="BSS Hardware Issue","ACTIVE",
AK349="Sites strategiques, MLL, Pylone, etc.","PASSIVE",
AK349="AKTIVCO DEFAUT GE &amp; POWER Cabinet","PASSIVE",
AK349="AKTIVCO Coupure ENEO &amp; Baisse de tension","PASSIVE",
AK349="Coupure ENEO &amp; Baisse de tension","PASSIVE",
AK349="Defaut GE &amp; POWER Cabinet","PASSIVE",
AK349="Sharing","PASSIVE",
AK349="Sites strategiques &amp; DataCenter","PASSIVE",
AK349="Exclu","Exclu",
AK349="SAT","ACTIVE",
AK349="SPARE-ISSUE","SPARE-ISSUE",
AK349="Fiber CAmtel","ACTIVE",
AK349="Fiber AOF","ACTIVE",
AK349="Projet OCM (HUAWEI)","PLANNED WORKS",
AK349="Projet OCM (NOKIA)","PLANNED WORKS",
AK349="ACCESS-ISSUE","ACCESS-ISSUE",
AK349="Projet OCM (ZTE, NOKIA, autres projets)","PLANNED WORKS",
AK349="No root CAuse","No root cause",
AK349="ODU HS","ACTIVE",
AK349="IP &amp; VLAN","ACTIVE",
AK349="Warehouse HUAWEI","SPARE-ISSUE",
AK349="SPARE-HS","SPARE-ISSUE",
AK349="Power Telco","ACTIVE", AK349="no impacts","no impacts"
),"")</f>
        <v>No root cause</v>
      </c>
      <c r="AM349" s="108" t="s">
        <v>5955</v>
      </c>
      <c r="AN349" s="117" t="s">
        <v>1116</v>
      </c>
      <c r="AP349" s="23" t="s">
        <v>5537</v>
      </c>
      <c r="AQ349" s="23" t="s">
        <v>5537</v>
      </c>
      <c r="AR349" s="7"/>
      <c r="AS349" s="6"/>
      <c r="AT349" s="7"/>
      <c r="AU349" s="3" t="s">
        <v>5537</v>
      </c>
      <c r="AV349" s="24" t="s">
        <v>5537</v>
      </c>
      <c r="AW349" s="24" t="s">
        <v>5537</v>
      </c>
      <c r="AX349" s="24" t="s">
        <v>5537</v>
      </c>
      <c r="AY349" s="24" t="s">
        <v>5537</v>
      </c>
      <c r="AZ349" s="24" t="s">
        <v>5537</v>
      </c>
      <c r="BA349" s="24" t="s">
        <v>5537</v>
      </c>
      <c r="BB349" s="24" t="s">
        <v>5537</v>
      </c>
      <c r="BC349" s="24" t="s">
        <v>5537</v>
      </c>
      <c r="BD349" s="24" t="s">
        <v>5537</v>
      </c>
      <c r="BE349" s="24" t="s">
        <v>5537</v>
      </c>
      <c r="BF349" s="24" t="s">
        <v>6280</v>
      </c>
      <c r="BG349" s="24" t="s">
        <v>5537</v>
      </c>
      <c r="BH349" s="24" t="s">
        <v>5537</v>
      </c>
      <c r="BI349" s="9" t="s">
        <v>6480</v>
      </c>
      <c r="BJ349" s="14"/>
      <c r="BK349" s="14" t="s">
        <v>5537</v>
      </c>
      <c r="BL349" s="14" t="str">
        <f>_xlfn.XLOOKUP(B349,'[4]cell downs 18042026 17h'!$B:$B,'[4]cell downs 18042026 17h'!$B:$B,"")</f>
        <v/>
      </c>
      <c r="BM349" s="14" t="str">
        <f>_xlfn.XLOOKUP(B349,'[5]Cells Huawei 19042026 15h'!$B:$B,'[5]Cells Huawei 19042026 15h'!$B:$B,"")</f>
        <v/>
      </c>
      <c r="BN349" s="9" t="str">
        <f>_xlfn.XLOOKUP(B349,'[6]cells down 19042026 9H40'!$B:$B,'[6]cells down 19042026 9H40'!$B:$B,"")</f>
        <v/>
      </c>
      <c r="BO349" s="9" t="s">
        <v>5537</v>
      </c>
      <c r="BP349" s="9" t="s">
        <v>12</v>
      </c>
    </row>
    <row r="350" spans="1:68" s="9" customFormat="1" x14ac:dyDescent="0.35">
      <c r="A350" s="1" t="s">
        <v>4866</v>
      </c>
      <c r="B350" s="1" t="s">
        <v>4867</v>
      </c>
      <c r="C350" s="3" t="str">
        <f>_xlfn.XLOOKUP(B350,'[1]daily break down'!$D:$D,'[1]daily break down'!$E:$E,"")</f>
        <v>SUD-OUEST</v>
      </c>
      <c r="D350" s="1" t="s">
        <v>18</v>
      </c>
      <c r="E350" s="1" t="e">
        <v>#N/A</v>
      </c>
      <c r="F350" s="3" t="s">
        <v>13</v>
      </c>
      <c r="G350" s="1" t="s">
        <v>1431</v>
      </c>
      <c r="H350" s="39" t="str">
        <f>_xlfn.XLOOKUP(B350,[2]CALCULATION!$B:$B,[2]CALCULATION!$H:$H,"")</f>
        <v>Huawei</v>
      </c>
      <c r="I350" s="34">
        <v>15.514841638772607</v>
      </c>
      <c r="J350" s="34">
        <v>18.155414159054661</v>
      </c>
      <c r="K350" s="34">
        <v>16.708293739459474</v>
      </c>
      <c r="L350" s="34">
        <v>17.428438531759276</v>
      </c>
      <c r="M350" s="34">
        <v>21.325973866616444</v>
      </c>
      <c r="N350" s="34">
        <v>35.009259972662399</v>
      </c>
      <c r="O350" s="34">
        <v>11.537066286565478</v>
      </c>
      <c r="P350" s="34">
        <v>12.278256471279807</v>
      </c>
      <c r="Q350" s="34">
        <v>11.320173899147624</v>
      </c>
      <c r="R350" s="34">
        <v>1.4136974828283866</v>
      </c>
      <c r="S350" s="109">
        <v>0</v>
      </c>
      <c r="T350" s="109">
        <f>_xlfn.XLOOKUP(B350,'[3]Nur des jours'!$B:$B,'[3]Nur des jours'!$U:$U,"")</f>
        <v>17.373559995776656</v>
      </c>
      <c r="U350" s="109">
        <v>0</v>
      </c>
      <c r="V350" s="109">
        <v>0</v>
      </c>
      <c r="W350" s="109">
        <v>17.373559995776656</v>
      </c>
      <c r="X350" s="109">
        <v>19.838528334945622</v>
      </c>
      <c r="Y350" s="109">
        <v>1.2388958802395893</v>
      </c>
      <c r="Z350" s="109">
        <v>2.041313888817549</v>
      </c>
      <c r="AA350" s="109">
        <v>0</v>
      </c>
      <c r="AB350" s="109">
        <v>0</v>
      </c>
      <c r="AC350" s="109">
        <v>0.81307027325156167</v>
      </c>
      <c r="AD350" s="109">
        <v>0.70594095426556636</v>
      </c>
      <c r="AE350" s="109">
        <v>0.42051547656756066</v>
      </c>
      <c r="AF350" s="109">
        <v>0.42051547656756066</v>
      </c>
      <c r="AG350" s="57" t="str">
        <f>_xlfn.XLOOKUP(B350,[3]CALCULATION!$B:$B,[3]CALCULATION!$M:$M,"")</f>
        <v>Insecurity</v>
      </c>
      <c r="AH350" s="57"/>
      <c r="AI350" s="56" t="str" cm="1">
        <f t="array" ref="AI350">IFERROR(_xlfn.IFS(
AK350="MPR ISSUE","PDH",
AK350="BSS Hardware Issue","BSS",
AK350="Sites strategiques, MLL, Pylone, etc.","ENVTECH",
AK350="AKTIVCO DEFAUT GE &amp; POWER Cabinet","AKTIVCO",
AK350="AKTIVCO Coupure ENEO &amp; Baisse de tension","AKTIVCO GRID ONLY",
AK350="Coupure ENEO &amp; Baisse de tension","IHS GRID ONLY",
AK350="Defaut GE &amp; POWER Cabinet","IHS",
AK350="Sharing","Partners",
AK350="Sites strategiques &amp; DataCenter","SST &amp; DC",
AK350="Exclu","Exclu",
AK350="SAT","SAT",
AK350="SPARE-ISSUE","SPARE-ISSUE",
AK350="Fiber CAmtel","TRANS_FO_CAMTEL",
AK350="Fiber AOF","Fiber AOF",
AK350="Projet OCM (HUAWEI)","TRAVAUX-HUAWEI",
AK350="Projet OCM (NOKIA)","TRAVAUX-NOKIA",
AK350="ACCESS-ISSUE","ACCESS-ISSUE",
AK350="Projet OCM (ZTE, NOKIA, autres projets)","TRAVAUX OCM",
AK350="No root CAuse","No root cause",
AK350="ODU HS","PDH",
AK350="IP &amp; VLAN","PDH",
AK350="Warehouse HUAWEI","SPARE-ISSUE",
AK350="SPARE-HS","SPARE-ISSUE",
AK350="Power Telco","BSS",AK350="no impacts","no impacts"
),"")</f>
        <v>No root cause</v>
      </c>
      <c r="AJ350" s="56" t="str" cm="1">
        <f t="array" ref="AJ350">IFERROR(_xlfn.IFS(
AK350="MPR ISSUE","TX ISSUE",
AK350="BSS Hardware Issue","RAN ISSUE",
AK350="Sites strategiques, MLL, Pylone, etc.","ENVTECH",
AK350="AKTIVCO DEFAUT GE &amp; POWER Cabinet","POWER ISSUE",
AK350="AKTIVCO Coupure ENEO &amp; Baisse de tension","POWER ISSUE",
AK350="Coupure ENEO &amp; Baisse de tension","POWER ISSUE",
AK350="Defaut GE &amp; POWER Cabinet","POWER ISSUE",
AK350="Sharing","POWER ISSUE",
AK350="Sites strategiques &amp; DataCenter","POWER ISSUE",
AK350="Exclu","Exclu",
AK350="SAT","TX ISSUE",
AK350="SPARE-ISSUE","SPARE-ISSUE",
AK350="Fiber CAmtel","TX ISSUE",
AK350="Fiber AOF","TX ISSUE",
AK350="Projet OCM (HUAWEI)","TRAVAUX-HUAWEI",
AK350="Projet OCM (NOKIA)","TRAVAUX -NOKIA",
AK350="ACCESS-ISSUE","ACCESS-ISSUE",
AK350="Projet OCM (ZTE, NOKIA, autres projets)","TRAVAUX OCM",
AK350="No root CAuse","No root cause",
AK350="ODU HS","TX ISSUE",
AK350="IP &amp; VLAN","TX ISSUE",
AK350="Warehouse HUAWEI","SPARE-ISSUE",
AK350="SPARE-HS","SPARE-ISSUE",
AK350="Power Telco","RAN ISSUE",AK350="no impacts","no impacts"
),"")</f>
        <v>No root cause</v>
      </c>
      <c r="AK350" s="81" t="s">
        <v>5620</v>
      </c>
      <c r="AL350" s="56" t="str" cm="1">
        <f t="array" ref="AL350">IFERROR(_xlfn.IFS(
AK350="MPR ISSUE","ACTIVE",
AK350="BSS Hardware Issue","ACTIVE",
AK350="Sites strategiques, MLL, Pylone, etc.","PASSIVE",
AK350="AKTIVCO DEFAUT GE &amp; POWER Cabinet","PASSIVE",
AK350="AKTIVCO Coupure ENEO &amp; Baisse de tension","PASSIVE",
AK350="Coupure ENEO &amp; Baisse de tension","PASSIVE",
AK350="Defaut GE &amp; POWER Cabinet","PASSIVE",
AK350="Sharing","PASSIVE",
AK350="Sites strategiques &amp; DataCenter","PASSIVE",
AK350="Exclu","Exclu",
AK350="SAT","ACTIVE",
AK350="SPARE-ISSUE","SPARE-ISSUE",
AK350="Fiber CAmtel","ACTIVE",
AK350="Fiber AOF","ACTIVE",
AK350="Projet OCM (HUAWEI)","PLANNED WORKS",
AK350="Projet OCM (NOKIA)","PLANNED WORKS",
AK350="ACCESS-ISSUE","ACCESS-ISSUE",
AK350="Projet OCM (ZTE, NOKIA, autres projets)","PLANNED WORKS",
AK350="No root CAuse","No root cause",
AK350="ODU HS","ACTIVE",
AK350="IP &amp; VLAN","ACTIVE",
AK350="Warehouse HUAWEI","SPARE-ISSUE",
AK350="SPARE-HS","SPARE-ISSUE",
AK350="Power Telco","ACTIVE", AK350="no impacts","no impacts"
),"")</f>
        <v>No root cause</v>
      </c>
      <c r="AM350" s="108" t="s">
        <v>5537</v>
      </c>
      <c r="AN350" s="117" t="s">
        <v>4867</v>
      </c>
      <c r="AP350" s="23" t="s">
        <v>5537</v>
      </c>
      <c r="AQ350" s="23" t="s">
        <v>5537</v>
      </c>
      <c r="AR350" s="7"/>
      <c r="AS350" s="6"/>
      <c r="AT350" s="7"/>
      <c r="AU350" s="3" t="s">
        <v>5537</v>
      </c>
      <c r="AV350" s="24" t="s">
        <v>5537</v>
      </c>
      <c r="AW350" s="24" t="s">
        <v>5537</v>
      </c>
      <c r="AX350" s="24" t="s">
        <v>5537</v>
      </c>
      <c r="AY350" s="24" t="s">
        <v>5537</v>
      </c>
      <c r="AZ350" s="24" t="s">
        <v>5537</v>
      </c>
      <c r="BA350" s="24" t="s">
        <v>5537</v>
      </c>
      <c r="BB350" s="24" t="s">
        <v>5537</v>
      </c>
      <c r="BC350" s="24" t="s">
        <v>5537</v>
      </c>
      <c r="BD350" s="24" t="s">
        <v>5537</v>
      </c>
      <c r="BE350" s="24" t="s">
        <v>5537</v>
      </c>
      <c r="BF350" s="24" t="s">
        <v>5537</v>
      </c>
      <c r="BG350" s="24" t="s">
        <v>5537</v>
      </c>
      <c r="BH350" s="24" t="s">
        <v>5537</v>
      </c>
      <c r="BI350" s="9" t="s">
        <v>5537</v>
      </c>
      <c r="BJ350" s="14"/>
      <c r="BK350" s="14" t="s">
        <v>5537</v>
      </c>
      <c r="BL350" s="14" t="str">
        <f>_xlfn.XLOOKUP(B350,'[4]cell downs 18042026 17h'!$B:$B,'[4]cell downs 18042026 17h'!$B:$B,"")</f>
        <v/>
      </c>
      <c r="BM350" s="14" t="str">
        <f>_xlfn.XLOOKUP(B350,'[5]Cells Huawei 19042026 15h'!$B:$B,'[5]Cells Huawei 19042026 15h'!$B:$B,"")</f>
        <v/>
      </c>
      <c r="BN350" s="9" t="str">
        <f>_xlfn.XLOOKUP(B350,'[6]cells down 19042026 9H40'!$B:$B,'[6]cells down 19042026 9H40'!$B:$B,"")</f>
        <v/>
      </c>
      <c r="BO350" s="9" t="s">
        <v>5537</v>
      </c>
      <c r="BP350" s="9" t="s">
        <v>5537</v>
      </c>
    </row>
    <row r="351" spans="1:68" s="9" customFormat="1" x14ac:dyDescent="0.35">
      <c r="A351" s="1" t="s">
        <v>2234</v>
      </c>
      <c r="B351" s="8" t="s">
        <v>2235</v>
      </c>
      <c r="C351" s="3" t="str">
        <f>_xlfn.XLOOKUP(B351,'[1]daily break down'!$D:$D,'[1]daily break down'!$E:$E,"")</f>
        <v>CENTRE</v>
      </c>
      <c r="D351" s="1" t="s">
        <v>11</v>
      </c>
      <c r="E351" s="1" t="s">
        <v>12</v>
      </c>
      <c r="F351" s="3" t="s">
        <v>226</v>
      </c>
      <c r="G351" s="1" t="s">
        <v>2236</v>
      </c>
      <c r="H351" s="41" t="str">
        <f>_xlfn.XLOOKUP(B351,[2]CALCULATION!$B:$B,[2]CALCULATION!$H:$H,"")</f>
        <v>ZTE</v>
      </c>
      <c r="I351" s="34">
        <v>0</v>
      </c>
      <c r="J351" s="34">
        <v>0</v>
      </c>
      <c r="K351" s="34">
        <v>0</v>
      </c>
      <c r="L351" s="34">
        <v>0</v>
      </c>
      <c r="M351" s="34">
        <v>0</v>
      </c>
      <c r="N351" s="34">
        <v>0</v>
      </c>
      <c r="O351" s="34">
        <v>0</v>
      </c>
      <c r="P351" s="34">
        <v>0</v>
      </c>
      <c r="Q351" s="34">
        <v>0</v>
      </c>
      <c r="R351" s="34">
        <v>0</v>
      </c>
      <c r="S351" s="109">
        <v>0</v>
      </c>
      <c r="T351" s="109">
        <f>_xlfn.XLOOKUP(B351,'[3]Nur des jours'!$B:$B,'[3]Nur des jours'!$U:$U,"")</f>
        <v>0</v>
      </c>
      <c r="U351" s="109">
        <v>12.661585809555605</v>
      </c>
      <c r="V351" s="109">
        <v>6.5878142184097959</v>
      </c>
      <c r="W351" s="109">
        <v>0</v>
      </c>
      <c r="X351" s="109">
        <v>0</v>
      </c>
      <c r="Y351" s="109">
        <v>0</v>
      </c>
      <c r="Z351" s="109">
        <v>0</v>
      </c>
      <c r="AA351" s="109">
        <v>0</v>
      </c>
      <c r="AB351" s="109">
        <v>0</v>
      </c>
      <c r="AC351" s="109">
        <v>0</v>
      </c>
      <c r="AD351" s="109">
        <v>0.17483832634617574</v>
      </c>
      <c r="AE351" s="109">
        <v>0.37177220752611806</v>
      </c>
      <c r="AF351" s="109">
        <v>0.37177220752611806</v>
      </c>
      <c r="AG351" s="57" t="str">
        <f>_xlfn.XLOOKUP(B351,[3]CALCULATION!$B:$B,[3]CALCULATION!$M:$M,"")</f>
        <v>Operationnel</v>
      </c>
      <c r="AH351" s="57"/>
      <c r="AI351" s="56" t="str" cm="1">
        <f t="array" ref="AI351">IFERROR(_xlfn.IFS(
AK351="MPR ISSUE","PDH",
AK351="BSS Hardware Issue","BSS",
AK351="Sites strategiques, MLL, Pylone, etc.","ENVTECH",
AK351="AKTIVCO DEFAUT GE &amp; POWER Cabinet","AKTIVCO",
AK351="AKTIVCO Coupure ENEO &amp; Baisse de tension","AKTIVCO GRID ONLY",
AK351="Coupure ENEO &amp; Baisse de tension","IHS GRID ONLY",
AK351="Defaut GE &amp; POWER Cabinet","IHS",
AK351="Sharing","Partners",
AK351="Sites strategiques &amp; DataCenter","SST &amp; DC",
AK351="Exclu","Exclu",
AK351="SAT","SAT",
AK351="SPARE-ISSUE","SPARE-ISSUE",
AK351="Fiber CAmtel","TRANS_FO_CAMTEL",
AK351="Fiber AOF","Fiber AOF",
AK351="Projet OCM (HUAWEI)","TRAVAUX-HUAWEI",
AK351="Projet OCM (NOKIA)","TRAVAUX-NOKIA",
AK351="ACCESS-ISSUE","ACCESS-ISSUE",
AK351="Projet OCM (ZTE, NOKIA, autres projets)","TRAVAUX OCM",
AK351="No root CAuse","No root cause",
AK351="ODU HS","PDH",
AK351="IP &amp; VLAN","PDH",
AK351="Warehouse HUAWEI","SPARE-ISSUE",
AK351="SPARE-HS","SPARE-ISSUE",
AK351="Power Telco","BSS",AK351="no impacts","no impacts"
),"")</f>
        <v>No root cause</v>
      </c>
      <c r="AJ351" s="56" t="str" cm="1">
        <f t="array" ref="AJ351">IFERROR(_xlfn.IFS(
AK351="MPR ISSUE","TX ISSUE",
AK351="BSS Hardware Issue","RAN ISSUE",
AK351="Sites strategiques, MLL, Pylone, etc.","ENVTECH",
AK351="AKTIVCO DEFAUT GE &amp; POWER Cabinet","POWER ISSUE",
AK351="AKTIVCO Coupure ENEO &amp; Baisse de tension","POWER ISSUE",
AK351="Coupure ENEO &amp; Baisse de tension","POWER ISSUE",
AK351="Defaut GE &amp; POWER Cabinet","POWER ISSUE",
AK351="Sharing","POWER ISSUE",
AK351="Sites strategiques &amp; DataCenter","POWER ISSUE",
AK351="Exclu","Exclu",
AK351="SAT","TX ISSUE",
AK351="SPARE-ISSUE","SPARE-ISSUE",
AK351="Fiber CAmtel","TX ISSUE",
AK351="Fiber AOF","TX ISSUE",
AK351="Projet OCM (HUAWEI)","TRAVAUX-HUAWEI",
AK351="Projet OCM (NOKIA)","TRAVAUX -NOKIA",
AK351="ACCESS-ISSUE","ACCESS-ISSUE",
AK351="Projet OCM (ZTE, NOKIA, autres projets)","TRAVAUX OCM",
AK351="No root CAuse","No root cause",
AK351="ODU HS","TX ISSUE",
AK351="IP &amp; VLAN","TX ISSUE",
AK351="Warehouse HUAWEI","SPARE-ISSUE",
AK351="SPARE-HS","SPARE-ISSUE",
AK351="Power Telco","RAN ISSUE",AK351="no impacts","no impacts"
),"")</f>
        <v>No root cause</v>
      </c>
      <c r="AK351" s="81" t="s">
        <v>5620</v>
      </c>
      <c r="AL351" s="56" t="str" cm="1">
        <f t="array" ref="AL351">IFERROR(_xlfn.IFS(
AK351="MPR ISSUE","ACTIVE",
AK351="BSS Hardware Issue","ACTIVE",
AK351="Sites strategiques, MLL, Pylone, etc.","PASSIVE",
AK351="AKTIVCO DEFAUT GE &amp; POWER Cabinet","PASSIVE",
AK351="AKTIVCO Coupure ENEO &amp; Baisse de tension","PASSIVE",
AK351="Coupure ENEO &amp; Baisse de tension","PASSIVE",
AK351="Defaut GE &amp; POWER Cabinet","PASSIVE",
AK351="Sharing","PASSIVE",
AK351="Sites strategiques &amp; DataCenter","PASSIVE",
AK351="Exclu","Exclu",
AK351="SAT","ACTIVE",
AK351="SPARE-ISSUE","SPARE-ISSUE",
AK351="Fiber CAmtel","ACTIVE",
AK351="Fiber AOF","ACTIVE",
AK351="Projet OCM (HUAWEI)","PLANNED WORKS",
AK351="Projet OCM (NOKIA)","PLANNED WORKS",
AK351="ACCESS-ISSUE","ACCESS-ISSUE",
AK351="Projet OCM (ZTE, NOKIA, autres projets)","PLANNED WORKS",
AK351="No root CAuse","No root cause",
AK351="ODU HS","ACTIVE",
AK351="IP &amp; VLAN","ACTIVE",
AK351="Warehouse HUAWEI","SPARE-ISSUE",
AK351="SPARE-HS","SPARE-ISSUE",
AK351="Power Telco","ACTIVE", AK351="no impacts","no impacts"
),"")</f>
        <v>No root cause</v>
      </c>
      <c r="AM351" s="108" t="s">
        <v>5537</v>
      </c>
      <c r="AN351" s="117" t="s">
        <v>2235</v>
      </c>
      <c r="AP351" s="23" t="s">
        <v>5537</v>
      </c>
      <c r="AQ351" s="23" t="s">
        <v>5537</v>
      </c>
      <c r="AR351" s="7"/>
      <c r="AS351" s="6"/>
      <c r="AT351" s="7"/>
      <c r="AU351" s="3" t="s">
        <v>5537</v>
      </c>
      <c r="AV351" s="24" t="s">
        <v>5537</v>
      </c>
      <c r="AW351" s="24" t="s">
        <v>5537</v>
      </c>
      <c r="AX351" s="24" t="s">
        <v>5537</v>
      </c>
      <c r="AY351" s="24" t="s">
        <v>5537</v>
      </c>
      <c r="AZ351" s="24" t="s">
        <v>5537</v>
      </c>
      <c r="BA351" s="24" t="s">
        <v>5537</v>
      </c>
      <c r="BB351" s="24" t="s">
        <v>5537</v>
      </c>
      <c r="BC351" s="24" t="s">
        <v>5537</v>
      </c>
      <c r="BD351" s="24" t="s">
        <v>5537</v>
      </c>
      <c r="BE351" s="24" t="s">
        <v>5537</v>
      </c>
      <c r="BF351" s="24" t="s">
        <v>5537</v>
      </c>
      <c r="BG351" s="24" t="s">
        <v>5537</v>
      </c>
      <c r="BH351" s="24" t="s">
        <v>5537</v>
      </c>
      <c r="BI351" s="9" t="s">
        <v>5537</v>
      </c>
      <c r="BJ351" s="14"/>
      <c r="BK351" s="14" t="s">
        <v>5537</v>
      </c>
      <c r="BL351" s="14" t="str">
        <f>_xlfn.XLOOKUP(B351,'[4]cell downs 18042026 17h'!$B:$B,'[4]cell downs 18042026 17h'!$B:$B,"")</f>
        <v/>
      </c>
      <c r="BM351" s="14" t="str">
        <f>_xlfn.XLOOKUP(B351,'[5]Cells Huawei 19042026 15h'!$B:$B,'[5]Cells Huawei 19042026 15h'!$B:$B,"")</f>
        <v/>
      </c>
      <c r="BN351" s="9" t="str">
        <f>_xlfn.XLOOKUP(B351,'[6]cells down 19042026 9H40'!$B:$B,'[6]cells down 19042026 9H40'!$B:$B,"")</f>
        <v/>
      </c>
      <c r="BO351" s="9" t="s">
        <v>2235</v>
      </c>
      <c r="BP351" s="9" t="s">
        <v>12</v>
      </c>
    </row>
    <row r="352" spans="1:68" s="9" customFormat="1" x14ac:dyDescent="0.35">
      <c r="A352" s="1" t="s">
        <v>258</v>
      </c>
      <c r="B352" s="8" t="s">
        <v>259</v>
      </c>
      <c r="C352" s="3" t="str">
        <f>_xlfn.XLOOKUP(B352,'[1]daily break down'!$D:$D,'[1]daily break down'!$E:$E,"")</f>
        <v>CENTRE</v>
      </c>
      <c r="D352" s="1" t="s">
        <v>11</v>
      </c>
      <c r="E352" s="1" t="s">
        <v>12</v>
      </c>
      <c r="F352" s="3" t="s">
        <v>37</v>
      </c>
      <c r="G352" s="1" t="s">
        <v>260</v>
      </c>
      <c r="H352" s="40" t="str">
        <f>_xlfn.XLOOKUP(B352,[2]CALCULATION!$B:$B,[2]CALCULATION!$H:$H,"")</f>
        <v>NOKIA</v>
      </c>
      <c r="I352" s="34">
        <v>0</v>
      </c>
      <c r="J352" s="34">
        <v>0</v>
      </c>
      <c r="K352" s="34">
        <v>1.694332440152591E-3</v>
      </c>
      <c r="L352" s="34">
        <v>0</v>
      </c>
      <c r="M352" s="34">
        <v>1.3376308738047311E-3</v>
      </c>
      <c r="N352" s="34">
        <v>0</v>
      </c>
      <c r="O352" s="34">
        <v>1.9563165861944827</v>
      </c>
      <c r="P352" s="34">
        <v>7.7473387376578016</v>
      </c>
      <c r="Q352" s="34">
        <v>7.7582590680672341E-3</v>
      </c>
      <c r="R352" s="34">
        <v>0</v>
      </c>
      <c r="S352" s="109">
        <v>0</v>
      </c>
      <c r="T352" s="109">
        <f>_xlfn.XLOOKUP(B352,'[3]Nur des jours'!$B:$B,'[3]Nur des jours'!$U:$U,"")</f>
        <v>0</v>
      </c>
      <c r="U352" s="109">
        <v>0</v>
      </c>
      <c r="V352" s="109">
        <v>4.280418796175002E-3</v>
      </c>
      <c r="W352" s="109">
        <v>0</v>
      </c>
      <c r="X352" s="109">
        <v>3.8987481201827739E-2</v>
      </c>
      <c r="Y352" s="109">
        <v>3.7504093143843171</v>
      </c>
      <c r="Z352" s="109">
        <v>0</v>
      </c>
      <c r="AA352" s="109">
        <v>0</v>
      </c>
      <c r="AB352" s="109">
        <v>4.458769579348975E-2</v>
      </c>
      <c r="AC352" s="109">
        <v>0.23842567613475135</v>
      </c>
      <c r="AD352" s="109">
        <v>0.1041273532781844</v>
      </c>
      <c r="AE352" s="109">
        <v>0.41275721749949401</v>
      </c>
      <c r="AF352" s="109">
        <v>0.41275721749949401</v>
      </c>
      <c r="AG352" s="57" t="str">
        <f>_xlfn.XLOOKUP(B352,[3]CALCULATION!$B:$B,[3]CALCULATION!$M:$M,"")</f>
        <v>Operationnel</v>
      </c>
      <c r="AH352" s="57"/>
      <c r="AI352" s="56" t="str" cm="1">
        <f t="array" ref="AI352">IFERROR(_xlfn.IFS(
AK352="MPR ISSUE","PDH",
AK352="BSS Hardware Issue","BSS",
AK352="Sites strategiques, MLL, Pylone, etc.","ENVTECH",
AK352="AKTIVCO DEFAUT GE &amp; POWER Cabinet","AKTIVCO",
AK352="AKTIVCO Coupure ENEO &amp; Baisse de tension","AKTIVCO GRID ONLY",
AK352="Coupure ENEO &amp; Baisse de tension","IHS GRID ONLY",
AK352="Defaut GE &amp; POWER Cabinet","IHS",
AK352="Sharing","Partners",
AK352="Sites strategiques &amp; DataCenter","SST &amp; DC",
AK352="Exclu","Exclu",
AK352="SAT","SAT",
AK352="SPARE-ISSUE","SPARE-ISSUE",
AK352="Fiber CAmtel","TRANS_FO_CAMTEL",
AK352="Fiber AOF","Fiber AOF",
AK352="Projet OCM (HUAWEI)","TRAVAUX-HUAWEI",
AK352="Projet OCM (NOKIA)","TRAVAUX-NOKIA",
AK352="ACCESS-ISSUE","ACCESS-ISSUE",
AK352="Projet OCM (ZTE, NOKIA, autres projets)","TRAVAUX OCM",
AK352="No root CAuse","No root cause",
AK352="ODU HS","PDH",
AK352="IP &amp; VLAN","PDH",
AK352="Warehouse HUAWEI","SPARE-ISSUE",
AK352="SPARE-HS","SPARE-ISSUE",
AK352="Power Telco","BSS",AK352="no impacts","no impacts"
),"")</f>
        <v>No root cause</v>
      </c>
      <c r="AJ352" s="56" t="str" cm="1">
        <f t="array" ref="AJ352">IFERROR(_xlfn.IFS(
AK352="MPR ISSUE","TX ISSUE",
AK352="BSS Hardware Issue","RAN ISSUE",
AK352="Sites strategiques, MLL, Pylone, etc.","ENVTECH",
AK352="AKTIVCO DEFAUT GE &amp; POWER Cabinet","POWER ISSUE",
AK352="AKTIVCO Coupure ENEO &amp; Baisse de tension","POWER ISSUE",
AK352="Coupure ENEO &amp; Baisse de tension","POWER ISSUE",
AK352="Defaut GE &amp; POWER Cabinet","POWER ISSUE",
AK352="Sharing","POWER ISSUE",
AK352="Sites strategiques &amp; DataCenter","POWER ISSUE",
AK352="Exclu","Exclu",
AK352="SAT","TX ISSUE",
AK352="SPARE-ISSUE","SPARE-ISSUE",
AK352="Fiber CAmtel","TX ISSUE",
AK352="Fiber AOF","TX ISSUE",
AK352="Projet OCM (HUAWEI)","TRAVAUX-HUAWEI",
AK352="Projet OCM (NOKIA)","TRAVAUX -NOKIA",
AK352="ACCESS-ISSUE","ACCESS-ISSUE",
AK352="Projet OCM (ZTE, NOKIA, autres projets)","TRAVAUX OCM",
AK352="No root CAuse","No root cause",
AK352="ODU HS","TX ISSUE",
AK352="IP &amp; VLAN","TX ISSUE",
AK352="Warehouse HUAWEI","SPARE-ISSUE",
AK352="SPARE-HS","SPARE-ISSUE",
AK352="Power Telco","RAN ISSUE",AK352="no impacts","no impacts"
),"")</f>
        <v>No root cause</v>
      </c>
      <c r="AK352" s="81" t="s">
        <v>5620</v>
      </c>
      <c r="AL352" s="56" t="str" cm="1">
        <f t="array" ref="AL352">IFERROR(_xlfn.IFS(
AK352="MPR ISSUE","ACTIVE",
AK352="BSS Hardware Issue","ACTIVE",
AK352="Sites strategiques, MLL, Pylone, etc.","PASSIVE",
AK352="AKTIVCO DEFAUT GE &amp; POWER Cabinet","PASSIVE",
AK352="AKTIVCO Coupure ENEO &amp; Baisse de tension","PASSIVE",
AK352="Coupure ENEO &amp; Baisse de tension","PASSIVE",
AK352="Defaut GE &amp; POWER Cabinet","PASSIVE",
AK352="Sharing","PASSIVE",
AK352="Sites strategiques &amp; DataCenter","PASSIVE",
AK352="Exclu","Exclu",
AK352="SAT","ACTIVE",
AK352="SPARE-ISSUE","SPARE-ISSUE",
AK352="Fiber CAmtel","ACTIVE",
AK352="Fiber AOF","ACTIVE",
AK352="Projet OCM (HUAWEI)","PLANNED WORKS",
AK352="Projet OCM (NOKIA)","PLANNED WORKS",
AK352="ACCESS-ISSUE","ACCESS-ISSUE",
AK352="Projet OCM (ZTE, NOKIA, autres projets)","PLANNED WORKS",
AK352="No root CAuse","No root cause",
AK352="ODU HS","ACTIVE",
AK352="IP &amp; VLAN","ACTIVE",
AK352="Warehouse HUAWEI","SPARE-ISSUE",
AK352="SPARE-HS","SPARE-ISSUE",
AK352="Power Telco","ACTIVE", AK352="no impacts","no impacts"
),"")</f>
        <v>No root cause</v>
      </c>
      <c r="AM352" s="108" t="s">
        <v>5956</v>
      </c>
      <c r="AN352" s="117" t="s">
        <v>259</v>
      </c>
      <c r="AP352" s="23" t="s">
        <v>5537</v>
      </c>
      <c r="AQ352" s="23" t="s">
        <v>5537</v>
      </c>
      <c r="AR352" s="7"/>
      <c r="AS352" s="6"/>
      <c r="AT352" s="7"/>
      <c r="AU352" s="3" t="s">
        <v>5537</v>
      </c>
      <c r="AV352" s="24" t="s">
        <v>5537</v>
      </c>
      <c r="AW352" s="24" t="s">
        <v>5537</v>
      </c>
      <c r="AX352" s="24" t="s">
        <v>5537</v>
      </c>
      <c r="AY352" s="24" t="s">
        <v>5537</v>
      </c>
      <c r="AZ352" s="24" t="s">
        <v>5537</v>
      </c>
      <c r="BA352" s="24" t="s">
        <v>5537</v>
      </c>
      <c r="BB352" s="24" t="s">
        <v>5537</v>
      </c>
      <c r="BC352" s="24" t="s">
        <v>5537</v>
      </c>
      <c r="BD352" s="24" t="s">
        <v>5956</v>
      </c>
      <c r="BE352" s="24" t="s">
        <v>5537</v>
      </c>
      <c r="BF352" s="24" t="s">
        <v>5537</v>
      </c>
      <c r="BG352" s="24" t="s">
        <v>5537</v>
      </c>
      <c r="BH352" s="24" t="s">
        <v>5537</v>
      </c>
      <c r="BI352" s="9" t="s">
        <v>5537</v>
      </c>
      <c r="BJ352" s="14"/>
      <c r="BK352" s="14" t="s">
        <v>5537</v>
      </c>
      <c r="BL352" s="14" t="str">
        <f>_xlfn.XLOOKUP(B352,'[4]cell downs 18042026 17h'!$B:$B,'[4]cell downs 18042026 17h'!$B:$B,"")</f>
        <v/>
      </c>
      <c r="BM352" s="14" t="str">
        <f>_xlfn.XLOOKUP(B352,'[5]Cells Huawei 19042026 15h'!$B:$B,'[5]Cells Huawei 19042026 15h'!$B:$B,"")</f>
        <v/>
      </c>
      <c r="BN352" s="9" t="str">
        <f>_xlfn.XLOOKUP(B352,'[6]cells down 19042026 9H40'!$B:$B,'[6]cells down 19042026 9H40'!$B:$B,"")</f>
        <v/>
      </c>
      <c r="BO352" s="9" t="s">
        <v>5537</v>
      </c>
      <c r="BP352" s="9" t="s">
        <v>12</v>
      </c>
    </row>
    <row r="353" spans="1:68" s="9" customFormat="1" x14ac:dyDescent="0.35">
      <c r="A353" s="1" t="s">
        <v>2541</v>
      </c>
      <c r="B353" s="1" t="s">
        <v>2542</v>
      </c>
      <c r="C353" s="3" t="str">
        <f>_xlfn.XLOOKUP(B353,'[1]daily break down'!$D:$D,'[1]daily break down'!$E:$E,"")</f>
        <v>Yaounde</v>
      </c>
      <c r="D353" s="1" t="s">
        <v>21</v>
      </c>
      <c r="E353" s="1" t="s">
        <v>36</v>
      </c>
      <c r="F353" s="3" t="s">
        <v>37</v>
      </c>
      <c r="G353" s="1" t="s">
        <v>38</v>
      </c>
      <c r="H353" s="41" t="str">
        <f>_xlfn.XLOOKUP(B353,[2]CALCULATION!$B:$B,[2]CALCULATION!$H:$H,"")</f>
        <v>ZTE</v>
      </c>
      <c r="I353" s="34">
        <v>0</v>
      </c>
      <c r="J353" s="34">
        <v>2.0421699725767839</v>
      </c>
      <c r="K353" s="34">
        <v>0</v>
      </c>
      <c r="L353" s="34">
        <v>0</v>
      </c>
      <c r="M353" s="34">
        <v>0</v>
      </c>
      <c r="N353" s="34">
        <v>0</v>
      </c>
      <c r="O353" s="34">
        <v>0</v>
      </c>
      <c r="P353" s="34">
        <v>0.41757268864519032</v>
      </c>
      <c r="Q353" s="34">
        <v>0.15916023890444153</v>
      </c>
      <c r="R353" s="34">
        <v>1.4238278073126662</v>
      </c>
      <c r="S353" s="109">
        <v>2.1972816487031647E-2</v>
      </c>
      <c r="T353" s="109">
        <f>_xlfn.XLOOKUP(B353,'[3]Nur des jours'!$B:$B,'[3]Nur des jours'!$U:$U,"")</f>
        <v>0</v>
      </c>
      <c r="U353" s="109">
        <v>1.2645070527034249E-2</v>
      </c>
      <c r="V353" s="109">
        <v>0</v>
      </c>
      <c r="W353" s="109">
        <v>0</v>
      </c>
      <c r="X353" s="109">
        <v>8.211270057329019E-2</v>
      </c>
      <c r="Y353" s="109">
        <v>8.1898679633482019E-2</v>
      </c>
      <c r="Z353" s="109">
        <v>0</v>
      </c>
      <c r="AA353" s="109">
        <v>0</v>
      </c>
      <c r="AB353" s="109">
        <v>2.4663416401994103</v>
      </c>
      <c r="AC353" s="109">
        <v>2.1273465382939865</v>
      </c>
      <c r="AD353" s="109">
        <v>0.2785937962197943</v>
      </c>
      <c r="AE353" s="109">
        <v>0.66057563071970959</v>
      </c>
      <c r="AF353" s="109">
        <v>0.66057563071970959</v>
      </c>
      <c r="AG353" s="57" t="str">
        <f>_xlfn.XLOOKUP(B353,[3]CALCULATION!$B:$B,[3]CALCULATION!$M:$M,"")</f>
        <v>Operationnel</v>
      </c>
      <c r="AH353" s="57"/>
      <c r="AI353" s="56" t="str" cm="1">
        <f t="array" ref="AI353">IFERROR(_xlfn.IFS(
AK353="MPR ISSUE","PDH",
AK353="BSS Hardware Issue","BSS",
AK353="Sites strategiques, MLL, Pylone, etc.","ENVTECH",
AK353="AKTIVCO DEFAUT GE &amp; POWER Cabinet","AKTIVCO",
AK353="AKTIVCO Coupure ENEO &amp; Baisse de tension","AKTIVCO GRID ONLY",
AK353="Coupure ENEO &amp; Baisse de tension","IHS GRID ONLY",
AK353="Defaut GE &amp; POWER Cabinet","IHS",
AK353="Sharing","Partners",
AK353="Sites strategiques &amp; DataCenter","SST &amp; DC",
AK353="Exclu","Exclu",
AK353="SAT","SAT",
AK353="SPARE-ISSUE","SPARE-ISSUE",
AK353="Fiber CAmtel","TRANS_FO_CAMTEL",
AK353="Fiber AOF","Fiber AOF",
AK353="Projet OCM (HUAWEI)","TRAVAUX-HUAWEI",
AK353="Projet OCM (NOKIA)","TRAVAUX-NOKIA",
AK353="ACCESS-ISSUE","ACCESS-ISSUE",
AK353="Projet OCM (ZTE, NOKIA, autres projets)","TRAVAUX OCM",
AK353="No root CAuse","No root cause",
AK353="ODU HS","PDH",
AK353="IP &amp; VLAN","PDH",
AK353="Warehouse HUAWEI","SPARE-ISSUE",
AK353="SPARE-HS","SPARE-ISSUE",
AK353="Power Telco","BSS",AK353="no impacts","no impacts"
),"")</f>
        <v>No root cause</v>
      </c>
      <c r="AJ353" s="56" t="str" cm="1">
        <f t="array" ref="AJ353">IFERROR(_xlfn.IFS(
AK353="MPR ISSUE","TX ISSUE",
AK353="BSS Hardware Issue","RAN ISSUE",
AK353="Sites strategiques, MLL, Pylone, etc.","ENVTECH",
AK353="AKTIVCO DEFAUT GE &amp; POWER Cabinet","POWER ISSUE",
AK353="AKTIVCO Coupure ENEO &amp; Baisse de tension","POWER ISSUE",
AK353="Coupure ENEO &amp; Baisse de tension","POWER ISSUE",
AK353="Defaut GE &amp; POWER Cabinet","POWER ISSUE",
AK353="Sharing","POWER ISSUE",
AK353="Sites strategiques &amp; DataCenter","POWER ISSUE",
AK353="Exclu","Exclu",
AK353="SAT","TX ISSUE",
AK353="SPARE-ISSUE","SPARE-ISSUE",
AK353="Fiber CAmtel","TX ISSUE",
AK353="Fiber AOF","TX ISSUE",
AK353="Projet OCM (HUAWEI)","TRAVAUX-HUAWEI",
AK353="Projet OCM (NOKIA)","TRAVAUX -NOKIA",
AK353="ACCESS-ISSUE","ACCESS-ISSUE",
AK353="Projet OCM (ZTE, NOKIA, autres projets)","TRAVAUX OCM",
AK353="No root CAuse","No root cause",
AK353="ODU HS","TX ISSUE",
AK353="IP &amp; VLAN","TX ISSUE",
AK353="Warehouse HUAWEI","SPARE-ISSUE",
AK353="SPARE-HS","SPARE-ISSUE",
AK353="Power Telco","RAN ISSUE",AK353="no impacts","no impacts"
),"")</f>
        <v>No root cause</v>
      </c>
      <c r="AK353" s="81" t="s">
        <v>5620</v>
      </c>
      <c r="AL353" s="56" t="str" cm="1">
        <f t="array" ref="AL353">IFERROR(_xlfn.IFS(
AK353="MPR ISSUE","ACTIVE",
AK353="BSS Hardware Issue","ACTIVE",
AK353="Sites strategiques, MLL, Pylone, etc.","PASSIVE",
AK353="AKTIVCO DEFAUT GE &amp; POWER Cabinet","PASSIVE",
AK353="AKTIVCO Coupure ENEO &amp; Baisse de tension","PASSIVE",
AK353="Coupure ENEO &amp; Baisse de tension","PASSIVE",
AK353="Defaut GE &amp; POWER Cabinet","PASSIVE",
AK353="Sharing","PASSIVE",
AK353="Sites strategiques &amp; DataCenter","PASSIVE",
AK353="Exclu","Exclu",
AK353="SAT","ACTIVE",
AK353="SPARE-ISSUE","SPARE-ISSUE",
AK353="Fiber CAmtel","ACTIVE",
AK353="Fiber AOF","ACTIVE",
AK353="Projet OCM (HUAWEI)","PLANNED WORKS",
AK353="Projet OCM (NOKIA)","PLANNED WORKS",
AK353="ACCESS-ISSUE","ACCESS-ISSUE",
AK353="Projet OCM (ZTE, NOKIA, autres projets)","PLANNED WORKS",
AK353="No root CAuse","No root cause",
AK353="ODU HS","ACTIVE",
AK353="IP &amp; VLAN","ACTIVE",
AK353="Warehouse HUAWEI","SPARE-ISSUE",
AK353="SPARE-HS","SPARE-ISSUE",
AK353="Power Telco","ACTIVE", AK353="no impacts","no impacts"
),"")</f>
        <v>No root cause</v>
      </c>
      <c r="AM353" s="108" t="s">
        <v>5537</v>
      </c>
      <c r="AN353" s="117" t="s">
        <v>2542</v>
      </c>
      <c r="AP353" s="23" t="s">
        <v>5537</v>
      </c>
      <c r="AQ353" s="23" t="s">
        <v>5537</v>
      </c>
      <c r="AR353" s="7"/>
      <c r="AS353" s="6"/>
      <c r="AT353" s="7"/>
      <c r="AU353" s="3" t="s">
        <v>5537</v>
      </c>
      <c r="AV353" s="24" t="s">
        <v>5537</v>
      </c>
      <c r="AW353" s="24" t="s">
        <v>5537</v>
      </c>
      <c r="AX353" s="24" t="s">
        <v>5537</v>
      </c>
      <c r="AY353" s="24" t="s">
        <v>5537</v>
      </c>
      <c r="AZ353" s="24" t="s">
        <v>5537</v>
      </c>
      <c r="BA353" s="24" t="s">
        <v>5537</v>
      </c>
      <c r="BB353" s="24" t="s">
        <v>5537</v>
      </c>
      <c r="BC353" s="24" t="s">
        <v>5537</v>
      </c>
      <c r="BD353" s="24" t="s">
        <v>5537</v>
      </c>
      <c r="BE353" s="24" t="s">
        <v>5537</v>
      </c>
      <c r="BF353" s="24" t="s">
        <v>5537</v>
      </c>
      <c r="BG353" s="24" t="s">
        <v>5537</v>
      </c>
      <c r="BH353" s="24" t="s">
        <v>5537</v>
      </c>
      <c r="BI353" s="9" t="s">
        <v>5537</v>
      </c>
      <c r="BJ353" s="14"/>
      <c r="BK353" s="14" t="s">
        <v>5537</v>
      </c>
      <c r="BL353" s="14" t="str">
        <f>_xlfn.XLOOKUP(B353,'[4]cell downs 18042026 17h'!$B:$B,'[4]cell downs 18042026 17h'!$B:$B,"")</f>
        <v/>
      </c>
      <c r="BM353" s="14" t="str">
        <f>_xlfn.XLOOKUP(B353,'[5]Cells Huawei 19042026 15h'!$B:$B,'[5]Cells Huawei 19042026 15h'!$B:$B,"")</f>
        <v/>
      </c>
      <c r="BN353" s="9" t="str">
        <f>_xlfn.XLOOKUP(B353,'[6]cells down 19042026 9H40'!$B:$B,'[6]cells down 19042026 9H40'!$B:$B,"")</f>
        <v/>
      </c>
      <c r="BO353" s="9" t="s">
        <v>5537</v>
      </c>
      <c r="BP353" s="9" t="s">
        <v>12</v>
      </c>
    </row>
    <row r="354" spans="1:68" s="9" customFormat="1" x14ac:dyDescent="0.35">
      <c r="A354" s="1" t="s">
        <v>221</v>
      </c>
      <c r="B354" s="8" t="s">
        <v>222</v>
      </c>
      <c r="C354" s="3" t="str">
        <f>_xlfn.XLOOKUP(B354,'[1]daily break down'!$D:$D,'[1]daily break down'!$E:$E,"")</f>
        <v>SUD-OUEST</v>
      </c>
      <c r="D354" s="1" t="s">
        <v>11</v>
      </c>
      <c r="E354" s="1" t="s">
        <v>12</v>
      </c>
      <c r="F354" s="3" t="s">
        <v>13</v>
      </c>
      <c r="G354" s="1" t="s">
        <v>223</v>
      </c>
      <c r="H354" s="40" t="str">
        <f>_xlfn.XLOOKUP(B354,[2]CALCULATION!$B:$B,[2]CALCULATION!$H:$H,"")</f>
        <v>NOKIA</v>
      </c>
      <c r="I354" s="34">
        <v>0.30253727426117238</v>
      </c>
      <c r="J354" s="34">
        <v>0.37959488228843957</v>
      </c>
      <c r="K354" s="34">
        <v>0.41194560271717612</v>
      </c>
      <c r="L354" s="34">
        <v>0.33377369542970958</v>
      </c>
      <c r="M354" s="34">
        <v>0.25593755236981541</v>
      </c>
      <c r="N354" s="34">
        <v>0.28978223891581828</v>
      </c>
      <c r="O354" s="34">
        <v>0.3047406226390475</v>
      </c>
      <c r="P354" s="34">
        <v>0.31709390552402378</v>
      </c>
      <c r="Q354" s="34">
        <v>0.33908010610463779</v>
      </c>
      <c r="R354" s="34">
        <v>0.35817776550425445</v>
      </c>
      <c r="S354" s="109">
        <v>0.34084064280702564</v>
      </c>
      <c r="T354" s="109">
        <f>_xlfn.XLOOKUP(B354,'[3]Nur des jours'!$B:$B,'[3]Nur des jours'!$U:$U,"")</f>
        <v>0.50501807763538265</v>
      </c>
      <c r="U354" s="109">
        <v>0.32006474029423687</v>
      </c>
      <c r="V354" s="109">
        <v>0.24451892373149794</v>
      </c>
      <c r="W354" s="109">
        <v>0.50501807763538265</v>
      </c>
      <c r="X354" s="109">
        <v>0.85995397122987849</v>
      </c>
      <c r="Y354" s="109">
        <v>0.58441984630442911</v>
      </c>
      <c r="Z354" s="109">
        <v>0.56931353496959458</v>
      </c>
      <c r="AA354" s="109">
        <v>0.47400287644143091</v>
      </c>
      <c r="AB354" s="109">
        <v>0.39979111556274671</v>
      </c>
      <c r="AC354" s="109">
        <v>0.50757566674260324</v>
      </c>
      <c r="AD354" s="109">
        <v>0.97592830597971569</v>
      </c>
      <c r="AE354" s="109">
        <v>0.40011214697246</v>
      </c>
      <c r="AF354" s="109">
        <v>0.40011214697246</v>
      </c>
      <c r="AG354" s="57" t="str">
        <f>_xlfn.XLOOKUP(B354,[3]CALCULATION!$B:$B,[3]CALCULATION!$M:$M,"")</f>
        <v>Insecurity</v>
      </c>
      <c r="AH354" s="57"/>
      <c r="AI354" s="56" t="str" cm="1">
        <f t="array" ref="AI354">IFERROR(_xlfn.IFS(
AK354="MPR ISSUE","PDH",
AK354="BSS Hardware Issue","BSS",
AK354="Sites strategiques, MLL, Pylone, etc.","ENVTECH",
AK354="AKTIVCO DEFAUT GE &amp; POWER Cabinet","AKTIVCO",
AK354="AKTIVCO Coupure ENEO &amp; Baisse de tension","AKTIVCO GRID ONLY",
AK354="Coupure ENEO &amp; Baisse de tension","IHS GRID ONLY",
AK354="Defaut GE &amp; POWER Cabinet","IHS",
AK354="Sharing","Partners",
AK354="Sites strategiques &amp; DataCenter","SST &amp; DC",
AK354="Exclu","Exclu",
AK354="SAT","SAT",
AK354="SPARE-ISSUE","SPARE-ISSUE",
AK354="Fiber CAmtel","TRANS_FO_CAMTEL",
AK354="Fiber AOF","Fiber AOF",
AK354="Projet OCM (HUAWEI)","TRAVAUX-HUAWEI",
AK354="Projet OCM (NOKIA)","TRAVAUX-NOKIA",
AK354="ACCESS-ISSUE","ACCESS-ISSUE",
AK354="Projet OCM (ZTE, NOKIA, autres projets)","TRAVAUX OCM",
AK354="No root CAuse","No root cause",
AK354="ODU HS","PDH",
AK354="IP &amp; VLAN","PDH",
AK354="Warehouse HUAWEI","SPARE-ISSUE",
AK354="SPARE-HS","SPARE-ISSUE",
AK354="Power Telco","BSS",AK354="no impacts","no impacts"
),"")</f>
        <v>No root cause</v>
      </c>
      <c r="AJ354" s="56" t="str" cm="1">
        <f t="array" ref="AJ354">IFERROR(_xlfn.IFS(
AK354="MPR ISSUE","TX ISSUE",
AK354="BSS Hardware Issue","RAN ISSUE",
AK354="Sites strategiques, MLL, Pylone, etc.","ENVTECH",
AK354="AKTIVCO DEFAUT GE &amp; POWER Cabinet","POWER ISSUE",
AK354="AKTIVCO Coupure ENEO &amp; Baisse de tension","POWER ISSUE",
AK354="Coupure ENEO &amp; Baisse de tension","POWER ISSUE",
AK354="Defaut GE &amp; POWER Cabinet","POWER ISSUE",
AK354="Sharing","POWER ISSUE",
AK354="Sites strategiques &amp; DataCenter","POWER ISSUE",
AK354="Exclu","Exclu",
AK354="SAT","TX ISSUE",
AK354="SPARE-ISSUE","SPARE-ISSUE",
AK354="Fiber CAmtel","TX ISSUE",
AK354="Fiber AOF","TX ISSUE",
AK354="Projet OCM (HUAWEI)","TRAVAUX-HUAWEI",
AK354="Projet OCM (NOKIA)","TRAVAUX -NOKIA",
AK354="ACCESS-ISSUE","ACCESS-ISSUE",
AK354="Projet OCM (ZTE, NOKIA, autres projets)","TRAVAUX OCM",
AK354="No root CAuse","No root cause",
AK354="ODU HS","TX ISSUE",
AK354="IP &amp; VLAN","TX ISSUE",
AK354="Warehouse HUAWEI","SPARE-ISSUE",
AK354="SPARE-HS","SPARE-ISSUE",
AK354="Power Telco","RAN ISSUE",AK354="no impacts","no impacts"
),"")</f>
        <v>No root cause</v>
      </c>
      <c r="AK354" s="81" t="s">
        <v>5620</v>
      </c>
      <c r="AL354" s="56" t="str" cm="1">
        <f t="array" ref="AL354">IFERROR(_xlfn.IFS(
AK354="MPR ISSUE","ACTIVE",
AK354="BSS Hardware Issue","ACTIVE",
AK354="Sites strategiques, MLL, Pylone, etc.","PASSIVE",
AK354="AKTIVCO DEFAUT GE &amp; POWER Cabinet","PASSIVE",
AK354="AKTIVCO Coupure ENEO &amp; Baisse de tension","PASSIVE",
AK354="Coupure ENEO &amp; Baisse de tension","PASSIVE",
AK354="Defaut GE &amp; POWER Cabinet","PASSIVE",
AK354="Sharing","PASSIVE",
AK354="Sites strategiques &amp; DataCenter","PASSIVE",
AK354="Exclu","Exclu",
AK354="SAT","ACTIVE",
AK354="SPARE-ISSUE","SPARE-ISSUE",
AK354="Fiber CAmtel","ACTIVE",
AK354="Fiber AOF","ACTIVE",
AK354="Projet OCM (HUAWEI)","PLANNED WORKS",
AK354="Projet OCM (NOKIA)","PLANNED WORKS",
AK354="ACCESS-ISSUE","ACCESS-ISSUE",
AK354="Projet OCM (ZTE, NOKIA, autres projets)","PLANNED WORKS",
AK354="No root CAuse","No root cause",
AK354="ODU HS","ACTIVE",
AK354="IP &amp; VLAN","ACTIVE",
AK354="Warehouse HUAWEI","SPARE-ISSUE",
AK354="SPARE-HS","SPARE-ISSUE",
AK354="Power Telco","ACTIVE", AK354="no impacts","no impacts"
),"")</f>
        <v>No root cause</v>
      </c>
      <c r="AM354" s="108" t="s">
        <v>5537</v>
      </c>
      <c r="AN354" s="117" t="s">
        <v>222</v>
      </c>
      <c r="AP354" s="23" t="s">
        <v>5537</v>
      </c>
      <c r="AQ354" s="23" t="s">
        <v>5537</v>
      </c>
      <c r="AR354" s="7"/>
      <c r="AS354" s="6"/>
      <c r="AT354" s="7"/>
      <c r="AU354" s="3" t="s">
        <v>5537</v>
      </c>
      <c r="AV354" s="24" t="s">
        <v>5537</v>
      </c>
      <c r="AW354" s="24" t="s">
        <v>5537</v>
      </c>
      <c r="AX354" s="24" t="s">
        <v>5537</v>
      </c>
      <c r="AY354" s="24" t="s">
        <v>5537</v>
      </c>
      <c r="AZ354" s="24" t="s">
        <v>5537</v>
      </c>
      <c r="BA354" s="24" t="s">
        <v>5537</v>
      </c>
      <c r="BB354" s="24" t="s">
        <v>5537</v>
      </c>
      <c r="BC354" s="24" t="s">
        <v>5537</v>
      </c>
      <c r="BD354" s="24" t="s">
        <v>5537</v>
      </c>
      <c r="BE354" s="24" t="s">
        <v>5537</v>
      </c>
      <c r="BF354" s="24" t="s">
        <v>5537</v>
      </c>
      <c r="BG354" s="24" t="s">
        <v>5537</v>
      </c>
      <c r="BH354" s="24" t="s">
        <v>5537</v>
      </c>
      <c r="BI354" s="9" t="s">
        <v>5537</v>
      </c>
      <c r="BJ354" s="14"/>
      <c r="BK354" s="14" t="s">
        <v>5537</v>
      </c>
      <c r="BL354" s="14" t="str">
        <f>_xlfn.XLOOKUP(B354,'[4]cell downs 18042026 17h'!$B:$B,'[4]cell downs 18042026 17h'!$B:$B,"")</f>
        <v/>
      </c>
      <c r="BM354" s="14" t="str">
        <f>_xlfn.XLOOKUP(B354,'[5]Cells Huawei 19042026 15h'!$B:$B,'[5]Cells Huawei 19042026 15h'!$B:$B,"")</f>
        <v/>
      </c>
      <c r="BN354" s="9" t="str">
        <f>_xlfn.XLOOKUP(B354,'[6]cells down 19042026 9H40'!$B:$B,'[6]cells down 19042026 9H40'!$B:$B,"")</f>
        <v/>
      </c>
      <c r="BO354" s="9" t="s">
        <v>222</v>
      </c>
      <c r="BP354" s="9" t="s">
        <v>302</v>
      </c>
    </row>
    <row r="355" spans="1:68" s="9" customFormat="1" x14ac:dyDescent="0.35">
      <c r="A355" s="1" t="s">
        <v>1519</v>
      </c>
      <c r="B355" s="8" t="s">
        <v>1520</v>
      </c>
      <c r="C355" s="3" t="str">
        <f>_xlfn.XLOOKUP(B355,'[1]daily break down'!$D:$D,'[1]daily break down'!$E:$E,"")</f>
        <v>NORD-OUEST</v>
      </c>
      <c r="D355" s="1" t="s">
        <v>11</v>
      </c>
      <c r="E355" s="1" t="s">
        <v>5502</v>
      </c>
      <c r="F355" s="3" t="s">
        <v>51</v>
      </c>
      <c r="G355" s="1" t="s">
        <v>1519</v>
      </c>
      <c r="H355" s="40" t="str">
        <f>_xlfn.XLOOKUP(B355,[2]CALCULATION!$B:$B,[2]CALCULATION!$H:$H,"")</f>
        <v>NOKIA</v>
      </c>
      <c r="I355" s="34">
        <v>1.0824109030827578</v>
      </c>
      <c r="J355" s="34">
        <v>1.7835078317396415E-3</v>
      </c>
      <c r="K355" s="34">
        <v>0</v>
      </c>
      <c r="L355" s="34">
        <v>1.4268062653917818E-3</v>
      </c>
      <c r="M355" s="34">
        <v>2.3720654162136444E-2</v>
      </c>
      <c r="N355" s="34">
        <v>2.6629555435703831</v>
      </c>
      <c r="O355" s="34">
        <v>2.505828503594118E-2</v>
      </c>
      <c r="P355" s="34">
        <v>0</v>
      </c>
      <c r="Q355" s="34">
        <v>0</v>
      </c>
      <c r="R355" s="34">
        <v>0.76726506921437188</v>
      </c>
      <c r="S355" s="109">
        <v>1.7203716544960088</v>
      </c>
      <c r="T355" s="109">
        <f>_xlfn.XLOOKUP(B355,'[3]Nur des jours'!$B:$B,'[3]Nur des jours'!$U:$U,"")</f>
        <v>0.49456672174138844</v>
      </c>
      <c r="U355" s="109">
        <v>4.7084606757925196E-2</v>
      </c>
      <c r="V355" s="109">
        <v>3.3622689643954766</v>
      </c>
      <c r="W355" s="109">
        <v>0.49456672174138849</v>
      </c>
      <c r="X355" s="109">
        <v>0.16961159479843507</v>
      </c>
      <c r="Y355" s="109">
        <v>0.29668652780988092</v>
      </c>
      <c r="Z355" s="109">
        <v>5.4129462693296715E-2</v>
      </c>
      <c r="AA355" s="109">
        <v>0.86277191360402705</v>
      </c>
      <c r="AB355" s="109">
        <v>0.47985278212953686</v>
      </c>
      <c r="AC355" s="109">
        <v>0</v>
      </c>
      <c r="AD355" s="109">
        <v>1.1727608793958746</v>
      </c>
      <c r="AE355" s="109">
        <v>0.39370935385651479</v>
      </c>
      <c r="AF355" s="109">
        <v>0.39370935385651479</v>
      </c>
      <c r="AG355" s="57" t="str">
        <f>_xlfn.XLOOKUP(B355,[3]CALCULATION!$B:$B,[3]CALCULATION!$M:$M,"")</f>
        <v>Insecurity</v>
      </c>
      <c r="AH355" s="57"/>
      <c r="AI355" s="56" t="str" cm="1">
        <f t="array" ref="AI355">IFERROR(_xlfn.IFS(
AK355="MPR ISSUE","PDH",
AK355="BSS Hardware Issue","BSS",
AK355="Sites strategiques, MLL, Pylone, etc.","ENVTECH",
AK355="AKTIVCO DEFAUT GE &amp; POWER Cabinet","AKTIVCO",
AK355="AKTIVCO Coupure ENEO &amp; Baisse de tension","AKTIVCO GRID ONLY",
AK355="Coupure ENEO &amp; Baisse de tension","IHS GRID ONLY",
AK355="Defaut GE &amp; POWER Cabinet","IHS",
AK355="Sharing","Partners",
AK355="Sites strategiques &amp; DataCenter","SST &amp; DC",
AK355="Exclu","Exclu",
AK355="SAT","SAT",
AK355="SPARE-ISSUE","SPARE-ISSUE",
AK355="Fiber CAmtel","TRANS_FO_CAMTEL",
AK355="Fiber AOF","Fiber AOF",
AK355="Projet OCM (HUAWEI)","TRAVAUX-HUAWEI",
AK355="Projet OCM (NOKIA)","TRAVAUX-NOKIA",
AK355="ACCESS-ISSUE","ACCESS-ISSUE",
AK355="Projet OCM (ZTE, NOKIA, autres projets)","TRAVAUX OCM",
AK355="No root CAuse","No root cause",
AK355="ODU HS","PDH",
AK355="IP &amp; VLAN","PDH",
AK355="Warehouse HUAWEI","SPARE-ISSUE",
AK355="SPARE-HS","SPARE-ISSUE",
AK355="Power Telco","BSS",AK355="no impacts","no impacts"
),"")</f>
        <v>SPARE-ISSUE</v>
      </c>
      <c r="AJ355" s="56" t="str" cm="1">
        <f t="array" ref="AJ355">IFERROR(_xlfn.IFS(
AK355="MPR ISSUE","TX ISSUE",
AK355="BSS Hardware Issue","RAN ISSUE",
AK355="Sites strategiques, MLL, Pylone, etc.","ENVTECH",
AK355="AKTIVCO DEFAUT GE &amp; POWER Cabinet","POWER ISSUE",
AK355="AKTIVCO Coupure ENEO &amp; Baisse de tension","POWER ISSUE",
AK355="Coupure ENEO &amp; Baisse de tension","POWER ISSUE",
AK355="Defaut GE &amp; POWER Cabinet","POWER ISSUE",
AK355="Sharing","POWER ISSUE",
AK355="Sites strategiques &amp; DataCenter","POWER ISSUE",
AK355="Exclu","Exclu",
AK355="SAT","TX ISSUE",
AK355="SPARE-ISSUE","SPARE-ISSUE",
AK355="Fiber CAmtel","TX ISSUE",
AK355="Fiber AOF","TX ISSUE",
AK355="Projet OCM (HUAWEI)","TRAVAUX-HUAWEI",
AK355="Projet OCM (NOKIA)","TRAVAUX -NOKIA",
AK355="ACCESS-ISSUE","ACCESS-ISSUE",
AK355="Projet OCM (ZTE, NOKIA, autres projets)","TRAVAUX OCM",
AK355="No root CAuse","No root cause",
AK355="ODU HS","TX ISSUE",
AK355="IP &amp; VLAN","TX ISSUE",
AK355="Warehouse HUAWEI","SPARE-ISSUE",
AK355="SPARE-HS","SPARE-ISSUE",
AK355="Power Telco","RAN ISSUE",AK355="no impacts","no impacts"
),"")</f>
        <v>SPARE-ISSUE</v>
      </c>
      <c r="AK355" s="81" t="s">
        <v>5336</v>
      </c>
      <c r="AL355" s="56" t="str" cm="1">
        <f t="array" ref="AL355">IFERROR(_xlfn.IFS(
AK355="MPR ISSUE","ACTIVE",
AK355="BSS Hardware Issue","ACTIVE",
AK355="Sites strategiques, MLL, Pylone, etc.","PASSIVE",
AK355="AKTIVCO DEFAUT GE &amp; POWER Cabinet","PASSIVE",
AK355="AKTIVCO Coupure ENEO &amp; Baisse de tension","PASSIVE",
AK355="Coupure ENEO &amp; Baisse de tension","PASSIVE",
AK355="Defaut GE &amp; POWER Cabinet","PASSIVE",
AK355="Sharing","PASSIVE",
AK355="Sites strategiques &amp; DataCenter","PASSIVE",
AK355="Exclu","Exclu",
AK355="SAT","ACTIVE",
AK355="SPARE-ISSUE","SPARE-ISSUE",
AK355="Fiber CAmtel","ACTIVE",
AK355="Fiber AOF","ACTIVE",
AK355="Projet OCM (HUAWEI)","PLANNED WORKS",
AK355="Projet OCM (NOKIA)","PLANNED WORKS",
AK355="ACCESS-ISSUE","ACCESS-ISSUE",
AK355="Projet OCM (ZTE, NOKIA, autres projets)","PLANNED WORKS",
AK355="No root CAuse","No root cause",
AK355="ODU HS","ACTIVE",
AK355="IP &amp; VLAN","ACTIVE",
AK355="Warehouse HUAWEI","SPARE-ISSUE",
AK355="SPARE-HS","SPARE-ISSUE",
AK355="Power Telco","ACTIVE", AK355="no impacts","no impacts"
),"")</f>
        <v>SPARE-ISSUE</v>
      </c>
      <c r="AM355" s="108" t="s">
        <v>5957</v>
      </c>
      <c r="AN355" s="117" t="s">
        <v>1520</v>
      </c>
      <c r="AP355" s="23" t="s">
        <v>5537</v>
      </c>
      <c r="AQ355" s="23" t="s">
        <v>5537</v>
      </c>
      <c r="AR355" s="7"/>
      <c r="AS355" s="6"/>
      <c r="AT355" s="7"/>
      <c r="AU355" s="3" t="s">
        <v>5537</v>
      </c>
      <c r="AV355" s="24" t="s">
        <v>5537</v>
      </c>
      <c r="AW355" s="24" t="s">
        <v>5537</v>
      </c>
      <c r="AX355" s="24" t="s">
        <v>5537</v>
      </c>
      <c r="AY355" s="24" t="s">
        <v>5537</v>
      </c>
      <c r="AZ355" s="24" t="s">
        <v>5537</v>
      </c>
      <c r="BA355" s="24" t="s">
        <v>5537</v>
      </c>
      <c r="BB355" s="24" t="s">
        <v>6481</v>
      </c>
      <c r="BC355" s="24" t="s">
        <v>6481</v>
      </c>
      <c r="BD355" s="24" t="s">
        <v>6482</v>
      </c>
      <c r="BE355" s="24" t="s">
        <v>5537</v>
      </c>
      <c r="BF355" s="24" t="s">
        <v>6478</v>
      </c>
      <c r="BG355" s="24" t="s">
        <v>5537</v>
      </c>
      <c r="BH355" s="24" t="s">
        <v>5537</v>
      </c>
      <c r="BI355" s="9" t="s">
        <v>6483</v>
      </c>
      <c r="BJ355" s="14"/>
      <c r="BK355" s="14" t="s">
        <v>5537</v>
      </c>
      <c r="BL355" s="14" t="str">
        <f>_xlfn.XLOOKUP(B355,'[4]cell downs 18042026 17h'!$B:$B,'[4]cell downs 18042026 17h'!$B:$B,"")</f>
        <v/>
      </c>
      <c r="BM355" s="14" t="str">
        <f>_xlfn.XLOOKUP(B355,'[5]Cells Huawei 19042026 15h'!$B:$B,'[5]Cells Huawei 19042026 15h'!$B:$B,"")</f>
        <v/>
      </c>
      <c r="BN355" s="9" t="str">
        <f>_xlfn.XLOOKUP(B355,'[6]cells down 19042026 9H40'!$B:$B,'[6]cells down 19042026 9H40'!$B:$B,"")</f>
        <v/>
      </c>
      <c r="BO355" s="9" t="s">
        <v>1520</v>
      </c>
      <c r="BP355" s="9" t="s">
        <v>12</v>
      </c>
    </row>
    <row r="356" spans="1:68" s="9" customFormat="1" ht="26" customHeight="1" x14ac:dyDescent="0.35">
      <c r="A356" s="1" t="s">
        <v>906</v>
      </c>
      <c r="B356" s="8" t="s">
        <v>907</v>
      </c>
      <c r="C356" s="3" t="str">
        <f>_xlfn.XLOOKUP(B356,'[1]daily break down'!$D:$D,'[1]daily break down'!$E:$E,"")</f>
        <v>Garoua</v>
      </c>
      <c r="D356" s="1" t="s">
        <v>21</v>
      </c>
      <c r="E356" s="1" t="s">
        <v>22</v>
      </c>
      <c r="F356" s="3" t="s">
        <v>23</v>
      </c>
      <c r="G356" s="1" t="s">
        <v>24</v>
      </c>
      <c r="H356" s="39" t="str">
        <f>_xlfn.XLOOKUP(B356,[2]CALCULATION!$B:$B,[2]CALCULATION!$H:$H,"")</f>
        <v>Huawei</v>
      </c>
      <c r="I356" s="34">
        <v>0</v>
      </c>
      <c r="J356" s="34">
        <v>0</v>
      </c>
      <c r="K356" s="34">
        <v>0</v>
      </c>
      <c r="L356" s="34">
        <v>0</v>
      </c>
      <c r="M356" s="34">
        <v>2.9877501548084795</v>
      </c>
      <c r="N356" s="34">
        <v>5.1205044901593171</v>
      </c>
      <c r="O356" s="34">
        <v>0</v>
      </c>
      <c r="P356" s="34">
        <v>3.8139066526268923</v>
      </c>
      <c r="Q356" s="34">
        <v>4.1371317769730585</v>
      </c>
      <c r="R356" s="34">
        <v>7.9532143091546761</v>
      </c>
      <c r="S356" s="109">
        <v>3.0752490490336237</v>
      </c>
      <c r="T356" s="109">
        <f>_xlfn.XLOOKUP(B356,'[3]Nur des jours'!$B:$B,'[3]Nur des jours'!$U:$U,"")</f>
        <v>0.18371914174749526</v>
      </c>
      <c r="U356" s="109">
        <v>0.7946240793532573</v>
      </c>
      <c r="V356" s="109">
        <v>3.0011799687814791</v>
      </c>
      <c r="W356" s="109">
        <v>0.18371914174749526</v>
      </c>
      <c r="X356" s="109">
        <v>1.4743367491075325</v>
      </c>
      <c r="Y356" s="109">
        <v>0.64357880108323129</v>
      </c>
      <c r="Z356" s="109">
        <v>2.6534316117488932</v>
      </c>
      <c r="AA356" s="109">
        <v>7.2327484854451489</v>
      </c>
      <c r="AB356" s="109">
        <v>2.6482237688802135</v>
      </c>
      <c r="AC356" s="109">
        <v>0.30287179917588897</v>
      </c>
      <c r="AD356" s="109">
        <v>0.5320588995311295</v>
      </c>
      <c r="AE356" s="109">
        <v>0.3896964612351006</v>
      </c>
      <c r="AF356" s="109">
        <v>0.3896964612351006</v>
      </c>
      <c r="AG356" s="57" t="str">
        <f>_xlfn.XLOOKUP(B356,[3]CALCULATION!$B:$B,[3]CALCULATION!$M:$M,"")</f>
        <v>Operationnel</v>
      </c>
      <c r="AH356" s="57"/>
      <c r="AI356" s="56" t="str" cm="1">
        <f t="array" ref="AI356">IFERROR(_xlfn.IFS(
AK356="MPR ISSUE","PDH",
AK356="BSS Hardware Issue","BSS",
AK356="Sites strategiques, MLL, Pylone, etc.","ENVTECH",
AK356="AKTIVCO DEFAUT GE &amp; POWER Cabinet","AKTIVCO",
AK356="AKTIVCO Coupure ENEO &amp; Baisse de tension","AKTIVCO GRID ONLY",
AK356="Coupure ENEO &amp; Baisse de tension","IHS GRID ONLY",
AK356="Defaut GE &amp; POWER Cabinet","IHS",
AK356="Sharing","Partners",
AK356="Sites strategiques &amp; DataCenter","SST &amp; DC",
AK356="Exclu","Exclu",
AK356="SAT","SAT",
AK356="SPARE-ISSUE","SPARE-ISSUE",
AK356="Fiber CAmtel","TRANS_FO_CAMTEL",
AK356="Fiber AOF","Fiber AOF",
AK356="Projet OCM (HUAWEI)","TRAVAUX-HUAWEI",
AK356="Projet OCM (NOKIA)","TRAVAUX-NOKIA",
AK356="ACCESS-ISSUE","ACCESS-ISSUE",
AK356="Projet OCM (ZTE, NOKIA, autres projets)","TRAVAUX OCM",
AK356="No root CAuse","No root cause",
AK356="ODU HS","PDH",
AK356="IP &amp; VLAN","PDH",
AK356="Warehouse HUAWEI","SPARE-ISSUE",
AK356="SPARE-HS","SPARE-ISSUE",
AK356="Power Telco","BSS",AK356="no impacts","no impacts"
),"")</f>
        <v>No root cause</v>
      </c>
      <c r="AJ356" s="56" t="str" cm="1">
        <f t="array" ref="AJ356">IFERROR(_xlfn.IFS(
AK356="MPR ISSUE","TX ISSUE",
AK356="BSS Hardware Issue","RAN ISSUE",
AK356="Sites strategiques, MLL, Pylone, etc.","ENVTECH",
AK356="AKTIVCO DEFAUT GE &amp; POWER Cabinet","POWER ISSUE",
AK356="AKTIVCO Coupure ENEO &amp; Baisse de tension","POWER ISSUE",
AK356="Coupure ENEO &amp; Baisse de tension","POWER ISSUE",
AK356="Defaut GE &amp; POWER Cabinet","POWER ISSUE",
AK356="Sharing","POWER ISSUE",
AK356="Sites strategiques &amp; DataCenter","POWER ISSUE",
AK356="Exclu","Exclu",
AK356="SAT","TX ISSUE",
AK356="SPARE-ISSUE","SPARE-ISSUE",
AK356="Fiber CAmtel","TX ISSUE",
AK356="Fiber AOF","TX ISSUE",
AK356="Projet OCM (HUAWEI)","TRAVAUX-HUAWEI",
AK356="Projet OCM (NOKIA)","TRAVAUX -NOKIA",
AK356="ACCESS-ISSUE","ACCESS-ISSUE",
AK356="Projet OCM (ZTE, NOKIA, autres projets)","TRAVAUX OCM",
AK356="No root CAuse","No root cause",
AK356="ODU HS","TX ISSUE",
AK356="IP &amp; VLAN","TX ISSUE",
AK356="Warehouse HUAWEI","SPARE-ISSUE",
AK356="SPARE-HS","SPARE-ISSUE",
AK356="Power Telco","RAN ISSUE",AK356="no impacts","no impacts"
),"")</f>
        <v>No root cause</v>
      </c>
      <c r="AK356" s="81" t="s">
        <v>5620</v>
      </c>
      <c r="AL356" s="56" t="str" cm="1">
        <f t="array" ref="AL356">IFERROR(_xlfn.IFS(
AK356="MPR ISSUE","ACTIVE",
AK356="BSS Hardware Issue","ACTIVE",
AK356="Sites strategiques, MLL, Pylone, etc.","PASSIVE",
AK356="AKTIVCO DEFAUT GE &amp; POWER Cabinet","PASSIVE",
AK356="AKTIVCO Coupure ENEO &amp; Baisse de tension","PASSIVE",
AK356="Coupure ENEO &amp; Baisse de tension","PASSIVE",
AK356="Defaut GE &amp; POWER Cabinet","PASSIVE",
AK356="Sharing","PASSIVE",
AK356="Sites strategiques &amp; DataCenter","PASSIVE",
AK356="Exclu","Exclu",
AK356="SAT","ACTIVE",
AK356="SPARE-ISSUE","SPARE-ISSUE",
AK356="Fiber CAmtel","ACTIVE",
AK356="Fiber AOF","ACTIVE",
AK356="Projet OCM (HUAWEI)","PLANNED WORKS",
AK356="Projet OCM (NOKIA)","PLANNED WORKS",
AK356="ACCESS-ISSUE","ACCESS-ISSUE",
AK356="Projet OCM (ZTE, NOKIA, autres projets)","PLANNED WORKS",
AK356="No root CAuse","No root cause",
AK356="ODU HS","ACTIVE",
AK356="IP &amp; VLAN","ACTIVE",
AK356="Warehouse HUAWEI","SPARE-ISSUE",
AK356="SPARE-HS","SPARE-ISSUE",
AK356="Power Telco","ACTIVE", AK356="no impacts","no impacts"
),"")</f>
        <v>No root cause</v>
      </c>
      <c r="AM356" s="108" t="s">
        <v>5537</v>
      </c>
      <c r="AN356" s="117" t="s">
        <v>907</v>
      </c>
      <c r="AP356" s="23" t="s">
        <v>5537</v>
      </c>
      <c r="AQ356" s="23" t="s">
        <v>5537</v>
      </c>
      <c r="AR356" s="7"/>
      <c r="AS356" s="6"/>
      <c r="AT356" s="7"/>
      <c r="AU356" s="3" t="s">
        <v>5537</v>
      </c>
      <c r="AV356" s="24" t="s">
        <v>5537</v>
      </c>
      <c r="AW356" s="24" t="s">
        <v>5537</v>
      </c>
      <c r="AX356" s="24" t="s">
        <v>5537</v>
      </c>
      <c r="AY356" s="24" t="s">
        <v>5537</v>
      </c>
      <c r="AZ356" s="24" t="s">
        <v>5537</v>
      </c>
      <c r="BA356" s="24" t="s">
        <v>5537</v>
      </c>
      <c r="BB356" s="24" t="s">
        <v>5537</v>
      </c>
      <c r="BC356" s="24" t="s">
        <v>5537</v>
      </c>
      <c r="BD356" s="24" t="s">
        <v>5537</v>
      </c>
      <c r="BE356" s="24" t="s">
        <v>5537</v>
      </c>
      <c r="BF356" s="24" t="s">
        <v>5537</v>
      </c>
      <c r="BG356" s="24" t="s">
        <v>5537</v>
      </c>
      <c r="BH356" s="24" t="s">
        <v>5537</v>
      </c>
      <c r="BI356" s="9" t="s">
        <v>5537</v>
      </c>
      <c r="BJ356" s="14"/>
      <c r="BK356" s="14" t="s">
        <v>5537</v>
      </c>
      <c r="BL356" s="14" t="str">
        <f>_xlfn.XLOOKUP(B356,'[4]cell downs 18042026 17h'!$B:$B,'[4]cell downs 18042026 17h'!$B:$B,"")</f>
        <v/>
      </c>
      <c r="BM356" s="14" t="str">
        <f>_xlfn.XLOOKUP(B356,'[5]Cells Huawei 19042026 15h'!$B:$B,'[5]Cells Huawei 19042026 15h'!$B:$B,"")</f>
        <v/>
      </c>
      <c r="BN356" s="9" t="str">
        <f>_xlfn.XLOOKUP(B356,'[6]cells down 19042026 9H40'!$B:$B,'[6]cells down 19042026 9H40'!$B:$B,"")</f>
        <v/>
      </c>
      <c r="BO356" s="9" t="s">
        <v>5537</v>
      </c>
      <c r="BP356" s="9" t="s">
        <v>5537</v>
      </c>
    </row>
    <row r="357" spans="1:68" s="9" customFormat="1" x14ac:dyDescent="0.35">
      <c r="A357" s="1" t="s">
        <v>1516</v>
      </c>
      <c r="B357" s="1" t="s">
        <v>1517</v>
      </c>
      <c r="C357" s="3" t="str">
        <f>_xlfn.XLOOKUP(B357,'[1]daily break down'!$D:$D,'[1]daily break down'!$E:$E,"")</f>
        <v>NORD-OUEST</v>
      </c>
      <c r="D357" s="1" t="s">
        <v>11</v>
      </c>
      <c r="E357" s="1" t="s">
        <v>12</v>
      </c>
      <c r="F357" s="3" t="s">
        <v>51</v>
      </c>
      <c r="G357" s="1" t="s">
        <v>1518</v>
      </c>
      <c r="H357" s="40" t="str">
        <f>_xlfn.XLOOKUP(B357,[2]CALCULATION!$B:$B,[2]CALCULATION!$H:$H,"")</f>
        <v>NOKIA</v>
      </c>
      <c r="I357" s="34">
        <v>0.7555362904324775</v>
      </c>
      <c r="J357" s="34">
        <v>1.2268341456127081</v>
      </c>
      <c r="K357" s="34">
        <v>0.46281400191327554</v>
      </c>
      <c r="L357" s="34">
        <v>4.1912434045879516E-3</v>
      </c>
      <c r="M357" s="34">
        <v>2.0682376093867627</v>
      </c>
      <c r="N357" s="34">
        <v>1.1592800906306299E-3</v>
      </c>
      <c r="O357" s="34">
        <v>0.44678453454683054</v>
      </c>
      <c r="P357" s="34">
        <v>0</v>
      </c>
      <c r="Q357" s="34">
        <v>2.4051638942930342</v>
      </c>
      <c r="R357" s="34">
        <v>1.8075263554534031</v>
      </c>
      <c r="S357" s="109">
        <v>2.5722618484966091</v>
      </c>
      <c r="T357" s="109">
        <f>_xlfn.XLOOKUP(B357,'[3]Nur des jours'!$B:$B,'[3]Nur des jours'!$U:$U,"")</f>
        <v>5.7964004531536632E-3</v>
      </c>
      <c r="U357" s="109">
        <v>3.8784632934339629</v>
      </c>
      <c r="V357" s="109">
        <v>1.2361849483353451</v>
      </c>
      <c r="W357" s="109">
        <v>5.7964004531536632E-3</v>
      </c>
      <c r="X357" s="109">
        <v>6.5686593442969218E-2</v>
      </c>
      <c r="Y357" s="109">
        <v>2.5860863560224117E-3</v>
      </c>
      <c r="Z357" s="109">
        <v>7.5121349872871529E-2</v>
      </c>
      <c r="AA357" s="109">
        <v>6.0639266279146446E-3</v>
      </c>
      <c r="AB357" s="109">
        <v>0</v>
      </c>
      <c r="AC357" s="109">
        <v>1.3087808592017074</v>
      </c>
      <c r="AD357" s="109">
        <v>0.60032606736912286</v>
      </c>
      <c r="AE357" s="109">
        <v>0.38843017067456559</v>
      </c>
      <c r="AF357" s="109">
        <v>0.38843017067456559</v>
      </c>
      <c r="AG357" s="57" t="str">
        <f>_xlfn.XLOOKUP(B357,[3]CALCULATION!$B:$B,[3]CALCULATION!$M:$M,"")</f>
        <v>Insecurity</v>
      </c>
      <c r="AH357" s="57"/>
      <c r="AI357" s="56" t="str" cm="1">
        <f t="array" ref="AI357">IFERROR(_xlfn.IFS(
AK357="MPR ISSUE","PDH",
AK357="BSS Hardware Issue","BSS",
AK357="Sites strategiques, MLL, Pylone, etc.","ENVTECH",
AK357="AKTIVCO DEFAUT GE &amp; POWER Cabinet","AKTIVCO",
AK357="AKTIVCO Coupure ENEO &amp; Baisse de tension","AKTIVCO GRID ONLY",
AK357="Coupure ENEO &amp; Baisse de tension","IHS GRID ONLY",
AK357="Defaut GE &amp; POWER Cabinet","IHS",
AK357="Sharing","Partners",
AK357="Sites strategiques &amp; DataCenter","SST &amp; DC",
AK357="Exclu","Exclu",
AK357="SAT","SAT",
AK357="SPARE-ISSUE","SPARE-ISSUE",
AK357="Fiber CAmtel","TRANS_FO_CAMTEL",
AK357="Fiber AOF","Fiber AOF",
AK357="Projet OCM (HUAWEI)","TRAVAUX-HUAWEI",
AK357="Projet OCM (NOKIA)","TRAVAUX-NOKIA",
AK357="ACCESS-ISSUE","ACCESS-ISSUE",
AK357="Projet OCM (ZTE, NOKIA, autres projets)","TRAVAUX OCM",
AK357="No root CAuse","No root cause",
AK357="ODU HS","PDH",
AK357="IP &amp; VLAN","PDH",
AK357="Warehouse HUAWEI","SPARE-ISSUE",
AK357="SPARE-HS","SPARE-ISSUE",
AK357="Power Telco","BSS",AK357="no impacts","no impacts"
),"")</f>
        <v>IHS</v>
      </c>
      <c r="AJ357" s="56" t="str" cm="1">
        <f t="array" ref="AJ357">IFERROR(_xlfn.IFS(
AK357="MPR ISSUE","TX ISSUE",
AK357="BSS Hardware Issue","RAN ISSUE",
AK357="Sites strategiques, MLL, Pylone, etc.","ENVTECH",
AK357="AKTIVCO DEFAUT GE &amp; POWER Cabinet","POWER ISSUE",
AK357="AKTIVCO Coupure ENEO &amp; Baisse de tension","POWER ISSUE",
AK357="Coupure ENEO &amp; Baisse de tension","POWER ISSUE",
AK357="Defaut GE &amp; POWER Cabinet","POWER ISSUE",
AK357="Sharing","POWER ISSUE",
AK357="Sites strategiques &amp; DataCenter","POWER ISSUE",
AK357="Exclu","Exclu",
AK357="SAT","TX ISSUE",
AK357="SPARE-ISSUE","SPARE-ISSUE",
AK357="Fiber CAmtel","TX ISSUE",
AK357="Fiber AOF","TX ISSUE",
AK357="Projet OCM (HUAWEI)","TRAVAUX-HUAWEI",
AK357="Projet OCM (NOKIA)","TRAVAUX -NOKIA",
AK357="ACCESS-ISSUE","ACCESS-ISSUE",
AK357="Projet OCM (ZTE, NOKIA, autres projets)","TRAVAUX OCM",
AK357="No root CAuse","No root cause",
AK357="ODU HS","TX ISSUE",
AK357="IP &amp; VLAN","TX ISSUE",
AK357="Warehouse HUAWEI","SPARE-ISSUE",
AK357="SPARE-HS","SPARE-ISSUE",
AK357="Power Telco","RAN ISSUE",AK357="no impacts","no impacts"
),"")</f>
        <v>POWER ISSUE</v>
      </c>
      <c r="AK357" s="81" t="s">
        <v>5330</v>
      </c>
      <c r="AL357" s="56" t="str" cm="1">
        <f t="array" ref="AL357">IFERROR(_xlfn.IFS(
AK357="MPR ISSUE","ACTIVE",
AK357="BSS Hardware Issue","ACTIVE",
AK357="Sites strategiques, MLL, Pylone, etc.","PASSIVE",
AK357="AKTIVCO DEFAUT GE &amp; POWER Cabinet","PASSIVE",
AK357="AKTIVCO Coupure ENEO &amp; Baisse de tension","PASSIVE",
AK357="Coupure ENEO &amp; Baisse de tension","PASSIVE",
AK357="Defaut GE &amp; POWER Cabinet","PASSIVE",
AK357="Sharing","PASSIVE",
AK357="Sites strategiques &amp; DataCenter","PASSIVE",
AK357="Exclu","Exclu",
AK357="SAT","ACTIVE",
AK357="SPARE-ISSUE","SPARE-ISSUE",
AK357="Fiber CAmtel","ACTIVE",
AK357="Fiber AOF","ACTIVE",
AK357="Projet OCM (HUAWEI)","PLANNED WORKS",
AK357="Projet OCM (NOKIA)","PLANNED WORKS",
AK357="ACCESS-ISSUE","ACCESS-ISSUE",
AK357="Projet OCM (ZTE, NOKIA, autres projets)","PLANNED WORKS",
AK357="No root CAuse","No root cause",
AK357="ODU HS","ACTIVE",
AK357="IP &amp; VLAN","ACTIVE",
AK357="Warehouse HUAWEI","SPARE-ISSUE",
AK357="SPARE-HS","SPARE-ISSUE",
AK357="Power Telco","ACTIVE", AK357="no impacts","no impacts"
),"")</f>
        <v>PASSIVE</v>
      </c>
      <c r="AM357" s="108" t="s">
        <v>5958</v>
      </c>
      <c r="AN357" s="227" t="s">
        <v>984</v>
      </c>
      <c r="AO357" s="9" t="s">
        <v>6098</v>
      </c>
      <c r="AP357" s="23" t="s">
        <v>5537</v>
      </c>
      <c r="AQ357" s="23" t="s">
        <v>5537</v>
      </c>
      <c r="AR357" s="7"/>
      <c r="AS357" s="6"/>
      <c r="AT357" s="7"/>
      <c r="AU357" s="3" t="s">
        <v>5537</v>
      </c>
      <c r="AV357" s="24" t="s">
        <v>5537</v>
      </c>
      <c r="AW357" s="24" t="s">
        <v>5537</v>
      </c>
      <c r="AX357" s="24" t="s">
        <v>5537</v>
      </c>
      <c r="AY357" s="24" t="s">
        <v>5537</v>
      </c>
      <c r="AZ357" s="24" t="s">
        <v>5537</v>
      </c>
      <c r="BA357" s="24" t="s">
        <v>5537</v>
      </c>
      <c r="BB357" s="24" t="s">
        <v>5537</v>
      </c>
      <c r="BC357" s="24" t="s">
        <v>5537</v>
      </c>
      <c r="BD357" s="24" t="s">
        <v>5537</v>
      </c>
      <c r="BE357" s="24" t="s">
        <v>5537</v>
      </c>
      <c r="BF357" s="24" t="s">
        <v>5537</v>
      </c>
      <c r="BG357" s="24" t="s">
        <v>5537</v>
      </c>
      <c r="BH357" s="24" t="s">
        <v>5537</v>
      </c>
      <c r="BI357" s="9" t="s">
        <v>5958</v>
      </c>
      <c r="BJ357" s="14"/>
      <c r="BK357" s="14" t="s">
        <v>5537</v>
      </c>
      <c r="BL357" s="14" t="str">
        <f>_xlfn.XLOOKUP(B357,'[4]cell downs 18042026 17h'!$B:$B,'[4]cell downs 18042026 17h'!$B:$B,"")</f>
        <v/>
      </c>
      <c r="BM357" s="14" t="str">
        <f>_xlfn.XLOOKUP(B357,'[5]Cells Huawei 19042026 15h'!$B:$B,'[5]Cells Huawei 19042026 15h'!$B:$B,"")</f>
        <v/>
      </c>
      <c r="BN357" s="9" t="str">
        <f>_xlfn.XLOOKUP(B357,'[6]cells down 19042026 9H40'!$B:$B,'[6]cells down 19042026 9H40'!$B:$B,"")</f>
        <v/>
      </c>
      <c r="BO357" s="9" t="s">
        <v>1517</v>
      </c>
      <c r="BP357" s="9" t="s">
        <v>5537</v>
      </c>
    </row>
    <row r="358" spans="1:68" s="9" customFormat="1" x14ac:dyDescent="0.35">
      <c r="A358" s="1" t="s">
        <v>1644</v>
      </c>
      <c r="B358" s="8" t="s">
        <v>1645</v>
      </c>
      <c r="C358" s="3" t="str">
        <f>_xlfn.XLOOKUP(B358,'[1]daily break down'!$D:$D,'[1]daily break down'!$E:$E,"")</f>
        <v>CENTRE</v>
      </c>
      <c r="D358" s="1" t="s">
        <v>11</v>
      </c>
      <c r="E358" s="1" t="s">
        <v>12</v>
      </c>
      <c r="F358" s="3" t="s">
        <v>226</v>
      </c>
      <c r="G358" s="1" t="s">
        <v>24</v>
      </c>
      <c r="H358" s="41" t="str">
        <f>_xlfn.XLOOKUP(B358,[2]CALCULATION!$B:$B,[2]CALCULATION!$H:$H,"")</f>
        <v>ZTE</v>
      </c>
      <c r="I358" s="34">
        <v>0</v>
      </c>
      <c r="J358" s="34">
        <v>0</v>
      </c>
      <c r="K358" s="34">
        <v>0</v>
      </c>
      <c r="L358" s="34">
        <v>0</v>
      </c>
      <c r="M358" s="34">
        <v>0</v>
      </c>
      <c r="N358" s="34">
        <v>0</v>
      </c>
      <c r="O358" s="34">
        <v>0</v>
      </c>
      <c r="P358" s="34">
        <v>0</v>
      </c>
      <c r="Q358" s="34">
        <v>0</v>
      </c>
      <c r="R358" s="34">
        <v>0</v>
      </c>
      <c r="S358" s="109">
        <v>0</v>
      </c>
      <c r="T358" s="109">
        <f>_xlfn.XLOOKUP(B358,'[3]Nur des jours'!$B:$B,'[3]Nur des jours'!$U:$U,"")</f>
        <v>0</v>
      </c>
      <c r="U358" s="109">
        <v>12.751171407943884</v>
      </c>
      <c r="V358" s="109">
        <v>7.3747870491648895</v>
      </c>
      <c r="W358" s="109">
        <v>0</v>
      </c>
      <c r="X358" s="109">
        <v>0</v>
      </c>
      <c r="Y358" s="109">
        <v>0</v>
      </c>
      <c r="Z358" s="109">
        <v>0</v>
      </c>
      <c r="AA358" s="109">
        <v>0</v>
      </c>
      <c r="AB358" s="109">
        <v>0</v>
      </c>
      <c r="AC358" s="109">
        <v>0</v>
      </c>
      <c r="AD358" s="109">
        <v>0.41119679304751983</v>
      </c>
      <c r="AE358" s="109">
        <v>0.35045928893682854</v>
      </c>
      <c r="AF358" s="109">
        <v>0.35045928893682854</v>
      </c>
      <c r="AG358" s="57" t="str">
        <f>_xlfn.XLOOKUP(B358,[3]CALCULATION!$B:$B,[3]CALCULATION!$M:$M,"")</f>
        <v>Operationnel</v>
      </c>
      <c r="AH358" s="57"/>
      <c r="AI358" s="56" t="str" cm="1">
        <f t="array" ref="AI358">IFERROR(_xlfn.IFS(
AK358="MPR ISSUE","PDH",
AK358="BSS Hardware Issue","BSS",
AK358="Sites strategiques, MLL, Pylone, etc.","ENVTECH",
AK358="AKTIVCO DEFAUT GE &amp; POWER Cabinet","AKTIVCO",
AK358="AKTIVCO Coupure ENEO &amp; Baisse de tension","AKTIVCO GRID ONLY",
AK358="Coupure ENEO &amp; Baisse de tension","IHS GRID ONLY",
AK358="Defaut GE &amp; POWER Cabinet","IHS",
AK358="Sharing","Partners",
AK358="Sites strategiques &amp; DataCenter","SST &amp; DC",
AK358="Exclu","Exclu",
AK358="SAT","SAT",
AK358="SPARE-ISSUE","SPARE-ISSUE",
AK358="Fiber CAmtel","TRANS_FO_CAMTEL",
AK358="Fiber AOF","Fiber AOF",
AK358="Projet OCM (HUAWEI)","TRAVAUX-HUAWEI",
AK358="Projet OCM (NOKIA)","TRAVAUX-NOKIA",
AK358="ACCESS-ISSUE","ACCESS-ISSUE",
AK358="Projet OCM (ZTE, NOKIA, autres projets)","TRAVAUX OCM",
AK358="No root CAuse","No root cause",
AK358="ODU HS","PDH",
AK358="IP &amp; VLAN","PDH",
AK358="Warehouse HUAWEI","SPARE-ISSUE",
AK358="SPARE-HS","SPARE-ISSUE",
AK358="Power Telco","BSS",AK358="no impacts","no impacts"
),"")</f>
        <v>No root cause</v>
      </c>
      <c r="AJ358" s="56" t="str" cm="1">
        <f t="array" ref="AJ358">IFERROR(_xlfn.IFS(
AK358="MPR ISSUE","TX ISSUE",
AK358="BSS Hardware Issue","RAN ISSUE",
AK358="Sites strategiques, MLL, Pylone, etc.","ENVTECH",
AK358="AKTIVCO DEFAUT GE &amp; POWER Cabinet","POWER ISSUE",
AK358="AKTIVCO Coupure ENEO &amp; Baisse de tension","POWER ISSUE",
AK358="Coupure ENEO &amp; Baisse de tension","POWER ISSUE",
AK358="Defaut GE &amp; POWER Cabinet","POWER ISSUE",
AK358="Sharing","POWER ISSUE",
AK358="Sites strategiques &amp; DataCenter","POWER ISSUE",
AK358="Exclu","Exclu",
AK358="SAT","TX ISSUE",
AK358="SPARE-ISSUE","SPARE-ISSUE",
AK358="Fiber CAmtel","TX ISSUE",
AK358="Fiber AOF","TX ISSUE",
AK358="Projet OCM (HUAWEI)","TRAVAUX-HUAWEI",
AK358="Projet OCM (NOKIA)","TRAVAUX -NOKIA",
AK358="ACCESS-ISSUE","ACCESS-ISSUE",
AK358="Projet OCM (ZTE, NOKIA, autres projets)","TRAVAUX OCM",
AK358="No root CAuse","No root cause",
AK358="ODU HS","TX ISSUE",
AK358="IP &amp; VLAN","TX ISSUE",
AK358="Warehouse HUAWEI","SPARE-ISSUE",
AK358="SPARE-HS","SPARE-ISSUE",
AK358="Power Telco","RAN ISSUE",AK358="no impacts","no impacts"
),"")</f>
        <v>No root cause</v>
      </c>
      <c r="AK358" s="81" t="s">
        <v>5620</v>
      </c>
      <c r="AL358" s="56" t="str" cm="1">
        <f t="array" ref="AL358">IFERROR(_xlfn.IFS(
AK358="MPR ISSUE","ACTIVE",
AK358="BSS Hardware Issue","ACTIVE",
AK358="Sites strategiques, MLL, Pylone, etc.","PASSIVE",
AK358="AKTIVCO DEFAUT GE &amp; POWER Cabinet","PASSIVE",
AK358="AKTIVCO Coupure ENEO &amp; Baisse de tension","PASSIVE",
AK358="Coupure ENEO &amp; Baisse de tension","PASSIVE",
AK358="Defaut GE &amp; POWER Cabinet","PASSIVE",
AK358="Sharing","PASSIVE",
AK358="Sites strategiques &amp; DataCenter","PASSIVE",
AK358="Exclu","Exclu",
AK358="SAT","ACTIVE",
AK358="SPARE-ISSUE","SPARE-ISSUE",
AK358="Fiber CAmtel","ACTIVE",
AK358="Fiber AOF","ACTIVE",
AK358="Projet OCM (HUAWEI)","PLANNED WORKS",
AK358="Projet OCM (NOKIA)","PLANNED WORKS",
AK358="ACCESS-ISSUE","ACCESS-ISSUE",
AK358="Projet OCM (ZTE, NOKIA, autres projets)","PLANNED WORKS",
AK358="No root CAuse","No root cause",
AK358="ODU HS","ACTIVE",
AK358="IP &amp; VLAN","ACTIVE",
AK358="Warehouse HUAWEI","SPARE-ISSUE",
AK358="SPARE-HS","SPARE-ISSUE",
AK358="Power Telco","ACTIVE", AK358="no impacts","no impacts"
),"")</f>
        <v>No root cause</v>
      </c>
      <c r="AM358" s="108" t="s">
        <v>5537</v>
      </c>
      <c r="AN358" s="117" t="s">
        <v>1645</v>
      </c>
      <c r="AP358" s="23" t="s">
        <v>5537</v>
      </c>
      <c r="AQ358" s="23" t="s">
        <v>5537</v>
      </c>
      <c r="AR358" s="7"/>
      <c r="AS358" s="6"/>
      <c r="AT358" s="7"/>
      <c r="AU358" s="3" t="s">
        <v>5537</v>
      </c>
      <c r="AV358" s="24" t="s">
        <v>5537</v>
      </c>
      <c r="AW358" s="24" t="s">
        <v>5537</v>
      </c>
      <c r="AX358" s="24" t="s">
        <v>5537</v>
      </c>
      <c r="AY358" s="24" t="s">
        <v>5537</v>
      </c>
      <c r="AZ358" s="24" t="s">
        <v>5537</v>
      </c>
      <c r="BA358" s="24" t="s">
        <v>5537</v>
      </c>
      <c r="BB358" s="24" t="s">
        <v>5537</v>
      </c>
      <c r="BC358" s="24" t="s">
        <v>5537</v>
      </c>
      <c r="BD358" s="24" t="s">
        <v>5537</v>
      </c>
      <c r="BE358" s="24" t="s">
        <v>5537</v>
      </c>
      <c r="BF358" s="24" t="s">
        <v>5537</v>
      </c>
      <c r="BG358" s="24" t="s">
        <v>5537</v>
      </c>
      <c r="BH358" s="24" t="s">
        <v>5537</v>
      </c>
      <c r="BI358" s="9" t="s">
        <v>5537</v>
      </c>
      <c r="BJ358" s="14"/>
      <c r="BK358" s="14" t="s">
        <v>5537</v>
      </c>
      <c r="BL358" s="14" t="str">
        <f>_xlfn.XLOOKUP(B358,'[4]cell downs 18042026 17h'!$B:$B,'[4]cell downs 18042026 17h'!$B:$B,"")</f>
        <v/>
      </c>
      <c r="BM358" s="14" t="str">
        <f>_xlfn.XLOOKUP(B358,'[5]Cells Huawei 19042026 15h'!$B:$B,'[5]Cells Huawei 19042026 15h'!$B:$B,"")</f>
        <v/>
      </c>
      <c r="BN358" s="9" t="str">
        <f>_xlfn.XLOOKUP(B358,'[6]cells down 19042026 9H40'!$B:$B,'[6]cells down 19042026 9H40'!$B:$B,"")</f>
        <v/>
      </c>
      <c r="BO358" s="9" t="s">
        <v>5537</v>
      </c>
      <c r="BP358" s="9" t="s">
        <v>12</v>
      </c>
    </row>
    <row r="359" spans="1:68" s="9" customFormat="1" x14ac:dyDescent="0.35">
      <c r="A359" s="1" t="s">
        <v>264</v>
      </c>
      <c r="B359" s="8" t="s">
        <v>265</v>
      </c>
      <c r="C359" s="3" t="str">
        <f>_xlfn.XLOOKUP(B359,'[1]daily break down'!$D:$D,'[1]daily break down'!$E:$E,"")</f>
        <v>Douala</v>
      </c>
      <c r="D359" s="1" t="s">
        <v>21</v>
      </c>
      <c r="E359" s="1" t="s">
        <v>12</v>
      </c>
      <c r="F359" s="3" t="s">
        <v>31</v>
      </c>
      <c r="G359" s="1" t="s">
        <v>32</v>
      </c>
      <c r="H359" s="41" t="str">
        <f>_xlfn.XLOOKUP(B359,[2]CALCULATION!$B:$B,[2]CALCULATION!$H:$H,"")</f>
        <v>ZTE</v>
      </c>
      <c r="I359" s="34">
        <v>0</v>
      </c>
      <c r="J359" s="34">
        <v>0</v>
      </c>
      <c r="K359" s="34">
        <v>0</v>
      </c>
      <c r="L359" s="34">
        <v>0</v>
      </c>
      <c r="M359" s="34">
        <v>0</v>
      </c>
      <c r="N359" s="34">
        <v>0</v>
      </c>
      <c r="O359" s="34">
        <v>0</v>
      </c>
      <c r="P359" s="34">
        <v>4.684900537335241</v>
      </c>
      <c r="Q359" s="34">
        <v>0</v>
      </c>
      <c r="R359" s="34">
        <v>0</v>
      </c>
      <c r="S359" s="109">
        <v>0</v>
      </c>
      <c r="T359" s="109">
        <f>_xlfn.XLOOKUP(B359,'[3]Nur des jours'!$B:$B,'[3]Nur des jours'!$U:$U,"")</f>
        <v>0</v>
      </c>
      <c r="U359" s="109">
        <v>0</v>
      </c>
      <c r="V359" s="109">
        <v>0</v>
      </c>
      <c r="W359" s="109">
        <v>0</v>
      </c>
      <c r="X359" s="109">
        <v>0</v>
      </c>
      <c r="Y359" s="109">
        <v>0</v>
      </c>
      <c r="Z359" s="109">
        <v>0</v>
      </c>
      <c r="AA359" s="109">
        <v>0</v>
      </c>
      <c r="AB359" s="109">
        <v>0</v>
      </c>
      <c r="AC359" s="109">
        <v>0</v>
      </c>
      <c r="AD359" s="109">
        <v>0.14216571294511135</v>
      </c>
      <c r="AE359" s="109">
        <v>0.3576289904204229</v>
      </c>
      <c r="AF359" s="109">
        <v>0.3576289904204229</v>
      </c>
      <c r="AG359" s="57" t="str">
        <f>_xlfn.XLOOKUP(B359,[3]CALCULATION!$B:$B,[3]CALCULATION!$M:$M,"")</f>
        <v>Operationnel</v>
      </c>
      <c r="AH359" s="57"/>
      <c r="AI359" s="56" t="str" cm="1">
        <f t="array" ref="AI359">IFERROR(_xlfn.IFS(
AK359="MPR ISSUE","PDH",
AK359="BSS Hardware Issue","BSS",
AK359="Sites strategiques, MLL, Pylone, etc.","ENVTECH",
AK359="AKTIVCO DEFAUT GE &amp; POWER Cabinet","AKTIVCO",
AK359="AKTIVCO Coupure ENEO &amp; Baisse de tension","AKTIVCO GRID ONLY",
AK359="Coupure ENEO &amp; Baisse de tension","IHS GRID ONLY",
AK359="Defaut GE &amp; POWER Cabinet","IHS",
AK359="Sharing","Partners",
AK359="Sites strategiques &amp; DataCenter","SST &amp; DC",
AK359="Exclu","Exclu",
AK359="SAT","SAT",
AK359="SPARE-ISSUE","SPARE-ISSUE",
AK359="Fiber CAmtel","TRANS_FO_CAMTEL",
AK359="Fiber AOF","Fiber AOF",
AK359="Projet OCM (HUAWEI)","TRAVAUX-HUAWEI",
AK359="Projet OCM (NOKIA)","TRAVAUX-NOKIA",
AK359="ACCESS-ISSUE","ACCESS-ISSUE",
AK359="Projet OCM (ZTE, NOKIA, autres projets)","TRAVAUX OCM",
AK359="No root CAuse","No root cause",
AK359="ODU HS","PDH",
AK359="IP &amp; VLAN","PDH",
AK359="Warehouse HUAWEI","SPARE-ISSUE",
AK359="SPARE-HS","SPARE-ISSUE",
AK359="Power Telco","BSS",AK359="no impacts","no impacts"
),"")</f>
        <v>No root cause</v>
      </c>
      <c r="AJ359" s="56" t="str" cm="1">
        <f t="array" ref="AJ359">IFERROR(_xlfn.IFS(
AK359="MPR ISSUE","TX ISSUE",
AK359="BSS Hardware Issue","RAN ISSUE",
AK359="Sites strategiques, MLL, Pylone, etc.","ENVTECH",
AK359="AKTIVCO DEFAUT GE &amp; POWER Cabinet","POWER ISSUE",
AK359="AKTIVCO Coupure ENEO &amp; Baisse de tension","POWER ISSUE",
AK359="Coupure ENEO &amp; Baisse de tension","POWER ISSUE",
AK359="Defaut GE &amp; POWER Cabinet","POWER ISSUE",
AK359="Sharing","POWER ISSUE",
AK359="Sites strategiques &amp; DataCenter","POWER ISSUE",
AK359="Exclu","Exclu",
AK359="SAT","TX ISSUE",
AK359="SPARE-ISSUE","SPARE-ISSUE",
AK359="Fiber CAmtel","TX ISSUE",
AK359="Fiber AOF","TX ISSUE",
AK359="Projet OCM (HUAWEI)","TRAVAUX-HUAWEI",
AK359="Projet OCM (NOKIA)","TRAVAUX -NOKIA",
AK359="ACCESS-ISSUE","ACCESS-ISSUE",
AK359="Projet OCM (ZTE, NOKIA, autres projets)","TRAVAUX OCM",
AK359="No root CAuse","No root cause",
AK359="ODU HS","TX ISSUE",
AK359="IP &amp; VLAN","TX ISSUE",
AK359="Warehouse HUAWEI","SPARE-ISSUE",
AK359="SPARE-HS","SPARE-ISSUE",
AK359="Power Telco","RAN ISSUE",AK359="no impacts","no impacts"
),"")</f>
        <v>No root cause</v>
      </c>
      <c r="AK359" s="81" t="s">
        <v>5620</v>
      </c>
      <c r="AL359" s="56" t="str" cm="1">
        <f t="array" ref="AL359">IFERROR(_xlfn.IFS(
AK359="MPR ISSUE","ACTIVE",
AK359="BSS Hardware Issue","ACTIVE",
AK359="Sites strategiques, MLL, Pylone, etc.","PASSIVE",
AK359="AKTIVCO DEFAUT GE &amp; POWER Cabinet","PASSIVE",
AK359="AKTIVCO Coupure ENEO &amp; Baisse de tension","PASSIVE",
AK359="Coupure ENEO &amp; Baisse de tension","PASSIVE",
AK359="Defaut GE &amp; POWER Cabinet","PASSIVE",
AK359="Sharing","PASSIVE",
AK359="Sites strategiques &amp; DataCenter","PASSIVE",
AK359="Exclu","Exclu",
AK359="SAT","ACTIVE",
AK359="SPARE-ISSUE","SPARE-ISSUE",
AK359="Fiber CAmtel","ACTIVE",
AK359="Fiber AOF","ACTIVE",
AK359="Projet OCM (HUAWEI)","PLANNED WORKS",
AK359="Projet OCM (NOKIA)","PLANNED WORKS",
AK359="ACCESS-ISSUE","ACCESS-ISSUE",
AK359="Projet OCM (ZTE, NOKIA, autres projets)","PLANNED WORKS",
AK359="No root CAuse","No root cause",
AK359="ODU HS","ACTIVE",
AK359="IP &amp; VLAN","ACTIVE",
AK359="Warehouse HUAWEI","SPARE-ISSUE",
AK359="SPARE-HS","SPARE-ISSUE",
AK359="Power Telco","ACTIVE", AK359="no impacts","no impacts"
),"")</f>
        <v>No root cause</v>
      </c>
      <c r="AM359" s="108" t="s">
        <v>5537</v>
      </c>
      <c r="AN359" s="117" t="s">
        <v>265</v>
      </c>
      <c r="AP359" s="23" t="s">
        <v>5537</v>
      </c>
      <c r="AQ359" s="23" t="s">
        <v>5537</v>
      </c>
      <c r="AR359" s="7"/>
      <c r="AS359" s="6"/>
      <c r="AT359" s="7"/>
      <c r="AU359" s="3" t="s">
        <v>5537</v>
      </c>
      <c r="AV359" s="24" t="s">
        <v>5537</v>
      </c>
      <c r="AW359" s="24" t="s">
        <v>5537</v>
      </c>
      <c r="AX359" s="24" t="s">
        <v>5537</v>
      </c>
      <c r="AY359" s="24" t="s">
        <v>5537</v>
      </c>
      <c r="AZ359" s="24" t="s">
        <v>5537</v>
      </c>
      <c r="BA359" s="24" t="s">
        <v>5537</v>
      </c>
      <c r="BB359" s="24" t="s">
        <v>5537</v>
      </c>
      <c r="BC359" s="24" t="s">
        <v>5537</v>
      </c>
      <c r="BD359" s="24" t="s">
        <v>5537</v>
      </c>
      <c r="BE359" s="24" t="s">
        <v>5537</v>
      </c>
      <c r="BF359" s="24" t="s">
        <v>5537</v>
      </c>
      <c r="BG359" s="24" t="s">
        <v>5537</v>
      </c>
      <c r="BH359" s="24" t="s">
        <v>5537</v>
      </c>
      <c r="BI359" s="9" t="s">
        <v>5537</v>
      </c>
      <c r="BJ359" s="14"/>
      <c r="BK359" s="14" t="s">
        <v>5537</v>
      </c>
      <c r="BL359" s="14" t="str">
        <f>_xlfn.XLOOKUP(B359,'[4]cell downs 18042026 17h'!$B:$B,'[4]cell downs 18042026 17h'!$B:$B,"")</f>
        <v/>
      </c>
      <c r="BM359" s="14" t="str">
        <f>_xlfn.XLOOKUP(B359,'[5]Cells Huawei 19042026 15h'!$B:$B,'[5]Cells Huawei 19042026 15h'!$B:$B,"")</f>
        <v/>
      </c>
      <c r="BN359" s="9" t="str">
        <f>_xlfn.XLOOKUP(B359,'[6]cells down 19042026 9H40'!$B:$B,'[6]cells down 19042026 9H40'!$B:$B,"")</f>
        <v/>
      </c>
      <c r="BO359" s="9" t="s">
        <v>265</v>
      </c>
      <c r="BP359" s="9" t="s">
        <v>12</v>
      </c>
    </row>
    <row r="360" spans="1:68" s="9" customFormat="1" x14ac:dyDescent="0.35">
      <c r="A360" s="1" t="s">
        <v>877</v>
      </c>
      <c r="B360" s="8" t="s">
        <v>878</v>
      </c>
      <c r="C360" s="3" t="str">
        <f>_xlfn.XLOOKUP(B360,'[1]daily break down'!$D:$D,'[1]daily break down'!$E:$E,"")</f>
        <v>NGAOUNDERE</v>
      </c>
      <c r="D360" s="1" t="s">
        <v>11</v>
      </c>
      <c r="E360" s="1" t="s">
        <v>96</v>
      </c>
      <c r="F360" s="3" t="s">
        <v>90</v>
      </c>
      <c r="G360" s="1" t="s">
        <v>879</v>
      </c>
      <c r="H360" s="40" t="str">
        <f>_xlfn.XLOOKUP(B360,[2]CALCULATION!$B:$B,[2]CALCULATION!$H:$H,"")</f>
        <v>NOKIA</v>
      </c>
      <c r="I360" s="34">
        <v>0.31448593597064206</v>
      </c>
      <c r="J360" s="34">
        <v>0.23426375369899519</v>
      </c>
      <c r="K360" s="34">
        <v>0.25466708329409599</v>
      </c>
      <c r="L360" s="34">
        <v>0.51514840211966328</v>
      </c>
      <c r="M360" s="34">
        <v>0.32607873687694922</v>
      </c>
      <c r="N360" s="34">
        <v>0.29652601210502422</v>
      </c>
      <c r="O360" s="34">
        <v>0.333141427890638</v>
      </c>
      <c r="P360" s="34">
        <v>0.38976780154837037</v>
      </c>
      <c r="Q360" s="34">
        <v>0.61104761823230092</v>
      </c>
      <c r="R360" s="34">
        <v>0.1682739639246304</v>
      </c>
      <c r="S360" s="109">
        <v>1.1057213504435939</v>
      </c>
      <c r="T360" s="109">
        <f>_xlfn.XLOOKUP(B360,'[3]Nur des jours'!$B:$B,'[3]Nur des jours'!$U:$U,"")</f>
        <v>0.4120616494451152</v>
      </c>
      <c r="U360" s="109">
        <v>0.5081748864975616</v>
      </c>
      <c r="V360" s="109">
        <v>0.41232917561987609</v>
      </c>
      <c r="W360" s="109">
        <v>0.41206164944511509</v>
      </c>
      <c r="X360" s="109">
        <v>0.25532698119183983</v>
      </c>
      <c r="Y360" s="109">
        <v>0.34730248007465042</v>
      </c>
      <c r="Z360" s="109">
        <v>0.68666835029805939</v>
      </c>
      <c r="AA360" s="109">
        <v>0.50530343888846074</v>
      </c>
      <c r="AB360" s="109">
        <v>0.33360513992689045</v>
      </c>
      <c r="AC360" s="109">
        <v>0.27664372584519342</v>
      </c>
      <c r="AD360" s="109">
        <v>1.0186948975046834</v>
      </c>
      <c r="AE360" s="109">
        <v>0.38149232520909843</v>
      </c>
      <c r="AF360" s="109">
        <v>0.38149232520909843</v>
      </c>
      <c r="AG360" s="57" t="str">
        <f>_xlfn.XLOOKUP(B360,[3]CALCULATION!$B:$B,[3]CALCULATION!$M:$M,"")</f>
        <v>Operationnel</v>
      </c>
      <c r="AH360" s="57"/>
      <c r="AI360" s="56" t="str" cm="1">
        <f t="array" ref="AI360">IFERROR(_xlfn.IFS(
AK360="MPR ISSUE","PDH",
AK360="BSS Hardware Issue","BSS",
AK360="Sites strategiques, MLL, Pylone, etc.","ENVTECH",
AK360="AKTIVCO DEFAUT GE &amp; POWER Cabinet","AKTIVCO",
AK360="AKTIVCO Coupure ENEO &amp; Baisse de tension","AKTIVCO GRID ONLY",
AK360="Coupure ENEO &amp; Baisse de tension","IHS GRID ONLY",
AK360="Defaut GE &amp; POWER Cabinet","IHS",
AK360="Sharing","Partners",
AK360="Sites strategiques &amp; DataCenter","SST &amp; DC",
AK360="Exclu","Exclu",
AK360="SAT","SAT",
AK360="SPARE-ISSUE","SPARE-ISSUE",
AK360="Fiber CAmtel","TRANS_FO_CAMTEL",
AK360="Fiber AOF","Fiber AOF",
AK360="Projet OCM (HUAWEI)","TRAVAUX-HUAWEI",
AK360="Projet OCM (NOKIA)","TRAVAUX-NOKIA",
AK360="ACCESS-ISSUE","ACCESS-ISSUE",
AK360="Projet OCM (ZTE, NOKIA, autres projets)","TRAVAUX OCM",
AK360="No root CAuse","No root cause",
AK360="ODU HS","PDH",
AK360="IP &amp; VLAN","PDH",
AK360="Warehouse HUAWEI","SPARE-ISSUE",
AK360="SPARE-HS","SPARE-ISSUE",
AK360="Power Telco","BSS",AK360="no impacts","no impacts"
),"")</f>
        <v>No root cause</v>
      </c>
      <c r="AJ360" s="56" t="str" cm="1">
        <f t="array" ref="AJ360">IFERROR(_xlfn.IFS(
AK360="MPR ISSUE","TX ISSUE",
AK360="BSS Hardware Issue","RAN ISSUE",
AK360="Sites strategiques, MLL, Pylone, etc.","ENVTECH",
AK360="AKTIVCO DEFAUT GE &amp; POWER Cabinet","POWER ISSUE",
AK360="AKTIVCO Coupure ENEO &amp; Baisse de tension","POWER ISSUE",
AK360="Coupure ENEO &amp; Baisse de tension","POWER ISSUE",
AK360="Defaut GE &amp; POWER Cabinet","POWER ISSUE",
AK360="Sharing","POWER ISSUE",
AK360="Sites strategiques &amp; DataCenter","POWER ISSUE",
AK360="Exclu","Exclu",
AK360="SAT","TX ISSUE",
AK360="SPARE-ISSUE","SPARE-ISSUE",
AK360="Fiber CAmtel","TX ISSUE",
AK360="Fiber AOF","TX ISSUE",
AK360="Projet OCM (HUAWEI)","TRAVAUX-HUAWEI",
AK360="Projet OCM (NOKIA)","TRAVAUX -NOKIA",
AK360="ACCESS-ISSUE","ACCESS-ISSUE",
AK360="Projet OCM (ZTE, NOKIA, autres projets)","TRAVAUX OCM",
AK360="No root CAuse","No root cause",
AK360="ODU HS","TX ISSUE",
AK360="IP &amp; VLAN","TX ISSUE",
AK360="Warehouse HUAWEI","SPARE-ISSUE",
AK360="SPARE-HS","SPARE-ISSUE",
AK360="Power Telco","RAN ISSUE",AK360="no impacts","no impacts"
),"")</f>
        <v>No root cause</v>
      </c>
      <c r="AK360" s="81" t="s">
        <v>5620</v>
      </c>
      <c r="AL360" s="56" t="str" cm="1">
        <f t="array" ref="AL360">IFERROR(_xlfn.IFS(
AK360="MPR ISSUE","ACTIVE",
AK360="BSS Hardware Issue","ACTIVE",
AK360="Sites strategiques, MLL, Pylone, etc.","PASSIVE",
AK360="AKTIVCO DEFAUT GE &amp; POWER Cabinet","PASSIVE",
AK360="AKTIVCO Coupure ENEO &amp; Baisse de tension","PASSIVE",
AK360="Coupure ENEO &amp; Baisse de tension","PASSIVE",
AK360="Defaut GE &amp; POWER Cabinet","PASSIVE",
AK360="Sharing","PASSIVE",
AK360="Sites strategiques &amp; DataCenter","PASSIVE",
AK360="Exclu","Exclu",
AK360="SAT","ACTIVE",
AK360="SPARE-ISSUE","SPARE-ISSUE",
AK360="Fiber CAmtel","ACTIVE",
AK360="Fiber AOF","ACTIVE",
AK360="Projet OCM (HUAWEI)","PLANNED WORKS",
AK360="Projet OCM (NOKIA)","PLANNED WORKS",
AK360="ACCESS-ISSUE","ACCESS-ISSUE",
AK360="Projet OCM (ZTE, NOKIA, autres projets)","PLANNED WORKS",
AK360="No root CAuse","No root cause",
AK360="ODU HS","ACTIVE",
AK360="IP &amp; VLAN","ACTIVE",
AK360="Warehouse HUAWEI","SPARE-ISSUE",
AK360="SPARE-HS","SPARE-ISSUE",
AK360="Power Telco","ACTIVE", AK360="no impacts","no impacts"
),"")</f>
        <v>No root cause</v>
      </c>
      <c r="AM360" s="108" t="s">
        <v>5537</v>
      </c>
      <c r="AN360" s="117" t="s">
        <v>878</v>
      </c>
      <c r="AP360" s="23" t="s">
        <v>5537</v>
      </c>
      <c r="AQ360" s="23" t="s">
        <v>5537</v>
      </c>
      <c r="AR360" s="7"/>
      <c r="AS360" s="6"/>
      <c r="AT360" s="7"/>
      <c r="AU360" s="3" t="s">
        <v>5537</v>
      </c>
      <c r="AV360" s="24" t="s">
        <v>5537</v>
      </c>
      <c r="AW360" s="24" t="s">
        <v>5537</v>
      </c>
      <c r="AX360" s="24" t="s">
        <v>5537</v>
      </c>
      <c r="AY360" s="24" t="s">
        <v>5537</v>
      </c>
      <c r="AZ360" s="24" t="s">
        <v>5537</v>
      </c>
      <c r="BA360" s="24" t="s">
        <v>5537</v>
      </c>
      <c r="BB360" s="24" t="s">
        <v>5537</v>
      </c>
      <c r="BC360" s="24" t="s">
        <v>5537</v>
      </c>
      <c r="BD360" s="24" t="s">
        <v>5537</v>
      </c>
      <c r="BE360" s="24" t="s">
        <v>5537</v>
      </c>
      <c r="BF360" s="24" t="s">
        <v>5537</v>
      </c>
      <c r="BG360" s="24" t="s">
        <v>5537</v>
      </c>
      <c r="BH360" s="24" t="s">
        <v>5537</v>
      </c>
      <c r="BI360" s="9" t="s">
        <v>5537</v>
      </c>
      <c r="BJ360" s="14"/>
      <c r="BK360" s="14" t="s">
        <v>5537</v>
      </c>
      <c r="BL360" s="14" t="str">
        <f>_xlfn.XLOOKUP(B360,'[4]cell downs 18042026 17h'!$B:$B,'[4]cell downs 18042026 17h'!$B:$B,"")</f>
        <v/>
      </c>
      <c r="BM360" s="14" t="str">
        <f>_xlfn.XLOOKUP(B360,'[5]Cells Huawei 19042026 15h'!$B:$B,'[5]Cells Huawei 19042026 15h'!$B:$B,"")</f>
        <v/>
      </c>
      <c r="BN360" s="9" t="str">
        <f>_xlfn.XLOOKUP(B360,'[6]cells down 19042026 9H40'!$B:$B,'[6]cells down 19042026 9H40'!$B:$B,"")</f>
        <v/>
      </c>
      <c r="BO360" s="9" t="s">
        <v>878</v>
      </c>
      <c r="BP360" s="9" t="s">
        <v>12</v>
      </c>
    </row>
    <row r="361" spans="1:68" s="9" customFormat="1" ht="26.5" customHeight="1" x14ac:dyDescent="0.35">
      <c r="A361" s="1" t="s">
        <v>784</v>
      </c>
      <c r="B361" s="1" t="s">
        <v>785</v>
      </c>
      <c r="C361" s="3" t="str">
        <f>_xlfn.XLOOKUP(B361,'[1]daily break down'!$D:$D,'[1]daily break down'!$E:$E,"")</f>
        <v>Douala</v>
      </c>
      <c r="D361" s="1" t="s">
        <v>21</v>
      </c>
      <c r="E361" s="1" t="s">
        <v>36</v>
      </c>
      <c r="F361" s="3" t="s">
        <v>31</v>
      </c>
      <c r="G361" s="1" t="s">
        <v>32</v>
      </c>
      <c r="H361" s="41" t="str">
        <f>_xlfn.XLOOKUP(B361,[2]CALCULATION!$B:$B,[2]CALCULATION!$H:$H,"")</f>
        <v>ZTE</v>
      </c>
      <c r="I361" s="34">
        <v>2.5689111756027532</v>
      </c>
      <c r="J361" s="34">
        <v>4.1921529935822246</v>
      </c>
      <c r="K361" s="34">
        <v>1.1759737239358168</v>
      </c>
      <c r="L361" s="34">
        <v>1.4209028544686135</v>
      </c>
      <c r="M361" s="34">
        <v>0</v>
      </c>
      <c r="N361" s="34">
        <v>3.7711916400567294</v>
      </c>
      <c r="O361" s="34">
        <v>0</v>
      </c>
      <c r="P361" s="34">
        <v>0</v>
      </c>
      <c r="Q361" s="34">
        <v>0</v>
      </c>
      <c r="R361" s="34">
        <v>0</v>
      </c>
      <c r="S361" s="109">
        <v>0</v>
      </c>
      <c r="T361" s="109">
        <f>_xlfn.XLOOKUP(B361,'[3]Nur des jours'!$B:$B,'[3]Nur des jours'!$U:$U,"")</f>
        <v>0</v>
      </c>
      <c r="U361" s="109">
        <v>0</v>
      </c>
      <c r="V361" s="109">
        <v>0</v>
      </c>
      <c r="W361" s="109">
        <v>0</v>
      </c>
      <c r="X361" s="109">
        <v>1.0926660731152604</v>
      </c>
      <c r="Y361" s="109">
        <v>4.9141526340270465</v>
      </c>
      <c r="Z361" s="109">
        <v>0</v>
      </c>
      <c r="AA361" s="109">
        <v>0.36816952170600326</v>
      </c>
      <c r="AB361" s="109">
        <v>0</v>
      </c>
      <c r="AC361" s="109">
        <v>0</v>
      </c>
      <c r="AD361" s="109">
        <v>0.27094362332588567</v>
      </c>
      <c r="AE361" s="109">
        <v>0.35047712401514608</v>
      </c>
      <c r="AF361" s="109">
        <v>0.35047712401514608</v>
      </c>
      <c r="AG361" s="57" t="str">
        <f>_xlfn.XLOOKUP(B361,[3]CALCULATION!$B:$B,[3]CALCULATION!$M:$M,"")</f>
        <v>Operationnel</v>
      </c>
      <c r="AH361" s="57"/>
      <c r="AI361" s="56" t="str" cm="1">
        <f t="array" ref="AI361">IFERROR(_xlfn.IFS(
AK361="MPR ISSUE","PDH",
AK361="BSS Hardware Issue","BSS",
AK361="Sites strategiques, MLL, Pylone, etc.","ENVTECH",
AK361="AKTIVCO DEFAUT GE &amp; POWER Cabinet","AKTIVCO",
AK361="AKTIVCO Coupure ENEO &amp; Baisse de tension","AKTIVCO GRID ONLY",
AK361="Coupure ENEO &amp; Baisse de tension","IHS GRID ONLY",
AK361="Defaut GE &amp; POWER Cabinet","IHS",
AK361="Sharing","Partners",
AK361="Sites strategiques &amp; DataCenter","SST &amp; DC",
AK361="Exclu","Exclu",
AK361="SAT","SAT",
AK361="SPARE-ISSUE","SPARE-ISSUE",
AK361="Fiber CAmtel","TRANS_FO_CAMTEL",
AK361="Fiber AOF","Fiber AOF",
AK361="Projet OCM (HUAWEI)","TRAVAUX-HUAWEI",
AK361="Projet OCM (NOKIA)","TRAVAUX-NOKIA",
AK361="ACCESS-ISSUE","ACCESS-ISSUE",
AK361="Projet OCM (ZTE, NOKIA, autres projets)","TRAVAUX OCM",
AK361="No root CAuse","No root cause",
AK361="ODU HS","PDH",
AK361="IP &amp; VLAN","PDH",
AK361="Warehouse HUAWEI","SPARE-ISSUE",
AK361="SPARE-HS","SPARE-ISSUE",
AK361="Power Telco","BSS",AK361="no impacts","no impacts"
),"")</f>
        <v>No root cause</v>
      </c>
      <c r="AJ361" s="56" t="str" cm="1">
        <f t="array" ref="AJ361">IFERROR(_xlfn.IFS(
AK361="MPR ISSUE","TX ISSUE",
AK361="BSS Hardware Issue","RAN ISSUE",
AK361="Sites strategiques, MLL, Pylone, etc.","ENVTECH",
AK361="AKTIVCO DEFAUT GE &amp; POWER Cabinet","POWER ISSUE",
AK361="AKTIVCO Coupure ENEO &amp; Baisse de tension","POWER ISSUE",
AK361="Coupure ENEO &amp; Baisse de tension","POWER ISSUE",
AK361="Defaut GE &amp; POWER Cabinet","POWER ISSUE",
AK361="Sharing","POWER ISSUE",
AK361="Sites strategiques &amp; DataCenter","POWER ISSUE",
AK361="Exclu","Exclu",
AK361="SAT","TX ISSUE",
AK361="SPARE-ISSUE","SPARE-ISSUE",
AK361="Fiber CAmtel","TX ISSUE",
AK361="Fiber AOF","TX ISSUE",
AK361="Projet OCM (HUAWEI)","TRAVAUX-HUAWEI",
AK361="Projet OCM (NOKIA)","TRAVAUX -NOKIA",
AK361="ACCESS-ISSUE","ACCESS-ISSUE",
AK361="Projet OCM (ZTE, NOKIA, autres projets)","TRAVAUX OCM",
AK361="No root CAuse","No root cause",
AK361="ODU HS","TX ISSUE",
AK361="IP &amp; VLAN","TX ISSUE",
AK361="Warehouse HUAWEI","SPARE-ISSUE",
AK361="SPARE-HS","SPARE-ISSUE",
AK361="Power Telco","RAN ISSUE",AK361="no impacts","no impacts"
),"")</f>
        <v>No root cause</v>
      </c>
      <c r="AK361" s="81" t="s">
        <v>5620</v>
      </c>
      <c r="AL361" s="56" t="str" cm="1">
        <f t="array" ref="AL361">IFERROR(_xlfn.IFS(
AK361="MPR ISSUE","ACTIVE",
AK361="BSS Hardware Issue","ACTIVE",
AK361="Sites strategiques, MLL, Pylone, etc.","PASSIVE",
AK361="AKTIVCO DEFAUT GE &amp; POWER Cabinet","PASSIVE",
AK361="AKTIVCO Coupure ENEO &amp; Baisse de tension","PASSIVE",
AK361="Coupure ENEO &amp; Baisse de tension","PASSIVE",
AK361="Defaut GE &amp; POWER Cabinet","PASSIVE",
AK361="Sharing","PASSIVE",
AK361="Sites strategiques &amp; DataCenter","PASSIVE",
AK361="Exclu","Exclu",
AK361="SAT","ACTIVE",
AK361="SPARE-ISSUE","SPARE-ISSUE",
AK361="Fiber CAmtel","ACTIVE",
AK361="Fiber AOF","ACTIVE",
AK361="Projet OCM (HUAWEI)","PLANNED WORKS",
AK361="Projet OCM (NOKIA)","PLANNED WORKS",
AK361="ACCESS-ISSUE","ACCESS-ISSUE",
AK361="Projet OCM (ZTE, NOKIA, autres projets)","PLANNED WORKS",
AK361="No root CAuse","No root cause",
AK361="ODU HS","ACTIVE",
AK361="IP &amp; VLAN","ACTIVE",
AK361="Warehouse HUAWEI","SPARE-ISSUE",
AK361="SPARE-HS","SPARE-ISSUE",
AK361="Power Telco","ACTIVE", AK361="no impacts","no impacts"
),"")</f>
        <v>No root cause</v>
      </c>
      <c r="AM361" s="108" t="s">
        <v>5537</v>
      </c>
      <c r="AN361" s="117" t="s">
        <v>785</v>
      </c>
      <c r="AP361" s="23" t="s">
        <v>5537</v>
      </c>
      <c r="AQ361" s="23" t="s">
        <v>5537</v>
      </c>
      <c r="AR361" s="7"/>
      <c r="AS361" s="6"/>
      <c r="AT361" s="7"/>
      <c r="AU361" s="3" t="s">
        <v>5537</v>
      </c>
      <c r="AV361" s="24" t="s">
        <v>5537</v>
      </c>
      <c r="AW361" s="24" t="s">
        <v>5537</v>
      </c>
      <c r="AX361" s="24" t="s">
        <v>5537</v>
      </c>
      <c r="AY361" s="24" t="s">
        <v>5537</v>
      </c>
      <c r="AZ361" s="24" t="s">
        <v>5537</v>
      </c>
      <c r="BA361" s="24" t="s">
        <v>5537</v>
      </c>
      <c r="BB361" s="24" t="s">
        <v>5537</v>
      </c>
      <c r="BC361" s="24" t="s">
        <v>5537</v>
      </c>
      <c r="BD361" s="24" t="s">
        <v>5537</v>
      </c>
      <c r="BE361" s="24" t="s">
        <v>5537</v>
      </c>
      <c r="BF361" s="24" t="s">
        <v>5537</v>
      </c>
      <c r="BG361" s="24" t="s">
        <v>5537</v>
      </c>
      <c r="BH361" s="24" t="s">
        <v>5537</v>
      </c>
      <c r="BI361" s="9" t="s">
        <v>5537</v>
      </c>
      <c r="BJ361" s="14"/>
      <c r="BK361" s="14" t="s">
        <v>5537</v>
      </c>
      <c r="BL361" s="14" t="str">
        <f>_xlfn.XLOOKUP(B361,'[4]cell downs 18042026 17h'!$B:$B,'[4]cell downs 18042026 17h'!$B:$B,"")</f>
        <v/>
      </c>
      <c r="BM361" s="14" t="str">
        <f>_xlfn.XLOOKUP(B361,'[5]Cells Huawei 19042026 15h'!$B:$B,'[5]Cells Huawei 19042026 15h'!$B:$B,"")</f>
        <v/>
      </c>
      <c r="BN361" s="9" t="str">
        <f>_xlfn.XLOOKUP(B361,'[6]cells down 19042026 9H40'!$B:$B,'[6]cells down 19042026 9H40'!$B:$B,"")</f>
        <v/>
      </c>
      <c r="BO361" s="9" t="s">
        <v>5537</v>
      </c>
      <c r="BP361" s="9" t="s">
        <v>5537</v>
      </c>
    </row>
    <row r="362" spans="1:68" s="9" customFormat="1" x14ac:dyDescent="0.35">
      <c r="A362" s="1" t="s">
        <v>3399</v>
      </c>
      <c r="B362" s="8" t="s">
        <v>3400</v>
      </c>
      <c r="C362" s="3" t="str">
        <f>_xlfn.XLOOKUP(B362,'[1]daily break down'!$D:$D,'[1]daily break down'!$E:$E,"")</f>
        <v>Douala</v>
      </c>
      <c r="D362" s="1" t="s">
        <v>11</v>
      </c>
      <c r="E362" s="1" t="s">
        <v>12</v>
      </c>
      <c r="F362" s="3" t="s">
        <v>31</v>
      </c>
      <c r="G362" s="1" t="s">
        <v>32</v>
      </c>
      <c r="H362" s="41" t="str">
        <f>_xlfn.XLOOKUP(B362,[2]CALCULATION!$B:$B,[2]CALCULATION!$H:$H,"")</f>
        <v>ZTE</v>
      </c>
      <c r="I362" s="34">
        <v>0</v>
      </c>
      <c r="J362" s="34">
        <v>0</v>
      </c>
      <c r="K362" s="34">
        <v>0</v>
      </c>
      <c r="L362" s="34">
        <v>2.1223743197699885E-3</v>
      </c>
      <c r="M362" s="34">
        <v>8.5875902098261708E-2</v>
      </c>
      <c r="N362" s="34">
        <v>0</v>
      </c>
      <c r="O362" s="34">
        <v>0</v>
      </c>
      <c r="P362" s="34">
        <v>0</v>
      </c>
      <c r="Q362" s="34">
        <v>3.9308512611540732E-2</v>
      </c>
      <c r="R362" s="34">
        <v>0</v>
      </c>
      <c r="S362" s="109">
        <v>0</v>
      </c>
      <c r="T362" s="109">
        <f>_xlfn.XLOOKUP(B362,'[3]Nur des jours'!$B:$B,'[3]Nur des jours'!$U:$U,"")</f>
        <v>0</v>
      </c>
      <c r="U362" s="109">
        <v>0</v>
      </c>
      <c r="V362" s="109">
        <v>0</v>
      </c>
      <c r="W362" s="109">
        <v>0</v>
      </c>
      <c r="X362" s="109">
        <v>0.33804607442792123</v>
      </c>
      <c r="Y362" s="109">
        <v>0</v>
      </c>
      <c r="Z362" s="109">
        <v>0</v>
      </c>
      <c r="AA362" s="109">
        <v>0</v>
      </c>
      <c r="AB362" s="109">
        <v>0</v>
      </c>
      <c r="AC362" s="109">
        <v>0</v>
      </c>
      <c r="AD362" s="109">
        <v>0.125059076335125</v>
      </c>
      <c r="AE362" s="109">
        <v>0.32946740175725436</v>
      </c>
      <c r="AF362" s="109">
        <v>0.32946740175725436</v>
      </c>
      <c r="AG362" s="57" t="str">
        <f>_xlfn.XLOOKUP(B362,[3]CALCULATION!$B:$B,[3]CALCULATION!$M:$M,"")</f>
        <v>Operationnel</v>
      </c>
      <c r="AH362" s="57"/>
      <c r="AI362" s="56" t="str" cm="1">
        <f t="array" ref="AI362">IFERROR(_xlfn.IFS(
AK362="MPR ISSUE","PDH",
AK362="BSS Hardware Issue","BSS",
AK362="Sites strategiques, MLL, Pylone, etc.","ENVTECH",
AK362="AKTIVCO DEFAUT GE &amp; POWER Cabinet","AKTIVCO",
AK362="AKTIVCO Coupure ENEO &amp; Baisse de tension","AKTIVCO GRID ONLY",
AK362="Coupure ENEO &amp; Baisse de tension","IHS GRID ONLY",
AK362="Defaut GE &amp; POWER Cabinet","IHS",
AK362="Sharing","Partners",
AK362="Sites strategiques &amp; DataCenter","SST &amp; DC",
AK362="Exclu","Exclu",
AK362="SAT","SAT",
AK362="SPARE-ISSUE","SPARE-ISSUE",
AK362="Fiber CAmtel","TRANS_FO_CAMTEL",
AK362="Fiber AOF","Fiber AOF",
AK362="Projet OCM (HUAWEI)","TRAVAUX-HUAWEI",
AK362="Projet OCM (NOKIA)","TRAVAUX-NOKIA",
AK362="ACCESS-ISSUE","ACCESS-ISSUE",
AK362="Projet OCM (ZTE, NOKIA, autres projets)","TRAVAUX OCM",
AK362="No root CAuse","No root cause",
AK362="ODU HS","PDH",
AK362="IP &amp; VLAN","PDH",
AK362="Warehouse HUAWEI","SPARE-ISSUE",
AK362="SPARE-HS","SPARE-ISSUE",
AK362="Power Telco","BSS",AK362="no impacts","no impacts"
),"")</f>
        <v>No root cause</v>
      </c>
      <c r="AJ362" s="56" t="str" cm="1">
        <f t="array" ref="AJ362">IFERROR(_xlfn.IFS(
AK362="MPR ISSUE","TX ISSUE",
AK362="BSS Hardware Issue","RAN ISSUE",
AK362="Sites strategiques, MLL, Pylone, etc.","ENVTECH",
AK362="AKTIVCO DEFAUT GE &amp; POWER Cabinet","POWER ISSUE",
AK362="AKTIVCO Coupure ENEO &amp; Baisse de tension","POWER ISSUE",
AK362="Coupure ENEO &amp; Baisse de tension","POWER ISSUE",
AK362="Defaut GE &amp; POWER Cabinet","POWER ISSUE",
AK362="Sharing","POWER ISSUE",
AK362="Sites strategiques &amp; DataCenter","POWER ISSUE",
AK362="Exclu","Exclu",
AK362="SAT","TX ISSUE",
AK362="SPARE-ISSUE","SPARE-ISSUE",
AK362="Fiber CAmtel","TX ISSUE",
AK362="Fiber AOF","TX ISSUE",
AK362="Projet OCM (HUAWEI)","TRAVAUX-HUAWEI",
AK362="Projet OCM (NOKIA)","TRAVAUX -NOKIA",
AK362="ACCESS-ISSUE","ACCESS-ISSUE",
AK362="Projet OCM (ZTE, NOKIA, autres projets)","TRAVAUX OCM",
AK362="No root CAuse","No root cause",
AK362="ODU HS","TX ISSUE",
AK362="IP &amp; VLAN","TX ISSUE",
AK362="Warehouse HUAWEI","SPARE-ISSUE",
AK362="SPARE-HS","SPARE-ISSUE",
AK362="Power Telco","RAN ISSUE",AK362="no impacts","no impacts"
),"")</f>
        <v>No root cause</v>
      </c>
      <c r="AK362" s="81" t="s">
        <v>5620</v>
      </c>
      <c r="AL362" s="56" t="str" cm="1">
        <f t="array" ref="AL362">IFERROR(_xlfn.IFS(
AK362="MPR ISSUE","ACTIVE",
AK362="BSS Hardware Issue","ACTIVE",
AK362="Sites strategiques, MLL, Pylone, etc.","PASSIVE",
AK362="AKTIVCO DEFAUT GE &amp; POWER Cabinet","PASSIVE",
AK362="AKTIVCO Coupure ENEO &amp; Baisse de tension","PASSIVE",
AK362="Coupure ENEO &amp; Baisse de tension","PASSIVE",
AK362="Defaut GE &amp; POWER Cabinet","PASSIVE",
AK362="Sharing","PASSIVE",
AK362="Sites strategiques &amp; DataCenter","PASSIVE",
AK362="Exclu","Exclu",
AK362="SAT","ACTIVE",
AK362="SPARE-ISSUE","SPARE-ISSUE",
AK362="Fiber CAmtel","ACTIVE",
AK362="Fiber AOF","ACTIVE",
AK362="Projet OCM (HUAWEI)","PLANNED WORKS",
AK362="Projet OCM (NOKIA)","PLANNED WORKS",
AK362="ACCESS-ISSUE","ACCESS-ISSUE",
AK362="Projet OCM (ZTE, NOKIA, autres projets)","PLANNED WORKS",
AK362="No root CAuse","No root cause",
AK362="ODU HS","ACTIVE",
AK362="IP &amp; VLAN","ACTIVE",
AK362="Warehouse HUAWEI","SPARE-ISSUE",
AK362="SPARE-HS","SPARE-ISSUE",
AK362="Power Telco","ACTIVE", AK362="no impacts","no impacts"
),"")</f>
        <v>No root cause</v>
      </c>
      <c r="AM362" s="108" t="s">
        <v>5537</v>
      </c>
      <c r="AN362" s="117" t="s">
        <v>3400</v>
      </c>
      <c r="AP362" s="23" t="s">
        <v>5537</v>
      </c>
      <c r="AQ362" s="23" t="s">
        <v>5537</v>
      </c>
      <c r="AR362" s="7"/>
      <c r="AS362" s="6"/>
      <c r="AT362" s="7"/>
      <c r="AU362" s="3" t="s">
        <v>5537</v>
      </c>
      <c r="AV362" s="24" t="s">
        <v>5537</v>
      </c>
      <c r="AW362" s="24" t="s">
        <v>5537</v>
      </c>
      <c r="AX362" s="24" t="s">
        <v>5537</v>
      </c>
      <c r="AY362" s="24" t="s">
        <v>5537</v>
      </c>
      <c r="AZ362" s="24" t="s">
        <v>5537</v>
      </c>
      <c r="BA362" s="24" t="s">
        <v>5537</v>
      </c>
      <c r="BB362" s="24" t="s">
        <v>5537</v>
      </c>
      <c r="BC362" s="24" t="s">
        <v>5537</v>
      </c>
      <c r="BD362" s="24" t="s">
        <v>5537</v>
      </c>
      <c r="BE362" s="24" t="s">
        <v>5537</v>
      </c>
      <c r="BF362" s="24" t="s">
        <v>5537</v>
      </c>
      <c r="BG362" s="24" t="s">
        <v>5537</v>
      </c>
      <c r="BH362" s="24" t="s">
        <v>5537</v>
      </c>
      <c r="BI362" s="9" t="s">
        <v>5537</v>
      </c>
      <c r="BJ362" s="14"/>
      <c r="BK362" s="14" t="s">
        <v>5537</v>
      </c>
      <c r="BL362" s="14" t="str">
        <f>_xlfn.XLOOKUP(B362,'[4]cell downs 18042026 17h'!$B:$B,'[4]cell downs 18042026 17h'!$B:$B,"")</f>
        <v/>
      </c>
      <c r="BM362" s="14" t="str">
        <f>_xlfn.XLOOKUP(B362,'[5]Cells Huawei 19042026 15h'!$B:$B,'[5]Cells Huawei 19042026 15h'!$B:$B,"")</f>
        <v/>
      </c>
      <c r="BN362" s="9" t="str">
        <f>_xlfn.XLOOKUP(B362,'[6]cells down 19042026 9H40'!$B:$B,'[6]cells down 19042026 9H40'!$B:$B,"")</f>
        <v/>
      </c>
      <c r="BO362" s="9" t="s">
        <v>3400</v>
      </c>
      <c r="BP362" s="9" t="s">
        <v>12</v>
      </c>
    </row>
    <row r="363" spans="1:68" s="9" customFormat="1" x14ac:dyDescent="0.35">
      <c r="A363" s="1" t="s">
        <v>923</v>
      </c>
      <c r="B363" s="8" t="s">
        <v>924</v>
      </c>
      <c r="C363" s="3" t="str">
        <f>_xlfn.XLOOKUP(B363,'[1]daily break down'!$D:$D,'[1]daily break down'!$E:$E,"")</f>
        <v>Yaounde</v>
      </c>
      <c r="D363" s="1" t="s">
        <v>18</v>
      </c>
      <c r="E363" s="1"/>
      <c r="F363" s="3" t="s">
        <v>37</v>
      </c>
      <c r="G363" s="1" t="s">
        <v>38</v>
      </c>
      <c r="H363" s="41" t="str">
        <f>_xlfn.XLOOKUP(B363,[2]CALCULATION!$B:$B,[2]CALCULATION!$H:$H,"")</f>
        <v>ZTE</v>
      </c>
      <c r="I363" s="34">
        <v>0</v>
      </c>
      <c r="J363" s="34">
        <v>0</v>
      </c>
      <c r="K363" s="34">
        <v>0.67396977453607387</v>
      </c>
      <c r="L363" s="34">
        <v>0</v>
      </c>
      <c r="M363" s="34">
        <v>0</v>
      </c>
      <c r="N363" s="34">
        <v>0</v>
      </c>
      <c r="O363" s="34">
        <v>0</v>
      </c>
      <c r="P363" s="34">
        <v>0.56934920512623077</v>
      </c>
      <c r="Q363" s="34">
        <v>0</v>
      </c>
      <c r="R363" s="34">
        <v>0</v>
      </c>
      <c r="S363" s="109">
        <v>0.35024526799701955</v>
      </c>
      <c r="T363" s="109">
        <f>_xlfn.XLOOKUP(B363,'[3]Nur des jours'!$B:$B,'[3]Nur des jours'!$U:$U,"")</f>
        <v>0</v>
      </c>
      <c r="U363" s="109">
        <v>10.245342904349759</v>
      </c>
      <c r="V363" s="109">
        <v>0.92002251500286858</v>
      </c>
      <c r="W363" s="109">
        <v>0</v>
      </c>
      <c r="X363" s="109">
        <v>5.7165171373700536</v>
      </c>
      <c r="Y363" s="109">
        <v>0</v>
      </c>
      <c r="Z363" s="109">
        <v>0</v>
      </c>
      <c r="AA363" s="109">
        <v>0</v>
      </c>
      <c r="AB363" s="109">
        <v>1.0861562695294437E-2</v>
      </c>
      <c r="AC363" s="109">
        <v>0</v>
      </c>
      <c r="AD363" s="109">
        <v>0.20878596856289058</v>
      </c>
      <c r="AE363" s="109">
        <v>0.31272026321721985</v>
      </c>
      <c r="AF363" s="109">
        <v>0.31272026321721985</v>
      </c>
      <c r="AG363" s="57" t="str">
        <f>_xlfn.XLOOKUP(B363,[3]CALCULATION!$B:$B,[3]CALCULATION!$M:$M,"")</f>
        <v>Operationnel</v>
      </c>
      <c r="AH363" s="57"/>
      <c r="AI363" s="56" t="str" cm="1">
        <f t="array" ref="AI363">IFERROR(_xlfn.IFS(
AK363="MPR ISSUE","PDH",
AK363="BSS Hardware Issue","BSS",
AK363="Sites strategiques, MLL, Pylone, etc.","ENVTECH",
AK363="AKTIVCO DEFAUT GE &amp; POWER Cabinet","AKTIVCO",
AK363="AKTIVCO Coupure ENEO &amp; Baisse de tension","AKTIVCO GRID ONLY",
AK363="Coupure ENEO &amp; Baisse de tension","IHS GRID ONLY",
AK363="Defaut GE &amp; POWER Cabinet","IHS",
AK363="Sharing","Partners",
AK363="Sites strategiques &amp; DataCenter","SST &amp; DC",
AK363="Exclu","Exclu",
AK363="SAT","SAT",
AK363="SPARE-ISSUE","SPARE-ISSUE",
AK363="Fiber CAmtel","TRANS_FO_CAMTEL",
AK363="Fiber AOF","Fiber AOF",
AK363="Projet OCM (HUAWEI)","TRAVAUX-HUAWEI",
AK363="Projet OCM (NOKIA)","TRAVAUX-NOKIA",
AK363="ACCESS-ISSUE","ACCESS-ISSUE",
AK363="Projet OCM (ZTE, NOKIA, autres projets)","TRAVAUX OCM",
AK363="No root CAuse","No root cause",
AK363="ODU HS","PDH",
AK363="IP &amp; VLAN","PDH",
AK363="Warehouse HUAWEI","SPARE-ISSUE",
AK363="SPARE-HS","SPARE-ISSUE",
AK363="Power Telco","BSS",AK363="no impacts","no impacts"
),"")</f>
        <v>No root cause</v>
      </c>
      <c r="AJ363" s="56" t="str" cm="1">
        <f t="array" ref="AJ363">IFERROR(_xlfn.IFS(
AK363="MPR ISSUE","TX ISSUE",
AK363="BSS Hardware Issue","RAN ISSUE",
AK363="Sites strategiques, MLL, Pylone, etc.","ENVTECH",
AK363="AKTIVCO DEFAUT GE &amp; POWER Cabinet","POWER ISSUE",
AK363="AKTIVCO Coupure ENEO &amp; Baisse de tension","POWER ISSUE",
AK363="Coupure ENEO &amp; Baisse de tension","POWER ISSUE",
AK363="Defaut GE &amp; POWER Cabinet","POWER ISSUE",
AK363="Sharing","POWER ISSUE",
AK363="Sites strategiques &amp; DataCenter","POWER ISSUE",
AK363="Exclu","Exclu",
AK363="SAT","TX ISSUE",
AK363="SPARE-ISSUE","SPARE-ISSUE",
AK363="Fiber CAmtel","TX ISSUE",
AK363="Fiber AOF","TX ISSUE",
AK363="Projet OCM (HUAWEI)","TRAVAUX-HUAWEI",
AK363="Projet OCM (NOKIA)","TRAVAUX -NOKIA",
AK363="ACCESS-ISSUE","ACCESS-ISSUE",
AK363="Projet OCM (ZTE, NOKIA, autres projets)","TRAVAUX OCM",
AK363="No root CAuse","No root cause",
AK363="ODU HS","TX ISSUE",
AK363="IP &amp; VLAN","TX ISSUE",
AK363="Warehouse HUAWEI","SPARE-ISSUE",
AK363="SPARE-HS","SPARE-ISSUE",
AK363="Power Telco","RAN ISSUE",AK363="no impacts","no impacts"
),"")</f>
        <v>No root cause</v>
      </c>
      <c r="AK363" s="81" t="s">
        <v>5620</v>
      </c>
      <c r="AL363" s="56" t="str" cm="1">
        <f t="array" ref="AL363">IFERROR(_xlfn.IFS(
AK363="MPR ISSUE","ACTIVE",
AK363="BSS Hardware Issue","ACTIVE",
AK363="Sites strategiques, MLL, Pylone, etc.","PASSIVE",
AK363="AKTIVCO DEFAUT GE &amp; POWER Cabinet","PASSIVE",
AK363="AKTIVCO Coupure ENEO &amp; Baisse de tension","PASSIVE",
AK363="Coupure ENEO &amp; Baisse de tension","PASSIVE",
AK363="Defaut GE &amp; POWER Cabinet","PASSIVE",
AK363="Sharing","PASSIVE",
AK363="Sites strategiques &amp; DataCenter","PASSIVE",
AK363="Exclu","Exclu",
AK363="SAT","ACTIVE",
AK363="SPARE-ISSUE","SPARE-ISSUE",
AK363="Fiber CAmtel","ACTIVE",
AK363="Fiber AOF","ACTIVE",
AK363="Projet OCM (HUAWEI)","PLANNED WORKS",
AK363="Projet OCM (NOKIA)","PLANNED WORKS",
AK363="ACCESS-ISSUE","ACCESS-ISSUE",
AK363="Projet OCM (ZTE, NOKIA, autres projets)","PLANNED WORKS",
AK363="No root CAuse","No root cause",
AK363="ODU HS","ACTIVE",
AK363="IP &amp; VLAN","ACTIVE",
AK363="Warehouse HUAWEI","SPARE-ISSUE",
AK363="SPARE-HS","SPARE-ISSUE",
AK363="Power Telco","ACTIVE", AK363="no impacts","no impacts"
),"")</f>
        <v>No root cause</v>
      </c>
      <c r="AM363" s="108" t="s">
        <v>5537</v>
      </c>
      <c r="AN363" s="117" t="s">
        <v>924</v>
      </c>
      <c r="AP363" s="23" t="s">
        <v>5537</v>
      </c>
      <c r="AQ363" s="23" t="s">
        <v>5537</v>
      </c>
      <c r="AR363" s="7"/>
      <c r="AS363" s="6"/>
      <c r="AT363" s="7"/>
      <c r="AU363" s="3" t="s">
        <v>5537</v>
      </c>
      <c r="AV363" s="24" t="s">
        <v>5537</v>
      </c>
      <c r="AW363" s="24" t="s">
        <v>5537</v>
      </c>
      <c r="AX363" s="24" t="s">
        <v>5537</v>
      </c>
      <c r="AY363" s="24" t="s">
        <v>5537</v>
      </c>
      <c r="AZ363" s="24" t="s">
        <v>5537</v>
      </c>
      <c r="BA363" s="24" t="s">
        <v>5537</v>
      </c>
      <c r="BB363" s="24" t="s">
        <v>5537</v>
      </c>
      <c r="BC363" s="24" t="s">
        <v>5537</v>
      </c>
      <c r="BD363" s="24" t="s">
        <v>5537</v>
      </c>
      <c r="BE363" s="24" t="s">
        <v>5537</v>
      </c>
      <c r="BF363" s="24" t="s">
        <v>5537</v>
      </c>
      <c r="BG363" s="24" t="s">
        <v>5537</v>
      </c>
      <c r="BH363" s="24" t="s">
        <v>5537</v>
      </c>
      <c r="BI363" s="9" t="s">
        <v>5537</v>
      </c>
      <c r="BJ363" s="14"/>
      <c r="BK363" s="14" t="s">
        <v>5537</v>
      </c>
      <c r="BL363" s="14" t="str">
        <f>_xlfn.XLOOKUP(B363,'[4]cell downs 18042026 17h'!$B:$B,'[4]cell downs 18042026 17h'!$B:$B,"")</f>
        <v/>
      </c>
      <c r="BM363" s="14" t="str">
        <f>_xlfn.XLOOKUP(B363,'[5]Cells Huawei 19042026 15h'!$B:$B,'[5]Cells Huawei 19042026 15h'!$B:$B,"")</f>
        <v/>
      </c>
      <c r="BN363" s="9" t="str">
        <f>_xlfn.XLOOKUP(B363,'[6]cells down 19042026 9H40'!$B:$B,'[6]cells down 19042026 9H40'!$B:$B,"")</f>
        <v/>
      </c>
      <c r="BO363" s="9" t="s">
        <v>5537</v>
      </c>
      <c r="BP363" s="9" t="s">
        <v>12</v>
      </c>
    </row>
    <row r="364" spans="1:68" s="9" customFormat="1" x14ac:dyDescent="0.35">
      <c r="A364" s="1" t="s">
        <v>1538</v>
      </c>
      <c r="B364" s="8" t="s">
        <v>1539</v>
      </c>
      <c r="C364" s="3" t="str">
        <f>_xlfn.XLOOKUP(B364,'[1]daily break down'!$D:$D,'[1]daily break down'!$E:$E,"")</f>
        <v>CENTRE</v>
      </c>
      <c r="D364" s="1" t="s">
        <v>11</v>
      </c>
      <c r="E364" s="1" t="str">
        <f>BP364</f>
        <v>Grid-Gen</v>
      </c>
      <c r="F364" s="3" t="s">
        <v>69</v>
      </c>
      <c r="G364" s="1" t="s">
        <v>1344</v>
      </c>
      <c r="H364" s="40" t="str">
        <f>_xlfn.XLOOKUP(B364,[2]CALCULATION!$B:$B,[2]CALCULATION!$H:$H,"")</f>
        <v>NOKIA</v>
      </c>
      <c r="I364" s="34">
        <v>0.53786853543581203</v>
      </c>
      <c r="J364" s="34">
        <v>0.35932202473778641</v>
      </c>
      <c r="K364" s="34">
        <v>0.50085528199811957</v>
      </c>
      <c r="L364" s="34">
        <v>0.45438734584368773</v>
      </c>
      <c r="M364" s="34">
        <v>0.41285150169515977</v>
      </c>
      <c r="N364" s="34">
        <v>0.56976068280336345</v>
      </c>
      <c r="O364" s="34">
        <v>0.53311246946866586</v>
      </c>
      <c r="P364" s="34">
        <v>0.54589966595208139</v>
      </c>
      <c r="Q364" s="34">
        <v>1.0163161187875764</v>
      </c>
      <c r="R364" s="34">
        <v>0.57549598390593926</v>
      </c>
      <c r="S364" s="109">
        <v>0.5618070105196028</v>
      </c>
      <c r="T364" s="109">
        <f>_xlfn.XLOOKUP(B364,'[3]Nur des jours'!$B:$B,'[3]Nur des jours'!$U:$U,"")</f>
        <v>0.51504139164975904</v>
      </c>
      <c r="U364" s="109">
        <v>0.46115067261559306</v>
      </c>
      <c r="V364" s="109">
        <v>0.45292181387026903</v>
      </c>
      <c r="W364" s="109">
        <v>0.51504139164975904</v>
      </c>
      <c r="X364" s="109">
        <v>0.50633787343086978</v>
      </c>
      <c r="Y364" s="109">
        <v>0.47198751259156529</v>
      </c>
      <c r="Z364" s="109">
        <v>0.69258959629943528</v>
      </c>
      <c r="AA364" s="109">
        <v>0.50755065875645289</v>
      </c>
      <c r="AB364" s="109">
        <v>0.46214725473783502</v>
      </c>
      <c r="AC364" s="109">
        <v>2.2994526575782643</v>
      </c>
      <c r="AD364" s="109">
        <v>0</v>
      </c>
      <c r="AE364" s="109">
        <v>0.32836162690157605</v>
      </c>
      <c r="AF364" s="109">
        <v>0.32836162690157605</v>
      </c>
      <c r="AG364" s="57" t="str">
        <f>_xlfn.XLOOKUP(B364,[3]CALCULATION!$B:$B,[3]CALCULATION!$M:$M,"")</f>
        <v>Operationnel</v>
      </c>
      <c r="AH364" s="57"/>
      <c r="AI364" s="56" t="str" cm="1">
        <f t="array" ref="AI364">IFERROR(_xlfn.IFS(
AK364="MPR ISSUE","PDH",
AK364="BSS Hardware Issue","BSS",
AK364="Sites strategiques, MLL, Pylone, etc.","ENVTECH",
AK364="AKTIVCO DEFAUT GE &amp; POWER Cabinet","AKTIVCO",
AK364="AKTIVCO Coupure ENEO &amp; Baisse de tension","AKTIVCO GRID ONLY",
AK364="Coupure ENEO &amp; Baisse de tension","IHS GRID ONLY",
AK364="Defaut GE &amp; POWER Cabinet","IHS",
AK364="Sharing","Partners",
AK364="Sites strategiques &amp; DataCenter","SST &amp; DC",
AK364="Exclu","Exclu",
AK364="SAT","SAT",
AK364="SPARE-ISSUE","SPARE-ISSUE",
AK364="Fiber CAmtel","TRANS_FO_CAMTEL",
AK364="Fiber AOF","Fiber AOF",
AK364="Projet OCM (HUAWEI)","TRAVAUX-HUAWEI",
AK364="Projet OCM (NOKIA)","TRAVAUX-NOKIA",
AK364="ACCESS-ISSUE","ACCESS-ISSUE",
AK364="Projet OCM (ZTE, NOKIA, autres projets)","TRAVAUX OCM",
AK364="No root CAuse","No root cause",
AK364="ODU HS","PDH",
AK364="IP &amp; VLAN","PDH",
AK364="Warehouse HUAWEI","SPARE-ISSUE",
AK364="SPARE-HS","SPARE-ISSUE",
AK364="Power Telco","BSS",AK364="no impacts","no impacts"
),"")</f>
        <v>No root cause</v>
      </c>
      <c r="AJ364" s="56" t="str" cm="1">
        <f t="array" ref="AJ364">IFERROR(_xlfn.IFS(
AK364="MPR ISSUE","TX ISSUE",
AK364="BSS Hardware Issue","RAN ISSUE",
AK364="Sites strategiques, MLL, Pylone, etc.","ENVTECH",
AK364="AKTIVCO DEFAUT GE &amp; POWER Cabinet","POWER ISSUE",
AK364="AKTIVCO Coupure ENEO &amp; Baisse de tension","POWER ISSUE",
AK364="Coupure ENEO &amp; Baisse de tension","POWER ISSUE",
AK364="Defaut GE &amp; POWER Cabinet","POWER ISSUE",
AK364="Sharing","POWER ISSUE",
AK364="Sites strategiques &amp; DataCenter","POWER ISSUE",
AK364="Exclu","Exclu",
AK364="SAT","TX ISSUE",
AK364="SPARE-ISSUE","SPARE-ISSUE",
AK364="Fiber CAmtel","TX ISSUE",
AK364="Fiber AOF","TX ISSUE",
AK364="Projet OCM (HUAWEI)","TRAVAUX-HUAWEI",
AK364="Projet OCM (NOKIA)","TRAVAUX -NOKIA",
AK364="ACCESS-ISSUE","ACCESS-ISSUE",
AK364="Projet OCM (ZTE, NOKIA, autres projets)","TRAVAUX OCM",
AK364="No root CAuse","No root cause",
AK364="ODU HS","TX ISSUE",
AK364="IP &amp; VLAN","TX ISSUE",
AK364="Warehouse HUAWEI","SPARE-ISSUE",
AK364="SPARE-HS","SPARE-ISSUE",
AK364="Power Telco","RAN ISSUE",AK364="no impacts","no impacts"
),"")</f>
        <v>No root cause</v>
      </c>
      <c r="AK364" s="81" t="s">
        <v>5620</v>
      </c>
      <c r="AL364" s="56" t="str" cm="1">
        <f t="array" ref="AL364">IFERROR(_xlfn.IFS(
AK364="MPR ISSUE","ACTIVE",
AK364="BSS Hardware Issue","ACTIVE",
AK364="Sites strategiques, MLL, Pylone, etc.","PASSIVE",
AK364="AKTIVCO DEFAUT GE &amp; POWER Cabinet","PASSIVE",
AK364="AKTIVCO Coupure ENEO &amp; Baisse de tension","PASSIVE",
AK364="Coupure ENEO &amp; Baisse de tension","PASSIVE",
AK364="Defaut GE &amp; POWER Cabinet","PASSIVE",
AK364="Sharing","PASSIVE",
AK364="Sites strategiques &amp; DataCenter","PASSIVE",
AK364="Exclu","Exclu",
AK364="SAT","ACTIVE",
AK364="SPARE-ISSUE","SPARE-ISSUE",
AK364="Fiber CAmtel","ACTIVE",
AK364="Fiber AOF","ACTIVE",
AK364="Projet OCM (HUAWEI)","PLANNED WORKS",
AK364="Projet OCM (NOKIA)","PLANNED WORKS",
AK364="ACCESS-ISSUE","ACCESS-ISSUE",
AK364="Projet OCM (ZTE, NOKIA, autres projets)","PLANNED WORKS",
AK364="No root CAuse","No root cause",
AK364="ODU HS","ACTIVE",
AK364="IP &amp; VLAN","ACTIVE",
AK364="Warehouse HUAWEI","SPARE-ISSUE",
AK364="SPARE-HS","SPARE-ISSUE",
AK364="Power Telco","ACTIVE", AK364="no impacts","no impacts"
),"")</f>
        <v>No root cause</v>
      </c>
      <c r="AM364" s="108" t="s">
        <v>5537</v>
      </c>
      <c r="AN364" s="117" t="s">
        <v>1539</v>
      </c>
      <c r="AP364" s="23" t="s">
        <v>5537</v>
      </c>
      <c r="AQ364" s="23" t="s">
        <v>5537</v>
      </c>
      <c r="AR364" s="7"/>
      <c r="AS364" s="6"/>
      <c r="AT364" s="7"/>
      <c r="AU364" s="3" t="s">
        <v>5537</v>
      </c>
      <c r="AV364" s="24" t="s">
        <v>5537</v>
      </c>
      <c r="AW364" s="24" t="s">
        <v>5537</v>
      </c>
      <c r="AX364" s="24" t="s">
        <v>5537</v>
      </c>
      <c r="AY364" s="24" t="s">
        <v>5537</v>
      </c>
      <c r="AZ364" s="24" t="s">
        <v>5537</v>
      </c>
      <c r="BA364" s="24" t="s">
        <v>5537</v>
      </c>
      <c r="BB364" s="24" t="s">
        <v>5537</v>
      </c>
      <c r="BC364" s="24" t="s">
        <v>5537</v>
      </c>
      <c r="BD364" s="24" t="s">
        <v>5537</v>
      </c>
      <c r="BE364" s="24" t="s">
        <v>5537</v>
      </c>
      <c r="BF364" s="24" t="s">
        <v>5537</v>
      </c>
      <c r="BG364" s="24" t="s">
        <v>5537</v>
      </c>
      <c r="BH364" s="24" t="s">
        <v>5537</v>
      </c>
      <c r="BI364" s="9" t="s">
        <v>5537</v>
      </c>
      <c r="BJ364" s="14"/>
      <c r="BK364" s="14" t="s">
        <v>5537</v>
      </c>
      <c r="BL364" s="14" t="str">
        <f>_xlfn.XLOOKUP(B364,'[4]cell downs 18042026 17h'!$B:$B,'[4]cell downs 18042026 17h'!$B:$B,"")</f>
        <v/>
      </c>
      <c r="BM364" s="14" t="str">
        <f>_xlfn.XLOOKUP(B364,'[5]Cells Huawei 19042026 15h'!$B:$B,'[5]Cells Huawei 19042026 15h'!$B:$B,"")</f>
        <v/>
      </c>
      <c r="BN364" s="9" t="str">
        <f>_xlfn.XLOOKUP(B364,'[6]cells down 19042026 9H40'!$B:$B,'[6]cells down 19042026 9H40'!$B:$B,"")</f>
        <v/>
      </c>
      <c r="BO364" s="9" t="s">
        <v>1539</v>
      </c>
      <c r="BP364" s="9" t="s">
        <v>12</v>
      </c>
    </row>
    <row r="365" spans="1:68" s="9" customFormat="1" x14ac:dyDescent="0.35">
      <c r="A365" s="1" t="s">
        <v>1340</v>
      </c>
      <c r="B365" s="8" t="s">
        <v>1341</v>
      </c>
      <c r="C365" s="3" t="str">
        <f>_xlfn.XLOOKUP(B365,'[1]daily break down'!$D:$D,'[1]daily break down'!$E:$E,"")</f>
        <v>CENTRE</v>
      </c>
      <c r="D365" s="1" t="s">
        <v>11</v>
      </c>
      <c r="E365" s="1" t="s">
        <v>96</v>
      </c>
      <c r="F365" s="3" t="s">
        <v>37</v>
      </c>
      <c r="G365" s="1" t="s">
        <v>1340</v>
      </c>
      <c r="H365" s="40" t="str">
        <f>_xlfn.XLOOKUP(B365,[2]CALCULATION!$B:$B,[2]CALCULATION!$H:$H,"")</f>
        <v>NOKIA</v>
      </c>
      <c r="I365" s="34">
        <v>0.18823346786827289</v>
      </c>
      <c r="J365" s="34">
        <v>0.13530156139887475</v>
      </c>
      <c r="K365" s="34">
        <v>3.2407557577054075E-2</v>
      </c>
      <c r="L365" s="34">
        <v>6.6664132450728664E-2</v>
      </c>
      <c r="M365" s="34">
        <v>0.14978966689277487</v>
      </c>
      <c r="N365" s="34">
        <v>0</v>
      </c>
      <c r="O365" s="34">
        <v>8.8058614800077428E-2</v>
      </c>
      <c r="P365" s="34">
        <v>0.26305875427334852</v>
      </c>
      <c r="Q365" s="34">
        <v>0.50774505410375281</v>
      </c>
      <c r="R365" s="34">
        <v>1.7855182677830074E-3</v>
      </c>
      <c r="S365" s="109">
        <v>2.3163119123857046</v>
      </c>
      <c r="T365" s="109">
        <f>_xlfn.XLOOKUP(B365,'[3]Nur des jours'!$B:$B,'[3]Nur des jours'!$U:$U,"")</f>
        <v>0.70292967002399942</v>
      </c>
      <c r="U365" s="109">
        <v>5.115144801928722E-2</v>
      </c>
      <c r="V365" s="109">
        <v>8.4252909971378409E-2</v>
      </c>
      <c r="W365" s="109">
        <v>0.70292967002399953</v>
      </c>
      <c r="X365" s="109">
        <v>0.42235248963425287</v>
      </c>
      <c r="Y365" s="109">
        <v>3.5448382681526267</v>
      </c>
      <c r="Z365" s="109">
        <v>9.5435504076385097E-2</v>
      </c>
      <c r="AA365" s="109">
        <v>0.11830007447928716</v>
      </c>
      <c r="AB365" s="109">
        <v>7.0448559353713447E-3</v>
      </c>
      <c r="AC365" s="109">
        <v>0.93097170765240267</v>
      </c>
      <c r="AD365" s="109">
        <v>0.55118433176589776</v>
      </c>
      <c r="AE365" s="109">
        <v>0.3282546164316712</v>
      </c>
      <c r="AF365" s="109">
        <v>0.3282546164316712</v>
      </c>
      <c r="AG365" s="57" t="str">
        <f>_xlfn.XLOOKUP(B365,[3]CALCULATION!$B:$B,[3]CALCULATION!$M:$M,"")</f>
        <v>Operationnel</v>
      </c>
      <c r="AH365" s="57"/>
      <c r="AI365" s="56" t="str" cm="1">
        <f t="array" ref="AI365">IFERROR(_xlfn.IFS(
AK365="MPR ISSUE","PDH",
AK365="BSS Hardware Issue","BSS",
AK365="Sites strategiques, MLL, Pylone, etc.","ENVTECH",
AK365="AKTIVCO DEFAUT GE &amp; POWER Cabinet","AKTIVCO",
AK365="AKTIVCO Coupure ENEO &amp; Baisse de tension","AKTIVCO GRID ONLY",
AK365="Coupure ENEO &amp; Baisse de tension","IHS GRID ONLY",
AK365="Defaut GE &amp; POWER Cabinet","IHS",
AK365="Sharing","Partners",
AK365="Sites strategiques &amp; DataCenter","SST &amp; DC",
AK365="Exclu","Exclu",
AK365="SAT","SAT",
AK365="SPARE-ISSUE","SPARE-ISSUE",
AK365="Fiber CAmtel","TRANS_FO_CAMTEL",
AK365="Fiber AOF","Fiber AOF",
AK365="Projet OCM (HUAWEI)","TRAVAUX-HUAWEI",
AK365="Projet OCM (NOKIA)","TRAVAUX-NOKIA",
AK365="ACCESS-ISSUE","ACCESS-ISSUE",
AK365="Projet OCM (ZTE, NOKIA, autres projets)","TRAVAUX OCM",
AK365="No root CAuse","No root cause",
AK365="ODU HS","PDH",
AK365="IP &amp; VLAN","PDH",
AK365="Warehouse HUAWEI","SPARE-ISSUE",
AK365="SPARE-HS","SPARE-ISSUE",
AK365="Power Telco","BSS",AK365="no impacts","no impacts"
),"")</f>
        <v>IHS</v>
      </c>
      <c r="AJ365" s="56" t="str" cm="1">
        <f t="array" ref="AJ365">IFERROR(_xlfn.IFS(
AK365="MPR ISSUE","TX ISSUE",
AK365="BSS Hardware Issue","RAN ISSUE",
AK365="Sites strategiques, MLL, Pylone, etc.","ENVTECH",
AK365="AKTIVCO DEFAUT GE &amp; POWER Cabinet","POWER ISSUE",
AK365="AKTIVCO Coupure ENEO &amp; Baisse de tension","POWER ISSUE",
AK365="Coupure ENEO &amp; Baisse de tension","POWER ISSUE",
AK365="Defaut GE &amp; POWER Cabinet","POWER ISSUE",
AK365="Sharing","POWER ISSUE",
AK365="Sites strategiques &amp; DataCenter","POWER ISSUE",
AK365="Exclu","Exclu",
AK365="SAT","TX ISSUE",
AK365="SPARE-ISSUE","SPARE-ISSUE",
AK365="Fiber CAmtel","TX ISSUE",
AK365="Fiber AOF","TX ISSUE",
AK365="Projet OCM (HUAWEI)","TRAVAUX-HUAWEI",
AK365="Projet OCM (NOKIA)","TRAVAUX -NOKIA",
AK365="ACCESS-ISSUE","ACCESS-ISSUE",
AK365="Projet OCM (ZTE, NOKIA, autres projets)","TRAVAUX OCM",
AK365="No root CAuse","No root cause",
AK365="ODU HS","TX ISSUE",
AK365="IP &amp; VLAN","TX ISSUE",
AK365="Warehouse HUAWEI","SPARE-ISSUE",
AK365="SPARE-HS","SPARE-ISSUE",
AK365="Power Telco","RAN ISSUE",AK365="no impacts","no impacts"
),"")</f>
        <v>POWER ISSUE</v>
      </c>
      <c r="AK365" s="81" t="s">
        <v>5330</v>
      </c>
      <c r="AL365" s="56" t="str" cm="1">
        <f t="array" ref="AL365">IFERROR(_xlfn.IFS(
AK365="MPR ISSUE","ACTIVE",
AK365="BSS Hardware Issue","ACTIVE",
AK365="Sites strategiques, MLL, Pylone, etc.","PASSIVE",
AK365="AKTIVCO DEFAUT GE &amp; POWER Cabinet","PASSIVE",
AK365="AKTIVCO Coupure ENEO &amp; Baisse de tension","PASSIVE",
AK365="Coupure ENEO &amp; Baisse de tension","PASSIVE",
AK365="Defaut GE &amp; POWER Cabinet","PASSIVE",
AK365="Sharing","PASSIVE",
AK365="Sites strategiques &amp; DataCenter","PASSIVE",
AK365="Exclu","Exclu",
AK365="SAT","ACTIVE",
AK365="SPARE-ISSUE","SPARE-ISSUE",
AK365="Fiber CAmtel","ACTIVE",
AK365="Fiber AOF","ACTIVE",
AK365="Projet OCM (HUAWEI)","PLANNED WORKS",
AK365="Projet OCM (NOKIA)","PLANNED WORKS",
AK365="ACCESS-ISSUE","ACCESS-ISSUE",
AK365="Projet OCM (ZTE, NOKIA, autres projets)","PLANNED WORKS",
AK365="No root CAuse","No root cause",
AK365="ODU HS","ACTIVE",
AK365="IP &amp; VLAN","ACTIVE",
AK365="Warehouse HUAWEI","SPARE-ISSUE",
AK365="SPARE-HS","SPARE-ISSUE",
AK365="Power Telco","ACTIVE", AK365="no impacts","no impacts"
),"")</f>
        <v>PASSIVE</v>
      </c>
      <c r="AM365" s="108" t="s">
        <v>5959</v>
      </c>
      <c r="AN365" s="117" t="s">
        <v>1341</v>
      </c>
      <c r="AP365" s="23" t="s">
        <v>5537</v>
      </c>
      <c r="AQ365" s="23" t="s">
        <v>5537</v>
      </c>
      <c r="AR365" s="7"/>
      <c r="AS365" s="6"/>
      <c r="AT365" s="7"/>
      <c r="AU365" s="3" t="s">
        <v>5537</v>
      </c>
      <c r="AV365" s="24" t="s">
        <v>5537</v>
      </c>
      <c r="AW365" s="24" t="s">
        <v>5537</v>
      </c>
      <c r="AX365" s="24" t="s">
        <v>5537</v>
      </c>
      <c r="AY365" s="24" t="s">
        <v>5537</v>
      </c>
      <c r="AZ365" s="24" t="s">
        <v>5537</v>
      </c>
      <c r="BA365" s="24" t="s">
        <v>5537</v>
      </c>
      <c r="BB365" s="24" t="s">
        <v>5537</v>
      </c>
      <c r="BC365" s="24" t="s">
        <v>5537</v>
      </c>
      <c r="BD365" s="24" t="s">
        <v>5537</v>
      </c>
      <c r="BE365" s="24" t="s">
        <v>5537</v>
      </c>
      <c r="BF365" s="24" t="s">
        <v>5537</v>
      </c>
      <c r="BG365" s="24" t="s">
        <v>5537</v>
      </c>
      <c r="BH365" s="24" t="s">
        <v>5537</v>
      </c>
      <c r="BI365" s="9" t="s">
        <v>5959</v>
      </c>
      <c r="BJ365" s="14"/>
      <c r="BK365" s="14" t="s">
        <v>5537</v>
      </c>
      <c r="BL365" s="14" t="str">
        <f>_xlfn.XLOOKUP(B365,'[4]cell downs 18042026 17h'!$B:$B,'[4]cell downs 18042026 17h'!$B:$B,"")</f>
        <v/>
      </c>
      <c r="BM365" s="14" t="str">
        <f>_xlfn.XLOOKUP(B365,'[5]Cells Huawei 19042026 15h'!$B:$B,'[5]Cells Huawei 19042026 15h'!$B:$B,"")</f>
        <v/>
      </c>
      <c r="BN365" s="9" t="str">
        <f>_xlfn.XLOOKUP(B365,'[6]cells down 19042026 9H40'!$B:$B,'[6]cells down 19042026 9H40'!$B:$B,"")</f>
        <v/>
      </c>
      <c r="BO365" s="9" t="s">
        <v>1341</v>
      </c>
      <c r="BP365" s="9" t="s">
        <v>12</v>
      </c>
    </row>
    <row r="366" spans="1:68" s="9" customFormat="1" x14ac:dyDescent="0.35">
      <c r="A366" s="1" t="s">
        <v>472</v>
      </c>
      <c r="B366" s="8" t="s">
        <v>473</v>
      </c>
      <c r="C366" s="3" t="str">
        <f>_xlfn.XLOOKUP(B366,'[1]daily break down'!$D:$D,'[1]daily break down'!$E:$E,"")</f>
        <v>NORD-OUEST</v>
      </c>
      <c r="D366" s="1" t="s">
        <v>11</v>
      </c>
      <c r="E366" s="1" t="s">
        <v>12</v>
      </c>
      <c r="F366" s="3" t="s">
        <v>51</v>
      </c>
      <c r="G366" s="1" t="s">
        <v>472</v>
      </c>
      <c r="H366" s="40" t="str">
        <f>_xlfn.XLOOKUP(B366,[2]CALCULATION!$B:$B,[2]CALCULATION!$H:$H,"")</f>
        <v>NOKIA</v>
      </c>
      <c r="I366" s="34">
        <v>6.1976489460654189</v>
      </c>
      <c r="J366" s="34">
        <v>6.200563681301313</v>
      </c>
      <c r="K366" s="34">
        <v>6.1975407328370684</v>
      </c>
      <c r="L366" s="34">
        <v>6.1976128749893027</v>
      </c>
      <c r="M366" s="34">
        <v>6.1975768039131856</v>
      </c>
      <c r="N366" s="34">
        <v>2.2410317867206806</v>
      </c>
      <c r="O366" s="34">
        <v>0</v>
      </c>
      <c r="P366" s="34">
        <v>1.226431396692258</v>
      </c>
      <c r="Q366" s="34">
        <v>0</v>
      </c>
      <c r="R366" s="34">
        <v>0.57263731706498666</v>
      </c>
      <c r="S366" s="109">
        <v>0</v>
      </c>
      <c r="T366" s="109">
        <f>_xlfn.XLOOKUP(B366,'[3]Nur des jours'!$B:$B,'[3]Nur des jours'!$U:$U,"")</f>
        <v>0</v>
      </c>
      <c r="U366" s="109">
        <v>0</v>
      </c>
      <c r="V366" s="109">
        <v>0</v>
      </c>
      <c r="W366" s="109">
        <v>0</v>
      </c>
      <c r="X366" s="109">
        <v>0</v>
      </c>
      <c r="Y366" s="109">
        <v>0</v>
      </c>
      <c r="Z366" s="109">
        <v>0</v>
      </c>
      <c r="AA366" s="109">
        <v>0</v>
      </c>
      <c r="AB366" s="109">
        <v>0</v>
      </c>
      <c r="AC366" s="109">
        <v>1.1350510972826715</v>
      </c>
      <c r="AD366" s="109">
        <v>0.49433929706811375</v>
      </c>
      <c r="AE366" s="109">
        <v>0.32804059549186293</v>
      </c>
      <c r="AF366" s="109">
        <v>0.32804059549186293</v>
      </c>
      <c r="AG366" s="57" t="str">
        <f>_xlfn.XLOOKUP(B366,[3]CALCULATION!$B:$B,[3]CALCULATION!$M:$M,"")</f>
        <v>Insecurity</v>
      </c>
      <c r="AH366" s="57"/>
      <c r="AI366" s="56" t="str" cm="1">
        <f t="array" ref="AI366">IFERROR(_xlfn.IFS(
AK366="MPR ISSUE","PDH",
AK366="BSS Hardware Issue","BSS",
AK366="Sites strategiques, MLL, Pylone, etc.","ENVTECH",
AK366="AKTIVCO DEFAUT GE &amp; POWER Cabinet","AKTIVCO",
AK366="AKTIVCO Coupure ENEO &amp; Baisse de tension","AKTIVCO GRID ONLY",
AK366="Coupure ENEO &amp; Baisse de tension","IHS GRID ONLY",
AK366="Defaut GE &amp; POWER Cabinet","IHS",
AK366="Sharing","Partners",
AK366="Sites strategiques &amp; DataCenter","SST &amp; DC",
AK366="Exclu","Exclu",
AK366="SAT","SAT",
AK366="SPARE-ISSUE","SPARE-ISSUE",
AK366="Fiber CAmtel","TRANS_FO_CAMTEL",
AK366="Fiber AOF","Fiber AOF",
AK366="Projet OCM (HUAWEI)","TRAVAUX-HUAWEI",
AK366="Projet OCM (NOKIA)","TRAVAUX-NOKIA",
AK366="ACCESS-ISSUE","ACCESS-ISSUE",
AK366="Projet OCM (ZTE, NOKIA, autres projets)","TRAVAUX OCM",
AK366="No root CAuse","No root cause",
AK366="ODU HS","PDH",
AK366="IP &amp; VLAN","PDH",
AK366="Warehouse HUAWEI","SPARE-ISSUE",
AK366="SPARE-HS","SPARE-ISSUE",
AK366="Power Telco","BSS",AK366="no impacts","no impacts"
),"")</f>
        <v>IHS</v>
      </c>
      <c r="AJ366" s="56" t="str" cm="1">
        <f t="array" ref="AJ366">IFERROR(_xlfn.IFS(
AK366="MPR ISSUE","TX ISSUE",
AK366="BSS Hardware Issue","RAN ISSUE",
AK366="Sites strategiques, MLL, Pylone, etc.","ENVTECH",
AK366="AKTIVCO DEFAUT GE &amp; POWER Cabinet","POWER ISSUE",
AK366="AKTIVCO Coupure ENEO &amp; Baisse de tension","POWER ISSUE",
AK366="Coupure ENEO &amp; Baisse de tension","POWER ISSUE",
AK366="Defaut GE &amp; POWER Cabinet","POWER ISSUE",
AK366="Sharing","POWER ISSUE",
AK366="Sites strategiques &amp; DataCenter","POWER ISSUE",
AK366="Exclu","Exclu",
AK366="SAT","TX ISSUE",
AK366="SPARE-ISSUE","SPARE-ISSUE",
AK366="Fiber CAmtel","TX ISSUE",
AK366="Fiber AOF","TX ISSUE",
AK366="Projet OCM (HUAWEI)","TRAVAUX-HUAWEI",
AK366="Projet OCM (NOKIA)","TRAVAUX -NOKIA",
AK366="ACCESS-ISSUE","ACCESS-ISSUE",
AK366="Projet OCM (ZTE, NOKIA, autres projets)","TRAVAUX OCM",
AK366="No root CAuse","No root cause",
AK366="ODU HS","TX ISSUE",
AK366="IP &amp; VLAN","TX ISSUE",
AK366="Warehouse HUAWEI","SPARE-ISSUE",
AK366="SPARE-HS","SPARE-ISSUE",
AK366="Power Telco","RAN ISSUE",AK366="no impacts","no impacts"
),"")</f>
        <v>POWER ISSUE</v>
      </c>
      <c r="AK366" s="81" t="s">
        <v>5330</v>
      </c>
      <c r="AL366" s="56" t="str" cm="1">
        <f t="array" ref="AL366">IFERROR(_xlfn.IFS(
AK366="MPR ISSUE","ACTIVE",
AK366="BSS Hardware Issue","ACTIVE",
AK366="Sites strategiques, MLL, Pylone, etc.","PASSIVE",
AK366="AKTIVCO DEFAUT GE &amp; POWER Cabinet","PASSIVE",
AK366="AKTIVCO Coupure ENEO &amp; Baisse de tension","PASSIVE",
AK366="Coupure ENEO &amp; Baisse de tension","PASSIVE",
AK366="Defaut GE &amp; POWER Cabinet","PASSIVE",
AK366="Sharing","PASSIVE",
AK366="Sites strategiques &amp; DataCenter","PASSIVE",
AK366="Exclu","Exclu",
AK366="SAT","ACTIVE",
AK366="SPARE-ISSUE","SPARE-ISSUE",
AK366="Fiber CAmtel","ACTIVE",
AK366="Fiber AOF","ACTIVE",
AK366="Projet OCM (HUAWEI)","PLANNED WORKS",
AK366="Projet OCM (NOKIA)","PLANNED WORKS",
AK366="ACCESS-ISSUE","ACCESS-ISSUE",
AK366="Projet OCM (ZTE, NOKIA, autres projets)","PLANNED WORKS",
AK366="No root CAuse","No root cause",
AK366="ODU HS","ACTIVE",
AK366="IP &amp; VLAN","ACTIVE",
AK366="Warehouse HUAWEI","SPARE-ISSUE",
AK366="SPARE-HS","SPARE-ISSUE",
AK366="Power Telco","ACTIVE", AK366="no impacts","no impacts"
),"")</f>
        <v>PASSIVE</v>
      </c>
      <c r="AM366" s="108" t="s">
        <v>5960</v>
      </c>
      <c r="AN366" s="117" t="s">
        <v>473</v>
      </c>
      <c r="AP366" s="23" t="s">
        <v>5537</v>
      </c>
      <c r="AQ366" s="23" t="s">
        <v>5537</v>
      </c>
      <c r="AR366" s="7"/>
      <c r="AS366" s="6"/>
      <c r="AT366" s="7"/>
      <c r="AU366" s="3" t="s">
        <v>5537</v>
      </c>
      <c r="AV366" s="24" t="s">
        <v>5537</v>
      </c>
      <c r="AW366" s="24" t="s">
        <v>5537</v>
      </c>
      <c r="AX366" s="24" t="s">
        <v>5537</v>
      </c>
      <c r="AY366" s="24" t="s">
        <v>5537</v>
      </c>
      <c r="AZ366" s="24" t="s">
        <v>5537</v>
      </c>
      <c r="BA366" s="24" t="s">
        <v>5537</v>
      </c>
      <c r="BB366" s="24" t="s">
        <v>5537</v>
      </c>
      <c r="BC366" s="24" t="s">
        <v>5537</v>
      </c>
      <c r="BD366" s="24" t="s">
        <v>5537</v>
      </c>
      <c r="BE366" s="24" t="s">
        <v>5537</v>
      </c>
      <c r="BF366" s="24" t="s">
        <v>5537</v>
      </c>
      <c r="BG366" s="24" t="s">
        <v>5537</v>
      </c>
      <c r="BH366" s="24" t="s">
        <v>5537</v>
      </c>
      <c r="BI366" s="9" t="s">
        <v>5960</v>
      </c>
      <c r="BJ366" s="14"/>
      <c r="BK366" s="14" t="s">
        <v>5537</v>
      </c>
      <c r="BL366" s="14" t="str">
        <f>_xlfn.XLOOKUP(B366,'[4]cell downs 18042026 17h'!$B:$B,'[4]cell downs 18042026 17h'!$B:$B,"")</f>
        <v/>
      </c>
      <c r="BM366" s="14" t="str">
        <f>_xlfn.XLOOKUP(B366,'[5]Cells Huawei 19042026 15h'!$B:$B,'[5]Cells Huawei 19042026 15h'!$B:$B,"")</f>
        <v/>
      </c>
      <c r="BN366" s="9" t="str">
        <f>_xlfn.XLOOKUP(B366,'[6]cells down 19042026 9H40'!$B:$B,'[6]cells down 19042026 9H40'!$B:$B,"")</f>
        <v/>
      </c>
      <c r="BO366" s="9" t="s">
        <v>473</v>
      </c>
      <c r="BP366" s="9" t="s">
        <v>594</v>
      </c>
    </row>
    <row r="367" spans="1:68" s="9" customFormat="1" x14ac:dyDescent="0.35">
      <c r="A367" s="1" t="s">
        <v>1373</v>
      </c>
      <c r="B367" s="8" t="s">
        <v>1374</v>
      </c>
      <c r="C367" s="3" t="str">
        <f>_xlfn.XLOOKUP(B367,'[1]daily break down'!$D:$D,'[1]daily break down'!$E:$E,"")</f>
        <v>ADAMAOUA</v>
      </c>
      <c r="D367" s="1" t="s">
        <v>11</v>
      </c>
      <c r="E367" s="1" t="s">
        <v>1303</v>
      </c>
      <c r="F367" s="3" t="s">
        <v>90</v>
      </c>
      <c r="G367" s="1" t="s">
        <v>1375</v>
      </c>
      <c r="H367" s="40" t="str">
        <f>_xlfn.XLOOKUP(B367,[2]CALCULATION!$B:$B,[2]CALCULATION!$H:$H,"")</f>
        <v>NOKIA</v>
      </c>
      <c r="I367" s="34">
        <v>4.1919711773618102E-3</v>
      </c>
      <c r="J367" s="34">
        <v>3.1214999902655972E-3</v>
      </c>
      <c r="K367" s="34">
        <v>3.9100132920999377E-2</v>
      </c>
      <c r="L367" s="34">
        <v>3.7563028448333022E-2</v>
      </c>
      <c r="M367" s="34">
        <v>1.4430962975947039E-2</v>
      </c>
      <c r="N367" s="34">
        <v>9.7190971302756363E-2</v>
      </c>
      <c r="O367" s="34">
        <v>9.0682183490703616E-2</v>
      </c>
      <c r="P367" s="34">
        <v>0.23178735173490575</v>
      </c>
      <c r="Q367" s="34">
        <v>0.52044134632696659</v>
      </c>
      <c r="R367" s="34">
        <v>0.1480850991334241</v>
      </c>
      <c r="S367" s="109">
        <v>1.6945285661437951E-3</v>
      </c>
      <c r="T367" s="109">
        <f>_xlfn.XLOOKUP(B367,'[3]Nur des jours'!$B:$B,'[3]Nur des jours'!$U:$U,"")</f>
        <v>0</v>
      </c>
      <c r="U367" s="109">
        <v>0</v>
      </c>
      <c r="V367" s="109">
        <v>1.7510804166169997E-3</v>
      </c>
      <c r="W367" s="109">
        <v>0</v>
      </c>
      <c r="X367" s="109">
        <v>9.6210066724502088</v>
      </c>
      <c r="Y367" s="109">
        <v>18.490178579072179</v>
      </c>
      <c r="Z367" s="109">
        <v>1.92685953600507</v>
      </c>
      <c r="AA367" s="109">
        <v>2.1593140412372547</v>
      </c>
      <c r="AB367" s="109">
        <v>0.26544842375137417</v>
      </c>
      <c r="AC367" s="109">
        <v>0.51282128140874228</v>
      </c>
      <c r="AD367" s="109">
        <v>0.61235033639738012</v>
      </c>
      <c r="AE367" s="109">
        <v>0.32631655099624762</v>
      </c>
      <c r="AF367" s="109">
        <v>0.32631655099624762</v>
      </c>
      <c r="AG367" s="57" t="str">
        <f>_xlfn.XLOOKUP(B367,[3]CALCULATION!$B:$B,[3]CALCULATION!$M:$M,"")</f>
        <v>Operationnel</v>
      </c>
      <c r="AH367" s="57"/>
      <c r="AI367" s="56" t="str" cm="1">
        <f t="array" ref="AI367">IFERROR(_xlfn.IFS(
AK367="MPR ISSUE","PDH",
AK367="BSS Hardware Issue","BSS",
AK367="Sites strategiques, MLL, Pylone, etc.","ENVTECH",
AK367="AKTIVCO DEFAUT GE &amp; POWER Cabinet","AKTIVCO",
AK367="AKTIVCO Coupure ENEO &amp; Baisse de tension","AKTIVCO GRID ONLY",
AK367="Coupure ENEO &amp; Baisse de tension","IHS GRID ONLY",
AK367="Defaut GE &amp; POWER Cabinet","IHS",
AK367="Sharing","Partners",
AK367="Sites strategiques &amp; DataCenter","SST &amp; DC",
AK367="Exclu","Exclu",
AK367="SAT","SAT",
AK367="SPARE-ISSUE","SPARE-ISSUE",
AK367="Fiber CAmtel","TRANS_FO_CAMTEL",
AK367="Fiber AOF","Fiber AOF",
AK367="Projet OCM (HUAWEI)","TRAVAUX-HUAWEI",
AK367="Projet OCM (NOKIA)","TRAVAUX-NOKIA",
AK367="ACCESS-ISSUE","ACCESS-ISSUE",
AK367="Projet OCM (ZTE, NOKIA, autres projets)","TRAVAUX OCM",
AK367="No root CAuse","No root cause",
AK367="ODU HS","PDH",
AK367="IP &amp; VLAN","PDH",
AK367="Warehouse HUAWEI","SPARE-ISSUE",
AK367="SPARE-HS","SPARE-ISSUE",
AK367="Power Telco","BSS",AK367="no impacts","no impacts"
),"")</f>
        <v>No root cause</v>
      </c>
      <c r="AJ367" s="56" t="str" cm="1">
        <f t="array" ref="AJ367">IFERROR(_xlfn.IFS(
AK367="MPR ISSUE","TX ISSUE",
AK367="BSS Hardware Issue","RAN ISSUE",
AK367="Sites strategiques, MLL, Pylone, etc.","ENVTECH",
AK367="AKTIVCO DEFAUT GE &amp; POWER Cabinet","POWER ISSUE",
AK367="AKTIVCO Coupure ENEO &amp; Baisse de tension","POWER ISSUE",
AK367="Coupure ENEO &amp; Baisse de tension","POWER ISSUE",
AK367="Defaut GE &amp; POWER Cabinet","POWER ISSUE",
AK367="Sharing","POWER ISSUE",
AK367="Sites strategiques &amp; DataCenter","POWER ISSUE",
AK367="Exclu","Exclu",
AK367="SAT","TX ISSUE",
AK367="SPARE-ISSUE","SPARE-ISSUE",
AK367="Fiber CAmtel","TX ISSUE",
AK367="Fiber AOF","TX ISSUE",
AK367="Projet OCM (HUAWEI)","TRAVAUX-HUAWEI",
AK367="Projet OCM (NOKIA)","TRAVAUX -NOKIA",
AK367="ACCESS-ISSUE","ACCESS-ISSUE",
AK367="Projet OCM (ZTE, NOKIA, autres projets)","TRAVAUX OCM",
AK367="No root CAuse","No root cause",
AK367="ODU HS","TX ISSUE",
AK367="IP &amp; VLAN","TX ISSUE",
AK367="Warehouse HUAWEI","SPARE-ISSUE",
AK367="SPARE-HS","SPARE-ISSUE",
AK367="Power Telco","RAN ISSUE",AK367="no impacts","no impacts"
),"")</f>
        <v>No root cause</v>
      </c>
      <c r="AK367" s="81" t="s">
        <v>5620</v>
      </c>
      <c r="AL367" s="56" t="str" cm="1">
        <f t="array" ref="AL367">IFERROR(_xlfn.IFS(
AK367="MPR ISSUE","ACTIVE",
AK367="BSS Hardware Issue","ACTIVE",
AK367="Sites strategiques, MLL, Pylone, etc.","PASSIVE",
AK367="AKTIVCO DEFAUT GE &amp; POWER Cabinet","PASSIVE",
AK367="AKTIVCO Coupure ENEO &amp; Baisse de tension","PASSIVE",
AK367="Coupure ENEO &amp; Baisse de tension","PASSIVE",
AK367="Defaut GE &amp; POWER Cabinet","PASSIVE",
AK367="Sharing","PASSIVE",
AK367="Sites strategiques &amp; DataCenter","PASSIVE",
AK367="Exclu","Exclu",
AK367="SAT","ACTIVE",
AK367="SPARE-ISSUE","SPARE-ISSUE",
AK367="Fiber CAmtel","ACTIVE",
AK367="Fiber AOF","ACTIVE",
AK367="Projet OCM (HUAWEI)","PLANNED WORKS",
AK367="Projet OCM (NOKIA)","PLANNED WORKS",
AK367="ACCESS-ISSUE","ACCESS-ISSUE",
AK367="Projet OCM (ZTE, NOKIA, autres projets)","PLANNED WORKS",
AK367="No root CAuse","No root cause",
AK367="ODU HS","ACTIVE",
AK367="IP &amp; VLAN","ACTIVE",
AK367="Warehouse HUAWEI","SPARE-ISSUE",
AK367="SPARE-HS","SPARE-ISSUE",
AK367="Power Telco","ACTIVE", AK367="no impacts","no impacts"
),"")</f>
        <v>No root cause</v>
      </c>
      <c r="AM367" s="108" t="s">
        <v>5537</v>
      </c>
      <c r="AN367" s="117" t="s">
        <v>1374</v>
      </c>
      <c r="AP367" s="23" t="s">
        <v>5537</v>
      </c>
      <c r="AQ367" s="23" t="s">
        <v>5537</v>
      </c>
      <c r="AR367" s="7"/>
      <c r="AS367" s="6"/>
      <c r="AT367" s="7"/>
      <c r="AU367" s="3" t="s">
        <v>5537</v>
      </c>
      <c r="AV367" s="24" t="s">
        <v>5537</v>
      </c>
      <c r="AW367" s="24" t="s">
        <v>5537</v>
      </c>
      <c r="AX367" s="24" t="s">
        <v>5537</v>
      </c>
      <c r="AY367" s="24" t="s">
        <v>5537</v>
      </c>
      <c r="AZ367" s="24" t="s">
        <v>5537</v>
      </c>
      <c r="BA367" s="24" t="s">
        <v>5537</v>
      </c>
      <c r="BB367" s="24" t="s">
        <v>5537</v>
      </c>
      <c r="BC367" s="24" t="s">
        <v>5537</v>
      </c>
      <c r="BD367" s="24" t="s">
        <v>5537</v>
      </c>
      <c r="BE367" s="24" t="s">
        <v>5537</v>
      </c>
      <c r="BF367" s="24" t="s">
        <v>5537</v>
      </c>
      <c r="BG367" s="24" t="s">
        <v>5537</v>
      </c>
      <c r="BH367" s="24" t="s">
        <v>5537</v>
      </c>
      <c r="BI367" s="9" t="s">
        <v>5537</v>
      </c>
      <c r="BJ367" s="14"/>
      <c r="BK367" s="14" t="s">
        <v>5537</v>
      </c>
      <c r="BL367" s="14" t="str">
        <f>_xlfn.XLOOKUP(B367,'[4]cell downs 18042026 17h'!$B:$B,'[4]cell downs 18042026 17h'!$B:$B,"")</f>
        <v/>
      </c>
      <c r="BM367" s="14" t="str">
        <f>_xlfn.XLOOKUP(B367,'[5]Cells Huawei 19042026 15h'!$B:$B,'[5]Cells Huawei 19042026 15h'!$B:$B,"")</f>
        <v/>
      </c>
      <c r="BN367" s="9" t="str">
        <f>_xlfn.XLOOKUP(B367,'[6]cells down 19042026 9H40'!$B:$B,'[6]cells down 19042026 9H40'!$B:$B,"")</f>
        <v/>
      </c>
      <c r="BO367" s="9" t="s">
        <v>1374</v>
      </c>
      <c r="BP367" s="9" t="s">
        <v>5537</v>
      </c>
    </row>
    <row r="368" spans="1:68" s="9" customFormat="1" x14ac:dyDescent="0.35">
      <c r="A368" s="1" t="s">
        <v>3283</v>
      </c>
      <c r="B368" s="1" t="s">
        <v>3284</v>
      </c>
      <c r="C368" s="3" t="str">
        <f>_xlfn.XLOOKUP(B368,'[1]daily break down'!$D:$D,'[1]daily break down'!$E:$E,"")</f>
        <v>Yaounde</v>
      </c>
      <c r="D368" s="1" t="s">
        <v>11</v>
      </c>
      <c r="E368" s="1" t="s">
        <v>12</v>
      </c>
      <c r="F368" s="3" t="s">
        <v>37</v>
      </c>
      <c r="G368" s="1" t="s">
        <v>38</v>
      </c>
      <c r="H368" s="41" t="str">
        <f>_xlfn.XLOOKUP(B368,[2]CALCULATION!$B:$B,[2]CALCULATION!$H:$H,"")</f>
        <v>ZTE</v>
      </c>
      <c r="I368" s="34">
        <v>0</v>
      </c>
      <c r="J368" s="34">
        <v>3.2009328459363133</v>
      </c>
      <c r="K368" s="34">
        <v>0</v>
      </c>
      <c r="L368" s="34">
        <v>0</v>
      </c>
      <c r="M368" s="34">
        <v>0</v>
      </c>
      <c r="N368" s="34">
        <v>0.95758318993930402</v>
      </c>
      <c r="O368" s="34">
        <v>0</v>
      </c>
      <c r="P368" s="34">
        <v>0</v>
      </c>
      <c r="Q368" s="34">
        <v>0</v>
      </c>
      <c r="R368" s="34">
        <v>0</v>
      </c>
      <c r="S368" s="109">
        <v>0</v>
      </c>
      <c r="T368" s="109">
        <f>_xlfn.XLOOKUP(B368,'[3]Nur des jours'!$B:$B,'[3]Nur des jours'!$U:$U,"")</f>
        <v>0.2348344762051516</v>
      </c>
      <c r="U368" s="109">
        <v>8.339165403943122</v>
      </c>
      <c r="V368" s="109">
        <v>0</v>
      </c>
      <c r="W368" s="109">
        <v>0.2348344762051516</v>
      </c>
      <c r="X368" s="109">
        <v>0</v>
      </c>
      <c r="Y368" s="109">
        <v>1.9194646337531001</v>
      </c>
      <c r="Z368" s="109">
        <v>0</v>
      </c>
      <c r="AA368" s="109">
        <v>0</v>
      </c>
      <c r="AB368" s="109">
        <v>8.0257852428277016E-4</v>
      </c>
      <c r="AC368" s="109">
        <v>0</v>
      </c>
      <c r="AD368" s="109">
        <v>0.10619927510361848</v>
      </c>
      <c r="AE368" s="109">
        <v>0.3033568471005873</v>
      </c>
      <c r="AF368" s="109">
        <v>0.3033568471005873</v>
      </c>
      <c r="AG368" s="57" t="str">
        <f>_xlfn.XLOOKUP(B368,[3]CALCULATION!$B:$B,[3]CALCULATION!$M:$M,"")</f>
        <v>Operationnel</v>
      </c>
      <c r="AH368" s="57"/>
      <c r="AI368" s="56" t="str" cm="1">
        <f t="array" ref="AI368">IFERROR(_xlfn.IFS(
AK368="MPR ISSUE","PDH",
AK368="BSS Hardware Issue","BSS",
AK368="Sites strategiques, MLL, Pylone, etc.","ENVTECH",
AK368="AKTIVCO DEFAUT GE &amp; POWER Cabinet","AKTIVCO",
AK368="AKTIVCO Coupure ENEO &amp; Baisse de tension","AKTIVCO GRID ONLY",
AK368="Coupure ENEO &amp; Baisse de tension","IHS GRID ONLY",
AK368="Defaut GE &amp; POWER Cabinet","IHS",
AK368="Sharing","Partners",
AK368="Sites strategiques &amp; DataCenter","SST &amp; DC",
AK368="Exclu","Exclu",
AK368="SAT","SAT",
AK368="SPARE-ISSUE","SPARE-ISSUE",
AK368="Fiber CAmtel","TRANS_FO_CAMTEL",
AK368="Fiber AOF","Fiber AOF",
AK368="Projet OCM (HUAWEI)","TRAVAUX-HUAWEI",
AK368="Projet OCM (NOKIA)","TRAVAUX-NOKIA",
AK368="ACCESS-ISSUE","ACCESS-ISSUE",
AK368="Projet OCM (ZTE, NOKIA, autres projets)","TRAVAUX OCM",
AK368="No root CAuse","No root cause",
AK368="ODU HS","PDH",
AK368="IP &amp; VLAN","PDH",
AK368="Warehouse HUAWEI","SPARE-ISSUE",
AK368="SPARE-HS","SPARE-ISSUE",
AK368="Power Telco","BSS",AK368="no impacts","no impacts"
),"")</f>
        <v>No root cause</v>
      </c>
      <c r="AJ368" s="56" t="str" cm="1">
        <f t="array" ref="AJ368">IFERROR(_xlfn.IFS(
AK368="MPR ISSUE","TX ISSUE",
AK368="BSS Hardware Issue","RAN ISSUE",
AK368="Sites strategiques, MLL, Pylone, etc.","ENVTECH",
AK368="AKTIVCO DEFAUT GE &amp; POWER Cabinet","POWER ISSUE",
AK368="AKTIVCO Coupure ENEO &amp; Baisse de tension","POWER ISSUE",
AK368="Coupure ENEO &amp; Baisse de tension","POWER ISSUE",
AK368="Defaut GE &amp; POWER Cabinet","POWER ISSUE",
AK368="Sharing","POWER ISSUE",
AK368="Sites strategiques &amp; DataCenter","POWER ISSUE",
AK368="Exclu","Exclu",
AK368="SAT","TX ISSUE",
AK368="SPARE-ISSUE","SPARE-ISSUE",
AK368="Fiber CAmtel","TX ISSUE",
AK368="Fiber AOF","TX ISSUE",
AK368="Projet OCM (HUAWEI)","TRAVAUX-HUAWEI",
AK368="Projet OCM (NOKIA)","TRAVAUX -NOKIA",
AK368="ACCESS-ISSUE","ACCESS-ISSUE",
AK368="Projet OCM (ZTE, NOKIA, autres projets)","TRAVAUX OCM",
AK368="No root CAuse","No root cause",
AK368="ODU HS","TX ISSUE",
AK368="IP &amp; VLAN","TX ISSUE",
AK368="Warehouse HUAWEI","SPARE-ISSUE",
AK368="SPARE-HS","SPARE-ISSUE",
AK368="Power Telco","RAN ISSUE",AK368="no impacts","no impacts"
),"")</f>
        <v>No root cause</v>
      </c>
      <c r="AK368" s="81" t="s">
        <v>5620</v>
      </c>
      <c r="AL368" s="56" t="str" cm="1">
        <f t="array" ref="AL368">IFERROR(_xlfn.IFS(
AK368="MPR ISSUE","ACTIVE",
AK368="BSS Hardware Issue","ACTIVE",
AK368="Sites strategiques, MLL, Pylone, etc.","PASSIVE",
AK368="AKTIVCO DEFAUT GE &amp; POWER Cabinet","PASSIVE",
AK368="AKTIVCO Coupure ENEO &amp; Baisse de tension","PASSIVE",
AK368="Coupure ENEO &amp; Baisse de tension","PASSIVE",
AK368="Defaut GE &amp; POWER Cabinet","PASSIVE",
AK368="Sharing","PASSIVE",
AK368="Sites strategiques &amp; DataCenter","PASSIVE",
AK368="Exclu","Exclu",
AK368="SAT","ACTIVE",
AK368="SPARE-ISSUE","SPARE-ISSUE",
AK368="Fiber CAmtel","ACTIVE",
AK368="Fiber AOF","ACTIVE",
AK368="Projet OCM (HUAWEI)","PLANNED WORKS",
AK368="Projet OCM (NOKIA)","PLANNED WORKS",
AK368="ACCESS-ISSUE","ACCESS-ISSUE",
AK368="Projet OCM (ZTE, NOKIA, autres projets)","PLANNED WORKS",
AK368="No root CAuse","No root cause",
AK368="ODU HS","ACTIVE",
AK368="IP &amp; VLAN","ACTIVE",
AK368="Warehouse HUAWEI","SPARE-ISSUE",
AK368="SPARE-HS","SPARE-ISSUE",
AK368="Power Telco","ACTIVE", AK368="no impacts","no impacts"
),"")</f>
        <v>No root cause</v>
      </c>
      <c r="AM368" s="108" t="s">
        <v>5537</v>
      </c>
      <c r="AN368" s="117" t="s">
        <v>3284</v>
      </c>
      <c r="AP368" s="23" t="s">
        <v>5537</v>
      </c>
      <c r="AQ368" s="23" t="s">
        <v>5537</v>
      </c>
      <c r="AR368" s="7"/>
      <c r="AS368" s="6"/>
      <c r="AT368" s="7"/>
      <c r="AU368" s="3" t="s">
        <v>5537</v>
      </c>
      <c r="AV368" s="24" t="s">
        <v>5537</v>
      </c>
      <c r="AW368" s="24" t="s">
        <v>5537</v>
      </c>
      <c r="AX368" s="24" t="s">
        <v>5537</v>
      </c>
      <c r="AY368" s="24" t="s">
        <v>5537</v>
      </c>
      <c r="AZ368" s="24" t="s">
        <v>5537</v>
      </c>
      <c r="BA368" s="24" t="s">
        <v>5537</v>
      </c>
      <c r="BB368" s="24" t="s">
        <v>5537</v>
      </c>
      <c r="BC368" s="24" t="s">
        <v>5537</v>
      </c>
      <c r="BD368" s="24" t="s">
        <v>5537</v>
      </c>
      <c r="BE368" s="24" t="s">
        <v>5537</v>
      </c>
      <c r="BF368" s="24" t="s">
        <v>5537</v>
      </c>
      <c r="BG368" s="24" t="s">
        <v>5537</v>
      </c>
      <c r="BH368" s="24" t="s">
        <v>5537</v>
      </c>
      <c r="BI368" s="9" t="s">
        <v>5537</v>
      </c>
      <c r="BJ368" s="14"/>
      <c r="BK368" s="14" t="s">
        <v>5537</v>
      </c>
      <c r="BL368" s="14" t="str">
        <f>_xlfn.XLOOKUP(B368,'[4]cell downs 18042026 17h'!$B:$B,'[4]cell downs 18042026 17h'!$B:$B,"")</f>
        <v/>
      </c>
      <c r="BM368" s="14" t="str">
        <f>_xlfn.XLOOKUP(B368,'[5]Cells Huawei 19042026 15h'!$B:$B,'[5]Cells Huawei 19042026 15h'!$B:$B,"")</f>
        <v/>
      </c>
      <c r="BN368" s="9" t="str">
        <f>_xlfn.XLOOKUP(B368,'[6]cells down 19042026 9H40'!$B:$B,'[6]cells down 19042026 9H40'!$B:$B,"")</f>
        <v/>
      </c>
      <c r="BO368" s="9" t="s">
        <v>3284</v>
      </c>
      <c r="BP368" s="9" t="s">
        <v>12</v>
      </c>
    </row>
    <row r="369" spans="1:68" s="9" customFormat="1" x14ac:dyDescent="0.35">
      <c r="A369" s="1" t="s">
        <v>2935</v>
      </c>
      <c r="B369" s="8" t="s">
        <v>2936</v>
      </c>
      <c r="C369" s="3" t="str">
        <f>_xlfn.XLOOKUP(B369,'[1]daily break down'!$D:$D,'[1]daily break down'!$E:$E,"")</f>
        <v>Ngaoundere</v>
      </c>
      <c r="D369" s="1" t="s">
        <v>11</v>
      </c>
      <c r="E369" s="1" t="s">
        <v>12</v>
      </c>
      <c r="F369" s="3" t="s">
        <v>90</v>
      </c>
      <c r="G369" s="1" t="s">
        <v>91</v>
      </c>
      <c r="H369" s="39" t="str">
        <f>_xlfn.XLOOKUP(B369,[2]CALCULATION!$B:$B,[2]CALCULATION!$H:$H,"")</f>
        <v>Huawei</v>
      </c>
      <c r="I369" s="34">
        <v>0</v>
      </c>
      <c r="J369" s="34">
        <v>5.5467093567101271E-3</v>
      </c>
      <c r="K369" s="34">
        <v>0</v>
      </c>
      <c r="L369" s="34">
        <v>0</v>
      </c>
      <c r="M369" s="34">
        <v>0</v>
      </c>
      <c r="N369" s="34">
        <v>0</v>
      </c>
      <c r="O369" s="34">
        <v>0</v>
      </c>
      <c r="P369" s="34">
        <v>0</v>
      </c>
      <c r="Q369" s="34">
        <v>4.8261721926873322E-2</v>
      </c>
      <c r="R369" s="34">
        <v>0</v>
      </c>
      <c r="S369" s="109">
        <v>0</v>
      </c>
      <c r="T369" s="109">
        <f>_xlfn.XLOOKUP(B369,'[3]Nur des jours'!$B:$B,'[3]Nur des jours'!$U:$U,"")</f>
        <v>0</v>
      </c>
      <c r="U369" s="109">
        <v>0</v>
      </c>
      <c r="V369" s="109">
        <v>0</v>
      </c>
      <c r="W369" s="109">
        <v>0</v>
      </c>
      <c r="X369" s="109">
        <v>4.9135640764425732E-2</v>
      </c>
      <c r="Y369" s="109">
        <v>4.1107180259849958</v>
      </c>
      <c r="Z369" s="109">
        <v>1.4238813125476197</v>
      </c>
      <c r="AA369" s="109">
        <v>9.5038673583823421</v>
      </c>
      <c r="AB369" s="109">
        <v>0.85308746607768104</v>
      </c>
      <c r="AC369" s="109">
        <v>0.39279662202398802</v>
      </c>
      <c r="AD369" s="109">
        <v>0.55102495316394151</v>
      </c>
      <c r="AE369" s="109">
        <v>0.31821346733897776</v>
      </c>
      <c r="AF369" s="109">
        <v>0.31821346733897776</v>
      </c>
      <c r="AG369" s="57" t="str">
        <f>_xlfn.XLOOKUP(B369,[3]CALCULATION!$B:$B,[3]CALCULATION!$M:$M,"")</f>
        <v>Operationnel</v>
      </c>
      <c r="AH369" s="57"/>
      <c r="AI369" s="56" t="str" cm="1">
        <f t="array" ref="AI369">IFERROR(_xlfn.IFS(
AK369="MPR ISSUE","PDH",
AK369="BSS Hardware Issue","BSS",
AK369="Sites strategiques, MLL, Pylone, etc.","ENVTECH",
AK369="AKTIVCO DEFAUT GE &amp; POWER Cabinet","AKTIVCO",
AK369="AKTIVCO Coupure ENEO &amp; Baisse de tension","AKTIVCO GRID ONLY",
AK369="Coupure ENEO &amp; Baisse de tension","IHS GRID ONLY",
AK369="Defaut GE &amp; POWER Cabinet","IHS",
AK369="Sharing","Partners",
AK369="Sites strategiques &amp; DataCenter","SST &amp; DC",
AK369="Exclu","Exclu",
AK369="SAT","SAT",
AK369="SPARE-ISSUE","SPARE-ISSUE",
AK369="Fiber CAmtel","TRANS_FO_CAMTEL",
AK369="Fiber AOF","Fiber AOF",
AK369="Projet OCM (HUAWEI)","TRAVAUX-HUAWEI",
AK369="Projet OCM (NOKIA)","TRAVAUX-NOKIA",
AK369="ACCESS-ISSUE","ACCESS-ISSUE",
AK369="Projet OCM (ZTE, NOKIA, autres projets)","TRAVAUX OCM",
AK369="No root CAuse","No root cause",
AK369="ODU HS","PDH",
AK369="IP &amp; VLAN","PDH",
AK369="Warehouse HUAWEI","SPARE-ISSUE",
AK369="SPARE-HS","SPARE-ISSUE",
AK369="Power Telco","BSS",AK369="no impacts","no impacts"
),"")</f>
        <v>IHS</v>
      </c>
      <c r="AJ369" s="56" t="str" cm="1">
        <f t="array" ref="AJ369">IFERROR(_xlfn.IFS(
AK369="MPR ISSUE","TX ISSUE",
AK369="BSS Hardware Issue","RAN ISSUE",
AK369="Sites strategiques, MLL, Pylone, etc.","ENVTECH",
AK369="AKTIVCO DEFAUT GE &amp; POWER Cabinet","POWER ISSUE",
AK369="AKTIVCO Coupure ENEO &amp; Baisse de tension","POWER ISSUE",
AK369="Coupure ENEO &amp; Baisse de tension","POWER ISSUE",
AK369="Defaut GE &amp; POWER Cabinet","POWER ISSUE",
AK369="Sharing","POWER ISSUE",
AK369="Sites strategiques &amp; DataCenter","POWER ISSUE",
AK369="Exclu","Exclu",
AK369="SAT","TX ISSUE",
AK369="SPARE-ISSUE","SPARE-ISSUE",
AK369="Fiber CAmtel","TX ISSUE",
AK369="Fiber AOF","TX ISSUE",
AK369="Projet OCM (HUAWEI)","TRAVAUX-HUAWEI",
AK369="Projet OCM (NOKIA)","TRAVAUX -NOKIA",
AK369="ACCESS-ISSUE","ACCESS-ISSUE",
AK369="Projet OCM (ZTE, NOKIA, autres projets)","TRAVAUX OCM",
AK369="No root CAuse","No root cause",
AK369="ODU HS","TX ISSUE",
AK369="IP &amp; VLAN","TX ISSUE",
AK369="Warehouse HUAWEI","SPARE-ISSUE",
AK369="SPARE-HS","SPARE-ISSUE",
AK369="Power Telco","RAN ISSUE",AK369="no impacts","no impacts"
),"")</f>
        <v>POWER ISSUE</v>
      </c>
      <c r="AK369" s="81" t="s">
        <v>5330</v>
      </c>
      <c r="AL369" s="56" t="str" cm="1">
        <f t="array" ref="AL369">IFERROR(_xlfn.IFS(
AK369="MPR ISSUE","ACTIVE",
AK369="BSS Hardware Issue","ACTIVE",
AK369="Sites strategiques, MLL, Pylone, etc.","PASSIVE",
AK369="AKTIVCO DEFAUT GE &amp; POWER Cabinet","PASSIVE",
AK369="AKTIVCO Coupure ENEO &amp; Baisse de tension","PASSIVE",
AK369="Coupure ENEO &amp; Baisse de tension","PASSIVE",
AK369="Defaut GE &amp; POWER Cabinet","PASSIVE",
AK369="Sharing","PASSIVE",
AK369="Sites strategiques &amp; DataCenter","PASSIVE",
AK369="Exclu","Exclu",
AK369="SAT","ACTIVE",
AK369="SPARE-ISSUE","SPARE-ISSUE",
AK369="Fiber CAmtel","ACTIVE",
AK369="Fiber AOF","ACTIVE",
AK369="Projet OCM (HUAWEI)","PLANNED WORKS",
AK369="Projet OCM (NOKIA)","PLANNED WORKS",
AK369="ACCESS-ISSUE","ACCESS-ISSUE",
AK369="Projet OCM (ZTE, NOKIA, autres projets)","PLANNED WORKS",
AK369="No root CAuse","No root cause",
AK369="ODU HS","ACTIVE",
AK369="IP &amp; VLAN","ACTIVE",
AK369="Warehouse HUAWEI","SPARE-ISSUE",
AK369="SPARE-HS","SPARE-ISSUE",
AK369="Power Telco","ACTIVE", AK369="no impacts","no impacts"
),"")</f>
        <v>PASSIVE</v>
      </c>
      <c r="AM369" s="108" t="s">
        <v>5961</v>
      </c>
      <c r="AN369" s="117" t="s">
        <v>2936</v>
      </c>
      <c r="AP369" s="23" t="s">
        <v>5537</v>
      </c>
      <c r="AQ369" s="23" t="s">
        <v>5537</v>
      </c>
      <c r="AR369" s="7"/>
      <c r="AS369" s="6"/>
      <c r="AT369" s="7"/>
      <c r="AU369" s="3" t="s">
        <v>5537</v>
      </c>
      <c r="AV369" s="24" t="s">
        <v>5537</v>
      </c>
      <c r="AW369" s="24" t="s">
        <v>5537</v>
      </c>
      <c r="AX369" s="24" t="s">
        <v>5537</v>
      </c>
      <c r="AY369" s="24" t="s">
        <v>5537</v>
      </c>
      <c r="AZ369" s="24" t="s">
        <v>5537</v>
      </c>
      <c r="BA369" s="24" t="s">
        <v>5537</v>
      </c>
      <c r="BB369" s="24" t="s">
        <v>5537</v>
      </c>
      <c r="BC369" s="24" t="s">
        <v>5537</v>
      </c>
      <c r="BD369" s="24" t="s">
        <v>5537</v>
      </c>
      <c r="BE369" s="24" t="s">
        <v>5537</v>
      </c>
      <c r="BF369" s="24" t="s">
        <v>5537</v>
      </c>
      <c r="BG369" s="24" t="s">
        <v>5537</v>
      </c>
      <c r="BH369" s="24" t="s">
        <v>5537</v>
      </c>
      <c r="BI369" s="9" t="s">
        <v>5961</v>
      </c>
      <c r="BJ369" s="14"/>
      <c r="BK369" s="14" t="s">
        <v>5537</v>
      </c>
      <c r="BL369" s="14" t="str">
        <f>_xlfn.XLOOKUP(B369,'[4]cell downs 18042026 17h'!$B:$B,'[4]cell downs 18042026 17h'!$B:$B,"")</f>
        <v/>
      </c>
      <c r="BM369" s="14" t="str">
        <f>_xlfn.XLOOKUP(B369,'[5]Cells Huawei 19042026 15h'!$B:$B,'[5]Cells Huawei 19042026 15h'!$B:$B,"")</f>
        <v/>
      </c>
      <c r="BN369" s="9" t="str">
        <f>_xlfn.XLOOKUP(B369,'[6]cells down 19042026 9H40'!$B:$B,'[6]cells down 19042026 9H40'!$B:$B,"")</f>
        <v/>
      </c>
      <c r="BO369" s="9" t="s">
        <v>2936</v>
      </c>
      <c r="BP369" s="9" t="s">
        <v>318</v>
      </c>
    </row>
    <row r="370" spans="1:68" s="9" customFormat="1" x14ac:dyDescent="0.35">
      <c r="A370" s="1" t="s">
        <v>697</v>
      </c>
      <c r="B370" s="8" t="s">
        <v>698</v>
      </c>
      <c r="C370" s="3" t="str">
        <f>_xlfn.XLOOKUP(B370,'[1]daily break down'!$D:$D,'[1]daily break down'!$E:$E,"")</f>
        <v>EXTREME-NORD</v>
      </c>
      <c r="D370" s="1" t="s">
        <v>11</v>
      </c>
      <c r="E370" s="1" t="s">
        <v>96</v>
      </c>
      <c r="F370" s="3" t="s">
        <v>55</v>
      </c>
      <c r="G370" s="1" t="s">
        <v>697</v>
      </c>
      <c r="H370" s="40" t="str">
        <f>_xlfn.XLOOKUP(B370,[2]CALCULATION!$B:$B,[2]CALCULATION!$H:$H,"")</f>
        <v>NOKIA</v>
      </c>
      <c r="I370" s="34">
        <v>0.36770942932995687</v>
      </c>
      <c r="J370" s="34">
        <v>13.745183172200379</v>
      </c>
      <c r="K370" s="34">
        <v>13.844990729841649</v>
      </c>
      <c r="L370" s="34">
        <v>0.68454449923727356</v>
      </c>
      <c r="M370" s="34">
        <v>0.12406847668592286</v>
      </c>
      <c r="N370" s="34">
        <v>0</v>
      </c>
      <c r="O370" s="34">
        <v>4.7053032480352179</v>
      </c>
      <c r="P370" s="34">
        <v>3.6423021668779083</v>
      </c>
      <c r="Q370" s="34">
        <v>3.5529232502674621</v>
      </c>
      <c r="R370" s="34">
        <v>1.1142163850689402</v>
      </c>
      <c r="S370" s="109">
        <v>0</v>
      </c>
      <c r="T370" s="109">
        <f>_xlfn.XLOOKUP(B370,'[3]Nur des jours'!$B:$B,'[3]Nur des jours'!$U:$U,"")</f>
        <v>8.716756677893553</v>
      </c>
      <c r="U370" s="109">
        <v>1.6555807837671508</v>
      </c>
      <c r="V370" s="109">
        <v>1.4878099766689359</v>
      </c>
      <c r="W370" s="109">
        <v>3.4845875799247312</v>
      </c>
      <c r="X370" s="109">
        <v>0</v>
      </c>
      <c r="Y370" s="109">
        <v>2.0982840132500518</v>
      </c>
      <c r="Z370" s="109">
        <v>3.2461663100837601</v>
      </c>
      <c r="AA370" s="109">
        <v>0</v>
      </c>
      <c r="AB370" s="109">
        <v>2.5358378720177712</v>
      </c>
      <c r="AC370" s="109">
        <v>0.60549380717719981</v>
      </c>
      <c r="AD370" s="109">
        <v>0.16469122202161779</v>
      </c>
      <c r="AE370" s="109">
        <v>0.1417532024666627</v>
      </c>
      <c r="AF370" s="109">
        <v>0.1417532024666627</v>
      </c>
      <c r="AG370" s="57" t="str">
        <f>_xlfn.XLOOKUP(B370,[3]CALCULATION!$B:$B,[3]CALCULATION!$M:$M,"")</f>
        <v>Insecurity</v>
      </c>
      <c r="AH370" s="57"/>
      <c r="AI370" s="56" t="str" cm="1">
        <f t="array" ref="AI370">IFERROR(_xlfn.IFS(
AK370="MPR ISSUE","PDH",
AK370="BSS Hardware Issue","BSS",
AK370="Sites strategiques, MLL, Pylone, etc.","ENVTECH",
AK370="AKTIVCO DEFAUT GE &amp; POWER Cabinet","AKTIVCO",
AK370="AKTIVCO Coupure ENEO &amp; Baisse de tension","AKTIVCO GRID ONLY",
AK370="Coupure ENEO &amp; Baisse de tension","IHS GRID ONLY",
AK370="Defaut GE &amp; POWER Cabinet","IHS",
AK370="Sharing","Partners",
AK370="Sites strategiques &amp; DataCenter","SST &amp; DC",
AK370="Exclu","Exclu",
AK370="SAT","SAT",
AK370="SPARE-ISSUE","SPARE-ISSUE",
AK370="Fiber CAmtel","TRANS_FO_CAMTEL",
AK370="Fiber AOF","Fiber AOF",
AK370="Projet OCM (HUAWEI)","TRAVAUX-HUAWEI",
AK370="Projet OCM (NOKIA)","TRAVAUX-NOKIA",
AK370="ACCESS-ISSUE","ACCESS-ISSUE",
AK370="Projet OCM (ZTE, NOKIA, autres projets)","TRAVAUX OCM",
AK370="No root CAuse","No root cause",
AK370="ODU HS","PDH",
AK370="IP &amp; VLAN","PDH",
AK370="Warehouse HUAWEI","SPARE-ISSUE",
AK370="SPARE-HS","SPARE-ISSUE",
AK370="Power Telco","BSS",AK370="no impacts","no impacts"
),"")</f>
        <v>No root cause</v>
      </c>
      <c r="AJ370" s="56" t="str" cm="1">
        <f t="array" ref="AJ370">IFERROR(_xlfn.IFS(
AK370="MPR ISSUE","TX ISSUE",
AK370="BSS Hardware Issue","RAN ISSUE",
AK370="Sites strategiques, MLL, Pylone, etc.","ENVTECH",
AK370="AKTIVCO DEFAUT GE &amp; POWER Cabinet","POWER ISSUE",
AK370="AKTIVCO Coupure ENEO &amp; Baisse de tension","POWER ISSUE",
AK370="Coupure ENEO &amp; Baisse de tension","POWER ISSUE",
AK370="Defaut GE &amp; POWER Cabinet","POWER ISSUE",
AK370="Sharing","POWER ISSUE",
AK370="Sites strategiques &amp; DataCenter","POWER ISSUE",
AK370="Exclu","Exclu",
AK370="SAT","TX ISSUE",
AK370="SPARE-ISSUE","SPARE-ISSUE",
AK370="Fiber CAmtel","TX ISSUE",
AK370="Fiber AOF","TX ISSUE",
AK370="Projet OCM (HUAWEI)","TRAVAUX-HUAWEI",
AK370="Projet OCM (NOKIA)","TRAVAUX -NOKIA",
AK370="ACCESS-ISSUE","ACCESS-ISSUE",
AK370="Projet OCM (ZTE, NOKIA, autres projets)","TRAVAUX OCM",
AK370="No root CAuse","No root cause",
AK370="ODU HS","TX ISSUE",
AK370="IP &amp; VLAN","TX ISSUE",
AK370="Warehouse HUAWEI","SPARE-ISSUE",
AK370="SPARE-HS","SPARE-ISSUE",
AK370="Power Telco","RAN ISSUE",AK370="no impacts","no impacts"
),"")</f>
        <v>No root cause</v>
      </c>
      <c r="AK370" s="81" t="s">
        <v>5620</v>
      </c>
      <c r="AL370" s="56" t="str" cm="1">
        <f t="array" ref="AL370">IFERROR(_xlfn.IFS(
AK370="MPR ISSUE","ACTIVE",
AK370="BSS Hardware Issue","ACTIVE",
AK370="Sites strategiques, MLL, Pylone, etc.","PASSIVE",
AK370="AKTIVCO DEFAUT GE &amp; POWER Cabinet","PASSIVE",
AK370="AKTIVCO Coupure ENEO &amp; Baisse de tension","PASSIVE",
AK370="Coupure ENEO &amp; Baisse de tension","PASSIVE",
AK370="Defaut GE &amp; POWER Cabinet","PASSIVE",
AK370="Sharing","PASSIVE",
AK370="Sites strategiques &amp; DataCenter","PASSIVE",
AK370="Exclu","Exclu",
AK370="SAT","ACTIVE",
AK370="SPARE-ISSUE","SPARE-ISSUE",
AK370="Fiber CAmtel","ACTIVE",
AK370="Fiber AOF","ACTIVE",
AK370="Projet OCM (HUAWEI)","PLANNED WORKS",
AK370="Projet OCM (NOKIA)","PLANNED WORKS",
AK370="ACCESS-ISSUE","ACCESS-ISSUE",
AK370="Projet OCM (ZTE, NOKIA, autres projets)","PLANNED WORKS",
AK370="No root CAuse","No root cause",
AK370="ODU HS","ACTIVE",
AK370="IP &amp; VLAN","ACTIVE",
AK370="Warehouse HUAWEI","SPARE-ISSUE",
AK370="SPARE-HS","SPARE-ISSUE",
AK370="Power Telco","ACTIVE", AK370="no impacts","no impacts"
),"")</f>
        <v>No root cause</v>
      </c>
      <c r="AM370" s="108" t="s">
        <v>5962</v>
      </c>
      <c r="AN370" s="117" t="s">
        <v>698</v>
      </c>
      <c r="AP370" s="23" t="s">
        <v>5537</v>
      </c>
      <c r="AQ370" s="23" t="s">
        <v>5537</v>
      </c>
      <c r="AR370" s="7"/>
      <c r="AS370" s="6"/>
      <c r="AT370" s="7"/>
      <c r="AU370" s="3" t="s">
        <v>5537</v>
      </c>
      <c r="AV370" s="24" t="s">
        <v>5537</v>
      </c>
      <c r="AW370" s="24" t="s">
        <v>5537</v>
      </c>
      <c r="AX370" s="24" t="s">
        <v>5537</v>
      </c>
      <c r="AY370" s="24" t="s">
        <v>5537</v>
      </c>
      <c r="AZ370" s="24" t="s">
        <v>5537</v>
      </c>
      <c r="BA370" s="24" t="s">
        <v>5537</v>
      </c>
      <c r="BB370" s="24" t="s">
        <v>5537</v>
      </c>
      <c r="BC370" s="24" t="s">
        <v>5537</v>
      </c>
      <c r="BD370" s="24" t="s">
        <v>5537</v>
      </c>
      <c r="BE370" s="24" t="s">
        <v>5537</v>
      </c>
      <c r="BF370" s="24" t="s">
        <v>5537</v>
      </c>
      <c r="BG370" s="24" t="s">
        <v>5537</v>
      </c>
      <c r="BH370" s="24" t="s">
        <v>5962</v>
      </c>
      <c r="BI370" s="9" t="s">
        <v>5537</v>
      </c>
      <c r="BJ370" s="14"/>
      <c r="BK370" s="14" t="s">
        <v>5537</v>
      </c>
      <c r="BL370" s="14" t="str">
        <f>_xlfn.XLOOKUP(B370,'[4]cell downs 18042026 17h'!$B:$B,'[4]cell downs 18042026 17h'!$B:$B,"")</f>
        <v/>
      </c>
      <c r="BM370" s="14" t="str">
        <f>_xlfn.XLOOKUP(B370,'[5]Cells Huawei 19042026 15h'!$B:$B,'[5]Cells Huawei 19042026 15h'!$B:$B,"")</f>
        <v/>
      </c>
      <c r="BN370" s="9" t="str">
        <f>_xlfn.XLOOKUP(B370,'[6]cells down 19042026 9H40'!$B:$B,'[6]cells down 19042026 9H40'!$B:$B,"")</f>
        <v/>
      </c>
      <c r="BO370" s="9" t="s">
        <v>698</v>
      </c>
      <c r="BP370" s="9" t="s">
        <v>12</v>
      </c>
    </row>
    <row r="371" spans="1:68" s="9" customFormat="1" x14ac:dyDescent="0.35">
      <c r="A371" s="1" t="s">
        <v>1628</v>
      </c>
      <c r="B371" s="1" t="s">
        <v>1629</v>
      </c>
      <c r="C371" s="3" t="str">
        <f>_xlfn.XLOOKUP(B371,'[1]daily break down'!$D:$D,'[1]daily break down'!$E:$E,"")</f>
        <v>Douala</v>
      </c>
      <c r="D371" s="1" t="s">
        <v>21</v>
      </c>
      <c r="E371" s="1" t="s">
        <v>30</v>
      </c>
      <c r="F371" s="3" t="s">
        <v>31</v>
      </c>
      <c r="G371" s="1" t="s">
        <v>32</v>
      </c>
      <c r="H371" s="41" t="str">
        <f>_xlfn.XLOOKUP(B371,[2]CALCULATION!$B:$B,[2]CALCULATION!$H:$H,"")</f>
        <v>ZTE</v>
      </c>
      <c r="I371" s="34">
        <v>11.803807717880451</v>
      </c>
      <c r="J371" s="34">
        <v>11.495867255652296</v>
      </c>
      <c r="K371" s="34">
        <v>34.0139555920818</v>
      </c>
      <c r="L371" s="34">
        <v>0</v>
      </c>
      <c r="M371" s="34">
        <v>9.9608377350306618</v>
      </c>
      <c r="N371" s="34">
        <v>0.32340347512933976</v>
      </c>
      <c r="O371" s="34">
        <v>26.663138888175482</v>
      </c>
      <c r="P371" s="34">
        <v>6.7139617273487371</v>
      </c>
      <c r="Q371" s="34">
        <v>3.9261963057132179</v>
      </c>
      <c r="R371" s="34">
        <v>0.81135338281497393</v>
      </c>
      <c r="S371" s="109">
        <v>1.0646471650786318</v>
      </c>
      <c r="T371" s="109">
        <f>_xlfn.XLOOKUP(B371,'[3]Nur des jours'!$B:$B,'[3]Nur des jours'!$U:$U,"")</f>
        <v>2.1525156021265119</v>
      </c>
      <c r="U371" s="109">
        <v>0</v>
      </c>
      <c r="V371" s="109">
        <v>0.28136619553523801</v>
      </c>
      <c r="W371" s="109">
        <v>2.1525156021265119</v>
      </c>
      <c r="X371" s="109">
        <v>1.5634586354595605</v>
      </c>
      <c r="Y371" s="109">
        <v>17.97046439690326</v>
      </c>
      <c r="Z371" s="109">
        <v>29.527666486889082</v>
      </c>
      <c r="AA371" s="109">
        <v>1.9482504501573774</v>
      </c>
      <c r="AB371" s="109">
        <v>1.7844174207337791</v>
      </c>
      <c r="AC371" s="109">
        <v>1.3190222973594075</v>
      </c>
      <c r="AD371" s="109">
        <v>0.21946433489396774</v>
      </c>
      <c r="AE371" s="109">
        <v>0.45770161485933081</v>
      </c>
      <c r="AF371" s="109">
        <v>0.45770161485933081</v>
      </c>
      <c r="AG371" s="57" t="str">
        <f>_xlfn.XLOOKUP(B371,[3]CALCULATION!$B:$B,[3]CALCULATION!$M:$M,"")</f>
        <v>Operationnel</v>
      </c>
      <c r="AH371" s="57"/>
      <c r="AI371" s="56" t="str" cm="1">
        <f t="array" ref="AI371">IFERROR(_xlfn.IFS(
AK371="MPR ISSUE","PDH",
AK371="BSS Hardware Issue","BSS",
AK371="Sites strategiques, MLL, Pylone, etc.","ENVTECH",
AK371="AKTIVCO DEFAUT GE &amp; POWER Cabinet","AKTIVCO",
AK371="AKTIVCO Coupure ENEO &amp; Baisse de tension","AKTIVCO GRID ONLY",
AK371="Coupure ENEO &amp; Baisse de tension","IHS GRID ONLY",
AK371="Defaut GE &amp; POWER Cabinet","IHS",
AK371="Sharing","Partners",
AK371="Sites strategiques &amp; DataCenter","SST &amp; DC",
AK371="Exclu","Exclu",
AK371="SAT","SAT",
AK371="SPARE-ISSUE","SPARE-ISSUE",
AK371="Fiber CAmtel","TRANS_FO_CAMTEL",
AK371="Fiber AOF","Fiber AOF",
AK371="Projet OCM (HUAWEI)","TRAVAUX-HUAWEI",
AK371="Projet OCM (NOKIA)","TRAVAUX-NOKIA",
AK371="ACCESS-ISSUE","ACCESS-ISSUE",
AK371="Projet OCM (ZTE, NOKIA, autres projets)","TRAVAUX OCM",
AK371="No root CAuse","No root cause",
AK371="ODU HS","PDH",
AK371="IP &amp; VLAN","PDH",
AK371="Warehouse HUAWEI","SPARE-ISSUE",
AK371="SPARE-HS","SPARE-ISSUE",
AK371="Power Telco","BSS",AK371="no impacts","no impacts"
),"")</f>
        <v>No root cause</v>
      </c>
      <c r="AJ371" s="56" t="str" cm="1">
        <f t="array" ref="AJ371">IFERROR(_xlfn.IFS(
AK371="MPR ISSUE","TX ISSUE",
AK371="BSS Hardware Issue","RAN ISSUE",
AK371="Sites strategiques, MLL, Pylone, etc.","ENVTECH",
AK371="AKTIVCO DEFAUT GE &amp; POWER Cabinet","POWER ISSUE",
AK371="AKTIVCO Coupure ENEO &amp; Baisse de tension","POWER ISSUE",
AK371="Coupure ENEO &amp; Baisse de tension","POWER ISSUE",
AK371="Defaut GE &amp; POWER Cabinet","POWER ISSUE",
AK371="Sharing","POWER ISSUE",
AK371="Sites strategiques &amp; DataCenter","POWER ISSUE",
AK371="Exclu","Exclu",
AK371="SAT","TX ISSUE",
AK371="SPARE-ISSUE","SPARE-ISSUE",
AK371="Fiber CAmtel","TX ISSUE",
AK371="Fiber AOF","TX ISSUE",
AK371="Projet OCM (HUAWEI)","TRAVAUX-HUAWEI",
AK371="Projet OCM (NOKIA)","TRAVAUX -NOKIA",
AK371="ACCESS-ISSUE","ACCESS-ISSUE",
AK371="Projet OCM (ZTE, NOKIA, autres projets)","TRAVAUX OCM",
AK371="No root CAuse","No root cause",
AK371="ODU HS","TX ISSUE",
AK371="IP &amp; VLAN","TX ISSUE",
AK371="Warehouse HUAWEI","SPARE-ISSUE",
AK371="SPARE-HS","SPARE-ISSUE",
AK371="Power Telco","RAN ISSUE",AK371="no impacts","no impacts"
),"")</f>
        <v>No root cause</v>
      </c>
      <c r="AK371" s="81" t="s">
        <v>5620</v>
      </c>
      <c r="AL371" s="56" t="str" cm="1">
        <f t="array" ref="AL371">IFERROR(_xlfn.IFS(
AK371="MPR ISSUE","ACTIVE",
AK371="BSS Hardware Issue","ACTIVE",
AK371="Sites strategiques, MLL, Pylone, etc.","PASSIVE",
AK371="AKTIVCO DEFAUT GE &amp; POWER Cabinet","PASSIVE",
AK371="AKTIVCO Coupure ENEO &amp; Baisse de tension","PASSIVE",
AK371="Coupure ENEO &amp; Baisse de tension","PASSIVE",
AK371="Defaut GE &amp; POWER Cabinet","PASSIVE",
AK371="Sharing","PASSIVE",
AK371="Sites strategiques &amp; DataCenter","PASSIVE",
AK371="Exclu","Exclu",
AK371="SAT","ACTIVE",
AK371="SPARE-ISSUE","SPARE-ISSUE",
AK371="Fiber CAmtel","ACTIVE",
AK371="Fiber AOF","ACTIVE",
AK371="Projet OCM (HUAWEI)","PLANNED WORKS",
AK371="Projet OCM (NOKIA)","PLANNED WORKS",
AK371="ACCESS-ISSUE","ACCESS-ISSUE",
AK371="Projet OCM (ZTE, NOKIA, autres projets)","PLANNED WORKS",
AK371="No root CAuse","No root cause",
AK371="ODU HS","ACTIVE",
AK371="IP &amp; VLAN","ACTIVE",
AK371="Warehouse HUAWEI","SPARE-ISSUE",
AK371="SPARE-HS","SPARE-ISSUE",
AK371="Power Telco","ACTIVE", AK371="no impacts","no impacts"
),"")</f>
        <v>No root cause</v>
      </c>
      <c r="AM371" s="108" t="s">
        <v>5537</v>
      </c>
      <c r="AN371" s="117" t="s">
        <v>1629</v>
      </c>
      <c r="AP371" s="23" t="s">
        <v>5537</v>
      </c>
      <c r="AQ371" s="23" t="s">
        <v>5537</v>
      </c>
      <c r="AR371" s="7"/>
      <c r="AS371" s="6"/>
      <c r="AT371" s="7"/>
      <c r="AU371" s="3" t="s">
        <v>5537</v>
      </c>
      <c r="AV371" s="24" t="s">
        <v>5537</v>
      </c>
      <c r="AW371" s="24" t="s">
        <v>5537</v>
      </c>
      <c r="AX371" s="24" t="s">
        <v>5537</v>
      </c>
      <c r="AY371" s="24" t="s">
        <v>5537</v>
      </c>
      <c r="AZ371" s="24" t="s">
        <v>5537</v>
      </c>
      <c r="BA371" s="24" t="s">
        <v>5537</v>
      </c>
      <c r="BB371" s="24" t="s">
        <v>5537</v>
      </c>
      <c r="BC371" s="24" t="s">
        <v>5537</v>
      </c>
      <c r="BD371" s="24" t="s">
        <v>5537</v>
      </c>
      <c r="BE371" s="24" t="s">
        <v>5537</v>
      </c>
      <c r="BF371" s="24" t="s">
        <v>5537</v>
      </c>
      <c r="BG371" s="24" t="s">
        <v>5537</v>
      </c>
      <c r="BH371" s="24" t="s">
        <v>5537</v>
      </c>
      <c r="BI371" s="9" t="s">
        <v>5537</v>
      </c>
      <c r="BJ371" s="14"/>
      <c r="BK371" s="14" t="s">
        <v>5537</v>
      </c>
      <c r="BL371" s="14" t="str">
        <f>_xlfn.XLOOKUP(B371,'[4]cell downs 18042026 17h'!$B:$B,'[4]cell downs 18042026 17h'!$B:$B,"")</f>
        <v/>
      </c>
      <c r="BM371" s="14" t="str">
        <f>_xlfn.XLOOKUP(B371,'[5]Cells Huawei 19042026 15h'!$B:$B,'[5]Cells Huawei 19042026 15h'!$B:$B,"")</f>
        <v/>
      </c>
      <c r="BN371" s="9" t="str">
        <f>_xlfn.XLOOKUP(B371,'[6]cells down 19042026 9H40'!$B:$B,'[6]cells down 19042026 9H40'!$B:$B,"")</f>
        <v/>
      </c>
      <c r="BO371" s="9" t="s">
        <v>5537</v>
      </c>
      <c r="BP371" s="9" t="s">
        <v>5537</v>
      </c>
    </row>
    <row r="372" spans="1:68" s="9" customFormat="1" x14ac:dyDescent="0.35">
      <c r="A372" s="1" t="s">
        <v>5194</v>
      </c>
      <c r="B372" s="8" t="s">
        <v>5195</v>
      </c>
      <c r="C372" s="3" t="str">
        <f>_xlfn.XLOOKUP(B372,'[1]daily break down'!$D:$D,'[1]daily break down'!$E:$E,"")</f>
        <v>SUD-OUEST</v>
      </c>
      <c r="D372" s="1" t="s">
        <v>11</v>
      </c>
      <c r="E372" s="1" t="s">
        <v>12</v>
      </c>
      <c r="F372" s="3" t="s">
        <v>13</v>
      </c>
      <c r="G372" s="1" t="s">
        <v>1431</v>
      </c>
      <c r="H372" s="39" t="str">
        <f>_xlfn.XLOOKUP(B372,[2]CALCULATION!$B:$B,[2]CALCULATION!$H:$H,"")</f>
        <v>Huawei</v>
      </c>
      <c r="I372" s="34">
        <v>4.5863082243966753</v>
      </c>
      <c r="J372" s="34">
        <v>0.92385705684110819</v>
      </c>
      <c r="K372" s="34">
        <v>0.70703600973652603</v>
      </c>
      <c r="L372" s="34">
        <v>1.9714717221266262</v>
      </c>
      <c r="M372" s="34">
        <v>0.936876664012807</v>
      </c>
      <c r="N372" s="34">
        <v>0.76227124728550111</v>
      </c>
      <c r="O372" s="34">
        <v>0</v>
      </c>
      <c r="P372" s="34">
        <v>0.73314656439319348</v>
      </c>
      <c r="Q372" s="34">
        <v>5.685822967585815E-2</v>
      </c>
      <c r="R372" s="34">
        <v>1.1326879888594967</v>
      </c>
      <c r="S372" s="109">
        <v>2.3653772618446318</v>
      </c>
      <c r="T372" s="109">
        <f>_xlfn.XLOOKUP(B372,'[3]Nur des jours'!$B:$B,'[3]Nur des jours'!$U:$U,"")</f>
        <v>21.161017227258849</v>
      </c>
      <c r="U372" s="109">
        <v>1.0668587147899886</v>
      </c>
      <c r="V372" s="109">
        <v>0.63359115722548953</v>
      </c>
      <c r="W372" s="109">
        <v>21.161017227258849</v>
      </c>
      <c r="X372" s="109">
        <v>22.462086190512881</v>
      </c>
      <c r="Y372" s="109">
        <v>2.2149383762373973</v>
      </c>
      <c r="Z372" s="109">
        <v>3.5488952239087075</v>
      </c>
      <c r="AA372" s="109">
        <v>1.1911335405056029</v>
      </c>
      <c r="AB372" s="109">
        <v>0</v>
      </c>
      <c r="AC372" s="109">
        <v>0.60699255422466825</v>
      </c>
      <c r="AD372" s="109">
        <v>0.53152763752460797</v>
      </c>
      <c r="AE372" s="109">
        <v>0.30176952513033872</v>
      </c>
      <c r="AF372" s="109">
        <v>0.30176952513033872</v>
      </c>
      <c r="AG372" s="57" t="str">
        <f>_xlfn.XLOOKUP(B372,[3]CALCULATION!$B:$B,[3]CALCULATION!$M:$M,"")</f>
        <v>Insecurity</v>
      </c>
      <c r="AH372" s="57"/>
      <c r="AI372" s="56" t="str" cm="1">
        <f t="array" ref="AI372">IFERROR(_xlfn.IFS(
AK372="MPR ISSUE","PDH",
AK372="BSS Hardware Issue","BSS",
AK372="Sites strategiques, MLL, Pylone, etc.","ENVTECH",
AK372="AKTIVCO DEFAUT GE &amp; POWER Cabinet","AKTIVCO",
AK372="AKTIVCO Coupure ENEO &amp; Baisse de tension","AKTIVCO GRID ONLY",
AK372="Coupure ENEO &amp; Baisse de tension","IHS GRID ONLY",
AK372="Defaut GE &amp; POWER Cabinet","IHS",
AK372="Sharing","Partners",
AK372="Sites strategiques &amp; DataCenter","SST &amp; DC",
AK372="Exclu","Exclu",
AK372="SAT","SAT",
AK372="SPARE-ISSUE","SPARE-ISSUE",
AK372="Fiber CAmtel","TRANS_FO_CAMTEL",
AK372="Fiber AOF","Fiber AOF",
AK372="Projet OCM (HUAWEI)","TRAVAUX-HUAWEI",
AK372="Projet OCM (NOKIA)","TRAVAUX-NOKIA",
AK372="ACCESS-ISSUE","ACCESS-ISSUE",
AK372="Projet OCM (ZTE, NOKIA, autres projets)","TRAVAUX OCM",
AK372="No root CAuse","No root cause",
AK372="ODU HS","PDH",
AK372="IP &amp; VLAN","PDH",
AK372="Warehouse HUAWEI","SPARE-ISSUE",
AK372="SPARE-HS","SPARE-ISSUE",
AK372="Power Telco","BSS",AK372="no impacts","no impacts"
),"")</f>
        <v>No root cause</v>
      </c>
      <c r="AJ372" s="56" t="str" cm="1">
        <f t="array" ref="AJ372">IFERROR(_xlfn.IFS(
AK372="MPR ISSUE","TX ISSUE",
AK372="BSS Hardware Issue","RAN ISSUE",
AK372="Sites strategiques, MLL, Pylone, etc.","ENVTECH",
AK372="AKTIVCO DEFAUT GE &amp; POWER Cabinet","POWER ISSUE",
AK372="AKTIVCO Coupure ENEO &amp; Baisse de tension","POWER ISSUE",
AK372="Coupure ENEO &amp; Baisse de tension","POWER ISSUE",
AK372="Defaut GE &amp; POWER Cabinet","POWER ISSUE",
AK372="Sharing","POWER ISSUE",
AK372="Sites strategiques &amp; DataCenter","POWER ISSUE",
AK372="Exclu","Exclu",
AK372="SAT","TX ISSUE",
AK372="SPARE-ISSUE","SPARE-ISSUE",
AK372="Fiber CAmtel","TX ISSUE",
AK372="Fiber AOF","TX ISSUE",
AK372="Projet OCM (HUAWEI)","TRAVAUX-HUAWEI",
AK372="Projet OCM (NOKIA)","TRAVAUX -NOKIA",
AK372="ACCESS-ISSUE","ACCESS-ISSUE",
AK372="Projet OCM (ZTE, NOKIA, autres projets)","TRAVAUX OCM",
AK372="No root CAuse","No root cause",
AK372="ODU HS","TX ISSUE",
AK372="IP &amp; VLAN","TX ISSUE",
AK372="Warehouse HUAWEI","SPARE-ISSUE",
AK372="SPARE-HS","SPARE-ISSUE",
AK372="Power Telco","RAN ISSUE",AK372="no impacts","no impacts"
),"")</f>
        <v>No root cause</v>
      </c>
      <c r="AK372" s="81" t="s">
        <v>5620</v>
      </c>
      <c r="AL372" s="56" t="str" cm="1">
        <f t="array" ref="AL372">IFERROR(_xlfn.IFS(
AK372="MPR ISSUE","ACTIVE",
AK372="BSS Hardware Issue","ACTIVE",
AK372="Sites strategiques, MLL, Pylone, etc.","PASSIVE",
AK372="AKTIVCO DEFAUT GE &amp; POWER Cabinet","PASSIVE",
AK372="AKTIVCO Coupure ENEO &amp; Baisse de tension","PASSIVE",
AK372="Coupure ENEO &amp; Baisse de tension","PASSIVE",
AK372="Defaut GE &amp; POWER Cabinet","PASSIVE",
AK372="Sharing","PASSIVE",
AK372="Sites strategiques &amp; DataCenter","PASSIVE",
AK372="Exclu","Exclu",
AK372="SAT","ACTIVE",
AK372="SPARE-ISSUE","SPARE-ISSUE",
AK372="Fiber CAmtel","ACTIVE",
AK372="Fiber AOF","ACTIVE",
AK372="Projet OCM (HUAWEI)","PLANNED WORKS",
AK372="Projet OCM (NOKIA)","PLANNED WORKS",
AK372="ACCESS-ISSUE","ACCESS-ISSUE",
AK372="Projet OCM (ZTE, NOKIA, autres projets)","PLANNED WORKS",
AK372="No root CAuse","No root cause",
AK372="ODU HS","ACTIVE",
AK372="IP &amp; VLAN","ACTIVE",
AK372="Warehouse HUAWEI","SPARE-ISSUE",
AK372="SPARE-HS","SPARE-ISSUE",
AK372="Power Telco","ACTIVE", AK372="no impacts","no impacts"
),"")</f>
        <v>No root cause</v>
      </c>
      <c r="AM372" s="108" t="s">
        <v>5537</v>
      </c>
      <c r="AN372" s="117" t="s">
        <v>5195</v>
      </c>
      <c r="AP372" s="23" t="s">
        <v>5537</v>
      </c>
      <c r="AQ372" s="23" t="s">
        <v>5537</v>
      </c>
      <c r="AR372" s="7"/>
      <c r="AS372" s="6"/>
      <c r="AT372" s="7"/>
      <c r="AU372" s="3" t="s">
        <v>5537</v>
      </c>
      <c r="AV372" s="24" t="s">
        <v>5537</v>
      </c>
      <c r="AW372" s="24" t="s">
        <v>5537</v>
      </c>
      <c r="AX372" s="24" t="s">
        <v>5537</v>
      </c>
      <c r="AY372" s="24" t="s">
        <v>5537</v>
      </c>
      <c r="AZ372" s="24" t="s">
        <v>5537</v>
      </c>
      <c r="BA372" s="24" t="s">
        <v>5537</v>
      </c>
      <c r="BB372" s="24" t="s">
        <v>5537</v>
      </c>
      <c r="BC372" s="24" t="s">
        <v>5537</v>
      </c>
      <c r="BD372" s="24" t="s">
        <v>5537</v>
      </c>
      <c r="BE372" s="24" t="s">
        <v>5537</v>
      </c>
      <c r="BF372" s="24" t="s">
        <v>5537</v>
      </c>
      <c r="BG372" s="24" t="s">
        <v>5537</v>
      </c>
      <c r="BH372" s="24" t="s">
        <v>5537</v>
      </c>
      <c r="BI372" s="9" t="s">
        <v>5537</v>
      </c>
      <c r="BJ372" s="14"/>
      <c r="BK372" s="14" t="s">
        <v>5537</v>
      </c>
      <c r="BL372" s="14" t="str">
        <f>_xlfn.XLOOKUP(B372,'[4]cell downs 18042026 17h'!$B:$B,'[4]cell downs 18042026 17h'!$B:$B,"")</f>
        <v/>
      </c>
      <c r="BM372" s="14" t="str">
        <f>_xlfn.XLOOKUP(B372,'[5]Cells Huawei 19042026 15h'!$B:$B,'[5]Cells Huawei 19042026 15h'!$B:$B,"")</f>
        <v/>
      </c>
      <c r="BN372" s="9" t="str">
        <f>_xlfn.XLOOKUP(B372,'[6]cells down 19042026 9H40'!$B:$B,'[6]cells down 19042026 9H40'!$B:$B,"")</f>
        <v/>
      </c>
      <c r="BO372" s="9" t="s">
        <v>5195</v>
      </c>
      <c r="BP372" s="9" t="s">
        <v>12</v>
      </c>
    </row>
    <row r="373" spans="1:68" s="9" customFormat="1" x14ac:dyDescent="0.35">
      <c r="A373" s="1" t="s">
        <v>308</v>
      </c>
      <c r="B373" s="1" t="s">
        <v>309</v>
      </c>
      <c r="C373" s="3" t="str">
        <f>_xlfn.XLOOKUP(B373,'[1]daily break down'!$D:$D,'[1]daily break down'!$E:$E,"")</f>
        <v>EXTREME-NORD</v>
      </c>
      <c r="D373" s="1" t="s">
        <v>11</v>
      </c>
      <c r="E373" s="1" t="s">
        <v>96</v>
      </c>
      <c r="F373" s="3" t="s">
        <v>55</v>
      </c>
      <c r="G373" s="1" t="s">
        <v>310</v>
      </c>
      <c r="H373" s="40" t="str">
        <f>_xlfn.XLOOKUP(B373,[2]CALCULATION!$B:$B,[2]CALCULATION!$H:$H,"")</f>
        <v>NOKIA</v>
      </c>
      <c r="I373" s="34">
        <v>1.5407937940344452</v>
      </c>
      <c r="J373" s="34">
        <v>3.3846662080757461</v>
      </c>
      <c r="K373" s="34">
        <v>1.4341662265240254</v>
      </c>
      <c r="L373" s="34">
        <v>3.7923885461167317E-2</v>
      </c>
      <c r="M373" s="34">
        <v>5.4556600599937291E-2</v>
      </c>
      <c r="N373" s="34">
        <v>5.0592295987120312E-2</v>
      </c>
      <c r="O373" s="34">
        <v>0.14752638267544663</v>
      </c>
      <c r="P373" s="34">
        <v>8.6474163491169473E-2</v>
      </c>
      <c r="Q373" s="34">
        <v>6.6118066492716926E-2</v>
      </c>
      <c r="R373" s="34">
        <v>5.2348984316667797E-2</v>
      </c>
      <c r="S373" s="109">
        <v>2.827425894843222</v>
      </c>
      <c r="T373" s="109">
        <f>_xlfn.XLOOKUP(B373,'[3]Nur des jours'!$B:$B,'[3]Nur des jours'!$U:$U,"")</f>
        <v>0.43537808793886928</v>
      </c>
      <c r="U373" s="109">
        <v>2.3265844095354342E-3</v>
      </c>
      <c r="V373" s="109">
        <v>0.51209957191440525</v>
      </c>
      <c r="W373" s="109">
        <v>0.43537808793886928</v>
      </c>
      <c r="X373" s="109">
        <v>1.8103652157212324E-2</v>
      </c>
      <c r="Y373" s="109">
        <v>6.1284595955616972E-2</v>
      </c>
      <c r="Z373" s="109">
        <v>1.2627689608937303E-2</v>
      </c>
      <c r="AA373" s="109">
        <v>2.3722026964623142E-2</v>
      </c>
      <c r="AB373" s="109">
        <v>1.8727916024701579E-3</v>
      </c>
      <c r="AC373" s="109">
        <v>0.88750804327582156</v>
      </c>
      <c r="AD373" s="109">
        <v>0.52037113538765956</v>
      </c>
      <c r="AE373" s="109">
        <v>0.30143065864230822</v>
      </c>
      <c r="AF373" s="109">
        <v>0.30143065864230822</v>
      </c>
      <c r="AG373" s="57" t="str">
        <f>_xlfn.XLOOKUP(B373,[3]CALCULATION!$B:$B,[3]CALCULATION!$M:$M,"")</f>
        <v>Insecurity</v>
      </c>
      <c r="AH373" s="57"/>
      <c r="AI373" s="56" t="str" cm="1">
        <f t="array" ref="AI373">IFERROR(_xlfn.IFS(
AK373="MPR ISSUE","PDH",
AK373="BSS Hardware Issue","BSS",
AK373="Sites strategiques, MLL, Pylone, etc.","ENVTECH",
AK373="AKTIVCO DEFAUT GE &amp; POWER Cabinet","AKTIVCO",
AK373="AKTIVCO Coupure ENEO &amp; Baisse de tension","AKTIVCO GRID ONLY",
AK373="Coupure ENEO &amp; Baisse de tension","IHS GRID ONLY",
AK373="Defaut GE &amp; POWER Cabinet","IHS",
AK373="Sharing","Partners",
AK373="Sites strategiques &amp; DataCenter","SST &amp; DC",
AK373="Exclu","Exclu",
AK373="SAT","SAT",
AK373="SPARE-ISSUE","SPARE-ISSUE",
AK373="Fiber CAmtel","TRANS_FO_CAMTEL",
AK373="Fiber AOF","Fiber AOF",
AK373="Projet OCM (HUAWEI)","TRAVAUX-HUAWEI",
AK373="Projet OCM (NOKIA)","TRAVAUX-NOKIA",
AK373="ACCESS-ISSUE","ACCESS-ISSUE",
AK373="Projet OCM (ZTE, NOKIA, autres projets)","TRAVAUX OCM",
AK373="No root CAuse","No root cause",
AK373="ODU HS","PDH",
AK373="IP &amp; VLAN","PDH",
AK373="Warehouse HUAWEI","SPARE-ISSUE",
AK373="SPARE-HS","SPARE-ISSUE",
AK373="Power Telco","BSS",AK373="no impacts","no impacts"
),"")</f>
        <v>IHS</v>
      </c>
      <c r="AJ373" s="56" t="str" cm="1">
        <f t="array" ref="AJ373">IFERROR(_xlfn.IFS(
AK373="MPR ISSUE","TX ISSUE",
AK373="BSS Hardware Issue","RAN ISSUE",
AK373="Sites strategiques, MLL, Pylone, etc.","ENVTECH",
AK373="AKTIVCO DEFAUT GE &amp; POWER Cabinet","POWER ISSUE",
AK373="AKTIVCO Coupure ENEO &amp; Baisse de tension","POWER ISSUE",
AK373="Coupure ENEO &amp; Baisse de tension","POWER ISSUE",
AK373="Defaut GE &amp; POWER Cabinet","POWER ISSUE",
AK373="Sharing","POWER ISSUE",
AK373="Sites strategiques &amp; DataCenter","POWER ISSUE",
AK373="Exclu","Exclu",
AK373="SAT","TX ISSUE",
AK373="SPARE-ISSUE","SPARE-ISSUE",
AK373="Fiber CAmtel","TX ISSUE",
AK373="Fiber AOF","TX ISSUE",
AK373="Projet OCM (HUAWEI)","TRAVAUX-HUAWEI",
AK373="Projet OCM (NOKIA)","TRAVAUX -NOKIA",
AK373="ACCESS-ISSUE","ACCESS-ISSUE",
AK373="Projet OCM (ZTE, NOKIA, autres projets)","TRAVAUX OCM",
AK373="No root CAuse","No root cause",
AK373="ODU HS","TX ISSUE",
AK373="IP &amp; VLAN","TX ISSUE",
AK373="Warehouse HUAWEI","SPARE-ISSUE",
AK373="SPARE-HS","SPARE-ISSUE",
AK373="Power Telco","RAN ISSUE",AK373="no impacts","no impacts"
),"")</f>
        <v>POWER ISSUE</v>
      </c>
      <c r="AK373" s="81" t="s">
        <v>5330</v>
      </c>
      <c r="AL373" s="56" t="str" cm="1">
        <f t="array" ref="AL373">IFERROR(_xlfn.IFS(
AK373="MPR ISSUE","ACTIVE",
AK373="BSS Hardware Issue","ACTIVE",
AK373="Sites strategiques, MLL, Pylone, etc.","PASSIVE",
AK373="AKTIVCO DEFAUT GE &amp; POWER Cabinet","PASSIVE",
AK373="AKTIVCO Coupure ENEO &amp; Baisse de tension","PASSIVE",
AK373="Coupure ENEO &amp; Baisse de tension","PASSIVE",
AK373="Defaut GE &amp; POWER Cabinet","PASSIVE",
AK373="Sharing","PASSIVE",
AK373="Sites strategiques &amp; DataCenter","PASSIVE",
AK373="Exclu","Exclu",
AK373="SAT","ACTIVE",
AK373="SPARE-ISSUE","SPARE-ISSUE",
AK373="Fiber CAmtel","ACTIVE",
AK373="Fiber AOF","ACTIVE",
AK373="Projet OCM (HUAWEI)","PLANNED WORKS",
AK373="Projet OCM (NOKIA)","PLANNED WORKS",
AK373="ACCESS-ISSUE","ACCESS-ISSUE",
AK373="Projet OCM (ZTE, NOKIA, autres projets)","PLANNED WORKS",
AK373="No root CAuse","No root cause",
AK373="ODU HS","ACTIVE",
AK373="IP &amp; VLAN","ACTIVE",
AK373="Warehouse HUAWEI","SPARE-ISSUE",
AK373="SPARE-HS","SPARE-ISSUE",
AK373="Power Telco","ACTIVE", AK373="no impacts","no impacts"
),"")</f>
        <v>PASSIVE</v>
      </c>
      <c r="AM373" s="108" t="s">
        <v>5963</v>
      </c>
      <c r="AN373" s="117" t="s">
        <v>309</v>
      </c>
      <c r="AP373" s="23" t="s">
        <v>5537</v>
      </c>
      <c r="AQ373" s="23" t="s">
        <v>5537</v>
      </c>
      <c r="AR373" s="7"/>
      <c r="AS373" s="6"/>
      <c r="AT373" s="7"/>
      <c r="AU373" s="3" t="s">
        <v>5537</v>
      </c>
      <c r="AV373" s="24" t="s">
        <v>5537</v>
      </c>
      <c r="AW373" s="24" t="s">
        <v>5537</v>
      </c>
      <c r="AX373" s="24" t="s">
        <v>5537</v>
      </c>
      <c r="AY373" s="24" t="s">
        <v>5537</v>
      </c>
      <c r="AZ373" s="24" t="s">
        <v>5537</v>
      </c>
      <c r="BA373" s="24" t="s">
        <v>5537</v>
      </c>
      <c r="BB373" s="24" t="s">
        <v>5537</v>
      </c>
      <c r="BC373" s="24" t="s">
        <v>5537</v>
      </c>
      <c r="BD373" s="24" t="s">
        <v>5537</v>
      </c>
      <c r="BE373" s="24" t="s">
        <v>5537</v>
      </c>
      <c r="BF373" s="24" t="s">
        <v>5537</v>
      </c>
      <c r="BG373" s="24" t="s">
        <v>5537</v>
      </c>
      <c r="BH373" s="24" t="s">
        <v>5537</v>
      </c>
      <c r="BI373" s="9" t="s">
        <v>5963</v>
      </c>
      <c r="BJ373" s="14"/>
      <c r="BK373" s="14" t="s">
        <v>5537</v>
      </c>
      <c r="BL373" s="14" t="str">
        <f>_xlfn.XLOOKUP(B373,'[4]cell downs 18042026 17h'!$B:$B,'[4]cell downs 18042026 17h'!$B:$B,"")</f>
        <v/>
      </c>
      <c r="BM373" s="14" t="str">
        <f>_xlfn.XLOOKUP(B373,'[5]Cells Huawei 19042026 15h'!$B:$B,'[5]Cells Huawei 19042026 15h'!$B:$B,"")</f>
        <v/>
      </c>
      <c r="BN373" s="9" t="str">
        <f>_xlfn.XLOOKUP(B373,'[6]cells down 19042026 9H40'!$B:$B,'[6]cells down 19042026 9H40'!$B:$B,"")</f>
        <v/>
      </c>
      <c r="BO373" s="9" t="s">
        <v>309</v>
      </c>
      <c r="BP373" s="9" t="s">
        <v>5537</v>
      </c>
    </row>
    <row r="374" spans="1:68" s="9" customFormat="1" ht="19" customHeight="1" x14ac:dyDescent="0.35">
      <c r="A374" s="1" t="s">
        <v>3874</v>
      </c>
      <c r="B374" s="8" t="s">
        <v>3875</v>
      </c>
      <c r="C374" s="3" t="str">
        <f>_xlfn.XLOOKUP(B374,'[1]daily break down'!$D:$D,'[1]daily break down'!$E:$E,"")</f>
        <v>Maroua</v>
      </c>
      <c r="D374" s="1" t="s">
        <v>11</v>
      </c>
      <c r="E374" s="1" t="s">
        <v>12</v>
      </c>
      <c r="F374" s="3" t="s">
        <v>55</v>
      </c>
      <c r="G374" s="1" t="s">
        <v>84</v>
      </c>
      <c r="H374" s="39" t="str">
        <f>_xlfn.XLOOKUP(B374,[2]CALCULATION!$B:$B,[2]CALCULATION!$H:$H,"")</f>
        <v>Huawei</v>
      </c>
      <c r="I374" s="34">
        <v>0</v>
      </c>
      <c r="J374" s="34">
        <v>0</v>
      </c>
      <c r="K374" s="34">
        <v>0</v>
      </c>
      <c r="L374" s="34">
        <v>0</v>
      </c>
      <c r="M374" s="34">
        <v>0</v>
      </c>
      <c r="N374" s="34">
        <v>0</v>
      </c>
      <c r="O374" s="34">
        <v>0</v>
      </c>
      <c r="P374" s="34">
        <v>0</v>
      </c>
      <c r="Q374" s="34">
        <v>0.90372125342076792</v>
      </c>
      <c r="R374" s="34">
        <v>0</v>
      </c>
      <c r="S374" s="109">
        <v>0</v>
      </c>
      <c r="T374" s="109">
        <f>_xlfn.XLOOKUP(B374,'[3]Nur des jours'!$B:$B,'[3]Nur des jours'!$U:$U,"")</f>
        <v>0.25004779800989063</v>
      </c>
      <c r="U374" s="109">
        <v>0</v>
      </c>
      <c r="V374" s="109">
        <v>0.20795701318083623</v>
      </c>
      <c r="W374" s="109">
        <v>0.25004779800989063</v>
      </c>
      <c r="X374" s="109">
        <v>0</v>
      </c>
      <c r="Y374" s="109">
        <v>0</v>
      </c>
      <c r="Z374" s="109">
        <v>0</v>
      </c>
      <c r="AA374" s="109">
        <v>0</v>
      </c>
      <c r="AB374" s="109">
        <v>0</v>
      </c>
      <c r="AC374" s="109">
        <v>0.47647666550763557</v>
      </c>
      <c r="AD374" s="109">
        <v>0.60675433764803088</v>
      </c>
      <c r="AE374" s="109">
        <v>0.29795281837041604</v>
      </c>
      <c r="AF374" s="109">
        <v>0.29795281837041604</v>
      </c>
      <c r="AG374" s="57" t="str">
        <f>_xlfn.XLOOKUP(B374,[3]CALCULATION!$B:$B,[3]CALCULATION!$M:$M,"")</f>
        <v>Operationnel</v>
      </c>
      <c r="AH374" s="57"/>
      <c r="AI374" s="56" t="str" cm="1">
        <f t="array" ref="AI374">IFERROR(_xlfn.IFS(
AK374="MPR ISSUE","PDH",
AK374="BSS Hardware Issue","BSS",
AK374="Sites strategiques, MLL, Pylone, etc.","ENVTECH",
AK374="AKTIVCO DEFAUT GE &amp; POWER Cabinet","AKTIVCO",
AK374="AKTIVCO Coupure ENEO &amp; Baisse de tension","AKTIVCO GRID ONLY",
AK374="Coupure ENEO &amp; Baisse de tension","IHS GRID ONLY",
AK374="Defaut GE &amp; POWER Cabinet","IHS",
AK374="Sharing","Partners",
AK374="Sites strategiques &amp; DataCenter","SST &amp; DC",
AK374="Exclu","Exclu",
AK374="SAT","SAT",
AK374="SPARE-ISSUE","SPARE-ISSUE",
AK374="Fiber CAmtel","TRANS_FO_CAMTEL",
AK374="Fiber AOF","Fiber AOF",
AK374="Projet OCM (HUAWEI)","TRAVAUX-HUAWEI",
AK374="Projet OCM (NOKIA)","TRAVAUX-NOKIA",
AK374="ACCESS-ISSUE","ACCESS-ISSUE",
AK374="Projet OCM (ZTE, NOKIA, autres projets)","TRAVAUX OCM",
AK374="No root CAuse","No root cause",
AK374="ODU HS","PDH",
AK374="IP &amp; VLAN","PDH",
AK374="Warehouse HUAWEI","SPARE-ISSUE",
AK374="SPARE-HS","SPARE-ISSUE",
AK374="Power Telco","BSS",AK374="no impacts","no impacts"
),"")</f>
        <v>No root cause</v>
      </c>
      <c r="AJ374" s="56" t="str" cm="1">
        <f t="array" ref="AJ374">IFERROR(_xlfn.IFS(
AK374="MPR ISSUE","TX ISSUE",
AK374="BSS Hardware Issue","RAN ISSUE",
AK374="Sites strategiques, MLL, Pylone, etc.","ENVTECH",
AK374="AKTIVCO DEFAUT GE &amp; POWER Cabinet","POWER ISSUE",
AK374="AKTIVCO Coupure ENEO &amp; Baisse de tension","POWER ISSUE",
AK374="Coupure ENEO &amp; Baisse de tension","POWER ISSUE",
AK374="Defaut GE &amp; POWER Cabinet","POWER ISSUE",
AK374="Sharing","POWER ISSUE",
AK374="Sites strategiques &amp; DataCenter","POWER ISSUE",
AK374="Exclu","Exclu",
AK374="SAT","TX ISSUE",
AK374="SPARE-ISSUE","SPARE-ISSUE",
AK374="Fiber CAmtel","TX ISSUE",
AK374="Fiber AOF","TX ISSUE",
AK374="Projet OCM (HUAWEI)","TRAVAUX-HUAWEI",
AK374="Projet OCM (NOKIA)","TRAVAUX -NOKIA",
AK374="ACCESS-ISSUE","ACCESS-ISSUE",
AK374="Projet OCM (ZTE, NOKIA, autres projets)","TRAVAUX OCM",
AK374="No root CAuse","No root cause",
AK374="ODU HS","TX ISSUE",
AK374="IP &amp; VLAN","TX ISSUE",
AK374="Warehouse HUAWEI","SPARE-ISSUE",
AK374="SPARE-HS","SPARE-ISSUE",
AK374="Power Telco","RAN ISSUE",AK374="no impacts","no impacts"
),"")</f>
        <v>No root cause</v>
      </c>
      <c r="AK374" s="81" t="s">
        <v>5620</v>
      </c>
      <c r="AL374" s="56" t="str" cm="1">
        <f t="array" ref="AL374">IFERROR(_xlfn.IFS(
AK374="MPR ISSUE","ACTIVE",
AK374="BSS Hardware Issue","ACTIVE",
AK374="Sites strategiques, MLL, Pylone, etc.","PASSIVE",
AK374="AKTIVCO DEFAUT GE &amp; POWER Cabinet","PASSIVE",
AK374="AKTIVCO Coupure ENEO &amp; Baisse de tension","PASSIVE",
AK374="Coupure ENEO &amp; Baisse de tension","PASSIVE",
AK374="Defaut GE &amp; POWER Cabinet","PASSIVE",
AK374="Sharing","PASSIVE",
AK374="Sites strategiques &amp; DataCenter","PASSIVE",
AK374="Exclu","Exclu",
AK374="SAT","ACTIVE",
AK374="SPARE-ISSUE","SPARE-ISSUE",
AK374="Fiber CAmtel","ACTIVE",
AK374="Fiber AOF","ACTIVE",
AK374="Projet OCM (HUAWEI)","PLANNED WORKS",
AK374="Projet OCM (NOKIA)","PLANNED WORKS",
AK374="ACCESS-ISSUE","ACCESS-ISSUE",
AK374="Projet OCM (ZTE, NOKIA, autres projets)","PLANNED WORKS",
AK374="No root CAuse","No root cause",
AK374="ODU HS","ACTIVE",
AK374="IP &amp; VLAN","ACTIVE",
AK374="Warehouse HUAWEI","SPARE-ISSUE",
AK374="SPARE-HS","SPARE-ISSUE",
AK374="Power Telco","ACTIVE", AK374="no impacts","no impacts"
),"")</f>
        <v>No root cause</v>
      </c>
      <c r="AM374" s="108" t="s">
        <v>5537</v>
      </c>
      <c r="AN374" s="117" t="s">
        <v>3875</v>
      </c>
      <c r="AP374" s="23" t="s">
        <v>5537</v>
      </c>
      <c r="AQ374" s="23" t="s">
        <v>5537</v>
      </c>
      <c r="AR374" s="7"/>
      <c r="AS374" s="6"/>
      <c r="AT374" s="7"/>
      <c r="AU374" s="3" t="s">
        <v>5537</v>
      </c>
      <c r="AV374" s="24" t="s">
        <v>5537</v>
      </c>
      <c r="AW374" s="24" t="s">
        <v>5537</v>
      </c>
      <c r="AX374" s="24" t="s">
        <v>5537</v>
      </c>
      <c r="AY374" s="24" t="s">
        <v>5537</v>
      </c>
      <c r="AZ374" s="24" t="s">
        <v>5537</v>
      </c>
      <c r="BA374" s="24" t="s">
        <v>5537</v>
      </c>
      <c r="BB374" s="24" t="s">
        <v>5537</v>
      </c>
      <c r="BC374" s="24" t="s">
        <v>5537</v>
      </c>
      <c r="BD374" s="24" t="s">
        <v>5537</v>
      </c>
      <c r="BE374" s="24" t="s">
        <v>5537</v>
      </c>
      <c r="BF374" s="24" t="s">
        <v>5537</v>
      </c>
      <c r="BG374" s="24" t="s">
        <v>5537</v>
      </c>
      <c r="BH374" s="24" t="s">
        <v>5537</v>
      </c>
      <c r="BI374" s="9" t="s">
        <v>5537</v>
      </c>
      <c r="BJ374" s="14"/>
      <c r="BK374" s="14" t="s">
        <v>5537</v>
      </c>
      <c r="BL374" s="14" t="str">
        <f>_xlfn.XLOOKUP(B374,'[4]cell downs 18042026 17h'!$B:$B,'[4]cell downs 18042026 17h'!$B:$B,"")</f>
        <v/>
      </c>
      <c r="BM374" s="14" t="str">
        <f>_xlfn.XLOOKUP(B374,'[5]Cells Huawei 19042026 15h'!$B:$B,'[5]Cells Huawei 19042026 15h'!$B:$B,"")</f>
        <v/>
      </c>
      <c r="BN374" s="9" t="str">
        <f>_xlfn.XLOOKUP(B374,'[6]cells down 19042026 9H40'!$B:$B,'[6]cells down 19042026 9H40'!$B:$B,"")</f>
        <v/>
      </c>
      <c r="BO374" s="9" t="s">
        <v>3875</v>
      </c>
      <c r="BP374" s="9" t="s">
        <v>5537</v>
      </c>
    </row>
    <row r="375" spans="1:68" s="9" customFormat="1" x14ac:dyDescent="0.35">
      <c r="A375" s="1" t="s">
        <v>1357</v>
      </c>
      <c r="B375" s="1" t="s">
        <v>1358</v>
      </c>
      <c r="C375" s="3" t="str">
        <f>_xlfn.XLOOKUP(B375,'[1]daily break down'!$D:$D,'[1]daily break down'!$E:$E,"")</f>
        <v>NORD</v>
      </c>
      <c r="D375" s="1" t="s">
        <v>11</v>
      </c>
      <c r="E375" s="1" t="s">
        <v>12</v>
      </c>
      <c r="F375" s="3" t="s">
        <v>23</v>
      </c>
      <c r="G375" s="1" t="s">
        <v>1357</v>
      </c>
      <c r="H375" s="40" t="str">
        <f>_xlfn.XLOOKUP(B375,[2]CALCULATION!$B:$B,[2]CALCULATION!$H:$H,"")</f>
        <v>NOKIA</v>
      </c>
      <c r="I375" s="34">
        <v>0.27440856003813824</v>
      </c>
      <c r="J375" s="34">
        <v>1.7913100101545736</v>
      </c>
      <c r="K375" s="34">
        <v>1.9410619273638929</v>
      </c>
      <c r="L375" s="34">
        <v>0.15238514163131733</v>
      </c>
      <c r="M375" s="34">
        <v>0.19189938535300505</v>
      </c>
      <c r="N375" s="34">
        <v>5.8859164649063579E-3</v>
      </c>
      <c r="O375" s="34">
        <v>1.783370505255133</v>
      </c>
      <c r="P375" s="34">
        <v>0.13050946850434039</v>
      </c>
      <c r="Q375" s="34">
        <v>0</v>
      </c>
      <c r="R375" s="34">
        <v>0.83678112409419891</v>
      </c>
      <c r="S375" s="109">
        <v>0.17772655543285021</v>
      </c>
      <c r="T375" s="109">
        <f>_xlfn.XLOOKUP(B375,'[3]Nur des jours'!$B:$B,'[3]Nur des jours'!$U:$U,"")</f>
        <v>3.2908676884766161</v>
      </c>
      <c r="U375" s="109">
        <v>1.7415281392201041</v>
      </c>
      <c r="V375" s="109">
        <v>1.7494939144334163</v>
      </c>
      <c r="W375" s="109">
        <v>1.3095178660841684</v>
      </c>
      <c r="X375" s="109">
        <v>0</v>
      </c>
      <c r="Y375" s="109">
        <v>0</v>
      </c>
      <c r="Z375" s="109">
        <v>0</v>
      </c>
      <c r="AA375" s="109">
        <v>0</v>
      </c>
      <c r="AB375" s="109">
        <v>0.6635218959108804</v>
      </c>
      <c r="AC375" s="109">
        <v>0</v>
      </c>
      <c r="AD375" s="109">
        <v>0</v>
      </c>
      <c r="AE375" s="109">
        <v>0</v>
      </c>
      <c r="AF375" s="109">
        <v>0</v>
      </c>
      <c r="AG375" s="57" t="str">
        <f>_xlfn.XLOOKUP(B375,[3]CALCULATION!$B:$B,[3]CALCULATION!$M:$M,"")</f>
        <v>Operationnel</v>
      </c>
      <c r="AH375" s="57"/>
      <c r="AI375" s="56" t="str" cm="1">
        <f t="array" ref="AI375">IFERROR(_xlfn.IFS(
AK375="MPR ISSUE","PDH",
AK375="BSS Hardware Issue","BSS",
AK375="Sites strategiques, MLL, Pylone, etc.","ENVTECH",
AK375="AKTIVCO DEFAUT GE &amp; POWER Cabinet","AKTIVCO",
AK375="AKTIVCO Coupure ENEO &amp; Baisse de tension","AKTIVCO GRID ONLY",
AK375="Coupure ENEO &amp; Baisse de tension","IHS GRID ONLY",
AK375="Defaut GE &amp; POWER Cabinet","IHS",
AK375="Sharing","Partners",
AK375="Sites strategiques &amp; DataCenter","SST &amp; DC",
AK375="Exclu","Exclu",
AK375="SAT","SAT",
AK375="SPARE-ISSUE","SPARE-ISSUE",
AK375="Fiber CAmtel","TRANS_FO_CAMTEL",
AK375="Fiber AOF","Fiber AOF",
AK375="Projet OCM (HUAWEI)","TRAVAUX-HUAWEI",
AK375="Projet OCM (NOKIA)","TRAVAUX-NOKIA",
AK375="ACCESS-ISSUE","ACCESS-ISSUE",
AK375="Projet OCM (ZTE, NOKIA, autres projets)","TRAVAUX OCM",
AK375="No root CAuse","No root cause",
AK375="ODU HS","PDH",
AK375="IP &amp; VLAN","PDH",
AK375="Warehouse HUAWEI","SPARE-ISSUE",
AK375="SPARE-HS","SPARE-ISSUE",
AK375="Power Telco","BSS",AK375="no impacts","no impacts"
),"")</f>
        <v>No root cause</v>
      </c>
      <c r="AJ375" s="56" t="str" cm="1">
        <f t="array" ref="AJ375">IFERROR(_xlfn.IFS(
AK375="MPR ISSUE","TX ISSUE",
AK375="BSS Hardware Issue","RAN ISSUE",
AK375="Sites strategiques, MLL, Pylone, etc.","ENVTECH",
AK375="AKTIVCO DEFAUT GE &amp; POWER Cabinet","POWER ISSUE",
AK375="AKTIVCO Coupure ENEO &amp; Baisse de tension","POWER ISSUE",
AK375="Coupure ENEO &amp; Baisse de tension","POWER ISSUE",
AK375="Defaut GE &amp; POWER Cabinet","POWER ISSUE",
AK375="Sharing","POWER ISSUE",
AK375="Sites strategiques &amp; DataCenter","POWER ISSUE",
AK375="Exclu","Exclu",
AK375="SAT","TX ISSUE",
AK375="SPARE-ISSUE","SPARE-ISSUE",
AK375="Fiber CAmtel","TX ISSUE",
AK375="Fiber AOF","TX ISSUE",
AK375="Projet OCM (HUAWEI)","TRAVAUX-HUAWEI",
AK375="Projet OCM (NOKIA)","TRAVAUX -NOKIA",
AK375="ACCESS-ISSUE","ACCESS-ISSUE",
AK375="Projet OCM (ZTE, NOKIA, autres projets)","TRAVAUX OCM",
AK375="No root CAuse","No root cause",
AK375="ODU HS","TX ISSUE",
AK375="IP &amp; VLAN","TX ISSUE",
AK375="Warehouse HUAWEI","SPARE-ISSUE",
AK375="SPARE-HS","SPARE-ISSUE",
AK375="Power Telco","RAN ISSUE",AK375="no impacts","no impacts"
),"")</f>
        <v>No root cause</v>
      </c>
      <c r="AK375" s="81" t="s">
        <v>5620</v>
      </c>
      <c r="AL375" s="56" t="str" cm="1">
        <f t="array" ref="AL375">IFERROR(_xlfn.IFS(
AK375="MPR ISSUE","ACTIVE",
AK375="BSS Hardware Issue","ACTIVE",
AK375="Sites strategiques, MLL, Pylone, etc.","PASSIVE",
AK375="AKTIVCO DEFAUT GE &amp; POWER Cabinet","PASSIVE",
AK375="AKTIVCO Coupure ENEO &amp; Baisse de tension","PASSIVE",
AK375="Coupure ENEO &amp; Baisse de tension","PASSIVE",
AK375="Defaut GE &amp; POWER Cabinet","PASSIVE",
AK375="Sharing","PASSIVE",
AK375="Sites strategiques &amp; DataCenter","PASSIVE",
AK375="Exclu","Exclu",
AK375="SAT","ACTIVE",
AK375="SPARE-ISSUE","SPARE-ISSUE",
AK375="Fiber CAmtel","ACTIVE",
AK375="Fiber AOF","ACTIVE",
AK375="Projet OCM (HUAWEI)","PLANNED WORKS",
AK375="Projet OCM (NOKIA)","PLANNED WORKS",
AK375="ACCESS-ISSUE","ACCESS-ISSUE",
AK375="Projet OCM (ZTE, NOKIA, autres projets)","PLANNED WORKS",
AK375="No root CAuse","No root cause",
AK375="ODU HS","ACTIVE",
AK375="IP &amp; VLAN","ACTIVE",
AK375="Warehouse HUAWEI","SPARE-ISSUE",
AK375="SPARE-HS","SPARE-ISSUE",
AK375="Power Telco","ACTIVE", AK375="no impacts","no impacts"
),"")</f>
        <v>No root cause</v>
      </c>
      <c r="AM375" s="108" t="s">
        <v>5537</v>
      </c>
      <c r="AN375" s="117" t="s">
        <v>1358</v>
      </c>
      <c r="AP375" s="23" t="s">
        <v>5537</v>
      </c>
      <c r="AQ375" s="23" t="s">
        <v>5537</v>
      </c>
      <c r="AR375" s="7"/>
      <c r="AS375" s="6"/>
      <c r="AT375" s="7"/>
      <c r="AU375" s="3" t="s">
        <v>5537</v>
      </c>
      <c r="AV375" s="24" t="s">
        <v>5537</v>
      </c>
      <c r="AW375" s="24" t="s">
        <v>5537</v>
      </c>
      <c r="AX375" s="24" t="s">
        <v>5537</v>
      </c>
      <c r="AY375" s="24" t="s">
        <v>5537</v>
      </c>
      <c r="AZ375" s="24" t="s">
        <v>5537</v>
      </c>
      <c r="BA375" s="24" t="s">
        <v>5537</v>
      </c>
      <c r="BB375" s="24" t="s">
        <v>5537</v>
      </c>
      <c r="BC375" s="24" t="s">
        <v>5537</v>
      </c>
      <c r="BD375" s="24" t="s">
        <v>5537</v>
      </c>
      <c r="BE375" s="24" t="s">
        <v>5537</v>
      </c>
      <c r="BF375" s="24" t="s">
        <v>5537</v>
      </c>
      <c r="BG375" s="24" t="s">
        <v>5537</v>
      </c>
      <c r="BH375" s="24" t="s">
        <v>5537</v>
      </c>
      <c r="BI375" s="9" t="s">
        <v>5537</v>
      </c>
      <c r="BJ375" s="14"/>
      <c r="BK375" s="14" t="s">
        <v>5537</v>
      </c>
      <c r="BL375" s="14" t="str">
        <f>_xlfn.XLOOKUP(B375,'[4]cell downs 18042026 17h'!$B:$B,'[4]cell downs 18042026 17h'!$B:$B,"")</f>
        <v/>
      </c>
      <c r="BM375" s="14" t="str">
        <f>_xlfn.XLOOKUP(B375,'[5]Cells Huawei 19042026 15h'!$B:$B,'[5]Cells Huawei 19042026 15h'!$B:$B,"")</f>
        <v/>
      </c>
      <c r="BN375" s="9" t="str">
        <f>_xlfn.XLOOKUP(B375,'[6]cells down 19042026 9H40'!$B:$B,'[6]cells down 19042026 9H40'!$B:$B,"")</f>
        <v/>
      </c>
      <c r="BO375" s="9" t="s">
        <v>1358</v>
      </c>
      <c r="BP375" s="9" t="s">
        <v>5537</v>
      </c>
    </row>
    <row r="376" spans="1:68" s="9" customFormat="1" x14ac:dyDescent="0.35">
      <c r="A376" s="1" t="s">
        <v>2623</v>
      </c>
      <c r="B376" s="8" t="s">
        <v>2624</v>
      </c>
      <c r="C376" s="3" t="str">
        <f>_xlfn.XLOOKUP(B376,'[1]daily break down'!$D:$D,'[1]daily break down'!$E:$E,"")</f>
        <v>ADAMAOUA</v>
      </c>
      <c r="D376" s="1" t="s">
        <v>11</v>
      </c>
      <c r="E376" s="1" t="s">
        <v>12</v>
      </c>
      <c r="F376" s="3" t="s">
        <v>90</v>
      </c>
      <c r="G376" s="1" t="s">
        <v>2625</v>
      </c>
      <c r="H376" s="40" t="str">
        <f>_xlfn.XLOOKUP(B376,[2]CALCULATION!$B:$B,[2]CALCULATION!$H:$H,"")</f>
        <v>NOKIA</v>
      </c>
      <c r="I376" s="34">
        <v>0</v>
      </c>
      <c r="J376" s="34">
        <v>0.11317903851352555</v>
      </c>
      <c r="K376" s="34">
        <v>2.3691276287142293</v>
      </c>
      <c r="L376" s="34">
        <v>5.0708592700559834</v>
      </c>
      <c r="M376" s="34">
        <v>8.2486013055829421E-2</v>
      </c>
      <c r="N376" s="34">
        <v>8.2465815154381797E-2</v>
      </c>
      <c r="O376" s="34">
        <v>0.11835764153433224</v>
      </c>
      <c r="P376" s="34">
        <v>7.9038961128181512E-2</v>
      </c>
      <c r="Q376" s="34">
        <v>0</v>
      </c>
      <c r="R376" s="34">
        <v>0.11913844602482747</v>
      </c>
      <c r="S376" s="109">
        <v>1.4311007438906167</v>
      </c>
      <c r="T376" s="109">
        <f>_xlfn.XLOOKUP(B376,'[3]Nur des jours'!$B:$B,'[3]Nur des jours'!$U:$U,"")</f>
        <v>0.15086325653897525</v>
      </c>
      <c r="U376" s="109">
        <v>4.1802794667392353</v>
      </c>
      <c r="V376" s="109">
        <v>1.9539737131743511</v>
      </c>
      <c r="W376" s="109">
        <v>0.15086325653897525</v>
      </c>
      <c r="X376" s="109">
        <v>6.8793860931907008E-2</v>
      </c>
      <c r="Y376" s="109">
        <v>0</v>
      </c>
      <c r="Z376" s="109">
        <v>3.233691707079956E-2</v>
      </c>
      <c r="AA376" s="109">
        <v>0</v>
      </c>
      <c r="AB376" s="109">
        <v>0.15645298978948854</v>
      </c>
      <c r="AC376" s="109">
        <v>0.79783301160230047</v>
      </c>
      <c r="AD376" s="109">
        <v>0.35811204054822932</v>
      </c>
      <c r="AE376" s="109">
        <v>0.29326852937716069</v>
      </c>
      <c r="AF376" s="109">
        <v>0.29326852937716069</v>
      </c>
      <c r="AG376" s="57" t="str">
        <f>_xlfn.XLOOKUP(B376,[3]CALCULATION!$B:$B,[3]CALCULATION!$M:$M,"")</f>
        <v>Operationnel</v>
      </c>
      <c r="AH376" s="57"/>
      <c r="AI376" s="56" t="str" cm="1">
        <f t="array" ref="AI376">IFERROR(_xlfn.IFS(
AK376="MPR ISSUE","PDH",
AK376="BSS Hardware Issue","BSS",
AK376="Sites strategiques, MLL, Pylone, etc.","ENVTECH",
AK376="AKTIVCO DEFAUT GE &amp; POWER Cabinet","AKTIVCO",
AK376="AKTIVCO Coupure ENEO &amp; Baisse de tension","AKTIVCO GRID ONLY",
AK376="Coupure ENEO &amp; Baisse de tension","IHS GRID ONLY",
AK376="Defaut GE &amp; POWER Cabinet","IHS",
AK376="Sharing","Partners",
AK376="Sites strategiques &amp; DataCenter","SST &amp; DC",
AK376="Exclu","Exclu",
AK376="SAT","SAT",
AK376="SPARE-ISSUE","SPARE-ISSUE",
AK376="Fiber CAmtel","TRANS_FO_CAMTEL",
AK376="Fiber AOF","Fiber AOF",
AK376="Projet OCM (HUAWEI)","TRAVAUX-HUAWEI",
AK376="Projet OCM (NOKIA)","TRAVAUX-NOKIA",
AK376="ACCESS-ISSUE","ACCESS-ISSUE",
AK376="Projet OCM (ZTE, NOKIA, autres projets)","TRAVAUX OCM",
AK376="No root CAuse","No root cause",
AK376="ODU HS","PDH",
AK376="IP &amp; VLAN","PDH",
AK376="Warehouse HUAWEI","SPARE-ISSUE",
AK376="SPARE-HS","SPARE-ISSUE",
AK376="Power Telco","BSS",AK376="no impacts","no impacts"
),"")</f>
        <v>No root cause</v>
      </c>
      <c r="AJ376" s="56" t="str" cm="1">
        <f t="array" ref="AJ376">IFERROR(_xlfn.IFS(
AK376="MPR ISSUE","TX ISSUE",
AK376="BSS Hardware Issue","RAN ISSUE",
AK376="Sites strategiques, MLL, Pylone, etc.","ENVTECH",
AK376="AKTIVCO DEFAUT GE &amp; POWER Cabinet","POWER ISSUE",
AK376="AKTIVCO Coupure ENEO &amp; Baisse de tension","POWER ISSUE",
AK376="Coupure ENEO &amp; Baisse de tension","POWER ISSUE",
AK376="Defaut GE &amp; POWER Cabinet","POWER ISSUE",
AK376="Sharing","POWER ISSUE",
AK376="Sites strategiques &amp; DataCenter","POWER ISSUE",
AK376="Exclu","Exclu",
AK376="SAT","TX ISSUE",
AK376="SPARE-ISSUE","SPARE-ISSUE",
AK376="Fiber CAmtel","TX ISSUE",
AK376="Fiber AOF","TX ISSUE",
AK376="Projet OCM (HUAWEI)","TRAVAUX-HUAWEI",
AK376="Projet OCM (NOKIA)","TRAVAUX -NOKIA",
AK376="ACCESS-ISSUE","ACCESS-ISSUE",
AK376="Projet OCM (ZTE, NOKIA, autres projets)","TRAVAUX OCM",
AK376="No root CAuse","No root cause",
AK376="ODU HS","TX ISSUE",
AK376="IP &amp; VLAN","TX ISSUE",
AK376="Warehouse HUAWEI","SPARE-ISSUE",
AK376="SPARE-HS","SPARE-ISSUE",
AK376="Power Telco","RAN ISSUE",AK376="no impacts","no impacts"
),"")</f>
        <v>No root cause</v>
      </c>
      <c r="AK376" s="81" t="s">
        <v>5620</v>
      </c>
      <c r="AL376" s="56" t="str" cm="1">
        <f t="array" ref="AL376">IFERROR(_xlfn.IFS(
AK376="MPR ISSUE","ACTIVE",
AK376="BSS Hardware Issue","ACTIVE",
AK376="Sites strategiques, MLL, Pylone, etc.","PASSIVE",
AK376="AKTIVCO DEFAUT GE &amp; POWER Cabinet","PASSIVE",
AK376="AKTIVCO Coupure ENEO &amp; Baisse de tension","PASSIVE",
AK376="Coupure ENEO &amp; Baisse de tension","PASSIVE",
AK376="Defaut GE &amp; POWER Cabinet","PASSIVE",
AK376="Sharing","PASSIVE",
AK376="Sites strategiques &amp; DataCenter","PASSIVE",
AK376="Exclu","Exclu",
AK376="SAT","ACTIVE",
AK376="SPARE-ISSUE","SPARE-ISSUE",
AK376="Fiber CAmtel","ACTIVE",
AK376="Fiber AOF","ACTIVE",
AK376="Projet OCM (HUAWEI)","PLANNED WORKS",
AK376="Projet OCM (NOKIA)","PLANNED WORKS",
AK376="ACCESS-ISSUE","ACCESS-ISSUE",
AK376="Projet OCM (ZTE, NOKIA, autres projets)","PLANNED WORKS",
AK376="No root CAuse","No root cause",
AK376="ODU HS","ACTIVE",
AK376="IP &amp; VLAN","ACTIVE",
AK376="Warehouse HUAWEI","SPARE-ISSUE",
AK376="SPARE-HS","SPARE-ISSUE",
AK376="Power Telco","ACTIVE", AK376="no impacts","no impacts"
),"")</f>
        <v>No root cause</v>
      </c>
      <c r="AM376" s="108" t="s">
        <v>5537</v>
      </c>
      <c r="AN376" s="117" t="s">
        <v>2624</v>
      </c>
      <c r="AP376" s="23" t="s">
        <v>5537</v>
      </c>
      <c r="AQ376" s="23" t="s">
        <v>5537</v>
      </c>
      <c r="AR376" s="7"/>
      <c r="AS376" s="6"/>
      <c r="AT376" s="7"/>
      <c r="AU376" s="3" t="s">
        <v>5537</v>
      </c>
      <c r="AV376" s="24" t="s">
        <v>5537</v>
      </c>
      <c r="AW376" s="24" t="s">
        <v>5537</v>
      </c>
      <c r="AX376" s="24" t="s">
        <v>5537</v>
      </c>
      <c r="AY376" s="24" t="s">
        <v>5537</v>
      </c>
      <c r="AZ376" s="24" t="s">
        <v>5537</v>
      </c>
      <c r="BA376" s="24" t="s">
        <v>5537</v>
      </c>
      <c r="BB376" s="24" t="s">
        <v>5537</v>
      </c>
      <c r="BC376" s="24" t="s">
        <v>5537</v>
      </c>
      <c r="BD376" s="24" t="s">
        <v>5537</v>
      </c>
      <c r="BE376" s="24" t="s">
        <v>5537</v>
      </c>
      <c r="BF376" s="24" t="s">
        <v>5537</v>
      </c>
      <c r="BG376" s="24" t="s">
        <v>5537</v>
      </c>
      <c r="BH376" s="24" t="s">
        <v>5537</v>
      </c>
      <c r="BI376" s="9" t="s">
        <v>5537</v>
      </c>
      <c r="BJ376" s="14"/>
      <c r="BK376" s="14" t="s">
        <v>5537</v>
      </c>
      <c r="BL376" s="14" t="str">
        <f>_xlfn.XLOOKUP(B376,'[4]cell downs 18042026 17h'!$B:$B,'[4]cell downs 18042026 17h'!$B:$B,"")</f>
        <v/>
      </c>
      <c r="BM376" s="14" t="str">
        <f>_xlfn.XLOOKUP(B376,'[5]Cells Huawei 19042026 15h'!$B:$B,'[5]Cells Huawei 19042026 15h'!$B:$B,"")</f>
        <v/>
      </c>
      <c r="BN376" s="9" t="str">
        <f>_xlfn.XLOOKUP(B376,'[6]cells down 19042026 9H40'!$B:$B,'[6]cells down 19042026 9H40'!$B:$B,"")</f>
        <v/>
      </c>
      <c r="BO376" s="9" t="s">
        <v>2624</v>
      </c>
      <c r="BP376" s="9" t="s">
        <v>5537</v>
      </c>
    </row>
    <row r="377" spans="1:68" s="9" customFormat="1" x14ac:dyDescent="0.35">
      <c r="A377" s="1" t="s">
        <v>3307</v>
      </c>
      <c r="B377" s="8" t="s">
        <v>3308</v>
      </c>
      <c r="C377" s="3" t="str">
        <f>_xlfn.XLOOKUP(B377,'[1]daily break down'!$D:$D,'[1]daily break down'!$E:$E,"")</f>
        <v>Yaounde</v>
      </c>
      <c r="D377" s="1" t="s">
        <v>11</v>
      </c>
      <c r="E377" s="1" t="s">
        <v>12</v>
      </c>
      <c r="F377" s="3" t="s">
        <v>37</v>
      </c>
      <c r="G377" s="1" t="s">
        <v>38</v>
      </c>
      <c r="H377" s="41" t="str">
        <f>_xlfn.XLOOKUP(B377,[2]CALCULATION!$B:$B,[2]CALCULATION!$H:$H,"")</f>
        <v>ZTE</v>
      </c>
      <c r="I377" s="34">
        <v>0</v>
      </c>
      <c r="J377" s="34">
        <v>0</v>
      </c>
      <c r="K377" s="34">
        <v>9.2100344431032391E-2</v>
      </c>
      <c r="L377" s="34">
        <v>0</v>
      </c>
      <c r="M377" s="34">
        <v>0</v>
      </c>
      <c r="N377" s="34">
        <v>0</v>
      </c>
      <c r="O377" s="34">
        <v>0</v>
      </c>
      <c r="P377" s="34">
        <v>12.52864313577774</v>
      </c>
      <c r="Q377" s="34">
        <v>46.616810488738231</v>
      </c>
      <c r="R377" s="34">
        <v>0</v>
      </c>
      <c r="S377" s="109">
        <v>0.49702796254918918</v>
      </c>
      <c r="T377" s="109">
        <f>_xlfn.XLOOKUP(B377,'[3]Nur des jours'!$B:$B,'[3]Nur des jours'!$U:$U,"")</f>
        <v>0</v>
      </c>
      <c r="U377" s="109">
        <v>0.3803687152751028</v>
      </c>
      <c r="V377" s="109">
        <v>0</v>
      </c>
      <c r="W377" s="109">
        <v>0</v>
      </c>
      <c r="X377" s="109">
        <v>0</v>
      </c>
      <c r="Y377" s="109">
        <v>3.0838812269392459</v>
      </c>
      <c r="Z377" s="109">
        <v>0</v>
      </c>
      <c r="AA377" s="109">
        <v>0</v>
      </c>
      <c r="AB377" s="109">
        <v>0</v>
      </c>
      <c r="AC377" s="109">
        <v>0</v>
      </c>
      <c r="AD377" s="109">
        <v>0.12001208727317279</v>
      </c>
      <c r="AE377" s="109">
        <v>0.26517194442304259</v>
      </c>
      <c r="AF377" s="109">
        <v>0.26517194442304259</v>
      </c>
      <c r="AG377" s="57" t="str">
        <f>_xlfn.XLOOKUP(B377,[3]CALCULATION!$B:$B,[3]CALCULATION!$M:$M,"")</f>
        <v>Operationnel</v>
      </c>
      <c r="AH377" s="57"/>
      <c r="AI377" s="56" t="str" cm="1">
        <f t="array" ref="AI377">IFERROR(_xlfn.IFS(
AK377="MPR ISSUE","PDH",
AK377="BSS Hardware Issue","BSS",
AK377="Sites strategiques, MLL, Pylone, etc.","ENVTECH",
AK377="AKTIVCO DEFAUT GE &amp; POWER Cabinet","AKTIVCO",
AK377="AKTIVCO Coupure ENEO &amp; Baisse de tension","AKTIVCO GRID ONLY",
AK377="Coupure ENEO &amp; Baisse de tension","IHS GRID ONLY",
AK377="Defaut GE &amp; POWER Cabinet","IHS",
AK377="Sharing","Partners",
AK377="Sites strategiques &amp; DataCenter","SST &amp; DC",
AK377="Exclu","Exclu",
AK377="SAT","SAT",
AK377="SPARE-ISSUE","SPARE-ISSUE",
AK377="Fiber CAmtel","TRANS_FO_CAMTEL",
AK377="Fiber AOF","Fiber AOF",
AK377="Projet OCM (HUAWEI)","TRAVAUX-HUAWEI",
AK377="Projet OCM (NOKIA)","TRAVAUX-NOKIA",
AK377="ACCESS-ISSUE","ACCESS-ISSUE",
AK377="Projet OCM (ZTE, NOKIA, autres projets)","TRAVAUX OCM",
AK377="No root CAuse","No root cause",
AK377="ODU HS","PDH",
AK377="IP &amp; VLAN","PDH",
AK377="Warehouse HUAWEI","SPARE-ISSUE",
AK377="SPARE-HS","SPARE-ISSUE",
AK377="Power Telco","BSS",AK377="no impacts","no impacts"
),"")</f>
        <v>No root cause</v>
      </c>
      <c r="AJ377" s="56" t="str" cm="1">
        <f t="array" ref="AJ377">IFERROR(_xlfn.IFS(
AK377="MPR ISSUE","TX ISSUE",
AK377="BSS Hardware Issue","RAN ISSUE",
AK377="Sites strategiques, MLL, Pylone, etc.","ENVTECH",
AK377="AKTIVCO DEFAUT GE &amp; POWER Cabinet","POWER ISSUE",
AK377="AKTIVCO Coupure ENEO &amp; Baisse de tension","POWER ISSUE",
AK377="Coupure ENEO &amp; Baisse de tension","POWER ISSUE",
AK377="Defaut GE &amp; POWER Cabinet","POWER ISSUE",
AK377="Sharing","POWER ISSUE",
AK377="Sites strategiques &amp; DataCenter","POWER ISSUE",
AK377="Exclu","Exclu",
AK377="SAT","TX ISSUE",
AK377="SPARE-ISSUE","SPARE-ISSUE",
AK377="Fiber CAmtel","TX ISSUE",
AK377="Fiber AOF","TX ISSUE",
AK377="Projet OCM (HUAWEI)","TRAVAUX-HUAWEI",
AK377="Projet OCM (NOKIA)","TRAVAUX -NOKIA",
AK377="ACCESS-ISSUE","ACCESS-ISSUE",
AK377="Projet OCM (ZTE, NOKIA, autres projets)","TRAVAUX OCM",
AK377="No root CAuse","No root cause",
AK377="ODU HS","TX ISSUE",
AK377="IP &amp; VLAN","TX ISSUE",
AK377="Warehouse HUAWEI","SPARE-ISSUE",
AK377="SPARE-HS","SPARE-ISSUE",
AK377="Power Telco","RAN ISSUE",AK377="no impacts","no impacts"
),"")</f>
        <v>No root cause</v>
      </c>
      <c r="AK377" s="81" t="s">
        <v>5620</v>
      </c>
      <c r="AL377" s="56" t="str" cm="1">
        <f t="array" ref="AL377">IFERROR(_xlfn.IFS(
AK377="MPR ISSUE","ACTIVE",
AK377="BSS Hardware Issue","ACTIVE",
AK377="Sites strategiques, MLL, Pylone, etc.","PASSIVE",
AK377="AKTIVCO DEFAUT GE &amp; POWER Cabinet","PASSIVE",
AK377="AKTIVCO Coupure ENEO &amp; Baisse de tension","PASSIVE",
AK377="Coupure ENEO &amp; Baisse de tension","PASSIVE",
AK377="Defaut GE &amp; POWER Cabinet","PASSIVE",
AK377="Sharing","PASSIVE",
AK377="Sites strategiques &amp; DataCenter","PASSIVE",
AK377="Exclu","Exclu",
AK377="SAT","ACTIVE",
AK377="SPARE-ISSUE","SPARE-ISSUE",
AK377="Fiber CAmtel","ACTIVE",
AK377="Fiber AOF","ACTIVE",
AK377="Projet OCM (HUAWEI)","PLANNED WORKS",
AK377="Projet OCM (NOKIA)","PLANNED WORKS",
AK377="ACCESS-ISSUE","ACCESS-ISSUE",
AK377="Projet OCM (ZTE, NOKIA, autres projets)","PLANNED WORKS",
AK377="No root CAuse","No root cause",
AK377="ODU HS","ACTIVE",
AK377="IP &amp; VLAN","ACTIVE",
AK377="Warehouse HUAWEI","SPARE-ISSUE",
AK377="SPARE-HS","SPARE-ISSUE",
AK377="Power Telco","ACTIVE", AK377="no impacts","no impacts"
),"")</f>
        <v>No root cause</v>
      </c>
      <c r="AM377" s="108" t="s">
        <v>5537</v>
      </c>
      <c r="AN377" s="117" t="s">
        <v>3308</v>
      </c>
      <c r="AP377" s="23" t="s">
        <v>5537</v>
      </c>
      <c r="AQ377" s="23" t="s">
        <v>5537</v>
      </c>
      <c r="AR377" s="7"/>
      <c r="AS377" s="6"/>
      <c r="AT377" s="7"/>
      <c r="AU377" s="3" t="s">
        <v>5537</v>
      </c>
      <c r="AV377" s="24" t="s">
        <v>5537</v>
      </c>
      <c r="AW377" s="24" t="s">
        <v>5537</v>
      </c>
      <c r="AX377" s="24" t="s">
        <v>5537</v>
      </c>
      <c r="AY377" s="24" t="s">
        <v>5537</v>
      </c>
      <c r="AZ377" s="24" t="s">
        <v>5537</v>
      </c>
      <c r="BA377" s="24" t="s">
        <v>5537</v>
      </c>
      <c r="BB377" s="24" t="s">
        <v>5537</v>
      </c>
      <c r="BC377" s="24" t="s">
        <v>5537</v>
      </c>
      <c r="BD377" s="24" t="s">
        <v>5537</v>
      </c>
      <c r="BE377" s="24" t="s">
        <v>5537</v>
      </c>
      <c r="BF377" s="24" t="s">
        <v>5537</v>
      </c>
      <c r="BG377" s="24" t="s">
        <v>5537</v>
      </c>
      <c r="BH377" s="24" t="s">
        <v>5537</v>
      </c>
      <c r="BI377" s="9" t="s">
        <v>5537</v>
      </c>
      <c r="BJ377" s="14"/>
      <c r="BK377" s="14" t="s">
        <v>5537</v>
      </c>
      <c r="BL377" s="14" t="str">
        <f>_xlfn.XLOOKUP(B377,'[4]cell downs 18042026 17h'!$B:$B,'[4]cell downs 18042026 17h'!$B:$B,"")</f>
        <v/>
      </c>
      <c r="BM377" s="14" t="str">
        <f>_xlfn.XLOOKUP(B377,'[5]Cells Huawei 19042026 15h'!$B:$B,'[5]Cells Huawei 19042026 15h'!$B:$B,"")</f>
        <v/>
      </c>
      <c r="BN377" s="9" t="str">
        <f>_xlfn.XLOOKUP(B377,'[6]cells down 19042026 9H40'!$B:$B,'[6]cells down 19042026 9H40'!$B:$B,"")</f>
        <v/>
      </c>
      <c r="BO377" s="9" t="s">
        <v>3308</v>
      </c>
      <c r="BP377" s="9" t="s">
        <v>5537</v>
      </c>
    </row>
    <row r="378" spans="1:68" s="9" customFormat="1" x14ac:dyDescent="0.35">
      <c r="A378" s="1" t="s">
        <v>829</v>
      </c>
      <c r="B378" s="1" t="s">
        <v>830</v>
      </c>
      <c r="C378" s="3" t="str">
        <f>_xlfn.XLOOKUP(B378,'[1]daily break down'!$D:$D,'[1]daily break down'!$E:$E,"")</f>
        <v>Douala</v>
      </c>
      <c r="D378" s="1" t="s">
        <v>21</v>
      </c>
      <c r="E378" s="1" t="s">
        <v>36</v>
      </c>
      <c r="F378" s="3" t="s">
        <v>31</v>
      </c>
      <c r="G378" s="1" t="s">
        <v>32</v>
      </c>
      <c r="H378" s="41" t="str">
        <f>_xlfn.XLOOKUP(B378,[2]CALCULATION!$B:$B,[2]CALCULATION!$H:$H,"")</f>
        <v>ZTE</v>
      </c>
      <c r="I378" s="34">
        <v>4.0826812828700492</v>
      </c>
      <c r="J378" s="34">
        <v>7.2792088644619657</v>
      </c>
      <c r="K378" s="34">
        <v>1.5837014493498045</v>
      </c>
      <c r="L378" s="34">
        <v>1.9514785993328254</v>
      </c>
      <c r="M378" s="34">
        <v>0</v>
      </c>
      <c r="N378" s="34">
        <v>5.8818661484506309</v>
      </c>
      <c r="O378" s="34">
        <v>0</v>
      </c>
      <c r="P378" s="34">
        <v>0</v>
      </c>
      <c r="Q378" s="34">
        <v>0</v>
      </c>
      <c r="R378" s="34">
        <v>0</v>
      </c>
      <c r="S378" s="109">
        <v>0</v>
      </c>
      <c r="T378" s="109">
        <f>_xlfn.XLOOKUP(B378,'[3]Nur des jours'!$B:$B,'[3]Nur des jours'!$U:$U,"")</f>
        <v>0</v>
      </c>
      <c r="U378" s="109">
        <v>0</v>
      </c>
      <c r="V378" s="109">
        <v>0</v>
      </c>
      <c r="W378" s="109">
        <v>0</v>
      </c>
      <c r="X378" s="109">
        <v>1.5195308375638139</v>
      </c>
      <c r="Y378" s="109">
        <v>8.2211685257952301</v>
      </c>
      <c r="Z378" s="109">
        <v>0</v>
      </c>
      <c r="AA378" s="109">
        <v>0.25425687649279638</v>
      </c>
      <c r="AB378" s="109">
        <v>6.5133968024169991E-17</v>
      </c>
      <c r="AC378" s="109">
        <v>0</v>
      </c>
      <c r="AD378" s="109">
        <v>0.10688991571209513</v>
      </c>
      <c r="AE378" s="109">
        <v>0.26863194961661713</v>
      </c>
      <c r="AF378" s="109">
        <v>0.26863194961661713</v>
      </c>
      <c r="AG378" s="57" t="str">
        <f>_xlfn.XLOOKUP(B378,[3]CALCULATION!$B:$B,[3]CALCULATION!$M:$M,"")</f>
        <v>Operationnel</v>
      </c>
      <c r="AH378" s="57"/>
      <c r="AI378" s="56" t="str" cm="1">
        <f t="array" ref="AI378">IFERROR(_xlfn.IFS(
AK378="MPR ISSUE","PDH",
AK378="BSS Hardware Issue","BSS",
AK378="Sites strategiques, MLL, Pylone, etc.","ENVTECH",
AK378="AKTIVCO DEFAUT GE &amp; POWER Cabinet","AKTIVCO",
AK378="AKTIVCO Coupure ENEO &amp; Baisse de tension","AKTIVCO GRID ONLY",
AK378="Coupure ENEO &amp; Baisse de tension","IHS GRID ONLY",
AK378="Defaut GE &amp; POWER Cabinet","IHS",
AK378="Sharing","Partners",
AK378="Sites strategiques &amp; DataCenter","SST &amp; DC",
AK378="Exclu","Exclu",
AK378="SAT","SAT",
AK378="SPARE-ISSUE","SPARE-ISSUE",
AK378="Fiber CAmtel","TRANS_FO_CAMTEL",
AK378="Fiber AOF","Fiber AOF",
AK378="Projet OCM (HUAWEI)","TRAVAUX-HUAWEI",
AK378="Projet OCM (NOKIA)","TRAVAUX-NOKIA",
AK378="ACCESS-ISSUE","ACCESS-ISSUE",
AK378="Projet OCM (ZTE, NOKIA, autres projets)","TRAVAUX OCM",
AK378="No root CAuse","No root cause",
AK378="ODU HS","PDH",
AK378="IP &amp; VLAN","PDH",
AK378="Warehouse HUAWEI","SPARE-ISSUE",
AK378="SPARE-HS","SPARE-ISSUE",
AK378="Power Telco","BSS",AK378="no impacts","no impacts"
),"")</f>
        <v>No root cause</v>
      </c>
      <c r="AJ378" s="56" t="str" cm="1">
        <f t="array" ref="AJ378">IFERROR(_xlfn.IFS(
AK378="MPR ISSUE","TX ISSUE",
AK378="BSS Hardware Issue","RAN ISSUE",
AK378="Sites strategiques, MLL, Pylone, etc.","ENVTECH",
AK378="AKTIVCO DEFAUT GE &amp; POWER Cabinet","POWER ISSUE",
AK378="AKTIVCO Coupure ENEO &amp; Baisse de tension","POWER ISSUE",
AK378="Coupure ENEO &amp; Baisse de tension","POWER ISSUE",
AK378="Defaut GE &amp; POWER Cabinet","POWER ISSUE",
AK378="Sharing","POWER ISSUE",
AK378="Sites strategiques &amp; DataCenter","POWER ISSUE",
AK378="Exclu","Exclu",
AK378="SAT","TX ISSUE",
AK378="SPARE-ISSUE","SPARE-ISSUE",
AK378="Fiber CAmtel","TX ISSUE",
AK378="Fiber AOF","TX ISSUE",
AK378="Projet OCM (HUAWEI)","TRAVAUX-HUAWEI",
AK378="Projet OCM (NOKIA)","TRAVAUX -NOKIA",
AK378="ACCESS-ISSUE","ACCESS-ISSUE",
AK378="Projet OCM (ZTE, NOKIA, autres projets)","TRAVAUX OCM",
AK378="No root CAuse","No root cause",
AK378="ODU HS","TX ISSUE",
AK378="IP &amp; VLAN","TX ISSUE",
AK378="Warehouse HUAWEI","SPARE-ISSUE",
AK378="SPARE-HS","SPARE-ISSUE",
AK378="Power Telco","RAN ISSUE",AK378="no impacts","no impacts"
),"")</f>
        <v>No root cause</v>
      </c>
      <c r="AK378" s="81" t="s">
        <v>5620</v>
      </c>
      <c r="AL378" s="56" t="str" cm="1">
        <f t="array" ref="AL378">IFERROR(_xlfn.IFS(
AK378="MPR ISSUE","ACTIVE",
AK378="BSS Hardware Issue","ACTIVE",
AK378="Sites strategiques, MLL, Pylone, etc.","PASSIVE",
AK378="AKTIVCO DEFAUT GE &amp; POWER Cabinet","PASSIVE",
AK378="AKTIVCO Coupure ENEO &amp; Baisse de tension","PASSIVE",
AK378="Coupure ENEO &amp; Baisse de tension","PASSIVE",
AK378="Defaut GE &amp; POWER Cabinet","PASSIVE",
AK378="Sharing","PASSIVE",
AK378="Sites strategiques &amp; DataCenter","PASSIVE",
AK378="Exclu","Exclu",
AK378="SAT","ACTIVE",
AK378="SPARE-ISSUE","SPARE-ISSUE",
AK378="Fiber CAmtel","ACTIVE",
AK378="Fiber AOF","ACTIVE",
AK378="Projet OCM (HUAWEI)","PLANNED WORKS",
AK378="Projet OCM (NOKIA)","PLANNED WORKS",
AK378="ACCESS-ISSUE","ACCESS-ISSUE",
AK378="Projet OCM (ZTE, NOKIA, autres projets)","PLANNED WORKS",
AK378="No root CAuse","No root cause",
AK378="ODU HS","ACTIVE",
AK378="IP &amp; VLAN","ACTIVE",
AK378="Warehouse HUAWEI","SPARE-ISSUE",
AK378="SPARE-HS","SPARE-ISSUE",
AK378="Power Telco","ACTIVE", AK378="no impacts","no impacts"
),"")</f>
        <v>No root cause</v>
      </c>
      <c r="AM378" s="108" t="s">
        <v>5537</v>
      </c>
      <c r="AN378" s="117" t="s">
        <v>830</v>
      </c>
      <c r="AP378" s="23" t="s">
        <v>5537</v>
      </c>
      <c r="AQ378" s="23" t="s">
        <v>5537</v>
      </c>
      <c r="AR378" s="7"/>
      <c r="AS378" s="6"/>
      <c r="AT378" s="7"/>
      <c r="AU378" s="3" t="s">
        <v>5537</v>
      </c>
      <c r="AV378" s="24" t="s">
        <v>5537</v>
      </c>
      <c r="AW378" s="24" t="s">
        <v>5537</v>
      </c>
      <c r="AX378" s="24" t="s">
        <v>5537</v>
      </c>
      <c r="AY378" s="24" t="s">
        <v>5537</v>
      </c>
      <c r="AZ378" s="24" t="s">
        <v>5537</v>
      </c>
      <c r="BA378" s="24" t="s">
        <v>5537</v>
      </c>
      <c r="BB378" s="24" t="s">
        <v>5537</v>
      </c>
      <c r="BC378" s="24" t="s">
        <v>5537</v>
      </c>
      <c r="BD378" s="24" t="s">
        <v>5537</v>
      </c>
      <c r="BE378" s="24" t="s">
        <v>5537</v>
      </c>
      <c r="BF378" s="24" t="s">
        <v>5537</v>
      </c>
      <c r="BG378" s="24" t="s">
        <v>5537</v>
      </c>
      <c r="BH378" s="24" t="s">
        <v>5537</v>
      </c>
      <c r="BI378" s="9" t="s">
        <v>5537</v>
      </c>
      <c r="BJ378" s="14"/>
      <c r="BK378" s="14" t="s">
        <v>5537</v>
      </c>
      <c r="BL378" s="14" t="str">
        <f>_xlfn.XLOOKUP(B378,'[4]cell downs 18042026 17h'!$B:$B,'[4]cell downs 18042026 17h'!$B:$B,"")</f>
        <v/>
      </c>
      <c r="BM378" s="14" t="str">
        <f>_xlfn.XLOOKUP(B378,'[5]Cells Huawei 19042026 15h'!$B:$B,'[5]Cells Huawei 19042026 15h'!$B:$B,"")</f>
        <v/>
      </c>
      <c r="BN378" s="9" t="str">
        <f>_xlfn.XLOOKUP(B378,'[6]cells down 19042026 9H40'!$B:$B,'[6]cells down 19042026 9H40'!$B:$B,"")</f>
        <v/>
      </c>
      <c r="BO378" s="9" t="s">
        <v>5537</v>
      </c>
      <c r="BP378" s="9" t="s">
        <v>5537</v>
      </c>
    </row>
    <row r="379" spans="1:68" s="9" customFormat="1" x14ac:dyDescent="0.35">
      <c r="A379" s="1" t="s">
        <v>3742</v>
      </c>
      <c r="B379" s="8" t="s">
        <v>3743</v>
      </c>
      <c r="C379" s="3" t="str">
        <f>_xlfn.XLOOKUP(B379,'[1]daily break down'!$D:$D,'[1]daily break down'!$E:$E,"")</f>
        <v>NORD</v>
      </c>
      <c r="D379" s="1" t="s">
        <v>11</v>
      </c>
      <c r="E379" s="1" t="s">
        <v>12</v>
      </c>
      <c r="F379" s="3" t="s">
        <v>23</v>
      </c>
      <c r="G379" s="1" t="s">
        <v>2918</v>
      </c>
      <c r="H379" s="39" t="str">
        <f>_xlfn.XLOOKUP(B379,[2]CALCULATION!$B:$B,[2]CALCULATION!$H:$H,"")</f>
        <v>Huawei</v>
      </c>
      <c r="I379" s="34">
        <v>0</v>
      </c>
      <c r="J379" s="34">
        <v>0</v>
      </c>
      <c r="K379" s="34">
        <v>0</v>
      </c>
      <c r="L379" s="34">
        <v>8.9175391586979543E-5</v>
      </c>
      <c r="M379" s="34">
        <v>0</v>
      </c>
      <c r="N379" s="34">
        <v>0</v>
      </c>
      <c r="O379" s="34">
        <v>0</v>
      </c>
      <c r="P379" s="34">
        <v>0</v>
      </c>
      <c r="Q379" s="34">
        <v>0</v>
      </c>
      <c r="R379" s="34">
        <v>0</v>
      </c>
      <c r="S379" s="109">
        <v>0</v>
      </c>
      <c r="T379" s="109">
        <f>_xlfn.XLOOKUP(B379,'[3]Nur des jours'!$B:$B,'[3]Nur des jours'!$U:$U,"")</f>
        <v>0</v>
      </c>
      <c r="U379" s="109">
        <v>0</v>
      </c>
      <c r="V379" s="109">
        <v>0</v>
      </c>
      <c r="W379" s="109">
        <v>0</v>
      </c>
      <c r="X379" s="109">
        <v>0</v>
      </c>
      <c r="Y379" s="109">
        <v>0</v>
      </c>
      <c r="Z379" s="109">
        <v>1.5516518136134437E-2</v>
      </c>
      <c r="AA379" s="109">
        <v>1.7531881986000176E-2</v>
      </c>
      <c r="AB379" s="109">
        <v>3.3101905357086799E-2</v>
      </c>
      <c r="AC379" s="109">
        <v>0.19858398378955194</v>
      </c>
      <c r="AD379" s="109">
        <v>0.27460933117088449</v>
      </c>
      <c r="AE379" s="109">
        <v>0.27312638935260092</v>
      </c>
      <c r="AF379" s="109">
        <v>0.27312638935260092</v>
      </c>
      <c r="AG379" s="57" t="str">
        <f>_xlfn.XLOOKUP(B379,[3]CALCULATION!$B:$B,[3]CALCULATION!$M:$M,"")</f>
        <v>Operationnel</v>
      </c>
      <c r="AH379" s="57"/>
      <c r="AI379" s="56" t="str" cm="1">
        <f t="array" ref="AI379">IFERROR(_xlfn.IFS(
AK379="MPR ISSUE","PDH",
AK379="BSS Hardware Issue","BSS",
AK379="Sites strategiques, MLL, Pylone, etc.","ENVTECH",
AK379="AKTIVCO DEFAUT GE &amp; POWER Cabinet","AKTIVCO",
AK379="AKTIVCO Coupure ENEO &amp; Baisse de tension","AKTIVCO GRID ONLY",
AK379="Coupure ENEO &amp; Baisse de tension","IHS GRID ONLY",
AK379="Defaut GE &amp; POWER Cabinet","IHS",
AK379="Sharing","Partners",
AK379="Sites strategiques &amp; DataCenter","SST &amp; DC",
AK379="Exclu","Exclu",
AK379="SAT","SAT",
AK379="SPARE-ISSUE","SPARE-ISSUE",
AK379="Fiber CAmtel","TRANS_FO_CAMTEL",
AK379="Fiber AOF","Fiber AOF",
AK379="Projet OCM (HUAWEI)","TRAVAUX-HUAWEI",
AK379="Projet OCM (NOKIA)","TRAVAUX-NOKIA",
AK379="ACCESS-ISSUE","ACCESS-ISSUE",
AK379="Projet OCM (ZTE, NOKIA, autres projets)","TRAVAUX OCM",
AK379="No root CAuse","No root cause",
AK379="ODU HS","PDH",
AK379="IP &amp; VLAN","PDH",
AK379="Warehouse HUAWEI","SPARE-ISSUE",
AK379="SPARE-HS","SPARE-ISSUE",
AK379="Power Telco","BSS",AK379="no impacts","no impacts"
),"")</f>
        <v>No root cause</v>
      </c>
      <c r="AJ379" s="56" t="str" cm="1">
        <f t="array" ref="AJ379">IFERROR(_xlfn.IFS(
AK379="MPR ISSUE","TX ISSUE",
AK379="BSS Hardware Issue","RAN ISSUE",
AK379="Sites strategiques, MLL, Pylone, etc.","ENVTECH",
AK379="AKTIVCO DEFAUT GE &amp; POWER Cabinet","POWER ISSUE",
AK379="AKTIVCO Coupure ENEO &amp; Baisse de tension","POWER ISSUE",
AK379="Coupure ENEO &amp; Baisse de tension","POWER ISSUE",
AK379="Defaut GE &amp; POWER Cabinet","POWER ISSUE",
AK379="Sharing","POWER ISSUE",
AK379="Sites strategiques &amp; DataCenter","POWER ISSUE",
AK379="Exclu","Exclu",
AK379="SAT","TX ISSUE",
AK379="SPARE-ISSUE","SPARE-ISSUE",
AK379="Fiber CAmtel","TX ISSUE",
AK379="Fiber AOF","TX ISSUE",
AK379="Projet OCM (HUAWEI)","TRAVAUX-HUAWEI",
AK379="Projet OCM (NOKIA)","TRAVAUX -NOKIA",
AK379="ACCESS-ISSUE","ACCESS-ISSUE",
AK379="Projet OCM (ZTE, NOKIA, autres projets)","TRAVAUX OCM",
AK379="No root CAuse","No root cause",
AK379="ODU HS","TX ISSUE",
AK379="IP &amp; VLAN","TX ISSUE",
AK379="Warehouse HUAWEI","SPARE-ISSUE",
AK379="SPARE-HS","SPARE-ISSUE",
AK379="Power Telco","RAN ISSUE",AK379="no impacts","no impacts"
),"")</f>
        <v>No root cause</v>
      </c>
      <c r="AK379" s="81" t="s">
        <v>5620</v>
      </c>
      <c r="AL379" s="56" t="str" cm="1">
        <f t="array" ref="AL379">IFERROR(_xlfn.IFS(
AK379="MPR ISSUE","ACTIVE",
AK379="BSS Hardware Issue","ACTIVE",
AK379="Sites strategiques, MLL, Pylone, etc.","PASSIVE",
AK379="AKTIVCO DEFAUT GE &amp; POWER Cabinet","PASSIVE",
AK379="AKTIVCO Coupure ENEO &amp; Baisse de tension","PASSIVE",
AK379="Coupure ENEO &amp; Baisse de tension","PASSIVE",
AK379="Defaut GE &amp; POWER Cabinet","PASSIVE",
AK379="Sharing","PASSIVE",
AK379="Sites strategiques &amp; DataCenter","PASSIVE",
AK379="Exclu","Exclu",
AK379="SAT","ACTIVE",
AK379="SPARE-ISSUE","SPARE-ISSUE",
AK379="Fiber CAmtel","ACTIVE",
AK379="Fiber AOF","ACTIVE",
AK379="Projet OCM (HUAWEI)","PLANNED WORKS",
AK379="Projet OCM (NOKIA)","PLANNED WORKS",
AK379="ACCESS-ISSUE","ACCESS-ISSUE",
AK379="Projet OCM (ZTE, NOKIA, autres projets)","PLANNED WORKS",
AK379="No root CAuse","No root cause",
AK379="ODU HS","ACTIVE",
AK379="IP &amp; VLAN","ACTIVE",
AK379="Warehouse HUAWEI","SPARE-ISSUE",
AK379="SPARE-HS","SPARE-ISSUE",
AK379="Power Telco","ACTIVE", AK379="no impacts","no impacts"
),"")</f>
        <v>No root cause</v>
      </c>
      <c r="AM379" s="108" t="s">
        <v>5537</v>
      </c>
      <c r="AN379" s="117" t="s">
        <v>3743</v>
      </c>
      <c r="AP379" s="23" t="s">
        <v>5537</v>
      </c>
      <c r="AQ379" s="23" t="s">
        <v>5537</v>
      </c>
      <c r="AR379" s="7"/>
      <c r="AS379" s="6"/>
      <c r="AT379" s="7"/>
      <c r="AU379" s="3" t="s">
        <v>5537</v>
      </c>
      <c r="AV379" s="24" t="s">
        <v>5537</v>
      </c>
      <c r="AW379" s="24" t="s">
        <v>5537</v>
      </c>
      <c r="AX379" s="24" t="s">
        <v>5537</v>
      </c>
      <c r="AY379" s="24" t="s">
        <v>5537</v>
      </c>
      <c r="AZ379" s="24" t="s">
        <v>5537</v>
      </c>
      <c r="BA379" s="24" t="s">
        <v>5537</v>
      </c>
      <c r="BB379" s="24" t="s">
        <v>5537</v>
      </c>
      <c r="BC379" s="24" t="s">
        <v>5537</v>
      </c>
      <c r="BD379" s="24" t="s">
        <v>5537</v>
      </c>
      <c r="BE379" s="24" t="s">
        <v>5537</v>
      </c>
      <c r="BF379" s="24" t="s">
        <v>5537</v>
      </c>
      <c r="BG379" s="24" t="s">
        <v>5537</v>
      </c>
      <c r="BH379" s="24" t="s">
        <v>5537</v>
      </c>
      <c r="BI379" s="9" t="s">
        <v>5537</v>
      </c>
      <c r="BJ379" s="14"/>
      <c r="BK379" s="14" t="s">
        <v>5537</v>
      </c>
      <c r="BL379" s="14" t="str">
        <f>_xlfn.XLOOKUP(B379,'[4]cell downs 18042026 17h'!$B:$B,'[4]cell downs 18042026 17h'!$B:$B,"")</f>
        <v/>
      </c>
      <c r="BM379" s="14" t="str">
        <f>_xlfn.XLOOKUP(B379,'[5]Cells Huawei 19042026 15h'!$B:$B,'[5]Cells Huawei 19042026 15h'!$B:$B,"")</f>
        <v/>
      </c>
      <c r="BN379" s="9" t="str">
        <f>_xlfn.XLOOKUP(B379,'[6]cells down 19042026 9H40'!$B:$B,'[6]cells down 19042026 9H40'!$B:$B,"")</f>
        <v/>
      </c>
      <c r="BO379" s="9" t="s">
        <v>3743</v>
      </c>
      <c r="BP379" s="9" t="s">
        <v>5537</v>
      </c>
    </row>
    <row r="380" spans="1:68" s="9" customFormat="1" x14ac:dyDescent="0.35">
      <c r="A380" s="1" t="s">
        <v>4219</v>
      </c>
      <c r="B380" s="1" t="s">
        <v>4220</v>
      </c>
      <c r="C380" s="3" t="str">
        <f>_xlfn.XLOOKUP(B380,'[1]daily break down'!$D:$D,'[1]daily break down'!$E:$E,"")</f>
        <v>Yaounde</v>
      </c>
      <c r="D380" s="1" t="s">
        <v>11</v>
      </c>
      <c r="E380" s="1" t="s">
        <v>12</v>
      </c>
      <c r="F380" s="3" t="s">
        <v>37</v>
      </c>
      <c r="G380" s="1" t="s">
        <v>38</v>
      </c>
      <c r="H380" s="41" t="str">
        <f>_xlfn.XLOOKUP(B380,[2]CALCULATION!$B:$B,[2]CALCULATION!$H:$H,"")</f>
        <v>ZTE</v>
      </c>
      <c r="I380" s="34">
        <v>0</v>
      </c>
      <c r="J380" s="34">
        <v>2.7700908590229791</v>
      </c>
      <c r="K380" s="34">
        <v>0</v>
      </c>
      <c r="L380" s="34">
        <v>0</v>
      </c>
      <c r="M380" s="34">
        <v>0</v>
      </c>
      <c r="N380" s="34">
        <v>0.8262456732100002</v>
      </c>
      <c r="O380" s="34">
        <v>0</v>
      </c>
      <c r="P380" s="34">
        <v>0</v>
      </c>
      <c r="Q380" s="34">
        <v>0</v>
      </c>
      <c r="R380" s="34">
        <v>0</v>
      </c>
      <c r="S380" s="109">
        <v>0</v>
      </c>
      <c r="T380" s="109">
        <f>_xlfn.XLOOKUP(B380,'[3]Nur des jours'!$B:$B,'[3]Nur des jours'!$U:$U,"")</f>
        <v>0.2012866938901296</v>
      </c>
      <c r="U380" s="109">
        <v>7.2225289855692818</v>
      </c>
      <c r="V380" s="109">
        <v>0</v>
      </c>
      <c r="W380" s="109">
        <v>0.2012866938901296</v>
      </c>
      <c r="X380" s="109">
        <v>0</v>
      </c>
      <c r="Y380" s="109">
        <v>1.6487103098167131</v>
      </c>
      <c r="Z380" s="109">
        <v>0</v>
      </c>
      <c r="AA380" s="109">
        <v>0</v>
      </c>
      <c r="AB380" s="109">
        <v>5.0829973204576011E-3</v>
      </c>
      <c r="AC380" s="109">
        <v>0</v>
      </c>
      <c r="AD380" s="109">
        <v>0.10678366331079017</v>
      </c>
      <c r="AE380" s="109">
        <v>0.25272305975749992</v>
      </c>
      <c r="AF380" s="109">
        <v>0.25272305975749992</v>
      </c>
      <c r="AG380" s="57" t="str">
        <f>_xlfn.XLOOKUP(B380,[3]CALCULATION!$B:$B,[3]CALCULATION!$M:$M,"")</f>
        <v>Operationnel</v>
      </c>
      <c r="AH380" s="57"/>
      <c r="AI380" s="56" t="str" cm="1">
        <f t="array" ref="AI380">IFERROR(_xlfn.IFS(
AK380="MPR ISSUE","PDH",
AK380="BSS Hardware Issue","BSS",
AK380="Sites strategiques, MLL, Pylone, etc.","ENVTECH",
AK380="AKTIVCO DEFAUT GE &amp; POWER Cabinet","AKTIVCO",
AK380="AKTIVCO Coupure ENEO &amp; Baisse de tension","AKTIVCO GRID ONLY",
AK380="Coupure ENEO &amp; Baisse de tension","IHS GRID ONLY",
AK380="Defaut GE &amp; POWER Cabinet","IHS",
AK380="Sharing","Partners",
AK380="Sites strategiques &amp; DataCenter","SST &amp; DC",
AK380="Exclu","Exclu",
AK380="SAT","SAT",
AK380="SPARE-ISSUE","SPARE-ISSUE",
AK380="Fiber CAmtel","TRANS_FO_CAMTEL",
AK380="Fiber AOF","Fiber AOF",
AK380="Projet OCM (HUAWEI)","TRAVAUX-HUAWEI",
AK380="Projet OCM (NOKIA)","TRAVAUX-NOKIA",
AK380="ACCESS-ISSUE","ACCESS-ISSUE",
AK380="Projet OCM (ZTE, NOKIA, autres projets)","TRAVAUX OCM",
AK380="No root CAuse","No root cause",
AK380="ODU HS","PDH",
AK380="IP &amp; VLAN","PDH",
AK380="Warehouse HUAWEI","SPARE-ISSUE",
AK380="SPARE-HS","SPARE-ISSUE",
AK380="Power Telco","BSS",AK380="no impacts","no impacts"
),"")</f>
        <v>No root cause</v>
      </c>
      <c r="AJ380" s="56" t="str" cm="1">
        <f t="array" ref="AJ380">IFERROR(_xlfn.IFS(
AK380="MPR ISSUE","TX ISSUE",
AK380="BSS Hardware Issue","RAN ISSUE",
AK380="Sites strategiques, MLL, Pylone, etc.","ENVTECH",
AK380="AKTIVCO DEFAUT GE &amp; POWER Cabinet","POWER ISSUE",
AK380="AKTIVCO Coupure ENEO &amp; Baisse de tension","POWER ISSUE",
AK380="Coupure ENEO &amp; Baisse de tension","POWER ISSUE",
AK380="Defaut GE &amp; POWER Cabinet","POWER ISSUE",
AK380="Sharing","POWER ISSUE",
AK380="Sites strategiques &amp; DataCenter","POWER ISSUE",
AK380="Exclu","Exclu",
AK380="SAT","TX ISSUE",
AK380="SPARE-ISSUE","SPARE-ISSUE",
AK380="Fiber CAmtel","TX ISSUE",
AK380="Fiber AOF","TX ISSUE",
AK380="Projet OCM (HUAWEI)","TRAVAUX-HUAWEI",
AK380="Projet OCM (NOKIA)","TRAVAUX -NOKIA",
AK380="ACCESS-ISSUE","ACCESS-ISSUE",
AK380="Projet OCM (ZTE, NOKIA, autres projets)","TRAVAUX OCM",
AK380="No root CAuse","No root cause",
AK380="ODU HS","TX ISSUE",
AK380="IP &amp; VLAN","TX ISSUE",
AK380="Warehouse HUAWEI","SPARE-ISSUE",
AK380="SPARE-HS","SPARE-ISSUE",
AK380="Power Telco","RAN ISSUE",AK380="no impacts","no impacts"
),"")</f>
        <v>No root cause</v>
      </c>
      <c r="AK380" s="81" t="s">
        <v>5620</v>
      </c>
      <c r="AL380" s="56" t="str" cm="1">
        <f t="array" ref="AL380">IFERROR(_xlfn.IFS(
AK380="MPR ISSUE","ACTIVE",
AK380="BSS Hardware Issue","ACTIVE",
AK380="Sites strategiques, MLL, Pylone, etc.","PASSIVE",
AK380="AKTIVCO DEFAUT GE &amp; POWER Cabinet","PASSIVE",
AK380="AKTIVCO Coupure ENEO &amp; Baisse de tension","PASSIVE",
AK380="Coupure ENEO &amp; Baisse de tension","PASSIVE",
AK380="Defaut GE &amp; POWER Cabinet","PASSIVE",
AK380="Sharing","PASSIVE",
AK380="Sites strategiques &amp; DataCenter","PASSIVE",
AK380="Exclu","Exclu",
AK380="SAT","ACTIVE",
AK380="SPARE-ISSUE","SPARE-ISSUE",
AK380="Fiber CAmtel","ACTIVE",
AK380="Fiber AOF","ACTIVE",
AK380="Projet OCM (HUAWEI)","PLANNED WORKS",
AK380="Projet OCM (NOKIA)","PLANNED WORKS",
AK380="ACCESS-ISSUE","ACCESS-ISSUE",
AK380="Projet OCM (ZTE, NOKIA, autres projets)","PLANNED WORKS",
AK380="No root CAuse","No root cause",
AK380="ODU HS","ACTIVE",
AK380="IP &amp; VLAN","ACTIVE",
AK380="Warehouse HUAWEI","SPARE-ISSUE",
AK380="SPARE-HS","SPARE-ISSUE",
AK380="Power Telco","ACTIVE", AK380="no impacts","no impacts"
),"")</f>
        <v>No root cause</v>
      </c>
      <c r="AM380" s="108" t="s">
        <v>5537</v>
      </c>
      <c r="AN380" s="117" t="s">
        <v>4220</v>
      </c>
      <c r="AP380" s="23" t="s">
        <v>5537</v>
      </c>
      <c r="AQ380" s="23" t="s">
        <v>5537</v>
      </c>
      <c r="AR380" s="7"/>
      <c r="AS380" s="6"/>
      <c r="AT380" s="7"/>
      <c r="AU380" s="3" t="s">
        <v>5537</v>
      </c>
      <c r="AV380" s="24" t="s">
        <v>5537</v>
      </c>
      <c r="AW380" s="24" t="s">
        <v>5537</v>
      </c>
      <c r="AX380" s="24" t="s">
        <v>5537</v>
      </c>
      <c r="AY380" s="24" t="s">
        <v>5537</v>
      </c>
      <c r="AZ380" s="24" t="s">
        <v>5537</v>
      </c>
      <c r="BA380" s="24" t="s">
        <v>5537</v>
      </c>
      <c r="BB380" s="24" t="s">
        <v>5537</v>
      </c>
      <c r="BC380" s="24" t="s">
        <v>5537</v>
      </c>
      <c r="BD380" s="24" t="s">
        <v>5537</v>
      </c>
      <c r="BE380" s="24" t="s">
        <v>5537</v>
      </c>
      <c r="BF380" s="24" t="s">
        <v>5537</v>
      </c>
      <c r="BG380" s="24" t="s">
        <v>5537</v>
      </c>
      <c r="BH380" s="24" t="s">
        <v>5537</v>
      </c>
      <c r="BI380" s="9" t="s">
        <v>5537</v>
      </c>
      <c r="BJ380" s="14"/>
      <c r="BK380" s="14" t="s">
        <v>5537</v>
      </c>
      <c r="BL380" s="14" t="str">
        <f>_xlfn.XLOOKUP(B380,'[4]cell downs 18042026 17h'!$B:$B,'[4]cell downs 18042026 17h'!$B:$B,"")</f>
        <v/>
      </c>
      <c r="BM380" s="14" t="str">
        <f>_xlfn.XLOOKUP(B380,'[5]Cells Huawei 19042026 15h'!$B:$B,'[5]Cells Huawei 19042026 15h'!$B:$B,"")</f>
        <v/>
      </c>
      <c r="BN380" s="9" t="str">
        <f>_xlfn.XLOOKUP(B380,'[6]cells down 19042026 9H40'!$B:$B,'[6]cells down 19042026 9H40'!$B:$B,"")</f>
        <v/>
      </c>
      <c r="BO380" s="9" t="s">
        <v>4220</v>
      </c>
      <c r="BP380" s="9" t="s">
        <v>5537</v>
      </c>
    </row>
    <row r="381" spans="1:68" s="9" customFormat="1" x14ac:dyDescent="0.35">
      <c r="A381" s="3" t="s">
        <v>2763</v>
      </c>
      <c r="B381" s="31" t="s">
        <v>2764</v>
      </c>
      <c r="C381" s="3" t="str">
        <f>_xlfn.XLOOKUP(B381,'[1]daily break down'!$D:$D,'[1]daily break down'!$E:$E,"")</f>
        <v>CENTRE</v>
      </c>
      <c r="D381" s="3" t="s">
        <v>357</v>
      </c>
      <c r="E381" s="3" t="s">
        <v>5492</v>
      </c>
      <c r="F381" s="3" t="s">
        <v>37</v>
      </c>
      <c r="G381" s="3" t="s">
        <v>2765</v>
      </c>
      <c r="H381" s="41" t="str">
        <f>_xlfn.XLOOKUP(B381,[2]CALCULATION!$B:$B,[2]CALCULATION!$H:$H,"")</f>
        <v>ZTE</v>
      </c>
      <c r="I381" s="34">
        <v>5.7989687044313749</v>
      </c>
      <c r="J381" s="34">
        <v>0</v>
      </c>
      <c r="K381" s="34">
        <v>0</v>
      </c>
      <c r="L381" s="34">
        <v>8.9267777292663659</v>
      </c>
      <c r="M381" s="34">
        <v>10.734113225637996</v>
      </c>
      <c r="N381" s="34">
        <v>17.267209423770019</v>
      </c>
      <c r="O381" s="34">
        <v>0</v>
      </c>
      <c r="P381" s="34">
        <v>3.3758771291516494</v>
      </c>
      <c r="Q381" s="34">
        <v>3.4726145939452047</v>
      </c>
      <c r="R381" s="34">
        <v>6.2850815990503378E-2</v>
      </c>
      <c r="S381" s="109">
        <v>0</v>
      </c>
      <c r="T381" s="109">
        <f>_xlfn.XLOOKUP(B381,'[3]Nur des jours'!$B:$B,'[3]Nur des jours'!$U:$U,"")</f>
        <v>0</v>
      </c>
      <c r="U381" s="109">
        <v>1.2523613643692235</v>
      </c>
      <c r="V381" s="109">
        <v>0</v>
      </c>
      <c r="W381" s="109">
        <v>0</v>
      </c>
      <c r="X381" s="109">
        <v>0</v>
      </c>
      <c r="Y381" s="109">
        <v>0</v>
      </c>
      <c r="Z381" s="109">
        <v>0</v>
      </c>
      <c r="AA381" s="109">
        <v>18.449996147623082</v>
      </c>
      <c r="AB381" s="109">
        <v>22.360961296453247</v>
      </c>
      <c r="AC381" s="109">
        <v>17.427305772374297</v>
      </c>
      <c r="AD381" s="109">
        <v>0.17117261850117735</v>
      </c>
      <c r="AE381" s="109">
        <v>2.7247362548618423</v>
      </c>
      <c r="AF381" s="109">
        <v>2.7247362548618423</v>
      </c>
      <c r="AG381" s="57" t="str">
        <f>_xlfn.XLOOKUP(B381,[3]CALCULATION!$B:$B,[3]CALCULATION!$M:$M,"")</f>
        <v>Operationnel</v>
      </c>
      <c r="AH381" s="57"/>
      <c r="AI381" s="56" t="str" cm="1">
        <f t="array" ref="AI381">IFERROR(_xlfn.IFS(
AK381="MPR ISSUE","PDH",
AK381="BSS Hardware Issue","BSS",
AK381="Sites strategiques, MLL, Pylone, etc.","ENVTECH",
AK381="AKTIVCO DEFAUT GE &amp; POWER Cabinet","AKTIVCO",
AK381="AKTIVCO Coupure ENEO &amp; Baisse de tension","AKTIVCO GRID ONLY",
AK381="Coupure ENEO &amp; Baisse de tension","IHS GRID ONLY",
AK381="Defaut GE &amp; POWER Cabinet","IHS",
AK381="Sharing","Partners",
AK381="Sites strategiques &amp; DataCenter","SST &amp; DC",
AK381="Exclu","Exclu",
AK381="SAT","SAT",
AK381="SPARE-ISSUE","SPARE-ISSUE",
AK381="Fiber CAmtel","TRANS_FO_CAMTEL",
AK381="Fiber AOF","Fiber AOF",
AK381="Projet OCM (HUAWEI)","TRAVAUX-HUAWEI",
AK381="Projet OCM (NOKIA)","TRAVAUX-NOKIA",
AK381="ACCESS-ISSUE","ACCESS-ISSUE",
AK381="Projet OCM (ZTE, NOKIA, autres projets)","TRAVAUX OCM",
AK381="No root CAuse","No root cause",
AK381="ODU HS","PDH",
AK381="IP &amp; VLAN","PDH",
AK381="Warehouse HUAWEI","SPARE-ISSUE",
AK381="SPARE-HS","SPARE-ISSUE",
AK381="Power Telco","BSS",AK381="no impacts","no impacts"
),"")</f>
        <v>No root cause</v>
      </c>
      <c r="AJ381" s="56" t="str" cm="1">
        <f t="array" ref="AJ381">IFERROR(_xlfn.IFS(
AK381="MPR ISSUE","TX ISSUE",
AK381="BSS Hardware Issue","RAN ISSUE",
AK381="Sites strategiques, MLL, Pylone, etc.","ENVTECH",
AK381="AKTIVCO DEFAUT GE &amp; POWER Cabinet","POWER ISSUE",
AK381="AKTIVCO Coupure ENEO &amp; Baisse de tension","POWER ISSUE",
AK381="Coupure ENEO &amp; Baisse de tension","POWER ISSUE",
AK381="Defaut GE &amp; POWER Cabinet","POWER ISSUE",
AK381="Sharing","POWER ISSUE",
AK381="Sites strategiques &amp; DataCenter","POWER ISSUE",
AK381="Exclu","Exclu",
AK381="SAT","TX ISSUE",
AK381="SPARE-ISSUE","SPARE-ISSUE",
AK381="Fiber CAmtel","TX ISSUE",
AK381="Fiber AOF","TX ISSUE",
AK381="Projet OCM (HUAWEI)","TRAVAUX-HUAWEI",
AK381="Projet OCM (NOKIA)","TRAVAUX -NOKIA",
AK381="ACCESS-ISSUE","ACCESS-ISSUE",
AK381="Projet OCM (ZTE, NOKIA, autres projets)","TRAVAUX OCM",
AK381="No root CAuse","No root cause",
AK381="ODU HS","TX ISSUE",
AK381="IP &amp; VLAN","TX ISSUE",
AK381="Warehouse HUAWEI","SPARE-ISSUE",
AK381="SPARE-HS","SPARE-ISSUE",
AK381="Power Telco","RAN ISSUE",AK381="no impacts","no impacts"
),"")</f>
        <v>No root cause</v>
      </c>
      <c r="AK381" s="81" t="s">
        <v>5620</v>
      </c>
      <c r="AL381" s="56" t="str" cm="1">
        <f t="array" ref="AL381">IFERROR(_xlfn.IFS(
AK381="MPR ISSUE","ACTIVE",
AK381="BSS Hardware Issue","ACTIVE",
AK381="Sites strategiques, MLL, Pylone, etc.","PASSIVE",
AK381="AKTIVCO DEFAUT GE &amp; POWER Cabinet","PASSIVE",
AK381="AKTIVCO Coupure ENEO &amp; Baisse de tension","PASSIVE",
AK381="Coupure ENEO &amp; Baisse de tension","PASSIVE",
AK381="Defaut GE &amp; POWER Cabinet","PASSIVE",
AK381="Sharing","PASSIVE",
AK381="Sites strategiques &amp; DataCenter","PASSIVE",
AK381="Exclu","Exclu",
AK381="SAT","ACTIVE",
AK381="SPARE-ISSUE","SPARE-ISSUE",
AK381="Fiber CAmtel","ACTIVE",
AK381="Fiber AOF","ACTIVE",
AK381="Projet OCM (HUAWEI)","PLANNED WORKS",
AK381="Projet OCM (NOKIA)","PLANNED WORKS",
AK381="ACCESS-ISSUE","ACCESS-ISSUE",
AK381="Projet OCM (ZTE, NOKIA, autres projets)","PLANNED WORKS",
AK381="No root CAuse","No root cause",
AK381="ODU HS","ACTIVE",
AK381="IP &amp; VLAN","ACTIVE",
AK381="Warehouse HUAWEI","SPARE-ISSUE",
AK381="SPARE-HS","SPARE-ISSUE",
AK381="Power Telco","ACTIVE", AK381="no impacts","no impacts"
),"")</f>
        <v>No root cause</v>
      </c>
      <c r="AM381" s="108" t="s">
        <v>5537</v>
      </c>
      <c r="AN381" s="117" t="s">
        <v>2764</v>
      </c>
      <c r="AP381" s="23" t="s">
        <v>5537</v>
      </c>
      <c r="AQ381" s="23" t="s">
        <v>5537</v>
      </c>
      <c r="AR381" s="7"/>
      <c r="AS381" s="6"/>
      <c r="AT381" s="7"/>
      <c r="AU381" s="3" t="s">
        <v>5537</v>
      </c>
      <c r="AV381" s="24" t="s">
        <v>5537</v>
      </c>
      <c r="AW381" s="24" t="s">
        <v>5537</v>
      </c>
      <c r="AX381" s="24" t="s">
        <v>5537</v>
      </c>
      <c r="AY381" s="24" t="s">
        <v>5537</v>
      </c>
      <c r="AZ381" s="24" t="s">
        <v>5537</v>
      </c>
      <c r="BA381" s="24" t="s">
        <v>5537</v>
      </c>
      <c r="BB381" s="24" t="s">
        <v>5537</v>
      </c>
      <c r="BC381" s="24" t="s">
        <v>5537</v>
      </c>
      <c r="BD381" s="24" t="s">
        <v>5537</v>
      </c>
      <c r="BE381" s="24" t="s">
        <v>5537</v>
      </c>
      <c r="BF381" s="24" t="s">
        <v>5537</v>
      </c>
      <c r="BG381" s="24" t="s">
        <v>5537</v>
      </c>
      <c r="BH381" s="24" t="s">
        <v>5537</v>
      </c>
      <c r="BI381" s="9" t="s">
        <v>5537</v>
      </c>
      <c r="BJ381" s="14"/>
      <c r="BK381" s="14" t="s">
        <v>5537</v>
      </c>
      <c r="BL381" s="14" t="str">
        <f>_xlfn.XLOOKUP(B381,'[4]cell downs 18042026 17h'!$B:$B,'[4]cell downs 18042026 17h'!$B:$B,"")</f>
        <v/>
      </c>
      <c r="BM381" s="14" t="str">
        <f>_xlfn.XLOOKUP(B381,'[5]Cells Huawei 19042026 15h'!$B:$B,'[5]Cells Huawei 19042026 15h'!$B:$B,"")</f>
        <v/>
      </c>
      <c r="BN381" s="9" t="str">
        <f>_xlfn.XLOOKUP(B381,'[6]cells down 19042026 9H40'!$B:$B,'[6]cells down 19042026 9H40'!$B:$B,"")</f>
        <v/>
      </c>
      <c r="BO381" s="9" t="s">
        <v>5537</v>
      </c>
      <c r="BP381" s="9" t="s">
        <v>5580</v>
      </c>
    </row>
    <row r="382" spans="1:68" s="9" customFormat="1" x14ac:dyDescent="0.35">
      <c r="A382" s="1" t="s">
        <v>1271</v>
      </c>
      <c r="B382" s="8" t="s">
        <v>1272</v>
      </c>
      <c r="C382" s="3" t="str">
        <f>_xlfn.XLOOKUP(B382,'[1]daily break down'!$D:$D,'[1]daily break down'!$E:$E,"")</f>
        <v>ADAMAOUA</v>
      </c>
      <c r="D382" s="1" t="s">
        <v>11</v>
      </c>
      <c r="E382" s="1" t="s">
        <v>96</v>
      </c>
      <c r="F382" s="3" t="s">
        <v>90</v>
      </c>
      <c r="G382" s="1" t="s">
        <v>1273</v>
      </c>
      <c r="H382" s="40" t="str">
        <f>_xlfn.XLOOKUP(B382,[2]CALCULATION!$B:$B,[2]CALCULATION!$H:$H,"")</f>
        <v>NOKIA</v>
      </c>
      <c r="I382" s="34">
        <v>3.389253292335157E-3</v>
      </c>
      <c r="J382" s="34">
        <v>7.5632830013669036E-2</v>
      </c>
      <c r="K382" s="34">
        <v>0</v>
      </c>
      <c r="L382" s="34">
        <v>0</v>
      </c>
      <c r="M382" s="34">
        <v>1.7838175222816795E-3</v>
      </c>
      <c r="N382" s="34">
        <v>0</v>
      </c>
      <c r="O382" s="34">
        <v>9.9882218798410718E-3</v>
      </c>
      <c r="P382" s="34">
        <v>0</v>
      </c>
      <c r="Q382" s="34">
        <v>3.5674285603033928E-3</v>
      </c>
      <c r="R382" s="34">
        <v>0</v>
      </c>
      <c r="S382" s="109">
        <v>5.5314446653833359E-2</v>
      </c>
      <c r="T382" s="109">
        <f>_xlfn.XLOOKUP(B382,'[3]Nur des jours'!$B:$B,'[3]Nur des jours'!$U:$U,"")</f>
        <v>8.833075089327394E-2</v>
      </c>
      <c r="U382" s="109">
        <v>0</v>
      </c>
      <c r="V382" s="109">
        <v>0</v>
      </c>
      <c r="W382" s="109">
        <v>8.833075089327394E-2</v>
      </c>
      <c r="X382" s="109">
        <v>0</v>
      </c>
      <c r="Y382" s="109">
        <v>0</v>
      </c>
      <c r="Z382" s="109">
        <v>0</v>
      </c>
      <c r="AA382" s="109">
        <v>0</v>
      </c>
      <c r="AB382" s="109">
        <v>1.2129107502524781E-2</v>
      </c>
      <c r="AC382" s="109">
        <v>0.86577621108753089</v>
      </c>
      <c r="AD382" s="109">
        <v>0.39849262672280727</v>
      </c>
      <c r="AE382" s="109">
        <v>0.25741133390756188</v>
      </c>
      <c r="AF382" s="109">
        <v>0.25741133390756188</v>
      </c>
      <c r="AG382" s="57" t="str">
        <f>_xlfn.XLOOKUP(B382,[3]CALCULATION!$B:$B,[3]CALCULATION!$M:$M,"")</f>
        <v>Operationnel</v>
      </c>
      <c r="AH382" s="57"/>
      <c r="AI382" s="56" t="str" cm="1">
        <f t="array" ref="AI382">IFERROR(_xlfn.IFS(
AK382="MPR ISSUE","PDH",
AK382="BSS Hardware Issue","BSS",
AK382="Sites strategiques, MLL, Pylone, etc.","ENVTECH",
AK382="AKTIVCO DEFAUT GE &amp; POWER Cabinet","AKTIVCO",
AK382="AKTIVCO Coupure ENEO &amp; Baisse de tension","AKTIVCO GRID ONLY",
AK382="Coupure ENEO &amp; Baisse de tension","IHS GRID ONLY",
AK382="Defaut GE &amp; POWER Cabinet","IHS",
AK382="Sharing","Partners",
AK382="Sites strategiques &amp; DataCenter","SST &amp; DC",
AK382="Exclu","Exclu",
AK382="SAT","SAT",
AK382="SPARE-ISSUE","SPARE-ISSUE",
AK382="Fiber CAmtel","TRANS_FO_CAMTEL",
AK382="Fiber AOF","Fiber AOF",
AK382="Projet OCM (HUAWEI)","TRAVAUX-HUAWEI",
AK382="Projet OCM (NOKIA)","TRAVAUX-NOKIA",
AK382="ACCESS-ISSUE","ACCESS-ISSUE",
AK382="Projet OCM (ZTE, NOKIA, autres projets)","TRAVAUX OCM",
AK382="No root CAuse","No root cause",
AK382="ODU HS","PDH",
AK382="IP &amp; VLAN","PDH",
AK382="Warehouse HUAWEI","SPARE-ISSUE",
AK382="SPARE-HS","SPARE-ISSUE",
AK382="Power Telco","BSS",AK382="no impacts","no impacts"
),"")</f>
        <v>No root cause</v>
      </c>
      <c r="AJ382" s="56" t="str" cm="1">
        <f t="array" ref="AJ382">IFERROR(_xlfn.IFS(
AK382="MPR ISSUE","TX ISSUE",
AK382="BSS Hardware Issue","RAN ISSUE",
AK382="Sites strategiques, MLL, Pylone, etc.","ENVTECH",
AK382="AKTIVCO DEFAUT GE &amp; POWER Cabinet","POWER ISSUE",
AK382="AKTIVCO Coupure ENEO &amp; Baisse de tension","POWER ISSUE",
AK382="Coupure ENEO &amp; Baisse de tension","POWER ISSUE",
AK382="Defaut GE &amp; POWER Cabinet","POWER ISSUE",
AK382="Sharing","POWER ISSUE",
AK382="Sites strategiques &amp; DataCenter","POWER ISSUE",
AK382="Exclu","Exclu",
AK382="SAT","TX ISSUE",
AK382="SPARE-ISSUE","SPARE-ISSUE",
AK382="Fiber CAmtel","TX ISSUE",
AK382="Fiber AOF","TX ISSUE",
AK382="Projet OCM (HUAWEI)","TRAVAUX-HUAWEI",
AK382="Projet OCM (NOKIA)","TRAVAUX -NOKIA",
AK382="ACCESS-ISSUE","ACCESS-ISSUE",
AK382="Projet OCM (ZTE, NOKIA, autres projets)","TRAVAUX OCM",
AK382="No root CAuse","No root cause",
AK382="ODU HS","TX ISSUE",
AK382="IP &amp; VLAN","TX ISSUE",
AK382="Warehouse HUAWEI","SPARE-ISSUE",
AK382="SPARE-HS","SPARE-ISSUE",
AK382="Power Telco","RAN ISSUE",AK382="no impacts","no impacts"
),"")</f>
        <v>No root cause</v>
      </c>
      <c r="AK382" s="81" t="s">
        <v>5620</v>
      </c>
      <c r="AL382" s="56" t="str" cm="1">
        <f t="array" ref="AL382">IFERROR(_xlfn.IFS(
AK382="MPR ISSUE","ACTIVE",
AK382="BSS Hardware Issue","ACTIVE",
AK382="Sites strategiques, MLL, Pylone, etc.","PASSIVE",
AK382="AKTIVCO DEFAUT GE &amp; POWER Cabinet","PASSIVE",
AK382="AKTIVCO Coupure ENEO &amp; Baisse de tension","PASSIVE",
AK382="Coupure ENEO &amp; Baisse de tension","PASSIVE",
AK382="Defaut GE &amp; POWER Cabinet","PASSIVE",
AK382="Sharing","PASSIVE",
AK382="Sites strategiques &amp; DataCenter","PASSIVE",
AK382="Exclu","Exclu",
AK382="SAT","ACTIVE",
AK382="SPARE-ISSUE","SPARE-ISSUE",
AK382="Fiber CAmtel","ACTIVE",
AK382="Fiber AOF","ACTIVE",
AK382="Projet OCM (HUAWEI)","PLANNED WORKS",
AK382="Projet OCM (NOKIA)","PLANNED WORKS",
AK382="ACCESS-ISSUE","ACCESS-ISSUE",
AK382="Projet OCM (ZTE, NOKIA, autres projets)","PLANNED WORKS",
AK382="No root CAuse","No root cause",
AK382="ODU HS","ACTIVE",
AK382="IP &amp; VLAN","ACTIVE",
AK382="Warehouse HUAWEI","SPARE-ISSUE",
AK382="SPARE-HS","SPARE-ISSUE",
AK382="Power Telco","ACTIVE", AK382="no impacts","no impacts"
),"")</f>
        <v>No root cause</v>
      </c>
      <c r="AM382" s="108" t="s">
        <v>5964</v>
      </c>
      <c r="AN382" s="117" t="s">
        <v>1272</v>
      </c>
      <c r="AP382" s="23" t="s">
        <v>5537</v>
      </c>
      <c r="AQ382" s="23" t="s">
        <v>5537</v>
      </c>
      <c r="AR382" s="7"/>
      <c r="AS382" s="6"/>
      <c r="AT382" s="7"/>
      <c r="AU382" s="3" t="s">
        <v>5537</v>
      </c>
      <c r="AV382" s="24" t="s">
        <v>5537</v>
      </c>
      <c r="AW382" s="24" t="s">
        <v>5537</v>
      </c>
      <c r="AX382" s="24" t="s">
        <v>5537</v>
      </c>
      <c r="AY382" s="24" t="s">
        <v>5537</v>
      </c>
      <c r="AZ382" s="24" t="s">
        <v>5537</v>
      </c>
      <c r="BA382" s="24" t="s">
        <v>5537</v>
      </c>
      <c r="BB382" s="24" t="s">
        <v>5537</v>
      </c>
      <c r="BC382" s="24" t="s">
        <v>5537</v>
      </c>
      <c r="BD382" s="24" t="s">
        <v>5537</v>
      </c>
      <c r="BE382" s="24" t="s">
        <v>5537</v>
      </c>
      <c r="BF382" s="24" t="s">
        <v>5537</v>
      </c>
      <c r="BG382" s="24" t="s">
        <v>5537</v>
      </c>
      <c r="BH382" s="24" t="s">
        <v>5537</v>
      </c>
      <c r="BI382" s="9" t="s">
        <v>5964</v>
      </c>
      <c r="BJ382" s="14"/>
      <c r="BK382" s="14" t="s">
        <v>5537</v>
      </c>
      <c r="BL382" s="14" t="str">
        <f>_xlfn.XLOOKUP(B382,'[4]cell downs 18042026 17h'!$B:$B,'[4]cell downs 18042026 17h'!$B:$B,"")</f>
        <v/>
      </c>
      <c r="BM382" s="14" t="str">
        <f>_xlfn.XLOOKUP(B382,'[5]Cells Huawei 19042026 15h'!$B:$B,'[5]Cells Huawei 19042026 15h'!$B:$B,"")</f>
        <v/>
      </c>
      <c r="BN382" s="9" t="str">
        <f>_xlfn.XLOOKUP(B382,'[6]cells down 19042026 9H40'!$B:$B,'[6]cells down 19042026 9H40'!$B:$B,"")</f>
        <v/>
      </c>
      <c r="BO382" s="9" t="s">
        <v>1272</v>
      </c>
      <c r="BP382" s="9" t="s">
        <v>12</v>
      </c>
    </row>
    <row r="383" spans="1:68" s="9" customFormat="1" x14ac:dyDescent="0.35">
      <c r="A383" s="1" t="s">
        <v>2420</v>
      </c>
      <c r="B383" s="8" t="s">
        <v>2421</v>
      </c>
      <c r="C383" s="3" t="str">
        <f>_xlfn.XLOOKUP(B383,'[1]daily break down'!$D:$D,'[1]daily break down'!$E:$E,"")</f>
        <v>Douala</v>
      </c>
      <c r="D383" s="1" t="s">
        <v>11</v>
      </c>
      <c r="E383" s="1" t="s">
        <v>12</v>
      </c>
      <c r="F383" s="3" t="s">
        <v>31</v>
      </c>
      <c r="G383" s="1" t="s">
        <v>32</v>
      </c>
      <c r="H383" s="41" t="str">
        <f>_xlfn.XLOOKUP(B383,[2]CALCULATION!$B:$B,[2]CALCULATION!$H:$H,"")</f>
        <v>ZTE</v>
      </c>
      <c r="I383" s="34">
        <v>0.21480568325471711</v>
      </c>
      <c r="J383" s="34">
        <v>0.3226008966050572</v>
      </c>
      <c r="K383" s="34">
        <v>2.8892826874181376E-3</v>
      </c>
      <c r="L383" s="34">
        <v>2.1161677125156593</v>
      </c>
      <c r="M383" s="34">
        <v>0.81176358961627493</v>
      </c>
      <c r="N383" s="34">
        <v>0.97377744105149866</v>
      </c>
      <c r="O383" s="34">
        <v>3.686510688205745E-2</v>
      </c>
      <c r="P383" s="34">
        <v>3.1233324201773236</v>
      </c>
      <c r="Q383" s="34">
        <v>1.9342677487565385</v>
      </c>
      <c r="R383" s="34">
        <v>0.1219919356909883</v>
      </c>
      <c r="S383" s="109">
        <v>0.10697479974774028</v>
      </c>
      <c r="T383" s="109">
        <f>_xlfn.XLOOKUP(B383,'[3]Nur des jours'!$B:$B,'[3]Nur des jours'!$U:$U,"")</f>
        <v>0</v>
      </c>
      <c r="U383" s="109">
        <v>0.30904623708383588</v>
      </c>
      <c r="V383" s="109">
        <v>1.2065787183284673</v>
      </c>
      <c r="W383" s="109">
        <v>0</v>
      </c>
      <c r="X383" s="109">
        <v>0.39838214437567288</v>
      </c>
      <c r="Y383" s="109">
        <v>0</v>
      </c>
      <c r="Z383" s="109">
        <v>5.7569849300722256</v>
      </c>
      <c r="AA383" s="109">
        <v>1.999330114458399</v>
      </c>
      <c r="AB383" s="109">
        <v>3.4870788424606145</v>
      </c>
      <c r="AC383" s="109">
        <v>1.6085302686953704</v>
      </c>
      <c r="AD383" s="109">
        <v>8.7073842868850046E-2</v>
      </c>
      <c r="AE383" s="109">
        <v>0.47320029791714813</v>
      </c>
      <c r="AF383" s="109">
        <v>0.47320029791714813</v>
      </c>
      <c r="AG383" s="57" t="str">
        <f>_xlfn.XLOOKUP(B383,[3]CALCULATION!$B:$B,[3]CALCULATION!$M:$M,"")</f>
        <v>Operationnel</v>
      </c>
      <c r="AH383" s="57"/>
      <c r="AI383" s="56" t="str" cm="1">
        <f t="array" ref="AI383">IFERROR(_xlfn.IFS(
AK383="MPR ISSUE","PDH",
AK383="BSS Hardware Issue","BSS",
AK383="Sites strategiques, MLL, Pylone, etc.","ENVTECH",
AK383="AKTIVCO DEFAUT GE &amp; POWER Cabinet","AKTIVCO",
AK383="AKTIVCO Coupure ENEO &amp; Baisse de tension","AKTIVCO GRID ONLY",
AK383="Coupure ENEO &amp; Baisse de tension","IHS GRID ONLY",
AK383="Defaut GE &amp; POWER Cabinet","IHS",
AK383="Sharing","Partners",
AK383="Sites strategiques &amp; DataCenter","SST &amp; DC",
AK383="Exclu","Exclu",
AK383="SAT","SAT",
AK383="SPARE-ISSUE","SPARE-ISSUE",
AK383="Fiber CAmtel","TRANS_FO_CAMTEL",
AK383="Fiber AOF","Fiber AOF",
AK383="Projet OCM (HUAWEI)","TRAVAUX-HUAWEI",
AK383="Projet OCM (NOKIA)","TRAVAUX-NOKIA",
AK383="ACCESS-ISSUE","ACCESS-ISSUE",
AK383="Projet OCM (ZTE, NOKIA, autres projets)","TRAVAUX OCM",
AK383="No root CAuse","No root cause",
AK383="ODU HS","PDH",
AK383="IP &amp; VLAN","PDH",
AK383="Warehouse HUAWEI","SPARE-ISSUE",
AK383="SPARE-HS","SPARE-ISSUE",
AK383="Power Telco","BSS",AK383="no impacts","no impacts"
),"")</f>
        <v>PDH</v>
      </c>
      <c r="AJ383" s="56" t="str" cm="1">
        <f t="array" ref="AJ383">IFERROR(_xlfn.IFS(
AK383="MPR ISSUE","TX ISSUE",
AK383="BSS Hardware Issue","RAN ISSUE",
AK383="Sites strategiques, MLL, Pylone, etc.","ENVTECH",
AK383="AKTIVCO DEFAUT GE &amp; POWER Cabinet","POWER ISSUE",
AK383="AKTIVCO Coupure ENEO &amp; Baisse de tension","POWER ISSUE",
AK383="Coupure ENEO &amp; Baisse de tension","POWER ISSUE",
AK383="Defaut GE &amp; POWER Cabinet","POWER ISSUE",
AK383="Sharing","POWER ISSUE",
AK383="Sites strategiques &amp; DataCenter","POWER ISSUE",
AK383="Exclu","Exclu",
AK383="SAT","TX ISSUE",
AK383="SPARE-ISSUE","SPARE-ISSUE",
AK383="Fiber CAmtel","TX ISSUE",
AK383="Fiber AOF","TX ISSUE",
AK383="Projet OCM (HUAWEI)","TRAVAUX-HUAWEI",
AK383="Projet OCM (NOKIA)","TRAVAUX -NOKIA",
AK383="ACCESS-ISSUE","ACCESS-ISSUE",
AK383="Projet OCM (ZTE, NOKIA, autres projets)","TRAVAUX OCM",
AK383="No root CAuse","No root cause",
AK383="ODU HS","TX ISSUE",
AK383="IP &amp; VLAN","TX ISSUE",
AK383="Warehouse HUAWEI","SPARE-ISSUE",
AK383="SPARE-HS","SPARE-ISSUE",
AK383="Power Telco","RAN ISSUE",AK383="no impacts","no impacts"
),"")</f>
        <v>TX ISSUE</v>
      </c>
      <c r="AK383" s="81" t="s">
        <v>5618</v>
      </c>
      <c r="AL383" s="56" t="str" cm="1">
        <f t="array" ref="AL383">IFERROR(_xlfn.IFS(
AK383="MPR ISSUE","ACTIVE",
AK383="BSS Hardware Issue","ACTIVE",
AK383="Sites strategiques, MLL, Pylone, etc.","PASSIVE",
AK383="AKTIVCO DEFAUT GE &amp; POWER Cabinet","PASSIVE",
AK383="AKTIVCO Coupure ENEO &amp; Baisse de tension","PASSIVE",
AK383="Coupure ENEO &amp; Baisse de tension","PASSIVE",
AK383="Defaut GE &amp; POWER Cabinet","PASSIVE",
AK383="Sharing","PASSIVE",
AK383="Sites strategiques &amp; DataCenter","PASSIVE",
AK383="Exclu","Exclu",
AK383="SAT","ACTIVE",
AK383="SPARE-ISSUE","SPARE-ISSUE",
AK383="Fiber CAmtel","ACTIVE",
AK383="Fiber AOF","ACTIVE",
AK383="Projet OCM (HUAWEI)","PLANNED WORKS",
AK383="Projet OCM (NOKIA)","PLANNED WORKS",
AK383="ACCESS-ISSUE","ACCESS-ISSUE",
AK383="Projet OCM (ZTE, NOKIA, autres projets)","PLANNED WORKS",
AK383="No root CAuse","No root cause",
AK383="ODU HS","ACTIVE",
AK383="IP &amp; VLAN","ACTIVE",
AK383="Warehouse HUAWEI","SPARE-ISSUE",
AK383="SPARE-HS","SPARE-ISSUE",
AK383="Power Telco","ACTIVE", AK383="no impacts","no impacts"
),"")</f>
        <v>ACTIVE</v>
      </c>
      <c r="AM383" s="108" t="s">
        <v>6073</v>
      </c>
      <c r="AN383" s="227" t="s">
        <v>4194</v>
      </c>
      <c r="AO383" s="9" t="s">
        <v>6067</v>
      </c>
      <c r="AP383" s="23" t="s">
        <v>5537</v>
      </c>
      <c r="AQ383" s="23" t="s">
        <v>5537</v>
      </c>
      <c r="AR383" s="7"/>
      <c r="AS383" s="6"/>
      <c r="AT383" s="7"/>
      <c r="AU383" s="3" t="s">
        <v>5537</v>
      </c>
      <c r="AV383" s="24" t="s">
        <v>5537</v>
      </c>
      <c r="AW383" s="24" t="s">
        <v>5537</v>
      </c>
      <c r="AX383" s="24" t="s">
        <v>5537</v>
      </c>
      <c r="AY383" s="24" t="s">
        <v>5537</v>
      </c>
      <c r="AZ383" s="24" t="s">
        <v>5537</v>
      </c>
      <c r="BA383" s="24" t="s">
        <v>5537</v>
      </c>
      <c r="BB383" s="24" t="s">
        <v>5537</v>
      </c>
      <c r="BC383" s="24" t="s">
        <v>5537</v>
      </c>
      <c r="BD383" s="24" t="s">
        <v>5537</v>
      </c>
      <c r="BE383" s="24" t="s">
        <v>5537</v>
      </c>
      <c r="BF383" s="24" t="s">
        <v>5537</v>
      </c>
      <c r="BG383" s="24" t="s">
        <v>5537</v>
      </c>
      <c r="BH383" s="24" t="s">
        <v>6484</v>
      </c>
      <c r="BI383" s="9" t="s">
        <v>5537</v>
      </c>
      <c r="BJ383" s="14"/>
      <c r="BK383" s="14" t="s">
        <v>5537</v>
      </c>
      <c r="BL383" s="14" t="str">
        <f>_xlfn.XLOOKUP(B383,'[4]cell downs 18042026 17h'!$B:$B,'[4]cell downs 18042026 17h'!$B:$B,"")</f>
        <v/>
      </c>
      <c r="BM383" s="14" t="str">
        <f>_xlfn.XLOOKUP(B383,'[5]Cells Huawei 19042026 15h'!$B:$B,'[5]Cells Huawei 19042026 15h'!$B:$B,"")</f>
        <v/>
      </c>
      <c r="BN383" s="9" t="str">
        <f>_xlfn.XLOOKUP(B383,'[6]cells down 19042026 9H40'!$B:$B,'[6]cells down 19042026 9H40'!$B:$B,"")</f>
        <v/>
      </c>
      <c r="BO383" s="9" t="s">
        <v>2421</v>
      </c>
      <c r="BP383" s="9" t="s">
        <v>5537</v>
      </c>
    </row>
    <row r="384" spans="1:68" s="9" customFormat="1" x14ac:dyDescent="0.35">
      <c r="A384" s="1" t="s">
        <v>1371</v>
      </c>
      <c r="B384" s="8" t="s">
        <v>1372</v>
      </c>
      <c r="C384" s="3" t="str">
        <f>_xlfn.XLOOKUP(B384,'[1]daily break down'!$D:$D,'[1]daily break down'!$E:$E,"")</f>
        <v>Douala</v>
      </c>
      <c r="D384" s="1"/>
      <c r="E384" s="1"/>
      <c r="F384" s="3" t="s">
        <v>31</v>
      </c>
      <c r="G384" s="1" t="s">
        <v>32</v>
      </c>
      <c r="H384" s="41" t="str">
        <f>_xlfn.XLOOKUP(B384,[2]CALCULATION!$B:$B,[2]CALCULATION!$H:$H,"")</f>
        <v>ZTE</v>
      </c>
      <c r="I384" s="34">
        <v>0.36485219713896794</v>
      </c>
      <c r="J384" s="34">
        <v>0</v>
      </c>
      <c r="K384" s="34">
        <v>4.9599352800677725E-2</v>
      </c>
      <c r="L384" s="34">
        <v>0.30517602508896147</v>
      </c>
      <c r="M384" s="34">
        <v>0.31038386795764072</v>
      </c>
      <c r="N384" s="34">
        <v>2.8179423741485372E-3</v>
      </c>
      <c r="O384" s="34">
        <v>0</v>
      </c>
      <c r="P384" s="34">
        <v>0</v>
      </c>
      <c r="Q384" s="34">
        <v>0</v>
      </c>
      <c r="R384" s="34">
        <v>7.2624438908435979E-2</v>
      </c>
      <c r="S384" s="109">
        <v>0</v>
      </c>
      <c r="T384" s="109">
        <f>_xlfn.XLOOKUP(B384,'[3]Nur des jours'!$B:$B,'[3]Nur des jours'!$U:$U,"")</f>
        <v>0</v>
      </c>
      <c r="U384" s="109">
        <v>0</v>
      </c>
      <c r="V384" s="109">
        <v>0</v>
      </c>
      <c r="W384" s="109">
        <v>0</v>
      </c>
      <c r="X384" s="109">
        <v>0</v>
      </c>
      <c r="Y384" s="109">
        <v>0</v>
      </c>
      <c r="Z384" s="109">
        <v>0</v>
      </c>
      <c r="AA384" s="109">
        <v>0</v>
      </c>
      <c r="AB384" s="109">
        <v>0</v>
      </c>
      <c r="AC384" s="109">
        <v>0</v>
      </c>
      <c r="AD384" s="109">
        <v>0.25086191947938069</v>
      </c>
      <c r="AE384" s="109">
        <v>0.25680729269218383</v>
      </c>
      <c r="AF384" s="109">
        <v>0.25680729269218383</v>
      </c>
      <c r="AG384" s="57" t="str">
        <f>_xlfn.XLOOKUP(B384,[3]CALCULATION!$B:$B,[3]CALCULATION!$M:$M,"")</f>
        <v>Operationnel</v>
      </c>
      <c r="AH384" s="57"/>
      <c r="AI384" s="56" t="str" cm="1">
        <f t="array" ref="AI384">IFERROR(_xlfn.IFS(
AK384="MPR ISSUE","PDH",
AK384="BSS Hardware Issue","BSS",
AK384="Sites strategiques, MLL, Pylone, etc.","ENVTECH",
AK384="AKTIVCO DEFAUT GE &amp; POWER Cabinet","AKTIVCO",
AK384="AKTIVCO Coupure ENEO &amp; Baisse de tension","AKTIVCO GRID ONLY",
AK384="Coupure ENEO &amp; Baisse de tension","IHS GRID ONLY",
AK384="Defaut GE &amp; POWER Cabinet","IHS",
AK384="Sharing","Partners",
AK384="Sites strategiques &amp; DataCenter","SST &amp; DC",
AK384="Exclu","Exclu",
AK384="SAT","SAT",
AK384="SPARE-ISSUE","SPARE-ISSUE",
AK384="Fiber CAmtel","TRANS_FO_CAMTEL",
AK384="Fiber AOF","Fiber AOF",
AK384="Projet OCM (HUAWEI)","TRAVAUX-HUAWEI",
AK384="Projet OCM (NOKIA)","TRAVAUX-NOKIA",
AK384="ACCESS-ISSUE","ACCESS-ISSUE",
AK384="Projet OCM (ZTE, NOKIA, autres projets)","TRAVAUX OCM",
AK384="No root CAuse","No root cause",
AK384="ODU HS","PDH",
AK384="IP &amp; VLAN","PDH",
AK384="Warehouse HUAWEI","SPARE-ISSUE",
AK384="SPARE-HS","SPARE-ISSUE",
AK384="Power Telco","BSS",AK384="no impacts","no impacts"
),"")</f>
        <v>No root cause</v>
      </c>
      <c r="AJ384" s="56" t="str" cm="1">
        <f t="array" ref="AJ384">IFERROR(_xlfn.IFS(
AK384="MPR ISSUE","TX ISSUE",
AK384="BSS Hardware Issue","RAN ISSUE",
AK384="Sites strategiques, MLL, Pylone, etc.","ENVTECH",
AK384="AKTIVCO DEFAUT GE &amp; POWER Cabinet","POWER ISSUE",
AK384="AKTIVCO Coupure ENEO &amp; Baisse de tension","POWER ISSUE",
AK384="Coupure ENEO &amp; Baisse de tension","POWER ISSUE",
AK384="Defaut GE &amp; POWER Cabinet","POWER ISSUE",
AK384="Sharing","POWER ISSUE",
AK384="Sites strategiques &amp; DataCenter","POWER ISSUE",
AK384="Exclu","Exclu",
AK384="SAT","TX ISSUE",
AK384="SPARE-ISSUE","SPARE-ISSUE",
AK384="Fiber CAmtel","TX ISSUE",
AK384="Fiber AOF","TX ISSUE",
AK384="Projet OCM (HUAWEI)","TRAVAUX-HUAWEI",
AK384="Projet OCM (NOKIA)","TRAVAUX -NOKIA",
AK384="ACCESS-ISSUE","ACCESS-ISSUE",
AK384="Projet OCM (ZTE, NOKIA, autres projets)","TRAVAUX OCM",
AK384="No root CAuse","No root cause",
AK384="ODU HS","TX ISSUE",
AK384="IP &amp; VLAN","TX ISSUE",
AK384="Warehouse HUAWEI","SPARE-ISSUE",
AK384="SPARE-HS","SPARE-ISSUE",
AK384="Power Telco","RAN ISSUE",AK384="no impacts","no impacts"
),"")</f>
        <v>No root cause</v>
      </c>
      <c r="AK384" s="81" t="s">
        <v>5620</v>
      </c>
      <c r="AL384" s="56" t="str" cm="1">
        <f t="array" ref="AL384">IFERROR(_xlfn.IFS(
AK384="MPR ISSUE","ACTIVE",
AK384="BSS Hardware Issue","ACTIVE",
AK384="Sites strategiques, MLL, Pylone, etc.","PASSIVE",
AK384="AKTIVCO DEFAUT GE &amp; POWER Cabinet","PASSIVE",
AK384="AKTIVCO Coupure ENEO &amp; Baisse de tension","PASSIVE",
AK384="Coupure ENEO &amp; Baisse de tension","PASSIVE",
AK384="Defaut GE &amp; POWER Cabinet","PASSIVE",
AK384="Sharing","PASSIVE",
AK384="Sites strategiques &amp; DataCenter","PASSIVE",
AK384="Exclu","Exclu",
AK384="SAT","ACTIVE",
AK384="SPARE-ISSUE","SPARE-ISSUE",
AK384="Fiber CAmtel","ACTIVE",
AK384="Fiber AOF","ACTIVE",
AK384="Projet OCM (HUAWEI)","PLANNED WORKS",
AK384="Projet OCM (NOKIA)","PLANNED WORKS",
AK384="ACCESS-ISSUE","ACCESS-ISSUE",
AK384="Projet OCM (ZTE, NOKIA, autres projets)","PLANNED WORKS",
AK384="No root CAuse","No root cause",
AK384="ODU HS","ACTIVE",
AK384="IP &amp; VLAN","ACTIVE",
AK384="Warehouse HUAWEI","SPARE-ISSUE",
AK384="SPARE-HS","SPARE-ISSUE",
AK384="Power Telco","ACTIVE", AK384="no impacts","no impacts"
),"")</f>
        <v>No root cause</v>
      </c>
      <c r="AM384" s="108" t="s">
        <v>5537</v>
      </c>
      <c r="AN384" s="117" t="s">
        <v>1372</v>
      </c>
      <c r="AP384" s="23" t="s">
        <v>5537</v>
      </c>
      <c r="AQ384" s="23" t="s">
        <v>5537</v>
      </c>
      <c r="AR384" s="7"/>
      <c r="AS384" s="6"/>
      <c r="AT384" s="7"/>
      <c r="AU384" s="3" t="s">
        <v>5537</v>
      </c>
      <c r="AV384" s="24" t="s">
        <v>5537</v>
      </c>
      <c r="AW384" s="24" t="s">
        <v>5537</v>
      </c>
      <c r="AX384" s="24" t="s">
        <v>5537</v>
      </c>
      <c r="AY384" s="24" t="s">
        <v>5537</v>
      </c>
      <c r="AZ384" s="24" t="s">
        <v>5537</v>
      </c>
      <c r="BA384" s="24" t="s">
        <v>5537</v>
      </c>
      <c r="BB384" s="24" t="s">
        <v>5537</v>
      </c>
      <c r="BC384" s="24" t="s">
        <v>5537</v>
      </c>
      <c r="BD384" s="24" t="s">
        <v>5537</v>
      </c>
      <c r="BE384" s="24" t="s">
        <v>5537</v>
      </c>
      <c r="BF384" s="24" t="s">
        <v>5537</v>
      </c>
      <c r="BG384" s="24" t="s">
        <v>5537</v>
      </c>
      <c r="BH384" s="24" t="s">
        <v>5537</v>
      </c>
      <c r="BI384" s="9" t="s">
        <v>5537</v>
      </c>
      <c r="BJ384" s="14"/>
      <c r="BK384" s="14" t="s">
        <v>5537</v>
      </c>
      <c r="BL384" s="14" t="str">
        <f>_xlfn.XLOOKUP(B384,'[4]cell downs 18042026 17h'!$B:$B,'[4]cell downs 18042026 17h'!$B:$B,"")</f>
        <v/>
      </c>
      <c r="BM384" s="14" t="str">
        <f>_xlfn.XLOOKUP(B384,'[5]Cells Huawei 19042026 15h'!$B:$B,'[5]Cells Huawei 19042026 15h'!$B:$B,"")</f>
        <v/>
      </c>
      <c r="BN384" s="9" t="str">
        <f>_xlfn.XLOOKUP(B384,'[6]cells down 19042026 9H40'!$B:$B,'[6]cells down 19042026 9H40'!$B:$B,"")</f>
        <v/>
      </c>
      <c r="BO384" s="9" t="s">
        <v>5537</v>
      </c>
      <c r="BP384" s="9" t="s">
        <v>5537</v>
      </c>
    </row>
    <row r="385" spans="1:68" s="9" customFormat="1" x14ac:dyDescent="0.35">
      <c r="A385" s="1" t="s">
        <v>551</v>
      </c>
      <c r="B385" s="8" t="s">
        <v>552</v>
      </c>
      <c r="C385" s="3" t="str">
        <f>_xlfn.XLOOKUP(B385,'[1]daily break down'!$D:$D,'[1]daily break down'!$E:$E,"")</f>
        <v>NORD</v>
      </c>
      <c r="D385" s="1" t="s">
        <v>11</v>
      </c>
      <c r="E385" s="1" t="s">
        <v>66</v>
      </c>
      <c r="F385" s="3" t="s">
        <v>23</v>
      </c>
      <c r="G385" s="1" t="s">
        <v>553</v>
      </c>
      <c r="H385" s="40" t="str">
        <f>_xlfn.XLOOKUP(B385,[2]CALCULATION!$B:$B,[2]CALCULATION!$H:$H,"")</f>
        <v>NOKIA</v>
      </c>
      <c r="I385" s="34">
        <v>0</v>
      </c>
      <c r="J385" s="34">
        <v>0</v>
      </c>
      <c r="K385" s="34">
        <v>0</v>
      </c>
      <c r="L385" s="34">
        <v>0</v>
      </c>
      <c r="M385" s="34">
        <v>0</v>
      </c>
      <c r="N385" s="34">
        <v>1.188192218300262</v>
      </c>
      <c r="O385" s="34">
        <v>0</v>
      </c>
      <c r="P385" s="34">
        <v>0</v>
      </c>
      <c r="Q385" s="34">
        <v>0.39016743069246196</v>
      </c>
      <c r="R385" s="34">
        <v>0</v>
      </c>
      <c r="S385" s="109">
        <v>0</v>
      </c>
      <c r="T385" s="109">
        <f>_xlfn.XLOOKUP(B385,'[3]Nur des jours'!$B:$B,'[3]Nur des jours'!$U:$U,"")</f>
        <v>0</v>
      </c>
      <c r="U385" s="109">
        <v>0</v>
      </c>
      <c r="V385" s="109">
        <v>0</v>
      </c>
      <c r="W385" s="109">
        <v>0</v>
      </c>
      <c r="X385" s="109">
        <v>0</v>
      </c>
      <c r="Y385" s="109">
        <v>0</v>
      </c>
      <c r="Z385" s="109">
        <v>4.3537946534910166</v>
      </c>
      <c r="AA385" s="109">
        <v>0</v>
      </c>
      <c r="AB385" s="109">
        <v>0</v>
      </c>
      <c r="AC385" s="109">
        <v>0.77435264119196345</v>
      </c>
      <c r="AD385" s="109">
        <v>0.43515670954163554</v>
      </c>
      <c r="AE385" s="109">
        <v>0.25666461206564445</v>
      </c>
      <c r="AF385" s="109">
        <v>0.25666461206564445</v>
      </c>
      <c r="AG385" s="57" t="str">
        <f>_xlfn.XLOOKUP(B385,[3]CALCULATION!$B:$B,[3]CALCULATION!$M:$M,"")</f>
        <v>Operationnel</v>
      </c>
      <c r="AH385" s="57"/>
      <c r="AI385" s="56" t="str" cm="1">
        <f t="array" ref="AI385">IFERROR(_xlfn.IFS(
AK385="MPR ISSUE","PDH",
AK385="BSS Hardware Issue","BSS",
AK385="Sites strategiques, MLL, Pylone, etc.","ENVTECH",
AK385="AKTIVCO DEFAUT GE &amp; POWER Cabinet","AKTIVCO",
AK385="AKTIVCO Coupure ENEO &amp; Baisse de tension","AKTIVCO GRID ONLY",
AK385="Coupure ENEO &amp; Baisse de tension","IHS GRID ONLY",
AK385="Defaut GE &amp; POWER Cabinet","IHS",
AK385="Sharing","Partners",
AK385="Sites strategiques &amp; DataCenter","SST &amp; DC",
AK385="Exclu","Exclu",
AK385="SAT","SAT",
AK385="SPARE-ISSUE","SPARE-ISSUE",
AK385="Fiber CAmtel","TRANS_FO_CAMTEL",
AK385="Fiber AOF","Fiber AOF",
AK385="Projet OCM (HUAWEI)","TRAVAUX-HUAWEI",
AK385="Projet OCM (NOKIA)","TRAVAUX-NOKIA",
AK385="ACCESS-ISSUE","ACCESS-ISSUE",
AK385="Projet OCM (ZTE, NOKIA, autres projets)","TRAVAUX OCM",
AK385="No root CAuse","No root cause",
AK385="ODU HS","PDH",
AK385="IP &amp; VLAN","PDH",
AK385="Warehouse HUAWEI","SPARE-ISSUE",
AK385="SPARE-HS","SPARE-ISSUE",
AK385="Power Telco","BSS",AK385="no impacts","no impacts"
),"")</f>
        <v>IHS</v>
      </c>
      <c r="AJ385" s="56" t="str" cm="1">
        <f t="array" ref="AJ385">IFERROR(_xlfn.IFS(
AK385="MPR ISSUE","TX ISSUE",
AK385="BSS Hardware Issue","RAN ISSUE",
AK385="Sites strategiques, MLL, Pylone, etc.","ENVTECH",
AK385="AKTIVCO DEFAUT GE &amp; POWER Cabinet","POWER ISSUE",
AK385="AKTIVCO Coupure ENEO &amp; Baisse de tension","POWER ISSUE",
AK385="Coupure ENEO &amp; Baisse de tension","POWER ISSUE",
AK385="Defaut GE &amp; POWER Cabinet","POWER ISSUE",
AK385="Sharing","POWER ISSUE",
AK385="Sites strategiques &amp; DataCenter","POWER ISSUE",
AK385="Exclu","Exclu",
AK385="SAT","TX ISSUE",
AK385="SPARE-ISSUE","SPARE-ISSUE",
AK385="Fiber CAmtel","TX ISSUE",
AK385="Fiber AOF","TX ISSUE",
AK385="Projet OCM (HUAWEI)","TRAVAUX-HUAWEI",
AK385="Projet OCM (NOKIA)","TRAVAUX -NOKIA",
AK385="ACCESS-ISSUE","ACCESS-ISSUE",
AK385="Projet OCM (ZTE, NOKIA, autres projets)","TRAVAUX OCM",
AK385="No root CAuse","No root cause",
AK385="ODU HS","TX ISSUE",
AK385="IP &amp; VLAN","TX ISSUE",
AK385="Warehouse HUAWEI","SPARE-ISSUE",
AK385="SPARE-HS","SPARE-ISSUE",
AK385="Power Telco","RAN ISSUE",AK385="no impacts","no impacts"
),"")</f>
        <v>POWER ISSUE</v>
      </c>
      <c r="AK385" s="81" t="s">
        <v>5330</v>
      </c>
      <c r="AL385" s="56" t="str" cm="1">
        <f t="array" ref="AL385">IFERROR(_xlfn.IFS(
AK385="MPR ISSUE","ACTIVE",
AK385="BSS Hardware Issue","ACTIVE",
AK385="Sites strategiques, MLL, Pylone, etc.","PASSIVE",
AK385="AKTIVCO DEFAUT GE &amp; POWER Cabinet","PASSIVE",
AK385="AKTIVCO Coupure ENEO &amp; Baisse de tension","PASSIVE",
AK385="Coupure ENEO &amp; Baisse de tension","PASSIVE",
AK385="Defaut GE &amp; POWER Cabinet","PASSIVE",
AK385="Sharing","PASSIVE",
AK385="Sites strategiques &amp; DataCenter","PASSIVE",
AK385="Exclu","Exclu",
AK385="SAT","ACTIVE",
AK385="SPARE-ISSUE","SPARE-ISSUE",
AK385="Fiber CAmtel","ACTIVE",
AK385="Fiber AOF","ACTIVE",
AK385="Projet OCM (HUAWEI)","PLANNED WORKS",
AK385="Projet OCM (NOKIA)","PLANNED WORKS",
AK385="ACCESS-ISSUE","ACCESS-ISSUE",
AK385="Projet OCM (ZTE, NOKIA, autres projets)","PLANNED WORKS",
AK385="No root CAuse","No root cause",
AK385="ODU HS","ACTIVE",
AK385="IP &amp; VLAN","ACTIVE",
AK385="Warehouse HUAWEI","SPARE-ISSUE",
AK385="SPARE-HS","SPARE-ISSUE",
AK385="Power Telco","ACTIVE", AK385="no impacts","no impacts"
),"")</f>
        <v>PASSIVE</v>
      </c>
      <c r="AM385" s="108" t="s">
        <v>5965</v>
      </c>
      <c r="AN385" s="117" t="s">
        <v>552</v>
      </c>
      <c r="AP385" s="23" t="s">
        <v>5537</v>
      </c>
      <c r="AQ385" s="23" t="s">
        <v>5537</v>
      </c>
      <c r="AR385" s="7"/>
      <c r="AS385" s="6"/>
      <c r="AT385" s="7"/>
      <c r="AU385" s="3" t="s">
        <v>6485</v>
      </c>
      <c r="AV385" s="24" t="s">
        <v>5537</v>
      </c>
      <c r="AW385" s="24" t="s">
        <v>5537</v>
      </c>
      <c r="AX385" s="24" t="s">
        <v>5537</v>
      </c>
      <c r="AY385" s="24" t="s">
        <v>5537</v>
      </c>
      <c r="AZ385" s="24" t="s">
        <v>5537</v>
      </c>
      <c r="BA385" s="24" t="s">
        <v>5537</v>
      </c>
      <c r="BB385" s="24" t="s">
        <v>5537</v>
      </c>
      <c r="BC385" s="24" t="s">
        <v>5537</v>
      </c>
      <c r="BD385" s="24" t="s">
        <v>5537</v>
      </c>
      <c r="BE385" s="24" t="s">
        <v>5537</v>
      </c>
      <c r="BF385" s="24" t="s">
        <v>5537</v>
      </c>
      <c r="BG385" s="24" t="s">
        <v>5537</v>
      </c>
      <c r="BH385" s="24" t="s">
        <v>5537</v>
      </c>
      <c r="BI385" s="9" t="s">
        <v>6486</v>
      </c>
      <c r="BJ385" s="14"/>
      <c r="BK385" s="14" t="s">
        <v>5537</v>
      </c>
      <c r="BL385" s="14" t="str">
        <f>_xlfn.XLOOKUP(B385,'[4]cell downs 18042026 17h'!$B:$B,'[4]cell downs 18042026 17h'!$B:$B,"")</f>
        <v/>
      </c>
      <c r="BM385" s="14" t="str">
        <f>_xlfn.XLOOKUP(B385,'[5]Cells Huawei 19042026 15h'!$B:$B,'[5]Cells Huawei 19042026 15h'!$B:$B,"")</f>
        <v/>
      </c>
      <c r="BN385" s="9" t="str">
        <f>_xlfn.XLOOKUP(B385,'[6]cells down 19042026 9H40'!$B:$B,'[6]cells down 19042026 9H40'!$B:$B,"")</f>
        <v/>
      </c>
      <c r="BO385" s="9" t="s">
        <v>552</v>
      </c>
      <c r="BP385" s="9" t="s">
        <v>5537</v>
      </c>
    </row>
    <row r="386" spans="1:68" s="9" customFormat="1" x14ac:dyDescent="0.35">
      <c r="A386" s="1" t="s">
        <v>261</v>
      </c>
      <c r="B386" s="8" t="s">
        <v>262</v>
      </c>
      <c r="C386" s="3" t="str">
        <f>_xlfn.XLOOKUP(B386,'[1]daily break down'!$D:$D,'[1]daily break down'!$E:$E,"")</f>
        <v>Douala</v>
      </c>
      <c r="D386" s="1" t="s">
        <v>21</v>
      </c>
      <c r="E386" s="1" t="s">
        <v>263</v>
      </c>
      <c r="F386" s="3" t="s">
        <v>31</v>
      </c>
      <c r="G386" s="1" t="s">
        <v>32</v>
      </c>
      <c r="H386" s="41" t="str">
        <f>_xlfn.XLOOKUP(B386,[2]CALCULATION!$B:$B,[2]CALCULATION!$H:$H,"")</f>
        <v>ZTE</v>
      </c>
      <c r="I386" s="34">
        <v>0</v>
      </c>
      <c r="J386" s="34">
        <v>0</v>
      </c>
      <c r="K386" s="34">
        <v>0</v>
      </c>
      <c r="L386" s="34">
        <v>0</v>
      </c>
      <c r="M386" s="34">
        <v>0</v>
      </c>
      <c r="N386" s="34">
        <v>0</v>
      </c>
      <c r="O386" s="34">
        <v>0</v>
      </c>
      <c r="P386" s="34">
        <v>0</v>
      </c>
      <c r="Q386" s="34">
        <v>0</v>
      </c>
      <c r="R386" s="34">
        <v>0</v>
      </c>
      <c r="S386" s="109">
        <v>0</v>
      </c>
      <c r="T386" s="109">
        <f>_xlfn.XLOOKUP(B386,'[3]Nur des jours'!$B:$B,'[3]Nur des jours'!$U:$U,"")</f>
        <v>0</v>
      </c>
      <c r="U386" s="109">
        <v>0</v>
      </c>
      <c r="V386" s="109">
        <v>0</v>
      </c>
      <c r="W386" s="109">
        <v>0</v>
      </c>
      <c r="X386" s="109">
        <v>0</v>
      </c>
      <c r="Y386" s="109">
        <v>0</v>
      </c>
      <c r="Z386" s="109">
        <v>0</v>
      </c>
      <c r="AA386" s="109">
        <v>0</v>
      </c>
      <c r="AB386" s="109">
        <v>0</v>
      </c>
      <c r="AC386" s="109">
        <v>0</v>
      </c>
      <c r="AD386" s="109">
        <v>0.14375949896467663</v>
      </c>
      <c r="AE386" s="109">
        <v>0.22695137158886289</v>
      </c>
      <c r="AF386" s="109">
        <v>0.22695137158886289</v>
      </c>
      <c r="AG386" s="57" t="str">
        <f>_xlfn.XLOOKUP(B386,[3]CALCULATION!$B:$B,[3]CALCULATION!$M:$M,"")</f>
        <v>Operationnel</v>
      </c>
      <c r="AH386" s="57"/>
      <c r="AI386" s="56" t="str" cm="1">
        <f t="array" ref="AI386">IFERROR(_xlfn.IFS(
AK386="MPR ISSUE","PDH",
AK386="BSS Hardware Issue","BSS",
AK386="Sites strategiques, MLL, Pylone, etc.","ENVTECH",
AK386="AKTIVCO DEFAUT GE &amp; POWER Cabinet","AKTIVCO",
AK386="AKTIVCO Coupure ENEO &amp; Baisse de tension","AKTIVCO GRID ONLY",
AK386="Coupure ENEO &amp; Baisse de tension","IHS GRID ONLY",
AK386="Defaut GE &amp; POWER Cabinet","IHS",
AK386="Sharing","Partners",
AK386="Sites strategiques &amp; DataCenter","SST &amp; DC",
AK386="Exclu","Exclu",
AK386="SAT","SAT",
AK386="SPARE-ISSUE","SPARE-ISSUE",
AK386="Fiber CAmtel","TRANS_FO_CAMTEL",
AK386="Fiber AOF","Fiber AOF",
AK386="Projet OCM (HUAWEI)","TRAVAUX-HUAWEI",
AK386="Projet OCM (NOKIA)","TRAVAUX-NOKIA",
AK386="ACCESS-ISSUE","ACCESS-ISSUE",
AK386="Projet OCM (ZTE, NOKIA, autres projets)","TRAVAUX OCM",
AK386="No root CAuse","No root cause",
AK386="ODU HS","PDH",
AK386="IP &amp; VLAN","PDH",
AK386="Warehouse HUAWEI","SPARE-ISSUE",
AK386="SPARE-HS","SPARE-ISSUE",
AK386="Power Telco","BSS",AK386="no impacts","no impacts"
),"")</f>
        <v>No root cause</v>
      </c>
      <c r="AJ386" s="56" t="str" cm="1">
        <f t="array" ref="AJ386">IFERROR(_xlfn.IFS(
AK386="MPR ISSUE","TX ISSUE",
AK386="BSS Hardware Issue","RAN ISSUE",
AK386="Sites strategiques, MLL, Pylone, etc.","ENVTECH",
AK386="AKTIVCO DEFAUT GE &amp; POWER Cabinet","POWER ISSUE",
AK386="AKTIVCO Coupure ENEO &amp; Baisse de tension","POWER ISSUE",
AK386="Coupure ENEO &amp; Baisse de tension","POWER ISSUE",
AK386="Defaut GE &amp; POWER Cabinet","POWER ISSUE",
AK386="Sharing","POWER ISSUE",
AK386="Sites strategiques &amp; DataCenter","POWER ISSUE",
AK386="Exclu","Exclu",
AK386="SAT","TX ISSUE",
AK386="SPARE-ISSUE","SPARE-ISSUE",
AK386="Fiber CAmtel","TX ISSUE",
AK386="Fiber AOF","TX ISSUE",
AK386="Projet OCM (HUAWEI)","TRAVAUX-HUAWEI",
AK386="Projet OCM (NOKIA)","TRAVAUX -NOKIA",
AK386="ACCESS-ISSUE","ACCESS-ISSUE",
AK386="Projet OCM (ZTE, NOKIA, autres projets)","TRAVAUX OCM",
AK386="No root CAuse","No root cause",
AK386="ODU HS","TX ISSUE",
AK386="IP &amp; VLAN","TX ISSUE",
AK386="Warehouse HUAWEI","SPARE-ISSUE",
AK386="SPARE-HS","SPARE-ISSUE",
AK386="Power Telco","RAN ISSUE",AK386="no impacts","no impacts"
),"")</f>
        <v>No root cause</v>
      </c>
      <c r="AK386" s="81" t="s">
        <v>5620</v>
      </c>
      <c r="AL386" s="56" t="str" cm="1">
        <f t="array" ref="AL386">IFERROR(_xlfn.IFS(
AK386="MPR ISSUE","ACTIVE",
AK386="BSS Hardware Issue","ACTIVE",
AK386="Sites strategiques, MLL, Pylone, etc.","PASSIVE",
AK386="AKTIVCO DEFAUT GE &amp; POWER Cabinet","PASSIVE",
AK386="AKTIVCO Coupure ENEO &amp; Baisse de tension","PASSIVE",
AK386="Coupure ENEO &amp; Baisse de tension","PASSIVE",
AK386="Defaut GE &amp; POWER Cabinet","PASSIVE",
AK386="Sharing","PASSIVE",
AK386="Sites strategiques &amp; DataCenter","PASSIVE",
AK386="Exclu","Exclu",
AK386="SAT","ACTIVE",
AK386="SPARE-ISSUE","SPARE-ISSUE",
AK386="Fiber CAmtel","ACTIVE",
AK386="Fiber AOF","ACTIVE",
AK386="Projet OCM (HUAWEI)","PLANNED WORKS",
AK386="Projet OCM (NOKIA)","PLANNED WORKS",
AK386="ACCESS-ISSUE","ACCESS-ISSUE",
AK386="Projet OCM (ZTE, NOKIA, autres projets)","PLANNED WORKS",
AK386="No root CAuse","No root cause",
AK386="ODU HS","ACTIVE",
AK386="IP &amp; VLAN","ACTIVE",
AK386="Warehouse HUAWEI","SPARE-ISSUE",
AK386="SPARE-HS","SPARE-ISSUE",
AK386="Power Telco","ACTIVE", AK386="no impacts","no impacts"
),"")</f>
        <v>No root cause</v>
      </c>
      <c r="AM386" s="108" t="s">
        <v>5537</v>
      </c>
      <c r="AN386" s="117" t="s">
        <v>262</v>
      </c>
      <c r="AP386" s="23" t="s">
        <v>5537</v>
      </c>
      <c r="AQ386" s="23" t="s">
        <v>5537</v>
      </c>
      <c r="AR386" s="7"/>
      <c r="AS386" s="6"/>
      <c r="AT386" s="7"/>
      <c r="AU386" s="3" t="s">
        <v>5537</v>
      </c>
      <c r="AV386" s="24" t="s">
        <v>5537</v>
      </c>
      <c r="AW386" s="24" t="s">
        <v>5537</v>
      </c>
      <c r="AX386" s="24" t="s">
        <v>5537</v>
      </c>
      <c r="AY386" s="24" t="s">
        <v>5537</v>
      </c>
      <c r="AZ386" s="24" t="s">
        <v>5537</v>
      </c>
      <c r="BA386" s="24" t="s">
        <v>5537</v>
      </c>
      <c r="BB386" s="24" t="s">
        <v>5537</v>
      </c>
      <c r="BC386" s="24" t="s">
        <v>5537</v>
      </c>
      <c r="BD386" s="24" t="s">
        <v>5537</v>
      </c>
      <c r="BE386" s="24" t="s">
        <v>5537</v>
      </c>
      <c r="BF386" s="24" t="s">
        <v>5537</v>
      </c>
      <c r="BG386" s="24" t="s">
        <v>5537</v>
      </c>
      <c r="BH386" s="24" t="s">
        <v>5537</v>
      </c>
      <c r="BI386" s="9" t="s">
        <v>5537</v>
      </c>
      <c r="BJ386" s="14"/>
      <c r="BK386" s="14" t="s">
        <v>5537</v>
      </c>
      <c r="BL386" s="14" t="str">
        <f>_xlfn.XLOOKUP(B386,'[4]cell downs 18042026 17h'!$B:$B,'[4]cell downs 18042026 17h'!$B:$B,"")</f>
        <v/>
      </c>
      <c r="BM386" s="14" t="str">
        <f>_xlfn.XLOOKUP(B386,'[5]Cells Huawei 19042026 15h'!$B:$B,'[5]Cells Huawei 19042026 15h'!$B:$B,"")</f>
        <v/>
      </c>
      <c r="BN386" s="9" t="str">
        <f>_xlfn.XLOOKUP(B386,'[6]cells down 19042026 9H40'!$B:$B,'[6]cells down 19042026 9H40'!$B:$B,"")</f>
        <v/>
      </c>
      <c r="BO386" s="9" t="s">
        <v>5537</v>
      </c>
      <c r="BP386" s="9" t="s">
        <v>5537</v>
      </c>
    </row>
    <row r="387" spans="1:68" s="9" customFormat="1" x14ac:dyDescent="0.35">
      <c r="A387" s="1" t="s">
        <v>2864</v>
      </c>
      <c r="B387" s="8" t="s">
        <v>2865</v>
      </c>
      <c r="C387" s="3" t="str">
        <f>_xlfn.XLOOKUP(B387,'[1]daily break down'!$D:$D,'[1]daily break down'!$E:$E,"")</f>
        <v>Douala</v>
      </c>
      <c r="D387" s="1" t="s">
        <v>11</v>
      </c>
      <c r="E387" s="1" t="s">
        <v>12</v>
      </c>
      <c r="F387" s="3" t="s">
        <v>31</v>
      </c>
      <c r="G387" s="1" t="s">
        <v>32</v>
      </c>
      <c r="H387" s="41" t="str">
        <f>_xlfn.XLOOKUP(B387,[2]CALCULATION!$B:$B,[2]CALCULATION!$H:$H,"")</f>
        <v>ZTE</v>
      </c>
      <c r="I387" s="34">
        <v>0.21742743976737325</v>
      </c>
      <c r="J387" s="34">
        <v>0.32734502743748489</v>
      </c>
      <c r="K387" s="34">
        <v>3.3708298019878261E-3</v>
      </c>
      <c r="L387" s="34">
        <v>2.2293847896745515E-3</v>
      </c>
      <c r="M387" s="34">
        <v>0.81144255820656186</v>
      </c>
      <c r="N387" s="34">
        <v>4.7672450939266566</v>
      </c>
      <c r="O387" s="34">
        <v>0</v>
      </c>
      <c r="P387" s="34">
        <v>3.1185347841099436</v>
      </c>
      <c r="Q387" s="34">
        <v>1.9288993901830023</v>
      </c>
      <c r="R387" s="34">
        <v>0.12208111108257538</v>
      </c>
      <c r="S387" s="109">
        <v>0.10676077880793225</v>
      </c>
      <c r="T387" s="109">
        <f>_xlfn.XLOOKUP(B387,'[3]Nur des jours'!$B:$B,'[3]Nur des jours'!$U:$U,"")</f>
        <v>0</v>
      </c>
      <c r="U387" s="109">
        <v>0.30952778419840549</v>
      </c>
      <c r="V387" s="109">
        <v>1.202744176490228</v>
      </c>
      <c r="W387" s="109">
        <v>0</v>
      </c>
      <c r="X387" s="109">
        <v>0.39479729363387556</v>
      </c>
      <c r="Y387" s="109">
        <v>0</v>
      </c>
      <c r="Z387" s="109">
        <v>5.7502967757032017</v>
      </c>
      <c r="AA387" s="109">
        <v>2.0001326929826813</v>
      </c>
      <c r="AB387" s="109">
        <v>3.4848137875143044</v>
      </c>
      <c r="AC387" s="109">
        <v>1.6064070437114573</v>
      </c>
      <c r="AD387" s="109">
        <v>8.6223823658415411E-2</v>
      </c>
      <c r="AE387" s="109">
        <v>0.46624461737336459</v>
      </c>
      <c r="AF387" s="109">
        <v>0.46624461737336459</v>
      </c>
      <c r="AG387" s="57" t="str">
        <f>_xlfn.XLOOKUP(B387,[3]CALCULATION!$B:$B,[3]CALCULATION!$M:$M,"")</f>
        <v>Operationnel</v>
      </c>
      <c r="AH387" s="57"/>
      <c r="AI387" s="56" t="str" cm="1">
        <f t="array" ref="AI387">IFERROR(_xlfn.IFS(
AK387="MPR ISSUE","PDH",
AK387="BSS Hardware Issue","BSS",
AK387="Sites strategiques, MLL, Pylone, etc.","ENVTECH",
AK387="AKTIVCO DEFAUT GE &amp; POWER Cabinet","AKTIVCO",
AK387="AKTIVCO Coupure ENEO &amp; Baisse de tension","AKTIVCO GRID ONLY",
AK387="Coupure ENEO &amp; Baisse de tension","IHS GRID ONLY",
AK387="Defaut GE &amp; POWER Cabinet","IHS",
AK387="Sharing","Partners",
AK387="Sites strategiques &amp; DataCenter","SST &amp; DC",
AK387="Exclu","Exclu",
AK387="SAT","SAT",
AK387="SPARE-ISSUE","SPARE-ISSUE",
AK387="Fiber CAmtel","TRANS_FO_CAMTEL",
AK387="Fiber AOF","Fiber AOF",
AK387="Projet OCM (HUAWEI)","TRAVAUX-HUAWEI",
AK387="Projet OCM (NOKIA)","TRAVAUX-NOKIA",
AK387="ACCESS-ISSUE","ACCESS-ISSUE",
AK387="Projet OCM (ZTE, NOKIA, autres projets)","TRAVAUX OCM",
AK387="No root CAuse","No root cause",
AK387="ODU HS","PDH",
AK387="IP &amp; VLAN","PDH",
AK387="Warehouse HUAWEI","SPARE-ISSUE",
AK387="SPARE-HS","SPARE-ISSUE",
AK387="Power Telco","BSS",AK387="no impacts","no impacts"
),"")</f>
        <v>PDH</v>
      </c>
      <c r="AJ387" s="56" t="str" cm="1">
        <f t="array" ref="AJ387">IFERROR(_xlfn.IFS(
AK387="MPR ISSUE","TX ISSUE",
AK387="BSS Hardware Issue","RAN ISSUE",
AK387="Sites strategiques, MLL, Pylone, etc.","ENVTECH",
AK387="AKTIVCO DEFAUT GE &amp; POWER Cabinet","POWER ISSUE",
AK387="AKTIVCO Coupure ENEO &amp; Baisse de tension","POWER ISSUE",
AK387="Coupure ENEO &amp; Baisse de tension","POWER ISSUE",
AK387="Defaut GE &amp; POWER Cabinet","POWER ISSUE",
AK387="Sharing","POWER ISSUE",
AK387="Sites strategiques &amp; DataCenter","POWER ISSUE",
AK387="Exclu","Exclu",
AK387="SAT","TX ISSUE",
AK387="SPARE-ISSUE","SPARE-ISSUE",
AK387="Fiber CAmtel","TX ISSUE",
AK387="Fiber AOF","TX ISSUE",
AK387="Projet OCM (HUAWEI)","TRAVAUX-HUAWEI",
AK387="Projet OCM (NOKIA)","TRAVAUX -NOKIA",
AK387="ACCESS-ISSUE","ACCESS-ISSUE",
AK387="Projet OCM (ZTE, NOKIA, autres projets)","TRAVAUX OCM",
AK387="No root CAuse","No root cause",
AK387="ODU HS","TX ISSUE",
AK387="IP &amp; VLAN","TX ISSUE",
AK387="Warehouse HUAWEI","SPARE-ISSUE",
AK387="SPARE-HS","SPARE-ISSUE",
AK387="Power Telco","RAN ISSUE",AK387="no impacts","no impacts"
),"")</f>
        <v>TX ISSUE</v>
      </c>
      <c r="AK387" s="81" t="s">
        <v>5618</v>
      </c>
      <c r="AL387" s="56" t="str" cm="1">
        <f t="array" ref="AL387">IFERROR(_xlfn.IFS(
AK387="MPR ISSUE","ACTIVE",
AK387="BSS Hardware Issue","ACTIVE",
AK387="Sites strategiques, MLL, Pylone, etc.","PASSIVE",
AK387="AKTIVCO DEFAUT GE &amp; POWER Cabinet","PASSIVE",
AK387="AKTIVCO Coupure ENEO &amp; Baisse de tension","PASSIVE",
AK387="Coupure ENEO &amp; Baisse de tension","PASSIVE",
AK387="Defaut GE &amp; POWER Cabinet","PASSIVE",
AK387="Sharing","PASSIVE",
AK387="Sites strategiques &amp; DataCenter","PASSIVE",
AK387="Exclu","Exclu",
AK387="SAT","ACTIVE",
AK387="SPARE-ISSUE","SPARE-ISSUE",
AK387="Fiber CAmtel","ACTIVE",
AK387="Fiber AOF","ACTIVE",
AK387="Projet OCM (HUAWEI)","PLANNED WORKS",
AK387="Projet OCM (NOKIA)","PLANNED WORKS",
AK387="ACCESS-ISSUE","ACCESS-ISSUE",
AK387="Projet OCM (ZTE, NOKIA, autres projets)","PLANNED WORKS",
AK387="No root CAuse","No root cause",
AK387="ODU HS","ACTIVE",
AK387="IP &amp; VLAN","ACTIVE",
AK387="Warehouse HUAWEI","SPARE-ISSUE",
AK387="SPARE-HS","SPARE-ISSUE",
AK387="Power Telco","ACTIVE", AK387="no impacts","no impacts"
),"")</f>
        <v>ACTIVE</v>
      </c>
      <c r="AM387" s="108" t="s">
        <v>6073</v>
      </c>
      <c r="AN387" s="227" t="s">
        <v>4194</v>
      </c>
      <c r="AO387" s="9" t="s">
        <v>6067</v>
      </c>
      <c r="AP387" s="23" t="s">
        <v>5537</v>
      </c>
      <c r="AQ387" s="23" t="s">
        <v>5537</v>
      </c>
      <c r="AR387" s="7"/>
      <c r="AS387" s="6"/>
      <c r="AT387" s="7"/>
      <c r="AU387" s="3" t="s">
        <v>5537</v>
      </c>
      <c r="AV387" s="24" t="s">
        <v>5537</v>
      </c>
      <c r="AW387" s="24" t="s">
        <v>5537</v>
      </c>
      <c r="AX387" s="24" t="s">
        <v>5537</v>
      </c>
      <c r="AY387" s="24" t="s">
        <v>5537</v>
      </c>
      <c r="AZ387" s="24" t="s">
        <v>5537</v>
      </c>
      <c r="BA387" s="24" t="s">
        <v>5537</v>
      </c>
      <c r="BB387" s="24" t="s">
        <v>5537</v>
      </c>
      <c r="BC387" s="24" t="s">
        <v>5537</v>
      </c>
      <c r="BD387" s="24" t="s">
        <v>5537</v>
      </c>
      <c r="BE387" s="24" t="s">
        <v>5537</v>
      </c>
      <c r="BF387" s="24" t="s">
        <v>5537</v>
      </c>
      <c r="BG387" s="24" t="s">
        <v>5537</v>
      </c>
      <c r="BH387" s="24" t="s">
        <v>6484</v>
      </c>
      <c r="BI387" s="9" t="s">
        <v>5537</v>
      </c>
      <c r="BJ387" s="14"/>
      <c r="BK387" s="14" t="s">
        <v>5537</v>
      </c>
      <c r="BL387" s="14" t="str">
        <f>_xlfn.XLOOKUP(B387,'[4]cell downs 18042026 17h'!$B:$B,'[4]cell downs 18042026 17h'!$B:$B,"")</f>
        <v/>
      </c>
      <c r="BM387" s="14" t="str">
        <f>_xlfn.XLOOKUP(B387,'[5]Cells Huawei 19042026 15h'!$B:$B,'[5]Cells Huawei 19042026 15h'!$B:$B,"")</f>
        <v/>
      </c>
      <c r="BN387" s="9" t="str">
        <f>_xlfn.XLOOKUP(B387,'[6]cells down 19042026 9H40'!$B:$B,'[6]cells down 19042026 9H40'!$B:$B,"")</f>
        <v/>
      </c>
      <c r="BO387" s="9" t="s">
        <v>2865</v>
      </c>
      <c r="BP387" s="9" t="s">
        <v>12</v>
      </c>
    </row>
    <row r="388" spans="1:68" s="9" customFormat="1" x14ac:dyDescent="0.35">
      <c r="A388" s="1" t="s">
        <v>3809</v>
      </c>
      <c r="B388" s="8" t="s">
        <v>3810</v>
      </c>
      <c r="C388" s="3" t="str">
        <f>_xlfn.XLOOKUP(B388,'[1]daily break down'!$D:$D,'[1]daily break down'!$E:$E,"")</f>
        <v>Garoua</v>
      </c>
      <c r="D388" s="1" t="s">
        <v>11</v>
      </c>
      <c r="E388" s="1" t="s">
        <v>12</v>
      </c>
      <c r="F388" s="3" t="s">
        <v>23</v>
      </c>
      <c r="G388" s="1" t="s">
        <v>24</v>
      </c>
      <c r="H388" s="39" t="str">
        <f>_xlfn.XLOOKUP(B388,[2]CALCULATION!$B:$B,[2]CALCULATION!$H:$H,"")</f>
        <v>Huawei</v>
      </c>
      <c r="I388" s="34">
        <v>0</v>
      </c>
      <c r="J388" s="34">
        <v>0.22614879306458011</v>
      </c>
      <c r="K388" s="34">
        <v>2.2884188989050687</v>
      </c>
      <c r="L388" s="34">
        <v>1.5899972319958453</v>
      </c>
      <c r="M388" s="34">
        <v>0</v>
      </c>
      <c r="N388" s="34">
        <v>0</v>
      </c>
      <c r="O388" s="34">
        <v>0</v>
      </c>
      <c r="P388" s="34">
        <v>0</v>
      </c>
      <c r="Q388" s="34">
        <v>0</v>
      </c>
      <c r="R388" s="34">
        <v>0</v>
      </c>
      <c r="S388" s="109">
        <v>0</v>
      </c>
      <c r="T388" s="109">
        <f>_xlfn.XLOOKUP(B388,'[3]Nur des jours'!$B:$B,'[3]Nur des jours'!$U:$U,"")</f>
        <v>0.2828643421138991</v>
      </c>
      <c r="U388" s="109">
        <v>4.7953531773548725</v>
      </c>
      <c r="V388" s="109">
        <v>5.3887975732879045</v>
      </c>
      <c r="W388" s="109">
        <v>0.2828643421138991</v>
      </c>
      <c r="X388" s="109">
        <v>9.0711348531673686</v>
      </c>
      <c r="Y388" s="109">
        <v>0</v>
      </c>
      <c r="Z388" s="109">
        <v>0</v>
      </c>
      <c r="AA388" s="109">
        <v>0</v>
      </c>
      <c r="AB388" s="109">
        <v>1.8646396030054246</v>
      </c>
      <c r="AC388" s="109">
        <v>0.2547869980696138</v>
      </c>
      <c r="AD388" s="109">
        <v>0.31556963187368037</v>
      </c>
      <c r="AE388" s="109">
        <v>0.24906686870243386</v>
      </c>
      <c r="AF388" s="109">
        <v>0.24906686870243386</v>
      </c>
      <c r="AG388" s="57" t="str">
        <f>_xlfn.XLOOKUP(B388,[3]CALCULATION!$B:$B,[3]CALCULATION!$M:$M,"")</f>
        <v>Operationnel</v>
      </c>
      <c r="AH388" s="57"/>
      <c r="AI388" s="56" t="str" cm="1">
        <f t="array" ref="AI388">IFERROR(_xlfn.IFS(
AK388="MPR ISSUE","PDH",
AK388="BSS Hardware Issue","BSS",
AK388="Sites strategiques, MLL, Pylone, etc.","ENVTECH",
AK388="AKTIVCO DEFAUT GE &amp; POWER Cabinet","AKTIVCO",
AK388="AKTIVCO Coupure ENEO &amp; Baisse de tension","AKTIVCO GRID ONLY",
AK388="Coupure ENEO &amp; Baisse de tension","IHS GRID ONLY",
AK388="Defaut GE &amp; POWER Cabinet","IHS",
AK388="Sharing","Partners",
AK388="Sites strategiques &amp; DataCenter","SST &amp; DC",
AK388="Exclu","Exclu",
AK388="SAT","SAT",
AK388="SPARE-ISSUE","SPARE-ISSUE",
AK388="Fiber CAmtel","TRANS_FO_CAMTEL",
AK388="Fiber AOF","Fiber AOF",
AK388="Projet OCM (HUAWEI)","TRAVAUX-HUAWEI",
AK388="Projet OCM (NOKIA)","TRAVAUX-NOKIA",
AK388="ACCESS-ISSUE","ACCESS-ISSUE",
AK388="Projet OCM (ZTE, NOKIA, autres projets)","TRAVAUX OCM",
AK388="No root CAuse","No root cause",
AK388="ODU HS","PDH",
AK388="IP &amp; VLAN","PDH",
AK388="Warehouse HUAWEI","SPARE-ISSUE",
AK388="SPARE-HS","SPARE-ISSUE",
AK388="Power Telco","BSS",AK388="no impacts","no impacts"
),"")</f>
        <v>No root cause</v>
      </c>
      <c r="AJ388" s="56" t="str" cm="1">
        <f t="array" ref="AJ388">IFERROR(_xlfn.IFS(
AK388="MPR ISSUE","TX ISSUE",
AK388="BSS Hardware Issue","RAN ISSUE",
AK388="Sites strategiques, MLL, Pylone, etc.","ENVTECH",
AK388="AKTIVCO DEFAUT GE &amp; POWER Cabinet","POWER ISSUE",
AK388="AKTIVCO Coupure ENEO &amp; Baisse de tension","POWER ISSUE",
AK388="Coupure ENEO &amp; Baisse de tension","POWER ISSUE",
AK388="Defaut GE &amp; POWER Cabinet","POWER ISSUE",
AK388="Sharing","POWER ISSUE",
AK388="Sites strategiques &amp; DataCenter","POWER ISSUE",
AK388="Exclu","Exclu",
AK388="SAT","TX ISSUE",
AK388="SPARE-ISSUE","SPARE-ISSUE",
AK388="Fiber CAmtel","TX ISSUE",
AK388="Fiber AOF","TX ISSUE",
AK388="Projet OCM (HUAWEI)","TRAVAUX-HUAWEI",
AK388="Projet OCM (NOKIA)","TRAVAUX -NOKIA",
AK388="ACCESS-ISSUE","ACCESS-ISSUE",
AK388="Projet OCM (ZTE, NOKIA, autres projets)","TRAVAUX OCM",
AK388="No root CAuse","No root cause",
AK388="ODU HS","TX ISSUE",
AK388="IP &amp; VLAN","TX ISSUE",
AK388="Warehouse HUAWEI","SPARE-ISSUE",
AK388="SPARE-HS","SPARE-ISSUE",
AK388="Power Telco","RAN ISSUE",AK388="no impacts","no impacts"
),"")</f>
        <v>No root cause</v>
      </c>
      <c r="AK388" s="81" t="s">
        <v>5620</v>
      </c>
      <c r="AL388" s="56" t="str" cm="1">
        <f t="array" ref="AL388">IFERROR(_xlfn.IFS(
AK388="MPR ISSUE","ACTIVE",
AK388="BSS Hardware Issue","ACTIVE",
AK388="Sites strategiques, MLL, Pylone, etc.","PASSIVE",
AK388="AKTIVCO DEFAUT GE &amp; POWER Cabinet","PASSIVE",
AK388="AKTIVCO Coupure ENEO &amp; Baisse de tension","PASSIVE",
AK388="Coupure ENEO &amp; Baisse de tension","PASSIVE",
AK388="Defaut GE &amp; POWER Cabinet","PASSIVE",
AK388="Sharing","PASSIVE",
AK388="Sites strategiques &amp; DataCenter","PASSIVE",
AK388="Exclu","Exclu",
AK388="SAT","ACTIVE",
AK388="SPARE-ISSUE","SPARE-ISSUE",
AK388="Fiber CAmtel","ACTIVE",
AK388="Fiber AOF","ACTIVE",
AK388="Projet OCM (HUAWEI)","PLANNED WORKS",
AK388="Projet OCM (NOKIA)","PLANNED WORKS",
AK388="ACCESS-ISSUE","ACCESS-ISSUE",
AK388="Projet OCM (ZTE, NOKIA, autres projets)","PLANNED WORKS",
AK388="No root CAuse","No root cause",
AK388="ODU HS","ACTIVE",
AK388="IP &amp; VLAN","ACTIVE",
AK388="Warehouse HUAWEI","SPARE-ISSUE",
AK388="SPARE-HS","SPARE-ISSUE",
AK388="Power Telco","ACTIVE", AK388="no impacts","no impacts"
),"")</f>
        <v>No root cause</v>
      </c>
      <c r="AM388" s="108" t="s">
        <v>5537</v>
      </c>
      <c r="AN388" s="117" t="s">
        <v>3810</v>
      </c>
      <c r="AP388" s="23" t="s">
        <v>5537</v>
      </c>
      <c r="AQ388" s="23" t="s">
        <v>5537</v>
      </c>
      <c r="AR388" s="7"/>
      <c r="AS388" s="6"/>
      <c r="AT388" s="7"/>
      <c r="AU388" s="3" t="s">
        <v>5537</v>
      </c>
      <c r="AV388" s="24" t="s">
        <v>5537</v>
      </c>
      <c r="AW388" s="24" t="s">
        <v>5537</v>
      </c>
      <c r="AX388" s="24" t="s">
        <v>5537</v>
      </c>
      <c r="AY388" s="24" t="s">
        <v>5537</v>
      </c>
      <c r="AZ388" s="24" t="s">
        <v>5537</v>
      </c>
      <c r="BA388" s="24" t="s">
        <v>5537</v>
      </c>
      <c r="BB388" s="24" t="s">
        <v>5537</v>
      </c>
      <c r="BC388" s="24" t="s">
        <v>5537</v>
      </c>
      <c r="BD388" s="24" t="s">
        <v>5537</v>
      </c>
      <c r="BE388" s="24" t="s">
        <v>5537</v>
      </c>
      <c r="BF388" s="24" t="s">
        <v>5537</v>
      </c>
      <c r="BG388" s="24" t="s">
        <v>5537</v>
      </c>
      <c r="BH388" s="24" t="s">
        <v>5537</v>
      </c>
      <c r="BI388" s="9" t="s">
        <v>5537</v>
      </c>
      <c r="BJ388" s="14"/>
      <c r="BK388" s="14" t="s">
        <v>5537</v>
      </c>
      <c r="BL388" s="14" t="str">
        <f>_xlfn.XLOOKUP(B388,'[4]cell downs 18042026 17h'!$B:$B,'[4]cell downs 18042026 17h'!$B:$B,"")</f>
        <v/>
      </c>
      <c r="BM388" s="14" t="str">
        <f>_xlfn.XLOOKUP(B388,'[5]Cells Huawei 19042026 15h'!$B:$B,'[5]Cells Huawei 19042026 15h'!$B:$B,"")</f>
        <v/>
      </c>
      <c r="BN388" s="9" t="str">
        <f>_xlfn.XLOOKUP(B388,'[6]cells down 19042026 9H40'!$B:$B,'[6]cells down 19042026 9H40'!$B:$B,"")</f>
        <v/>
      </c>
      <c r="BO388" s="9" t="s">
        <v>3810</v>
      </c>
      <c r="BP388" s="9" t="s">
        <v>5537</v>
      </c>
    </row>
    <row r="389" spans="1:68" s="9" customFormat="1" x14ac:dyDescent="0.35">
      <c r="A389" s="3" t="s">
        <v>821</v>
      </c>
      <c r="B389" s="3" t="s">
        <v>822</v>
      </c>
      <c r="C389" s="3" t="str">
        <f>_xlfn.XLOOKUP(B389,'[1]daily break down'!$D:$D,'[1]daily break down'!$E:$E,"")</f>
        <v>Douala</v>
      </c>
      <c r="D389" s="3" t="s">
        <v>357</v>
      </c>
      <c r="E389" s="3" t="s">
        <v>89</v>
      </c>
      <c r="F389" s="3" t="s">
        <v>31</v>
      </c>
      <c r="G389" s="3" t="s">
        <v>32</v>
      </c>
      <c r="H389" s="41" t="str">
        <f>_xlfn.XLOOKUP(B389,[2]CALCULATION!$B:$B,[2]CALCULATION!$H:$H,"")</f>
        <v>ZTE</v>
      </c>
      <c r="I389" s="34">
        <v>2.9198876818107875</v>
      </c>
      <c r="J389" s="34">
        <v>7.5722570362950989</v>
      </c>
      <c r="K389" s="34">
        <v>12.228407427382695</v>
      </c>
      <c r="L389" s="34">
        <v>2.0331989281829835E-3</v>
      </c>
      <c r="M389" s="34">
        <v>0.43428415702858986</v>
      </c>
      <c r="N389" s="34">
        <v>4.4424148125319247</v>
      </c>
      <c r="O389" s="34">
        <v>0</v>
      </c>
      <c r="P389" s="34">
        <v>1.6445725716470765</v>
      </c>
      <c r="Q389" s="34">
        <v>1.5743380332331716</v>
      </c>
      <c r="R389" s="34">
        <v>15.75552602066586</v>
      </c>
      <c r="S389" s="109">
        <v>25.818398238750348</v>
      </c>
      <c r="T389" s="109">
        <f>_xlfn.XLOOKUP(B389,'[3]Nur des jours'!$B:$B,'[3]Nur des jours'!$U:$U,"")</f>
        <v>0</v>
      </c>
      <c r="U389" s="109">
        <v>0.15816147451866672</v>
      </c>
      <c r="V389" s="109">
        <v>0.62877568607979228</v>
      </c>
      <c r="W389" s="109">
        <v>0</v>
      </c>
      <c r="X389" s="109">
        <v>0.18964038774887013</v>
      </c>
      <c r="Y389" s="109">
        <v>0.27756732385363325</v>
      </c>
      <c r="Z389" s="109">
        <v>3.8716031309836687</v>
      </c>
      <c r="AA389" s="109">
        <v>7.3799235517202995</v>
      </c>
      <c r="AB389" s="109">
        <v>3.3534227655500479</v>
      </c>
      <c r="AC389" s="109">
        <v>2.2356310124735721</v>
      </c>
      <c r="AD389" s="109">
        <v>0.1718101329090041</v>
      </c>
      <c r="AE389" s="109">
        <v>0.53077193072570228</v>
      </c>
      <c r="AF389" s="109">
        <v>0.53077193072570228</v>
      </c>
      <c r="AG389" s="57" t="str">
        <f>_xlfn.XLOOKUP(B389,[3]CALCULATION!$B:$B,[3]CALCULATION!$M:$M,"")</f>
        <v>Operationnel</v>
      </c>
      <c r="AH389" s="57"/>
      <c r="AI389" s="56" t="str" cm="1">
        <f t="array" ref="AI389">IFERROR(_xlfn.IFS(
AK389="MPR ISSUE","PDH",
AK389="BSS Hardware Issue","BSS",
AK389="Sites strategiques, MLL, Pylone, etc.","ENVTECH",
AK389="AKTIVCO DEFAUT GE &amp; POWER Cabinet","AKTIVCO",
AK389="AKTIVCO Coupure ENEO &amp; Baisse de tension","AKTIVCO GRID ONLY",
AK389="Coupure ENEO &amp; Baisse de tension","IHS GRID ONLY",
AK389="Defaut GE &amp; POWER Cabinet","IHS",
AK389="Sharing","Partners",
AK389="Sites strategiques &amp; DataCenter","SST &amp; DC",
AK389="Exclu","Exclu",
AK389="SAT","SAT",
AK389="SPARE-ISSUE","SPARE-ISSUE",
AK389="Fiber CAmtel","TRANS_FO_CAMTEL",
AK389="Fiber AOF","Fiber AOF",
AK389="Projet OCM (HUAWEI)","TRAVAUX-HUAWEI",
AK389="Projet OCM (NOKIA)","TRAVAUX-NOKIA",
AK389="ACCESS-ISSUE","ACCESS-ISSUE",
AK389="Projet OCM (ZTE, NOKIA, autres projets)","TRAVAUX OCM",
AK389="No root CAuse","No root cause",
AK389="ODU HS","PDH",
AK389="IP &amp; VLAN","PDH",
AK389="Warehouse HUAWEI","SPARE-ISSUE",
AK389="SPARE-HS","SPARE-ISSUE",
AK389="Power Telco","BSS",AK389="no impacts","no impacts"
),"")</f>
        <v>PDH</v>
      </c>
      <c r="AJ389" s="56" t="str" cm="1">
        <f t="array" ref="AJ389">IFERROR(_xlfn.IFS(
AK389="MPR ISSUE","TX ISSUE",
AK389="BSS Hardware Issue","RAN ISSUE",
AK389="Sites strategiques, MLL, Pylone, etc.","ENVTECH",
AK389="AKTIVCO DEFAUT GE &amp; POWER Cabinet","POWER ISSUE",
AK389="AKTIVCO Coupure ENEO &amp; Baisse de tension","POWER ISSUE",
AK389="Coupure ENEO &amp; Baisse de tension","POWER ISSUE",
AK389="Defaut GE &amp; POWER Cabinet","POWER ISSUE",
AK389="Sharing","POWER ISSUE",
AK389="Sites strategiques &amp; DataCenter","POWER ISSUE",
AK389="Exclu","Exclu",
AK389="SAT","TX ISSUE",
AK389="SPARE-ISSUE","SPARE-ISSUE",
AK389="Fiber CAmtel","TX ISSUE",
AK389="Fiber AOF","TX ISSUE",
AK389="Projet OCM (HUAWEI)","TRAVAUX-HUAWEI",
AK389="Projet OCM (NOKIA)","TRAVAUX -NOKIA",
AK389="ACCESS-ISSUE","ACCESS-ISSUE",
AK389="Projet OCM (ZTE, NOKIA, autres projets)","TRAVAUX OCM",
AK389="No root CAuse","No root cause",
AK389="ODU HS","TX ISSUE",
AK389="IP &amp; VLAN","TX ISSUE",
AK389="Warehouse HUAWEI","SPARE-ISSUE",
AK389="SPARE-HS","SPARE-ISSUE",
AK389="Power Telco","RAN ISSUE",AK389="no impacts","no impacts"
),"")</f>
        <v>TX ISSUE</v>
      </c>
      <c r="AK389" s="81" t="s">
        <v>5618</v>
      </c>
      <c r="AL389" s="56" t="str" cm="1">
        <f t="array" ref="AL389">IFERROR(_xlfn.IFS(
AK389="MPR ISSUE","ACTIVE",
AK389="BSS Hardware Issue","ACTIVE",
AK389="Sites strategiques, MLL, Pylone, etc.","PASSIVE",
AK389="AKTIVCO DEFAUT GE &amp; POWER Cabinet","PASSIVE",
AK389="AKTIVCO Coupure ENEO &amp; Baisse de tension","PASSIVE",
AK389="Coupure ENEO &amp; Baisse de tension","PASSIVE",
AK389="Defaut GE &amp; POWER Cabinet","PASSIVE",
AK389="Sharing","PASSIVE",
AK389="Sites strategiques &amp; DataCenter","PASSIVE",
AK389="Exclu","Exclu",
AK389="SAT","ACTIVE",
AK389="SPARE-ISSUE","SPARE-ISSUE",
AK389="Fiber CAmtel","ACTIVE",
AK389="Fiber AOF","ACTIVE",
AK389="Projet OCM (HUAWEI)","PLANNED WORKS",
AK389="Projet OCM (NOKIA)","PLANNED WORKS",
AK389="ACCESS-ISSUE","ACCESS-ISSUE",
AK389="Projet OCM (ZTE, NOKIA, autres projets)","PLANNED WORKS",
AK389="No root CAuse","No root cause",
AK389="ODU HS","ACTIVE",
AK389="IP &amp; VLAN","ACTIVE",
AK389="Warehouse HUAWEI","SPARE-ISSUE",
AK389="SPARE-HS","SPARE-ISSUE",
AK389="Power Telco","ACTIVE", AK389="no impacts","no impacts"
),"")</f>
        <v>ACTIVE</v>
      </c>
      <c r="AM389" s="108" t="s">
        <v>6092</v>
      </c>
      <c r="AN389" s="227" t="s">
        <v>4194</v>
      </c>
      <c r="AO389" s="9" t="s">
        <v>6090</v>
      </c>
      <c r="AP389" s="23" t="s">
        <v>5537</v>
      </c>
      <c r="AQ389" s="23" t="s">
        <v>5537</v>
      </c>
      <c r="AR389" s="7"/>
      <c r="AS389" s="6"/>
      <c r="AT389" s="7"/>
      <c r="AU389" s="3" t="s">
        <v>5537</v>
      </c>
      <c r="AV389" s="24" t="s">
        <v>5537</v>
      </c>
      <c r="AW389" s="24" t="s">
        <v>5537</v>
      </c>
      <c r="AX389" s="24" t="s">
        <v>5537</v>
      </c>
      <c r="AY389" s="24" t="s">
        <v>5537</v>
      </c>
      <c r="AZ389" s="24" t="s">
        <v>5537</v>
      </c>
      <c r="BA389" s="24" t="s">
        <v>5537</v>
      </c>
      <c r="BB389" s="24" t="s">
        <v>5537</v>
      </c>
      <c r="BC389" s="24" t="s">
        <v>5537</v>
      </c>
      <c r="BD389" s="24" t="s">
        <v>5537</v>
      </c>
      <c r="BE389" s="24" t="s">
        <v>5537</v>
      </c>
      <c r="BF389" s="24" t="s">
        <v>5537</v>
      </c>
      <c r="BG389" s="24" t="s">
        <v>5537</v>
      </c>
      <c r="BH389" s="24" t="s">
        <v>6484</v>
      </c>
      <c r="BI389" s="9" t="s">
        <v>5537</v>
      </c>
      <c r="BJ389" s="14"/>
      <c r="BK389" s="14" t="s">
        <v>5537</v>
      </c>
      <c r="BL389" s="14" t="str">
        <f>_xlfn.XLOOKUP(B389,'[4]cell downs 18042026 17h'!$B:$B,'[4]cell downs 18042026 17h'!$B:$B,"")</f>
        <v/>
      </c>
      <c r="BM389" s="14" t="str">
        <f>_xlfn.XLOOKUP(B389,'[5]Cells Huawei 19042026 15h'!$B:$B,'[5]Cells Huawei 19042026 15h'!$B:$B,"")</f>
        <v/>
      </c>
      <c r="BN389" s="9" t="str">
        <f>_xlfn.XLOOKUP(B389,'[6]cells down 19042026 9H40'!$B:$B,'[6]cells down 19042026 9H40'!$B:$B,"")</f>
        <v/>
      </c>
      <c r="BO389" s="9" t="s">
        <v>5537</v>
      </c>
      <c r="BP389" s="9" t="s">
        <v>12</v>
      </c>
    </row>
    <row r="390" spans="1:68" s="9" customFormat="1" x14ac:dyDescent="0.35">
      <c r="A390" s="1" t="s">
        <v>1074</v>
      </c>
      <c r="B390" s="8" t="s">
        <v>1075</v>
      </c>
      <c r="C390" s="3" t="str">
        <f>_xlfn.XLOOKUP(B390,'[1]daily break down'!$D:$D,'[1]daily break down'!$E:$E,"")</f>
        <v>LITTORAL</v>
      </c>
      <c r="D390" s="1" t="s">
        <v>11</v>
      </c>
      <c r="E390" s="1" t="s">
        <v>96</v>
      </c>
      <c r="F390" s="3" t="s">
        <v>31</v>
      </c>
      <c r="G390" s="1" t="s">
        <v>1074</v>
      </c>
      <c r="H390" s="40" t="str">
        <f>_xlfn.XLOOKUP(B390,[2]CALCULATION!$B:$B,[2]CALCULATION!$H:$H,"")</f>
        <v>NOKIA</v>
      </c>
      <c r="I390" s="34">
        <v>0.25412125477383624</v>
      </c>
      <c r="J390" s="34">
        <v>0.32256699555429225</v>
      </c>
      <c r="K390" s="34">
        <v>6.7674198484231535E-2</v>
      </c>
      <c r="L390" s="34">
        <v>0</v>
      </c>
      <c r="M390" s="34">
        <v>0.28078174250992693</v>
      </c>
      <c r="N390" s="34">
        <v>0</v>
      </c>
      <c r="O390" s="34">
        <v>0.11937997056626343</v>
      </c>
      <c r="P390" s="34">
        <v>0.30748729865594748</v>
      </c>
      <c r="Q390" s="34">
        <v>0.13599765882266618</v>
      </c>
      <c r="R390" s="34">
        <v>3.7223926179147743E-2</v>
      </c>
      <c r="S390" s="109">
        <v>0.3609634903002204</v>
      </c>
      <c r="T390" s="109">
        <f>_xlfn.XLOOKUP(B390,'[3]Nur des jours'!$B:$B,'[3]Nur des jours'!$U:$U,"")</f>
        <v>0</v>
      </c>
      <c r="U390" s="109">
        <v>0</v>
      </c>
      <c r="V390" s="109">
        <v>0</v>
      </c>
      <c r="W390" s="109">
        <v>0</v>
      </c>
      <c r="X390" s="109">
        <v>0.14937422566993172</v>
      </c>
      <c r="Y390" s="109">
        <v>3.5170774441904834E-2</v>
      </c>
      <c r="Z390" s="109">
        <v>0.13647401928471345</v>
      </c>
      <c r="AA390" s="109">
        <v>2.4970554699604388E-3</v>
      </c>
      <c r="AB390" s="109">
        <v>3.8684284870431712E-2</v>
      </c>
      <c r="AC390" s="109">
        <v>0.78396960141321859</v>
      </c>
      <c r="AD390" s="109">
        <v>0.37905544165298077</v>
      </c>
      <c r="AE390" s="109">
        <v>0.23920407039291372</v>
      </c>
      <c r="AF390" s="109">
        <v>0.23920407039291372</v>
      </c>
      <c r="AG390" s="57" t="str">
        <f>_xlfn.XLOOKUP(B390,[3]CALCULATION!$B:$B,[3]CALCULATION!$M:$M,"")</f>
        <v>Operationnel</v>
      </c>
      <c r="AH390" s="57"/>
      <c r="AI390" s="56" t="str" cm="1">
        <f t="array" ref="AI390">IFERROR(_xlfn.IFS(
AK390="MPR ISSUE","PDH",
AK390="BSS Hardware Issue","BSS",
AK390="Sites strategiques, MLL, Pylone, etc.","ENVTECH",
AK390="AKTIVCO DEFAUT GE &amp; POWER Cabinet","AKTIVCO",
AK390="AKTIVCO Coupure ENEO &amp; Baisse de tension","AKTIVCO GRID ONLY",
AK390="Coupure ENEO &amp; Baisse de tension","IHS GRID ONLY",
AK390="Defaut GE &amp; POWER Cabinet","IHS",
AK390="Sharing","Partners",
AK390="Sites strategiques &amp; DataCenter","SST &amp; DC",
AK390="Exclu","Exclu",
AK390="SAT","SAT",
AK390="SPARE-ISSUE","SPARE-ISSUE",
AK390="Fiber CAmtel","TRANS_FO_CAMTEL",
AK390="Fiber AOF","Fiber AOF",
AK390="Projet OCM (HUAWEI)","TRAVAUX-HUAWEI",
AK390="Projet OCM (NOKIA)","TRAVAUX-NOKIA",
AK390="ACCESS-ISSUE","ACCESS-ISSUE",
AK390="Projet OCM (ZTE, NOKIA, autres projets)","TRAVAUX OCM",
AK390="No root CAuse","No root cause",
AK390="ODU HS","PDH",
AK390="IP &amp; VLAN","PDH",
AK390="Warehouse HUAWEI","SPARE-ISSUE",
AK390="SPARE-HS","SPARE-ISSUE",
AK390="Power Telco","BSS",AK390="no impacts","no impacts"
),"")</f>
        <v>IHS</v>
      </c>
      <c r="AJ390" s="56" t="str" cm="1">
        <f t="array" ref="AJ390">IFERROR(_xlfn.IFS(
AK390="MPR ISSUE","TX ISSUE",
AK390="BSS Hardware Issue","RAN ISSUE",
AK390="Sites strategiques, MLL, Pylone, etc.","ENVTECH",
AK390="AKTIVCO DEFAUT GE &amp; POWER Cabinet","POWER ISSUE",
AK390="AKTIVCO Coupure ENEO &amp; Baisse de tension","POWER ISSUE",
AK390="Coupure ENEO &amp; Baisse de tension","POWER ISSUE",
AK390="Defaut GE &amp; POWER Cabinet","POWER ISSUE",
AK390="Sharing","POWER ISSUE",
AK390="Sites strategiques &amp; DataCenter","POWER ISSUE",
AK390="Exclu","Exclu",
AK390="SAT","TX ISSUE",
AK390="SPARE-ISSUE","SPARE-ISSUE",
AK390="Fiber CAmtel","TX ISSUE",
AK390="Fiber AOF","TX ISSUE",
AK390="Projet OCM (HUAWEI)","TRAVAUX-HUAWEI",
AK390="Projet OCM (NOKIA)","TRAVAUX -NOKIA",
AK390="ACCESS-ISSUE","ACCESS-ISSUE",
AK390="Projet OCM (ZTE, NOKIA, autres projets)","TRAVAUX OCM",
AK390="No root CAuse","No root cause",
AK390="ODU HS","TX ISSUE",
AK390="IP &amp; VLAN","TX ISSUE",
AK390="Warehouse HUAWEI","SPARE-ISSUE",
AK390="SPARE-HS","SPARE-ISSUE",
AK390="Power Telco","RAN ISSUE",AK390="no impacts","no impacts"
),"")</f>
        <v>POWER ISSUE</v>
      </c>
      <c r="AK390" s="81" t="s">
        <v>5330</v>
      </c>
      <c r="AL390" s="56" t="str" cm="1">
        <f t="array" ref="AL390">IFERROR(_xlfn.IFS(
AK390="MPR ISSUE","ACTIVE",
AK390="BSS Hardware Issue","ACTIVE",
AK390="Sites strategiques, MLL, Pylone, etc.","PASSIVE",
AK390="AKTIVCO DEFAUT GE &amp; POWER Cabinet","PASSIVE",
AK390="AKTIVCO Coupure ENEO &amp; Baisse de tension","PASSIVE",
AK390="Coupure ENEO &amp; Baisse de tension","PASSIVE",
AK390="Defaut GE &amp; POWER Cabinet","PASSIVE",
AK390="Sharing","PASSIVE",
AK390="Sites strategiques &amp; DataCenter","PASSIVE",
AK390="Exclu","Exclu",
AK390="SAT","ACTIVE",
AK390="SPARE-ISSUE","SPARE-ISSUE",
AK390="Fiber CAmtel","ACTIVE",
AK390="Fiber AOF","ACTIVE",
AK390="Projet OCM (HUAWEI)","PLANNED WORKS",
AK390="Projet OCM (NOKIA)","PLANNED WORKS",
AK390="ACCESS-ISSUE","ACCESS-ISSUE",
AK390="Projet OCM (ZTE, NOKIA, autres projets)","PLANNED WORKS",
AK390="No root CAuse","No root cause",
AK390="ODU HS","ACTIVE",
AK390="IP &amp; VLAN","ACTIVE",
AK390="Warehouse HUAWEI","SPARE-ISSUE",
AK390="SPARE-HS","SPARE-ISSUE",
AK390="Power Telco","ACTIVE", AK390="no impacts","no impacts"
),"")</f>
        <v>PASSIVE</v>
      </c>
      <c r="AM390" s="108" t="s">
        <v>5966</v>
      </c>
      <c r="AN390" s="117" t="s">
        <v>1075</v>
      </c>
      <c r="AP390" s="23" t="s">
        <v>5537</v>
      </c>
      <c r="AQ390" s="23" t="s">
        <v>5537</v>
      </c>
      <c r="AR390" s="7"/>
      <c r="AS390" s="6"/>
      <c r="AT390" s="7"/>
      <c r="AU390" s="3" t="s">
        <v>5537</v>
      </c>
      <c r="AV390" s="24" t="s">
        <v>5537</v>
      </c>
      <c r="AW390" s="24" t="s">
        <v>5537</v>
      </c>
      <c r="AX390" s="24" t="s">
        <v>5537</v>
      </c>
      <c r="AY390" s="24" t="s">
        <v>5537</v>
      </c>
      <c r="AZ390" s="24" t="s">
        <v>5537</v>
      </c>
      <c r="BA390" s="24" t="s">
        <v>5537</v>
      </c>
      <c r="BB390" s="24" t="s">
        <v>5537</v>
      </c>
      <c r="BC390" s="24" t="s">
        <v>5537</v>
      </c>
      <c r="BD390" s="24" t="s">
        <v>5537</v>
      </c>
      <c r="BE390" s="24" t="s">
        <v>5537</v>
      </c>
      <c r="BF390" s="24" t="s">
        <v>5537</v>
      </c>
      <c r="BG390" s="24" t="s">
        <v>5537</v>
      </c>
      <c r="BH390" s="24" t="s">
        <v>5537</v>
      </c>
      <c r="BI390" s="9" t="s">
        <v>5966</v>
      </c>
      <c r="BJ390" s="14"/>
      <c r="BK390" s="14" t="s">
        <v>5537</v>
      </c>
      <c r="BL390" s="14" t="str">
        <f>_xlfn.XLOOKUP(B390,'[4]cell downs 18042026 17h'!$B:$B,'[4]cell downs 18042026 17h'!$B:$B,"")</f>
        <v/>
      </c>
      <c r="BM390" s="14" t="str">
        <f>_xlfn.XLOOKUP(B390,'[5]Cells Huawei 19042026 15h'!$B:$B,'[5]Cells Huawei 19042026 15h'!$B:$B,"")</f>
        <v/>
      </c>
      <c r="BN390" s="9" t="str">
        <f>_xlfn.XLOOKUP(B390,'[6]cells down 19042026 9H40'!$B:$B,'[6]cells down 19042026 9H40'!$B:$B,"")</f>
        <v/>
      </c>
      <c r="BO390" s="9" t="s">
        <v>1075</v>
      </c>
      <c r="BP390" s="9" t="s">
        <v>12</v>
      </c>
    </row>
    <row r="391" spans="1:68" s="9" customFormat="1" x14ac:dyDescent="0.35">
      <c r="A391" s="1" t="s">
        <v>1938</v>
      </c>
      <c r="B391" s="8" t="s">
        <v>1939</v>
      </c>
      <c r="C391" s="3" t="str">
        <f>_xlfn.XLOOKUP(B391,'[1]daily break down'!$D:$D,'[1]daily break down'!$E:$E,"")</f>
        <v>CENTRE</v>
      </c>
      <c r="D391" s="1" t="s">
        <v>21</v>
      </c>
      <c r="E391" s="1" t="s">
        <v>122</v>
      </c>
      <c r="F391" s="3" t="s">
        <v>37</v>
      </c>
      <c r="G391" s="1" t="s">
        <v>1940</v>
      </c>
      <c r="H391" s="40" t="str">
        <f>_xlfn.XLOOKUP(B391,[2]CALCULATION!$B:$B,[2]CALCULATION!$H:$H,"")</f>
        <v>NOKIA</v>
      </c>
      <c r="I391" s="34">
        <v>0</v>
      </c>
      <c r="J391" s="34">
        <v>1.2569732696210253E-2</v>
      </c>
      <c r="K391" s="34">
        <v>0</v>
      </c>
      <c r="L391" s="34">
        <v>0</v>
      </c>
      <c r="M391" s="34">
        <v>0</v>
      </c>
      <c r="N391" s="34">
        <v>0</v>
      </c>
      <c r="O391" s="34">
        <v>3.3684272044122304E-2</v>
      </c>
      <c r="P391" s="34">
        <v>0</v>
      </c>
      <c r="Q391" s="34">
        <v>0</v>
      </c>
      <c r="R391" s="34">
        <v>0.83761090754739698</v>
      </c>
      <c r="S391" s="109">
        <v>3.05030494820162</v>
      </c>
      <c r="T391" s="109">
        <f>_xlfn.XLOOKUP(B391,'[3]Nur des jours'!$B:$B,'[3]Nur des jours'!$U:$U,"")</f>
        <v>0</v>
      </c>
      <c r="U391" s="109">
        <v>1.0701046990435794E-3</v>
      </c>
      <c r="V391" s="109">
        <v>0</v>
      </c>
      <c r="W391" s="109">
        <v>0</v>
      </c>
      <c r="X391" s="109">
        <v>0</v>
      </c>
      <c r="Y391" s="109">
        <v>0</v>
      </c>
      <c r="Z391" s="109">
        <v>8.4270745049695575E-2</v>
      </c>
      <c r="AA391" s="109">
        <v>0.26529678997126416</v>
      </c>
      <c r="AB391" s="109">
        <v>0.35638053493820515</v>
      </c>
      <c r="AC391" s="109">
        <v>0.80020602776079197</v>
      </c>
      <c r="AD391" s="109">
        <v>0.37055524954864016</v>
      </c>
      <c r="AE391" s="109">
        <v>0.23866901804339216</v>
      </c>
      <c r="AF391" s="109">
        <v>0.23866901804339216</v>
      </c>
      <c r="AG391" s="57" t="str">
        <f>_xlfn.XLOOKUP(B391,[3]CALCULATION!$B:$B,[3]CALCULATION!$M:$M,"")</f>
        <v>Operationnel</v>
      </c>
      <c r="AH391" s="57"/>
      <c r="AI391" s="56" t="str" cm="1">
        <f t="array" ref="AI391">IFERROR(_xlfn.IFS(
AK391="MPR ISSUE","PDH",
AK391="BSS Hardware Issue","BSS",
AK391="Sites strategiques, MLL, Pylone, etc.","ENVTECH",
AK391="AKTIVCO DEFAUT GE &amp; POWER Cabinet","AKTIVCO",
AK391="AKTIVCO Coupure ENEO &amp; Baisse de tension","AKTIVCO GRID ONLY",
AK391="Coupure ENEO &amp; Baisse de tension","IHS GRID ONLY",
AK391="Defaut GE &amp; POWER Cabinet","IHS",
AK391="Sharing","Partners",
AK391="Sites strategiques &amp; DataCenter","SST &amp; DC",
AK391="Exclu","Exclu",
AK391="SAT","SAT",
AK391="SPARE-ISSUE","SPARE-ISSUE",
AK391="Fiber CAmtel","TRANS_FO_CAMTEL",
AK391="Fiber AOF","Fiber AOF",
AK391="Projet OCM (HUAWEI)","TRAVAUX-HUAWEI",
AK391="Projet OCM (NOKIA)","TRAVAUX-NOKIA",
AK391="ACCESS-ISSUE","ACCESS-ISSUE",
AK391="Projet OCM (ZTE, NOKIA, autres projets)","TRAVAUX OCM",
AK391="No root CAuse","No root cause",
AK391="ODU HS","PDH",
AK391="IP &amp; VLAN","PDH",
AK391="Warehouse HUAWEI","SPARE-ISSUE",
AK391="SPARE-HS","SPARE-ISSUE",
AK391="Power Telco","BSS",AK391="no impacts","no impacts"
),"")</f>
        <v>No root cause</v>
      </c>
      <c r="AJ391" s="56" t="str" cm="1">
        <f t="array" ref="AJ391">IFERROR(_xlfn.IFS(
AK391="MPR ISSUE","TX ISSUE",
AK391="BSS Hardware Issue","RAN ISSUE",
AK391="Sites strategiques, MLL, Pylone, etc.","ENVTECH",
AK391="AKTIVCO DEFAUT GE &amp; POWER Cabinet","POWER ISSUE",
AK391="AKTIVCO Coupure ENEO &amp; Baisse de tension","POWER ISSUE",
AK391="Coupure ENEO &amp; Baisse de tension","POWER ISSUE",
AK391="Defaut GE &amp; POWER Cabinet","POWER ISSUE",
AK391="Sharing","POWER ISSUE",
AK391="Sites strategiques &amp; DataCenter","POWER ISSUE",
AK391="Exclu","Exclu",
AK391="SAT","TX ISSUE",
AK391="SPARE-ISSUE","SPARE-ISSUE",
AK391="Fiber CAmtel","TX ISSUE",
AK391="Fiber AOF","TX ISSUE",
AK391="Projet OCM (HUAWEI)","TRAVAUX-HUAWEI",
AK391="Projet OCM (NOKIA)","TRAVAUX -NOKIA",
AK391="ACCESS-ISSUE","ACCESS-ISSUE",
AK391="Projet OCM (ZTE, NOKIA, autres projets)","TRAVAUX OCM",
AK391="No root CAuse","No root cause",
AK391="ODU HS","TX ISSUE",
AK391="IP &amp; VLAN","TX ISSUE",
AK391="Warehouse HUAWEI","SPARE-ISSUE",
AK391="SPARE-HS","SPARE-ISSUE",
AK391="Power Telco","RAN ISSUE",AK391="no impacts","no impacts"
),"")</f>
        <v>No root cause</v>
      </c>
      <c r="AK391" s="81" t="s">
        <v>5620</v>
      </c>
      <c r="AL391" s="56" t="str" cm="1">
        <f t="array" ref="AL391">IFERROR(_xlfn.IFS(
AK391="MPR ISSUE","ACTIVE",
AK391="BSS Hardware Issue","ACTIVE",
AK391="Sites strategiques, MLL, Pylone, etc.","PASSIVE",
AK391="AKTIVCO DEFAUT GE &amp; POWER Cabinet","PASSIVE",
AK391="AKTIVCO Coupure ENEO &amp; Baisse de tension","PASSIVE",
AK391="Coupure ENEO &amp; Baisse de tension","PASSIVE",
AK391="Defaut GE &amp; POWER Cabinet","PASSIVE",
AK391="Sharing","PASSIVE",
AK391="Sites strategiques &amp; DataCenter","PASSIVE",
AK391="Exclu","Exclu",
AK391="SAT","ACTIVE",
AK391="SPARE-ISSUE","SPARE-ISSUE",
AK391="Fiber CAmtel","ACTIVE",
AK391="Fiber AOF","ACTIVE",
AK391="Projet OCM (HUAWEI)","PLANNED WORKS",
AK391="Projet OCM (NOKIA)","PLANNED WORKS",
AK391="ACCESS-ISSUE","ACCESS-ISSUE",
AK391="Projet OCM (ZTE, NOKIA, autres projets)","PLANNED WORKS",
AK391="No root CAuse","No root cause",
AK391="ODU HS","ACTIVE",
AK391="IP &amp; VLAN","ACTIVE",
AK391="Warehouse HUAWEI","SPARE-ISSUE",
AK391="SPARE-HS","SPARE-ISSUE",
AK391="Power Telco","ACTIVE", AK391="no impacts","no impacts"
),"")</f>
        <v>No root cause</v>
      </c>
      <c r="AM391" s="108" t="s">
        <v>5537</v>
      </c>
      <c r="AN391" s="117" t="s">
        <v>1939</v>
      </c>
      <c r="AP391" s="23" t="s">
        <v>5537</v>
      </c>
      <c r="AQ391" s="23" t="s">
        <v>5537</v>
      </c>
      <c r="AR391" s="7"/>
      <c r="AS391" s="6"/>
      <c r="AT391" s="7"/>
      <c r="AU391" s="3" t="s">
        <v>5537</v>
      </c>
      <c r="AV391" s="24" t="s">
        <v>5537</v>
      </c>
      <c r="AW391" s="24" t="s">
        <v>5537</v>
      </c>
      <c r="AX391" s="24" t="s">
        <v>5537</v>
      </c>
      <c r="AY391" s="24" t="s">
        <v>5537</v>
      </c>
      <c r="AZ391" s="24" t="s">
        <v>5537</v>
      </c>
      <c r="BA391" s="24" t="s">
        <v>5537</v>
      </c>
      <c r="BB391" s="24" t="s">
        <v>5537</v>
      </c>
      <c r="BC391" s="24" t="s">
        <v>5537</v>
      </c>
      <c r="BD391" s="24" t="s">
        <v>5537</v>
      </c>
      <c r="BE391" s="24" t="s">
        <v>5537</v>
      </c>
      <c r="BF391" s="24" t="s">
        <v>5537</v>
      </c>
      <c r="BG391" s="24" t="s">
        <v>5537</v>
      </c>
      <c r="BH391" s="24" t="s">
        <v>5537</v>
      </c>
      <c r="BI391" s="9" t="s">
        <v>5537</v>
      </c>
      <c r="BJ391" s="14"/>
      <c r="BK391" s="14" t="s">
        <v>5537</v>
      </c>
      <c r="BL391" s="14" t="str">
        <f>_xlfn.XLOOKUP(B391,'[4]cell downs 18042026 17h'!$B:$B,'[4]cell downs 18042026 17h'!$B:$B,"")</f>
        <v/>
      </c>
      <c r="BM391" s="14" t="str">
        <f>_xlfn.XLOOKUP(B391,'[5]Cells Huawei 19042026 15h'!$B:$B,'[5]Cells Huawei 19042026 15h'!$B:$B,"")</f>
        <v/>
      </c>
      <c r="BN391" s="9" t="str">
        <f>_xlfn.XLOOKUP(B391,'[6]cells down 19042026 9H40'!$B:$B,'[6]cells down 19042026 9H40'!$B:$B,"")</f>
        <v/>
      </c>
      <c r="BO391" s="9" t="s">
        <v>5537</v>
      </c>
      <c r="BP391" s="9" t="s">
        <v>12</v>
      </c>
    </row>
    <row r="392" spans="1:68" s="9" customFormat="1" x14ac:dyDescent="0.35">
      <c r="A392" s="1" t="s">
        <v>641</v>
      </c>
      <c r="B392" s="8" t="s">
        <v>642</v>
      </c>
      <c r="C392" s="3" t="str">
        <f>_xlfn.XLOOKUP(B392,'[1]daily break down'!$D:$D,'[1]daily break down'!$E:$E,"")</f>
        <v>LITTORAL</v>
      </c>
      <c r="D392" s="1" t="s">
        <v>11</v>
      </c>
      <c r="E392" s="1" t="s">
        <v>12</v>
      </c>
      <c r="F392" s="3" t="s">
        <v>31</v>
      </c>
      <c r="G392" s="1" t="s">
        <v>641</v>
      </c>
      <c r="H392" s="40" t="str">
        <f>_xlfn.XLOOKUP(B392,[2]CALCULATION!$B:$B,[2]CALCULATION!$H:$H,"")</f>
        <v>NOKIA</v>
      </c>
      <c r="I392" s="34">
        <v>0</v>
      </c>
      <c r="J392" s="34">
        <v>0</v>
      </c>
      <c r="K392" s="34">
        <v>0</v>
      </c>
      <c r="L392" s="34">
        <v>3.5888646075235377E-2</v>
      </c>
      <c r="M392" s="34">
        <v>1.4942411168913235E-2</v>
      </c>
      <c r="N392" s="34">
        <v>0.11211768587548591</v>
      </c>
      <c r="O392" s="34">
        <v>0</v>
      </c>
      <c r="P392" s="34">
        <v>0.27669868314052304</v>
      </c>
      <c r="Q392" s="34">
        <v>0</v>
      </c>
      <c r="R392" s="34">
        <v>8.7917708550138807E-2</v>
      </c>
      <c r="S392" s="109">
        <v>0.25315133907486909</v>
      </c>
      <c r="T392" s="109">
        <f>_xlfn.XLOOKUP(B392,'[3]Nur des jours'!$B:$B,'[3]Nur des jours'!$U:$U,"")</f>
        <v>0</v>
      </c>
      <c r="U392" s="109">
        <v>0</v>
      </c>
      <c r="V392" s="109">
        <v>0</v>
      </c>
      <c r="W392" s="109">
        <v>0</v>
      </c>
      <c r="X392" s="109">
        <v>3.7294428667752268E-2</v>
      </c>
      <c r="Y392" s="109">
        <v>0</v>
      </c>
      <c r="Z392" s="109">
        <v>7.9009396946063491E-3</v>
      </c>
      <c r="AA392" s="109">
        <v>0</v>
      </c>
      <c r="AB392" s="109">
        <v>0</v>
      </c>
      <c r="AC392" s="109">
        <v>0.78047252496912578</v>
      </c>
      <c r="AD392" s="109">
        <v>0.37799291763993881</v>
      </c>
      <c r="AE392" s="109">
        <v>0.23834798663367895</v>
      </c>
      <c r="AF392" s="109">
        <v>0.23834798663367895</v>
      </c>
      <c r="AG392" s="57" t="str">
        <f>_xlfn.XLOOKUP(B392,[3]CALCULATION!$B:$B,[3]CALCULATION!$M:$M,"")</f>
        <v>Operationnel</v>
      </c>
      <c r="AH392" s="57"/>
      <c r="AI392" s="56" t="str" cm="1">
        <f t="array" ref="AI392">IFERROR(_xlfn.IFS(
AK392="MPR ISSUE","PDH",
AK392="BSS Hardware Issue","BSS",
AK392="Sites strategiques, MLL, Pylone, etc.","ENVTECH",
AK392="AKTIVCO DEFAUT GE &amp; POWER Cabinet","AKTIVCO",
AK392="AKTIVCO Coupure ENEO &amp; Baisse de tension","AKTIVCO GRID ONLY",
AK392="Coupure ENEO &amp; Baisse de tension","IHS GRID ONLY",
AK392="Defaut GE &amp; POWER Cabinet","IHS",
AK392="Sharing","Partners",
AK392="Sites strategiques &amp; DataCenter","SST &amp; DC",
AK392="Exclu","Exclu",
AK392="SAT","SAT",
AK392="SPARE-ISSUE","SPARE-ISSUE",
AK392="Fiber CAmtel","TRANS_FO_CAMTEL",
AK392="Fiber AOF","Fiber AOF",
AK392="Projet OCM (HUAWEI)","TRAVAUX-HUAWEI",
AK392="Projet OCM (NOKIA)","TRAVAUX-NOKIA",
AK392="ACCESS-ISSUE","ACCESS-ISSUE",
AK392="Projet OCM (ZTE, NOKIA, autres projets)","TRAVAUX OCM",
AK392="No root CAuse","No root cause",
AK392="ODU HS","PDH",
AK392="IP &amp; VLAN","PDH",
AK392="Warehouse HUAWEI","SPARE-ISSUE",
AK392="SPARE-HS","SPARE-ISSUE",
AK392="Power Telco","BSS",AK392="no impacts","no impacts"
),"")</f>
        <v>BSS</v>
      </c>
      <c r="AJ392" s="56" t="str" cm="1">
        <f t="array" ref="AJ392">IFERROR(_xlfn.IFS(
AK392="MPR ISSUE","TX ISSUE",
AK392="BSS Hardware Issue","RAN ISSUE",
AK392="Sites strategiques, MLL, Pylone, etc.","ENVTECH",
AK392="AKTIVCO DEFAUT GE &amp; POWER Cabinet","POWER ISSUE",
AK392="AKTIVCO Coupure ENEO &amp; Baisse de tension","POWER ISSUE",
AK392="Coupure ENEO &amp; Baisse de tension","POWER ISSUE",
AK392="Defaut GE &amp; POWER Cabinet","POWER ISSUE",
AK392="Sharing","POWER ISSUE",
AK392="Sites strategiques &amp; DataCenter","POWER ISSUE",
AK392="Exclu","Exclu",
AK392="SAT","TX ISSUE",
AK392="SPARE-ISSUE","SPARE-ISSUE",
AK392="Fiber CAmtel","TX ISSUE",
AK392="Fiber AOF","TX ISSUE",
AK392="Projet OCM (HUAWEI)","TRAVAUX-HUAWEI",
AK392="Projet OCM (NOKIA)","TRAVAUX -NOKIA",
AK392="ACCESS-ISSUE","ACCESS-ISSUE",
AK392="Projet OCM (ZTE, NOKIA, autres projets)","TRAVAUX OCM",
AK392="No root CAuse","No root cause",
AK392="ODU HS","TX ISSUE",
AK392="IP &amp; VLAN","TX ISSUE",
AK392="Warehouse HUAWEI","SPARE-ISSUE",
AK392="SPARE-HS","SPARE-ISSUE",
AK392="Power Telco","RAN ISSUE",AK392="no impacts","no impacts"
),"")</f>
        <v>RAN ISSUE</v>
      </c>
      <c r="AK392" s="81" t="s">
        <v>5320</v>
      </c>
      <c r="AL392" s="56" t="str" cm="1">
        <f t="array" ref="AL392">IFERROR(_xlfn.IFS(
AK392="MPR ISSUE","ACTIVE",
AK392="BSS Hardware Issue","ACTIVE",
AK392="Sites strategiques, MLL, Pylone, etc.","PASSIVE",
AK392="AKTIVCO DEFAUT GE &amp; POWER Cabinet","PASSIVE",
AK392="AKTIVCO Coupure ENEO &amp; Baisse de tension","PASSIVE",
AK392="Coupure ENEO &amp; Baisse de tension","PASSIVE",
AK392="Defaut GE &amp; POWER Cabinet","PASSIVE",
AK392="Sharing","PASSIVE",
AK392="Sites strategiques &amp; DataCenter","PASSIVE",
AK392="Exclu","Exclu",
AK392="SAT","ACTIVE",
AK392="SPARE-ISSUE","SPARE-ISSUE",
AK392="Fiber CAmtel","ACTIVE",
AK392="Fiber AOF","ACTIVE",
AK392="Projet OCM (HUAWEI)","PLANNED WORKS",
AK392="Projet OCM (NOKIA)","PLANNED WORKS",
AK392="ACCESS-ISSUE","ACCESS-ISSUE",
AK392="Projet OCM (ZTE, NOKIA, autres projets)","PLANNED WORKS",
AK392="No root CAuse","No root cause",
AK392="ODU HS","ACTIVE",
AK392="IP &amp; VLAN","ACTIVE",
AK392="Warehouse HUAWEI","SPARE-ISSUE",
AK392="SPARE-HS","SPARE-ISSUE",
AK392="Power Telco","ACTIVE", AK392="no impacts","no impacts"
),"")</f>
        <v>ACTIVE</v>
      </c>
      <c r="AM392" s="108" t="s">
        <v>5967</v>
      </c>
      <c r="AN392" s="117" t="s">
        <v>642</v>
      </c>
      <c r="AP392" s="23" t="s">
        <v>5537</v>
      </c>
      <c r="AQ392" s="23" t="s">
        <v>5537</v>
      </c>
      <c r="AR392" s="7"/>
      <c r="AS392" s="6"/>
      <c r="AT392" s="7"/>
      <c r="AU392" s="3" t="s">
        <v>5537</v>
      </c>
      <c r="AV392" s="24" t="s">
        <v>5537</v>
      </c>
      <c r="AW392" s="24" t="s">
        <v>5537</v>
      </c>
      <c r="AX392" s="24" t="s">
        <v>5537</v>
      </c>
      <c r="AY392" s="24" t="s">
        <v>5537</v>
      </c>
      <c r="AZ392" s="24" t="s">
        <v>5537</v>
      </c>
      <c r="BA392" s="24" t="s">
        <v>5537</v>
      </c>
      <c r="BB392" s="24" t="s">
        <v>6487</v>
      </c>
      <c r="BC392" s="24" t="s">
        <v>6487</v>
      </c>
      <c r="BD392" s="24" t="s">
        <v>6487</v>
      </c>
      <c r="BE392" s="24" t="s">
        <v>5537</v>
      </c>
      <c r="BF392" s="24" t="s">
        <v>5537</v>
      </c>
      <c r="BG392" s="24" t="s">
        <v>5537</v>
      </c>
      <c r="BH392" s="24" t="s">
        <v>5537</v>
      </c>
      <c r="BI392" s="9" t="s">
        <v>6488</v>
      </c>
      <c r="BJ392" s="14"/>
      <c r="BK392" s="14" t="s">
        <v>5537</v>
      </c>
      <c r="BL392" s="14" t="str">
        <f>_xlfn.XLOOKUP(B392,'[4]cell downs 18042026 17h'!$B:$B,'[4]cell downs 18042026 17h'!$B:$B,"")</f>
        <v/>
      </c>
      <c r="BM392" s="14" t="str">
        <f>_xlfn.XLOOKUP(B392,'[5]Cells Huawei 19042026 15h'!$B:$B,'[5]Cells Huawei 19042026 15h'!$B:$B,"")</f>
        <v/>
      </c>
      <c r="BN392" s="9" t="str">
        <f>_xlfn.XLOOKUP(B392,'[6]cells down 19042026 9H40'!$B:$B,'[6]cells down 19042026 9H40'!$B:$B,"")</f>
        <v/>
      </c>
      <c r="BO392" s="9" t="s">
        <v>642</v>
      </c>
      <c r="BP392" s="9" t="s">
        <v>12</v>
      </c>
    </row>
    <row r="393" spans="1:68" s="9" customFormat="1" x14ac:dyDescent="0.35">
      <c r="A393" s="1" t="s">
        <v>3761</v>
      </c>
      <c r="B393" s="1" t="s">
        <v>3762</v>
      </c>
      <c r="C393" s="3" t="str">
        <f>_xlfn.XLOOKUP(B393,'[1]daily break down'!$D:$D,'[1]daily break down'!$E:$E,"")</f>
        <v>Garoua</v>
      </c>
      <c r="D393" s="1" t="s">
        <v>21</v>
      </c>
      <c r="E393" s="1" t="s">
        <v>22</v>
      </c>
      <c r="F393" s="3" t="s">
        <v>23</v>
      </c>
      <c r="G393" s="1" t="s">
        <v>24</v>
      </c>
      <c r="H393" s="39" t="str">
        <f>_xlfn.XLOOKUP(B393,[2]CALCULATION!$B:$B,[2]CALCULATION!$H:$H,"")</f>
        <v>Huawei</v>
      </c>
      <c r="I393" s="34">
        <v>0.14276980193075425</v>
      </c>
      <c r="J393" s="34">
        <v>5.0876344408203567</v>
      </c>
      <c r="K393" s="34">
        <v>12.820425017050335</v>
      </c>
      <c r="L393" s="34">
        <v>13.667858763301401</v>
      </c>
      <c r="M393" s="34">
        <v>6.4416914217553716</v>
      </c>
      <c r="N393" s="34">
        <v>9.7272517143077275E-2</v>
      </c>
      <c r="O393" s="34">
        <v>0</v>
      </c>
      <c r="P393" s="34">
        <v>0</v>
      </c>
      <c r="Q393" s="34">
        <v>0</v>
      </c>
      <c r="R393" s="34">
        <v>0</v>
      </c>
      <c r="S393" s="109">
        <v>0</v>
      </c>
      <c r="T393" s="109">
        <f>_xlfn.XLOOKUP(B393,'[3]Nur des jours'!$B:$B,'[3]Nur des jours'!$U:$U,"")</f>
        <v>0.30390973452842623</v>
      </c>
      <c r="U393" s="109">
        <v>8.4437503031963317</v>
      </c>
      <c r="V393" s="109">
        <v>5.1305099690953764</v>
      </c>
      <c r="W393" s="109">
        <v>0.30390973452842623</v>
      </c>
      <c r="X393" s="109">
        <v>8.4522754706320473</v>
      </c>
      <c r="Y393" s="109">
        <v>0</v>
      </c>
      <c r="Z393" s="109">
        <v>0</v>
      </c>
      <c r="AA393" s="109">
        <v>0</v>
      </c>
      <c r="AB393" s="109">
        <v>1.8491587550259247</v>
      </c>
      <c r="AC393" s="109">
        <v>0.24729326283227221</v>
      </c>
      <c r="AD393" s="109">
        <v>0.3081319637823815</v>
      </c>
      <c r="AE393" s="109">
        <v>0.22614879306458013</v>
      </c>
      <c r="AF393" s="109">
        <v>0.22614879306458013</v>
      </c>
      <c r="AG393" s="57" t="str">
        <f>_xlfn.XLOOKUP(B393,[3]CALCULATION!$B:$B,[3]CALCULATION!$M:$M,"")</f>
        <v>Operationnel</v>
      </c>
      <c r="AH393" s="57"/>
      <c r="AI393" s="56" t="str" cm="1">
        <f t="array" ref="AI393">IFERROR(_xlfn.IFS(
AK393="MPR ISSUE","PDH",
AK393="BSS Hardware Issue","BSS",
AK393="Sites strategiques, MLL, Pylone, etc.","ENVTECH",
AK393="AKTIVCO DEFAUT GE &amp; POWER Cabinet","AKTIVCO",
AK393="AKTIVCO Coupure ENEO &amp; Baisse de tension","AKTIVCO GRID ONLY",
AK393="Coupure ENEO &amp; Baisse de tension","IHS GRID ONLY",
AK393="Defaut GE &amp; POWER Cabinet","IHS",
AK393="Sharing","Partners",
AK393="Sites strategiques &amp; DataCenter","SST &amp; DC",
AK393="Exclu","Exclu",
AK393="SAT","SAT",
AK393="SPARE-ISSUE","SPARE-ISSUE",
AK393="Fiber CAmtel","TRANS_FO_CAMTEL",
AK393="Fiber AOF","Fiber AOF",
AK393="Projet OCM (HUAWEI)","TRAVAUX-HUAWEI",
AK393="Projet OCM (NOKIA)","TRAVAUX-NOKIA",
AK393="ACCESS-ISSUE","ACCESS-ISSUE",
AK393="Projet OCM (ZTE, NOKIA, autres projets)","TRAVAUX OCM",
AK393="No root CAuse","No root cause",
AK393="ODU HS","PDH",
AK393="IP &amp; VLAN","PDH",
AK393="Warehouse HUAWEI","SPARE-ISSUE",
AK393="SPARE-HS","SPARE-ISSUE",
AK393="Power Telco","BSS",AK393="no impacts","no impacts"
),"")</f>
        <v>No root cause</v>
      </c>
      <c r="AJ393" s="56" t="str" cm="1">
        <f t="array" ref="AJ393">IFERROR(_xlfn.IFS(
AK393="MPR ISSUE","TX ISSUE",
AK393="BSS Hardware Issue","RAN ISSUE",
AK393="Sites strategiques, MLL, Pylone, etc.","ENVTECH",
AK393="AKTIVCO DEFAUT GE &amp; POWER Cabinet","POWER ISSUE",
AK393="AKTIVCO Coupure ENEO &amp; Baisse de tension","POWER ISSUE",
AK393="Coupure ENEO &amp; Baisse de tension","POWER ISSUE",
AK393="Defaut GE &amp; POWER Cabinet","POWER ISSUE",
AK393="Sharing","POWER ISSUE",
AK393="Sites strategiques &amp; DataCenter","POWER ISSUE",
AK393="Exclu","Exclu",
AK393="SAT","TX ISSUE",
AK393="SPARE-ISSUE","SPARE-ISSUE",
AK393="Fiber CAmtel","TX ISSUE",
AK393="Fiber AOF","TX ISSUE",
AK393="Projet OCM (HUAWEI)","TRAVAUX-HUAWEI",
AK393="Projet OCM (NOKIA)","TRAVAUX -NOKIA",
AK393="ACCESS-ISSUE","ACCESS-ISSUE",
AK393="Projet OCM (ZTE, NOKIA, autres projets)","TRAVAUX OCM",
AK393="No root CAuse","No root cause",
AK393="ODU HS","TX ISSUE",
AK393="IP &amp; VLAN","TX ISSUE",
AK393="Warehouse HUAWEI","SPARE-ISSUE",
AK393="SPARE-HS","SPARE-ISSUE",
AK393="Power Telco","RAN ISSUE",AK393="no impacts","no impacts"
),"")</f>
        <v>No root cause</v>
      </c>
      <c r="AK393" s="81" t="s">
        <v>5620</v>
      </c>
      <c r="AL393" s="56" t="str" cm="1">
        <f t="array" ref="AL393">IFERROR(_xlfn.IFS(
AK393="MPR ISSUE","ACTIVE",
AK393="BSS Hardware Issue","ACTIVE",
AK393="Sites strategiques, MLL, Pylone, etc.","PASSIVE",
AK393="AKTIVCO DEFAUT GE &amp; POWER Cabinet","PASSIVE",
AK393="AKTIVCO Coupure ENEO &amp; Baisse de tension","PASSIVE",
AK393="Coupure ENEO &amp; Baisse de tension","PASSIVE",
AK393="Defaut GE &amp; POWER Cabinet","PASSIVE",
AK393="Sharing","PASSIVE",
AK393="Sites strategiques &amp; DataCenter","PASSIVE",
AK393="Exclu","Exclu",
AK393="SAT","ACTIVE",
AK393="SPARE-ISSUE","SPARE-ISSUE",
AK393="Fiber CAmtel","ACTIVE",
AK393="Fiber AOF","ACTIVE",
AK393="Projet OCM (HUAWEI)","PLANNED WORKS",
AK393="Projet OCM (NOKIA)","PLANNED WORKS",
AK393="ACCESS-ISSUE","ACCESS-ISSUE",
AK393="Projet OCM (ZTE, NOKIA, autres projets)","PLANNED WORKS",
AK393="No root CAuse","No root cause",
AK393="ODU HS","ACTIVE",
AK393="IP &amp; VLAN","ACTIVE",
AK393="Warehouse HUAWEI","SPARE-ISSUE",
AK393="SPARE-HS","SPARE-ISSUE",
AK393="Power Telco","ACTIVE", AK393="no impacts","no impacts"
),"")</f>
        <v>No root cause</v>
      </c>
      <c r="AM393" s="108" t="s">
        <v>5537</v>
      </c>
      <c r="AN393" s="117" t="s">
        <v>3762</v>
      </c>
      <c r="AP393" s="23" t="s">
        <v>5537</v>
      </c>
      <c r="AQ393" s="23" t="s">
        <v>5537</v>
      </c>
      <c r="AR393" s="7"/>
      <c r="AS393" s="6"/>
      <c r="AT393" s="7"/>
      <c r="AU393" s="3" t="s">
        <v>5537</v>
      </c>
      <c r="AV393" s="24" t="s">
        <v>5537</v>
      </c>
      <c r="AW393" s="24" t="s">
        <v>5537</v>
      </c>
      <c r="AX393" s="24" t="s">
        <v>5537</v>
      </c>
      <c r="AY393" s="24" t="s">
        <v>5537</v>
      </c>
      <c r="AZ393" s="24" t="s">
        <v>5537</v>
      </c>
      <c r="BA393" s="24" t="s">
        <v>5537</v>
      </c>
      <c r="BB393" s="24" t="s">
        <v>5537</v>
      </c>
      <c r="BC393" s="24" t="s">
        <v>5537</v>
      </c>
      <c r="BD393" s="24" t="s">
        <v>5537</v>
      </c>
      <c r="BE393" s="24" t="s">
        <v>5537</v>
      </c>
      <c r="BF393" s="24" t="s">
        <v>5537</v>
      </c>
      <c r="BG393" s="24" t="s">
        <v>5537</v>
      </c>
      <c r="BH393" s="24" t="s">
        <v>5537</v>
      </c>
      <c r="BI393" s="9" t="s">
        <v>5537</v>
      </c>
      <c r="BJ393" s="14"/>
      <c r="BK393" s="14" t="s">
        <v>5537</v>
      </c>
      <c r="BL393" s="14" t="str">
        <f>_xlfn.XLOOKUP(B393,'[4]cell downs 18042026 17h'!$B:$B,'[4]cell downs 18042026 17h'!$B:$B,"")</f>
        <v/>
      </c>
      <c r="BM393" s="14" t="str">
        <f>_xlfn.XLOOKUP(B393,'[5]Cells Huawei 19042026 15h'!$B:$B,'[5]Cells Huawei 19042026 15h'!$B:$B,"")</f>
        <v/>
      </c>
      <c r="BN393" s="9" t="str">
        <f>_xlfn.XLOOKUP(B393,'[6]cells down 19042026 9H40'!$B:$B,'[6]cells down 19042026 9H40'!$B:$B,"")</f>
        <v/>
      </c>
      <c r="BO393" s="9" t="s">
        <v>5537</v>
      </c>
      <c r="BP393" s="9" t="s">
        <v>594</v>
      </c>
    </row>
    <row r="394" spans="1:68" s="9" customFormat="1" x14ac:dyDescent="0.35">
      <c r="A394" s="1" t="s">
        <v>3757</v>
      </c>
      <c r="B394" s="8" t="s">
        <v>3758</v>
      </c>
      <c r="C394" s="3" t="str">
        <f>_xlfn.XLOOKUP(B394,'[1]daily break down'!$D:$D,'[1]daily break down'!$E:$E,"")</f>
        <v>Garoua</v>
      </c>
      <c r="D394" s="1" t="s">
        <v>11</v>
      </c>
      <c r="E394" s="1" t="s">
        <v>12</v>
      </c>
      <c r="F394" s="3" t="s">
        <v>23</v>
      </c>
      <c r="G394" s="1" t="s">
        <v>24</v>
      </c>
      <c r="H394" s="39" t="str">
        <f>_xlfn.XLOOKUP(B394,[2]CALCULATION!$B:$B,[2]CALCULATION!$H:$H,"")</f>
        <v>Huawei</v>
      </c>
      <c r="I394" s="34">
        <v>3.2921592715297932</v>
      </c>
      <c r="J394" s="34">
        <v>1.0058984171011291</v>
      </c>
      <c r="K394" s="34">
        <v>5.4380045543655982</v>
      </c>
      <c r="L394" s="34">
        <v>3.1678487756575442</v>
      </c>
      <c r="M394" s="34">
        <v>0</v>
      </c>
      <c r="N394" s="34">
        <v>0</v>
      </c>
      <c r="O394" s="34">
        <v>0</v>
      </c>
      <c r="P394" s="34">
        <v>1.2829485236835574</v>
      </c>
      <c r="Q394" s="34">
        <v>0</v>
      </c>
      <c r="R394" s="34">
        <v>0.17674562612539343</v>
      </c>
      <c r="S394" s="109">
        <v>0</v>
      </c>
      <c r="T394" s="109">
        <f>_xlfn.XLOOKUP(B394,'[3]Nur des jours'!$B:$B,'[3]Nur des jours'!$U:$U,"")</f>
        <v>0.85599458384341665</v>
      </c>
      <c r="U394" s="109">
        <v>8.4460331932209574</v>
      </c>
      <c r="V394" s="109">
        <v>6.325977433632108</v>
      </c>
      <c r="W394" s="109">
        <v>0.85599458384341665</v>
      </c>
      <c r="X394" s="109">
        <v>8.1510766680078657</v>
      </c>
      <c r="Y394" s="109">
        <v>0</v>
      </c>
      <c r="Z394" s="109">
        <v>0</v>
      </c>
      <c r="AA394" s="109">
        <v>0</v>
      </c>
      <c r="AB394" s="109">
        <v>1.8662804302106253</v>
      </c>
      <c r="AC394" s="109">
        <v>0.24541982902293683</v>
      </c>
      <c r="AD394" s="109">
        <v>0.30653817776281744</v>
      </c>
      <c r="AE394" s="109">
        <v>0.22302765435903579</v>
      </c>
      <c r="AF394" s="109">
        <v>0.22302765435903579</v>
      </c>
      <c r="AG394" s="57" t="str">
        <f>_xlfn.XLOOKUP(B394,[3]CALCULATION!$B:$B,[3]CALCULATION!$M:$M,"")</f>
        <v>Operationnel</v>
      </c>
      <c r="AH394" s="57"/>
      <c r="AI394" s="56" t="str" cm="1">
        <f t="array" ref="AI394">IFERROR(_xlfn.IFS(
AK394="MPR ISSUE","PDH",
AK394="BSS Hardware Issue","BSS",
AK394="Sites strategiques, MLL, Pylone, etc.","ENVTECH",
AK394="AKTIVCO DEFAUT GE &amp; POWER Cabinet","AKTIVCO",
AK394="AKTIVCO Coupure ENEO &amp; Baisse de tension","AKTIVCO GRID ONLY",
AK394="Coupure ENEO &amp; Baisse de tension","IHS GRID ONLY",
AK394="Defaut GE &amp; POWER Cabinet","IHS",
AK394="Sharing","Partners",
AK394="Sites strategiques &amp; DataCenter","SST &amp; DC",
AK394="Exclu","Exclu",
AK394="SAT","SAT",
AK394="SPARE-ISSUE","SPARE-ISSUE",
AK394="Fiber CAmtel","TRANS_FO_CAMTEL",
AK394="Fiber AOF","Fiber AOF",
AK394="Projet OCM (HUAWEI)","TRAVAUX-HUAWEI",
AK394="Projet OCM (NOKIA)","TRAVAUX-NOKIA",
AK394="ACCESS-ISSUE","ACCESS-ISSUE",
AK394="Projet OCM (ZTE, NOKIA, autres projets)","TRAVAUX OCM",
AK394="No root CAuse","No root cause",
AK394="ODU HS","PDH",
AK394="IP &amp; VLAN","PDH",
AK394="Warehouse HUAWEI","SPARE-ISSUE",
AK394="SPARE-HS","SPARE-ISSUE",
AK394="Power Telco","BSS",AK394="no impacts","no impacts"
),"")</f>
        <v>No root cause</v>
      </c>
      <c r="AJ394" s="56" t="str" cm="1">
        <f t="array" ref="AJ394">IFERROR(_xlfn.IFS(
AK394="MPR ISSUE","TX ISSUE",
AK394="BSS Hardware Issue","RAN ISSUE",
AK394="Sites strategiques, MLL, Pylone, etc.","ENVTECH",
AK394="AKTIVCO DEFAUT GE &amp; POWER Cabinet","POWER ISSUE",
AK394="AKTIVCO Coupure ENEO &amp; Baisse de tension","POWER ISSUE",
AK394="Coupure ENEO &amp; Baisse de tension","POWER ISSUE",
AK394="Defaut GE &amp; POWER Cabinet","POWER ISSUE",
AK394="Sharing","POWER ISSUE",
AK394="Sites strategiques &amp; DataCenter","POWER ISSUE",
AK394="Exclu","Exclu",
AK394="SAT","TX ISSUE",
AK394="SPARE-ISSUE","SPARE-ISSUE",
AK394="Fiber CAmtel","TX ISSUE",
AK394="Fiber AOF","TX ISSUE",
AK394="Projet OCM (HUAWEI)","TRAVAUX-HUAWEI",
AK394="Projet OCM (NOKIA)","TRAVAUX -NOKIA",
AK394="ACCESS-ISSUE","ACCESS-ISSUE",
AK394="Projet OCM (ZTE, NOKIA, autres projets)","TRAVAUX OCM",
AK394="No root CAuse","No root cause",
AK394="ODU HS","TX ISSUE",
AK394="IP &amp; VLAN","TX ISSUE",
AK394="Warehouse HUAWEI","SPARE-ISSUE",
AK394="SPARE-HS","SPARE-ISSUE",
AK394="Power Telco","RAN ISSUE",AK394="no impacts","no impacts"
),"")</f>
        <v>No root cause</v>
      </c>
      <c r="AK394" s="81" t="s">
        <v>5620</v>
      </c>
      <c r="AL394" s="56" t="str" cm="1">
        <f t="array" ref="AL394">IFERROR(_xlfn.IFS(
AK394="MPR ISSUE","ACTIVE",
AK394="BSS Hardware Issue","ACTIVE",
AK394="Sites strategiques, MLL, Pylone, etc.","PASSIVE",
AK394="AKTIVCO DEFAUT GE &amp; POWER Cabinet","PASSIVE",
AK394="AKTIVCO Coupure ENEO &amp; Baisse de tension","PASSIVE",
AK394="Coupure ENEO &amp; Baisse de tension","PASSIVE",
AK394="Defaut GE &amp; POWER Cabinet","PASSIVE",
AK394="Sharing","PASSIVE",
AK394="Sites strategiques &amp; DataCenter","PASSIVE",
AK394="Exclu","Exclu",
AK394="SAT","ACTIVE",
AK394="SPARE-ISSUE","SPARE-ISSUE",
AK394="Fiber CAmtel","ACTIVE",
AK394="Fiber AOF","ACTIVE",
AK394="Projet OCM (HUAWEI)","PLANNED WORKS",
AK394="Projet OCM (NOKIA)","PLANNED WORKS",
AK394="ACCESS-ISSUE","ACCESS-ISSUE",
AK394="Projet OCM (ZTE, NOKIA, autres projets)","PLANNED WORKS",
AK394="No root CAuse","No root cause",
AK394="ODU HS","ACTIVE",
AK394="IP &amp; VLAN","ACTIVE",
AK394="Warehouse HUAWEI","SPARE-ISSUE",
AK394="SPARE-HS","SPARE-ISSUE",
AK394="Power Telco","ACTIVE", AK394="no impacts","no impacts"
),"")</f>
        <v>No root cause</v>
      </c>
      <c r="AM394" s="108" t="s">
        <v>5537</v>
      </c>
      <c r="AN394" s="117" t="s">
        <v>3758</v>
      </c>
      <c r="AP394" s="23" t="s">
        <v>5537</v>
      </c>
      <c r="AQ394" s="23" t="s">
        <v>5537</v>
      </c>
      <c r="AR394" s="7"/>
      <c r="AS394" s="6"/>
      <c r="AT394" s="7"/>
      <c r="AU394" s="3" t="s">
        <v>5537</v>
      </c>
      <c r="AV394" s="24" t="s">
        <v>5537</v>
      </c>
      <c r="AW394" s="24" t="s">
        <v>5537</v>
      </c>
      <c r="AX394" s="24" t="s">
        <v>5537</v>
      </c>
      <c r="AY394" s="24" t="s">
        <v>5537</v>
      </c>
      <c r="AZ394" s="24" t="s">
        <v>5537</v>
      </c>
      <c r="BA394" s="24" t="s">
        <v>5537</v>
      </c>
      <c r="BB394" s="24" t="s">
        <v>5537</v>
      </c>
      <c r="BC394" s="24" t="s">
        <v>5537</v>
      </c>
      <c r="BD394" s="24" t="s">
        <v>5537</v>
      </c>
      <c r="BE394" s="24" t="s">
        <v>5537</v>
      </c>
      <c r="BF394" s="24" t="s">
        <v>5537</v>
      </c>
      <c r="BG394" s="24" t="s">
        <v>5537</v>
      </c>
      <c r="BH394" s="24" t="s">
        <v>5537</v>
      </c>
      <c r="BI394" s="9" t="s">
        <v>5537</v>
      </c>
      <c r="BJ394" s="14"/>
      <c r="BK394" s="14" t="s">
        <v>5537</v>
      </c>
      <c r="BL394" s="14" t="str">
        <f>_xlfn.XLOOKUP(B394,'[4]cell downs 18042026 17h'!$B:$B,'[4]cell downs 18042026 17h'!$B:$B,"")</f>
        <v/>
      </c>
      <c r="BM394" s="14" t="str">
        <f>_xlfn.XLOOKUP(B394,'[5]Cells Huawei 19042026 15h'!$B:$B,'[5]Cells Huawei 19042026 15h'!$B:$B,"")</f>
        <v/>
      </c>
      <c r="BN394" s="9" t="str">
        <f>_xlfn.XLOOKUP(B394,'[6]cells down 19042026 9H40'!$B:$B,'[6]cells down 19042026 9H40'!$B:$B,"")</f>
        <v/>
      </c>
      <c r="BO394" s="9" t="s">
        <v>3758</v>
      </c>
      <c r="BP394" s="9" t="s">
        <v>12</v>
      </c>
    </row>
    <row r="395" spans="1:68" s="9" customFormat="1" x14ac:dyDescent="0.35">
      <c r="A395" s="1" t="s">
        <v>1868</v>
      </c>
      <c r="B395" s="1" t="s">
        <v>1869</v>
      </c>
      <c r="C395" s="3" t="str">
        <f>_xlfn.XLOOKUP(B395,'[1]daily break down'!$D:$D,'[1]daily break down'!$E:$E,"")</f>
        <v>CENTRE</v>
      </c>
      <c r="D395" s="1" t="s">
        <v>11</v>
      </c>
      <c r="E395" s="1" t="s">
        <v>66</v>
      </c>
      <c r="F395" s="3" t="s">
        <v>226</v>
      </c>
      <c r="G395" s="1" t="s">
        <v>1870</v>
      </c>
      <c r="H395" s="40" t="str">
        <f>_xlfn.XLOOKUP(B395,[2]CALCULATION!$B:$B,[2]CALCULATION!$H:$H,"")</f>
        <v>NOKIA</v>
      </c>
      <c r="I395" s="34">
        <v>0.10731366623577118</v>
      </c>
      <c r="J395" s="34">
        <v>8.1096101109199181E-2</v>
      </c>
      <c r="K395" s="34">
        <v>9.8734993565103735E-2</v>
      </c>
      <c r="L395" s="34">
        <v>0.1215282236547357</v>
      </c>
      <c r="M395" s="34">
        <v>0.14574826000975935</v>
      </c>
      <c r="N395" s="34">
        <v>0.16417189591162931</v>
      </c>
      <c r="O395" s="34">
        <v>7.763609591562437E-2</v>
      </c>
      <c r="P395" s="34">
        <v>0.14228825481618457</v>
      </c>
      <c r="Q395" s="34">
        <v>0.26413750988063339</v>
      </c>
      <c r="R395" s="34">
        <v>0.24539284256905028</v>
      </c>
      <c r="S395" s="109">
        <v>0.15553971800600971</v>
      </c>
      <c r="T395" s="109">
        <f>_xlfn.XLOOKUP(B395,'[3]Nur des jours'!$B:$B,'[3]Nur des jours'!$U:$U,"")</f>
        <v>0.19554379867192875</v>
      </c>
      <c r="U395" s="109">
        <v>0.16076539595300671</v>
      </c>
      <c r="V395" s="109">
        <v>0.2330866385300471</v>
      </c>
      <c r="W395" s="109">
        <v>0.19554379867192875</v>
      </c>
      <c r="X395" s="109">
        <v>0.15980230172386733</v>
      </c>
      <c r="Y395" s="109">
        <v>0.28061712224590724</v>
      </c>
      <c r="Z395" s="109">
        <v>0.28045660654105065</v>
      </c>
      <c r="AA395" s="109">
        <v>0.37601695616565789</v>
      </c>
      <c r="AB395" s="109">
        <v>0.25256254405264345</v>
      </c>
      <c r="AC395" s="109">
        <v>1.5206037752438961</v>
      </c>
      <c r="AD395" s="109">
        <v>0</v>
      </c>
      <c r="AE395" s="109">
        <v>0.21714207851429518</v>
      </c>
      <c r="AF395" s="109">
        <v>0.21714207851429518</v>
      </c>
      <c r="AG395" s="57" t="str">
        <f>_xlfn.XLOOKUP(B395,[3]CALCULATION!$B:$B,[3]CALCULATION!$M:$M,"")</f>
        <v>Operationnel</v>
      </c>
      <c r="AH395" s="57"/>
      <c r="AI395" s="56" t="str" cm="1">
        <f t="array" ref="AI395">IFERROR(_xlfn.IFS(
AK395="MPR ISSUE","PDH",
AK395="BSS Hardware Issue","BSS",
AK395="Sites strategiques, MLL, Pylone, etc.","ENVTECH",
AK395="AKTIVCO DEFAUT GE &amp; POWER Cabinet","AKTIVCO",
AK395="AKTIVCO Coupure ENEO &amp; Baisse de tension","AKTIVCO GRID ONLY",
AK395="Coupure ENEO &amp; Baisse de tension","IHS GRID ONLY",
AK395="Defaut GE &amp; POWER Cabinet","IHS",
AK395="Sharing","Partners",
AK395="Sites strategiques &amp; DataCenter","SST &amp; DC",
AK395="Exclu","Exclu",
AK395="SAT","SAT",
AK395="SPARE-ISSUE","SPARE-ISSUE",
AK395="Fiber CAmtel","TRANS_FO_CAMTEL",
AK395="Fiber AOF","Fiber AOF",
AK395="Projet OCM (HUAWEI)","TRAVAUX-HUAWEI",
AK395="Projet OCM (NOKIA)","TRAVAUX-NOKIA",
AK395="ACCESS-ISSUE","ACCESS-ISSUE",
AK395="Projet OCM (ZTE, NOKIA, autres projets)","TRAVAUX OCM",
AK395="No root CAuse","No root cause",
AK395="ODU HS","PDH",
AK395="IP &amp; VLAN","PDH",
AK395="Warehouse HUAWEI","SPARE-ISSUE",
AK395="SPARE-HS","SPARE-ISSUE",
AK395="Power Telco","BSS",AK395="no impacts","no impacts"
),"")</f>
        <v>No root cause</v>
      </c>
      <c r="AJ395" s="56" t="str" cm="1">
        <f t="array" ref="AJ395">IFERROR(_xlfn.IFS(
AK395="MPR ISSUE","TX ISSUE",
AK395="BSS Hardware Issue","RAN ISSUE",
AK395="Sites strategiques, MLL, Pylone, etc.","ENVTECH",
AK395="AKTIVCO DEFAUT GE &amp; POWER Cabinet","POWER ISSUE",
AK395="AKTIVCO Coupure ENEO &amp; Baisse de tension","POWER ISSUE",
AK395="Coupure ENEO &amp; Baisse de tension","POWER ISSUE",
AK395="Defaut GE &amp; POWER Cabinet","POWER ISSUE",
AK395="Sharing","POWER ISSUE",
AK395="Sites strategiques &amp; DataCenter","POWER ISSUE",
AK395="Exclu","Exclu",
AK395="SAT","TX ISSUE",
AK395="SPARE-ISSUE","SPARE-ISSUE",
AK395="Fiber CAmtel","TX ISSUE",
AK395="Fiber AOF","TX ISSUE",
AK395="Projet OCM (HUAWEI)","TRAVAUX-HUAWEI",
AK395="Projet OCM (NOKIA)","TRAVAUX -NOKIA",
AK395="ACCESS-ISSUE","ACCESS-ISSUE",
AK395="Projet OCM (ZTE, NOKIA, autres projets)","TRAVAUX OCM",
AK395="No root CAuse","No root cause",
AK395="ODU HS","TX ISSUE",
AK395="IP &amp; VLAN","TX ISSUE",
AK395="Warehouse HUAWEI","SPARE-ISSUE",
AK395="SPARE-HS","SPARE-ISSUE",
AK395="Power Telco","RAN ISSUE",AK395="no impacts","no impacts"
),"")</f>
        <v>No root cause</v>
      </c>
      <c r="AK395" s="81" t="s">
        <v>5620</v>
      </c>
      <c r="AL395" s="56" t="str" cm="1">
        <f t="array" ref="AL395">IFERROR(_xlfn.IFS(
AK395="MPR ISSUE","ACTIVE",
AK395="BSS Hardware Issue","ACTIVE",
AK395="Sites strategiques, MLL, Pylone, etc.","PASSIVE",
AK395="AKTIVCO DEFAUT GE &amp; POWER Cabinet","PASSIVE",
AK395="AKTIVCO Coupure ENEO &amp; Baisse de tension","PASSIVE",
AK395="Coupure ENEO &amp; Baisse de tension","PASSIVE",
AK395="Defaut GE &amp; POWER Cabinet","PASSIVE",
AK395="Sharing","PASSIVE",
AK395="Sites strategiques &amp; DataCenter","PASSIVE",
AK395="Exclu","Exclu",
AK395="SAT","ACTIVE",
AK395="SPARE-ISSUE","SPARE-ISSUE",
AK395="Fiber CAmtel","ACTIVE",
AK395="Fiber AOF","ACTIVE",
AK395="Projet OCM (HUAWEI)","PLANNED WORKS",
AK395="Projet OCM (NOKIA)","PLANNED WORKS",
AK395="ACCESS-ISSUE","ACCESS-ISSUE",
AK395="Projet OCM (ZTE, NOKIA, autres projets)","PLANNED WORKS",
AK395="No root CAuse","No root cause",
AK395="ODU HS","ACTIVE",
AK395="IP &amp; VLAN","ACTIVE",
AK395="Warehouse HUAWEI","SPARE-ISSUE",
AK395="SPARE-HS","SPARE-ISSUE",
AK395="Power Telco","ACTIVE", AK395="no impacts","no impacts"
),"")</f>
        <v>No root cause</v>
      </c>
      <c r="AM395" s="108" t="s">
        <v>5537</v>
      </c>
      <c r="AN395" s="117" t="s">
        <v>1869</v>
      </c>
      <c r="AP395" s="23" t="s">
        <v>5537</v>
      </c>
      <c r="AQ395" s="23" t="s">
        <v>5537</v>
      </c>
      <c r="AR395" s="7"/>
      <c r="AS395" s="6"/>
      <c r="AT395" s="7"/>
      <c r="AU395" s="3" t="s">
        <v>5537</v>
      </c>
      <c r="AV395" s="24" t="s">
        <v>5537</v>
      </c>
      <c r="AW395" s="24" t="s">
        <v>5537</v>
      </c>
      <c r="AX395" s="24" t="s">
        <v>5537</v>
      </c>
      <c r="AY395" s="24" t="s">
        <v>5537</v>
      </c>
      <c r="AZ395" s="24" t="s">
        <v>5537</v>
      </c>
      <c r="BA395" s="24" t="s">
        <v>5537</v>
      </c>
      <c r="BB395" s="24" t="s">
        <v>5537</v>
      </c>
      <c r="BC395" s="24" t="s">
        <v>5537</v>
      </c>
      <c r="BD395" s="24" t="s">
        <v>5537</v>
      </c>
      <c r="BE395" s="24" t="s">
        <v>5537</v>
      </c>
      <c r="BF395" s="24" t="s">
        <v>5537</v>
      </c>
      <c r="BG395" s="24" t="s">
        <v>5537</v>
      </c>
      <c r="BH395" s="24" t="s">
        <v>5537</v>
      </c>
      <c r="BI395" s="9" t="s">
        <v>5537</v>
      </c>
      <c r="BJ395" s="14"/>
      <c r="BK395" s="14" t="s">
        <v>5537</v>
      </c>
      <c r="BL395" s="14" t="str">
        <f>_xlfn.XLOOKUP(B395,'[4]cell downs 18042026 17h'!$B:$B,'[4]cell downs 18042026 17h'!$B:$B,"")</f>
        <v/>
      </c>
      <c r="BM395" s="14" t="str">
        <f>_xlfn.XLOOKUP(B395,'[5]Cells Huawei 19042026 15h'!$B:$B,'[5]Cells Huawei 19042026 15h'!$B:$B,"")</f>
        <v/>
      </c>
      <c r="BN395" s="9" t="str">
        <f>_xlfn.XLOOKUP(B395,'[6]cells down 19042026 9H40'!$B:$B,'[6]cells down 19042026 9H40'!$B:$B,"")</f>
        <v/>
      </c>
      <c r="BO395" s="9" t="s">
        <v>1869</v>
      </c>
      <c r="BP395" s="9" t="s">
        <v>5537</v>
      </c>
    </row>
    <row r="396" spans="1:68" s="9" customFormat="1" x14ac:dyDescent="0.35">
      <c r="A396" s="1" t="s">
        <v>1005</v>
      </c>
      <c r="B396" s="8" t="s">
        <v>1006</v>
      </c>
      <c r="C396" s="3" t="str">
        <f>_xlfn.XLOOKUP(B396,'[1]daily break down'!$D:$D,'[1]daily break down'!$E:$E,"")</f>
        <v>Maroua</v>
      </c>
      <c r="D396" s="1" t="s">
        <v>11</v>
      </c>
      <c r="E396" s="1" t="s">
        <v>12</v>
      </c>
      <c r="F396" s="3" t="s">
        <v>55</v>
      </c>
      <c r="G396" s="1" t="s">
        <v>84</v>
      </c>
      <c r="H396" s="39" t="str">
        <f>_xlfn.XLOOKUP(B396,[2]CALCULATION!$B:$B,[2]CALCULATION!$H:$H,"")</f>
        <v>Huawei</v>
      </c>
      <c r="I396" s="34">
        <v>0</v>
      </c>
      <c r="J396" s="34">
        <v>1.4914049190572807</v>
      </c>
      <c r="K396" s="34">
        <v>0</v>
      </c>
      <c r="L396" s="34">
        <v>0</v>
      </c>
      <c r="M396" s="34">
        <v>0</v>
      </c>
      <c r="N396" s="34">
        <v>0</v>
      </c>
      <c r="O396" s="34">
        <v>4.9046465372838757E-3</v>
      </c>
      <c r="P396" s="34">
        <v>0</v>
      </c>
      <c r="Q396" s="34">
        <v>0</v>
      </c>
      <c r="R396" s="34">
        <v>0.44015189779501362</v>
      </c>
      <c r="S396" s="109">
        <v>0</v>
      </c>
      <c r="T396" s="109">
        <f>_xlfn.XLOOKUP(B396,'[3]Nur des jours'!$B:$B,'[3]Nur des jours'!$U:$U,"")</f>
        <v>5.3505234952187721E-4</v>
      </c>
      <c r="U396" s="109">
        <v>0</v>
      </c>
      <c r="V396" s="109">
        <v>0</v>
      </c>
      <c r="W396" s="109">
        <v>5.3505234952187721E-4</v>
      </c>
      <c r="X396" s="109">
        <v>0</v>
      </c>
      <c r="Y396" s="109">
        <v>0</v>
      </c>
      <c r="Z396" s="109">
        <v>6.4830509683734105E-2</v>
      </c>
      <c r="AA396" s="109">
        <v>0</v>
      </c>
      <c r="AB396" s="109">
        <v>0</v>
      </c>
      <c r="AC396" s="109">
        <v>0.32160613726924292</v>
      </c>
      <c r="AD396" s="109">
        <v>0.41879383974077816</v>
      </c>
      <c r="AE396" s="109">
        <v>0.21291516495307236</v>
      </c>
      <c r="AF396" s="109">
        <v>0.21291516495307236</v>
      </c>
      <c r="AG396" s="57" t="str">
        <f>_xlfn.XLOOKUP(B396,[3]CALCULATION!$B:$B,[3]CALCULATION!$M:$M,"")</f>
        <v>Operationnel</v>
      </c>
      <c r="AH396" s="57"/>
      <c r="AI396" s="56" t="str" cm="1">
        <f t="array" ref="AI396">IFERROR(_xlfn.IFS(
AK396="MPR ISSUE","PDH",
AK396="BSS Hardware Issue","BSS",
AK396="Sites strategiques, MLL, Pylone, etc.","ENVTECH",
AK396="AKTIVCO DEFAUT GE &amp; POWER Cabinet","AKTIVCO",
AK396="AKTIVCO Coupure ENEO &amp; Baisse de tension","AKTIVCO GRID ONLY",
AK396="Coupure ENEO &amp; Baisse de tension","IHS GRID ONLY",
AK396="Defaut GE &amp; POWER Cabinet","IHS",
AK396="Sharing","Partners",
AK396="Sites strategiques &amp; DataCenter","SST &amp; DC",
AK396="Exclu","Exclu",
AK396="SAT","SAT",
AK396="SPARE-ISSUE","SPARE-ISSUE",
AK396="Fiber CAmtel","TRANS_FO_CAMTEL",
AK396="Fiber AOF","Fiber AOF",
AK396="Projet OCM (HUAWEI)","TRAVAUX-HUAWEI",
AK396="Projet OCM (NOKIA)","TRAVAUX-NOKIA",
AK396="ACCESS-ISSUE","ACCESS-ISSUE",
AK396="Projet OCM (ZTE, NOKIA, autres projets)","TRAVAUX OCM",
AK396="No root CAuse","No root cause",
AK396="ODU HS","PDH",
AK396="IP &amp; VLAN","PDH",
AK396="Warehouse HUAWEI","SPARE-ISSUE",
AK396="SPARE-HS","SPARE-ISSUE",
AK396="Power Telco","BSS",AK396="no impacts","no impacts"
),"")</f>
        <v>No root cause</v>
      </c>
      <c r="AJ396" s="56" t="str" cm="1">
        <f t="array" ref="AJ396">IFERROR(_xlfn.IFS(
AK396="MPR ISSUE","TX ISSUE",
AK396="BSS Hardware Issue","RAN ISSUE",
AK396="Sites strategiques, MLL, Pylone, etc.","ENVTECH",
AK396="AKTIVCO DEFAUT GE &amp; POWER Cabinet","POWER ISSUE",
AK396="AKTIVCO Coupure ENEO &amp; Baisse de tension","POWER ISSUE",
AK396="Coupure ENEO &amp; Baisse de tension","POWER ISSUE",
AK396="Defaut GE &amp; POWER Cabinet","POWER ISSUE",
AK396="Sharing","POWER ISSUE",
AK396="Sites strategiques &amp; DataCenter","POWER ISSUE",
AK396="Exclu","Exclu",
AK396="SAT","TX ISSUE",
AK396="SPARE-ISSUE","SPARE-ISSUE",
AK396="Fiber CAmtel","TX ISSUE",
AK396="Fiber AOF","TX ISSUE",
AK396="Projet OCM (HUAWEI)","TRAVAUX-HUAWEI",
AK396="Projet OCM (NOKIA)","TRAVAUX -NOKIA",
AK396="ACCESS-ISSUE","ACCESS-ISSUE",
AK396="Projet OCM (ZTE, NOKIA, autres projets)","TRAVAUX OCM",
AK396="No root CAuse","No root cause",
AK396="ODU HS","TX ISSUE",
AK396="IP &amp; VLAN","TX ISSUE",
AK396="Warehouse HUAWEI","SPARE-ISSUE",
AK396="SPARE-HS","SPARE-ISSUE",
AK396="Power Telco","RAN ISSUE",AK396="no impacts","no impacts"
),"")</f>
        <v>No root cause</v>
      </c>
      <c r="AK396" s="81" t="s">
        <v>5620</v>
      </c>
      <c r="AL396" s="56" t="str" cm="1">
        <f t="array" ref="AL396">IFERROR(_xlfn.IFS(
AK396="MPR ISSUE","ACTIVE",
AK396="BSS Hardware Issue","ACTIVE",
AK396="Sites strategiques, MLL, Pylone, etc.","PASSIVE",
AK396="AKTIVCO DEFAUT GE &amp; POWER Cabinet","PASSIVE",
AK396="AKTIVCO Coupure ENEO &amp; Baisse de tension","PASSIVE",
AK396="Coupure ENEO &amp; Baisse de tension","PASSIVE",
AK396="Defaut GE &amp; POWER Cabinet","PASSIVE",
AK396="Sharing","PASSIVE",
AK396="Sites strategiques &amp; DataCenter","PASSIVE",
AK396="Exclu","Exclu",
AK396="SAT","ACTIVE",
AK396="SPARE-ISSUE","SPARE-ISSUE",
AK396="Fiber CAmtel","ACTIVE",
AK396="Fiber AOF","ACTIVE",
AK396="Projet OCM (HUAWEI)","PLANNED WORKS",
AK396="Projet OCM (NOKIA)","PLANNED WORKS",
AK396="ACCESS-ISSUE","ACCESS-ISSUE",
AK396="Projet OCM (ZTE, NOKIA, autres projets)","PLANNED WORKS",
AK396="No root CAuse","No root cause",
AK396="ODU HS","ACTIVE",
AK396="IP &amp; VLAN","ACTIVE",
AK396="Warehouse HUAWEI","SPARE-ISSUE",
AK396="SPARE-HS","SPARE-ISSUE",
AK396="Power Telco","ACTIVE", AK396="no impacts","no impacts"
),"")</f>
        <v>No root cause</v>
      </c>
      <c r="AM396" s="108" t="s">
        <v>5537</v>
      </c>
      <c r="AN396" s="117" t="s">
        <v>1006</v>
      </c>
      <c r="AP396" s="23" t="s">
        <v>5537</v>
      </c>
      <c r="AQ396" s="23" t="s">
        <v>5537</v>
      </c>
      <c r="AR396" s="7"/>
      <c r="AS396" s="6"/>
      <c r="AT396" s="7"/>
      <c r="AU396" s="3" t="s">
        <v>5537</v>
      </c>
      <c r="AV396" s="24" t="s">
        <v>5537</v>
      </c>
      <c r="AW396" s="24" t="s">
        <v>5537</v>
      </c>
      <c r="AX396" s="24" t="s">
        <v>5537</v>
      </c>
      <c r="AY396" s="24" t="s">
        <v>5537</v>
      </c>
      <c r="AZ396" s="24" t="s">
        <v>5537</v>
      </c>
      <c r="BA396" s="24" t="s">
        <v>5537</v>
      </c>
      <c r="BB396" s="24" t="s">
        <v>5537</v>
      </c>
      <c r="BC396" s="24" t="s">
        <v>5537</v>
      </c>
      <c r="BD396" s="24" t="s">
        <v>5537</v>
      </c>
      <c r="BE396" s="24" t="s">
        <v>5537</v>
      </c>
      <c r="BF396" s="24" t="s">
        <v>5537</v>
      </c>
      <c r="BG396" s="24" t="s">
        <v>5537</v>
      </c>
      <c r="BH396" s="24" t="s">
        <v>5537</v>
      </c>
      <c r="BI396" s="9" t="s">
        <v>5537</v>
      </c>
      <c r="BJ396" s="14"/>
      <c r="BK396" s="14" t="s">
        <v>5537</v>
      </c>
      <c r="BL396" s="14" t="str">
        <f>_xlfn.XLOOKUP(B396,'[4]cell downs 18042026 17h'!$B:$B,'[4]cell downs 18042026 17h'!$B:$B,"")</f>
        <v/>
      </c>
      <c r="BM396" s="14" t="str">
        <f>_xlfn.XLOOKUP(B396,'[5]Cells Huawei 19042026 15h'!$B:$B,'[5]Cells Huawei 19042026 15h'!$B:$B,"")</f>
        <v/>
      </c>
      <c r="BN396" s="9" t="str">
        <f>_xlfn.XLOOKUP(B396,'[6]cells down 19042026 9H40'!$B:$B,'[6]cells down 19042026 9H40'!$B:$B,"")</f>
        <v/>
      </c>
      <c r="BO396" s="9" t="s">
        <v>1006</v>
      </c>
      <c r="BP396" s="9" t="s">
        <v>12</v>
      </c>
    </row>
    <row r="397" spans="1:68" s="9" customFormat="1" x14ac:dyDescent="0.35">
      <c r="A397" s="1" t="s">
        <v>272</v>
      </c>
      <c r="B397" s="8" t="s">
        <v>273</v>
      </c>
      <c r="C397" s="3" t="str">
        <f>_xlfn.XLOOKUP(B397,'[1]daily break down'!$D:$D,'[1]daily break down'!$E:$E,"")</f>
        <v>Douala</v>
      </c>
      <c r="D397" s="1" t="s">
        <v>11</v>
      </c>
      <c r="E397" s="1" t="s">
        <v>145</v>
      </c>
      <c r="F397" s="3" t="s">
        <v>31</v>
      </c>
      <c r="G397" s="1" t="s">
        <v>32</v>
      </c>
      <c r="H397" s="41" t="str">
        <f>_xlfn.XLOOKUP(B397,[2]CALCULATION!$B:$B,[2]CALCULATION!$H:$H,"")</f>
        <v>ZTE</v>
      </c>
      <c r="I397" s="34">
        <v>0</v>
      </c>
      <c r="J397" s="34">
        <v>0</v>
      </c>
      <c r="K397" s="34">
        <v>0</v>
      </c>
      <c r="L397" s="34">
        <v>0</v>
      </c>
      <c r="M397" s="34">
        <v>0</v>
      </c>
      <c r="N397" s="34">
        <v>0</v>
      </c>
      <c r="O397" s="34">
        <v>0</v>
      </c>
      <c r="P397" s="34">
        <v>0</v>
      </c>
      <c r="Q397" s="34">
        <v>0</v>
      </c>
      <c r="R397" s="34">
        <v>0</v>
      </c>
      <c r="S397" s="109">
        <v>0</v>
      </c>
      <c r="T397" s="109">
        <f>_xlfn.XLOOKUP(B397,'[3]Nur des jours'!$B:$B,'[3]Nur des jours'!$U:$U,"")</f>
        <v>0</v>
      </c>
      <c r="U397" s="109">
        <v>0</v>
      </c>
      <c r="V397" s="109">
        <v>0</v>
      </c>
      <c r="W397" s="109">
        <v>0</v>
      </c>
      <c r="X397" s="109">
        <v>0</v>
      </c>
      <c r="Y397" s="109">
        <v>0</v>
      </c>
      <c r="Z397" s="109">
        <v>0</v>
      </c>
      <c r="AA397" s="109">
        <v>0</v>
      </c>
      <c r="AB397" s="109">
        <v>0</v>
      </c>
      <c r="AC397" s="109">
        <v>0</v>
      </c>
      <c r="AD397" s="109">
        <v>0.14025316972163418</v>
      </c>
      <c r="AE397" s="109">
        <v>0.18746450819414778</v>
      </c>
      <c r="AF397" s="109">
        <v>0.18746450819414778</v>
      </c>
      <c r="AG397" s="57" t="str">
        <f>_xlfn.XLOOKUP(B397,[3]CALCULATION!$B:$B,[3]CALCULATION!$M:$M,"")</f>
        <v>Operationnel</v>
      </c>
      <c r="AH397" s="57"/>
      <c r="AI397" s="56" t="str" cm="1">
        <f t="array" ref="AI397">IFERROR(_xlfn.IFS(
AK397="MPR ISSUE","PDH",
AK397="BSS Hardware Issue","BSS",
AK397="Sites strategiques, MLL, Pylone, etc.","ENVTECH",
AK397="AKTIVCO DEFAUT GE &amp; POWER Cabinet","AKTIVCO",
AK397="AKTIVCO Coupure ENEO &amp; Baisse de tension","AKTIVCO GRID ONLY",
AK397="Coupure ENEO &amp; Baisse de tension","IHS GRID ONLY",
AK397="Defaut GE &amp; POWER Cabinet","IHS",
AK397="Sharing","Partners",
AK397="Sites strategiques &amp; DataCenter","SST &amp; DC",
AK397="Exclu","Exclu",
AK397="SAT","SAT",
AK397="SPARE-ISSUE","SPARE-ISSUE",
AK397="Fiber CAmtel","TRANS_FO_CAMTEL",
AK397="Fiber AOF","Fiber AOF",
AK397="Projet OCM (HUAWEI)","TRAVAUX-HUAWEI",
AK397="Projet OCM (NOKIA)","TRAVAUX-NOKIA",
AK397="ACCESS-ISSUE","ACCESS-ISSUE",
AK397="Projet OCM (ZTE, NOKIA, autres projets)","TRAVAUX OCM",
AK397="No root CAuse","No root cause",
AK397="ODU HS","PDH",
AK397="IP &amp; VLAN","PDH",
AK397="Warehouse HUAWEI","SPARE-ISSUE",
AK397="SPARE-HS","SPARE-ISSUE",
AK397="Power Telco","BSS",AK397="no impacts","no impacts"
),"")</f>
        <v>No root cause</v>
      </c>
      <c r="AJ397" s="56" t="str" cm="1">
        <f t="array" ref="AJ397">IFERROR(_xlfn.IFS(
AK397="MPR ISSUE","TX ISSUE",
AK397="BSS Hardware Issue","RAN ISSUE",
AK397="Sites strategiques, MLL, Pylone, etc.","ENVTECH",
AK397="AKTIVCO DEFAUT GE &amp; POWER Cabinet","POWER ISSUE",
AK397="AKTIVCO Coupure ENEO &amp; Baisse de tension","POWER ISSUE",
AK397="Coupure ENEO &amp; Baisse de tension","POWER ISSUE",
AK397="Defaut GE &amp; POWER Cabinet","POWER ISSUE",
AK397="Sharing","POWER ISSUE",
AK397="Sites strategiques &amp; DataCenter","POWER ISSUE",
AK397="Exclu","Exclu",
AK397="SAT","TX ISSUE",
AK397="SPARE-ISSUE","SPARE-ISSUE",
AK397="Fiber CAmtel","TX ISSUE",
AK397="Fiber AOF","TX ISSUE",
AK397="Projet OCM (HUAWEI)","TRAVAUX-HUAWEI",
AK397="Projet OCM (NOKIA)","TRAVAUX -NOKIA",
AK397="ACCESS-ISSUE","ACCESS-ISSUE",
AK397="Projet OCM (ZTE, NOKIA, autres projets)","TRAVAUX OCM",
AK397="No root CAuse","No root cause",
AK397="ODU HS","TX ISSUE",
AK397="IP &amp; VLAN","TX ISSUE",
AK397="Warehouse HUAWEI","SPARE-ISSUE",
AK397="SPARE-HS","SPARE-ISSUE",
AK397="Power Telco","RAN ISSUE",AK397="no impacts","no impacts"
),"")</f>
        <v>No root cause</v>
      </c>
      <c r="AK397" s="81" t="s">
        <v>5620</v>
      </c>
      <c r="AL397" s="56" t="str" cm="1">
        <f t="array" ref="AL397">IFERROR(_xlfn.IFS(
AK397="MPR ISSUE","ACTIVE",
AK397="BSS Hardware Issue","ACTIVE",
AK397="Sites strategiques, MLL, Pylone, etc.","PASSIVE",
AK397="AKTIVCO DEFAUT GE &amp; POWER Cabinet","PASSIVE",
AK397="AKTIVCO Coupure ENEO &amp; Baisse de tension","PASSIVE",
AK397="Coupure ENEO &amp; Baisse de tension","PASSIVE",
AK397="Defaut GE &amp; POWER Cabinet","PASSIVE",
AK397="Sharing","PASSIVE",
AK397="Sites strategiques &amp; DataCenter","PASSIVE",
AK397="Exclu","Exclu",
AK397="SAT","ACTIVE",
AK397="SPARE-ISSUE","SPARE-ISSUE",
AK397="Fiber CAmtel","ACTIVE",
AK397="Fiber AOF","ACTIVE",
AK397="Projet OCM (HUAWEI)","PLANNED WORKS",
AK397="Projet OCM (NOKIA)","PLANNED WORKS",
AK397="ACCESS-ISSUE","ACCESS-ISSUE",
AK397="Projet OCM (ZTE, NOKIA, autres projets)","PLANNED WORKS",
AK397="No root CAuse","No root cause",
AK397="ODU HS","ACTIVE",
AK397="IP &amp; VLAN","ACTIVE",
AK397="Warehouse HUAWEI","SPARE-ISSUE",
AK397="SPARE-HS","SPARE-ISSUE",
AK397="Power Telco","ACTIVE", AK397="no impacts","no impacts"
),"")</f>
        <v>No root cause</v>
      </c>
      <c r="AM397" s="108" t="s">
        <v>5537</v>
      </c>
      <c r="AN397" s="117" t="s">
        <v>273</v>
      </c>
      <c r="AP397" s="23" t="s">
        <v>5537</v>
      </c>
      <c r="AQ397" s="23" t="s">
        <v>5537</v>
      </c>
      <c r="AR397" s="7"/>
      <c r="AS397" s="6"/>
      <c r="AT397" s="7"/>
      <c r="AU397" s="3" t="s">
        <v>5537</v>
      </c>
      <c r="AV397" s="24" t="s">
        <v>5537</v>
      </c>
      <c r="AW397" s="24" t="s">
        <v>5537</v>
      </c>
      <c r="AX397" s="24" t="s">
        <v>5537</v>
      </c>
      <c r="AY397" s="24" t="s">
        <v>5537</v>
      </c>
      <c r="AZ397" s="24" t="s">
        <v>5537</v>
      </c>
      <c r="BA397" s="24" t="s">
        <v>5537</v>
      </c>
      <c r="BB397" s="24" t="s">
        <v>5537</v>
      </c>
      <c r="BC397" s="24" t="s">
        <v>5537</v>
      </c>
      <c r="BD397" s="24" t="s">
        <v>5537</v>
      </c>
      <c r="BE397" s="24" t="s">
        <v>5537</v>
      </c>
      <c r="BF397" s="24" t="s">
        <v>5537</v>
      </c>
      <c r="BG397" s="24" t="s">
        <v>5537</v>
      </c>
      <c r="BH397" s="24" t="s">
        <v>5537</v>
      </c>
      <c r="BI397" s="9" t="s">
        <v>5537</v>
      </c>
      <c r="BJ397" s="14"/>
      <c r="BK397" s="14" t="s">
        <v>5537</v>
      </c>
      <c r="BL397" s="14" t="str">
        <f>_xlfn.XLOOKUP(B397,'[4]cell downs 18042026 17h'!$B:$B,'[4]cell downs 18042026 17h'!$B:$B,"")</f>
        <v/>
      </c>
      <c r="BM397" s="14" t="str">
        <f>_xlfn.XLOOKUP(B397,'[5]Cells Huawei 19042026 15h'!$B:$B,'[5]Cells Huawei 19042026 15h'!$B:$B,"")</f>
        <v/>
      </c>
      <c r="BN397" s="9" t="str">
        <f>_xlfn.XLOOKUP(B397,'[6]cells down 19042026 9H40'!$B:$B,'[6]cells down 19042026 9H40'!$B:$B,"")</f>
        <v/>
      </c>
      <c r="BO397" s="9" t="s">
        <v>273</v>
      </c>
      <c r="BP397" s="9" t="s">
        <v>12</v>
      </c>
    </row>
    <row r="398" spans="1:68" s="9" customFormat="1" x14ac:dyDescent="0.35">
      <c r="A398" s="1" t="s">
        <v>4322</v>
      </c>
      <c r="B398" s="1" t="s">
        <v>4323</v>
      </c>
      <c r="C398" s="3" t="str">
        <f>_xlfn.XLOOKUP(B398,'[1]daily break down'!$D:$D,'[1]daily break down'!$E:$E,"")</f>
        <v>Yaounde</v>
      </c>
      <c r="D398" s="1" t="s">
        <v>21</v>
      </c>
      <c r="E398" s="1" t="s">
        <v>30</v>
      </c>
      <c r="F398" s="3" t="s">
        <v>37</v>
      </c>
      <c r="G398" s="1" t="s">
        <v>38</v>
      </c>
      <c r="H398" s="41" t="str">
        <f>_xlfn.XLOOKUP(B398,[2]CALCULATION!$B:$B,[2]CALCULATION!$H:$H,"")</f>
        <v>ZTE</v>
      </c>
      <c r="I398" s="34">
        <v>35.519949605202697</v>
      </c>
      <c r="J398" s="34">
        <v>5.1358069873556431</v>
      </c>
      <c r="K398" s="34">
        <v>0</v>
      </c>
      <c r="L398" s="34">
        <v>0</v>
      </c>
      <c r="M398" s="34">
        <v>0</v>
      </c>
      <c r="N398" s="34">
        <v>0</v>
      </c>
      <c r="O398" s="34">
        <v>9.2457045997380387</v>
      </c>
      <c r="P398" s="34">
        <v>16.023515907463054</v>
      </c>
      <c r="Q398" s="34">
        <v>7.3569341357691762</v>
      </c>
      <c r="R398" s="34">
        <v>10.846563394429175</v>
      </c>
      <c r="S398" s="109">
        <v>9.2457045997380387</v>
      </c>
      <c r="T398" s="109">
        <f>_xlfn.XLOOKUP(B398,'[3]Nur des jours'!$B:$B,'[3]Nur des jours'!$U:$U,"")</f>
        <v>9.2457045997380387</v>
      </c>
      <c r="U398" s="109">
        <v>24.285776453701555</v>
      </c>
      <c r="V398" s="109">
        <v>9.2457045997380387</v>
      </c>
      <c r="W398" s="109">
        <v>9.2457045997380387</v>
      </c>
      <c r="X398" s="109">
        <v>7.8993523726361383</v>
      </c>
      <c r="Y398" s="109">
        <v>4.3629773737062436</v>
      </c>
      <c r="Z398" s="109">
        <v>0</v>
      </c>
      <c r="AA398" s="109">
        <v>0</v>
      </c>
      <c r="AB398" s="109">
        <v>0</v>
      </c>
      <c r="AC398" s="109">
        <v>0</v>
      </c>
      <c r="AD398" s="109">
        <v>0.15369409848662571</v>
      </c>
      <c r="AE398" s="109">
        <v>0.19481256046091552</v>
      </c>
      <c r="AF398" s="109">
        <v>0.19481256046091552</v>
      </c>
      <c r="AG398" s="57" t="str">
        <f>_xlfn.XLOOKUP(B398,[3]CALCULATION!$B:$B,[3]CALCULATION!$M:$M,"")</f>
        <v>Operationnel</v>
      </c>
      <c r="AH398" s="57"/>
      <c r="AI398" s="56" t="str" cm="1">
        <f t="array" ref="AI398">IFERROR(_xlfn.IFS(
AK398="MPR ISSUE","PDH",
AK398="BSS Hardware Issue","BSS",
AK398="Sites strategiques, MLL, Pylone, etc.","ENVTECH",
AK398="AKTIVCO DEFAUT GE &amp; POWER Cabinet","AKTIVCO",
AK398="AKTIVCO Coupure ENEO &amp; Baisse de tension","AKTIVCO GRID ONLY",
AK398="Coupure ENEO &amp; Baisse de tension","IHS GRID ONLY",
AK398="Defaut GE &amp; POWER Cabinet","IHS",
AK398="Sharing","Partners",
AK398="Sites strategiques &amp; DataCenter","SST &amp; DC",
AK398="Exclu","Exclu",
AK398="SAT","SAT",
AK398="SPARE-ISSUE","SPARE-ISSUE",
AK398="Fiber CAmtel","TRANS_FO_CAMTEL",
AK398="Fiber AOF","Fiber AOF",
AK398="Projet OCM (HUAWEI)","TRAVAUX-HUAWEI",
AK398="Projet OCM (NOKIA)","TRAVAUX-NOKIA",
AK398="ACCESS-ISSUE","ACCESS-ISSUE",
AK398="Projet OCM (ZTE, NOKIA, autres projets)","TRAVAUX OCM",
AK398="No root CAuse","No root cause",
AK398="ODU HS","PDH",
AK398="IP &amp; VLAN","PDH",
AK398="Warehouse HUAWEI","SPARE-ISSUE",
AK398="SPARE-HS","SPARE-ISSUE",
AK398="Power Telco","BSS",AK398="no impacts","no impacts"
),"")</f>
        <v>No root cause</v>
      </c>
      <c r="AJ398" s="56" t="str" cm="1">
        <f t="array" ref="AJ398">IFERROR(_xlfn.IFS(
AK398="MPR ISSUE","TX ISSUE",
AK398="BSS Hardware Issue","RAN ISSUE",
AK398="Sites strategiques, MLL, Pylone, etc.","ENVTECH",
AK398="AKTIVCO DEFAUT GE &amp; POWER Cabinet","POWER ISSUE",
AK398="AKTIVCO Coupure ENEO &amp; Baisse de tension","POWER ISSUE",
AK398="Coupure ENEO &amp; Baisse de tension","POWER ISSUE",
AK398="Defaut GE &amp; POWER Cabinet","POWER ISSUE",
AK398="Sharing","POWER ISSUE",
AK398="Sites strategiques &amp; DataCenter","POWER ISSUE",
AK398="Exclu","Exclu",
AK398="SAT","TX ISSUE",
AK398="SPARE-ISSUE","SPARE-ISSUE",
AK398="Fiber CAmtel","TX ISSUE",
AK398="Fiber AOF","TX ISSUE",
AK398="Projet OCM (HUAWEI)","TRAVAUX-HUAWEI",
AK398="Projet OCM (NOKIA)","TRAVAUX -NOKIA",
AK398="ACCESS-ISSUE","ACCESS-ISSUE",
AK398="Projet OCM (ZTE, NOKIA, autres projets)","TRAVAUX OCM",
AK398="No root CAuse","No root cause",
AK398="ODU HS","TX ISSUE",
AK398="IP &amp; VLAN","TX ISSUE",
AK398="Warehouse HUAWEI","SPARE-ISSUE",
AK398="SPARE-HS","SPARE-ISSUE",
AK398="Power Telco","RAN ISSUE",AK398="no impacts","no impacts"
),"")</f>
        <v>No root cause</v>
      </c>
      <c r="AK398" s="81" t="s">
        <v>5620</v>
      </c>
      <c r="AL398" s="56" t="str" cm="1">
        <f t="array" ref="AL398">IFERROR(_xlfn.IFS(
AK398="MPR ISSUE","ACTIVE",
AK398="BSS Hardware Issue","ACTIVE",
AK398="Sites strategiques, MLL, Pylone, etc.","PASSIVE",
AK398="AKTIVCO DEFAUT GE &amp; POWER Cabinet","PASSIVE",
AK398="AKTIVCO Coupure ENEO &amp; Baisse de tension","PASSIVE",
AK398="Coupure ENEO &amp; Baisse de tension","PASSIVE",
AK398="Defaut GE &amp; POWER Cabinet","PASSIVE",
AK398="Sharing","PASSIVE",
AK398="Sites strategiques &amp; DataCenter","PASSIVE",
AK398="Exclu","Exclu",
AK398="SAT","ACTIVE",
AK398="SPARE-ISSUE","SPARE-ISSUE",
AK398="Fiber CAmtel","ACTIVE",
AK398="Fiber AOF","ACTIVE",
AK398="Projet OCM (HUAWEI)","PLANNED WORKS",
AK398="Projet OCM (NOKIA)","PLANNED WORKS",
AK398="ACCESS-ISSUE","ACCESS-ISSUE",
AK398="Projet OCM (ZTE, NOKIA, autres projets)","PLANNED WORKS",
AK398="No root CAuse","No root cause",
AK398="ODU HS","ACTIVE",
AK398="IP &amp; VLAN","ACTIVE",
AK398="Warehouse HUAWEI","SPARE-ISSUE",
AK398="SPARE-HS","SPARE-ISSUE",
AK398="Power Telco","ACTIVE", AK398="no impacts","no impacts"
),"")</f>
        <v>No root cause</v>
      </c>
      <c r="AM398" s="108" t="s">
        <v>5537</v>
      </c>
      <c r="AN398" s="117" t="s">
        <v>4323</v>
      </c>
      <c r="AP398" s="23" t="s">
        <v>5537</v>
      </c>
      <c r="AQ398" s="23" t="s">
        <v>5537</v>
      </c>
      <c r="AR398" s="7"/>
      <c r="AS398" s="6"/>
      <c r="AT398" s="7"/>
      <c r="AU398" s="3" t="s">
        <v>5537</v>
      </c>
      <c r="AV398" s="24" t="s">
        <v>5537</v>
      </c>
      <c r="AW398" s="24" t="s">
        <v>5537</v>
      </c>
      <c r="AX398" s="24" t="s">
        <v>5537</v>
      </c>
      <c r="AY398" s="24" t="s">
        <v>5537</v>
      </c>
      <c r="AZ398" s="24" t="s">
        <v>5537</v>
      </c>
      <c r="BA398" s="24" t="s">
        <v>5537</v>
      </c>
      <c r="BB398" s="24" t="s">
        <v>5537</v>
      </c>
      <c r="BC398" s="24" t="s">
        <v>5537</v>
      </c>
      <c r="BD398" s="24" t="s">
        <v>5537</v>
      </c>
      <c r="BE398" s="24" t="s">
        <v>5537</v>
      </c>
      <c r="BF398" s="24" t="s">
        <v>5537</v>
      </c>
      <c r="BG398" s="24" t="s">
        <v>5537</v>
      </c>
      <c r="BH398" s="24" t="s">
        <v>5537</v>
      </c>
      <c r="BI398" s="9" t="s">
        <v>5537</v>
      </c>
      <c r="BJ398" s="14"/>
      <c r="BK398" s="14" t="s">
        <v>5537</v>
      </c>
      <c r="BL398" s="14" t="str">
        <f>_xlfn.XLOOKUP(B398,'[4]cell downs 18042026 17h'!$B:$B,'[4]cell downs 18042026 17h'!$B:$B,"")</f>
        <v/>
      </c>
      <c r="BM398" s="14" t="str">
        <f>_xlfn.XLOOKUP(B398,'[5]Cells Huawei 19042026 15h'!$B:$B,'[5]Cells Huawei 19042026 15h'!$B:$B,"")</f>
        <v/>
      </c>
      <c r="BN398" s="9" t="str">
        <f>_xlfn.XLOOKUP(B398,'[6]cells down 19042026 9H40'!$B:$B,'[6]cells down 19042026 9H40'!$B:$B,"")</f>
        <v>CTR_758</v>
      </c>
      <c r="BO398" s="9" t="s">
        <v>5537</v>
      </c>
      <c r="BP398" s="9" t="s">
        <v>5537</v>
      </c>
    </row>
    <row r="399" spans="1:68" s="9" customFormat="1" x14ac:dyDescent="0.35">
      <c r="A399" s="1" t="s">
        <v>3387</v>
      </c>
      <c r="B399" s="8" t="s">
        <v>3388</v>
      </c>
      <c r="C399" s="3" t="str">
        <f>_xlfn.XLOOKUP(B399,'[1]daily break down'!$D:$D,'[1]daily break down'!$E:$E,"")</f>
        <v>Yaounde</v>
      </c>
      <c r="D399" s="1" t="s">
        <v>21</v>
      </c>
      <c r="E399" s="1" t="s">
        <v>36</v>
      </c>
      <c r="F399" s="3" t="s">
        <v>37</v>
      </c>
      <c r="G399" s="1" t="s">
        <v>38</v>
      </c>
      <c r="H399" s="41" t="str">
        <f>_xlfn.XLOOKUP(B399,[2]CALCULATION!$B:$B,[2]CALCULATION!$H:$H,"")</f>
        <v>ZTE</v>
      </c>
      <c r="I399" s="34">
        <v>4.4699343383756664</v>
      </c>
      <c r="J399" s="34">
        <v>0</v>
      </c>
      <c r="K399" s="34">
        <v>0</v>
      </c>
      <c r="L399" s="34">
        <v>0.65504675644131638</v>
      </c>
      <c r="M399" s="34">
        <v>0</v>
      </c>
      <c r="N399" s="34">
        <v>0</v>
      </c>
      <c r="O399" s="34">
        <v>0</v>
      </c>
      <c r="P399" s="34">
        <v>2.7657926051484885</v>
      </c>
      <c r="Q399" s="34">
        <v>3.4638397354130461</v>
      </c>
      <c r="R399" s="34">
        <v>0.10626139661504487</v>
      </c>
      <c r="S399" s="109">
        <v>0</v>
      </c>
      <c r="T399" s="109">
        <f>_xlfn.XLOOKUP(B399,'[3]Nur des jours'!$B:$B,'[3]Nur des jours'!$U:$U,"")</f>
        <v>0</v>
      </c>
      <c r="U399" s="109">
        <v>0.97531125778679517</v>
      </c>
      <c r="V399" s="109">
        <v>0</v>
      </c>
      <c r="W399" s="109">
        <v>0</v>
      </c>
      <c r="X399" s="109">
        <v>0</v>
      </c>
      <c r="Y399" s="109">
        <v>0</v>
      </c>
      <c r="Z399" s="109">
        <v>9.8449632312026334E-3</v>
      </c>
      <c r="AA399" s="109">
        <v>14.316181695217063</v>
      </c>
      <c r="AB399" s="109">
        <v>17.524783624829848</v>
      </c>
      <c r="AC399" s="109">
        <v>17.404200088725823</v>
      </c>
      <c r="AD399" s="109">
        <v>0.17133199710313479</v>
      </c>
      <c r="AE399" s="109">
        <v>2.6607618289373431</v>
      </c>
      <c r="AF399" s="109">
        <v>2.6607618289373431</v>
      </c>
      <c r="AG399" s="57" t="str">
        <f>_xlfn.XLOOKUP(B399,[3]CALCULATION!$B:$B,[3]CALCULATION!$M:$M,"")</f>
        <v>Operationnel</v>
      </c>
      <c r="AH399" s="57"/>
      <c r="AI399" s="56" t="str" cm="1">
        <f t="array" ref="AI399">IFERROR(_xlfn.IFS(
AK399="MPR ISSUE","PDH",
AK399="BSS Hardware Issue","BSS",
AK399="Sites strategiques, MLL, Pylone, etc.","ENVTECH",
AK399="AKTIVCO DEFAUT GE &amp; POWER Cabinet","AKTIVCO",
AK399="AKTIVCO Coupure ENEO &amp; Baisse de tension","AKTIVCO GRID ONLY",
AK399="Coupure ENEO &amp; Baisse de tension","IHS GRID ONLY",
AK399="Defaut GE &amp; POWER Cabinet","IHS",
AK399="Sharing","Partners",
AK399="Sites strategiques &amp; DataCenter","SST &amp; DC",
AK399="Exclu","Exclu",
AK399="SAT","SAT",
AK399="SPARE-ISSUE","SPARE-ISSUE",
AK399="Fiber CAmtel","TRANS_FO_CAMTEL",
AK399="Fiber AOF","Fiber AOF",
AK399="Projet OCM (HUAWEI)","TRAVAUX-HUAWEI",
AK399="Projet OCM (NOKIA)","TRAVAUX-NOKIA",
AK399="ACCESS-ISSUE","ACCESS-ISSUE",
AK399="Projet OCM (ZTE, NOKIA, autres projets)","TRAVAUX OCM",
AK399="No root CAuse","No root cause",
AK399="ODU HS","PDH",
AK399="IP &amp; VLAN","PDH",
AK399="Warehouse HUAWEI","SPARE-ISSUE",
AK399="SPARE-HS","SPARE-ISSUE",
AK399="Power Telco","BSS",AK399="no impacts","no impacts"
),"")</f>
        <v>No root cause</v>
      </c>
      <c r="AJ399" s="56" t="str" cm="1">
        <f t="array" ref="AJ399">IFERROR(_xlfn.IFS(
AK399="MPR ISSUE","TX ISSUE",
AK399="BSS Hardware Issue","RAN ISSUE",
AK399="Sites strategiques, MLL, Pylone, etc.","ENVTECH",
AK399="AKTIVCO DEFAUT GE &amp; POWER Cabinet","POWER ISSUE",
AK399="AKTIVCO Coupure ENEO &amp; Baisse de tension","POWER ISSUE",
AK399="Coupure ENEO &amp; Baisse de tension","POWER ISSUE",
AK399="Defaut GE &amp; POWER Cabinet","POWER ISSUE",
AK399="Sharing","POWER ISSUE",
AK399="Sites strategiques &amp; DataCenter","POWER ISSUE",
AK399="Exclu","Exclu",
AK399="SAT","TX ISSUE",
AK399="SPARE-ISSUE","SPARE-ISSUE",
AK399="Fiber CAmtel","TX ISSUE",
AK399="Fiber AOF","TX ISSUE",
AK399="Projet OCM (HUAWEI)","TRAVAUX-HUAWEI",
AK399="Projet OCM (NOKIA)","TRAVAUX -NOKIA",
AK399="ACCESS-ISSUE","ACCESS-ISSUE",
AK399="Projet OCM (ZTE, NOKIA, autres projets)","TRAVAUX OCM",
AK399="No root CAuse","No root cause",
AK399="ODU HS","TX ISSUE",
AK399="IP &amp; VLAN","TX ISSUE",
AK399="Warehouse HUAWEI","SPARE-ISSUE",
AK399="SPARE-HS","SPARE-ISSUE",
AK399="Power Telco","RAN ISSUE",AK399="no impacts","no impacts"
),"")</f>
        <v>No root cause</v>
      </c>
      <c r="AK399" s="81" t="s">
        <v>5620</v>
      </c>
      <c r="AL399" s="56" t="str" cm="1">
        <f t="array" ref="AL399">IFERROR(_xlfn.IFS(
AK399="MPR ISSUE","ACTIVE",
AK399="BSS Hardware Issue","ACTIVE",
AK399="Sites strategiques, MLL, Pylone, etc.","PASSIVE",
AK399="AKTIVCO DEFAUT GE &amp; POWER Cabinet","PASSIVE",
AK399="AKTIVCO Coupure ENEO &amp; Baisse de tension","PASSIVE",
AK399="Coupure ENEO &amp; Baisse de tension","PASSIVE",
AK399="Defaut GE &amp; POWER Cabinet","PASSIVE",
AK399="Sharing","PASSIVE",
AK399="Sites strategiques &amp; DataCenter","PASSIVE",
AK399="Exclu","Exclu",
AK399="SAT","ACTIVE",
AK399="SPARE-ISSUE","SPARE-ISSUE",
AK399="Fiber CAmtel","ACTIVE",
AK399="Fiber AOF","ACTIVE",
AK399="Projet OCM (HUAWEI)","PLANNED WORKS",
AK399="Projet OCM (NOKIA)","PLANNED WORKS",
AK399="ACCESS-ISSUE","ACCESS-ISSUE",
AK399="Projet OCM (ZTE, NOKIA, autres projets)","PLANNED WORKS",
AK399="No root CAuse","No root cause",
AK399="ODU HS","ACTIVE",
AK399="IP &amp; VLAN","ACTIVE",
AK399="Warehouse HUAWEI","SPARE-ISSUE",
AK399="SPARE-HS","SPARE-ISSUE",
AK399="Power Telco","ACTIVE", AK399="no impacts","no impacts"
),"")</f>
        <v>No root cause</v>
      </c>
      <c r="AM399" s="108" t="s">
        <v>5537</v>
      </c>
      <c r="AN399" s="117" t="s">
        <v>3388</v>
      </c>
      <c r="AP399" s="23" t="s">
        <v>5537</v>
      </c>
      <c r="AQ399" s="23" t="s">
        <v>5537</v>
      </c>
      <c r="AR399" s="7"/>
      <c r="AS399" s="6"/>
      <c r="AT399" s="7"/>
      <c r="AU399" s="3" t="s">
        <v>5537</v>
      </c>
      <c r="AV399" s="24" t="s">
        <v>5537</v>
      </c>
      <c r="AW399" s="24" t="s">
        <v>5537</v>
      </c>
      <c r="AX399" s="24" t="s">
        <v>5537</v>
      </c>
      <c r="AY399" s="24" t="s">
        <v>5537</v>
      </c>
      <c r="AZ399" s="24" t="s">
        <v>5537</v>
      </c>
      <c r="BA399" s="24" t="s">
        <v>5537</v>
      </c>
      <c r="BB399" s="24" t="s">
        <v>5537</v>
      </c>
      <c r="BC399" s="24" t="s">
        <v>5537</v>
      </c>
      <c r="BD399" s="24" t="s">
        <v>5537</v>
      </c>
      <c r="BE399" s="24" t="s">
        <v>5537</v>
      </c>
      <c r="BF399" s="24" t="s">
        <v>5537</v>
      </c>
      <c r="BG399" s="24" t="s">
        <v>5537</v>
      </c>
      <c r="BH399" s="24" t="s">
        <v>5537</v>
      </c>
      <c r="BI399" s="9" t="s">
        <v>5537</v>
      </c>
      <c r="BJ399" s="14"/>
      <c r="BK399" s="14" t="s">
        <v>5537</v>
      </c>
      <c r="BL399" s="14" t="str">
        <f>_xlfn.XLOOKUP(B399,'[4]cell downs 18042026 17h'!$B:$B,'[4]cell downs 18042026 17h'!$B:$B,"")</f>
        <v/>
      </c>
      <c r="BM399" s="14" t="str">
        <f>_xlfn.XLOOKUP(B399,'[5]Cells Huawei 19042026 15h'!$B:$B,'[5]Cells Huawei 19042026 15h'!$B:$B,"")</f>
        <v/>
      </c>
      <c r="BN399" s="9" t="str">
        <f>_xlfn.XLOOKUP(B399,'[6]cells down 19042026 9H40'!$B:$B,'[6]cells down 19042026 9H40'!$B:$B,"")</f>
        <v/>
      </c>
      <c r="BO399" s="9" t="s">
        <v>5537</v>
      </c>
      <c r="BP399" s="9" t="s">
        <v>12</v>
      </c>
    </row>
    <row r="400" spans="1:68" s="9" customFormat="1" x14ac:dyDescent="0.35">
      <c r="A400" s="1" t="s">
        <v>2378</v>
      </c>
      <c r="B400" s="1" t="s">
        <v>2379</v>
      </c>
      <c r="C400" s="3" t="str">
        <f>_xlfn.XLOOKUP(B400,'[1]daily break down'!$D:$D,'[1]daily break down'!$E:$E,"")</f>
        <v>Yaounde</v>
      </c>
      <c r="D400" s="1" t="s">
        <v>11</v>
      </c>
      <c r="E400" s="1" t="s">
        <v>12</v>
      </c>
      <c r="F400" s="3" t="s">
        <v>37</v>
      </c>
      <c r="G400" s="1" t="s">
        <v>38</v>
      </c>
      <c r="H400" s="41" t="str">
        <f>_xlfn.XLOOKUP(B400,[2]CALCULATION!$B:$B,[2]CALCULATION!$H:$H,"")</f>
        <v>ZTE</v>
      </c>
      <c r="I400" s="34">
        <v>4.7498023873322435</v>
      </c>
      <c r="J400" s="34">
        <v>23.135342561916257</v>
      </c>
      <c r="K400" s="34">
        <v>9.8779046208547712</v>
      </c>
      <c r="L400" s="34">
        <v>0</v>
      </c>
      <c r="M400" s="34">
        <v>2.4754375301412823</v>
      </c>
      <c r="N400" s="34">
        <v>1.5050487539700874</v>
      </c>
      <c r="O400" s="34">
        <v>0</v>
      </c>
      <c r="P400" s="34">
        <v>3.1621593856742895E-2</v>
      </c>
      <c r="Q400" s="34">
        <v>3.19069551098215E-2</v>
      </c>
      <c r="R400" s="34">
        <v>0</v>
      </c>
      <c r="S400" s="109">
        <v>1.2324039117320452E-2</v>
      </c>
      <c r="T400" s="109">
        <f>_xlfn.XLOOKUP(B400,'[3]Nur des jours'!$B:$B,'[3]Nur des jours'!$U:$U,"")</f>
        <v>3.9237172298271117E-2</v>
      </c>
      <c r="U400" s="109">
        <v>0.58932449284171251</v>
      </c>
      <c r="V400" s="109">
        <v>0</v>
      </c>
      <c r="W400" s="109">
        <v>3.923717229827111E-2</v>
      </c>
      <c r="X400" s="109">
        <v>2.7644371391963656E-3</v>
      </c>
      <c r="Y400" s="109">
        <v>0</v>
      </c>
      <c r="Z400" s="109">
        <v>0</v>
      </c>
      <c r="AA400" s="109">
        <v>7.9027232024381763E-2</v>
      </c>
      <c r="AB400" s="109">
        <v>0.49968538921848055</v>
      </c>
      <c r="AC400" s="109">
        <v>4.995823491561055E-2</v>
      </c>
      <c r="AD400" s="109">
        <v>1.0837744933036162E-2</v>
      </c>
      <c r="AE400" s="109">
        <v>0.19962803160661297</v>
      </c>
      <c r="AF400" s="109">
        <v>0.19962803160661297</v>
      </c>
      <c r="AG400" s="57" t="str">
        <f>_xlfn.XLOOKUP(B400,[3]CALCULATION!$B:$B,[3]CALCULATION!$M:$M,"")</f>
        <v>Operationnel</v>
      </c>
      <c r="AH400" s="57"/>
      <c r="AI400" s="56" t="str" cm="1">
        <f t="array" ref="AI400">IFERROR(_xlfn.IFS(
AK400="MPR ISSUE","PDH",
AK400="BSS Hardware Issue","BSS",
AK400="Sites strategiques, MLL, Pylone, etc.","ENVTECH",
AK400="AKTIVCO DEFAUT GE &amp; POWER Cabinet","AKTIVCO",
AK400="AKTIVCO Coupure ENEO &amp; Baisse de tension","AKTIVCO GRID ONLY",
AK400="Coupure ENEO &amp; Baisse de tension","IHS GRID ONLY",
AK400="Defaut GE &amp; POWER Cabinet","IHS",
AK400="Sharing","Partners",
AK400="Sites strategiques &amp; DataCenter","SST &amp; DC",
AK400="Exclu","Exclu",
AK400="SAT","SAT",
AK400="SPARE-ISSUE","SPARE-ISSUE",
AK400="Fiber CAmtel","TRANS_FO_CAMTEL",
AK400="Fiber AOF","Fiber AOF",
AK400="Projet OCM (HUAWEI)","TRAVAUX-HUAWEI",
AK400="Projet OCM (NOKIA)","TRAVAUX-NOKIA",
AK400="ACCESS-ISSUE","ACCESS-ISSUE",
AK400="Projet OCM (ZTE, NOKIA, autres projets)","TRAVAUX OCM",
AK400="No root CAuse","No root cause",
AK400="ODU HS","PDH",
AK400="IP &amp; VLAN","PDH",
AK400="Warehouse HUAWEI","SPARE-ISSUE",
AK400="SPARE-HS","SPARE-ISSUE",
AK400="Power Telco","BSS",AK400="no impacts","no impacts"
),"")</f>
        <v>No root cause</v>
      </c>
      <c r="AJ400" s="56" t="str" cm="1">
        <f t="array" ref="AJ400">IFERROR(_xlfn.IFS(
AK400="MPR ISSUE","TX ISSUE",
AK400="BSS Hardware Issue","RAN ISSUE",
AK400="Sites strategiques, MLL, Pylone, etc.","ENVTECH",
AK400="AKTIVCO DEFAUT GE &amp; POWER Cabinet","POWER ISSUE",
AK400="AKTIVCO Coupure ENEO &amp; Baisse de tension","POWER ISSUE",
AK400="Coupure ENEO &amp; Baisse de tension","POWER ISSUE",
AK400="Defaut GE &amp; POWER Cabinet","POWER ISSUE",
AK400="Sharing","POWER ISSUE",
AK400="Sites strategiques &amp; DataCenter","POWER ISSUE",
AK400="Exclu","Exclu",
AK400="SAT","TX ISSUE",
AK400="SPARE-ISSUE","SPARE-ISSUE",
AK400="Fiber CAmtel","TX ISSUE",
AK400="Fiber AOF","TX ISSUE",
AK400="Projet OCM (HUAWEI)","TRAVAUX-HUAWEI",
AK400="Projet OCM (NOKIA)","TRAVAUX -NOKIA",
AK400="ACCESS-ISSUE","ACCESS-ISSUE",
AK400="Projet OCM (ZTE, NOKIA, autres projets)","TRAVAUX OCM",
AK400="No root CAuse","No root cause",
AK400="ODU HS","TX ISSUE",
AK400="IP &amp; VLAN","TX ISSUE",
AK400="Warehouse HUAWEI","SPARE-ISSUE",
AK400="SPARE-HS","SPARE-ISSUE",
AK400="Power Telco","RAN ISSUE",AK400="no impacts","no impacts"
),"")</f>
        <v>No root cause</v>
      </c>
      <c r="AK400" s="81" t="s">
        <v>5620</v>
      </c>
      <c r="AL400" s="56" t="str" cm="1">
        <f t="array" ref="AL400">IFERROR(_xlfn.IFS(
AK400="MPR ISSUE","ACTIVE",
AK400="BSS Hardware Issue","ACTIVE",
AK400="Sites strategiques, MLL, Pylone, etc.","PASSIVE",
AK400="AKTIVCO DEFAUT GE &amp; POWER Cabinet","PASSIVE",
AK400="AKTIVCO Coupure ENEO &amp; Baisse de tension","PASSIVE",
AK400="Coupure ENEO &amp; Baisse de tension","PASSIVE",
AK400="Defaut GE &amp; POWER Cabinet","PASSIVE",
AK400="Sharing","PASSIVE",
AK400="Sites strategiques &amp; DataCenter","PASSIVE",
AK400="Exclu","Exclu",
AK400="SAT","ACTIVE",
AK400="SPARE-ISSUE","SPARE-ISSUE",
AK400="Fiber CAmtel","ACTIVE",
AK400="Fiber AOF","ACTIVE",
AK400="Projet OCM (HUAWEI)","PLANNED WORKS",
AK400="Projet OCM (NOKIA)","PLANNED WORKS",
AK400="ACCESS-ISSUE","ACCESS-ISSUE",
AK400="Projet OCM (ZTE, NOKIA, autres projets)","PLANNED WORKS",
AK400="No root CAuse","No root cause",
AK400="ODU HS","ACTIVE",
AK400="IP &amp; VLAN","ACTIVE",
AK400="Warehouse HUAWEI","SPARE-ISSUE",
AK400="SPARE-HS","SPARE-ISSUE",
AK400="Power Telco","ACTIVE", AK400="no impacts","no impacts"
),"")</f>
        <v>No root cause</v>
      </c>
      <c r="AM400" s="108" t="s">
        <v>5537</v>
      </c>
      <c r="AN400" s="117" t="s">
        <v>2379</v>
      </c>
      <c r="AP400" s="23" t="s">
        <v>5537</v>
      </c>
      <c r="AQ400" s="23" t="s">
        <v>5537</v>
      </c>
      <c r="AR400" s="7"/>
      <c r="AS400" s="6"/>
      <c r="AT400" s="7"/>
      <c r="AU400" s="3" t="s">
        <v>5537</v>
      </c>
      <c r="AV400" s="24" t="s">
        <v>5537</v>
      </c>
      <c r="AW400" s="24" t="s">
        <v>5537</v>
      </c>
      <c r="AX400" s="24" t="s">
        <v>5537</v>
      </c>
      <c r="AY400" s="24" t="s">
        <v>5537</v>
      </c>
      <c r="AZ400" s="24" t="s">
        <v>5537</v>
      </c>
      <c r="BA400" s="24" t="s">
        <v>5537</v>
      </c>
      <c r="BB400" s="24" t="s">
        <v>5537</v>
      </c>
      <c r="BC400" s="24" t="s">
        <v>5537</v>
      </c>
      <c r="BD400" s="24" t="s">
        <v>5537</v>
      </c>
      <c r="BE400" s="24" t="s">
        <v>5537</v>
      </c>
      <c r="BF400" s="24" t="s">
        <v>5537</v>
      </c>
      <c r="BG400" s="24" t="s">
        <v>5537</v>
      </c>
      <c r="BH400" s="24" t="s">
        <v>5537</v>
      </c>
      <c r="BI400" s="9" t="s">
        <v>5537</v>
      </c>
      <c r="BJ400" s="14"/>
      <c r="BK400" s="14" t="s">
        <v>5537</v>
      </c>
      <c r="BL400" s="14" t="str">
        <f>_xlfn.XLOOKUP(B400,'[4]cell downs 18042026 17h'!$B:$B,'[4]cell downs 18042026 17h'!$B:$B,"")</f>
        <v/>
      </c>
      <c r="BM400" s="14" t="str">
        <f>_xlfn.XLOOKUP(B400,'[5]Cells Huawei 19042026 15h'!$B:$B,'[5]Cells Huawei 19042026 15h'!$B:$B,"")</f>
        <v/>
      </c>
      <c r="BN400" s="9" t="str">
        <f>_xlfn.XLOOKUP(B400,'[6]cells down 19042026 9H40'!$B:$B,'[6]cells down 19042026 9H40'!$B:$B,"")</f>
        <v/>
      </c>
      <c r="BO400" s="9" t="s">
        <v>2379</v>
      </c>
      <c r="BP400" s="9" t="s">
        <v>12</v>
      </c>
    </row>
    <row r="401" spans="1:68" s="9" customFormat="1" x14ac:dyDescent="0.35">
      <c r="A401" s="1" t="s">
        <v>533</v>
      </c>
      <c r="B401" s="8" t="s">
        <v>534</v>
      </c>
      <c r="C401" s="3" t="str">
        <f>_xlfn.XLOOKUP(B401,'[1]daily break down'!$D:$D,'[1]daily break down'!$E:$E,"")</f>
        <v>CENTRE</v>
      </c>
      <c r="D401" s="1" t="s">
        <v>11</v>
      </c>
      <c r="E401" s="1" t="s">
        <v>66</v>
      </c>
      <c r="F401" s="3" t="s">
        <v>226</v>
      </c>
      <c r="G401" s="1" t="s">
        <v>533</v>
      </c>
      <c r="H401" s="40" t="str">
        <f>_xlfn.XLOOKUP(B401,[2]CALCULATION!$B:$B,[2]CALCULATION!$H:$H,"")</f>
        <v>NOKIA</v>
      </c>
      <c r="I401" s="34">
        <v>5.2456353996341676</v>
      </c>
      <c r="J401" s="34">
        <v>2.0492504986687678E-2</v>
      </c>
      <c r="K401" s="34">
        <v>0.47173782149512189</v>
      </c>
      <c r="L401" s="34">
        <v>3.1609644354270285</v>
      </c>
      <c r="M401" s="34">
        <v>1.4805611914403041</v>
      </c>
      <c r="N401" s="34">
        <v>2.0139013734437108</v>
      </c>
      <c r="O401" s="34">
        <v>1.3389328345218627</v>
      </c>
      <c r="P401" s="34">
        <v>0.16470694826115131</v>
      </c>
      <c r="Q401" s="34">
        <v>0.21150619376599811</v>
      </c>
      <c r="R401" s="34">
        <v>7.8884551397842145E-2</v>
      </c>
      <c r="S401" s="109">
        <v>0.21801599735184765</v>
      </c>
      <c r="T401" s="109">
        <f>_xlfn.XLOOKUP(B401,'[3]Nur des jours'!$B:$B,'[3]Nur des jours'!$U:$U,"")</f>
        <v>0.12133203779324438</v>
      </c>
      <c r="U401" s="109">
        <v>0.23435292909058211</v>
      </c>
      <c r="V401" s="109">
        <v>0.21607197381525159</v>
      </c>
      <c r="W401" s="109">
        <v>0.12133203779324436</v>
      </c>
      <c r="X401" s="109">
        <v>0.13372741722383444</v>
      </c>
      <c r="Y401" s="109">
        <v>0.16142529385075038</v>
      </c>
      <c r="Z401" s="109">
        <v>0.392639249157471</v>
      </c>
      <c r="AA401" s="109">
        <v>0.26873896008652148</v>
      </c>
      <c r="AB401" s="109">
        <v>0.17526531462504952</v>
      </c>
      <c r="AC401" s="109">
        <v>0.42701801294118114</v>
      </c>
      <c r="AD401" s="109">
        <v>0.4117280550540442</v>
      </c>
      <c r="AE401" s="109">
        <v>0.19919998972699487</v>
      </c>
      <c r="AF401" s="109">
        <v>0.19919998972699487</v>
      </c>
      <c r="AG401" s="57" t="str">
        <f>_xlfn.XLOOKUP(B401,[3]CALCULATION!$B:$B,[3]CALCULATION!$M:$M,"")</f>
        <v>Operationnel</v>
      </c>
      <c r="AH401" s="57"/>
      <c r="AI401" s="56" t="str" cm="1">
        <f t="array" ref="AI401">IFERROR(_xlfn.IFS(
AK401="MPR ISSUE","PDH",
AK401="BSS Hardware Issue","BSS",
AK401="Sites strategiques, MLL, Pylone, etc.","ENVTECH",
AK401="AKTIVCO DEFAUT GE &amp; POWER Cabinet","AKTIVCO",
AK401="AKTIVCO Coupure ENEO &amp; Baisse de tension","AKTIVCO GRID ONLY",
AK401="Coupure ENEO &amp; Baisse de tension","IHS GRID ONLY",
AK401="Defaut GE &amp; POWER Cabinet","IHS",
AK401="Sharing","Partners",
AK401="Sites strategiques &amp; DataCenter","SST &amp; DC",
AK401="Exclu","Exclu",
AK401="SAT","SAT",
AK401="SPARE-ISSUE","SPARE-ISSUE",
AK401="Fiber CAmtel","TRANS_FO_CAMTEL",
AK401="Fiber AOF","Fiber AOF",
AK401="Projet OCM (HUAWEI)","TRAVAUX-HUAWEI",
AK401="Projet OCM (NOKIA)","TRAVAUX-NOKIA",
AK401="ACCESS-ISSUE","ACCESS-ISSUE",
AK401="Projet OCM (ZTE, NOKIA, autres projets)","TRAVAUX OCM",
AK401="No root CAuse","No root cause",
AK401="ODU HS","PDH",
AK401="IP &amp; VLAN","PDH",
AK401="Warehouse HUAWEI","SPARE-ISSUE",
AK401="SPARE-HS","SPARE-ISSUE",
AK401="Power Telco","BSS",AK401="no impacts","no impacts"
),"")</f>
        <v>No root cause</v>
      </c>
      <c r="AJ401" s="56" t="str" cm="1">
        <f t="array" ref="AJ401">IFERROR(_xlfn.IFS(
AK401="MPR ISSUE","TX ISSUE",
AK401="BSS Hardware Issue","RAN ISSUE",
AK401="Sites strategiques, MLL, Pylone, etc.","ENVTECH",
AK401="AKTIVCO DEFAUT GE &amp; POWER Cabinet","POWER ISSUE",
AK401="AKTIVCO Coupure ENEO &amp; Baisse de tension","POWER ISSUE",
AK401="Coupure ENEO &amp; Baisse de tension","POWER ISSUE",
AK401="Defaut GE &amp; POWER Cabinet","POWER ISSUE",
AK401="Sharing","POWER ISSUE",
AK401="Sites strategiques &amp; DataCenter","POWER ISSUE",
AK401="Exclu","Exclu",
AK401="SAT","TX ISSUE",
AK401="SPARE-ISSUE","SPARE-ISSUE",
AK401="Fiber CAmtel","TX ISSUE",
AK401="Fiber AOF","TX ISSUE",
AK401="Projet OCM (HUAWEI)","TRAVAUX-HUAWEI",
AK401="Projet OCM (NOKIA)","TRAVAUX -NOKIA",
AK401="ACCESS-ISSUE","ACCESS-ISSUE",
AK401="Projet OCM (ZTE, NOKIA, autres projets)","TRAVAUX OCM",
AK401="No root CAuse","No root cause",
AK401="ODU HS","TX ISSUE",
AK401="IP &amp; VLAN","TX ISSUE",
AK401="Warehouse HUAWEI","SPARE-ISSUE",
AK401="SPARE-HS","SPARE-ISSUE",
AK401="Power Telco","RAN ISSUE",AK401="no impacts","no impacts"
),"")</f>
        <v>No root cause</v>
      </c>
      <c r="AK401" s="81" t="s">
        <v>5620</v>
      </c>
      <c r="AL401" s="56" t="str" cm="1">
        <f t="array" ref="AL401">IFERROR(_xlfn.IFS(
AK401="MPR ISSUE","ACTIVE",
AK401="BSS Hardware Issue","ACTIVE",
AK401="Sites strategiques, MLL, Pylone, etc.","PASSIVE",
AK401="AKTIVCO DEFAUT GE &amp; POWER Cabinet","PASSIVE",
AK401="AKTIVCO Coupure ENEO &amp; Baisse de tension","PASSIVE",
AK401="Coupure ENEO &amp; Baisse de tension","PASSIVE",
AK401="Defaut GE &amp; POWER Cabinet","PASSIVE",
AK401="Sharing","PASSIVE",
AK401="Sites strategiques &amp; DataCenter","PASSIVE",
AK401="Exclu","Exclu",
AK401="SAT","ACTIVE",
AK401="SPARE-ISSUE","SPARE-ISSUE",
AK401="Fiber CAmtel","ACTIVE",
AK401="Fiber AOF","ACTIVE",
AK401="Projet OCM (HUAWEI)","PLANNED WORKS",
AK401="Projet OCM (NOKIA)","PLANNED WORKS",
AK401="ACCESS-ISSUE","ACCESS-ISSUE",
AK401="Projet OCM (ZTE, NOKIA, autres projets)","PLANNED WORKS",
AK401="No root CAuse","No root cause",
AK401="ODU HS","ACTIVE",
AK401="IP &amp; VLAN","ACTIVE",
AK401="Warehouse HUAWEI","SPARE-ISSUE",
AK401="SPARE-HS","SPARE-ISSUE",
AK401="Power Telco","ACTIVE", AK401="no impacts","no impacts"
),"")</f>
        <v>No root cause</v>
      </c>
      <c r="AM401" s="108" t="s">
        <v>5537</v>
      </c>
      <c r="AN401" s="117" t="s">
        <v>534</v>
      </c>
      <c r="AP401" s="23" t="s">
        <v>5537</v>
      </c>
      <c r="AQ401" s="23" t="s">
        <v>5537</v>
      </c>
      <c r="AR401" s="7"/>
      <c r="AS401" s="6"/>
      <c r="AT401" s="7"/>
      <c r="AU401" s="3" t="s">
        <v>5537</v>
      </c>
      <c r="AV401" s="24" t="s">
        <v>5537</v>
      </c>
      <c r="AW401" s="24" t="s">
        <v>5537</v>
      </c>
      <c r="AX401" s="24" t="s">
        <v>5537</v>
      </c>
      <c r="AY401" s="24" t="s">
        <v>5537</v>
      </c>
      <c r="AZ401" s="24" t="s">
        <v>5537</v>
      </c>
      <c r="BA401" s="24" t="s">
        <v>5537</v>
      </c>
      <c r="BB401" s="24" t="s">
        <v>5537</v>
      </c>
      <c r="BC401" s="24" t="s">
        <v>5537</v>
      </c>
      <c r="BD401" s="24" t="s">
        <v>5537</v>
      </c>
      <c r="BE401" s="24" t="s">
        <v>5537</v>
      </c>
      <c r="BF401" s="24" t="s">
        <v>5537</v>
      </c>
      <c r="BG401" s="24" t="s">
        <v>5537</v>
      </c>
      <c r="BH401" s="24" t="s">
        <v>5537</v>
      </c>
      <c r="BI401" s="9" t="s">
        <v>5537</v>
      </c>
      <c r="BJ401" s="14"/>
      <c r="BK401" s="14" t="s">
        <v>5537</v>
      </c>
      <c r="BL401" s="14" t="str">
        <f>_xlfn.XLOOKUP(B401,'[4]cell downs 18042026 17h'!$B:$B,'[4]cell downs 18042026 17h'!$B:$B,"")</f>
        <v/>
      </c>
      <c r="BM401" s="14" t="str">
        <f>_xlfn.XLOOKUP(B401,'[5]Cells Huawei 19042026 15h'!$B:$B,'[5]Cells Huawei 19042026 15h'!$B:$B,"")</f>
        <v/>
      </c>
      <c r="BN401" s="9" t="str">
        <f>_xlfn.XLOOKUP(B401,'[6]cells down 19042026 9H40'!$B:$B,'[6]cells down 19042026 9H40'!$B:$B,"")</f>
        <v/>
      </c>
      <c r="BO401" s="9" t="s">
        <v>534</v>
      </c>
      <c r="BP401" s="9" t="s">
        <v>5537</v>
      </c>
    </row>
    <row r="402" spans="1:68" s="9" customFormat="1" x14ac:dyDescent="0.35">
      <c r="A402" s="1" t="s">
        <v>164</v>
      </c>
      <c r="B402" s="1" t="s">
        <v>165</v>
      </c>
      <c r="C402" s="3" t="str">
        <f>_xlfn.XLOOKUP(B402,'[1]daily break down'!$D:$D,'[1]daily break down'!$E:$E,"")</f>
        <v>Douala</v>
      </c>
      <c r="D402" s="1" t="s">
        <v>11</v>
      </c>
      <c r="E402" s="1" t="s">
        <v>12</v>
      </c>
      <c r="F402" s="3" t="s">
        <v>31</v>
      </c>
      <c r="G402" s="1" t="s">
        <v>32</v>
      </c>
      <c r="H402" s="41" t="str">
        <f>_xlfn.XLOOKUP(B402,[2]CALCULATION!$B:$B,[2]CALCULATION!$H:$H,"")</f>
        <v>ZTE</v>
      </c>
      <c r="I402" s="34">
        <v>12.442802903836112</v>
      </c>
      <c r="J402" s="34">
        <v>24.172595046699371</v>
      </c>
      <c r="K402" s="34">
        <v>10.089928031891974</v>
      </c>
      <c r="L402" s="34">
        <v>1.2955935942105905</v>
      </c>
      <c r="M402" s="34">
        <v>19.172120633616128</v>
      </c>
      <c r="N402" s="34">
        <v>0</v>
      </c>
      <c r="O402" s="34">
        <v>0</v>
      </c>
      <c r="P402" s="34">
        <v>0</v>
      </c>
      <c r="Q402" s="34">
        <v>0</v>
      </c>
      <c r="R402" s="34">
        <v>0</v>
      </c>
      <c r="S402" s="109">
        <v>0</v>
      </c>
      <c r="T402" s="109">
        <f>_xlfn.XLOOKUP(B402,'[3]Nur des jours'!$B:$B,'[3]Nur des jours'!$U:$U,"")</f>
        <v>0</v>
      </c>
      <c r="U402" s="109">
        <v>0.18619821763361358</v>
      </c>
      <c r="V402" s="109">
        <v>8.3610847151951773E-2</v>
      </c>
      <c r="W402" s="109">
        <v>0</v>
      </c>
      <c r="X402" s="109">
        <v>0.36276549297583316</v>
      </c>
      <c r="Y402" s="109">
        <v>0</v>
      </c>
      <c r="Z402" s="109">
        <v>0</v>
      </c>
      <c r="AA402" s="109">
        <v>0</v>
      </c>
      <c r="AB402" s="109">
        <v>0</v>
      </c>
      <c r="AC402" s="109">
        <v>0</v>
      </c>
      <c r="AD402" s="109">
        <v>7.3951671307772929E-2</v>
      </c>
      <c r="AE402" s="109">
        <v>0.18120439570474309</v>
      </c>
      <c r="AF402" s="109">
        <v>0.18120439570474309</v>
      </c>
      <c r="AG402" s="57" t="str">
        <f>_xlfn.XLOOKUP(B402,[3]CALCULATION!$B:$B,[3]CALCULATION!$M:$M,"")</f>
        <v>Operationnel</v>
      </c>
      <c r="AH402" s="57"/>
      <c r="AI402" s="56" t="str" cm="1">
        <f t="array" ref="AI402">IFERROR(_xlfn.IFS(
AK402="MPR ISSUE","PDH",
AK402="BSS Hardware Issue","BSS",
AK402="Sites strategiques, MLL, Pylone, etc.","ENVTECH",
AK402="AKTIVCO DEFAUT GE &amp; POWER Cabinet","AKTIVCO",
AK402="AKTIVCO Coupure ENEO &amp; Baisse de tension","AKTIVCO GRID ONLY",
AK402="Coupure ENEO &amp; Baisse de tension","IHS GRID ONLY",
AK402="Defaut GE &amp; POWER Cabinet","IHS",
AK402="Sharing","Partners",
AK402="Sites strategiques &amp; DataCenter","SST &amp; DC",
AK402="Exclu","Exclu",
AK402="SAT","SAT",
AK402="SPARE-ISSUE","SPARE-ISSUE",
AK402="Fiber CAmtel","TRANS_FO_CAMTEL",
AK402="Fiber AOF","Fiber AOF",
AK402="Projet OCM (HUAWEI)","TRAVAUX-HUAWEI",
AK402="Projet OCM (NOKIA)","TRAVAUX-NOKIA",
AK402="ACCESS-ISSUE","ACCESS-ISSUE",
AK402="Projet OCM (ZTE, NOKIA, autres projets)","TRAVAUX OCM",
AK402="No root CAuse","No root cause",
AK402="ODU HS","PDH",
AK402="IP &amp; VLAN","PDH",
AK402="Warehouse HUAWEI","SPARE-ISSUE",
AK402="SPARE-HS","SPARE-ISSUE",
AK402="Power Telco","BSS",AK402="no impacts","no impacts"
),"")</f>
        <v>No root cause</v>
      </c>
      <c r="AJ402" s="56" t="str" cm="1">
        <f t="array" ref="AJ402">IFERROR(_xlfn.IFS(
AK402="MPR ISSUE","TX ISSUE",
AK402="BSS Hardware Issue","RAN ISSUE",
AK402="Sites strategiques, MLL, Pylone, etc.","ENVTECH",
AK402="AKTIVCO DEFAUT GE &amp; POWER Cabinet","POWER ISSUE",
AK402="AKTIVCO Coupure ENEO &amp; Baisse de tension","POWER ISSUE",
AK402="Coupure ENEO &amp; Baisse de tension","POWER ISSUE",
AK402="Defaut GE &amp; POWER Cabinet","POWER ISSUE",
AK402="Sharing","POWER ISSUE",
AK402="Sites strategiques &amp; DataCenter","POWER ISSUE",
AK402="Exclu","Exclu",
AK402="SAT","TX ISSUE",
AK402="SPARE-ISSUE","SPARE-ISSUE",
AK402="Fiber CAmtel","TX ISSUE",
AK402="Fiber AOF","TX ISSUE",
AK402="Projet OCM (HUAWEI)","TRAVAUX-HUAWEI",
AK402="Projet OCM (NOKIA)","TRAVAUX -NOKIA",
AK402="ACCESS-ISSUE","ACCESS-ISSUE",
AK402="Projet OCM (ZTE, NOKIA, autres projets)","TRAVAUX OCM",
AK402="No root CAuse","No root cause",
AK402="ODU HS","TX ISSUE",
AK402="IP &amp; VLAN","TX ISSUE",
AK402="Warehouse HUAWEI","SPARE-ISSUE",
AK402="SPARE-HS","SPARE-ISSUE",
AK402="Power Telco","RAN ISSUE",AK402="no impacts","no impacts"
),"")</f>
        <v>No root cause</v>
      </c>
      <c r="AK402" s="81" t="s">
        <v>5620</v>
      </c>
      <c r="AL402" s="56" t="str" cm="1">
        <f t="array" ref="AL402">IFERROR(_xlfn.IFS(
AK402="MPR ISSUE","ACTIVE",
AK402="BSS Hardware Issue","ACTIVE",
AK402="Sites strategiques, MLL, Pylone, etc.","PASSIVE",
AK402="AKTIVCO DEFAUT GE &amp; POWER Cabinet","PASSIVE",
AK402="AKTIVCO Coupure ENEO &amp; Baisse de tension","PASSIVE",
AK402="Coupure ENEO &amp; Baisse de tension","PASSIVE",
AK402="Defaut GE &amp; POWER Cabinet","PASSIVE",
AK402="Sharing","PASSIVE",
AK402="Sites strategiques &amp; DataCenter","PASSIVE",
AK402="Exclu","Exclu",
AK402="SAT","ACTIVE",
AK402="SPARE-ISSUE","SPARE-ISSUE",
AK402="Fiber CAmtel","ACTIVE",
AK402="Fiber AOF","ACTIVE",
AK402="Projet OCM (HUAWEI)","PLANNED WORKS",
AK402="Projet OCM (NOKIA)","PLANNED WORKS",
AK402="ACCESS-ISSUE","ACCESS-ISSUE",
AK402="Projet OCM (ZTE, NOKIA, autres projets)","PLANNED WORKS",
AK402="No root CAuse","No root cause",
AK402="ODU HS","ACTIVE",
AK402="IP &amp; VLAN","ACTIVE",
AK402="Warehouse HUAWEI","SPARE-ISSUE",
AK402="SPARE-HS","SPARE-ISSUE",
AK402="Power Telco","ACTIVE", AK402="no impacts","no impacts"
),"")</f>
        <v>No root cause</v>
      </c>
      <c r="AM402" s="108" t="s">
        <v>5537</v>
      </c>
      <c r="AN402" s="117" t="s">
        <v>165</v>
      </c>
      <c r="AP402" s="23" t="s">
        <v>5537</v>
      </c>
      <c r="AQ402" s="23" t="s">
        <v>5537</v>
      </c>
      <c r="AR402" s="7"/>
      <c r="AS402" s="6"/>
      <c r="AT402" s="7"/>
      <c r="AU402" s="3" t="s">
        <v>5537</v>
      </c>
      <c r="AV402" s="24" t="s">
        <v>5537</v>
      </c>
      <c r="AW402" s="24" t="s">
        <v>5537</v>
      </c>
      <c r="AX402" s="24" t="s">
        <v>5537</v>
      </c>
      <c r="AY402" s="24" t="s">
        <v>5537</v>
      </c>
      <c r="AZ402" s="24" t="s">
        <v>5537</v>
      </c>
      <c r="BA402" s="24" t="s">
        <v>5537</v>
      </c>
      <c r="BB402" s="24" t="s">
        <v>5537</v>
      </c>
      <c r="BC402" s="24" t="s">
        <v>5537</v>
      </c>
      <c r="BD402" s="24" t="s">
        <v>5537</v>
      </c>
      <c r="BE402" s="24" t="s">
        <v>5537</v>
      </c>
      <c r="BF402" s="24" t="s">
        <v>5537</v>
      </c>
      <c r="BG402" s="24" t="s">
        <v>5537</v>
      </c>
      <c r="BH402" s="24" t="s">
        <v>5537</v>
      </c>
      <c r="BI402" s="9" t="s">
        <v>5537</v>
      </c>
      <c r="BJ402" s="14"/>
      <c r="BK402" s="14" t="s">
        <v>5537</v>
      </c>
      <c r="BL402" s="14" t="str">
        <f>_xlfn.XLOOKUP(B402,'[4]cell downs 18042026 17h'!$B:$B,'[4]cell downs 18042026 17h'!$B:$B,"")</f>
        <v/>
      </c>
      <c r="BM402" s="14" t="str">
        <f>_xlfn.XLOOKUP(B402,'[5]Cells Huawei 19042026 15h'!$B:$B,'[5]Cells Huawei 19042026 15h'!$B:$B,"")</f>
        <v/>
      </c>
      <c r="BN402" s="9" t="str">
        <f>_xlfn.XLOOKUP(B402,'[6]cells down 19042026 9H40'!$B:$B,'[6]cells down 19042026 9H40'!$B:$B,"")</f>
        <v/>
      </c>
      <c r="BO402" s="9" t="s">
        <v>165</v>
      </c>
      <c r="BP402" s="9" t="s">
        <v>5537</v>
      </c>
    </row>
    <row r="403" spans="1:68" s="9" customFormat="1" x14ac:dyDescent="0.35">
      <c r="A403" s="1" t="s">
        <v>2362</v>
      </c>
      <c r="B403" s="8" t="s">
        <v>2363</v>
      </c>
      <c r="C403" s="3" t="str">
        <f>_xlfn.XLOOKUP(B403,'[1]daily break down'!$D:$D,'[1]daily break down'!$E:$E,"")</f>
        <v>Yaounde</v>
      </c>
      <c r="D403" s="1" t="s">
        <v>21</v>
      </c>
      <c r="E403" s="1" t="s">
        <v>36</v>
      </c>
      <c r="F403" s="3" t="s">
        <v>37</v>
      </c>
      <c r="G403" s="1" t="s">
        <v>38</v>
      </c>
      <c r="H403" s="41" t="str">
        <f>_xlfn.XLOOKUP(B403,[2]CALCULATION!$B:$B,[2]CALCULATION!$H:$H,"")</f>
        <v>ZTE</v>
      </c>
      <c r="I403" s="34">
        <v>0</v>
      </c>
      <c r="J403" s="34">
        <v>0</v>
      </c>
      <c r="K403" s="34">
        <v>0</v>
      </c>
      <c r="L403" s="34">
        <v>0</v>
      </c>
      <c r="M403" s="34">
        <v>9.2742407250458962E-3</v>
      </c>
      <c r="N403" s="34">
        <v>0</v>
      </c>
      <c r="O403" s="34">
        <v>9.3099108816805769E-3</v>
      </c>
      <c r="P403" s="34">
        <v>1.6408272052003906E-2</v>
      </c>
      <c r="Q403" s="34">
        <v>0</v>
      </c>
      <c r="R403" s="34">
        <v>0</v>
      </c>
      <c r="S403" s="109">
        <v>0</v>
      </c>
      <c r="T403" s="109">
        <f>_xlfn.XLOOKUP(B403,'[3]Nur des jours'!$B:$B,'[3]Nur des jours'!$U:$U,"")</f>
        <v>0</v>
      </c>
      <c r="U403" s="109">
        <v>0</v>
      </c>
      <c r="V403" s="109">
        <v>0</v>
      </c>
      <c r="W403" s="109">
        <v>0</v>
      </c>
      <c r="X403" s="109">
        <v>0</v>
      </c>
      <c r="Y403" s="109">
        <v>1.541860355617193</v>
      </c>
      <c r="Z403" s="109">
        <v>0</v>
      </c>
      <c r="AA403" s="109">
        <v>0</v>
      </c>
      <c r="AB403" s="109">
        <v>0</v>
      </c>
      <c r="AC403" s="109">
        <v>0</v>
      </c>
      <c r="AD403" s="109">
        <v>0.16511623162683409</v>
      </c>
      <c r="AE403" s="109">
        <v>0.16657963148447727</v>
      </c>
      <c r="AF403" s="109">
        <v>0.16657963148447727</v>
      </c>
      <c r="AG403" s="57" t="str">
        <f>_xlfn.XLOOKUP(B403,[3]CALCULATION!$B:$B,[3]CALCULATION!$M:$M,"")</f>
        <v>Operationnel</v>
      </c>
      <c r="AH403" s="57"/>
      <c r="AI403" s="56" t="str" cm="1">
        <f t="array" ref="AI403">IFERROR(_xlfn.IFS(
AK403="MPR ISSUE","PDH",
AK403="BSS Hardware Issue","BSS",
AK403="Sites strategiques, MLL, Pylone, etc.","ENVTECH",
AK403="AKTIVCO DEFAUT GE &amp; POWER Cabinet","AKTIVCO",
AK403="AKTIVCO Coupure ENEO &amp; Baisse de tension","AKTIVCO GRID ONLY",
AK403="Coupure ENEO &amp; Baisse de tension","IHS GRID ONLY",
AK403="Defaut GE &amp; POWER Cabinet","IHS",
AK403="Sharing","Partners",
AK403="Sites strategiques &amp; DataCenter","SST &amp; DC",
AK403="Exclu","Exclu",
AK403="SAT","SAT",
AK403="SPARE-ISSUE","SPARE-ISSUE",
AK403="Fiber CAmtel","TRANS_FO_CAMTEL",
AK403="Fiber AOF","Fiber AOF",
AK403="Projet OCM (HUAWEI)","TRAVAUX-HUAWEI",
AK403="Projet OCM (NOKIA)","TRAVAUX-NOKIA",
AK403="ACCESS-ISSUE","ACCESS-ISSUE",
AK403="Projet OCM (ZTE, NOKIA, autres projets)","TRAVAUX OCM",
AK403="No root CAuse","No root cause",
AK403="ODU HS","PDH",
AK403="IP &amp; VLAN","PDH",
AK403="Warehouse HUAWEI","SPARE-ISSUE",
AK403="SPARE-HS","SPARE-ISSUE",
AK403="Power Telco","BSS",AK403="no impacts","no impacts"
),"")</f>
        <v>No root cause</v>
      </c>
      <c r="AJ403" s="56" t="str" cm="1">
        <f t="array" ref="AJ403">IFERROR(_xlfn.IFS(
AK403="MPR ISSUE","TX ISSUE",
AK403="BSS Hardware Issue","RAN ISSUE",
AK403="Sites strategiques, MLL, Pylone, etc.","ENVTECH",
AK403="AKTIVCO DEFAUT GE &amp; POWER Cabinet","POWER ISSUE",
AK403="AKTIVCO Coupure ENEO &amp; Baisse de tension","POWER ISSUE",
AK403="Coupure ENEO &amp; Baisse de tension","POWER ISSUE",
AK403="Defaut GE &amp; POWER Cabinet","POWER ISSUE",
AK403="Sharing","POWER ISSUE",
AK403="Sites strategiques &amp; DataCenter","POWER ISSUE",
AK403="Exclu","Exclu",
AK403="SAT","TX ISSUE",
AK403="SPARE-ISSUE","SPARE-ISSUE",
AK403="Fiber CAmtel","TX ISSUE",
AK403="Fiber AOF","TX ISSUE",
AK403="Projet OCM (HUAWEI)","TRAVAUX-HUAWEI",
AK403="Projet OCM (NOKIA)","TRAVAUX -NOKIA",
AK403="ACCESS-ISSUE","ACCESS-ISSUE",
AK403="Projet OCM (ZTE, NOKIA, autres projets)","TRAVAUX OCM",
AK403="No root CAuse","No root cause",
AK403="ODU HS","TX ISSUE",
AK403="IP &amp; VLAN","TX ISSUE",
AK403="Warehouse HUAWEI","SPARE-ISSUE",
AK403="SPARE-HS","SPARE-ISSUE",
AK403="Power Telco","RAN ISSUE",AK403="no impacts","no impacts"
),"")</f>
        <v>No root cause</v>
      </c>
      <c r="AK403" s="81" t="s">
        <v>5620</v>
      </c>
      <c r="AL403" s="56" t="str" cm="1">
        <f t="array" ref="AL403">IFERROR(_xlfn.IFS(
AK403="MPR ISSUE","ACTIVE",
AK403="BSS Hardware Issue","ACTIVE",
AK403="Sites strategiques, MLL, Pylone, etc.","PASSIVE",
AK403="AKTIVCO DEFAUT GE &amp; POWER Cabinet","PASSIVE",
AK403="AKTIVCO Coupure ENEO &amp; Baisse de tension","PASSIVE",
AK403="Coupure ENEO &amp; Baisse de tension","PASSIVE",
AK403="Defaut GE &amp; POWER Cabinet","PASSIVE",
AK403="Sharing","PASSIVE",
AK403="Sites strategiques &amp; DataCenter","PASSIVE",
AK403="Exclu","Exclu",
AK403="SAT","ACTIVE",
AK403="SPARE-ISSUE","SPARE-ISSUE",
AK403="Fiber CAmtel","ACTIVE",
AK403="Fiber AOF","ACTIVE",
AK403="Projet OCM (HUAWEI)","PLANNED WORKS",
AK403="Projet OCM (NOKIA)","PLANNED WORKS",
AK403="ACCESS-ISSUE","ACCESS-ISSUE",
AK403="Projet OCM (ZTE, NOKIA, autres projets)","PLANNED WORKS",
AK403="No root CAuse","No root cause",
AK403="ODU HS","ACTIVE",
AK403="IP &amp; VLAN","ACTIVE",
AK403="Warehouse HUAWEI","SPARE-ISSUE",
AK403="SPARE-HS","SPARE-ISSUE",
AK403="Power Telco","ACTIVE", AK403="no impacts","no impacts"
),"")</f>
        <v>No root cause</v>
      </c>
      <c r="AM403" s="108" t="s">
        <v>5537</v>
      </c>
      <c r="AN403" s="117" t="s">
        <v>2363</v>
      </c>
      <c r="AP403" s="23" t="s">
        <v>5537</v>
      </c>
      <c r="AQ403" s="23" t="s">
        <v>5537</v>
      </c>
      <c r="AR403" s="7"/>
      <c r="AS403" s="6"/>
      <c r="AT403" s="7"/>
      <c r="AU403" s="3" t="s">
        <v>5537</v>
      </c>
      <c r="AV403" s="24" t="s">
        <v>5537</v>
      </c>
      <c r="AW403" s="24" t="s">
        <v>5537</v>
      </c>
      <c r="AX403" s="24" t="s">
        <v>5537</v>
      </c>
      <c r="AY403" s="24" t="s">
        <v>5537</v>
      </c>
      <c r="AZ403" s="24" t="s">
        <v>5537</v>
      </c>
      <c r="BA403" s="24" t="s">
        <v>5537</v>
      </c>
      <c r="BB403" s="24" t="s">
        <v>5537</v>
      </c>
      <c r="BC403" s="24" t="s">
        <v>5537</v>
      </c>
      <c r="BD403" s="24" t="s">
        <v>5537</v>
      </c>
      <c r="BE403" s="24" t="s">
        <v>5537</v>
      </c>
      <c r="BF403" s="24" t="s">
        <v>5537</v>
      </c>
      <c r="BG403" s="24" t="s">
        <v>5537</v>
      </c>
      <c r="BH403" s="24" t="s">
        <v>5537</v>
      </c>
      <c r="BI403" s="9" t="s">
        <v>5537</v>
      </c>
      <c r="BJ403" s="14"/>
      <c r="BK403" s="14" t="s">
        <v>5537</v>
      </c>
      <c r="BL403" s="14" t="str">
        <f>_xlfn.XLOOKUP(B403,'[4]cell downs 18042026 17h'!$B:$B,'[4]cell downs 18042026 17h'!$B:$B,"")</f>
        <v/>
      </c>
      <c r="BM403" s="14" t="str">
        <f>_xlfn.XLOOKUP(B403,'[5]Cells Huawei 19042026 15h'!$B:$B,'[5]Cells Huawei 19042026 15h'!$B:$B,"")</f>
        <v/>
      </c>
      <c r="BN403" s="9" t="str">
        <f>_xlfn.XLOOKUP(B403,'[6]cells down 19042026 9H40'!$B:$B,'[6]cells down 19042026 9H40'!$B:$B,"")</f>
        <v/>
      </c>
      <c r="BO403" s="9" t="s">
        <v>5537</v>
      </c>
      <c r="BP403" s="9" t="s">
        <v>12</v>
      </c>
    </row>
    <row r="404" spans="1:68" s="9" customFormat="1" x14ac:dyDescent="0.35">
      <c r="A404" s="1" t="s">
        <v>693</v>
      </c>
      <c r="B404" s="8" t="s">
        <v>694</v>
      </c>
      <c r="C404" s="3" t="str">
        <f>_xlfn.XLOOKUP(B404,'[1]daily break down'!$D:$D,'[1]daily break down'!$E:$E,"")</f>
        <v>Douala</v>
      </c>
      <c r="D404" s="1" t="s">
        <v>11</v>
      </c>
      <c r="E404" s="1" t="s">
        <v>12</v>
      </c>
      <c r="F404" s="3" t="s">
        <v>31</v>
      </c>
      <c r="G404" s="1" t="s">
        <v>32</v>
      </c>
      <c r="H404" s="41" t="str">
        <f>_xlfn.XLOOKUP(B404,[2]CALCULATION!$B:$B,[2]CALCULATION!$H:$H,"")</f>
        <v>ZTE</v>
      </c>
      <c r="I404" s="34">
        <v>0</v>
      </c>
      <c r="J404" s="34">
        <v>0.37862087759999785</v>
      </c>
      <c r="K404" s="34">
        <v>0</v>
      </c>
      <c r="L404" s="34">
        <v>0.38407841156512113</v>
      </c>
      <c r="M404" s="34">
        <v>0.56000362408791404</v>
      </c>
      <c r="N404" s="34">
        <v>0.18881997414627028</v>
      </c>
      <c r="O404" s="34">
        <v>0.96268402233808004</v>
      </c>
      <c r="P404" s="34">
        <v>13.79957081667537</v>
      </c>
      <c r="Q404" s="34">
        <v>12.960145020588817</v>
      </c>
      <c r="R404" s="34">
        <v>0.38256242990814199</v>
      </c>
      <c r="S404" s="109">
        <v>1.6118630380129726</v>
      </c>
      <c r="T404" s="109">
        <f>_xlfn.XLOOKUP(B404,'[3]Nur des jours'!$B:$B,'[3]Nur des jours'!$U:$U,"")</f>
        <v>1.3232379656025544</v>
      </c>
      <c r="U404" s="109">
        <v>0</v>
      </c>
      <c r="V404" s="109">
        <v>0.91238910148302288</v>
      </c>
      <c r="W404" s="109">
        <v>1.3232379656025548</v>
      </c>
      <c r="X404" s="109">
        <v>13.944534333239165</v>
      </c>
      <c r="Y404" s="109">
        <v>18.558897135829103</v>
      </c>
      <c r="Z404" s="109">
        <v>5.3801118901473322</v>
      </c>
      <c r="AA404" s="109">
        <v>0.18917667571261793</v>
      </c>
      <c r="AB404" s="109">
        <v>3.7586000747646486</v>
      </c>
      <c r="AC404" s="109">
        <v>2.178678624669776</v>
      </c>
      <c r="AD404" s="109">
        <v>0.11762140824382636</v>
      </c>
      <c r="AE404" s="109">
        <v>0.48960856996915231</v>
      </c>
      <c r="AF404" s="109">
        <v>0.48960856996915231</v>
      </c>
      <c r="AG404" s="57" t="str">
        <f>_xlfn.XLOOKUP(B404,[3]CALCULATION!$B:$B,[3]CALCULATION!$M:$M,"")</f>
        <v>Operationnel</v>
      </c>
      <c r="AH404" s="57"/>
      <c r="AI404" s="56" t="str" cm="1">
        <f t="array" ref="AI404">IFERROR(_xlfn.IFS(
AK404="MPR ISSUE","PDH",
AK404="BSS Hardware Issue","BSS",
AK404="Sites strategiques, MLL, Pylone, etc.","ENVTECH",
AK404="AKTIVCO DEFAUT GE &amp; POWER Cabinet","AKTIVCO",
AK404="AKTIVCO Coupure ENEO &amp; Baisse de tension","AKTIVCO GRID ONLY",
AK404="Coupure ENEO &amp; Baisse de tension","IHS GRID ONLY",
AK404="Defaut GE &amp; POWER Cabinet","IHS",
AK404="Sharing","Partners",
AK404="Sites strategiques &amp; DataCenter","SST &amp; DC",
AK404="Exclu","Exclu",
AK404="SAT","SAT",
AK404="SPARE-ISSUE","SPARE-ISSUE",
AK404="Fiber CAmtel","TRANS_FO_CAMTEL",
AK404="Fiber AOF","Fiber AOF",
AK404="Projet OCM (HUAWEI)","TRAVAUX-HUAWEI",
AK404="Projet OCM (NOKIA)","TRAVAUX-NOKIA",
AK404="ACCESS-ISSUE","ACCESS-ISSUE",
AK404="Projet OCM (ZTE, NOKIA, autres projets)","TRAVAUX OCM",
AK404="No root CAuse","No root cause",
AK404="ODU HS","PDH",
AK404="IP &amp; VLAN","PDH",
AK404="Warehouse HUAWEI","SPARE-ISSUE",
AK404="SPARE-HS","SPARE-ISSUE",
AK404="Power Telco","BSS",AK404="no impacts","no impacts"
),"")</f>
        <v>No root cause</v>
      </c>
      <c r="AJ404" s="56" t="str" cm="1">
        <f t="array" ref="AJ404">IFERROR(_xlfn.IFS(
AK404="MPR ISSUE","TX ISSUE",
AK404="BSS Hardware Issue","RAN ISSUE",
AK404="Sites strategiques, MLL, Pylone, etc.","ENVTECH",
AK404="AKTIVCO DEFAUT GE &amp; POWER Cabinet","POWER ISSUE",
AK404="AKTIVCO Coupure ENEO &amp; Baisse de tension","POWER ISSUE",
AK404="Coupure ENEO &amp; Baisse de tension","POWER ISSUE",
AK404="Defaut GE &amp; POWER Cabinet","POWER ISSUE",
AK404="Sharing","POWER ISSUE",
AK404="Sites strategiques &amp; DataCenter","POWER ISSUE",
AK404="Exclu","Exclu",
AK404="SAT","TX ISSUE",
AK404="SPARE-ISSUE","SPARE-ISSUE",
AK404="Fiber CAmtel","TX ISSUE",
AK404="Fiber AOF","TX ISSUE",
AK404="Projet OCM (HUAWEI)","TRAVAUX-HUAWEI",
AK404="Projet OCM (NOKIA)","TRAVAUX -NOKIA",
AK404="ACCESS-ISSUE","ACCESS-ISSUE",
AK404="Projet OCM (ZTE, NOKIA, autres projets)","TRAVAUX OCM",
AK404="No root CAuse","No root cause",
AK404="ODU HS","TX ISSUE",
AK404="IP &amp; VLAN","TX ISSUE",
AK404="Warehouse HUAWEI","SPARE-ISSUE",
AK404="SPARE-HS","SPARE-ISSUE",
AK404="Power Telco","RAN ISSUE",AK404="no impacts","no impacts"
),"")</f>
        <v>No root cause</v>
      </c>
      <c r="AK404" s="81" t="s">
        <v>5620</v>
      </c>
      <c r="AL404" s="56" t="str" cm="1">
        <f t="array" ref="AL404">IFERROR(_xlfn.IFS(
AK404="MPR ISSUE","ACTIVE",
AK404="BSS Hardware Issue","ACTIVE",
AK404="Sites strategiques, MLL, Pylone, etc.","PASSIVE",
AK404="AKTIVCO DEFAUT GE &amp; POWER Cabinet","PASSIVE",
AK404="AKTIVCO Coupure ENEO &amp; Baisse de tension","PASSIVE",
AK404="Coupure ENEO &amp; Baisse de tension","PASSIVE",
AK404="Defaut GE &amp; POWER Cabinet","PASSIVE",
AK404="Sharing","PASSIVE",
AK404="Sites strategiques &amp; DataCenter","PASSIVE",
AK404="Exclu","Exclu",
AK404="SAT","ACTIVE",
AK404="SPARE-ISSUE","SPARE-ISSUE",
AK404="Fiber CAmtel","ACTIVE",
AK404="Fiber AOF","ACTIVE",
AK404="Projet OCM (HUAWEI)","PLANNED WORKS",
AK404="Projet OCM (NOKIA)","PLANNED WORKS",
AK404="ACCESS-ISSUE","ACCESS-ISSUE",
AK404="Projet OCM (ZTE, NOKIA, autres projets)","PLANNED WORKS",
AK404="No root CAuse","No root cause",
AK404="ODU HS","ACTIVE",
AK404="IP &amp; VLAN","ACTIVE",
AK404="Warehouse HUAWEI","SPARE-ISSUE",
AK404="SPARE-HS","SPARE-ISSUE",
AK404="Power Telco","ACTIVE", AK404="no impacts","no impacts"
),"")</f>
        <v>No root cause</v>
      </c>
      <c r="AM404" s="108" t="s">
        <v>5537</v>
      </c>
      <c r="AN404" s="117" t="s">
        <v>694</v>
      </c>
      <c r="AP404" s="23" t="s">
        <v>5537</v>
      </c>
      <c r="AQ404" s="23" t="s">
        <v>5537</v>
      </c>
      <c r="AR404" s="7"/>
      <c r="AS404" s="6"/>
      <c r="AT404" s="7"/>
      <c r="AU404" s="3" t="s">
        <v>5537</v>
      </c>
      <c r="AV404" s="24" t="s">
        <v>5537</v>
      </c>
      <c r="AW404" s="24" t="s">
        <v>5537</v>
      </c>
      <c r="AX404" s="24" t="s">
        <v>5537</v>
      </c>
      <c r="AY404" s="24" t="s">
        <v>5537</v>
      </c>
      <c r="AZ404" s="24" t="s">
        <v>5537</v>
      </c>
      <c r="BA404" s="24" t="s">
        <v>5537</v>
      </c>
      <c r="BB404" s="24" t="s">
        <v>5537</v>
      </c>
      <c r="BC404" s="24" t="s">
        <v>5537</v>
      </c>
      <c r="BD404" s="24" t="s">
        <v>5537</v>
      </c>
      <c r="BE404" s="24" t="s">
        <v>5537</v>
      </c>
      <c r="BF404" s="24" t="s">
        <v>5537</v>
      </c>
      <c r="BG404" s="24" t="s">
        <v>5537</v>
      </c>
      <c r="BH404" s="24" t="s">
        <v>5537</v>
      </c>
      <c r="BI404" s="9" t="s">
        <v>5537</v>
      </c>
      <c r="BJ404" s="14"/>
      <c r="BK404" s="14" t="s">
        <v>5537</v>
      </c>
      <c r="BL404" s="14" t="str">
        <f>_xlfn.XLOOKUP(B404,'[4]cell downs 18042026 17h'!$B:$B,'[4]cell downs 18042026 17h'!$B:$B,"")</f>
        <v/>
      </c>
      <c r="BM404" s="14" t="str">
        <f>_xlfn.XLOOKUP(B404,'[5]Cells Huawei 19042026 15h'!$B:$B,'[5]Cells Huawei 19042026 15h'!$B:$B,"")</f>
        <v/>
      </c>
      <c r="BN404" s="9" t="str">
        <f>_xlfn.XLOOKUP(B404,'[6]cells down 19042026 9H40'!$B:$B,'[6]cells down 19042026 9H40'!$B:$B,"")</f>
        <v/>
      </c>
      <c r="BO404" s="9" t="s">
        <v>694</v>
      </c>
      <c r="BP404" s="9" t="s">
        <v>5537</v>
      </c>
    </row>
    <row r="405" spans="1:68" s="9" customFormat="1" x14ac:dyDescent="0.35">
      <c r="A405" s="1" t="s">
        <v>1034</v>
      </c>
      <c r="B405" s="8" t="s">
        <v>1035</v>
      </c>
      <c r="C405" s="3" t="str">
        <f>_xlfn.XLOOKUP(B405,'[1]daily break down'!$D:$D,'[1]daily break down'!$E:$E,"")</f>
        <v>NORD-OUEST</v>
      </c>
      <c r="D405" s="1" t="s">
        <v>11</v>
      </c>
      <c r="E405" s="1" t="s">
        <v>12</v>
      </c>
      <c r="F405" s="3" t="s">
        <v>51</v>
      </c>
      <c r="G405" s="1" t="s">
        <v>1034</v>
      </c>
      <c r="H405" s="40" t="str">
        <f>_xlfn.XLOOKUP(B405,[2]CALCULATION!$B:$B,[2]CALCULATION!$H:$H,"")</f>
        <v>NOKIA</v>
      </c>
      <c r="I405" s="34">
        <v>6.1570009186477499</v>
      </c>
      <c r="J405" s="34">
        <v>7.1957021551723663</v>
      </c>
      <c r="K405" s="34">
        <v>4.5887275691186025</v>
      </c>
      <c r="L405" s="34">
        <v>2.0148466325945331</v>
      </c>
      <c r="M405" s="34">
        <v>8.9825429804243786</v>
      </c>
      <c r="N405" s="34">
        <v>2.0530382995921328</v>
      </c>
      <c r="O405" s="34">
        <v>1.986435352834921</v>
      </c>
      <c r="P405" s="34">
        <v>7.5396086020115725</v>
      </c>
      <c r="Q405" s="34">
        <v>8.269062262023926</v>
      </c>
      <c r="R405" s="34">
        <v>6.0418788316995933</v>
      </c>
      <c r="S405" s="109">
        <v>10.486748758366844</v>
      </c>
      <c r="T405" s="109">
        <f>_xlfn.XLOOKUP(B405,'[3]Nur des jours'!$B:$B,'[3]Nur des jours'!$U:$U,"")</f>
        <v>2.6812912696673381</v>
      </c>
      <c r="U405" s="109">
        <v>2.4907775035781228</v>
      </c>
      <c r="V405" s="109">
        <v>5.8214409031112941</v>
      </c>
      <c r="W405" s="109">
        <v>2.6812912696673381</v>
      </c>
      <c r="X405" s="109">
        <v>2.1310064976757328</v>
      </c>
      <c r="Y405" s="109">
        <v>2.1395628069527834</v>
      </c>
      <c r="Z405" s="109">
        <v>2.1688703689435638</v>
      </c>
      <c r="AA405" s="109">
        <v>4.1387205927759076</v>
      </c>
      <c r="AB405" s="109">
        <v>1.6272725456792023</v>
      </c>
      <c r="AC405" s="109">
        <v>0.50894951820278245</v>
      </c>
      <c r="AD405" s="109">
        <v>0.25208382209437863</v>
      </c>
      <c r="AE405" s="109">
        <v>0.19069265736959687</v>
      </c>
      <c r="AF405" s="109">
        <v>0.19069265736959687</v>
      </c>
      <c r="AG405" s="57" t="str">
        <f>_xlfn.XLOOKUP(B405,[3]CALCULATION!$B:$B,[3]CALCULATION!$M:$M,"")</f>
        <v>Insecurity</v>
      </c>
      <c r="AH405" s="57"/>
      <c r="AI405" s="56" t="str" cm="1">
        <f t="array" ref="AI405">IFERROR(_xlfn.IFS(
AK405="MPR ISSUE","PDH",
AK405="BSS Hardware Issue","BSS",
AK405="Sites strategiques, MLL, Pylone, etc.","ENVTECH",
AK405="AKTIVCO DEFAUT GE &amp; POWER Cabinet","AKTIVCO",
AK405="AKTIVCO Coupure ENEO &amp; Baisse de tension","AKTIVCO GRID ONLY",
AK405="Coupure ENEO &amp; Baisse de tension","IHS GRID ONLY",
AK405="Defaut GE &amp; POWER Cabinet","IHS",
AK405="Sharing","Partners",
AK405="Sites strategiques &amp; DataCenter","SST &amp; DC",
AK405="Exclu","Exclu",
AK405="SAT","SAT",
AK405="SPARE-ISSUE","SPARE-ISSUE",
AK405="Fiber CAmtel","TRANS_FO_CAMTEL",
AK405="Fiber AOF","Fiber AOF",
AK405="Projet OCM (HUAWEI)","TRAVAUX-HUAWEI",
AK405="Projet OCM (NOKIA)","TRAVAUX-NOKIA",
AK405="ACCESS-ISSUE","ACCESS-ISSUE",
AK405="Projet OCM (ZTE, NOKIA, autres projets)","TRAVAUX OCM",
AK405="No root CAuse","No root cause",
AK405="ODU HS","PDH",
AK405="IP &amp; VLAN","PDH",
AK405="Warehouse HUAWEI","SPARE-ISSUE",
AK405="SPARE-HS","SPARE-ISSUE",
AK405="Power Telco","BSS",AK405="no impacts","no impacts"
),"")</f>
        <v>No root cause</v>
      </c>
      <c r="AJ405" s="56" t="str" cm="1">
        <f t="array" ref="AJ405">IFERROR(_xlfn.IFS(
AK405="MPR ISSUE","TX ISSUE",
AK405="BSS Hardware Issue","RAN ISSUE",
AK405="Sites strategiques, MLL, Pylone, etc.","ENVTECH",
AK405="AKTIVCO DEFAUT GE &amp; POWER Cabinet","POWER ISSUE",
AK405="AKTIVCO Coupure ENEO &amp; Baisse de tension","POWER ISSUE",
AK405="Coupure ENEO &amp; Baisse de tension","POWER ISSUE",
AK405="Defaut GE &amp; POWER Cabinet","POWER ISSUE",
AK405="Sharing","POWER ISSUE",
AK405="Sites strategiques &amp; DataCenter","POWER ISSUE",
AK405="Exclu","Exclu",
AK405="SAT","TX ISSUE",
AK405="SPARE-ISSUE","SPARE-ISSUE",
AK405="Fiber CAmtel","TX ISSUE",
AK405="Fiber AOF","TX ISSUE",
AK405="Projet OCM (HUAWEI)","TRAVAUX-HUAWEI",
AK405="Projet OCM (NOKIA)","TRAVAUX -NOKIA",
AK405="ACCESS-ISSUE","ACCESS-ISSUE",
AK405="Projet OCM (ZTE, NOKIA, autres projets)","TRAVAUX OCM",
AK405="No root CAuse","No root cause",
AK405="ODU HS","TX ISSUE",
AK405="IP &amp; VLAN","TX ISSUE",
AK405="Warehouse HUAWEI","SPARE-ISSUE",
AK405="SPARE-HS","SPARE-ISSUE",
AK405="Power Telco","RAN ISSUE",AK405="no impacts","no impacts"
),"")</f>
        <v>No root cause</v>
      </c>
      <c r="AK405" s="81" t="s">
        <v>5620</v>
      </c>
      <c r="AL405" s="56" t="str" cm="1">
        <f t="array" ref="AL405">IFERROR(_xlfn.IFS(
AK405="MPR ISSUE","ACTIVE",
AK405="BSS Hardware Issue","ACTIVE",
AK405="Sites strategiques, MLL, Pylone, etc.","PASSIVE",
AK405="AKTIVCO DEFAUT GE &amp; POWER Cabinet","PASSIVE",
AK405="AKTIVCO Coupure ENEO &amp; Baisse de tension","PASSIVE",
AK405="Coupure ENEO &amp; Baisse de tension","PASSIVE",
AK405="Defaut GE &amp; POWER Cabinet","PASSIVE",
AK405="Sharing","PASSIVE",
AK405="Sites strategiques &amp; DataCenter","PASSIVE",
AK405="Exclu","Exclu",
AK405="SAT","ACTIVE",
AK405="SPARE-ISSUE","SPARE-ISSUE",
AK405="Fiber CAmtel","ACTIVE",
AK405="Fiber AOF","ACTIVE",
AK405="Projet OCM (HUAWEI)","PLANNED WORKS",
AK405="Projet OCM (NOKIA)","PLANNED WORKS",
AK405="ACCESS-ISSUE","ACCESS-ISSUE",
AK405="Projet OCM (ZTE, NOKIA, autres projets)","PLANNED WORKS",
AK405="No root CAuse","No root cause",
AK405="ODU HS","ACTIVE",
AK405="IP &amp; VLAN","ACTIVE",
AK405="Warehouse HUAWEI","SPARE-ISSUE",
AK405="SPARE-HS","SPARE-ISSUE",
AK405="Power Telco","ACTIVE", AK405="no impacts","no impacts"
),"")</f>
        <v>No root cause</v>
      </c>
      <c r="AM405" s="108" t="s">
        <v>5537</v>
      </c>
      <c r="AN405" s="117" t="s">
        <v>1035</v>
      </c>
      <c r="AP405" s="23" t="s">
        <v>5537</v>
      </c>
      <c r="AQ405" s="23" t="s">
        <v>5537</v>
      </c>
      <c r="AR405" s="7"/>
      <c r="AS405" s="6"/>
      <c r="AT405" s="7"/>
      <c r="AU405" s="3" t="s">
        <v>5537</v>
      </c>
      <c r="AV405" s="24" t="s">
        <v>5537</v>
      </c>
      <c r="AW405" s="24" t="s">
        <v>5537</v>
      </c>
      <c r="AX405" s="24" t="s">
        <v>5537</v>
      </c>
      <c r="AY405" s="24" t="s">
        <v>5537</v>
      </c>
      <c r="AZ405" s="24" t="s">
        <v>5537</v>
      </c>
      <c r="BA405" s="24" t="s">
        <v>5537</v>
      </c>
      <c r="BB405" s="24" t="s">
        <v>5537</v>
      </c>
      <c r="BC405" s="24" t="s">
        <v>5537</v>
      </c>
      <c r="BD405" s="24" t="s">
        <v>5537</v>
      </c>
      <c r="BE405" s="24" t="s">
        <v>5537</v>
      </c>
      <c r="BF405" s="24" t="s">
        <v>5537</v>
      </c>
      <c r="BG405" s="24" t="s">
        <v>5537</v>
      </c>
      <c r="BH405" s="24" t="s">
        <v>5537</v>
      </c>
      <c r="BI405" s="9" t="s">
        <v>5537</v>
      </c>
      <c r="BJ405" s="14"/>
      <c r="BK405" s="14" t="s">
        <v>5537</v>
      </c>
      <c r="BL405" s="14" t="str">
        <f>_xlfn.XLOOKUP(B405,'[4]cell downs 18042026 17h'!$B:$B,'[4]cell downs 18042026 17h'!$B:$B,"")</f>
        <v/>
      </c>
      <c r="BM405" s="14" t="str">
        <f>_xlfn.XLOOKUP(B405,'[5]Cells Huawei 19042026 15h'!$B:$B,'[5]Cells Huawei 19042026 15h'!$B:$B,"")</f>
        <v/>
      </c>
      <c r="BN405" s="9" t="str">
        <f>_xlfn.XLOOKUP(B405,'[6]cells down 19042026 9H40'!$B:$B,'[6]cells down 19042026 9H40'!$B:$B,"")</f>
        <v/>
      </c>
      <c r="BO405" s="9" t="s">
        <v>1035</v>
      </c>
      <c r="BP405" s="9" t="s">
        <v>12</v>
      </c>
    </row>
    <row r="406" spans="1:68" s="9" customFormat="1" x14ac:dyDescent="0.35">
      <c r="A406" s="1" t="s">
        <v>1327</v>
      </c>
      <c r="B406" s="8" t="s">
        <v>1328</v>
      </c>
      <c r="C406" s="3" t="str">
        <f>_xlfn.XLOOKUP(B406,'[1]daily break down'!$D:$D,'[1]daily break down'!$E:$E,"")</f>
        <v>CENTRE</v>
      </c>
      <c r="D406" s="1" t="s">
        <v>11</v>
      </c>
      <c r="E406" s="1" t="s">
        <v>154</v>
      </c>
      <c r="F406" s="3" t="s">
        <v>37</v>
      </c>
      <c r="G406" s="1" t="s">
        <v>1329</v>
      </c>
      <c r="H406" s="40" t="str">
        <f>_xlfn.XLOOKUP(B406,[2]CALCULATION!$B:$B,[2]CALCULATION!$H:$H,"")</f>
        <v>NOKIA</v>
      </c>
      <c r="I406" s="34">
        <v>8.9821716608666266E-2</v>
      </c>
      <c r="J406" s="34">
        <v>7.5001556688607959E-2</v>
      </c>
      <c r="K406" s="34">
        <v>8.2240794347801446E-2</v>
      </c>
      <c r="L406" s="34">
        <v>0.11808434865857413</v>
      </c>
      <c r="M406" s="34">
        <v>0.14496020216632838</v>
      </c>
      <c r="N406" s="34">
        <v>0.12740966574714691</v>
      </c>
      <c r="O406" s="34">
        <v>0.13300367776410424</v>
      </c>
      <c r="P406" s="34">
        <v>0.15706798025488961</v>
      </c>
      <c r="Q406" s="34">
        <v>0.14416757656549764</v>
      </c>
      <c r="R406" s="34">
        <v>7.1392450318148074E-2</v>
      </c>
      <c r="S406" s="109">
        <v>0.229231169084087</v>
      </c>
      <c r="T406" s="109">
        <f>_xlfn.XLOOKUP(B406,'[3]Nur des jours'!$B:$B,'[3]Nur des jours'!$U:$U,"")</f>
        <v>4.5080835708965772</v>
      </c>
      <c r="U406" s="109">
        <v>5.9695036498825296</v>
      </c>
      <c r="V406" s="109">
        <v>5.5354910924484857</v>
      </c>
      <c r="W406" s="109">
        <v>4.5080835708965772</v>
      </c>
      <c r="X406" s="109">
        <v>0.12602266339071944</v>
      </c>
      <c r="Y406" s="109">
        <v>0.18081202398175958</v>
      </c>
      <c r="Z406" s="109">
        <v>0.48621990508884716</v>
      </c>
      <c r="AA406" s="109">
        <v>0.30234024763649536</v>
      </c>
      <c r="AB406" s="109">
        <v>0.16199601635690697</v>
      </c>
      <c r="AC406" s="109">
        <v>0.20832583959809597</v>
      </c>
      <c r="AD406" s="109">
        <v>0.47680765085290905</v>
      </c>
      <c r="AE406" s="109">
        <v>0.18981873853204456</v>
      </c>
      <c r="AF406" s="109">
        <v>0.18981873853204456</v>
      </c>
      <c r="AG406" s="57" t="str">
        <f>_xlfn.XLOOKUP(B406,[3]CALCULATION!$B:$B,[3]CALCULATION!$M:$M,"")</f>
        <v>EXCLU</v>
      </c>
      <c r="AH406" s="57"/>
      <c r="AI406" s="56" t="str" cm="1">
        <f t="array" ref="AI406">IFERROR(_xlfn.IFS(
AK406="MPR ISSUE","PDH",
AK406="BSS Hardware Issue","BSS",
AK406="Sites strategiques, MLL, Pylone, etc.","ENVTECH",
AK406="AKTIVCO DEFAUT GE &amp; POWER Cabinet","AKTIVCO",
AK406="AKTIVCO Coupure ENEO &amp; Baisse de tension","AKTIVCO GRID ONLY",
AK406="Coupure ENEO &amp; Baisse de tension","IHS GRID ONLY",
AK406="Defaut GE &amp; POWER Cabinet","IHS",
AK406="Sharing","Partners",
AK406="Sites strategiques &amp; DataCenter","SST &amp; DC",
AK406="Exclu","Exclu",
AK406="SAT","SAT",
AK406="SPARE-ISSUE","SPARE-ISSUE",
AK406="Fiber CAmtel","TRANS_FO_CAMTEL",
AK406="Fiber AOF","Fiber AOF",
AK406="Projet OCM (HUAWEI)","TRAVAUX-HUAWEI",
AK406="Projet OCM (NOKIA)","TRAVAUX-NOKIA",
AK406="ACCESS-ISSUE","ACCESS-ISSUE",
AK406="Projet OCM (ZTE, NOKIA, autres projets)","TRAVAUX OCM",
AK406="No root CAuse","No root cause",
AK406="ODU HS","PDH",
AK406="IP &amp; VLAN","PDH",
AK406="Warehouse HUAWEI","SPARE-ISSUE",
AK406="SPARE-HS","SPARE-ISSUE",
AK406="Power Telco","BSS",AK406="no impacts","no impacts"
),"")</f>
        <v>Exclu</v>
      </c>
      <c r="AJ406" s="56" t="str" cm="1">
        <f t="array" ref="AJ406">IFERROR(_xlfn.IFS(
AK406="MPR ISSUE","TX ISSUE",
AK406="BSS Hardware Issue","RAN ISSUE",
AK406="Sites strategiques, MLL, Pylone, etc.","ENVTECH",
AK406="AKTIVCO DEFAUT GE &amp; POWER Cabinet","POWER ISSUE",
AK406="AKTIVCO Coupure ENEO &amp; Baisse de tension","POWER ISSUE",
AK406="Coupure ENEO &amp; Baisse de tension","POWER ISSUE",
AK406="Defaut GE &amp; POWER Cabinet","POWER ISSUE",
AK406="Sharing","POWER ISSUE",
AK406="Sites strategiques &amp; DataCenter","POWER ISSUE",
AK406="Exclu","Exclu",
AK406="SAT","TX ISSUE",
AK406="SPARE-ISSUE","SPARE-ISSUE",
AK406="Fiber CAmtel","TX ISSUE",
AK406="Fiber AOF","TX ISSUE",
AK406="Projet OCM (HUAWEI)","TRAVAUX-HUAWEI",
AK406="Projet OCM (NOKIA)","TRAVAUX -NOKIA",
AK406="ACCESS-ISSUE","ACCESS-ISSUE",
AK406="Projet OCM (ZTE, NOKIA, autres projets)","TRAVAUX OCM",
AK406="No root CAuse","No root cause",
AK406="ODU HS","TX ISSUE",
AK406="IP &amp; VLAN","TX ISSUE",
AK406="Warehouse HUAWEI","SPARE-ISSUE",
AK406="SPARE-HS","SPARE-ISSUE",
AK406="Power Telco","RAN ISSUE",AK406="no impacts","no impacts"
),"")</f>
        <v>Exclu</v>
      </c>
      <c r="AK406" s="81" t="s">
        <v>5559</v>
      </c>
      <c r="AL406" s="56" t="str" cm="1">
        <f t="array" ref="AL406">IFERROR(_xlfn.IFS(
AK406="MPR ISSUE","ACTIVE",
AK406="BSS Hardware Issue","ACTIVE",
AK406="Sites strategiques, MLL, Pylone, etc.","PASSIVE",
AK406="AKTIVCO DEFAUT GE &amp; POWER Cabinet","PASSIVE",
AK406="AKTIVCO Coupure ENEO &amp; Baisse de tension","PASSIVE",
AK406="Coupure ENEO &amp; Baisse de tension","PASSIVE",
AK406="Defaut GE &amp; POWER Cabinet","PASSIVE",
AK406="Sharing","PASSIVE",
AK406="Sites strategiques &amp; DataCenter","PASSIVE",
AK406="Exclu","Exclu",
AK406="SAT","ACTIVE",
AK406="SPARE-ISSUE","SPARE-ISSUE",
AK406="Fiber CAmtel","ACTIVE",
AK406="Fiber AOF","ACTIVE",
AK406="Projet OCM (HUAWEI)","PLANNED WORKS",
AK406="Projet OCM (NOKIA)","PLANNED WORKS",
AK406="ACCESS-ISSUE","ACCESS-ISSUE",
AK406="Projet OCM (ZTE, NOKIA, autres projets)","PLANNED WORKS",
AK406="No root CAuse","No root cause",
AK406="ODU HS","ACTIVE",
AK406="IP &amp; VLAN","ACTIVE",
AK406="Warehouse HUAWEI","SPARE-ISSUE",
AK406="SPARE-HS","SPARE-ISSUE",
AK406="Power Telco","ACTIVE", AK406="no impacts","no impacts"
),"")</f>
        <v>Exclu</v>
      </c>
      <c r="AM406" s="108" t="s">
        <v>5537</v>
      </c>
      <c r="AN406" s="117" t="s">
        <v>1328</v>
      </c>
      <c r="AP406" s="23" t="s">
        <v>5537</v>
      </c>
      <c r="AQ406" s="23" t="s">
        <v>5537</v>
      </c>
      <c r="AR406" s="7"/>
      <c r="AS406" s="6"/>
      <c r="AT406" s="7"/>
      <c r="AU406" s="3" t="s">
        <v>5537</v>
      </c>
      <c r="AV406" s="24" t="s">
        <v>5537</v>
      </c>
      <c r="AW406" s="24" t="s">
        <v>5537</v>
      </c>
      <c r="AX406" s="24" t="s">
        <v>5537</v>
      </c>
      <c r="AY406" s="24" t="s">
        <v>5537</v>
      </c>
      <c r="AZ406" s="24" t="s">
        <v>5537</v>
      </c>
      <c r="BA406" s="24" t="s">
        <v>5537</v>
      </c>
      <c r="BB406" s="24" t="s">
        <v>5537</v>
      </c>
      <c r="BC406" s="24" t="s">
        <v>5537</v>
      </c>
      <c r="BD406" s="24" t="s">
        <v>5537</v>
      </c>
      <c r="BE406" s="24" t="s">
        <v>5537</v>
      </c>
      <c r="BF406" s="24" t="s">
        <v>5537</v>
      </c>
      <c r="BG406" s="24" t="s">
        <v>5537</v>
      </c>
      <c r="BH406" s="24" t="s">
        <v>5537</v>
      </c>
      <c r="BI406" s="9" t="s">
        <v>5537</v>
      </c>
      <c r="BJ406" s="14"/>
      <c r="BK406" s="14" t="s">
        <v>5537</v>
      </c>
      <c r="BL406" s="14" t="str">
        <f>_xlfn.XLOOKUP(B406,'[4]cell downs 18042026 17h'!$B:$B,'[4]cell downs 18042026 17h'!$B:$B,"")</f>
        <v/>
      </c>
      <c r="BM406" s="14" t="str">
        <f>_xlfn.XLOOKUP(B406,'[5]Cells Huawei 19042026 15h'!$B:$B,'[5]Cells Huawei 19042026 15h'!$B:$B,"")</f>
        <v/>
      </c>
      <c r="BN406" s="9" t="str">
        <f>_xlfn.XLOOKUP(B406,'[6]cells down 19042026 9H40'!$B:$B,'[6]cells down 19042026 9H40'!$B:$B,"")</f>
        <v/>
      </c>
      <c r="BO406" s="9" t="s">
        <v>1328</v>
      </c>
      <c r="BP406" s="9" t="s">
        <v>12</v>
      </c>
    </row>
    <row r="407" spans="1:68" s="9" customFormat="1" x14ac:dyDescent="0.35">
      <c r="A407" s="1" t="s">
        <v>833</v>
      </c>
      <c r="B407" s="8" t="s">
        <v>834</v>
      </c>
      <c r="C407" s="3" t="str">
        <f>_xlfn.XLOOKUP(B407,'[1]daily break down'!$D:$D,'[1]daily break down'!$E:$E,"")</f>
        <v>CENTRE</v>
      </c>
      <c r="D407" s="1" t="s">
        <v>21</v>
      </c>
      <c r="E407" s="1" t="s">
        <v>36</v>
      </c>
      <c r="F407" s="3" t="s">
        <v>37</v>
      </c>
      <c r="G407" s="1" t="s">
        <v>835</v>
      </c>
      <c r="H407" s="41" t="str">
        <f>_xlfn.XLOOKUP(B407,[2]CALCULATION!$B:$B,[2]CALCULATION!$H:$H,"")</f>
        <v>ZTE</v>
      </c>
      <c r="I407" s="34">
        <v>0.79178830190079152</v>
      </c>
      <c r="J407" s="34">
        <v>1.2778476912847825</v>
      </c>
      <c r="K407" s="34">
        <v>1.8862913880827434</v>
      </c>
      <c r="L407" s="34">
        <v>1.1732271218749371</v>
      </c>
      <c r="M407" s="34">
        <v>3.2448606438320589</v>
      </c>
      <c r="N407" s="34">
        <v>6.9076685129539737</v>
      </c>
      <c r="O407" s="34">
        <v>1.7326600234566949</v>
      </c>
      <c r="P407" s="34">
        <v>1.6636561054466903</v>
      </c>
      <c r="Q407" s="34">
        <v>1.7577361435709538</v>
      </c>
      <c r="R407" s="34">
        <v>0.68060442367014484</v>
      </c>
      <c r="S407" s="109">
        <v>1.6562188777883358</v>
      </c>
      <c r="T407" s="109">
        <f>_xlfn.XLOOKUP(B407,'[3]Nur des jours'!$B:$B,'[3]Nur des jours'!$U:$U,"")</f>
        <v>1.5483166539680908</v>
      </c>
      <c r="U407" s="109">
        <v>0.56431971304072437</v>
      </c>
      <c r="V407" s="109">
        <v>4.9969965728113506</v>
      </c>
      <c r="W407" s="109">
        <v>1.5483166539680908</v>
      </c>
      <c r="X407" s="109">
        <v>1.7931209389526677</v>
      </c>
      <c r="Y407" s="109">
        <v>0</v>
      </c>
      <c r="Z407" s="109">
        <v>4.3830953420482661</v>
      </c>
      <c r="AA407" s="109">
        <v>0.15712703997625832</v>
      </c>
      <c r="AB407" s="109">
        <v>0.95059183923888435</v>
      </c>
      <c r="AC407" s="109">
        <v>0.40978242189529551</v>
      </c>
      <c r="AD407" s="109">
        <v>0.14338761556011131</v>
      </c>
      <c r="AE407" s="109">
        <v>0.23251591602389041</v>
      </c>
      <c r="AF407" s="109">
        <v>0.23251591602389041</v>
      </c>
      <c r="AG407" s="57" t="str">
        <f>_xlfn.XLOOKUP(B407,[3]CALCULATION!$B:$B,[3]CALCULATION!$M:$M,"")</f>
        <v>Operationnel</v>
      </c>
      <c r="AH407" s="57"/>
      <c r="AI407" s="56" t="str" cm="1">
        <f t="array" ref="AI407">IFERROR(_xlfn.IFS(
AK407="MPR ISSUE","PDH",
AK407="BSS Hardware Issue","BSS",
AK407="Sites strategiques, MLL, Pylone, etc.","ENVTECH",
AK407="AKTIVCO DEFAUT GE &amp; POWER Cabinet","AKTIVCO",
AK407="AKTIVCO Coupure ENEO &amp; Baisse de tension","AKTIVCO GRID ONLY",
AK407="Coupure ENEO &amp; Baisse de tension","IHS GRID ONLY",
AK407="Defaut GE &amp; POWER Cabinet","IHS",
AK407="Sharing","Partners",
AK407="Sites strategiques &amp; DataCenter","SST &amp; DC",
AK407="Exclu","Exclu",
AK407="SAT","SAT",
AK407="SPARE-ISSUE","SPARE-ISSUE",
AK407="Fiber CAmtel","TRANS_FO_CAMTEL",
AK407="Fiber AOF","Fiber AOF",
AK407="Projet OCM (HUAWEI)","TRAVAUX-HUAWEI",
AK407="Projet OCM (NOKIA)","TRAVAUX-NOKIA",
AK407="ACCESS-ISSUE","ACCESS-ISSUE",
AK407="Projet OCM (ZTE, NOKIA, autres projets)","TRAVAUX OCM",
AK407="No root CAuse","No root cause",
AK407="ODU HS","PDH",
AK407="IP &amp; VLAN","PDH",
AK407="Warehouse HUAWEI","SPARE-ISSUE",
AK407="SPARE-HS","SPARE-ISSUE",
AK407="Power Telco","BSS",AK407="no impacts","no impacts"
),"")</f>
        <v>No root cause</v>
      </c>
      <c r="AJ407" s="56" t="str" cm="1">
        <f t="array" ref="AJ407">IFERROR(_xlfn.IFS(
AK407="MPR ISSUE","TX ISSUE",
AK407="BSS Hardware Issue","RAN ISSUE",
AK407="Sites strategiques, MLL, Pylone, etc.","ENVTECH",
AK407="AKTIVCO DEFAUT GE &amp; POWER Cabinet","POWER ISSUE",
AK407="AKTIVCO Coupure ENEO &amp; Baisse de tension","POWER ISSUE",
AK407="Coupure ENEO &amp; Baisse de tension","POWER ISSUE",
AK407="Defaut GE &amp; POWER Cabinet","POWER ISSUE",
AK407="Sharing","POWER ISSUE",
AK407="Sites strategiques &amp; DataCenter","POWER ISSUE",
AK407="Exclu","Exclu",
AK407="SAT","TX ISSUE",
AK407="SPARE-ISSUE","SPARE-ISSUE",
AK407="Fiber CAmtel","TX ISSUE",
AK407="Fiber AOF","TX ISSUE",
AK407="Projet OCM (HUAWEI)","TRAVAUX-HUAWEI",
AK407="Projet OCM (NOKIA)","TRAVAUX -NOKIA",
AK407="ACCESS-ISSUE","ACCESS-ISSUE",
AK407="Projet OCM (ZTE, NOKIA, autres projets)","TRAVAUX OCM",
AK407="No root CAuse","No root cause",
AK407="ODU HS","TX ISSUE",
AK407="IP &amp; VLAN","TX ISSUE",
AK407="Warehouse HUAWEI","SPARE-ISSUE",
AK407="SPARE-HS","SPARE-ISSUE",
AK407="Power Telco","RAN ISSUE",AK407="no impacts","no impacts"
),"")</f>
        <v>No root cause</v>
      </c>
      <c r="AK407" s="81" t="s">
        <v>5620</v>
      </c>
      <c r="AL407" s="56" t="str" cm="1">
        <f t="array" ref="AL407">IFERROR(_xlfn.IFS(
AK407="MPR ISSUE","ACTIVE",
AK407="BSS Hardware Issue","ACTIVE",
AK407="Sites strategiques, MLL, Pylone, etc.","PASSIVE",
AK407="AKTIVCO DEFAUT GE &amp; POWER Cabinet","PASSIVE",
AK407="AKTIVCO Coupure ENEO &amp; Baisse de tension","PASSIVE",
AK407="Coupure ENEO &amp; Baisse de tension","PASSIVE",
AK407="Defaut GE &amp; POWER Cabinet","PASSIVE",
AK407="Sharing","PASSIVE",
AK407="Sites strategiques &amp; DataCenter","PASSIVE",
AK407="Exclu","Exclu",
AK407="SAT","ACTIVE",
AK407="SPARE-ISSUE","SPARE-ISSUE",
AK407="Fiber CAmtel","ACTIVE",
AK407="Fiber AOF","ACTIVE",
AK407="Projet OCM (HUAWEI)","PLANNED WORKS",
AK407="Projet OCM (NOKIA)","PLANNED WORKS",
AK407="ACCESS-ISSUE","ACCESS-ISSUE",
AK407="Projet OCM (ZTE, NOKIA, autres projets)","PLANNED WORKS",
AK407="No root CAuse","No root cause",
AK407="ODU HS","ACTIVE",
AK407="IP &amp; VLAN","ACTIVE",
AK407="Warehouse HUAWEI","SPARE-ISSUE",
AK407="SPARE-HS","SPARE-ISSUE",
AK407="Power Telco","ACTIVE", AK407="no impacts","no impacts"
),"")</f>
        <v>No root cause</v>
      </c>
      <c r="AM407" s="108" t="s">
        <v>5537</v>
      </c>
      <c r="AN407" s="117" t="s">
        <v>834</v>
      </c>
      <c r="AP407" s="23" t="s">
        <v>5537</v>
      </c>
      <c r="AQ407" s="23" t="s">
        <v>5537</v>
      </c>
      <c r="AR407" s="7"/>
      <c r="AS407" s="6"/>
      <c r="AT407" s="7"/>
      <c r="AU407" s="3" t="s">
        <v>5537</v>
      </c>
      <c r="AV407" s="24" t="s">
        <v>5537</v>
      </c>
      <c r="AW407" s="24" t="s">
        <v>5537</v>
      </c>
      <c r="AX407" s="24" t="s">
        <v>5537</v>
      </c>
      <c r="AY407" s="24" t="s">
        <v>5537</v>
      </c>
      <c r="AZ407" s="24" t="s">
        <v>5537</v>
      </c>
      <c r="BA407" s="24" t="s">
        <v>5537</v>
      </c>
      <c r="BB407" s="24" t="s">
        <v>5537</v>
      </c>
      <c r="BC407" s="24" t="s">
        <v>5537</v>
      </c>
      <c r="BD407" s="24" t="s">
        <v>5537</v>
      </c>
      <c r="BE407" s="24" t="s">
        <v>5537</v>
      </c>
      <c r="BF407" s="24" t="s">
        <v>5537</v>
      </c>
      <c r="BG407" s="24" t="s">
        <v>5537</v>
      </c>
      <c r="BH407" s="24" t="s">
        <v>5537</v>
      </c>
      <c r="BI407" s="9" t="s">
        <v>5537</v>
      </c>
      <c r="BJ407" s="14"/>
      <c r="BK407" s="14" t="s">
        <v>5537</v>
      </c>
      <c r="BL407" s="14" t="str">
        <f>_xlfn.XLOOKUP(B407,'[4]cell downs 18042026 17h'!$B:$B,'[4]cell downs 18042026 17h'!$B:$B,"")</f>
        <v/>
      </c>
      <c r="BM407" s="14" t="str">
        <f>_xlfn.XLOOKUP(B407,'[5]Cells Huawei 19042026 15h'!$B:$B,'[5]Cells Huawei 19042026 15h'!$B:$B,"")</f>
        <v/>
      </c>
      <c r="BN407" s="9" t="str">
        <f>_xlfn.XLOOKUP(B407,'[6]cells down 19042026 9H40'!$B:$B,'[6]cells down 19042026 9H40'!$B:$B,"")</f>
        <v/>
      </c>
      <c r="BO407" s="9" t="s">
        <v>5537</v>
      </c>
      <c r="BP407" s="9" t="s">
        <v>12</v>
      </c>
    </row>
    <row r="408" spans="1:68" s="9" customFormat="1" x14ac:dyDescent="0.35">
      <c r="A408" s="1" t="s">
        <v>3301</v>
      </c>
      <c r="B408" s="8" t="s">
        <v>3302</v>
      </c>
      <c r="C408" s="3" t="str">
        <f>_xlfn.XLOOKUP(B408,'[1]daily break down'!$D:$D,'[1]daily break down'!$E:$E,"")</f>
        <v>Yaounde</v>
      </c>
      <c r="D408" s="1" t="s">
        <v>11</v>
      </c>
      <c r="E408" s="1" t="s">
        <v>12</v>
      </c>
      <c r="F408" s="3" t="s">
        <v>37</v>
      </c>
      <c r="G408" s="1" t="s">
        <v>38</v>
      </c>
      <c r="H408" s="41" t="str">
        <f>_xlfn.XLOOKUP(B408,[2]CALCULATION!$B:$B,[2]CALCULATION!$H:$H,"")</f>
        <v>ZTE</v>
      </c>
      <c r="I408" s="34">
        <v>0</v>
      </c>
      <c r="J408" s="34">
        <v>0</v>
      </c>
      <c r="K408" s="34">
        <v>5.2345954861557201E-2</v>
      </c>
      <c r="L408" s="34">
        <v>0</v>
      </c>
      <c r="M408" s="34">
        <v>0</v>
      </c>
      <c r="N408" s="34">
        <v>0</v>
      </c>
      <c r="O408" s="34">
        <v>0</v>
      </c>
      <c r="P408" s="34">
        <v>7.7031130059098318</v>
      </c>
      <c r="Q408" s="34">
        <v>26.153126988611234</v>
      </c>
      <c r="R408" s="34">
        <v>0</v>
      </c>
      <c r="S408" s="109">
        <v>0.31632294903733421</v>
      </c>
      <c r="T408" s="109">
        <f>_xlfn.XLOOKUP(B408,'[3]Nur des jours'!$B:$B,'[3]Nur des jours'!$U:$U,"")</f>
        <v>0</v>
      </c>
      <c r="U408" s="109">
        <v>0.23157065687306846</v>
      </c>
      <c r="V408" s="109">
        <v>0</v>
      </c>
      <c r="W408" s="109">
        <v>0</v>
      </c>
      <c r="X408" s="109">
        <v>0</v>
      </c>
      <c r="Y408" s="109">
        <v>1.8132567423730062</v>
      </c>
      <c r="Z408" s="109">
        <v>0</v>
      </c>
      <c r="AA408" s="109">
        <v>0</v>
      </c>
      <c r="AB408" s="109">
        <v>0</v>
      </c>
      <c r="AC408" s="109">
        <v>0</v>
      </c>
      <c r="AD408" s="109">
        <v>0.1523128172696698</v>
      </c>
      <c r="AE408" s="109">
        <v>0.16138962369411525</v>
      </c>
      <c r="AF408" s="109">
        <v>0.16138962369411525</v>
      </c>
      <c r="AG408" s="57" t="str">
        <f>_xlfn.XLOOKUP(B408,[3]CALCULATION!$B:$B,[3]CALCULATION!$M:$M,"")</f>
        <v>Operationnel</v>
      </c>
      <c r="AH408" s="57"/>
      <c r="AI408" s="56" t="str" cm="1">
        <f t="array" ref="AI408">IFERROR(_xlfn.IFS(
AK408="MPR ISSUE","PDH",
AK408="BSS Hardware Issue","BSS",
AK408="Sites strategiques, MLL, Pylone, etc.","ENVTECH",
AK408="AKTIVCO DEFAUT GE &amp; POWER Cabinet","AKTIVCO",
AK408="AKTIVCO Coupure ENEO &amp; Baisse de tension","AKTIVCO GRID ONLY",
AK408="Coupure ENEO &amp; Baisse de tension","IHS GRID ONLY",
AK408="Defaut GE &amp; POWER Cabinet","IHS",
AK408="Sharing","Partners",
AK408="Sites strategiques &amp; DataCenter","SST &amp; DC",
AK408="Exclu","Exclu",
AK408="SAT","SAT",
AK408="SPARE-ISSUE","SPARE-ISSUE",
AK408="Fiber CAmtel","TRANS_FO_CAMTEL",
AK408="Fiber AOF","Fiber AOF",
AK408="Projet OCM (HUAWEI)","TRAVAUX-HUAWEI",
AK408="Projet OCM (NOKIA)","TRAVAUX-NOKIA",
AK408="ACCESS-ISSUE","ACCESS-ISSUE",
AK408="Projet OCM (ZTE, NOKIA, autres projets)","TRAVAUX OCM",
AK408="No root CAuse","No root cause",
AK408="ODU HS","PDH",
AK408="IP &amp; VLAN","PDH",
AK408="Warehouse HUAWEI","SPARE-ISSUE",
AK408="SPARE-HS","SPARE-ISSUE",
AK408="Power Telco","BSS",AK408="no impacts","no impacts"
),"")</f>
        <v>No root cause</v>
      </c>
      <c r="AJ408" s="56" t="str" cm="1">
        <f t="array" ref="AJ408">IFERROR(_xlfn.IFS(
AK408="MPR ISSUE","TX ISSUE",
AK408="BSS Hardware Issue","RAN ISSUE",
AK408="Sites strategiques, MLL, Pylone, etc.","ENVTECH",
AK408="AKTIVCO DEFAUT GE &amp; POWER Cabinet","POWER ISSUE",
AK408="AKTIVCO Coupure ENEO &amp; Baisse de tension","POWER ISSUE",
AK408="Coupure ENEO &amp; Baisse de tension","POWER ISSUE",
AK408="Defaut GE &amp; POWER Cabinet","POWER ISSUE",
AK408="Sharing","POWER ISSUE",
AK408="Sites strategiques &amp; DataCenter","POWER ISSUE",
AK408="Exclu","Exclu",
AK408="SAT","TX ISSUE",
AK408="SPARE-ISSUE","SPARE-ISSUE",
AK408="Fiber CAmtel","TX ISSUE",
AK408="Fiber AOF","TX ISSUE",
AK408="Projet OCM (HUAWEI)","TRAVAUX-HUAWEI",
AK408="Projet OCM (NOKIA)","TRAVAUX -NOKIA",
AK408="ACCESS-ISSUE","ACCESS-ISSUE",
AK408="Projet OCM (ZTE, NOKIA, autres projets)","TRAVAUX OCM",
AK408="No root CAuse","No root cause",
AK408="ODU HS","TX ISSUE",
AK408="IP &amp; VLAN","TX ISSUE",
AK408="Warehouse HUAWEI","SPARE-ISSUE",
AK408="SPARE-HS","SPARE-ISSUE",
AK408="Power Telco","RAN ISSUE",AK408="no impacts","no impacts"
),"")</f>
        <v>No root cause</v>
      </c>
      <c r="AK408" s="81" t="s">
        <v>5620</v>
      </c>
      <c r="AL408" s="56" t="str" cm="1">
        <f t="array" ref="AL408">IFERROR(_xlfn.IFS(
AK408="MPR ISSUE","ACTIVE",
AK408="BSS Hardware Issue","ACTIVE",
AK408="Sites strategiques, MLL, Pylone, etc.","PASSIVE",
AK408="AKTIVCO DEFAUT GE &amp; POWER Cabinet","PASSIVE",
AK408="AKTIVCO Coupure ENEO &amp; Baisse de tension","PASSIVE",
AK408="Coupure ENEO &amp; Baisse de tension","PASSIVE",
AK408="Defaut GE &amp; POWER Cabinet","PASSIVE",
AK408="Sharing","PASSIVE",
AK408="Sites strategiques &amp; DataCenter","PASSIVE",
AK408="Exclu","Exclu",
AK408="SAT","ACTIVE",
AK408="SPARE-ISSUE","SPARE-ISSUE",
AK408="Fiber CAmtel","ACTIVE",
AK408="Fiber AOF","ACTIVE",
AK408="Projet OCM (HUAWEI)","PLANNED WORKS",
AK408="Projet OCM (NOKIA)","PLANNED WORKS",
AK408="ACCESS-ISSUE","ACCESS-ISSUE",
AK408="Projet OCM (ZTE, NOKIA, autres projets)","PLANNED WORKS",
AK408="No root CAuse","No root cause",
AK408="ODU HS","ACTIVE",
AK408="IP &amp; VLAN","ACTIVE",
AK408="Warehouse HUAWEI","SPARE-ISSUE",
AK408="SPARE-HS","SPARE-ISSUE",
AK408="Power Telco","ACTIVE", AK408="no impacts","no impacts"
),"")</f>
        <v>No root cause</v>
      </c>
      <c r="AM408" s="108" t="s">
        <v>5537</v>
      </c>
      <c r="AN408" s="117" t="s">
        <v>3302</v>
      </c>
      <c r="AP408" s="23" t="s">
        <v>5537</v>
      </c>
      <c r="AQ408" s="23" t="s">
        <v>5537</v>
      </c>
      <c r="AR408" s="7"/>
      <c r="AS408" s="6"/>
      <c r="AT408" s="7"/>
      <c r="AU408" s="3" t="s">
        <v>5537</v>
      </c>
      <c r="AV408" s="24" t="s">
        <v>5537</v>
      </c>
      <c r="AW408" s="24" t="s">
        <v>5537</v>
      </c>
      <c r="AX408" s="24" t="s">
        <v>5537</v>
      </c>
      <c r="AY408" s="24" t="s">
        <v>5537</v>
      </c>
      <c r="AZ408" s="24" t="s">
        <v>5537</v>
      </c>
      <c r="BA408" s="24" t="s">
        <v>5537</v>
      </c>
      <c r="BB408" s="24" t="s">
        <v>5537</v>
      </c>
      <c r="BC408" s="24" t="s">
        <v>5537</v>
      </c>
      <c r="BD408" s="24" t="s">
        <v>5537</v>
      </c>
      <c r="BE408" s="24" t="s">
        <v>5537</v>
      </c>
      <c r="BF408" s="24" t="s">
        <v>5537</v>
      </c>
      <c r="BG408" s="24" t="s">
        <v>5537</v>
      </c>
      <c r="BH408" s="24" t="s">
        <v>5537</v>
      </c>
      <c r="BI408" s="9" t="s">
        <v>5537</v>
      </c>
      <c r="BJ408" s="14"/>
      <c r="BK408" s="14" t="s">
        <v>5537</v>
      </c>
      <c r="BL408" s="14" t="str">
        <f>_xlfn.XLOOKUP(B408,'[4]cell downs 18042026 17h'!$B:$B,'[4]cell downs 18042026 17h'!$B:$B,"")</f>
        <v/>
      </c>
      <c r="BM408" s="14" t="str">
        <f>_xlfn.XLOOKUP(B408,'[5]Cells Huawei 19042026 15h'!$B:$B,'[5]Cells Huawei 19042026 15h'!$B:$B,"")</f>
        <v/>
      </c>
      <c r="BN408" s="9" t="str">
        <f>_xlfn.XLOOKUP(B408,'[6]cells down 19042026 9H40'!$B:$B,'[6]cells down 19042026 9H40'!$B:$B,"")</f>
        <v/>
      </c>
      <c r="BO408" s="9" t="s">
        <v>3302</v>
      </c>
      <c r="BP408" s="9" t="s">
        <v>12</v>
      </c>
    </row>
    <row r="409" spans="1:68" s="9" customFormat="1" x14ac:dyDescent="0.35">
      <c r="A409" s="1" t="s">
        <v>1699</v>
      </c>
      <c r="B409" s="8" t="s">
        <v>1700</v>
      </c>
      <c r="C409" s="3" t="str">
        <f>_xlfn.XLOOKUP(B409,'[1]daily break down'!$D:$D,'[1]daily break down'!$E:$E,"")</f>
        <v>Ngaoundere</v>
      </c>
      <c r="D409" s="1" t="s">
        <v>11</v>
      </c>
      <c r="E409" s="1" t="s">
        <v>12</v>
      </c>
      <c r="F409" s="3" t="s">
        <v>90</v>
      </c>
      <c r="G409" s="1" t="s">
        <v>91</v>
      </c>
      <c r="H409" s="39" t="str">
        <f>_xlfn.XLOOKUP(B409,[2]CALCULATION!$B:$B,[2]CALCULATION!$H:$H,"")</f>
        <v>Huawei</v>
      </c>
      <c r="I409" s="34">
        <v>2.9447319459069194</v>
      </c>
      <c r="J409" s="34">
        <v>2.3069673803551596</v>
      </c>
      <c r="K409" s="34">
        <v>1.5409507666230065</v>
      </c>
      <c r="L409" s="34">
        <v>1.5409507666230065</v>
      </c>
      <c r="M409" s="34">
        <v>1.5409507666230065</v>
      </c>
      <c r="N409" s="34">
        <v>1.5409507666230065</v>
      </c>
      <c r="O409" s="34">
        <v>1.5409507666230065</v>
      </c>
      <c r="P409" s="34">
        <v>1.5408615912314194</v>
      </c>
      <c r="Q409" s="34">
        <v>1.5409507666230065</v>
      </c>
      <c r="R409" s="34">
        <v>0</v>
      </c>
      <c r="S409" s="109">
        <v>0</v>
      </c>
      <c r="T409" s="109">
        <f>_xlfn.XLOOKUP(B409,'[3]Nur des jours'!$B:$B,'[3]Nur des jours'!$U:$U,"")</f>
        <v>0</v>
      </c>
      <c r="U409" s="109">
        <v>0</v>
      </c>
      <c r="V409" s="109">
        <v>0</v>
      </c>
      <c r="W409" s="109">
        <v>0</v>
      </c>
      <c r="X409" s="109">
        <v>0</v>
      </c>
      <c r="Y409" s="109">
        <v>0</v>
      </c>
      <c r="Z409" s="109">
        <v>0</v>
      </c>
      <c r="AA409" s="109">
        <v>0</v>
      </c>
      <c r="AB409" s="109">
        <v>0</v>
      </c>
      <c r="AC409" s="109">
        <v>0.17984964569619799</v>
      </c>
      <c r="AD409" s="109">
        <v>0.22419256675200858</v>
      </c>
      <c r="AE409" s="109">
        <v>0.18049099257204659</v>
      </c>
      <c r="AF409" s="109">
        <v>0.18049099257204659</v>
      </c>
      <c r="AG409" s="57" t="str">
        <f>_xlfn.XLOOKUP(B409,[3]CALCULATION!$B:$B,[3]CALCULATION!$M:$M,"")</f>
        <v>Operationnel</v>
      </c>
      <c r="AH409" s="57"/>
      <c r="AI409" s="56" t="str" cm="1">
        <f t="array" ref="AI409">IFERROR(_xlfn.IFS(
AK409="MPR ISSUE","PDH",
AK409="BSS Hardware Issue","BSS",
AK409="Sites strategiques, MLL, Pylone, etc.","ENVTECH",
AK409="AKTIVCO DEFAUT GE &amp; POWER Cabinet","AKTIVCO",
AK409="AKTIVCO Coupure ENEO &amp; Baisse de tension","AKTIVCO GRID ONLY",
AK409="Coupure ENEO &amp; Baisse de tension","IHS GRID ONLY",
AK409="Defaut GE &amp; POWER Cabinet","IHS",
AK409="Sharing","Partners",
AK409="Sites strategiques &amp; DataCenter","SST &amp; DC",
AK409="Exclu","Exclu",
AK409="SAT","SAT",
AK409="SPARE-ISSUE","SPARE-ISSUE",
AK409="Fiber CAmtel","TRANS_FO_CAMTEL",
AK409="Fiber AOF","Fiber AOF",
AK409="Projet OCM (HUAWEI)","TRAVAUX-HUAWEI",
AK409="Projet OCM (NOKIA)","TRAVAUX-NOKIA",
AK409="ACCESS-ISSUE","ACCESS-ISSUE",
AK409="Projet OCM (ZTE, NOKIA, autres projets)","TRAVAUX OCM",
AK409="No root CAuse","No root cause",
AK409="ODU HS","PDH",
AK409="IP &amp; VLAN","PDH",
AK409="Warehouse HUAWEI","SPARE-ISSUE",
AK409="SPARE-HS","SPARE-ISSUE",
AK409="Power Telco","BSS",AK409="no impacts","no impacts"
),"")</f>
        <v>No root cause</v>
      </c>
      <c r="AJ409" s="56" t="str" cm="1">
        <f t="array" ref="AJ409">IFERROR(_xlfn.IFS(
AK409="MPR ISSUE","TX ISSUE",
AK409="BSS Hardware Issue","RAN ISSUE",
AK409="Sites strategiques, MLL, Pylone, etc.","ENVTECH",
AK409="AKTIVCO DEFAUT GE &amp; POWER Cabinet","POWER ISSUE",
AK409="AKTIVCO Coupure ENEO &amp; Baisse de tension","POWER ISSUE",
AK409="Coupure ENEO &amp; Baisse de tension","POWER ISSUE",
AK409="Defaut GE &amp; POWER Cabinet","POWER ISSUE",
AK409="Sharing","POWER ISSUE",
AK409="Sites strategiques &amp; DataCenter","POWER ISSUE",
AK409="Exclu","Exclu",
AK409="SAT","TX ISSUE",
AK409="SPARE-ISSUE","SPARE-ISSUE",
AK409="Fiber CAmtel","TX ISSUE",
AK409="Fiber AOF","TX ISSUE",
AK409="Projet OCM (HUAWEI)","TRAVAUX-HUAWEI",
AK409="Projet OCM (NOKIA)","TRAVAUX -NOKIA",
AK409="ACCESS-ISSUE","ACCESS-ISSUE",
AK409="Projet OCM (ZTE, NOKIA, autres projets)","TRAVAUX OCM",
AK409="No root CAuse","No root cause",
AK409="ODU HS","TX ISSUE",
AK409="IP &amp; VLAN","TX ISSUE",
AK409="Warehouse HUAWEI","SPARE-ISSUE",
AK409="SPARE-HS","SPARE-ISSUE",
AK409="Power Telco","RAN ISSUE",AK409="no impacts","no impacts"
),"")</f>
        <v>No root cause</v>
      </c>
      <c r="AK409" s="81" t="s">
        <v>5620</v>
      </c>
      <c r="AL409" s="56" t="str" cm="1">
        <f t="array" ref="AL409">IFERROR(_xlfn.IFS(
AK409="MPR ISSUE","ACTIVE",
AK409="BSS Hardware Issue","ACTIVE",
AK409="Sites strategiques, MLL, Pylone, etc.","PASSIVE",
AK409="AKTIVCO DEFAUT GE &amp; POWER Cabinet","PASSIVE",
AK409="AKTIVCO Coupure ENEO &amp; Baisse de tension","PASSIVE",
AK409="Coupure ENEO &amp; Baisse de tension","PASSIVE",
AK409="Defaut GE &amp; POWER Cabinet","PASSIVE",
AK409="Sharing","PASSIVE",
AK409="Sites strategiques &amp; DataCenter","PASSIVE",
AK409="Exclu","Exclu",
AK409="SAT","ACTIVE",
AK409="SPARE-ISSUE","SPARE-ISSUE",
AK409="Fiber CAmtel","ACTIVE",
AK409="Fiber AOF","ACTIVE",
AK409="Projet OCM (HUAWEI)","PLANNED WORKS",
AK409="Projet OCM (NOKIA)","PLANNED WORKS",
AK409="ACCESS-ISSUE","ACCESS-ISSUE",
AK409="Projet OCM (ZTE, NOKIA, autres projets)","PLANNED WORKS",
AK409="No root CAuse","No root cause",
AK409="ODU HS","ACTIVE",
AK409="IP &amp; VLAN","ACTIVE",
AK409="Warehouse HUAWEI","SPARE-ISSUE",
AK409="SPARE-HS","SPARE-ISSUE",
AK409="Power Telco","ACTIVE", AK409="no impacts","no impacts"
),"")</f>
        <v>No root cause</v>
      </c>
      <c r="AM409" s="108" t="s">
        <v>5537</v>
      </c>
      <c r="AN409" s="117" t="s">
        <v>1700</v>
      </c>
      <c r="AP409" s="23" t="s">
        <v>5537</v>
      </c>
      <c r="AQ409" s="23" t="s">
        <v>5537</v>
      </c>
      <c r="AR409" s="7"/>
      <c r="AS409" s="6"/>
      <c r="AT409" s="7"/>
      <c r="AU409" s="3" t="s">
        <v>5537</v>
      </c>
      <c r="AV409" s="24" t="s">
        <v>5537</v>
      </c>
      <c r="AW409" s="24" t="s">
        <v>5537</v>
      </c>
      <c r="AX409" s="24" t="s">
        <v>5537</v>
      </c>
      <c r="AY409" s="24" t="s">
        <v>5537</v>
      </c>
      <c r="AZ409" s="24" t="s">
        <v>5537</v>
      </c>
      <c r="BA409" s="24" t="s">
        <v>5537</v>
      </c>
      <c r="BB409" s="24" t="s">
        <v>5537</v>
      </c>
      <c r="BC409" s="24" t="s">
        <v>5537</v>
      </c>
      <c r="BD409" s="24" t="s">
        <v>5537</v>
      </c>
      <c r="BE409" s="24" t="s">
        <v>5537</v>
      </c>
      <c r="BF409" s="24" t="s">
        <v>5537</v>
      </c>
      <c r="BG409" s="24" t="s">
        <v>5537</v>
      </c>
      <c r="BH409" s="24" t="s">
        <v>5537</v>
      </c>
      <c r="BI409" s="9" t="s">
        <v>5537</v>
      </c>
      <c r="BJ409" s="14"/>
      <c r="BK409" s="14" t="s">
        <v>5537</v>
      </c>
      <c r="BL409" s="14" t="str">
        <f>_xlfn.XLOOKUP(B409,'[4]cell downs 18042026 17h'!$B:$B,'[4]cell downs 18042026 17h'!$B:$B,"")</f>
        <v/>
      </c>
      <c r="BM409" s="14" t="str">
        <f>_xlfn.XLOOKUP(B409,'[5]Cells Huawei 19042026 15h'!$B:$B,'[5]Cells Huawei 19042026 15h'!$B:$B,"")</f>
        <v/>
      </c>
      <c r="BN409" s="9" t="str">
        <f>_xlfn.XLOOKUP(B409,'[6]cells down 19042026 9H40'!$B:$B,'[6]cells down 19042026 9H40'!$B:$B,"")</f>
        <v/>
      </c>
      <c r="BO409" s="9" t="s">
        <v>1700</v>
      </c>
      <c r="BP409" s="9" t="s">
        <v>594</v>
      </c>
    </row>
    <row r="410" spans="1:68" s="9" customFormat="1" ht="34.5" customHeight="1" x14ac:dyDescent="0.35">
      <c r="A410" s="1" t="s">
        <v>458</v>
      </c>
      <c r="B410" s="8" t="s">
        <v>459</v>
      </c>
      <c r="C410" s="3" t="str">
        <f>_xlfn.XLOOKUP(B410,'[1]daily break down'!$D:$D,'[1]daily break down'!$E:$E,"")</f>
        <v>SUD-OUEST</v>
      </c>
      <c r="D410" s="1" t="s">
        <v>11</v>
      </c>
      <c r="E410" s="1" t="s">
        <v>96</v>
      </c>
      <c r="F410" s="3" t="s">
        <v>13</v>
      </c>
      <c r="G410" s="1" t="s">
        <v>106</v>
      </c>
      <c r="H410" s="39" t="str">
        <f>_xlfn.XLOOKUP(B410,[2]CALCULATION!$B:$B,[2]CALCULATION!$H:$H,"")</f>
        <v>Huawei</v>
      </c>
      <c r="I410" s="34">
        <v>0</v>
      </c>
      <c r="J410" s="34">
        <v>3.7706565877072085</v>
      </c>
      <c r="K410" s="34">
        <v>0</v>
      </c>
      <c r="L410" s="34">
        <v>3.9237172298271011E-3</v>
      </c>
      <c r="M410" s="34">
        <v>1.2438540320118252</v>
      </c>
      <c r="N410" s="34">
        <v>2.3824097616377458</v>
      </c>
      <c r="O410" s="34">
        <v>6.723824525658258E-3</v>
      </c>
      <c r="P410" s="34">
        <v>0</v>
      </c>
      <c r="Q410" s="34">
        <v>5.3505234952187721E-4</v>
      </c>
      <c r="R410" s="34">
        <v>0</v>
      </c>
      <c r="S410" s="109">
        <v>0.2234735313169707</v>
      </c>
      <c r="T410" s="109">
        <f>_xlfn.XLOOKUP(B410,'[3]Nur des jours'!$B:$B,'[3]Nur des jours'!$U:$U,"")</f>
        <v>0</v>
      </c>
      <c r="U410" s="109">
        <v>0</v>
      </c>
      <c r="V410" s="109">
        <v>0.50749715352150049</v>
      </c>
      <c r="W410" s="109">
        <v>0</v>
      </c>
      <c r="X410" s="109">
        <v>0.48119041300334159</v>
      </c>
      <c r="Y410" s="109">
        <v>0.15042105052891711</v>
      </c>
      <c r="Z410" s="109">
        <v>3.2994894887182435E-3</v>
      </c>
      <c r="AA410" s="109">
        <v>0.29427879223703246</v>
      </c>
      <c r="AB410" s="109">
        <v>0</v>
      </c>
      <c r="AC410" s="109">
        <v>0.15549500617483786</v>
      </c>
      <c r="AD410" s="109">
        <v>0.29957864547738777</v>
      </c>
      <c r="AE410" s="109">
        <v>0.17895717583675055</v>
      </c>
      <c r="AF410" s="109">
        <v>0.17895717583675055</v>
      </c>
      <c r="AG410" s="57" t="str">
        <f>_xlfn.XLOOKUP(B410,[3]CALCULATION!$B:$B,[3]CALCULATION!$M:$M,"")</f>
        <v>Operationnel</v>
      </c>
      <c r="AH410" s="57"/>
      <c r="AI410" s="56" t="str" cm="1">
        <f t="array" ref="AI410">IFERROR(_xlfn.IFS(
AK410="MPR ISSUE","PDH",
AK410="BSS Hardware Issue","BSS",
AK410="Sites strategiques, MLL, Pylone, etc.","ENVTECH",
AK410="AKTIVCO DEFAUT GE &amp; POWER Cabinet","AKTIVCO",
AK410="AKTIVCO Coupure ENEO &amp; Baisse de tension","AKTIVCO GRID ONLY",
AK410="Coupure ENEO &amp; Baisse de tension","IHS GRID ONLY",
AK410="Defaut GE &amp; POWER Cabinet","IHS",
AK410="Sharing","Partners",
AK410="Sites strategiques &amp; DataCenter","SST &amp; DC",
AK410="Exclu","Exclu",
AK410="SAT","SAT",
AK410="SPARE-ISSUE","SPARE-ISSUE",
AK410="Fiber CAmtel","TRANS_FO_CAMTEL",
AK410="Fiber AOF","Fiber AOF",
AK410="Projet OCM (HUAWEI)","TRAVAUX-HUAWEI",
AK410="Projet OCM (NOKIA)","TRAVAUX-NOKIA",
AK410="ACCESS-ISSUE","ACCESS-ISSUE",
AK410="Projet OCM (ZTE, NOKIA, autres projets)","TRAVAUX OCM",
AK410="No root CAuse","No root cause",
AK410="ODU HS","PDH",
AK410="IP &amp; VLAN","PDH",
AK410="Warehouse HUAWEI","SPARE-ISSUE",
AK410="SPARE-HS","SPARE-ISSUE",
AK410="Power Telco","BSS",AK410="no impacts","no impacts"
),"")</f>
        <v>No root cause</v>
      </c>
      <c r="AJ410" s="56" t="str" cm="1">
        <f t="array" ref="AJ410">IFERROR(_xlfn.IFS(
AK410="MPR ISSUE","TX ISSUE",
AK410="BSS Hardware Issue","RAN ISSUE",
AK410="Sites strategiques, MLL, Pylone, etc.","ENVTECH",
AK410="AKTIVCO DEFAUT GE &amp; POWER Cabinet","POWER ISSUE",
AK410="AKTIVCO Coupure ENEO &amp; Baisse de tension","POWER ISSUE",
AK410="Coupure ENEO &amp; Baisse de tension","POWER ISSUE",
AK410="Defaut GE &amp; POWER Cabinet","POWER ISSUE",
AK410="Sharing","POWER ISSUE",
AK410="Sites strategiques &amp; DataCenter","POWER ISSUE",
AK410="Exclu","Exclu",
AK410="SAT","TX ISSUE",
AK410="SPARE-ISSUE","SPARE-ISSUE",
AK410="Fiber CAmtel","TX ISSUE",
AK410="Fiber AOF","TX ISSUE",
AK410="Projet OCM (HUAWEI)","TRAVAUX-HUAWEI",
AK410="Projet OCM (NOKIA)","TRAVAUX -NOKIA",
AK410="ACCESS-ISSUE","ACCESS-ISSUE",
AK410="Projet OCM (ZTE, NOKIA, autres projets)","TRAVAUX OCM",
AK410="No root CAuse","No root cause",
AK410="ODU HS","TX ISSUE",
AK410="IP &amp; VLAN","TX ISSUE",
AK410="Warehouse HUAWEI","SPARE-ISSUE",
AK410="SPARE-HS","SPARE-ISSUE",
AK410="Power Telco","RAN ISSUE",AK410="no impacts","no impacts"
),"")</f>
        <v>No root cause</v>
      </c>
      <c r="AK410" s="81" t="s">
        <v>5620</v>
      </c>
      <c r="AL410" s="56" t="str" cm="1">
        <f t="array" ref="AL410">IFERROR(_xlfn.IFS(
AK410="MPR ISSUE","ACTIVE",
AK410="BSS Hardware Issue","ACTIVE",
AK410="Sites strategiques, MLL, Pylone, etc.","PASSIVE",
AK410="AKTIVCO DEFAUT GE &amp; POWER Cabinet","PASSIVE",
AK410="AKTIVCO Coupure ENEO &amp; Baisse de tension","PASSIVE",
AK410="Coupure ENEO &amp; Baisse de tension","PASSIVE",
AK410="Defaut GE &amp; POWER Cabinet","PASSIVE",
AK410="Sharing","PASSIVE",
AK410="Sites strategiques &amp; DataCenter","PASSIVE",
AK410="Exclu","Exclu",
AK410="SAT","ACTIVE",
AK410="SPARE-ISSUE","SPARE-ISSUE",
AK410="Fiber CAmtel","ACTIVE",
AK410="Fiber AOF","ACTIVE",
AK410="Projet OCM (HUAWEI)","PLANNED WORKS",
AK410="Projet OCM (NOKIA)","PLANNED WORKS",
AK410="ACCESS-ISSUE","ACCESS-ISSUE",
AK410="Projet OCM (ZTE, NOKIA, autres projets)","PLANNED WORKS",
AK410="No root CAuse","No root cause",
AK410="ODU HS","ACTIVE",
AK410="IP &amp; VLAN","ACTIVE",
AK410="Warehouse HUAWEI","SPARE-ISSUE",
AK410="SPARE-HS","SPARE-ISSUE",
AK410="Power Telco","ACTIVE", AK410="no impacts","no impacts"
),"")</f>
        <v>No root cause</v>
      </c>
      <c r="AM410" s="108" t="s">
        <v>5537</v>
      </c>
      <c r="AN410" s="117" t="s">
        <v>459</v>
      </c>
      <c r="AP410" s="23" t="s">
        <v>5537</v>
      </c>
      <c r="AQ410" s="23" t="s">
        <v>5537</v>
      </c>
      <c r="AR410" s="7"/>
      <c r="AS410" s="6"/>
      <c r="AT410" s="7"/>
      <c r="AU410" s="3" t="s">
        <v>5537</v>
      </c>
      <c r="AV410" s="24" t="s">
        <v>5537</v>
      </c>
      <c r="AW410" s="24" t="s">
        <v>5537</v>
      </c>
      <c r="AX410" s="24" t="s">
        <v>5537</v>
      </c>
      <c r="AY410" s="24" t="s">
        <v>5537</v>
      </c>
      <c r="AZ410" s="24" t="s">
        <v>5537</v>
      </c>
      <c r="BA410" s="24" t="s">
        <v>5537</v>
      </c>
      <c r="BB410" s="24" t="s">
        <v>5537</v>
      </c>
      <c r="BC410" s="24" t="s">
        <v>5537</v>
      </c>
      <c r="BD410" s="24" t="s">
        <v>5537</v>
      </c>
      <c r="BE410" s="24" t="s">
        <v>5537</v>
      </c>
      <c r="BF410" s="24" t="s">
        <v>5537</v>
      </c>
      <c r="BG410" s="24" t="s">
        <v>5537</v>
      </c>
      <c r="BH410" s="24" t="s">
        <v>5537</v>
      </c>
      <c r="BI410" s="9" t="s">
        <v>5537</v>
      </c>
      <c r="BJ410" s="14"/>
      <c r="BK410" s="14" t="s">
        <v>5537</v>
      </c>
      <c r="BL410" s="14" t="str">
        <f>_xlfn.XLOOKUP(B410,'[4]cell downs 18042026 17h'!$B:$B,'[4]cell downs 18042026 17h'!$B:$B,"")</f>
        <v/>
      </c>
      <c r="BM410" s="14" t="str">
        <f>_xlfn.XLOOKUP(B410,'[5]Cells Huawei 19042026 15h'!$B:$B,'[5]Cells Huawei 19042026 15h'!$B:$B,"")</f>
        <v/>
      </c>
      <c r="BN410" s="9" t="str">
        <f>_xlfn.XLOOKUP(B410,'[6]cells down 19042026 9H40'!$B:$B,'[6]cells down 19042026 9H40'!$B:$B,"")</f>
        <v/>
      </c>
      <c r="BO410" s="9" t="s">
        <v>459</v>
      </c>
      <c r="BP410" s="9" t="s">
        <v>318</v>
      </c>
    </row>
    <row r="411" spans="1:68" s="9" customFormat="1" x14ac:dyDescent="0.35">
      <c r="A411" s="1" t="s">
        <v>334</v>
      </c>
      <c r="B411" s="1" t="s">
        <v>335</v>
      </c>
      <c r="C411" s="3" t="str">
        <f>_xlfn.XLOOKUP(B411,'[1]daily break down'!$D:$D,'[1]daily break down'!$E:$E,"")</f>
        <v>Douala</v>
      </c>
      <c r="D411" s="1" t="s">
        <v>21</v>
      </c>
      <c r="E411" s="1" t="s">
        <v>22</v>
      </c>
      <c r="F411" s="3" t="s">
        <v>31</v>
      </c>
      <c r="G411" s="1" t="s">
        <v>32</v>
      </c>
      <c r="H411" s="41" t="str">
        <f>_xlfn.XLOOKUP(B411,[2]CALCULATION!$B:$B,[2]CALCULATION!$H:$H,"")</f>
        <v>ZTE</v>
      </c>
      <c r="I411" s="34">
        <v>3.3148098209928869</v>
      </c>
      <c r="J411" s="34">
        <v>35.623446564678552</v>
      </c>
      <c r="K411" s="34">
        <v>35.840392457331362</v>
      </c>
      <c r="L411" s="34">
        <v>3.0933694886040981</v>
      </c>
      <c r="M411" s="34">
        <v>7.2889289821449461</v>
      </c>
      <c r="N411" s="34">
        <v>20.366856859941841</v>
      </c>
      <c r="O411" s="34">
        <v>5.789694463706331</v>
      </c>
      <c r="P411" s="34">
        <v>5.1304921340170599</v>
      </c>
      <c r="Q411" s="34">
        <v>19.976393490339099</v>
      </c>
      <c r="R411" s="34">
        <v>25.625351351042859</v>
      </c>
      <c r="S411" s="109">
        <v>1.3190288871196498</v>
      </c>
      <c r="T411" s="109">
        <f>_xlfn.XLOOKUP(B411,'[3]Nur des jours'!$B:$B,'[3]Nur des jours'!$U:$U,"")</f>
        <v>0.54127679185464939</v>
      </c>
      <c r="U411" s="109">
        <v>13.371885638624217</v>
      </c>
      <c r="V411" s="109">
        <v>0.80680543784403891</v>
      </c>
      <c r="W411" s="109">
        <v>0.54127679185464939</v>
      </c>
      <c r="X411" s="109">
        <v>7.9829632197880906</v>
      </c>
      <c r="Y411" s="109">
        <v>8.3957917776008539</v>
      </c>
      <c r="Z411" s="109">
        <v>45.489223332277483</v>
      </c>
      <c r="AA411" s="109">
        <v>3.4201437935354253</v>
      </c>
      <c r="AB411" s="109">
        <v>0.76510702473796721</v>
      </c>
      <c r="AC411" s="109">
        <v>0.32335467549128927</v>
      </c>
      <c r="AD411" s="109">
        <v>5.6420025092566738E-2</v>
      </c>
      <c r="AE411" s="109">
        <v>0.21557259162236442</v>
      </c>
      <c r="AF411" s="109">
        <v>0.21557259162236442</v>
      </c>
      <c r="AG411" s="57" t="str">
        <f>_xlfn.XLOOKUP(B411,[3]CALCULATION!$B:$B,[3]CALCULATION!$M:$M,"")</f>
        <v>Operationnel</v>
      </c>
      <c r="AH411" s="57"/>
      <c r="AI411" s="56" t="str" cm="1">
        <f t="array" ref="AI411">IFERROR(_xlfn.IFS(
AK411="MPR ISSUE","PDH",
AK411="BSS Hardware Issue","BSS",
AK411="Sites strategiques, MLL, Pylone, etc.","ENVTECH",
AK411="AKTIVCO DEFAUT GE &amp; POWER Cabinet","AKTIVCO",
AK411="AKTIVCO Coupure ENEO &amp; Baisse de tension","AKTIVCO GRID ONLY",
AK411="Coupure ENEO &amp; Baisse de tension","IHS GRID ONLY",
AK411="Defaut GE &amp; POWER Cabinet","IHS",
AK411="Sharing","Partners",
AK411="Sites strategiques &amp; DataCenter","SST &amp; DC",
AK411="Exclu","Exclu",
AK411="SAT","SAT",
AK411="SPARE-ISSUE","SPARE-ISSUE",
AK411="Fiber CAmtel","TRANS_FO_CAMTEL",
AK411="Fiber AOF","Fiber AOF",
AK411="Projet OCM (HUAWEI)","TRAVAUX-HUAWEI",
AK411="Projet OCM (NOKIA)","TRAVAUX-NOKIA",
AK411="ACCESS-ISSUE","ACCESS-ISSUE",
AK411="Projet OCM (ZTE, NOKIA, autres projets)","TRAVAUX OCM",
AK411="No root CAuse","No root cause",
AK411="ODU HS","PDH",
AK411="IP &amp; VLAN","PDH",
AK411="Warehouse HUAWEI","SPARE-ISSUE",
AK411="SPARE-HS","SPARE-ISSUE",
AK411="Power Telco","BSS",AK411="no impacts","no impacts"
),"")</f>
        <v>No root cause</v>
      </c>
      <c r="AJ411" s="56" t="str" cm="1">
        <f t="array" ref="AJ411">IFERROR(_xlfn.IFS(
AK411="MPR ISSUE","TX ISSUE",
AK411="BSS Hardware Issue","RAN ISSUE",
AK411="Sites strategiques, MLL, Pylone, etc.","ENVTECH",
AK411="AKTIVCO DEFAUT GE &amp; POWER Cabinet","POWER ISSUE",
AK411="AKTIVCO Coupure ENEO &amp; Baisse de tension","POWER ISSUE",
AK411="Coupure ENEO &amp; Baisse de tension","POWER ISSUE",
AK411="Defaut GE &amp; POWER Cabinet","POWER ISSUE",
AK411="Sharing","POWER ISSUE",
AK411="Sites strategiques &amp; DataCenter","POWER ISSUE",
AK411="Exclu","Exclu",
AK411="SAT","TX ISSUE",
AK411="SPARE-ISSUE","SPARE-ISSUE",
AK411="Fiber CAmtel","TX ISSUE",
AK411="Fiber AOF","TX ISSUE",
AK411="Projet OCM (HUAWEI)","TRAVAUX-HUAWEI",
AK411="Projet OCM (NOKIA)","TRAVAUX -NOKIA",
AK411="ACCESS-ISSUE","ACCESS-ISSUE",
AK411="Projet OCM (ZTE, NOKIA, autres projets)","TRAVAUX OCM",
AK411="No root CAuse","No root cause",
AK411="ODU HS","TX ISSUE",
AK411="IP &amp; VLAN","TX ISSUE",
AK411="Warehouse HUAWEI","SPARE-ISSUE",
AK411="SPARE-HS","SPARE-ISSUE",
AK411="Power Telco","RAN ISSUE",AK411="no impacts","no impacts"
),"")</f>
        <v>No root cause</v>
      </c>
      <c r="AK411" s="81" t="s">
        <v>5620</v>
      </c>
      <c r="AL411" s="56" t="str" cm="1">
        <f t="array" ref="AL411">IFERROR(_xlfn.IFS(
AK411="MPR ISSUE","ACTIVE",
AK411="BSS Hardware Issue","ACTIVE",
AK411="Sites strategiques, MLL, Pylone, etc.","PASSIVE",
AK411="AKTIVCO DEFAUT GE &amp; POWER Cabinet","PASSIVE",
AK411="AKTIVCO Coupure ENEO &amp; Baisse de tension","PASSIVE",
AK411="Coupure ENEO &amp; Baisse de tension","PASSIVE",
AK411="Defaut GE &amp; POWER Cabinet","PASSIVE",
AK411="Sharing","PASSIVE",
AK411="Sites strategiques &amp; DataCenter","PASSIVE",
AK411="Exclu","Exclu",
AK411="SAT","ACTIVE",
AK411="SPARE-ISSUE","SPARE-ISSUE",
AK411="Fiber CAmtel","ACTIVE",
AK411="Fiber AOF","ACTIVE",
AK411="Projet OCM (HUAWEI)","PLANNED WORKS",
AK411="Projet OCM (NOKIA)","PLANNED WORKS",
AK411="ACCESS-ISSUE","ACCESS-ISSUE",
AK411="Projet OCM (ZTE, NOKIA, autres projets)","PLANNED WORKS",
AK411="No root CAuse","No root cause",
AK411="ODU HS","ACTIVE",
AK411="IP &amp; VLAN","ACTIVE",
AK411="Warehouse HUAWEI","SPARE-ISSUE",
AK411="SPARE-HS","SPARE-ISSUE",
AK411="Power Telco","ACTIVE", AK411="no impacts","no impacts"
),"")</f>
        <v>No root cause</v>
      </c>
      <c r="AM411" s="108" t="s">
        <v>5537</v>
      </c>
      <c r="AN411" s="117" t="s">
        <v>335</v>
      </c>
      <c r="AP411" s="23" t="s">
        <v>5537</v>
      </c>
      <c r="AQ411" s="23" t="s">
        <v>5537</v>
      </c>
      <c r="AR411" s="7"/>
      <c r="AS411" s="6"/>
      <c r="AT411" s="7"/>
      <c r="AU411" s="3" t="s">
        <v>5537</v>
      </c>
      <c r="AV411" s="24" t="s">
        <v>5537</v>
      </c>
      <c r="AW411" s="24" t="s">
        <v>5537</v>
      </c>
      <c r="AX411" s="24" t="s">
        <v>5537</v>
      </c>
      <c r="AY411" s="24" t="s">
        <v>5537</v>
      </c>
      <c r="AZ411" s="24" t="s">
        <v>5537</v>
      </c>
      <c r="BA411" s="24" t="s">
        <v>5537</v>
      </c>
      <c r="BB411" s="24" t="s">
        <v>5537</v>
      </c>
      <c r="BC411" s="24" t="s">
        <v>5537</v>
      </c>
      <c r="BD411" s="24" t="s">
        <v>5537</v>
      </c>
      <c r="BE411" s="24" t="s">
        <v>5537</v>
      </c>
      <c r="BF411" s="24" t="s">
        <v>5537</v>
      </c>
      <c r="BG411" s="24" t="s">
        <v>5537</v>
      </c>
      <c r="BH411" s="24" t="s">
        <v>5537</v>
      </c>
      <c r="BI411" s="9" t="s">
        <v>5537</v>
      </c>
      <c r="BJ411" s="14"/>
      <c r="BK411" s="14" t="s">
        <v>5537</v>
      </c>
      <c r="BL411" s="14" t="str">
        <f>_xlfn.XLOOKUP(B411,'[4]cell downs 18042026 17h'!$B:$B,'[4]cell downs 18042026 17h'!$B:$B,"")</f>
        <v/>
      </c>
      <c r="BM411" s="14" t="str">
        <f>_xlfn.XLOOKUP(B411,'[5]Cells Huawei 19042026 15h'!$B:$B,'[5]Cells Huawei 19042026 15h'!$B:$B,"")</f>
        <v/>
      </c>
      <c r="BN411" s="9" t="str">
        <f>_xlfn.XLOOKUP(B411,'[6]cells down 19042026 9H40'!$B:$B,'[6]cells down 19042026 9H40'!$B:$B,"")</f>
        <v/>
      </c>
      <c r="BO411" s="9" t="s">
        <v>5537</v>
      </c>
      <c r="BP411" s="9" t="s">
        <v>5537</v>
      </c>
    </row>
    <row r="412" spans="1:68" s="9" customFormat="1" x14ac:dyDescent="0.35">
      <c r="A412" s="1" t="s">
        <v>1451</v>
      </c>
      <c r="B412" s="8" t="s">
        <v>1452</v>
      </c>
      <c r="C412" s="3" t="str">
        <f>_xlfn.XLOOKUP(B412,'[1]daily break down'!$D:$D,'[1]daily break down'!$E:$E,"")</f>
        <v>ADAMAOUA</v>
      </c>
      <c r="D412" s="1" t="s">
        <v>11</v>
      </c>
      <c r="E412" s="1" t="s">
        <v>66</v>
      </c>
      <c r="F412" s="3" t="s">
        <v>90</v>
      </c>
      <c r="G412" s="1" t="s">
        <v>1453</v>
      </c>
      <c r="H412" s="40" t="str">
        <f>_xlfn.XLOOKUP(B412,[2]CALCULATION!$B:$B,[2]CALCULATION!$H:$H,"")</f>
        <v>NOKIA</v>
      </c>
      <c r="I412" s="34">
        <v>1.9621992745097105E-3</v>
      </c>
      <c r="J412" s="34">
        <v>0</v>
      </c>
      <c r="K412" s="34">
        <v>1.6515452495365072E-2</v>
      </c>
      <c r="L412" s="34">
        <v>6.2429999805308526E-3</v>
      </c>
      <c r="M412" s="34">
        <v>4.3166154267316294E-3</v>
      </c>
      <c r="N412" s="34">
        <v>5.6241924421704614E-2</v>
      </c>
      <c r="O412" s="34">
        <v>2.2531213303344805E-2</v>
      </c>
      <c r="P412" s="34">
        <v>0.29235404852629554</v>
      </c>
      <c r="Q412" s="34">
        <v>1.3663177064533414E-2</v>
      </c>
      <c r="R412" s="34">
        <v>7.1348571206081551E-4</v>
      </c>
      <c r="S412" s="109">
        <v>9.8104285408349284E-4</v>
      </c>
      <c r="T412" s="109">
        <f>_xlfn.XLOOKUP(B412,'[3]Nur des jours'!$B:$B,'[3]Nur des jours'!$U:$U,"")</f>
        <v>0</v>
      </c>
      <c r="U412" s="109">
        <v>0</v>
      </c>
      <c r="V412" s="109">
        <v>0</v>
      </c>
      <c r="W412" s="109">
        <v>0</v>
      </c>
      <c r="X412" s="109">
        <v>3.2812081803956938</v>
      </c>
      <c r="Y412" s="109">
        <v>6.1629826528894256</v>
      </c>
      <c r="Z412" s="109">
        <v>3.9912846124175796E-2</v>
      </c>
      <c r="AA412" s="109">
        <v>0.15550915744757351</v>
      </c>
      <c r="AB412" s="109">
        <v>0.15815753538429794</v>
      </c>
      <c r="AC412" s="109">
        <v>0.27676862143248243</v>
      </c>
      <c r="AD412" s="109">
        <v>0.19579271059647282</v>
      </c>
      <c r="AE412" s="109">
        <v>0.17751438171906003</v>
      </c>
      <c r="AF412" s="109">
        <v>0.17751438171906003</v>
      </c>
      <c r="AG412" s="57" t="str">
        <f>_xlfn.XLOOKUP(B412,[3]CALCULATION!$B:$B,[3]CALCULATION!$M:$M,"")</f>
        <v>Operationnel</v>
      </c>
      <c r="AH412" s="57"/>
      <c r="AI412" s="56" t="str" cm="1">
        <f t="array" ref="AI412">IFERROR(_xlfn.IFS(
AK412="MPR ISSUE","PDH",
AK412="BSS Hardware Issue","BSS",
AK412="Sites strategiques, MLL, Pylone, etc.","ENVTECH",
AK412="AKTIVCO DEFAUT GE &amp; POWER Cabinet","AKTIVCO",
AK412="AKTIVCO Coupure ENEO &amp; Baisse de tension","AKTIVCO GRID ONLY",
AK412="Coupure ENEO &amp; Baisse de tension","IHS GRID ONLY",
AK412="Defaut GE &amp; POWER Cabinet","IHS",
AK412="Sharing","Partners",
AK412="Sites strategiques &amp; DataCenter","SST &amp; DC",
AK412="Exclu","Exclu",
AK412="SAT","SAT",
AK412="SPARE-ISSUE","SPARE-ISSUE",
AK412="Fiber CAmtel","TRANS_FO_CAMTEL",
AK412="Fiber AOF","Fiber AOF",
AK412="Projet OCM (HUAWEI)","TRAVAUX-HUAWEI",
AK412="Projet OCM (NOKIA)","TRAVAUX-NOKIA",
AK412="ACCESS-ISSUE","ACCESS-ISSUE",
AK412="Projet OCM (ZTE, NOKIA, autres projets)","TRAVAUX OCM",
AK412="No root CAuse","No root cause",
AK412="ODU HS","PDH",
AK412="IP &amp; VLAN","PDH",
AK412="Warehouse HUAWEI","SPARE-ISSUE",
AK412="SPARE-HS","SPARE-ISSUE",
AK412="Power Telco","BSS",AK412="no impacts","no impacts"
),"")</f>
        <v>IHS</v>
      </c>
      <c r="AJ412" s="56" t="str" cm="1">
        <f t="array" ref="AJ412">IFERROR(_xlfn.IFS(
AK412="MPR ISSUE","TX ISSUE",
AK412="BSS Hardware Issue","RAN ISSUE",
AK412="Sites strategiques, MLL, Pylone, etc.","ENVTECH",
AK412="AKTIVCO DEFAUT GE &amp; POWER Cabinet","POWER ISSUE",
AK412="AKTIVCO Coupure ENEO &amp; Baisse de tension","POWER ISSUE",
AK412="Coupure ENEO &amp; Baisse de tension","POWER ISSUE",
AK412="Defaut GE &amp; POWER Cabinet","POWER ISSUE",
AK412="Sharing","POWER ISSUE",
AK412="Sites strategiques &amp; DataCenter","POWER ISSUE",
AK412="Exclu","Exclu",
AK412="SAT","TX ISSUE",
AK412="SPARE-ISSUE","SPARE-ISSUE",
AK412="Fiber CAmtel","TX ISSUE",
AK412="Fiber AOF","TX ISSUE",
AK412="Projet OCM (HUAWEI)","TRAVAUX-HUAWEI",
AK412="Projet OCM (NOKIA)","TRAVAUX -NOKIA",
AK412="ACCESS-ISSUE","ACCESS-ISSUE",
AK412="Projet OCM (ZTE, NOKIA, autres projets)","TRAVAUX OCM",
AK412="No root CAuse","No root cause",
AK412="ODU HS","TX ISSUE",
AK412="IP &amp; VLAN","TX ISSUE",
AK412="Warehouse HUAWEI","SPARE-ISSUE",
AK412="SPARE-HS","SPARE-ISSUE",
AK412="Power Telco","RAN ISSUE",AK412="no impacts","no impacts"
),"")</f>
        <v>POWER ISSUE</v>
      </c>
      <c r="AK412" s="81" t="s">
        <v>5330</v>
      </c>
      <c r="AL412" s="56" t="str" cm="1">
        <f t="array" ref="AL412">IFERROR(_xlfn.IFS(
AK412="MPR ISSUE","ACTIVE",
AK412="BSS Hardware Issue","ACTIVE",
AK412="Sites strategiques, MLL, Pylone, etc.","PASSIVE",
AK412="AKTIVCO DEFAUT GE &amp; POWER Cabinet","PASSIVE",
AK412="AKTIVCO Coupure ENEO &amp; Baisse de tension","PASSIVE",
AK412="Coupure ENEO &amp; Baisse de tension","PASSIVE",
AK412="Defaut GE &amp; POWER Cabinet","PASSIVE",
AK412="Sharing","PASSIVE",
AK412="Sites strategiques &amp; DataCenter","PASSIVE",
AK412="Exclu","Exclu",
AK412="SAT","ACTIVE",
AK412="SPARE-ISSUE","SPARE-ISSUE",
AK412="Fiber CAmtel","ACTIVE",
AK412="Fiber AOF","ACTIVE",
AK412="Projet OCM (HUAWEI)","PLANNED WORKS",
AK412="Projet OCM (NOKIA)","PLANNED WORKS",
AK412="ACCESS-ISSUE","ACCESS-ISSUE",
AK412="Projet OCM (ZTE, NOKIA, autres projets)","PLANNED WORKS",
AK412="No root CAuse","No root cause",
AK412="ODU HS","ACTIVE",
AK412="IP &amp; VLAN","ACTIVE",
AK412="Warehouse HUAWEI","SPARE-ISSUE",
AK412="SPARE-HS","SPARE-ISSUE",
AK412="Power Telco","ACTIVE", AK412="no impacts","no impacts"
),"")</f>
        <v>PASSIVE</v>
      </c>
      <c r="AM412" s="108" t="s">
        <v>5968</v>
      </c>
      <c r="AN412" s="117" t="s">
        <v>1452</v>
      </c>
      <c r="AP412" s="23" t="s">
        <v>5537</v>
      </c>
      <c r="AQ412" s="23" t="s">
        <v>5537</v>
      </c>
      <c r="AR412" s="7"/>
      <c r="AS412" s="6"/>
      <c r="AT412" s="7"/>
      <c r="AU412" s="3" t="s">
        <v>5537</v>
      </c>
      <c r="AV412" s="24" t="s">
        <v>5537</v>
      </c>
      <c r="AW412" s="24" t="s">
        <v>5537</v>
      </c>
      <c r="AX412" s="24" t="s">
        <v>5537</v>
      </c>
      <c r="AY412" s="24" t="s">
        <v>5537</v>
      </c>
      <c r="AZ412" s="24" t="s">
        <v>5537</v>
      </c>
      <c r="BA412" s="24" t="s">
        <v>5537</v>
      </c>
      <c r="BB412" s="24" t="s">
        <v>5537</v>
      </c>
      <c r="BC412" s="24" t="s">
        <v>5537</v>
      </c>
      <c r="BD412" s="24" t="s">
        <v>5537</v>
      </c>
      <c r="BE412" s="24" t="s">
        <v>5537</v>
      </c>
      <c r="BF412" s="24" t="s">
        <v>5537</v>
      </c>
      <c r="BG412" s="24" t="s">
        <v>5537</v>
      </c>
      <c r="BH412" s="24" t="s">
        <v>5537</v>
      </c>
      <c r="BI412" s="9" t="s">
        <v>5968</v>
      </c>
      <c r="BJ412" s="14"/>
      <c r="BK412" s="14" t="s">
        <v>5537</v>
      </c>
      <c r="BL412" s="14" t="str">
        <f>_xlfn.XLOOKUP(B412,'[4]cell downs 18042026 17h'!$B:$B,'[4]cell downs 18042026 17h'!$B:$B,"")</f>
        <v/>
      </c>
      <c r="BM412" s="14" t="str">
        <f>_xlfn.XLOOKUP(B412,'[5]Cells Huawei 19042026 15h'!$B:$B,'[5]Cells Huawei 19042026 15h'!$B:$B,"")</f>
        <v/>
      </c>
      <c r="BN412" s="9" t="str">
        <f>_xlfn.XLOOKUP(B412,'[6]cells down 19042026 9H40'!$B:$B,'[6]cells down 19042026 9H40'!$B:$B,"")</f>
        <v/>
      </c>
      <c r="BO412" s="9" t="s">
        <v>1452</v>
      </c>
      <c r="BP412" s="9" t="s">
        <v>12</v>
      </c>
    </row>
    <row r="413" spans="1:68" s="9" customFormat="1" x14ac:dyDescent="0.35">
      <c r="A413" s="25" t="s">
        <v>5372</v>
      </c>
      <c r="B413" s="25" t="s">
        <v>5373</v>
      </c>
      <c r="C413" s="3" t="str">
        <f>_xlfn.XLOOKUP(B413,'[1]daily break down'!$D:$D,'[1]daily break down'!$E:$E,"")</f>
        <v>Douala</v>
      </c>
      <c r="D413" s="25" t="s">
        <v>357</v>
      </c>
      <c r="E413" s="25" t="s">
        <v>22</v>
      </c>
      <c r="F413" s="25" t="s">
        <v>5371</v>
      </c>
      <c r="G413" s="25" t="s">
        <v>32</v>
      </c>
      <c r="H413" s="41" t="str">
        <f>_xlfn.XLOOKUP(B413,[2]CALCULATION!$B:$B,[2]CALCULATION!$H:$H,"")</f>
        <v>ZTE</v>
      </c>
      <c r="I413" s="34">
        <v>0</v>
      </c>
      <c r="J413" s="34">
        <v>8.0850512080768677</v>
      </c>
      <c r="K413" s="34">
        <v>0</v>
      </c>
      <c r="L413" s="34">
        <v>3.9541617085148961</v>
      </c>
      <c r="M413" s="34">
        <v>30.641966510003339</v>
      </c>
      <c r="N413" s="34">
        <v>10.506876492796055</v>
      </c>
      <c r="O413" s="34">
        <v>0</v>
      </c>
      <c r="P413" s="34">
        <v>0</v>
      </c>
      <c r="Q413" s="34">
        <v>7.2368148833015216</v>
      </c>
      <c r="R413" s="34">
        <v>0</v>
      </c>
      <c r="S413" s="109">
        <v>0.1732677858535018</v>
      </c>
      <c r="T413" s="109">
        <f>_xlfn.XLOOKUP(B413,'[3]Nur des jours'!$B:$B,'[3]Nur des jours'!$U:$U,"")</f>
        <v>0</v>
      </c>
      <c r="U413" s="109">
        <v>0</v>
      </c>
      <c r="V413" s="109">
        <v>4.6669941187045749</v>
      </c>
      <c r="W413" s="109">
        <v>0</v>
      </c>
      <c r="X413" s="109">
        <v>4.8087294860929202</v>
      </c>
      <c r="Y413" s="109">
        <v>8.8361755314139927</v>
      </c>
      <c r="Z413" s="109">
        <v>0</v>
      </c>
      <c r="AA413" s="109">
        <v>0.17378500312470607</v>
      </c>
      <c r="AB413" s="109">
        <v>0</v>
      </c>
      <c r="AC413" s="109">
        <v>0</v>
      </c>
      <c r="AD413" s="109">
        <v>6.5663984006037582E-2</v>
      </c>
      <c r="AE413" s="109">
        <v>0.1621565320617635</v>
      </c>
      <c r="AF413" s="109">
        <v>0.1621565320617635</v>
      </c>
      <c r="AG413" s="57" t="str">
        <f>_xlfn.XLOOKUP(B413,[3]CALCULATION!$B:$B,[3]CALCULATION!$M:$M,"")</f>
        <v>Operationnel</v>
      </c>
      <c r="AH413" s="57"/>
      <c r="AI413" s="56" t="str" cm="1">
        <f t="array" ref="AI413">IFERROR(_xlfn.IFS(
AK413="MPR ISSUE","PDH",
AK413="BSS Hardware Issue","BSS",
AK413="Sites strategiques, MLL, Pylone, etc.","ENVTECH",
AK413="AKTIVCO DEFAUT GE &amp; POWER Cabinet","AKTIVCO",
AK413="AKTIVCO Coupure ENEO &amp; Baisse de tension","AKTIVCO GRID ONLY",
AK413="Coupure ENEO &amp; Baisse de tension","IHS GRID ONLY",
AK413="Defaut GE &amp; POWER Cabinet","IHS",
AK413="Sharing","Partners",
AK413="Sites strategiques &amp; DataCenter","SST &amp; DC",
AK413="Exclu","Exclu",
AK413="SAT","SAT",
AK413="SPARE-ISSUE","SPARE-ISSUE",
AK413="Fiber CAmtel","TRANS_FO_CAMTEL",
AK413="Fiber AOF","Fiber AOF",
AK413="Projet OCM (HUAWEI)","TRAVAUX-HUAWEI",
AK413="Projet OCM (NOKIA)","TRAVAUX-NOKIA",
AK413="ACCESS-ISSUE","ACCESS-ISSUE",
AK413="Projet OCM (ZTE, NOKIA, autres projets)","TRAVAUX OCM",
AK413="No root CAuse","No root cause",
AK413="ODU HS","PDH",
AK413="IP &amp; VLAN","PDH",
AK413="Warehouse HUAWEI","SPARE-ISSUE",
AK413="SPARE-HS","SPARE-ISSUE",
AK413="Power Telco","BSS",AK413="no impacts","no impacts"
),"")</f>
        <v>No root cause</v>
      </c>
      <c r="AJ413" s="56" t="str" cm="1">
        <f t="array" ref="AJ413">IFERROR(_xlfn.IFS(
AK413="MPR ISSUE","TX ISSUE",
AK413="BSS Hardware Issue","RAN ISSUE",
AK413="Sites strategiques, MLL, Pylone, etc.","ENVTECH",
AK413="AKTIVCO DEFAUT GE &amp; POWER Cabinet","POWER ISSUE",
AK413="AKTIVCO Coupure ENEO &amp; Baisse de tension","POWER ISSUE",
AK413="Coupure ENEO &amp; Baisse de tension","POWER ISSUE",
AK413="Defaut GE &amp; POWER Cabinet","POWER ISSUE",
AK413="Sharing","POWER ISSUE",
AK413="Sites strategiques &amp; DataCenter","POWER ISSUE",
AK413="Exclu","Exclu",
AK413="SAT","TX ISSUE",
AK413="SPARE-ISSUE","SPARE-ISSUE",
AK413="Fiber CAmtel","TX ISSUE",
AK413="Fiber AOF","TX ISSUE",
AK413="Projet OCM (HUAWEI)","TRAVAUX-HUAWEI",
AK413="Projet OCM (NOKIA)","TRAVAUX -NOKIA",
AK413="ACCESS-ISSUE","ACCESS-ISSUE",
AK413="Projet OCM (ZTE, NOKIA, autres projets)","TRAVAUX OCM",
AK413="No root CAuse","No root cause",
AK413="ODU HS","TX ISSUE",
AK413="IP &amp; VLAN","TX ISSUE",
AK413="Warehouse HUAWEI","SPARE-ISSUE",
AK413="SPARE-HS","SPARE-ISSUE",
AK413="Power Telco","RAN ISSUE",AK413="no impacts","no impacts"
),"")</f>
        <v>No root cause</v>
      </c>
      <c r="AK413" s="81" t="s">
        <v>5620</v>
      </c>
      <c r="AL413" s="56" t="str" cm="1">
        <f t="array" ref="AL413">IFERROR(_xlfn.IFS(
AK413="MPR ISSUE","ACTIVE",
AK413="BSS Hardware Issue","ACTIVE",
AK413="Sites strategiques, MLL, Pylone, etc.","PASSIVE",
AK413="AKTIVCO DEFAUT GE &amp; POWER Cabinet","PASSIVE",
AK413="AKTIVCO Coupure ENEO &amp; Baisse de tension","PASSIVE",
AK413="Coupure ENEO &amp; Baisse de tension","PASSIVE",
AK413="Defaut GE &amp; POWER Cabinet","PASSIVE",
AK413="Sharing","PASSIVE",
AK413="Sites strategiques &amp; DataCenter","PASSIVE",
AK413="Exclu","Exclu",
AK413="SAT","ACTIVE",
AK413="SPARE-ISSUE","SPARE-ISSUE",
AK413="Fiber CAmtel","ACTIVE",
AK413="Fiber AOF","ACTIVE",
AK413="Projet OCM (HUAWEI)","PLANNED WORKS",
AK413="Projet OCM (NOKIA)","PLANNED WORKS",
AK413="ACCESS-ISSUE","ACCESS-ISSUE",
AK413="Projet OCM (ZTE, NOKIA, autres projets)","PLANNED WORKS",
AK413="No root CAuse","No root cause",
AK413="ODU HS","ACTIVE",
AK413="IP &amp; VLAN","ACTIVE",
AK413="Warehouse HUAWEI","SPARE-ISSUE",
AK413="SPARE-HS","SPARE-ISSUE",
AK413="Power Telco","ACTIVE", AK413="no impacts","no impacts"
),"")</f>
        <v>No root cause</v>
      </c>
      <c r="AM413" s="108" t="s">
        <v>5537</v>
      </c>
      <c r="AN413" s="117" t="s">
        <v>5373</v>
      </c>
      <c r="AP413" s="23" t="s">
        <v>5537</v>
      </c>
      <c r="AQ413" s="23" t="s">
        <v>5537</v>
      </c>
      <c r="AR413" s="7"/>
      <c r="AS413" s="6"/>
      <c r="AT413" s="7"/>
      <c r="AU413" s="3" t="s">
        <v>5537</v>
      </c>
      <c r="AV413" s="24" t="s">
        <v>5537</v>
      </c>
      <c r="AW413" s="24" t="s">
        <v>5537</v>
      </c>
      <c r="AX413" s="24" t="s">
        <v>5537</v>
      </c>
      <c r="AY413" s="24" t="s">
        <v>5537</v>
      </c>
      <c r="AZ413" s="24" t="s">
        <v>5537</v>
      </c>
      <c r="BA413" s="24" t="s">
        <v>5537</v>
      </c>
      <c r="BB413" s="24" t="s">
        <v>5537</v>
      </c>
      <c r="BC413" s="24" t="s">
        <v>5537</v>
      </c>
      <c r="BD413" s="24" t="s">
        <v>5537</v>
      </c>
      <c r="BE413" s="24" t="s">
        <v>5537</v>
      </c>
      <c r="BF413" s="24" t="s">
        <v>5537</v>
      </c>
      <c r="BG413" s="24" t="s">
        <v>5537</v>
      </c>
      <c r="BH413" s="24" t="s">
        <v>5537</v>
      </c>
      <c r="BI413" s="9" t="s">
        <v>5537</v>
      </c>
      <c r="BJ413" s="14"/>
      <c r="BK413" s="14" t="s">
        <v>5537</v>
      </c>
      <c r="BL413" s="14" t="str">
        <f>_xlfn.XLOOKUP(B413,'[4]cell downs 18042026 17h'!$B:$B,'[4]cell downs 18042026 17h'!$B:$B,"")</f>
        <v/>
      </c>
      <c r="BM413" s="14" t="str">
        <f>_xlfn.XLOOKUP(B413,'[5]Cells Huawei 19042026 15h'!$B:$B,'[5]Cells Huawei 19042026 15h'!$B:$B,"")</f>
        <v/>
      </c>
      <c r="BN413" s="9" t="str">
        <f>_xlfn.XLOOKUP(B413,'[6]cells down 19042026 9H40'!$B:$B,'[6]cells down 19042026 9H40'!$B:$B,"")</f>
        <v/>
      </c>
      <c r="BO413" s="9" t="s">
        <v>5537</v>
      </c>
      <c r="BP413" s="9" t="s">
        <v>5537</v>
      </c>
    </row>
    <row r="414" spans="1:68" s="9" customFormat="1" x14ac:dyDescent="0.35">
      <c r="A414" s="1" t="s">
        <v>2128</v>
      </c>
      <c r="B414" s="8" t="s">
        <v>2129</v>
      </c>
      <c r="C414" s="3" t="str">
        <f>_xlfn.XLOOKUP(B414,'[1]daily break down'!$D:$D,'[1]daily break down'!$E:$E,"")</f>
        <v>CENTRE</v>
      </c>
      <c r="D414" s="1" t="s">
        <v>21</v>
      </c>
      <c r="E414" s="1" t="s">
        <v>36</v>
      </c>
      <c r="F414" s="3" t="s">
        <v>37</v>
      </c>
      <c r="G414" s="1" t="s">
        <v>2128</v>
      </c>
      <c r="H414" s="41" t="str">
        <f>_xlfn.XLOOKUP(B414,[2]CALCULATION!$B:$B,[2]CALCULATION!$H:$H,"")</f>
        <v>ZTE</v>
      </c>
      <c r="I414" s="34">
        <v>0</v>
      </c>
      <c r="J414" s="34">
        <v>0</v>
      </c>
      <c r="K414" s="34">
        <v>5.2845337054444705E-2</v>
      </c>
      <c r="L414" s="34">
        <v>0</v>
      </c>
      <c r="M414" s="34">
        <v>0</v>
      </c>
      <c r="N414" s="34">
        <v>0</v>
      </c>
      <c r="O414" s="34">
        <v>0</v>
      </c>
      <c r="P414" s="34">
        <v>7.6998848567343856</v>
      </c>
      <c r="Q414" s="34">
        <v>26.056692720149073</v>
      </c>
      <c r="R414" s="34">
        <v>0</v>
      </c>
      <c r="S414" s="109">
        <v>0.31553820559136875</v>
      </c>
      <c r="T414" s="109">
        <f>_xlfn.XLOOKUP(B414,'[3]Nur des jours'!$B:$B,'[3]Nur des jours'!$U:$U,"")</f>
        <v>0</v>
      </c>
      <c r="U414" s="109">
        <v>0.24384119075543681</v>
      </c>
      <c r="V414" s="109">
        <v>0</v>
      </c>
      <c r="W414" s="109">
        <v>0</v>
      </c>
      <c r="X414" s="109">
        <v>4.5207464765019276</v>
      </c>
      <c r="Y414" s="109">
        <v>1.7928712478562236</v>
      </c>
      <c r="Z414" s="109">
        <v>8.4150714972619571</v>
      </c>
      <c r="AA414" s="109">
        <v>0</v>
      </c>
      <c r="AB414" s="109">
        <v>3.0854685489095186E-3</v>
      </c>
      <c r="AC414" s="109">
        <v>0</v>
      </c>
      <c r="AD414" s="109">
        <v>0.12080898028295393</v>
      </c>
      <c r="AE414" s="109">
        <v>0.15145548507132583</v>
      </c>
      <c r="AF414" s="109">
        <v>0.15145548507132583</v>
      </c>
      <c r="AG414" s="57" t="str">
        <f>_xlfn.XLOOKUP(B414,[3]CALCULATION!$B:$B,[3]CALCULATION!$M:$M,"")</f>
        <v>Operationnel</v>
      </c>
      <c r="AH414" s="57"/>
      <c r="AI414" s="56" t="str" cm="1">
        <f t="array" ref="AI414">IFERROR(_xlfn.IFS(
AK414="MPR ISSUE","PDH",
AK414="BSS Hardware Issue","BSS",
AK414="Sites strategiques, MLL, Pylone, etc.","ENVTECH",
AK414="AKTIVCO DEFAUT GE &amp; POWER Cabinet","AKTIVCO",
AK414="AKTIVCO Coupure ENEO &amp; Baisse de tension","AKTIVCO GRID ONLY",
AK414="Coupure ENEO &amp; Baisse de tension","IHS GRID ONLY",
AK414="Defaut GE &amp; POWER Cabinet","IHS",
AK414="Sharing","Partners",
AK414="Sites strategiques &amp; DataCenter","SST &amp; DC",
AK414="Exclu","Exclu",
AK414="SAT","SAT",
AK414="SPARE-ISSUE","SPARE-ISSUE",
AK414="Fiber CAmtel","TRANS_FO_CAMTEL",
AK414="Fiber AOF","Fiber AOF",
AK414="Projet OCM (HUAWEI)","TRAVAUX-HUAWEI",
AK414="Projet OCM (NOKIA)","TRAVAUX-NOKIA",
AK414="ACCESS-ISSUE","ACCESS-ISSUE",
AK414="Projet OCM (ZTE, NOKIA, autres projets)","TRAVAUX OCM",
AK414="No root CAuse","No root cause",
AK414="ODU HS","PDH",
AK414="IP &amp; VLAN","PDH",
AK414="Warehouse HUAWEI","SPARE-ISSUE",
AK414="SPARE-HS","SPARE-ISSUE",
AK414="Power Telco","BSS",AK414="no impacts","no impacts"
),"")</f>
        <v>No root cause</v>
      </c>
      <c r="AJ414" s="56" t="str" cm="1">
        <f t="array" ref="AJ414">IFERROR(_xlfn.IFS(
AK414="MPR ISSUE","TX ISSUE",
AK414="BSS Hardware Issue","RAN ISSUE",
AK414="Sites strategiques, MLL, Pylone, etc.","ENVTECH",
AK414="AKTIVCO DEFAUT GE &amp; POWER Cabinet","POWER ISSUE",
AK414="AKTIVCO Coupure ENEO &amp; Baisse de tension","POWER ISSUE",
AK414="Coupure ENEO &amp; Baisse de tension","POWER ISSUE",
AK414="Defaut GE &amp; POWER Cabinet","POWER ISSUE",
AK414="Sharing","POWER ISSUE",
AK414="Sites strategiques &amp; DataCenter","POWER ISSUE",
AK414="Exclu","Exclu",
AK414="SAT","TX ISSUE",
AK414="SPARE-ISSUE","SPARE-ISSUE",
AK414="Fiber CAmtel","TX ISSUE",
AK414="Fiber AOF","TX ISSUE",
AK414="Projet OCM (HUAWEI)","TRAVAUX-HUAWEI",
AK414="Projet OCM (NOKIA)","TRAVAUX -NOKIA",
AK414="ACCESS-ISSUE","ACCESS-ISSUE",
AK414="Projet OCM (ZTE, NOKIA, autres projets)","TRAVAUX OCM",
AK414="No root CAuse","No root cause",
AK414="ODU HS","TX ISSUE",
AK414="IP &amp; VLAN","TX ISSUE",
AK414="Warehouse HUAWEI","SPARE-ISSUE",
AK414="SPARE-HS","SPARE-ISSUE",
AK414="Power Telco","RAN ISSUE",AK414="no impacts","no impacts"
),"")</f>
        <v>No root cause</v>
      </c>
      <c r="AK414" s="81" t="s">
        <v>5620</v>
      </c>
      <c r="AL414" s="56" t="str" cm="1">
        <f t="array" ref="AL414">IFERROR(_xlfn.IFS(
AK414="MPR ISSUE","ACTIVE",
AK414="BSS Hardware Issue","ACTIVE",
AK414="Sites strategiques, MLL, Pylone, etc.","PASSIVE",
AK414="AKTIVCO DEFAUT GE &amp; POWER Cabinet","PASSIVE",
AK414="AKTIVCO Coupure ENEO &amp; Baisse de tension","PASSIVE",
AK414="Coupure ENEO &amp; Baisse de tension","PASSIVE",
AK414="Defaut GE &amp; POWER Cabinet","PASSIVE",
AK414="Sharing","PASSIVE",
AK414="Sites strategiques &amp; DataCenter","PASSIVE",
AK414="Exclu","Exclu",
AK414="SAT","ACTIVE",
AK414="SPARE-ISSUE","SPARE-ISSUE",
AK414="Fiber CAmtel","ACTIVE",
AK414="Fiber AOF","ACTIVE",
AK414="Projet OCM (HUAWEI)","PLANNED WORKS",
AK414="Projet OCM (NOKIA)","PLANNED WORKS",
AK414="ACCESS-ISSUE","ACCESS-ISSUE",
AK414="Projet OCM (ZTE, NOKIA, autres projets)","PLANNED WORKS",
AK414="No root CAuse","No root cause",
AK414="ODU HS","ACTIVE",
AK414="IP &amp; VLAN","ACTIVE",
AK414="Warehouse HUAWEI","SPARE-ISSUE",
AK414="SPARE-HS","SPARE-ISSUE",
AK414="Power Telco","ACTIVE", AK414="no impacts","no impacts"
),"")</f>
        <v>No root cause</v>
      </c>
      <c r="AM414" s="108" t="s">
        <v>5537</v>
      </c>
      <c r="AN414" s="117" t="s">
        <v>2129</v>
      </c>
      <c r="AP414" s="23" t="s">
        <v>5537</v>
      </c>
      <c r="AQ414" s="23" t="s">
        <v>5537</v>
      </c>
      <c r="AR414" s="7"/>
      <c r="AS414" s="6"/>
      <c r="AT414" s="7"/>
      <c r="AU414" s="3" t="s">
        <v>5537</v>
      </c>
      <c r="AV414" s="24" t="s">
        <v>5537</v>
      </c>
      <c r="AW414" s="24" t="s">
        <v>5537</v>
      </c>
      <c r="AX414" s="24" t="s">
        <v>5537</v>
      </c>
      <c r="AY414" s="24" t="s">
        <v>5537</v>
      </c>
      <c r="AZ414" s="24" t="s">
        <v>5537</v>
      </c>
      <c r="BA414" s="24" t="s">
        <v>5537</v>
      </c>
      <c r="BB414" s="24" t="s">
        <v>5537</v>
      </c>
      <c r="BC414" s="24" t="s">
        <v>5537</v>
      </c>
      <c r="BD414" s="24" t="s">
        <v>5537</v>
      </c>
      <c r="BE414" s="24" t="s">
        <v>5537</v>
      </c>
      <c r="BF414" s="24" t="s">
        <v>5537</v>
      </c>
      <c r="BG414" s="24" t="s">
        <v>5537</v>
      </c>
      <c r="BH414" s="24" t="s">
        <v>5537</v>
      </c>
      <c r="BI414" s="9" t="s">
        <v>5537</v>
      </c>
      <c r="BJ414" s="14"/>
      <c r="BK414" s="14" t="s">
        <v>5537</v>
      </c>
      <c r="BL414" s="14" t="str">
        <f>_xlfn.XLOOKUP(B414,'[4]cell downs 18042026 17h'!$B:$B,'[4]cell downs 18042026 17h'!$B:$B,"")</f>
        <v/>
      </c>
      <c r="BM414" s="14" t="str">
        <f>_xlfn.XLOOKUP(B414,'[5]Cells Huawei 19042026 15h'!$B:$B,'[5]Cells Huawei 19042026 15h'!$B:$B,"")</f>
        <v/>
      </c>
      <c r="BN414" s="9" t="str">
        <f>_xlfn.XLOOKUP(B414,'[6]cells down 19042026 9H40'!$B:$B,'[6]cells down 19042026 9H40'!$B:$B,"")</f>
        <v/>
      </c>
      <c r="BO414" s="9" t="s">
        <v>5537</v>
      </c>
      <c r="BP414" s="9" t="s">
        <v>5537</v>
      </c>
    </row>
    <row r="415" spans="1:68" s="9" customFormat="1" x14ac:dyDescent="0.35">
      <c r="A415" s="1" t="s">
        <v>2470</v>
      </c>
      <c r="B415" s="8" t="s">
        <v>2471</v>
      </c>
      <c r="C415" s="3" t="str">
        <f>_xlfn.XLOOKUP(B415,'[1]daily break down'!$D:$D,'[1]daily break down'!$E:$E,"")</f>
        <v>CENTRE</v>
      </c>
      <c r="D415" s="1" t="s">
        <v>11</v>
      </c>
      <c r="E415" s="1" t="s">
        <v>96</v>
      </c>
      <c r="F415" s="3" t="s">
        <v>226</v>
      </c>
      <c r="G415" s="1" t="s">
        <v>2470</v>
      </c>
      <c r="H415" s="40" t="str">
        <f>_xlfn.XLOOKUP(B415,[2]CALCULATION!$B:$B,[2]CALCULATION!$H:$H,"")</f>
        <v>NOKIA</v>
      </c>
      <c r="I415" s="34">
        <v>0.15621745098207074</v>
      </c>
      <c r="J415" s="34">
        <v>0.1666153016411123</v>
      </c>
      <c r="K415" s="34">
        <v>0.26461905699520316</v>
      </c>
      <c r="L415" s="34">
        <v>0.358039197221723</v>
      </c>
      <c r="M415" s="34">
        <v>9.2171684744301985E-2</v>
      </c>
      <c r="N415" s="34">
        <v>0</v>
      </c>
      <c r="O415" s="34">
        <v>0.31468332618198724</v>
      </c>
      <c r="P415" s="34">
        <v>2.5866570785285634</v>
      </c>
      <c r="Q415" s="34">
        <v>3.4123261529349262</v>
      </c>
      <c r="R415" s="34">
        <v>0.29172837603764495</v>
      </c>
      <c r="S415" s="109">
        <v>0.27223463543673121</v>
      </c>
      <c r="T415" s="109">
        <f>_xlfn.XLOOKUP(B415,'[3]Nur des jours'!$B:$B,'[3]Nur des jours'!$U:$U,"")</f>
        <v>4.426612933142712</v>
      </c>
      <c r="U415" s="109">
        <v>0.16115776767598938</v>
      </c>
      <c r="V415" s="109">
        <v>0.20462185353548318</v>
      </c>
      <c r="W415" s="109">
        <v>4.426612933142712</v>
      </c>
      <c r="X415" s="109">
        <v>0.26884597055642578</v>
      </c>
      <c r="Y415" s="109">
        <v>0.29310167706808432</v>
      </c>
      <c r="Z415" s="109">
        <v>0.29488518489982407</v>
      </c>
      <c r="AA415" s="109">
        <v>0.25785956231291002</v>
      </c>
      <c r="AB415" s="109">
        <v>0.23119612022840316</v>
      </c>
      <c r="AC415" s="109">
        <v>0.26652718327478231</v>
      </c>
      <c r="AD415" s="109">
        <v>0.13148734661403366</v>
      </c>
      <c r="AE415" s="109">
        <v>0.16913004768386541</v>
      </c>
      <c r="AF415" s="109">
        <v>0.16913004768386541</v>
      </c>
      <c r="AG415" s="57" t="str">
        <f>_xlfn.XLOOKUP(B415,[3]CALCULATION!$B:$B,[3]CALCULATION!$M:$M,"")</f>
        <v>Operationnel</v>
      </c>
      <c r="AH415" s="57"/>
      <c r="AI415" s="56" t="str" cm="1">
        <f t="array" ref="AI415">IFERROR(_xlfn.IFS(
AK415="MPR ISSUE","PDH",
AK415="BSS Hardware Issue","BSS",
AK415="Sites strategiques, MLL, Pylone, etc.","ENVTECH",
AK415="AKTIVCO DEFAUT GE &amp; POWER Cabinet","AKTIVCO",
AK415="AKTIVCO Coupure ENEO &amp; Baisse de tension","AKTIVCO GRID ONLY",
AK415="Coupure ENEO &amp; Baisse de tension","IHS GRID ONLY",
AK415="Defaut GE &amp; POWER Cabinet","IHS",
AK415="Sharing","Partners",
AK415="Sites strategiques &amp; DataCenter","SST &amp; DC",
AK415="Exclu","Exclu",
AK415="SAT","SAT",
AK415="SPARE-ISSUE","SPARE-ISSUE",
AK415="Fiber CAmtel","TRANS_FO_CAMTEL",
AK415="Fiber AOF","Fiber AOF",
AK415="Projet OCM (HUAWEI)","TRAVAUX-HUAWEI",
AK415="Projet OCM (NOKIA)","TRAVAUX-NOKIA",
AK415="ACCESS-ISSUE","ACCESS-ISSUE",
AK415="Projet OCM (ZTE, NOKIA, autres projets)","TRAVAUX OCM",
AK415="No root CAuse","No root cause",
AK415="ODU HS","PDH",
AK415="IP &amp; VLAN","PDH",
AK415="Warehouse HUAWEI","SPARE-ISSUE",
AK415="SPARE-HS","SPARE-ISSUE",
AK415="Power Telco","BSS",AK415="no impacts","no impacts"
),"")</f>
        <v>No root cause</v>
      </c>
      <c r="AJ415" s="56" t="str" cm="1">
        <f t="array" ref="AJ415">IFERROR(_xlfn.IFS(
AK415="MPR ISSUE","TX ISSUE",
AK415="BSS Hardware Issue","RAN ISSUE",
AK415="Sites strategiques, MLL, Pylone, etc.","ENVTECH",
AK415="AKTIVCO DEFAUT GE &amp; POWER Cabinet","POWER ISSUE",
AK415="AKTIVCO Coupure ENEO &amp; Baisse de tension","POWER ISSUE",
AK415="Coupure ENEO &amp; Baisse de tension","POWER ISSUE",
AK415="Defaut GE &amp; POWER Cabinet","POWER ISSUE",
AK415="Sharing","POWER ISSUE",
AK415="Sites strategiques &amp; DataCenter","POWER ISSUE",
AK415="Exclu","Exclu",
AK415="SAT","TX ISSUE",
AK415="SPARE-ISSUE","SPARE-ISSUE",
AK415="Fiber CAmtel","TX ISSUE",
AK415="Fiber AOF","TX ISSUE",
AK415="Projet OCM (HUAWEI)","TRAVAUX-HUAWEI",
AK415="Projet OCM (NOKIA)","TRAVAUX -NOKIA",
AK415="ACCESS-ISSUE","ACCESS-ISSUE",
AK415="Projet OCM (ZTE, NOKIA, autres projets)","TRAVAUX OCM",
AK415="No root CAuse","No root cause",
AK415="ODU HS","TX ISSUE",
AK415="IP &amp; VLAN","TX ISSUE",
AK415="Warehouse HUAWEI","SPARE-ISSUE",
AK415="SPARE-HS","SPARE-ISSUE",
AK415="Power Telco","RAN ISSUE",AK415="no impacts","no impacts"
),"")</f>
        <v>No root cause</v>
      </c>
      <c r="AK415" s="81" t="s">
        <v>5620</v>
      </c>
      <c r="AL415" s="56" t="str" cm="1">
        <f t="array" ref="AL415">IFERROR(_xlfn.IFS(
AK415="MPR ISSUE","ACTIVE",
AK415="BSS Hardware Issue","ACTIVE",
AK415="Sites strategiques, MLL, Pylone, etc.","PASSIVE",
AK415="AKTIVCO DEFAUT GE &amp; POWER Cabinet","PASSIVE",
AK415="AKTIVCO Coupure ENEO &amp; Baisse de tension","PASSIVE",
AK415="Coupure ENEO &amp; Baisse de tension","PASSIVE",
AK415="Defaut GE &amp; POWER Cabinet","PASSIVE",
AK415="Sharing","PASSIVE",
AK415="Sites strategiques &amp; DataCenter","PASSIVE",
AK415="Exclu","Exclu",
AK415="SAT","ACTIVE",
AK415="SPARE-ISSUE","SPARE-ISSUE",
AK415="Fiber CAmtel","ACTIVE",
AK415="Fiber AOF","ACTIVE",
AK415="Projet OCM (HUAWEI)","PLANNED WORKS",
AK415="Projet OCM (NOKIA)","PLANNED WORKS",
AK415="ACCESS-ISSUE","ACCESS-ISSUE",
AK415="Projet OCM (ZTE, NOKIA, autres projets)","PLANNED WORKS",
AK415="No root CAuse","No root cause",
AK415="ODU HS","ACTIVE",
AK415="IP &amp; VLAN","ACTIVE",
AK415="Warehouse HUAWEI","SPARE-ISSUE",
AK415="SPARE-HS","SPARE-ISSUE",
AK415="Power Telco","ACTIVE", AK415="no impacts","no impacts"
),"")</f>
        <v>No root cause</v>
      </c>
      <c r="AM415" s="108" t="s">
        <v>5537</v>
      </c>
      <c r="AN415" s="117" t="s">
        <v>2471</v>
      </c>
      <c r="AP415" s="23" t="s">
        <v>5537</v>
      </c>
      <c r="AQ415" s="23" t="s">
        <v>5537</v>
      </c>
      <c r="AR415" s="7"/>
      <c r="AS415" s="6"/>
      <c r="AT415" s="7"/>
      <c r="AU415" s="3" t="s">
        <v>5537</v>
      </c>
      <c r="AV415" s="24" t="s">
        <v>5537</v>
      </c>
      <c r="AW415" s="24" t="s">
        <v>5537</v>
      </c>
      <c r="AX415" s="24" t="s">
        <v>5537</v>
      </c>
      <c r="AY415" s="24" t="s">
        <v>5537</v>
      </c>
      <c r="AZ415" s="24" t="s">
        <v>5537</v>
      </c>
      <c r="BA415" s="24" t="s">
        <v>5537</v>
      </c>
      <c r="BB415" s="24" t="s">
        <v>5537</v>
      </c>
      <c r="BC415" s="24" t="s">
        <v>5537</v>
      </c>
      <c r="BD415" s="24" t="s">
        <v>5537</v>
      </c>
      <c r="BE415" s="24" t="s">
        <v>5537</v>
      </c>
      <c r="BF415" s="24" t="s">
        <v>5537</v>
      </c>
      <c r="BG415" s="24" t="s">
        <v>5537</v>
      </c>
      <c r="BH415" s="24" t="s">
        <v>5537</v>
      </c>
      <c r="BI415" s="9" t="s">
        <v>5537</v>
      </c>
      <c r="BJ415" s="14"/>
      <c r="BK415" s="14" t="s">
        <v>5537</v>
      </c>
      <c r="BL415" s="14" t="str">
        <f>_xlfn.XLOOKUP(B415,'[4]cell downs 18042026 17h'!$B:$B,'[4]cell downs 18042026 17h'!$B:$B,"")</f>
        <v/>
      </c>
      <c r="BM415" s="14" t="str">
        <f>_xlfn.XLOOKUP(B415,'[5]Cells Huawei 19042026 15h'!$B:$B,'[5]Cells Huawei 19042026 15h'!$B:$B,"")</f>
        <v/>
      </c>
      <c r="BN415" s="9" t="str">
        <f>_xlfn.XLOOKUP(B415,'[6]cells down 19042026 9H40'!$B:$B,'[6]cells down 19042026 9H40'!$B:$B,"")</f>
        <v/>
      </c>
      <c r="BO415" s="9" t="s">
        <v>2471</v>
      </c>
      <c r="BP415" s="9" t="s">
        <v>5537</v>
      </c>
    </row>
    <row r="416" spans="1:68" s="9" customFormat="1" x14ac:dyDescent="0.35">
      <c r="A416" s="1" t="s">
        <v>2536</v>
      </c>
      <c r="B416" s="8" t="s">
        <v>2537</v>
      </c>
      <c r="C416" s="3" t="str">
        <f>_xlfn.XLOOKUP(B416,'[1]daily break down'!$D:$D,'[1]daily break down'!$E:$E,"")</f>
        <v>Yaounde</v>
      </c>
      <c r="D416" s="1" t="s">
        <v>11</v>
      </c>
      <c r="E416" s="1" t="s">
        <v>12</v>
      </c>
      <c r="F416" s="3" t="s">
        <v>37</v>
      </c>
      <c r="G416" s="1" t="s">
        <v>38</v>
      </c>
      <c r="H416" s="41" t="str">
        <f>_xlfn.XLOOKUP(B416,[2]CALCULATION!$B:$B,[2]CALCULATION!$H:$H,"")</f>
        <v>ZTE</v>
      </c>
      <c r="I416" s="34">
        <v>0</v>
      </c>
      <c r="J416" s="34">
        <v>0</v>
      </c>
      <c r="K416" s="34">
        <v>5.3665750657044382E-2</v>
      </c>
      <c r="L416" s="34">
        <v>0</v>
      </c>
      <c r="M416" s="34">
        <v>0</v>
      </c>
      <c r="N416" s="34">
        <v>0</v>
      </c>
      <c r="O416" s="34">
        <v>0</v>
      </c>
      <c r="P416" s="34">
        <v>7.7010798069816486</v>
      </c>
      <c r="Q416" s="34">
        <v>26.205383768081202</v>
      </c>
      <c r="R416" s="34">
        <v>0</v>
      </c>
      <c r="S416" s="109">
        <v>0.31931924219465618</v>
      </c>
      <c r="T416" s="109">
        <f>_xlfn.XLOOKUP(B416,'[3]Nur des jours'!$B:$B,'[3]Nur des jours'!$U:$U,"")</f>
        <v>0</v>
      </c>
      <c r="U416" s="109">
        <v>0.23103560452354641</v>
      </c>
      <c r="V416" s="109">
        <v>0</v>
      </c>
      <c r="W416" s="109">
        <v>0</v>
      </c>
      <c r="X416" s="109">
        <v>0</v>
      </c>
      <c r="Y416" s="109">
        <v>1.8079062188777888</v>
      </c>
      <c r="Z416" s="109">
        <v>0</v>
      </c>
      <c r="AA416" s="109">
        <v>0</v>
      </c>
      <c r="AB416" s="109">
        <v>0</v>
      </c>
      <c r="AC416" s="109">
        <v>0</v>
      </c>
      <c r="AD416" s="109">
        <v>0.11666513663208779</v>
      </c>
      <c r="AE416" s="109">
        <v>0.1460871264977901</v>
      </c>
      <c r="AF416" s="109">
        <v>0.1460871264977901</v>
      </c>
      <c r="AG416" s="57" t="str">
        <f>_xlfn.XLOOKUP(B416,[3]CALCULATION!$B:$B,[3]CALCULATION!$M:$M,"")</f>
        <v>Operationnel</v>
      </c>
      <c r="AH416" s="57"/>
      <c r="AI416" s="56" t="str" cm="1">
        <f t="array" ref="AI416">IFERROR(_xlfn.IFS(
AK416="MPR ISSUE","PDH",
AK416="BSS Hardware Issue","BSS",
AK416="Sites strategiques, MLL, Pylone, etc.","ENVTECH",
AK416="AKTIVCO DEFAUT GE &amp; POWER Cabinet","AKTIVCO",
AK416="AKTIVCO Coupure ENEO &amp; Baisse de tension","AKTIVCO GRID ONLY",
AK416="Coupure ENEO &amp; Baisse de tension","IHS GRID ONLY",
AK416="Defaut GE &amp; POWER Cabinet","IHS",
AK416="Sharing","Partners",
AK416="Sites strategiques &amp; DataCenter","SST &amp; DC",
AK416="Exclu","Exclu",
AK416="SAT","SAT",
AK416="SPARE-ISSUE","SPARE-ISSUE",
AK416="Fiber CAmtel","TRANS_FO_CAMTEL",
AK416="Fiber AOF","Fiber AOF",
AK416="Projet OCM (HUAWEI)","TRAVAUX-HUAWEI",
AK416="Projet OCM (NOKIA)","TRAVAUX-NOKIA",
AK416="ACCESS-ISSUE","ACCESS-ISSUE",
AK416="Projet OCM (ZTE, NOKIA, autres projets)","TRAVAUX OCM",
AK416="No root CAuse","No root cause",
AK416="ODU HS","PDH",
AK416="IP &amp; VLAN","PDH",
AK416="Warehouse HUAWEI","SPARE-ISSUE",
AK416="SPARE-HS","SPARE-ISSUE",
AK416="Power Telco","BSS",AK416="no impacts","no impacts"
),"")</f>
        <v>No root cause</v>
      </c>
      <c r="AJ416" s="56" t="str" cm="1">
        <f t="array" ref="AJ416">IFERROR(_xlfn.IFS(
AK416="MPR ISSUE","TX ISSUE",
AK416="BSS Hardware Issue","RAN ISSUE",
AK416="Sites strategiques, MLL, Pylone, etc.","ENVTECH",
AK416="AKTIVCO DEFAUT GE &amp; POWER Cabinet","POWER ISSUE",
AK416="AKTIVCO Coupure ENEO &amp; Baisse de tension","POWER ISSUE",
AK416="Coupure ENEO &amp; Baisse de tension","POWER ISSUE",
AK416="Defaut GE &amp; POWER Cabinet","POWER ISSUE",
AK416="Sharing","POWER ISSUE",
AK416="Sites strategiques &amp; DataCenter","POWER ISSUE",
AK416="Exclu","Exclu",
AK416="SAT","TX ISSUE",
AK416="SPARE-ISSUE","SPARE-ISSUE",
AK416="Fiber CAmtel","TX ISSUE",
AK416="Fiber AOF","TX ISSUE",
AK416="Projet OCM (HUAWEI)","TRAVAUX-HUAWEI",
AK416="Projet OCM (NOKIA)","TRAVAUX -NOKIA",
AK416="ACCESS-ISSUE","ACCESS-ISSUE",
AK416="Projet OCM (ZTE, NOKIA, autres projets)","TRAVAUX OCM",
AK416="No root CAuse","No root cause",
AK416="ODU HS","TX ISSUE",
AK416="IP &amp; VLAN","TX ISSUE",
AK416="Warehouse HUAWEI","SPARE-ISSUE",
AK416="SPARE-HS","SPARE-ISSUE",
AK416="Power Telco","RAN ISSUE",AK416="no impacts","no impacts"
),"")</f>
        <v>No root cause</v>
      </c>
      <c r="AK416" s="81" t="s">
        <v>5620</v>
      </c>
      <c r="AL416" s="56" t="str" cm="1">
        <f t="array" ref="AL416">IFERROR(_xlfn.IFS(
AK416="MPR ISSUE","ACTIVE",
AK416="BSS Hardware Issue","ACTIVE",
AK416="Sites strategiques, MLL, Pylone, etc.","PASSIVE",
AK416="AKTIVCO DEFAUT GE &amp; POWER Cabinet","PASSIVE",
AK416="AKTIVCO Coupure ENEO &amp; Baisse de tension","PASSIVE",
AK416="Coupure ENEO &amp; Baisse de tension","PASSIVE",
AK416="Defaut GE &amp; POWER Cabinet","PASSIVE",
AK416="Sharing","PASSIVE",
AK416="Sites strategiques &amp; DataCenter","PASSIVE",
AK416="Exclu","Exclu",
AK416="SAT","ACTIVE",
AK416="SPARE-ISSUE","SPARE-ISSUE",
AK416="Fiber CAmtel","ACTIVE",
AK416="Fiber AOF","ACTIVE",
AK416="Projet OCM (HUAWEI)","PLANNED WORKS",
AK416="Projet OCM (NOKIA)","PLANNED WORKS",
AK416="ACCESS-ISSUE","ACCESS-ISSUE",
AK416="Projet OCM (ZTE, NOKIA, autres projets)","PLANNED WORKS",
AK416="No root CAuse","No root cause",
AK416="ODU HS","ACTIVE",
AK416="IP &amp; VLAN","ACTIVE",
AK416="Warehouse HUAWEI","SPARE-ISSUE",
AK416="SPARE-HS","SPARE-ISSUE",
AK416="Power Telco","ACTIVE", AK416="no impacts","no impacts"
),"")</f>
        <v>No root cause</v>
      </c>
      <c r="AM416" s="108" t="s">
        <v>5537</v>
      </c>
      <c r="AN416" s="117" t="s">
        <v>2537</v>
      </c>
      <c r="AP416" s="23" t="s">
        <v>5537</v>
      </c>
      <c r="AQ416" s="23" t="s">
        <v>5537</v>
      </c>
      <c r="AR416" s="7"/>
      <c r="AS416" s="6"/>
      <c r="AT416" s="7"/>
      <c r="AU416" s="3" t="s">
        <v>5537</v>
      </c>
      <c r="AV416" s="24" t="s">
        <v>5537</v>
      </c>
      <c r="AW416" s="24" t="s">
        <v>5537</v>
      </c>
      <c r="AX416" s="24" t="s">
        <v>5537</v>
      </c>
      <c r="AY416" s="24" t="s">
        <v>5537</v>
      </c>
      <c r="AZ416" s="24" t="s">
        <v>5537</v>
      </c>
      <c r="BA416" s="24" t="s">
        <v>5537</v>
      </c>
      <c r="BB416" s="24" t="s">
        <v>5537</v>
      </c>
      <c r="BC416" s="24" t="s">
        <v>5537</v>
      </c>
      <c r="BD416" s="24" t="s">
        <v>5537</v>
      </c>
      <c r="BE416" s="24" t="s">
        <v>5537</v>
      </c>
      <c r="BF416" s="24" t="s">
        <v>5537</v>
      </c>
      <c r="BG416" s="24" t="s">
        <v>5537</v>
      </c>
      <c r="BH416" s="24" t="s">
        <v>5537</v>
      </c>
      <c r="BI416" s="9" t="s">
        <v>5537</v>
      </c>
      <c r="BJ416" s="14"/>
      <c r="BK416" s="14" t="s">
        <v>5537</v>
      </c>
      <c r="BL416" s="14" t="str">
        <f>_xlfn.XLOOKUP(B416,'[4]cell downs 18042026 17h'!$B:$B,'[4]cell downs 18042026 17h'!$B:$B,"")</f>
        <v/>
      </c>
      <c r="BM416" s="14" t="str">
        <f>_xlfn.XLOOKUP(B416,'[5]Cells Huawei 19042026 15h'!$B:$B,'[5]Cells Huawei 19042026 15h'!$B:$B,"")</f>
        <v/>
      </c>
      <c r="BN416" s="9" t="str">
        <f>_xlfn.XLOOKUP(B416,'[6]cells down 19042026 9H40'!$B:$B,'[6]cells down 19042026 9H40'!$B:$B,"")</f>
        <v/>
      </c>
      <c r="BO416" s="9" t="s">
        <v>2537</v>
      </c>
      <c r="BP416" s="9" t="s">
        <v>594</v>
      </c>
    </row>
    <row r="417" spans="1:68" s="9" customFormat="1" x14ac:dyDescent="0.35">
      <c r="A417" s="1" t="s">
        <v>57</v>
      </c>
      <c r="B417" s="8" t="s">
        <v>58</v>
      </c>
      <c r="C417" s="3" t="str">
        <f>_xlfn.XLOOKUP(B417,'[1]daily break down'!$D:$D,'[1]daily break down'!$E:$E,"")</f>
        <v>Yaounde</v>
      </c>
      <c r="D417" s="1" t="s">
        <v>18</v>
      </c>
      <c r="E417" s="1" t="s">
        <v>5530</v>
      </c>
      <c r="F417" s="3" t="s">
        <v>37</v>
      </c>
      <c r="G417" s="1" t="s">
        <v>38</v>
      </c>
      <c r="H417" s="41" t="str">
        <f>_xlfn.XLOOKUP(B417,[2]CALCULATION!$B:$B,[2]CALCULATION!$H:$H,"")</f>
        <v>ZTE</v>
      </c>
      <c r="I417" s="34">
        <v>0</v>
      </c>
      <c r="J417" s="34">
        <v>0</v>
      </c>
      <c r="K417" s="34">
        <v>0</v>
      </c>
      <c r="L417" s="34">
        <v>2.9179793284308273</v>
      </c>
      <c r="M417" s="34">
        <v>0</v>
      </c>
      <c r="N417" s="34">
        <v>0</v>
      </c>
      <c r="O417" s="34">
        <v>9.5417668998068767E-3</v>
      </c>
      <c r="P417" s="34">
        <v>2.9917095421949425</v>
      </c>
      <c r="Q417" s="34">
        <v>15.80209341015258</v>
      </c>
      <c r="R417" s="34">
        <v>0</v>
      </c>
      <c r="S417" s="109">
        <v>0</v>
      </c>
      <c r="T417" s="109">
        <f>_xlfn.XLOOKUP(B417,'[3]Nur des jours'!$B:$B,'[3]Nur des jours'!$U:$U,"")</f>
        <v>0</v>
      </c>
      <c r="U417" s="109">
        <v>3.3558840063578486</v>
      </c>
      <c r="V417" s="109">
        <v>0</v>
      </c>
      <c r="W417" s="109">
        <v>0</v>
      </c>
      <c r="X417" s="109">
        <v>0</v>
      </c>
      <c r="Y417" s="109">
        <v>1.5368843687666398</v>
      </c>
      <c r="Z417" s="109">
        <v>0</v>
      </c>
      <c r="AA417" s="109">
        <v>0</v>
      </c>
      <c r="AB417" s="109">
        <v>0</v>
      </c>
      <c r="AC417" s="109">
        <v>0</v>
      </c>
      <c r="AD417" s="109">
        <v>0.13547181166294439</v>
      </c>
      <c r="AE417" s="109">
        <v>0.14307299826215042</v>
      </c>
      <c r="AF417" s="109">
        <v>0.14307299826215042</v>
      </c>
      <c r="AG417" s="57" t="str">
        <f>_xlfn.XLOOKUP(B417,[3]CALCULATION!$B:$B,[3]CALCULATION!$M:$M,"")</f>
        <v>Operationnel</v>
      </c>
      <c r="AH417" s="57"/>
      <c r="AI417" s="56" t="str" cm="1">
        <f t="array" ref="AI417">IFERROR(_xlfn.IFS(
AK417="MPR ISSUE","PDH",
AK417="BSS Hardware Issue","BSS",
AK417="Sites strategiques, MLL, Pylone, etc.","ENVTECH",
AK417="AKTIVCO DEFAUT GE &amp; POWER Cabinet","AKTIVCO",
AK417="AKTIVCO Coupure ENEO &amp; Baisse de tension","AKTIVCO GRID ONLY",
AK417="Coupure ENEO &amp; Baisse de tension","IHS GRID ONLY",
AK417="Defaut GE &amp; POWER Cabinet","IHS",
AK417="Sharing","Partners",
AK417="Sites strategiques &amp; DataCenter","SST &amp; DC",
AK417="Exclu","Exclu",
AK417="SAT","SAT",
AK417="SPARE-ISSUE","SPARE-ISSUE",
AK417="Fiber CAmtel","TRANS_FO_CAMTEL",
AK417="Fiber AOF","Fiber AOF",
AK417="Projet OCM (HUAWEI)","TRAVAUX-HUAWEI",
AK417="Projet OCM (NOKIA)","TRAVAUX-NOKIA",
AK417="ACCESS-ISSUE","ACCESS-ISSUE",
AK417="Projet OCM (ZTE, NOKIA, autres projets)","TRAVAUX OCM",
AK417="No root CAuse","No root cause",
AK417="ODU HS","PDH",
AK417="IP &amp; VLAN","PDH",
AK417="Warehouse HUAWEI","SPARE-ISSUE",
AK417="SPARE-HS","SPARE-ISSUE",
AK417="Power Telco","BSS",AK417="no impacts","no impacts"
),"")</f>
        <v>No root cause</v>
      </c>
      <c r="AJ417" s="56" t="str" cm="1">
        <f t="array" ref="AJ417">IFERROR(_xlfn.IFS(
AK417="MPR ISSUE","TX ISSUE",
AK417="BSS Hardware Issue","RAN ISSUE",
AK417="Sites strategiques, MLL, Pylone, etc.","ENVTECH",
AK417="AKTIVCO DEFAUT GE &amp; POWER Cabinet","POWER ISSUE",
AK417="AKTIVCO Coupure ENEO &amp; Baisse de tension","POWER ISSUE",
AK417="Coupure ENEO &amp; Baisse de tension","POWER ISSUE",
AK417="Defaut GE &amp; POWER Cabinet","POWER ISSUE",
AK417="Sharing","POWER ISSUE",
AK417="Sites strategiques &amp; DataCenter","POWER ISSUE",
AK417="Exclu","Exclu",
AK417="SAT","TX ISSUE",
AK417="SPARE-ISSUE","SPARE-ISSUE",
AK417="Fiber CAmtel","TX ISSUE",
AK417="Fiber AOF","TX ISSUE",
AK417="Projet OCM (HUAWEI)","TRAVAUX-HUAWEI",
AK417="Projet OCM (NOKIA)","TRAVAUX -NOKIA",
AK417="ACCESS-ISSUE","ACCESS-ISSUE",
AK417="Projet OCM (ZTE, NOKIA, autres projets)","TRAVAUX OCM",
AK417="No root CAuse","No root cause",
AK417="ODU HS","TX ISSUE",
AK417="IP &amp; VLAN","TX ISSUE",
AK417="Warehouse HUAWEI","SPARE-ISSUE",
AK417="SPARE-HS","SPARE-ISSUE",
AK417="Power Telco","RAN ISSUE",AK417="no impacts","no impacts"
),"")</f>
        <v>No root cause</v>
      </c>
      <c r="AK417" s="81" t="s">
        <v>5620</v>
      </c>
      <c r="AL417" s="56" t="str" cm="1">
        <f t="array" ref="AL417">IFERROR(_xlfn.IFS(
AK417="MPR ISSUE","ACTIVE",
AK417="BSS Hardware Issue","ACTIVE",
AK417="Sites strategiques, MLL, Pylone, etc.","PASSIVE",
AK417="AKTIVCO DEFAUT GE &amp; POWER Cabinet","PASSIVE",
AK417="AKTIVCO Coupure ENEO &amp; Baisse de tension","PASSIVE",
AK417="Coupure ENEO &amp; Baisse de tension","PASSIVE",
AK417="Defaut GE &amp; POWER Cabinet","PASSIVE",
AK417="Sharing","PASSIVE",
AK417="Sites strategiques &amp; DataCenter","PASSIVE",
AK417="Exclu","Exclu",
AK417="SAT","ACTIVE",
AK417="SPARE-ISSUE","SPARE-ISSUE",
AK417="Fiber CAmtel","ACTIVE",
AK417="Fiber AOF","ACTIVE",
AK417="Projet OCM (HUAWEI)","PLANNED WORKS",
AK417="Projet OCM (NOKIA)","PLANNED WORKS",
AK417="ACCESS-ISSUE","ACCESS-ISSUE",
AK417="Projet OCM (ZTE, NOKIA, autres projets)","PLANNED WORKS",
AK417="No root CAuse","No root cause",
AK417="ODU HS","ACTIVE",
AK417="IP &amp; VLAN","ACTIVE",
AK417="Warehouse HUAWEI","SPARE-ISSUE",
AK417="SPARE-HS","SPARE-ISSUE",
AK417="Power Telco","ACTIVE", AK417="no impacts","no impacts"
),"")</f>
        <v>No root cause</v>
      </c>
      <c r="AM417" s="108" t="s">
        <v>5537</v>
      </c>
      <c r="AN417" s="117" t="s">
        <v>58</v>
      </c>
      <c r="AP417" s="23" t="s">
        <v>5537</v>
      </c>
      <c r="AQ417" s="23" t="s">
        <v>5537</v>
      </c>
      <c r="AR417" s="7"/>
      <c r="AS417" s="6"/>
      <c r="AT417" s="7"/>
      <c r="AU417" s="3" t="s">
        <v>5537</v>
      </c>
      <c r="AV417" s="24" t="s">
        <v>5537</v>
      </c>
      <c r="AW417" s="24" t="s">
        <v>5537</v>
      </c>
      <c r="AX417" s="24" t="s">
        <v>5537</v>
      </c>
      <c r="AY417" s="24" t="s">
        <v>5537</v>
      </c>
      <c r="AZ417" s="24" t="s">
        <v>5537</v>
      </c>
      <c r="BA417" s="24" t="s">
        <v>5537</v>
      </c>
      <c r="BB417" s="24" t="s">
        <v>5537</v>
      </c>
      <c r="BC417" s="24" t="s">
        <v>5537</v>
      </c>
      <c r="BD417" s="24" t="s">
        <v>5537</v>
      </c>
      <c r="BE417" s="24" t="s">
        <v>5537</v>
      </c>
      <c r="BF417" s="24" t="s">
        <v>5537</v>
      </c>
      <c r="BG417" s="24" t="s">
        <v>5537</v>
      </c>
      <c r="BH417" s="24" t="s">
        <v>5537</v>
      </c>
      <c r="BI417" s="9" t="s">
        <v>5537</v>
      </c>
      <c r="BJ417" s="14"/>
      <c r="BK417" s="14" t="s">
        <v>5537</v>
      </c>
      <c r="BL417" s="14" t="str">
        <f>_xlfn.XLOOKUP(B417,'[4]cell downs 18042026 17h'!$B:$B,'[4]cell downs 18042026 17h'!$B:$B,"")</f>
        <v/>
      </c>
      <c r="BM417" s="14" t="str">
        <f>_xlfn.XLOOKUP(B417,'[5]Cells Huawei 19042026 15h'!$B:$B,'[5]Cells Huawei 19042026 15h'!$B:$B,"")</f>
        <v/>
      </c>
      <c r="BN417" s="9" t="str">
        <f>_xlfn.XLOOKUP(B417,'[6]cells down 19042026 9H40'!$B:$B,'[6]cells down 19042026 9H40'!$B:$B,"")</f>
        <v/>
      </c>
      <c r="BO417" s="9" t="s">
        <v>5537</v>
      </c>
      <c r="BP417" s="9" t="s">
        <v>5537</v>
      </c>
    </row>
    <row r="418" spans="1:68" s="9" customFormat="1" x14ac:dyDescent="0.35">
      <c r="A418" s="1" t="s">
        <v>733</v>
      </c>
      <c r="B418" s="8" t="s">
        <v>734</v>
      </c>
      <c r="C418" s="3" t="str">
        <f>_xlfn.XLOOKUP(B418,'[1]daily break down'!$D:$D,'[1]daily break down'!$E:$E,"")</f>
        <v>NORD</v>
      </c>
      <c r="D418" s="1" t="s">
        <v>11</v>
      </c>
      <c r="E418" s="1" t="s">
        <v>96</v>
      </c>
      <c r="F418" s="3" t="s">
        <v>23</v>
      </c>
      <c r="G418" s="1" t="s">
        <v>735</v>
      </c>
      <c r="H418" s="40" t="str">
        <f>_xlfn.XLOOKUP(B418,[2]CALCULATION!$B:$B,[2]CALCULATION!$H:$H,"")</f>
        <v>NOKIA</v>
      </c>
      <c r="I418" s="34">
        <v>1.1296696192833029</v>
      </c>
      <c r="J418" s="34">
        <v>1.337708287478733E-3</v>
      </c>
      <c r="K418" s="34">
        <v>1.4204313167176184</v>
      </c>
      <c r="L418" s="34">
        <v>1.7058004647096008</v>
      </c>
      <c r="M418" s="34">
        <v>0.12921458785933193</v>
      </c>
      <c r="N418" s="34">
        <v>4.8947025917116818E-2</v>
      </c>
      <c r="O418" s="34">
        <v>0.45858267823775023</v>
      </c>
      <c r="P418" s="34">
        <v>1.2740670809017205</v>
      </c>
      <c r="Q418" s="34">
        <v>1.1243302870483971</v>
      </c>
      <c r="R418" s="34">
        <v>0.52584972009276409</v>
      </c>
      <c r="S418" s="109">
        <v>0.18244111553416059</v>
      </c>
      <c r="T418" s="109">
        <f>_xlfn.XLOOKUP(B418,'[3]Nur des jours'!$B:$B,'[3]Nur des jours'!$U:$U,"")</f>
        <v>0</v>
      </c>
      <c r="U418" s="109">
        <v>0</v>
      </c>
      <c r="V418" s="109">
        <v>0</v>
      </c>
      <c r="W418" s="109">
        <v>0</v>
      </c>
      <c r="X418" s="109">
        <v>0</v>
      </c>
      <c r="Y418" s="109">
        <v>1.0045007751472057</v>
      </c>
      <c r="Z418" s="109">
        <v>0.14541100888706054</v>
      </c>
      <c r="AA418" s="109">
        <v>0</v>
      </c>
      <c r="AB418" s="109">
        <v>2.9661118366139046E-2</v>
      </c>
      <c r="AC418" s="109">
        <v>0.3372180856803712</v>
      </c>
      <c r="AD418" s="109">
        <v>0.33097623006279936</v>
      </c>
      <c r="AE418" s="109">
        <v>0.15926724937434542</v>
      </c>
      <c r="AF418" s="109">
        <v>0.15926724937434542</v>
      </c>
      <c r="AG418" s="57" t="str">
        <f>_xlfn.XLOOKUP(B418,[3]CALCULATION!$B:$B,[3]CALCULATION!$M:$M,"")</f>
        <v>Operationnel</v>
      </c>
      <c r="AH418" s="57"/>
      <c r="AI418" s="56" t="str" cm="1">
        <f t="array" ref="AI418">IFERROR(_xlfn.IFS(
AK418="MPR ISSUE","PDH",
AK418="BSS Hardware Issue","BSS",
AK418="Sites strategiques, MLL, Pylone, etc.","ENVTECH",
AK418="AKTIVCO DEFAUT GE &amp; POWER Cabinet","AKTIVCO",
AK418="AKTIVCO Coupure ENEO &amp; Baisse de tension","AKTIVCO GRID ONLY",
AK418="Coupure ENEO &amp; Baisse de tension","IHS GRID ONLY",
AK418="Defaut GE &amp; POWER Cabinet","IHS",
AK418="Sharing","Partners",
AK418="Sites strategiques &amp; DataCenter","SST &amp; DC",
AK418="Exclu","Exclu",
AK418="SAT","SAT",
AK418="SPARE-ISSUE","SPARE-ISSUE",
AK418="Fiber CAmtel","TRANS_FO_CAMTEL",
AK418="Fiber AOF","Fiber AOF",
AK418="Projet OCM (HUAWEI)","TRAVAUX-HUAWEI",
AK418="Projet OCM (NOKIA)","TRAVAUX-NOKIA",
AK418="ACCESS-ISSUE","ACCESS-ISSUE",
AK418="Projet OCM (ZTE, NOKIA, autres projets)","TRAVAUX OCM",
AK418="No root CAuse","No root cause",
AK418="ODU HS","PDH",
AK418="IP &amp; VLAN","PDH",
AK418="Warehouse HUAWEI","SPARE-ISSUE",
AK418="SPARE-HS","SPARE-ISSUE",
AK418="Power Telco","BSS",AK418="no impacts","no impacts"
),"")</f>
        <v>No root cause</v>
      </c>
      <c r="AJ418" s="56" t="str" cm="1">
        <f t="array" ref="AJ418">IFERROR(_xlfn.IFS(
AK418="MPR ISSUE","TX ISSUE",
AK418="BSS Hardware Issue","RAN ISSUE",
AK418="Sites strategiques, MLL, Pylone, etc.","ENVTECH",
AK418="AKTIVCO DEFAUT GE &amp; POWER Cabinet","POWER ISSUE",
AK418="AKTIVCO Coupure ENEO &amp; Baisse de tension","POWER ISSUE",
AK418="Coupure ENEO &amp; Baisse de tension","POWER ISSUE",
AK418="Defaut GE &amp; POWER Cabinet","POWER ISSUE",
AK418="Sharing","POWER ISSUE",
AK418="Sites strategiques &amp; DataCenter","POWER ISSUE",
AK418="Exclu","Exclu",
AK418="SAT","TX ISSUE",
AK418="SPARE-ISSUE","SPARE-ISSUE",
AK418="Fiber CAmtel","TX ISSUE",
AK418="Fiber AOF","TX ISSUE",
AK418="Projet OCM (HUAWEI)","TRAVAUX-HUAWEI",
AK418="Projet OCM (NOKIA)","TRAVAUX -NOKIA",
AK418="ACCESS-ISSUE","ACCESS-ISSUE",
AK418="Projet OCM (ZTE, NOKIA, autres projets)","TRAVAUX OCM",
AK418="No root CAuse","No root cause",
AK418="ODU HS","TX ISSUE",
AK418="IP &amp; VLAN","TX ISSUE",
AK418="Warehouse HUAWEI","SPARE-ISSUE",
AK418="SPARE-HS","SPARE-ISSUE",
AK418="Power Telco","RAN ISSUE",AK418="no impacts","no impacts"
),"")</f>
        <v>No root cause</v>
      </c>
      <c r="AK418" s="81" t="s">
        <v>5620</v>
      </c>
      <c r="AL418" s="56" t="str" cm="1">
        <f t="array" ref="AL418">IFERROR(_xlfn.IFS(
AK418="MPR ISSUE","ACTIVE",
AK418="BSS Hardware Issue","ACTIVE",
AK418="Sites strategiques, MLL, Pylone, etc.","PASSIVE",
AK418="AKTIVCO DEFAUT GE &amp; POWER Cabinet","PASSIVE",
AK418="AKTIVCO Coupure ENEO &amp; Baisse de tension","PASSIVE",
AK418="Coupure ENEO &amp; Baisse de tension","PASSIVE",
AK418="Defaut GE &amp; POWER Cabinet","PASSIVE",
AK418="Sharing","PASSIVE",
AK418="Sites strategiques &amp; DataCenter","PASSIVE",
AK418="Exclu","Exclu",
AK418="SAT","ACTIVE",
AK418="SPARE-ISSUE","SPARE-ISSUE",
AK418="Fiber CAmtel","ACTIVE",
AK418="Fiber AOF","ACTIVE",
AK418="Projet OCM (HUAWEI)","PLANNED WORKS",
AK418="Projet OCM (NOKIA)","PLANNED WORKS",
AK418="ACCESS-ISSUE","ACCESS-ISSUE",
AK418="Projet OCM (ZTE, NOKIA, autres projets)","PLANNED WORKS",
AK418="No root CAuse","No root cause",
AK418="ODU HS","ACTIVE",
AK418="IP &amp; VLAN","ACTIVE",
AK418="Warehouse HUAWEI","SPARE-ISSUE",
AK418="SPARE-HS","SPARE-ISSUE",
AK418="Power Telco","ACTIVE", AK418="no impacts","no impacts"
),"")</f>
        <v>No root cause</v>
      </c>
      <c r="AM418" s="108" t="s">
        <v>5537</v>
      </c>
      <c r="AN418" s="117" t="s">
        <v>734</v>
      </c>
      <c r="AP418" s="23" t="s">
        <v>5537</v>
      </c>
      <c r="AQ418" s="23" t="s">
        <v>5537</v>
      </c>
      <c r="AR418" s="7"/>
      <c r="AS418" s="6"/>
      <c r="AT418" s="7"/>
      <c r="AU418" s="3" t="s">
        <v>5537</v>
      </c>
      <c r="AV418" s="24" t="s">
        <v>5537</v>
      </c>
      <c r="AW418" s="24" t="s">
        <v>5537</v>
      </c>
      <c r="AX418" s="24" t="s">
        <v>5537</v>
      </c>
      <c r="AY418" s="24" t="s">
        <v>5537</v>
      </c>
      <c r="AZ418" s="24" t="s">
        <v>5537</v>
      </c>
      <c r="BA418" s="24" t="s">
        <v>5537</v>
      </c>
      <c r="BB418" s="24" t="s">
        <v>5537</v>
      </c>
      <c r="BC418" s="24" t="s">
        <v>5537</v>
      </c>
      <c r="BD418" s="24" t="s">
        <v>5537</v>
      </c>
      <c r="BE418" s="24" t="s">
        <v>5537</v>
      </c>
      <c r="BF418" s="24" t="s">
        <v>5537</v>
      </c>
      <c r="BG418" s="24" t="s">
        <v>5537</v>
      </c>
      <c r="BH418" s="24" t="s">
        <v>5537</v>
      </c>
      <c r="BI418" s="9" t="s">
        <v>5537</v>
      </c>
      <c r="BJ418" s="14"/>
      <c r="BK418" s="14" t="s">
        <v>5537</v>
      </c>
      <c r="BL418" s="14" t="str">
        <f>_xlfn.XLOOKUP(B418,'[4]cell downs 18042026 17h'!$B:$B,'[4]cell downs 18042026 17h'!$B:$B,"")</f>
        <v/>
      </c>
      <c r="BM418" s="14" t="str">
        <f>_xlfn.XLOOKUP(B418,'[5]Cells Huawei 19042026 15h'!$B:$B,'[5]Cells Huawei 19042026 15h'!$B:$B,"")</f>
        <v/>
      </c>
      <c r="BN418" s="9" t="str">
        <f>_xlfn.XLOOKUP(B418,'[6]cells down 19042026 9H40'!$B:$B,'[6]cells down 19042026 9H40'!$B:$B,"")</f>
        <v/>
      </c>
      <c r="BO418" s="9" t="s">
        <v>734</v>
      </c>
      <c r="BP418" s="9" t="s">
        <v>12</v>
      </c>
    </row>
    <row r="419" spans="1:68" s="9" customFormat="1" x14ac:dyDescent="0.35">
      <c r="A419" s="1" t="s">
        <v>476</v>
      </c>
      <c r="B419" s="1" t="s">
        <v>477</v>
      </c>
      <c r="C419" s="3" t="str">
        <f>_xlfn.XLOOKUP(B419,'[1]daily break down'!$D:$D,'[1]daily break down'!$E:$E,"")</f>
        <v>NORD-OUEST</v>
      </c>
      <c r="D419" s="1" t="s">
        <v>11</v>
      </c>
      <c r="E419" s="1" t="s">
        <v>96</v>
      </c>
      <c r="F419" s="3" t="s">
        <v>51</v>
      </c>
      <c r="G419" s="1" t="s">
        <v>476</v>
      </c>
      <c r="H419" s="40" t="str">
        <f>_xlfn.XLOOKUP(B419,[2]CALCULATION!$B:$B,[2]CALCULATION!$H:$H,"")</f>
        <v>NOKIA</v>
      </c>
      <c r="I419" s="34">
        <v>3.3536926661023241</v>
      </c>
      <c r="J419" s="34">
        <v>5.9314207636972629</v>
      </c>
      <c r="K419" s="34">
        <v>3.7208201961283032</v>
      </c>
      <c r="L419" s="34">
        <v>5.7481776710180421</v>
      </c>
      <c r="M419" s="34">
        <v>11.92999102931838</v>
      </c>
      <c r="N419" s="34">
        <v>12.855955704306867</v>
      </c>
      <c r="O419" s="34">
        <v>0.19079468164671992</v>
      </c>
      <c r="P419" s="34">
        <v>6.1982129794441017</v>
      </c>
      <c r="Q419" s="34">
        <v>7.897186463520768</v>
      </c>
      <c r="R419" s="34">
        <v>5.8395198825471768</v>
      </c>
      <c r="S419" s="109">
        <v>5.3997353087385749</v>
      </c>
      <c r="T419" s="109">
        <f>_xlfn.XLOOKUP(B419,'[3]Nur des jours'!$B:$B,'[3]Nur des jours'!$U:$U,"")</f>
        <v>2.9555935086022149</v>
      </c>
      <c r="U419" s="109">
        <v>3.0231543110979953</v>
      </c>
      <c r="V419" s="109">
        <v>2.0532990614468392</v>
      </c>
      <c r="W419" s="109">
        <v>2.9555935086022149</v>
      </c>
      <c r="X419" s="109">
        <v>2.9451243176299036</v>
      </c>
      <c r="Y419" s="109">
        <v>4.1239873242531386</v>
      </c>
      <c r="Z419" s="109">
        <v>0.13633133865817429</v>
      </c>
      <c r="AA419" s="109">
        <v>4.1912434045879516E-3</v>
      </c>
      <c r="AB419" s="109">
        <v>0</v>
      </c>
      <c r="AC419" s="109">
        <v>0.72614294449839933</v>
      </c>
      <c r="AD419" s="109">
        <v>0.1575191849335795</v>
      </c>
      <c r="AE419" s="109">
        <v>0.15657415254841867</v>
      </c>
      <c r="AF419" s="109">
        <v>0.15657415254841867</v>
      </c>
      <c r="AG419" s="57" t="str">
        <f>_xlfn.XLOOKUP(B419,[3]CALCULATION!$B:$B,[3]CALCULATION!$M:$M,"")</f>
        <v>Insecurity</v>
      </c>
      <c r="AH419" s="57"/>
      <c r="AI419" s="56" t="str" cm="1">
        <f t="array" ref="AI419">IFERROR(_xlfn.IFS(
AK419="MPR ISSUE","PDH",
AK419="BSS Hardware Issue","BSS",
AK419="Sites strategiques, MLL, Pylone, etc.","ENVTECH",
AK419="AKTIVCO DEFAUT GE &amp; POWER Cabinet","AKTIVCO",
AK419="AKTIVCO Coupure ENEO &amp; Baisse de tension","AKTIVCO GRID ONLY",
AK419="Coupure ENEO &amp; Baisse de tension","IHS GRID ONLY",
AK419="Defaut GE &amp; POWER Cabinet","IHS",
AK419="Sharing","Partners",
AK419="Sites strategiques &amp; DataCenter","SST &amp; DC",
AK419="Exclu","Exclu",
AK419="SAT","SAT",
AK419="SPARE-ISSUE","SPARE-ISSUE",
AK419="Fiber CAmtel","TRANS_FO_CAMTEL",
AK419="Fiber AOF","Fiber AOF",
AK419="Projet OCM (HUAWEI)","TRAVAUX-HUAWEI",
AK419="Projet OCM (NOKIA)","TRAVAUX-NOKIA",
AK419="ACCESS-ISSUE","ACCESS-ISSUE",
AK419="Projet OCM (ZTE, NOKIA, autres projets)","TRAVAUX OCM",
AK419="No root CAuse","No root cause",
AK419="ODU HS","PDH",
AK419="IP &amp; VLAN","PDH",
AK419="Warehouse HUAWEI","SPARE-ISSUE",
AK419="SPARE-HS","SPARE-ISSUE",
AK419="Power Telco","BSS",AK419="no impacts","no impacts"
),"")</f>
        <v>SPARE-ISSUE</v>
      </c>
      <c r="AJ419" s="56" t="str" cm="1">
        <f t="array" ref="AJ419">IFERROR(_xlfn.IFS(
AK419="MPR ISSUE","TX ISSUE",
AK419="BSS Hardware Issue","RAN ISSUE",
AK419="Sites strategiques, MLL, Pylone, etc.","ENVTECH",
AK419="AKTIVCO DEFAUT GE &amp; POWER Cabinet","POWER ISSUE",
AK419="AKTIVCO Coupure ENEO &amp; Baisse de tension","POWER ISSUE",
AK419="Coupure ENEO &amp; Baisse de tension","POWER ISSUE",
AK419="Defaut GE &amp; POWER Cabinet","POWER ISSUE",
AK419="Sharing","POWER ISSUE",
AK419="Sites strategiques &amp; DataCenter","POWER ISSUE",
AK419="Exclu","Exclu",
AK419="SAT","TX ISSUE",
AK419="SPARE-ISSUE","SPARE-ISSUE",
AK419="Fiber CAmtel","TX ISSUE",
AK419="Fiber AOF","TX ISSUE",
AK419="Projet OCM (HUAWEI)","TRAVAUX-HUAWEI",
AK419="Projet OCM (NOKIA)","TRAVAUX -NOKIA",
AK419="ACCESS-ISSUE","ACCESS-ISSUE",
AK419="Projet OCM (ZTE, NOKIA, autres projets)","TRAVAUX OCM",
AK419="No root CAuse","No root cause",
AK419="ODU HS","TX ISSUE",
AK419="IP &amp; VLAN","TX ISSUE",
AK419="Warehouse HUAWEI","SPARE-ISSUE",
AK419="SPARE-HS","SPARE-ISSUE",
AK419="Power Telco","RAN ISSUE",AK419="no impacts","no impacts"
),"")</f>
        <v>SPARE-ISSUE</v>
      </c>
      <c r="AK419" s="81" t="s">
        <v>5336</v>
      </c>
      <c r="AL419" s="56" t="str" cm="1">
        <f t="array" ref="AL419">IFERROR(_xlfn.IFS(
AK419="MPR ISSUE","ACTIVE",
AK419="BSS Hardware Issue","ACTIVE",
AK419="Sites strategiques, MLL, Pylone, etc.","PASSIVE",
AK419="AKTIVCO DEFAUT GE &amp; POWER Cabinet","PASSIVE",
AK419="AKTIVCO Coupure ENEO &amp; Baisse de tension","PASSIVE",
AK419="Coupure ENEO &amp; Baisse de tension","PASSIVE",
AK419="Defaut GE &amp; POWER Cabinet","PASSIVE",
AK419="Sharing","PASSIVE",
AK419="Sites strategiques &amp; DataCenter","PASSIVE",
AK419="Exclu","Exclu",
AK419="SAT","ACTIVE",
AK419="SPARE-ISSUE","SPARE-ISSUE",
AK419="Fiber CAmtel","ACTIVE",
AK419="Fiber AOF","ACTIVE",
AK419="Projet OCM (HUAWEI)","PLANNED WORKS",
AK419="Projet OCM (NOKIA)","PLANNED WORKS",
AK419="ACCESS-ISSUE","ACCESS-ISSUE",
AK419="Projet OCM (ZTE, NOKIA, autres projets)","PLANNED WORKS",
AK419="No root CAuse","No root cause",
AK419="ODU HS","ACTIVE",
AK419="IP &amp; VLAN","ACTIVE",
AK419="Warehouse HUAWEI","SPARE-ISSUE",
AK419="SPARE-HS","SPARE-ISSUE",
AK419="Power Telco","ACTIVE", AK419="no impacts","no impacts"
),"")</f>
        <v>SPARE-ISSUE</v>
      </c>
      <c r="AM419" s="108" t="s">
        <v>5969</v>
      </c>
      <c r="AN419" s="117" t="s">
        <v>477</v>
      </c>
      <c r="AP419" s="23" t="s">
        <v>5537</v>
      </c>
      <c r="AQ419" s="23" t="s">
        <v>5537</v>
      </c>
      <c r="AR419" s="7"/>
      <c r="AS419" s="6"/>
      <c r="AT419" s="7"/>
      <c r="AU419" s="3" t="s">
        <v>5537</v>
      </c>
      <c r="AV419" s="24" t="s">
        <v>5537</v>
      </c>
      <c r="AW419" s="24" t="s">
        <v>5537</v>
      </c>
      <c r="AX419" s="24" t="s">
        <v>5537</v>
      </c>
      <c r="AY419" s="24" t="s">
        <v>5537</v>
      </c>
      <c r="AZ419" s="24" t="s">
        <v>5537</v>
      </c>
      <c r="BA419" s="24" t="s">
        <v>5537</v>
      </c>
      <c r="BB419" s="24" t="s">
        <v>6489</v>
      </c>
      <c r="BC419" s="24" t="s">
        <v>6489</v>
      </c>
      <c r="BD419" s="24" t="s">
        <v>6489</v>
      </c>
      <c r="BE419" s="24" t="s">
        <v>5537</v>
      </c>
      <c r="BF419" s="24" t="s">
        <v>5537</v>
      </c>
      <c r="BG419" s="24" t="s">
        <v>5537</v>
      </c>
      <c r="BH419" s="24" t="s">
        <v>5537</v>
      </c>
      <c r="BI419" s="9" t="s">
        <v>5537</v>
      </c>
      <c r="BJ419" s="14"/>
      <c r="BK419" s="14" t="s">
        <v>5537</v>
      </c>
      <c r="BL419" s="14" t="str">
        <f>_xlfn.XLOOKUP(B419,'[4]cell downs 18042026 17h'!$B:$B,'[4]cell downs 18042026 17h'!$B:$B,"")</f>
        <v/>
      </c>
      <c r="BM419" s="14" t="str">
        <f>_xlfn.XLOOKUP(B419,'[5]Cells Huawei 19042026 15h'!$B:$B,'[5]Cells Huawei 19042026 15h'!$B:$B,"")</f>
        <v/>
      </c>
      <c r="BN419" s="9" t="str">
        <f>_xlfn.XLOOKUP(B419,'[6]cells down 19042026 9H40'!$B:$B,'[6]cells down 19042026 9H40'!$B:$B,"")</f>
        <v/>
      </c>
      <c r="BO419" s="9" t="s">
        <v>477</v>
      </c>
      <c r="BP419" s="9" t="s">
        <v>594</v>
      </c>
    </row>
    <row r="420" spans="1:68" s="9" customFormat="1" x14ac:dyDescent="0.35">
      <c r="A420" s="3" t="s">
        <v>3214</v>
      </c>
      <c r="B420" s="31" t="s">
        <v>3215</v>
      </c>
      <c r="C420" s="3" t="str">
        <f>_xlfn.XLOOKUP(B420,'[1]daily break down'!$D:$D,'[1]daily break down'!$E:$E,"")</f>
        <v>Douala</v>
      </c>
      <c r="D420" s="1" t="s">
        <v>21</v>
      </c>
      <c r="E420" s="3" t="s">
        <v>5486</v>
      </c>
      <c r="F420" s="3" t="s">
        <v>31</v>
      </c>
      <c r="G420" s="3" t="s">
        <v>32</v>
      </c>
      <c r="H420" s="41" t="str">
        <f>_xlfn.XLOOKUP(B420,[2]CALCULATION!$B:$B,[2]CALCULATION!$H:$H,"")</f>
        <v>ZTE</v>
      </c>
      <c r="I420" s="34">
        <v>0.13053493820502016</v>
      </c>
      <c r="J420" s="34">
        <v>0.28627084207252207</v>
      </c>
      <c r="K420" s="34">
        <v>0</v>
      </c>
      <c r="L420" s="34">
        <v>1.8726832233265207E-3</v>
      </c>
      <c r="M420" s="34">
        <v>0.52961265063507135</v>
      </c>
      <c r="N420" s="34">
        <v>8.6977396535143665</v>
      </c>
      <c r="O420" s="34">
        <v>0</v>
      </c>
      <c r="P420" s="34">
        <v>2.0655695953292073</v>
      </c>
      <c r="Q420" s="34">
        <v>1.2633299375344214</v>
      </c>
      <c r="R420" s="34">
        <v>7.3355677119449361E-2</v>
      </c>
      <c r="S420" s="109">
        <v>6.4348962569164669E-2</v>
      </c>
      <c r="T420" s="109">
        <f>_xlfn.XLOOKUP(B420,'[3]Nur des jours'!$B:$B,'[3]Nur des jours'!$U:$U,"")</f>
        <v>0</v>
      </c>
      <c r="U420" s="109">
        <v>0.20524608127659161</v>
      </c>
      <c r="V420" s="109">
        <v>0.7867053045803335</v>
      </c>
      <c r="W420" s="109">
        <v>0</v>
      </c>
      <c r="X420" s="109">
        <v>0.23931108086281822</v>
      </c>
      <c r="Y420" s="109">
        <v>0</v>
      </c>
      <c r="Z420" s="109">
        <v>3.8162608829647895</v>
      </c>
      <c r="AA420" s="109">
        <v>1.7633363581626158</v>
      </c>
      <c r="AB420" s="109">
        <v>2.4085916566076824</v>
      </c>
      <c r="AC420" s="109">
        <v>1.6772228417043351</v>
      </c>
      <c r="AD420" s="109">
        <v>7.5545457327335169E-2</v>
      </c>
      <c r="AE420" s="109">
        <v>0.37837118650355356</v>
      </c>
      <c r="AF420" s="109">
        <v>0.37837118650355356</v>
      </c>
      <c r="AG420" s="57" t="str">
        <f>_xlfn.XLOOKUP(B420,[3]CALCULATION!$B:$B,[3]CALCULATION!$M:$M,"")</f>
        <v>Operationnel</v>
      </c>
      <c r="AH420" s="57"/>
      <c r="AI420" s="56" t="str" cm="1">
        <f t="array" ref="AI420">IFERROR(_xlfn.IFS(
AK420="MPR ISSUE","PDH",
AK420="BSS Hardware Issue","BSS",
AK420="Sites strategiques, MLL, Pylone, etc.","ENVTECH",
AK420="AKTIVCO DEFAUT GE &amp; POWER Cabinet","AKTIVCO",
AK420="AKTIVCO Coupure ENEO &amp; Baisse de tension","AKTIVCO GRID ONLY",
AK420="Coupure ENEO &amp; Baisse de tension","IHS GRID ONLY",
AK420="Defaut GE &amp; POWER Cabinet","IHS",
AK420="Sharing","Partners",
AK420="Sites strategiques &amp; DataCenter","SST &amp; DC",
AK420="Exclu","Exclu",
AK420="SAT","SAT",
AK420="SPARE-ISSUE","SPARE-ISSUE",
AK420="Fiber CAmtel","TRANS_FO_CAMTEL",
AK420="Fiber AOF","Fiber AOF",
AK420="Projet OCM (HUAWEI)","TRAVAUX-HUAWEI",
AK420="Projet OCM (NOKIA)","TRAVAUX-NOKIA",
AK420="ACCESS-ISSUE","ACCESS-ISSUE",
AK420="Projet OCM (ZTE, NOKIA, autres projets)","TRAVAUX OCM",
AK420="No root CAuse","No root cause",
AK420="ODU HS","PDH",
AK420="IP &amp; VLAN","PDH",
AK420="Warehouse HUAWEI","SPARE-ISSUE",
AK420="SPARE-HS","SPARE-ISSUE",
AK420="Power Telco","BSS",AK420="no impacts","no impacts"
),"")</f>
        <v>PDH</v>
      </c>
      <c r="AJ420" s="56" t="str" cm="1">
        <f t="array" ref="AJ420">IFERROR(_xlfn.IFS(
AK420="MPR ISSUE","TX ISSUE",
AK420="BSS Hardware Issue","RAN ISSUE",
AK420="Sites strategiques, MLL, Pylone, etc.","ENVTECH",
AK420="AKTIVCO DEFAUT GE &amp; POWER Cabinet","POWER ISSUE",
AK420="AKTIVCO Coupure ENEO &amp; Baisse de tension","POWER ISSUE",
AK420="Coupure ENEO &amp; Baisse de tension","POWER ISSUE",
AK420="Defaut GE &amp; POWER Cabinet","POWER ISSUE",
AK420="Sharing","POWER ISSUE",
AK420="Sites strategiques &amp; DataCenter","POWER ISSUE",
AK420="Exclu","Exclu",
AK420="SAT","TX ISSUE",
AK420="SPARE-ISSUE","SPARE-ISSUE",
AK420="Fiber CAmtel","TX ISSUE",
AK420="Fiber AOF","TX ISSUE",
AK420="Projet OCM (HUAWEI)","TRAVAUX-HUAWEI",
AK420="Projet OCM (NOKIA)","TRAVAUX -NOKIA",
AK420="ACCESS-ISSUE","ACCESS-ISSUE",
AK420="Projet OCM (ZTE, NOKIA, autres projets)","TRAVAUX OCM",
AK420="No root CAuse","No root cause",
AK420="ODU HS","TX ISSUE",
AK420="IP &amp; VLAN","TX ISSUE",
AK420="Warehouse HUAWEI","SPARE-ISSUE",
AK420="SPARE-HS","SPARE-ISSUE",
AK420="Power Telco","RAN ISSUE",AK420="no impacts","no impacts"
),"")</f>
        <v>TX ISSUE</v>
      </c>
      <c r="AK420" s="81" t="s">
        <v>5618</v>
      </c>
      <c r="AL420" s="56" t="str" cm="1">
        <f t="array" ref="AL420">IFERROR(_xlfn.IFS(
AK420="MPR ISSUE","ACTIVE",
AK420="BSS Hardware Issue","ACTIVE",
AK420="Sites strategiques, MLL, Pylone, etc.","PASSIVE",
AK420="AKTIVCO DEFAUT GE &amp; POWER Cabinet","PASSIVE",
AK420="AKTIVCO Coupure ENEO &amp; Baisse de tension","PASSIVE",
AK420="Coupure ENEO &amp; Baisse de tension","PASSIVE",
AK420="Defaut GE &amp; POWER Cabinet","PASSIVE",
AK420="Sharing","PASSIVE",
AK420="Sites strategiques &amp; DataCenter","PASSIVE",
AK420="Exclu","Exclu",
AK420="SAT","ACTIVE",
AK420="SPARE-ISSUE","SPARE-ISSUE",
AK420="Fiber CAmtel","ACTIVE",
AK420="Fiber AOF","ACTIVE",
AK420="Projet OCM (HUAWEI)","PLANNED WORKS",
AK420="Projet OCM (NOKIA)","PLANNED WORKS",
AK420="ACCESS-ISSUE","ACCESS-ISSUE",
AK420="Projet OCM (ZTE, NOKIA, autres projets)","PLANNED WORKS",
AK420="No root CAuse","No root cause",
AK420="ODU HS","ACTIVE",
AK420="IP &amp; VLAN","ACTIVE",
AK420="Warehouse HUAWEI","SPARE-ISSUE",
AK420="SPARE-HS","SPARE-ISSUE",
AK420="Power Telco","ACTIVE", AK420="no impacts","no impacts"
),"")</f>
        <v>ACTIVE</v>
      </c>
      <c r="AM420" s="108" t="s">
        <v>6093</v>
      </c>
      <c r="AN420" s="227" t="s">
        <v>4194</v>
      </c>
      <c r="AO420" s="9" t="s">
        <v>6090</v>
      </c>
      <c r="AP420" s="23" t="s">
        <v>5537</v>
      </c>
      <c r="AQ420" s="23" t="s">
        <v>5537</v>
      </c>
      <c r="AR420" s="7"/>
      <c r="AS420" s="6"/>
      <c r="AT420" s="7"/>
      <c r="AU420" s="3" t="s">
        <v>5537</v>
      </c>
      <c r="AV420" s="24" t="s">
        <v>5537</v>
      </c>
      <c r="AW420" s="24" t="s">
        <v>5537</v>
      </c>
      <c r="AX420" s="24" t="s">
        <v>5537</v>
      </c>
      <c r="AY420" s="24" t="s">
        <v>5537</v>
      </c>
      <c r="AZ420" s="24" t="s">
        <v>5537</v>
      </c>
      <c r="BA420" s="24" t="s">
        <v>5537</v>
      </c>
      <c r="BB420" s="24" t="s">
        <v>5537</v>
      </c>
      <c r="BC420" s="24" t="s">
        <v>5537</v>
      </c>
      <c r="BD420" s="24" t="s">
        <v>5537</v>
      </c>
      <c r="BE420" s="24" t="s">
        <v>5537</v>
      </c>
      <c r="BF420" s="24" t="s">
        <v>5537</v>
      </c>
      <c r="BG420" s="24" t="s">
        <v>5537</v>
      </c>
      <c r="BH420" s="24" t="s">
        <v>6484</v>
      </c>
      <c r="BI420" s="9" t="s">
        <v>5537</v>
      </c>
      <c r="BJ420" s="14"/>
      <c r="BK420" s="14" t="s">
        <v>5537</v>
      </c>
      <c r="BL420" s="14" t="str">
        <f>_xlfn.XLOOKUP(B420,'[4]cell downs 18042026 17h'!$B:$B,'[4]cell downs 18042026 17h'!$B:$B,"")</f>
        <v/>
      </c>
      <c r="BM420" s="14" t="str">
        <f>_xlfn.XLOOKUP(B420,'[5]Cells Huawei 19042026 15h'!$B:$B,'[5]Cells Huawei 19042026 15h'!$B:$B,"")</f>
        <v/>
      </c>
      <c r="BN420" s="9" t="str">
        <f>_xlfn.XLOOKUP(B420,'[6]cells down 19042026 9H40'!$B:$B,'[6]cells down 19042026 9H40'!$B:$B,"")</f>
        <v/>
      </c>
      <c r="BO420" s="9" t="s">
        <v>5537</v>
      </c>
      <c r="BP420" s="9" t="s">
        <v>594</v>
      </c>
    </row>
    <row r="421" spans="1:68" s="9" customFormat="1" x14ac:dyDescent="0.35">
      <c r="A421" s="1" t="s">
        <v>962</v>
      </c>
      <c r="B421" s="1" t="s">
        <v>1876</v>
      </c>
      <c r="C421" s="3" t="str">
        <f>_xlfn.XLOOKUP(B421,'[1]daily break down'!$D:$D,'[1]daily break down'!$E:$E,"")</f>
        <v>NORD-OUEST</v>
      </c>
      <c r="D421" s="1" t="s">
        <v>21</v>
      </c>
      <c r="E421" s="1" t="s">
        <v>563</v>
      </c>
      <c r="F421" s="3" t="s">
        <v>51</v>
      </c>
      <c r="G421" s="1" t="s">
        <v>962</v>
      </c>
      <c r="H421" s="40" t="str">
        <f>_xlfn.XLOOKUP(B421,[2]CALCULATION!$B:$B,[2]CALCULATION!$H:$H,"")</f>
        <v>NOKIA</v>
      </c>
      <c r="I421" s="34">
        <v>0.50395565657767405</v>
      </c>
      <c r="J421" s="34">
        <v>2.8525429690771924</v>
      </c>
      <c r="K421" s="34">
        <v>0.83631772813461036</v>
      </c>
      <c r="L421" s="34">
        <v>5.6565315177586381E-2</v>
      </c>
      <c r="M421" s="34">
        <v>4.894627318097605</v>
      </c>
      <c r="N421" s="34">
        <v>0</v>
      </c>
      <c r="O421" s="34">
        <v>0.1933404833796421</v>
      </c>
      <c r="P421" s="34">
        <v>6.8365527690882472E-2</v>
      </c>
      <c r="Q421" s="34">
        <v>1.2647716128524482</v>
      </c>
      <c r="R421" s="34">
        <v>2.9701935267486261</v>
      </c>
      <c r="S421" s="109">
        <v>6.4356233925145041</v>
      </c>
      <c r="T421" s="109">
        <f>_xlfn.XLOOKUP(B421,'[3]Nur des jours'!$B:$B,'[3]Nur des jours'!$U:$U,"")</f>
        <v>4.114017515473714</v>
      </c>
      <c r="U421" s="109">
        <v>0.75648293917800891</v>
      </c>
      <c r="V421" s="109">
        <v>2.9959364557561643</v>
      </c>
      <c r="W421" s="109">
        <v>4.114017515473714</v>
      </c>
      <c r="X421" s="109">
        <v>5.8427716567789362E-2</v>
      </c>
      <c r="Y421" s="109">
        <v>1.1592800906307156E-2</v>
      </c>
      <c r="Z421" s="109">
        <v>9.2225189979254052E-2</v>
      </c>
      <c r="AA421" s="109">
        <v>0.10558366363898375</v>
      </c>
      <c r="AB421" s="109">
        <v>2.8821486560911543E-2</v>
      </c>
      <c r="AC421" s="109">
        <v>0.28026569787657518</v>
      </c>
      <c r="AD421" s="109">
        <v>0.32805428902693168</v>
      </c>
      <c r="AE421" s="109">
        <v>0.15015352435415605</v>
      </c>
      <c r="AF421" s="109">
        <v>0.15015352435415605</v>
      </c>
      <c r="AG421" s="57" t="str">
        <f>_xlfn.XLOOKUP(B421,[3]CALCULATION!$B:$B,[3]CALCULATION!$M:$M,"")</f>
        <v>Insecurity</v>
      </c>
      <c r="AH421" s="57"/>
      <c r="AI421" s="56" t="str" cm="1">
        <f t="array" ref="AI421">IFERROR(_xlfn.IFS(
AK421="MPR ISSUE","PDH",
AK421="BSS Hardware Issue","BSS",
AK421="Sites strategiques, MLL, Pylone, etc.","ENVTECH",
AK421="AKTIVCO DEFAUT GE &amp; POWER Cabinet","AKTIVCO",
AK421="AKTIVCO Coupure ENEO &amp; Baisse de tension","AKTIVCO GRID ONLY",
AK421="Coupure ENEO &amp; Baisse de tension","IHS GRID ONLY",
AK421="Defaut GE &amp; POWER Cabinet","IHS",
AK421="Sharing","Partners",
AK421="Sites strategiques &amp; DataCenter","SST &amp; DC",
AK421="Exclu","Exclu",
AK421="SAT","SAT",
AK421="SPARE-ISSUE","SPARE-ISSUE",
AK421="Fiber CAmtel","TRANS_FO_CAMTEL",
AK421="Fiber AOF","Fiber AOF",
AK421="Projet OCM (HUAWEI)","TRAVAUX-HUAWEI",
AK421="Projet OCM (NOKIA)","TRAVAUX-NOKIA",
AK421="ACCESS-ISSUE","ACCESS-ISSUE",
AK421="Projet OCM (ZTE, NOKIA, autres projets)","TRAVAUX OCM",
AK421="No root CAuse","No root cause",
AK421="ODU HS","PDH",
AK421="IP &amp; VLAN","PDH",
AK421="Warehouse HUAWEI","SPARE-ISSUE",
AK421="SPARE-HS","SPARE-ISSUE",
AK421="Power Telco","BSS",AK421="no impacts","no impacts"
),"")</f>
        <v>No root cause</v>
      </c>
      <c r="AJ421" s="56" t="str" cm="1">
        <f t="array" ref="AJ421">IFERROR(_xlfn.IFS(
AK421="MPR ISSUE","TX ISSUE",
AK421="BSS Hardware Issue","RAN ISSUE",
AK421="Sites strategiques, MLL, Pylone, etc.","ENVTECH",
AK421="AKTIVCO DEFAUT GE &amp; POWER Cabinet","POWER ISSUE",
AK421="AKTIVCO Coupure ENEO &amp; Baisse de tension","POWER ISSUE",
AK421="Coupure ENEO &amp; Baisse de tension","POWER ISSUE",
AK421="Defaut GE &amp; POWER Cabinet","POWER ISSUE",
AK421="Sharing","POWER ISSUE",
AK421="Sites strategiques &amp; DataCenter","POWER ISSUE",
AK421="Exclu","Exclu",
AK421="SAT","TX ISSUE",
AK421="SPARE-ISSUE","SPARE-ISSUE",
AK421="Fiber CAmtel","TX ISSUE",
AK421="Fiber AOF","TX ISSUE",
AK421="Projet OCM (HUAWEI)","TRAVAUX-HUAWEI",
AK421="Projet OCM (NOKIA)","TRAVAUX -NOKIA",
AK421="ACCESS-ISSUE","ACCESS-ISSUE",
AK421="Projet OCM (ZTE, NOKIA, autres projets)","TRAVAUX OCM",
AK421="No root CAuse","No root cause",
AK421="ODU HS","TX ISSUE",
AK421="IP &amp; VLAN","TX ISSUE",
AK421="Warehouse HUAWEI","SPARE-ISSUE",
AK421="SPARE-HS","SPARE-ISSUE",
AK421="Power Telco","RAN ISSUE",AK421="no impacts","no impacts"
),"")</f>
        <v>No root cause</v>
      </c>
      <c r="AK421" s="81" t="s">
        <v>5620</v>
      </c>
      <c r="AL421" s="56" t="str" cm="1">
        <f t="array" ref="AL421">IFERROR(_xlfn.IFS(
AK421="MPR ISSUE","ACTIVE",
AK421="BSS Hardware Issue","ACTIVE",
AK421="Sites strategiques, MLL, Pylone, etc.","PASSIVE",
AK421="AKTIVCO DEFAUT GE &amp; POWER Cabinet","PASSIVE",
AK421="AKTIVCO Coupure ENEO &amp; Baisse de tension","PASSIVE",
AK421="Coupure ENEO &amp; Baisse de tension","PASSIVE",
AK421="Defaut GE &amp; POWER Cabinet","PASSIVE",
AK421="Sharing","PASSIVE",
AK421="Sites strategiques &amp; DataCenter","PASSIVE",
AK421="Exclu","Exclu",
AK421="SAT","ACTIVE",
AK421="SPARE-ISSUE","SPARE-ISSUE",
AK421="Fiber CAmtel","ACTIVE",
AK421="Fiber AOF","ACTIVE",
AK421="Projet OCM (HUAWEI)","PLANNED WORKS",
AK421="Projet OCM (NOKIA)","PLANNED WORKS",
AK421="ACCESS-ISSUE","ACCESS-ISSUE",
AK421="Projet OCM (ZTE, NOKIA, autres projets)","PLANNED WORKS",
AK421="No root CAuse","No root cause",
AK421="ODU HS","ACTIVE",
AK421="IP &amp; VLAN","ACTIVE",
AK421="Warehouse HUAWEI","SPARE-ISSUE",
AK421="SPARE-HS","SPARE-ISSUE",
AK421="Power Telco","ACTIVE", AK421="no impacts","no impacts"
),"")</f>
        <v>No root cause</v>
      </c>
      <c r="AM421" s="108" t="s">
        <v>5537</v>
      </c>
      <c r="AN421" s="117" t="s">
        <v>1876</v>
      </c>
      <c r="AP421" s="23" t="s">
        <v>5537</v>
      </c>
      <c r="AQ421" s="23" t="s">
        <v>5537</v>
      </c>
      <c r="AR421" s="7"/>
      <c r="AS421" s="6"/>
      <c r="AT421" s="7"/>
      <c r="AU421" s="3" t="s">
        <v>5537</v>
      </c>
      <c r="AV421" s="24" t="s">
        <v>5537</v>
      </c>
      <c r="AW421" s="24" t="s">
        <v>5537</v>
      </c>
      <c r="AX421" s="24" t="s">
        <v>5537</v>
      </c>
      <c r="AY421" s="24" t="s">
        <v>5537</v>
      </c>
      <c r="AZ421" s="24" t="s">
        <v>5537</v>
      </c>
      <c r="BA421" s="24" t="s">
        <v>5537</v>
      </c>
      <c r="BB421" s="24" t="s">
        <v>5537</v>
      </c>
      <c r="BC421" s="24" t="s">
        <v>5537</v>
      </c>
      <c r="BD421" s="24" t="s">
        <v>5537</v>
      </c>
      <c r="BE421" s="24" t="s">
        <v>5537</v>
      </c>
      <c r="BF421" s="24" t="s">
        <v>5537</v>
      </c>
      <c r="BG421" s="24" t="s">
        <v>5537</v>
      </c>
      <c r="BH421" s="24" t="s">
        <v>5537</v>
      </c>
      <c r="BI421" s="9" t="s">
        <v>5537</v>
      </c>
      <c r="BJ421" s="14"/>
      <c r="BK421" s="14" t="s">
        <v>5537</v>
      </c>
      <c r="BL421" s="14" t="str">
        <f>_xlfn.XLOOKUP(B421,'[4]cell downs 18042026 17h'!$B:$B,'[4]cell downs 18042026 17h'!$B:$B,"")</f>
        <v/>
      </c>
      <c r="BM421" s="14" t="str">
        <f>_xlfn.XLOOKUP(B421,'[5]Cells Huawei 19042026 15h'!$B:$B,'[5]Cells Huawei 19042026 15h'!$B:$B,"")</f>
        <v/>
      </c>
      <c r="BN421" s="9" t="str">
        <f>_xlfn.XLOOKUP(B421,'[6]cells down 19042026 9H40'!$B:$B,'[6]cells down 19042026 9H40'!$B:$B,"")</f>
        <v/>
      </c>
      <c r="BO421" s="9" t="s">
        <v>5537</v>
      </c>
      <c r="BP421" s="9" t="s">
        <v>12</v>
      </c>
    </row>
    <row r="422" spans="1:68" s="9" customFormat="1" x14ac:dyDescent="0.35">
      <c r="A422" s="1" t="s">
        <v>1866</v>
      </c>
      <c r="B422" s="8" t="s">
        <v>1867</v>
      </c>
      <c r="C422" s="3" t="str">
        <f>_xlfn.XLOOKUP(B422,'[1]daily break down'!$D:$D,'[1]daily break down'!$E:$E,"")</f>
        <v>CENTRE</v>
      </c>
      <c r="D422" s="1" t="s">
        <v>21</v>
      </c>
      <c r="E422" s="1" t="s">
        <v>710</v>
      </c>
      <c r="F422" s="3" t="s">
        <v>226</v>
      </c>
      <c r="G422" s="1" t="s">
        <v>1866</v>
      </c>
      <c r="H422" s="41" t="str">
        <f>_xlfn.XLOOKUP(B422,[2]CALCULATION!$B:$B,[2]CALCULATION!$H:$H,"")</f>
        <v>ZTE</v>
      </c>
      <c r="I422" s="34">
        <v>0</v>
      </c>
      <c r="J422" s="34">
        <v>0</v>
      </c>
      <c r="K422" s="34">
        <v>0</v>
      </c>
      <c r="L422" s="34">
        <v>0</v>
      </c>
      <c r="M422" s="34">
        <v>0</v>
      </c>
      <c r="N422" s="34">
        <v>0</v>
      </c>
      <c r="O422" s="34">
        <v>0</v>
      </c>
      <c r="P422" s="34">
        <v>2.4601350329449558</v>
      </c>
      <c r="Q422" s="34">
        <v>21.774347735515779</v>
      </c>
      <c r="R422" s="34">
        <v>46.76803411779143</v>
      </c>
      <c r="S422" s="109">
        <v>28.483815023128532</v>
      </c>
      <c r="T422" s="109">
        <f>_xlfn.XLOOKUP(B422,'[3]Nur des jours'!$B:$B,'[3]Nur des jours'!$U:$U,"")</f>
        <v>0</v>
      </c>
      <c r="U422" s="109">
        <v>5.7806877491560442</v>
      </c>
      <c r="V422" s="109">
        <v>4.4671163960015186</v>
      </c>
      <c r="W422" s="109">
        <v>0</v>
      </c>
      <c r="X422" s="109">
        <v>3.4587567380925881</v>
      </c>
      <c r="Y422" s="109">
        <v>26.535243541561435</v>
      </c>
      <c r="Z422" s="109">
        <v>0</v>
      </c>
      <c r="AA422" s="109">
        <v>1.1570507058410595</v>
      </c>
      <c r="AB422" s="109">
        <v>1.1096985729083733</v>
      </c>
      <c r="AC422" s="109">
        <v>0.36931625161365095</v>
      </c>
      <c r="AD422" s="109">
        <v>0</v>
      </c>
      <c r="AE422" s="109">
        <v>0.20173257084806534</v>
      </c>
      <c r="AF422" s="109">
        <v>0.20173257084806534</v>
      </c>
      <c r="AG422" s="57" t="str">
        <f>_xlfn.XLOOKUP(B422,[3]CALCULATION!$B:$B,[3]CALCULATION!$M:$M,"")</f>
        <v>Operationnel</v>
      </c>
      <c r="AH422" s="57"/>
      <c r="AI422" s="56" t="str" cm="1">
        <f t="array" ref="AI422">IFERROR(_xlfn.IFS(
AK422="MPR ISSUE","PDH",
AK422="BSS Hardware Issue","BSS",
AK422="Sites strategiques, MLL, Pylone, etc.","ENVTECH",
AK422="AKTIVCO DEFAUT GE &amp; POWER Cabinet","AKTIVCO",
AK422="AKTIVCO Coupure ENEO &amp; Baisse de tension","AKTIVCO GRID ONLY",
AK422="Coupure ENEO &amp; Baisse de tension","IHS GRID ONLY",
AK422="Defaut GE &amp; POWER Cabinet","IHS",
AK422="Sharing","Partners",
AK422="Sites strategiques &amp; DataCenter","SST &amp; DC",
AK422="Exclu","Exclu",
AK422="SAT","SAT",
AK422="SPARE-ISSUE","SPARE-ISSUE",
AK422="Fiber CAmtel","TRANS_FO_CAMTEL",
AK422="Fiber AOF","Fiber AOF",
AK422="Projet OCM (HUAWEI)","TRAVAUX-HUAWEI",
AK422="Projet OCM (NOKIA)","TRAVAUX-NOKIA",
AK422="ACCESS-ISSUE","ACCESS-ISSUE",
AK422="Projet OCM (ZTE, NOKIA, autres projets)","TRAVAUX OCM",
AK422="No root CAuse","No root cause",
AK422="ODU HS","PDH",
AK422="IP &amp; VLAN","PDH",
AK422="Warehouse HUAWEI","SPARE-ISSUE",
AK422="SPARE-HS","SPARE-ISSUE",
AK422="Power Telco","BSS",AK422="no impacts","no impacts"
),"")</f>
        <v>No root cause</v>
      </c>
      <c r="AJ422" s="56" t="str" cm="1">
        <f t="array" ref="AJ422">IFERROR(_xlfn.IFS(
AK422="MPR ISSUE","TX ISSUE",
AK422="BSS Hardware Issue","RAN ISSUE",
AK422="Sites strategiques, MLL, Pylone, etc.","ENVTECH",
AK422="AKTIVCO DEFAUT GE &amp; POWER Cabinet","POWER ISSUE",
AK422="AKTIVCO Coupure ENEO &amp; Baisse de tension","POWER ISSUE",
AK422="Coupure ENEO &amp; Baisse de tension","POWER ISSUE",
AK422="Defaut GE &amp; POWER Cabinet","POWER ISSUE",
AK422="Sharing","POWER ISSUE",
AK422="Sites strategiques &amp; DataCenter","POWER ISSUE",
AK422="Exclu","Exclu",
AK422="SAT","TX ISSUE",
AK422="SPARE-ISSUE","SPARE-ISSUE",
AK422="Fiber CAmtel","TX ISSUE",
AK422="Fiber AOF","TX ISSUE",
AK422="Projet OCM (HUAWEI)","TRAVAUX-HUAWEI",
AK422="Projet OCM (NOKIA)","TRAVAUX -NOKIA",
AK422="ACCESS-ISSUE","ACCESS-ISSUE",
AK422="Projet OCM (ZTE, NOKIA, autres projets)","TRAVAUX OCM",
AK422="No root CAuse","No root cause",
AK422="ODU HS","TX ISSUE",
AK422="IP &amp; VLAN","TX ISSUE",
AK422="Warehouse HUAWEI","SPARE-ISSUE",
AK422="SPARE-HS","SPARE-ISSUE",
AK422="Power Telco","RAN ISSUE",AK422="no impacts","no impacts"
),"")</f>
        <v>No root cause</v>
      </c>
      <c r="AK422" s="81" t="s">
        <v>5620</v>
      </c>
      <c r="AL422" s="56" t="str" cm="1">
        <f t="array" ref="AL422">IFERROR(_xlfn.IFS(
AK422="MPR ISSUE","ACTIVE",
AK422="BSS Hardware Issue","ACTIVE",
AK422="Sites strategiques, MLL, Pylone, etc.","PASSIVE",
AK422="AKTIVCO DEFAUT GE &amp; POWER Cabinet","PASSIVE",
AK422="AKTIVCO Coupure ENEO &amp; Baisse de tension","PASSIVE",
AK422="Coupure ENEO &amp; Baisse de tension","PASSIVE",
AK422="Defaut GE &amp; POWER Cabinet","PASSIVE",
AK422="Sharing","PASSIVE",
AK422="Sites strategiques &amp; DataCenter","PASSIVE",
AK422="Exclu","Exclu",
AK422="SAT","ACTIVE",
AK422="SPARE-ISSUE","SPARE-ISSUE",
AK422="Fiber CAmtel","ACTIVE",
AK422="Fiber AOF","ACTIVE",
AK422="Projet OCM (HUAWEI)","PLANNED WORKS",
AK422="Projet OCM (NOKIA)","PLANNED WORKS",
AK422="ACCESS-ISSUE","ACCESS-ISSUE",
AK422="Projet OCM (ZTE, NOKIA, autres projets)","PLANNED WORKS",
AK422="No root CAuse","No root cause",
AK422="ODU HS","ACTIVE",
AK422="IP &amp; VLAN","ACTIVE",
AK422="Warehouse HUAWEI","SPARE-ISSUE",
AK422="SPARE-HS","SPARE-ISSUE",
AK422="Power Telco","ACTIVE", AK422="no impacts","no impacts"
),"")</f>
        <v>No root cause</v>
      </c>
      <c r="AM422" s="108" t="s">
        <v>5537</v>
      </c>
      <c r="AN422" s="117" t="s">
        <v>1867</v>
      </c>
      <c r="AP422" s="23" t="s">
        <v>5537</v>
      </c>
      <c r="AQ422" s="23" t="s">
        <v>5537</v>
      </c>
      <c r="AR422" s="7"/>
      <c r="AS422" s="6"/>
      <c r="AT422" s="7"/>
      <c r="AU422" s="3" t="s">
        <v>5537</v>
      </c>
      <c r="AV422" s="24" t="s">
        <v>5537</v>
      </c>
      <c r="AW422" s="24" t="s">
        <v>5537</v>
      </c>
      <c r="AX422" s="24" t="s">
        <v>5537</v>
      </c>
      <c r="AY422" s="24" t="s">
        <v>5537</v>
      </c>
      <c r="AZ422" s="24" t="s">
        <v>5537</v>
      </c>
      <c r="BA422" s="24" t="s">
        <v>5537</v>
      </c>
      <c r="BB422" s="24" t="s">
        <v>5537</v>
      </c>
      <c r="BC422" s="24" t="s">
        <v>5537</v>
      </c>
      <c r="BD422" s="24" t="s">
        <v>5537</v>
      </c>
      <c r="BE422" s="24" t="s">
        <v>5537</v>
      </c>
      <c r="BF422" s="24" t="s">
        <v>5537</v>
      </c>
      <c r="BG422" s="24" t="s">
        <v>5537</v>
      </c>
      <c r="BH422" s="24" t="s">
        <v>5537</v>
      </c>
      <c r="BI422" s="9" t="s">
        <v>5537</v>
      </c>
      <c r="BJ422" s="14"/>
      <c r="BK422" s="14" t="s">
        <v>5537</v>
      </c>
      <c r="BL422" s="14" t="str">
        <f>_xlfn.XLOOKUP(B422,'[4]cell downs 18042026 17h'!$B:$B,'[4]cell downs 18042026 17h'!$B:$B,"")</f>
        <v/>
      </c>
      <c r="BM422" s="14" t="str">
        <f>_xlfn.XLOOKUP(B422,'[5]Cells Huawei 19042026 15h'!$B:$B,'[5]Cells Huawei 19042026 15h'!$B:$B,"")</f>
        <v/>
      </c>
      <c r="BN422" s="9" t="str">
        <f>_xlfn.XLOOKUP(B422,'[6]cells down 19042026 9H40'!$B:$B,'[6]cells down 19042026 9H40'!$B:$B,"")</f>
        <v/>
      </c>
      <c r="BO422" s="9" t="s">
        <v>5537</v>
      </c>
      <c r="BP422" s="9" t="s">
        <v>5537</v>
      </c>
    </row>
    <row r="423" spans="1:68" s="9" customFormat="1" x14ac:dyDescent="0.35">
      <c r="A423" s="25" t="s">
        <v>5406</v>
      </c>
      <c r="B423" s="32" t="s">
        <v>5407</v>
      </c>
      <c r="C423" s="3" t="str">
        <f>_xlfn.XLOOKUP(B423,'[1]daily break down'!$D:$D,'[1]daily break down'!$E:$E,"")</f>
        <v/>
      </c>
      <c r="D423" s="25" t="s">
        <v>357</v>
      </c>
      <c r="E423" s="25" t="s">
        <v>89</v>
      </c>
      <c r="F423" s="25" t="s">
        <v>5403</v>
      </c>
      <c r="G423" s="25" t="s">
        <v>24</v>
      </c>
      <c r="H423" s="39" t="str">
        <f>_xlfn.XLOOKUP(B423,[2]CALCULATION!$B:$B,[2]CALCULATION!$H:$H,"")</f>
        <v>Huawei</v>
      </c>
      <c r="I423" s="34">
        <v>0</v>
      </c>
      <c r="J423" s="34">
        <v>0.85672582205442971</v>
      </c>
      <c r="K423" s="34">
        <v>5.354821749093265</v>
      </c>
      <c r="L423" s="34">
        <v>0</v>
      </c>
      <c r="M423" s="34">
        <v>0</v>
      </c>
      <c r="N423" s="34">
        <v>0</v>
      </c>
      <c r="O423" s="34">
        <v>0</v>
      </c>
      <c r="P423" s="34">
        <v>0</v>
      </c>
      <c r="Q423" s="34">
        <v>0</v>
      </c>
      <c r="R423" s="34">
        <v>0</v>
      </c>
      <c r="S423" s="109">
        <v>0</v>
      </c>
      <c r="T423" s="109">
        <f>_xlfn.XLOOKUP(B423,'[3]Nur des jours'!$B:$B,'[3]Nur des jours'!$U:$U,"")</f>
        <v>0</v>
      </c>
      <c r="U423" s="109">
        <v>0</v>
      </c>
      <c r="V423" s="109" t="s">
        <v>5537</v>
      </c>
      <c r="W423" s="109">
        <v>0</v>
      </c>
      <c r="X423" s="109">
        <v>0</v>
      </c>
      <c r="Y423" s="109">
        <v>10.188645190378761</v>
      </c>
      <c r="Z423" s="109">
        <v>0</v>
      </c>
      <c r="AA423" s="109">
        <v>0</v>
      </c>
      <c r="AB423" s="109">
        <v>0</v>
      </c>
      <c r="AC423" s="109">
        <v>0.24916669664160762</v>
      </c>
      <c r="AD423" s="109">
        <v>0.32035098993237249</v>
      </c>
      <c r="AE423" s="109">
        <v>0.14312650349710218</v>
      </c>
      <c r="AF423" s="109">
        <v>0.14312650349710218</v>
      </c>
      <c r="AG423" s="57" t="str">
        <f>_xlfn.XLOOKUP(B423,[3]CALCULATION!$B:$B,[3]CALCULATION!$M:$M,"")</f>
        <v>Operationnel</v>
      </c>
      <c r="AH423" s="57"/>
      <c r="AI423" s="56" t="str" cm="1">
        <f t="array" ref="AI423">IFERROR(_xlfn.IFS(
AK423="MPR ISSUE","PDH",
AK423="BSS Hardware Issue","BSS",
AK423="Sites strategiques, MLL, Pylone, etc.","ENVTECH",
AK423="AKTIVCO DEFAUT GE &amp; POWER Cabinet","AKTIVCO",
AK423="AKTIVCO Coupure ENEO &amp; Baisse de tension","AKTIVCO GRID ONLY",
AK423="Coupure ENEO &amp; Baisse de tension","IHS GRID ONLY",
AK423="Defaut GE &amp; POWER Cabinet","IHS",
AK423="Sharing","Partners",
AK423="Sites strategiques &amp; DataCenter","SST &amp; DC",
AK423="Exclu","Exclu",
AK423="SAT","SAT",
AK423="SPARE-ISSUE","SPARE-ISSUE",
AK423="Fiber CAmtel","TRANS_FO_CAMTEL",
AK423="Fiber AOF","Fiber AOF",
AK423="Projet OCM (HUAWEI)","TRAVAUX-HUAWEI",
AK423="Projet OCM (NOKIA)","TRAVAUX-NOKIA",
AK423="ACCESS-ISSUE","ACCESS-ISSUE",
AK423="Projet OCM (ZTE, NOKIA, autres projets)","TRAVAUX OCM",
AK423="No root CAuse","No root cause",
AK423="ODU HS","PDH",
AK423="IP &amp; VLAN","PDH",
AK423="Warehouse HUAWEI","SPARE-ISSUE",
AK423="SPARE-HS","SPARE-ISSUE",
AK423="Power Telco","BSS",AK423="no impacts","no impacts"
),"")</f>
        <v>No root cause</v>
      </c>
      <c r="AJ423" s="56" t="str" cm="1">
        <f t="array" ref="AJ423">IFERROR(_xlfn.IFS(
AK423="MPR ISSUE","TX ISSUE",
AK423="BSS Hardware Issue","RAN ISSUE",
AK423="Sites strategiques, MLL, Pylone, etc.","ENVTECH",
AK423="AKTIVCO DEFAUT GE &amp; POWER Cabinet","POWER ISSUE",
AK423="AKTIVCO Coupure ENEO &amp; Baisse de tension","POWER ISSUE",
AK423="Coupure ENEO &amp; Baisse de tension","POWER ISSUE",
AK423="Defaut GE &amp; POWER Cabinet","POWER ISSUE",
AK423="Sharing","POWER ISSUE",
AK423="Sites strategiques &amp; DataCenter","POWER ISSUE",
AK423="Exclu","Exclu",
AK423="SAT","TX ISSUE",
AK423="SPARE-ISSUE","SPARE-ISSUE",
AK423="Fiber CAmtel","TX ISSUE",
AK423="Fiber AOF","TX ISSUE",
AK423="Projet OCM (HUAWEI)","TRAVAUX-HUAWEI",
AK423="Projet OCM (NOKIA)","TRAVAUX -NOKIA",
AK423="ACCESS-ISSUE","ACCESS-ISSUE",
AK423="Projet OCM (ZTE, NOKIA, autres projets)","TRAVAUX OCM",
AK423="No root CAuse","No root cause",
AK423="ODU HS","TX ISSUE",
AK423="IP &amp; VLAN","TX ISSUE",
AK423="Warehouse HUAWEI","SPARE-ISSUE",
AK423="SPARE-HS","SPARE-ISSUE",
AK423="Power Telco","RAN ISSUE",AK423="no impacts","no impacts"
),"")</f>
        <v>No root cause</v>
      </c>
      <c r="AK423" s="81" t="s">
        <v>5620</v>
      </c>
      <c r="AL423" s="56" t="str" cm="1">
        <f t="array" ref="AL423">IFERROR(_xlfn.IFS(
AK423="MPR ISSUE","ACTIVE",
AK423="BSS Hardware Issue","ACTIVE",
AK423="Sites strategiques, MLL, Pylone, etc.","PASSIVE",
AK423="AKTIVCO DEFAUT GE &amp; POWER Cabinet","PASSIVE",
AK423="AKTIVCO Coupure ENEO &amp; Baisse de tension","PASSIVE",
AK423="Coupure ENEO &amp; Baisse de tension","PASSIVE",
AK423="Defaut GE &amp; POWER Cabinet","PASSIVE",
AK423="Sharing","PASSIVE",
AK423="Sites strategiques &amp; DataCenter","PASSIVE",
AK423="Exclu","Exclu",
AK423="SAT","ACTIVE",
AK423="SPARE-ISSUE","SPARE-ISSUE",
AK423="Fiber CAmtel","ACTIVE",
AK423="Fiber AOF","ACTIVE",
AK423="Projet OCM (HUAWEI)","PLANNED WORKS",
AK423="Projet OCM (NOKIA)","PLANNED WORKS",
AK423="ACCESS-ISSUE","ACCESS-ISSUE",
AK423="Projet OCM (ZTE, NOKIA, autres projets)","PLANNED WORKS",
AK423="No root CAuse","No root cause",
AK423="ODU HS","ACTIVE",
AK423="IP &amp; VLAN","ACTIVE",
AK423="Warehouse HUAWEI","SPARE-ISSUE",
AK423="SPARE-HS","SPARE-ISSUE",
AK423="Power Telco","ACTIVE", AK423="no impacts","no impacts"
),"")</f>
        <v>No root cause</v>
      </c>
      <c r="AM423" s="108" t="s">
        <v>5537</v>
      </c>
      <c r="AN423" s="117" t="s">
        <v>5407</v>
      </c>
      <c r="AP423" s="23" t="s">
        <v>5537</v>
      </c>
      <c r="AQ423" s="23" t="s">
        <v>5537</v>
      </c>
      <c r="AR423" s="7"/>
      <c r="AS423" s="6"/>
      <c r="AT423" s="7"/>
      <c r="AU423" s="3" t="s">
        <v>5537</v>
      </c>
      <c r="AV423" s="24" t="s">
        <v>5537</v>
      </c>
      <c r="AW423" s="24" t="s">
        <v>5537</v>
      </c>
      <c r="AX423" s="24" t="s">
        <v>5537</v>
      </c>
      <c r="AY423" s="24" t="s">
        <v>5537</v>
      </c>
      <c r="AZ423" s="24" t="s">
        <v>5537</v>
      </c>
      <c r="BA423" s="24" t="s">
        <v>5537</v>
      </c>
      <c r="BB423" s="24" t="s">
        <v>5537</v>
      </c>
      <c r="BC423" s="24" t="s">
        <v>5537</v>
      </c>
      <c r="BD423" s="24" t="s">
        <v>5537</v>
      </c>
      <c r="BE423" s="24" t="s">
        <v>5537</v>
      </c>
      <c r="BF423" s="24" t="s">
        <v>5537</v>
      </c>
      <c r="BG423" s="24" t="s">
        <v>5537</v>
      </c>
      <c r="BH423" s="24" t="s">
        <v>5537</v>
      </c>
      <c r="BI423" s="9" t="s">
        <v>5537</v>
      </c>
      <c r="BJ423" s="14"/>
      <c r="BK423" s="14" t="s">
        <v>5537</v>
      </c>
      <c r="BL423" s="14" t="str">
        <f>_xlfn.XLOOKUP(B423,'[4]cell downs 18042026 17h'!$B:$B,'[4]cell downs 18042026 17h'!$B:$B,"")</f>
        <v/>
      </c>
      <c r="BM423" s="14" t="str">
        <f>_xlfn.XLOOKUP(B423,'[5]Cells Huawei 19042026 15h'!$B:$B,'[5]Cells Huawei 19042026 15h'!$B:$B,"")</f>
        <v/>
      </c>
      <c r="BN423" s="9" t="str">
        <f>_xlfn.XLOOKUP(B423,'[6]cells down 19042026 9H40'!$B:$B,'[6]cells down 19042026 9H40'!$B:$B,"")</f>
        <v/>
      </c>
      <c r="BO423" s="9" t="s">
        <v>5537</v>
      </c>
      <c r="BP423" s="9" t="s">
        <v>5537</v>
      </c>
    </row>
    <row r="424" spans="1:68" s="9" customFormat="1" x14ac:dyDescent="0.35">
      <c r="A424" s="3" t="s">
        <v>1476</v>
      </c>
      <c r="B424" s="31" t="s">
        <v>1477</v>
      </c>
      <c r="C424" s="3" t="str">
        <f>_xlfn.XLOOKUP(B424,'[1]daily break down'!$D:$D,'[1]daily break down'!$E:$E,"")</f>
        <v>CENTRE</v>
      </c>
      <c r="D424" s="3" t="s">
        <v>11</v>
      </c>
      <c r="E424" s="3" t="s">
        <v>12</v>
      </c>
      <c r="F424" s="3" t="s">
        <v>37</v>
      </c>
      <c r="G424" s="3" t="s">
        <v>1476</v>
      </c>
      <c r="H424" s="40" t="str">
        <f>_xlfn.XLOOKUP(B424,[2]CALCULATION!$B:$B,[2]CALCULATION!$H:$H,"")</f>
        <v>NOKIA</v>
      </c>
      <c r="I424" s="34">
        <v>5.7925002461536597E-2</v>
      </c>
      <c r="J424" s="34">
        <v>0.19509804821771382</v>
      </c>
      <c r="K424" s="34">
        <v>0</v>
      </c>
      <c r="L424" s="34">
        <v>1.3376308738047311E-3</v>
      </c>
      <c r="M424" s="34">
        <v>8.3650602405639096E-2</v>
      </c>
      <c r="N424" s="34">
        <v>0.48016726648518404</v>
      </c>
      <c r="O424" s="34">
        <v>0.46698820623987697</v>
      </c>
      <c r="P424" s="34">
        <v>0</v>
      </c>
      <c r="Q424" s="34">
        <v>2.5424036483801184E-2</v>
      </c>
      <c r="R424" s="34">
        <v>8.229160256236618</v>
      </c>
      <c r="S424" s="109">
        <v>9.2967439521690061</v>
      </c>
      <c r="T424" s="109">
        <f>_xlfn.XLOOKUP(B424,'[3]Nur des jours'!$B:$B,'[3]Nur des jours'!$U:$U,"")</f>
        <v>1.685414900993909E-2</v>
      </c>
      <c r="U424" s="109">
        <v>0</v>
      </c>
      <c r="V424" s="109">
        <v>0</v>
      </c>
      <c r="W424" s="109">
        <v>1.685414900993909E-2</v>
      </c>
      <c r="X424" s="109">
        <v>4.1894598967562806E-2</v>
      </c>
      <c r="Y424" s="109">
        <v>0.31593057731435098</v>
      </c>
      <c r="Z424" s="109">
        <v>3.9522533551349333E-2</v>
      </c>
      <c r="AA424" s="109">
        <v>8.150630791049782E-3</v>
      </c>
      <c r="AB424" s="109">
        <v>1.3022817485796143</v>
      </c>
      <c r="AC424" s="109">
        <v>0.40878325719698327</v>
      </c>
      <c r="AD424" s="109">
        <v>0.25155256008785787</v>
      </c>
      <c r="AE424" s="109">
        <v>0.14282330716570638</v>
      </c>
      <c r="AF424" s="109">
        <v>0.14282330716570638</v>
      </c>
      <c r="AG424" s="57" t="str">
        <f>_xlfn.XLOOKUP(B424,[3]CALCULATION!$B:$B,[3]CALCULATION!$M:$M,"")</f>
        <v>Operationnel</v>
      </c>
      <c r="AH424" s="57"/>
      <c r="AI424" s="56" t="str" cm="1">
        <f t="array" ref="AI424">IFERROR(_xlfn.IFS(
AK424="MPR ISSUE","PDH",
AK424="BSS Hardware Issue","BSS",
AK424="Sites strategiques, MLL, Pylone, etc.","ENVTECH",
AK424="AKTIVCO DEFAUT GE &amp; POWER Cabinet","AKTIVCO",
AK424="AKTIVCO Coupure ENEO &amp; Baisse de tension","AKTIVCO GRID ONLY",
AK424="Coupure ENEO &amp; Baisse de tension","IHS GRID ONLY",
AK424="Defaut GE &amp; POWER Cabinet","IHS",
AK424="Sharing","Partners",
AK424="Sites strategiques &amp; DataCenter","SST &amp; DC",
AK424="Exclu","Exclu",
AK424="SAT","SAT",
AK424="SPARE-ISSUE","SPARE-ISSUE",
AK424="Fiber CAmtel","TRANS_FO_CAMTEL",
AK424="Fiber AOF","Fiber AOF",
AK424="Projet OCM (HUAWEI)","TRAVAUX-HUAWEI",
AK424="Projet OCM (NOKIA)","TRAVAUX-NOKIA",
AK424="ACCESS-ISSUE","ACCESS-ISSUE",
AK424="Projet OCM (ZTE, NOKIA, autres projets)","TRAVAUX OCM",
AK424="No root CAuse","No root cause",
AK424="ODU HS","PDH",
AK424="IP &amp; VLAN","PDH",
AK424="Warehouse HUAWEI","SPARE-ISSUE",
AK424="SPARE-HS","SPARE-ISSUE",
AK424="Power Telco","BSS",AK424="no impacts","no impacts"
),"")</f>
        <v>No root cause</v>
      </c>
      <c r="AJ424" s="56" t="str" cm="1">
        <f t="array" ref="AJ424">IFERROR(_xlfn.IFS(
AK424="MPR ISSUE","TX ISSUE",
AK424="BSS Hardware Issue","RAN ISSUE",
AK424="Sites strategiques, MLL, Pylone, etc.","ENVTECH",
AK424="AKTIVCO DEFAUT GE &amp; POWER Cabinet","POWER ISSUE",
AK424="AKTIVCO Coupure ENEO &amp; Baisse de tension","POWER ISSUE",
AK424="Coupure ENEO &amp; Baisse de tension","POWER ISSUE",
AK424="Defaut GE &amp; POWER Cabinet","POWER ISSUE",
AK424="Sharing","POWER ISSUE",
AK424="Sites strategiques &amp; DataCenter","POWER ISSUE",
AK424="Exclu","Exclu",
AK424="SAT","TX ISSUE",
AK424="SPARE-ISSUE","SPARE-ISSUE",
AK424="Fiber CAmtel","TX ISSUE",
AK424="Fiber AOF","TX ISSUE",
AK424="Projet OCM (HUAWEI)","TRAVAUX-HUAWEI",
AK424="Projet OCM (NOKIA)","TRAVAUX -NOKIA",
AK424="ACCESS-ISSUE","ACCESS-ISSUE",
AK424="Projet OCM (ZTE, NOKIA, autres projets)","TRAVAUX OCM",
AK424="No root CAuse","No root cause",
AK424="ODU HS","TX ISSUE",
AK424="IP &amp; VLAN","TX ISSUE",
AK424="Warehouse HUAWEI","SPARE-ISSUE",
AK424="SPARE-HS","SPARE-ISSUE",
AK424="Power Telco","RAN ISSUE",AK424="no impacts","no impacts"
),"")</f>
        <v>No root cause</v>
      </c>
      <c r="AK424" s="81" t="s">
        <v>5620</v>
      </c>
      <c r="AL424" s="56" t="str" cm="1">
        <f t="array" ref="AL424">IFERROR(_xlfn.IFS(
AK424="MPR ISSUE","ACTIVE",
AK424="BSS Hardware Issue","ACTIVE",
AK424="Sites strategiques, MLL, Pylone, etc.","PASSIVE",
AK424="AKTIVCO DEFAUT GE &amp; POWER Cabinet","PASSIVE",
AK424="AKTIVCO Coupure ENEO &amp; Baisse de tension","PASSIVE",
AK424="Coupure ENEO &amp; Baisse de tension","PASSIVE",
AK424="Defaut GE &amp; POWER Cabinet","PASSIVE",
AK424="Sharing","PASSIVE",
AK424="Sites strategiques &amp; DataCenter","PASSIVE",
AK424="Exclu","Exclu",
AK424="SAT","ACTIVE",
AK424="SPARE-ISSUE","SPARE-ISSUE",
AK424="Fiber CAmtel","ACTIVE",
AK424="Fiber AOF","ACTIVE",
AK424="Projet OCM (HUAWEI)","PLANNED WORKS",
AK424="Projet OCM (NOKIA)","PLANNED WORKS",
AK424="ACCESS-ISSUE","ACCESS-ISSUE",
AK424="Projet OCM (ZTE, NOKIA, autres projets)","PLANNED WORKS",
AK424="No root CAuse","No root cause",
AK424="ODU HS","ACTIVE",
AK424="IP &amp; VLAN","ACTIVE",
AK424="Warehouse HUAWEI","SPARE-ISSUE",
AK424="SPARE-HS","SPARE-ISSUE",
AK424="Power Telco","ACTIVE", AK424="no impacts","no impacts"
),"")</f>
        <v>No root cause</v>
      </c>
      <c r="AM424" s="108" t="s">
        <v>5537</v>
      </c>
      <c r="AN424" s="117" t="s">
        <v>1477</v>
      </c>
      <c r="AP424" s="23" t="s">
        <v>5537</v>
      </c>
      <c r="AQ424" s="23" t="s">
        <v>5537</v>
      </c>
      <c r="AR424" s="7"/>
      <c r="AS424" s="6"/>
      <c r="AT424" s="7"/>
      <c r="AU424" s="3" t="s">
        <v>5537</v>
      </c>
      <c r="AV424" s="24" t="s">
        <v>5537</v>
      </c>
      <c r="AW424" s="24" t="s">
        <v>5537</v>
      </c>
      <c r="AX424" s="24" t="s">
        <v>5537</v>
      </c>
      <c r="AY424" s="24" t="s">
        <v>5537</v>
      </c>
      <c r="AZ424" s="24" t="s">
        <v>5537</v>
      </c>
      <c r="BA424" s="24" t="s">
        <v>5537</v>
      </c>
      <c r="BB424" s="24" t="s">
        <v>5537</v>
      </c>
      <c r="BC424" s="24" t="s">
        <v>5537</v>
      </c>
      <c r="BD424" s="24" t="s">
        <v>5537</v>
      </c>
      <c r="BE424" s="24" t="s">
        <v>5537</v>
      </c>
      <c r="BF424" s="24" t="s">
        <v>5537</v>
      </c>
      <c r="BG424" s="24" t="s">
        <v>5537</v>
      </c>
      <c r="BH424" s="24" t="s">
        <v>5537</v>
      </c>
      <c r="BI424" s="9" t="s">
        <v>5537</v>
      </c>
      <c r="BJ424" s="14"/>
      <c r="BK424" s="14" t="s">
        <v>5537</v>
      </c>
      <c r="BL424" s="14" t="str">
        <f>_xlfn.XLOOKUP(B424,'[4]cell downs 18042026 17h'!$B:$B,'[4]cell downs 18042026 17h'!$B:$B,"")</f>
        <v/>
      </c>
      <c r="BM424" s="14" t="str">
        <f>_xlfn.XLOOKUP(B424,'[5]Cells Huawei 19042026 15h'!$B:$B,'[5]Cells Huawei 19042026 15h'!$B:$B,"")</f>
        <v/>
      </c>
      <c r="BN424" s="9" t="str">
        <f>_xlfn.XLOOKUP(B424,'[6]cells down 19042026 9H40'!$B:$B,'[6]cells down 19042026 9H40'!$B:$B,"")</f>
        <v/>
      </c>
      <c r="BO424" s="9" t="s">
        <v>1477</v>
      </c>
      <c r="BP424" s="9" t="s">
        <v>12</v>
      </c>
    </row>
    <row r="425" spans="1:68" s="9" customFormat="1" x14ac:dyDescent="0.35">
      <c r="A425" s="1" t="s">
        <v>126</v>
      </c>
      <c r="B425" s="1" t="s">
        <v>127</v>
      </c>
      <c r="C425" s="3" t="str">
        <f>_xlfn.XLOOKUP(B425,'[1]daily break down'!$D:$D,'[1]daily break down'!$E:$E,"")</f>
        <v>Yaounde</v>
      </c>
      <c r="D425" s="1" t="s">
        <v>21</v>
      </c>
      <c r="E425" s="1" t="s">
        <v>30</v>
      </c>
      <c r="F425" s="3" t="s">
        <v>37</v>
      </c>
      <c r="G425" s="1" t="s">
        <v>38</v>
      </c>
      <c r="H425" s="41" t="str">
        <f>_xlfn.XLOOKUP(B425,[2]CALCULATION!$B:$B,[2]CALCULATION!$H:$H,"")</f>
        <v>ZTE</v>
      </c>
      <c r="I425" s="34">
        <v>67.128149318129317</v>
      </c>
      <c r="J425" s="34">
        <v>13.868556899607057</v>
      </c>
      <c r="K425" s="34">
        <v>36.80441411054322</v>
      </c>
      <c r="L425" s="34">
        <v>38.957429094862633</v>
      </c>
      <c r="M425" s="34">
        <v>49.231629155929944</v>
      </c>
      <c r="N425" s="34">
        <v>1.5045672068555187</v>
      </c>
      <c r="O425" s="34">
        <v>9.2821773348971099</v>
      </c>
      <c r="P425" s="34">
        <v>19.285159359991788</v>
      </c>
      <c r="Q425" s="34">
        <v>46.030963836168389</v>
      </c>
      <c r="R425" s="34">
        <v>9.3119084104522116</v>
      </c>
      <c r="S425" s="109">
        <v>12.948694900309047</v>
      </c>
      <c r="T425" s="109">
        <f>_xlfn.XLOOKUP(B425,'[3]Nur des jours'!$B:$B,'[3]Nur des jours'!$U:$U,"")</f>
        <v>57.190300999049718</v>
      </c>
      <c r="U425" s="109">
        <v>13.868556899607057</v>
      </c>
      <c r="V425" s="109">
        <v>13.868556899607057</v>
      </c>
      <c r="W425" s="109">
        <v>57.190300999049718</v>
      </c>
      <c r="X425" s="109">
        <v>36.73847782600383</v>
      </c>
      <c r="Y425" s="109">
        <v>4.410686208205278</v>
      </c>
      <c r="Z425" s="109">
        <v>13.868556899607057</v>
      </c>
      <c r="AA425" s="109">
        <v>13.868556899607057</v>
      </c>
      <c r="AB425" s="109">
        <v>40.563870269067138</v>
      </c>
      <c r="AC425" s="109">
        <v>18.978633862091293</v>
      </c>
      <c r="AD425" s="109">
        <v>4.8769852198661187E-2</v>
      </c>
      <c r="AE425" s="109">
        <v>2.8430184942628123</v>
      </c>
      <c r="AF425" s="109">
        <v>2.8430184942628123</v>
      </c>
      <c r="AG425" s="57" t="str">
        <f>_xlfn.XLOOKUP(B425,[3]CALCULATION!$B:$B,[3]CALCULATION!$M:$M,"")</f>
        <v>Operationnel</v>
      </c>
      <c r="AH425" s="57"/>
      <c r="AI425" s="56" t="str" cm="1">
        <f t="array" ref="AI425">IFERROR(_xlfn.IFS(
AK425="MPR ISSUE","PDH",
AK425="BSS Hardware Issue","BSS",
AK425="Sites strategiques, MLL, Pylone, etc.","ENVTECH",
AK425="AKTIVCO DEFAUT GE &amp; POWER Cabinet","AKTIVCO",
AK425="AKTIVCO Coupure ENEO &amp; Baisse de tension","AKTIVCO GRID ONLY",
AK425="Coupure ENEO &amp; Baisse de tension","IHS GRID ONLY",
AK425="Defaut GE &amp; POWER Cabinet","IHS",
AK425="Sharing","Partners",
AK425="Sites strategiques &amp; DataCenter","SST &amp; DC",
AK425="Exclu","Exclu",
AK425="SAT","SAT",
AK425="SPARE-ISSUE","SPARE-ISSUE",
AK425="Fiber CAmtel","TRANS_FO_CAMTEL",
AK425="Fiber AOF","Fiber AOF",
AK425="Projet OCM (HUAWEI)","TRAVAUX-HUAWEI",
AK425="Projet OCM (NOKIA)","TRAVAUX-NOKIA",
AK425="ACCESS-ISSUE","ACCESS-ISSUE",
AK425="Projet OCM (ZTE, NOKIA, autres projets)","TRAVAUX OCM",
AK425="No root CAuse","No root cause",
AK425="ODU HS","PDH",
AK425="IP &amp; VLAN","PDH",
AK425="Warehouse HUAWEI","SPARE-ISSUE",
AK425="SPARE-HS","SPARE-ISSUE",
AK425="Power Telco","BSS",AK425="no impacts","no impacts"
),"")</f>
        <v>No root cause</v>
      </c>
      <c r="AJ425" s="56" t="str" cm="1">
        <f t="array" ref="AJ425">IFERROR(_xlfn.IFS(
AK425="MPR ISSUE","TX ISSUE",
AK425="BSS Hardware Issue","RAN ISSUE",
AK425="Sites strategiques, MLL, Pylone, etc.","ENVTECH",
AK425="AKTIVCO DEFAUT GE &amp; POWER Cabinet","POWER ISSUE",
AK425="AKTIVCO Coupure ENEO &amp; Baisse de tension","POWER ISSUE",
AK425="Coupure ENEO &amp; Baisse de tension","POWER ISSUE",
AK425="Defaut GE &amp; POWER Cabinet","POWER ISSUE",
AK425="Sharing","POWER ISSUE",
AK425="Sites strategiques &amp; DataCenter","POWER ISSUE",
AK425="Exclu","Exclu",
AK425="SAT","TX ISSUE",
AK425="SPARE-ISSUE","SPARE-ISSUE",
AK425="Fiber CAmtel","TX ISSUE",
AK425="Fiber AOF","TX ISSUE",
AK425="Projet OCM (HUAWEI)","TRAVAUX-HUAWEI",
AK425="Projet OCM (NOKIA)","TRAVAUX -NOKIA",
AK425="ACCESS-ISSUE","ACCESS-ISSUE",
AK425="Projet OCM (ZTE, NOKIA, autres projets)","TRAVAUX OCM",
AK425="No root CAuse","No root cause",
AK425="ODU HS","TX ISSUE",
AK425="IP &amp; VLAN","TX ISSUE",
AK425="Warehouse HUAWEI","SPARE-ISSUE",
AK425="SPARE-HS","SPARE-ISSUE",
AK425="Power Telco","RAN ISSUE",AK425="no impacts","no impacts"
),"")</f>
        <v>No root cause</v>
      </c>
      <c r="AK425" s="81" t="s">
        <v>5620</v>
      </c>
      <c r="AL425" s="56" t="str" cm="1">
        <f t="array" ref="AL425">IFERROR(_xlfn.IFS(
AK425="MPR ISSUE","ACTIVE",
AK425="BSS Hardware Issue","ACTIVE",
AK425="Sites strategiques, MLL, Pylone, etc.","PASSIVE",
AK425="AKTIVCO DEFAUT GE &amp; POWER Cabinet","PASSIVE",
AK425="AKTIVCO Coupure ENEO &amp; Baisse de tension","PASSIVE",
AK425="Coupure ENEO &amp; Baisse de tension","PASSIVE",
AK425="Defaut GE &amp; POWER Cabinet","PASSIVE",
AK425="Sharing","PASSIVE",
AK425="Sites strategiques &amp; DataCenter","PASSIVE",
AK425="Exclu","Exclu",
AK425="SAT","ACTIVE",
AK425="SPARE-ISSUE","SPARE-ISSUE",
AK425="Fiber CAmtel","ACTIVE",
AK425="Fiber AOF","ACTIVE",
AK425="Projet OCM (HUAWEI)","PLANNED WORKS",
AK425="Projet OCM (NOKIA)","PLANNED WORKS",
AK425="ACCESS-ISSUE","ACCESS-ISSUE",
AK425="Projet OCM (ZTE, NOKIA, autres projets)","PLANNED WORKS",
AK425="No root CAuse","No root cause",
AK425="ODU HS","ACTIVE",
AK425="IP &amp; VLAN","ACTIVE",
AK425="Warehouse HUAWEI","SPARE-ISSUE",
AK425="SPARE-HS","SPARE-ISSUE",
AK425="Power Telco","ACTIVE", AK425="no impacts","no impacts"
),"")</f>
        <v>No root cause</v>
      </c>
      <c r="AM425" s="108" t="s">
        <v>5537</v>
      </c>
      <c r="AN425" s="117" t="s">
        <v>127</v>
      </c>
      <c r="AP425" s="23" t="s">
        <v>5537</v>
      </c>
      <c r="AQ425" s="23" t="s">
        <v>5537</v>
      </c>
      <c r="AR425" s="7"/>
      <c r="AS425" s="6"/>
      <c r="AT425" s="7"/>
      <c r="AU425" s="3" t="s">
        <v>5537</v>
      </c>
      <c r="AV425" s="24" t="s">
        <v>5537</v>
      </c>
      <c r="AW425" s="24" t="s">
        <v>5537</v>
      </c>
      <c r="AX425" s="24" t="s">
        <v>5537</v>
      </c>
      <c r="AY425" s="24" t="s">
        <v>5537</v>
      </c>
      <c r="AZ425" s="24" t="s">
        <v>5537</v>
      </c>
      <c r="BA425" s="24" t="s">
        <v>5537</v>
      </c>
      <c r="BB425" s="24" t="s">
        <v>5537</v>
      </c>
      <c r="BC425" s="24" t="s">
        <v>5537</v>
      </c>
      <c r="BD425" s="24" t="s">
        <v>5537</v>
      </c>
      <c r="BE425" s="24" t="s">
        <v>5537</v>
      </c>
      <c r="BF425" s="24" t="s">
        <v>5537</v>
      </c>
      <c r="BG425" s="24" t="s">
        <v>5537</v>
      </c>
      <c r="BH425" s="24" t="s">
        <v>5537</v>
      </c>
      <c r="BI425" s="9" t="s">
        <v>5537</v>
      </c>
      <c r="BJ425" s="14"/>
      <c r="BK425" s="14" t="s">
        <v>5537</v>
      </c>
      <c r="BL425" s="14" t="str">
        <f>_xlfn.XLOOKUP(B425,'[4]cell downs 18042026 17h'!$B:$B,'[4]cell downs 18042026 17h'!$B:$B,"")</f>
        <v/>
      </c>
      <c r="BM425" s="14" t="str">
        <f>_xlfn.XLOOKUP(B425,'[5]Cells Huawei 19042026 15h'!$B:$B,'[5]Cells Huawei 19042026 15h'!$B:$B,"")</f>
        <v/>
      </c>
      <c r="BN425" s="9" t="str">
        <f>_xlfn.XLOOKUP(B425,'[6]cells down 19042026 9H40'!$B:$B,'[6]cells down 19042026 9H40'!$B:$B,"")</f>
        <v>CTR_868</v>
      </c>
      <c r="BO425" s="9" t="s">
        <v>5537</v>
      </c>
      <c r="BP425" s="9" t="s">
        <v>5537</v>
      </c>
    </row>
    <row r="426" spans="1:68" s="9" customFormat="1" x14ac:dyDescent="0.35">
      <c r="A426" s="1" t="s">
        <v>1557</v>
      </c>
      <c r="B426" s="8" t="s">
        <v>1558</v>
      </c>
      <c r="C426" s="3" t="str">
        <f>_xlfn.XLOOKUP(B426,'[1]daily break down'!$D:$D,'[1]daily break down'!$E:$E,"")</f>
        <v>Maroua</v>
      </c>
      <c r="D426" s="1" t="s">
        <v>11</v>
      </c>
      <c r="E426" s="1" t="s">
        <v>12</v>
      </c>
      <c r="F426" s="3" t="s">
        <v>55</v>
      </c>
      <c r="G426" s="1" t="s">
        <v>84</v>
      </c>
      <c r="H426" s="39" t="str">
        <f>_xlfn.XLOOKUP(B426,[2]CALCULATION!$B:$B,[2]CALCULATION!$H:$H,"")</f>
        <v>Huawei</v>
      </c>
      <c r="I426" s="34">
        <v>3.049495195943305</v>
      </c>
      <c r="J426" s="34">
        <v>1.5487982010826613</v>
      </c>
      <c r="K426" s="34">
        <v>1.5409507666230065</v>
      </c>
      <c r="L426" s="34">
        <v>1.9409023978906097</v>
      </c>
      <c r="M426" s="34">
        <v>1.7827409233719427</v>
      </c>
      <c r="N426" s="34">
        <v>1.5409507666230065</v>
      </c>
      <c r="O426" s="34">
        <v>1.5409507666230065</v>
      </c>
      <c r="P426" s="34">
        <v>2.6094324735398771</v>
      </c>
      <c r="Q426" s="34">
        <v>1.93993930366147</v>
      </c>
      <c r="R426" s="34">
        <v>0.40102173596664697</v>
      </c>
      <c r="S426" s="109">
        <v>0</v>
      </c>
      <c r="T426" s="109">
        <f>_xlfn.XLOOKUP(B426,'[3]Nur des jours'!$B:$B,'[3]Nur des jours'!$U:$U,"")</f>
        <v>1.2312803017980611</v>
      </c>
      <c r="U426" s="109">
        <v>0.55713217647881341</v>
      </c>
      <c r="V426" s="109">
        <v>0</v>
      </c>
      <c r="W426" s="109">
        <v>1.2312803017980611</v>
      </c>
      <c r="X426" s="109">
        <v>0</v>
      </c>
      <c r="Y426" s="109">
        <v>0.29914776861768155</v>
      </c>
      <c r="Z426" s="109">
        <v>1.9861321565035257</v>
      </c>
      <c r="AA426" s="109">
        <v>0</v>
      </c>
      <c r="AB426" s="109">
        <v>0</v>
      </c>
      <c r="AC426" s="109">
        <v>0.14050753570015467</v>
      </c>
      <c r="AD426" s="109">
        <v>0.1882792551111655</v>
      </c>
      <c r="AE426" s="109">
        <v>0.14025505588800141</v>
      </c>
      <c r="AF426" s="109">
        <v>0.14025505588800141</v>
      </c>
      <c r="AG426" s="57" t="str">
        <f>_xlfn.XLOOKUP(B426,[3]CALCULATION!$B:$B,[3]CALCULATION!$M:$M,"")</f>
        <v>Operationnel</v>
      </c>
      <c r="AH426" s="57"/>
      <c r="AI426" s="56" t="str" cm="1">
        <f t="array" ref="AI426">IFERROR(_xlfn.IFS(
AK426="MPR ISSUE","PDH",
AK426="BSS Hardware Issue","BSS",
AK426="Sites strategiques, MLL, Pylone, etc.","ENVTECH",
AK426="AKTIVCO DEFAUT GE &amp; POWER Cabinet","AKTIVCO",
AK426="AKTIVCO Coupure ENEO &amp; Baisse de tension","AKTIVCO GRID ONLY",
AK426="Coupure ENEO &amp; Baisse de tension","IHS GRID ONLY",
AK426="Defaut GE &amp; POWER Cabinet","IHS",
AK426="Sharing","Partners",
AK426="Sites strategiques &amp; DataCenter","SST &amp; DC",
AK426="Exclu","Exclu",
AK426="SAT","SAT",
AK426="SPARE-ISSUE","SPARE-ISSUE",
AK426="Fiber CAmtel","TRANS_FO_CAMTEL",
AK426="Fiber AOF","Fiber AOF",
AK426="Projet OCM (HUAWEI)","TRAVAUX-HUAWEI",
AK426="Projet OCM (NOKIA)","TRAVAUX-NOKIA",
AK426="ACCESS-ISSUE","ACCESS-ISSUE",
AK426="Projet OCM (ZTE, NOKIA, autres projets)","TRAVAUX OCM",
AK426="No root CAuse","No root cause",
AK426="ODU HS","PDH",
AK426="IP &amp; VLAN","PDH",
AK426="Warehouse HUAWEI","SPARE-ISSUE",
AK426="SPARE-HS","SPARE-ISSUE",
AK426="Power Telco","BSS",AK426="no impacts","no impacts"
),"")</f>
        <v>No root cause</v>
      </c>
      <c r="AJ426" s="56" t="str" cm="1">
        <f t="array" ref="AJ426">IFERROR(_xlfn.IFS(
AK426="MPR ISSUE","TX ISSUE",
AK426="BSS Hardware Issue","RAN ISSUE",
AK426="Sites strategiques, MLL, Pylone, etc.","ENVTECH",
AK426="AKTIVCO DEFAUT GE &amp; POWER Cabinet","POWER ISSUE",
AK426="AKTIVCO Coupure ENEO &amp; Baisse de tension","POWER ISSUE",
AK426="Coupure ENEO &amp; Baisse de tension","POWER ISSUE",
AK426="Defaut GE &amp; POWER Cabinet","POWER ISSUE",
AK426="Sharing","POWER ISSUE",
AK426="Sites strategiques &amp; DataCenter","POWER ISSUE",
AK426="Exclu","Exclu",
AK426="SAT","TX ISSUE",
AK426="SPARE-ISSUE","SPARE-ISSUE",
AK426="Fiber CAmtel","TX ISSUE",
AK426="Fiber AOF","TX ISSUE",
AK426="Projet OCM (HUAWEI)","TRAVAUX-HUAWEI",
AK426="Projet OCM (NOKIA)","TRAVAUX -NOKIA",
AK426="ACCESS-ISSUE","ACCESS-ISSUE",
AK426="Projet OCM (ZTE, NOKIA, autres projets)","TRAVAUX OCM",
AK426="No root CAuse","No root cause",
AK426="ODU HS","TX ISSUE",
AK426="IP &amp; VLAN","TX ISSUE",
AK426="Warehouse HUAWEI","SPARE-ISSUE",
AK426="SPARE-HS","SPARE-ISSUE",
AK426="Power Telco","RAN ISSUE",AK426="no impacts","no impacts"
),"")</f>
        <v>No root cause</v>
      </c>
      <c r="AK426" s="81" t="s">
        <v>5620</v>
      </c>
      <c r="AL426" s="56" t="str" cm="1">
        <f t="array" ref="AL426">IFERROR(_xlfn.IFS(
AK426="MPR ISSUE","ACTIVE",
AK426="BSS Hardware Issue","ACTIVE",
AK426="Sites strategiques, MLL, Pylone, etc.","PASSIVE",
AK426="AKTIVCO DEFAUT GE &amp; POWER Cabinet","PASSIVE",
AK426="AKTIVCO Coupure ENEO &amp; Baisse de tension","PASSIVE",
AK426="Coupure ENEO &amp; Baisse de tension","PASSIVE",
AK426="Defaut GE &amp; POWER Cabinet","PASSIVE",
AK426="Sharing","PASSIVE",
AK426="Sites strategiques &amp; DataCenter","PASSIVE",
AK426="Exclu","Exclu",
AK426="SAT","ACTIVE",
AK426="SPARE-ISSUE","SPARE-ISSUE",
AK426="Fiber CAmtel","ACTIVE",
AK426="Fiber AOF","ACTIVE",
AK426="Projet OCM (HUAWEI)","PLANNED WORKS",
AK426="Projet OCM (NOKIA)","PLANNED WORKS",
AK426="ACCESS-ISSUE","ACCESS-ISSUE",
AK426="Projet OCM (ZTE, NOKIA, autres projets)","PLANNED WORKS",
AK426="No root CAuse","No root cause",
AK426="ODU HS","ACTIVE",
AK426="IP &amp; VLAN","ACTIVE",
AK426="Warehouse HUAWEI","SPARE-ISSUE",
AK426="SPARE-HS","SPARE-ISSUE",
AK426="Power Telco","ACTIVE", AK426="no impacts","no impacts"
),"")</f>
        <v>No root cause</v>
      </c>
      <c r="AM426" s="108" t="s">
        <v>5537</v>
      </c>
      <c r="AN426" s="117" t="s">
        <v>1558</v>
      </c>
      <c r="AP426" s="23" t="s">
        <v>5537</v>
      </c>
      <c r="AQ426" s="23" t="s">
        <v>5537</v>
      </c>
      <c r="AR426" s="7"/>
      <c r="AS426" s="6"/>
      <c r="AT426" s="7"/>
      <c r="AU426" s="3" t="s">
        <v>5537</v>
      </c>
      <c r="AV426" s="24" t="s">
        <v>5537</v>
      </c>
      <c r="AW426" s="24" t="s">
        <v>5537</v>
      </c>
      <c r="AX426" s="24" t="s">
        <v>5537</v>
      </c>
      <c r="AY426" s="24" t="s">
        <v>5537</v>
      </c>
      <c r="AZ426" s="24" t="s">
        <v>5537</v>
      </c>
      <c r="BA426" s="24" t="s">
        <v>5537</v>
      </c>
      <c r="BB426" s="24" t="s">
        <v>5537</v>
      </c>
      <c r="BC426" s="24" t="s">
        <v>5537</v>
      </c>
      <c r="BD426" s="24" t="s">
        <v>5537</v>
      </c>
      <c r="BE426" s="24" t="s">
        <v>5537</v>
      </c>
      <c r="BF426" s="24" t="s">
        <v>5537</v>
      </c>
      <c r="BG426" s="24" t="s">
        <v>5537</v>
      </c>
      <c r="BH426" s="24" t="s">
        <v>5537</v>
      </c>
      <c r="BI426" s="9" t="s">
        <v>5537</v>
      </c>
      <c r="BJ426" s="14"/>
      <c r="BK426" s="14" t="s">
        <v>5537</v>
      </c>
      <c r="BL426" s="14" t="str">
        <f>_xlfn.XLOOKUP(B426,'[4]cell downs 18042026 17h'!$B:$B,'[4]cell downs 18042026 17h'!$B:$B,"")</f>
        <v/>
      </c>
      <c r="BM426" s="14" t="str">
        <f>_xlfn.XLOOKUP(B426,'[5]Cells Huawei 19042026 15h'!$B:$B,'[5]Cells Huawei 19042026 15h'!$B:$B,"")</f>
        <v/>
      </c>
      <c r="BN426" s="9" t="str">
        <f>_xlfn.XLOOKUP(B426,'[6]cells down 19042026 9H40'!$B:$B,'[6]cells down 19042026 9H40'!$B:$B,"")</f>
        <v/>
      </c>
      <c r="BO426" s="9" t="s">
        <v>1558</v>
      </c>
      <c r="BP426" s="9" t="s">
        <v>83</v>
      </c>
    </row>
    <row r="427" spans="1:68" s="9" customFormat="1" x14ac:dyDescent="0.35">
      <c r="A427" s="1" t="s">
        <v>668</v>
      </c>
      <c r="B427" s="8" t="s">
        <v>669</v>
      </c>
      <c r="C427" s="3" t="str">
        <f>_xlfn.XLOOKUP(B427,'[1]daily break down'!$D:$D,'[1]daily break down'!$E:$E,"")</f>
        <v>Douala</v>
      </c>
      <c r="D427" s="1" t="s">
        <v>5490</v>
      </c>
      <c r="E427" s="1"/>
      <c r="F427" s="3" t="s">
        <v>31</v>
      </c>
      <c r="G427" s="1" t="s">
        <v>32</v>
      </c>
      <c r="H427" s="41" t="str">
        <f>_xlfn.XLOOKUP(B427,[2]CALCULATION!$B:$B,[2]CALCULATION!$H:$H,"")</f>
        <v>ZTE</v>
      </c>
      <c r="I427" s="34">
        <v>0.12036894356410451</v>
      </c>
      <c r="J427" s="34">
        <v>0.8580812880065517</v>
      </c>
      <c r="K427" s="34">
        <v>8.0257852428281592E-4</v>
      </c>
      <c r="L427" s="34">
        <v>0</v>
      </c>
      <c r="M427" s="34">
        <v>0.47901453344861988</v>
      </c>
      <c r="N427" s="34">
        <v>2.8460682926550862</v>
      </c>
      <c r="O427" s="34">
        <v>0</v>
      </c>
      <c r="P427" s="34">
        <v>2.143401877106323</v>
      </c>
      <c r="Q427" s="34">
        <v>1.1349708788841231</v>
      </c>
      <c r="R427" s="34">
        <v>6.7719792371152346E-2</v>
      </c>
      <c r="S427" s="109">
        <v>0.54502215830130107</v>
      </c>
      <c r="T427" s="109">
        <f>_xlfn.XLOOKUP(B427,'[3]Nur des jours'!$B:$B,'[3]Nur des jours'!$U:$U,"")</f>
        <v>0</v>
      </c>
      <c r="U427" s="109">
        <v>1.2405723776014246</v>
      </c>
      <c r="V427" s="109">
        <v>1.3367391198888234</v>
      </c>
      <c r="W427" s="109">
        <v>0</v>
      </c>
      <c r="X427" s="109">
        <v>1.0110170845782218</v>
      </c>
      <c r="Y427" s="109">
        <v>0</v>
      </c>
      <c r="Z427" s="109">
        <v>3.4387814503771055</v>
      </c>
      <c r="AA427" s="109">
        <v>1.1881550824265976</v>
      </c>
      <c r="AB427" s="109">
        <v>2.0814963202666417</v>
      </c>
      <c r="AC427" s="109">
        <v>1.6046585054894109</v>
      </c>
      <c r="AD427" s="109">
        <v>8.6064445056459493E-2</v>
      </c>
      <c r="AE427" s="109">
        <v>0.35434733601002222</v>
      </c>
      <c r="AF427" s="109">
        <v>0.35434733601002222</v>
      </c>
      <c r="AG427" s="57" t="str">
        <f>_xlfn.XLOOKUP(B427,[3]CALCULATION!$B:$B,[3]CALCULATION!$M:$M,"")</f>
        <v>Operationnel</v>
      </c>
      <c r="AH427" s="57"/>
      <c r="AI427" s="56" t="str" cm="1">
        <f t="array" ref="AI427">IFERROR(_xlfn.IFS(
AK427="MPR ISSUE","PDH",
AK427="BSS Hardware Issue","BSS",
AK427="Sites strategiques, MLL, Pylone, etc.","ENVTECH",
AK427="AKTIVCO DEFAUT GE &amp; POWER Cabinet","AKTIVCO",
AK427="AKTIVCO Coupure ENEO &amp; Baisse de tension","AKTIVCO GRID ONLY",
AK427="Coupure ENEO &amp; Baisse de tension","IHS GRID ONLY",
AK427="Defaut GE &amp; POWER Cabinet","IHS",
AK427="Sharing","Partners",
AK427="Sites strategiques &amp; DataCenter","SST &amp; DC",
AK427="Exclu","Exclu",
AK427="SAT","SAT",
AK427="SPARE-ISSUE","SPARE-ISSUE",
AK427="Fiber CAmtel","TRANS_FO_CAMTEL",
AK427="Fiber AOF","Fiber AOF",
AK427="Projet OCM (HUAWEI)","TRAVAUX-HUAWEI",
AK427="Projet OCM (NOKIA)","TRAVAUX-NOKIA",
AK427="ACCESS-ISSUE","ACCESS-ISSUE",
AK427="Projet OCM (ZTE, NOKIA, autres projets)","TRAVAUX OCM",
AK427="No root CAuse","No root cause",
AK427="ODU HS","PDH",
AK427="IP &amp; VLAN","PDH",
AK427="Warehouse HUAWEI","SPARE-ISSUE",
AK427="SPARE-HS","SPARE-ISSUE",
AK427="Power Telco","BSS",AK427="no impacts","no impacts"
),"")</f>
        <v>PDH</v>
      </c>
      <c r="AJ427" s="56" t="str" cm="1">
        <f t="array" ref="AJ427">IFERROR(_xlfn.IFS(
AK427="MPR ISSUE","TX ISSUE",
AK427="BSS Hardware Issue","RAN ISSUE",
AK427="Sites strategiques, MLL, Pylone, etc.","ENVTECH",
AK427="AKTIVCO DEFAUT GE &amp; POWER Cabinet","POWER ISSUE",
AK427="AKTIVCO Coupure ENEO &amp; Baisse de tension","POWER ISSUE",
AK427="Coupure ENEO &amp; Baisse de tension","POWER ISSUE",
AK427="Defaut GE &amp; POWER Cabinet","POWER ISSUE",
AK427="Sharing","POWER ISSUE",
AK427="Sites strategiques &amp; DataCenter","POWER ISSUE",
AK427="Exclu","Exclu",
AK427="SAT","TX ISSUE",
AK427="SPARE-ISSUE","SPARE-ISSUE",
AK427="Fiber CAmtel","TX ISSUE",
AK427="Fiber AOF","TX ISSUE",
AK427="Projet OCM (HUAWEI)","TRAVAUX-HUAWEI",
AK427="Projet OCM (NOKIA)","TRAVAUX -NOKIA",
AK427="ACCESS-ISSUE","ACCESS-ISSUE",
AK427="Projet OCM (ZTE, NOKIA, autres projets)","TRAVAUX OCM",
AK427="No root CAuse","No root cause",
AK427="ODU HS","TX ISSUE",
AK427="IP &amp; VLAN","TX ISSUE",
AK427="Warehouse HUAWEI","SPARE-ISSUE",
AK427="SPARE-HS","SPARE-ISSUE",
AK427="Power Telco","RAN ISSUE",AK427="no impacts","no impacts"
),"")</f>
        <v>TX ISSUE</v>
      </c>
      <c r="AK427" s="81" t="s">
        <v>5618</v>
      </c>
      <c r="AL427" s="56" t="str" cm="1">
        <f t="array" ref="AL427">IFERROR(_xlfn.IFS(
AK427="MPR ISSUE","ACTIVE",
AK427="BSS Hardware Issue","ACTIVE",
AK427="Sites strategiques, MLL, Pylone, etc.","PASSIVE",
AK427="AKTIVCO DEFAUT GE &amp; POWER Cabinet","PASSIVE",
AK427="AKTIVCO Coupure ENEO &amp; Baisse de tension","PASSIVE",
AK427="Coupure ENEO &amp; Baisse de tension","PASSIVE",
AK427="Defaut GE &amp; POWER Cabinet","PASSIVE",
AK427="Sharing","PASSIVE",
AK427="Sites strategiques &amp; DataCenter","PASSIVE",
AK427="Exclu","Exclu",
AK427="SAT","ACTIVE",
AK427="SPARE-ISSUE","SPARE-ISSUE",
AK427="Fiber CAmtel","ACTIVE",
AK427="Fiber AOF","ACTIVE",
AK427="Projet OCM (HUAWEI)","PLANNED WORKS",
AK427="Projet OCM (NOKIA)","PLANNED WORKS",
AK427="ACCESS-ISSUE","ACCESS-ISSUE",
AK427="Projet OCM (ZTE, NOKIA, autres projets)","PLANNED WORKS",
AK427="No root CAuse","No root cause",
AK427="ODU HS","ACTIVE",
AK427="IP &amp; VLAN","ACTIVE",
AK427="Warehouse HUAWEI","SPARE-ISSUE",
AK427="SPARE-HS","SPARE-ISSUE",
AK427="Power Telco","ACTIVE", AK427="no impacts","no impacts"
),"")</f>
        <v>ACTIVE</v>
      </c>
      <c r="AM427" s="108" t="s">
        <v>6093</v>
      </c>
      <c r="AN427" s="227" t="s">
        <v>4194</v>
      </c>
      <c r="AO427" s="9" t="s">
        <v>6067</v>
      </c>
      <c r="AP427" s="23" t="s">
        <v>5537</v>
      </c>
      <c r="AQ427" s="23" t="s">
        <v>5537</v>
      </c>
      <c r="AR427" s="7"/>
      <c r="AS427" s="6"/>
      <c r="AT427" s="7"/>
      <c r="AU427" s="3" t="s">
        <v>5537</v>
      </c>
      <c r="AV427" s="24" t="s">
        <v>5537</v>
      </c>
      <c r="AW427" s="24" t="s">
        <v>5537</v>
      </c>
      <c r="AX427" s="24" t="s">
        <v>5537</v>
      </c>
      <c r="AY427" s="24" t="s">
        <v>5537</v>
      </c>
      <c r="AZ427" s="24" t="s">
        <v>5537</v>
      </c>
      <c r="BA427" s="24" t="s">
        <v>5537</v>
      </c>
      <c r="BB427" s="24" t="s">
        <v>5537</v>
      </c>
      <c r="BC427" s="24" t="s">
        <v>5537</v>
      </c>
      <c r="BD427" s="24" t="s">
        <v>5537</v>
      </c>
      <c r="BE427" s="24" t="s">
        <v>5537</v>
      </c>
      <c r="BF427" s="24" t="s">
        <v>5537</v>
      </c>
      <c r="BG427" s="24" t="s">
        <v>5537</v>
      </c>
      <c r="BH427" s="24" t="s">
        <v>6484</v>
      </c>
      <c r="BI427" s="9" t="s">
        <v>5537</v>
      </c>
      <c r="BJ427" s="14"/>
      <c r="BK427" s="14" t="s">
        <v>5537</v>
      </c>
      <c r="BL427" s="14" t="str">
        <f>_xlfn.XLOOKUP(B427,'[4]cell downs 18042026 17h'!$B:$B,'[4]cell downs 18042026 17h'!$B:$B,"")</f>
        <v/>
      </c>
      <c r="BM427" s="14" t="str">
        <f>_xlfn.XLOOKUP(B427,'[5]Cells Huawei 19042026 15h'!$B:$B,'[5]Cells Huawei 19042026 15h'!$B:$B,"")</f>
        <v/>
      </c>
      <c r="BN427" s="9" t="str">
        <f>_xlfn.XLOOKUP(B427,'[6]cells down 19042026 9H40'!$B:$B,'[6]cells down 19042026 9H40'!$B:$B,"")</f>
        <v/>
      </c>
      <c r="BO427" s="9" t="s">
        <v>5537</v>
      </c>
      <c r="BP427" s="9" t="s">
        <v>12</v>
      </c>
    </row>
    <row r="428" spans="1:68" s="9" customFormat="1" x14ac:dyDescent="0.35">
      <c r="A428" s="1" t="s">
        <v>5069</v>
      </c>
      <c r="B428" s="8" t="s">
        <v>5070</v>
      </c>
      <c r="C428" s="3" t="str">
        <f>_xlfn.XLOOKUP(B428,'[1]daily break down'!$D:$D,'[1]daily break down'!$E:$E,"")</f>
        <v>CENTRE</v>
      </c>
      <c r="D428" s="1" t="s">
        <v>11</v>
      </c>
      <c r="E428" s="1" t="s">
        <v>12</v>
      </c>
      <c r="F428" s="3" t="s">
        <v>37</v>
      </c>
      <c r="G428" s="1" t="s">
        <v>4805</v>
      </c>
      <c r="H428" s="40" t="str">
        <f>_xlfn.XLOOKUP(B428,[2]CALCULATION!$B:$B,[2]CALCULATION!$H:$H,"")</f>
        <v>NOKIA</v>
      </c>
      <c r="I428" s="34">
        <v>1.8511687708912874</v>
      </c>
      <c r="J428" s="34">
        <v>1.0754552225389361E-2</v>
      </c>
      <c r="K428" s="34">
        <v>0</v>
      </c>
      <c r="L428" s="34">
        <v>0.13546716507777232</v>
      </c>
      <c r="M428" s="34">
        <v>0</v>
      </c>
      <c r="N428" s="34">
        <v>0.19984114532116656</v>
      </c>
      <c r="O428" s="34">
        <v>0.23938143509758042</v>
      </c>
      <c r="P428" s="34">
        <v>0.14829919950135548</v>
      </c>
      <c r="Q428" s="34">
        <v>4.024200061067309</v>
      </c>
      <c r="R428" s="34">
        <v>18.491409199476074</v>
      </c>
      <c r="S428" s="109">
        <v>18.491409199476074</v>
      </c>
      <c r="T428" s="109">
        <f>_xlfn.XLOOKUP(B428,'[3]Nur des jours'!$B:$B,'[3]Nur des jours'!$U:$U,"")</f>
        <v>18.491409199476074</v>
      </c>
      <c r="U428" s="109">
        <v>18.491409199476074</v>
      </c>
      <c r="V428" s="109">
        <v>18.491409199476074</v>
      </c>
      <c r="W428" s="109">
        <v>18.491409199476074</v>
      </c>
      <c r="X428" s="109">
        <v>18.491409199476074</v>
      </c>
      <c r="Y428" s="109">
        <v>18.491409199476074</v>
      </c>
      <c r="Z428" s="109">
        <v>10.114053367347879</v>
      </c>
      <c r="AA428" s="109">
        <v>0.1710612387826087</v>
      </c>
      <c r="AB428" s="109">
        <v>3.69771071847637E-2</v>
      </c>
      <c r="AC428" s="109">
        <v>0</v>
      </c>
      <c r="AD428" s="109">
        <v>0.26642789627045571</v>
      </c>
      <c r="AE428" s="109">
        <v>0.13454730878487214</v>
      </c>
      <c r="AF428" s="109">
        <v>0.13454730878487214</v>
      </c>
      <c r="AG428" s="57" t="str">
        <f>_xlfn.XLOOKUP(B428,[3]CALCULATION!$B:$B,[3]CALCULATION!$M:$M,"")</f>
        <v>Operationnel</v>
      </c>
      <c r="AH428" s="57"/>
      <c r="AI428" s="56" t="str" cm="1">
        <f t="array" ref="AI428">IFERROR(_xlfn.IFS(
AK428="MPR ISSUE","PDH",
AK428="BSS Hardware Issue","BSS",
AK428="Sites strategiques, MLL, Pylone, etc.","ENVTECH",
AK428="AKTIVCO DEFAUT GE &amp; POWER Cabinet","AKTIVCO",
AK428="AKTIVCO Coupure ENEO &amp; Baisse de tension","AKTIVCO GRID ONLY",
AK428="Coupure ENEO &amp; Baisse de tension","IHS GRID ONLY",
AK428="Defaut GE &amp; POWER Cabinet","IHS",
AK428="Sharing","Partners",
AK428="Sites strategiques &amp; DataCenter","SST &amp; DC",
AK428="Exclu","Exclu",
AK428="SAT","SAT",
AK428="SPARE-ISSUE","SPARE-ISSUE",
AK428="Fiber CAmtel","TRANS_FO_CAMTEL",
AK428="Fiber AOF","Fiber AOF",
AK428="Projet OCM (HUAWEI)","TRAVAUX-HUAWEI",
AK428="Projet OCM (NOKIA)","TRAVAUX-NOKIA",
AK428="ACCESS-ISSUE","ACCESS-ISSUE",
AK428="Projet OCM (ZTE, NOKIA, autres projets)","TRAVAUX OCM",
AK428="No root CAuse","No root cause",
AK428="ODU HS","PDH",
AK428="IP &amp; VLAN","PDH",
AK428="Warehouse HUAWEI","SPARE-ISSUE",
AK428="SPARE-HS","SPARE-ISSUE",
AK428="Power Telco","BSS",AK428="no impacts","no impacts"
),"")</f>
        <v>No root cause</v>
      </c>
      <c r="AJ428" s="56" t="str" cm="1">
        <f t="array" ref="AJ428">IFERROR(_xlfn.IFS(
AK428="MPR ISSUE","TX ISSUE",
AK428="BSS Hardware Issue","RAN ISSUE",
AK428="Sites strategiques, MLL, Pylone, etc.","ENVTECH",
AK428="AKTIVCO DEFAUT GE &amp; POWER Cabinet","POWER ISSUE",
AK428="AKTIVCO Coupure ENEO &amp; Baisse de tension","POWER ISSUE",
AK428="Coupure ENEO &amp; Baisse de tension","POWER ISSUE",
AK428="Defaut GE &amp; POWER Cabinet","POWER ISSUE",
AK428="Sharing","POWER ISSUE",
AK428="Sites strategiques &amp; DataCenter","POWER ISSUE",
AK428="Exclu","Exclu",
AK428="SAT","TX ISSUE",
AK428="SPARE-ISSUE","SPARE-ISSUE",
AK428="Fiber CAmtel","TX ISSUE",
AK428="Fiber AOF","TX ISSUE",
AK428="Projet OCM (HUAWEI)","TRAVAUX-HUAWEI",
AK428="Projet OCM (NOKIA)","TRAVAUX -NOKIA",
AK428="ACCESS-ISSUE","ACCESS-ISSUE",
AK428="Projet OCM (ZTE, NOKIA, autres projets)","TRAVAUX OCM",
AK428="No root CAuse","No root cause",
AK428="ODU HS","TX ISSUE",
AK428="IP &amp; VLAN","TX ISSUE",
AK428="Warehouse HUAWEI","SPARE-ISSUE",
AK428="SPARE-HS","SPARE-ISSUE",
AK428="Power Telco","RAN ISSUE",AK428="no impacts","no impacts"
),"")</f>
        <v>No root cause</v>
      </c>
      <c r="AK428" s="81" t="s">
        <v>5620</v>
      </c>
      <c r="AL428" s="56" t="str" cm="1">
        <f t="array" ref="AL428">IFERROR(_xlfn.IFS(
AK428="MPR ISSUE","ACTIVE",
AK428="BSS Hardware Issue","ACTIVE",
AK428="Sites strategiques, MLL, Pylone, etc.","PASSIVE",
AK428="AKTIVCO DEFAUT GE &amp; POWER Cabinet","PASSIVE",
AK428="AKTIVCO Coupure ENEO &amp; Baisse de tension","PASSIVE",
AK428="Coupure ENEO &amp; Baisse de tension","PASSIVE",
AK428="Defaut GE &amp; POWER Cabinet","PASSIVE",
AK428="Sharing","PASSIVE",
AK428="Sites strategiques &amp; DataCenter","PASSIVE",
AK428="Exclu","Exclu",
AK428="SAT","ACTIVE",
AK428="SPARE-ISSUE","SPARE-ISSUE",
AK428="Fiber CAmtel","ACTIVE",
AK428="Fiber AOF","ACTIVE",
AK428="Projet OCM (HUAWEI)","PLANNED WORKS",
AK428="Projet OCM (NOKIA)","PLANNED WORKS",
AK428="ACCESS-ISSUE","ACCESS-ISSUE",
AK428="Projet OCM (ZTE, NOKIA, autres projets)","PLANNED WORKS",
AK428="No root CAuse","No root cause",
AK428="ODU HS","ACTIVE",
AK428="IP &amp; VLAN","ACTIVE",
AK428="Warehouse HUAWEI","SPARE-ISSUE",
AK428="SPARE-HS","SPARE-ISSUE",
AK428="Power Telco","ACTIVE", AK428="no impacts","no impacts"
),"")</f>
        <v>No root cause</v>
      </c>
      <c r="AM428" s="108" t="s">
        <v>5537</v>
      </c>
      <c r="AN428" s="117" t="s">
        <v>5070</v>
      </c>
      <c r="AP428" s="23" t="s">
        <v>5537</v>
      </c>
      <c r="AQ428" s="23" t="s">
        <v>5537</v>
      </c>
      <c r="AR428" s="7"/>
      <c r="AS428" s="6"/>
      <c r="AT428" s="7"/>
      <c r="AU428" s="3" t="s">
        <v>5537</v>
      </c>
      <c r="AV428" s="24" t="s">
        <v>5537</v>
      </c>
      <c r="AW428" s="24" t="s">
        <v>5537</v>
      </c>
      <c r="AX428" s="24" t="s">
        <v>5537</v>
      </c>
      <c r="AY428" s="24" t="s">
        <v>5537</v>
      </c>
      <c r="AZ428" s="24" t="s">
        <v>5537</v>
      </c>
      <c r="BA428" s="24" t="s">
        <v>5537</v>
      </c>
      <c r="BB428" s="24" t="s">
        <v>5537</v>
      </c>
      <c r="BC428" s="24" t="s">
        <v>5537</v>
      </c>
      <c r="BD428" s="24" t="s">
        <v>5537</v>
      </c>
      <c r="BE428" s="24" t="s">
        <v>5537</v>
      </c>
      <c r="BF428" s="24" t="s">
        <v>5537</v>
      </c>
      <c r="BG428" s="24" t="s">
        <v>5537</v>
      </c>
      <c r="BH428" s="24" t="s">
        <v>5537</v>
      </c>
      <c r="BI428" s="9" t="s">
        <v>5537</v>
      </c>
      <c r="BJ428" s="14"/>
      <c r="BK428" s="14" t="s">
        <v>5537</v>
      </c>
      <c r="BL428" s="14" t="str">
        <f>_xlfn.XLOOKUP(B428,'[4]cell downs 18042026 17h'!$B:$B,'[4]cell downs 18042026 17h'!$B:$B,"")</f>
        <v/>
      </c>
      <c r="BM428" s="14" t="str">
        <f>_xlfn.XLOOKUP(B428,'[5]Cells Huawei 19042026 15h'!$B:$B,'[5]Cells Huawei 19042026 15h'!$B:$B,"")</f>
        <v/>
      </c>
      <c r="BN428" s="9" t="str">
        <f>_xlfn.XLOOKUP(B428,'[6]cells down 19042026 9H40'!$B:$B,'[6]cells down 19042026 9H40'!$B:$B,"")</f>
        <v/>
      </c>
      <c r="BO428" s="9" t="s">
        <v>5070</v>
      </c>
      <c r="BP428" s="9" t="s">
        <v>12</v>
      </c>
    </row>
    <row r="429" spans="1:68" s="9" customFormat="1" x14ac:dyDescent="0.35">
      <c r="A429" s="1" t="s">
        <v>827</v>
      </c>
      <c r="B429" s="8" t="s">
        <v>828</v>
      </c>
      <c r="C429" s="3" t="str">
        <f>_xlfn.XLOOKUP(B429,'[1]daily break down'!$D:$D,'[1]daily break down'!$E:$E,"")</f>
        <v>Douala</v>
      </c>
      <c r="D429" s="1" t="s">
        <v>11</v>
      </c>
      <c r="E429" s="1" t="s">
        <v>12</v>
      </c>
      <c r="F429" s="3" t="s">
        <v>31</v>
      </c>
      <c r="G429" s="1" t="s">
        <v>32</v>
      </c>
      <c r="H429" s="41" t="str">
        <f>_xlfn.XLOOKUP(B429,[2]CALCULATION!$B:$B,[2]CALCULATION!$H:$H,"")</f>
        <v>ZTE</v>
      </c>
      <c r="I429" s="34">
        <v>0</v>
      </c>
      <c r="J429" s="34">
        <v>0.22079826956936169</v>
      </c>
      <c r="K429" s="34">
        <v>0</v>
      </c>
      <c r="L429" s="34">
        <v>3.4067318146407439</v>
      </c>
      <c r="M429" s="34">
        <v>0</v>
      </c>
      <c r="N429" s="34">
        <v>0</v>
      </c>
      <c r="O429" s="34">
        <v>0</v>
      </c>
      <c r="P429" s="34">
        <v>0</v>
      </c>
      <c r="Q429" s="34">
        <v>0</v>
      </c>
      <c r="R429" s="34">
        <v>0</v>
      </c>
      <c r="S429" s="109">
        <v>0</v>
      </c>
      <c r="T429" s="109">
        <f>_xlfn.XLOOKUP(B429,'[3]Nur des jours'!$B:$B,'[3]Nur des jours'!$U:$U,"")</f>
        <v>0</v>
      </c>
      <c r="U429" s="109">
        <v>0</v>
      </c>
      <c r="V429" s="109">
        <v>0</v>
      </c>
      <c r="W429" s="109">
        <v>0</v>
      </c>
      <c r="X429" s="109">
        <v>0</v>
      </c>
      <c r="Y429" s="109">
        <v>0</v>
      </c>
      <c r="Z429" s="109">
        <v>0</v>
      </c>
      <c r="AA429" s="109">
        <v>0.14009454018314466</v>
      </c>
      <c r="AB429" s="109">
        <v>0</v>
      </c>
      <c r="AC429" s="109">
        <v>0</v>
      </c>
      <c r="AD429" s="109">
        <v>4.9407366606484877E-2</v>
      </c>
      <c r="AE429" s="109">
        <v>0.12464936236027986</v>
      </c>
      <c r="AF429" s="109">
        <v>0.12464936236027986</v>
      </c>
      <c r="AG429" s="57" t="str">
        <f>_xlfn.XLOOKUP(B429,[3]CALCULATION!$B:$B,[3]CALCULATION!$M:$M,"")</f>
        <v>Operationnel</v>
      </c>
      <c r="AH429" s="57"/>
      <c r="AI429" s="56" t="str" cm="1">
        <f t="array" ref="AI429">IFERROR(_xlfn.IFS(
AK429="MPR ISSUE","PDH",
AK429="BSS Hardware Issue","BSS",
AK429="Sites strategiques, MLL, Pylone, etc.","ENVTECH",
AK429="AKTIVCO DEFAUT GE &amp; POWER Cabinet","AKTIVCO",
AK429="AKTIVCO Coupure ENEO &amp; Baisse de tension","AKTIVCO GRID ONLY",
AK429="Coupure ENEO &amp; Baisse de tension","IHS GRID ONLY",
AK429="Defaut GE &amp; POWER Cabinet","IHS",
AK429="Sharing","Partners",
AK429="Sites strategiques &amp; DataCenter","SST &amp; DC",
AK429="Exclu","Exclu",
AK429="SAT","SAT",
AK429="SPARE-ISSUE","SPARE-ISSUE",
AK429="Fiber CAmtel","TRANS_FO_CAMTEL",
AK429="Fiber AOF","Fiber AOF",
AK429="Projet OCM (HUAWEI)","TRAVAUX-HUAWEI",
AK429="Projet OCM (NOKIA)","TRAVAUX-NOKIA",
AK429="ACCESS-ISSUE","ACCESS-ISSUE",
AK429="Projet OCM (ZTE, NOKIA, autres projets)","TRAVAUX OCM",
AK429="No root CAuse","No root cause",
AK429="ODU HS","PDH",
AK429="IP &amp; VLAN","PDH",
AK429="Warehouse HUAWEI","SPARE-ISSUE",
AK429="SPARE-HS","SPARE-ISSUE",
AK429="Power Telco","BSS",AK429="no impacts","no impacts"
),"")</f>
        <v>No root cause</v>
      </c>
      <c r="AJ429" s="56" t="str" cm="1">
        <f t="array" ref="AJ429">IFERROR(_xlfn.IFS(
AK429="MPR ISSUE","TX ISSUE",
AK429="BSS Hardware Issue","RAN ISSUE",
AK429="Sites strategiques, MLL, Pylone, etc.","ENVTECH",
AK429="AKTIVCO DEFAUT GE &amp; POWER Cabinet","POWER ISSUE",
AK429="AKTIVCO Coupure ENEO &amp; Baisse de tension","POWER ISSUE",
AK429="Coupure ENEO &amp; Baisse de tension","POWER ISSUE",
AK429="Defaut GE &amp; POWER Cabinet","POWER ISSUE",
AK429="Sharing","POWER ISSUE",
AK429="Sites strategiques &amp; DataCenter","POWER ISSUE",
AK429="Exclu","Exclu",
AK429="SAT","TX ISSUE",
AK429="SPARE-ISSUE","SPARE-ISSUE",
AK429="Fiber CAmtel","TX ISSUE",
AK429="Fiber AOF","TX ISSUE",
AK429="Projet OCM (HUAWEI)","TRAVAUX-HUAWEI",
AK429="Projet OCM (NOKIA)","TRAVAUX -NOKIA",
AK429="ACCESS-ISSUE","ACCESS-ISSUE",
AK429="Projet OCM (ZTE, NOKIA, autres projets)","TRAVAUX OCM",
AK429="No root CAuse","No root cause",
AK429="ODU HS","TX ISSUE",
AK429="IP &amp; VLAN","TX ISSUE",
AK429="Warehouse HUAWEI","SPARE-ISSUE",
AK429="SPARE-HS","SPARE-ISSUE",
AK429="Power Telco","RAN ISSUE",AK429="no impacts","no impacts"
),"")</f>
        <v>No root cause</v>
      </c>
      <c r="AK429" s="81" t="s">
        <v>5620</v>
      </c>
      <c r="AL429" s="56" t="str" cm="1">
        <f t="array" ref="AL429">IFERROR(_xlfn.IFS(
AK429="MPR ISSUE","ACTIVE",
AK429="BSS Hardware Issue","ACTIVE",
AK429="Sites strategiques, MLL, Pylone, etc.","PASSIVE",
AK429="AKTIVCO DEFAUT GE &amp; POWER Cabinet","PASSIVE",
AK429="AKTIVCO Coupure ENEO &amp; Baisse de tension","PASSIVE",
AK429="Coupure ENEO &amp; Baisse de tension","PASSIVE",
AK429="Defaut GE &amp; POWER Cabinet","PASSIVE",
AK429="Sharing","PASSIVE",
AK429="Sites strategiques &amp; DataCenter","PASSIVE",
AK429="Exclu","Exclu",
AK429="SAT","ACTIVE",
AK429="SPARE-ISSUE","SPARE-ISSUE",
AK429="Fiber CAmtel","ACTIVE",
AK429="Fiber AOF","ACTIVE",
AK429="Projet OCM (HUAWEI)","PLANNED WORKS",
AK429="Projet OCM (NOKIA)","PLANNED WORKS",
AK429="ACCESS-ISSUE","ACCESS-ISSUE",
AK429="Projet OCM (ZTE, NOKIA, autres projets)","PLANNED WORKS",
AK429="No root CAuse","No root cause",
AK429="ODU HS","ACTIVE",
AK429="IP &amp; VLAN","ACTIVE",
AK429="Warehouse HUAWEI","SPARE-ISSUE",
AK429="SPARE-HS","SPARE-ISSUE",
AK429="Power Telco","ACTIVE", AK429="no impacts","no impacts"
),"")</f>
        <v>No root cause</v>
      </c>
      <c r="AM429" s="108" t="s">
        <v>5537</v>
      </c>
      <c r="AN429" s="117" t="s">
        <v>828</v>
      </c>
      <c r="AP429" s="23" t="s">
        <v>5537</v>
      </c>
      <c r="AQ429" s="23" t="s">
        <v>5537</v>
      </c>
      <c r="AR429" s="7"/>
      <c r="AS429" s="6"/>
      <c r="AT429" s="7"/>
      <c r="AU429" s="3" t="s">
        <v>5537</v>
      </c>
      <c r="AV429" s="24" t="s">
        <v>5537</v>
      </c>
      <c r="AW429" s="24" t="s">
        <v>5537</v>
      </c>
      <c r="AX429" s="24" t="s">
        <v>5537</v>
      </c>
      <c r="AY429" s="24" t="s">
        <v>5537</v>
      </c>
      <c r="AZ429" s="24" t="s">
        <v>5537</v>
      </c>
      <c r="BA429" s="24" t="s">
        <v>5537</v>
      </c>
      <c r="BB429" s="24" t="s">
        <v>5537</v>
      </c>
      <c r="BC429" s="24" t="s">
        <v>5537</v>
      </c>
      <c r="BD429" s="24" t="s">
        <v>5537</v>
      </c>
      <c r="BE429" s="24" t="s">
        <v>5537</v>
      </c>
      <c r="BF429" s="24" t="s">
        <v>5537</v>
      </c>
      <c r="BG429" s="24" t="s">
        <v>5537</v>
      </c>
      <c r="BH429" s="24" t="s">
        <v>5537</v>
      </c>
      <c r="BI429" s="9" t="s">
        <v>5537</v>
      </c>
      <c r="BJ429" s="14"/>
      <c r="BK429" s="14" t="s">
        <v>5537</v>
      </c>
      <c r="BL429" s="14" t="str">
        <f>_xlfn.XLOOKUP(B429,'[4]cell downs 18042026 17h'!$B:$B,'[4]cell downs 18042026 17h'!$B:$B,"")</f>
        <v/>
      </c>
      <c r="BM429" s="14" t="str">
        <f>_xlfn.XLOOKUP(B429,'[5]Cells Huawei 19042026 15h'!$B:$B,'[5]Cells Huawei 19042026 15h'!$B:$B,"")</f>
        <v/>
      </c>
      <c r="BN429" s="9" t="str">
        <f>_xlfn.XLOOKUP(B429,'[6]cells down 19042026 9H40'!$B:$B,'[6]cells down 19042026 9H40'!$B:$B,"")</f>
        <v/>
      </c>
      <c r="BO429" s="9" t="s">
        <v>828</v>
      </c>
      <c r="BP429" s="9" t="s">
        <v>5537</v>
      </c>
    </row>
    <row r="430" spans="1:68" s="9" customFormat="1" x14ac:dyDescent="0.35">
      <c r="A430" s="1" t="s">
        <v>603</v>
      </c>
      <c r="B430" s="8" t="s">
        <v>604</v>
      </c>
      <c r="C430" s="3" t="str">
        <f>_xlfn.XLOOKUP(B430,'[1]daily break down'!$D:$D,'[1]daily break down'!$E:$E,"")</f>
        <v>Maroua</v>
      </c>
      <c r="D430" s="1" t="s">
        <v>11</v>
      </c>
      <c r="E430" s="1" t="s">
        <v>12</v>
      </c>
      <c r="F430" s="3" t="s">
        <v>55</v>
      </c>
      <c r="G430" s="1" t="s">
        <v>84</v>
      </c>
      <c r="H430" s="39" t="str">
        <f>_xlfn.XLOOKUP(B430,[2]CALCULATION!$B:$B,[2]CALCULATION!$H:$H,"")</f>
        <v>Huawei</v>
      </c>
      <c r="I430" s="34">
        <v>0</v>
      </c>
      <c r="J430" s="34">
        <v>0</v>
      </c>
      <c r="K430" s="34">
        <v>0</v>
      </c>
      <c r="L430" s="34">
        <v>0</v>
      </c>
      <c r="M430" s="34">
        <v>0</v>
      </c>
      <c r="N430" s="34">
        <v>0</v>
      </c>
      <c r="O430" s="34">
        <v>0</v>
      </c>
      <c r="P430" s="34">
        <v>1.0170631761278193</v>
      </c>
      <c r="Q430" s="34">
        <v>0</v>
      </c>
      <c r="R430" s="34">
        <v>0</v>
      </c>
      <c r="S430" s="109">
        <v>0</v>
      </c>
      <c r="T430" s="109">
        <f>_xlfn.XLOOKUP(B430,'[3]Nur des jours'!$B:$B,'[3]Nur des jours'!$U:$U,"")</f>
        <v>0</v>
      </c>
      <c r="U430" s="109">
        <v>0</v>
      </c>
      <c r="V430" s="109">
        <v>0</v>
      </c>
      <c r="W430" s="109">
        <v>0</v>
      </c>
      <c r="X430" s="109">
        <v>0</v>
      </c>
      <c r="Y430" s="109">
        <v>0</v>
      </c>
      <c r="Z430" s="109">
        <v>1.7775865857382154</v>
      </c>
      <c r="AA430" s="109">
        <v>0</v>
      </c>
      <c r="AB430" s="109">
        <v>0</v>
      </c>
      <c r="AC430" s="109">
        <v>0.13800962395437413</v>
      </c>
      <c r="AD430" s="109">
        <v>0.17319141412595926</v>
      </c>
      <c r="AE430" s="109">
        <v>0.13260380728983859</v>
      </c>
      <c r="AF430" s="109">
        <v>0.13260380728983859</v>
      </c>
      <c r="AG430" s="57" t="str">
        <f>_xlfn.XLOOKUP(B430,[3]CALCULATION!$B:$B,[3]CALCULATION!$M:$M,"")</f>
        <v>Operationnel</v>
      </c>
      <c r="AH430" s="57"/>
      <c r="AI430" s="56" t="str" cm="1">
        <f t="array" ref="AI430">IFERROR(_xlfn.IFS(
AK430="MPR ISSUE","PDH",
AK430="BSS Hardware Issue","BSS",
AK430="Sites strategiques, MLL, Pylone, etc.","ENVTECH",
AK430="AKTIVCO DEFAUT GE &amp; POWER Cabinet","AKTIVCO",
AK430="AKTIVCO Coupure ENEO &amp; Baisse de tension","AKTIVCO GRID ONLY",
AK430="Coupure ENEO &amp; Baisse de tension","IHS GRID ONLY",
AK430="Defaut GE &amp; POWER Cabinet","IHS",
AK430="Sharing","Partners",
AK430="Sites strategiques &amp; DataCenter","SST &amp; DC",
AK430="Exclu","Exclu",
AK430="SAT","SAT",
AK430="SPARE-ISSUE","SPARE-ISSUE",
AK430="Fiber CAmtel","TRANS_FO_CAMTEL",
AK430="Fiber AOF","Fiber AOF",
AK430="Projet OCM (HUAWEI)","TRAVAUX-HUAWEI",
AK430="Projet OCM (NOKIA)","TRAVAUX-NOKIA",
AK430="ACCESS-ISSUE","ACCESS-ISSUE",
AK430="Projet OCM (ZTE, NOKIA, autres projets)","TRAVAUX OCM",
AK430="No root CAuse","No root cause",
AK430="ODU HS","PDH",
AK430="IP &amp; VLAN","PDH",
AK430="Warehouse HUAWEI","SPARE-ISSUE",
AK430="SPARE-HS","SPARE-ISSUE",
AK430="Power Telco","BSS",AK430="no impacts","no impacts"
),"")</f>
        <v>No root cause</v>
      </c>
      <c r="AJ430" s="56" t="str" cm="1">
        <f t="array" ref="AJ430">IFERROR(_xlfn.IFS(
AK430="MPR ISSUE","TX ISSUE",
AK430="BSS Hardware Issue","RAN ISSUE",
AK430="Sites strategiques, MLL, Pylone, etc.","ENVTECH",
AK430="AKTIVCO DEFAUT GE &amp; POWER Cabinet","POWER ISSUE",
AK430="AKTIVCO Coupure ENEO &amp; Baisse de tension","POWER ISSUE",
AK430="Coupure ENEO &amp; Baisse de tension","POWER ISSUE",
AK430="Defaut GE &amp; POWER Cabinet","POWER ISSUE",
AK430="Sharing","POWER ISSUE",
AK430="Sites strategiques &amp; DataCenter","POWER ISSUE",
AK430="Exclu","Exclu",
AK430="SAT","TX ISSUE",
AK430="SPARE-ISSUE","SPARE-ISSUE",
AK430="Fiber CAmtel","TX ISSUE",
AK430="Fiber AOF","TX ISSUE",
AK430="Projet OCM (HUAWEI)","TRAVAUX-HUAWEI",
AK430="Projet OCM (NOKIA)","TRAVAUX -NOKIA",
AK430="ACCESS-ISSUE","ACCESS-ISSUE",
AK430="Projet OCM (ZTE, NOKIA, autres projets)","TRAVAUX OCM",
AK430="No root CAuse","No root cause",
AK430="ODU HS","TX ISSUE",
AK430="IP &amp; VLAN","TX ISSUE",
AK430="Warehouse HUAWEI","SPARE-ISSUE",
AK430="SPARE-HS","SPARE-ISSUE",
AK430="Power Telco","RAN ISSUE",AK430="no impacts","no impacts"
),"")</f>
        <v>No root cause</v>
      </c>
      <c r="AK430" s="81" t="s">
        <v>5620</v>
      </c>
      <c r="AL430" s="56" t="str" cm="1">
        <f t="array" ref="AL430">IFERROR(_xlfn.IFS(
AK430="MPR ISSUE","ACTIVE",
AK430="BSS Hardware Issue","ACTIVE",
AK430="Sites strategiques, MLL, Pylone, etc.","PASSIVE",
AK430="AKTIVCO DEFAUT GE &amp; POWER Cabinet","PASSIVE",
AK430="AKTIVCO Coupure ENEO &amp; Baisse de tension","PASSIVE",
AK430="Coupure ENEO &amp; Baisse de tension","PASSIVE",
AK430="Defaut GE &amp; POWER Cabinet","PASSIVE",
AK430="Sharing","PASSIVE",
AK430="Sites strategiques &amp; DataCenter","PASSIVE",
AK430="Exclu","Exclu",
AK430="SAT","ACTIVE",
AK430="SPARE-ISSUE","SPARE-ISSUE",
AK430="Fiber CAmtel","ACTIVE",
AK430="Fiber AOF","ACTIVE",
AK430="Projet OCM (HUAWEI)","PLANNED WORKS",
AK430="Projet OCM (NOKIA)","PLANNED WORKS",
AK430="ACCESS-ISSUE","ACCESS-ISSUE",
AK430="Projet OCM (ZTE, NOKIA, autres projets)","PLANNED WORKS",
AK430="No root CAuse","No root cause",
AK430="ODU HS","ACTIVE",
AK430="IP &amp; VLAN","ACTIVE",
AK430="Warehouse HUAWEI","SPARE-ISSUE",
AK430="SPARE-HS","SPARE-ISSUE",
AK430="Power Telco","ACTIVE", AK430="no impacts","no impacts"
),"")</f>
        <v>No root cause</v>
      </c>
      <c r="AM430" s="108" t="s">
        <v>5537</v>
      </c>
      <c r="AN430" s="117" t="s">
        <v>604</v>
      </c>
      <c r="AP430" s="23" t="s">
        <v>5537</v>
      </c>
      <c r="AQ430" s="23" t="s">
        <v>5537</v>
      </c>
      <c r="AR430" s="7"/>
      <c r="AS430" s="6"/>
      <c r="AT430" s="7"/>
      <c r="AU430" s="3" t="s">
        <v>5537</v>
      </c>
      <c r="AV430" s="24" t="s">
        <v>5537</v>
      </c>
      <c r="AW430" s="24" t="s">
        <v>5537</v>
      </c>
      <c r="AX430" s="24" t="s">
        <v>5537</v>
      </c>
      <c r="AY430" s="24" t="s">
        <v>5537</v>
      </c>
      <c r="AZ430" s="24" t="s">
        <v>5537</v>
      </c>
      <c r="BA430" s="24" t="s">
        <v>5537</v>
      </c>
      <c r="BB430" s="24" t="s">
        <v>5537</v>
      </c>
      <c r="BC430" s="24" t="s">
        <v>5537</v>
      </c>
      <c r="BD430" s="24" t="s">
        <v>5537</v>
      </c>
      <c r="BE430" s="24" t="s">
        <v>5537</v>
      </c>
      <c r="BF430" s="24" t="s">
        <v>5537</v>
      </c>
      <c r="BG430" s="24" t="s">
        <v>5537</v>
      </c>
      <c r="BH430" s="24" t="s">
        <v>5537</v>
      </c>
      <c r="BI430" s="9" t="s">
        <v>5537</v>
      </c>
      <c r="BJ430" s="14"/>
      <c r="BK430" s="14" t="s">
        <v>5537</v>
      </c>
      <c r="BL430" s="14" t="str">
        <f>_xlfn.XLOOKUP(B430,'[4]cell downs 18042026 17h'!$B:$B,'[4]cell downs 18042026 17h'!$B:$B,"")</f>
        <v/>
      </c>
      <c r="BM430" s="14" t="str">
        <f>_xlfn.XLOOKUP(B430,'[5]Cells Huawei 19042026 15h'!$B:$B,'[5]Cells Huawei 19042026 15h'!$B:$B,"")</f>
        <v/>
      </c>
      <c r="BN430" s="9" t="str">
        <f>_xlfn.XLOOKUP(B430,'[6]cells down 19042026 9H40'!$B:$B,'[6]cells down 19042026 9H40'!$B:$B,"")</f>
        <v/>
      </c>
      <c r="BO430" s="9" t="s">
        <v>604</v>
      </c>
      <c r="BP430" s="9" t="s">
        <v>5537</v>
      </c>
    </row>
    <row r="431" spans="1:68" s="9" customFormat="1" x14ac:dyDescent="0.35">
      <c r="A431" s="1" t="s">
        <v>2033</v>
      </c>
      <c r="B431" s="8" t="s">
        <v>2034</v>
      </c>
      <c r="C431" s="3" t="str">
        <f>_xlfn.XLOOKUP(B431,'[1]daily break down'!$D:$D,'[1]daily break down'!$E:$E,"")</f>
        <v>CENTRE</v>
      </c>
      <c r="D431" s="1" t="s">
        <v>21</v>
      </c>
      <c r="E431" s="1" t="s">
        <v>36</v>
      </c>
      <c r="F431" s="3" t="s">
        <v>37</v>
      </c>
      <c r="G431" s="1" t="s">
        <v>2035</v>
      </c>
      <c r="H431" s="40" t="str">
        <f>_xlfn.XLOOKUP(B431,[2]CALCULATION!$B:$B,[2]CALCULATION!$H:$H,"")</f>
        <v>NOKIA</v>
      </c>
      <c r="I431" s="34">
        <v>0</v>
      </c>
      <c r="J431" s="34">
        <v>2.7557132383088576</v>
      </c>
      <c r="K431" s="34">
        <v>13.868556899607057</v>
      </c>
      <c r="L431" s="34">
        <v>15.277168942620083</v>
      </c>
      <c r="M431" s="34">
        <v>13.868556899607057</v>
      </c>
      <c r="N431" s="34">
        <v>16.475857390383077</v>
      </c>
      <c r="O431" s="34">
        <v>11.797636780782634</v>
      </c>
      <c r="P431" s="34">
        <v>0</v>
      </c>
      <c r="Q431" s="34">
        <v>3.2995751239518789</v>
      </c>
      <c r="R431" s="34">
        <v>9.0302263954605291</v>
      </c>
      <c r="S431" s="109">
        <v>0</v>
      </c>
      <c r="T431" s="109">
        <f>_xlfn.XLOOKUP(B431,'[3]Nur des jours'!$B:$B,'[3]Nur des jours'!$U:$U,"")</f>
        <v>0</v>
      </c>
      <c r="U431" s="109">
        <v>0</v>
      </c>
      <c r="V431" s="109">
        <v>0</v>
      </c>
      <c r="W431" s="109">
        <v>0</v>
      </c>
      <c r="X431" s="109">
        <v>0</v>
      </c>
      <c r="Y431" s="109">
        <v>0</v>
      </c>
      <c r="Z431" s="109">
        <v>0</v>
      </c>
      <c r="AA431" s="109">
        <v>0</v>
      </c>
      <c r="AB431" s="109">
        <v>0</v>
      </c>
      <c r="AC431" s="109">
        <v>0.21994112921597547</v>
      </c>
      <c r="AD431" s="109">
        <v>0.29160971537956731</v>
      </c>
      <c r="AE431" s="109">
        <v>0.12930431780112026</v>
      </c>
      <c r="AF431" s="109">
        <v>0.12930431780112026</v>
      </c>
      <c r="AG431" s="57" t="str">
        <f>_xlfn.XLOOKUP(B431,[3]CALCULATION!$B:$B,[3]CALCULATION!$M:$M,"")</f>
        <v>Operationnel</v>
      </c>
      <c r="AH431" s="57"/>
      <c r="AI431" s="56" t="str" cm="1">
        <f t="array" ref="AI431">IFERROR(_xlfn.IFS(
AK431="MPR ISSUE","PDH",
AK431="BSS Hardware Issue","BSS",
AK431="Sites strategiques, MLL, Pylone, etc.","ENVTECH",
AK431="AKTIVCO DEFAUT GE &amp; POWER Cabinet","AKTIVCO",
AK431="AKTIVCO Coupure ENEO &amp; Baisse de tension","AKTIVCO GRID ONLY",
AK431="Coupure ENEO &amp; Baisse de tension","IHS GRID ONLY",
AK431="Defaut GE &amp; POWER Cabinet","IHS",
AK431="Sharing","Partners",
AK431="Sites strategiques &amp; DataCenter","SST &amp; DC",
AK431="Exclu","Exclu",
AK431="SAT","SAT",
AK431="SPARE-ISSUE","SPARE-ISSUE",
AK431="Fiber CAmtel","TRANS_FO_CAMTEL",
AK431="Fiber AOF","Fiber AOF",
AK431="Projet OCM (HUAWEI)","TRAVAUX-HUAWEI",
AK431="Projet OCM (NOKIA)","TRAVAUX-NOKIA",
AK431="ACCESS-ISSUE","ACCESS-ISSUE",
AK431="Projet OCM (ZTE, NOKIA, autres projets)","TRAVAUX OCM",
AK431="No root CAuse","No root cause",
AK431="ODU HS","PDH",
AK431="IP &amp; VLAN","PDH",
AK431="Warehouse HUAWEI","SPARE-ISSUE",
AK431="SPARE-HS","SPARE-ISSUE",
AK431="Power Telco","BSS",AK431="no impacts","no impacts"
),"")</f>
        <v>No root cause</v>
      </c>
      <c r="AJ431" s="56" t="str" cm="1">
        <f t="array" ref="AJ431">IFERROR(_xlfn.IFS(
AK431="MPR ISSUE","TX ISSUE",
AK431="BSS Hardware Issue","RAN ISSUE",
AK431="Sites strategiques, MLL, Pylone, etc.","ENVTECH",
AK431="AKTIVCO DEFAUT GE &amp; POWER Cabinet","POWER ISSUE",
AK431="AKTIVCO Coupure ENEO &amp; Baisse de tension","POWER ISSUE",
AK431="Coupure ENEO &amp; Baisse de tension","POWER ISSUE",
AK431="Defaut GE &amp; POWER Cabinet","POWER ISSUE",
AK431="Sharing","POWER ISSUE",
AK431="Sites strategiques &amp; DataCenter","POWER ISSUE",
AK431="Exclu","Exclu",
AK431="SAT","TX ISSUE",
AK431="SPARE-ISSUE","SPARE-ISSUE",
AK431="Fiber CAmtel","TX ISSUE",
AK431="Fiber AOF","TX ISSUE",
AK431="Projet OCM (HUAWEI)","TRAVAUX-HUAWEI",
AK431="Projet OCM (NOKIA)","TRAVAUX -NOKIA",
AK431="ACCESS-ISSUE","ACCESS-ISSUE",
AK431="Projet OCM (ZTE, NOKIA, autres projets)","TRAVAUX OCM",
AK431="No root CAuse","No root cause",
AK431="ODU HS","TX ISSUE",
AK431="IP &amp; VLAN","TX ISSUE",
AK431="Warehouse HUAWEI","SPARE-ISSUE",
AK431="SPARE-HS","SPARE-ISSUE",
AK431="Power Telco","RAN ISSUE",AK431="no impacts","no impacts"
),"")</f>
        <v>No root cause</v>
      </c>
      <c r="AK431" s="81" t="s">
        <v>5620</v>
      </c>
      <c r="AL431" s="56" t="str" cm="1">
        <f t="array" ref="AL431">IFERROR(_xlfn.IFS(
AK431="MPR ISSUE","ACTIVE",
AK431="BSS Hardware Issue","ACTIVE",
AK431="Sites strategiques, MLL, Pylone, etc.","PASSIVE",
AK431="AKTIVCO DEFAUT GE &amp; POWER Cabinet","PASSIVE",
AK431="AKTIVCO Coupure ENEO &amp; Baisse de tension","PASSIVE",
AK431="Coupure ENEO &amp; Baisse de tension","PASSIVE",
AK431="Defaut GE &amp; POWER Cabinet","PASSIVE",
AK431="Sharing","PASSIVE",
AK431="Sites strategiques &amp; DataCenter","PASSIVE",
AK431="Exclu","Exclu",
AK431="SAT","ACTIVE",
AK431="SPARE-ISSUE","SPARE-ISSUE",
AK431="Fiber CAmtel","ACTIVE",
AK431="Fiber AOF","ACTIVE",
AK431="Projet OCM (HUAWEI)","PLANNED WORKS",
AK431="Projet OCM (NOKIA)","PLANNED WORKS",
AK431="ACCESS-ISSUE","ACCESS-ISSUE",
AK431="Projet OCM (ZTE, NOKIA, autres projets)","PLANNED WORKS",
AK431="No root CAuse","No root cause",
AK431="ODU HS","ACTIVE",
AK431="IP &amp; VLAN","ACTIVE",
AK431="Warehouse HUAWEI","SPARE-ISSUE",
AK431="SPARE-HS","SPARE-ISSUE",
AK431="Power Telco","ACTIVE", AK431="no impacts","no impacts"
),"")</f>
        <v>No root cause</v>
      </c>
      <c r="AM431" s="108" t="s">
        <v>5537</v>
      </c>
      <c r="AN431" s="117" t="s">
        <v>2034</v>
      </c>
      <c r="AP431" s="23" t="s">
        <v>5537</v>
      </c>
      <c r="AQ431" s="23" t="s">
        <v>5537</v>
      </c>
      <c r="AR431" s="7"/>
      <c r="AS431" s="6"/>
      <c r="AT431" s="7"/>
      <c r="AU431" s="3" t="s">
        <v>5537</v>
      </c>
      <c r="AV431" s="24" t="s">
        <v>5537</v>
      </c>
      <c r="AW431" s="24" t="s">
        <v>5537</v>
      </c>
      <c r="AX431" s="24" t="s">
        <v>5537</v>
      </c>
      <c r="AY431" s="24" t="s">
        <v>5537</v>
      </c>
      <c r="AZ431" s="24" t="s">
        <v>5537</v>
      </c>
      <c r="BA431" s="24" t="s">
        <v>5537</v>
      </c>
      <c r="BB431" s="24" t="s">
        <v>5537</v>
      </c>
      <c r="BC431" s="24" t="s">
        <v>5537</v>
      </c>
      <c r="BD431" s="24" t="s">
        <v>5537</v>
      </c>
      <c r="BE431" s="24" t="s">
        <v>5537</v>
      </c>
      <c r="BF431" s="24" t="s">
        <v>5537</v>
      </c>
      <c r="BG431" s="24" t="s">
        <v>5537</v>
      </c>
      <c r="BH431" s="24" t="s">
        <v>5537</v>
      </c>
      <c r="BI431" s="9" t="s">
        <v>5537</v>
      </c>
      <c r="BJ431" s="14"/>
      <c r="BK431" s="14" t="s">
        <v>5537</v>
      </c>
      <c r="BL431" s="14" t="str">
        <f>_xlfn.XLOOKUP(B431,'[4]cell downs 18042026 17h'!$B:$B,'[4]cell downs 18042026 17h'!$B:$B,"")</f>
        <v/>
      </c>
      <c r="BM431" s="14" t="str">
        <f>_xlfn.XLOOKUP(B431,'[5]Cells Huawei 19042026 15h'!$B:$B,'[5]Cells Huawei 19042026 15h'!$B:$B,"")</f>
        <v/>
      </c>
      <c r="BN431" s="9" t="str">
        <f>_xlfn.XLOOKUP(B431,'[6]cells down 19042026 9H40'!$B:$B,'[6]cells down 19042026 9H40'!$B:$B,"")</f>
        <v/>
      </c>
      <c r="BO431" s="9" t="s">
        <v>5537</v>
      </c>
      <c r="BP431" s="9" t="s">
        <v>1713</v>
      </c>
    </row>
    <row r="432" spans="1:68" s="9" customFormat="1" x14ac:dyDescent="0.35">
      <c r="A432" s="1" t="s">
        <v>1125</v>
      </c>
      <c r="B432" s="1" t="s">
        <v>1126</v>
      </c>
      <c r="C432" s="3" t="str">
        <f>_xlfn.XLOOKUP(B432,'[1]daily break down'!$D:$D,'[1]daily break down'!$E:$E,"")</f>
        <v>NORD-OUEST</v>
      </c>
      <c r="D432" s="1" t="s">
        <v>11</v>
      </c>
      <c r="E432" s="1" t="s">
        <v>12</v>
      </c>
      <c r="F432" s="3" t="s">
        <v>51</v>
      </c>
      <c r="G432" s="1" t="s">
        <v>1125</v>
      </c>
      <c r="H432" s="40" t="str">
        <f>_xlfn.XLOOKUP(B432,[2]CALCULATION!$B:$B,[2]CALCULATION!$H:$H,"")</f>
        <v>NOKIA</v>
      </c>
      <c r="I432" s="34">
        <v>0.5248004569088297</v>
      </c>
      <c r="J432" s="34">
        <v>2.0325355854917819</v>
      </c>
      <c r="K432" s="34">
        <v>0.59621394382251836</v>
      </c>
      <c r="L432" s="34">
        <v>1.0701046990435794E-3</v>
      </c>
      <c r="M432" s="34">
        <v>3.1207304994479714</v>
      </c>
      <c r="N432" s="34">
        <v>1.3376308738047311E-3</v>
      </c>
      <c r="O432" s="34">
        <v>2.8536125307832214E-3</v>
      </c>
      <c r="P432" s="34">
        <v>8.0257852428294147E-4</v>
      </c>
      <c r="Q432" s="34">
        <v>1.0185477498304234</v>
      </c>
      <c r="R432" s="34">
        <v>2.050534988249114</v>
      </c>
      <c r="S432" s="109">
        <v>3.8922067393221571</v>
      </c>
      <c r="T432" s="109">
        <f>_xlfn.XLOOKUP(B432,'[3]Nur des jours'!$B:$B,'[3]Nur des jours'!$U:$U,"")</f>
        <v>4.0128926214141923E-3</v>
      </c>
      <c r="U432" s="109">
        <v>5.0829973204579446E-3</v>
      </c>
      <c r="V432" s="109">
        <v>1.8419712184640149</v>
      </c>
      <c r="W432" s="109">
        <v>4.0128926214141923E-3</v>
      </c>
      <c r="X432" s="109">
        <v>8.9175391586982064E-4</v>
      </c>
      <c r="Y432" s="109">
        <v>1.4446413437090716E-2</v>
      </c>
      <c r="Z432" s="109">
        <v>9.5078802510037641E-2</v>
      </c>
      <c r="AA432" s="109">
        <v>3.9989812603265102</v>
      </c>
      <c r="AB432" s="109">
        <v>0</v>
      </c>
      <c r="AC432" s="109">
        <v>0.34983253999656283</v>
      </c>
      <c r="AD432" s="109">
        <v>0.21861431568353412</v>
      </c>
      <c r="AE432" s="109">
        <v>0.12334740164310998</v>
      </c>
      <c r="AF432" s="109">
        <v>0.12334740164310998</v>
      </c>
      <c r="AG432" s="57" t="str">
        <f>_xlfn.XLOOKUP(B432,[3]CALCULATION!$B:$B,[3]CALCULATION!$M:$M,"")</f>
        <v>Insecurity</v>
      </c>
      <c r="AH432" s="57"/>
      <c r="AI432" s="56" t="str" cm="1">
        <f t="array" ref="AI432">IFERROR(_xlfn.IFS(
AK432="MPR ISSUE","PDH",
AK432="BSS Hardware Issue","BSS",
AK432="Sites strategiques, MLL, Pylone, etc.","ENVTECH",
AK432="AKTIVCO DEFAUT GE &amp; POWER Cabinet","AKTIVCO",
AK432="AKTIVCO Coupure ENEO &amp; Baisse de tension","AKTIVCO GRID ONLY",
AK432="Coupure ENEO &amp; Baisse de tension","IHS GRID ONLY",
AK432="Defaut GE &amp; POWER Cabinet","IHS",
AK432="Sharing","Partners",
AK432="Sites strategiques &amp; DataCenter","SST &amp; DC",
AK432="Exclu","Exclu",
AK432="SAT","SAT",
AK432="SPARE-ISSUE","SPARE-ISSUE",
AK432="Fiber CAmtel","TRANS_FO_CAMTEL",
AK432="Fiber AOF","Fiber AOF",
AK432="Projet OCM (HUAWEI)","TRAVAUX-HUAWEI",
AK432="Projet OCM (NOKIA)","TRAVAUX-NOKIA",
AK432="ACCESS-ISSUE","ACCESS-ISSUE",
AK432="Projet OCM (ZTE, NOKIA, autres projets)","TRAVAUX OCM",
AK432="No root CAuse","No root cause",
AK432="ODU HS","PDH",
AK432="IP &amp; VLAN","PDH",
AK432="Warehouse HUAWEI","SPARE-ISSUE",
AK432="SPARE-HS","SPARE-ISSUE",
AK432="Power Telco","BSS",AK432="no impacts","no impacts"
),"")</f>
        <v>No root cause</v>
      </c>
      <c r="AJ432" s="56" t="str" cm="1">
        <f t="array" ref="AJ432">IFERROR(_xlfn.IFS(
AK432="MPR ISSUE","TX ISSUE",
AK432="BSS Hardware Issue","RAN ISSUE",
AK432="Sites strategiques, MLL, Pylone, etc.","ENVTECH",
AK432="AKTIVCO DEFAUT GE &amp; POWER Cabinet","POWER ISSUE",
AK432="AKTIVCO Coupure ENEO &amp; Baisse de tension","POWER ISSUE",
AK432="Coupure ENEO &amp; Baisse de tension","POWER ISSUE",
AK432="Defaut GE &amp; POWER Cabinet","POWER ISSUE",
AK432="Sharing","POWER ISSUE",
AK432="Sites strategiques &amp; DataCenter","POWER ISSUE",
AK432="Exclu","Exclu",
AK432="SAT","TX ISSUE",
AK432="SPARE-ISSUE","SPARE-ISSUE",
AK432="Fiber CAmtel","TX ISSUE",
AK432="Fiber AOF","TX ISSUE",
AK432="Projet OCM (HUAWEI)","TRAVAUX-HUAWEI",
AK432="Projet OCM (NOKIA)","TRAVAUX -NOKIA",
AK432="ACCESS-ISSUE","ACCESS-ISSUE",
AK432="Projet OCM (ZTE, NOKIA, autres projets)","TRAVAUX OCM",
AK432="No root CAuse","No root cause",
AK432="ODU HS","TX ISSUE",
AK432="IP &amp; VLAN","TX ISSUE",
AK432="Warehouse HUAWEI","SPARE-ISSUE",
AK432="SPARE-HS","SPARE-ISSUE",
AK432="Power Telco","RAN ISSUE",AK432="no impacts","no impacts"
),"")</f>
        <v>No root cause</v>
      </c>
      <c r="AK432" s="81" t="s">
        <v>5620</v>
      </c>
      <c r="AL432" s="56" t="str" cm="1">
        <f t="array" ref="AL432">IFERROR(_xlfn.IFS(
AK432="MPR ISSUE","ACTIVE",
AK432="BSS Hardware Issue","ACTIVE",
AK432="Sites strategiques, MLL, Pylone, etc.","PASSIVE",
AK432="AKTIVCO DEFAUT GE &amp; POWER Cabinet","PASSIVE",
AK432="AKTIVCO Coupure ENEO &amp; Baisse de tension","PASSIVE",
AK432="Coupure ENEO &amp; Baisse de tension","PASSIVE",
AK432="Defaut GE &amp; POWER Cabinet","PASSIVE",
AK432="Sharing","PASSIVE",
AK432="Sites strategiques &amp; DataCenter","PASSIVE",
AK432="Exclu","Exclu",
AK432="SAT","ACTIVE",
AK432="SPARE-ISSUE","SPARE-ISSUE",
AK432="Fiber CAmtel","ACTIVE",
AK432="Fiber AOF","ACTIVE",
AK432="Projet OCM (HUAWEI)","PLANNED WORKS",
AK432="Projet OCM (NOKIA)","PLANNED WORKS",
AK432="ACCESS-ISSUE","ACCESS-ISSUE",
AK432="Projet OCM (ZTE, NOKIA, autres projets)","PLANNED WORKS",
AK432="No root CAuse","No root cause",
AK432="ODU HS","ACTIVE",
AK432="IP &amp; VLAN","ACTIVE",
AK432="Warehouse HUAWEI","SPARE-ISSUE",
AK432="SPARE-HS","SPARE-ISSUE",
AK432="Power Telco","ACTIVE", AK432="no impacts","no impacts"
),"")</f>
        <v>No root cause</v>
      </c>
      <c r="AM432" s="108" t="s">
        <v>5537</v>
      </c>
      <c r="AN432" s="117" t="s">
        <v>1126</v>
      </c>
      <c r="AP432" s="23" t="s">
        <v>5537</v>
      </c>
      <c r="AQ432" s="23" t="s">
        <v>5537</v>
      </c>
      <c r="AR432" s="7"/>
      <c r="AS432" s="6"/>
      <c r="AT432" s="7"/>
      <c r="AU432" s="3" t="s">
        <v>5537</v>
      </c>
      <c r="AV432" s="24" t="s">
        <v>5537</v>
      </c>
      <c r="AW432" s="24" t="s">
        <v>5537</v>
      </c>
      <c r="AX432" s="24" t="s">
        <v>5537</v>
      </c>
      <c r="AY432" s="24" t="s">
        <v>5537</v>
      </c>
      <c r="AZ432" s="24" t="s">
        <v>5537</v>
      </c>
      <c r="BA432" s="24" t="s">
        <v>5537</v>
      </c>
      <c r="BB432" s="24" t="s">
        <v>5537</v>
      </c>
      <c r="BC432" s="24" t="s">
        <v>5537</v>
      </c>
      <c r="BD432" s="24" t="s">
        <v>5537</v>
      </c>
      <c r="BE432" s="24" t="s">
        <v>5537</v>
      </c>
      <c r="BF432" s="24" t="s">
        <v>5537</v>
      </c>
      <c r="BG432" s="24" t="s">
        <v>5537</v>
      </c>
      <c r="BH432" s="24" t="s">
        <v>5537</v>
      </c>
      <c r="BI432" s="9" t="s">
        <v>5537</v>
      </c>
      <c r="BJ432" s="14"/>
      <c r="BK432" s="14" t="s">
        <v>5537</v>
      </c>
      <c r="BL432" s="14" t="str">
        <f>_xlfn.XLOOKUP(B432,'[4]cell downs 18042026 17h'!$B:$B,'[4]cell downs 18042026 17h'!$B:$B,"")</f>
        <v/>
      </c>
      <c r="BM432" s="14" t="str">
        <f>_xlfn.XLOOKUP(B432,'[5]Cells Huawei 19042026 15h'!$B:$B,'[5]Cells Huawei 19042026 15h'!$B:$B,"")</f>
        <v/>
      </c>
      <c r="BN432" s="9" t="str">
        <f>_xlfn.XLOOKUP(B432,'[6]cells down 19042026 9H40'!$B:$B,'[6]cells down 19042026 9H40'!$B:$B,"")</f>
        <v/>
      </c>
      <c r="BO432" s="9" t="s">
        <v>1126</v>
      </c>
      <c r="BP432" s="9" t="s">
        <v>318</v>
      </c>
    </row>
    <row r="433" spans="1:68" s="9" customFormat="1" x14ac:dyDescent="0.35">
      <c r="A433" s="1" t="s">
        <v>1588</v>
      </c>
      <c r="B433" s="8" t="s">
        <v>1589</v>
      </c>
      <c r="C433" s="3" t="str">
        <f>_xlfn.XLOOKUP(B433,'[1]daily break down'!$D:$D,'[1]daily break down'!$E:$E,"")</f>
        <v>Yaounde</v>
      </c>
      <c r="D433" s="1" t="s">
        <v>11</v>
      </c>
      <c r="E433" s="1" t="s">
        <v>302</v>
      </c>
      <c r="F433" s="3" t="s">
        <v>37</v>
      </c>
      <c r="G433" s="1" t="s">
        <v>38</v>
      </c>
      <c r="H433" s="41" t="str">
        <f>_xlfn.XLOOKUP(B433,[2]CALCULATION!$B:$B,[2]CALCULATION!$H:$H,"")</f>
        <v>ZTE</v>
      </c>
      <c r="I433" s="34">
        <v>0</v>
      </c>
      <c r="J433" s="34">
        <v>0</v>
      </c>
      <c r="K433" s="34">
        <v>0</v>
      </c>
      <c r="L433" s="34">
        <v>0</v>
      </c>
      <c r="M433" s="34">
        <v>0</v>
      </c>
      <c r="N433" s="34">
        <v>0</v>
      </c>
      <c r="O433" s="34">
        <v>1.1331873710523839</v>
      </c>
      <c r="P433" s="34">
        <v>1.8005224964543862</v>
      </c>
      <c r="Q433" s="34">
        <v>36.075494459711273</v>
      </c>
      <c r="R433" s="34">
        <v>5.5752454820179966E-2</v>
      </c>
      <c r="S433" s="109">
        <v>0.52600996481495754</v>
      </c>
      <c r="T433" s="109">
        <f>_xlfn.XLOOKUP(B433,'[3]Nur des jours'!$B:$B,'[3]Nur des jours'!$U:$U,"")</f>
        <v>0</v>
      </c>
      <c r="U433" s="109">
        <v>0.38730656074056991</v>
      </c>
      <c r="V433" s="109">
        <v>0</v>
      </c>
      <c r="W433" s="109">
        <v>0</v>
      </c>
      <c r="X433" s="109">
        <v>0</v>
      </c>
      <c r="Y433" s="109">
        <v>0</v>
      </c>
      <c r="Z433" s="109">
        <v>0</v>
      </c>
      <c r="AA433" s="109">
        <v>26.167823093144762</v>
      </c>
      <c r="AB433" s="109">
        <v>3.4600051935748913E-3</v>
      </c>
      <c r="AC433" s="109">
        <v>0</v>
      </c>
      <c r="AD433" s="109">
        <v>4.0907174502144192E-2</v>
      </c>
      <c r="AE433" s="109">
        <v>0.10925768977236763</v>
      </c>
      <c r="AF433" s="109">
        <v>0.10925768977236763</v>
      </c>
      <c r="AG433" s="57" t="str">
        <f>_xlfn.XLOOKUP(B433,[3]CALCULATION!$B:$B,[3]CALCULATION!$M:$M,"")</f>
        <v>Operationnel</v>
      </c>
      <c r="AH433" s="57"/>
      <c r="AI433" s="56" t="str" cm="1">
        <f t="array" ref="AI433">IFERROR(_xlfn.IFS(
AK433="MPR ISSUE","PDH",
AK433="BSS Hardware Issue","BSS",
AK433="Sites strategiques, MLL, Pylone, etc.","ENVTECH",
AK433="AKTIVCO DEFAUT GE &amp; POWER Cabinet","AKTIVCO",
AK433="AKTIVCO Coupure ENEO &amp; Baisse de tension","AKTIVCO GRID ONLY",
AK433="Coupure ENEO &amp; Baisse de tension","IHS GRID ONLY",
AK433="Defaut GE &amp; POWER Cabinet","IHS",
AK433="Sharing","Partners",
AK433="Sites strategiques &amp; DataCenter","SST &amp; DC",
AK433="Exclu","Exclu",
AK433="SAT","SAT",
AK433="SPARE-ISSUE","SPARE-ISSUE",
AK433="Fiber CAmtel","TRANS_FO_CAMTEL",
AK433="Fiber AOF","Fiber AOF",
AK433="Projet OCM (HUAWEI)","TRAVAUX-HUAWEI",
AK433="Projet OCM (NOKIA)","TRAVAUX-NOKIA",
AK433="ACCESS-ISSUE","ACCESS-ISSUE",
AK433="Projet OCM (ZTE, NOKIA, autres projets)","TRAVAUX OCM",
AK433="No root CAuse","No root cause",
AK433="ODU HS","PDH",
AK433="IP &amp; VLAN","PDH",
AK433="Warehouse HUAWEI","SPARE-ISSUE",
AK433="SPARE-HS","SPARE-ISSUE",
AK433="Power Telco","BSS",AK433="no impacts","no impacts"
),"")</f>
        <v>No root cause</v>
      </c>
      <c r="AJ433" s="56" t="str" cm="1">
        <f t="array" ref="AJ433">IFERROR(_xlfn.IFS(
AK433="MPR ISSUE","TX ISSUE",
AK433="BSS Hardware Issue","RAN ISSUE",
AK433="Sites strategiques, MLL, Pylone, etc.","ENVTECH",
AK433="AKTIVCO DEFAUT GE &amp; POWER Cabinet","POWER ISSUE",
AK433="AKTIVCO Coupure ENEO &amp; Baisse de tension","POWER ISSUE",
AK433="Coupure ENEO &amp; Baisse de tension","POWER ISSUE",
AK433="Defaut GE &amp; POWER Cabinet","POWER ISSUE",
AK433="Sharing","POWER ISSUE",
AK433="Sites strategiques &amp; DataCenter","POWER ISSUE",
AK433="Exclu","Exclu",
AK433="SAT","TX ISSUE",
AK433="SPARE-ISSUE","SPARE-ISSUE",
AK433="Fiber CAmtel","TX ISSUE",
AK433="Fiber AOF","TX ISSUE",
AK433="Projet OCM (HUAWEI)","TRAVAUX-HUAWEI",
AK433="Projet OCM (NOKIA)","TRAVAUX -NOKIA",
AK433="ACCESS-ISSUE","ACCESS-ISSUE",
AK433="Projet OCM (ZTE, NOKIA, autres projets)","TRAVAUX OCM",
AK433="No root CAuse","No root cause",
AK433="ODU HS","TX ISSUE",
AK433="IP &amp; VLAN","TX ISSUE",
AK433="Warehouse HUAWEI","SPARE-ISSUE",
AK433="SPARE-HS","SPARE-ISSUE",
AK433="Power Telco","RAN ISSUE",AK433="no impacts","no impacts"
),"")</f>
        <v>No root cause</v>
      </c>
      <c r="AK433" s="81" t="s">
        <v>5620</v>
      </c>
      <c r="AL433" s="56" t="str" cm="1">
        <f t="array" ref="AL433">IFERROR(_xlfn.IFS(
AK433="MPR ISSUE","ACTIVE",
AK433="BSS Hardware Issue","ACTIVE",
AK433="Sites strategiques, MLL, Pylone, etc.","PASSIVE",
AK433="AKTIVCO DEFAUT GE &amp; POWER Cabinet","PASSIVE",
AK433="AKTIVCO Coupure ENEO &amp; Baisse de tension","PASSIVE",
AK433="Coupure ENEO &amp; Baisse de tension","PASSIVE",
AK433="Defaut GE &amp; POWER Cabinet","PASSIVE",
AK433="Sharing","PASSIVE",
AK433="Sites strategiques &amp; DataCenter","PASSIVE",
AK433="Exclu","Exclu",
AK433="SAT","ACTIVE",
AK433="SPARE-ISSUE","SPARE-ISSUE",
AK433="Fiber CAmtel","ACTIVE",
AK433="Fiber AOF","ACTIVE",
AK433="Projet OCM (HUAWEI)","PLANNED WORKS",
AK433="Projet OCM (NOKIA)","PLANNED WORKS",
AK433="ACCESS-ISSUE","ACCESS-ISSUE",
AK433="Projet OCM (ZTE, NOKIA, autres projets)","PLANNED WORKS",
AK433="No root CAuse","No root cause",
AK433="ODU HS","ACTIVE",
AK433="IP &amp; VLAN","ACTIVE",
AK433="Warehouse HUAWEI","SPARE-ISSUE",
AK433="SPARE-HS","SPARE-ISSUE",
AK433="Power Telco","ACTIVE", AK433="no impacts","no impacts"
),"")</f>
        <v>No root cause</v>
      </c>
      <c r="AM433" s="108" t="s">
        <v>5537</v>
      </c>
      <c r="AN433" s="117" t="s">
        <v>1589</v>
      </c>
      <c r="AP433" s="23" t="s">
        <v>5537</v>
      </c>
      <c r="AQ433" s="23" t="s">
        <v>5537</v>
      </c>
      <c r="AR433" s="7"/>
      <c r="AS433" s="6"/>
      <c r="AT433" s="7"/>
      <c r="AU433" s="3" t="s">
        <v>5537</v>
      </c>
      <c r="AV433" s="24" t="s">
        <v>5537</v>
      </c>
      <c r="AW433" s="24" t="s">
        <v>5537</v>
      </c>
      <c r="AX433" s="24" t="s">
        <v>5537</v>
      </c>
      <c r="AY433" s="24" t="s">
        <v>5537</v>
      </c>
      <c r="AZ433" s="24" t="s">
        <v>5537</v>
      </c>
      <c r="BA433" s="24" t="s">
        <v>5537</v>
      </c>
      <c r="BB433" s="24" t="s">
        <v>5537</v>
      </c>
      <c r="BC433" s="24" t="s">
        <v>5537</v>
      </c>
      <c r="BD433" s="24" t="s">
        <v>5537</v>
      </c>
      <c r="BE433" s="24" t="s">
        <v>5537</v>
      </c>
      <c r="BF433" s="24" t="s">
        <v>5537</v>
      </c>
      <c r="BG433" s="24" t="s">
        <v>5537</v>
      </c>
      <c r="BH433" s="24" t="s">
        <v>5537</v>
      </c>
      <c r="BI433" s="9" t="s">
        <v>5537</v>
      </c>
      <c r="BJ433" s="14"/>
      <c r="BK433" s="14" t="s">
        <v>5537</v>
      </c>
      <c r="BL433" s="14" t="str">
        <f>_xlfn.XLOOKUP(B433,'[4]cell downs 18042026 17h'!$B:$B,'[4]cell downs 18042026 17h'!$B:$B,"")</f>
        <v/>
      </c>
      <c r="BM433" s="14" t="str">
        <f>_xlfn.XLOOKUP(B433,'[5]Cells Huawei 19042026 15h'!$B:$B,'[5]Cells Huawei 19042026 15h'!$B:$B,"")</f>
        <v/>
      </c>
      <c r="BN433" s="9" t="str">
        <f>_xlfn.XLOOKUP(B433,'[6]cells down 19042026 9H40'!$B:$B,'[6]cells down 19042026 9H40'!$B:$B,"")</f>
        <v>CTR_090</v>
      </c>
      <c r="BO433" s="9" t="s">
        <v>1589</v>
      </c>
      <c r="BP433" s="9" t="s">
        <v>5579</v>
      </c>
    </row>
    <row r="434" spans="1:68" s="9" customFormat="1" x14ac:dyDescent="0.35">
      <c r="A434" s="1" t="s">
        <v>1131</v>
      </c>
      <c r="B434" s="1" t="s">
        <v>1132</v>
      </c>
      <c r="C434" s="3" t="str">
        <f>_xlfn.XLOOKUP(B434,'[1]daily break down'!$D:$D,'[1]daily break down'!$E:$E,"")</f>
        <v>NORD-OUEST</v>
      </c>
      <c r="D434" s="1" t="s">
        <v>11</v>
      </c>
      <c r="E434" s="1" t="s">
        <v>66</v>
      </c>
      <c r="F434" s="3" t="s">
        <v>51</v>
      </c>
      <c r="G434" s="1" t="s">
        <v>1131</v>
      </c>
      <c r="H434" s="40" t="str">
        <f>_xlfn.XLOOKUP(B434,[2]CALCULATION!$B:$B,[2]CALCULATION!$H:$H,"")</f>
        <v>NOKIA</v>
      </c>
      <c r="I434" s="34">
        <v>2.1031375782882402</v>
      </c>
      <c r="J434" s="34">
        <v>2.7368516426357177</v>
      </c>
      <c r="K434" s="34">
        <v>1.3466527571241187</v>
      </c>
      <c r="L434" s="34">
        <v>6.0613229867346644E-2</v>
      </c>
      <c r="M434" s="34">
        <v>3.3901379888783665</v>
      </c>
      <c r="N434" s="34">
        <v>1.6453919926820271</v>
      </c>
      <c r="O434" s="34">
        <v>3.3941056554467539</v>
      </c>
      <c r="P434" s="34">
        <v>2.7205824682356585</v>
      </c>
      <c r="Q434" s="34">
        <v>2.9774032209236561</v>
      </c>
      <c r="R434" s="34">
        <v>2.3662617369310706</v>
      </c>
      <c r="S434" s="109">
        <v>3.8138603444805064</v>
      </c>
      <c r="T434" s="109">
        <f>_xlfn.XLOOKUP(B434,'[3]Nur des jours'!$B:$B,'[3]Nur des jours'!$U:$U,"")</f>
        <v>0.38864419161437419</v>
      </c>
      <c r="U434" s="109">
        <v>0.44277786590844326</v>
      </c>
      <c r="V434" s="109">
        <v>1.9096196705218971</v>
      </c>
      <c r="W434" s="109">
        <v>0.38864419161437419</v>
      </c>
      <c r="X434" s="109">
        <v>0.12250915296219257</v>
      </c>
      <c r="Y434" s="109">
        <v>8.714219265879633E-2</v>
      </c>
      <c r="Z434" s="109">
        <v>1.0744742932315166</v>
      </c>
      <c r="AA434" s="109">
        <v>1.2522186837426836</v>
      </c>
      <c r="AB434" s="109">
        <v>1.5748374154260485E-2</v>
      </c>
      <c r="AC434" s="109">
        <v>0.48834174630009308</v>
      </c>
      <c r="AD434" s="109">
        <v>0.13733122868576852</v>
      </c>
      <c r="AE434" s="109">
        <v>0.11583883367148649</v>
      </c>
      <c r="AF434" s="109">
        <v>0.11583883367148649</v>
      </c>
      <c r="AG434" s="57" t="str">
        <f>_xlfn.XLOOKUP(B434,[3]CALCULATION!$B:$B,[3]CALCULATION!$M:$M,"")</f>
        <v>Insecurity</v>
      </c>
      <c r="AH434" s="57"/>
      <c r="AI434" s="56" t="str" cm="1">
        <f t="array" ref="AI434">IFERROR(_xlfn.IFS(
AK434="MPR ISSUE","PDH",
AK434="BSS Hardware Issue","BSS",
AK434="Sites strategiques, MLL, Pylone, etc.","ENVTECH",
AK434="AKTIVCO DEFAUT GE &amp; POWER Cabinet","AKTIVCO",
AK434="AKTIVCO Coupure ENEO &amp; Baisse de tension","AKTIVCO GRID ONLY",
AK434="Coupure ENEO &amp; Baisse de tension","IHS GRID ONLY",
AK434="Defaut GE &amp; POWER Cabinet","IHS",
AK434="Sharing","Partners",
AK434="Sites strategiques &amp; DataCenter","SST &amp; DC",
AK434="Exclu","Exclu",
AK434="SAT","SAT",
AK434="SPARE-ISSUE","SPARE-ISSUE",
AK434="Fiber CAmtel","TRANS_FO_CAMTEL",
AK434="Fiber AOF","Fiber AOF",
AK434="Projet OCM (HUAWEI)","TRAVAUX-HUAWEI",
AK434="Projet OCM (NOKIA)","TRAVAUX-NOKIA",
AK434="ACCESS-ISSUE","ACCESS-ISSUE",
AK434="Projet OCM (ZTE, NOKIA, autres projets)","TRAVAUX OCM",
AK434="No root CAuse","No root cause",
AK434="ODU HS","PDH",
AK434="IP &amp; VLAN","PDH",
AK434="Warehouse HUAWEI","SPARE-ISSUE",
AK434="SPARE-HS","SPARE-ISSUE",
AK434="Power Telco","BSS",AK434="no impacts","no impacts"
),"")</f>
        <v>No root cause</v>
      </c>
      <c r="AJ434" s="56" t="str" cm="1">
        <f t="array" ref="AJ434">IFERROR(_xlfn.IFS(
AK434="MPR ISSUE","TX ISSUE",
AK434="BSS Hardware Issue","RAN ISSUE",
AK434="Sites strategiques, MLL, Pylone, etc.","ENVTECH",
AK434="AKTIVCO DEFAUT GE &amp; POWER Cabinet","POWER ISSUE",
AK434="AKTIVCO Coupure ENEO &amp; Baisse de tension","POWER ISSUE",
AK434="Coupure ENEO &amp; Baisse de tension","POWER ISSUE",
AK434="Defaut GE &amp; POWER Cabinet","POWER ISSUE",
AK434="Sharing","POWER ISSUE",
AK434="Sites strategiques &amp; DataCenter","POWER ISSUE",
AK434="Exclu","Exclu",
AK434="SAT","TX ISSUE",
AK434="SPARE-ISSUE","SPARE-ISSUE",
AK434="Fiber CAmtel","TX ISSUE",
AK434="Fiber AOF","TX ISSUE",
AK434="Projet OCM (HUAWEI)","TRAVAUX-HUAWEI",
AK434="Projet OCM (NOKIA)","TRAVAUX -NOKIA",
AK434="ACCESS-ISSUE","ACCESS-ISSUE",
AK434="Projet OCM (ZTE, NOKIA, autres projets)","TRAVAUX OCM",
AK434="No root CAuse","No root cause",
AK434="ODU HS","TX ISSUE",
AK434="IP &amp; VLAN","TX ISSUE",
AK434="Warehouse HUAWEI","SPARE-ISSUE",
AK434="SPARE-HS","SPARE-ISSUE",
AK434="Power Telco","RAN ISSUE",AK434="no impacts","no impacts"
),"")</f>
        <v>No root cause</v>
      </c>
      <c r="AK434" s="81" t="s">
        <v>5620</v>
      </c>
      <c r="AL434" s="56" t="str" cm="1">
        <f t="array" ref="AL434">IFERROR(_xlfn.IFS(
AK434="MPR ISSUE","ACTIVE",
AK434="BSS Hardware Issue","ACTIVE",
AK434="Sites strategiques, MLL, Pylone, etc.","PASSIVE",
AK434="AKTIVCO DEFAUT GE &amp; POWER Cabinet","PASSIVE",
AK434="AKTIVCO Coupure ENEO &amp; Baisse de tension","PASSIVE",
AK434="Coupure ENEO &amp; Baisse de tension","PASSIVE",
AK434="Defaut GE &amp; POWER Cabinet","PASSIVE",
AK434="Sharing","PASSIVE",
AK434="Sites strategiques &amp; DataCenter","PASSIVE",
AK434="Exclu","Exclu",
AK434="SAT","ACTIVE",
AK434="SPARE-ISSUE","SPARE-ISSUE",
AK434="Fiber CAmtel","ACTIVE",
AK434="Fiber AOF","ACTIVE",
AK434="Projet OCM (HUAWEI)","PLANNED WORKS",
AK434="Projet OCM (NOKIA)","PLANNED WORKS",
AK434="ACCESS-ISSUE","ACCESS-ISSUE",
AK434="Projet OCM (ZTE, NOKIA, autres projets)","PLANNED WORKS",
AK434="No root CAuse","No root cause",
AK434="ODU HS","ACTIVE",
AK434="IP &amp; VLAN","ACTIVE",
AK434="Warehouse HUAWEI","SPARE-ISSUE",
AK434="SPARE-HS","SPARE-ISSUE",
AK434="Power Telco","ACTIVE", AK434="no impacts","no impacts"
),"")</f>
        <v>No root cause</v>
      </c>
      <c r="AM434" s="108" t="s">
        <v>5537</v>
      </c>
      <c r="AN434" s="117" t="s">
        <v>1132</v>
      </c>
      <c r="AP434" s="23" t="s">
        <v>5537</v>
      </c>
      <c r="AQ434" s="23" t="s">
        <v>5537</v>
      </c>
      <c r="AR434" s="7"/>
      <c r="AS434" s="6"/>
      <c r="AT434" s="7"/>
      <c r="AU434" s="3" t="s">
        <v>5537</v>
      </c>
      <c r="AV434" s="24" t="s">
        <v>5537</v>
      </c>
      <c r="AW434" s="24" t="s">
        <v>5537</v>
      </c>
      <c r="AX434" s="24" t="s">
        <v>5537</v>
      </c>
      <c r="AY434" s="24" t="s">
        <v>5537</v>
      </c>
      <c r="AZ434" s="24" t="s">
        <v>5537</v>
      </c>
      <c r="BA434" s="24" t="s">
        <v>5537</v>
      </c>
      <c r="BB434" s="24" t="s">
        <v>5537</v>
      </c>
      <c r="BC434" s="24" t="s">
        <v>5537</v>
      </c>
      <c r="BD434" s="24" t="s">
        <v>5537</v>
      </c>
      <c r="BE434" s="24" t="s">
        <v>5537</v>
      </c>
      <c r="BF434" s="24" t="s">
        <v>5537</v>
      </c>
      <c r="BG434" s="24" t="s">
        <v>5537</v>
      </c>
      <c r="BH434" s="24" t="s">
        <v>5537</v>
      </c>
      <c r="BI434" s="9" t="s">
        <v>5537</v>
      </c>
      <c r="BJ434" s="14"/>
      <c r="BK434" s="14" t="s">
        <v>5537</v>
      </c>
      <c r="BL434" s="14" t="str">
        <f>_xlfn.XLOOKUP(B434,'[4]cell downs 18042026 17h'!$B:$B,'[4]cell downs 18042026 17h'!$B:$B,"")</f>
        <v/>
      </c>
      <c r="BM434" s="14" t="str">
        <f>_xlfn.XLOOKUP(B434,'[5]Cells Huawei 19042026 15h'!$B:$B,'[5]Cells Huawei 19042026 15h'!$B:$B,"")</f>
        <v/>
      </c>
      <c r="BN434" s="9" t="str">
        <f>_xlfn.XLOOKUP(B434,'[6]cells down 19042026 9H40'!$B:$B,'[6]cells down 19042026 9H40'!$B:$B,"")</f>
        <v/>
      </c>
      <c r="BO434" s="9" t="s">
        <v>1132</v>
      </c>
      <c r="BP434" s="9" t="s">
        <v>12</v>
      </c>
    </row>
    <row r="435" spans="1:68" s="9" customFormat="1" x14ac:dyDescent="0.35">
      <c r="A435" s="1" t="s">
        <v>5591</v>
      </c>
      <c r="B435" s="8" t="s">
        <v>2568</v>
      </c>
      <c r="C435" s="3" t="str">
        <f>_xlfn.XLOOKUP(B435,'[1]daily break down'!$D:$D,'[1]daily break down'!$E:$E,"")</f>
        <v>Yaounde</v>
      </c>
      <c r="D435" s="1" t="s">
        <v>11</v>
      </c>
      <c r="E435" s="1" t="s">
        <v>12</v>
      </c>
      <c r="F435" s="3" t="s">
        <v>37</v>
      </c>
      <c r="G435" s="1" t="s">
        <v>38</v>
      </c>
      <c r="H435" s="41" t="str">
        <f>_xlfn.XLOOKUP(B435,[2]CALCULATION!$B:$B,[2]CALCULATION!$H:$H,"")</f>
        <v>ZTE</v>
      </c>
      <c r="I435" s="34">
        <v>0</v>
      </c>
      <c r="J435" s="34">
        <v>0</v>
      </c>
      <c r="K435" s="34">
        <v>0.17203716544960049</v>
      </c>
      <c r="L435" s="34">
        <v>0.28441599392751243</v>
      </c>
      <c r="M435" s="34">
        <v>4.7407956727819585</v>
      </c>
      <c r="N435" s="34">
        <v>4.3603912873502209</v>
      </c>
      <c r="O435" s="34">
        <v>2.6021022563514284</v>
      </c>
      <c r="P435" s="34">
        <v>3.589238171062656</v>
      </c>
      <c r="Q435" s="34">
        <v>9.1043794391509927</v>
      </c>
      <c r="R435" s="34">
        <v>11.071891773891156</v>
      </c>
      <c r="S435" s="109">
        <v>6.0526191882613789</v>
      </c>
      <c r="T435" s="109">
        <f>_xlfn.XLOOKUP(B435,'[3]Nur des jours'!$B:$B,'[3]Nur des jours'!$U:$U,"")</f>
        <v>0</v>
      </c>
      <c r="U435" s="109">
        <v>0</v>
      </c>
      <c r="V435" s="109">
        <v>0</v>
      </c>
      <c r="W435" s="109">
        <v>0</v>
      </c>
      <c r="X435" s="109">
        <v>4.7207490447532043</v>
      </c>
      <c r="Y435" s="109">
        <v>11.97407921057663</v>
      </c>
      <c r="Z435" s="109">
        <v>0</v>
      </c>
      <c r="AA435" s="109">
        <v>0</v>
      </c>
      <c r="AB435" s="109">
        <v>0</v>
      </c>
      <c r="AC435" s="109">
        <v>0</v>
      </c>
      <c r="AD435" s="109">
        <v>4.8132337790834465E-2</v>
      </c>
      <c r="AE435" s="109">
        <v>0.10511995160273187</v>
      </c>
      <c r="AF435" s="109">
        <v>0.10511995160273187</v>
      </c>
      <c r="AG435" s="57" t="str">
        <f>_xlfn.XLOOKUP(B435,[3]CALCULATION!$B:$B,[3]CALCULATION!$M:$M,"")</f>
        <v>Operationnel</v>
      </c>
      <c r="AH435" s="57"/>
      <c r="AI435" s="56" t="str" cm="1">
        <f t="array" ref="AI435">IFERROR(_xlfn.IFS(
AK435="MPR ISSUE","PDH",
AK435="BSS Hardware Issue","BSS",
AK435="Sites strategiques, MLL, Pylone, etc.","ENVTECH",
AK435="AKTIVCO DEFAUT GE &amp; POWER Cabinet","AKTIVCO",
AK435="AKTIVCO Coupure ENEO &amp; Baisse de tension","AKTIVCO GRID ONLY",
AK435="Coupure ENEO &amp; Baisse de tension","IHS GRID ONLY",
AK435="Defaut GE &amp; POWER Cabinet","IHS",
AK435="Sharing","Partners",
AK435="Sites strategiques &amp; DataCenter","SST &amp; DC",
AK435="Exclu","Exclu",
AK435="SAT","SAT",
AK435="SPARE-ISSUE","SPARE-ISSUE",
AK435="Fiber CAmtel","TRANS_FO_CAMTEL",
AK435="Fiber AOF","Fiber AOF",
AK435="Projet OCM (HUAWEI)","TRAVAUX-HUAWEI",
AK435="Projet OCM (NOKIA)","TRAVAUX-NOKIA",
AK435="ACCESS-ISSUE","ACCESS-ISSUE",
AK435="Projet OCM (ZTE, NOKIA, autres projets)","TRAVAUX OCM",
AK435="No root CAuse","No root cause",
AK435="ODU HS","PDH",
AK435="IP &amp; VLAN","PDH",
AK435="Warehouse HUAWEI","SPARE-ISSUE",
AK435="SPARE-HS","SPARE-ISSUE",
AK435="Power Telco","BSS",AK435="no impacts","no impacts"
),"")</f>
        <v>No root cause</v>
      </c>
      <c r="AJ435" s="56" t="str" cm="1">
        <f t="array" ref="AJ435">IFERROR(_xlfn.IFS(
AK435="MPR ISSUE","TX ISSUE",
AK435="BSS Hardware Issue","RAN ISSUE",
AK435="Sites strategiques, MLL, Pylone, etc.","ENVTECH",
AK435="AKTIVCO DEFAUT GE &amp; POWER Cabinet","POWER ISSUE",
AK435="AKTIVCO Coupure ENEO &amp; Baisse de tension","POWER ISSUE",
AK435="Coupure ENEO &amp; Baisse de tension","POWER ISSUE",
AK435="Defaut GE &amp; POWER Cabinet","POWER ISSUE",
AK435="Sharing","POWER ISSUE",
AK435="Sites strategiques &amp; DataCenter","POWER ISSUE",
AK435="Exclu","Exclu",
AK435="SAT","TX ISSUE",
AK435="SPARE-ISSUE","SPARE-ISSUE",
AK435="Fiber CAmtel","TX ISSUE",
AK435="Fiber AOF","TX ISSUE",
AK435="Projet OCM (HUAWEI)","TRAVAUX-HUAWEI",
AK435="Projet OCM (NOKIA)","TRAVAUX -NOKIA",
AK435="ACCESS-ISSUE","ACCESS-ISSUE",
AK435="Projet OCM (ZTE, NOKIA, autres projets)","TRAVAUX OCM",
AK435="No root CAuse","No root cause",
AK435="ODU HS","TX ISSUE",
AK435="IP &amp; VLAN","TX ISSUE",
AK435="Warehouse HUAWEI","SPARE-ISSUE",
AK435="SPARE-HS","SPARE-ISSUE",
AK435="Power Telco","RAN ISSUE",AK435="no impacts","no impacts"
),"")</f>
        <v>No root cause</v>
      </c>
      <c r="AK435" s="81" t="s">
        <v>5620</v>
      </c>
      <c r="AL435" s="56" t="str" cm="1">
        <f t="array" ref="AL435">IFERROR(_xlfn.IFS(
AK435="MPR ISSUE","ACTIVE",
AK435="BSS Hardware Issue","ACTIVE",
AK435="Sites strategiques, MLL, Pylone, etc.","PASSIVE",
AK435="AKTIVCO DEFAUT GE &amp; POWER Cabinet","PASSIVE",
AK435="AKTIVCO Coupure ENEO &amp; Baisse de tension","PASSIVE",
AK435="Coupure ENEO &amp; Baisse de tension","PASSIVE",
AK435="Defaut GE &amp; POWER Cabinet","PASSIVE",
AK435="Sharing","PASSIVE",
AK435="Sites strategiques &amp; DataCenter","PASSIVE",
AK435="Exclu","Exclu",
AK435="SAT","ACTIVE",
AK435="SPARE-ISSUE","SPARE-ISSUE",
AK435="Fiber CAmtel","ACTIVE",
AK435="Fiber AOF","ACTIVE",
AK435="Projet OCM (HUAWEI)","PLANNED WORKS",
AK435="Projet OCM (NOKIA)","PLANNED WORKS",
AK435="ACCESS-ISSUE","ACCESS-ISSUE",
AK435="Projet OCM (ZTE, NOKIA, autres projets)","PLANNED WORKS",
AK435="No root CAuse","No root cause",
AK435="ODU HS","ACTIVE",
AK435="IP &amp; VLAN","ACTIVE",
AK435="Warehouse HUAWEI","SPARE-ISSUE",
AK435="SPARE-HS","SPARE-ISSUE",
AK435="Power Telco","ACTIVE", AK435="no impacts","no impacts"
),"")</f>
        <v>No root cause</v>
      </c>
      <c r="AM435" s="108" t="s">
        <v>5537</v>
      </c>
      <c r="AN435" s="117" t="s">
        <v>2568</v>
      </c>
      <c r="AP435" s="23" t="s">
        <v>5537</v>
      </c>
      <c r="AQ435" s="23" t="s">
        <v>5537</v>
      </c>
      <c r="AR435" s="7"/>
      <c r="AS435" s="6"/>
      <c r="AT435" s="7"/>
      <c r="AU435" s="3" t="s">
        <v>5537</v>
      </c>
      <c r="AV435" s="24" t="s">
        <v>5537</v>
      </c>
      <c r="AW435" s="24" t="s">
        <v>5537</v>
      </c>
      <c r="AX435" s="24" t="s">
        <v>5537</v>
      </c>
      <c r="AY435" s="24" t="s">
        <v>5537</v>
      </c>
      <c r="AZ435" s="24" t="s">
        <v>5537</v>
      </c>
      <c r="BA435" s="24" t="s">
        <v>5537</v>
      </c>
      <c r="BB435" s="24" t="s">
        <v>5537</v>
      </c>
      <c r="BC435" s="24" t="s">
        <v>5537</v>
      </c>
      <c r="BD435" s="24" t="s">
        <v>5537</v>
      </c>
      <c r="BE435" s="24" t="s">
        <v>5537</v>
      </c>
      <c r="BF435" s="24" t="s">
        <v>5537</v>
      </c>
      <c r="BG435" s="24" t="s">
        <v>5537</v>
      </c>
      <c r="BH435" s="24" t="s">
        <v>5537</v>
      </c>
      <c r="BI435" s="9" t="s">
        <v>5537</v>
      </c>
      <c r="BJ435" s="14"/>
      <c r="BK435" s="14" t="s">
        <v>5537</v>
      </c>
      <c r="BL435" s="14" t="str">
        <f>_xlfn.XLOOKUP(B435,'[4]cell downs 18042026 17h'!$B:$B,'[4]cell downs 18042026 17h'!$B:$B,"")</f>
        <v/>
      </c>
      <c r="BM435" s="14" t="str">
        <f>_xlfn.XLOOKUP(B435,'[5]Cells Huawei 19042026 15h'!$B:$B,'[5]Cells Huawei 19042026 15h'!$B:$B,"")</f>
        <v/>
      </c>
      <c r="BN435" s="9" t="str">
        <f>_xlfn.XLOOKUP(B435,'[6]cells down 19042026 9H40'!$B:$B,'[6]cells down 19042026 9H40'!$B:$B,"")</f>
        <v/>
      </c>
      <c r="BO435" s="9" t="s">
        <v>2568</v>
      </c>
      <c r="BP435" s="9" t="s">
        <v>12</v>
      </c>
    </row>
    <row r="436" spans="1:68" s="9" customFormat="1" x14ac:dyDescent="0.35">
      <c r="A436" s="1" t="s">
        <v>1088</v>
      </c>
      <c r="B436" s="8" t="s">
        <v>1089</v>
      </c>
      <c r="C436" s="3" t="str">
        <f>_xlfn.XLOOKUP(B436,'[1]daily break down'!$D:$D,'[1]daily break down'!$E:$E,"")</f>
        <v>NORD-OUEST</v>
      </c>
      <c r="D436" s="1" t="s">
        <v>11</v>
      </c>
      <c r="E436" s="1" t="s">
        <v>12</v>
      </c>
      <c r="F436" s="3" t="s">
        <v>51</v>
      </c>
      <c r="G436" s="1" t="s">
        <v>1088</v>
      </c>
      <c r="H436" s="40" t="str">
        <f>_xlfn.XLOOKUP(B436,[2]CALCULATION!$B:$B,[2]CALCULATION!$H:$H,"")</f>
        <v>NOKIA</v>
      </c>
      <c r="I436" s="34">
        <v>0</v>
      </c>
      <c r="J436" s="34">
        <v>1.0701046990435794E-3</v>
      </c>
      <c r="K436" s="34">
        <v>0</v>
      </c>
      <c r="L436" s="34">
        <v>0</v>
      </c>
      <c r="M436" s="34">
        <v>5.269374667359035E-2</v>
      </c>
      <c r="N436" s="34">
        <v>5.0409182907438033E-3</v>
      </c>
      <c r="O436" s="34">
        <v>0</v>
      </c>
      <c r="P436" s="34">
        <v>0</v>
      </c>
      <c r="Q436" s="34">
        <v>0</v>
      </c>
      <c r="R436" s="34">
        <v>0</v>
      </c>
      <c r="S436" s="109">
        <v>1.6051570485657116E-3</v>
      </c>
      <c r="T436" s="109">
        <f>_xlfn.XLOOKUP(B436,'[3]Nur des jours'!$B:$B,'[3]Nur des jours'!$U:$U,"")</f>
        <v>0</v>
      </c>
      <c r="U436" s="109">
        <v>0</v>
      </c>
      <c r="V436" s="109">
        <v>6.7091462562030406</v>
      </c>
      <c r="W436" s="109">
        <v>0</v>
      </c>
      <c r="X436" s="109">
        <v>0</v>
      </c>
      <c r="Y436" s="109">
        <v>0</v>
      </c>
      <c r="Z436" s="109">
        <v>0.14587310555798136</v>
      </c>
      <c r="AA436" s="109">
        <v>1.296592358596365</v>
      </c>
      <c r="AB436" s="109">
        <v>0</v>
      </c>
      <c r="AC436" s="109">
        <v>0.36294657666191066</v>
      </c>
      <c r="AD436" s="109">
        <v>0.17611335516182669</v>
      </c>
      <c r="AE436" s="109">
        <v>0.11095202221251994</v>
      </c>
      <c r="AF436" s="109">
        <v>0.11095202221251994</v>
      </c>
      <c r="AG436" s="57" t="str">
        <f>_xlfn.XLOOKUP(B436,[3]CALCULATION!$B:$B,[3]CALCULATION!$M:$M,"")</f>
        <v>Insecurity</v>
      </c>
      <c r="AH436" s="57"/>
      <c r="AI436" s="56" t="str" cm="1">
        <f t="array" ref="AI436">IFERROR(_xlfn.IFS(
AK436="MPR ISSUE","PDH",
AK436="BSS Hardware Issue","BSS",
AK436="Sites strategiques, MLL, Pylone, etc.","ENVTECH",
AK436="AKTIVCO DEFAUT GE &amp; POWER Cabinet","AKTIVCO",
AK436="AKTIVCO Coupure ENEO &amp; Baisse de tension","AKTIVCO GRID ONLY",
AK436="Coupure ENEO &amp; Baisse de tension","IHS GRID ONLY",
AK436="Defaut GE &amp; POWER Cabinet","IHS",
AK436="Sharing","Partners",
AK436="Sites strategiques &amp; DataCenter","SST &amp; DC",
AK436="Exclu","Exclu",
AK436="SAT","SAT",
AK436="SPARE-ISSUE","SPARE-ISSUE",
AK436="Fiber CAmtel","TRANS_FO_CAMTEL",
AK436="Fiber AOF","Fiber AOF",
AK436="Projet OCM (HUAWEI)","TRAVAUX-HUAWEI",
AK436="Projet OCM (NOKIA)","TRAVAUX-NOKIA",
AK436="ACCESS-ISSUE","ACCESS-ISSUE",
AK436="Projet OCM (ZTE, NOKIA, autres projets)","TRAVAUX OCM",
AK436="No root CAuse","No root cause",
AK436="ODU HS","PDH",
AK436="IP &amp; VLAN","PDH",
AK436="Warehouse HUAWEI","SPARE-ISSUE",
AK436="SPARE-HS","SPARE-ISSUE",
AK436="Power Telco","BSS",AK436="no impacts","no impacts"
),"")</f>
        <v>BSS</v>
      </c>
      <c r="AJ436" s="56" t="str" cm="1">
        <f t="array" ref="AJ436">IFERROR(_xlfn.IFS(
AK436="MPR ISSUE","TX ISSUE",
AK436="BSS Hardware Issue","RAN ISSUE",
AK436="Sites strategiques, MLL, Pylone, etc.","ENVTECH",
AK436="AKTIVCO DEFAUT GE &amp; POWER Cabinet","POWER ISSUE",
AK436="AKTIVCO Coupure ENEO &amp; Baisse de tension","POWER ISSUE",
AK436="Coupure ENEO &amp; Baisse de tension","POWER ISSUE",
AK436="Defaut GE &amp; POWER Cabinet","POWER ISSUE",
AK436="Sharing","POWER ISSUE",
AK436="Sites strategiques &amp; DataCenter","POWER ISSUE",
AK436="Exclu","Exclu",
AK436="SAT","TX ISSUE",
AK436="SPARE-ISSUE","SPARE-ISSUE",
AK436="Fiber CAmtel","TX ISSUE",
AK436="Fiber AOF","TX ISSUE",
AK436="Projet OCM (HUAWEI)","TRAVAUX-HUAWEI",
AK436="Projet OCM (NOKIA)","TRAVAUX -NOKIA",
AK436="ACCESS-ISSUE","ACCESS-ISSUE",
AK436="Projet OCM (ZTE, NOKIA, autres projets)","TRAVAUX OCM",
AK436="No root CAuse","No root cause",
AK436="ODU HS","TX ISSUE",
AK436="IP &amp; VLAN","TX ISSUE",
AK436="Warehouse HUAWEI","SPARE-ISSUE",
AK436="SPARE-HS","SPARE-ISSUE",
AK436="Power Telco","RAN ISSUE",AK436="no impacts","no impacts"
),"")</f>
        <v>RAN ISSUE</v>
      </c>
      <c r="AK436" s="81" t="s">
        <v>5320</v>
      </c>
      <c r="AL436" s="56" t="str" cm="1">
        <f t="array" ref="AL436">IFERROR(_xlfn.IFS(
AK436="MPR ISSUE","ACTIVE",
AK436="BSS Hardware Issue","ACTIVE",
AK436="Sites strategiques, MLL, Pylone, etc.","PASSIVE",
AK436="AKTIVCO DEFAUT GE &amp; POWER Cabinet","PASSIVE",
AK436="AKTIVCO Coupure ENEO &amp; Baisse de tension","PASSIVE",
AK436="Coupure ENEO &amp; Baisse de tension","PASSIVE",
AK436="Defaut GE &amp; POWER Cabinet","PASSIVE",
AK436="Sharing","PASSIVE",
AK436="Sites strategiques &amp; DataCenter","PASSIVE",
AK436="Exclu","Exclu",
AK436="SAT","ACTIVE",
AK436="SPARE-ISSUE","SPARE-ISSUE",
AK436="Fiber CAmtel","ACTIVE",
AK436="Fiber AOF","ACTIVE",
AK436="Projet OCM (HUAWEI)","PLANNED WORKS",
AK436="Projet OCM (NOKIA)","PLANNED WORKS",
AK436="ACCESS-ISSUE","ACCESS-ISSUE",
AK436="Projet OCM (ZTE, NOKIA, autres projets)","PLANNED WORKS",
AK436="No root CAuse","No root cause",
AK436="ODU HS","ACTIVE",
AK436="IP &amp; VLAN","ACTIVE",
AK436="Warehouse HUAWEI","SPARE-ISSUE",
AK436="SPARE-HS","SPARE-ISSUE",
AK436="Power Telco","ACTIVE", AK436="no impacts","no impacts"
),"")</f>
        <v>ACTIVE</v>
      </c>
      <c r="AM436" s="108" t="s">
        <v>5970</v>
      </c>
      <c r="AN436" s="117" t="s">
        <v>1089</v>
      </c>
      <c r="AP436" s="23" t="s">
        <v>5537</v>
      </c>
      <c r="AQ436" s="23" t="s">
        <v>5537</v>
      </c>
      <c r="AR436" s="7"/>
      <c r="AS436" s="6"/>
      <c r="AT436" s="7"/>
      <c r="AU436" s="3" t="s">
        <v>5537</v>
      </c>
      <c r="AV436" s="24" t="s">
        <v>5537</v>
      </c>
      <c r="AW436" s="24" t="s">
        <v>5537</v>
      </c>
      <c r="AX436" s="24" t="s">
        <v>5537</v>
      </c>
      <c r="AY436" s="24" t="s">
        <v>5537</v>
      </c>
      <c r="AZ436" s="24" t="s">
        <v>5537</v>
      </c>
      <c r="BA436" s="24" t="s">
        <v>5537</v>
      </c>
      <c r="BB436" s="24" t="s">
        <v>5537</v>
      </c>
      <c r="BC436" s="24" t="s">
        <v>5970</v>
      </c>
      <c r="BD436" s="24" t="s">
        <v>5537</v>
      </c>
      <c r="BE436" s="24" t="s">
        <v>5537</v>
      </c>
      <c r="BF436" s="24" t="s">
        <v>5537</v>
      </c>
      <c r="BG436" s="24" t="s">
        <v>5537</v>
      </c>
      <c r="BH436" s="24" t="s">
        <v>5537</v>
      </c>
      <c r="BI436" s="9" t="s">
        <v>5537</v>
      </c>
      <c r="BJ436" s="14"/>
      <c r="BK436" s="14" t="s">
        <v>5537</v>
      </c>
      <c r="BL436" s="14" t="str">
        <f>_xlfn.XLOOKUP(B436,'[4]cell downs 18042026 17h'!$B:$B,'[4]cell downs 18042026 17h'!$B:$B,"")</f>
        <v>NRO_010</v>
      </c>
      <c r="BM436" s="14" t="str">
        <f>_xlfn.XLOOKUP(B436,'[5]Cells Huawei 19042026 15h'!$B:$B,'[5]Cells Huawei 19042026 15h'!$B:$B,"")</f>
        <v/>
      </c>
      <c r="BN436" s="9" t="str">
        <f>_xlfn.XLOOKUP(B436,'[6]cells down 19042026 9H40'!$B:$B,'[6]cells down 19042026 9H40'!$B:$B,"")</f>
        <v/>
      </c>
      <c r="BO436" s="9" t="s">
        <v>1089</v>
      </c>
      <c r="BP436" s="9" t="s">
        <v>154</v>
      </c>
    </row>
    <row r="437" spans="1:68" s="9" customFormat="1" x14ac:dyDescent="0.35">
      <c r="A437" s="1" t="s">
        <v>1883</v>
      </c>
      <c r="B437" s="8" t="s">
        <v>1884</v>
      </c>
      <c r="C437" s="3" t="str">
        <f>_xlfn.XLOOKUP(B437,'[1]daily break down'!$D:$D,'[1]daily break down'!$E:$E,"")</f>
        <v>Douala</v>
      </c>
      <c r="D437" s="1" t="s">
        <v>11</v>
      </c>
      <c r="E437" s="1" t="s">
        <v>145</v>
      </c>
      <c r="F437" s="3" t="s">
        <v>31</v>
      </c>
      <c r="G437" s="1" t="s">
        <v>32</v>
      </c>
      <c r="H437" s="41" t="str">
        <f>_xlfn.XLOOKUP(B437,[2]CALCULATION!$B:$B,[2]CALCULATION!$H:$H,"")</f>
        <v>ZTE</v>
      </c>
      <c r="I437" s="34">
        <v>0</v>
      </c>
      <c r="J437" s="34">
        <v>0</v>
      </c>
      <c r="K437" s="34">
        <v>4.2804187961750177E-4</v>
      </c>
      <c r="L437" s="34">
        <v>0</v>
      </c>
      <c r="M437" s="34">
        <v>8.7946554690910954</v>
      </c>
      <c r="N437" s="34">
        <v>0</v>
      </c>
      <c r="O437" s="34">
        <v>4.2804187961750177E-4</v>
      </c>
      <c r="P437" s="34">
        <v>2.6968243572951183</v>
      </c>
      <c r="Q437" s="34">
        <v>4.2804187961750177E-4</v>
      </c>
      <c r="R437" s="34">
        <v>0</v>
      </c>
      <c r="S437" s="109">
        <v>0</v>
      </c>
      <c r="T437" s="109">
        <f>_xlfn.XLOOKUP(B437,'[3]Nur des jours'!$B:$B,'[3]Nur des jours'!$U:$U,"")</f>
        <v>0</v>
      </c>
      <c r="U437" s="109">
        <v>9.6309422913952957E-4</v>
      </c>
      <c r="V437" s="109">
        <v>8.0257852428281592E-4</v>
      </c>
      <c r="W437" s="109">
        <v>0</v>
      </c>
      <c r="X437" s="109">
        <v>3.7453664466531404E-4</v>
      </c>
      <c r="Y437" s="109">
        <v>4.2804187961750177E-4</v>
      </c>
      <c r="Z437" s="109">
        <v>0</v>
      </c>
      <c r="AA437" s="109">
        <v>4.2804187961750177E-4</v>
      </c>
      <c r="AB437" s="109">
        <v>8.5608375923500353E-4</v>
      </c>
      <c r="AC437" s="109">
        <v>5.9949881898732661E-3</v>
      </c>
      <c r="AD437" s="109">
        <v>7.7776757754724174E-2</v>
      </c>
      <c r="AE437" s="109">
        <v>9.7914579962503148E-2</v>
      </c>
      <c r="AF437" s="109">
        <v>9.7914579962503148E-2</v>
      </c>
      <c r="AG437" s="57" t="str">
        <f>_xlfn.XLOOKUP(B437,[3]CALCULATION!$B:$B,[3]CALCULATION!$M:$M,"")</f>
        <v>Operationnel</v>
      </c>
      <c r="AH437" s="57"/>
      <c r="AI437" s="56" t="str" cm="1">
        <f t="array" ref="AI437">IFERROR(_xlfn.IFS(
AK437="MPR ISSUE","PDH",
AK437="BSS Hardware Issue","BSS",
AK437="Sites strategiques, MLL, Pylone, etc.","ENVTECH",
AK437="AKTIVCO DEFAUT GE &amp; POWER Cabinet","AKTIVCO",
AK437="AKTIVCO Coupure ENEO &amp; Baisse de tension","AKTIVCO GRID ONLY",
AK437="Coupure ENEO &amp; Baisse de tension","IHS GRID ONLY",
AK437="Defaut GE &amp; POWER Cabinet","IHS",
AK437="Sharing","Partners",
AK437="Sites strategiques &amp; DataCenter","SST &amp; DC",
AK437="Exclu","Exclu",
AK437="SAT","SAT",
AK437="SPARE-ISSUE","SPARE-ISSUE",
AK437="Fiber CAmtel","TRANS_FO_CAMTEL",
AK437="Fiber AOF","Fiber AOF",
AK437="Projet OCM (HUAWEI)","TRAVAUX-HUAWEI",
AK437="Projet OCM (NOKIA)","TRAVAUX-NOKIA",
AK437="ACCESS-ISSUE","ACCESS-ISSUE",
AK437="Projet OCM (ZTE, NOKIA, autres projets)","TRAVAUX OCM",
AK437="No root CAuse","No root cause",
AK437="ODU HS","PDH",
AK437="IP &amp; VLAN","PDH",
AK437="Warehouse HUAWEI","SPARE-ISSUE",
AK437="SPARE-HS","SPARE-ISSUE",
AK437="Power Telco","BSS",AK437="no impacts","no impacts"
),"")</f>
        <v>No root cause</v>
      </c>
      <c r="AJ437" s="56" t="str" cm="1">
        <f t="array" ref="AJ437">IFERROR(_xlfn.IFS(
AK437="MPR ISSUE","TX ISSUE",
AK437="BSS Hardware Issue","RAN ISSUE",
AK437="Sites strategiques, MLL, Pylone, etc.","ENVTECH",
AK437="AKTIVCO DEFAUT GE &amp; POWER Cabinet","POWER ISSUE",
AK437="AKTIVCO Coupure ENEO &amp; Baisse de tension","POWER ISSUE",
AK437="Coupure ENEO &amp; Baisse de tension","POWER ISSUE",
AK437="Defaut GE &amp; POWER Cabinet","POWER ISSUE",
AK437="Sharing","POWER ISSUE",
AK437="Sites strategiques &amp; DataCenter","POWER ISSUE",
AK437="Exclu","Exclu",
AK437="SAT","TX ISSUE",
AK437="SPARE-ISSUE","SPARE-ISSUE",
AK437="Fiber CAmtel","TX ISSUE",
AK437="Fiber AOF","TX ISSUE",
AK437="Projet OCM (HUAWEI)","TRAVAUX-HUAWEI",
AK437="Projet OCM (NOKIA)","TRAVAUX -NOKIA",
AK437="ACCESS-ISSUE","ACCESS-ISSUE",
AK437="Projet OCM (ZTE, NOKIA, autres projets)","TRAVAUX OCM",
AK437="No root CAuse","No root cause",
AK437="ODU HS","TX ISSUE",
AK437="IP &amp; VLAN","TX ISSUE",
AK437="Warehouse HUAWEI","SPARE-ISSUE",
AK437="SPARE-HS","SPARE-ISSUE",
AK437="Power Telco","RAN ISSUE",AK437="no impacts","no impacts"
),"")</f>
        <v>No root cause</v>
      </c>
      <c r="AK437" s="81" t="s">
        <v>5620</v>
      </c>
      <c r="AL437" s="56" t="str" cm="1">
        <f t="array" ref="AL437">IFERROR(_xlfn.IFS(
AK437="MPR ISSUE","ACTIVE",
AK437="BSS Hardware Issue","ACTIVE",
AK437="Sites strategiques, MLL, Pylone, etc.","PASSIVE",
AK437="AKTIVCO DEFAUT GE &amp; POWER Cabinet","PASSIVE",
AK437="AKTIVCO Coupure ENEO &amp; Baisse de tension","PASSIVE",
AK437="Coupure ENEO &amp; Baisse de tension","PASSIVE",
AK437="Defaut GE &amp; POWER Cabinet","PASSIVE",
AK437="Sharing","PASSIVE",
AK437="Sites strategiques &amp; DataCenter","PASSIVE",
AK437="Exclu","Exclu",
AK437="SAT","ACTIVE",
AK437="SPARE-ISSUE","SPARE-ISSUE",
AK437="Fiber CAmtel","ACTIVE",
AK437="Fiber AOF","ACTIVE",
AK437="Projet OCM (HUAWEI)","PLANNED WORKS",
AK437="Projet OCM (NOKIA)","PLANNED WORKS",
AK437="ACCESS-ISSUE","ACCESS-ISSUE",
AK437="Projet OCM (ZTE, NOKIA, autres projets)","PLANNED WORKS",
AK437="No root CAuse","No root cause",
AK437="ODU HS","ACTIVE",
AK437="IP &amp; VLAN","ACTIVE",
AK437="Warehouse HUAWEI","SPARE-ISSUE",
AK437="SPARE-HS","SPARE-ISSUE",
AK437="Power Telco","ACTIVE", AK437="no impacts","no impacts"
),"")</f>
        <v>No root cause</v>
      </c>
      <c r="AM437" s="108" t="s">
        <v>5537</v>
      </c>
      <c r="AN437" s="117" t="s">
        <v>1884</v>
      </c>
      <c r="AP437" s="23" t="s">
        <v>5537</v>
      </c>
      <c r="AQ437" s="23" t="s">
        <v>5537</v>
      </c>
      <c r="AR437" s="7"/>
      <c r="AS437" s="6"/>
      <c r="AT437" s="7"/>
      <c r="AU437" s="3" t="s">
        <v>5537</v>
      </c>
      <c r="AV437" s="24" t="s">
        <v>5537</v>
      </c>
      <c r="AW437" s="24" t="s">
        <v>5537</v>
      </c>
      <c r="AX437" s="24" t="s">
        <v>5537</v>
      </c>
      <c r="AY437" s="24" t="s">
        <v>5537</v>
      </c>
      <c r="AZ437" s="24" t="s">
        <v>5537</v>
      </c>
      <c r="BA437" s="24" t="s">
        <v>5537</v>
      </c>
      <c r="BB437" s="24" t="s">
        <v>5537</v>
      </c>
      <c r="BC437" s="24" t="s">
        <v>5537</v>
      </c>
      <c r="BD437" s="24" t="s">
        <v>5537</v>
      </c>
      <c r="BE437" s="24" t="s">
        <v>5537</v>
      </c>
      <c r="BF437" s="24" t="s">
        <v>5537</v>
      </c>
      <c r="BG437" s="24" t="s">
        <v>5537</v>
      </c>
      <c r="BH437" s="24" t="s">
        <v>5537</v>
      </c>
      <c r="BI437" s="9" t="s">
        <v>5537</v>
      </c>
      <c r="BJ437" s="14"/>
      <c r="BK437" s="14" t="s">
        <v>5537</v>
      </c>
      <c r="BL437" s="14" t="str">
        <f>_xlfn.XLOOKUP(B437,'[4]cell downs 18042026 17h'!$B:$B,'[4]cell downs 18042026 17h'!$B:$B,"")</f>
        <v/>
      </c>
      <c r="BM437" s="14" t="str">
        <f>_xlfn.XLOOKUP(B437,'[5]Cells Huawei 19042026 15h'!$B:$B,'[5]Cells Huawei 19042026 15h'!$B:$B,"")</f>
        <v/>
      </c>
      <c r="BN437" s="9" t="str">
        <f>_xlfn.XLOOKUP(B437,'[6]cells down 19042026 9H40'!$B:$B,'[6]cells down 19042026 9H40'!$B:$B,"")</f>
        <v/>
      </c>
      <c r="BO437" s="9" t="s">
        <v>1884</v>
      </c>
      <c r="BP437" s="9" t="s">
        <v>5537</v>
      </c>
    </row>
    <row r="438" spans="1:68" s="9" customFormat="1" x14ac:dyDescent="0.35">
      <c r="A438" s="1" t="s">
        <v>5223</v>
      </c>
      <c r="B438" s="8" t="s">
        <v>5224</v>
      </c>
      <c r="C438" s="3" t="str">
        <f>_xlfn.XLOOKUP(B438,'[1]daily break down'!$D:$D,'[1]daily break down'!$E:$E,"")</f>
        <v>SUD-OUEST</v>
      </c>
      <c r="D438" s="1" t="s">
        <v>21</v>
      </c>
      <c r="E438" s="1" t="s">
        <v>30</v>
      </c>
      <c r="F438" s="3" t="s">
        <v>13</v>
      </c>
      <c r="G438" s="1" t="s">
        <v>63</v>
      </c>
      <c r="H438" s="39" t="str">
        <f>_xlfn.XLOOKUP(B438,[2]CALCULATION!$B:$B,[2]CALCULATION!$H:$H,"")</f>
        <v>Huawei</v>
      </c>
      <c r="I438" s="34">
        <v>0</v>
      </c>
      <c r="J438" s="34">
        <v>0</v>
      </c>
      <c r="K438" s="34">
        <v>0</v>
      </c>
      <c r="L438" s="34">
        <v>0</v>
      </c>
      <c r="M438" s="34">
        <v>0</v>
      </c>
      <c r="N438" s="34">
        <v>0</v>
      </c>
      <c r="O438" s="34">
        <v>0</v>
      </c>
      <c r="P438" s="34">
        <v>3.7542839858118383E-2</v>
      </c>
      <c r="Q438" s="34">
        <v>0</v>
      </c>
      <c r="R438" s="34">
        <v>0</v>
      </c>
      <c r="S438" s="109">
        <v>0</v>
      </c>
      <c r="T438" s="109">
        <f>_xlfn.XLOOKUP(B438,'[3]Nur des jours'!$B:$B,'[3]Nur des jours'!$U:$U,"")</f>
        <v>0</v>
      </c>
      <c r="U438" s="109">
        <v>0</v>
      </c>
      <c r="V438" s="109">
        <v>0</v>
      </c>
      <c r="W438" s="109">
        <v>0</v>
      </c>
      <c r="X438" s="109">
        <v>0</v>
      </c>
      <c r="Y438" s="109">
        <v>0</v>
      </c>
      <c r="Z438" s="109">
        <v>0</v>
      </c>
      <c r="AA438" s="109">
        <v>0</v>
      </c>
      <c r="AB438" s="109">
        <v>0</v>
      </c>
      <c r="AC438" s="109">
        <v>0.12302215347969098</v>
      </c>
      <c r="AD438" s="109">
        <v>0.11156502136948296</v>
      </c>
      <c r="AE438" s="109">
        <v>0.10834810077818013</v>
      </c>
      <c r="AF438" s="109">
        <v>0.10834810077818013</v>
      </c>
      <c r="AG438" s="57" t="str">
        <f>_xlfn.XLOOKUP(B438,[3]CALCULATION!$B:$B,[3]CALCULATION!$M:$M,"")</f>
        <v>Operationnel</v>
      </c>
      <c r="AH438" s="57"/>
      <c r="AI438" s="56" t="str" cm="1">
        <f t="array" ref="AI438">IFERROR(_xlfn.IFS(
AK438="MPR ISSUE","PDH",
AK438="BSS Hardware Issue","BSS",
AK438="Sites strategiques, MLL, Pylone, etc.","ENVTECH",
AK438="AKTIVCO DEFAUT GE &amp; POWER Cabinet","AKTIVCO",
AK438="AKTIVCO Coupure ENEO &amp; Baisse de tension","AKTIVCO GRID ONLY",
AK438="Coupure ENEO &amp; Baisse de tension","IHS GRID ONLY",
AK438="Defaut GE &amp; POWER Cabinet","IHS",
AK438="Sharing","Partners",
AK438="Sites strategiques &amp; DataCenter","SST &amp; DC",
AK438="Exclu","Exclu",
AK438="SAT","SAT",
AK438="SPARE-ISSUE","SPARE-ISSUE",
AK438="Fiber CAmtel","TRANS_FO_CAMTEL",
AK438="Fiber AOF","Fiber AOF",
AK438="Projet OCM (HUAWEI)","TRAVAUX-HUAWEI",
AK438="Projet OCM (NOKIA)","TRAVAUX-NOKIA",
AK438="ACCESS-ISSUE","ACCESS-ISSUE",
AK438="Projet OCM (ZTE, NOKIA, autres projets)","TRAVAUX OCM",
AK438="No root CAuse","No root cause",
AK438="ODU HS","PDH",
AK438="IP &amp; VLAN","PDH",
AK438="Warehouse HUAWEI","SPARE-ISSUE",
AK438="SPARE-HS","SPARE-ISSUE",
AK438="Power Telco","BSS",AK438="no impacts","no impacts"
),"")</f>
        <v>No root cause</v>
      </c>
      <c r="AJ438" s="56" t="str" cm="1">
        <f t="array" ref="AJ438">IFERROR(_xlfn.IFS(
AK438="MPR ISSUE","TX ISSUE",
AK438="BSS Hardware Issue","RAN ISSUE",
AK438="Sites strategiques, MLL, Pylone, etc.","ENVTECH",
AK438="AKTIVCO DEFAUT GE &amp; POWER Cabinet","POWER ISSUE",
AK438="AKTIVCO Coupure ENEO &amp; Baisse de tension","POWER ISSUE",
AK438="Coupure ENEO &amp; Baisse de tension","POWER ISSUE",
AK438="Defaut GE &amp; POWER Cabinet","POWER ISSUE",
AK438="Sharing","POWER ISSUE",
AK438="Sites strategiques &amp; DataCenter","POWER ISSUE",
AK438="Exclu","Exclu",
AK438="SAT","TX ISSUE",
AK438="SPARE-ISSUE","SPARE-ISSUE",
AK438="Fiber CAmtel","TX ISSUE",
AK438="Fiber AOF","TX ISSUE",
AK438="Projet OCM (HUAWEI)","TRAVAUX-HUAWEI",
AK438="Projet OCM (NOKIA)","TRAVAUX -NOKIA",
AK438="ACCESS-ISSUE","ACCESS-ISSUE",
AK438="Projet OCM (ZTE, NOKIA, autres projets)","TRAVAUX OCM",
AK438="No root CAuse","No root cause",
AK438="ODU HS","TX ISSUE",
AK438="IP &amp; VLAN","TX ISSUE",
AK438="Warehouse HUAWEI","SPARE-ISSUE",
AK438="SPARE-HS","SPARE-ISSUE",
AK438="Power Telco","RAN ISSUE",AK438="no impacts","no impacts"
),"")</f>
        <v>No root cause</v>
      </c>
      <c r="AK438" s="81" t="s">
        <v>5620</v>
      </c>
      <c r="AL438" s="56" t="str" cm="1">
        <f t="array" ref="AL438">IFERROR(_xlfn.IFS(
AK438="MPR ISSUE","ACTIVE",
AK438="BSS Hardware Issue","ACTIVE",
AK438="Sites strategiques, MLL, Pylone, etc.","PASSIVE",
AK438="AKTIVCO DEFAUT GE &amp; POWER Cabinet","PASSIVE",
AK438="AKTIVCO Coupure ENEO &amp; Baisse de tension","PASSIVE",
AK438="Coupure ENEO &amp; Baisse de tension","PASSIVE",
AK438="Defaut GE &amp; POWER Cabinet","PASSIVE",
AK438="Sharing","PASSIVE",
AK438="Sites strategiques &amp; DataCenter","PASSIVE",
AK438="Exclu","Exclu",
AK438="SAT","ACTIVE",
AK438="SPARE-ISSUE","SPARE-ISSUE",
AK438="Fiber CAmtel","ACTIVE",
AK438="Fiber AOF","ACTIVE",
AK438="Projet OCM (HUAWEI)","PLANNED WORKS",
AK438="Projet OCM (NOKIA)","PLANNED WORKS",
AK438="ACCESS-ISSUE","ACCESS-ISSUE",
AK438="Projet OCM (ZTE, NOKIA, autres projets)","PLANNED WORKS",
AK438="No root CAuse","No root cause",
AK438="ODU HS","ACTIVE",
AK438="IP &amp; VLAN","ACTIVE",
AK438="Warehouse HUAWEI","SPARE-ISSUE",
AK438="SPARE-HS","SPARE-ISSUE",
AK438="Power Telco","ACTIVE", AK438="no impacts","no impacts"
),"")</f>
        <v>No root cause</v>
      </c>
      <c r="AM438" s="108" t="s">
        <v>5537</v>
      </c>
      <c r="AN438" s="117" t="s">
        <v>5224</v>
      </c>
      <c r="AP438" s="23" t="s">
        <v>5537</v>
      </c>
      <c r="AQ438" s="23" t="s">
        <v>5537</v>
      </c>
      <c r="AR438" s="7"/>
      <c r="AS438" s="6"/>
      <c r="AT438" s="7"/>
      <c r="AU438" s="3" t="s">
        <v>5537</v>
      </c>
      <c r="AV438" s="24" t="s">
        <v>5537</v>
      </c>
      <c r="AW438" s="24" t="s">
        <v>5537</v>
      </c>
      <c r="AX438" s="24" t="s">
        <v>5537</v>
      </c>
      <c r="AY438" s="24" t="s">
        <v>5537</v>
      </c>
      <c r="AZ438" s="24" t="s">
        <v>5537</v>
      </c>
      <c r="BA438" s="24" t="s">
        <v>5537</v>
      </c>
      <c r="BB438" s="24" t="s">
        <v>5537</v>
      </c>
      <c r="BC438" s="24" t="s">
        <v>5537</v>
      </c>
      <c r="BD438" s="24" t="s">
        <v>5537</v>
      </c>
      <c r="BE438" s="24" t="s">
        <v>5537</v>
      </c>
      <c r="BF438" s="24" t="s">
        <v>5537</v>
      </c>
      <c r="BG438" s="24" t="s">
        <v>5537</v>
      </c>
      <c r="BH438" s="24" t="s">
        <v>5537</v>
      </c>
      <c r="BI438" s="9" t="s">
        <v>5537</v>
      </c>
      <c r="BJ438" s="14"/>
      <c r="BK438" s="14" t="s">
        <v>5537</v>
      </c>
      <c r="BL438" s="14" t="str">
        <f>_xlfn.XLOOKUP(B438,'[4]cell downs 18042026 17h'!$B:$B,'[4]cell downs 18042026 17h'!$B:$B,"")</f>
        <v/>
      </c>
      <c r="BM438" s="14" t="str">
        <f>_xlfn.XLOOKUP(B438,'[5]Cells Huawei 19042026 15h'!$B:$B,'[5]Cells Huawei 19042026 15h'!$B:$B,"")</f>
        <v/>
      </c>
      <c r="BN438" s="9" t="str">
        <f>_xlfn.XLOOKUP(B438,'[6]cells down 19042026 9H40'!$B:$B,'[6]cells down 19042026 9H40'!$B:$B,"")</f>
        <v/>
      </c>
      <c r="BO438" s="9" t="s">
        <v>5537</v>
      </c>
      <c r="BP438" s="9" t="s">
        <v>12</v>
      </c>
    </row>
    <row r="439" spans="1:68" s="9" customFormat="1" x14ac:dyDescent="0.35">
      <c r="A439" s="2" t="s">
        <v>1423</v>
      </c>
      <c r="B439" s="8" t="s">
        <v>1424</v>
      </c>
      <c r="C439" s="3" t="str">
        <f>_xlfn.XLOOKUP(B439,'[1]daily break down'!$D:$D,'[1]daily break down'!$E:$E,"")</f>
        <v>ADAMAOUA</v>
      </c>
      <c r="D439" s="1" t="s">
        <v>11</v>
      </c>
      <c r="E439" s="1" t="s">
        <v>96</v>
      </c>
      <c r="F439" s="3" t="s">
        <v>90</v>
      </c>
      <c r="G439" s="1" t="s">
        <v>1423</v>
      </c>
      <c r="H439" s="40" t="str">
        <f>_xlfn.XLOOKUP(B439,[2]CALCULATION!$B:$B,[2]CALCULATION!$H:$H,"")</f>
        <v>NOKIA</v>
      </c>
      <c r="I439" s="34">
        <v>1.6054357700533064E-3</v>
      </c>
      <c r="J439" s="34">
        <v>1.3377857101139006E-3</v>
      </c>
      <c r="K439" s="34">
        <v>2.3994931835718068E-2</v>
      </c>
      <c r="L439" s="34">
        <v>9.2931390126852094E-3</v>
      </c>
      <c r="M439" s="34">
        <v>0.13472159459329286</v>
      </c>
      <c r="N439" s="34">
        <v>8.5511609294543947E-2</v>
      </c>
      <c r="O439" s="34">
        <v>3.1288191940604823E-2</v>
      </c>
      <c r="P439" s="34">
        <v>0.15275361830202938</v>
      </c>
      <c r="Q439" s="34">
        <v>1.8066006417997791</v>
      </c>
      <c r="R439" s="34">
        <v>1.3206037068948022</v>
      </c>
      <c r="S439" s="109">
        <v>2.5474809494320405E-2</v>
      </c>
      <c r="T439" s="109">
        <f>_xlfn.XLOOKUP(B439,'[3]Nur des jours'!$B:$B,'[3]Nur des jours'!$U:$U,"")</f>
        <v>2.593342715113487E-2</v>
      </c>
      <c r="U439" s="109">
        <v>0</v>
      </c>
      <c r="V439" s="109">
        <v>0</v>
      </c>
      <c r="W439" s="109">
        <v>2.5933427151134874E-2</v>
      </c>
      <c r="X439" s="109">
        <v>5.1617271597515828E-2</v>
      </c>
      <c r="Y439" s="109">
        <v>0.75542026072636637</v>
      </c>
      <c r="Z439" s="109">
        <v>2.5184260954641696E-2</v>
      </c>
      <c r="AA439" s="109">
        <v>8.9185714007576275E-4</v>
      </c>
      <c r="AB439" s="109">
        <v>2.495238945198822E-2</v>
      </c>
      <c r="AC439" s="109">
        <v>0.10503718891007117</v>
      </c>
      <c r="AD439" s="109">
        <v>0.15806874193337997</v>
      </c>
      <c r="AE439" s="109">
        <v>0.10532227930448153</v>
      </c>
      <c r="AF439" s="109">
        <v>0.10532227930448153</v>
      </c>
      <c r="AG439" s="57" t="str">
        <f>_xlfn.XLOOKUP(B439,[3]CALCULATION!$B:$B,[3]CALCULATION!$M:$M,"")</f>
        <v>Operationnel</v>
      </c>
      <c r="AH439" s="57"/>
      <c r="AI439" s="56" t="str" cm="1">
        <f t="array" ref="AI439">IFERROR(_xlfn.IFS(
AK439="MPR ISSUE","PDH",
AK439="BSS Hardware Issue","BSS",
AK439="Sites strategiques, MLL, Pylone, etc.","ENVTECH",
AK439="AKTIVCO DEFAUT GE &amp; POWER Cabinet","AKTIVCO",
AK439="AKTIVCO Coupure ENEO &amp; Baisse de tension","AKTIVCO GRID ONLY",
AK439="Coupure ENEO &amp; Baisse de tension","IHS GRID ONLY",
AK439="Defaut GE &amp; POWER Cabinet","IHS",
AK439="Sharing","Partners",
AK439="Sites strategiques &amp; DataCenter","SST &amp; DC",
AK439="Exclu","Exclu",
AK439="SAT","SAT",
AK439="SPARE-ISSUE","SPARE-ISSUE",
AK439="Fiber CAmtel","TRANS_FO_CAMTEL",
AK439="Fiber AOF","Fiber AOF",
AK439="Projet OCM (HUAWEI)","TRAVAUX-HUAWEI",
AK439="Projet OCM (NOKIA)","TRAVAUX-NOKIA",
AK439="ACCESS-ISSUE","ACCESS-ISSUE",
AK439="Projet OCM (ZTE, NOKIA, autres projets)","TRAVAUX OCM",
AK439="No root CAuse","No root cause",
AK439="ODU HS","PDH",
AK439="IP &amp; VLAN","PDH",
AK439="Warehouse HUAWEI","SPARE-ISSUE",
AK439="SPARE-HS","SPARE-ISSUE",
AK439="Power Telco","BSS",AK439="no impacts","no impacts"
),"")</f>
        <v>No root cause</v>
      </c>
      <c r="AJ439" s="56" t="str" cm="1">
        <f t="array" ref="AJ439">IFERROR(_xlfn.IFS(
AK439="MPR ISSUE","TX ISSUE",
AK439="BSS Hardware Issue","RAN ISSUE",
AK439="Sites strategiques, MLL, Pylone, etc.","ENVTECH",
AK439="AKTIVCO DEFAUT GE &amp; POWER Cabinet","POWER ISSUE",
AK439="AKTIVCO Coupure ENEO &amp; Baisse de tension","POWER ISSUE",
AK439="Coupure ENEO &amp; Baisse de tension","POWER ISSUE",
AK439="Defaut GE &amp; POWER Cabinet","POWER ISSUE",
AK439="Sharing","POWER ISSUE",
AK439="Sites strategiques &amp; DataCenter","POWER ISSUE",
AK439="Exclu","Exclu",
AK439="SAT","TX ISSUE",
AK439="SPARE-ISSUE","SPARE-ISSUE",
AK439="Fiber CAmtel","TX ISSUE",
AK439="Fiber AOF","TX ISSUE",
AK439="Projet OCM (HUAWEI)","TRAVAUX-HUAWEI",
AK439="Projet OCM (NOKIA)","TRAVAUX -NOKIA",
AK439="ACCESS-ISSUE","ACCESS-ISSUE",
AK439="Projet OCM (ZTE, NOKIA, autres projets)","TRAVAUX OCM",
AK439="No root CAuse","No root cause",
AK439="ODU HS","TX ISSUE",
AK439="IP &amp; VLAN","TX ISSUE",
AK439="Warehouse HUAWEI","SPARE-ISSUE",
AK439="SPARE-HS","SPARE-ISSUE",
AK439="Power Telco","RAN ISSUE",AK439="no impacts","no impacts"
),"")</f>
        <v>No root cause</v>
      </c>
      <c r="AK439" s="81" t="s">
        <v>5620</v>
      </c>
      <c r="AL439" s="56" t="str" cm="1">
        <f t="array" ref="AL439">IFERROR(_xlfn.IFS(
AK439="MPR ISSUE","ACTIVE",
AK439="BSS Hardware Issue","ACTIVE",
AK439="Sites strategiques, MLL, Pylone, etc.","PASSIVE",
AK439="AKTIVCO DEFAUT GE &amp; POWER Cabinet","PASSIVE",
AK439="AKTIVCO Coupure ENEO &amp; Baisse de tension","PASSIVE",
AK439="Coupure ENEO &amp; Baisse de tension","PASSIVE",
AK439="Defaut GE &amp; POWER Cabinet","PASSIVE",
AK439="Sharing","PASSIVE",
AK439="Sites strategiques &amp; DataCenter","PASSIVE",
AK439="Exclu","Exclu",
AK439="SAT","ACTIVE",
AK439="SPARE-ISSUE","SPARE-ISSUE",
AK439="Fiber CAmtel","ACTIVE",
AK439="Fiber AOF","ACTIVE",
AK439="Projet OCM (HUAWEI)","PLANNED WORKS",
AK439="Projet OCM (NOKIA)","PLANNED WORKS",
AK439="ACCESS-ISSUE","ACCESS-ISSUE",
AK439="Projet OCM (ZTE, NOKIA, autres projets)","PLANNED WORKS",
AK439="No root CAuse","No root cause",
AK439="ODU HS","ACTIVE",
AK439="IP &amp; VLAN","ACTIVE",
AK439="Warehouse HUAWEI","SPARE-ISSUE",
AK439="SPARE-HS","SPARE-ISSUE",
AK439="Power Telco","ACTIVE", AK439="no impacts","no impacts"
),"")</f>
        <v>No root cause</v>
      </c>
      <c r="AM439" s="108" t="s">
        <v>5537</v>
      </c>
      <c r="AN439" s="117" t="s">
        <v>1424</v>
      </c>
      <c r="AP439" s="23" t="s">
        <v>5537</v>
      </c>
      <c r="AQ439" s="23" t="s">
        <v>5537</v>
      </c>
      <c r="AR439" s="7"/>
      <c r="AS439" s="6"/>
      <c r="AT439" s="7"/>
      <c r="AU439" s="3" t="s">
        <v>5537</v>
      </c>
      <c r="AV439" s="24" t="s">
        <v>5537</v>
      </c>
      <c r="AW439" s="24" t="s">
        <v>5537</v>
      </c>
      <c r="AX439" s="24" t="s">
        <v>5537</v>
      </c>
      <c r="AY439" s="24" t="s">
        <v>5537</v>
      </c>
      <c r="AZ439" s="24" t="s">
        <v>5537</v>
      </c>
      <c r="BA439" s="24" t="s">
        <v>5537</v>
      </c>
      <c r="BB439" s="24" t="s">
        <v>5537</v>
      </c>
      <c r="BC439" s="24" t="s">
        <v>5537</v>
      </c>
      <c r="BD439" s="24" t="s">
        <v>5537</v>
      </c>
      <c r="BE439" s="24" t="s">
        <v>5537</v>
      </c>
      <c r="BF439" s="24" t="s">
        <v>5537</v>
      </c>
      <c r="BG439" s="24" t="s">
        <v>5537</v>
      </c>
      <c r="BH439" s="24" t="s">
        <v>5537</v>
      </c>
      <c r="BI439" s="9" t="s">
        <v>5537</v>
      </c>
      <c r="BJ439" s="14"/>
      <c r="BK439" s="14" t="s">
        <v>5537</v>
      </c>
      <c r="BL439" s="14" t="str">
        <f>_xlfn.XLOOKUP(B439,'[4]cell downs 18042026 17h'!$B:$B,'[4]cell downs 18042026 17h'!$B:$B,"")</f>
        <v/>
      </c>
      <c r="BM439" s="14" t="str">
        <f>_xlfn.XLOOKUP(B439,'[5]Cells Huawei 19042026 15h'!$B:$B,'[5]Cells Huawei 19042026 15h'!$B:$B,"")</f>
        <v/>
      </c>
      <c r="BN439" s="9" t="str">
        <f>_xlfn.XLOOKUP(B439,'[6]cells down 19042026 9H40'!$B:$B,'[6]cells down 19042026 9H40'!$B:$B,"")</f>
        <v/>
      </c>
      <c r="BO439" s="9" t="s">
        <v>1424</v>
      </c>
      <c r="BP439" s="9" t="s">
        <v>5459</v>
      </c>
    </row>
    <row r="440" spans="1:68" s="9" customFormat="1" x14ac:dyDescent="0.35">
      <c r="A440" s="1" t="s">
        <v>2414</v>
      </c>
      <c r="B440" s="8" t="s">
        <v>2415</v>
      </c>
      <c r="C440" s="3" t="str">
        <f>_xlfn.XLOOKUP(B440,'[1]daily break down'!$D:$D,'[1]daily break down'!$E:$E,"")</f>
        <v>NORD-OUEST</v>
      </c>
      <c r="D440" s="1" t="s">
        <v>11</v>
      </c>
      <c r="E440" s="1" t="s">
        <v>96</v>
      </c>
      <c r="F440" s="3" t="s">
        <v>51</v>
      </c>
      <c r="G440" s="1" t="s">
        <v>2046</v>
      </c>
      <c r="H440" s="40" t="str">
        <f>_xlfn.XLOOKUP(B440,[2]CALCULATION!$B:$B,[2]CALCULATION!$H:$H,"")</f>
        <v>NOKIA</v>
      </c>
      <c r="I440" s="34">
        <v>2.0848930813850308</v>
      </c>
      <c r="J440" s="34">
        <v>1.7835078317400378E-4</v>
      </c>
      <c r="K440" s="34">
        <v>1.5469258118621358</v>
      </c>
      <c r="L440" s="34">
        <v>0.15424561025053926</v>
      </c>
      <c r="M440" s="34">
        <v>8.1450019593705972E-2</v>
      </c>
      <c r="N440" s="34">
        <v>6.4295817549164273E-3</v>
      </c>
      <c r="O440" s="34">
        <v>1.9618586149147365E-4</v>
      </c>
      <c r="P440" s="34">
        <v>0.64227449967287309</v>
      </c>
      <c r="Q440" s="34">
        <v>1.3379683739833423E-4</v>
      </c>
      <c r="R440" s="34">
        <v>0.84537389785459427</v>
      </c>
      <c r="S440" s="109">
        <v>0.90757165757250935</v>
      </c>
      <c r="T440" s="109">
        <f>_xlfn.XLOOKUP(B440,'[3]Nur des jours'!$B:$B,'[3]Nur des jours'!$U:$U,"")</f>
        <v>1.9262198340791539E-3</v>
      </c>
      <c r="U440" s="109">
        <v>7.7099513543120862E-3</v>
      </c>
      <c r="V440" s="109">
        <v>1.9228889687900397</v>
      </c>
      <c r="W440" s="109">
        <v>1.9262198340790958E-3</v>
      </c>
      <c r="X440" s="109">
        <v>1.9618586149124207E-4</v>
      </c>
      <c r="Y440" s="109">
        <v>1.7835078317400378E-4</v>
      </c>
      <c r="Z440" s="109">
        <v>0.42396524198503294</v>
      </c>
      <c r="AA440" s="109">
        <v>1.7353531202826324E-2</v>
      </c>
      <c r="AB440" s="109">
        <v>1.8730269161701076E-4</v>
      </c>
      <c r="AC440" s="109">
        <v>7.66858905954622E-2</v>
      </c>
      <c r="AD440" s="109">
        <v>4.6219794567357322E-2</v>
      </c>
      <c r="AE440" s="109">
        <v>5.7464622338649407E-2</v>
      </c>
      <c r="AF440" s="109">
        <v>5.7464622338649407E-2</v>
      </c>
      <c r="AG440" s="57" t="str">
        <f>_xlfn.XLOOKUP(B440,[3]CALCULATION!$B:$B,[3]CALCULATION!$M:$M,"")</f>
        <v>Insecurity</v>
      </c>
      <c r="AH440" s="57"/>
      <c r="AI440" s="56" t="str" cm="1">
        <f t="array" ref="AI440">IFERROR(_xlfn.IFS(
AK440="MPR ISSUE","PDH",
AK440="BSS Hardware Issue","BSS",
AK440="Sites strategiques, MLL, Pylone, etc.","ENVTECH",
AK440="AKTIVCO DEFAUT GE &amp; POWER Cabinet","AKTIVCO",
AK440="AKTIVCO Coupure ENEO &amp; Baisse de tension","AKTIVCO GRID ONLY",
AK440="Coupure ENEO &amp; Baisse de tension","IHS GRID ONLY",
AK440="Defaut GE &amp; POWER Cabinet","IHS",
AK440="Sharing","Partners",
AK440="Sites strategiques &amp; DataCenter","SST &amp; DC",
AK440="Exclu","Exclu",
AK440="SAT","SAT",
AK440="SPARE-ISSUE","SPARE-ISSUE",
AK440="Fiber CAmtel","TRANS_FO_CAMTEL",
AK440="Fiber AOF","Fiber AOF",
AK440="Projet OCM (HUAWEI)","TRAVAUX-HUAWEI",
AK440="Projet OCM (NOKIA)","TRAVAUX-NOKIA",
AK440="ACCESS-ISSUE","ACCESS-ISSUE",
AK440="Projet OCM (ZTE, NOKIA, autres projets)","TRAVAUX OCM",
AK440="No root CAuse","No root cause",
AK440="ODU HS","PDH",
AK440="IP &amp; VLAN","PDH",
AK440="Warehouse HUAWEI","SPARE-ISSUE",
AK440="SPARE-HS","SPARE-ISSUE",
AK440="Power Telco","BSS",AK440="no impacts","no impacts"
),"")</f>
        <v>No root cause</v>
      </c>
      <c r="AJ440" s="56" t="str" cm="1">
        <f t="array" ref="AJ440">IFERROR(_xlfn.IFS(
AK440="MPR ISSUE","TX ISSUE",
AK440="BSS Hardware Issue","RAN ISSUE",
AK440="Sites strategiques, MLL, Pylone, etc.","ENVTECH",
AK440="AKTIVCO DEFAUT GE &amp; POWER Cabinet","POWER ISSUE",
AK440="AKTIVCO Coupure ENEO &amp; Baisse de tension","POWER ISSUE",
AK440="Coupure ENEO &amp; Baisse de tension","POWER ISSUE",
AK440="Defaut GE &amp; POWER Cabinet","POWER ISSUE",
AK440="Sharing","POWER ISSUE",
AK440="Sites strategiques &amp; DataCenter","POWER ISSUE",
AK440="Exclu","Exclu",
AK440="SAT","TX ISSUE",
AK440="SPARE-ISSUE","SPARE-ISSUE",
AK440="Fiber CAmtel","TX ISSUE",
AK440="Fiber AOF","TX ISSUE",
AK440="Projet OCM (HUAWEI)","TRAVAUX-HUAWEI",
AK440="Projet OCM (NOKIA)","TRAVAUX -NOKIA",
AK440="ACCESS-ISSUE","ACCESS-ISSUE",
AK440="Projet OCM (ZTE, NOKIA, autres projets)","TRAVAUX OCM",
AK440="No root CAuse","No root cause",
AK440="ODU HS","TX ISSUE",
AK440="IP &amp; VLAN","TX ISSUE",
AK440="Warehouse HUAWEI","SPARE-ISSUE",
AK440="SPARE-HS","SPARE-ISSUE",
AK440="Power Telco","RAN ISSUE",AK440="no impacts","no impacts"
),"")</f>
        <v>No root cause</v>
      </c>
      <c r="AK440" s="81" t="s">
        <v>5620</v>
      </c>
      <c r="AL440" s="56" t="str" cm="1">
        <f t="array" ref="AL440">IFERROR(_xlfn.IFS(
AK440="MPR ISSUE","ACTIVE",
AK440="BSS Hardware Issue","ACTIVE",
AK440="Sites strategiques, MLL, Pylone, etc.","PASSIVE",
AK440="AKTIVCO DEFAUT GE &amp; POWER Cabinet","PASSIVE",
AK440="AKTIVCO Coupure ENEO &amp; Baisse de tension","PASSIVE",
AK440="Coupure ENEO &amp; Baisse de tension","PASSIVE",
AK440="Defaut GE &amp; POWER Cabinet","PASSIVE",
AK440="Sharing","PASSIVE",
AK440="Sites strategiques &amp; DataCenter","PASSIVE",
AK440="Exclu","Exclu",
AK440="SAT","ACTIVE",
AK440="SPARE-ISSUE","SPARE-ISSUE",
AK440="Fiber CAmtel","ACTIVE",
AK440="Fiber AOF","ACTIVE",
AK440="Projet OCM (HUAWEI)","PLANNED WORKS",
AK440="Projet OCM (NOKIA)","PLANNED WORKS",
AK440="ACCESS-ISSUE","ACCESS-ISSUE",
AK440="Projet OCM (ZTE, NOKIA, autres projets)","PLANNED WORKS",
AK440="No root CAuse","No root cause",
AK440="ODU HS","ACTIVE",
AK440="IP &amp; VLAN","ACTIVE",
AK440="Warehouse HUAWEI","SPARE-ISSUE",
AK440="SPARE-HS","SPARE-ISSUE",
AK440="Power Telco","ACTIVE", AK440="no impacts","no impacts"
),"")</f>
        <v>No root cause</v>
      </c>
      <c r="AM440" s="108" t="s">
        <v>5971</v>
      </c>
      <c r="AN440" s="117" t="s">
        <v>2415</v>
      </c>
      <c r="AP440" s="23" t="s">
        <v>5537</v>
      </c>
      <c r="AQ440" s="23" t="s">
        <v>5537</v>
      </c>
      <c r="AR440" s="7"/>
      <c r="AS440" s="6"/>
      <c r="AT440" s="7"/>
      <c r="AU440" s="3" t="s">
        <v>5537</v>
      </c>
      <c r="AV440" s="24" t="s">
        <v>5537</v>
      </c>
      <c r="AW440" s="24" t="s">
        <v>5537</v>
      </c>
      <c r="AX440" s="24" t="s">
        <v>5537</v>
      </c>
      <c r="AY440" s="24" t="s">
        <v>5537</v>
      </c>
      <c r="AZ440" s="24" t="s">
        <v>5537</v>
      </c>
      <c r="BA440" s="24" t="s">
        <v>5537</v>
      </c>
      <c r="BB440" s="24" t="s">
        <v>5537</v>
      </c>
      <c r="BC440" s="24" t="s">
        <v>5537</v>
      </c>
      <c r="BD440" s="24" t="s">
        <v>5537</v>
      </c>
      <c r="BE440" s="24" t="s">
        <v>5537</v>
      </c>
      <c r="BF440" s="24" t="s">
        <v>5537</v>
      </c>
      <c r="BG440" s="24" t="s">
        <v>5537</v>
      </c>
      <c r="BH440" s="24" t="s">
        <v>5537</v>
      </c>
      <c r="BI440" s="9" t="s">
        <v>5971</v>
      </c>
      <c r="BJ440" s="14"/>
      <c r="BK440" s="14" t="s">
        <v>5537</v>
      </c>
      <c r="BL440" s="14" t="str">
        <f>_xlfn.XLOOKUP(B440,'[4]cell downs 18042026 17h'!$B:$B,'[4]cell downs 18042026 17h'!$B:$B,"")</f>
        <v/>
      </c>
      <c r="BM440" s="14" t="str">
        <f>_xlfn.XLOOKUP(B440,'[5]Cells Huawei 19042026 15h'!$B:$B,'[5]Cells Huawei 19042026 15h'!$B:$B,"")</f>
        <v/>
      </c>
      <c r="BN440" s="9" t="str">
        <f>_xlfn.XLOOKUP(B440,'[6]cells down 19042026 9H40'!$B:$B,'[6]cells down 19042026 9H40'!$B:$B,"")</f>
        <v/>
      </c>
      <c r="BO440" s="9" t="s">
        <v>2415</v>
      </c>
      <c r="BP440" s="9" t="s">
        <v>1129</v>
      </c>
    </row>
    <row r="441" spans="1:68" s="9" customFormat="1" ht="21.5" customHeight="1" x14ac:dyDescent="0.35">
      <c r="A441" s="1" t="s">
        <v>1885</v>
      </c>
      <c r="B441" s="1" t="s">
        <v>1886</v>
      </c>
      <c r="C441" s="3" t="str">
        <f>_xlfn.XLOOKUP(B441,'[1]daily break down'!$D:$D,'[1]daily break down'!$E:$E,"")</f>
        <v>NORD-OUEST</v>
      </c>
      <c r="D441" s="1" t="s">
        <v>11</v>
      </c>
      <c r="E441" s="1" t="s">
        <v>12</v>
      </c>
      <c r="F441" s="3" t="s">
        <v>51</v>
      </c>
      <c r="G441" s="1" t="s">
        <v>1034</v>
      </c>
      <c r="H441" s="40" t="str">
        <f>_xlfn.XLOOKUP(B441,[2]CALCULATION!$B:$B,[2]CALCULATION!$H:$H,"")</f>
        <v>NOKIA</v>
      </c>
      <c r="I441" s="34">
        <v>2.0851100761353658</v>
      </c>
      <c r="J441" s="34">
        <v>2.9296682274015251</v>
      </c>
      <c r="K441" s="34">
        <v>13.969769898642186</v>
      </c>
      <c r="L441" s="34">
        <v>13.969986325098887</v>
      </c>
      <c r="M441" s="34">
        <v>13.969878111870537</v>
      </c>
      <c r="N441" s="34">
        <v>13.970094538327237</v>
      </c>
      <c r="O441" s="34">
        <v>13.969878111870537</v>
      </c>
      <c r="P441" s="34">
        <v>13.970202751555588</v>
      </c>
      <c r="Q441" s="34">
        <v>13.969878111870537</v>
      </c>
      <c r="R441" s="34">
        <v>13.970094538327237</v>
      </c>
      <c r="S441" s="109">
        <v>13.970094538327237</v>
      </c>
      <c r="T441" s="109">
        <f>_xlfn.XLOOKUP(B441,'[3]Nur des jours'!$B:$B,'[3]Nur des jours'!$U:$U,"")</f>
        <v>13.865988648329351</v>
      </c>
      <c r="U441" s="109">
        <v>13.969986325098887</v>
      </c>
      <c r="V441" s="109">
        <v>13.865774627389543</v>
      </c>
      <c r="W441" s="109">
        <v>13.865988648329351</v>
      </c>
      <c r="X441" s="109">
        <v>13.865881637859449</v>
      </c>
      <c r="Y441" s="109">
        <v>13.866095658799258</v>
      </c>
      <c r="Z441" s="109">
        <v>11.061511758310433</v>
      </c>
      <c r="AA441" s="109">
        <v>1.255143636586737</v>
      </c>
      <c r="AB441" s="109">
        <v>3.1603758778425535E-2</v>
      </c>
      <c r="AC441" s="109">
        <v>0.42789228205220431</v>
      </c>
      <c r="AD441" s="109">
        <v>0.12670598855534126</v>
      </c>
      <c r="AE441" s="109">
        <v>0.10363964010238758</v>
      </c>
      <c r="AF441" s="109">
        <v>0.10363964010238758</v>
      </c>
      <c r="AG441" s="57" t="str">
        <f>_xlfn.XLOOKUP(B441,[3]CALCULATION!$B:$B,[3]CALCULATION!$M:$M,"")</f>
        <v>Insecurity</v>
      </c>
      <c r="AH441" s="57"/>
      <c r="AI441" s="56" t="str" cm="1">
        <f t="array" ref="AI441">IFERROR(_xlfn.IFS(
AK441="MPR ISSUE","PDH",
AK441="BSS Hardware Issue","BSS",
AK441="Sites strategiques, MLL, Pylone, etc.","ENVTECH",
AK441="AKTIVCO DEFAUT GE &amp; POWER Cabinet","AKTIVCO",
AK441="AKTIVCO Coupure ENEO &amp; Baisse de tension","AKTIVCO GRID ONLY",
AK441="Coupure ENEO &amp; Baisse de tension","IHS GRID ONLY",
AK441="Defaut GE &amp; POWER Cabinet","IHS",
AK441="Sharing","Partners",
AK441="Sites strategiques &amp; DataCenter","SST &amp; DC",
AK441="Exclu","Exclu",
AK441="SAT","SAT",
AK441="SPARE-ISSUE","SPARE-ISSUE",
AK441="Fiber CAmtel","TRANS_FO_CAMTEL",
AK441="Fiber AOF","Fiber AOF",
AK441="Projet OCM (HUAWEI)","TRAVAUX-HUAWEI",
AK441="Projet OCM (NOKIA)","TRAVAUX-NOKIA",
AK441="ACCESS-ISSUE","ACCESS-ISSUE",
AK441="Projet OCM (ZTE, NOKIA, autres projets)","TRAVAUX OCM",
AK441="No root CAuse","No root cause",
AK441="ODU HS","PDH",
AK441="IP &amp; VLAN","PDH",
AK441="Warehouse HUAWEI","SPARE-ISSUE",
AK441="SPARE-HS","SPARE-ISSUE",
AK441="Power Telco","BSS",AK441="no impacts","no impacts"
),"")</f>
        <v>No root cause</v>
      </c>
      <c r="AJ441" s="56" t="str" cm="1">
        <f t="array" ref="AJ441">IFERROR(_xlfn.IFS(
AK441="MPR ISSUE","TX ISSUE",
AK441="BSS Hardware Issue","RAN ISSUE",
AK441="Sites strategiques, MLL, Pylone, etc.","ENVTECH",
AK441="AKTIVCO DEFAUT GE &amp; POWER Cabinet","POWER ISSUE",
AK441="AKTIVCO Coupure ENEO &amp; Baisse de tension","POWER ISSUE",
AK441="Coupure ENEO &amp; Baisse de tension","POWER ISSUE",
AK441="Defaut GE &amp; POWER Cabinet","POWER ISSUE",
AK441="Sharing","POWER ISSUE",
AK441="Sites strategiques &amp; DataCenter","POWER ISSUE",
AK441="Exclu","Exclu",
AK441="SAT","TX ISSUE",
AK441="SPARE-ISSUE","SPARE-ISSUE",
AK441="Fiber CAmtel","TX ISSUE",
AK441="Fiber AOF","TX ISSUE",
AK441="Projet OCM (HUAWEI)","TRAVAUX-HUAWEI",
AK441="Projet OCM (NOKIA)","TRAVAUX -NOKIA",
AK441="ACCESS-ISSUE","ACCESS-ISSUE",
AK441="Projet OCM (ZTE, NOKIA, autres projets)","TRAVAUX OCM",
AK441="No root CAuse","No root cause",
AK441="ODU HS","TX ISSUE",
AK441="IP &amp; VLAN","TX ISSUE",
AK441="Warehouse HUAWEI","SPARE-ISSUE",
AK441="SPARE-HS","SPARE-ISSUE",
AK441="Power Telco","RAN ISSUE",AK441="no impacts","no impacts"
),"")</f>
        <v>No root cause</v>
      </c>
      <c r="AK441" s="81" t="s">
        <v>5620</v>
      </c>
      <c r="AL441" s="56" t="str" cm="1">
        <f t="array" ref="AL441">IFERROR(_xlfn.IFS(
AK441="MPR ISSUE","ACTIVE",
AK441="BSS Hardware Issue","ACTIVE",
AK441="Sites strategiques, MLL, Pylone, etc.","PASSIVE",
AK441="AKTIVCO DEFAUT GE &amp; POWER Cabinet","PASSIVE",
AK441="AKTIVCO Coupure ENEO &amp; Baisse de tension","PASSIVE",
AK441="Coupure ENEO &amp; Baisse de tension","PASSIVE",
AK441="Defaut GE &amp; POWER Cabinet","PASSIVE",
AK441="Sharing","PASSIVE",
AK441="Sites strategiques &amp; DataCenter","PASSIVE",
AK441="Exclu","Exclu",
AK441="SAT","ACTIVE",
AK441="SPARE-ISSUE","SPARE-ISSUE",
AK441="Fiber CAmtel","ACTIVE",
AK441="Fiber AOF","ACTIVE",
AK441="Projet OCM (HUAWEI)","PLANNED WORKS",
AK441="Projet OCM (NOKIA)","PLANNED WORKS",
AK441="ACCESS-ISSUE","ACCESS-ISSUE",
AK441="Projet OCM (ZTE, NOKIA, autres projets)","PLANNED WORKS",
AK441="No root CAuse","No root cause",
AK441="ODU HS","ACTIVE",
AK441="IP &amp; VLAN","ACTIVE",
AK441="Warehouse HUAWEI","SPARE-ISSUE",
AK441="SPARE-HS","SPARE-ISSUE",
AK441="Power Telco","ACTIVE", AK441="no impacts","no impacts"
),"")</f>
        <v>No root cause</v>
      </c>
      <c r="AM441" s="108" t="s">
        <v>5537</v>
      </c>
      <c r="AN441" s="117" t="s">
        <v>1886</v>
      </c>
      <c r="AP441" s="23" t="s">
        <v>5537</v>
      </c>
      <c r="AQ441" s="23" t="s">
        <v>5537</v>
      </c>
      <c r="AR441" s="7"/>
      <c r="AS441" s="6"/>
      <c r="AT441" s="7"/>
      <c r="AU441" s="3" t="s">
        <v>5537</v>
      </c>
      <c r="AV441" s="24" t="s">
        <v>5537</v>
      </c>
      <c r="AW441" s="24" t="s">
        <v>5537</v>
      </c>
      <c r="AX441" s="24" t="s">
        <v>5537</v>
      </c>
      <c r="AY441" s="24" t="s">
        <v>5537</v>
      </c>
      <c r="AZ441" s="24" t="s">
        <v>5537</v>
      </c>
      <c r="BA441" s="24" t="s">
        <v>5537</v>
      </c>
      <c r="BB441" s="24" t="s">
        <v>5537</v>
      </c>
      <c r="BC441" s="24" t="s">
        <v>5537</v>
      </c>
      <c r="BD441" s="24" t="s">
        <v>5537</v>
      </c>
      <c r="BE441" s="24" t="s">
        <v>5537</v>
      </c>
      <c r="BF441" s="24" t="s">
        <v>5537</v>
      </c>
      <c r="BG441" s="24" t="s">
        <v>5537</v>
      </c>
      <c r="BH441" s="24" t="s">
        <v>5537</v>
      </c>
      <c r="BI441" s="9" t="s">
        <v>5537</v>
      </c>
      <c r="BJ441" s="14"/>
      <c r="BK441" s="14" t="s">
        <v>5537</v>
      </c>
      <c r="BL441" s="14" t="str">
        <f>_xlfn.XLOOKUP(B441,'[4]cell downs 18042026 17h'!$B:$B,'[4]cell downs 18042026 17h'!$B:$B,"")</f>
        <v/>
      </c>
      <c r="BM441" s="14" t="str">
        <f>_xlfn.XLOOKUP(B441,'[5]Cells Huawei 19042026 15h'!$B:$B,'[5]Cells Huawei 19042026 15h'!$B:$B,"")</f>
        <v/>
      </c>
      <c r="BN441" s="9" t="str">
        <f>_xlfn.XLOOKUP(B441,'[6]cells down 19042026 9H40'!$B:$B,'[6]cells down 19042026 9H40'!$B:$B,"")</f>
        <v/>
      </c>
      <c r="BO441" s="9" t="s">
        <v>1886</v>
      </c>
      <c r="BP441" s="9" t="s">
        <v>5537</v>
      </c>
    </row>
    <row r="442" spans="1:68" s="9" customFormat="1" x14ac:dyDescent="0.35">
      <c r="A442" s="1" t="s">
        <v>631</v>
      </c>
      <c r="B442" s="8" t="s">
        <v>632</v>
      </c>
      <c r="C442" s="3" t="str">
        <f>_xlfn.XLOOKUP(B442,'[1]daily break down'!$D:$D,'[1]daily break down'!$E:$E,"")</f>
        <v>CENTRE</v>
      </c>
      <c r="D442" s="1" t="s">
        <v>11</v>
      </c>
      <c r="E442" s="1" t="s">
        <v>237</v>
      </c>
      <c r="F442" s="3" t="s">
        <v>69</v>
      </c>
      <c r="G442" s="1" t="s">
        <v>633</v>
      </c>
      <c r="H442" s="40" t="str">
        <f>_xlfn.XLOOKUP(B442,[2]CALCULATION!$B:$B,[2]CALCULATION!$H:$H,"")</f>
        <v>NOKIA</v>
      </c>
      <c r="I442" s="34">
        <v>0.2687475526084302</v>
      </c>
      <c r="J442" s="34">
        <v>9.1133573809167021E-2</v>
      </c>
      <c r="K442" s="34">
        <v>1.1858005562646179</v>
      </c>
      <c r="L442" s="34">
        <v>0.55118407860319685</v>
      </c>
      <c r="M442" s="34">
        <v>2.8802754279287506E-2</v>
      </c>
      <c r="N442" s="34">
        <v>5.1455390080655757E-2</v>
      </c>
      <c r="O442" s="34">
        <v>0.17746969449479591</v>
      </c>
      <c r="P442" s="34">
        <v>0.12280397863974239</v>
      </c>
      <c r="Q442" s="34">
        <v>0.12264165879721667</v>
      </c>
      <c r="R442" s="34">
        <v>0.21382933922055894</v>
      </c>
      <c r="S442" s="109">
        <v>0.72843734664129178</v>
      </c>
      <c r="T442" s="109">
        <f>_xlfn.XLOOKUP(B442,'[3]Nur des jours'!$B:$B,'[3]Nur des jours'!$U:$U,"")</f>
        <v>0.2971145696894984</v>
      </c>
      <c r="U442" s="109">
        <v>3.3383780946124715E-2</v>
      </c>
      <c r="V442" s="109">
        <v>4.2072949750736943E-2</v>
      </c>
      <c r="W442" s="109">
        <v>0.2971145696894984</v>
      </c>
      <c r="X442" s="109">
        <v>0.34022195398264432</v>
      </c>
      <c r="Y442" s="109">
        <v>0.71593571381690657</v>
      </c>
      <c r="Z442" s="109">
        <v>1.897812848675781</v>
      </c>
      <c r="AA442" s="109">
        <v>1.7761062742378713</v>
      </c>
      <c r="AB442" s="109">
        <v>1.291455856040955</v>
      </c>
      <c r="AC442" s="109">
        <v>0.6965426903109001</v>
      </c>
      <c r="AD442" s="109">
        <v>0</v>
      </c>
      <c r="AE442" s="109">
        <v>9.9466231776116978E-2</v>
      </c>
      <c r="AF442" s="109">
        <v>9.9466231776116978E-2</v>
      </c>
      <c r="AG442" s="57" t="str">
        <f>_xlfn.XLOOKUP(B442,[3]CALCULATION!$B:$B,[3]CALCULATION!$M:$M,"")</f>
        <v>Operationnel</v>
      </c>
      <c r="AH442" s="57"/>
      <c r="AI442" s="56" t="str" cm="1">
        <f t="array" ref="AI442">IFERROR(_xlfn.IFS(
AK442="MPR ISSUE","PDH",
AK442="BSS Hardware Issue","BSS",
AK442="Sites strategiques, MLL, Pylone, etc.","ENVTECH",
AK442="AKTIVCO DEFAUT GE &amp; POWER Cabinet","AKTIVCO",
AK442="AKTIVCO Coupure ENEO &amp; Baisse de tension","AKTIVCO GRID ONLY",
AK442="Coupure ENEO &amp; Baisse de tension","IHS GRID ONLY",
AK442="Defaut GE &amp; POWER Cabinet","IHS",
AK442="Sharing","Partners",
AK442="Sites strategiques &amp; DataCenter","SST &amp; DC",
AK442="Exclu","Exclu",
AK442="SAT","SAT",
AK442="SPARE-ISSUE","SPARE-ISSUE",
AK442="Fiber CAmtel","TRANS_FO_CAMTEL",
AK442="Fiber AOF","Fiber AOF",
AK442="Projet OCM (HUAWEI)","TRAVAUX-HUAWEI",
AK442="Projet OCM (NOKIA)","TRAVAUX-NOKIA",
AK442="ACCESS-ISSUE","ACCESS-ISSUE",
AK442="Projet OCM (ZTE, NOKIA, autres projets)","TRAVAUX OCM",
AK442="No root CAuse","No root cause",
AK442="ODU HS","PDH",
AK442="IP &amp; VLAN","PDH",
AK442="Warehouse HUAWEI","SPARE-ISSUE",
AK442="SPARE-HS","SPARE-ISSUE",
AK442="Power Telco","BSS",AK442="no impacts","no impacts"
),"")</f>
        <v>No root cause</v>
      </c>
      <c r="AJ442" s="56" t="str" cm="1">
        <f t="array" ref="AJ442">IFERROR(_xlfn.IFS(
AK442="MPR ISSUE","TX ISSUE",
AK442="BSS Hardware Issue","RAN ISSUE",
AK442="Sites strategiques, MLL, Pylone, etc.","ENVTECH",
AK442="AKTIVCO DEFAUT GE &amp; POWER Cabinet","POWER ISSUE",
AK442="AKTIVCO Coupure ENEO &amp; Baisse de tension","POWER ISSUE",
AK442="Coupure ENEO &amp; Baisse de tension","POWER ISSUE",
AK442="Defaut GE &amp; POWER Cabinet","POWER ISSUE",
AK442="Sharing","POWER ISSUE",
AK442="Sites strategiques &amp; DataCenter","POWER ISSUE",
AK442="Exclu","Exclu",
AK442="SAT","TX ISSUE",
AK442="SPARE-ISSUE","SPARE-ISSUE",
AK442="Fiber CAmtel","TX ISSUE",
AK442="Fiber AOF","TX ISSUE",
AK442="Projet OCM (HUAWEI)","TRAVAUX-HUAWEI",
AK442="Projet OCM (NOKIA)","TRAVAUX -NOKIA",
AK442="ACCESS-ISSUE","ACCESS-ISSUE",
AK442="Projet OCM (ZTE, NOKIA, autres projets)","TRAVAUX OCM",
AK442="No root CAuse","No root cause",
AK442="ODU HS","TX ISSUE",
AK442="IP &amp; VLAN","TX ISSUE",
AK442="Warehouse HUAWEI","SPARE-ISSUE",
AK442="SPARE-HS","SPARE-ISSUE",
AK442="Power Telco","RAN ISSUE",AK442="no impacts","no impacts"
),"")</f>
        <v>No root cause</v>
      </c>
      <c r="AK442" s="81" t="s">
        <v>5620</v>
      </c>
      <c r="AL442" s="56" t="str" cm="1">
        <f t="array" ref="AL442">IFERROR(_xlfn.IFS(
AK442="MPR ISSUE","ACTIVE",
AK442="BSS Hardware Issue","ACTIVE",
AK442="Sites strategiques, MLL, Pylone, etc.","PASSIVE",
AK442="AKTIVCO DEFAUT GE &amp; POWER Cabinet","PASSIVE",
AK442="AKTIVCO Coupure ENEO &amp; Baisse de tension","PASSIVE",
AK442="Coupure ENEO &amp; Baisse de tension","PASSIVE",
AK442="Defaut GE &amp; POWER Cabinet","PASSIVE",
AK442="Sharing","PASSIVE",
AK442="Sites strategiques &amp; DataCenter","PASSIVE",
AK442="Exclu","Exclu",
AK442="SAT","ACTIVE",
AK442="SPARE-ISSUE","SPARE-ISSUE",
AK442="Fiber CAmtel","ACTIVE",
AK442="Fiber AOF","ACTIVE",
AK442="Projet OCM (HUAWEI)","PLANNED WORKS",
AK442="Projet OCM (NOKIA)","PLANNED WORKS",
AK442="ACCESS-ISSUE","ACCESS-ISSUE",
AK442="Projet OCM (ZTE, NOKIA, autres projets)","PLANNED WORKS",
AK442="No root CAuse","No root cause",
AK442="ODU HS","ACTIVE",
AK442="IP &amp; VLAN","ACTIVE",
AK442="Warehouse HUAWEI","SPARE-ISSUE",
AK442="SPARE-HS","SPARE-ISSUE",
AK442="Power Telco","ACTIVE", AK442="no impacts","no impacts"
),"")</f>
        <v>No root cause</v>
      </c>
      <c r="AM442" s="108" t="s">
        <v>5537</v>
      </c>
      <c r="AN442" s="117" t="s">
        <v>632</v>
      </c>
      <c r="AP442" s="23" t="s">
        <v>5537</v>
      </c>
      <c r="AQ442" s="23" t="s">
        <v>5537</v>
      </c>
      <c r="AR442" s="7"/>
      <c r="AS442" s="6"/>
      <c r="AT442" s="7"/>
      <c r="AU442" s="3" t="s">
        <v>5537</v>
      </c>
      <c r="AV442" s="24" t="s">
        <v>5537</v>
      </c>
      <c r="AW442" s="24" t="s">
        <v>5537</v>
      </c>
      <c r="AX442" s="24" t="s">
        <v>5537</v>
      </c>
      <c r="AY442" s="24" t="s">
        <v>5537</v>
      </c>
      <c r="AZ442" s="24" t="s">
        <v>5537</v>
      </c>
      <c r="BA442" s="24" t="s">
        <v>5537</v>
      </c>
      <c r="BB442" s="24" t="s">
        <v>5537</v>
      </c>
      <c r="BC442" s="24" t="s">
        <v>5537</v>
      </c>
      <c r="BD442" s="24" t="s">
        <v>5537</v>
      </c>
      <c r="BE442" s="24" t="s">
        <v>5537</v>
      </c>
      <c r="BF442" s="24" t="s">
        <v>5537</v>
      </c>
      <c r="BG442" s="24" t="s">
        <v>5537</v>
      </c>
      <c r="BH442" s="24" t="s">
        <v>5537</v>
      </c>
      <c r="BI442" s="9" t="s">
        <v>5537</v>
      </c>
      <c r="BJ442" s="14"/>
      <c r="BK442" s="14" t="s">
        <v>5537</v>
      </c>
      <c r="BL442" s="14" t="str">
        <f>_xlfn.XLOOKUP(B442,'[4]cell downs 18042026 17h'!$B:$B,'[4]cell downs 18042026 17h'!$B:$B,"")</f>
        <v/>
      </c>
      <c r="BM442" s="14" t="str">
        <f>_xlfn.XLOOKUP(B442,'[5]Cells Huawei 19042026 15h'!$B:$B,'[5]Cells Huawei 19042026 15h'!$B:$B,"")</f>
        <v/>
      </c>
      <c r="BN442" s="9" t="str">
        <f>_xlfn.XLOOKUP(B442,'[6]cells down 19042026 9H40'!$B:$B,'[6]cells down 19042026 9H40'!$B:$B,"")</f>
        <v/>
      </c>
      <c r="BO442" s="9" t="s">
        <v>632</v>
      </c>
      <c r="BP442" s="9" t="s">
        <v>154</v>
      </c>
    </row>
    <row r="443" spans="1:68" s="9" customFormat="1" x14ac:dyDescent="0.35">
      <c r="A443" s="1" t="s">
        <v>2311</v>
      </c>
      <c r="B443" s="8" t="s">
        <v>2312</v>
      </c>
      <c r="C443" s="3" t="str">
        <f>_xlfn.XLOOKUP(B443,'[1]daily break down'!$D:$D,'[1]daily break down'!$E:$E,"")</f>
        <v>Yaounde</v>
      </c>
      <c r="D443" s="1" t="s">
        <v>11</v>
      </c>
      <c r="E443" s="1" t="s">
        <v>12</v>
      </c>
      <c r="F443" s="3" t="s">
        <v>37</v>
      </c>
      <c r="G443" s="1" t="s">
        <v>38</v>
      </c>
      <c r="H443" s="41" t="str">
        <f>_xlfn.XLOOKUP(B443,[2]CALCULATION!$B:$B,[2]CALCULATION!$H:$H,"")</f>
        <v>ZTE</v>
      </c>
      <c r="I443" s="34">
        <v>0</v>
      </c>
      <c r="J443" s="34">
        <v>0</v>
      </c>
      <c r="K443" s="34">
        <v>0</v>
      </c>
      <c r="L443" s="34">
        <v>0</v>
      </c>
      <c r="M443" s="34">
        <v>0</v>
      </c>
      <c r="N443" s="34">
        <v>0</v>
      </c>
      <c r="O443" s="34">
        <v>0</v>
      </c>
      <c r="P443" s="34">
        <v>0</v>
      </c>
      <c r="Q443" s="34">
        <v>11.548855273333279</v>
      </c>
      <c r="R443" s="34">
        <v>0</v>
      </c>
      <c r="S443" s="109">
        <v>0</v>
      </c>
      <c r="T443" s="109">
        <f>_xlfn.XLOOKUP(B443,'[3]Nur des jours'!$B:$B,'[3]Nur des jours'!$U:$U,"")</f>
        <v>0</v>
      </c>
      <c r="U443" s="109">
        <v>0</v>
      </c>
      <c r="V443" s="109">
        <v>0</v>
      </c>
      <c r="W443" s="109">
        <v>0</v>
      </c>
      <c r="X443" s="109">
        <v>1.9815842115325903</v>
      </c>
      <c r="Y443" s="109">
        <v>0</v>
      </c>
      <c r="Z443" s="109">
        <v>0</v>
      </c>
      <c r="AA443" s="109">
        <v>0</v>
      </c>
      <c r="AB443" s="109">
        <v>0.36404961861468516</v>
      </c>
      <c r="AC443" s="109">
        <v>0</v>
      </c>
      <c r="AD443" s="109">
        <v>0</v>
      </c>
      <c r="AE443" s="109">
        <v>9.8092930745677528E-2</v>
      </c>
      <c r="AF443" s="109">
        <v>9.8092930745677528E-2</v>
      </c>
      <c r="AG443" s="57" t="str">
        <f>_xlfn.XLOOKUP(B443,[3]CALCULATION!$B:$B,[3]CALCULATION!$M:$M,"")</f>
        <v>Operationnel</v>
      </c>
      <c r="AH443" s="57"/>
      <c r="AI443" s="56" t="str" cm="1">
        <f t="array" ref="AI443">IFERROR(_xlfn.IFS(
AK443="MPR ISSUE","PDH",
AK443="BSS Hardware Issue","BSS",
AK443="Sites strategiques, MLL, Pylone, etc.","ENVTECH",
AK443="AKTIVCO DEFAUT GE &amp; POWER Cabinet","AKTIVCO",
AK443="AKTIVCO Coupure ENEO &amp; Baisse de tension","AKTIVCO GRID ONLY",
AK443="Coupure ENEO &amp; Baisse de tension","IHS GRID ONLY",
AK443="Defaut GE &amp; POWER Cabinet","IHS",
AK443="Sharing","Partners",
AK443="Sites strategiques &amp; DataCenter","SST &amp; DC",
AK443="Exclu","Exclu",
AK443="SAT","SAT",
AK443="SPARE-ISSUE","SPARE-ISSUE",
AK443="Fiber CAmtel","TRANS_FO_CAMTEL",
AK443="Fiber AOF","Fiber AOF",
AK443="Projet OCM (HUAWEI)","TRAVAUX-HUAWEI",
AK443="Projet OCM (NOKIA)","TRAVAUX-NOKIA",
AK443="ACCESS-ISSUE","ACCESS-ISSUE",
AK443="Projet OCM (ZTE, NOKIA, autres projets)","TRAVAUX OCM",
AK443="No root CAuse","No root cause",
AK443="ODU HS","PDH",
AK443="IP &amp; VLAN","PDH",
AK443="Warehouse HUAWEI","SPARE-ISSUE",
AK443="SPARE-HS","SPARE-ISSUE",
AK443="Power Telco","BSS",AK443="no impacts","no impacts"
),"")</f>
        <v>No root cause</v>
      </c>
      <c r="AJ443" s="56" t="str" cm="1">
        <f t="array" ref="AJ443">IFERROR(_xlfn.IFS(
AK443="MPR ISSUE","TX ISSUE",
AK443="BSS Hardware Issue","RAN ISSUE",
AK443="Sites strategiques, MLL, Pylone, etc.","ENVTECH",
AK443="AKTIVCO DEFAUT GE &amp; POWER Cabinet","POWER ISSUE",
AK443="AKTIVCO Coupure ENEO &amp; Baisse de tension","POWER ISSUE",
AK443="Coupure ENEO &amp; Baisse de tension","POWER ISSUE",
AK443="Defaut GE &amp; POWER Cabinet","POWER ISSUE",
AK443="Sharing","POWER ISSUE",
AK443="Sites strategiques &amp; DataCenter","POWER ISSUE",
AK443="Exclu","Exclu",
AK443="SAT","TX ISSUE",
AK443="SPARE-ISSUE","SPARE-ISSUE",
AK443="Fiber CAmtel","TX ISSUE",
AK443="Fiber AOF","TX ISSUE",
AK443="Projet OCM (HUAWEI)","TRAVAUX-HUAWEI",
AK443="Projet OCM (NOKIA)","TRAVAUX -NOKIA",
AK443="ACCESS-ISSUE","ACCESS-ISSUE",
AK443="Projet OCM (ZTE, NOKIA, autres projets)","TRAVAUX OCM",
AK443="No root CAuse","No root cause",
AK443="ODU HS","TX ISSUE",
AK443="IP &amp; VLAN","TX ISSUE",
AK443="Warehouse HUAWEI","SPARE-ISSUE",
AK443="SPARE-HS","SPARE-ISSUE",
AK443="Power Telco","RAN ISSUE",AK443="no impacts","no impacts"
),"")</f>
        <v>No root cause</v>
      </c>
      <c r="AK443" s="81" t="s">
        <v>5620</v>
      </c>
      <c r="AL443" s="56" t="str" cm="1">
        <f t="array" ref="AL443">IFERROR(_xlfn.IFS(
AK443="MPR ISSUE","ACTIVE",
AK443="BSS Hardware Issue","ACTIVE",
AK443="Sites strategiques, MLL, Pylone, etc.","PASSIVE",
AK443="AKTIVCO DEFAUT GE &amp; POWER Cabinet","PASSIVE",
AK443="AKTIVCO Coupure ENEO &amp; Baisse de tension","PASSIVE",
AK443="Coupure ENEO &amp; Baisse de tension","PASSIVE",
AK443="Defaut GE &amp; POWER Cabinet","PASSIVE",
AK443="Sharing","PASSIVE",
AK443="Sites strategiques &amp; DataCenter","PASSIVE",
AK443="Exclu","Exclu",
AK443="SAT","ACTIVE",
AK443="SPARE-ISSUE","SPARE-ISSUE",
AK443="Fiber CAmtel","ACTIVE",
AK443="Fiber AOF","ACTIVE",
AK443="Projet OCM (HUAWEI)","PLANNED WORKS",
AK443="Projet OCM (NOKIA)","PLANNED WORKS",
AK443="ACCESS-ISSUE","ACCESS-ISSUE",
AK443="Projet OCM (ZTE, NOKIA, autres projets)","PLANNED WORKS",
AK443="No root CAuse","No root cause",
AK443="ODU HS","ACTIVE",
AK443="IP &amp; VLAN","ACTIVE",
AK443="Warehouse HUAWEI","SPARE-ISSUE",
AK443="SPARE-HS","SPARE-ISSUE",
AK443="Power Telco","ACTIVE", AK443="no impacts","no impacts"
),"")</f>
        <v>No root cause</v>
      </c>
      <c r="AM443" s="108" t="s">
        <v>5537</v>
      </c>
      <c r="AN443" s="117" t="s">
        <v>2312</v>
      </c>
      <c r="AP443" s="23" t="s">
        <v>5537</v>
      </c>
      <c r="AQ443" s="23" t="s">
        <v>5537</v>
      </c>
      <c r="AR443" s="7"/>
      <c r="AS443" s="6"/>
      <c r="AT443" s="7"/>
      <c r="AU443" s="3" t="s">
        <v>5537</v>
      </c>
      <c r="AV443" s="24" t="s">
        <v>5537</v>
      </c>
      <c r="AW443" s="24" t="s">
        <v>5537</v>
      </c>
      <c r="AX443" s="24" t="s">
        <v>5537</v>
      </c>
      <c r="AY443" s="24" t="s">
        <v>5537</v>
      </c>
      <c r="AZ443" s="24" t="s">
        <v>5537</v>
      </c>
      <c r="BA443" s="24" t="s">
        <v>5537</v>
      </c>
      <c r="BB443" s="24" t="s">
        <v>5537</v>
      </c>
      <c r="BC443" s="24" t="s">
        <v>5537</v>
      </c>
      <c r="BD443" s="24" t="s">
        <v>5537</v>
      </c>
      <c r="BE443" s="24" t="s">
        <v>5537</v>
      </c>
      <c r="BF443" s="24" t="s">
        <v>5537</v>
      </c>
      <c r="BG443" s="24" t="s">
        <v>5537</v>
      </c>
      <c r="BH443" s="24" t="s">
        <v>5537</v>
      </c>
      <c r="BI443" s="9" t="s">
        <v>5537</v>
      </c>
      <c r="BJ443" s="14"/>
      <c r="BK443" s="14" t="s">
        <v>5537</v>
      </c>
      <c r="BL443" s="14" t="str">
        <f>_xlfn.XLOOKUP(B443,'[4]cell downs 18042026 17h'!$B:$B,'[4]cell downs 18042026 17h'!$B:$B,"")</f>
        <v/>
      </c>
      <c r="BM443" s="14" t="str">
        <f>_xlfn.XLOOKUP(B443,'[5]Cells Huawei 19042026 15h'!$B:$B,'[5]Cells Huawei 19042026 15h'!$B:$B,"")</f>
        <v/>
      </c>
      <c r="BN443" s="9" t="str">
        <f>_xlfn.XLOOKUP(B443,'[6]cells down 19042026 9H40'!$B:$B,'[6]cells down 19042026 9H40'!$B:$B,"")</f>
        <v/>
      </c>
      <c r="BO443" s="9" t="s">
        <v>2312</v>
      </c>
      <c r="BP443" s="9" t="s">
        <v>318</v>
      </c>
    </row>
    <row r="444" spans="1:68" s="9" customFormat="1" x14ac:dyDescent="0.35">
      <c r="A444" s="1" t="s">
        <v>1312</v>
      </c>
      <c r="B444" s="8" t="s">
        <v>1313</v>
      </c>
      <c r="C444" s="3" t="str">
        <f>_xlfn.XLOOKUP(B444,'[1]daily break down'!$D:$D,'[1]daily break down'!$E:$E,"")</f>
        <v>Maroua</v>
      </c>
      <c r="D444" s="1" t="s">
        <v>21</v>
      </c>
      <c r="E444" s="1" t="s">
        <v>89</v>
      </c>
      <c r="F444" s="3" t="s">
        <v>55</v>
      </c>
      <c r="G444" s="1" t="s">
        <v>84</v>
      </c>
      <c r="H444" s="39" t="str">
        <f>_xlfn.XLOOKUP(B444,[2]CALCULATION!$B:$B,[2]CALCULATION!$H:$H,"")</f>
        <v>Huawei</v>
      </c>
      <c r="I444" s="34">
        <v>0.33897349850042657</v>
      </c>
      <c r="J444" s="34">
        <v>0.10429953800013127</v>
      </c>
      <c r="K444" s="34">
        <v>0.27073648885806983</v>
      </c>
      <c r="L444" s="34">
        <v>0.23258725633716001</v>
      </c>
      <c r="M444" s="34">
        <v>0.45087077986376861</v>
      </c>
      <c r="N444" s="34">
        <v>0.53503451444355987</v>
      </c>
      <c r="O444" s="34">
        <v>0.55773856914160469</v>
      </c>
      <c r="P444" s="34">
        <v>0.27820938667305878</v>
      </c>
      <c r="Q444" s="34">
        <v>0.14999300864929957</v>
      </c>
      <c r="R444" s="34">
        <v>0.37833551634691942</v>
      </c>
      <c r="S444" s="109">
        <v>0.48017381353924998</v>
      </c>
      <c r="T444" s="109">
        <f>_xlfn.XLOOKUP(B444,'[3]Nur des jours'!$B:$B,'[3]Nur des jours'!$U:$U,"")</f>
        <v>9.0958899418719139E-2</v>
      </c>
      <c r="U444" s="109">
        <v>6.1334834333524532E-2</v>
      </c>
      <c r="V444" s="109">
        <v>0.1317120533739688</v>
      </c>
      <c r="W444" s="109">
        <v>9.0958899418719139E-2</v>
      </c>
      <c r="X444" s="109">
        <v>0.10522696207263586</v>
      </c>
      <c r="Y444" s="109">
        <v>0.26012461725921932</v>
      </c>
      <c r="Z444" s="109">
        <v>2.9249528440529287E-2</v>
      </c>
      <c r="AA444" s="109">
        <v>0.23328282439153847</v>
      </c>
      <c r="AB444" s="109">
        <v>0.13964866322520997</v>
      </c>
      <c r="AC444" s="109">
        <v>0.11615289617879453</v>
      </c>
      <c r="AD444" s="109">
        <v>0.1442376347705458</v>
      </c>
      <c r="AE444" s="109">
        <v>9.7914579962503523E-2</v>
      </c>
      <c r="AF444" s="109">
        <v>9.7914579962503523E-2</v>
      </c>
      <c r="AG444" s="57" t="str">
        <f>_xlfn.XLOOKUP(B444,[3]CALCULATION!$B:$B,[3]CALCULATION!$M:$M,"")</f>
        <v>Operationnel</v>
      </c>
      <c r="AH444" s="57"/>
      <c r="AI444" s="56" t="str" cm="1">
        <f t="array" ref="AI444">IFERROR(_xlfn.IFS(
AK444="MPR ISSUE","PDH",
AK444="BSS Hardware Issue","BSS",
AK444="Sites strategiques, MLL, Pylone, etc.","ENVTECH",
AK444="AKTIVCO DEFAUT GE &amp; POWER Cabinet","AKTIVCO",
AK444="AKTIVCO Coupure ENEO &amp; Baisse de tension","AKTIVCO GRID ONLY",
AK444="Coupure ENEO &amp; Baisse de tension","IHS GRID ONLY",
AK444="Defaut GE &amp; POWER Cabinet","IHS",
AK444="Sharing","Partners",
AK444="Sites strategiques &amp; DataCenter","SST &amp; DC",
AK444="Exclu","Exclu",
AK444="SAT","SAT",
AK444="SPARE-ISSUE","SPARE-ISSUE",
AK444="Fiber CAmtel","TRANS_FO_CAMTEL",
AK444="Fiber AOF","Fiber AOF",
AK444="Projet OCM (HUAWEI)","TRAVAUX-HUAWEI",
AK444="Projet OCM (NOKIA)","TRAVAUX-NOKIA",
AK444="ACCESS-ISSUE","ACCESS-ISSUE",
AK444="Projet OCM (ZTE, NOKIA, autres projets)","TRAVAUX OCM",
AK444="No root CAuse","No root cause",
AK444="ODU HS","PDH",
AK444="IP &amp; VLAN","PDH",
AK444="Warehouse HUAWEI","SPARE-ISSUE",
AK444="SPARE-HS","SPARE-ISSUE",
AK444="Power Telco","BSS",AK444="no impacts","no impacts"
),"")</f>
        <v>No root cause</v>
      </c>
      <c r="AJ444" s="56" t="str" cm="1">
        <f t="array" ref="AJ444">IFERROR(_xlfn.IFS(
AK444="MPR ISSUE","TX ISSUE",
AK444="BSS Hardware Issue","RAN ISSUE",
AK444="Sites strategiques, MLL, Pylone, etc.","ENVTECH",
AK444="AKTIVCO DEFAUT GE &amp; POWER Cabinet","POWER ISSUE",
AK444="AKTIVCO Coupure ENEO &amp; Baisse de tension","POWER ISSUE",
AK444="Coupure ENEO &amp; Baisse de tension","POWER ISSUE",
AK444="Defaut GE &amp; POWER Cabinet","POWER ISSUE",
AK444="Sharing","POWER ISSUE",
AK444="Sites strategiques &amp; DataCenter","POWER ISSUE",
AK444="Exclu","Exclu",
AK444="SAT","TX ISSUE",
AK444="SPARE-ISSUE","SPARE-ISSUE",
AK444="Fiber CAmtel","TX ISSUE",
AK444="Fiber AOF","TX ISSUE",
AK444="Projet OCM (HUAWEI)","TRAVAUX-HUAWEI",
AK444="Projet OCM (NOKIA)","TRAVAUX -NOKIA",
AK444="ACCESS-ISSUE","ACCESS-ISSUE",
AK444="Projet OCM (ZTE, NOKIA, autres projets)","TRAVAUX OCM",
AK444="No root CAuse","No root cause",
AK444="ODU HS","TX ISSUE",
AK444="IP &amp; VLAN","TX ISSUE",
AK444="Warehouse HUAWEI","SPARE-ISSUE",
AK444="SPARE-HS","SPARE-ISSUE",
AK444="Power Telco","RAN ISSUE",AK444="no impacts","no impacts"
),"")</f>
        <v>No root cause</v>
      </c>
      <c r="AK444" s="81" t="s">
        <v>5620</v>
      </c>
      <c r="AL444" s="56" t="str" cm="1">
        <f t="array" ref="AL444">IFERROR(_xlfn.IFS(
AK444="MPR ISSUE","ACTIVE",
AK444="BSS Hardware Issue","ACTIVE",
AK444="Sites strategiques, MLL, Pylone, etc.","PASSIVE",
AK444="AKTIVCO DEFAUT GE &amp; POWER Cabinet","PASSIVE",
AK444="AKTIVCO Coupure ENEO &amp; Baisse de tension","PASSIVE",
AK444="Coupure ENEO &amp; Baisse de tension","PASSIVE",
AK444="Defaut GE &amp; POWER Cabinet","PASSIVE",
AK444="Sharing","PASSIVE",
AK444="Sites strategiques &amp; DataCenter","PASSIVE",
AK444="Exclu","Exclu",
AK444="SAT","ACTIVE",
AK444="SPARE-ISSUE","SPARE-ISSUE",
AK444="Fiber CAmtel","ACTIVE",
AK444="Fiber AOF","ACTIVE",
AK444="Projet OCM (HUAWEI)","PLANNED WORKS",
AK444="Projet OCM (NOKIA)","PLANNED WORKS",
AK444="ACCESS-ISSUE","ACCESS-ISSUE",
AK444="Projet OCM (ZTE, NOKIA, autres projets)","PLANNED WORKS",
AK444="No root CAuse","No root cause",
AK444="ODU HS","ACTIVE",
AK444="IP &amp; VLAN","ACTIVE",
AK444="Warehouse HUAWEI","SPARE-ISSUE",
AK444="SPARE-HS","SPARE-ISSUE",
AK444="Power Telco","ACTIVE", AK444="no impacts","no impacts"
),"")</f>
        <v>No root cause</v>
      </c>
      <c r="AM444" s="108" t="s">
        <v>5537</v>
      </c>
      <c r="AN444" s="117" t="s">
        <v>1313</v>
      </c>
      <c r="AP444" s="23" t="s">
        <v>5537</v>
      </c>
      <c r="AQ444" s="23" t="s">
        <v>5537</v>
      </c>
      <c r="AR444" s="7"/>
      <c r="AS444" s="6"/>
      <c r="AT444" s="7"/>
      <c r="AU444" s="3" t="s">
        <v>5537</v>
      </c>
      <c r="AV444" s="24" t="s">
        <v>5537</v>
      </c>
      <c r="AW444" s="24" t="s">
        <v>5537</v>
      </c>
      <c r="AX444" s="24" t="s">
        <v>5537</v>
      </c>
      <c r="AY444" s="24" t="s">
        <v>5537</v>
      </c>
      <c r="AZ444" s="24" t="s">
        <v>5537</v>
      </c>
      <c r="BA444" s="24" t="s">
        <v>5537</v>
      </c>
      <c r="BB444" s="24" t="s">
        <v>5537</v>
      </c>
      <c r="BC444" s="24" t="s">
        <v>5537</v>
      </c>
      <c r="BD444" s="24" t="s">
        <v>5537</v>
      </c>
      <c r="BE444" s="24" t="s">
        <v>5537</v>
      </c>
      <c r="BF444" s="24" t="s">
        <v>5537</v>
      </c>
      <c r="BG444" s="24" t="s">
        <v>5537</v>
      </c>
      <c r="BH444" s="24" t="s">
        <v>5537</v>
      </c>
      <c r="BI444" s="9" t="s">
        <v>5537</v>
      </c>
      <c r="BJ444" s="14"/>
      <c r="BK444" s="14" t="s">
        <v>5537</v>
      </c>
      <c r="BL444" s="14" t="str">
        <f>_xlfn.XLOOKUP(B444,'[4]cell downs 18042026 17h'!$B:$B,'[4]cell downs 18042026 17h'!$B:$B,"")</f>
        <v/>
      </c>
      <c r="BM444" s="14" t="str">
        <f>_xlfn.XLOOKUP(B444,'[5]Cells Huawei 19042026 15h'!$B:$B,'[5]Cells Huawei 19042026 15h'!$B:$B,"")</f>
        <v/>
      </c>
      <c r="BN444" s="9" t="str">
        <f>_xlfn.XLOOKUP(B444,'[6]cells down 19042026 9H40'!$B:$B,'[6]cells down 19042026 9H40'!$B:$B,"")</f>
        <v/>
      </c>
      <c r="BO444" s="9" t="s">
        <v>5537</v>
      </c>
      <c r="BP444" s="9" t="s">
        <v>318</v>
      </c>
    </row>
    <row r="445" spans="1:68" s="9" customFormat="1" x14ac:dyDescent="0.35">
      <c r="A445" s="1" t="s">
        <v>5211</v>
      </c>
      <c r="B445" s="8" t="s">
        <v>5212</v>
      </c>
      <c r="C445" s="3" t="str">
        <f>_xlfn.XLOOKUP(B445,'[1]daily break down'!$D:$D,'[1]daily break down'!$E:$E,"")</f>
        <v>SUD-OUEST</v>
      </c>
      <c r="D445" s="1" t="s">
        <v>11</v>
      </c>
      <c r="E445" s="1" t="s">
        <v>12</v>
      </c>
      <c r="F445" s="3" t="s">
        <v>13</v>
      </c>
      <c r="G445" s="1" t="s">
        <v>63</v>
      </c>
      <c r="H445" s="39" t="str">
        <f>_xlfn.XLOOKUP(B445,[2]CALCULATION!$B:$B,[2]CALCULATION!$H:$H,"")</f>
        <v>Huawei</v>
      </c>
      <c r="I445" s="34">
        <v>0</v>
      </c>
      <c r="J445" s="34">
        <v>0</v>
      </c>
      <c r="K445" s="34">
        <v>0</v>
      </c>
      <c r="L445" s="34">
        <v>0</v>
      </c>
      <c r="M445" s="34">
        <v>0</v>
      </c>
      <c r="N445" s="34">
        <v>0</v>
      </c>
      <c r="O445" s="34">
        <v>0</v>
      </c>
      <c r="P445" s="34">
        <v>3.7453664466531408E-2</v>
      </c>
      <c r="Q445" s="34">
        <v>0</v>
      </c>
      <c r="R445" s="34">
        <v>0</v>
      </c>
      <c r="S445" s="109">
        <v>0</v>
      </c>
      <c r="T445" s="109">
        <f>_xlfn.XLOOKUP(B445,'[3]Nur des jours'!$B:$B,'[3]Nur des jours'!$U:$U,"")</f>
        <v>0</v>
      </c>
      <c r="U445" s="109">
        <v>0</v>
      </c>
      <c r="V445" s="109">
        <v>0</v>
      </c>
      <c r="W445" s="109">
        <v>0</v>
      </c>
      <c r="X445" s="109">
        <v>0</v>
      </c>
      <c r="Y445" s="109">
        <v>0</v>
      </c>
      <c r="Z445" s="109">
        <v>0</v>
      </c>
      <c r="AA445" s="109">
        <v>0</v>
      </c>
      <c r="AB445" s="109">
        <v>0</v>
      </c>
      <c r="AC445" s="109">
        <v>0.1174018520516848</v>
      </c>
      <c r="AD445" s="109">
        <v>0.100939781239056</v>
      </c>
      <c r="AE445" s="109">
        <v>9.7647053787742605E-2</v>
      </c>
      <c r="AF445" s="109">
        <v>9.7647053787742605E-2</v>
      </c>
      <c r="AG445" s="57" t="str">
        <f>_xlfn.XLOOKUP(B445,[3]CALCULATION!$B:$B,[3]CALCULATION!$M:$M,"")</f>
        <v>Operationnel</v>
      </c>
      <c r="AH445" s="57"/>
      <c r="AI445" s="56" t="str" cm="1">
        <f t="array" ref="AI445">IFERROR(_xlfn.IFS(
AK445="MPR ISSUE","PDH",
AK445="BSS Hardware Issue","BSS",
AK445="Sites strategiques, MLL, Pylone, etc.","ENVTECH",
AK445="AKTIVCO DEFAUT GE &amp; POWER Cabinet","AKTIVCO",
AK445="AKTIVCO Coupure ENEO &amp; Baisse de tension","AKTIVCO GRID ONLY",
AK445="Coupure ENEO &amp; Baisse de tension","IHS GRID ONLY",
AK445="Defaut GE &amp; POWER Cabinet","IHS",
AK445="Sharing","Partners",
AK445="Sites strategiques &amp; DataCenter","SST &amp; DC",
AK445="Exclu","Exclu",
AK445="SAT","SAT",
AK445="SPARE-ISSUE","SPARE-ISSUE",
AK445="Fiber CAmtel","TRANS_FO_CAMTEL",
AK445="Fiber AOF","Fiber AOF",
AK445="Projet OCM (HUAWEI)","TRAVAUX-HUAWEI",
AK445="Projet OCM (NOKIA)","TRAVAUX-NOKIA",
AK445="ACCESS-ISSUE","ACCESS-ISSUE",
AK445="Projet OCM (ZTE, NOKIA, autres projets)","TRAVAUX OCM",
AK445="No root CAuse","No root cause",
AK445="ODU HS","PDH",
AK445="IP &amp; VLAN","PDH",
AK445="Warehouse HUAWEI","SPARE-ISSUE",
AK445="SPARE-HS","SPARE-ISSUE",
AK445="Power Telco","BSS",AK445="no impacts","no impacts"
),"")</f>
        <v>No root cause</v>
      </c>
      <c r="AJ445" s="56" t="str" cm="1">
        <f t="array" ref="AJ445">IFERROR(_xlfn.IFS(
AK445="MPR ISSUE","TX ISSUE",
AK445="BSS Hardware Issue","RAN ISSUE",
AK445="Sites strategiques, MLL, Pylone, etc.","ENVTECH",
AK445="AKTIVCO DEFAUT GE &amp; POWER Cabinet","POWER ISSUE",
AK445="AKTIVCO Coupure ENEO &amp; Baisse de tension","POWER ISSUE",
AK445="Coupure ENEO &amp; Baisse de tension","POWER ISSUE",
AK445="Defaut GE &amp; POWER Cabinet","POWER ISSUE",
AK445="Sharing","POWER ISSUE",
AK445="Sites strategiques &amp; DataCenter","POWER ISSUE",
AK445="Exclu","Exclu",
AK445="SAT","TX ISSUE",
AK445="SPARE-ISSUE","SPARE-ISSUE",
AK445="Fiber CAmtel","TX ISSUE",
AK445="Fiber AOF","TX ISSUE",
AK445="Projet OCM (HUAWEI)","TRAVAUX-HUAWEI",
AK445="Projet OCM (NOKIA)","TRAVAUX -NOKIA",
AK445="ACCESS-ISSUE","ACCESS-ISSUE",
AK445="Projet OCM (ZTE, NOKIA, autres projets)","TRAVAUX OCM",
AK445="No root CAuse","No root cause",
AK445="ODU HS","TX ISSUE",
AK445="IP &amp; VLAN","TX ISSUE",
AK445="Warehouse HUAWEI","SPARE-ISSUE",
AK445="SPARE-HS","SPARE-ISSUE",
AK445="Power Telco","RAN ISSUE",AK445="no impacts","no impacts"
),"")</f>
        <v>No root cause</v>
      </c>
      <c r="AK445" s="81" t="s">
        <v>5620</v>
      </c>
      <c r="AL445" s="56" t="str" cm="1">
        <f t="array" ref="AL445">IFERROR(_xlfn.IFS(
AK445="MPR ISSUE","ACTIVE",
AK445="BSS Hardware Issue","ACTIVE",
AK445="Sites strategiques, MLL, Pylone, etc.","PASSIVE",
AK445="AKTIVCO DEFAUT GE &amp; POWER Cabinet","PASSIVE",
AK445="AKTIVCO Coupure ENEO &amp; Baisse de tension","PASSIVE",
AK445="Coupure ENEO &amp; Baisse de tension","PASSIVE",
AK445="Defaut GE &amp; POWER Cabinet","PASSIVE",
AK445="Sharing","PASSIVE",
AK445="Sites strategiques &amp; DataCenter","PASSIVE",
AK445="Exclu","Exclu",
AK445="SAT","ACTIVE",
AK445="SPARE-ISSUE","SPARE-ISSUE",
AK445="Fiber CAmtel","ACTIVE",
AK445="Fiber AOF","ACTIVE",
AK445="Projet OCM (HUAWEI)","PLANNED WORKS",
AK445="Projet OCM (NOKIA)","PLANNED WORKS",
AK445="ACCESS-ISSUE","ACCESS-ISSUE",
AK445="Projet OCM (ZTE, NOKIA, autres projets)","PLANNED WORKS",
AK445="No root CAuse","No root cause",
AK445="ODU HS","ACTIVE",
AK445="IP &amp; VLAN","ACTIVE",
AK445="Warehouse HUAWEI","SPARE-ISSUE",
AK445="SPARE-HS","SPARE-ISSUE",
AK445="Power Telco","ACTIVE", AK445="no impacts","no impacts"
),"")</f>
        <v>No root cause</v>
      </c>
      <c r="AM445" s="108" t="s">
        <v>5537</v>
      </c>
      <c r="AN445" s="117" t="s">
        <v>5212</v>
      </c>
      <c r="AP445" s="23" t="s">
        <v>5537</v>
      </c>
      <c r="AQ445" s="23" t="s">
        <v>5537</v>
      </c>
      <c r="AR445" s="7"/>
      <c r="AS445" s="6"/>
      <c r="AT445" s="7"/>
      <c r="AU445" s="3" t="s">
        <v>5537</v>
      </c>
      <c r="AV445" s="24" t="s">
        <v>5537</v>
      </c>
      <c r="AW445" s="24" t="s">
        <v>5537</v>
      </c>
      <c r="AX445" s="24" t="s">
        <v>5537</v>
      </c>
      <c r="AY445" s="24" t="s">
        <v>5537</v>
      </c>
      <c r="AZ445" s="24" t="s">
        <v>5537</v>
      </c>
      <c r="BA445" s="24" t="s">
        <v>5537</v>
      </c>
      <c r="BB445" s="24" t="s">
        <v>5537</v>
      </c>
      <c r="BC445" s="24" t="s">
        <v>5537</v>
      </c>
      <c r="BD445" s="24" t="s">
        <v>5537</v>
      </c>
      <c r="BE445" s="24" t="s">
        <v>5537</v>
      </c>
      <c r="BF445" s="24" t="s">
        <v>5537</v>
      </c>
      <c r="BG445" s="24" t="s">
        <v>5537</v>
      </c>
      <c r="BH445" s="24" t="s">
        <v>5537</v>
      </c>
      <c r="BI445" s="9" t="s">
        <v>5537</v>
      </c>
      <c r="BJ445" s="14"/>
      <c r="BK445" s="14" t="s">
        <v>5537</v>
      </c>
      <c r="BL445" s="14" t="str">
        <f>_xlfn.XLOOKUP(B445,'[4]cell downs 18042026 17h'!$B:$B,'[4]cell downs 18042026 17h'!$B:$B,"")</f>
        <v/>
      </c>
      <c r="BM445" s="14" t="str">
        <f>_xlfn.XLOOKUP(B445,'[5]Cells Huawei 19042026 15h'!$B:$B,'[5]Cells Huawei 19042026 15h'!$B:$B,"")</f>
        <v/>
      </c>
      <c r="BN445" s="9" t="str">
        <f>_xlfn.XLOOKUP(B445,'[6]cells down 19042026 9H40'!$B:$B,'[6]cells down 19042026 9H40'!$B:$B,"")</f>
        <v/>
      </c>
      <c r="BO445" s="9" t="s">
        <v>5212</v>
      </c>
      <c r="BP445" s="9" t="s">
        <v>12</v>
      </c>
    </row>
    <row r="446" spans="1:68" s="9" customFormat="1" x14ac:dyDescent="0.35">
      <c r="A446" s="1" t="s">
        <v>1146</v>
      </c>
      <c r="B446" s="8" t="s">
        <v>1147</v>
      </c>
      <c r="C446" s="3" t="str">
        <f>_xlfn.XLOOKUP(B446,'[1]daily break down'!$D:$D,'[1]daily break down'!$E:$E,"")</f>
        <v>Douala</v>
      </c>
      <c r="D446" s="1" t="s">
        <v>21</v>
      </c>
      <c r="E446" s="1" t="s">
        <v>30</v>
      </c>
      <c r="F446" s="3" t="s">
        <v>31</v>
      </c>
      <c r="G446" s="1" t="s">
        <v>32</v>
      </c>
      <c r="H446" s="41" t="str">
        <f>_xlfn.XLOOKUP(B446,[2]CALCULATION!$B:$B,[2]CALCULATION!$H:$H,"")</f>
        <v>ZTE</v>
      </c>
      <c r="I446" s="34">
        <v>0</v>
      </c>
      <c r="J446" s="34">
        <v>2.3542303378962601E-2</v>
      </c>
      <c r="K446" s="34">
        <v>0</v>
      </c>
      <c r="L446" s="34">
        <v>0</v>
      </c>
      <c r="M446" s="34">
        <v>0</v>
      </c>
      <c r="N446" s="34">
        <v>0</v>
      </c>
      <c r="O446" s="34">
        <v>0</v>
      </c>
      <c r="P446" s="34">
        <v>2.3845499710358289E-2</v>
      </c>
      <c r="Q446" s="34">
        <v>0</v>
      </c>
      <c r="R446" s="34">
        <v>2.3916840023627997E-2</v>
      </c>
      <c r="S446" s="109">
        <v>0</v>
      </c>
      <c r="T446" s="109">
        <f>_xlfn.XLOOKUP(B446,'[3]Nur des jours'!$B:$B,'[3]Nur des jours'!$U:$U,"")</f>
        <v>2.4023850493532388E-2</v>
      </c>
      <c r="U446" s="109">
        <v>0</v>
      </c>
      <c r="V446" s="109">
        <v>2.377415939708875E-2</v>
      </c>
      <c r="W446" s="109">
        <v>2.4023850493532388E-2</v>
      </c>
      <c r="X446" s="109">
        <v>2.4059520650167074E-2</v>
      </c>
      <c r="Y446" s="109">
        <v>0</v>
      </c>
      <c r="Z446" s="109">
        <v>7.1429488661170576E-2</v>
      </c>
      <c r="AA446" s="109">
        <v>0</v>
      </c>
      <c r="AB446" s="109">
        <v>0</v>
      </c>
      <c r="AC446" s="109">
        <v>0</v>
      </c>
      <c r="AD446" s="109">
        <v>0</v>
      </c>
      <c r="AE446" s="109">
        <v>6.1245658941937592E-2</v>
      </c>
      <c r="AF446" s="109">
        <v>6.1245658941937592E-2</v>
      </c>
      <c r="AG446" s="57" t="str">
        <f>_xlfn.XLOOKUP(B446,[3]CALCULATION!$B:$B,[3]CALCULATION!$M:$M,"")</f>
        <v>Operationnel</v>
      </c>
      <c r="AH446" s="57"/>
      <c r="AI446" s="56" t="str" cm="1">
        <f t="array" ref="AI446">IFERROR(_xlfn.IFS(
AK446="MPR ISSUE","PDH",
AK446="BSS Hardware Issue","BSS",
AK446="Sites strategiques, MLL, Pylone, etc.","ENVTECH",
AK446="AKTIVCO DEFAUT GE &amp; POWER Cabinet","AKTIVCO",
AK446="AKTIVCO Coupure ENEO &amp; Baisse de tension","AKTIVCO GRID ONLY",
AK446="Coupure ENEO &amp; Baisse de tension","IHS GRID ONLY",
AK446="Defaut GE &amp; POWER Cabinet","IHS",
AK446="Sharing","Partners",
AK446="Sites strategiques &amp; DataCenter","SST &amp; DC",
AK446="Exclu","Exclu",
AK446="SAT","SAT",
AK446="SPARE-ISSUE","SPARE-ISSUE",
AK446="Fiber CAmtel","TRANS_FO_CAMTEL",
AK446="Fiber AOF","Fiber AOF",
AK446="Projet OCM (HUAWEI)","TRAVAUX-HUAWEI",
AK446="Projet OCM (NOKIA)","TRAVAUX-NOKIA",
AK446="ACCESS-ISSUE","ACCESS-ISSUE",
AK446="Projet OCM (ZTE, NOKIA, autres projets)","TRAVAUX OCM",
AK446="No root CAuse","No root cause",
AK446="ODU HS","PDH",
AK446="IP &amp; VLAN","PDH",
AK446="Warehouse HUAWEI","SPARE-ISSUE",
AK446="SPARE-HS","SPARE-ISSUE",
AK446="Power Telco","BSS",AK446="no impacts","no impacts"
),"")</f>
        <v>No root cause</v>
      </c>
      <c r="AJ446" s="56" t="str" cm="1">
        <f t="array" ref="AJ446">IFERROR(_xlfn.IFS(
AK446="MPR ISSUE","TX ISSUE",
AK446="BSS Hardware Issue","RAN ISSUE",
AK446="Sites strategiques, MLL, Pylone, etc.","ENVTECH",
AK446="AKTIVCO DEFAUT GE &amp; POWER Cabinet","POWER ISSUE",
AK446="AKTIVCO Coupure ENEO &amp; Baisse de tension","POWER ISSUE",
AK446="Coupure ENEO &amp; Baisse de tension","POWER ISSUE",
AK446="Defaut GE &amp; POWER Cabinet","POWER ISSUE",
AK446="Sharing","POWER ISSUE",
AK446="Sites strategiques &amp; DataCenter","POWER ISSUE",
AK446="Exclu","Exclu",
AK446="SAT","TX ISSUE",
AK446="SPARE-ISSUE","SPARE-ISSUE",
AK446="Fiber CAmtel","TX ISSUE",
AK446="Fiber AOF","TX ISSUE",
AK446="Projet OCM (HUAWEI)","TRAVAUX-HUAWEI",
AK446="Projet OCM (NOKIA)","TRAVAUX -NOKIA",
AK446="ACCESS-ISSUE","ACCESS-ISSUE",
AK446="Projet OCM (ZTE, NOKIA, autres projets)","TRAVAUX OCM",
AK446="No root CAuse","No root cause",
AK446="ODU HS","TX ISSUE",
AK446="IP &amp; VLAN","TX ISSUE",
AK446="Warehouse HUAWEI","SPARE-ISSUE",
AK446="SPARE-HS","SPARE-ISSUE",
AK446="Power Telco","RAN ISSUE",AK446="no impacts","no impacts"
),"")</f>
        <v>No root cause</v>
      </c>
      <c r="AK446" s="81" t="s">
        <v>5620</v>
      </c>
      <c r="AL446" s="56" t="str" cm="1">
        <f t="array" ref="AL446">IFERROR(_xlfn.IFS(
AK446="MPR ISSUE","ACTIVE",
AK446="BSS Hardware Issue","ACTIVE",
AK446="Sites strategiques, MLL, Pylone, etc.","PASSIVE",
AK446="AKTIVCO DEFAUT GE &amp; POWER Cabinet","PASSIVE",
AK446="AKTIVCO Coupure ENEO &amp; Baisse de tension","PASSIVE",
AK446="Coupure ENEO &amp; Baisse de tension","PASSIVE",
AK446="Defaut GE &amp; POWER Cabinet","PASSIVE",
AK446="Sharing","PASSIVE",
AK446="Sites strategiques &amp; DataCenter","PASSIVE",
AK446="Exclu","Exclu",
AK446="SAT","ACTIVE",
AK446="SPARE-ISSUE","SPARE-ISSUE",
AK446="Fiber CAmtel","ACTIVE",
AK446="Fiber AOF","ACTIVE",
AK446="Projet OCM (HUAWEI)","PLANNED WORKS",
AK446="Projet OCM (NOKIA)","PLANNED WORKS",
AK446="ACCESS-ISSUE","ACCESS-ISSUE",
AK446="Projet OCM (ZTE, NOKIA, autres projets)","PLANNED WORKS",
AK446="No root CAuse","No root cause",
AK446="ODU HS","ACTIVE",
AK446="IP &amp; VLAN","ACTIVE",
AK446="Warehouse HUAWEI","SPARE-ISSUE",
AK446="SPARE-HS","SPARE-ISSUE",
AK446="Power Telco","ACTIVE", AK446="no impacts","no impacts"
),"")</f>
        <v>No root cause</v>
      </c>
      <c r="AM446" s="108" t="s">
        <v>5537</v>
      </c>
      <c r="AN446" s="117" t="s">
        <v>1147</v>
      </c>
      <c r="AP446" s="23" t="s">
        <v>5537</v>
      </c>
      <c r="AQ446" s="23" t="s">
        <v>5537</v>
      </c>
      <c r="AR446" s="7"/>
      <c r="AS446" s="6"/>
      <c r="AT446" s="7"/>
      <c r="AU446" s="3" t="s">
        <v>5537</v>
      </c>
      <c r="AV446" s="24" t="s">
        <v>5537</v>
      </c>
      <c r="AW446" s="24" t="s">
        <v>5537</v>
      </c>
      <c r="AX446" s="24" t="s">
        <v>5537</v>
      </c>
      <c r="AY446" s="24" t="s">
        <v>5537</v>
      </c>
      <c r="AZ446" s="24" t="s">
        <v>5537</v>
      </c>
      <c r="BA446" s="24" t="s">
        <v>5537</v>
      </c>
      <c r="BB446" s="24" t="s">
        <v>5537</v>
      </c>
      <c r="BC446" s="24" t="s">
        <v>5537</v>
      </c>
      <c r="BD446" s="24" t="s">
        <v>5537</v>
      </c>
      <c r="BE446" s="24" t="s">
        <v>5537</v>
      </c>
      <c r="BF446" s="24" t="s">
        <v>5537</v>
      </c>
      <c r="BG446" s="24" t="s">
        <v>5537</v>
      </c>
      <c r="BH446" s="24" t="s">
        <v>5537</v>
      </c>
      <c r="BI446" s="9" t="s">
        <v>5537</v>
      </c>
      <c r="BJ446" s="14"/>
      <c r="BK446" s="14" t="s">
        <v>5537</v>
      </c>
      <c r="BL446" s="14" t="str">
        <f>_xlfn.XLOOKUP(B446,'[4]cell downs 18042026 17h'!$B:$B,'[4]cell downs 18042026 17h'!$B:$B,"")</f>
        <v/>
      </c>
      <c r="BM446" s="14" t="str">
        <f>_xlfn.XLOOKUP(B446,'[5]Cells Huawei 19042026 15h'!$B:$B,'[5]Cells Huawei 19042026 15h'!$B:$B,"")</f>
        <v/>
      </c>
      <c r="BN446" s="9" t="str">
        <f>_xlfn.XLOOKUP(B446,'[6]cells down 19042026 9H40'!$B:$B,'[6]cells down 19042026 9H40'!$B:$B,"")</f>
        <v/>
      </c>
      <c r="BO446" s="9" t="s">
        <v>5537</v>
      </c>
      <c r="BP446" s="9" t="s">
        <v>12</v>
      </c>
    </row>
    <row r="447" spans="1:68" s="9" customFormat="1" x14ac:dyDescent="0.35">
      <c r="A447" s="25" t="s">
        <v>5389</v>
      </c>
      <c r="B447" s="42" t="s">
        <v>5390</v>
      </c>
      <c r="C447" s="3" t="str">
        <f>_xlfn.XLOOKUP(B447,'[1]daily break down'!$D:$D,'[1]daily break down'!$E:$E,"")</f>
        <v>Douala</v>
      </c>
      <c r="D447" s="25" t="s">
        <v>357</v>
      </c>
      <c r="E447" s="25" t="s">
        <v>89</v>
      </c>
      <c r="F447" s="25" t="s">
        <v>5371</v>
      </c>
      <c r="G447" s="25" t="s">
        <v>32</v>
      </c>
      <c r="H447" s="41" t="str">
        <f>_xlfn.XLOOKUP(B447,[2]CALCULATION!$B:$B,[2]CALCULATION!$H:$H,"")</f>
        <v>ZTE</v>
      </c>
      <c r="I447" s="34">
        <v>0</v>
      </c>
      <c r="J447" s="34">
        <v>4.4712184640145187</v>
      </c>
      <c r="K447" s="34">
        <v>0</v>
      </c>
      <c r="L447" s="34">
        <v>1.8708818804165137</v>
      </c>
      <c r="M447" s="34">
        <v>15.390602483213623</v>
      </c>
      <c r="N447" s="34">
        <v>5.1131564378925489</v>
      </c>
      <c r="O447" s="34">
        <v>0</v>
      </c>
      <c r="P447" s="34">
        <v>0</v>
      </c>
      <c r="Q447" s="34">
        <v>3.7057190675535692</v>
      </c>
      <c r="R447" s="34">
        <v>0</v>
      </c>
      <c r="S447" s="109">
        <v>9.4436739690611837E-2</v>
      </c>
      <c r="T447" s="109">
        <f>_xlfn.XLOOKUP(B447,'[3]Nur des jours'!$B:$B,'[3]Nur des jours'!$U:$U,"")</f>
        <v>0</v>
      </c>
      <c r="U447" s="109">
        <v>0</v>
      </c>
      <c r="V447" s="109">
        <v>2.2811956921865235</v>
      </c>
      <c r="W447" s="109">
        <v>0</v>
      </c>
      <c r="X447" s="109">
        <v>2.5898138873907421</v>
      </c>
      <c r="Y447" s="109">
        <v>4.6327686034134912</v>
      </c>
      <c r="Z447" s="109">
        <v>0</v>
      </c>
      <c r="AA447" s="109">
        <v>9.461509047378508E-2</v>
      </c>
      <c r="AB447" s="109">
        <v>0</v>
      </c>
      <c r="AC447" s="109">
        <v>0</v>
      </c>
      <c r="AD447" s="109">
        <v>6.5663984006037582E-2</v>
      </c>
      <c r="AE447" s="109">
        <v>8.3468166525412724E-2</v>
      </c>
      <c r="AF447" s="109">
        <v>8.3468166525412724E-2</v>
      </c>
      <c r="AG447" s="57" t="str">
        <f>_xlfn.XLOOKUP(B447,[3]CALCULATION!$B:$B,[3]CALCULATION!$M:$M,"")</f>
        <v>Operationnel</v>
      </c>
      <c r="AH447" s="57"/>
      <c r="AI447" s="56" t="str" cm="1">
        <f t="array" ref="AI447">IFERROR(_xlfn.IFS(
AK447="MPR ISSUE","PDH",
AK447="BSS Hardware Issue","BSS",
AK447="Sites strategiques, MLL, Pylone, etc.","ENVTECH",
AK447="AKTIVCO DEFAUT GE &amp; POWER Cabinet","AKTIVCO",
AK447="AKTIVCO Coupure ENEO &amp; Baisse de tension","AKTIVCO GRID ONLY",
AK447="Coupure ENEO &amp; Baisse de tension","IHS GRID ONLY",
AK447="Defaut GE &amp; POWER Cabinet","IHS",
AK447="Sharing","Partners",
AK447="Sites strategiques &amp; DataCenter","SST &amp; DC",
AK447="Exclu","Exclu",
AK447="SAT","SAT",
AK447="SPARE-ISSUE","SPARE-ISSUE",
AK447="Fiber CAmtel","TRANS_FO_CAMTEL",
AK447="Fiber AOF","Fiber AOF",
AK447="Projet OCM (HUAWEI)","TRAVAUX-HUAWEI",
AK447="Projet OCM (NOKIA)","TRAVAUX-NOKIA",
AK447="ACCESS-ISSUE","ACCESS-ISSUE",
AK447="Projet OCM (ZTE, NOKIA, autres projets)","TRAVAUX OCM",
AK447="No root CAuse","No root cause",
AK447="ODU HS","PDH",
AK447="IP &amp; VLAN","PDH",
AK447="Warehouse HUAWEI","SPARE-ISSUE",
AK447="SPARE-HS","SPARE-ISSUE",
AK447="Power Telco","BSS",AK447="no impacts","no impacts"
),"")</f>
        <v>No root cause</v>
      </c>
      <c r="AJ447" s="56" t="str" cm="1">
        <f t="array" ref="AJ447">IFERROR(_xlfn.IFS(
AK447="MPR ISSUE","TX ISSUE",
AK447="BSS Hardware Issue","RAN ISSUE",
AK447="Sites strategiques, MLL, Pylone, etc.","ENVTECH",
AK447="AKTIVCO DEFAUT GE &amp; POWER Cabinet","POWER ISSUE",
AK447="AKTIVCO Coupure ENEO &amp; Baisse de tension","POWER ISSUE",
AK447="Coupure ENEO &amp; Baisse de tension","POWER ISSUE",
AK447="Defaut GE &amp; POWER Cabinet","POWER ISSUE",
AK447="Sharing","POWER ISSUE",
AK447="Sites strategiques &amp; DataCenter","POWER ISSUE",
AK447="Exclu","Exclu",
AK447="SAT","TX ISSUE",
AK447="SPARE-ISSUE","SPARE-ISSUE",
AK447="Fiber CAmtel","TX ISSUE",
AK447="Fiber AOF","TX ISSUE",
AK447="Projet OCM (HUAWEI)","TRAVAUX-HUAWEI",
AK447="Projet OCM (NOKIA)","TRAVAUX -NOKIA",
AK447="ACCESS-ISSUE","ACCESS-ISSUE",
AK447="Projet OCM (ZTE, NOKIA, autres projets)","TRAVAUX OCM",
AK447="No root CAuse","No root cause",
AK447="ODU HS","TX ISSUE",
AK447="IP &amp; VLAN","TX ISSUE",
AK447="Warehouse HUAWEI","SPARE-ISSUE",
AK447="SPARE-HS","SPARE-ISSUE",
AK447="Power Telco","RAN ISSUE",AK447="no impacts","no impacts"
),"")</f>
        <v>No root cause</v>
      </c>
      <c r="AK447" s="81" t="s">
        <v>5620</v>
      </c>
      <c r="AL447" s="56" t="str" cm="1">
        <f t="array" ref="AL447">IFERROR(_xlfn.IFS(
AK447="MPR ISSUE","ACTIVE",
AK447="BSS Hardware Issue","ACTIVE",
AK447="Sites strategiques, MLL, Pylone, etc.","PASSIVE",
AK447="AKTIVCO DEFAUT GE &amp; POWER Cabinet","PASSIVE",
AK447="AKTIVCO Coupure ENEO &amp; Baisse de tension","PASSIVE",
AK447="Coupure ENEO &amp; Baisse de tension","PASSIVE",
AK447="Defaut GE &amp; POWER Cabinet","PASSIVE",
AK447="Sharing","PASSIVE",
AK447="Sites strategiques &amp; DataCenter","PASSIVE",
AK447="Exclu","Exclu",
AK447="SAT","ACTIVE",
AK447="SPARE-ISSUE","SPARE-ISSUE",
AK447="Fiber CAmtel","ACTIVE",
AK447="Fiber AOF","ACTIVE",
AK447="Projet OCM (HUAWEI)","PLANNED WORKS",
AK447="Projet OCM (NOKIA)","PLANNED WORKS",
AK447="ACCESS-ISSUE","ACCESS-ISSUE",
AK447="Projet OCM (ZTE, NOKIA, autres projets)","PLANNED WORKS",
AK447="No root CAuse","No root cause",
AK447="ODU HS","ACTIVE",
AK447="IP &amp; VLAN","ACTIVE",
AK447="Warehouse HUAWEI","SPARE-ISSUE",
AK447="SPARE-HS","SPARE-ISSUE",
AK447="Power Telco","ACTIVE", AK447="no impacts","no impacts"
),"")</f>
        <v>No root cause</v>
      </c>
      <c r="AM447" s="108" t="s">
        <v>5537</v>
      </c>
      <c r="AN447" s="117" t="s">
        <v>5390</v>
      </c>
      <c r="AP447" s="23" t="s">
        <v>5537</v>
      </c>
      <c r="AQ447" s="23" t="s">
        <v>5537</v>
      </c>
      <c r="AR447" s="7"/>
      <c r="AS447" s="6"/>
      <c r="AT447" s="7"/>
      <c r="AU447" s="3" t="s">
        <v>5537</v>
      </c>
      <c r="AV447" s="24" t="s">
        <v>5537</v>
      </c>
      <c r="AW447" s="24" t="s">
        <v>5537</v>
      </c>
      <c r="AX447" s="24" t="s">
        <v>5537</v>
      </c>
      <c r="AY447" s="24" t="s">
        <v>5537</v>
      </c>
      <c r="AZ447" s="24" t="s">
        <v>5537</v>
      </c>
      <c r="BA447" s="24" t="s">
        <v>5537</v>
      </c>
      <c r="BB447" s="24" t="s">
        <v>5537</v>
      </c>
      <c r="BC447" s="24" t="s">
        <v>5537</v>
      </c>
      <c r="BD447" s="24" t="s">
        <v>5537</v>
      </c>
      <c r="BE447" s="24" t="s">
        <v>5537</v>
      </c>
      <c r="BF447" s="24" t="s">
        <v>5537</v>
      </c>
      <c r="BG447" s="24" t="s">
        <v>5537</v>
      </c>
      <c r="BH447" s="24" t="s">
        <v>5537</v>
      </c>
      <c r="BI447" s="9" t="s">
        <v>5537</v>
      </c>
      <c r="BJ447" s="14"/>
      <c r="BK447" s="14" t="s">
        <v>5537</v>
      </c>
      <c r="BL447" s="14" t="str">
        <f>_xlfn.XLOOKUP(B447,'[4]cell downs 18042026 17h'!$B:$B,'[4]cell downs 18042026 17h'!$B:$B,"")</f>
        <v/>
      </c>
      <c r="BM447" s="14" t="str">
        <f>_xlfn.XLOOKUP(B447,'[5]Cells Huawei 19042026 15h'!$B:$B,'[5]Cells Huawei 19042026 15h'!$B:$B,"")</f>
        <v/>
      </c>
      <c r="BN447" s="9" t="str">
        <f>_xlfn.XLOOKUP(B447,'[6]cells down 19042026 9H40'!$B:$B,'[6]cells down 19042026 9H40'!$B:$B,"")</f>
        <v/>
      </c>
      <c r="BO447" s="9" t="s">
        <v>5537</v>
      </c>
      <c r="BP447" s="9" t="s">
        <v>318</v>
      </c>
    </row>
    <row r="448" spans="1:68" s="9" customFormat="1" x14ac:dyDescent="0.35">
      <c r="A448" s="1" t="s">
        <v>1735</v>
      </c>
      <c r="B448" s="1" t="s">
        <v>1736</v>
      </c>
      <c r="C448" s="3" t="str">
        <f>_xlfn.XLOOKUP(B448,'[1]daily break down'!$D:$D,'[1]daily break down'!$E:$E,"")</f>
        <v>NORD-OUEST</v>
      </c>
      <c r="D448" s="1" t="s">
        <v>11</v>
      </c>
      <c r="E448" s="1" t="s">
        <v>96</v>
      </c>
      <c r="F448" s="3" t="s">
        <v>51</v>
      </c>
      <c r="G448" s="1" t="s">
        <v>1735</v>
      </c>
      <c r="H448" s="40" t="str">
        <f>_xlfn.XLOOKUP(B448,[2]CALCULATION!$B:$B,[2]CALCULATION!$H:$H,"")</f>
        <v>NOKIA</v>
      </c>
      <c r="I448" s="34">
        <v>0.59502237998252805</v>
      </c>
      <c r="J448" s="34">
        <v>6.2240288777435824</v>
      </c>
      <c r="K448" s="34">
        <v>4.5784042310968864</v>
      </c>
      <c r="L448" s="34">
        <v>3.8701689563631367</v>
      </c>
      <c r="M448" s="34">
        <v>9.2900347320112751</v>
      </c>
      <c r="N448" s="34">
        <v>9.2964734190981293</v>
      </c>
      <c r="O448" s="34">
        <v>9.2963652058697779</v>
      </c>
      <c r="P448" s="34">
        <v>9.2965275257123032</v>
      </c>
      <c r="Q448" s="34">
        <v>9.2963652058697779</v>
      </c>
      <c r="R448" s="34">
        <v>9.2964734190981293</v>
      </c>
      <c r="S448" s="109">
        <v>4.6285769123803551</v>
      </c>
      <c r="T448" s="109">
        <f>_xlfn.XLOOKUP(B448,'[3]Nur des jours'!$B:$B,'[3]Nur des jours'!$U:$U,"")</f>
        <v>0</v>
      </c>
      <c r="U448" s="109">
        <v>4.2940535617442016E-2</v>
      </c>
      <c r="V448" s="109">
        <v>0.96152474224744811</v>
      </c>
      <c r="W448" s="109">
        <v>0</v>
      </c>
      <c r="X448" s="109">
        <v>0</v>
      </c>
      <c r="Y448" s="109">
        <v>0</v>
      </c>
      <c r="Z448" s="109">
        <v>0.1554148724577879</v>
      </c>
      <c r="AA448" s="109">
        <v>1.4589094063629852E-2</v>
      </c>
      <c r="AB448" s="109">
        <v>0</v>
      </c>
      <c r="AC448" s="109">
        <v>0.1860944250606493</v>
      </c>
      <c r="AD448" s="109">
        <v>0.1981607284324628</v>
      </c>
      <c r="AE448" s="109">
        <v>9.3099108816806705E-2</v>
      </c>
      <c r="AF448" s="109">
        <v>9.3099108816806705E-2</v>
      </c>
      <c r="AG448" s="57" t="str">
        <f>_xlfn.XLOOKUP(B448,[3]CALCULATION!$B:$B,[3]CALCULATION!$M:$M,"")</f>
        <v>Insecurity</v>
      </c>
      <c r="AH448" s="57"/>
      <c r="AI448" s="56" t="str" cm="1">
        <f t="array" ref="AI448">IFERROR(_xlfn.IFS(
AK448="MPR ISSUE","PDH",
AK448="BSS Hardware Issue","BSS",
AK448="Sites strategiques, MLL, Pylone, etc.","ENVTECH",
AK448="AKTIVCO DEFAUT GE &amp; POWER Cabinet","AKTIVCO",
AK448="AKTIVCO Coupure ENEO &amp; Baisse de tension","AKTIVCO GRID ONLY",
AK448="Coupure ENEO &amp; Baisse de tension","IHS GRID ONLY",
AK448="Defaut GE &amp; POWER Cabinet","IHS",
AK448="Sharing","Partners",
AK448="Sites strategiques &amp; DataCenter","SST &amp; DC",
AK448="Exclu","Exclu",
AK448="SAT","SAT",
AK448="SPARE-ISSUE","SPARE-ISSUE",
AK448="Fiber CAmtel","TRANS_FO_CAMTEL",
AK448="Fiber AOF","Fiber AOF",
AK448="Projet OCM (HUAWEI)","TRAVAUX-HUAWEI",
AK448="Projet OCM (NOKIA)","TRAVAUX-NOKIA",
AK448="ACCESS-ISSUE","ACCESS-ISSUE",
AK448="Projet OCM (ZTE, NOKIA, autres projets)","TRAVAUX OCM",
AK448="No root CAuse","No root cause",
AK448="ODU HS","PDH",
AK448="IP &amp; VLAN","PDH",
AK448="Warehouse HUAWEI","SPARE-ISSUE",
AK448="SPARE-HS","SPARE-ISSUE",
AK448="Power Telco","BSS",AK448="no impacts","no impacts"
),"")</f>
        <v>ACCESS-ISSUE</v>
      </c>
      <c r="AJ448" s="56" t="str" cm="1">
        <f t="array" ref="AJ448">IFERROR(_xlfn.IFS(
AK448="MPR ISSUE","TX ISSUE",
AK448="BSS Hardware Issue","RAN ISSUE",
AK448="Sites strategiques, MLL, Pylone, etc.","ENVTECH",
AK448="AKTIVCO DEFAUT GE &amp; POWER Cabinet","POWER ISSUE",
AK448="AKTIVCO Coupure ENEO &amp; Baisse de tension","POWER ISSUE",
AK448="Coupure ENEO &amp; Baisse de tension","POWER ISSUE",
AK448="Defaut GE &amp; POWER Cabinet","POWER ISSUE",
AK448="Sharing","POWER ISSUE",
AK448="Sites strategiques &amp; DataCenter","POWER ISSUE",
AK448="Exclu","Exclu",
AK448="SAT","TX ISSUE",
AK448="SPARE-ISSUE","SPARE-ISSUE",
AK448="Fiber CAmtel","TX ISSUE",
AK448="Fiber AOF","TX ISSUE",
AK448="Projet OCM (HUAWEI)","TRAVAUX-HUAWEI",
AK448="Projet OCM (NOKIA)","TRAVAUX -NOKIA",
AK448="ACCESS-ISSUE","ACCESS-ISSUE",
AK448="Projet OCM (ZTE, NOKIA, autres projets)","TRAVAUX OCM",
AK448="No root CAuse","No root cause",
AK448="ODU HS","TX ISSUE",
AK448="IP &amp; VLAN","TX ISSUE",
AK448="Warehouse HUAWEI","SPARE-ISSUE",
AK448="SPARE-HS","SPARE-ISSUE",
AK448="Power Telco","RAN ISSUE",AK448="no impacts","no impacts"
),"")</f>
        <v>ACCESS-ISSUE</v>
      </c>
      <c r="AK448" s="81" t="s">
        <v>25</v>
      </c>
      <c r="AL448" s="56" t="str" cm="1">
        <f t="array" ref="AL448">IFERROR(_xlfn.IFS(
AK448="MPR ISSUE","ACTIVE",
AK448="BSS Hardware Issue","ACTIVE",
AK448="Sites strategiques, MLL, Pylone, etc.","PASSIVE",
AK448="AKTIVCO DEFAUT GE &amp; POWER Cabinet","PASSIVE",
AK448="AKTIVCO Coupure ENEO &amp; Baisse de tension","PASSIVE",
AK448="Coupure ENEO &amp; Baisse de tension","PASSIVE",
AK448="Defaut GE &amp; POWER Cabinet","PASSIVE",
AK448="Sharing","PASSIVE",
AK448="Sites strategiques &amp; DataCenter","PASSIVE",
AK448="Exclu","Exclu",
AK448="SAT","ACTIVE",
AK448="SPARE-ISSUE","SPARE-ISSUE",
AK448="Fiber CAmtel","ACTIVE",
AK448="Fiber AOF","ACTIVE",
AK448="Projet OCM (HUAWEI)","PLANNED WORKS",
AK448="Projet OCM (NOKIA)","PLANNED WORKS",
AK448="ACCESS-ISSUE","ACCESS-ISSUE",
AK448="Projet OCM (ZTE, NOKIA, autres projets)","PLANNED WORKS",
AK448="No root CAuse","No root cause",
AK448="ODU HS","ACTIVE",
AK448="IP &amp; VLAN","ACTIVE",
AK448="Warehouse HUAWEI","SPARE-ISSUE",
AK448="SPARE-HS","SPARE-ISSUE",
AK448="Power Telco","ACTIVE", AK448="no impacts","no impacts"
),"")</f>
        <v>ACCESS-ISSUE</v>
      </c>
      <c r="AM448" s="108" t="s">
        <v>5972</v>
      </c>
      <c r="AN448" s="117" t="s">
        <v>1736</v>
      </c>
      <c r="AP448" s="23" t="s">
        <v>5537</v>
      </c>
      <c r="AQ448" s="23" t="s">
        <v>5537</v>
      </c>
      <c r="AR448" s="7"/>
      <c r="AS448" s="6"/>
      <c r="AT448" s="7"/>
      <c r="AU448" s="3" t="s">
        <v>5537</v>
      </c>
      <c r="AV448" s="24" t="s">
        <v>5537</v>
      </c>
      <c r="AW448" s="24" t="s">
        <v>5537</v>
      </c>
      <c r="AX448" s="24" t="s">
        <v>5537</v>
      </c>
      <c r="AY448" s="24" t="s">
        <v>5537</v>
      </c>
      <c r="AZ448" s="24" t="s">
        <v>5537</v>
      </c>
      <c r="BA448" s="24" t="s">
        <v>5537</v>
      </c>
      <c r="BB448" s="24" t="s">
        <v>6490</v>
      </c>
      <c r="BC448" s="24" t="s">
        <v>6490</v>
      </c>
      <c r="BD448" s="24" t="s">
        <v>6491</v>
      </c>
      <c r="BE448" s="24" t="s">
        <v>5537</v>
      </c>
      <c r="BF448" s="24" t="s">
        <v>5537</v>
      </c>
      <c r="BG448" s="24" t="s">
        <v>5537</v>
      </c>
      <c r="BH448" s="24" t="s">
        <v>5537</v>
      </c>
      <c r="BI448" s="9" t="s">
        <v>6492</v>
      </c>
      <c r="BJ448" s="14"/>
      <c r="BK448" s="14" t="s">
        <v>5537</v>
      </c>
      <c r="BL448" s="14" t="str">
        <f>_xlfn.XLOOKUP(B448,'[4]cell downs 18042026 17h'!$B:$B,'[4]cell downs 18042026 17h'!$B:$B,"")</f>
        <v/>
      </c>
      <c r="BM448" s="14" t="str">
        <f>_xlfn.XLOOKUP(B448,'[5]Cells Huawei 19042026 15h'!$B:$B,'[5]Cells Huawei 19042026 15h'!$B:$B,"")</f>
        <v/>
      </c>
      <c r="BN448" s="9" t="str">
        <f>_xlfn.XLOOKUP(B448,'[6]cells down 19042026 9H40'!$B:$B,'[6]cells down 19042026 9H40'!$B:$B,"")</f>
        <v/>
      </c>
      <c r="BO448" s="9" t="s">
        <v>1736</v>
      </c>
      <c r="BP448" s="9" t="s">
        <v>12</v>
      </c>
    </row>
    <row r="449" spans="1:68" s="9" customFormat="1" x14ac:dyDescent="0.35">
      <c r="A449" s="1" t="s">
        <v>342</v>
      </c>
      <c r="B449" s="8" t="s">
        <v>343</v>
      </c>
      <c r="C449" s="3" t="str">
        <f>_xlfn.XLOOKUP(B449,'[1]daily break down'!$D:$D,'[1]daily break down'!$E:$E,"")</f>
        <v>OUEST</v>
      </c>
      <c r="D449" s="1" t="s">
        <v>11</v>
      </c>
      <c r="E449" s="1" t="s">
        <v>12</v>
      </c>
      <c r="F449" s="3" t="s">
        <v>102</v>
      </c>
      <c r="G449" s="1" t="s">
        <v>342</v>
      </c>
      <c r="H449" s="40" t="str">
        <f>_xlfn.XLOOKUP(B449,[2]CALCULATION!$B:$B,[2]CALCULATION!$H:$H,"")</f>
        <v>NOKIA</v>
      </c>
      <c r="I449" s="34">
        <v>0.10575969064613097</v>
      </c>
      <c r="J449" s="34">
        <v>0.14904365077794765</v>
      </c>
      <c r="K449" s="34">
        <v>3.3768459802731576</v>
      </c>
      <c r="L449" s="34">
        <v>10.868519273884139</v>
      </c>
      <c r="M449" s="34">
        <v>4.3828634548907619</v>
      </c>
      <c r="N449" s="34">
        <v>1.6229067382286164</v>
      </c>
      <c r="O449" s="34">
        <v>2.6752617476088987E-4</v>
      </c>
      <c r="P449" s="34">
        <v>2.8536125307818605E-4</v>
      </c>
      <c r="Q449" s="34">
        <v>0.24004470512861278</v>
      </c>
      <c r="R449" s="34">
        <v>0.15298079881042304</v>
      </c>
      <c r="S449" s="109">
        <v>0.11386501169707747</v>
      </c>
      <c r="T449" s="109">
        <f>_xlfn.XLOOKUP(B449,'[3]Nur des jours'!$B:$B,'[3]Nur des jours'!$U:$U,"")</f>
        <v>0.19556163375024638</v>
      </c>
      <c r="U449" s="109">
        <v>0.16023767692682597</v>
      </c>
      <c r="V449" s="109">
        <v>2.8536125307830184E-4</v>
      </c>
      <c r="W449" s="109">
        <v>0.19556163375024641</v>
      </c>
      <c r="X449" s="109">
        <v>0.10454922909657476</v>
      </c>
      <c r="Y449" s="109">
        <v>2.6752617476083203E-4</v>
      </c>
      <c r="Z449" s="109">
        <v>5.3041522915935307E-2</v>
      </c>
      <c r="AA449" s="109">
        <v>2.8536125307818605E-4</v>
      </c>
      <c r="AB449" s="109">
        <v>5.1311520319147874E-2</v>
      </c>
      <c r="AC449" s="109">
        <v>0.12177319760680072</v>
      </c>
      <c r="AD449" s="109">
        <v>0.1333467636368578</v>
      </c>
      <c r="AE449" s="109">
        <v>9.140477637665384E-2</v>
      </c>
      <c r="AF449" s="109">
        <v>9.140477637665384E-2</v>
      </c>
      <c r="AG449" s="57" t="str">
        <f>_xlfn.XLOOKUP(B449,[3]CALCULATION!$B:$B,[3]CALCULATION!$M:$M,"")</f>
        <v>Operationnel</v>
      </c>
      <c r="AH449" s="57"/>
      <c r="AI449" s="56" t="str" cm="1">
        <f t="array" ref="AI449">IFERROR(_xlfn.IFS(
AK449="MPR ISSUE","PDH",
AK449="BSS Hardware Issue","BSS",
AK449="Sites strategiques, MLL, Pylone, etc.","ENVTECH",
AK449="AKTIVCO DEFAUT GE &amp; POWER Cabinet","AKTIVCO",
AK449="AKTIVCO Coupure ENEO &amp; Baisse de tension","AKTIVCO GRID ONLY",
AK449="Coupure ENEO &amp; Baisse de tension","IHS GRID ONLY",
AK449="Defaut GE &amp; POWER Cabinet","IHS",
AK449="Sharing","Partners",
AK449="Sites strategiques &amp; DataCenter","SST &amp; DC",
AK449="Exclu","Exclu",
AK449="SAT","SAT",
AK449="SPARE-ISSUE","SPARE-ISSUE",
AK449="Fiber CAmtel","TRANS_FO_CAMTEL",
AK449="Fiber AOF","Fiber AOF",
AK449="Projet OCM (HUAWEI)","TRAVAUX-HUAWEI",
AK449="Projet OCM (NOKIA)","TRAVAUX-NOKIA",
AK449="ACCESS-ISSUE","ACCESS-ISSUE",
AK449="Projet OCM (ZTE, NOKIA, autres projets)","TRAVAUX OCM",
AK449="No root CAuse","No root cause",
AK449="ODU HS","PDH",
AK449="IP &amp; VLAN","PDH",
AK449="Warehouse HUAWEI","SPARE-ISSUE",
AK449="SPARE-HS","SPARE-ISSUE",
AK449="Power Telco","BSS",AK449="no impacts","no impacts"
),"")</f>
        <v>No root cause</v>
      </c>
      <c r="AJ449" s="56" t="str" cm="1">
        <f t="array" ref="AJ449">IFERROR(_xlfn.IFS(
AK449="MPR ISSUE","TX ISSUE",
AK449="BSS Hardware Issue","RAN ISSUE",
AK449="Sites strategiques, MLL, Pylone, etc.","ENVTECH",
AK449="AKTIVCO DEFAUT GE &amp; POWER Cabinet","POWER ISSUE",
AK449="AKTIVCO Coupure ENEO &amp; Baisse de tension","POWER ISSUE",
AK449="Coupure ENEO &amp; Baisse de tension","POWER ISSUE",
AK449="Defaut GE &amp; POWER Cabinet","POWER ISSUE",
AK449="Sharing","POWER ISSUE",
AK449="Sites strategiques &amp; DataCenter","POWER ISSUE",
AK449="Exclu","Exclu",
AK449="SAT","TX ISSUE",
AK449="SPARE-ISSUE","SPARE-ISSUE",
AK449="Fiber CAmtel","TX ISSUE",
AK449="Fiber AOF","TX ISSUE",
AK449="Projet OCM (HUAWEI)","TRAVAUX-HUAWEI",
AK449="Projet OCM (NOKIA)","TRAVAUX -NOKIA",
AK449="ACCESS-ISSUE","ACCESS-ISSUE",
AK449="Projet OCM (ZTE, NOKIA, autres projets)","TRAVAUX OCM",
AK449="No root CAuse","No root cause",
AK449="ODU HS","TX ISSUE",
AK449="IP &amp; VLAN","TX ISSUE",
AK449="Warehouse HUAWEI","SPARE-ISSUE",
AK449="SPARE-HS","SPARE-ISSUE",
AK449="Power Telco","RAN ISSUE",AK449="no impacts","no impacts"
),"")</f>
        <v>No root cause</v>
      </c>
      <c r="AK449" s="81" t="s">
        <v>5620</v>
      </c>
      <c r="AL449" s="56" t="str" cm="1">
        <f t="array" ref="AL449">IFERROR(_xlfn.IFS(
AK449="MPR ISSUE","ACTIVE",
AK449="BSS Hardware Issue","ACTIVE",
AK449="Sites strategiques, MLL, Pylone, etc.","PASSIVE",
AK449="AKTIVCO DEFAUT GE &amp; POWER Cabinet","PASSIVE",
AK449="AKTIVCO Coupure ENEO &amp; Baisse de tension","PASSIVE",
AK449="Coupure ENEO &amp; Baisse de tension","PASSIVE",
AK449="Defaut GE &amp; POWER Cabinet","PASSIVE",
AK449="Sharing","PASSIVE",
AK449="Sites strategiques &amp; DataCenter","PASSIVE",
AK449="Exclu","Exclu",
AK449="SAT","ACTIVE",
AK449="SPARE-ISSUE","SPARE-ISSUE",
AK449="Fiber CAmtel","ACTIVE",
AK449="Fiber AOF","ACTIVE",
AK449="Projet OCM (HUAWEI)","PLANNED WORKS",
AK449="Projet OCM (NOKIA)","PLANNED WORKS",
AK449="ACCESS-ISSUE","ACCESS-ISSUE",
AK449="Projet OCM (ZTE, NOKIA, autres projets)","PLANNED WORKS",
AK449="No root CAuse","No root cause",
AK449="ODU HS","ACTIVE",
AK449="IP &amp; VLAN","ACTIVE",
AK449="Warehouse HUAWEI","SPARE-ISSUE",
AK449="SPARE-HS","SPARE-ISSUE",
AK449="Power Telco","ACTIVE", AK449="no impacts","no impacts"
),"")</f>
        <v>No root cause</v>
      </c>
      <c r="AM449" s="108" t="s">
        <v>5537</v>
      </c>
      <c r="AN449" s="117" t="s">
        <v>343</v>
      </c>
      <c r="AP449" s="23" t="s">
        <v>5537</v>
      </c>
      <c r="AQ449" s="23" t="s">
        <v>5537</v>
      </c>
      <c r="AR449" s="7"/>
      <c r="AS449" s="6"/>
      <c r="AT449" s="7"/>
      <c r="AU449" s="3" t="s">
        <v>5537</v>
      </c>
      <c r="AV449" s="24" t="s">
        <v>5537</v>
      </c>
      <c r="AW449" s="24" t="s">
        <v>5537</v>
      </c>
      <c r="AX449" s="24" t="s">
        <v>5537</v>
      </c>
      <c r="AY449" s="24" t="s">
        <v>5537</v>
      </c>
      <c r="AZ449" s="24" t="s">
        <v>5537</v>
      </c>
      <c r="BA449" s="24" t="s">
        <v>5537</v>
      </c>
      <c r="BB449" s="24" t="s">
        <v>5537</v>
      </c>
      <c r="BC449" s="24" t="s">
        <v>5537</v>
      </c>
      <c r="BD449" s="24" t="s">
        <v>5537</v>
      </c>
      <c r="BE449" s="24" t="s">
        <v>5537</v>
      </c>
      <c r="BF449" s="24" t="s">
        <v>5537</v>
      </c>
      <c r="BG449" s="24" t="s">
        <v>5537</v>
      </c>
      <c r="BH449" s="24" t="s">
        <v>5537</v>
      </c>
      <c r="BI449" s="9" t="s">
        <v>5537</v>
      </c>
      <c r="BJ449" s="14"/>
      <c r="BK449" s="14" t="s">
        <v>5537</v>
      </c>
      <c r="BL449" s="14" t="str">
        <f>_xlfn.XLOOKUP(B449,'[4]cell downs 18042026 17h'!$B:$B,'[4]cell downs 18042026 17h'!$B:$B,"")</f>
        <v/>
      </c>
      <c r="BM449" s="14" t="str">
        <f>_xlfn.XLOOKUP(B449,'[5]Cells Huawei 19042026 15h'!$B:$B,'[5]Cells Huawei 19042026 15h'!$B:$B,"")</f>
        <v/>
      </c>
      <c r="BN449" s="9" t="str">
        <f>_xlfn.XLOOKUP(B449,'[6]cells down 19042026 9H40'!$B:$B,'[6]cells down 19042026 9H40'!$B:$B,"")</f>
        <v/>
      </c>
      <c r="BO449" s="9" t="s">
        <v>343</v>
      </c>
      <c r="BP449" s="9" t="s">
        <v>12</v>
      </c>
    </row>
    <row r="450" spans="1:68" s="9" customFormat="1" x14ac:dyDescent="0.35">
      <c r="A450" s="1" t="s">
        <v>3744</v>
      </c>
      <c r="B450" s="8" t="s">
        <v>3745</v>
      </c>
      <c r="C450" s="3" t="str">
        <f>_xlfn.XLOOKUP(B450,'[1]daily break down'!$D:$D,'[1]daily break down'!$E:$E,"")</f>
        <v>NORD</v>
      </c>
      <c r="D450" s="1" t="s">
        <v>21</v>
      </c>
      <c r="E450" s="1" t="s">
        <v>36</v>
      </c>
      <c r="F450" s="3" t="s">
        <v>23</v>
      </c>
      <c r="G450" s="1" t="s">
        <v>2918</v>
      </c>
      <c r="H450" s="39" t="str">
        <f>_xlfn.XLOOKUP(B450,[2]CALCULATION!$B:$B,[2]CALCULATION!$H:$H,"")</f>
        <v>Huawei</v>
      </c>
      <c r="I450" s="34">
        <v>0</v>
      </c>
      <c r="J450" s="34">
        <v>0</v>
      </c>
      <c r="K450" s="34">
        <v>6.6218970530743402</v>
      </c>
      <c r="L450" s="34">
        <v>0</v>
      </c>
      <c r="M450" s="34">
        <v>0</v>
      </c>
      <c r="N450" s="34">
        <v>0</v>
      </c>
      <c r="O450" s="34">
        <v>0</v>
      </c>
      <c r="P450" s="34">
        <v>0</v>
      </c>
      <c r="Q450" s="34">
        <v>0</v>
      </c>
      <c r="R450" s="34">
        <v>0</v>
      </c>
      <c r="S450" s="109">
        <v>1.802858891713965</v>
      </c>
      <c r="T450" s="109">
        <f>_xlfn.XLOOKUP(B450,'[3]Nur des jours'!$B:$B,'[3]Nur des jours'!$U:$U,"")</f>
        <v>0</v>
      </c>
      <c r="U450" s="109">
        <v>0</v>
      </c>
      <c r="V450" s="109">
        <v>0</v>
      </c>
      <c r="W450" s="109">
        <v>0</v>
      </c>
      <c r="X450" s="109">
        <v>7.0448559353713846E-3</v>
      </c>
      <c r="Y450" s="109">
        <v>0.75683154839869549</v>
      </c>
      <c r="Z450" s="109">
        <v>0.96238082600668295</v>
      </c>
      <c r="AA450" s="109">
        <v>2.4258560124189223</v>
      </c>
      <c r="AB450" s="109">
        <v>0</v>
      </c>
      <c r="AC450" s="109">
        <v>8.8051389038763597E-2</v>
      </c>
      <c r="AD450" s="109">
        <v>0.15247219587162664</v>
      </c>
      <c r="AE450" s="109">
        <v>9.1315600985067025E-2</v>
      </c>
      <c r="AF450" s="109">
        <v>9.1315600985067025E-2</v>
      </c>
      <c r="AG450" s="57" t="str">
        <f>_xlfn.XLOOKUP(B450,[3]CALCULATION!$B:$B,[3]CALCULATION!$M:$M,"")</f>
        <v>Operationnel</v>
      </c>
      <c r="AH450" s="57"/>
      <c r="AI450" s="56" t="str" cm="1">
        <f t="array" ref="AI450">IFERROR(_xlfn.IFS(
AK450="MPR ISSUE","PDH",
AK450="BSS Hardware Issue","BSS",
AK450="Sites strategiques, MLL, Pylone, etc.","ENVTECH",
AK450="AKTIVCO DEFAUT GE &amp; POWER Cabinet","AKTIVCO",
AK450="AKTIVCO Coupure ENEO &amp; Baisse de tension","AKTIVCO GRID ONLY",
AK450="Coupure ENEO &amp; Baisse de tension","IHS GRID ONLY",
AK450="Defaut GE &amp; POWER Cabinet","IHS",
AK450="Sharing","Partners",
AK450="Sites strategiques &amp; DataCenter","SST &amp; DC",
AK450="Exclu","Exclu",
AK450="SAT","SAT",
AK450="SPARE-ISSUE","SPARE-ISSUE",
AK450="Fiber CAmtel","TRANS_FO_CAMTEL",
AK450="Fiber AOF","Fiber AOF",
AK450="Projet OCM (HUAWEI)","TRAVAUX-HUAWEI",
AK450="Projet OCM (NOKIA)","TRAVAUX-NOKIA",
AK450="ACCESS-ISSUE","ACCESS-ISSUE",
AK450="Projet OCM (ZTE, NOKIA, autres projets)","TRAVAUX OCM",
AK450="No root CAuse","No root cause",
AK450="ODU HS","PDH",
AK450="IP &amp; VLAN","PDH",
AK450="Warehouse HUAWEI","SPARE-ISSUE",
AK450="SPARE-HS","SPARE-ISSUE",
AK450="Power Telco","BSS",AK450="no impacts","no impacts"
),"")</f>
        <v>No root cause</v>
      </c>
      <c r="AJ450" s="56" t="str" cm="1">
        <f t="array" ref="AJ450">IFERROR(_xlfn.IFS(
AK450="MPR ISSUE","TX ISSUE",
AK450="BSS Hardware Issue","RAN ISSUE",
AK450="Sites strategiques, MLL, Pylone, etc.","ENVTECH",
AK450="AKTIVCO DEFAUT GE &amp; POWER Cabinet","POWER ISSUE",
AK450="AKTIVCO Coupure ENEO &amp; Baisse de tension","POWER ISSUE",
AK450="Coupure ENEO &amp; Baisse de tension","POWER ISSUE",
AK450="Defaut GE &amp; POWER Cabinet","POWER ISSUE",
AK450="Sharing","POWER ISSUE",
AK450="Sites strategiques &amp; DataCenter","POWER ISSUE",
AK450="Exclu","Exclu",
AK450="SAT","TX ISSUE",
AK450="SPARE-ISSUE","SPARE-ISSUE",
AK450="Fiber CAmtel","TX ISSUE",
AK450="Fiber AOF","TX ISSUE",
AK450="Projet OCM (HUAWEI)","TRAVAUX-HUAWEI",
AK450="Projet OCM (NOKIA)","TRAVAUX -NOKIA",
AK450="ACCESS-ISSUE","ACCESS-ISSUE",
AK450="Projet OCM (ZTE, NOKIA, autres projets)","TRAVAUX OCM",
AK450="No root CAuse","No root cause",
AK450="ODU HS","TX ISSUE",
AK450="IP &amp; VLAN","TX ISSUE",
AK450="Warehouse HUAWEI","SPARE-ISSUE",
AK450="SPARE-HS","SPARE-ISSUE",
AK450="Power Telco","RAN ISSUE",AK450="no impacts","no impacts"
),"")</f>
        <v>No root cause</v>
      </c>
      <c r="AK450" s="81" t="s">
        <v>5620</v>
      </c>
      <c r="AL450" s="56" t="str" cm="1">
        <f t="array" ref="AL450">IFERROR(_xlfn.IFS(
AK450="MPR ISSUE","ACTIVE",
AK450="BSS Hardware Issue","ACTIVE",
AK450="Sites strategiques, MLL, Pylone, etc.","PASSIVE",
AK450="AKTIVCO DEFAUT GE &amp; POWER Cabinet","PASSIVE",
AK450="AKTIVCO Coupure ENEO &amp; Baisse de tension","PASSIVE",
AK450="Coupure ENEO &amp; Baisse de tension","PASSIVE",
AK450="Defaut GE &amp; POWER Cabinet","PASSIVE",
AK450="Sharing","PASSIVE",
AK450="Sites strategiques &amp; DataCenter","PASSIVE",
AK450="Exclu","Exclu",
AK450="SAT","ACTIVE",
AK450="SPARE-ISSUE","SPARE-ISSUE",
AK450="Fiber CAmtel","ACTIVE",
AK450="Fiber AOF","ACTIVE",
AK450="Projet OCM (HUAWEI)","PLANNED WORKS",
AK450="Projet OCM (NOKIA)","PLANNED WORKS",
AK450="ACCESS-ISSUE","ACCESS-ISSUE",
AK450="Projet OCM (ZTE, NOKIA, autres projets)","PLANNED WORKS",
AK450="No root CAuse","No root cause",
AK450="ODU HS","ACTIVE",
AK450="IP &amp; VLAN","ACTIVE",
AK450="Warehouse HUAWEI","SPARE-ISSUE",
AK450="SPARE-HS","SPARE-ISSUE",
AK450="Power Telco","ACTIVE", AK450="no impacts","no impacts"
),"")</f>
        <v>No root cause</v>
      </c>
      <c r="AM450" s="108" t="s">
        <v>5537</v>
      </c>
      <c r="AN450" s="117" t="s">
        <v>3745</v>
      </c>
      <c r="AP450" s="23" t="s">
        <v>5537</v>
      </c>
      <c r="AQ450" s="23" t="s">
        <v>5537</v>
      </c>
      <c r="AR450" s="7"/>
      <c r="AS450" s="6"/>
      <c r="AT450" s="7"/>
      <c r="AU450" s="3" t="s">
        <v>5537</v>
      </c>
      <c r="AV450" s="24" t="s">
        <v>5537</v>
      </c>
      <c r="AW450" s="24" t="s">
        <v>5537</v>
      </c>
      <c r="AX450" s="24" t="s">
        <v>5537</v>
      </c>
      <c r="AY450" s="24" t="s">
        <v>5537</v>
      </c>
      <c r="AZ450" s="24" t="s">
        <v>5537</v>
      </c>
      <c r="BA450" s="24" t="s">
        <v>5537</v>
      </c>
      <c r="BB450" s="24" t="s">
        <v>5537</v>
      </c>
      <c r="BC450" s="24" t="s">
        <v>5537</v>
      </c>
      <c r="BD450" s="24" t="s">
        <v>5537</v>
      </c>
      <c r="BE450" s="24" t="s">
        <v>5537</v>
      </c>
      <c r="BF450" s="24" t="s">
        <v>5537</v>
      </c>
      <c r="BG450" s="24" t="s">
        <v>5537</v>
      </c>
      <c r="BH450" s="24" t="s">
        <v>5537</v>
      </c>
      <c r="BI450" s="9" t="s">
        <v>5537</v>
      </c>
      <c r="BJ450" s="14"/>
      <c r="BK450" s="14" t="s">
        <v>5537</v>
      </c>
      <c r="BL450" s="14" t="str">
        <f>_xlfn.XLOOKUP(B450,'[4]cell downs 18042026 17h'!$B:$B,'[4]cell downs 18042026 17h'!$B:$B,"")</f>
        <v/>
      </c>
      <c r="BM450" s="14" t="str">
        <f>_xlfn.XLOOKUP(B450,'[5]Cells Huawei 19042026 15h'!$B:$B,'[5]Cells Huawei 19042026 15h'!$B:$B,"")</f>
        <v/>
      </c>
      <c r="BN450" s="9" t="str">
        <f>_xlfn.XLOOKUP(B450,'[6]cells down 19042026 9H40'!$B:$B,'[6]cells down 19042026 9H40'!$B:$B,"")</f>
        <v/>
      </c>
      <c r="BO450" s="9" t="s">
        <v>5537</v>
      </c>
      <c r="BP450" s="9" t="s">
        <v>318</v>
      </c>
    </row>
    <row r="451" spans="1:68" s="9" customFormat="1" x14ac:dyDescent="0.35">
      <c r="A451" s="1" t="s">
        <v>4868</v>
      </c>
      <c r="B451" s="8" t="s">
        <v>4869</v>
      </c>
      <c r="C451" s="3" t="str">
        <f>_xlfn.XLOOKUP(B451,'[1]daily break down'!$D:$D,'[1]daily break down'!$E:$E,"")</f>
        <v>LITTORAL</v>
      </c>
      <c r="D451" s="1" t="s">
        <v>11</v>
      </c>
      <c r="E451" s="1" t="s">
        <v>12</v>
      </c>
      <c r="F451" s="3" t="s">
        <v>31</v>
      </c>
      <c r="G451" s="1" t="s">
        <v>4868</v>
      </c>
      <c r="H451" s="40" t="str">
        <f>_xlfn.XLOOKUP(B451,[2]CALCULATION!$B:$B,[2]CALCULATION!$H:$H,"")</f>
        <v>NOKIA</v>
      </c>
      <c r="I451" s="34">
        <v>8.9175391586982075E-4</v>
      </c>
      <c r="J451" s="34">
        <v>2.8536125307832214E-3</v>
      </c>
      <c r="K451" s="34">
        <v>0</v>
      </c>
      <c r="L451" s="34">
        <v>5.3560431444566639E-2</v>
      </c>
      <c r="M451" s="34">
        <v>4.7440393605066369E-2</v>
      </c>
      <c r="N451" s="34">
        <v>0</v>
      </c>
      <c r="O451" s="34">
        <v>0</v>
      </c>
      <c r="P451" s="34">
        <v>3.7507835305672234E-2</v>
      </c>
      <c r="Q451" s="34">
        <v>0.12661824095855131</v>
      </c>
      <c r="R451" s="34">
        <v>2.8862717160186336E-2</v>
      </c>
      <c r="S451" s="109">
        <v>0</v>
      </c>
      <c r="T451" s="109">
        <f>_xlfn.XLOOKUP(B451,'[3]Nur des jours'!$B:$B,'[3]Nur des jours'!$U:$U,"")</f>
        <v>1.6965083197073338</v>
      </c>
      <c r="U451" s="109">
        <v>0</v>
      </c>
      <c r="V451" s="109">
        <v>0.53906302914439586</v>
      </c>
      <c r="W451" s="109">
        <v>1.6965083197073336</v>
      </c>
      <c r="X451" s="109">
        <v>6.1871858151278658E-2</v>
      </c>
      <c r="Y451" s="109">
        <v>0</v>
      </c>
      <c r="Z451" s="109">
        <v>0</v>
      </c>
      <c r="AA451" s="109">
        <v>1.9155503744098596E-2</v>
      </c>
      <c r="AB451" s="109">
        <v>0</v>
      </c>
      <c r="AC451" s="109">
        <v>0.26153135978322117</v>
      </c>
      <c r="AD451" s="109">
        <v>0.15326908888140889</v>
      </c>
      <c r="AE451" s="109">
        <v>8.8800854942314267E-2</v>
      </c>
      <c r="AF451" s="109">
        <v>8.8800854942314267E-2</v>
      </c>
      <c r="AG451" s="57" t="str">
        <f>_xlfn.XLOOKUP(B451,[3]CALCULATION!$B:$B,[3]CALCULATION!$M:$M,"")</f>
        <v>Operationnel</v>
      </c>
      <c r="AH451" s="57"/>
      <c r="AI451" s="56" t="str" cm="1">
        <f t="array" ref="AI451">IFERROR(_xlfn.IFS(
AK451="MPR ISSUE","PDH",
AK451="BSS Hardware Issue","BSS",
AK451="Sites strategiques, MLL, Pylone, etc.","ENVTECH",
AK451="AKTIVCO DEFAUT GE &amp; POWER Cabinet","AKTIVCO",
AK451="AKTIVCO Coupure ENEO &amp; Baisse de tension","AKTIVCO GRID ONLY",
AK451="Coupure ENEO &amp; Baisse de tension","IHS GRID ONLY",
AK451="Defaut GE &amp; POWER Cabinet","IHS",
AK451="Sharing","Partners",
AK451="Sites strategiques &amp; DataCenter","SST &amp; DC",
AK451="Exclu","Exclu",
AK451="SAT","SAT",
AK451="SPARE-ISSUE","SPARE-ISSUE",
AK451="Fiber CAmtel","TRANS_FO_CAMTEL",
AK451="Fiber AOF","Fiber AOF",
AK451="Projet OCM (HUAWEI)","TRAVAUX-HUAWEI",
AK451="Projet OCM (NOKIA)","TRAVAUX-NOKIA",
AK451="ACCESS-ISSUE","ACCESS-ISSUE",
AK451="Projet OCM (ZTE, NOKIA, autres projets)","TRAVAUX OCM",
AK451="No root CAuse","No root cause",
AK451="ODU HS","PDH",
AK451="IP &amp; VLAN","PDH",
AK451="Warehouse HUAWEI","SPARE-ISSUE",
AK451="SPARE-HS","SPARE-ISSUE",
AK451="Power Telco","BSS",AK451="no impacts","no impacts"
),"")</f>
        <v>No root cause</v>
      </c>
      <c r="AJ451" s="56" t="str" cm="1">
        <f t="array" ref="AJ451">IFERROR(_xlfn.IFS(
AK451="MPR ISSUE","TX ISSUE",
AK451="BSS Hardware Issue","RAN ISSUE",
AK451="Sites strategiques, MLL, Pylone, etc.","ENVTECH",
AK451="AKTIVCO DEFAUT GE &amp; POWER Cabinet","POWER ISSUE",
AK451="AKTIVCO Coupure ENEO &amp; Baisse de tension","POWER ISSUE",
AK451="Coupure ENEO &amp; Baisse de tension","POWER ISSUE",
AK451="Defaut GE &amp; POWER Cabinet","POWER ISSUE",
AK451="Sharing","POWER ISSUE",
AK451="Sites strategiques &amp; DataCenter","POWER ISSUE",
AK451="Exclu","Exclu",
AK451="SAT","TX ISSUE",
AK451="SPARE-ISSUE","SPARE-ISSUE",
AK451="Fiber CAmtel","TX ISSUE",
AK451="Fiber AOF","TX ISSUE",
AK451="Projet OCM (HUAWEI)","TRAVAUX-HUAWEI",
AK451="Projet OCM (NOKIA)","TRAVAUX -NOKIA",
AK451="ACCESS-ISSUE","ACCESS-ISSUE",
AK451="Projet OCM (ZTE, NOKIA, autres projets)","TRAVAUX OCM",
AK451="No root CAuse","No root cause",
AK451="ODU HS","TX ISSUE",
AK451="IP &amp; VLAN","TX ISSUE",
AK451="Warehouse HUAWEI","SPARE-ISSUE",
AK451="SPARE-HS","SPARE-ISSUE",
AK451="Power Telco","RAN ISSUE",AK451="no impacts","no impacts"
),"")</f>
        <v>No root cause</v>
      </c>
      <c r="AK451" s="81" t="s">
        <v>5620</v>
      </c>
      <c r="AL451" s="56" t="str" cm="1">
        <f t="array" ref="AL451">IFERROR(_xlfn.IFS(
AK451="MPR ISSUE","ACTIVE",
AK451="BSS Hardware Issue","ACTIVE",
AK451="Sites strategiques, MLL, Pylone, etc.","PASSIVE",
AK451="AKTIVCO DEFAUT GE &amp; POWER Cabinet","PASSIVE",
AK451="AKTIVCO Coupure ENEO &amp; Baisse de tension","PASSIVE",
AK451="Coupure ENEO &amp; Baisse de tension","PASSIVE",
AK451="Defaut GE &amp; POWER Cabinet","PASSIVE",
AK451="Sharing","PASSIVE",
AK451="Sites strategiques &amp; DataCenter","PASSIVE",
AK451="Exclu","Exclu",
AK451="SAT","ACTIVE",
AK451="SPARE-ISSUE","SPARE-ISSUE",
AK451="Fiber CAmtel","ACTIVE",
AK451="Fiber AOF","ACTIVE",
AK451="Projet OCM (HUAWEI)","PLANNED WORKS",
AK451="Projet OCM (NOKIA)","PLANNED WORKS",
AK451="ACCESS-ISSUE","ACCESS-ISSUE",
AK451="Projet OCM (ZTE, NOKIA, autres projets)","PLANNED WORKS",
AK451="No root CAuse","No root cause",
AK451="ODU HS","ACTIVE",
AK451="IP &amp; VLAN","ACTIVE",
AK451="Warehouse HUAWEI","SPARE-ISSUE",
AK451="SPARE-HS","SPARE-ISSUE",
AK451="Power Telco","ACTIVE", AK451="no impacts","no impacts"
),"")</f>
        <v>No root cause</v>
      </c>
      <c r="AM451" s="108" t="s">
        <v>5537</v>
      </c>
      <c r="AN451" s="117" t="s">
        <v>4869</v>
      </c>
      <c r="AP451" s="23" t="s">
        <v>5537</v>
      </c>
      <c r="AQ451" s="23" t="s">
        <v>5537</v>
      </c>
      <c r="AR451" s="7"/>
      <c r="AS451" s="6"/>
      <c r="AT451" s="7"/>
      <c r="AU451" s="3" t="s">
        <v>5537</v>
      </c>
      <c r="AV451" s="24" t="s">
        <v>5537</v>
      </c>
      <c r="AW451" s="24" t="s">
        <v>5537</v>
      </c>
      <c r="AX451" s="24" t="s">
        <v>5537</v>
      </c>
      <c r="AY451" s="24" t="s">
        <v>5537</v>
      </c>
      <c r="AZ451" s="24" t="s">
        <v>5537</v>
      </c>
      <c r="BA451" s="24" t="s">
        <v>5537</v>
      </c>
      <c r="BB451" s="24" t="s">
        <v>5537</v>
      </c>
      <c r="BC451" s="24" t="s">
        <v>5537</v>
      </c>
      <c r="BD451" s="24" t="s">
        <v>5537</v>
      </c>
      <c r="BE451" s="24" t="s">
        <v>5537</v>
      </c>
      <c r="BF451" s="24" t="s">
        <v>5537</v>
      </c>
      <c r="BG451" s="24" t="s">
        <v>5537</v>
      </c>
      <c r="BH451" s="24" t="s">
        <v>5537</v>
      </c>
      <c r="BI451" s="9" t="s">
        <v>5537</v>
      </c>
      <c r="BJ451" s="14"/>
      <c r="BK451" s="14" t="s">
        <v>5537</v>
      </c>
      <c r="BL451" s="14" t="str">
        <f>_xlfn.XLOOKUP(B451,'[4]cell downs 18042026 17h'!$B:$B,'[4]cell downs 18042026 17h'!$B:$B,"")</f>
        <v/>
      </c>
      <c r="BM451" s="14" t="str">
        <f>_xlfn.XLOOKUP(B451,'[5]Cells Huawei 19042026 15h'!$B:$B,'[5]Cells Huawei 19042026 15h'!$B:$B,"")</f>
        <v/>
      </c>
      <c r="BN451" s="9" t="str">
        <f>_xlfn.XLOOKUP(B451,'[6]cells down 19042026 9H40'!$B:$B,'[6]cells down 19042026 9H40'!$B:$B,"")</f>
        <v/>
      </c>
      <c r="BO451" s="9" t="s">
        <v>4869</v>
      </c>
      <c r="BP451" s="9" t="s">
        <v>12</v>
      </c>
    </row>
    <row r="452" spans="1:68" s="9" customFormat="1" x14ac:dyDescent="0.35">
      <c r="A452" s="1" t="s">
        <v>1229</v>
      </c>
      <c r="B452" s="8" t="s">
        <v>1230</v>
      </c>
      <c r="C452" s="3" t="str">
        <f>_xlfn.XLOOKUP(B452,'[1]daily break down'!$D:$D,'[1]daily break down'!$E:$E,"")</f>
        <v>ADAMAOUA</v>
      </c>
      <c r="D452" s="1" t="s">
        <v>21</v>
      </c>
      <c r="E452" s="1" t="s">
        <v>122</v>
      </c>
      <c r="F452" s="3" t="s">
        <v>90</v>
      </c>
      <c r="G452" s="1" t="s">
        <v>1229</v>
      </c>
      <c r="H452" s="40" t="str">
        <f>_xlfn.XLOOKUP(B452,[2]CALCULATION!$B:$B,[2]CALCULATION!$H:$H,"")</f>
        <v>NOKIA</v>
      </c>
      <c r="I452" s="34">
        <v>2.485297144449479E-2</v>
      </c>
      <c r="J452" s="34">
        <v>4.9781292092498194E-2</v>
      </c>
      <c r="K452" s="34">
        <v>5.2619571264475307E-3</v>
      </c>
      <c r="L452" s="34">
        <v>4.6434926596300448E-2</v>
      </c>
      <c r="M452" s="34">
        <v>1.2932677036542007E-2</v>
      </c>
      <c r="N452" s="34">
        <v>0</v>
      </c>
      <c r="O452" s="34">
        <v>4.6962133582099601E-2</v>
      </c>
      <c r="P452" s="34">
        <v>8.7426465248208393E-2</v>
      </c>
      <c r="Q452" s="34">
        <v>9.6417707710545517E-2</v>
      </c>
      <c r="R452" s="34">
        <v>1.8532741823156521E-2</v>
      </c>
      <c r="S452" s="109">
        <v>0.20802998515092078</v>
      </c>
      <c r="T452" s="109">
        <f>_xlfn.XLOOKUP(B452,'[3]Nur des jours'!$B:$B,'[3]Nur des jours'!$U:$U,"")</f>
        <v>3.4965916285194933</v>
      </c>
      <c r="U452" s="109">
        <v>1.4270540178252754E-3</v>
      </c>
      <c r="V452" s="109">
        <v>1.1294070312528155</v>
      </c>
      <c r="W452" s="109">
        <v>3.4965916285194933</v>
      </c>
      <c r="X452" s="109">
        <v>4.1919711773619811E-3</v>
      </c>
      <c r="Y452" s="109">
        <v>4.6336834168871237E-2</v>
      </c>
      <c r="Z452" s="109">
        <v>1.5875612588393706</v>
      </c>
      <c r="AA452" s="109">
        <v>4.6927918173086463</v>
      </c>
      <c r="AB452" s="109">
        <v>2.2238084181576596</v>
      </c>
      <c r="AC452" s="109">
        <v>0.36369595018564482</v>
      </c>
      <c r="AD452" s="109">
        <v>8.448043686523514E-2</v>
      </c>
      <c r="AE452" s="109">
        <v>8.7466506598260968E-2</v>
      </c>
      <c r="AF452" s="109">
        <v>8.7466506598260968E-2</v>
      </c>
      <c r="AG452" s="57" t="str">
        <f>_xlfn.XLOOKUP(B452,[3]CALCULATION!$B:$B,[3]CALCULATION!$M:$M,"")</f>
        <v>Operationnel</v>
      </c>
      <c r="AH452" s="57"/>
      <c r="AI452" s="56" t="str" cm="1">
        <f t="array" ref="AI452">IFERROR(_xlfn.IFS(
AK452="MPR ISSUE","PDH",
AK452="BSS Hardware Issue","BSS",
AK452="Sites strategiques, MLL, Pylone, etc.","ENVTECH",
AK452="AKTIVCO DEFAUT GE &amp; POWER Cabinet","AKTIVCO",
AK452="AKTIVCO Coupure ENEO &amp; Baisse de tension","AKTIVCO GRID ONLY",
AK452="Coupure ENEO &amp; Baisse de tension","IHS GRID ONLY",
AK452="Defaut GE &amp; POWER Cabinet","IHS",
AK452="Sharing","Partners",
AK452="Sites strategiques &amp; DataCenter","SST &amp; DC",
AK452="Exclu","Exclu",
AK452="SAT","SAT",
AK452="SPARE-ISSUE","SPARE-ISSUE",
AK452="Fiber CAmtel","TRANS_FO_CAMTEL",
AK452="Fiber AOF","Fiber AOF",
AK452="Projet OCM (HUAWEI)","TRAVAUX-HUAWEI",
AK452="Projet OCM (NOKIA)","TRAVAUX-NOKIA",
AK452="ACCESS-ISSUE","ACCESS-ISSUE",
AK452="Projet OCM (ZTE, NOKIA, autres projets)","TRAVAUX OCM",
AK452="No root CAuse","No root cause",
AK452="ODU HS","PDH",
AK452="IP &amp; VLAN","PDH",
AK452="Warehouse HUAWEI","SPARE-ISSUE",
AK452="SPARE-HS","SPARE-ISSUE",
AK452="Power Telco","BSS",AK452="no impacts","no impacts"
),"")</f>
        <v>No root cause</v>
      </c>
      <c r="AJ452" s="56" t="str" cm="1">
        <f t="array" ref="AJ452">IFERROR(_xlfn.IFS(
AK452="MPR ISSUE","TX ISSUE",
AK452="BSS Hardware Issue","RAN ISSUE",
AK452="Sites strategiques, MLL, Pylone, etc.","ENVTECH",
AK452="AKTIVCO DEFAUT GE &amp; POWER Cabinet","POWER ISSUE",
AK452="AKTIVCO Coupure ENEO &amp; Baisse de tension","POWER ISSUE",
AK452="Coupure ENEO &amp; Baisse de tension","POWER ISSUE",
AK452="Defaut GE &amp; POWER Cabinet","POWER ISSUE",
AK452="Sharing","POWER ISSUE",
AK452="Sites strategiques &amp; DataCenter","POWER ISSUE",
AK452="Exclu","Exclu",
AK452="SAT","TX ISSUE",
AK452="SPARE-ISSUE","SPARE-ISSUE",
AK452="Fiber CAmtel","TX ISSUE",
AK452="Fiber AOF","TX ISSUE",
AK452="Projet OCM (HUAWEI)","TRAVAUX-HUAWEI",
AK452="Projet OCM (NOKIA)","TRAVAUX -NOKIA",
AK452="ACCESS-ISSUE","ACCESS-ISSUE",
AK452="Projet OCM (ZTE, NOKIA, autres projets)","TRAVAUX OCM",
AK452="No root CAuse","No root cause",
AK452="ODU HS","TX ISSUE",
AK452="IP &amp; VLAN","TX ISSUE",
AK452="Warehouse HUAWEI","SPARE-ISSUE",
AK452="SPARE-HS","SPARE-ISSUE",
AK452="Power Telco","RAN ISSUE",AK452="no impacts","no impacts"
),"")</f>
        <v>No root cause</v>
      </c>
      <c r="AK452" s="81" t="s">
        <v>5620</v>
      </c>
      <c r="AL452" s="56" t="str" cm="1">
        <f t="array" ref="AL452">IFERROR(_xlfn.IFS(
AK452="MPR ISSUE","ACTIVE",
AK452="BSS Hardware Issue","ACTIVE",
AK452="Sites strategiques, MLL, Pylone, etc.","PASSIVE",
AK452="AKTIVCO DEFAUT GE &amp; POWER Cabinet","PASSIVE",
AK452="AKTIVCO Coupure ENEO &amp; Baisse de tension","PASSIVE",
AK452="Coupure ENEO &amp; Baisse de tension","PASSIVE",
AK452="Defaut GE &amp; POWER Cabinet","PASSIVE",
AK452="Sharing","PASSIVE",
AK452="Sites strategiques &amp; DataCenter","PASSIVE",
AK452="Exclu","Exclu",
AK452="SAT","ACTIVE",
AK452="SPARE-ISSUE","SPARE-ISSUE",
AK452="Fiber CAmtel","ACTIVE",
AK452="Fiber AOF","ACTIVE",
AK452="Projet OCM (HUAWEI)","PLANNED WORKS",
AK452="Projet OCM (NOKIA)","PLANNED WORKS",
AK452="ACCESS-ISSUE","ACCESS-ISSUE",
AK452="Projet OCM (ZTE, NOKIA, autres projets)","PLANNED WORKS",
AK452="No root CAuse","No root cause",
AK452="ODU HS","ACTIVE",
AK452="IP &amp; VLAN","ACTIVE",
AK452="Warehouse HUAWEI","SPARE-ISSUE",
AK452="SPARE-HS","SPARE-ISSUE",
AK452="Power Telco","ACTIVE", AK452="no impacts","no impacts"
),"")</f>
        <v>No root cause</v>
      </c>
      <c r="AM452" s="108" t="s">
        <v>5537</v>
      </c>
      <c r="AN452" s="117" t="s">
        <v>1230</v>
      </c>
      <c r="AP452" s="23" t="s">
        <v>5537</v>
      </c>
      <c r="AQ452" s="23" t="s">
        <v>5537</v>
      </c>
      <c r="AR452" s="7"/>
      <c r="AS452" s="6"/>
      <c r="AT452" s="7"/>
      <c r="AU452" s="3" t="s">
        <v>5537</v>
      </c>
      <c r="AV452" s="24" t="s">
        <v>5537</v>
      </c>
      <c r="AW452" s="24" t="s">
        <v>5537</v>
      </c>
      <c r="AX452" s="24" t="s">
        <v>5537</v>
      </c>
      <c r="AY452" s="24" t="s">
        <v>5537</v>
      </c>
      <c r="AZ452" s="24" t="s">
        <v>5537</v>
      </c>
      <c r="BA452" s="24" t="s">
        <v>5537</v>
      </c>
      <c r="BB452" s="24" t="s">
        <v>5537</v>
      </c>
      <c r="BC452" s="24" t="s">
        <v>5537</v>
      </c>
      <c r="BD452" s="24" t="s">
        <v>5537</v>
      </c>
      <c r="BE452" s="24" t="s">
        <v>5537</v>
      </c>
      <c r="BF452" s="24" t="s">
        <v>5537</v>
      </c>
      <c r="BG452" s="24" t="s">
        <v>5537</v>
      </c>
      <c r="BH452" s="24" t="s">
        <v>5537</v>
      </c>
      <c r="BI452" s="9" t="s">
        <v>5537</v>
      </c>
      <c r="BJ452" s="14"/>
      <c r="BK452" s="14" t="s">
        <v>5537</v>
      </c>
      <c r="BL452" s="14" t="str">
        <f>_xlfn.XLOOKUP(B452,'[4]cell downs 18042026 17h'!$B:$B,'[4]cell downs 18042026 17h'!$B:$B,"")</f>
        <v/>
      </c>
      <c r="BM452" s="14" t="str">
        <f>_xlfn.XLOOKUP(B452,'[5]Cells Huawei 19042026 15h'!$B:$B,'[5]Cells Huawei 19042026 15h'!$B:$B,"")</f>
        <v/>
      </c>
      <c r="BN452" s="9" t="str">
        <f>_xlfn.XLOOKUP(B452,'[6]cells down 19042026 9H40'!$B:$B,'[6]cells down 19042026 9H40'!$B:$B,"")</f>
        <v/>
      </c>
      <c r="BO452" s="9" t="s">
        <v>5537</v>
      </c>
      <c r="BP452" s="9" t="s">
        <v>12</v>
      </c>
    </row>
    <row r="453" spans="1:68" s="9" customFormat="1" x14ac:dyDescent="0.35">
      <c r="A453" s="1" t="s">
        <v>2607</v>
      </c>
      <c r="B453" s="8" t="s">
        <v>2608</v>
      </c>
      <c r="C453" s="3" t="str">
        <f>_xlfn.XLOOKUP(B453,'[1]daily break down'!$D:$D,'[1]daily break down'!$E:$E,"")</f>
        <v>CENTRE</v>
      </c>
      <c r="D453" s="1" t="s">
        <v>11</v>
      </c>
      <c r="E453" s="1" t="s">
        <v>12</v>
      </c>
      <c r="F453" s="3" t="s">
        <v>37</v>
      </c>
      <c r="G453" s="1" t="s">
        <v>2609</v>
      </c>
      <c r="H453" s="40" t="str">
        <f>_xlfn.XLOOKUP(B453,[2]CALCULATION!$B:$B,[2]CALCULATION!$H:$H,"")</f>
        <v>NOKIA</v>
      </c>
      <c r="I453" s="34">
        <v>3.0319633139565591E-4</v>
      </c>
      <c r="J453" s="34">
        <v>2.6752617476100566E-4</v>
      </c>
      <c r="K453" s="34">
        <v>2.3185601812600808E-4</v>
      </c>
      <c r="L453" s="34">
        <v>2.6752617476094782E-4</v>
      </c>
      <c r="M453" s="34">
        <v>2.6752617476094782E-4</v>
      </c>
      <c r="N453" s="34">
        <v>2.6752617476094782E-4</v>
      </c>
      <c r="O453" s="34">
        <v>2.3185601812623967E-4</v>
      </c>
      <c r="P453" s="34">
        <v>4.3184366672329978E-2</v>
      </c>
      <c r="Q453" s="34">
        <v>0.1651701698522115</v>
      </c>
      <c r="R453" s="34">
        <v>2.6752617476088987E-4</v>
      </c>
      <c r="S453" s="109">
        <v>3.0319633139577171E-4</v>
      </c>
      <c r="T453" s="109">
        <f>_xlfn.XLOOKUP(B453,'[3]Nur des jours'!$B:$B,'[3]Nur des jours'!$U:$U,"")</f>
        <v>2.6752617476088987E-4</v>
      </c>
      <c r="U453" s="109">
        <v>2.4969109644359369E-4</v>
      </c>
      <c r="V453" s="109">
        <v>2.6752617476094782E-4</v>
      </c>
      <c r="W453" s="109">
        <v>2.6752617476083203E-4</v>
      </c>
      <c r="X453" s="109">
        <v>1.2145688334146381E-2</v>
      </c>
      <c r="Y453" s="109">
        <v>2.4969109644353585E-4</v>
      </c>
      <c r="Z453" s="109">
        <v>7.1875365619107666E-3</v>
      </c>
      <c r="AA453" s="109">
        <v>2.6752617476071623E-4</v>
      </c>
      <c r="AB453" s="109">
        <v>2.1723125390588054E-2</v>
      </c>
      <c r="AC453" s="109">
        <v>9.2422734593879521E-2</v>
      </c>
      <c r="AD453" s="109">
        <v>0.17133199710313432</v>
      </c>
      <c r="AE453" s="109">
        <v>8.7017347110574489E-2</v>
      </c>
      <c r="AF453" s="109">
        <v>8.7017347110574489E-2</v>
      </c>
      <c r="AG453" s="57" t="str">
        <f>_xlfn.XLOOKUP(B453,[3]CALCULATION!$B:$B,[3]CALCULATION!$M:$M,"")</f>
        <v>Operationnel</v>
      </c>
      <c r="AH453" s="57"/>
      <c r="AI453" s="56" t="str" cm="1">
        <f t="array" ref="AI453">IFERROR(_xlfn.IFS(
AK453="MPR ISSUE","PDH",
AK453="BSS Hardware Issue","BSS",
AK453="Sites strategiques, MLL, Pylone, etc.","ENVTECH",
AK453="AKTIVCO DEFAUT GE &amp; POWER Cabinet","AKTIVCO",
AK453="AKTIVCO Coupure ENEO &amp; Baisse de tension","AKTIVCO GRID ONLY",
AK453="Coupure ENEO &amp; Baisse de tension","IHS GRID ONLY",
AK453="Defaut GE &amp; POWER Cabinet","IHS",
AK453="Sharing","Partners",
AK453="Sites strategiques &amp; DataCenter","SST &amp; DC",
AK453="Exclu","Exclu",
AK453="SAT","SAT",
AK453="SPARE-ISSUE","SPARE-ISSUE",
AK453="Fiber CAmtel","TRANS_FO_CAMTEL",
AK453="Fiber AOF","Fiber AOF",
AK453="Projet OCM (HUAWEI)","TRAVAUX-HUAWEI",
AK453="Projet OCM (NOKIA)","TRAVAUX-NOKIA",
AK453="ACCESS-ISSUE","ACCESS-ISSUE",
AK453="Projet OCM (ZTE, NOKIA, autres projets)","TRAVAUX OCM",
AK453="No root CAuse","No root cause",
AK453="ODU HS","PDH",
AK453="IP &amp; VLAN","PDH",
AK453="Warehouse HUAWEI","SPARE-ISSUE",
AK453="SPARE-HS","SPARE-ISSUE",
AK453="Power Telco","BSS",AK453="no impacts","no impacts"
),"")</f>
        <v>No root cause</v>
      </c>
      <c r="AJ453" s="56" t="str" cm="1">
        <f t="array" ref="AJ453">IFERROR(_xlfn.IFS(
AK453="MPR ISSUE","TX ISSUE",
AK453="BSS Hardware Issue","RAN ISSUE",
AK453="Sites strategiques, MLL, Pylone, etc.","ENVTECH",
AK453="AKTIVCO DEFAUT GE &amp; POWER Cabinet","POWER ISSUE",
AK453="AKTIVCO Coupure ENEO &amp; Baisse de tension","POWER ISSUE",
AK453="Coupure ENEO &amp; Baisse de tension","POWER ISSUE",
AK453="Defaut GE &amp; POWER Cabinet","POWER ISSUE",
AK453="Sharing","POWER ISSUE",
AK453="Sites strategiques &amp; DataCenter","POWER ISSUE",
AK453="Exclu","Exclu",
AK453="SAT","TX ISSUE",
AK453="SPARE-ISSUE","SPARE-ISSUE",
AK453="Fiber CAmtel","TX ISSUE",
AK453="Fiber AOF","TX ISSUE",
AK453="Projet OCM (HUAWEI)","TRAVAUX-HUAWEI",
AK453="Projet OCM (NOKIA)","TRAVAUX -NOKIA",
AK453="ACCESS-ISSUE","ACCESS-ISSUE",
AK453="Projet OCM (ZTE, NOKIA, autres projets)","TRAVAUX OCM",
AK453="No root CAuse","No root cause",
AK453="ODU HS","TX ISSUE",
AK453="IP &amp; VLAN","TX ISSUE",
AK453="Warehouse HUAWEI","SPARE-ISSUE",
AK453="SPARE-HS","SPARE-ISSUE",
AK453="Power Telco","RAN ISSUE",AK453="no impacts","no impacts"
),"")</f>
        <v>No root cause</v>
      </c>
      <c r="AK453" s="81" t="s">
        <v>5620</v>
      </c>
      <c r="AL453" s="56" t="str" cm="1">
        <f t="array" ref="AL453">IFERROR(_xlfn.IFS(
AK453="MPR ISSUE","ACTIVE",
AK453="BSS Hardware Issue","ACTIVE",
AK453="Sites strategiques, MLL, Pylone, etc.","PASSIVE",
AK453="AKTIVCO DEFAUT GE &amp; POWER Cabinet","PASSIVE",
AK453="AKTIVCO Coupure ENEO &amp; Baisse de tension","PASSIVE",
AK453="Coupure ENEO &amp; Baisse de tension","PASSIVE",
AK453="Defaut GE &amp; POWER Cabinet","PASSIVE",
AK453="Sharing","PASSIVE",
AK453="Sites strategiques &amp; DataCenter","PASSIVE",
AK453="Exclu","Exclu",
AK453="SAT","ACTIVE",
AK453="SPARE-ISSUE","SPARE-ISSUE",
AK453="Fiber CAmtel","ACTIVE",
AK453="Fiber AOF","ACTIVE",
AK453="Projet OCM (HUAWEI)","PLANNED WORKS",
AK453="Projet OCM (NOKIA)","PLANNED WORKS",
AK453="ACCESS-ISSUE","ACCESS-ISSUE",
AK453="Projet OCM (ZTE, NOKIA, autres projets)","PLANNED WORKS",
AK453="No root CAuse","No root cause",
AK453="ODU HS","ACTIVE",
AK453="IP &amp; VLAN","ACTIVE",
AK453="Warehouse HUAWEI","SPARE-ISSUE",
AK453="SPARE-HS","SPARE-ISSUE",
AK453="Power Telco","ACTIVE", AK453="no impacts","no impacts"
),"")</f>
        <v>No root cause</v>
      </c>
      <c r="AM453" s="108" t="s">
        <v>5537</v>
      </c>
      <c r="AN453" s="117" t="s">
        <v>2608</v>
      </c>
      <c r="AP453" s="23" t="s">
        <v>5537</v>
      </c>
      <c r="AQ453" s="23" t="s">
        <v>5537</v>
      </c>
      <c r="AR453" s="7"/>
      <c r="AS453" s="6"/>
      <c r="AT453" s="7"/>
      <c r="AU453" s="3" t="s">
        <v>5537</v>
      </c>
      <c r="AV453" s="24" t="s">
        <v>5537</v>
      </c>
      <c r="AW453" s="24" t="s">
        <v>5537</v>
      </c>
      <c r="AX453" s="24" t="s">
        <v>5537</v>
      </c>
      <c r="AY453" s="24" t="s">
        <v>5537</v>
      </c>
      <c r="AZ453" s="24" t="s">
        <v>5537</v>
      </c>
      <c r="BA453" s="24" t="s">
        <v>5537</v>
      </c>
      <c r="BB453" s="24" t="s">
        <v>5537</v>
      </c>
      <c r="BC453" s="24" t="s">
        <v>5537</v>
      </c>
      <c r="BD453" s="24" t="s">
        <v>5537</v>
      </c>
      <c r="BE453" s="24" t="s">
        <v>5537</v>
      </c>
      <c r="BF453" s="24" t="s">
        <v>5537</v>
      </c>
      <c r="BG453" s="24" t="s">
        <v>5537</v>
      </c>
      <c r="BH453" s="24" t="s">
        <v>5537</v>
      </c>
      <c r="BI453" s="9" t="s">
        <v>5537</v>
      </c>
      <c r="BJ453" s="14"/>
      <c r="BK453" s="14" t="s">
        <v>5537</v>
      </c>
      <c r="BL453" s="14" t="str">
        <f>_xlfn.XLOOKUP(B453,'[4]cell downs 18042026 17h'!$B:$B,'[4]cell downs 18042026 17h'!$B:$B,"")</f>
        <v/>
      </c>
      <c r="BM453" s="14" t="str">
        <f>_xlfn.XLOOKUP(B453,'[5]Cells Huawei 19042026 15h'!$B:$B,'[5]Cells Huawei 19042026 15h'!$B:$B,"")</f>
        <v/>
      </c>
      <c r="BN453" s="9" t="str">
        <f>_xlfn.XLOOKUP(B453,'[6]cells down 19042026 9H40'!$B:$B,'[6]cells down 19042026 9H40'!$B:$B,"")</f>
        <v/>
      </c>
      <c r="BO453" s="9" t="s">
        <v>2608</v>
      </c>
      <c r="BP453" s="9" t="s">
        <v>12</v>
      </c>
    </row>
    <row r="454" spans="1:68" s="9" customFormat="1" x14ac:dyDescent="0.35">
      <c r="A454" s="1" t="s">
        <v>528</v>
      </c>
      <c r="B454" s="8" t="s">
        <v>529</v>
      </c>
      <c r="C454" s="3" t="str">
        <f>_xlfn.XLOOKUP(B454,'[1]daily break down'!$D:$D,'[1]daily break down'!$E:$E,"")</f>
        <v>SUD-OUEST</v>
      </c>
      <c r="D454" s="1" t="s">
        <v>11</v>
      </c>
      <c r="E454" s="1" t="s">
        <v>12</v>
      </c>
      <c r="F454" s="3" t="s">
        <v>31</v>
      </c>
      <c r="G454" s="1" t="s">
        <v>530</v>
      </c>
      <c r="H454" s="40" t="str">
        <f>_xlfn.XLOOKUP(B454,[2]CALCULATION!$B:$B,[2]CALCULATION!$H:$H,"")</f>
        <v>NOKIA</v>
      </c>
      <c r="I454" s="34">
        <v>1.5474249000522209</v>
      </c>
      <c r="J454" s="34">
        <v>1.5412004577194498</v>
      </c>
      <c r="K454" s="34">
        <v>1.54120045771945</v>
      </c>
      <c r="L454" s="34">
        <v>1.1793976872464411</v>
      </c>
      <c r="M454" s="34">
        <v>6.4206281942624588E-3</v>
      </c>
      <c r="N454" s="34">
        <v>1.2627235448716492E-2</v>
      </c>
      <c r="O454" s="34">
        <v>9.8568291334029473E-2</v>
      </c>
      <c r="P454" s="34">
        <v>1.7835078317394589E-4</v>
      </c>
      <c r="Q454" s="34">
        <v>6.868910669089733E-3</v>
      </c>
      <c r="R454" s="34">
        <v>0.25994611178190635</v>
      </c>
      <c r="S454" s="109">
        <v>1.9618586149135786E-4</v>
      </c>
      <c r="T454" s="109">
        <f>_xlfn.XLOOKUP(B454,'[3]Nur des jours'!$B:$B,'[3]Nur des jours'!$U:$U,"")</f>
        <v>1.7835078317400378E-4</v>
      </c>
      <c r="U454" s="109">
        <v>1.7835078317400378E-4</v>
      </c>
      <c r="V454" s="109">
        <v>1.9618586149141573E-4</v>
      </c>
      <c r="W454" s="109">
        <v>1.7835078317400378E-4</v>
      </c>
      <c r="X454" s="109">
        <v>1.6051570485670763E-4</v>
      </c>
      <c r="Y454" s="109">
        <v>0.12238430741397097</v>
      </c>
      <c r="Z454" s="109">
        <v>1.6946802614387329E-4</v>
      </c>
      <c r="AA454" s="109">
        <v>1.9618586149135786E-4</v>
      </c>
      <c r="AB454" s="109">
        <v>1.7121675184701324E-3</v>
      </c>
      <c r="AC454" s="109">
        <v>1.6236426347573427E-2</v>
      </c>
      <c r="AD454" s="109">
        <v>0.21064538558571422</v>
      </c>
      <c r="AE454" s="109">
        <v>8.5697551315087439E-2</v>
      </c>
      <c r="AF454" s="109">
        <v>8.5697551315087439E-2</v>
      </c>
      <c r="AG454" s="57" t="str">
        <f>_xlfn.XLOOKUP(B454,[3]CALCULATION!$B:$B,[3]CALCULATION!$M:$M,"")</f>
        <v>Operationnel</v>
      </c>
      <c r="AH454" s="57"/>
      <c r="AI454" s="56" t="str" cm="1">
        <f t="array" ref="AI454">IFERROR(_xlfn.IFS(
AK454="MPR ISSUE","PDH",
AK454="BSS Hardware Issue","BSS",
AK454="Sites strategiques, MLL, Pylone, etc.","ENVTECH",
AK454="AKTIVCO DEFAUT GE &amp; POWER Cabinet","AKTIVCO",
AK454="AKTIVCO Coupure ENEO &amp; Baisse de tension","AKTIVCO GRID ONLY",
AK454="Coupure ENEO &amp; Baisse de tension","IHS GRID ONLY",
AK454="Defaut GE &amp; POWER Cabinet","IHS",
AK454="Sharing","Partners",
AK454="Sites strategiques &amp; DataCenter","SST &amp; DC",
AK454="Exclu","Exclu",
AK454="SAT","SAT",
AK454="SPARE-ISSUE","SPARE-ISSUE",
AK454="Fiber CAmtel","TRANS_FO_CAMTEL",
AK454="Fiber AOF","Fiber AOF",
AK454="Projet OCM (HUAWEI)","TRAVAUX-HUAWEI",
AK454="Projet OCM (NOKIA)","TRAVAUX-NOKIA",
AK454="ACCESS-ISSUE","ACCESS-ISSUE",
AK454="Projet OCM (ZTE, NOKIA, autres projets)","TRAVAUX OCM",
AK454="No root CAuse","No root cause",
AK454="ODU HS","PDH",
AK454="IP &amp; VLAN","PDH",
AK454="Warehouse HUAWEI","SPARE-ISSUE",
AK454="SPARE-HS","SPARE-ISSUE",
AK454="Power Telco","BSS",AK454="no impacts","no impacts"
),"")</f>
        <v>No root cause</v>
      </c>
      <c r="AJ454" s="56" t="str" cm="1">
        <f t="array" ref="AJ454">IFERROR(_xlfn.IFS(
AK454="MPR ISSUE","TX ISSUE",
AK454="BSS Hardware Issue","RAN ISSUE",
AK454="Sites strategiques, MLL, Pylone, etc.","ENVTECH",
AK454="AKTIVCO DEFAUT GE &amp; POWER Cabinet","POWER ISSUE",
AK454="AKTIVCO Coupure ENEO &amp; Baisse de tension","POWER ISSUE",
AK454="Coupure ENEO &amp; Baisse de tension","POWER ISSUE",
AK454="Defaut GE &amp; POWER Cabinet","POWER ISSUE",
AK454="Sharing","POWER ISSUE",
AK454="Sites strategiques &amp; DataCenter","POWER ISSUE",
AK454="Exclu","Exclu",
AK454="SAT","TX ISSUE",
AK454="SPARE-ISSUE","SPARE-ISSUE",
AK454="Fiber CAmtel","TX ISSUE",
AK454="Fiber AOF","TX ISSUE",
AK454="Projet OCM (HUAWEI)","TRAVAUX-HUAWEI",
AK454="Projet OCM (NOKIA)","TRAVAUX -NOKIA",
AK454="ACCESS-ISSUE","ACCESS-ISSUE",
AK454="Projet OCM (ZTE, NOKIA, autres projets)","TRAVAUX OCM",
AK454="No root CAuse","No root cause",
AK454="ODU HS","TX ISSUE",
AK454="IP &amp; VLAN","TX ISSUE",
AK454="Warehouse HUAWEI","SPARE-ISSUE",
AK454="SPARE-HS","SPARE-ISSUE",
AK454="Power Telco","RAN ISSUE",AK454="no impacts","no impacts"
),"")</f>
        <v>No root cause</v>
      </c>
      <c r="AK454" s="81" t="s">
        <v>5620</v>
      </c>
      <c r="AL454" s="56" t="str" cm="1">
        <f t="array" ref="AL454">IFERROR(_xlfn.IFS(
AK454="MPR ISSUE","ACTIVE",
AK454="BSS Hardware Issue","ACTIVE",
AK454="Sites strategiques, MLL, Pylone, etc.","PASSIVE",
AK454="AKTIVCO DEFAUT GE &amp; POWER Cabinet","PASSIVE",
AK454="AKTIVCO Coupure ENEO &amp; Baisse de tension","PASSIVE",
AK454="Coupure ENEO &amp; Baisse de tension","PASSIVE",
AK454="Defaut GE &amp; POWER Cabinet","PASSIVE",
AK454="Sharing","PASSIVE",
AK454="Sites strategiques &amp; DataCenter","PASSIVE",
AK454="Exclu","Exclu",
AK454="SAT","ACTIVE",
AK454="SPARE-ISSUE","SPARE-ISSUE",
AK454="Fiber CAmtel","ACTIVE",
AK454="Fiber AOF","ACTIVE",
AK454="Projet OCM (HUAWEI)","PLANNED WORKS",
AK454="Projet OCM (NOKIA)","PLANNED WORKS",
AK454="ACCESS-ISSUE","ACCESS-ISSUE",
AK454="Projet OCM (ZTE, NOKIA, autres projets)","PLANNED WORKS",
AK454="No root CAuse","No root cause",
AK454="ODU HS","ACTIVE",
AK454="IP &amp; VLAN","ACTIVE",
AK454="Warehouse HUAWEI","SPARE-ISSUE",
AK454="SPARE-HS","SPARE-ISSUE",
AK454="Power Telco","ACTIVE", AK454="no impacts","no impacts"
),"")</f>
        <v>No root cause</v>
      </c>
      <c r="AM454" s="108" t="s">
        <v>5537</v>
      </c>
      <c r="AN454" s="117" t="s">
        <v>529</v>
      </c>
      <c r="AP454" s="23" t="s">
        <v>5537</v>
      </c>
      <c r="AQ454" s="23" t="s">
        <v>5537</v>
      </c>
      <c r="AR454" s="7"/>
      <c r="AS454" s="6"/>
      <c r="AT454" s="7"/>
      <c r="AU454" s="3" t="s">
        <v>5537</v>
      </c>
      <c r="AV454" s="24" t="s">
        <v>5537</v>
      </c>
      <c r="AW454" s="24" t="s">
        <v>5537</v>
      </c>
      <c r="AX454" s="24" t="s">
        <v>5537</v>
      </c>
      <c r="AY454" s="24" t="s">
        <v>5537</v>
      </c>
      <c r="AZ454" s="24" t="s">
        <v>5537</v>
      </c>
      <c r="BA454" s="24" t="s">
        <v>5537</v>
      </c>
      <c r="BB454" s="24" t="s">
        <v>5537</v>
      </c>
      <c r="BC454" s="24" t="s">
        <v>5537</v>
      </c>
      <c r="BD454" s="24" t="s">
        <v>5537</v>
      </c>
      <c r="BE454" s="24" t="s">
        <v>5537</v>
      </c>
      <c r="BF454" s="24" t="s">
        <v>5537</v>
      </c>
      <c r="BG454" s="24" t="s">
        <v>5537</v>
      </c>
      <c r="BH454" s="24" t="s">
        <v>5537</v>
      </c>
      <c r="BI454" s="9" t="s">
        <v>5537</v>
      </c>
      <c r="BJ454" s="14"/>
      <c r="BK454" s="14" t="s">
        <v>5537</v>
      </c>
      <c r="BL454" s="14" t="str">
        <f>_xlfn.XLOOKUP(B454,'[4]cell downs 18042026 17h'!$B:$B,'[4]cell downs 18042026 17h'!$B:$B,"")</f>
        <v/>
      </c>
      <c r="BM454" s="14" t="str">
        <f>_xlfn.XLOOKUP(B454,'[5]Cells Huawei 19042026 15h'!$B:$B,'[5]Cells Huawei 19042026 15h'!$B:$B,"")</f>
        <v/>
      </c>
      <c r="BN454" s="9" t="str">
        <f>_xlfn.XLOOKUP(B454,'[6]cells down 19042026 9H40'!$B:$B,'[6]cells down 19042026 9H40'!$B:$B,"")</f>
        <v/>
      </c>
      <c r="BO454" s="9" t="s">
        <v>529</v>
      </c>
      <c r="BP454" s="9" t="s">
        <v>5537</v>
      </c>
    </row>
    <row r="455" spans="1:68" s="9" customFormat="1" x14ac:dyDescent="0.35">
      <c r="A455" s="1" t="s">
        <v>1630</v>
      </c>
      <c r="B455" s="8" t="s">
        <v>1631</v>
      </c>
      <c r="C455" s="3" t="str">
        <f>_xlfn.XLOOKUP(B455,'[1]daily break down'!$D:$D,'[1]daily break down'!$E:$E,"")</f>
        <v>Yaounde</v>
      </c>
      <c r="D455" s="1" t="s">
        <v>11</v>
      </c>
      <c r="E455" s="1" t="s">
        <v>12</v>
      </c>
      <c r="F455" s="3" t="s">
        <v>37</v>
      </c>
      <c r="G455" s="1" t="s">
        <v>38</v>
      </c>
      <c r="H455" s="41" t="str">
        <f>_xlfn.XLOOKUP(B455,[2]CALCULATION!$B:$B,[2]CALCULATION!$H:$H,"")</f>
        <v>ZTE</v>
      </c>
      <c r="I455" s="34">
        <v>0</v>
      </c>
      <c r="J455" s="34">
        <v>0</v>
      </c>
      <c r="K455" s="34">
        <v>0.17599655283606258</v>
      </c>
      <c r="L455" s="34">
        <v>0</v>
      </c>
      <c r="M455" s="34">
        <v>0</v>
      </c>
      <c r="N455" s="34">
        <v>0</v>
      </c>
      <c r="O455" s="34">
        <v>0</v>
      </c>
      <c r="P455" s="34">
        <v>0</v>
      </c>
      <c r="Q455" s="34">
        <v>0</v>
      </c>
      <c r="R455" s="34">
        <v>2.1526939529097084E-2</v>
      </c>
      <c r="S455" s="109">
        <v>0</v>
      </c>
      <c r="T455" s="109">
        <f>_xlfn.XLOOKUP(B455,'[3]Nur des jours'!$B:$B,'[3]Nur des jours'!$U:$U,"")</f>
        <v>0</v>
      </c>
      <c r="U455" s="109">
        <v>0</v>
      </c>
      <c r="V455" s="109">
        <v>0</v>
      </c>
      <c r="W455" s="109">
        <v>0</v>
      </c>
      <c r="X455" s="109">
        <v>0</v>
      </c>
      <c r="Y455" s="109">
        <v>0</v>
      </c>
      <c r="Z455" s="109">
        <v>0</v>
      </c>
      <c r="AA455" s="109">
        <v>0</v>
      </c>
      <c r="AB455" s="109">
        <v>0</v>
      </c>
      <c r="AC455" s="109">
        <v>0</v>
      </c>
      <c r="AD455" s="109">
        <v>4.6113542166053366E-2</v>
      </c>
      <c r="AE455" s="109">
        <v>7.6797847234706756E-2</v>
      </c>
      <c r="AF455" s="109">
        <v>7.6797847234706756E-2</v>
      </c>
      <c r="AG455" s="57" t="str">
        <f>_xlfn.XLOOKUP(B455,[3]CALCULATION!$B:$B,[3]CALCULATION!$M:$M,"")</f>
        <v>Operationnel</v>
      </c>
      <c r="AH455" s="57"/>
      <c r="AI455" s="56" t="str" cm="1">
        <f t="array" ref="AI455">IFERROR(_xlfn.IFS(
AK455="MPR ISSUE","PDH",
AK455="BSS Hardware Issue","BSS",
AK455="Sites strategiques, MLL, Pylone, etc.","ENVTECH",
AK455="AKTIVCO DEFAUT GE &amp; POWER Cabinet","AKTIVCO",
AK455="AKTIVCO Coupure ENEO &amp; Baisse de tension","AKTIVCO GRID ONLY",
AK455="Coupure ENEO &amp; Baisse de tension","IHS GRID ONLY",
AK455="Defaut GE &amp; POWER Cabinet","IHS",
AK455="Sharing","Partners",
AK455="Sites strategiques &amp; DataCenter","SST &amp; DC",
AK455="Exclu","Exclu",
AK455="SAT","SAT",
AK455="SPARE-ISSUE","SPARE-ISSUE",
AK455="Fiber CAmtel","TRANS_FO_CAMTEL",
AK455="Fiber AOF","Fiber AOF",
AK455="Projet OCM (HUAWEI)","TRAVAUX-HUAWEI",
AK455="Projet OCM (NOKIA)","TRAVAUX-NOKIA",
AK455="ACCESS-ISSUE","ACCESS-ISSUE",
AK455="Projet OCM (ZTE, NOKIA, autres projets)","TRAVAUX OCM",
AK455="No root CAuse","No root cause",
AK455="ODU HS","PDH",
AK455="IP &amp; VLAN","PDH",
AK455="Warehouse HUAWEI","SPARE-ISSUE",
AK455="SPARE-HS","SPARE-ISSUE",
AK455="Power Telco","BSS",AK455="no impacts","no impacts"
),"")</f>
        <v>No root cause</v>
      </c>
      <c r="AJ455" s="56" t="str" cm="1">
        <f t="array" ref="AJ455">IFERROR(_xlfn.IFS(
AK455="MPR ISSUE","TX ISSUE",
AK455="BSS Hardware Issue","RAN ISSUE",
AK455="Sites strategiques, MLL, Pylone, etc.","ENVTECH",
AK455="AKTIVCO DEFAUT GE &amp; POWER Cabinet","POWER ISSUE",
AK455="AKTIVCO Coupure ENEO &amp; Baisse de tension","POWER ISSUE",
AK455="Coupure ENEO &amp; Baisse de tension","POWER ISSUE",
AK455="Defaut GE &amp; POWER Cabinet","POWER ISSUE",
AK455="Sharing","POWER ISSUE",
AK455="Sites strategiques &amp; DataCenter","POWER ISSUE",
AK455="Exclu","Exclu",
AK455="SAT","TX ISSUE",
AK455="SPARE-ISSUE","SPARE-ISSUE",
AK455="Fiber CAmtel","TX ISSUE",
AK455="Fiber AOF","TX ISSUE",
AK455="Projet OCM (HUAWEI)","TRAVAUX-HUAWEI",
AK455="Projet OCM (NOKIA)","TRAVAUX -NOKIA",
AK455="ACCESS-ISSUE","ACCESS-ISSUE",
AK455="Projet OCM (ZTE, NOKIA, autres projets)","TRAVAUX OCM",
AK455="No root CAuse","No root cause",
AK455="ODU HS","TX ISSUE",
AK455="IP &amp; VLAN","TX ISSUE",
AK455="Warehouse HUAWEI","SPARE-ISSUE",
AK455="SPARE-HS","SPARE-ISSUE",
AK455="Power Telco","RAN ISSUE",AK455="no impacts","no impacts"
),"")</f>
        <v>No root cause</v>
      </c>
      <c r="AK455" s="81" t="s">
        <v>5620</v>
      </c>
      <c r="AL455" s="56" t="str" cm="1">
        <f t="array" ref="AL455">IFERROR(_xlfn.IFS(
AK455="MPR ISSUE","ACTIVE",
AK455="BSS Hardware Issue","ACTIVE",
AK455="Sites strategiques, MLL, Pylone, etc.","PASSIVE",
AK455="AKTIVCO DEFAUT GE &amp; POWER Cabinet","PASSIVE",
AK455="AKTIVCO Coupure ENEO &amp; Baisse de tension","PASSIVE",
AK455="Coupure ENEO &amp; Baisse de tension","PASSIVE",
AK455="Defaut GE &amp; POWER Cabinet","PASSIVE",
AK455="Sharing","PASSIVE",
AK455="Sites strategiques &amp; DataCenter","PASSIVE",
AK455="Exclu","Exclu",
AK455="SAT","ACTIVE",
AK455="SPARE-ISSUE","SPARE-ISSUE",
AK455="Fiber CAmtel","ACTIVE",
AK455="Fiber AOF","ACTIVE",
AK455="Projet OCM (HUAWEI)","PLANNED WORKS",
AK455="Projet OCM (NOKIA)","PLANNED WORKS",
AK455="ACCESS-ISSUE","ACCESS-ISSUE",
AK455="Projet OCM (ZTE, NOKIA, autres projets)","PLANNED WORKS",
AK455="No root CAuse","No root cause",
AK455="ODU HS","ACTIVE",
AK455="IP &amp; VLAN","ACTIVE",
AK455="Warehouse HUAWEI","SPARE-ISSUE",
AK455="SPARE-HS","SPARE-ISSUE",
AK455="Power Telco","ACTIVE", AK455="no impacts","no impacts"
),"")</f>
        <v>No root cause</v>
      </c>
      <c r="AM455" s="108" t="s">
        <v>5537</v>
      </c>
      <c r="AN455" s="117" t="s">
        <v>1631</v>
      </c>
      <c r="AP455" s="23" t="s">
        <v>5537</v>
      </c>
      <c r="AQ455" s="23" t="s">
        <v>5537</v>
      </c>
      <c r="AR455" s="7"/>
      <c r="AS455" s="6"/>
      <c r="AT455" s="7"/>
      <c r="AU455" s="3" t="s">
        <v>5537</v>
      </c>
      <c r="AV455" s="24" t="s">
        <v>5537</v>
      </c>
      <c r="AW455" s="24" t="s">
        <v>5537</v>
      </c>
      <c r="AX455" s="24" t="s">
        <v>5537</v>
      </c>
      <c r="AY455" s="24" t="s">
        <v>5537</v>
      </c>
      <c r="AZ455" s="24" t="s">
        <v>5537</v>
      </c>
      <c r="BA455" s="24" t="s">
        <v>5537</v>
      </c>
      <c r="BB455" s="24" t="s">
        <v>5537</v>
      </c>
      <c r="BC455" s="24" t="s">
        <v>5537</v>
      </c>
      <c r="BD455" s="24" t="s">
        <v>5537</v>
      </c>
      <c r="BE455" s="24" t="s">
        <v>5537</v>
      </c>
      <c r="BF455" s="24" t="s">
        <v>5537</v>
      </c>
      <c r="BG455" s="24" t="s">
        <v>5537</v>
      </c>
      <c r="BH455" s="24" t="s">
        <v>5537</v>
      </c>
      <c r="BI455" s="9" t="s">
        <v>5537</v>
      </c>
      <c r="BJ455" s="14"/>
      <c r="BK455" s="14" t="s">
        <v>5537</v>
      </c>
      <c r="BL455" s="14" t="str">
        <f>_xlfn.XLOOKUP(B455,'[4]cell downs 18042026 17h'!$B:$B,'[4]cell downs 18042026 17h'!$B:$B,"")</f>
        <v/>
      </c>
      <c r="BM455" s="14" t="str">
        <f>_xlfn.XLOOKUP(B455,'[5]Cells Huawei 19042026 15h'!$B:$B,'[5]Cells Huawei 19042026 15h'!$B:$B,"")</f>
        <v/>
      </c>
      <c r="BN455" s="9" t="str">
        <f>_xlfn.XLOOKUP(B455,'[6]cells down 19042026 9H40'!$B:$B,'[6]cells down 19042026 9H40'!$B:$B,"")</f>
        <v/>
      </c>
      <c r="BO455" s="9" t="s">
        <v>1631</v>
      </c>
      <c r="BP455" s="9" t="s">
        <v>12</v>
      </c>
    </row>
    <row r="456" spans="1:68" s="9" customFormat="1" x14ac:dyDescent="0.35">
      <c r="A456" s="1" t="s">
        <v>3376</v>
      </c>
      <c r="B456" s="8" t="s">
        <v>3377</v>
      </c>
      <c r="C456" s="3" t="str">
        <f>_xlfn.XLOOKUP(B456,'[1]daily break down'!$D:$D,'[1]daily break down'!$E:$E,"")</f>
        <v>EXTREME-NORD</v>
      </c>
      <c r="D456" s="1" t="s">
        <v>11</v>
      </c>
      <c r="E456" s="1" t="s">
        <v>12</v>
      </c>
      <c r="F456" s="3" t="s">
        <v>55</v>
      </c>
      <c r="G456" s="1" t="s">
        <v>3378</v>
      </c>
      <c r="H456" s="40" t="str">
        <f>_xlfn.XLOOKUP(B456,[2]CALCULATION!$B:$B,[2]CALCULATION!$H:$H,"")</f>
        <v>NOKIA</v>
      </c>
      <c r="I456" s="34">
        <v>0</v>
      </c>
      <c r="J456" s="34">
        <v>0</v>
      </c>
      <c r="K456" s="34">
        <v>0</v>
      </c>
      <c r="L456" s="34">
        <v>1.7140465031664064E-2</v>
      </c>
      <c r="M456" s="34">
        <v>0</v>
      </c>
      <c r="N456" s="34">
        <v>0</v>
      </c>
      <c r="O456" s="34">
        <v>0</v>
      </c>
      <c r="P456" s="34">
        <v>0</v>
      </c>
      <c r="Q456" s="34">
        <v>0</v>
      </c>
      <c r="R456" s="34">
        <v>5.7075553599091585E-3</v>
      </c>
      <c r="S456" s="109">
        <v>0</v>
      </c>
      <c r="T456" s="109">
        <f>_xlfn.XLOOKUP(B456,'[3]Nur des jours'!$B:$B,'[3]Nur des jours'!$U:$U,"")</f>
        <v>0</v>
      </c>
      <c r="U456" s="109">
        <v>0.8317615017804213</v>
      </c>
      <c r="V456" s="109">
        <v>0.44588539602536847</v>
      </c>
      <c r="W456" s="109">
        <v>0</v>
      </c>
      <c r="X456" s="109">
        <v>0</v>
      </c>
      <c r="Y456" s="109">
        <v>0</v>
      </c>
      <c r="Z456" s="109">
        <v>0</v>
      </c>
      <c r="AA456" s="109">
        <v>0</v>
      </c>
      <c r="AB456" s="109">
        <v>0</v>
      </c>
      <c r="AC456" s="109">
        <v>0.10691062271940657</v>
      </c>
      <c r="AD456" s="109">
        <v>5.0735521622788791E-2</v>
      </c>
      <c r="AE456" s="109">
        <v>3.4355459148704956E-2</v>
      </c>
      <c r="AF456" s="109">
        <v>3.4355459148704956E-2</v>
      </c>
      <c r="AG456" s="57" t="str">
        <f>_xlfn.XLOOKUP(B456,[3]CALCULATION!$B:$B,[3]CALCULATION!$M:$M,"")</f>
        <v>Insecurity</v>
      </c>
      <c r="AH456" s="57"/>
      <c r="AI456" s="56" t="str" cm="1">
        <f t="array" ref="AI456">IFERROR(_xlfn.IFS(
AK456="MPR ISSUE","PDH",
AK456="BSS Hardware Issue","BSS",
AK456="Sites strategiques, MLL, Pylone, etc.","ENVTECH",
AK456="AKTIVCO DEFAUT GE &amp; POWER Cabinet","AKTIVCO",
AK456="AKTIVCO Coupure ENEO &amp; Baisse de tension","AKTIVCO GRID ONLY",
AK456="Coupure ENEO &amp; Baisse de tension","IHS GRID ONLY",
AK456="Defaut GE &amp; POWER Cabinet","IHS",
AK456="Sharing","Partners",
AK456="Sites strategiques &amp; DataCenter","SST &amp; DC",
AK456="Exclu","Exclu",
AK456="SAT","SAT",
AK456="SPARE-ISSUE","SPARE-ISSUE",
AK456="Fiber CAmtel","TRANS_FO_CAMTEL",
AK456="Fiber AOF","Fiber AOF",
AK456="Projet OCM (HUAWEI)","TRAVAUX-HUAWEI",
AK456="Projet OCM (NOKIA)","TRAVAUX-NOKIA",
AK456="ACCESS-ISSUE","ACCESS-ISSUE",
AK456="Projet OCM (ZTE, NOKIA, autres projets)","TRAVAUX OCM",
AK456="No root CAuse","No root cause",
AK456="ODU HS","PDH",
AK456="IP &amp; VLAN","PDH",
AK456="Warehouse HUAWEI","SPARE-ISSUE",
AK456="SPARE-HS","SPARE-ISSUE",
AK456="Power Telco","BSS",AK456="no impacts","no impacts"
),"")</f>
        <v>No root cause</v>
      </c>
      <c r="AJ456" s="56" t="str" cm="1">
        <f t="array" ref="AJ456">IFERROR(_xlfn.IFS(
AK456="MPR ISSUE","TX ISSUE",
AK456="BSS Hardware Issue","RAN ISSUE",
AK456="Sites strategiques, MLL, Pylone, etc.","ENVTECH",
AK456="AKTIVCO DEFAUT GE &amp; POWER Cabinet","POWER ISSUE",
AK456="AKTIVCO Coupure ENEO &amp; Baisse de tension","POWER ISSUE",
AK456="Coupure ENEO &amp; Baisse de tension","POWER ISSUE",
AK456="Defaut GE &amp; POWER Cabinet","POWER ISSUE",
AK456="Sharing","POWER ISSUE",
AK456="Sites strategiques &amp; DataCenter","POWER ISSUE",
AK456="Exclu","Exclu",
AK456="SAT","TX ISSUE",
AK456="SPARE-ISSUE","SPARE-ISSUE",
AK456="Fiber CAmtel","TX ISSUE",
AK456="Fiber AOF","TX ISSUE",
AK456="Projet OCM (HUAWEI)","TRAVAUX-HUAWEI",
AK456="Projet OCM (NOKIA)","TRAVAUX -NOKIA",
AK456="ACCESS-ISSUE","ACCESS-ISSUE",
AK456="Projet OCM (ZTE, NOKIA, autres projets)","TRAVAUX OCM",
AK456="No root CAuse","No root cause",
AK456="ODU HS","TX ISSUE",
AK456="IP &amp; VLAN","TX ISSUE",
AK456="Warehouse HUAWEI","SPARE-ISSUE",
AK456="SPARE-HS","SPARE-ISSUE",
AK456="Power Telco","RAN ISSUE",AK456="no impacts","no impacts"
),"")</f>
        <v>No root cause</v>
      </c>
      <c r="AK456" s="81" t="s">
        <v>5620</v>
      </c>
      <c r="AL456" s="56" t="str" cm="1">
        <f t="array" ref="AL456">IFERROR(_xlfn.IFS(
AK456="MPR ISSUE","ACTIVE",
AK456="BSS Hardware Issue","ACTIVE",
AK456="Sites strategiques, MLL, Pylone, etc.","PASSIVE",
AK456="AKTIVCO DEFAUT GE &amp; POWER Cabinet","PASSIVE",
AK456="AKTIVCO Coupure ENEO &amp; Baisse de tension","PASSIVE",
AK456="Coupure ENEO &amp; Baisse de tension","PASSIVE",
AK456="Defaut GE &amp; POWER Cabinet","PASSIVE",
AK456="Sharing","PASSIVE",
AK456="Sites strategiques &amp; DataCenter","PASSIVE",
AK456="Exclu","Exclu",
AK456="SAT","ACTIVE",
AK456="SPARE-ISSUE","SPARE-ISSUE",
AK456="Fiber CAmtel","ACTIVE",
AK456="Fiber AOF","ACTIVE",
AK456="Projet OCM (HUAWEI)","PLANNED WORKS",
AK456="Projet OCM (NOKIA)","PLANNED WORKS",
AK456="ACCESS-ISSUE","ACCESS-ISSUE",
AK456="Projet OCM (ZTE, NOKIA, autres projets)","PLANNED WORKS",
AK456="No root CAuse","No root cause",
AK456="ODU HS","ACTIVE",
AK456="IP &amp; VLAN","ACTIVE",
AK456="Warehouse HUAWEI","SPARE-ISSUE",
AK456="SPARE-HS","SPARE-ISSUE",
AK456="Power Telco","ACTIVE", AK456="no impacts","no impacts"
),"")</f>
        <v>No root cause</v>
      </c>
      <c r="AM456" s="108" t="s">
        <v>5537</v>
      </c>
      <c r="AN456" s="117" t="s">
        <v>3377</v>
      </c>
      <c r="AP456" s="23" t="s">
        <v>5537</v>
      </c>
      <c r="AQ456" s="23" t="s">
        <v>5537</v>
      </c>
      <c r="AR456" s="7"/>
      <c r="AS456" s="6"/>
      <c r="AT456" s="7"/>
      <c r="AU456" s="3" t="s">
        <v>5537</v>
      </c>
      <c r="AV456" s="24" t="s">
        <v>5537</v>
      </c>
      <c r="AW456" s="24" t="s">
        <v>5537</v>
      </c>
      <c r="AX456" s="24" t="s">
        <v>5537</v>
      </c>
      <c r="AY456" s="24" t="s">
        <v>5537</v>
      </c>
      <c r="AZ456" s="24" t="s">
        <v>5537</v>
      </c>
      <c r="BA456" s="24" t="s">
        <v>5537</v>
      </c>
      <c r="BB456" s="24" t="s">
        <v>5537</v>
      </c>
      <c r="BC456" s="24" t="s">
        <v>5537</v>
      </c>
      <c r="BD456" s="24" t="s">
        <v>5537</v>
      </c>
      <c r="BE456" s="24" t="s">
        <v>5537</v>
      </c>
      <c r="BF456" s="24" t="s">
        <v>5537</v>
      </c>
      <c r="BG456" s="24" t="s">
        <v>5537</v>
      </c>
      <c r="BH456" s="24" t="s">
        <v>5537</v>
      </c>
      <c r="BI456" s="9" t="s">
        <v>5537</v>
      </c>
      <c r="BJ456" s="14"/>
      <c r="BK456" s="14" t="s">
        <v>5537</v>
      </c>
      <c r="BL456" s="14" t="str">
        <f>_xlfn.XLOOKUP(B456,'[4]cell downs 18042026 17h'!$B:$B,'[4]cell downs 18042026 17h'!$B:$B,"")</f>
        <v/>
      </c>
      <c r="BM456" s="14" t="str">
        <f>_xlfn.XLOOKUP(B456,'[5]Cells Huawei 19042026 15h'!$B:$B,'[5]Cells Huawei 19042026 15h'!$B:$B,"")</f>
        <v/>
      </c>
      <c r="BN456" s="9" t="str">
        <f>_xlfn.XLOOKUP(B456,'[6]cells down 19042026 9H40'!$B:$B,'[6]cells down 19042026 9H40'!$B:$B,"")</f>
        <v/>
      </c>
      <c r="BO456" s="9" t="s">
        <v>3377</v>
      </c>
      <c r="BP456" s="9" t="s">
        <v>5537</v>
      </c>
    </row>
    <row r="457" spans="1:68" s="9" customFormat="1" x14ac:dyDescent="0.35">
      <c r="A457" s="1" t="s">
        <v>1298</v>
      </c>
      <c r="B457" s="8" t="s">
        <v>1299</v>
      </c>
      <c r="C457" s="3" t="str">
        <f>_xlfn.XLOOKUP(B457,'[1]daily break down'!$D:$D,'[1]daily break down'!$E:$E,"")</f>
        <v>NORD-OUEST</v>
      </c>
      <c r="D457" s="1" t="s">
        <v>11</v>
      </c>
      <c r="E457" s="1" t="s">
        <v>154</v>
      </c>
      <c r="F457" s="3" t="s">
        <v>51</v>
      </c>
      <c r="G457" s="1" t="s">
        <v>1300</v>
      </c>
      <c r="H457" s="40" t="str">
        <f>_xlfn.XLOOKUP(B457,[2]CALCULATION!$B:$B,[2]CALCULATION!$H:$H,"")</f>
        <v>NOKIA</v>
      </c>
      <c r="I457" s="34">
        <v>0.45715389072948154</v>
      </c>
      <c r="J457" s="34">
        <v>1.2983560267523773</v>
      </c>
      <c r="K457" s="34">
        <v>0.53557725821926117</v>
      </c>
      <c r="L457" s="34">
        <v>0.10983520844760779</v>
      </c>
      <c r="M457" s="34">
        <v>2.2071770947035261</v>
      </c>
      <c r="N457" s="34">
        <v>3.8408604071254598E-2</v>
      </c>
      <c r="O457" s="34">
        <v>0.20527206708690351</v>
      </c>
      <c r="P457" s="34">
        <v>0.74806464792363381</v>
      </c>
      <c r="Q457" s="34">
        <v>0.75962942533663125</v>
      </c>
      <c r="R457" s="34">
        <v>4.1062246274719394</v>
      </c>
      <c r="S457" s="109">
        <v>2.6468326035782903</v>
      </c>
      <c r="T457" s="109">
        <f>_xlfn.XLOOKUP(B457,'[3]Nur des jours'!$B:$B,'[3]Nur des jours'!$U:$U,"")</f>
        <v>0.11594584414139084</v>
      </c>
      <c r="U457" s="109">
        <v>0.52606261177082436</v>
      </c>
      <c r="V457" s="109">
        <v>1.2354358750460144</v>
      </c>
      <c r="W457" s="109">
        <v>0.11594584414139084</v>
      </c>
      <c r="X457" s="109">
        <v>3.6009023122822337E-2</v>
      </c>
      <c r="Y457" s="109">
        <v>5.6180496699797331E-3</v>
      </c>
      <c r="Z457" s="109">
        <v>0.10934686516395412</v>
      </c>
      <c r="AA457" s="109">
        <v>7.4835988619793056E-2</v>
      </c>
      <c r="AB457" s="109">
        <v>2.0082298185387905E-2</v>
      </c>
      <c r="AC457" s="109">
        <v>0.21931665127953032</v>
      </c>
      <c r="AD457" s="109">
        <v>0.15565976791075534</v>
      </c>
      <c r="AE457" s="109">
        <v>8.3575176995317413E-2</v>
      </c>
      <c r="AF457" s="109">
        <v>8.3575176995317413E-2</v>
      </c>
      <c r="AG457" s="57" t="str">
        <f>_xlfn.XLOOKUP(B457,[3]CALCULATION!$B:$B,[3]CALCULATION!$M:$M,"")</f>
        <v>Insecurity</v>
      </c>
      <c r="AH457" s="57"/>
      <c r="AI457" s="56" t="str" cm="1">
        <f t="array" ref="AI457">IFERROR(_xlfn.IFS(
AK457="MPR ISSUE","PDH",
AK457="BSS Hardware Issue","BSS",
AK457="Sites strategiques, MLL, Pylone, etc.","ENVTECH",
AK457="AKTIVCO DEFAUT GE &amp; POWER Cabinet","AKTIVCO",
AK457="AKTIVCO Coupure ENEO &amp; Baisse de tension","AKTIVCO GRID ONLY",
AK457="Coupure ENEO &amp; Baisse de tension","IHS GRID ONLY",
AK457="Defaut GE &amp; POWER Cabinet","IHS",
AK457="Sharing","Partners",
AK457="Sites strategiques &amp; DataCenter","SST &amp; DC",
AK457="Exclu","Exclu",
AK457="SAT","SAT",
AK457="SPARE-ISSUE","SPARE-ISSUE",
AK457="Fiber CAmtel","TRANS_FO_CAMTEL",
AK457="Fiber AOF","Fiber AOF",
AK457="Projet OCM (HUAWEI)","TRAVAUX-HUAWEI",
AK457="Projet OCM (NOKIA)","TRAVAUX-NOKIA",
AK457="ACCESS-ISSUE","ACCESS-ISSUE",
AK457="Projet OCM (ZTE, NOKIA, autres projets)","TRAVAUX OCM",
AK457="No root CAuse","No root cause",
AK457="ODU HS","PDH",
AK457="IP &amp; VLAN","PDH",
AK457="Warehouse HUAWEI","SPARE-ISSUE",
AK457="SPARE-HS","SPARE-ISSUE",
AK457="Power Telco","BSS",AK457="no impacts","no impacts"
),"")</f>
        <v>No root cause</v>
      </c>
      <c r="AJ457" s="56" t="str" cm="1">
        <f t="array" ref="AJ457">IFERROR(_xlfn.IFS(
AK457="MPR ISSUE","TX ISSUE",
AK457="BSS Hardware Issue","RAN ISSUE",
AK457="Sites strategiques, MLL, Pylone, etc.","ENVTECH",
AK457="AKTIVCO DEFAUT GE &amp; POWER Cabinet","POWER ISSUE",
AK457="AKTIVCO Coupure ENEO &amp; Baisse de tension","POWER ISSUE",
AK457="Coupure ENEO &amp; Baisse de tension","POWER ISSUE",
AK457="Defaut GE &amp; POWER Cabinet","POWER ISSUE",
AK457="Sharing","POWER ISSUE",
AK457="Sites strategiques &amp; DataCenter","POWER ISSUE",
AK457="Exclu","Exclu",
AK457="SAT","TX ISSUE",
AK457="SPARE-ISSUE","SPARE-ISSUE",
AK457="Fiber CAmtel","TX ISSUE",
AK457="Fiber AOF","TX ISSUE",
AK457="Projet OCM (HUAWEI)","TRAVAUX-HUAWEI",
AK457="Projet OCM (NOKIA)","TRAVAUX -NOKIA",
AK457="ACCESS-ISSUE","ACCESS-ISSUE",
AK457="Projet OCM (ZTE, NOKIA, autres projets)","TRAVAUX OCM",
AK457="No root CAuse","No root cause",
AK457="ODU HS","TX ISSUE",
AK457="IP &amp; VLAN","TX ISSUE",
AK457="Warehouse HUAWEI","SPARE-ISSUE",
AK457="SPARE-HS","SPARE-ISSUE",
AK457="Power Telco","RAN ISSUE",AK457="no impacts","no impacts"
),"")</f>
        <v>No root cause</v>
      </c>
      <c r="AK457" s="81" t="s">
        <v>5620</v>
      </c>
      <c r="AL457" s="56" t="str" cm="1">
        <f t="array" ref="AL457">IFERROR(_xlfn.IFS(
AK457="MPR ISSUE","ACTIVE",
AK457="BSS Hardware Issue","ACTIVE",
AK457="Sites strategiques, MLL, Pylone, etc.","PASSIVE",
AK457="AKTIVCO DEFAUT GE &amp; POWER Cabinet","PASSIVE",
AK457="AKTIVCO Coupure ENEO &amp; Baisse de tension","PASSIVE",
AK457="Coupure ENEO &amp; Baisse de tension","PASSIVE",
AK457="Defaut GE &amp; POWER Cabinet","PASSIVE",
AK457="Sharing","PASSIVE",
AK457="Sites strategiques &amp; DataCenter","PASSIVE",
AK457="Exclu","Exclu",
AK457="SAT","ACTIVE",
AK457="SPARE-ISSUE","SPARE-ISSUE",
AK457="Fiber CAmtel","ACTIVE",
AK457="Fiber AOF","ACTIVE",
AK457="Projet OCM (HUAWEI)","PLANNED WORKS",
AK457="Projet OCM (NOKIA)","PLANNED WORKS",
AK457="ACCESS-ISSUE","ACCESS-ISSUE",
AK457="Projet OCM (ZTE, NOKIA, autres projets)","PLANNED WORKS",
AK457="No root CAuse","No root cause",
AK457="ODU HS","ACTIVE",
AK457="IP &amp; VLAN","ACTIVE",
AK457="Warehouse HUAWEI","SPARE-ISSUE",
AK457="SPARE-HS","SPARE-ISSUE",
AK457="Power Telco","ACTIVE", AK457="no impacts","no impacts"
),"")</f>
        <v>No root cause</v>
      </c>
      <c r="AM457" s="108" t="s">
        <v>5537</v>
      </c>
      <c r="AN457" s="117" t="s">
        <v>1299</v>
      </c>
      <c r="AP457" s="23" t="s">
        <v>5537</v>
      </c>
      <c r="AQ457" s="23" t="s">
        <v>5537</v>
      </c>
      <c r="AR457" s="7"/>
      <c r="AS457" s="6"/>
      <c r="AT457" s="7"/>
      <c r="AU457" s="3" t="s">
        <v>5537</v>
      </c>
      <c r="AV457" s="24" t="s">
        <v>5537</v>
      </c>
      <c r="AW457" s="24" t="s">
        <v>5537</v>
      </c>
      <c r="AX457" s="24" t="s">
        <v>5537</v>
      </c>
      <c r="AY457" s="24" t="s">
        <v>5537</v>
      </c>
      <c r="AZ457" s="24" t="s">
        <v>5537</v>
      </c>
      <c r="BA457" s="24" t="s">
        <v>5537</v>
      </c>
      <c r="BB457" s="24" t="s">
        <v>5537</v>
      </c>
      <c r="BC457" s="24" t="s">
        <v>5537</v>
      </c>
      <c r="BD457" s="24" t="s">
        <v>5537</v>
      </c>
      <c r="BE457" s="24" t="s">
        <v>5537</v>
      </c>
      <c r="BF457" s="24" t="s">
        <v>5537</v>
      </c>
      <c r="BG457" s="24" t="s">
        <v>5537</v>
      </c>
      <c r="BH457" s="24" t="s">
        <v>5537</v>
      </c>
      <c r="BI457" s="9" t="s">
        <v>5537</v>
      </c>
      <c r="BJ457" s="14"/>
      <c r="BK457" s="14" t="s">
        <v>5537</v>
      </c>
      <c r="BL457" s="14" t="str">
        <f>_xlfn.XLOOKUP(B457,'[4]cell downs 18042026 17h'!$B:$B,'[4]cell downs 18042026 17h'!$B:$B,"")</f>
        <v/>
      </c>
      <c r="BM457" s="14" t="str">
        <f>_xlfn.XLOOKUP(B457,'[5]Cells Huawei 19042026 15h'!$B:$B,'[5]Cells Huawei 19042026 15h'!$B:$B,"")</f>
        <v/>
      </c>
      <c r="BN457" s="9" t="str">
        <f>_xlfn.XLOOKUP(B457,'[6]cells down 19042026 9H40'!$B:$B,'[6]cells down 19042026 9H40'!$B:$B,"")</f>
        <v/>
      </c>
      <c r="BO457" s="9" t="s">
        <v>1299</v>
      </c>
      <c r="BP457" s="9" t="s">
        <v>302</v>
      </c>
    </row>
    <row r="458" spans="1:68" s="9" customFormat="1" x14ac:dyDescent="0.35">
      <c r="A458" s="1" t="s">
        <v>968</v>
      </c>
      <c r="B458" s="8" t="s">
        <v>969</v>
      </c>
      <c r="C458" s="3" t="str">
        <f>_xlfn.XLOOKUP(B458,'[1]daily break down'!$D:$D,'[1]daily break down'!$E:$E,"")</f>
        <v>Douala</v>
      </c>
      <c r="D458" s="1" t="s">
        <v>21</v>
      </c>
      <c r="E458" s="1" t="s">
        <v>145</v>
      </c>
      <c r="F458" s="3" t="s">
        <v>31</v>
      </c>
      <c r="G458" s="1" t="s">
        <v>32</v>
      </c>
      <c r="H458" s="41" t="str">
        <f>_xlfn.XLOOKUP(B458,[2]CALCULATION!$B:$B,[2]CALCULATION!$H:$H,"")</f>
        <v>ZTE</v>
      </c>
      <c r="I458" s="34">
        <v>0.30094911152773873</v>
      </c>
      <c r="J458" s="34">
        <v>0.3383314356810006</v>
      </c>
      <c r="K458" s="34">
        <v>3.7146187716339503</v>
      </c>
      <c r="L458" s="34">
        <v>13.868556899607057</v>
      </c>
      <c r="M458" s="34">
        <v>25.527953988351555</v>
      </c>
      <c r="N458" s="34">
        <v>8.4128064423156013E-2</v>
      </c>
      <c r="O458" s="34">
        <v>0.32770172900383238</v>
      </c>
      <c r="P458" s="34">
        <v>0.50664106976226553</v>
      </c>
      <c r="Q458" s="34">
        <v>0.2682217428153168</v>
      </c>
      <c r="R458" s="34">
        <v>0</v>
      </c>
      <c r="S458" s="109">
        <v>7.7332899584228232E-2</v>
      </c>
      <c r="T458" s="109">
        <f>_xlfn.XLOOKUP(B458,'[3]Nur des jours'!$B:$B,'[3]Nur des jours'!$U:$U,"")</f>
        <v>0.28172289710158632</v>
      </c>
      <c r="U458" s="109">
        <v>0</v>
      </c>
      <c r="V458" s="109">
        <v>0</v>
      </c>
      <c r="W458" s="109">
        <v>0.28172289710158632</v>
      </c>
      <c r="X458" s="109">
        <v>8.259424768786032E-2</v>
      </c>
      <c r="Y458" s="109">
        <v>0</v>
      </c>
      <c r="Z458" s="109">
        <v>0</v>
      </c>
      <c r="AA458" s="109">
        <v>0</v>
      </c>
      <c r="AB458" s="109">
        <v>0</v>
      </c>
      <c r="AC458" s="109">
        <v>0</v>
      </c>
      <c r="AD458" s="109">
        <v>6.8851556045165144E-2</v>
      </c>
      <c r="AE458" s="109">
        <v>7.1964541010692093E-2</v>
      </c>
      <c r="AF458" s="109">
        <v>7.1964541010692093E-2</v>
      </c>
      <c r="AG458" s="57" t="str">
        <f>_xlfn.XLOOKUP(B458,[3]CALCULATION!$B:$B,[3]CALCULATION!$M:$M,"")</f>
        <v>Operationnel</v>
      </c>
      <c r="AH458" s="57"/>
      <c r="AI458" s="56" t="str" cm="1">
        <f t="array" ref="AI458">IFERROR(_xlfn.IFS(
AK458="MPR ISSUE","PDH",
AK458="BSS Hardware Issue","BSS",
AK458="Sites strategiques, MLL, Pylone, etc.","ENVTECH",
AK458="AKTIVCO DEFAUT GE &amp; POWER Cabinet","AKTIVCO",
AK458="AKTIVCO Coupure ENEO &amp; Baisse de tension","AKTIVCO GRID ONLY",
AK458="Coupure ENEO &amp; Baisse de tension","IHS GRID ONLY",
AK458="Defaut GE &amp; POWER Cabinet","IHS",
AK458="Sharing","Partners",
AK458="Sites strategiques &amp; DataCenter","SST &amp; DC",
AK458="Exclu","Exclu",
AK458="SAT","SAT",
AK458="SPARE-ISSUE","SPARE-ISSUE",
AK458="Fiber CAmtel","TRANS_FO_CAMTEL",
AK458="Fiber AOF","Fiber AOF",
AK458="Projet OCM (HUAWEI)","TRAVAUX-HUAWEI",
AK458="Projet OCM (NOKIA)","TRAVAUX-NOKIA",
AK458="ACCESS-ISSUE","ACCESS-ISSUE",
AK458="Projet OCM (ZTE, NOKIA, autres projets)","TRAVAUX OCM",
AK458="No root CAuse","No root cause",
AK458="ODU HS","PDH",
AK458="IP &amp; VLAN","PDH",
AK458="Warehouse HUAWEI","SPARE-ISSUE",
AK458="SPARE-HS","SPARE-ISSUE",
AK458="Power Telco","BSS",AK458="no impacts","no impacts"
),"")</f>
        <v>No root cause</v>
      </c>
      <c r="AJ458" s="56" t="str" cm="1">
        <f t="array" ref="AJ458">IFERROR(_xlfn.IFS(
AK458="MPR ISSUE","TX ISSUE",
AK458="BSS Hardware Issue","RAN ISSUE",
AK458="Sites strategiques, MLL, Pylone, etc.","ENVTECH",
AK458="AKTIVCO DEFAUT GE &amp; POWER Cabinet","POWER ISSUE",
AK458="AKTIVCO Coupure ENEO &amp; Baisse de tension","POWER ISSUE",
AK458="Coupure ENEO &amp; Baisse de tension","POWER ISSUE",
AK458="Defaut GE &amp; POWER Cabinet","POWER ISSUE",
AK458="Sharing","POWER ISSUE",
AK458="Sites strategiques &amp; DataCenter","POWER ISSUE",
AK458="Exclu","Exclu",
AK458="SAT","TX ISSUE",
AK458="SPARE-ISSUE","SPARE-ISSUE",
AK458="Fiber CAmtel","TX ISSUE",
AK458="Fiber AOF","TX ISSUE",
AK458="Projet OCM (HUAWEI)","TRAVAUX-HUAWEI",
AK458="Projet OCM (NOKIA)","TRAVAUX -NOKIA",
AK458="ACCESS-ISSUE","ACCESS-ISSUE",
AK458="Projet OCM (ZTE, NOKIA, autres projets)","TRAVAUX OCM",
AK458="No root CAuse","No root cause",
AK458="ODU HS","TX ISSUE",
AK458="IP &amp; VLAN","TX ISSUE",
AK458="Warehouse HUAWEI","SPARE-ISSUE",
AK458="SPARE-HS","SPARE-ISSUE",
AK458="Power Telco","RAN ISSUE",AK458="no impacts","no impacts"
),"")</f>
        <v>No root cause</v>
      </c>
      <c r="AK458" s="81" t="s">
        <v>5620</v>
      </c>
      <c r="AL458" s="56" t="str" cm="1">
        <f t="array" ref="AL458">IFERROR(_xlfn.IFS(
AK458="MPR ISSUE","ACTIVE",
AK458="BSS Hardware Issue","ACTIVE",
AK458="Sites strategiques, MLL, Pylone, etc.","PASSIVE",
AK458="AKTIVCO DEFAUT GE &amp; POWER Cabinet","PASSIVE",
AK458="AKTIVCO Coupure ENEO &amp; Baisse de tension","PASSIVE",
AK458="Coupure ENEO &amp; Baisse de tension","PASSIVE",
AK458="Defaut GE &amp; POWER Cabinet","PASSIVE",
AK458="Sharing","PASSIVE",
AK458="Sites strategiques &amp; DataCenter","PASSIVE",
AK458="Exclu","Exclu",
AK458="SAT","ACTIVE",
AK458="SPARE-ISSUE","SPARE-ISSUE",
AK458="Fiber CAmtel","ACTIVE",
AK458="Fiber AOF","ACTIVE",
AK458="Projet OCM (HUAWEI)","PLANNED WORKS",
AK458="Projet OCM (NOKIA)","PLANNED WORKS",
AK458="ACCESS-ISSUE","ACCESS-ISSUE",
AK458="Projet OCM (ZTE, NOKIA, autres projets)","PLANNED WORKS",
AK458="No root CAuse","No root cause",
AK458="ODU HS","ACTIVE",
AK458="IP &amp; VLAN","ACTIVE",
AK458="Warehouse HUAWEI","SPARE-ISSUE",
AK458="SPARE-HS","SPARE-ISSUE",
AK458="Power Telco","ACTIVE", AK458="no impacts","no impacts"
),"")</f>
        <v>No root cause</v>
      </c>
      <c r="AM458" s="108" t="s">
        <v>5537</v>
      </c>
      <c r="AN458" s="117" t="s">
        <v>969</v>
      </c>
      <c r="AP458" s="23" t="s">
        <v>5537</v>
      </c>
      <c r="AQ458" s="23" t="s">
        <v>5537</v>
      </c>
      <c r="AR458" s="7"/>
      <c r="AS458" s="6"/>
      <c r="AT458" s="7"/>
      <c r="AU458" s="3" t="s">
        <v>5537</v>
      </c>
      <c r="AV458" s="24" t="s">
        <v>5537</v>
      </c>
      <c r="AW458" s="24" t="s">
        <v>5537</v>
      </c>
      <c r="AX458" s="24" t="s">
        <v>5537</v>
      </c>
      <c r="AY458" s="24" t="s">
        <v>5537</v>
      </c>
      <c r="AZ458" s="24" t="s">
        <v>5537</v>
      </c>
      <c r="BA458" s="24" t="s">
        <v>5537</v>
      </c>
      <c r="BB458" s="24" t="s">
        <v>5537</v>
      </c>
      <c r="BC458" s="24" t="s">
        <v>5537</v>
      </c>
      <c r="BD458" s="24" t="s">
        <v>5537</v>
      </c>
      <c r="BE458" s="24" t="s">
        <v>5537</v>
      </c>
      <c r="BF458" s="24" t="s">
        <v>5537</v>
      </c>
      <c r="BG458" s="24" t="s">
        <v>5537</v>
      </c>
      <c r="BH458" s="24" t="s">
        <v>5537</v>
      </c>
      <c r="BI458" s="9" t="s">
        <v>5537</v>
      </c>
      <c r="BJ458" s="14"/>
      <c r="BK458" s="14" t="s">
        <v>5537</v>
      </c>
      <c r="BL458" s="14" t="str">
        <f>_xlfn.XLOOKUP(B458,'[4]cell downs 18042026 17h'!$B:$B,'[4]cell downs 18042026 17h'!$B:$B,"")</f>
        <v/>
      </c>
      <c r="BM458" s="14" t="str">
        <f>_xlfn.XLOOKUP(B458,'[5]Cells Huawei 19042026 15h'!$B:$B,'[5]Cells Huawei 19042026 15h'!$B:$B,"")</f>
        <v/>
      </c>
      <c r="BN458" s="9" t="str">
        <f>_xlfn.XLOOKUP(B458,'[6]cells down 19042026 9H40'!$B:$B,'[6]cells down 19042026 9H40'!$B:$B,"")</f>
        <v/>
      </c>
      <c r="BO458" s="9" t="s">
        <v>969</v>
      </c>
      <c r="BP458" s="9" t="s">
        <v>12</v>
      </c>
    </row>
    <row r="459" spans="1:68" s="9" customFormat="1" x14ac:dyDescent="0.35">
      <c r="A459" s="1" t="s">
        <v>1306</v>
      </c>
      <c r="B459" s="1" t="s">
        <v>1307</v>
      </c>
      <c r="C459" s="3" t="str">
        <f>_xlfn.XLOOKUP(B459,'[1]daily break down'!$D:$D,'[1]daily break down'!$E:$E,"")</f>
        <v>NORD-OUEST</v>
      </c>
      <c r="D459" s="1" t="s">
        <v>11</v>
      </c>
      <c r="E459" s="1" t="s">
        <v>66</v>
      </c>
      <c r="F459" s="3" t="s">
        <v>51</v>
      </c>
      <c r="G459" s="1" t="s">
        <v>1306</v>
      </c>
      <c r="H459" s="40" t="str">
        <f>_xlfn.XLOOKUP(B459,[2]CALCULATION!$B:$B,[2]CALCULATION!$H:$H,"")</f>
        <v>NOKIA</v>
      </c>
      <c r="I459" s="34">
        <v>1.3772101724945498</v>
      </c>
      <c r="J459" s="34">
        <v>1.7529789867477827</v>
      </c>
      <c r="K459" s="34">
        <v>1.7494347962478241</v>
      </c>
      <c r="L459" s="34">
        <v>0.32771615626655243</v>
      </c>
      <c r="M459" s="34">
        <v>2.6368159397671675</v>
      </c>
      <c r="N459" s="34">
        <v>0.5396473636077308</v>
      </c>
      <c r="O459" s="34">
        <v>0.44382272630359626</v>
      </c>
      <c r="P459" s="34">
        <v>1.8156653712567401</v>
      </c>
      <c r="Q459" s="34">
        <v>1.9733958767943285</v>
      </c>
      <c r="R459" s="34">
        <v>1.3563902097091696</v>
      </c>
      <c r="S459" s="109">
        <v>2.5985395165136871</v>
      </c>
      <c r="T459" s="109">
        <f>_xlfn.XLOOKUP(B459,'[3]Nur des jours'!$B:$B,'[3]Nur des jours'!$U:$U,"")</f>
        <v>0.26665225592338632</v>
      </c>
      <c r="U459" s="109">
        <v>0.29950657014578247</v>
      </c>
      <c r="V459" s="109">
        <v>1.3070080443337244</v>
      </c>
      <c r="W459" s="109">
        <v>0.26665225592338632</v>
      </c>
      <c r="X459" s="109">
        <v>8.5715386393404688E-2</v>
      </c>
      <c r="Y459" s="109">
        <v>0.10515562175936617</v>
      </c>
      <c r="Z459" s="109">
        <v>7.8991561867746529E-2</v>
      </c>
      <c r="AA459" s="109">
        <v>0.83928311546001666</v>
      </c>
      <c r="AB459" s="109">
        <v>1.4143217105694923E-2</v>
      </c>
      <c r="AC459" s="109">
        <v>0.25491189365690281</v>
      </c>
      <c r="AD459" s="109">
        <v>0.13122171561077278</v>
      </c>
      <c r="AE459" s="109">
        <v>8.0454038289772919E-2</v>
      </c>
      <c r="AF459" s="109">
        <v>8.0454038289772919E-2</v>
      </c>
      <c r="AG459" s="57" t="str">
        <f>_xlfn.XLOOKUP(B459,[3]CALCULATION!$B:$B,[3]CALCULATION!$M:$M,"")</f>
        <v>Insecurity</v>
      </c>
      <c r="AH459" s="57"/>
      <c r="AI459" s="56" t="str" cm="1">
        <f t="array" ref="AI459">IFERROR(_xlfn.IFS(
AK459="MPR ISSUE","PDH",
AK459="BSS Hardware Issue","BSS",
AK459="Sites strategiques, MLL, Pylone, etc.","ENVTECH",
AK459="AKTIVCO DEFAUT GE &amp; POWER Cabinet","AKTIVCO",
AK459="AKTIVCO Coupure ENEO &amp; Baisse de tension","AKTIVCO GRID ONLY",
AK459="Coupure ENEO &amp; Baisse de tension","IHS GRID ONLY",
AK459="Defaut GE &amp; POWER Cabinet","IHS",
AK459="Sharing","Partners",
AK459="Sites strategiques &amp; DataCenter","SST &amp; DC",
AK459="Exclu","Exclu",
AK459="SAT","SAT",
AK459="SPARE-ISSUE","SPARE-ISSUE",
AK459="Fiber CAmtel","TRANS_FO_CAMTEL",
AK459="Fiber AOF","Fiber AOF",
AK459="Projet OCM (HUAWEI)","TRAVAUX-HUAWEI",
AK459="Projet OCM (NOKIA)","TRAVAUX-NOKIA",
AK459="ACCESS-ISSUE","ACCESS-ISSUE",
AK459="Projet OCM (ZTE, NOKIA, autres projets)","TRAVAUX OCM",
AK459="No root CAuse","No root cause",
AK459="ODU HS","PDH",
AK459="IP &amp; VLAN","PDH",
AK459="Warehouse HUAWEI","SPARE-ISSUE",
AK459="SPARE-HS","SPARE-ISSUE",
AK459="Power Telco","BSS",AK459="no impacts","no impacts"
),"")</f>
        <v>No root cause</v>
      </c>
      <c r="AJ459" s="56" t="str" cm="1">
        <f t="array" ref="AJ459">IFERROR(_xlfn.IFS(
AK459="MPR ISSUE","TX ISSUE",
AK459="BSS Hardware Issue","RAN ISSUE",
AK459="Sites strategiques, MLL, Pylone, etc.","ENVTECH",
AK459="AKTIVCO DEFAUT GE &amp; POWER Cabinet","POWER ISSUE",
AK459="AKTIVCO Coupure ENEO &amp; Baisse de tension","POWER ISSUE",
AK459="Coupure ENEO &amp; Baisse de tension","POWER ISSUE",
AK459="Defaut GE &amp; POWER Cabinet","POWER ISSUE",
AK459="Sharing","POWER ISSUE",
AK459="Sites strategiques &amp; DataCenter","POWER ISSUE",
AK459="Exclu","Exclu",
AK459="SAT","TX ISSUE",
AK459="SPARE-ISSUE","SPARE-ISSUE",
AK459="Fiber CAmtel","TX ISSUE",
AK459="Fiber AOF","TX ISSUE",
AK459="Projet OCM (HUAWEI)","TRAVAUX-HUAWEI",
AK459="Projet OCM (NOKIA)","TRAVAUX -NOKIA",
AK459="ACCESS-ISSUE","ACCESS-ISSUE",
AK459="Projet OCM (ZTE, NOKIA, autres projets)","TRAVAUX OCM",
AK459="No root CAuse","No root cause",
AK459="ODU HS","TX ISSUE",
AK459="IP &amp; VLAN","TX ISSUE",
AK459="Warehouse HUAWEI","SPARE-ISSUE",
AK459="SPARE-HS","SPARE-ISSUE",
AK459="Power Telco","RAN ISSUE",AK459="no impacts","no impacts"
),"")</f>
        <v>No root cause</v>
      </c>
      <c r="AK459" s="81" t="s">
        <v>5620</v>
      </c>
      <c r="AL459" s="56" t="str" cm="1">
        <f t="array" ref="AL459">IFERROR(_xlfn.IFS(
AK459="MPR ISSUE","ACTIVE",
AK459="BSS Hardware Issue","ACTIVE",
AK459="Sites strategiques, MLL, Pylone, etc.","PASSIVE",
AK459="AKTIVCO DEFAUT GE &amp; POWER Cabinet","PASSIVE",
AK459="AKTIVCO Coupure ENEO &amp; Baisse de tension","PASSIVE",
AK459="Coupure ENEO &amp; Baisse de tension","PASSIVE",
AK459="Defaut GE &amp; POWER Cabinet","PASSIVE",
AK459="Sharing","PASSIVE",
AK459="Sites strategiques &amp; DataCenter","PASSIVE",
AK459="Exclu","Exclu",
AK459="SAT","ACTIVE",
AK459="SPARE-ISSUE","SPARE-ISSUE",
AK459="Fiber CAmtel","ACTIVE",
AK459="Fiber AOF","ACTIVE",
AK459="Projet OCM (HUAWEI)","PLANNED WORKS",
AK459="Projet OCM (NOKIA)","PLANNED WORKS",
AK459="ACCESS-ISSUE","ACCESS-ISSUE",
AK459="Projet OCM (ZTE, NOKIA, autres projets)","PLANNED WORKS",
AK459="No root CAuse","No root cause",
AK459="ODU HS","ACTIVE",
AK459="IP &amp; VLAN","ACTIVE",
AK459="Warehouse HUAWEI","SPARE-ISSUE",
AK459="SPARE-HS","SPARE-ISSUE",
AK459="Power Telco","ACTIVE", AK459="no impacts","no impacts"
),"")</f>
        <v>No root cause</v>
      </c>
      <c r="AM459" s="108" t="s">
        <v>5537</v>
      </c>
      <c r="AN459" s="117" t="s">
        <v>1307</v>
      </c>
      <c r="AP459" s="23" t="s">
        <v>5537</v>
      </c>
      <c r="AQ459" s="23" t="s">
        <v>5537</v>
      </c>
      <c r="AR459" s="7"/>
      <c r="AS459" s="6"/>
      <c r="AT459" s="7"/>
      <c r="AU459" s="3" t="s">
        <v>5537</v>
      </c>
      <c r="AV459" s="24" t="s">
        <v>5537</v>
      </c>
      <c r="AW459" s="24" t="s">
        <v>5537</v>
      </c>
      <c r="AX459" s="24" t="s">
        <v>5537</v>
      </c>
      <c r="AY459" s="24" t="s">
        <v>5537</v>
      </c>
      <c r="AZ459" s="24" t="s">
        <v>5537</v>
      </c>
      <c r="BA459" s="24" t="s">
        <v>5537</v>
      </c>
      <c r="BB459" s="24" t="s">
        <v>5537</v>
      </c>
      <c r="BC459" s="24" t="s">
        <v>5537</v>
      </c>
      <c r="BD459" s="24" t="s">
        <v>5537</v>
      </c>
      <c r="BE459" s="24" t="s">
        <v>5537</v>
      </c>
      <c r="BF459" s="24" t="s">
        <v>5537</v>
      </c>
      <c r="BG459" s="24" t="s">
        <v>5537</v>
      </c>
      <c r="BH459" s="24" t="s">
        <v>5537</v>
      </c>
      <c r="BI459" s="9" t="s">
        <v>5537</v>
      </c>
      <c r="BJ459" s="14"/>
      <c r="BK459" s="14" t="s">
        <v>5537</v>
      </c>
      <c r="BL459" s="14" t="str">
        <f>_xlfn.XLOOKUP(B459,'[4]cell downs 18042026 17h'!$B:$B,'[4]cell downs 18042026 17h'!$B:$B,"")</f>
        <v/>
      </c>
      <c r="BM459" s="14" t="str">
        <f>_xlfn.XLOOKUP(B459,'[5]Cells Huawei 19042026 15h'!$B:$B,'[5]Cells Huawei 19042026 15h'!$B:$B,"")</f>
        <v/>
      </c>
      <c r="BN459" s="9" t="str">
        <f>_xlfn.XLOOKUP(B459,'[6]cells down 19042026 9H40'!$B:$B,'[6]cells down 19042026 9H40'!$B:$B,"")</f>
        <v/>
      </c>
      <c r="BO459" s="9" t="s">
        <v>1307</v>
      </c>
      <c r="BP459" s="9" t="s">
        <v>5537</v>
      </c>
    </row>
    <row r="460" spans="1:68" s="9" customFormat="1" x14ac:dyDescent="0.35">
      <c r="A460" s="1" t="s">
        <v>1025</v>
      </c>
      <c r="B460" s="8" t="s">
        <v>1026</v>
      </c>
      <c r="C460" s="3" t="str">
        <f>_xlfn.XLOOKUP(B460,'[1]daily break down'!$D:$D,'[1]daily break down'!$E:$E,"")</f>
        <v>ADAMAOUA</v>
      </c>
      <c r="D460" s="1" t="s">
        <v>11</v>
      </c>
      <c r="E460" s="1" t="s">
        <v>66</v>
      </c>
      <c r="F460" s="3" t="s">
        <v>90</v>
      </c>
      <c r="G460" s="1" t="s">
        <v>1025</v>
      </c>
      <c r="H460" s="40" t="str">
        <f>_xlfn.XLOOKUP(B460,[2]CALCULATION!$B:$B,[2]CALCULATION!$H:$H,"")</f>
        <v>NOKIA</v>
      </c>
      <c r="I460" s="34">
        <v>4.0341906800548985E-2</v>
      </c>
      <c r="J460" s="34">
        <v>8.1337371174915005E-2</v>
      </c>
      <c r="K460" s="34">
        <v>9.054351920832325E-2</v>
      </c>
      <c r="L460" s="34">
        <v>1.8193885657546861E-2</v>
      </c>
      <c r="M460" s="34">
        <v>0.18957023338579909</v>
      </c>
      <c r="N460" s="34">
        <v>9.6326146203208618E-3</v>
      </c>
      <c r="O460" s="34">
        <v>0.10769295214660166</v>
      </c>
      <c r="P460" s="34">
        <v>0.1816426628437785</v>
      </c>
      <c r="Q460" s="34">
        <v>3.592377473302923</v>
      </c>
      <c r="R460" s="34">
        <v>2.3167625440062394</v>
      </c>
      <c r="S460" s="109">
        <v>0.28905118856812884</v>
      </c>
      <c r="T460" s="109">
        <f>_xlfn.XLOOKUP(B460,'[3]Nur des jours'!$B:$B,'[3]Nur des jours'!$U:$U,"")</f>
        <v>3.6907172148385722E-2</v>
      </c>
      <c r="U460" s="109">
        <v>0.11362917616934116</v>
      </c>
      <c r="V460" s="109">
        <v>2.4884254435828985E-2</v>
      </c>
      <c r="W460" s="109">
        <v>3.6907172148385722E-2</v>
      </c>
      <c r="X460" s="109">
        <v>0.17454654455525967</v>
      </c>
      <c r="Y460" s="109">
        <v>0.21898095591804997</v>
      </c>
      <c r="Z460" s="109">
        <v>8.9369257866310808E-2</v>
      </c>
      <c r="AA460" s="109">
        <v>9.1682913999794433E-2</v>
      </c>
      <c r="AB460" s="109">
        <v>6.2611995032085976E-2</v>
      </c>
      <c r="AC460" s="109">
        <v>7.3688396500525555E-2</v>
      </c>
      <c r="AD460" s="109">
        <v>0.20269991612633453</v>
      </c>
      <c r="AE460" s="109">
        <v>7.8571395995048837E-2</v>
      </c>
      <c r="AF460" s="109">
        <v>7.8571395995048837E-2</v>
      </c>
      <c r="AG460" s="57" t="str">
        <f>_xlfn.XLOOKUP(B460,[3]CALCULATION!$B:$B,[3]CALCULATION!$M:$M,"")</f>
        <v>Operationnel</v>
      </c>
      <c r="AH460" s="57"/>
      <c r="AI460" s="56" t="str" cm="1">
        <f t="array" ref="AI460">IFERROR(_xlfn.IFS(
AK460="MPR ISSUE","PDH",
AK460="BSS Hardware Issue","BSS",
AK460="Sites strategiques, MLL, Pylone, etc.","ENVTECH",
AK460="AKTIVCO DEFAUT GE &amp; POWER Cabinet","AKTIVCO",
AK460="AKTIVCO Coupure ENEO &amp; Baisse de tension","AKTIVCO GRID ONLY",
AK460="Coupure ENEO &amp; Baisse de tension","IHS GRID ONLY",
AK460="Defaut GE &amp; POWER Cabinet","IHS",
AK460="Sharing","Partners",
AK460="Sites strategiques &amp; DataCenter","SST &amp; DC",
AK460="Exclu","Exclu",
AK460="SAT","SAT",
AK460="SPARE-ISSUE","SPARE-ISSUE",
AK460="Fiber CAmtel","TRANS_FO_CAMTEL",
AK460="Fiber AOF","Fiber AOF",
AK460="Projet OCM (HUAWEI)","TRAVAUX-HUAWEI",
AK460="Projet OCM (NOKIA)","TRAVAUX-NOKIA",
AK460="ACCESS-ISSUE","ACCESS-ISSUE",
AK460="Projet OCM (ZTE, NOKIA, autres projets)","TRAVAUX OCM",
AK460="No root CAuse","No root cause",
AK460="ODU HS","PDH",
AK460="IP &amp; VLAN","PDH",
AK460="Warehouse HUAWEI","SPARE-ISSUE",
AK460="SPARE-HS","SPARE-ISSUE",
AK460="Power Telco","BSS",AK460="no impacts","no impacts"
),"")</f>
        <v>IHS</v>
      </c>
      <c r="AJ460" s="56" t="str" cm="1">
        <f t="array" ref="AJ460">IFERROR(_xlfn.IFS(
AK460="MPR ISSUE","TX ISSUE",
AK460="BSS Hardware Issue","RAN ISSUE",
AK460="Sites strategiques, MLL, Pylone, etc.","ENVTECH",
AK460="AKTIVCO DEFAUT GE &amp; POWER Cabinet","POWER ISSUE",
AK460="AKTIVCO Coupure ENEO &amp; Baisse de tension","POWER ISSUE",
AK460="Coupure ENEO &amp; Baisse de tension","POWER ISSUE",
AK460="Defaut GE &amp; POWER Cabinet","POWER ISSUE",
AK460="Sharing","POWER ISSUE",
AK460="Sites strategiques &amp; DataCenter","POWER ISSUE",
AK460="Exclu","Exclu",
AK460="SAT","TX ISSUE",
AK460="SPARE-ISSUE","SPARE-ISSUE",
AK460="Fiber CAmtel","TX ISSUE",
AK460="Fiber AOF","TX ISSUE",
AK460="Projet OCM (HUAWEI)","TRAVAUX-HUAWEI",
AK460="Projet OCM (NOKIA)","TRAVAUX -NOKIA",
AK460="ACCESS-ISSUE","ACCESS-ISSUE",
AK460="Projet OCM (ZTE, NOKIA, autres projets)","TRAVAUX OCM",
AK460="No root CAuse","No root cause",
AK460="ODU HS","TX ISSUE",
AK460="IP &amp; VLAN","TX ISSUE",
AK460="Warehouse HUAWEI","SPARE-ISSUE",
AK460="SPARE-HS","SPARE-ISSUE",
AK460="Power Telco","RAN ISSUE",AK460="no impacts","no impacts"
),"")</f>
        <v>POWER ISSUE</v>
      </c>
      <c r="AK460" s="81" t="s">
        <v>5330</v>
      </c>
      <c r="AL460" s="56" t="str" cm="1">
        <f t="array" ref="AL460">IFERROR(_xlfn.IFS(
AK460="MPR ISSUE","ACTIVE",
AK460="BSS Hardware Issue","ACTIVE",
AK460="Sites strategiques, MLL, Pylone, etc.","PASSIVE",
AK460="AKTIVCO DEFAUT GE &amp; POWER Cabinet","PASSIVE",
AK460="AKTIVCO Coupure ENEO &amp; Baisse de tension","PASSIVE",
AK460="Coupure ENEO &amp; Baisse de tension","PASSIVE",
AK460="Defaut GE &amp; POWER Cabinet","PASSIVE",
AK460="Sharing","PASSIVE",
AK460="Sites strategiques &amp; DataCenter","PASSIVE",
AK460="Exclu","Exclu",
AK460="SAT","ACTIVE",
AK460="SPARE-ISSUE","SPARE-ISSUE",
AK460="Fiber CAmtel","ACTIVE",
AK460="Fiber AOF","ACTIVE",
AK460="Projet OCM (HUAWEI)","PLANNED WORKS",
AK460="Projet OCM (NOKIA)","PLANNED WORKS",
AK460="ACCESS-ISSUE","ACCESS-ISSUE",
AK460="Projet OCM (ZTE, NOKIA, autres projets)","PLANNED WORKS",
AK460="No root CAuse","No root cause",
AK460="ODU HS","ACTIVE",
AK460="IP &amp; VLAN","ACTIVE",
AK460="Warehouse HUAWEI","SPARE-ISSUE",
AK460="SPARE-HS","SPARE-ISSUE",
AK460="Power Telco","ACTIVE", AK460="no impacts","no impacts"
),"")</f>
        <v>PASSIVE</v>
      </c>
      <c r="AM460" s="108" t="s">
        <v>5973</v>
      </c>
      <c r="AN460" s="117" t="s">
        <v>1026</v>
      </c>
      <c r="AP460" s="23" t="s">
        <v>5537</v>
      </c>
      <c r="AQ460" s="23" t="s">
        <v>5537</v>
      </c>
      <c r="AR460" s="7"/>
      <c r="AS460" s="6"/>
      <c r="AT460" s="7"/>
      <c r="AU460" s="3" t="s">
        <v>5537</v>
      </c>
      <c r="AV460" s="24" t="s">
        <v>5537</v>
      </c>
      <c r="AW460" s="24" t="s">
        <v>5537</v>
      </c>
      <c r="AX460" s="24" t="s">
        <v>5537</v>
      </c>
      <c r="AY460" s="24" t="s">
        <v>5537</v>
      </c>
      <c r="AZ460" s="24" t="s">
        <v>5537</v>
      </c>
      <c r="BA460" s="24" t="s">
        <v>5537</v>
      </c>
      <c r="BB460" s="24" t="s">
        <v>5537</v>
      </c>
      <c r="BC460" s="24" t="s">
        <v>5537</v>
      </c>
      <c r="BD460" s="24" t="s">
        <v>5537</v>
      </c>
      <c r="BE460" s="24" t="s">
        <v>5810</v>
      </c>
      <c r="BF460" s="24" t="s">
        <v>5537</v>
      </c>
      <c r="BG460" s="24" t="s">
        <v>5537</v>
      </c>
      <c r="BH460" s="24" t="s">
        <v>5537</v>
      </c>
      <c r="BI460" s="9" t="s">
        <v>6493</v>
      </c>
      <c r="BJ460" s="14"/>
      <c r="BK460" s="14" t="s">
        <v>5537</v>
      </c>
      <c r="BL460" s="14" t="str">
        <f>_xlfn.XLOOKUP(B460,'[4]cell downs 18042026 17h'!$B:$B,'[4]cell downs 18042026 17h'!$B:$B,"")</f>
        <v/>
      </c>
      <c r="BM460" s="14" t="str">
        <f>_xlfn.XLOOKUP(B460,'[5]Cells Huawei 19042026 15h'!$B:$B,'[5]Cells Huawei 19042026 15h'!$B:$B,"")</f>
        <v/>
      </c>
      <c r="BN460" s="9" t="str">
        <f>_xlfn.XLOOKUP(B460,'[6]cells down 19042026 9H40'!$B:$B,'[6]cells down 19042026 9H40'!$B:$B,"")</f>
        <v/>
      </c>
      <c r="BO460" s="9" t="s">
        <v>1026</v>
      </c>
      <c r="BP460" s="9" t="s">
        <v>5537</v>
      </c>
    </row>
    <row r="461" spans="1:68" s="9" customFormat="1" x14ac:dyDescent="0.35">
      <c r="A461" s="1" t="s">
        <v>2484</v>
      </c>
      <c r="B461" s="8" t="s">
        <v>2485</v>
      </c>
      <c r="C461" s="3" t="str">
        <f>_xlfn.XLOOKUP(B461,'[1]daily break down'!$D:$D,'[1]daily break down'!$E:$E,"")</f>
        <v>NORD-OUEST</v>
      </c>
      <c r="D461" s="1" t="s">
        <v>11</v>
      </c>
      <c r="E461" s="1" t="s">
        <v>12</v>
      </c>
      <c r="F461" s="3" t="s">
        <v>51</v>
      </c>
      <c r="G461" s="1" t="s">
        <v>52</v>
      </c>
      <c r="H461" s="39" t="str">
        <f>_xlfn.XLOOKUP(B461,[2]CALCULATION!$B:$B,[2]CALCULATION!$H:$H,"")</f>
        <v>Huawei</v>
      </c>
      <c r="I461" s="34">
        <v>1.1942011739761949</v>
      </c>
      <c r="J461" s="34">
        <v>3.3582382366957448</v>
      </c>
      <c r="K461" s="34">
        <v>2.8243630023428161</v>
      </c>
      <c r="L461" s="34">
        <v>5.1436900919719317</v>
      </c>
      <c r="M461" s="34">
        <v>12.183141998613147</v>
      </c>
      <c r="N461" s="34">
        <v>0</v>
      </c>
      <c r="O461" s="34">
        <v>0</v>
      </c>
      <c r="P461" s="34">
        <v>0</v>
      </c>
      <c r="Q461" s="34">
        <v>3.4976015386678774</v>
      </c>
      <c r="R461" s="34">
        <v>0</v>
      </c>
      <c r="S461" s="109">
        <v>3.8971251280558628</v>
      </c>
      <c r="T461" s="109">
        <f>_xlfn.XLOOKUP(B461,'[3]Nur des jours'!$B:$B,'[3]Nur des jours'!$U:$U,"")</f>
        <v>0</v>
      </c>
      <c r="U461" s="109">
        <v>6.313617724358153E-3</v>
      </c>
      <c r="V461" s="109">
        <v>0</v>
      </c>
      <c r="W461" s="109">
        <v>0</v>
      </c>
      <c r="X461" s="109">
        <v>0</v>
      </c>
      <c r="Y461" s="109">
        <v>0</v>
      </c>
      <c r="Z461" s="109">
        <v>6.7391448579329003</v>
      </c>
      <c r="AA461" s="109">
        <v>0</v>
      </c>
      <c r="AB461" s="109">
        <v>0</v>
      </c>
      <c r="AC461" s="109">
        <v>9.741855808544056E-2</v>
      </c>
      <c r="AD461" s="109">
        <v>0.18100096562182302</v>
      </c>
      <c r="AE461" s="109">
        <v>7.7885787012067914E-2</v>
      </c>
      <c r="AF461" s="109">
        <v>7.7885787012067914E-2</v>
      </c>
      <c r="AG461" s="57" t="str">
        <f>_xlfn.XLOOKUP(B461,[3]CALCULATION!$B:$B,[3]CALCULATION!$M:$M,"")</f>
        <v>Insecurity</v>
      </c>
      <c r="AH461" s="57"/>
      <c r="AI461" s="56" t="str" cm="1">
        <f t="array" ref="AI461">IFERROR(_xlfn.IFS(
AK461="MPR ISSUE","PDH",
AK461="BSS Hardware Issue","BSS",
AK461="Sites strategiques, MLL, Pylone, etc.","ENVTECH",
AK461="AKTIVCO DEFAUT GE &amp; POWER Cabinet","AKTIVCO",
AK461="AKTIVCO Coupure ENEO &amp; Baisse de tension","AKTIVCO GRID ONLY",
AK461="Coupure ENEO &amp; Baisse de tension","IHS GRID ONLY",
AK461="Defaut GE &amp; POWER Cabinet","IHS",
AK461="Sharing","Partners",
AK461="Sites strategiques &amp; DataCenter","SST &amp; DC",
AK461="Exclu","Exclu",
AK461="SAT","SAT",
AK461="SPARE-ISSUE","SPARE-ISSUE",
AK461="Fiber CAmtel","TRANS_FO_CAMTEL",
AK461="Fiber AOF","Fiber AOF",
AK461="Projet OCM (HUAWEI)","TRAVAUX-HUAWEI",
AK461="Projet OCM (NOKIA)","TRAVAUX-NOKIA",
AK461="ACCESS-ISSUE","ACCESS-ISSUE",
AK461="Projet OCM (ZTE, NOKIA, autres projets)","TRAVAUX OCM",
AK461="No root CAuse","No root cause",
AK461="ODU HS","PDH",
AK461="IP &amp; VLAN","PDH",
AK461="Warehouse HUAWEI","SPARE-ISSUE",
AK461="SPARE-HS","SPARE-ISSUE",
AK461="Power Telco","BSS",AK461="no impacts","no impacts"
),"")</f>
        <v>No root cause</v>
      </c>
      <c r="AJ461" s="56" t="str" cm="1">
        <f t="array" ref="AJ461">IFERROR(_xlfn.IFS(
AK461="MPR ISSUE","TX ISSUE",
AK461="BSS Hardware Issue","RAN ISSUE",
AK461="Sites strategiques, MLL, Pylone, etc.","ENVTECH",
AK461="AKTIVCO DEFAUT GE &amp; POWER Cabinet","POWER ISSUE",
AK461="AKTIVCO Coupure ENEO &amp; Baisse de tension","POWER ISSUE",
AK461="Coupure ENEO &amp; Baisse de tension","POWER ISSUE",
AK461="Defaut GE &amp; POWER Cabinet","POWER ISSUE",
AK461="Sharing","POWER ISSUE",
AK461="Sites strategiques &amp; DataCenter","POWER ISSUE",
AK461="Exclu","Exclu",
AK461="SAT","TX ISSUE",
AK461="SPARE-ISSUE","SPARE-ISSUE",
AK461="Fiber CAmtel","TX ISSUE",
AK461="Fiber AOF","TX ISSUE",
AK461="Projet OCM (HUAWEI)","TRAVAUX-HUAWEI",
AK461="Projet OCM (NOKIA)","TRAVAUX -NOKIA",
AK461="ACCESS-ISSUE","ACCESS-ISSUE",
AK461="Projet OCM (ZTE, NOKIA, autres projets)","TRAVAUX OCM",
AK461="No root CAuse","No root cause",
AK461="ODU HS","TX ISSUE",
AK461="IP &amp; VLAN","TX ISSUE",
AK461="Warehouse HUAWEI","SPARE-ISSUE",
AK461="SPARE-HS","SPARE-ISSUE",
AK461="Power Telco","RAN ISSUE",AK461="no impacts","no impacts"
),"")</f>
        <v>No root cause</v>
      </c>
      <c r="AK461" s="81" t="s">
        <v>5620</v>
      </c>
      <c r="AL461" s="56" t="str" cm="1">
        <f t="array" ref="AL461">IFERROR(_xlfn.IFS(
AK461="MPR ISSUE","ACTIVE",
AK461="BSS Hardware Issue","ACTIVE",
AK461="Sites strategiques, MLL, Pylone, etc.","PASSIVE",
AK461="AKTIVCO DEFAUT GE &amp; POWER Cabinet","PASSIVE",
AK461="AKTIVCO Coupure ENEO &amp; Baisse de tension","PASSIVE",
AK461="Coupure ENEO &amp; Baisse de tension","PASSIVE",
AK461="Defaut GE &amp; POWER Cabinet","PASSIVE",
AK461="Sharing","PASSIVE",
AK461="Sites strategiques &amp; DataCenter","PASSIVE",
AK461="Exclu","Exclu",
AK461="SAT","ACTIVE",
AK461="SPARE-ISSUE","SPARE-ISSUE",
AK461="Fiber CAmtel","ACTIVE",
AK461="Fiber AOF","ACTIVE",
AK461="Projet OCM (HUAWEI)","PLANNED WORKS",
AK461="Projet OCM (NOKIA)","PLANNED WORKS",
AK461="ACCESS-ISSUE","ACCESS-ISSUE",
AK461="Projet OCM (ZTE, NOKIA, autres projets)","PLANNED WORKS",
AK461="No root CAuse","No root cause",
AK461="ODU HS","ACTIVE",
AK461="IP &amp; VLAN","ACTIVE",
AK461="Warehouse HUAWEI","SPARE-ISSUE",
AK461="SPARE-HS","SPARE-ISSUE",
AK461="Power Telco","ACTIVE", AK461="no impacts","no impacts"
),"")</f>
        <v>No root cause</v>
      </c>
      <c r="AM461" s="108" t="s">
        <v>5537</v>
      </c>
      <c r="AN461" s="117" t="s">
        <v>2485</v>
      </c>
      <c r="AP461" s="23" t="s">
        <v>5537</v>
      </c>
      <c r="AQ461" s="23" t="s">
        <v>5537</v>
      </c>
      <c r="AR461" s="7"/>
      <c r="AS461" s="6"/>
      <c r="AT461" s="7"/>
      <c r="AU461" s="3" t="s">
        <v>5537</v>
      </c>
      <c r="AV461" s="24" t="s">
        <v>5537</v>
      </c>
      <c r="AW461" s="24" t="s">
        <v>5537</v>
      </c>
      <c r="AX461" s="24" t="s">
        <v>5537</v>
      </c>
      <c r="AY461" s="24" t="s">
        <v>5537</v>
      </c>
      <c r="AZ461" s="24" t="s">
        <v>5537</v>
      </c>
      <c r="BA461" s="24" t="s">
        <v>5537</v>
      </c>
      <c r="BB461" s="24" t="s">
        <v>5537</v>
      </c>
      <c r="BC461" s="24" t="s">
        <v>5537</v>
      </c>
      <c r="BD461" s="24" t="s">
        <v>5537</v>
      </c>
      <c r="BE461" s="24" t="s">
        <v>5537</v>
      </c>
      <c r="BF461" s="24" t="s">
        <v>5537</v>
      </c>
      <c r="BG461" s="24" t="s">
        <v>5537</v>
      </c>
      <c r="BH461" s="24" t="s">
        <v>5537</v>
      </c>
      <c r="BI461" s="9" t="s">
        <v>5537</v>
      </c>
      <c r="BJ461" s="14"/>
      <c r="BK461" s="14" t="s">
        <v>5537</v>
      </c>
      <c r="BL461" s="14" t="str">
        <f>_xlfn.XLOOKUP(B461,'[4]cell downs 18042026 17h'!$B:$B,'[4]cell downs 18042026 17h'!$B:$B,"")</f>
        <v/>
      </c>
      <c r="BM461" s="14" t="str">
        <f>_xlfn.XLOOKUP(B461,'[5]Cells Huawei 19042026 15h'!$B:$B,'[5]Cells Huawei 19042026 15h'!$B:$B,"")</f>
        <v/>
      </c>
      <c r="BN461" s="9" t="str">
        <f>_xlfn.XLOOKUP(B461,'[6]cells down 19042026 9H40'!$B:$B,'[6]cells down 19042026 9H40'!$B:$B,"")</f>
        <v/>
      </c>
      <c r="BO461" s="9" t="s">
        <v>2485</v>
      </c>
      <c r="BP461" s="9" t="s">
        <v>5537</v>
      </c>
    </row>
    <row r="462" spans="1:68" s="9" customFormat="1" x14ac:dyDescent="0.35">
      <c r="A462" s="3" t="s">
        <v>1752</v>
      </c>
      <c r="B462" s="31" t="s">
        <v>1753</v>
      </c>
      <c r="C462" s="3" t="str">
        <f>_xlfn.XLOOKUP(B462,'[1]daily break down'!$D:$D,'[1]daily break down'!$E:$E,"")</f>
        <v>CENTRE</v>
      </c>
      <c r="D462" s="3" t="s">
        <v>11</v>
      </c>
      <c r="E462" s="3" t="s">
        <v>66</v>
      </c>
      <c r="F462" s="3" t="s">
        <v>37</v>
      </c>
      <c r="G462" s="3" t="s">
        <v>1754</v>
      </c>
      <c r="H462" s="40" t="str">
        <f>_xlfn.XLOOKUP(B462,[2]CALCULATION!$B:$B,[2]CALCULATION!$H:$H,"")</f>
        <v>NOKIA</v>
      </c>
      <c r="I462" s="34">
        <v>7.5616162362147382E-2</v>
      </c>
      <c r="J462" s="34">
        <v>2.8030151298025576E-2</v>
      </c>
      <c r="K462" s="34">
        <v>1.3376308738047311E-3</v>
      </c>
      <c r="L462" s="34">
        <v>0</v>
      </c>
      <c r="M462" s="34">
        <v>1.4394712339807493E-2</v>
      </c>
      <c r="N462" s="34">
        <v>0.2240086167225849</v>
      </c>
      <c r="O462" s="34">
        <v>6.1519010126454624E-2</v>
      </c>
      <c r="P462" s="34">
        <v>0.189517163394477</v>
      </c>
      <c r="Q462" s="34">
        <v>1.0142801818659954</v>
      </c>
      <c r="R462" s="34">
        <v>0</v>
      </c>
      <c r="S462" s="109">
        <v>4.1452754558981675E-2</v>
      </c>
      <c r="T462" s="109">
        <f>_xlfn.XLOOKUP(B462,'[3]Nur des jours'!$B:$B,'[3]Nur des jours'!$U:$U,"")</f>
        <v>0</v>
      </c>
      <c r="U462" s="109">
        <v>0</v>
      </c>
      <c r="V462" s="109">
        <v>0</v>
      </c>
      <c r="W462" s="109">
        <v>0</v>
      </c>
      <c r="X462" s="109">
        <v>0</v>
      </c>
      <c r="Y462" s="109">
        <v>0.78383385697123253</v>
      </c>
      <c r="Z462" s="109">
        <v>0.29763178696070314</v>
      </c>
      <c r="AA462" s="109">
        <v>0</v>
      </c>
      <c r="AB462" s="109">
        <v>1.3376308738047311E-3</v>
      </c>
      <c r="AC462" s="109">
        <v>5.3330415772414264E-2</v>
      </c>
      <c r="AD462" s="109">
        <v>0.17372267613248071</v>
      </c>
      <c r="AE462" s="109">
        <v>7.6423310590041441E-2</v>
      </c>
      <c r="AF462" s="109">
        <v>7.6423310590041441E-2</v>
      </c>
      <c r="AG462" s="57" t="str">
        <f>_xlfn.XLOOKUP(B462,[3]CALCULATION!$B:$B,[3]CALCULATION!$M:$M,"")</f>
        <v>Operationnel</v>
      </c>
      <c r="AH462" s="57"/>
      <c r="AI462" s="56" t="str" cm="1">
        <f t="array" ref="AI462">IFERROR(_xlfn.IFS(
AK462="MPR ISSUE","PDH",
AK462="BSS Hardware Issue","BSS",
AK462="Sites strategiques, MLL, Pylone, etc.","ENVTECH",
AK462="AKTIVCO DEFAUT GE &amp; POWER Cabinet","AKTIVCO",
AK462="AKTIVCO Coupure ENEO &amp; Baisse de tension","AKTIVCO GRID ONLY",
AK462="Coupure ENEO &amp; Baisse de tension","IHS GRID ONLY",
AK462="Defaut GE &amp; POWER Cabinet","IHS",
AK462="Sharing","Partners",
AK462="Sites strategiques &amp; DataCenter","SST &amp; DC",
AK462="Exclu","Exclu",
AK462="SAT","SAT",
AK462="SPARE-ISSUE","SPARE-ISSUE",
AK462="Fiber CAmtel","TRANS_FO_CAMTEL",
AK462="Fiber AOF","Fiber AOF",
AK462="Projet OCM (HUAWEI)","TRAVAUX-HUAWEI",
AK462="Projet OCM (NOKIA)","TRAVAUX-NOKIA",
AK462="ACCESS-ISSUE","ACCESS-ISSUE",
AK462="Projet OCM (ZTE, NOKIA, autres projets)","TRAVAUX OCM",
AK462="No root CAuse","No root cause",
AK462="ODU HS","PDH",
AK462="IP &amp; VLAN","PDH",
AK462="Warehouse HUAWEI","SPARE-ISSUE",
AK462="SPARE-HS","SPARE-ISSUE",
AK462="Power Telco","BSS",AK462="no impacts","no impacts"
),"")</f>
        <v>No root cause</v>
      </c>
      <c r="AJ462" s="56" t="str" cm="1">
        <f t="array" ref="AJ462">IFERROR(_xlfn.IFS(
AK462="MPR ISSUE","TX ISSUE",
AK462="BSS Hardware Issue","RAN ISSUE",
AK462="Sites strategiques, MLL, Pylone, etc.","ENVTECH",
AK462="AKTIVCO DEFAUT GE &amp; POWER Cabinet","POWER ISSUE",
AK462="AKTIVCO Coupure ENEO &amp; Baisse de tension","POWER ISSUE",
AK462="Coupure ENEO &amp; Baisse de tension","POWER ISSUE",
AK462="Defaut GE &amp; POWER Cabinet","POWER ISSUE",
AK462="Sharing","POWER ISSUE",
AK462="Sites strategiques &amp; DataCenter","POWER ISSUE",
AK462="Exclu","Exclu",
AK462="SAT","TX ISSUE",
AK462="SPARE-ISSUE","SPARE-ISSUE",
AK462="Fiber CAmtel","TX ISSUE",
AK462="Fiber AOF","TX ISSUE",
AK462="Projet OCM (HUAWEI)","TRAVAUX-HUAWEI",
AK462="Projet OCM (NOKIA)","TRAVAUX -NOKIA",
AK462="ACCESS-ISSUE","ACCESS-ISSUE",
AK462="Projet OCM (ZTE, NOKIA, autres projets)","TRAVAUX OCM",
AK462="No root CAuse","No root cause",
AK462="ODU HS","TX ISSUE",
AK462="IP &amp; VLAN","TX ISSUE",
AK462="Warehouse HUAWEI","SPARE-ISSUE",
AK462="SPARE-HS","SPARE-ISSUE",
AK462="Power Telco","RAN ISSUE",AK462="no impacts","no impacts"
),"")</f>
        <v>No root cause</v>
      </c>
      <c r="AK462" s="81" t="s">
        <v>5620</v>
      </c>
      <c r="AL462" s="56" t="str" cm="1">
        <f t="array" ref="AL462">IFERROR(_xlfn.IFS(
AK462="MPR ISSUE","ACTIVE",
AK462="BSS Hardware Issue","ACTIVE",
AK462="Sites strategiques, MLL, Pylone, etc.","PASSIVE",
AK462="AKTIVCO DEFAUT GE &amp; POWER Cabinet","PASSIVE",
AK462="AKTIVCO Coupure ENEO &amp; Baisse de tension","PASSIVE",
AK462="Coupure ENEO &amp; Baisse de tension","PASSIVE",
AK462="Defaut GE &amp; POWER Cabinet","PASSIVE",
AK462="Sharing","PASSIVE",
AK462="Sites strategiques &amp; DataCenter","PASSIVE",
AK462="Exclu","Exclu",
AK462="SAT","ACTIVE",
AK462="SPARE-ISSUE","SPARE-ISSUE",
AK462="Fiber CAmtel","ACTIVE",
AK462="Fiber AOF","ACTIVE",
AK462="Projet OCM (HUAWEI)","PLANNED WORKS",
AK462="Projet OCM (NOKIA)","PLANNED WORKS",
AK462="ACCESS-ISSUE","ACCESS-ISSUE",
AK462="Projet OCM (ZTE, NOKIA, autres projets)","PLANNED WORKS",
AK462="No root CAuse","No root cause",
AK462="ODU HS","ACTIVE",
AK462="IP &amp; VLAN","ACTIVE",
AK462="Warehouse HUAWEI","SPARE-ISSUE",
AK462="SPARE-HS","SPARE-ISSUE",
AK462="Power Telco","ACTIVE", AK462="no impacts","no impacts"
),"")</f>
        <v>No root cause</v>
      </c>
      <c r="AM462" s="108" t="s">
        <v>5537</v>
      </c>
      <c r="AN462" s="117" t="s">
        <v>1753</v>
      </c>
      <c r="AP462" s="23" t="s">
        <v>5537</v>
      </c>
      <c r="AQ462" s="23" t="s">
        <v>5537</v>
      </c>
      <c r="AR462" s="7"/>
      <c r="AS462" s="6"/>
      <c r="AT462" s="7"/>
      <c r="AU462" s="3" t="s">
        <v>5537</v>
      </c>
      <c r="AV462" s="24" t="s">
        <v>5537</v>
      </c>
      <c r="AW462" s="24" t="s">
        <v>5537</v>
      </c>
      <c r="AX462" s="24" t="s">
        <v>5537</v>
      </c>
      <c r="AY462" s="24" t="s">
        <v>5537</v>
      </c>
      <c r="AZ462" s="24" t="s">
        <v>5537</v>
      </c>
      <c r="BA462" s="24" t="s">
        <v>5537</v>
      </c>
      <c r="BB462" s="24" t="s">
        <v>5537</v>
      </c>
      <c r="BC462" s="24" t="s">
        <v>5537</v>
      </c>
      <c r="BD462" s="24" t="s">
        <v>5537</v>
      </c>
      <c r="BE462" s="24" t="s">
        <v>5537</v>
      </c>
      <c r="BF462" s="24" t="s">
        <v>5537</v>
      </c>
      <c r="BG462" s="24" t="s">
        <v>5537</v>
      </c>
      <c r="BH462" s="24" t="s">
        <v>5537</v>
      </c>
      <c r="BI462" s="9" t="s">
        <v>5537</v>
      </c>
      <c r="BJ462" s="14"/>
      <c r="BK462" s="14" t="s">
        <v>5537</v>
      </c>
      <c r="BL462" s="14" t="str">
        <f>_xlfn.XLOOKUP(B462,'[4]cell downs 18042026 17h'!$B:$B,'[4]cell downs 18042026 17h'!$B:$B,"")</f>
        <v/>
      </c>
      <c r="BM462" s="14" t="str">
        <f>_xlfn.XLOOKUP(B462,'[5]Cells Huawei 19042026 15h'!$B:$B,'[5]Cells Huawei 19042026 15h'!$B:$B,"")</f>
        <v/>
      </c>
      <c r="BN462" s="9" t="str">
        <f>_xlfn.XLOOKUP(B462,'[6]cells down 19042026 9H40'!$B:$B,'[6]cells down 19042026 9H40'!$B:$B,"")</f>
        <v/>
      </c>
      <c r="BO462" s="9" t="s">
        <v>1753</v>
      </c>
      <c r="BP462" s="9" t="s">
        <v>12</v>
      </c>
    </row>
    <row r="463" spans="1:68" s="9" customFormat="1" x14ac:dyDescent="0.35">
      <c r="A463" s="1" t="s">
        <v>490</v>
      </c>
      <c r="B463" s="8" t="s">
        <v>491</v>
      </c>
      <c r="C463" s="3" t="str">
        <f>_xlfn.XLOOKUP(B463,'[1]daily break down'!$D:$D,'[1]daily break down'!$E:$E,"")</f>
        <v>CENTRE</v>
      </c>
      <c r="D463" s="1" t="s">
        <v>11</v>
      </c>
      <c r="E463" s="1" t="s">
        <v>12</v>
      </c>
      <c r="F463" s="3" t="s">
        <v>37</v>
      </c>
      <c r="G463" s="1" t="s">
        <v>490</v>
      </c>
      <c r="H463" s="40" t="str">
        <f>_xlfn.XLOOKUP(B463,[2]CALCULATION!$B:$B,[2]CALCULATION!$H:$H,"")</f>
        <v>NOKIA</v>
      </c>
      <c r="I463" s="34">
        <v>0</v>
      </c>
      <c r="J463" s="34">
        <v>0</v>
      </c>
      <c r="K463" s="34">
        <v>3.1782563028780554E-2</v>
      </c>
      <c r="L463" s="34">
        <v>0</v>
      </c>
      <c r="M463" s="34">
        <v>0</v>
      </c>
      <c r="N463" s="34">
        <v>0</v>
      </c>
      <c r="O463" s="34">
        <v>0</v>
      </c>
      <c r="P463" s="34">
        <v>0</v>
      </c>
      <c r="Q463" s="34">
        <v>1.4652044552874499</v>
      </c>
      <c r="R463" s="34">
        <v>3.6198121058727168</v>
      </c>
      <c r="S463" s="109">
        <v>0</v>
      </c>
      <c r="T463" s="109">
        <f>_xlfn.XLOOKUP(B463,'[3]Nur des jours'!$B:$B,'[3]Nur des jours'!$U:$U,"")</f>
        <v>1.6051570485658829E-3</v>
      </c>
      <c r="U463" s="109">
        <v>0</v>
      </c>
      <c r="V463" s="109">
        <v>0</v>
      </c>
      <c r="W463" s="109">
        <v>1.6051570485658825E-3</v>
      </c>
      <c r="X463" s="109">
        <v>0</v>
      </c>
      <c r="Y463" s="109">
        <v>0</v>
      </c>
      <c r="Z463" s="109">
        <v>0</v>
      </c>
      <c r="AA463" s="109">
        <v>0</v>
      </c>
      <c r="AB463" s="109">
        <v>0</v>
      </c>
      <c r="AC463" s="109">
        <v>0.23967463200764161</v>
      </c>
      <c r="AD463" s="109">
        <v>0.1248465715325161</v>
      </c>
      <c r="AE463" s="109">
        <v>7.6137949336962954E-2</v>
      </c>
      <c r="AF463" s="109">
        <v>7.6137949336962954E-2</v>
      </c>
      <c r="AG463" s="57" t="str">
        <f>_xlfn.XLOOKUP(B463,[3]CALCULATION!$B:$B,[3]CALCULATION!$M:$M,"")</f>
        <v>Operationnel</v>
      </c>
      <c r="AH463" s="57"/>
      <c r="AI463" s="56" t="str" cm="1">
        <f t="array" ref="AI463">IFERROR(_xlfn.IFS(
AK463="MPR ISSUE","PDH",
AK463="BSS Hardware Issue","BSS",
AK463="Sites strategiques, MLL, Pylone, etc.","ENVTECH",
AK463="AKTIVCO DEFAUT GE &amp; POWER Cabinet","AKTIVCO",
AK463="AKTIVCO Coupure ENEO &amp; Baisse de tension","AKTIVCO GRID ONLY",
AK463="Coupure ENEO &amp; Baisse de tension","IHS GRID ONLY",
AK463="Defaut GE &amp; POWER Cabinet","IHS",
AK463="Sharing","Partners",
AK463="Sites strategiques &amp; DataCenter","SST &amp; DC",
AK463="Exclu","Exclu",
AK463="SAT","SAT",
AK463="SPARE-ISSUE","SPARE-ISSUE",
AK463="Fiber CAmtel","TRANS_FO_CAMTEL",
AK463="Fiber AOF","Fiber AOF",
AK463="Projet OCM (HUAWEI)","TRAVAUX-HUAWEI",
AK463="Projet OCM (NOKIA)","TRAVAUX-NOKIA",
AK463="ACCESS-ISSUE","ACCESS-ISSUE",
AK463="Projet OCM (ZTE, NOKIA, autres projets)","TRAVAUX OCM",
AK463="No root CAuse","No root cause",
AK463="ODU HS","PDH",
AK463="IP &amp; VLAN","PDH",
AK463="Warehouse HUAWEI","SPARE-ISSUE",
AK463="SPARE-HS","SPARE-ISSUE",
AK463="Power Telco","BSS",AK463="no impacts","no impacts"
),"")</f>
        <v>No root cause</v>
      </c>
      <c r="AJ463" s="56" t="str" cm="1">
        <f t="array" ref="AJ463">IFERROR(_xlfn.IFS(
AK463="MPR ISSUE","TX ISSUE",
AK463="BSS Hardware Issue","RAN ISSUE",
AK463="Sites strategiques, MLL, Pylone, etc.","ENVTECH",
AK463="AKTIVCO DEFAUT GE &amp; POWER Cabinet","POWER ISSUE",
AK463="AKTIVCO Coupure ENEO &amp; Baisse de tension","POWER ISSUE",
AK463="Coupure ENEO &amp; Baisse de tension","POWER ISSUE",
AK463="Defaut GE &amp; POWER Cabinet","POWER ISSUE",
AK463="Sharing","POWER ISSUE",
AK463="Sites strategiques &amp; DataCenter","POWER ISSUE",
AK463="Exclu","Exclu",
AK463="SAT","TX ISSUE",
AK463="SPARE-ISSUE","SPARE-ISSUE",
AK463="Fiber CAmtel","TX ISSUE",
AK463="Fiber AOF","TX ISSUE",
AK463="Projet OCM (HUAWEI)","TRAVAUX-HUAWEI",
AK463="Projet OCM (NOKIA)","TRAVAUX -NOKIA",
AK463="ACCESS-ISSUE","ACCESS-ISSUE",
AK463="Projet OCM (ZTE, NOKIA, autres projets)","TRAVAUX OCM",
AK463="No root CAuse","No root cause",
AK463="ODU HS","TX ISSUE",
AK463="IP &amp; VLAN","TX ISSUE",
AK463="Warehouse HUAWEI","SPARE-ISSUE",
AK463="SPARE-HS","SPARE-ISSUE",
AK463="Power Telco","RAN ISSUE",AK463="no impacts","no impacts"
),"")</f>
        <v>No root cause</v>
      </c>
      <c r="AK463" s="81" t="s">
        <v>5620</v>
      </c>
      <c r="AL463" s="56" t="str" cm="1">
        <f t="array" ref="AL463">IFERROR(_xlfn.IFS(
AK463="MPR ISSUE","ACTIVE",
AK463="BSS Hardware Issue","ACTIVE",
AK463="Sites strategiques, MLL, Pylone, etc.","PASSIVE",
AK463="AKTIVCO DEFAUT GE &amp; POWER Cabinet","PASSIVE",
AK463="AKTIVCO Coupure ENEO &amp; Baisse de tension","PASSIVE",
AK463="Coupure ENEO &amp; Baisse de tension","PASSIVE",
AK463="Defaut GE &amp; POWER Cabinet","PASSIVE",
AK463="Sharing","PASSIVE",
AK463="Sites strategiques &amp; DataCenter","PASSIVE",
AK463="Exclu","Exclu",
AK463="SAT","ACTIVE",
AK463="SPARE-ISSUE","SPARE-ISSUE",
AK463="Fiber CAmtel","ACTIVE",
AK463="Fiber AOF","ACTIVE",
AK463="Projet OCM (HUAWEI)","PLANNED WORKS",
AK463="Projet OCM (NOKIA)","PLANNED WORKS",
AK463="ACCESS-ISSUE","ACCESS-ISSUE",
AK463="Projet OCM (ZTE, NOKIA, autres projets)","PLANNED WORKS",
AK463="No root CAuse","No root cause",
AK463="ODU HS","ACTIVE",
AK463="IP &amp; VLAN","ACTIVE",
AK463="Warehouse HUAWEI","SPARE-ISSUE",
AK463="SPARE-HS","SPARE-ISSUE",
AK463="Power Telco","ACTIVE", AK463="no impacts","no impacts"
),"")</f>
        <v>No root cause</v>
      </c>
      <c r="AM463" s="108" t="s">
        <v>5537</v>
      </c>
      <c r="AN463" s="117" t="s">
        <v>491</v>
      </c>
      <c r="AP463" s="23" t="s">
        <v>5537</v>
      </c>
      <c r="AQ463" s="23" t="s">
        <v>5537</v>
      </c>
      <c r="AR463" s="7"/>
      <c r="AS463" s="6"/>
      <c r="AT463" s="7"/>
      <c r="AU463" s="3" t="s">
        <v>5537</v>
      </c>
      <c r="AV463" s="24" t="s">
        <v>5537</v>
      </c>
      <c r="AW463" s="24" t="s">
        <v>5537</v>
      </c>
      <c r="AX463" s="24" t="s">
        <v>5537</v>
      </c>
      <c r="AY463" s="24" t="s">
        <v>5537</v>
      </c>
      <c r="AZ463" s="24" t="s">
        <v>5537</v>
      </c>
      <c r="BA463" s="24" t="s">
        <v>5537</v>
      </c>
      <c r="BB463" s="24" t="s">
        <v>5537</v>
      </c>
      <c r="BC463" s="24" t="s">
        <v>5537</v>
      </c>
      <c r="BD463" s="24" t="s">
        <v>5537</v>
      </c>
      <c r="BE463" s="24" t="s">
        <v>5537</v>
      </c>
      <c r="BF463" s="24" t="s">
        <v>5537</v>
      </c>
      <c r="BG463" s="24" t="s">
        <v>5537</v>
      </c>
      <c r="BH463" s="24" t="s">
        <v>5537</v>
      </c>
      <c r="BI463" s="9" t="s">
        <v>5537</v>
      </c>
      <c r="BJ463" s="14"/>
      <c r="BK463" s="14" t="s">
        <v>5537</v>
      </c>
      <c r="BL463" s="14" t="str">
        <f>_xlfn.XLOOKUP(B463,'[4]cell downs 18042026 17h'!$B:$B,'[4]cell downs 18042026 17h'!$B:$B,"")</f>
        <v/>
      </c>
      <c r="BM463" s="14" t="str">
        <f>_xlfn.XLOOKUP(B463,'[5]Cells Huawei 19042026 15h'!$B:$B,'[5]Cells Huawei 19042026 15h'!$B:$B,"")</f>
        <v/>
      </c>
      <c r="BN463" s="9" t="str">
        <f>_xlfn.XLOOKUP(B463,'[6]cells down 19042026 9H40'!$B:$B,'[6]cells down 19042026 9H40'!$B:$B,"")</f>
        <v/>
      </c>
      <c r="BO463" s="9" t="s">
        <v>5537</v>
      </c>
      <c r="BP463" s="9" t="s">
        <v>5537</v>
      </c>
    </row>
    <row r="464" spans="1:68" s="9" customFormat="1" x14ac:dyDescent="0.35">
      <c r="A464" s="1" t="s">
        <v>564</v>
      </c>
      <c r="B464" s="8" t="s">
        <v>565</v>
      </c>
      <c r="C464" s="3" t="str">
        <f>_xlfn.XLOOKUP(B464,'[1]daily break down'!$D:$D,'[1]daily break down'!$E:$E,"")</f>
        <v>SUD-OUEST</v>
      </c>
      <c r="D464" s="1" t="s">
        <v>11</v>
      </c>
      <c r="E464" s="1" t="s">
        <v>12</v>
      </c>
      <c r="F464" s="3" t="s">
        <v>13</v>
      </c>
      <c r="G464" s="1" t="s">
        <v>566</v>
      </c>
      <c r="H464" s="40" t="str">
        <f>_xlfn.XLOOKUP(B464,[2]CALCULATION!$B:$B,[2]CALCULATION!$H:$H,"")</f>
        <v>NOKIA</v>
      </c>
      <c r="I464" s="34">
        <v>0</v>
      </c>
      <c r="J464" s="34">
        <v>0</v>
      </c>
      <c r="K464" s="34">
        <v>0</v>
      </c>
      <c r="L464" s="34">
        <v>0</v>
      </c>
      <c r="M464" s="34">
        <v>1.1414450123133571E-2</v>
      </c>
      <c r="N464" s="34">
        <v>0</v>
      </c>
      <c r="O464" s="34">
        <v>9.0218445898252272E-2</v>
      </c>
      <c r="P464" s="34">
        <v>0</v>
      </c>
      <c r="Q464" s="34">
        <v>0</v>
      </c>
      <c r="R464" s="34">
        <v>0.11914855049941886</v>
      </c>
      <c r="S464" s="109">
        <v>0</v>
      </c>
      <c r="T464" s="109">
        <f>_xlfn.XLOOKUP(B464,'[3]Nur des jours'!$B:$B,'[3]Nur des jours'!$U:$U,"")</f>
        <v>0</v>
      </c>
      <c r="U464" s="109">
        <v>0</v>
      </c>
      <c r="V464" s="109">
        <v>0</v>
      </c>
      <c r="W464" s="109">
        <v>0</v>
      </c>
      <c r="X464" s="109">
        <v>0</v>
      </c>
      <c r="Y464" s="109">
        <v>3.3422936766799853E-2</v>
      </c>
      <c r="Z464" s="109">
        <v>1.9814772010626869E-2</v>
      </c>
      <c r="AA464" s="109">
        <v>2.0059825986707875</v>
      </c>
      <c r="AB464" s="109">
        <v>3.1211387055442015E-3</v>
      </c>
      <c r="AC464" s="109">
        <v>1.6486217522151479E-2</v>
      </c>
      <c r="AD464" s="109">
        <v>0.21781742267375248</v>
      </c>
      <c r="AE464" s="109">
        <v>7.5478051439219485E-2</v>
      </c>
      <c r="AF464" s="109">
        <v>7.5478051439219485E-2</v>
      </c>
      <c r="AG464" s="57" t="str">
        <f>_xlfn.XLOOKUP(B464,[3]CALCULATION!$B:$B,[3]CALCULATION!$M:$M,"")</f>
        <v>Insecurity</v>
      </c>
      <c r="AH464" s="57"/>
      <c r="AI464" s="56" t="str" cm="1">
        <f t="array" ref="AI464">IFERROR(_xlfn.IFS(
AK464="MPR ISSUE","PDH",
AK464="BSS Hardware Issue","BSS",
AK464="Sites strategiques, MLL, Pylone, etc.","ENVTECH",
AK464="AKTIVCO DEFAUT GE &amp; POWER Cabinet","AKTIVCO",
AK464="AKTIVCO Coupure ENEO &amp; Baisse de tension","AKTIVCO GRID ONLY",
AK464="Coupure ENEO &amp; Baisse de tension","IHS GRID ONLY",
AK464="Defaut GE &amp; POWER Cabinet","IHS",
AK464="Sharing","Partners",
AK464="Sites strategiques &amp; DataCenter","SST &amp; DC",
AK464="Exclu","Exclu",
AK464="SAT","SAT",
AK464="SPARE-ISSUE","SPARE-ISSUE",
AK464="Fiber CAmtel","TRANS_FO_CAMTEL",
AK464="Fiber AOF","Fiber AOF",
AK464="Projet OCM (HUAWEI)","TRAVAUX-HUAWEI",
AK464="Projet OCM (NOKIA)","TRAVAUX-NOKIA",
AK464="ACCESS-ISSUE","ACCESS-ISSUE",
AK464="Projet OCM (ZTE, NOKIA, autres projets)","TRAVAUX OCM",
AK464="No root CAuse","No root cause",
AK464="ODU HS","PDH",
AK464="IP &amp; VLAN","PDH",
AK464="Warehouse HUAWEI","SPARE-ISSUE",
AK464="SPARE-HS","SPARE-ISSUE",
AK464="Power Telco","BSS",AK464="no impacts","no impacts"
),"")</f>
        <v>No root cause</v>
      </c>
      <c r="AJ464" s="56" t="str" cm="1">
        <f t="array" ref="AJ464">IFERROR(_xlfn.IFS(
AK464="MPR ISSUE","TX ISSUE",
AK464="BSS Hardware Issue","RAN ISSUE",
AK464="Sites strategiques, MLL, Pylone, etc.","ENVTECH",
AK464="AKTIVCO DEFAUT GE &amp; POWER Cabinet","POWER ISSUE",
AK464="AKTIVCO Coupure ENEO &amp; Baisse de tension","POWER ISSUE",
AK464="Coupure ENEO &amp; Baisse de tension","POWER ISSUE",
AK464="Defaut GE &amp; POWER Cabinet","POWER ISSUE",
AK464="Sharing","POWER ISSUE",
AK464="Sites strategiques &amp; DataCenter","POWER ISSUE",
AK464="Exclu","Exclu",
AK464="SAT","TX ISSUE",
AK464="SPARE-ISSUE","SPARE-ISSUE",
AK464="Fiber CAmtel","TX ISSUE",
AK464="Fiber AOF","TX ISSUE",
AK464="Projet OCM (HUAWEI)","TRAVAUX-HUAWEI",
AK464="Projet OCM (NOKIA)","TRAVAUX -NOKIA",
AK464="ACCESS-ISSUE","ACCESS-ISSUE",
AK464="Projet OCM (ZTE, NOKIA, autres projets)","TRAVAUX OCM",
AK464="No root CAuse","No root cause",
AK464="ODU HS","TX ISSUE",
AK464="IP &amp; VLAN","TX ISSUE",
AK464="Warehouse HUAWEI","SPARE-ISSUE",
AK464="SPARE-HS","SPARE-ISSUE",
AK464="Power Telco","RAN ISSUE",AK464="no impacts","no impacts"
),"")</f>
        <v>No root cause</v>
      </c>
      <c r="AK464" s="81" t="s">
        <v>5620</v>
      </c>
      <c r="AL464" s="56" t="str" cm="1">
        <f t="array" ref="AL464">IFERROR(_xlfn.IFS(
AK464="MPR ISSUE","ACTIVE",
AK464="BSS Hardware Issue","ACTIVE",
AK464="Sites strategiques, MLL, Pylone, etc.","PASSIVE",
AK464="AKTIVCO DEFAUT GE &amp; POWER Cabinet","PASSIVE",
AK464="AKTIVCO Coupure ENEO &amp; Baisse de tension","PASSIVE",
AK464="Coupure ENEO &amp; Baisse de tension","PASSIVE",
AK464="Defaut GE &amp; POWER Cabinet","PASSIVE",
AK464="Sharing","PASSIVE",
AK464="Sites strategiques &amp; DataCenter","PASSIVE",
AK464="Exclu","Exclu",
AK464="SAT","ACTIVE",
AK464="SPARE-ISSUE","SPARE-ISSUE",
AK464="Fiber CAmtel","ACTIVE",
AK464="Fiber AOF","ACTIVE",
AK464="Projet OCM (HUAWEI)","PLANNED WORKS",
AK464="Projet OCM (NOKIA)","PLANNED WORKS",
AK464="ACCESS-ISSUE","ACCESS-ISSUE",
AK464="Projet OCM (ZTE, NOKIA, autres projets)","PLANNED WORKS",
AK464="No root CAuse","No root cause",
AK464="ODU HS","ACTIVE",
AK464="IP &amp; VLAN","ACTIVE",
AK464="Warehouse HUAWEI","SPARE-ISSUE",
AK464="SPARE-HS","SPARE-ISSUE",
AK464="Power Telco","ACTIVE", AK464="no impacts","no impacts"
),"")</f>
        <v>No root cause</v>
      </c>
      <c r="AM464" s="108" t="s">
        <v>5537</v>
      </c>
      <c r="AN464" s="117" t="s">
        <v>565</v>
      </c>
      <c r="AP464" s="23" t="s">
        <v>5537</v>
      </c>
      <c r="AQ464" s="23" t="s">
        <v>5537</v>
      </c>
      <c r="AR464" s="7"/>
      <c r="AS464" s="6"/>
      <c r="AT464" s="7"/>
      <c r="AU464" s="3" t="s">
        <v>5537</v>
      </c>
      <c r="AV464" s="24" t="s">
        <v>5537</v>
      </c>
      <c r="AW464" s="24" t="s">
        <v>5537</v>
      </c>
      <c r="AX464" s="24" t="s">
        <v>5537</v>
      </c>
      <c r="AY464" s="24" t="s">
        <v>5537</v>
      </c>
      <c r="AZ464" s="24" t="s">
        <v>5537</v>
      </c>
      <c r="BA464" s="24" t="s">
        <v>5537</v>
      </c>
      <c r="BB464" s="24" t="s">
        <v>5537</v>
      </c>
      <c r="BC464" s="24" t="s">
        <v>5537</v>
      </c>
      <c r="BD464" s="24" t="s">
        <v>5537</v>
      </c>
      <c r="BE464" s="24" t="s">
        <v>5537</v>
      </c>
      <c r="BF464" s="24" t="s">
        <v>5537</v>
      </c>
      <c r="BG464" s="24" t="s">
        <v>5537</v>
      </c>
      <c r="BH464" s="24" t="s">
        <v>5537</v>
      </c>
      <c r="BI464" s="9" t="s">
        <v>5537</v>
      </c>
      <c r="BJ464" s="14"/>
      <c r="BK464" s="14" t="s">
        <v>5537</v>
      </c>
      <c r="BL464" s="14" t="str">
        <f>_xlfn.XLOOKUP(B464,'[4]cell downs 18042026 17h'!$B:$B,'[4]cell downs 18042026 17h'!$B:$B,"")</f>
        <v/>
      </c>
      <c r="BM464" s="14" t="str">
        <f>_xlfn.XLOOKUP(B464,'[5]Cells Huawei 19042026 15h'!$B:$B,'[5]Cells Huawei 19042026 15h'!$B:$B,"")</f>
        <v/>
      </c>
      <c r="BN464" s="9" t="str">
        <f>_xlfn.XLOOKUP(B464,'[6]cells down 19042026 9H40'!$B:$B,'[6]cells down 19042026 9H40'!$B:$B,"")</f>
        <v/>
      </c>
      <c r="BO464" s="9" t="s">
        <v>565</v>
      </c>
      <c r="BP464" s="9" t="s">
        <v>154</v>
      </c>
    </row>
    <row r="465" spans="1:68" s="9" customFormat="1" x14ac:dyDescent="0.35">
      <c r="A465" s="1" t="s">
        <v>682</v>
      </c>
      <c r="B465" s="8" t="s">
        <v>683</v>
      </c>
      <c r="C465" s="3" t="str">
        <f>_xlfn.XLOOKUP(B465,'[1]daily break down'!$D:$D,'[1]daily break down'!$E:$E,"")</f>
        <v>SUD-OUEST</v>
      </c>
      <c r="D465" s="1" t="s">
        <v>11</v>
      </c>
      <c r="E465" s="1" t="s">
        <v>96</v>
      </c>
      <c r="F465" s="3" t="s">
        <v>13</v>
      </c>
      <c r="G465" s="1" t="s">
        <v>684</v>
      </c>
      <c r="H465" s="40" t="str">
        <f>_xlfn.XLOOKUP(B465,[2]CALCULATION!$B:$B,[2]CALCULATION!$H:$H,"")</f>
        <v>NOKIA</v>
      </c>
      <c r="I465" s="34">
        <v>0</v>
      </c>
      <c r="J465" s="34">
        <v>0</v>
      </c>
      <c r="K465" s="34">
        <v>0</v>
      </c>
      <c r="L465" s="34">
        <v>0</v>
      </c>
      <c r="M465" s="34">
        <v>2.3896027242361423E-2</v>
      </c>
      <c r="N465" s="34">
        <v>0</v>
      </c>
      <c r="O465" s="34">
        <v>8.7550200241578502E-2</v>
      </c>
      <c r="P465" s="34">
        <v>0</v>
      </c>
      <c r="Q465" s="34">
        <v>0</v>
      </c>
      <c r="R465" s="34">
        <v>0</v>
      </c>
      <c r="S465" s="109">
        <v>0</v>
      </c>
      <c r="T465" s="109">
        <f>_xlfn.XLOOKUP(B465,'[3]Nur des jours'!$B:$B,'[3]Nur des jours'!$U:$U,"")</f>
        <v>0</v>
      </c>
      <c r="U465" s="109">
        <v>0</v>
      </c>
      <c r="V465" s="109">
        <v>0</v>
      </c>
      <c r="W465" s="109">
        <v>0</v>
      </c>
      <c r="X465" s="109">
        <v>0</v>
      </c>
      <c r="Y465" s="109">
        <v>3.1871284953186474E-2</v>
      </c>
      <c r="Z465" s="109">
        <v>0</v>
      </c>
      <c r="AA465" s="109">
        <v>0</v>
      </c>
      <c r="AB465" s="109">
        <v>0</v>
      </c>
      <c r="AC465" s="109">
        <v>3.1848374758701725E-2</v>
      </c>
      <c r="AD465" s="109">
        <v>0.20905159956615041</v>
      </c>
      <c r="AE465" s="109">
        <v>7.4728978149888908E-2</v>
      </c>
      <c r="AF465" s="109">
        <v>7.4728978149888908E-2</v>
      </c>
      <c r="AG465" s="57" t="str">
        <f>_xlfn.XLOOKUP(B465,[3]CALCULATION!$B:$B,[3]CALCULATION!$M:$M,"")</f>
        <v>Insecurity</v>
      </c>
      <c r="AH465" s="57"/>
      <c r="AI465" s="56" t="str" cm="1">
        <f t="array" ref="AI465">IFERROR(_xlfn.IFS(
AK465="MPR ISSUE","PDH",
AK465="BSS Hardware Issue","BSS",
AK465="Sites strategiques, MLL, Pylone, etc.","ENVTECH",
AK465="AKTIVCO DEFAUT GE &amp; POWER Cabinet","AKTIVCO",
AK465="AKTIVCO Coupure ENEO &amp; Baisse de tension","AKTIVCO GRID ONLY",
AK465="Coupure ENEO &amp; Baisse de tension","IHS GRID ONLY",
AK465="Defaut GE &amp; POWER Cabinet","IHS",
AK465="Sharing","Partners",
AK465="Sites strategiques &amp; DataCenter","SST &amp; DC",
AK465="Exclu","Exclu",
AK465="SAT","SAT",
AK465="SPARE-ISSUE","SPARE-ISSUE",
AK465="Fiber CAmtel","TRANS_FO_CAMTEL",
AK465="Fiber AOF","Fiber AOF",
AK465="Projet OCM (HUAWEI)","TRAVAUX-HUAWEI",
AK465="Projet OCM (NOKIA)","TRAVAUX-NOKIA",
AK465="ACCESS-ISSUE","ACCESS-ISSUE",
AK465="Projet OCM (ZTE, NOKIA, autres projets)","TRAVAUX OCM",
AK465="No root CAuse","No root cause",
AK465="ODU HS","PDH",
AK465="IP &amp; VLAN","PDH",
AK465="Warehouse HUAWEI","SPARE-ISSUE",
AK465="SPARE-HS","SPARE-ISSUE",
AK465="Power Telco","BSS",AK465="no impacts","no impacts"
),"")</f>
        <v>No root cause</v>
      </c>
      <c r="AJ465" s="56" t="str" cm="1">
        <f t="array" ref="AJ465">IFERROR(_xlfn.IFS(
AK465="MPR ISSUE","TX ISSUE",
AK465="BSS Hardware Issue","RAN ISSUE",
AK465="Sites strategiques, MLL, Pylone, etc.","ENVTECH",
AK465="AKTIVCO DEFAUT GE &amp; POWER Cabinet","POWER ISSUE",
AK465="AKTIVCO Coupure ENEO &amp; Baisse de tension","POWER ISSUE",
AK465="Coupure ENEO &amp; Baisse de tension","POWER ISSUE",
AK465="Defaut GE &amp; POWER Cabinet","POWER ISSUE",
AK465="Sharing","POWER ISSUE",
AK465="Sites strategiques &amp; DataCenter","POWER ISSUE",
AK465="Exclu","Exclu",
AK465="SAT","TX ISSUE",
AK465="SPARE-ISSUE","SPARE-ISSUE",
AK465="Fiber CAmtel","TX ISSUE",
AK465="Fiber AOF","TX ISSUE",
AK465="Projet OCM (HUAWEI)","TRAVAUX-HUAWEI",
AK465="Projet OCM (NOKIA)","TRAVAUX -NOKIA",
AK465="ACCESS-ISSUE","ACCESS-ISSUE",
AK465="Projet OCM (ZTE, NOKIA, autres projets)","TRAVAUX OCM",
AK465="No root CAuse","No root cause",
AK465="ODU HS","TX ISSUE",
AK465="IP &amp; VLAN","TX ISSUE",
AK465="Warehouse HUAWEI","SPARE-ISSUE",
AK465="SPARE-HS","SPARE-ISSUE",
AK465="Power Telco","RAN ISSUE",AK465="no impacts","no impacts"
),"")</f>
        <v>No root cause</v>
      </c>
      <c r="AK465" s="81" t="s">
        <v>5620</v>
      </c>
      <c r="AL465" s="56" t="str" cm="1">
        <f t="array" ref="AL465">IFERROR(_xlfn.IFS(
AK465="MPR ISSUE","ACTIVE",
AK465="BSS Hardware Issue","ACTIVE",
AK465="Sites strategiques, MLL, Pylone, etc.","PASSIVE",
AK465="AKTIVCO DEFAUT GE &amp; POWER Cabinet","PASSIVE",
AK465="AKTIVCO Coupure ENEO &amp; Baisse de tension","PASSIVE",
AK465="Coupure ENEO &amp; Baisse de tension","PASSIVE",
AK465="Defaut GE &amp; POWER Cabinet","PASSIVE",
AK465="Sharing","PASSIVE",
AK465="Sites strategiques &amp; DataCenter","PASSIVE",
AK465="Exclu","Exclu",
AK465="SAT","ACTIVE",
AK465="SPARE-ISSUE","SPARE-ISSUE",
AK465="Fiber CAmtel","ACTIVE",
AK465="Fiber AOF","ACTIVE",
AK465="Projet OCM (HUAWEI)","PLANNED WORKS",
AK465="Projet OCM (NOKIA)","PLANNED WORKS",
AK465="ACCESS-ISSUE","ACCESS-ISSUE",
AK465="Projet OCM (ZTE, NOKIA, autres projets)","PLANNED WORKS",
AK465="No root CAuse","No root cause",
AK465="ODU HS","ACTIVE",
AK465="IP &amp; VLAN","ACTIVE",
AK465="Warehouse HUAWEI","SPARE-ISSUE",
AK465="SPARE-HS","SPARE-ISSUE",
AK465="Power Telco","ACTIVE", AK465="no impacts","no impacts"
),"")</f>
        <v>No root cause</v>
      </c>
      <c r="AM465" s="108" t="s">
        <v>5537</v>
      </c>
      <c r="AN465" s="117" t="s">
        <v>683</v>
      </c>
      <c r="AP465" s="23" t="s">
        <v>5537</v>
      </c>
      <c r="AQ465" s="23" t="s">
        <v>5537</v>
      </c>
      <c r="AR465" s="7"/>
      <c r="AS465" s="6"/>
      <c r="AT465" s="7"/>
      <c r="AU465" s="3" t="s">
        <v>5537</v>
      </c>
      <c r="AV465" s="24" t="s">
        <v>5537</v>
      </c>
      <c r="AW465" s="24" t="s">
        <v>5537</v>
      </c>
      <c r="AX465" s="24" t="s">
        <v>5537</v>
      </c>
      <c r="AY465" s="24" t="s">
        <v>5537</v>
      </c>
      <c r="AZ465" s="24" t="s">
        <v>5537</v>
      </c>
      <c r="BA465" s="24" t="s">
        <v>5537</v>
      </c>
      <c r="BB465" s="24" t="s">
        <v>5537</v>
      </c>
      <c r="BC465" s="24" t="s">
        <v>5537</v>
      </c>
      <c r="BD465" s="24" t="s">
        <v>5537</v>
      </c>
      <c r="BE465" s="24" t="s">
        <v>5537</v>
      </c>
      <c r="BF465" s="24" t="s">
        <v>5537</v>
      </c>
      <c r="BG465" s="24" t="s">
        <v>5537</v>
      </c>
      <c r="BH465" s="24" t="s">
        <v>5537</v>
      </c>
      <c r="BI465" s="9" t="s">
        <v>5537</v>
      </c>
      <c r="BJ465" s="14"/>
      <c r="BK465" s="14" t="s">
        <v>5537</v>
      </c>
      <c r="BL465" s="14" t="str">
        <f>_xlfn.XLOOKUP(B465,'[4]cell downs 18042026 17h'!$B:$B,'[4]cell downs 18042026 17h'!$B:$B,"")</f>
        <v/>
      </c>
      <c r="BM465" s="14" t="str">
        <f>_xlfn.XLOOKUP(B465,'[5]Cells Huawei 19042026 15h'!$B:$B,'[5]Cells Huawei 19042026 15h'!$B:$B,"")</f>
        <v/>
      </c>
      <c r="BN465" s="9" t="str">
        <f>_xlfn.XLOOKUP(B465,'[6]cells down 19042026 9H40'!$B:$B,'[6]cells down 19042026 9H40'!$B:$B,"")</f>
        <v/>
      </c>
      <c r="BO465" s="9" t="s">
        <v>683</v>
      </c>
      <c r="BP465" s="9" t="s">
        <v>237</v>
      </c>
    </row>
    <row r="466" spans="1:68" s="9" customFormat="1" x14ac:dyDescent="0.35">
      <c r="A466" s="1" t="s">
        <v>1181</v>
      </c>
      <c r="B466" s="8" t="s">
        <v>1182</v>
      </c>
      <c r="C466" s="3" t="str">
        <f>_xlfn.XLOOKUP(B466,'[1]daily break down'!$D:$D,'[1]daily break down'!$E:$E,"")</f>
        <v>Douala</v>
      </c>
      <c r="D466" s="1" t="s">
        <v>21</v>
      </c>
      <c r="E466" s="1" t="s">
        <v>30</v>
      </c>
      <c r="F466" s="3" t="s">
        <v>31</v>
      </c>
      <c r="G466" s="1" t="s">
        <v>32</v>
      </c>
      <c r="H466" s="41" t="str">
        <f>_xlfn.XLOOKUP(B466,[2]CALCULATION!$B:$B,[2]CALCULATION!$H:$H,"")</f>
        <v>ZTE</v>
      </c>
      <c r="I466" s="34">
        <v>0.12885844084318543</v>
      </c>
      <c r="J466" s="34">
        <v>0.13190823923546013</v>
      </c>
      <c r="K466" s="34">
        <v>0.73648172403854661</v>
      </c>
      <c r="L466" s="34">
        <v>3.0819015332460129</v>
      </c>
      <c r="M466" s="34">
        <v>4.8744874198491583</v>
      </c>
      <c r="N466" s="34">
        <v>7.4104750408780118E-2</v>
      </c>
      <c r="O466" s="34">
        <v>9.723684698644261E-2</v>
      </c>
      <c r="P466" s="34">
        <v>0.18116872554810751</v>
      </c>
      <c r="Q466" s="34">
        <v>9.1921993647858621E-2</v>
      </c>
      <c r="R466" s="34">
        <v>0</v>
      </c>
      <c r="S466" s="109">
        <v>4.6727905191577351E-2</v>
      </c>
      <c r="T466" s="109">
        <f>_xlfn.XLOOKUP(B466,'[3]Nur des jours'!$B:$B,'[3]Nur des jours'!$U:$U,"")</f>
        <v>9.3598491009693849E-2</v>
      </c>
      <c r="U466" s="109">
        <v>0</v>
      </c>
      <c r="V466" s="109">
        <v>0</v>
      </c>
      <c r="W466" s="109">
        <v>9.3598491009693849E-2</v>
      </c>
      <c r="X466" s="109">
        <v>4.7940690517160343E-2</v>
      </c>
      <c r="Y466" s="109">
        <v>0</v>
      </c>
      <c r="Z466" s="109">
        <v>0</v>
      </c>
      <c r="AA466" s="109">
        <v>0</v>
      </c>
      <c r="AB466" s="109">
        <v>0</v>
      </c>
      <c r="AC466" s="109">
        <v>0</v>
      </c>
      <c r="AD466" s="109">
        <v>0</v>
      </c>
      <c r="AE466" s="109">
        <v>6.4206281942625384E-2</v>
      </c>
      <c r="AF466" s="109">
        <v>6.4206281942625384E-2</v>
      </c>
      <c r="AG466" s="57" t="str">
        <f>_xlfn.XLOOKUP(B466,[3]CALCULATION!$B:$B,[3]CALCULATION!$M:$M,"")</f>
        <v>Operationnel</v>
      </c>
      <c r="AH466" s="57"/>
      <c r="AI466" s="56" t="str" cm="1">
        <f t="array" ref="AI466">IFERROR(_xlfn.IFS(
AK466="MPR ISSUE","PDH",
AK466="BSS Hardware Issue","BSS",
AK466="Sites strategiques, MLL, Pylone, etc.","ENVTECH",
AK466="AKTIVCO DEFAUT GE &amp; POWER Cabinet","AKTIVCO",
AK466="AKTIVCO Coupure ENEO &amp; Baisse de tension","AKTIVCO GRID ONLY",
AK466="Coupure ENEO &amp; Baisse de tension","IHS GRID ONLY",
AK466="Defaut GE &amp; POWER Cabinet","IHS",
AK466="Sharing","Partners",
AK466="Sites strategiques &amp; DataCenter","SST &amp; DC",
AK466="Exclu","Exclu",
AK466="SAT","SAT",
AK466="SPARE-ISSUE","SPARE-ISSUE",
AK466="Fiber CAmtel","TRANS_FO_CAMTEL",
AK466="Fiber AOF","Fiber AOF",
AK466="Projet OCM (HUAWEI)","TRAVAUX-HUAWEI",
AK466="Projet OCM (NOKIA)","TRAVAUX-NOKIA",
AK466="ACCESS-ISSUE","ACCESS-ISSUE",
AK466="Projet OCM (ZTE, NOKIA, autres projets)","TRAVAUX OCM",
AK466="No root CAuse","No root cause",
AK466="ODU HS","PDH",
AK466="IP &amp; VLAN","PDH",
AK466="Warehouse HUAWEI","SPARE-ISSUE",
AK466="SPARE-HS","SPARE-ISSUE",
AK466="Power Telco","BSS",AK466="no impacts","no impacts"
),"")</f>
        <v>No root cause</v>
      </c>
      <c r="AJ466" s="56" t="str" cm="1">
        <f t="array" ref="AJ466">IFERROR(_xlfn.IFS(
AK466="MPR ISSUE","TX ISSUE",
AK466="BSS Hardware Issue","RAN ISSUE",
AK466="Sites strategiques, MLL, Pylone, etc.","ENVTECH",
AK466="AKTIVCO DEFAUT GE &amp; POWER Cabinet","POWER ISSUE",
AK466="AKTIVCO Coupure ENEO &amp; Baisse de tension","POWER ISSUE",
AK466="Coupure ENEO &amp; Baisse de tension","POWER ISSUE",
AK466="Defaut GE &amp; POWER Cabinet","POWER ISSUE",
AK466="Sharing","POWER ISSUE",
AK466="Sites strategiques &amp; DataCenter","POWER ISSUE",
AK466="Exclu","Exclu",
AK466="SAT","TX ISSUE",
AK466="SPARE-ISSUE","SPARE-ISSUE",
AK466="Fiber CAmtel","TX ISSUE",
AK466="Fiber AOF","TX ISSUE",
AK466="Projet OCM (HUAWEI)","TRAVAUX-HUAWEI",
AK466="Projet OCM (NOKIA)","TRAVAUX -NOKIA",
AK466="ACCESS-ISSUE","ACCESS-ISSUE",
AK466="Projet OCM (ZTE, NOKIA, autres projets)","TRAVAUX OCM",
AK466="No root CAuse","No root cause",
AK466="ODU HS","TX ISSUE",
AK466="IP &amp; VLAN","TX ISSUE",
AK466="Warehouse HUAWEI","SPARE-ISSUE",
AK466="SPARE-HS","SPARE-ISSUE",
AK466="Power Telco","RAN ISSUE",AK466="no impacts","no impacts"
),"")</f>
        <v>No root cause</v>
      </c>
      <c r="AK466" s="81" t="s">
        <v>5620</v>
      </c>
      <c r="AL466" s="56" t="str" cm="1">
        <f t="array" ref="AL466">IFERROR(_xlfn.IFS(
AK466="MPR ISSUE","ACTIVE",
AK466="BSS Hardware Issue","ACTIVE",
AK466="Sites strategiques, MLL, Pylone, etc.","PASSIVE",
AK466="AKTIVCO DEFAUT GE &amp; POWER Cabinet","PASSIVE",
AK466="AKTIVCO Coupure ENEO &amp; Baisse de tension","PASSIVE",
AK466="Coupure ENEO &amp; Baisse de tension","PASSIVE",
AK466="Defaut GE &amp; POWER Cabinet","PASSIVE",
AK466="Sharing","PASSIVE",
AK466="Sites strategiques &amp; DataCenter","PASSIVE",
AK466="Exclu","Exclu",
AK466="SAT","ACTIVE",
AK466="SPARE-ISSUE","SPARE-ISSUE",
AK466="Fiber CAmtel","ACTIVE",
AK466="Fiber AOF","ACTIVE",
AK466="Projet OCM (HUAWEI)","PLANNED WORKS",
AK466="Projet OCM (NOKIA)","PLANNED WORKS",
AK466="ACCESS-ISSUE","ACCESS-ISSUE",
AK466="Projet OCM (ZTE, NOKIA, autres projets)","PLANNED WORKS",
AK466="No root CAuse","No root cause",
AK466="ODU HS","ACTIVE",
AK466="IP &amp; VLAN","ACTIVE",
AK466="Warehouse HUAWEI","SPARE-ISSUE",
AK466="SPARE-HS","SPARE-ISSUE",
AK466="Power Telco","ACTIVE", AK466="no impacts","no impacts"
),"")</f>
        <v>No root cause</v>
      </c>
      <c r="AM466" s="108" t="s">
        <v>5537</v>
      </c>
      <c r="AN466" s="117" t="s">
        <v>1182</v>
      </c>
      <c r="AP466" s="23" t="s">
        <v>5537</v>
      </c>
      <c r="AQ466" s="23" t="s">
        <v>5537</v>
      </c>
      <c r="AR466" s="7"/>
      <c r="AS466" s="6"/>
      <c r="AT466" s="7"/>
      <c r="AU466" s="3" t="s">
        <v>5537</v>
      </c>
      <c r="AV466" s="24" t="s">
        <v>5537</v>
      </c>
      <c r="AW466" s="24" t="s">
        <v>5537</v>
      </c>
      <c r="AX466" s="24" t="s">
        <v>5537</v>
      </c>
      <c r="AY466" s="24" t="s">
        <v>5537</v>
      </c>
      <c r="AZ466" s="24" t="s">
        <v>5537</v>
      </c>
      <c r="BA466" s="24" t="s">
        <v>5537</v>
      </c>
      <c r="BB466" s="24" t="s">
        <v>5537</v>
      </c>
      <c r="BC466" s="24" t="s">
        <v>5537</v>
      </c>
      <c r="BD466" s="24" t="s">
        <v>5537</v>
      </c>
      <c r="BE466" s="24" t="s">
        <v>5537</v>
      </c>
      <c r="BF466" s="24" t="s">
        <v>5537</v>
      </c>
      <c r="BG466" s="24" t="s">
        <v>5537</v>
      </c>
      <c r="BH466" s="24" t="s">
        <v>5537</v>
      </c>
      <c r="BI466" s="9" t="s">
        <v>5537</v>
      </c>
      <c r="BJ466" s="14"/>
      <c r="BK466" s="14" t="s">
        <v>5537</v>
      </c>
      <c r="BL466" s="14" t="str">
        <f>_xlfn.XLOOKUP(B466,'[4]cell downs 18042026 17h'!$B:$B,'[4]cell downs 18042026 17h'!$B:$B,"")</f>
        <v/>
      </c>
      <c r="BM466" s="14" t="str">
        <f>_xlfn.XLOOKUP(B466,'[5]Cells Huawei 19042026 15h'!$B:$B,'[5]Cells Huawei 19042026 15h'!$B:$B,"")</f>
        <v/>
      </c>
      <c r="BN466" s="9" t="str">
        <f>_xlfn.XLOOKUP(B466,'[6]cells down 19042026 9H40'!$B:$B,'[6]cells down 19042026 9H40'!$B:$B,"")</f>
        <v/>
      </c>
      <c r="BO466" s="9" t="s">
        <v>5537</v>
      </c>
      <c r="BP466" s="9" t="s">
        <v>594</v>
      </c>
    </row>
    <row r="467" spans="1:68" s="9" customFormat="1" ht="15.5" customHeight="1" x14ac:dyDescent="0.35">
      <c r="A467" s="1" t="s">
        <v>3372</v>
      </c>
      <c r="B467" s="8" t="s">
        <v>3373</v>
      </c>
      <c r="C467" s="3" t="str">
        <f>_xlfn.XLOOKUP(B467,'[1]daily break down'!$D:$D,'[1]daily break down'!$E:$E,"")</f>
        <v>Yaounde</v>
      </c>
      <c r="D467" s="1" t="s">
        <v>11</v>
      </c>
      <c r="E467" s="1" t="s">
        <v>12</v>
      </c>
      <c r="F467" s="3" t="s">
        <v>37</v>
      </c>
      <c r="G467" s="1" t="s">
        <v>38</v>
      </c>
      <c r="H467" s="41" t="str">
        <f>_xlfn.XLOOKUP(B467,[2]CALCULATION!$B:$B,[2]CALCULATION!$H:$H,"")</f>
        <v>ZTE</v>
      </c>
      <c r="I467" s="34">
        <v>0.16584839327346426</v>
      </c>
      <c r="J467" s="34">
        <v>0</v>
      </c>
      <c r="K467" s="34">
        <v>0</v>
      </c>
      <c r="L467" s="34">
        <v>0</v>
      </c>
      <c r="M467" s="34">
        <v>0</v>
      </c>
      <c r="N467" s="34">
        <v>0</v>
      </c>
      <c r="O467" s="34">
        <v>0.33171462162524651</v>
      </c>
      <c r="P467" s="34">
        <v>0</v>
      </c>
      <c r="Q467" s="34">
        <v>0</v>
      </c>
      <c r="R467" s="34">
        <v>0</v>
      </c>
      <c r="S467" s="109">
        <v>0</v>
      </c>
      <c r="T467" s="109">
        <f>_xlfn.XLOOKUP(B467,'[3]Nur des jours'!$B:$B,'[3]Nur des jours'!$U:$U,"")</f>
        <v>0</v>
      </c>
      <c r="U467" s="109">
        <v>0</v>
      </c>
      <c r="V467" s="109">
        <v>0</v>
      </c>
      <c r="W467" s="109">
        <v>0</v>
      </c>
      <c r="X467" s="109">
        <v>0</v>
      </c>
      <c r="Y467" s="109">
        <v>0</v>
      </c>
      <c r="Z467" s="109">
        <v>0</v>
      </c>
      <c r="AA467" s="109">
        <v>0</v>
      </c>
      <c r="AB467" s="109">
        <v>0</v>
      </c>
      <c r="AC467" s="109">
        <v>0</v>
      </c>
      <c r="AD467" s="109">
        <v>5.3232453053439169E-2</v>
      </c>
      <c r="AE467" s="109">
        <v>6.6774533220330293E-2</v>
      </c>
      <c r="AF467" s="109">
        <v>6.6774533220330293E-2</v>
      </c>
      <c r="AG467" s="57" t="str">
        <f>_xlfn.XLOOKUP(B467,[3]CALCULATION!$B:$B,[3]CALCULATION!$M:$M,"")</f>
        <v>Operationnel</v>
      </c>
      <c r="AH467" s="57"/>
      <c r="AI467" s="56" t="str" cm="1">
        <f t="array" ref="AI467">IFERROR(_xlfn.IFS(
AK467="MPR ISSUE","PDH",
AK467="BSS Hardware Issue","BSS",
AK467="Sites strategiques, MLL, Pylone, etc.","ENVTECH",
AK467="AKTIVCO DEFAUT GE &amp; POWER Cabinet","AKTIVCO",
AK467="AKTIVCO Coupure ENEO &amp; Baisse de tension","AKTIVCO GRID ONLY",
AK467="Coupure ENEO &amp; Baisse de tension","IHS GRID ONLY",
AK467="Defaut GE &amp; POWER Cabinet","IHS",
AK467="Sharing","Partners",
AK467="Sites strategiques &amp; DataCenter","SST &amp; DC",
AK467="Exclu","Exclu",
AK467="SAT","SAT",
AK467="SPARE-ISSUE","SPARE-ISSUE",
AK467="Fiber CAmtel","TRANS_FO_CAMTEL",
AK467="Fiber AOF","Fiber AOF",
AK467="Projet OCM (HUAWEI)","TRAVAUX-HUAWEI",
AK467="Projet OCM (NOKIA)","TRAVAUX-NOKIA",
AK467="ACCESS-ISSUE","ACCESS-ISSUE",
AK467="Projet OCM (ZTE, NOKIA, autres projets)","TRAVAUX OCM",
AK467="No root CAuse","No root cause",
AK467="ODU HS","PDH",
AK467="IP &amp; VLAN","PDH",
AK467="Warehouse HUAWEI","SPARE-ISSUE",
AK467="SPARE-HS","SPARE-ISSUE",
AK467="Power Telco","BSS",AK467="no impacts","no impacts"
),"")</f>
        <v>No root cause</v>
      </c>
      <c r="AJ467" s="56" t="str" cm="1">
        <f t="array" ref="AJ467">IFERROR(_xlfn.IFS(
AK467="MPR ISSUE","TX ISSUE",
AK467="BSS Hardware Issue","RAN ISSUE",
AK467="Sites strategiques, MLL, Pylone, etc.","ENVTECH",
AK467="AKTIVCO DEFAUT GE &amp; POWER Cabinet","POWER ISSUE",
AK467="AKTIVCO Coupure ENEO &amp; Baisse de tension","POWER ISSUE",
AK467="Coupure ENEO &amp; Baisse de tension","POWER ISSUE",
AK467="Defaut GE &amp; POWER Cabinet","POWER ISSUE",
AK467="Sharing","POWER ISSUE",
AK467="Sites strategiques &amp; DataCenter","POWER ISSUE",
AK467="Exclu","Exclu",
AK467="SAT","TX ISSUE",
AK467="SPARE-ISSUE","SPARE-ISSUE",
AK467="Fiber CAmtel","TX ISSUE",
AK467="Fiber AOF","TX ISSUE",
AK467="Projet OCM (HUAWEI)","TRAVAUX-HUAWEI",
AK467="Projet OCM (NOKIA)","TRAVAUX -NOKIA",
AK467="ACCESS-ISSUE","ACCESS-ISSUE",
AK467="Projet OCM (ZTE, NOKIA, autres projets)","TRAVAUX OCM",
AK467="No root CAuse","No root cause",
AK467="ODU HS","TX ISSUE",
AK467="IP &amp; VLAN","TX ISSUE",
AK467="Warehouse HUAWEI","SPARE-ISSUE",
AK467="SPARE-HS","SPARE-ISSUE",
AK467="Power Telco","RAN ISSUE",AK467="no impacts","no impacts"
),"")</f>
        <v>No root cause</v>
      </c>
      <c r="AK467" s="81" t="s">
        <v>5620</v>
      </c>
      <c r="AL467" s="56" t="str" cm="1">
        <f t="array" ref="AL467">IFERROR(_xlfn.IFS(
AK467="MPR ISSUE","ACTIVE",
AK467="BSS Hardware Issue","ACTIVE",
AK467="Sites strategiques, MLL, Pylone, etc.","PASSIVE",
AK467="AKTIVCO DEFAUT GE &amp; POWER Cabinet","PASSIVE",
AK467="AKTIVCO Coupure ENEO &amp; Baisse de tension","PASSIVE",
AK467="Coupure ENEO &amp; Baisse de tension","PASSIVE",
AK467="Defaut GE &amp; POWER Cabinet","PASSIVE",
AK467="Sharing","PASSIVE",
AK467="Sites strategiques &amp; DataCenter","PASSIVE",
AK467="Exclu","Exclu",
AK467="SAT","ACTIVE",
AK467="SPARE-ISSUE","SPARE-ISSUE",
AK467="Fiber CAmtel","ACTIVE",
AK467="Fiber AOF","ACTIVE",
AK467="Projet OCM (HUAWEI)","PLANNED WORKS",
AK467="Projet OCM (NOKIA)","PLANNED WORKS",
AK467="ACCESS-ISSUE","ACCESS-ISSUE",
AK467="Projet OCM (ZTE, NOKIA, autres projets)","PLANNED WORKS",
AK467="No root CAuse","No root cause",
AK467="ODU HS","ACTIVE",
AK467="IP &amp; VLAN","ACTIVE",
AK467="Warehouse HUAWEI","SPARE-ISSUE",
AK467="SPARE-HS","SPARE-ISSUE",
AK467="Power Telco","ACTIVE", AK467="no impacts","no impacts"
),"")</f>
        <v>No root cause</v>
      </c>
      <c r="AM467" s="108" t="s">
        <v>5537</v>
      </c>
      <c r="AN467" s="117" t="s">
        <v>3373</v>
      </c>
      <c r="AP467" s="23" t="s">
        <v>5537</v>
      </c>
      <c r="AQ467" s="23" t="s">
        <v>5537</v>
      </c>
      <c r="AR467" s="7"/>
      <c r="AS467" s="6"/>
      <c r="AT467" s="7"/>
      <c r="AU467" s="3" t="s">
        <v>5537</v>
      </c>
      <c r="AV467" s="24" t="s">
        <v>5537</v>
      </c>
      <c r="AW467" s="24" t="s">
        <v>5537</v>
      </c>
      <c r="AX467" s="24" t="s">
        <v>5537</v>
      </c>
      <c r="AY467" s="24" t="s">
        <v>5537</v>
      </c>
      <c r="AZ467" s="24" t="s">
        <v>5537</v>
      </c>
      <c r="BA467" s="24" t="s">
        <v>5537</v>
      </c>
      <c r="BB467" s="24" t="s">
        <v>5537</v>
      </c>
      <c r="BC467" s="24" t="s">
        <v>5537</v>
      </c>
      <c r="BD467" s="24" t="s">
        <v>5537</v>
      </c>
      <c r="BE467" s="24" t="s">
        <v>5537</v>
      </c>
      <c r="BF467" s="24" t="s">
        <v>5537</v>
      </c>
      <c r="BG467" s="24" t="s">
        <v>5537</v>
      </c>
      <c r="BH467" s="24" t="s">
        <v>5537</v>
      </c>
      <c r="BI467" s="9" t="s">
        <v>5537</v>
      </c>
      <c r="BJ467" s="14"/>
      <c r="BK467" s="14" t="s">
        <v>5537</v>
      </c>
      <c r="BL467" s="14" t="str">
        <f>_xlfn.XLOOKUP(B467,'[4]cell downs 18042026 17h'!$B:$B,'[4]cell downs 18042026 17h'!$B:$B,"")</f>
        <v/>
      </c>
      <c r="BM467" s="14" t="str">
        <f>_xlfn.XLOOKUP(B467,'[5]Cells Huawei 19042026 15h'!$B:$B,'[5]Cells Huawei 19042026 15h'!$B:$B,"")</f>
        <v/>
      </c>
      <c r="BN467" s="9" t="str">
        <f>_xlfn.XLOOKUP(B467,'[6]cells down 19042026 9H40'!$B:$B,'[6]cells down 19042026 9H40'!$B:$B,"")</f>
        <v/>
      </c>
      <c r="BO467" s="9" t="s">
        <v>3373</v>
      </c>
      <c r="BP467" s="9" t="s">
        <v>154</v>
      </c>
    </row>
    <row r="468" spans="1:68" s="9" customFormat="1" x14ac:dyDescent="0.35">
      <c r="A468" s="1" t="s">
        <v>254</v>
      </c>
      <c r="B468" s="8" t="s">
        <v>255</v>
      </c>
      <c r="C468" s="3" t="str">
        <f>_xlfn.XLOOKUP(B468,'[1]daily break down'!$D:$D,'[1]daily break down'!$E:$E,"")</f>
        <v>Douala</v>
      </c>
      <c r="D468" s="1" t="s">
        <v>21</v>
      </c>
      <c r="E468" s="1" t="s">
        <v>30</v>
      </c>
      <c r="F468" s="3" t="s">
        <v>31</v>
      </c>
      <c r="G468" s="1" t="s">
        <v>32</v>
      </c>
      <c r="H468" s="41" t="str">
        <f>_xlfn.XLOOKUP(B468,[2]CALCULATION!$B:$B,[2]CALCULATION!$H:$H,"")</f>
        <v>ZTE</v>
      </c>
      <c r="I468" s="34">
        <v>0</v>
      </c>
      <c r="J468" s="34">
        <v>0</v>
      </c>
      <c r="K468" s="34">
        <v>0</v>
      </c>
      <c r="L468" s="34">
        <v>0</v>
      </c>
      <c r="M468" s="34">
        <v>7.722588911432432E-2</v>
      </c>
      <c r="N468" s="34">
        <v>7.7439910054132935E-2</v>
      </c>
      <c r="O468" s="34">
        <v>0</v>
      </c>
      <c r="P468" s="34">
        <v>0.13219360048853881</v>
      </c>
      <c r="Q468" s="34">
        <v>7.9401768669046482E-2</v>
      </c>
      <c r="R468" s="34">
        <v>7.8991561867746612E-2</v>
      </c>
      <c r="S468" s="109">
        <v>0.10075035741496964</v>
      </c>
      <c r="T468" s="109">
        <f>_xlfn.XLOOKUP(B468,'[3]Nur des jours'!$B:$B,'[3]Nur des jours'!$U:$U,"")</f>
        <v>7.1126292329774826E-2</v>
      </c>
      <c r="U468" s="109">
        <v>7.1607839444344581E-2</v>
      </c>
      <c r="V468" s="109">
        <v>7.9366098512411998E-2</v>
      </c>
      <c r="W468" s="109">
        <v>7.1126292329774826E-2</v>
      </c>
      <c r="X468" s="109">
        <v>0.32689915047954993</v>
      </c>
      <c r="Y468" s="109">
        <v>0</v>
      </c>
      <c r="Z468" s="109">
        <v>0.12327606132984062</v>
      </c>
      <c r="AA468" s="109">
        <v>0.14929744059492134</v>
      </c>
      <c r="AB468" s="109">
        <v>7.0341548883809724E-2</v>
      </c>
      <c r="AC468" s="109">
        <v>0</v>
      </c>
      <c r="AD468" s="109">
        <v>0.1279278911703397</v>
      </c>
      <c r="AE468" s="109">
        <v>7.3177326336275259E-2</v>
      </c>
      <c r="AF468" s="109">
        <v>7.3177326336275259E-2</v>
      </c>
      <c r="AG468" s="57" t="str">
        <f>_xlfn.XLOOKUP(B468,[3]CALCULATION!$B:$B,[3]CALCULATION!$M:$M,"")</f>
        <v>Operationnel</v>
      </c>
      <c r="AH468" s="57"/>
      <c r="AI468" s="56" t="str" cm="1">
        <f t="array" ref="AI468">IFERROR(_xlfn.IFS(
AK468="MPR ISSUE","PDH",
AK468="BSS Hardware Issue","BSS",
AK468="Sites strategiques, MLL, Pylone, etc.","ENVTECH",
AK468="AKTIVCO DEFAUT GE &amp; POWER Cabinet","AKTIVCO",
AK468="AKTIVCO Coupure ENEO &amp; Baisse de tension","AKTIVCO GRID ONLY",
AK468="Coupure ENEO &amp; Baisse de tension","IHS GRID ONLY",
AK468="Defaut GE &amp; POWER Cabinet","IHS",
AK468="Sharing","Partners",
AK468="Sites strategiques &amp; DataCenter","SST &amp; DC",
AK468="Exclu","Exclu",
AK468="SAT","SAT",
AK468="SPARE-ISSUE","SPARE-ISSUE",
AK468="Fiber CAmtel","TRANS_FO_CAMTEL",
AK468="Fiber AOF","Fiber AOF",
AK468="Projet OCM (HUAWEI)","TRAVAUX-HUAWEI",
AK468="Projet OCM (NOKIA)","TRAVAUX-NOKIA",
AK468="ACCESS-ISSUE","ACCESS-ISSUE",
AK468="Projet OCM (ZTE, NOKIA, autres projets)","TRAVAUX OCM",
AK468="No root CAuse","No root cause",
AK468="ODU HS","PDH",
AK468="IP &amp; VLAN","PDH",
AK468="Warehouse HUAWEI","SPARE-ISSUE",
AK468="SPARE-HS","SPARE-ISSUE",
AK468="Power Telco","BSS",AK468="no impacts","no impacts"
),"")</f>
        <v>No root cause</v>
      </c>
      <c r="AJ468" s="56" t="str" cm="1">
        <f t="array" ref="AJ468">IFERROR(_xlfn.IFS(
AK468="MPR ISSUE","TX ISSUE",
AK468="BSS Hardware Issue","RAN ISSUE",
AK468="Sites strategiques, MLL, Pylone, etc.","ENVTECH",
AK468="AKTIVCO DEFAUT GE &amp; POWER Cabinet","POWER ISSUE",
AK468="AKTIVCO Coupure ENEO &amp; Baisse de tension","POWER ISSUE",
AK468="Coupure ENEO &amp; Baisse de tension","POWER ISSUE",
AK468="Defaut GE &amp; POWER Cabinet","POWER ISSUE",
AK468="Sharing","POWER ISSUE",
AK468="Sites strategiques &amp; DataCenter","POWER ISSUE",
AK468="Exclu","Exclu",
AK468="SAT","TX ISSUE",
AK468="SPARE-ISSUE","SPARE-ISSUE",
AK468="Fiber CAmtel","TX ISSUE",
AK468="Fiber AOF","TX ISSUE",
AK468="Projet OCM (HUAWEI)","TRAVAUX-HUAWEI",
AK468="Projet OCM (NOKIA)","TRAVAUX -NOKIA",
AK468="ACCESS-ISSUE","ACCESS-ISSUE",
AK468="Projet OCM (ZTE, NOKIA, autres projets)","TRAVAUX OCM",
AK468="No root CAuse","No root cause",
AK468="ODU HS","TX ISSUE",
AK468="IP &amp; VLAN","TX ISSUE",
AK468="Warehouse HUAWEI","SPARE-ISSUE",
AK468="SPARE-HS","SPARE-ISSUE",
AK468="Power Telco","RAN ISSUE",AK468="no impacts","no impacts"
),"")</f>
        <v>No root cause</v>
      </c>
      <c r="AK468" s="81" t="s">
        <v>5620</v>
      </c>
      <c r="AL468" s="56" t="str" cm="1">
        <f t="array" ref="AL468">IFERROR(_xlfn.IFS(
AK468="MPR ISSUE","ACTIVE",
AK468="BSS Hardware Issue","ACTIVE",
AK468="Sites strategiques, MLL, Pylone, etc.","PASSIVE",
AK468="AKTIVCO DEFAUT GE &amp; POWER Cabinet","PASSIVE",
AK468="AKTIVCO Coupure ENEO &amp; Baisse de tension","PASSIVE",
AK468="Coupure ENEO &amp; Baisse de tension","PASSIVE",
AK468="Defaut GE &amp; POWER Cabinet","PASSIVE",
AK468="Sharing","PASSIVE",
AK468="Sites strategiques &amp; DataCenter","PASSIVE",
AK468="Exclu","Exclu",
AK468="SAT","ACTIVE",
AK468="SPARE-ISSUE","SPARE-ISSUE",
AK468="Fiber CAmtel","ACTIVE",
AK468="Fiber AOF","ACTIVE",
AK468="Projet OCM (HUAWEI)","PLANNED WORKS",
AK468="Projet OCM (NOKIA)","PLANNED WORKS",
AK468="ACCESS-ISSUE","ACCESS-ISSUE",
AK468="Projet OCM (ZTE, NOKIA, autres projets)","PLANNED WORKS",
AK468="No root CAuse","No root cause",
AK468="ODU HS","ACTIVE",
AK468="IP &amp; VLAN","ACTIVE",
AK468="Warehouse HUAWEI","SPARE-ISSUE",
AK468="SPARE-HS","SPARE-ISSUE",
AK468="Power Telco","ACTIVE", AK468="no impacts","no impacts"
),"")</f>
        <v>No root cause</v>
      </c>
      <c r="AM468" s="108" t="s">
        <v>5537</v>
      </c>
      <c r="AN468" s="117" t="s">
        <v>255</v>
      </c>
      <c r="AP468" s="23" t="s">
        <v>5537</v>
      </c>
      <c r="AQ468" s="23" t="s">
        <v>5537</v>
      </c>
      <c r="AR468" s="7"/>
      <c r="AS468" s="6"/>
      <c r="AT468" s="7"/>
      <c r="AU468" s="3" t="s">
        <v>5537</v>
      </c>
      <c r="AV468" s="24" t="s">
        <v>5537</v>
      </c>
      <c r="AW468" s="24" t="s">
        <v>5537</v>
      </c>
      <c r="AX468" s="24" t="s">
        <v>5537</v>
      </c>
      <c r="AY468" s="24" t="s">
        <v>5537</v>
      </c>
      <c r="AZ468" s="24" t="s">
        <v>5537</v>
      </c>
      <c r="BA468" s="24" t="s">
        <v>5537</v>
      </c>
      <c r="BB468" s="24" t="s">
        <v>5537</v>
      </c>
      <c r="BC468" s="24" t="s">
        <v>5537</v>
      </c>
      <c r="BD468" s="24" t="s">
        <v>5537</v>
      </c>
      <c r="BE468" s="24" t="s">
        <v>5537</v>
      </c>
      <c r="BF468" s="24" t="s">
        <v>5537</v>
      </c>
      <c r="BG468" s="24" t="s">
        <v>5537</v>
      </c>
      <c r="BH468" s="24" t="s">
        <v>5537</v>
      </c>
      <c r="BI468" s="9" t="s">
        <v>5537</v>
      </c>
      <c r="BJ468" s="14"/>
      <c r="BK468" s="14" t="s">
        <v>5537</v>
      </c>
      <c r="BL468" s="14" t="str">
        <f>_xlfn.XLOOKUP(B468,'[4]cell downs 18042026 17h'!$B:$B,'[4]cell downs 18042026 17h'!$B:$B,"")</f>
        <v/>
      </c>
      <c r="BM468" s="14" t="str">
        <f>_xlfn.XLOOKUP(B468,'[5]Cells Huawei 19042026 15h'!$B:$B,'[5]Cells Huawei 19042026 15h'!$B:$B,"")</f>
        <v/>
      </c>
      <c r="BN468" s="9" t="str">
        <f>_xlfn.XLOOKUP(B468,'[6]cells down 19042026 9H40'!$B:$B,'[6]cells down 19042026 9H40'!$B:$B,"")</f>
        <v/>
      </c>
      <c r="BO468" s="9" t="s">
        <v>5537</v>
      </c>
      <c r="BP468" s="9" t="s">
        <v>5537</v>
      </c>
    </row>
    <row r="469" spans="1:68" s="9" customFormat="1" x14ac:dyDescent="0.35">
      <c r="A469" s="1" t="s">
        <v>871</v>
      </c>
      <c r="B469" s="1" t="s">
        <v>872</v>
      </c>
      <c r="C469" s="3" t="str">
        <f>_xlfn.XLOOKUP(B469,'[1]daily break down'!$D:$D,'[1]daily break down'!$E:$E,"")</f>
        <v>NORD-OUEST</v>
      </c>
      <c r="D469" s="1" t="s">
        <v>11</v>
      </c>
      <c r="E469" s="1" t="s">
        <v>66</v>
      </c>
      <c r="F469" s="3" t="s">
        <v>51</v>
      </c>
      <c r="G469" s="1" t="s">
        <v>871</v>
      </c>
      <c r="H469" s="40" t="str">
        <f>_xlfn.XLOOKUP(B469,[2]CALCULATION!$B:$B,[2]CALCULATION!$H:$H,"")</f>
        <v>NOKIA</v>
      </c>
      <c r="I469" s="34">
        <v>0.30575978526312858</v>
      </c>
      <c r="J469" s="34">
        <v>1.2469147038853921</v>
      </c>
      <c r="K469" s="34">
        <v>0.51493066391669584</v>
      </c>
      <c r="L469" s="34">
        <v>3.3886648803053529E-3</v>
      </c>
      <c r="M469" s="34">
        <v>2.0669360495890747</v>
      </c>
      <c r="N469" s="34">
        <v>1.8726832233265207E-3</v>
      </c>
      <c r="O469" s="34">
        <v>4.8154711456969632E-3</v>
      </c>
      <c r="P469" s="34">
        <v>3.8345418382400923E-3</v>
      </c>
      <c r="Q469" s="34">
        <v>0.68488828531371693</v>
      </c>
      <c r="R469" s="34">
        <v>1.3668808849055698</v>
      </c>
      <c r="S469" s="109">
        <v>2.578640403499791</v>
      </c>
      <c r="T469" s="109">
        <f>_xlfn.XLOOKUP(B469,'[3]Nur des jours'!$B:$B,'[3]Nur des jours'!$U:$U,"")</f>
        <v>6.1531020195015234E-3</v>
      </c>
      <c r="U469" s="109">
        <v>4.7262957541099127E-3</v>
      </c>
      <c r="V469" s="109">
        <v>1.2418029980053247</v>
      </c>
      <c r="W469" s="109">
        <v>6.1531020195015234E-3</v>
      </c>
      <c r="X469" s="109">
        <v>0</v>
      </c>
      <c r="Y469" s="109">
        <v>2.9427879223702718E-3</v>
      </c>
      <c r="Z469" s="109">
        <v>9.1155085280210421E-2</v>
      </c>
      <c r="AA469" s="109">
        <v>4.1912434045879516E-3</v>
      </c>
      <c r="AB469" s="109">
        <v>0</v>
      </c>
      <c r="AC469" s="109">
        <v>0.17135674576054419</v>
      </c>
      <c r="AD469" s="109">
        <v>0.1447688967770672</v>
      </c>
      <c r="AE469" s="109">
        <v>7.3070315866371055E-2</v>
      </c>
      <c r="AF469" s="109">
        <v>7.3070315866371055E-2</v>
      </c>
      <c r="AG469" s="57" t="str">
        <f>_xlfn.XLOOKUP(B469,[3]CALCULATION!$B:$B,[3]CALCULATION!$M:$M,"")</f>
        <v>Insecurity</v>
      </c>
      <c r="AH469" s="57"/>
      <c r="AI469" s="56" t="str" cm="1">
        <f t="array" ref="AI469">IFERROR(_xlfn.IFS(
AK469="MPR ISSUE","PDH",
AK469="BSS Hardware Issue","BSS",
AK469="Sites strategiques, MLL, Pylone, etc.","ENVTECH",
AK469="AKTIVCO DEFAUT GE &amp; POWER Cabinet","AKTIVCO",
AK469="AKTIVCO Coupure ENEO &amp; Baisse de tension","AKTIVCO GRID ONLY",
AK469="Coupure ENEO &amp; Baisse de tension","IHS GRID ONLY",
AK469="Defaut GE &amp; POWER Cabinet","IHS",
AK469="Sharing","Partners",
AK469="Sites strategiques &amp; DataCenter","SST &amp; DC",
AK469="Exclu","Exclu",
AK469="SAT","SAT",
AK469="SPARE-ISSUE","SPARE-ISSUE",
AK469="Fiber CAmtel","TRANS_FO_CAMTEL",
AK469="Fiber AOF","Fiber AOF",
AK469="Projet OCM (HUAWEI)","TRAVAUX-HUAWEI",
AK469="Projet OCM (NOKIA)","TRAVAUX-NOKIA",
AK469="ACCESS-ISSUE","ACCESS-ISSUE",
AK469="Projet OCM (ZTE, NOKIA, autres projets)","TRAVAUX OCM",
AK469="No root CAuse","No root cause",
AK469="ODU HS","PDH",
AK469="IP &amp; VLAN","PDH",
AK469="Warehouse HUAWEI","SPARE-ISSUE",
AK469="SPARE-HS","SPARE-ISSUE",
AK469="Power Telco","BSS",AK469="no impacts","no impacts"
),"")</f>
        <v>No root cause</v>
      </c>
      <c r="AJ469" s="56" t="str" cm="1">
        <f t="array" ref="AJ469">IFERROR(_xlfn.IFS(
AK469="MPR ISSUE","TX ISSUE",
AK469="BSS Hardware Issue","RAN ISSUE",
AK469="Sites strategiques, MLL, Pylone, etc.","ENVTECH",
AK469="AKTIVCO DEFAUT GE &amp; POWER Cabinet","POWER ISSUE",
AK469="AKTIVCO Coupure ENEO &amp; Baisse de tension","POWER ISSUE",
AK469="Coupure ENEO &amp; Baisse de tension","POWER ISSUE",
AK469="Defaut GE &amp; POWER Cabinet","POWER ISSUE",
AK469="Sharing","POWER ISSUE",
AK469="Sites strategiques &amp; DataCenter","POWER ISSUE",
AK469="Exclu","Exclu",
AK469="SAT","TX ISSUE",
AK469="SPARE-ISSUE","SPARE-ISSUE",
AK469="Fiber CAmtel","TX ISSUE",
AK469="Fiber AOF","TX ISSUE",
AK469="Projet OCM (HUAWEI)","TRAVAUX-HUAWEI",
AK469="Projet OCM (NOKIA)","TRAVAUX -NOKIA",
AK469="ACCESS-ISSUE","ACCESS-ISSUE",
AK469="Projet OCM (ZTE, NOKIA, autres projets)","TRAVAUX OCM",
AK469="No root CAuse","No root cause",
AK469="ODU HS","TX ISSUE",
AK469="IP &amp; VLAN","TX ISSUE",
AK469="Warehouse HUAWEI","SPARE-ISSUE",
AK469="SPARE-HS","SPARE-ISSUE",
AK469="Power Telco","RAN ISSUE",AK469="no impacts","no impacts"
),"")</f>
        <v>No root cause</v>
      </c>
      <c r="AK469" s="81" t="s">
        <v>5620</v>
      </c>
      <c r="AL469" s="56" t="str" cm="1">
        <f t="array" ref="AL469">IFERROR(_xlfn.IFS(
AK469="MPR ISSUE","ACTIVE",
AK469="BSS Hardware Issue","ACTIVE",
AK469="Sites strategiques, MLL, Pylone, etc.","PASSIVE",
AK469="AKTIVCO DEFAUT GE &amp; POWER Cabinet","PASSIVE",
AK469="AKTIVCO Coupure ENEO &amp; Baisse de tension","PASSIVE",
AK469="Coupure ENEO &amp; Baisse de tension","PASSIVE",
AK469="Defaut GE &amp; POWER Cabinet","PASSIVE",
AK469="Sharing","PASSIVE",
AK469="Sites strategiques &amp; DataCenter","PASSIVE",
AK469="Exclu","Exclu",
AK469="SAT","ACTIVE",
AK469="SPARE-ISSUE","SPARE-ISSUE",
AK469="Fiber CAmtel","ACTIVE",
AK469="Fiber AOF","ACTIVE",
AK469="Projet OCM (HUAWEI)","PLANNED WORKS",
AK469="Projet OCM (NOKIA)","PLANNED WORKS",
AK469="ACCESS-ISSUE","ACCESS-ISSUE",
AK469="Projet OCM (ZTE, NOKIA, autres projets)","PLANNED WORKS",
AK469="No root CAuse","No root cause",
AK469="ODU HS","ACTIVE",
AK469="IP &amp; VLAN","ACTIVE",
AK469="Warehouse HUAWEI","SPARE-ISSUE",
AK469="SPARE-HS","SPARE-ISSUE",
AK469="Power Telco","ACTIVE", AK469="no impacts","no impacts"
),"")</f>
        <v>No root cause</v>
      </c>
      <c r="AM469" s="108" t="s">
        <v>5537</v>
      </c>
      <c r="AN469" s="117" t="s">
        <v>872</v>
      </c>
      <c r="AP469" s="23" t="s">
        <v>5537</v>
      </c>
      <c r="AQ469" s="23" t="s">
        <v>5537</v>
      </c>
      <c r="AR469" s="7"/>
      <c r="AS469" s="6"/>
      <c r="AT469" s="7"/>
      <c r="AU469" s="3" t="s">
        <v>5537</v>
      </c>
      <c r="AV469" s="24" t="s">
        <v>5537</v>
      </c>
      <c r="AW469" s="24" t="s">
        <v>5537</v>
      </c>
      <c r="AX469" s="24" t="s">
        <v>5537</v>
      </c>
      <c r="AY469" s="24" t="s">
        <v>5537</v>
      </c>
      <c r="AZ469" s="24" t="s">
        <v>5537</v>
      </c>
      <c r="BA469" s="24" t="s">
        <v>5537</v>
      </c>
      <c r="BB469" s="24" t="s">
        <v>5537</v>
      </c>
      <c r="BC469" s="24" t="s">
        <v>5537</v>
      </c>
      <c r="BD469" s="24" t="s">
        <v>5537</v>
      </c>
      <c r="BE469" s="24" t="s">
        <v>5537</v>
      </c>
      <c r="BF469" s="24" t="s">
        <v>5537</v>
      </c>
      <c r="BG469" s="24" t="s">
        <v>5537</v>
      </c>
      <c r="BH469" s="24" t="s">
        <v>5537</v>
      </c>
      <c r="BI469" s="9" t="s">
        <v>5537</v>
      </c>
      <c r="BJ469" s="14"/>
      <c r="BK469" s="14" t="s">
        <v>5537</v>
      </c>
      <c r="BL469" s="14" t="str">
        <f>_xlfn.XLOOKUP(B469,'[4]cell downs 18042026 17h'!$B:$B,'[4]cell downs 18042026 17h'!$B:$B,"")</f>
        <v/>
      </c>
      <c r="BM469" s="14" t="str">
        <f>_xlfn.XLOOKUP(B469,'[5]Cells Huawei 19042026 15h'!$B:$B,'[5]Cells Huawei 19042026 15h'!$B:$B,"")</f>
        <v/>
      </c>
      <c r="BN469" s="9" t="str">
        <f>_xlfn.XLOOKUP(B469,'[6]cells down 19042026 9H40'!$B:$B,'[6]cells down 19042026 9H40'!$B:$B,"")</f>
        <v/>
      </c>
      <c r="BO469" s="9" t="s">
        <v>872</v>
      </c>
      <c r="BP469" s="9" t="s">
        <v>5537</v>
      </c>
    </row>
    <row r="470" spans="1:68" s="9" customFormat="1" x14ac:dyDescent="0.35">
      <c r="A470" s="1" t="s">
        <v>1212</v>
      </c>
      <c r="B470" s="8" t="s">
        <v>1213</v>
      </c>
      <c r="C470" s="3" t="str">
        <f>_xlfn.XLOOKUP(B470,'[1]daily break down'!$D:$D,'[1]daily break down'!$E:$E,"")</f>
        <v>Garoua</v>
      </c>
      <c r="D470" s="1"/>
      <c r="E470" s="1"/>
      <c r="F470" s="3" t="s">
        <v>23</v>
      </c>
      <c r="G470" s="1" t="s">
        <v>24</v>
      </c>
      <c r="H470" s="39" t="str">
        <f>_xlfn.XLOOKUP(B470,[2]CALCULATION!$B:$B,[2]CALCULATION!$H:$H,"")</f>
        <v>Huawei</v>
      </c>
      <c r="I470" s="34">
        <v>0.15871436194650618</v>
      </c>
      <c r="J470" s="34">
        <v>4.6585224565038108E-2</v>
      </c>
      <c r="K470" s="34">
        <v>0.11389481013489028</v>
      </c>
      <c r="L470" s="34">
        <v>4.0610473328710484E-2</v>
      </c>
      <c r="M470" s="34">
        <v>2.0314154203513936E-2</v>
      </c>
      <c r="N470" s="34">
        <v>3.6098198514409319E-2</v>
      </c>
      <c r="O470" s="34">
        <v>1.9351059974374557E-2</v>
      </c>
      <c r="P470" s="34">
        <v>3.0212622669668669E-2</v>
      </c>
      <c r="Q470" s="34">
        <v>2.7804887096820222E-2</v>
      </c>
      <c r="R470" s="34">
        <v>2.6395915909745944E-2</v>
      </c>
      <c r="S470" s="109">
        <v>2.6823957789363445E-2</v>
      </c>
      <c r="T470" s="109">
        <f>_xlfn.XLOOKUP(B470,'[3]Nur des jours'!$B:$B,'[3]Nur des jours'!$U:$U,"")</f>
        <v>4.0182431449092976E-2</v>
      </c>
      <c r="U470" s="109">
        <v>2.750169076542449E-2</v>
      </c>
      <c r="V470" s="109">
        <v>3.9593873864618913E-2</v>
      </c>
      <c r="W470" s="109">
        <v>4.0182431449092976E-2</v>
      </c>
      <c r="X470" s="109">
        <v>2.4969109644354271E-2</v>
      </c>
      <c r="Y470" s="109">
        <v>6.5989789774364861E-3</v>
      </c>
      <c r="Z470" s="109">
        <v>2.5843028481906668E-2</v>
      </c>
      <c r="AA470" s="109">
        <v>5.7553797730236597E-2</v>
      </c>
      <c r="AB470" s="109">
        <v>4.1555732479532467E-2</v>
      </c>
      <c r="AC470" s="109">
        <v>0</v>
      </c>
      <c r="AD470" s="109">
        <v>0.19295436076855338</v>
      </c>
      <c r="AE470" s="109">
        <v>7.191103577574029E-2</v>
      </c>
      <c r="AF470" s="109">
        <v>7.191103577574029E-2</v>
      </c>
      <c r="AG470" s="57" t="str">
        <f>_xlfn.XLOOKUP(B470,[3]CALCULATION!$B:$B,[3]CALCULATION!$M:$M,"")</f>
        <v>Operationnel</v>
      </c>
      <c r="AH470" s="57"/>
      <c r="AI470" s="56" t="str" cm="1">
        <f t="array" ref="AI470">IFERROR(_xlfn.IFS(
AK470="MPR ISSUE","PDH",
AK470="BSS Hardware Issue","BSS",
AK470="Sites strategiques, MLL, Pylone, etc.","ENVTECH",
AK470="AKTIVCO DEFAUT GE &amp; POWER Cabinet","AKTIVCO",
AK470="AKTIVCO Coupure ENEO &amp; Baisse de tension","AKTIVCO GRID ONLY",
AK470="Coupure ENEO &amp; Baisse de tension","IHS GRID ONLY",
AK470="Defaut GE &amp; POWER Cabinet","IHS",
AK470="Sharing","Partners",
AK470="Sites strategiques &amp; DataCenter","SST &amp; DC",
AK470="Exclu","Exclu",
AK470="SAT","SAT",
AK470="SPARE-ISSUE","SPARE-ISSUE",
AK470="Fiber CAmtel","TRANS_FO_CAMTEL",
AK470="Fiber AOF","Fiber AOF",
AK470="Projet OCM (HUAWEI)","TRAVAUX-HUAWEI",
AK470="Projet OCM (NOKIA)","TRAVAUX-NOKIA",
AK470="ACCESS-ISSUE","ACCESS-ISSUE",
AK470="Projet OCM (ZTE, NOKIA, autres projets)","TRAVAUX OCM",
AK470="No root CAuse","No root cause",
AK470="ODU HS","PDH",
AK470="IP &amp; VLAN","PDH",
AK470="Warehouse HUAWEI","SPARE-ISSUE",
AK470="SPARE-HS","SPARE-ISSUE",
AK470="Power Telco","BSS",AK470="no impacts","no impacts"
),"")</f>
        <v>No root cause</v>
      </c>
      <c r="AJ470" s="56" t="str" cm="1">
        <f t="array" ref="AJ470">IFERROR(_xlfn.IFS(
AK470="MPR ISSUE","TX ISSUE",
AK470="BSS Hardware Issue","RAN ISSUE",
AK470="Sites strategiques, MLL, Pylone, etc.","ENVTECH",
AK470="AKTIVCO DEFAUT GE &amp; POWER Cabinet","POWER ISSUE",
AK470="AKTIVCO Coupure ENEO &amp; Baisse de tension","POWER ISSUE",
AK470="Coupure ENEO &amp; Baisse de tension","POWER ISSUE",
AK470="Defaut GE &amp; POWER Cabinet","POWER ISSUE",
AK470="Sharing","POWER ISSUE",
AK470="Sites strategiques &amp; DataCenter","POWER ISSUE",
AK470="Exclu","Exclu",
AK470="SAT","TX ISSUE",
AK470="SPARE-ISSUE","SPARE-ISSUE",
AK470="Fiber CAmtel","TX ISSUE",
AK470="Fiber AOF","TX ISSUE",
AK470="Projet OCM (HUAWEI)","TRAVAUX-HUAWEI",
AK470="Projet OCM (NOKIA)","TRAVAUX -NOKIA",
AK470="ACCESS-ISSUE","ACCESS-ISSUE",
AK470="Projet OCM (ZTE, NOKIA, autres projets)","TRAVAUX OCM",
AK470="No root CAuse","No root cause",
AK470="ODU HS","TX ISSUE",
AK470="IP &amp; VLAN","TX ISSUE",
AK470="Warehouse HUAWEI","SPARE-ISSUE",
AK470="SPARE-HS","SPARE-ISSUE",
AK470="Power Telco","RAN ISSUE",AK470="no impacts","no impacts"
),"")</f>
        <v>No root cause</v>
      </c>
      <c r="AK470" s="81" t="s">
        <v>5620</v>
      </c>
      <c r="AL470" s="56" t="str" cm="1">
        <f t="array" ref="AL470">IFERROR(_xlfn.IFS(
AK470="MPR ISSUE","ACTIVE",
AK470="BSS Hardware Issue","ACTIVE",
AK470="Sites strategiques, MLL, Pylone, etc.","PASSIVE",
AK470="AKTIVCO DEFAUT GE &amp; POWER Cabinet","PASSIVE",
AK470="AKTIVCO Coupure ENEO &amp; Baisse de tension","PASSIVE",
AK470="Coupure ENEO &amp; Baisse de tension","PASSIVE",
AK470="Defaut GE &amp; POWER Cabinet","PASSIVE",
AK470="Sharing","PASSIVE",
AK470="Sites strategiques &amp; DataCenter","PASSIVE",
AK470="Exclu","Exclu",
AK470="SAT","ACTIVE",
AK470="SPARE-ISSUE","SPARE-ISSUE",
AK470="Fiber CAmtel","ACTIVE",
AK470="Fiber AOF","ACTIVE",
AK470="Projet OCM (HUAWEI)","PLANNED WORKS",
AK470="Projet OCM (NOKIA)","PLANNED WORKS",
AK470="ACCESS-ISSUE","ACCESS-ISSUE",
AK470="Projet OCM (ZTE, NOKIA, autres projets)","PLANNED WORKS",
AK470="No root CAuse","No root cause",
AK470="ODU HS","ACTIVE",
AK470="IP &amp; VLAN","ACTIVE",
AK470="Warehouse HUAWEI","SPARE-ISSUE",
AK470="SPARE-HS","SPARE-ISSUE",
AK470="Power Telco","ACTIVE", AK470="no impacts","no impacts"
),"")</f>
        <v>No root cause</v>
      </c>
      <c r="AM470" s="108" t="s">
        <v>5974</v>
      </c>
      <c r="AN470" s="117" t="s">
        <v>1213</v>
      </c>
      <c r="AP470" s="23" t="s">
        <v>5537</v>
      </c>
      <c r="AQ470" s="23" t="s">
        <v>5537</v>
      </c>
      <c r="AR470" s="7"/>
      <c r="AS470" s="6"/>
      <c r="AT470" s="7"/>
      <c r="AU470" s="3" t="s">
        <v>5537</v>
      </c>
      <c r="AV470" s="24" t="s">
        <v>6494</v>
      </c>
      <c r="AW470" s="24" t="s">
        <v>6494</v>
      </c>
      <c r="AX470" s="24" t="s">
        <v>6494</v>
      </c>
      <c r="AY470" s="24" t="s">
        <v>5537</v>
      </c>
      <c r="AZ470" s="24" t="s">
        <v>5537</v>
      </c>
      <c r="BA470" s="24" t="s">
        <v>5537</v>
      </c>
      <c r="BB470" s="24" t="s">
        <v>5537</v>
      </c>
      <c r="BC470" s="24" t="s">
        <v>5537</v>
      </c>
      <c r="BD470" s="24" t="s">
        <v>5537</v>
      </c>
      <c r="BE470" s="24" t="s">
        <v>5537</v>
      </c>
      <c r="BF470" s="24" t="s">
        <v>5537</v>
      </c>
      <c r="BG470" s="24" t="s">
        <v>5537</v>
      </c>
      <c r="BH470" s="24" t="s">
        <v>5537</v>
      </c>
      <c r="BI470" s="9" t="s">
        <v>5537</v>
      </c>
      <c r="BJ470" s="14"/>
      <c r="BK470" s="14" t="s">
        <v>5537</v>
      </c>
      <c r="BL470" s="14" t="str">
        <f>_xlfn.XLOOKUP(B470,'[4]cell downs 18042026 17h'!$B:$B,'[4]cell downs 18042026 17h'!$B:$B,"")</f>
        <v/>
      </c>
      <c r="BM470" s="14" t="str">
        <f>_xlfn.XLOOKUP(B470,'[5]Cells Huawei 19042026 15h'!$B:$B,'[5]Cells Huawei 19042026 15h'!$B:$B,"")</f>
        <v>NRD_188</v>
      </c>
      <c r="BN470" s="9" t="str">
        <f>_xlfn.XLOOKUP(B470,'[6]cells down 19042026 9H40'!$B:$B,'[6]cells down 19042026 9H40'!$B:$B,"")</f>
        <v/>
      </c>
      <c r="BO470" s="9" t="s">
        <v>5537</v>
      </c>
      <c r="BP470" s="9" t="s">
        <v>5537</v>
      </c>
    </row>
    <row r="471" spans="1:68" s="9" customFormat="1" x14ac:dyDescent="0.35">
      <c r="A471" s="1" t="s">
        <v>1527</v>
      </c>
      <c r="B471" s="1" t="s">
        <v>1528</v>
      </c>
      <c r="C471" s="3" t="str">
        <f>_xlfn.XLOOKUP(B471,'[1]daily break down'!$D:$D,'[1]daily break down'!$E:$E,"")</f>
        <v>NORD-OUEST</v>
      </c>
      <c r="D471" s="1" t="s">
        <v>11</v>
      </c>
      <c r="E471" s="1" t="s">
        <v>12</v>
      </c>
      <c r="F471" s="3" t="s">
        <v>51</v>
      </c>
      <c r="G471" s="1" t="s">
        <v>1527</v>
      </c>
      <c r="H471" s="40" t="str">
        <f>_xlfn.XLOOKUP(B471,[2]CALCULATION!$B:$B,[2]CALCULATION!$H:$H,"")</f>
        <v>NOKIA</v>
      </c>
      <c r="I471" s="34">
        <v>0.26912864019958349</v>
      </c>
      <c r="J471" s="34">
        <v>1.2270245356576095</v>
      </c>
      <c r="K471" s="34">
        <v>0.46642915126913215</v>
      </c>
      <c r="L471" s="34">
        <v>1.6051570485658829E-3</v>
      </c>
      <c r="M471" s="34">
        <v>2.0622267695584182</v>
      </c>
      <c r="N471" s="34">
        <v>0</v>
      </c>
      <c r="O471" s="34">
        <v>4.9046465372840136E-3</v>
      </c>
      <c r="P471" s="34">
        <v>1.3376308738047311E-3</v>
      </c>
      <c r="Q471" s="34">
        <v>0.68205771397588411</v>
      </c>
      <c r="R471" s="34">
        <v>1.3516819319772186</v>
      </c>
      <c r="S471" s="109">
        <v>2.5690154399688283</v>
      </c>
      <c r="T471" s="109">
        <f>_xlfn.XLOOKUP(B471,'[3]Nur des jours'!$B:$B,'[3]Nur des jours'!$U:$U,"")</f>
        <v>5.7072250615666127E-3</v>
      </c>
      <c r="U471" s="109">
        <v>3.210314097131252E-3</v>
      </c>
      <c r="V471" s="109">
        <v>1.2824848116473049</v>
      </c>
      <c r="W471" s="109">
        <v>5.7072250615666127E-3</v>
      </c>
      <c r="X471" s="109">
        <v>1.6051570485658825E-3</v>
      </c>
      <c r="Y471" s="109">
        <v>1.3376308738047311E-3</v>
      </c>
      <c r="Z471" s="109">
        <v>5.7428952182014728E-2</v>
      </c>
      <c r="AA471" s="109">
        <v>4.8154711456969632E-3</v>
      </c>
      <c r="AB471" s="109">
        <v>1.6943324401527621E-3</v>
      </c>
      <c r="AC471" s="109">
        <v>0.20620261461418254</v>
      </c>
      <c r="AD471" s="109">
        <v>0.12644035755208091</v>
      </c>
      <c r="AE471" s="109">
        <v>7.1893200697422985E-2</v>
      </c>
      <c r="AF471" s="109">
        <v>7.1893200697422985E-2</v>
      </c>
      <c r="AG471" s="57" t="str">
        <f>_xlfn.XLOOKUP(B471,[3]CALCULATION!$B:$B,[3]CALCULATION!$M:$M,"")</f>
        <v>Insecurity</v>
      </c>
      <c r="AH471" s="57"/>
      <c r="AI471" s="56" t="str" cm="1">
        <f t="array" ref="AI471">IFERROR(_xlfn.IFS(
AK471="MPR ISSUE","PDH",
AK471="BSS Hardware Issue","BSS",
AK471="Sites strategiques, MLL, Pylone, etc.","ENVTECH",
AK471="AKTIVCO DEFAUT GE &amp; POWER Cabinet","AKTIVCO",
AK471="AKTIVCO Coupure ENEO &amp; Baisse de tension","AKTIVCO GRID ONLY",
AK471="Coupure ENEO &amp; Baisse de tension","IHS GRID ONLY",
AK471="Defaut GE &amp; POWER Cabinet","IHS",
AK471="Sharing","Partners",
AK471="Sites strategiques &amp; DataCenter","SST &amp; DC",
AK471="Exclu","Exclu",
AK471="SAT","SAT",
AK471="SPARE-ISSUE","SPARE-ISSUE",
AK471="Fiber CAmtel","TRANS_FO_CAMTEL",
AK471="Fiber AOF","Fiber AOF",
AK471="Projet OCM (HUAWEI)","TRAVAUX-HUAWEI",
AK471="Projet OCM (NOKIA)","TRAVAUX-NOKIA",
AK471="ACCESS-ISSUE","ACCESS-ISSUE",
AK471="Projet OCM (ZTE, NOKIA, autres projets)","TRAVAUX OCM",
AK471="No root CAuse","No root cause",
AK471="ODU HS","PDH",
AK471="IP &amp; VLAN","PDH",
AK471="Warehouse HUAWEI","SPARE-ISSUE",
AK471="SPARE-HS","SPARE-ISSUE",
AK471="Power Telco","BSS",AK471="no impacts","no impacts"
),"")</f>
        <v>No root cause</v>
      </c>
      <c r="AJ471" s="56" t="str" cm="1">
        <f t="array" ref="AJ471">IFERROR(_xlfn.IFS(
AK471="MPR ISSUE","TX ISSUE",
AK471="BSS Hardware Issue","RAN ISSUE",
AK471="Sites strategiques, MLL, Pylone, etc.","ENVTECH",
AK471="AKTIVCO DEFAUT GE &amp; POWER Cabinet","POWER ISSUE",
AK471="AKTIVCO Coupure ENEO &amp; Baisse de tension","POWER ISSUE",
AK471="Coupure ENEO &amp; Baisse de tension","POWER ISSUE",
AK471="Defaut GE &amp; POWER Cabinet","POWER ISSUE",
AK471="Sharing","POWER ISSUE",
AK471="Sites strategiques &amp; DataCenter","POWER ISSUE",
AK471="Exclu","Exclu",
AK471="SAT","TX ISSUE",
AK471="SPARE-ISSUE","SPARE-ISSUE",
AK471="Fiber CAmtel","TX ISSUE",
AK471="Fiber AOF","TX ISSUE",
AK471="Projet OCM (HUAWEI)","TRAVAUX-HUAWEI",
AK471="Projet OCM (NOKIA)","TRAVAUX -NOKIA",
AK471="ACCESS-ISSUE","ACCESS-ISSUE",
AK471="Projet OCM (ZTE, NOKIA, autres projets)","TRAVAUX OCM",
AK471="No root CAuse","No root cause",
AK471="ODU HS","TX ISSUE",
AK471="IP &amp; VLAN","TX ISSUE",
AK471="Warehouse HUAWEI","SPARE-ISSUE",
AK471="SPARE-HS","SPARE-ISSUE",
AK471="Power Telco","RAN ISSUE",AK471="no impacts","no impacts"
),"")</f>
        <v>No root cause</v>
      </c>
      <c r="AK471" s="81" t="s">
        <v>5620</v>
      </c>
      <c r="AL471" s="56" t="str" cm="1">
        <f t="array" ref="AL471">IFERROR(_xlfn.IFS(
AK471="MPR ISSUE","ACTIVE",
AK471="BSS Hardware Issue","ACTIVE",
AK471="Sites strategiques, MLL, Pylone, etc.","PASSIVE",
AK471="AKTIVCO DEFAUT GE &amp; POWER Cabinet","PASSIVE",
AK471="AKTIVCO Coupure ENEO &amp; Baisse de tension","PASSIVE",
AK471="Coupure ENEO &amp; Baisse de tension","PASSIVE",
AK471="Defaut GE &amp; POWER Cabinet","PASSIVE",
AK471="Sharing","PASSIVE",
AK471="Sites strategiques &amp; DataCenter","PASSIVE",
AK471="Exclu","Exclu",
AK471="SAT","ACTIVE",
AK471="SPARE-ISSUE","SPARE-ISSUE",
AK471="Fiber CAmtel","ACTIVE",
AK471="Fiber AOF","ACTIVE",
AK471="Projet OCM (HUAWEI)","PLANNED WORKS",
AK471="Projet OCM (NOKIA)","PLANNED WORKS",
AK471="ACCESS-ISSUE","ACCESS-ISSUE",
AK471="Projet OCM (ZTE, NOKIA, autres projets)","PLANNED WORKS",
AK471="No root CAuse","No root cause",
AK471="ODU HS","ACTIVE",
AK471="IP &amp; VLAN","ACTIVE",
AK471="Warehouse HUAWEI","SPARE-ISSUE",
AK471="SPARE-HS","SPARE-ISSUE",
AK471="Power Telco","ACTIVE", AK471="no impacts","no impacts"
),"")</f>
        <v>No root cause</v>
      </c>
      <c r="AM471" s="108" t="s">
        <v>5537</v>
      </c>
      <c r="AN471" s="117" t="s">
        <v>1528</v>
      </c>
      <c r="AP471" s="23" t="s">
        <v>5537</v>
      </c>
      <c r="AQ471" s="23" t="s">
        <v>5537</v>
      </c>
      <c r="AR471" s="7"/>
      <c r="AS471" s="6"/>
      <c r="AT471" s="7"/>
      <c r="AU471" s="3" t="s">
        <v>5537</v>
      </c>
      <c r="AV471" s="24" t="s">
        <v>5537</v>
      </c>
      <c r="AW471" s="24" t="s">
        <v>5537</v>
      </c>
      <c r="AX471" s="24" t="s">
        <v>5537</v>
      </c>
      <c r="AY471" s="24" t="s">
        <v>5537</v>
      </c>
      <c r="AZ471" s="24" t="s">
        <v>5537</v>
      </c>
      <c r="BA471" s="24" t="s">
        <v>5537</v>
      </c>
      <c r="BB471" s="24" t="s">
        <v>5537</v>
      </c>
      <c r="BC471" s="24" t="s">
        <v>5537</v>
      </c>
      <c r="BD471" s="24" t="s">
        <v>5537</v>
      </c>
      <c r="BE471" s="24" t="s">
        <v>5537</v>
      </c>
      <c r="BF471" s="24" t="s">
        <v>5537</v>
      </c>
      <c r="BG471" s="24" t="s">
        <v>5537</v>
      </c>
      <c r="BH471" s="24" t="s">
        <v>5537</v>
      </c>
      <c r="BI471" s="9" t="s">
        <v>5537</v>
      </c>
      <c r="BJ471" s="14"/>
      <c r="BK471" s="14" t="s">
        <v>5537</v>
      </c>
      <c r="BL471" s="14" t="str">
        <f>_xlfn.XLOOKUP(B471,'[4]cell downs 18042026 17h'!$B:$B,'[4]cell downs 18042026 17h'!$B:$B,"")</f>
        <v/>
      </c>
      <c r="BM471" s="14" t="str">
        <f>_xlfn.XLOOKUP(B471,'[5]Cells Huawei 19042026 15h'!$B:$B,'[5]Cells Huawei 19042026 15h'!$B:$B,"")</f>
        <v/>
      </c>
      <c r="BN471" s="9" t="str">
        <f>_xlfn.XLOOKUP(B471,'[6]cells down 19042026 9H40'!$B:$B,'[6]cells down 19042026 9H40'!$B:$B,"")</f>
        <v/>
      </c>
      <c r="BO471" s="9" t="s">
        <v>1528</v>
      </c>
      <c r="BP471" s="9" t="s">
        <v>5537</v>
      </c>
    </row>
    <row r="472" spans="1:68" s="9" customFormat="1" x14ac:dyDescent="0.35">
      <c r="A472" s="1" t="s">
        <v>672</v>
      </c>
      <c r="B472" s="1" t="s">
        <v>673</v>
      </c>
      <c r="C472" s="3" t="str">
        <f>_xlfn.XLOOKUP(B472,'[1]daily break down'!$D:$D,'[1]daily break down'!$E:$E,"")</f>
        <v>SUD-OUEST</v>
      </c>
      <c r="D472" s="1" t="s">
        <v>11</v>
      </c>
      <c r="E472" s="1" t="s">
        <v>96</v>
      </c>
      <c r="F472" s="3" t="s">
        <v>13</v>
      </c>
      <c r="G472" s="1" t="s">
        <v>674</v>
      </c>
      <c r="H472" s="40" t="str">
        <f>_xlfn.XLOOKUP(B472,[2]CALCULATION!$B:$B,[2]CALCULATION!$H:$H,"")</f>
        <v>NOKIA</v>
      </c>
      <c r="I472" s="34">
        <v>0</v>
      </c>
      <c r="J472" s="34">
        <v>0</v>
      </c>
      <c r="K472" s="34">
        <v>0</v>
      </c>
      <c r="L472" s="34">
        <v>0</v>
      </c>
      <c r="M472" s="34">
        <v>5.7109399892720861E-2</v>
      </c>
      <c r="N472" s="34">
        <v>0</v>
      </c>
      <c r="O472" s="34">
        <v>8.9840707736364114E-2</v>
      </c>
      <c r="P472" s="34">
        <v>0.71089348572610733</v>
      </c>
      <c r="Q472" s="34">
        <v>9.2965816323264807</v>
      </c>
      <c r="R472" s="34">
        <v>9.2971226984682325</v>
      </c>
      <c r="S472" s="109">
        <v>4.1604784861386985</v>
      </c>
      <c r="T472" s="109">
        <f>_xlfn.XLOOKUP(B472,'[3]Nur des jours'!$B:$B,'[3]Nur des jours'!$U:$U,"")</f>
        <v>0</v>
      </c>
      <c r="U472" s="109">
        <v>0</v>
      </c>
      <c r="V472" s="109">
        <v>0</v>
      </c>
      <c r="W472" s="109">
        <v>0</v>
      </c>
      <c r="X472" s="109">
        <v>0</v>
      </c>
      <c r="Y472" s="109">
        <v>0.19782668869655529</v>
      </c>
      <c r="Z472" s="109">
        <v>3.4938918423778588E-2</v>
      </c>
      <c r="AA472" s="109">
        <v>0</v>
      </c>
      <c r="AB472" s="109">
        <v>2.9427879223701005E-3</v>
      </c>
      <c r="AC472" s="109">
        <v>3.1723479171412695E-2</v>
      </c>
      <c r="AD472" s="109">
        <v>0.1994888834487662</v>
      </c>
      <c r="AE472" s="109">
        <v>7.1500828974440281E-2</v>
      </c>
      <c r="AF472" s="109">
        <v>7.1500828974440281E-2</v>
      </c>
      <c r="AG472" s="57" t="str">
        <f>_xlfn.XLOOKUP(B472,[3]CALCULATION!$B:$B,[3]CALCULATION!$M:$M,"")</f>
        <v>Insecurity</v>
      </c>
      <c r="AH472" s="57"/>
      <c r="AI472" s="56" t="str" cm="1">
        <f t="array" ref="AI472">IFERROR(_xlfn.IFS(
AK472="MPR ISSUE","PDH",
AK472="BSS Hardware Issue","BSS",
AK472="Sites strategiques, MLL, Pylone, etc.","ENVTECH",
AK472="AKTIVCO DEFAUT GE &amp; POWER Cabinet","AKTIVCO",
AK472="AKTIVCO Coupure ENEO &amp; Baisse de tension","AKTIVCO GRID ONLY",
AK472="Coupure ENEO &amp; Baisse de tension","IHS GRID ONLY",
AK472="Defaut GE &amp; POWER Cabinet","IHS",
AK472="Sharing","Partners",
AK472="Sites strategiques &amp; DataCenter","SST &amp; DC",
AK472="Exclu","Exclu",
AK472="SAT","SAT",
AK472="SPARE-ISSUE","SPARE-ISSUE",
AK472="Fiber CAmtel","TRANS_FO_CAMTEL",
AK472="Fiber AOF","Fiber AOF",
AK472="Projet OCM (HUAWEI)","TRAVAUX-HUAWEI",
AK472="Projet OCM (NOKIA)","TRAVAUX-NOKIA",
AK472="ACCESS-ISSUE","ACCESS-ISSUE",
AK472="Projet OCM (ZTE, NOKIA, autres projets)","TRAVAUX OCM",
AK472="No root CAuse","No root cause",
AK472="ODU HS","PDH",
AK472="IP &amp; VLAN","PDH",
AK472="Warehouse HUAWEI","SPARE-ISSUE",
AK472="SPARE-HS","SPARE-ISSUE",
AK472="Power Telco","BSS",AK472="no impacts","no impacts"
),"")</f>
        <v>BSS</v>
      </c>
      <c r="AJ472" s="56" t="str" cm="1">
        <f t="array" ref="AJ472">IFERROR(_xlfn.IFS(
AK472="MPR ISSUE","TX ISSUE",
AK472="BSS Hardware Issue","RAN ISSUE",
AK472="Sites strategiques, MLL, Pylone, etc.","ENVTECH",
AK472="AKTIVCO DEFAUT GE &amp; POWER Cabinet","POWER ISSUE",
AK472="AKTIVCO Coupure ENEO &amp; Baisse de tension","POWER ISSUE",
AK472="Coupure ENEO &amp; Baisse de tension","POWER ISSUE",
AK472="Defaut GE &amp; POWER Cabinet","POWER ISSUE",
AK472="Sharing","POWER ISSUE",
AK472="Sites strategiques &amp; DataCenter","POWER ISSUE",
AK472="Exclu","Exclu",
AK472="SAT","TX ISSUE",
AK472="SPARE-ISSUE","SPARE-ISSUE",
AK472="Fiber CAmtel","TX ISSUE",
AK472="Fiber AOF","TX ISSUE",
AK472="Projet OCM (HUAWEI)","TRAVAUX-HUAWEI",
AK472="Projet OCM (NOKIA)","TRAVAUX -NOKIA",
AK472="ACCESS-ISSUE","ACCESS-ISSUE",
AK472="Projet OCM (ZTE, NOKIA, autres projets)","TRAVAUX OCM",
AK472="No root CAuse","No root cause",
AK472="ODU HS","TX ISSUE",
AK472="IP &amp; VLAN","TX ISSUE",
AK472="Warehouse HUAWEI","SPARE-ISSUE",
AK472="SPARE-HS","SPARE-ISSUE",
AK472="Power Telco","RAN ISSUE",AK472="no impacts","no impacts"
),"")</f>
        <v>RAN ISSUE</v>
      </c>
      <c r="AK472" s="81" t="s">
        <v>5320</v>
      </c>
      <c r="AL472" s="56" t="str" cm="1">
        <f t="array" ref="AL472">IFERROR(_xlfn.IFS(
AK472="MPR ISSUE","ACTIVE",
AK472="BSS Hardware Issue","ACTIVE",
AK472="Sites strategiques, MLL, Pylone, etc.","PASSIVE",
AK472="AKTIVCO DEFAUT GE &amp; POWER Cabinet","PASSIVE",
AK472="AKTIVCO Coupure ENEO &amp; Baisse de tension","PASSIVE",
AK472="Coupure ENEO &amp; Baisse de tension","PASSIVE",
AK472="Defaut GE &amp; POWER Cabinet","PASSIVE",
AK472="Sharing","PASSIVE",
AK472="Sites strategiques &amp; DataCenter","PASSIVE",
AK472="Exclu","Exclu",
AK472="SAT","ACTIVE",
AK472="SPARE-ISSUE","SPARE-ISSUE",
AK472="Fiber CAmtel","ACTIVE",
AK472="Fiber AOF","ACTIVE",
AK472="Projet OCM (HUAWEI)","PLANNED WORKS",
AK472="Projet OCM (NOKIA)","PLANNED WORKS",
AK472="ACCESS-ISSUE","ACCESS-ISSUE",
AK472="Projet OCM (ZTE, NOKIA, autres projets)","PLANNED WORKS",
AK472="No root CAuse","No root cause",
AK472="ODU HS","ACTIVE",
AK472="IP &amp; VLAN","ACTIVE",
AK472="Warehouse HUAWEI","SPARE-ISSUE",
AK472="SPARE-HS","SPARE-ISSUE",
AK472="Power Telco","ACTIVE", AK472="no impacts","no impacts"
),"")</f>
        <v>ACTIVE</v>
      </c>
      <c r="AM472" s="108" t="s">
        <v>5975</v>
      </c>
      <c r="AN472" s="117" t="s">
        <v>673</v>
      </c>
      <c r="AP472" s="23" t="s">
        <v>5537</v>
      </c>
      <c r="AQ472" s="23" t="s">
        <v>5537</v>
      </c>
      <c r="AR472" s="7"/>
      <c r="AS472" s="6"/>
      <c r="AT472" s="7"/>
      <c r="AU472" s="3" t="s">
        <v>5537</v>
      </c>
      <c r="AV472" s="24" t="s">
        <v>5537</v>
      </c>
      <c r="AW472" s="24" t="s">
        <v>5537</v>
      </c>
      <c r="AX472" s="24" t="s">
        <v>5537</v>
      </c>
      <c r="AY472" s="24" t="s">
        <v>5537</v>
      </c>
      <c r="AZ472" s="24" t="s">
        <v>5537</v>
      </c>
      <c r="BA472" s="24" t="s">
        <v>5537</v>
      </c>
      <c r="BB472" s="24" t="s">
        <v>5537</v>
      </c>
      <c r="BC472" s="24" t="s">
        <v>5975</v>
      </c>
      <c r="BD472" s="24" t="s">
        <v>5537</v>
      </c>
      <c r="BE472" s="24" t="s">
        <v>5537</v>
      </c>
      <c r="BF472" s="24" t="s">
        <v>5537</v>
      </c>
      <c r="BG472" s="24" t="s">
        <v>5537</v>
      </c>
      <c r="BH472" s="24" t="s">
        <v>5537</v>
      </c>
      <c r="BI472" s="9" t="s">
        <v>5537</v>
      </c>
      <c r="BJ472" s="14"/>
      <c r="BK472" s="14" t="s">
        <v>5537</v>
      </c>
      <c r="BL472" s="14" t="str">
        <f>_xlfn.XLOOKUP(B472,'[4]cell downs 18042026 17h'!$B:$B,'[4]cell downs 18042026 17h'!$B:$B,"")</f>
        <v/>
      </c>
      <c r="BM472" s="14" t="str">
        <f>_xlfn.XLOOKUP(B472,'[5]Cells Huawei 19042026 15h'!$B:$B,'[5]Cells Huawei 19042026 15h'!$B:$B,"")</f>
        <v/>
      </c>
      <c r="BN472" s="9" t="str">
        <f>_xlfn.XLOOKUP(B472,'[6]cells down 19042026 9H40'!$B:$B,'[6]cells down 19042026 9H40'!$B:$B,"")</f>
        <v/>
      </c>
      <c r="BO472" s="9" t="s">
        <v>673</v>
      </c>
      <c r="BP472" s="9" t="s">
        <v>12</v>
      </c>
    </row>
    <row r="473" spans="1:68" s="9" customFormat="1" x14ac:dyDescent="0.35">
      <c r="A473" s="1" t="s">
        <v>2635</v>
      </c>
      <c r="B473" s="8" t="s">
        <v>2636</v>
      </c>
      <c r="C473" s="3" t="str">
        <f>_xlfn.XLOOKUP(B473,'[1]daily break down'!$D:$D,'[1]daily break down'!$E:$E,"")</f>
        <v>NORD-OUEST</v>
      </c>
      <c r="D473" s="1" t="s">
        <v>11</v>
      </c>
      <c r="E473" s="1" t="s">
        <v>12</v>
      </c>
      <c r="F473" s="3" t="s">
        <v>51</v>
      </c>
      <c r="G473" s="1" t="s">
        <v>2635</v>
      </c>
      <c r="H473" s="40" t="str">
        <f>_xlfn.XLOOKUP(B473,[2]CALCULATION!$B:$B,[2]CALCULATION!$H:$H,"")</f>
        <v>NOKIA</v>
      </c>
      <c r="I473" s="34">
        <v>0.34403722249258051</v>
      </c>
      <c r="J473" s="34">
        <v>1.2367046256173519</v>
      </c>
      <c r="K473" s="34">
        <v>0.48380635423729812</v>
      </c>
      <c r="L473" s="34">
        <v>3.210314097131252E-3</v>
      </c>
      <c r="M473" s="34">
        <v>2.0646565557027787</v>
      </c>
      <c r="N473" s="34">
        <v>1.5159816569788325E-3</v>
      </c>
      <c r="O473" s="34">
        <v>1.1057748556785539E-2</v>
      </c>
      <c r="P473" s="34">
        <v>0</v>
      </c>
      <c r="Q473" s="34">
        <v>0.68221502232488429</v>
      </c>
      <c r="R473" s="34">
        <v>0</v>
      </c>
      <c r="S473" s="109">
        <v>0.77348872527786783</v>
      </c>
      <c r="T473" s="109">
        <f>_xlfn.XLOOKUP(B473,'[3]Nur des jours'!$B:$B,'[3]Nur des jours'!$U:$U,"")</f>
        <v>6.0639266279144729E-3</v>
      </c>
      <c r="U473" s="109">
        <v>0.70636255647862523</v>
      </c>
      <c r="V473" s="109">
        <v>2.6752617476092913E-3</v>
      </c>
      <c r="W473" s="109">
        <v>6.0639266279144729E-3</v>
      </c>
      <c r="X473" s="109">
        <v>0</v>
      </c>
      <c r="Y473" s="109">
        <v>1.515981656978832E-3</v>
      </c>
      <c r="Z473" s="109">
        <v>8.2629917844495263E-2</v>
      </c>
      <c r="AA473" s="109">
        <v>4.0128926214141923E-3</v>
      </c>
      <c r="AB473" s="109">
        <v>0</v>
      </c>
      <c r="AC473" s="109">
        <v>0.20545324109044838</v>
      </c>
      <c r="AD473" s="109">
        <v>0.12006521347382476</v>
      </c>
      <c r="AE473" s="109">
        <v>6.9645980829431103E-2</v>
      </c>
      <c r="AF473" s="109">
        <v>6.9645980829431103E-2</v>
      </c>
      <c r="AG473" s="57" t="str">
        <f>_xlfn.XLOOKUP(B473,[3]CALCULATION!$B:$B,[3]CALCULATION!$M:$M,"")</f>
        <v>Insecurity</v>
      </c>
      <c r="AH473" s="57"/>
      <c r="AI473" s="56" t="str" cm="1">
        <f t="array" ref="AI473">IFERROR(_xlfn.IFS(
AK473="MPR ISSUE","PDH",
AK473="BSS Hardware Issue","BSS",
AK473="Sites strategiques, MLL, Pylone, etc.","ENVTECH",
AK473="AKTIVCO DEFAUT GE &amp; POWER Cabinet","AKTIVCO",
AK473="AKTIVCO Coupure ENEO &amp; Baisse de tension","AKTIVCO GRID ONLY",
AK473="Coupure ENEO &amp; Baisse de tension","IHS GRID ONLY",
AK473="Defaut GE &amp; POWER Cabinet","IHS",
AK473="Sharing","Partners",
AK473="Sites strategiques &amp; DataCenter","SST &amp; DC",
AK473="Exclu","Exclu",
AK473="SAT","SAT",
AK473="SPARE-ISSUE","SPARE-ISSUE",
AK473="Fiber CAmtel","TRANS_FO_CAMTEL",
AK473="Fiber AOF","Fiber AOF",
AK473="Projet OCM (HUAWEI)","TRAVAUX-HUAWEI",
AK473="Projet OCM (NOKIA)","TRAVAUX-NOKIA",
AK473="ACCESS-ISSUE","ACCESS-ISSUE",
AK473="Projet OCM (ZTE, NOKIA, autres projets)","TRAVAUX OCM",
AK473="No root CAuse","No root cause",
AK473="ODU HS","PDH",
AK473="IP &amp; VLAN","PDH",
AK473="Warehouse HUAWEI","SPARE-ISSUE",
AK473="SPARE-HS","SPARE-ISSUE",
AK473="Power Telco","BSS",AK473="no impacts","no impacts"
),"")</f>
        <v>BSS</v>
      </c>
      <c r="AJ473" s="56" t="str" cm="1">
        <f t="array" ref="AJ473">IFERROR(_xlfn.IFS(
AK473="MPR ISSUE","TX ISSUE",
AK473="BSS Hardware Issue","RAN ISSUE",
AK473="Sites strategiques, MLL, Pylone, etc.","ENVTECH",
AK473="AKTIVCO DEFAUT GE &amp; POWER Cabinet","POWER ISSUE",
AK473="AKTIVCO Coupure ENEO &amp; Baisse de tension","POWER ISSUE",
AK473="Coupure ENEO &amp; Baisse de tension","POWER ISSUE",
AK473="Defaut GE &amp; POWER Cabinet","POWER ISSUE",
AK473="Sharing","POWER ISSUE",
AK473="Sites strategiques &amp; DataCenter","POWER ISSUE",
AK473="Exclu","Exclu",
AK473="SAT","TX ISSUE",
AK473="SPARE-ISSUE","SPARE-ISSUE",
AK473="Fiber CAmtel","TX ISSUE",
AK473="Fiber AOF","TX ISSUE",
AK473="Projet OCM (HUAWEI)","TRAVAUX-HUAWEI",
AK473="Projet OCM (NOKIA)","TRAVAUX -NOKIA",
AK473="ACCESS-ISSUE","ACCESS-ISSUE",
AK473="Projet OCM (ZTE, NOKIA, autres projets)","TRAVAUX OCM",
AK473="No root CAuse","No root cause",
AK473="ODU HS","TX ISSUE",
AK473="IP &amp; VLAN","TX ISSUE",
AK473="Warehouse HUAWEI","SPARE-ISSUE",
AK473="SPARE-HS","SPARE-ISSUE",
AK473="Power Telco","RAN ISSUE",AK473="no impacts","no impacts"
),"")</f>
        <v>RAN ISSUE</v>
      </c>
      <c r="AK473" s="81" t="s">
        <v>5320</v>
      </c>
      <c r="AL473" s="56" t="str" cm="1">
        <f t="array" ref="AL473">IFERROR(_xlfn.IFS(
AK473="MPR ISSUE","ACTIVE",
AK473="BSS Hardware Issue","ACTIVE",
AK473="Sites strategiques, MLL, Pylone, etc.","PASSIVE",
AK473="AKTIVCO DEFAUT GE &amp; POWER Cabinet","PASSIVE",
AK473="AKTIVCO Coupure ENEO &amp; Baisse de tension","PASSIVE",
AK473="Coupure ENEO &amp; Baisse de tension","PASSIVE",
AK473="Defaut GE &amp; POWER Cabinet","PASSIVE",
AK473="Sharing","PASSIVE",
AK473="Sites strategiques &amp; DataCenter","PASSIVE",
AK473="Exclu","Exclu",
AK473="SAT","ACTIVE",
AK473="SPARE-ISSUE","SPARE-ISSUE",
AK473="Fiber CAmtel","ACTIVE",
AK473="Fiber AOF","ACTIVE",
AK473="Projet OCM (HUAWEI)","PLANNED WORKS",
AK473="Projet OCM (NOKIA)","PLANNED WORKS",
AK473="ACCESS-ISSUE","ACCESS-ISSUE",
AK473="Projet OCM (ZTE, NOKIA, autres projets)","PLANNED WORKS",
AK473="No root CAuse","No root cause",
AK473="ODU HS","ACTIVE",
AK473="IP &amp; VLAN","ACTIVE",
AK473="Warehouse HUAWEI","SPARE-ISSUE",
AK473="SPARE-HS","SPARE-ISSUE",
AK473="Power Telco","ACTIVE", AK473="no impacts","no impacts"
),"")</f>
        <v>ACTIVE</v>
      </c>
      <c r="AM473" s="108" t="s">
        <v>5976</v>
      </c>
      <c r="AN473" s="117" t="s">
        <v>2636</v>
      </c>
      <c r="AP473" s="23" t="s">
        <v>5537</v>
      </c>
      <c r="AQ473" s="23" t="s">
        <v>5537</v>
      </c>
      <c r="AR473" s="7"/>
      <c r="AS473" s="6"/>
      <c r="AT473" s="7"/>
      <c r="AU473" s="3" t="s">
        <v>5537</v>
      </c>
      <c r="AV473" s="24" t="s">
        <v>5537</v>
      </c>
      <c r="AW473" s="24" t="s">
        <v>5537</v>
      </c>
      <c r="AX473" s="24" t="s">
        <v>5537</v>
      </c>
      <c r="AY473" s="24" t="s">
        <v>5537</v>
      </c>
      <c r="AZ473" s="24" t="s">
        <v>5537</v>
      </c>
      <c r="BA473" s="24" t="s">
        <v>5537</v>
      </c>
      <c r="BB473" s="24" t="s">
        <v>5537</v>
      </c>
      <c r="BC473" s="24" t="s">
        <v>5537</v>
      </c>
      <c r="BD473" s="24" t="s">
        <v>5976</v>
      </c>
      <c r="BE473" s="24" t="s">
        <v>5537</v>
      </c>
      <c r="BF473" s="24" t="s">
        <v>5537</v>
      </c>
      <c r="BG473" s="24" t="s">
        <v>5537</v>
      </c>
      <c r="BH473" s="24" t="s">
        <v>5537</v>
      </c>
      <c r="BI473" s="9" t="s">
        <v>5537</v>
      </c>
      <c r="BJ473" s="14"/>
      <c r="BK473" s="14" t="s">
        <v>5537</v>
      </c>
      <c r="BL473" s="14" t="str">
        <f>_xlfn.XLOOKUP(B473,'[4]cell downs 18042026 17h'!$B:$B,'[4]cell downs 18042026 17h'!$B:$B,"")</f>
        <v/>
      </c>
      <c r="BM473" s="14" t="str">
        <f>_xlfn.XLOOKUP(B473,'[5]Cells Huawei 19042026 15h'!$B:$B,'[5]Cells Huawei 19042026 15h'!$B:$B,"")</f>
        <v/>
      </c>
      <c r="BN473" s="9" t="str">
        <f>_xlfn.XLOOKUP(B473,'[6]cells down 19042026 9H40'!$B:$B,'[6]cells down 19042026 9H40'!$B:$B,"")</f>
        <v/>
      </c>
      <c r="BO473" s="9" t="s">
        <v>2636</v>
      </c>
      <c r="BP473" s="9" t="s">
        <v>5537</v>
      </c>
    </row>
    <row r="474" spans="1:68" s="9" customFormat="1" x14ac:dyDescent="0.35">
      <c r="A474" s="1" t="s">
        <v>817</v>
      </c>
      <c r="B474" s="1" t="s">
        <v>818</v>
      </c>
      <c r="C474" s="3" t="str">
        <f>_xlfn.XLOOKUP(B474,'[1]daily break down'!$D:$D,'[1]daily break down'!$E:$E,"")</f>
        <v>NORD-OUEST</v>
      </c>
      <c r="D474" s="1" t="s">
        <v>11</v>
      </c>
      <c r="E474" s="1" t="s">
        <v>96</v>
      </c>
      <c r="F474" s="3" t="s">
        <v>51</v>
      </c>
      <c r="G474" s="1" t="s">
        <v>817</v>
      </c>
      <c r="H474" s="40" t="str">
        <f>_xlfn.XLOOKUP(B474,[2]CALCULATION!$B:$B,[2]CALCULATION!$H:$H,"")</f>
        <v>NOKIA</v>
      </c>
      <c r="I474" s="34">
        <v>6.3233624927506442</v>
      </c>
      <c r="J474" s="34">
        <v>6.0866526397660339</v>
      </c>
      <c r="K474" s="34">
        <v>5.0624324689667493</v>
      </c>
      <c r="L474" s="34">
        <v>4.4505502239523462</v>
      </c>
      <c r="M474" s="34">
        <v>6.0922785054197028</v>
      </c>
      <c r="N474" s="34">
        <v>4.2662477754978649</v>
      </c>
      <c r="O474" s="34">
        <v>1.8971323851655781</v>
      </c>
      <c r="P474" s="34">
        <v>0.1451256748708003</v>
      </c>
      <c r="Q474" s="34">
        <v>0.842833189356063</v>
      </c>
      <c r="R474" s="34">
        <v>1.7232673927655726</v>
      </c>
      <c r="S474" s="109">
        <v>2.9699075835784341</v>
      </c>
      <c r="T474" s="109">
        <f>_xlfn.XLOOKUP(B474,'[3]Nur des jours'!$B:$B,'[3]Nur des jours'!$U:$U,"")</f>
        <v>4.0128926214140223E-3</v>
      </c>
      <c r="U474" s="109">
        <v>2.0837250783763488</v>
      </c>
      <c r="V474" s="109">
        <v>1.2398411393904114</v>
      </c>
      <c r="W474" s="109">
        <v>4.0128926214140215E-3</v>
      </c>
      <c r="X474" s="109">
        <v>2.054601022164006E-2</v>
      </c>
      <c r="Y474" s="109">
        <v>1.515981656978832E-3</v>
      </c>
      <c r="Z474" s="109">
        <v>6.3760404984690336E-2</v>
      </c>
      <c r="AA474" s="109">
        <v>7.9205582807555311E-2</v>
      </c>
      <c r="AB474" s="109">
        <v>0.45729140805803131</v>
      </c>
      <c r="AC474" s="109">
        <v>0.19508690734545919</v>
      </c>
      <c r="AD474" s="109">
        <v>0.12325278551295284</v>
      </c>
      <c r="AE474" s="109">
        <v>6.9235774028130997E-2</v>
      </c>
      <c r="AF474" s="109">
        <v>6.9235774028130997E-2</v>
      </c>
      <c r="AG474" s="57" t="str">
        <f>_xlfn.XLOOKUP(B474,[3]CALCULATION!$B:$B,[3]CALCULATION!$M:$M,"")</f>
        <v>Insecurity</v>
      </c>
      <c r="AH474" s="57"/>
      <c r="AI474" s="56" t="str" cm="1">
        <f t="array" ref="AI474">IFERROR(_xlfn.IFS(
AK474="MPR ISSUE","PDH",
AK474="BSS Hardware Issue","BSS",
AK474="Sites strategiques, MLL, Pylone, etc.","ENVTECH",
AK474="AKTIVCO DEFAUT GE &amp; POWER Cabinet","AKTIVCO",
AK474="AKTIVCO Coupure ENEO &amp; Baisse de tension","AKTIVCO GRID ONLY",
AK474="Coupure ENEO &amp; Baisse de tension","IHS GRID ONLY",
AK474="Defaut GE &amp; POWER Cabinet","IHS",
AK474="Sharing","Partners",
AK474="Sites strategiques &amp; DataCenter","SST &amp; DC",
AK474="Exclu","Exclu",
AK474="SAT","SAT",
AK474="SPARE-ISSUE","SPARE-ISSUE",
AK474="Fiber CAmtel","TRANS_FO_CAMTEL",
AK474="Fiber AOF","Fiber AOF",
AK474="Projet OCM (HUAWEI)","TRAVAUX-HUAWEI",
AK474="Projet OCM (NOKIA)","TRAVAUX-NOKIA",
AK474="ACCESS-ISSUE","ACCESS-ISSUE",
AK474="Projet OCM (ZTE, NOKIA, autres projets)","TRAVAUX OCM",
AK474="No root CAuse","No root cause",
AK474="ODU HS","PDH",
AK474="IP &amp; VLAN","PDH",
AK474="Warehouse HUAWEI","SPARE-ISSUE",
AK474="SPARE-HS","SPARE-ISSUE",
AK474="Power Telco","BSS",AK474="no impacts","no impacts"
),"")</f>
        <v>No root cause</v>
      </c>
      <c r="AJ474" s="56" t="str" cm="1">
        <f t="array" ref="AJ474">IFERROR(_xlfn.IFS(
AK474="MPR ISSUE","TX ISSUE",
AK474="BSS Hardware Issue","RAN ISSUE",
AK474="Sites strategiques, MLL, Pylone, etc.","ENVTECH",
AK474="AKTIVCO DEFAUT GE &amp; POWER Cabinet","POWER ISSUE",
AK474="AKTIVCO Coupure ENEO &amp; Baisse de tension","POWER ISSUE",
AK474="Coupure ENEO &amp; Baisse de tension","POWER ISSUE",
AK474="Defaut GE &amp; POWER Cabinet","POWER ISSUE",
AK474="Sharing","POWER ISSUE",
AK474="Sites strategiques &amp; DataCenter","POWER ISSUE",
AK474="Exclu","Exclu",
AK474="SAT","TX ISSUE",
AK474="SPARE-ISSUE","SPARE-ISSUE",
AK474="Fiber CAmtel","TX ISSUE",
AK474="Fiber AOF","TX ISSUE",
AK474="Projet OCM (HUAWEI)","TRAVAUX-HUAWEI",
AK474="Projet OCM (NOKIA)","TRAVAUX -NOKIA",
AK474="ACCESS-ISSUE","ACCESS-ISSUE",
AK474="Projet OCM (ZTE, NOKIA, autres projets)","TRAVAUX OCM",
AK474="No root CAuse","No root cause",
AK474="ODU HS","TX ISSUE",
AK474="IP &amp; VLAN","TX ISSUE",
AK474="Warehouse HUAWEI","SPARE-ISSUE",
AK474="SPARE-HS","SPARE-ISSUE",
AK474="Power Telco","RAN ISSUE",AK474="no impacts","no impacts"
),"")</f>
        <v>No root cause</v>
      </c>
      <c r="AK474" s="81" t="s">
        <v>5620</v>
      </c>
      <c r="AL474" s="56" t="str" cm="1">
        <f t="array" ref="AL474">IFERROR(_xlfn.IFS(
AK474="MPR ISSUE","ACTIVE",
AK474="BSS Hardware Issue","ACTIVE",
AK474="Sites strategiques, MLL, Pylone, etc.","PASSIVE",
AK474="AKTIVCO DEFAUT GE &amp; POWER Cabinet","PASSIVE",
AK474="AKTIVCO Coupure ENEO &amp; Baisse de tension","PASSIVE",
AK474="Coupure ENEO &amp; Baisse de tension","PASSIVE",
AK474="Defaut GE &amp; POWER Cabinet","PASSIVE",
AK474="Sharing","PASSIVE",
AK474="Sites strategiques &amp; DataCenter","PASSIVE",
AK474="Exclu","Exclu",
AK474="SAT","ACTIVE",
AK474="SPARE-ISSUE","SPARE-ISSUE",
AK474="Fiber CAmtel","ACTIVE",
AK474="Fiber AOF","ACTIVE",
AK474="Projet OCM (HUAWEI)","PLANNED WORKS",
AK474="Projet OCM (NOKIA)","PLANNED WORKS",
AK474="ACCESS-ISSUE","ACCESS-ISSUE",
AK474="Projet OCM (ZTE, NOKIA, autres projets)","PLANNED WORKS",
AK474="No root CAuse","No root cause",
AK474="ODU HS","ACTIVE",
AK474="IP &amp; VLAN","ACTIVE",
AK474="Warehouse HUAWEI","SPARE-ISSUE",
AK474="SPARE-HS","SPARE-ISSUE",
AK474="Power Telco","ACTIVE", AK474="no impacts","no impacts"
),"")</f>
        <v>No root cause</v>
      </c>
      <c r="AM474" s="108" t="s">
        <v>5537</v>
      </c>
      <c r="AN474" s="117" t="s">
        <v>818</v>
      </c>
      <c r="AP474" s="23" t="s">
        <v>5537</v>
      </c>
      <c r="AQ474" s="23" t="s">
        <v>5537</v>
      </c>
      <c r="AR474" s="7"/>
      <c r="AS474" s="6"/>
      <c r="AT474" s="7"/>
      <c r="AU474" s="3" t="s">
        <v>5537</v>
      </c>
      <c r="AV474" s="24" t="s">
        <v>5537</v>
      </c>
      <c r="AW474" s="24" t="s">
        <v>5537</v>
      </c>
      <c r="AX474" s="24" t="s">
        <v>5537</v>
      </c>
      <c r="AY474" s="24" t="s">
        <v>5537</v>
      </c>
      <c r="AZ474" s="24" t="s">
        <v>5537</v>
      </c>
      <c r="BA474" s="24" t="s">
        <v>5537</v>
      </c>
      <c r="BB474" s="24" t="s">
        <v>5537</v>
      </c>
      <c r="BC474" s="24" t="s">
        <v>5537</v>
      </c>
      <c r="BD474" s="24" t="s">
        <v>5537</v>
      </c>
      <c r="BE474" s="24" t="s">
        <v>5537</v>
      </c>
      <c r="BF474" s="24" t="s">
        <v>5537</v>
      </c>
      <c r="BG474" s="24" t="s">
        <v>5537</v>
      </c>
      <c r="BH474" s="24" t="s">
        <v>5537</v>
      </c>
      <c r="BI474" s="9" t="s">
        <v>5537</v>
      </c>
      <c r="BJ474" s="14"/>
      <c r="BK474" s="14" t="s">
        <v>5537</v>
      </c>
      <c r="BL474" s="14" t="str">
        <f>_xlfn.XLOOKUP(B474,'[4]cell downs 18042026 17h'!$B:$B,'[4]cell downs 18042026 17h'!$B:$B,"")</f>
        <v/>
      </c>
      <c r="BM474" s="14" t="str">
        <f>_xlfn.XLOOKUP(B474,'[5]Cells Huawei 19042026 15h'!$B:$B,'[5]Cells Huawei 19042026 15h'!$B:$B,"")</f>
        <v/>
      </c>
      <c r="BN474" s="9" t="str">
        <f>_xlfn.XLOOKUP(B474,'[6]cells down 19042026 9H40'!$B:$B,'[6]cells down 19042026 9H40'!$B:$B,"")</f>
        <v/>
      </c>
      <c r="BO474" s="9" t="s">
        <v>818</v>
      </c>
      <c r="BP474" s="9" t="s">
        <v>5537</v>
      </c>
    </row>
    <row r="475" spans="1:68" s="9" customFormat="1" x14ac:dyDescent="0.35">
      <c r="A475" s="1" t="s">
        <v>873</v>
      </c>
      <c r="B475" s="1" t="s">
        <v>874</v>
      </c>
      <c r="C475" s="3" t="str">
        <f>_xlfn.XLOOKUP(B475,'[1]daily break down'!$D:$D,'[1]daily break down'!$E:$E,"")</f>
        <v>NORD-OUEST</v>
      </c>
      <c r="D475" s="1" t="s">
        <v>11</v>
      </c>
      <c r="E475" s="1" t="s">
        <v>154</v>
      </c>
      <c r="F475" s="3" t="s">
        <v>51</v>
      </c>
      <c r="G475" s="1" t="s">
        <v>873</v>
      </c>
      <c r="H475" s="40" t="str">
        <f>_xlfn.XLOOKUP(B475,[2]CALCULATION!$B:$B,[2]CALCULATION!$H:$H,"")</f>
        <v>NOKIA</v>
      </c>
      <c r="I475" s="34">
        <v>0.34604817038951058</v>
      </c>
      <c r="J475" s="34">
        <v>1.2388468104196835</v>
      </c>
      <c r="K475" s="34">
        <v>0.47076465562365449</v>
      </c>
      <c r="L475" s="34">
        <v>1.5159816569786612E-3</v>
      </c>
      <c r="M475" s="34">
        <v>2.0753897112835786</v>
      </c>
      <c r="N475" s="34">
        <v>0</v>
      </c>
      <c r="O475" s="34">
        <v>3.210314097131252E-3</v>
      </c>
      <c r="P475" s="34">
        <v>1.4268062653917818E-3</v>
      </c>
      <c r="Q475" s="34">
        <v>0.68633612817464895</v>
      </c>
      <c r="R475" s="34">
        <v>1.3724027664475595</v>
      </c>
      <c r="S475" s="109">
        <v>2.5488146350446987</v>
      </c>
      <c r="T475" s="109">
        <f>_xlfn.XLOOKUP(B475,'[3]Nur des jours'!$B:$B,'[3]Nur des jours'!$U:$U,"")</f>
        <v>5.2613481036318738E-3</v>
      </c>
      <c r="U475" s="109">
        <v>4.0542799677111635E-2</v>
      </c>
      <c r="V475" s="109">
        <v>1.2988930836993091</v>
      </c>
      <c r="W475" s="109">
        <v>5.2613481036318738E-3</v>
      </c>
      <c r="X475" s="109">
        <v>0</v>
      </c>
      <c r="Y475" s="109">
        <v>0.26556431614602521</v>
      </c>
      <c r="Z475" s="109">
        <v>8.4235074893060799E-2</v>
      </c>
      <c r="AA475" s="109">
        <v>5.6180496699795622E-3</v>
      </c>
      <c r="AB475" s="109">
        <v>2.965973524182948E-2</v>
      </c>
      <c r="AC475" s="109">
        <v>0.1638630105232026</v>
      </c>
      <c r="AD475" s="109">
        <v>0.13653433567598638</v>
      </c>
      <c r="AE475" s="109">
        <v>6.9235774028130942E-2</v>
      </c>
      <c r="AF475" s="109">
        <v>6.9235774028130942E-2</v>
      </c>
      <c r="AG475" s="57" t="str">
        <f>_xlfn.XLOOKUP(B475,[3]CALCULATION!$B:$B,[3]CALCULATION!$M:$M,"")</f>
        <v>Insecurity</v>
      </c>
      <c r="AH475" s="57"/>
      <c r="AI475" s="56" t="str" cm="1">
        <f t="array" ref="AI475">IFERROR(_xlfn.IFS(
AK475="MPR ISSUE","PDH",
AK475="BSS Hardware Issue","BSS",
AK475="Sites strategiques, MLL, Pylone, etc.","ENVTECH",
AK475="AKTIVCO DEFAUT GE &amp; POWER Cabinet","AKTIVCO",
AK475="AKTIVCO Coupure ENEO &amp; Baisse de tension","AKTIVCO GRID ONLY",
AK475="Coupure ENEO &amp; Baisse de tension","IHS GRID ONLY",
AK475="Defaut GE &amp; POWER Cabinet","IHS",
AK475="Sharing","Partners",
AK475="Sites strategiques &amp; DataCenter","SST &amp; DC",
AK475="Exclu","Exclu",
AK475="SAT","SAT",
AK475="SPARE-ISSUE","SPARE-ISSUE",
AK475="Fiber CAmtel","TRANS_FO_CAMTEL",
AK475="Fiber AOF","Fiber AOF",
AK475="Projet OCM (HUAWEI)","TRAVAUX-HUAWEI",
AK475="Projet OCM (NOKIA)","TRAVAUX-NOKIA",
AK475="ACCESS-ISSUE","ACCESS-ISSUE",
AK475="Projet OCM (ZTE, NOKIA, autres projets)","TRAVAUX OCM",
AK475="No root CAuse","No root cause",
AK475="ODU HS","PDH",
AK475="IP &amp; VLAN","PDH",
AK475="Warehouse HUAWEI","SPARE-ISSUE",
AK475="SPARE-HS","SPARE-ISSUE",
AK475="Power Telco","BSS",AK475="no impacts","no impacts"
),"")</f>
        <v>No root cause</v>
      </c>
      <c r="AJ475" s="56" t="str" cm="1">
        <f t="array" ref="AJ475">IFERROR(_xlfn.IFS(
AK475="MPR ISSUE","TX ISSUE",
AK475="BSS Hardware Issue","RAN ISSUE",
AK475="Sites strategiques, MLL, Pylone, etc.","ENVTECH",
AK475="AKTIVCO DEFAUT GE &amp; POWER Cabinet","POWER ISSUE",
AK475="AKTIVCO Coupure ENEO &amp; Baisse de tension","POWER ISSUE",
AK475="Coupure ENEO &amp; Baisse de tension","POWER ISSUE",
AK475="Defaut GE &amp; POWER Cabinet","POWER ISSUE",
AK475="Sharing","POWER ISSUE",
AK475="Sites strategiques &amp; DataCenter","POWER ISSUE",
AK475="Exclu","Exclu",
AK475="SAT","TX ISSUE",
AK475="SPARE-ISSUE","SPARE-ISSUE",
AK475="Fiber CAmtel","TX ISSUE",
AK475="Fiber AOF","TX ISSUE",
AK475="Projet OCM (HUAWEI)","TRAVAUX-HUAWEI",
AK475="Projet OCM (NOKIA)","TRAVAUX -NOKIA",
AK475="ACCESS-ISSUE","ACCESS-ISSUE",
AK475="Projet OCM (ZTE, NOKIA, autres projets)","TRAVAUX OCM",
AK475="No root CAuse","No root cause",
AK475="ODU HS","TX ISSUE",
AK475="IP &amp; VLAN","TX ISSUE",
AK475="Warehouse HUAWEI","SPARE-ISSUE",
AK475="SPARE-HS","SPARE-ISSUE",
AK475="Power Telco","RAN ISSUE",AK475="no impacts","no impacts"
),"")</f>
        <v>No root cause</v>
      </c>
      <c r="AK475" s="81" t="s">
        <v>5620</v>
      </c>
      <c r="AL475" s="56" t="str" cm="1">
        <f t="array" ref="AL475">IFERROR(_xlfn.IFS(
AK475="MPR ISSUE","ACTIVE",
AK475="BSS Hardware Issue","ACTIVE",
AK475="Sites strategiques, MLL, Pylone, etc.","PASSIVE",
AK475="AKTIVCO DEFAUT GE &amp; POWER Cabinet","PASSIVE",
AK475="AKTIVCO Coupure ENEO &amp; Baisse de tension","PASSIVE",
AK475="Coupure ENEO &amp; Baisse de tension","PASSIVE",
AK475="Defaut GE &amp; POWER Cabinet","PASSIVE",
AK475="Sharing","PASSIVE",
AK475="Sites strategiques &amp; DataCenter","PASSIVE",
AK475="Exclu","Exclu",
AK475="SAT","ACTIVE",
AK475="SPARE-ISSUE","SPARE-ISSUE",
AK475="Fiber CAmtel","ACTIVE",
AK475="Fiber AOF","ACTIVE",
AK475="Projet OCM (HUAWEI)","PLANNED WORKS",
AK475="Projet OCM (NOKIA)","PLANNED WORKS",
AK475="ACCESS-ISSUE","ACCESS-ISSUE",
AK475="Projet OCM (ZTE, NOKIA, autres projets)","PLANNED WORKS",
AK475="No root CAuse","No root cause",
AK475="ODU HS","ACTIVE",
AK475="IP &amp; VLAN","ACTIVE",
AK475="Warehouse HUAWEI","SPARE-ISSUE",
AK475="SPARE-HS","SPARE-ISSUE",
AK475="Power Telco","ACTIVE", AK475="no impacts","no impacts"
),"")</f>
        <v>No root cause</v>
      </c>
      <c r="AM475" s="108" t="s">
        <v>5537</v>
      </c>
      <c r="AN475" s="117" t="s">
        <v>874</v>
      </c>
      <c r="AP475" s="23" t="s">
        <v>5537</v>
      </c>
      <c r="AQ475" s="23" t="s">
        <v>5537</v>
      </c>
      <c r="AR475" s="7"/>
      <c r="AS475" s="6"/>
      <c r="AT475" s="7"/>
      <c r="AU475" s="3" t="s">
        <v>5537</v>
      </c>
      <c r="AV475" s="24" t="s">
        <v>5537</v>
      </c>
      <c r="AW475" s="24" t="s">
        <v>5537</v>
      </c>
      <c r="AX475" s="24" t="s">
        <v>5537</v>
      </c>
      <c r="AY475" s="24" t="s">
        <v>5537</v>
      </c>
      <c r="AZ475" s="24" t="s">
        <v>5537</v>
      </c>
      <c r="BA475" s="24" t="s">
        <v>5537</v>
      </c>
      <c r="BB475" s="24" t="s">
        <v>5537</v>
      </c>
      <c r="BC475" s="24" t="s">
        <v>5537</v>
      </c>
      <c r="BD475" s="24" t="s">
        <v>5537</v>
      </c>
      <c r="BE475" s="24" t="s">
        <v>5537</v>
      </c>
      <c r="BF475" s="24" t="s">
        <v>5537</v>
      </c>
      <c r="BG475" s="24" t="s">
        <v>5537</v>
      </c>
      <c r="BH475" s="24" t="s">
        <v>5537</v>
      </c>
      <c r="BI475" s="9" t="s">
        <v>5537</v>
      </c>
      <c r="BJ475" s="14"/>
      <c r="BK475" s="14" t="s">
        <v>5537</v>
      </c>
      <c r="BL475" s="14" t="str">
        <f>_xlfn.XLOOKUP(B475,'[4]cell downs 18042026 17h'!$B:$B,'[4]cell downs 18042026 17h'!$B:$B,"")</f>
        <v>NRO_044</v>
      </c>
      <c r="BM475" s="14" t="str">
        <f>_xlfn.XLOOKUP(B475,'[5]Cells Huawei 19042026 15h'!$B:$B,'[5]Cells Huawei 19042026 15h'!$B:$B,"")</f>
        <v/>
      </c>
      <c r="BN475" s="9" t="str">
        <f>_xlfn.XLOOKUP(B475,'[6]cells down 19042026 9H40'!$B:$B,'[6]cells down 19042026 9H40'!$B:$B,"")</f>
        <v/>
      </c>
      <c r="BO475" s="9" t="s">
        <v>874</v>
      </c>
      <c r="BP475" s="9" t="s">
        <v>5537</v>
      </c>
    </row>
    <row r="476" spans="1:68" s="9" customFormat="1" x14ac:dyDescent="0.35">
      <c r="A476" s="1" t="s">
        <v>719</v>
      </c>
      <c r="B476" s="8" t="s">
        <v>967</v>
      </c>
      <c r="C476" s="3" t="str">
        <f>_xlfn.XLOOKUP(B476,'[1]daily break down'!$D:$D,'[1]daily break down'!$E:$E,"")</f>
        <v>EXTREME-NORD</v>
      </c>
      <c r="D476" s="1" t="s">
        <v>11</v>
      </c>
      <c r="E476" s="1" t="s">
        <v>12</v>
      </c>
      <c r="F476" s="3" t="s">
        <v>55</v>
      </c>
      <c r="G476" s="1" t="s">
        <v>719</v>
      </c>
      <c r="H476" s="40" t="str">
        <f>_xlfn.XLOOKUP(B476,[2]CALCULATION!$B:$B,[2]CALCULATION!$H:$H,"")</f>
        <v>NOKIA</v>
      </c>
      <c r="I476" s="34">
        <v>0.23333032236829862</v>
      </c>
      <c r="J476" s="34">
        <v>0.59597723953319981</v>
      </c>
      <c r="K476" s="34">
        <v>0.92546130111667813</v>
      </c>
      <c r="L476" s="34">
        <v>0</v>
      </c>
      <c r="M476" s="34">
        <v>0</v>
      </c>
      <c r="N476" s="34">
        <v>0</v>
      </c>
      <c r="O476" s="34">
        <v>0</v>
      </c>
      <c r="P476" s="34">
        <v>0.10539955596344142</v>
      </c>
      <c r="Q476" s="34">
        <v>0</v>
      </c>
      <c r="R476" s="34">
        <v>0.11074796143878519</v>
      </c>
      <c r="S476" s="109">
        <v>0</v>
      </c>
      <c r="T476" s="109">
        <f>_xlfn.XLOOKUP(B476,'[3]Nur des jours'!$B:$B,'[3]Nur des jours'!$U:$U,"")</f>
        <v>0.42694501507528732</v>
      </c>
      <c r="U476" s="109">
        <v>0.13122420095732315</v>
      </c>
      <c r="V476" s="109">
        <v>1.9673216462817208E-2</v>
      </c>
      <c r="W476" s="109">
        <v>0.42694501507528737</v>
      </c>
      <c r="X476" s="109">
        <v>6.02129584658272E-2</v>
      </c>
      <c r="Y476" s="109">
        <v>7.0129256849387617E-2</v>
      </c>
      <c r="Z476" s="109">
        <v>5.1668221885495955E-2</v>
      </c>
      <c r="AA476" s="109">
        <v>0</v>
      </c>
      <c r="AB476" s="109">
        <v>0.20790936558055348</v>
      </c>
      <c r="AC476" s="109">
        <v>0.48247165369750888</v>
      </c>
      <c r="AD476" s="109">
        <v>0</v>
      </c>
      <c r="AE476" s="109">
        <v>6.8896907540100388E-2</v>
      </c>
      <c r="AF476" s="109">
        <v>6.8896907540100388E-2</v>
      </c>
      <c r="AG476" s="57" t="str">
        <f>_xlfn.XLOOKUP(B476,[3]CALCULATION!$B:$B,[3]CALCULATION!$M:$M,"")</f>
        <v>Insecurity</v>
      </c>
      <c r="AH476" s="57"/>
      <c r="AI476" s="56" t="str" cm="1">
        <f t="array" ref="AI476">IFERROR(_xlfn.IFS(
AK476="MPR ISSUE","PDH",
AK476="BSS Hardware Issue","BSS",
AK476="Sites strategiques, MLL, Pylone, etc.","ENVTECH",
AK476="AKTIVCO DEFAUT GE &amp; POWER Cabinet","AKTIVCO",
AK476="AKTIVCO Coupure ENEO &amp; Baisse de tension","AKTIVCO GRID ONLY",
AK476="Coupure ENEO &amp; Baisse de tension","IHS GRID ONLY",
AK476="Defaut GE &amp; POWER Cabinet","IHS",
AK476="Sharing","Partners",
AK476="Sites strategiques &amp; DataCenter","SST &amp; DC",
AK476="Exclu","Exclu",
AK476="SAT","SAT",
AK476="SPARE-ISSUE","SPARE-ISSUE",
AK476="Fiber CAmtel","TRANS_FO_CAMTEL",
AK476="Fiber AOF","Fiber AOF",
AK476="Projet OCM (HUAWEI)","TRAVAUX-HUAWEI",
AK476="Projet OCM (NOKIA)","TRAVAUX-NOKIA",
AK476="ACCESS-ISSUE","ACCESS-ISSUE",
AK476="Projet OCM (ZTE, NOKIA, autres projets)","TRAVAUX OCM",
AK476="No root CAuse","No root cause",
AK476="ODU HS","PDH",
AK476="IP &amp; VLAN","PDH",
AK476="Warehouse HUAWEI","SPARE-ISSUE",
AK476="SPARE-HS","SPARE-ISSUE",
AK476="Power Telco","BSS",AK476="no impacts","no impacts"
),"")</f>
        <v>No root cause</v>
      </c>
      <c r="AJ476" s="56" t="str" cm="1">
        <f t="array" ref="AJ476">IFERROR(_xlfn.IFS(
AK476="MPR ISSUE","TX ISSUE",
AK476="BSS Hardware Issue","RAN ISSUE",
AK476="Sites strategiques, MLL, Pylone, etc.","ENVTECH",
AK476="AKTIVCO DEFAUT GE &amp; POWER Cabinet","POWER ISSUE",
AK476="AKTIVCO Coupure ENEO &amp; Baisse de tension","POWER ISSUE",
AK476="Coupure ENEO &amp; Baisse de tension","POWER ISSUE",
AK476="Defaut GE &amp; POWER Cabinet","POWER ISSUE",
AK476="Sharing","POWER ISSUE",
AK476="Sites strategiques &amp; DataCenter","POWER ISSUE",
AK476="Exclu","Exclu",
AK476="SAT","TX ISSUE",
AK476="SPARE-ISSUE","SPARE-ISSUE",
AK476="Fiber CAmtel","TX ISSUE",
AK476="Fiber AOF","TX ISSUE",
AK476="Projet OCM (HUAWEI)","TRAVAUX-HUAWEI",
AK476="Projet OCM (NOKIA)","TRAVAUX -NOKIA",
AK476="ACCESS-ISSUE","ACCESS-ISSUE",
AK476="Projet OCM (ZTE, NOKIA, autres projets)","TRAVAUX OCM",
AK476="No root CAuse","No root cause",
AK476="ODU HS","TX ISSUE",
AK476="IP &amp; VLAN","TX ISSUE",
AK476="Warehouse HUAWEI","SPARE-ISSUE",
AK476="SPARE-HS","SPARE-ISSUE",
AK476="Power Telco","RAN ISSUE",AK476="no impacts","no impacts"
),"")</f>
        <v>No root cause</v>
      </c>
      <c r="AK476" s="81" t="s">
        <v>5620</v>
      </c>
      <c r="AL476" s="56" t="str" cm="1">
        <f t="array" ref="AL476">IFERROR(_xlfn.IFS(
AK476="MPR ISSUE","ACTIVE",
AK476="BSS Hardware Issue","ACTIVE",
AK476="Sites strategiques, MLL, Pylone, etc.","PASSIVE",
AK476="AKTIVCO DEFAUT GE &amp; POWER Cabinet","PASSIVE",
AK476="AKTIVCO Coupure ENEO &amp; Baisse de tension","PASSIVE",
AK476="Coupure ENEO &amp; Baisse de tension","PASSIVE",
AK476="Defaut GE &amp; POWER Cabinet","PASSIVE",
AK476="Sharing","PASSIVE",
AK476="Sites strategiques &amp; DataCenter","PASSIVE",
AK476="Exclu","Exclu",
AK476="SAT","ACTIVE",
AK476="SPARE-ISSUE","SPARE-ISSUE",
AK476="Fiber CAmtel","ACTIVE",
AK476="Fiber AOF","ACTIVE",
AK476="Projet OCM (HUAWEI)","PLANNED WORKS",
AK476="Projet OCM (NOKIA)","PLANNED WORKS",
AK476="ACCESS-ISSUE","ACCESS-ISSUE",
AK476="Projet OCM (ZTE, NOKIA, autres projets)","PLANNED WORKS",
AK476="No root CAuse","No root cause",
AK476="ODU HS","ACTIVE",
AK476="IP &amp; VLAN","ACTIVE",
AK476="Warehouse HUAWEI","SPARE-ISSUE",
AK476="SPARE-HS","SPARE-ISSUE",
AK476="Power Telco","ACTIVE", AK476="no impacts","no impacts"
),"")</f>
        <v>No root cause</v>
      </c>
      <c r="AM476" s="108" t="s">
        <v>5537</v>
      </c>
      <c r="AN476" s="117" t="s">
        <v>967</v>
      </c>
      <c r="AP476" s="23" t="s">
        <v>5537</v>
      </c>
      <c r="AQ476" s="23" t="s">
        <v>5537</v>
      </c>
      <c r="AR476" s="7"/>
      <c r="AS476" s="6"/>
      <c r="AT476" s="7"/>
      <c r="AU476" s="3" t="s">
        <v>5537</v>
      </c>
      <c r="AV476" s="24" t="s">
        <v>5537</v>
      </c>
      <c r="AW476" s="24" t="s">
        <v>5537</v>
      </c>
      <c r="AX476" s="24" t="s">
        <v>5537</v>
      </c>
      <c r="AY476" s="24" t="s">
        <v>5537</v>
      </c>
      <c r="AZ476" s="24" t="s">
        <v>5537</v>
      </c>
      <c r="BA476" s="24" t="s">
        <v>5537</v>
      </c>
      <c r="BB476" s="24" t="s">
        <v>5537</v>
      </c>
      <c r="BC476" s="24" t="s">
        <v>5537</v>
      </c>
      <c r="BD476" s="24" t="s">
        <v>5537</v>
      </c>
      <c r="BE476" s="24" t="s">
        <v>5537</v>
      </c>
      <c r="BF476" s="24" t="s">
        <v>5537</v>
      </c>
      <c r="BG476" s="24" t="s">
        <v>5537</v>
      </c>
      <c r="BH476" s="24" t="s">
        <v>5537</v>
      </c>
      <c r="BI476" s="9" t="s">
        <v>5537</v>
      </c>
      <c r="BJ476" s="14"/>
      <c r="BK476" s="14" t="s">
        <v>5537</v>
      </c>
      <c r="BL476" s="14" t="str">
        <f>_xlfn.XLOOKUP(B476,'[4]cell downs 18042026 17h'!$B:$B,'[4]cell downs 18042026 17h'!$B:$B,"")</f>
        <v/>
      </c>
      <c r="BM476" s="14" t="str">
        <f>_xlfn.XLOOKUP(B476,'[5]Cells Huawei 19042026 15h'!$B:$B,'[5]Cells Huawei 19042026 15h'!$B:$B,"")</f>
        <v/>
      </c>
      <c r="BN476" s="9" t="str">
        <f>_xlfn.XLOOKUP(B476,'[6]cells down 19042026 9H40'!$B:$B,'[6]cells down 19042026 9H40'!$B:$B,"")</f>
        <v/>
      </c>
      <c r="BO476" s="9" t="s">
        <v>967</v>
      </c>
      <c r="BP476" s="9" t="s">
        <v>5537</v>
      </c>
    </row>
    <row r="477" spans="1:68" s="9" customFormat="1" x14ac:dyDescent="0.35">
      <c r="A477" s="1" t="s">
        <v>2664</v>
      </c>
      <c r="B477" s="8" t="s">
        <v>2665</v>
      </c>
      <c r="C477" s="3" t="str">
        <f>_xlfn.XLOOKUP(B477,'[1]daily break down'!$D:$D,'[1]daily break down'!$E:$E,"")</f>
        <v>NORD-OUEST</v>
      </c>
      <c r="D477" s="1" t="s">
        <v>11</v>
      </c>
      <c r="E477" s="1" t="s">
        <v>96</v>
      </c>
      <c r="F477" s="3" t="s">
        <v>51</v>
      </c>
      <c r="G477" s="1" t="s">
        <v>2666</v>
      </c>
      <c r="H477" s="40" t="str">
        <f>_xlfn.XLOOKUP(B477,[2]CALCULATION!$B:$B,[2]CALCULATION!$H:$H,"")</f>
        <v>NOKIA</v>
      </c>
      <c r="I477" s="34">
        <v>0.35081454641455784</v>
      </c>
      <c r="J477" s="34">
        <v>1.2496430641098382</v>
      </c>
      <c r="K477" s="34">
        <v>0.49341021110912137</v>
      </c>
      <c r="L477" s="34">
        <v>3.210314097131252E-3</v>
      </c>
      <c r="M477" s="34">
        <v>2.0729178227549707</v>
      </c>
      <c r="N477" s="34">
        <v>3.4778402718922321E-3</v>
      </c>
      <c r="O477" s="34">
        <v>9.8092930745676855E-3</v>
      </c>
      <c r="P477" s="34">
        <v>1.3376308738047311E-3</v>
      </c>
      <c r="Q477" s="34">
        <v>0.69206443070218904</v>
      </c>
      <c r="R477" s="34">
        <v>3.3468687654568314</v>
      </c>
      <c r="S477" s="109">
        <v>2.5390984856861061</v>
      </c>
      <c r="T477" s="109">
        <f>_xlfn.XLOOKUP(B477,'[3]Nur des jours'!$B:$B,'[3]Nur des jours'!$U:$U,"")</f>
        <v>7.3123821101323244E-3</v>
      </c>
      <c r="U477" s="109">
        <v>5.3505234952187534E-3</v>
      </c>
      <c r="V477" s="109">
        <v>1.2825383168822571</v>
      </c>
      <c r="W477" s="109">
        <v>7.3123821101323235E-3</v>
      </c>
      <c r="X477" s="109">
        <v>0</v>
      </c>
      <c r="Y477" s="109">
        <v>2.2293847896745519E-3</v>
      </c>
      <c r="Z477" s="109">
        <v>7.5317535734363034E-2</v>
      </c>
      <c r="AA477" s="109">
        <v>6.3314528026756243E-3</v>
      </c>
      <c r="AB477" s="109">
        <v>0</v>
      </c>
      <c r="AC477" s="109">
        <v>0.18534505153691516</v>
      </c>
      <c r="AD477" s="109">
        <v>0.12564346454229824</v>
      </c>
      <c r="AE477" s="109">
        <v>6.8647216443656706E-2</v>
      </c>
      <c r="AF477" s="109">
        <v>6.8647216443656706E-2</v>
      </c>
      <c r="AG477" s="57" t="str">
        <f>_xlfn.XLOOKUP(B477,[3]CALCULATION!$B:$B,[3]CALCULATION!$M:$M,"")</f>
        <v>Insecurity</v>
      </c>
      <c r="AH477" s="57"/>
      <c r="AI477" s="56" t="str" cm="1">
        <f t="array" ref="AI477">IFERROR(_xlfn.IFS(
AK477="MPR ISSUE","PDH",
AK477="BSS Hardware Issue","BSS",
AK477="Sites strategiques, MLL, Pylone, etc.","ENVTECH",
AK477="AKTIVCO DEFAUT GE &amp; POWER Cabinet","AKTIVCO",
AK477="AKTIVCO Coupure ENEO &amp; Baisse de tension","AKTIVCO GRID ONLY",
AK477="Coupure ENEO &amp; Baisse de tension","IHS GRID ONLY",
AK477="Defaut GE &amp; POWER Cabinet","IHS",
AK477="Sharing","Partners",
AK477="Sites strategiques &amp; DataCenter","SST &amp; DC",
AK477="Exclu","Exclu",
AK477="SAT","SAT",
AK477="SPARE-ISSUE","SPARE-ISSUE",
AK477="Fiber CAmtel","TRANS_FO_CAMTEL",
AK477="Fiber AOF","Fiber AOF",
AK477="Projet OCM (HUAWEI)","TRAVAUX-HUAWEI",
AK477="Projet OCM (NOKIA)","TRAVAUX-NOKIA",
AK477="ACCESS-ISSUE","ACCESS-ISSUE",
AK477="Projet OCM (ZTE, NOKIA, autres projets)","TRAVAUX OCM",
AK477="No root CAuse","No root cause",
AK477="ODU HS","PDH",
AK477="IP &amp; VLAN","PDH",
AK477="Warehouse HUAWEI","SPARE-ISSUE",
AK477="SPARE-HS","SPARE-ISSUE",
AK477="Power Telco","BSS",AK477="no impacts","no impacts"
),"")</f>
        <v>No root cause</v>
      </c>
      <c r="AJ477" s="56" t="str" cm="1">
        <f t="array" ref="AJ477">IFERROR(_xlfn.IFS(
AK477="MPR ISSUE","TX ISSUE",
AK477="BSS Hardware Issue","RAN ISSUE",
AK477="Sites strategiques, MLL, Pylone, etc.","ENVTECH",
AK477="AKTIVCO DEFAUT GE &amp; POWER Cabinet","POWER ISSUE",
AK477="AKTIVCO Coupure ENEO &amp; Baisse de tension","POWER ISSUE",
AK477="Coupure ENEO &amp; Baisse de tension","POWER ISSUE",
AK477="Defaut GE &amp; POWER Cabinet","POWER ISSUE",
AK477="Sharing","POWER ISSUE",
AK477="Sites strategiques &amp; DataCenter","POWER ISSUE",
AK477="Exclu","Exclu",
AK477="SAT","TX ISSUE",
AK477="SPARE-ISSUE","SPARE-ISSUE",
AK477="Fiber CAmtel","TX ISSUE",
AK477="Fiber AOF","TX ISSUE",
AK477="Projet OCM (HUAWEI)","TRAVAUX-HUAWEI",
AK477="Projet OCM (NOKIA)","TRAVAUX -NOKIA",
AK477="ACCESS-ISSUE","ACCESS-ISSUE",
AK477="Projet OCM (ZTE, NOKIA, autres projets)","TRAVAUX OCM",
AK477="No root CAuse","No root cause",
AK477="ODU HS","TX ISSUE",
AK477="IP &amp; VLAN","TX ISSUE",
AK477="Warehouse HUAWEI","SPARE-ISSUE",
AK477="SPARE-HS","SPARE-ISSUE",
AK477="Power Telco","RAN ISSUE",AK477="no impacts","no impacts"
),"")</f>
        <v>No root cause</v>
      </c>
      <c r="AK477" s="81" t="s">
        <v>5620</v>
      </c>
      <c r="AL477" s="56" t="str" cm="1">
        <f t="array" ref="AL477">IFERROR(_xlfn.IFS(
AK477="MPR ISSUE","ACTIVE",
AK477="BSS Hardware Issue","ACTIVE",
AK477="Sites strategiques, MLL, Pylone, etc.","PASSIVE",
AK477="AKTIVCO DEFAUT GE &amp; POWER Cabinet","PASSIVE",
AK477="AKTIVCO Coupure ENEO &amp; Baisse de tension","PASSIVE",
AK477="Coupure ENEO &amp; Baisse de tension","PASSIVE",
AK477="Defaut GE &amp; POWER Cabinet","PASSIVE",
AK477="Sharing","PASSIVE",
AK477="Sites strategiques &amp; DataCenter","PASSIVE",
AK477="Exclu","Exclu",
AK477="SAT","ACTIVE",
AK477="SPARE-ISSUE","SPARE-ISSUE",
AK477="Fiber CAmtel","ACTIVE",
AK477="Fiber AOF","ACTIVE",
AK477="Projet OCM (HUAWEI)","PLANNED WORKS",
AK477="Projet OCM (NOKIA)","PLANNED WORKS",
AK477="ACCESS-ISSUE","ACCESS-ISSUE",
AK477="Projet OCM (ZTE, NOKIA, autres projets)","PLANNED WORKS",
AK477="No root CAuse","No root cause",
AK477="ODU HS","ACTIVE",
AK477="IP &amp; VLAN","ACTIVE",
AK477="Warehouse HUAWEI","SPARE-ISSUE",
AK477="SPARE-HS","SPARE-ISSUE",
AK477="Power Telco","ACTIVE", AK477="no impacts","no impacts"
),"")</f>
        <v>No root cause</v>
      </c>
      <c r="AM477" s="108" t="s">
        <v>5537</v>
      </c>
      <c r="AN477" s="117" t="s">
        <v>2665</v>
      </c>
      <c r="AP477" s="23" t="s">
        <v>5537</v>
      </c>
      <c r="AQ477" s="23" t="s">
        <v>5537</v>
      </c>
      <c r="AR477" s="7"/>
      <c r="AS477" s="6"/>
      <c r="AT477" s="7"/>
      <c r="AU477" s="3" t="s">
        <v>5537</v>
      </c>
      <c r="AV477" s="24" t="s">
        <v>5537</v>
      </c>
      <c r="AW477" s="24" t="s">
        <v>5537</v>
      </c>
      <c r="AX477" s="24" t="s">
        <v>5537</v>
      </c>
      <c r="AY477" s="24" t="s">
        <v>5537</v>
      </c>
      <c r="AZ477" s="24" t="s">
        <v>5537</v>
      </c>
      <c r="BA477" s="24" t="s">
        <v>5537</v>
      </c>
      <c r="BB477" s="24" t="s">
        <v>5537</v>
      </c>
      <c r="BC477" s="24" t="s">
        <v>5537</v>
      </c>
      <c r="BD477" s="24" t="s">
        <v>5537</v>
      </c>
      <c r="BE477" s="24" t="s">
        <v>5537</v>
      </c>
      <c r="BF477" s="24" t="s">
        <v>5537</v>
      </c>
      <c r="BG477" s="24" t="s">
        <v>5537</v>
      </c>
      <c r="BH477" s="24" t="s">
        <v>5537</v>
      </c>
      <c r="BI477" s="9" t="s">
        <v>5537</v>
      </c>
      <c r="BJ477" s="14"/>
      <c r="BK477" s="14" t="s">
        <v>5537</v>
      </c>
      <c r="BL477" s="14" t="str">
        <f>_xlfn.XLOOKUP(B477,'[4]cell downs 18042026 17h'!$B:$B,'[4]cell downs 18042026 17h'!$B:$B,"")</f>
        <v/>
      </c>
      <c r="BM477" s="14" t="str">
        <f>_xlfn.XLOOKUP(B477,'[5]Cells Huawei 19042026 15h'!$B:$B,'[5]Cells Huawei 19042026 15h'!$B:$B,"")</f>
        <v/>
      </c>
      <c r="BN477" s="9" t="str">
        <f>_xlfn.XLOOKUP(B477,'[6]cells down 19042026 9H40'!$B:$B,'[6]cells down 19042026 9H40'!$B:$B,"")</f>
        <v/>
      </c>
      <c r="BO477" s="9" t="s">
        <v>2665</v>
      </c>
      <c r="BP477" s="9" t="s">
        <v>318</v>
      </c>
    </row>
    <row r="478" spans="1:68" s="9" customFormat="1" x14ac:dyDescent="0.35">
      <c r="A478" s="1" t="s">
        <v>880</v>
      </c>
      <c r="B478" s="8" t="s">
        <v>881</v>
      </c>
      <c r="C478" s="3" t="str">
        <f>_xlfn.XLOOKUP(B478,'[1]daily break down'!$D:$D,'[1]daily break down'!$E:$E,"")</f>
        <v>SUD-OUEST</v>
      </c>
      <c r="D478" s="1"/>
      <c r="E478" s="1"/>
      <c r="F478" s="3" t="s">
        <v>13</v>
      </c>
      <c r="G478" s="1" t="s">
        <v>882</v>
      </c>
      <c r="H478" s="40" t="str">
        <f>_xlfn.XLOOKUP(B478,[2]CALCULATION!$B:$B,[2]CALCULATION!$H:$H,"")</f>
        <v>NOKIA</v>
      </c>
      <c r="I478" s="34">
        <v>0</v>
      </c>
      <c r="J478" s="34">
        <v>0</v>
      </c>
      <c r="K478" s="34">
        <v>0.10932903008563702</v>
      </c>
      <c r="L478" s="34">
        <v>0</v>
      </c>
      <c r="M478" s="34">
        <v>0</v>
      </c>
      <c r="N478" s="34">
        <v>3.5135104285269843E-2</v>
      </c>
      <c r="O478" s="34">
        <v>5.7607302965188768E-2</v>
      </c>
      <c r="P478" s="34">
        <v>0</v>
      </c>
      <c r="Q478" s="34">
        <v>0</v>
      </c>
      <c r="R478" s="34">
        <v>1.0701046990439218E-3</v>
      </c>
      <c r="S478" s="109">
        <v>0</v>
      </c>
      <c r="T478" s="109">
        <f>_xlfn.XLOOKUP(B478,'[3]Nur des jours'!$B:$B,'[3]Nur des jours'!$U:$U,"")</f>
        <v>0</v>
      </c>
      <c r="U478" s="109">
        <v>0</v>
      </c>
      <c r="V478" s="109">
        <v>0</v>
      </c>
      <c r="W478" s="109">
        <v>0</v>
      </c>
      <c r="X478" s="109">
        <v>0</v>
      </c>
      <c r="Y478" s="109">
        <v>1.3554659521220896E-2</v>
      </c>
      <c r="Z478" s="109">
        <v>0</v>
      </c>
      <c r="AA478" s="109">
        <v>0</v>
      </c>
      <c r="AB478" s="109">
        <v>1.2484554822176806E-3</v>
      </c>
      <c r="AC478" s="109">
        <v>0</v>
      </c>
      <c r="AD478" s="109">
        <v>0.20134830047159086</v>
      </c>
      <c r="AE478" s="109">
        <v>6.759494682293056E-2</v>
      </c>
      <c r="AF478" s="109">
        <v>6.759494682293056E-2</v>
      </c>
      <c r="AG478" s="57" t="str">
        <f>_xlfn.XLOOKUP(B478,[3]CALCULATION!$B:$B,[3]CALCULATION!$M:$M,"")</f>
        <v>Insecurity</v>
      </c>
      <c r="AH478" s="57"/>
      <c r="AI478" s="56" t="str" cm="1">
        <f t="array" ref="AI478">IFERROR(_xlfn.IFS(
AK478="MPR ISSUE","PDH",
AK478="BSS Hardware Issue","BSS",
AK478="Sites strategiques, MLL, Pylone, etc.","ENVTECH",
AK478="AKTIVCO DEFAUT GE &amp; POWER Cabinet","AKTIVCO",
AK478="AKTIVCO Coupure ENEO &amp; Baisse de tension","AKTIVCO GRID ONLY",
AK478="Coupure ENEO &amp; Baisse de tension","IHS GRID ONLY",
AK478="Defaut GE &amp; POWER Cabinet","IHS",
AK478="Sharing","Partners",
AK478="Sites strategiques &amp; DataCenter","SST &amp; DC",
AK478="Exclu","Exclu",
AK478="SAT","SAT",
AK478="SPARE-ISSUE","SPARE-ISSUE",
AK478="Fiber CAmtel","TRANS_FO_CAMTEL",
AK478="Fiber AOF","Fiber AOF",
AK478="Projet OCM (HUAWEI)","TRAVAUX-HUAWEI",
AK478="Projet OCM (NOKIA)","TRAVAUX-NOKIA",
AK478="ACCESS-ISSUE","ACCESS-ISSUE",
AK478="Projet OCM (ZTE, NOKIA, autres projets)","TRAVAUX OCM",
AK478="No root CAuse","No root cause",
AK478="ODU HS","PDH",
AK478="IP &amp; VLAN","PDH",
AK478="Warehouse HUAWEI","SPARE-ISSUE",
AK478="SPARE-HS","SPARE-ISSUE",
AK478="Power Telco","BSS",AK478="no impacts","no impacts"
),"")</f>
        <v>No root cause</v>
      </c>
      <c r="AJ478" s="56" t="str" cm="1">
        <f t="array" ref="AJ478">IFERROR(_xlfn.IFS(
AK478="MPR ISSUE","TX ISSUE",
AK478="BSS Hardware Issue","RAN ISSUE",
AK478="Sites strategiques, MLL, Pylone, etc.","ENVTECH",
AK478="AKTIVCO DEFAUT GE &amp; POWER Cabinet","POWER ISSUE",
AK478="AKTIVCO Coupure ENEO &amp; Baisse de tension","POWER ISSUE",
AK478="Coupure ENEO &amp; Baisse de tension","POWER ISSUE",
AK478="Defaut GE &amp; POWER Cabinet","POWER ISSUE",
AK478="Sharing","POWER ISSUE",
AK478="Sites strategiques &amp; DataCenter","POWER ISSUE",
AK478="Exclu","Exclu",
AK478="SAT","TX ISSUE",
AK478="SPARE-ISSUE","SPARE-ISSUE",
AK478="Fiber CAmtel","TX ISSUE",
AK478="Fiber AOF","TX ISSUE",
AK478="Projet OCM (HUAWEI)","TRAVAUX-HUAWEI",
AK478="Projet OCM (NOKIA)","TRAVAUX -NOKIA",
AK478="ACCESS-ISSUE","ACCESS-ISSUE",
AK478="Projet OCM (ZTE, NOKIA, autres projets)","TRAVAUX OCM",
AK478="No root CAuse","No root cause",
AK478="ODU HS","TX ISSUE",
AK478="IP &amp; VLAN","TX ISSUE",
AK478="Warehouse HUAWEI","SPARE-ISSUE",
AK478="SPARE-HS","SPARE-ISSUE",
AK478="Power Telco","RAN ISSUE",AK478="no impacts","no impacts"
),"")</f>
        <v>No root cause</v>
      </c>
      <c r="AK478" s="81" t="s">
        <v>5620</v>
      </c>
      <c r="AL478" s="56" t="str" cm="1">
        <f t="array" ref="AL478">IFERROR(_xlfn.IFS(
AK478="MPR ISSUE","ACTIVE",
AK478="BSS Hardware Issue","ACTIVE",
AK478="Sites strategiques, MLL, Pylone, etc.","PASSIVE",
AK478="AKTIVCO DEFAUT GE &amp; POWER Cabinet","PASSIVE",
AK478="AKTIVCO Coupure ENEO &amp; Baisse de tension","PASSIVE",
AK478="Coupure ENEO &amp; Baisse de tension","PASSIVE",
AK478="Defaut GE &amp; POWER Cabinet","PASSIVE",
AK478="Sharing","PASSIVE",
AK478="Sites strategiques &amp; DataCenter","PASSIVE",
AK478="Exclu","Exclu",
AK478="SAT","ACTIVE",
AK478="SPARE-ISSUE","SPARE-ISSUE",
AK478="Fiber CAmtel","ACTIVE",
AK478="Fiber AOF","ACTIVE",
AK478="Projet OCM (HUAWEI)","PLANNED WORKS",
AK478="Projet OCM (NOKIA)","PLANNED WORKS",
AK478="ACCESS-ISSUE","ACCESS-ISSUE",
AK478="Projet OCM (ZTE, NOKIA, autres projets)","PLANNED WORKS",
AK478="No root CAuse","No root cause",
AK478="ODU HS","ACTIVE",
AK478="IP &amp; VLAN","ACTIVE",
AK478="Warehouse HUAWEI","SPARE-ISSUE",
AK478="SPARE-HS","SPARE-ISSUE",
AK478="Power Telco","ACTIVE", AK478="no impacts","no impacts"
),"")</f>
        <v>No root cause</v>
      </c>
      <c r="AM478" s="108" t="s">
        <v>5537</v>
      </c>
      <c r="AN478" s="117" t="s">
        <v>881</v>
      </c>
      <c r="AP478" s="23" t="s">
        <v>5537</v>
      </c>
      <c r="AQ478" s="23" t="s">
        <v>5537</v>
      </c>
      <c r="AR478" s="7"/>
      <c r="AS478" s="6"/>
      <c r="AT478" s="7"/>
      <c r="AU478" s="3" t="s">
        <v>5537</v>
      </c>
      <c r="AV478" s="24" t="s">
        <v>5537</v>
      </c>
      <c r="AW478" s="24" t="s">
        <v>5537</v>
      </c>
      <c r="AX478" s="24" t="s">
        <v>5537</v>
      </c>
      <c r="AY478" s="24" t="s">
        <v>5537</v>
      </c>
      <c r="AZ478" s="24" t="s">
        <v>5537</v>
      </c>
      <c r="BA478" s="24" t="s">
        <v>5537</v>
      </c>
      <c r="BB478" s="24" t="s">
        <v>5537</v>
      </c>
      <c r="BC478" s="24" t="s">
        <v>5537</v>
      </c>
      <c r="BD478" s="24" t="s">
        <v>5537</v>
      </c>
      <c r="BE478" s="24" t="s">
        <v>5537</v>
      </c>
      <c r="BF478" s="24" t="s">
        <v>5537</v>
      </c>
      <c r="BG478" s="24" t="s">
        <v>5537</v>
      </c>
      <c r="BH478" s="24" t="s">
        <v>5537</v>
      </c>
      <c r="BI478" s="9" t="s">
        <v>5537</v>
      </c>
      <c r="BJ478" s="14"/>
      <c r="BK478" s="14" t="s">
        <v>5537</v>
      </c>
      <c r="BL478" s="14" t="str">
        <f>_xlfn.XLOOKUP(B478,'[4]cell downs 18042026 17h'!$B:$B,'[4]cell downs 18042026 17h'!$B:$B,"")</f>
        <v/>
      </c>
      <c r="BM478" s="14" t="str">
        <f>_xlfn.XLOOKUP(B478,'[5]Cells Huawei 19042026 15h'!$B:$B,'[5]Cells Huawei 19042026 15h'!$B:$B,"")</f>
        <v/>
      </c>
      <c r="BN478" s="9" t="str">
        <f>_xlfn.XLOOKUP(B478,'[6]cells down 19042026 9H40'!$B:$B,'[6]cells down 19042026 9H40'!$B:$B,"")</f>
        <v/>
      </c>
      <c r="BO478" s="9" t="s">
        <v>881</v>
      </c>
      <c r="BP478" s="9" t="s">
        <v>5537</v>
      </c>
    </row>
    <row r="479" spans="1:68" s="9" customFormat="1" x14ac:dyDescent="0.35">
      <c r="A479" s="7" t="s">
        <v>2789</v>
      </c>
      <c r="B479" s="6" t="s">
        <v>2790</v>
      </c>
      <c r="C479" s="3" t="str">
        <f>_xlfn.XLOOKUP(B479,'[1]daily break down'!$D:$D,'[1]daily break down'!$E:$E,"")</f>
        <v>CENTRE</v>
      </c>
      <c r="D479" s="7" t="s">
        <v>11</v>
      </c>
      <c r="E479" s="7" t="s">
        <v>12</v>
      </c>
      <c r="F479" s="3" t="s">
        <v>37</v>
      </c>
      <c r="G479" s="24"/>
      <c r="H479" s="40" t="str">
        <f>_xlfn.XLOOKUP(B479,[2]CALCULATION!$B:$B,[2]CALCULATION!$H:$H,"")</f>
        <v>NOKIA</v>
      </c>
      <c r="I479" s="34">
        <v>3.0028888666653181E-2</v>
      </c>
      <c r="J479" s="34">
        <v>0.71317429525109188</v>
      </c>
      <c r="K479" s="34">
        <v>3.1391104528937732</v>
      </c>
      <c r="L479" s="34">
        <v>7.2490029678977899E-2</v>
      </c>
      <c r="M479" s="34">
        <v>0.22375489310628435</v>
      </c>
      <c r="N479" s="34">
        <v>1.7835078317411958E-5</v>
      </c>
      <c r="O479" s="34">
        <v>5.3505234952120087E-5</v>
      </c>
      <c r="P479" s="34">
        <v>0.15326658433751628</v>
      </c>
      <c r="Q479" s="34">
        <v>4.0678448915496022</v>
      </c>
      <c r="R479" s="34">
        <v>8.9175391587117684E-5</v>
      </c>
      <c r="S479" s="109">
        <v>1.0701046990435595E-4</v>
      </c>
      <c r="T479" s="109">
        <f>_xlfn.XLOOKUP(B479,'[3]Nur des jours'!$B:$B,'[3]Nur des jours'!$U:$U,"")</f>
        <v>5.7859490972596754</v>
      </c>
      <c r="U479" s="109">
        <v>4.0182957206159458E-5</v>
      </c>
      <c r="V479" s="109">
        <v>0.78388736220618549</v>
      </c>
      <c r="W479" s="109">
        <v>5.7859490972596754</v>
      </c>
      <c r="X479" s="109">
        <v>6.087112229727204E-2</v>
      </c>
      <c r="Y479" s="109">
        <v>3.5670156634708122E-5</v>
      </c>
      <c r="Z479" s="109">
        <v>1.7835078317411958E-5</v>
      </c>
      <c r="AA479" s="109">
        <v>5.0027394680295517E-2</v>
      </c>
      <c r="AB479" s="109">
        <v>0.16387219162338032</v>
      </c>
      <c r="AC479" s="109">
        <v>9.0674196371833146E-2</v>
      </c>
      <c r="AD479" s="109">
        <v>8.7392600072761895E-2</v>
      </c>
      <c r="AE479" s="109">
        <v>6.7536736293065613E-2</v>
      </c>
      <c r="AF479" s="109">
        <v>6.7536736293065613E-2</v>
      </c>
      <c r="AG479" s="57" t="str">
        <f>_xlfn.XLOOKUP(B479,[3]CALCULATION!$B:$B,[3]CALCULATION!$M:$M,"")</f>
        <v>Operationnel</v>
      </c>
      <c r="AH479" s="57"/>
      <c r="AI479" s="56" t="str" cm="1">
        <f t="array" ref="AI479">IFERROR(_xlfn.IFS(
AK479="MPR ISSUE","PDH",
AK479="BSS Hardware Issue","BSS",
AK479="Sites strategiques, MLL, Pylone, etc.","ENVTECH",
AK479="AKTIVCO DEFAUT GE &amp; POWER Cabinet","AKTIVCO",
AK479="AKTIVCO Coupure ENEO &amp; Baisse de tension","AKTIVCO GRID ONLY",
AK479="Coupure ENEO &amp; Baisse de tension","IHS GRID ONLY",
AK479="Defaut GE &amp; POWER Cabinet","IHS",
AK479="Sharing","Partners",
AK479="Sites strategiques &amp; DataCenter","SST &amp; DC",
AK479="Exclu","Exclu",
AK479="SAT","SAT",
AK479="SPARE-ISSUE","SPARE-ISSUE",
AK479="Fiber CAmtel","TRANS_FO_CAMTEL",
AK479="Fiber AOF","Fiber AOF",
AK479="Projet OCM (HUAWEI)","TRAVAUX-HUAWEI",
AK479="Projet OCM (NOKIA)","TRAVAUX-NOKIA",
AK479="ACCESS-ISSUE","ACCESS-ISSUE",
AK479="Projet OCM (ZTE, NOKIA, autres projets)","TRAVAUX OCM",
AK479="No root CAuse","No root cause",
AK479="ODU HS","PDH",
AK479="IP &amp; VLAN","PDH",
AK479="Warehouse HUAWEI","SPARE-ISSUE",
AK479="SPARE-HS","SPARE-ISSUE",
AK479="Power Telco","BSS",AK479="no impacts","no impacts"
),"")</f>
        <v>No root cause</v>
      </c>
      <c r="AJ479" s="56" t="str" cm="1">
        <f t="array" ref="AJ479">IFERROR(_xlfn.IFS(
AK479="MPR ISSUE","TX ISSUE",
AK479="BSS Hardware Issue","RAN ISSUE",
AK479="Sites strategiques, MLL, Pylone, etc.","ENVTECH",
AK479="AKTIVCO DEFAUT GE &amp; POWER Cabinet","POWER ISSUE",
AK479="AKTIVCO Coupure ENEO &amp; Baisse de tension","POWER ISSUE",
AK479="Coupure ENEO &amp; Baisse de tension","POWER ISSUE",
AK479="Defaut GE &amp; POWER Cabinet","POWER ISSUE",
AK479="Sharing","POWER ISSUE",
AK479="Sites strategiques &amp; DataCenter","POWER ISSUE",
AK479="Exclu","Exclu",
AK479="SAT","TX ISSUE",
AK479="SPARE-ISSUE","SPARE-ISSUE",
AK479="Fiber CAmtel","TX ISSUE",
AK479="Fiber AOF","TX ISSUE",
AK479="Projet OCM (HUAWEI)","TRAVAUX-HUAWEI",
AK479="Projet OCM (NOKIA)","TRAVAUX -NOKIA",
AK479="ACCESS-ISSUE","ACCESS-ISSUE",
AK479="Projet OCM (ZTE, NOKIA, autres projets)","TRAVAUX OCM",
AK479="No root CAuse","No root cause",
AK479="ODU HS","TX ISSUE",
AK479="IP &amp; VLAN","TX ISSUE",
AK479="Warehouse HUAWEI","SPARE-ISSUE",
AK479="SPARE-HS","SPARE-ISSUE",
AK479="Power Telco","RAN ISSUE",AK479="no impacts","no impacts"
),"")</f>
        <v>No root cause</v>
      </c>
      <c r="AK479" s="81" t="s">
        <v>5620</v>
      </c>
      <c r="AL479" s="56" t="str" cm="1">
        <f t="array" ref="AL479">IFERROR(_xlfn.IFS(
AK479="MPR ISSUE","ACTIVE",
AK479="BSS Hardware Issue","ACTIVE",
AK479="Sites strategiques, MLL, Pylone, etc.","PASSIVE",
AK479="AKTIVCO DEFAUT GE &amp; POWER Cabinet","PASSIVE",
AK479="AKTIVCO Coupure ENEO &amp; Baisse de tension","PASSIVE",
AK479="Coupure ENEO &amp; Baisse de tension","PASSIVE",
AK479="Defaut GE &amp; POWER Cabinet","PASSIVE",
AK479="Sharing","PASSIVE",
AK479="Sites strategiques &amp; DataCenter","PASSIVE",
AK479="Exclu","Exclu",
AK479="SAT","ACTIVE",
AK479="SPARE-ISSUE","SPARE-ISSUE",
AK479="Fiber CAmtel","ACTIVE",
AK479="Fiber AOF","ACTIVE",
AK479="Projet OCM (HUAWEI)","PLANNED WORKS",
AK479="Projet OCM (NOKIA)","PLANNED WORKS",
AK479="ACCESS-ISSUE","ACCESS-ISSUE",
AK479="Projet OCM (ZTE, NOKIA, autres projets)","PLANNED WORKS",
AK479="No root CAuse","No root cause",
AK479="ODU HS","ACTIVE",
AK479="IP &amp; VLAN","ACTIVE",
AK479="Warehouse HUAWEI","SPARE-ISSUE",
AK479="SPARE-HS","SPARE-ISSUE",
AK479="Power Telco","ACTIVE", AK479="no impacts","no impacts"
),"")</f>
        <v>No root cause</v>
      </c>
      <c r="AM479" s="108" t="s">
        <v>5537</v>
      </c>
      <c r="AN479" s="117" t="s">
        <v>2790</v>
      </c>
      <c r="AP479" s="23" t="s">
        <v>5537</v>
      </c>
      <c r="AQ479" s="23" t="s">
        <v>5537</v>
      </c>
      <c r="AR479" s="7"/>
      <c r="AS479" s="6"/>
      <c r="AT479" s="7"/>
      <c r="AU479" s="3" t="s">
        <v>5537</v>
      </c>
      <c r="AV479" s="24" t="s">
        <v>5537</v>
      </c>
      <c r="AW479" s="24" t="s">
        <v>5537</v>
      </c>
      <c r="AX479" s="24" t="s">
        <v>5537</v>
      </c>
      <c r="AY479" s="24" t="s">
        <v>5537</v>
      </c>
      <c r="AZ479" s="24" t="s">
        <v>5537</v>
      </c>
      <c r="BA479" s="24" t="s">
        <v>5537</v>
      </c>
      <c r="BB479" s="24" t="s">
        <v>5537</v>
      </c>
      <c r="BC479" s="24" t="s">
        <v>5537</v>
      </c>
      <c r="BD479" s="24" t="s">
        <v>5537</v>
      </c>
      <c r="BE479" s="24" t="s">
        <v>5537</v>
      </c>
      <c r="BF479" s="24" t="s">
        <v>5537</v>
      </c>
      <c r="BG479" s="24" t="s">
        <v>5537</v>
      </c>
      <c r="BH479" s="24" t="s">
        <v>5537</v>
      </c>
      <c r="BI479" s="9" t="s">
        <v>5537</v>
      </c>
      <c r="BJ479" s="14"/>
      <c r="BK479" s="14" t="s">
        <v>5537</v>
      </c>
      <c r="BL479" s="14" t="str">
        <f>_xlfn.XLOOKUP(B479,'[4]cell downs 18042026 17h'!$B:$B,'[4]cell downs 18042026 17h'!$B:$B,"")</f>
        <v/>
      </c>
      <c r="BM479" s="14" t="str">
        <f>_xlfn.XLOOKUP(B479,'[5]Cells Huawei 19042026 15h'!$B:$B,'[5]Cells Huawei 19042026 15h'!$B:$B,"")</f>
        <v/>
      </c>
      <c r="BN479" s="9" t="str">
        <f>_xlfn.XLOOKUP(B479,'[6]cells down 19042026 9H40'!$B:$B,'[6]cells down 19042026 9H40'!$B:$B,"")</f>
        <v/>
      </c>
      <c r="BO479" s="9" t="s">
        <v>2790</v>
      </c>
      <c r="BP479" s="9" t="s">
        <v>5579</v>
      </c>
    </row>
    <row r="480" spans="1:68" s="9" customFormat="1" x14ac:dyDescent="0.35">
      <c r="A480" s="1" t="s">
        <v>685</v>
      </c>
      <c r="B480" s="8" t="s">
        <v>686</v>
      </c>
      <c r="C480" s="3" t="str">
        <f>_xlfn.XLOOKUP(B480,'[1]daily break down'!$D:$D,'[1]daily break down'!$E:$E,"")</f>
        <v>SUD-OUEST</v>
      </c>
      <c r="D480" s="1" t="s">
        <v>11</v>
      </c>
      <c r="E480" s="1" t="s">
        <v>154</v>
      </c>
      <c r="F480" s="3" t="s">
        <v>13</v>
      </c>
      <c r="G480" s="1" t="s">
        <v>687</v>
      </c>
      <c r="H480" s="40" t="str">
        <f>_xlfn.XLOOKUP(B480,[2]CALCULATION!$B:$B,[2]CALCULATION!$H:$H,"")</f>
        <v>NOKIA</v>
      </c>
      <c r="I480" s="34">
        <v>0</v>
      </c>
      <c r="J480" s="34">
        <v>0</v>
      </c>
      <c r="K480" s="34">
        <v>0</v>
      </c>
      <c r="L480" s="34">
        <v>0</v>
      </c>
      <c r="M480" s="34">
        <v>0</v>
      </c>
      <c r="N480" s="34">
        <v>0</v>
      </c>
      <c r="O480" s="34">
        <v>7.1924478255654997E-2</v>
      </c>
      <c r="P480" s="34">
        <v>0</v>
      </c>
      <c r="Q480" s="34">
        <v>0</v>
      </c>
      <c r="R480" s="34">
        <v>0</v>
      </c>
      <c r="S480" s="109">
        <v>0</v>
      </c>
      <c r="T480" s="109">
        <f>_xlfn.XLOOKUP(B480,'[3]Nur des jours'!$B:$B,'[3]Nur des jours'!$U:$U,"")</f>
        <v>0</v>
      </c>
      <c r="U480" s="109">
        <v>0</v>
      </c>
      <c r="V480" s="109">
        <v>0</v>
      </c>
      <c r="W480" s="109">
        <v>0</v>
      </c>
      <c r="X480" s="109">
        <v>0</v>
      </c>
      <c r="Y480" s="109">
        <v>2.9962931573225108E-2</v>
      </c>
      <c r="Z480" s="109">
        <v>0</v>
      </c>
      <c r="AA480" s="109">
        <v>0</v>
      </c>
      <c r="AB480" s="109">
        <v>6.242277411088403E-4</v>
      </c>
      <c r="AC480" s="109">
        <v>6.6069765675894954E-2</v>
      </c>
      <c r="AD480" s="109">
        <v>0.17080073509661356</v>
      </c>
      <c r="AE480" s="109">
        <v>6.6774533220330404E-2</v>
      </c>
      <c r="AF480" s="109">
        <v>6.6774533220330404E-2</v>
      </c>
      <c r="AG480" s="57" t="str">
        <f>_xlfn.XLOOKUP(B480,[3]CALCULATION!$B:$B,[3]CALCULATION!$M:$M,"")</f>
        <v>Insecurity</v>
      </c>
      <c r="AH480" s="57"/>
      <c r="AI480" s="56" t="str" cm="1">
        <f t="array" ref="AI480">IFERROR(_xlfn.IFS(
AK480="MPR ISSUE","PDH",
AK480="BSS Hardware Issue","BSS",
AK480="Sites strategiques, MLL, Pylone, etc.","ENVTECH",
AK480="AKTIVCO DEFAUT GE &amp; POWER Cabinet","AKTIVCO",
AK480="AKTIVCO Coupure ENEO &amp; Baisse de tension","AKTIVCO GRID ONLY",
AK480="Coupure ENEO &amp; Baisse de tension","IHS GRID ONLY",
AK480="Defaut GE &amp; POWER Cabinet","IHS",
AK480="Sharing","Partners",
AK480="Sites strategiques &amp; DataCenter","SST &amp; DC",
AK480="Exclu","Exclu",
AK480="SAT","SAT",
AK480="SPARE-ISSUE","SPARE-ISSUE",
AK480="Fiber CAmtel","TRANS_FO_CAMTEL",
AK480="Fiber AOF","Fiber AOF",
AK480="Projet OCM (HUAWEI)","TRAVAUX-HUAWEI",
AK480="Projet OCM (NOKIA)","TRAVAUX-NOKIA",
AK480="ACCESS-ISSUE","ACCESS-ISSUE",
AK480="Projet OCM (ZTE, NOKIA, autres projets)","TRAVAUX OCM",
AK480="No root CAuse","No root cause",
AK480="ODU HS","PDH",
AK480="IP &amp; VLAN","PDH",
AK480="Warehouse HUAWEI","SPARE-ISSUE",
AK480="SPARE-HS","SPARE-ISSUE",
AK480="Power Telco","BSS",AK480="no impacts","no impacts"
),"")</f>
        <v>No root cause</v>
      </c>
      <c r="AJ480" s="56" t="str" cm="1">
        <f t="array" ref="AJ480">IFERROR(_xlfn.IFS(
AK480="MPR ISSUE","TX ISSUE",
AK480="BSS Hardware Issue","RAN ISSUE",
AK480="Sites strategiques, MLL, Pylone, etc.","ENVTECH",
AK480="AKTIVCO DEFAUT GE &amp; POWER Cabinet","POWER ISSUE",
AK480="AKTIVCO Coupure ENEO &amp; Baisse de tension","POWER ISSUE",
AK480="Coupure ENEO &amp; Baisse de tension","POWER ISSUE",
AK480="Defaut GE &amp; POWER Cabinet","POWER ISSUE",
AK480="Sharing","POWER ISSUE",
AK480="Sites strategiques &amp; DataCenter","POWER ISSUE",
AK480="Exclu","Exclu",
AK480="SAT","TX ISSUE",
AK480="SPARE-ISSUE","SPARE-ISSUE",
AK480="Fiber CAmtel","TX ISSUE",
AK480="Fiber AOF","TX ISSUE",
AK480="Projet OCM (HUAWEI)","TRAVAUX-HUAWEI",
AK480="Projet OCM (NOKIA)","TRAVAUX -NOKIA",
AK480="ACCESS-ISSUE","ACCESS-ISSUE",
AK480="Projet OCM (ZTE, NOKIA, autres projets)","TRAVAUX OCM",
AK480="No root CAuse","No root cause",
AK480="ODU HS","TX ISSUE",
AK480="IP &amp; VLAN","TX ISSUE",
AK480="Warehouse HUAWEI","SPARE-ISSUE",
AK480="SPARE-HS","SPARE-ISSUE",
AK480="Power Telco","RAN ISSUE",AK480="no impacts","no impacts"
),"")</f>
        <v>No root cause</v>
      </c>
      <c r="AK480" s="81" t="s">
        <v>5620</v>
      </c>
      <c r="AL480" s="56" t="str" cm="1">
        <f t="array" ref="AL480">IFERROR(_xlfn.IFS(
AK480="MPR ISSUE","ACTIVE",
AK480="BSS Hardware Issue","ACTIVE",
AK480="Sites strategiques, MLL, Pylone, etc.","PASSIVE",
AK480="AKTIVCO DEFAUT GE &amp; POWER Cabinet","PASSIVE",
AK480="AKTIVCO Coupure ENEO &amp; Baisse de tension","PASSIVE",
AK480="Coupure ENEO &amp; Baisse de tension","PASSIVE",
AK480="Defaut GE &amp; POWER Cabinet","PASSIVE",
AK480="Sharing","PASSIVE",
AK480="Sites strategiques &amp; DataCenter","PASSIVE",
AK480="Exclu","Exclu",
AK480="SAT","ACTIVE",
AK480="SPARE-ISSUE","SPARE-ISSUE",
AK480="Fiber CAmtel","ACTIVE",
AK480="Fiber AOF","ACTIVE",
AK480="Projet OCM (HUAWEI)","PLANNED WORKS",
AK480="Projet OCM (NOKIA)","PLANNED WORKS",
AK480="ACCESS-ISSUE","ACCESS-ISSUE",
AK480="Projet OCM (ZTE, NOKIA, autres projets)","PLANNED WORKS",
AK480="No root CAuse","No root cause",
AK480="ODU HS","ACTIVE",
AK480="IP &amp; VLAN","ACTIVE",
AK480="Warehouse HUAWEI","SPARE-ISSUE",
AK480="SPARE-HS","SPARE-ISSUE",
AK480="Power Telco","ACTIVE", AK480="no impacts","no impacts"
),"")</f>
        <v>No root cause</v>
      </c>
      <c r="AM480" s="108" t="s">
        <v>5537</v>
      </c>
      <c r="AN480" s="117" t="s">
        <v>686</v>
      </c>
      <c r="AP480" s="23" t="s">
        <v>5537</v>
      </c>
      <c r="AQ480" s="23" t="s">
        <v>5537</v>
      </c>
      <c r="AR480" s="7"/>
      <c r="AS480" s="6"/>
      <c r="AT480" s="7"/>
      <c r="AU480" s="3" t="s">
        <v>5537</v>
      </c>
      <c r="AV480" s="24" t="s">
        <v>5537</v>
      </c>
      <c r="AW480" s="24" t="s">
        <v>5537</v>
      </c>
      <c r="AX480" s="24" t="s">
        <v>5537</v>
      </c>
      <c r="AY480" s="24" t="s">
        <v>5537</v>
      </c>
      <c r="AZ480" s="24" t="s">
        <v>5537</v>
      </c>
      <c r="BA480" s="24" t="s">
        <v>5537</v>
      </c>
      <c r="BB480" s="24" t="s">
        <v>5537</v>
      </c>
      <c r="BC480" s="24" t="s">
        <v>5537</v>
      </c>
      <c r="BD480" s="24" t="s">
        <v>5537</v>
      </c>
      <c r="BE480" s="24" t="s">
        <v>5537</v>
      </c>
      <c r="BF480" s="24" t="s">
        <v>5537</v>
      </c>
      <c r="BG480" s="24" t="s">
        <v>5537</v>
      </c>
      <c r="BH480" s="24" t="s">
        <v>5537</v>
      </c>
      <c r="BI480" s="9" t="s">
        <v>5537</v>
      </c>
      <c r="BJ480" s="14"/>
      <c r="BK480" s="14" t="s">
        <v>5537</v>
      </c>
      <c r="BL480" s="14" t="str">
        <f>_xlfn.XLOOKUP(B480,'[4]cell downs 18042026 17h'!$B:$B,'[4]cell downs 18042026 17h'!$B:$B,"")</f>
        <v/>
      </c>
      <c r="BM480" s="14" t="str">
        <f>_xlfn.XLOOKUP(B480,'[5]Cells Huawei 19042026 15h'!$B:$B,'[5]Cells Huawei 19042026 15h'!$B:$B,"")</f>
        <v/>
      </c>
      <c r="BN480" s="9" t="str">
        <f>_xlfn.XLOOKUP(B480,'[6]cells down 19042026 9H40'!$B:$B,'[6]cells down 19042026 9H40'!$B:$B,"")</f>
        <v/>
      </c>
      <c r="BO480" s="9" t="s">
        <v>686</v>
      </c>
      <c r="BP480" s="9" t="s">
        <v>12</v>
      </c>
    </row>
    <row r="481" spans="1:68" s="9" customFormat="1" x14ac:dyDescent="0.35">
      <c r="A481" s="1" t="s">
        <v>2401</v>
      </c>
      <c r="B481" s="8" t="s">
        <v>2402</v>
      </c>
      <c r="C481" s="3" t="str">
        <f>_xlfn.XLOOKUP(B481,'[1]daily break down'!$D:$D,'[1]daily break down'!$E:$E,"")</f>
        <v>NORD-OUEST</v>
      </c>
      <c r="D481" s="1" t="s">
        <v>11</v>
      </c>
      <c r="E481" s="1" t="s">
        <v>12</v>
      </c>
      <c r="F481" s="3" t="s">
        <v>51</v>
      </c>
      <c r="G481" s="1" t="s">
        <v>2403</v>
      </c>
      <c r="H481" s="40" t="str">
        <f>_xlfn.XLOOKUP(B481,[2]CALCULATION!$B:$B,[2]CALCULATION!$H:$H,"")</f>
        <v>NOKIA</v>
      </c>
      <c r="I481" s="34">
        <v>0.25379316445654371</v>
      </c>
      <c r="J481" s="34">
        <v>0.41252536148136731</v>
      </c>
      <c r="K481" s="34">
        <v>0.17942088787300275</v>
      </c>
      <c r="L481" s="34">
        <v>0.23577973535597402</v>
      </c>
      <c r="M481" s="34">
        <v>0.75174855107823757</v>
      </c>
      <c r="N481" s="34">
        <v>0</v>
      </c>
      <c r="O481" s="34">
        <v>0.98182106137264458</v>
      </c>
      <c r="P481" s="34">
        <v>0.10264087571661334</v>
      </c>
      <c r="Q481" s="34">
        <v>0.22686219619727602</v>
      </c>
      <c r="R481" s="34">
        <v>0.45408109396089991</v>
      </c>
      <c r="S481" s="109">
        <v>1.2266966866704905</v>
      </c>
      <c r="T481" s="109">
        <f>_xlfn.XLOOKUP(B481,'[3]Nur des jours'!$B:$B,'[3]Nur des jours'!$U:$U,"")</f>
        <v>3.7453664466530413E-3</v>
      </c>
      <c r="U481" s="109">
        <v>3.4778402718922325E-3</v>
      </c>
      <c r="V481" s="109">
        <v>0.44694706263394141</v>
      </c>
      <c r="W481" s="109">
        <v>3.7453664466530413E-3</v>
      </c>
      <c r="X481" s="109">
        <v>0</v>
      </c>
      <c r="Y481" s="109">
        <v>1.0701046990439218E-3</v>
      </c>
      <c r="Z481" s="109">
        <v>0.12769916075255469</v>
      </c>
      <c r="AA481" s="109">
        <v>1.1592800906308012E-3</v>
      </c>
      <c r="AB481" s="109">
        <v>0</v>
      </c>
      <c r="AC481" s="109">
        <v>0</v>
      </c>
      <c r="AD481" s="109">
        <v>0.19603568040637726</v>
      </c>
      <c r="AE481" s="109">
        <v>6.5811438991190921E-2</v>
      </c>
      <c r="AF481" s="109">
        <v>6.5811438991190921E-2</v>
      </c>
      <c r="AG481" s="57" t="str">
        <f>_xlfn.XLOOKUP(B481,[3]CALCULATION!$B:$B,[3]CALCULATION!$M:$M,"")</f>
        <v>Insecurity</v>
      </c>
      <c r="AH481" s="57"/>
      <c r="AI481" s="56" t="str" cm="1">
        <f t="array" ref="AI481">IFERROR(_xlfn.IFS(
AK481="MPR ISSUE","PDH",
AK481="BSS Hardware Issue","BSS",
AK481="Sites strategiques, MLL, Pylone, etc.","ENVTECH",
AK481="AKTIVCO DEFAUT GE &amp; POWER Cabinet","AKTIVCO",
AK481="AKTIVCO Coupure ENEO &amp; Baisse de tension","AKTIVCO GRID ONLY",
AK481="Coupure ENEO &amp; Baisse de tension","IHS GRID ONLY",
AK481="Defaut GE &amp; POWER Cabinet","IHS",
AK481="Sharing","Partners",
AK481="Sites strategiques &amp; DataCenter","SST &amp; DC",
AK481="Exclu","Exclu",
AK481="SAT","SAT",
AK481="SPARE-ISSUE","SPARE-ISSUE",
AK481="Fiber CAmtel","TRANS_FO_CAMTEL",
AK481="Fiber AOF","Fiber AOF",
AK481="Projet OCM (HUAWEI)","TRAVAUX-HUAWEI",
AK481="Projet OCM (NOKIA)","TRAVAUX-NOKIA",
AK481="ACCESS-ISSUE","ACCESS-ISSUE",
AK481="Projet OCM (ZTE, NOKIA, autres projets)","TRAVAUX OCM",
AK481="No root CAuse","No root cause",
AK481="ODU HS","PDH",
AK481="IP &amp; VLAN","PDH",
AK481="Warehouse HUAWEI","SPARE-ISSUE",
AK481="SPARE-HS","SPARE-ISSUE",
AK481="Power Telco","BSS",AK481="no impacts","no impacts"
),"")</f>
        <v>ACCESS-ISSUE</v>
      </c>
      <c r="AJ481" s="56" t="str" cm="1">
        <f t="array" ref="AJ481">IFERROR(_xlfn.IFS(
AK481="MPR ISSUE","TX ISSUE",
AK481="BSS Hardware Issue","RAN ISSUE",
AK481="Sites strategiques, MLL, Pylone, etc.","ENVTECH",
AK481="AKTIVCO DEFAUT GE &amp; POWER Cabinet","POWER ISSUE",
AK481="AKTIVCO Coupure ENEO &amp; Baisse de tension","POWER ISSUE",
AK481="Coupure ENEO &amp; Baisse de tension","POWER ISSUE",
AK481="Defaut GE &amp; POWER Cabinet","POWER ISSUE",
AK481="Sharing","POWER ISSUE",
AK481="Sites strategiques &amp; DataCenter","POWER ISSUE",
AK481="Exclu","Exclu",
AK481="SAT","TX ISSUE",
AK481="SPARE-ISSUE","SPARE-ISSUE",
AK481="Fiber CAmtel","TX ISSUE",
AK481="Fiber AOF","TX ISSUE",
AK481="Projet OCM (HUAWEI)","TRAVAUX-HUAWEI",
AK481="Projet OCM (NOKIA)","TRAVAUX -NOKIA",
AK481="ACCESS-ISSUE","ACCESS-ISSUE",
AK481="Projet OCM (ZTE, NOKIA, autres projets)","TRAVAUX OCM",
AK481="No root CAuse","No root cause",
AK481="ODU HS","TX ISSUE",
AK481="IP &amp; VLAN","TX ISSUE",
AK481="Warehouse HUAWEI","SPARE-ISSUE",
AK481="SPARE-HS","SPARE-ISSUE",
AK481="Power Telco","RAN ISSUE",AK481="no impacts","no impacts"
),"")</f>
        <v>ACCESS-ISSUE</v>
      </c>
      <c r="AK481" s="81" t="s">
        <v>25</v>
      </c>
      <c r="AL481" s="56" t="str" cm="1">
        <f t="array" ref="AL481">IFERROR(_xlfn.IFS(
AK481="MPR ISSUE","ACTIVE",
AK481="BSS Hardware Issue","ACTIVE",
AK481="Sites strategiques, MLL, Pylone, etc.","PASSIVE",
AK481="AKTIVCO DEFAUT GE &amp; POWER Cabinet","PASSIVE",
AK481="AKTIVCO Coupure ENEO &amp; Baisse de tension","PASSIVE",
AK481="Coupure ENEO &amp; Baisse de tension","PASSIVE",
AK481="Defaut GE &amp; POWER Cabinet","PASSIVE",
AK481="Sharing","PASSIVE",
AK481="Sites strategiques &amp; DataCenter","PASSIVE",
AK481="Exclu","Exclu",
AK481="SAT","ACTIVE",
AK481="SPARE-ISSUE","SPARE-ISSUE",
AK481="Fiber CAmtel","ACTIVE",
AK481="Fiber AOF","ACTIVE",
AK481="Projet OCM (HUAWEI)","PLANNED WORKS",
AK481="Projet OCM (NOKIA)","PLANNED WORKS",
AK481="ACCESS-ISSUE","ACCESS-ISSUE",
AK481="Projet OCM (ZTE, NOKIA, autres projets)","PLANNED WORKS",
AK481="No root CAuse","No root cause",
AK481="ODU HS","ACTIVE",
AK481="IP &amp; VLAN","ACTIVE",
AK481="Warehouse HUAWEI","SPARE-ISSUE",
AK481="SPARE-HS","SPARE-ISSUE",
AK481="Power Telco","ACTIVE", AK481="no impacts","no impacts"
),"")</f>
        <v>ACCESS-ISSUE</v>
      </c>
      <c r="AM481" s="108" t="s">
        <v>5977</v>
      </c>
      <c r="AN481" s="117" t="s">
        <v>2402</v>
      </c>
      <c r="AP481" s="23" t="s">
        <v>5537</v>
      </c>
      <c r="AQ481" s="23" t="s">
        <v>5537</v>
      </c>
      <c r="AR481" s="7"/>
      <c r="AS481" s="6"/>
      <c r="AT481" s="7"/>
      <c r="AU481" s="3" t="s">
        <v>5537</v>
      </c>
      <c r="AV481" s="24" t="s">
        <v>5537</v>
      </c>
      <c r="AW481" s="24" t="s">
        <v>5537</v>
      </c>
      <c r="AX481" s="24" t="s">
        <v>5537</v>
      </c>
      <c r="AY481" s="24" t="s">
        <v>5537</v>
      </c>
      <c r="AZ481" s="24" t="s">
        <v>5537</v>
      </c>
      <c r="BA481" s="24" t="s">
        <v>5537</v>
      </c>
      <c r="BB481" s="24" t="s">
        <v>6495</v>
      </c>
      <c r="BC481" s="24" t="s">
        <v>5537</v>
      </c>
      <c r="BD481" s="24" t="s">
        <v>5537</v>
      </c>
      <c r="BE481" s="24" t="s">
        <v>5537</v>
      </c>
      <c r="BF481" s="24" t="s">
        <v>5537</v>
      </c>
      <c r="BG481" s="24" t="s">
        <v>5537</v>
      </c>
      <c r="BH481" s="24" t="s">
        <v>5537</v>
      </c>
      <c r="BI481" s="9" t="s">
        <v>6496</v>
      </c>
      <c r="BJ481" s="14"/>
      <c r="BK481" s="14" t="s">
        <v>5537</v>
      </c>
      <c r="BL481" s="14" t="str">
        <f>_xlfn.XLOOKUP(B481,'[4]cell downs 18042026 17h'!$B:$B,'[4]cell downs 18042026 17h'!$B:$B,"")</f>
        <v/>
      </c>
      <c r="BM481" s="14" t="str">
        <f>_xlfn.XLOOKUP(B481,'[5]Cells Huawei 19042026 15h'!$B:$B,'[5]Cells Huawei 19042026 15h'!$B:$B,"")</f>
        <v/>
      </c>
      <c r="BN481" s="9" t="str">
        <f>_xlfn.XLOOKUP(B481,'[6]cells down 19042026 9H40'!$B:$B,'[6]cells down 19042026 9H40'!$B:$B,"")</f>
        <v/>
      </c>
      <c r="BO481" s="9" t="s">
        <v>2402</v>
      </c>
      <c r="BP481" s="9" t="s">
        <v>154</v>
      </c>
    </row>
    <row r="482" spans="1:68" s="9" customFormat="1" x14ac:dyDescent="0.35">
      <c r="A482" s="3" t="s">
        <v>1757</v>
      </c>
      <c r="B482" s="31" t="s">
        <v>1758</v>
      </c>
      <c r="C482" s="3" t="str">
        <f>_xlfn.XLOOKUP(B482,'[1]daily break down'!$D:$D,'[1]daily break down'!$E:$E,"")</f>
        <v>CENTRE</v>
      </c>
      <c r="D482" s="3" t="s">
        <v>11</v>
      </c>
      <c r="E482" s="3" t="s">
        <v>96</v>
      </c>
      <c r="F482" s="3" t="s">
        <v>37</v>
      </c>
      <c r="G482" s="3" t="s">
        <v>1757</v>
      </c>
      <c r="H482" s="40" t="str">
        <f>_xlfn.XLOOKUP(B482,[2]CALCULATION!$B:$B,[2]CALCULATION!$H:$H,"")</f>
        <v>NOKIA</v>
      </c>
      <c r="I482" s="34">
        <v>3.0319633139573223E-3</v>
      </c>
      <c r="J482" s="34">
        <v>1.3031199972605316</v>
      </c>
      <c r="K482" s="34">
        <v>2.3362045856453149</v>
      </c>
      <c r="L482" s="34">
        <v>4.5484673339892139E-2</v>
      </c>
      <c r="M482" s="34">
        <v>1.5508719892904157</v>
      </c>
      <c r="N482" s="34">
        <v>4.7953401221709491E-2</v>
      </c>
      <c r="O482" s="34">
        <v>6.2355530930299004E-2</v>
      </c>
      <c r="P482" s="34">
        <v>0.19066403833569676</v>
      </c>
      <c r="Q482" s="34">
        <v>0.51015419289478792</v>
      </c>
      <c r="R482" s="34">
        <v>0</v>
      </c>
      <c r="S482" s="109">
        <v>2.9531913809665937</v>
      </c>
      <c r="T482" s="109">
        <f>_xlfn.XLOOKUP(B482,'[3]Nur des jours'!$B:$B,'[3]Nur des jours'!$U:$U,"")</f>
        <v>3.4906499774163611</v>
      </c>
      <c r="U482" s="109">
        <v>1.8726832233265207E-3</v>
      </c>
      <c r="V482" s="109">
        <v>2.8946332109133559</v>
      </c>
      <c r="W482" s="109">
        <v>3.4906499774163611</v>
      </c>
      <c r="X482" s="109">
        <v>3.7453664466530413E-3</v>
      </c>
      <c r="Y482" s="109">
        <v>3.6842561322419103</v>
      </c>
      <c r="Z482" s="109">
        <v>0</v>
      </c>
      <c r="AA482" s="109">
        <v>0</v>
      </c>
      <c r="AB482" s="109">
        <v>3.5670156634803098E-4</v>
      </c>
      <c r="AC482" s="109">
        <v>1.5487052823839271E-2</v>
      </c>
      <c r="AD482" s="109">
        <v>0.1601754949661863</v>
      </c>
      <c r="AE482" s="109">
        <v>6.5508242659794963E-2</v>
      </c>
      <c r="AF482" s="109">
        <v>6.5508242659794963E-2</v>
      </c>
      <c r="AG482" s="57" t="str">
        <f>_xlfn.XLOOKUP(B482,[3]CALCULATION!$B:$B,[3]CALCULATION!$M:$M,"")</f>
        <v>Operationnel</v>
      </c>
      <c r="AH482" s="57"/>
      <c r="AI482" s="56" t="str" cm="1">
        <f t="array" ref="AI482">IFERROR(_xlfn.IFS(
AK482="MPR ISSUE","PDH",
AK482="BSS Hardware Issue","BSS",
AK482="Sites strategiques, MLL, Pylone, etc.","ENVTECH",
AK482="AKTIVCO DEFAUT GE &amp; POWER Cabinet","AKTIVCO",
AK482="AKTIVCO Coupure ENEO &amp; Baisse de tension","AKTIVCO GRID ONLY",
AK482="Coupure ENEO &amp; Baisse de tension","IHS GRID ONLY",
AK482="Defaut GE &amp; POWER Cabinet","IHS",
AK482="Sharing","Partners",
AK482="Sites strategiques &amp; DataCenter","SST &amp; DC",
AK482="Exclu","Exclu",
AK482="SAT","SAT",
AK482="SPARE-ISSUE","SPARE-ISSUE",
AK482="Fiber CAmtel","TRANS_FO_CAMTEL",
AK482="Fiber AOF","Fiber AOF",
AK482="Projet OCM (HUAWEI)","TRAVAUX-HUAWEI",
AK482="Projet OCM (NOKIA)","TRAVAUX-NOKIA",
AK482="ACCESS-ISSUE","ACCESS-ISSUE",
AK482="Projet OCM (ZTE, NOKIA, autres projets)","TRAVAUX OCM",
AK482="No root CAuse","No root cause",
AK482="ODU HS","PDH",
AK482="IP &amp; VLAN","PDH",
AK482="Warehouse HUAWEI","SPARE-ISSUE",
AK482="SPARE-HS","SPARE-ISSUE",
AK482="Power Telco","BSS",AK482="no impacts","no impacts"
),"")</f>
        <v>No root cause</v>
      </c>
      <c r="AJ482" s="56" t="str" cm="1">
        <f t="array" ref="AJ482">IFERROR(_xlfn.IFS(
AK482="MPR ISSUE","TX ISSUE",
AK482="BSS Hardware Issue","RAN ISSUE",
AK482="Sites strategiques, MLL, Pylone, etc.","ENVTECH",
AK482="AKTIVCO DEFAUT GE &amp; POWER Cabinet","POWER ISSUE",
AK482="AKTIVCO Coupure ENEO &amp; Baisse de tension","POWER ISSUE",
AK482="Coupure ENEO &amp; Baisse de tension","POWER ISSUE",
AK482="Defaut GE &amp; POWER Cabinet","POWER ISSUE",
AK482="Sharing","POWER ISSUE",
AK482="Sites strategiques &amp; DataCenter","POWER ISSUE",
AK482="Exclu","Exclu",
AK482="SAT","TX ISSUE",
AK482="SPARE-ISSUE","SPARE-ISSUE",
AK482="Fiber CAmtel","TX ISSUE",
AK482="Fiber AOF","TX ISSUE",
AK482="Projet OCM (HUAWEI)","TRAVAUX-HUAWEI",
AK482="Projet OCM (NOKIA)","TRAVAUX -NOKIA",
AK482="ACCESS-ISSUE","ACCESS-ISSUE",
AK482="Projet OCM (ZTE, NOKIA, autres projets)","TRAVAUX OCM",
AK482="No root CAuse","No root cause",
AK482="ODU HS","TX ISSUE",
AK482="IP &amp; VLAN","TX ISSUE",
AK482="Warehouse HUAWEI","SPARE-ISSUE",
AK482="SPARE-HS","SPARE-ISSUE",
AK482="Power Telco","RAN ISSUE",AK482="no impacts","no impacts"
),"")</f>
        <v>No root cause</v>
      </c>
      <c r="AK482" s="81" t="s">
        <v>5620</v>
      </c>
      <c r="AL482" s="56" t="str" cm="1">
        <f t="array" ref="AL482">IFERROR(_xlfn.IFS(
AK482="MPR ISSUE","ACTIVE",
AK482="BSS Hardware Issue","ACTIVE",
AK482="Sites strategiques, MLL, Pylone, etc.","PASSIVE",
AK482="AKTIVCO DEFAUT GE &amp; POWER Cabinet","PASSIVE",
AK482="AKTIVCO Coupure ENEO &amp; Baisse de tension","PASSIVE",
AK482="Coupure ENEO &amp; Baisse de tension","PASSIVE",
AK482="Defaut GE &amp; POWER Cabinet","PASSIVE",
AK482="Sharing","PASSIVE",
AK482="Sites strategiques &amp; DataCenter","PASSIVE",
AK482="Exclu","Exclu",
AK482="SAT","ACTIVE",
AK482="SPARE-ISSUE","SPARE-ISSUE",
AK482="Fiber CAmtel","ACTIVE",
AK482="Fiber AOF","ACTIVE",
AK482="Projet OCM (HUAWEI)","PLANNED WORKS",
AK482="Projet OCM (NOKIA)","PLANNED WORKS",
AK482="ACCESS-ISSUE","ACCESS-ISSUE",
AK482="Projet OCM (ZTE, NOKIA, autres projets)","PLANNED WORKS",
AK482="No root CAuse","No root cause",
AK482="ODU HS","ACTIVE",
AK482="IP &amp; VLAN","ACTIVE",
AK482="Warehouse HUAWEI","SPARE-ISSUE",
AK482="SPARE-HS","SPARE-ISSUE",
AK482="Power Telco","ACTIVE", AK482="no impacts","no impacts"
),"")</f>
        <v>No root cause</v>
      </c>
      <c r="AM482" s="108" t="s">
        <v>5537</v>
      </c>
      <c r="AN482" s="117" t="s">
        <v>1758</v>
      </c>
      <c r="AP482" s="23" t="s">
        <v>5537</v>
      </c>
      <c r="AQ482" s="23" t="s">
        <v>5537</v>
      </c>
      <c r="AR482" s="7"/>
      <c r="AS482" s="6"/>
      <c r="AT482" s="7"/>
      <c r="AU482" s="3" t="s">
        <v>5537</v>
      </c>
      <c r="AV482" s="24" t="s">
        <v>5537</v>
      </c>
      <c r="AW482" s="24" t="s">
        <v>5537</v>
      </c>
      <c r="AX482" s="24" t="s">
        <v>5537</v>
      </c>
      <c r="AY482" s="24" t="s">
        <v>5537</v>
      </c>
      <c r="AZ482" s="24" t="s">
        <v>5537</v>
      </c>
      <c r="BA482" s="24" t="s">
        <v>5537</v>
      </c>
      <c r="BB482" s="24" t="s">
        <v>5537</v>
      </c>
      <c r="BC482" s="24" t="s">
        <v>5537</v>
      </c>
      <c r="BD482" s="24" t="s">
        <v>5537</v>
      </c>
      <c r="BE482" s="24" t="s">
        <v>5537</v>
      </c>
      <c r="BF482" s="24" t="s">
        <v>5537</v>
      </c>
      <c r="BG482" s="24" t="s">
        <v>5537</v>
      </c>
      <c r="BH482" s="24" t="s">
        <v>5537</v>
      </c>
      <c r="BI482" s="9" t="s">
        <v>5537</v>
      </c>
      <c r="BJ482" s="14"/>
      <c r="BK482" s="14" t="s">
        <v>5537</v>
      </c>
      <c r="BL482" s="14" t="str">
        <f>_xlfn.XLOOKUP(B482,'[4]cell downs 18042026 17h'!$B:$B,'[4]cell downs 18042026 17h'!$B:$B,"")</f>
        <v/>
      </c>
      <c r="BM482" s="14" t="str">
        <f>_xlfn.XLOOKUP(B482,'[5]Cells Huawei 19042026 15h'!$B:$B,'[5]Cells Huawei 19042026 15h'!$B:$B,"")</f>
        <v/>
      </c>
      <c r="BN482" s="9" t="str">
        <f>_xlfn.XLOOKUP(B482,'[6]cells down 19042026 9H40'!$B:$B,'[6]cells down 19042026 9H40'!$B:$B,"")</f>
        <v/>
      </c>
      <c r="BO482" s="9" t="s">
        <v>1758</v>
      </c>
      <c r="BP482" s="9" t="s">
        <v>5537</v>
      </c>
    </row>
    <row r="483" spans="1:68" s="9" customFormat="1" x14ac:dyDescent="0.35">
      <c r="A483" s="1" t="s">
        <v>688</v>
      </c>
      <c r="B483" s="8" t="s">
        <v>689</v>
      </c>
      <c r="C483" s="3" t="str">
        <f>_xlfn.XLOOKUP(B483,'[1]daily break down'!$D:$D,'[1]daily break down'!$E:$E,"")</f>
        <v>SUD-OUEST</v>
      </c>
      <c r="D483" s="1" t="s">
        <v>11</v>
      </c>
      <c r="E483" s="1" t="s">
        <v>154</v>
      </c>
      <c r="F483" s="3" t="s">
        <v>13</v>
      </c>
      <c r="G483" s="1" t="s">
        <v>690</v>
      </c>
      <c r="H483" s="40" t="str">
        <f>_xlfn.XLOOKUP(B483,[2]CALCULATION!$B:$B,[2]CALCULATION!$H:$H,"")</f>
        <v>NOKIA</v>
      </c>
      <c r="I483" s="34">
        <v>0</v>
      </c>
      <c r="J483" s="34">
        <v>0</v>
      </c>
      <c r="K483" s="34">
        <v>0</v>
      </c>
      <c r="L483" s="34">
        <v>0</v>
      </c>
      <c r="M483" s="34">
        <v>0</v>
      </c>
      <c r="N483" s="34">
        <v>0</v>
      </c>
      <c r="O483" s="34">
        <v>7.9066510456354253E-2</v>
      </c>
      <c r="P483" s="34">
        <v>0</v>
      </c>
      <c r="Q483" s="34">
        <v>0</v>
      </c>
      <c r="R483" s="34">
        <v>0.52461478058715871</v>
      </c>
      <c r="S483" s="109">
        <v>0</v>
      </c>
      <c r="T483" s="109">
        <f>_xlfn.XLOOKUP(B483,'[3]Nur des jours'!$B:$B,'[3]Nur des jours'!$U:$U,"")</f>
        <v>0</v>
      </c>
      <c r="U483" s="109">
        <v>0</v>
      </c>
      <c r="V483" s="109">
        <v>0</v>
      </c>
      <c r="W483" s="109">
        <v>0</v>
      </c>
      <c r="X483" s="109">
        <v>0.20711876449991845</v>
      </c>
      <c r="Y483" s="109">
        <v>3.1710769248329822E-2</v>
      </c>
      <c r="Z483" s="109">
        <v>0</v>
      </c>
      <c r="AA483" s="109">
        <v>0</v>
      </c>
      <c r="AB483" s="109">
        <v>8.0257852428294147E-4</v>
      </c>
      <c r="AC483" s="109">
        <v>1.5861739585706348E-2</v>
      </c>
      <c r="AD483" s="109">
        <v>0.1880667503085573</v>
      </c>
      <c r="AE483" s="109">
        <v>6.5401232189890898E-2</v>
      </c>
      <c r="AF483" s="109">
        <v>6.5401232189890898E-2</v>
      </c>
      <c r="AG483" s="57" t="str">
        <f>_xlfn.XLOOKUP(B483,[3]CALCULATION!$B:$B,[3]CALCULATION!$M:$M,"")</f>
        <v>Insecurity</v>
      </c>
      <c r="AH483" s="57"/>
      <c r="AI483" s="56" t="str" cm="1">
        <f t="array" ref="AI483">IFERROR(_xlfn.IFS(
AK483="MPR ISSUE","PDH",
AK483="BSS Hardware Issue","BSS",
AK483="Sites strategiques, MLL, Pylone, etc.","ENVTECH",
AK483="AKTIVCO DEFAUT GE &amp; POWER Cabinet","AKTIVCO",
AK483="AKTIVCO Coupure ENEO &amp; Baisse de tension","AKTIVCO GRID ONLY",
AK483="Coupure ENEO &amp; Baisse de tension","IHS GRID ONLY",
AK483="Defaut GE &amp; POWER Cabinet","IHS",
AK483="Sharing","Partners",
AK483="Sites strategiques &amp; DataCenter","SST &amp; DC",
AK483="Exclu","Exclu",
AK483="SAT","SAT",
AK483="SPARE-ISSUE","SPARE-ISSUE",
AK483="Fiber CAmtel","TRANS_FO_CAMTEL",
AK483="Fiber AOF","Fiber AOF",
AK483="Projet OCM (HUAWEI)","TRAVAUX-HUAWEI",
AK483="Projet OCM (NOKIA)","TRAVAUX-NOKIA",
AK483="ACCESS-ISSUE","ACCESS-ISSUE",
AK483="Projet OCM (ZTE, NOKIA, autres projets)","TRAVAUX OCM",
AK483="No root CAuse","No root cause",
AK483="ODU HS","PDH",
AK483="IP &amp; VLAN","PDH",
AK483="Warehouse HUAWEI","SPARE-ISSUE",
AK483="SPARE-HS","SPARE-ISSUE",
AK483="Power Telco","BSS",AK483="no impacts","no impacts"
),"")</f>
        <v>BSS</v>
      </c>
      <c r="AJ483" s="56" t="str" cm="1">
        <f t="array" ref="AJ483">IFERROR(_xlfn.IFS(
AK483="MPR ISSUE","TX ISSUE",
AK483="BSS Hardware Issue","RAN ISSUE",
AK483="Sites strategiques, MLL, Pylone, etc.","ENVTECH",
AK483="AKTIVCO DEFAUT GE &amp; POWER Cabinet","POWER ISSUE",
AK483="AKTIVCO Coupure ENEO &amp; Baisse de tension","POWER ISSUE",
AK483="Coupure ENEO &amp; Baisse de tension","POWER ISSUE",
AK483="Defaut GE &amp; POWER Cabinet","POWER ISSUE",
AK483="Sharing","POWER ISSUE",
AK483="Sites strategiques &amp; DataCenter","POWER ISSUE",
AK483="Exclu","Exclu",
AK483="SAT","TX ISSUE",
AK483="SPARE-ISSUE","SPARE-ISSUE",
AK483="Fiber CAmtel","TX ISSUE",
AK483="Fiber AOF","TX ISSUE",
AK483="Projet OCM (HUAWEI)","TRAVAUX-HUAWEI",
AK483="Projet OCM (NOKIA)","TRAVAUX -NOKIA",
AK483="ACCESS-ISSUE","ACCESS-ISSUE",
AK483="Projet OCM (ZTE, NOKIA, autres projets)","TRAVAUX OCM",
AK483="No root CAuse","No root cause",
AK483="ODU HS","TX ISSUE",
AK483="IP &amp; VLAN","TX ISSUE",
AK483="Warehouse HUAWEI","SPARE-ISSUE",
AK483="SPARE-HS","SPARE-ISSUE",
AK483="Power Telco","RAN ISSUE",AK483="no impacts","no impacts"
),"")</f>
        <v>RAN ISSUE</v>
      </c>
      <c r="AK483" s="81" t="s">
        <v>5320</v>
      </c>
      <c r="AL483" s="56" t="str" cm="1">
        <f t="array" ref="AL483">IFERROR(_xlfn.IFS(
AK483="MPR ISSUE","ACTIVE",
AK483="BSS Hardware Issue","ACTIVE",
AK483="Sites strategiques, MLL, Pylone, etc.","PASSIVE",
AK483="AKTIVCO DEFAUT GE &amp; POWER Cabinet","PASSIVE",
AK483="AKTIVCO Coupure ENEO &amp; Baisse de tension","PASSIVE",
AK483="Coupure ENEO &amp; Baisse de tension","PASSIVE",
AK483="Defaut GE &amp; POWER Cabinet","PASSIVE",
AK483="Sharing","PASSIVE",
AK483="Sites strategiques &amp; DataCenter","PASSIVE",
AK483="Exclu","Exclu",
AK483="SAT","ACTIVE",
AK483="SPARE-ISSUE","SPARE-ISSUE",
AK483="Fiber CAmtel","ACTIVE",
AK483="Fiber AOF","ACTIVE",
AK483="Projet OCM (HUAWEI)","PLANNED WORKS",
AK483="Projet OCM (NOKIA)","PLANNED WORKS",
AK483="ACCESS-ISSUE","ACCESS-ISSUE",
AK483="Projet OCM (ZTE, NOKIA, autres projets)","PLANNED WORKS",
AK483="No root CAuse","No root cause",
AK483="ODU HS","ACTIVE",
AK483="IP &amp; VLAN","ACTIVE",
AK483="Warehouse HUAWEI","SPARE-ISSUE",
AK483="SPARE-HS","SPARE-ISSUE",
AK483="Power Telco","ACTIVE", AK483="no impacts","no impacts"
),"")</f>
        <v>ACTIVE</v>
      </c>
      <c r="AM483" s="108" t="s">
        <v>5978</v>
      </c>
      <c r="AN483" s="117" t="s">
        <v>689</v>
      </c>
      <c r="AP483" s="23" t="s">
        <v>5537</v>
      </c>
      <c r="AQ483" s="23" t="s">
        <v>5537</v>
      </c>
      <c r="AR483" s="7"/>
      <c r="AS483" s="6"/>
      <c r="AT483" s="7"/>
      <c r="AU483" s="3" t="s">
        <v>5537</v>
      </c>
      <c r="AV483" s="24" t="s">
        <v>5537</v>
      </c>
      <c r="AW483" s="24" t="s">
        <v>5537</v>
      </c>
      <c r="AX483" s="24" t="s">
        <v>5537</v>
      </c>
      <c r="AY483" s="24" t="s">
        <v>5537</v>
      </c>
      <c r="AZ483" s="24" t="s">
        <v>5537</v>
      </c>
      <c r="BA483" s="24" t="s">
        <v>5537</v>
      </c>
      <c r="BB483" s="24" t="s">
        <v>6497</v>
      </c>
      <c r="BC483" s="24" t="s">
        <v>6497</v>
      </c>
      <c r="BD483" s="24" t="s">
        <v>6497</v>
      </c>
      <c r="BE483" s="24" t="s">
        <v>5537</v>
      </c>
      <c r="BF483" s="24" t="s">
        <v>5537</v>
      </c>
      <c r="BG483" s="24" t="s">
        <v>5537</v>
      </c>
      <c r="BH483" s="24" t="s">
        <v>5537</v>
      </c>
      <c r="BI483" s="9" t="s">
        <v>5537</v>
      </c>
      <c r="BJ483" s="14"/>
      <c r="BK483" s="14" t="s">
        <v>5537</v>
      </c>
      <c r="BL483" s="14" t="str">
        <f>_xlfn.XLOOKUP(B483,'[4]cell downs 18042026 17h'!$B:$B,'[4]cell downs 18042026 17h'!$B:$B,"")</f>
        <v>SUO_097</v>
      </c>
      <c r="BM483" s="14" t="str">
        <f>_xlfn.XLOOKUP(B483,'[5]Cells Huawei 19042026 15h'!$B:$B,'[5]Cells Huawei 19042026 15h'!$B:$B,"")</f>
        <v/>
      </c>
      <c r="BN483" s="9" t="str">
        <f>_xlfn.XLOOKUP(B483,'[6]cells down 19042026 9H40'!$B:$B,'[6]cells down 19042026 9H40'!$B:$B,"")</f>
        <v/>
      </c>
      <c r="BO483" s="9" t="s">
        <v>689</v>
      </c>
      <c r="BP483" s="9" t="s">
        <v>12</v>
      </c>
    </row>
    <row r="484" spans="1:68" s="9" customFormat="1" x14ac:dyDescent="0.35">
      <c r="A484" s="2" t="s">
        <v>819</v>
      </c>
      <c r="B484" s="1" t="s">
        <v>820</v>
      </c>
      <c r="C484" s="3" t="str">
        <f>_xlfn.XLOOKUP(B484,'[1]daily break down'!$D:$D,'[1]daily break down'!$E:$E,"")</f>
        <v>NORD-OUEST</v>
      </c>
      <c r="D484" s="1" t="s">
        <v>11</v>
      </c>
      <c r="E484" s="1" t="s">
        <v>154</v>
      </c>
      <c r="F484" s="3" t="s">
        <v>51</v>
      </c>
      <c r="G484" s="1" t="s">
        <v>819</v>
      </c>
      <c r="H484" s="40" t="str">
        <f>_xlfn.XLOOKUP(B484,[2]CALCULATION!$B:$B,[2]CALCULATION!$H:$H,"")</f>
        <v>NOKIA</v>
      </c>
      <c r="I484" s="34">
        <v>6.426604496629083</v>
      </c>
      <c r="J484" s="34">
        <v>6.0915041995037473</v>
      </c>
      <c r="K484" s="34">
        <v>3.0995278979412091</v>
      </c>
      <c r="L484" s="34">
        <v>3.6096773226188565</v>
      </c>
      <c r="M484" s="34">
        <v>5.5948020540973111</v>
      </c>
      <c r="N484" s="34">
        <v>3.9143188500284531</v>
      </c>
      <c r="O484" s="34">
        <v>8.6721252367167203</v>
      </c>
      <c r="P484" s="34">
        <v>6.8921400625977212</v>
      </c>
      <c r="Q484" s="34">
        <v>3.1696769062168761</v>
      </c>
      <c r="R484" s="34">
        <v>7.0950334724514903</v>
      </c>
      <c r="S484" s="109">
        <v>5.0683987678083655</v>
      </c>
      <c r="T484" s="109">
        <f>_xlfn.XLOOKUP(B484,'[3]Nur des jours'!$B:$B,'[3]Nur des jours'!$U:$U,"")</f>
        <v>5.7964004531536632E-3</v>
      </c>
      <c r="U484" s="109">
        <v>2.1168282332009478</v>
      </c>
      <c r="V484" s="109">
        <v>1.2452630031988996</v>
      </c>
      <c r="W484" s="109">
        <v>5.7964004531536632E-3</v>
      </c>
      <c r="X484" s="109">
        <v>2.1259413354336048E-2</v>
      </c>
      <c r="Y484" s="109">
        <v>0.12304420531171441</v>
      </c>
      <c r="Z484" s="109">
        <v>7.82424885784158E-2</v>
      </c>
      <c r="AA484" s="109">
        <v>3.7591172920358531</v>
      </c>
      <c r="AB484" s="109">
        <v>2.0412960537392313</v>
      </c>
      <c r="AC484" s="109">
        <v>0.11752674763897382</v>
      </c>
      <c r="AD484" s="109">
        <v>0.14184695574119949</v>
      </c>
      <c r="AE484" s="109">
        <v>6.4402467804116528E-2</v>
      </c>
      <c r="AF484" s="109">
        <v>6.4402467804116528E-2</v>
      </c>
      <c r="AG484" s="57" t="str">
        <f>_xlfn.XLOOKUP(B484,[3]CALCULATION!$B:$B,[3]CALCULATION!$M:$M,"")</f>
        <v>Insecurity</v>
      </c>
      <c r="AH484" s="57"/>
      <c r="AI484" s="56" t="str" cm="1">
        <f t="array" ref="AI484">IFERROR(_xlfn.IFS(
AK484="MPR ISSUE","PDH",
AK484="BSS Hardware Issue","BSS",
AK484="Sites strategiques, MLL, Pylone, etc.","ENVTECH",
AK484="AKTIVCO DEFAUT GE &amp; POWER Cabinet","AKTIVCO",
AK484="AKTIVCO Coupure ENEO &amp; Baisse de tension","AKTIVCO GRID ONLY",
AK484="Coupure ENEO &amp; Baisse de tension","IHS GRID ONLY",
AK484="Defaut GE &amp; POWER Cabinet","IHS",
AK484="Sharing","Partners",
AK484="Sites strategiques &amp; DataCenter","SST &amp; DC",
AK484="Exclu","Exclu",
AK484="SAT","SAT",
AK484="SPARE-ISSUE","SPARE-ISSUE",
AK484="Fiber CAmtel","TRANS_FO_CAMTEL",
AK484="Fiber AOF","Fiber AOF",
AK484="Projet OCM (HUAWEI)","TRAVAUX-HUAWEI",
AK484="Projet OCM (NOKIA)","TRAVAUX-NOKIA",
AK484="ACCESS-ISSUE","ACCESS-ISSUE",
AK484="Projet OCM (ZTE, NOKIA, autres projets)","TRAVAUX OCM",
AK484="No root CAuse","No root cause",
AK484="ODU HS","PDH",
AK484="IP &amp; VLAN","PDH",
AK484="Warehouse HUAWEI","SPARE-ISSUE",
AK484="SPARE-HS","SPARE-ISSUE",
AK484="Power Telco","BSS",AK484="no impacts","no impacts"
),"")</f>
        <v>No root cause</v>
      </c>
      <c r="AJ484" s="56" t="str" cm="1">
        <f t="array" ref="AJ484">IFERROR(_xlfn.IFS(
AK484="MPR ISSUE","TX ISSUE",
AK484="BSS Hardware Issue","RAN ISSUE",
AK484="Sites strategiques, MLL, Pylone, etc.","ENVTECH",
AK484="AKTIVCO DEFAUT GE &amp; POWER Cabinet","POWER ISSUE",
AK484="AKTIVCO Coupure ENEO &amp; Baisse de tension","POWER ISSUE",
AK484="Coupure ENEO &amp; Baisse de tension","POWER ISSUE",
AK484="Defaut GE &amp; POWER Cabinet","POWER ISSUE",
AK484="Sharing","POWER ISSUE",
AK484="Sites strategiques &amp; DataCenter","POWER ISSUE",
AK484="Exclu","Exclu",
AK484="SAT","TX ISSUE",
AK484="SPARE-ISSUE","SPARE-ISSUE",
AK484="Fiber CAmtel","TX ISSUE",
AK484="Fiber AOF","TX ISSUE",
AK484="Projet OCM (HUAWEI)","TRAVAUX-HUAWEI",
AK484="Projet OCM (NOKIA)","TRAVAUX -NOKIA",
AK484="ACCESS-ISSUE","ACCESS-ISSUE",
AK484="Projet OCM (ZTE, NOKIA, autres projets)","TRAVAUX OCM",
AK484="No root CAuse","No root cause",
AK484="ODU HS","TX ISSUE",
AK484="IP &amp; VLAN","TX ISSUE",
AK484="Warehouse HUAWEI","SPARE-ISSUE",
AK484="SPARE-HS","SPARE-ISSUE",
AK484="Power Telco","RAN ISSUE",AK484="no impacts","no impacts"
),"")</f>
        <v>No root cause</v>
      </c>
      <c r="AK484" s="81" t="s">
        <v>5620</v>
      </c>
      <c r="AL484" s="56" t="str" cm="1">
        <f t="array" ref="AL484">IFERROR(_xlfn.IFS(
AK484="MPR ISSUE","ACTIVE",
AK484="BSS Hardware Issue","ACTIVE",
AK484="Sites strategiques, MLL, Pylone, etc.","PASSIVE",
AK484="AKTIVCO DEFAUT GE &amp; POWER Cabinet","PASSIVE",
AK484="AKTIVCO Coupure ENEO &amp; Baisse de tension","PASSIVE",
AK484="Coupure ENEO &amp; Baisse de tension","PASSIVE",
AK484="Defaut GE &amp; POWER Cabinet","PASSIVE",
AK484="Sharing","PASSIVE",
AK484="Sites strategiques &amp; DataCenter","PASSIVE",
AK484="Exclu","Exclu",
AK484="SAT","ACTIVE",
AK484="SPARE-ISSUE","SPARE-ISSUE",
AK484="Fiber CAmtel","ACTIVE",
AK484="Fiber AOF","ACTIVE",
AK484="Projet OCM (HUAWEI)","PLANNED WORKS",
AK484="Projet OCM (NOKIA)","PLANNED WORKS",
AK484="ACCESS-ISSUE","ACCESS-ISSUE",
AK484="Projet OCM (ZTE, NOKIA, autres projets)","PLANNED WORKS",
AK484="No root CAuse","No root cause",
AK484="ODU HS","ACTIVE",
AK484="IP &amp; VLAN","ACTIVE",
AK484="Warehouse HUAWEI","SPARE-ISSUE",
AK484="SPARE-HS","SPARE-ISSUE",
AK484="Power Telco","ACTIVE", AK484="no impacts","no impacts"
),"")</f>
        <v>No root cause</v>
      </c>
      <c r="AM484" s="108" t="s">
        <v>5537</v>
      </c>
      <c r="AN484" s="117" t="s">
        <v>820</v>
      </c>
      <c r="AP484" s="23" t="s">
        <v>5537</v>
      </c>
      <c r="AQ484" s="23" t="s">
        <v>5537</v>
      </c>
      <c r="AR484" s="7"/>
      <c r="AS484" s="6"/>
      <c r="AT484" s="7"/>
      <c r="AU484" s="3" t="s">
        <v>5537</v>
      </c>
      <c r="AV484" s="24" t="s">
        <v>5537</v>
      </c>
      <c r="AW484" s="24" t="s">
        <v>5537</v>
      </c>
      <c r="AX484" s="24" t="s">
        <v>5537</v>
      </c>
      <c r="AY484" s="24" t="s">
        <v>5537</v>
      </c>
      <c r="AZ484" s="24" t="s">
        <v>5537</v>
      </c>
      <c r="BA484" s="24" t="s">
        <v>5537</v>
      </c>
      <c r="BB484" s="24" t="s">
        <v>5537</v>
      </c>
      <c r="BC484" s="24" t="s">
        <v>5537</v>
      </c>
      <c r="BD484" s="24" t="s">
        <v>5537</v>
      </c>
      <c r="BE484" s="24" t="s">
        <v>5537</v>
      </c>
      <c r="BF484" s="24" t="s">
        <v>5537</v>
      </c>
      <c r="BG484" s="24" t="s">
        <v>5537</v>
      </c>
      <c r="BH484" s="24" t="s">
        <v>5537</v>
      </c>
      <c r="BI484" s="9" t="s">
        <v>5537</v>
      </c>
      <c r="BJ484" s="14"/>
      <c r="BK484" s="14" t="s">
        <v>5537</v>
      </c>
      <c r="BL484" s="14" t="str">
        <f>_xlfn.XLOOKUP(B484,'[4]cell downs 18042026 17h'!$B:$B,'[4]cell downs 18042026 17h'!$B:$B,"")</f>
        <v/>
      </c>
      <c r="BM484" s="14" t="str">
        <f>_xlfn.XLOOKUP(B484,'[5]Cells Huawei 19042026 15h'!$B:$B,'[5]Cells Huawei 19042026 15h'!$B:$B,"")</f>
        <v/>
      </c>
      <c r="BN484" s="9" t="str">
        <f>_xlfn.XLOOKUP(B484,'[6]cells down 19042026 9H40'!$B:$B,'[6]cells down 19042026 9H40'!$B:$B,"")</f>
        <v/>
      </c>
      <c r="BO484" s="9" t="s">
        <v>820</v>
      </c>
      <c r="BP484" s="9" t="s">
        <v>5537</v>
      </c>
    </row>
    <row r="485" spans="1:68" s="9" customFormat="1" x14ac:dyDescent="0.35">
      <c r="A485" s="1" t="s">
        <v>3021</v>
      </c>
      <c r="B485" s="8" t="s">
        <v>3022</v>
      </c>
      <c r="C485" s="3" t="str">
        <f>_xlfn.XLOOKUP(B485,'[1]daily break down'!$D:$D,'[1]daily break down'!$E:$E,"")</f>
        <v>NORD-OUEST</v>
      </c>
      <c r="D485" s="1" t="s">
        <v>11</v>
      </c>
      <c r="E485" s="1" t="s">
        <v>96</v>
      </c>
      <c r="F485" s="3" t="s">
        <v>51</v>
      </c>
      <c r="G485" s="1" t="s">
        <v>3023</v>
      </c>
      <c r="H485" s="40" t="str">
        <f>_xlfn.XLOOKUP(B485,[2]CALCULATION!$B:$B,[2]CALCULATION!$H:$H,"")</f>
        <v>NOKIA</v>
      </c>
      <c r="I485" s="34">
        <v>0</v>
      </c>
      <c r="J485" s="34">
        <v>0</v>
      </c>
      <c r="K485" s="34">
        <v>0</v>
      </c>
      <c r="L485" s="34">
        <v>0</v>
      </c>
      <c r="M485" s="34">
        <v>0</v>
      </c>
      <c r="N485" s="34">
        <v>0</v>
      </c>
      <c r="O485" s="34">
        <v>0.22508903247741516</v>
      </c>
      <c r="P485" s="34">
        <v>0</v>
      </c>
      <c r="Q485" s="34">
        <v>0</v>
      </c>
      <c r="R485" s="34">
        <v>0.28793583732688693</v>
      </c>
      <c r="S485" s="109">
        <v>0</v>
      </c>
      <c r="T485" s="109">
        <f>_xlfn.XLOOKUP(B485,'[3]Nur des jours'!$B:$B,'[3]Nur des jours'!$U:$U,"")</f>
        <v>4.6215681742301671</v>
      </c>
      <c r="U485" s="109">
        <v>4.6735670126149351</v>
      </c>
      <c r="V485" s="109">
        <v>4.6214611637602614</v>
      </c>
      <c r="W485" s="109">
        <v>4.6215681742301671</v>
      </c>
      <c r="X485" s="109">
        <v>4.6215146689952142</v>
      </c>
      <c r="Y485" s="109">
        <v>2.2217157059980082</v>
      </c>
      <c r="Z485" s="109">
        <v>0.2330509683734123</v>
      </c>
      <c r="AA485" s="109">
        <v>0.11294955098406807</v>
      </c>
      <c r="AB485" s="109">
        <v>0</v>
      </c>
      <c r="AC485" s="109">
        <v>0.20832583959809597</v>
      </c>
      <c r="AD485" s="109">
        <v>0.10226793625535922</v>
      </c>
      <c r="AE485" s="109">
        <v>6.4081436394403432E-2</v>
      </c>
      <c r="AF485" s="109">
        <v>6.4081436394403432E-2</v>
      </c>
      <c r="AG485" s="57" t="str">
        <f>_xlfn.XLOOKUP(B485,[3]CALCULATION!$B:$B,[3]CALCULATION!$M:$M,"")</f>
        <v>Insecurity</v>
      </c>
      <c r="AH485" s="57"/>
      <c r="AI485" s="56" t="str" cm="1">
        <f t="array" ref="AI485">IFERROR(_xlfn.IFS(
AK485="MPR ISSUE","PDH",
AK485="BSS Hardware Issue","BSS",
AK485="Sites strategiques, MLL, Pylone, etc.","ENVTECH",
AK485="AKTIVCO DEFAUT GE &amp; POWER Cabinet","AKTIVCO",
AK485="AKTIVCO Coupure ENEO &amp; Baisse de tension","AKTIVCO GRID ONLY",
AK485="Coupure ENEO &amp; Baisse de tension","IHS GRID ONLY",
AK485="Defaut GE &amp; POWER Cabinet","IHS",
AK485="Sharing","Partners",
AK485="Sites strategiques &amp; DataCenter","SST &amp; DC",
AK485="Exclu","Exclu",
AK485="SAT","SAT",
AK485="SPARE-ISSUE","SPARE-ISSUE",
AK485="Fiber CAmtel","TRANS_FO_CAMTEL",
AK485="Fiber AOF","Fiber AOF",
AK485="Projet OCM (HUAWEI)","TRAVAUX-HUAWEI",
AK485="Projet OCM (NOKIA)","TRAVAUX-NOKIA",
AK485="ACCESS-ISSUE","ACCESS-ISSUE",
AK485="Projet OCM (ZTE, NOKIA, autres projets)","TRAVAUX OCM",
AK485="No root CAuse","No root cause",
AK485="ODU HS","PDH",
AK485="IP &amp; VLAN","PDH",
AK485="Warehouse HUAWEI","SPARE-ISSUE",
AK485="SPARE-HS","SPARE-ISSUE",
AK485="Power Telco","BSS",AK485="no impacts","no impacts"
),"")</f>
        <v>No root cause</v>
      </c>
      <c r="AJ485" s="56" t="str" cm="1">
        <f t="array" ref="AJ485">IFERROR(_xlfn.IFS(
AK485="MPR ISSUE","TX ISSUE",
AK485="BSS Hardware Issue","RAN ISSUE",
AK485="Sites strategiques, MLL, Pylone, etc.","ENVTECH",
AK485="AKTIVCO DEFAUT GE &amp; POWER Cabinet","POWER ISSUE",
AK485="AKTIVCO Coupure ENEO &amp; Baisse de tension","POWER ISSUE",
AK485="Coupure ENEO &amp; Baisse de tension","POWER ISSUE",
AK485="Defaut GE &amp; POWER Cabinet","POWER ISSUE",
AK485="Sharing","POWER ISSUE",
AK485="Sites strategiques &amp; DataCenter","POWER ISSUE",
AK485="Exclu","Exclu",
AK485="SAT","TX ISSUE",
AK485="SPARE-ISSUE","SPARE-ISSUE",
AK485="Fiber CAmtel","TX ISSUE",
AK485="Fiber AOF","TX ISSUE",
AK485="Projet OCM (HUAWEI)","TRAVAUX-HUAWEI",
AK485="Projet OCM (NOKIA)","TRAVAUX -NOKIA",
AK485="ACCESS-ISSUE","ACCESS-ISSUE",
AK485="Projet OCM (ZTE, NOKIA, autres projets)","TRAVAUX OCM",
AK485="No root CAuse","No root cause",
AK485="ODU HS","TX ISSUE",
AK485="IP &amp; VLAN","TX ISSUE",
AK485="Warehouse HUAWEI","SPARE-ISSUE",
AK485="SPARE-HS","SPARE-ISSUE",
AK485="Power Telco","RAN ISSUE",AK485="no impacts","no impacts"
),"")</f>
        <v>No root cause</v>
      </c>
      <c r="AK485" s="81" t="s">
        <v>5620</v>
      </c>
      <c r="AL485" s="56" t="str" cm="1">
        <f t="array" ref="AL485">IFERROR(_xlfn.IFS(
AK485="MPR ISSUE","ACTIVE",
AK485="BSS Hardware Issue","ACTIVE",
AK485="Sites strategiques, MLL, Pylone, etc.","PASSIVE",
AK485="AKTIVCO DEFAUT GE &amp; POWER Cabinet","PASSIVE",
AK485="AKTIVCO Coupure ENEO &amp; Baisse de tension","PASSIVE",
AK485="Coupure ENEO &amp; Baisse de tension","PASSIVE",
AK485="Defaut GE &amp; POWER Cabinet","PASSIVE",
AK485="Sharing","PASSIVE",
AK485="Sites strategiques &amp; DataCenter","PASSIVE",
AK485="Exclu","Exclu",
AK485="SAT","ACTIVE",
AK485="SPARE-ISSUE","SPARE-ISSUE",
AK485="Fiber CAmtel","ACTIVE",
AK485="Fiber AOF","ACTIVE",
AK485="Projet OCM (HUAWEI)","PLANNED WORKS",
AK485="Projet OCM (NOKIA)","PLANNED WORKS",
AK485="ACCESS-ISSUE","ACCESS-ISSUE",
AK485="Projet OCM (ZTE, NOKIA, autres projets)","PLANNED WORKS",
AK485="No root CAuse","No root cause",
AK485="ODU HS","ACTIVE",
AK485="IP &amp; VLAN","ACTIVE",
AK485="Warehouse HUAWEI","SPARE-ISSUE",
AK485="SPARE-HS","SPARE-ISSUE",
AK485="Power Telco","ACTIVE", AK485="no impacts","no impacts"
),"")</f>
        <v>No root cause</v>
      </c>
      <c r="AM485" s="108" t="s">
        <v>5537</v>
      </c>
      <c r="AN485" s="117" t="s">
        <v>3022</v>
      </c>
      <c r="AP485" s="23" t="s">
        <v>5537</v>
      </c>
      <c r="AQ485" s="23" t="s">
        <v>5537</v>
      </c>
      <c r="AR485" s="7"/>
      <c r="AS485" s="6"/>
      <c r="AT485" s="7"/>
      <c r="AU485" s="3" t="s">
        <v>5537</v>
      </c>
      <c r="AV485" s="24" t="s">
        <v>5537</v>
      </c>
      <c r="AW485" s="24" t="s">
        <v>5537</v>
      </c>
      <c r="AX485" s="24" t="s">
        <v>5537</v>
      </c>
      <c r="AY485" s="24" t="s">
        <v>5537</v>
      </c>
      <c r="AZ485" s="24" t="s">
        <v>5537</v>
      </c>
      <c r="BA485" s="24" t="s">
        <v>5537</v>
      </c>
      <c r="BB485" s="24" t="s">
        <v>5537</v>
      </c>
      <c r="BC485" s="24" t="s">
        <v>5537</v>
      </c>
      <c r="BD485" s="24" t="s">
        <v>5537</v>
      </c>
      <c r="BE485" s="24" t="s">
        <v>5537</v>
      </c>
      <c r="BF485" s="24" t="s">
        <v>5537</v>
      </c>
      <c r="BG485" s="24" t="s">
        <v>5537</v>
      </c>
      <c r="BH485" s="24" t="s">
        <v>5537</v>
      </c>
      <c r="BI485" s="9" t="s">
        <v>5537</v>
      </c>
      <c r="BJ485" s="14"/>
      <c r="BK485" s="14" t="s">
        <v>5537</v>
      </c>
      <c r="BL485" s="14" t="str">
        <f>_xlfn.XLOOKUP(B485,'[4]cell downs 18042026 17h'!$B:$B,'[4]cell downs 18042026 17h'!$B:$B,"")</f>
        <v/>
      </c>
      <c r="BM485" s="14" t="str">
        <f>_xlfn.XLOOKUP(B485,'[5]Cells Huawei 19042026 15h'!$B:$B,'[5]Cells Huawei 19042026 15h'!$B:$B,"")</f>
        <v/>
      </c>
      <c r="BN485" s="9" t="str">
        <f>_xlfn.XLOOKUP(B485,'[6]cells down 19042026 9H40'!$B:$B,'[6]cells down 19042026 9H40'!$B:$B,"")</f>
        <v/>
      </c>
      <c r="BO485" s="9" t="s">
        <v>3022</v>
      </c>
      <c r="BP485" s="9" t="s">
        <v>318</v>
      </c>
    </row>
    <row r="486" spans="1:68" s="9" customFormat="1" x14ac:dyDescent="0.35">
      <c r="A486" s="1" t="s">
        <v>628</v>
      </c>
      <c r="B486" s="8" t="s">
        <v>629</v>
      </c>
      <c r="C486" s="3" t="str">
        <f>_xlfn.XLOOKUP(B486,'[1]daily break down'!$D:$D,'[1]daily break down'!$E:$E,"")</f>
        <v>NORD-OUEST</v>
      </c>
      <c r="D486" s="1" t="s">
        <v>11</v>
      </c>
      <c r="E486" s="1" t="s">
        <v>630</v>
      </c>
      <c r="F486" s="3" t="s">
        <v>51</v>
      </c>
      <c r="G486" s="1" t="s">
        <v>52</v>
      </c>
      <c r="H486" s="39" t="str">
        <f>_xlfn.XLOOKUP(B486,[2]CALCULATION!$B:$B,[2]CALCULATION!$H:$H,"")</f>
        <v>Huawei</v>
      </c>
      <c r="I486" s="34">
        <v>1.5597846093261765</v>
      </c>
      <c r="J486" s="34">
        <v>3.2339634109801305</v>
      </c>
      <c r="K486" s="34">
        <v>1.5450706697143246</v>
      </c>
      <c r="L486" s="34">
        <v>0.19069265736959704</v>
      </c>
      <c r="M486" s="34">
        <v>14.341525341506074</v>
      </c>
      <c r="N486" s="34">
        <v>0</v>
      </c>
      <c r="O486" s="34">
        <v>3.6918612117009524E-2</v>
      </c>
      <c r="P486" s="34">
        <v>8.5501365453595976E-2</v>
      </c>
      <c r="Q486" s="34">
        <v>5.1155106682304456</v>
      </c>
      <c r="R486" s="34">
        <v>0</v>
      </c>
      <c r="S486" s="109">
        <v>4.6304322081539127</v>
      </c>
      <c r="T486" s="109">
        <f>_xlfn.XLOOKUP(B486,'[3]Nur des jours'!$B:$B,'[3]Nur des jours'!$U:$U,"")</f>
        <v>0</v>
      </c>
      <c r="U486" s="109">
        <v>4.7084606757925203E-3</v>
      </c>
      <c r="V486" s="109">
        <v>0</v>
      </c>
      <c r="W486" s="109">
        <v>0</v>
      </c>
      <c r="X486" s="109">
        <v>0</v>
      </c>
      <c r="Y486" s="109">
        <v>0</v>
      </c>
      <c r="Z486" s="109">
        <v>0.1228658545285404</v>
      </c>
      <c r="AA486" s="109">
        <v>0</v>
      </c>
      <c r="AB486" s="109">
        <v>0</v>
      </c>
      <c r="AC486" s="109">
        <v>9.7418558085440574E-2</v>
      </c>
      <c r="AD486" s="109">
        <v>0.13589682126816066</v>
      </c>
      <c r="AE486" s="109">
        <v>6.3813910219642556E-2</v>
      </c>
      <c r="AF486" s="109">
        <v>6.3813910219642556E-2</v>
      </c>
      <c r="AG486" s="57" t="str">
        <f>_xlfn.XLOOKUP(B486,[3]CALCULATION!$B:$B,[3]CALCULATION!$M:$M,"")</f>
        <v>Insecurity</v>
      </c>
      <c r="AH486" s="57"/>
      <c r="AI486" s="56" t="str" cm="1">
        <f t="array" ref="AI486">IFERROR(_xlfn.IFS(
AK486="MPR ISSUE","PDH",
AK486="BSS Hardware Issue","BSS",
AK486="Sites strategiques, MLL, Pylone, etc.","ENVTECH",
AK486="AKTIVCO DEFAUT GE &amp; POWER Cabinet","AKTIVCO",
AK486="AKTIVCO Coupure ENEO &amp; Baisse de tension","AKTIVCO GRID ONLY",
AK486="Coupure ENEO &amp; Baisse de tension","IHS GRID ONLY",
AK486="Defaut GE &amp; POWER Cabinet","IHS",
AK486="Sharing","Partners",
AK486="Sites strategiques &amp; DataCenter","SST &amp; DC",
AK486="Exclu","Exclu",
AK486="SAT","SAT",
AK486="SPARE-ISSUE","SPARE-ISSUE",
AK486="Fiber CAmtel","TRANS_FO_CAMTEL",
AK486="Fiber AOF","Fiber AOF",
AK486="Projet OCM (HUAWEI)","TRAVAUX-HUAWEI",
AK486="Projet OCM (NOKIA)","TRAVAUX-NOKIA",
AK486="ACCESS-ISSUE","ACCESS-ISSUE",
AK486="Projet OCM (ZTE, NOKIA, autres projets)","TRAVAUX OCM",
AK486="No root CAuse","No root cause",
AK486="ODU HS","PDH",
AK486="IP &amp; VLAN","PDH",
AK486="Warehouse HUAWEI","SPARE-ISSUE",
AK486="SPARE-HS","SPARE-ISSUE",
AK486="Power Telco","BSS",AK486="no impacts","no impacts"
),"")</f>
        <v>No root cause</v>
      </c>
      <c r="AJ486" s="56" t="str" cm="1">
        <f t="array" ref="AJ486">IFERROR(_xlfn.IFS(
AK486="MPR ISSUE","TX ISSUE",
AK486="BSS Hardware Issue","RAN ISSUE",
AK486="Sites strategiques, MLL, Pylone, etc.","ENVTECH",
AK486="AKTIVCO DEFAUT GE &amp; POWER Cabinet","POWER ISSUE",
AK486="AKTIVCO Coupure ENEO &amp; Baisse de tension","POWER ISSUE",
AK486="Coupure ENEO &amp; Baisse de tension","POWER ISSUE",
AK486="Defaut GE &amp; POWER Cabinet","POWER ISSUE",
AK486="Sharing","POWER ISSUE",
AK486="Sites strategiques &amp; DataCenter","POWER ISSUE",
AK486="Exclu","Exclu",
AK486="SAT","TX ISSUE",
AK486="SPARE-ISSUE","SPARE-ISSUE",
AK486="Fiber CAmtel","TX ISSUE",
AK486="Fiber AOF","TX ISSUE",
AK486="Projet OCM (HUAWEI)","TRAVAUX-HUAWEI",
AK486="Projet OCM (NOKIA)","TRAVAUX -NOKIA",
AK486="ACCESS-ISSUE","ACCESS-ISSUE",
AK486="Projet OCM (ZTE, NOKIA, autres projets)","TRAVAUX OCM",
AK486="No root CAuse","No root cause",
AK486="ODU HS","TX ISSUE",
AK486="IP &amp; VLAN","TX ISSUE",
AK486="Warehouse HUAWEI","SPARE-ISSUE",
AK486="SPARE-HS","SPARE-ISSUE",
AK486="Power Telco","RAN ISSUE",AK486="no impacts","no impacts"
),"")</f>
        <v>No root cause</v>
      </c>
      <c r="AK486" s="81" t="s">
        <v>5620</v>
      </c>
      <c r="AL486" s="56" t="str" cm="1">
        <f t="array" ref="AL486">IFERROR(_xlfn.IFS(
AK486="MPR ISSUE","ACTIVE",
AK486="BSS Hardware Issue","ACTIVE",
AK486="Sites strategiques, MLL, Pylone, etc.","PASSIVE",
AK486="AKTIVCO DEFAUT GE &amp; POWER Cabinet","PASSIVE",
AK486="AKTIVCO Coupure ENEO &amp; Baisse de tension","PASSIVE",
AK486="Coupure ENEO &amp; Baisse de tension","PASSIVE",
AK486="Defaut GE &amp; POWER Cabinet","PASSIVE",
AK486="Sharing","PASSIVE",
AK486="Sites strategiques &amp; DataCenter","PASSIVE",
AK486="Exclu","Exclu",
AK486="SAT","ACTIVE",
AK486="SPARE-ISSUE","SPARE-ISSUE",
AK486="Fiber CAmtel","ACTIVE",
AK486="Fiber AOF","ACTIVE",
AK486="Projet OCM (HUAWEI)","PLANNED WORKS",
AK486="Projet OCM (NOKIA)","PLANNED WORKS",
AK486="ACCESS-ISSUE","ACCESS-ISSUE",
AK486="Projet OCM (ZTE, NOKIA, autres projets)","PLANNED WORKS",
AK486="No root CAuse","No root cause",
AK486="ODU HS","ACTIVE",
AK486="IP &amp; VLAN","ACTIVE",
AK486="Warehouse HUAWEI","SPARE-ISSUE",
AK486="SPARE-HS","SPARE-ISSUE",
AK486="Power Telco","ACTIVE", AK486="no impacts","no impacts"
),"")</f>
        <v>No root cause</v>
      </c>
      <c r="AM486" s="108" t="s">
        <v>5537</v>
      </c>
      <c r="AN486" s="117" t="s">
        <v>629</v>
      </c>
      <c r="AP486" s="23" t="s">
        <v>5537</v>
      </c>
      <c r="AQ486" s="23" t="s">
        <v>5537</v>
      </c>
      <c r="AR486" s="7"/>
      <c r="AS486" s="6"/>
      <c r="AT486" s="7"/>
      <c r="AU486" s="3" t="s">
        <v>5537</v>
      </c>
      <c r="AV486" s="24" t="s">
        <v>5537</v>
      </c>
      <c r="AW486" s="24" t="s">
        <v>5537</v>
      </c>
      <c r="AX486" s="24" t="s">
        <v>5537</v>
      </c>
      <c r="AY486" s="24" t="s">
        <v>5537</v>
      </c>
      <c r="AZ486" s="24" t="s">
        <v>5537</v>
      </c>
      <c r="BA486" s="24" t="s">
        <v>5537</v>
      </c>
      <c r="BB486" s="24" t="s">
        <v>5537</v>
      </c>
      <c r="BC486" s="24" t="s">
        <v>5537</v>
      </c>
      <c r="BD486" s="24" t="s">
        <v>5537</v>
      </c>
      <c r="BE486" s="24" t="s">
        <v>5537</v>
      </c>
      <c r="BF486" s="24" t="s">
        <v>5537</v>
      </c>
      <c r="BG486" s="24" t="s">
        <v>5537</v>
      </c>
      <c r="BH486" s="24" t="s">
        <v>5537</v>
      </c>
      <c r="BI486" s="9" t="s">
        <v>5537</v>
      </c>
      <c r="BJ486" s="14"/>
      <c r="BK486" s="14" t="s">
        <v>5537</v>
      </c>
      <c r="BL486" s="14" t="str">
        <f>_xlfn.XLOOKUP(B486,'[4]cell downs 18042026 17h'!$B:$B,'[4]cell downs 18042026 17h'!$B:$B,"")</f>
        <v/>
      </c>
      <c r="BM486" s="14" t="str">
        <f>_xlfn.XLOOKUP(B486,'[5]Cells Huawei 19042026 15h'!$B:$B,'[5]Cells Huawei 19042026 15h'!$B:$B,"")</f>
        <v/>
      </c>
      <c r="BN486" s="9" t="str">
        <f>_xlfn.XLOOKUP(B486,'[6]cells down 19042026 9H40'!$B:$B,'[6]cells down 19042026 9H40'!$B:$B,"")</f>
        <v/>
      </c>
      <c r="BO486" s="9" t="s">
        <v>629</v>
      </c>
      <c r="BP486" s="9" t="s">
        <v>12</v>
      </c>
    </row>
    <row r="487" spans="1:68" s="9" customFormat="1" x14ac:dyDescent="0.35">
      <c r="A487" s="1" t="s">
        <v>3028</v>
      </c>
      <c r="B487" s="8" t="s">
        <v>3029</v>
      </c>
      <c r="C487" s="3" t="str">
        <f>_xlfn.XLOOKUP(B487,'[1]daily break down'!$D:$D,'[1]daily break down'!$E:$E,"")</f>
        <v>NORD-OUEST</v>
      </c>
      <c r="D487" s="1" t="s">
        <v>11</v>
      </c>
      <c r="E487" s="1" t="s">
        <v>12</v>
      </c>
      <c r="F487" s="3" t="s">
        <v>51</v>
      </c>
      <c r="G487" s="1" t="s">
        <v>52</v>
      </c>
      <c r="H487" s="39" t="str">
        <f>_xlfn.XLOOKUP(B487,[2]CALCULATION!$B:$B,[2]CALCULATION!$H:$H,"")</f>
        <v>Huawei</v>
      </c>
      <c r="I487" s="34">
        <v>1.3286241592544079</v>
      </c>
      <c r="J487" s="34">
        <v>3.0426108557127893</v>
      </c>
      <c r="K487" s="34">
        <v>1.4962738954379295</v>
      </c>
      <c r="L487" s="34">
        <v>0.15133063952310424</v>
      </c>
      <c r="M487" s="34">
        <v>14.415112874643656</v>
      </c>
      <c r="N487" s="34">
        <v>0</v>
      </c>
      <c r="O487" s="34">
        <v>0</v>
      </c>
      <c r="P487" s="34">
        <v>0</v>
      </c>
      <c r="Q487" s="34">
        <v>4.8962997206313323</v>
      </c>
      <c r="R487" s="34">
        <v>0</v>
      </c>
      <c r="S487" s="109">
        <v>4.5170011100552729</v>
      </c>
      <c r="T487" s="109">
        <f>_xlfn.XLOOKUP(B487,'[3]Nur des jours'!$B:$B,'[3]Nur des jours'!$U:$U,"")</f>
        <v>0</v>
      </c>
      <c r="U487" s="109">
        <v>4.7084606757925203E-3</v>
      </c>
      <c r="V487" s="109">
        <v>0</v>
      </c>
      <c r="W487" s="109">
        <v>0</v>
      </c>
      <c r="X487" s="109">
        <v>0</v>
      </c>
      <c r="Y487" s="109">
        <v>0</v>
      </c>
      <c r="Z487" s="109">
        <v>0.12215245139584457</v>
      </c>
      <c r="AA487" s="109">
        <v>0</v>
      </c>
      <c r="AB487" s="109">
        <v>0</v>
      </c>
      <c r="AC487" s="109">
        <v>9.99164698312211E-2</v>
      </c>
      <c r="AD487" s="109">
        <v>0.13414365664664021</v>
      </c>
      <c r="AE487" s="109">
        <v>6.3760404984690378E-2</v>
      </c>
      <c r="AF487" s="109">
        <v>6.3760404984690378E-2</v>
      </c>
      <c r="AG487" s="57" t="str">
        <f>_xlfn.XLOOKUP(B487,[3]CALCULATION!$B:$B,[3]CALCULATION!$M:$M,"")</f>
        <v>Insecurity</v>
      </c>
      <c r="AH487" s="57"/>
      <c r="AI487" s="56" t="str" cm="1">
        <f t="array" ref="AI487">IFERROR(_xlfn.IFS(
AK487="MPR ISSUE","PDH",
AK487="BSS Hardware Issue","BSS",
AK487="Sites strategiques, MLL, Pylone, etc.","ENVTECH",
AK487="AKTIVCO DEFAUT GE &amp; POWER Cabinet","AKTIVCO",
AK487="AKTIVCO Coupure ENEO &amp; Baisse de tension","AKTIVCO GRID ONLY",
AK487="Coupure ENEO &amp; Baisse de tension","IHS GRID ONLY",
AK487="Defaut GE &amp; POWER Cabinet","IHS",
AK487="Sharing","Partners",
AK487="Sites strategiques &amp; DataCenter","SST &amp; DC",
AK487="Exclu","Exclu",
AK487="SAT","SAT",
AK487="SPARE-ISSUE","SPARE-ISSUE",
AK487="Fiber CAmtel","TRANS_FO_CAMTEL",
AK487="Fiber AOF","Fiber AOF",
AK487="Projet OCM (HUAWEI)","TRAVAUX-HUAWEI",
AK487="Projet OCM (NOKIA)","TRAVAUX-NOKIA",
AK487="ACCESS-ISSUE","ACCESS-ISSUE",
AK487="Projet OCM (ZTE, NOKIA, autres projets)","TRAVAUX OCM",
AK487="No root CAuse","No root cause",
AK487="ODU HS","PDH",
AK487="IP &amp; VLAN","PDH",
AK487="Warehouse HUAWEI","SPARE-ISSUE",
AK487="SPARE-HS","SPARE-ISSUE",
AK487="Power Telco","BSS",AK487="no impacts","no impacts"
),"")</f>
        <v>No root cause</v>
      </c>
      <c r="AJ487" s="56" t="str" cm="1">
        <f t="array" ref="AJ487">IFERROR(_xlfn.IFS(
AK487="MPR ISSUE","TX ISSUE",
AK487="BSS Hardware Issue","RAN ISSUE",
AK487="Sites strategiques, MLL, Pylone, etc.","ENVTECH",
AK487="AKTIVCO DEFAUT GE &amp; POWER Cabinet","POWER ISSUE",
AK487="AKTIVCO Coupure ENEO &amp; Baisse de tension","POWER ISSUE",
AK487="Coupure ENEO &amp; Baisse de tension","POWER ISSUE",
AK487="Defaut GE &amp; POWER Cabinet","POWER ISSUE",
AK487="Sharing","POWER ISSUE",
AK487="Sites strategiques &amp; DataCenter","POWER ISSUE",
AK487="Exclu","Exclu",
AK487="SAT","TX ISSUE",
AK487="SPARE-ISSUE","SPARE-ISSUE",
AK487="Fiber CAmtel","TX ISSUE",
AK487="Fiber AOF","TX ISSUE",
AK487="Projet OCM (HUAWEI)","TRAVAUX-HUAWEI",
AK487="Projet OCM (NOKIA)","TRAVAUX -NOKIA",
AK487="ACCESS-ISSUE","ACCESS-ISSUE",
AK487="Projet OCM (ZTE, NOKIA, autres projets)","TRAVAUX OCM",
AK487="No root CAuse","No root cause",
AK487="ODU HS","TX ISSUE",
AK487="IP &amp; VLAN","TX ISSUE",
AK487="Warehouse HUAWEI","SPARE-ISSUE",
AK487="SPARE-HS","SPARE-ISSUE",
AK487="Power Telco","RAN ISSUE",AK487="no impacts","no impacts"
),"")</f>
        <v>No root cause</v>
      </c>
      <c r="AK487" s="81" t="s">
        <v>5620</v>
      </c>
      <c r="AL487" s="56" t="str" cm="1">
        <f t="array" ref="AL487">IFERROR(_xlfn.IFS(
AK487="MPR ISSUE","ACTIVE",
AK487="BSS Hardware Issue","ACTIVE",
AK487="Sites strategiques, MLL, Pylone, etc.","PASSIVE",
AK487="AKTIVCO DEFAUT GE &amp; POWER Cabinet","PASSIVE",
AK487="AKTIVCO Coupure ENEO &amp; Baisse de tension","PASSIVE",
AK487="Coupure ENEO &amp; Baisse de tension","PASSIVE",
AK487="Defaut GE &amp; POWER Cabinet","PASSIVE",
AK487="Sharing","PASSIVE",
AK487="Sites strategiques &amp; DataCenter","PASSIVE",
AK487="Exclu","Exclu",
AK487="SAT","ACTIVE",
AK487="SPARE-ISSUE","SPARE-ISSUE",
AK487="Fiber CAmtel","ACTIVE",
AK487="Fiber AOF","ACTIVE",
AK487="Projet OCM (HUAWEI)","PLANNED WORKS",
AK487="Projet OCM (NOKIA)","PLANNED WORKS",
AK487="ACCESS-ISSUE","ACCESS-ISSUE",
AK487="Projet OCM (ZTE, NOKIA, autres projets)","PLANNED WORKS",
AK487="No root CAuse","No root cause",
AK487="ODU HS","ACTIVE",
AK487="IP &amp; VLAN","ACTIVE",
AK487="Warehouse HUAWEI","SPARE-ISSUE",
AK487="SPARE-HS","SPARE-ISSUE",
AK487="Power Telco","ACTIVE", AK487="no impacts","no impacts"
),"")</f>
        <v>No root cause</v>
      </c>
      <c r="AM487" s="108" t="s">
        <v>5537</v>
      </c>
      <c r="AN487" s="117" t="s">
        <v>3029</v>
      </c>
      <c r="AP487" s="23" t="s">
        <v>5537</v>
      </c>
      <c r="AQ487" s="23" t="s">
        <v>5537</v>
      </c>
      <c r="AR487" s="7"/>
      <c r="AS487" s="6"/>
      <c r="AT487" s="7"/>
      <c r="AU487" s="3" t="s">
        <v>5537</v>
      </c>
      <c r="AV487" s="24" t="s">
        <v>5537</v>
      </c>
      <c r="AW487" s="24" t="s">
        <v>5537</v>
      </c>
      <c r="AX487" s="24" t="s">
        <v>5537</v>
      </c>
      <c r="AY487" s="24" t="s">
        <v>5537</v>
      </c>
      <c r="AZ487" s="24" t="s">
        <v>5537</v>
      </c>
      <c r="BA487" s="24" t="s">
        <v>5537</v>
      </c>
      <c r="BB487" s="24" t="s">
        <v>5537</v>
      </c>
      <c r="BC487" s="24" t="s">
        <v>5537</v>
      </c>
      <c r="BD487" s="24" t="s">
        <v>5537</v>
      </c>
      <c r="BE487" s="24" t="s">
        <v>5537</v>
      </c>
      <c r="BF487" s="24" t="s">
        <v>5537</v>
      </c>
      <c r="BG487" s="24" t="s">
        <v>5537</v>
      </c>
      <c r="BH487" s="24" t="s">
        <v>5537</v>
      </c>
      <c r="BI487" s="9" t="s">
        <v>5537</v>
      </c>
      <c r="BJ487" s="14"/>
      <c r="BK487" s="14" t="s">
        <v>5537</v>
      </c>
      <c r="BL487" s="14" t="str">
        <f>_xlfn.XLOOKUP(B487,'[4]cell downs 18042026 17h'!$B:$B,'[4]cell downs 18042026 17h'!$B:$B,"")</f>
        <v/>
      </c>
      <c r="BM487" s="14" t="str">
        <f>_xlfn.XLOOKUP(B487,'[5]Cells Huawei 19042026 15h'!$B:$B,'[5]Cells Huawei 19042026 15h'!$B:$B,"")</f>
        <v/>
      </c>
      <c r="BN487" s="9" t="str">
        <f>_xlfn.XLOOKUP(B487,'[6]cells down 19042026 9H40'!$B:$B,'[6]cells down 19042026 9H40'!$B:$B,"")</f>
        <v/>
      </c>
      <c r="BO487" s="9" t="s">
        <v>3029</v>
      </c>
      <c r="BP487" s="9" t="s">
        <v>12</v>
      </c>
    </row>
    <row r="488" spans="1:68" s="9" customFormat="1" x14ac:dyDescent="0.35">
      <c r="A488" s="1" t="s">
        <v>1759</v>
      </c>
      <c r="B488" s="8" t="s">
        <v>1760</v>
      </c>
      <c r="C488" s="3" t="str">
        <f>_xlfn.XLOOKUP(B488,'[1]daily break down'!$D:$D,'[1]daily break down'!$E:$E,"")</f>
        <v>CENTRE</v>
      </c>
      <c r="D488" s="1" t="s">
        <v>11</v>
      </c>
      <c r="E488" s="1" t="s">
        <v>96</v>
      </c>
      <c r="F488" s="3" t="s">
        <v>37</v>
      </c>
      <c r="G488" s="1" t="s">
        <v>1761</v>
      </c>
      <c r="H488" s="40" t="str">
        <f>_xlfn.XLOOKUP(B488,[2]CALCULATION!$B:$B,[2]CALCULATION!$H:$H,"")</f>
        <v>NOKIA</v>
      </c>
      <c r="I488" s="34">
        <v>2.1402093980876723E-3</v>
      </c>
      <c r="J488" s="34">
        <v>0</v>
      </c>
      <c r="K488" s="34">
        <v>0</v>
      </c>
      <c r="L488" s="34">
        <v>0</v>
      </c>
      <c r="M488" s="34">
        <v>0</v>
      </c>
      <c r="N488" s="34">
        <v>0</v>
      </c>
      <c r="O488" s="34">
        <v>5.9924872525011837E-2</v>
      </c>
      <c r="P488" s="34">
        <v>0.17405416217056086</v>
      </c>
      <c r="Q488" s="34">
        <v>0.40025165722115302</v>
      </c>
      <c r="R488" s="34">
        <v>1.0701046990435794E-3</v>
      </c>
      <c r="S488" s="109">
        <v>0</v>
      </c>
      <c r="T488" s="109">
        <f>_xlfn.XLOOKUP(B488,'[3]Nur des jours'!$B:$B,'[3]Nur des jours'!$U:$U,"")</f>
        <v>0</v>
      </c>
      <c r="U488" s="109">
        <v>0</v>
      </c>
      <c r="V488" s="109">
        <v>0</v>
      </c>
      <c r="W488" s="109">
        <v>0</v>
      </c>
      <c r="X488" s="109">
        <v>0</v>
      </c>
      <c r="Y488" s="109">
        <v>0.58484788818404665</v>
      </c>
      <c r="Z488" s="109">
        <v>0</v>
      </c>
      <c r="AA488" s="109">
        <v>0</v>
      </c>
      <c r="AB488" s="109">
        <v>0</v>
      </c>
      <c r="AC488" s="109">
        <v>1.5237261649261218E-2</v>
      </c>
      <c r="AD488" s="109">
        <v>0.16708190105096424</v>
      </c>
      <c r="AE488" s="109">
        <v>6.3296692948438343E-2</v>
      </c>
      <c r="AF488" s="109">
        <v>6.3296692948438343E-2</v>
      </c>
      <c r="AG488" s="57" t="str">
        <f>_xlfn.XLOOKUP(B488,[3]CALCULATION!$B:$B,[3]CALCULATION!$M:$M,"")</f>
        <v>Operationnel</v>
      </c>
      <c r="AH488" s="57"/>
      <c r="AI488" s="56" t="str" cm="1">
        <f t="array" ref="AI488">IFERROR(_xlfn.IFS(
AK488="MPR ISSUE","PDH",
AK488="BSS Hardware Issue","BSS",
AK488="Sites strategiques, MLL, Pylone, etc.","ENVTECH",
AK488="AKTIVCO DEFAUT GE &amp; POWER Cabinet","AKTIVCO",
AK488="AKTIVCO Coupure ENEO &amp; Baisse de tension","AKTIVCO GRID ONLY",
AK488="Coupure ENEO &amp; Baisse de tension","IHS GRID ONLY",
AK488="Defaut GE &amp; POWER Cabinet","IHS",
AK488="Sharing","Partners",
AK488="Sites strategiques &amp; DataCenter","SST &amp; DC",
AK488="Exclu","Exclu",
AK488="SAT","SAT",
AK488="SPARE-ISSUE","SPARE-ISSUE",
AK488="Fiber CAmtel","TRANS_FO_CAMTEL",
AK488="Fiber AOF","Fiber AOF",
AK488="Projet OCM (HUAWEI)","TRAVAUX-HUAWEI",
AK488="Projet OCM (NOKIA)","TRAVAUX-NOKIA",
AK488="ACCESS-ISSUE","ACCESS-ISSUE",
AK488="Projet OCM (ZTE, NOKIA, autres projets)","TRAVAUX OCM",
AK488="No root CAuse","No root cause",
AK488="ODU HS","PDH",
AK488="IP &amp; VLAN","PDH",
AK488="Warehouse HUAWEI","SPARE-ISSUE",
AK488="SPARE-HS","SPARE-ISSUE",
AK488="Power Telco","BSS",AK488="no impacts","no impacts"
),"")</f>
        <v>No root cause</v>
      </c>
      <c r="AJ488" s="56" t="str" cm="1">
        <f t="array" ref="AJ488">IFERROR(_xlfn.IFS(
AK488="MPR ISSUE","TX ISSUE",
AK488="BSS Hardware Issue","RAN ISSUE",
AK488="Sites strategiques, MLL, Pylone, etc.","ENVTECH",
AK488="AKTIVCO DEFAUT GE &amp; POWER Cabinet","POWER ISSUE",
AK488="AKTIVCO Coupure ENEO &amp; Baisse de tension","POWER ISSUE",
AK488="Coupure ENEO &amp; Baisse de tension","POWER ISSUE",
AK488="Defaut GE &amp; POWER Cabinet","POWER ISSUE",
AK488="Sharing","POWER ISSUE",
AK488="Sites strategiques &amp; DataCenter","POWER ISSUE",
AK488="Exclu","Exclu",
AK488="SAT","TX ISSUE",
AK488="SPARE-ISSUE","SPARE-ISSUE",
AK488="Fiber CAmtel","TX ISSUE",
AK488="Fiber AOF","TX ISSUE",
AK488="Projet OCM (HUAWEI)","TRAVAUX-HUAWEI",
AK488="Projet OCM (NOKIA)","TRAVAUX -NOKIA",
AK488="ACCESS-ISSUE","ACCESS-ISSUE",
AK488="Projet OCM (ZTE, NOKIA, autres projets)","TRAVAUX OCM",
AK488="No root CAuse","No root cause",
AK488="ODU HS","TX ISSUE",
AK488="IP &amp; VLAN","TX ISSUE",
AK488="Warehouse HUAWEI","SPARE-ISSUE",
AK488="SPARE-HS","SPARE-ISSUE",
AK488="Power Telco","RAN ISSUE",AK488="no impacts","no impacts"
),"")</f>
        <v>No root cause</v>
      </c>
      <c r="AK488" s="81" t="s">
        <v>5620</v>
      </c>
      <c r="AL488" s="56" t="str" cm="1">
        <f t="array" ref="AL488">IFERROR(_xlfn.IFS(
AK488="MPR ISSUE","ACTIVE",
AK488="BSS Hardware Issue","ACTIVE",
AK488="Sites strategiques, MLL, Pylone, etc.","PASSIVE",
AK488="AKTIVCO DEFAUT GE &amp; POWER Cabinet","PASSIVE",
AK488="AKTIVCO Coupure ENEO &amp; Baisse de tension","PASSIVE",
AK488="Coupure ENEO &amp; Baisse de tension","PASSIVE",
AK488="Defaut GE &amp; POWER Cabinet","PASSIVE",
AK488="Sharing","PASSIVE",
AK488="Sites strategiques &amp; DataCenter","PASSIVE",
AK488="Exclu","Exclu",
AK488="SAT","ACTIVE",
AK488="SPARE-ISSUE","SPARE-ISSUE",
AK488="Fiber CAmtel","ACTIVE",
AK488="Fiber AOF","ACTIVE",
AK488="Projet OCM (HUAWEI)","PLANNED WORKS",
AK488="Projet OCM (NOKIA)","PLANNED WORKS",
AK488="ACCESS-ISSUE","ACCESS-ISSUE",
AK488="Projet OCM (ZTE, NOKIA, autres projets)","PLANNED WORKS",
AK488="No root CAuse","No root cause",
AK488="ODU HS","ACTIVE",
AK488="IP &amp; VLAN","ACTIVE",
AK488="Warehouse HUAWEI","SPARE-ISSUE",
AK488="SPARE-HS","SPARE-ISSUE",
AK488="Power Telco","ACTIVE", AK488="no impacts","no impacts"
),"")</f>
        <v>No root cause</v>
      </c>
      <c r="AM488" s="108" t="s">
        <v>5537</v>
      </c>
      <c r="AN488" s="117" t="s">
        <v>1760</v>
      </c>
      <c r="AP488" s="23" t="s">
        <v>5537</v>
      </c>
      <c r="AQ488" s="23" t="s">
        <v>5537</v>
      </c>
      <c r="AR488" s="7"/>
      <c r="AS488" s="6"/>
      <c r="AT488" s="7"/>
      <c r="AU488" s="3" t="s">
        <v>5537</v>
      </c>
      <c r="AV488" s="24" t="s">
        <v>5537</v>
      </c>
      <c r="AW488" s="24" t="s">
        <v>5537</v>
      </c>
      <c r="AX488" s="24" t="s">
        <v>5537</v>
      </c>
      <c r="AY488" s="24" t="s">
        <v>5537</v>
      </c>
      <c r="AZ488" s="24" t="s">
        <v>5537</v>
      </c>
      <c r="BA488" s="24" t="s">
        <v>5537</v>
      </c>
      <c r="BB488" s="24" t="s">
        <v>5537</v>
      </c>
      <c r="BC488" s="24" t="s">
        <v>5537</v>
      </c>
      <c r="BD488" s="24" t="s">
        <v>5537</v>
      </c>
      <c r="BE488" s="24" t="s">
        <v>5537</v>
      </c>
      <c r="BF488" s="24" t="s">
        <v>5537</v>
      </c>
      <c r="BG488" s="24" t="s">
        <v>5537</v>
      </c>
      <c r="BH488" s="24" t="s">
        <v>5537</v>
      </c>
      <c r="BI488" s="9" t="s">
        <v>5537</v>
      </c>
      <c r="BJ488" s="14"/>
      <c r="BK488" s="14" t="s">
        <v>5537</v>
      </c>
      <c r="BL488" s="14" t="str">
        <f>_xlfn.XLOOKUP(B488,'[4]cell downs 18042026 17h'!$B:$B,'[4]cell downs 18042026 17h'!$B:$B,"")</f>
        <v/>
      </c>
      <c r="BM488" s="14" t="str">
        <f>_xlfn.XLOOKUP(B488,'[5]Cells Huawei 19042026 15h'!$B:$B,'[5]Cells Huawei 19042026 15h'!$B:$B,"")</f>
        <v/>
      </c>
      <c r="BN488" s="9" t="str">
        <f>_xlfn.XLOOKUP(B488,'[6]cells down 19042026 9H40'!$B:$B,'[6]cells down 19042026 9H40'!$B:$B,"")</f>
        <v/>
      </c>
      <c r="BO488" s="9" t="s">
        <v>1760</v>
      </c>
      <c r="BP488" s="9" t="s">
        <v>12</v>
      </c>
    </row>
    <row r="489" spans="1:68" s="9" customFormat="1" x14ac:dyDescent="0.35">
      <c r="A489" s="1" t="s">
        <v>1755</v>
      </c>
      <c r="B489" s="8" t="s">
        <v>1756</v>
      </c>
      <c r="C489" s="3" t="str">
        <f>_xlfn.XLOOKUP(B489,'[1]daily break down'!$D:$D,'[1]daily break down'!$E:$E,"")</f>
        <v>CENTRE</v>
      </c>
      <c r="D489" s="1" t="s">
        <v>11</v>
      </c>
      <c r="E489" s="70" t="s">
        <v>96</v>
      </c>
      <c r="F489" s="3" t="s">
        <v>37</v>
      </c>
      <c r="G489" s="1" t="s">
        <v>1755</v>
      </c>
      <c r="H489" s="40" t="str">
        <f>_xlfn.XLOOKUP(B489,[2]CALCULATION!$B:$B,[2]CALCULATION!$H:$H,"")</f>
        <v>NOKIA</v>
      </c>
      <c r="I489" s="34">
        <v>1.2484554822176806E-3</v>
      </c>
      <c r="J489" s="34">
        <v>0</v>
      </c>
      <c r="K489" s="34">
        <v>0</v>
      </c>
      <c r="L489" s="34">
        <v>0</v>
      </c>
      <c r="M489" s="34">
        <v>4.4924352663456109</v>
      </c>
      <c r="N489" s="34">
        <v>9.2966357389406529</v>
      </c>
      <c r="O489" s="34">
        <v>9.2964734190981293</v>
      </c>
      <c r="P489" s="34">
        <v>9.29679805878318</v>
      </c>
      <c r="Q489" s="34">
        <v>9.2964734190981293</v>
      </c>
      <c r="R489" s="34">
        <v>9.2967439521690061</v>
      </c>
      <c r="S489" s="109">
        <v>9.2967439521690061</v>
      </c>
      <c r="T489" s="109">
        <f>_xlfn.XLOOKUP(B489,'[3]Nur des jours'!$B:$B,'[3]Nur des jours'!$U:$U,"")</f>
        <v>4.6228522998690194</v>
      </c>
      <c r="U489" s="109">
        <v>4.6228522998690194</v>
      </c>
      <c r="V489" s="109">
        <v>4.6228522998690194</v>
      </c>
      <c r="W489" s="109">
        <v>4.6228522998690194</v>
      </c>
      <c r="X489" s="109">
        <v>4.6228522998690194</v>
      </c>
      <c r="Y489" s="109">
        <v>4.6228522998690194</v>
      </c>
      <c r="Z489" s="109">
        <v>4.6228522998690194</v>
      </c>
      <c r="AA489" s="109">
        <v>4.6228522998690194</v>
      </c>
      <c r="AB489" s="109">
        <v>2.4238344044566831</v>
      </c>
      <c r="AC489" s="109">
        <v>3.1848374758701725E-2</v>
      </c>
      <c r="AD489" s="109">
        <v>0.15831607794336161</v>
      </c>
      <c r="AE489" s="109">
        <v>6.2618959972376986E-2</v>
      </c>
      <c r="AF489" s="109">
        <v>6.2618959972376986E-2</v>
      </c>
      <c r="AG489" s="57" t="str">
        <f>_xlfn.XLOOKUP(B489,[3]CALCULATION!$B:$B,[3]CALCULATION!$M:$M,"")</f>
        <v>Operationnel</v>
      </c>
      <c r="AH489" s="57"/>
      <c r="AI489" s="56" t="str" cm="1">
        <f t="array" ref="AI489">IFERROR(_xlfn.IFS(
AK489="MPR ISSUE","PDH",
AK489="BSS Hardware Issue","BSS",
AK489="Sites strategiques, MLL, Pylone, etc.","ENVTECH",
AK489="AKTIVCO DEFAUT GE &amp; POWER Cabinet","AKTIVCO",
AK489="AKTIVCO Coupure ENEO &amp; Baisse de tension","AKTIVCO GRID ONLY",
AK489="Coupure ENEO &amp; Baisse de tension","IHS GRID ONLY",
AK489="Defaut GE &amp; POWER Cabinet","IHS",
AK489="Sharing","Partners",
AK489="Sites strategiques &amp; DataCenter","SST &amp; DC",
AK489="Exclu","Exclu",
AK489="SAT","SAT",
AK489="SPARE-ISSUE","SPARE-ISSUE",
AK489="Fiber CAmtel","TRANS_FO_CAMTEL",
AK489="Fiber AOF","Fiber AOF",
AK489="Projet OCM (HUAWEI)","TRAVAUX-HUAWEI",
AK489="Projet OCM (NOKIA)","TRAVAUX-NOKIA",
AK489="ACCESS-ISSUE","ACCESS-ISSUE",
AK489="Projet OCM (ZTE, NOKIA, autres projets)","TRAVAUX OCM",
AK489="No root CAuse","No root cause",
AK489="ODU HS","PDH",
AK489="IP &amp; VLAN","PDH",
AK489="Warehouse HUAWEI","SPARE-ISSUE",
AK489="SPARE-HS","SPARE-ISSUE",
AK489="Power Telco","BSS",AK489="no impacts","no impacts"
),"")</f>
        <v>No root cause</v>
      </c>
      <c r="AJ489" s="56" t="str" cm="1">
        <f t="array" ref="AJ489">IFERROR(_xlfn.IFS(
AK489="MPR ISSUE","TX ISSUE",
AK489="BSS Hardware Issue","RAN ISSUE",
AK489="Sites strategiques, MLL, Pylone, etc.","ENVTECH",
AK489="AKTIVCO DEFAUT GE &amp; POWER Cabinet","POWER ISSUE",
AK489="AKTIVCO Coupure ENEO &amp; Baisse de tension","POWER ISSUE",
AK489="Coupure ENEO &amp; Baisse de tension","POWER ISSUE",
AK489="Defaut GE &amp; POWER Cabinet","POWER ISSUE",
AK489="Sharing","POWER ISSUE",
AK489="Sites strategiques &amp; DataCenter","POWER ISSUE",
AK489="Exclu","Exclu",
AK489="SAT","TX ISSUE",
AK489="SPARE-ISSUE","SPARE-ISSUE",
AK489="Fiber CAmtel","TX ISSUE",
AK489="Fiber AOF","TX ISSUE",
AK489="Projet OCM (HUAWEI)","TRAVAUX-HUAWEI",
AK489="Projet OCM (NOKIA)","TRAVAUX -NOKIA",
AK489="ACCESS-ISSUE","ACCESS-ISSUE",
AK489="Projet OCM (ZTE, NOKIA, autres projets)","TRAVAUX OCM",
AK489="No root CAuse","No root cause",
AK489="ODU HS","TX ISSUE",
AK489="IP &amp; VLAN","TX ISSUE",
AK489="Warehouse HUAWEI","SPARE-ISSUE",
AK489="SPARE-HS","SPARE-ISSUE",
AK489="Power Telco","RAN ISSUE",AK489="no impacts","no impacts"
),"")</f>
        <v>No root cause</v>
      </c>
      <c r="AK489" s="81" t="s">
        <v>5620</v>
      </c>
      <c r="AL489" s="56" t="str" cm="1">
        <f t="array" ref="AL489">IFERROR(_xlfn.IFS(
AK489="MPR ISSUE","ACTIVE",
AK489="BSS Hardware Issue","ACTIVE",
AK489="Sites strategiques, MLL, Pylone, etc.","PASSIVE",
AK489="AKTIVCO DEFAUT GE &amp; POWER Cabinet","PASSIVE",
AK489="AKTIVCO Coupure ENEO &amp; Baisse de tension","PASSIVE",
AK489="Coupure ENEO &amp; Baisse de tension","PASSIVE",
AK489="Defaut GE &amp; POWER Cabinet","PASSIVE",
AK489="Sharing","PASSIVE",
AK489="Sites strategiques &amp; DataCenter","PASSIVE",
AK489="Exclu","Exclu",
AK489="SAT","ACTIVE",
AK489="SPARE-ISSUE","SPARE-ISSUE",
AK489="Fiber CAmtel","ACTIVE",
AK489="Fiber AOF","ACTIVE",
AK489="Projet OCM (HUAWEI)","PLANNED WORKS",
AK489="Projet OCM (NOKIA)","PLANNED WORKS",
AK489="ACCESS-ISSUE","ACCESS-ISSUE",
AK489="Projet OCM (ZTE, NOKIA, autres projets)","PLANNED WORKS",
AK489="No root CAuse","No root cause",
AK489="ODU HS","ACTIVE",
AK489="IP &amp; VLAN","ACTIVE",
AK489="Warehouse HUAWEI","SPARE-ISSUE",
AK489="SPARE-HS","SPARE-ISSUE",
AK489="Power Telco","ACTIVE", AK489="no impacts","no impacts"
),"")</f>
        <v>No root cause</v>
      </c>
      <c r="AM489" s="108" t="s">
        <v>5537</v>
      </c>
      <c r="AN489" s="117" t="s">
        <v>1756</v>
      </c>
      <c r="AP489" s="23" t="s">
        <v>5537</v>
      </c>
      <c r="AQ489" s="23" t="s">
        <v>5537</v>
      </c>
      <c r="AR489" s="7"/>
      <c r="AS489" s="6"/>
      <c r="AT489" s="7"/>
      <c r="AU489" s="3" t="s">
        <v>5537</v>
      </c>
      <c r="AV489" s="24" t="s">
        <v>5537</v>
      </c>
      <c r="AW489" s="24" t="s">
        <v>5537</v>
      </c>
      <c r="AX489" s="24" t="s">
        <v>5537</v>
      </c>
      <c r="AY489" s="24" t="s">
        <v>5537</v>
      </c>
      <c r="AZ489" s="24" t="s">
        <v>5537</v>
      </c>
      <c r="BA489" s="24" t="s">
        <v>5537</v>
      </c>
      <c r="BB489" s="24" t="s">
        <v>5537</v>
      </c>
      <c r="BC489" s="24" t="s">
        <v>5537</v>
      </c>
      <c r="BD489" s="24" t="s">
        <v>5537</v>
      </c>
      <c r="BE489" s="24" t="s">
        <v>5537</v>
      </c>
      <c r="BF489" s="24" t="s">
        <v>5537</v>
      </c>
      <c r="BG489" s="24" t="s">
        <v>5537</v>
      </c>
      <c r="BH489" s="24" t="s">
        <v>5537</v>
      </c>
      <c r="BI489" s="9" t="s">
        <v>5537</v>
      </c>
      <c r="BJ489" s="14"/>
      <c r="BK489" s="14" t="s">
        <v>5537</v>
      </c>
      <c r="BL489" s="14" t="str">
        <f>_xlfn.XLOOKUP(B489,'[4]cell downs 18042026 17h'!$B:$B,'[4]cell downs 18042026 17h'!$B:$B,"")</f>
        <v/>
      </c>
      <c r="BM489" s="14" t="str">
        <f>_xlfn.XLOOKUP(B489,'[5]Cells Huawei 19042026 15h'!$B:$B,'[5]Cells Huawei 19042026 15h'!$B:$B,"")</f>
        <v/>
      </c>
      <c r="BN489" s="9" t="str">
        <f>_xlfn.XLOOKUP(B489,'[6]cells down 19042026 9H40'!$B:$B,'[6]cells down 19042026 9H40'!$B:$B,"")</f>
        <v/>
      </c>
      <c r="BO489" s="9" t="s">
        <v>1756</v>
      </c>
      <c r="BP489" s="9" t="s">
        <v>1129</v>
      </c>
    </row>
    <row r="490" spans="1:68" s="9" customFormat="1" x14ac:dyDescent="0.35">
      <c r="A490" s="1" t="s">
        <v>2199</v>
      </c>
      <c r="B490" s="8" t="s">
        <v>2200</v>
      </c>
      <c r="C490" s="3" t="str">
        <f>_xlfn.XLOOKUP(B490,'[1]daily break down'!$D:$D,'[1]daily break down'!$E:$E,"")</f>
        <v>OUEST</v>
      </c>
      <c r="D490" s="1" t="s">
        <v>11</v>
      </c>
      <c r="E490" s="1" t="s">
        <v>12</v>
      </c>
      <c r="F490" s="3" t="s">
        <v>102</v>
      </c>
      <c r="G490" s="1" t="s">
        <v>103</v>
      </c>
      <c r="H490" s="39" t="str">
        <f>_xlfn.XLOOKUP(B490,[2]CALCULATION!$B:$B,[2]CALCULATION!$H:$H,"")</f>
        <v>Huawei</v>
      </c>
      <c r="I490" s="34">
        <v>0</v>
      </c>
      <c r="J490" s="34">
        <v>0</v>
      </c>
      <c r="K490" s="34">
        <v>0</v>
      </c>
      <c r="L490" s="34">
        <v>0</v>
      </c>
      <c r="M490" s="34">
        <v>0</v>
      </c>
      <c r="N490" s="34">
        <v>0</v>
      </c>
      <c r="O490" s="34">
        <v>0</v>
      </c>
      <c r="P490" s="34">
        <v>0</v>
      </c>
      <c r="Q490" s="34">
        <v>0</v>
      </c>
      <c r="R490" s="34">
        <v>0</v>
      </c>
      <c r="S490" s="109">
        <v>0</v>
      </c>
      <c r="T490" s="109">
        <f>_xlfn.XLOOKUP(B490,'[3]Nur des jours'!$B:$B,'[3]Nur des jours'!$U:$U,"")</f>
        <v>0</v>
      </c>
      <c r="U490" s="109">
        <v>11.317694823261506</v>
      </c>
      <c r="V490" s="109">
        <v>14.276569986274124</v>
      </c>
      <c r="W490" s="109">
        <v>0</v>
      </c>
      <c r="X490" s="109">
        <v>6.1531020195015875E-3</v>
      </c>
      <c r="Y490" s="109">
        <v>0</v>
      </c>
      <c r="Z490" s="109">
        <v>0</v>
      </c>
      <c r="AA490" s="109">
        <v>0</v>
      </c>
      <c r="AB490" s="109">
        <v>0</v>
      </c>
      <c r="AC490" s="109">
        <v>0.10678572713211754</v>
      </c>
      <c r="AD490" s="109">
        <v>0.13844687889946314</v>
      </c>
      <c r="AE490" s="109">
        <v>6.1727206056507243E-2</v>
      </c>
      <c r="AF490" s="109">
        <v>6.1727206056507243E-2</v>
      </c>
      <c r="AG490" s="57" t="str">
        <f>_xlfn.XLOOKUP(B490,[3]CALCULATION!$B:$B,[3]CALCULATION!$M:$M,"")</f>
        <v>Operationnel</v>
      </c>
      <c r="AH490" s="57"/>
      <c r="AI490" s="56" t="str" cm="1">
        <f t="array" ref="AI490">IFERROR(_xlfn.IFS(
AK490="MPR ISSUE","PDH",
AK490="BSS Hardware Issue","BSS",
AK490="Sites strategiques, MLL, Pylone, etc.","ENVTECH",
AK490="AKTIVCO DEFAUT GE &amp; POWER Cabinet","AKTIVCO",
AK490="AKTIVCO Coupure ENEO &amp; Baisse de tension","AKTIVCO GRID ONLY",
AK490="Coupure ENEO &amp; Baisse de tension","IHS GRID ONLY",
AK490="Defaut GE &amp; POWER Cabinet","IHS",
AK490="Sharing","Partners",
AK490="Sites strategiques &amp; DataCenter","SST &amp; DC",
AK490="Exclu","Exclu",
AK490="SAT","SAT",
AK490="SPARE-ISSUE","SPARE-ISSUE",
AK490="Fiber CAmtel","TRANS_FO_CAMTEL",
AK490="Fiber AOF","Fiber AOF",
AK490="Projet OCM (HUAWEI)","TRAVAUX-HUAWEI",
AK490="Projet OCM (NOKIA)","TRAVAUX-NOKIA",
AK490="ACCESS-ISSUE","ACCESS-ISSUE",
AK490="Projet OCM (ZTE, NOKIA, autres projets)","TRAVAUX OCM",
AK490="No root CAuse","No root cause",
AK490="ODU HS","PDH",
AK490="IP &amp; VLAN","PDH",
AK490="Warehouse HUAWEI","SPARE-ISSUE",
AK490="SPARE-HS","SPARE-ISSUE",
AK490="Power Telco","BSS",AK490="no impacts","no impacts"
),"")</f>
        <v>No root cause</v>
      </c>
      <c r="AJ490" s="56" t="str" cm="1">
        <f t="array" ref="AJ490">IFERROR(_xlfn.IFS(
AK490="MPR ISSUE","TX ISSUE",
AK490="BSS Hardware Issue","RAN ISSUE",
AK490="Sites strategiques, MLL, Pylone, etc.","ENVTECH",
AK490="AKTIVCO DEFAUT GE &amp; POWER Cabinet","POWER ISSUE",
AK490="AKTIVCO Coupure ENEO &amp; Baisse de tension","POWER ISSUE",
AK490="Coupure ENEO &amp; Baisse de tension","POWER ISSUE",
AK490="Defaut GE &amp; POWER Cabinet","POWER ISSUE",
AK490="Sharing","POWER ISSUE",
AK490="Sites strategiques &amp; DataCenter","POWER ISSUE",
AK490="Exclu","Exclu",
AK490="SAT","TX ISSUE",
AK490="SPARE-ISSUE","SPARE-ISSUE",
AK490="Fiber CAmtel","TX ISSUE",
AK490="Fiber AOF","TX ISSUE",
AK490="Projet OCM (HUAWEI)","TRAVAUX-HUAWEI",
AK490="Projet OCM (NOKIA)","TRAVAUX -NOKIA",
AK490="ACCESS-ISSUE","ACCESS-ISSUE",
AK490="Projet OCM (ZTE, NOKIA, autres projets)","TRAVAUX OCM",
AK490="No root CAuse","No root cause",
AK490="ODU HS","TX ISSUE",
AK490="IP &amp; VLAN","TX ISSUE",
AK490="Warehouse HUAWEI","SPARE-ISSUE",
AK490="SPARE-HS","SPARE-ISSUE",
AK490="Power Telco","RAN ISSUE",AK490="no impacts","no impacts"
),"")</f>
        <v>No root cause</v>
      </c>
      <c r="AK490" s="81" t="s">
        <v>5620</v>
      </c>
      <c r="AL490" s="56" t="str" cm="1">
        <f t="array" ref="AL490">IFERROR(_xlfn.IFS(
AK490="MPR ISSUE","ACTIVE",
AK490="BSS Hardware Issue","ACTIVE",
AK490="Sites strategiques, MLL, Pylone, etc.","PASSIVE",
AK490="AKTIVCO DEFAUT GE &amp; POWER Cabinet","PASSIVE",
AK490="AKTIVCO Coupure ENEO &amp; Baisse de tension","PASSIVE",
AK490="Coupure ENEO &amp; Baisse de tension","PASSIVE",
AK490="Defaut GE &amp; POWER Cabinet","PASSIVE",
AK490="Sharing","PASSIVE",
AK490="Sites strategiques &amp; DataCenter","PASSIVE",
AK490="Exclu","Exclu",
AK490="SAT","ACTIVE",
AK490="SPARE-ISSUE","SPARE-ISSUE",
AK490="Fiber CAmtel","ACTIVE",
AK490="Fiber AOF","ACTIVE",
AK490="Projet OCM (HUAWEI)","PLANNED WORKS",
AK490="Projet OCM (NOKIA)","PLANNED WORKS",
AK490="ACCESS-ISSUE","ACCESS-ISSUE",
AK490="Projet OCM (ZTE, NOKIA, autres projets)","PLANNED WORKS",
AK490="No root CAuse","No root cause",
AK490="ODU HS","ACTIVE",
AK490="IP &amp; VLAN","ACTIVE",
AK490="Warehouse HUAWEI","SPARE-ISSUE",
AK490="SPARE-HS","SPARE-ISSUE",
AK490="Power Telco","ACTIVE", AK490="no impacts","no impacts"
),"")</f>
        <v>No root cause</v>
      </c>
      <c r="AM490" s="108" t="s">
        <v>5537</v>
      </c>
      <c r="AN490" s="117" t="s">
        <v>2200</v>
      </c>
      <c r="AP490" s="23" t="s">
        <v>5537</v>
      </c>
      <c r="AQ490" s="23" t="s">
        <v>5537</v>
      </c>
      <c r="AR490" s="7"/>
      <c r="AS490" s="6"/>
      <c r="AT490" s="7"/>
      <c r="AU490" s="3" t="s">
        <v>5537</v>
      </c>
      <c r="AV490" s="24" t="s">
        <v>5537</v>
      </c>
      <c r="AW490" s="24" t="s">
        <v>5537</v>
      </c>
      <c r="AX490" s="24" t="s">
        <v>5537</v>
      </c>
      <c r="AY490" s="24" t="s">
        <v>5537</v>
      </c>
      <c r="AZ490" s="24" t="s">
        <v>5537</v>
      </c>
      <c r="BA490" s="24" t="s">
        <v>5537</v>
      </c>
      <c r="BB490" s="24" t="s">
        <v>5537</v>
      </c>
      <c r="BC490" s="24" t="s">
        <v>5537</v>
      </c>
      <c r="BD490" s="24" t="s">
        <v>5537</v>
      </c>
      <c r="BE490" s="24" t="s">
        <v>5537</v>
      </c>
      <c r="BF490" s="24" t="s">
        <v>5537</v>
      </c>
      <c r="BG490" s="24" t="s">
        <v>5537</v>
      </c>
      <c r="BH490" s="24" t="s">
        <v>5537</v>
      </c>
      <c r="BI490" s="9" t="s">
        <v>5537</v>
      </c>
      <c r="BJ490" s="14"/>
      <c r="BK490" s="14" t="s">
        <v>5537</v>
      </c>
      <c r="BL490" s="14" t="str">
        <f>_xlfn.XLOOKUP(B490,'[4]cell downs 18042026 17h'!$B:$B,'[4]cell downs 18042026 17h'!$B:$B,"")</f>
        <v/>
      </c>
      <c r="BM490" s="14" t="str">
        <f>_xlfn.XLOOKUP(B490,'[5]Cells Huawei 19042026 15h'!$B:$B,'[5]Cells Huawei 19042026 15h'!$B:$B,"")</f>
        <v/>
      </c>
      <c r="BN490" s="9" t="str">
        <f>_xlfn.XLOOKUP(B490,'[6]cells down 19042026 9H40'!$B:$B,'[6]cells down 19042026 9H40'!$B:$B,"")</f>
        <v/>
      </c>
      <c r="BO490" s="9" t="s">
        <v>2200</v>
      </c>
      <c r="BP490" s="9" t="s">
        <v>5537</v>
      </c>
    </row>
    <row r="491" spans="1:68" s="9" customFormat="1" x14ac:dyDescent="0.35">
      <c r="A491" s="1" t="s">
        <v>977</v>
      </c>
      <c r="B491" s="8" t="s">
        <v>978</v>
      </c>
      <c r="C491" s="3" t="str">
        <f>_xlfn.XLOOKUP(B491,'[1]daily break down'!$D:$D,'[1]daily break down'!$E:$E,"")</f>
        <v>Douala</v>
      </c>
      <c r="D491" s="1" t="s">
        <v>11</v>
      </c>
      <c r="E491" s="1" t="s">
        <v>12</v>
      </c>
      <c r="F491" s="3" t="s">
        <v>31</v>
      </c>
      <c r="G491" s="1" t="s">
        <v>32</v>
      </c>
      <c r="H491" s="41" t="str">
        <f>_xlfn.XLOOKUP(B491,[2]CALCULATION!$B:$B,[2]CALCULATION!$H:$H,"")</f>
        <v>ZTE</v>
      </c>
      <c r="I491" s="34">
        <v>0.2506185205160476</v>
      </c>
      <c r="J491" s="34">
        <v>0.29190672682081836</v>
      </c>
      <c r="K491" s="34">
        <v>3.6666067408035201</v>
      </c>
      <c r="L491" s="34">
        <v>13.868556899607057</v>
      </c>
      <c r="M491" s="34">
        <v>25.530825435960654</v>
      </c>
      <c r="N491" s="34">
        <v>6.186988668304691E-2</v>
      </c>
      <c r="O491" s="34">
        <v>0.63894168072070845</v>
      </c>
      <c r="P491" s="34">
        <v>0.46059089754674959</v>
      </c>
      <c r="Q491" s="34">
        <v>0.24464376927971929</v>
      </c>
      <c r="R491" s="34">
        <v>0</v>
      </c>
      <c r="S491" s="109">
        <v>5.2773996741174771E-2</v>
      </c>
      <c r="T491" s="109">
        <f>_xlfn.XLOOKUP(B491,'[3]Nur des jours'!$B:$B,'[3]Nur des jours'!$U:$U,"")</f>
        <v>0.25796657278281448</v>
      </c>
      <c r="U491" s="109">
        <v>0</v>
      </c>
      <c r="V491" s="109">
        <v>0</v>
      </c>
      <c r="W491" s="109">
        <v>0.25796657278281448</v>
      </c>
      <c r="X491" s="109">
        <v>5.7268436477158312E-2</v>
      </c>
      <c r="Y491" s="109">
        <v>0</v>
      </c>
      <c r="Z491" s="109">
        <v>0</v>
      </c>
      <c r="AA491" s="109">
        <v>0</v>
      </c>
      <c r="AB491" s="109">
        <v>0</v>
      </c>
      <c r="AC491" s="109">
        <v>0</v>
      </c>
      <c r="AD491" s="109">
        <v>4.9247988004528953E-2</v>
      </c>
      <c r="AE491" s="109">
        <v>5.3398224482283305E-2</v>
      </c>
      <c r="AF491" s="109">
        <v>5.3398224482283305E-2</v>
      </c>
      <c r="AG491" s="57" t="str">
        <f>_xlfn.XLOOKUP(B491,[3]CALCULATION!$B:$B,[3]CALCULATION!$M:$M,"")</f>
        <v>Operationnel</v>
      </c>
      <c r="AH491" s="57"/>
      <c r="AI491" s="56" t="str" cm="1">
        <f t="array" ref="AI491">IFERROR(_xlfn.IFS(
AK491="MPR ISSUE","PDH",
AK491="BSS Hardware Issue","BSS",
AK491="Sites strategiques, MLL, Pylone, etc.","ENVTECH",
AK491="AKTIVCO DEFAUT GE &amp; POWER Cabinet","AKTIVCO",
AK491="AKTIVCO Coupure ENEO &amp; Baisse de tension","AKTIVCO GRID ONLY",
AK491="Coupure ENEO &amp; Baisse de tension","IHS GRID ONLY",
AK491="Defaut GE &amp; POWER Cabinet","IHS",
AK491="Sharing","Partners",
AK491="Sites strategiques &amp; DataCenter","SST &amp; DC",
AK491="Exclu","Exclu",
AK491="SAT","SAT",
AK491="SPARE-ISSUE","SPARE-ISSUE",
AK491="Fiber CAmtel","TRANS_FO_CAMTEL",
AK491="Fiber AOF","Fiber AOF",
AK491="Projet OCM (HUAWEI)","TRAVAUX-HUAWEI",
AK491="Projet OCM (NOKIA)","TRAVAUX-NOKIA",
AK491="ACCESS-ISSUE","ACCESS-ISSUE",
AK491="Projet OCM (ZTE, NOKIA, autres projets)","TRAVAUX OCM",
AK491="No root CAuse","No root cause",
AK491="ODU HS","PDH",
AK491="IP &amp; VLAN","PDH",
AK491="Warehouse HUAWEI","SPARE-ISSUE",
AK491="SPARE-HS","SPARE-ISSUE",
AK491="Power Telco","BSS",AK491="no impacts","no impacts"
),"")</f>
        <v>No root cause</v>
      </c>
      <c r="AJ491" s="56" t="str" cm="1">
        <f t="array" ref="AJ491">IFERROR(_xlfn.IFS(
AK491="MPR ISSUE","TX ISSUE",
AK491="BSS Hardware Issue","RAN ISSUE",
AK491="Sites strategiques, MLL, Pylone, etc.","ENVTECH",
AK491="AKTIVCO DEFAUT GE &amp; POWER Cabinet","POWER ISSUE",
AK491="AKTIVCO Coupure ENEO &amp; Baisse de tension","POWER ISSUE",
AK491="Coupure ENEO &amp; Baisse de tension","POWER ISSUE",
AK491="Defaut GE &amp; POWER Cabinet","POWER ISSUE",
AK491="Sharing","POWER ISSUE",
AK491="Sites strategiques &amp; DataCenter","POWER ISSUE",
AK491="Exclu","Exclu",
AK491="SAT","TX ISSUE",
AK491="SPARE-ISSUE","SPARE-ISSUE",
AK491="Fiber CAmtel","TX ISSUE",
AK491="Fiber AOF","TX ISSUE",
AK491="Projet OCM (HUAWEI)","TRAVAUX-HUAWEI",
AK491="Projet OCM (NOKIA)","TRAVAUX -NOKIA",
AK491="ACCESS-ISSUE","ACCESS-ISSUE",
AK491="Projet OCM (ZTE, NOKIA, autres projets)","TRAVAUX OCM",
AK491="No root CAuse","No root cause",
AK491="ODU HS","TX ISSUE",
AK491="IP &amp; VLAN","TX ISSUE",
AK491="Warehouse HUAWEI","SPARE-ISSUE",
AK491="SPARE-HS","SPARE-ISSUE",
AK491="Power Telco","RAN ISSUE",AK491="no impacts","no impacts"
),"")</f>
        <v>No root cause</v>
      </c>
      <c r="AK491" s="81" t="s">
        <v>5620</v>
      </c>
      <c r="AL491" s="56" t="str" cm="1">
        <f t="array" ref="AL491">IFERROR(_xlfn.IFS(
AK491="MPR ISSUE","ACTIVE",
AK491="BSS Hardware Issue","ACTIVE",
AK491="Sites strategiques, MLL, Pylone, etc.","PASSIVE",
AK491="AKTIVCO DEFAUT GE &amp; POWER Cabinet","PASSIVE",
AK491="AKTIVCO Coupure ENEO &amp; Baisse de tension","PASSIVE",
AK491="Coupure ENEO &amp; Baisse de tension","PASSIVE",
AK491="Defaut GE &amp; POWER Cabinet","PASSIVE",
AK491="Sharing","PASSIVE",
AK491="Sites strategiques &amp; DataCenter","PASSIVE",
AK491="Exclu","Exclu",
AK491="SAT","ACTIVE",
AK491="SPARE-ISSUE","SPARE-ISSUE",
AK491="Fiber CAmtel","ACTIVE",
AK491="Fiber AOF","ACTIVE",
AK491="Projet OCM (HUAWEI)","PLANNED WORKS",
AK491="Projet OCM (NOKIA)","PLANNED WORKS",
AK491="ACCESS-ISSUE","ACCESS-ISSUE",
AK491="Projet OCM (ZTE, NOKIA, autres projets)","PLANNED WORKS",
AK491="No root CAuse","No root cause",
AK491="ODU HS","ACTIVE",
AK491="IP &amp; VLAN","ACTIVE",
AK491="Warehouse HUAWEI","SPARE-ISSUE",
AK491="SPARE-HS","SPARE-ISSUE",
AK491="Power Telco","ACTIVE", AK491="no impacts","no impacts"
),"")</f>
        <v>No root cause</v>
      </c>
      <c r="AM491" s="108" t="s">
        <v>5537</v>
      </c>
      <c r="AN491" s="117" t="s">
        <v>978</v>
      </c>
      <c r="AP491" s="23" t="s">
        <v>5537</v>
      </c>
      <c r="AQ491" s="23" t="s">
        <v>5537</v>
      </c>
      <c r="AR491" s="7"/>
      <c r="AS491" s="6"/>
      <c r="AT491" s="7"/>
      <c r="AU491" s="3" t="s">
        <v>5537</v>
      </c>
      <c r="AV491" s="24" t="s">
        <v>5537</v>
      </c>
      <c r="AW491" s="24" t="s">
        <v>5537</v>
      </c>
      <c r="AX491" s="24" t="s">
        <v>5537</v>
      </c>
      <c r="AY491" s="24" t="s">
        <v>5537</v>
      </c>
      <c r="AZ491" s="24" t="s">
        <v>5537</v>
      </c>
      <c r="BA491" s="24" t="s">
        <v>5537</v>
      </c>
      <c r="BB491" s="24" t="s">
        <v>5537</v>
      </c>
      <c r="BC491" s="24" t="s">
        <v>5537</v>
      </c>
      <c r="BD491" s="24" t="s">
        <v>5537</v>
      </c>
      <c r="BE491" s="24" t="s">
        <v>5537</v>
      </c>
      <c r="BF491" s="24" t="s">
        <v>5537</v>
      </c>
      <c r="BG491" s="24" t="s">
        <v>5537</v>
      </c>
      <c r="BH491" s="24" t="s">
        <v>5537</v>
      </c>
      <c r="BI491" s="9" t="s">
        <v>5537</v>
      </c>
      <c r="BJ491" s="14"/>
      <c r="BK491" s="14" t="s">
        <v>5537</v>
      </c>
      <c r="BL491" s="14" t="str">
        <f>_xlfn.XLOOKUP(B491,'[4]cell downs 18042026 17h'!$B:$B,'[4]cell downs 18042026 17h'!$B:$B,"")</f>
        <v/>
      </c>
      <c r="BM491" s="14" t="str">
        <f>_xlfn.XLOOKUP(B491,'[5]Cells Huawei 19042026 15h'!$B:$B,'[5]Cells Huawei 19042026 15h'!$B:$B,"")</f>
        <v/>
      </c>
      <c r="BN491" s="9" t="str">
        <f>_xlfn.XLOOKUP(B491,'[6]cells down 19042026 9H40'!$B:$B,'[6]cells down 19042026 9H40'!$B:$B,"")</f>
        <v/>
      </c>
      <c r="BO491" s="9" t="s">
        <v>978</v>
      </c>
      <c r="BP491" s="9" t="s">
        <v>154</v>
      </c>
    </row>
    <row r="492" spans="1:68" s="9" customFormat="1" x14ac:dyDescent="0.35">
      <c r="A492" s="1" t="s">
        <v>2759</v>
      </c>
      <c r="B492" s="8" t="s">
        <v>2760</v>
      </c>
      <c r="C492" s="3" t="str">
        <f>_xlfn.XLOOKUP(B492,'[1]daily break down'!$D:$D,'[1]daily break down'!$E:$E,"")</f>
        <v>Yaounde</v>
      </c>
      <c r="D492" s="1" t="s">
        <v>11</v>
      </c>
      <c r="E492" s="1" t="s">
        <v>12</v>
      </c>
      <c r="F492" s="3" t="s">
        <v>37</v>
      </c>
      <c r="G492" s="1" t="s">
        <v>38</v>
      </c>
      <c r="H492" s="41" t="str">
        <f>_xlfn.XLOOKUP(B492,[2]CALCULATION!$B:$B,[2]CALCULATION!$H:$H,"")</f>
        <v>ZTE</v>
      </c>
      <c r="I492" s="34">
        <v>2.8127880365148257</v>
      </c>
      <c r="J492" s="34">
        <v>0</v>
      </c>
      <c r="K492" s="34">
        <v>0</v>
      </c>
      <c r="L492" s="34">
        <v>0</v>
      </c>
      <c r="M492" s="34">
        <v>0</v>
      </c>
      <c r="N492" s="34">
        <v>0</v>
      </c>
      <c r="O492" s="34">
        <v>0</v>
      </c>
      <c r="P492" s="34">
        <v>1.3124834133771648</v>
      </c>
      <c r="Q492" s="34">
        <v>0</v>
      </c>
      <c r="R492" s="34">
        <v>2.6569094520207854</v>
      </c>
      <c r="S492" s="109">
        <v>0</v>
      </c>
      <c r="T492" s="109">
        <f>_xlfn.XLOOKUP(B492,'[3]Nur des jours'!$B:$B,'[3]Nur des jours'!$U:$U,"")</f>
        <v>0</v>
      </c>
      <c r="U492" s="109">
        <v>4.2416096657563642</v>
      </c>
      <c r="V492" s="109">
        <v>0</v>
      </c>
      <c r="W492" s="109">
        <v>0</v>
      </c>
      <c r="X492" s="109">
        <v>0</v>
      </c>
      <c r="Y492" s="109">
        <v>0</v>
      </c>
      <c r="Z492" s="109">
        <v>0</v>
      </c>
      <c r="AA492" s="109">
        <v>0</v>
      </c>
      <c r="AB492" s="109">
        <v>0</v>
      </c>
      <c r="AC492" s="109">
        <v>0</v>
      </c>
      <c r="AD492" s="109">
        <v>4.2075950916491169E-2</v>
      </c>
      <c r="AE492" s="109">
        <v>5.4058122380027343E-2</v>
      </c>
      <c r="AF492" s="109">
        <v>5.4058122380027343E-2</v>
      </c>
      <c r="AG492" s="57" t="str">
        <f>_xlfn.XLOOKUP(B492,[3]CALCULATION!$B:$B,[3]CALCULATION!$M:$M,"")</f>
        <v>Operationnel</v>
      </c>
      <c r="AH492" s="57"/>
      <c r="AI492" s="56" t="str" cm="1">
        <f t="array" ref="AI492">IFERROR(_xlfn.IFS(
AK492="MPR ISSUE","PDH",
AK492="BSS Hardware Issue","BSS",
AK492="Sites strategiques, MLL, Pylone, etc.","ENVTECH",
AK492="AKTIVCO DEFAUT GE &amp; POWER Cabinet","AKTIVCO",
AK492="AKTIVCO Coupure ENEO &amp; Baisse de tension","AKTIVCO GRID ONLY",
AK492="Coupure ENEO &amp; Baisse de tension","IHS GRID ONLY",
AK492="Defaut GE &amp; POWER Cabinet","IHS",
AK492="Sharing","Partners",
AK492="Sites strategiques &amp; DataCenter","SST &amp; DC",
AK492="Exclu","Exclu",
AK492="SAT","SAT",
AK492="SPARE-ISSUE","SPARE-ISSUE",
AK492="Fiber CAmtel","TRANS_FO_CAMTEL",
AK492="Fiber AOF","Fiber AOF",
AK492="Projet OCM (HUAWEI)","TRAVAUX-HUAWEI",
AK492="Projet OCM (NOKIA)","TRAVAUX-NOKIA",
AK492="ACCESS-ISSUE","ACCESS-ISSUE",
AK492="Projet OCM (ZTE, NOKIA, autres projets)","TRAVAUX OCM",
AK492="No root CAuse","No root cause",
AK492="ODU HS","PDH",
AK492="IP &amp; VLAN","PDH",
AK492="Warehouse HUAWEI","SPARE-ISSUE",
AK492="SPARE-HS","SPARE-ISSUE",
AK492="Power Telco","BSS",AK492="no impacts","no impacts"
),"")</f>
        <v>No root cause</v>
      </c>
      <c r="AJ492" s="56" t="str" cm="1">
        <f t="array" ref="AJ492">IFERROR(_xlfn.IFS(
AK492="MPR ISSUE","TX ISSUE",
AK492="BSS Hardware Issue","RAN ISSUE",
AK492="Sites strategiques, MLL, Pylone, etc.","ENVTECH",
AK492="AKTIVCO DEFAUT GE &amp; POWER Cabinet","POWER ISSUE",
AK492="AKTIVCO Coupure ENEO &amp; Baisse de tension","POWER ISSUE",
AK492="Coupure ENEO &amp; Baisse de tension","POWER ISSUE",
AK492="Defaut GE &amp; POWER Cabinet","POWER ISSUE",
AK492="Sharing","POWER ISSUE",
AK492="Sites strategiques &amp; DataCenter","POWER ISSUE",
AK492="Exclu","Exclu",
AK492="SAT","TX ISSUE",
AK492="SPARE-ISSUE","SPARE-ISSUE",
AK492="Fiber CAmtel","TX ISSUE",
AK492="Fiber AOF","TX ISSUE",
AK492="Projet OCM (HUAWEI)","TRAVAUX-HUAWEI",
AK492="Projet OCM (NOKIA)","TRAVAUX -NOKIA",
AK492="ACCESS-ISSUE","ACCESS-ISSUE",
AK492="Projet OCM (ZTE, NOKIA, autres projets)","TRAVAUX OCM",
AK492="No root CAuse","No root cause",
AK492="ODU HS","TX ISSUE",
AK492="IP &amp; VLAN","TX ISSUE",
AK492="Warehouse HUAWEI","SPARE-ISSUE",
AK492="SPARE-HS","SPARE-ISSUE",
AK492="Power Telco","RAN ISSUE",AK492="no impacts","no impacts"
),"")</f>
        <v>No root cause</v>
      </c>
      <c r="AK492" s="81" t="s">
        <v>5620</v>
      </c>
      <c r="AL492" s="56" t="str" cm="1">
        <f t="array" ref="AL492">IFERROR(_xlfn.IFS(
AK492="MPR ISSUE","ACTIVE",
AK492="BSS Hardware Issue","ACTIVE",
AK492="Sites strategiques, MLL, Pylone, etc.","PASSIVE",
AK492="AKTIVCO DEFAUT GE &amp; POWER Cabinet","PASSIVE",
AK492="AKTIVCO Coupure ENEO &amp; Baisse de tension","PASSIVE",
AK492="Coupure ENEO &amp; Baisse de tension","PASSIVE",
AK492="Defaut GE &amp; POWER Cabinet","PASSIVE",
AK492="Sharing","PASSIVE",
AK492="Sites strategiques &amp; DataCenter","PASSIVE",
AK492="Exclu","Exclu",
AK492="SAT","ACTIVE",
AK492="SPARE-ISSUE","SPARE-ISSUE",
AK492="Fiber CAmtel","ACTIVE",
AK492="Fiber AOF","ACTIVE",
AK492="Projet OCM (HUAWEI)","PLANNED WORKS",
AK492="Projet OCM (NOKIA)","PLANNED WORKS",
AK492="ACCESS-ISSUE","ACCESS-ISSUE",
AK492="Projet OCM (ZTE, NOKIA, autres projets)","PLANNED WORKS",
AK492="No root CAuse","No root cause",
AK492="ODU HS","ACTIVE",
AK492="IP &amp; VLAN","ACTIVE",
AK492="Warehouse HUAWEI","SPARE-ISSUE",
AK492="SPARE-HS","SPARE-ISSUE",
AK492="Power Telco","ACTIVE", AK492="no impacts","no impacts"
),"")</f>
        <v>No root cause</v>
      </c>
      <c r="AM492" s="108" t="s">
        <v>5537</v>
      </c>
      <c r="AN492" s="117" t="s">
        <v>2760</v>
      </c>
      <c r="AP492" s="23" t="s">
        <v>5537</v>
      </c>
      <c r="AQ492" s="23" t="s">
        <v>5537</v>
      </c>
      <c r="AR492" s="7"/>
      <c r="AS492" s="6"/>
      <c r="AT492" s="7"/>
      <c r="AU492" s="3" t="s">
        <v>5537</v>
      </c>
      <c r="AV492" s="24" t="s">
        <v>5537</v>
      </c>
      <c r="AW492" s="24" t="s">
        <v>5537</v>
      </c>
      <c r="AX492" s="24" t="s">
        <v>5537</v>
      </c>
      <c r="AY492" s="24" t="s">
        <v>5537</v>
      </c>
      <c r="AZ492" s="24" t="s">
        <v>5537</v>
      </c>
      <c r="BA492" s="24" t="s">
        <v>5537</v>
      </c>
      <c r="BB492" s="24" t="s">
        <v>5537</v>
      </c>
      <c r="BC492" s="24" t="s">
        <v>5537</v>
      </c>
      <c r="BD492" s="24" t="s">
        <v>5537</v>
      </c>
      <c r="BE492" s="24" t="s">
        <v>5537</v>
      </c>
      <c r="BF492" s="24" t="s">
        <v>5537</v>
      </c>
      <c r="BG492" s="24" t="s">
        <v>5537</v>
      </c>
      <c r="BH492" s="24" t="s">
        <v>5537</v>
      </c>
      <c r="BI492" s="9" t="s">
        <v>5537</v>
      </c>
      <c r="BJ492" s="14"/>
      <c r="BK492" s="14" t="s">
        <v>5537</v>
      </c>
      <c r="BL492" s="14" t="str">
        <f>_xlfn.XLOOKUP(B492,'[4]cell downs 18042026 17h'!$B:$B,'[4]cell downs 18042026 17h'!$B:$B,"")</f>
        <v/>
      </c>
      <c r="BM492" s="14" t="str">
        <f>_xlfn.XLOOKUP(B492,'[5]Cells Huawei 19042026 15h'!$B:$B,'[5]Cells Huawei 19042026 15h'!$B:$B,"")</f>
        <v/>
      </c>
      <c r="BN492" s="9" t="str">
        <f>_xlfn.XLOOKUP(B492,'[6]cells down 19042026 9H40'!$B:$B,'[6]cells down 19042026 9H40'!$B:$B,"")</f>
        <v/>
      </c>
      <c r="BO492" s="9" t="s">
        <v>2760</v>
      </c>
      <c r="BP492" s="9" t="s">
        <v>12</v>
      </c>
    </row>
    <row r="493" spans="1:68" s="9" customFormat="1" x14ac:dyDescent="0.35">
      <c r="A493" s="1" t="s">
        <v>372</v>
      </c>
      <c r="B493" s="1" t="s">
        <v>373</v>
      </c>
      <c r="C493" s="3" t="str">
        <f>_xlfn.XLOOKUP(B493,'[1]daily break down'!$D:$D,'[1]daily break down'!$E:$E,"")</f>
        <v>NORD-OUEST</v>
      </c>
      <c r="D493" s="1" t="s">
        <v>11</v>
      </c>
      <c r="E493" s="1" t="s">
        <v>154</v>
      </c>
      <c r="F493" s="3" t="s">
        <v>51</v>
      </c>
      <c r="G493" s="1" t="s">
        <v>372</v>
      </c>
      <c r="H493" s="40" t="str">
        <f>_xlfn.XLOOKUP(B493,[2]CALCULATION!$B:$B,[2]CALCULATION!$H:$H,"")</f>
        <v>NOKIA</v>
      </c>
      <c r="I493" s="34">
        <v>6.6795709534364009</v>
      </c>
      <c r="J493" s="34">
        <v>7.1878665225366891</v>
      </c>
      <c r="K493" s="34">
        <v>5.2309676455574046</v>
      </c>
      <c r="L493" s="34">
        <v>3.5568309949429735</v>
      </c>
      <c r="M493" s="34">
        <v>5.3269582284953012</v>
      </c>
      <c r="N493" s="34">
        <v>5.3891041774348967</v>
      </c>
      <c r="O493" s="34">
        <v>4.9280140027906585</v>
      </c>
      <c r="P493" s="34">
        <v>1.8570496989804355</v>
      </c>
      <c r="Q493" s="34">
        <v>3.5374537681606575</v>
      </c>
      <c r="R493" s="34">
        <v>4.2923969137891502</v>
      </c>
      <c r="S493" s="109">
        <v>6.3637525031808782</v>
      </c>
      <c r="T493" s="109">
        <f>_xlfn.XLOOKUP(B493,'[3]Nur des jours'!$B:$B,'[3]Nur des jours'!$U:$U,"")</f>
        <v>6.0639266279144729E-3</v>
      </c>
      <c r="U493" s="109">
        <v>0.29014017048756729</v>
      </c>
      <c r="V493" s="109">
        <v>1.2981261753316611</v>
      </c>
      <c r="W493" s="109">
        <v>6.0639266279144729E-3</v>
      </c>
      <c r="X493" s="109">
        <v>1.9618586149135714E-3</v>
      </c>
      <c r="Y493" s="109">
        <v>0</v>
      </c>
      <c r="Z493" s="109">
        <v>6.452731335233837E-2</v>
      </c>
      <c r="AA493" s="109">
        <v>6.0674936435780855E-2</v>
      </c>
      <c r="AB493" s="109">
        <v>0</v>
      </c>
      <c r="AC493" s="109">
        <v>0.14275565627135717</v>
      </c>
      <c r="AD493" s="109">
        <v>0.12139336849012816</v>
      </c>
      <c r="AE493" s="109">
        <v>6.113864847203327E-2</v>
      </c>
      <c r="AF493" s="109">
        <v>6.113864847203327E-2</v>
      </c>
      <c r="AG493" s="57" t="str">
        <f>_xlfn.XLOOKUP(B493,[3]CALCULATION!$B:$B,[3]CALCULATION!$M:$M,"")</f>
        <v>Insecurity</v>
      </c>
      <c r="AH493" s="57"/>
      <c r="AI493" s="56" t="str" cm="1">
        <f t="array" ref="AI493">IFERROR(_xlfn.IFS(
AK493="MPR ISSUE","PDH",
AK493="BSS Hardware Issue","BSS",
AK493="Sites strategiques, MLL, Pylone, etc.","ENVTECH",
AK493="AKTIVCO DEFAUT GE &amp; POWER Cabinet","AKTIVCO",
AK493="AKTIVCO Coupure ENEO &amp; Baisse de tension","AKTIVCO GRID ONLY",
AK493="Coupure ENEO &amp; Baisse de tension","IHS GRID ONLY",
AK493="Defaut GE &amp; POWER Cabinet","IHS",
AK493="Sharing","Partners",
AK493="Sites strategiques &amp; DataCenter","SST &amp; DC",
AK493="Exclu","Exclu",
AK493="SAT","SAT",
AK493="SPARE-ISSUE","SPARE-ISSUE",
AK493="Fiber CAmtel","TRANS_FO_CAMTEL",
AK493="Fiber AOF","Fiber AOF",
AK493="Projet OCM (HUAWEI)","TRAVAUX-HUAWEI",
AK493="Projet OCM (NOKIA)","TRAVAUX-NOKIA",
AK493="ACCESS-ISSUE","ACCESS-ISSUE",
AK493="Projet OCM (ZTE, NOKIA, autres projets)","TRAVAUX OCM",
AK493="No root CAuse","No root cause",
AK493="ODU HS","PDH",
AK493="IP &amp; VLAN","PDH",
AK493="Warehouse HUAWEI","SPARE-ISSUE",
AK493="SPARE-HS","SPARE-ISSUE",
AK493="Power Telco","BSS",AK493="no impacts","no impacts"
),"")</f>
        <v>No root cause</v>
      </c>
      <c r="AJ493" s="56" t="str" cm="1">
        <f t="array" ref="AJ493">IFERROR(_xlfn.IFS(
AK493="MPR ISSUE","TX ISSUE",
AK493="BSS Hardware Issue","RAN ISSUE",
AK493="Sites strategiques, MLL, Pylone, etc.","ENVTECH",
AK493="AKTIVCO DEFAUT GE &amp; POWER Cabinet","POWER ISSUE",
AK493="AKTIVCO Coupure ENEO &amp; Baisse de tension","POWER ISSUE",
AK493="Coupure ENEO &amp; Baisse de tension","POWER ISSUE",
AK493="Defaut GE &amp; POWER Cabinet","POWER ISSUE",
AK493="Sharing","POWER ISSUE",
AK493="Sites strategiques &amp; DataCenter","POWER ISSUE",
AK493="Exclu","Exclu",
AK493="SAT","TX ISSUE",
AK493="SPARE-ISSUE","SPARE-ISSUE",
AK493="Fiber CAmtel","TX ISSUE",
AK493="Fiber AOF","TX ISSUE",
AK493="Projet OCM (HUAWEI)","TRAVAUX-HUAWEI",
AK493="Projet OCM (NOKIA)","TRAVAUX -NOKIA",
AK493="ACCESS-ISSUE","ACCESS-ISSUE",
AK493="Projet OCM (ZTE, NOKIA, autres projets)","TRAVAUX OCM",
AK493="No root CAuse","No root cause",
AK493="ODU HS","TX ISSUE",
AK493="IP &amp; VLAN","TX ISSUE",
AK493="Warehouse HUAWEI","SPARE-ISSUE",
AK493="SPARE-HS","SPARE-ISSUE",
AK493="Power Telco","RAN ISSUE",AK493="no impacts","no impacts"
),"")</f>
        <v>No root cause</v>
      </c>
      <c r="AK493" s="81" t="s">
        <v>5620</v>
      </c>
      <c r="AL493" s="56" t="str" cm="1">
        <f t="array" ref="AL493">IFERROR(_xlfn.IFS(
AK493="MPR ISSUE","ACTIVE",
AK493="BSS Hardware Issue","ACTIVE",
AK493="Sites strategiques, MLL, Pylone, etc.","PASSIVE",
AK493="AKTIVCO DEFAUT GE &amp; POWER Cabinet","PASSIVE",
AK493="AKTIVCO Coupure ENEO &amp; Baisse de tension","PASSIVE",
AK493="Coupure ENEO &amp; Baisse de tension","PASSIVE",
AK493="Defaut GE &amp; POWER Cabinet","PASSIVE",
AK493="Sharing","PASSIVE",
AK493="Sites strategiques &amp; DataCenter","PASSIVE",
AK493="Exclu","Exclu",
AK493="SAT","ACTIVE",
AK493="SPARE-ISSUE","SPARE-ISSUE",
AK493="Fiber CAmtel","ACTIVE",
AK493="Fiber AOF","ACTIVE",
AK493="Projet OCM (HUAWEI)","PLANNED WORKS",
AK493="Projet OCM (NOKIA)","PLANNED WORKS",
AK493="ACCESS-ISSUE","ACCESS-ISSUE",
AK493="Projet OCM (ZTE, NOKIA, autres projets)","PLANNED WORKS",
AK493="No root CAuse","No root cause",
AK493="ODU HS","ACTIVE",
AK493="IP &amp; VLAN","ACTIVE",
AK493="Warehouse HUAWEI","SPARE-ISSUE",
AK493="SPARE-HS","SPARE-ISSUE",
AK493="Power Telco","ACTIVE", AK493="no impacts","no impacts"
),"")</f>
        <v>No root cause</v>
      </c>
      <c r="AM493" s="108" t="s">
        <v>5537</v>
      </c>
      <c r="AN493" s="117" t="s">
        <v>373</v>
      </c>
      <c r="AP493" s="23" t="s">
        <v>5537</v>
      </c>
      <c r="AQ493" s="23" t="s">
        <v>5537</v>
      </c>
      <c r="AR493" s="7"/>
      <c r="AS493" s="6"/>
      <c r="AT493" s="7"/>
      <c r="AU493" s="3" t="s">
        <v>5537</v>
      </c>
      <c r="AV493" s="24" t="s">
        <v>5537</v>
      </c>
      <c r="AW493" s="24" t="s">
        <v>5537</v>
      </c>
      <c r="AX493" s="24" t="s">
        <v>5537</v>
      </c>
      <c r="AY493" s="24" t="s">
        <v>5537</v>
      </c>
      <c r="AZ493" s="24" t="s">
        <v>5537</v>
      </c>
      <c r="BA493" s="24" t="s">
        <v>5537</v>
      </c>
      <c r="BB493" s="24" t="s">
        <v>5537</v>
      </c>
      <c r="BC493" s="24" t="s">
        <v>5537</v>
      </c>
      <c r="BD493" s="24" t="s">
        <v>5537</v>
      </c>
      <c r="BE493" s="24" t="s">
        <v>5537</v>
      </c>
      <c r="BF493" s="24" t="s">
        <v>5537</v>
      </c>
      <c r="BG493" s="24" t="s">
        <v>5537</v>
      </c>
      <c r="BH493" s="24" t="s">
        <v>5537</v>
      </c>
      <c r="BI493" s="9" t="s">
        <v>5537</v>
      </c>
      <c r="BJ493" s="14"/>
      <c r="BK493" s="14" t="s">
        <v>5537</v>
      </c>
      <c r="BL493" s="14" t="str">
        <f>_xlfn.XLOOKUP(B493,'[4]cell downs 18042026 17h'!$B:$B,'[4]cell downs 18042026 17h'!$B:$B,"")</f>
        <v>NRO_245</v>
      </c>
      <c r="BM493" s="14" t="str">
        <f>_xlfn.XLOOKUP(B493,'[5]Cells Huawei 19042026 15h'!$B:$B,'[5]Cells Huawei 19042026 15h'!$B:$B,"")</f>
        <v/>
      </c>
      <c r="BN493" s="9" t="str">
        <f>_xlfn.XLOOKUP(B493,'[6]cells down 19042026 9H40'!$B:$B,'[6]cells down 19042026 9H40'!$B:$B,"")</f>
        <v/>
      </c>
      <c r="BO493" s="9" t="s">
        <v>373</v>
      </c>
      <c r="BP493" s="9" t="s">
        <v>12</v>
      </c>
    </row>
    <row r="494" spans="1:68" s="9" customFormat="1" x14ac:dyDescent="0.35">
      <c r="A494" s="1" t="s">
        <v>558</v>
      </c>
      <c r="B494" s="8" t="s">
        <v>559</v>
      </c>
      <c r="C494" s="3" t="str">
        <f>_xlfn.XLOOKUP(B494,'[1]daily break down'!$D:$D,'[1]daily break down'!$E:$E,"")</f>
        <v>EXTREME-NORD</v>
      </c>
      <c r="D494" s="1" t="s">
        <v>21</v>
      </c>
      <c r="E494" s="1" t="s">
        <v>80</v>
      </c>
      <c r="F494" s="3" t="s">
        <v>55</v>
      </c>
      <c r="G494" s="1" t="s">
        <v>560</v>
      </c>
      <c r="H494" s="39" t="str">
        <f>_xlfn.XLOOKUP(B494,[2]CALCULATION!$B:$B,[2]CALCULATION!$H:$H,"")</f>
        <v>Huawei</v>
      </c>
      <c r="I494" s="34">
        <v>0.97591765044958656</v>
      </c>
      <c r="J494" s="34">
        <v>4.3874292660793922E-2</v>
      </c>
      <c r="K494" s="34">
        <v>0.88007193957190111</v>
      </c>
      <c r="L494" s="34">
        <v>0</v>
      </c>
      <c r="M494" s="34">
        <v>3.3826901290688944</v>
      </c>
      <c r="N494" s="34">
        <v>0</v>
      </c>
      <c r="O494" s="34">
        <v>4.722354201801771</v>
      </c>
      <c r="P494" s="34">
        <v>5.5442124457456909</v>
      </c>
      <c r="Q494" s="34">
        <v>10.539336335333713</v>
      </c>
      <c r="R494" s="34">
        <v>1.7148071100609819</v>
      </c>
      <c r="S494" s="109">
        <v>8.6556310336069959</v>
      </c>
      <c r="T494" s="109">
        <f>_xlfn.XLOOKUP(B494,'[3]Nur des jours'!$B:$B,'[3]Nur des jours'!$U:$U,"")</f>
        <v>0</v>
      </c>
      <c r="U494" s="109">
        <v>0</v>
      </c>
      <c r="V494" s="109">
        <v>1.1878697211735196</v>
      </c>
      <c r="W494" s="109">
        <v>0</v>
      </c>
      <c r="X494" s="109">
        <v>0</v>
      </c>
      <c r="Y494" s="109">
        <v>0</v>
      </c>
      <c r="Z494" s="109">
        <v>2.2765050665890478</v>
      </c>
      <c r="AA494" s="109">
        <v>0</v>
      </c>
      <c r="AB494" s="109">
        <v>0</v>
      </c>
      <c r="AC494" s="109">
        <v>8.0557653801422005E-2</v>
      </c>
      <c r="AD494" s="109">
        <v>0.13547181166294359</v>
      </c>
      <c r="AE494" s="109">
        <v>6.1085143237080988E-2</v>
      </c>
      <c r="AF494" s="109">
        <v>6.1085143237080988E-2</v>
      </c>
      <c r="AG494" s="57" t="str">
        <f>_xlfn.XLOOKUP(B494,[3]CALCULATION!$B:$B,[3]CALCULATION!$M:$M,"")</f>
        <v>Insecurity</v>
      </c>
      <c r="AH494" s="57"/>
      <c r="AI494" s="56" t="str" cm="1">
        <f t="array" ref="AI494">IFERROR(_xlfn.IFS(
AK494="MPR ISSUE","PDH",
AK494="BSS Hardware Issue","BSS",
AK494="Sites strategiques, MLL, Pylone, etc.","ENVTECH",
AK494="AKTIVCO DEFAUT GE &amp; POWER Cabinet","AKTIVCO",
AK494="AKTIVCO Coupure ENEO &amp; Baisse de tension","AKTIVCO GRID ONLY",
AK494="Coupure ENEO &amp; Baisse de tension","IHS GRID ONLY",
AK494="Defaut GE &amp; POWER Cabinet","IHS",
AK494="Sharing","Partners",
AK494="Sites strategiques &amp; DataCenter","SST &amp; DC",
AK494="Exclu","Exclu",
AK494="SAT","SAT",
AK494="SPARE-ISSUE","SPARE-ISSUE",
AK494="Fiber CAmtel","TRANS_FO_CAMTEL",
AK494="Fiber AOF","Fiber AOF",
AK494="Projet OCM (HUAWEI)","TRAVAUX-HUAWEI",
AK494="Projet OCM (NOKIA)","TRAVAUX-NOKIA",
AK494="ACCESS-ISSUE","ACCESS-ISSUE",
AK494="Projet OCM (ZTE, NOKIA, autres projets)","TRAVAUX OCM",
AK494="No root CAuse","No root cause",
AK494="ODU HS","PDH",
AK494="IP &amp; VLAN","PDH",
AK494="Warehouse HUAWEI","SPARE-ISSUE",
AK494="SPARE-HS","SPARE-ISSUE",
AK494="Power Telco","BSS",AK494="no impacts","no impacts"
),"")</f>
        <v>No root cause</v>
      </c>
      <c r="AJ494" s="56" t="str" cm="1">
        <f t="array" ref="AJ494">IFERROR(_xlfn.IFS(
AK494="MPR ISSUE","TX ISSUE",
AK494="BSS Hardware Issue","RAN ISSUE",
AK494="Sites strategiques, MLL, Pylone, etc.","ENVTECH",
AK494="AKTIVCO DEFAUT GE &amp; POWER Cabinet","POWER ISSUE",
AK494="AKTIVCO Coupure ENEO &amp; Baisse de tension","POWER ISSUE",
AK494="Coupure ENEO &amp; Baisse de tension","POWER ISSUE",
AK494="Defaut GE &amp; POWER Cabinet","POWER ISSUE",
AK494="Sharing","POWER ISSUE",
AK494="Sites strategiques &amp; DataCenter","POWER ISSUE",
AK494="Exclu","Exclu",
AK494="SAT","TX ISSUE",
AK494="SPARE-ISSUE","SPARE-ISSUE",
AK494="Fiber CAmtel","TX ISSUE",
AK494="Fiber AOF","TX ISSUE",
AK494="Projet OCM (HUAWEI)","TRAVAUX-HUAWEI",
AK494="Projet OCM (NOKIA)","TRAVAUX -NOKIA",
AK494="ACCESS-ISSUE","ACCESS-ISSUE",
AK494="Projet OCM (ZTE, NOKIA, autres projets)","TRAVAUX OCM",
AK494="No root CAuse","No root cause",
AK494="ODU HS","TX ISSUE",
AK494="IP &amp; VLAN","TX ISSUE",
AK494="Warehouse HUAWEI","SPARE-ISSUE",
AK494="SPARE-HS","SPARE-ISSUE",
AK494="Power Telco","RAN ISSUE",AK494="no impacts","no impacts"
),"")</f>
        <v>No root cause</v>
      </c>
      <c r="AK494" s="81" t="s">
        <v>5620</v>
      </c>
      <c r="AL494" s="56" t="str" cm="1">
        <f t="array" ref="AL494">IFERROR(_xlfn.IFS(
AK494="MPR ISSUE","ACTIVE",
AK494="BSS Hardware Issue","ACTIVE",
AK494="Sites strategiques, MLL, Pylone, etc.","PASSIVE",
AK494="AKTIVCO DEFAUT GE &amp; POWER Cabinet","PASSIVE",
AK494="AKTIVCO Coupure ENEO &amp; Baisse de tension","PASSIVE",
AK494="Coupure ENEO &amp; Baisse de tension","PASSIVE",
AK494="Defaut GE &amp; POWER Cabinet","PASSIVE",
AK494="Sharing","PASSIVE",
AK494="Sites strategiques &amp; DataCenter","PASSIVE",
AK494="Exclu","Exclu",
AK494="SAT","ACTIVE",
AK494="SPARE-ISSUE","SPARE-ISSUE",
AK494="Fiber CAmtel","ACTIVE",
AK494="Fiber AOF","ACTIVE",
AK494="Projet OCM (HUAWEI)","PLANNED WORKS",
AK494="Projet OCM (NOKIA)","PLANNED WORKS",
AK494="ACCESS-ISSUE","ACCESS-ISSUE",
AK494="Projet OCM (ZTE, NOKIA, autres projets)","PLANNED WORKS",
AK494="No root CAuse","No root cause",
AK494="ODU HS","ACTIVE",
AK494="IP &amp; VLAN","ACTIVE",
AK494="Warehouse HUAWEI","SPARE-ISSUE",
AK494="SPARE-HS","SPARE-ISSUE",
AK494="Power Telco","ACTIVE", AK494="no impacts","no impacts"
),"")</f>
        <v>No root cause</v>
      </c>
      <c r="AM494" s="108" t="s">
        <v>5537</v>
      </c>
      <c r="AN494" s="117" t="s">
        <v>559</v>
      </c>
      <c r="AP494" s="23" t="s">
        <v>5537</v>
      </c>
      <c r="AQ494" s="23" t="s">
        <v>5537</v>
      </c>
      <c r="AR494" s="7"/>
      <c r="AS494" s="6"/>
      <c r="AT494" s="7"/>
      <c r="AU494" s="3" t="s">
        <v>5537</v>
      </c>
      <c r="AV494" s="24" t="s">
        <v>5537</v>
      </c>
      <c r="AW494" s="24" t="s">
        <v>5537</v>
      </c>
      <c r="AX494" s="24" t="s">
        <v>5537</v>
      </c>
      <c r="AY494" s="24" t="s">
        <v>5537</v>
      </c>
      <c r="AZ494" s="24" t="s">
        <v>5537</v>
      </c>
      <c r="BA494" s="24" t="s">
        <v>5537</v>
      </c>
      <c r="BB494" s="24" t="s">
        <v>5537</v>
      </c>
      <c r="BC494" s="24" t="s">
        <v>5537</v>
      </c>
      <c r="BD494" s="24" t="s">
        <v>5537</v>
      </c>
      <c r="BE494" s="24" t="s">
        <v>5537</v>
      </c>
      <c r="BF494" s="24" t="s">
        <v>5537</v>
      </c>
      <c r="BG494" s="24" t="s">
        <v>5537</v>
      </c>
      <c r="BH494" s="24" t="s">
        <v>5537</v>
      </c>
      <c r="BI494" s="9" t="s">
        <v>5537</v>
      </c>
      <c r="BJ494" s="14"/>
      <c r="BK494" s="14" t="s">
        <v>5537</v>
      </c>
      <c r="BL494" s="14" t="str">
        <f>_xlfn.XLOOKUP(B494,'[4]cell downs 18042026 17h'!$B:$B,'[4]cell downs 18042026 17h'!$B:$B,"")</f>
        <v/>
      </c>
      <c r="BM494" s="14" t="str">
        <f>_xlfn.XLOOKUP(B494,'[5]Cells Huawei 19042026 15h'!$B:$B,'[5]Cells Huawei 19042026 15h'!$B:$B,"")</f>
        <v/>
      </c>
      <c r="BN494" s="9" t="str">
        <f>_xlfn.XLOOKUP(B494,'[6]cells down 19042026 9H40'!$B:$B,'[6]cells down 19042026 9H40'!$B:$B,"")</f>
        <v/>
      </c>
      <c r="BO494" s="9" t="s">
        <v>5537</v>
      </c>
      <c r="BP494" s="9" t="s">
        <v>1713</v>
      </c>
    </row>
    <row r="495" spans="1:68" s="9" customFormat="1" x14ac:dyDescent="0.35">
      <c r="A495" s="1" t="s">
        <v>1997</v>
      </c>
      <c r="B495" s="8" t="s">
        <v>1998</v>
      </c>
      <c r="C495" s="3" t="str">
        <f>_xlfn.XLOOKUP(B495,'[1]daily break down'!$D:$D,'[1]daily break down'!$E:$E,"")</f>
        <v>EXTREME-NORD</v>
      </c>
      <c r="D495" s="1" t="s">
        <v>11</v>
      </c>
      <c r="E495" s="1" t="s">
        <v>12</v>
      </c>
      <c r="F495" s="3" t="s">
        <v>55</v>
      </c>
      <c r="G495" s="1" t="s">
        <v>560</v>
      </c>
      <c r="H495" s="39" t="str">
        <f>_xlfn.XLOOKUP(B495,[2]CALCULATION!$B:$B,[2]CALCULATION!$H:$H,"")</f>
        <v>Huawei</v>
      </c>
      <c r="I495" s="34">
        <v>0</v>
      </c>
      <c r="J495" s="34">
        <v>0</v>
      </c>
      <c r="K495" s="34">
        <v>0</v>
      </c>
      <c r="L495" s="34">
        <v>0</v>
      </c>
      <c r="M495" s="34">
        <v>0</v>
      </c>
      <c r="N495" s="34">
        <v>0</v>
      </c>
      <c r="O495" s="34">
        <v>4.5036248013172271</v>
      </c>
      <c r="P495" s="34">
        <v>2.8459612821851823</v>
      </c>
      <c r="Q495" s="34">
        <v>2.5435318591570999</v>
      </c>
      <c r="R495" s="34">
        <v>0.56467641460707174</v>
      </c>
      <c r="S495" s="109">
        <v>0</v>
      </c>
      <c r="T495" s="109">
        <f>_xlfn.XLOOKUP(B495,'[3]Nur des jours'!$B:$B,'[3]Nur des jours'!$U:$U,"")</f>
        <v>0</v>
      </c>
      <c r="U495" s="109">
        <v>0</v>
      </c>
      <c r="V495" s="109">
        <v>0.66412481130487144</v>
      </c>
      <c r="W495" s="109">
        <v>0</v>
      </c>
      <c r="X495" s="109">
        <v>0</v>
      </c>
      <c r="Y495" s="109">
        <v>0</v>
      </c>
      <c r="Z495" s="109">
        <v>0</v>
      </c>
      <c r="AA495" s="109">
        <v>0</v>
      </c>
      <c r="AB495" s="109">
        <v>0</v>
      </c>
      <c r="AC495" s="109">
        <v>8.0557653801422005E-2</v>
      </c>
      <c r="AD495" s="109">
        <v>0.1365343356759863</v>
      </c>
      <c r="AE495" s="109">
        <v>6.0906792453907031E-2</v>
      </c>
      <c r="AF495" s="109">
        <v>6.0906792453907031E-2</v>
      </c>
      <c r="AG495" s="57" t="str">
        <f>_xlfn.XLOOKUP(B495,[3]CALCULATION!$B:$B,[3]CALCULATION!$M:$M,"")</f>
        <v>Insecurity</v>
      </c>
      <c r="AH495" s="57"/>
      <c r="AI495" s="56" t="str" cm="1">
        <f t="array" ref="AI495">IFERROR(_xlfn.IFS(
AK495="MPR ISSUE","PDH",
AK495="BSS Hardware Issue","BSS",
AK495="Sites strategiques, MLL, Pylone, etc.","ENVTECH",
AK495="AKTIVCO DEFAUT GE &amp; POWER Cabinet","AKTIVCO",
AK495="AKTIVCO Coupure ENEO &amp; Baisse de tension","AKTIVCO GRID ONLY",
AK495="Coupure ENEO &amp; Baisse de tension","IHS GRID ONLY",
AK495="Defaut GE &amp; POWER Cabinet","IHS",
AK495="Sharing","Partners",
AK495="Sites strategiques &amp; DataCenter","SST &amp; DC",
AK495="Exclu","Exclu",
AK495="SAT","SAT",
AK495="SPARE-ISSUE","SPARE-ISSUE",
AK495="Fiber CAmtel","TRANS_FO_CAMTEL",
AK495="Fiber AOF","Fiber AOF",
AK495="Projet OCM (HUAWEI)","TRAVAUX-HUAWEI",
AK495="Projet OCM (NOKIA)","TRAVAUX-NOKIA",
AK495="ACCESS-ISSUE","ACCESS-ISSUE",
AK495="Projet OCM (ZTE, NOKIA, autres projets)","TRAVAUX OCM",
AK495="No root CAuse","No root cause",
AK495="ODU HS","PDH",
AK495="IP &amp; VLAN","PDH",
AK495="Warehouse HUAWEI","SPARE-ISSUE",
AK495="SPARE-HS","SPARE-ISSUE",
AK495="Power Telco","BSS",AK495="no impacts","no impacts"
),"")</f>
        <v>No root cause</v>
      </c>
      <c r="AJ495" s="56" t="str" cm="1">
        <f t="array" ref="AJ495">IFERROR(_xlfn.IFS(
AK495="MPR ISSUE","TX ISSUE",
AK495="BSS Hardware Issue","RAN ISSUE",
AK495="Sites strategiques, MLL, Pylone, etc.","ENVTECH",
AK495="AKTIVCO DEFAUT GE &amp; POWER Cabinet","POWER ISSUE",
AK495="AKTIVCO Coupure ENEO &amp; Baisse de tension","POWER ISSUE",
AK495="Coupure ENEO &amp; Baisse de tension","POWER ISSUE",
AK495="Defaut GE &amp; POWER Cabinet","POWER ISSUE",
AK495="Sharing","POWER ISSUE",
AK495="Sites strategiques &amp; DataCenter","POWER ISSUE",
AK495="Exclu","Exclu",
AK495="SAT","TX ISSUE",
AK495="SPARE-ISSUE","SPARE-ISSUE",
AK495="Fiber CAmtel","TX ISSUE",
AK495="Fiber AOF","TX ISSUE",
AK495="Projet OCM (HUAWEI)","TRAVAUX-HUAWEI",
AK495="Projet OCM (NOKIA)","TRAVAUX -NOKIA",
AK495="ACCESS-ISSUE","ACCESS-ISSUE",
AK495="Projet OCM (ZTE, NOKIA, autres projets)","TRAVAUX OCM",
AK495="No root CAuse","No root cause",
AK495="ODU HS","TX ISSUE",
AK495="IP &amp; VLAN","TX ISSUE",
AK495="Warehouse HUAWEI","SPARE-ISSUE",
AK495="SPARE-HS","SPARE-ISSUE",
AK495="Power Telco","RAN ISSUE",AK495="no impacts","no impacts"
),"")</f>
        <v>No root cause</v>
      </c>
      <c r="AK495" s="81" t="s">
        <v>5620</v>
      </c>
      <c r="AL495" s="56" t="str" cm="1">
        <f t="array" ref="AL495">IFERROR(_xlfn.IFS(
AK495="MPR ISSUE","ACTIVE",
AK495="BSS Hardware Issue","ACTIVE",
AK495="Sites strategiques, MLL, Pylone, etc.","PASSIVE",
AK495="AKTIVCO DEFAUT GE &amp; POWER Cabinet","PASSIVE",
AK495="AKTIVCO Coupure ENEO &amp; Baisse de tension","PASSIVE",
AK495="Coupure ENEO &amp; Baisse de tension","PASSIVE",
AK495="Defaut GE &amp; POWER Cabinet","PASSIVE",
AK495="Sharing","PASSIVE",
AK495="Sites strategiques &amp; DataCenter","PASSIVE",
AK495="Exclu","Exclu",
AK495="SAT","ACTIVE",
AK495="SPARE-ISSUE","SPARE-ISSUE",
AK495="Fiber CAmtel","ACTIVE",
AK495="Fiber AOF","ACTIVE",
AK495="Projet OCM (HUAWEI)","PLANNED WORKS",
AK495="Projet OCM (NOKIA)","PLANNED WORKS",
AK495="ACCESS-ISSUE","ACCESS-ISSUE",
AK495="Projet OCM (ZTE, NOKIA, autres projets)","PLANNED WORKS",
AK495="No root CAuse","No root cause",
AK495="ODU HS","ACTIVE",
AK495="IP &amp; VLAN","ACTIVE",
AK495="Warehouse HUAWEI","SPARE-ISSUE",
AK495="SPARE-HS","SPARE-ISSUE",
AK495="Power Telco","ACTIVE", AK495="no impacts","no impacts"
),"")</f>
        <v>No root cause</v>
      </c>
      <c r="AM495" s="108" t="s">
        <v>5537</v>
      </c>
      <c r="AN495" s="117" t="s">
        <v>1998</v>
      </c>
      <c r="AP495" s="23" t="s">
        <v>5537</v>
      </c>
      <c r="AQ495" s="23" t="s">
        <v>5537</v>
      </c>
      <c r="AR495" s="7"/>
      <c r="AS495" s="6"/>
      <c r="AT495" s="7"/>
      <c r="AU495" s="3" t="s">
        <v>5537</v>
      </c>
      <c r="AV495" s="24" t="s">
        <v>5537</v>
      </c>
      <c r="AW495" s="24" t="s">
        <v>5537</v>
      </c>
      <c r="AX495" s="24" t="s">
        <v>5537</v>
      </c>
      <c r="AY495" s="24" t="s">
        <v>5537</v>
      </c>
      <c r="AZ495" s="24" t="s">
        <v>5537</v>
      </c>
      <c r="BA495" s="24" t="s">
        <v>5537</v>
      </c>
      <c r="BB495" s="24" t="s">
        <v>5537</v>
      </c>
      <c r="BC495" s="24" t="s">
        <v>5537</v>
      </c>
      <c r="BD495" s="24" t="s">
        <v>5537</v>
      </c>
      <c r="BE495" s="24" t="s">
        <v>5537</v>
      </c>
      <c r="BF495" s="24" t="s">
        <v>5537</v>
      </c>
      <c r="BG495" s="24" t="s">
        <v>5537</v>
      </c>
      <c r="BH495" s="24" t="s">
        <v>5537</v>
      </c>
      <c r="BI495" s="9" t="s">
        <v>5537</v>
      </c>
      <c r="BJ495" s="14"/>
      <c r="BK495" s="14" t="s">
        <v>5537</v>
      </c>
      <c r="BL495" s="14" t="str">
        <f>_xlfn.XLOOKUP(B495,'[4]cell downs 18042026 17h'!$B:$B,'[4]cell downs 18042026 17h'!$B:$B,"")</f>
        <v/>
      </c>
      <c r="BM495" s="14" t="str">
        <f>_xlfn.XLOOKUP(B495,'[5]Cells Huawei 19042026 15h'!$B:$B,'[5]Cells Huawei 19042026 15h'!$B:$B,"")</f>
        <v/>
      </c>
      <c r="BN495" s="9" t="str">
        <f>_xlfn.XLOOKUP(B495,'[6]cells down 19042026 9H40'!$B:$B,'[6]cells down 19042026 9H40'!$B:$B,"")</f>
        <v/>
      </c>
      <c r="BO495" s="9" t="s">
        <v>1998</v>
      </c>
      <c r="BP495" s="9" t="s">
        <v>12</v>
      </c>
    </row>
    <row r="496" spans="1:68" s="9" customFormat="1" x14ac:dyDescent="0.35">
      <c r="A496" s="1" t="s">
        <v>3318</v>
      </c>
      <c r="B496" s="8" t="s">
        <v>3319</v>
      </c>
      <c r="C496" s="3" t="str">
        <f>_xlfn.XLOOKUP(B496,'[1]daily break down'!$D:$D,'[1]daily break down'!$E:$E,"")</f>
        <v>Douala</v>
      </c>
      <c r="D496" s="1" t="s">
        <v>11</v>
      </c>
      <c r="E496" s="1" t="s">
        <v>12</v>
      </c>
      <c r="F496" s="3" t="s">
        <v>31</v>
      </c>
      <c r="G496" s="1" t="s">
        <v>32</v>
      </c>
      <c r="H496" s="41" t="str">
        <f>_xlfn.XLOOKUP(B496,[2]CALCULATION!$B:$B,[2]CALCULATION!$H:$H,"")</f>
        <v>ZTE</v>
      </c>
      <c r="I496" s="34">
        <v>0</v>
      </c>
      <c r="J496" s="34">
        <v>0</v>
      </c>
      <c r="K496" s="34">
        <v>0</v>
      </c>
      <c r="L496" s="34">
        <v>0</v>
      </c>
      <c r="M496" s="34">
        <v>0</v>
      </c>
      <c r="N496" s="34">
        <v>0</v>
      </c>
      <c r="O496" s="34">
        <v>0</v>
      </c>
      <c r="P496" s="34">
        <v>0</v>
      </c>
      <c r="Q496" s="34">
        <v>0</v>
      </c>
      <c r="R496" s="34">
        <v>9.5364163763115767E-2</v>
      </c>
      <c r="S496" s="109">
        <v>0</v>
      </c>
      <c r="T496" s="109">
        <f>_xlfn.XLOOKUP(B496,'[3]Nur des jours'!$B:$B,'[3]Nur des jours'!$U:$U,"")</f>
        <v>0</v>
      </c>
      <c r="U496" s="109">
        <v>0.54190101959575721</v>
      </c>
      <c r="V496" s="109">
        <v>0</v>
      </c>
      <c r="W496" s="109">
        <v>0</v>
      </c>
      <c r="X496" s="109">
        <v>0</v>
      </c>
      <c r="Y496" s="109">
        <v>0</v>
      </c>
      <c r="Z496" s="109">
        <v>0</v>
      </c>
      <c r="AA496" s="109">
        <v>0</v>
      </c>
      <c r="AB496" s="109">
        <v>0</v>
      </c>
      <c r="AC496" s="109">
        <v>0</v>
      </c>
      <c r="AD496" s="109">
        <v>1.7584772415855612E-2</v>
      </c>
      <c r="AE496" s="109">
        <v>5.7589467886870922E-2</v>
      </c>
      <c r="AF496" s="109">
        <v>5.7589467886870922E-2</v>
      </c>
      <c r="AG496" s="57" t="str">
        <f>_xlfn.XLOOKUP(B496,[3]CALCULATION!$B:$B,[3]CALCULATION!$M:$M,"")</f>
        <v>Operationnel</v>
      </c>
      <c r="AH496" s="57"/>
      <c r="AI496" s="56" t="str" cm="1">
        <f t="array" ref="AI496">IFERROR(_xlfn.IFS(
AK496="MPR ISSUE","PDH",
AK496="BSS Hardware Issue","BSS",
AK496="Sites strategiques, MLL, Pylone, etc.","ENVTECH",
AK496="AKTIVCO DEFAUT GE &amp; POWER Cabinet","AKTIVCO",
AK496="AKTIVCO Coupure ENEO &amp; Baisse de tension","AKTIVCO GRID ONLY",
AK496="Coupure ENEO &amp; Baisse de tension","IHS GRID ONLY",
AK496="Defaut GE &amp; POWER Cabinet","IHS",
AK496="Sharing","Partners",
AK496="Sites strategiques &amp; DataCenter","SST &amp; DC",
AK496="Exclu","Exclu",
AK496="SAT","SAT",
AK496="SPARE-ISSUE","SPARE-ISSUE",
AK496="Fiber CAmtel","TRANS_FO_CAMTEL",
AK496="Fiber AOF","Fiber AOF",
AK496="Projet OCM (HUAWEI)","TRAVAUX-HUAWEI",
AK496="Projet OCM (NOKIA)","TRAVAUX-NOKIA",
AK496="ACCESS-ISSUE","ACCESS-ISSUE",
AK496="Projet OCM (ZTE, NOKIA, autres projets)","TRAVAUX OCM",
AK496="No root CAuse","No root cause",
AK496="ODU HS","PDH",
AK496="IP &amp; VLAN","PDH",
AK496="Warehouse HUAWEI","SPARE-ISSUE",
AK496="SPARE-HS","SPARE-ISSUE",
AK496="Power Telco","BSS",AK496="no impacts","no impacts"
),"")</f>
        <v>No root cause</v>
      </c>
      <c r="AJ496" s="56" t="str" cm="1">
        <f t="array" ref="AJ496">IFERROR(_xlfn.IFS(
AK496="MPR ISSUE","TX ISSUE",
AK496="BSS Hardware Issue","RAN ISSUE",
AK496="Sites strategiques, MLL, Pylone, etc.","ENVTECH",
AK496="AKTIVCO DEFAUT GE &amp; POWER Cabinet","POWER ISSUE",
AK496="AKTIVCO Coupure ENEO &amp; Baisse de tension","POWER ISSUE",
AK496="Coupure ENEO &amp; Baisse de tension","POWER ISSUE",
AK496="Defaut GE &amp; POWER Cabinet","POWER ISSUE",
AK496="Sharing","POWER ISSUE",
AK496="Sites strategiques &amp; DataCenter","POWER ISSUE",
AK496="Exclu","Exclu",
AK496="SAT","TX ISSUE",
AK496="SPARE-ISSUE","SPARE-ISSUE",
AK496="Fiber CAmtel","TX ISSUE",
AK496="Fiber AOF","TX ISSUE",
AK496="Projet OCM (HUAWEI)","TRAVAUX-HUAWEI",
AK496="Projet OCM (NOKIA)","TRAVAUX -NOKIA",
AK496="ACCESS-ISSUE","ACCESS-ISSUE",
AK496="Projet OCM (ZTE, NOKIA, autres projets)","TRAVAUX OCM",
AK496="No root CAuse","No root cause",
AK496="ODU HS","TX ISSUE",
AK496="IP &amp; VLAN","TX ISSUE",
AK496="Warehouse HUAWEI","SPARE-ISSUE",
AK496="SPARE-HS","SPARE-ISSUE",
AK496="Power Telco","RAN ISSUE",AK496="no impacts","no impacts"
),"")</f>
        <v>No root cause</v>
      </c>
      <c r="AK496" s="81" t="s">
        <v>5620</v>
      </c>
      <c r="AL496" s="56" t="str" cm="1">
        <f t="array" ref="AL496">IFERROR(_xlfn.IFS(
AK496="MPR ISSUE","ACTIVE",
AK496="BSS Hardware Issue","ACTIVE",
AK496="Sites strategiques, MLL, Pylone, etc.","PASSIVE",
AK496="AKTIVCO DEFAUT GE &amp; POWER Cabinet","PASSIVE",
AK496="AKTIVCO Coupure ENEO &amp; Baisse de tension","PASSIVE",
AK496="Coupure ENEO &amp; Baisse de tension","PASSIVE",
AK496="Defaut GE &amp; POWER Cabinet","PASSIVE",
AK496="Sharing","PASSIVE",
AK496="Sites strategiques &amp; DataCenter","PASSIVE",
AK496="Exclu","Exclu",
AK496="SAT","ACTIVE",
AK496="SPARE-ISSUE","SPARE-ISSUE",
AK496="Fiber CAmtel","ACTIVE",
AK496="Fiber AOF","ACTIVE",
AK496="Projet OCM (HUAWEI)","PLANNED WORKS",
AK496="Projet OCM (NOKIA)","PLANNED WORKS",
AK496="ACCESS-ISSUE","ACCESS-ISSUE",
AK496="Projet OCM (ZTE, NOKIA, autres projets)","PLANNED WORKS",
AK496="No root CAuse","No root cause",
AK496="ODU HS","ACTIVE",
AK496="IP &amp; VLAN","ACTIVE",
AK496="Warehouse HUAWEI","SPARE-ISSUE",
AK496="SPARE-HS","SPARE-ISSUE",
AK496="Power Telco","ACTIVE", AK496="no impacts","no impacts"
),"")</f>
        <v>No root cause</v>
      </c>
      <c r="AM496" s="108" t="s">
        <v>5537</v>
      </c>
      <c r="AN496" s="117" t="s">
        <v>3319</v>
      </c>
      <c r="AP496" s="23" t="s">
        <v>5537</v>
      </c>
      <c r="AQ496" s="23" t="s">
        <v>5537</v>
      </c>
      <c r="AR496" s="7"/>
      <c r="AS496" s="6"/>
      <c r="AT496" s="7"/>
      <c r="AU496" s="3" t="s">
        <v>5537</v>
      </c>
      <c r="AV496" s="24" t="s">
        <v>5537</v>
      </c>
      <c r="AW496" s="24" t="s">
        <v>5537</v>
      </c>
      <c r="AX496" s="24" t="s">
        <v>5537</v>
      </c>
      <c r="AY496" s="24" t="s">
        <v>5537</v>
      </c>
      <c r="AZ496" s="24" t="s">
        <v>5537</v>
      </c>
      <c r="BA496" s="24" t="s">
        <v>5537</v>
      </c>
      <c r="BB496" s="24" t="s">
        <v>5537</v>
      </c>
      <c r="BC496" s="24" t="s">
        <v>5537</v>
      </c>
      <c r="BD496" s="24" t="s">
        <v>5537</v>
      </c>
      <c r="BE496" s="24" t="s">
        <v>5537</v>
      </c>
      <c r="BF496" s="24" t="s">
        <v>5537</v>
      </c>
      <c r="BG496" s="24" t="s">
        <v>5537</v>
      </c>
      <c r="BH496" s="24" t="s">
        <v>5537</v>
      </c>
      <c r="BI496" s="9" t="s">
        <v>5537</v>
      </c>
      <c r="BJ496" s="14"/>
      <c r="BK496" s="14" t="s">
        <v>5537</v>
      </c>
      <c r="BL496" s="14" t="str">
        <f>_xlfn.XLOOKUP(B496,'[4]cell downs 18042026 17h'!$B:$B,'[4]cell downs 18042026 17h'!$B:$B,"")</f>
        <v/>
      </c>
      <c r="BM496" s="14" t="str">
        <f>_xlfn.XLOOKUP(B496,'[5]Cells Huawei 19042026 15h'!$B:$B,'[5]Cells Huawei 19042026 15h'!$B:$B,"")</f>
        <v/>
      </c>
      <c r="BN496" s="9" t="str">
        <f>_xlfn.XLOOKUP(B496,'[6]cells down 19042026 9H40'!$B:$B,'[6]cells down 19042026 9H40'!$B:$B,"")</f>
        <v/>
      </c>
      <c r="BO496" s="9" t="s">
        <v>3319</v>
      </c>
      <c r="BP496" s="9" t="s">
        <v>318</v>
      </c>
    </row>
    <row r="497" spans="1:68" s="9" customFormat="1" x14ac:dyDescent="0.35">
      <c r="A497" s="1" t="s">
        <v>2193</v>
      </c>
      <c r="B497" s="8" t="s">
        <v>2194</v>
      </c>
      <c r="C497" s="3" t="str">
        <f>_xlfn.XLOOKUP(B497,'[1]daily break down'!$D:$D,'[1]daily break down'!$E:$E,"")</f>
        <v>OUEST</v>
      </c>
      <c r="D497" s="1" t="s">
        <v>11</v>
      </c>
      <c r="E497" s="1" t="s">
        <v>12</v>
      </c>
      <c r="F497" s="3" t="s">
        <v>102</v>
      </c>
      <c r="G497" s="1" t="s">
        <v>103</v>
      </c>
      <c r="H497" s="39" t="str">
        <f>_xlfn.XLOOKUP(B497,[2]CALCULATION!$B:$B,[2]CALCULATION!$H:$H,"")</f>
        <v>Huawei</v>
      </c>
      <c r="I497" s="34">
        <v>2.7614051758824076</v>
      </c>
      <c r="J497" s="34">
        <v>2.5325811210702192E-2</v>
      </c>
      <c r="K497" s="34">
        <v>2.4540889413953595</v>
      </c>
      <c r="L497" s="34">
        <v>0</v>
      </c>
      <c r="M497" s="34">
        <v>0</v>
      </c>
      <c r="N497" s="34">
        <v>2.675261747609386E-4</v>
      </c>
      <c r="O497" s="34">
        <v>0</v>
      </c>
      <c r="P497" s="34">
        <v>0</v>
      </c>
      <c r="Q497" s="34">
        <v>0</v>
      </c>
      <c r="R497" s="34">
        <v>0</v>
      </c>
      <c r="S497" s="109">
        <v>0</v>
      </c>
      <c r="T497" s="109">
        <f>_xlfn.XLOOKUP(B497,'[3]Nur des jours'!$B:$B,'[3]Nur des jours'!$U:$U,"")</f>
        <v>0</v>
      </c>
      <c r="U497" s="109">
        <v>20.505524593859597</v>
      </c>
      <c r="V497" s="109">
        <v>21.570653306052801</v>
      </c>
      <c r="W497" s="109">
        <v>0</v>
      </c>
      <c r="X497" s="109">
        <v>5.4396988868057501E-3</v>
      </c>
      <c r="Y497" s="109">
        <v>3.8077892207640254E-2</v>
      </c>
      <c r="Z497" s="109">
        <v>0</v>
      </c>
      <c r="AA497" s="109">
        <v>0</v>
      </c>
      <c r="AB497" s="109">
        <v>0</v>
      </c>
      <c r="AC497" s="109">
        <v>9.5545124276105176E-2</v>
      </c>
      <c r="AD497" s="109">
        <v>0.13594994746881281</v>
      </c>
      <c r="AE497" s="109">
        <v>5.9283800327023996E-2</v>
      </c>
      <c r="AF497" s="109">
        <v>5.9283800327023996E-2</v>
      </c>
      <c r="AG497" s="57" t="str">
        <f>_xlfn.XLOOKUP(B497,[3]CALCULATION!$B:$B,[3]CALCULATION!$M:$M,"")</f>
        <v>Operationnel</v>
      </c>
      <c r="AH497" s="57"/>
      <c r="AI497" s="56" t="str" cm="1">
        <f t="array" ref="AI497">IFERROR(_xlfn.IFS(
AK497="MPR ISSUE","PDH",
AK497="BSS Hardware Issue","BSS",
AK497="Sites strategiques, MLL, Pylone, etc.","ENVTECH",
AK497="AKTIVCO DEFAUT GE &amp; POWER Cabinet","AKTIVCO",
AK497="AKTIVCO Coupure ENEO &amp; Baisse de tension","AKTIVCO GRID ONLY",
AK497="Coupure ENEO &amp; Baisse de tension","IHS GRID ONLY",
AK497="Defaut GE &amp; POWER Cabinet","IHS",
AK497="Sharing","Partners",
AK497="Sites strategiques &amp; DataCenter","SST &amp; DC",
AK497="Exclu","Exclu",
AK497="SAT","SAT",
AK497="SPARE-ISSUE","SPARE-ISSUE",
AK497="Fiber CAmtel","TRANS_FO_CAMTEL",
AK497="Fiber AOF","Fiber AOF",
AK497="Projet OCM (HUAWEI)","TRAVAUX-HUAWEI",
AK497="Projet OCM (NOKIA)","TRAVAUX-NOKIA",
AK497="ACCESS-ISSUE","ACCESS-ISSUE",
AK497="Projet OCM (ZTE, NOKIA, autres projets)","TRAVAUX OCM",
AK497="No root CAuse","No root cause",
AK497="ODU HS","PDH",
AK497="IP &amp; VLAN","PDH",
AK497="Warehouse HUAWEI","SPARE-ISSUE",
AK497="SPARE-HS","SPARE-ISSUE",
AK497="Power Telco","BSS",AK497="no impacts","no impacts"
),"")</f>
        <v>No root cause</v>
      </c>
      <c r="AJ497" s="56" t="str" cm="1">
        <f t="array" ref="AJ497">IFERROR(_xlfn.IFS(
AK497="MPR ISSUE","TX ISSUE",
AK497="BSS Hardware Issue","RAN ISSUE",
AK497="Sites strategiques, MLL, Pylone, etc.","ENVTECH",
AK497="AKTIVCO DEFAUT GE &amp; POWER Cabinet","POWER ISSUE",
AK497="AKTIVCO Coupure ENEO &amp; Baisse de tension","POWER ISSUE",
AK497="Coupure ENEO &amp; Baisse de tension","POWER ISSUE",
AK497="Defaut GE &amp; POWER Cabinet","POWER ISSUE",
AK497="Sharing","POWER ISSUE",
AK497="Sites strategiques &amp; DataCenter","POWER ISSUE",
AK497="Exclu","Exclu",
AK497="SAT","TX ISSUE",
AK497="SPARE-ISSUE","SPARE-ISSUE",
AK497="Fiber CAmtel","TX ISSUE",
AK497="Fiber AOF","TX ISSUE",
AK497="Projet OCM (HUAWEI)","TRAVAUX-HUAWEI",
AK497="Projet OCM (NOKIA)","TRAVAUX -NOKIA",
AK497="ACCESS-ISSUE","ACCESS-ISSUE",
AK497="Projet OCM (ZTE, NOKIA, autres projets)","TRAVAUX OCM",
AK497="No root CAuse","No root cause",
AK497="ODU HS","TX ISSUE",
AK497="IP &amp; VLAN","TX ISSUE",
AK497="Warehouse HUAWEI","SPARE-ISSUE",
AK497="SPARE-HS","SPARE-ISSUE",
AK497="Power Telco","RAN ISSUE",AK497="no impacts","no impacts"
),"")</f>
        <v>No root cause</v>
      </c>
      <c r="AK497" s="81" t="s">
        <v>5620</v>
      </c>
      <c r="AL497" s="56" t="str" cm="1">
        <f t="array" ref="AL497">IFERROR(_xlfn.IFS(
AK497="MPR ISSUE","ACTIVE",
AK497="BSS Hardware Issue","ACTIVE",
AK497="Sites strategiques, MLL, Pylone, etc.","PASSIVE",
AK497="AKTIVCO DEFAUT GE &amp; POWER Cabinet","PASSIVE",
AK497="AKTIVCO Coupure ENEO &amp; Baisse de tension","PASSIVE",
AK497="Coupure ENEO &amp; Baisse de tension","PASSIVE",
AK497="Defaut GE &amp; POWER Cabinet","PASSIVE",
AK497="Sharing","PASSIVE",
AK497="Sites strategiques &amp; DataCenter","PASSIVE",
AK497="Exclu","Exclu",
AK497="SAT","ACTIVE",
AK497="SPARE-ISSUE","SPARE-ISSUE",
AK497="Fiber CAmtel","ACTIVE",
AK497="Fiber AOF","ACTIVE",
AK497="Projet OCM (HUAWEI)","PLANNED WORKS",
AK497="Projet OCM (NOKIA)","PLANNED WORKS",
AK497="ACCESS-ISSUE","ACCESS-ISSUE",
AK497="Projet OCM (ZTE, NOKIA, autres projets)","PLANNED WORKS",
AK497="No root CAuse","No root cause",
AK497="ODU HS","ACTIVE",
AK497="IP &amp; VLAN","ACTIVE",
AK497="Warehouse HUAWEI","SPARE-ISSUE",
AK497="SPARE-HS","SPARE-ISSUE",
AK497="Power Telco","ACTIVE", AK497="no impacts","no impacts"
),"")</f>
        <v>No root cause</v>
      </c>
      <c r="AM497" s="108" t="s">
        <v>5537</v>
      </c>
      <c r="AN497" s="117" t="s">
        <v>2194</v>
      </c>
      <c r="AP497" s="23" t="s">
        <v>5537</v>
      </c>
      <c r="AQ497" s="23" t="s">
        <v>5537</v>
      </c>
      <c r="AR497" s="7"/>
      <c r="AS497" s="6"/>
      <c r="AT497" s="7"/>
      <c r="AU497" s="3" t="s">
        <v>5537</v>
      </c>
      <c r="AV497" s="24" t="s">
        <v>5537</v>
      </c>
      <c r="AW497" s="24" t="s">
        <v>5537</v>
      </c>
      <c r="AX497" s="24" t="s">
        <v>5537</v>
      </c>
      <c r="AY497" s="24" t="s">
        <v>5537</v>
      </c>
      <c r="AZ497" s="24" t="s">
        <v>5537</v>
      </c>
      <c r="BA497" s="24" t="s">
        <v>5537</v>
      </c>
      <c r="BB497" s="24" t="s">
        <v>5537</v>
      </c>
      <c r="BC497" s="24" t="s">
        <v>5537</v>
      </c>
      <c r="BD497" s="24" t="s">
        <v>5537</v>
      </c>
      <c r="BE497" s="24" t="s">
        <v>5537</v>
      </c>
      <c r="BF497" s="24" t="s">
        <v>5537</v>
      </c>
      <c r="BG497" s="24" t="s">
        <v>5537</v>
      </c>
      <c r="BH497" s="24" t="s">
        <v>5537</v>
      </c>
      <c r="BI497" s="9" t="s">
        <v>5537</v>
      </c>
      <c r="BJ497" s="14"/>
      <c r="BK497" s="14" t="s">
        <v>5537</v>
      </c>
      <c r="BL497" s="14" t="str">
        <f>_xlfn.XLOOKUP(B497,'[4]cell downs 18042026 17h'!$B:$B,'[4]cell downs 18042026 17h'!$B:$B,"")</f>
        <v/>
      </c>
      <c r="BM497" s="14" t="str">
        <f>_xlfn.XLOOKUP(B497,'[5]Cells Huawei 19042026 15h'!$B:$B,'[5]Cells Huawei 19042026 15h'!$B:$B,"")</f>
        <v/>
      </c>
      <c r="BN497" s="9" t="str">
        <f>_xlfn.XLOOKUP(B497,'[6]cells down 19042026 9H40'!$B:$B,'[6]cells down 19042026 9H40'!$B:$B,"")</f>
        <v/>
      </c>
      <c r="BO497" s="9" t="s">
        <v>5537</v>
      </c>
      <c r="BP497" s="9" t="s">
        <v>5537</v>
      </c>
    </row>
    <row r="498" spans="1:68" s="9" customFormat="1" x14ac:dyDescent="0.35">
      <c r="A498" s="1" t="s">
        <v>2619</v>
      </c>
      <c r="B498" s="8" t="s">
        <v>2620</v>
      </c>
      <c r="C498" s="3" t="str">
        <f>_xlfn.XLOOKUP(B498,'[1]daily break down'!$D:$D,'[1]daily break down'!$E:$E,"")</f>
        <v>Yaounde</v>
      </c>
      <c r="D498" s="1" t="s">
        <v>11</v>
      </c>
      <c r="E498" s="1" t="s">
        <v>12</v>
      </c>
      <c r="F498" s="3" t="s">
        <v>37</v>
      </c>
      <c r="G498" s="1" t="s">
        <v>38</v>
      </c>
      <c r="H498" s="41" t="str">
        <f>_xlfn.XLOOKUP(B498,[2]CALCULATION!$B:$B,[2]CALCULATION!$H:$H,"")</f>
        <v>ZTE</v>
      </c>
      <c r="I498" s="34">
        <v>0</v>
      </c>
      <c r="J498" s="34">
        <v>0.90274032411331118</v>
      </c>
      <c r="K498" s="34">
        <v>0</v>
      </c>
      <c r="L498" s="34">
        <v>0</v>
      </c>
      <c r="M498" s="34">
        <v>0</v>
      </c>
      <c r="N498" s="34">
        <v>0</v>
      </c>
      <c r="O498" s="34">
        <v>0</v>
      </c>
      <c r="P498" s="34">
        <v>0</v>
      </c>
      <c r="Q498" s="34">
        <v>2.6342410674793808E-2</v>
      </c>
      <c r="R498" s="34">
        <v>0</v>
      </c>
      <c r="S498" s="109">
        <v>0</v>
      </c>
      <c r="T498" s="109">
        <f>_xlfn.XLOOKUP(B498,'[3]Nur des jours'!$B:$B,'[3]Nur des jours'!$U:$U,"")</f>
        <v>0</v>
      </c>
      <c r="U498" s="109">
        <v>0</v>
      </c>
      <c r="V498" s="109">
        <v>0</v>
      </c>
      <c r="W498" s="109">
        <v>0</v>
      </c>
      <c r="X498" s="109">
        <v>0</v>
      </c>
      <c r="Y498" s="109">
        <v>0</v>
      </c>
      <c r="Z498" s="109">
        <v>0</v>
      </c>
      <c r="AA498" s="109">
        <v>0</v>
      </c>
      <c r="AB498" s="109">
        <v>2.9802415868368529E-2</v>
      </c>
      <c r="AC498" s="109">
        <v>1.0865916094145295E-2</v>
      </c>
      <c r="AD498" s="109">
        <v>4.6857308975184052E-2</v>
      </c>
      <c r="AE498" s="109">
        <v>5.216760407838341E-2</v>
      </c>
      <c r="AF498" s="109">
        <v>5.216760407838341E-2</v>
      </c>
      <c r="AG498" s="57" t="str">
        <f>_xlfn.XLOOKUP(B498,[3]CALCULATION!$B:$B,[3]CALCULATION!$M:$M,"")</f>
        <v>Operationnel</v>
      </c>
      <c r="AH498" s="57"/>
      <c r="AI498" s="56" t="str" cm="1">
        <f t="array" ref="AI498">IFERROR(_xlfn.IFS(
AK498="MPR ISSUE","PDH",
AK498="BSS Hardware Issue","BSS",
AK498="Sites strategiques, MLL, Pylone, etc.","ENVTECH",
AK498="AKTIVCO DEFAUT GE &amp; POWER Cabinet","AKTIVCO",
AK498="AKTIVCO Coupure ENEO &amp; Baisse de tension","AKTIVCO GRID ONLY",
AK498="Coupure ENEO &amp; Baisse de tension","IHS GRID ONLY",
AK498="Defaut GE &amp; POWER Cabinet","IHS",
AK498="Sharing","Partners",
AK498="Sites strategiques &amp; DataCenter","SST &amp; DC",
AK498="Exclu","Exclu",
AK498="SAT","SAT",
AK498="SPARE-ISSUE","SPARE-ISSUE",
AK498="Fiber CAmtel","TRANS_FO_CAMTEL",
AK498="Fiber AOF","Fiber AOF",
AK498="Projet OCM (HUAWEI)","TRAVAUX-HUAWEI",
AK498="Projet OCM (NOKIA)","TRAVAUX-NOKIA",
AK498="ACCESS-ISSUE","ACCESS-ISSUE",
AK498="Projet OCM (ZTE, NOKIA, autres projets)","TRAVAUX OCM",
AK498="No root CAuse","No root cause",
AK498="ODU HS","PDH",
AK498="IP &amp; VLAN","PDH",
AK498="Warehouse HUAWEI","SPARE-ISSUE",
AK498="SPARE-HS","SPARE-ISSUE",
AK498="Power Telco","BSS",AK498="no impacts","no impacts"
),"")</f>
        <v>No root cause</v>
      </c>
      <c r="AJ498" s="56" t="str" cm="1">
        <f t="array" ref="AJ498">IFERROR(_xlfn.IFS(
AK498="MPR ISSUE","TX ISSUE",
AK498="BSS Hardware Issue","RAN ISSUE",
AK498="Sites strategiques, MLL, Pylone, etc.","ENVTECH",
AK498="AKTIVCO DEFAUT GE &amp; POWER Cabinet","POWER ISSUE",
AK498="AKTIVCO Coupure ENEO &amp; Baisse de tension","POWER ISSUE",
AK498="Coupure ENEO &amp; Baisse de tension","POWER ISSUE",
AK498="Defaut GE &amp; POWER Cabinet","POWER ISSUE",
AK498="Sharing","POWER ISSUE",
AK498="Sites strategiques &amp; DataCenter","POWER ISSUE",
AK498="Exclu","Exclu",
AK498="SAT","TX ISSUE",
AK498="SPARE-ISSUE","SPARE-ISSUE",
AK498="Fiber CAmtel","TX ISSUE",
AK498="Fiber AOF","TX ISSUE",
AK498="Projet OCM (HUAWEI)","TRAVAUX-HUAWEI",
AK498="Projet OCM (NOKIA)","TRAVAUX -NOKIA",
AK498="ACCESS-ISSUE","ACCESS-ISSUE",
AK498="Projet OCM (ZTE, NOKIA, autres projets)","TRAVAUX OCM",
AK498="No root CAuse","No root cause",
AK498="ODU HS","TX ISSUE",
AK498="IP &amp; VLAN","TX ISSUE",
AK498="Warehouse HUAWEI","SPARE-ISSUE",
AK498="SPARE-HS","SPARE-ISSUE",
AK498="Power Telco","RAN ISSUE",AK498="no impacts","no impacts"
),"")</f>
        <v>No root cause</v>
      </c>
      <c r="AK498" s="81" t="s">
        <v>5620</v>
      </c>
      <c r="AL498" s="56" t="str" cm="1">
        <f t="array" ref="AL498">IFERROR(_xlfn.IFS(
AK498="MPR ISSUE","ACTIVE",
AK498="BSS Hardware Issue","ACTIVE",
AK498="Sites strategiques, MLL, Pylone, etc.","PASSIVE",
AK498="AKTIVCO DEFAUT GE &amp; POWER Cabinet","PASSIVE",
AK498="AKTIVCO Coupure ENEO &amp; Baisse de tension","PASSIVE",
AK498="Coupure ENEO &amp; Baisse de tension","PASSIVE",
AK498="Defaut GE &amp; POWER Cabinet","PASSIVE",
AK498="Sharing","PASSIVE",
AK498="Sites strategiques &amp; DataCenter","PASSIVE",
AK498="Exclu","Exclu",
AK498="SAT","ACTIVE",
AK498="SPARE-ISSUE","SPARE-ISSUE",
AK498="Fiber CAmtel","ACTIVE",
AK498="Fiber AOF","ACTIVE",
AK498="Projet OCM (HUAWEI)","PLANNED WORKS",
AK498="Projet OCM (NOKIA)","PLANNED WORKS",
AK498="ACCESS-ISSUE","ACCESS-ISSUE",
AK498="Projet OCM (ZTE, NOKIA, autres projets)","PLANNED WORKS",
AK498="No root CAuse","No root cause",
AK498="ODU HS","ACTIVE",
AK498="IP &amp; VLAN","ACTIVE",
AK498="Warehouse HUAWEI","SPARE-ISSUE",
AK498="SPARE-HS","SPARE-ISSUE",
AK498="Power Telco","ACTIVE", AK498="no impacts","no impacts"
),"")</f>
        <v>No root cause</v>
      </c>
      <c r="AM498" s="108" t="s">
        <v>5537</v>
      </c>
      <c r="AN498" s="117" t="s">
        <v>2620</v>
      </c>
      <c r="AP498" s="23" t="s">
        <v>5537</v>
      </c>
      <c r="AQ498" s="23" t="s">
        <v>5537</v>
      </c>
      <c r="AR498" s="7"/>
      <c r="AS498" s="6"/>
      <c r="AT498" s="7"/>
      <c r="AU498" s="3" t="s">
        <v>5537</v>
      </c>
      <c r="AV498" s="24" t="s">
        <v>5537</v>
      </c>
      <c r="AW498" s="24" t="s">
        <v>5537</v>
      </c>
      <c r="AX498" s="24" t="s">
        <v>5537</v>
      </c>
      <c r="AY498" s="24" t="s">
        <v>5537</v>
      </c>
      <c r="AZ498" s="24" t="s">
        <v>5537</v>
      </c>
      <c r="BA498" s="24" t="s">
        <v>5537</v>
      </c>
      <c r="BB498" s="24" t="s">
        <v>5537</v>
      </c>
      <c r="BC498" s="24" t="s">
        <v>5537</v>
      </c>
      <c r="BD498" s="24" t="s">
        <v>5537</v>
      </c>
      <c r="BE498" s="24" t="s">
        <v>5537</v>
      </c>
      <c r="BF498" s="24" t="s">
        <v>5537</v>
      </c>
      <c r="BG498" s="24" t="s">
        <v>5537</v>
      </c>
      <c r="BH498" s="24" t="s">
        <v>5537</v>
      </c>
      <c r="BI498" s="9" t="s">
        <v>5537</v>
      </c>
      <c r="BJ498" s="14"/>
      <c r="BK498" s="14" t="s">
        <v>5537</v>
      </c>
      <c r="BL498" s="14" t="str">
        <f>_xlfn.XLOOKUP(B498,'[4]cell downs 18042026 17h'!$B:$B,'[4]cell downs 18042026 17h'!$B:$B,"")</f>
        <v/>
      </c>
      <c r="BM498" s="14" t="str">
        <f>_xlfn.XLOOKUP(B498,'[5]Cells Huawei 19042026 15h'!$B:$B,'[5]Cells Huawei 19042026 15h'!$B:$B,"")</f>
        <v/>
      </c>
      <c r="BN498" s="9" t="str">
        <f>_xlfn.XLOOKUP(B498,'[6]cells down 19042026 9H40'!$B:$B,'[6]cells down 19042026 9H40'!$B:$B,"")</f>
        <v>CTR_649</v>
      </c>
      <c r="BO498" s="9" t="s">
        <v>2620</v>
      </c>
      <c r="BP498" s="9" t="s">
        <v>5537</v>
      </c>
    </row>
    <row r="499" spans="1:68" s="9" customFormat="1" x14ac:dyDescent="0.35">
      <c r="A499" s="1" t="s">
        <v>2641</v>
      </c>
      <c r="B499" s="8" t="s">
        <v>2642</v>
      </c>
      <c r="C499" s="3" t="str">
        <f>_xlfn.XLOOKUP(B499,'[1]daily break down'!$D:$D,'[1]daily break down'!$E:$E,"")</f>
        <v>LITTORAL</v>
      </c>
      <c r="D499" s="1" t="s">
        <v>11</v>
      </c>
      <c r="E499" s="1" t="s">
        <v>96</v>
      </c>
      <c r="F499" s="3" t="s">
        <v>31</v>
      </c>
      <c r="G499" s="1" t="s">
        <v>2641</v>
      </c>
      <c r="H499" s="40" t="str">
        <f>_xlfn.XLOOKUP(B499,[2]CALCULATION!$B:$B,[2]CALCULATION!$H:$H,"")</f>
        <v>NOKIA</v>
      </c>
      <c r="I499" s="34">
        <v>0</v>
      </c>
      <c r="J499" s="34">
        <v>0</v>
      </c>
      <c r="K499" s="34">
        <v>0</v>
      </c>
      <c r="L499" s="34">
        <v>0</v>
      </c>
      <c r="M499" s="34">
        <v>0</v>
      </c>
      <c r="N499" s="34">
        <v>0.99515808584008514</v>
      </c>
      <c r="O499" s="34">
        <v>0</v>
      </c>
      <c r="P499" s="34">
        <v>2.9527112634140436E-2</v>
      </c>
      <c r="Q499" s="34">
        <v>3.178654886906819E-2</v>
      </c>
      <c r="R499" s="34">
        <v>1.212863683933338</v>
      </c>
      <c r="S499" s="109">
        <v>1.1638421709327282</v>
      </c>
      <c r="T499" s="109">
        <f>_xlfn.XLOOKUP(B499,'[3]Nur des jours'!$B:$B,'[3]Nur des jours'!$U:$U,"")</f>
        <v>0</v>
      </c>
      <c r="U499" s="109">
        <v>0</v>
      </c>
      <c r="V499" s="109">
        <v>0</v>
      </c>
      <c r="W499" s="109">
        <v>0</v>
      </c>
      <c r="X499" s="109">
        <v>4.4046044464990448</v>
      </c>
      <c r="Y499" s="109">
        <v>9.2444739793341402</v>
      </c>
      <c r="Z499" s="109">
        <v>0</v>
      </c>
      <c r="AA499" s="109">
        <v>0</v>
      </c>
      <c r="AB499" s="109">
        <v>0.28566444940973013</v>
      </c>
      <c r="AC499" s="109">
        <v>0.18409609566402488</v>
      </c>
      <c r="AD499" s="109">
        <v>8.7923862079282628E-2</v>
      </c>
      <c r="AE499" s="109">
        <v>5.5805960055131679E-2</v>
      </c>
      <c r="AF499" s="109">
        <v>5.5805960055131679E-2</v>
      </c>
      <c r="AG499" s="57" t="str">
        <f>_xlfn.XLOOKUP(B499,[3]CALCULATION!$B:$B,[3]CALCULATION!$M:$M,"")</f>
        <v>Operationnel</v>
      </c>
      <c r="AH499" s="57"/>
      <c r="AI499" s="56" t="str" cm="1">
        <f t="array" ref="AI499">IFERROR(_xlfn.IFS(
AK499="MPR ISSUE","PDH",
AK499="BSS Hardware Issue","BSS",
AK499="Sites strategiques, MLL, Pylone, etc.","ENVTECH",
AK499="AKTIVCO DEFAUT GE &amp; POWER Cabinet","AKTIVCO",
AK499="AKTIVCO Coupure ENEO &amp; Baisse de tension","AKTIVCO GRID ONLY",
AK499="Coupure ENEO &amp; Baisse de tension","IHS GRID ONLY",
AK499="Defaut GE &amp; POWER Cabinet","IHS",
AK499="Sharing","Partners",
AK499="Sites strategiques &amp; DataCenter","SST &amp; DC",
AK499="Exclu","Exclu",
AK499="SAT","SAT",
AK499="SPARE-ISSUE","SPARE-ISSUE",
AK499="Fiber CAmtel","TRANS_FO_CAMTEL",
AK499="Fiber AOF","Fiber AOF",
AK499="Projet OCM (HUAWEI)","TRAVAUX-HUAWEI",
AK499="Projet OCM (NOKIA)","TRAVAUX-NOKIA",
AK499="ACCESS-ISSUE","ACCESS-ISSUE",
AK499="Projet OCM (ZTE, NOKIA, autres projets)","TRAVAUX OCM",
AK499="No root CAuse","No root cause",
AK499="ODU HS","PDH",
AK499="IP &amp; VLAN","PDH",
AK499="Warehouse HUAWEI","SPARE-ISSUE",
AK499="SPARE-HS","SPARE-ISSUE",
AK499="Power Telco","BSS",AK499="no impacts","no impacts"
),"")</f>
        <v>BSS</v>
      </c>
      <c r="AJ499" s="56" t="str" cm="1">
        <f t="array" ref="AJ499">IFERROR(_xlfn.IFS(
AK499="MPR ISSUE","TX ISSUE",
AK499="BSS Hardware Issue","RAN ISSUE",
AK499="Sites strategiques, MLL, Pylone, etc.","ENVTECH",
AK499="AKTIVCO DEFAUT GE &amp; POWER Cabinet","POWER ISSUE",
AK499="AKTIVCO Coupure ENEO &amp; Baisse de tension","POWER ISSUE",
AK499="Coupure ENEO &amp; Baisse de tension","POWER ISSUE",
AK499="Defaut GE &amp; POWER Cabinet","POWER ISSUE",
AK499="Sharing","POWER ISSUE",
AK499="Sites strategiques &amp; DataCenter","POWER ISSUE",
AK499="Exclu","Exclu",
AK499="SAT","TX ISSUE",
AK499="SPARE-ISSUE","SPARE-ISSUE",
AK499="Fiber CAmtel","TX ISSUE",
AK499="Fiber AOF","TX ISSUE",
AK499="Projet OCM (HUAWEI)","TRAVAUX-HUAWEI",
AK499="Projet OCM (NOKIA)","TRAVAUX -NOKIA",
AK499="ACCESS-ISSUE","ACCESS-ISSUE",
AK499="Projet OCM (ZTE, NOKIA, autres projets)","TRAVAUX OCM",
AK499="No root CAuse","No root cause",
AK499="ODU HS","TX ISSUE",
AK499="IP &amp; VLAN","TX ISSUE",
AK499="Warehouse HUAWEI","SPARE-ISSUE",
AK499="SPARE-HS","SPARE-ISSUE",
AK499="Power Telco","RAN ISSUE",AK499="no impacts","no impacts"
),"")</f>
        <v>RAN ISSUE</v>
      </c>
      <c r="AK499" s="81" t="s">
        <v>5320</v>
      </c>
      <c r="AL499" s="56" t="str" cm="1">
        <f t="array" ref="AL499">IFERROR(_xlfn.IFS(
AK499="MPR ISSUE","ACTIVE",
AK499="BSS Hardware Issue","ACTIVE",
AK499="Sites strategiques, MLL, Pylone, etc.","PASSIVE",
AK499="AKTIVCO DEFAUT GE &amp; POWER Cabinet","PASSIVE",
AK499="AKTIVCO Coupure ENEO &amp; Baisse de tension","PASSIVE",
AK499="Coupure ENEO &amp; Baisse de tension","PASSIVE",
AK499="Defaut GE &amp; POWER Cabinet","PASSIVE",
AK499="Sharing","PASSIVE",
AK499="Sites strategiques &amp; DataCenter","PASSIVE",
AK499="Exclu","Exclu",
AK499="SAT","ACTIVE",
AK499="SPARE-ISSUE","SPARE-ISSUE",
AK499="Fiber CAmtel","ACTIVE",
AK499="Fiber AOF","ACTIVE",
AK499="Projet OCM (HUAWEI)","PLANNED WORKS",
AK499="Projet OCM (NOKIA)","PLANNED WORKS",
AK499="ACCESS-ISSUE","ACCESS-ISSUE",
AK499="Projet OCM (ZTE, NOKIA, autres projets)","PLANNED WORKS",
AK499="No root CAuse","No root cause",
AK499="ODU HS","ACTIVE",
AK499="IP &amp; VLAN","ACTIVE",
AK499="Warehouse HUAWEI","SPARE-ISSUE",
AK499="SPARE-HS","SPARE-ISSUE",
AK499="Power Telco","ACTIVE", AK499="no impacts","no impacts"
),"")</f>
        <v>ACTIVE</v>
      </c>
      <c r="AM499" s="108" t="s">
        <v>5979</v>
      </c>
      <c r="AN499" s="117" t="s">
        <v>2642</v>
      </c>
      <c r="AP499" s="23" t="s">
        <v>5537</v>
      </c>
      <c r="AQ499" s="23" t="s">
        <v>5537</v>
      </c>
      <c r="AR499" s="7"/>
      <c r="AS499" s="6"/>
      <c r="AT499" s="7"/>
      <c r="AU499" s="3" t="s">
        <v>5537</v>
      </c>
      <c r="AV499" s="24" t="s">
        <v>5537</v>
      </c>
      <c r="AW499" s="24" t="s">
        <v>5537</v>
      </c>
      <c r="AX499" s="24" t="s">
        <v>5537</v>
      </c>
      <c r="AY499" s="24" t="s">
        <v>5537</v>
      </c>
      <c r="AZ499" s="24" t="s">
        <v>5537</v>
      </c>
      <c r="BA499" s="24" t="s">
        <v>5537</v>
      </c>
      <c r="BB499" s="24" t="s">
        <v>6498</v>
      </c>
      <c r="BC499" s="24" t="s">
        <v>6498</v>
      </c>
      <c r="BD499" s="24" t="s">
        <v>6499</v>
      </c>
      <c r="BE499" s="24" t="s">
        <v>5537</v>
      </c>
      <c r="BF499" s="24" t="s">
        <v>5537</v>
      </c>
      <c r="BG499" s="24" t="s">
        <v>5537</v>
      </c>
      <c r="BH499" s="24" t="s">
        <v>5537</v>
      </c>
      <c r="BI499" s="9" t="s">
        <v>5537</v>
      </c>
      <c r="BJ499" s="14"/>
      <c r="BK499" s="14" t="s">
        <v>5537</v>
      </c>
      <c r="BL499" s="14" t="str">
        <f>_xlfn.XLOOKUP(B499,'[4]cell downs 18042026 17h'!$B:$B,'[4]cell downs 18042026 17h'!$B:$B,"")</f>
        <v/>
      </c>
      <c r="BM499" s="14" t="str">
        <f>_xlfn.XLOOKUP(B499,'[5]Cells Huawei 19042026 15h'!$B:$B,'[5]Cells Huawei 19042026 15h'!$B:$B,"")</f>
        <v/>
      </c>
      <c r="BN499" s="9" t="str">
        <f>_xlfn.XLOOKUP(B499,'[6]cells down 19042026 9H40'!$B:$B,'[6]cells down 19042026 9H40'!$B:$B,"")</f>
        <v/>
      </c>
      <c r="BO499" s="9" t="s">
        <v>2642</v>
      </c>
      <c r="BP499" s="9" t="s">
        <v>5537</v>
      </c>
    </row>
    <row r="500" spans="1:68" s="9" customFormat="1" x14ac:dyDescent="0.35">
      <c r="A500" s="1" t="s">
        <v>1224</v>
      </c>
      <c r="B500" s="8" t="s">
        <v>1225</v>
      </c>
      <c r="C500" s="3" t="str">
        <f>_xlfn.XLOOKUP(B500,'[1]daily break down'!$D:$D,'[1]daily break down'!$E:$E,"")</f>
        <v>OUEST</v>
      </c>
      <c r="D500" s="1" t="s">
        <v>21</v>
      </c>
      <c r="E500" s="1" t="s">
        <v>22</v>
      </c>
      <c r="F500" s="3" t="s">
        <v>102</v>
      </c>
      <c r="G500" s="1" t="s">
        <v>103</v>
      </c>
      <c r="H500" s="40" t="str">
        <f>_xlfn.XLOOKUP(B500,[2]CALCULATION!$B:$B,[2]CALCULATION!$H:$H,"")</f>
        <v>NOKIA</v>
      </c>
      <c r="I500" s="34">
        <v>5.525333147336596E-2</v>
      </c>
      <c r="J500" s="34">
        <v>4.1038515208327894E-2</v>
      </c>
      <c r="K500" s="34">
        <v>0.98496752417673428</v>
      </c>
      <c r="L500" s="34">
        <v>0</v>
      </c>
      <c r="M500" s="34">
        <v>5.5253531933106864E-2</v>
      </c>
      <c r="N500" s="34">
        <v>0</v>
      </c>
      <c r="O500" s="34">
        <v>0</v>
      </c>
      <c r="P500" s="34">
        <v>1.1888178743402145</v>
      </c>
      <c r="Q500" s="34">
        <v>0</v>
      </c>
      <c r="R500" s="34">
        <v>5.4737717880089923E-2</v>
      </c>
      <c r="S500" s="109">
        <v>0</v>
      </c>
      <c r="T500" s="109">
        <f>_xlfn.XLOOKUP(B500,'[3]Nur des jours'!$B:$B,'[3]Nur des jours'!$U:$U,"")</f>
        <v>5.9729677284958954E-2</v>
      </c>
      <c r="U500" s="109">
        <v>5.9196292838330763E-2</v>
      </c>
      <c r="V500" s="109">
        <v>0</v>
      </c>
      <c r="W500" s="109">
        <v>5.9729677284958954E-2</v>
      </c>
      <c r="X500" s="109">
        <v>0</v>
      </c>
      <c r="Y500" s="109">
        <v>2.4077355728483103E-3</v>
      </c>
      <c r="Z500" s="109">
        <v>5.8338541176201832E-2</v>
      </c>
      <c r="AA500" s="109">
        <v>0</v>
      </c>
      <c r="AB500" s="109">
        <v>5.523523754897483E-2</v>
      </c>
      <c r="AC500" s="109">
        <v>0.11265581973470179</v>
      </c>
      <c r="AD500" s="109">
        <v>5.8173189714087969E-2</v>
      </c>
      <c r="AE500" s="109">
        <v>5.493204121757931E-2</v>
      </c>
      <c r="AF500" s="109">
        <v>5.493204121757931E-2</v>
      </c>
      <c r="AG500" s="57" t="str">
        <f>_xlfn.XLOOKUP(B500,[3]CALCULATION!$B:$B,[3]CALCULATION!$M:$M,"")</f>
        <v>Operationnel</v>
      </c>
      <c r="AH500" s="57"/>
      <c r="AI500" s="56" t="str" cm="1">
        <f t="array" ref="AI500">IFERROR(_xlfn.IFS(
AK500="MPR ISSUE","PDH",
AK500="BSS Hardware Issue","BSS",
AK500="Sites strategiques, MLL, Pylone, etc.","ENVTECH",
AK500="AKTIVCO DEFAUT GE &amp; POWER Cabinet","AKTIVCO",
AK500="AKTIVCO Coupure ENEO &amp; Baisse de tension","AKTIVCO GRID ONLY",
AK500="Coupure ENEO &amp; Baisse de tension","IHS GRID ONLY",
AK500="Defaut GE &amp; POWER Cabinet","IHS",
AK500="Sharing","Partners",
AK500="Sites strategiques &amp; DataCenter","SST &amp; DC",
AK500="Exclu","Exclu",
AK500="SAT","SAT",
AK500="SPARE-ISSUE","SPARE-ISSUE",
AK500="Fiber CAmtel","TRANS_FO_CAMTEL",
AK500="Fiber AOF","Fiber AOF",
AK500="Projet OCM (HUAWEI)","TRAVAUX-HUAWEI",
AK500="Projet OCM (NOKIA)","TRAVAUX-NOKIA",
AK500="ACCESS-ISSUE","ACCESS-ISSUE",
AK500="Projet OCM (ZTE, NOKIA, autres projets)","TRAVAUX OCM",
AK500="No root CAuse","No root cause",
AK500="ODU HS","PDH",
AK500="IP &amp; VLAN","PDH",
AK500="Warehouse HUAWEI","SPARE-ISSUE",
AK500="SPARE-HS","SPARE-ISSUE",
AK500="Power Telco","BSS",AK500="no impacts","no impacts"
),"")</f>
        <v>No root cause</v>
      </c>
      <c r="AJ500" s="56" t="str" cm="1">
        <f t="array" ref="AJ500">IFERROR(_xlfn.IFS(
AK500="MPR ISSUE","TX ISSUE",
AK500="BSS Hardware Issue","RAN ISSUE",
AK500="Sites strategiques, MLL, Pylone, etc.","ENVTECH",
AK500="AKTIVCO DEFAUT GE &amp; POWER Cabinet","POWER ISSUE",
AK500="AKTIVCO Coupure ENEO &amp; Baisse de tension","POWER ISSUE",
AK500="Coupure ENEO &amp; Baisse de tension","POWER ISSUE",
AK500="Defaut GE &amp; POWER Cabinet","POWER ISSUE",
AK500="Sharing","POWER ISSUE",
AK500="Sites strategiques &amp; DataCenter","POWER ISSUE",
AK500="Exclu","Exclu",
AK500="SAT","TX ISSUE",
AK500="SPARE-ISSUE","SPARE-ISSUE",
AK500="Fiber CAmtel","TX ISSUE",
AK500="Fiber AOF","TX ISSUE",
AK500="Projet OCM (HUAWEI)","TRAVAUX-HUAWEI",
AK500="Projet OCM (NOKIA)","TRAVAUX -NOKIA",
AK500="ACCESS-ISSUE","ACCESS-ISSUE",
AK500="Projet OCM (ZTE, NOKIA, autres projets)","TRAVAUX OCM",
AK500="No root CAuse","No root cause",
AK500="ODU HS","TX ISSUE",
AK500="IP &amp; VLAN","TX ISSUE",
AK500="Warehouse HUAWEI","SPARE-ISSUE",
AK500="SPARE-HS","SPARE-ISSUE",
AK500="Power Telco","RAN ISSUE",AK500="no impacts","no impacts"
),"")</f>
        <v>No root cause</v>
      </c>
      <c r="AK500" s="81" t="s">
        <v>5620</v>
      </c>
      <c r="AL500" s="56" t="str" cm="1">
        <f t="array" ref="AL500">IFERROR(_xlfn.IFS(
AK500="MPR ISSUE","ACTIVE",
AK500="BSS Hardware Issue","ACTIVE",
AK500="Sites strategiques, MLL, Pylone, etc.","PASSIVE",
AK500="AKTIVCO DEFAUT GE &amp; POWER Cabinet","PASSIVE",
AK500="AKTIVCO Coupure ENEO &amp; Baisse de tension","PASSIVE",
AK500="Coupure ENEO &amp; Baisse de tension","PASSIVE",
AK500="Defaut GE &amp; POWER Cabinet","PASSIVE",
AK500="Sharing","PASSIVE",
AK500="Sites strategiques &amp; DataCenter","PASSIVE",
AK500="Exclu","Exclu",
AK500="SAT","ACTIVE",
AK500="SPARE-ISSUE","SPARE-ISSUE",
AK500="Fiber CAmtel","ACTIVE",
AK500="Fiber AOF","ACTIVE",
AK500="Projet OCM (HUAWEI)","PLANNED WORKS",
AK500="Projet OCM (NOKIA)","PLANNED WORKS",
AK500="ACCESS-ISSUE","ACCESS-ISSUE",
AK500="Projet OCM (ZTE, NOKIA, autres projets)","PLANNED WORKS",
AK500="No root CAuse","No root cause",
AK500="ODU HS","ACTIVE",
AK500="IP &amp; VLAN","ACTIVE",
AK500="Warehouse HUAWEI","SPARE-ISSUE",
AK500="SPARE-HS","SPARE-ISSUE",
AK500="Power Telco","ACTIVE", AK500="no impacts","no impacts"
),"")</f>
        <v>No root cause</v>
      </c>
      <c r="AM500" s="108" t="s">
        <v>5537</v>
      </c>
      <c r="AN500" s="117" t="s">
        <v>1225</v>
      </c>
      <c r="AP500" s="23" t="s">
        <v>5537</v>
      </c>
      <c r="AQ500" s="23" t="s">
        <v>5537</v>
      </c>
      <c r="AR500" s="7"/>
      <c r="AS500" s="6"/>
      <c r="AT500" s="7"/>
      <c r="AU500" s="3" t="s">
        <v>5537</v>
      </c>
      <c r="AV500" s="24" t="s">
        <v>5537</v>
      </c>
      <c r="AW500" s="24" t="s">
        <v>5537</v>
      </c>
      <c r="AX500" s="24" t="s">
        <v>5537</v>
      </c>
      <c r="AY500" s="24" t="s">
        <v>5537</v>
      </c>
      <c r="AZ500" s="24" t="s">
        <v>5537</v>
      </c>
      <c r="BA500" s="24" t="s">
        <v>5537</v>
      </c>
      <c r="BB500" s="24" t="s">
        <v>5537</v>
      </c>
      <c r="BC500" s="24" t="s">
        <v>5537</v>
      </c>
      <c r="BD500" s="24" t="s">
        <v>5537</v>
      </c>
      <c r="BE500" s="24" t="s">
        <v>5537</v>
      </c>
      <c r="BF500" s="24" t="s">
        <v>5537</v>
      </c>
      <c r="BG500" s="24" t="s">
        <v>5537</v>
      </c>
      <c r="BH500" s="24" t="s">
        <v>5537</v>
      </c>
      <c r="BI500" s="9" t="s">
        <v>5537</v>
      </c>
      <c r="BJ500" s="14"/>
      <c r="BK500" s="14" t="s">
        <v>5537</v>
      </c>
      <c r="BL500" s="14" t="str">
        <f>_xlfn.XLOOKUP(B500,'[4]cell downs 18042026 17h'!$B:$B,'[4]cell downs 18042026 17h'!$B:$B,"")</f>
        <v/>
      </c>
      <c r="BM500" s="14" t="str">
        <f>_xlfn.XLOOKUP(B500,'[5]Cells Huawei 19042026 15h'!$B:$B,'[5]Cells Huawei 19042026 15h'!$B:$B,"")</f>
        <v/>
      </c>
      <c r="BN500" s="9" t="str">
        <f>_xlfn.XLOOKUP(B500,'[6]cells down 19042026 9H40'!$B:$B,'[6]cells down 19042026 9H40'!$B:$B,"")</f>
        <v/>
      </c>
      <c r="BO500" s="9" t="s">
        <v>5537</v>
      </c>
      <c r="BP500" s="9" t="s">
        <v>5579</v>
      </c>
    </row>
    <row r="501" spans="1:68" s="9" customFormat="1" x14ac:dyDescent="0.35">
      <c r="A501" s="1" t="s">
        <v>554</v>
      </c>
      <c r="B501" s="1" t="s">
        <v>555</v>
      </c>
      <c r="C501" s="3" t="str">
        <f>_xlfn.XLOOKUP(B501,'[1]daily break down'!$D:$D,'[1]daily break down'!$E:$E,"")</f>
        <v>NGAOUNDERE</v>
      </c>
      <c r="D501" s="1" t="s">
        <v>11</v>
      </c>
      <c r="E501" s="1" t="s">
        <v>66</v>
      </c>
      <c r="F501" s="3" t="s">
        <v>90</v>
      </c>
      <c r="G501" s="1" t="s">
        <v>554</v>
      </c>
      <c r="H501" s="40" t="str">
        <f>_xlfn.XLOOKUP(B501,[2]CALCULATION!$B:$B,[2]CALCULATION!$H:$H,"")</f>
        <v>NOKIA</v>
      </c>
      <c r="I501" s="34">
        <v>9.2513236249332245</v>
      </c>
      <c r="J501" s="34">
        <v>9.4853174359718988</v>
      </c>
      <c r="K501" s="34">
        <v>9.8285571753140903</v>
      </c>
      <c r="L501" s="34">
        <v>4.3311258293502179</v>
      </c>
      <c r="M501" s="34">
        <v>0.18861983891998182</v>
      </c>
      <c r="N501" s="34">
        <v>7.7596062219251697E-3</v>
      </c>
      <c r="O501" s="34">
        <v>0.10442139866642042</v>
      </c>
      <c r="P501" s="34">
        <v>0.15819802111669609</v>
      </c>
      <c r="Q501" s="34">
        <v>6.2460578417842215E-2</v>
      </c>
      <c r="R501" s="34">
        <v>0.21467540549097525</v>
      </c>
      <c r="S501" s="109">
        <v>0.27380315256765925</v>
      </c>
      <c r="T501" s="109">
        <f>_xlfn.XLOOKUP(B501,'[3]Nur des jours'!$B:$B,'[3]Nur des jours'!$U:$U,"")</f>
        <v>5.6368447889778052E-3</v>
      </c>
      <c r="U501" s="109">
        <v>1.596516682442076E-2</v>
      </c>
      <c r="V501" s="109">
        <v>1.534083069162231E-2</v>
      </c>
      <c r="W501" s="109">
        <v>5.6368447889778052E-3</v>
      </c>
      <c r="X501" s="109">
        <v>7.0529685888112606E-2</v>
      </c>
      <c r="Y501" s="109">
        <v>8.1407194549417597E-2</v>
      </c>
      <c r="Z501" s="109">
        <v>0.49540607292063599</v>
      </c>
      <c r="AA501" s="109">
        <v>0.28150035397132728</v>
      </c>
      <c r="AB501" s="109">
        <v>1.3824585797682845E-2</v>
      </c>
      <c r="AC501" s="109">
        <v>0.26377948035442367</v>
      </c>
      <c r="AD501" s="109">
        <v>9.7763524422661646E-2</v>
      </c>
      <c r="AE501" s="109">
        <v>7.364483702330954E-2</v>
      </c>
      <c r="AF501" s="109">
        <v>7.364483702330954E-2</v>
      </c>
      <c r="AG501" s="57" t="str">
        <f>_xlfn.XLOOKUP(B501,[3]CALCULATION!$B:$B,[3]CALCULATION!$M:$M,"")</f>
        <v>Operationnel</v>
      </c>
      <c r="AH501" s="57"/>
      <c r="AI501" s="56" t="str" cm="1">
        <f t="array" ref="AI501">IFERROR(_xlfn.IFS(
AK501="MPR ISSUE","PDH",
AK501="BSS Hardware Issue","BSS",
AK501="Sites strategiques, MLL, Pylone, etc.","ENVTECH",
AK501="AKTIVCO DEFAUT GE &amp; POWER Cabinet","AKTIVCO",
AK501="AKTIVCO Coupure ENEO &amp; Baisse de tension","AKTIVCO GRID ONLY",
AK501="Coupure ENEO &amp; Baisse de tension","IHS GRID ONLY",
AK501="Defaut GE &amp; POWER Cabinet","IHS",
AK501="Sharing","Partners",
AK501="Sites strategiques &amp; DataCenter","SST &amp; DC",
AK501="Exclu","Exclu",
AK501="SAT","SAT",
AK501="SPARE-ISSUE","SPARE-ISSUE",
AK501="Fiber CAmtel","TRANS_FO_CAMTEL",
AK501="Fiber AOF","Fiber AOF",
AK501="Projet OCM (HUAWEI)","TRAVAUX-HUAWEI",
AK501="Projet OCM (NOKIA)","TRAVAUX-NOKIA",
AK501="ACCESS-ISSUE","ACCESS-ISSUE",
AK501="Projet OCM (ZTE, NOKIA, autres projets)","TRAVAUX OCM",
AK501="No root CAuse","No root cause",
AK501="ODU HS","PDH",
AK501="IP &amp; VLAN","PDH",
AK501="Warehouse HUAWEI","SPARE-ISSUE",
AK501="SPARE-HS","SPARE-ISSUE",
AK501="Power Telco","BSS",AK501="no impacts","no impacts"
),"")</f>
        <v>No root cause</v>
      </c>
      <c r="AJ501" s="56" t="str" cm="1">
        <f t="array" ref="AJ501">IFERROR(_xlfn.IFS(
AK501="MPR ISSUE","TX ISSUE",
AK501="BSS Hardware Issue","RAN ISSUE",
AK501="Sites strategiques, MLL, Pylone, etc.","ENVTECH",
AK501="AKTIVCO DEFAUT GE &amp; POWER Cabinet","POWER ISSUE",
AK501="AKTIVCO Coupure ENEO &amp; Baisse de tension","POWER ISSUE",
AK501="Coupure ENEO &amp; Baisse de tension","POWER ISSUE",
AK501="Defaut GE &amp; POWER Cabinet","POWER ISSUE",
AK501="Sharing","POWER ISSUE",
AK501="Sites strategiques &amp; DataCenter","POWER ISSUE",
AK501="Exclu","Exclu",
AK501="SAT","TX ISSUE",
AK501="SPARE-ISSUE","SPARE-ISSUE",
AK501="Fiber CAmtel","TX ISSUE",
AK501="Fiber AOF","TX ISSUE",
AK501="Projet OCM (HUAWEI)","TRAVAUX-HUAWEI",
AK501="Projet OCM (NOKIA)","TRAVAUX -NOKIA",
AK501="ACCESS-ISSUE","ACCESS-ISSUE",
AK501="Projet OCM (ZTE, NOKIA, autres projets)","TRAVAUX OCM",
AK501="No root CAuse","No root cause",
AK501="ODU HS","TX ISSUE",
AK501="IP &amp; VLAN","TX ISSUE",
AK501="Warehouse HUAWEI","SPARE-ISSUE",
AK501="SPARE-HS","SPARE-ISSUE",
AK501="Power Telco","RAN ISSUE",AK501="no impacts","no impacts"
),"")</f>
        <v>No root cause</v>
      </c>
      <c r="AK501" s="81" t="s">
        <v>5620</v>
      </c>
      <c r="AL501" s="56" t="str" cm="1">
        <f t="array" ref="AL501">IFERROR(_xlfn.IFS(
AK501="MPR ISSUE","ACTIVE",
AK501="BSS Hardware Issue","ACTIVE",
AK501="Sites strategiques, MLL, Pylone, etc.","PASSIVE",
AK501="AKTIVCO DEFAUT GE &amp; POWER Cabinet","PASSIVE",
AK501="AKTIVCO Coupure ENEO &amp; Baisse de tension","PASSIVE",
AK501="Coupure ENEO &amp; Baisse de tension","PASSIVE",
AK501="Defaut GE &amp; POWER Cabinet","PASSIVE",
AK501="Sharing","PASSIVE",
AK501="Sites strategiques &amp; DataCenter","PASSIVE",
AK501="Exclu","Exclu",
AK501="SAT","ACTIVE",
AK501="SPARE-ISSUE","SPARE-ISSUE",
AK501="Fiber CAmtel","ACTIVE",
AK501="Fiber AOF","ACTIVE",
AK501="Projet OCM (HUAWEI)","PLANNED WORKS",
AK501="Projet OCM (NOKIA)","PLANNED WORKS",
AK501="ACCESS-ISSUE","ACCESS-ISSUE",
AK501="Projet OCM (ZTE, NOKIA, autres projets)","PLANNED WORKS",
AK501="No root CAuse","No root cause",
AK501="ODU HS","ACTIVE",
AK501="IP &amp; VLAN","ACTIVE",
AK501="Warehouse HUAWEI","SPARE-ISSUE",
AK501="SPARE-HS","SPARE-ISSUE",
AK501="Power Telco","ACTIVE", AK501="no impacts","no impacts"
),"")</f>
        <v>No root cause</v>
      </c>
      <c r="AM501" s="108" t="s">
        <v>5537</v>
      </c>
      <c r="AN501" s="117" t="s">
        <v>555</v>
      </c>
      <c r="AP501" s="23" t="s">
        <v>5537</v>
      </c>
      <c r="AQ501" s="23" t="s">
        <v>5537</v>
      </c>
      <c r="AR501" s="7"/>
      <c r="AS501" s="6"/>
      <c r="AT501" s="7"/>
      <c r="AU501" s="3" t="s">
        <v>5537</v>
      </c>
      <c r="AV501" s="24" t="s">
        <v>5537</v>
      </c>
      <c r="AW501" s="24" t="s">
        <v>5537</v>
      </c>
      <c r="AX501" s="24" t="s">
        <v>5537</v>
      </c>
      <c r="AY501" s="24" t="s">
        <v>5537</v>
      </c>
      <c r="AZ501" s="24" t="s">
        <v>5537</v>
      </c>
      <c r="BA501" s="24" t="s">
        <v>5537</v>
      </c>
      <c r="BB501" s="24" t="s">
        <v>5537</v>
      </c>
      <c r="BC501" s="24" t="s">
        <v>5537</v>
      </c>
      <c r="BD501" s="24" t="s">
        <v>5537</v>
      </c>
      <c r="BE501" s="24" t="s">
        <v>5537</v>
      </c>
      <c r="BF501" s="24" t="s">
        <v>5537</v>
      </c>
      <c r="BG501" s="24" t="s">
        <v>5537</v>
      </c>
      <c r="BH501" s="24" t="s">
        <v>5537</v>
      </c>
      <c r="BI501" s="9" t="s">
        <v>5537</v>
      </c>
      <c r="BJ501" s="14"/>
      <c r="BK501" s="14" t="s">
        <v>5537</v>
      </c>
      <c r="BL501" s="14" t="str">
        <f>_xlfn.XLOOKUP(B501,'[4]cell downs 18042026 17h'!$B:$B,'[4]cell downs 18042026 17h'!$B:$B,"")</f>
        <v/>
      </c>
      <c r="BM501" s="14" t="str">
        <f>_xlfn.XLOOKUP(B501,'[5]Cells Huawei 19042026 15h'!$B:$B,'[5]Cells Huawei 19042026 15h'!$B:$B,"")</f>
        <v/>
      </c>
      <c r="BN501" s="9" t="str">
        <f>_xlfn.XLOOKUP(B501,'[6]cells down 19042026 9H40'!$B:$B,'[6]cells down 19042026 9H40'!$B:$B,"")</f>
        <v/>
      </c>
      <c r="BO501" s="9" t="s">
        <v>555</v>
      </c>
      <c r="BP501" s="9" t="s">
        <v>12</v>
      </c>
    </row>
    <row r="502" spans="1:68" s="9" customFormat="1" x14ac:dyDescent="0.35">
      <c r="A502" s="1" t="s">
        <v>2476</v>
      </c>
      <c r="B502" s="8" t="s">
        <v>2477</v>
      </c>
      <c r="C502" s="3" t="str">
        <f>_xlfn.XLOOKUP(B502,'[1]daily break down'!$D:$D,'[1]daily break down'!$E:$E,"")</f>
        <v>Yaounde</v>
      </c>
      <c r="D502" s="1" t="s">
        <v>11</v>
      </c>
      <c r="E502" s="1" t="s">
        <v>12</v>
      </c>
      <c r="F502" s="3" t="s">
        <v>37</v>
      </c>
      <c r="G502" s="1" t="s">
        <v>38</v>
      </c>
      <c r="H502" s="41" t="str">
        <f>_xlfn.XLOOKUP(B502,[2]CALCULATION!$B:$B,[2]CALCULATION!$H:$H,"")</f>
        <v>ZTE</v>
      </c>
      <c r="I502" s="34">
        <v>0</v>
      </c>
      <c r="J502" s="34">
        <v>0</v>
      </c>
      <c r="K502" s="34">
        <v>0</v>
      </c>
      <c r="L502" s="34">
        <v>0</v>
      </c>
      <c r="M502" s="34">
        <v>0</v>
      </c>
      <c r="N502" s="34">
        <v>0.50708694672020049</v>
      </c>
      <c r="O502" s="34">
        <v>0</v>
      </c>
      <c r="P502" s="34">
        <v>0</v>
      </c>
      <c r="Q502" s="34">
        <v>2.19526628485331</v>
      </c>
      <c r="R502" s="34">
        <v>0</v>
      </c>
      <c r="S502" s="109">
        <v>0</v>
      </c>
      <c r="T502" s="109">
        <f>_xlfn.XLOOKUP(B502,'[3]Nur des jours'!$B:$B,'[3]Nur des jours'!$U:$U,"")</f>
        <v>0</v>
      </c>
      <c r="U502" s="109">
        <v>0</v>
      </c>
      <c r="V502" s="109">
        <v>0</v>
      </c>
      <c r="W502" s="109">
        <v>0</v>
      </c>
      <c r="X502" s="109">
        <v>0</v>
      </c>
      <c r="Y502" s="109">
        <v>0</v>
      </c>
      <c r="Z502" s="109">
        <v>0</v>
      </c>
      <c r="AA502" s="109">
        <v>0</v>
      </c>
      <c r="AB502" s="109">
        <v>0.22468631664255365</v>
      </c>
      <c r="AC502" s="109">
        <v>0</v>
      </c>
      <c r="AD502" s="109">
        <v>0</v>
      </c>
      <c r="AE502" s="109">
        <v>5.3861936518536074E-2</v>
      </c>
      <c r="AF502" s="109">
        <v>5.3861936518536074E-2</v>
      </c>
      <c r="AG502" s="57" t="str">
        <f>_xlfn.XLOOKUP(B502,[3]CALCULATION!$B:$B,[3]CALCULATION!$M:$M,"")</f>
        <v>Operationnel</v>
      </c>
      <c r="AH502" s="57"/>
      <c r="AI502" s="56" t="str" cm="1">
        <f t="array" ref="AI502">IFERROR(_xlfn.IFS(
AK502="MPR ISSUE","PDH",
AK502="BSS Hardware Issue","BSS",
AK502="Sites strategiques, MLL, Pylone, etc.","ENVTECH",
AK502="AKTIVCO DEFAUT GE &amp; POWER Cabinet","AKTIVCO",
AK502="AKTIVCO Coupure ENEO &amp; Baisse de tension","AKTIVCO GRID ONLY",
AK502="Coupure ENEO &amp; Baisse de tension","IHS GRID ONLY",
AK502="Defaut GE &amp; POWER Cabinet","IHS",
AK502="Sharing","Partners",
AK502="Sites strategiques &amp; DataCenter","SST &amp; DC",
AK502="Exclu","Exclu",
AK502="SAT","SAT",
AK502="SPARE-ISSUE","SPARE-ISSUE",
AK502="Fiber CAmtel","TRANS_FO_CAMTEL",
AK502="Fiber AOF","Fiber AOF",
AK502="Projet OCM (HUAWEI)","TRAVAUX-HUAWEI",
AK502="Projet OCM (NOKIA)","TRAVAUX-NOKIA",
AK502="ACCESS-ISSUE","ACCESS-ISSUE",
AK502="Projet OCM (ZTE, NOKIA, autres projets)","TRAVAUX OCM",
AK502="No root CAuse","No root cause",
AK502="ODU HS","PDH",
AK502="IP &amp; VLAN","PDH",
AK502="Warehouse HUAWEI","SPARE-ISSUE",
AK502="SPARE-HS","SPARE-ISSUE",
AK502="Power Telco","BSS",AK502="no impacts","no impacts"
),"")</f>
        <v>No root cause</v>
      </c>
      <c r="AJ502" s="56" t="str" cm="1">
        <f t="array" ref="AJ502">IFERROR(_xlfn.IFS(
AK502="MPR ISSUE","TX ISSUE",
AK502="BSS Hardware Issue","RAN ISSUE",
AK502="Sites strategiques, MLL, Pylone, etc.","ENVTECH",
AK502="AKTIVCO DEFAUT GE &amp; POWER Cabinet","POWER ISSUE",
AK502="AKTIVCO Coupure ENEO &amp; Baisse de tension","POWER ISSUE",
AK502="Coupure ENEO &amp; Baisse de tension","POWER ISSUE",
AK502="Defaut GE &amp; POWER Cabinet","POWER ISSUE",
AK502="Sharing","POWER ISSUE",
AK502="Sites strategiques &amp; DataCenter","POWER ISSUE",
AK502="Exclu","Exclu",
AK502="SAT","TX ISSUE",
AK502="SPARE-ISSUE","SPARE-ISSUE",
AK502="Fiber CAmtel","TX ISSUE",
AK502="Fiber AOF","TX ISSUE",
AK502="Projet OCM (HUAWEI)","TRAVAUX-HUAWEI",
AK502="Projet OCM (NOKIA)","TRAVAUX -NOKIA",
AK502="ACCESS-ISSUE","ACCESS-ISSUE",
AK502="Projet OCM (ZTE, NOKIA, autres projets)","TRAVAUX OCM",
AK502="No root CAuse","No root cause",
AK502="ODU HS","TX ISSUE",
AK502="IP &amp; VLAN","TX ISSUE",
AK502="Warehouse HUAWEI","SPARE-ISSUE",
AK502="SPARE-HS","SPARE-ISSUE",
AK502="Power Telco","RAN ISSUE",AK502="no impacts","no impacts"
),"")</f>
        <v>No root cause</v>
      </c>
      <c r="AK502" s="81" t="s">
        <v>5620</v>
      </c>
      <c r="AL502" s="56" t="str" cm="1">
        <f t="array" ref="AL502">IFERROR(_xlfn.IFS(
AK502="MPR ISSUE","ACTIVE",
AK502="BSS Hardware Issue","ACTIVE",
AK502="Sites strategiques, MLL, Pylone, etc.","PASSIVE",
AK502="AKTIVCO DEFAUT GE &amp; POWER Cabinet","PASSIVE",
AK502="AKTIVCO Coupure ENEO &amp; Baisse de tension","PASSIVE",
AK502="Coupure ENEO &amp; Baisse de tension","PASSIVE",
AK502="Defaut GE &amp; POWER Cabinet","PASSIVE",
AK502="Sharing","PASSIVE",
AK502="Sites strategiques &amp; DataCenter","PASSIVE",
AK502="Exclu","Exclu",
AK502="SAT","ACTIVE",
AK502="SPARE-ISSUE","SPARE-ISSUE",
AK502="Fiber CAmtel","ACTIVE",
AK502="Fiber AOF","ACTIVE",
AK502="Projet OCM (HUAWEI)","PLANNED WORKS",
AK502="Projet OCM (NOKIA)","PLANNED WORKS",
AK502="ACCESS-ISSUE","ACCESS-ISSUE",
AK502="Projet OCM (ZTE, NOKIA, autres projets)","PLANNED WORKS",
AK502="No root CAuse","No root cause",
AK502="ODU HS","ACTIVE",
AK502="IP &amp; VLAN","ACTIVE",
AK502="Warehouse HUAWEI","SPARE-ISSUE",
AK502="SPARE-HS","SPARE-ISSUE",
AK502="Power Telco","ACTIVE", AK502="no impacts","no impacts"
),"")</f>
        <v>No root cause</v>
      </c>
      <c r="AM502" s="108" t="s">
        <v>5537</v>
      </c>
      <c r="AN502" s="117" t="s">
        <v>2477</v>
      </c>
      <c r="AP502" s="23" t="s">
        <v>5537</v>
      </c>
      <c r="AQ502" s="23" t="s">
        <v>5537</v>
      </c>
      <c r="AR502" s="7"/>
      <c r="AS502" s="6"/>
      <c r="AT502" s="7"/>
      <c r="AU502" s="3" t="s">
        <v>5537</v>
      </c>
      <c r="AV502" s="24" t="s">
        <v>5537</v>
      </c>
      <c r="AW502" s="24" t="s">
        <v>5537</v>
      </c>
      <c r="AX502" s="24" t="s">
        <v>5537</v>
      </c>
      <c r="AY502" s="24" t="s">
        <v>5537</v>
      </c>
      <c r="AZ502" s="24" t="s">
        <v>5537</v>
      </c>
      <c r="BA502" s="24" t="s">
        <v>5537</v>
      </c>
      <c r="BB502" s="24" t="s">
        <v>5537</v>
      </c>
      <c r="BC502" s="24" t="s">
        <v>5537</v>
      </c>
      <c r="BD502" s="24" t="s">
        <v>5537</v>
      </c>
      <c r="BE502" s="24" t="s">
        <v>5537</v>
      </c>
      <c r="BF502" s="24" t="s">
        <v>5537</v>
      </c>
      <c r="BG502" s="24" t="s">
        <v>5537</v>
      </c>
      <c r="BH502" s="24" t="s">
        <v>5537</v>
      </c>
      <c r="BI502" s="9" t="s">
        <v>5537</v>
      </c>
      <c r="BJ502" s="14"/>
      <c r="BK502" s="14" t="s">
        <v>5537</v>
      </c>
      <c r="BL502" s="14" t="str">
        <f>_xlfn.XLOOKUP(B502,'[4]cell downs 18042026 17h'!$B:$B,'[4]cell downs 18042026 17h'!$B:$B,"")</f>
        <v/>
      </c>
      <c r="BM502" s="14" t="str">
        <f>_xlfn.XLOOKUP(B502,'[5]Cells Huawei 19042026 15h'!$B:$B,'[5]Cells Huawei 19042026 15h'!$B:$B,"")</f>
        <v/>
      </c>
      <c r="BN502" s="9" t="str">
        <f>_xlfn.XLOOKUP(B502,'[6]cells down 19042026 9H40'!$B:$B,'[6]cells down 19042026 9H40'!$B:$B,"")</f>
        <v/>
      </c>
      <c r="BO502" s="9" t="s">
        <v>2477</v>
      </c>
      <c r="BP502" s="9" t="s">
        <v>5537</v>
      </c>
    </row>
    <row r="503" spans="1:68" s="9" customFormat="1" x14ac:dyDescent="0.35">
      <c r="A503" s="1" t="s">
        <v>1821</v>
      </c>
      <c r="B503" s="8" t="s">
        <v>1822</v>
      </c>
      <c r="C503" s="3" t="str">
        <f>_xlfn.XLOOKUP(B503,'[1]daily break down'!$D:$D,'[1]daily break down'!$E:$E,"")</f>
        <v>CENTRE</v>
      </c>
      <c r="D503" s="1" t="s">
        <v>21</v>
      </c>
      <c r="E503" s="1" t="s">
        <v>122</v>
      </c>
      <c r="F503" s="3" t="s">
        <v>226</v>
      </c>
      <c r="G503" s="1" t="s">
        <v>1823</v>
      </c>
      <c r="H503" s="40" t="str">
        <f>_xlfn.XLOOKUP(B503,[2]CALCULATION!$B:$B,[2]CALCULATION!$H:$H,"")</f>
        <v>NOKIA</v>
      </c>
      <c r="I503" s="34">
        <v>4.3695941877618816E-3</v>
      </c>
      <c r="J503" s="34">
        <v>0</v>
      </c>
      <c r="K503" s="34">
        <v>5.8588232272645639E-2</v>
      </c>
      <c r="L503" s="34">
        <v>0</v>
      </c>
      <c r="M503" s="34">
        <v>1.0451355893993923E-2</v>
      </c>
      <c r="N503" s="34">
        <v>0</v>
      </c>
      <c r="O503" s="34">
        <v>0</v>
      </c>
      <c r="P503" s="34">
        <v>1.6051570485658829E-3</v>
      </c>
      <c r="Q503" s="34">
        <v>0</v>
      </c>
      <c r="R503" s="34">
        <v>0</v>
      </c>
      <c r="S503" s="109">
        <v>0.76475032317161906</v>
      </c>
      <c r="T503" s="109">
        <f>_xlfn.XLOOKUP(B503,'[3]Nur des jours'!$B:$B,'[3]Nur des jours'!$U:$U,"")</f>
        <v>3.176427448328191E-2</v>
      </c>
      <c r="U503" s="109">
        <v>0</v>
      </c>
      <c r="V503" s="109">
        <v>0</v>
      </c>
      <c r="W503" s="109">
        <v>3.176427448328191E-2</v>
      </c>
      <c r="X503" s="109">
        <v>6.5989789774367254E-3</v>
      </c>
      <c r="Y503" s="109">
        <v>1.6943324401527619E-3</v>
      </c>
      <c r="Z503" s="109">
        <v>1.081929355968188</v>
      </c>
      <c r="AA503" s="109">
        <v>8.443126075455222E-2</v>
      </c>
      <c r="AB503" s="109">
        <v>3.6009023122822378E-2</v>
      </c>
      <c r="AC503" s="109">
        <v>0.12639433433649469</v>
      </c>
      <c r="AD503" s="109">
        <v>9.6955316190146107E-2</v>
      </c>
      <c r="AE503" s="109">
        <v>5.0598117186452261E-2</v>
      </c>
      <c r="AF503" s="109">
        <v>5.0598117186452261E-2</v>
      </c>
      <c r="AG503" s="57" t="str">
        <f>_xlfn.XLOOKUP(B503,[3]CALCULATION!$B:$B,[3]CALCULATION!$M:$M,"")</f>
        <v>Operationnel</v>
      </c>
      <c r="AH503" s="57"/>
      <c r="AI503" s="56" t="str" cm="1">
        <f t="array" ref="AI503">IFERROR(_xlfn.IFS(
AK503="MPR ISSUE","PDH",
AK503="BSS Hardware Issue","BSS",
AK503="Sites strategiques, MLL, Pylone, etc.","ENVTECH",
AK503="AKTIVCO DEFAUT GE &amp; POWER Cabinet","AKTIVCO",
AK503="AKTIVCO Coupure ENEO &amp; Baisse de tension","AKTIVCO GRID ONLY",
AK503="Coupure ENEO &amp; Baisse de tension","IHS GRID ONLY",
AK503="Defaut GE &amp; POWER Cabinet","IHS",
AK503="Sharing","Partners",
AK503="Sites strategiques &amp; DataCenter","SST &amp; DC",
AK503="Exclu","Exclu",
AK503="SAT","SAT",
AK503="SPARE-ISSUE","SPARE-ISSUE",
AK503="Fiber CAmtel","TRANS_FO_CAMTEL",
AK503="Fiber AOF","Fiber AOF",
AK503="Projet OCM (HUAWEI)","TRAVAUX-HUAWEI",
AK503="Projet OCM (NOKIA)","TRAVAUX-NOKIA",
AK503="ACCESS-ISSUE","ACCESS-ISSUE",
AK503="Projet OCM (ZTE, NOKIA, autres projets)","TRAVAUX OCM",
AK503="No root CAuse","No root cause",
AK503="ODU HS","PDH",
AK503="IP &amp; VLAN","PDH",
AK503="Warehouse HUAWEI","SPARE-ISSUE",
AK503="SPARE-HS","SPARE-ISSUE",
AK503="Power Telco","BSS",AK503="no impacts","no impacts"
),"")</f>
        <v>No root cause</v>
      </c>
      <c r="AJ503" s="56" t="str" cm="1">
        <f t="array" ref="AJ503">IFERROR(_xlfn.IFS(
AK503="MPR ISSUE","TX ISSUE",
AK503="BSS Hardware Issue","RAN ISSUE",
AK503="Sites strategiques, MLL, Pylone, etc.","ENVTECH",
AK503="AKTIVCO DEFAUT GE &amp; POWER Cabinet","POWER ISSUE",
AK503="AKTIVCO Coupure ENEO &amp; Baisse de tension","POWER ISSUE",
AK503="Coupure ENEO &amp; Baisse de tension","POWER ISSUE",
AK503="Defaut GE &amp; POWER Cabinet","POWER ISSUE",
AK503="Sharing","POWER ISSUE",
AK503="Sites strategiques &amp; DataCenter","POWER ISSUE",
AK503="Exclu","Exclu",
AK503="SAT","TX ISSUE",
AK503="SPARE-ISSUE","SPARE-ISSUE",
AK503="Fiber CAmtel","TX ISSUE",
AK503="Fiber AOF","TX ISSUE",
AK503="Projet OCM (HUAWEI)","TRAVAUX-HUAWEI",
AK503="Projet OCM (NOKIA)","TRAVAUX -NOKIA",
AK503="ACCESS-ISSUE","ACCESS-ISSUE",
AK503="Projet OCM (ZTE, NOKIA, autres projets)","TRAVAUX OCM",
AK503="No root CAuse","No root cause",
AK503="ODU HS","TX ISSUE",
AK503="IP &amp; VLAN","TX ISSUE",
AK503="Warehouse HUAWEI","SPARE-ISSUE",
AK503="SPARE-HS","SPARE-ISSUE",
AK503="Power Telco","RAN ISSUE",AK503="no impacts","no impacts"
),"")</f>
        <v>No root cause</v>
      </c>
      <c r="AK503" s="81" t="s">
        <v>5620</v>
      </c>
      <c r="AL503" s="56" t="str" cm="1">
        <f t="array" ref="AL503">IFERROR(_xlfn.IFS(
AK503="MPR ISSUE","ACTIVE",
AK503="BSS Hardware Issue","ACTIVE",
AK503="Sites strategiques, MLL, Pylone, etc.","PASSIVE",
AK503="AKTIVCO DEFAUT GE &amp; POWER Cabinet","PASSIVE",
AK503="AKTIVCO Coupure ENEO &amp; Baisse de tension","PASSIVE",
AK503="Coupure ENEO &amp; Baisse de tension","PASSIVE",
AK503="Defaut GE &amp; POWER Cabinet","PASSIVE",
AK503="Sharing","PASSIVE",
AK503="Sites strategiques &amp; DataCenter","PASSIVE",
AK503="Exclu","Exclu",
AK503="SAT","ACTIVE",
AK503="SPARE-ISSUE","SPARE-ISSUE",
AK503="Fiber CAmtel","ACTIVE",
AK503="Fiber AOF","ACTIVE",
AK503="Projet OCM (HUAWEI)","PLANNED WORKS",
AK503="Projet OCM (NOKIA)","PLANNED WORKS",
AK503="ACCESS-ISSUE","ACCESS-ISSUE",
AK503="Projet OCM (ZTE, NOKIA, autres projets)","PLANNED WORKS",
AK503="No root CAuse","No root cause",
AK503="ODU HS","ACTIVE",
AK503="IP &amp; VLAN","ACTIVE",
AK503="Warehouse HUAWEI","SPARE-ISSUE",
AK503="SPARE-HS","SPARE-ISSUE",
AK503="Power Telco","ACTIVE", AK503="no impacts","no impacts"
),"")</f>
        <v>No root cause</v>
      </c>
      <c r="AM503" s="108" t="s">
        <v>5537</v>
      </c>
      <c r="AN503" s="117" t="s">
        <v>1822</v>
      </c>
      <c r="AP503" s="23" t="s">
        <v>5537</v>
      </c>
      <c r="AQ503" s="23" t="s">
        <v>5537</v>
      </c>
      <c r="AR503" s="7"/>
      <c r="AS503" s="6"/>
      <c r="AT503" s="7"/>
      <c r="AU503" s="3" t="s">
        <v>5537</v>
      </c>
      <c r="AV503" s="24" t="s">
        <v>5537</v>
      </c>
      <c r="AW503" s="24" t="s">
        <v>5537</v>
      </c>
      <c r="AX503" s="24" t="s">
        <v>5537</v>
      </c>
      <c r="AY503" s="24" t="s">
        <v>5537</v>
      </c>
      <c r="AZ503" s="24" t="s">
        <v>5537</v>
      </c>
      <c r="BA503" s="24" t="s">
        <v>5537</v>
      </c>
      <c r="BB503" s="24" t="s">
        <v>5537</v>
      </c>
      <c r="BC503" s="24" t="s">
        <v>5537</v>
      </c>
      <c r="BD503" s="24" t="s">
        <v>5537</v>
      </c>
      <c r="BE503" s="24" t="s">
        <v>5537</v>
      </c>
      <c r="BF503" s="24" t="s">
        <v>5537</v>
      </c>
      <c r="BG503" s="24" t="s">
        <v>5537</v>
      </c>
      <c r="BH503" s="24" t="s">
        <v>5537</v>
      </c>
      <c r="BI503" s="9" t="s">
        <v>5537</v>
      </c>
      <c r="BJ503" s="14"/>
      <c r="BK503" s="14" t="s">
        <v>5537</v>
      </c>
      <c r="BL503" s="14" t="str">
        <f>_xlfn.XLOOKUP(B503,'[4]cell downs 18042026 17h'!$B:$B,'[4]cell downs 18042026 17h'!$B:$B,"")</f>
        <v/>
      </c>
      <c r="BM503" s="14" t="str">
        <f>_xlfn.XLOOKUP(B503,'[5]Cells Huawei 19042026 15h'!$B:$B,'[5]Cells Huawei 19042026 15h'!$B:$B,"")</f>
        <v/>
      </c>
      <c r="BN503" s="9" t="str">
        <f>_xlfn.XLOOKUP(B503,'[6]cells down 19042026 9H40'!$B:$B,'[6]cells down 19042026 9H40'!$B:$B,"")</f>
        <v/>
      </c>
      <c r="BO503" s="9" t="s">
        <v>5537</v>
      </c>
      <c r="BP503" s="9" t="s">
        <v>12</v>
      </c>
    </row>
    <row r="504" spans="1:68" s="9" customFormat="1" x14ac:dyDescent="0.35">
      <c r="A504" s="1" t="s">
        <v>274</v>
      </c>
      <c r="B504" s="8" t="s">
        <v>275</v>
      </c>
      <c r="C504" s="3" t="str">
        <f>_xlfn.XLOOKUP(B504,'[1]daily break down'!$D:$D,'[1]daily break down'!$E:$E,"")</f>
        <v>Garoua</v>
      </c>
      <c r="D504" s="1" t="s">
        <v>21</v>
      </c>
      <c r="E504" s="1" t="s">
        <v>89</v>
      </c>
      <c r="F504" s="3" t="s">
        <v>23</v>
      </c>
      <c r="G504" s="1" t="s">
        <v>24</v>
      </c>
      <c r="H504" s="39" t="str">
        <f>_xlfn.XLOOKUP(B504,[2]CALCULATION!$B:$B,[2]CALCULATION!$H:$H,"")</f>
        <v>Huawei</v>
      </c>
      <c r="I504" s="34">
        <v>3.0291453715831564</v>
      </c>
      <c r="J504" s="34">
        <v>2.7602280607134611</v>
      </c>
      <c r="K504" s="34">
        <v>8.1076304172266873</v>
      </c>
      <c r="L504" s="34">
        <v>4.4933339611280898</v>
      </c>
      <c r="M504" s="34">
        <v>3.6705126229550293</v>
      </c>
      <c r="N504" s="34">
        <v>3.1779791001418247</v>
      </c>
      <c r="O504" s="34">
        <v>2.5667174609697132</v>
      </c>
      <c r="P504" s="34">
        <v>3.5901477600568428</v>
      </c>
      <c r="Q504" s="34">
        <v>2.5879233690890984</v>
      </c>
      <c r="R504" s="34">
        <v>0.15851817608501481</v>
      </c>
      <c r="S504" s="109">
        <v>0.31924790188138685</v>
      </c>
      <c r="T504" s="109">
        <f>_xlfn.XLOOKUP(B504,'[3]Nur des jours'!$B:$B,'[3]Nur des jours'!$U:$U,"")</f>
        <v>0.47798009890621029</v>
      </c>
      <c r="U504" s="109">
        <v>4.7293277174238728</v>
      </c>
      <c r="V504" s="109">
        <v>3.4440427984807367</v>
      </c>
      <c r="W504" s="109">
        <v>0.47798009890621029</v>
      </c>
      <c r="X504" s="109">
        <v>7.6120470960212083</v>
      </c>
      <c r="Y504" s="109">
        <v>15.478297563300259</v>
      </c>
      <c r="Z504" s="109">
        <v>8.2526831091820672</v>
      </c>
      <c r="AA504" s="109">
        <v>19.308683828292427</v>
      </c>
      <c r="AB504" s="109">
        <v>4.7959417349393458</v>
      </c>
      <c r="AC504" s="109">
        <v>9.3671690466769778E-2</v>
      </c>
      <c r="AD504" s="109">
        <v>0.10582739169905239</v>
      </c>
      <c r="AE504" s="109">
        <v>4.8903784746299576E-2</v>
      </c>
      <c r="AF504" s="109">
        <v>4.8903784746299576E-2</v>
      </c>
      <c r="AG504" s="57" t="str">
        <f>_xlfn.XLOOKUP(B504,[3]CALCULATION!$B:$B,[3]CALCULATION!$M:$M,"")</f>
        <v>Operationnel</v>
      </c>
      <c r="AH504" s="57"/>
      <c r="AI504" s="56" t="str" cm="1">
        <f t="array" ref="AI504">IFERROR(_xlfn.IFS(
AK504="MPR ISSUE","PDH",
AK504="BSS Hardware Issue","BSS",
AK504="Sites strategiques, MLL, Pylone, etc.","ENVTECH",
AK504="AKTIVCO DEFAUT GE &amp; POWER Cabinet","AKTIVCO",
AK504="AKTIVCO Coupure ENEO &amp; Baisse de tension","AKTIVCO GRID ONLY",
AK504="Coupure ENEO &amp; Baisse de tension","IHS GRID ONLY",
AK504="Defaut GE &amp; POWER Cabinet","IHS",
AK504="Sharing","Partners",
AK504="Sites strategiques &amp; DataCenter","SST &amp; DC",
AK504="Exclu","Exclu",
AK504="SAT","SAT",
AK504="SPARE-ISSUE","SPARE-ISSUE",
AK504="Fiber CAmtel","TRANS_FO_CAMTEL",
AK504="Fiber AOF","Fiber AOF",
AK504="Projet OCM (HUAWEI)","TRAVAUX-HUAWEI",
AK504="Projet OCM (NOKIA)","TRAVAUX-NOKIA",
AK504="ACCESS-ISSUE","ACCESS-ISSUE",
AK504="Projet OCM (ZTE, NOKIA, autres projets)","TRAVAUX OCM",
AK504="No root CAuse","No root cause",
AK504="ODU HS","PDH",
AK504="IP &amp; VLAN","PDH",
AK504="Warehouse HUAWEI","SPARE-ISSUE",
AK504="SPARE-HS","SPARE-ISSUE",
AK504="Power Telco","BSS",AK504="no impacts","no impacts"
),"")</f>
        <v>No root cause</v>
      </c>
      <c r="AJ504" s="56" t="str" cm="1">
        <f t="array" ref="AJ504">IFERROR(_xlfn.IFS(
AK504="MPR ISSUE","TX ISSUE",
AK504="BSS Hardware Issue","RAN ISSUE",
AK504="Sites strategiques, MLL, Pylone, etc.","ENVTECH",
AK504="AKTIVCO DEFAUT GE &amp; POWER Cabinet","POWER ISSUE",
AK504="AKTIVCO Coupure ENEO &amp; Baisse de tension","POWER ISSUE",
AK504="Coupure ENEO &amp; Baisse de tension","POWER ISSUE",
AK504="Defaut GE &amp; POWER Cabinet","POWER ISSUE",
AK504="Sharing","POWER ISSUE",
AK504="Sites strategiques &amp; DataCenter","POWER ISSUE",
AK504="Exclu","Exclu",
AK504="SAT","TX ISSUE",
AK504="SPARE-ISSUE","SPARE-ISSUE",
AK504="Fiber CAmtel","TX ISSUE",
AK504="Fiber AOF","TX ISSUE",
AK504="Projet OCM (HUAWEI)","TRAVAUX-HUAWEI",
AK504="Projet OCM (NOKIA)","TRAVAUX -NOKIA",
AK504="ACCESS-ISSUE","ACCESS-ISSUE",
AK504="Projet OCM (ZTE, NOKIA, autres projets)","TRAVAUX OCM",
AK504="No root CAuse","No root cause",
AK504="ODU HS","TX ISSUE",
AK504="IP &amp; VLAN","TX ISSUE",
AK504="Warehouse HUAWEI","SPARE-ISSUE",
AK504="SPARE-HS","SPARE-ISSUE",
AK504="Power Telco","RAN ISSUE",AK504="no impacts","no impacts"
),"")</f>
        <v>No root cause</v>
      </c>
      <c r="AK504" s="81" t="s">
        <v>5620</v>
      </c>
      <c r="AL504" s="56" t="str" cm="1">
        <f t="array" ref="AL504">IFERROR(_xlfn.IFS(
AK504="MPR ISSUE","ACTIVE",
AK504="BSS Hardware Issue","ACTIVE",
AK504="Sites strategiques, MLL, Pylone, etc.","PASSIVE",
AK504="AKTIVCO DEFAUT GE &amp; POWER Cabinet","PASSIVE",
AK504="AKTIVCO Coupure ENEO &amp; Baisse de tension","PASSIVE",
AK504="Coupure ENEO &amp; Baisse de tension","PASSIVE",
AK504="Defaut GE &amp; POWER Cabinet","PASSIVE",
AK504="Sharing","PASSIVE",
AK504="Sites strategiques &amp; DataCenter","PASSIVE",
AK504="Exclu","Exclu",
AK504="SAT","ACTIVE",
AK504="SPARE-ISSUE","SPARE-ISSUE",
AK504="Fiber CAmtel","ACTIVE",
AK504="Fiber AOF","ACTIVE",
AK504="Projet OCM (HUAWEI)","PLANNED WORKS",
AK504="Projet OCM (NOKIA)","PLANNED WORKS",
AK504="ACCESS-ISSUE","ACCESS-ISSUE",
AK504="Projet OCM (ZTE, NOKIA, autres projets)","PLANNED WORKS",
AK504="No root CAuse","No root cause",
AK504="ODU HS","ACTIVE",
AK504="IP &amp; VLAN","ACTIVE",
AK504="Warehouse HUAWEI","SPARE-ISSUE",
AK504="SPARE-HS","SPARE-ISSUE",
AK504="Power Telco","ACTIVE", AK504="no impacts","no impacts"
),"")</f>
        <v>No root cause</v>
      </c>
      <c r="AM504" s="108" t="s">
        <v>5537</v>
      </c>
      <c r="AN504" s="117" t="s">
        <v>275</v>
      </c>
      <c r="AP504" s="23" t="s">
        <v>5537</v>
      </c>
      <c r="AQ504" s="23" t="s">
        <v>5537</v>
      </c>
      <c r="AR504" s="7"/>
      <c r="AS504" s="6"/>
      <c r="AT504" s="7"/>
      <c r="AU504" s="3" t="s">
        <v>5537</v>
      </c>
      <c r="AV504" s="24" t="s">
        <v>5537</v>
      </c>
      <c r="AW504" s="24" t="s">
        <v>5537</v>
      </c>
      <c r="AX504" s="24" t="s">
        <v>5537</v>
      </c>
      <c r="AY504" s="24" t="s">
        <v>5537</v>
      </c>
      <c r="AZ504" s="24" t="s">
        <v>5537</v>
      </c>
      <c r="BA504" s="24" t="s">
        <v>5537</v>
      </c>
      <c r="BB504" s="24" t="s">
        <v>5537</v>
      </c>
      <c r="BC504" s="24" t="s">
        <v>5537</v>
      </c>
      <c r="BD504" s="24" t="s">
        <v>5537</v>
      </c>
      <c r="BE504" s="24" t="s">
        <v>5537</v>
      </c>
      <c r="BF504" s="24" t="s">
        <v>5537</v>
      </c>
      <c r="BG504" s="24" t="s">
        <v>5537</v>
      </c>
      <c r="BH504" s="24" t="s">
        <v>5537</v>
      </c>
      <c r="BI504" s="9" t="s">
        <v>5537</v>
      </c>
      <c r="BJ504" s="14"/>
      <c r="BK504" s="14" t="s">
        <v>5537</v>
      </c>
      <c r="BL504" s="14" t="str">
        <f>_xlfn.XLOOKUP(B504,'[4]cell downs 18042026 17h'!$B:$B,'[4]cell downs 18042026 17h'!$B:$B,"")</f>
        <v/>
      </c>
      <c r="BM504" s="14" t="str">
        <f>_xlfn.XLOOKUP(B504,'[5]Cells Huawei 19042026 15h'!$B:$B,'[5]Cells Huawei 19042026 15h'!$B:$B,"")</f>
        <v/>
      </c>
      <c r="BN504" s="9" t="str">
        <f>_xlfn.XLOOKUP(B504,'[6]cells down 19042026 9H40'!$B:$B,'[6]cells down 19042026 9H40'!$B:$B,"")</f>
        <v/>
      </c>
      <c r="BO504" s="9" t="s">
        <v>5537</v>
      </c>
      <c r="BP504" s="9" t="s">
        <v>5579</v>
      </c>
    </row>
    <row r="505" spans="1:68" s="9" customFormat="1" x14ac:dyDescent="0.35">
      <c r="A505" s="1" t="s">
        <v>1463</v>
      </c>
      <c r="B505" s="8" t="s">
        <v>1464</v>
      </c>
      <c r="C505" s="3" t="str">
        <f>_xlfn.XLOOKUP(B505,'[1]daily break down'!$D:$D,'[1]daily break down'!$E:$E,"")</f>
        <v>ADAMAOUA</v>
      </c>
      <c r="D505" s="1" t="s">
        <v>11</v>
      </c>
      <c r="E505" s="1" t="s">
        <v>12</v>
      </c>
      <c r="F505" s="3" t="s">
        <v>90</v>
      </c>
      <c r="G505" s="1" t="s">
        <v>1465</v>
      </c>
      <c r="H505" s="40" t="str">
        <f>_xlfn.XLOOKUP(B505,[2]CALCULATION!$B:$B,[2]CALCULATION!$H:$H,"")</f>
        <v>NOKIA</v>
      </c>
      <c r="I505" s="34">
        <v>0.11697473898338348</v>
      </c>
      <c r="J505" s="34">
        <v>0.37754863447342851</v>
      </c>
      <c r="K505" s="34">
        <v>3.732737393539924</v>
      </c>
      <c r="L505" s="34">
        <v>0.21571315627140375</v>
      </c>
      <c r="M505" s="34">
        <v>0</v>
      </c>
      <c r="N505" s="34">
        <v>0</v>
      </c>
      <c r="O505" s="34">
        <v>0.10074437309704068</v>
      </c>
      <c r="P505" s="34">
        <v>0.14561115273816316</v>
      </c>
      <c r="Q505" s="34">
        <v>5.9869311715237679</v>
      </c>
      <c r="R505" s="34">
        <v>2.7760662766465769</v>
      </c>
      <c r="S505" s="109">
        <v>0.19226532613100777</v>
      </c>
      <c r="T505" s="109">
        <f>_xlfn.XLOOKUP(B505,'[3]Nur des jours'!$B:$B,'[3]Nur des jours'!$U:$U,"")</f>
        <v>1.7443960841108885E-2</v>
      </c>
      <c r="U505" s="109">
        <v>0</v>
      </c>
      <c r="V505" s="109">
        <v>0</v>
      </c>
      <c r="W505" s="109">
        <v>1.7443960841108885E-2</v>
      </c>
      <c r="X505" s="109">
        <v>0.19435826301714176</v>
      </c>
      <c r="Y505" s="109">
        <v>8.4253393274438206</v>
      </c>
      <c r="Z505" s="109">
        <v>2.6706294460316977</v>
      </c>
      <c r="AA505" s="109">
        <v>1.6185304979931714</v>
      </c>
      <c r="AB505" s="109">
        <v>1.3378631417112596E-3</v>
      </c>
      <c r="AC505" s="109">
        <v>3.6594407075684725E-2</v>
      </c>
      <c r="AD505" s="109">
        <v>9.7497862671513696E-2</v>
      </c>
      <c r="AE505" s="109">
        <v>4.8229840098599361E-2</v>
      </c>
      <c r="AF505" s="109">
        <v>4.8229840098599361E-2</v>
      </c>
      <c r="AG505" s="57" t="str">
        <f>_xlfn.XLOOKUP(B505,[3]CALCULATION!$B:$B,[3]CALCULATION!$M:$M,"")</f>
        <v>Operationnel</v>
      </c>
      <c r="AH505" s="57"/>
      <c r="AI505" s="56" t="str" cm="1">
        <f t="array" ref="AI505">IFERROR(_xlfn.IFS(
AK505="MPR ISSUE","PDH",
AK505="BSS Hardware Issue","BSS",
AK505="Sites strategiques, MLL, Pylone, etc.","ENVTECH",
AK505="AKTIVCO DEFAUT GE &amp; POWER Cabinet","AKTIVCO",
AK505="AKTIVCO Coupure ENEO &amp; Baisse de tension","AKTIVCO GRID ONLY",
AK505="Coupure ENEO &amp; Baisse de tension","IHS GRID ONLY",
AK505="Defaut GE &amp; POWER Cabinet","IHS",
AK505="Sharing","Partners",
AK505="Sites strategiques &amp; DataCenter","SST &amp; DC",
AK505="Exclu","Exclu",
AK505="SAT","SAT",
AK505="SPARE-ISSUE","SPARE-ISSUE",
AK505="Fiber CAmtel","TRANS_FO_CAMTEL",
AK505="Fiber AOF","Fiber AOF",
AK505="Projet OCM (HUAWEI)","TRAVAUX-HUAWEI",
AK505="Projet OCM (NOKIA)","TRAVAUX-NOKIA",
AK505="ACCESS-ISSUE","ACCESS-ISSUE",
AK505="Projet OCM (ZTE, NOKIA, autres projets)","TRAVAUX OCM",
AK505="No root CAuse","No root cause",
AK505="ODU HS","PDH",
AK505="IP &amp; VLAN","PDH",
AK505="Warehouse HUAWEI","SPARE-ISSUE",
AK505="SPARE-HS","SPARE-ISSUE",
AK505="Power Telco","BSS",AK505="no impacts","no impacts"
),"")</f>
        <v>No root cause</v>
      </c>
      <c r="AJ505" s="56" t="str" cm="1">
        <f t="array" ref="AJ505">IFERROR(_xlfn.IFS(
AK505="MPR ISSUE","TX ISSUE",
AK505="BSS Hardware Issue","RAN ISSUE",
AK505="Sites strategiques, MLL, Pylone, etc.","ENVTECH",
AK505="AKTIVCO DEFAUT GE &amp; POWER Cabinet","POWER ISSUE",
AK505="AKTIVCO Coupure ENEO &amp; Baisse de tension","POWER ISSUE",
AK505="Coupure ENEO &amp; Baisse de tension","POWER ISSUE",
AK505="Defaut GE &amp; POWER Cabinet","POWER ISSUE",
AK505="Sharing","POWER ISSUE",
AK505="Sites strategiques &amp; DataCenter","POWER ISSUE",
AK505="Exclu","Exclu",
AK505="SAT","TX ISSUE",
AK505="SPARE-ISSUE","SPARE-ISSUE",
AK505="Fiber CAmtel","TX ISSUE",
AK505="Fiber AOF","TX ISSUE",
AK505="Projet OCM (HUAWEI)","TRAVAUX-HUAWEI",
AK505="Projet OCM (NOKIA)","TRAVAUX -NOKIA",
AK505="ACCESS-ISSUE","ACCESS-ISSUE",
AK505="Projet OCM (ZTE, NOKIA, autres projets)","TRAVAUX OCM",
AK505="No root CAuse","No root cause",
AK505="ODU HS","TX ISSUE",
AK505="IP &amp; VLAN","TX ISSUE",
AK505="Warehouse HUAWEI","SPARE-ISSUE",
AK505="SPARE-HS","SPARE-ISSUE",
AK505="Power Telco","RAN ISSUE",AK505="no impacts","no impacts"
),"")</f>
        <v>No root cause</v>
      </c>
      <c r="AK505" s="81" t="s">
        <v>5620</v>
      </c>
      <c r="AL505" s="56" t="str" cm="1">
        <f t="array" ref="AL505">IFERROR(_xlfn.IFS(
AK505="MPR ISSUE","ACTIVE",
AK505="BSS Hardware Issue","ACTIVE",
AK505="Sites strategiques, MLL, Pylone, etc.","PASSIVE",
AK505="AKTIVCO DEFAUT GE &amp; POWER Cabinet","PASSIVE",
AK505="AKTIVCO Coupure ENEO &amp; Baisse de tension","PASSIVE",
AK505="Coupure ENEO &amp; Baisse de tension","PASSIVE",
AK505="Defaut GE &amp; POWER Cabinet","PASSIVE",
AK505="Sharing","PASSIVE",
AK505="Sites strategiques &amp; DataCenter","PASSIVE",
AK505="Exclu","Exclu",
AK505="SAT","ACTIVE",
AK505="SPARE-ISSUE","SPARE-ISSUE",
AK505="Fiber CAmtel","ACTIVE",
AK505="Fiber AOF","ACTIVE",
AK505="Projet OCM (HUAWEI)","PLANNED WORKS",
AK505="Projet OCM (NOKIA)","PLANNED WORKS",
AK505="ACCESS-ISSUE","ACCESS-ISSUE",
AK505="Projet OCM (ZTE, NOKIA, autres projets)","PLANNED WORKS",
AK505="No root CAuse","No root cause",
AK505="ODU HS","ACTIVE",
AK505="IP &amp; VLAN","ACTIVE",
AK505="Warehouse HUAWEI","SPARE-ISSUE",
AK505="SPARE-HS","SPARE-ISSUE",
AK505="Power Telco","ACTIVE", AK505="no impacts","no impacts"
),"")</f>
        <v>No root cause</v>
      </c>
      <c r="AM505" s="108" t="s">
        <v>5537</v>
      </c>
      <c r="AN505" s="117" t="s">
        <v>1464</v>
      </c>
      <c r="AP505" s="23" t="s">
        <v>5537</v>
      </c>
      <c r="AQ505" s="23" t="s">
        <v>5537</v>
      </c>
      <c r="AR505" s="7"/>
      <c r="AS505" s="6"/>
      <c r="AT505" s="7"/>
      <c r="AU505" s="3" t="s">
        <v>5537</v>
      </c>
      <c r="AV505" s="24" t="s">
        <v>5537</v>
      </c>
      <c r="AW505" s="24" t="s">
        <v>5537</v>
      </c>
      <c r="AX505" s="24" t="s">
        <v>5537</v>
      </c>
      <c r="AY505" s="24" t="s">
        <v>5537</v>
      </c>
      <c r="AZ505" s="24" t="s">
        <v>5537</v>
      </c>
      <c r="BA505" s="24" t="s">
        <v>5537</v>
      </c>
      <c r="BB505" s="24" t="s">
        <v>5537</v>
      </c>
      <c r="BC505" s="24" t="s">
        <v>5537</v>
      </c>
      <c r="BD505" s="24" t="s">
        <v>5537</v>
      </c>
      <c r="BE505" s="24" t="s">
        <v>5537</v>
      </c>
      <c r="BF505" s="24" t="s">
        <v>5537</v>
      </c>
      <c r="BG505" s="24" t="s">
        <v>5537</v>
      </c>
      <c r="BH505" s="24" t="s">
        <v>5537</v>
      </c>
      <c r="BI505" s="9" t="s">
        <v>5537</v>
      </c>
      <c r="BJ505" s="14"/>
      <c r="BK505" s="14" t="s">
        <v>5537</v>
      </c>
      <c r="BL505" s="14" t="str">
        <f>_xlfn.XLOOKUP(B505,'[4]cell downs 18042026 17h'!$B:$B,'[4]cell downs 18042026 17h'!$B:$B,"")</f>
        <v/>
      </c>
      <c r="BM505" s="14" t="str">
        <f>_xlfn.XLOOKUP(B505,'[5]Cells Huawei 19042026 15h'!$B:$B,'[5]Cells Huawei 19042026 15h'!$B:$B,"")</f>
        <v/>
      </c>
      <c r="BN505" s="9" t="str">
        <f>_xlfn.XLOOKUP(B505,'[6]cells down 19042026 9H40'!$B:$B,'[6]cells down 19042026 9H40'!$B:$B,"")</f>
        <v/>
      </c>
      <c r="BO505" s="9" t="s">
        <v>1464</v>
      </c>
      <c r="BP505" s="9" t="s">
        <v>12</v>
      </c>
    </row>
    <row r="506" spans="1:68" s="9" customFormat="1" x14ac:dyDescent="0.35">
      <c r="A506" s="1" t="s">
        <v>1492</v>
      </c>
      <c r="B506" s="8" t="s">
        <v>1493</v>
      </c>
      <c r="C506" s="3" t="str">
        <f>_xlfn.XLOOKUP(B506,'[1]daily break down'!$D:$D,'[1]daily break down'!$E:$E,"")</f>
        <v>ADAMAOUA</v>
      </c>
      <c r="D506" s="1" t="s">
        <v>11</v>
      </c>
      <c r="E506" s="1" t="s">
        <v>66</v>
      </c>
      <c r="F506" s="3" t="s">
        <v>90</v>
      </c>
      <c r="G506" s="1" t="s">
        <v>1494</v>
      </c>
      <c r="H506" s="40" t="str">
        <f>_xlfn.XLOOKUP(B506,[2]CALCULATION!$B:$B,[2]CALCULATION!$H:$H,"")</f>
        <v>NOKIA</v>
      </c>
      <c r="I506" s="34">
        <v>2.3189627789662859E-3</v>
      </c>
      <c r="J506" s="34">
        <v>7.7705625802252945E-2</v>
      </c>
      <c r="K506" s="34">
        <v>3.4155929789315864E-2</v>
      </c>
      <c r="L506" s="34">
        <v>0</v>
      </c>
      <c r="M506" s="34">
        <v>0</v>
      </c>
      <c r="N506" s="34">
        <v>0</v>
      </c>
      <c r="O506" s="34">
        <v>4.4846242712833745E-2</v>
      </c>
      <c r="P506" s="34">
        <v>0.19942687465053999</v>
      </c>
      <c r="Q506" s="34">
        <v>3.7012009378622895E-2</v>
      </c>
      <c r="R506" s="34">
        <v>1.516157138129019E-3</v>
      </c>
      <c r="S506" s="109">
        <v>5.7257354309730437E-3</v>
      </c>
      <c r="T506" s="109">
        <f>_xlfn.XLOOKUP(B506,'[3]Nur des jours'!$B:$B,'[3]Nur des jours'!$U:$U,"")</f>
        <v>0</v>
      </c>
      <c r="U506" s="109">
        <v>0</v>
      </c>
      <c r="V506" s="109">
        <v>2.9610720519737052E-3</v>
      </c>
      <c r="W506" s="109">
        <v>0</v>
      </c>
      <c r="X506" s="109">
        <v>0</v>
      </c>
      <c r="Y506" s="109">
        <v>0.54469721550004213</v>
      </c>
      <c r="Z506" s="109">
        <v>0</v>
      </c>
      <c r="AA506" s="109">
        <v>0</v>
      </c>
      <c r="AB506" s="109">
        <v>0</v>
      </c>
      <c r="AC506" s="109">
        <v>3.6844198250262777E-2</v>
      </c>
      <c r="AD506" s="109">
        <v>0.11078095022894022</v>
      </c>
      <c r="AE506" s="109">
        <v>4.7267261990490674E-2</v>
      </c>
      <c r="AF506" s="109">
        <v>4.7267261990490674E-2</v>
      </c>
      <c r="AG506" s="57" t="str">
        <f>_xlfn.XLOOKUP(B506,[3]CALCULATION!$B:$B,[3]CALCULATION!$M:$M,"")</f>
        <v>Operationnel</v>
      </c>
      <c r="AH506" s="57"/>
      <c r="AI506" s="56" t="str" cm="1">
        <f t="array" ref="AI506">IFERROR(_xlfn.IFS(
AK506="MPR ISSUE","PDH",
AK506="BSS Hardware Issue","BSS",
AK506="Sites strategiques, MLL, Pylone, etc.","ENVTECH",
AK506="AKTIVCO DEFAUT GE &amp; POWER Cabinet","AKTIVCO",
AK506="AKTIVCO Coupure ENEO &amp; Baisse de tension","AKTIVCO GRID ONLY",
AK506="Coupure ENEO &amp; Baisse de tension","IHS GRID ONLY",
AK506="Defaut GE &amp; POWER Cabinet","IHS",
AK506="Sharing","Partners",
AK506="Sites strategiques &amp; DataCenter","SST &amp; DC",
AK506="Exclu","Exclu",
AK506="SAT","SAT",
AK506="SPARE-ISSUE","SPARE-ISSUE",
AK506="Fiber CAmtel","TRANS_FO_CAMTEL",
AK506="Fiber AOF","Fiber AOF",
AK506="Projet OCM (HUAWEI)","TRAVAUX-HUAWEI",
AK506="Projet OCM (NOKIA)","TRAVAUX-NOKIA",
AK506="ACCESS-ISSUE","ACCESS-ISSUE",
AK506="Projet OCM (ZTE, NOKIA, autres projets)","TRAVAUX OCM",
AK506="No root CAuse","No root cause",
AK506="ODU HS","PDH",
AK506="IP &amp; VLAN","PDH",
AK506="Warehouse HUAWEI","SPARE-ISSUE",
AK506="SPARE-HS","SPARE-ISSUE",
AK506="Power Telco","BSS",AK506="no impacts","no impacts"
),"")</f>
        <v>No root cause</v>
      </c>
      <c r="AJ506" s="56" t="str" cm="1">
        <f t="array" ref="AJ506">IFERROR(_xlfn.IFS(
AK506="MPR ISSUE","TX ISSUE",
AK506="BSS Hardware Issue","RAN ISSUE",
AK506="Sites strategiques, MLL, Pylone, etc.","ENVTECH",
AK506="AKTIVCO DEFAUT GE &amp; POWER Cabinet","POWER ISSUE",
AK506="AKTIVCO Coupure ENEO &amp; Baisse de tension","POWER ISSUE",
AK506="Coupure ENEO &amp; Baisse de tension","POWER ISSUE",
AK506="Defaut GE &amp; POWER Cabinet","POWER ISSUE",
AK506="Sharing","POWER ISSUE",
AK506="Sites strategiques &amp; DataCenter","POWER ISSUE",
AK506="Exclu","Exclu",
AK506="SAT","TX ISSUE",
AK506="SPARE-ISSUE","SPARE-ISSUE",
AK506="Fiber CAmtel","TX ISSUE",
AK506="Fiber AOF","TX ISSUE",
AK506="Projet OCM (HUAWEI)","TRAVAUX-HUAWEI",
AK506="Projet OCM (NOKIA)","TRAVAUX -NOKIA",
AK506="ACCESS-ISSUE","ACCESS-ISSUE",
AK506="Projet OCM (ZTE, NOKIA, autres projets)","TRAVAUX OCM",
AK506="No root CAuse","No root cause",
AK506="ODU HS","TX ISSUE",
AK506="IP &amp; VLAN","TX ISSUE",
AK506="Warehouse HUAWEI","SPARE-ISSUE",
AK506="SPARE-HS","SPARE-ISSUE",
AK506="Power Telco","RAN ISSUE",AK506="no impacts","no impacts"
),"")</f>
        <v>No root cause</v>
      </c>
      <c r="AK506" s="81" t="s">
        <v>5620</v>
      </c>
      <c r="AL506" s="56" t="str" cm="1">
        <f t="array" ref="AL506">IFERROR(_xlfn.IFS(
AK506="MPR ISSUE","ACTIVE",
AK506="BSS Hardware Issue","ACTIVE",
AK506="Sites strategiques, MLL, Pylone, etc.","PASSIVE",
AK506="AKTIVCO DEFAUT GE &amp; POWER Cabinet","PASSIVE",
AK506="AKTIVCO Coupure ENEO &amp; Baisse de tension","PASSIVE",
AK506="Coupure ENEO &amp; Baisse de tension","PASSIVE",
AK506="Defaut GE &amp; POWER Cabinet","PASSIVE",
AK506="Sharing","PASSIVE",
AK506="Sites strategiques &amp; DataCenter","PASSIVE",
AK506="Exclu","Exclu",
AK506="SAT","ACTIVE",
AK506="SPARE-ISSUE","SPARE-ISSUE",
AK506="Fiber CAmtel","ACTIVE",
AK506="Fiber AOF","ACTIVE",
AK506="Projet OCM (HUAWEI)","PLANNED WORKS",
AK506="Projet OCM (NOKIA)","PLANNED WORKS",
AK506="ACCESS-ISSUE","ACCESS-ISSUE",
AK506="Projet OCM (ZTE, NOKIA, autres projets)","PLANNED WORKS",
AK506="No root CAuse","No root cause",
AK506="ODU HS","ACTIVE",
AK506="IP &amp; VLAN","ACTIVE",
AK506="Warehouse HUAWEI","SPARE-ISSUE",
AK506="SPARE-HS","SPARE-ISSUE",
AK506="Power Telco","ACTIVE", AK506="no impacts","no impacts"
),"")</f>
        <v>No root cause</v>
      </c>
      <c r="AM506" s="108" t="s">
        <v>5537</v>
      </c>
      <c r="AN506" s="117" t="s">
        <v>1493</v>
      </c>
      <c r="AP506" s="23" t="s">
        <v>5537</v>
      </c>
      <c r="AQ506" s="23" t="s">
        <v>5537</v>
      </c>
      <c r="AR506" s="7"/>
      <c r="AS506" s="6"/>
      <c r="AT506" s="7"/>
      <c r="AU506" s="3" t="s">
        <v>5537</v>
      </c>
      <c r="AV506" s="24" t="s">
        <v>5537</v>
      </c>
      <c r="AW506" s="24" t="s">
        <v>5537</v>
      </c>
      <c r="AX506" s="24" t="s">
        <v>5537</v>
      </c>
      <c r="AY506" s="24" t="s">
        <v>5537</v>
      </c>
      <c r="AZ506" s="24" t="s">
        <v>5537</v>
      </c>
      <c r="BA506" s="24" t="s">
        <v>5537</v>
      </c>
      <c r="BB506" s="24" t="s">
        <v>5537</v>
      </c>
      <c r="BC506" s="24" t="s">
        <v>5537</v>
      </c>
      <c r="BD506" s="24" t="s">
        <v>5537</v>
      </c>
      <c r="BE506" s="24" t="s">
        <v>5537</v>
      </c>
      <c r="BF506" s="24" t="s">
        <v>5537</v>
      </c>
      <c r="BG506" s="24" t="s">
        <v>5537</v>
      </c>
      <c r="BH506" s="24" t="s">
        <v>5537</v>
      </c>
      <c r="BI506" s="9" t="s">
        <v>5537</v>
      </c>
      <c r="BJ506" s="14"/>
      <c r="BK506" s="14" t="s">
        <v>5537</v>
      </c>
      <c r="BL506" s="14" t="str">
        <f>_xlfn.XLOOKUP(B506,'[4]cell downs 18042026 17h'!$B:$B,'[4]cell downs 18042026 17h'!$B:$B,"")</f>
        <v/>
      </c>
      <c r="BM506" s="14" t="str">
        <f>_xlfn.XLOOKUP(B506,'[5]Cells Huawei 19042026 15h'!$B:$B,'[5]Cells Huawei 19042026 15h'!$B:$B,"")</f>
        <v/>
      </c>
      <c r="BN506" s="9" t="str">
        <f>_xlfn.XLOOKUP(B506,'[6]cells down 19042026 9H40'!$B:$B,'[6]cells down 19042026 9H40'!$B:$B,"")</f>
        <v/>
      </c>
      <c r="BO506" s="9" t="s">
        <v>1493</v>
      </c>
      <c r="BP506" s="9" t="s">
        <v>594</v>
      </c>
    </row>
    <row r="507" spans="1:68" s="9" customFormat="1" x14ac:dyDescent="0.35">
      <c r="A507" s="2" t="s">
        <v>1427</v>
      </c>
      <c r="B507" s="8" t="s">
        <v>1428</v>
      </c>
      <c r="C507" s="3" t="str">
        <f>_xlfn.XLOOKUP(B507,'[1]daily break down'!$D:$D,'[1]daily break down'!$E:$E,"")</f>
        <v>ADAMAOUA</v>
      </c>
      <c r="D507" s="1" t="s">
        <v>11</v>
      </c>
      <c r="E507" s="1" t="s">
        <v>96</v>
      </c>
      <c r="F507" s="3" t="s">
        <v>90</v>
      </c>
      <c r="G507" s="1" t="s">
        <v>1427</v>
      </c>
      <c r="H507" s="40" t="str">
        <f>_xlfn.XLOOKUP(B507,[2]CALCULATION!$B:$B,[2]CALCULATION!$H:$H,"")</f>
        <v>NOKIA</v>
      </c>
      <c r="I507" s="34">
        <v>1.6054357700533064E-3</v>
      </c>
      <c r="J507" s="34">
        <v>0</v>
      </c>
      <c r="K507" s="34">
        <v>2.5154011466607291E-2</v>
      </c>
      <c r="L507" s="34">
        <v>7.3132285486219029E-3</v>
      </c>
      <c r="M507" s="34">
        <v>2.9432989117645662E-3</v>
      </c>
      <c r="N507" s="34">
        <v>8.6589134811266524E-2</v>
      </c>
      <c r="O507" s="34">
        <v>3.4407136726632481E-2</v>
      </c>
      <c r="P507" s="34">
        <v>0.1367705666427117</v>
      </c>
      <c r="Q507" s="34">
        <v>2.5007649433917072E-2</v>
      </c>
      <c r="R507" s="34">
        <v>0</v>
      </c>
      <c r="S507" s="109">
        <v>0</v>
      </c>
      <c r="T507" s="109">
        <f>_xlfn.XLOOKUP(B507,'[3]Nur des jours'!$B:$B,'[3]Nur des jours'!$U:$U,"")</f>
        <v>0</v>
      </c>
      <c r="U507" s="109">
        <v>0</v>
      </c>
      <c r="V507" s="109">
        <v>0</v>
      </c>
      <c r="W507" s="109">
        <v>0</v>
      </c>
      <c r="X507" s="109">
        <v>1.0702905133692132E-3</v>
      </c>
      <c r="Y507" s="109">
        <v>0.72845205837322646</v>
      </c>
      <c r="Z507" s="109">
        <v>0</v>
      </c>
      <c r="AA507" s="109">
        <v>0</v>
      </c>
      <c r="AB507" s="109">
        <v>0</v>
      </c>
      <c r="AC507" s="109">
        <v>3.6969093837551807E-2</v>
      </c>
      <c r="AD507" s="109">
        <v>9.3512936404285638E-2</v>
      </c>
      <c r="AE507" s="109">
        <v>4.6731538683629718E-2</v>
      </c>
      <c r="AF507" s="109">
        <v>4.6731538683629718E-2</v>
      </c>
      <c r="AG507" s="57" t="str">
        <f>_xlfn.XLOOKUP(B507,[3]CALCULATION!$B:$B,[3]CALCULATION!$M:$M,"")</f>
        <v>Operationnel</v>
      </c>
      <c r="AH507" s="57"/>
      <c r="AI507" s="56" t="str" cm="1">
        <f t="array" ref="AI507">IFERROR(_xlfn.IFS(
AK507="MPR ISSUE","PDH",
AK507="BSS Hardware Issue","BSS",
AK507="Sites strategiques, MLL, Pylone, etc.","ENVTECH",
AK507="AKTIVCO DEFAUT GE &amp; POWER Cabinet","AKTIVCO",
AK507="AKTIVCO Coupure ENEO &amp; Baisse de tension","AKTIVCO GRID ONLY",
AK507="Coupure ENEO &amp; Baisse de tension","IHS GRID ONLY",
AK507="Defaut GE &amp; POWER Cabinet","IHS",
AK507="Sharing","Partners",
AK507="Sites strategiques &amp; DataCenter","SST &amp; DC",
AK507="Exclu","Exclu",
AK507="SAT","SAT",
AK507="SPARE-ISSUE","SPARE-ISSUE",
AK507="Fiber CAmtel","TRANS_FO_CAMTEL",
AK507="Fiber AOF","Fiber AOF",
AK507="Projet OCM (HUAWEI)","TRAVAUX-HUAWEI",
AK507="Projet OCM (NOKIA)","TRAVAUX-NOKIA",
AK507="ACCESS-ISSUE","ACCESS-ISSUE",
AK507="Projet OCM (ZTE, NOKIA, autres projets)","TRAVAUX OCM",
AK507="No root CAuse","No root cause",
AK507="ODU HS","PDH",
AK507="IP &amp; VLAN","PDH",
AK507="Warehouse HUAWEI","SPARE-ISSUE",
AK507="SPARE-HS","SPARE-ISSUE",
AK507="Power Telco","BSS",AK507="no impacts","no impacts"
),"")</f>
        <v>No root cause</v>
      </c>
      <c r="AJ507" s="56" t="str" cm="1">
        <f t="array" ref="AJ507">IFERROR(_xlfn.IFS(
AK507="MPR ISSUE","TX ISSUE",
AK507="BSS Hardware Issue","RAN ISSUE",
AK507="Sites strategiques, MLL, Pylone, etc.","ENVTECH",
AK507="AKTIVCO DEFAUT GE &amp; POWER Cabinet","POWER ISSUE",
AK507="AKTIVCO Coupure ENEO &amp; Baisse de tension","POWER ISSUE",
AK507="Coupure ENEO &amp; Baisse de tension","POWER ISSUE",
AK507="Defaut GE &amp; POWER Cabinet","POWER ISSUE",
AK507="Sharing","POWER ISSUE",
AK507="Sites strategiques &amp; DataCenter","POWER ISSUE",
AK507="Exclu","Exclu",
AK507="SAT","TX ISSUE",
AK507="SPARE-ISSUE","SPARE-ISSUE",
AK507="Fiber CAmtel","TX ISSUE",
AK507="Fiber AOF","TX ISSUE",
AK507="Projet OCM (HUAWEI)","TRAVAUX-HUAWEI",
AK507="Projet OCM (NOKIA)","TRAVAUX -NOKIA",
AK507="ACCESS-ISSUE","ACCESS-ISSUE",
AK507="Projet OCM (ZTE, NOKIA, autres projets)","TRAVAUX OCM",
AK507="No root CAuse","No root cause",
AK507="ODU HS","TX ISSUE",
AK507="IP &amp; VLAN","TX ISSUE",
AK507="Warehouse HUAWEI","SPARE-ISSUE",
AK507="SPARE-HS","SPARE-ISSUE",
AK507="Power Telco","RAN ISSUE",AK507="no impacts","no impacts"
),"")</f>
        <v>No root cause</v>
      </c>
      <c r="AK507" s="81" t="s">
        <v>5620</v>
      </c>
      <c r="AL507" s="56" t="str" cm="1">
        <f t="array" ref="AL507">IFERROR(_xlfn.IFS(
AK507="MPR ISSUE","ACTIVE",
AK507="BSS Hardware Issue","ACTIVE",
AK507="Sites strategiques, MLL, Pylone, etc.","PASSIVE",
AK507="AKTIVCO DEFAUT GE &amp; POWER Cabinet","PASSIVE",
AK507="AKTIVCO Coupure ENEO &amp; Baisse de tension","PASSIVE",
AK507="Coupure ENEO &amp; Baisse de tension","PASSIVE",
AK507="Defaut GE &amp; POWER Cabinet","PASSIVE",
AK507="Sharing","PASSIVE",
AK507="Sites strategiques &amp; DataCenter","PASSIVE",
AK507="Exclu","Exclu",
AK507="SAT","ACTIVE",
AK507="SPARE-ISSUE","SPARE-ISSUE",
AK507="Fiber CAmtel","ACTIVE",
AK507="Fiber AOF","ACTIVE",
AK507="Projet OCM (HUAWEI)","PLANNED WORKS",
AK507="Projet OCM (NOKIA)","PLANNED WORKS",
AK507="ACCESS-ISSUE","ACCESS-ISSUE",
AK507="Projet OCM (ZTE, NOKIA, autres projets)","PLANNED WORKS",
AK507="No root CAuse","No root cause",
AK507="ODU HS","ACTIVE",
AK507="IP &amp; VLAN","ACTIVE",
AK507="Warehouse HUAWEI","SPARE-ISSUE",
AK507="SPARE-HS","SPARE-ISSUE",
AK507="Power Telco","ACTIVE", AK507="no impacts","no impacts"
),"")</f>
        <v>No root cause</v>
      </c>
      <c r="AM507" s="108" t="s">
        <v>5537</v>
      </c>
      <c r="AN507" s="117" t="s">
        <v>1428</v>
      </c>
      <c r="AP507" s="23" t="s">
        <v>5537</v>
      </c>
      <c r="AQ507" s="23" t="s">
        <v>5537</v>
      </c>
      <c r="AR507" s="7"/>
      <c r="AS507" s="6"/>
      <c r="AT507" s="7"/>
      <c r="AU507" s="3" t="s">
        <v>5537</v>
      </c>
      <c r="AV507" s="24" t="s">
        <v>5537</v>
      </c>
      <c r="AW507" s="24" t="s">
        <v>5537</v>
      </c>
      <c r="AX507" s="24" t="s">
        <v>5537</v>
      </c>
      <c r="AY507" s="24" t="s">
        <v>5537</v>
      </c>
      <c r="AZ507" s="24" t="s">
        <v>5537</v>
      </c>
      <c r="BA507" s="24" t="s">
        <v>5537</v>
      </c>
      <c r="BB507" s="24" t="s">
        <v>5537</v>
      </c>
      <c r="BC507" s="24" t="s">
        <v>5537</v>
      </c>
      <c r="BD507" s="24" t="s">
        <v>5537</v>
      </c>
      <c r="BE507" s="24" t="s">
        <v>5537</v>
      </c>
      <c r="BF507" s="24" t="s">
        <v>5537</v>
      </c>
      <c r="BG507" s="24" t="s">
        <v>5537</v>
      </c>
      <c r="BH507" s="24" t="s">
        <v>5537</v>
      </c>
      <c r="BI507" s="9" t="s">
        <v>5537</v>
      </c>
      <c r="BJ507" s="14"/>
      <c r="BK507" s="14" t="s">
        <v>5537</v>
      </c>
      <c r="BL507" s="14" t="str">
        <f>_xlfn.XLOOKUP(B507,'[4]cell downs 18042026 17h'!$B:$B,'[4]cell downs 18042026 17h'!$B:$B,"")</f>
        <v/>
      </c>
      <c r="BM507" s="14" t="str">
        <f>_xlfn.XLOOKUP(B507,'[5]Cells Huawei 19042026 15h'!$B:$B,'[5]Cells Huawei 19042026 15h'!$B:$B,"")</f>
        <v/>
      </c>
      <c r="BN507" s="9" t="str">
        <f>_xlfn.XLOOKUP(B507,'[6]cells down 19042026 9H40'!$B:$B,'[6]cells down 19042026 9H40'!$B:$B,"")</f>
        <v/>
      </c>
      <c r="BO507" s="9" t="s">
        <v>1428</v>
      </c>
      <c r="BP507" s="9" t="s">
        <v>5537</v>
      </c>
    </row>
    <row r="508" spans="1:68" s="9" customFormat="1" x14ac:dyDescent="0.35">
      <c r="A508" s="1" t="s">
        <v>1786</v>
      </c>
      <c r="B508" s="8" t="s">
        <v>1787</v>
      </c>
      <c r="C508" s="3" t="str">
        <f>_xlfn.XLOOKUP(B508,'[1]daily break down'!$D:$D,'[1]daily break down'!$E:$E,"")</f>
        <v>CENTRE</v>
      </c>
      <c r="D508" s="1" t="s">
        <v>11</v>
      </c>
      <c r="E508" s="1" t="s">
        <v>66</v>
      </c>
      <c r="F508" s="3" t="s">
        <v>37</v>
      </c>
      <c r="G508" s="1" t="s">
        <v>1788</v>
      </c>
      <c r="H508" s="40" t="str">
        <f>_xlfn.XLOOKUP(B508,[2]CALCULATION!$B:$B,[2]CALCULATION!$H:$H,"")</f>
        <v>NOKIA</v>
      </c>
      <c r="I508" s="34">
        <v>1.2484554822176806E-3</v>
      </c>
      <c r="J508" s="34">
        <v>0</v>
      </c>
      <c r="K508" s="34">
        <v>3.299489488718302E-3</v>
      </c>
      <c r="L508" s="34">
        <v>3.7706197031148157E-2</v>
      </c>
      <c r="M508" s="34">
        <v>9.7488618582528455E-2</v>
      </c>
      <c r="N508" s="34">
        <v>0</v>
      </c>
      <c r="O508" s="34">
        <v>6.5504227780409985E-2</v>
      </c>
      <c r="P508" s="34">
        <v>0.1401116084542976</v>
      </c>
      <c r="Q508" s="34">
        <v>0.34117550593886886</v>
      </c>
      <c r="R508" s="34">
        <v>0</v>
      </c>
      <c r="S508" s="109">
        <v>1.5086990810911771</v>
      </c>
      <c r="T508" s="109">
        <f>_xlfn.XLOOKUP(B508,'[3]Nur des jours'!$B:$B,'[3]Nur des jours'!$U:$U,"")</f>
        <v>1.2484554822176806E-3</v>
      </c>
      <c r="U508" s="109">
        <v>1.2306204039001678E-3</v>
      </c>
      <c r="V508" s="109">
        <v>0</v>
      </c>
      <c r="W508" s="109">
        <v>1.2484554822176804E-3</v>
      </c>
      <c r="X508" s="109">
        <v>3.388664880305182E-3</v>
      </c>
      <c r="Y508" s="109">
        <v>2.364829620028063</v>
      </c>
      <c r="Z508" s="109">
        <v>0</v>
      </c>
      <c r="AA508" s="109">
        <v>0</v>
      </c>
      <c r="AB508" s="109">
        <v>0</v>
      </c>
      <c r="AC508" s="109">
        <v>1.036633374498919E-2</v>
      </c>
      <c r="AD508" s="109">
        <v>0.11289317638578647</v>
      </c>
      <c r="AE508" s="109">
        <v>4.6727905191577566E-2</v>
      </c>
      <c r="AF508" s="109">
        <v>4.6727905191577566E-2</v>
      </c>
      <c r="AG508" s="57" t="str">
        <f>_xlfn.XLOOKUP(B508,[3]CALCULATION!$B:$B,[3]CALCULATION!$M:$M,"")</f>
        <v>Operationnel</v>
      </c>
      <c r="AH508" s="57"/>
      <c r="AI508" s="56" t="str" cm="1">
        <f t="array" ref="AI508">IFERROR(_xlfn.IFS(
AK508="MPR ISSUE","PDH",
AK508="BSS Hardware Issue","BSS",
AK508="Sites strategiques, MLL, Pylone, etc.","ENVTECH",
AK508="AKTIVCO DEFAUT GE &amp; POWER Cabinet","AKTIVCO",
AK508="AKTIVCO Coupure ENEO &amp; Baisse de tension","AKTIVCO GRID ONLY",
AK508="Coupure ENEO &amp; Baisse de tension","IHS GRID ONLY",
AK508="Defaut GE &amp; POWER Cabinet","IHS",
AK508="Sharing","Partners",
AK508="Sites strategiques &amp; DataCenter","SST &amp; DC",
AK508="Exclu","Exclu",
AK508="SAT","SAT",
AK508="SPARE-ISSUE","SPARE-ISSUE",
AK508="Fiber CAmtel","TRANS_FO_CAMTEL",
AK508="Fiber AOF","Fiber AOF",
AK508="Projet OCM (HUAWEI)","TRAVAUX-HUAWEI",
AK508="Projet OCM (NOKIA)","TRAVAUX-NOKIA",
AK508="ACCESS-ISSUE","ACCESS-ISSUE",
AK508="Projet OCM (ZTE, NOKIA, autres projets)","TRAVAUX OCM",
AK508="No root CAuse","No root cause",
AK508="ODU HS","PDH",
AK508="IP &amp; VLAN","PDH",
AK508="Warehouse HUAWEI","SPARE-ISSUE",
AK508="SPARE-HS","SPARE-ISSUE",
AK508="Power Telco","BSS",AK508="no impacts","no impacts"
),"")</f>
        <v>No root cause</v>
      </c>
      <c r="AJ508" s="56" t="str" cm="1">
        <f t="array" ref="AJ508">IFERROR(_xlfn.IFS(
AK508="MPR ISSUE","TX ISSUE",
AK508="BSS Hardware Issue","RAN ISSUE",
AK508="Sites strategiques, MLL, Pylone, etc.","ENVTECH",
AK508="AKTIVCO DEFAUT GE &amp; POWER Cabinet","POWER ISSUE",
AK508="AKTIVCO Coupure ENEO &amp; Baisse de tension","POWER ISSUE",
AK508="Coupure ENEO &amp; Baisse de tension","POWER ISSUE",
AK508="Defaut GE &amp; POWER Cabinet","POWER ISSUE",
AK508="Sharing","POWER ISSUE",
AK508="Sites strategiques &amp; DataCenter","POWER ISSUE",
AK508="Exclu","Exclu",
AK508="SAT","TX ISSUE",
AK508="SPARE-ISSUE","SPARE-ISSUE",
AK508="Fiber CAmtel","TX ISSUE",
AK508="Fiber AOF","TX ISSUE",
AK508="Projet OCM (HUAWEI)","TRAVAUX-HUAWEI",
AK508="Projet OCM (NOKIA)","TRAVAUX -NOKIA",
AK508="ACCESS-ISSUE","ACCESS-ISSUE",
AK508="Projet OCM (ZTE, NOKIA, autres projets)","TRAVAUX OCM",
AK508="No root CAuse","No root cause",
AK508="ODU HS","TX ISSUE",
AK508="IP &amp; VLAN","TX ISSUE",
AK508="Warehouse HUAWEI","SPARE-ISSUE",
AK508="SPARE-HS","SPARE-ISSUE",
AK508="Power Telco","RAN ISSUE",AK508="no impacts","no impacts"
),"")</f>
        <v>No root cause</v>
      </c>
      <c r="AK508" s="81" t="s">
        <v>5620</v>
      </c>
      <c r="AL508" s="56" t="str" cm="1">
        <f t="array" ref="AL508">IFERROR(_xlfn.IFS(
AK508="MPR ISSUE","ACTIVE",
AK508="BSS Hardware Issue","ACTIVE",
AK508="Sites strategiques, MLL, Pylone, etc.","PASSIVE",
AK508="AKTIVCO DEFAUT GE &amp; POWER Cabinet","PASSIVE",
AK508="AKTIVCO Coupure ENEO &amp; Baisse de tension","PASSIVE",
AK508="Coupure ENEO &amp; Baisse de tension","PASSIVE",
AK508="Defaut GE &amp; POWER Cabinet","PASSIVE",
AK508="Sharing","PASSIVE",
AK508="Sites strategiques &amp; DataCenter","PASSIVE",
AK508="Exclu","Exclu",
AK508="SAT","ACTIVE",
AK508="SPARE-ISSUE","SPARE-ISSUE",
AK508="Fiber CAmtel","ACTIVE",
AK508="Fiber AOF","ACTIVE",
AK508="Projet OCM (HUAWEI)","PLANNED WORKS",
AK508="Projet OCM (NOKIA)","PLANNED WORKS",
AK508="ACCESS-ISSUE","ACCESS-ISSUE",
AK508="Projet OCM (ZTE, NOKIA, autres projets)","PLANNED WORKS",
AK508="No root CAuse","No root cause",
AK508="ODU HS","ACTIVE",
AK508="IP &amp; VLAN","ACTIVE",
AK508="Warehouse HUAWEI","SPARE-ISSUE",
AK508="SPARE-HS","SPARE-ISSUE",
AK508="Power Telco","ACTIVE", AK508="no impacts","no impacts"
),"")</f>
        <v>No root cause</v>
      </c>
      <c r="AM508" s="108" t="s">
        <v>5537</v>
      </c>
      <c r="AN508" s="117" t="s">
        <v>1787</v>
      </c>
      <c r="AP508" s="23" t="s">
        <v>5537</v>
      </c>
      <c r="AQ508" s="23" t="s">
        <v>5537</v>
      </c>
      <c r="AR508" s="7"/>
      <c r="AS508" s="6"/>
      <c r="AT508" s="7"/>
      <c r="AU508" s="3" t="s">
        <v>5537</v>
      </c>
      <c r="AV508" s="24" t="s">
        <v>5537</v>
      </c>
      <c r="AW508" s="24" t="s">
        <v>5537</v>
      </c>
      <c r="AX508" s="24" t="s">
        <v>5537</v>
      </c>
      <c r="AY508" s="24" t="s">
        <v>5537</v>
      </c>
      <c r="AZ508" s="24" t="s">
        <v>5537</v>
      </c>
      <c r="BA508" s="24" t="s">
        <v>5537</v>
      </c>
      <c r="BB508" s="24" t="s">
        <v>5537</v>
      </c>
      <c r="BC508" s="24" t="s">
        <v>5537</v>
      </c>
      <c r="BD508" s="24" t="s">
        <v>5537</v>
      </c>
      <c r="BE508" s="24" t="s">
        <v>5537</v>
      </c>
      <c r="BF508" s="24" t="s">
        <v>5537</v>
      </c>
      <c r="BG508" s="24" t="s">
        <v>5537</v>
      </c>
      <c r="BH508" s="24" t="s">
        <v>5537</v>
      </c>
      <c r="BI508" s="9" t="s">
        <v>5537</v>
      </c>
      <c r="BJ508" s="14"/>
      <c r="BK508" s="14" t="s">
        <v>5537</v>
      </c>
      <c r="BL508" s="14" t="str">
        <f>_xlfn.XLOOKUP(B508,'[4]cell downs 18042026 17h'!$B:$B,'[4]cell downs 18042026 17h'!$B:$B,"")</f>
        <v/>
      </c>
      <c r="BM508" s="14" t="str">
        <f>_xlfn.XLOOKUP(B508,'[5]Cells Huawei 19042026 15h'!$B:$B,'[5]Cells Huawei 19042026 15h'!$B:$B,"")</f>
        <v/>
      </c>
      <c r="BN508" s="9" t="str">
        <f>_xlfn.XLOOKUP(B508,'[6]cells down 19042026 9H40'!$B:$B,'[6]cells down 19042026 9H40'!$B:$B,"")</f>
        <v/>
      </c>
      <c r="BO508" s="9" t="s">
        <v>1787</v>
      </c>
      <c r="BP508" s="9" t="s">
        <v>1129</v>
      </c>
    </row>
    <row r="509" spans="1:68" s="9" customFormat="1" x14ac:dyDescent="0.35">
      <c r="A509" s="1" t="s">
        <v>438</v>
      </c>
      <c r="B509" s="8" t="s">
        <v>439</v>
      </c>
      <c r="C509" s="3" t="str">
        <f>_xlfn.XLOOKUP(B509,'[1]daily break down'!$D:$D,'[1]daily break down'!$E:$E,"")</f>
        <v>ADAMAOUA</v>
      </c>
      <c r="D509" s="1" t="s">
        <v>21</v>
      </c>
      <c r="E509" s="1" t="s">
        <v>122</v>
      </c>
      <c r="F509" s="3" t="s">
        <v>90</v>
      </c>
      <c r="G509" s="1" t="s">
        <v>438</v>
      </c>
      <c r="H509" s="40" t="str">
        <f>_xlfn.XLOOKUP(B509,[2]CALCULATION!$B:$B,[2]CALCULATION!$H:$H,"")</f>
        <v>NOKIA</v>
      </c>
      <c r="I509" s="34">
        <v>5.3514525668448666E-3</v>
      </c>
      <c r="J509" s="34">
        <v>0.19645188146116996</v>
      </c>
      <c r="K509" s="34">
        <v>0.42173790051285587</v>
      </c>
      <c r="L509" s="34">
        <v>9.9887999688493649E-3</v>
      </c>
      <c r="M509" s="34">
        <v>0.53340959289289447</v>
      </c>
      <c r="N509" s="34">
        <v>8.2055606024955888E-3</v>
      </c>
      <c r="O509" s="34">
        <v>0.15523546154407619</v>
      </c>
      <c r="P509" s="34">
        <v>0.12428707958701435</v>
      </c>
      <c r="Q509" s="34">
        <v>0.45735764477326279</v>
      </c>
      <c r="R509" s="34">
        <v>0.2549806174562837</v>
      </c>
      <c r="S509" s="109">
        <v>0.19332777414843666</v>
      </c>
      <c r="T509" s="109">
        <f>_xlfn.XLOOKUP(B509,'[3]Nur des jours'!$B:$B,'[3]Nur des jours'!$U:$U,"")</f>
        <v>9.7906159476664742E-2</v>
      </c>
      <c r="U509" s="109">
        <v>1.8373320479501062E-2</v>
      </c>
      <c r="V509" s="109">
        <v>1.195157739928698E-2</v>
      </c>
      <c r="W509" s="109">
        <v>9.7906159476664742E-2</v>
      </c>
      <c r="X509" s="109">
        <v>5.4263227329129755E-2</v>
      </c>
      <c r="Y509" s="109">
        <v>5.8935940425651957E-2</v>
      </c>
      <c r="Z509" s="109">
        <v>0.34289993171630767</v>
      </c>
      <c r="AA509" s="109">
        <v>0.20349826631081253</v>
      </c>
      <c r="AB509" s="109">
        <v>0.30832720377708572</v>
      </c>
      <c r="AC509" s="109">
        <v>3.609482472652862E-2</v>
      </c>
      <c r="AD509" s="109">
        <v>0.11848514101224837</v>
      </c>
      <c r="AE509" s="109">
        <v>4.4931166081109239E-2</v>
      </c>
      <c r="AF509" s="109">
        <v>4.4931166081109239E-2</v>
      </c>
      <c r="AG509" s="57" t="str">
        <f>_xlfn.XLOOKUP(B509,[3]CALCULATION!$B:$B,[3]CALCULATION!$M:$M,"")</f>
        <v>Operationnel</v>
      </c>
      <c r="AH509" s="57"/>
      <c r="AI509" s="56" t="str" cm="1">
        <f t="array" ref="AI509">IFERROR(_xlfn.IFS(
AK509="MPR ISSUE","PDH",
AK509="BSS Hardware Issue","BSS",
AK509="Sites strategiques, MLL, Pylone, etc.","ENVTECH",
AK509="AKTIVCO DEFAUT GE &amp; POWER Cabinet","AKTIVCO",
AK509="AKTIVCO Coupure ENEO &amp; Baisse de tension","AKTIVCO GRID ONLY",
AK509="Coupure ENEO &amp; Baisse de tension","IHS GRID ONLY",
AK509="Defaut GE &amp; POWER Cabinet","IHS",
AK509="Sharing","Partners",
AK509="Sites strategiques &amp; DataCenter","SST &amp; DC",
AK509="Exclu","Exclu",
AK509="SAT","SAT",
AK509="SPARE-ISSUE","SPARE-ISSUE",
AK509="Fiber CAmtel","TRANS_FO_CAMTEL",
AK509="Fiber AOF","Fiber AOF",
AK509="Projet OCM (HUAWEI)","TRAVAUX-HUAWEI",
AK509="Projet OCM (NOKIA)","TRAVAUX-NOKIA",
AK509="ACCESS-ISSUE","ACCESS-ISSUE",
AK509="Projet OCM (ZTE, NOKIA, autres projets)","TRAVAUX OCM",
AK509="No root CAuse","No root cause",
AK509="ODU HS","PDH",
AK509="IP &amp; VLAN","PDH",
AK509="Warehouse HUAWEI","SPARE-ISSUE",
AK509="SPARE-HS","SPARE-ISSUE",
AK509="Power Telco","BSS",AK509="no impacts","no impacts"
),"")</f>
        <v>No root cause</v>
      </c>
      <c r="AJ509" s="56" t="str" cm="1">
        <f t="array" ref="AJ509">IFERROR(_xlfn.IFS(
AK509="MPR ISSUE","TX ISSUE",
AK509="BSS Hardware Issue","RAN ISSUE",
AK509="Sites strategiques, MLL, Pylone, etc.","ENVTECH",
AK509="AKTIVCO DEFAUT GE &amp; POWER Cabinet","POWER ISSUE",
AK509="AKTIVCO Coupure ENEO &amp; Baisse de tension","POWER ISSUE",
AK509="Coupure ENEO &amp; Baisse de tension","POWER ISSUE",
AK509="Defaut GE &amp; POWER Cabinet","POWER ISSUE",
AK509="Sharing","POWER ISSUE",
AK509="Sites strategiques &amp; DataCenter","POWER ISSUE",
AK509="Exclu","Exclu",
AK509="SAT","TX ISSUE",
AK509="SPARE-ISSUE","SPARE-ISSUE",
AK509="Fiber CAmtel","TX ISSUE",
AK509="Fiber AOF","TX ISSUE",
AK509="Projet OCM (HUAWEI)","TRAVAUX-HUAWEI",
AK509="Projet OCM (NOKIA)","TRAVAUX -NOKIA",
AK509="ACCESS-ISSUE","ACCESS-ISSUE",
AK509="Projet OCM (ZTE, NOKIA, autres projets)","TRAVAUX OCM",
AK509="No root CAuse","No root cause",
AK509="ODU HS","TX ISSUE",
AK509="IP &amp; VLAN","TX ISSUE",
AK509="Warehouse HUAWEI","SPARE-ISSUE",
AK509="SPARE-HS","SPARE-ISSUE",
AK509="Power Telco","RAN ISSUE",AK509="no impacts","no impacts"
),"")</f>
        <v>No root cause</v>
      </c>
      <c r="AK509" s="81" t="s">
        <v>5620</v>
      </c>
      <c r="AL509" s="56" t="str" cm="1">
        <f t="array" ref="AL509">IFERROR(_xlfn.IFS(
AK509="MPR ISSUE","ACTIVE",
AK509="BSS Hardware Issue","ACTIVE",
AK509="Sites strategiques, MLL, Pylone, etc.","PASSIVE",
AK509="AKTIVCO DEFAUT GE &amp; POWER Cabinet","PASSIVE",
AK509="AKTIVCO Coupure ENEO &amp; Baisse de tension","PASSIVE",
AK509="Coupure ENEO &amp; Baisse de tension","PASSIVE",
AK509="Defaut GE &amp; POWER Cabinet","PASSIVE",
AK509="Sharing","PASSIVE",
AK509="Sites strategiques &amp; DataCenter","PASSIVE",
AK509="Exclu","Exclu",
AK509="SAT","ACTIVE",
AK509="SPARE-ISSUE","SPARE-ISSUE",
AK509="Fiber CAmtel","ACTIVE",
AK509="Fiber AOF","ACTIVE",
AK509="Projet OCM (HUAWEI)","PLANNED WORKS",
AK509="Projet OCM (NOKIA)","PLANNED WORKS",
AK509="ACCESS-ISSUE","ACCESS-ISSUE",
AK509="Projet OCM (ZTE, NOKIA, autres projets)","PLANNED WORKS",
AK509="No root CAuse","No root cause",
AK509="ODU HS","ACTIVE",
AK509="IP &amp; VLAN","ACTIVE",
AK509="Warehouse HUAWEI","SPARE-ISSUE",
AK509="SPARE-HS","SPARE-ISSUE",
AK509="Power Telco","ACTIVE", AK509="no impacts","no impacts"
),"")</f>
        <v>No root cause</v>
      </c>
      <c r="AM509" s="108" t="s">
        <v>5537</v>
      </c>
      <c r="AN509" s="117" t="s">
        <v>439</v>
      </c>
      <c r="AP509" s="23" t="s">
        <v>5537</v>
      </c>
      <c r="AQ509" s="23" t="s">
        <v>5537</v>
      </c>
      <c r="AR509" s="7"/>
      <c r="AS509" s="6"/>
      <c r="AT509" s="7"/>
      <c r="AU509" s="3" t="s">
        <v>5537</v>
      </c>
      <c r="AV509" s="24" t="s">
        <v>5537</v>
      </c>
      <c r="AW509" s="24" t="s">
        <v>5537</v>
      </c>
      <c r="AX509" s="24" t="s">
        <v>5537</v>
      </c>
      <c r="AY509" s="24" t="s">
        <v>5537</v>
      </c>
      <c r="AZ509" s="24" t="s">
        <v>5537</v>
      </c>
      <c r="BA509" s="24" t="s">
        <v>5537</v>
      </c>
      <c r="BB509" s="24" t="s">
        <v>5537</v>
      </c>
      <c r="BC509" s="24" t="s">
        <v>5537</v>
      </c>
      <c r="BD509" s="24" t="s">
        <v>5537</v>
      </c>
      <c r="BE509" s="24" t="s">
        <v>5537</v>
      </c>
      <c r="BF509" s="24" t="s">
        <v>5537</v>
      </c>
      <c r="BG509" s="24" t="s">
        <v>5537</v>
      </c>
      <c r="BH509" s="24" t="s">
        <v>5537</v>
      </c>
      <c r="BI509" s="9" t="s">
        <v>5537</v>
      </c>
      <c r="BJ509" s="14"/>
      <c r="BK509" s="14" t="s">
        <v>5537</v>
      </c>
      <c r="BL509" s="14" t="str">
        <f>_xlfn.XLOOKUP(B509,'[4]cell downs 18042026 17h'!$B:$B,'[4]cell downs 18042026 17h'!$B:$B,"")</f>
        <v/>
      </c>
      <c r="BM509" s="14" t="str">
        <f>_xlfn.XLOOKUP(B509,'[5]Cells Huawei 19042026 15h'!$B:$B,'[5]Cells Huawei 19042026 15h'!$B:$B,"")</f>
        <v/>
      </c>
      <c r="BN509" s="9" t="str">
        <f>_xlfn.XLOOKUP(B509,'[6]cells down 19042026 9H40'!$B:$B,'[6]cells down 19042026 9H40'!$B:$B,"")</f>
        <v/>
      </c>
      <c r="BO509" s="9" t="s">
        <v>5537</v>
      </c>
      <c r="BP509" s="9" t="s">
        <v>318</v>
      </c>
    </row>
    <row r="510" spans="1:68" s="9" customFormat="1" x14ac:dyDescent="0.35">
      <c r="A510" s="1" t="s">
        <v>1749</v>
      </c>
      <c r="B510" s="8" t="s">
        <v>1750</v>
      </c>
      <c r="C510" s="3" t="str">
        <f>_xlfn.XLOOKUP(B510,'[1]daily break down'!$D:$D,'[1]daily break down'!$E:$E,"")</f>
        <v>ADAMAOUA</v>
      </c>
      <c r="D510" s="1" t="s">
        <v>11</v>
      </c>
      <c r="E510" s="1" t="s">
        <v>66</v>
      </c>
      <c r="F510" s="3" t="s">
        <v>90</v>
      </c>
      <c r="G510" s="1" t="s">
        <v>1751</v>
      </c>
      <c r="H510" s="40" t="str">
        <f>_xlfn.XLOOKUP(B510,[2]CALCULATION!$B:$B,[2]CALCULATION!$H:$H,"")</f>
        <v>NOKIA</v>
      </c>
      <c r="I510" s="34">
        <v>2.0513901506238972E-3</v>
      </c>
      <c r="J510" s="34">
        <v>0</v>
      </c>
      <c r="K510" s="34">
        <v>1.5045242377724869E-2</v>
      </c>
      <c r="L510" s="34">
        <v>0</v>
      </c>
      <c r="M510" s="34">
        <v>0</v>
      </c>
      <c r="N510" s="34">
        <v>0</v>
      </c>
      <c r="O510" s="34">
        <v>4.0397043315757997E-2</v>
      </c>
      <c r="P510" s="34">
        <v>0.12421202450420094</v>
      </c>
      <c r="Q510" s="34">
        <v>2.4740092291893539E-2</v>
      </c>
      <c r="R510" s="34">
        <v>0</v>
      </c>
      <c r="S510" s="109">
        <v>0</v>
      </c>
      <c r="T510" s="109">
        <f>_xlfn.XLOOKUP(B510,'[3]Nur des jours'!$B:$B,'[3]Nur des jours'!$U:$U,"")</f>
        <v>0</v>
      </c>
      <c r="U510" s="109">
        <v>0</v>
      </c>
      <c r="V510" s="109">
        <v>0.31658981312910739</v>
      </c>
      <c r="W510" s="109">
        <v>0</v>
      </c>
      <c r="X510" s="109">
        <v>1.1594813894832284E-3</v>
      </c>
      <c r="Y510" s="109">
        <v>0.54432260143274169</v>
      </c>
      <c r="Z510" s="109">
        <v>0</v>
      </c>
      <c r="AA510" s="109">
        <v>0</v>
      </c>
      <c r="AB510" s="109">
        <v>0</v>
      </c>
      <c r="AC510" s="109">
        <v>0.10303885951344677</v>
      </c>
      <c r="AD510" s="109">
        <v>7.5182275575036678E-2</v>
      </c>
      <c r="AE510" s="109">
        <v>4.4929483526550747E-2</v>
      </c>
      <c r="AF510" s="109">
        <v>4.4929483526550747E-2</v>
      </c>
      <c r="AG510" s="57" t="str">
        <f>_xlfn.XLOOKUP(B510,[3]CALCULATION!$B:$B,[3]CALCULATION!$M:$M,"")</f>
        <v>Operationnel</v>
      </c>
      <c r="AH510" s="57"/>
      <c r="AI510" s="56" t="str" cm="1">
        <f t="array" ref="AI510">IFERROR(_xlfn.IFS(
AK510="MPR ISSUE","PDH",
AK510="BSS Hardware Issue","BSS",
AK510="Sites strategiques, MLL, Pylone, etc.","ENVTECH",
AK510="AKTIVCO DEFAUT GE &amp; POWER Cabinet","AKTIVCO",
AK510="AKTIVCO Coupure ENEO &amp; Baisse de tension","AKTIVCO GRID ONLY",
AK510="Coupure ENEO &amp; Baisse de tension","IHS GRID ONLY",
AK510="Defaut GE &amp; POWER Cabinet","IHS",
AK510="Sharing","Partners",
AK510="Sites strategiques &amp; DataCenter","SST &amp; DC",
AK510="Exclu","Exclu",
AK510="SAT","SAT",
AK510="SPARE-ISSUE","SPARE-ISSUE",
AK510="Fiber CAmtel","TRANS_FO_CAMTEL",
AK510="Fiber AOF","Fiber AOF",
AK510="Projet OCM (HUAWEI)","TRAVAUX-HUAWEI",
AK510="Projet OCM (NOKIA)","TRAVAUX-NOKIA",
AK510="ACCESS-ISSUE","ACCESS-ISSUE",
AK510="Projet OCM (ZTE, NOKIA, autres projets)","TRAVAUX OCM",
AK510="No root CAuse","No root cause",
AK510="ODU HS","PDH",
AK510="IP &amp; VLAN","PDH",
AK510="Warehouse HUAWEI","SPARE-ISSUE",
AK510="SPARE-HS","SPARE-ISSUE",
AK510="Power Telco","BSS",AK510="no impacts","no impacts"
),"")</f>
        <v>No root cause</v>
      </c>
      <c r="AJ510" s="56" t="str" cm="1">
        <f t="array" ref="AJ510">IFERROR(_xlfn.IFS(
AK510="MPR ISSUE","TX ISSUE",
AK510="BSS Hardware Issue","RAN ISSUE",
AK510="Sites strategiques, MLL, Pylone, etc.","ENVTECH",
AK510="AKTIVCO DEFAUT GE &amp; POWER Cabinet","POWER ISSUE",
AK510="AKTIVCO Coupure ENEO &amp; Baisse de tension","POWER ISSUE",
AK510="Coupure ENEO &amp; Baisse de tension","POWER ISSUE",
AK510="Defaut GE &amp; POWER Cabinet","POWER ISSUE",
AK510="Sharing","POWER ISSUE",
AK510="Sites strategiques &amp; DataCenter","POWER ISSUE",
AK510="Exclu","Exclu",
AK510="SAT","TX ISSUE",
AK510="SPARE-ISSUE","SPARE-ISSUE",
AK510="Fiber CAmtel","TX ISSUE",
AK510="Fiber AOF","TX ISSUE",
AK510="Projet OCM (HUAWEI)","TRAVAUX-HUAWEI",
AK510="Projet OCM (NOKIA)","TRAVAUX -NOKIA",
AK510="ACCESS-ISSUE","ACCESS-ISSUE",
AK510="Projet OCM (ZTE, NOKIA, autres projets)","TRAVAUX OCM",
AK510="No root CAuse","No root cause",
AK510="ODU HS","TX ISSUE",
AK510="IP &amp; VLAN","TX ISSUE",
AK510="Warehouse HUAWEI","SPARE-ISSUE",
AK510="SPARE-HS","SPARE-ISSUE",
AK510="Power Telco","RAN ISSUE",AK510="no impacts","no impacts"
),"")</f>
        <v>No root cause</v>
      </c>
      <c r="AK510" s="81" t="s">
        <v>5620</v>
      </c>
      <c r="AL510" s="56" t="str" cm="1">
        <f t="array" ref="AL510">IFERROR(_xlfn.IFS(
AK510="MPR ISSUE","ACTIVE",
AK510="BSS Hardware Issue","ACTIVE",
AK510="Sites strategiques, MLL, Pylone, etc.","PASSIVE",
AK510="AKTIVCO DEFAUT GE &amp; POWER Cabinet","PASSIVE",
AK510="AKTIVCO Coupure ENEO &amp; Baisse de tension","PASSIVE",
AK510="Coupure ENEO &amp; Baisse de tension","PASSIVE",
AK510="Defaut GE &amp; POWER Cabinet","PASSIVE",
AK510="Sharing","PASSIVE",
AK510="Sites strategiques &amp; DataCenter","PASSIVE",
AK510="Exclu","Exclu",
AK510="SAT","ACTIVE",
AK510="SPARE-ISSUE","SPARE-ISSUE",
AK510="Fiber CAmtel","ACTIVE",
AK510="Fiber AOF","ACTIVE",
AK510="Projet OCM (HUAWEI)","PLANNED WORKS",
AK510="Projet OCM (NOKIA)","PLANNED WORKS",
AK510="ACCESS-ISSUE","ACCESS-ISSUE",
AK510="Projet OCM (ZTE, NOKIA, autres projets)","PLANNED WORKS",
AK510="No root CAuse","No root cause",
AK510="ODU HS","ACTIVE",
AK510="IP &amp; VLAN","ACTIVE",
AK510="Warehouse HUAWEI","SPARE-ISSUE",
AK510="SPARE-HS","SPARE-ISSUE",
AK510="Power Telco","ACTIVE", AK510="no impacts","no impacts"
),"")</f>
        <v>No root cause</v>
      </c>
      <c r="AM510" s="108" t="s">
        <v>5537</v>
      </c>
      <c r="AN510" s="117" t="s">
        <v>1750</v>
      </c>
      <c r="AP510" s="23" t="s">
        <v>5537</v>
      </c>
      <c r="AQ510" s="23" t="s">
        <v>5537</v>
      </c>
      <c r="AR510" s="7"/>
      <c r="AS510" s="6"/>
      <c r="AT510" s="7"/>
      <c r="AU510" s="3" t="s">
        <v>5537</v>
      </c>
      <c r="AV510" s="24" t="s">
        <v>5537</v>
      </c>
      <c r="AW510" s="24" t="s">
        <v>5537</v>
      </c>
      <c r="AX510" s="24" t="s">
        <v>5537</v>
      </c>
      <c r="AY510" s="24" t="s">
        <v>5537</v>
      </c>
      <c r="AZ510" s="24" t="s">
        <v>5537</v>
      </c>
      <c r="BA510" s="24" t="s">
        <v>5537</v>
      </c>
      <c r="BB510" s="24" t="s">
        <v>5537</v>
      </c>
      <c r="BC510" s="24" t="s">
        <v>5537</v>
      </c>
      <c r="BD510" s="24" t="s">
        <v>5537</v>
      </c>
      <c r="BE510" s="24" t="s">
        <v>5537</v>
      </c>
      <c r="BF510" s="24" t="s">
        <v>5537</v>
      </c>
      <c r="BG510" s="24" t="s">
        <v>5537</v>
      </c>
      <c r="BH510" s="24" t="s">
        <v>5537</v>
      </c>
      <c r="BI510" s="9" t="s">
        <v>5537</v>
      </c>
      <c r="BJ510" s="14"/>
      <c r="BK510" s="14" t="s">
        <v>5537</v>
      </c>
      <c r="BL510" s="14" t="str">
        <f>_xlfn.XLOOKUP(B510,'[4]cell downs 18042026 17h'!$B:$B,'[4]cell downs 18042026 17h'!$B:$B,"")</f>
        <v/>
      </c>
      <c r="BM510" s="14" t="str">
        <f>_xlfn.XLOOKUP(B510,'[5]Cells Huawei 19042026 15h'!$B:$B,'[5]Cells Huawei 19042026 15h'!$B:$B,"")</f>
        <v/>
      </c>
      <c r="BN510" s="9" t="str">
        <f>_xlfn.XLOOKUP(B510,'[6]cells down 19042026 9H40'!$B:$B,'[6]cells down 19042026 9H40'!$B:$B,"")</f>
        <v/>
      </c>
      <c r="BO510" s="9" t="s">
        <v>1750</v>
      </c>
      <c r="BP510" s="9" t="s">
        <v>318</v>
      </c>
    </row>
    <row r="511" spans="1:68" s="9" customFormat="1" x14ac:dyDescent="0.35">
      <c r="A511" s="1" t="s">
        <v>2212</v>
      </c>
      <c r="B511" s="1" t="s">
        <v>2213</v>
      </c>
      <c r="C511" s="3" t="str">
        <f>_xlfn.XLOOKUP(B511,'[1]daily break down'!$D:$D,'[1]daily break down'!$E:$E,"")</f>
        <v>NORD-OUEST</v>
      </c>
      <c r="D511" s="1" t="s">
        <v>21</v>
      </c>
      <c r="E511" s="1"/>
      <c r="F511" s="3" t="s">
        <v>51</v>
      </c>
      <c r="G511" s="1" t="s">
        <v>2214</v>
      </c>
      <c r="H511" s="40" t="str">
        <f>_xlfn.XLOOKUP(B511,[2]CALCULATION!$B:$B,[2]CALCULATION!$H:$H,"")</f>
        <v>NOKIA</v>
      </c>
      <c r="I511" s="34">
        <v>0</v>
      </c>
      <c r="J511" s="34">
        <v>0</v>
      </c>
      <c r="K511" s="34">
        <v>0</v>
      </c>
      <c r="L511" s="34">
        <v>0</v>
      </c>
      <c r="M511" s="34">
        <v>4.8618452219296753</v>
      </c>
      <c r="N511" s="34">
        <v>2.8317236446490459</v>
      </c>
      <c r="O511" s="34">
        <v>0.23896842510181915</v>
      </c>
      <c r="P511" s="34">
        <v>0</v>
      </c>
      <c r="Q511" s="34">
        <v>1.1171276498347338</v>
      </c>
      <c r="R511" s="34">
        <v>0</v>
      </c>
      <c r="S511" s="109">
        <v>0.76566631325404133</v>
      </c>
      <c r="T511" s="109">
        <f>_xlfn.XLOOKUP(B511,'[3]Nur des jours'!$B:$B,'[3]Nur des jours'!$U:$U,"")</f>
        <v>4.6371203625230331E-3</v>
      </c>
      <c r="U511" s="109">
        <v>3.4778402718922325E-3</v>
      </c>
      <c r="V511" s="109">
        <v>0</v>
      </c>
      <c r="W511" s="109">
        <v>4.6371203625230331E-3</v>
      </c>
      <c r="X511" s="109">
        <v>0</v>
      </c>
      <c r="Y511" s="109">
        <v>0</v>
      </c>
      <c r="Z511" s="109">
        <v>2.6041889605145632</v>
      </c>
      <c r="AA511" s="109">
        <v>3.9112326750049158E-2</v>
      </c>
      <c r="AB511" s="109">
        <v>3.4742732562287326E-2</v>
      </c>
      <c r="AC511" s="109">
        <v>0.17285549280801252</v>
      </c>
      <c r="AD511" s="109">
        <v>5.8970082723869596E-2</v>
      </c>
      <c r="AE511" s="109">
        <v>4.4480685323585407E-2</v>
      </c>
      <c r="AF511" s="109">
        <v>4.4480685323585407E-2</v>
      </c>
      <c r="AG511" s="57" t="str">
        <f>_xlfn.XLOOKUP(B511,[3]CALCULATION!$B:$B,[3]CALCULATION!$M:$M,"")</f>
        <v>Insecurity</v>
      </c>
      <c r="AH511" s="57"/>
      <c r="AI511" s="56" t="str" cm="1">
        <f t="array" ref="AI511">IFERROR(_xlfn.IFS(
AK511="MPR ISSUE","PDH",
AK511="BSS Hardware Issue","BSS",
AK511="Sites strategiques, MLL, Pylone, etc.","ENVTECH",
AK511="AKTIVCO DEFAUT GE &amp; POWER Cabinet","AKTIVCO",
AK511="AKTIVCO Coupure ENEO &amp; Baisse de tension","AKTIVCO GRID ONLY",
AK511="Coupure ENEO &amp; Baisse de tension","IHS GRID ONLY",
AK511="Defaut GE &amp; POWER Cabinet","IHS",
AK511="Sharing","Partners",
AK511="Sites strategiques &amp; DataCenter","SST &amp; DC",
AK511="Exclu","Exclu",
AK511="SAT","SAT",
AK511="SPARE-ISSUE","SPARE-ISSUE",
AK511="Fiber CAmtel","TRANS_FO_CAMTEL",
AK511="Fiber AOF","Fiber AOF",
AK511="Projet OCM (HUAWEI)","TRAVAUX-HUAWEI",
AK511="Projet OCM (NOKIA)","TRAVAUX-NOKIA",
AK511="ACCESS-ISSUE","ACCESS-ISSUE",
AK511="Projet OCM (ZTE, NOKIA, autres projets)","TRAVAUX OCM",
AK511="No root CAuse","No root cause",
AK511="ODU HS","PDH",
AK511="IP &amp; VLAN","PDH",
AK511="Warehouse HUAWEI","SPARE-ISSUE",
AK511="SPARE-HS","SPARE-ISSUE",
AK511="Power Telco","BSS",AK511="no impacts","no impacts"
),"")</f>
        <v>No root cause</v>
      </c>
      <c r="AJ511" s="56" t="str" cm="1">
        <f t="array" ref="AJ511">IFERROR(_xlfn.IFS(
AK511="MPR ISSUE","TX ISSUE",
AK511="BSS Hardware Issue","RAN ISSUE",
AK511="Sites strategiques, MLL, Pylone, etc.","ENVTECH",
AK511="AKTIVCO DEFAUT GE &amp; POWER Cabinet","POWER ISSUE",
AK511="AKTIVCO Coupure ENEO &amp; Baisse de tension","POWER ISSUE",
AK511="Coupure ENEO &amp; Baisse de tension","POWER ISSUE",
AK511="Defaut GE &amp; POWER Cabinet","POWER ISSUE",
AK511="Sharing","POWER ISSUE",
AK511="Sites strategiques &amp; DataCenter","POWER ISSUE",
AK511="Exclu","Exclu",
AK511="SAT","TX ISSUE",
AK511="SPARE-ISSUE","SPARE-ISSUE",
AK511="Fiber CAmtel","TX ISSUE",
AK511="Fiber AOF","TX ISSUE",
AK511="Projet OCM (HUAWEI)","TRAVAUX-HUAWEI",
AK511="Projet OCM (NOKIA)","TRAVAUX -NOKIA",
AK511="ACCESS-ISSUE","ACCESS-ISSUE",
AK511="Projet OCM (ZTE, NOKIA, autres projets)","TRAVAUX OCM",
AK511="No root CAuse","No root cause",
AK511="ODU HS","TX ISSUE",
AK511="IP &amp; VLAN","TX ISSUE",
AK511="Warehouse HUAWEI","SPARE-ISSUE",
AK511="SPARE-HS","SPARE-ISSUE",
AK511="Power Telco","RAN ISSUE",AK511="no impacts","no impacts"
),"")</f>
        <v>No root cause</v>
      </c>
      <c r="AK511" s="81" t="s">
        <v>5620</v>
      </c>
      <c r="AL511" s="56" t="str" cm="1">
        <f t="array" ref="AL511">IFERROR(_xlfn.IFS(
AK511="MPR ISSUE","ACTIVE",
AK511="BSS Hardware Issue","ACTIVE",
AK511="Sites strategiques, MLL, Pylone, etc.","PASSIVE",
AK511="AKTIVCO DEFAUT GE &amp; POWER Cabinet","PASSIVE",
AK511="AKTIVCO Coupure ENEO &amp; Baisse de tension","PASSIVE",
AK511="Coupure ENEO &amp; Baisse de tension","PASSIVE",
AK511="Defaut GE &amp; POWER Cabinet","PASSIVE",
AK511="Sharing","PASSIVE",
AK511="Sites strategiques &amp; DataCenter","PASSIVE",
AK511="Exclu","Exclu",
AK511="SAT","ACTIVE",
AK511="SPARE-ISSUE","SPARE-ISSUE",
AK511="Fiber CAmtel","ACTIVE",
AK511="Fiber AOF","ACTIVE",
AK511="Projet OCM (HUAWEI)","PLANNED WORKS",
AK511="Projet OCM (NOKIA)","PLANNED WORKS",
AK511="ACCESS-ISSUE","ACCESS-ISSUE",
AK511="Projet OCM (ZTE, NOKIA, autres projets)","PLANNED WORKS",
AK511="No root CAuse","No root cause",
AK511="ODU HS","ACTIVE",
AK511="IP &amp; VLAN","ACTIVE",
AK511="Warehouse HUAWEI","SPARE-ISSUE",
AK511="SPARE-HS","SPARE-ISSUE",
AK511="Power Telco","ACTIVE", AK511="no impacts","no impacts"
),"")</f>
        <v>No root cause</v>
      </c>
      <c r="AM511" s="108" t="s">
        <v>5537</v>
      </c>
      <c r="AN511" s="117" t="s">
        <v>2213</v>
      </c>
      <c r="AP511" s="23" t="s">
        <v>5537</v>
      </c>
      <c r="AQ511" s="23" t="s">
        <v>5537</v>
      </c>
      <c r="AR511" s="7"/>
      <c r="AS511" s="6"/>
      <c r="AT511" s="7"/>
      <c r="AU511" s="3" t="s">
        <v>5537</v>
      </c>
      <c r="AV511" s="24" t="s">
        <v>5537</v>
      </c>
      <c r="AW511" s="24" t="s">
        <v>5537</v>
      </c>
      <c r="AX511" s="24" t="s">
        <v>5537</v>
      </c>
      <c r="AY511" s="24" t="s">
        <v>5537</v>
      </c>
      <c r="AZ511" s="24" t="s">
        <v>5537</v>
      </c>
      <c r="BA511" s="24" t="s">
        <v>5537</v>
      </c>
      <c r="BB511" s="24" t="s">
        <v>5537</v>
      </c>
      <c r="BC511" s="24" t="s">
        <v>5537</v>
      </c>
      <c r="BD511" s="24" t="s">
        <v>5537</v>
      </c>
      <c r="BE511" s="24" t="s">
        <v>5537</v>
      </c>
      <c r="BF511" s="24" t="s">
        <v>5537</v>
      </c>
      <c r="BG511" s="24" t="s">
        <v>5537</v>
      </c>
      <c r="BH511" s="24" t="s">
        <v>5537</v>
      </c>
      <c r="BI511" s="9" t="s">
        <v>5537</v>
      </c>
      <c r="BJ511" s="14"/>
      <c r="BK511" s="14" t="s">
        <v>5537</v>
      </c>
      <c r="BL511" s="14" t="str">
        <f>_xlfn.XLOOKUP(B511,'[4]cell downs 18042026 17h'!$B:$B,'[4]cell downs 18042026 17h'!$B:$B,"")</f>
        <v/>
      </c>
      <c r="BM511" s="14" t="str">
        <f>_xlfn.XLOOKUP(B511,'[5]Cells Huawei 19042026 15h'!$B:$B,'[5]Cells Huawei 19042026 15h'!$B:$B,"")</f>
        <v/>
      </c>
      <c r="BN511" s="9" t="str">
        <f>_xlfn.XLOOKUP(B511,'[6]cells down 19042026 9H40'!$B:$B,'[6]cells down 19042026 9H40'!$B:$B,"")</f>
        <v/>
      </c>
      <c r="BO511" s="9" t="s">
        <v>5537</v>
      </c>
      <c r="BP511" s="9" t="s">
        <v>1129</v>
      </c>
    </row>
    <row r="512" spans="1:68" s="9" customFormat="1" x14ac:dyDescent="0.35">
      <c r="A512" s="1" t="s">
        <v>1420</v>
      </c>
      <c r="B512" s="1" t="s">
        <v>1421</v>
      </c>
      <c r="C512" s="3" t="str">
        <f>_xlfn.XLOOKUP(B512,'[1]daily break down'!$D:$D,'[1]daily break down'!$E:$E,"")</f>
        <v>ADAMAOUA</v>
      </c>
      <c r="D512" s="1" t="s">
        <v>21</v>
      </c>
      <c r="E512" s="1" t="s">
        <v>122</v>
      </c>
      <c r="F512" s="3" t="s">
        <v>90</v>
      </c>
      <c r="G512" s="1" t="s">
        <v>1422</v>
      </c>
      <c r="H512" s="40" t="str">
        <f>_xlfn.XLOOKUP(B512,[2]CALCULATION!$B:$B,[2]CALCULATION!$H:$H,"")</f>
        <v>NOKIA</v>
      </c>
      <c r="I512" s="34">
        <v>0.309783438584947</v>
      </c>
      <c r="J512" s="34">
        <v>9.632057112818955E-3</v>
      </c>
      <c r="K512" s="34">
        <v>3.2998714182807154E-3</v>
      </c>
      <c r="L512" s="34">
        <v>0.23011747148543063</v>
      </c>
      <c r="M512" s="34">
        <v>0.21560351403475531</v>
      </c>
      <c r="N512" s="34">
        <v>0</v>
      </c>
      <c r="O512" s="34">
        <v>5.5200593605484356E-2</v>
      </c>
      <c r="P512" s="34">
        <v>0.10206599083241366</v>
      </c>
      <c r="Q512" s="34">
        <v>2.7023271344297439E-2</v>
      </c>
      <c r="R512" s="34">
        <v>0.21797928659383906</v>
      </c>
      <c r="S512" s="109">
        <v>0.10515348131511636</v>
      </c>
      <c r="T512" s="109">
        <f>_xlfn.XLOOKUP(B512,'[3]Nur des jours'!$B:$B,'[3]Nur des jours'!$U:$U,"")</f>
        <v>4.9232403574292856E-3</v>
      </c>
      <c r="U512" s="109">
        <v>3.3000624162211412E-3</v>
      </c>
      <c r="V512" s="109">
        <v>1.2325680477193573E-2</v>
      </c>
      <c r="W512" s="109">
        <v>4.9232403574292856E-3</v>
      </c>
      <c r="X512" s="109">
        <v>0.18689532175308038</v>
      </c>
      <c r="Y512" s="109">
        <v>0.5837504656822875</v>
      </c>
      <c r="Z512" s="109">
        <v>0.17305650877189507</v>
      </c>
      <c r="AA512" s="109">
        <v>0.10134564521767635</v>
      </c>
      <c r="AB512" s="109">
        <v>0</v>
      </c>
      <c r="AC512" s="109">
        <v>8.2181296436179344E-2</v>
      </c>
      <c r="AD512" s="109">
        <v>9.5638230413473385E-2</v>
      </c>
      <c r="AE512" s="109">
        <v>4.3842338575576005E-2</v>
      </c>
      <c r="AF512" s="109">
        <v>4.3842338575576005E-2</v>
      </c>
      <c r="AG512" s="57" t="str">
        <f>_xlfn.XLOOKUP(B512,[3]CALCULATION!$B:$B,[3]CALCULATION!$M:$M,"")</f>
        <v>Operationnel</v>
      </c>
      <c r="AH512" s="57"/>
      <c r="AI512" s="56" t="str" cm="1">
        <f t="array" ref="AI512">IFERROR(_xlfn.IFS(
AK512="MPR ISSUE","PDH",
AK512="BSS Hardware Issue","BSS",
AK512="Sites strategiques, MLL, Pylone, etc.","ENVTECH",
AK512="AKTIVCO DEFAUT GE &amp; POWER Cabinet","AKTIVCO",
AK512="AKTIVCO Coupure ENEO &amp; Baisse de tension","AKTIVCO GRID ONLY",
AK512="Coupure ENEO &amp; Baisse de tension","IHS GRID ONLY",
AK512="Defaut GE &amp; POWER Cabinet","IHS",
AK512="Sharing","Partners",
AK512="Sites strategiques &amp; DataCenter","SST &amp; DC",
AK512="Exclu","Exclu",
AK512="SAT","SAT",
AK512="SPARE-ISSUE","SPARE-ISSUE",
AK512="Fiber CAmtel","TRANS_FO_CAMTEL",
AK512="Fiber AOF","Fiber AOF",
AK512="Projet OCM (HUAWEI)","TRAVAUX-HUAWEI",
AK512="Projet OCM (NOKIA)","TRAVAUX-NOKIA",
AK512="ACCESS-ISSUE","ACCESS-ISSUE",
AK512="Projet OCM (ZTE, NOKIA, autres projets)","TRAVAUX OCM",
AK512="No root CAuse","No root cause",
AK512="ODU HS","PDH",
AK512="IP &amp; VLAN","PDH",
AK512="Warehouse HUAWEI","SPARE-ISSUE",
AK512="SPARE-HS","SPARE-ISSUE",
AK512="Power Telco","BSS",AK512="no impacts","no impacts"
),"")</f>
        <v>No root cause</v>
      </c>
      <c r="AJ512" s="56" t="str" cm="1">
        <f t="array" ref="AJ512">IFERROR(_xlfn.IFS(
AK512="MPR ISSUE","TX ISSUE",
AK512="BSS Hardware Issue","RAN ISSUE",
AK512="Sites strategiques, MLL, Pylone, etc.","ENVTECH",
AK512="AKTIVCO DEFAUT GE &amp; POWER Cabinet","POWER ISSUE",
AK512="AKTIVCO Coupure ENEO &amp; Baisse de tension","POWER ISSUE",
AK512="Coupure ENEO &amp; Baisse de tension","POWER ISSUE",
AK512="Defaut GE &amp; POWER Cabinet","POWER ISSUE",
AK512="Sharing","POWER ISSUE",
AK512="Sites strategiques &amp; DataCenter","POWER ISSUE",
AK512="Exclu","Exclu",
AK512="SAT","TX ISSUE",
AK512="SPARE-ISSUE","SPARE-ISSUE",
AK512="Fiber CAmtel","TX ISSUE",
AK512="Fiber AOF","TX ISSUE",
AK512="Projet OCM (HUAWEI)","TRAVAUX-HUAWEI",
AK512="Projet OCM (NOKIA)","TRAVAUX -NOKIA",
AK512="ACCESS-ISSUE","ACCESS-ISSUE",
AK512="Projet OCM (ZTE, NOKIA, autres projets)","TRAVAUX OCM",
AK512="No root CAuse","No root cause",
AK512="ODU HS","TX ISSUE",
AK512="IP &amp; VLAN","TX ISSUE",
AK512="Warehouse HUAWEI","SPARE-ISSUE",
AK512="SPARE-HS","SPARE-ISSUE",
AK512="Power Telco","RAN ISSUE",AK512="no impacts","no impacts"
),"")</f>
        <v>No root cause</v>
      </c>
      <c r="AK512" s="81" t="s">
        <v>5620</v>
      </c>
      <c r="AL512" s="56" t="str" cm="1">
        <f t="array" ref="AL512">IFERROR(_xlfn.IFS(
AK512="MPR ISSUE","ACTIVE",
AK512="BSS Hardware Issue","ACTIVE",
AK512="Sites strategiques, MLL, Pylone, etc.","PASSIVE",
AK512="AKTIVCO DEFAUT GE &amp; POWER Cabinet","PASSIVE",
AK512="AKTIVCO Coupure ENEO &amp; Baisse de tension","PASSIVE",
AK512="Coupure ENEO &amp; Baisse de tension","PASSIVE",
AK512="Defaut GE &amp; POWER Cabinet","PASSIVE",
AK512="Sharing","PASSIVE",
AK512="Sites strategiques &amp; DataCenter","PASSIVE",
AK512="Exclu","Exclu",
AK512="SAT","ACTIVE",
AK512="SPARE-ISSUE","SPARE-ISSUE",
AK512="Fiber CAmtel","ACTIVE",
AK512="Fiber AOF","ACTIVE",
AK512="Projet OCM (HUAWEI)","PLANNED WORKS",
AK512="Projet OCM (NOKIA)","PLANNED WORKS",
AK512="ACCESS-ISSUE","ACCESS-ISSUE",
AK512="Projet OCM (ZTE, NOKIA, autres projets)","PLANNED WORKS",
AK512="No root CAuse","No root cause",
AK512="ODU HS","ACTIVE",
AK512="IP &amp; VLAN","ACTIVE",
AK512="Warehouse HUAWEI","SPARE-ISSUE",
AK512="SPARE-HS","SPARE-ISSUE",
AK512="Power Telco","ACTIVE", AK512="no impacts","no impacts"
),"")</f>
        <v>No root cause</v>
      </c>
      <c r="AM512" s="108" t="s">
        <v>5537</v>
      </c>
      <c r="AN512" s="117" t="s">
        <v>1421</v>
      </c>
      <c r="AP512" s="23" t="s">
        <v>5537</v>
      </c>
      <c r="AQ512" s="23" t="s">
        <v>5537</v>
      </c>
      <c r="AR512" s="7"/>
      <c r="AS512" s="6"/>
      <c r="AT512" s="7"/>
      <c r="AU512" s="3" t="s">
        <v>5537</v>
      </c>
      <c r="AV512" s="24" t="s">
        <v>5537</v>
      </c>
      <c r="AW512" s="24" t="s">
        <v>5537</v>
      </c>
      <c r="AX512" s="24" t="s">
        <v>5537</v>
      </c>
      <c r="AY512" s="24" t="s">
        <v>5537</v>
      </c>
      <c r="AZ512" s="24" t="s">
        <v>5537</v>
      </c>
      <c r="BA512" s="24" t="s">
        <v>5537</v>
      </c>
      <c r="BB512" s="24" t="s">
        <v>5537</v>
      </c>
      <c r="BC512" s="24" t="s">
        <v>5537</v>
      </c>
      <c r="BD512" s="24" t="s">
        <v>5537</v>
      </c>
      <c r="BE512" s="24" t="s">
        <v>5537</v>
      </c>
      <c r="BF512" s="24" t="s">
        <v>5537</v>
      </c>
      <c r="BG512" s="24" t="s">
        <v>5537</v>
      </c>
      <c r="BH512" s="24" t="s">
        <v>5537</v>
      </c>
      <c r="BI512" s="9" t="s">
        <v>5537</v>
      </c>
      <c r="BJ512" s="14"/>
      <c r="BK512" s="14" t="s">
        <v>5537</v>
      </c>
      <c r="BL512" s="14" t="str">
        <f>_xlfn.XLOOKUP(B512,'[4]cell downs 18042026 17h'!$B:$B,'[4]cell downs 18042026 17h'!$B:$B,"")</f>
        <v/>
      </c>
      <c r="BM512" s="14" t="str">
        <f>_xlfn.XLOOKUP(B512,'[5]Cells Huawei 19042026 15h'!$B:$B,'[5]Cells Huawei 19042026 15h'!$B:$B,"")</f>
        <v/>
      </c>
      <c r="BN512" s="9" t="str">
        <f>_xlfn.XLOOKUP(B512,'[6]cells down 19042026 9H40'!$B:$B,'[6]cells down 19042026 9H40'!$B:$B,"")</f>
        <v/>
      </c>
      <c r="BO512" s="9" t="s">
        <v>5537</v>
      </c>
      <c r="BP512" s="9" t="s">
        <v>594</v>
      </c>
    </row>
    <row r="513" spans="1:68" s="9" customFormat="1" x14ac:dyDescent="0.35">
      <c r="A513" s="1" t="s">
        <v>2201</v>
      </c>
      <c r="B513" s="8" t="s">
        <v>2202</v>
      </c>
      <c r="C513" s="3" t="str">
        <f>_xlfn.XLOOKUP(B513,'[1]daily break down'!$D:$D,'[1]daily break down'!$E:$E,"")</f>
        <v>Yaounde</v>
      </c>
      <c r="D513" s="1" t="s">
        <v>21</v>
      </c>
      <c r="E513" s="1" t="s">
        <v>22</v>
      </c>
      <c r="F513" s="3" t="s">
        <v>37</v>
      </c>
      <c r="G513" s="1" t="s">
        <v>38</v>
      </c>
      <c r="H513" s="41" t="str">
        <f>_xlfn.XLOOKUP(B513,[2]CALCULATION!$B:$B,[2]CALCULATION!$H:$H,"")</f>
        <v>ZTE</v>
      </c>
      <c r="I513" s="34">
        <v>0</v>
      </c>
      <c r="J513" s="34">
        <v>0</v>
      </c>
      <c r="K513" s="34">
        <v>0</v>
      </c>
      <c r="L513" s="34">
        <v>0</v>
      </c>
      <c r="M513" s="34">
        <v>0</v>
      </c>
      <c r="N513" s="34">
        <v>0</v>
      </c>
      <c r="O513" s="34">
        <v>0</v>
      </c>
      <c r="P513" s="34">
        <v>0.51894727380126937</v>
      </c>
      <c r="Q513" s="34">
        <v>11.41191754201231</v>
      </c>
      <c r="R513" s="34">
        <v>0</v>
      </c>
      <c r="S513" s="109">
        <v>0</v>
      </c>
      <c r="T513" s="109">
        <f>_xlfn.XLOOKUP(B513,'[3]Nur des jours'!$B:$B,'[3]Nur des jours'!$U:$U,"")</f>
        <v>0</v>
      </c>
      <c r="U513" s="109">
        <v>0</v>
      </c>
      <c r="V513" s="109">
        <v>0</v>
      </c>
      <c r="W513" s="109">
        <v>0</v>
      </c>
      <c r="X513" s="109">
        <v>0</v>
      </c>
      <c r="Y513" s="109">
        <v>8.0444764049047883</v>
      </c>
      <c r="Z513" s="109">
        <v>21.601490156463576</v>
      </c>
      <c r="AA513" s="109">
        <v>0</v>
      </c>
      <c r="AB513" s="109">
        <v>0.16459993779124668</v>
      </c>
      <c r="AC513" s="109">
        <v>0</v>
      </c>
      <c r="AD513" s="109">
        <v>0</v>
      </c>
      <c r="AE513" s="109">
        <v>4.328573507631979E-2</v>
      </c>
      <c r="AF513" s="109">
        <v>4.328573507631979E-2</v>
      </c>
      <c r="AG513" s="57" t="str">
        <f>_xlfn.XLOOKUP(B513,[3]CALCULATION!$B:$B,[3]CALCULATION!$M:$M,"")</f>
        <v>Operationnel</v>
      </c>
      <c r="AH513" s="57"/>
      <c r="AI513" s="56" t="str" cm="1">
        <f t="array" ref="AI513">IFERROR(_xlfn.IFS(
AK513="MPR ISSUE","PDH",
AK513="BSS Hardware Issue","BSS",
AK513="Sites strategiques, MLL, Pylone, etc.","ENVTECH",
AK513="AKTIVCO DEFAUT GE &amp; POWER Cabinet","AKTIVCO",
AK513="AKTIVCO Coupure ENEO &amp; Baisse de tension","AKTIVCO GRID ONLY",
AK513="Coupure ENEO &amp; Baisse de tension","IHS GRID ONLY",
AK513="Defaut GE &amp; POWER Cabinet","IHS",
AK513="Sharing","Partners",
AK513="Sites strategiques &amp; DataCenter","SST &amp; DC",
AK513="Exclu","Exclu",
AK513="SAT","SAT",
AK513="SPARE-ISSUE","SPARE-ISSUE",
AK513="Fiber CAmtel","TRANS_FO_CAMTEL",
AK513="Fiber AOF","Fiber AOF",
AK513="Projet OCM (HUAWEI)","TRAVAUX-HUAWEI",
AK513="Projet OCM (NOKIA)","TRAVAUX-NOKIA",
AK513="ACCESS-ISSUE","ACCESS-ISSUE",
AK513="Projet OCM (ZTE, NOKIA, autres projets)","TRAVAUX OCM",
AK513="No root CAuse","No root cause",
AK513="ODU HS","PDH",
AK513="IP &amp; VLAN","PDH",
AK513="Warehouse HUAWEI","SPARE-ISSUE",
AK513="SPARE-HS","SPARE-ISSUE",
AK513="Power Telco","BSS",AK513="no impacts","no impacts"
),"")</f>
        <v>No root cause</v>
      </c>
      <c r="AJ513" s="56" t="str" cm="1">
        <f t="array" ref="AJ513">IFERROR(_xlfn.IFS(
AK513="MPR ISSUE","TX ISSUE",
AK513="BSS Hardware Issue","RAN ISSUE",
AK513="Sites strategiques, MLL, Pylone, etc.","ENVTECH",
AK513="AKTIVCO DEFAUT GE &amp; POWER Cabinet","POWER ISSUE",
AK513="AKTIVCO Coupure ENEO &amp; Baisse de tension","POWER ISSUE",
AK513="Coupure ENEO &amp; Baisse de tension","POWER ISSUE",
AK513="Defaut GE &amp; POWER Cabinet","POWER ISSUE",
AK513="Sharing","POWER ISSUE",
AK513="Sites strategiques &amp; DataCenter","POWER ISSUE",
AK513="Exclu","Exclu",
AK513="SAT","TX ISSUE",
AK513="SPARE-ISSUE","SPARE-ISSUE",
AK513="Fiber CAmtel","TX ISSUE",
AK513="Fiber AOF","TX ISSUE",
AK513="Projet OCM (HUAWEI)","TRAVAUX-HUAWEI",
AK513="Projet OCM (NOKIA)","TRAVAUX -NOKIA",
AK513="ACCESS-ISSUE","ACCESS-ISSUE",
AK513="Projet OCM (ZTE, NOKIA, autres projets)","TRAVAUX OCM",
AK513="No root CAuse","No root cause",
AK513="ODU HS","TX ISSUE",
AK513="IP &amp; VLAN","TX ISSUE",
AK513="Warehouse HUAWEI","SPARE-ISSUE",
AK513="SPARE-HS","SPARE-ISSUE",
AK513="Power Telco","RAN ISSUE",AK513="no impacts","no impacts"
),"")</f>
        <v>No root cause</v>
      </c>
      <c r="AK513" s="81" t="s">
        <v>5620</v>
      </c>
      <c r="AL513" s="56" t="str" cm="1">
        <f t="array" ref="AL513">IFERROR(_xlfn.IFS(
AK513="MPR ISSUE","ACTIVE",
AK513="BSS Hardware Issue","ACTIVE",
AK513="Sites strategiques, MLL, Pylone, etc.","PASSIVE",
AK513="AKTIVCO DEFAUT GE &amp; POWER Cabinet","PASSIVE",
AK513="AKTIVCO Coupure ENEO &amp; Baisse de tension","PASSIVE",
AK513="Coupure ENEO &amp; Baisse de tension","PASSIVE",
AK513="Defaut GE &amp; POWER Cabinet","PASSIVE",
AK513="Sharing","PASSIVE",
AK513="Sites strategiques &amp; DataCenter","PASSIVE",
AK513="Exclu","Exclu",
AK513="SAT","ACTIVE",
AK513="SPARE-ISSUE","SPARE-ISSUE",
AK513="Fiber CAmtel","ACTIVE",
AK513="Fiber AOF","ACTIVE",
AK513="Projet OCM (HUAWEI)","PLANNED WORKS",
AK513="Projet OCM (NOKIA)","PLANNED WORKS",
AK513="ACCESS-ISSUE","ACCESS-ISSUE",
AK513="Projet OCM (ZTE, NOKIA, autres projets)","PLANNED WORKS",
AK513="No root CAuse","No root cause",
AK513="ODU HS","ACTIVE",
AK513="IP &amp; VLAN","ACTIVE",
AK513="Warehouse HUAWEI","SPARE-ISSUE",
AK513="SPARE-HS","SPARE-ISSUE",
AK513="Power Telco","ACTIVE", AK513="no impacts","no impacts"
),"")</f>
        <v>No root cause</v>
      </c>
      <c r="AM513" s="108" t="s">
        <v>5537</v>
      </c>
      <c r="AN513" s="117" t="s">
        <v>2202</v>
      </c>
      <c r="AP513" s="23" t="s">
        <v>5537</v>
      </c>
      <c r="AQ513" s="23" t="s">
        <v>5537</v>
      </c>
      <c r="AR513" s="7"/>
      <c r="AS513" s="6"/>
      <c r="AT513" s="7"/>
      <c r="AU513" s="3" t="s">
        <v>5537</v>
      </c>
      <c r="AV513" s="24" t="s">
        <v>5537</v>
      </c>
      <c r="AW513" s="24" t="s">
        <v>5537</v>
      </c>
      <c r="AX513" s="24" t="s">
        <v>5537</v>
      </c>
      <c r="AY513" s="24" t="s">
        <v>5537</v>
      </c>
      <c r="AZ513" s="24" t="s">
        <v>5537</v>
      </c>
      <c r="BA513" s="24" t="s">
        <v>5537</v>
      </c>
      <c r="BB513" s="24" t="s">
        <v>5537</v>
      </c>
      <c r="BC513" s="24" t="s">
        <v>5537</v>
      </c>
      <c r="BD513" s="24" t="s">
        <v>5537</v>
      </c>
      <c r="BE513" s="24" t="s">
        <v>5537</v>
      </c>
      <c r="BF513" s="24" t="s">
        <v>5537</v>
      </c>
      <c r="BG513" s="24" t="s">
        <v>5537</v>
      </c>
      <c r="BH513" s="24" t="s">
        <v>5537</v>
      </c>
      <c r="BI513" s="9" t="s">
        <v>5537</v>
      </c>
      <c r="BJ513" s="14"/>
      <c r="BK513" s="14" t="s">
        <v>5537</v>
      </c>
      <c r="BL513" s="14" t="str">
        <f>_xlfn.XLOOKUP(B513,'[4]cell downs 18042026 17h'!$B:$B,'[4]cell downs 18042026 17h'!$B:$B,"")</f>
        <v/>
      </c>
      <c r="BM513" s="14" t="str">
        <f>_xlfn.XLOOKUP(B513,'[5]Cells Huawei 19042026 15h'!$B:$B,'[5]Cells Huawei 19042026 15h'!$B:$B,"")</f>
        <v/>
      </c>
      <c r="BN513" s="9" t="str">
        <f>_xlfn.XLOOKUP(B513,'[6]cells down 19042026 9H40'!$B:$B,'[6]cells down 19042026 9H40'!$B:$B,"")</f>
        <v/>
      </c>
      <c r="BO513" s="9" t="s">
        <v>5537</v>
      </c>
      <c r="BP513" s="9" t="s">
        <v>12</v>
      </c>
    </row>
    <row r="514" spans="1:68" s="9" customFormat="1" x14ac:dyDescent="0.35">
      <c r="A514" s="1" t="s">
        <v>2478</v>
      </c>
      <c r="B514" s="8" t="s">
        <v>2479</v>
      </c>
      <c r="C514" s="3" t="str">
        <f>_xlfn.XLOOKUP(B514,'[1]daily break down'!$D:$D,'[1]daily break down'!$E:$E,"")</f>
        <v>NORD-OUEST</v>
      </c>
      <c r="D514" s="1" t="s">
        <v>11</v>
      </c>
      <c r="E514" s="1" t="s">
        <v>12</v>
      </c>
      <c r="F514" s="3" t="s">
        <v>51</v>
      </c>
      <c r="G514" s="1" t="s">
        <v>52</v>
      </c>
      <c r="H514" s="39" t="str">
        <f>_xlfn.XLOOKUP(B514,[2]CALCULATION!$B:$B,[2]CALCULATION!$H:$H,"")</f>
        <v>Huawei</v>
      </c>
      <c r="I514" s="34">
        <v>0</v>
      </c>
      <c r="J514" s="34">
        <v>0</v>
      </c>
      <c r="K514" s="34">
        <v>0</v>
      </c>
      <c r="L514" s="34">
        <v>0</v>
      </c>
      <c r="M514" s="34">
        <v>0</v>
      </c>
      <c r="N514" s="34">
        <v>0</v>
      </c>
      <c r="O514" s="34">
        <v>0</v>
      </c>
      <c r="P514" s="34">
        <v>0</v>
      </c>
      <c r="Q514" s="34">
        <v>0</v>
      </c>
      <c r="R514" s="34">
        <v>0</v>
      </c>
      <c r="S514" s="109">
        <v>8.0257852428281603E-4</v>
      </c>
      <c r="T514" s="109">
        <f>_xlfn.XLOOKUP(B514,'[3]Nur des jours'!$B:$B,'[3]Nur des jours'!$U:$U,"")</f>
        <v>0</v>
      </c>
      <c r="U514" s="109">
        <v>0</v>
      </c>
      <c r="V514" s="109">
        <v>0</v>
      </c>
      <c r="W514" s="109">
        <v>0</v>
      </c>
      <c r="X514" s="109">
        <v>0</v>
      </c>
      <c r="Y514" s="109">
        <v>0</v>
      </c>
      <c r="Z514" s="109">
        <v>0.26024946280744105</v>
      </c>
      <c r="AA514" s="109">
        <v>1.2373977336609281</v>
      </c>
      <c r="AB514" s="109">
        <v>0</v>
      </c>
      <c r="AC514" s="109">
        <v>7.3063918564080427E-2</v>
      </c>
      <c r="AD514" s="109">
        <v>9.3873996552322078E-2</v>
      </c>
      <c r="AE514" s="109">
        <v>4.1948104202515171E-2</v>
      </c>
      <c r="AF514" s="109">
        <v>4.1948104202515171E-2</v>
      </c>
      <c r="AG514" s="57" t="str">
        <f>_xlfn.XLOOKUP(B514,[3]CALCULATION!$B:$B,[3]CALCULATION!$M:$M,"")</f>
        <v>Operationnel</v>
      </c>
      <c r="AH514" s="57"/>
      <c r="AI514" s="56" t="str" cm="1">
        <f t="array" ref="AI514">IFERROR(_xlfn.IFS(
AK514="MPR ISSUE","PDH",
AK514="BSS Hardware Issue","BSS",
AK514="Sites strategiques, MLL, Pylone, etc.","ENVTECH",
AK514="AKTIVCO DEFAUT GE &amp; POWER Cabinet","AKTIVCO",
AK514="AKTIVCO Coupure ENEO &amp; Baisse de tension","AKTIVCO GRID ONLY",
AK514="Coupure ENEO &amp; Baisse de tension","IHS GRID ONLY",
AK514="Defaut GE &amp; POWER Cabinet","IHS",
AK514="Sharing","Partners",
AK514="Sites strategiques &amp; DataCenter","SST &amp; DC",
AK514="Exclu","Exclu",
AK514="SAT","SAT",
AK514="SPARE-ISSUE","SPARE-ISSUE",
AK514="Fiber CAmtel","TRANS_FO_CAMTEL",
AK514="Fiber AOF","Fiber AOF",
AK514="Projet OCM (HUAWEI)","TRAVAUX-HUAWEI",
AK514="Projet OCM (NOKIA)","TRAVAUX-NOKIA",
AK514="ACCESS-ISSUE","ACCESS-ISSUE",
AK514="Projet OCM (ZTE, NOKIA, autres projets)","TRAVAUX OCM",
AK514="No root CAuse","No root cause",
AK514="ODU HS","PDH",
AK514="IP &amp; VLAN","PDH",
AK514="Warehouse HUAWEI","SPARE-ISSUE",
AK514="SPARE-HS","SPARE-ISSUE",
AK514="Power Telco","BSS",AK514="no impacts","no impacts"
),"")</f>
        <v>No root cause</v>
      </c>
      <c r="AJ514" s="56" t="str" cm="1">
        <f t="array" ref="AJ514">IFERROR(_xlfn.IFS(
AK514="MPR ISSUE","TX ISSUE",
AK514="BSS Hardware Issue","RAN ISSUE",
AK514="Sites strategiques, MLL, Pylone, etc.","ENVTECH",
AK514="AKTIVCO DEFAUT GE &amp; POWER Cabinet","POWER ISSUE",
AK514="AKTIVCO Coupure ENEO &amp; Baisse de tension","POWER ISSUE",
AK514="Coupure ENEO &amp; Baisse de tension","POWER ISSUE",
AK514="Defaut GE &amp; POWER Cabinet","POWER ISSUE",
AK514="Sharing","POWER ISSUE",
AK514="Sites strategiques &amp; DataCenter","POWER ISSUE",
AK514="Exclu","Exclu",
AK514="SAT","TX ISSUE",
AK514="SPARE-ISSUE","SPARE-ISSUE",
AK514="Fiber CAmtel","TX ISSUE",
AK514="Fiber AOF","TX ISSUE",
AK514="Projet OCM (HUAWEI)","TRAVAUX-HUAWEI",
AK514="Projet OCM (NOKIA)","TRAVAUX -NOKIA",
AK514="ACCESS-ISSUE","ACCESS-ISSUE",
AK514="Projet OCM (ZTE, NOKIA, autres projets)","TRAVAUX OCM",
AK514="No root CAuse","No root cause",
AK514="ODU HS","TX ISSUE",
AK514="IP &amp; VLAN","TX ISSUE",
AK514="Warehouse HUAWEI","SPARE-ISSUE",
AK514="SPARE-HS","SPARE-ISSUE",
AK514="Power Telco","RAN ISSUE",AK514="no impacts","no impacts"
),"")</f>
        <v>No root cause</v>
      </c>
      <c r="AK514" s="81" t="s">
        <v>5620</v>
      </c>
      <c r="AL514" s="56" t="str" cm="1">
        <f t="array" ref="AL514">IFERROR(_xlfn.IFS(
AK514="MPR ISSUE","ACTIVE",
AK514="BSS Hardware Issue","ACTIVE",
AK514="Sites strategiques, MLL, Pylone, etc.","PASSIVE",
AK514="AKTIVCO DEFAUT GE &amp; POWER Cabinet","PASSIVE",
AK514="AKTIVCO Coupure ENEO &amp; Baisse de tension","PASSIVE",
AK514="Coupure ENEO &amp; Baisse de tension","PASSIVE",
AK514="Defaut GE &amp; POWER Cabinet","PASSIVE",
AK514="Sharing","PASSIVE",
AK514="Sites strategiques &amp; DataCenter","PASSIVE",
AK514="Exclu","Exclu",
AK514="SAT","ACTIVE",
AK514="SPARE-ISSUE","SPARE-ISSUE",
AK514="Fiber CAmtel","ACTIVE",
AK514="Fiber AOF","ACTIVE",
AK514="Projet OCM (HUAWEI)","PLANNED WORKS",
AK514="Projet OCM (NOKIA)","PLANNED WORKS",
AK514="ACCESS-ISSUE","ACCESS-ISSUE",
AK514="Projet OCM (ZTE, NOKIA, autres projets)","PLANNED WORKS",
AK514="No root CAuse","No root cause",
AK514="ODU HS","ACTIVE",
AK514="IP &amp; VLAN","ACTIVE",
AK514="Warehouse HUAWEI","SPARE-ISSUE",
AK514="SPARE-HS","SPARE-ISSUE",
AK514="Power Telco","ACTIVE", AK514="no impacts","no impacts"
),"")</f>
        <v>No root cause</v>
      </c>
      <c r="AM514" s="108" t="s">
        <v>5537</v>
      </c>
      <c r="AN514" s="117" t="s">
        <v>2479</v>
      </c>
      <c r="AP514" s="23" t="s">
        <v>5537</v>
      </c>
      <c r="AQ514" s="23" t="s">
        <v>5537</v>
      </c>
      <c r="AR514" s="7"/>
      <c r="AS514" s="6"/>
      <c r="AT514" s="7"/>
      <c r="AU514" s="3" t="s">
        <v>5537</v>
      </c>
      <c r="AV514" s="24" t="s">
        <v>5537</v>
      </c>
      <c r="AW514" s="24" t="s">
        <v>5537</v>
      </c>
      <c r="AX514" s="24" t="s">
        <v>5537</v>
      </c>
      <c r="AY514" s="24" t="s">
        <v>5537</v>
      </c>
      <c r="AZ514" s="24" t="s">
        <v>5537</v>
      </c>
      <c r="BA514" s="24" t="s">
        <v>5537</v>
      </c>
      <c r="BB514" s="24" t="s">
        <v>5537</v>
      </c>
      <c r="BC514" s="24" t="s">
        <v>5537</v>
      </c>
      <c r="BD514" s="24" t="s">
        <v>5537</v>
      </c>
      <c r="BE514" s="24" t="s">
        <v>5537</v>
      </c>
      <c r="BF514" s="24" t="s">
        <v>5537</v>
      </c>
      <c r="BG514" s="24" t="s">
        <v>5537</v>
      </c>
      <c r="BH514" s="24" t="s">
        <v>5537</v>
      </c>
      <c r="BI514" s="9" t="s">
        <v>5537</v>
      </c>
      <c r="BJ514" s="14"/>
      <c r="BK514" s="14" t="s">
        <v>5537</v>
      </c>
      <c r="BL514" s="14" t="str">
        <f>_xlfn.XLOOKUP(B514,'[4]cell downs 18042026 17h'!$B:$B,'[4]cell downs 18042026 17h'!$B:$B,"")</f>
        <v/>
      </c>
      <c r="BM514" s="14" t="str">
        <f>_xlfn.XLOOKUP(B514,'[5]Cells Huawei 19042026 15h'!$B:$B,'[5]Cells Huawei 19042026 15h'!$B:$B,"")</f>
        <v/>
      </c>
      <c r="BN514" s="9" t="str">
        <f>_xlfn.XLOOKUP(B514,'[6]cells down 19042026 9H40'!$B:$B,'[6]cells down 19042026 9H40'!$B:$B,"")</f>
        <v/>
      </c>
      <c r="BO514" s="9" t="s">
        <v>2479</v>
      </c>
      <c r="BP514" s="9" t="s">
        <v>12</v>
      </c>
    </row>
    <row r="515" spans="1:68" s="9" customFormat="1" x14ac:dyDescent="0.35">
      <c r="A515" s="3" t="s">
        <v>1497</v>
      </c>
      <c r="B515" s="31" t="s">
        <v>1498</v>
      </c>
      <c r="C515" s="3" t="str">
        <f>_xlfn.XLOOKUP(B515,'[1]daily break down'!$D:$D,'[1]daily break down'!$E:$E,"")</f>
        <v>CENTRE</v>
      </c>
      <c r="D515" s="3" t="s">
        <v>11</v>
      </c>
      <c r="E515" s="3" t="s">
        <v>66</v>
      </c>
      <c r="F515" s="3" t="s">
        <v>37</v>
      </c>
      <c r="G515" s="3" t="s">
        <v>1497</v>
      </c>
      <c r="H515" s="40" t="str">
        <f>_xlfn.XLOOKUP(B515,[2]CALCULATION!$B:$B,[2]CALCULATION!$H:$H,"")</f>
        <v>NOKIA</v>
      </c>
      <c r="I515" s="34">
        <v>2.1281934908928771E-3</v>
      </c>
      <c r="J515" s="34">
        <v>0</v>
      </c>
      <c r="K515" s="34">
        <v>0</v>
      </c>
      <c r="L515" s="34">
        <v>0</v>
      </c>
      <c r="M515" s="34">
        <v>0</v>
      </c>
      <c r="N515" s="34">
        <v>0</v>
      </c>
      <c r="O515" s="34">
        <v>0.866668152279646</v>
      </c>
      <c r="P515" s="34">
        <v>0</v>
      </c>
      <c r="Q515" s="34">
        <v>0.44487279086717141</v>
      </c>
      <c r="R515" s="34">
        <v>0</v>
      </c>
      <c r="S515" s="109">
        <v>0</v>
      </c>
      <c r="T515" s="109">
        <f>_xlfn.XLOOKUP(B515,'[3]Nur des jours'!$B:$B,'[3]Nur des jours'!$U:$U,"")</f>
        <v>2.051034006500451E-3</v>
      </c>
      <c r="U515" s="109">
        <v>0.26193866114277026</v>
      </c>
      <c r="V515" s="109">
        <v>3.8089663359329746</v>
      </c>
      <c r="W515" s="109">
        <v>2.0510340065004505E-3</v>
      </c>
      <c r="X515" s="109">
        <v>0</v>
      </c>
      <c r="Y515" s="109">
        <v>0</v>
      </c>
      <c r="Z515" s="109">
        <v>0</v>
      </c>
      <c r="AA515" s="109">
        <v>0</v>
      </c>
      <c r="AB515" s="109">
        <v>0</v>
      </c>
      <c r="AC515" s="109">
        <v>0.15337178119092437</v>
      </c>
      <c r="AD515" s="109">
        <v>5.6313772691262795E-2</v>
      </c>
      <c r="AE515" s="109">
        <v>4.0806659190201822E-2</v>
      </c>
      <c r="AF515" s="109">
        <v>4.0806659190201822E-2</v>
      </c>
      <c r="AG515" s="57" t="str">
        <f>_xlfn.XLOOKUP(B515,[3]CALCULATION!$B:$B,[3]CALCULATION!$M:$M,"")</f>
        <v>Operationnel</v>
      </c>
      <c r="AH515" s="57"/>
      <c r="AI515" s="56" t="str" cm="1">
        <f t="array" ref="AI515">IFERROR(_xlfn.IFS(
AK515="MPR ISSUE","PDH",
AK515="BSS Hardware Issue","BSS",
AK515="Sites strategiques, MLL, Pylone, etc.","ENVTECH",
AK515="AKTIVCO DEFAUT GE &amp; POWER Cabinet","AKTIVCO",
AK515="AKTIVCO Coupure ENEO &amp; Baisse de tension","AKTIVCO GRID ONLY",
AK515="Coupure ENEO &amp; Baisse de tension","IHS GRID ONLY",
AK515="Defaut GE &amp; POWER Cabinet","IHS",
AK515="Sharing","Partners",
AK515="Sites strategiques &amp; DataCenter","SST &amp; DC",
AK515="Exclu","Exclu",
AK515="SAT","SAT",
AK515="SPARE-ISSUE","SPARE-ISSUE",
AK515="Fiber CAmtel","TRANS_FO_CAMTEL",
AK515="Fiber AOF","Fiber AOF",
AK515="Projet OCM (HUAWEI)","TRAVAUX-HUAWEI",
AK515="Projet OCM (NOKIA)","TRAVAUX-NOKIA",
AK515="ACCESS-ISSUE","ACCESS-ISSUE",
AK515="Projet OCM (ZTE, NOKIA, autres projets)","TRAVAUX OCM",
AK515="No root CAuse","No root cause",
AK515="ODU HS","PDH",
AK515="IP &amp; VLAN","PDH",
AK515="Warehouse HUAWEI","SPARE-ISSUE",
AK515="SPARE-HS","SPARE-ISSUE",
AK515="Power Telco","BSS",AK515="no impacts","no impacts"
),"")</f>
        <v>No root cause</v>
      </c>
      <c r="AJ515" s="56" t="str" cm="1">
        <f t="array" ref="AJ515">IFERROR(_xlfn.IFS(
AK515="MPR ISSUE","TX ISSUE",
AK515="BSS Hardware Issue","RAN ISSUE",
AK515="Sites strategiques, MLL, Pylone, etc.","ENVTECH",
AK515="AKTIVCO DEFAUT GE &amp; POWER Cabinet","POWER ISSUE",
AK515="AKTIVCO Coupure ENEO &amp; Baisse de tension","POWER ISSUE",
AK515="Coupure ENEO &amp; Baisse de tension","POWER ISSUE",
AK515="Defaut GE &amp; POWER Cabinet","POWER ISSUE",
AK515="Sharing","POWER ISSUE",
AK515="Sites strategiques &amp; DataCenter","POWER ISSUE",
AK515="Exclu","Exclu",
AK515="SAT","TX ISSUE",
AK515="SPARE-ISSUE","SPARE-ISSUE",
AK515="Fiber CAmtel","TX ISSUE",
AK515="Fiber AOF","TX ISSUE",
AK515="Projet OCM (HUAWEI)","TRAVAUX-HUAWEI",
AK515="Projet OCM (NOKIA)","TRAVAUX -NOKIA",
AK515="ACCESS-ISSUE","ACCESS-ISSUE",
AK515="Projet OCM (ZTE, NOKIA, autres projets)","TRAVAUX OCM",
AK515="No root CAuse","No root cause",
AK515="ODU HS","TX ISSUE",
AK515="IP &amp; VLAN","TX ISSUE",
AK515="Warehouse HUAWEI","SPARE-ISSUE",
AK515="SPARE-HS","SPARE-ISSUE",
AK515="Power Telco","RAN ISSUE",AK515="no impacts","no impacts"
),"")</f>
        <v>No root cause</v>
      </c>
      <c r="AK515" s="81" t="s">
        <v>5620</v>
      </c>
      <c r="AL515" s="56" t="str" cm="1">
        <f t="array" ref="AL515">IFERROR(_xlfn.IFS(
AK515="MPR ISSUE","ACTIVE",
AK515="BSS Hardware Issue","ACTIVE",
AK515="Sites strategiques, MLL, Pylone, etc.","PASSIVE",
AK515="AKTIVCO DEFAUT GE &amp; POWER Cabinet","PASSIVE",
AK515="AKTIVCO Coupure ENEO &amp; Baisse de tension","PASSIVE",
AK515="Coupure ENEO &amp; Baisse de tension","PASSIVE",
AK515="Defaut GE &amp; POWER Cabinet","PASSIVE",
AK515="Sharing","PASSIVE",
AK515="Sites strategiques &amp; DataCenter","PASSIVE",
AK515="Exclu","Exclu",
AK515="SAT","ACTIVE",
AK515="SPARE-ISSUE","SPARE-ISSUE",
AK515="Fiber CAmtel","ACTIVE",
AK515="Fiber AOF","ACTIVE",
AK515="Projet OCM (HUAWEI)","PLANNED WORKS",
AK515="Projet OCM (NOKIA)","PLANNED WORKS",
AK515="ACCESS-ISSUE","ACCESS-ISSUE",
AK515="Projet OCM (ZTE, NOKIA, autres projets)","PLANNED WORKS",
AK515="No root CAuse","No root cause",
AK515="ODU HS","ACTIVE",
AK515="IP &amp; VLAN","ACTIVE",
AK515="Warehouse HUAWEI","SPARE-ISSUE",
AK515="SPARE-HS","SPARE-ISSUE",
AK515="Power Telco","ACTIVE", AK515="no impacts","no impacts"
),"")</f>
        <v>No root cause</v>
      </c>
      <c r="AM515" s="108" t="s">
        <v>5537</v>
      </c>
      <c r="AN515" s="117" t="s">
        <v>1498</v>
      </c>
      <c r="AP515" s="23" t="s">
        <v>5537</v>
      </c>
      <c r="AQ515" s="23" t="s">
        <v>5537</v>
      </c>
      <c r="AR515" s="7"/>
      <c r="AS515" s="6"/>
      <c r="AT515" s="7"/>
      <c r="AU515" s="3" t="s">
        <v>5537</v>
      </c>
      <c r="AV515" s="24" t="s">
        <v>5537</v>
      </c>
      <c r="AW515" s="24" t="s">
        <v>5537</v>
      </c>
      <c r="AX515" s="24" t="s">
        <v>5537</v>
      </c>
      <c r="AY515" s="24" t="s">
        <v>5537</v>
      </c>
      <c r="AZ515" s="24" t="s">
        <v>5537</v>
      </c>
      <c r="BA515" s="24" t="s">
        <v>5537</v>
      </c>
      <c r="BB515" s="24" t="s">
        <v>5537</v>
      </c>
      <c r="BC515" s="24" t="s">
        <v>5537</v>
      </c>
      <c r="BD515" s="24" t="s">
        <v>5537</v>
      </c>
      <c r="BE515" s="24" t="s">
        <v>5537</v>
      </c>
      <c r="BF515" s="24" t="s">
        <v>5537</v>
      </c>
      <c r="BG515" s="24" t="s">
        <v>5537</v>
      </c>
      <c r="BH515" s="24" t="s">
        <v>5537</v>
      </c>
      <c r="BI515" s="9" t="s">
        <v>5537</v>
      </c>
      <c r="BJ515" s="14"/>
      <c r="BK515" s="14" t="s">
        <v>5537</v>
      </c>
      <c r="BL515" s="14" t="str">
        <f>_xlfn.XLOOKUP(B515,'[4]cell downs 18042026 17h'!$B:$B,'[4]cell downs 18042026 17h'!$B:$B,"")</f>
        <v/>
      </c>
      <c r="BM515" s="14" t="str">
        <f>_xlfn.XLOOKUP(B515,'[5]Cells Huawei 19042026 15h'!$B:$B,'[5]Cells Huawei 19042026 15h'!$B:$B,"")</f>
        <v/>
      </c>
      <c r="BN515" s="9" t="str">
        <f>_xlfn.XLOOKUP(B515,'[6]cells down 19042026 9H40'!$B:$B,'[6]cells down 19042026 9H40'!$B:$B,"")</f>
        <v/>
      </c>
      <c r="BO515" s="9" t="s">
        <v>1498</v>
      </c>
      <c r="BP515" s="9" t="s">
        <v>12</v>
      </c>
    </row>
    <row r="516" spans="1:68" s="9" customFormat="1" x14ac:dyDescent="0.35">
      <c r="A516" s="3" t="s">
        <v>2328</v>
      </c>
      <c r="B516" s="3" t="s">
        <v>2329</v>
      </c>
      <c r="C516" s="3" t="str">
        <f>_xlfn.XLOOKUP(B516,'[1]daily break down'!$D:$D,'[1]daily break down'!$E:$E,"")</f>
        <v>CENTRE</v>
      </c>
      <c r="D516" s="3" t="s">
        <v>11</v>
      </c>
      <c r="E516" s="3" t="s">
        <v>66</v>
      </c>
      <c r="F516" s="3" t="s">
        <v>226</v>
      </c>
      <c r="G516" s="3" t="s">
        <v>2328</v>
      </c>
      <c r="H516" s="40" t="str">
        <f>_xlfn.XLOOKUP(B516,[2]CALCULATION!$B:$B,[2]CALCULATION!$H:$H,"")</f>
        <v>NOKIA</v>
      </c>
      <c r="I516" s="34">
        <v>5.8855758447407145E-3</v>
      </c>
      <c r="J516" s="34">
        <v>0.39713368889345474</v>
      </c>
      <c r="K516" s="34">
        <v>3.2861845202934652</v>
      </c>
      <c r="L516" s="34">
        <v>0.32386718716559226</v>
      </c>
      <c r="M516" s="34">
        <v>0</v>
      </c>
      <c r="N516" s="34">
        <v>0</v>
      </c>
      <c r="O516" s="34">
        <v>0.1161777001595168</v>
      </c>
      <c r="P516" s="34">
        <v>0</v>
      </c>
      <c r="Q516" s="34">
        <v>0</v>
      </c>
      <c r="R516" s="34">
        <v>8.4181569658109169E-3</v>
      </c>
      <c r="S516" s="109">
        <v>9.3081273738489331E-2</v>
      </c>
      <c r="T516" s="109">
        <f>_xlfn.XLOOKUP(B516,'[3]Nur des jours'!$B:$B,'[3]Nur des jours'!$U:$U,"")</f>
        <v>0</v>
      </c>
      <c r="U516" s="109">
        <v>0.2020179321011436</v>
      </c>
      <c r="V516" s="109">
        <v>0.40093256057505999</v>
      </c>
      <c r="W516" s="109">
        <v>0</v>
      </c>
      <c r="X516" s="109">
        <v>0.33881298279556993</v>
      </c>
      <c r="Y516" s="109">
        <v>4.7280792619416631E-2</v>
      </c>
      <c r="Z516" s="109">
        <v>2.9427879223701005E-3</v>
      </c>
      <c r="AA516" s="109">
        <v>8.1096101109199126E-2</v>
      </c>
      <c r="AB516" s="109">
        <v>0.14917259504669939</v>
      </c>
      <c r="AC516" s="109">
        <v>6.6569348025051059E-2</v>
      </c>
      <c r="AD516" s="109">
        <v>9.1908327128192857E-2</v>
      </c>
      <c r="AE516" s="109">
        <v>4.0360782232266856E-2</v>
      </c>
      <c r="AF516" s="109">
        <v>4.0360782232266856E-2</v>
      </c>
      <c r="AG516" s="57" t="str">
        <f>_xlfn.XLOOKUP(B516,[3]CALCULATION!$B:$B,[3]CALCULATION!$M:$M,"")</f>
        <v>Operationnel</v>
      </c>
      <c r="AH516" s="57"/>
      <c r="AI516" s="56" t="str" cm="1">
        <f t="array" ref="AI516">IFERROR(_xlfn.IFS(
AK516="MPR ISSUE","PDH",
AK516="BSS Hardware Issue","BSS",
AK516="Sites strategiques, MLL, Pylone, etc.","ENVTECH",
AK516="AKTIVCO DEFAUT GE &amp; POWER Cabinet","AKTIVCO",
AK516="AKTIVCO Coupure ENEO &amp; Baisse de tension","AKTIVCO GRID ONLY",
AK516="Coupure ENEO &amp; Baisse de tension","IHS GRID ONLY",
AK516="Defaut GE &amp; POWER Cabinet","IHS",
AK516="Sharing","Partners",
AK516="Sites strategiques &amp; DataCenter","SST &amp; DC",
AK516="Exclu","Exclu",
AK516="SAT","SAT",
AK516="SPARE-ISSUE","SPARE-ISSUE",
AK516="Fiber CAmtel","TRANS_FO_CAMTEL",
AK516="Fiber AOF","Fiber AOF",
AK516="Projet OCM (HUAWEI)","TRAVAUX-HUAWEI",
AK516="Projet OCM (NOKIA)","TRAVAUX-NOKIA",
AK516="ACCESS-ISSUE","ACCESS-ISSUE",
AK516="Projet OCM (ZTE, NOKIA, autres projets)","TRAVAUX OCM",
AK516="No root CAuse","No root cause",
AK516="ODU HS","PDH",
AK516="IP &amp; VLAN","PDH",
AK516="Warehouse HUAWEI","SPARE-ISSUE",
AK516="SPARE-HS","SPARE-ISSUE",
AK516="Power Telco","BSS",AK516="no impacts","no impacts"
),"")</f>
        <v>No root cause</v>
      </c>
      <c r="AJ516" s="56" t="str" cm="1">
        <f t="array" ref="AJ516">IFERROR(_xlfn.IFS(
AK516="MPR ISSUE","TX ISSUE",
AK516="BSS Hardware Issue","RAN ISSUE",
AK516="Sites strategiques, MLL, Pylone, etc.","ENVTECH",
AK516="AKTIVCO DEFAUT GE &amp; POWER Cabinet","POWER ISSUE",
AK516="AKTIVCO Coupure ENEO &amp; Baisse de tension","POWER ISSUE",
AK516="Coupure ENEO &amp; Baisse de tension","POWER ISSUE",
AK516="Defaut GE &amp; POWER Cabinet","POWER ISSUE",
AK516="Sharing","POWER ISSUE",
AK516="Sites strategiques &amp; DataCenter","POWER ISSUE",
AK516="Exclu","Exclu",
AK516="SAT","TX ISSUE",
AK516="SPARE-ISSUE","SPARE-ISSUE",
AK516="Fiber CAmtel","TX ISSUE",
AK516="Fiber AOF","TX ISSUE",
AK516="Projet OCM (HUAWEI)","TRAVAUX-HUAWEI",
AK516="Projet OCM (NOKIA)","TRAVAUX -NOKIA",
AK516="ACCESS-ISSUE","ACCESS-ISSUE",
AK516="Projet OCM (ZTE, NOKIA, autres projets)","TRAVAUX OCM",
AK516="No root CAuse","No root cause",
AK516="ODU HS","TX ISSUE",
AK516="IP &amp; VLAN","TX ISSUE",
AK516="Warehouse HUAWEI","SPARE-ISSUE",
AK516="SPARE-HS","SPARE-ISSUE",
AK516="Power Telco","RAN ISSUE",AK516="no impacts","no impacts"
),"")</f>
        <v>No root cause</v>
      </c>
      <c r="AK516" s="81" t="s">
        <v>5620</v>
      </c>
      <c r="AL516" s="56" t="str" cm="1">
        <f t="array" ref="AL516">IFERROR(_xlfn.IFS(
AK516="MPR ISSUE","ACTIVE",
AK516="BSS Hardware Issue","ACTIVE",
AK516="Sites strategiques, MLL, Pylone, etc.","PASSIVE",
AK516="AKTIVCO DEFAUT GE &amp; POWER Cabinet","PASSIVE",
AK516="AKTIVCO Coupure ENEO &amp; Baisse de tension","PASSIVE",
AK516="Coupure ENEO &amp; Baisse de tension","PASSIVE",
AK516="Defaut GE &amp; POWER Cabinet","PASSIVE",
AK516="Sharing","PASSIVE",
AK516="Sites strategiques &amp; DataCenter","PASSIVE",
AK516="Exclu","Exclu",
AK516="SAT","ACTIVE",
AK516="SPARE-ISSUE","SPARE-ISSUE",
AK516="Fiber CAmtel","ACTIVE",
AK516="Fiber AOF","ACTIVE",
AK516="Projet OCM (HUAWEI)","PLANNED WORKS",
AK516="Projet OCM (NOKIA)","PLANNED WORKS",
AK516="ACCESS-ISSUE","ACCESS-ISSUE",
AK516="Projet OCM (ZTE, NOKIA, autres projets)","PLANNED WORKS",
AK516="No root CAuse","No root cause",
AK516="ODU HS","ACTIVE",
AK516="IP &amp; VLAN","ACTIVE",
AK516="Warehouse HUAWEI","SPARE-ISSUE",
AK516="SPARE-HS","SPARE-ISSUE",
AK516="Power Telco","ACTIVE", AK516="no impacts","no impacts"
),"")</f>
        <v>No root cause</v>
      </c>
      <c r="AM516" s="108" t="s">
        <v>5537</v>
      </c>
      <c r="AN516" s="117" t="s">
        <v>2329</v>
      </c>
      <c r="AP516" s="23" t="s">
        <v>5537</v>
      </c>
      <c r="AQ516" s="23" t="s">
        <v>5537</v>
      </c>
      <c r="AR516" s="7"/>
      <c r="AS516" s="6"/>
      <c r="AT516" s="7"/>
      <c r="AU516" s="3" t="s">
        <v>5537</v>
      </c>
      <c r="AV516" s="24" t="s">
        <v>5537</v>
      </c>
      <c r="AW516" s="24" t="s">
        <v>5537</v>
      </c>
      <c r="AX516" s="24" t="s">
        <v>5537</v>
      </c>
      <c r="AY516" s="24" t="s">
        <v>5537</v>
      </c>
      <c r="AZ516" s="24" t="s">
        <v>5537</v>
      </c>
      <c r="BA516" s="24" t="s">
        <v>5537</v>
      </c>
      <c r="BB516" s="24" t="s">
        <v>5537</v>
      </c>
      <c r="BC516" s="24" t="s">
        <v>5537</v>
      </c>
      <c r="BD516" s="24" t="s">
        <v>5537</v>
      </c>
      <c r="BE516" s="24" t="s">
        <v>5537</v>
      </c>
      <c r="BF516" s="24" t="s">
        <v>5537</v>
      </c>
      <c r="BG516" s="24" t="s">
        <v>5537</v>
      </c>
      <c r="BH516" s="24" t="s">
        <v>5537</v>
      </c>
      <c r="BI516" s="9" t="s">
        <v>5537</v>
      </c>
      <c r="BJ516" s="14"/>
      <c r="BK516" s="14" t="s">
        <v>5537</v>
      </c>
      <c r="BL516" s="14" t="str">
        <f>_xlfn.XLOOKUP(B516,'[4]cell downs 18042026 17h'!$B:$B,'[4]cell downs 18042026 17h'!$B:$B,"")</f>
        <v/>
      </c>
      <c r="BM516" s="14" t="str">
        <f>_xlfn.XLOOKUP(B516,'[5]Cells Huawei 19042026 15h'!$B:$B,'[5]Cells Huawei 19042026 15h'!$B:$B,"")</f>
        <v/>
      </c>
      <c r="BN516" s="9" t="str">
        <f>_xlfn.XLOOKUP(B516,'[6]cells down 19042026 9H40'!$B:$B,'[6]cells down 19042026 9H40'!$B:$B,"")</f>
        <v/>
      </c>
      <c r="BO516" s="9" t="s">
        <v>2329</v>
      </c>
      <c r="BP516" s="9" t="s">
        <v>5537</v>
      </c>
    </row>
    <row r="517" spans="1:68" s="9" customFormat="1" x14ac:dyDescent="0.35">
      <c r="A517" s="1" t="s">
        <v>1361</v>
      </c>
      <c r="B517" s="8" t="s">
        <v>1362</v>
      </c>
      <c r="C517" s="3" t="str">
        <f>_xlfn.XLOOKUP(B517,'[1]daily break down'!$D:$D,'[1]daily break down'!$E:$E,"")</f>
        <v>SUD-OUEST</v>
      </c>
      <c r="D517" s="1" t="s">
        <v>11</v>
      </c>
      <c r="E517" s="1" t="s">
        <v>12</v>
      </c>
      <c r="F517" s="3" t="s">
        <v>13</v>
      </c>
      <c r="G517" s="1" t="s">
        <v>223</v>
      </c>
      <c r="H517" s="40" t="str">
        <f>_xlfn.XLOOKUP(B517,[2]CALCULATION!$B:$B,[2]CALCULATION!$H:$H,"")</f>
        <v>NOKIA</v>
      </c>
      <c r="I517" s="34">
        <v>4.2058874752221954E-2</v>
      </c>
      <c r="J517" s="34">
        <v>6.0743692180739071E-2</v>
      </c>
      <c r="K517" s="34">
        <v>6.447704855883081E-2</v>
      </c>
      <c r="L517" s="34">
        <v>3.2896821418547537E-2</v>
      </c>
      <c r="M517" s="34">
        <v>2.6638489712277797E-2</v>
      </c>
      <c r="N517" s="34">
        <v>4.3122971497668382E-2</v>
      </c>
      <c r="O517" s="34">
        <v>4.8100780001790716E-2</v>
      </c>
      <c r="P517" s="34">
        <v>5.060771979191029E-2</v>
      </c>
      <c r="Q517" s="34">
        <v>3.6630177796639268E-2</v>
      </c>
      <c r="R517" s="34">
        <v>4.9525587508405446E-2</v>
      </c>
      <c r="S517" s="109">
        <v>6.11404740180242E-2</v>
      </c>
      <c r="T517" s="109">
        <f>_xlfn.XLOOKUP(B517,'[3]Nur des jours'!$B:$B,'[3]Nur des jours'!$U:$U,"")</f>
        <v>8.2683423079447441E-2</v>
      </c>
      <c r="U517" s="109">
        <v>4.182441275746257E-2</v>
      </c>
      <c r="V517" s="109">
        <v>2.5967874030128443E-2</v>
      </c>
      <c r="W517" s="109">
        <v>8.2683423079447441E-2</v>
      </c>
      <c r="X517" s="109">
        <v>0.13096298008463816</v>
      </c>
      <c r="Y517" s="109">
        <v>8.6268273821243996E-2</v>
      </c>
      <c r="Z517" s="109">
        <v>0.15290012641503511</v>
      </c>
      <c r="AA517" s="109">
        <v>9.5346328684798518E-2</v>
      </c>
      <c r="AB517" s="109">
        <v>6.0817617062320042E-2</v>
      </c>
      <c r="AC517" s="109">
        <v>0.28151465374946549</v>
      </c>
      <c r="AD517" s="109">
        <v>0</v>
      </c>
      <c r="AE517" s="109">
        <v>4.0200266527410378E-2</v>
      </c>
      <c r="AF517" s="109">
        <v>4.0200266527410378E-2</v>
      </c>
      <c r="AG517" s="57" t="str">
        <f>_xlfn.XLOOKUP(B517,[3]CALCULATION!$B:$B,[3]CALCULATION!$M:$M,"")</f>
        <v>Insecurity</v>
      </c>
      <c r="AH517" s="57"/>
      <c r="AI517" s="56" t="str" cm="1">
        <f t="array" ref="AI517">IFERROR(_xlfn.IFS(
AK517="MPR ISSUE","PDH",
AK517="BSS Hardware Issue","BSS",
AK517="Sites strategiques, MLL, Pylone, etc.","ENVTECH",
AK517="AKTIVCO DEFAUT GE &amp; POWER Cabinet","AKTIVCO",
AK517="AKTIVCO Coupure ENEO &amp; Baisse de tension","AKTIVCO GRID ONLY",
AK517="Coupure ENEO &amp; Baisse de tension","IHS GRID ONLY",
AK517="Defaut GE &amp; POWER Cabinet","IHS",
AK517="Sharing","Partners",
AK517="Sites strategiques &amp; DataCenter","SST &amp; DC",
AK517="Exclu","Exclu",
AK517="SAT","SAT",
AK517="SPARE-ISSUE","SPARE-ISSUE",
AK517="Fiber CAmtel","TRANS_FO_CAMTEL",
AK517="Fiber AOF","Fiber AOF",
AK517="Projet OCM (HUAWEI)","TRAVAUX-HUAWEI",
AK517="Projet OCM (NOKIA)","TRAVAUX-NOKIA",
AK517="ACCESS-ISSUE","ACCESS-ISSUE",
AK517="Projet OCM (ZTE, NOKIA, autres projets)","TRAVAUX OCM",
AK517="No root CAuse","No root cause",
AK517="ODU HS","PDH",
AK517="IP &amp; VLAN","PDH",
AK517="Warehouse HUAWEI","SPARE-ISSUE",
AK517="SPARE-HS","SPARE-ISSUE",
AK517="Power Telco","BSS",AK517="no impacts","no impacts"
),"")</f>
        <v>No root cause</v>
      </c>
      <c r="AJ517" s="56" t="str" cm="1">
        <f t="array" ref="AJ517">IFERROR(_xlfn.IFS(
AK517="MPR ISSUE","TX ISSUE",
AK517="BSS Hardware Issue","RAN ISSUE",
AK517="Sites strategiques, MLL, Pylone, etc.","ENVTECH",
AK517="AKTIVCO DEFAUT GE &amp; POWER Cabinet","POWER ISSUE",
AK517="AKTIVCO Coupure ENEO &amp; Baisse de tension","POWER ISSUE",
AK517="Coupure ENEO &amp; Baisse de tension","POWER ISSUE",
AK517="Defaut GE &amp; POWER Cabinet","POWER ISSUE",
AK517="Sharing","POWER ISSUE",
AK517="Sites strategiques &amp; DataCenter","POWER ISSUE",
AK517="Exclu","Exclu",
AK517="SAT","TX ISSUE",
AK517="SPARE-ISSUE","SPARE-ISSUE",
AK517="Fiber CAmtel","TX ISSUE",
AK517="Fiber AOF","TX ISSUE",
AK517="Projet OCM (HUAWEI)","TRAVAUX-HUAWEI",
AK517="Projet OCM (NOKIA)","TRAVAUX -NOKIA",
AK517="ACCESS-ISSUE","ACCESS-ISSUE",
AK517="Projet OCM (ZTE, NOKIA, autres projets)","TRAVAUX OCM",
AK517="No root CAuse","No root cause",
AK517="ODU HS","TX ISSUE",
AK517="IP &amp; VLAN","TX ISSUE",
AK517="Warehouse HUAWEI","SPARE-ISSUE",
AK517="SPARE-HS","SPARE-ISSUE",
AK517="Power Telco","RAN ISSUE",AK517="no impacts","no impacts"
),"")</f>
        <v>No root cause</v>
      </c>
      <c r="AK517" s="81" t="s">
        <v>5620</v>
      </c>
      <c r="AL517" s="56" t="str" cm="1">
        <f t="array" ref="AL517">IFERROR(_xlfn.IFS(
AK517="MPR ISSUE","ACTIVE",
AK517="BSS Hardware Issue","ACTIVE",
AK517="Sites strategiques, MLL, Pylone, etc.","PASSIVE",
AK517="AKTIVCO DEFAUT GE &amp; POWER Cabinet","PASSIVE",
AK517="AKTIVCO Coupure ENEO &amp; Baisse de tension","PASSIVE",
AK517="Coupure ENEO &amp; Baisse de tension","PASSIVE",
AK517="Defaut GE &amp; POWER Cabinet","PASSIVE",
AK517="Sharing","PASSIVE",
AK517="Sites strategiques &amp; DataCenter","PASSIVE",
AK517="Exclu","Exclu",
AK517="SAT","ACTIVE",
AK517="SPARE-ISSUE","SPARE-ISSUE",
AK517="Fiber CAmtel","ACTIVE",
AK517="Fiber AOF","ACTIVE",
AK517="Projet OCM (HUAWEI)","PLANNED WORKS",
AK517="Projet OCM (NOKIA)","PLANNED WORKS",
AK517="ACCESS-ISSUE","ACCESS-ISSUE",
AK517="Projet OCM (ZTE, NOKIA, autres projets)","PLANNED WORKS",
AK517="No root CAuse","No root cause",
AK517="ODU HS","ACTIVE",
AK517="IP &amp; VLAN","ACTIVE",
AK517="Warehouse HUAWEI","SPARE-ISSUE",
AK517="SPARE-HS","SPARE-ISSUE",
AK517="Power Telco","ACTIVE", AK517="no impacts","no impacts"
),"")</f>
        <v>No root cause</v>
      </c>
      <c r="AM517" s="108" t="s">
        <v>5537</v>
      </c>
      <c r="AN517" s="117" t="s">
        <v>1362</v>
      </c>
      <c r="AP517" s="23" t="s">
        <v>5537</v>
      </c>
      <c r="AQ517" s="23" t="s">
        <v>5537</v>
      </c>
      <c r="AR517" s="7"/>
      <c r="AS517" s="6"/>
      <c r="AT517" s="7"/>
      <c r="AU517" s="3" t="s">
        <v>5537</v>
      </c>
      <c r="AV517" s="24" t="s">
        <v>5537</v>
      </c>
      <c r="AW517" s="24" t="s">
        <v>5537</v>
      </c>
      <c r="AX517" s="24" t="s">
        <v>5537</v>
      </c>
      <c r="AY517" s="24" t="s">
        <v>5537</v>
      </c>
      <c r="AZ517" s="24" t="s">
        <v>5537</v>
      </c>
      <c r="BA517" s="24" t="s">
        <v>5537</v>
      </c>
      <c r="BB517" s="24" t="s">
        <v>5537</v>
      </c>
      <c r="BC517" s="24" t="s">
        <v>5537</v>
      </c>
      <c r="BD517" s="24" t="s">
        <v>5537</v>
      </c>
      <c r="BE517" s="24" t="s">
        <v>5537</v>
      </c>
      <c r="BF517" s="24" t="s">
        <v>5537</v>
      </c>
      <c r="BG517" s="24" t="s">
        <v>5537</v>
      </c>
      <c r="BH517" s="24" t="s">
        <v>5537</v>
      </c>
      <c r="BI517" s="9" t="s">
        <v>5537</v>
      </c>
      <c r="BJ517" s="14"/>
      <c r="BK517" s="14" t="s">
        <v>5537</v>
      </c>
      <c r="BL517" s="14" t="str">
        <f>_xlfn.XLOOKUP(B517,'[4]cell downs 18042026 17h'!$B:$B,'[4]cell downs 18042026 17h'!$B:$B,"")</f>
        <v/>
      </c>
      <c r="BM517" s="14" t="str">
        <f>_xlfn.XLOOKUP(B517,'[5]Cells Huawei 19042026 15h'!$B:$B,'[5]Cells Huawei 19042026 15h'!$B:$B,"")</f>
        <v/>
      </c>
      <c r="BN517" s="9" t="str">
        <f>_xlfn.XLOOKUP(B517,'[6]cells down 19042026 9H40'!$B:$B,'[6]cells down 19042026 9H40'!$B:$B,"")</f>
        <v/>
      </c>
      <c r="BO517" s="9" t="s">
        <v>1362</v>
      </c>
      <c r="BP517" s="9" t="s">
        <v>12</v>
      </c>
    </row>
    <row r="518" spans="1:68" s="9" customFormat="1" x14ac:dyDescent="0.35">
      <c r="A518" s="1" t="s">
        <v>1762</v>
      </c>
      <c r="B518" s="8" t="s">
        <v>1763</v>
      </c>
      <c r="C518" s="3" t="str">
        <f>_xlfn.XLOOKUP(B518,'[1]daily break down'!$D:$D,'[1]daily break down'!$E:$E,"")</f>
        <v>ADAMAOUA</v>
      </c>
      <c r="D518" s="1" t="s">
        <v>11</v>
      </c>
      <c r="E518" s="1" t="s">
        <v>66</v>
      </c>
      <c r="F518" s="3" t="s">
        <v>90</v>
      </c>
      <c r="G518" s="1" t="s">
        <v>1764</v>
      </c>
      <c r="H518" s="40" t="str">
        <f>_xlfn.XLOOKUP(B518,[2]CALCULATION!$B:$B,[2]CALCULATION!$H:$H,"")</f>
        <v>NOKIA</v>
      </c>
      <c r="I518" s="34">
        <v>2.140581026737913E-3</v>
      </c>
      <c r="J518" s="34">
        <v>0</v>
      </c>
      <c r="K518" s="34">
        <v>0</v>
      </c>
      <c r="L518" s="34">
        <v>0</v>
      </c>
      <c r="M518" s="34">
        <v>0</v>
      </c>
      <c r="N518" s="34">
        <v>0</v>
      </c>
      <c r="O518" s="34">
        <v>4.2520841359271908E-2</v>
      </c>
      <c r="P518" s="34">
        <v>0.15637465449112825</v>
      </c>
      <c r="Q518" s="34">
        <v>0.4906753068881366</v>
      </c>
      <c r="R518" s="34">
        <v>4.4592857003779572E-4</v>
      </c>
      <c r="S518" s="109">
        <v>0</v>
      </c>
      <c r="T518" s="109">
        <f>_xlfn.XLOOKUP(B518,'[3]Nur des jours'!$B:$B,'[3]Nur des jours'!$U:$U,"")</f>
        <v>0</v>
      </c>
      <c r="U518" s="109">
        <v>0</v>
      </c>
      <c r="V518" s="109">
        <v>0</v>
      </c>
      <c r="W518" s="109">
        <v>0</v>
      </c>
      <c r="X518" s="109">
        <v>1.3378631417112596E-3</v>
      </c>
      <c r="Y518" s="109">
        <v>0.78390370147918442</v>
      </c>
      <c r="Z518" s="109">
        <v>0</v>
      </c>
      <c r="AA518" s="109">
        <v>0</v>
      </c>
      <c r="AB518" s="109">
        <v>0</v>
      </c>
      <c r="AC518" s="109">
        <v>2.2855892473891824E-2</v>
      </c>
      <c r="AD518" s="109">
        <v>7.8901540091115746E-2</v>
      </c>
      <c r="AE518" s="109">
        <v>3.9489929153633675E-2</v>
      </c>
      <c r="AF518" s="109">
        <v>3.9489929153633675E-2</v>
      </c>
      <c r="AG518" s="57" t="str">
        <f>_xlfn.XLOOKUP(B518,[3]CALCULATION!$B:$B,[3]CALCULATION!$M:$M,"")</f>
        <v>Operationnel</v>
      </c>
      <c r="AH518" s="57"/>
      <c r="AI518" s="56" t="str" cm="1">
        <f t="array" ref="AI518">IFERROR(_xlfn.IFS(
AK518="MPR ISSUE","PDH",
AK518="BSS Hardware Issue","BSS",
AK518="Sites strategiques, MLL, Pylone, etc.","ENVTECH",
AK518="AKTIVCO DEFAUT GE &amp; POWER Cabinet","AKTIVCO",
AK518="AKTIVCO Coupure ENEO &amp; Baisse de tension","AKTIVCO GRID ONLY",
AK518="Coupure ENEO &amp; Baisse de tension","IHS GRID ONLY",
AK518="Defaut GE &amp; POWER Cabinet","IHS",
AK518="Sharing","Partners",
AK518="Sites strategiques &amp; DataCenter","SST &amp; DC",
AK518="Exclu","Exclu",
AK518="SAT","SAT",
AK518="SPARE-ISSUE","SPARE-ISSUE",
AK518="Fiber CAmtel","TRANS_FO_CAMTEL",
AK518="Fiber AOF","Fiber AOF",
AK518="Projet OCM (HUAWEI)","TRAVAUX-HUAWEI",
AK518="Projet OCM (NOKIA)","TRAVAUX-NOKIA",
AK518="ACCESS-ISSUE","ACCESS-ISSUE",
AK518="Projet OCM (ZTE, NOKIA, autres projets)","TRAVAUX OCM",
AK518="No root CAuse","No root cause",
AK518="ODU HS","PDH",
AK518="IP &amp; VLAN","PDH",
AK518="Warehouse HUAWEI","SPARE-ISSUE",
AK518="SPARE-HS","SPARE-ISSUE",
AK518="Power Telco","BSS",AK518="no impacts","no impacts"
),"")</f>
        <v>No root cause</v>
      </c>
      <c r="AJ518" s="56" t="str" cm="1">
        <f t="array" ref="AJ518">IFERROR(_xlfn.IFS(
AK518="MPR ISSUE","TX ISSUE",
AK518="BSS Hardware Issue","RAN ISSUE",
AK518="Sites strategiques, MLL, Pylone, etc.","ENVTECH",
AK518="AKTIVCO DEFAUT GE &amp; POWER Cabinet","POWER ISSUE",
AK518="AKTIVCO Coupure ENEO &amp; Baisse de tension","POWER ISSUE",
AK518="Coupure ENEO &amp; Baisse de tension","POWER ISSUE",
AK518="Defaut GE &amp; POWER Cabinet","POWER ISSUE",
AK518="Sharing","POWER ISSUE",
AK518="Sites strategiques &amp; DataCenter","POWER ISSUE",
AK518="Exclu","Exclu",
AK518="SAT","TX ISSUE",
AK518="SPARE-ISSUE","SPARE-ISSUE",
AK518="Fiber CAmtel","TX ISSUE",
AK518="Fiber AOF","TX ISSUE",
AK518="Projet OCM (HUAWEI)","TRAVAUX-HUAWEI",
AK518="Projet OCM (NOKIA)","TRAVAUX -NOKIA",
AK518="ACCESS-ISSUE","ACCESS-ISSUE",
AK518="Projet OCM (ZTE, NOKIA, autres projets)","TRAVAUX OCM",
AK518="No root CAuse","No root cause",
AK518="ODU HS","TX ISSUE",
AK518="IP &amp; VLAN","TX ISSUE",
AK518="Warehouse HUAWEI","SPARE-ISSUE",
AK518="SPARE-HS","SPARE-ISSUE",
AK518="Power Telco","RAN ISSUE",AK518="no impacts","no impacts"
),"")</f>
        <v>No root cause</v>
      </c>
      <c r="AK518" s="81" t="s">
        <v>5620</v>
      </c>
      <c r="AL518" s="56" t="str" cm="1">
        <f t="array" ref="AL518">IFERROR(_xlfn.IFS(
AK518="MPR ISSUE","ACTIVE",
AK518="BSS Hardware Issue","ACTIVE",
AK518="Sites strategiques, MLL, Pylone, etc.","PASSIVE",
AK518="AKTIVCO DEFAUT GE &amp; POWER Cabinet","PASSIVE",
AK518="AKTIVCO Coupure ENEO &amp; Baisse de tension","PASSIVE",
AK518="Coupure ENEO &amp; Baisse de tension","PASSIVE",
AK518="Defaut GE &amp; POWER Cabinet","PASSIVE",
AK518="Sharing","PASSIVE",
AK518="Sites strategiques &amp; DataCenter","PASSIVE",
AK518="Exclu","Exclu",
AK518="SAT","ACTIVE",
AK518="SPARE-ISSUE","SPARE-ISSUE",
AK518="Fiber CAmtel","ACTIVE",
AK518="Fiber AOF","ACTIVE",
AK518="Projet OCM (HUAWEI)","PLANNED WORKS",
AK518="Projet OCM (NOKIA)","PLANNED WORKS",
AK518="ACCESS-ISSUE","ACCESS-ISSUE",
AK518="Projet OCM (ZTE, NOKIA, autres projets)","PLANNED WORKS",
AK518="No root CAuse","No root cause",
AK518="ODU HS","ACTIVE",
AK518="IP &amp; VLAN","ACTIVE",
AK518="Warehouse HUAWEI","SPARE-ISSUE",
AK518="SPARE-HS","SPARE-ISSUE",
AK518="Power Telco","ACTIVE", AK518="no impacts","no impacts"
),"")</f>
        <v>No root cause</v>
      </c>
      <c r="AM518" s="108" t="s">
        <v>5537</v>
      </c>
      <c r="AN518" s="117" t="s">
        <v>1763</v>
      </c>
      <c r="AP518" s="23" t="s">
        <v>5537</v>
      </c>
      <c r="AQ518" s="23" t="s">
        <v>5537</v>
      </c>
      <c r="AR518" s="7"/>
      <c r="AS518" s="6"/>
      <c r="AT518" s="7"/>
      <c r="AU518" s="3" t="s">
        <v>5537</v>
      </c>
      <c r="AV518" s="24" t="s">
        <v>5537</v>
      </c>
      <c r="AW518" s="24" t="s">
        <v>5537</v>
      </c>
      <c r="AX518" s="24" t="s">
        <v>5537</v>
      </c>
      <c r="AY518" s="24" t="s">
        <v>5537</v>
      </c>
      <c r="AZ518" s="24" t="s">
        <v>5537</v>
      </c>
      <c r="BA518" s="24" t="s">
        <v>5537</v>
      </c>
      <c r="BB518" s="24" t="s">
        <v>5537</v>
      </c>
      <c r="BC518" s="24" t="s">
        <v>5537</v>
      </c>
      <c r="BD518" s="24" t="s">
        <v>5537</v>
      </c>
      <c r="BE518" s="24" t="s">
        <v>5537</v>
      </c>
      <c r="BF518" s="24" t="s">
        <v>5537</v>
      </c>
      <c r="BG518" s="24" t="s">
        <v>5537</v>
      </c>
      <c r="BH518" s="24" t="s">
        <v>5537</v>
      </c>
      <c r="BI518" s="9" t="s">
        <v>5537</v>
      </c>
      <c r="BJ518" s="14"/>
      <c r="BK518" s="14" t="s">
        <v>5537</v>
      </c>
      <c r="BL518" s="14" t="str">
        <f>_xlfn.XLOOKUP(B518,'[4]cell downs 18042026 17h'!$B:$B,'[4]cell downs 18042026 17h'!$B:$B,"")</f>
        <v/>
      </c>
      <c r="BM518" s="14" t="str">
        <f>_xlfn.XLOOKUP(B518,'[5]Cells Huawei 19042026 15h'!$B:$B,'[5]Cells Huawei 19042026 15h'!$B:$B,"")</f>
        <v/>
      </c>
      <c r="BN518" s="9" t="str">
        <f>_xlfn.XLOOKUP(B518,'[6]cells down 19042026 9H40'!$B:$B,'[6]cells down 19042026 9H40'!$B:$B,"")</f>
        <v/>
      </c>
      <c r="BO518" s="9" t="s">
        <v>1763</v>
      </c>
      <c r="BP518" s="9" t="s">
        <v>12</v>
      </c>
    </row>
    <row r="519" spans="1:68" s="9" customFormat="1" x14ac:dyDescent="0.35">
      <c r="A519" s="1" t="s">
        <v>901</v>
      </c>
      <c r="B519" s="1" t="s">
        <v>902</v>
      </c>
      <c r="C519" s="3" t="str">
        <f>_xlfn.XLOOKUP(B519,'[1]daily break down'!$D:$D,'[1]daily break down'!$E:$E,"")</f>
        <v>NORD-OUEST</v>
      </c>
      <c r="D519" s="1" t="s">
        <v>11</v>
      </c>
      <c r="E519" s="1" t="s">
        <v>12</v>
      </c>
      <c r="F519" s="3" t="s">
        <v>51</v>
      </c>
      <c r="G519" s="1" t="s">
        <v>903</v>
      </c>
      <c r="H519" s="40" t="str">
        <f>_xlfn.XLOOKUP(B519,[2]CALCULATION!$B:$B,[2]CALCULATION!$H:$H,"")</f>
        <v>NOKIA</v>
      </c>
      <c r="I519" s="34">
        <v>0.57265618558138631</v>
      </c>
      <c r="J519" s="34">
        <v>1.1432736800269281</v>
      </c>
      <c r="K519" s="34">
        <v>0.96975906011484536</v>
      </c>
      <c r="L519" s="34">
        <v>2.1402093980875015E-3</v>
      </c>
      <c r="M519" s="34">
        <v>1.3767092508487002</v>
      </c>
      <c r="N519" s="34">
        <v>1.9618586149134005E-3</v>
      </c>
      <c r="O519" s="34">
        <v>4.0128926214140223E-3</v>
      </c>
      <c r="P519" s="34">
        <v>1.9618586149134005E-3</v>
      </c>
      <c r="Q519" s="34">
        <v>0.45347171581031492</v>
      </c>
      <c r="R519" s="34">
        <v>0.91012470240984622</v>
      </c>
      <c r="S519" s="109">
        <v>1.7030426436065527</v>
      </c>
      <c r="T519" s="109">
        <f>_xlfn.XLOOKUP(B519,'[3]Nur des jours'!$B:$B,'[3]Nur des jours'!$U:$U,"")</f>
        <v>0.15448744838528342</v>
      </c>
      <c r="U519" s="109">
        <v>1.0685285424864597</v>
      </c>
      <c r="V519" s="109">
        <v>0.85030519386016734</v>
      </c>
      <c r="W519" s="109">
        <v>0.15448744838528342</v>
      </c>
      <c r="X519" s="109">
        <v>0</v>
      </c>
      <c r="Y519" s="109">
        <v>8.9175391586982075E-4</v>
      </c>
      <c r="Z519" s="109">
        <v>4.0360782232266974E-2</v>
      </c>
      <c r="AA519" s="109">
        <v>3.6561910550661622E-3</v>
      </c>
      <c r="AB519" s="109">
        <v>0</v>
      </c>
      <c r="AC519" s="109">
        <v>7.8184637642930516E-2</v>
      </c>
      <c r="AD519" s="109">
        <v>8.2611242014069525E-2</v>
      </c>
      <c r="AE519" s="109">
        <v>3.8898305810240473E-2</v>
      </c>
      <c r="AF519" s="109">
        <v>3.8898305810240473E-2</v>
      </c>
      <c r="AG519" s="57" t="str">
        <f>_xlfn.XLOOKUP(B519,[3]CALCULATION!$B:$B,[3]CALCULATION!$M:$M,"")</f>
        <v>Insecurity</v>
      </c>
      <c r="AH519" s="57"/>
      <c r="AI519" s="56" t="str" cm="1">
        <f t="array" ref="AI519">IFERROR(_xlfn.IFS(
AK519="MPR ISSUE","PDH",
AK519="BSS Hardware Issue","BSS",
AK519="Sites strategiques, MLL, Pylone, etc.","ENVTECH",
AK519="AKTIVCO DEFAUT GE &amp; POWER Cabinet","AKTIVCO",
AK519="AKTIVCO Coupure ENEO &amp; Baisse de tension","AKTIVCO GRID ONLY",
AK519="Coupure ENEO &amp; Baisse de tension","IHS GRID ONLY",
AK519="Defaut GE &amp; POWER Cabinet","IHS",
AK519="Sharing","Partners",
AK519="Sites strategiques &amp; DataCenter","SST &amp; DC",
AK519="Exclu","Exclu",
AK519="SAT","SAT",
AK519="SPARE-ISSUE","SPARE-ISSUE",
AK519="Fiber CAmtel","TRANS_FO_CAMTEL",
AK519="Fiber AOF","Fiber AOF",
AK519="Projet OCM (HUAWEI)","TRAVAUX-HUAWEI",
AK519="Projet OCM (NOKIA)","TRAVAUX-NOKIA",
AK519="ACCESS-ISSUE","ACCESS-ISSUE",
AK519="Projet OCM (ZTE, NOKIA, autres projets)","TRAVAUX OCM",
AK519="No root CAuse","No root cause",
AK519="ODU HS","PDH",
AK519="IP &amp; VLAN","PDH",
AK519="Warehouse HUAWEI","SPARE-ISSUE",
AK519="SPARE-HS","SPARE-ISSUE",
AK519="Power Telco","BSS",AK519="no impacts","no impacts"
),"")</f>
        <v>No root cause</v>
      </c>
      <c r="AJ519" s="56" t="str" cm="1">
        <f t="array" ref="AJ519">IFERROR(_xlfn.IFS(
AK519="MPR ISSUE","TX ISSUE",
AK519="BSS Hardware Issue","RAN ISSUE",
AK519="Sites strategiques, MLL, Pylone, etc.","ENVTECH",
AK519="AKTIVCO DEFAUT GE &amp; POWER Cabinet","POWER ISSUE",
AK519="AKTIVCO Coupure ENEO &amp; Baisse de tension","POWER ISSUE",
AK519="Coupure ENEO &amp; Baisse de tension","POWER ISSUE",
AK519="Defaut GE &amp; POWER Cabinet","POWER ISSUE",
AK519="Sharing","POWER ISSUE",
AK519="Sites strategiques &amp; DataCenter","POWER ISSUE",
AK519="Exclu","Exclu",
AK519="SAT","TX ISSUE",
AK519="SPARE-ISSUE","SPARE-ISSUE",
AK519="Fiber CAmtel","TX ISSUE",
AK519="Fiber AOF","TX ISSUE",
AK519="Projet OCM (HUAWEI)","TRAVAUX-HUAWEI",
AK519="Projet OCM (NOKIA)","TRAVAUX -NOKIA",
AK519="ACCESS-ISSUE","ACCESS-ISSUE",
AK519="Projet OCM (ZTE, NOKIA, autres projets)","TRAVAUX OCM",
AK519="No root CAuse","No root cause",
AK519="ODU HS","TX ISSUE",
AK519="IP &amp; VLAN","TX ISSUE",
AK519="Warehouse HUAWEI","SPARE-ISSUE",
AK519="SPARE-HS","SPARE-ISSUE",
AK519="Power Telco","RAN ISSUE",AK519="no impacts","no impacts"
),"")</f>
        <v>No root cause</v>
      </c>
      <c r="AK519" s="81" t="s">
        <v>5620</v>
      </c>
      <c r="AL519" s="56" t="str" cm="1">
        <f t="array" ref="AL519">IFERROR(_xlfn.IFS(
AK519="MPR ISSUE","ACTIVE",
AK519="BSS Hardware Issue","ACTIVE",
AK519="Sites strategiques, MLL, Pylone, etc.","PASSIVE",
AK519="AKTIVCO DEFAUT GE &amp; POWER Cabinet","PASSIVE",
AK519="AKTIVCO Coupure ENEO &amp; Baisse de tension","PASSIVE",
AK519="Coupure ENEO &amp; Baisse de tension","PASSIVE",
AK519="Defaut GE &amp; POWER Cabinet","PASSIVE",
AK519="Sharing","PASSIVE",
AK519="Sites strategiques &amp; DataCenter","PASSIVE",
AK519="Exclu","Exclu",
AK519="SAT","ACTIVE",
AK519="SPARE-ISSUE","SPARE-ISSUE",
AK519="Fiber CAmtel","ACTIVE",
AK519="Fiber AOF","ACTIVE",
AK519="Projet OCM (HUAWEI)","PLANNED WORKS",
AK519="Projet OCM (NOKIA)","PLANNED WORKS",
AK519="ACCESS-ISSUE","ACCESS-ISSUE",
AK519="Projet OCM (ZTE, NOKIA, autres projets)","PLANNED WORKS",
AK519="No root CAuse","No root cause",
AK519="ODU HS","ACTIVE",
AK519="IP &amp; VLAN","ACTIVE",
AK519="Warehouse HUAWEI","SPARE-ISSUE",
AK519="SPARE-HS","SPARE-ISSUE",
AK519="Power Telco","ACTIVE", AK519="no impacts","no impacts"
),"")</f>
        <v>No root cause</v>
      </c>
      <c r="AM519" s="108" t="s">
        <v>5537</v>
      </c>
      <c r="AN519" s="117" t="s">
        <v>902</v>
      </c>
      <c r="AP519" s="23" t="s">
        <v>5537</v>
      </c>
      <c r="AQ519" s="23" t="s">
        <v>5537</v>
      </c>
      <c r="AR519" s="7"/>
      <c r="AS519" s="6"/>
      <c r="AT519" s="7"/>
      <c r="AU519" s="3" t="s">
        <v>5537</v>
      </c>
      <c r="AV519" s="24" t="s">
        <v>5537</v>
      </c>
      <c r="AW519" s="24" t="s">
        <v>5537</v>
      </c>
      <c r="AX519" s="24" t="s">
        <v>5537</v>
      </c>
      <c r="AY519" s="24" t="s">
        <v>5537</v>
      </c>
      <c r="AZ519" s="24" t="s">
        <v>5537</v>
      </c>
      <c r="BA519" s="24" t="s">
        <v>5537</v>
      </c>
      <c r="BB519" s="24" t="s">
        <v>5537</v>
      </c>
      <c r="BC519" s="24" t="s">
        <v>5537</v>
      </c>
      <c r="BD519" s="24" t="s">
        <v>5537</v>
      </c>
      <c r="BE519" s="24" t="s">
        <v>5537</v>
      </c>
      <c r="BF519" s="24" t="s">
        <v>5537</v>
      </c>
      <c r="BG519" s="24" t="s">
        <v>5537</v>
      </c>
      <c r="BH519" s="24" t="s">
        <v>5537</v>
      </c>
      <c r="BI519" s="9" t="s">
        <v>5537</v>
      </c>
      <c r="BJ519" s="14"/>
      <c r="BK519" s="14" t="s">
        <v>5537</v>
      </c>
      <c r="BL519" s="14" t="str">
        <f>_xlfn.XLOOKUP(B519,'[4]cell downs 18042026 17h'!$B:$B,'[4]cell downs 18042026 17h'!$B:$B,"")</f>
        <v/>
      </c>
      <c r="BM519" s="14" t="str">
        <f>_xlfn.XLOOKUP(B519,'[5]Cells Huawei 19042026 15h'!$B:$B,'[5]Cells Huawei 19042026 15h'!$B:$B,"")</f>
        <v/>
      </c>
      <c r="BN519" s="9" t="str">
        <f>_xlfn.XLOOKUP(B519,'[6]cells down 19042026 9H40'!$B:$B,'[6]cells down 19042026 9H40'!$B:$B,"")</f>
        <v/>
      </c>
      <c r="BO519" s="9" t="s">
        <v>902</v>
      </c>
      <c r="BP519" s="9" t="s">
        <v>1129</v>
      </c>
    </row>
    <row r="520" spans="1:68" s="9" customFormat="1" x14ac:dyDescent="0.35">
      <c r="A520" s="1" t="s">
        <v>914</v>
      </c>
      <c r="B520" s="8" t="s">
        <v>915</v>
      </c>
      <c r="C520" s="3" t="str">
        <f>_xlfn.XLOOKUP(B520,'[1]daily break down'!$D:$D,'[1]daily break down'!$E:$E,"")</f>
        <v>LITTORAL</v>
      </c>
      <c r="D520" s="1" t="s">
        <v>11</v>
      </c>
      <c r="E520" s="1" t="s">
        <v>5483</v>
      </c>
      <c r="F520" s="3" t="s">
        <v>31</v>
      </c>
      <c r="G520" s="1" t="s">
        <v>916</v>
      </c>
      <c r="H520" s="40" t="str">
        <f>_xlfn.XLOOKUP(B520,[2]CALCULATION!$B:$B,[2]CALCULATION!$H:$H,"")</f>
        <v>NOKIA</v>
      </c>
      <c r="I520" s="34">
        <v>7.3887391716972659E-2</v>
      </c>
      <c r="J520" s="34">
        <v>5.6466134314848419E-2</v>
      </c>
      <c r="K520" s="34">
        <v>2.0725793416167426E-2</v>
      </c>
      <c r="L520" s="34">
        <v>3.7965734009434919E-2</v>
      </c>
      <c r="M520" s="34">
        <v>0.10852362566286917</v>
      </c>
      <c r="N520" s="34">
        <v>1.0165994640915717E-2</v>
      </c>
      <c r="O520" s="34">
        <v>1.3197957954873038E-2</v>
      </c>
      <c r="P520" s="34">
        <v>2.0961257709631829E-2</v>
      </c>
      <c r="Q520" s="34">
        <v>2.8536125307833927E-3</v>
      </c>
      <c r="R520" s="34">
        <v>1.9283958508832459E-2</v>
      </c>
      <c r="S520" s="109">
        <v>6.0639266279146446E-3</v>
      </c>
      <c r="T520" s="109">
        <f>_xlfn.XLOOKUP(B520,'[3]Nur des jours'!$B:$B,'[3]Nur des jours'!$U:$U,"")</f>
        <v>9.1850653334588448E-3</v>
      </c>
      <c r="U520" s="109">
        <v>1.4268062653917818E-3</v>
      </c>
      <c r="V520" s="109">
        <v>0</v>
      </c>
      <c r="W520" s="109">
        <v>9.1850653334588448E-3</v>
      </c>
      <c r="X520" s="109">
        <v>1.230620403900322E-2</v>
      </c>
      <c r="Y520" s="109">
        <v>1.4731774690169015E-2</v>
      </c>
      <c r="Z520" s="109">
        <v>5.7072250615666136E-3</v>
      </c>
      <c r="AA520" s="109">
        <v>0</v>
      </c>
      <c r="AB520" s="109">
        <v>0</v>
      </c>
      <c r="AC520" s="109">
        <v>7.1315380342034065E-2</v>
      </c>
      <c r="AD520" s="109">
        <v>8.3673766027112045E-2</v>
      </c>
      <c r="AE520" s="109">
        <v>3.8274078069131565E-2</v>
      </c>
      <c r="AF520" s="109">
        <v>3.8274078069131565E-2</v>
      </c>
      <c r="AG520" s="57" t="str">
        <f>_xlfn.XLOOKUP(B520,[3]CALCULATION!$B:$B,[3]CALCULATION!$M:$M,"")</f>
        <v>Operationnel</v>
      </c>
      <c r="AH520" s="57"/>
      <c r="AI520" s="56" t="str" cm="1">
        <f t="array" ref="AI520">IFERROR(_xlfn.IFS(
AK520="MPR ISSUE","PDH",
AK520="BSS Hardware Issue","BSS",
AK520="Sites strategiques, MLL, Pylone, etc.","ENVTECH",
AK520="AKTIVCO DEFAUT GE &amp; POWER Cabinet","AKTIVCO",
AK520="AKTIVCO Coupure ENEO &amp; Baisse de tension","AKTIVCO GRID ONLY",
AK520="Coupure ENEO &amp; Baisse de tension","IHS GRID ONLY",
AK520="Defaut GE &amp; POWER Cabinet","IHS",
AK520="Sharing","Partners",
AK520="Sites strategiques &amp; DataCenter","SST &amp; DC",
AK520="Exclu","Exclu",
AK520="SAT","SAT",
AK520="SPARE-ISSUE","SPARE-ISSUE",
AK520="Fiber CAmtel","TRANS_FO_CAMTEL",
AK520="Fiber AOF","Fiber AOF",
AK520="Projet OCM (HUAWEI)","TRAVAUX-HUAWEI",
AK520="Projet OCM (NOKIA)","TRAVAUX-NOKIA",
AK520="ACCESS-ISSUE","ACCESS-ISSUE",
AK520="Projet OCM (ZTE, NOKIA, autres projets)","TRAVAUX OCM",
AK520="No root CAuse","No root cause",
AK520="ODU HS","PDH",
AK520="IP &amp; VLAN","PDH",
AK520="Warehouse HUAWEI","SPARE-ISSUE",
AK520="SPARE-HS","SPARE-ISSUE",
AK520="Power Telco","BSS",AK520="no impacts","no impacts"
),"")</f>
        <v>No root cause</v>
      </c>
      <c r="AJ520" s="56" t="str" cm="1">
        <f t="array" ref="AJ520">IFERROR(_xlfn.IFS(
AK520="MPR ISSUE","TX ISSUE",
AK520="BSS Hardware Issue","RAN ISSUE",
AK520="Sites strategiques, MLL, Pylone, etc.","ENVTECH",
AK520="AKTIVCO DEFAUT GE &amp; POWER Cabinet","POWER ISSUE",
AK520="AKTIVCO Coupure ENEO &amp; Baisse de tension","POWER ISSUE",
AK520="Coupure ENEO &amp; Baisse de tension","POWER ISSUE",
AK520="Defaut GE &amp; POWER Cabinet","POWER ISSUE",
AK520="Sharing","POWER ISSUE",
AK520="Sites strategiques &amp; DataCenter","POWER ISSUE",
AK520="Exclu","Exclu",
AK520="SAT","TX ISSUE",
AK520="SPARE-ISSUE","SPARE-ISSUE",
AK520="Fiber CAmtel","TX ISSUE",
AK520="Fiber AOF","TX ISSUE",
AK520="Projet OCM (HUAWEI)","TRAVAUX-HUAWEI",
AK520="Projet OCM (NOKIA)","TRAVAUX -NOKIA",
AK520="ACCESS-ISSUE","ACCESS-ISSUE",
AK520="Projet OCM (ZTE, NOKIA, autres projets)","TRAVAUX OCM",
AK520="No root CAuse","No root cause",
AK520="ODU HS","TX ISSUE",
AK520="IP &amp; VLAN","TX ISSUE",
AK520="Warehouse HUAWEI","SPARE-ISSUE",
AK520="SPARE-HS","SPARE-ISSUE",
AK520="Power Telco","RAN ISSUE",AK520="no impacts","no impacts"
),"")</f>
        <v>No root cause</v>
      </c>
      <c r="AK520" s="81" t="s">
        <v>5620</v>
      </c>
      <c r="AL520" s="56" t="str" cm="1">
        <f t="array" ref="AL520">IFERROR(_xlfn.IFS(
AK520="MPR ISSUE","ACTIVE",
AK520="BSS Hardware Issue","ACTIVE",
AK520="Sites strategiques, MLL, Pylone, etc.","PASSIVE",
AK520="AKTIVCO DEFAUT GE &amp; POWER Cabinet","PASSIVE",
AK520="AKTIVCO Coupure ENEO &amp; Baisse de tension","PASSIVE",
AK520="Coupure ENEO &amp; Baisse de tension","PASSIVE",
AK520="Defaut GE &amp; POWER Cabinet","PASSIVE",
AK520="Sharing","PASSIVE",
AK520="Sites strategiques &amp; DataCenter","PASSIVE",
AK520="Exclu","Exclu",
AK520="SAT","ACTIVE",
AK520="SPARE-ISSUE","SPARE-ISSUE",
AK520="Fiber CAmtel","ACTIVE",
AK520="Fiber AOF","ACTIVE",
AK520="Projet OCM (HUAWEI)","PLANNED WORKS",
AK520="Projet OCM (NOKIA)","PLANNED WORKS",
AK520="ACCESS-ISSUE","ACCESS-ISSUE",
AK520="Projet OCM (ZTE, NOKIA, autres projets)","PLANNED WORKS",
AK520="No root CAuse","No root cause",
AK520="ODU HS","ACTIVE",
AK520="IP &amp; VLAN","ACTIVE",
AK520="Warehouse HUAWEI","SPARE-ISSUE",
AK520="SPARE-HS","SPARE-ISSUE",
AK520="Power Telco","ACTIVE", AK520="no impacts","no impacts"
),"")</f>
        <v>No root cause</v>
      </c>
      <c r="AM520" s="108" t="s">
        <v>5537</v>
      </c>
      <c r="AN520" s="117" t="s">
        <v>915</v>
      </c>
      <c r="AP520" s="23" t="s">
        <v>5537</v>
      </c>
      <c r="AQ520" s="23" t="s">
        <v>5537</v>
      </c>
      <c r="AR520" s="7"/>
      <c r="AS520" s="6"/>
      <c r="AT520" s="7"/>
      <c r="AU520" s="3" t="s">
        <v>5537</v>
      </c>
      <c r="AV520" s="24" t="s">
        <v>5537</v>
      </c>
      <c r="AW520" s="24" t="s">
        <v>5537</v>
      </c>
      <c r="AX520" s="24" t="s">
        <v>5537</v>
      </c>
      <c r="AY520" s="24" t="s">
        <v>5537</v>
      </c>
      <c r="AZ520" s="24" t="s">
        <v>5537</v>
      </c>
      <c r="BA520" s="24" t="s">
        <v>5537</v>
      </c>
      <c r="BB520" s="24" t="s">
        <v>5537</v>
      </c>
      <c r="BC520" s="24" t="s">
        <v>5537</v>
      </c>
      <c r="BD520" s="24" t="s">
        <v>5537</v>
      </c>
      <c r="BE520" s="24" t="s">
        <v>5537</v>
      </c>
      <c r="BF520" s="24" t="s">
        <v>5537</v>
      </c>
      <c r="BG520" s="24" t="s">
        <v>5537</v>
      </c>
      <c r="BH520" s="24" t="s">
        <v>5537</v>
      </c>
      <c r="BI520" s="9" t="s">
        <v>5537</v>
      </c>
      <c r="BJ520" s="14"/>
      <c r="BK520" s="14" t="s">
        <v>5537</v>
      </c>
      <c r="BL520" s="14" t="str">
        <f>_xlfn.XLOOKUP(B520,'[4]cell downs 18042026 17h'!$B:$B,'[4]cell downs 18042026 17h'!$B:$B,"")</f>
        <v/>
      </c>
      <c r="BM520" s="14" t="str">
        <f>_xlfn.XLOOKUP(B520,'[5]Cells Huawei 19042026 15h'!$B:$B,'[5]Cells Huawei 19042026 15h'!$B:$B,"")</f>
        <v/>
      </c>
      <c r="BN520" s="9" t="str">
        <f>_xlfn.XLOOKUP(B520,'[6]cells down 19042026 9H40'!$B:$B,'[6]cells down 19042026 9H40'!$B:$B,"")</f>
        <v/>
      </c>
      <c r="BO520" s="9" t="s">
        <v>915</v>
      </c>
      <c r="BP520" s="9" t="s">
        <v>12</v>
      </c>
    </row>
    <row r="521" spans="1:68" s="9" customFormat="1" x14ac:dyDescent="0.35">
      <c r="A521" s="1" t="s">
        <v>196</v>
      </c>
      <c r="B521" s="8" t="s">
        <v>197</v>
      </c>
      <c r="C521" s="3" t="str">
        <f>_xlfn.XLOOKUP(B521,'[1]daily break down'!$D:$D,'[1]daily break down'!$E:$E,"")</f>
        <v>Douala</v>
      </c>
      <c r="D521" s="1" t="s">
        <v>11</v>
      </c>
      <c r="E521" s="1" t="s">
        <v>12</v>
      </c>
      <c r="F521" s="3" t="s">
        <v>31</v>
      </c>
      <c r="G521" s="1" t="s">
        <v>32</v>
      </c>
      <c r="H521" s="41" t="str">
        <f>_xlfn.XLOOKUP(B521,[2]CALCULATION!$B:$B,[2]CALCULATION!$H:$H,"")</f>
        <v>ZTE</v>
      </c>
      <c r="I521" s="34">
        <v>0</v>
      </c>
      <c r="J521" s="34">
        <v>0</v>
      </c>
      <c r="K521" s="34">
        <v>0</v>
      </c>
      <c r="L521" s="34">
        <v>0</v>
      </c>
      <c r="M521" s="34">
        <v>26.782633912902032</v>
      </c>
      <c r="N521" s="34">
        <v>43.476499074002732</v>
      </c>
      <c r="O521" s="34">
        <v>0</v>
      </c>
      <c r="P521" s="34">
        <v>0</v>
      </c>
      <c r="Q521" s="34">
        <v>0</v>
      </c>
      <c r="R521" s="34">
        <v>0</v>
      </c>
      <c r="S521" s="109">
        <v>0</v>
      </c>
      <c r="T521" s="109">
        <f>_xlfn.XLOOKUP(B521,'[3]Nur des jours'!$B:$B,'[3]Nur des jours'!$U:$U,"")</f>
        <v>0</v>
      </c>
      <c r="U521" s="109">
        <v>0</v>
      </c>
      <c r="V521" s="109">
        <v>0</v>
      </c>
      <c r="W521" s="109">
        <v>0</v>
      </c>
      <c r="X521" s="109">
        <v>0</v>
      </c>
      <c r="Y521" s="109">
        <v>0</v>
      </c>
      <c r="Z521" s="109">
        <v>0</v>
      </c>
      <c r="AA521" s="109">
        <v>0</v>
      </c>
      <c r="AB521" s="109">
        <v>0</v>
      </c>
      <c r="AC521" s="109">
        <v>0</v>
      </c>
      <c r="AD521" s="109">
        <v>2.422554749737315E-2</v>
      </c>
      <c r="AE521" s="109">
        <v>3.5402630460030823E-2</v>
      </c>
      <c r="AF521" s="109">
        <v>3.5402630460030823E-2</v>
      </c>
      <c r="AG521" s="57" t="str">
        <f>_xlfn.XLOOKUP(B521,[3]CALCULATION!$B:$B,[3]CALCULATION!$M:$M,"")</f>
        <v>Operationnel</v>
      </c>
      <c r="AH521" s="57"/>
      <c r="AI521" s="56" t="str" cm="1">
        <f t="array" ref="AI521">IFERROR(_xlfn.IFS(
AK521="MPR ISSUE","PDH",
AK521="BSS Hardware Issue","BSS",
AK521="Sites strategiques, MLL, Pylone, etc.","ENVTECH",
AK521="AKTIVCO DEFAUT GE &amp; POWER Cabinet","AKTIVCO",
AK521="AKTIVCO Coupure ENEO &amp; Baisse de tension","AKTIVCO GRID ONLY",
AK521="Coupure ENEO &amp; Baisse de tension","IHS GRID ONLY",
AK521="Defaut GE &amp; POWER Cabinet","IHS",
AK521="Sharing","Partners",
AK521="Sites strategiques &amp; DataCenter","SST &amp; DC",
AK521="Exclu","Exclu",
AK521="SAT","SAT",
AK521="SPARE-ISSUE","SPARE-ISSUE",
AK521="Fiber CAmtel","TRANS_FO_CAMTEL",
AK521="Fiber AOF","Fiber AOF",
AK521="Projet OCM (HUAWEI)","TRAVAUX-HUAWEI",
AK521="Projet OCM (NOKIA)","TRAVAUX-NOKIA",
AK521="ACCESS-ISSUE","ACCESS-ISSUE",
AK521="Projet OCM (ZTE, NOKIA, autres projets)","TRAVAUX OCM",
AK521="No root CAuse","No root cause",
AK521="ODU HS","PDH",
AK521="IP &amp; VLAN","PDH",
AK521="Warehouse HUAWEI","SPARE-ISSUE",
AK521="SPARE-HS","SPARE-ISSUE",
AK521="Power Telco","BSS",AK521="no impacts","no impacts"
),"")</f>
        <v>No root cause</v>
      </c>
      <c r="AJ521" s="56" t="str" cm="1">
        <f t="array" ref="AJ521">IFERROR(_xlfn.IFS(
AK521="MPR ISSUE","TX ISSUE",
AK521="BSS Hardware Issue","RAN ISSUE",
AK521="Sites strategiques, MLL, Pylone, etc.","ENVTECH",
AK521="AKTIVCO DEFAUT GE &amp; POWER Cabinet","POWER ISSUE",
AK521="AKTIVCO Coupure ENEO &amp; Baisse de tension","POWER ISSUE",
AK521="Coupure ENEO &amp; Baisse de tension","POWER ISSUE",
AK521="Defaut GE &amp; POWER Cabinet","POWER ISSUE",
AK521="Sharing","POWER ISSUE",
AK521="Sites strategiques &amp; DataCenter","POWER ISSUE",
AK521="Exclu","Exclu",
AK521="SAT","TX ISSUE",
AK521="SPARE-ISSUE","SPARE-ISSUE",
AK521="Fiber CAmtel","TX ISSUE",
AK521="Fiber AOF","TX ISSUE",
AK521="Projet OCM (HUAWEI)","TRAVAUX-HUAWEI",
AK521="Projet OCM (NOKIA)","TRAVAUX -NOKIA",
AK521="ACCESS-ISSUE","ACCESS-ISSUE",
AK521="Projet OCM (ZTE, NOKIA, autres projets)","TRAVAUX OCM",
AK521="No root CAuse","No root cause",
AK521="ODU HS","TX ISSUE",
AK521="IP &amp; VLAN","TX ISSUE",
AK521="Warehouse HUAWEI","SPARE-ISSUE",
AK521="SPARE-HS","SPARE-ISSUE",
AK521="Power Telco","RAN ISSUE",AK521="no impacts","no impacts"
),"")</f>
        <v>No root cause</v>
      </c>
      <c r="AK521" s="81" t="s">
        <v>5620</v>
      </c>
      <c r="AL521" s="56" t="str" cm="1">
        <f t="array" ref="AL521">IFERROR(_xlfn.IFS(
AK521="MPR ISSUE","ACTIVE",
AK521="BSS Hardware Issue","ACTIVE",
AK521="Sites strategiques, MLL, Pylone, etc.","PASSIVE",
AK521="AKTIVCO DEFAUT GE &amp; POWER Cabinet","PASSIVE",
AK521="AKTIVCO Coupure ENEO &amp; Baisse de tension","PASSIVE",
AK521="Coupure ENEO &amp; Baisse de tension","PASSIVE",
AK521="Defaut GE &amp; POWER Cabinet","PASSIVE",
AK521="Sharing","PASSIVE",
AK521="Sites strategiques &amp; DataCenter","PASSIVE",
AK521="Exclu","Exclu",
AK521="SAT","ACTIVE",
AK521="SPARE-ISSUE","SPARE-ISSUE",
AK521="Fiber CAmtel","ACTIVE",
AK521="Fiber AOF","ACTIVE",
AK521="Projet OCM (HUAWEI)","PLANNED WORKS",
AK521="Projet OCM (NOKIA)","PLANNED WORKS",
AK521="ACCESS-ISSUE","ACCESS-ISSUE",
AK521="Projet OCM (ZTE, NOKIA, autres projets)","PLANNED WORKS",
AK521="No root CAuse","No root cause",
AK521="ODU HS","ACTIVE",
AK521="IP &amp; VLAN","ACTIVE",
AK521="Warehouse HUAWEI","SPARE-ISSUE",
AK521="SPARE-HS","SPARE-ISSUE",
AK521="Power Telco","ACTIVE", AK521="no impacts","no impacts"
),"")</f>
        <v>No root cause</v>
      </c>
      <c r="AM521" s="108" t="s">
        <v>5537</v>
      </c>
      <c r="AN521" s="117" t="s">
        <v>197</v>
      </c>
      <c r="AP521" s="23" t="s">
        <v>5537</v>
      </c>
      <c r="AQ521" s="23" t="s">
        <v>5537</v>
      </c>
      <c r="AR521" s="7"/>
      <c r="AS521" s="6"/>
      <c r="AT521" s="7"/>
      <c r="AU521" s="3" t="s">
        <v>5537</v>
      </c>
      <c r="AV521" s="24" t="s">
        <v>5537</v>
      </c>
      <c r="AW521" s="24" t="s">
        <v>5537</v>
      </c>
      <c r="AX521" s="24" t="s">
        <v>5537</v>
      </c>
      <c r="AY521" s="24" t="s">
        <v>5537</v>
      </c>
      <c r="AZ521" s="24" t="s">
        <v>5537</v>
      </c>
      <c r="BA521" s="24" t="s">
        <v>5537</v>
      </c>
      <c r="BB521" s="24" t="s">
        <v>5537</v>
      </c>
      <c r="BC521" s="24" t="s">
        <v>5537</v>
      </c>
      <c r="BD521" s="24" t="s">
        <v>5537</v>
      </c>
      <c r="BE521" s="24" t="s">
        <v>5537</v>
      </c>
      <c r="BF521" s="24" t="s">
        <v>5537</v>
      </c>
      <c r="BG521" s="24" t="s">
        <v>5537</v>
      </c>
      <c r="BH521" s="24" t="s">
        <v>5537</v>
      </c>
      <c r="BI521" s="9" t="s">
        <v>5537</v>
      </c>
      <c r="BJ521" s="14"/>
      <c r="BK521" s="14" t="s">
        <v>5537</v>
      </c>
      <c r="BL521" s="14" t="str">
        <f>_xlfn.XLOOKUP(B521,'[4]cell downs 18042026 17h'!$B:$B,'[4]cell downs 18042026 17h'!$B:$B,"")</f>
        <v/>
      </c>
      <c r="BM521" s="14" t="str">
        <f>_xlfn.XLOOKUP(B521,'[5]Cells Huawei 19042026 15h'!$B:$B,'[5]Cells Huawei 19042026 15h'!$B:$B,"")</f>
        <v/>
      </c>
      <c r="BN521" s="9" t="str">
        <f>_xlfn.XLOOKUP(B521,'[6]cells down 19042026 9H40'!$B:$B,'[6]cells down 19042026 9H40'!$B:$B,"")</f>
        <v/>
      </c>
      <c r="BO521" s="9" t="s">
        <v>197</v>
      </c>
      <c r="BP521" s="9" t="s">
        <v>5459</v>
      </c>
    </row>
    <row r="522" spans="1:68" s="9" customFormat="1" x14ac:dyDescent="0.35">
      <c r="A522" s="2" t="s">
        <v>786</v>
      </c>
      <c r="B522" s="8" t="s">
        <v>787</v>
      </c>
      <c r="C522" s="3" t="str">
        <f>_xlfn.XLOOKUP(B522,'[1]daily break down'!$D:$D,'[1]daily break down'!$E:$E,"")</f>
        <v>SUD-OUEST</v>
      </c>
      <c r="D522" s="1" t="s">
        <v>11</v>
      </c>
      <c r="E522" s="1" t="s">
        <v>12</v>
      </c>
      <c r="F522" s="3" t="s">
        <v>13</v>
      </c>
      <c r="G522" s="1" t="s">
        <v>788</v>
      </c>
      <c r="H522" s="40" t="str">
        <f>_xlfn.XLOOKUP(B522,[2]CALCULATION!$B:$B,[2]CALCULATION!$H:$H,"")</f>
        <v>NOKIA</v>
      </c>
      <c r="I522" s="34">
        <v>0</v>
      </c>
      <c r="J522" s="34">
        <v>9.693078972476326E-3</v>
      </c>
      <c r="K522" s="34">
        <v>0</v>
      </c>
      <c r="L522" s="34">
        <v>0</v>
      </c>
      <c r="M522" s="34">
        <v>0</v>
      </c>
      <c r="N522" s="34">
        <v>0</v>
      </c>
      <c r="O522" s="34">
        <v>4.6892229631513273E-2</v>
      </c>
      <c r="P522" s="34">
        <v>0</v>
      </c>
      <c r="Q522" s="34">
        <v>0</v>
      </c>
      <c r="R522" s="34">
        <v>0</v>
      </c>
      <c r="S522" s="109">
        <v>0</v>
      </c>
      <c r="T522" s="109">
        <f>_xlfn.XLOOKUP(B522,'[3]Nur des jours'!$B:$B,'[3]Nur des jours'!$U:$U,"")</f>
        <v>0.12118935716670509</v>
      </c>
      <c r="U522" s="109">
        <v>0</v>
      </c>
      <c r="V522" s="109">
        <v>0</v>
      </c>
      <c r="W522" s="109">
        <v>0.12118935716670509</v>
      </c>
      <c r="X522" s="109">
        <v>0</v>
      </c>
      <c r="Y522" s="109">
        <v>2.061735053490979E-2</v>
      </c>
      <c r="Z522" s="109">
        <v>0</v>
      </c>
      <c r="AA522" s="109">
        <v>0</v>
      </c>
      <c r="AB522" s="109">
        <v>0</v>
      </c>
      <c r="AC522" s="109">
        <v>1.0616124919567241E-2</v>
      </c>
      <c r="AD522" s="109">
        <v>0.10704929431405158</v>
      </c>
      <c r="AE522" s="109">
        <v>3.7453664466531436E-2</v>
      </c>
      <c r="AF522" s="109">
        <v>3.7453664466531436E-2</v>
      </c>
      <c r="AG522" s="57" t="str">
        <f>_xlfn.XLOOKUP(B522,[3]CALCULATION!$B:$B,[3]CALCULATION!$M:$M,"")</f>
        <v>Insecurity</v>
      </c>
      <c r="AH522" s="57"/>
      <c r="AI522" s="56" t="str" cm="1">
        <f t="array" ref="AI522">IFERROR(_xlfn.IFS(
AK522="MPR ISSUE","PDH",
AK522="BSS Hardware Issue","BSS",
AK522="Sites strategiques, MLL, Pylone, etc.","ENVTECH",
AK522="AKTIVCO DEFAUT GE &amp; POWER Cabinet","AKTIVCO",
AK522="AKTIVCO Coupure ENEO &amp; Baisse de tension","AKTIVCO GRID ONLY",
AK522="Coupure ENEO &amp; Baisse de tension","IHS GRID ONLY",
AK522="Defaut GE &amp; POWER Cabinet","IHS",
AK522="Sharing","Partners",
AK522="Sites strategiques &amp; DataCenter","SST &amp; DC",
AK522="Exclu","Exclu",
AK522="SAT","SAT",
AK522="SPARE-ISSUE","SPARE-ISSUE",
AK522="Fiber CAmtel","TRANS_FO_CAMTEL",
AK522="Fiber AOF","Fiber AOF",
AK522="Projet OCM (HUAWEI)","TRAVAUX-HUAWEI",
AK522="Projet OCM (NOKIA)","TRAVAUX-NOKIA",
AK522="ACCESS-ISSUE","ACCESS-ISSUE",
AK522="Projet OCM (ZTE, NOKIA, autres projets)","TRAVAUX OCM",
AK522="No root CAuse","No root cause",
AK522="ODU HS","PDH",
AK522="IP &amp; VLAN","PDH",
AK522="Warehouse HUAWEI","SPARE-ISSUE",
AK522="SPARE-HS","SPARE-ISSUE",
AK522="Power Telco","BSS",AK522="no impacts","no impacts"
),"")</f>
        <v>No root cause</v>
      </c>
      <c r="AJ522" s="56" t="str" cm="1">
        <f t="array" ref="AJ522">IFERROR(_xlfn.IFS(
AK522="MPR ISSUE","TX ISSUE",
AK522="BSS Hardware Issue","RAN ISSUE",
AK522="Sites strategiques, MLL, Pylone, etc.","ENVTECH",
AK522="AKTIVCO DEFAUT GE &amp; POWER Cabinet","POWER ISSUE",
AK522="AKTIVCO Coupure ENEO &amp; Baisse de tension","POWER ISSUE",
AK522="Coupure ENEO &amp; Baisse de tension","POWER ISSUE",
AK522="Defaut GE &amp; POWER Cabinet","POWER ISSUE",
AK522="Sharing","POWER ISSUE",
AK522="Sites strategiques &amp; DataCenter","POWER ISSUE",
AK522="Exclu","Exclu",
AK522="SAT","TX ISSUE",
AK522="SPARE-ISSUE","SPARE-ISSUE",
AK522="Fiber CAmtel","TX ISSUE",
AK522="Fiber AOF","TX ISSUE",
AK522="Projet OCM (HUAWEI)","TRAVAUX-HUAWEI",
AK522="Projet OCM (NOKIA)","TRAVAUX -NOKIA",
AK522="ACCESS-ISSUE","ACCESS-ISSUE",
AK522="Projet OCM (ZTE, NOKIA, autres projets)","TRAVAUX OCM",
AK522="No root CAuse","No root cause",
AK522="ODU HS","TX ISSUE",
AK522="IP &amp; VLAN","TX ISSUE",
AK522="Warehouse HUAWEI","SPARE-ISSUE",
AK522="SPARE-HS","SPARE-ISSUE",
AK522="Power Telco","RAN ISSUE",AK522="no impacts","no impacts"
),"")</f>
        <v>No root cause</v>
      </c>
      <c r="AK522" s="81" t="s">
        <v>5620</v>
      </c>
      <c r="AL522" s="56" t="str" cm="1">
        <f t="array" ref="AL522">IFERROR(_xlfn.IFS(
AK522="MPR ISSUE","ACTIVE",
AK522="BSS Hardware Issue","ACTIVE",
AK522="Sites strategiques, MLL, Pylone, etc.","PASSIVE",
AK522="AKTIVCO DEFAUT GE &amp; POWER Cabinet","PASSIVE",
AK522="AKTIVCO Coupure ENEO &amp; Baisse de tension","PASSIVE",
AK522="Coupure ENEO &amp; Baisse de tension","PASSIVE",
AK522="Defaut GE &amp; POWER Cabinet","PASSIVE",
AK522="Sharing","PASSIVE",
AK522="Sites strategiques &amp; DataCenter","PASSIVE",
AK522="Exclu","Exclu",
AK522="SAT","ACTIVE",
AK522="SPARE-ISSUE","SPARE-ISSUE",
AK522="Fiber CAmtel","ACTIVE",
AK522="Fiber AOF","ACTIVE",
AK522="Projet OCM (HUAWEI)","PLANNED WORKS",
AK522="Projet OCM (NOKIA)","PLANNED WORKS",
AK522="ACCESS-ISSUE","ACCESS-ISSUE",
AK522="Projet OCM (ZTE, NOKIA, autres projets)","PLANNED WORKS",
AK522="No root CAuse","No root cause",
AK522="ODU HS","ACTIVE",
AK522="IP &amp; VLAN","ACTIVE",
AK522="Warehouse HUAWEI","SPARE-ISSUE",
AK522="SPARE-HS","SPARE-ISSUE",
AK522="Power Telco","ACTIVE", AK522="no impacts","no impacts"
),"")</f>
        <v>No root cause</v>
      </c>
      <c r="AM522" s="108" t="s">
        <v>5537</v>
      </c>
      <c r="AN522" s="117" t="s">
        <v>787</v>
      </c>
      <c r="AP522" s="23" t="s">
        <v>5537</v>
      </c>
      <c r="AQ522" s="23" t="s">
        <v>5537</v>
      </c>
      <c r="AR522" s="7"/>
      <c r="AS522" s="6"/>
      <c r="AT522" s="7"/>
      <c r="AU522" s="3" t="s">
        <v>5537</v>
      </c>
      <c r="AV522" s="24" t="s">
        <v>5537</v>
      </c>
      <c r="AW522" s="24" t="s">
        <v>5537</v>
      </c>
      <c r="AX522" s="24" t="s">
        <v>5537</v>
      </c>
      <c r="AY522" s="24" t="s">
        <v>5537</v>
      </c>
      <c r="AZ522" s="24" t="s">
        <v>5537</v>
      </c>
      <c r="BA522" s="24" t="s">
        <v>5537</v>
      </c>
      <c r="BB522" s="24" t="s">
        <v>5537</v>
      </c>
      <c r="BC522" s="24" t="s">
        <v>5537</v>
      </c>
      <c r="BD522" s="24" t="s">
        <v>5537</v>
      </c>
      <c r="BE522" s="24" t="s">
        <v>5537</v>
      </c>
      <c r="BF522" s="24" t="s">
        <v>5537</v>
      </c>
      <c r="BG522" s="24" t="s">
        <v>5537</v>
      </c>
      <c r="BH522" s="24" t="s">
        <v>5537</v>
      </c>
      <c r="BI522" s="9" t="s">
        <v>5537</v>
      </c>
      <c r="BJ522" s="14"/>
      <c r="BK522" s="14" t="s">
        <v>5537</v>
      </c>
      <c r="BL522" s="14" t="str">
        <f>_xlfn.XLOOKUP(B522,'[4]cell downs 18042026 17h'!$B:$B,'[4]cell downs 18042026 17h'!$B:$B,"")</f>
        <v/>
      </c>
      <c r="BM522" s="14" t="str">
        <f>_xlfn.XLOOKUP(B522,'[5]Cells Huawei 19042026 15h'!$B:$B,'[5]Cells Huawei 19042026 15h'!$B:$B,"")</f>
        <v/>
      </c>
      <c r="BN522" s="9" t="str">
        <f>_xlfn.XLOOKUP(B522,'[6]cells down 19042026 9H40'!$B:$B,'[6]cells down 19042026 9H40'!$B:$B,"")</f>
        <v/>
      </c>
      <c r="BO522" s="9" t="s">
        <v>787</v>
      </c>
      <c r="BP522" s="9" t="s">
        <v>1129</v>
      </c>
    </row>
    <row r="523" spans="1:68" s="9" customFormat="1" x14ac:dyDescent="0.35">
      <c r="A523" s="1" t="s">
        <v>3403</v>
      </c>
      <c r="B523" s="8" t="s">
        <v>3404</v>
      </c>
      <c r="C523" s="3" t="str">
        <f>_xlfn.XLOOKUP(B523,'[1]daily break down'!$D:$D,'[1]daily break down'!$E:$E,"")</f>
        <v>LITTORAL</v>
      </c>
      <c r="D523" s="1" t="s">
        <v>11</v>
      </c>
      <c r="E523" s="1" t="s">
        <v>12</v>
      </c>
      <c r="F523" s="3" t="s">
        <v>31</v>
      </c>
      <c r="G523" s="1" t="s">
        <v>3403</v>
      </c>
      <c r="H523" s="41" t="str">
        <f>_xlfn.XLOOKUP(B523,[2]CALCULATION!$B:$B,[2]CALCULATION!$H:$H,"")</f>
        <v>ZTE</v>
      </c>
      <c r="I523" s="34">
        <v>0</v>
      </c>
      <c r="J523" s="34">
        <v>0</v>
      </c>
      <c r="K523" s="34">
        <v>0</v>
      </c>
      <c r="L523" s="34">
        <v>0</v>
      </c>
      <c r="M523" s="34">
        <v>3.2103140971312638E-4</v>
      </c>
      <c r="N523" s="34">
        <v>0</v>
      </c>
      <c r="O523" s="34">
        <v>0</v>
      </c>
      <c r="P523" s="34">
        <v>0</v>
      </c>
      <c r="Q523" s="34">
        <v>0</v>
      </c>
      <c r="R523" s="34">
        <v>0</v>
      </c>
      <c r="S523" s="109">
        <v>0</v>
      </c>
      <c r="T523" s="109">
        <f>_xlfn.XLOOKUP(B523,'[3]Nur des jours'!$B:$B,'[3]Nur des jours'!$U:$U,"")</f>
        <v>0</v>
      </c>
      <c r="U523" s="109">
        <v>0</v>
      </c>
      <c r="V523" s="109">
        <v>0</v>
      </c>
      <c r="W523" s="109">
        <v>0</v>
      </c>
      <c r="X523" s="109">
        <v>0</v>
      </c>
      <c r="Y523" s="109">
        <v>0</v>
      </c>
      <c r="Z523" s="109">
        <v>0</v>
      </c>
      <c r="AA523" s="109">
        <v>3.6847271803739944E-2</v>
      </c>
      <c r="AB523" s="109">
        <v>0</v>
      </c>
      <c r="AC523" s="109">
        <v>0</v>
      </c>
      <c r="AD523" s="109">
        <v>6.8904682245818666E-2</v>
      </c>
      <c r="AE523" s="109">
        <v>3.7043457665231219E-2</v>
      </c>
      <c r="AF523" s="109">
        <v>3.7043457665231219E-2</v>
      </c>
      <c r="AG523" s="57" t="str">
        <f>_xlfn.XLOOKUP(B523,[3]CALCULATION!$B:$B,[3]CALCULATION!$M:$M,"")</f>
        <v>Operationnel</v>
      </c>
      <c r="AH523" s="57"/>
      <c r="AI523" s="56" t="str" cm="1">
        <f t="array" ref="AI523">IFERROR(_xlfn.IFS(
AK523="MPR ISSUE","PDH",
AK523="BSS Hardware Issue","BSS",
AK523="Sites strategiques, MLL, Pylone, etc.","ENVTECH",
AK523="AKTIVCO DEFAUT GE &amp; POWER Cabinet","AKTIVCO",
AK523="AKTIVCO Coupure ENEO &amp; Baisse de tension","AKTIVCO GRID ONLY",
AK523="Coupure ENEO &amp; Baisse de tension","IHS GRID ONLY",
AK523="Defaut GE &amp; POWER Cabinet","IHS",
AK523="Sharing","Partners",
AK523="Sites strategiques &amp; DataCenter","SST &amp; DC",
AK523="Exclu","Exclu",
AK523="SAT","SAT",
AK523="SPARE-ISSUE","SPARE-ISSUE",
AK523="Fiber CAmtel","TRANS_FO_CAMTEL",
AK523="Fiber AOF","Fiber AOF",
AK523="Projet OCM (HUAWEI)","TRAVAUX-HUAWEI",
AK523="Projet OCM (NOKIA)","TRAVAUX-NOKIA",
AK523="ACCESS-ISSUE","ACCESS-ISSUE",
AK523="Projet OCM (ZTE, NOKIA, autres projets)","TRAVAUX OCM",
AK523="No root CAuse","No root cause",
AK523="ODU HS","PDH",
AK523="IP &amp; VLAN","PDH",
AK523="Warehouse HUAWEI","SPARE-ISSUE",
AK523="SPARE-HS","SPARE-ISSUE",
AK523="Power Telco","BSS",AK523="no impacts","no impacts"
),"")</f>
        <v>No root cause</v>
      </c>
      <c r="AJ523" s="56" t="str" cm="1">
        <f t="array" ref="AJ523">IFERROR(_xlfn.IFS(
AK523="MPR ISSUE","TX ISSUE",
AK523="BSS Hardware Issue","RAN ISSUE",
AK523="Sites strategiques, MLL, Pylone, etc.","ENVTECH",
AK523="AKTIVCO DEFAUT GE &amp; POWER Cabinet","POWER ISSUE",
AK523="AKTIVCO Coupure ENEO &amp; Baisse de tension","POWER ISSUE",
AK523="Coupure ENEO &amp; Baisse de tension","POWER ISSUE",
AK523="Defaut GE &amp; POWER Cabinet","POWER ISSUE",
AK523="Sharing","POWER ISSUE",
AK523="Sites strategiques &amp; DataCenter","POWER ISSUE",
AK523="Exclu","Exclu",
AK523="SAT","TX ISSUE",
AK523="SPARE-ISSUE","SPARE-ISSUE",
AK523="Fiber CAmtel","TX ISSUE",
AK523="Fiber AOF","TX ISSUE",
AK523="Projet OCM (HUAWEI)","TRAVAUX-HUAWEI",
AK523="Projet OCM (NOKIA)","TRAVAUX -NOKIA",
AK523="ACCESS-ISSUE","ACCESS-ISSUE",
AK523="Projet OCM (ZTE, NOKIA, autres projets)","TRAVAUX OCM",
AK523="No root CAuse","No root cause",
AK523="ODU HS","TX ISSUE",
AK523="IP &amp; VLAN","TX ISSUE",
AK523="Warehouse HUAWEI","SPARE-ISSUE",
AK523="SPARE-HS","SPARE-ISSUE",
AK523="Power Telco","RAN ISSUE",AK523="no impacts","no impacts"
),"")</f>
        <v>No root cause</v>
      </c>
      <c r="AK523" s="81" t="s">
        <v>5620</v>
      </c>
      <c r="AL523" s="56" t="str" cm="1">
        <f t="array" ref="AL523">IFERROR(_xlfn.IFS(
AK523="MPR ISSUE","ACTIVE",
AK523="BSS Hardware Issue","ACTIVE",
AK523="Sites strategiques, MLL, Pylone, etc.","PASSIVE",
AK523="AKTIVCO DEFAUT GE &amp; POWER Cabinet","PASSIVE",
AK523="AKTIVCO Coupure ENEO &amp; Baisse de tension","PASSIVE",
AK523="Coupure ENEO &amp; Baisse de tension","PASSIVE",
AK523="Defaut GE &amp; POWER Cabinet","PASSIVE",
AK523="Sharing","PASSIVE",
AK523="Sites strategiques &amp; DataCenter","PASSIVE",
AK523="Exclu","Exclu",
AK523="SAT","ACTIVE",
AK523="SPARE-ISSUE","SPARE-ISSUE",
AK523="Fiber CAmtel","ACTIVE",
AK523="Fiber AOF","ACTIVE",
AK523="Projet OCM (HUAWEI)","PLANNED WORKS",
AK523="Projet OCM (NOKIA)","PLANNED WORKS",
AK523="ACCESS-ISSUE","ACCESS-ISSUE",
AK523="Projet OCM (ZTE, NOKIA, autres projets)","PLANNED WORKS",
AK523="No root CAuse","No root cause",
AK523="ODU HS","ACTIVE",
AK523="IP &amp; VLAN","ACTIVE",
AK523="Warehouse HUAWEI","SPARE-ISSUE",
AK523="SPARE-HS","SPARE-ISSUE",
AK523="Power Telco","ACTIVE", AK523="no impacts","no impacts"
),"")</f>
        <v>No root cause</v>
      </c>
      <c r="AM523" s="108" t="s">
        <v>5537</v>
      </c>
      <c r="AN523" s="117" t="s">
        <v>3404</v>
      </c>
      <c r="AP523" s="23" t="s">
        <v>5537</v>
      </c>
      <c r="AQ523" s="23" t="s">
        <v>5537</v>
      </c>
      <c r="AR523" s="7"/>
      <c r="AS523" s="6"/>
      <c r="AT523" s="7"/>
      <c r="AU523" s="3" t="s">
        <v>5537</v>
      </c>
      <c r="AV523" s="24" t="s">
        <v>5537</v>
      </c>
      <c r="AW523" s="24" t="s">
        <v>5537</v>
      </c>
      <c r="AX523" s="24" t="s">
        <v>5537</v>
      </c>
      <c r="AY523" s="24" t="s">
        <v>5537</v>
      </c>
      <c r="AZ523" s="24" t="s">
        <v>5537</v>
      </c>
      <c r="BA523" s="24" t="s">
        <v>5537</v>
      </c>
      <c r="BB523" s="24" t="s">
        <v>5537</v>
      </c>
      <c r="BC523" s="24" t="s">
        <v>5537</v>
      </c>
      <c r="BD523" s="24" t="s">
        <v>5537</v>
      </c>
      <c r="BE523" s="24" t="s">
        <v>5537</v>
      </c>
      <c r="BF523" s="24" t="s">
        <v>5537</v>
      </c>
      <c r="BG523" s="24" t="s">
        <v>5537</v>
      </c>
      <c r="BH523" s="24" t="s">
        <v>5537</v>
      </c>
      <c r="BI523" s="9" t="s">
        <v>5537</v>
      </c>
      <c r="BJ523" s="14"/>
      <c r="BK523" s="14" t="s">
        <v>5537</v>
      </c>
      <c r="BL523" s="14" t="str">
        <f>_xlfn.XLOOKUP(B523,'[4]cell downs 18042026 17h'!$B:$B,'[4]cell downs 18042026 17h'!$B:$B,"")</f>
        <v/>
      </c>
      <c r="BM523" s="14" t="str">
        <f>_xlfn.XLOOKUP(B523,'[5]Cells Huawei 19042026 15h'!$B:$B,'[5]Cells Huawei 19042026 15h'!$B:$B,"")</f>
        <v/>
      </c>
      <c r="BN523" s="9" t="str">
        <f>_xlfn.XLOOKUP(B523,'[6]cells down 19042026 9H40'!$B:$B,'[6]cells down 19042026 9H40'!$B:$B,"")</f>
        <v/>
      </c>
      <c r="BO523" s="9" t="s">
        <v>3404</v>
      </c>
      <c r="BP523" s="9" t="s">
        <v>12</v>
      </c>
    </row>
    <row r="524" spans="1:68" s="9" customFormat="1" x14ac:dyDescent="0.35">
      <c r="A524" s="1" t="s">
        <v>1137</v>
      </c>
      <c r="B524" s="8" t="s">
        <v>1138</v>
      </c>
      <c r="C524" s="3" t="str">
        <f>_xlfn.XLOOKUP(B524,'[1]daily break down'!$D:$D,'[1]daily break down'!$E:$E,"")</f>
        <v>EXTREME-NORD</v>
      </c>
      <c r="D524" s="1" t="s">
        <v>11</v>
      </c>
      <c r="E524" s="1" t="s">
        <v>66</v>
      </c>
      <c r="F524" s="3" t="s">
        <v>55</v>
      </c>
      <c r="G524" s="1" t="s">
        <v>1137</v>
      </c>
      <c r="H524" s="40" t="str">
        <f>_xlfn.XLOOKUP(B524,[2]CALCULATION!$B:$B,[2]CALCULATION!$H:$H,"")</f>
        <v>NOKIA</v>
      </c>
      <c r="I524" s="34">
        <v>2.8781444999645496</v>
      </c>
      <c r="J524" s="34">
        <v>6.3318192273994402E-3</v>
      </c>
      <c r="K524" s="34">
        <v>0.156058957390524</v>
      </c>
      <c r="L524" s="34">
        <v>3.8347637574391719E-3</v>
      </c>
      <c r="M524" s="34">
        <v>1.4982332819761775E-2</v>
      </c>
      <c r="N524" s="34">
        <v>0.17108717195972264</v>
      </c>
      <c r="O524" s="34">
        <v>0.20728013653764962</v>
      </c>
      <c r="P524" s="34">
        <v>0.10301278108390156</v>
      </c>
      <c r="Q524" s="34">
        <v>3.792862560281364E-2</v>
      </c>
      <c r="R524" s="34">
        <v>4.7979137244237365E-2</v>
      </c>
      <c r="S524" s="109">
        <v>0.68210595860229317</v>
      </c>
      <c r="T524" s="109">
        <f>_xlfn.XLOOKUP(B524,'[3]Nur des jours'!$B:$B,'[3]Nur des jours'!$U:$U,"")</f>
        <v>2.7647571342348473E-3</v>
      </c>
      <c r="U524" s="109">
        <v>0</v>
      </c>
      <c r="V524" s="109">
        <v>0.24627156105439338</v>
      </c>
      <c r="W524" s="109">
        <v>2.7647571342348473E-3</v>
      </c>
      <c r="X524" s="109">
        <v>9.7737725843695025E-3</v>
      </c>
      <c r="Y524" s="109">
        <v>3.2282745856006073E-2</v>
      </c>
      <c r="Z524" s="109">
        <v>6.9218976293045575E-2</v>
      </c>
      <c r="AA524" s="109">
        <v>5.9572609069053047E-2</v>
      </c>
      <c r="AB524" s="109">
        <v>6.3851954395613897E-3</v>
      </c>
      <c r="AC524" s="109">
        <v>4.8709279042720287E-2</v>
      </c>
      <c r="AD524" s="109">
        <v>8.8720755089064782E-2</v>
      </c>
      <c r="AE524" s="109">
        <v>3.6740261333835497E-2</v>
      </c>
      <c r="AF524" s="109">
        <v>3.6740261333835497E-2</v>
      </c>
      <c r="AG524" s="57" t="str">
        <f>_xlfn.XLOOKUP(B524,[3]CALCULATION!$B:$B,[3]CALCULATION!$M:$M,"")</f>
        <v>Insecurity</v>
      </c>
      <c r="AH524" s="57"/>
      <c r="AI524" s="56" t="str" cm="1">
        <f t="array" ref="AI524">IFERROR(_xlfn.IFS(
AK524="MPR ISSUE","PDH",
AK524="BSS Hardware Issue","BSS",
AK524="Sites strategiques, MLL, Pylone, etc.","ENVTECH",
AK524="AKTIVCO DEFAUT GE &amp; POWER Cabinet","AKTIVCO",
AK524="AKTIVCO Coupure ENEO &amp; Baisse de tension","AKTIVCO GRID ONLY",
AK524="Coupure ENEO &amp; Baisse de tension","IHS GRID ONLY",
AK524="Defaut GE &amp; POWER Cabinet","IHS",
AK524="Sharing","Partners",
AK524="Sites strategiques &amp; DataCenter","SST &amp; DC",
AK524="Exclu","Exclu",
AK524="SAT","SAT",
AK524="SPARE-ISSUE","SPARE-ISSUE",
AK524="Fiber CAmtel","TRANS_FO_CAMTEL",
AK524="Fiber AOF","Fiber AOF",
AK524="Projet OCM (HUAWEI)","TRAVAUX-HUAWEI",
AK524="Projet OCM (NOKIA)","TRAVAUX-NOKIA",
AK524="ACCESS-ISSUE","ACCESS-ISSUE",
AK524="Projet OCM (ZTE, NOKIA, autres projets)","TRAVAUX OCM",
AK524="No root CAuse","No root cause",
AK524="ODU HS","PDH",
AK524="IP &amp; VLAN","PDH",
AK524="Warehouse HUAWEI","SPARE-ISSUE",
AK524="SPARE-HS","SPARE-ISSUE",
AK524="Power Telco","BSS",AK524="no impacts","no impacts"
),"")</f>
        <v>No root cause</v>
      </c>
      <c r="AJ524" s="56" t="str" cm="1">
        <f t="array" ref="AJ524">IFERROR(_xlfn.IFS(
AK524="MPR ISSUE","TX ISSUE",
AK524="BSS Hardware Issue","RAN ISSUE",
AK524="Sites strategiques, MLL, Pylone, etc.","ENVTECH",
AK524="AKTIVCO DEFAUT GE &amp; POWER Cabinet","POWER ISSUE",
AK524="AKTIVCO Coupure ENEO &amp; Baisse de tension","POWER ISSUE",
AK524="Coupure ENEO &amp; Baisse de tension","POWER ISSUE",
AK524="Defaut GE &amp; POWER Cabinet","POWER ISSUE",
AK524="Sharing","POWER ISSUE",
AK524="Sites strategiques &amp; DataCenter","POWER ISSUE",
AK524="Exclu","Exclu",
AK524="SAT","TX ISSUE",
AK524="SPARE-ISSUE","SPARE-ISSUE",
AK524="Fiber CAmtel","TX ISSUE",
AK524="Fiber AOF","TX ISSUE",
AK524="Projet OCM (HUAWEI)","TRAVAUX-HUAWEI",
AK524="Projet OCM (NOKIA)","TRAVAUX -NOKIA",
AK524="ACCESS-ISSUE","ACCESS-ISSUE",
AK524="Projet OCM (ZTE, NOKIA, autres projets)","TRAVAUX OCM",
AK524="No root CAuse","No root cause",
AK524="ODU HS","TX ISSUE",
AK524="IP &amp; VLAN","TX ISSUE",
AK524="Warehouse HUAWEI","SPARE-ISSUE",
AK524="SPARE-HS","SPARE-ISSUE",
AK524="Power Telco","RAN ISSUE",AK524="no impacts","no impacts"
),"")</f>
        <v>No root cause</v>
      </c>
      <c r="AK524" s="81" t="s">
        <v>5620</v>
      </c>
      <c r="AL524" s="56" t="str" cm="1">
        <f t="array" ref="AL524">IFERROR(_xlfn.IFS(
AK524="MPR ISSUE","ACTIVE",
AK524="BSS Hardware Issue","ACTIVE",
AK524="Sites strategiques, MLL, Pylone, etc.","PASSIVE",
AK524="AKTIVCO DEFAUT GE &amp; POWER Cabinet","PASSIVE",
AK524="AKTIVCO Coupure ENEO &amp; Baisse de tension","PASSIVE",
AK524="Coupure ENEO &amp; Baisse de tension","PASSIVE",
AK524="Defaut GE &amp; POWER Cabinet","PASSIVE",
AK524="Sharing","PASSIVE",
AK524="Sites strategiques &amp; DataCenter","PASSIVE",
AK524="Exclu","Exclu",
AK524="SAT","ACTIVE",
AK524="SPARE-ISSUE","SPARE-ISSUE",
AK524="Fiber CAmtel","ACTIVE",
AK524="Fiber AOF","ACTIVE",
AK524="Projet OCM (HUAWEI)","PLANNED WORKS",
AK524="Projet OCM (NOKIA)","PLANNED WORKS",
AK524="ACCESS-ISSUE","ACCESS-ISSUE",
AK524="Projet OCM (ZTE, NOKIA, autres projets)","PLANNED WORKS",
AK524="No root CAuse","No root cause",
AK524="ODU HS","ACTIVE",
AK524="IP &amp; VLAN","ACTIVE",
AK524="Warehouse HUAWEI","SPARE-ISSUE",
AK524="SPARE-HS","SPARE-ISSUE",
AK524="Power Telco","ACTIVE", AK524="no impacts","no impacts"
),"")</f>
        <v>No root cause</v>
      </c>
      <c r="AM524" s="108" t="s">
        <v>5537</v>
      </c>
      <c r="AN524" s="117" t="s">
        <v>1138</v>
      </c>
      <c r="AP524" s="23" t="s">
        <v>5537</v>
      </c>
      <c r="AQ524" s="23" t="s">
        <v>5537</v>
      </c>
      <c r="AR524" s="7"/>
      <c r="AS524" s="6"/>
      <c r="AT524" s="7"/>
      <c r="AU524" s="3" t="s">
        <v>5537</v>
      </c>
      <c r="AV524" s="24" t="s">
        <v>5537</v>
      </c>
      <c r="AW524" s="24" t="s">
        <v>5537</v>
      </c>
      <c r="AX524" s="24" t="s">
        <v>5537</v>
      </c>
      <c r="AY524" s="24" t="s">
        <v>5537</v>
      </c>
      <c r="AZ524" s="24" t="s">
        <v>5537</v>
      </c>
      <c r="BA524" s="24" t="s">
        <v>5537</v>
      </c>
      <c r="BB524" s="24" t="s">
        <v>5537</v>
      </c>
      <c r="BC524" s="24" t="s">
        <v>5537</v>
      </c>
      <c r="BD524" s="24" t="s">
        <v>5537</v>
      </c>
      <c r="BE524" s="24" t="s">
        <v>5537</v>
      </c>
      <c r="BF524" s="24" t="s">
        <v>5537</v>
      </c>
      <c r="BG524" s="24" t="s">
        <v>5537</v>
      </c>
      <c r="BH524" s="24" t="s">
        <v>5537</v>
      </c>
      <c r="BI524" s="9" t="s">
        <v>5537</v>
      </c>
      <c r="BJ524" s="14"/>
      <c r="BK524" s="14" t="s">
        <v>5537</v>
      </c>
      <c r="BL524" s="14" t="str">
        <f>_xlfn.XLOOKUP(B524,'[4]cell downs 18042026 17h'!$B:$B,'[4]cell downs 18042026 17h'!$B:$B,"")</f>
        <v/>
      </c>
      <c r="BM524" s="14" t="str">
        <f>_xlfn.XLOOKUP(B524,'[5]Cells Huawei 19042026 15h'!$B:$B,'[5]Cells Huawei 19042026 15h'!$B:$B,"")</f>
        <v/>
      </c>
      <c r="BN524" s="9" t="str">
        <f>_xlfn.XLOOKUP(B524,'[6]cells down 19042026 9H40'!$B:$B,'[6]cells down 19042026 9H40'!$B:$B,"")</f>
        <v/>
      </c>
      <c r="BO524" s="9" t="s">
        <v>1138</v>
      </c>
      <c r="BP524" s="9" t="s">
        <v>12</v>
      </c>
    </row>
    <row r="525" spans="1:68" s="9" customFormat="1" x14ac:dyDescent="0.35">
      <c r="A525" s="1" t="s">
        <v>1460</v>
      </c>
      <c r="B525" s="8" t="s">
        <v>1461</v>
      </c>
      <c r="C525" s="3" t="str">
        <f>_xlfn.XLOOKUP(B525,'[1]daily break down'!$D:$D,'[1]daily break down'!$E:$E,"")</f>
        <v>ADAMAOUA</v>
      </c>
      <c r="D525" s="1" t="s">
        <v>11</v>
      </c>
      <c r="E525" s="1" t="s">
        <v>96</v>
      </c>
      <c r="F525" s="3" t="s">
        <v>90</v>
      </c>
      <c r="G525" s="1" t="s">
        <v>1462</v>
      </c>
      <c r="H525" s="40" t="str">
        <f>_xlfn.XLOOKUP(B525,[2]CALCULATION!$B:$B,[2]CALCULATION!$H:$H,"")</f>
        <v>NOKIA</v>
      </c>
      <c r="I525" s="34">
        <v>0.37108853071733838</v>
      </c>
      <c r="J525" s="34">
        <v>7.0632690692424742E-3</v>
      </c>
      <c r="K525" s="34">
        <v>2.7469117334968252E-3</v>
      </c>
      <c r="L525" s="34">
        <v>0.31426412714093471</v>
      </c>
      <c r="M525" s="34">
        <v>0.31287225007496283</v>
      </c>
      <c r="N525" s="34">
        <v>0</v>
      </c>
      <c r="O525" s="34">
        <v>3.5468760725246053E-2</v>
      </c>
      <c r="P525" s="34">
        <v>7.7997218879545596E-2</v>
      </c>
      <c r="Q525" s="34">
        <v>1.6017737719889052E-2</v>
      </c>
      <c r="R525" s="34">
        <v>0.33550306380836931</v>
      </c>
      <c r="S525" s="109">
        <v>0.11431404797759512</v>
      </c>
      <c r="T525" s="109">
        <f>_xlfn.XLOOKUP(B525,'[3]Nur des jours'!$B:$B,'[3]Nur des jours'!$U:$U,"")</f>
        <v>4.0133261881727484E-3</v>
      </c>
      <c r="U525" s="109">
        <v>2.0335395877790776E-3</v>
      </c>
      <c r="V525" s="109">
        <v>1.7015624755476234E-2</v>
      </c>
      <c r="W525" s="109">
        <v>4.4235329894728543E-3</v>
      </c>
      <c r="X525" s="109">
        <v>0.28922587825583085</v>
      </c>
      <c r="Y525" s="109">
        <v>0.81268485704080307</v>
      </c>
      <c r="Z525" s="109">
        <v>0.23711227491726736</v>
      </c>
      <c r="AA525" s="109">
        <v>0.12793521799586594</v>
      </c>
      <c r="AB525" s="109">
        <v>0</v>
      </c>
      <c r="AC525" s="109">
        <v>0.12714370786022886</v>
      </c>
      <c r="AD525" s="109">
        <v>5.6320291243489758E-2</v>
      </c>
      <c r="AE525" s="109">
        <v>4.4554213990022448E-2</v>
      </c>
      <c r="AF525" s="109">
        <v>4.4554213990022448E-2</v>
      </c>
      <c r="AG525" s="57" t="str">
        <f>_xlfn.XLOOKUP(B525,[3]CALCULATION!$B:$B,[3]CALCULATION!$M:$M,"")</f>
        <v>Operationnel</v>
      </c>
      <c r="AH525" s="57"/>
      <c r="AI525" s="56" t="str" cm="1">
        <f t="array" ref="AI525">IFERROR(_xlfn.IFS(
AK525="MPR ISSUE","PDH",
AK525="BSS Hardware Issue","BSS",
AK525="Sites strategiques, MLL, Pylone, etc.","ENVTECH",
AK525="AKTIVCO DEFAUT GE &amp; POWER Cabinet","AKTIVCO",
AK525="AKTIVCO Coupure ENEO &amp; Baisse de tension","AKTIVCO GRID ONLY",
AK525="Coupure ENEO &amp; Baisse de tension","IHS GRID ONLY",
AK525="Defaut GE &amp; POWER Cabinet","IHS",
AK525="Sharing","Partners",
AK525="Sites strategiques &amp; DataCenter","SST &amp; DC",
AK525="Exclu","Exclu",
AK525="SAT","SAT",
AK525="SPARE-ISSUE","SPARE-ISSUE",
AK525="Fiber CAmtel","TRANS_FO_CAMTEL",
AK525="Fiber AOF","Fiber AOF",
AK525="Projet OCM (HUAWEI)","TRAVAUX-HUAWEI",
AK525="Projet OCM (NOKIA)","TRAVAUX-NOKIA",
AK525="ACCESS-ISSUE","ACCESS-ISSUE",
AK525="Projet OCM (ZTE, NOKIA, autres projets)","TRAVAUX OCM",
AK525="No root CAuse","No root cause",
AK525="ODU HS","PDH",
AK525="IP &amp; VLAN","PDH",
AK525="Warehouse HUAWEI","SPARE-ISSUE",
AK525="SPARE-HS","SPARE-ISSUE",
AK525="Power Telco","BSS",AK525="no impacts","no impacts"
),"")</f>
        <v>No root cause</v>
      </c>
      <c r="AJ525" s="56" t="str" cm="1">
        <f t="array" ref="AJ525">IFERROR(_xlfn.IFS(
AK525="MPR ISSUE","TX ISSUE",
AK525="BSS Hardware Issue","RAN ISSUE",
AK525="Sites strategiques, MLL, Pylone, etc.","ENVTECH",
AK525="AKTIVCO DEFAUT GE &amp; POWER Cabinet","POWER ISSUE",
AK525="AKTIVCO Coupure ENEO &amp; Baisse de tension","POWER ISSUE",
AK525="Coupure ENEO &amp; Baisse de tension","POWER ISSUE",
AK525="Defaut GE &amp; POWER Cabinet","POWER ISSUE",
AK525="Sharing","POWER ISSUE",
AK525="Sites strategiques &amp; DataCenter","POWER ISSUE",
AK525="Exclu","Exclu",
AK525="SAT","TX ISSUE",
AK525="SPARE-ISSUE","SPARE-ISSUE",
AK525="Fiber CAmtel","TX ISSUE",
AK525="Fiber AOF","TX ISSUE",
AK525="Projet OCM (HUAWEI)","TRAVAUX-HUAWEI",
AK525="Projet OCM (NOKIA)","TRAVAUX -NOKIA",
AK525="ACCESS-ISSUE","ACCESS-ISSUE",
AK525="Projet OCM (ZTE, NOKIA, autres projets)","TRAVAUX OCM",
AK525="No root CAuse","No root cause",
AK525="ODU HS","TX ISSUE",
AK525="IP &amp; VLAN","TX ISSUE",
AK525="Warehouse HUAWEI","SPARE-ISSUE",
AK525="SPARE-HS","SPARE-ISSUE",
AK525="Power Telco","RAN ISSUE",AK525="no impacts","no impacts"
),"")</f>
        <v>No root cause</v>
      </c>
      <c r="AK525" s="81" t="s">
        <v>5620</v>
      </c>
      <c r="AL525" s="56" t="str" cm="1">
        <f t="array" ref="AL525">IFERROR(_xlfn.IFS(
AK525="MPR ISSUE","ACTIVE",
AK525="BSS Hardware Issue","ACTIVE",
AK525="Sites strategiques, MLL, Pylone, etc.","PASSIVE",
AK525="AKTIVCO DEFAUT GE &amp; POWER Cabinet","PASSIVE",
AK525="AKTIVCO Coupure ENEO &amp; Baisse de tension","PASSIVE",
AK525="Coupure ENEO &amp; Baisse de tension","PASSIVE",
AK525="Defaut GE &amp; POWER Cabinet","PASSIVE",
AK525="Sharing","PASSIVE",
AK525="Sites strategiques &amp; DataCenter","PASSIVE",
AK525="Exclu","Exclu",
AK525="SAT","ACTIVE",
AK525="SPARE-ISSUE","SPARE-ISSUE",
AK525="Fiber CAmtel","ACTIVE",
AK525="Fiber AOF","ACTIVE",
AK525="Projet OCM (HUAWEI)","PLANNED WORKS",
AK525="Projet OCM (NOKIA)","PLANNED WORKS",
AK525="ACCESS-ISSUE","ACCESS-ISSUE",
AK525="Projet OCM (ZTE, NOKIA, autres projets)","PLANNED WORKS",
AK525="No root CAuse","No root cause",
AK525="ODU HS","ACTIVE",
AK525="IP &amp; VLAN","ACTIVE",
AK525="Warehouse HUAWEI","SPARE-ISSUE",
AK525="SPARE-HS","SPARE-ISSUE",
AK525="Power Telco","ACTIVE", AK525="no impacts","no impacts"
),"")</f>
        <v>No root cause</v>
      </c>
      <c r="AM525" s="108" t="s">
        <v>5537</v>
      </c>
      <c r="AN525" s="117" t="s">
        <v>1461</v>
      </c>
      <c r="AP525" s="23" t="s">
        <v>5537</v>
      </c>
      <c r="AQ525" s="23" t="s">
        <v>5537</v>
      </c>
      <c r="AR525" s="7"/>
      <c r="AS525" s="6"/>
      <c r="AT525" s="7"/>
      <c r="AU525" s="3" t="s">
        <v>5537</v>
      </c>
      <c r="AV525" s="24" t="s">
        <v>5537</v>
      </c>
      <c r="AW525" s="24" t="s">
        <v>5537</v>
      </c>
      <c r="AX525" s="24" t="s">
        <v>5537</v>
      </c>
      <c r="AY525" s="24" t="s">
        <v>5537</v>
      </c>
      <c r="AZ525" s="24" t="s">
        <v>5537</v>
      </c>
      <c r="BA525" s="24" t="s">
        <v>5537</v>
      </c>
      <c r="BB525" s="24" t="s">
        <v>5537</v>
      </c>
      <c r="BC525" s="24" t="s">
        <v>5537</v>
      </c>
      <c r="BD525" s="24" t="s">
        <v>5537</v>
      </c>
      <c r="BE525" s="24" t="s">
        <v>5537</v>
      </c>
      <c r="BF525" s="24" t="s">
        <v>5537</v>
      </c>
      <c r="BG525" s="24" t="s">
        <v>5537</v>
      </c>
      <c r="BH525" s="24" t="s">
        <v>5537</v>
      </c>
      <c r="BI525" s="9" t="s">
        <v>5537</v>
      </c>
      <c r="BJ525" s="14"/>
      <c r="BK525" s="14" t="s">
        <v>5537</v>
      </c>
      <c r="BL525" s="14" t="str">
        <f>_xlfn.XLOOKUP(B525,'[4]cell downs 18042026 17h'!$B:$B,'[4]cell downs 18042026 17h'!$B:$B,"")</f>
        <v/>
      </c>
      <c r="BM525" s="14" t="str">
        <f>_xlfn.XLOOKUP(B525,'[5]Cells Huawei 19042026 15h'!$B:$B,'[5]Cells Huawei 19042026 15h'!$B:$B,"")</f>
        <v/>
      </c>
      <c r="BN525" s="9" t="str">
        <f>_xlfn.XLOOKUP(B525,'[6]cells down 19042026 9H40'!$B:$B,'[6]cells down 19042026 9H40'!$B:$B,"")</f>
        <v/>
      </c>
      <c r="BO525" s="9" t="s">
        <v>1461</v>
      </c>
      <c r="BP525" s="9" t="s">
        <v>12</v>
      </c>
    </row>
    <row r="526" spans="1:68" s="9" customFormat="1" x14ac:dyDescent="0.35">
      <c r="A526" s="1" t="s">
        <v>1789</v>
      </c>
      <c r="B526" s="8" t="s">
        <v>1790</v>
      </c>
      <c r="C526" s="3" t="str">
        <f>_xlfn.XLOOKUP(B526,'[1]daily break down'!$D:$D,'[1]daily break down'!$E:$E,"")</f>
        <v>ADAMAOUA</v>
      </c>
      <c r="D526" s="1" t="s">
        <v>11</v>
      </c>
      <c r="E526" s="1" t="s">
        <v>96</v>
      </c>
      <c r="F526" s="3" t="s">
        <v>90</v>
      </c>
      <c r="G526" s="1" t="s">
        <v>1791</v>
      </c>
      <c r="H526" s="40" t="str">
        <f>_xlfn.XLOOKUP(B526,[2]CALCULATION!$B:$B,[2]CALCULATION!$H:$H,"")</f>
        <v>NOKIA</v>
      </c>
      <c r="I526" s="34">
        <v>1.4270540178252754E-3</v>
      </c>
      <c r="J526" s="34">
        <v>0</v>
      </c>
      <c r="K526" s="34">
        <v>0</v>
      </c>
      <c r="L526" s="34">
        <v>0</v>
      </c>
      <c r="M526" s="34">
        <v>0</v>
      </c>
      <c r="N526" s="34">
        <v>0</v>
      </c>
      <c r="O526" s="34">
        <v>2.6346821338865109E-2</v>
      </c>
      <c r="P526" s="34">
        <v>9.1842287416797633E-2</v>
      </c>
      <c r="Q526" s="34">
        <v>7.8361715817266683E-2</v>
      </c>
      <c r="R526" s="34">
        <v>8.9185714007593373E-4</v>
      </c>
      <c r="S526" s="109">
        <v>0</v>
      </c>
      <c r="T526" s="109">
        <f>_xlfn.XLOOKUP(B526,'[3]Nur des jours'!$B:$B,'[3]Nur des jours'!$U:$U,"")</f>
        <v>0</v>
      </c>
      <c r="U526" s="109">
        <v>0</v>
      </c>
      <c r="V526" s="109">
        <v>0</v>
      </c>
      <c r="W526" s="109">
        <v>0</v>
      </c>
      <c r="X526" s="109">
        <v>1.2486722655972442E-3</v>
      </c>
      <c r="Y526" s="109">
        <v>0.38886292294732783</v>
      </c>
      <c r="Z526" s="109">
        <v>0</v>
      </c>
      <c r="AA526" s="109">
        <v>0</v>
      </c>
      <c r="AB526" s="109">
        <v>0</v>
      </c>
      <c r="AC526" s="109">
        <v>6.1948211295357075E-2</v>
      </c>
      <c r="AD526" s="109">
        <v>6.7743746542876987E-2</v>
      </c>
      <c r="AE526" s="109">
        <v>3.4905880484397245E-2</v>
      </c>
      <c r="AF526" s="109">
        <v>3.4905880484397245E-2</v>
      </c>
      <c r="AG526" s="57" t="str">
        <f>_xlfn.XLOOKUP(B526,[3]CALCULATION!$B:$B,[3]CALCULATION!$M:$M,"")</f>
        <v>Operationnel</v>
      </c>
      <c r="AH526" s="57"/>
      <c r="AI526" s="56" t="str" cm="1">
        <f t="array" ref="AI526">IFERROR(_xlfn.IFS(
AK526="MPR ISSUE","PDH",
AK526="BSS Hardware Issue","BSS",
AK526="Sites strategiques, MLL, Pylone, etc.","ENVTECH",
AK526="AKTIVCO DEFAUT GE &amp; POWER Cabinet","AKTIVCO",
AK526="AKTIVCO Coupure ENEO &amp; Baisse de tension","AKTIVCO GRID ONLY",
AK526="Coupure ENEO &amp; Baisse de tension","IHS GRID ONLY",
AK526="Defaut GE &amp; POWER Cabinet","IHS",
AK526="Sharing","Partners",
AK526="Sites strategiques &amp; DataCenter","SST &amp; DC",
AK526="Exclu","Exclu",
AK526="SAT","SAT",
AK526="SPARE-ISSUE","SPARE-ISSUE",
AK526="Fiber CAmtel","TRANS_FO_CAMTEL",
AK526="Fiber AOF","Fiber AOF",
AK526="Projet OCM (HUAWEI)","TRAVAUX-HUAWEI",
AK526="Projet OCM (NOKIA)","TRAVAUX-NOKIA",
AK526="ACCESS-ISSUE","ACCESS-ISSUE",
AK526="Projet OCM (ZTE, NOKIA, autres projets)","TRAVAUX OCM",
AK526="No root CAuse","No root cause",
AK526="ODU HS","PDH",
AK526="IP &amp; VLAN","PDH",
AK526="Warehouse HUAWEI","SPARE-ISSUE",
AK526="SPARE-HS","SPARE-ISSUE",
AK526="Power Telco","BSS",AK526="no impacts","no impacts"
),"")</f>
        <v>No root cause</v>
      </c>
      <c r="AJ526" s="56" t="str" cm="1">
        <f t="array" ref="AJ526">IFERROR(_xlfn.IFS(
AK526="MPR ISSUE","TX ISSUE",
AK526="BSS Hardware Issue","RAN ISSUE",
AK526="Sites strategiques, MLL, Pylone, etc.","ENVTECH",
AK526="AKTIVCO DEFAUT GE &amp; POWER Cabinet","POWER ISSUE",
AK526="AKTIVCO Coupure ENEO &amp; Baisse de tension","POWER ISSUE",
AK526="Coupure ENEO &amp; Baisse de tension","POWER ISSUE",
AK526="Defaut GE &amp; POWER Cabinet","POWER ISSUE",
AK526="Sharing","POWER ISSUE",
AK526="Sites strategiques &amp; DataCenter","POWER ISSUE",
AK526="Exclu","Exclu",
AK526="SAT","TX ISSUE",
AK526="SPARE-ISSUE","SPARE-ISSUE",
AK526="Fiber CAmtel","TX ISSUE",
AK526="Fiber AOF","TX ISSUE",
AK526="Projet OCM (HUAWEI)","TRAVAUX-HUAWEI",
AK526="Projet OCM (NOKIA)","TRAVAUX -NOKIA",
AK526="ACCESS-ISSUE","ACCESS-ISSUE",
AK526="Projet OCM (ZTE, NOKIA, autres projets)","TRAVAUX OCM",
AK526="No root CAuse","No root cause",
AK526="ODU HS","TX ISSUE",
AK526="IP &amp; VLAN","TX ISSUE",
AK526="Warehouse HUAWEI","SPARE-ISSUE",
AK526="SPARE-HS","SPARE-ISSUE",
AK526="Power Telco","RAN ISSUE",AK526="no impacts","no impacts"
),"")</f>
        <v>No root cause</v>
      </c>
      <c r="AK526" s="81" t="s">
        <v>5620</v>
      </c>
      <c r="AL526" s="56" t="str" cm="1">
        <f t="array" ref="AL526">IFERROR(_xlfn.IFS(
AK526="MPR ISSUE","ACTIVE",
AK526="BSS Hardware Issue","ACTIVE",
AK526="Sites strategiques, MLL, Pylone, etc.","PASSIVE",
AK526="AKTIVCO DEFAUT GE &amp; POWER Cabinet","PASSIVE",
AK526="AKTIVCO Coupure ENEO &amp; Baisse de tension","PASSIVE",
AK526="Coupure ENEO &amp; Baisse de tension","PASSIVE",
AK526="Defaut GE &amp; POWER Cabinet","PASSIVE",
AK526="Sharing","PASSIVE",
AK526="Sites strategiques &amp; DataCenter","PASSIVE",
AK526="Exclu","Exclu",
AK526="SAT","ACTIVE",
AK526="SPARE-ISSUE","SPARE-ISSUE",
AK526="Fiber CAmtel","ACTIVE",
AK526="Fiber AOF","ACTIVE",
AK526="Projet OCM (HUAWEI)","PLANNED WORKS",
AK526="Projet OCM (NOKIA)","PLANNED WORKS",
AK526="ACCESS-ISSUE","ACCESS-ISSUE",
AK526="Projet OCM (ZTE, NOKIA, autres projets)","PLANNED WORKS",
AK526="No root CAuse","No root cause",
AK526="ODU HS","ACTIVE",
AK526="IP &amp; VLAN","ACTIVE",
AK526="Warehouse HUAWEI","SPARE-ISSUE",
AK526="SPARE-HS","SPARE-ISSUE",
AK526="Power Telco","ACTIVE", AK526="no impacts","no impacts"
),"")</f>
        <v>No root cause</v>
      </c>
      <c r="AM526" s="108" t="s">
        <v>5537</v>
      </c>
      <c r="AN526" s="117" t="s">
        <v>1790</v>
      </c>
      <c r="AP526" s="23" t="s">
        <v>5537</v>
      </c>
      <c r="AQ526" s="23" t="s">
        <v>5537</v>
      </c>
      <c r="AR526" s="7"/>
      <c r="AS526" s="6"/>
      <c r="AT526" s="7"/>
      <c r="AU526" s="3" t="s">
        <v>5537</v>
      </c>
      <c r="AV526" s="24" t="s">
        <v>5537</v>
      </c>
      <c r="AW526" s="24" t="s">
        <v>5537</v>
      </c>
      <c r="AX526" s="24" t="s">
        <v>5537</v>
      </c>
      <c r="AY526" s="24" t="s">
        <v>5537</v>
      </c>
      <c r="AZ526" s="24" t="s">
        <v>5537</v>
      </c>
      <c r="BA526" s="24" t="s">
        <v>5537</v>
      </c>
      <c r="BB526" s="24" t="s">
        <v>5537</v>
      </c>
      <c r="BC526" s="24" t="s">
        <v>5537</v>
      </c>
      <c r="BD526" s="24" t="s">
        <v>5537</v>
      </c>
      <c r="BE526" s="24" t="s">
        <v>5537</v>
      </c>
      <c r="BF526" s="24" t="s">
        <v>5537</v>
      </c>
      <c r="BG526" s="24" t="s">
        <v>5537</v>
      </c>
      <c r="BH526" s="24" t="s">
        <v>5537</v>
      </c>
      <c r="BI526" s="9" t="s">
        <v>5537</v>
      </c>
      <c r="BJ526" s="14"/>
      <c r="BK526" s="14" t="s">
        <v>5537</v>
      </c>
      <c r="BL526" s="14" t="str">
        <f>_xlfn.XLOOKUP(B526,'[4]cell downs 18042026 17h'!$B:$B,'[4]cell downs 18042026 17h'!$B:$B,"")</f>
        <v/>
      </c>
      <c r="BM526" s="14" t="str">
        <f>_xlfn.XLOOKUP(B526,'[5]Cells Huawei 19042026 15h'!$B:$B,'[5]Cells Huawei 19042026 15h'!$B:$B,"")</f>
        <v/>
      </c>
      <c r="BN526" s="9" t="str">
        <f>_xlfn.XLOOKUP(B526,'[6]cells down 19042026 9H40'!$B:$B,'[6]cells down 19042026 9H40'!$B:$B,"")</f>
        <v/>
      </c>
      <c r="BO526" s="9" t="s">
        <v>1790</v>
      </c>
      <c r="BP526" s="9" t="s">
        <v>12</v>
      </c>
    </row>
    <row r="527" spans="1:68" s="9" customFormat="1" x14ac:dyDescent="0.35">
      <c r="A527" s="3" t="s">
        <v>2205</v>
      </c>
      <c r="B527" s="31" t="s">
        <v>2206</v>
      </c>
      <c r="C527" s="3" t="str">
        <f>_xlfn.XLOOKUP(B527,'[1]daily break down'!$D:$D,'[1]daily break down'!$E:$E,"")</f>
        <v>CENTRE</v>
      </c>
      <c r="D527" s="3" t="s">
        <v>11</v>
      </c>
      <c r="E527" s="3" t="s">
        <v>12</v>
      </c>
      <c r="F527" s="3" t="s">
        <v>226</v>
      </c>
      <c r="G527" s="3" t="s">
        <v>2207</v>
      </c>
      <c r="H527" s="40" t="str">
        <f>_xlfn.XLOOKUP(B527,[2]CALCULATION!$B:$B,[2]CALCULATION!$H:$H,"")</f>
        <v>NOKIA</v>
      </c>
      <c r="I527" s="34">
        <v>0</v>
      </c>
      <c r="J527" s="34">
        <v>0</v>
      </c>
      <c r="K527" s="34">
        <v>0</v>
      </c>
      <c r="L527" s="34">
        <v>0.48190381613603728</v>
      </c>
      <c r="M527" s="34">
        <v>0</v>
      </c>
      <c r="N527" s="34">
        <v>0</v>
      </c>
      <c r="O527" s="34">
        <v>0</v>
      </c>
      <c r="P527" s="34">
        <v>0</v>
      </c>
      <c r="Q527" s="34">
        <v>0</v>
      </c>
      <c r="R527" s="34">
        <v>9.9876438577416946E-3</v>
      </c>
      <c r="S527" s="109">
        <v>9.4543750160515888E-2</v>
      </c>
      <c r="T527" s="109">
        <f>_xlfn.XLOOKUP(B527,'[3]Nur des jours'!$B:$B,'[3]Nur des jours'!$U:$U,"")</f>
        <v>0</v>
      </c>
      <c r="U527" s="109">
        <v>0.2692918475143608</v>
      </c>
      <c r="V527" s="109">
        <v>0.52661635747774893</v>
      </c>
      <c r="W527" s="109">
        <v>0</v>
      </c>
      <c r="X527" s="109">
        <v>0.43544343711922107</v>
      </c>
      <c r="Y527" s="109">
        <v>5.5930805603354034E-2</v>
      </c>
      <c r="Z527" s="109">
        <v>0</v>
      </c>
      <c r="AA527" s="109">
        <v>0.12083265560035722</v>
      </c>
      <c r="AB527" s="109">
        <v>0.20276700539047379</v>
      </c>
      <c r="AC527" s="109">
        <v>5.5953223105483813E-2</v>
      </c>
      <c r="AD527" s="109">
        <v>3.4000768417365775E-2</v>
      </c>
      <c r="AE527" s="109">
        <v>3.4742555039256398E-2</v>
      </c>
      <c r="AF527" s="109">
        <v>3.4742555039256398E-2</v>
      </c>
      <c r="AG527" s="57" t="str">
        <f>_xlfn.XLOOKUP(B527,[3]CALCULATION!$B:$B,[3]CALCULATION!$M:$M,"")</f>
        <v>Operationnel</v>
      </c>
      <c r="AH527" s="57"/>
      <c r="AI527" s="56" t="str" cm="1">
        <f t="array" ref="AI527">IFERROR(_xlfn.IFS(
AK527="MPR ISSUE","PDH",
AK527="BSS Hardware Issue","BSS",
AK527="Sites strategiques, MLL, Pylone, etc.","ENVTECH",
AK527="AKTIVCO DEFAUT GE &amp; POWER Cabinet","AKTIVCO",
AK527="AKTIVCO Coupure ENEO &amp; Baisse de tension","AKTIVCO GRID ONLY",
AK527="Coupure ENEO &amp; Baisse de tension","IHS GRID ONLY",
AK527="Defaut GE &amp; POWER Cabinet","IHS",
AK527="Sharing","Partners",
AK527="Sites strategiques &amp; DataCenter","SST &amp; DC",
AK527="Exclu","Exclu",
AK527="SAT","SAT",
AK527="SPARE-ISSUE","SPARE-ISSUE",
AK527="Fiber CAmtel","TRANS_FO_CAMTEL",
AK527="Fiber AOF","Fiber AOF",
AK527="Projet OCM (HUAWEI)","TRAVAUX-HUAWEI",
AK527="Projet OCM (NOKIA)","TRAVAUX-NOKIA",
AK527="ACCESS-ISSUE","ACCESS-ISSUE",
AK527="Projet OCM (ZTE, NOKIA, autres projets)","TRAVAUX OCM",
AK527="No root CAuse","No root cause",
AK527="ODU HS","PDH",
AK527="IP &amp; VLAN","PDH",
AK527="Warehouse HUAWEI","SPARE-ISSUE",
AK527="SPARE-HS","SPARE-ISSUE",
AK527="Power Telco","BSS",AK527="no impacts","no impacts"
),"")</f>
        <v>No root cause</v>
      </c>
      <c r="AJ527" s="56" t="str" cm="1">
        <f t="array" ref="AJ527">IFERROR(_xlfn.IFS(
AK527="MPR ISSUE","TX ISSUE",
AK527="BSS Hardware Issue","RAN ISSUE",
AK527="Sites strategiques, MLL, Pylone, etc.","ENVTECH",
AK527="AKTIVCO DEFAUT GE &amp; POWER Cabinet","POWER ISSUE",
AK527="AKTIVCO Coupure ENEO &amp; Baisse de tension","POWER ISSUE",
AK527="Coupure ENEO &amp; Baisse de tension","POWER ISSUE",
AK527="Defaut GE &amp; POWER Cabinet","POWER ISSUE",
AK527="Sharing","POWER ISSUE",
AK527="Sites strategiques &amp; DataCenter","POWER ISSUE",
AK527="Exclu","Exclu",
AK527="SAT","TX ISSUE",
AK527="SPARE-ISSUE","SPARE-ISSUE",
AK527="Fiber CAmtel","TX ISSUE",
AK527="Fiber AOF","TX ISSUE",
AK527="Projet OCM (HUAWEI)","TRAVAUX-HUAWEI",
AK527="Projet OCM (NOKIA)","TRAVAUX -NOKIA",
AK527="ACCESS-ISSUE","ACCESS-ISSUE",
AK527="Projet OCM (ZTE, NOKIA, autres projets)","TRAVAUX OCM",
AK527="No root CAuse","No root cause",
AK527="ODU HS","TX ISSUE",
AK527="IP &amp; VLAN","TX ISSUE",
AK527="Warehouse HUAWEI","SPARE-ISSUE",
AK527="SPARE-HS","SPARE-ISSUE",
AK527="Power Telco","RAN ISSUE",AK527="no impacts","no impacts"
),"")</f>
        <v>No root cause</v>
      </c>
      <c r="AK527" s="81" t="s">
        <v>5620</v>
      </c>
      <c r="AL527" s="56" t="str" cm="1">
        <f t="array" ref="AL527">IFERROR(_xlfn.IFS(
AK527="MPR ISSUE","ACTIVE",
AK527="BSS Hardware Issue","ACTIVE",
AK527="Sites strategiques, MLL, Pylone, etc.","PASSIVE",
AK527="AKTIVCO DEFAUT GE &amp; POWER Cabinet","PASSIVE",
AK527="AKTIVCO Coupure ENEO &amp; Baisse de tension","PASSIVE",
AK527="Coupure ENEO &amp; Baisse de tension","PASSIVE",
AK527="Defaut GE &amp; POWER Cabinet","PASSIVE",
AK527="Sharing","PASSIVE",
AK527="Sites strategiques &amp; DataCenter","PASSIVE",
AK527="Exclu","Exclu",
AK527="SAT","ACTIVE",
AK527="SPARE-ISSUE","SPARE-ISSUE",
AK527="Fiber CAmtel","ACTIVE",
AK527="Fiber AOF","ACTIVE",
AK527="Projet OCM (HUAWEI)","PLANNED WORKS",
AK527="Projet OCM (NOKIA)","PLANNED WORKS",
AK527="ACCESS-ISSUE","ACCESS-ISSUE",
AK527="Projet OCM (ZTE, NOKIA, autres projets)","PLANNED WORKS",
AK527="No root CAuse","No root cause",
AK527="ODU HS","ACTIVE",
AK527="IP &amp; VLAN","ACTIVE",
AK527="Warehouse HUAWEI","SPARE-ISSUE",
AK527="SPARE-HS","SPARE-ISSUE",
AK527="Power Telco","ACTIVE", AK527="no impacts","no impacts"
),"")</f>
        <v>No root cause</v>
      </c>
      <c r="AM527" s="108" t="s">
        <v>5537</v>
      </c>
      <c r="AN527" s="117" t="s">
        <v>2206</v>
      </c>
      <c r="AP527" s="23" t="s">
        <v>5537</v>
      </c>
      <c r="AQ527" s="23" t="s">
        <v>5537</v>
      </c>
      <c r="AR527" s="7"/>
      <c r="AS527" s="6"/>
      <c r="AT527" s="7"/>
      <c r="AU527" s="3" t="s">
        <v>5537</v>
      </c>
      <c r="AV527" s="24" t="s">
        <v>5537</v>
      </c>
      <c r="AW527" s="24" t="s">
        <v>5537</v>
      </c>
      <c r="AX527" s="24" t="s">
        <v>5537</v>
      </c>
      <c r="AY527" s="24" t="s">
        <v>5537</v>
      </c>
      <c r="AZ527" s="24" t="s">
        <v>5537</v>
      </c>
      <c r="BA527" s="24" t="s">
        <v>5537</v>
      </c>
      <c r="BB527" s="24" t="s">
        <v>5537</v>
      </c>
      <c r="BC527" s="24" t="s">
        <v>5537</v>
      </c>
      <c r="BD527" s="24" t="s">
        <v>5537</v>
      </c>
      <c r="BE527" s="24" t="s">
        <v>5537</v>
      </c>
      <c r="BF527" s="24" t="s">
        <v>5537</v>
      </c>
      <c r="BG527" s="24" t="s">
        <v>5537</v>
      </c>
      <c r="BH527" s="24" t="s">
        <v>5537</v>
      </c>
      <c r="BI527" s="9" t="s">
        <v>5537</v>
      </c>
      <c r="BJ527" s="14"/>
      <c r="BK527" s="14" t="s">
        <v>5537</v>
      </c>
      <c r="BL527" s="14" t="str">
        <f>_xlfn.XLOOKUP(B527,'[4]cell downs 18042026 17h'!$B:$B,'[4]cell downs 18042026 17h'!$B:$B,"")</f>
        <v/>
      </c>
      <c r="BM527" s="14" t="str">
        <f>_xlfn.XLOOKUP(B527,'[5]Cells Huawei 19042026 15h'!$B:$B,'[5]Cells Huawei 19042026 15h'!$B:$B,"")</f>
        <v/>
      </c>
      <c r="BN527" s="9" t="str">
        <f>_xlfn.XLOOKUP(B527,'[6]cells down 19042026 9H40'!$B:$B,'[6]cells down 19042026 9H40'!$B:$B,"")</f>
        <v/>
      </c>
      <c r="BO527" s="9" t="s">
        <v>2206</v>
      </c>
      <c r="BP527" s="9" t="s">
        <v>66</v>
      </c>
    </row>
    <row r="528" spans="1:68" s="9" customFormat="1" x14ac:dyDescent="0.35">
      <c r="A528" s="1" t="s">
        <v>1499</v>
      </c>
      <c r="B528" s="8" t="s">
        <v>1500</v>
      </c>
      <c r="C528" s="3" t="str">
        <f>_xlfn.XLOOKUP(B528,'[1]daily break down'!$D:$D,'[1]daily break down'!$E:$E,"")</f>
        <v>EXTREME-NORD</v>
      </c>
      <c r="D528" s="1"/>
      <c r="E528" s="1"/>
      <c r="F528" s="3" t="s">
        <v>55</v>
      </c>
      <c r="G528" s="1" t="s">
        <v>1501</v>
      </c>
      <c r="H528" s="40" t="str">
        <f>_xlfn.XLOOKUP(B528,[2]CALCULATION!$B:$B,[2]CALCULATION!$H:$H,"")</f>
        <v>NOKIA</v>
      </c>
      <c r="I528" s="34">
        <v>0.61857049057590097</v>
      </c>
      <c r="J528" s="34">
        <v>3.5672220999439727E-4</v>
      </c>
      <c r="K528" s="34">
        <v>0</v>
      </c>
      <c r="L528" s="34">
        <v>0</v>
      </c>
      <c r="M528" s="34">
        <v>1.9262187718538389E-2</v>
      </c>
      <c r="N528" s="34">
        <v>2.0798101408021765E-2</v>
      </c>
      <c r="O528" s="34">
        <v>0.13565214797001604</v>
      </c>
      <c r="P528" s="34">
        <v>6.835650116390328E-2</v>
      </c>
      <c r="Q528" s="34">
        <v>2.1437764137509696E-2</v>
      </c>
      <c r="R528" s="34">
        <v>3.2622231653428771E-2</v>
      </c>
      <c r="S528" s="109">
        <v>7.3962069782240861E-2</v>
      </c>
      <c r="T528" s="109">
        <f>_xlfn.XLOOKUP(B528,'[3]Nur des jours'!$B:$B,'[3]Nur des jours'!$U:$U,"")</f>
        <v>0</v>
      </c>
      <c r="U528" s="109">
        <v>0</v>
      </c>
      <c r="V528" s="109">
        <v>1.0778838028234741</v>
      </c>
      <c r="W528" s="109">
        <v>0</v>
      </c>
      <c r="X528" s="109">
        <v>1.7836110499716443E-3</v>
      </c>
      <c r="Y528" s="109">
        <v>2.1688693852738396E-2</v>
      </c>
      <c r="Z528" s="109">
        <v>3.0321387849518637E-3</v>
      </c>
      <c r="AA528" s="109">
        <v>1.3020360664792934E-2</v>
      </c>
      <c r="AB528" s="109">
        <v>2.6754165749574665E-3</v>
      </c>
      <c r="AC528" s="109">
        <v>4.2589395265557994E-2</v>
      </c>
      <c r="AD528" s="109">
        <v>4.303222252822924E-2</v>
      </c>
      <c r="AE528" s="109">
        <v>3.3440622395496451E-2</v>
      </c>
      <c r="AF528" s="109">
        <v>3.3440622395496451E-2</v>
      </c>
      <c r="AG528" s="57" t="str">
        <f>_xlfn.XLOOKUP(B528,[3]CALCULATION!$B:$B,[3]CALCULATION!$M:$M,"")</f>
        <v>Insecurity</v>
      </c>
      <c r="AH528" s="57"/>
      <c r="AI528" s="56" t="str" cm="1">
        <f t="array" ref="AI528">IFERROR(_xlfn.IFS(
AK528="MPR ISSUE","PDH",
AK528="BSS Hardware Issue","BSS",
AK528="Sites strategiques, MLL, Pylone, etc.","ENVTECH",
AK528="AKTIVCO DEFAUT GE &amp; POWER Cabinet","AKTIVCO",
AK528="AKTIVCO Coupure ENEO &amp; Baisse de tension","AKTIVCO GRID ONLY",
AK528="Coupure ENEO &amp; Baisse de tension","IHS GRID ONLY",
AK528="Defaut GE &amp; POWER Cabinet","IHS",
AK528="Sharing","Partners",
AK528="Sites strategiques &amp; DataCenter","SST &amp; DC",
AK528="Exclu","Exclu",
AK528="SAT","SAT",
AK528="SPARE-ISSUE","SPARE-ISSUE",
AK528="Fiber CAmtel","TRANS_FO_CAMTEL",
AK528="Fiber AOF","Fiber AOF",
AK528="Projet OCM (HUAWEI)","TRAVAUX-HUAWEI",
AK528="Projet OCM (NOKIA)","TRAVAUX-NOKIA",
AK528="ACCESS-ISSUE","ACCESS-ISSUE",
AK528="Projet OCM (ZTE, NOKIA, autres projets)","TRAVAUX OCM",
AK528="No root CAuse","No root cause",
AK528="ODU HS","PDH",
AK528="IP &amp; VLAN","PDH",
AK528="Warehouse HUAWEI","SPARE-ISSUE",
AK528="SPARE-HS","SPARE-ISSUE",
AK528="Power Telco","BSS",AK528="no impacts","no impacts"
),"")</f>
        <v>No root cause</v>
      </c>
      <c r="AJ528" s="56" t="str" cm="1">
        <f t="array" ref="AJ528">IFERROR(_xlfn.IFS(
AK528="MPR ISSUE","TX ISSUE",
AK528="BSS Hardware Issue","RAN ISSUE",
AK528="Sites strategiques, MLL, Pylone, etc.","ENVTECH",
AK528="AKTIVCO DEFAUT GE &amp; POWER Cabinet","POWER ISSUE",
AK528="AKTIVCO Coupure ENEO &amp; Baisse de tension","POWER ISSUE",
AK528="Coupure ENEO &amp; Baisse de tension","POWER ISSUE",
AK528="Defaut GE &amp; POWER Cabinet","POWER ISSUE",
AK528="Sharing","POWER ISSUE",
AK528="Sites strategiques &amp; DataCenter","POWER ISSUE",
AK528="Exclu","Exclu",
AK528="SAT","TX ISSUE",
AK528="SPARE-ISSUE","SPARE-ISSUE",
AK528="Fiber CAmtel","TX ISSUE",
AK528="Fiber AOF","TX ISSUE",
AK528="Projet OCM (HUAWEI)","TRAVAUX-HUAWEI",
AK528="Projet OCM (NOKIA)","TRAVAUX -NOKIA",
AK528="ACCESS-ISSUE","ACCESS-ISSUE",
AK528="Projet OCM (ZTE, NOKIA, autres projets)","TRAVAUX OCM",
AK528="No root CAuse","No root cause",
AK528="ODU HS","TX ISSUE",
AK528="IP &amp; VLAN","TX ISSUE",
AK528="Warehouse HUAWEI","SPARE-ISSUE",
AK528="SPARE-HS","SPARE-ISSUE",
AK528="Power Telco","RAN ISSUE",AK528="no impacts","no impacts"
),"")</f>
        <v>No root cause</v>
      </c>
      <c r="AK528" s="81" t="s">
        <v>5620</v>
      </c>
      <c r="AL528" s="56" t="str" cm="1">
        <f t="array" ref="AL528">IFERROR(_xlfn.IFS(
AK528="MPR ISSUE","ACTIVE",
AK528="BSS Hardware Issue","ACTIVE",
AK528="Sites strategiques, MLL, Pylone, etc.","PASSIVE",
AK528="AKTIVCO DEFAUT GE &amp; POWER Cabinet","PASSIVE",
AK528="AKTIVCO Coupure ENEO &amp; Baisse de tension","PASSIVE",
AK528="Coupure ENEO &amp; Baisse de tension","PASSIVE",
AK528="Defaut GE &amp; POWER Cabinet","PASSIVE",
AK528="Sharing","PASSIVE",
AK528="Sites strategiques &amp; DataCenter","PASSIVE",
AK528="Exclu","Exclu",
AK528="SAT","ACTIVE",
AK528="SPARE-ISSUE","SPARE-ISSUE",
AK528="Fiber CAmtel","ACTIVE",
AK528="Fiber AOF","ACTIVE",
AK528="Projet OCM (HUAWEI)","PLANNED WORKS",
AK528="Projet OCM (NOKIA)","PLANNED WORKS",
AK528="ACCESS-ISSUE","ACCESS-ISSUE",
AK528="Projet OCM (ZTE, NOKIA, autres projets)","PLANNED WORKS",
AK528="No root CAuse","No root cause",
AK528="ODU HS","ACTIVE",
AK528="IP &amp; VLAN","ACTIVE",
AK528="Warehouse HUAWEI","SPARE-ISSUE",
AK528="SPARE-HS","SPARE-ISSUE",
AK528="Power Telco","ACTIVE", AK528="no impacts","no impacts"
),"")</f>
        <v>No root cause</v>
      </c>
      <c r="AM528" s="108" t="s">
        <v>5537</v>
      </c>
      <c r="AN528" s="117" t="s">
        <v>1500</v>
      </c>
      <c r="AP528" s="23" t="s">
        <v>5537</v>
      </c>
      <c r="AQ528" s="23" t="s">
        <v>5537</v>
      </c>
      <c r="AR528" s="7"/>
      <c r="AS528" s="6"/>
      <c r="AT528" s="7"/>
      <c r="AU528" s="3" t="s">
        <v>5537</v>
      </c>
      <c r="AV528" s="24" t="s">
        <v>5537</v>
      </c>
      <c r="AW528" s="24" t="s">
        <v>5537</v>
      </c>
      <c r="AX528" s="24" t="s">
        <v>5537</v>
      </c>
      <c r="AY528" s="24" t="s">
        <v>5537</v>
      </c>
      <c r="AZ528" s="24" t="s">
        <v>5537</v>
      </c>
      <c r="BA528" s="24" t="s">
        <v>5537</v>
      </c>
      <c r="BB528" s="24" t="s">
        <v>5537</v>
      </c>
      <c r="BC528" s="24" t="s">
        <v>5537</v>
      </c>
      <c r="BD528" s="24" t="s">
        <v>5537</v>
      </c>
      <c r="BE528" s="24" t="s">
        <v>5537</v>
      </c>
      <c r="BF528" s="24" t="s">
        <v>5537</v>
      </c>
      <c r="BG528" s="24" t="s">
        <v>5537</v>
      </c>
      <c r="BH528" s="24" t="s">
        <v>5537</v>
      </c>
      <c r="BI528" s="9" t="s">
        <v>5537</v>
      </c>
      <c r="BJ528" s="14"/>
      <c r="BK528" s="14" t="s">
        <v>5537</v>
      </c>
      <c r="BL528" s="14" t="str">
        <f>_xlfn.XLOOKUP(B528,'[4]cell downs 18042026 17h'!$B:$B,'[4]cell downs 18042026 17h'!$B:$B,"")</f>
        <v/>
      </c>
      <c r="BM528" s="14" t="str">
        <f>_xlfn.XLOOKUP(B528,'[5]Cells Huawei 19042026 15h'!$B:$B,'[5]Cells Huawei 19042026 15h'!$B:$B,"")</f>
        <v/>
      </c>
      <c r="BN528" s="9" t="str">
        <f>_xlfn.XLOOKUP(B528,'[6]cells down 19042026 9H40'!$B:$B,'[6]cells down 19042026 9H40'!$B:$B,"")</f>
        <v/>
      </c>
      <c r="BO528" s="9" t="s">
        <v>1500</v>
      </c>
      <c r="BP528" s="9" t="s">
        <v>1713</v>
      </c>
    </row>
    <row r="529" spans="1:68" s="9" customFormat="1" x14ac:dyDescent="0.35">
      <c r="A529" s="1" t="s">
        <v>506</v>
      </c>
      <c r="B529" s="8" t="s">
        <v>507</v>
      </c>
      <c r="C529" s="3" t="str">
        <f>_xlfn.XLOOKUP(B529,'[1]daily break down'!$D:$D,'[1]daily break down'!$E:$E,"")</f>
        <v>LITTORAL</v>
      </c>
      <c r="D529" s="1" t="s">
        <v>11</v>
      </c>
      <c r="E529" s="1" t="s">
        <v>66</v>
      </c>
      <c r="F529" s="3" t="s">
        <v>31</v>
      </c>
      <c r="G529" s="1" t="s">
        <v>508</v>
      </c>
      <c r="H529" s="40" t="str">
        <f>_xlfn.XLOOKUP(B529,[2]CALCULATION!$B:$B,[2]CALCULATION!$H:$H,"")</f>
        <v>NOKIA</v>
      </c>
      <c r="I529" s="34">
        <v>0</v>
      </c>
      <c r="J529" s="34">
        <v>4.0253771762362556E-2</v>
      </c>
      <c r="K529" s="34">
        <v>5.9212460013754412E-3</v>
      </c>
      <c r="L529" s="34">
        <v>0</v>
      </c>
      <c r="M529" s="34">
        <v>0.13806134125496172</v>
      </c>
      <c r="N529" s="34">
        <v>1.0076819249328689E-2</v>
      </c>
      <c r="O529" s="34">
        <v>8.2719093236082217E-2</v>
      </c>
      <c r="P529" s="34">
        <v>7.5335370812680325E-2</v>
      </c>
      <c r="Q529" s="34">
        <v>6.7951648389278406E-3</v>
      </c>
      <c r="R529" s="34">
        <v>0.12825204818039396</v>
      </c>
      <c r="S529" s="109">
        <v>4.203727959410216E-2</v>
      </c>
      <c r="T529" s="109">
        <f>_xlfn.XLOOKUP(B529,'[3]Nur des jours'!$B:$B,'[3]Nur des jours'!$U:$U,"")</f>
        <v>5.9747512363276288E-3</v>
      </c>
      <c r="U529" s="109">
        <v>7.2321242577040395E-2</v>
      </c>
      <c r="V529" s="109">
        <v>4.0128926214140796E-3</v>
      </c>
      <c r="W529" s="109">
        <v>5.9747512363276288E-3</v>
      </c>
      <c r="X529" s="109">
        <v>1.781724323907851E-2</v>
      </c>
      <c r="Y529" s="109">
        <v>1.5659198762673607E-2</v>
      </c>
      <c r="Z529" s="109">
        <v>0.13436948004326077</v>
      </c>
      <c r="AA529" s="109">
        <v>5.3344719247331154E-2</v>
      </c>
      <c r="AB529" s="109">
        <v>2.4077355728484473E-3</v>
      </c>
      <c r="AC529" s="109">
        <v>0.23330495705590126</v>
      </c>
      <c r="AD529" s="109">
        <v>0</v>
      </c>
      <c r="AE529" s="109">
        <v>3.3315926296895552E-2</v>
      </c>
      <c r="AF529" s="109">
        <v>3.3315926296895552E-2</v>
      </c>
      <c r="AG529" s="57" t="str">
        <f>_xlfn.XLOOKUP(B529,[3]CALCULATION!$B:$B,[3]CALCULATION!$M:$M,"")</f>
        <v>Operationnel</v>
      </c>
      <c r="AH529" s="57"/>
      <c r="AI529" s="56" t="str" cm="1">
        <f t="array" ref="AI529">IFERROR(_xlfn.IFS(
AK529="MPR ISSUE","PDH",
AK529="BSS Hardware Issue","BSS",
AK529="Sites strategiques, MLL, Pylone, etc.","ENVTECH",
AK529="AKTIVCO DEFAUT GE &amp; POWER Cabinet","AKTIVCO",
AK529="AKTIVCO Coupure ENEO &amp; Baisse de tension","AKTIVCO GRID ONLY",
AK529="Coupure ENEO &amp; Baisse de tension","IHS GRID ONLY",
AK529="Defaut GE &amp; POWER Cabinet","IHS",
AK529="Sharing","Partners",
AK529="Sites strategiques &amp; DataCenter","SST &amp; DC",
AK529="Exclu","Exclu",
AK529="SAT","SAT",
AK529="SPARE-ISSUE","SPARE-ISSUE",
AK529="Fiber CAmtel","TRANS_FO_CAMTEL",
AK529="Fiber AOF","Fiber AOF",
AK529="Projet OCM (HUAWEI)","TRAVAUX-HUAWEI",
AK529="Projet OCM (NOKIA)","TRAVAUX-NOKIA",
AK529="ACCESS-ISSUE","ACCESS-ISSUE",
AK529="Projet OCM (ZTE, NOKIA, autres projets)","TRAVAUX OCM",
AK529="No root CAuse","No root cause",
AK529="ODU HS","PDH",
AK529="IP &amp; VLAN","PDH",
AK529="Warehouse HUAWEI","SPARE-ISSUE",
AK529="SPARE-HS","SPARE-ISSUE",
AK529="Power Telco","BSS",AK529="no impacts","no impacts"
),"")</f>
        <v>No root cause</v>
      </c>
      <c r="AJ529" s="56" t="str" cm="1">
        <f t="array" ref="AJ529">IFERROR(_xlfn.IFS(
AK529="MPR ISSUE","TX ISSUE",
AK529="BSS Hardware Issue","RAN ISSUE",
AK529="Sites strategiques, MLL, Pylone, etc.","ENVTECH",
AK529="AKTIVCO DEFAUT GE &amp; POWER Cabinet","POWER ISSUE",
AK529="AKTIVCO Coupure ENEO &amp; Baisse de tension","POWER ISSUE",
AK529="Coupure ENEO &amp; Baisse de tension","POWER ISSUE",
AK529="Defaut GE &amp; POWER Cabinet","POWER ISSUE",
AK529="Sharing","POWER ISSUE",
AK529="Sites strategiques &amp; DataCenter","POWER ISSUE",
AK529="Exclu","Exclu",
AK529="SAT","TX ISSUE",
AK529="SPARE-ISSUE","SPARE-ISSUE",
AK529="Fiber CAmtel","TX ISSUE",
AK529="Fiber AOF","TX ISSUE",
AK529="Projet OCM (HUAWEI)","TRAVAUX-HUAWEI",
AK529="Projet OCM (NOKIA)","TRAVAUX -NOKIA",
AK529="ACCESS-ISSUE","ACCESS-ISSUE",
AK529="Projet OCM (ZTE, NOKIA, autres projets)","TRAVAUX OCM",
AK529="No root CAuse","No root cause",
AK529="ODU HS","TX ISSUE",
AK529="IP &amp; VLAN","TX ISSUE",
AK529="Warehouse HUAWEI","SPARE-ISSUE",
AK529="SPARE-HS","SPARE-ISSUE",
AK529="Power Telco","RAN ISSUE",AK529="no impacts","no impacts"
),"")</f>
        <v>No root cause</v>
      </c>
      <c r="AK529" s="81" t="s">
        <v>5620</v>
      </c>
      <c r="AL529" s="56" t="str" cm="1">
        <f t="array" ref="AL529">IFERROR(_xlfn.IFS(
AK529="MPR ISSUE","ACTIVE",
AK529="BSS Hardware Issue","ACTIVE",
AK529="Sites strategiques, MLL, Pylone, etc.","PASSIVE",
AK529="AKTIVCO DEFAUT GE &amp; POWER Cabinet","PASSIVE",
AK529="AKTIVCO Coupure ENEO &amp; Baisse de tension","PASSIVE",
AK529="Coupure ENEO &amp; Baisse de tension","PASSIVE",
AK529="Defaut GE &amp; POWER Cabinet","PASSIVE",
AK529="Sharing","PASSIVE",
AK529="Sites strategiques &amp; DataCenter","PASSIVE",
AK529="Exclu","Exclu",
AK529="SAT","ACTIVE",
AK529="SPARE-ISSUE","SPARE-ISSUE",
AK529="Fiber CAmtel","ACTIVE",
AK529="Fiber AOF","ACTIVE",
AK529="Projet OCM (HUAWEI)","PLANNED WORKS",
AK529="Projet OCM (NOKIA)","PLANNED WORKS",
AK529="ACCESS-ISSUE","ACCESS-ISSUE",
AK529="Projet OCM (ZTE, NOKIA, autres projets)","PLANNED WORKS",
AK529="No root CAuse","No root cause",
AK529="ODU HS","ACTIVE",
AK529="IP &amp; VLAN","ACTIVE",
AK529="Warehouse HUAWEI","SPARE-ISSUE",
AK529="SPARE-HS","SPARE-ISSUE",
AK529="Power Telco","ACTIVE", AK529="no impacts","no impacts"
),"")</f>
        <v>No root cause</v>
      </c>
      <c r="AM529" s="108" t="s">
        <v>5537</v>
      </c>
      <c r="AN529" s="117" t="s">
        <v>507</v>
      </c>
      <c r="AP529" s="23" t="s">
        <v>5537</v>
      </c>
      <c r="AQ529" s="23" t="s">
        <v>5537</v>
      </c>
      <c r="AR529" s="7"/>
      <c r="AS529" s="6"/>
      <c r="AT529" s="7"/>
      <c r="AU529" s="3" t="s">
        <v>5537</v>
      </c>
      <c r="AV529" s="24" t="s">
        <v>5537</v>
      </c>
      <c r="AW529" s="24" t="s">
        <v>5537</v>
      </c>
      <c r="AX529" s="24" t="s">
        <v>5537</v>
      </c>
      <c r="AY529" s="24" t="s">
        <v>5537</v>
      </c>
      <c r="AZ529" s="24" t="s">
        <v>5537</v>
      </c>
      <c r="BA529" s="24" t="s">
        <v>5537</v>
      </c>
      <c r="BB529" s="24" t="s">
        <v>5537</v>
      </c>
      <c r="BC529" s="24" t="s">
        <v>5537</v>
      </c>
      <c r="BD529" s="24" t="s">
        <v>5537</v>
      </c>
      <c r="BE529" s="24" t="s">
        <v>5537</v>
      </c>
      <c r="BF529" s="24" t="s">
        <v>5537</v>
      </c>
      <c r="BG529" s="24" t="s">
        <v>5537</v>
      </c>
      <c r="BH529" s="24" t="s">
        <v>5537</v>
      </c>
      <c r="BI529" s="9" t="s">
        <v>5537</v>
      </c>
      <c r="BJ529" s="14"/>
      <c r="BK529" s="14" t="s">
        <v>5537</v>
      </c>
      <c r="BL529" s="14" t="str">
        <f>_xlfn.XLOOKUP(B529,'[4]cell downs 18042026 17h'!$B:$B,'[4]cell downs 18042026 17h'!$B:$B,"")</f>
        <v/>
      </c>
      <c r="BM529" s="14" t="str">
        <f>_xlfn.XLOOKUP(B529,'[5]Cells Huawei 19042026 15h'!$B:$B,'[5]Cells Huawei 19042026 15h'!$B:$B,"")</f>
        <v/>
      </c>
      <c r="BN529" s="9" t="str">
        <f>_xlfn.XLOOKUP(B529,'[6]cells down 19042026 9H40'!$B:$B,'[6]cells down 19042026 9H40'!$B:$B,"")</f>
        <v/>
      </c>
      <c r="BO529" s="9" t="s">
        <v>507</v>
      </c>
      <c r="BP529" s="9" t="s">
        <v>12</v>
      </c>
    </row>
    <row r="530" spans="1:68" s="9" customFormat="1" x14ac:dyDescent="0.35">
      <c r="A530" s="1" t="s">
        <v>1334</v>
      </c>
      <c r="B530" s="8" t="s">
        <v>1335</v>
      </c>
      <c r="C530" s="3" t="str">
        <f>_xlfn.XLOOKUP(B530,'[1]daily break down'!$D:$D,'[1]daily break down'!$E:$E,"")</f>
        <v>CENTRE</v>
      </c>
      <c r="D530" s="1" t="s">
        <v>21</v>
      </c>
      <c r="E530" s="1" t="s">
        <v>122</v>
      </c>
      <c r="F530" s="3" t="s">
        <v>69</v>
      </c>
      <c r="G530" s="1" t="s">
        <v>1336</v>
      </c>
      <c r="H530" s="40" t="str">
        <f>_xlfn.XLOOKUP(B530,[2]CALCULATION!$B:$B,[2]CALCULATION!$H:$H,"")</f>
        <v>NOKIA</v>
      </c>
      <c r="I530" s="34">
        <v>5.2880197587270486E-2</v>
      </c>
      <c r="J530" s="34">
        <v>4.6369368348182949E-2</v>
      </c>
      <c r="K530" s="34">
        <v>8.7815034806418821E-2</v>
      </c>
      <c r="L530" s="34">
        <v>2.7792764148016312E-2</v>
      </c>
      <c r="M530" s="34">
        <v>2.9866851024733944E-2</v>
      </c>
      <c r="N530" s="34">
        <v>6.7218450343709768E-2</v>
      </c>
      <c r="O530" s="34">
        <v>5.6306949818369187E-2</v>
      </c>
      <c r="P530" s="34">
        <v>6.835468924138989E-2</v>
      </c>
      <c r="Q530" s="34">
        <v>4.274422519844169E-2</v>
      </c>
      <c r="R530" s="34">
        <v>5.2627700054452685E-2</v>
      </c>
      <c r="S530" s="109">
        <v>6.6857739582541487E-2</v>
      </c>
      <c r="T530" s="109">
        <f>_xlfn.XLOOKUP(B530,'[3]Nur des jours'!$B:$B,'[3]Nur des jours'!$U:$U,"")</f>
        <v>7.1821860384153308E-2</v>
      </c>
      <c r="U530" s="109">
        <v>3.7441777009267915E-2</v>
      </c>
      <c r="V530" s="109">
        <v>4.1698413106071634E-2</v>
      </c>
      <c r="W530" s="109">
        <v>7.1821860384153322E-2</v>
      </c>
      <c r="X530" s="109">
        <v>0.13709824702582235</v>
      </c>
      <c r="Y530" s="109">
        <v>0.1080805746034192</v>
      </c>
      <c r="Z530" s="109">
        <v>0.17242953717258361</v>
      </c>
      <c r="AA530" s="109">
        <v>0.10337211392762669</v>
      </c>
      <c r="AB530" s="109">
        <v>7.790362209038533E-2</v>
      </c>
      <c r="AC530" s="109">
        <v>0.23293027029403418</v>
      </c>
      <c r="AD530" s="109">
        <v>0</v>
      </c>
      <c r="AE530" s="109">
        <v>3.3262421061943367E-2</v>
      </c>
      <c r="AF530" s="109">
        <v>3.3262421061943367E-2</v>
      </c>
      <c r="AG530" s="57" t="str">
        <f>_xlfn.XLOOKUP(B530,[3]CALCULATION!$B:$B,[3]CALCULATION!$M:$M,"")</f>
        <v>Operationnel</v>
      </c>
      <c r="AH530" s="57"/>
      <c r="AI530" s="56" t="str" cm="1">
        <f t="array" ref="AI530">IFERROR(_xlfn.IFS(
AK530="MPR ISSUE","PDH",
AK530="BSS Hardware Issue","BSS",
AK530="Sites strategiques, MLL, Pylone, etc.","ENVTECH",
AK530="AKTIVCO DEFAUT GE &amp; POWER Cabinet","AKTIVCO",
AK530="AKTIVCO Coupure ENEO &amp; Baisse de tension","AKTIVCO GRID ONLY",
AK530="Coupure ENEO &amp; Baisse de tension","IHS GRID ONLY",
AK530="Defaut GE &amp; POWER Cabinet","IHS",
AK530="Sharing","Partners",
AK530="Sites strategiques &amp; DataCenter","SST &amp; DC",
AK530="Exclu","Exclu",
AK530="SAT","SAT",
AK530="SPARE-ISSUE","SPARE-ISSUE",
AK530="Fiber CAmtel","TRANS_FO_CAMTEL",
AK530="Fiber AOF","Fiber AOF",
AK530="Projet OCM (HUAWEI)","TRAVAUX-HUAWEI",
AK530="Projet OCM (NOKIA)","TRAVAUX-NOKIA",
AK530="ACCESS-ISSUE","ACCESS-ISSUE",
AK530="Projet OCM (ZTE, NOKIA, autres projets)","TRAVAUX OCM",
AK530="No root CAuse","No root cause",
AK530="ODU HS","PDH",
AK530="IP &amp; VLAN","PDH",
AK530="Warehouse HUAWEI","SPARE-ISSUE",
AK530="SPARE-HS","SPARE-ISSUE",
AK530="Power Telco","BSS",AK530="no impacts","no impacts"
),"")</f>
        <v>No root cause</v>
      </c>
      <c r="AJ530" s="56" t="str" cm="1">
        <f t="array" ref="AJ530">IFERROR(_xlfn.IFS(
AK530="MPR ISSUE","TX ISSUE",
AK530="BSS Hardware Issue","RAN ISSUE",
AK530="Sites strategiques, MLL, Pylone, etc.","ENVTECH",
AK530="AKTIVCO DEFAUT GE &amp; POWER Cabinet","POWER ISSUE",
AK530="AKTIVCO Coupure ENEO &amp; Baisse de tension","POWER ISSUE",
AK530="Coupure ENEO &amp; Baisse de tension","POWER ISSUE",
AK530="Defaut GE &amp; POWER Cabinet","POWER ISSUE",
AK530="Sharing","POWER ISSUE",
AK530="Sites strategiques &amp; DataCenter","POWER ISSUE",
AK530="Exclu","Exclu",
AK530="SAT","TX ISSUE",
AK530="SPARE-ISSUE","SPARE-ISSUE",
AK530="Fiber CAmtel","TX ISSUE",
AK530="Fiber AOF","TX ISSUE",
AK530="Projet OCM (HUAWEI)","TRAVAUX-HUAWEI",
AK530="Projet OCM (NOKIA)","TRAVAUX -NOKIA",
AK530="ACCESS-ISSUE","ACCESS-ISSUE",
AK530="Projet OCM (ZTE, NOKIA, autres projets)","TRAVAUX OCM",
AK530="No root CAuse","No root cause",
AK530="ODU HS","TX ISSUE",
AK530="IP &amp; VLAN","TX ISSUE",
AK530="Warehouse HUAWEI","SPARE-ISSUE",
AK530="SPARE-HS","SPARE-ISSUE",
AK530="Power Telco","RAN ISSUE",AK530="no impacts","no impacts"
),"")</f>
        <v>No root cause</v>
      </c>
      <c r="AK530" s="81" t="s">
        <v>5620</v>
      </c>
      <c r="AL530" s="56" t="str" cm="1">
        <f t="array" ref="AL530">IFERROR(_xlfn.IFS(
AK530="MPR ISSUE","ACTIVE",
AK530="BSS Hardware Issue","ACTIVE",
AK530="Sites strategiques, MLL, Pylone, etc.","PASSIVE",
AK530="AKTIVCO DEFAUT GE &amp; POWER Cabinet","PASSIVE",
AK530="AKTIVCO Coupure ENEO &amp; Baisse de tension","PASSIVE",
AK530="Coupure ENEO &amp; Baisse de tension","PASSIVE",
AK530="Defaut GE &amp; POWER Cabinet","PASSIVE",
AK530="Sharing","PASSIVE",
AK530="Sites strategiques &amp; DataCenter","PASSIVE",
AK530="Exclu","Exclu",
AK530="SAT","ACTIVE",
AK530="SPARE-ISSUE","SPARE-ISSUE",
AK530="Fiber CAmtel","ACTIVE",
AK530="Fiber AOF","ACTIVE",
AK530="Projet OCM (HUAWEI)","PLANNED WORKS",
AK530="Projet OCM (NOKIA)","PLANNED WORKS",
AK530="ACCESS-ISSUE","ACCESS-ISSUE",
AK530="Projet OCM (ZTE, NOKIA, autres projets)","PLANNED WORKS",
AK530="No root CAuse","No root cause",
AK530="ODU HS","ACTIVE",
AK530="IP &amp; VLAN","ACTIVE",
AK530="Warehouse HUAWEI","SPARE-ISSUE",
AK530="SPARE-HS","SPARE-ISSUE",
AK530="Power Telco","ACTIVE", AK530="no impacts","no impacts"
),"")</f>
        <v>No root cause</v>
      </c>
      <c r="AM530" s="108" t="s">
        <v>5537</v>
      </c>
      <c r="AN530" s="117" t="s">
        <v>1335</v>
      </c>
      <c r="AP530" s="23" t="s">
        <v>5537</v>
      </c>
      <c r="AQ530" s="23" t="s">
        <v>5537</v>
      </c>
      <c r="AR530" s="7"/>
      <c r="AS530" s="6"/>
      <c r="AT530" s="7"/>
      <c r="AU530" s="3" t="s">
        <v>5537</v>
      </c>
      <c r="AV530" s="24" t="s">
        <v>5537</v>
      </c>
      <c r="AW530" s="24" t="s">
        <v>5537</v>
      </c>
      <c r="AX530" s="24" t="s">
        <v>5537</v>
      </c>
      <c r="AY530" s="24" t="s">
        <v>5537</v>
      </c>
      <c r="AZ530" s="24" t="s">
        <v>5537</v>
      </c>
      <c r="BA530" s="24" t="s">
        <v>5537</v>
      </c>
      <c r="BB530" s="24" t="s">
        <v>5537</v>
      </c>
      <c r="BC530" s="24" t="s">
        <v>5537</v>
      </c>
      <c r="BD530" s="24" t="s">
        <v>5537</v>
      </c>
      <c r="BE530" s="24" t="s">
        <v>5537</v>
      </c>
      <c r="BF530" s="24" t="s">
        <v>5537</v>
      </c>
      <c r="BG530" s="24" t="s">
        <v>5537</v>
      </c>
      <c r="BH530" s="24" t="s">
        <v>5537</v>
      </c>
      <c r="BI530" s="9" t="s">
        <v>5537</v>
      </c>
      <c r="BJ530" s="14"/>
      <c r="BK530" s="14" t="s">
        <v>5537</v>
      </c>
      <c r="BL530" s="14" t="str">
        <f>_xlfn.XLOOKUP(B530,'[4]cell downs 18042026 17h'!$B:$B,'[4]cell downs 18042026 17h'!$B:$B,"")</f>
        <v/>
      </c>
      <c r="BM530" s="14" t="str">
        <f>_xlfn.XLOOKUP(B530,'[5]Cells Huawei 19042026 15h'!$B:$B,'[5]Cells Huawei 19042026 15h'!$B:$B,"")</f>
        <v/>
      </c>
      <c r="BN530" s="9" t="str">
        <f>_xlfn.XLOOKUP(B530,'[6]cells down 19042026 9H40'!$B:$B,'[6]cells down 19042026 9H40'!$B:$B,"")</f>
        <v/>
      </c>
      <c r="BO530" s="9" t="s">
        <v>5537</v>
      </c>
      <c r="BP530" s="9" t="s">
        <v>66</v>
      </c>
    </row>
    <row r="531" spans="1:68" s="9" customFormat="1" x14ac:dyDescent="0.35">
      <c r="A531" s="1" t="s">
        <v>106</v>
      </c>
      <c r="B531" s="8" t="s">
        <v>1090</v>
      </c>
      <c r="C531" s="3" t="str">
        <f>_xlfn.XLOOKUP(B531,'[1]daily break down'!$D:$D,'[1]daily break down'!$E:$E,"")</f>
        <v>SUD-OUEST</v>
      </c>
      <c r="D531" s="1" t="s">
        <v>11</v>
      </c>
      <c r="E531" s="1" t="s">
        <v>12</v>
      </c>
      <c r="F531" s="3" t="s">
        <v>13</v>
      </c>
      <c r="G531" s="1" t="s">
        <v>106</v>
      </c>
      <c r="H531" s="39" t="str">
        <f>_xlfn.XLOOKUP(B531,[2]CALCULATION!$B:$B,[2]CALCULATION!$H:$H,"")</f>
        <v>Huawei</v>
      </c>
      <c r="I531" s="34">
        <v>0</v>
      </c>
      <c r="J531" s="34">
        <v>8.0257852428281603E-4</v>
      </c>
      <c r="K531" s="34">
        <v>0</v>
      </c>
      <c r="L531" s="34">
        <v>2.675261747609386E-4</v>
      </c>
      <c r="M531" s="34">
        <v>0</v>
      </c>
      <c r="N531" s="34">
        <v>6.3136177243581504E-3</v>
      </c>
      <c r="O531" s="34">
        <v>8.0257852428281603E-4</v>
      </c>
      <c r="P531" s="34">
        <v>0</v>
      </c>
      <c r="Q531" s="34">
        <v>1.6051570485656321E-3</v>
      </c>
      <c r="R531" s="34">
        <v>3.4778402718922017E-3</v>
      </c>
      <c r="S531" s="109">
        <v>2.675261747609386E-4</v>
      </c>
      <c r="T531" s="109">
        <f>_xlfn.XLOOKUP(B531,'[3]Nur des jours'!$B:$B,'[3]Nur des jours'!$U:$U,"")</f>
        <v>5.3505234952187721E-4</v>
      </c>
      <c r="U531" s="109">
        <v>0</v>
      </c>
      <c r="V531" s="109">
        <v>1.2038677864242238E-2</v>
      </c>
      <c r="W531" s="109">
        <v>5.3505234952187721E-4</v>
      </c>
      <c r="X531" s="109">
        <v>0</v>
      </c>
      <c r="Y531" s="109">
        <v>1.8548481450091745E-3</v>
      </c>
      <c r="Z531" s="109">
        <v>5.974751236327628E-3</v>
      </c>
      <c r="AA531" s="109">
        <v>1.6051570485656321E-3</v>
      </c>
      <c r="AB531" s="109">
        <v>1.3376308738046931E-3</v>
      </c>
      <c r="AC531" s="109">
        <v>3.3721808568037123E-2</v>
      </c>
      <c r="AD531" s="109">
        <v>5.6313772691262809E-2</v>
      </c>
      <c r="AE531" s="109">
        <v>3.2994894887182422E-2</v>
      </c>
      <c r="AF531" s="109">
        <v>3.2994894887182422E-2</v>
      </c>
      <c r="AG531" s="57" t="str">
        <f>_xlfn.XLOOKUP(B531,[3]CALCULATION!$B:$B,[3]CALCULATION!$M:$M,"")</f>
        <v>Operationnel</v>
      </c>
      <c r="AH531" s="57"/>
      <c r="AI531" s="56" t="str" cm="1">
        <f t="array" ref="AI531">IFERROR(_xlfn.IFS(
AK531="MPR ISSUE","PDH",
AK531="BSS Hardware Issue","BSS",
AK531="Sites strategiques, MLL, Pylone, etc.","ENVTECH",
AK531="AKTIVCO DEFAUT GE &amp; POWER Cabinet","AKTIVCO",
AK531="AKTIVCO Coupure ENEO &amp; Baisse de tension","AKTIVCO GRID ONLY",
AK531="Coupure ENEO &amp; Baisse de tension","IHS GRID ONLY",
AK531="Defaut GE &amp; POWER Cabinet","IHS",
AK531="Sharing","Partners",
AK531="Sites strategiques &amp; DataCenter","SST &amp; DC",
AK531="Exclu","Exclu",
AK531="SAT","SAT",
AK531="SPARE-ISSUE","SPARE-ISSUE",
AK531="Fiber CAmtel","TRANS_FO_CAMTEL",
AK531="Fiber AOF","Fiber AOF",
AK531="Projet OCM (HUAWEI)","TRAVAUX-HUAWEI",
AK531="Projet OCM (NOKIA)","TRAVAUX-NOKIA",
AK531="ACCESS-ISSUE","ACCESS-ISSUE",
AK531="Projet OCM (ZTE, NOKIA, autres projets)","TRAVAUX OCM",
AK531="No root CAuse","No root cause",
AK531="ODU HS","PDH",
AK531="IP &amp; VLAN","PDH",
AK531="Warehouse HUAWEI","SPARE-ISSUE",
AK531="SPARE-HS","SPARE-ISSUE",
AK531="Power Telco","BSS",AK531="no impacts","no impacts"
),"")</f>
        <v>No root cause</v>
      </c>
      <c r="AJ531" s="56" t="str" cm="1">
        <f t="array" ref="AJ531">IFERROR(_xlfn.IFS(
AK531="MPR ISSUE","TX ISSUE",
AK531="BSS Hardware Issue","RAN ISSUE",
AK531="Sites strategiques, MLL, Pylone, etc.","ENVTECH",
AK531="AKTIVCO DEFAUT GE &amp; POWER Cabinet","POWER ISSUE",
AK531="AKTIVCO Coupure ENEO &amp; Baisse de tension","POWER ISSUE",
AK531="Coupure ENEO &amp; Baisse de tension","POWER ISSUE",
AK531="Defaut GE &amp; POWER Cabinet","POWER ISSUE",
AK531="Sharing","POWER ISSUE",
AK531="Sites strategiques &amp; DataCenter","POWER ISSUE",
AK531="Exclu","Exclu",
AK531="SAT","TX ISSUE",
AK531="SPARE-ISSUE","SPARE-ISSUE",
AK531="Fiber CAmtel","TX ISSUE",
AK531="Fiber AOF","TX ISSUE",
AK531="Projet OCM (HUAWEI)","TRAVAUX-HUAWEI",
AK531="Projet OCM (NOKIA)","TRAVAUX -NOKIA",
AK531="ACCESS-ISSUE","ACCESS-ISSUE",
AK531="Projet OCM (ZTE, NOKIA, autres projets)","TRAVAUX OCM",
AK531="No root CAuse","No root cause",
AK531="ODU HS","TX ISSUE",
AK531="IP &amp; VLAN","TX ISSUE",
AK531="Warehouse HUAWEI","SPARE-ISSUE",
AK531="SPARE-HS","SPARE-ISSUE",
AK531="Power Telco","RAN ISSUE",AK531="no impacts","no impacts"
),"")</f>
        <v>No root cause</v>
      </c>
      <c r="AK531" s="81" t="s">
        <v>5620</v>
      </c>
      <c r="AL531" s="56" t="str" cm="1">
        <f t="array" ref="AL531">IFERROR(_xlfn.IFS(
AK531="MPR ISSUE","ACTIVE",
AK531="BSS Hardware Issue","ACTIVE",
AK531="Sites strategiques, MLL, Pylone, etc.","PASSIVE",
AK531="AKTIVCO DEFAUT GE &amp; POWER Cabinet","PASSIVE",
AK531="AKTIVCO Coupure ENEO &amp; Baisse de tension","PASSIVE",
AK531="Coupure ENEO &amp; Baisse de tension","PASSIVE",
AK531="Defaut GE &amp; POWER Cabinet","PASSIVE",
AK531="Sharing","PASSIVE",
AK531="Sites strategiques &amp; DataCenter","PASSIVE",
AK531="Exclu","Exclu",
AK531="SAT","ACTIVE",
AK531="SPARE-ISSUE","SPARE-ISSUE",
AK531="Fiber CAmtel","ACTIVE",
AK531="Fiber AOF","ACTIVE",
AK531="Projet OCM (HUAWEI)","PLANNED WORKS",
AK531="Projet OCM (NOKIA)","PLANNED WORKS",
AK531="ACCESS-ISSUE","ACCESS-ISSUE",
AK531="Projet OCM (ZTE, NOKIA, autres projets)","PLANNED WORKS",
AK531="No root CAuse","No root cause",
AK531="ODU HS","ACTIVE",
AK531="IP &amp; VLAN","ACTIVE",
AK531="Warehouse HUAWEI","SPARE-ISSUE",
AK531="SPARE-HS","SPARE-ISSUE",
AK531="Power Telco","ACTIVE", AK531="no impacts","no impacts"
),"")</f>
        <v>No root cause</v>
      </c>
      <c r="AM531" s="108" t="s">
        <v>5537</v>
      </c>
      <c r="AN531" s="117" t="s">
        <v>1090</v>
      </c>
      <c r="AP531" s="23" t="s">
        <v>5537</v>
      </c>
      <c r="AQ531" s="23" t="s">
        <v>5537</v>
      </c>
      <c r="AR531" s="7"/>
      <c r="AS531" s="6"/>
      <c r="AT531" s="7"/>
      <c r="AU531" s="3" t="s">
        <v>5537</v>
      </c>
      <c r="AV531" s="24" t="s">
        <v>5537</v>
      </c>
      <c r="AW531" s="24" t="s">
        <v>5537</v>
      </c>
      <c r="AX531" s="24" t="s">
        <v>5537</v>
      </c>
      <c r="AY531" s="24" t="s">
        <v>5537</v>
      </c>
      <c r="AZ531" s="24" t="s">
        <v>5537</v>
      </c>
      <c r="BA531" s="24" t="s">
        <v>5537</v>
      </c>
      <c r="BB531" s="24" t="s">
        <v>5537</v>
      </c>
      <c r="BC531" s="24" t="s">
        <v>5537</v>
      </c>
      <c r="BD531" s="24" t="s">
        <v>5537</v>
      </c>
      <c r="BE531" s="24" t="s">
        <v>5537</v>
      </c>
      <c r="BF531" s="24" t="s">
        <v>5537</v>
      </c>
      <c r="BG531" s="24" t="s">
        <v>5537</v>
      </c>
      <c r="BH531" s="24" t="s">
        <v>5537</v>
      </c>
      <c r="BI531" s="9" t="s">
        <v>5537</v>
      </c>
      <c r="BJ531" s="14"/>
      <c r="BK531" s="14" t="s">
        <v>5537</v>
      </c>
      <c r="BL531" s="14" t="str">
        <f>_xlfn.XLOOKUP(B531,'[4]cell downs 18042026 17h'!$B:$B,'[4]cell downs 18042026 17h'!$B:$B,"")</f>
        <v/>
      </c>
      <c r="BM531" s="14" t="str">
        <f>_xlfn.XLOOKUP(B531,'[5]Cells Huawei 19042026 15h'!$B:$B,'[5]Cells Huawei 19042026 15h'!$B:$B,"")</f>
        <v/>
      </c>
      <c r="BN531" s="9" t="str">
        <f>_xlfn.XLOOKUP(B531,'[6]cells down 19042026 9H40'!$B:$B,'[6]cells down 19042026 9H40'!$B:$B,"")</f>
        <v/>
      </c>
      <c r="BO531" s="9" t="s">
        <v>1090</v>
      </c>
      <c r="BP531" s="9" t="s">
        <v>302</v>
      </c>
    </row>
    <row r="532" spans="1:68" s="9" customFormat="1" x14ac:dyDescent="0.35">
      <c r="A532" s="1" t="s">
        <v>4671</v>
      </c>
      <c r="B532" s="8" t="s">
        <v>4672</v>
      </c>
      <c r="C532" s="3" t="str">
        <f>_xlfn.XLOOKUP(B532,'[1]daily break down'!$D:$D,'[1]daily break down'!$E:$E,"")</f>
        <v>Bafoussam</v>
      </c>
      <c r="D532" s="1" t="s">
        <v>21</v>
      </c>
      <c r="E532" s="1" t="s">
        <v>36</v>
      </c>
      <c r="F532" s="3" t="s">
        <v>102</v>
      </c>
      <c r="G532" s="1" t="s">
        <v>299</v>
      </c>
      <c r="H532" s="39" t="str">
        <f>_xlfn.XLOOKUP(B532,[2]CALCULATION!$B:$B,[2]CALCULATION!$H:$H,"")</f>
        <v>Huawei</v>
      </c>
      <c r="I532" s="34">
        <v>0</v>
      </c>
      <c r="J532" s="34">
        <v>0</v>
      </c>
      <c r="K532" s="34">
        <v>0</v>
      </c>
      <c r="L532" s="34">
        <v>0</v>
      </c>
      <c r="M532" s="34">
        <v>0</v>
      </c>
      <c r="N532" s="34">
        <v>0</v>
      </c>
      <c r="O532" s="34">
        <v>0</v>
      </c>
      <c r="P532" s="34">
        <v>0</v>
      </c>
      <c r="Q532" s="34">
        <v>0.51935748060256892</v>
      </c>
      <c r="R532" s="34">
        <v>0.11138006409213744</v>
      </c>
      <c r="S532" s="109">
        <v>0.54691267660294551</v>
      </c>
      <c r="T532" s="109">
        <f>_xlfn.XLOOKUP(B532,'[3]Nur des jours'!$B:$B,'[3]Nur des jours'!$U:$U,"")</f>
        <v>5.8053179923123671E-2</v>
      </c>
      <c r="U532" s="109">
        <v>0</v>
      </c>
      <c r="V532" s="109">
        <v>0</v>
      </c>
      <c r="W532" s="109">
        <v>5.8053179923123671E-2</v>
      </c>
      <c r="X532" s="109">
        <v>0.21999569104507849</v>
      </c>
      <c r="Y532" s="109">
        <v>2.8892826874181363E-2</v>
      </c>
      <c r="Z532" s="109">
        <v>0.21839053399651284</v>
      </c>
      <c r="AA532" s="109">
        <v>6.0853287218954832E-2</v>
      </c>
      <c r="AB532" s="109">
        <v>0.17852913395713302</v>
      </c>
      <c r="AC532" s="109">
        <v>6.1823315708068052E-2</v>
      </c>
      <c r="AD532" s="109">
        <v>7.1720370880381898E-2</v>
      </c>
      <c r="AE532" s="109">
        <v>3.2905719495595447E-2</v>
      </c>
      <c r="AF532" s="109">
        <v>3.2905719495595447E-2</v>
      </c>
      <c r="AG532" s="57" t="str">
        <f>_xlfn.XLOOKUP(B532,[3]CALCULATION!$B:$B,[3]CALCULATION!$M:$M,"")</f>
        <v>Operationnel</v>
      </c>
      <c r="AH532" s="57"/>
      <c r="AI532" s="56" t="str" cm="1">
        <f t="array" ref="AI532">IFERROR(_xlfn.IFS(
AK532="MPR ISSUE","PDH",
AK532="BSS Hardware Issue","BSS",
AK532="Sites strategiques, MLL, Pylone, etc.","ENVTECH",
AK532="AKTIVCO DEFAUT GE &amp; POWER Cabinet","AKTIVCO",
AK532="AKTIVCO Coupure ENEO &amp; Baisse de tension","AKTIVCO GRID ONLY",
AK532="Coupure ENEO &amp; Baisse de tension","IHS GRID ONLY",
AK532="Defaut GE &amp; POWER Cabinet","IHS",
AK532="Sharing","Partners",
AK532="Sites strategiques &amp; DataCenter","SST &amp; DC",
AK532="Exclu","Exclu",
AK532="SAT","SAT",
AK532="SPARE-ISSUE","SPARE-ISSUE",
AK532="Fiber CAmtel","TRANS_FO_CAMTEL",
AK532="Fiber AOF","Fiber AOF",
AK532="Projet OCM (HUAWEI)","TRAVAUX-HUAWEI",
AK532="Projet OCM (NOKIA)","TRAVAUX-NOKIA",
AK532="ACCESS-ISSUE","ACCESS-ISSUE",
AK532="Projet OCM (ZTE, NOKIA, autres projets)","TRAVAUX OCM",
AK532="No root CAuse","No root cause",
AK532="ODU HS","PDH",
AK532="IP &amp; VLAN","PDH",
AK532="Warehouse HUAWEI","SPARE-ISSUE",
AK532="SPARE-HS","SPARE-ISSUE",
AK532="Power Telco","BSS",AK532="no impacts","no impacts"
),"")</f>
        <v>No root cause</v>
      </c>
      <c r="AJ532" s="56" t="str" cm="1">
        <f t="array" ref="AJ532">IFERROR(_xlfn.IFS(
AK532="MPR ISSUE","TX ISSUE",
AK532="BSS Hardware Issue","RAN ISSUE",
AK532="Sites strategiques, MLL, Pylone, etc.","ENVTECH",
AK532="AKTIVCO DEFAUT GE &amp; POWER Cabinet","POWER ISSUE",
AK532="AKTIVCO Coupure ENEO &amp; Baisse de tension","POWER ISSUE",
AK532="Coupure ENEO &amp; Baisse de tension","POWER ISSUE",
AK532="Defaut GE &amp; POWER Cabinet","POWER ISSUE",
AK532="Sharing","POWER ISSUE",
AK532="Sites strategiques &amp; DataCenter","POWER ISSUE",
AK532="Exclu","Exclu",
AK532="SAT","TX ISSUE",
AK532="SPARE-ISSUE","SPARE-ISSUE",
AK532="Fiber CAmtel","TX ISSUE",
AK532="Fiber AOF","TX ISSUE",
AK532="Projet OCM (HUAWEI)","TRAVAUX-HUAWEI",
AK532="Projet OCM (NOKIA)","TRAVAUX -NOKIA",
AK532="ACCESS-ISSUE","ACCESS-ISSUE",
AK532="Projet OCM (ZTE, NOKIA, autres projets)","TRAVAUX OCM",
AK532="No root CAuse","No root cause",
AK532="ODU HS","TX ISSUE",
AK532="IP &amp; VLAN","TX ISSUE",
AK532="Warehouse HUAWEI","SPARE-ISSUE",
AK532="SPARE-HS","SPARE-ISSUE",
AK532="Power Telco","RAN ISSUE",AK532="no impacts","no impacts"
),"")</f>
        <v>No root cause</v>
      </c>
      <c r="AK532" s="81" t="s">
        <v>5620</v>
      </c>
      <c r="AL532" s="56" t="str" cm="1">
        <f t="array" ref="AL532">IFERROR(_xlfn.IFS(
AK532="MPR ISSUE","ACTIVE",
AK532="BSS Hardware Issue","ACTIVE",
AK532="Sites strategiques, MLL, Pylone, etc.","PASSIVE",
AK532="AKTIVCO DEFAUT GE &amp; POWER Cabinet","PASSIVE",
AK532="AKTIVCO Coupure ENEO &amp; Baisse de tension","PASSIVE",
AK532="Coupure ENEO &amp; Baisse de tension","PASSIVE",
AK532="Defaut GE &amp; POWER Cabinet","PASSIVE",
AK532="Sharing","PASSIVE",
AK532="Sites strategiques &amp; DataCenter","PASSIVE",
AK532="Exclu","Exclu",
AK532="SAT","ACTIVE",
AK532="SPARE-ISSUE","SPARE-ISSUE",
AK532="Fiber CAmtel","ACTIVE",
AK532="Fiber AOF","ACTIVE",
AK532="Projet OCM (HUAWEI)","PLANNED WORKS",
AK532="Projet OCM (NOKIA)","PLANNED WORKS",
AK532="ACCESS-ISSUE","ACCESS-ISSUE",
AK532="Projet OCM (ZTE, NOKIA, autres projets)","PLANNED WORKS",
AK532="No root CAuse","No root cause",
AK532="ODU HS","ACTIVE",
AK532="IP &amp; VLAN","ACTIVE",
AK532="Warehouse HUAWEI","SPARE-ISSUE",
AK532="SPARE-HS","SPARE-ISSUE",
AK532="Power Telco","ACTIVE", AK532="no impacts","no impacts"
),"")</f>
        <v>No root cause</v>
      </c>
      <c r="AM532" s="108" t="s">
        <v>5537</v>
      </c>
      <c r="AN532" s="117" t="s">
        <v>4672</v>
      </c>
      <c r="AP532" s="23" t="s">
        <v>5537</v>
      </c>
      <c r="AQ532" s="23" t="s">
        <v>5537</v>
      </c>
      <c r="AR532" s="7"/>
      <c r="AS532" s="6"/>
      <c r="AT532" s="7"/>
      <c r="AU532" s="3" t="s">
        <v>5537</v>
      </c>
      <c r="AV532" s="24" t="s">
        <v>5537</v>
      </c>
      <c r="AW532" s="24" t="s">
        <v>5537</v>
      </c>
      <c r="AX532" s="24" t="s">
        <v>5537</v>
      </c>
      <c r="AY532" s="24" t="s">
        <v>5537</v>
      </c>
      <c r="AZ532" s="24" t="s">
        <v>5537</v>
      </c>
      <c r="BA532" s="24" t="s">
        <v>5537</v>
      </c>
      <c r="BB532" s="24" t="s">
        <v>5537</v>
      </c>
      <c r="BC532" s="24" t="s">
        <v>5537</v>
      </c>
      <c r="BD532" s="24" t="s">
        <v>5537</v>
      </c>
      <c r="BE532" s="24" t="s">
        <v>5537</v>
      </c>
      <c r="BF532" s="24" t="s">
        <v>5537</v>
      </c>
      <c r="BG532" s="24" t="s">
        <v>5537</v>
      </c>
      <c r="BH532" s="24" t="s">
        <v>5537</v>
      </c>
      <c r="BI532" s="9" t="s">
        <v>5537</v>
      </c>
      <c r="BJ532" s="14"/>
      <c r="BK532" s="14" t="s">
        <v>5537</v>
      </c>
      <c r="BL532" s="14" t="str">
        <f>_xlfn.XLOOKUP(B532,'[4]cell downs 18042026 17h'!$B:$B,'[4]cell downs 18042026 17h'!$B:$B,"")</f>
        <v/>
      </c>
      <c r="BM532" s="14" t="str">
        <f>_xlfn.XLOOKUP(B532,'[5]Cells Huawei 19042026 15h'!$B:$B,'[5]Cells Huawei 19042026 15h'!$B:$B,"")</f>
        <v/>
      </c>
      <c r="BN532" s="9" t="str">
        <f>_xlfn.XLOOKUP(B532,'[6]cells down 19042026 9H40'!$B:$B,'[6]cells down 19042026 9H40'!$B:$B,"")</f>
        <v/>
      </c>
      <c r="BO532" s="9" t="s">
        <v>5537</v>
      </c>
      <c r="BP532" s="9" t="s">
        <v>5537</v>
      </c>
    </row>
    <row r="533" spans="1:68" s="9" customFormat="1" x14ac:dyDescent="0.35">
      <c r="A533" s="2" t="s">
        <v>1486</v>
      </c>
      <c r="B533" s="8" t="s">
        <v>1487</v>
      </c>
      <c r="C533" s="3" t="str">
        <f>_xlfn.XLOOKUP(B533,'[1]daily break down'!$D:$D,'[1]daily break down'!$E:$E,"")</f>
        <v>NORD-OUEST</v>
      </c>
      <c r="D533" s="1" t="s">
        <v>11</v>
      </c>
      <c r="E533" s="1" t="s">
        <v>96</v>
      </c>
      <c r="F533" s="3" t="s">
        <v>51</v>
      </c>
      <c r="G533" s="1" t="s">
        <v>1486</v>
      </c>
      <c r="H533" s="40" t="str">
        <f>_xlfn.XLOOKUP(B533,[2]CALCULATION!$B:$B,[2]CALCULATION!$H:$H,"")</f>
        <v>NOKIA</v>
      </c>
      <c r="I533" s="34">
        <v>0.98246309499890494</v>
      </c>
      <c r="J533" s="34">
        <v>6.2050675484837576</v>
      </c>
      <c r="K533" s="34">
        <v>4.7775572859975286</v>
      </c>
      <c r="L533" s="34">
        <v>4.3173442764709202</v>
      </c>
      <c r="M533" s="34">
        <v>9.2899445543209822</v>
      </c>
      <c r="N533" s="34">
        <v>9.2964734190981293</v>
      </c>
      <c r="O533" s="34">
        <v>9.2963652058697779</v>
      </c>
      <c r="P533" s="34">
        <v>9.2965275257123032</v>
      </c>
      <c r="Q533" s="34">
        <v>9.2963652058697779</v>
      </c>
      <c r="R533" s="34">
        <v>9.2964734190981293</v>
      </c>
      <c r="S533" s="109">
        <v>4.6746115888632698</v>
      </c>
      <c r="T533" s="109">
        <f>_xlfn.XLOOKUP(B533,'[3]Nur des jours'!$B:$B,'[3]Nur des jours'!$U:$U,"")</f>
        <v>0</v>
      </c>
      <c r="U533" s="109">
        <v>4.3735095752084112E-2</v>
      </c>
      <c r="V533" s="109">
        <v>1.0963936044835962</v>
      </c>
      <c r="W533" s="109">
        <v>0</v>
      </c>
      <c r="X533" s="109">
        <v>0</v>
      </c>
      <c r="Y533" s="109">
        <v>0</v>
      </c>
      <c r="Z533" s="109">
        <v>0.15070641178199537</v>
      </c>
      <c r="AA533" s="109">
        <v>2.4541067764736774E-2</v>
      </c>
      <c r="AB533" s="109">
        <v>0</v>
      </c>
      <c r="AC533" s="109">
        <v>7.4937352373415825E-2</v>
      </c>
      <c r="AD533" s="109">
        <v>6.1892023759736792E-2</v>
      </c>
      <c r="AE533" s="109">
        <v>3.1478913230203714E-2</v>
      </c>
      <c r="AF533" s="109">
        <v>3.1478913230203714E-2</v>
      </c>
      <c r="AG533" s="57" t="str">
        <f>_xlfn.XLOOKUP(B533,[3]CALCULATION!$B:$B,[3]CALCULATION!$M:$M,"")</f>
        <v>Insecurity</v>
      </c>
      <c r="AH533" s="57"/>
      <c r="AI533" s="56" t="str" cm="1">
        <f t="array" ref="AI533">IFERROR(_xlfn.IFS(
AK533="MPR ISSUE","PDH",
AK533="BSS Hardware Issue","BSS",
AK533="Sites strategiques, MLL, Pylone, etc.","ENVTECH",
AK533="AKTIVCO DEFAUT GE &amp; POWER Cabinet","AKTIVCO",
AK533="AKTIVCO Coupure ENEO &amp; Baisse de tension","AKTIVCO GRID ONLY",
AK533="Coupure ENEO &amp; Baisse de tension","IHS GRID ONLY",
AK533="Defaut GE &amp; POWER Cabinet","IHS",
AK533="Sharing","Partners",
AK533="Sites strategiques &amp; DataCenter","SST &amp; DC",
AK533="Exclu","Exclu",
AK533="SAT","SAT",
AK533="SPARE-ISSUE","SPARE-ISSUE",
AK533="Fiber CAmtel","TRANS_FO_CAMTEL",
AK533="Fiber AOF","Fiber AOF",
AK533="Projet OCM (HUAWEI)","TRAVAUX-HUAWEI",
AK533="Projet OCM (NOKIA)","TRAVAUX-NOKIA",
AK533="ACCESS-ISSUE","ACCESS-ISSUE",
AK533="Projet OCM (ZTE, NOKIA, autres projets)","TRAVAUX OCM",
AK533="No root CAuse","No root cause",
AK533="ODU HS","PDH",
AK533="IP &amp; VLAN","PDH",
AK533="Warehouse HUAWEI","SPARE-ISSUE",
AK533="SPARE-HS","SPARE-ISSUE",
AK533="Power Telco","BSS",AK533="no impacts","no impacts"
),"")</f>
        <v>PDH</v>
      </c>
      <c r="AJ533" s="56" t="str" cm="1">
        <f t="array" ref="AJ533">IFERROR(_xlfn.IFS(
AK533="MPR ISSUE","TX ISSUE",
AK533="BSS Hardware Issue","RAN ISSUE",
AK533="Sites strategiques, MLL, Pylone, etc.","ENVTECH",
AK533="AKTIVCO DEFAUT GE &amp; POWER Cabinet","POWER ISSUE",
AK533="AKTIVCO Coupure ENEO &amp; Baisse de tension","POWER ISSUE",
AK533="Coupure ENEO &amp; Baisse de tension","POWER ISSUE",
AK533="Defaut GE &amp; POWER Cabinet","POWER ISSUE",
AK533="Sharing","POWER ISSUE",
AK533="Sites strategiques &amp; DataCenter","POWER ISSUE",
AK533="Exclu","Exclu",
AK533="SAT","TX ISSUE",
AK533="SPARE-ISSUE","SPARE-ISSUE",
AK533="Fiber CAmtel","TX ISSUE",
AK533="Fiber AOF","TX ISSUE",
AK533="Projet OCM (HUAWEI)","TRAVAUX-HUAWEI",
AK533="Projet OCM (NOKIA)","TRAVAUX -NOKIA",
AK533="ACCESS-ISSUE","ACCESS-ISSUE",
AK533="Projet OCM (ZTE, NOKIA, autres projets)","TRAVAUX OCM",
AK533="No root CAuse","No root cause",
AK533="ODU HS","TX ISSUE",
AK533="IP &amp; VLAN","TX ISSUE",
AK533="Warehouse HUAWEI","SPARE-ISSUE",
AK533="SPARE-HS","SPARE-ISSUE",
AK533="Power Telco","RAN ISSUE",AK533="no impacts","no impacts"
),"")</f>
        <v>TX ISSUE</v>
      </c>
      <c r="AK533" s="81" t="s">
        <v>5618</v>
      </c>
      <c r="AL533" s="56" t="str" cm="1">
        <f t="array" ref="AL533">IFERROR(_xlfn.IFS(
AK533="MPR ISSUE","ACTIVE",
AK533="BSS Hardware Issue","ACTIVE",
AK533="Sites strategiques, MLL, Pylone, etc.","PASSIVE",
AK533="AKTIVCO DEFAUT GE &amp; POWER Cabinet","PASSIVE",
AK533="AKTIVCO Coupure ENEO &amp; Baisse de tension","PASSIVE",
AK533="Coupure ENEO &amp; Baisse de tension","PASSIVE",
AK533="Defaut GE &amp; POWER Cabinet","PASSIVE",
AK533="Sharing","PASSIVE",
AK533="Sites strategiques &amp; DataCenter","PASSIVE",
AK533="Exclu","Exclu",
AK533="SAT","ACTIVE",
AK533="SPARE-ISSUE","SPARE-ISSUE",
AK533="Fiber CAmtel","ACTIVE",
AK533="Fiber AOF","ACTIVE",
AK533="Projet OCM (HUAWEI)","PLANNED WORKS",
AK533="Projet OCM (NOKIA)","PLANNED WORKS",
AK533="ACCESS-ISSUE","ACCESS-ISSUE",
AK533="Projet OCM (ZTE, NOKIA, autres projets)","PLANNED WORKS",
AK533="No root CAuse","No root cause",
AK533="ODU HS","ACTIVE",
AK533="IP &amp; VLAN","ACTIVE",
AK533="Warehouse HUAWEI","SPARE-ISSUE",
AK533="SPARE-HS","SPARE-ISSUE",
AK533="Power Telco","ACTIVE", AK533="no impacts","no impacts"
),"")</f>
        <v>ACTIVE</v>
      </c>
      <c r="AM533" s="108" t="s">
        <v>5980</v>
      </c>
      <c r="AN533" s="117" t="s">
        <v>1487</v>
      </c>
      <c r="AP533" s="23" t="s">
        <v>5537</v>
      </c>
      <c r="AQ533" s="23" t="s">
        <v>5537</v>
      </c>
      <c r="AR533" s="7"/>
      <c r="AS533" s="6"/>
      <c r="AT533" s="7"/>
      <c r="AU533" s="3" t="s">
        <v>5537</v>
      </c>
      <c r="AV533" s="24" t="s">
        <v>5537</v>
      </c>
      <c r="AW533" s="24" t="s">
        <v>5537</v>
      </c>
      <c r="AX533" s="24" t="s">
        <v>5537</v>
      </c>
      <c r="AY533" s="24" t="s">
        <v>5537</v>
      </c>
      <c r="AZ533" s="24" t="s">
        <v>5537</v>
      </c>
      <c r="BA533" s="24" t="s">
        <v>5537</v>
      </c>
      <c r="BB533" s="24" t="s">
        <v>5537</v>
      </c>
      <c r="BC533" s="24" t="s">
        <v>5537</v>
      </c>
      <c r="BD533" s="24" t="s">
        <v>5537</v>
      </c>
      <c r="BE533" s="24" t="s">
        <v>5537</v>
      </c>
      <c r="BF533" s="24" t="s">
        <v>5537</v>
      </c>
      <c r="BG533" s="24" t="s">
        <v>5537</v>
      </c>
      <c r="BH533" s="24" t="s">
        <v>5537</v>
      </c>
      <c r="BI533" s="9" t="s">
        <v>5980</v>
      </c>
      <c r="BJ533" s="14"/>
      <c r="BK533" s="14" t="s">
        <v>5537</v>
      </c>
      <c r="BL533" s="14" t="str">
        <f>_xlfn.XLOOKUP(B533,'[4]cell downs 18042026 17h'!$B:$B,'[4]cell downs 18042026 17h'!$B:$B,"")</f>
        <v/>
      </c>
      <c r="BM533" s="14" t="str">
        <f>_xlfn.XLOOKUP(B533,'[5]Cells Huawei 19042026 15h'!$B:$B,'[5]Cells Huawei 19042026 15h'!$B:$B,"")</f>
        <v/>
      </c>
      <c r="BN533" s="9" t="str">
        <f>_xlfn.XLOOKUP(B533,'[6]cells down 19042026 9H40'!$B:$B,'[6]cells down 19042026 9H40'!$B:$B,"")</f>
        <v/>
      </c>
      <c r="BO533" s="9" t="s">
        <v>1487</v>
      </c>
      <c r="BP533" s="9" t="s">
        <v>1713</v>
      </c>
    </row>
    <row r="534" spans="1:68" s="9" customFormat="1" x14ac:dyDescent="0.35">
      <c r="A534" s="1" t="s">
        <v>1301</v>
      </c>
      <c r="B534" s="8" t="s">
        <v>1302</v>
      </c>
      <c r="C534" s="3" t="str">
        <f>_xlfn.XLOOKUP(B534,'[1]daily break down'!$D:$D,'[1]daily break down'!$E:$E,"")</f>
        <v>ADAMAOUA</v>
      </c>
      <c r="D534" s="1" t="s">
        <v>11</v>
      </c>
      <c r="E534" s="1" t="s">
        <v>1303</v>
      </c>
      <c r="F534" s="3" t="s">
        <v>90</v>
      </c>
      <c r="G534" s="1" t="s">
        <v>1301</v>
      </c>
      <c r="H534" s="40" t="str">
        <f>_xlfn.XLOOKUP(B534,[2]CALCULATION!$B:$B,[2]CALCULATION!$H:$H,"")</f>
        <v>NOKIA</v>
      </c>
      <c r="I534" s="34">
        <v>6.9568883368985165E-3</v>
      </c>
      <c r="J534" s="34">
        <v>6.5991701523201593E-2</v>
      </c>
      <c r="K534" s="34">
        <v>2.8692757950558079E-2</v>
      </c>
      <c r="L534" s="34">
        <v>6.5997428365610891E-3</v>
      </c>
      <c r="M534" s="34">
        <v>0.14676432388129301</v>
      </c>
      <c r="N534" s="34">
        <v>2.1405810267380839E-3</v>
      </c>
      <c r="O534" s="34">
        <v>2.4420129282503984E-2</v>
      </c>
      <c r="P534" s="34">
        <v>4.7586646202096516E-2</v>
      </c>
      <c r="Q534" s="34">
        <v>2.3289127764553426</v>
      </c>
      <c r="R534" s="34">
        <v>1.4958187996814463</v>
      </c>
      <c r="S534" s="109">
        <v>0.16595843922684309</v>
      </c>
      <c r="T534" s="109">
        <f>_xlfn.XLOOKUP(B534,'[3]Nur des jours'!$B:$B,'[3]Nur des jours'!$U:$U,"")</f>
        <v>1.5459454556853951</v>
      </c>
      <c r="U534" s="109">
        <v>0.45623974233386155</v>
      </c>
      <c r="V534" s="109">
        <v>1.5533120088651449</v>
      </c>
      <c r="W534" s="109">
        <v>1.5459454556853951</v>
      </c>
      <c r="X534" s="109">
        <v>1.5903263345655123</v>
      </c>
      <c r="Y534" s="109">
        <v>0.90344478957696328</v>
      </c>
      <c r="Z534" s="109">
        <v>2.6168464312114538E-2</v>
      </c>
      <c r="AA534" s="109">
        <v>2.2528274197601054E-2</v>
      </c>
      <c r="AB534" s="109">
        <v>1.6785121263918189E-2</v>
      </c>
      <c r="AC534" s="109">
        <v>2.5104013045094301E-2</v>
      </c>
      <c r="AD534" s="109">
        <v>6.721242304058056E-2</v>
      </c>
      <c r="AE534" s="109">
        <v>3.0785956748237895E-2</v>
      </c>
      <c r="AF534" s="109">
        <v>3.0785956748237895E-2</v>
      </c>
      <c r="AG534" s="57" t="str">
        <f>_xlfn.XLOOKUP(B534,[3]CALCULATION!$B:$B,[3]CALCULATION!$M:$M,"")</f>
        <v>Operationnel</v>
      </c>
      <c r="AH534" s="57"/>
      <c r="AI534" s="56" t="str" cm="1">
        <f t="array" ref="AI534">IFERROR(_xlfn.IFS(
AK534="MPR ISSUE","PDH",
AK534="BSS Hardware Issue","BSS",
AK534="Sites strategiques, MLL, Pylone, etc.","ENVTECH",
AK534="AKTIVCO DEFAUT GE &amp; POWER Cabinet","AKTIVCO",
AK534="AKTIVCO Coupure ENEO &amp; Baisse de tension","AKTIVCO GRID ONLY",
AK534="Coupure ENEO &amp; Baisse de tension","IHS GRID ONLY",
AK534="Defaut GE &amp; POWER Cabinet","IHS",
AK534="Sharing","Partners",
AK534="Sites strategiques &amp; DataCenter","SST &amp; DC",
AK534="Exclu","Exclu",
AK534="SAT","SAT",
AK534="SPARE-ISSUE","SPARE-ISSUE",
AK534="Fiber CAmtel","TRANS_FO_CAMTEL",
AK534="Fiber AOF","Fiber AOF",
AK534="Projet OCM (HUAWEI)","TRAVAUX-HUAWEI",
AK534="Projet OCM (NOKIA)","TRAVAUX-NOKIA",
AK534="ACCESS-ISSUE","ACCESS-ISSUE",
AK534="Projet OCM (ZTE, NOKIA, autres projets)","TRAVAUX OCM",
AK534="No root CAuse","No root cause",
AK534="ODU HS","PDH",
AK534="IP &amp; VLAN","PDH",
AK534="Warehouse HUAWEI","SPARE-ISSUE",
AK534="SPARE-HS","SPARE-ISSUE",
AK534="Power Telco","BSS",AK534="no impacts","no impacts"
),"")</f>
        <v>No root cause</v>
      </c>
      <c r="AJ534" s="56" t="str" cm="1">
        <f t="array" ref="AJ534">IFERROR(_xlfn.IFS(
AK534="MPR ISSUE","TX ISSUE",
AK534="BSS Hardware Issue","RAN ISSUE",
AK534="Sites strategiques, MLL, Pylone, etc.","ENVTECH",
AK534="AKTIVCO DEFAUT GE &amp; POWER Cabinet","POWER ISSUE",
AK534="AKTIVCO Coupure ENEO &amp; Baisse de tension","POWER ISSUE",
AK534="Coupure ENEO &amp; Baisse de tension","POWER ISSUE",
AK534="Defaut GE &amp; POWER Cabinet","POWER ISSUE",
AK534="Sharing","POWER ISSUE",
AK534="Sites strategiques &amp; DataCenter","POWER ISSUE",
AK534="Exclu","Exclu",
AK534="SAT","TX ISSUE",
AK534="SPARE-ISSUE","SPARE-ISSUE",
AK534="Fiber CAmtel","TX ISSUE",
AK534="Fiber AOF","TX ISSUE",
AK534="Projet OCM (HUAWEI)","TRAVAUX-HUAWEI",
AK534="Projet OCM (NOKIA)","TRAVAUX -NOKIA",
AK534="ACCESS-ISSUE","ACCESS-ISSUE",
AK534="Projet OCM (ZTE, NOKIA, autres projets)","TRAVAUX OCM",
AK534="No root CAuse","No root cause",
AK534="ODU HS","TX ISSUE",
AK534="IP &amp; VLAN","TX ISSUE",
AK534="Warehouse HUAWEI","SPARE-ISSUE",
AK534="SPARE-HS","SPARE-ISSUE",
AK534="Power Telco","RAN ISSUE",AK534="no impacts","no impacts"
),"")</f>
        <v>No root cause</v>
      </c>
      <c r="AK534" s="81" t="s">
        <v>5620</v>
      </c>
      <c r="AL534" s="56" t="str" cm="1">
        <f t="array" ref="AL534">IFERROR(_xlfn.IFS(
AK534="MPR ISSUE","ACTIVE",
AK534="BSS Hardware Issue","ACTIVE",
AK534="Sites strategiques, MLL, Pylone, etc.","PASSIVE",
AK534="AKTIVCO DEFAUT GE &amp; POWER Cabinet","PASSIVE",
AK534="AKTIVCO Coupure ENEO &amp; Baisse de tension","PASSIVE",
AK534="Coupure ENEO &amp; Baisse de tension","PASSIVE",
AK534="Defaut GE &amp; POWER Cabinet","PASSIVE",
AK534="Sharing","PASSIVE",
AK534="Sites strategiques &amp; DataCenter","PASSIVE",
AK534="Exclu","Exclu",
AK534="SAT","ACTIVE",
AK534="SPARE-ISSUE","SPARE-ISSUE",
AK534="Fiber CAmtel","ACTIVE",
AK534="Fiber AOF","ACTIVE",
AK534="Projet OCM (HUAWEI)","PLANNED WORKS",
AK534="Projet OCM (NOKIA)","PLANNED WORKS",
AK534="ACCESS-ISSUE","ACCESS-ISSUE",
AK534="Projet OCM (ZTE, NOKIA, autres projets)","PLANNED WORKS",
AK534="No root CAuse","No root cause",
AK534="ODU HS","ACTIVE",
AK534="IP &amp; VLAN","ACTIVE",
AK534="Warehouse HUAWEI","SPARE-ISSUE",
AK534="SPARE-HS","SPARE-ISSUE",
AK534="Power Telco","ACTIVE", AK534="no impacts","no impacts"
),"")</f>
        <v>No root cause</v>
      </c>
      <c r="AM534" s="108" t="s">
        <v>5537</v>
      </c>
      <c r="AN534" s="117" t="s">
        <v>1302</v>
      </c>
      <c r="AP534" s="23" t="s">
        <v>5537</v>
      </c>
      <c r="AQ534" s="23" t="s">
        <v>5537</v>
      </c>
      <c r="AR534" s="7"/>
      <c r="AS534" s="6"/>
      <c r="AT534" s="7"/>
      <c r="AU534" s="3" t="s">
        <v>5537</v>
      </c>
      <c r="AV534" s="24" t="s">
        <v>5537</v>
      </c>
      <c r="AW534" s="24" t="s">
        <v>5537</v>
      </c>
      <c r="AX534" s="24" t="s">
        <v>5537</v>
      </c>
      <c r="AY534" s="24" t="s">
        <v>5537</v>
      </c>
      <c r="AZ534" s="24" t="s">
        <v>5537</v>
      </c>
      <c r="BA534" s="24" t="s">
        <v>5537</v>
      </c>
      <c r="BB534" s="24" t="s">
        <v>5537</v>
      </c>
      <c r="BC534" s="24" t="s">
        <v>5537</v>
      </c>
      <c r="BD534" s="24" t="s">
        <v>5537</v>
      </c>
      <c r="BE534" s="24" t="s">
        <v>5537</v>
      </c>
      <c r="BF534" s="24" t="s">
        <v>5537</v>
      </c>
      <c r="BG534" s="24" t="s">
        <v>5537</v>
      </c>
      <c r="BH534" s="24" t="s">
        <v>5537</v>
      </c>
      <c r="BI534" s="9" t="s">
        <v>5537</v>
      </c>
      <c r="BJ534" s="14"/>
      <c r="BK534" s="14" t="s">
        <v>5537</v>
      </c>
      <c r="BL534" s="14" t="str">
        <f>_xlfn.XLOOKUP(B534,'[4]cell downs 18042026 17h'!$B:$B,'[4]cell downs 18042026 17h'!$B:$B,"")</f>
        <v/>
      </c>
      <c r="BM534" s="14" t="str">
        <f>_xlfn.XLOOKUP(B534,'[5]Cells Huawei 19042026 15h'!$B:$B,'[5]Cells Huawei 19042026 15h'!$B:$B,"")</f>
        <v/>
      </c>
      <c r="BN534" s="9" t="str">
        <f>_xlfn.XLOOKUP(B534,'[6]cells down 19042026 9H40'!$B:$B,'[6]cells down 19042026 9H40'!$B:$B,"")</f>
        <v/>
      </c>
      <c r="BO534" s="9" t="s">
        <v>1302</v>
      </c>
      <c r="BP534" s="9" t="s">
        <v>5537</v>
      </c>
    </row>
    <row r="535" spans="1:68" s="9" customFormat="1" x14ac:dyDescent="0.35">
      <c r="A535" s="1" t="s">
        <v>1457</v>
      </c>
      <c r="B535" s="8" t="s">
        <v>1458</v>
      </c>
      <c r="C535" s="3" t="str">
        <f>_xlfn.XLOOKUP(B535,'[1]daily break down'!$D:$D,'[1]daily break down'!$E:$E,"")</f>
        <v>ADAMAOUA</v>
      </c>
      <c r="D535" s="1" t="s">
        <v>11</v>
      </c>
      <c r="E535" s="1" t="s">
        <v>96</v>
      </c>
      <c r="F535" s="3" t="s">
        <v>90</v>
      </c>
      <c r="G535" s="1" t="s">
        <v>1459</v>
      </c>
      <c r="H535" s="40" t="str">
        <f>_xlfn.XLOOKUP(B535,[2]CALCULATION!$B:$B,[2]CALCULATION!$H:$H,"")</f>
        <v>NOKIA</v>
      </c>
      <c r="I535" s="34">
        <v>0.18367498584865552</v>
      </c>
      <c r="J535" s="34">
        <v>4.9943999844246816E-3</v>
      </c>
      <c r="K535" s="34">
        <v>1.9620857081666435E-3</v>
      </c>
      <c r="L535" s="34">
        <v>0.15136395349284346</v>
      </c>
      <c r="M535" s="34">
        <v>0.14667830330252743</v>
      </c>
      <c r="N535" s="34">
        <v>0</v>
      </c>
      <c r="O535" s="34">
        <v>2.8346278787682734E-2</v>
      </c>
      <c r="P535" s="34">
        <v>5.711452903081455E-2</v>
      </c>
      <c r="Q535" s="34">
        <v>1.1950885677016007E-2</v>
      </c>
      <c r="R535" s="34">
        <v>0.14228919407220406</v>
      </c>
      <c r="S535" s="109">
        <v>6.7626223056955023E-2</v>
      </c>
      <c r="T535" s="109">
        <f>_xlfn.XLOOKUP(B535,'[3]Nur des jours'!$B:$B,'[3]Nur des jours'!$U:$U,"")</f>
        <v>3.4783667458138214E-3</v>
      </c>
      <c r="U535" s="109">
        <v>9.8109963725485526E-4</v>
      </c>
      <c r="V535" s="109">
        <v>7.5987188884182036E-3</v>
      </c>
      <c r="W535" s="109">
        <v>3.4783667458138214E-3</v>
      </c>
      <c r="X535" s="109">
        <v>0.12173662680811152</v>
      </c>
      <c r="Y535" s="109">
        <v>0.32455622694334413</v>
      </c>
      <c r="Z535" s="109">
        <v>0.11449595663989919</v>
      </c>
      <c r="AA535" s="109">
        <v>6.2658893288720777E-2</v>
      </c>
      <c r="AB535" s="109">
        <v>0</v>
      </c>
      <c r="AC535" s="109">
        <v>6.0074777486021684E-2</v>
      </c>
      <c r="AD535" s="109">
        <v>6.4555805529094845E-2</v>
      </c>
      <c r="AE535" s="109">
        <v>3.0250801174509949E-2</v>
      </c>
      <c r="AF535" s="109">
        <v>3.0250801174509949E-2</v>
      </c>
      <c r="AG535" s="57" t="str">
        <f>_xlfn.XLOOKUP(B535,[3]CALCULATION!$B:$B,[3]CALCULATION!$M:$M,"")</f>
        <v>Operationnel</v>
      </c>
      <c r="AH535" s="57"/>
      <c r="AI535" s="56" t="str" cm="1">
        <f t="array" ref="AI535">IFERROR(_xlfn.IFS(
AK535="MPR ISSUE","PDH",
AK535="BSS Hardware Issue","BSS",
AK535="Sites strategiques, MLL, Pylone, etc.","ENVTECH",
AK535="AKTIVCO DEFAUT GE &amp; POWER Cabinet","AKTIVCO",
AK535="AKTIVCO Coupure ENEO &amp; Baisse de tension","AKTIVCO GRID ONLY",
AK535="Coupure ENEO &amp; Baisse de tension","IHS GRID ONLY",
AK535="Defaut GE &amp; POWER Cabinet","IHS",
AK535="Sharing","Partners",
AK535="Sites strategiques &amp; DataCenter","SST &amp; DC",
AK535="Exclu","Exclu",
AK535="SAT","SAT",
AK535="SPARE-ISSUE","SPARE-ISSUE",
AK535="Fiber CAmtel","TRANS_FO_CAMTEL",
AK535="Fiber AOF","Fiber AOF",
AK535="Projet OCM (HUAWEI)","TRAVAUX-HUAWEI",
AK535="Projet OCM (NOKIA)","TRAVAUX-NOKIA",
AK535="ACCESS-ISSUE","ACCESS-ISSUE",
AK535="Projet OCM (ZTE, NOKIA, autres projets)","TRAVAUX OCM",
AK535="No root CAuse","No root cause",
AK535="ODU HS","PDH",
AK535="IP &amp; VLAN","PDH",
AK535="Warehouse HUAWEI","SPARE-ISSUE",
AK535="SPARE-HS","SPARE-ISSUE",
AK535="Power Telco","BSS",AK535="no impacts","no impacts"
),"")</f>
        <v>No root cause</v>
      </c>
      <c r="AJ535" s="56" t="str" cm="1">
        <f t="array" ref="AJ535">IFERROR(_xlfn.IFS(
AK535="MPR ISSUE","TX ISSUE",
AK535="BSS Hardware Issue","RAN ISSUE",
AK535="Sites strategiques, MLL, Pylone, etc.","ENVTECH",
AK535="AKTIVCO DEFAUT GE &amp; POWER Cabinet","POWER ISSUE",
AK535="AKTIVCO Coupure ENEO &amp; Baisse de tension","POWER ISSUE",
AK535="Coupure ENEO &amp; Baisse de tension","POWER ISSUE",
AK535="Defaut GE &amp; POWER Cabinet","POWER ISSUE",
AK535="Sharing","POWER ISSUE",
AK535="Sites strategiques &amp; DataCenter","POWER ISSUE",
AK535="Exclu","Exclu",
AK535="SAT","TX ISSUE",
AK535="SPARE-ISSUE","SPARE-ISSUE",
AK535="Fiber CAmtel","TX ISSUE",
AK535="Fiber AOF","TX ISSUE",
AK535="Projet OCM (HUAWEI)","TRAVAUX-HUAWEI",
AK535="Projet OCM (NOKIA)","TRAVAUX -NOKIA",
AK535="ACCESS-ISSUE","ACCESS-ISSUE",
AK535="Projet OCM (ZTE, NOKIA, autres projets)","TRAVAUX OCM",
AK535="No root CAuse","No root cause",
AK535="ODU HS","TX ISSUE",
AK535="IP &amp; VLAN","TX ISSUE",
AK535="Warehouse HUAWEI","SPARE-ISSUE",
AK535="SPARE-HS","SPARE-ISSUE",
AK535="Power Telco","RAN ISSUE",AK535="no impacts","no impacts"
),"")</f>
        <v>No root cause</v>
      </c>
      <c r="AK535" s="81" t="s">
        <v>5620</v>
      </c>
      <c r="AL535" s="56" t="str" cm="1">
        <f t="array" ref="AL535">IFERROR(_xlfn.IFS(
AK535="MPR ISSUE","ACTIVE",
AK535="BSS Hardware Issue","ACTIVE",
AK535="Sites strategiques, MLL, Pylone, etc.","PASSIVE",
AK535="AKTIVCO DEFAUT GE &amp; POWER Cabinet","PASSIVE",
AK535="AKTIVCO Coupure ENEO &amp; Baisse de tension","PASSIVE",
AK535="Coupure ENEO &amp; Baisse de tension","PASSIVE",
AK535="Defaut GE &amp; POWER Cabinet","PASSIVE",
AK535="Sharing","PASSIVE",
AK535="Sites strategiques &amp; DataCenter","PASSIVE",
AK535="Exclu","Exclu",
AK535="SAT","ACTIVE",
AK535="SPARE-ISSUE","SPARE-ISSUE",
AK535="Fiber CAmtel","ACTIVE",
AK535="Fiber AOF","ACTIVE",
AK535="Projet OCM (HUAWEI)","PLANNED WORKS",
AK535="Projet OCM (NOKIA)","PLANNED WORKS",
AK535="ACCESS-ISSUE","ACCESS-ISSUE",
AK535="Projet OCM (ZTE, NOKIA, autres projets)","PLANNED WORKS",
AK535="No root CAuse","No root cause",
AK535="ODU HS","ACTIVE",
AK535="IP &amp; VLAN","ACTIVE",
AK535="Warehouse HUAWEI","SPARE-ISSUE",
AK535="SPARE-HS","SPARE-ISSUE",
AK535="Power Telco","ACTIVE", AK535="no impacts","no impacts"
),"")</f>
        <v>No root cause</v>
      </c>
      <c r="AM535" s="108" t="s">
        <v>5537</v>
      </c>
      <c r="AN535" s="117" t="s">
        <v>1458</v>
      </c>
      <c r="AP535" s="23" t="s">
        <v>5537</v>
      </c>
      <c r="AQ535" s="23" t="s">
        <v>5537</v>
      </c>
      <c r="AR535" s="7"/>
      <c r="AS535" s="6"/>
      <c r="AT535" s="7"/>
      <c r="AU535" s="3" t="s">
        <v>5537</v>
      </c>
      <c r="AV535" s="24" t="s">
        <v>5537</v>
      </c>
      <c r="AW535" s="24" t="s">
        <v>5537</v>
      </c>
      <c r="AX535" s="24" t="s">
        <v>5537</v>
      </c>
      <c r="AY535" s="24" t="s">
        <v>5537</v>
      </c>
      <c r="AZ535" s="24" t="s">
        <v>5537</v>
      </c>
      <c r="BA535" s="24" t="s">
        <v>5537</v>
      </c>
      <c r="BB535" s="24" t="s">
        <v>5537</v>
      </c>
      <c r="BC535" s="24" t="s">
        <v>5537</v>
      </c>
      <c r="BD535" s="24" t="s">
        <v>5537</v>
      </c>
      <c r="BE535" s="24" t="s">
        <v>5537</v>
      </c>
      <c r="BF535" s="24" t="s">
        <v>5537</v>
      </c>
      <c r="BG535" s="24" t="s">
        <v>5537</v>
      </c>
      <c r="BH535" s="24" t="s">
        <v>5537</v>
      </c>
      <c r="BI535" s="9" t="s">
        <v>5537</v>
      </c>
      <c r="BJ535" s="14"/>
      <c r="BK535" s="14" t="s">
        <v>5537</v>
      </c>
      <c r="BL535" s="14" t="str">
        <f>_xlfn.XLOOKUP(B535,'[4]cell downs 18042026 17h'!$B:$B,'[4]cell downs 18042026 17h'!$B:$B,"")</f>
        <v/>
      </c>
      <c r="BM535" s="14" t="str">
        <f>_xlfn.XLOOKUP(B535,'[5]Cells Huawei 19042026 15h'!$B:$B,'[5]Cells Huawei 19042026 15h'!$B:$B,"")</f>
        <v/>
      </c>
      <c r="BN535" s="9" t="str">
        <f>_xlfn.XLOOKUP(B535,'[6]cells down 19042026 9H40'!$B:$B,'[6]cells down 19042026 9H40'!$B:$B,"")</f>
        <v/>
      </c>
      <c r="BO535" s="9" t="s">
        <v>1458</v>
      </c>
      <c r="BP535" s="9" t="s">
        <v>1129</v>
      </c>
    </row>
    <row r="536" spans="1:68" s="9" customFormat="1" x14ac:dyDescent="0.35">
      <c r="A536" s="1" t="s">
        <v>168</v>
      </c>
      <c r="B536" s="8" t="s">
        <v>169</v>
      </c>
      <c r="C536" s="3" t="str">
        <f>_xlfn.XLOOKUP(B536,'[1]daily break down'!$D:$D,'[1]daily break down'!$E:$E,"")</f>
        <v>Douala</v>
      </c>
      <c r="D536" s="1" t="s">
        <v>11</v>
      </c>
      <c r="E536" s="1" t="s">
        <v>145</v>
      </c>
      <c r="F536" s="3" t="s">
        <v>31</v>
      </c>
      <c r="G536" s="1" t="s">
        <v>32</v>
      </c>
      <c r="H536" s="41" t="str">
        <f>_xlfn.XLOOKUP(B536,[2]CALCULATION!$B:$B,[2]CALCULATION!$H:$H,"")</f>
        <v>ZTE</v>
      </c>
      <c r="I536" s="34">
        <v>0</v>
      </c>
      <c r="J536" s="34">
        <v>0</v>
      </c>
      <c r="K536" s="34">
        <v>0</v>
      </c>
      <c r="L536" s="34">
        <v>0</v>
      </c>
      <c r="M536" s="34">
        <v>22.641917285187176</v>
      </c>
      <c r="N536" s="34">
        <v>36.680460316237351</v>
      </c>
      <c r="O536" s="34">
        <v>0</v>
      </c>
      <c r="P536" s="34">
        <v>0</v>
      </c>
      <c r="Q536" s="34">
        <v>0</v>
      </c>
      <c r="R536" s="34">
        <v>0</v>
      </c>
      <c r="S536" s="109">
        <v>0</v>
      </c>
      <c r="T536" s="109">
        <f>_xlfn.XLOOKUP(B536,'[3]Nur des jours'!$B:$B,'[3]Nur des jours'!$U:$U,"")</f>
        <v>0</v>
      </c>
      <c r="U536" s="109">
        <v>0</v>
      </c>
      <c r="V536" s="109">
        <v>0</v>
      </c>
      <c r="W536" s="109">
        <v>0</v>
      </c>
      <c r="X536" s="109">
        <v>0</v>
      </c>
      <c r="Y536" s="109">
        <v>0</v>
      </c>
      <c r="Z536" s="109">
        <v>0</v>
      </c>
      <c r="AA536" s="109">
        <v>0</v>
      </c>
      <c r="AB536" s="109">
        <v>0</v>
      </c>
      <c r="AC536" s="109">
        <v>0</v>
      </c>
      <c r="AD536" s="109">
        <v>2.422554749737315E-2</v>
      </c>
      <c r="AE536" s="109">
        <v>2.7662206470280927E-2</v>
      </c>
      <c r="AF536" s="109">
        <v>2.7662206470280927E-2</v>
      </c>
      <c r="AG536" s="57" t="str">
        <f>_xlfn.XLOOKUP(B536,[3]CALCULATION!$B:$B,[3]CALCULATION!$M:$M,"")</f>
        <v>Operationnel</v>
      </c>
      <c r="AH536" s="57"/>
      <c r="AI536" s="56" t="str" cm="1">
        <f t="array" ref="AI536">IFERROR(_xlfn.IFS(
AK536="MPR ISSUE","PDH",
AK536="BSS Hardware Issue","BSS",
AK536="Sites strategiques, MLL, Pylone, etc.","ENVTECH",
AK536="AKTIVCO DEFAUT GE &amp; POWER Cabinet","AKTIVCO",
AK536="AKTIVCO Coupure ENEO &amp; Baisse de tension","AKTIVCO GRID ONLY",
AK536="Coupure ENEO &amp; Baisse de tension","IHS GRID ONLY",
AK536="Defaut GE &amp; POWER Cabinet","IHS",
AK536="Sharing","Partners",
AK536="Sites strategiques &amp; DataCenter","SST &amp; DC",
AK536="Exclu","Exclu",
AK536="SAT","SAT",
AK536="SPARE-ISSUE","SPARE-ISSUE",
AK536="Fiber CAmtel","TRANS_FO_CAMTEL",
AK536="Fiber AOF","Fiber AOF",
AK536="Projet OCM (HUAWEI)","TRAVAUX-HUAWEI",
AK536="Projet OCM (NOKIA)","TRAVAUX-NOKIA",
AK536="ACCESS-ISSUE","ACCESS-ISSUE",
AK536="Projet OCM (ZTE, NOKIA, autres projets)","TRAVAUX OCM",
AK536="No root CAuse","No root cause",
AK536="ODU HS","PDH",
AK536="IP &amp; VLAN","PDH",
AK536="Warehouse HUAWEI","SPARE-ISSUE",
AK536="SPARE-HS","SPARE-ISSUE",
AK536="Power Telco","BSS",AK536="no impacts","no impacts"
),"")</f>
        <v>No root cause</v>
      </c>
      <c r="AJ536" s="56" t="str" cm="1">
        <f t="array" ref="AJ536">IFERROR(_xlfn.IFS(
AK536="MPR ISSUE","TX ISSUE",
AK536="BSS Hardware Issue","RAN ISSUE",
AK536="Sites strategiques, MLL, Pylone, etc.","ENVTECH",
AK536="AKTIVCO DEFAUT GE &amp; POWER Cabinet","POWER ISSUE",
AK536="AKTIVCO Coupure ENEO &amp; Baisse de tension","POWER ISSUE",
AK536="Coupure ENEO &amp; Baisse de tension","POWER ISSUE",
AK536="Defaut GE &amp; POWER Cabinet","POWER ISSUE",
AK536="Sharing","POWER ISSUE",
AK536="Sites strategiques &amp; DataCenter","POWER ISSUE",
AK536="Exclu","Exclu",
AK536="SAT","TX ISSUE",
AK536="SPARE-ISSUE","SPARE-ISSUE",
AK536="Fiber CAmtel","TX ISSUE",
AK536="Fiber AOF","TX ISSUE",
AK536="Projet OCM (HUAWEI)","TRAVAUX-HUAWEI",
AK536="Projet OCM (NOKIA)","TRAVAUX -NOKIA",
AK536="ACCESS-ISSUE","ACCESS-ISSUE",
AK536="Projet OCM (ZTE, NOKIA, autres projets)","TRAVAUX OCM",
AK536="No root CAuse","No root cause",
AK536="ODU HS","TX ISSUE",
AK536="IP &amp; VLAN","TX ISSUE",
AK536="Warehouse HUAWEI","SPARE-ISSUE",
AK536="SPARE-HS","SPARE-ISSUE",
AK536="Power Telco","RAN ISSUE",AK536="no impacts","no impacts"
),"")</f>
        <v>No root cause</v>
      </c>
      <c r="AK536" s="81" t="s">
        <v>5620</v>
      </c>
      <c r="AL536" s="56" t="str" cm="1">
        <f t="array" ref="AL536">IFERROR(_xlfn.IFS(
AK536="MPR ISSUE","ACTIVE",
AK536="BSS Hardware Issue","ACTIVE",
AK536="Sites strategiques, MLL, Pylone, etc.","PASSIVE",
AK536="AKTIVCO DEFAUT GE &amp; POWER Cabinet","PASSIVE",
AK536="AKTIVCO Coupure ENEO &amp; Baisse de tension","PASSIVE",
AK536="Coupure ENEO &amp; Baisse de tension","PASSIVE",
AK536="Defaut GE &amp; POWER Cabinet","PASSIVE",
AK536="Sharing","PASSIVE",
AK536="Sites strategiques &amp; DataCenter","PASSIVE",
AK536="Exclu","Exclu",
AK536="SAT","ACTIVE",
AK536="SPARE-ISSUE","SPARE-ISSUE",
AK536="Fiber CAmtel","ACTIVE",
AK536="Fiber AOF","ACTIVE",
AK536="Projet OCM (HUAWEI)","PLANNED WORKS",
AK536="Projet OCM (NOKIA)","PLANNED WORKS",
AK536="ACCESS-ISSUE","ACCESS-ISSUE",
AK536="Projet OCM (ZTE, NOKIA, autres projets)","PLANNED WORKS",
AK536="No root CAuse","No root cause",
AK536="ODU HS","ACTIVE",
AK536="IP &amp; VLAN","ACTIVE",
AK536="Warehouse HUAWEI","SPARE-ISSUE",
AK536="SPARE-HS","SPARE-ISSUE",
AK536="Power Telco","ACTIVE", AK536="no impacts","no impacts"
),"")</f>
        <v>No root cause</v>
      </c>
      <c r="AM536" s="108" t="s">
        <v>5537</v>
      </c>
      <c r="AN536" s="117" t="s">
        <v>169</v>
      </c>
      <c r="AP536" s="23" t="s">
        <v>5537</v>
      </c>
      <c r="AQ536" s="23" t="s">
        <v>5537</v>
      </c>
      <c r="AR536" s="7"/>
      <c r="AS536" s="6"/>
      <c r="AT536" s="7"/>
      <c r="AU536" s="3" t="s">
        <v>5537</v>
      </c>
      <c r="AV536" s="24" t="s">
        <v>5537</v>
      </c>
      <c r="AW536" s="24" t="s">
        <v>5537</v>
      </c>
      <c r="AX536" s="24" t="s">
        <v>5537</v>
      </c>
      <c r="AY536" s="24" t="s">
        <v>5537</v>
      </c>
      <c r="AZ536" s="24" t="s">
        <v>5537</v>
      </c>
      <c r="BA536" s="24" t="s">
        <v>5537</v>
      </c>
      <c r="BB536" s="24" t="s">
        <v>5537</v>
      </c>
      <c r="BC536" s="24" t="s">
        <v>5537</v>
      </c>
      <c r="BD536" s="24" t="s">
        <v>5537</v>
      </c>
      <c r="BE536" s="24" t="s">
        <v>5537</v>
      </c>
      <c r="BF536" s="24" t="s">
        <v>5537</v>
      </c>
      <c r="BG536" s="24" t="s">
        <v>5537</v>
      </c>
      <c r="BH536" s="24" t="s">
        <v>5537</v>
      </c>
      <c r="BI536" s="9" t="s">
        <v>5537</v>
      </c>
      <c r="BJ536" s="14"/>
      <c r="BK536" s="14" t="s">
        <v>5537</v>
      </c>
      <c r="BL536" s="14" t="str">
        <f>_xlfn.XLOOKUP(B536,'[4]cell downs 18042026 17h'!$B:$B,'[4]cell downs 18042026 17h'!$B:$B,"")</f>
        <v/>
      </c>
      <c r="BM536" s="14" t="str">
        <f>_xlfn.XLOOKUP(B536,'[5]Cells Huawei 19042026 15h'!$B:$B,'[5]Cells Huawei 19042026 15h'!$B:$B,"")</f>
        <v/>
      </c>
      <c r="BN536" s="9" t="str">
        <f>_xlfn.XLOOKUP(B536,'[6]cells down 19042026 9H40'!$B:$B,'[6]cells down 19042026 9H40'!$B:$B,"")</f>
        <v/>
      </c>
      <c r="BO536" s="9" t="s">
        <v>5537</v>
      </c>
      <c r="BP536" s="9" t="s">
        <v>12</v>
      </c>
    </row>
    <row r="537" spans="1:68" s="9" customFormat="1" x14ac:dyDescent="0.35">
      <c r="A537" s="1" t="s">
        <v>1466</v>
      </c>
      <c r="B537" s="8" t="s">
        <v>1467</v>
      </c>
      <c r="C537" s="3" t="str">
        <f>_xlfn.XLOOKUP(B537,'[1]daily break down'!$D:$D,'[1]daily break down'!$E:$E,"")</f>
        <v>ADAMAOUA</v>
      </c>
      <c r="D537" s="1" t="s">
        <v>11</v>
      </c>
      <c r="E537" s="1" t="s">
        <v>66</v>
      </c>
      <c r="F537" s="3" t="s">
        <v>90</v>
      </c>
      <c r="G537" s="1" t="s">
        <v>1468</v>
      </c>
      <c r="H537" s="40" t="str">
        <f>_xlfn.XLOOKUP(B537,[2]CALCULATION!$B:$B,[2]CALCULATION!$H:$H,"")</f>
        <v>NOKIA</v>
      </c>
      <c r="I537" s="34">
        <v>1.4270540178252754E-3</v>
      </c>
      <c r="J537" s="34">
        <v>1.0434850602975347E-2</v>
      </c>
      <c r="K537" s="34">
        <v>0</v>
      </c>
      <c r="L537" s="34">
        <v>0</v>
      </c>
      <c r="M537" s="34">
        <v>0</v>
      </c>
      <c r="N537" s="34">
        <v>0</v>
      </c>
      <c r="O537" s="34">
        <v>2.3601082232077852E-2</v>
      </c>
      <c r="P537" s="34">
        <v>7.2865247448749559E-2</v>
      </c>
      <c r="Q537" s="34">
        <v>1.448375582586303E-2</v>
      </c>
      <c r="R537" s="34">
        <v>1.2485999961061704E-3</v>
      </c>
      <c r="S537" s="109">
        <v>1.9071934099086151E-2</v>
      </c>
      <c r="T537" s="109">
        <f>_xlfn.XLOOKUP(B537,'[3]Nur des jours'!$B:$B,'[3]Nur des jours'!$U:$U,"")</f>
        <v>0</v>
      </c>
      <c r="U537" s="109">
        <v>0</v>
      </c>
      <c r="V537" s="109">
        <v>0</v>
      </c>
      <c r="W537" s="109">
        <v>0</v>
      </c>
      <c r="X537" s="109">
        <v>3.2765795114880834E-2</v>
      </c>
      <c r="Y537" s="109">
        <v>0.38898795430987454</v>
      </c>
      <c r="Z537" s="109">
        <v>0</v>
      </c>
      <c r="AA537" s="109">
        <v>1.1058987247257355E-3</v>
      </c>
      <c r="AB537" s="109">
        <v>0</v>
      </c>
      <c r="AC537" s="109">
        <v>6.3446958342825405E-2</v>
      </c>
      <c r="AD537" s="109">
        <v>5.0741394469370878E-2</v>
      </c>
      <c r="AE537" s="109">
        <v>2.9019644004738301E-2</v>
      </c>
      <c r="AF537" s="109">
        <v>2.9019644004738301E-2</v>
      </c>
      <c r="AG537" s="57" t="str">
        <f>_xlfn.XLOOKUP(B537,[3]CALCULATION!$B:$B,[3]CALCULATION!$M:$M,"")</f>
        <v>Operationnel</v>
      </c>
      <c r="AH537" s="57"/>
      <c r="AI537" s="56" t="str" cm="1">
        <f t="array" ref="AI537">IFERROR(_xlfn.IFS(
AK537="MPR ISSUE","PDH",
AK537="BSS Hardware Issue","BSS",
AK537="Sites strategiques, MLL, Pylone, etc.","ENVTECH",
AK537="AKTIVCO DEFAUT GE &amp; POWER Cabinet","AKTIVCO",
AK537="AKTIVCO Coupure ENEO &amp; Baisse de tension","AKTIVCO GRID ONLY",
AK537="Coupure ENEO &amp; Baisse de tension","IHS GRID ONLY",
AK537="Defaut GE &amp; POWER Cabinet","IHS",
AK537="Sharing","Partners",
AK537="Sites strategiques &amp; DataCenter","SST &amp; DC",
AK537="Exclu","Exclu",
AK537="SAT","SAT",
AK537="SPARE-ISSUE","SPARE-ISSUE",
AK537="Fiber CAmtel","TRANS_FO_CAMTEL",
AK537="Fiber AOF","Fiber AOF",
AK537="Projet OCM (HUAWEI)","TRAVAUX-HUAWEI",
AK537="Projet OCM (NOKIA)","TRAVAUX-NOKIA",
AK537="ACCESS-ISSUE","ACCESS-ISSUE",
AK537="Projet OCM (ZTE, NOKIA, autres projets)","TRAVAUX OCM",
AK537="No root CAuse","No root cause",
AK537="ODU HS","PDH",
AK537="IP &amp; VLAN","PDH",
AK537="Warehouse HUAWEI","SPARE-ISSUE",
AK537="SPARE-HS","SPARE-ISSUE",
AK537="Power Telco","BSS",AK537="no impacts","no impacts"
),"")</f>
        <v>No root cause</v>
      </c>
      <c r="AJ537" s="56" t="str" cm="1">
        <f t="array" ref="AJ537">IFERROR(_xlfn.IFS(
AK537="MPR ISSUE","TX ISSUE",
AK537="BSS Hardware Issue","RAN ISSUE",
AK537="Sites strategiques, MLL, Pylone, etc.","ENVTECH",
AK537="AKTIVCO DEFAUT GE &amp; POWER Cabinet","POWER ISSUE",
AK537="AKTIVCO Coupure ENEO &amp; Baisse de tension","POWER ISSUE",
AK537="Coupure ENEO &amp; Baisse de tension","POWER ISSUE",
AK537="Defaut GE &amp; POWER Cabinet","POWER ISSUE",
AK537="Sharing","POWER ISSUE",
AK537="Sites strategiques &amp; DataCenter","POWER ISSUE",
AK537="Exclu","Exclu",
AK537="SAT","TX ISSUE",
AK537="SPARE-ISSUE","SPARE-ISSUE",
AK537="Fiber CAmtel","TX ISSUE",
AK537="Fiber AOF","TX ISSUE",
AK537="Projet OCM (HUAWEI)","TRAVAUX-HUAWEI",
AK537="Projet OCM (NOKIA)","TRAVAUX -NOKIA",
AK537="ACCESS-ISSUE","ACCESS-ISSUE",
AK537="Projet OCM (ZTE, NOKIA, autres projets)","TRAVAUX OCM",
AK537="No root CAuse","No root cause",
AK537="ODU HS","TX ISSUE",
AK537="IP &amp; VLAN","TX ISSUE",
AK537="Warehouse HUAWEI","SPARE-ISSUE",
AK537="SPARE-HS","SPARE-ISSUE",
AK537="Power Telco","RAN ISSUE",AK537="no impacts","no impacts"
),"")</f>
        <v>No root cause</v>
      </c>
      <c r="AK537" s="81" t="s">
        <v>5620</v>
      </c>
      <c r="AL537" s="56" t="str" cm="1">
        <f t="array" ref="AL537">IFERROR(_xlfn.IFS(
AK537="MPR ISSUE","ACTIVE",
AK537="BSS Hardware Issue","ACTIVE",
AK537="Sites strategiques, MLL, Pylone, etc.","PASSIVE",
AK537="AKTIVCO DEFAUT GE &amp; POWER Cabinet","PASSIVE",
AK537="AKTIVCO Coupure ENEO &amp; Baisse de tension","PASSIVE",
AK537="Coupure ENEO &amp; Baisse de tension","PASSIVE",
AK537="Defaut GE &amp; POWER Cabinet","PASSIVE",
AK537="Sharing","PASSIVE",
AK537="Sites strategiques &amp; DataCenter","PASSIVE",
AK537="Exclu","Exclu",
AK537="SAT","ACTIVE",
AK537="SPARE-ISSUE","SPARE-ISSUE",
AK537="Fiber CAmtel","ACTIVE",
AK537="Fiber AOF","ACTIVE",
AK537="Projet OCM (HUAWEI)","PLANNED WORKS",
AK537="Projet OCM (NOKIA)","PLANNED WORKS",
AK537="ACCESS-ISSUE","ACCESS-ISSUE",
AK537="Projet OCM (ZTE, NOKIA, autres projets)","PLANNED WORKS",
AK537="No root CAuse","No root cause",
AK537="ODU HS","ACTIVE",
AK537="IP &amp; VLAN","ACTIVE",
AK537="Warehouse HUAWEI","SPARE-ISSUE",
AK537="SPARE-HS","SPARE-ISSUE",
AK537="Power Telco","ACTIVE", AK537="no impacts","no impacts"
),"")</f>
        <v>No root cause</v>
      </c>
      <c r="AM537" s="108" t="s">
        <v>5537</v>
      </c>
      <c r="AN537" s="117" t="s">
        <v>1467</v>
      </c>
      <c r="AP537" s="23" t="s">
        <v>5537</v>
      </c>
      <c r="AQ537" s="23" t="s">
        <v>5537</v>
      </c>
      <c r="AR537" s="7"/>
      <c r="AS537" s="6"/>
      <c r="AT537" s="7"/>
      <c r="AU537" s="3" t="s">
        <v>5537</v>
      </c>
      <c r="AV537" s="24" t="s">
        <v>5537</v>
      </c>
      <c r="AW537" s="24" t="s">
        <v>5537</v>
      </c>
      <c r="AX537" s="24" t="s">
        <v>5537</v>
      </c>
      <c r="AY537" s="24" t="s">
        <v>5537</v>
      </c>
      <c r="AZ537" s="24" t="s">
        <v>5537</v>
      </c>
      <c r="BA537" s="24" t="s">
        <v>5537</v>
      </c>
      <c r="BB537" s="24" t="s">
        <v>5537</v>
      </c>
      <c r="BC537" s="24" t="s">
        <v>5537</v>
      </c>
      <c r="BD537" s="24" t="s">
        <v>5537</v>
      </c>
      <c r="BE537" s="24" t="s">
        <v>5537</v>
      </c>
      <c r="BF537" s="24" t="s">
        <v>5537</v>
      </c>
      <c r="BG537" s="24" t="s">
        <v>5537</v>
      </c>
      <c r="BH537" s="24" t="s">
        <v>5537</v>
      </c>
      <c r="BI537" s="9" t="s">
        <v>5537</v>
      </c>
      <c r="BJ537" s="14"/>
      <c r="BK537" s="14" t="s">
        <v>5537</v>
      </c>
      <c r="BL537" s="14" t="str">
        <f>_xlfn.XLOOKUP(B537,'[4]cell downs 18042026 17h'!$B:$B,'[4]cell downs 18042026 17h'!$B:$B,"")</f>
        <v/>
      </c>
      <c r="BM537" s="14" t="str">
        <f>_xlfn.XLOOKUP(B537,'[5]Cells Huawei 19042026 15h'!$B:$B,'[5]Cells Huawei 19042026 15h'!$B:$B,"")</f>
        <v/>
      </c>
      <c r="BN537" s="9" t="str">
        <f>_xlfn.XLOOKUP(B537,'[6]cells down 19042026 9H40'!$B:$B,'[6]cells down 19042026 9H40'!$B:$B,"")</f>
        <v/>
      </c>
      <c r="BO537" s="9" t="s">
        <v>1467</v>
      </c>
      <c r="BP537" s="9" t="s">
        <v>66</v>
      </c>
    </row>
    <row r="538" spans="1:68" s="9" customFormat="1" x14ac:dyDescent="0.35">
      <c r="A538" s="1" t="s">
        <v>1454</v>
      </c>
      <c r="B538" s="8" t="s">
        <v>1455</v>
      </c>
      <c r="C538" s="3" t="str">
        <f>_xlfn.XLOOKUP(B538,'[1]daily break down'!$D:$D,'[1]daily break down'!$E:$E,"")</f>
        <v>ADAMAOUA</v>
      </c>
      <c r="D538" s="1" t="s">
        <v>11</v>
      </c>
      <c r="E538" s="1" t="s">
        <v>96</v>
      </c>
      <c r="F538" s="3" t="s">
        <v>90</v>
      </c>
      <c r="G538" s="1" t="s">
        <v>1456</v>
      </c>
      <c r="H538" s="40" t="str">
        <f>_xlfn.XLOOKUP(B538,[2]CALCULATION!$B:$B,[2]CALCULATION!$H:$H,"")</f>
        <v>NOKIA</v>
      </c>
      <c r="I538" s="34">
        <v>0.19108446338251586</v>
      </c>
      <c r="J538" s="34">
        <v>5.5295142684700354E-3</v>
      </c>
      <c r="K538" s="34">
        <v>1.7837142801515253E-3</v>
      </c>
      <c r="L538" s="34">
        <v>0.15073072570822976</v>
      </c>
      <c r="M538" s="34">
        <v>0.15548359313174528</v>
      </c>
      <c r="N538" s="34">
        <v>0</v>
      </c>
      <c r="O538" s="34">
        <v>8.775591105426675E-2</v>
      </c>
      <c r="P538" s="34">
        <v>0.19530140531421714</v>
      </c>
      <c r="Q538" s="34">
        <v>1.3645414243159975E-2</v>
      </c>
      <c r="R538" s="34">
        <v>0.14405685676686619</v>
      </c>
      <c r="S538" s="109">
        <v>6.799026967685208E-2</v>
      </c>
      <c r="T538" s="109">
        <f>_xlfn.XLOOKUP(B538,'[3]Nur des jours'!$B:$B,'[3]Nur des jours'!$U:$U,"")</f>
        <v>2.9432369736562512E-3</v>
      </c>
      <c r="U538" s="109">
        <v>7.1352700891280868E-4</v>
      </c>
      <c r="V538" s="109">
        <v>8.0267917370899482E-3</v>
      </c>
      <c r="W538" s="109">
        <v>2.9432369736562512E-3</v>
      </c>
      <c r="X538" s="109">
        <v>0.12227177206479596</v>
      </c>
      <c r="Y538" s="109">
        <v>0.33019231299049356</v>
      </c>
      <c r="Z538" s="109">
        <v>0.11674356362106866</v>
      </c>
      <c r="AA538" s="109">
        <v>5.9323774933050064E-2</v>
      </c>
      <c r="AB538" s="109">
        <v>2.6757262834221777E-4</v>
      </c>
      <c r="AC538" s="109">
        <v>6.2947375993669286E-2</v>
      </c>
      <c r="AD538" s="109">
        <v>5.9242570506123936E-2</v>
      </c>
      <c r="AE538" s="109">
        <v>2.8877293695658359E-2</v>
      </c>
      <c r="AF538" s="109">
        <v>2.8877293695658359E-2</v>
      </c>
      <c r="AG538" s="57" t="str">
        <f>_xlfn.XLOOKUP(B538,[3]CALCULATION!$B:$B,[3]CALCULATION!$M:$M,"")</f>
        <v>Operationnel</v>
      </c>
      <c r="AH538" s="57"/>
      <c r="AI538" s="56" t="str" cm="1">
        <f t="array" ref="AI538">IFERROR(_xlfn.IFS(
AK538="MPR ISSUE","PDH",
AK538="BSS Hardware Issue","BSS",
AK538="Sites strategiques, MLL, Pylone, etc.","ENVTECH",
AK538="AKTIVCO DEFAUT GE &amp; POWER Cabinet","AKTIVCO",
AK538="AKTIVCO Coupure ENEO &amp; Baisse de tension","AKTIVCO GRID ONLY",
AK538="Coupure ENEO &amp; Baisse de tension","IHS GRID ONLY",
AK538="Defaut GE &amp; POWER Cabinet","IHS",
AK538="Sharing","Partners",
AK538="Sites strategiques &amp; DataCenter","SST &amp; DC",
AK538="Exclu","Exclu",
AK538="SAT","SAT",
AK538="SPARE-ISSUE","SPARE-ISSUE",
AK538="Fiber CAmtel","TRANS_FO_CAMTEL",
AK538="Fiber AOF","Fiber AOF",
AK538="Projet OCM (HUAWEI)","TRAVAUX-HUAWEI",
AK538="Projet OCM (NOKIA)","TRAVAUX-NOKIA",
AK538="ACCESS-ISSUE","ACCESS-ISSUE",
AK538="Projet OCM (ZTE, NOKIA, autres projets)","TRAVAUX OCM",
AK538="No root CAuse","No root cause",
AK538="ODU HS","PDH",
AK538="IP &amp; VLAN","PDH",
AK538="Warehouse HUAWEI","SPARE-ISSUE",
AK538="SPARE-HS","SPARE-ISSUE",
AK538="Power Telco","BSS",AK538="no impacts","no impacts"
),"")</f>
        <v>No root cause</v>
      </c>
      <c r="AJ538" s="56" t="str" cm="1">
        <f t="array" ref="AJ538">IFERROR(_xlfn.IFS(
AK538="MPR ISSUE","TX ISSUE",
AK538="BSS Hardware Issue","RAN ISSUE",
AK538="Sites strategiques, MLL, Pylone, etc.","ENVTECH",
AK538="AKTIVCO DEFAUT GE &amp; POWER Cabinet","POWER ISSUE",
AK538="AKTIVCO Coupure ENEO &amp; Baisse de tension","POWER ISSUE",
AK538="Coupure ENEO &amp; Baisse de tension","POWER ISSUE",
AK538="Defaut GE &amp; POWER Cabinet","POWER ISSUE",
AK538="Sharing","POWER ISSUE",
AK538="Sites strategiques &amp; DataCenter","POWER ISSUE",
AK538="Exclu","Exclu",
AK538="SAT","TX ISSUE",
AK538="SPARE-ISSUE","SPARE-ISSUE",
AK538="Fiber CAmtel","TX ISSUE",
AK538="Fiber AOF","TX ISSUE",
AK538="Projet OCM (HUAWEI)","TRAVAUX-HUAWEI",
AK538="Projet OCM (NOKIA)","TRAVAUX -NOKIA",
AK538="ACCESS-ISSUE","ACCESS-ISSUE",
AK538="Projet OCM (ZTE, NOKIA, autres projets)","TRAVAUX OCM",
AK538="No root CAuse","No root cause",
AK538="ODU HS","TX ISSUE",
AK538="IP &amp; VLAN","TX ISSUE",
AK538="Warehouse HUAWEI","SPARE-ISSUE",
AK538="SPARE-HS","SPARE-ISSUE",
AK538="Power Telco","RAN ISSUE",AK538="no impacts","no impacts"
),"")</f>
        <v>No root cause</v>
      </c>
      <c r="AK538" s="81" t="s">
        <v>5620</v>
      </c>
      <c r="AL538" s="56" t="str" cm="1">
        <f t="array" ref="AL538">IFERROR(_xlfn.IFS(
AK538="MPR ISSUE","ACTIVE",
AK538="BSS Hardware Issue","ACTIVE",
AK538="Sites strategiques, MLL, Pylone, etc.","PASSIVE",
AK538="AKTIVCO DEFAUT GE &amp; POWER Cabinet","PASSIVE",
AK538="AKTIVCO Coupure ENEO &amp; Baisse de tension","PASSIVE",
AK538="Coupure ENEO &amp; Baisse de tension","PASSIVE",
AK538="Defaut GE &amp; POWER Cabinet","PASSIVE",
AK538="Sharing","PASSIVE",
AK538="Sites strategiques &amp; DataCenter","PASSIVE",
AK538="Exclu","Exclu",
AK538="SAT","ACTIVE",
AK538="SPARE-ISSUE","SPARE-ISSUE",
AK538="Fiber CAmtel","ACTIVE",
AK538="Fiber AOF","ACTIVE",
AK538="Projet OCM (HUAWEI)","PLANNED WORKS",
AK538="Projet OCM (NOKIA)","PLANNED WORKS",
AK538="ACCESS-ISSUE","ACCESS-ISSUE",
AK538="Projet OCM (ZTE, NOKIA, autres projets)","PLANNED WORKS",
AK538="No root CAuse","No root cause",
AK538="ODU HS","ACTIVE",
AK538="IP &amp; VLAN","ACTIVE",
AK538="Warehouse HUAWEI","SPARE-ISSUE",
AK538="SPARE-HS","SPARE-ISSUE",
AK538="Power Telco","ACTIVE", AK538="no impacts","no impacts"
),"")</f>
        <v>No root cause</v>
      </c>
      <c r="AM538" s="108" t="s">
        <v>5537</v>
      </c>
      <c r="AN538" s="117" t="s">
        <v>1455</v>
      </c>
      <c r="AP538" s="23" t="s">
        <v>5537</v>
      </c>
      <c r="AQ538" s="23" t="s">
        <v>5537</v>
      </c>
      <c r="AR538" s="7"/>
      <c r="AS538" s="6"/>
      <c r="AT538" s="7"/>
      <c r="AU538" s="3" t="s">
        <v>5537</v>
      </c>
      <c r="AV538" s="24" t="s">
        <v>5537</v>
      </c>
      <c r="AW538" s="24" t="s">
        <v>5537</v>
      </c>
      <c r="AX538" s="24" t="s">
        <v>5537</v>
      </c>
      <c r="AY538" s="24" t="s">
        <v>5537</v>
      </c>
      <c r="AZ538" s="24" t="s">
        <v>5537</v>
      </c>
      <c r="BA538" s="24" t="s">
        <v>5537</v>
      </c>
      <c r="BB538" s="24" t="s">
        <v>5537</v>
      </c>
      <c r="BC538" s="24" t="s">
        <v>5537</v>
      </c>
      <c r="BD538" s="24" t="s">
        <v>5537</v>
      </c>
      <c r="BE538" s="24" t="s">
        <v>5537</v>
      </c>
      <c r="BF538" s="24" t="s">
        <v>5537</v>
      </c>
      <c r="BG538" s="24" t="s">
        <v>5537</v>
      </c>
      <c r="BH538" s="24" t="s">
        <v>5537</v>
      </c>
      <c r="BI538" s="9" t="s">
        <v>5537</v>
      </c>
      <c r="BJ538" s="14"/>
      <c r="BK538" s="14" t="s">
        <v>5537</v>
      </c>
      <c r="BL538" s="14" t="str">
        <f>_xlfn.XLOOKUP(B538,'[4]cell downs 18042026 17h'!$B:$B,'[4]cell downs 18042026 17h'!$B:$B,"")</f>
        <v/>
      </c>
      <c r="BM538" s="14" t="str">
        <f>_xlfn.XLOOKUP(B538,'[5]Cells Huawei 19042026 15h'!$B:$B,'[5]Cells Huawei 19042026 15h'!$B:$B,"")</f>
        <v/>
      </c>
      <c r="BN538" s="9" t="str">
        <f>_xlfn.XLOOKUP(B538,'[6]cells down 19042026 9H40'!$B:$B,'[6]cells down 19042026 9H40'!$B:$B,"")</f>
        <v/>
      </c>
      <c r="BO538" s="9" t="s">
        <v>1455</v>
      </c>
      <c r="BP538" s="9" t="s">
        <v>12</v>
      </c>
    </row>
    <row r="539" spans="1:68" s="9" customFormat="1" x14ac:dyDescent="0.35">
      <c r="A539" s="1" t="s">
        <v>448</v>
      </c>
      <c r="B539" s="8" t="s">
        <v>449</v>
      </c>
      <c r="C539" s="3" t="str">
        <f>_xlfn.XLOOKUP(B539,'[1]daily break down'!$D:$D,'[1]daily break down'!$E:$E,"")</f>
        <v>SUD-OUEST</v>
      </c>
      <c r="D539" s="1" t="s">
        <v>11</v>
      </c>
      <c r="E539" s="1" t="s">
        <v>12</v>
      </c>
      <c r="F539" s="3" t="s">
        <v>13</v>
      </c>
      <c r="G539" s="1" t="s">
        <v>106</v>
      </c>
      <c r="H539" s="39" t="str">
        <f>_xlfn.XLOOKUP(B539,[2]CALCULATION!$B:$B,[2]CALCULATION!$H:$H,"")</f>
        <v>Huawei</v>
      </c>
      <c r="I539" s="34">
        <v>0</v>
      </c>
      <c r="J539" s="34">
        <v>0</v>
      </c>
      <c r="K539" s="34">
        <v>0</v>
      </c>
      <c r="L539" s="34">
        <v>0</v>
      </c>
      <c r="M539" s="34">
        <v>0</v>
      </c>
      <c r="N539" s="34">
        <v>0</v>
      </c>
      <c r="O539" s="34">
        <v>7.3123821101323226E-3</v>
      </c>
      <c r="P539" s="34">
        <v>0</v>
      </c>
      <c r="Q539" s="34">
        <v>0</v>
      </c>
      <c r="R539" s="34">
        <v>0</v>
      </c>
      <c r="S539" s="109">
        <v>0</v>
      </c>
      <c r="T539" s="109">
        <f>_xlfn.XLOOKUP(B539,'[3]Nur des jours'!$B:$B,'[3]Nur des jours'!$U:$U,"")</f>
        <v>0</v>
      </c>
      <c r="U539" s="109">
        <v>0</v>
      </c>
      <c r="V539" s="109">
        <v>8.9175391586979543E-5</v>
      </c>
      <c r="W539" s="109">
        <v>0</v>
      </c>
      <c r="X539" s="109">
        <v>0</v>
      </c>
      <c r="Y539" s="109">
        <v>0.14913692489006458</v>
      </c>
      <c r="Z539" s="109">
        <v>0</v>
      </c>
      <c r="AA539" s="109">
        <v>0</v>
      </c>
      <c r="AB539" s="109">
        <v>0</v>
      </c>
      <c r="AC539" s="109">
        <v>2.7477029203585801E-2</v>
      </c>
      <c r="AD539" s="109">
        <v>7.2782894893424585E-2</v>
      </c>
      <c r="AE539" s="109">
        <v>2.8357774524659488E-2</v>
      </c>
      <c r="AF539" s="109">
        <v>2.8357774524659488E-2</v>
      </c>
      <c r="AG539" s="57" t="str">
        <f>_xlfn.XLOOKUP(B539,[3]CALCULATION!$B:$B,[3]CALCULATION!$M:$M,"")</f>
        <v>Operationnel</v>
      </c>
      <c r="AH539" s="57"/>
      <c r="AI539" s="56" t="str" cm="1">
        <f t="array" ref="AI539">IFERROR(_xlfn.IFS(
AK539="MPR ISSUE","PDH",
AK539="BSS Hardware Issue","BSS",
AK539="Sites strategiques, MLL, Pylone, etc.","ENVTECH",
AK539="AKTIVCO DEFAUT GE &amp; POWER Cabinet","AKTIVCO",
AK539="AKTIVCO Coupure ENEO &amp; Baisse de tension","AKTIVCO GRID ONLY",
AK539="Coupure ENEO &amp; Baisse de tension","IHS GRID ONLY",
AK539="Defaut GE &amp; POWER Cabinet","IHS",
AK539="Sharing","Partners",
AK539="Sites strategiques &amp; DataCenter","SST &amp; DC",
AK539="Exclu","Exclu",
AK539="SAT","SAT",
AK539="SPARE-ISSUE","SPARE-ISSUE",
AK539="Fiber CAmtel","TRANS_FO_CAMTEL",
AK539="Fiber AOF","Fiber AOF",
AK539="Projet OCM (HUAWEI)","TRAVAUX-HUAWEI",
AK539="Projet OCM (NOKIA)","TRAVAUX-NOKIA",
AK539="ACCESS-ISSUE","ACCESS-ISSUE",
AK539="Projet OCM (ZTE, NOKIA, autres projets)","TRAVAUX OCM",
AK539="No root CAuse","No root cause",
AK539="ODU HS","PDH",
AK539="IP &amp; VLAN","PDH",
AK539="Warehouse HUAWEI","SPARE-ISSUE",
AK539="SPARE-HS","SPARE-ISSUE",
AK539="Power Telco","BSS",AK539="no impacts","no impacts"
),"")</f>
        <v>No root cause</v>
      </c>
      <c r="AJ539" s="56" t="str" cm="1">
        <f t="array" ref="AJ539">IFERROR(_xlfn.IFS(
AK539="MPR ISSUE","TX ISSUE",
AK539="BSS Hardware Issue","RAN ISSUE",
AK539="Sites strategiques, MLL, Pylone, etc.","ENVTECH",
AK539="AKTIVCO DEFAUT GE &amp; POWER Cabinet","POWER ISSUE",
AK539="AKTIVCO Coupure ENEO &amp; Baisse de tension","POWER ISSUE",
AK539="Coupure ENEO &amp; Baisse de tension","POWER ISSUE",
AK539="Defaut GE &amp; POWER Cabinet","POWER ISSUE",
AK539="Sharing","POWER ISSUE",
AK539="Sites strategiques &amp; DataCenter","POWER ISSUE",
AK539="Exclu","Exclu",
AK539="SAT","TX ISSUE",
AK539="SPARE-ISSUE","SPARE-ISSUE",
AK539="Fiber CAmtel","TX ISSUE",
AK539="Fiber AOF","TX ISSUE",
AK539="Projet OCM (HUAWEI)","TRAVAUX-HUAWEI",
AK539="Projet OCM (NOKIA)","TRAVAUX -NOKIA",
AK539="ACCESS-ISSUE","ACCESS-ISSUE",
AK539="Projet OCM (ZTE, NOKIA, autres projets)","TRAVAUX OCM",
AK539="No root CAuse","No root cause",
AK539="ODU HS","TX ISSUE",
AK539="IP &amp; VLAN","TX ISSUE",
AK539="Warehouse HUAWEI","SPARE-ISSUE",
AK539="SPARE-HS","SPARE-ISSUE",
AK539="Power Telco","RAN ISSUE",AK539="no impacts","no impacts"
),"")</f>
        <v>No root cause</v>
      </c>
      <c r="AK539" s="81" t="s">
        <v>5620</v>
      </c>
      <c r="AL539" s="56" t="str" cm="1">
        <f t="array" ref="AL539">IFERROR(_xlfn.IFS(
AK539="MPR ISSUE","ACTIVE",
AK539="BSS Hardware Issue","ACTIVE",
AK539="Sites strategiques, MLL, Pylone, etc.","PASSIVE",
AK539="AKTIVCO DEFAUT GE &amp; POWER Cabinet","PASSIVE",
AK539="AKTIVCO Coupure ENEO &amp; Baisse de tension","PASSIVE",
AK539="Coupure ENEO &amp; Baisse de tension","PASSIVE",
AK539="Defaut GE &amp; POWER Cabinet","PASSIVE",
AK539="Sharing","PASSIVE",
AK539="Sites strategiques &amp; DataCenter","PASSIVE",
AK539="Exclu","Exclu",
AK539="SAT","ACTIVE",
AK539="SPARE-ISSUE","SPARE-ISSUE",
AK539="Fiber CAmtel","ACTIVE",
AK539="Fiber AOF","ACTIVE",
AK539="Projet OCM (HUAWEI)","PLANNED WORKS",
AK539="Projet OCM (NOKIA)","PLANNED WORKS",
AK539="ACCESS-ISSUE","ACCESS-ISSUE",
AK539="Projet OCM (ZTE, NOKIA, autres projets)","PLANNED WORKS",
AK539="No root CAuse","No root cause",
AK539="ODU HS","ACTIVE",
AK539="IP &amp; VLAN","ACTIVE",
AK539="Warehouse HUAWEI","SPARE-ISSUE",
AK539="SPARE-HS","SPARE-ISSUE",
AK539="Power Telco","ACTIVE", AK539="no impacts","no impacts"
),"")</f>
        <v>No root cause</v>
      </c>
      <c r="AM539" s="108" t="s">
        <v>5537</v>
      </c>
      <c r="AN539" s="117" t="s">
        <v>449</v>
      </c>
      <c r="AP539" s="23" t="s">
        <v>5537</v>
      </c>
      <c r="AQ539" s="23" t="s">
        <v>5537</v>
      </c>
      <c r="AR539" s="7"/>
      <c r="AS539" s="6"/>
      <c r="AT539" s="7"/>
      <c r="AU539" s="3" t="s">
        <v>5537</v>
      </c>
      <c r="AV539" s="24" t="s">
        <v>5537</v>
      </c>
      <c r="AW539" s="24" t="s">
        <v>5537</v>
      </c>
      <c r="AX539" s="24" t="s">
        <v>5537</v>
      </c>
      <c r="AY539" s="24" t="s">
        <v>5537</v>
      </c>
      <c r="AZ539" s="24" t="s">
        <v>5537</v>
      </c>
      <c r="BA539" s="24" t="s">
        <v>5537</v>
      </c>
      <c r="BB539" s="24" t="s">
        <v>5537</v>
      </c>
      <c r="BC539" s="24" t="s">
        <v>5537</v>
      </c>
      <c r="BD539" s="24" t="s">
        <v>5537</v>
      </c>
      <c r="BE539" s="24" t="s">
        <v>5537</v>
      </c>
      <c r="BF539" s="24" t="s">
        <v>5537</v>
      </c>
      <c r="BG539" s="24" t="s">
        <v>5537</v>
      </c>
      <c r="BH539" s="24" t="s">
        <v>5537</v>
      </c>
      <c r="BI539" s="9" t="s">
        <v>5537</v>
      </c>
      <c r="BJ539" s="14"/>
      <c r="BK539" s="14" t="s">
        <v>5537</v>
      </c>
      <c r="BL539" s="14" t="str">
        <f>_xlfn.XLOOKUP(B539,'[4]cell downs 18042026 17h'!$B:$B,'[4]cell downs 18042026 17h'!$B:$B,"")</f>
        <v/>
      </c>
      <c r="BM539" s="14" t="str">
        <f>_xlfn.XLOOKUP(B539,'[5]Cells Huawei 19042026 15h'!$B:$B,'[5]Cells Huawei 19042026 15h'!$B:$B,"")</f>
        <v/>
      </c>
      <c r="BN539" s="9" t="str">
        <f>_xlfn.XLOOKUP(B539,'[6]cells down 19042026 9H40'!$B:$B,'[6]cells down 19042026 9H40'!$B:$B,"")</f>
        <v/>
      </c>
      <c r="BO539" s="9" t="s">
        <v>449</v>
      </c>
      <c r="BP539" s="9" t="s">
        <v>12</v>
      </c>
    </row>
    <row r="540" spans="1:68" s="9" customFormat="1" x14ac:dyDescent="0.35">
      <c r="A540" s="1" t="s">
        <v>417</v>
      </c>
      <c r="B540" s="8" t="s">
        <v>418</v>
      </c>
      <c r="C540" s="3" t="str">
        <f>_xlfn.XLOOKUP(B540,'[1]daily break down'!$D:$D,'[1]daily break down'!$E:$E,"")</f>
        <v>SUD-OUEST</v>
      </c>
      <c r="D540" s="1" t="s">
        <v>11</v>
      </c>
      <c r="E540" s="1" t="s">
        <v>12</v>
      </c>
      <c r="F540" s="3" t="s">
        <v>13</v>
      </c>
      <c r="G540" s="1" t="s">
        <v>106</v>
      </c>
      <c r="H540" s="39" t="str">
        <f>_xlfn.XLOOKUP(B540,[2]CALCULATION!$B:$B,[2]CALCULATION!$H:$H,"")</f>
        <v>Huawei</v>
      </c>
      <c r="I540" s="34">
        <v>0</v>
      </c>
      <c r="J540" s="34">
        <v>0</v>
      </c>
      <c r="K540" s="34">
        <v>0</v>
      </c>
      <c r="L540" s="34">
        <v>0</v>
      </c>
      <c r="M540" s="34">
        <v>0</v>
      </c>
      <c r="N540" s="34">
        <v>0</v>
      </c>
      <c r="O540" s="34">
        <v>7.7582590680672194E-3</v>
      </c>
      <c r="P540" s="34">
        <v>0</v>
      </c>
      <c r="Q540" s="34">
        <v>8.0257852428281603E-4</v>
      </c>
      <c r="R540" s="34">
        <v>0</v>
      </c>
      <c r="S540" s="109">
        <v>0</v>
      </c>
      <c r="T540" s="109">
        <f>_xlfn.XLOOKUP(B540,'[3]Nur des jours'!$B:$B,'[3]Nur des jours'!$U:$U,"")</f>
        <v>0</v>
      </c>
      <c r="U540" s="109">
        <v>0</v>
      </c>
      <c r="V540" s="109">
        <v>0</v>
      </c>
      <c r="W540" s="109">
        <v>0</v>
      </c>
      <c r="X540" s="109">
        <v>8.9175391586979543E-5</v>
      </c>
      <c r="Y540" s="109">
        <v>0.14817383066092521</v>
      </c>
      <c r="Z540" s="109">
        <v>0</v>
      </c>
      <c r="AA540" s="109">
        <v>0</v>
      </c>
      <c r="AB540" s="109">
        <v>0</v>
      </c>
      <c r="AC540" s="109">
        <v>2.560359539425041E-2</v>
      </c>
      <c r="AD540" s="109">
        <v>7.2251632886903241E-2</v>
      </c>
      <c r="AE540" s="109">
        <v>2.7911897566724592E-2</v>
      </c>
      <c r="AF540" s="109">
        <v>2.7911897566724592E-2</v>
      </c>
      <c r="AG540" s="57" t="str">
        <f>_xlfn.XLOOKUP(B540,[3]CALCULATION!$B:$B,[3]CALCULATION!$M:$M,"")</f>
        <v>Operationnel</v>
      </c>
      <c r="AH540" s="57"/>
      <c r="AI540" s="56" t="str" cm="1">
        <f t="array" ref="AI540">IFERROR(_xlfn.IFS(
AK540="MPR ISSUE","PDH",
AK540="BSS Hardware Issue","BSS",
AK540="Sites strategiques, MLL, Pylone, etc.","ENVTECH",
AK540="AKTIVCO DEFAUT GE &amp; POWER Cabinet","AKTIVCO",
AK540="AKTIVCO Coupure ENEO &amp; Baisse de tension","AKTIVCO GRID ONLY",
AK540="Coupure ENEO &amp; Baisse de tension","IHS GRID ONLY",
AK540="Defaut GE &amp; POWER Cabinet","IHS",
AK540="Sharing","Partners",
AK540="Sites strategiques &amp; DataCenter","SST &amp; DC",
AK540="Exclu","Exclu",
AK540="SAT","SAT",
AK540="SPARE-ISSUE","SPARE-ISSUE",
AK540="Fiber CAmtel","TRANS_FO_CAMTEL",
AK540="Fiber AOF","Fiber AOF",
AK540="Projet OCM (HUAWEI)","TRAVAUX-HUAWEI",
AK540="Projet OCM (NOKIA)","TRAVAUX-NOKIA",
AK540="ACCESS-ISSUE","ACCESS-ISSUE",
AK540="Projet OCM (ZTE, NOKIA, autres projets)","TRAVAUX OCM",
AK540="No root CAuse","No root cause",
AK540="ODU HS","PDH",
AK540="IP &amp; VLAN","PDH",
AK540="Warehouse HUAWEI","SPARE-ISSUE",
AK540="SPARE-HS","SPARE-ISSUE",
AK540="Power Telco","BSS",AK540="no impacts","no impacts"
),"")</f>
        <v>No root cause</v>
      </c>
      <c r="AJ540" s="56" t="str" cm="1">
        <f t="array" ref="AJ540">IFERROR(_xlfn.IFS(
AK540="MPR ISSUE","TX ISSUE",
AK540="BSS Hardware Issue","RAN ISSUE",
AK540="Sites strategiques, MLL, Pylone, etc.","ENVTECH",
AK540="AKTIVCO DEFAUT GE &amp; POWER Cabinet","POWER ISSUE",
AK540="AKTIVCO Coupure ENEO &amp; Baisse de tension","POWER ISSUE",
AK540="Coupure ENEO &amp; Baisse de tension","POWER ISSUE",
AK540="Defaut GE &amp; POWER Cabinet","POWER ISSUE",
AK540="Sharing","POWER ISSUE",
AK540="Sites strategiques &amp; DataCenter","POWER ISSUE",
AK540="Exclu","Exclu",
AK540="SAT","TX ISSUE",
AK540="SPARE-ISSUE","SPARE-ISSUE",
AK540="Fiber CAmtel","TX ISSUE",
AK540="Fiber AOF","TX ISSUE",
AK540="Projet OCM (HUAWEI)","TRAVAUX-HUAWEI",
AK540="Projet OCM (NOKIA)","TRAVAUX -NOKIA",
AK540="ACCESS-ISSUE","ACCESS-ISSUE",
AK540="Projet OCM (ZTE, NOKIA, autres projets)","TRAVAUX OCM",
AK540="No root CAuse","No root cause",
AK540="ODU HS","TX ISSUE",
AK540="IP &amp; VLAN","TX ISSUE",
AK540="Warehouse HUAWEI","SPARE-ISSUE",
AK540="SPARE-HS","SPARE-ISSUE",
AK540="Power Telco","RAN ISSUE",AK540="no impacts","no impacts"
),"")</f>
        <v>No root cause</v>
      </c>
      <c r="AK540" s="81" t="s">
        <v>5620</v>
      </c>
      <c r="AL540" s="56" t="str" cm="1">
        <f t="array" ref="AL540">IFERROR(_xlfn.IFS(
AK540="MPR ISSUE","ACTIVE",
AK540="BSS Hardware Issue","ACTIVE",
AK540="Sites strategiques, MLL, Pylone, etc.","PASSIVE",
AK540="AKTIVCO DEFAUT GE &amp; POWER Cabinet","PASSIVE",
AK540="AKTIVCO Coupure ENEO &amp; Baisse de tension","PASSIVE",
AK540="Coupure ENEO &amp; Baisse de tension","PASSIVE",
AK540="Defaut GE &amp; POWER Cabinet","PASSIVE",
AK540="Sharing","PASSIVE",
AK540="Sites strategiques &amp; DataCenter","PASSIVE",
AK540="Exclu","Exclu",
AK540="SAT","ACTIVE",
AK540="SPARE-ISSUE","SPARE-ISSUE",
AK540="Fiber CAmtel","ACTIVE",
AK540="Fiber AOF","ACTIVE",
AK540="Projet OCM (HUAWEI)","PLANNED WORKS",
AK540="Projet OCM (NOKIA)","PLANNED WORKS",
AK540="ACCESS-ISSUE","ACCESS-ISSUE",
AK540="Projet OCM (ZTE, NOKIA, autres projets)","PLANNED WORKS",
AK540="No root CAuse","No root cause",
AK540="ODU HS","ACTIVE",
AK540="IP &amp; VLAN","ACTIVE",
AK540="Warehouse HUAWEI","SPARE-ISSUE",
AK540="SPARE-HS","SPARE-ISSUE",
AK540="Power Telco","ACTIVE", AK540="no impacts","no impacts"
),"")</f>
        <v>No root cause</v>
      </c>
      <c r="AM540" s="108" t="s">
        <v>5537</v>
      </c>
      <c r="AN540" s="117" t="s">
        <v>418</v>
      </c>
      <c r="AP540" s="23" t="s">
        <v>5537</v>
      </c>
      <c r="AQ540" s="23" t="s">
        <v>5537</v>
      </c>
      <c r="AR540" s="7"/>
      <c r="AS540" s="6"/>
      <c r="AT540" s="7"/>
      <c r="AU540" s="3" t="s">
        <v>5537</v>
      </c>
      <c r="AV540" s="24" t="s">
        <v>5537</v>
      </c>
      <c r="AW540" s="24" t="s">
        <v>5537</v>
      </c>
      <c r="AX540" s="24" t="s">
        <v>5537</v>
      </c>
      <c r="AY540" s="24" t="s">
        <v>5537</v>
      </c>
      <c r="AZ540" s="24" t="s">
        <v>5537</v>
      </c>
      <c r="BA540" s="24" t="s">
        <v>5537</v>
      </c>
      <c r="BB540" s="24" t="s">
        <v>5537</v>
      </c>
      <c r="BC540" s="24" t="s">
        <v>5537</v>
      </c>
      <c r="BD540" s="24" t="s">
        <v>5537</v>
      </c>
      <c r="BE540" s="24" t="s">
        <v>5537</v>
      </c>
      <c r="BF540" s="24" t="s">
        <v>5537</v>
      </c>
      <c r="BG540" s="24" t="s">
        <v>5537</v>
      </c>
      <c r="BH540" s="24" t="s">
        <v>5537</v>
      </c>
      <c r="BI540" s="9" t="s">
        <v>5537</v>
      </c>
      <c r="BJ540" s="14"/>
      <c r="BK540" s="14" t="s">
        <v>5537</v>
      </c>
      <c r="BL540" s="14" t="str">
        <f>_xlfn.XLOOKUP(B540,'[4]cell downs 18042026 17h'!$B:$B,'[4]cell downs 18042026 17h'!$B:$B,"")</f>
        <v/>
      </c>
      <c r="BM540" s="14" t="str">
        <f>_xlfn.XLOOKUP(B540,'[5]Cells Huawei 19042026 15h'!$B:$B,'[5]Cells Huawei 19042026 15h'!$B:$B,"")</f>
        <v/>
      </c>
      <c r="BN540" s="9" t="str">
        <f>_xlfn.XLOOKUP(B540,'[6]cells down 19042026 9H40'!$B:$B,'[6]cells down 19042026 9H40'!$B:$B,"")</f>
        <v/>
      </c>
      <c r="BO540" s="9" t="s">
        <v>418</v>
      </c>
      <c r="BP540" s="9" t="s">
        <v>5459</v>
      </c>
    </row>
    <row r="541" spans="1:68" s="9" customFormat="1" x14ac:dyDescent="0.35">
      <c r="A541" s="1" t="s">
        <v>413</v>
      </c>
      <c r="B541" s="8" t="s">
        <v>414</v>
      </c>
      <c r="C541" s="3" t="str">
        <f>_xlfn.XLOOKUP(B541,'[1]daily break down'!$D:$D,'[1]daily break down'!$E:$E,"")</f>
        <v>SUD-OUEST</v>
      </c>
      <c r="D541" s="1" t="s">
        <v>11</v>
      </c>
      <c r="E541" s="1" t="s">
        <v>12</v>
      </c>
      <c r="F541" s="3" t="s">
        <v>13</v>
      </c>
      <c r="G541" s="1" t="s">
        <v>106</v>
      </c>
      <c r="H541" s="39" t="str">
        <f>_xlfn.XLOOKUP(B541,[2]CALCULATION!$B:$B,[2]CALCULATION!$H:$H,"")</f>
        <v>Huawei</v>
      </c>
      <c r="I541" s="34">
        <v>0</v>
      </c>
      <c r="J541" s="34">
        <v>4.1020680130010589E-3</v>
      </c>
      <c r="K541" s="34">
        <v>0</v>
      </c>
      <c r="L541" s="34">
        <v>0</v>
      </c>
      <c r="M541" s="34">
        <v>0</v>
      </c>
      <c r="N541" s="34">
        <v>7.5620732065758639E-3</v>
      </c>
      <c r="O541" s="34">
        <v>1.5855384624164963E-2</v>
      </c>
      <c r="P541" s="34">
        <v>0</v>
      </c>
      <c r="Q541" s="34">
        <v>7.4728978149888855E-3</v>
      </c>
      <c r="R541" s="34">
        <v>7.4728978149888855E-3</v>
      </c>
      <c r="S541" s="109">
        <v>7.3123821101323217E-3</v>
      </c>
      <c r="T541" s="109">
        <f>_xlfn.XLOOKUP(B541,'[3]Nur des jours'!$B:$B,'[3]Nur des jours'!$U:$U,"")</f>
        <v>2.9886954139593018</v>
      </c>
      <c r="U541" s="109">
        <v>7.66908367648024E-3</v>
      </c>
      <c r="V541" s="109">
        <v>0</v>
      </c>
      <c r="W541" s="109">
        <v>2.9886954139593018</v>
      </c>
      <c r="X541" s="109">
        <v>0</v>
      </c>
      <c r="Y541" s="109">
        <v>0.14945795629977768</v>
      </c>
      <c r="Z541" s="109">
        <v>0</v>
      </c>
      <c r="AA541" s="109">
        <v>0</v>
      </c>
      <c r="AB541" s="109">
        <v>0</v>
      </c>
      <c r="AC541" s="109">
        <v>2.8101507140030936E-2</v>
      </c>
      <c r="AD541" s="109">
        <v>7.0923477870599869E-2</v>
      </c>
      <c r="AE541" s="109">
        <v>2.7822722175137614E-2</v>
      </c>
      <c r="AF541" s="109">
        <v>2.7822722175137614E-2</v>
      </c>
      <c r="AG541" s="57" t="str">
        <f>_xlfn.XLOOKUP(B541,[3]CALCULATION!$B:$B,[3]CALCULATION!$M:$M,"")</f>
        <v>Operationnel</v>
      </c>
      <c r="AH541" s="57"/>
      <c r="AI541" s="56" t="str" cm="1">
        <f t="array" ref="AI541">IFERROR(_xlfn.IFS(
AK541="MPR ISSUE","PDH",
AK541="BSS Hardware Issue","BSS",
AK541="Sites strategiques, MLL, Pylone, etc.","ENVTECH",
AK541="AKTIVCO DEFAUT GE &amp; POWER Cabinet","AKTIVCO",
AK541="AKTIVCO Coupure ENEO &amp; Baisse de tension","AKTIVCO GRID ONLY",
AK541="Coupure ENEO &amp; Baisse de tension","IHS GRID ONLY",
AK541="Defaut GE &amp; POWER Cabinet","IHS",
AK541="Sharing","Partners",
AK541="Sites strategiques &amp; DataCenter","SST &amp; DC",
AK541="Exclu","Exclu",
AK541="SAT","SAT",
AK541="SPARE-ISSUE","SPARE-ISSUE",
AK541="Fiber CAmtel","TRANS_FO_CAMTEL",
AK541="Fiber AOF","Fiber AOF",
AK541="Projet OCM (HUAWEI)","TRAVAUX-HUAWEI",
AK541="Projet OCM (NOKIA)","TRAVAUX-NOKIA",
AK541="ACCESS-ISSUE","ACCESS-ISSUE",
AK541="Projet OCM (ZTE, NOKIA, autres projets)","TRAVAUX OCM",
AK541="No root CAuse","No root cause",
AK541="ODU HS","PDH",
AK541="IP &amp; VLAN","PDH",
AK541="Warehouse HUAWEI","SPARE-ISSUE",
AK541="SPARE-HS","SPARE-ISSUE",
AK541="Power Telco","BSS",AK541="no impacts","no impacts"
),"")</f>
        <v>No root cause</v>
      </c>
      <c r="AJ541" s="56" t="str" cm="1">
        <f t="array" ref="AJ541">IFERROR(_xlfn.IFS(
AK541="MPR ISSUE","TX ISSUE",
AK541="BSS Hardware Issue","RAN ISSUE",
AK541="Sites strategiques, MLL, Pylone, etc.","ENVTECH",
AK541="AKTIVCO DEFAUT GE &amp; POWER Cabinet","POWER ISSUE",
AK541="AKTIVCO Coupure ENEO &amp; Baisse de tension","POWER ISSUE",
AK541="Coupure ENEO &amp; Baisse de tension","POWER ISSUE",
AK541="Defaut GE &amp; POWER Cabinet","POWER ISSUE",
AK541="Sharing","POWER ISSUE",
AK541="Sites strategiques &amp; DataCenter","POWER ISSUE",
AK541="Exclu","Exclu",
AK541="SAT","TX ISSUE",
AK541="SPARE-ISSUE","SPARE-ISSUE",
AK541="Fiber CAmtel","TX ISSUE",
AK541="Fiber AOF","TX ISSUE",
AK541="Projet OCM (HUAWEI)","TRAVAUX-HUAWEI",
AK541="Projet OCM (NOKIA)","TRAVAUX -NOKIA",
AK541="ACCESS-ISSUE","ACCESS-ISSUE",
AK541="Projet OCM (ZTE, NOKIA, autres projets)","TRAVAUX OCM",
AK541="No root CAuse","No root cause",
AK541="ODU HS","TX ISSUE",
AK541="IP &amp; VLAN","TX ISSUE",
AK541="Warehouse HUAWEI","SPARE-ISSUE",
AK541="SPARE-HS","SPARE-ISSUE",
AK541="Power Telco","RAN ISSUE",AK541="no impacts","no impacts"
),"")</f>
        <v>No root cause</v>
      </c>
      <c r="AK541" s="81" t="s">
        <v>5620</v>
      </c>
      <c r="AL541" s="56" t="str" cm="1">
        <f t="array" ref="AL541">IFERROR(_xlfn.IFS(
AK541="MPR ISSUE","ACTIVE",
AK541="BSS Hardware Issue","ACTIVE",
AK541="Sites strategiques, MLL, Pylone, etc.","PASSIVE",
AK541="AKTIVCO DEFAUT GE &amp; POWER Cabinet","PASSIVE",
AK541="AKTIVCO Coupure ENEO &amp; Baisse de tension","PASSIVE",
AK541="Coupure ENEO &amp; Baisse de tension","PASSIVE",
AK541="Defaut GE &amp; POWER Cabinet","PASSIVE",
AK541="Sharing","PASSIVE",
AK541="Sites strategiques &amp; DataCenter","PASSIVE",
AK541="Exclu","Exclu",
AK541="SAT","ACTIVE",
AK541="SPARE-ISSUE","SPARE-ISSUE",
AK541="Fiber CAmtel","ACTIVE",
AK541="Fiber AOF","ACTIVE",
AK541="Projet OCM (HUAWEI)","PLANNED WORKS",
AK541="Projet OCM (NOKIA)","PLANNED WORKS",
AK541="ACCESS-ISSUE","ACCESS-ISSUE",
AK541="Projet OCM (ZTE, NOKIA, autres projets)","PLANNED WORKS",
AK541="No root CAuse","No root cause",
AK541="ODU HS","ACTIVE",
AK541="IP &amp; VLAN","ACTIVE",
AK541="Warehouse HUAWEI","SPARE-ISSUE",
AK541="SPARE-HS","SPARE-ISSUE",
AK541="Power Telco","ACTIVE", AK541="no impacts","no impacts"
),"")</f>
        <v>No root cause</v>
      </c>
      <c r="AM541" s="108" t="s">
        <v>5537</v>
      </c>
      <c r="AN541" s="117" t="s">
        <v>414</v>
      </c>
      <c r="AP541" s="23" t="s">
        <v>5537</v>
      </c>
      <c r="AQ541" s="23" t="s">
        <v>5537</v>
      </c>
      <c r="AR541" s="7"/>
      <c r="AS541" s="6"/>
      <c r="AT541" s="7"/>
      <c r="AU541" s="3" t="s">
        <v>5537</v>
      </c>
      <c r="AV541" s="24" t="s">
        <v>5537</v>
      </c>
      <c r="AW541" s="24" t="s">
        <v>5537</v>
      </c>
      <c r="AX541" s="24" t="s">
        <v>5537</v>
      </c>
      <c r="AY541" s="24" t="s">
        <v>5537</v>
      </c>
      <c r="AZ541" s="24" t="s">
        <v>5537</v>
      </c>
      <c r="BA541" s="24" t="s">
        <v>5537</v>
      </c>
      <c r="BB541" s="24" t="s">
        <v>5537</v>
      </c>
      <c r="BC541" s="24" t="s">
        <v>5537</v>
      </c>
      <c r="BD541" s="24" t="s">
        <v>5537</v>
      </c>
      <c r="BE541" s="24" t="s">
        <v>5537</v>
      </c>
      <c r="BF541" s="24" t="s">
        <v>5537</v>
      </c>
      <c r="BG541" s="24" t="s">
        <v>5537</v>
      </c>
      <c r="BH541" s="24" t="s">
        <v>5537</v>
      </c>
      <c r="BI541" s="9" t="s">
        <v>5537</v>
      </c>
      <c r="BJ541" s="14"/>
      <c r="BK541" s="14" t="s">
        <v>5537</v>
      </c>
      <c r="BL541" s="14" t="str">
        <f>_xlfn.XLOOKUP(B541,'[4]cell downs 18042026 17h'!$B:$B,'[4]cell downs 18042026 17h'!$B:$B,"")</f>
        <v/>
      </c>
      <c r="BM541" s="14" t="str">
        <f>_xlfn.XLOOKUP(B541,'[5]Cells Huawei 19042026 15h'!$B:$B,'[5]Cells Huawei 19042026 15h'!$B:$B,"")</f>
        <v/>
      </c>
      <c r="BN541" s="9" t="str">
        <f>_xlfn.XLOOKUP(B541,'[6]cells down 19042026 9H40'!$B:$B,'[6]cells down 19042026 9H40'!$B:$B,"")</f>
        <v/>
      </c>
      <c r="BO541" s="9" t="s">
        <v>414</v>
      </c>
      <c r="BP541" s="9" t="s">
        <v>12</v>
      </c>
    </row>
    <row r="542" spans="1:68" s="9" customFormat="1" x14ac:dyDescent="0.35">
      <c r="A542" s="1" t="s">
        <v>653</v>
      </c>
      <c r="B542" s="1" t="s">
        <v>654</v>
      </c>
      <c r="C542" s="3" t="str">
        <f>_xlfn.XLOOKUP(B542,'[1]daily break down'!$D:$D,'[1]daily break down'!$E:$E,"")</f>
        <v>ADAMAOUA</v>
      </c>
      <c r="D542" s="1" t="s">
        <v>11</v>
      </c>
      <c r="E542" s="1" t="s">
        <v>96</v>
      </c>
      <c r="F542" s="3" t="s">
        <v>90</v>
      </c>
      <c r="G542" s="1" t="s">
        <v>655</v>
      </c>
      <c r="H542" s="40" t="str">
        <f>_xlfn.XLOOKUP(B542,[2]CALCULATION!$B:$B,[2]CALCULATION!$H:$H,"")</f>
        <v>NOKIA</v>
      </c>
      <c r="I542" s="34">
        <v>1.8730083983956953E-3</v>
      </c>
      <c r="J542" s="34">
        <v>0.13370404778714545</v>
      </c>
      <c r="K542" s="34">
        <v>0.5225340432262614</v>
      </c>
      <c r="L542" s="34">
        <v>0.49332353333419532</v>
      </c>
      <c r="M542" s="34">
        <v>0.11526572165947926</v>
      </c>
      <c r="N542" s="34">
        <v>7.5812244696969681E-3</v>
      </c>
      <c r="O542" s="34">
        <v>5.7382162933927415E-2</v>
      </c>
      <c r="P542" s="34">
        <v>8.3561002898401404E-2</v>
      </c>
      <c r="Q542" s="34">
        <v>3.9337549749657613E-2</v>
      </c>
      <c r="R542" s="34">
        <v>0.13740275884992414</v>
      </c>
      <c r="S542" s="109">
        <v>0.17717964084255328</v>
      </c>
      <c r="T542" s="109">
        <f>_xlfn.XLOOKUP(B542,'[3]Nur des jours'!$B:$B,'[3]Nur des jours'!$U:$U,"")</f>
        <v>2.6222055639430163E-3</v>
      </c>
      <c r="U542" s="109">
        <v>9.9893781247772685E-3</v>
      </c>
      <c r="V542" s="109">
        <v>7.0460792130125323E-3</v>
      </c>
      <c r="W542" s="109">
        <v>2.6222055639430163E-3</v>
      </c>
      <c r="X542" s="109">
        <v>3.5585843384715259E-2</v>
      </c>
      <c r="Y542" s="109">
        <v>4.229095024268599E-2</v>
      </c>
      <c r="Z542" s="109">
        <v>0.31528656034760449</v>
      </c>
      <c r="AA542" s="109">
        <v>0.16930029743135061</v>
      </c>
      <c r="AB542" s="109">
        <v>5.7082160713014425E-3</v>
      </c>
      <c r="AC542" s="109">
        <v>3.5095660028216409E-2</v>
      </c>
      <c r="AD542" s="109">
        <v>6.0570879261866786E-2</v>
      </c>
      <c r="AE542" s="109">
        <v>2.7557523915930238E-2</v>
      </c>
      <c r="AF542" s="109">
        <v>2.7557523915930238E-2</v>
      </c>
      <c r="AG542" s="57" t="str">
        <f>_xlfn.XLOOKUP(B542,[3]CALCULATION!$B:$B,[3]CALCULATION!$M:$M,"")</f>
        <v>Operationnel</v>
      </c>
      <c r="AH542" s="57"/>
      <c r="AI542" s="56" t="str" cm="1">
        <f t="array" ref="AI542">IFERROR(_xlfn.IFS(
AK542="MPR ISSUE","PDH",
AK542="BSS Hardware Issue","BSS",
AK542="Sites strategiques, MLL, Pylone, etc.","ENVTECH",
AK542="AKTIVCO DEFAUT GE &amp; POWER Cabinet","AKTIVCO",
AK542="AKTIVCO Coupure ENEO &amp; Baisse de tension","AKTIVCO GRID ONLY",
AK542="Coupure ENEO &amp; Baisse de tension","IHS GRID ONLY",
AK542="Defaut GE &amp; POWER Cabinet","IHS",
AK542="Sharing","Partners",
AK542="Sites strategiques &amp; DataCenter","SST &amp; DC",
AK542="Exclu","Exclu",
AK542="SAT","SAT",
AK542="SPARE-ISSUE","SPARE-ISSUE",
AK542="Fiber CAmtel","TRANS_FO_CAMTEL",
AK542="Fiber AOF","Fiber AOF",
AK542="Projet OCM (HUAWEI)","TRAVAUX-HUAWEI",
AK542="Projet OCM (NOKIA)","TRAVAUX-NOKIA",
AK542="ACCESS-ISSUE","ACCESS-ISSUE",
AK542="Projet OCM (ZTE, NOKIA, autres projets)","TRAVAUX OCM",
AK542="No root CAuse","No root cause",
AK542="ODU HS","PDH",
AK542="IP &amp; VLAN","PDH",
AK542="Warehouse HUAWEI","SPARE-ISSUE",
AK542="SPARE-HS","SPARE-ISSUE",
AK542="Power Telco","BSS",AK542="no impacts","no impacts"
),"")</f>
        <v>No root cause</v>
      </c>
      <c r="AJ542" s="56" t="str" cm="1">
        <f t="array" ref="AJ542">IFERROR(_xlfn.IFS(
AK542="MPR ISSUE","TX ISSUE",
AK542="BSS Hardware Issue","RAN ISSUE",
AK542="Sites strategiques, MLL, Pylone, etc.","ENVTECH",
AK542="AKTIVCO DEFAUT GE &amp; POWER Cabinet","POWER ISSUE",
AK542="AKTIVCO Coupure ENEO &amp; Baisse de tension","POWER ISSUE",
AK542="Coupure ENEO &amp; Baisse de tension","POWER ISSUE",
AK542="Defaut GE &amp; POWER Cabinet","POWER ISSUE",
AK542="Sharing","POWER ISSUE",
AK542="Sites strategiques &amp; DataCenter","POWER ISSUE",
AK542="Exclu","Exclu",
AK542="SAT","TX ISSUE",
AK542="SPARE-ISSUE","SPARE-ISSUE",
AK542="Fiber CAmtel","TX ISSUE",
AK542="Fiber AOF","TX ISSUE",
AK542="Projet OCM (HUAWEI)","TRAVAUX-HUAWEI",
AK542="Projet OCM (NOKIA)","TRAVAUX -NOKIA",
AK542="ACCESS-ISSUE","ACCESS-ISSUE",
AK542="Projet OCM (ZTE, NOKIA, autres projets)","TRAVAUX OCM",
AK542="No root CAuse","No root cause",
AK542="ODU HS","TX ISSUE",
AK542="IP &amp; VLAN","TX ISSUE",
AK542="Warehouse HUAWEI","SPARE-ISSUE",
AK542="SPARE-HS","SPARE-ISSUE",
AK542="Power Telco","RAN ISSUE",AK542="no impacts","no impacts"
),"")</f>
        <v>No root cause</v>
      </c>
      <c r="AK542" s="81" t="s">
        <v>5620</v>
      </c>
      <c r="AL542" s="56" t="str" cm="1">
        <f t="array" ref="AL542">IFERROR(_xlfn.IFS(
AK542="MPR ISSUE","ACTIVE",
AK542="BSS Hardware Issue","ACTIVE",
AK542="Sites strategiques, MLL, Pylone, etc.","PASSIVE",
AK542="AKTIVCO DEFAUT GE &amp; POWER Cabinet","PASSIVE",
AK542="AKTIVCO Coupure ENEO &amp; Baisse de tension","PASSIVE",
AK542="Coupure ENEO &amp; Baisse de tension","PASSIVE",
AK542="Defaut GE &amp; POWER Cabinet","PASSIVE",
AK542="Sharing","PASSIVE",
AK542="Sites strategiques &amp; DataCenter","PASSIVE",
AK542="Exclu","Exclu",
AK542="SAT","ACTIVE",
AK542="SPARE-ISSUE","SPARE-ISSUE",
AK542="Fiber CAmtel","ACTIVE",
AK542="Fiber AOF","ACTIVE",
AK542="Projet OCM (HUAWEI)","PLANNED WORKS",
AK542="Projet OCM (NOKIA)","PLANNED WORKS",
AK542="ACCESS-ISSUE","ACCESS-ISSUE",
AK542="Projet OCM (ZTE, NOKIA, autres projets)","PLANNED WORKS",
AK542="No root CAuse","No root cause",
AK542="ODU HS","ACTIVE",
AK542="IP &amp; VLAN","ACTIVE",
AK542="Warehouse HUAWEI","SPARE-ISSUE",
AK542="SPARE-HS","SPARE-ISSUE",
AK542="Power Telco","ACTIVE", AK542="no impacts","no impacts"
),"")</f>
        <v>No root cause</v>
      </c>
      <c r="AM542" s="108" t="s">
        <v>5537</v>
      </c>
      <c r="AN542" s="117" t="s">
        <v>654</v>
      </c>
      <c r="AP542" s="23" t="s">
        <v>5537</v>
      </c>
      <c r="AQ542" s="23" t="s">
        <v>5537</v>
      </c>
      <c r="AR542" s="7"/>
      <c r="AS542" s="6"/>
      <c r="AT542" s="7"/>
      <c r="AU542" s="3" t="s">
        <v>5537</v>
      </c>
      <c r="AV542" s="24" t="s">
        <v>5537</v>
      </c>
      <c r="AW542" s="24" t="s">
        <v>5537</v>
      </c>
      <c r="AX542" s="24" t="s">
        <v>5537</v>
      </c>
      <c r="AY542" s="24" t="s">
        <v>5537</v>
      </c>
      <c r="AZ542" s="24" t="s">
        <v>5537</v>
      </c>
      <c r="BA542" s="24" t="s">
        <v>5537</v>
      </c>
      <c r="BB542" s="24" t="s">
        <v>5537</v>
      </c>
      <c r="BC542" s="24" t="s">
        <v>5537</v>
      </c>
      <c r="BD542" s="24" t="s">
        <v>5537</v>
      </c>
      <c r="BE542" s="24" t="s">
        <v>5537</v>
      </c>
      <c r="BF542" s="24" t="s">
        <v>5537</v>
      </c>
      <c r="BG542" s="24" t="s">
        <v>5537</v>
      </c>
      <c r="BH542" s="24" t="s">
        <v>5537</v>
      </c>
      <c r="BI542" s="9" t="s">
        <v>5537</v>
      </c>
      <c r="BJ542" s="14"/>
      <c r="BK542" s="14" t="s">
        <v>5537</v>
      </c>
      <c r="BL542" s="14" t="str">
        <f>_xlfn.XLOOKUP(B542,'[4]cell downs 18042026 17h'!$B:$B,'[4]cell downs 18042026 17h'!$B:$B,"")</f>
        <v/>
      </c>
      <c r="BM542" s="14" t="str">
        <f>_xlfn.XLOOKUP(B542,'[5]Cells Huawei 19042026 15h'!$B:$B,'[5]Cells Huawei 19042026 15h'!$B:$B,"")</f>
        <v/>
      </c>
      <c r="BN542" s="9" t="str">
        <f>_xlfn.XLOOKUP(B542,'[6]cells down 19042026 9H40'!$B:$B,'[6]cells down 19042026 9H40'!$B:$B,"")</f>
        <v/>
      </c>
      <c r="BO542" s="9" t="s">
        <v>654</v>
      </c>
      <c r="BP542" s="9" t="s">
        <v>154</v>
      </c>
    </row>
    <row r="543" spans="1:68" s="9" customFormat="1" x14ac:dyDescent="0.35">
      <c r="A543" s="1" t="s">
        <v>4249</v>
      </c>
      <c r="B543" s="8" t="s">
        <v>4250</v>
      </c>
      <c r="C543" s="3" t="str">
        <f>_xlfn.XLOOKUP(B543,'[1]daily break down'!$D:$D,'[1]daily break down'!$E:$E,"")</f>
        <v>LITTORAL</v>
      </c>
      <c r="D543" s="1" t="s">
        <v>11</v>
      </c>
      <c r="E543" s="1" t="s">
        <v>5521</v>
      </c>
      <c r="F543" s="3" t="s">
        <v>31</v>
      </c>
      <c r="G543" s="1" t="s">
        <v>4251</v>
      </c>
      <c r="H543" s="40" t="str">
        <f>_xlfn.XLOOKUP(B543,[2]CALCULATION!$B:$B,[2]CALCULATION!$H:$H,"")</f>
        <v>NOKIA</v>
      </c>
      <c r="I543" s="34">
        <v>3.0587159314334027E-2</v>
      </c>
      <c r="J543" s="34">
        <v>3.3529947236704299E-2</v>
      </c>
      <c r="K543" s="34">
        <v>1.0433520815676698E-2</v>
      </c>
      <c r="L543" s="34">
        <v>0</v>
      </c>
      <c r="M543" s="34">
        <v>5.7428952182014839E-2</v>
      </c>
      <c r="N543" s="34">
        <v>1.3376308738047311E-3</v>
      </c>
      <c r="O543" s="34">
        <v>1.6051570485658829E-3</v>
      </c>
      <c r="P543" s="34">
        <v>1.0076819249328668E-2</v>
      </c>
      <c r="Q543" s="34">
        <v>2.4077355728483103E-3</v>
      </c>
      <c r="R543" s="34">
        <v>1.0344345424089647E-2</v>
      </c>
      <c r="S543" s="109">
        <v>0</v>
      </c>
      <c r="T543" s="109">
        <f>_xlfn.XLOOKUP(B543,'[3]Nur des jours'!$B:$B,'[3]Nur des jours'!$U:$U,"")</f>
        <v>1.8726832233265207E-3</v>
      </c>
      <c r="U543" s="109">
        <v>0</v>
      </c>
      <c r="V543" s="109">
        <v>0</v>
      </c>
      <c r="W543" s="109">
        <v>1.8726832233265207E-3</v>
      </c>
      <c r="X543" s="109">
        <v>0.28937414569974862</v>
      </c>
      <c r="Y543" s="109">
        <v>5.0829973204577729E-3</v>
      </c>
      <c r="Z543" s="109">
        <v>0</v>
      </c>
      <c r="AA543" s="109">
        <v>0</v>
      </c>
      <c r="AB543" s="109">
        <v>0</v>
      </c>
      <c r="AC543" s="109">
        <v>0</v>
      </c>
      <c r="AD543" s="109">
        <v>8.2079980007547765E-2</v>
      </c>
      <c r="AE543" s="109">
        <v>2.7555196000376543E-2</v>
      </c>
      <c r="AF543" s="109">
        <v>2.7555196000376543E-2</v>
      </c>
      <c r="AG543" s="57" t="str">
        <f>_xlfn.XLOOKUP(B543,[3]CALCULATION!$B:$B,[3]CALCULATION!$M:$M,"")</f>
        <v>Operationnel</v>
      </c>
      <c r="AH543" s="57"/>
      <c r="AI543" s="56" t="str" cm="1">
        <f t="array" ref="AI543">IFERROR(_xlfn.IFS(
AK543="MPR ISSUE","PDH",
AK543="BSS Hardware Issue","BSS",
AK543="Sites strategiques, MLL, Pylone, etc.","ENVTECH",
AK543="AKTIVCO DEFAUT GE &amp; POWER Cabinet","AKTIVCO",
AK543="AKTIVCO Coupure ENEO &amp; Baisse de tension","AKTIVCO GRID ONLY",
AK543="Coupure ENEO &amp; Baisse de tension","IHS GRID ONLY",
AK543="Defaut GE &amp; POWER Cabinet","IHS",
AK543="Sharing","Partners",
AK543="Sites strategiques &amp; DataCenter","SST &amp; DC",
AK543="Exclu","Exclu",
AK543="SAT","SAT",
AK543="SPARE-ISSUE","SPARE-ISSUE",
AK543="Fiber CAmtel","TRANS_FO_CAMTEL",
AK543="Fiber AOF","Fiber AOF",
AK543="Projet OCM (HUAWEI)","TRAVAUX-HUAWEI",
AK543="Projet OCM (NOKIA)","TRAVAUX-NOKIA",
AK543="ACCESS-ISSUE","ACCESS-ISSUE",
AK543="Projet OCM (ZTE, NOKIA, autres projets)","TRAVAUX OCM",
AK543="No root CAuse","No root cause",
AK543="ODU HS","PDH",
AK543="IP &amp; VLAN","PDH",
AK543="Warehouse HUAWEI","SPARE-ISSUE",
AK543="SPARE-HS","SPARE-ISSUE",
AK543="Power Telco","BSS",AK543="no impacts","no impacts"
),"")</f>
        <v>No root cause</v>
      </c>
      <c r="AJ543" s="56" t="str" cm="1">
        <f t="array" ref="AJ543">IFERROR(_xlfn.IFS(
AK543="MPR ISSUE","TX ISSUE",
AK543="BSS Hardware Issue","RAN ISSUE",
AK543="Sites strategiques, MLL, Pylone, etc.","ENVTECH",
AK543="AKTIVCO DEFAUT GE &amp; POWER Cabinet","POWER ISSUE",
AK543="AKTIVCO Coupure ENEO &amp; Baisse de tension","POWER ISSUE",
AK543="Coupure ENEO &amp; Baisse de tension","POWER ISSUE",
AK543="Defaut GE &amp; POWER Cabinet","POWER ISSUE",
AK543="Sharing","POWER ISSUE",
AK543="Sites strategiques &amp; DataCenter","POWER ISSUE",
AK543="Exclu","Exclu",
AK543="SAT","TX ISSUE",
AK543="SPARE-ISSUE","SPARE-ISSUE",
AK543="Fiber CAmtel","TX ISSUE",
AK543="Fiber AOF","TX ISSUE",
AK543="Projet OCM (HUAWEI)","TRAVAUX-HUAWEI",
AK543="Projet OCM (NOKIA)","TRAVAUX -NOKIA",
AK543="ACCESS-ISSUE","ACCESS-ISSUE",
AK543="Projet OCM (ZTE, NOKIA, autres projets)","TRAVAUX OCM",
AK543="No root CAuse","No root cause",
AK543="ODU HS","TX ISSUE",
AK543="IP &amp; VLAN","TX ISSUE",
AK543="Warehouse HUAWEI","SPARE-ISSUE",
AK543="SPARE-HS","SPARE-ISSUE",
AK543="Power Telco","RAN ISSUE",AK543="no impacts","no impacts"
),"")</f>
        <v>No root cause</v>
      </c>
      <c r="AK543" s="81" t="s">
        <v>5620</v>
      </c>
      <c r="AL543" s="56" t="str" cm="1">
        <f t="array" ref="AL543">IFERROR(_xlfn.IFS(
AK543="MPR ISSUE","ACTIVE",
AK543="BSS Hardware Issue","ACTIVE",
AK543="Sites strategiques, MLL, Pylone, etc.","PASSIVE",
AK543="AKTIVCO DEFAUT GE &amp; POWER Cabinet","PASSIVE",
AK543="AKTIVCO Coupure ENEO &amp; Baisse de tension","PASSIVE",
AK543="Coupure ENEO &amp; Baisse de tension","PASSIVE",
AK543="Defaut GE &amp; POWER Cabinet","PASSIVE",
AK543="Sharing","PASSIVE",
AK543="Sites strategiques &amp; DataCenter","PASSIVE",
AK543="Exclu","Exclu",
AK543="SAT","ACTIVE",
AK543="SPARE-ISSUE","SPARE-ISSUE",
AK543="Fiber CAmtel","ACTIVE",
AK543="Fiber AOF","ACTIVE",
AK543="Projet OCM (HUAWEI)","PLANNED WORKS",
AK543="Projet OCM (NOKIA)","PLANNED WORKS",
AK543="ACCESS-ISSUE","ACCESS-ISSUE",
AK543="Projet OCM (ZTE, NOKIA, autres projets)","PLANNED WORKS",
AK543="No root CAuse","No root cause",
AK543="ODU HS","ACTIVE",
AK543="IP &amp; VLAN","ACTIVE",
AK543="Warehouse HUAWEI","SPARE-ISSUE",
AK543="SPARE-HS","SPARE-ISSUE",
AK543="Power Telco","ACTIVE", AK543="no impacts","no impacts"
),"")</f>
        <v>No root cause</v>
      </c>
      <c r="AM543" s="108" t="s">
        <v>5537</v>
      </c>
      <c r="AN543" s="117" t="s">
        <v>4250</v>
      </c>
      <c r="AP543" s="23" t="s">
        <v>5537</v>
      </c>
      <c r="AQ543" s="23" t="s">
        <v>5537</v>
      </c>
      <c r="AR543" s="7"/>
      <c r="AS543" s="6"/>
      <c r="AT543" s="7"/>
      <c r="AU543" s="3" t="s">
        <v>5537</v>
      </c>
      <c r="AV543" s="24" t="s">
        <v>5537</v>
      </c>
      <c r="AW543" s="24" t="s">
        <v>5537</v>
      </c>
      <c r="AX543" s="24" t="s">
        <v>5537</v>
      </c>
      <c r="AY543" s="24" t="s">
        <v>5537</v>
      </c>
      <c r="AZ543" s="24" t="s">
        <v>5537</v>
      </c>
      <c r="BA543" s="24" t="s">
        <v>5537</v>
      </c>
      <c r="BB543" s="24" t="s">
        <v>5537</v>
      </c>
      <c r="BC543" s="24" t="s">
        <v>5537</v>
      </c>
      <c r="BD543" s="24" t="s">
        <v>5537</v>
      </c>
      <c r="BE543" s="24" t="s">
        <v>5537</v>
      </c>
      <c r="BF543" s="24" t="s">
        <v>5537</v>
      </c>
      <c r="BG543" s="24" t="s">
        <v>5537</v>
      </c>
      <c r="BH543" s="24" t="s">
        <v>5537</v>
      </c>
      <c r="BI543" s="9" t="s">
        <v>5537</v>
      </c>
      <c r="BJ543" s="14"/>
      <c r="BK543" s="14" t="s">
        <v>5537</v>
      </c>
      <c r="BL543" s="14" t="str">
        <f>_xlfn.XLOOKUP(B543,'[4]cell downs 18042026 17h'!$B:$B,'[4]cell downs 18042026 17h'!$B:$B,"")</f>
        <v/>
      </c>
      <c r="BM543" s="14" t="str">
        <f>_xlfn.XLOOKUP(B543,'[5]Cells Huawei 19042026 15h'!$B:$B,'[5]Cells Huawei 19042026 15h'!$B:$B,"")</f>
        <v/>
      </c>
      <c r="BN543" s="9" t="str">
        <f>_xlfn.XLOOKUP(B543,'[6]cells down 19042026 9H40'!$B:$B,'[6]cells down 19042026 9H40'!$B:$B,"")</f>
        <v/>
      </c>
      <c r="BO543" s="9" t="s">
        <v>4250</v>
      </c>
      <c r="BP543" s="9" t="s">
        <v>318</v>
      </c>
    </row>
    <row r="544" spans="1:68" s="9" customFormat="1" x14ac:dyDescent="0.35">
      <c r="A544" s="2" t="s">
        <v>1352</v>
      </c>
      <c r="B544" s="8" t="s">
        <v>1353</v>
      </c>
      <c r="C544" s="3" t="str">
        <f>_xlfn.XLOOKUP(B544,'[1]daily break down'!$D:$D,'[1]daily break down'!$E:$E,"")</f>
        <v>ADAMAOUA</v>
      </c>
      <c r="D544" s="1" t="s">
        <v>11</v>
      </c>
      <c r="E544" s="1" t="s">
        <v>96</v>
      </c>
      <c r="F544" s="3" t="s">
        <v>90</v>
      </c>
      <c r="G544" s="1" t="s">
        <v>1354</v>
      </c>
      <c r="H544" s="40" t="str">
        <f>_xlfn.XLOOKUP(B544,[2]CALCULATION!$B:$B,[2]CALCULATION!$H:$H,"")</f>
        <v>NOKIA</v>
      </c>
      <c r="I544" s="34">
        <v>4.0185234960237147E-3</v>
      </c>
      <c r="J544" s="34">
        <v>9.6031291336014166E-2</v>
      </c>
      <c r="K544" s="34">
        <v>3.2845142161902437E-2</v>
      </c>
      <c r="L544" s="34">
        <v>8.0267142606837473E-4</v>
      </c>
      <c r="M544" s="34">
        <v>8.9190876114083977E-4</v>
      </c>
      <c r="N544" s="34">
        <v>0</v>
      </c>
      <c r="O544" s="34">
        <v>3.3341125692069908E-2</v>
      </c>
      <c r="P544" s="34">
        <v>7.8593451926515609E-2</v>
      </c>
      <c r="Q544" s="34">
        <v>1.5875057093349635E-2</v>
      </c>
      <c r="R544" s="34">
        <v>1.8728999941590844E-3</v>
      </c>
      <c r="S544" s="109">
        <v>1.5161571381288477E-3</v>
      </c>
      <c r="T544" s="109">
        <f>_xlfn.XLOOKUP(B544,'[3]Nur des jours'!$B:$B,'[3]Nur des jours'!$U:$U,"")</f>
        <v>8.0271788502682428E-4</v>
      </c>
      <c r="U544" s="109">
        <v>0</v>
      </c>
      <c r="V544" s="109">
        <v>2.764917159536535E-3</v>
      </c>
      <c r="W544" s="109">
        <v>8.0271788502682428E-4</v>
      </c>
      <c r="X544" s="109">
        <v>1.6054357700536486E-3</v>
      </c>
      <c r="Y544" s="109">
        <v>0.24161509178241378</v>
      </c>
      <c r="Z544" s="109">
        <v>0</v>
      </c>
      <c r="AA544" s="109">
        <v>0</v>
      </c>
      <c r="AB544" s="109">
        <v>0</v>
      </c>
      <c r="AC544" s="109">
        <v>3.1473687996834643E-2</v>
      </c>
      <c r="AD544" s="109">
        <v>6.7743746542876987E-2</v>
      </c>
      <c r="AE544" s="109">
        <v>2.7236796807917171E-2</v>
      </c>
      <c r="AF544" s="109">
        <v>2.7236796807917171E-2</v>
      </c>
      <c r="AG544" s="57" t="str">
        <f>_xlfn.XLOOKUP(B544,[3]CALCULATION!$B:$B,[3]CALCULATION!$M:$M,"")</f>
        <v>Operationnel</v>
      </c>
      <c r="AH544" s="57"/>
      <c r="AI544" s="56" t="str" cm="1">
        <f t="array" ref="AI544">IFERROR(_xlfn.IFS(
AK544="MPR ISSUE","PDH",
AK544="BSS Hardware Issue","BSS",
AK544="Sites strategiques, MLL, Pylone, etc.","ENVTECH",
AK544="AKTIVCO DEFAUT GE &amp; POWER Cabinet","AKTIVCO",
AK544="AKTIVCO Coupure ENEO &amp; Baisse de tension","AKTIVCO GRID ONLY",
AK544="Coupure ENEO &amp; Baisse de tension","IHS GRID ONLY",
AK544="Defaut GE &amp; POWER Cabinet","IHS",
AK544="Sharing","Partners",
AK544="Sites strategiques &amp; DataCenter","SST &amp; DC",
AK544="Exclu","Exclu",
AK544="SAT","SAT",
AK544="SPARE-ISSUE","SPARE-ISSUE",
AK544="Fiber CAmtel","TRANS_FO_CAMTEL",
AK544="Fiber AOF","Fiber AOF",
AK544="Projet OCM (HUAWEI)","TRAVAUX-HUAWEI",
AK544="Projet OCM (NOKIA)","TRAVAUX-NOKIA",
AK544="ACCESS-ISSUE","ACCESS-ISSUE",
AK544="Projet OCM (ZTE, NOKIA, autres projets)","TRAVAUX OCM",
AK544="No root CAuse","No root cause",
AK544="ODU HS","PDH",
AK544="IP &amp; VLAN","PDH",
AK544="Warehouse HUAWEI","SPARE-ISSUE",
AK544="SPARE-HS","SPARE-ISSUE",
AK544="Power Telco","BSS",AK544="no impacts","no impacts"
),"")</f>
        <v>No root cause</v>
      </c>
      <c r="AJ544" s="56" t="str" cm="1">
        <f t="array" ref="AJ544">IFERROR(_xlfn.IFS(
AK544="MPR ISSUE","TX ISSUE",
AK544="BSS Hardware Issue","RAN ISSUE",
AK544="Sites strategiques, MLL, Pylone, etc.","ENVTECH",
AK544="AKTIVCO DEFAUT GE &amp; POWER Cabinet","POWER ISSUE",
AK544="AKTIVCO Coupure ENEO &amp; Baisse de tension","POWER ISSUE",
AK544="Coupure ENEO &amp; Baisse de tension","POWER ISSUE",
AK544="Defaut GE &amp; POWER Cabinet","POWER ISSUE",
AK544="Sharing","POWER ISSUE",
AK544="Sites strategiques &amp; DataCenter","POWER ISSUE",
AK544="Exclu","Exclu",
AK544="SAT","TX ISSUE",
AK544="SPARE-ISSUE","SPARE-ISSUE",
AK544="Fiber CAmtel","TX ISSUE",
AK544="Fiber AOF","TX ISSUE",
AK544="Projet OCM (HUAWEI)","TRAVAUX-HUAWEI",
AK544="Projet OCM (NOKIA)","TRAVAUX -NOKIA",
AK544="ACCESS-ISSUE","ACCESS-ISSUE",
AK544="Projet OCM (ZTE, NOKIA, autres projets)","TRAVAUX OCM",
AK544="No root CAuse","No root cause",
AK544="ODU HS","TX ISSUE",
AK544="IP &amp; VLAN","TX ISSUE",
AK544="Warehouse HUAWEI","SPARE-ISSUE",
AK544="SPARE-HS","SPARE-ISSUE",
AK544="Power Telco","RAN ISSUE",AK544="no impacts","no impacts"
),"")</f>
        <v>No root cause</v>
      </c>
      <c r="AK544" s="81" t="s">
        <v>5620</v>
      </c>
      <c r="AL544" s="56" t="str" cm="1">
        <f t="array" ref="AL544">IFERROR(_xlfn.IFS(
AK544="MPR ISSUE","ACTIVE",
AK544="BSS Hardware Issue","ACTIVE",
AK544="Sites strategiques, MLL, Pylone, etc.","PASSIVE",
AK544="AKTIVCO DEFAUT GE &amp; POWER Cabinet","PASSIVE",
AK544="AKTIVCO Coupure ENEO &amp; Baisse de tension","PASSIVE",
AK544="Coupure ENEO &amp; Baisse de tension","PASSIVE",
AK544="Defaut GE &amp; POWER Cabinet","PASSIVE",
AK544="Sharing","PASSIVE",
AK544="Sites strategiques &amp; DataCenter","PASSIVE",
AK544="Exclu","Exclu",
AK544="SAT","ACTIVE",
AK544="SPARE-ISSUE","SPARE-ISSUE",
AK544="Fiber CAmtel","ACTIVE",
AK544="Fiber AOF","ACTIVE",
AK544="Projet OCM (HUAWEI)","PLANNED WORKS",
AK544="Projet OCM (NOKIA)","PLANNED WORKS",
AK544="ACCESS-ISSUE","ACCESS-ISSUE",
AK544="Projet OCM (ZTE, NOKIA, autres projets)","PLANNED WORKS",
AK544="No root CAuse","No root cause",
AK544="ODU HS","ACTIVE",
AK544="IP &amp; VLAN","ACTIVE",
AK544="Warehouse HUAWEI","SPARE-ISSUE",
AK544="SPARE-HS","SPARE-ISSUE",
AK544="Power Telco","ACTIVE", AK544="no impacts","no impacts"
),"")</f>
        <v>No root cause</v>
      </c>
      <c r="AM544" s="108" t="s">
        <v>5537</v>
      </c>
      <c r="AN544" s="117" t="s">
        <v>1353</v>
      </c>
      <c r="AP544" s="23" t="s">
        <v>5537</v>
      </c>
      <c r="AQ544" s="23" t="s">
        <v>5537</v>
      </c>
      <c r="AR544" s="7"/>
      <c r="AS544" s="6"/>
      <c r="AT544" s="7"/>
      <c r="AU544" s="3" t="s">
        <v>5537</v>
      </c>
      <c r="AV544" s="24" t="s">
        <v>5537</v>
      </c>
      <c r="AW544" s="24" t="s">
        <v>5537</v>
      </c>
      <c r="AX544" s="24" t="s">
        <v>5537</v>
      </c>
      <c r="AY544" s="24" t="s">
        <v>5537</v>
      </c>
      <c r="AZ544" s="24" t="s">
        <v>5537</v>
      </c>
      <c r="BA544" s="24" t="s">
        <v>5537</v>
      </c>
      <c r="BB544" s="24" t="s">
        <v>5537</v>
      </c>
      <c r="BC544" s="24" t="s">
        <v>5537</v>
      </c>
      <c r="BD544" s="24" t="s">
        <v>5537</v>
      </c>
      <c r="BE544" s="24" t="s">
        <v>5537</v>
      </c>
      <c r="BF544" s="24" t="s">
        <v>5537</v>
      </c>
      <c r="BG544" s="24" t="s">
        <v>5537</v>
      </c>
      <c r="BH544" s="24" t="s">
        <v>5537</v>
      </c>
      <c r="BI544" s="9" t="s">
        <v>5537</v>
      </c>
      <c r="BJ544" s="14"/>
      <c r="BK544" s="14" t="s">
        <v>5537</v>
      </c>
      <c r="BL544" s="14" t="str">
        <f>_xlfn.XLOOKUP(B544,'[4]cell downs 18042026 17h'!$B:$B,'[4]cell downs 18042026 17h'!$B:$B,"")</f>
        <v/>
      </c>
      <c r="BM544" s="14" t="str">
        <f>_xlfn.XLOOKUP(B544,'[5]Cells Huawei 19042026 15h'!$B:$B,'[5]Cells Huawei 19042026 15h'!$B:$B,"")</f>
        <v/>
      </c>
      <c r="BN544" s="9" t="str">
        <f>_xlfn.XLOOKUP(B544,'[6]cells down 19042026 9H40'!$B:$B,'[6]cells down 19042026 9H40'!$B:$B,"")</f>
        <v/>
      </c>
      <c r="BO544" s="9" t="s">
        <v>1353</v>
      </c>
      <c r="BP544" s="9" t="s">
        <v>5537</v>
      </c>
    </row>
    <row r="545" spans="1:68" s="9" customFormat="1" x14ac:dyDescent="0.35">
      <c r="A545" s="1" t="s">
        <v>442</v>
      </c>
      <c r="B545" s="8" t="s">
        <v>443</v>
      </c>
      <c r="C545" s="3" t="str">
        <f>_xlfn.XLOOKUP(B545,'[1]daily break down'!$D:$D,'[1]daily break down'!$E:$E,"")</f>
        <v>SUD-OUEST</v>
      </c>
      <c r="D545" s="1" t="s">
        <v>11</v>
      </c>
      <c r="E545" s="1" t="s">
        <v>12</v>
      </c>
      <c r="F545" s="3" t="s">
        <v>13</v>
      </c>
      <c r="G545" s="1" t="s">
        <v>106</v>
      </c>
      <c r="H545" s="39" t="str">
        <f>_xlfn.XLOOKUP(B545,[2]CALCULATION!$B:$B,[2]CALCULATION!$H:$H,"")</f>
        <v>Huawei</v>
      </c>
      <c r="I545" s="34">
        <v>0</v>
      </c>
      <c r="J545" s="34">
        <v>0</v>
      </c>
      <c r="K545" s="34">
        <v>0</v>
      </c>
      <c r="L545" s="34">
        <v>0.26110554656667612</v>
      </c>
      <c r="M545" s="34">
        <v>0</v>
      </c>
      <c r="N545" s="34">
        <v>0</v>
      </c>
      <c r="O545" s="34">
        <v>8.0079501645107607E-3</v>
      </c>
      <c r="P545" s="34">
        <v>0</v>
      </c>
      <c r="Q545" s="34">
        <v>0</v>
      </c>
      <c r="R545" s="34">
        <v>0</v>
      </c>
      <c r="S545" s="109">
        <v>0</v>
      </c>
      <c r="T545" s="109">
        <f>_xlfn.XLOOKUP(B545,'[3]Nur des jours'!$B:$B,'[3]Nur des jours'!$U:$U,"")</f>
        <v>0</v>
      </c>
      <c r="U545" s="109">
        <v>0</v>
      </c>
      <c r="V545" s="109">
        <v>0</v>
      </c>
      <c r="W545" s="109">
        <v>0</v>
      </c>
      <c r="X545" s="109">
        <v>0</v>
      </c>
      <c r="Y545" s="109">
        <v>1.3498657375304264</v>
      </c>
      <c r="Z545" s="109">
        <v>0</v>
      </c>
      <c r="AA545" s="109">
        <v>0</v>
      </c>
      <c r="AB545" s="109">
        <v>0</v>
      </c>
      <c r="AC545" s="109">
        <v>2.560359539425041E-2</v>
      </c>
      <c r="AD545" s="109">
        <v>7.0126584860817853E-2</v>
      </c>
      <c r="AE545" s="109">
        <v>2.7198494434028758E-2</v>
      </c>
      <c r="AF545" s="109">
        <v>2.7198494434028758E-2</v>
      </c>
      <c r="AG545" s="57" t="str">
        <f>_xlfn.XLOOKUP(B545,[3]CALCULATION!$B:$B,[3]CALCULATION!$M:$M,"")</f>
        <v>Operationnel</v>
      </c>
      <c r="AH545" s="57"/>
      <c r="AI545" s="56" t="str" cm="1">
        <f t="array" ref="AI545">IFERROR(_xlfn.IFS(
AK545="MPR ISSUE","PDH",
AK545="BSS Hardware Issue","BSS",
AK545="Sites strategiques, MLL, Pylone, etc.","ENVTECH",
AK545="AKTIVCO DEFAUT GE &amp; POWER Cabinet","AKTIVCO",
AK545="AKTIVCO Coupure ENEO &amp; Baisse de tension","AKTIVCO GRID ONLY",
AK545="Coupure ENEO &amp; Baisse de tension","IHS GRID ONLY",
AK545="Defaut GE &amp; POWER Cabinet","IHS",
AK545="Sharing","Partners",
AK545="Sites strategiques &amp; DataCenter","SST &amp; DC",
AK545="Exclu","Exclu",
AK545="SAT","SAT",
AK545="SPARE-ISSUE","SPARE-ISSUE",
AK545="Fiber CAmtel","TRANS_FO_CAMTEL",
AK545="Fiber AOF","Fiber AOF",
AK545="Projet OCM (HUAWEI)","TRAVAUX-HUAWEI",
AK545="Projet OCM (NOKIA)","TRAVAUX-NOKIA",
AK545="ACCESS-ISSUE","ACCESS-ISSUE",
AK545="Projet OCM (ZTE, NOKIA, autres projets)","TRAVAUX OCM",
AK545="No root CAuse","No root cause",
AK545="ODU HS","PDH",
AK545="IP &amp; VLAN","PDH",
AK545="Warehouse HUAWEI","SPARE-ISSUE",
AK545="SPARE-HS","SPARE-ISSUE",
AK545="Power Telco","BSS",AK545="no impacts","no impacts"
),"")</f>
        <v>No root cause</v>
      </c>
      <c r="AJ545" s="56" t="str" cm="1">
        <f t="array" ref="AJ545">IFERROR(_xlfn.IFS(
AK545="MPR ISSUE","TX ISSUE",
AK545="BSS Hardware Issue","RAN ISSUE",
AK545="Sites strategiques, MLL, Pylone, etc.","ENVTECH",
AK545="AKTIVCO DEFAUT GE &amp; POWER Cabinet","POWER ISSUE",
AK545="AKTIVCO Coupure ENEO &amp; Baisse de tension","POWER ISSUE",
AK545="Coupure ENEO &amp; Baisse de tension","POWER ISSUE",
AK545="Defaut GE &amp; POWER Cabinet","POWER ISSUE",
AK545="Sharing","POWER ISSUE",
AK545="Sites strategiques &amp; DataCenter","POWER ISSUE",
AK545="Exclu","Exclu",
AK545="SAT","TX ISSUE",
AK545="SPARE-ISSUE","SPARE-ISSUE",
AK545="Fiber CAmtel","TX ISSUE",
AK545="Fiber AOF","TX ISSUE",
AK545="Projet OCM (HUAWEI)","TRAVAUX-HUAWEI",
AK545="Projet OCM (NOKIA)","TRAVAUX -NOKIA",
AK545="ACCESS-ISSUE","ACCESS-ISSUE",
AK545="Projet OCM (ZTE, NOKIA, autres projets)","TRAVAUX OCM",
AK545="No root CAuse","No root cause",
AK545="ODU HS","TX ISSUE",
AK545="IP &amp; VLAN","TX ISSUE",
AK545="Warehouse HUAWEI","SPARE-ISSUE",
AK545="SPARE-HS","SPARE-ISSUE",
AK545="Power Telco","RAN ISSUE",AK545="no impacts","no impacts"
),"")</f>
        <v>No root cause</v>
      </c>
      <c r="AK545" s="81" t="s">
        <v>5620</v>
      </c>
      <c r="AL545" s="56" t="str" cm="1">
        <f t="array" ref="AL545">IFERROR(_xlfn.IFS(
AK545="MPR ISSUE","ACTIVE",
AK545="BSS Hardware Issue","ACTIVE",
AK545="Sites strategiques, MLL, Pylone, etc.","PASSIVE",
AK545="AKTIVCO DEFAUT GE &amp; POWER Cabinet","PASSIVE",
AK545="AKTIVCO Coupure ENEO &amp; Baisse de tension","PASSIVE",
AK545="Coupure ENEO &amp; Baisse de tension","PASSIVE",
AK545="Defaut GE &amp; POWER Cabinet","PASSIVE",
AK545="Sharing","PASSIVE",
AK545="Sites strategiques &amp; DataCenter","PASSIVE",
AK545="Exclu","Exclu",
AK545="SAT","ACTIVE",
AK545="SPARE-ISSUE","SPARE-ISSUE",
AK545="Fiber CAmtel","ACTIVE",
AK545="Fiber AOF","ACTIVE",
AK545="Projet OCM (HUAWEI)","PLANNED WORKS",
AK545="Projet OCM (NOKIA)","PLANNED WORKS",
AK545="ACCESS-ISSUE","ACCESS-ISSUE",
AK545="Projet OCM (ZTE, NOKIA, autres projets)","PLANNED WORKS",
AK545="No root CAuse","No root cause",
AK545="ODU HS","ACTIVE",
AK545="IP &amp; VLAN","ACTIVE",
AK545="Warehouse HUAWEI","SPARE-ISSUE",
AK545="SPARE-HS","SPARE-ISSUE",
AK545="Power Telco","ACTIVE", AK545="no impacts","no impacts"
),"")</f>
        <v>No root cause</v>
      </c>
      <c r="AM545" s="108" t="s">
        <v>5537</v>
      </c>
      <c r="AN545" s="117" t="s">
        <v>443</v>
      </c>
      <c r="AP545" s="23" t="s">
        <v>5537</v>
      </c>
      <c r="AQ545" s="23" t="s">
        <v>5537</v>
      </c>
      <c r="AR545" s="7"/>
      <c r="AS545" s="6"/>
      <c r="AT545" s="7"/>
      <c r="AU545" s="3" t="s">
        <v>5537</v>
      </c>
      <c r="AV545" s="24" t="s">
        <v>5537</v>
      </c>
      <c r="AW545" s="24" t="s">
        <v>5537</v>
      </c>
      <c r="AX545" s="24" t="s">
        <v>5537</v>
      </c>
      <c r="AY545" s="24" t="s">
        <v>5537</v>
      </c>
      <c r="AZ545" s="24" t="s">
        <v>5537</v>
      </c>
      <c r="BA545" s="24" t="s">
        <v>5537</v>
      </c>
      <c r="BB545" s="24" t="s">
        <v>5537</v>
      </c>
      <c r="BC545" s="24" t="s">
        <v>5537</v>
      </c>
      <c r="BD545" s="24" t="s">
        <v>5537</v>
      </c>
      <c r="BE545" s="24" t="s">
        <v>5537</v>
      </c>
      <c r="BF545" s="24" t="s">
        <v>5537</v>
      </c>
      <c r="BG545" s="24" t="s">
        <v>5537</v>
      </c>
      <c r="BH545" s="24" t="s">
        <v>5537</v>
      </c>
      <c r="BI545" s="9" t="s">
        <v>5537</v>
      </c>
      <c r="BJ545" s="14"/>
      <c r="BK545" s="14" t="s">
        <v>5537</v>
      </c>
      <c r="BL545" s="14" t="str">
        <f>_xlfn.XLOOKUP(B545,'[4]cell downs 18042026 17h'!$B:$B,'[4]cell downs 18042026 17h'!$B:$B,"")</f>
        <v/>
      </c>
      <c r="BM545" s="14" t="str">
        <f>_xlfn.XLOOKUP(B545,'[5]Cells Huawei 19042026 15h'!$B:$B,'[5]Cells Huawei 19042026 15h'!$B:$B,"")</f>
        <v/>
      </c>
      <c r="BN545" s="9" t="str">
        <f>_xlfn.XLOOKUP(B545,'[6]cells down 19042026 9H40'!$B:$B,'[6]cells down 19042026 9H40'!$B:$B,"")</f>
        <v/>
      </c>
      <c r="BO545" s="9" t="s">
        <v>443</v>
      </c>
      <c r="BP545" s="9" t="s">
        <v>1129</v>
      </c>
    </row>
    <row r="546" spans="1:68" s="9" customFormat="1" x14ac:dyDescent="0.35">
      <c r="A546" s="1" t="s">
        <v>2410</v>
      </c>
      <c r="B546" s="8" t="s">
        <v>2411</v>
      </c>
      <c r="C546" s="3" t="str">
        <f>_xlfn.XLOOKUP(B546,'[1]daily break down'!$D:$D,'[1]daily break down'!$E:$E,"")</f>
        <v>NORD-OUEST</v>
      </c>
      <c r="D546" s="1" t="s">
        <v>11</v>
      </c>
      <c r="E546" s="1" t="s">
        <v>12</v>
      </c>
      <c r="F546" s="3" t="s">
        <v>51</v>
      </c>
      <c r="G546" s="1" t="s">
        <v>2046</v>
      </c>
      <c r="H546" s="40" t="str">
        <f>_xlfn.XLOOKUP(B546,[2]CALCULATION!$B:$B,[2]CALCULATION!$H:$H,"")</f>
        <v>NOKIA</v>
      </c>
      <c r="I546" s="34">
        <v>0.59935991812762679</v>
      </c>
      <c r="J546" s="34">
        <v>0</v>
      </c>
      <c r="K546" s="34">
        <v>0</v>
      </c>
      <c r="L546" s="34">
        <v>5.1353068033237963E-2</v>
      </c>
      <c r="M546" s="34">
        <v>2.4821841798304538E-2</v>
      </c>
      <c r="N546" s="34">
        <v>0</v>
      </c>
      <c r="O546" s="34">
        <v>0</v>
      </c>
      <c r="P546" s="34">
        <v>2.0867041631353226E-2</v>
      </c>
      <c r="Q546" s="34">
        <v>0</v>
      </c>
      <c r="R546" s="34">
        <v>0.36630234820623853</v>
      </c>
      <c r="S546" s="109">
        <v>0.25348300068948926</v>
      </c>
      <c r="T546" s="109">
        <f>_xlfn.XLOOKUP(B546,'[3]Nur des jours'!$B:$B,'[3]Nur des jours'!$U:$U,"")</f>
        <v>2.7644371391963413E-3</v>
      </c>
      <c r="U546" s="109">
        <v>2.7053307087621325E-3</v>
      </c>
      <c r="V546" s="109">
        <v>0.96507392283260973</v>
      </c>
      <c r="W546" s="109">
        <v>2.7644371391963413E-3</v>
      </c>
      <c r="X546" s="109">
        <v>1.4268062653917818E-3</v>
      </c>
      <c r="Y546" s="109">
        <v>2.5860863560224117E-3</v>
      </c>
      <c r="Z546" s="109">
        <v>0.14815599558260784</v>
      </c>
      <c r="AA546" s="109">
        <v>2.7127154120759174E-2</v>
      </c>
      <c r="AB546" s="109">
        <v>0</v>
      </c>
      <c r="AC546" s="109">
        <v>8.1182131737867133E-2</v>
      </c>
      <c r="AD546" s="109">
        <v>4.6219794567357322E-2</v>
      </c>
      <c r="AE546" s="109">
        <v>2.7109319042441814E-2</v>
      </c>
      <c r="AF546" s="109">
        <v>2.7109319042441814E-2</v>
      </c>
      <c r="AG546" s="57" t="str">
        <f>_xlfn.XLOOKUP(B546,[3]CALCULATION!$B:$B,[3]CALCULATION!$M:$M,"")</f>
        <v>Insecurity</v>
      </c>
      <c r="AH546" s="57"/>
      <c r="AI546" s="56" t="str" cm="1">
        <f t="array" ref="AI546">IFERROR(_xlfn.IFS(
AK546="MPR ISSUE","PDH",
AK546="BSS Hardware Issue","BSS",
AK546="Sites strategiques, MLL, Pylone, etc.","ENVTECH",
AK546="AKTIVCO DEFAUT GE &amp; POWER Cabinet","AKTIVCO",
AK546="AKTIVCO Coupure ENEO &amp; Baisse de tension","AKTIVCO GRID ONLY",
AK546="Coupure ENEO &amp; Baisse de tension","IHS GRID ONLY",
AK546="Defaut GE &amp; POWER Cabinet","IHS",
AK546="Sharing","Partners",
AK546="Sites strategiques &amp; DataCenter","SST &amp; DC",
AK546="Exclu","Exclu",
AK546="SAT","SAT",
AK546="SPARE-ISSUE","SPARE-ISSUE",
AK546="Fiber CAmtel","TRANS_FO_CAMTEL",
AK546="Fiber AOF","Fiber AOF",
AK546="Projet OCM (HUAWEI)","TRAVAUX-HUAWEI",
AK546="Projet OCM (NOKIA)","TRAVAUX-NOKIA",
AK546="ACCESS-ISSUE","ACCESS-ISSUE",
AK546="Projet OCM (ZTE, NOKIA, autres projets)","TRAVAUX OCM",
AK546="No root CAuse","No root cause",
AK546="ODU HS","PDH",
AK546="IP &amp; VLAN","PDH",
AK546="Warehouse HUAWEI","SPARE-ISSUE",
AK546="SPARE-HS","SPARE-ISSUE",
AK546="Power Telco","BSS",AK546="no impacts","no impacts"
),"")</f>
        <v>No root cause</v>
      </c>
      <c r="AJ546" s="56" t="str" cm="1">
        <f t="array" ref="AJ546">IFERROR(_xlfn.IFS(
AK546="MPR ISSUE","TX ISSUE",
AK546="BSS Hardware Issue","RAN ISSUE",
AK546="Sites strategiques, MLL, Pylone, etc.","ENVTECH",
AK546="AKTIVCO DEFAUT GE &amp; POWER Cabinet","POWER ISSUE",
AK546="AKTIVCO Coupure ENEO &amp; Baisse de tension","POWER ISSUE",
AK546="Coupure ENEO &amp; Baisse de tension","POWER ISSUE",
AK546="Defaut GE &amp; POWER Cabinet","POWER ISSUE",
AK546="Sharing","POWER ISSUE",
AK546="Sites strategiques &amp; DataCenter","POWER ISSUE",
AK546="Exclu","Exclu",
AK546="SAT","TX ISSUE",
AK546="SPARE-ISSUE","SPARE-ISSUE",
AK546="Fiber CAmtel","TX ISSUE",
AK546="Fiber AOF","TX ISSUE",
AK546="Projet OCM (HUAWEI)","TRAVAUX-HUAWEI",
AK546="Projet OCM (NOKIA)","TRAVAUX -NOKIA",
AK546="ACCESS-ISSUE","ACCESS-ISSUE",
AK546="Projet OCM (ZTE, NOKIA, autres projets)","TRAVAUX OCM",
AK546="No root CAuse","No root cause",
AK546="ODU HS","TX ISSUE",
AK546="IP &amp; VLAN","TX ISSUE",
AK546="Warehouse HUAWEI","SPARE-ISSUE",
AK546="SPARE-HS","SPARE-ISSUE",
AK546="Power Telco","RAN ISSUE",AK546="no impacts","no impacts"
),"")</f>
        <v>No root cause</v>
      </c>
      <c r="AK546" s="81" t="s">
        <v>5620</v>
      </c>
      <c r="AL546" s="56" t="str" cm="1">
        <f t="array" ref="AL546">IFERROR(_xlfn.IFS(
AK546="MPR ISSUE","ACTIVE",
AK546="BSS Hardware Issue","ACTIVE",
AK546="Sites strategiques, MLL, Pylone, etc.","PASSIVE",
AK546="AKTIVCO DEFAUT GE &amp; POWER Cabinet","PASSIVE",
AK546="AKTIVCO Coupure ENEO &amp; Baisse de tension","PASSIVE",
AK546="Coupure ENEO &amp; Baisse de tension","PASSIVE",
AK546="Defaut GE &amp; POWER Cabinet","PASSIVE",
AK546="Sharing","PASSIVE",
AK546="Sites strategiques &amp; DataCenter","PASSIVE",
AK546="Exclu","Exclu",
AK546="SAT","ACTIVE",
AK546="SPARE-ISSUE","SPARE-ISSUE",
AK546="Fiber CAmtel","ACTIVE",
AK546="Fiber AOF","ACTIVE",
AK546="Projet OCM (HUAWEI)","PLANNED WORKS",
AK546="Projet OCM (NOKIA)","PLANNED WORKS",
AK546="ACCESS-ISSUE","ACCESS-ISSUE",
AK546="Projet OCM (ZTE, NOKIA, autres projets)","PLANNED WORKS",
AK546="No root CAuse","No root cause",
AK546="ODU HS","ACTIVE",
AK546="IP &amp; VLAN","ACTIVE",
AK546="Warehouse HUAWEI","SPARE-ISSUE",
AK546="SPARE-HS","SPARE-ISSUE",
AK546="Power Telco","ACTIVE", AK546="no impacts","no impacts"
),"")</f>
        <v>No root cause</v>
      </c>
      <c r="AM546" s="108" t="s">
        <v>5981</v>
      </c>
      <c r="AN546" s="117" t="s">
        <v>2411</v>
      </c>
      <c r="AP546" s="23" t="s">
        <v>5537</v>
      </c>
      <c r="AQ546" s="23" t="s">
        <v>5537</v>
      </c>
      <c r="AR546" s="7"/>
      <c r="AS546" s="6"/>
      <c r="AT546" s="7"/>
      <c r="AU546" s="3" t="s">
        <v>5537</v>
      </c>
      <c r="AV546" s="24" t="s">
        <v>5537</v>
      </c>
      <c r="AW546" s="24" t="s">
        <v>5537</v>
      </c>
      <c r="AX546" s="24" t="s">
        <v>5537</v>
      </c>
      <c r="AY546" s="24" t="s">
        <v>5537</v>
      </c>
      <c r="AZ546" s="24" t="s">
        <v>5537</v>
      </c>
      <c r="BA546" s="24" t="s">
        <v>5537</v>
      </c>
      <c r="BB546" s="24" t="s">
        <v>5537</v>
      </c>
      <c r="BC546" s="24" t="s">
        <v>5537</v>
      </c>
      <c r="BD546" s="24" t="s">
        <v>5537</v>
      </c>
      <c r="BE546" s="24" t="s">
        <v>5537</v>
      </c>
      <c r="BF546" s="24" t="s">
        <v>5537</v>
      </c>
      <c r="BG546" s="24" t="s">
        <v>5537</v>
      </c>
      <c r="BH546" s="24" t="s">
        <v>5537</v>
      </c>
      <c r="BI546" s="9" t="s">
        <v>5981</v>
      </c>
      <c r="BJ546" s="14"/>
      <c r="BK546" s="14" t="s">
        <v>5537</v>
      </c>
      <c r="BL546" s="14" t="str">
        <f>_xlfn.XLOOKUP(B546,'[4]cell downs 18042026 17h'!$B:$B,'[4]cell downs 18042026 17h'!$B:$B,"")</f>
        <v/>
      </c>
      <c r="BM546" s="14" t="str">
        <f>_xlfn.XLOOKUP(B546,'[5]Cells Huawei 19042026 15h'!$B:$B,'[5]Cells Huawei 19042026 15h'!$B:$B,"")</f>
        <v/>
      </c>
      <c r="BN546" s="9" t="str">
        <f>_xlfn.XLOOKUP(B546,'[6]cells down 19042026 9H40'!$B:$B,'[6]cells down 19042026 9H40'!$B:$B,"")</f>
        <v/>
      </c>
      <c r="BO546" s="9" t="s">
        <v>2411</v>
      </c>
      <c r="BP546" s="9" t="s">
        <v>12</v>
      </c>
    </row>
    <row r="547" spans="1:68" s="9" customFormat="1" x14ac:dyDescent="0.35">
      <c r="A547" s="1" t="s">
        <v>421</v>
      </c>
      <c r="B547" s="8" t="s">
        <v>422</v>
      </c>
      <c r="C547" s="3" t="str">
        <f>_xlfn.XLOOKUP(B547,'[1]daily break down'!$D:$D,'[1]daily break down'!$E:$E,"")</f>
        <v>SUD-OUEST</v>
      </c>
      <c r="D547" s="1" t="s">
        <v>11</v>
      </c>
      <c r="E547" s="1" t="s">
        <v>12</v>
      </c>
      <c r="F547" s="3" t="s">
        <v>13</v>
      </c>
      <c r="G547" s="1" t="s">
        <v>106</v>
      </c>
      <c r="H547" s="39" t="str">
        <f>_xlfn.XLOOKUP(B547,[2]CALCULATION!$B:$B,[2]CALCULATION!$H:$H,"")</f>
        <v>Huawei</v>
      </c>
      <c r="I547" s="34">
        <v>0</v>
      </c>
      <c r="J547" s="34">
        <v>0</v>
      </c>
      <c r="K547" s="34">
        <v>0</v>
      </c>
      <c r="L547" s="34">
        <v>0.21518021989938166</v>
      </c>
      <c r="M547" s="34">
        <v>0</v>
      </c>
      <c r="N547" s="34">
        <v>0.20852773568699298</v>
      </c>
      <c r="O547" s="34">
        <v>0.22053074339460038</v>
      </c>
      <c r="P547" s="34">
        <v>8.9175391586979543E-5</v>
      </c>
      <c r="Q547" s="34">
        <v>0.42731064140648867</v>
      </c>
      <c r="R547" s="34">
        <v>0</v>
      </c>
      <c r="S547" s="109">
        <v>0</v>
      </c>
      <c r="T547" s="109">
        <f>_xlfn.XLOOKUP(B547,'[3]Nur des jours'!$B:$B,'[3]Nur des jours'!$U:$U,"")</f>
        <v>0.21425279582687706</v>
      </c>
      <c r="U547" s="109">
        <v>8.9175391586979543E-5</v>
      </c>
      <c r="V547" s="109">
        <v>0</v>
      </c>
      <c r="W547" s="109">
        <v>0.21425279582687706</v>
      </c>
      <c r="X547" s="109">
        <v>0</v>
      </c>
      <c r="Y547" s="109">
        <v>0.1490120793418428</v>
      </c>
      <c r="Z547" s="109">
        <v>0</v>
      </c>
      <c r="AA547" s="109">
        <v>0.426026515767636</v>
      </c>
      <c r="AB547" s="109">
        <v>0</v>
      </c>
      <c r="AC547" s="109">
        <v>2.4979117457805275E-2</v>
      </c>
      <c r="AD547" s="109">
        <v>6.959532285429651E-2</v>
      </c>
      <c r="AE547" s="109">
        <v>2.6930968259267822E-2</v>
      </c>
      <c r="AF547" s="109">
        <v>2.6930968259267822E-2</v>
      </c>
      <c r="AG547" s="57" t="str">
        <f>_xlfn.XLOOKUP(B547,[3]CALCULATION!$B:$B,[3]CALCULATION!$M:$M,"")</f>
        <v>Operationnel</v>
      </c>
      <c r="AH547" s="57"/>
      <c r="AI547" s="56" t="str" cm="1">
        <f t="array" ref="AI547">IFERROR(_xlfn.IFS(
AK547="MPR ISSUE","PDH",
AK547="BSS Hardware Issue","BSS",
AK547="Sites strategiques, MLL, Pylone, etc.","ENVTECH",
AK547="AKTIVCO DEFAUT GE &amp; POWER Cabinet","AKTIVCO",
AK547="AKTIVCO Coupure ENEO &amp; Baisse de tension","AKTIVCO GRID ONLY",
AK547="Coupure ENEO &amp; Baisse de tension","IHS GRID ONLY",
AK547="Defaut GE &amp; POWER Cabinet","IHS",
AK547="Sharing","Partners",
AK547="Sites strategiques &amp; DataCenter","SST &amp; DC",
AK547="Exclu","Exclu",
AK547="SAT","SAT",
AK547="SPARE-ISSUE","SPARE-ISSUE",
AK547="Fiber CAmtel","TRANS_FO_CAMTEL",
AK547="Fiber AOF","Fiber AOF",
AK547="Projet OCM (HUAWEI)","TRAVAUX-HUAWEI",
AK547="Projet OCM (NOKIA)","TRAVAUX-NOKIA",
AK547="ACCESS-ISSUE","ACCESS-ISSUE",
AK547="Projet OCM (ZTE, NOKIA, autres projets)","TRAVAUX OCM",
AK547="No root CAuse","No root cause",
AK547="ODU HS","PDH",
AK547="IP &amp; VLAN","PDH",
AK547="Warehouse HUAWEI","SPARE-ISSUE",
AK547="SPARE-HS","SPARE-ISSUE",
AK547="Power Telco","BSS",AK547="no impacts","no impacts"
),"")</f>
        <v>No root cause</v>
      </c>
      <c r="AJ547" s="56" t="str" cm="1">
        <f t="array" ref="AJ547">IFERROR(_xlfn.IFS(
AK547="MPR ISSUE","TX ISSUE",
AK547="BSS Hardware Issue","RAN ISSUE",
AK547="Sites strategiques, MLL, Pylone, etc.","ENVTECH",
AK547="AKTIVCO DEFAUT GE &amp; POWER Cabinet","POWER ISSUE",
AK547="AKTIVCO Coupure ENEO &amp; Baisse de tension","POWER ISSUE",
AK547="Coupure ENEO &amp; Baisse de tension","POWER ISSUE",
AK547="Defaut GE &amp; POWER Cabinet","POWER ISSUE",
AK547="Sharing","POWER ISSUE",
AK547="Sites strategiques &amp; DataCenter","POWER ISSUE",
AK547="Exclu","Exclu",
AK547="SAT","TX ISSUE",
AK547="SPARE-ISSUE","SPARE-ISSUE",
AK547="Fiber CAmtel","TX ISSUE",
AK547="Fiber AOF","TX ISSUE",
AK547="Projet OCM (HUAWEI)","TRAVAUX-HUAWEI",
AK547="Projet OCM (NOKIA)","TRAVAUX -NOKIA",
AK547="ACCESS-ISSUE","ACCESS-ISSUE",
AK547="Projet OCM (ZTE, NOKIA, autres projets)","TRAVAUX OCM",
AK547="No root CAuse","No root cause",
AK547="ODU HS","TX ISSUE",
AK547="IP &amp; VLAN","TX ISSUE",
AK547="Warehouse HUAWEI","SPARE-ISSUE",
AK547="SPARE-HS","SPARE-ISSUE",
AK547="Power Telco","RAN ISSUE",AK547="no impacts","no impacts"
),"")</f>
        <v>No root cause</v>
      </c>
      <c r="AK547" s="81" t="s">
        <v>5620</v>
      </c>
      <c r="AL547" s="56" t="str" cm="1">
        <f t="array" ref="AL547">IFERROR(_xlfn.IFS(
AK547="MPR ISSUE","ACTIVE",
AK547="BSS Hardware Issue","ACTIVE",
AK547="Sites strategiques, MLL, Pylone, etc.","PASSIVE",
AK547="AKTIVCO DEFAUT GE &amp; POWER Cabinet","PASSIVE",
AK547="AKTIVCO Coupure ENEO &amp; Baisse de tension","PASSIVE",
AK547="Coupure ENEO &amp; Baisse de tension","PASSIVE",
AK547="Defaut GE &amp; POWER Cabinet","PASSIVE",
AK547="Sharing","PASSIVE",
AK547="Sites strategiques &amp; DataCenter","PASSIVE",
AK547="Exclu","Exclu",
AK547="SAT","ACTIVE",
AK547="SPARE-ISSUE","SPARE-ISSUE",
AK547="Fiber CAmtel","ACTIVE",
AK547="Fiber AOF","ACTIVE",
AK547="Projet OCM (HUAWEI)","PLANNED WORKS",
AK547="Projet OCM (NOKIA)","PLANNED WORKS",
AK547="ACCESS-ISSUE","ACCESS-ISSUE",
AK547="Projet OCM (ZTE, NOKIA, autres projets)","PLANNED WORKS",
AK547="No root CAuse","No root cause",
AK547="ODU HS","ACTIVE",
AK547="IP &amp; VLAN","ACTIVE",
AK547="Warehouse HUAWEI","SPARE-ISSUE",
AK547="SPARE-HS","SPARE-ISSUE",
AK547="Power Telco","ACTIVE", AK547="no impacts","no impacts"
),"")</f>
        <v>No root cause</v>
      </c>
      <c r="AM547" s="108" t="s">
        <v>5537</v>
      </c>
      <c r="AN547" s="117" t="s">
        <v>422</v>
      </c>
      <c r="AP547" s="23" t="s">
        <v>5537</v>
      </c>
      <c r="AQ547" s="23" t="s">
        <v>5537</v>
      </c>
      <c r="AR547" s="7"/>
      <c r="AS547" s="6"/>
      <c r="AT547" s="7"/>
      <c r="AU547" s="3" t="s">
        <v>5537</v>
      </c>
      <c r="AV547" s="24" t="s">
        <v>5537</v>
      </c>
      <c r="AW547" s="24" t="s">
        <v>5537</v>
      </c>
      <c r="AX547" s="24" t="s">
        <v>5537</v>
      </c>
      <c r="AY547" s="24" t="s">
        <v>5537</v>
      </c>
      <c r="AZ547" s="24" t="s">
        <v>5537</v>
      </c>
      <c r="BA547" s="24" t="s">
        <v>5537</v>
      </c>
      <c r="BB547" s="24" t="s">
        <v>5537</v>
      </c>
      <c r="BC547" s="24" t="s">
        <v>5537</v>
      </c>
      <c r="BD547" s="24" t="s">
        <v>5537</v>
      </c>
      <c r="BE547" s="24" t="s">
        <v>5537</v>
      </c>
      <c r="BF547" s="24" t="s">
        <v>5537</v>
      </c>
      <c r="BG547" s="24" t="s">
        <v>5537</v>
      </c>
      <c r="BH547" s="24" t="s">
        <v>5537</v>
      </c>
      <c r="BI547" s="9" t="s">
        <v>5537</v>
      </c>
      <c r="BJ547" s="14"/>
      <c r="BK547" s="14" t="s">
        <v>5537</v>
      </c>
      <c r="BL547" s="14" t="str">
        <f>_xlfn.XLOOKUP(B547,'[4]cell downs 18042026 17h'!$B:$B,'[4]cell downs 18042026 17h'!$B:$B,"")</f>
        <v/>
      </c>
      <c r="BM547" s="14" t="str">
        <f>_xlfn.XLOOKUP(B547,'[5]Cells Huawei 19042026 15h'!$B:$B,'[5]Cells Huawei 19042026 15h'!$B:$B,"")</f>
        <v/>
      </c>
      <c r="BN547" s="9" t="str">
        <f>_xlfn.XLOOKUP(B547,'[6]cells down 19042026 9H40'!$B:$B,'[6]cells down 19042026 9H40'!$B:$B,"")</f>
        <v/>
      </c>
      <c r="BO547" s="9" t="s">
        <v>422</v>
      </c>
      <c r="BP547" s="9" t="s">
        <v>5459</v>
      </c>
    </row>
    <row r="548" spans="1:68" s="9" customFormat="1" x14ac:dyDescent="0.35">
      <c r="A548" s="1" t="s">
        <v>1009</v>
      </c>
      <c r="B548" s="8" t="s">
        <v>1010</v>
      </c>
      <c r="C548" s="3" t="str">
        <f>_xlfn.XLOOKUP(B548,'[1]daily break down'!$D:$D,'[1]daily break down'!$E:$E,"")</f>
        <v>CENTRE</v>
      </c>
      <c r="D548" s="1" t="s">
        <v>11</v>
      </c>
      <c r="E548" s="1" t="str">
        <f>BP548</f>
        <v>Grid-Lithium</v>
      </c>
      <c r="F548" s="3" t="s">
        <v>37</v>
      </c>
      <c r="G548" s="1" t="s">
        <v>1011</v>
      </c>
      <c r="H548" s="40" t="str">
        <f>_xlfn.XLOOKUP(B548,[2]CALCULATION!$B:$B,[2]CALCULATION!$H:$H,"")</f>
        <v>NOKIA</v>
      </c>
      <c r="I548" s="34">
        <v>0</v>
      </c>
      <c r="J548" s="34">
        <v>0</v>
      </c>
      <c r="K548" s="34">
        <v>0</v>
      </c>
      <c r="L548" s="34">
        <v>0</v>
      </c>
      <c r="M548" s="34">
        <v>0</v>
      </c>
      <c r="N548" s="34">
        <v>0</v>
      </c>
      <c r="O548" s="34">
        <v>0</v>
      </c>
      <c r="P548" s="34">
        <v>0</v>
      </c>
      <c r="Q548" s="34">
        <v>0</v>
      </c>
      <c r="R548" s="34">
        <v>2.1989113169365972</v>
      </c>
      <c r="S548" s="109">
        <v>0</v>
      </c>
      <c r="T548" s="109">
        <f>_xlfn.XLOOKUP(B548,'[3]Nur des jours'!$B:$B,'[3]Nur des jours'!$U:$U,"")</f>
        <v>0</v>
      </c>
      <c r="U548" s="109">
        <v>0</v>
      </c>
      <c r="V548" s="109">
        <v>0</v>
      </c>
      <c r="W548" s="109">
        <v>0</v>
      </c>
      <c r="X548" s="109">
        <v>0</v>
      </c>
      <c r="Y548" s="109">
        <v>0</v>
      </c>
      <c r="Z548" s="109">
        <v>0</v>
      </c>
      <c r="AA548" s="109">
        <v>0</v>
      </c>
      <c r="AB548" s="109">
        <v>1.2972241848396264</v>
      </c>
      <c r="AC548" s="109">
        <v>0</v>
      </c>
      <c r="AD548" s="109">
        <v>6.4548333792343593E-2</v>
      </c>
      <c r="AE548" s="109">
        <v>2.637808083142856E-2</v>
      </c>
      <c r="AF548" s="109">
        <v>2.637808083142856E-2</v>
      </c>
      <c r="AG548" s="57" t="str">
        <f>_xlfn.XLOOKUP(B548,[3]CALCULATION!$B:$B,[3]CALCULATION!$M:$M,"")</f>
        <v>Operationnel</v>
      </c>
      <c r="AH548" s="57"/>
      <c r="AI548" s="56" t="str" cm="1">
        <f t="array" ref="AI548">IFERROR(_xlfn.IFS(
AK548="MPR ISSUE","PDH",
AK548="BSS Hardware Issue","BSS",
AK548="Sites strategiques, MLL, Pylone, etc.","ENVTECH",
AK548="AKTIVCO DEFAUT GE &amp; POWER Cabinet","AKTIVCO",
AK548="AKTIVCO Coupure ENEO &amp; Baisse de tension","AKTIVCO GRID ONLY",
AK548="Coupure ENEO &amp; Baisse de tension","IHS GRID ONLY",
AK548="Defaut GE &amp; POWER Cabinet","IHS",
AK548="Sharing","Partners",
AK548="Sites strategiques &amp; DataCenter","SST &amp; DC",
AK548="Exclu","Exclu",
AK548="SAT","SAT",
AK548="SPARE-ISSUE","SPARE-ISSUE",
AK548="Fiber CAmtel","TRANS_FO_CAMTEL",
AK548="Fiber AOF","Fiber AOF",
AK548="Projet OCM (HUAWEI)","TRAVAUX-HUAWEI",
AK548="Projet OCM (NOKIA)","TRAVAUX-NOKIA",
AK548="ACCESS-ISSUE","ACCESS-ISSUE",
AK548="Projet OCM (ZTE, NOKIA, autres projets)","TRAVAUX OCM",
AK548="No root CAuse","No root cause",
AK548="ODU HS","PDH",
AK548="IP &amp; VLAN","PDH",
AK548="Warehouse HUAWEI","SPARE-ISSUE",
AK548="SPARE-HS","SPARE-ISSUE",
AK548="Power Telco","BSS",AK548="no impacts","no impacts"
),"")</f>
        <v>No root cause</v>
      </c>
      <c r="AJ548" s="56" t="str" cm="1">
        <f t="array" ref="AJ548">IFERROR(_xlfn.IFS(
AK548="MPR ISSUE","TX ISSUE",
AK548="BSS Hardware Issue","RAN ISSUE",
AK548="Sites strategiques, MLL, Pylone, etc.","ENVTECH",
AK548="AKTIVCO DEFAUT GE &amp; POWER Cabinet","POWER ISSUE",
AK548="AKTIVCO Coupure ENEO &amp; Baisse de tension","POWER ISSUE",
AK548="Coupure ENEO &amp; Baisse de tension","POWER ISSUE",
AK548="Defaut GE &amp; POWER Cabinet","POWER ISSUE",
AK548="Sharing","POWER ISSUE",
AK548="Sites strategiques &amp; DataCenter","POWER ISSUE",
AK548="Exclu","Exclu",
AK548="SAT","TX ISSUE",
AK548="SPARE-ISSUE","SPARE-ISSUE",
AK548="Fiber CAmtel","TX ISSUE",
AK548="Fiber AOF","TX ISSUE",
AK548="Projet OCM (HUAWEI)","TRAVAUX-HUAWEI",
AK548="Projet OCM (NOKIA)","TRAVAUX -NOKIA",
AK548="ACCESS-ISSUE","ACCESS-ISSUE",
AK548="Projet OCM (ZTE, NOKIA, autres projets)","TRAVAUX OCM",
AK548="No root CAuse","No root cause",
AK548="ODU HS","TX ISSUE",
AK548="IP &amp; VLAN","TX ISSUE",
AK548="Warehouse HUAWEI","SPARE-ISSUE",
AK548="SPARE-HS","SPARE-ISSUE",
AK548="Power Telco","RAN ISSUE",AK548="no impacts","no impacts"
),"")</f>
        <v>No root cause</v>
      </c>
      <c r="AK548" s="81" t="s">
        <v>5620</v>
      </c>
      <c r="AL548" s="56" t="str" cm="1">
        <f t="array" ref="AL548">IFERROR(_xlfn.IFS(
AK548="MPR ISSUE","ACTIVE",
AK548="BSS Hardware Issue","ACTIVE",
AK548="Sites strategiques, MLL, Pylone, etc.","PASSIVE",
AK548="AKTIVCO DEFAUT GE &amp; POWER Cabinet","PASSIVE",
AK548="AKTIVCO Coupure ENEO &amp; Baisse de tension","PASSIVE",
AK548="Coupure ENEO &amp; Baisse de tension","PASSIVE",
AK548="Defaut GE &amp; POWER Cabinet","PASSIVE",
AK548="Sharing","PASSIVE",
AK548="Sites strategiques &amp; DataCenter","PASSIVE",
AK548="Exclu","Exclu",
AK548="SAT","ACTIVE",
AK548="SPARE-ISSUE","SPARE-ISSUE",
AK548="Fiber CAmtel","ACTIVE",
AK548="Fiber AOF","ACTIVE",
AK548="Projet OCM (HUAWEI)","PLANNED WORKS",
AK548="Projet OCM (NOKIA)","PLANNED WORKS",
AK548="ACCESS-ISSUE","ACCESS-ISSUE",
AK548="Projet OCM (ZTE, NOKIA, autres projets)","PLANNED WORKS",
AK548="No root CAuse","No root cause",
AK548="ODU HS","ACTIVE",
AK548="IP &amp; VLAN","ACTIVE",
AK548="Warehouse HUAWEI","SPARE-ISSUE",
AK548="SPARE-HS","SPARE-ISSUE",
AK548="Power Telco","ACTIVE", AK548="no impacts","no impacts"
),"")</f>
        <v>No root cause</v>
      </c>
      <c r="AM548" s="108" t="s">
        <v>5537</v>
      </c>
      <c r="AN548" s="117" t="s">
        <v>1010</v>
      </c>
      <c r="AP548" s="23" t="s">
        <v>5537</v>
      </c>
      <c r="AQ548" s="23" t="s">
        <v>5537</v>
      </c>
      <c r="AR548" s="7"/>
      <c r="AS548" s="6"/>
      <c r="AT548" s="7"/>
      <c r="AU548" s="3" t="s">
        <v>5537</v>
      </c>
      <c r="AV548" s="24" t="s">
        <v>5537</v>
      </c>
      <c r="AW548" s="24" t="s">
        <v>5537</v>
      </c>
      <c r="AX548" s="24" t="s">
        <v>5537</v>
      </c>
      <c r="AY548" s="24" t="s">
        <v>5537</v>
      </c>
      <c r="AZ548" s="24" t="s">
        <v>5537</v>
      </c>
      <c r="BA548" s="24" t="s">
        <v>5537</v>
      </c>
      <c r="BB548" s="24" t="s">
        <v>5537</v>
      </c>
      <c r="BC548" s="24" t="s">
        <v>5537</v>
      </c>
      <c r="BD548" s="24" t="s">
        <v>5537</v>
      </c>
      <c r="BE548" s="24" t="s">
        <v>5537</v>
      </c>
      <c r="BF548" s="24" t="s">
        <v>5537</v>
      </c>
      <c r="BG548" s="24" t="s">
        <v>5537</v>
      </c>
      <c r="BH548" s="24" t="s">
        <v>5537</v>
      </c>
      <c r="BI548" s="9" t="s">
        <v>5537</v>
      </c>
      <c r="BJ548" s="14"/>
      <c r="BK548" s="14" t="s">
        <v>5537</v>
      </c>
      <c r="BL548" s="14" t="str">
        <f>_xlfn.XLOOKUP(B548,'[4]cell downs 18042026 17h'!$B:$B,'[4]cell downs 18042026 17h'!$B:$B,"")</f>
        <v/>
      </c>
      <c r="BM548" s="14" t="str">
        <f>_xlfn.XLOOKUP(B548,'[5]Cells Huawei 19042026 15h'!$B:$B,'[5]Cells Huawei 19042026 15h'!$B:$B,"")</f>
        <v/>
      </c>
      <c r="BN548" s="9" t="str">
        <f>_xlfn.XLOOKUP(B548,'[6]cells down 19042026 9H40'!$B:$B,'[6]cells down 19042026 9H40'!$B:$B,"")</f>
        <v/>
      </c>
      <c r="BO548" s="9" t="s">
        <v>1010</v>
      </c>
      <c r="BP548" s="9" t="s">
        <v>302</v>
      </c>
    </row>
    <row r="549" spans="1:68" s="9" customFormat="1" x14ac:dyDescent="0.35">
      <c r="A549" s="1" t="s">
        <v>452</v>
      </c>
      <c r="B549" s="8" t="s">
        <v>453</v>
      </c>
      <c r="C549" s="3" t="str">
        <f>_xlfn.XLOOKUP(B549,'[1]daily break down'!$D:$D,'[1]daily break down'!$E:$E,"")</f>
        <v>SUD-OUEST</v>
      </c>
      <c r="D549" s="1" t="s">
        <v>11</v>
      </c>
      <c r="E549" s="1" t="s">
        <v>12</v>
      </c>
      <c r="F549" s="3" t="s">
        <v>13</v>
      </c>
      <c r="G549" s="1" t="s">
        <v>106</v>
      </c>
      <c r="H549" s="39" t="str">
        <f>_xlfn.XLOOKUP(B549,[2]CALCULATION!$B:$B,[2]CALCULATION!$H:$H,"")</f>
        <v>Huawei</v>
      </c>
      <c r="I549" s="34">
        <v>0</v>
      </c>
      <c r="J549" s="34">
        <v>0</v>
      </c>
      <c r="K549" s="34">
        <v>0</v>
      </c>
      <c r="L549" s="34">
        <v>0</v>
      </c>
      <c r="M549" s="34">
        <v>0</v>
      </c>
      <c r="N549" s="34">
        <v>0</v>
      </c>
      <c r="O549" s="34">
        <v>8.0257852428281592E-3</v>
      </c>
      <c r="P549" s="34">
        <v>0</v>
      </c>
      <c r="Q549" s="34">
        <v>0</v>
      </c>
      <c r="R549" s="34">
        <v>0</v>
      </c>
      <c r="S549" s="109">
        <v>0</v>
      </c>
      <c r="T549" s="109">
        <f>_xlfn.XLOOKUP(B549,'[3]Nur des jours'!$B:$B,'[3]Nur des jours'!$U:$U,"")</f>
        <v>0</v>
      </c>
      <c r="U549" s="109">
        <v>0</v>
      </c>
      <c r="V549" s="109">
        <v>0</v>
      </c>
      <c r="W549" s="109">
        <v>0</v>
      </c>
      <c r="X549" s="109">
        <v>0</v>
      </c>
      <c r="Y549" s="109">
        <v>0.14856620238390791</v>
      </c>
      <c r="Z549" s="109">
        <v>0</v>
      </c>
      <c r="AA549" s="109">
        <v>0</v>
      </c>
      <c r="AB549" s="109">
        <v>0</v>
      </c>
      <c r="AC549" s="109">
        <v>2.6852551267140673E-2</v>
      </c>
      <c r="AD549" s="109">
        <v>6.5876488808647077E-2</v>
      </c>
      <c r="AE549" s="109">
        <v>2.5950038951811045E-2</v>
      </c>
      <c r="AF549" s="109">
        <v>2.5950038951811045E-2</v>
      </c>
      <c r="AG549" s="57" t="str">
        <f>_xlfn.XLOOKUP(B549,[3]CALCULATION!$B:$B,[3]CALCULATION!$M:$M,"")</f>
        <v>Operationnel</v>
      </c>
      <c r="AH549" s="57"/>
      <c r="AI549" s="56" t="str" cm="1">
        <f t="array" ref="AI549">IFERROR(_xlfn.IFS(
AK549="MPR ISSUE","PDH",
AK549="BSS Hardware Issue","BSS",
AK549="Sites strategiques, MLL, Pylone, etc.","ENVTECH",
AK549="AKTIVCO DEFAUT GE &amp; POWER Cabinet","AKTIVCO",
AK549="AKTIVCO Coupure ENEO &amp; Baisse de tension","AKTIVCO GRID ONLY",
AK549="Coupure ENEO &amp; Baisse de tension","IHS GRID ONLY",
AK549="Defaut GE &amp; POWER Cabinet","IHS",
AK549="Sharing","Partners",
AK549="Sites strategiques &amp; DataCenter","SST &amp; DC",
AK549="Exclu","Exclu",
AK549="SAT","SAT",
AK549="SPARE-ISSUE","SPARE-ISSUE",
AK549="Fiber CAmtel","TRANS_FO_CAMTEL",
AK549="Fiber AOF","Fiber AOF",
AK549="Projet OCM (HUAWEI)","TRAVAUX-HUAWEI",
AK549="Projet OCM (NOKIA)","TRAVAUX-NOKIA",
AK549="ACCESS-ISSUE","ACCESS-ISSUE",
AK549="Projet OCM (ZTE, NOKIA, autres projets)","TRAVAUX OCM",
AK549="No root CAuse","No root cause",
AK549="ODU HS","PDH",
AK549="IP &amp; VLAN","PDH",
AK549="Warehouse HUAWEI","SPARE-ISSUE",
AK549="SPARE-HS","SPARE-ISSUE",
AK549="Power Telco","BSS",AK549="no impacts","no impacts"
),"")</f>
        <v>No root cause</v>
      </c>
      <c r="AJ549" s="56" t="str" cm="1">
        <f t="array" ref="AJ549">IFERROR(_xlfn.IFS(
AK549="MPR ISSUE","TX ISSUE",
AK549="BSS Hardware Issue","RAN ISSUE",
AK549="Sites strategiques, MLL, Pylone, etc.","ENVTECH",
AK549="AKTIVCO DEFAUT GE &amp; POWER Cabinet","POWER ISSUE",
AK549="AKTIVCO Coupure ENEO &amp; Baisse de tension","POWER ISSUE",
AK549="Coupure ENEO &amp; Baisse de tension","POWER ISSUE",
AK549="Defaut GE &amp; POWER Cabinet","POWER ISSUE",
AK549="Sharing","POWER ISSUE",
AK549="Sites strategiques &amp; DataCenter","POWER ISSUE",
AK549="Exclu","Exclu",
AK549="SAT","TX ISSUE",
AK549="SPARE-ISSUE","SPARE-ISSUE",
AK549="Fiber CAmtel","TX ISSUE",
AK549="Fiber AOF","TX ISSUE",
AK549="Projet OCM (HUAWEI)","TRAVAUX-HUAWEI",
AK549="Projet OCM (NOKIA)","TRAVAUX -NOKIA",
AK549="ACCESS-ISSUE","ACCESS-ISSUE",
AK549="Projet OCM (ZTE, NOKIA, autres projets)","TRAVAUX OCM",
AK549="No root CAuse","No root cause",
AK549="ODU HS","TX ISSUE",
AK549="IP &amp; VLAN","TX ISSUE",
AK549="Warehouse HUAWEI","SPARE-ISSUE",
AK549="SPARE-HS","SPARE-ISSUE",
AK549="Power Telco","RAN ISSUE",AK549="no impacts","no impacts"
),"")</f>
        <v>No root cause</v>
      </c>
      <c r="AK549" s="81" t="s">
        <v>5620</v>
      </c>
      <c r="AL549" s="56" t="str" cm="1">
        <f t="array" ref="AL549">IFERROR(_xlfn.IFS(
AK549="MPR ISSUE","ACTIVE",
AK549="BSS Hardware Issue","ACTIVE",
AK549="Sites strategiques, MLL, Pylone, etc.","PASSIVE",
AK549="AKTIVCO DEFAUT GE &amp; POWER Cabinet","PASSIVE",
AK549="AKTIVCO Coupure ENEO &amp; Baisse de tension","PASSIVE",
AK549="Coupure ENEO &amp; Baisse de tension","PASSIVE",
AK549="Defaut GE &amp; POWER Cabinet","PASSIVE",
AK549="Sharing","PASSIVE",
AK549="Sites strategiques &amp; DataCenter","PASSIVE",
AK549="Exclu","Exclu",
AK549="SAT","ACTIVE",
AK549="SPARE-ISSUE","SPARE-ISSUE",
AK549="Fiber CAmtel","ACTIVE",
AK549="Fiber AOF","ACTIVE",
AK549="Projet OCM (HUAWEI)","PLANNED WORKS",
AK549="Projet OCM (NOKIA)","PLANNED WORKS",
AK549="ACCESS-ISSUE","ACCESS-ISSUE",
AK549="Projet OCM (ZTE, NOKIA, autres projets)","PLANNED WORKS",
AK549="No root CAuse","No root cause",
AK549="ODU HS","ACTIVE",
AK549="IP &amp; VLAN","ACTIVE",
AK549="Warehouse HUAWEI","SPARE-ISSUE",
AK549="SPARE-HS","SPARE-ISSUE",
AK549="Power Telco","ACTIVE", AK549="no impacts","no impacts"
),"")</f>
        <v>No root cause</v>
      </c>
      <c r="AM549" s="108" t="s">
        <v>5537</v>
      </c>
      <c r="AN549" s="117" t="s">
        <v>453</v>
      </c>
      <c r="AP549" s="23" t="s">
        <v>5537</v>
      </c>
      <c r="AQ549" s="23" t="s">
        <v>5537</v>
      </c>
      <c r="AR549" s="7"/>
      <c r="AS549" s="6"/>
      <c r="AT549" s="7"/>
      <c r="AU549" s="3" t="s">
        <v>5537</v>
      </c>
      <c r="AV549" s="24" t="s">
        <v>5537</v>
      </c>
      <c r="AW549" s="24" t="s">
        <v>5537</v>
      </c>
      <c r="AX549" s="24" t="s">
        <v>5537</v>
      </c>
      <c r="AY549" s="24" t="s">
        <v>5537</v>
      </c>
      <c r="AZ549" s="24" t="s">
        <v>5537</v>
      </c>
      <c r="BA549" s="24" t="s">
        <v>5537</v>
      </c>
      <c r="BB549" s="24" t="s">
        <v>5537</v>
      </c>
      <c r="BC549" s="24" t="s">
        <v>5537</v>
      </c>
      <c r="BD549" s="24" t="s">
        <v>5537</v>
      </c>
      <c r="BE549" s="24" t="s">
        <v>5537</v>
      </c>
      <c r="BF549" s="24" t="s">
        <v>5537</v>
      </c>
      <c r="BG549" s="24" t="s">
        <v>5537</v>
      </c>
      <c r="BH549" s="24" t="s">
        <v>5537</v>
      </c>
      <c r="BI549" s="9" t="s">
        <v>5537</v>
      </c>
      <c r="BJ549" s="14"/>
      <c r="BK549" s="14" t="s">
        <v>5537</v>
      </c>
      <c r="BL549" s="14" t="str">
        <f>_xlfn.XLOOKUP(B549,'[4]cell downs 18042026 17h'!$B:$B,'[4]cell downs 18042026 17h'!$B:$B,"")</f>
        <v/>
      </c>
      <c r="BM549" s="14" t="str">
        <f>_xlfn.XLOOKUP(B549,'[5]Cells Huawei 19042026 15h'!$B:$B,'[5]Cells Huawei 19042026 15h'!$B:$B,"")</f>
        <v/>
      </c>
      <c r="BN549" s="9" t="str">
        <f>_xlfn.XLOOKUP(B549,'[6]cells down 19042026 9H40'!$B:$B,'[6]cells down 19042026 9H40'!$B:$B,"")</f>
        <v/>
      </c>
      <c r="BO549" s="9" t="s">
        <v>453</v>
      </c>
      <c r="BP549" s="9" t="s">
        <v>5537</v>
      </c>
    </row>
    <row r="550" spans="1:68" s="9" customFormat="1" x14ac:dyDescent="0.35">
      <c r="A550" s="1" t="s">
        <v>427</v>
      </c>
      <c r="B550" s="8" t="s">
        <v>428</v>
      </c>
      <c r="C550" s="3" t="str">
        <f>_xlfn.XLOOKUP(B550,'[1]daily break down'!$D:$D,'[1]daily break down'!$E:$E,"")</f>
        <v>SUD-OUEST</v>
      </c>
      <c r="D550" s="1" t="s">
        <v>11</v>
      </c>
      <c r="E550" s="1" t="s">
        <v>12</v>
      </c>
      <c r="F550" s="3" t="s">
        <v>13</v>
      </c>
      <c r="G550" s="1" t="s">
        <v>106</v>
      </c>
      <c r="H550" s="39" t="str">
        <f>_xlfn.XLOOKUP(B550,[2]CALCULATION!$B:$B,[2]CALCULATION!$H:$H,"")</f>
        <v>Huawei</v>
      </c>
      <c r="I550" s="34">
        <v>0.79986759237857163</v>
      </c>
      <c r="J550" s="34">
        <v>0.91556374542351882</v>
      </c>
      <c r="K550" s="34">
        <v>1.3075787668398811</v>
      </c>
      <c r="L550" s="34">
        <v>1.1265527219183125</v>
      </c>
      <c r="M550" s="34">
        <v>5.0364834362060646</v>
      </c>
      <c r="N550" s="34">
        <v>2.7929732645041989</v>
      </c>
      <c r="O550" s="34">
        <v>0.32201233902058313</v>
      </c>
      <c r="P550" s="34">
        <v>0</v>
      </c>
      <c r="Q550" s="34">
        <v>1.0701046990437544E-3</v>
      </c>
      <c r="R550" s="34">
        <v>0</v>
      </c>
      <c r="S550" s="109">
        <v>0</v>
      </c>
      <c r="T550" s="109">
        <f>_xlfn.XLOOKUP(B550,'[3]Nur des jours'!$B:$B,'[3]Nur des jours'!$U:$U,"")</f>
        <v>0</v>
      </c>
      <c r="U550" s="109">
        <v>0.44420046057306251</v>
      </c>
      <c r="V550" s="109">
        <v>0.16529550584562525</v>
      </c>
      <c r="W550" s="109">
        <v>0</v>
      </c>
      <c r="X550" s="109">
        <v>0</v>
      </c>
      <c r="Y550" s="109">
        <v>0.15102744319170855</v>
      </c>
      <c r="Z550" s="109">
        <v>0.1673465398521258</v>
      </c>
      <c r="AA550" s="109">
        <v>0</v>
      </c>
      <c r="AB550" s="109">
        <v>0</v>
      </c>
      <c r="AC550" s="109">
        <v>2.6228073330695538E-2</v>
      </c>
      <c r="AD550" s="109">
        <v>6.5610857805386405E-2</v>
      </c>
      <c r="AE550" s="109">
        <v>2.5771688168637088E-2</v>
      </c>
      <c r="AF550" s="109">
        <v>2.5771688168637088E-2</v>
      </c>
      <c r="AG550" s="57" t="str">
        <f>_xlfn.XLOOKUP(B550,[3]CALCULATION!$B:$B,[3]CALCULATION!$M:$M,"")</f>
        <v>Operationnel</v>
      </c>
      <c r="AH550" s="57"/>
      <c r="AI550" s="56" t="str" cm="1">
        <f t="array" ref="AI550">IFERROR(_xlfn.IFS(
AK550="MPR ISSUE","PDH",
AK550="BSS Hardware Issue","BSS",
AK550="Sites strategiques, MLL, Pylone, etc.","ENVTECH",
AK550="AKTIVCO DEFAUT GE &amp; POWER Cabinet","AKTIVCO",
AK550="AKTIVCO Coupure ENEO &amp; Baisse de tension","AKTIVCO GRID ONLY",
AK550="Coupure ENEO &amp; Baisse de tension","IHS GRID ONLY",
AK550="Defaut GE &amp; POWER Cabinet","IHS",
AK550="Sharing","Partners",
AK550="Sites strategiques &amp; DataCenter","SST &amp; DC",
AK550="Exclu","Exclu",
AK550="SAT","SAT",
AK550="SPARE-ISSUE","SPARE-ISSUE",
AK550="Fiber CAmtel","TRANS_FO_CAMTEL",
AK550="Fiber AOF","Fiber AOF",
AK550="Projet OCM (HUAWEI)","TRAVAUX-HUAWEI",
AK550="Projet OCM (NOKIA)","TRAVAUX-NOKIA",
AK550="ACCESS-ISSUE","ACCESS-ISSUE",
AK550="Projet OCM (ZTE, NOKIA, autres projets)","TRAVAUX OCM",
AK550="No root CAuse","No root cause",
AK550="ODU HS","PDH",
AK550="IP &amp; VLAN","PDH",
AK550="Warehouse HUAWEI","SPARE-ISSUE",
AK550="SPARE-HS","SPARE-ISSUE",
AK550="Power Telco","BSS",AK550="no impacts","no impacts"
),"")</f>
        <v>No root cause</v>
      </c>
      <c r="AJ550" s="56" t="str" cm="1">
        <f t="array" ref="AJ550">IFERROR(_xlfn.IFS(
AK550="MPR ISSUE","TX ISSUE",
AK550="BSS Hardware Issue","RAN ISSUE",
AK550="Sites strategiques, MLL, Pylone, etc.","ENVTECH",
AK550="AKTIVCO DEFAUT GE &amp; POWER Cabinet","POWER ISSUE",
AK550="AKTIVCO Coupure ENEO &amp; Baisse de tension","POWER ISSUE",
AK550="Coupure ENEO &amp; Baisse de tension","POWER ISSUE",
AK550="Defaut GE &amp; POWER Cabinet","POWER ISSUE",
AK550="Sharing","POWER ISSUE",
AK550="Sites strategiques &amp; DataCenter","POWER ISSUE",
AK550="Exclu","Exclu",
AK550="SAT","TX ISSUE",
AK550="SPARE-ISSUE","SPARE-ISSUE",
AK550="Fiber CAmtel","TX ISSUE",
AK550="Fiber AOF","TX ISSUE",
AK550="Projet OCM (HUAWEI)","TRAVAUX-HUAWEI",
AK550="Projet OCM (NOKIA)","TRAVAUX -NOKIA",
AK550="ACCESS-ISSUE","ACCESS-ISSUE",
AK550="Projet OCM (ZTE, NOKIA, autres projets)","TRAVAUX OCM",
AK550="No root CAuse","No root cause",
AK550="ODU HS","TX ISSUE",
AK550="IP &amp; VLAN","TX ISSUE",
AK550="Warehouse HUAWEI","SPARE-ISSUE",
AK550="SPARE-HS","SPARE-ISSUE",
AK550="Power Telco","RAN ISSUE",AK550="no impacts","no impacts"
),"")</f>
        <v>No root cause</v>
      </c>
      <c r="AK550" s="81" t="s">
        <v>5620</v>
      </c>
      <c r="AL550" s="56" t="str" cm="1">
        <f t="array" ref="AL550">IFERROR(_xlfn.IFS(
AK550="MPR ISSUE","ACTIVE",
AK550="BSS Hardware Issue","ACTIVE",
AK550="Sites strategiques, MLL, Pylone, etc.","PASSIVE",
AK550="AKTIVCO DEFAUT GE &amp; POWER Cabinet","PASSIVE",
AK550="AKTIVCO Coupure ENEO &amp; Baisse de tension","PASSIVE",
AK550="Coupure ENEO &amp; Baisse de tension","PASSIVE",
AK550="Defaut GE &amp; POWER Cabinet","PASSIVE",
AK550="Sharing","PASSIVE",
AK550="Sites strategiques &amp; DataCenter","PASSIVE",
AK550="Exclu","Exclu",
AK550="SAT","ACTIVE",
AK550="SPARE-ISSUE","SPARE-ISSUE",
AK550="Fiber CAmtel","ACTIVE",
AK550="Fiber AOF","ACTIVE",
AK550="Projet OCM (HUAWEI)","PLANNED WORKS",
AK550="Projet OCM (NOKIA)","PLANNED WORKS",
AK550="ACCESS-ISSUE","ACCESS-ISSUE",
AK550="Projet OCM (ZTE, NOKIA, autres projets)","PLANNED WORKS",
AK550="No root CAuse","No root cause",
AK550="ODU HS","ACTIVE",
AK550="IP &amp; VLAN","ACTIVE",
AK550="Warehouse HUAWEI","SPARE-ISSUE",
AK550="SPARE-HS","SPARE-ISSUE",
AK550="Power Telco","ACTIVE", AK550="no impacts","no impacts"
),"")</f>
        <v>No root cause</v>
      </c>
      <c r="AM550" s="108" t="s">
        <v>5537</v>
      </c>
      <c r="AN550" s="117" t="s">
        <v>428</v>
      </c>
      <c r="AP550" s="23" t="s">
        <v>5537</v>
      </c>
      <c r="AQ550" s="23" t="s">
        <v>5537</v>
      </c>
      <c r="AR550" s="7"/>
      <c r="AS550" s="6"/>
      <c r="AT550" s="7"/>
      <c r="AU550" s="3" t="s">
        <v>5537</v>
      </c>
      <c r="AV550" s="24" t="s">
        <v>5537</v>
      </c>
      <c r="AW550" s="24" t="s">
        <v>5537</v>
      </c>
      <c r="AX550" s="24" t="s">
        <v>5537</v>
      </c>
      <c r="AY550" s="24" t="s">
        <v>5537</v>
      </c>
      <c r="AZ550" s="24" t="s">
        <v>5537</v>
      </c>
      <c r="BA550" s="24" t="s">
        <v>5537</v>
      </c>
      <c r="BB550" s="24" t="s">
        <v>5537</v>
      </c>
      <c r="BC550" s="24" t="s">
        <v>5537</v>
      </c>
      <c r="BD550" s="24" t="s">
        <v>5537</v>
      </c>
      <c r="BE550" s="24" t="s">
        <v>5537</v>
      </c>
      <c r="BF550" s="24" t="s">
        <v>5537</v>
      </c>
      <c r="BG550" s="24" t="s">
        <v>5537</v>
      </c>
      <c r="BH550" s="24" t="s">
        <v>5537</v>
      </c>
      <c r="BI550" s="9" t="s">
        <v>5537</v>
      </c>
      <c r="BJ550" s="14"/>
      <c r="BK550" s="14" t="s">
        <v>5537</v>
      </c>
      <c r="BL550" s="14" t="str">
        <f>_xlfn.XLOOKUP(B550,'[4]cell downs 18042026 17h'!$B:$B,'[4]cell downs 18042026 17h'!$B:$B,"")</f>
        <v/>
      </c>
      <c r="BM550" s="14" t="str">
        <f>_xlfn.XLOOKUP(B550,'[5]Cells Huawei 19042026 15h'!$B:$B,'[5]Cells Huawei 19042026 15h'!$B:$B,"")</f>
        <v/>
      </c>
      <c r="BN550" s="9" t="str">
        <f>_xlfn.XLOOKUP(B550,'[6]cells down 19042026 9H40'!$B:$B,'[6]cells down 19042026 9H40'!$B:$B,"")</f>
        <v/>
      </c>
      <c r="BO550" s="9" t="s">
        <v>428</v>
      </c>
      <c r="BP550" s="9" t="s">
        <v>12</v>
      </c>
    </row>
    <row r="551" spans="1:68" s="9" customFormat="1" x14ac:dyDescent="0.35">
      <c r="A551" s="1" t="s">
        <v>814</v>
      </c>
      <c r="B551" s="1" t="s">
        <v>815</v>
      </c>
      <c r="C551" s="3" t="str">
        <f>_xlfn.XLOOKUP(B551,'[1]daily break down'!$D:$D,'[1]daily break down'!$E:$E,"")</f>
        <v>ADAMAOUA</v>
      </c>
      <c r="D551" s="1" t="s">
        <v>11</v>
      </c>
      <c r="E551" s="1" t="s">
        <v>96</v>
      </c>
      <c r="F551" s="3" t="s">
        <v>90</v>
      </c>
      <c r="G551" s="1" t="s">
        <v>816</v>
      </c>
      <c r="H551" s="40" t="str">
        <f>_xlfn.XLOOKUP(B551,[2]CALCULATION!$B:$B,[2]CALCULATION!$H:$H,"")</f>
        <v>NOKIA</v>
      </c>
      <c r="I551" s="34">
        <v>7.0460792130125323E-3</v>
      </c>
      <c r="J551" s="34">
        <v>0.10459049954350873</v>
      </c>
      <c r="K551" s="34">
        <v>0.30566363529421858</v>
      </c>
      <c r="L551" s="34">
        <v>6.7781142645762073E-3</v>
      </c>
      <c r="M551" s="34">
        <v>8.1216566360464718E-2</v>
      </c>
      <c r="N551" s="34">
        <v>8.2055606024955888E-3</v>
      </c>
      <c r="O551" s="34">
        <v>4.4101884295042464E-2</v>
      </c>
      <c r="P551" s="34">
        <v>6.0300749382617272E-2</v>
      </c>
      <c r="Q551" s="34">
        <v>2.3829269271923272E-2</v>
      </c>
      <c r="R551" s="34">
        <v>9.1137436547942832E-2</v>
      </c>
      <c r="S551" s="109">
        <v>0.12321264683942047</v>
      </c>
      <c r="T551" s="109">
        <f>_xlfn.XLOOKUP(B551,'[3]Nur des jours'!$B:$B,'[3]Nur des jours'!$U:$U,"")</f>
        <v>5.6190251951872558E-3</v>
      </c>
      <c r="U551" s="109">
        <v>8.8298967352942112E-3</v>
      </c>
      <c r="V551" s="109">
        <v>1.0792096009804093E-2</v>
      </c>
      <c r="W551" s="109">
        <v>5.6190251951872576E-3</v>
      </c>
      <c r="X551" s="109">
        <v>3.0003510324951545E-2</v>
      </c>
      <c r="Y551" s="109">
        <v>2.9610488251830585E-2</v>
      </c>
      <c r="Z551" s="109">
        <v>0.19570900928540297</v>
      </c>
      <c r="AA551" s="109">
        <v>0.12187754675483665</v>
      </c>
      <c r="AB551" s="109">
        <v>1.0524523381461703E-2</v>
      </c>
      <c r="AC551" s="109">
        <v>3.2597748282435883E-2</v>
      </c>
      <c r="AD551" s="109">
        <v>6.2696173271055047E-2</v>
      </c>
      <c r="AE551" s="109">
        <v>2.5702783946629761E-2</v>
      </c>
      <c r="AF551" s="109">
        <v>2.5702783946629761E-2</v>
      </c>
      <c r="AG551" s="57" t="str">
        <f>_xlfn.XLOOKUP(B551,[3]CALCULATION!$B:$B,[3]CALCULATION!$M:$M,"")</f>
        <v>Operationnel</v>
      </c>
      <c r="AH551" s="57"/>
      <c r="AI551" s="56" t="str" cm="1">
        <f t="array" ref="AI551">IFERROR(_xlfn.IFS(
AK551="MPR ISSUE","PDH",
AK551="BSS Hardware Issue","BSS",
AK551="Sites strategiques, MLL, Pylone, etc.","ENVTECH",
AK551="AKTIVCO DEFAUT GE &amp; POWER Cabinet","AKTIVCO",
AK551="AKTIVCO Coupure ENEO &amp; Baisse de tension","AKTIVCO GRID ONLY",
AK551="Coupure ENEO &amp; Baisse de tension","IHS GRID ONLY",
AK551="Defaut GE &amp; POWER Cabinet","IHS",
AK551="Sharing","Partners",
AK551="Sites strategiques &amp; DataCenter","SST &amp; DC",
AK551="Exclu","Exclu",
AK551="SAT","SAT",
AK551="SPARE-ISSUE","SPARE-ISSUE",
AK551="Fiber CAmtel","TRANS_FO_CAMTEL",
AK551="Fiber AOF","Fiber AOF",
AK551="Projet OCM (HUAWEI)","TRAVAUX-HUAWEI",
AK551="Projet OCM (NOKIA)","TRAVAUX-NOKIA",
AK551="ACCESS-ISSUE","ACCESS-ISSUE",
AK551="Projet OCM (ZTE, NOKIA, autres projets)","TRAVAUX OCM",
AK551="No root CAuse","No root cause",
AK551="ODU HS","PDH",
AK551="IP &amp; VLAN","PDH",
AK551="Warehouse HUAWEI","SPARE-ISSUE",
AK551="SPARE-HS","SPARE-ISSUE",
AK551="Power Telco","BSS",AK551="no impacts","no impacts"
),"")</f>
        <v>No root cause</v>
      </c>
      <c r="AJ551" s="56" t="str" cm="1">
        <f t="array" ref="AJ551">IFERROR(_xlfn.IFS(
AK551="MPR ISSUE","TX ISSUE",
AK551="BSS Hardware Issue","RAN ISSUE",
AK551="Sites strategiques, MLL, Pylone, etc.","ENVTECH",
AK551="AKTIVCO DEFAUT GE &amp; POWER Cabinet","POWER ISSUE",
AK551="AKTIVCO Coupure ENEO &amp; Baisse de tension","POWER ISSUE",
AK551="Coupure ENEO &amp; Baisse de tension","POWER ISSUE",
AK551="Defaut GE &amp; POWER Cabinet","POWER ISSUE",
AK551="Sharing","POWER ISSUE",
AK551="Sites strategiques &amp; DataCenter","POWER ISSUE",
AK551="Exclu","Exclu",
AK551="SAT","TX ISSUE",
AK551="SPARE-ISSUE","SPARE-ISSUE",
AK551="Fiber CAmtel","TX ISSUE",
AK551="Fiber AOF","TX ISSUE",
AK551="Projet OCM (HUAWEI)","TRAVAUX-HUAWEI",
AK551="Projet OCM (NOKIA)","TRAVAUX -NOKIA",
AK551="ACCESS-ISSUE","ACCESS-ISSUE",
AK551="Projet OCM (ZTE, NOKIA, autres projets)","TRAVAUX OCM",
AK551="No root CAuse","No root cause",
AK551="ODU HS","TX ISSUE",
AK551="IP &amp; VLAN","TX ISSUE",
AK551="Warehouse HUAWEI","SPARE-ISSUE",
AK551="SPARE-HS","SPARE-ISSUE",
AK551="Power Telco","RAN ISSUE",AK551="no impacts","no impacts"
),"")</f>
        <v>No root cause</v>
      </c>
      <c r="AK551" s="81" t="s">
        <v>5620</v>
      </c>
      <c r="AL551" s="56" t="str" cm="1">
        <f t="array" ref="AL551">IFERROR(_xlfn.IFS(
AK551="MPR ISSUE","ACTIVE",
AK551="BSS Hardware Issue","ACTIVE",
AK551="Sites strategiques, MLL, Pylone, etc.","PASSIVE",
AK551="AKTIVCO DEFAUT GE &amp; POWER Cabinet","PASSIVE",
AK551="AKTIVCO Coupure ENEO &amp; Baisse de tension","PASSIVE",
AK551="Coupure ENEO &amp; Baisse de tension","PASSIVE",
AK551="Defaut GE &amp; POWER Cabinet","PASSIVE",
AK551="Sharing","PASSIVE",
AK551="Sites strategiques &amp; DataCenter","PASSIVE",
AK551="Exclu","Exclu",
AK551="SAT","ACTIVE",
AK551="SPARE-ISSUE","SPARE-ISSUE",
AK551="Fiber CAmtel","ACTIVE",
AK551="Fiber AOF","ACTIVE",
AK551="Projet OCM (HUAWEI)","PLANNED WORKS",
AK551="Projet OCM (NOKIA)","PLANNED WORKS",
AK551="ACCESS-ISSUE","ACCESS-ISSUE",
AK551="Projet OCM (ZTE, NOKIA, autres projets)","PLANNED WORKS",
AK551="No root CAuse","No root cause",
AK551="ODU HS","ACTIVE",
AK551="IP &amp; VLAN","ACTIVE",
AK551="Warehouse HUAWEI","SPARE-ISSUE",
AK551="SPARE-HS","SPARE-ISSUE",
AK551="Power Telco","ACTIVE", AK551="no impacts","no impacts"
),"")</f>
        <v>No root cause</v>
      </c>
      <c r="AM551" s="108" t="s">
        <v>5537</v>
      </c>
      <c r="AN551" s="117" t="s">
        <v>815</v>
      </c>
      <c r="AP551" s="23" t="s">
        <v>5537</v>
      </c>
      <c r="AQ551" s="23" t="s">
        <v>5537</v>
      </c>
      <c r="AR551" s="7"/>
      <c r="AS551" s="6"/>
      <c r="AT551" s="7"/>
      <c r="AU551" s="3" t="s">
        <v>5537</v>
      </c>
      <c r="AV551" s="24" t="s">
        <v>5537</v>
      </c>
      <c r="AW551" s="24" t="s">
        <v>5537</v>
      </c>
      <c r="AX551" s="24" t="s">
        <v>5537</v>
      </c>
      <c r="AY551" s="24" t="s">
        <v>5537</v>
      </c>
      <c r="AZ551" s="24" t="s">
        <v>5537</v>
      </c>
      <c r="BA551" s="24" t="s">
        <v>5537</v>
      </c>
      <c r="BB551" s="24" t="s">
        <v>5537</v>
      </c>
      <c r="BC551" s="24" t="s">
        <v>5537</v>
      </c>
      <c r="BD551" s="24" t="s">
        <v>5537</v>
      </c>
      <c r="BE551" s="24" t="s">
        <v>5537</v>
      </c>
      <c r="BF551" s="24" t="s">
        <v>5537</v>
      </c>
      <c r="BG551" s="24" t="s">
        <v>5537</v>
      </c>
      <c r="BH551" s="24" t="s">
        <v>5537</v>
      </c>
      <c r="BI551" s="9" t="s">
        <v>5537</v>
      </c>
      <c r="BJ551" s="14"/>
      <c r="BK551" s="14" t="s">
        <v>5537</v>
      </c>
      <c r="BL551" s="14" t="str">
        <f>_xlfn.XLOOKUP(B551,'[4]cell downs 18042026 17h'!$B:$B,'[4]cell downs 18042026 17h'!$B:$B,"")</f>
        <v/>
      </c>
      <c r="BM551" s="14" t="str">
        <f>_xlfn.XLOOKUP(B551,'[5]Cells Huawei 19042026 15h'!$B:$B,'[5]Cells Huawei 19042026 15h'!$B:$B,"")</f>
        <v/>
      </c>
      <c r="BN551" s="9" t="str">
        <f>_xlfn.XLOOKUP(B551,'[6]cells down 19042026 9H40'!$B:$B,'[6]cells down 19042026 9H40'!$B:$B,"")</f>
        <v/>
      </c>
      <c r="BO551" s="9" t="s">
        <v>815</v>
      </c>
      <c r="BP551" s="9" t="s">
        <v>594</v>
      </c>
    </row>
    <row r="552" spans="1:68" s="9" customFormat="1" x14ac:dyDescent="0.35">
      <c r="A552" s="1" t="s">
        <v>4301</v>
      </c>
      <c r="B552" s="8" t="s">
        <v>4302</v>
      </c>
      <c r="C552" s="3" t="str">
        <f>_xlfn.XLOOKUP(B552,'[1]daily break down'!$D:$D,'[1]daily break down'!$E:$E,"")</f>
        <v>LITTORAL</v>
      </c>
      <c r="D552" s="1" t="s">
        <v>11</v>
      </c>
      <c r="E552" s="1" t="str">
        <f>BP552</f>
        <v>Grid-Gen</v>
      </c>
      <c r="F552" s="3" t="s">
        <v>31</v>
      </c>
      <c r="G552" s="1" t="s">
        <v>4251</v>
      </c>
      <c r="H552" s="40" t="str">
        <f>_xlfn.XLOOKUP(B552,[2]CALCULATION!$B:$B,[2]CALCULATION!$H:$H,"")</f>
        <v>NOKIA</v>
      </c>
      <c r="I552" s="34">
        <v>1.8558568662108227E-2</v>
      </c>
      <c r="J552" s="34">
        <v>1.1127926982041573E-2</v>
      </c>
      <c r="K552" s="34">
        <v>0</v>
      </c>
      <c r="L552" s="34">
        <v>0</v>
      </c>
      <c r="M552" s="34">
        <v>4.0904600316483436E-2</v>
      </c>
      <c r="N552" s="34">
        <v>0</v>
      </c>
      <c r="O552" s="34">
        <v>0</v>
      </c>
      <c r="P552" s="34">
        <v>0</v>
      </c>
      <c r="Q552" s="34">
        <v>0</v>
      </c>
      <c r="R552" s="34">
        <v>0</v>
      </c>
      <c r="S552" s="109">
        <v>0</v>
      </c>
      <c r="T552" s="109">
        <f>_xlfn.XLOOKUP(B552,'[3]Nur des jours'!$B:$B,'[3]Nur des jours'!$U:$U,"")</f>
        <v>0</v>
      </c>
      <c r="U552" s="109">
        <v>0</v>
      </c>
      <c r="V552" s="109">
        <v>0</v>
      </c>
      <c r="W552" s="109">
        <v>0</v>
      </c>
      <c r="X552" s="109">
        <v>0</v>
      </c>
      <c r="Y552" s="109">
        <v>1.6229921268830277E-3</v>
      </c>
      <c r="Z552" s="109">
        <v>0</v>
      </c>
      <c r="AA552" s="109">
        <v>0</v>
      </c>
      <c r="AB552" s="109">
        <v>0</v>
      </c>
      <c r="AC552" s="109">
        <v>0.17935006334704187</v>
      </c>
      <c r="AD552" s="109">
        <v>0</v>
      </c>
      <c r="AE552" s="109">
        <v>2.5611172463780522E-2</v>
      </c>
      <c r="AF552" s="109">
        <v>2.5611172463780522E-2</v>
      </c>
      <c r="AG552" s="57" t="str">
        <f>_xlfn.XLOOKUP(B552,[3]CALCULATION!$B:$B,[3]CALCULATION!$M:$M,"")</f>
        <v>Operationnel</v>
      </c>
      <c r="AH552" s="57"/>
      <c r="AI552" s="56" t="str" cm="1">
        <f t="array" ref="AI552">IFERROR(_xlfn.IFS(
AK552="MPR ISSUE","PDH",
AK552="BSS Hardware Issue","BSS",
AK552="Sites strategiques, MLL, Pylone, etc.","ENVTECH",
AK552="AKTIVCO DEFAUT GE &amp; POWER Cabinet","AKTIVCO",
AK552="AKTIVCO Coupure ENEO &amp; Baisse de tension","AKTIVCO GRID ONLY",
AK552="Coupure ENEO &amp; Baisse de tension","IHS GRID ONLY",
AK552="Defaut GE &amp; POWER Cabinet","IHS",
AK552="Sharing","Partners",
AK552="Sites strategiques &amp; DataCenter","SST &amp; DC",
AK552="Exclu","Exclu",
AK552="SAT","SAT",
AK552="SPARE-ISSUE","SPARE-ISSUE",
AK552="Fiber CAmtel","TRANS_FO_CAMTEL",
AK552="Fiber AOF","Fiber AOF",
AK552="Projet OCM (HUAWEI)","TRAVAUX-HUAWEI",
AK552="Projet OCM (NOKIA)","TRAVAUX-NOKIA",
AK552="ACCESS-ISSUE","ACCESS-ISSUE",
AK552="Projet OCM (ZTE, NOKIA, autres projets)","TRAVAUX OCM",
AK552="No root CAuse","No root cause",
AK552="ODU HS","PDH",
AK552="IP &amp; VLAN","PDH",
AK552="Warehouse HUAWEI","SPARE-ISSUE",
AK552="SPARE-HS","SPARE-ISSUE",
AK552="Power Telco","BSS",AK552="no impacts","no impacts"
),"")</f>
        <v>No root cause</v>
      </c>
      <c r="AJ552" s="56" t="str" cm="1">
        <f t="array" ref="AJ552">IFERROR(_xlfn.IFS(
AK552="MPR ISSUE","TX ISSUE",
AK552="BSS Hardware Issue","RAN ISSUE",
AK552="Sites strategiques, MLL, Pylone, etc.","ENVTECH",
AK552="AKTIVCO DEFAUT GE &amp; POWER Cabinet","POWER ISSUE",
AK552="AKTIVCO Coupure ENEO &amp; Baisse de tension","POWER ISSUE",
AK552="Coupure ENEO &amp; Baisse de tension","POWER ISSUE",
AK552="Defaut GE &amp; POWER Cabinet","POWER ISSUE",
AK552="Sharing","POWER ISSUE",
AK552="Sites strategiques &amp; DataCenter","POWER ISSUE",
AK552="Exclu","Exclu",
AK552="SAT","TX ISSUE",
AK552="SPARE-ISSUE","SPARE-ISSUE",
AK552="Fiber CAmtel","TX ISSUE",
AK552="Fiber AOF","TX ISSUE",
AK552="Projet OCM (HUAWEI)","TRAVAUX-HUAWEI",
AK552="Projet OCM (NOKIA)","TRAVAUX -NOKIA",
AK552="ACCESS-ISSUE","ACCESS-ISSUE",
AK552="Projet OCM (ZTE, NOKIA, autres projets)","TRAVAUX OCM",
AK552="No root CAuse","No root cause",
AK552="ODU HS","TX ISSUE",
AK552="IP &amp; VLAN","TX ISSUE",
AK552="Warehouse HUAWEI","SPARE-ISSUE",
AK552="SPARE-HS","SPARE-ISSUE",
AK552="Power Telco","RAN ISSUE",AK552="no impacts","no impacts"
),"")</f>
        <v>No root cause</v>
      </c>
      <c r="AK552" s="81" t="s">
        <v>5620</v>
      </c>
      <c r="AL552" s="56" t="str" cm="1">
        <f t="array" ref="AL552">IFERROR(_xlfn.IFS(
AK552="MPR ISSUE","ACTIVE",
AK552="BSS Hardware Issue","ACTIVE",
AK552="Sites strategiques, MLL, Pylone, etc.","PASSIVE",
AK552="AKTIVCO DEFAUT GE &amp; POWER Cabinet","PASSIVE",
AK552="AKTIVCO Coupure ENEO &amp; Baisse de tension","PASSIVE",
AK552="Coupure ENEO &amp; Baisse de tension","PASSIVE",
AK552="Defaut GE &amp; POWER Cabinet","PASSIVE",
AK552="Sharing","PASSIVE",
AK552="Sites strategiques &amp; DataCenter","PASSIVE",
AK552="Exclu","Exclu",
AK552="SAT","ACTIVE",
AK552="SPARE-ISSUE","SPARE-ISSUE",
AK552="Fiber CAmtel","ACTIVE",
AK552="Fiber AOF","ACTIVE",
AK552="Projet OCM (HUAWEI)","PLANNED WORKS",
AK552="Projet OCM (NOKIA)","PLANNED WORKS",
AK552="ACCESS-ISSUE","ACCESS-ISSUE",
AK552="Projet OCM (ZTE, NOKIA, autres projets)","PLANNED WORKS",
AK552="No root CAuse","No root cause",
AK552="ODU HS","ACTIVE",
AK552="IP &amp; VLAN","ACTIVE",
AK552="Warehouse HUAWEI","SPARE-ISSUE",
AK552="SPARE-HS","SPARE-ISSUE",
AK552="Power Telco","ACTIVE", AK552="no impacts","no impacts"
),"")</f>
        <v>No root cause</v>
      </c>
      <c r="AM552" s="108" t="s">
        <v>5537</v>
      </c>
      <c r="AN552" s="117" t="s">
        <v>4302</v>
      </c>
      <c r="AP552" s="23" t="s">
        <v>5537</v>
      </c>
      <c r="AQ552" s="23" t="s">
        <v>5537</v>
      </c>
      <c r="AR552" s="7"/>
      <c r="AS552" s="6"/>
      <c r="AT552" s="7"/>
      <c r="AU552" s="3" t="s">
        <v>5537</v>
      </c>
      <c r="AV552" s="24" t="s">
        <v>5537</v>
      </c>
      <c r="AW552" s="24" t="s">
        <v>5537</v>
      </c>
      <c r="AX552" s="24" t="s">
        <v>5537</v>
      </c>
      <c r="AY552" s="24" t="s">
        <v>5537</v>
      </c>
      <c r="AZ552" s="24" t="s">
        <v>5537</v>
      </c>
      <c r="BA552" s="24" t="s">
        <v>5537</v>
      </c>
      <c r="BB552" s="24" t="s">
        <v>5537</v>
      </c>
      <c r="BC552" s="24" t="s">
        <v>5537</v>
      </c>
      <c r="BD552" s="24" t="s">
        <v>5537</v>
      </c>
      <c r="BE552" s="24" t="s">
        <v>5537</v>
      </c>
      <c r="BF552" s="24" t="s">
        <v>5537</v>
      </c>
      <c r="BG552" s="24" t="s">
        <v>5537</v>
      </c>
      <c r="BH552" s="24" t="s">
        <v>5537</v>
      </c>
      <c r="BI552" s="9" t="s">
        <v>5537</v>
      </c>
      <c r="BJ552" s="14"/>
      <c r="BK552" s="14" t="s">
        <v>5537</v>
      </c>
      <c r="BL552" s="14" t="str">
        <f>_xlfn.XLOOKUP(B552,'[4]cell downs 18042026 17h'!$B:$B,'[4]cell downs 18042026 17h'!$B:$B,"")</f>
        <v/>
      </c>
      <c r="BM552" s="14" t="str">
        <f>_xlfn.XLOOKUP(B552,'[5]Cells Huawei 19042026 15h'!$B:$B,'[5]Cells Huawei 19042026 15h'!$B:$B,"")</f>
        <v/>
      </c>
      <c r="BN552" s="9" t="str">
        <f>_xlfn.XLOOKUP(B552,'[6]cells down 19042026 9H40'!$B:$B,'[6]cells down 19042026 9H40'!$B:$B,"")</f>
        <v/>
      </c>
      <c r="BO552" s="9" t="s">
        <v>4302</v>
      </c>
      <c r="BP552" s="9" t="s">
        <v>12</v>
      </c>
    </row>
    <row r="553" spans="1:68" s="9" customFormat="1" x14ac:dyDescent="0.35">
      <c r="A553" s="1" t="s">
        <v>419</v>
      </c>
      <c r="B553" s="8" t="s">
        <v>420</v>
      </c>
      <c r="C553" s="3" t="str">
        <f>_xlfn.XLOOKUP(B553,'[1]daily break down'!$D:$D,'[1]daily break down'!$E:$E,"")</f>
        <v>SUD-OUEST</v>
      </c>
      <c r="D553" s="1" t="s">
        <v>11</v>
      </c>
      <c r="E553" s="1" t="s">
        <v>12</v>
      </c>
      <c r="F553" s="3" t="s">
        <v>13</v>
      </c>
      <c r="G553" s="1" t="s">
        <v>106</v>
      </c>
      <c r="H553" s="39" t="str">
        <f>_xlfn.XLOOKUP(B553,[2]CALCULATION!$B:$B,[2]CALCULATION!$H:$H,"")</f>
        <v>Huawei</v>
      </c>
      <c r="I553" s="34">
        <v>0</v>
      </c>
      <c r="J553" s="34">
        <v>0</v>
      </c>
      <c r="K553" s="34">
        <v>0</v>
      </c>
      <c r="L553" s="34">
        <v>0</v>
      </c>
      <c r="M553" s="34">
        <v>0</v>
      </c>
      <c r="N553" s="34">
        <v>0.10135675007776095</v>
      </c>
      <c r="O553" s="34">
        <v>8.4716622007630551E-3</v>
      </c>
      <c r="P553" s="34">
        <v>0</v>
      </c>
      <c r="Q553" s="34">
        <v>1.3376308738046931E-3</v>
      </c>
      <c r="R553" s="34">
        <v>0</v>
      </c>
      <c r="S553" s="109">
        <v>0</v>
      </c>
      <c r="T553" s="109">
        <f>_xlfn.XLOOKUP(B553,'[3]Nur des jours'!$B:$B,'[3]Nur des jours'!$U:$U,"")</f>
        <v>0</v>
      </c>
      <c r="U553" s="109">
        <v>0</v>
      </c>
      <c r="V553" s="109">
        <v>0</v>
      </c>
      <c r="W553" s="109">
        <v>0</v>
      </c>
      <c r="X553" s="109">
        <v>0</v>
      </c>
      <c r="Y553" s="109">
        <v>0.19335008403888901</v>
      </c>
      <c r="Z553" s="109">
        <v>8.9175391586979543E-5</v>
      </c>
      <c r="AA553" s="109">
        <v>0</v>
      </c>
      <c r="AB553" s="109">
        <v>0</v>
      </c>
      <c r="AC553" s="109">
        <v>2.7477029203585801E-2</v>
      </c>
      <c r="AD553" s="109">
        <v>6.3485809779301003E-2</v>
      </c>
      <c r="AE553" s="109">
        <v>2.5236635819115207E-2</v>
      </c>
      <c r="AF553" s="109">
        <v>2.5236635819115207E-2</v>
      </c>
      <c r="AG553" s="57" t="str">
        <f>_xlfn.XLOOKUP(B553,[3]CALCULATION!$B:$B,[3]CALCULATION!$M:$M,"")</f>
        <v>Operationnel</v>
      </c>
      <c r="AH553" s="57"/>
      <c r="AI553" s="56" t="str" cm="1">
        <f t="array" ref="AI553">IFERROR(_xlfn.IFS(
AK553="MPR ISSUE","PDH",
AK553="BSS Hardware Issue","BSS",
AK553="Sites strategiques, MLL, Pylone, etc.","ENVTECH",
AK553="AKTIVCO DEFAUT GE &amp; POWER Cabinet","AKTIVCO",
AK553="AKTIVCO Coupure ENEO &amp; Baisse de tension","AKTIVCO GRID ONLY",
AK553="Coupure ENEO &amp; Baisse de tension","IHS GRID ONLY",
AK553="Defaut GE &amp; POWER Cabinet","IHS",
AK553="Sharing","Partners",
AK553="Sites strategiques &amp; DataCenter","SST &amp; DC",
AK553="Exclu","Exclu",
AK553="SAT","SAT",
AK553="SPARE-ISSUE","SPARE-ISSUE",
AK553="Fiber CAmtel","TRANS_FO_CAMTEL",
AK553="Fiber AOF","Fiber AOF",
AK553="Projet OCM (HUAWEI)","TRAVAUX-HUAWEI",
AK553="Projet OCM (NOKIA)","TRAVAUX-NOKIA",
AK553="ACCESS-ISSUE","ACCESS-ISSUE",
AK553="Projet OCM (ZTE, NOKIA, autres projets)","TRAVAUX OCM",
AK553="No root CAuse","No root cause",
AK553="ODU HS","PDH",
AK553="IP &amp; VLAN","PDH",
AK553="Warehouse HUAWEI","SPARE-ISSUE",
AK553="SPARE-HS","SPARE-ISSUE",
AK553="Power Telco","BSS",AK553="no impacts","no impacts"
),"")</f>
        <v>No root cause</v>
      </c>
      <c r="AJ553" s="56" t="str" cm="1">
        <f t="array" ref="AJ553">IFERROR(_xlfn.IFS(
AK553="MPR ISSUE","TX ISSUE",
AK553="BSS Hardware Issue","RAN ISSUE",
AK553="Sites strategiques, MLL, Pylone, etc.","ENVTECH",
AK553="AKTIVCO DEFAUT GE &amp; POWER Cabinet","POWER ISSUE",
AK553="AKTIVCO Coupure ENEO &amp; Baisse de tension","POWER ISSUE",
AK553="Coupure ENEO &amp; Baisse de tension","POWER ISSUE",
AK553="Defaut GE &amp; POWER Cabinet","POWER ISSUE",
AK553="Sharing","POWER ISSUE",
AK553="Sites strategiques &amp; DataCenter","POWER ISSUE",
AK553="Exclu","Exclu",
AK553="SAT","TX ISSUE",
AK553="SPARE-ISSUE","SPARE-ISSUE",
AK553="Fiber CAmtel","TX ISSUE",
AK553="Fiber AOF","TX ISSUE",
AK553="Projet OCM (HUAWEI)","TRAVAUX-HUAWEI",
AK553="Projet OCM (NOKIA)","TRAVAUX -NOKIA",
AK553="ACCESS-ISSUE","ACCESS-ISSUE",
AK553="Projet OCM (ZTE, NOKIA, autres projets)","TRAVAUX OCM",
AK553="No root CAuse","No root cause",
AK553="ODU HS","TX ISSUE",
AK553="IP &amp; VLAN","TX ISSUE",
AK553="Warehouse HUAWEI","SPARE-ISSUE",
AK553="SPARE-HS","SPARE-ISSUE",
AK553="Power Telco","RAN ISSUE",AK553="no impacts","no impacts"
),"")</f>
        <v>No root cause</v>
      </c>
      <c r="AK553" s="81" t="s">
        <v>5620</v>
      </c>
      <c r="AL553" s="56" t="str" cm="1">
        <f t="array" ref="AL553">IFERROR(_xlfn.IFS(
AK553="MPR ISSUE","ACTIVE",
AK553="BSS Hardware Issue","ACTIVE",
AK553="Sites strategiques, MLL, Pylone, etc.","PASSIVE",
AK553="AKTIVCO DEFAUT GE &amp; POWER Cabinet","PASSIVE",
AK553="AKTIVCO Coupure ENEO &amp; Baisse de tension","PASSIVE",
AK553="Coupure ENEO &amp; Baisse de tension","PASSIVE",
AK553="Defaut GE &amp; POWER Cabinet","PASSIVE",
AK553="Sharing","PASSIVE",
AK553="Sites strategiques &amp; DataCenter","PASSIVE",
AK553="Exclu","Exclu",
AK553="SAT","ACTIVE",
AK553="SPARE-ISSUE","SPARE-ISSUE",
AK553="Fiber CAmtel","ACTIVE",
AK553="Fiber AOF","ACTIVE",
AK553="Projet OCM (HUAWEI)","PLANNED WORKS",
AK553="Projet OCM (NOKIA)","PLANNED WORKS",
AK553="ACCESS-ISSUE","ACCESS-ISSUE",
AK553="Projet OCM (ZTE, NOKIA, autres projets)","PLANNED WORKS",
AK553="No root CAuse","No root cause",
AK553="ODU HS","ACTIVE",
AK553="IP &amp; VLAN","ACTIVE",
AK553="Warehouse HUAWEI","SPARE-ISSUE",
AK553="SPARE-HS","SPARE-ISSUE",
AK553="Power Telco","ACTIVE", AK553="no impacts","no impacts"
),"")</f>
        <v>No root cause</v>
      </c>
      <c r="AM553" s="108" t="s">
        <v>5537</v>
      </c>
      <c r="AN553" s="117" t="s">
        <v>420</v>
      </c>
      <c r="AP553" s="23" t="s">
        <v>5537</v>
      </c>
      <c r="AQ553" s="23" t="s">
        <v>5537</v>
      </c>
      <c r="AR553" s="7"/>
      <c r="AS553" s="6"/>
      <c r="AT553" s="7"/>
      <c r="AU553" s="3" t="s">
        <v>5537</v>
      </c>
      <c r="AV553" s="24" t="s">
        <v>5537</v>
      </c>
      <c r="AW553" s="24" t="s">
        <v>5537</v>
      </c>
      <c r="AX553" s="24" t="s">
        <v>5537</v>
      </c>
      <c r="AY553" s="24" t="s">
        <v>5537</v>
      </c>
      <c r="AZ553" s="24" t="s">
        <v>5537</v>
      </c>
      <c r="BA553" s="24" t="s">
        <v>5537</v>
      </c>
      <c r="BB553" s="24" t="s">
        <v>5537</v>
      </c>
      <c r="BC553" s="24" t="s">
        <v>5537</v>
      </c>
      <c r="BD553" s="24" t="s">
        <v>5537</v>
      </c>
      <c r="BE553" s="24" t="s">
        <v>5537</v>
      </c>
      <c r="BF553" s="24" t="s">
        <v>5537</v>
      </c>
      <c r="BG553" s="24" t="s">
        <v>5537</v>
      </c>
      <c r="BH553" s="24" t="s">
        <v>5537</v>
      </c>
      <c r="BI553" s="9" t="s">
        <v>5537</v>
      </c>
      <c r="BJ553" s="14"/>
      <c r="BK553" s="14" t="s">
        <v>5537</v>
      </c>
      <c r="BL553" s="14" t="str">
        <f>_xlfn.XLOOKUP(B553,'[4]cell downs 18042026 17h'!$B:$B,'[4]cell downs 18042026 17h'!$B:$B,"")</f>
        <v/>
      </c>
      <c r="BM553" s="14" t="str">
        <f>_xlfn.XLOOKUP(B553,'[5]Cells Huawei 19042026 15h'!$B:$B,'[5]Cells Huawei 19042026 15h'!$B:$B,"")</f>
        <v/>
      </c>
      <c r="BN553" s="9" t="str">
        <f>_xlfn.XLOOKUP(B553,'[6]cells down 19042026 9H40'!$B:$B,'[6]cells down 19042026 9H40'!$B:$B,"")</f>
        <v/>
      </c>
      <c r="BO553" s="9" t="s">
        <v>420</v>
      </c>
      <c r="BP553" s="9" t="s">
        <v>5537</v>
      </c>
    </row>
    <row r="554" spans="1:68" s="9" customFormat="1" x14ac:dyDescent="0.35">
      <c r="A554" s="1" t="s">
        <v>1200</v>
      </c>
      <c r="B554" s="8" t="s">
        <v>1201</v>
      </c>
      <c r="C554" s="3" t="str">
        <f>_xlfn.XLOOKUP(B554,'[1]daily break down'!$D:$D,'[1]daily break down'!$E:$E,"")</f>
        <v>NORD-OUEST</v>
      </c>
      <c r="D554" s="1" t="s">
        <v>11</v>
      </c>
      <c r="E554" s="1" t="s">
        <v>12</v>
      </c>
      <c r="F554" s="3" t="s">
        <v>51</v>
      </c>
      <c r="G554" s="1" t="s">
        <v>1202</v>
      </c>
      <c r="H554" s="40" t="str">
        <f>_xlfn.XLOOKUP(B554,[2]CALCULATION!$B:$B,[2]CALCULATION!$H:$H,"")</f>
        <v>NOKIA</v>
      </c>
      <c r="I554" s="34">
        <v>0.25397799028397378</v>
      </c>
      <c r="J554" s="34">
        <v>1.2130319007954298</v>
      </c>
      <c r="K554" s="34">
        <v>0.32959080905548982</v>
      </c>
      <c r="L554" s="34">
        <v>6.8897631530621256E-2</v>
      </c>
      <c r="M554" s="34">
        <v>3.2195381119870232</v>
      </c>
      <c r="N554" s="34">
        <v>3.5642928402252512</v>
      </c>
      <c r="O554" s="34">
        <v>7.4639937046866153E-2</v>
      </c>
      <c r="P554" s="34">
        <v>0.13644154286045734</v>
      </c>
      <c r="Q554" s="34">
        <v>0.45461998813108928</v>
      </c>
      <c r="R554" s="34">
        <v>8.7873103906348244E-3</v>
      </c>
      <c r="S554" s="109">
        <v>0.52184332151839352</v>
      </c>
      <c r="T554" s="109">
        <f>_xlfn.XLOOKUP(B554,'[3]Nur des jours'!$B:$B,'[3]Nur des jours'!$U:$U,"")</f>
        <v>1.1931667394337845E-2</v>
      </c>
      <c r="U554" s="109">
        <v>2.3768922590706802</v>
      </c>
      <c r="V554" s="109">
        <v>1.1236099339959449E-2</v>
      </c>
      <c r="W554" s="109">
        <v>1.1931667394337845E-2</v>
      </c>
      <c r="X554" s="109">
        <v>2.0046628028752903E-2</v>
      </c>
      <c r="Y554" s="109">
        <v>1.9244049504470163E-2</v>
      </c>
      <c r="Z554" s="109">
        <v>0.25243769850442166</v>
      </c>
      <c r="AA554" s="109">
        <v>0.27380412232866197</v>
      </c>
      <c r="AB554" s="109">
        <v>7.5620732065758162E-3</v>
      </c>
      <c r="AC554" s="109">
        <v>7.7185472944618305E-2</v>
      </c>
      <c r="AD554" s="109">
        <v>4.1969698515186206E-2</v>
      </c>
      <c r="AE554" s="109">
        <v>2.5111790270893358E-2</v>
      </c>
      <c r="AF554" s="109">
        <v>2.5111790270893358E-2</v>
      </c>
      <c r="AG554" s="57" t="str">
        <f>_xlfn.XLOOKUP(B554,[3]CALCULATION!$B:$B,[3]CALCULATION!$M:$M,"")</f>
        <v>Insecurity</v>
      </c>
      <c r="AH554" s="57"/>
      <c r="AI554" s="56" t="str" cm="1">
        <f t="array" ref="AI554">IFERROR(_xlfn.IFS(
AK554="MPR ISSUE","PDH",
AK554="BSS Hardware Issue","BSS",
AK554="Sites strategiques, MLL, Pylone, etc.","ENVTECH",
AK554="AKTIVCO DEFAUT GE &amp; POWER Cabinet","AKTIVCO",
AK554="AKTIVCO Coupure ENEO &amp; Baisse de tension","AKTIVCO GRID ONLY",
AK554="Coupure ENEO &amp; Baisse de tension","IHS GRID ONLY",
AK554="Defaut GE &amp; POWER Cabinet","IHS",
AK554="Sharing","Partners",
AK554="Sites strategiques &amp; DataCenter","SST &amp; DC",
AK554="Exclu","Exclu",
AK554="SAT","SAT",
AK554="SPARE-ISSUE","SPARE-ISSUE",
AK554="Fiber CAmtel","TRANS_FO_CAMTEL",
AK554="Fiber AOF","Fiber AOF",
AK554="Projet OCM (HUAWEI)","TRAVAUX-HUAWEI",
AK554="Projet OCM (NOKIA)","TRAVAUX-NOKIA",
AK554="ACCESS-ISSUE","ACCESS-ISSUE",
AK554="Projet OCM (ZTE, NOKIA, autres projets)","TRAVAUX OCM",
AK554="No root CAuse","No root cause",
AK554="ODU HS","PDH",
AK554="IP &amp; VLAN","PDH",
AK554="Warehouse HUAWEI","SPARE-ISSUE",
AK554="SPARE-HS","SPARE-ISSUE",
AK554="Power Telco","BSS",AK554="no impacts","no impacts"
),"")</f>
        <v>No root cause</v>
      </c>
      <c r="AJ554" s="56" t="str" cm="1">
        <f t="array" ref="AJ554">IFERROR(_xlfn.IFS(
AK554="MPR ISSUE","TX ISSUE",
AK554="BSS Hardware Issue","RAN ISSUE",
AK554="Sites strategiques, MLL, Pylone, etc.","ENVTECH",
AK554="AKTIVCO DEFAUT GE &amp; POWER Cabinet","POWER ISSUE",
AK554="AKTIVCO Coupure ENEO &amp; Baisse de tension","POWER ISSUE",
AK554="Coupure ENEO &amp; Baisse de tension","POWER ISSUE",
AK554="Defaut GE &amp; POWER Cabinet","POWER ISSUE",
AK554="Sharing","POWER ISSUE",
AK554="Sites strategiques &amp; DataCenter","POWER ISSUE",
AK554="Exclu","Exclu",
AK554="SAT","TX ISSUE",
AK554="SPARE-ISSUE","SPARE-ISSUE",
AK554="Fiber CAmtel","TX ISSUE",
AK554="Fiber AOF","TX ISSUE",
AK554="Projet OCM (HUAWEI)","TRAVAUX-HUAWEI",
AK554="Projet OCM (NOKIA)","TRAVAUX -NOKIA",
AK554="ACCESS-ISSUE","ACCESS-ISSUE",
AK554="Projet OCM (ZTE, NOKIA, autres projets)","TRAVAUX OCM",
AK554="No root CAuse","No root cause",
AK554="ODU HS","TX ISSUE",
AK554="IP &amp; VLAN","TX ISSUE",
AK554="Warehouse HUAWEI","SPARE-ISSUE",
AK554="SPARE-HS","SPARE-ISSUE",
AK554="Power Telco","RAN ISSUE",AK554="no impacts","no impacts"
),"")</f>
        <v>No root cause</v>
      </c>
      <c r="AK554" s="81" t="s">
        <v>5620</v>
      </c>
      <c r="AL554" s="56" t="str" cm="1">
        <f t="array" ref="AL554">IFERROR(_xlfn.IFS(
AK554="MPR ISSUE","ACTIVE",
AK554="BSS Hardware Issue","ACTIVE",
AK554="Sites strategiques, MLL, Pylone, etc.","PASSIVE",
AK554="AKTIVCO DEFAUT GE &amp; POWER Cabinet","PASSIVE",
AK554="AKTIVCO Coupure ENEO &amp; Baisse de tension","PASSIVE",
AK554="Coupure ENEO &amp; Baisse de tension","PASSIVE",
AK554="Defaut GE &amp; POWER Cabinet","PASSIVE",
AK554="Sharing","PASSIVE",
AK554="Sites strategiques &amp; DataCenter","PASSIVE",
AK554="Exclu","Exclu",
AK554="SAT","ACTIVE",
AK554="SPARE-ISSUE","SPARE-ISSUE",
AK554="Fiber CAmtel","ACTIVE",
AK554="Fiber AOF","ACTIVE",
AK554="Projet OCM (HUAWEI)","PLANNED WORKS",
AK554="Projet OCM (NOKIA)","PLANNED WORKS",
AK554="ACCESS-ISSUE","ACCESS-ISSUE",
AK554="Projet OCM (ZTE, NOKIA, autres projets)","PLANNED WORKS",
AK554="No root CAuse","No root cause",
AK554="ODU HS","ACTIVE",
AK554="IP &amp; VLAN","ACTIVE",
AK554="Warehouse HUAWEI","SPARE-ISSUE",
AK554="SPARE-HS","SPARE-ISSUE",
AK554="Power Telco","ACTIVE", AK554="no impacts","no impacts"
),"")</f>
        <v>No root cause</v>
      </c>
      <c r="AM554" s="108" t="s">
        <v>5537</v>
      </c>
      <c r="AN554" s="117" t="s">
        <v>1201</v>
      </c>
      <c r="AP554" s="23" t="s">
        <v>5537</v>
      </c>
      <c r="AQ554" s="23" t="s">
        <v>5537</v>
      </c>
      <c r="AR554" s="7"/>
      <c r="AS554" s="6"/>
      <c r="AT554" s="7"/>
      <c r="AU554" s="3" t="s">
        <v>5537</v>
      </c>
      <c r="AV554" s="24" t="s">
        <v>5537</v>
      </c>
      <c r="AW554" s="24" t="s">
        <v>5537</v>
      </c>
      <c r="AX554" s="24" t="s">
        <v>5537</v>
      </c>
      <c r="AY554" s="24" t="s">
        <v>5537</v>
      </c>
      <c r="AZ554" s="24" t="s">
        <v>5537</v>
      </c>
      <c r="BA554" s="24" t="s">
        <v>5537</v>
      </c>
      <c r="BB554" s="24" t="s">
        <v>5537</v>
      </c>
      <c r="BC554" s="24" t="s">
        <v>5537</v>
      </c>
      <c r="BD554" s="24" t="s">
        <v>5537</v>
      </c>
      <c r="BE554" s="24" t="s">
        <v>5537</v>
      </c>
      <c r="BF554" s="24" t="s">
        <v>5537</v>
      </c>
      <c r="BG554" s="24" t="s">
        <v>5537</v>
      </c>
      <c r="BH554" s="24" t="s">
        <v>5537</v>
      </c>
      <c r="BI554" s="9" t="s">
        <v>5537</v>
      </c>
      <c r="BJ554" s="14"/>
      <c r="BK554" s="14" t="s">
        <v>5537</v>
      </c>
      <c r="BL554" s="14" t="str">
        <f>_xlfn.XLOOKUP(B554,'[4]cell downs 18042026 17h'!$B:$B,'[4]cell downs 18042026 17h'!$B:$B,"")</f>
        <v/>
      </c>
      <c r="BM554" s="14" t="str">
        <f>_xlfn.XLOOKUP(B554,'[5]Cells Huawei 19042026 15h'!$B:$B,'[5]Cells Huawei 19042026 15h'!$B:$B,"")</f>
        <v/>
      </c>
      <c r="BN554" s="9" t="str">
        <f>_xlfn.XLOOKUP(B554,'[6]cells down 19042026 9H40'!$B:$B,'[6]cells down 19042026 9H40'!$B:$B,"")</f>
        <v/>
      </c>
      <c r="BO554" s="9" t="s">
        <v>1201</v>
      </c>
      <c r="BP554" s="9" t="s">
        <v>12</v>
      </c>
    </row>
    <row r="555" spans="1:68" s="9" customFormat="1" x14ac:dyDescent="0.35">
      <c r="A555" s="1" t="s">
        <v>1241</v>
      </c>
      <c r="B555" s="8" t="s">
        <v>1242</v>
      </c>
      <c r="C555" s="3" t="str">
        <f>_xlfn.XLOOKUP(B555,'[1]daily break down'!$D:$D,'[1]daily break down'!$E:$E,"")</f>
        <v>NORD-OUEST</v>
      </c>
      <c r="D555" s="1" t="s">
        <v>11</v>
      </c>
      <c r="E555" s="1" t="s">
        <v>12</v>
      </c>
      <c r="F555" s="3" t="s">
        <v>51</v>
      </c>
      <c r="G555" s="1" t="s">
        <v>1241</v>
      </c>
      <c r="H555" s="40" t="str">
        <f>_xlfn.XLOOKUP(B555,[2]CALCULATION!$B:$B,[2]CALCULATION!$H:$H,"")</f>
        <v>NOKIA</v>
      </c>
      <c r="I555" s="34">
        <v>1.5338385698381303</v>
      </c>
      <c r="J555" s="34">
        <v>0</v>
      </c>
      <c r="K555" s="34">
        <v>2.1144105096728474</v>
      </c>
      <c r="L555" s="34">
        <v>8.3601583187221509E-2</v>
      </c>
      <c r="M555" s="34">
        <v>1.4228089774906807</v>
      </c>
      <c r="N555" s="34">
        <v>0</v>
      </c>
      <c r="O555" s="34">
        <v>3.6383559767487868E-2</v>
      </c>
      <c r="P555" s="34">
        <v>0.22833249249541335</v>
      </c>
      <c r="Q555" s="34">
        <v>0</v>
      </c>
      <c r="R555" s="34">
        <v>0.8848942029942598</v>
      </c>
      <c r="S555" s="109">
        <v>0.28662920764934097</v>
      </c>
      <c r="T555" s="109">
        <f>_xlfn.XLOOKUP(B555,'[3]Nur des jours'!$B:$B,'[3]Nur des jours'!$U:$U,"")</f>
        <v>0</v>
      </c>
      <c r="U555" s="109">
        <v>3.9137117586758837E-3</v>
      </c>
      <c r="V555" s="109">
        <v>0.96057948309662611</v>
      </c>
      <c r="W555" s="109">
        <v>0</v>
      </c>
      <c r="X555" s="109">
        <v>0</v>
      </c>
      <c r="Y555" s="109">
        <v>0</v>
      </c>
      <c r="Z555" s="109">
        <v>1.5461764445700032</v>
      </c>
      <c r="AA555" s="109">
        <v>0.10818758507332359</v>
      </c>
      <c r="AB555" s="109">
        <v>0</v>
      </c>
      <c r="AC555" s="109">
        <v>7.6935681770040246E-2</v>
      </c>
      <c r="AD555" s="109">
        <v>4.1438436508664439E-2</v>
      </c>
      <c r="AE555" s="109">
        <v>2.4897769331084466E-2</v>
      </c>
      <c r="AF555" s="109">
        <v>2.4897769331084466E-2</v>
      </c>
      <c r="AG555" s="57" t="str">
        <f>_xlfn.XLOOKUP(B555,[3]CALCULATION!$B:$B,[3]CALCULATION!$M:$M,"")</f>
        <v>Insecurity</v>
      </c>
      <c r="AH555" s="57"/>
      <c r="AI555" s="56" t="str" cm="1">
        <f t="array" ref="AI555">IFERROR(_xlfn.IFS(
AK555="MPR ISSUE","PDH",
AK555="BSS Hardware Issue","BSS",
AK555="Sites strategiques, MLL, Pylone, etc.","ENVTECH",
AK555="AKTIVCO DEFAUT GE &amp; POWER Cabinet","AKTIVCO",
AK555="AKTIVCO Coupure ENEO &amp; Baisse de tension","AKTIVCO GRID ONLY",
AK555="Coupure ENEO &amp; Baisse de tension","IHS GRID ONLY",
AK555="Defaut GE &amp; POWER Cabinet","IHS",
AK555="Sharing","Partners",
AK555="Sites strategiques &amp; DataCenter","SST &amp; DC",
AK555="Exclu","Exclu",
AK555="SAT","SAT",
AK555="SPARE-ISSUE","SPARE-ISSUE",
AK555="Fiber CAmtel","TRANS_FO_CAMTEL",
AK555="Fiber AOF","Fiber AOF",
AK555="Projet OCM (HUAWEI)","TRAVAUX-HUAWEI",
AK555="Projet OCM (NOKIA)","TRAVAUX-NOKIA",
AK555="ACCESS-ISSUE","ACCESS-ISSUE",
AK555="Projet OCM (ZTE, NOKIA, autres projets)","TRAVAUX OCM",
AK555="No root CAuse","No root cause",
AK555="ODU HS","PDH",
AK555="IP &amp; VLAN","PDH",
AK555="Warehouse HUAWEI","SPARE-ISSUE",
AK555="SPARE-HS","SPARE-ISSUE",
AK555="Power Telco","BSS",AK555="no impacts","no impacts"
),"")</f>
        <v>No root cause</v>
      </c>
      <c r="AJ555" s="56" t="str" cm="1">
        <f t="array" ref="AJ555">IFERROR(_xlfn.IFS(
AK555="MPR ISSUE","TX ISSUE",
AK555="BSS Hardware Issue","RAN ISSUE",
AK555="Sites strategiques, MLL, Pylone, etc.","ENVTECH",
AK555="AKTIVCO DEFAUT GE &amp; POWER Cabinet","POWER ISSUE",
AK555="AKTIVCO Coupure ENEO &amp; Baisse de tension","POWER ISSUE",
AK555="Coupure ENEO &amp; Baisse de tension","POWER ISSUE",
AK555="Defaut GE &amp; POWER Cabinet","POWER ISSUE",
AK555="Sharing","POWER ISSUE",
AK555="Sites strategiques &amp; DataCenter","POWER ISSUE",
AK555="Exclu","Exclu",
AK555="SAT","TX ISSUE",
AK555="SPARE-ISSUE","SPARE-ISSUE",
AK555="Fiber CAmtel","TX ISSUE",
AK555="Fiber AOF","TX ISSUE",
AK555="Projet OCM (HUAWEI)","TRAVAUX-HUAWEI",
AK555="Projet OCM (NOKIA)","TRAVAUX -NOKIA",
AK555="ACCESS-ISSUE","ACCESS-ISSUE",
AK555="Projet OCM (ZTE, NOKIA, autres projets)","TRAVAUX OCM",
AK555="No root CAuse","No root cause",
AK555="ODU HS","TX ISSUE",
AK555="IP &amp; VLAN","TX ISSUE",
AK555="Warehouse HUAWEI","SPARE-ISSUE",
AK555="SPARE-HS","SPARE-ISSUE",
AK555="Power Telco","RAN ISSUE",AK555="no impacts","no impacts"
),"")</f>
        <v>No root cause</v>
      </c>
      <c r="AK555" s="81" t="s">
        <v>5620</v>
      </c>
      <c r="AL555" s="56" t="str" cm="1">
        <f t="array" ref="AL555">IFERROR(_xlfn.IFS(
AK555="MPR ISSUE","ACTIVE",
AK555="BSS Hardware Issue","ACTIVE",
AK555="Sites strategiques, MLL, Pylone, etc.","PASSIVE",
AK555="AKTIVCO DEFAUT GE &amp; POWER Cabinet","PASSIVE",
AK555="AKTIVCO Coupure ENEO &amp; Baisse de tension","PASSIVE",
AK555="Coupure ENEO &amp; Baisse de tension","PASSIVE",
AK555="Defaut GE &amp; POWER Cabinet","PASSIVE",
AK555="Sharing","PASSIVE",
AK555="Sites strategiques &amp; DataCenter","PASSIVE",
AK555="Exclu","Exclu",
AK555="SAT","ACTIVE",
AK555="SPARE-ISSUE","SPARE-ISSUE",
AK555="Fiber CAmtel","ACTIVE",
AK555="Fiber AOF","ACTIVE",
AK555="Projet OCM (HUAWEI)","PLANNED WORKS",
AK555="Projet OCM (NOKIA)","PLANNED WORKS",
AK555="ACCESS-ISSUE","ACCESS-ISSUE",
AK555="Projet OCM (ZTE, NOKIA, autres projets)","PLANNED WORKS",
AK555="No root CAuse","No root cause",
AK555="ODU HS","ACTIVE",
AK555="IP &amp; VLAN","ACTIVE",
AK555="Warehouse HUAWEI","SPARE-ISSUE",
AK555="SPARE-HS","SPARE-ISSUE",
AK555="Power Telco","ACTIVE", AK555="no impacts","no impacts"
),"")</f>
        <v>No root cause</v>
      </c>
      <c r="AM555" s="108" t="s">
        <v>5982</v>
      </c>
      <c r="AN555" s="117" t="s">
        <v>1242</v>
      </c>
      <c r="AP555" s="23" t="s">
        <v>5537</v>
      </c>
      <c r="AQ555" s="23" t="s">
        <v>5537</v>
      </c>
      <c r="AR555" s="7"/>
      <c r="AS555" s="6"/>
      <c r="AT555" s="7"/>
      <c r="AU555" s="3" t="s">
        <v>5537</v>
      </c>
      <c r="AV555" s="24" t="s">
        <v>5537</v>
      </c>
      <c r="AW555" s="24" t="s">
        <v>5537</v>
      </c>
      <c r="AX555" s="24" t="s">
        <v>5537</v>
      </c>
      <c r="AY555" s="24" t="s">
        <v>5537</v>
      </c>
      <c r="AZ555" s="24" t="s">
        <v>5537</v>
      </c>
      <c r="BA555" s="24" t="s">
        <v>5537</v>
      </c>
      <c r="BB555" s="24" t="s">
        <v>5537</v>
      </c>
      <c r="BC555" s="24" t="s">
        <v>5537</v>
      </c>
      <c r="BD555" s="24" t="s">
        <v>5537</v>
      </c>
      <c r="BE555" s="24" t="s">
        <v>5537</v>
      </c>
      <c r="BF555" s="24" t="s">
        <v>5537</v>
      </c>
      <c r="BG555" s="24" t="s">
        <v>5537</v>
      </c>
      <c r="BH555" s="24" t="s">
        <v>5537</v>
      </c>
      <c r="BI555" s="9" t="s">
        <v>5982</v>
      </c>
      <c r="BJ555" s="14"/>
      <c r="BK555" s="14" t="s">
        <v>5537</v>
      </c>
      <c r="BL555" s="14" t="str">
        <f>_xlfn.XLOOKUP(B555,'[4]cell downs 18042026 17h'!$B:$B,'[4]cell downs 18042026 17h'!$B:$B,"")</f>
        <v/>
      </c>
      <c r="BM555" s="14" t="str">
        <f>_xlfn.XLOOKUP(B555,'[5]Cells Huawei 19042026 15h'!$B:$B,'[5]Cells Huawei 19042026 15h'!$B:$B,"")</f>
        <v/>
      </c>
      <c r="BN555" s="9" t="str">
        <f>_xlfn.XLOOKUP(B555,'[6]cells down 19042026 9H40'!$B:$B,'[6]cells down 19042026 9H40'!$B:$B,"")</f>
        <v/>
      </c>
      <c r="BO555" s="9" t="s">
        <v>1242</v>
      </c>
      <c r="BP555" s="9" t="s">
        <v>318</v>
      </c>
    </row>
    <row r="556" spans="1:68" s="9" customFormat="1" x14ac:dyDescent="0.35">
      <c r="A556" s="1" t="s">
        <v>423</v>
      </c>
      <c r="B556" s="8" t="s">
        <v>424</v>
      </c>
      <c r="C556" s="3" t="str">
        <f>_xlfn.XLOOKUP(B556,'[1]daily break down'!$D:$D,'[1]daily break down'!$E:$E,"")</f>
        <v>SUD-OUEST</v>
      </c>
      <c r="D556" s="1" t="s">
        <v>11</v>
      </c>
      <c r="E556" s="1" t="s">
        <v>12</v>
      </c>
      <c r="F556" s="3" t="s">
        <v>13</v>
      </c>
      <c r="G556" s="1" t="s">
        <v>106</v>
      </c>
      <c r="H556" s="39" t="str">
        <f>_xlfn.XLOOKUP(B556,[2]CALCULATION!$B:$B,[2]CALCULATION!$H:$H,"")</f>
        <v>Huawei</v>
      </c>
      <c r="I556" s="34">
        <v>0</v>
      </c>
      <c r="J556" s="34">
        <v>0</v>
      </c>
      <c r="K556" s="34">
        <v>0</v>
      </c>
      <c r="L556" s="34">
        <v>0</v>
      </c>
      <c r="M556" s="34">
        <v>0</v>
      </c>
      <c r="N556" s="34">
        <v>0</v>
      </c>
      <c r="O556" s="34">
        <v>9.4347564299024338E-3</v>
      </c>
      <c r="P556" s="34">
        <v>0</v>
      </c>
      <c r="Q556" s="34">
        <v>8.0257852428281603E-4</v>
      </c>
      <c r="R556" s="34">
        <v>0</v>
      </c>
      <c r="S556" s="109">
        <v>0</v>
      </c>
      <c r="T556" s="109">
        <f>_xlfn.XLOOKUP(B556,'[3]Nur des jours'!$B:$B,'[3]Nur des jours'!$U:$U,"")</f>
        <v>8.9175391586979543E-5</v>
      </c>
      <c r="U556" s="109">
        <v>0</v>
      </c>
      <c r="V556" s="109">
        <v>0</v>
      </c>
      <c r="W556" s="109">
        <v>8.9175391586979543E-5</v>
      </c>
      <c r="X556" s="109">
        <v>0</v>
      </c>
      <c r="Y556" s="109">
        <v>0.14936878090819072</v>
      </c>
      <c r="Z556" s="109">
        <v>0</v>
      </c>
      <c r="AA556" s="109">
        <v>0</v>
      </c>
      <c r="AB556" s="109">
        <v>0</v>
      </c>
      <c r="AC556" s="109">
        <v>2.6228073330695538E-2</v>
      </c>
      <c r="AD556" s="109">
        <v>6.1307635552563487E-2</v>
      </c>
      <c r="AE556" s="109">
        <v>2.4327046824928013E-2</v>
      </c>
      <c r="AF556" s="109">
        <v>2.4327046824928013E-2</v>
      </c>
      <c r="AG556" s="57" t="str">
        <f>_xlfn.XLOOKUP(B556,[3]CALCULATION!$B:$B,[3]CALCULATION!$M:$M,"")</f>
        <v>Operationnel</v>
      </c>
      <c r="AH556" s="57"/>
      <c r="AI556" s="56" t="str" cm="1">
        <f t="array" ref="AI556">IFERROR(_xlfn.IFS(
AK556="MPR ISSUE","PDH",
AK556="BSS Hardware Issue","BSS",
AK556="Sites strategiques, MLL, Pylone, etc.","ENVTECH",
AK556="AKTIVCO DEFAUT GE &amp; POWER Cabinet","AKTIVCO",
AK556="AKTIVCO Coupure ENEO &amp; Baisse de tension","AKTIVCO GRID ONLY",
AK556="Coupure ENEO &amp; Baisse de tension","IHS GRID ONLY",
AK556="Defaut GE &amp; POWER Cabinet","IHS",
AK556="Sharing","Partners",
AK556="Sites strategiques &amp; DataCenter","SST &amp; DC",
AK556="Exclu","Exclu",
AK556="SAT","SAT",
AK556="SPARE-ISSUE","SPARE-ISSUE",
AK556="Fiber CAmtel","TRANS_FO_CAMTEL",
AK556="Fiber AOF","Fiber AOF",
AK556="Projet OCM (HUAWEI)","TRAVAUX-HUAWEI",
AK556="Projet OCM (NOKIA)","TRAVAUX-NOKIA",
AK556="ACCESS-ISSUE","ACCESS-ISSUE",
AK556="Projet OCM (ZTE, NOKIA, autres projets)","TRAVAUX OCM",
AK556="No root CAuse","No root cause",
AK556="ODU HS","PDH",
AK556="IP &amp; VLAN","PDH",
AK556="Warehouse HUAWEI","SPARE-ISSUE",
AK556="SPARE-HS","SPARE-ISSUE",
AK556="Power Telco","BSS",AK556="no impacts","no impacts"
),"")</f>
        <v>No root cause</v>
      </c>
      <c r="AJ556" s="56" t="str" cm="1">
        <f t="array" ref="AJ556">IFERROR(_xlfn.IFS(
AK556="MPR ISSUE","TX ISSUE",
AK556="BSS Hardware Issue","RAN ISSUE",
AK556="Sites strategiques, MLL, Pylone, etc.","ENVTECH",
AK556="AKTIVCO DEFAUT GE &amp; POWER Cabinet","POWER ISSUE",
AK556="AKTIVCO Coupure ENEO &amp; Baisse de tension","POWER ISSUE",
AK556="Coupure ENEO &amp; Baisse de tension","POWER ISSUE",
AK556="Defaut GE &amp; POWER Cabinet","POWER ISSUE",
AK556="Sharing","POWER ISSUE",
AK556="Sites strategiques &amp; DataCenter","POWER ISSUE",
AK556="Exclu","Exclu",
AK556="SAT","TX ISSUE",
AK556="SPARE-ISSUE","SPARE-ISSUE",
AK556="Fiber CAmtel","TX ISSUE",
AK556="Fiber AOF","TX ISSUE",
AK556="Projet OCM (HUAWEI)","TRAVAUX-HUAWEI",
AK556="Projet OCM (NOKIA)","TRAVAUX -NOKIA",
AK556="ACCESS-ISSUE","ACCESS-ISSUE",
AK556="Projet OCM (ZTE, NOKIA, autres projets)","TRAVAUX OCM",
AK556="No root CAuse","No root cause",
AK556="ODU HS","TX ISSUE",
AK556="IP &amp; VLAN","TX ISSUE",
AK556="Warehouse HUAWEI","SPARE-ISSUE",
AK556="SPARE-HS","SPARE-ISSUE",
AK556="Power Telco","RAN ISSUE",AK556="no impacts","no impacts"
),"")</f>
        <v>No root cause</v>
      </c>
      <c r="AK556" s="81" t="s">
        <v>5620</v>
      </c>
      <c r="AL556" s="56" t="str" cm="1">
        <f t="array" ref="AL556">IFERROR(_xlfn.IFS(
AK556="MPR ISSUE","ACTIVE",
AK556="BSS Hardware Issue","ACTIVE",
AK556="Sites strategiques, MLL, Pylone, etc.","PASSIVE",
AK556="AKTIVCO DEFAUT GE &amp; POWER Cabinet","PASSIVE",
AK556="AKTIVCO Coupure ENEO &amp; Baisse de tension","PASSIVE",
AK556="Coupure ENEO &amp; Baisse de tension","PASSIVE",
AK556="Defaut GE &amp; POWER Cabinet","PASSIVE",
AK556="Sharing","PASSIVE",
AK556="Sites strategiques &amp; DataCenter","PASSIVE",
AK556="Exclu","Exclu",
AK556="SAT","ACTIVE",
AK556="SPARE-ISSUE","SPARE-ISSUE",
AK556="Fiber CAmtel","ACTIVE",
AK556="Fiber AOF","ACTIVE",
AK556="Projet OCM (HUAWEI)","PLANNED WORKS",
AK556="Projet OCM (NOKIA)","PLANNED WORKS",
AK556="ACCESS-ISSUE","ACCESS-ISSUE",
AK556="Projet OCM (ZTE, NOKIA, autres projets)","PLANNED WORKS",
AK556="No root CAuse","No root cause",
AK556="ODU HS","ACTIVE",
AK556="IP &amp; VLAN","ACTIVE",
AK556="Warehouse HUAWEI","SPARE-ISSUE",
AK556="SPARE-HS","SPARE-ISSUE",
AK556="Power Telco","ACTIVE", AK556="no impacts","no impacts"
),"")</f>
        <v>No root cause</v>
      </c>
      <c r="AM556" s="108" t="s">
        <v>5537</v>
      </c>
      <c r="AN556" s="117" t="s">
        <v>424</v>
      </c>
      <c r="AP556" s="23" t="s">
        <v>5537</v>
      </c>
      <c r="AQ556" s="23" t="s">
        <v>5537</v>
      </c>
      <c r="AR556" s="7"/>
      <c r="AS556" s="6"/>
      <c r="AT556" s="7"/>
      <c r="AU556" s="3" t="s">
        <v>5537</v>
      </c>
      <c r="AV556" s="24" t="s">
        <v>5537</v>
      </c>
      <c r="AW556" s="24" t="s">
        <v>5537</v>
      </c>
      <c r="AX556" s="24" t="s">
        <v>5537</v>
      </c>
      <c r="AY556" s="24" t="s">
        <v>5537</v>
      </c>
      <c r="AZ556" s="24" t="s">
        <v>5537</v>
      </c>
      <c r="BA556" s="24" t="s">
        <v>5537</v>
      </c>
      <c r="BB556" s="24" t="s">
        <v>5537</v>
      </c>
      <c r="BC556" s="24" t="s">
        <v>5537</v>
      </c>
      <c r="BD556" s="24" t="s">
        <v>5537</v>
      </c>
      <c r="BE556" s="24" t="s">
        <v>5537</v>
      </c>
      <c r="BF556" s="24" t="s">
        <v>5537</v>
      </c>
      <c r="BG556" s="24" t="s">
        <v>5537</v>
      </c>
      <c r="BH556" s="24" t="s">
        <v>5537</v>
      </c>
      <c r="BI556" s="9" t="s">
        <v>5537</v>
      </c>
      <c r="BJ556" s="14"/>
      <c r="BK556" s="14" t="s">
        <v>5537</v>
      </c>
      <c r="BL556" s="14" t="str">
        <f>_xlfn.XLOOKUP(B556,'[4]cell downs 18042026 17h'!$B:$B,'[4]cell downs 18042026 17h'!$B:$B,"")</f>
        <v/>
      </c>
      <c r="BM556" s="14" t="str">
        <f>_xlfn.XLOOKUP(B556,'[5]Cells Huawei 19042026 15h'!$B:$B,'[5]Cells Huawei 19042026 15h'!$B:$B,"")</f>
        <v/>
      </c>
      <c r="BN556" s="9" t="str">
        <f>_xlfn.XLOOKUP(B556,'[6]cells down 19042026 9H40'!$B:$B,'[6]cells down 19042026 9H40'!$B:$B,"")</f>
        <v/>
      </c>
      <c r="BO556" s="9" t="s">
        <v>424</v>
      </c>
      <c r="BP556" s="9" t="s">
        <v>12</v>
      </c>
    </row>
    <row r="557" spans="1:68" s="9" customFormat="1" x14ac:dyDescent="0.35">
      <c r="A557" s="1" t="s">
        <v>2016</v>
      </c>
      <c r="B557" s="8" t="s">
        <v>2017</v>
      </c>
      <c r="C557" s="3" t="str">
        <f>_xlfn.XLOOKUP(B557,'[1]daily break down'!$D:$D,'[1]daily break down'!$E:$E,"")</f>
        <v>EXTREME-NORD</v>
      </c>
      <c r="D557" s="1" t="s">
        <v>21</v>
      </c>
      <c r="E557" s="1" t="s">
        <v>122</v>
      </c>
      <c r="F557" s="3" t="s">
        <v>55</v>
      </c>
      <c r="G557" s="1" t="s">
        <v>2016</v>
      </c>
      <c r="H557" s="40" t="str">
        <f>_xlfn.XLOOKUP(B557,[2]CALCULATION!$B:$B,[2]CALCULATION!$H:$H,"")</f>
        <v>NOKIA</v>
      </c>
      <c r="I557" s="34">
        <v>0</v>
      </c>
      <c r="J557" s="34">
        <v>0</v>
      </c>
      <c r="K557" s="34">
        <v>0</v>
      </c>
      <c r="L557" s="34">
        <v>0</v>
      </c>
      <c r="M557" s="34">
        <v>0</v>
      </c>
      <c r="N557" s="34">
        <v>0</v>
      </c>
      <c r="O557" s="34">
        <v>2.138614970500615</v>
      </c>
      <c r="P557" s="34">
        <v>1.5586892038831206</v>
      </c>
      <c r="Q557" s="34">
        <v>1.4050125567639238</v>
      </c>
      <c r="R557" s="34">
        <v>0.20114205479180028</v>
      </c>
      <c r="S557" s="109">
        <v>0</v>
      </c>
      <c r="T557" s="109">
        <f>_xlfn.XLOOKUP(B557,'[3]Nur des jours'!$B:$B,'[3]Nur des jours'!$U:$U,"")</f>
        <v>3.4875304917161487</v>
      </c>
      <c r="U557" s="109">
        <v>0</v>
      </c>
      <c r="V557" s="109">
        <v>1.9842991772053429</v>
      </c>
      <c r="W557" s="109">
        <v>3.4875304917161487</v>
      </c>
      <c r="X557" s="109">
        <v>0</v>
      </c>
      <c r="Y557" s="109">
        <v>2.8014369892229172</v>
      </c>
      <c r="Z557" s="109">
        <v>0</v>
      </c>
      <c r="AA557" s="109">
        <v>0</v>
      </c>
      <c r="AB557" s="109">
        <v>0.32098738507278862</v>
      </c>
      <c r="AC557" s="109">
        <v>7.1190484754745043E-2</v>
      </c>
      <c r="AD557" s="109">
        <v>4.0110281492361538E-2</v>
      </c>
      <c r="AE557" s="109">
        <v>2.3631478770549514E-2</v>
      </c>
      <c r="AF557" s="109">
        <v>2.3631478770549514E-2</v>
      </c>
      <c r="AG557" s="57" t="str">
        <f>_xlfn.XLOOKUP(B557,[3]CALCULATION!$B:$B,[3]CALCULATION!$M:$M,"")</f>
        <v>Insecurity</v>
      </c>
      <c r="AH557" s="57"/>
      <c r="AI557" s="56" t="str" cm="1">
        <f t="array" ref="AI557">IFERROR(_xlfn.IFS(
AK557="MPR ISSUE","PDH",
AK557="BSS Hardware Issue","BSS",
AK557="Sites strategiques, MLL, Pylone, etc.","ENVTECH",
AK557="AKTIVCO DEFAUT GE &amp; POWER Cabinet","AKTIVCO",
AK557="AKTIVCO Coupure ENEO &amp; Baisse de tension","AKTIVCO GRID ONLY",
AK557="Coupure ENEO &amp; Baisse de tension","IHS GRID ONLY",
AK557="Defaut GE &amp; POWER Cabinet","IHS",
AK557="Sharing","Partners",
AK557="Sites strategiques &amp; DataCenter","SST &amp; DC",
AK557="Exclu","Exclu",
AK557="SAT","SAT",
AK557="SPARE-ISSUE","SPARE-ISSUE",
AK557="Fiber CAmtel","TRANS_FO_CAMTEL",
AK557="Fiber AOF","Fiber AOF",
AK557="Projet OCM (HUAWEI)","TRAVAUX-HUAWEI",
AK557="Projet OCM (NOKIA)","TRAVAUX-NOKIA",
AK557="ACCESS-ISSUE","ACCESS-ISSUE",
AK557="Projet OCM (ZTE, NOKIA, autres projets)","TRAVAUX OCM",
AK557="No root CAuse","No root cause",
AK557="ODU HS","PDH",
AK557="IP &amp; VLAN","PDH",
AK557="Warehouse HUAWEI","SPARE-ISSUE",
AK557="SPARE-HS","SPARE-ISSUE",
AK557="Power Telco","BSS",AK557="no impacts","no impacts"
),"")</f>
        <v>BSS</v>
      </c>
      <c r="AJ557" s="56" t="str" cm="1">
        <f t="array" ref="AJ557">IFERROR(_xlfn.IFS(
AK557="MPR ISSUE","TX ISSUE",
AK557="BSS Hardware Issue","RAN ISSUE",
AK557="Sites strategiques, MLL, Pylone, etc.","ENVTECH",
AK557="AKTIVCO DEFAUT GE &amp; POWER Cabinet","POWER ISSUE",
AK557="AKTIVCO Coupure ENEO &amp; Baisse de tension","POWER ISSUE",
AK557="Coupure ENEO &amp; Baisse de tension","POWER ISSUE",
AK557="Defaut GE &amp; POWER Cabinet","POWER ISSUE",
AK557="Sharing","POWER ISSUE",
AK557="Sites strategiques &amp; DataCenter","POWER ISSUE",
AK557="Exclu","Exclu",
AK557="SAT","TX ISSUE",
AK557="SPARE-ISSUE","SPARE-ISSUE",
AK557="Fiber CAmtel","TX ISSUE",
AK557="Fiber AOF","TX ISSUE",
AK557="Projet OCM (HUAWEI)","TRAVAUX-HUAWEI",
AK557="Projet OCM (NOKIA)","TRAVAUX -NOKIA",
AK557="ACCESS-ISSUE","ACCESS-ISSUE",
AK557="Projet OCM (ZTE, NOKIA, autres projets)","TRAVAUX OCM",
AK557="No root CAuse","No root cause",
AK557="ODU HS","TX ISSUE",
AK557="IP &amp; VLAN","TX ISSUE",
AK557="Warehouse HUAWEI","SPARE-ISSUE",
AK557="SPARE-HS","SPARE-ISSUE",
AK557="Power Telco","RAN ISSUE",AK557="no impacts","no impacts"
),"")</f>
        <v>RAN ISSUE</v>
      </c>
      <c r="AK557" s="81" t="s">
        <v>5320</v>
      </c>
      <c r="AL557" s="56" t="str" cm="1">
        <f t="array" ref="AL557">IFERROR(_xlfn.IFS(
AK557="MPR ISSUE","ACTIVE",
AK557="BSS Hardware Issue","ACTIVE",
AK557="Sites strategiques, MLL, Pylone, etc.","PASSIVE",
AK557="AKTIVCO DEFAUT GE &amp; POWER Cabinet","PASSIVE",
AK557="AKTIVCO Coupure ENEO &amp; Baisse de tension","PASSIVE",
AK557="Coupure ENEO &amp; Baisse de tension","PASSIVE",
AK557="Defaut GE &amp; POWER Cabinet","PASSIVE",
AK557="Sharing","PASSIVE",
AK557="Sites strategiques &amp; DataCenter","PASSIVE",
AK557="Exclu","Exclu",
AK557="SAT","ACTIVE",
AK557="SPARE-ISSUE","SPARE-ISSUE",
AK557="Fiber CAmtel","ACTIVE",
AK557="Fiber AOF","ACTIVE",
AK557="Projet OCM (HUAWEI)","PLANNED WORKS",
AK557="Projet OCM (NOKIA)","PLANNED WORKS",
AK557="ACCESS-ISSUE","ACCESS-ISSUE",
AK557="Projet OCM (ZTE, NOKIA, autres projets)","PLANNED WORKS",
AK557="No root CAuse","No root cause",
AK557="ODU HS","ACTIVE",
AK557="IP &amp; VLAN","ACTIVE",
AK557="Warehouse HUAWEI","SPARE-ISSUE",
AK557="SPARE-HS","SPARE-ISSUE",
AK557="Power Telco","ACTIVE", AK557="no impacts","no impacts"
),"")</f>
        <v>ACTIVE</v>
      </c>
      <c r="AM557" s="108" t="s">
        <v>5983</v>
      </c>
      <c r="AN557" s="117" t="s">
        <v>2017</v>
      </c>
      <c r="AP557" s="23" t="s">
        <v>5537</v>
      </c>
      <c r="AQ557" s="23" t="s">
        <v>5537</v>
      </c>
      <c r="AR557" s="7"/>
      <c r="AS557" s="6"/>
      <c r="AT557" s="7"/>
      <c r="AU557" s="3" t="s">
        <v>5537</v>
      </c>
      <c r="AV557" s="24" t="s">
        <v>5537</v>
      </c>
      <c r="AW557" s="24" t="s">
        <v>5537</v>
      </c>
      <c r="AX557" s="24" t="s">
        <v>5537</v>
      </c>
      <c r="AY557" s="24" t="s">
        <v>5537</v>
      </c>
      <c r="AZ557" s="24" t="s">
        <v>5537</v>
      </c>
      <c r="BA557" s="24" t="s">
        <v>5537</v>
      </c>
      <c r="BB557" s="24" t="s">
        <v>5537</v>
      </c>
      <c r="BC557" s="24" t="s">
        <v>5537</v>
      </c>
      <c r="BD557" s="24" t="s">
        <v>5983</v>
      </c>
      <c r="BE557" s="24" t="s">
        <v>5537</v>
      </c>
      <c r="BF557" s="24" t="s">
        <v>5537</v>
      </c>
      <c r="BG557" s="24" t="s">
        <v>5537</v>
      </c>
      <c r="BH557" s="24" t="s">
        <v>5537</v>
      </c>
      <c r="BI557" s="9" t="s">
        <v>5537</v>
      </c>
      <c r="BJ557" s="14"/>
      <c r="BK557" s="14" t="s">
        <v>5537</v>
      </c>
      <c r="BL557" s="14" t="str">
        <f>_xlfn.XLOOKUP(B557,'[4]cell downs 18042026 17h'!$B:$B,'[4]cell downs 18042026 17h'!$B:$B,"")</f>
        <v/>
      </c>
      <c r="BM557" s="14" t="str">
        <f>_xlfn.XLOOKUP(B557,'[5]Cells Huawei 19042026 15h'!$B:$B,'[5]Cells Huawei 19042026 15h'!$B:$B,"")</f>
        <v/>
      </c>
      <c r="BN557" s="9" t="str">
        <f>_xlfn.XLOOKUP(B557,'[6]cells down 19042026 9H40'!$B:$B,'[6]cells down 19042026 9H40'!$B:$B,"")</f>
        <v/>
      </c>
      <c r="BO557" s="9" t="s">
        <v>5537</v>
      </c>
      <c r="BP557" s="9" t="s">
        <v>5537</v>
      </c>
    </row>
    <row r="558" spans="1:68" s="9" customFormat="1" x14ac:dyDescent="0.35">
      <c r="A558" s="1" t="s">
        <v>666</v>
      </c>
      <c r="B558" s="8" t="s">
        <v>667</v>
      </c>
      <c r="C558" s="3" t="str">
        <f>_xlfn.XLOOKUP(B558,'[1]daily break down'!$D:$D,'[1]daily break down'!$E:$E,"")</f>
        <v>EXTREME-NORD</v>
      </c>
      <c r="D558" s="1" t="s">
        <v>11</v>
      </c>
      <c r="E558" s="1" t="s">
        <v>12</v>
      </c>
      <c r="F558" s="3" t="s">
        <v>55</v>
      </c>
      <c r="G558" s="1" t="s">
        <v>185</v>
      </c>
      <c r="H558" s="39" t="str">
        <f>_xlfn.XLOOKUP(B558,[2]CALCULATION!$B:$B,[2]CALCULATION!$H:$H,"")</f>
        <v>Huawei</v>
      </c>
      <c r="I558" s="34">
        <v>0</v>
      </c>
      <c r="J558" s="34">
        <v>2.9267363518846689E-2</v>
      </c>
      <c r="K558" s="34">
        <v>1.9618586149135499E-2</v>
      </c>
      <c r="L558" s="34">
        <v>0</v>
      </c>
      <c r="M558" s="34">
        <v>1.4268062653916727E-3</v>
      </c>
      <c r="N558" s="34">
        <v>9.2635396780554324E-2</v>
      </c>
      <c r="O558" s="34">
        <v>0.43867158629466968</v>
      </c>
      <c r="P558" s="34">
        <v>0.99319984133914341</v>
      </c>
      <c r="Q558" s="34">
        <v>8.9175391586979543E-5</v>
      </c>
      <c r="R558" s="34">
        <v>0</v>
      </c>
      <c r="S558" s="109">
        <v>7.044855935371382E-3</v>
      </c>
      <c r="T558" s="109">
        <f>_xlfn.XLOOKUP(B558,'[3]Nur des jours'!$B:$B,'[3]Nur des jours'!$U:$U,"")</f>
        <v>0</v>
      </c>
      <c r="U558" s="109">
        <v>0.63073754469470622</v>
      </c>
      <c r="V558" s="109">
        <v>0</v>
      </c>
      <c r="W558" s="109">
        <v>0</v>
      </c>
      <c r="X558" s="109">
        <v>0.40913669660106211</v>
      </c>
      <c r="Y558" s="109">
        <v>0</v>
      </c>
      <c r="Z558" s="109">
        <v>0</v>
      </c>
      <c r="AA558" s="109">
        <v>0.4103138117700102</v>
      </c>
      <c r="AB558" s="109">
        <v>0</v>
      </c>
      <c r="AC558" s="109">
        <v>0</v>
      </c>
      <c r="AD558" s="109">
        <v>6.9223439449731555E-2</v>
      </c>
      <c r="AE558" s="109">
        <v>2.3239107047566866E-2</v>
      </c>
      <c r="AF558" s="109">
        <v>2.3239107047566866E-2</v>
      </c>
      <c r="AG558" s="57" t="str">
        <f>_xlfn.XLOOKUP(B558,[3]CALCULATION!$B:$B,[3]CALCULATION!$M:$M,"")</f>
        <v>Insecurity</v>
      </c>
      <c r="AH558" s="57"/>
      <c r="AI558" s="56" t="str" cm="1">
        <f t="array" ref="AI558">IFERROR(_xlfn.IFS(
AK558="MPR ISSUE","PDH",
AK558="BSS Hardware Issue","BSS",
AK558="Sites strategiques, MLL, Pylone, etc.","ENVTECH",
AK558="AKTIVCO DEFAUT GE &amp; POWER Cabinet","AKTIVCO",
AK558="AKTIVCO Coupure ENEO &amp; Baisse de tension","AKTIVCO GRID ONLY",
AK558="Coupure ENEO &amp; Baisse de tension","IHS GRID ONLY",
AK558="Defaut GE &amp; POWER Cabinet","IHS",
AK558="Sharing","Partners",
AK558="Sites strategiques &amp; DataCenter","SST &amp; DC",
AK558="Exclu","Exclu",
AK558="SAT","SAT",
AK558="SPARE-ISSUE","SPARE-ISSUE",
AK558="Fiber CAmtel","TRANS_FO_CAMTEL",
AK558="Fiber AOF","Fiber AOF",
AK558="Projet OCM (HUAWEI)","TRAVAUX-HUAWEI",
AK558="Projet OCM (NOKIA)","TRAVAUX-NOKIA",
AK558="ACCESS-ISSUE","ACCESS-ISSUE",
AK558="Projet OCM (ZTE, NOKIA, autres projets)","TRAVAUX OCM",
AK558="No root CAuse","No root cause",
AK558="ODU HS","PDH",
AK558="IP &amp; VLAN","PDH",
AK558="Warehouse HUAWEI","SPARE-ISSUE",
AK558="SPARE-HS","SPARE-ISSUE",
AK558="Power Telco","BSS",AK558="no impacts","no impacts"
),"")</f>
        <v>No root cause</v>
      </c>
      <c r="AJ558" s="56" t="str" cm="1">
        <f t="array" ref="AJ558">IFERROR(_xlfn.IFS(
AK558="MPR ISSUE","TX ISSUE",
AK558="BSS Hardware Issue","RAN ISSUE",
AK558="Sites strategiques, MLL, Pylone, etc.","ENVTECH",
AK558="AKTIVCO DEFAUT GE &amp; POWER Cabinet","POWER ISSUE",
AK558="AKTIVCO Coupure ENEO &amp; Baisse de tension","POWER ISSUE",
AK558="Coupure ENEO &amp; Baisse de tension","POWER ISSUE",
AK558="Defaut GE &amp; POWER Cabinet","POWER ISSUE",
AK558="Sharing","POWER ISSUE",
AK558="Sites strategiques &amp; DataCenter","POWER ISSUE",
AK558="Exclu","Exclu",
AK558="SAT","TX ISSUE",
AK558="SPARE-ISSUE","SPARE-ISSUE",
AK558="Fiber CAmtel","TX ISSUE",
AK558="Fiber AOF","TX ISSUE",
AK558="Projet OCM (HUAWEI)","TRAVAUX-HUAWEI",
AK558="Projet OCM (NOKIA)","TRAVAUX -NOKIA",
AK558="ACCESS-ISSUE","ACCESS-ISSUE",
AK558="Projet OCM (ZTE, NOKIA, autres projets)","TRAVAUX OCM",
AK558="No root CAuse","No root cause",
AK558="ODU HS","TX ISSUE",
AK558="IP &amp; VLAN","TX ISSUE",
AK558="Warehouse HUAWEI","SPARE-ISSUE",
AK558="SPARE-HS","SPARE-ISSUE",
AK558="Power Telco","RAN ISSUE",AK558="no impacts","no impacts"
),"")</f>
        <v>No root cause</v>
      </c>
      <c r="AK558" s="81" t="s">
        <v>5620</v>
      </c>
      <c r="AL558" s="56" t="str" cm="1">
        <f t="array" ref="AL558">IFERROR(_xlfn.IFS(
AK558="MPR ISSUE","ACTIVE",
AK558="BSS Hardware Issue","ACTIVE",
AK558="Sites strategiques, MLL, Pylone, etc.","PASSIVE",
AK558="AKTIVCO DEFAUT GE &amp; POWER Cabinet","PASSIVE",
AK558="AKTIVCO Coupure ENEO &amp; Baisse de tension","PASSIVE",
AK558="Coupure ENEO &amp; Baisse de tension","PASSIVE",
AK558="Defaut GE &amp; POWER Cabinet","PASSIVE",
AK558="Sharing","PASSIVE",
AK558="Sites strategiques &amp; DataCenter","PASSIVE",
AK558="Exclu","Exclu",
AK558="SAT","ACTIVE",
AK558="SPARE-ISSUE","SPARE-ISSUE",
AK558="Fiber CAmtel","ACTIVE",
AK558="Fiber AOF","ACTIVE",
AK558="Projet OCM (HUAWEI)","PLANNED WORKS",
AK558="Projet OCM (NOKIA)","PLANNED WORKS",
AK558="ACCESS-ISSUE","ACCESS-ISSUE",
AK558="Projet OCM (ZTE, NOKIA, autres projets)","PLANNED WORKS",
AK558="No root CAuse","No root cause",
AK558="ODU HS","ACTIVE",
AK558="IP &amp; VLAN","ACTIVE",
AK558="Warehouse HUAWEI","SPARE-ISSUE",
AK558="SPARE-HS","SPARE-ISSUE",
AK558="Power Telco","ACTIVE", AK558="no impacts","no impacts"
),"")</f>
        <v>No root cause</v>
      </c>
      <c r="AM558" s="108" t="s">
        <v>5537</v>
      </c>
      <c r="AN558" s="117" t="s">
        <v>667</v>
      </c>
      <c r="AP558" s="23" t="s">
        <v>5537</v>
      </c>
      <c r="AQ558" s="23" t="s">
        <v>5537</v>
      </c>
      <c r="AR558" s="7"/>
      <c r="AS558" s="6"/>
      <c r="AT558" s="7"/>
      <c r="AU558" s="3" t="s">
        <v>5537</v>
      </c>
      <c r="AV558" s="24" t="s">
        <v>5537</v>
      </c>
      <c r="AW558" s="24" t="s">
        <v>5537</v>
      </c>
      <c r="AX558" s="24" t="s">
        <v>5537</v>
      </c>
      <c r="AY558" s="24" t="s">
        <v>5537</v>
      </c>
      <c r="AZ558" s="24" t="s">
        <v>5537</v>
      </c>
      <c r="BA558" s="24" t="s">
        <v>5537</v>
      </c>
      <c r="BB558" s="24" t="s">
        <v>5537</v>
      </c>
      <c r="BC558" s="24" t="s">
        <v>5537</v>
      </c>
      <c r="BD558" s="24" t="s">
        <v>5537</v>
      </c>
      <c r="BE558" s="24" t="s">
        <v>5537</v>
      </c>
      <c r="BF558" s="24" t="s">
        <v>5537</v>
      </c>
      <c r="BG558" s="24" t="s">
        <v>5537</v>
      </c>
      <c r="BH558" s="24" t="s">
        <v>5537</v>
      </c>
      <c r="BI558" s="9" t="s">
        <v>5537</v>
      </c>
      <c r="BJ558" s="14"/>
      <c r="BK558" s="14" t="s">
        <v>5537</v>
      </c>
      <c r="BL558" s="14" t="str">
        <f>_xlfn.XLOOKUP(B558,'[4]cell downs 18042026 17h'!$B:$B,'[4]cell downs 18042026 17h'!$B:$B,"")</f>
        <v/>
      </c>
      <c r="BM558" s="14" t="str">
        <f>_xlfn.XLOOKUP(B558,'[5]Cells Huawei 19042026 15h'!$B:$B,'[5]Cells Huawei 19042026 15h'!$B:$B,"")</f>
        <v/>
      </c>
      <c r="BN558" s="9" t="str">
        <f>_xlfn.XLOOKUP(B558,'[6]cells down 19042026 9H40'!$B:$B,'[6]cells down 19042026 9H40'!$B:$B,"")</f>
        <v/>
      </c>
      <c r="BO558" s="9" t="s">
        <v>667</v>
      </c>
      <c r="BP558" s="9" t="s">
        <v>12</v>
      </c>
    </row>
    <row r="559" spans="1:68" s="9" customFormat="1" x14ac:dyDescent="0.35">
      <c r="A559" s="1" t="s">
        <v>1376</v>
      </c>
      <c r="B559" s="8" t="s">
        <v>1377</v>
      </c>
      <c r="C559" s="3" t="str">
        <f>_xlfn.XLOOKUP(B559,'[1]daily break down'!$D:$D,'[1]daily break down'!$E:$E,"")</f>
        <v>CENTRE</v>
      </c>
      <c r="D559" s="1" t="s">
        <v>11</v>
      </c>
      <c r="E559" s="1" t="s">
        <v>66</v>
      </c>
      <c r="F559" s="3" t="s">
        <v>37</v>
      </c>
      <c r="G559" s="1" t="s">
        <v>1378</v>
      </c>
      <c r="H559" s="40" t="str">
        <f>_xlfn.XLOOKUP(B559,[2]CALCULATION!$B:$B,[2]CALCULATION!$H:$H,"")</f>
        <v>NOKIA</v>
      </c>
      <c r="I559" s="34">
        <v>0.18662716608802224</v>
      </c>
      <c r="J559" s="34">
        <v>5.3511428404549172E-3</v>
      </c>
      <c r="K559" s="34">
        <v>1.7837142801515253E-3</v>
      </c>
      <c r="L559" s="34">
        <v>0.15281888021786791</v>
      </c>
      <c r="M559" s="34">
        <v>0.15496549659894135</v>
      </c>
      <c r="N559" s="34">
        <v>0</v>
      </c>
      <c r="O559" s="34">
        <v>3.2438264593580061E-2</v>
      </c>
      <c r="P559" s="34">
        <v>6.9161184258265923E-2</v>
      </c>
      <c r="Q559" s="34">
        <v>0.14437076467772586</v>
      </c>
      <c r="R559" s="34">
        <v>0.14249056091969994</v>
      </c>
      <c r="S559" s="109">
        <v>6.4079173917154314E-2</v>
      </c>
      <c r="T559" s="109">
        <f>_xlfn.XLOOKUP(B559,'[3]Nur des jours'!$B:$B,'[3]Nur des jours'!$U:$U,"")</f>
        <v>3.7637589679462282E-3</v>
      </c>
      <c r="U559" s="109">
        <v>7.1352700891280868E-4</v>
      </c>
      <c r="V559" s="109">
        <v>7.6879097645323902E-3</v>
      </c>
      <c r="W559" s="109">
        <v>3.7637589679462282E-3</v>
      </c>
      <c r="X559" s="109">
        <v>0.12152265232188404</v>
      </c>
      <c r="Y559" s="109">
        <v>0.32444924744249404</v>
      </c>
      <c r="Z559" s="109">
        <v>0.11633315552091626</v>
      </c>
      <c r="AA559" s="109">
        <v>6.2088129492881797E-2</v>
      </c>
      <c r="AB559" s="109">
        <v>0</v>
      </c>
      <c r="AC559" s="109">
        <v>1.4487888125527058E-2</v>
      </c>
      <c r="AD559" s="109">
        <v>5.9242570506123936E-2</v>
      </c>
      <c r="AE559" s="109">
        <v>2.1957283308508747E-2</v>
      </c>
      <c r="AF559" s="109">
        <v>2.1957283308508747E-2</v>
      </c>
      <c r="AG559" s="57" t="str">
        <f>_xlfn.XLOOKUP(B559,[3]CALCULATION!$B:$B,[3]CALCULATION!$M:$M,"")</f>
        <v>Operationnel</v>
      </c>
      <c r="AH559" s="57"/>
      <c r="AI559" s="56" t="str" cm="1">
        <f t="array" ref="AI559">IFERROR(_xlfn.IFS(
AK559="MPR ISSUE","PDH",
AK559="BSS Hardware Issue","BSS",
AK559="Sites strategiques, MLL, Pylone, etc.","ENVTECH",
AK559="AKTIVCO DEFAUT GE &amp; POWER Cabinet","AKTIVCO",
AK559="AKTIVCO Coupure ENEO &amp; Baisse de tension","AKTIVCO GRID ONLY",
AK559="Coupure ENEO &amp; Baisse de tension","IHS GRID ONLY",
AK559="Defaut GE &amp; POWER Cabinet","IHS",
AK559="Sharing","Partners",
AK559="Sites strategiques &amp; DataCenter","SST &amp; DC",
AK559="Exclu","Exclu",
AK559="SAT","SAT",
AK559="SPARE-ISSUE","SPARE-ISSUE",
AK559="Fiber CAmtel","TRANS_FO_CAMTEL",
AK559="Fiber AOF","Fiber AOF",
AK559="Projet OCM (HUAWEI)","TRAVAUX-HUAWEI",
AK559="Projet OCM (NOKIA)","TRAVAUX-NOKIA",
AK559="ACCESS-ISSUE","ACCESS-ISSUE",
AK559="Projet OCM (ZTE, NOKIA, autres projets)","TRAVAUX OCM",
AK559="No root CAuse","No root cause",
AK559="ODU HS","PDH",
AK559="IP &amp; VLAN","PDH",
AK559="Warehouse HUAWEI","SPARE-ISSUE",
AK559="SPARE-HS","SPARE-ISSUE",
AK559="Power Telco","BSS",AK559="no impacts","no impacts"
),"")</f>
        <v>No root cause</v>
      </c>
      <c r="AJ559" s="56" t="str" cm="1">
        <f t="array" ref="AJ559">IFERROR(_xlfn.IFS(
AK559="MPR ISSUE","TX ISSUE",
AK559="BSS Hardware Issue","RAN ISSUE",
AK559="Sites strategiques, MLL, Pylone, etc.","ENVTECH",
AK559="AKTIVCO DEFAUT GE &amp; POWER Cabinet","POWER ISSUE",
AK559="AKTIVCO Coupure ENEO &amp; Baisse de tension","POWER ISSUE",
AK559="Coupure ENEO &amp; Baisse de tension","POWER ISSUE",
AK559="Defaut GE &amp; POWER Cabinet","POWER ISSUE",
AK559="Sharing","POWER ISSUE",
AK559="Sites strategiques &amp; DataCenter","POWER ISSUE",
AK559="Exclu","Exclu",
AK559="SAT","TX ISSUE",
AK559="SPARE-ISSUE","SPARE-ISSUE",
AK559="Fiber CAmtel","TX ISSUE",
AK559="Fiber AOF","TX ISSUE",
AK559="Projet OCM (HUAWEI)","TRAVAUX-HUAWEI",
AK559="Projet OCM (NOKIA)","TRAVAUX -NOKIA",
AK559="ACCESS-ISSUE","ACCESS-ISSUE",
AK559="Projet OCM (ZTE, NOKIA, autres projets)","TRAVAUX OCM",
AK559="No root CAuse","No root cause",
AK559="ODU HS","TX ISSUE",
AK559="IP &amp; VLAN","TX ISSUE",
AK559="Warehouse HUAWEI","SPARE-ISSUE",
AK559="SPARE-HS","SPARE-ISSUE",
AK559="Power Telco","RAN ISSUE",AK559="no impacts","no impacts"
),"")</f>
        <v>No root cause</v>
      </c>
      <c r="AK559" s="81" t="s">
        <v>5620</v>
      </c>
      <c r="AL559" s="56" t="str" cm="1">
        <f t="array" ref="AL559">IFERROR(_xlfn.IFS(
AK559="MPR ISSUE","ACTIVE",
AK559="BSS Hardware Issue","ACTIVE",
AK559="Sites strategiques, MLL, Pylone, etc.","PASSIVE",
AK559="AKTIVCO DEFAUT GE &amp; POWER Cabinet","PASSIVE",
AK559="AKTIVCO Coupure ENEO &amp; Baisse de tension","PASSIVE",
AK559="Coupure ENEO &amp; Baisse de tension","PASSIVE",
AK559="Defaut GE &amp; POWER Cabinet","PASSIVE",
AK559="Sharing","PASSIVE",
AK559="Sites strategiques &amp; DataCenter","PASSIVE",
AK559="Exclu","Exclu",
AK559="SAT","ACTIVE",
AK559="SPARE-ISSUE","SPARE-ISSUE",
AK559="Fiber CAmtel","ACTIVE",
AK559="Fiber AOF","ACTIVE",
AK559="Projet OCM (HUAWEI)","PLANNED WORKS",
AK559="Projet OCM (NOKIA)","PLANNED WORKS",
AK559="ACCESS-ISSUE","ACCESS-ISSUE",
AK559="Projet OCM (ZTE, NOKIA, autres projets)","PLANNED WORKS",
AK559="No root CAuse","No root cause",
AK559="ODU HS","ACTIVE",
AK559="IP &amp; VLAN","ACTIVE",
AK559="Warehouse HUAWEI","SPARE-ISSUE",
AK559="SPARE-HS","SPARE-ISSUE",
AK559="Power Telco","ACTIVE", AK559="no impacts","no impacts"
),"")</f>
        <v>No root cause</v>
      </c>
      <c r="AM559" s="108" t="s">
        <v>5537</v>
      </c>
      <c r="AN559" s="117" t="s">
        <v>1377</v>
      </c>
      <c r="AP559" s="23" t="s">
        <v>5537</v>
      </c>
      <c r="AQ559" s="23" t="s">
        <v>5537</v>
      </c>
      <c r="AR559" s="7"/>
      <c r="AS559" s="6"/>
      <c r="AT559" s="7"/>
      <c r="AU559" s="3" t="s">
        <v>5537</v>
      </c>
      <c r="AV559" s="24" t="s">
        <v>5537</v>
      </c>
      <c r="AW559" s="24" t="s">
        <v>5537</v>
      </c>
      <c r="AX559" s="24" t="s">
        <v>5537</v>
      </c>
      <c r="AY559" s="24" t="s">
        <v>5537</v>
      </c>
      <c r="AZ559" s="24" t="s">
        <v>5537</v>
      </c>
      <c r="BA559" s="24" t="s">
        <v>5537</v>
      </c>
      <c r="BB559" s="24" t="s">
        <v>5537</v>
      </c>
      <c r="BC559" s="24" t="s">
        <v>5537</v>
      </c>
      <c r="BD559" s="24" t="s">
        <v>5537</v>
      </c>
      <c r="BE559" s="24" t="s">
        <v>5537</v>
      </c>
      <c r="BF559" s="24" t="s">
        <v>5537</v>
      </c>
      <c r="BG559" s="24" t="s">
        <v>5537</v>
      </c>
      <c r="BH559" s="24" t="s">
        <v>5537</v>
      </c>
      <c r="BI559" s="9" t="s">
        <v>5537</v>
      </c>
      <c r="BJ559" s="14"/>
      <c r="BK559" s="14" t="s">
        <v>5537</v>
      </c>
      <c r="BL559" s="14" t="str">
        <f>_xlfn.XLOOKUP(B559,'[4]cell downs 18042026 17h'!$B:$B,'[4]cell downs 18042026 17h'!$B:$B,"")</f>
        <v/>
      </c>
      <c r="BM559" s="14" t="str">
        <f>_xlfn.XLOOKUP(B559,'[5]Cells Huawei 19042026 15h'!$B:$B,'[5]Cells Huawei 19042026 15h'!$B:$B,"")</f>
        <v/>
      </c>
      <c r="BN559" s="9" t="str">
        <f>_xlfn.XLOOKUP(B559,'[6]cells down 19042026 9H40'!$B:$B,'[6]cells down 19042026 9H40'!$B:$B,"")</f>
        <v/>
      </c>
      <c r="BO559" s="9" t="s">
        <v>1377</v>
      </c>
      <c r="BP559" s="9" t="s">
        <v>318</v>
      </c>
    </row>
    <row r="560" spans="1:68" s="9" customFormat="1" x14ac:dyDescent="0.35">
      <c r="A560" s="1" t="s">
        <v>1183</v>
      </c>
      <c r="B560" s="8" t="s">
        <v>1184</v>
      </c>
      <c r="C560" s="3" t="str">
        <f>_xlfn.XLOOKUP(B560,'[1]daily break down'!$D:$D,'[1]daily break down'!$E:$E,"")</f>
        <v>OUEST</v>
      </c>
      <c r="D560" s="1" t="s">
        <v>11</v>
      </c>
      <c r="E560" s="1" t="s">
        <v>12</v>
      </c>
      <c r="F560" s="3" t="s">
        <v>102</v>
      </c>
      <c r="G560" s="1" t="s">
        <v>1183</v>
      </c>
      <c r="H560" s="40" t="str">
        <f>_xlfn.XLOOKUP(B560,[2]CALCULATION!$B:$B,[2]CALCULATION!$H:$H,"")</f>
        <v>NOKIA</v>
      </c>
      <c r="I560" s="34">
        <v>5.3505234952235873E-5</v>
      </c>
      <c r="J560" s="34">
        <v>1.7835078317469854E-5</v>
      </c>
      <c r="K560" s="34">
        <v>5.3505234952177976E-5</v>
      </c>
      <c r="L560" s="34">
        <v>3.5670156634823915E-5</v>
      </c>
      <c r="M560" s="34">
        <v>2.2554452118800019</v>
      </c>
      <c r="N560" s="34">
        <v>2.2614879306457926E-2</v>
      </c>
      <c r="O560" s="34">
        <v>3.5670156634766019E-5</v>
      </c>
      <c r="P560" s="34">
        <v>0</v>
      </c>
      <c r="Q560" s="34">
        <v>3.5670156634766019E-5</v>
      </c>
      <c r="R560" s="34">
        <v>3.5670156634766019E-5</v>
      </c>
      <c r="S560" s="109">
        <v>0</v>
      </c>
      <c r="T560" s="109">
        <f>_xlfn.XLOOKUP(B560,'[3]Nur des jours'!$B:$B,'[3]Nur des jours'!$U:$U,"")</f>
        <v>1.8548481450092805E-3</v>
      </c>
      <c r="U560" s="109">
        <v>1.7835078317469854E-5</v>
      </c>
      <c r="V560" s="109">
        <v>1.0701046990435595E-4</v>
      </c>
      <c r="W560" s="109">
        <v>1.8548481450092224E-3</v>
      </c>
      <c r="X560" s="109">
        <v>3.5670156634708122E-5</v>
      </c>
      <c r="Y560" s="109">
        <v>3.5670156634823915E-5</v>
      </c>
      <c r="Z560" s="109">
        <v>7.1340313269532038E-5</v>
      </c>
      <c r="AA560" s="109">
        <v>5.3505234952235873E-5</v>
      </c>
      <c r="AB560" s="109">
        <v>0</v>
      </c>
      <c r="AC560" s="109">
        <v>7.0690902405588923E-2</v>
      </c>
      <c r="AD560" s="109">
        <v>3.3469506410845021E-2</v>
      </c>
      <c r="AE560" s="109">
        <v>2.1366423824240258E-2</v>
      </c>
      <c r="AF560" s="109">
        <v>2.1366423824240258E-2</v>
      </c>
      <c r="AG560" s="57" t="str">
        <f>_xlfn.XLOOKUP(B560,[3]CALCULATION!$B:$B,[3]CALCULATION!$M:$M,"")</f>
        <v>Operationnel</v>
      </c>
      <c r="AH560" s="57"/>
      <c r="AI560" s="56" t="str" cm="1">
        <f t="array" ref="AI560">IFERROR(_xlfn.IFS(
AK560="MPR ISSUE","PDH",
AK560="BSS Hardware Issue","BSS",
AK560="Sites strategiques, MLL, Pylone, etc.","ENVTECH",
AK560="AKTIVCO DEFAUT GE &amp; POWER Cabinet","AKTIVCO",
AK560="AKTIVCO Coupure ENEO &amp; Baisse de tension","AKTIVCO GRID ONLY",
AK560="Coupure ENEO &amp; Baisse de tension","IHS GRID ONLY",
AK560="Defaut GE &amp; POWER Cabinet","IHS",
AK560="Sharing","Partners",
AK560="Sites strategiques &amp; DataCenter","SST &amp; DC",
AK560="Exclu","Exclu",
AK560="SAT","SAT",
AK560="SPARE-ISSUE","SPARE-ISSUE",
AK560="Fiber CAmtel","TRANS_FO_CAMTEL",
AK560="Fiber AOF","Fiber AOF",
AK560="Projet OCM (HUAWEI)","TRAVAUX-HUAWEI",
AK560="Projet OCM (NOKIA)","TRAVAUX-NOKIA",
AK560="ACCESS-ISSUE","ACCESS-ISSUE",
AK560="Projet OCM (ZTE, NOKIA, autres projets)","TRAVAUX OCM",
AK560="No root CAuse","No root cause",
AK560="ODU HS","PDH",
AK560="IP &amp; VLAN","PDH",
AK560="Warehouse HUAWEI","SPARE-ISSUE",
AK560="SPARE-HS","SPARE-ISSUE",
AK560="Power Telco","BSS",AK560="no impacts","no impacts"
),"")</f>
        <v>No root cause</v>
      </c>
      <c r="AJ560" s="56" t="str" cm="1">
        <f t="array" ref="AJ560">IFERROR(_xlfn.IFS(
AK560="MPR ISSUE","TX ISSUE",
AK560="BSS Hardware Issue","RAN ISSUE",
AK560="Sites strategiques, MLL, Pylone, etc.","ENVTECH",
AK560="AKTIVCO DEFAUT GE &amp; POWER Cabinet","POWER ISSUE",
AK560="AKTIVCO Coupure ENEO &amp; Baisse de tension","POWER ISSUE",
AK560="Coupure ENEO &amp; Baisse de tension","POWER ISSUE",
AK560="Defaut GE &amp; POWER Cabinet","POWER ISSUE",
AK560="Sharing","POWER ISSUE",
AK560="Sites strategiques &amp; DataCenter","POWER ISSUE",
AK560="Exclu","Exclu",
AK560="SAT","TX ISSUE",
AK560="SPARE-ISSUE","SPARE-ISSUE",
AK560="Fiber CAmtel","TX ISSUE",
AK560="Fiber AOF","TX ISSUE",
AK560="Projet OCM (HUAWEI)","TRAVAUX-HUAWEI",
AK560="Projet OCM (NOKIA)","TRAVAUX -NOKIA",
AK560="ACCESS-ISSUE","ACCESS-ISSUE",
AK560="Projet OCM (ZTE, NOKIA, autres projets)","TRAVAUX OCM",
AK560="No root CAuse","No root cause",
AK560="ODU HS","TX ISSUE",
AK560="IP &amp; VLAN","TX ISSUE",
AK560="Warehouse HUAWEI","SPARE-ISSUE",
AK560="SPARE-HS","SPARE-ISSUE",
AK560="Power Telco","RAN ISSUE",AK560="no impacts","no impacts"
),"")</f>
        <v>No root cause</v>
      </c>
      <c r="AK560" s="81" t="s">
        <v>5620</v>
      </c>
      <c r="AL560" s="56" t="str" cm="1">
        <f t="array" ref="AL560">IFERROR(_xlfn.IFS(
AK560="MPR ISSUE","ACTIVE",
AK560="BSS Hardware Issue","ACTIVE",
AK560="Sites strategiques, MLL, Pylone, etc.","PASSIVE",
AK560="AKTIVCO DEFAUT GE &amp; POWER Cabinet","PASSIVE",
AK560="AKTIVCO Coupure ENEO &amp; Baisse de tension","PASSIVE",
AK560="Coupure ENEO &amp; Baisse de tension","PASSIVE",
AK560="Defaut GE &amp; POWER Cabinet","PASSIVE",
AK560="Sharing","PASSIVE",
AK560="Sites strategiques &amp; DataCenter","PASSIVE",
AK560="Exclu","Exclu",
AK560="SAT","ACTIVE",
AK560="SPARE-ISSUE","SPARE-ISSUE",
AK560="Fiber CAmtel","ACTIVE",
AK560="Fiber AOF","ACTIVE",
AK560="Projet OCM (HUAWEI)","PLANNED WORKS",
AK560="Projet OCM (NOKIA)","PLANNED WORKS",
AK560="ACCESS-ISSUE","ACCESS-ISSUE",
AK560="Projet OCM (ZTE, NOKIA, autres projets)","PLANNED WORKS",
AK560="No root CAuse","No root cause",
AK560="ODU HS","ACTIVE",
AK560="IP &amp; VLAN","ACTIVE",
AK560="Warehouse HUAWEI","SPARE-ISSUE",
AK560="SPARE-HS","SPARE-ISSUE",
AK560="Power Telco","ACTIVE", AK560="no impacts","no impacts"
),"")</f>
        <v>No root cause</v>
      </c>
      <c r="AM560" s="108" t="s">
        <v>5537</v>
      </c>
      <c r="AN560" s="117" t="s">
        <v>1184</v>
      </c>
      <c r="AP560" s="23" t="s">
        <v>5537</v>
      </c>
      <c r="AQ560" s="23" t="s">
        <v>5537</v>
      </c>
      <c r="AR560" s="7"/>
      <c r="AS560" s="6"/>
      <c r="AT560" s="7"/>
      <c r="AU560" s="3" t="s">
        <v>5537</v>
      </c>
      <c r="AV560" s="24" t="s">
        <v>5537</v>
      </c>
      <c r="AW560" s="24" t="s">
        <v>5537</v>
      </c>
      <c r="AX560" s="24" t="s">
        <v>5537</v>
      </c>
      <c r="AY560" s="24" t="s">
        <v>5537</v>
      </c>
      <c r="AZ560" s="24" t="s">
        <v>5537</v>
      </c>
      <c r="BA560" s="24" t="s">
        <v>5537</v>
      </c>
      <c r="BB560" s="24" t="s">
        <v>5537</v>
      </c>
      <c r="BC560" s="24" t="s">
        <v>5537</v>
      </c>
      <c r="BD560" s="24" t="s">
        <v>5537</v>
      </c>
      <c r="BE560" s="24" t="s">
        <v>5537</v>
      </c>
      <c r="BF560" s="24" t="s">
        <v>5537</v>
      </c>
      <c r="BG560" s="24" t="s">
        <v>5537</v>
      </c>
      <c r="BH560" s="24" t="s">
        <v>5537</v>
      </c>
      <c r="BI560" s="9" t="s">
        <v>5537</v>
      </c>
      <c r="BJ560" s="14"/>
      <c r="BK560" s="14" t="s">
        <v>5537</v>
      </c>
      <c r="BL560" s="14" t="str">
        <f>_xlfn.XLOOKUP(B560,'[4]cell downs 18042026 17h'!$B:$B,'[4]cell downs 18042026 17h'!$B:$B,"")</f>
        <v/>
      </c>
      <c r="BM560" s="14" t="str">
        <f>_xlfn.XLOOKUP(B560,'[5]Cells Huawei 19042026 15h'!$B:$B,'[5]Cells Huawei 19042026 15h'!$B:$B,"")</f>
        <v/>
      </c>
      <c r="BN560" s="9" t="str">
        <f>_xlfn.XLOOKUP(B560,'[6]cells down 19042026 9H40'!$B:$B,'[6]cells down 19042026 9H40'!$B:$B,"")</f>
        <v/>
      </c>
      <c r="BO560" s="9" t="s">
        <v>1184</v>
      </c>
      <c r="BP560" s="9" t="s">
        <v>12</v>
      </c>
    </row>
    <row r="561" spans="1:68" s="9" customFormat="1" ht="18.5" customHeight="1" x14ac:dyDescent="0.35">
      <c r="A561" s="1" t="s">
        <v>480</v>
      </c>
      <c r="B561" s="8" t="s">
        <v>481</v>
      </c>
      <c r="C561" s="3" t="str">
        <f>_xlfn.XLOOKUP(B561,'[1]daily break down'!$D:$D,'[1]daily break down'!$E:$E,"")</f>
        <v>SUD-OUEST</v>
      </c>
      <c r="D561" s="1" t="s">
        <v>11</v>
      </c>
      <c r="E561" s="1" t="s">
        <v>12</v>
      </c>
      <c r="F561" s="3" t="s">
        <v>13</v>
      </c>
      <c r="G561" s="1" t="s">
        <v>106</v>
      </c>
      <c r="H561" s="39" t="str">
        <f>_xlfn.XLOOKUP(B561,[2]CALCULATION!$B:$B,[2]CALCULATION!$H:$H,"")</f>
        <v>Huawei</v>
      </c>
      <c r="I561" s="34">
        <v>0</v>
      </c>
      <c r="J561" s="34">
        <v>0</v>
      </c>
      <c r="K561" s="34">
        <v>0</v>
      </c>
      <c r="L561" s="34">
        <v>0.66587264897997633</v>
      </c>
      <c r="M561" s="34">
        <v>0</v>
      </c>
      <c r="N561" s="34">
        <v>0</v>
      </c>
      <c r="O561" s="34">
        <v>6.2957826460407554E-3</v>
      </c>
      <c r="P561" s="34">
        <v>0</v>
      </c>
      <c r="Q561" s="34">
        <v>1.6051570485656321E-3</v>
      </c>
      <c r="R561" s="34">
        <v>0</v>
      </c>
      <c r="S561" s="109">
        <v>7.2000211167327285E-2</v>
      </c>
      <c r="T561" s="109">
        <f>_xlfn.XLOOKUP(B561,'[3]Nur des jours'!$B:$B,'[3]Nur des jours'!$U:$U,"")</f>
        <v>0</v>
      </c>
      <c r="U561" s="109">
        <v>5.7268436477158263E-2</v>
      </c>
      <c r="V561" s="109">
        <v>0</v>
      </c>
      <c r="W561" s="109">
        <v>0</v>
      </c>
      <c r="X561" s="109">
        <v>0</v>
      </c>
      <c r="Y561" s="109">
        <v>0.13677721561610923</v>
      </c>
      <c r="Z561" s="109">
        <v>0</v>
      </c>
      <c r="AA561" s="109">
        <v>0.23005467521608983</v>
      </c>
      <c r="AB561" s="109">
        <v>0</v>
      </c>
      <c r="AC561" s="109">
        <v>2.4354639521360147E-2</v>
      </c>
      <c r="AD561" s="109">
        <v>5.073552162278868E-2</v>
      </c>
      <c r="AE561" s="109">
        <v>2.0510340065005295E-2</v>
      </c>
      <c r="AF561" s="109">
        <v>2.0510340065005295E-2</v>
      </c>
      <c r="AG561" s="57" t="str">
        <f>_xlfn.XLOOKUP(B561,[3]CALCULATION!$B:$B,[3]CALCULATION!$M:$M,"")</f>
        <v>Operationnel</v>
      </c>
      <c r="AH561" s="57"/>
      <c r="AI561" s="56" t="str" cm="1">
        <f t="array" ref="AI561">IFERROR(_xlfn.IFS(
AK561="MPR ISSUE","PDH",
AK561="BSS Hardware Issue","BSS",
AK561="Sites strategiques, MLL, Pylone, etc.","ENVTECH",
AK561="AKTIVCO DEFAUT GE &amp; POWER Cabinet","AKTIVCO",
AK561="AKTIVCO Coupure ENEO &amp; Baisse de tension","AKTIVCO GRID ONLY",
AK561="Coupure ENEO &amp; Baisse de tension","IHS GRID ONLY",
AK561="Defaut GE &amp; POWER Cabinet","IHS",
AK561="Sharing","Partners",
AK561="Sites strategiques &amp; DataCenter","SST &amp; DC",
AK561="Exclu","Exclu",
AK561="SAT","SAT",
AK561="SPARE-ISSUE","SPARE-ISSUE",
AK561="Fiber CAmtel","TRANS_FO_CAMTEL",
AK561="Fiber AOF","Fiber AOF",
AK561="Projet OCM (HUAWEI)","TRAVAUX-HUAWEI",
AK561="Projet OCM (NOKIA)","TRAVAUX-NOKIA",
AK561="ACCESS-ISSUE","ACCESS-ISSUE",
AK561="Projet OCM (ZTE, NOKIA, autres projets)","TRAVAUX OCM",
AK561="No root CAuse","No root cause",
AK561="ODU HS","PDH",
AK561="IP &amp; VLAN","PDH",
AK561="Warehouse HUAWEI","SPARE-ISSUE",
AK561="SPARE-HS","SPARE-ISSUE",
AK561="Power Telco","BSS",AK561="no impacts","no impacts"
),"")</f>
        <v>No root cause</v>
      </c>
      <c r="AJ561" s="56" t="str" cm="1">
        <f t="array" ref="AJ561">IFERROR(_xlfn.IFS(
AK561="MPR ISSUE","TX ISSUE",
AK561="BSS Hardware Issue","RAN ISSUE",
AK561="Sites strategiques, MLL, Pylone, etc.","ENVTECH",
AK561="AKTIVCO DEFAUT GE &amp; POWER Cabinet","POWER ISSUE",
AK561="AKTIVCO Coupure ENEO &amp; Baisse de tension","POWER ISSUE",
AK561="Coupure ENEO &amp; Baisse de tension","POWER ISSUE",
AK561="Defaut GE &amp; POWER Cabinet","POWER ISSUE",
AK561="Sharing","POWER ISSUE",
AK561="Sites strategiques &amp; DataCenter","POWER ISSUE",
AK561="Exclu","Exclu",
AK561="SAT","TX ISSUE",
AK561="SPARE-ISSUE","SPARE-ISSUE",
AK561="Fiber CAmtel","TX ISSUE",
AK561="Fiber AOF","TX ISSUE",
AK561="Projet OCM (HUAWEI)","TRAVAUX-HUAWEI",
AK561="Projet OCM (NOKIA)","TRAVAUX -NOKIA",
AK561="ACCESS-ISSUE","ACCESS-ISSUE",
AK561="Projet OCM (ZTE, NOKIA, autres projets)","TRAVAUX OCM",
AK561="No root CAuse","No root cause",
AK561="ODU HS","TX ISSUE",
AK561="IP &amp; VLAN","TX ISSUE",
AK561="Warehouse HUAWEI","SPARE-ISSUE",
AK561="SPARE-HS","SPARE-ISSUE",
AK561="Power Telco","RAN ISSUE",AK561="no impacts","no impacts"
),"")</f>
        <v>No root cause</v>
      </c>
      <c r="AK561" s="81" t="s">
        <v>5620</v>
      </c>
      <c r="AL561" s="56" t="str" cm="1">
        <f t="array" ref="AL561">IFERROR(_xlfn.IFS(
AK561="MPR ISSUE","ACTIVE",
AK561="BSS Hardware Issue","ACTIVE",
AK561="Sites strategiques, MLL, Pylone, etc.","PASSIVE",
AK561="AKTIVCO DEFAUT GE &amp; POWER Cabinet","PASSIVE",
AK561="AKTIVCO Coupure ENEO &amp; Baisse de tension","PASSIVE",
AK561="Coupure ENEO &amp; Baisse de tension","PASSIVE",
AK561="Defaut GE &amp; POWER Cabinet","PASSIVE",
AK561="Sharing","PASSIVE",
AK561="Sites strategiques &amp; DataCenter","PASSIVE",
AK561="Exclu","Exclu",
AK561="SAT","ACTIVE",
AK561="SPARE-ISSUE","SPARE-ISSUE",
AK561="Fiber CAmtel","ACTIVE",
AK561="Fiber AOF","ACTIVE",
AK561="Projet OCM (HUAWEI)","PLANNED WORKS",
AK561="Projet OCM (NOKIA)","PLANNED WORKS",
AK561="ACCESS-ISSUE","ACCESS-ISSUE",
AK561="Projet OCM (ZTE, NOKIA, autres projets)","PLANNED WORKS",
AK561="No root CAuse","No root cause",
AK561="ODU HS","ACTIVE",
AK561="IP &amp; VLAN","ACTIVE",
AK561="Warehouse HUAWEI","SPARE-ISSUE",
AK561="SPARE-HS","SPARE-ISSUE",
AK561="Power Telco","ACTIVE", AK561="no impacts","no impacts"
),"")</f>
        <v>No root cause</v>
      </c>
      <c r="AM561" s="108" t="s">
        <v>5537</v>
      </c>
      <c r="AN561" s="117" t="s">
        <v>481</v>
      </c>
      <c r="AP561" s="23" t="s">
        <v>5537</v>
      </c>
      <c r="AQ561" s="23" t="s">
        <v>5537</v>
      </c>
      <c r="AR561" s="7"/>
      <c r="AS561" s="6"/>
      <c r="AT561" s="7"/>
      <c r="AU561" s="3" t="s">
        <v>5537</v>
      </c>
      <c r="AV561" s="24" t="s">
        <v>5537</v>
      </c>
      <c r="AW561" s="24" t="s">
        <v>5537</v>
      </c>
      <c r="AX561" s="24" t="s">
        <v>5537</v>
      </c>
      <c r="AY561" s="24" t="s">
        <v>5537</v>
      </c>
      <c r="AZ561" s="24" t="s">
        <v>5537</v>
      </c>
      <c r="BA561" s="24" t="s">
        <v>5537</v>
      </c>
      <c r="BB561" s="24" t="s">
        <v>5537</v>
      </c>
      <c r="BC561" s="24" t="s">
        <v>5537</v>
      </c>
      <c r="BD561" s="24" t="s">
        <v>5537</v>
      </c>
      <c r="BE561" s="24" t="s">
        <v>5537</v>
      </c>
      <c r="BF561" s="24" t="s">
        <v>5537</v>
      </c>
      <c r="BG561" s="24" t="s">
        <v>5537</v>
      </c>
      <c r="BH561" s="24" t="s">
        <v>5537</v>
      </c>
      <c r="BI561" s="9" t="s">
        <v>5537</v>
      </c>
      <c r="BJ561" s="14"/>
      <c r="BK561" s="14" t="s">
        <v>5537</v>
      </c>
      <c r="BL561" s="14" t="str">
        <f>_xlfn.XLOOKUP(B561,'[4]cell downs 18042026 17h'!$B:$B,'[4]cell downs 18042026 17h'!$B:$B,"")</f>
        <v/>
      </c>
      <c r="BM561" s="14" t="str">
        <f>_xlfn.XLOOKUP(B561,'[5]Cells Huawei 19042026 15h'!$B:$B,'[5]Cells Huawei 19042026 15h'!$B:$B,"")</f>
        <v/>
      </c>
      <c r="BN561" s="9" t="str">
        <f>_xlfn.XLOOKUP(B561,'[6]cells down 19042026 9H40'!$B:$B,'[6]cells down 19042026 9H40'!$B:$B,"")</f>
        <v/>
      </c>
      <c r="BO561" s="9" t="s">
        <v>481</v>
      </c>
      <c r="BP561" s="9" t="s">
        <v>594</v>
      </c>
    </row>
    <row r="562" spans="1:68" s="9" customFormat="1" x14ac:dyDescent="0.35">
      <c r="A562" s="1" t="s">
        <v>405</v>
      </c>
      <c r="B562" s="8" t="s">
        <v>406</v>
      </c>
      <c r="C562" s="3" t="str">
        <f>_xlfn.XLOOKUP(B562,'[1]daily break down'!$D:$D,'[1]daily break down'!$E:$E,"")</f>
        <v>SUD-OUEST</v>
      </c>
      <c r="D562" s="1" t="s">
        <v>11</v>
      </c>
      <c r="E562" s="1" t="s">
        <v>12</v>
      </c>
      <c r="F562" s="3" t="s">
        <v>13</v>
      </c>
      <c r="G562" s="1" t="s">
        <v>106</v>
      </c>
      <c r="H562" s="39" t="str">
        <f>_xlfn.XLOOKUP(B562,[2]CALCULATION!$B:$B,[2]CALCULATION!$H:$H,"")</f>
        <v>Huawei</v>
      </c>
      <c r="I562" s="34">
        <v>0</v>
      </c>
      <c r="J562" s="34">
        <v>0</v>
      </c>
      <c r="K562" s="34">
        <v>0</v>
      </c>
      <c r="L562" s="34">
        <v>0</v>
      </c>
      <c r="M562" s="34">
        <v>0</v>
      </c>
      <c r="N562" s="34">
        <v>0</v>
      </c>
      <c r="O562" s="34">
        <v>5.7964004531536693E-3</v>
      </c>
      <c r="P562" s="34">
        <v>0</v>
      </c>
      <c r="Q562" s="34">
        <v>1.159280090630734E-3</v>
      </c>
      <c r="R562" s="34">
        <v>7.6512485981628442E-3</v>
      </c>
      <c r="S562" s="109">
        <v>0</v>
      </c>
      <c r="T562" s="109">
        <f>_xlfn.XLOOKUP(B562,'[3]Nur des jours'!$B:$B,'[3]Nur des jours'!$U:$U,"")</f>
        <v>0</v>
      </c>
      <c r="U562" s="109">
        <v>0</v>
      </c>
      <c r="V562" s="109">
        <v>0</v>
      </c>
      <c r="W562" s="109">
        <v>0</v>
      </c>
      <c r="X562" s="109">
        <v>0</v>
      </c>
      <c r="Y562" s="109">
        <v>0.13733010304394846</v>
      </c>
      <c r="Z562" s="109">
        <v>0</v>
      </c>
      <c r="AA562" s="109">
        <v>0</v>
      </c>
      <c r="AB562" s="109">
        <v>0</v>
      </c>
      <c r="AC562" s="109">
        <v>2.560359539425041E-2</v>
      </c>
      <c r="AD562" s="109">
        <v>5.0204259616267323E-2</v>
      </c>
      <c r="AE562" s="109">
        <v>2.0510340065005291E-2</v>
      </c>
      <c r="AF562" s="109">
        <v>2.0510340065005291E-2</v>
      </c>
      <c r="AG562" s="57" t="str">
        <f>_xlfn.XLOOKUP(B562,[3]CALCULATION!$B:$B,[3]CALCULATION!$M:$M,"")</f>
        <v>Operationnel</v>
      </c>
      <c r="AH562" s="57"/>
      <c r="AI562" s="56" t="str" cm="1">
        <f t="array" ref="AI562">IFERROR(_xlfn.IFS(
AK562="MPR ISSUE","PDH",
AK562="BSS Hardware Issue","BSS",
AK562="Sites strategiques, MLL, Pylone, etc.","ENVTECH",
AK562="AKTIVCO DEFAUT GE &amp; POWER Cabinet","AKTIVCO",
AK562="AKTIVCO Coupure ENEO &amp; Baisse de tension","AKTIVCO GRID ONLY",
AK562="Coupure ENEO &amp; Baisse de tension","IHS GRID ONLY",
AK562="Defaut GE &amp; POWER Cabinet","IHS",
AK562="Sharing","Partners",
AK562="Sites strategiques &amp; DataCenter","SST &amp; DC",
AK562="Exclu","Exclu",
AK562="SAT","SAT",
AK562="SPARE-ISSUE","SPARE-ISSUE",
AK562="Fiber CAmtel","TRANS_FO_CAMTEL",
AK562="Fiber AOF","Fiber AOF",
AK562="Projet OCM (HUAWEI)","TRAVAUX-HUAWEI",
AK562="Projet OCM (NOKIA)","TRAVAUX-NOKIA",
AK562="ACCESS-ISSUE","ACCESS-ISSUE",
AK562="Projet OCM (ZTE, NOKIA, autres projets)","TRAVAUX OCM",
AK562="No root CAuse","No root cause",
AK562="ODU HS","PDH",
AK562="IP &amp; VLAN","PDH",
AK562="Warehouse HUAWEI","SPARE-ISSUE",
AK562="SPARE-HS","SPARE-ISSUE",
AK562="Power Telco","BSS",AK562="no impacts","no impacts"
),"")</f>
        <v>No root cause</v>
      </c>
      <c r="AJ562" s="56" t="str" cm="1">
        <f t="array" ref="AJ562">IFERROR(_xlfn.IFS(
AK562="MPR ISSUE","TX ISSUE",
AK562="BSS Hardware Issue","RAN ISSUE",
AK562="Sites strategiques, MLL, Pylone, etc.","ENVTECH",
AK562="AKTIVCO DEFAUT GE &amp; POWER Cabinet","POWER ISSUE",
AK562="AKTIVCO Coupure ENEO &amp; Baisse de tension","POWER ISSUE",
AK562="Coupure ENEO &amp; Baisse de tension","POWER ISSUE",
AK562="Defaut GE &amp; POWER Cabinet","POWER ISSUE",
AK562="Sharing","POWER ISSUE",
AK562="Sites strategiques &amp; DataCenter","POWER ISSUE",
AK562="Exclu","Exclu",
AK562="SAT","TX ISSUE",
AK562="SPARE-ISSUE","SPARE-ISSUE",
AK562="Fiber CAmtel","TX ISSUE",
AK562="Fiber AOF","TX ISSUE",
AK562="Projet OCM (HUAWEI)","TRAVAUX-HUAWEI",
AK562="Projet OCM (NOKIA)","TRAVAUX -NOKIA",
AK562="ACCESS-ISSUE","ACCESS-ISSUE",
AK562="Projet OCM (ZTE, NOKIA, autres projets)","TRAVAUX OCM",
AK562="No root CAuse","No root cause",
AK562="ODU HS","TX ISSUE",
AK562="IP &amp; VLAN","TX ISSUE",
AK562="Warehouse HUAWEI","SPARE-ISSUE",
AK562="SPARE-HS","SPARE-ISSUE",
AK562="Power Telco","RAN ISSUE",AK562="no impacts","no impacts"
),"")</f>
        <v>No root cause</v>
      </c>
      <c r="AK562" s="81" t="s">
        <v>5620</v>
      </c>
      <c r="AL562" s="56" t="str" cm="1">
        <f t="array" ref="AL562">IFERROR(_xlfn.IFS(
AK562="MPR ISSUE","ACTIVE",
AK562="BSS Hardware Issue","ACTIVE",
AK562="Sites strategiques, MLL, Pylone, etc.","PASSIVE",
AK562="AKTIVCO DEFAUT GE &amp; POWER Cabinet","PASSIVE",
AK562="AKTIVCO Coupure ENEO &amp; Baisse de tension","PASSIVE",
AK562="Coupure ENEO &amp; Baisse de tension","PASSIVE",
AK562="Defaut GE &amp; POWER Cabinet","PASSIVE",
AK562="Sharing","PASSIVE",
AK562="Sites strategiques &amp; DataCenter","PASSIVE",
AK562="Exclu","Exclu",
AK562="SAT","ACTIVE",
AK562="SPARE-ISSUE","SPARE-ISSUE",
AK562="Fiber CAmtel","ACTIVE",
AK562="Fiber AOF","ACTIVE",
AK562="Projet OCM (HUAWEI)","PLANNED WORKS",
AK562="Projet OCM (NOKIA)","PLANNED WORKS",
AK562="ACCESS-ISSUE","ACCESS-ISSUE",
AK562="Projet OCM (ZTE, NOKIA, autres projets)","PLANNED WORKS",
AK562="No root CAuse","No root cause",
AK562="ODU HS","ACTIVE",
AK562="IP &amp; VLAN","ACTIVE",
AK562="Warehouse HUAWEI","SPARE-ISSUE",
AK562="SPARE-HS","SPARE-ISSUE",
AK562="Power Telco","ACTIVE", AK562="no impacts","no impacts"
),"")</f>
        <v>No root cause</v>
      </c>
      <c r="AM562" s="108" t="s">
        <v>5537</v>
      </c>
      <c r="AN562" s="117" t="s">
        <v>406</v>
      </c>
      <c r="AP562" s="23" t="s">
        <v>5537</v>
      </c>
      <c r="AQ562" s="23" t="s">
        <v>5537</v>
      </c>
      <c r="AR562" s="7"/>
      <c r="AS562" s="6"/>
      <c r="AT562" s="7"/>
      <c r="AU562" s="3" t="s">
        <v>5537</v>
      </c>
      <c r="AV562" s="24" t="s">
        <v>5537</v>
      </c>
      <c r="AW562" s="24" t="s">
        <v>5537</v>
      </c>
      <c r="AX562" s="24" t="s">
        <v>5537</v>
      </c>
      <c r="AY562" s="24" t="s">
        <v>5537</v>
      </c>
      <c r="AZ562" s="24" t="s">
        <v>5537</v>
      </c>
      <c r="BA562" s="24" t="s">
        <v>5537</v>
      </c>
      <c r="BB562" s="24" t="s">
        <v>5537</v>
      </c>
      <c r="BC562" s="24" t="s">
        <v>5537</v>
      </c>
      <c r="BD562" s="24" t="s">
        <v>5537</v>
      </c>
      <c r="BE562" s="24" t="s">
        <v>5537</v>
      </c>
      <c r="BF562" s="24" t="s">
        <v>5537</v>
      </c>
      <c r="BG562" s="24" t="s">
        <v>5537</v>
      </c>
      <c r="BH562" s="24" t="s">
        <v>5537</v>
      </c>
      <c r="BI562" s="9" t="s">
        <v>5537</v>
      </c>
      <c r="BJ562" s="14"/>
      <c r="BK562" s="14" t="s">
        <v>5537</v>
      </c>
      <c r="BL562" s="14" t="str">
        <f>_xlfn.XLOOKUP(B562,'[4]cell downs 18042026 17h'!$B:$B,'[4]cell downs 18042026 17h'!$B:$B,"")</f>
        <v/>
      </c>
      <c r="BM562" s="14" t="str">
        <f>_xlfn.XLOOKUP(B562,'[5]Cells Huawei 19042026 15h'!$B:$B,'[5]Cells Huawei 19042026 15h'!$B:$B,"")</f>
        <v/>
      </c>
      <c r="BN562" s="9" t="str">
        <f>_xlfn.XLOOKUP(B562,'[6]cells down 19042026 9H40'!$B:$B,'[6]cells down 19042026 9H40'!$B:$B,"")</f>
        <v/>
      </c>
      <c r="BO562" s="9" t="s">
        <v>406</v>
      </c>
      <c r="BP562" s="9" t="s">
        <v>66</v>
      </c>
    </row>
    <row r="563" spans="1:68" s="9" customFormat="1" x14ac:dyDescent="0.35">
      <c r="A563" s="1" t="s">
        <v>1435</v>
      </c>
      <c r="B563" s="8" t="s">
        <v>1436</v>
      </c>
      <c r="C563" s="3" t="str">
        <f>_xlfn.XLOOKUP(B563,'[1]daily break down'!$D:$D,'[1]daily break down'!$E:$E,"")</f>
        <v>CENTRE</v>
      </c>
      <c r="D563" s="1" t="s">
        <v>11</v>
      </c>
      <c r="E563" s="1" t="s">
        <v>154</v>
      </c>
      <c r="F563" s="3" t="s">
        <v>226</v>
      </c>
      <c r="G563" s="1" t="s">
        <v>533</v>
      </c>
      <c r="H563" s="40" t="str">
        <f>_xlfn.XLOOKUP(B563,[2]CALCULATION!$B:$B,[2]CALCULATION!$H:$H,"")</f>
        <v>NOKIA</v>
      </c>
      <c r="I563" s="34">
        <v>0</v>
      </c>
      <c r="J563" s="34">
        <v>0</v>
      </c>
      <c r="K563" s="34">
        <v>0</v>
      </c>
      <c r="L563" s="34">
        <v>7.419392580036697E-3</v>
      </c>
      <c r="M563" s="34">
        <v>0.7661236242020586</v>
      </c>
      <c r="N563" s="34">
        <v>0</v>
      </c>
      <c r="O563" s="34">
        <v>0</v>
      </c>
      <c r="P563" s="34">
        <v>0.21732042929746911</v>
      </c>
      <c r="Q563" s="34">
        <v>0.9066818764214557</v>
      </c>
      <c r="R563" s="34">
        <v>0</v>
      </c>
      <c r="S563" s="109">
        <v>0.69258959629943539</v>
      </c>
      <c r="T563" s="109">
        <f>_xlfn.XLOOKUP(B563,'[3]Nur des jours'!$B:$B,'[3]Nur des jours'!$U:$U,"")</f>
        <v>0</v>
      </c>
      <c r="U563" s="109">
        <v>0</v>
      </c>
      <c r="V563" s="109">
        <v>0</v>
      </c>
      <c r="W563" s="109">
        <v>0</v>
      </c>
      <c r="X563" s="109">
        <v>0</v>
      </c>
      <c r="Y563" s="109">
        <v>1.6051570485656318E-3</v>
      </c>
      <c r="Z563" s="109">
        <v>0</v>
      </c>
      <c r="AA563" s="109">
        <v>0</v>
      </c>
      <c r="AB563" s="109">
        <v>0</v>
      </c>
      <c r="AC563" s="109">
        <v>0.13963326658913147</v>
      </c>
      <c r="AD563" s="109">
        <v>0</v>
      </c>
      <c r="AE563" s="109">
        <v>1.993961755884862E-2</v>
      </c>
      <c r="AF563" s="109">
        <v>1.993961755884862E-2</v>
      </c>
      <c r="AG563" s="57" t="str">
        <f>_xlfn.XLOOKUP(B563,[3]CALCULATION!$B:$B,[3]CALCULATION!$M:$M,"")</f>
        <v>Operationnel</v>
      </c>
      <c r="AH563" s="57"/>
      <c r="AI563" s="56" t="str" cm="1">
        <f t="array" ref="AI563">IFERROR(_xlfn.IFS(
AK563="MPR ISSUE","PDH",
AK563="BSS Hardware Issue","BSS",
AK563="Sites strategiques, MLL, Pylone, etc.","ENVTECH",
AK563="AKTIVCO DEFAUT GE &amp; POWER Cabinet","AKTIVCO",
AK563="AKTIVCO Coupure ENEO &amp; Baisse de tension","AKTIVCO GRID ONLY",
AK563="Coupure ENEO &amp; Baisse de tension","IHS GRID ONLY",
AK563="Defaut GE &amp; POWER Cabinet","IHS",
AK563="Sharing","Partners",
AK563="Sites strategiques &amp; DataCenter","SST &amp; DC",
AK563="Exclu","Exclu",
AK563="SAT","SAT",
AK563="SPARE-ISSUE","SPARE-ISSUE",
AK563="Fiber CAmtel","TRANS_FO_CAMTEL",
AK563="Fiber AOF","Fiber AOF",
AK563="Projet OCM (HUAWEI)","TRAVAUX-HUAWEI",
AK563="Projet OCM (NOKIA)","TRAVAUX-NOKIA",
AK563="ACCESS-ISSUE","ACCESS-ISSUE",
AK563="Projet OCM (ZTE, NOKIA, autres projets)","TRAVAUX OCM",
AK563="No root CAuse","No root cause",
AK563="ODU HS","PDH",
AK563="IP &amp; VLAN","PDH",
AK563="Warehouse HUAWEI","SPARE-ISSUE",
AK563="SPARE-HS","SPARE-ISSUE",
AK563="Power Telco","BSS",AK563="no impacts","no impacts"
),"")</f>
        <v>No root cause</v>
      </c>
      <c r="AJ563" s="56" t="str" cm="1">
        <f t="array" ref="AJ563">IFERROR(_xlfn.IFS(
AK563="MPR ISSUE","TX ISSUE",
AK563="BSS Hardware Issue","RAN ISSUE",
AK563="Sites strategiques, MLL, Pylone, etc.","ENVTECH",
AK563="AKTIVCO DEFAUT GE &amp; POWER Cabinet","POWER ISSUE",
AK563="AKTIVCO Coupure ENEO &amp; Baisse de tension","POWER ISSUE",
AK563="Coupure ENEO &amp; Baisse de tension","POWER ISSUE",
AK563="Defaut GE &amp; POWER Cabinet","POWER ISSUE",
AK563="Sharing","POWER ISSUE",
AK563="Sites strategiques &amp; DataCenter","POWER ISSUE",
AK563="Exclu","Exclu",
AK563="SAT","TX ISSUE",
AK563="SPARE-ISSUE","SPARE-ISSUE",
AK563="Fiber CAmtel","TX ISSUE",
AK563="Fiber AOF","TX ISSUE",
AK563="Projet OCM (HUAWEI)","TRAVAUX-HUAWEI",
AK563="Projet OCM (NOKIA)","TRAVAUX -NOKIA",
AK563="ACCESS-ISSUE","ACCESS-ISSUE",
AK563="Projet OCM (ZTE, NOKIA, autres projets)","TRAVAUX OCM",
AK563="No root CAuse","No root cause",
AK563="ODU HS","TX ISSUE",
AK563="IP &amp; VLAN","TX ISSUE",
AK563="Warehouse HUAWEI","SPARE-ISSUE",
AK563="SPARE-HS","SPARE-ISSUE",
AK563="Power Telco","RAN ISSUE",AK563="no impacts","no impacts"
),"")</f>
        <v>No root cause</v>
      </c>
      <c r="AK563" s="81" t="s">
        <v>5620</v>
      </c>
      <c r="AL563" s="56" t="str" cm="1">
        <f t="array" ref="AL563">IFERROR(_xlfn.IFS(
AK563="MPR ISSUE","ACTIVE",
AK563="BSS Hardware Issue","ACTIVE",
AK563="Sites strategiques, MLL, Pylone, etc.","PASSIVE",
AK563="AKTIVCO DEFAUT GE &amp; POWER Cabinet","PASSIVE",
AK563="AKTIVCO Coupure ENEO &amp; Baisse de tension","PASSIVE",
AK563="Coupure ENEO &amp; Baisse de tension","PASSIVE",
AK563="Defaut GE &amp; POWER Cabinet","PASSIVE",
AK563="Sharing","PASSIVE",
AK563="Sites strategiques &amp; DataCenter","PASSIVE",
AK563="Exclu","Exclu",
AK563="SAT","ACTIVE",
AK563="SPARE-ISSUE","SPARE-ISSUE",
AK563="Fiber CAmtel","ACTIVE",
AK563="Fiber AOF","ACTIVE",
AK563="Projet OCM (HUAWEI)","PLANNED WORKS",
AK563="Projet OCM (NOKIA)","PLANNED WORKS",
AK563="ACCESS-ISSUE","ACCESS-ISSUE",
AK563="Projet OCM (ZTE, NOKIA, autres projets)","PLANNED WORKS",
AK563="No root CAuse","No root cause",
AK563="ODU HS","ACTIVE",
AK563="IP &amp; VLAN","ACTIVE",
AK563="Warehouse HUAWEI","SPARE-ISSUE",
AK563="SPARE-HS","SPARE-ISSUE",
AK563="Power Telco","ACTIVE", AK563="no impacts","no impacts"
),"")</f>
        <v>No root cause</v>
      </c>
      <c r="AM563" s="108" t="s">
        <v>5537</v>
      </c>
      <c r="AN563" s="117" t="s">
        <v>1436</v>
      </c>
      <c r="AP563" s="23" t="s">
        <v>5537</v>
      </c>
      <c r="AQ563" s="23" t="s">
        <v>5537</v>
      </c>
      <c r="AR563" s="7"/>
      <c r="AS563" s="6"/>
      <c r="AT563" s="7"/>
      <c r="AU563" s="3" t="s">
        <v>5537</v>
      </c>
      <c r="AV563" s="24" t="s">
        <v>5537</v>
      </c>
      <c r="AW563" s="24" t="s">
        <v>5537</v>
      </c>
      <c r="AX563" s="24" t="s">
        <v>5537</v>
      </c>
      <c r="AY563" s="24" t="s">
        <v>5537</v>
      </c>
      <c r="AZ563" s="24" t="s">
        <v>5537</v>
      </c>
      <c r="BA563" s="24" t="s">
        <v>5537</v>
      </c>
      <c r="BB563" s="24" t="s">
        <v>5537</v>
      </c>
      <c r="BC563" s="24" t="s">
        <v>5537</v>
      </c>
      <c r="BD563" s="24" t="s">
        <v>5537</v>
      </c>
      <c r="BE563" s="24" t="s">
        <v>5537</v>
      </c>
      <c r="BF563" s="24" t="s">
        <v>5537</v>
      </c>
      <c r="BG563" s="24" t="s">
        <v>5537</v>
      </c>
      <c r="BH563" s="24" t="s">
        <v>5537</v>
      </c>
      <c r="BI563" s="9" t="s">
        <v>5537</v>
      </c>
      <c r="BJ563" s="14"/>
      <c r="BK563" s="14" t="s">
        <v>5537</v>
      </c>
      <c r="BL563" s="14" t="str">
        <f>_xlfn.XLOOKUP(B563,'[4]cell downs 18042026 17h'!$B:$B,'[4]cell downs 18042026 17h'!$B:$B,"")</f>
        <v/>
      </c>
      <c r="BM563" s="14" t="str">
        <f>_xlfn.XLOOKUP(B563,'[5]Cells Huawei 19042026 15h'!$B:$B,'[5]Cells Huawei 19042026 15h'!$B:$B,"")</f>
        <v/>
      </c>
      <c r="BN563" s="9" t="str">
        <f>_xlfn.XLOOKUP(B563,'[6]cells down 19042026 9H40'!$B:$B,'[6]cells down 19042026 9H40'!$B:$B,"")</f>
        <v/>
      </c>
      <c r="BO563" s="9" t="s">
        <v>1436</v>
      </c>
      <c r="BP563" s="9" t="s">
        <v>12</v>
      </c>
    </row>
    <row r="564" spans="1:68" s="9" customFormat="1" x14ac:dyDescent="0.35">
      <c r="A564" s="1" t="s">
        <v>1151</v>
      </c>
      <c r="B564" s="8" t="s">
        <v>1152</v>
      </c>
      <c r="C564" s="3" t="str">
        <f>_xlfn.XLOOKUP(B564,'[1]daily break down'!$D:$D,'[1]daily break down'!$E:$E,"")</f>
        <v>EXTREME-NORD</v>
      </c>
      <c r="D564" s="1" t="s">
        <v>11</v>
      </c>
      <c r="E564" s="1" t="s">
        <v>66</v>
      </c>
      <c r="F564" s="3" t="s">
        <v>55</v>
      </c>
      <c r="G564" s="1" t="s">
        <v>1151</v>
      </c>
      <c r="H564" s="40" t="str">
        <f>_xlfn.XLOOKUP(B564,[2]CALCULATION!$B:$B,[2]CALCULATION!$H:$H,"")</f>
        <v>NOKIA</v>
      </c>
      <c r="I564" s="34">
        <v>0</v>
      </c>
      <c r="J564" s="34">
        <v>0</v>
      </c>
      <c r="K564" s="34">
        <v>0</v>
      </c>
      <c r="L564" s="34">
        <v>5.6451234122836492E-3</v>
      </c>
      <c r="M564" s="34">
        <v>0.15034424525494089</v>
      </c>
      <c r="N564" s="34">
        <v>0</v>
      </c>
      <c r="O564" s="34">
        <v>4.3127457377968055</v>
      </c>
      <c r="P564" s="34">
        <v>4.164686947672692</v>
      </c>
      <c r="Q564" s="34">
        <v>4.7490163827414991</v>
      </c>
      <c r="R564" s="34">
        <v>0.59897998697455568</v>
      </c>
      <c r="S564" s="109">
        <v>0</v>
      </c>
      <c r="T564" s="109">
        <f>_xlfn.XLOOKUP(B564,'[3]Nur des jours'!$B:$B,'[3]Nur des jours'!$U:$U,"")</f>
        <v>7.5283877541372632</v>
      </c>
      <c r="U564" s="109">
        <v>0.27601587444597114</v>
      </c>
      <c r="V564" s="109">
        <v>0.95170590561514445</v>
      </c>
      <c r="W564" s="109">
        <v>7.5283877541372632</v>
      </c>
      <c r="X564" s="109">
        <v>3.1851358570269355</v>
      </c>
      <c r="Y564" s="109">
        <v>3.04281914391199</v>
      </c>
      <c r="Z564" s="109">
        <v>1.4347200640136291</v>
      </c>
      <c r="AA564" s="109">
        <v>0.79578348124140186</v>
      </c>
      <c r="AB564" s="109">
        <v>0.32197666886394832</v>
      </c>
      <c r="AC564" s="109">
        <v>0.1140296711948811</v>
      </c>
      <c r="AD564" s="109">
        <v>0</v>
      </c>
      <c r="AE564" s="109">
        <v>1.6283426503782464E-2</v>
      </c>
      <c r="AF564" s="109">
        <v>1.6283426503782464E-2</v>
      </c>
      <c r="AG564" s="57" t="str">
        <f>_xlfn.XLOOKUP(B564,[3]CALCULATION!$B:$B,[3]CALCULATION!$M:$M,"")</f>
        <v>Insecurity</v>
      </c>
      <c r="AH564" s="57"/>
      <c r="AI564" s="56" t="str" cm="1">
        <f t="array" ref="AI564">IFERROR(_xlfn.IFS(
AK564="MPR ISSUE","PDH",
AK564="BSS Hardware Issue","BSS",
AK564="Sites strategiques, MLL, Pylone, etc.","ENVTECH",
AK564="AKTIVCO DEFAUT GE &amp; POWER Cabinet","AKTIVCO",
AK564="AKTIVCO Coupure ENEO &amp; Baisse de tension","AKTIVCO GRID ONLY",
AK564="Coupure ENEO &amp; Baisse de tension","IHS GRID ONLY",
AK564="Defaut GE &amp; POWER Cabinet","IHS",
AK564="Sharing","Partners",
AK564="Sites strategiques &amp; DataCenter","SST &amp; DC",
AK564="Exclu","Exclu",
AK564="SAT","SAT",
AK564="SPARE-ISSUE","SPARE-ISSUE",
AK564="Fiber CAmtel","TRANS_FO_CAMTEL",
AK564="Fiber AOF","Fiber AOF",
AK564="Projet OCM (HUAWEI)","TRAVAUX-HUAWEI",
AK564="Projet OCM (NOKIA)","TRAVAUX-NOKIA",
AK564="ACCESS-ISSUE","ACCESS-ISSUE",
AK564="Projet OCM (ZTE, NOKIA, autres projets)","TRAVAUX OCM",
AK564="No root CAuse","No root cause",
AK564="ODU HS","PDH",
AK564="IP &amp; VLAN","PDH",
AK564="Warehouse HUAWEI","SPARE-ISSUE",
AK564="SPARE-HS","SPARE-ISSUE",
AK564="Power Telco","BSS",AK564="no impacts","no impacts"
),"")</f>
        <v>No root cause</v>
      </c>
      <c r="AJ564" s="56" t="str" cm="1">
        <f t="array" ref="AJ564">IFERROR(_xlfn.IFS(
AK564="MPR ISSUE","TX ISSUE",
AK564="BSS Hardware Issue","RAN ISSUE",
AK564="Sites strategiques, MLL, Pylone, etc.","ENVTECH",
AK564="AKTIVCO DEFAUT GE &amp; POWER Cabinet","POWER ISSUE",
AK564="AKTIVCO Coupure ENEO &amp; Baisse de tension","POWER ISSUE",
AK564="Coupure ENEO &amp; Baisse de tension","POWER ISSUE",
AK564="Defaut GE &amp; POWER Cabinet","POWER ISSUE",
AK564="Sharing","POWER ISSUE",
AK564="Sites strategiques &amp; DataCenter","POWER ISSUE",
AK564="Exclu","Exclu",
AK564="SAT","TX ISSUE",
AK564="SPARE-ISSUE","SPARE-ISSUE",
AK564="Fiber CAmtel","TX ISSUE",
AK564="Fiber AOF","TX ISSUE",
AK564="Projet OCM (HUAWEI)","TRAVAUX-HUAWEI",
AK564="Projet OCM (NOKIA)","TRAVAUX -NOKIA",
AK564="ACCESS-ISSUE","ACCESS-ISSUE",
AK564="Projet OCM (ZTE, NOKIA, autres projets)","TRAVAUX OCM",
AK564="No root CAuse","No root cause",
AK564="ODU HS","TX ISSUE",
AK564="IP &amp; VLAN","TX ISSUE",
AK564="Warehouse HUAWEI","SPARE-ISSUE",
AK564="SPARE-HS","SPARE-ISSUE",
AK564="Power Telco","RAN ISSUE",AK564="no impacts","no impacts"
),"")</f>
        <v>No root cause</v>
      </c>
      <c r="AK564" s="81" t="s">
        <v>5620</v>
      </c>
      <c r="AL564" s="56" t="str" cm="1">
        <f t="array" ref="AL564">IFERROR(_xlfn.IFS(
AK564="MPR ISSUE","ACTIVE",
AK564="BSS Hardware Issue","ACTIVE",
AK564="Sites strategiques, MLL, Pylone, etc.","PASSIVE",
AK564="AKTIVCO DEFAUT GE &amp; POWER Cabinet","PASSIVE",
AK564="AKTIVCO Coupure ENEO &amp; Baisse de tension","PASSIVE",
AK564="Coupure ENEO &amp; Baisse de tension","PASSIVE",
AK564="Defaut GE &amp; POWER Cabinet","PASSIVE",
AK564="Sharing","PASSIVE",
AK564="Sites strategiques &amp; DataCenter","PASSIVE",
AK564="Exclu","Exclu",
AK564="SAT","ACTIVE",
AK564="SPARE-ISSUE","SPARE-ISSUE",
AK564="Fiber CAmtel","ACTIVE",
AK564="Fiber AOF","ACTIVE",
AK564="Projet OCM (HUAWEI)","PLANNED WORKS",
AK564="Projet OCM (NOKIA)","PLANNED WORKS",
AK564="ACCESS-ISSUE","ACCESS-ISSUE",
AK564="Projet OCM (ZTE, NOKIA, autres projets)","PLANNED WORKS",
AK564="No root CAuse","No root cause",
AK564="ODU HS","ACTIVE",
AK564="IP &amp; VLAN","ACTIVE",
AK564="Warehouse HUAWEI","SPARE-ISSUE",
AK564="SPARE-HS","SPARE-ISSUE",
AK564="Power Telco","ACTIVE", AK564="no impacts","no impacts"
),"")</f>
        <v>No root cause</v>
      </c>
      <c r="AM564" s="108" t="s">
        <v>5537</v>
      </c>
      <c r="AN564" s="117" t="s">
        <v>1152</v>
      </c>
      <c r="AP564" s="23" t="s">
        <v>5537</v>
      </c>
      <c r="AQ564" s="23" t="s">
        <v>5537</v>
      </c>
      <c r="AR564" s="7"/>
      <c r="AS564" s="6"/>
      <c r="AT564" s="7"/>
      <c r="AU564" s="3" t="s">
        <v>5537</v>
      </c>
      <c r="AV564" s="24" t="s">
        <v>5537</v>
      </c>
      <c r="AW564" s="24" t="s">
        <v>5537</v>
      </c>
      <c r="AX564" s="24" t="s">
        <v>5537</v>
      </c>
      <c r="AY564" s="24" t="s">
        <v>5537</v>
      </c>
      <c r="AZ564" s="24" t="s">
        <v>5537</v>
      </c>
      <c r="BA564" s="24" t="s">
        <v>5537</v>
      </c>
      <c r="BB564" s="24" t="s">
        <v>5537</v>
      </c>
      <c r="BC564" s="24" t="s">
        <v>5537</v>
      </c>
      <c r="BD564" s="24" t="s">
        <v>5537</v>
      </c>
      <c r="BE564" s="24" t="s">
        <v>5537</v>
      </c>
      <c r="BF564" s="24" t="s">
        <v>5537</v>
      </c>
      <c r="BG564" s="24" t="s">
        <v>5537</v>
      </c>
      <c r="BH564" s="24" t="s">
        <v>5537</v>
      </c>
      <c r="BI564" s="9" t="s">
        <v>5537</v>
      </c>
      <c r="BJ564" s="14"/>
      <c r="BK564" s="14" t="s">
        <v>5537</v>
      </c>
      <c r="BL564" s="14" t="str">
        <f>_xlfn.XLOOKUP(B564,'[4]cell downs 18042026 17h'!$B:$B,'[4]cell downs 18042026 17h'!$B:$B,"")</f>
        <v/>
      </c>
      <c r="BM564" s="14" t="str">
        <f>_xlfn.XLOOKUP(B564,'[5]Cells Huawei 19042026 15h'!$B:$B,'[5]Cells Huawei 19042026 15h'!$B:$B,"")</f>
        <v/>
      </c>
      <c r="BN564" s="9" t="str">
        <f>_xlfn.XLOOKUP(B564,'[6]cells down 19042026 9H40'!$B:$B,'[6]cells down 19042026 9H40'!$B:$B,"")</f>
        <v/>
      </c>
      <c r="BO564" s="9" t="s">
        <v>1152</v>
      </c>
      <c r="BP564" s="9" t="s">
        <v>594</v>
      </c>
    </row>
    <row r="565" spans="1:68" s="9" customFormat="1" x14ac:dyDescent="0.35">
      <c r="A565" s="1" t="s">
        <v>1425</v>
      </c>
      <c r="B565" s="8" t="s">
        <v>1426</v>
      </c>
      <c r="C565" s="3" t="str">
        <f>_xlfn.XLOOKUP(B565,'[1]daily break down'!$D:$D,'[1]daily break down'!$E:$E,"")</f>
        <v>NORD-OUEST</v>
      </c>
      <c r="D565" s="1" t="s">
        <v>11</v>
      </c>
      <c r="E565" s="1" t="s">
        <v>12</v>
      </c>
      <c r="F565" s="3" t="s">
        <v>51</v>
      </c>
      <c r="G565" s="1" t="s">
        <v>1425</v>
      </c>
      <c r="H565" s="40" t="str">
        <f>_xlfn.XLOOKUP(B565,[2]CALCULATION!$B:$B,[2]CALCULATION!$H:$H,"")</f>
        <v>NOKIA</v>
      </c>
      <c r="I565" s="34">
        <v>0</v>
      </c>
      <c r="J565" s="34">
        <v>2.5249753281779905E-3</v>
      </c>
      <c r="K565" s="34">
        <v>3.1381836221640734E-3</v>
      </c>
      <c r="L565" s="34">
        <v>5.5910167981084065E-4</v>
      </c>
      <c r="M565" s="34">
        <v>1.9658736483671494E-3</v>
      </c>
      <c r="N565" s="34">
        <v>3.5223405828082963E-2</v>
      </c>
      <c r="O565" s="34">
        <v>2.8478114594236045E-2</v>
      </c>
      <c r="P565" s="34">
        <v>0.75136051551353622</v>
      </c>
      <c r="Q565" s="34">
        <v>3.2644323885729727E-3</v>
      </c>
      <c r="R565" s="34">
        <v>0.14682731533355012</v>
      </c>
      <c r="S565" s="109">
        <v>1.048351720721443</v>
      </c>
      <c r="T565" s="109">
        <f>_xlfn.XLOOKUP(B565,'[3]Nur des jours'!$B:$B,'[3]Nur des jours'!$U:$U,"")</f>
        <v>0</v>
      </c>
      <c r="U565" s="109">
        <v>7.2502862994825151E-3</v>
      </c>
      <c r="V565" s="109">
        <v>9.5417668998068125E-3</v>
      </c>
      <c r="W565" s="109">
        <v>0</v>
      </c>
      <c r="X565" s="109">
        <v>9.6844475263459795E-3</v>
      </c>
      <c r="Y565" s="109">
        <v>1.7835078317395908E-3</v>
      </c>
      <c r="Z565" s="109">
        <v>0.240648711736623</v>
      </c>
      <c r="AA565" s="109">
        <v>3.4332525760987116E-2</v>
      </c>
      <c r="AB565" s="109">
        <v>4.2804187961750177E-3</v>
      </c>
      <c r="AC565" s="109">
        <v>0.11040769916349932</v>
      </c>
      <c r="AD565" s="109">
        <v>0</v>
      </c>
      <c r="AE565" s="109">
        <v>1.5766209232577984E-2</v>
      </c>
      <c r="AF565" s="109">
        <v>1.5766209232577984E-2</v>
      </c>
      <c r="AG565" s="57" t="str">
        <f>_xlfn.XLOOKUP(B565,[3]CALCULATION!$B:$B,[3]CALCULATION!$M:$M,"")</f>
        <v>Insecurity</v>
      </c>
      <c r="AH565" s="57"/>
      <c r="AI565" s="56" t="str" cm="1">
        <f t="array" ref="AI565">IFERROR(_xlfn.IFS(
AK565="MPR ISSUE","PDH",
AK565="BSS Hardware Issue","BSS",
AK565="Sites strategiques, MLL, Pylone, etc.","ENVTECH",
AK565="AKTIVCO DEFAUT GE &amp; POWER Cabinet","AKTIVCO",
AK565="AKTIVCO Coupure ENEO &amp; Baisse de tension","AKTIVCO GRID ONLY",
AK565="Coupure ENEO &amp; Baisse de tension","IHS GRID ONLY",
AK565="Defaut GE &amp; POWER Cabinet","IHS",
AK565="Sharing","Partners",
AK565="Sites strategiques &amp; DataCenter","SST &amp; DC",
AK565="Exclu","Exclu",
AK565="SAT","SAT",
AK565="SPARE-ISSUE","SPARE-ISSUE",
AK565="Fiber CAmtel","TRANS_FO_CAMTEL",
AK565="Fiber AOF","Fiber AOF",
AK565="Projet OCM (HUAWEI)","TRAVAUX-HUAWEI",
AK565="Projet OCM (NOKIA)","TRAVAUX-NOKIA",
AK565="ACCESS-ISSUE","ACCESS-ISSUE",
AK565="Projet OCM (ZTE, NOKIA, autres projets)","TRAVAUX OCM",
AK565="No root CAuse","No root cause",
AK565="ODU HS","PDH",
AK565="IP &amp; VLAN","PDH",
AK565="Warehouse HUAWEI","SPARE-ISSUE",
AK565="SPARE-HS","SPARE-ISSUE",
AK565="Power Telco","BSS",AK565="no impacts","no impacts"
),"")</f>
        <v>No root cause</v>
      </c>
      <c r="AJ565" s="56" t="str" cm="1">
        <f t="array" ref="AJ565">IFERROR(_xlfn.IFS(
AK565="MPR ISSUE","TX ISSUE",
AK565="BSS Hardware Issue","RAN ISSUE",
AK565="Sites strategiques, MLL, Pylone, etc.","ENVTECH",
AK565="AKTIVCO DEFAUT GE &amp; POWER Cabinet","POWER ISSUE",
AK565="AKTIVCO Coupure ENEO &amp; Baisse de tension","POWER ISSUE",
AK565="Coupure ENEO &amp; Baisse de tension","POWER ISSUE",
AK565="Defaut GE &amp; POWER Cabinet","POWER ISSUE",
AK565="Sharing","POWER ISSUE",
AK565="Sites strategiques &amp; DataCenter","POWER ISSUE",
AK565="Exclu","Exclu",
AK565="SAT","TX ISSUE",
AK565="SPARE-ISSUE","SPARE-ISSUE",
AK565="Fiber CAmtel","TX ISSUE",
AK565="Fiber AOF","TX ISSUE",
AK565="Projet OCM (HUAWEI)","TRAVAUX-HUAWEI",
AK565="Projet OCM (NOKIA)","TRAVAUX -NOKIA",
AK565="ACCESS-ISSUE","ACCESS-ISSUE",
AK565="Projet OCM (ZTE, NOKIA, autres projets)","TRAVAUX OCM",
AK565="No root CAuse","No root cause",
AK565="ODU HS","TX ISSUE",
AK565="IP &amp; VLAN","TX ISSUE",
AK565="Warehouse HUAWEI","SPARE-ISSUE",
AK565="SPARE-HS","SPARE-ISSUE",
AK565="Power Telco","RAN ISSUE",AK565="no impacts","no impacts"
),"")</f>
        <v>No root cause</v>
      </c>
      <c r="AK565" s="81" t="s">
        <v>5620</v>
      </c>
      <c r="AL565" s="56" t="str" cm="1">
        <f t="array" ref="AL565">IFERROR(_xlfn.IFS(
AK565="MPR ISSUE","ACTIVE",
AK565="BSS Hardware Issue","ACTIVE",
AK565="Sites strategiques, MLL, Pylone, etc.","PASSIVE",
AK565="AKTIVCO DEFAUT GE &amp; POWER Cabinet","PASSIVE",
AK565="AKTIVCO Coupure ENEO &amp; Baisse de tension","PASSIVE",
AK565="Coupure ENEO &amp; Baisse de tension","PASSIVE",
AK565="Defaut GE &amp; POWER Cabinet","PASSIVE",
AK565="Sharing","PASSIVE",
AK565="Sites strategiques &amp; DataCenter","PASSIVE",
AK565="Exclu","Exclu",
AK565="SAT","ACTIVE",
AK565="SPARE-ISSUE","SPARE-ISSUE",
AK565="Fiber CAmtel","ACTIVE",
AK565="Fiber AOF","ACTIVE",
AK565="Projet OCM (HUAWEI)","PLANNED WORKS",
AK565="Projet OCM (NOKIA)","PLANNED WORKS",
AK565="ACCESS-ISSUE","ACCESS-ISSUE",
AK565="Projet OCM (ZTE, NOKIA, autres projets)","PLANNED WORKS",
AK565="No root CAuse","No root cause",
AK565="ODU HS","ACTIVE",
AK565="IP &amp; VLAN","ACTIVE",
AK565="Warehouse HUAWEI","SPARE-ISSUE",
AK565="SPARE-HS","SPARE-ISSUE",
AK565="Power Telco","ACTIVE", AK565="no impacts","no impacts"
),"")</f>
        <v>No root cause</v>
      </c>
      <c r="AM565" s="108" t="s">
        <v>5984</v>
      </c>
      <c r="AN565" s="117" t="s">
        <v>1426</v>
      </c>
      <c r="AP565" s="23" t="s">
        <v>5537</v>
      </c>
      <c r="AQ565" s="23" t="s">
        <v>5537</v>
      </c>
      <c r="AR565" s="7"/>
      <c r="AS565" s="6"/>
      <c r="AT565" s="7"/>
      <c r="AU565" s="3" t="s">
        <v>5537</v>
      </c>
      <c r="AV565" s="24" t="s">
        <v>5537</v>
      </c>
      <c r="AW565" s="24" t="s">
        <v>5537</v>
      </c>
      <c r="AX565" s="24" t="s">
        <v>5537</v>
      </c>
      <c r="AY565" s="24" t="s">
        <v>5537</v>
      </c>
      <c r="AZ565" s="24" t="s">
        <v>5537</v>
      </c>
      <c r="BA565" s="24" t="s">
        <v>5537</v>
      </c>
      <c r="BB565" s="24" t="s">
        <v>5537</v>
      </c>
      <c r="BC565" s="24" t="s">
        <v>5537</v>
      </c>
      <c r="BD565" s="24" t="s">
        <v>5537</v>
      </c>
      <c r="BE565" s="24" t="s">
        <v>5537</v>
      </c>
      <c r="BF565" s="24" t="s">
        <v>5537</v>
      </c>
      <c r="BG565" s="24" t="s">
        <v>5537</v>
      </c>
      <c r="BH565" s="24" t="s">
        <v>5537</v>
      </c>
      <c r="BI565" s="9" t="s">
        <v>5984</v>
      </c>
      <c r="BJ565" s="14"/>
      <c r="BK565" s="14" t="s">
        <v>5537</v>
      </c>
      <c r="BL565" s="14" t="str">
        <f>_xlfn.XLOOKUP(B565,'[4]cell downs 18042026 17h'!$B:$B,'[4]cell downs 18042026 17h'!$B:$B,"")</f>
        <v/>
      </c>
      <c r="BM565" s="14" t="str">
        <f>_xlfn.XLOOKUP(B565,'[5]Cells Huawei 19042026 15h'!$B:$B,'[5]Cells Huawei 19042026 15h'!$B:$B,"")</f>
        <v/>
      </c>
      <c r="BN565" s="9" t="str">
        <f>_xlfn.XLOOKUP(B565,'[6]cells down 19042026 9H40'!$B:$B,'[6]cells down 19042026 9H40'!$B:$B,"")</f>
        <v/>
      </c>
      <c r="BO565" s="9" t="s">
        <v>1426</v>
      </c>
      <c r="BP565" s="9" t="s">
        <v>5537</v>
      </c>
    </row>
    <row r="566" spans="1:68" s="9" customFormat="1" x14ac:dyDescent="0.35">
      <c r="A566" s="1" t="s">
        <v>2285</v>
      </c>
      <c r="B566" s="8" t="s">
        <v>2286</v>
      </c>
      <c r="C566" s="3" t="str">
        <f>_xlfn.XLOOKUP(B566,'[1]daily break down'!$D:$D,'[1]daily break down'!$E:$E,"")</f>
        <v>NORD-OUEST</v>
      </c>
      <c r="D566" s="1" t="s">
        <v>11</v>
      </c>
      <c r="E566" s="1" t="s">
        <v>5504</v>
      </c>
      <c r="F566" s="3" t="s">
        <v>51</v>
      </c>
      <c r="G566" s="1" t="s">
        <v>2287</v>
      </c>
      <c r="H566" s="40" t="str">
        <f>_xlfn.XLOOKUP(B566,[2]CALCULATION!$B:$B,[2]CALCULATION!$H:$H,"")</f>
        <v>NOKIA</v>
      </c>
      <c r="I566" s="34">
        <v>0</v>
      </c>
      <c r="J566" s="34">
        <v>0</v>
      </c>
      <c r="K566" s="34">
        <v>0</v>
      </c>
      <c r="L566" s="34">
        <v>0</v>
      </c>
      <c r="M566" s="34">
        <v>0</v>
      </c>
      <c r="N566" s="34">
        <v>5.2032381332695306E-3</v>
      </c>
      <c r="O566" s="34">
        <v>0</v>
      </c>
      <c r="P566" s="34">
        <v>0</v>
      </c>
      <c r="Q566" s="34">
        <v>0</v>
      </c>
      <c r="R566" s="34">
        <v>0</v>
      </c>
      <c r="S566" s="109">
        <v>2.0510340065006218E-3</v>
      </c>
      <c r="T566" s="109">
        <f>_xlfn.XLOOKUP(B566,'[3]Nur des jours'!$B:$B,'[3]Nur des jours'!$U:$U,"")</f>
        <v>0</v>
      </c>
      <c r="U566" s="109">
        <v>0</v>
      </c>
      <c r="V566" s="109">
        <v>5.1732963219788095</v>
      </c>
      <c r="W566" s="109">
        <v>0</v>
      </c>
      <c r="X566" s="109">
        <v>0</v>
      </c>
      <c r="Y566" s="109">
        <v>0</v>
      </c>
      <c r="Z566" s="109">
        <v>0.10437087831340085</v>
      </c>
      <c r="AA566" s="109">
        <v>1.284785536750249</v>
      </c>
      <c r="AB566" s="109">
        <v>0</v>
      </c>
      <c r="AC566" s="109">
        <v>2.4604430695938196E-2</v>
      </c>
      <c r="AD566" s="109">
        <v>3.5860185440190949E-2</v>
      </c>
      <c r="AE566" s="109">
        <v>1.5552188292769231E-2</v>
      </c>
      <c r="AF566" s="109">
        <v>1.5552188292769231E-2</v>
      </c>
      <c r="AG566" s="57" t="str">
        <f>_xlfn.XLOOKUP(B566,[3]CALCULATION!$B:$B,[3]CALCULATION!$M:$M,"")</f>
        <v>Insecurity</v>
      </c>
      <c r="AH566" s="57"/>
      <c r="AI566" s="56" t="str" cm="1">
        <f t="array" ref="AI566">IFERROR(_xlfn.IFS(
AK566="MPR ISSUE","PDH",
AK566="BSS Hardware Issue","BSS",
AK566="Sites strategiques, MLL, Pylone, etc.","ENVTECH",
AK566="AKTIVCO DEFAUT GE &amp; POWER Cabinet","AKTIVCO",
AK566="AKTIVCO Coupure ENEO &amp; Baisse de tension","AKTIVCO GRID ONLY",
AK566="Coupure ENEO &amp; Baisse de tension","IHS GRID ONLY",
AK566="Defaut GE &amp; POWER Cabinet","IHS",
AK566="Sharing","Partners",
AK566="Sites strategiques &amp; DataCenter","SST &amp; DC",
AK566="Exclu","Exclu",
AK566="SAT","SAT",
AK566="SPARE-ISSUE","SPARE-ISSUE",
AK566="Fiber CAmtel","TRANS_FO_CAMTEL",
AK566="Fiber AOF","Fiber AOF",
AK566="Projet OCM (HUAWEI)","TRAVAUX-HUAWEI",
AK566="Projet OCM (NOKIA)","TRAVAUX-NOKIA",
AK566="ACCESS-ISSUE","ACCESS-ISSUE",
AK566="Projet OCM (ZTE, NOKIA, autres projets)","TRAVAUX OCM",
AK566="No root CAuse","No root cause",
AK566="ODU HS","PDH",
AK566="IP &amp; VLAN","PDH",
AK566="Warehouse HUAWEI","SPARE-ISSUE",
AK566="SPARE-HS","SPARE-ISSUE",
AK566="Power Telco","BSS",AK566="no impacts","no impacts"
),"")</f>
        <v>No root cause</v>
      </c>
      <c r="AJ566" s="56" t="str" cm="1">
        <f t="array" ref="AJ566">IFERROR(_xlfn.IFS(
AK566="MPR ISSUE","TX ISSUE",
AK566="BSS Hardware Issue","RAN ISSUE",
AK566="Sites strategiques, MLL, Pylone, etc.","ENVTECH",
AK566="AKTIVCO DEFAUT GE &amp; POWER Cabinet","POWER ISSUE",
AK566="AKTIVCO Coupure ENEO &amp; Baisse de tension","POWER ISSUE",
AK566="Coupure ENEO &amp; Baisse de tension","POWER ISSUE",
AK566="Defaut GE &amp; POWER Cabinet","POWER ISSUE",
AK566="Sharing","POWER ISSUE",
AK566="Sites strategiques &amp; DataCenter","POWER ISSUE",
AK566="Exclu","Exclu",
AK566="SAT","TX ISSUE",
AK566="SPARE-ISSUE","SPARE-ISSUE",
AK566="Fiber CAmtel","TX ISSUE",
AK566="Fiber AOF","TX ISSUE",
AK566="Projet OCM (HUAWEI)","TRAVAUX-HUAWEI",
AK566="Projet OCM (NOKIA)","TRAVAUX -NOKIA",
AK566="ACCESS-ISSUE","ACCESS-ISSUE",
AK566="Projet OCM (ZTE, NOKIA, autres projets)","TRAVAUX OCM",
AK566="No root CAuse","No root cause",
AK566="ODU HS","TX ISSUE",
AK566="IP &amp; VLAN","TX ISSUE",
AK566="Warehouse HUAWEI","SPARE-ISSUE",
AK566="SPARE-HS","SPARE-ISSUE",
AK566="Power Telco","RAN ISSUE",AK566="no impacts","no impacts"
),"")</f>
        <v>No root cause</v>
      </c>
      <c r="AK566" s="81" t="s">
        <v>5620</v>
      </c>
      <c r="AL566" s="56" t="str" cm="1">
        <f t="array" ref="AL566">IFERROR(_xlfn.IFS(
AK566="MPR ISSUE","ACTIVE",
AK566="BSS Hardware Issue","ACTIVE",
AK566="Sites strategiques, MLL, Pylone, etc.","PASSIVE",
AK566="AKTIVCO DEFAUT GE &amp; POWER Cabinet","PASSIVE",
AK566="AKTIVCO Coupure ENEO &amp; Baisse de tension","PASSIVE",
AK566="Coupure ENEO &amp; Baisse de tension","PASSIVE",
AK566="Defaut GE &amp; POWER Cabinet","PASSIVE",
AK566="Sharing","PASSIVE",
AK566="Sites strategiques &amp; DataCenter","PASSIVE",
AK566="Exclu","Exclu",
AK566="SAT","ACTIVE",
AK566="SPARE-ISSUE","SPARE-ISSUE",
AK566="Fiber CAmtel","ACTIVE",
AK566="Fiber AOF","ACTIVE",
AK566="Projet OCM (HUAWEI)","PLANNED WORKS",
AK566="Projet OCM (NOKIA)","PLANNED WORKS",
AK566="ACCESS-ISSUE","ACCESS-ISSUE",
AK566="Projet OCM (ZTE, NOKIA, autres projets)","PLANNED WORKS",
AK566="No root CAuse","No root cause",
AK566="ODU HS","ACTIVE",
AK566="IP &amp; VLAN","ACTIVE",
AK566="Warehouse HUAWEI","SPARE-ISSUE",
AK566="SPARE-HS","SPARE-ISSUE",
AK566="Power Telco","ACTIVE", AK566="no impacts","no impacts"
),"")</f>
        <v>No root cause</v>
      </c>
      <c r="AM566" s="108" t="s">
        <v>5537</v>
      </c>
      <c r="AN566" s="117" t="s">
        <v>2286</v>
      </c>
      <c r="AP566" s="23" t="s">
        <v>5537</v>
      </c>
      <c r="AQ566" s="23" t="s">
        <v>5537</v>
      </c>
      <c r="AR566" s="7"/>
      <c r="AS566" s="6"/>
      <c r="AT566" s="7"/>
      <c r="AU566" s="3" t="s">
        <v>5537</v>
      </c>
      <c r="AV566" s="24" t="s">
        <v>5537</v>
      </c>
      <c r="AW566" s="24" t="s">
        <v>5537</v>
      </c>
      <c r="AX566" s="24" t="s">
        <v>5537</v>
      </c>
      <c r="AY566" s="24" t="s">
        <v>5537</v>
      </c>
      <c r="AZ566" s="24" t="s">
        <v>5537</v>
      </c>
      <c r="BA566" s="24" t="s">
        <v>5537</v>
      </c>
      <c r="BB566" s="24" t="s">
        <v>5537</v>
      </c>
      <c r="BC566" s="24" t="s">
        <v>5537</v>
      </c>
      <c r="BD566" s="24" t="s">
        <v>5537</v>
      </c>
      <c r="BE566" s="24" t="s">
        <v>5537</v>
      </c>
      <c r="BF566" s="24" t="s">
        <v>5537</v>
      </c>
      <c r="BG566" s="24" t="s">
        <v>5537</v>
      </c>
      <c r="BH566" s="24" t="s">
        <v>5537</v>
      </c>
      <c r="BI566" s="9" t="s">
        <v>5537</v>
      </c>
      <c r="BJ566" s="14"/>
      <c r="BK566" s="14" t="s">
        <v>5537</v>
      </c>
      <c r="BL566" s="14" t="str">
        <f>_xlfn.XLOOKUP(B566,'[4]cell downs 18042026 17h'!$B:$B,'[4]cell downs 18042026 17h'!$B:$B,"")</f>
        <v/>
      </c>
      <c r="BM566" s="14" t="str">
        <f>_xlfn.XLOOKUP(B566,'[5]Cells Huawei 19042026 15h'!$B:$B,'[5]Cells Huawei 19042026 15h'!$B:$B,"")</f>
        <v/>
      </c>
      <c r="BN566" s="9" t="str">
        <f>_xlfn.XLOOKUP(B566,'[6]cells down 19042026 9H40'!$B:$B,'[6]cells down 19042026 9H40'!$B:$B,"")</f>
        <v/>
      </c>
      <c r="BO566" s="9" t="s">
        <v>5537</v>
      </c>
      <c r="BP566" s="9" t="s">
        <v>318</v>
      </c>
    </row>
    <row r="567" spans="1:68" s="9" customFormat="1" x14ac:dyDescent="0.35">
      <c r="A567" s="1" t="s">
        <v>1253</v>
      </c>
      <c r="B567" s="8" t="s">
        <v>1254</v>
      </c>
      <c r="C567" s="3" t="str">
        <f>_xlfn.XLOOKUP(B567,'[1]daily break down'!$D:$D,'[1]daily break down'!$E:$E,"")</f>
        <v>EXTREME-NORD</v>
      </c>
      <c r="D567" s="1" t="s">
        <v>11</v>
      </c>
      <c r="E567" s="1" t="s">
        <v>12</v>
      </c>
      <c r="F567" s="3" t="s">
        <v>55</v>
      </c>
      <c r="G567" s="1" t="s">
        <v>1253</v>
      </c>
      <c r="H567" s="40" t="str">
        <f>_xlfn.XLOOKUP(B567,[2]CALCULATION!$B:$B,[2]CALCULATION!$H:$H,"")</f>
        <v>NOKIA</v>
      </c>
      <c r="I567" s="34">
        <v>0</v>
      </c>
      <c r="J567" s="34">
        <v>0</v>
      </c>
      <c r="K567" s="34">
        <v>0.46878315779275459</v>
      </c>
      <c r="L567" s="34">
        <v>0</v>
      </c>
      <c r="M567" s="34">
        <v>0</v>
      </c>
      <c r="N567" s="34">
        <v>1.2485277349802194E-3</v>
      </c>
      <c r="O567" s="34">
        <v>0</v>
      </c>
      <c r="P567" s="34">
        <v>0</v>
      </c>
      <c r="Q567" s="34">
        <v>0</v>
      </c>
      <c r="R567" s="34">
        <v>0</v>
      </c>
      <c r="S567" s="109">
        <v>0</v>
      </c>
      <c r="T567" s="109">
        <f>_xlfn.XLOOKUP(B567,'[3]Nur des jours'!$B:$B,'[3]Nur des jours'!$U:$U,"")</f>
        <v>0</v>
      </c>
      <c r="U567" s="109">
        <v>0</v>
      </c>
      <c r="V567" s="109">
        <v>0</v>
      </c>
      <c r="W567" s="109">
        <v>0</v>
      </c>
      <c r="X567" s="109">
        <v>0</v>
      </c>
      <c r="Y567" s="109">
        <v>2.0511527074673565E-3</v>
      </c>
      <c r="Z567" s="109">
        <v>0</v>
      </c>
      <c r="AA567" s="109">
        <v>2.1046610389665505E-2</v>
      </c>
      <c r="AB567" s="109">
        <v>0</v>
      </c>
      <c r="AC567" s="109">
        <v>9.0049718435388018E-2</v>
      </c>
      <c r="AD567" s="109">
        <v>7.9689300978199283E-3</v>
      </c>
      <c r="AE567" s="109">
        <v>1.553435321445174E-2</v>
      </c>
      <c r="AF567" s="109">
        <v>1.553435321445174E-2</v>
      </c>
      <c r="AG567" s="57" t="str">
        <f>_xlfn.XLOOKUP(B567,[3]CALCULATION!$B:$B,[3]CALCULATION!$M:$M,"")</f>
        <v>Insecurity</v>
      </c>
      <c r="AH567" s="57"/>
      <c r="AI567" s="56" t="str" cm="1">
        <f t="array" ref="AI567">IFERROR(_xlfn.IFS(
AK567="MPR ISSUE","PDH",
AK567="BSS Hardware Issue","BSS",
AK567="Sites strategiques, MLL, Pylone, etc.","ENVTECH",
AK567="AKTIVCO DEFAUT GE &amp; POWER Cabinet","AKTIVCO",
AK567="AKTIVCO Coupure ENEO &amp; Baisse de tension","AKTIVCO GRID ONLY",
AK567="Coupure ENEO &amp; Baisse de tension","IHS GRID ONLY",
AK567="Defaut GE &amp; POWER Cabinet","IHS",
AK567="Sharing","Partners",
AK567="Sites strategiques &amp; DataCenter","SST &amp; DC",
AK567="Exclu","Exclu",
AK567="SAT","SAT",
AK567="SPARE-ISSUE","SPARE-ISSUE",
AK567="Fiber CAmtel","TRANS_FO_CAMTEL",
AK567="Fiber AOF","Fiber AOF",
AK567="Projet OCM (HUAWEI)","TRAVAUX-HUAWEI",
AK567="Projet OCM (NOKIA)","TRAVAUX-NOKIA",
AK567="ACCESS-ISSUE","ACCESS-ISSUE",
AK567="Projet OCM (ZTE, NOKIA, autres projets)","TRAVAUX OCM",
AK567="No root CAuse","No root cause",
AK567="ODU HS","PDH",
AK567="IP &amp; VLAN","PDH",
AK567="Warehouse HUAWEI","SPARE-ISSUE",
AK567="SPARE-HS","SPARE-ISSUE",
AK567="Power Telco","BSS",AK567="no impacts","no impacts"
),"")</f>
        <v>No root cause</v>
      </c>
      <c r="AJ567" s="56" t="str" cm="1">
        <f t="array" ref="AJ567">IFERROR(_xlfn.IFS(
AK567="MPR ISSUE","TX ISSUE",
AK567="BSS Hardware Issue","RAN ISSUE",
AK567="Sites strategiques, MLL, Pylone, etc.","ENVTECH",
AK567="AKTIVCO DEFAUT GE &amp; POWER Cabinet","POWER ISSUE",
AK567="AKTIVCO Coupure ENEO &amp; Baisse de tension","POWER ISSUE",
AK567="Coupure ENEO &amp; Baisse de tension","POWER ISSUE",
AK567="Defaut GE &amp; POWER Cabinet","POWER ISSUE",
AK567="Sharing","POWER ISSUE",
AK567="Sites strategiques &amp; DataCenter","POWER ISSUE",
AK567="Exclu","Exclu",
AK567="SAT","TX ISSUE",
AK567="SPARE-ISSUE","SPARE-ISSUE",
AK567="Fiber CAmtel","TX ISSUE",
AK567="Fiber AOF","TX ISSUE",
AK567="Projet OCM (HUAWEI)","TRAVAUX-HUAWEI",
AK567="Projet OCM (NOKIA)","TRAVAUX -NOKIA",
AK567="ACCESS-ISSUE","ACCESS-ISSUE",
AK567="Projet OCM (ZTE, NOKIA, autres projets)","TRAVAUX OCM",
AK567="No root CAuse","No root cause",
AK567="ODU HS","TX ISSUE",
AK567="IP &amp; VLAN","TX ISSUE",
AK567="Warehouse HUAWEI","SPARE-ISSUE",
AK567="SPARE-HS","SPARE-ISSUE",
AK567="Power Telco","RAN ISSUE",AK567="no impacts","no impacts"
),"")</f>
        <v>No root cause</v>
      </c>
      <c r="AK567" s="81" t="s">
        <v>5620</v>
      </c>
      <c r="AL567" s="56" t="str" cm="1">
        <f t="array" ref="AL567">IFERROR(_xlfn.IFS(
AK567="MPR ISSUE","ACTIVE",
AK567="BSS Hardware Issue","ACTIVE",
AK567="Sites strategiques, MLL, Pylone, etc.","PASSIVE",
AK567="AKTIVCO DEFAUT GE &amp; POWER Cabinet","PASSIVE",
AK567="AKTIVCO Coupure ENEO &amp; Baisse de tension","PASSIVE",
AK567="Coupure ENEO &amp; Baisse de tension","PASSIVE",
AK567="Defaut GE &amp; POWER Cabinet","PASSIVE",
AK567="Sharing","PASSIVE",
AK567="Sites strategiques &amp; DataCenter","PASSIVE",
AK567="Exclu","Exclu",
AK567="SAT","ACTIVE",
AK567="SPARE-ISSUE","SPARE-ISSUE",
AK567="Fiber CAmtel","ACTIVE",
AK567="Fiber AOF","ACTIVE",
AK567="Projet OCM (HUAWEI)","PLANNED WORKS",
AK567="Projet OCM (NOKIA)","PLANNED WORKS",
AK567="ACCESS-ISSUE","ACCESS-ISSUE",
AK567="Projet OCM (ZTE, NOKIA, autres projets)","PLANNED WORKS",
AK567="No root CAuse","No root cause",
AK567="ODU HS","ACTIVE",
AK567="IP &amp; VLAN","ACTIVE",
AK567="Warehouse HUAWEI","SPARE-ISSUE",
AK567="SPARE-HS","SPARE-ISSUE",
AK567="Power Telco","ACTIVE", AK567="no impacts","no impacts"
),"")</f>
        <v>No root cause</v>
      </c>
      <c r="AM567" s="108" t="s">
        <v>5537</v>
      </c>
      <c r="AN567" s="117" t="s">
        <v>1254</v>
      </c>
      <c r="AP567" s="23" t="s">
        <v>5537</v>
      </c>
      <c r="AQ567" s="23" t="s">
        <v>5537</v>
      </c>
      <c r="AR567" s="7"/>
      <c r="AS567" s="6"/>
      <c r="AT567" s="7"/>
      <c r="AU567" s="3" t="s">
        <v>5537</v>
      </c>
      <c r="AV567" s="24" t="s">
        <v>5537</v>
      </c>
      <c r="AW567" s="24" t="s">
        <v>5537</v>
      </c>
      <c r="AX567" s="24" t="s">
        <v>5537</v>
      </c>
      <c r="AY567" s="24" t="s">
        <v>5537</v>
      </c>
      <c r="AZ567" s="24" t="s">
        <v>5537</v>
      </c>
      <c r="BA567" s="24" t="s">
        <v>5537</v>
      </c>
      <c r="BB567" s="24" t="s">
        <v>5537</v>
      </c>
      <c r="BC567" s="24" t="s">
        <v>5537</v>
      </c>
      <c r="BD567" s="24" t="s">
        <v>5537</v>
      </c>
      <c r="BE567" s="24" t="s">
        <v>5537</v>
      </c>
      <c r="BF567" s="24" t="s">
        <v>5537</v>
      </c>
      <c r="BG567" s="24" t="s">
        <v>5537</v>
      </c>
      <c r="BH567" s="24" t="s">
        <v>5537</v>
      </c>
      <c r="BI567" s="9" t="s">
        <v>5537</v>
      </c>
      <c r="BJ567" s="14"/>
      <c r="BK567" s="14" t="s">
        <v>5537</v>
      </c>
      <c r="BL567" s="14" t="str">
        <f>_xlfn.XLOOKUP(B567,'[4]cell downs 18042026 17h'!$B:$B,'[4]cell downs 18042026 17h'!$B:$B,"")</f>
        <v/>
      </c>
      <c r="BM567" s="14" t="str">
        <f>_xlfn.XLOOKUP(B567,'[5]Cells Huawei 19042026 15h'!$B:$B,'[5]Cells Huawei 19042026 15h'!$B:$B,"")</f>
        <v/>
      </c>
      <c r="BN567" s="9" t="str">
        <f>_xlfn.XLOOKUP(B567,'[6]cells down 19042026 9H40'!$B:$B,'[6]cells down 19042026 9H40'!$B:$B,"")</f>
        <v/>
      </c>
      <c r="BO567" s="9" t="s">
        <v>1254</v>
      </c>
      <c r="BP567" s="9" t="s">
        <v>5537</v>
      </c>
    </row>
    <row r="568" spans="1:68" s="9" customFormat="1" x14ac:dyDescent="0.35">
      <c r="A568" s="1" t="s">
        <v>73</v>
      </c>
      <c r="B568" s="8" t="s">
        <v>74</v>
      </c>
      <c r="C568" s="3" t="str">
        <f>_xlfn.XLOOKUP(B568,'[1]daily break down'!$D:$D,'[1]daily break down'!$E:$E,"")</f>
        <v>NORD-OUEST</v>
      </c>
      <c r="D568" s="1" t="s">
        <v>11</v>
      </c>
      <c r="E568" s="1" t="s">
        <v>12</v>
      </c>
      <c r="F568" s="3" t="s">
        <v>51</v>
      </c>
      <c r="G568" s="1" t="s">
        <v>52</v>
      </c>
      <c r="H568" s="39" t="str">
        <f>_xlfn.XLOOKUP(B568,[2]CALCULATION!$B:$B,[2]CALCULATION!$H:$H,"")</f>
        <v>Huawei</v>
      </c>
      <c r="I568" s="34">
        <v>0</v>
      </c>
      <c r="J568" s="34">
        <v>0.20405113102932659</v>
      </c>
      <c r="K568" s="34">
        <v>0</v>
      </c>
      <c r="L568" s="34">
        <v>0</v>
      </c>
      <c r="M568" s="34">
        <v>0.57683993801953592</v>
      </c>
      <c r="N568" s="34">
        <v>0</v>
      </c>
      <c r="O568" s="34">
        <v>0.55249505611629024</v>
      </c>
      <c r="P568" s="34">
        <v>9.3277459599980569E-3</v>
      </c>
      <c r="Q568" s="34">
        <v>0</v>
      </c>
      <c r="R568" s="34">
        <v>0</v>
      </c>
      <c r="S568" s="109">
        <v>0</v>
      </c>
      <c r="T568" s="109">
        <f>_xlfn.XLOOKUP(B568,'[3]Nur des jours'!$B:$B,'[3]Nur des jours'!$U:$U,"")</f>
        <v>0</v>
      </c>
      <c r="U568" s="109">
        <v>0.65738315170089578</v>
      </c>
      <c r="V568" s="109">
        <v>0</v>
      </c>
      <c r="W568" s="109">
        <v>0</v>
      </c>
      <c r="X568" s="109">
        <v>0</v>
      </c>
      <c r="Y568" s="109">
        <v>0.82934897683722719</v>
      </c>
      <c r="Z568" s="109">
        <v>0.26121255703658047</v>
      </c>
      <c r="AA568" s="109">
        <v>0</v>
      </c>
      <c r="AB568" s="109">
        <v>0</v>
      </c>
      <c r="AC568" s="109">
        <v>1.8734338093353956E-2</v>
      </c>
      <c r="AD568" s="109">
        <v>3.8250864469537009E-2</v>
      </c>
      <c r="AE568" s="109">
        <v>1.5516518136134437E-2</v>
      </c>
      <c r="AF568" s="109">
        <v>1.5516518136134437E-2</v>
      </c>
      <c r="AG568" s="57" t="str">
        <f>_xlfn.XLOOKUP(B568,[3]CALCULATION!$B:$B,[3]CALCULATION!$M:$M,"")</f>
        <v>Operationnel</v>
      </c>
      <c r="AH568" s="57"/>
      <c r="AI568" s="56" t="str" cm="1">
        <f t="array" ref="AI568">IFERROR(_xlfn.IFS(
AK568="MPR ISSUE","PDH",
AK568="BSS Hardware Issue","BSS",
AK568="Sites strategiques, MLL, Pylone, etc.","ENVTECH",
AK568="AKTIVCO DEFAUT GE &amp; POWER Cabinet","AKTIVCO",
AK568="AKTIVCO Coupure ENEO &amp; Baisse de tension","AKTIVCO GRID ONLY",
AK568="Coupure ENEO &amp; Baisse de tension","IHS GRID ONLY",
AK568="Defaut GE &amp; POWER Cabinet","IHS",
AK568="Sharing","Partners",
AK568="Sites strategiques &amp; DataCenter","SST &amp; DC",
AK568="Exclu","Exclu",
AK568="SAT","SAT",
AK568="SPARE-ISSUE","SPARE-ISSUE",
AK568="Fiber CAmtel","TRANS_FO_CAMTEL",
AK568="Fiber AOF","Fiber AOF",
AK568="Projet OCM (HUAWEI)","TRAVAUX-HUAWEI",
AK568="Projet OCM (NOKIA)","TRAVAUX-NOKIA",
AK568="ACCESS-ISSUE","ACCESS-ISSUE",
AK568="Projet OCM (ZTE, NOKIA, autres projets)","TRAVAUX OCM",
AK568="No root CAuse","No root cause",
AK568="ODU HS","PDH",
AK568="IP &amp; VLAN","PDH",
AK568="Warehouse HUAWEI","SPARE-ISSUE",
AK568="SPARE-HS","SPARE-ISSUE",
AK568="Power Telco","BSS",AK568="no impacts","no impacts"
),"")</f>
        <v>No root cause</v>
      </c>
      <c r="AJ568" s="56" t="str" cm="1">
        <f t="array" ref="AJ568">IFERROR(_xlfn.IFS(
AK568="MPR ISSUE","TX ISSUE",
AK568="BSS Hardware Issue","RAN ISSUE",
AK568="Sites strategiques, MLL, Pylone, etc.","ENVTECH",
AK568="AKTIVCO DEFAUT GE &amp; POWER Cabinet","POWER ISSUE",
AK568="AKTIVCO Coupure ENEO &amp; Baisse de tension","POWER ISSUE",
AK568="Coupure ENEO &amp; Baisse de tension","POWER ISSUE",
AK568="Defaut GE &amp; POWER Cabinet","POWER ISSUE",
AK568="Sharing","POWER ISSUE",
AK568="Sites strategiques &amp; DataCenter","POWER ISSUE",
AK568="Exclu","Exclu",
AK568="SAT","TX ISSUE",
AK568="SPARE-ISSUE","SPARE-ISSUE",
AK568="Fiber CAmtel","TX ISSUE",
AK568="Fiber AOF","TX ISSUE",
AK568="Projet OCM (HUAWEI)","TRAVAUX-HUAWEI",
AK568="Projet OCM (NOKIA)","TRAVAUX -NOKIA",
AK568="ACCESS-ISSUE","ACCESS-ISSUE",
AK568="Projet OCM (ZTE, NOKIA, autres projets)","TRAVAUX OCM",
AK568="No root CAuse","No root cause",
AK568="ODU HS","TX ISSUE",
AK568="IP &amp; VLAN","TX ISSUE",
AK568="Warehouse HUAWEI","SPARE-ISSUE",
AK568="SPARE-HS","SPARE-ISSUE",
AK568="Power Telco","RAN ISSUE",AK568="no impacts","no impacts"
),"")</f>
        <v>No root cause</v>
      </c>
      <c r="AK568" s="81" t="s">
        <v>5620</v>
      </c>
      <c r="AL568" s="56" t="str" cm="1">
        <f t="array" ref="AL568">IFERROR(_xlfn.IFS(
AK568="MPR ISSUE","ACTIVE",
AK568="BSS Hardware Issue","ACTIVE",
AK568="Sites strategiques, MLL, Pylone, etc.","PASSIVE",
AK568="AKTIVCO DEFAUT GE &amp; POWER Cabinet","PASSIVE",
AK568="AKTIVCO Coupure ENEO &amp; Baisse de tension","PASSIVE",
AK568="Coupure ENEO &amp; Baisse de tension","PASSIVE",
AK568="Defaut GE &amp; POWER Cabinet","PASSIVE",
AK568="Sharing","PASSIVE",
AK568="Sites strategiques &amp; DataCenter","PASSIVE",
AK568="Exclu","Exclu",
AK568="SAT","ACTIVE",
AK568="SPARE-ISSUE","SPARE-ISSUE",
AK568="Fiber CAmtel","ACTIVE",
AK568="Fiber AOF","ACTIVE",
AK568="Projet OCM (HUAWEI)","PLANNED WORKS",
AK568="Projet OCM (NOKIA)","PLANNED WORKS",
AK568="ACCESS-ISSUE","ACCESS-ISSUE",
AK568="Projet OCM (ZTE, NOKIA, autres projets)","PLANNED WORKS",
AK568="No root CAuse","No root cause",
AK568="ODU HS","ACTIVE",
AK568="IP &amp; VLAN","ACTIVE",
AK568="Warehouse HUAWEI","SPARE-ISSUE",
AK568="SPARE-HS","SPARE-ISSUE",
AK568="Power Telco","ACTIVE", AK568="no impacts","no impacts"
),"")</f>
        <v>No root cause</v>
      </c>
      <c r="AM568" s="108" t="s">
        <v>5537</v>
      </c>
      <c r="AN568" s="117" t="s">
        <v>74</v>
      </c>
      <c r="AP568" s="23" t="s">
        <v>5537</v>
      </c>
      <c r="AQ568" s="23" t="s">
        <v>5537</v>
      </c>
      <c r="AR568" s="7"/>
      <c r="AS568" s="6"/>
      <c r="AT568" s="7"/>
      <c r="AU568" s="3" t="s">
        <v>5537</v>
      </c>
      <c r="AV568" s="24" t="s">
        <v>5537</v>
      </c>
      <c r="AW568" s="24" t="s">
        <v>5537</v>
      </c>
      <c r="AX568" s="24" t="s">
        <v>5537</v>
      </c>
      <c r="AY568" s="24" t="s">
        <v>5537</v>
      </c>
      <c r="AZ568" s="24" t="s">
        <v>5537</v>
      </c>
      <c r="BA568" s="24" t="s">
        <v>5537</v>
      </c>
      <c r="BB568" s="24" t="s">
        <v>5537</v>
      </c>
      <c r="BC568" s="24" t="s">
        <v>5537</v>
      </c>
      <c r="BD568" s="24" t="s">
        <v>5537</v>
      </c>
      <c r="BE568" s="24" t="s">
        <v>5537</v>
      </c>
      <c r="BF568" s="24" t="s">
        <v>5537</v>
      </c>
      <c r="BG568" s="24" t="s">
        <v>5537</v>
      </c>
      <c r="BH568" s="24" t="s">
        <v>5537</v>
      </c>
      <c r="BI568" s="9" t="s">
        <v>5537</v>
      </c>
      <c r="BJ568" s="14"/>
      <c r="BK568" s="14" t="s">
        <v>5537</v>
      </c>
      <c r="BL568" s="14" t="str">
        <f>_xlfn.XLOOKUP(B568,'[4]cell downs 18042026 17h'!$B:$B,'[4]cell downs 18042026 17h'!$B:$B,"")</f>
        <v/>
      </c>
      <c r="BM568" s="14" t="str">
        <f>_xlfn.XLOOKUP(B568,'[5]Cells Huawei 19042026 15h'!$B:$B,'[5]Cells Huawei 19042026 15h'!$B:$B,"")</f>
        <v/>
      </c>
      <c r="BN568" s="9" t="str">
        <f>_xlfn.XLOOKUP(B568,'[6]cells down 19042026 9H40'!$B:$B,'[6]cells down 19042026 9H40'!$B:$B,"")</f>
        <v/>
      </c>
      <c r="BO568" s="9" t="s">
        <v>5537</v>
      </c>
      <c r="BP568" s="9" t="s">
        <v>12</v>
      </c>
    </row>
    <row r="569" spans="1:68" s="9" customFormat="1" x14ac:dyDescent="0.35">
      <c r="A569" s="1" t="s">
        <v>1440</v>
      </c>
      <c r="B569" s="8" t="s">
        <v>1441</v>
      </c>
      <c r="C569" s="3" t="str">
        <f>_xlfn.XLOOKUP(B569,'[1]daily break down'!$D:$D,'[1]daily break down'!$E:$E,"")</f>
        <v>CENTRE</v>
      </c>
      <c r="D569" s="1" t="s">
        <v>11</v>
      </c>
      <c r="E569" s="1" t="s">
        <v>154</v>
      </c>
      <c r="F569" s="3" t="s">
        <v>226</v>
      </c>
      <c r="G569" s="1" t="s">
        <v>1442</v>
      </c>
      <c r="H569" s="40" t="str">
        <f>_xlfn.XLOOKUP(B569,[2]CALCULATION!$B:$B,[2]CALCULATION!$H:$H,"")</f>
        <v>NOKIA</v>
      </c>
      <c r="I569" s="34">
        <v>9.363416116632604E-3</v>
      </c>
      <c r="J569" s="34">
        <v>0</v>
      </c>
      <c r="K569" s="34">
        <v>0</v>
      </c>
      <c r="L569" s="34">
        <v>0.26278204392851134</v>
      </c>
      <c r="M569" s="34">
        <v>3.3886648803053529E-3</v>
      </c>
      <c r="N569" s="34">
        <v>0</v>
      </c>
      <c r="O569" s="34">
        <v>5.5288742783926826E-3</v>
      </c>
      <c r="P569" s="34">
        <v>0</v>
      </c>
      <c r="Q569" s="34">
        <v>0</v>
      </c>
      <c r="R569" s="34">
        <v>5.2720491506222364E-2</v>
      </c>
      <c r="S569" s="109">
        <v>0.11484006928571242</v>
      </c>
      <c r="T569" s="109">
        <f>_xlfn.XLOOKUP(B569,'[3]Nur des jours'!$B:$B,'[3]Nur des jours'!$U:$U,"")</f>
        <v>1.1827153835397923</v>
      </c>
      <c r="U569" s="109">
        <v>0.23267643172874691</v>
      </c>
      <c r="V569" s="109">
        <v>5.7964004531536632E-3</v>
      </c>
      <c r="W569" s="109">
        <v>1.1827153835397923</v>
      </c>
      <c r="X569" s="109">
        <v>0.13073112406651205</v>
      </c>
      <c r="Y569" s="109">
        <v>2.6752617476094621E-3</v>
      </c>
      <c r="Z569" s="109">
        <v>4.1199030913185554E-3</v>
      </c>
      <c r="AA569" s="109">
        <v>0</v>
      </c>
      <c r="AB569" s="109">
        <v>2.5165295505845422E-2</v>
      </c>
      <c r="AC569" s="109">
        <v>0</v>
      </c>
      <c r="AD569" s="109">
        <v>4.5954163564096942E-2</v>
      </c>
      <c r="AE569" s="109">
        <v>1.5427342744547592E-2</v>
      </c>
      <c r="AF569" s="109">
        <v>1.5427342744547592E-2</v>
      </c>
      <c r="AG569" s="57" t="str">
        <f>_xlfn.XLOOKUP(B569,[3]CALCULATION!$B:$B,[3]CALCULATION!$M:$M,"")</f>
        <v>Operationnel</v>
      </c>
      <c r="AH569" s="57"/>
      <c r="AI569" s="56" t="str" cm="1">
        <f t="array" ref="AI569">IFERROR(_xlfn.IFS(
AK569="MPR ISSUE","PDH",
AK569="BSS Hardware Issue","BSS",
AK569="Sites strategiques, MLL, Pylone, etc.","ENVTECH",
AK569="AKTIVCO DEFAUT GE &amp; POWER Cabinet","AKTIVCO",
AK569="AKTIVCO Coupure ENEO &amp; Baisse de tension","AKTIVCO GRID ONLY",
AK569="Coupure ENEO &amp; Baisse de tension","IHS GRID ONLY",
AK569="Defaut GE &amp; POWER Cabinet","IHS",
AK569="Sharing","Partners",
AK569="Sites strategiques &amp; DataCenter","SST &amp; DC",
AK569="Exclu","Exclu",
AK569="SAT","SAT",
AK569="SPARE-ISSUE","SPARE-ISSUE",
AK569="Fiber CAmtel","TRANS_FO_CAMTEL",
AK569="Fiber AOF","Fiber AOF",
AK569="Projet OCM (HUAWEI)","TRAVAUX-HUAWEI",
AK569="Projet OCM (NOKIA)","TRAVAUX-NOKIA",
AK569="ACCESS-ISSUE","ACCESS-ISSUE",
AK569="Projet OCM (ZTE, NOKIA, autres projets)","TRAVAUX OCM",
AK569="No root CAuse","No root cause",
AK569="ODU HS","PDH",
AK569="IP &amp; VLAN","PDH",
AK569="Warehouse HUAWEI","SPARE-ISSUE",
AK569="SPARE-HS","SPARE-ISSUE",
AK569="Power Telco","BSS",AK569="no impacts","no impacts"
),"")</f>
        <v>No root cause</v>
      </c>
      <c r="AJ569" s="56" t="str" cm="1">
        <f t="array" ref="AJ569">IFERROR(_xlfn.IFS(
AK569="MPR ISSUE","TX ISSUE",
AK569="BSS Hardware Issue","RAN ISSUE",
AK569="Sites strategiques, MLL, Pylone, etc.","ENVTECH",
AK569="AKTIVCO DEFAUT GE &amp; POWER Cabinet","POWER ISSUE",
AK569="AKTIVCO Coupure ENEO &amp; Baisse de tension","POWER ISSUE",
AK569="Coupure ENEO &amp; Baisse de tension","POWER ISSUE",
AK569="Defaut GE &amp; POWER Cabinet","POWER ISSUE",
AK569="Sharing","POWER ISSUE",
AK569="Sites strategiques &amp; DataCenter","POWER ISSUE",
AK569="Exclu","Exclu",
AK569="SAT","TX ISSUE",
AK569="SPARE-ISSUE","SPARE-ISSUE",
AK569="Fiber CAmtel","TX ISSUE",
AK569="Fiber AOF","TX ISSUE",
AK569="Projet OCM (HUAWEI)","TRAVAUX-HUAWEI",
AK569="Projet OCM (NOKIA)","TRAVAUX -NOKIA",
AK569="ACCESS-ISSUE","ACCESS-ISSUE",
AK569="Projet OCM (ZTE, NOKIA, autres projets)","TRAVAUX OCM",
AK569="No root CAuse","No root cause",
AK569="ODU HS","TX ISSUE",
AK569="IP &amp; VLAN","TX ISSUE",
AK569="Warehouse HUAWEI","SPARE-ISSUE",
AK569="SPARE-HS","SPARE-ISSUE",
AK569="Power Telco","RAN ISSUE",AK569="no impacts","no impacts"
),"")</f>
        <v>No root cause</v>
      </c>
      <c r="AK569" s="81" t="s">
        <v>5620</v>
      </c>
      <c r="AL569" s="56" t="str" cm="1">
        <f t="array" ref="AL569">IFERROR(_xlfn.IFS(
AK569="MPR ISSUE","ACTIVE",
AK569="BSS Hardware Issue","ACTIVE",
AK569="Sites strategiques, MLL, Pylone, etc.","PASSIVE",
AK569="AKTIVCO DEFAUT GE &amp; POWER Cabinet","PASSIVE",
AK569="AKTIVCO Coupure ENEO &amp; Baisse de tension","PASSIVE",
AK569="Coupure ENEO &amp; Baisse de tension","PASSIVE",
AK569="Defaut GE &amp; POWER Cabinet","PASSIVE",
AK569="Sharing","PASSIVE",
AK569="Sites strategiques &amp; DataCenter","PASSIVE",
AK569="Exclu","Exclu",
AK569="SAT","ACTIVE",
AK569="SPARE-ISSUE","SPARE-ISSUE",
AK569="Fiber CAmtel","ACTIVE",
AK569="Fiber AOF","ACTIVE",
AK569="Projet OCM (HUAWEI)","PLANNED WORKS",
AK569="Projet OCM (NOKIA)","PLANNED WORKS",
AK569="ACCESS-ISSUE","ACCESS-ISSUE",
AK569="Projet OCM (ZTE, NOKIA, autres projets)","PLANNED WORKS",
AK569="No root CAuse","No root cause",
AK569="ODU HS","ACTIVE",
AK569="IP &amp; VLAN","ACTIVE",
AK569="Warehouse HUAWEI","SPARE-ISSUE",
AK569="SPARE-HS","SPARE-ISSUE",
AK569="Power Telco","ACTIVE", AK569="no impacts","no impacts"
),"")</f>
        <v>No root cause</v>
      </c>
      <c r="AM569" s="108" t="s">
        <v>5537</v>
      </c>
      <c r="AN569" s="117" t="s">
        <v>1441</v>
      </c>
      <c r="AP569" s="23" t="s">
        <v>5537</v>
      </c>
      <c r="AQ569" s="23" t="s">
        <v>5537</v>
      </c>
      <c r="AR569" s="7"/>
      <c r="AS569" s="6"/>
      <c r="AT569" s="7"/>
      <c r="AU569" s="3" t="s">
        <v>5537</v>
      </c>
      <c r="AV569" s="24" t="s">
        <v>5537</v>
      </c>
      <c r="AW569" s="24" t="s">
        <v>5537</v>
      </c>
      <c r="AX569" s="24" t="s">
        <v>5537</v>
      </c>
      <c r="AY569" s="24" t="s">
        <v>5537</v>
      </c>
      <c r="AZ569" s="24" t="s">
        <v>5537</v>
      </c>
      <c r="BA569" s="24" t="s">
        <v>5537</v>
      </c>
      <c r="BB569" s="24" t="s">
        <v>5537</v>
      </c>
      <c r="BC569" s="24" t="s">
        <v>5537</v>
      </c>
      <c r="BD569" s="24" t="s">
        <v>5537</v>
      </c>
      <c r="BE569" s="24" t="s">
        <v>5537</v>
      </c>
      <c r="BF569" s="24" t="s">
        <v>5537</v>
      </c>
      <c r="BG569" s="24" t="s">
        <v>5537</v>
      </c>
      <c r="BH569" s="24" t="s">
        <v>5537</v>
      </c>
      <c r="BI569" s="9" t="s">
        <v>5537</v>
      </c>
      <c r="BJ569" s="14"/>
      <c r="BK569" s="14" t="s">
        <v>5537</v>
      </c>
      <c r="BL569" s="14" t="str">
        <f>_xlfn.XLOOKUP(B569,'[4]cell downs 18042026 17h'!$B:$B,'[4]cell downs 18042026 17h'!$B:$B,"")</f>
        <v/>
      </c>
      <c r="BM569" s="14" t="str">
        <f>_xlfn.XLOOKUP(B569,'[5]Cells Huawei 19042026 15h'!$B:$B,'[5]Cells Huawei 19042026 15h'!$B:$B,"")</f>
        <v/>
      </c>
      <c r="BN569" s="9" t="str">
        <f>_xlfn.XLOOKUP(B569,'[6]cells down 19042026 9H40'!$B:$B,'[6]cells down 19042026 9H40'!$B:$B,"")</f>
        <v/>
      </c>
      <c r="BO569" s="9" t="s">
        <v>1441</v>
      </c>
      <c r="BP569" s="9" t="s">
        <v>1129</v>
      </c>
    </row>
    <row r="570" spans="1:68" s="9" customFormat="1" x14ac:dyDescent="0.35">
      <c r="A570" s="1" t="s">
        <v>4944</v>
      </c>
      <c r="B570" s="8" t="s">
        <v>4945</v>
      </c>
      <c r="C570" s="3" t="str">
        <f>_xlfn.XLOOKUP(B570,'[1]daily break down'!$D:$D,'[1]daily break down'!$E:$E,"")</f>
        <v>CENTRE</v>
      </c>
      <c r="D570" s="1" t="s">
        <v>357</v>
      </c>
      <c r="E570" s="1" t="s">
        <v>122</v>
      </c>
      <c r="F570" s="3" t="s">
        <v>69</v>
      </c>
      <c r="G570" s="1" t="s">
        <v>4944</v>
      </c>
      <c r="H570" s="40" t="str">
        <f>_xlfn.XLOOKUP(B570,[2]CALCULATION!$B:$B,[2]CALCULATION!$H:$H,"")</f>
        <v>NOKIA</v>
      </c>
      <c r="I570" s="34">
        <v>0</v>
      </c>
      <c r="J570" s="34">
        <v>0.1971667907988118</v>
      </c>
      <c r="K570" s="34">
        <v>2.2115497113572103E-3</v>
      </c>
      <c r="L570" s="34">
        <v>1.3162287798238184E-2</v>
      </c>
      <c r="M570" s="34">
        <v>8.3967548718299825E-2</v>
      </c>
      <c r="N570" s="34">
        <v>3.1389737838617136E-3</v>
      </c>
      <c r="O570" s="34">
        <v>2.6253235283206663E-2</v>
      </c>
      <c r="P570" s="34">
        <v>1.6871984088256541E-2</v>
      </c>
      <c r="Q570" s="34">
        <v>0.27055813807489598</v>
      </c>
      <c r="R570" s="34">
        <v>0.26793328048260356</v>
      </c>
      <c r="S570" s="109">
        <v>1.2912596701794716E-2</v>
      </c>
      <c r="T570" s="109">
        <f>_xlfn.XLOOKUP(B570,'[3]Nur des jours'!$B:$B,'[3]Nur des jours'!$U:$U,"")</f>
        <v>0</v>
      </c>
      <c r="U570" s="109">
        <v>0</v>
      </c>
      <c r="V570" s="109">
        <v>0.11235969294018514</v>
      </c>
      <c r="W570" s="109">
        <v>0</v>
      </c>
      <c r="X570" s="109">
        <v>0</v>
      </c>
      <c r="Y570" s="109">
        <v>0</v>
      </c>
      <c r="Z570" s="109">
        <v>5.3523070030505222E-2</v>
      </c>
      <c r="AA570" s="109">
        <v>2.4969109644346771E-4</v>
      </c>
      <c r="AB570" s="109">
        <v>5.3826266361900708E-2</v>
      </c>
      <c r="AC570" s="109">
        <v>0</v>
      </c>
      <c r="AD570" s="109">
        <v>0</v>
      </c>
      <c r="AE570" s="109">
        <v>1.29482668584294E-2</v>
      </c>
      <c r="AF570" s="109">
        <v>1.29482668584294E-2</v>
      </c>
      <c r="AG570" s="57" t="str">
        <f>_xlfn.XLOOKUP(B570,[3]CALCULATION!$B:$B,[3]CALCULATION!$M:$M,"")</f>
        <v>Operationnel</v>
      </c>
      <c r="AH570" s="57"/>
      <c r="AI570" s="56" t="str" cm="1">
        <f t="array" ref="AI570">IFERROR(_xlfn.IFS(
AK570="MPR ISSUE","PDH",
AK570="BSS Hardware Issue","BSS",
AK570="Sites strategiques, MLL, Pylone, etc.","ENVTECH",
AK570="AKTIVCO DEFAUT GE &amp; POWER Cabinet","AKTIVCO",
AK570="AKTIVCO Coupure ENEO &amp; Baisse de tension","AKTIVCO GRID ONLY",
AK570="Coupure ENEO &amp; Baisse de tension","IHS GRID ONLY",
AK570="Defaut GE &amp; POWER Cabinet","IHS",
AK570="Sharing","Partners",
AK570="Sites strategiques &amp; DataCenter","SST &amp; DC",
AK570="Exclu","Exclu",
AK570="SAT","SAT",
AK570="SPARE-ISSUE","SPARE-ISSUE",
AK570="Fiber CAmtel","TRANS_FO_CAMTEL",
AK570="Fiber AOF","Fiber AOF",
AK570="Projet OCM (HUAWEI)","TRAVAUX-HUAWEI",
AK570="Projet OCM (NOKIA)","TRAVAUX-NOKIA",
AK570="ACCESS-ISSUE","ACCESS-ISSUE",
AK570="Projet OCM (ZTE, NOKIA, autres projets)","TRAVAUX OCM",
AK570="No root CAuse","No root cause",
AK570="ODU HS","PDH",
AK570="IP &amp; VLAN","PDH",
AK570="Warehouse HUAWEI","SPARE-ISSUE",
AK570="SPARE-HS","SPARE-ISSUE",
AK570="Power Telco","BSS",AK570="no impacts","no impacts"
),"")</f>
        <v>No root cause</v>
      </c>
      <c r="AJ570" s="56" t="str" cm="1">
        <f t="array" ref="AJ570">IFERROR(_xlfn.IFS(
AK570="MPR ISSUE","TX ISSUE",
AK570="BSS Hardware Issue","RAN ISSUE",
AK570="Sites strategiques, MLL, Pylone, etc.","ENVTECH",
AK570="AKTIVCO DEFAUT GE &amp; POWER Cabinet","POWER ISSUE",
AK570="AKTIVCO Coupure ENEO &amp; Baisse de tension","POWER ISSUE",
AK570="Coupure ENEO &amp; Baisse de tension","POWER ISSUE",
AK570="Defaut GE &amp; POWER Cabinet","POWER ISSUE",
AK570="Sharing","POWER ISSUE",
AK570="Sites strategiques &amp; DataCenter","POWER ISSUE",
AK570="Exclu","Exclu",
AK570="SAT","TX ISSUE",
AK570="SPARE-ISSUE","SPARE-ISSUE",
AK570="Fiber CAmtel","TX ISSUE",
AK570="Fiber AOF","TX ISSUE",
AK570="Projet OCM (HUAWEI)","TRAVAUX-HUAWEI",
AK570="Projet OCM (NOKIA)","TRAVAUX -NOKIA",
AK570="ACCESS-ISSUE","ACCESS-ISSUE",
AK570="Projet OCM (ZTE, NOKIA, autres projets)","TRAVAUX OCM",
AK570="No root CAuse","No root cause",
AK570="ODU HS","TX ISSUE",
AK570="IP &amp; VLAN","TX ISSUE",
AK570="Warehouse HUAWEI","SPARE-ISSUE",
AK570="SPARE-HS","SPARE-ISSUE",
AK570="Power Telco","RAN ISSUE",AK570="no impacts","no impacts"
),"")</f>
        <v>No root cause</v>
      </c>
      <c r="AK570" s="81" t="s">
        <v>5620</v>
      </c>
      <c r="AL570" s="56" t="str" cm="1">
        <f t="array" ref="AL570">IFERROR(_xlfn.IFS(
AK570="MPR ISSUE","ACTIVE",
AK570="BSS Hardware Issue","ACTIVE",
AK570="Sites strategiques, MLL, Pylone, etc.","PASSIVE",
AK570="AKTIVCO DEFAUT GE &amp; POWER Cabinet","PASSIVE",
AK570="AKTIVCO Coupure ENEO &amp; Baisse de tension","PASSIVE",
AK570="Coupure ENEO &amp; Baisse de tension","PASSIVE",
AK570="Defaut GE &amp; POWER Cabinet","PASSIVE",
AK570="Sharing","PASSIVE",
AK570="Sites strategiques &amp; DataCenter","PASSIVE",
AK570="Exclu","Exclu",
AK570="SAT","ACTIVE",
AK570="SPARE-ISSUE","SPARE-ISSUE",
AK570="Fiber CAmtel","ACTIVE",
AK570="Fiber AOF","ACTIVE",
AK570="Projet OCM (HUAWEI)","PLANNED WORKS",
AK570="Projet OCM (NOKIA)","PLANNED WORKS",
AK570="ACCESS-ISSUE","ACCESS-ISSUE",
AK570="Projet OCM (ZTE, NOKIA, autres projets)","PLANNED WORKS",
AK570="No root CAuse","No root cause",
AK570="ODU HS","ACTIVE",
AK570="IP &amp; VLAN","ACTIVE",
AK570="Warehouse HUAWEI","SPARE-ISSUE",
AK570="SPARE-HS","SPARE-ISSUE",
AK570="Power Telco","ACTIVE", AK570="no impacts","no impacts"
),"")</f>
        <v>No root cause</v>
      </c>
      <c r="AM570" s="108" t="s">
        <v>5537</v>
      </c>
      <c r="AN570" s="117" t="s">
        <v>4945</v>
      </c>
      <c r="AP570" s="23" t="s">
        <v>5537</v>
      </c>
      <c r="AQ570" s="23" t="s">
        <v>5537</v>
      </c>
      <c r="AR570" s="7"/>
      <c r="AS570" s="6"/>
      <c r="AT570" s="7"/>
      <c r="AU570" s="3" t="s">
        <v>5537</v>
      </c>
      <c r="AV570" s="24" t="s">
        <v>5537</v>
      </c>
      <c r="AW570" s="24" t="s">
        <v>5537</v>
      </c>
      <c r="AX570" s="24" t="s">
        <v>5537</v>
      </c>
      <c r="AY570" s="24" t="s">
        <v>5537</v>
      </c>
      <c r="AZ570" s="24" t="s">
        <v>5537</v>
      </c>
      <c r="BA570" s="24" t="s">
        <v>5537</v>
      </c>
      <c r="BB570" s="24" t="s">
        <v>5537</v>
      </c>
      <c r="BC570" s="24" t="s">
        <v>5537</v>
      </c>
      <c r="BD570" s="24" t="s">
        <v>5537</v>
      </c>
      <c r="BE570" s="24" t="s">
        <v>5537</v>
      </c>
      <c r="BF570" s="24" t="s">
        <v>5537</v>
      </c>
      <c r="BG570" s="24" t="s">
        <v>5537</v>
      </c>
      <c r="BH570" s="24" t="s">
        <v>5537</v>
      </c>
      <c r="BI570" s="9" t="s">
        <v>5537</v>
      </c>
      <c r="BJ570" s="14"/>
      <c r="BK570" s="14" t="s">
        <v>5537</v>
      </c>
      <c r="BL570" s="14" t="str">
        <f>_xlfn.XLOOKUP(B570,'[4]cell downs 18042026 17h'!$B:$B,'[4]cell downs 18042026 17h'!$B:$B,"")</f>
        <v/>
      </c>
      <c r="BM570" s="14" t="str">
        <f>_xlfn.XLOOKUP(B570,'[5]Cells Huawei 19042026 15h'!$B:$B,'[5]Cells Huawei 19042026 15h'!$B:$B,"")</f>
        <v/>
      </c>
      <c r="BN570" s="9" t="str">
        <f>_xlfn.XLOOKUP(B570,'[6]cells down 19042026 9H40'!$B:$B,'[6]cells down 19042026 9H40'!$B:$B,"")</f>
        <v/>
      </c>
      <c r="BO570" s="9" t="s">
        <v>5537</v>
      </c>
      <c r="BP570" s="9" t="s">
        <v>12</v>
      </c>
    </row>
    <row r="571" spans="1:68" s="9" customFormat="1" x14ac:dyDescent="0.35">
      <c r="A571" s="1" t="s">
        <v>4787</v>
      </c>
      <c r="B571" s="8" t="s">
        <v>4788</v>
      </c>
      <c r="C571" s="3" t="str">
        <f>_xlfn.XLOOKUP(B571,'[1]daily break down'!$D:$D,'[1]daily break down'!$E:$E,"")</f>
        <v>CENTRE</v>
      </c>
      <c r="D571" s="1" t="s">
        <v>21</v>
      </c>
      <c r="E571" s="1" t="s">
        <v>80</v>
      </c>
      <c r="F571" s="3" t="s">
        <v>37</v>
      </c>
      <c r="G571" s="1" t="s">
        <v>4769</v>
      </c>
      <c r="H571" s="40" t="str">
        <f>_xlfn.XLOOKUP(B571,[2]CALCULATION!$B:$B,[2]CALCULATION!$H:$H,"")</f>
        <v>NOKIA</v>
      </c>
      <c r="I571" s="34">
        <v>3.5670156634881818E-5</v>
      </c>
      <c r="J571" s="34">
        <v>1.4268062653923776E-4</v>
      </c>
      <c r="K571" s="34">
        <v>7.1340313269300466E-5</v>
      </c>
      <c r="L571" s="34">
        <v>7.1340313269589948E-5</v>
      </c>
      <c r="M571" s="34">
        <v>1.4268062653877459E-4</v>
      </c>
      <c r="N571" s="34">
        <v>1.7835078317354061E-5</v>
      </c>
      <c r="O571" s="34">
        <v>8.9175391586828202E-5</v>
      </c>
      <c r="P571" s="34">
        <v>1.6051570485659184E-4</v>
      </c>
      <c r="Q571" s="34">
        <v>8.9175391587117684E-5</v>
      </c>
      <c r="R571" s="34">
        <v>1.2484554822182582E-4</v>
      </c>
      <c r="S571" s="109">
        <v>1.0701046990452966E-4</v>
      </c>
      <c r="T571" s="109">
        <f>_xlfn.XLOOKUP(B571,'[3]Nur des jours'!$B:$B,'[3]Nur des jours'!$U:$U,"")</f>
        <v>5.3505234952004287E-5</v>
      </c>
      <c r="U571" s="109">
        <v>1.0701046990441385E-4</v>
      </c>
      <c r="V571" s="109">
        <v>1.0701046990429807E-4</v>
      </c>
      <c r="W571" s="109">
        <v>5.3505234952004287E-5</v>
      </c>
      <c r="X571" s="109">
        <v>2.5710423727232006</v>
      </c>
      <c r="Y571" s="109">
        <v>1.0701046990452966E-4</v>
      </c>
      <c r="Z571" s="109">
        <v>7.1340313269416245E-5</v>
      </c>
      <c r="AA571" s="109">
        <v>8.9175391587059801E-5</v>
      </c>
      <c r="AB571" s="109">
        <v>9.4793441256959737E-2</v>
      </c>
      <c r="AC571" s="109">
        <v>0</v>
      </c>
      <c r="AD571" s="109">
        <v>1.5406598189119105E-2</v>
      </c>
      <c r="AE571" s="109">
        <v>1.194950247265578E-2</v>
      </c>
      <c r="AF571" s="109">
        <v>1.194950247265578E-2</v>
      </c>
      <c r="AG571" s="57" t="str">
        <f>_xlfn.XLOOKUP(B571,[3]CALCULATION!$B:$B,[3]CALCULATION!$M:$M,"")</f>
        <v>Operationnel</v>
      </c>
      <c r="AH571" s="57"/>
      <c r="AI571" s="56" t="str" cm="1">
        <f t="array" ref="AI571">IFERROR(_xlfn.IFS(
AK571="MPR ISSUE","PDH",
AK571="BSS Hardware Issue","BSS",
AK571="Sites strategiques, MLL, Pylone, etc.","ENVTECH",
AK571="AKTIVCO DEFAUT GE &amp; POWER Cabinet","AKTIVCO",
AK571="AKTIVCO Coupure ENEO &amp; Baisse de tension","AKTIVCO GRID ONLY",
AK571="Coupure ENEO &amp; Baisse de tension","IHS GRID ONLY",
AK571="Defaut GE &amp; POWER Cabinet","IHS",
AK571="Sharing","Partners",
AK571="Sites strategiques &amp; DataCenter","SST &amp; DC",
AK571="Exclu","Exclu",
AK571="SAT","SAT",
AK571="SPARE-ISSUE","SPARE-ISSUE",
AK571="Fiber CAmtel","TRANS_FO_CAMTEL",
AK571="Fiber AOF","Fiber AOF",
AK571="Projet OCM (HUAWEI)","TRAVAUX-HUAWEI",
AK571="Projet OCM (NOKIA)","TRAVAUX-NOKIA",
AK571="ACCESS-ISSUE","ACCESS-ISSUE",
AK571="Projet OCM (ZTE, NOKIA, autres projets)","TRAVAUX OCM",
AK571="No root CAuse","No root cause",
AK571="ODU HS","PDH",
AK571="IP &amp; VLAN","PDH",
AK571="Warehouse HUAWEI","SPARE-ISSUE",
AK571="SPARE-HS","SPARE-ISSUE",
AK571="Power Telco","BSS",AK571="no impacts","no impacts"
),"")</f>
        <v>No root cause</v>
      </c>
      <c r="AJ571" s="56" t="str" cm="1">
        <f t="array" ref="AJ571">IFERROR(_xlfn.IFS(
AK571="MPR ISSUE","TX ISSUE",
AK571="BSS Hardware Issue","RAN ISSUE",
AK571="Sites strategiques, MLL, Pylone, etc.","ENVTECH",
AK571="AKTIVCO DEFAUT GE &amp; POWER Cabinet","POWER ISSUE",
AK571="AKTIVCO Coupure ENEO &amp; Baisse de tension","POWER ISSUE",
AK571="Coupure ENEO &amp; Baisse de tension","POWER ISSUE",
AK571="Defaut GE &amp; POWER Cabinet","POWER ISSUE",
AK571="Sharing","POWER ISSUE",
AK571="Sites strategiques &amp; DataCenter","POWER ISSUE",
AK571="Exclu","Exclu",
AK571="SAT","TX ISSUE",
AK571="SPARE-ISSUE","SPARE-ISSUE",
AK571="Fiber CAmtel","TX ISSUE",
AK571="Fiber AOF","TX ISSUE",
AK571="Projet OCM (HUAWEI)","TRAVAUX-HUAWEI",
AK571="Projet OCM (NOKIA)","TRAVAUX -NOKIA",
AK571="ACCESS-ISSUE","ACCESS-ISSUE",
AK571="Projet OCM (ZTE, NOKIA, autres projets)","TRAVAUX OCM",
AK571="No root CAuse","No root cause",
AK571="ODU HS","TX ISSUE",
AK571="IP &amp; VLAN","TX ISSUE",
AK571="Warehouse HUAWEI","SPARE-ISSUE",
AK571="SPARE-HS","SPARE-ISSUE",
AK571="Power Telco","RAN ISSUE",AK571="no impacts","no impacts"
),"")</f>
        <v>No root cause</v>
      </c>
      <c r="AK571" s="81" t="s">
        <v>5620</v>
      </c>
      <c r="AL571" s="56" t="str" cm="1">
        <f t="array" ref="AL571">IFERROR(_xlfn.IFS(
AK571="MPR ISSUE","ACTIVE",
AK571="BSS Hardware Issue","ACTIVE",
AK571="Sites strategiques, MLL, Pylone, etc.","PASSIVE",
AK571="AKTIVCO DEFAUT GE &amp; POWER Cabinet","PASSIVE",
AK571="AKTIVCO Coupure ENEO &amp; Baisse de tension","PASSIVE",
AK571="Coupure ENEO &amp; Baisse de tension","PASSIVE",
AK571="Defaut GE &amp; POWER Cabinet","PASSIVE",
AK571="Sharing","PASSIVE",
AK571="Sites strategiques &amp; DataCenter","PASSIVE",
AK571="Exclu","Exclu",
AK571="SAT","ACTIVE",
AK571="SPARE-ISSUE","SPARE-ISSUE",
AK571="Fiber CAmtel","ACTIVE",
AK571="Fiber AOF","ACTIVE",
AK571="Projet OCM (HUAWEI)","PLANNED WORKS",
AK571="Projet OCM (NOKIA)","PLANNED WORKS",
AK571="ACCESS-ISSUE","ACCESS-ISSUE",
AK571="Projet OCM (ZTE, NOKIA, autres projets)","PLANNED WORKS",
AK571="No root CAuse","No root cause",
AK571="ODU HS","ACTIVE",
AK571="IP &amp; VLAN","ACTIVE",
AK571="Warehouse HUAWEI","SPARE-ISSUE",
AK571="SPARE-HS","SPARE-ISSUE",
AK571="Power Telco","ACTIVE", AK571="no impacts","no impacts"
),"")</f>
        <v>No root cause</v>
      </c>
      <c r="AM571" s="108" t="s">
        <v>5537</v>
      </c>
      <c r="AN571" s="117" t="s">
        <v>4788</v>
      </c>
      <c r="AP571" s="23" t="s">
        <v>5537</v>
      </c>
      <c r="AQ571" s="23" t="s">
        <v>5537</v>
      </c>
      <c r="AR571" s="7"/>
      <c r="AS571" s="6"/>
      <c r="AT571" s="7"/>
      <c r="AU571" s="3" t="s">
        <v>5537</v>
      </c>
      <c r="AV571" s="24" t="s">
        <v>5537</v>
      </c>
      <c r="AW571" s="24" t="s">
        <v>5537</v>
      </c>
      <c r="AX571" s="24" t="s">
        <v>5537</v>
      </c>
      <c r="AY571" s="24" t="s">
        <v>5537</v>
      </c>
      <c r="AZ571" s="24" t="s">
        <v>5537</v>
      </c>
      <c r="BA571" s="24" t="s">
        <v>5537</v>
      </c>
      <c r="BB571" s="24" t="s">
        <v>5537</v>
      </c>
      <c r="BC571" s="24" t="s">
        <v>5537</v>
      </c>
      <c r="BD571" s="24" t="s">
        <v>5537</v>
      </c>
      <c r="BE571" s="24" t="s">
        <v>5537</v>
      </c>
      <c r="BF571" s="24" t="s">
        <v>5537</v>
      </c>
      <c r="BG571" s="24" t="s">
        <v>5537</v>
      </c>
      <c r="BH571" s="24" t="s">
        <v>5537</v>
      </c>
      <c r="BI571" s="9" t="s">
        <v>5537</v>
      </c>
      <c r="BJ571" s="14"/>
      <c r="BK571" s="14" t="s">
        <v>5537</v>
      </c>
      <c r="BL571" s="14" t="str">
        <f>_xlfn.XLOOKUP(B571,'[4]cell downs 18042026 17h'!$B:$B,'[4]cell downs 18042026 17h'!$B:$B,"")</f>
        <v/>
      </c>
      <c r="BM571" s="14" t="str">
        <f>_xlfn.XLOOKUP(B571,'[5]Cells Huawei 19042026 15h'!$B:$B,'[5]Cells Huawei 19042026 15h'!$B:$B,"")</f>
        <v/>
      </c>
      <c r="BN571" s="9" t="str">
        <f>_xlfn.XLOOKUP(B571,'[6]cells down 19042026 9H40'!$B:$B,'[6]cells down 19042026 9H40'!$B:$B,"")</f>
        <v/>
      </c>
      <c r="BO571" s="9" t="s">
        <v>5537</v>
      </c>
      <c r="BP571" s="9" t="s">
        <v>5537</v>
      </c>
    </row>
    <row r="572" spans="1:68" s="9" customFormat="1" x14ac:dyDescent="0.35">
      <c r="A572" s="1" t="s">
        <v>5014</v>
      </c>
      <c r="B572" s="8" t="s">
        <v>5015</v>
      </c>
      <c r="C572" s="3" t="str">
        <f>_xlfn.XLOOKUP(B572,'[1]daily break down'!$D:$D,'[1]daily break down'!$E:$E,"")</f>
        <v>Douala</v>
      </c>
      <c r="D572" s="1" t="s">
        <v>21</v>
      </c>
      <c r="E572" s="1" t="s">
        <v>30</v>
      </c>
      <c r="F572" s="3" t="s">
        <v>31</v>
      </c>
      <c r="G572" s="1" t="s">
        <v>32</v>
      </c>
      <c r="H572" s="41" t="str">
        <f>_xlfn.XLOOKUP(B572,[2]CALCULATION!$B:$B,[2]CALCULATION!$H:$H,"")</f>
        <v>ZTE</v>
      </c>
      <c r="I572" s="34">
        <v>0</v>
      </c>
      <c r="J572" s="34">
        <v>0</v>
      </c>
      <c r="K572" s="34">
        <v>0</v>
      </c>
      <c r="L572" s="34">
        <v>0</v>
      </c>
      <c r="M572" s="34">
        <v>0</v>
      </c>
      <c r="N572" s="34">
        <v>0</v>
      </c>
      <c r="O572" s="34">
        <v>0</v>
      </c>
      <c r="P572" s="34">
        <v>0</v>
      </c>
      <c r="Q572" s="34">
        <v>0</v>
      </c>
      <c r="R572" s="34">
        <v>0</v>
      </c>
      <c r="S572" s="109">
        <v>0</v>
      </c>
      <c r="T572" s="109">
        <f>_xlfn.XLOOKUP(B572,'[3]Nur des jours'!$B:$B,'[3]Nur des jours'!$U:$U,"")</f>
        <v>0</v>
      </c>
      <c r="U572" s="109">
        <v>0</v>
      </c>
      <c r="V572" s="109">
        <v>0</v>
      </c>
      <c r="W572" s="109">
        <v>0</v>
      </c>
      <c r="X572" s="109">
        <v>9.3812511949502887E-3</v>
      </c>
      <c r="Y572" s="109">
        <v>0</v>
      </c>
      <c r="Z572" s="109">
        <v>0</v>
      </c>
      <c r="AA572" s="109">
        <v>0</v>
      </c>
      <c r="AB572" s="109">
        <v>0</v>
      </c>
      <c r="AC572" s="109">
        <v>0</v>
      </c>
      <c r="AD572" s="109">
        <v>1.1209628337600483E-2</v>
      </c>
      <c r="AE572" s="109">
        <v>1.1878162159385648E-2</v>
      </c>
      <c r="AF572" s="109">
        <v>1.1878162159385648E-2</v>
      </c>
      <c r="AG572" s="57" t="str">
        <f>_xlfn.XLOOKUP(B572,[3]CALCULATION!$B:$B,[3]CALCULATION!$M:$M,"")</f>
        <v>Operationnel</v>
      </c>
      <c r="AH572" s="57"/>
      <c r="AI572" s="56" t="str" cm="1">
        <f t="array" ref="AI572">IFERROR(_xlfn.IFS(
AK572="MPR ISSUE","PDH",
AK572="BSS Hardware Issue","BSS",
AK572="Sites strategiques, MLL, Pylone, etc.","ENVTECH",
AK572="AKTIVCO DEFAUT GE &amp; POWER Cabinet","AKTIVCO",
AK572="AKTIVCO Coupure ENEO &amp; Baisse de tension","AKTIVCO GRID ONLY",
AK572="Coupure ENEO &amp; Baisse de tension","IHS GRID ONLY",
AK572="Defaut GE &amp; POWER Cabinet","IHS",
AK572="Sharing","Partners",
AK572="Sites strategiques &amp; DataCenter","SST &amp; DC",
AK572="Exclu","Exclu",
AK572="SAT","SAT",
AK572="SPARE-ISSUE","SPARE-ISSUE",
AK572="Fiber CAmtel","TRANS_FO_CAMTEL",
AK572="Fiber AOF","Fiber AOF",
AK572="Projet OCM (HUAWEI)","TRAVAUX-HUAWEI",
AK572="Projet OCM (NOKIA)","TRAVAUX-NOKIA",
AK572="ACCESS-ISSUE","ACCESS-ISSUE",
AK572="Projet OCM (ZTE, NOKIA, autres projets)","TRAVAUX OCM",
AK572="No root CAuse","No root cause",
AK572="ODU HS","PDH",
AK572="IP &amp; VLAN","PDH",
AK572="Warehouse HUAWEI","SPARE-ISSUE",
AK572="SPARE-HS","SPARE-ISSUE",
AK572="Power Telco","BSS",AK572="no impacts","no impacts"
),"")</f>
        <v>No root cause</v>
      </c>
      <c r="AJ572" s="56" t="str" cm="1">
        <f t="array" ref="AJ572">IFERROR(_xlfn.IFS(
AK572="MPR ISSUE","TX ISSUE",
AK572="BSS Hardware Issue","RAN ISSUE",
AK572="Sites strategiques, MLL, Pylone, etc.","ENVTECH",
AK572="AKTIVCO DEFAUT GE &amp; POWER Cabinet","POWER ISSUE",
AK572="AKTIVCO Coupure ENEO &amp; Baisse de tension","POWER ISSUE",
AK572="Coupure ENEO &amp; Baisse de tension","POWER ISSUE",
AK572="Defaut GE &amp; POWER Cabinet","POWER ISSUE",
AK572="Sharing","POWER ISSUE",
AK572="Sites strategiques &amp; DataCenter","POWER ISSUE",
AK572="Exclu","Exclu",
AK572="SAT","TX ISSUE",
AK572="SPARE-ISSUE","SPARE-ISSUE",
AK572="Fiber CAmtel","TX ISSUE",
AK572="Fiber AOF","TX ISSUE",
AK572="Projet OCM (HUAWEI)","TRAVAUX-HUAWEI",
AK572="Projet OCM (NOKIA)","TRAVAUX -NOKIA",
AK572="ACCESS-ISSUE","ACCESS-ISSUE",
AK572="Projet OCM (ZTE, NOKIA, autres projets)","TRAVAUX OCM",
AK572="No root CAuse","No root cause",
AK572="ODU HS","TX ISSUE",
AK572="IP &amp; VLAN","TX ISSUE",
AK572="Warehouse HUAWEI","SPARE-ISSUE",
AK572="SPARE-HS","SPARE-ISSUE",
AK572="Power Telco","RAN ISSUE",AK572="no impacts","no impacts"
),"")</f>
        <v>No root cause</v>
      </c>
      <c r="AK572" s="81" t="s">
        <v>5620</v>
      </c>
      <c r="AL572" s="56" t="str" cm="1">
        <f t="array" ref="AL572">IFERROR(_xlfn.IFS(
AK572="MPR ISSUE","ACTIVE",
AK572="BSS Hardware Issue","ACTIVE",
AK572="Sites strategiques, MLL, Pylone, etc.","PASSIVE",
AK572="AKTIVCO DEFAUT GE &amp; POWER Cabinet","PASSIVE",
AK572="AKTIVCO Coupure ENEO &amp; Baisse de tension","PASSIVE",
AK572="Coupure ENEO &amp; Baisse de tension","PASSIVE",
AK572="Defaut GE &amp; POWER Cabinet","PASSIVE",
AK572="Sharing","PASSIVE",
AK572="Sites strategiques &amp; DataCenter","PASSIVE",
AK572="Exclu","Exclu",
AK572="SAT","ACTIVE",
AK572="SPARE-ISSUE","SPARE-ISSUE",
AK572="Fiber CAmtel","ACTIVE",
AK572="Fiber AOF","ACTIVE",
AK572="Projet OCM (HUAWEI)","PLANNED WORKS",
AK572="Projet OCM (NOKIA)","PLANNED WORKS",
AK572="ACCESS-ISSUE","ACCESS-ISSUE",
AK572="Projet OCM (ZTE, NOKIA, autres projets)","PLANNED WORKS",
AK572="No root CAuse","No root cause",
AK572="ODU HS","ACTIVE",
AK572="IP &amp; VLAN","ACTIVE",
AK572="Warehouse HUAWEI","SPARE-ISSUE",
AK572="SPARE-HS","SPARE-ISSUE",
AK572="Power Telco","ACTIVE", AK572="no impacts","no impacts"
),"")</f>
        <v>No root cause</v>
      </c>
      <c r="AM572" s="108" t="s">
        <v>5537</v>
      </c>
      <c r="AN572" s="117" t="s">
        <v>5015</v>
      </c>
      <c r="AP572" s="23" t="s">
        <v>5537</v>
      </c>
      <c r="AQ572" s="23" t="s">
        <v>5537</v>
      </c>
      <c r="AR572" s="7"/>
      <c r="AS572" s="6"/>
      <c r="AT572" s="7"/>
      <c r="AU572" s="3" t="s">
        <v>5537</v>
      </c>
      <c r="AV572" s="24" t="s">
        <v>5537</v>
      </c>
      <c r="AW572" s="24" t="s">
        <v>5537</v>
      </c>
      <c r="AX572" s="24" t="s">
        <v>5537</v>
      </c>
      <c r="AY572" s="24" t="s">
        <v>5537</v>
      </c>
      <c r="AZ572" s="24" t="s">
        <v>5537</v>
      </c>
      <c r="BA572" s="24" t="s">
        <v>5537</v>
      </c>
      <c r="BB572" s="24" t="s">
        <v>5537</v>
      </c>
      <c r="BC572" s="24" t="s">
        <v>5537</v>
      </c>
      <c r="BD572" s="24" t="s">
        <v>5537</v>
      </c>
      <c r="BE572" s="24" t="s">
        <v>5537</v>
      </c>
      <c r="BF572" s="24" t="s">
        <v>5537</v>
      </c>
      <c r="BG572" s="24" t="s">
        <v>5537</v>
      </c>
      <c r="BH572" s="24" t="s">
        <v>5537</v>
      </c>
      <c r="BI572" s="9" t="s">
        <v>5537</v>
      </c>
      <c r="BJ572" s="14"/>
      <c r="BK572" s="14" t="s">
        <v>5537</v>
      </c>
      <c r="BL572" s="14" t="str">
        <f>_xlfn.XLOOKUP(B572,'[4]cell downs 18042026 17h'!$B:$B,'[4]cell downs 18042026 17h'!$B:$B,"")</f>
        <v/>
      </c>
      <c r="BM572" s="14" t="str">
        <f>_xlfn.XLOOKUP(B572,'[5]Cells Huawei 19042026 15h'!$B:$B,'[5]Cells Huawei 19042026 15h'!$B:$B,"")</f>
        <v/>
      </c>
      <c r="BN572" s="9" t="str">
        <f>_xlfn.XLOOKUP(B572,'[6]cells down 19042026 9H40'!$B:$B,'[6]cells down 19042026 9H40'!$B:$B,"")</f>
        <v/>
      </c>
      <c r="BO572" s="9" t="s">
        <v>5537</v>
      </c>
      <c r="BP572" s="9" t="s">
        <v>12</v>
      </c>
    </row>
    <row r="573" spans="1:68" s="9" customFormat="1" x14ac:dyDescent="0.35">
      <c r="A573" s="1" t="s">
        <v>4769</v>
      </c>
      <c r="B573" s="8" t="s">
        <v>4770</v>
      </c>
      <c r="C573" s="3" t="str">
        <f>_xlfn.XLOOKUP(B573,'[1]daily break down'!$D:$D,'[1]daily break down'!$E:$E,"")</f>
        <v>CENTRE</v>
      </c>
      <c r="D573" s="1" t="s">
        <v>21</v>
      </c>
      <c r="E573" s="1" t="s">
        <v>188</v>
      </c>
      <c r="F573" s="3" t="s">
        <v>37</v>
      </c>
      <c r="G573" s="1" t="s">
        <v>4769</v>
      </c>
      <c r="H573" s="40" t="str">
        <f>_xlfn.XLOOKUP(B573,[2]CALCULATION!$B:$B,[2]CALCULATION!$H:$H,"")</f>
        <v>NOKIA</v>
      </c>
      <c r="I573" s="34">
        <v>0</v>
      </c>
      <c r="J573" s="34">
        <v>0</v>
      </c>
      <c r="K573" s="34">
        <v>0</v>
      </c>
      <c r="L573" s="34">
        <v>0</v>
      </c>
      <c r="M573" s="34">
        <v>0</v>
      </c>
      <c r="N573" s="34">
        <v>0</v>
      </c>
      <c r="O573" s="34">
        <v>0</v>
      </c>
      <c r="P573" s="34">
        <v>0</v>
      </c>
      <c r="Q573" s="34">
        <v>0</v>
      </c>
      <c r="R573" s="34">
        <v>0</v>
      </c>
      <c r="S573" s="109">
        <v>0</v>
      </c>
      <c r="T573" s="109">
        <f>_xlfn.XLOOKUP(B573,'[3]Nur des jours'!$B:$B,'[3]Nur des jours'!$U:$U,"")</f>
        <v>0</v>
      </c>
      <c r="U573" s="109">
        <v>0</v>
      </c>
      <c r="V573" s="109">
        <v>0</v>
      </c>
      <c r="W573" s="109">
        <v>0</v>
      </c>
      <c r="X573" s="109">
        <v>0</v>
      </c>
      <c r="Y573" s="109">
        <v>0</v>
      </c>
      <c r="Z573" s="109">
        <v>0</v>
      </c>
      <c r="AA573" s="109">
        <v>0</v>
      </c>
      <c r="AB573" s="109">
        <v>0</v>
      </c>
      <c r="AC573" s="109">
        <v>3.2597748282435883E-2</v>
      </c>
      <c r="AD573" s="109">
        <v>1.6469122202161623E-2</v>
      </c>
      <c r="AE573" s="109">
        <v>1.1842492002750921E-2</v>
      </c>
      <c r="AF573" s="109">
        <v>1.1842492002750921E-2</v>
      </c>
      <c r="AG573" s="57" t="str">
        <f>_xlfn.XLOOKUP(B573,[3]CALCULATION!$B:$B,[3]CALCULATION!$M:$M,"")</f>
        <v>Operationnel</v>
      </c>
      <c r="AH573" s="57"/>
      <c r="AI573" s="56" t="str" cm="1">
        <f t="array" ref="AI573">IFERROR(_xlfn.IFS(
AK573="MPR ISSUE","PDH",
AK573="BSS Hardware Issue","BSS",
AK573="Sites strategiques, MLL, Pylone, etc.","ENVTECH",
AK573="AKTIVCO DEFAUT GE &amp; POWER Cabinet","AKTIVCO",
AK573="AKTIVCO Coupure ENEO &amp; Baisse de tension","AKTIVCO GRID ONLY",
AK573="Coupure ENEO &amp; Baisse de tension","IHS GRID ONLY",
AK573="Defaut GE &amp; POWER Cabinet","IHS",
AK573="Sharing","Partners",
AK573="Sites strategiques &amp; DataCenter","SST &amp; DC",
AK573="Exclu","Exclu",
AK573="SAT","SAT",
AK573="SPARE-ISSUE","SPARE-ISSUE",
AK573="Fiber CAmtel","TRANS_FO_CAMTEL",
AK573="Fiber AOF","Fiber AOF",
AK573="Projet OCM (HUAWEI)","TRAVAUX-HUAWEI",
AK573="Projet OCM (NOKIA)","TRAVAUX-NOKIA",
AK573="ACCESS-ISSUE","ACCESS-ISSUE",
AK573="Projet OCM (ZTE, NOKIA, autres projets)","TRAVAUX OCM",
AK573="No root CAuse","No root cause",
AK573="ODU HS","PDH",
AK573="IP &amp; VLAN","PDH",
AK573="Warehouse HUAWEI","SPARE-ISSUE",
AK573="SPARE-HS","SPARE-ISSUE",
AK573="Power Telco","BSS",AK573="no impacts","no impacts"
),"")</f>
        <v>No root cause</v>
      </c>
      <c r="AJ573" s="56" t="str" cm="1">
        <f t="array" ref="AJ573">IFERROR(_xlfn.IFS(
AK573="MPR ISSUE","TX ISSUE",
AK573="BSS Hardware Issue","RAN ISSUE",
AK573="Sites strategiques, MLL, Pylone, etc.","ENVTECH",
AK573="AKTIVCO DEFAUT GE &amp; POWER Cabinet","POWER ISSUE",
AK573="AKTIVCO Coupure ENEO &amp; Baisse de tension","POWER ISSUE",
AK573="Coupure ENEO &amp; Baisse de tension","POWER ISSUE",
AK573="Defaut GE &amp; POWER Cabinet","POWER ISSUE",
AK573="Sharing","POWER ISSUE",
AK573="Sites strategiques &amp; DataCenter","POWER ISSUE",
AK573="Exclu","Exclu",
AK573="SAT","TX ISSUE",
AK573="SPARE-ISSUE","SPARE-ISSUE",
AK573="Fiber CAmtel","TX ISSUE",
AK573="Fiber AOF","TX ISSUE",
AK573="Projet OCM (HUAWEI)","TRAVAUX-HUAWEI",
AK573="Projet OCM (NOKIA)","TRAVAUX -NOKIA",
AK573="ACCESS-ISSUE","ACCESS-ISSUE",
AK573="Projet OCM (ZTE, NOKIA, autres projets)","TRAVAUX OCM",
AK573="No root CAuse","No root cause",
AK573="ODU HS","TX ISSUE",
AK573="IP &amp; VLAN","TX ISSUE",
AK573="Warehouse HUAWEI","SPARE-ISSUE",
AK573="SPARE-HS","SPARE-ISSUE",
AK573="Power Telco","RAN ISSUE",AK573="no impacts","no impacts"
),"")</f>
        <v>No root cause</v>
      </c>
      <c r="AK573" s="81" t="s">
        <v>5620</v>
      </c>
      <c r="AL573" s="56" t="str" cm="1">
        <f t="array" ref="AL573">IFERROR(_xlfn.IFS(
AK573="MPR ISSUE","ACTIVE",
AK573="BSS Hardware Issue","ACTIVE",
AK573="Sites strategiques, MLL, Pylone, etc.","PASSIVE",
AK573="AKTIVCO DEFAUT GE &amp; POWER Cabinet","PASSIVE",
AK573="AKTIVCO Coupure ENEO &amp; Baisse de tension","PASSIVE",
AK573="Coupure ENEO &amp; Baisse de tension","PASSIVE",
AK573="Defaut GE &amp; POWER Cabinet","PASSIVE",
AK573="Sharing","PASSIVE",
AK573="Sites strategiques &amp; DataCenter","PASSIVE",
AK573="Exclu","Exclu",
AK573="SAT","ACTIVE",
AK573="SPARE-ISSUE","SPARE-ISSUE",
AK573="Fiber CAmtel","ACTIVE",
AK573="Fiber AOF","ACTIVE",
AK573="Projet OCM (HUAWEI)","PLANNED WORKS",
AK573="Projet OCM (NOKIA)","PLANNED WORKS",
AK573="ACCESS-ISSUE","ACCESS-ISSUE",
AK573="Projet OCM (ZTE, NOKIA, autres projets)","PLANNED WORKS",
AK573="No root CAuse","No root cause",
AK573="ODU HS","ACTIVE",
AK573="IP &amp; VLAN","ACTIVE",
AK573="Warehouse HUAWEI","SPARE-ISSUE",
AK573="SPARE-HS","SPARE-ISSUE",
AK573="Power Telco","ACTIVE", AK573="no impacts","no impacts"
),"")</f>
        <v>No root cause</v>
      </c>
      <c r="AM573" s="108" t="s">
        <v>5537</v>
      </c>
      <c r="AN573" s="117" t="s">
        <v>4770</v>
      </c>
      <c r="AP573" s="23" t="s">
        <v>5537</v>
      </c>
      <c r="AQ573" s="23" t="s">
        <v>5537</v>
      </c>
      <c r="AR573" s="7"/>
      <c r="AS573" s="6"/>
      <c r="AT573" s="7"/>
      <c r="AU573" s="3" t="s">
        <v>5537</v>
      </c>
      <c r="AV573" s="24" t="s">
        <v>5537</v>
      </c>
      <c r="AW573" s="24" t="s">
        <v>5537</v>
      </c>
      <c r="AX573" s="24" t="s">
        <v>5537</v>
      </c>
      <c r="AY573" s="24" t="s">
        <v>5537</v>
      </c>
      <c r="AZ573" s="24" t="s">
        <v>5537</v>
      </c>
      <c r="BA573" s="24" t="s">
        <v>5537</v>
      </c>
      <c r="BB573" s="24" t="s">
        <v>5537</v>
      </c>
      <c r="BC573" s="24" t="s">
        <v>5537</v>
      </c>
      <c r="BD573" s="24" t="s">
        <v>5537</v>
      </c>
      <c r="BE573" s="24" t="s">
        <v>5537</v>
      </c>
      <c r="BF573" s="24" t="s">
        <v>5537</v>
      </c>
      <c r="BG573" s="24" t="s">
        <v>5537</v>
      </c>
      <c r="BH573" s="24" t="s">
        <v>5537</v>
      </c>
      <c r="BI573" s="9" t="s">
        <v>5537</v>
      </c>
      <c r="BJ573" s="14"/>
      <c r="BK573" s="14" t="s">
        <v>5537</v>
      </c>
      <c r="BL573" s="14" t="str">
        <f>_xlfn.XLOOKUP(B573,'[4]cell downs 18042026 17h'!$B:$B,'[4]cell downs 18042026 17h'!$B:$B,"")</f>
        <v/>
      </c>
      <c r="BM573" s="14" t="str">
        <f>_xlfn.XLOOKUP(B573,'[5]Cells Huawei 19042026 15h'!$B:$B,'[5]Cells Huawei 19042026 15h'!$B:$B,"")</f>
        <v/>
      </c>
      <c r="BN573" s="9" t="str">
        <f>_xlfn.XLOOKUP(B573,'[6]cells down 19042026 9H40'!$B:$B,'[6]cells down 19042026 9H40'!$B:$B,"")</f>
        <v/>
      </c>
      <c r="BO573" s="9" t="s">
        <v>5537</v>
      </c>
      <c r="BP573" s="9" t="s">
        <v>5537</v>
      </c>
    </row>
    <row r="574" spans="1:68" s="9" customFormat="1" x14ac:dyDescent="0.35">
      <c r="A574" s="1" t="s">
        <v>2159</v>
      </c>
      <c r="B574" s="8" t="s">
        <v>2160</v>
      </c>
      <c r="C574" s="3" t="str">
        <f>_xlfn.XLOOKUP(B574,'[1]daily break down'!$D:$D,'[1]daily break down'!$E:$E,"")</f>
        <v>CENTRE</v>
      </c>
      <c r="D574" s="1" t="s">
        <v>11</v>
      </c>
      <c r="E574" s="1" t="s">
        <v>12</v>
      </c>
      <c r="F574" s="3" t="s">
        <v>226</v>
      </c>
      <c r="G574" s="1" t="s">
        <v>489</v>
      </c>
      <c r="H574" s="41" t="str">
        <f>_xlfn.XLOOKUP(B574,[2]CALCULATION!$B:$B,[2]CALCULATION!$H:$H,"")</f>
        <v>ZTE</v>
      </c>
      <c r="I574" s="34">
        <v>0</v>
      </c>
      <c r="J574" s="34">
        <v>0</v>
      </c>
      <c r="K574" s="34">
        <v>0</v>
      </c>
      <c r="L574" s="34">
        <v>1.4246660559935846</v>
      </c>
      <c r="M574" s="34">
        <v>0</v>
      </c>
      <c r="N574" s="34">
        <v>0</v>
      </c>
      <c r="O574" s="34">
        <v>0</v>
      </c>
      <c r="P574" s="34">
        <v>0</v>
      </c>
      <c r="Q574" s="34">
        <v>0</v>
      </c>
      <c r="R574" s="34">
        <v>4.7084606757925203E-3</v>
      </c>
      <c r="S574" s="109">
        <v>0</v>
      </c>
      <c r="T574" s="109">
        <f>_xlfn.XLOOKUP(B574,'[3]Nur des jours'!$B:$B,'[3]Nur des jours'!$U:$U,"")</f>
        <v>0</v>
      </c>
      <c r="U574" s="109">
        <v>2.0229437581506313</v>
      </c>
      <c r="V574" s="109">
        <v>0</v>
      </c>
      <c r="W574" s="109">
        <v>0</v>
      </c>
      <c r="X574" s="109">
        <v>0</v>
      </c>
      <c r="Y574" s="109">
        <v>0</v>
      </c>
      <c r="Z574" s="109">
        <v>0</v>
      </c>
      <c r="AA574" s="109">
        <v>0</v>
      </c>
      <c r="AB574" s="109">
        <v>2.6850710406839546</v>
      </c>
      <c r="AC574" s="109">
        <v>1.6802203357992718</v>
      </c>
      <c r="AD574" s="109">
        <v>3.485078762780041E-2</v>
      </c>
      <c r="AE574" s="109">
        <v>0.25163511998013888</v>
      </c>
      <c r="AF574" s="109">
        <v>0.25163511998013888</v>
      </c>
      <c r="AG574" s="57" t="str">
        <f>_xlfn.XLOOKUP(B574,[3]CALCULATION!$B:$B,[3]CALCULATION!$M:$M,"")</f>
        <v>Operationnel</v>
      </c>
      <c r="AH574" s="57"/>
      <c r="AI574" s="56" t="str" cm="1">
        <f t="array" ref="AI574">IFERROR(_xlfn.IFS(
AK574="MPR ISSUE","PDH",
AK574="BSS Hardware Issue","BSS",
AK574="Sites strategiques, MLL, Pylone, etc.","ENVTECH",
AK574="AKTIVCO DEFAUT GE &amp; POWER Cabinet","AKTIVCO",
AK574="AKTIVCO Coupure ENEO &amp; Baisse de tension","AKTIVCO GRID ONLY",
AK574="Coupure ENEO &amp; Baisse de tension","IHS GRID ONLY",
AK574="Defaut GE &amp; POWER Cabinet","IHS",
AK574="Sharing","Partners",
AK574="Sites strategiques &amp; DataCenter","SST &amp; DC",
AK574="Exclu","Exclu",
AK574="SAT","SAT",
AK574="SPARE-ISSUE","SPARE-ISSUE",
AK574="Fiber CAmtel","TRANS_FO_CAMTEL",
AK574="Fiber AOF","Fiber AOF",
AK574="Projet OCM (HUAWEI)","TRAVAUX-HUAWEI",
AK574="Projet OCM (NOKIA)","TRAVAUX-NOKIA",
AK574="ACCESS-ISSUE","ACCESS-ISSUE",
AK574="Projet OCM (ZTE, NOKIA, autres projets)","TRAVAUX OCM",
AK574="No root CAuse","No root cause",
AK574="ODU HS","PDH",
AK574="IP &amp; VLAN","PDH",
AK574="Warehouse HUAWEI","SPARE-ISSUE",
AK574="SPARE-HS","SPARE-ISSUE",
AK574="Power Telco","BSS",AK574="no impacts","no impacts"
),"")</f>
        <v>No root cause</v>
      </c>
      <c r="AJ574" s="56" t="str" cm="1">
        <f t="array" ref="AJ574">IFERROR(_xlfn.IFS(
AK574="MPR ISSUE","TX ISSUE",
AK574="BSS Hardware Issue","RAN ISSUE",
AK574="Sites strategiques, MLL, Pylone, etc.","ENVTECH",
AK574="AKTIVCO DEFAUT GE &amp; POWER Cabinet","POWER ISSUE",
AK574="AKTIVCO Coupure ENEO &amp; Baisse de tension","POWER ISSUE",
AK574="Coupure ENEO &amp; Baisse de tension","POWER ISSUE",
AK574="Defaut GE &amp; POWER Cabinet","POWER ISSUE",
AK574="Sharing","POWER ISSUE",
AK574="Sites strategiques &amp; DataCenter","POWER ISSUE",
AK574="Exclu","Exclu",
AK574="SAT","TX ISSUE",
AK574="SPARE-ISSUE","SPARE-ISSUE",
AK574="Fiber CAmtel","TX ISSUE",
AK574="Fiber AOF","TX ISSUE",
AK574="Projet OCM (HUAWEI)","TRAVAUX-HUAWEI",
AK574="Projet OCM (NOKIA)","TRAVAUX -NOKIA",
AK574="ACCESS-ISSUE","ACCESS-ISSUE",
AK574="Projet OCM (ZTE, NOKIA, autres projets)","TRAVAUX OCM",
AK574="No root CAuse","No root cause",
AK574="ODU HS","TX ISSUE",
AK574="IP &amp; VLAN","TX ISSUE",
AK574="Warehouse HUAWEI","SPARE-ISSUE",
AK574="SPARE-HS","SPARE-ISSUE",
AK574="Power Telco","RAN ISSUE",AK574="no impacts","no impacts"
),"")</f>
        <v>No root cause</v>
      </c>
      <c r="AK574" s="81" t="s">
        <v>5620</v>
      </c>
      <c r="AL574" s="56" t="str" cm="1">
        <f t="array" ref="AL574">IFERROR(_xlfn.IFS(
AK574="MPR ISSUE","ACTIVE",
AK574="BSS Hardware Issue","ACTIVE",
AK574="Sites strategiques, MLL, Pylone, etc.","PASSIVE",
AK574="AKTIVCO DEFAUT GE &amp; POWER Cabinet","PASSIVE",
AK574="AKTIVCO Coupure ENEO &amp; Baisse de tension","PASSIVE",
AK574="Coupure ENEO &amp; Baisse de tension","PASSIVE",
AK574="Defaut GE &amp; POWER Cabinet","PASSIVE",
AK574="Sharing","PASSIVE",
AK574="Sites strategiques &amp; DataCenter","PASSIVE",
AK574="Exclu","Exclu",
AK574="SAT","ACTIVE",
AK574="SPARE-ISSUE","SPARE-ISSUE",
AK574="Fiber CAmtel","ACTIVE",
AK574="Fiber AOF","ACTIVE",
AK574="Projet OCM (HUAWEI)","PLANNED WORKS",
AK574="Projet OCM (NOKIA)","PLANNED WORKS",
AK574="ACCESS-ISSUE","ACCESS-ISSUE",
AK574="Projet OCM (ZTE, NOKIA, autres projets)","PLANNED WORKS",
AK574="No root CAuse","No root cause",
AK574="ODU HS","ACTIVE",
AK574="IP &amp; VLAN","ACTIVE",
AK574="Warehouse HUAWEI","SPARE-ISSUE",
AK574="SPARE-HS","SPARE-ISSUE",
AK574="Power Telco","ACTIVE", AK574="no impacts","no impacts"
),"")</f>
        <v>No root cause</v>
      </c>
      <c r="AM574" s="108" t="s">
        <v>5962</v>
      </c>
      <c r="AN574" s="117" t="s">
        <v>2160</v>
      </c>
      <c r="AP574" s="23" t="s">
        <v>5537</v>
      </c>
      <c r="AQ574" s="23" t="s">
        <v>5537</v>
      </c>
      <c r="AR574" s="7"/>
      <c r="AS574" s="6"/>
      <c r="AT574" s="7"/>
      <c r="AU574" s="3" t="s">
        <v>5537</v>
      </c>
      <c r="AV574" s="24" t="s">
        <v>5537</v>
      </c>
      <c r="AW574" s="24" t="s">
        <v>5537</v>
      </c>
      <c r="AX574" s="24" t="s">
        <v>5537</v>
      </c>
      <c r="AY574" s="24" t="s">
        <v>5537</v>
      </c>
      <c r="AZ574" s="24" t="s">
        <v>5537</v>
      </c>
      <c r="BA574" s="24" t="s">
        <v>5537</v>
      </c>
      <c r="BB574" s="24" t="s">
        <v>5537</v>
      </c>
      <c r="BC574" s="24" t="s">
        <v>5537</v>
      </c>
      <c r="BD574" s="24" t="s">
        <v>5537</v>
      </c>
      <c r="BE574" s="24" t="s">
        <v>5537</v>
      </c>
      <c r="BF574" s="24" t="s">
        <v>5537</v>
      </c>
      <c r="BG574" s="24" t="s">
        <v>5537</v>
      </c>
      <c r="BH574" s="24" t="s">
        <v>5962</v>
      </c>
      <c r="BI574" s="9" t="s">
        <v>5537</v>
      </c>
      <c r="BJ574" s="14"/>
      <c r="BK574" s="14" t="s">
        <v>5537</v>
      </c>
      <c r="BL574" s="14" t="str">
        <f>_xlfn.XLOOKUP(B574,'[4]cell downs 18042026 17h'!$B:$B,'[4]cell downs 18042026 17h'!$B:$B,"")</f>
        <v/>
      </c>
      <c r="BM574" s="14" t="str">
        <f>_xlfn.XLOOKUP(B574,'[5]Cells Huawei 19042026 15h'!$B:$B,'[5]Cells Huawei 19042026 15h'!$B:$B,"")</f>
        <v/>
      </c>
      <c r="BN574" s="9" t="str">
        <f>_xlfn.XLOOKUP(B574,'[6]cells down 19042026 9H40'!$B:$B,'[6]cells down 19042026 9H40'!$B:$B,"")</f>
        <v/>
      </c>
      <c r="BO574" s="9" t="s">
        <v>2160</v>
      </c>
      <c r="BP574" s="9" t="s">
        <v>5537</v>
      </c>
    </row>
    <row r="575" spans="1:68" s="9" customFormat="1" x14ac:dyDescent="0.35">
      <c r="A575" s="1" t="s">
        <v>1488</v>
      </c>
      <c r="B575" s="8" t="s">
        <v>1489</v>
      </c>
      <c r="C575" s="3" t="str">
        <f>_xlfn.XLOOKUP(B575,'[1]daily break down'!$D:$D,'[1]daily break down'!$E:$E,"")</f>
        <v>Bafoussam</v>
      </c>
      <c r="D575" s="1" t="s">
        <v>11</v>
      </c>
      <c r="E575" s="1" t="s">
        <v>12</v>
      </c>
      <c r="F575" s="3" t="s">
        <v>102</v>
      </c>
      <c r="G575" s="1" t="s">
        <v>299</v>
      </c>
      <c r="H575" s="39" t="str">
        <f>_xlfn.XLOOKUP(B575,[2]CALCULATION!$B:$B,[2]CALCULATION!$H:$H,"")</f>
        <v>Huawei</v>
      </c>
      <c r="I575" s="34">
        <v>13.868556899607057</v>
      </c>
      <c r="J575" s="34">
        <v>5.493649998715874</v>
      </c>
      <c r="K575" s="34">
        <v>8.3789197935125972E-2</v>
      </c>
      <c r="L575" s="34">
        <v>1.7210850576287049E-2</v>
      </c>
      <c r="M575" s="34">
        <v>0</v>
      </c>
      <c r="N575" s="34">
        <v>5.6715549049318982E-3</v>
      </c>
      <c r="O575" s="34">
        <v>0</v>
      </c>
      <c r="P575" s="34">
        <v>1.7478376751047991E-2</v>
      </c>
      <c r="Q575" s="34">
        <v>0.17831511301732425</v>
      </c>
      <c r="R575" s="34">
        <v>1.2659338589687614</v>
      </c>
      <c r="S575" s="109">
        <v>1.1236099339959421E-2</v>
      </c>
      <c r="T575" s="109">
        <f>_xlfn.XLOOKUP(B575,'[3]Nur des jours'!$B:$B,'[3]Nur des jours'!$U:$U,"")</f>
        <v>0.52820367944799718</v>
      </c>
      <c r="U575" s="109">
        <v>0</v>
      </c>
      <c r="V575" s="109">
        <v>0</v>
      </c>
      <c r="W575" s="109">
        <v>0.52820367944799707</v>
      </c>
      <c r="X575" s="109">
        <v>0.34366412409790165</v>
      </c>
      <c r="Y575" s="109">
        <v>0.33606638073469108</v>
      </c>
      <c r="Z575" s="109">
        <v>0.19502658140072426</v>
      </c>
      <c r="AA575" s="109">
        <v>0.1201549226242962</v>
      </c>
      <c r="AB575" s="109">
        <v>9.7022826046633731E-2</v>
      </c>
      <c r="AC575" s="109">
        <v>0</v>
      </c>
      <c r="AD575" s="109">
        <v>1.0625240130426948E-2</v>
      </c>
      <c r="AE575" s="109">
        <v>1.1414450123133382E-2</v>
      </c>
      <c r="AF575" s="109">
        <v>1.1414450123133382E-2</v>
      </c>
      <c r="AG575" s="57" t="str">
        <f>_xlfn.XLOOKUP(B575,[3]CALCULATION!$B:$B,[3]CALCULATION!$M:$M,"")</f>
        <v>Operationnel</v>
      </c>
      <c r="AH575" s="57"/>
      <c r="AI575" s="56" t="str" cm="1">
        <f t="array" ref="AI575">IFERROR(_xlfn.IFS(
AK575="MPR ISSUE","PDH",
AK575="BSS Hardware Issue","BSS",
AK575="Sites strategiques, MLL, Pylone, etc.","ENVTECH",
AK575="AKTIVCO DEFAUT GE &amp; POWER Cabinet","AKTIVCO",
AK575="AKTIVCO Coupure ENEO &amp; Baisse de tension","AKTIVCO GRID ONLY",
AK575="Coupure ENEO &amp; Baisse de tension","IHS GRID ONLY",
AK575="Defaut GE &amp; POWER Cabinet","IHS",
AK575="Sharing","Partners",
AK575="Sites strategiques &amp; DataCenter","SST &amp; DC",
AK575="Exclu","Exclu",
AK575="SAT","SAT",
AK575="SPARE-ISSUE","SPARE-ISSUE",
AK575="Fiber CAmtel","TRANS_FO_CAMTEL",
AK575="Fiber AOF","Fiber AOF",
AK575="Projet OCM (HUAWEI)","TRAVAUX-HUAWEI",
AK575="Projet OCM (NOKIA)","TRAVAUX-NOKIA",
AK575="ACCESS-ISSUE","ACCESS-ISSUE",
AK575="Projet OCM (ZTE, NOKIA, autres projets)","TRAVAUX OCM",
AK575="No root CAuse","No root cause",
AK575="ODU HS","PDH",
AK575="IP &amp; VLAN","PDH",
AK575="Warehouse HUAWEI","SPARE-ISSUE",
AK575="SPARE-HS","SPARE-ISSUE",
AK575="Power Telco","BSS",AK575="no impacts","no impacts"
),"")</f>
        <v>No root cause</v>
      </c>
      <c r="AJ575" s="56" t="str" cm="1">
        <f t="array" ref="AJ575">IFERROR(_xlfn.IFS(
AK575="MPR ISSUE","TX ISSUE",
AK575="BSS Hardware Issue","RAN ISSUE",
AK575="Sites strategiques, MLL, Pylone, etc.","ENVTECH",
AK575="AKTIVCO DEFAUT GE &amp; POWER Cabinet","POWER ISSUE",
AK575="AKTIVCO Coupure ENEO &amp; Baisse de tension","POWER ISSUE",
AK575="Coupure ENEO &amp; Baisse de tension","POWER ISSUE",
AK575="Defaut GE &amp; POWER Cabinet","POWER ISSUE",
AK575="Sharing","POWER ISSUE",
AK575="Sites strategiques &amp; DataCenter","POWER ISSUE",
AK575="Exclu","Exclu",
AK575="SAT","TX ISSUE",
AK575="SPARE-ISSUE","SPARE-ISSUE",
AK575="Fiber CAmtel","TX ISSUE",
AK575="Fiber AOF","TX ISSUE",
AK575="Projet OCM (HUAWEI)","TRAVAUX-HUAWEI",
AK575="Projet OCM (NOKIA)","TRAVAUX -NOKIA",
AK575="ACCESS-ISSUE","ACCESS-ISSUE",
AK575="Projet OCM (ZTE, NOKIA, autres projets)","TRAVAUX OCM",
AK575="No root CAuse","No root cause",
AK575="ODU HS","TX ISSUE",
AK575="IP &amp; VLAN","TX ISSUE",
AK575="Warehouse HUAWEI","SPARE-ISSUE",
AK575="SPARE-HS","SPARE-ISSUE",
AK575="Power Telco","RAN ISSUE",AK575="no impacts","no impacts"
),"")</f>
        <v>No root cause</v>
      </c>
      <c r="AK575" s="81" t="s">
        <v>5620</v>
      </c>
      <c r="AL575" s="56" t="str" cm="1">
        <f t="array" ref="AL575">IFERROR(_xlfn.IFS(
AK575="MPR ISSUE","ACTIVE",
AK575="BSS Hardware Issue","ACTIVE",
AK575="Sites strategiques, MLL, Pylone, etc.","PASSIVE",
AK575="AKTIVCO DEFAUT GE &amp; POWER Cabinet","PASSIVE",
AK575="AKTIVCO Coupure ENEO &amp; Baisse de tension","PASSIVE",
AK575="Coupure ENEO &amp; Baisse de tension","PASSIVE",
AK575="Defaut GE &amp; POWER Cabinet","PASSIVE",
AK575="Sharing","PASSIVE",
AK575="Sites strategiques &amp; DataCenter","PASSIVE",
AK575="Exclu","Exclu",
AK575="SAT","ACTIVE",
AK575="SPARE-ISSUE","SPARE-ISSUE",
AK575="Fiber CAmtel","ACTIVE",
AK575="Fiber AOF","ACTIVE",
AK575="Projet OCM (HUAWEI)","PLANNED WORKS",
AK575="Projet OCM (NOKIA)","PLANNED WORKS",
AK575="ACCESS-ISSUE","ACCESS-ISSUE",
AK575="Projet OCM (ZTE, NOKIA, autres projets)","PLANNED WORKS",
AK575="No root CAuse","No root cause",
AK575="ODU HS","ACTIVE",
AK575="IP &amp; VLAN","ACTIVE",
AK575="Warehouse HUAWEI","SPARE-ISSUE",
AK575="SPARE-HS","SPARE-ISSUE",
AK575="Power Telco","ACTIVE", AK575="no impacts","no impacts"
),"")</f>
        <v>No root cause</v>
      </c>
      <c r="AM575" s="108" t="s">
        <v>5537</v>
      </c>
      <c r="AN575" s="117" t="s">
        <v>1489</v>
      </c>
      <c r="AP575" s="23" t="s">
        <v>5537</v>
      </c>
      <c r="AQ575" s="23" t="s">
        <v>5537</v>
      </c>
      <c r="AR575" s="7"/>
      <c r="AS575" s="6"/>
      <c r="AT575" s="7"/>
      <c r="AU575" s="3" t="s">
        <v>5537</v>
      </c>
      <c r="AV575" s="24" t="s">
        <v>5537</v>
      </c>
      <c r="AW575" s="24" t="s">
        <v>5537</v>
      </c>
      <c r="AX575" s="24" t="s">
        <v>5537</v>
      </c>
      <c r="AY575" s="24" t="s">
        <v>5537</v>
      </c>
      <c r="AZ575" s="24" t="s">
        <v>5537</v>
      </c>
      <c r="BA575" s="24" t="s">
        <v>5537</v>
      </c>
      <c r="BB575" s="24" t="s">
        <v>5537</v>
      </c>
      <c r="BC575" s="24" t="s">
        <v>5537</v>
      </c>
      <c r="BD575" s="24" t="s">
        <v>5537</v>
      </c>
      <c r="BE575" s="24" t="s">
        <v>5537</v>
      </c>
      <c r="BF575" s="24" t="s">
        <v>5537</v>
      </c>
      <c r="BG575" s="24" t="s">
        <v>5537</v>
      </c>
      <c r="BH575" s="24" t="s">
        <v>5537</v>
      </c>
      <c r="BI575" s="9" t="s">
        <v>5537</v>
      </c>
      <c r="BJ575" s="14"/>
      <c r="BK575" s="14" t="s">
        <v>5537</v>
      </c>
      <c r="BL575" s="14" t="str">
        <f>_xlfn.XLOOKUP(B575,'[4]cell downs 18042026 17h'!$B:$B,'[4]cell downs 18042026 17h'!$B:$B,"")</f>
        <v/>
      </c>
      <c r="BM575" s="14" t="str">
        <f>_xlfn.XLOOKUP(B575,'[5]Cells Huawei 19042026 15h'!$B:$B,'[5]Cells Huawei 19042026 15h'!$B:$B,"")</f>
        <v/>
      </c>
      <c r="BN575" s="9" t="str">
        <f>_xlfn.XLOOKUP(B575,'[6]cells down 19042026 9H40'!$B:$B,'[6]cells down 19042026 9H40'!$B:$B,"")</f>
        <v/>
      </c>
      <c r="BO575" s="9" t="s">
        <v>1489</v>
      </c>
      <c r="BP575" s="9" t="s">
        <v>12</v>
      </c>
    </row>
    <row r="576" spans="1:68" s="9" customFormat="1" x14ac:dyDescent="0.35">
      <c r="A576" s="1" t="s">
        <v>1048</v>
      </c>
      <c r="B576" s="8" t="s">
        <v>1049</v>
      </c>
      <c r="C576" s="3" t="str">
        <f>_xlfn.XLOOKUP(B576,'[1]daily break down'!$D:$D,'[1]daily break down'!$E:$E,"")</f>
        <v>CENTRE</v>
      </c>
      <c r="D576" s="1" t="s">
        <v>11</v>
      </c>
      <c r="E576" s="1" t="s">
        <v>96</v>
      </c>
      <c r="F576" s="3" t="s">
        <v>37</v>
      </c>
      <c r="G576" s="1" t="s">
        <v>1050</v>
      </c>
      <c r="H576" s="40" t="str">
        <f>_xlfn.XLOOKUP(B576,[2]CALCULATION!$B:$B,[2]CALCULATION!$H:$H,"")</f>
        <v>NOKIA</v>
      </c>
      <c r="I576" s="34">
        <v>1.7121675184699329E-3</v>
      </c>
      <c r="J576" s="34">
        <v>0</v>
      </c>
      <c r="K576" s="34">
        <v>0</v>
      </c>
      <c r="L576" s="34">
        <v>0</v>
      </c>
      <c r="M576" s="34">
        <v>2.6731191638337946E-2</v>
      </c>
      <c r="N576" s="34">
        <v>0</v>
      </c>
      <c r="O576" s="34">
        <v>2.4951504218943453E-2</v>
      </c>
      <c r="P576" s="34">
        <v>9.6363076401558712E-3</v>
      </c>
      <c r="Q576" s="34">
        <v>2.6752617476094621E-3</v>
      </c>
      <c r="R576" s="34">
        <v>0</v>
      </c>
      <c r="S576" s="109">
        <v>3.7453664466535548E-3</v>
      </c>
      <c r="T576" s="109">
        <f>_xlfn.XLOOKUP(B576,'[3]Nur des jours'!$B:$B,'[3]Nur des jours'!$U:$U,"")</f>
        <v>0</v>
      </c>
      <c r="U576" s="109">
        <v>0</v>
      </c>
      <c r="V576" s="109">
        <v>0</v>
      </c>
      <c r="W576" s="109">
        <v>0</v>
      </c>
      <c r="X576" s="109">
        <v>0</v>
      </c>
      <c r="Y576" s="109">
        <v>1.6586622835179075E-3</v>
      </c>
      <c r="Z576" s="109">
        <v>0</v>
      </c>
      <c r="AA576" s="109">
        <v>0</v>
      </c>
      <c r="AB576" s="109">
        <v>0</v>
      </c>
      <c r="AC576" s="109">
        <v>0</v>
      </c>
      <c r="AD576" s="109">
        <v>1.5937860195640877E-2</v>
      </c>
      <c r="AE576" s="109">
        <v>9.9519737011074458E-3</v>
      </c>
      <c r="AF576" s="109">
        <v>9.9519737011074458E-3</v>
      </c>
      <c r="AG576" s="57" t="str">
        <f>_xlfn.XLOOKUP(B576,[3]CALCULATION!$B:$B,[3]CALCULATION!$M:$M,"")</f>
        <v>Operationnel</v>
      </c>
      <c r="AH576" s="57"/>
      <c r="AI576" s="56" t="str" cm="1">
        <f t="array" ref="AI576">IFERROR(_xlfn.IFS(
AK576="MPR ISSUE","PDH",
AK576="BSS Hardware Issue","BSS",
AK576="Sites strategiques, MLL, Pylone, etc.","ENVTECH",
AK576="AKTIVCO DEFAUT GE &amp; POWER Cabinet","AKTIVCO",
AK576="AKTIVCO Coupure ENEO &amp; Baisse de tension","AKTIVCO GRID ONLY",
AK576="Coupure ENEO &amp; Baisse de tension","IHS GRID ONLY",
AK576="Defaut GE &amp; POWER Cabinet","IHS",
AK576="Sharing","Partners",
AK576="Sites strategiques &amp; DataCenter","SST &amp; DC",
AK576="Exclu","Exclu",
AK576="SAT","SAT",
AK576="SPARE-ISSUE","SPARE-ISSUE",
AK576="Fiber CAmtel","TRANS_FO_CAMTEL",
AK576="Fiber AOF","Fiber AOF",
AK576="Projet OCM (HUAWEI)","TRAVAUX-HUAWEI",
AK576="Projet OCM (NOKIA)","TRAVAUX-NOKIA",
AK576="ACCESS-ISSUE","ACCESS-ISSUE",
AK576="Projet OCM (ZTE, NOKIA, autres projets)","TRAVAUX OCM",
AK576="No root CAuse","No root cause",
AK576="ODU HS","PDH",
AK576="IP &amp; VLAN","PDH",
AK576="Warehouse HUAWEI","SPARE-ISSUE",
AK576="SPARE-HS","SPARE-ISSUE",
AK576="Power Telco","BSS",AK576="no impacts","no impacts"
),"")</f>
        <v>No root cause</v>
      </c>
      <c r="AJ576" s="56" t="str" cm="1">
        <f t="array" ref="AJ576">IFERROR(_xlfn.IFS(
AK576="MPR ISSUE","TX ISSUE",
AK576="BSS Hardware Issue","RAN ISSUE",
AK576="Sites strategiques, MLL, Pylone, etc.","ENVTECH",
AK576="AKTIVCO DEFAUT GE &amp; POWER Cabinet","POWER ISSUE",
AK576="AKTIVCO Coupure ENEO &amp; Baisse de tension","POWER ISSUE",
AK576="Coupure ENEO &amp; Baisse de tension","POWER ISSUE",
AK576="Defaut GE &amp; POWER Cabinet","POWER ISSUE",
AK576="Sharing","POWER ISSUE",
AK576="Sites strategiques &amp; DataCenter","POWER ISSUE",
AK576="Exclu","Exclu",
AK576="SAT","TX ISSUE",
AK576="SPARE-ISSUE","SPARE-ISSUE",
AK576="Fiber CAmtel","TX ISSUE",
AK576="Fiber AOF","TX ISSUE",
AK576="Projet OCM (HUAWEI)","TRAVAUX-HUAWEI",
AK576="Projet OCM (NOKIA)","TRAVAUX -NOKIA",
AK576="ACCESS-ISSUE","ACCESS-ISSUE",
AK576="Projet OCM (ZTE, NOKIA, autres projets)","TRAVAUX OCM",
AK576="No root CAuse","No root cause",
AK576="ODU HS","TX ISSUE",
AK576="IP &amp; VLAN","TX ISSUE",
AK576="Warehouse HUAWEI","SPARE-ISSUE",
AK576="SPARE-HS","SPARE-ISSUE",
AK576="Power Telco","RAN ISSUE",AK576="no impacts","no impacts"
),"")</f>
        <v>No root cause</v>
      </c>
      <c r="AK576" s="81" t="s">
        <v>5620</v>
      </c>
      <c r="AL576" s="56" t="str" cm="1">
        <f t="array" ref="AL576">IFERROR(_xlfn.IFS(
AK576="MPR ISSUE","ACTIVE",
AK576="BSS Hardware Issue","ACTIVE",
AK576="Sites strategiques, MLL, Pylone, etc.","PASSIVE",
AK576="AKTIVCO DEFAUT GE &amp; POWER Cabinet","PASSIVE",
AK576="AKTIVCO Coupure ENEO &amp; Baisse de tension","PASSIVE",
AK576="Coupure ENEO &amp; Baisse de tension","PASSIVE",
AK576="Defaut GE &amp; POWER Cabinet","PASSIVE",
AK576="Sharing","PASSIVE",
AK576="Sites strategiques &amp; DataCenter","PASSIVE",
AK576="Exclu","Exclu",
AK576="SAT","ACTIVE",
AK576="SPARE-ISSUE","SPARE-ISSUE",
AK576="Fiber CAmtel","ACTIVE",
AK576="Fiber AOF","ACTIVE",
AK576="Projet OCM (HUAWEI)","PLANNED WORKS",
AK576="Projet OCM (NOKIA)","PLANNED WORKS",
AK576="ACCESS-ISSUE","ACCESS-ISSUE",
AK576="Projet OCM (ZTE, NOKIA, autres projets)","PLANNED WORKS",
AK576="No root CAuse","No root cause",
AK576="ODU HS","ACTIVE",
AK576="IP &amp; VLAN","ACTIVE",
AK576="Warehouse HUAWEI","SPARE-ISSUE",
AK576="SPARE-HS","SPARE-ISSUE",
AK576="Power Telco","ACTIVE", AK576="no impacts","no impacts"
),"")</f>
        <v>No root cause</v>
      </c>
      <c r="AM576" s="108" t="s">
        <v>5537</v>
      </c>
      <c r="AN576" s="117" t="s">
        <v>1049</v>
      </c>
      <c r="AP576" s="23" t="s">
        <v>5537</v>
      </c>
      <c r="AQ576" s="23" t="s">
        <v>5537</v>
      </c>
      <c r="AR576" s="7"/>
      <c r="AS576" s="6"/>
      <c r="AT576" s="7"/>
      <c r="AU576" s="3" t="s">
        <v>5537</v>
      </c>
      <c r="AV576" s="24" t="s">
        <v>5537</v>
      </c>
      <c r="AW576" s="24" t="s">
        <v>5537</v>
      </c>
      <c r="AX576" s="24" t="s">
        <v>5537</v>
      </c>
      <c r="AY576" s="24" t="s">
        <v>5537</v>
      </c>
      <c r="AZ576" s="24" t="s">
        <v>5537</v>
      </c>
      <c r="BA576" s="24" t="s">
        <v>5537</v>
      </c>
      <c r="BB576" s="24" t="s">
        <v>5537</v>
      </c>
      <c r="BC576" s="24" t="s">
        <v>5537</v>
      </c>
      <c r="BD576" s="24" t="s">
        <v>5537</v>
      </c>
      <c r="BE576" s="24" t="s">
        <v>5537</v>
      </c>
      <c r="BF576" s="24" t="s">
        <v>5537</v>
      </c>
      <c r="BG576" s="24" t="s">
        <v>5537</v>
      </c>
      <c r="BH576" s="24" t="s">
        <v>5537</v>
      </c>
      <c r="BI576" s="9" t="s">
        <v>5537</v>
      </c>
      <c r="BJ576" s="14"/>
      <c r="BK576" s="14" t="s">
        <v>5537</v>
      </c>
      <c r="BL576" s="14" t="str">
        <f>_xlfn.XLOOKUP(B576,'[4]cell downs 18042026 17h'!$B:$B,'[4]cell downs 18042026 17h'!$B:$B,"")</f>
        <v/>
      </c>
      <c r="BM576" s="14" t="str">
        <f>_xlfn.XLOOKUP(B576,'[5]Cells Huawei 19042026 15h'!$B:$B,'[5]Cells Huawei 19042026 15h'!$B:$B,"")</f>
        <v/>
      </c>
      <c r="BN576" s="9" t="str">
        <f>_xlfn.XLOOKUP(B576,'[6]cells down 19042026 9H40'!$B:$B,'[6]cells down 19042026 9H40'!$B:$B,"")</f>
        <v/>
      </c>
      <c r="BO576" s="9" t="s">
        <v>1049</v>
      </c>
      <c r="BP576" s="9" t="s">
        <v>12</v>
      </c>
    </row>
    <row r="577" spans="1:68" s="9" customFormat="1" x14ac:dyDescent="0.35">
      <c r="A577" s="1" t="s">
        <v>2998</v>
      </c>
      <c r="B577" s="8" t="s">
        <v>2999</v>
      </c>
      <c r="C577" s="3" t="str">
        <f>_xlfn.XLOOKUP(B577,'[1]daily break down'!$D:$D,'[1]daily break down'!$E:$E,"")</f>
        <v>Ngaoundere</v>
      </c>
      <c r="D577" s="1" t="s">
        <v>11</v>
      </c>
      <c r="E577" s="1" t="s">
        <v>12</v>
      </c>
      <c r="F577" s="3" t="s">
        <v>90</v>
      </c>
      <c r="G577" s="1" t="s">
        <v>91</v>
      </c>
      <c r="H577" s="39" t="str">
        <f>_xlfn.XLOOKUP(B577,[2]CALCULATION!$B:$B,[2]CALCULATION!$H:$H,"")</f>
        <v>Huawei</v>
      </c>
      <c r="I577" s="34">
        <v>0</v>
      </c>
      <c r="J577" s="34">
        <v>5.0651622421404368E-3</v>
      </c>
      <c r="K577" s="34">
        <v>0</v>
      </c>
      <c r="L577" s="34">
        <v>0</v>
      </c>
      <c r="M577" s="34">
        <v>0</v>
      </c>
      <c r="N577" s="34">
        <v>0</v>
      </c>
      <c r="O577" s="34">
        <v>0</v>
      </c>
      <c r="P577" s="34">
        <v>0</v>
      </c>
      <c r="Q577" s="34">
        <v>3.7578510014753173E-2</v>
      </c>
      <c r="R577" s="34">
        <v>0</v>
      </c>
      <c r="S577" s="109">
        <v>0</v>
      </c>
      <c r="T577" s="109">
        <f>_xlfn.XLOOKUP(B577,'[3]Nur des jours'!$B:$B,'[3]Nur des jours'!$U:$U,"")</f>
        <v>0</v>
      </c>
      <c r="U577" s="109">
        <v>0</v>
      </c>
      <c r="V577" s="109">
        <v>0</v>
      </c>
      <c r="W577" s="109">
        <v>0</v>
      </c>
      <c r="X577" s="109">
        <v>9.791457996250353E-3</v>
      </c>
      <c r="Y577" s="109">
        <v>0.62392454477746107</v>
      </c>
      <c r="Z577" s="109">
        <v>8.0257852428281603E-4</v>
      </c>
      <c r="AA577" s="109">
        <v>0.92874386830007427</v>
      </c>
      <c r="AB577" s="109">
        <v>0.98708240947627657</v>
      </c>
      <c r="AC577" s="109">
        <v>0</v>
      </c>
      <c r="AD577" s="109">
        <v>2.6403721724110964E-2</v>
      </c>
      <c r="AE577" s="109">
        <v>8.8640339237457642E-3</v>
      </c>
      <c r="AF577" s="109">
        <v>8.8640339237457642E-3</v>
      </c>
      <c r="AG577" s="57" t="str">
        <f>_xlfn.XLOOKUP(B577,[3]CALCULATION!$B:$B,[3]CALCULATION!$M:$M,"")</f>
        <v>Operationnel</v>
      </c>
      <c r="AH577" s="57"/>
      <c r="AI577" s="56" t="str" cm="1">
        <f t="array" ref="AI577">IFERROR(_xlfn.IFS(
AK577="MPR ISSUE","PDH",
AK577="BSS Hardware Issue","BSS",
AK577="Sites strategiques, MLL, Pylone, etc.","ENVTECH",
AK577="AKTIVCO DEFAUT GE &amp; POWER Cabinet","AKTIVCO",
AK577="AKTIVCO Coupure ENEO &amp; Baisse de tension","AKTIVCO GRID ONLY",
AK577="Coupure ENEO &amp; Baisse de tension","IHS GRID ONLY",
AK577="Defaut GE &amp; POWER Cabinet","IHS",
AK577="Sharing","Partners",
AK577="Sites strategiques &amp; DataCenter","SST &amp; DC",
AK577="Exclu","Exclu",
AK577="SAT","SAT",
AK577="SPARE-ISSUE","SPARE-ISSUE",
AK577="Fiber CAmtel","TRANS_FO_CAMTEL",
AK577="Fiber AOF","Fiber AOF",
AK577="Projet OCM (HUAWEI)","TRAVAUX-HUAWEI",
AK577="Projet OCM (NOKIA)","TRAVAUX-NOKIA",
AK577="ACCESS-ISSUE","ACCESS-ISSUE",
AK577="Projet OCM (ZTE, NOKIA, autres projets)","TRAVAUX OCM",
AK577="No root CAuse","No root cause",
AK577="ODU HS","PDH",
AK577="IP &amp; VLAN","PDH",
AK577="Warehouse HUAWEI","SPARE-ISSUE",
AK577="SPARE-HS","SPARE-ISSUE",
AK577="Power Telco","BSS",AK577="no impacts","no impacts"
),"")</f>
        <v>No root cause</v>
      </c>
      <c r="AJ577" s="56" t="str" cm="1">
        <f t="array" ref="AJ577">IFERROR(_xlfn.IFS(
AK577="MPR ISSUE","TX ISSUE",
AK577="BSS Hardware Issue","RAN ISSUE",
AK577="Sites strategiques, MLL, Pylone, etc.","ENVTECH",
AK577="AKTIVCO DEFAUT GE &amp; POWER Cabinet","POWER ISSUE",
AK577="AKTIVCO Coupure ENEO &amp; Baisse de tension","POWER ISSUE",
AK577="Coupure ENEO &amp; Baisse de tension","POWER ISSUE",
AK577="Defaut GE &amp; POWER Cabinet","POWER ISSUE",
AK577="Sharing","POWER ISSUE",
AK577="Sites strategiques &amp; DataCenter","POWER ISSUE",
AK577="Exclu","Exclu",
AK577="SAT","TX ISSUE",
AK577="SPARE-ISSUE","SPARE-ISSUE",
AK577="Fiber CAmtel","TX ISSUE",
AK577="Fiber AOF","TX ISSUE",
AK577="Projet OCM (HUAWEI)","TRAVAUX-HUAWEI",
AK577="Projet OCM (NOKIA)","TRAVAUX -NOKIA",
AK577="ACCESS-ISSUE","ACCESS-ISSUE",
AK577="Projet OCM (ZTE, NOKIA, autres projets)","TRAVAUX OCM",
AK577="No root CAuse","No root cause",
AK577="ODU HS","TX ISSUE",
AK577="IP &amp; VLAN","TX ISSUE",
AK577="Warehouse HUAWEI","SPARE-ISSUE",
AK577="SPARE-HS","SPARE-ISSUE",
AK577="Power Telco","RAN ISSUE",AK577="no impacts","no impacts"
),"")</f>
        <v>No root cause</v>
      </c>
      <c r="AK577" s="81" t="s">
        <v>5620</v>
      </c>
      <c r="AL577" s="56" t="str" cm="1">
        <f t="array" ref="AL577">IFERROR(_xlfn.IFS(
AK577="MPR ISSUE","ACTIVE",
AK577="BSS Hardware Issue","ACTIVE",
AK577="Sites strategiques, MLL, Pylone, etc.","PASSIVE",
AK577="AKTIVCO DEFAUT GE &amp; POWER Cabinet","PASSIVE",
AK577="AKTIVCO Coupure ENEO &amp; Baisse de tension","PASSIVE",
AK577="Coupure ENEO &amp; Baisse de tension","PASSIVE",
AK577="Defaut GE &amp; POWER Cabinet","PASSIVE",
AK577="Sharing","PASSIVE",
AK577="Sites strategiques &amp; DataCenter","PASSIVE",
AK577="Exclu","Exclu",
AK577="SAT","ACTIVE",
AK577="SPARE-ISSUE","SPARE-ISSUE",
AK577="Fiber CAmtel","ACTIVE",
AK577="Fiber AOF","ACTIVE",
AK577="Projet OCM (HUAWEI)","PLANNED WORKS",
AK577="Projet OCM (NOKIA)","PLANNED WORKS",
AK577="ACCESS-ISSUE","ACCESS-ISSUE",
AK577="Projet OCM (ZTE, NOKIA, autres projets)","PLANNED WORKS",
AK577="No root CAuse","No root cause",
AK577="ODU HS","ACTIVE",
AK577="IP &amp; VLAN","ACTIVE",
AK577="Warehouse HUAWEI","SPARE-ISSUE",
AK577="SPARE-HS","SPARE-ISSUE",
AK577="Power Telco","ACTIVE", AK577="no impacts","no impacts"
),"")</f>
        <v>No root cause</v>
      </c>
      <c r="AM577" s="108" t="s">
        <v>5537</v>
      </c>
      <c r="AN577" s="117" t="s">
        <v>2999</v>
      </c>
      <c r="AP577" s="23" t="s">
        <v>5537</v>
      </c>
      <c r="AQ577" s="23" t="s">
        <v>5537</v>
      </c>
      <c r="AR577" s="7"/>
      <c r="AS577" s="6"/>
      <c r="AT577" s="7"/>
      <c r="AU577" s="3" t="s">
        <v>5537</v>
      </c>
      <c r="AV577" s="24" t="s">
        <v>5537</v>
      </c>
      <c r="AW577" s="24" t="s">
        <v>5537</v>
      </c>
      <c r="AX577" s="24" t="s">
        <v>5537</v>
      </c>
      <c r="AY577" s="24" t="s">
        <v>5537</v>
      </c>
      <c r="AZ577" s="24" t="s">
        <v>5537</v>
      </c>
      <c r="BA577" s="24" t="s">
        <v>5537</v>
      </c>
      <c r="BB577" s="24" t="s">
        <v>5537</v>
      </c>
      <c r="BC577" s="24" t="s">
        <v>5537</v>
      </c>
      <c r="BD577" s="24" t="s">
        <v>5537</v>
      </c>
      <c r="BE577" s="24" t="s">
        <v>5537</v>
      </c>
      <c r="BF577" s="24" t="s">
        <v>5537</v>
      </c>
      <c r="BG577" s="24" t="s">
        <v>5537</v>
      </c>
      <c r="BH577" s="24" t="s">
        <v>5537</v>
      </c>
      <c r="BI577" s="9" t="s">
        <v>5537</v>
      </c>
      <c r="BJ577" s="14"/>
      <c r="BK577" s="14" t="s">
        <v>5537</v>
      </c>
      <c r="BL577" s="14" t="str">
        <f>_xlfn.XLOOKUP(B577,'[4]cell downs 18042026 17h'!$B:$B,'[4]cell downs 18042026 17h'!$B:$B,"")</f>
        <v/>
      </c>
      <c r="BM577" s="14" t="str">
        <f>_xlfn.XLOOKUP(B577,'[5]Cells Huawei 19042026 15h'!$B:$B,'[5]Cells Huawei 19042026 15h'!$B:$B,"")</f>
        <v/>
      </c>
      <c r="BN577" s="9" t="str">
        <f>_xlfn.XLOOKUP(B577,'[6]cells down 19042026 9H40'!$B:$B,'[6]cells down 19042026 9H40'!$B:$B,"")</f>
        <v/>
      </c>
      <c r="BO577" s="9" t="s">
        <v>2999</v>
      </c>
      <c r="BP577" s="9" t="s">
        <v>5580</v>
      </c>
    </row>
    <row r="578" spans="1:68" s="9" customFormat="1" x14ac:dyDescent="0.35">
      <c r="A578" s="1" t="s">
        <v>1480</v>
      </c>
      <c r="B578" s="8" t="s">
        <v>1481</v>
      </c>
      <c r="C578" s="3" t="str">
        <f>_xlfn.XLOOKUP(B578,'[1]daily break down'!$D:$D,'[1]daily break down'!$E:$E,"")</f>
        <v>EXTREME-NORD</v>
      </c>
      <c r="D578" s="1" t="s">
        <v>11</v>
      </c>
      <c r="E578" s="1" t="s">
        <v>66</v>
      </c>
      <c r="F578" s="3" t="s">
        <v>55</v>
      </c>
      <c r="G578" s="1" t="s">
        <v>1480</v>
      </c>
      <c r="H578" s="40" t="str">
        <f>_xlfn.XLOOKUP(B578,[2]CALCULATION!$B:$B,[2]CALCULATION!$H:$H,"")</f>
        <v>NOKIA</v>
      </c>
      <c r="I578" s="34">
        <v>3.7455832049404871E-3</v>
      </c>
      <c r="J578" s="34">
        <v>0.68967821107523897</v>
      </c>
      <c r="K578" s="34">
        <v>1.5159816569784899E-3</v>
      </c>
      <c r="L578" s="34">
        <v>0.16248656281254847</v>
      </c>
      <c r="M578" s="34">
        <v>1.1058388509824263E-2</v>
      </c>
      <c r="N578" s="34">
        <v>0.48454415830050795</v>
      </c>
      <c r="O578" s="34">
        <v>0.15492633649923776</v>
      </c>
      <c r="P578" s="34">
        <v>0.12029668853162868</v>
      </c>
      <c r="Q578" s="34">
        <v>13.814792219148501</v>
      </c>
      <c r="R578" s="34">
        <v>23.165517278232763</v>
      </c>
      <c r="S578" s="109">
        <v>13.716966707535979</v>
      </c>
      <c r="T578" s="109">
        <f>_xlfn.XLOOKUP(B578,'[3]Nur des jours'!$B:$B,'[3]Nur des jours'!$U:$U,"")</f>
        <v>1.6053428521365782E-3</v>
      </c>
      <c r="U578" s="109">
        <v>0</v>
      </c>
      <c r="V578" s="109">
        <v>1.2485277349802194E-3</v>
      </c>
      <c r="W578" s="109">
        <v>1.6053428521365782E-3</v>
      </c>
      <c r="X578" s="109">
        <v>2.3186943649632402E-3</v>
      </c>
      <c r="Y578" s="109">
        <v>7.6356532522629056E-2</v>
      </c>
      <c r="Z578" s="109">
        <v>1.6944304974731302E-3</v>
      </c>
      <c r="AA578" s="109">
        <v>3.3103985204462817E-2</v>
      </c>
      <c r="AB578" s="109">
        <v>2.3186943649630694E-3</v>
      </c>
      <c r="AC578" s="109">
        <v>0</v>
      </c>
      <c r="AD578" s="109">
        <v>2.5500576313024586E-2</v>
      </c>
      <c r="AE578" s="109">
        <v>8.5608375923500058E-3</v>
      </c>
      <c r="AF578" s="109">
        <v>8.5608375923500058E-3</v>
      </c>
      <c r="AG578" s="57" t="str">
        <f>_xlfn.XLOOKUP(B578,[3]CALCULATION!$B:$B,[3]CALCULATION!$M:$M,"")</f>
        <v>Insecurity</v>
      </c>
      <c r="AH578" s="57"/>
      <c r="AI578" s="56" t="str" cm="1">
        <f t="array" ref="AI578">IFERROR(_xlfn.IFS(
AK578="MPR ISSUE","PDH",
AK578="BSS Hardware Issue","BSS",
AK578="Sites strategiques, MLL, Pylone, etc.","ENVTECH",
AK578="AKTIVCO DEFAUT GE &amp; POWER Cabinet","AKTIVCO",
AK578="AKTIVCO Coupure ENEO &amp; Baisse de tension","AKTIVCO GRID ONLY",
AK578="Coupure ENEO &amp; Baisse de tension","IHS GRID ONLY",
AK578="Defaut GE &amp; POWER Cabinet","IHS",
AK578="Sharing","Partners",
AK578="Sites strategiques &amp; DataCenter","SST &amp; DC",
AK578="Exclu","Exclu",
AK578="SAT","SAT",
AK578="SPARE-ISSUE","SPARE-ISSUE",
AK578="Fiber CAmtel","TRANS_FO_CAMTEL",
AK578="Fiber AOF","Fiber AOF",
AK578="Projet OCM (HUAWEI)","TRAVAUX-HUAWEI",
AK578="Projet OCM (NOKIA)","TRAVAUX-NOKIA",
AK578="ACCESS-ISSUE","ACCESS-ISSUE",
AK578="Projet OCM (ZTE, NOKIA, autres projets)","TRAVAUX OCM",
AK578="No root CAuse","No root cause",
AK578="ODU HS","PDH",
AK578="IP &amp; VLAN","PDH",
AK578="Warehouse HUAWEI","SPARE-ISSUE",
AK578="SPARE-HS","SPARE-ISSUE",
AK578="Power Telco","BSS",AK578="no impacts","no impacts"
),"")</f>
        <v>No root cause</v>
      </c>
      <c r="AJ578" s="56" t="str" cm="1">
        <f t="array" ref="AJ578">IFERROR(_xlfn.IFS(
AK578="MPR ISSUE","TX ISSUE",
AK578="BSS Hardware Issue","RAN ISSUE",
AK578="Sites strategiques, MLL, Pylone, etc.","ENVTECH",
AK578="AKTIVCO DEFAUT GE &amp; POWER Cabinet","POWER ISSUE",
AK578="AKTIVCO Coupure ENEO &amp; Baisse de tension","POWER ISSUE",
AK578="Coupure ENEO &amp; Baisse de tension","POWER ISSUE",
AK578="Defaut GE &amp; POWER Cabinet","POWER ISSUE",
AK578="Sharing","POWER ISSUE",
AK578="Sites strategiques &amp; DataCenter","POWER ISSUE",
AK578="Exclu","Exclu",
AK578="SAT","TX ISSUE",
AK578="SPARE-ISSUE","SPARE-ISSUE",
AK578="Fiber CAmtel","TX ISSUE",
AK578="Fiber AOF","TX ISSUE",
AK578="Projet OCM (HUAWEI)","TRAVAUX-HUAWEI",
AK578="Projet OCM (NOKIA)","TRAVAUX -NOKIA",
AK578="ACCESS-ISSUE","ACCESS-ISSUE",
AK578="Projet OCM (ZTE, NOKIA, autres projets)","TRAVAUX OCM",
AK578="No root CAuse","No root cause",
AK578="ODU HS","TX ISSUE",
AK578="IP &amp; VLAN","TX ISSUE",
AK578="Warehouse HUAWEI","SPARE-ISSUE",
AK578="SPARE-HS","SPARE-ISSUE",
AK578="Power Telco","RAN ISSUE",AK578="no impacts","no impacts"
),"")</f>
        <v>No root cause</v>
      </c>
      <c r="AK578" s="81" t="s">
        <v>5620</v>
      </c>
      <c r="AL578" s="56" t="str" cm="1">
        <f t="array" ref="AL578">IFERROR(_xlfn.IFS(
AK578="MPR ISSUE","ACTIVE",
AK578="BSS Hardware Issue","ACTIVE",
AK578="Sites strategiques, MLL, Pylone, etc.","PASSIVE",
AK578="AKTIVCO DEFAUT GE &amp; POWER Cabinet","PASSIVE",
AK578="AKTIVCO Coupure ENEO &amp; Baisse de tension","PASSIVE",
AK578="Coupure ENEO &amp; Baisse de tension","PASSIVE",
AK578="Defaut GE &amp; POWER Cabinet","PASSIVE",
AK578="Sharing","PASSIVE",
AK578="Sites strategiques &amp; DataCenter","PASSIVE",
AK578="Exclu","Exclu",
AK578="SAT","ACTIVE",
AK578="SPARE-ISSUE","SPARE-ISSUE",
AK578="Fiber CAmtel","ACTIVE",
AK578="Fiber AOF","ACTIVE",
AK578="Projet OCM (HUAWEI)","PLANNED WORKS",
AK578="Projet OCM (NOKIA)","PLANNED WORKS",
AK578="ACCESS-ISSUE","ACCESS-ISSUE",
AK578="Projet OCM (ZTE, NOKIA, autres projets)","PLANNED WORKS",
AK578="No root CAuse","No root cause",
AK578="ODU HS","ACTIVE",
AK578="IP &amp; VLAN","ACTIVE",
AK578="Warehouse HUAWEI","SPARE-ISSUE",
AK578="SPARE-HS","SPARE-ISSUE",
AK578="Power Telco","ACTIVE", AK578="no impacts","no impacts"
),"")</f>
        <v>No root cause</v>
      </c>
      <c r="AM578" s="108" t="s">
        <v>5537</v>
      </c>
      <c r="AN578" s="117" t="s">
        <v>1481</v>
      </c>
      <c r="AP578" s="23" t="s">
        <v>5537</v>
      </c>
      <c r="AQ578" s="23" t="s">
        <v>5537</v>
      </c>
      <c r="AR578" s="7"/>
      <c r="AS578" s="6"/>
      <c r="AT578" s="7"/>
      <c r="AU578" s="3" t="s">
        <v>5537</v>
      </c>
      <c r="AV578" s="24" t="s">
        <v>5537</v>
      </c>
      <c r="AW578" s="24" t="s">
        <v>5537</v>
      </c>
      <c r="AX578" s="24" t="s">
        <v>5537</v>
      </c>
      <c r="AY578" s="24" t="s">
        <v>5537</v>
      </c>
      <c r="AZ578" s="24" t="s">
        <v>5537</v>
      </c>
      <c r="BA578" s="24" t="s">
        <v>5537</v>
      </c>
      <c r="BB578" s="24" t="s">
        <v>5537</v>
      </c>
      <c r="BC578" s="24" t="s">
        <v>5537</v>
      </c>
      <c r="BD578" s="24" t="s">
        <v>5537</v>
      </c>
      <c r="BE578" s="24" t="s">
        <v>5537</v>
      </c>
      <c r="BF578" s="24" t="s">
        <v>5537</v>
      </c>
      <c r="BG578" s="24" t="s">
        <v>5537</v>
      </c>
      <c r="BH578" s="24" t="s">
        <v>5537</v>
      </c>
      <c r="BI578" s="9" t="s">
        <v>5537</v>
      </c>
      <c r="BJ578" s="14"/>
      <c r="BK578" s="14" t="s">
        <v>5537</v>
      </c>
      <c r="BL578" s="14" t="str">
        <f>_xlfn.XLOOKUP(B578,'[4]cell downs 18042026 17h'!$B:$B,'[4]cell downs 18042026 17h'!$B:$B,"")</f>
        <v/>
      </c>
      <c r="BM578" s="14" t="str">
        <f>_xlfn.XLOOKUP(B578,'[5]Cells Huawei 19042026 15h'!$B:$B,'[5]Cells Huawei 19042026 15h'!$B:$B,"")</f>
        <v/>
      </c>
      <c r="BN578" s="9" t="str">
        <f>_xlfn.XLOOKUP(B578,'[6]cells down 19042026 9H40'!$B:$B,'[6]cells down 19042026 9H40'!$B:$B,"")</f>
        <v/>
      </c>
      <c r="BO578" s="9" t="s">
        <v>1481</v>
      </c>
      <c r="BP578" s="9" t="s">
        <v>5537</v>
      </c>
    </row>
    <row r="579" spans="1:68" s="9" customFormat="1" x14ac:dyDescent="0.35">
      <c r="A579" s="1" t="s">
        <v>2933</v>
      </c>
      <c r="B579" s="8" t="s">
        <v>2934</v>
      </c>
      <c r="C579" s="3" t="str">
        <f>_xlfn.XLOOKUP(B579,'[1]daily break down'!$D:$D,'[1]daily break down'!$E:$E,"")</f>
        <v>Ngaoundere</v>
      </c>
      <c r="D579" s="1" t="s">
        <v>11</v>
      </c>
      <c r="E579" s="1" t="s">
        <v>12</v>
      </c>
      <c r="F579" s="3" t="s">
        <v>90</v>
      </c>
      <c r="G579" s="1" t="s">
        <v>91</v>
      </c>
      <c r="H579" s="39" t="str">
        <f>_xlfn.XLOOKUP(B579,[2]CALCULATION!$B:$B,[2]CALCULATION!$H:$H,"")</f>
        <v>Huawei</v>
      </c>
      <c r="I579" s="34">
        <v>0</v>
      </c>
      <c r="J579" s="34">
        <v>5.6893899832492949E-3</v>
      </c>
      <c r="K579" s="34">
        <v>0</v>
      </c>
      <c r="L579" s="34">
        <v>0</v>
      </c>
      <c r="M579" s="34">
        <v>0</v>
      </c>
      <c r="N579" s="34">
        <v>0</v>
      </c>
      <c r="O579" s="34">
        <v>0</v>
      </c>
      <c r="P579" s="34">
        <v>0</v>
      </c>
      <c r="Q579" s="34">
        <v>5.5163897235705542E-2</v>
      </c>
      <c r="R579" s="34">
        <v>0</v>
      </c>
      <c r="S579" s="109">
        <v>0</v>
      </c>
      <c r="T579" s="109">
        <f>_xlfn.XLOOKUP(B579,'[3]Nur des jours'!$B:$B,'[3]Nur des jours'!$U:$U,"")</f>
        <v>0</v>
      </c>
      <c r="U579" s="109">
        <v>0.25834110942747973</v>
      </c>
      <c r="V579" s="109">
        <v>0.90108166182979355</v>
      </c>
      <c r="W579" s="109">
        <v>0</v>
      </c>
      <c r="X579" s="109">
        <v>7.4907328933062817E-2</v>
      </c>
      <c r="Y579" s="109">
        <v>1.6148950013269299</v>
      </c>
      <c r="Z579" s="109">
        <v>0.78652695379715942</v>
      </c>
      <c r="AA579" s="109">
        <v>3.2038756338586833</v>
      </c>
      <c r="AB579" s="109">
        <v>0.85235622786666787</v>
      </c>
      <c r="AC579" s="109">
        <v>0</v>
      </c>
      <c r="AD579" s="109">
        <v>2.5128692908459729E-2</v>
      </c>
      <c r="AE579" s="109">
        <v>8.4359920441282633E-3</v>
      </c>
      <c r="AF579" s="109">
        <v>8.4359920441282633E-3</v>
      </c>
      <c r="AG579" s="57" t="str">
        <f>_xlfn.XLOOKUP(B579,[3]CALCULATION!$B:$B,[3]CALCULATION!$M:$M,"")</f>
        <v>Operationnel</v>
      </c>
      <c r="AH579" s="57"/>
      <c r="AI579" s="56" t="str" cm="1">
        <f t="array" ref="AI579">IFERROR(_xlfn.IFS(
AK579="MPR ISSUE","PDH",
AK579="BSS Hardware Issue","BSS",
AK579="Sites strategiques, MLL, Pylone, etc.","ENVTECH",
AK579="AKTIVCO DEFAUT GE &amp; POWER Cabinet","AKTIVCO",
AK579="AKTIVCO Coupure ENEO &amp; Baisse de tension","AKTIVCO GRID ONLY",
AK579="Coupure ENEO &amp; Baisse de tension","IHS GRID ONLY",
AK579="Defaut GE &amp; POWER Cabinet","IHS",
AK579="Sharing","Partners",
AK579="Sites strategiques &amp; DataCenter","SST &amp; DC",
AK579="Exclu","Exclu",
AK579="SAT","SAT",
AK579="SPARE-ISSUE","SPARE-ISSUE",
AK579="Fiber CAmtel","TRANS_FO_CAMTEL",
AK579="Fiber AOF","Fiber AOF",
AK579="Projet OCM (HUAWEI)","TRAVAUX-HUAWEI",
AK579="Projet OCM (NOKIA)","TRAVAUX-NOKIA",
AK579="ACCESS-ISSUE","ACCESS-ISSUE",
AK579="Projet OCM (ZTE, NOKIA, autres projets)","TRAVAUX OCM",
AK579="No root CAuse","No root cause",
AK579="ODU HS","PDH",
AK579="IP &amp; VLAN","PDH",
AK579="Warehouse HUAWEI","SPARE-ISSUE",
AK579="SPARE-HS","SPARE-ISSUE",
AK579="Power Telco","BSS",AK579="no impacts","no impacts"
),"")</f>
        <v>No root cause</v>
      </c>
      <c r="AJ579" s="56" t="str" cm="1">
        <f t="array" ref="AJ579">IFERROR(_xlfn.IFS(
AK579="MPR ISSUE","TX ISSUE",
AK579="BSS Hardware Issue","RAN ISSUE",
AK579="Sites strategiques, MLL, Pylone, etc.","ENVTECH",
AK579="AKTIVCO DEFAUT GE &amp; POWER Cabinet","POWER ISSUE",
AK579="AKTIVCO Coupure ENEO &amp; Baisse de tension","POWER ISSUE",
AK579="Coupure ENEO &amp; Baisse de tension","POWER ISSUE",
AK579="Defaut GE &amp; POWER Cabinet","POWER ISSUE",
AK579="Sharing","POWER ISSUE",
AK579="Sites strategiques &amp; DataCenter","POWER ISSUE",
AK579="Exclu","Exclu",
AK579="SAT","TX ISSUE",
AK579="SPARE-ISSUE","SPARE-ISSUE",
AK579="Fiber CAmtel","TX ISSUE",
AK579="Fiber AOF","TX ISSUE",
AK579="Projet OCM (HUAWEI)","TRAVAUX-HUAWEI",
AK579="Projet OCM (NOKIA)","TRAVAUX -NOKIA",
AK579="ACCESS-ISSUE","ACCESS-ISSUE",
AK579="Projet OCM (ZTE, NOKIA, autres projets)","TRAVAUX OCM",
AK579="No root CAuse","No root cause",
AK579="ODU HS","TX ISSUE",
AK579="IP &amp; VLAN","TX ISSUE",
AK579="Warehouse HUAWEI","SPARE-ISSUE",
AK579="SPARE-HS","SPARE-ISSUE",
AK579="Power Telco","RAN ISSUE",AK579="no impacts","no impacts"
),"")</f>
        <v>No root cause</v>
      </c>
      <c r="AK579" s="81" t="s">
        <v>5620</v>
      </c>
      <c r="AL579" s="56" t="str" cm="1">
        <f t="array" ref="AL579">IFERROR(_xlfn.IFS(
AK579="MPR ISSUE","ACTIVE",
AK579="BSS Hardware Issue","ACTIVE",
AK579="Sites strategiques, MLL, Pylone, etc.","PASSIVE",
AK579="AKTIVCO DEFAUT GE &amp; POWER Cabinet","PASSIVE",
AK579="AKTIVCO Coupure ENEO &amp; Baisse de tension","PASSIVE",
AK579="Coupure ENEO &amp; Baisse de tension","PASSIVE",
AK579="Defaut GE &amp; POWER Cabinet","PASSIVE",
AK579="Sharing","PASSIVE",
AK579="Sites strategiques &amp; DataCenter","PASSIVE",
AK579="Exclu","Exclu",
AK579="SAT","ACTIVE",
AK579="SPARE-ISSUE","SPARE-ISSUE",
AK579="Fiber CAmtel","ACTIVE",
AK579="Fiber AOF","ACTIVE",
AK579="Projet OCM (HUAWEI)","PLANNED WORKS",
AK579="Projet OCM (NOKIA)","PLANNED WORKS",
AK579="ACCESS-ISSUE","ACCESS-ISSUE",
AK579="Projet OCM (ZTE, NOKIA, autres projets)","PLANNED WORKS",
AK579="No root CAuse","No root cause",
AK579="ODU HS","ACTIVE",
AK579="IP &amp; VLAN","ACTIVE",
AK579="Warehouse HUAWEI","SPARE-ISSUE",
AK579="SPARE-HS","SPARE-ISSUE",
AK579="Power Telco","ACTIVE", AK579="no impacts","no impacts"
),"")</f>
        <v>No root cause</v>
      </c>
      <c r="AM579" s="108" t="s">
        <v>5537</v>
      </c>
      <c r="AN579" s="117" t="s">
        <v>2934</v>
      </c>
      <c r="AP579" s="23" t="s">
        <v>5537</v>
      </c>
      <c r="AQ579" s="23" t="s">
        <v>5537</v>
      </c>
      <c r="AR579" s="7"/>
      <c r="AS579" s="6"/>
      <c r="AT579" s="7"/>
      <c r="AU579" s="3" t="s">
        <v>5537</v>
      </c>
      <c r="AV579" s="24" t="s">
        <v>5537</v>
      </c>
      <c r="AW579" s="24" t="s">
        <v>5537</v>
      </c>
      <c r="AX579" s="24" t="s">
        <v>5537</v>
      </c>
      <c r="AY579" s="24" t="s">
        <v>5537</v>
      </c>
      <c r="AZ579" s="24" t="s">
        <v>5537</v>
      </c>
      <c r="BA579" s="24" t="s">
        <v>5537</v>
      </c>
      <c r="BB579" s="24" t="s">
        <v>5537</v>
      </c>
      <c r="BC579" s="24" t="s">
        <v>5537</v>
      </c>
      <c r="BD579" s="24" t="s">
        <v>5537</v>
      </c>
      <c r="BE579" s="24" t="s">
        <v>5537</v>
      </c>
      <c r="BF579" s="24" t="s">
        <v>5537</v>
      </c>
      <c r="BG579" s="24" t="s">
        <v>5537</v>
      </c>
      <c r="BH579" s="24" t="s">
        <v>5537</v>
      </c>
      <c r="BI579" s="9" t="s">
        <v>5537</v>
      </c>
      <c r="BJ579" s="14"/>
      <c r="BK579" s="14" t="s">
        <v>5537</v>
      </c>
      <c r="BL579" s="14" t="str">
        <f>_xlfn.XLOOKUP(B579,'[4]cell downs 18042026 17h'!$B:$B,'[4]cell downs 18042026 17h'!$B:$B,"")</f>
        <v/>
      </c>
      <c r="BM579" s="14" t="str">
        <f>_xlfn.XLOOKUP(B579,'[5]Cells Huawei 19042026 15h'!$B:$B,'[5]Cells Huawei 19042026 15h'!$B:$B,"")</f>
        <v/>
      </c>
      <c r="BN579" s="9" t="str">
        <f>_xlfn.XLOOKUP(B579,'[6]cells down 19042026 9H40'!$B:$B,'[6]cells down 19042026 9H40'!$B:$B,"")</f>
        <v/>
      </c>
      <c r="BO579" s="9" t="s">
        <v>2934</v>
      </c>
      <c r="BP579" s="9" t="s">
        <v>302</v>
      </c>
    </row>
    <row r="580" spans="1:68" s="9" customFormat="1" x14ac:dyDescent="0.35">
      <c r="A580" s="1" t="s">
        <v>4783</v>
      </c>
      <c r="B580" s="8" t="s">
        <v>4784</v>
      </c>
      <c r="C580" s="3" t="str">
        <f>_xlfn.XLOOKUP(B580,'[1]daily break down'!$D:$D,'[1]daily break down'!$E:$E,"")</f>
        <v>CENTRE</v>
      </c>
      <c r="D580" s="1" t="s">
        <v>11</v>
      </c>
      <c r="E580" s="1" t="s">
        <v>12</v>
      </c>
      <c r="F580" s="3" t="s">
        <v>37</v>
      </c>
      <c r="G580" s="1" t="s">
        <v>4769</v>
      </c>
      <c r="H580" s="40" t="str">
        <f>_xlfn.XLOOKUP(B580,[2]CALCULATION!$B:$B,[2]CALCULATION!$H:$H,"")</f>
        <v>NOKIA</v>
      </c>
      <c r="I580" s="34">
        <v>0</v>
      </c>
      <c r="J580" s="34">
        <v>0</v>
      </c>
      <c r="K580" s="34">
        <v>0</v>
      </c>
      <c r="L580" s="34">
        <v>0</v>
      </c>
      <c r="M580" s="34">
        <v>0</v>
      </c>
      <c r="N580" s="34">
        <v>0</v>
      </c>
      <c r="O580" s="34">
        <v>0</v>
      </c>
      <c r="P580" s="34">
        <v>0</v>
      </c>
      <c r="Q580" s="34">
        <v>0</v>
      </c>
      <c r="R580" s="34">
        <v>0</v>
      </c>
      <c r="S580" s="109">
        <v>0</v>
      </c>
      <c r="T580" s="109">
        <f>_xlfn.XLOOKUP(B580,'[3]Nur des jours'!$B:$B,'[3]Nur des jours'!$U:$U,"")</f>
        <v>0</v>
      </c>
      <c r="U580" s="109">
        <v>0</v>
      </c>
      <c r="V580" s="109">
        <v>0</v>
      </c>
      <c r="W580" s="109">
        <v>0</v>
      </c>
      <c r="X580" s="109">
        <v>0</v>
      </c>
      <c r="Y580" s="109">
        <v>0</v>
      </c>
      <c r="Z580" s="109">
        <v>0</v>
      </c>
      <c r="AA580" s="109">
        <v>0</v>
      </c>
      <c r="AB580" s="109">
        <v>0</v>
      </c>
      <c r="AC580" s="109">
        <v>0</v>
      </c>
      <c r="AD580" s="109">
        <v>1.8859801231507555E-2</v>
      </c>
      <c r="AE580" s="109">
        <v>8.1506307910494367E-3</v>
      </c>
      <c r="AF580" s="109">
        <v>8.1506307910494367E-3</v>
      </c>
      <c r="AG580" s="57" t="str">
        <f>_xlfn.XLOOKUP(B580,[3]CALCULATION!$B:$B,[3]CALCULATION!$M:$M,"")</f>
        <v>Operationnel</v>
      </c>
      <c r="AH580" s="57"/>
      <c r="AI580" s="56" t="str" cm="1">
        <f t="array" ref="AI580">IFERROR(_xlfn.IFS(
AK580="MPR ISSUE","PDH",
AK580="BSS Hardware Issue","BSS",
AK580="Sites strategiques, MLL, Pylone, etc.","ENVTECH",
AK580="AKTIVCO DEFAUT GE &amp; POWER Cabinet","AKTIVCO",
AK580="AKTIVCO Coupure ENEO &amp; Baisse de tension","AKTIVCO GRID ONLY",
AK580="Coupure ENEO &amp; Baisse de tension","IHS GRID ONLY",
AK580="Defaut GE &amp; POWER Cabinet","IHS",
AK580="Sharing","Partners",
AK580="Sites strategiques &amp; DataCenter","SST &amp; DC",
AK580="Exclu","Exclu",
AK580="SAT","SAT",
AK580="SPARE-ISSUE","SPARE-ISSUE",
AK580="Fiber CAmtel","TRANS_FO_CAMTEL",
AK580="Fiber AOF","Fiber AOF",
AK580="Projet OCM (HUAWEI)","TRAVAUX-HUAWEI",
AK580="Projet OCM (NOKIA)","TRAVAUX-NOKIA",
AK580="ACCESS-ISSUE","ACCESS-ISSUE",
AK580="Projet OCM (ZTE, NOKIA, autres projets)","TRAVAUX OCM",
AK580="No root CAuse","No root cause",
AK580="ODU HS","PDH",
AK580="IP &amp; VLAN","PDH",
AK580="Warehouse HUAWEI","SPARE-ISSUE",
AK580="SPARE-HS","SPARE-ISSUE",
AK580="Power Telco","BSS",AK580="no impacts","no impacts"
),"")</f>
        <v>No root cause</v>
      </c>
      <c r="AJ580" s="56" t="str" cm="1">
        <f t="array" ref="AJ580">IFERROR(_xlfn.IFS(
AK580="MPR ISSUE","TX ISSUE",
AK580="BSS Hardware Issue","RAN ISSUE",
AK580="Sites strategiques, MLL, Pylone, etc.","ENVTECH",
AK580="AKTIVCO DEFAUT GE &amp; POWER Cabinet","POWER ISSUE",
AK580="AKTIVCO Coupure ENEO &amp; Baisse de tension","POWER ISSUE",
AK580="Coupure ENEO &amp; Baisse de tension","POWER ISSUE",
AK580="Defaut GE &amp; POWER Cabinet","POWER ISSUE",
AK580="Sharing","POWER ISSUE",
AK580="Sites strategiques &amp; DataCenter","POWER ISSUE",
AK580="Exclu","Exclu",
AK580="SAT","TX ISSUE",
AK580="SPARE-ISSUE","SPARE-ISSUE",
AK580="Fiber CAmtel","TX ISSUE",
AK580="Fiber AOF","TX ISSUE",
AK580="Projet OCM (HUAWEI)","TRAVAUX-HUAWEI",
AK580="Projet OCM (NOKIA)","TRAVAUX -NOKIA",
AK580="ACCESS-ISSUE","ACCESS-ISSUE",
AK580="Projet OCM (ZTE, NOKIA, autres projets)","TRAVAUX OCM",
AK580="No root CAuse","No root cause",
AK580="ODU HS","TX ISSUE",
AK580="IP &amp; VLAN","TX ISSUE",
AK580="Warehouse HUAWEI","SPARE-ISSUE",
AK580="SPARE-HS","SPARE-ISSUE",
AK580="Power Telco","RAN ISSUE",AK580="no impacts","no impacts"
),"")</f>
        <v>No root cause</v>
      </c>
      <c r="AK580" s="81" t="s">
        <v>5620</v>
      </c>
      <c r="AL580" s="56" t="str" cm="1">
        <f t="array" ref="AL580">IFERROR(_xlfn.IFS(
AK580="MPR ISSUE","ACTIVE",
AK580="BSS Hardware Issue","ACTIVE",
AK580="Sites strategiques, MLL, Pylone, etc.","PASSIVE",
AK580="AKTIVCO DEFAUT GE &amp; POWER Cabinet","PASSIVE",
AK580="AKTIVCO Coupure ENEO &amp; Baisse de tension","PASSIVE",
AK580="Coupure ENEO &amp; Baisse de tension","PASSIVE",
AK580="Defaut GE &amp; POWER Cabinet","PASSIVE",
AK580="Sharing","PASSIVE",
AK580="Sites strategiques &amp; DataCenter","PASSIVE",
AK580="Exclu","Exclu",
AK580="SAT","ACTIVE",
AK580="SPARE-ISSUE","SPARE-ISSUE",
AK580="Fiber CAmtel","ACTIVE",
AK580="Fiber AOF","ACTIVE",
AK580="Projet OCM (HUAWEI)","PLANNED WORKS",
AK580="Projet OCM (NOKIA)","PLANNED WORKS",
AK580="ACCESS-ISSUE","ACCESS-ISSUE",
AK580="Projet OCM (ZTE, NOKIA, autres projets)","PLANNED WORKS",
AK580="No root CAuse","No root cause",
AK580="ODU HS","ACTIVE",
AK580="IP &amp; VLAN","ACTIVE",
AK580="Warehouse HUAWEI","SPARE-ISSUE",
AK580="SPARE-HS","SPARE-ISSUE",
AK580="Power Telco","ACTIVE", AK580="no impacts","no impacts"
),"")</f>
        <v>No root cause</v>
      </c>
      <c r="AM580" s="108" t="s">
        <v>5537</v>
      </c>
      <c r="AN580" s="117" t="s">
        <v>4784</v>
      </c>
      <c r="AP580" s="23" t="s">
        <v>5537</v>
      </c>
      <c r="AQ580" s="23" t="s">
        <v>5537</v>
      </c>
      <c r="AR580" s="7"/>
      <c r="AS580" s="6"/>
      <c r="AT580" s="7"/>
      <c r="AU580" s="3" t="s">
        <v>5537</v>
      </c>
      <c r="AV580" s="24" t="s">
        <v>5537</v>
      </c>
      <c r="AW580" s="24" t="s">
        <v>5537</v>
      </c>
      <c r="AX580" s="24" t="s">
        <v>5537</v>
      </c>
      <c r="AY580" s="24" t="s">
        <v>5537</v>
      </c>
      <c r="AZ580" s="24" t="s">
        <v>5537</v>
      </c>
      <c r="BA580" s="24" t="s">
        <v>5537</v>
      </c>
      <c r="BB580" s="24" t="s">
        <v>5537</v>
      </c>
      <c r="BC580" s="24" t="s">
        <v>5537</v>
      </c>
      <c r="BD580" s="24" t="s">
        <v>5537</v>
      </c>
      <c r="BE580" s="24" t="s">
        <v>5537</v>
      </c>
      <c r="BF580" s="24" t="s">
        <v>5537</v>
      </c>
      <c r="BG580" s="24" t="s">
        <v>5537</v>
      </c>
      <c r="BH580" s="24" t="s">
        <v>5537</v>
      </c>
      <c r="BI580" s="9" t="s">
        <v>5537</v>
      </c>
      <c r="BJ580" s="14"/>
      <c r="BK580" s="14" t="s">
        <v>5537</v>
      </c>
      <c r="BL580" s="14" t="str">
        <f>_xlfn.XLOOKUP(B580,'[4]cell downs 18042026 17h'!$B:$B,'[4]cell downs 18042026 17h'!$B:$B,"")</f>
        <v/>
      </c>
      <c r="BM580" s="14" t="str">
        <f>_xlfn.XLOOKUP(B580,'[5]Cells Huawei 19042026 15h'!$B:$B,'[5]Cells Huawei 19042026 15h'!$B:$B,"")</f>
        <v/>
      </c>
      <c r="BN580" s="9" t="str">
        <f>_xlfn.XLOOKUP(B580,'[6]cells down 19042026 9H40'!$B:$B,'[6]cells down 19042026 9H40'!$B:$B,"")</f>
        <v/>
      </c>
      <c r="BO580" s="9" t="s">
        <v>4784</v>
      </c>
      <c r="BP580" s="9" t="s">
        <v>5537</v>
      </c>
    </row>
    <row r="581" spans="1:68" s="9" customFormat="1" x14ac:dyDescent="0.35">
      <c r="A581" s="1" t="s">
        <v>1059</v>
      </c>
      <c r="B581" s="1" t="s">
        <v>1060</v>
      </c>
      <c r="C581" s="3" t="str">
        <f>_xlfn.XLOOKUP(B581,'[1]daily break down'!$D:$D,'[1]daily break down'!$E:$E,"")</f>
        <v>OUEST</v>
      </c>
      <c r="D581" s="1" t="s">
        <v>21</v>
      </c>
      <c r="E581" s="1" t="s">
        <v>987</v>
      </c>
      <c r="F581" s="3" t="s">
        <v>102</v>
      </c>
      <c r="G581" s="1" t="s">
        <v>1061</v>
      </c>
      <c r="H581" s="40" t="str">
        <f>_xlfn.XLOOKUP(B581,[2]CALCULATION!$B:$B,[2]CALCULATION!$H:$H,"")</f>
        <v>NOKIA</v>
      </c>
      <c r="I581" s="34">
        <v>0</v>
      </c>
      <c r="J581" s="34">
        <v>0</v>
      </c>
      <c r="K581" s="34">
        <v>0</v>
      </c>
      <c r="L581" s="34">
        <v>0</v>
      </c>
      <c r="M581" s="34">
        <v>14.922929802204877</v>
      </c>
      <c r="N581" s="34">
        <v>10.969301816894975</v>
      </c>
      <c r="O581" s="34">
        <v>0.13286988910407271</v>
      </c>
      <c r="P581" s="34">
        <v>1.4446413437091358E-3</v>
      </c>
      <c r="Q581" s="34">
        <v>0.19530180678650941</v>
      </c>
      <c r="R581" s="34">
        <v>7.1340313269589948E-5</v>
      </c>
      <c r="S581" s="109">
        <v>1.7835078317296165E-5</v>
      </c>
      <c r="T581" s="109">
        <f>_xlfn.XLOOKUP(B581,'[3]Nur des jours'!$B:$B,'[3]Nur des jours'!$U:$U,"")</f>
        <v>0</v>
      </c>
      <c r="U581" s="109">
        <v>7.1340313269589948E-5</v>
      </c>
      <c r="V581" s="109">
        <v>7.1340313269532038E-5</v>
      </c>
      <c r="W581" s="109">
        <v>0</v>
      </c>
      <c r="X581" s="109">
        <v>0.42033712578438676</v>
      </c>
      <c r="Y581" s="109">
        <v>0</v>
      </c>
      <c r="Z581" s="109">
        <v>6.5633088208015382E-3</v>
      </c>
      <c r="AA581" s="109">
        <v>0</v>
      </c>
      <c r="AB581" s="109">
        <v>5.985452283318056E-2</v>
      </c>
      <c r="AC581" s="109">
        <v>0</v>
      </c>
      <c r="AD581" s="109">
        <v>4.5157270554319886E-3</v>
      </c>
      <c r="AE581" s="109">
        <v>8.0792904777803702E-3</v>
      </c>
      <c r="AF581" s="109">
        <v>8.0792904777803702E-3</v>
      </c>
      <c r="AG581" s="57" t="str">
        <f>_xlfn.XLOOKUP(B581,[3]CALCULATION!$B:$B,[3]CALCULATION!$M:$M,"")</f>
        <v>Operationnel</v>
      </c>
      <c r="AH581" s="57"/>
      <c r="AI581" s="56" t="str" cm="1">
        <f t="array" ref="AI581">IFERROR(_xlfn.IFS(
AK581="MPR ISSUE","PDH",
AK581="BSS Hardware Issue","BSS",
AK581="Sites strategiques, MLL, Pylone, etc.","ENVTECH",
AK581="AKTIVCO DEFAUT GE &amp; POWER Cabinet","AKTIVCO",
AK581="AKTIVCO Coupure ENEO &amp; Baisse de tension","AKTIVCO GRID ONLY",
AK581="Coupure ENEO &amp; Baisse de tension","IHS GRID ONLY",
AK581="Defaut GE &amp; POWER Cabinet","IHS",
AK581="Sharing","Partners",
AK581="Sites strategiques &amp; DataCenter","SST &amp; DC",
AK581="Exclu","Exclu",
AK581="SAT","SAT",
AK581="SPARE-ISSUE","SPARE-ISSUE",
AK581="Fiber CAmtel","TRANS_FO_CAMTEL",
AK581="Fiber AOF","Fiber AOF",
AK581="Projet OCM (HUAWEI)","TRAVAUX-HUAWEI",
AK581="Projet OCM (NOKIA)","TRAVAUX-NOKIA",
AK581="ACCESS-ISSUE","ACCESS-ISSUE",
AK581="Projet OCM (ZTE, NOKIA, autres projets)","TRAVAUX OCM",
AK581="No root CAuse","No root cause",
AK581="ODU HS","PDH",
AK581="IP &amp; VLAN","PDH",
AK581="Warehouse HUAWEI","SPARE-ISSUE",
AK581="SPARE-HS","SPARE-ISSUE",
AK581="Power Telco","BSS",AK581="no impacts","no impacts"
),"")</f>
        <v>No root cause</v>
      </c>
      <c r="AJ581" s="56" t="str" cm="1">
        <f t="array" ref="AJ581">IFERROR(_xlfn.IFS(
AK581="MPR ISSUE","TX ISSUE",
AK581="BSS Hardware Issue","RAN ISSUE",
AK581="Sites strategiques, MLL, Pylone, etc.","ENVTECH",
AK581="AKTIVCO DEFAUT GE &amp; POWER Cabinet","POWER ISSUE",
AK581="AKTIVCO Coupure ENEO &amp; Baisse de tension","POWER ISSUE",
AK581="Coupure ENEO &amp; Baisse de tension","POWER ISSUE",
AK581="Defaut GE &amp; POWER Cabinet","POWER ISSUE",
AK581="Sharing","POWER ISSUE",
AK581="Sites strategiques &amp; DataCenter","POWER ISSUE",
AK581="Exclu","Exclu",
AK581="SAT","TX ISSUE",
AK581="SPARE-ISSUE","SPARE-ISSUE",
AK581="Fiber CAmtel","TX ISSUE",
AK581="Fiber AOF","TX ISSUE",
AK581="Projet OCM (HUAWEI)","TRAVAUX-HUAWEI",
AK581="Projet OCM (NOKIA)","TRAVAUX -NOKIA",
AK581="ACCESS-ISSUE","ACCESS-ISSUE",
AK581="Projet OCM (ZTE, NOKIA, autres projets)","TRAVAUX OCM",
AK581="No root CAuse","No root cause",
AK581="ODU HS","TX ISSUE",
AK581="IP &amp; VLAN","TX ISSUE",
AK581="Warehouse HUAWEI","SPARE-ISSUE",
AK581="SPARE-HS","SPARE-ISSUE",
AK581="Power Telco","RAN ISSUE",AK581="no impacts","no impacts"
),"")</f>
        <v>No root cause</v>
      </c>
      <c r="AK581" s="81" t="s">
        <v>5620</v>
      </c>
      <c r="AL581" s="56" t="str" cm="1">
        <f t="array" ref="AL581">IFERROR(_xlfn.IFS(
AK581="MPR ISSUE","ACTIVE",
AK581="BSS Hardware Issue","ACTIVE",
AK581="Sites strategiques, MLL, Pylone, etc.","PASSIVE",
AK581="AKTIVCO DEFAUT GE &amp; POWER Cabinet","PASSIVE",
AK581="AKTIVCO Coupure ENEO &amp; Baisse de tension","PASSIVE",
AK581="Coupure ENEO &amp; Baisse de tension","PASSIVE",
AK581="Defaut GE &amp; POWER Cabinet","PASSIVE",
AK581="Sharing","PASSIVE",
AK581="Sites strategiques &amp; DataCenter","PASSIVE",
AK581="Exclu","Exclu",
AK581="SAT","ACTIVE",
AK581="SPARE-ISSUE","SPARE-ISSUE",
AK581="Fiber CAmtel","ACTIVE",
AK581="Fiber AOF","ACTIVE",
AK581="Projet OCM (HUAWEI)","PLANNED WORKS",
AK581="Projet OCM (NOKIA)","PLANNED WORKS",
AK581="ACCESS-ISSUE","ACCESS-ISSUE",
AK581="Projet OCM (ZTE, NOKIA, autres projets)","PLANNED WORKS",
AK581="No root CAuse","No root cause",
AK581="ODU HS","ACTIVE",
AK581="IP &amp; VLAN","ACTIVE",
AK581="Warehouse HUAWEI","SPARE-ISSUE",
AK581="SPARE-HS","SPARE-ISSUE",
AK581="Power Telco","ACTIVE", AK581="no impacts","no impacts"
),"")</f>
        <v>No root cause</v>
      </c>
      <c r="AM581" s="108" t="s">
        <v>5537</v>
      </c>
      <c r="AN581" s="117" t="s">
        <v>1060</v>
      </c>
      <c r="AP581" s="23" t="s">
        <v>5537</v>
      </c>
      <c r="AQ581" s="23" t="s">
        <v>5537</v>
      </c>
      <c r="AR581" s="7"/>
      <c r="AS581" s="6"/>
      <c r="AT581" s="7"/>
      <c r="AU581" s="3" t="s">
        <v>5537</v>
      </c>
      <c r="AV581" s="24" t="s">
        <v>5537</v>
      </c>
      <c r="AW581" s="24" t="s">
        <v>5537</v>
      </c>
      <c r="AX581" s="24" t="s">
        <v>5537</v>
      </c>
      <c r="AY581" s="24" t="s">
        <v>5537</v>
      </c>
      <c r="AZ581" s="24" t="s">
        <v>5537</v>
      </c>
      <c r="BA581" s="24" t="s">
        <v>5537</v>
      </c>
      <c r="BB581" s="24" t="s">
        <v>5537</v>
      </c>
      <c r="BC581" s="24" t="s">
        <v>5537</v>
      </c>
      <c r="BD581" s="24" t="s">
        <v>5537</v>
      </c>
      <c r="BE581" s="24" t="s">
        <v>5537</v>
      </c>
      <c r="BF581" s="24" t="s">
        <v>5537</v>
      </c>
      <c r="BG581" s="24" t="s">
        <v>5537</v>
      </c>
      <c r="BH581" s="24" t="s">
        <v>5537</v>
      </c>
      <c r="BI581" s="9" t="s">
        <v>5537</v>
      </c>
      <c r="BJ581" s="14"/>
      <c r="BK581" s="14" t="s">
        <v>5537</v>
      </c>
      <c r="BL581" s="14" t="str">
        <f>_xlfn.XLOOKUP(B581,'[4]cell downs 18042026 17h'!$B:$B,'[4]cell downs 18042026 17h'!$B:$B,"")</f>
        <v/>
      </c>
      <c r="BM581" s="14" t="str">
        <f>_xlfn.XLOOKUP(B581,'[5]Cells Huawei 19042026 15h'!$B:$B,'[5]Cells Huawei 19042026 15h'!$B:$B,"")</f>
        <v/>
      </c>
      <c r="BN581" s="9" t="str">
        <f>_xlfn.XLOOKUP(B581,'[6]cells down 19042026 9H40'!$B:$B,'[6]cells down 19042026 9H40'!$B:$B,"")</f>
        <v/>
      </c>
      <c r="BO581" s="9" t="s">
        <v>5537</v>
      </c>
      <c r="BP581" s="9" t="s">
        <v>12</v>
      </c>
    </row>
    <row r="582" spans="1:68" s="9" customFormat="1" x14ac:dyDescent="0.35">
      <c r="A582" s="1" t="s">
        <v>4204</v>
      </c>
      <c r="B582" s="8" t="s">
        <v>4205</v>
      </c>
      <c r="C582" s="3" t="str">
        <f>_xlfn.XLOOKUP(B582,'[1]daily break down'!$D:$D,'[1]daily break down'!$E:$E,"")</f>
        <v>Douala</v>
      </c>
      <c r="D582" s="1" t="s">
        <v>11</v>
      </c>
      <c r="E582" s="1" t="s">
        <v>12</v>
      </c>
      <c r="F582" s="3" t="s">
        <v>31</v>
      </c>
      <c r="G582" s="1" t="s">
        <v>32</v>
      </c>
      <c r="H582" s="41" t="str">
        <f>_xlfn.XLOOKUP(B582,[2]CALCULATION!$B:$B,[2]CALCULATION!$H:$H,"")</f>
        <v>ZTE</v>
      </c>
      <c r="I582" s="34">
        <v>0</v>
      </c>
      <c r="J582" s="34">
        <v>0</v>
      </c>
      <c r="K582" s="34">
        <v>0</v>
      </c>
      <c r="L582" s="34">
        <v>0</v>
      </c>
      <c r="M582" s="34">
        <v>0</v>
      </c>
      <c r="N582" s="34">
        <v>0</v>
      </c>
      <c r="O582" s="34">
        <v>0</v>
      </c>
      <c r="P582" s="34">
        <v>4.9882038792008743</v>
      </c>
      <c r="Q582" s="34">
        <v>0</v>
      </c>
      <c r="R582" s="34">
        <v>0</v>
      </c>
      <c r="S582" s="109">
        <v>0</v>
      </c>
      <c r="T582" s="109">
        <f>_xlfn.XLOOKUP(B582,'[3]Nur des jours'!$B:$B,'[3]Nur des jours'!$U:$U,"")</f>
        <v>0</v>
      </c>
      <c r="U582" s="109">
        <v>0</v>
      </c>
      <c r="V582" s="109">
        <v>0</v>
      </c>
      <c r="W582" s="109">
        <v>0</v>
      </c>
      <c r="X582" s="109">
        <v>0</v>
      </c>
      <c r="Y582" s="109">
        <v>0</v>
      </c>
      <c r="Z582" s="109">
        <v>0</v>
      </c>
      <c r="AA582" s="109">
        <v>0</v>
      </c>
      <c r="AB582" s="109">
        <v>0</v>
      </c>
      <c r="AC582" s="109">
        <v>0</v>
      </c>
      <c r="AD582" s="109">
        <v>1.4025316972163724E-2</v>
      </c>
      <c r="AE582" s="109">
        <v>3.1122211663855641E-2</v>
      </c>
      <c r="AF582" s="109">
        <v>3.1122211663855641E-2</v>
      </c>
      <c r="AG582" s="57" t="str">
        <f>_xlfn.XLOOKUP(B582,[3]CALCULATION!$B:$B,[3]CALCULATION!$M:$M,"")</f>
        <v>Operationnel</v>
      </c>
      <c r="AH582" s="57"/>
      <c r="AI582" s="56" t="str" cm="1">
        <f t="array" ref="AI582">IFERROR(_xlfn.IFS(
AK582="MPR ISSUE","PDH",
AK582="BSS Hardware Issue","BSS",
AK582="Sites strategiques, MLL, Pylone, etc.","ENVTECH",
AK582="AKTIVCO DEFAUT GE &amp; POWER Cabinet","AKTIVCO",
AK582="AKTIVCO Coupure ENEO &amp; Baisse de tension","AKTIVCO GRID ONLY",
AK582="Coupure ENEO &amp; Baisse de tension","IHS GRID ONLY",
AK582="Defaut GE &amp; POWER Cabinet","IHS",
AK582="Sharing","Partners",
AK582="Sites strategiques &amp; DataCenter","SST &amp; DC",
AK582="Exclu","Exclu",
AK582="SAT","SAT",
AK582="SPARE-ISSUE","SPARE-ISSUE",
AK582="Fiber CAmtel","TRANS_FO_CAMTEL",
AK582="Fiber AOF","Fiber AOF",
AK582="Projet OCM (HUAWEI)","TRAVAUX-HUAWEI",
AK582="Projet OCM (NOKIA)","TRAVAUX-NOKIA",
AK582="ACCESS-ISSUE","ACCESS-ISSUE",
AK582="Projet OCM (ZTE, NOKIA, autres projets)","TRAVAUX OCM",
AK582="No root CAuse","No root cause",
AK582="ODU HS","PDH",
AK582="IP &amp; VLAN","PDH",
AK582="Warehouse HUAWEI","SPARE-ISSUE",
AK582="SPARE-HS","SPARE-ISSUE",
AK582="Power Telco","BSS",AK582="no impacts","no impacts"
),"")</f>
        <v>No root cause</v>
      </c>
      <c r="AJ582" s="56" t="str" cm="1">
        <f t="array" ref="AJ582">IFERROR(_xlfn.IFS(
AK582="MPR ISSUE","TX ISSUE",
AK582="BSS Hardware Issue","RAN ISSUE",
AK582="Sites strategiques, MLL, Pylone, etc.","ENVTECH",
AK582="AKTIVCO DEFAUT GE &amp; POWER Cabinet","POWER ISSUE",
AK582="AKTIVCO Coupure ENEO &amp; Baisse de tension","POWER ISSUE",
AK582="Coupure ENEO &amp; Baisse de tension","POWER ISSUE",
AK582="Defaut GE &amp; POWER Cabinet","POWER ISSUE",
AK582="Sharing","POWER ISSUE",
AK582="Sites strategiques &amp; DataCenter","POWER ISSUE",
AK582="Exclu","Exclu",
AK582="SAT","TX ISSUE",
AK582="SPARE-ISSUE","SPARE-ISSUE",
AK582="Fiber CAmtel","TX ISSUE",
AK582="Fiber AOF","TX ISSUE",
AK582="Projet OCM (HUAWEI)","TRAVAUX-HUAWEI",
AK582="Projet OCM (NOKIA)","TRAVAUX -NOKIA",
AK582="ACCESS-ISSUE","ACCESS-ISSUE",
AK582="Projet OCM (ZTE, NOKIA, autres projets)","TRAVAUX OCM",
AK582="No root CAuse","No root cause",
AK582="ODU HS","TX ISSUE",
AK582="IP &amp; VLAN","TX ISSUE",
AK582="Warehouse HUAWEI","SPARE-ISSUE",
AK582="SPARE-HS","SPARE-ISSUE",
AK582="Power Telco","RAN ISSUE",AK582="no impacts","no impacts"
),"")</f>
        <v>No root cause</v>
      </c>
      <c r="AK582" s="81" t="s">
        <v>5620</v>
      </c>
      <c r="AL582" s="56" t="str" cm="1">
        <f t="array" ref="AL582">IFERROR(_xlfn.IFS(
AK582="MPR ISSUE","ACTIVE",
AK582="BSS Hardware Issue","ACTIVE",
AK582="Sites strategiques, MLL, Pylone, etc.","PASSIVE",
AK582="AKTIVCO DEFAUT GE &amp; POWER Cabinet","PASSIVE",
AK582="AKTIVCO Coupure ENEO &amp; Baisse de tension","PASSIVE",
AK582="Coupure ENEO &amp; Baisse de tension","PASSIVE",
AK582="Defaut GE &amp; POWER Cabinet","PASSIVE",
AK582="Sharing","PASSIVE",
AK582="Sites strategiques &amp; DataCenter","PASSIVE",
AK582="Exclu","Exclu",
AK582="SAT","ACTIVE",
AK582="SPARE-ISSUE","SPARE-ISSUE",
AK582="Fiber CAmtel","ACTIVE",
AK582="Fiber AOF","ACTIVE",
AK582="Projet OCM (HUAWEI)","PLANNED WORKS",
AK582="Projet OCM (NOKIA)","PLANNED WORKS",
AK582="ACCESS-ISSUE","ACCESS-ISSUE",
AK582="Projet OCM (ZTE, NOKIA, autres projets)","PLANNED WORKS",
AK582="No root CAuse","No root cause",
AK582="ODU HS","ACTIVE",
AK582="IP &amp; VLAN","ACTIVE",
AK582="Warehouse HUAWEI","SPARE-ISSUE",
AK582="SPARE-HS","SPARE-ISSUE",
AK582="Power Telco","ACTIVE", AK582="no impacts","no impacts"
),"")</f>
        <v>No root cause</v>
      </c>
      <c r="AM582" s="108" t="s">
        <v>5537</v>
      </c>
      <c r="AN582" s="117" t="s">
        <v>4205</v>
      </c>
      <c r="AP582" s="23" t="s">
        <v>5537</v>
      </c>
      <c r="AQ582" s="23" t="s">
        <v>5537</v>
      </c>
      <c r="AR582" s="7"/>
      <c r="AS582" s="6"/>
      <c r="AT582" s="7"/>
      <c r="AU582" s="3" t="s">
        <v>5537</v>
      </c>
      <c r="AV582" s="24" t="s">
        <v>5537</v>
      </c>
      <c r="AW582" s="24" t="s">
        <v>5537</v>
      </c>
      <c r="AX582" s="24" t="s">
        <v>5537</v>
      </c>
      <c r="AY582" s="24" t="s">
        <v>5537</v>
      </c>
      <c r="AZ582" s="24" t="s">
        <v>5537</v>
      </c>
      <c r="BA582" s="24" t="s">
        <v>5537</v>
      </c>
      <c r="BB582" s="24" t="s">
        <v>5537</v>
      </c>
      <c r="BC582" s="24" t="s">
        <v>5537</v>
      </c>
      <c r="BD582" s="24" t="s">
        <v>5537</v>
      </c>
      <c r="BE582" s="24" t="s">
        <v>5537</v>
      </c>
      <c r="BF582" s="24" t="s">
        <v>5537</v>
      </c>
      <c r="BG582" s="24" t="s">
        <v>5537</v>
      </c>
      <c r="BH582" s="24" t="s">
        <v>5537</v>
      </c>
      <c r="BI582" s="9" t="s">
        <v>5537</v>
      </c>
      <c r="BJ582" s="14"/>
      <c r="BK582" s="14" t="s">
        <v>5537</v>
      </c>
      <c r="BL582" s="14" t="str">
        <f>_xlfn.XLOOKUP(B582,'[4]cell downs 18042026 17h'!$B:$B,'[4]cell downs 18042026 17h'!$B:$B,"")</f>
        <v/>
      </c>
      <c r="BM582" s="14" t="str">
        <f>_xlfn.XLOOKUP(B582,'[5]Cells Huawei 19042026 15h'!$B:$B,'[5]Cells Huawei 19042026 15h'!$B:$B,"")</f>
        <v/>
      </c>
      <c r="BN582" s="9" t="str">
        <f>_xlfn.XLOOKUP(B582,'[6]cells down 19042026 9H40'!$B:$B,'[6]cells down 19042026 9H40'!$B:$B,"")</f>
        <v>LIT_488</v>
      </c>
      <c r="BO582" s="9" t="s">
        <v>4205</v>
      </c>
      <c r="BP582" s="9" t="s">
        <v>12</v>
      </c>
    </row>
    <row r="583" spans="1:68" s="9" customFormat="1" x14ac:dyDescent="0.35">
      <c r="A583" s="1" t="s">
        <v>1490</v>
      </c>
      <c r="B583" s="8" t="s">
        <v>1491</v>
      </c>
      <c r="C583" s="3" t="str">
        <f>_xlfn.XLOOKUP(B583,'[1]daily break down'!$D:$D,'[1]daily break down'!$E:$E,"")</f>
        <v>EXTREME-NORD</v>
      </c>
      <c r="D583" s="1" t="s">
        <v>11</v>
      </c>
      <c r="E583" s="1" t="s">
        <v>83</v>
      </c>
      <c r="F583" s="3" t="s">
        <v>55</v>
      </c>
      <c r="G583" s="1" t="s">
        <v>1490</v>
      </c>
      <c r="H583" s="40" t="str">
        <f>_xlfn.XLOOKUP(B583,[2]CALCULATION!$B:$B,[2]CALCULATION!$H:$H,"")</f>
        <v>NOKIA</v>
      </c>
      <c r="I583" s="34">
        <v>6.77772198989218E-3</v>
      </c>
      <c r="J583" s="34">
        <v>5.5467003511896845E-2</v>
      </c>
      <c r="K583" s="34">
        <v>2.4969109644353612E-3</v>
      </c>
      <c r="L583" s="34">
        <v>3.9239443099376861E-3</v>
      </c>
      <c r="M583" s="34">
        <v>2.0868249284668478E-2</v>
      </c>
      <c r="N583" s="34">
        <v>2.6287033708913436</v>
      </c>
      <c r="O583" s="34">
        <v>9.0249748620993628</v>
      </c>
      <c r="P583" s="34">
        <v>9.1237432721086726</v>
      </c>
      <c r="Q583" s="34">
        <v>7.4402369677711047</v>
      </c>
      <c r="R583" s="34">
        <v>6.1670496816068621</v>
      </c>
      <c r="S583" s="109">
        <v>6.7766333498466702</v>
      </c>
      <c r="T583" s="109">
        <f>_xlfn.XLOOKUP(B583,'[3]Nur des jours'!$B:$B,'[3]Nur des jours'!$U:$U,"")</f>
        <v>1.2485999961063415E-3</v>
      </c>
      <c r="U583" s="109">
        <v>1.337708287478733E-3</v>
      </c>
      <c r="V583" s="109">
        <v>2.2295138124645555E-3</v>
      </c>
      <c r="W583" s="109">
        <v>1.2485999961063415E-3</v>
      </c>
      <c r="X583" s="109">
        <v>3.0321387849516928E-3</v>
      </c>
      <c r="Y583" s="109">
        <v>0.49327475254908182</v>
      </c>
      <c r="Z583" s="109">
        <v>3.9239443099376861E-3</v>
      </c>
      <c r="AA583" s="109">
        <v>2.0600707627172591E-2</v>
      </c>
      <c r="AB583" s="109">
        <v>0</v>
      </c>
      <c r="AC583" s="109">
        <v>0</v>
      </c>
      <c r="AD583" s="109">
        <v>2.1781742267375247E-2</v>
      </c>
      <c r="AE583" s="109">
        <v>7.3123821101323235E-3</v>
      </c>
      <c r="AF583" s="109">
        <v>7.3123821101323235E-3</v>
      </c>
      <c r="AG583" s="57" t="str">
        <f>_xlfn.XLOOKUP(B583,[3]CALCULATION!$B:$B,[3]CALCULATION!$M:$M,"")</f>
        <v>Insecurity</v>
      </c>
      <c r="AH583" s="57"/>
      <c r="AI583" s="56" t="str" cm="1">
        <f t="array" ref="AI583">IFERROR(_xlfn.IFS(
AK583="MPR ISSUE","PDH",
AK583="BSS Hardware Issue","BSS",
AK583="Sites strategiques, MLL, Pylone, etc.","ENVTECH",
AK583="AKTIVCO DEFAUT GE &amp; POWER Cabinet","AKTIVCO",
AK583="AKTIVCO Coupure ENEO &amp; Baisse de tension","AKTIVCO GRID ONLY",
AK583="Coupure ENEO &amp; Baisse de tension","IHS GRID ONLY",
AK583="Defaut GE &amp; POWER Cabinet","IHS",
AK583="Sharing","Partners",
AK583="Sites strategiques &amp; DataCenter","SST &amp; DC",
AK583="Exclu","Exclu",
AK583="SAT","SAT",
AK583="SPARE-ISSUE","SPARE-ISSUE",
AK583="Fiber CAmtel","TRANS_FO_CAMTEL",
AK583="Fiber AOF","Fiber AOF",
AK583="Projet OCM (HUAWEI)","TRAVAUX-HUAWEI",
AK583="Projet OCM (NOKIA)","TRAVAUX-NOKIA",
AK583="ACCESS-ISSUE","ACCESS-ISSUE",
AK583="Projet OCM (ZTE, NOKIA, autres projets)","TRAVAUX OCM",
AK583="No root CAuse","No root cause",
AK583="ODU HS","PDH",
AK583="IP &amp; VLAN","PDH",
AK583="Warehouse HUAWEI","SPARE-ISSUE",
AK583="SPARE-HS","SPARE-ISSUE",
AK583="Power Telco","BSS",AK583="no impacts","no impacts"
),"")</f>
        <v>No root cause</v>
      </c>
      <c r="AJ583" s="56" t="str" cm="1">
        <f t="array" ref="AJ583">IFERROR(_xlfn.IFS(
AK583="MPR ISSUE","TX ISSUE",
AK583="BSS Hardware Issue","RAN ISSUE",
AK583="Sites strategiques, MLL, Pylone, etc.","ENVTECH",
AK583="AKTIVCO DEFAUT GE &amp; POWER Cabinet","POWER ISSUE",
AK583="AKTIVCO Coupure ENEO &amp; Baisse de tension","POWER ISSUE",
AK583="Coupure ENEO &amp; Baisse de tension","POWER ISSUE",
AK583="Defaut GE &amp; POWER Cabinet","POWER ISSUE",
AK583="Sharing","POWER ISSUE",
AK583="Sites strategiques &amp; DataCenter","POWER ISSUE",
AK583="Exclu","Exclu",
AK583="SAT","TX ISSUE",
AK583="SPARE-ISSUE","SPARE-ISSUE",
AK583="Fiber CAmtel","TX ISSUE",
AK583="Fiber AOF","TX ISSUE",
AK583="Projet OCM (HUAWEI)","TRAVAUX-HUAWEI",
AK583="Projet OCM (NOKIA)","TRAVAUX -NOKIA",
AK583="ACCESS-ISSUE","ACCESS-ISSUE",
AK583="Projet OCM (ZTE, NOKIA, autres projets)","TRAVAUX OCM",
AK583="No root CAuse","No root cause",
AK583="ODU HS","TX ISSUE",
AK583="IP &amp; VLAN","TX ISSUE",
AK583="Warehouse HUAWEI","SPARE-ISSUE",
AK583="SPARE-HS","SPARE-ISSUE",
AK583="Power Telco","RAN ISSUE",AK583="no impacts","no impacts"
),"")</f>
        <v>No root cause</v>
      </c>
      <c r="AK583" s="81" t="s">
        <v>5620</v>
      </c>
      <c r="AL583" s="56" t="str" cm="1">
        <f t="array" ref="AL583">IFERROR(_xlfn.IFS(
AK583="MPR ISSUE","ACTIVE",
AK583="BSS Hardware Issue","ACTIVE",
AK583="Sites strategiques, MLL, Pylone, etc.","PASSIVE",
AK583="AKTIVCO DEFAUT GE &amp; POWER Cabinet","PASSIVE",
AK583="AKTIVCO Coupure ENEO &amp; Baisse de tension","PASSIVE",
AK583="Coupure ENEO &amp; Baisse de tension","PASSIVE",
AK583="Defaut GE &amp; POWER Cabinet","PASSIVE",
AK583="Sharing","PASSIVE",
AK583="Sites strategiques &amp; DataCenter","PASSIVE",
AK583="Exclu","Exclu",
AK583="SAT","ACTIVE",
AK583="SPARE-ISSUE","SPARE-ISSUE",
AK583="Fiber CAmtel","ACTIVE",
AK583="Fiber AOF","ACTIVE",
AK583="Projet OCM (HUAWEI)","PLANNED WORKS",
AK583="Projet OCM (NOKIA)","PLANNED WORKS",
AK583="ACCESS-ISSUE","ACCESS-ISSUE",
AK583="Projet OCM (ZTE, NOKIA, autres projets)","PLANNED WORKS",
AK583="No root CAuse","No root cause",
AK583="ODU HS","ACTIVE",
AK583="IP &amp; VLAN","ACTIVE",
AK583="Warehouse HUAWEI","SPARE-ISSUE",
AK583="SPARE-HS","SPARE-ISSUE",
AK583="Power Telco","ACTIVE", AK583="no impacts","no impacts"
),"")</f>
        <v>No root cause</v>
      </c>
      <c r="AM583" s="108" t="s">
        <v>5537</v>
      </c>
      <c r="AN583" s="117" t="s">
        <v>1491</v>
      </c>
      <c r="AP583" s="23" t="s">
        <v>5537</v>
      </c>
      <c r="AQ583" s="23" t="s">
        <v>5537</v>
      </c>
      <c r="AR583" s="7"/>
      <c r="AS583" s="6"/>
      <c r="AT583" s="7"/>
      <c r="AU583" s="3" t="s">
        <v>5537</v>
      </c>
      <c r="AV583" s="24" t="s">
        <v>5537</v>
      </c>
      <c r="AW583" s="24" t="s">
        <v>5537</v>
      </c>
      <c r="AX583" s="24" t="s">
        <v>5537</v>
      </c>
      <c r="AY583" s="24" t="s">
        <v>5537</v>
      </c>
      <c r="AZ583" s="24" t="s">
        <v>5537</v>
      </c>
      <c r="BA583" s="24" t="s">
        <v>5537</v>
      </c>
      <c r="BB583" s="24" t="s">
        <v>5537</v>
      </c>
      <c r="BC583" s="24" t="s">
        <v>5537</v>
      </c>
      <c r="BD583" s="24" t="s">
        <v>5537</v>
      </c>
      <c r="BE583" s="24" t="s">
        <v>5537</v>
      </c>
      <c r="BF583" s="24" t="s">
        <v>5537</v>
      </c>
      <c r="BG583" s="24" t="s">
        <v>5537</v>
      </c>
      <c r="BH583" s="24" t="s">
        <v>5537</v>
      </c>
      <c r="BI583" s="9" t="s">
        <v>5537</v>
      </c>
      <c r="BJ583" s="14"/>
      <c r="BK583" s="14" t="s">
        <v>5537</v>
      </c>
      <c r="BL583" s="14" t="str">
        <f>_xlfn.XLOOKUP(B583,'[4]cell downs 18042026 17h'!$B:$B,'[4]cell downs 18042026 17h'!$B:$B,"")</f>
        <v/>
      </c>
      <c r="BM583" s="14" t="str">
        <f>_xlfn.XLOOKUP(B583,'[5]Cells Huawei 19042026 15h'!$B:$B,'[5]Cells Huawei 19042026 15h'!$B:$B,"")</f>
        <v/>
      </c>
      <c r="BN583" s="9" t="str">
        <f>_xlfn.XLOOKUP(B583,'[6]cells down 19042026 9H40'!$B:$B,'[6]cells down 19042026 9H40'!$B:$B,"")</f>
        <v/>
      </c>
      <c r="BO583" s="9" t="s">
        <v>1491</v>
      </c>
      <c r="BP583" s="9" t="s">
        <v>5459</v>
      </c>
    </row>
    <row r="584" spans="1:68" s="9" customFormat="1" x14ac:dyDescent="0.35">
      <c r="A584" s="1" t="s">
        <v>1853</v>
      </c>
      <c r="B584" s="1" t="s">
        <v>1854</v>
      </c>
      <c r="C584" s="3" t="str">
        <f>_xlfn.XLOOKUP(B584,'[1]daily break down'!$D:$D,'[1]daily break down'!$E:$E,"")</f>
        <v>ADAMAOUA</v>
      </c>
      <c r="D584" s="1" t="s">
        <v>21</v>
      </c>
      <c r="E584" s="1" t="s">
        <v>122</v>
      </c>
      <c r="F584" s="3" t="s">
        <v>90</v>
      </c>
      <c r="G584" s="1" t="s">
        <v>1273</v>
      </c>
      <c r="H584" s="40" t="str">
        <f>_xlfn.XLOOKUP(B584,[2]CALCULATION!$B:$B,[2]CALCULATION!$H:$H,"")</f>
        <v>NOKIA</v>
      </c>
      <c r="I584" s="34">
        <v>4.6264914920102314</v>
      </c>
      <c r="J584" s="34">
        <v>0.18599534490805547</v>
      </c>
      <c r="K584" s="34">
        <v>1.9566732501479646E-2</v>
      </c>
      <c r="L584" s="34">
        <v>1.0131387693603142E-2</v>
      </c>
      <c r="M584" s="34">
        <v>2.8896419284469291E-2</v>
      </c>
      <c r="N584" s="34">
        <v>1.6356748836521211E-2</v>
      </c>
      <c r="O584" s="34">
        <v>3.2461344362937031E-2</v>
      </c>
      <c r="P584" s="34">
        <v>7.9012803147720957E-3</v>
      </c>
      <c r="Q584" s="34">
        <v>1.8799689942363914E-2</v>
      </c>
      <c r="R584" s="34">
        <v>5.5115140314230234E-3</v>
      </c>
      <c r="S584" s="109">
        <v>9.5388161326533216E-2</v>
      </c>
      <c r="T584" s="109">
        <f>_xlfn.XLOOKUP(B584,'[3]Nur des jours'!$B:$B,'[3]Nur des jours'!$U:$U,"")</f>
        <v>0</v>
      </c>
      <c r="U584" s="109">
        <v>6.3501704990375886E-3</v>
      </c>
      <c r="V584" s="109">
        <v>9.9174339149505457E-3</v>
      </c>
      <c r="W584" s="109">
        <v>0</v>
      </c>
      <c r="X584" s="109">
        <v>3.2321342733439243E-2</v>
      </c>
      <c r="Y584" s="109">
        <v>8.0267143144544251E-3</v>
      </c>
      <c r="Z584" s="109">
        <v>0.26986981987610725</v>
      </c>
      <c r="AA584" s="109">
        <v>0.11354524136117877</v>
      </c>
      <c r="AB584" s="109">
        <v>5.4939009254776393E-3</v>
      </c>
      <c r="AC584" s="109">
        <v>1.5861739585706348E-2</v>
      </c>
      <c r="AD584" s="109">
        <v>1.4611396313169378E-2</v>
      </c>
      <c r="AE584" s="109">
        <v>7.1702692167262315E-3</v>
      </c>
      <c r="AF584" s="109">
        <v>7.1702692167262315E-3</v>
      </c>
      <c r="AG584" s="57" t="str">
        <f>_xlfn.XLOOKUP(B584,[3]CALCULATION!$B:$B,[3]CALCULATION!$M:$M,"")</f>
        <v>Operationnel</v>
      </c>
      <c r="AH584" s="57"/>
      <c r="AI584" s="56" t="str" cm="1">
        <f t="array" ref="AI584">IFERROR(_xlfn.IFS(
AK584="MPR ISSUE","PDH",
AK584="BSS Hardware Issue","BSS",
AK584="Sites strategiques, MLL, Pylone, etc.","ENVTECH",
AK584="AKTIVCO DEFAUT GE &amp; POWER Cabinet","AKTIVCO",
AK584="AKTIVCO Coupure ENEO &amp; Baisse de tension","AKTIVCO GRID ONLY",
AK584="Coupure ENEO &amp; Baisse de tension","IHS GRID ONLY",
AK584="Defaut GE &amp; POWER Cabinet","IHS",
AK584="Sharing","Partners",
AK584="Sites strategiques &amp; DataCenter","SST &amp; DC",
AK584="Exclu","Exclu",
AK584="SAT","SAT",
AK584="SPARE-ISSUE","SPARE-ISSUE",
AK584="Fiber CAmtel","TRANS_FO_CAMTEL",
AK584="Fiber AOF","Fiber AOF",
AK584="Projet OCM (HUAWEI)","TRAVAUX-HUAWEI",
AK584="Projet OCM (NOKIA)","TRAVAUX-NOKIA",
AK584="ACCESS-ISSUE","ACCESS-ISSUE",
AK584="Projet OCM (ZTE, NOKIA, autres projets)","TRAVAUX OCM",
AK584="No root CAuse","No root cause",
AK584="ODU HS","PDH",
AK584="IP &amp; VLAN","PDH",
AK584="Warehouse HUAWEI","SPARE-ISSUE",
AK584="SPARE-HS","SPARE-ISSUE",
AK584="Power Telco","BSS",AK584="no impacts","no impacts"
),"")</f>
        <v>No root cause</v>
      </c>
      <c r="AJ584" s="56" t="str" cm="1">
        <f t="array" ref="AJ584">IFERROR(_xlfn.IFS(
AK584="MPR ISSUE","TX ISSUE",
AK584="BSS Hardware Issue","RAN ISSUE",
AK584="Sites strategiques, MLL, Pylone, etc.","ENVTECH",
AK584="AKTIVCO DEFAUT GE &amp; POWER Cabinet","POWER ISSUE",
AK584="AKTIVCO Coupure ENEO &amp; Baisse de tension","POWER ISSUE",
AK584="Coupure ENEO &amp; Baisse de tension","POWER ISSUE",
AK584="Defaut GE &amp; POWER Cabinet","POWER ISSUE",
AK584="Sharing","POWER ISSUE",
AK584="Sites strategiques &amp; DataCenter","POWER ISSUE",
AK584="Exclu","Exclu",
AK584="SAT","TX ISSUE",
AK584="SPARE-ISSUE","SPARE-ISSUE",
AK584="Fiber CAmtel","TX ISSUE",
AK584="Fiber AOF","TX ISSUE",
AK584="Projet OCM (HUAWEI)","TRAVAUX-HUAWEI",
AK584="Projet OCM (NOKIA)","TRAVAUX -NOKIA",
AK584="ACCESS-ISSUE","ACCESS-ISSUE",
AK584="Projet OCM (ZTE, NOKIA, autres projets)","TRAVAUX OCM",
AK584="No root CAuse","No root cause",
AK584="ODU HS","TX ISSUE",
AK584="IP &amp; VLAN","TX ISSUE",
AK584="Warehouse HUAWEI","SPARE-ISSUE",
AK584="SPARE-HS","SPARE-ISSUE",
AK584="Power Telco","RAN ISSUE",AK584="no impacts","no impacts"
),"")</f>
        <v>No root cause</v>
      </c>
      <c r="AK584" s="81" t="s">
        <v>5620</v>
      </c>
      <c r="AL584" s="56" t="str" cm="1">
        <f t="array" ref="AL584">IFERROR(_xlfn.IFS(
AK584="MPR ISSUE","ACTIVE",
AK584="BSS Hardware Issue","ACTIVE",
AK584="Sites strategiques, MLL, Pylone, etc.","PASSIVE",
AK584="AKTIVCO DEFAUT GE &amp; POWER Cabinet","PASSIVE",
AK584="AKTIVCO Coupure ENEO &amp; Baisse de tension","PASSIVE",
AK584="Coupure ENEO &amp; Baisse de tension","PASSIVE",
AK584="Defaut GE &amp; POWER Cabinet","PASSIVE",
AK584="Sharing","PASSIVE",
AK584="Sites strategiques &amp; DataCenter","PASSIVE",
AK584="Exclu","Exclu",
AK584="SAT","ACTIVE",
AK584="SPARE-ISSUE","SPARE-ISSUE",
AK584="Fiber CAmtel","ACTIVE",
AK584="Fiber AOF","ACTIVE",
AK584="Projet OCM (HUAWEI)","PLANNED WORKS",
AK584="Projet OCM (NOKIA)","PLANNED WORKS",
AK584="ACCESS-ISSUE","ACCESS-ISSUE",
AK584="Projet OCM (ZTE, NOKIA, autres projets)","PLANNED WORKS",
AK584="No root CAuse","No root cause",
AK584="ODU HS","ACTIVE",
AK584="IP &amp; VLAN","ACTIVE",
AK584="Warehouse HUAWEI","SPARE-ISSUE",
AK584="SPARE-HS","SPARE-ISSUE",
AK584="Power Telco","ACTIVE", AK584="no impacts","no impacts"
),"")</f>
        <v>No root cause</v>
      </c>
      <c r="AM584" s="108" t="s">
        <v>5537</v>
      </c>
      <c r="AN584" s="117" t="s">
        <v>1854</v>
      </c>
      <c r="AP584" s="23" t="s">
        <v>5537</v>
      </c>
      <c r="AQ584" s="23" t="s">
        <v>5537</v>
      </c>
      <c r="AR584" s="7"/>
      <c r="AS584" s="6"/>
      <c r="AT584" s="7"/>
      <c r="AU584" s="3" t="s">
        <v>5537</v>
      </c>
      <c r="AV584" s="24" t="s">
        <v>5537</v>
      </c>
      <c r="AW584" s="24" t="s">
        <v>5537</v>
      </c>
      <c r="AX584" s="24" t="s">
        <v>5537</v>
      </c>
      <c r="AY584" s="24" t="s">
        <v>5537</v>
      </c>
      <c r="AZ584" s="24" t="s">
        <v>5537</v>
      </c>
      <c r="BA584" s="24" t="s">
        <v>5537</v>
      </c>
      <c r="BB584" s="24" t="s">
        <v>5537</v>
      </c>
      <c r="BC584" s="24" t="s">
        <v>5537</v>
      </c>
      <c r="BD584" s="24" t="s">
        <v>5537</v>
      </c>
      <c r="BE584" s="24" t="s">
        <v>5537</v>
      </c>
      <c r="BF584" s="24" t="s">
        <v>5537</v>
      </c>
      <c r="BG584" s="24" t="s">
        <v>5537</v>
      </c>
      <c r="BH584" s="24" t="s">
        <v>5537</v>
      </c>
      <c r="BI584" s="9" t="s">
        <v>5537</v>
      </c>
      <c r="BJ584" s="14"/>
      <c r="BK584" s="14" t="s">
        <v>5537</v>
      </c>
      <c r="BL584" s="14" t="str">
        <f>_xlfn.XLOOKUP(B584,'[4]cell downs 18042026 17h'!$B:$B,'[4]cell downs 18042026 17h'!$B:$B,"")</f>
        <v/>
      </c>
      <c r="BM584" s="14" t="str">
        <f>_xlfn.XLOOKUP(B584,'[5]Cells Huawei 19042026 15h'!$B:$B,'[5]Cells Huawei 19042026 15h'!$B:$B,"")</f>
        <v/>
      </c>
      <c r="BN584" s="9" t="str">
        <f>_xlfn.XLOOKUP(B584,'[6]cells down 19042026 9H40'!$B:$B,'[6]cells down 19042026 9H40'!$B:$B,"")</f>
        <v/>
      </c>
      <c r="BO584" s="9" t="s">
        <v>5537</v>
      </c>
      <c r="BP584" s="9" t="s">
        <v>5581</v>
      </c>
    </row>
    <row r="585" spans="1:68" s="9" customFormat="1" x14ac:dyDescent="0.35">
      <c r="A585" s="1" t="s">
        <v>232</v>
      </c>
      <c r="B585" s="8" t="s">
        <v>233</v>
      </c>
      <c r="C585" s="3" t="str">
        <f>_xlfn.XLOOKUP(B585,'[1]daily break down'!$D:$D,'[1]daily break down'!$E:$E,"")</f>
        <v>CENTRE</v>
      </c>
      <c r="D585" s="1" t="s">
        <v>11</v>
      </c>
      <c r="E585" s="1" t="s">
        <v>66</v>
      </c>
      <c r="F585" s="3" t="s">
        <v>226</v>
      </c>
      <c r="G585" s="1" t="s">
        <v>234</v>
      </c>
      <c r="H585" s="40" t="str">
        <f>_xlfn.XLOOKUP(B585,[2]CALCULATION!$B:$B,[2]CALCULATION!$H:$H,"")</f>
        <v>NOKIA</v>
      </c>
      <c r="I585" s="34">
        <v>1.1949502472655355E-2</v>
      </c>
      <c r="J585" s="34">
        <v>0</v>
      </c>
      <c r="K585" s="34">
        <v>7.3658421386384107E-3</v>
      </c>
      <c r="L585" s="34">
        <v>6.8308349955626298E-3</v>
      </c>
      <c r="M585" s="34">
        <v>6.723824525658271E-3</v>
      </c>
      <c r="N585" s="34">
        <v>6.8486700738799719E-3</v>
      </c>
      <c r="O585" s="34">
        <v>6.6524842123887344E-3</v>
      </c>
      <c r="P585" s="34">
        <v>6.902175308832339E-3</v>
      </c>
      <c r="Q585" s="34">
        <v>6.9556376079816058E-3</v>
      </c>
      <c r="R585" s="34">
        <v>6.7951648389278623E-3</v>
      </c>
      <c r="S585" s="109">
        <v>6.7416596039756669E-3</v>
      </c>
      <c r="T585" s="109">
        <f>_xlfn.XLOOKUP(B585,'[3]Nur des jours'!$B:$B,'[3]Nur des jours'!$U:$U,"")</f>
        <v>6.7594509208018985E-3</v>
      </c>
      <c r="U585" s="109">
        <v>1.2353903162956008</v>
      </c>
      <c r="V585" s="109">
        <v>7.0983611703236277E-3</v>
      </c>
      <c r="W585" s="109">
        <v>6.7594509208018985E-3</v>
      </c>
      <c r="X585" s="109">
        <v>6.9200103871496516E-3</v>
      </c>
      <c r="Y585" s="109">
        <v>6.723824525658271E-3</v>
      </c>
      <c r="Z585" s="109">
        <v>6.7951648389277539E-3</v>
      </c>
      <c r="AA585" s="109">
        <v>6.7594511272239532E-3</v>
      </c>
      <c r="AB585" s="109">
        <v>6.6168140557538802E-3</v>
      </c>
      <c r="AC585" s="109">
        <v>9.1173778720989255E-3</v>
      </c>
      <c r="AD585" s="109">
        <v>5.312620065213625E-3</v>
      </c>
      <c r="AE585" s="109">
        <v>6.723824525658363E-3</v>
      </c>
      <c r="AF585" s="109">
        <v>6.723824525658363E-3</v>
      </c>
      <c r="AG585" s="57" t="str">
        <f>_xlfn.XLOOKUP(B585,[3]CALCULATION!$B:$B,[3]CALCULATION!$M:$M,"")</f>
        <v>Operationnel</v>
      </c>
      <c r="AH585" s="57"/>
      <c r="AI585" s="56" t="str" cm="1">
        <f t="array" ref="AI585">IFERROR(_xlfn.IFS(
AK585="MPR ISSUE","PDH",
AK585="BSS Hardware Issue","BSS",
AK585="Sites strategiques, MLL, Pylone, etc.","ENVTECH",
AK585="AKTIVCO DEFAUT GE &amp; POWER Cabinet","AKTIVCO",
AK585="AKTIVCO Coupure ENEO &amp; Baisse de tension","AKTIVCO GRID ONLY",
AK585="Coupure ENEO &amp; Baisse de tension","IHS GRID ONLY",
AK585="Defaut GE &amp; POWER Cabinet","IHS",
AK585="Sharing","Partners",
AK585="Sites strategiques &amp; DataCenter","SST &amp; DC",
AK585="Exclu","Exclu",
AK585="SAT","SAT",
AK585="SPARE-ISSUE","SPARE-ISSUE",
AK585="Fiber CAmtel","TRANS_FO_CAMTEL",
AK585="Fiber AOF","Fiber AOF",
AK585="Projet OCM (HUAWEI)","TRAVAUX-HUAWEI",
AK585="Projet OCM (NOKIA)","TRAVAUX-NOKIA",
AK585="ACCESS-ISSUE","ACCESS-ISSUE",
AK585="Projet OCM (ZTE, NOKIA, autres projets)","TRAVAUX OCM",
AK585="No root CAuse","No root cause",
AK585="ODU HS","PDH",
AK585="IP &amp; VLAN","PDH",
AK585="Warehouse HUAWEI","SPARE-ISSUE",
AK585="SPARE-HS","SPARE-ISSUE",
AK585="Power Telco","BSS",AK585="no impacts","no impacts"
),"")</f>
        <v>No root cause</v>
      </c>
      <c r="AJ585" s="56" t="str" cm="1">
        <f t="array" ref="AJ585">IFERROR(_xlfn.IFS(
AK585="MPR ISSUE","TX ISSUE",
AK585="BSS Hardware Issue","RAN ISSUE",
AK585="Sites strategiques, MLL, Pylone, etc.","ENVTECH",
AK585="AKTIVCO DEFAUT GE &amp; POWER Cabinet","POWER ISSUE",
AK585="AKTIVCO Coupure ENEO &amp; Baisse de tension","POWER ISSUE",
AK585="Coupure ENEO &amp; Baisse de tension","POWER ISSUE",
AK585="Defaut GE &amp; POWER Cabinet","POWER ISSUE",
AK585="Sharing","POWER ISSUE",
AK585="Sites strategiques &amp; DataCenter","POWER ISSUE",
AK585="Exclu","Exclu",
AK585="SAT","TX ISSUE",
AK585="SPARE-ISSUE","SPARE-ISSUE",
AK585="Fiber CAmtel","TX ISSUE",
AK585="Fiber AOF","TX ISSUE",
AK585="Projet OCM (HUAWEI)","TRAVAUX-HUAWEI",
AK585="Projet OCM (NOKIA)","TRAVAUX -NOKIA",
AK585="ACCESS-ISSUE","ACCESS-ISSUE",
AK585="Projet OCM (ZTE, NOKIA, autres projets)","TRAVAUX OCM",
AK585="No root CAuse","No root cause",
AK585="ODU HS","TX ISSUE",
AK585="IP &amp; VLAN","TX ISSUE",
AK585="Warehouse HUAWEI","SPARE-ISSUE",
AK585="SPARE-HS","SPARE-ISSUE",
AK585="Power Telco","RAN ISSUE",AK585="no impacts","no impacts"
),"")</f>
        <v>No root cause</v>
      </c>
      <c r="AK585" s="81" t="s">
        <v>5620</v>
      </c>
      <c r="AL585" s="56" t="str" cm="1">
        <f t="array" ref="AL585">IFERROR(_xlfn.IFS(
AK585="MPR ISSUE","ACTIVE",
AK585="BSS Hardware Issue","ACTIVE",
AK585="Sites strategiques, MLL, Pylone, etc.","PASSIVE",
AK585="AKTIVCO DEFAUT GE &amp; POWER Cabinet","PASSIVE",
AK585="AKTIVCO Coupure ENEO &amp; Baisse de tension","PASSIVE",
AK585="Coupure ENEO &amp; Baisse de tension","PASSIVE",
AK585="Defaut GE &amp; POWER Cabinet","PASSIVE",
AK585="Sharing","PASSIVE",
AK585="Sites strategiques &amp; DataCenter","PASSIVE",
AK585="Exclu","Exclu",
AK585="SAT","ACTIVE",
AK585="SPARE-ISSUE","SPARE-ISSUE",
AK585="Fiber CAmtel","ACTIVE",
AK585="Fiber AOF","ACTIVE",
AK585="Projet OCM (HUAWEI)","PLANNED WORKS",
AK585="Projet OCM (NOKIA)","PLANNED WORKS",
AK585="ACCESS-ISSUE","ACCESS-ISSUE",
AK585="Projet OCM (ZTE, NOKIA, autres projets)","PLANNED WORKS",
AK585="No root CAuse","No root cause",
AK585="ODU HS","ACTIVE",
AK585="IP &amp; VLAN","ACTIVE",
AK585="Warehouse HUAWEI","SPARE-ISSUE",
AK585="SPARE-HS","SPARE-ISSUE",
AK585="Power Telco","ACTIVE", AK585="no impacts","no impacts"
),"")</f>
        <v>No root cause</v>
      </c>
      <c r="AM585" s="108" t="s">
        <v>5537</v>
      </c>
      <c r="AN585" s="117" t="s">
        <v>233</v>
      </c>
      <c r="AP585" s="23" t="s">
        <v>5537</v>
      </c>
      <c r="AQ585" s="23" t="s">
        <v>5537</v>
      </c>
      <c r="AR585" s="7"/>
      <c r="AS585" s="6"/>
      <c r="AT585" s="7"/>
      <c r="AU585" s="3" t="s">
        <v>5537</v>
      </c>
      <c r="AV585" s="24" t="s">
        <v>5537</v>
      </c>
      <c r="AW585" s="24" t="s">
        <v>5537</v>
      </c>
      <c r="AX585" s="24" t="s">
        <v>5537</v>
      </c>
      <c r="AY585" s="24" t="s">
        <v>5537</v>
      </c>
      <c r="AZ585" s="24" t="s">
        <v>5537</v>
      </c>
      <c r="BA585" s="24" t="s">
        <v>5537</v>
      </c>
      <c r="BB585" s="24" t="s">
        <v>5537</v>
      </c>
      <c r="BC585" s="24" t="s">
        <v>5537</v>
      </c>
      <c r="BD585" s="24" t="s">
        <v>5537</v>
      </c>
      <c r="BE585" s="24" t="s">
        <v>5537</v>
      </c>
      <c r="BF585" s="24" t="s">
        <v>5537</v>
      </c>
      <c r="BG585" s="24" t="s">
        <v>5537</v>
      </c>
      <c r="BH585" s="24" t="s">
        <v>5537</v>
      </c>
      <c r="BI585" s="9" t="s">
        <v>5537</v>
      </c>
      <c r="BJ585" s="14"/>
      <c r="BK585" s="14" t="s">
        <v>5537</v>
      </c>
      <c r="BL585" s="14" t="str">
        <f>_xlfn.XLOOKUP(B585,'[4]cell downs 18042026 17h'!$B:$B,'[4]cell downs 18042026 17h'!$B:$B,"")</f>
        <v/>
      </c>
      <c r="BM585" s="14" t="str">
        <f>_xlfn.XLOOKUP(B585,'[5]Cells Huawei 19042026 15h'!$B:$B,'[5]Cells Huawei 19042026 15h'!$B:$B,"")</f>
        <v/>
      </c>
      <c r="BN585" s="9" t="str">
        <f>_xlfn.XLOOKUP(B585,'[6]cells down 19042026 9H40'!$B:$B,'[6]cells down 19042026 9H40'!$B:$B,"")</f>
        <v/>
      </c>
      <c r="BO585" s="9" t="s">
        <v>233</v>
      </c>
      <c r="BP585" s="9" t="s">
        <v>318</v>
      </c>
    </row>
    <row r="586" spans="1:68" s="9" customFormat="1" x14ac:dyDescent="0.35">
      <c r="A586" s="2" t="s">
        <v>1855</v>
      </c>
      <c r="B586" s="8" t="s">
        <v>1856</v>
      </c>
      <c r="C586" s="3" t="str">
        <f>_xlfn.XLOOKUP(B586,'[1]daily break down'!$D:$D,'[1]daily break down'!$E:$E,"")</f>
        <v>EXTREME-NORD</v>
      </c>
      <c r="D586" s="1" t="s">
        <v>11</v>
      </c>
      <c r="E586" s="1" t="s">
        <v>83</v>
      </c>
      <c r="F586" s="3" t="s">
        <v>55</v>
      </c>
      <c r="G586" s="1" t="s">
        <v>1855</v>
      </c>
      <c r="H586" s="40" t="str">
        <f>_xlfn.XLOOKUP(B586,[2]CALCULATION!$B:$B,[2]CALCULATION!$H:$H,"")</f>
        <v>NOKIA</v>
      </c>
      <c r="I586" s="34">
        <v>5.3508331499149322E-3</v>
      </c>
      <c r="J586" s="34">
        <v>4.2498106279001309E-2</v>
      </c>
      <c r="K586" s="34">
        <v>0</v>
      </c>
      <c r="L586" s="34">
        <v>0</v>
      </c>
      <c r="M586" s="34">
        <v>2.4613832489608793E-2</v>
      </c>
      <c r="N586" s="34">
        <v>2.6946638920243058</v>
      </c>
      <c r="O586" s="34">
        <v>9.0312251637387249</v>
      </c>
      <c r="P586" s="34">
        <v>9.1321528209828866</v>
      </c>
      <c r="Q586" s="34">
        <v>7.4141095394643912</v>
      </c>
      <c r="R586" s="34">
        <v>6.202311113284388</v>
      </c>
      <c r="S586" s="109">
        <v>6.7786783233518744</v>
      </c>
      <c r="T586" s="109">
        <f>_xlfn.XLOOKUP(B586,'[3]Nur des jours'!$B:$B,'[3]Nur des jours'!$U:$U,"")</f>
        <v>0</v>
      </c>
      <c r="U586" s="109">
        <v>1.7836110499716445E-3</v>
      </c>
      <c r="V586" s="109">
        <v>0</v>
      </c>
      <c r="W586" s="109">
        <v>0</v>
      </c>
      <c r="X586" s="109">
        <v>1.6944304974729593E-3</v>
      </c>
      <c r="Y586" s="109">
        <v>0.41985278764882211</v>
      </c>
      <c r="Z586" s="109">
        <v>3.4779744555938699E-3</v>
      </c>
      <c r="AA586" s="109">
        <v>2.0065624312181167E-2</v>
      </c>
      <c r="AB586" s="109">
        <v>1.9619721549688431E-3</v>
      </c>
      <c r="AC586" s="109">
        <v>0</v>
      </c>
      <c r="AD586" s="109">
        <v>1.9922325244551096E-2</v>
      </c>
      <c r="AE586" s="109">
        <v>6.6881543690236562E-3</v>
      </c>
      <c r="AF586" s="109">
        <v>6.6881543690236562E-3</v>
      </c>
      <c r="AG586" s="57" t="str">
        <f>_xlfn.XLOOKUP(B586,[3]CALCULATION!$B:$B,[3]CALCULATION!$M:$M,"")</f>
        <v>Insecurity</v>
      </c>
      <c r="AH586" s="57"/>
      <c r="AI586" s="56" t="str" cm="1">
        <f t="array" ref="AI586">IFERROR(_xlfn.IFS(
AK586="MPR ISSUE","PDH",
AK586="BSS Hardware Issue","BSS",
AK586="Sites strategiques, MLL, Pylone, etc.","ENVTECH",
AK586="AKTIVCO DEFAUT GE &amp; POWER Cabinet","AKTIVCO",
AK586="AKTIVCO Coupure ENEO &amp; Baisse de tension","AKTIVCO GRID ONLY",
AK586="Coupure ENEO &amp; Baisse de tension","IHS GRID ONLY",
AK586="Defaut GE &amp; POWER Cabinet","IHS",
AK586="Sharing","Partners",
AK586="Sites strategiques &amp; DataCenter","SST &amp; DC",
AK586="Exclu","Exclu",
AK586="SAT","SAT",
AK586="SPARE-ISSUE","SPARE-ISSUE",
AK586="Fiber CAmtel","TRANS_FO_CAMTEL",
AK586="Fiber AOF","Fiber AOF",
AK586="Projet OCM (HUAWEI)","TRAVAUX-HUAWEI",
AK586="Projet OCM (NOKIA)","TRAVAUX-NOKIA",
AK586="ACCESS-ISSUE","ACCESS-ISSUE",
AK586="Projet OCM (ZTE, NOKIA, autres projets)","TRAVAUX OCM",
AK586="No root CAuse","No root cause",
AK586="ODU HS","PDH",
AK586="IP &amp; VLAN","PDH",
AK586="Warehouse HUAWEI","SPARE-ISSUE",
AK586="SPARE-HS","SPARE-ISSUE",
AK586="Power Telco","BSS",AK586="no impacts","no impacts"
),"")</f>
        <v>No root cause</v>
      </c>
      <c r="AJ586" s="56" t="str" cm="1">
        <f t="array" ref="AJ586">IFERROR(_xlfn.IFS(
AK586="MPR ISSUE","TX ISSUE",
AK586="BSS Hardware Issue","RAN ISSUE",
AK586="Sites strategiques, MLL, Pylone, etc.","ENVTECH",
AK586="AKTIVCO DEFAUT GE &amp; POWER Cabinet","POWER ISSUE",
AK586="AKTIVCO Coupure ENEO &amp; Baisse de tension","POWER ISSUE",
AK586="Coupure ENEO &amp; Baisse de tension","POWER ISSUE",
AK586="Defaut GE &amp; POWER Cabinet","POWER ISSUE",
AK586="Sharing","POWER ISSUE",
AK586="Sites strategiques &amp; DataCenter","POWER ISSUE",
AK586="Exclu","Exclu",
AK586="SAT","TX ISSUE",
AK586="SPARE-ISSUE","SPARE-ISSUE",
AK586="Fiber CAmtel","TX ISSUE",
AK586="Fiber AOF","TX ISSUE",
AK586="Projet OCM (HUAWEI)","TRAVAUX-HUAWEI",
AK586="Projet OCM (NOKIA)","TRAVAUX -NOKIA",
AK586="ACCESS-ISSUE","ACCESS-ISSUE",
AK586="Projet OCM (ZTE, NOKIA, autres projets)","TRAVAUX OCM",
AK586="No root CAuse","No root cause",
AK586="ODU HS","TX ISSUE",
AK586="IP &amp; VLAN","TX ISSUE",
AK586="Warehouse HUAWEI","SPARE-ISSUE",
AK586="SPARE-HS","SPARE-ISSUE",
AK586="Power Telco","RAN ISSUE",AK586="no impacts","no impacts"
),"")</f>
        <v>No root cause</v>
      </c>
      <c r="AK586" s="81" t="s">
        <v>5620</v>
      </c>
      <c r="AL586" s="56" t="str" cm="1">
        <f t="array" ref="AL586">IFERROR(_xlfn.IFS(
AK586="MPR ISSUE","ACTIVE",
AK586="BSS Hardware Issue","ACTIVE",
AK586="Sites strategiques, MLL, Pylone, etc.","PASSIVE",
AK586="AKTIVCO DEFAUT GE &amp; POWER Cabinet","PASSIVE",
AK586="AKTIVCO Coupure ENEO &amp; Baisse de tension","PASSIVE",
AK586="Coupure ENEO &amp; Baisse de tension","PASSIVE",
AK586="Defaut GE &amp; POWER Cabinet","PASSIVE",
AK586="Sharing","PASSIVE",
AK586="Sites strategiques &amp; DataCenter","PASSIVE",
AK586="Exclu","Exclu",
AK586="SAT","ACTIVE",
AK586="SPARE-ISSUE","SPARE-ISSUE",
AK586="Fiber CAmtel","ACTIVE",
AK586="Fiber AOF","ACTIVE",
AK586="Projet OCM (HUAWEI)","PLANNED WORKS",
AK586="Projet OCM (NOKIA)","PLANNED WORKS",
AK586="ACCESS-ISSUE","ACCESS-ISSUE",
AK586="Projet OCM (ZTE, NOKIA, autres projets)","PLANNED WORKS",
AK586="No root CAuse","No root cause",
AK586="ODU HS","ACTIVE",
AK586="IP &amp; VLAN","ACTIVE",
AK586="Warehouse HUAWEI","SPARE-ISSUE",
AK586="SPARE-HS","SPARE-ISSUE",
AK586="Power Telco","ACTIVE", AK586="no impacts","no impacts"
),"")</f>
        <v>No root cause</v>
      </c>
      <c r="AM586" s="108" t="s">
        <v>5537</v>
      </c>
      <c r="AN586" s="117" t="s">
        <v>1856</v>
      </c>
      <c r="AP586" s="23" t="s">
        <v>5537</v>
      </c>
      <c r="AQ586" s="23" t="s">
        <v>5537</v>
      </c>
      <c r="AR586" s="7"/>
      <c r="AS586" s="6"/>
      <c r="AT586" s="7"/>
      <c r="AU586" s="3" t="s">
        <v>5537</v>
      </c>
      <c r="AV586" s="24" t="s">
        <v>5537</v>
      </c>
      <c r="AW586" s="24" t="s">
        <v>5537</v>
      </c>
      <c r="AX586" s="24" t="s">
        <v>5537</v>
      </c>
      <c r="AY586" s="24" t="s">
        <v>5537</v>
      </c>
      <c r="AZ586" s="24" t="s">
        <v>5537</v>
      </c>
      <c r="BA586" s="24" t="s">
        <v>5537</v>
      </c>
      <c r="BB586" s="24" t="s">
        <v>5537</v>
      </c>
      <c r="BC586" s="24" t="s">
        <v>5537</v>
      </c>
      <c r="BD586" s="24" t="s">
        <v>5537</v>
      </c>
      <c r="BE586" s="24" t="s">
        <v>5537</v>
      </c>
      <c r="BF586" s="24" t="s">
        <v>5537</v>
      </c>
      <c r="BG586" s="24" t="s">
        <v>5537</v>
      </c>
      <c r="BH586" s="24" t="s">
        <v>5537</v>
      </c>
      <c r="BI586" s="9" t="s">
        <v>5537</v>
      </c>
      <c r="BJ586" s="14"/>
      <c r="BK586" s="14" t="s">
        <v>5537</v>
      </c>
      <c r="BL586" s="14" t="str">
        <f>_xlfn.XLOOKUP(B586,'[4]cell downs 18042026 17h'!$B:$B,'[4]cell downs 18042026 17h'!$B:$B,"")</f>
        <v/>
      </c>
      <c r="BM586" s="14" t="str">
        <f>_xlfn.XLOOKUP(B586,'[5]Cells Huawei 19042026 15h'!$B:$B,'[5]Cells Huawei 19042026 15h'!$B:$B,"")</f>
        <v/>
      </c>
      <c r="BN586" s="9" t="str">
        <f>_xlfn.XLOOKUP(B586,'[6]cells down 19042026 9H40'!$B:$B,'[6]cells down 19042026 9H40'!$B:$B,"")</f>
        <v/>
      </c>
      <c r="BO586" s="9" t="s">
        <v>1856</v>
      </c>
      <c r="BP586" s="9" t="s">
        <v>12</v>
      </c>
    </row>
    <row r="587" spans="1:68" s="9" customFormat="1" ht="16.5" customHeight="1" x14ac:dyDescent="0.35">
      <c r="A587" s="1" t="s">
        <v>1330</v>
      </c>
      <c r="B587" s="8" t="s">
        <v>1331</v>
      </c>
      <c r="C587" s="3" t="str">
        <f>_xlfn.XLOOKUP(B587,'[1]daily break down'!$D:$D,'[1]daily break down'!$E:$E,"")</f>
        <v>CENTRE</v>
      </c>
      <c r="D587" s="1" t="s">
        <v>11</v>
      </c>
      <c r="E587" s="1" t="s">
        <v>12</v>
      </c>
      <c r="F587" s="3" t="s">
        <v>69</v>
      </c>
      <c r="G587" s="1" t="s">
        <v>1330</v>
      </c>
      <c r="H587" s="40" t="str">
        <f>_xlfn.XLOOKUP(B587,[2]CALCULATION!$B:$B,[2]CALCULATION!$H:$H,"")</f>
        <v>NOKIA</v>
      </c>
      <c r="I587" s="34">
        <v>6.1721398562651301E-3</v>
      </c>
      <c r="J587" s="34">
        <v>1.7954328508768946E-2</v>
      </c>
      <c r="K587" s="34">
        <v>1.8715830302042599E-2</v>
      </c>
      <c r="L587" s="34">
        <v>7.053876623717043E-3</v>
      </c>
      <c r="M587" s="34">
        <v>9.7441728519028405E-3</v>
      </c>
      <c r="N587" s="34">
        <v>2.2009323514430069E-2</v>
      </c>
      <c r="O587" s="34">
        <v>3.7264317590767544E-2</v>
      </c>
      <c r="P587" s="34">
        <v>8.2602530762207541E-3</v>
      </c>
      <c r="Q587" s="34">
        <v>1.5448402694620869E-2</v>
      </c>
      <c r="R587" s="34">
        <v>4.5637836259296814E-2</v>
      </c>
      <c r="S587" s="109">
        <v>9.1401921285002699E-2</v>
      </c>
      <c r="T587" s="109">
        <f>_xlfn.XLOOKUP(B587,'[3]Nur des jours'!$B:$B,'[3]Nur des jours'!$U:$U,"")</f>
        <v>0</v>
      </c>
      <c r="U587" s="109">
        <v>1.2104835417411539E-2</v>
      </c>
      <c r="V587" s="109">
        <v>6.2422774110888072E-3</v>
      </c>
      <c r="W587" s="109">
        <v>0</v>
      </c>
      <c r="X587" s="109">
        <v>3.7863871267831362E-2</v>
      </c>
      <c r="Y587" s="109">
        <v>7.7939292247021646E-3</v>
      </c>
      <c r="Z587" s="109">
        <v>0.26665225592338632</v>
      </c>
      <c r="AA587" s="109">
        <v>0.11105903268242433</v>
      </c>
      <c r="AB587" s="109">
        <v>7.6155784415280238E-3</v>
      </c>
      <c r="AC587" s="109">
        <v>1.273934990348069E-2</v>
      </c>
      <c r="AD587" s="109">
        <v>1.4344074176077092E-2</v>
      </c>
      <c r="AE587" s="109">
        <v>6.6346491340715163E-3</v>
      </c>
      <c r="AF587" s="109">
        <v>6.6346491340715163E-3</v>
      </c>
      <c r="AG587" s="57" t="str">
        <f>_xlfn.XLOOKUP(B587,[3]CALCULATION!$B:$B,[3]CALCULATION!$M:$M,"")</f>
        <v>Operationnel</v>
      </c>
      <c r="AH587" s="57"/>
      <c r="AI587" s="56" t="str" cm="1">
        <f t="array" ref="AI587">IFERROR(_xlfn.IFS(
AK587="MPR ISSUE","PDH",
AK587="BSS Hardware Issue","BSS",
AK587="Sites strategiques, MLL, Pylone, etc.","ENVTECH",
AK587="AKTIVCO DEFAUT GE &amp; POWER Cabinet","AKTIVCO",
AK587="AKTIVCO Coupure ENEO &amp; Baisse de tension","AKTIVCO GRID ONLY",
AK587="Coupure ENEO &amp; Baisse de tension","IHS GRID ONLY",
AK587="Defaut GE &amp; POWER Cabinet","IHS",
AK587="Sharing","Partners",
AK587="Sites strategiques &amp; DataCenter","SST &amp; DC",
AK587="Exclu","Exclu",
AK587="SAT","SAT",
AK587="SPARE-ISSUE","SPARE-ISSUE",
AK587="Fiber CAmtel","TRANS_FO_CAMTEL",
AK587="Fiber AOF","Fiber AOF",
AK587="Projet OCM (HUAWEI)","TRAVAUX-HUAWEI",
AK587="Projet OCM (NOKIA)","TRAVAUX-NOKIA",
AK587="ACCESS-ISSUE","ACCESS-ISSUE",
AK587="Projet OCM (ZTE, NOKIA, autres projets)","TRAVAUX OCM",
AK587="No root CAuse","No root cause",
AK587="ODU HS","PDH",
AK587="IP &amp; VLAN","PDH",
AK587="Warehouse HUAWEI","SPARE-ISSUE",
AK587="SPARE-HS","SPARE-ISSUE",
AK587="Power Telco","BSS",AK587="no impacts","no impacts"
),"")</f>
        <v>No root cause</v>
      </c>
      <c r="AJ587" s="56" t="str" cm="1">
        <f t="array" ref="AJ587">IFERROR(_xlfn.IFS(
AK587="MPR ISSUE","TX ISSUE",
AK587="BSS Hardware Issue","RAN ISSUE",
AK587="Sites strategiques, MLL, Pylone, etc.","ENVTECH",
AK587="AKTIVCO DEFAUT GE &amp; POWER Cabinet","POWER ISSUE",
AK587="AKTIVCO Coupure ENEO &amp; Baisse de tension","POWER ISSUE",
AK587="Coupure ENEO &amp; Baisse de tension","POWER ISSUE",
AK587="Defaut GE &amp; POWER Cabinet","POWER ISSUE",
AK587="Sharing","POWER ISSUE",
AK587="Sites strategiques &amp; DataCenter","POWER ISSUE",
AK587="Exclu","Exclu",
AK587="SAT","TX ISSUE",
AK587="SPARE-ISSUE","SPARE-ISSUE",
AK587="Fiber CAmtel","TX ISSUE",
AK587="Fiber AOF","TX ISSUE",
AK587="Projet OCM (HUAWEI)","TRAVAUX-HUAWEI",
AK587="Projet OCM (NOKIA)","TRAVAUX -NOKIA",
AK587="ACCESS-ISSUE","ACCESS-ISSUE",
AK587="Projet OCM (ZTE, NOKIA, autres projets)","TRAVAUX OCM",
AK587="No root CAuse","No root cause",
AK587="ODU HS","TX ISSUE",
AK587="IP &amp; VLAN","TX ISSUE",
AK587="Warehouse HUAWEI","SPARE-ISSUE",
AK587="SPARE-HS","SPARE-ISSUE",
AK587="Power Telco","RAN ISSUE",AK587="no impacts","no impacts"
),"")</f>
        <v>No root cause</v>
      </c>
      <c r="AK587" s="81" t="s">
        <v>5620</v>
      </c>
      <c r="AL587" s="56" t="str" cm="1">
        <f t="array" ref="AL587">IFERROR(_xlfn.IFS(
AK587="MPR ISSUE","ACTIVE",
AK587="BSS Hardware Issue","ACTIVE",
AK587="Sites strategiques, MLL, Pylone, etc.","PASSIVE",
AK587="AKTIVCO DEFAUT GE &amp; POWER Cabinet","PASSIVE",
AK587="AKTIVCO Coupure ENEO &amp; Baisse de tension","PASSIVE",
AK587="Coupure ENEO &amp; Baisse de tension","PASSIVE",
AK587="Defaut GE &amp; POWER Cabinet","PASSIVE",
AK587="Sharing","PASSIVE",
AK587="Sites strategiques &amp; DataCenter","PASSIVE",
AK587="Exclu","Exclu",
AK587="SAT","ACTIVE",
AK587="SPARE-ISSUE","SPARE-ISSUE",
AK587="Fiber CAmtel","ACTIVE",
AK587="Fiber AOF","ACTIVE",
AK587="Projet OCM (HUAWEI)","PLANNED WORKS",
AK587="Projet OCM (NOKIA)","PLANNED WORKS",
AK587="ACCESS-ISSUE","ACCESS-ISSUE",
AK587="Projet OCM (ZTE, NOKIA, autres projets)","PLANNED WORKS",
AK587="No root CAuse","No root cause",
AK587="ODU HS","ACTIVE",
AK587="IP &amp; VLAN","ACTIVE",
AK587="Warehouse HUAWEI","SPARE-ISSUE",
AK587="SPARE-HS","SPARE-ISSUE",
AK587="Power Telco","ACTIVE", AK587="no impacts","no impacts"
),"")</f>
        <v>No root cause</v>
      </c>
      <c r="AM587" s="108" t="s">
        <v>5537</v>
      </c>
      <c r="AN587" s="117" t="s">
        <v>1331</v>
      </c>
      <c r="AP587" s="23" t="s">
        <v>5537</v>
      </c>
      <c r="AQ587" s="23" t="s">
        <v>5537</v>
      </c>
      <c r="AR587" s="7"/>
      <c r="AS587" s="6"/>
      <c r="AT587" s="7"/>
      <c r="AU587" s="3" t="s">
        <v>5537</v>
      </c>
      <c r="AV587" s="24" t="s">
        <v>5537</v>
      </c>
      <c r="AW587" s="24" t="s">
        <v>5537</v>
      </c>
      <c r="AX587" s="24" t="s">
        <v>5537</v>
      </c>
      <c r="AY587" s="24" t="s">
        <v>5537</v>
      </c>
      <c r="AZ587" s="24" t="s">
        <v>5537</v>
      </c>
      <c r="BA587" s="24" t="s">
        <v>5537</v>
      </c>
      <c r="BB587" s="24" t="s">
        <v>5537</v>
      </c>
      <c r="BC587" s="24" t="s">
        <v>5537</v>
      </c>
      <c r="BD587" s="24" t="s">
        <v>5537</v>
      </c>
      <c r="BE587" s="24" t="s">
        <v>5537</v>
      </c>
      <c r="BF587" s="24" t="s">
        <v>5537</v>
      </c>
      <c r="BG587" s="24" t="s">
        <v>5537</v>
      </c>
      <c r="BH587" s="24" t="s">
        <v>5537</v>
      </c>
      <c r="BI587" s="9" t="s">
        <v>5537</v>
      </c>
      <c r="BJ587" s="14"/>
      <c r="BK587" s="14" t="s">
        <v>5537</v>
      </c>
      <c r="BL587" s="14" t="str">
        <f>_xlfn.XLOOKUP(B587,'[4]cell downs 18042026 17h'!$B:$B,'[4]cell downs 18042026 17h'!$B:$B,"")</f>
        <v/>
      </c>
      <c r="BM587" s="14" t="str">
        <f>_xlfn.XLOOKUP(B587,'[5]Cells Huawei 19042026 15h'!$B:$B,'[5]Cells Huawei 19042026 15h'!$B:$B,"")</f>
        <v/>
      </c>
      <c r="BN587" s="9" t="str">
        <f>_xlfn.XLOOKUP(B587,'[6]cells down 19042026 9H40'!$B:$B,'[6]cells down 19042026 9H40'!$B:$B,"")</f>
        <v/>
      </c>
      <c r="BO587" s="9" t="s">
        <v>5537</v>
      </c>
      <c r="BP587" s="9" t="s">
        <v>5537</v>
      </c>
    </row>
    <row r="588" spans="1:68" s="9" customFormat="1" x14ac:dyDescent="0.35">
      <c r="A588" s="1" t="s">
        <v>2994</v>
      </c>
      <c r="B588" s="8" t="s">
        <v>2995</v>
      </c>
      <c r="C588" s="3" t="str">
        <f>_xlfn.XLOOKUP(B588,'[1]daily break down'!$D:$D,'[1]daily break down'!$E:$E,"")</f>
        <v>Ngaoundere</v>
      </c>
      <c r="D588" s="1" t="s">
        <v>11</v>
      </c>
      <c r="E588" s="1" t="s">
        <v>12</v>
      </c>
      <c r="F588" s="3" t="s">
        <v>90</v>
      </c>
      <c r="G588" s="1" t="s">
        <v>91</v>
      </c>
      <c r="H588" s="39" t="str">
        <f>_xlfn.XLOOKUP(B588,[2]CALCULATION!$B:$B,[2]CALCULATION!$H:$H,"")</f>
        <v>Huawei</v>
      </c>
      <c r="I588" s="34">
        <v>0</v>
      </c>
      <c r="J588" s="34">
        <v>4.0128926214140796E-3</v>
      </c>
      <c r="K588" s="34">
        <v>0</v>
      </c>
      <c r="L588" s="34">
        <v>0</v>
      </c>
      <c r="M588" s="34">
        <v>0</v>
      </c>
      <c r="N588" s="34">
        <v>0</v>
      </c>
      <c r="O588" s="34">
        <v>0</v>
      </c>
      <c r="P588" s="34">
        <v>0</v>
      </c>
      <c r="Q588" s="34">
        <v>2.823292897643772E-2</v>
      </c>
      <c r="R588" s="34">
        <v>0</v>
      </c>
      <c r="S588" s="109">
        <v>0</v>
      </c>
      <c r="T588" s="109">
        <f>_xlfn.XLOOKUP(B588,'[3]Nur des jours'!$B:$B,'[3]Nur des jours'!$U:$U,"")</f>
        <v>0</v>
      </c>
      <c r="U588" s="109">
        <v>0</v>
      </c>
      <c r="V588" s="109">
        <v>0</v>
      </c>
      <c r="W588" s="109">
        <v>0</v>
      </c>
      <c r="X588" s="109">
        <v>9.6309422913937893E-3</v>
      </c>
      <c r="Y588" s="109">
        <v>0.62016134325249062</v>
      </c>
      <c r="Z588" s="109">
        <v>2.675261747609386E-4</v>
      </c>
      <c r="AA588" s="109">
        <v>0.92218055947927269</v>
      </c>
      <c r="AB588" s="109">
        <v>0.98463900374679325</v>
      </c>
      <c r="AC588" s="109">
        <v>0</v>
      </c>
      <c r="AD588" s="109">
        <v>1.7797277218465139E-2</v>
      </c>
      <c r="AE588" s="109">
        <v>5.9747512363276297E-3</v>
      </c>
      <c r="AF588" s="109">
        <v>5.9747512363276297E-3</v>
      </c>
      <c r="AG588" s="57" t="str">
        <f>_xlfn.XLOOKUP(B588,[3]CALCULATION!$B:$B,[3]CALCULATION!$M:$M,"")</f>
        <v>Operationnel</v>
      </c>
      <c r="AH588" s="57"/>
      <c r="AI588" s="56" t="str" cm="1">
        <f t="array" ref="AI588">IFERROR(_xlfn.IFS(
AK588="MPR ISSUE","PDH",
AK588="BSS Hardware Issue","BSS",
AK588="Sites strategiques, MLL, Pylone, etc.","ENVTECH",
AK588="AKTIVCO DEFAUT GE &amp; POWER Cabinet","AKTIVCO",
AK588="AKTIVCO Coupure ENEO &amp; Baisse de tension","AKTIVCO GRID ONLY",
AK588="Coupure ENEO &amp; Baisse de tension","IHS GRID ONLY",
AK588="Defaut GE &amp; POWER Cabinet","IHS",
AK588="Sharing","Partners",
AK588="Sites strategiques &amp; DataCenter","SST &amp; DC",
AK588="Exclu","Exclu",
AK588="SAT","SAT",
AK588="SPARE-ISSUE","SPARE-ISSUE",
AK588="Fiber CAmtel","TRANS_FO_CAMTEL",
AK588="Fiber AOF","Fiber AOF",
AK588="Projet OCM (HUAWEI)","TRAVAUX-HUAWEI",
AK588="Projet OCM (NOKIA)","TRAVAUX-NOKIA",
AK588="ACCESS-ISSUE","ACCESS-ISSUE",
AK588="Projet OCM (ZTE, NOKIA, autres projets)","TRAVAUX OCM",
AK588="No root CAuse","No root cause",
AK588="ODU HS","PDH",
AK588="IP &amp; VLAN","PDH",
AK588="Warehouse HUAWEI","SPARE-ISSUE",
AK588="SPARE-HS","SPARE-ISSUE",
AK588="Power Telco","BSS",AK588="no impacts","no impacts"
),"")</f>
        <v>No root cause</v>
      </c>
      <c r="AJ588" s="56" t="str" cm="1">
        <f t="array" ref="AJ588">IFERROR(_xlfn.IFS(
AK588="MPR ISSUE","TX ISSUE",
AK588="BSS Hardware Issue","RAN ISSUE",
AK588="Sites strategiques, MLL, Pylone, etc.","ENVTECH",
AK588="AKTIVCO DEFAUT GE &amp; POWER Cabinet","POWER ISSUE",
AK588="AKTIVCO Coupure ENEO &amp; Baisse de tension","POWER ISSUE",
AK588="Coupure ENEO &amp; Baisse de tension","POWER ISSUE",
AK588="Defaut GE &amp; POWER Cabinet","POWER ISSUE",
AK588="Sharing","POWER ISSUE",
AK588="Sites strategiques &amp; DataCenter","POWER ISSUE",
AK588="Exclu","Exclu",
AK588="SAT","TX ISSUE",
AK588="SPARE-ISSUE","SPARE-ISSUE",
AK588="Fiber CAmtel","TX ISSUE",
AK588="Fiber AOF","TX ISSUE",
AK588="Projet OCM (HUAWEI)","TRAVAUX-HUAWEI",
AK588="Projet OCM (NOKIA)","TRAVAUX -NOKIA",
AK588="ACCESS-ISSUE","ACCESS-ISSUE",
AK588="Projet OCM (ZTE, NOKIA, autres projets)","TRAVAUX OCM",
AK588="No root CAuse","No root cause",
AK588="ODU HS","TX ISSUE",
AK588="IP &amp; VLAN","TX ISSUE",
AK588="Warehouse HUAWEI","SPARE-ISSUE",
AK588="SPARE-HS","SPARE-ISSUE",
AK588="Power Telco","RAN ISSUE",AK588="no impacts","no impacts"
),"")</f>
        <v>No root cause</v>
      </c>
      <c r="AK588" s="81" t="s">
        <v>5620</v>
      </c>
      <c r="AL588" s="56" t="str" cm="1">
        <f t="array" ref="AL588">IFERROR(_xlfn.IFS(
AK588="MPR ISSUE","ACTIVE",
AK588="BSS Hardware Issue","ACTIVE",
AK588="Sites strategiques, MLL, Pylone, etc.","PASSIVE",
AK588="AKTIVCO DEFAUT GE &amp; POWER Cabinet","PASSIVE",
AK588="AKTIVCO Coupure ENEO &amp; Baisse de tension","PASSIVE",
AK588="Coupure ENEO &amp; Baisse de tension","PASSIVE",
AK588="Defaut GE &amp; POWER Cabinet","PASSIVE",
AK588="Sharing","PASSIVE",
AK588="Sites strategiques &amp; DataCenter","PASSIVE",
AK588="Exclu","Exclu",
AK588="SAT","ACTIVE",
AK588="SPARE-ISSUE","SPARE-ISSUE",
AK588="Fiber CAmtel","ACTIVE",
AK588="Fiber AOF","ACTIVE",
AK588="Projet OCM (HUAWEI)","PLANNED WORKS",
AK588="Projet OCM (NOKIA)","PLANNED WORKS",
AK588="ACCESS-ISSUE","ACCESS-ISSUE",
AK588="Projet OCM (ZTE, NOKIA, autres projets)","PLANNED WORKS",
AK588="No root CAuse","No root cause",
AK588="ODU HS","ACTIVE",
AK588="IP &amp; VLAN","ACTIVE",
AK588="Warehouse HUAWEI","SPARE-ISSUE",
AK588="SPARE-HS","SPARE-ISSUE",
AK588="Power Telco","ACTIVE", AK588="no impacts","no impacts"
),"")</f>
        <v>No root cause</v>
      </c>
      <c r="AM588" s="108" t="s">
        <v>5537</v>
      </c>
      <c r="AN588" s="117" t="s">
        <v>2995</v>
      </c>
      <c r="AP588" s="23" t="s">
        <v>5537</v>
      </c>
      <c r="AQ588" s="23" t="s">
        <v>5537</v>
      </c>
      <c r="AR588" s="7"/>
      <c r="AS588" s="6"/>
      <c r="AT588" s="7"/>
      <c r="AU588" s="3" t="s">
        <v>5537</v>
      </c>
      <c r="AV588" s="24" t="s">
        <v>5537</v>
      </c>
      <c r="AW588" s="24" t="s">
        <v>5537</v>
      </c>
      <c r="AX588" s="24" t="s">
        <v>5537</v>
      </c>
      <c r="AY588" s="24" t="s">
        <v>5537</v>
      </c>
      <c r="AZ588" s="24" t="s">
        <v>5537</v>
      </c>
      <c r="BA588" s="24" t="s">
        <v>5537</v>
      </c>
      <c r="BB588" s="24" t="s">
        <v>5537</v>
      </c>
      <c r="BC588" s="24" t="s">
        <v>5537</v>
      </c>
      <c r="BD588" s="24" t="s">
        <v>5537</v>
      </c>
      <c r="BE588" s="24" t="s">
        <v>5537</v>
      </c>
      <c r="BF588" s="24" t="s">
        <v>5537</v>
      </c>
      <c r="BG588" s="24" t="s">
        <v>5537</v>
      </c>
      <c r="BH588" s="24" t="s">
        <v>5537</v>
      </c>
      <c r="BI588" s="9" t="s">
        <v>5537</v>
      </c>
      <c r="BJ588" s="14"/>
      <c r="BK588" s="14" t="s">
        <v>5537</v>
      </c>
      <c r="BL588" s="14" t="str">
        <f>_xlfn.XLOOKUP(B588,'[4]cell downs 18042026 17h'!$B:$B,'[4]cell downs 18042026 17h'!$B:$B,"")</f>
        <v/>
      </c>
      <c r="BM588" s="14" t="str">
        <f>_xlfn.XLOOKUP(B588,'[5]Cells Huawei 19042026 15h'!$B:$B,'[5]Cells Huawei 19042026 15h'!$B:$B,"")</f>
        <v/>
      </c>
      <c r="BN588" s="9" t="str">
        <f>_xlfn.XLOOKUP(B588,'[6]cells down 19042026 9H40'!$B:$B,'[6]cells down 19042026 9H40'!$B:$B,"")</f>
        <v/>
      </c>
      <c r="BO588" s="9" t="s">
        <v>2995</v>
      </c>
      <c r="BP588" s="9" t="s">
        <v>1129</v>
      </c>
    </row>
    <row r="589" spans="1:68" s="9" customFormat="1" x14ac:dyDescent="0.35">
      <c r="A589" s="1" t="s">
        <v>1535</v>
      </c>
      <c r="B589" s="8" t="s">
        <v>1536</v>
      </c>
      <c r="C589" s="3" t="str">
        <f>_xlfn.XLOOKUP(B589,'[1]daily break down'!$D:$D,'[1]daily break down'!$E:$E,"")</f>
        <v>CENTRE</v>
      </c>
      <c r="D589" s="1" t="s">
        <v>11</v>
      </c>
      <c r="E589" s="1" t="s">
        <v>96</v>
      </c>
      <c r="F589" s="3" t="s">
        <v>37</v>
      </c>
      <c r="G589" s="1" t="s">
        <v>1537</v>
      </c>
      <c r="H589" s="40" t="str">
        <f>_xlfn.XLOOKUP(B589,[2]CALCULATION!$B:$B,[2]CALCULATION!$H:$H,"")</f>
        <v>NOKIA</v>
      </c>
      <c r="I589" s="34">
        <v>0</v>
      </c>
      <c r="J589" s="34">
        <v>0</v>
      </c>
      <c r="K589" s="34">
        <v>0</v>
      </c>
      <c r="L589" s="34">
        <v>0</v>
      </c>
      <c r="M589" s="34">
        <v>0</v>
      </c>
      <c r="N589" s="34">
        <v>0</v>
      </c>
      <c r="O589" s="34">
        <v>0</v>
      </c>
      <c r="P589" s="34">
        <v>0</v>
      </c>
      <c r="Q589" s="34">
        <v>0</v>
      </c>
      <c r="R589" s="34">
        <v>0</v>
      </c>
      <c r="S589" s="109">
        <v>0</v>
      </c>
      <c r="T589" s="109">
        <f>_xlfn.XLOOKUP(B589,'[3]Nur des jours'!$B:$B,'[3]Nur des jours'!$U:$U,"")</f>
        <v>0</v>
      </c>
      <c r="U589" s="109">
        <v>0.57666213792550824</v>
      </c>
      <c r="V589" s="109">
        <v>0</v>
      </c>
      <c r="W589" s="109">
        <v>0</v>
      </c>
      <c r="X589" s="109">
        <v>0</v>
      </c>
      <c r="Y589" s="109">
        <v>1.5216710469619013</v>
      </c>
      <c r="Z589" s="109">
        <v>6.1628399722628862</v>
      </c>
      <c r="AA589" s="109">
        <v>3.1365780115917339</v>
      </c>
      <c r="AB589" s="109">
        <v>0</v>
      </c>
      <c r="AC589" s="109">
        <v>0</v>
      </c>
      <c r="AD589" s="109">
        <v>1.009397812390548E-2</v>
      </c>
      <c r="AE589" s="109">
        <v>5.5288742783930261E-3</v>
      </c>
      <c r="AF589" s="109">
        <v>5.5288742783930261E-3</v>
      </c>
      <c r="AG589" s="57" t="str">
        <f>_xlfn.XLOOKUP(B589,[3]CALCULATION!$B:$B,[3]CALCULATION!$M:$M,"")</f>
        <v>Operationnel</v>
      </c>
      <c r="AH589" s="57"/>
      <c r="AI589" s="56" t="str" cm="1">
        <f t="array" ref="AI589">IFERROR(_xlfn.IFS(
AK589="MPR ISSUE","PDH",
AK589="BSS Hardware Issue","BSS",
AK589="Sites strategiques, MLL, Pylone, etc.","ENVTECH",
AK589="AKTIVCO DEFAUT GE &amp; POWER Cabinet","AKTIVCO",
AK589="AKTIVCO Coupure ENEO &amp; Baisse de tension","AKTIVCO GRID ONLY",
AK589="Coupure ENEO &amp; Baisse de tension","IHS GRID ONLY",
AK589="Defaut GE &amp; POWER Cabinet","IHS",
AK589="Sharing","Partners",
AK589="Sites strategiques &amp; DataCenter","SST &amp; DC",
AK589="Exclu","Exclu",
AK589="SAT","SAT",
AK589="SPARE-ISSUE","SPARE-ISSUE",
AK589="Fiber CAmtel","TRANS_FO_CAMTEL",
AK589="Fiber AOF","Fiber AOF",
AK589="Projet OCM (HUAWEI)","TRAVAUX-HUAWEI",
AK589="Projet OCM (NOKIA)","TRAVAUX-NOKIA",
AK589="ACCESS-ISSUE","ACCESS-ISSUE",
AK589="Projet OCM (ZTE, NOKIA, autres projets)","TRAVAUX OCM",
AK589="No root CAuse","No root cause",
AK589="ODU HS","PDH",
AK589="IP &amp; VLAN","PDH",
AK589="Warehouse HUAWEI","SPARE-ISSUE",
AK589="SPARE-HS","SPARE-ISSUE",
AK589="Power Telco","BSS",AK589="no impacts","no impacts"
),"")</f>
        <v>No root cause</v>
      </c>
      <c r="AJ589" s="56" t="str" cm="1">
        <f t="array" ref="AJ589">IFERROR(_xlfn.IFS(
AK589="MPR ISSUE","TX ISSUE",
AK589="BSS Hardware Issue","RAN ISSUE",
AK589="Sites strategiques, MLL, Pylone, etc.","ENVTECH",
AK589="AKTIVCO DEFAUT GE &amp; POWER Cabinet","POWER ISSUE",
AK589="AKTIVCO Coupure ENEO &amp; Baisse de tension","POWER ISSUE",
AK589="Coupure ENEO &amp; Baisse de tension","POWER ISSUE",
AK589="Defaut GE &amp; POWER Cabinet","POWER ISSUE",
AK589="Sharing","POWER ISSUE",
AK589="Sites strategiques &amp; DataCenter","POWER ISSUE",
AK589="Exclu","Exclu",
AK589="SAT","TX ISSUE",
AK589="SPARE-ISSUE","SPARE-ISSUE",
AK589="Fiber CAmtel","TX ISSUE",
AK589="Fiber AOF","TX ISSUE",
AK589="Projet OCM (HUAWEI)","TRAVAUX-HUAWEI",
AK589="Projet OCM (NOKIA)","TRAVAUX -NOKIA",
AK589="ACCESS-ISSUE","ACCESS-ISSUE",
AK589="Projet OCM (ZTE, NOKIA, autres projets)","TRAVAUX OCM",
AK589="No root CAuse","No root cause",
AK589="ODU HS","TX ISSUE",
AK589="IP &amp; VLAN","TX ISSUE",
AK589="Warehouse HUAWEI","SPARE-ISSUE",
AK589="SPARE-HS","SPARE-ISSUE",
AK589="Power Telco","RAN ISSUE",AK589="no impacts","no impacts"
),"")</f>
        <v>No root cause</v>
      </c>
      <c r="AK589" s="81" t="s">
        <v>5620</v>
      </c>
      <c r="AL589" s="56" t="str" cm="1">
        <f t="array" ref="AL589">IFERROR(_xlfn.IFS(
AK589="MPR ISSUE","ACTIVE",
AK589="BSS Hardware Issue","ACTIVE",
AK589="Sites strategiques, MLL, Pylone, etc.","PASSIVE",
AK589="AKTIVCO DEFAUT GE &amp; POWER Cabinet","PASSIVE",
AK589="AKTIVCO Coupure ENEO &amp; Baisse de tension","PASSIVE",
AK589="Coupure ENEO &amp; Baisse de tension","PASSIVE",
AK589="Defaut GE &amp; POWER Cabinet","PASSIVE",
AK589="Sharing","PASSIVE",
AK589="Sites strategiques &amp; DataCenter","PASSIVE",
AK589="Exclu","Exclu",
AK589="SAT","ACTIVE",
AK589="SPARE-ISSUE","SPARE-ISSUE",
AK589="Fiber CAmtel","ACTIVE",
AK589="Fiber AOF","ACTIVE",
AK589="Projet OCM (HUAWEI)","PLANNED WORKS",
AK589="Projet OCM (NOKIA)","PLANNED WORKS",
AK589="ACCESS-ISSUE","ACCESS-ISSUE",
AK589="Projet OCM (ZTE, NOKIA, autres projets)","PLANNED WORKS",
AK589="No root CAuse","No root cause",
AK589="ODU HS","ACTIVE",
AK589="IP &amp; VLAN","ACTIVE",
AK589="Warehouse HUAWEI","SPARE-ISSUE",
AK589="SPARE-HS","SPARE-ISSUE",
AK589="Power Telco","ACTIVE", AK589="no impacts","no impacts"
),"")</f>
        <v>No root cause</v>
      </c>
      <c r="AM589" s="108" t="s">
        <v>5537</v>
      </c>
      <c r="AN589" s="117" t="s">
        <v>1536</v>
      </c>
      <c r="AP589" s="23" t="s">
        <v>5537</v>
      </c>
      <c r="AQ589" s="23" t="s">
        <v>5537</v>
      </c>
      <c r="AR589" s="7"/>
      <c r="AS589" s="6"/>
      <c r="AT589" s="7"/>
      <c r="AU589" s="3" t="s">
        <v>5537</v>
      </c>
      <c r="AV589" s="24" t="s">
        <v>5537</v>
      </c>
      <c r="AW589" s="24" t="s">
        <v>5537</v>
      </c>
      <c r="AX589" s="24" t="s">
        <v>5537</v>
      </c>
      <c r="AY589" s="24" t="s">
        <v>5537</v>
      </c>
      <c r="AZ589" s="24" t="s">
        <v>5537</v>
      </c>
      <c r="BA589" s="24" t="s">
        <v>5537</v>
      </c>
      <c r="BB589" s="24" t="s">
        <v>5537</v>
      </c>
      <c r="BC589" s="24" t="s">
        <v>5537</v>
      </c>
      <c r="BD589" s="24" t="s">
        <v>5537</v>
      </c>
      <c r="BE589" s="24" t="s">
        <v>5537</v>
      </c>
      <c r="BF589" s="24" t="s">
        <v>5537</v>
      </c>
      <c r="BG589" s="24" t="s">
        <v>5537</v>
      </c>
      <c r="BH589" s="24" t="s">
        <v>5537</v>
      </c>
      <c r="BI589" s="9" t="s">
        <v>5537</v>
      </c>
      <c r="BJ589" s="14"/>
      <c r="BK589" s="14" t="s">
        <v>5537</v>
      </c>
      <c r="BL589" s="14" t="str">
        <f>_xlfn.XLOOKUP(B589,'[4]cell downs 18042026 17h'!$B:$B,'[4]cell downs 18042026 17h'!$B:$B,"")</f>
        <v/>
      </c>
      <c r="BM589" s="14" t="str">
        <f>_xlfn.XLOOKUP(B589,'[5]Cells Huawei 19042026 15h'!$B:$B,'[5]Cells Huawei 19042026 15h'!$B:$B,"")</f>
        <v/>
      </c>
      <c r="BN589" s="9" t="str">
        <f>_xlfn.XLOOKUP(B589,'[6]cells down 19042026 9H40'!$B:$B,'[6]cells down 19042026 9H40'!$B:$B,"")</f>
        <v/>
      </c>
      <c r="BO589" s="9" t="s">
        <v>1536</v>
      </c>
      <c r="BP589" s="9" t="s">
        <v>5537</v>
      </c>
    </row>
    <row r="590" spans="1:68" s="9" customFormat="1" x14ac:dyDescent="0.35">
      <c r="A590" s="1" t="s">
        <v>4800</v>
      </c>
      <c r="B590" s="8" t="s">
        <v>4801</v>
      </c>
      <c r="C590" s="3" t="str">
        <f>_xlfn.XLOOKUP(B590,'[1]daily break down'!$D:$D,'[1]daily break down'!$E:$E,"")</f>
        <v>CENTRE</v>
      </c>
      <c r="D590" s="1" t="s">
        <v>21</v>
      </c>
      <c r="E590" s="1" t="s">
        <v>122</v>
      </c>
      <c r="F590" s="3" t="s">
        <v>37</v>
      </c>
      <c r="G590" s="1" t="s">
        <v>4802</v>
      </c>
      <c r="H590" s="40" t="str">
        <f>_xlfn.XLOOKUP(B590,[2]CALCULATION!$B:$B,[2]CALCULATION!$H:$H,"")</f>
        <v>NOKIA</v>
      </c>
      <c r="I590" s="34">
        <v>0</v>
      </c>
      <c r="J590" s="34">
        <v>0</v>
      </c>
      <c r="K590" s="34">
        <v>0</v>
      </c>
      <c r="L590" s="34">
        <v>0</v>
      </c>
      <c r="M590" s="34">
        <v>0</v>
      </c>
      <c r="N590" s="34">
        <v>0</v>
      </c>
      <c r="O590" s="34">
        <v>0</v>
      </c>
      <c r="P590" s="34">
        <v>0</v>
      </c>
      <c r="Q590" s="34">
        <v>0</v>
      </c>
      <c r="R590" s="34">
        <v>0</v>
      </c>
      <c r="S590" s="109">
        <v>0</v>
      </c>
      <c r="T590" s="109">
        <f>_xlfn.XLOOKUP(B590,'[3]Nur des jours'!$B:$B,'[3]Nur des jours'!$U:$U,"")</f>
        <v>0</v>
      </c>
      <c r="U590" s="109">
        <v>0</v>
      </c>
      <c r="V590" s="109">
        <v>0</v>
      </c>
      <c r="W590" s="109">
        <v>0</v>
      </c>
      <c r="X590" s="109">
        <v>0</v>
      </c>
      <c r="Y590" s="109">
        <v>0</v>
      </c>
      <c r="Z590" s="109">
        <v>0</v>
      </c>
      <c r="AA590" s="109">
        <v>0</v>
      </c>
      <c r="AB590" s="109">
        <v>0</v>
      </c>
      <c r="AC590" s="109">
        <v>4.9958234915610555E-4</v>
      </c>
      <c r="AD590" s="109">
        <v>1.4609705179337466E-2</v>
      </c>
      <c r="AE590" s="109">
        <v>4.9759868505535971E-3</v>
      </c>
      <c r="AF590" s="109">
        <v>4.9759868505535971E-3</v>
      </c>
      <c r="AG590" s="57" t="str">
        <f>_xlfn.XLOOKUP(B590,[3]CALCULATION!$B:$B,[3]CALCULATION!$M:$M,"")</f>
        <v>Operationnel</v>
      </c>
      <c r="AH590" s="57"/>
      <c r="AI590" s="56" t="str" cm="1">
        <f t="array" ref="AI590">IFERROR(_xlfn.IFS(
AK590="MPR ISSUE","PDH",
AK590="BSS Hardware Issue","BSS",
AK590="Sites strategiques, MLL, Pylone, etc.","ENVTECH",
AK590="AKTIVCO DEFAUT GE &amp; POWER Cabinet","AKTIVCO",
AK590="AKTIVCO Coupure ENEO &amp; Baisse de tension","AKTIVCO GRID ONLY",
AK590="Coupure ENEO &amp; Baisse de tension","IHS GRID ONLY",
AK590="Defaut GE &amp; POWER Cabinet","IHS",
AK590="Sharing","Partners",
AK590="Sites strategiques &amp; DataCenter","SST &amp; DC",
AK590="Exclu","Exclu",
AK590="SAT","SAT",
AK590="SPARE-ISSUE","SPARE-ISSUE",
AK590="Fiber CAmtel","TRANS_FO_CAMTEL",
AK590="Fiber AOF","Fiber AOF",
AK590="Projet OCM (HUAWEI)","TRAVAUX-HUAWEI",
AK590="Projet OCM (NOKIA)","TRAVAUX-NOKIA",
AK590="ACCESS-ISSUE","ACCESS-ISSUE",
AK590="Projet OCM (ZTE, NOKIA, autres projets)","TRAVAUX OCM",
AK590="No root CAuse","No root cause",
AK590="ODU HS","PDH",
AK590="IP &amp; VLAN","PDH",
AK590="Warehouse HUAWEI","SPARE-ISSUE",
AK590="SPARE-HS","SPARE-ISSUE",
AK590="Power Telco","BSS",AK590="no impacts","no impacts"
),"")</f>
        <v>No root cause</v>
      </c>
      <c r="AJ590" s="56" t="str" cm="1">
        <f t="array" ref="AJ590">IFERROR(_xlfn.IFS(
AK590="MPR ISSUE","TX ISSUE",
AK590="BSS Hardware Issue","RAN ISSUE",
AK590="Sites strategiques, MLL, Pylone, etc.","ENVTECH",
AK590="AKTIVCO DEFAUT GE &amp; POWER Cabinet","POWER ISSUE",
AK590="AKTIVCO Coupure ENEO &amp; Baisse de tension","POWER ISSUE",
AK590="Coupure ENEO &amp; Baisse de tension","POWER ISSUE",
AK590="Defaut GE &amp; POWER Cabinet","POWER ISSUE",
AK590="Sharing","POWER ISSUE",
AK590="Sites strategiques &amp; DataCenter","POWER ISSUE",
AK590="Exclu","Exclu",
AK590="SAT","TX ISSUE",
AK590="SPARE-ISSUE","SPARE-ISSUE",
AK590="Fiber CAmtel","TX ISSUE",
AK590="Fiber AOF","TX ISSUE",
AK590="Projet OCM (HUAWEI)","TRAVAUX-HUAWEI",
AK590="Projet OCM (NOKIA)","TRAVAUX -NOKIA",
AK590="ACCESS-ISSUE","ACCESS-ISSUE",
AK590="Projet OCM (ZTE, NOKIA, autres projets)","TRAVAUX OCM",
AK590="No root CAuse","No root cause",
AK590="ODU HS","TX ISSUE",
AK590="IP &amp; VLAN","TX ISSUE",
AK590="Warehouse HUAWEI","SPARE-ISSUE",
AK590="SPARE-HS","SPARE-ISSUE",
AK590="Power Telco","RAN ISSUE",AK590="no impacts","no impacts"
),"")</f>
        <v>No root cause</v>
      </c>
      <c r="AK590" s="81" t="s">
        <v>5620</v>
      </c>
      <c r="AL590" s="56" t="str" cm="1">
        <f t="array" ref="AL590">IFERROR(_xlfn.IFS(
AK590="MPR ISSUE","ACTIVE",
AK590="BSS Hardware Issue","ACTIVE",
AK590="Sites strategiques, MLL, Pylone, etc.","PASSIVE",
AK590="AKTIVCO DEFAUT GE &amp; POWER Cabinet","PASSIVE",
AK590="AKTIVCO Coupure ENEO &amp; Baisse de tension","PASSIVE",
AK590="Coupure ENEO &amp; Baisse de tension","PASSIVE",
AK590="Defaut GE &amp; POWER Cabinet","PASSIVE",
AK590="Sharing","PASSIVE",
AK590="Sites strategiques &amp; DataCenter","PASSIVE",
AK590="Exclu","Exclu",
AK590="SAT","ACTIVE",
AK590="SPARE-ISSUE","SPARE-ISSUE",
AK590="Fiber CAmtel","ACTIVE",
AK590="Fiber AOF","ACTIVE",
AK590="Projet OCM (HUAWEI)","PLANNED WORKS",
AK590="Projet OCM (NOKIA)","PLANNED WORKS",
AK590="ACCESS-ISSUE","ACCESS-ISSUE",
AK590="Projet OCM (ZTE, NOKIA, autres projets)","PLANNED WORKS",
AK590="No root CAuse","No root cause",
AK590="ODU HS","ACTIVE",
AK590="IP &amp; VLAN","ACTIVE",
AK590="Warehouse HUAWEI","SPARE-ISSUE",
AK590="SPARE-HS","SPARE-ISSUE",
AK590="Power Telco","ACTIVE", AK590="no impacts","no impacts"
),"")</f>
        <v>No root cause</v>
      </c>
      <c r="AM590" s="108" t="s">
        <v>5537</v>
      </c>
      <c r="AN590" s="117" t="s">
        <v>4801</v>
      </c>
      <c r="AP590" s="23" t="s">
        <v>5537</v>
      </c>
      <c r="AQ590" s="23" t="s">
        <v>5537</v>
      </c>
      <c r="AR590" s="7"/>
      <c r="AS590" s="6"/>
      <c r="AT590" s="7"/>
      <c r="AU590" s="3" t="s">
        <v>5537</v>
      </c>
      <c r="AV590" s="24" t="s">
        <v>5537</v>
      </c>
      <c r="AW590" s="24" t="s">
        <v>5537</v>
      </c>
      <c r="AX590" s="24" t="s">
        <v>5537</v>
      </c>
      <c r="AY590" s="24" t="s">
        <v>5537</v>
      </c>
      <c r="AZ590" s="24" t="s">
        <v>5537</v>
      </c>
      <c r="BA590" s="24" t="s">
        <v>5537</v>
      </c>
      <c r="BB590" s="24" t="s">
        <v>5537</v>
      </c>
      <c r="BC590" s="24" t="s">
        <v>5537</v>
      </c>
      <c r="BD590" s="24" t="s">
        <v>5537</v>
      </c>
      <c r="BE590" s="24" t="s">
        <v>5537</v>
      </c>
      <c r="BF590" s="24" t="s">
        <v>5537</v>
      </c>
      <c r="BG590" s="24" t="s">
        <v>5537</v>
      </c>
      <c r="BH590" s="24" t="s">
        <v>5537</v>
      </c>
      <c r="BI590" s="9" t="s">
        <v>5537</v>
      </c>
      <c r="BJ590" s="14"/>
      <c r="BK590" s="14" t="s">
        <v>5537</v>
      </c>
      <c r="BL590" s="14" t="str">
        <f>_xlfn.XLOOKUP(B590,'[4]cell downs 18042026 17h'!$B:$B,'[4]cell downs 18042026 17h'!$B:$B,"")</f>
        <v/>
      </c>
      <c r="BM590" s="14" t="str">
        <f>_xlfn.XLOOKUP(B590,'[5]Cells Huawei 19042026 15h'!$B:$B,'[5]Cells Huawei 19042026 15h'!$B:$B,"")</f>
        <v/>
      </c>
      <c r="BN590" s="9" t="str">
        <f>_xlfn.XLOOKUP(B590,'[6]cells down 19042026 9H40'!$B:$B,'[6]cells down 19042026 9H40'!$B:$B,"")</f>
        <v/>
      </c>
      <c r="BO590" s="9" t="s">
        <v>5537</v>
      </c>
      <c r="BP590" s="9" t="s">
        <v>5537</v>
      </c>
    </row>
    <row r="591" spans="1:68" s="9" customFormat="1" x14ac:dyDescent="0.35">
      <c r="A591" s="1" t="s">
        <v>4252</v>
      </c>
      <c r="B591" s="8" t="s">
        <v>4253</v>
      </c>
      <c r="C591" s="3" t="str">
        <f>_xlfn.XLOOKUP(B591,'[1]daily break down'!$D:$D,'[1]daily break down'!$E:$E,"")</f>
        <v>CENTRE</v>
      </c>
      <c r="D591" s="1" t="s">
        <v>357</v>
      </c>
      <c r="E591" s="1" t="s">
        <v>563</v>
      </c>
      <c r="F591" s="3" t="s">
        <v>37</v>
      </c>
      <c r="G591" s="1" t="s">
        <v>4252</v>
      </c>
      <c r="H591" s="40" t="str">
        <f>_xlfn.XLOOKUP(B591,[2]CALCULATION!$B:$B,[2]CALCULATION!$H:$H,"")</f>
        <v>NOKIA</v>
      </c>
      <c r="I591" s="34">
        <v>0</v>
      </c>
      <c r="J591" s="34">
        <v>0</v>
      </c>
      <c r="K591" s="34">
        <v>0</v>
      </c>
      <c r="L591" s="34">
        <v>0</v>
      </c>
      <c r="M591" s="34">
        <v>0</v>
      </c>
      <c r="N591" s="34">
        <v>0</v>
      </c>
      <c r="O591" s="34">
        <v>0</v>
      </c>
      <c r="P591" s="34">
        <v>0</v>
      </c>
      <c r="Q591" s="34">
        <v>0.57584290947145478</v>
      </c>
      <c r="R591" s="34">
        <v>0</v>
      </c>
      <c r="S591" s="109">
        <v>0</v>
      </c>
      <c r="T591" s="109">
        <f>_xlfn.XLOOKUP(B591,'[3]Nur des jours'!$B:$B,'[3]Nur des jours'!$U:$U,"")</f>
        <v>0</v>
      </c>
      <c r="U591" s="109">
        <v>0</v>
      </c>
      <c r="V591" s="109">
        <v>0</v>
      </c>
      <c r="W591" s="109">
        <v>0</v>
      </c>
      <c r="X591" s="109">
        <v>6.2288480019810235</v>
      </c>
      <c r="Y591" s="109">
        <v>8.6392049264766726</v>
      </c>
      <c r="Z591" s="109">
        <v>0</v>
      </c>
      <c r="AA591" s="109">
        <v>0</v>
      </c>
      <c r="AB591" s="109">
        <v>4.7655329264081406E-2</v>
      </c>
      <c r="AC591" s="109">
        <v>0</v>
      </c>
      <c r="AD591" s="109">
        <v>0</v>
      </c>
      <c r="AE591" s="109">
        <v>4.8154711456966214E-3</v>
      </c>
      <c r="AF591" s="109">
        <v>4.8154711456966214E-3</v>
      </c>
      <c r="AG591" s="57" t="str">
        <f>_xlfn.XLOOKUP(B591,[3]CALCULATION!$B:$B,[3]CALCULATION!$M:$M,"")</f>
        <v>Operationnel</v>
      </c>
      <c r="AH591" s="57"/>
      <c r="AI591" s="56" t="str" cm="1">
        <f t="array" ref="AI591">IFERROR(_xlfn.IFS(
AK591="MPR ISSUE","PDH",
AK591="BSS Hardware Issue","BSS",
AK591="Sites strategiques, MLL, Pylone, etc.","ENVTECH",
AK591="AKTIVCO DEFAUT GE &amp; POWER Cabinet","AKTIVCO",
AK591="AKTIVCO Coupure ENEO &amp; Baisse de tension","AKTIVCO GRID ONLY",
AK591="Coupure ENEO &amp; Baisse de tension","IHS GRID ONLY",
AK591="Defaut GE &amp; POWER Cabinet","IHS",
AK591="Sharing","Partners",
AK591="Sites strategiques &amp; DataCenter","SST &amp; DC",
AK591="Exclu","Exclu",
AK591="SAT","SAT",
AK591="SPARE-ISSUE","SPARE-ISSUE",
AK591="Fiber CAmtel","TRANS_FO_CAMTEL",
AK591="Fiber AOF","Fiber AOF",
AK591="Projet OCM (HUAWEI)","TRAVAUX-HUAWEI",
AK591="Projet OCM (NOKIA)","TRAVAUX-NOKIA",
AK591="ACCESS-ISSUE","ACCESS-ISSUE",
AK591="Projet OCM (ZTE, NOKIA, autres projets)","TRAVAUX OCM",
AK591="No root CAuse","No root cause",
AK591="ODU HS","PDH",
AK591="IP &amp; VLAN","PDH",
AK591="Warehouse HUAWEI","SPARE-ISSUE",
AK591="SPARE-HS","SPARE-ISSUE",
AK591="Power Telco","BSS",AK591="no impacts","no impacts"
),"")</f>
        <v>No root cause</v>
      </c>
      <c r="AJ591" s="56" t="str" cm="1">
        <f t="array" ref="AJ591">IFERROR(_xlfn.IFS(
AK591="MPR ISSUE","TX ISSUE",
AK591="BSS Hardware Issue","RAN ISSUE",
AK591="Sites strategiques, MLL, Pylone, etc.","ENVTECH",
AK591="AKTIVCO DEFAUT GE &amp; POWER Cabinet","POWER ISSUE",
AK591="AKTIVCO Coupure ENEO &amp; Baisse de tension","POWER ISSUE",
AK591="Coupure ENEO &amp; Baisse de tension","POWER ISSUE",
AK591="Defaut GE &amp; POWER Cabinet","POWER ISSUE",
AK591="Sharing","POWER ISSUE",
AK591="Sites strategiques &amp; DataCenter","POWER ISSUE",
AK591="Exclu","Exclu",
AK591="SAT","TX ISSUE",
AK591="SPARE-ISSUE","SPARE-ISSUE",
AK591="Fiber CAmtel","TX ISSUE",
AK591="Fiber AOF","TX ISSUE",
AK591="Projet OCM (HUAWEI)","TRAVAUX-HUAWEI",
AK591="Projet OCM (NOKIA)","TRAVAUX -NOKIA",
AK591="ACCESS-ISSUE","ACCESS-ISSUE",
AK591="Projet OCM (ZTE, NOKIA, autres projets)","TRAVAUX OCM",
AK591="No root CAuse","No root cause",
AK591="ODU HS","TX ISSUE",
AK591="IP &amp; VLAN","TX ISSUE",
AK591="Warehouse HUAWEI","SPARE-ISSUE",
AK591="SPARE-HS","SPARE-ISSUE",
AK591="Power Telco","RAN ISSUE",AK591="no impacts","no impacts"
),"")</f>
        <v>No root cause</v>
      </c>
      <c r="AK591" s="81" t="s">
        <v>5620</v>
      </c>
      <c r="AL591" s="56" t="str" cm="1">
        <f t="array" ref="AL591">IFERROR(_xlfn.IFS(
AK591="MPR ISSUE","ACTIVE",
AK591="BSS Hardware Issue","ACTIVE",
AK591="Sites strategiques, MLL, Pylone, etc.","PASSIVE",
AK591="AKTIVCO DEFAUT GE &amp; POWER Cabinet","PASSIVE",
AK591="AKTIVCO Coupure ENEO &amp; Baisse de tension","PASSIVE",
AK591="Coupure ENEO &amp; Baisse de tension","PASSIVE",
AK591="Defaut GE &amp; POWER Cabinet","PASSIVE",
AK591="Sharing","PASSIVE",
AK591="Sites strategiques &amp; DataCenter","PASSIVE",
AK591="Exclu","Exclu",
AK591="SAT","ACTIVE",
AK591="SPARE-ISSUE","SPARE-ISSUE",
AK591="Fiber CAmtel","ACTIVE",
AK591="Fiber AOF","ACTIVE",
AK591="Projet OCM (HUAWEI)","PLANNED WORKS",
AK591="Projet OCM (NOKIA)","PLANNED WORKS",
AK591="ACCESS-ISSUE","ACCESS-ISSUE",
AK591="Projet OCM (ZTE, NOKIA, autres projets)","PLANNED WORKS",
AK591="No root CAuse","No root cause",
AK591="ODU HS","ACTIVE",
AK591="IP &amp; VLAN","ACTIVE",
AK591="Warehouse HUAWEI","SPARE-ISSUE",
AK591="SPARE-HS","SPARE-ISSUE",
AK591="Power Telco","ACTIVE", AK591="no impacts","no impacts"
),"")</f>
        <v>No root cause</v>
      </c>
      <c r="AM591" s="108" t="s">
        <v>5537</v>
      </c>
      <c r="AN591" s="117" t="s">
        <v>4253</v>
      </c>
      <c r="AP591" s="23" t="s">
        <v>5537</v>
      </c>
      <c r="AQ591" s="23" t="s">
        <v>5537</v>
      </c>
      <c r="AR591" s="7"/>
      <c r="AS591" s="6"/>
      <c r="AT591" s="7"/>
      <c r="AU591" s="3" t="s">
        <v>5537</v>
      </c>
      <c r="AV591" s="24" t="s">
        <v>5537</v>
      </c>
      <c r="AW591" s="24" t="s">
        <v>5537</v>
      </c>
      <c r="AX591" s="24" t="s">
        <v>5537</v>
      </c>
      <c r="AY591" s="24" t="s">
        <v>5537</v>
      </c>
      <c r="AZ591" s="24" t="s">
        <v>5537</v>
      </c>
      <c r="BA591" s="24" t="s">
        <v>5537</v>
      </c>
      <c r="BB591" s="24" t="s">
        <v>5537</v>
      </c>
      <c r="BC591" s="24" t="s">
        <v>5537</v>
      </c>
      <c r="BD591" s="24" t="s">
        <v>5537</v>
      </c>
      <c r="BE591" s="24" t="s">
        <v>5537</v>
      </c>
      <c r="BF591" s="24" t="s">
        <v>5537</v>
      </c>
      <c r="BG591" s="24" t="s">
        <v>5537</v>
      </c>
      <c r="BH591" s="24" t="s">
        <v>5537</v>
      </c>
      <c r="BI591" s="9" t="s">
        <v>5537</v>
      </c>
      <c r="BJ591" s="14"/>
      <c r="BK591" s="14" t="s">
        <v>5537</v>
      </c>
      <c r="BL591" s="14" t="str">
        <f>_xlfn.XLOOKUP(B591,'[4]cell downs 18042026 17h'!$B:$B,'[4]cell downs 18042026 17h'!$B:$B,"")</f>
        <v/>
      </c>
      <c r="BM591" s="14" t="str">
        <f>_xlfn.XLOOKUP(B591,'[5]Cells Huawei 19042026 15h'!$B:$B,'[5]Cells Huawei 19042026 15h'!$B:$B,"")</f>
        <v/>
      </c>
      <c r="BN591" s="9" t="str">
        <f>_xlfn.XLOOKUP(B591,'[6]cells down 19042026 9H40'!$B:$B,'[6]cells down 19042026 9H40'!$B:$B,"")</f>
        <v/>
      </c>
      <c r="BO591" s="9" t="s">
        <v>5537</v>
      </c>
      <c r="BP591" s="9" t="s">
        <v>12</v>
      </c>
    </row>
    <row r="592" spans="1:68" s="9" customFormat="1" x14ac:dyDescent="0.35">
      <c r="A592" s="1" t="s">
        <v>638</v>
      </c>
      <c r="B592" s="8" t="s">
        <v>639</v>
      </c>
      <c r="C592" s="3" t="str">
        <f>_xlfn.XLOOKUP(B592,'[1]daily break down'!$D:$D,'[1]daily break down'!$E:$E,"")</f>
        <v>CENTRE</v>
      </c>
      <c r="D592" s="1" t="s">
        <v>11</v>
      </c>
      <c r="E592" s="1" t="s">
        <v>12</v>
      </c>
      <c r="F592" s="3" t="s">
        <v>226</v>
      </c>
      <c r="G592" s="1" t="s">
        <v>640</v>
      </c>
      <c r="H592" s="40" t="str">
        <f>_xlfn.XLOOKUP(B592,[2]CALCULATION!$B:$B,[2]CALCULATION!$H:$H,"")</f>
        <v>NOKIA</v>
      </c>
      <c r="I592" s="34">
        <v>0</v>
      </c>
      <c r="J592" s="34">
        <v>1.4232392497281934E-2</v>
      </c>
      <c r="K592" s="34">
        <v>9.3277459599980586E-3</v>
      </c>
      <c r="L592" s="34">
        <v>6.2422774110885678E-4</v>
      </c>
      <c r="M592" s="34">
        <v>4.8154711456968946E-3</v>
      </c>
      <c r="N592" s="34">
        <v>9.3634161166328504E-3</v>
      </c>
      <c r="O592" s="34">
        <v>7.8295993813368037E-3</v>
      </c>
      <c r="P592" s="34">
        <v>4.8511413023316872E-3</v>
      </c>
      <c r="Q592" s="34">
        <v>7.401557501719302E-3</v>
      </c>
      <c r="R592" s="34">
        <v>5.0473271638230418E-3</v>
      </c>
      <c r="S592" s="109">
        <v>5.1026159066069693E-2</v>
      </c>
      <c r="T592" s="109">
        <f>_xlfn.XLOOKUP(B592,'[3]Nur des jours'!$B:$B,'[3]Nur des jours'!$U:$U,"")</f>
        <v>0</v>
      </c>
      <c r="U592" s="109">
        <v>4.7976360673794996E-3</v>
      </c>
      <c r="V592" s="109">
        <v>5.1721727120448129E-3</v>
      </c>
      <c r="W592" s="109">
        <v>0</v>
      </c>
      <c r="X592" s="109">
        <v>2.2347353131697074E-2</v>
      </c>
      <c r="Y592" s="109">
        <v>4.9938219288708533E-3</v>
      </c>
      <c r="Z592" s="109">
        <v>0.12939349319270732</v>
      </c>
      <c r="AA592" s="109">
        <v>5.4807195669357628E-2</v>
      </c>
      <c r="AB592" s="109">
        <v>1.0843727616976714E-2</v>
      </c>
      <c r="AC592" s="109">
        <v>3.2223061520568801E-2</v>
      </c>
      <c r="AD592" s="109">
        <v>0</v>
      </c>
      <c r="AE592" s="109">
        <v>4.6014502058881433E-3</v>
      </c>
      <c r="AF592" s="109">
        <v>4.6014502058881433E-3</v>
      </c>
      <c r="AG592" s="57" t="str">
        <f>_xlfn.XLOOKUP(B592,[3]CALCULATION!$B:$B,[3]CALCULATION!$M:$M,"")</f>
        <v>Operationnel</v>
      </c>
      <c r="AH592" s="57"/>
      <c r="AI592" s="56" t="str" cm="1">
        <f t="array" ref="AI592">IFERROR(_xlfn.IFS(
AK592="MPR ISSUE","PDH",
AK592="BSS Hardware Issue","BSS",
AK592="Sites strategiques, MLL, Pylone, etc.","ENVTECH",
AK592="AKTIVCO DEFAUT GE &amp; POWER Cabinet","AKTIVCO",
AK592="AKTIVCO Coupure ENEO &amp; Baisse de tension","AKTIVCO GRID ONLY",
AK592="Coupure ENEO &amp; Baisse de tension","IHS GRID ONLY",
AK592="Defaut GE &amp; POWER Cabinet","IHS",
AK592="Sharing","Partners",
AK592="Sites strategiques &amp; DataCenter","SST &amp; DC",
AK592="Exclu","Exclu",
AK592="SAT","SAT",
AK592="SPARE-ISSUE","SPARE-ISSUE",
AK592="Fiber CAmtel","TRANS_FO_CAMTEL",
AK592="Fiber AOF","Fiber AOF",
AK592="Projet OCM (HUAWEI)","TRAVAUX-HUAWEI",
AK592="Projet OCM (NOKIA)","TRAVAUX-NOKIA",
AK592="ACCESS-ISSUE","ACCESS-ISSUE",
AK592="Projet OCM (ZTE, NOKIA, autres projets)","TRAVAUX OCM",
AK592="No root CAuse","No root cause",
AK592="ODU HS","PDH",
AK592="IP &amp; VLAN","PDH",
AK592="Warehouse HUAWEI","SPARE-ISSUE",
AK592="SPARE-HS","SPARE-ISSUE",
AK592="Power Telco","BSS",AK592="no impacts","no impacts"
),"")</f>
        <v>No root cause</v>
      </c>
      <c r="AJ592" s="56" t="str" cm="1">
        <f t="array" ref="AJ592">IFERROR(_xlfn.IFS(
AK592="MPR ISSUE","TX ISSUE",
AK592="BSS Hardware Issue","RAN ISSUE",
AK592="Sites strategiques, MLL, Pylone, etc.","ENVTECH",
AK592="AKTIVCO DEFAUT GE &amp; POWER Cabinet","POWER ISSUE",
AK592="AKTIVCO Coupure ENEO &amp; Baisse de tension","POWER ISSUE",
AK592="Coupure ENEO &amp; Baisse de tension","POWER ISSUE",
AK592="Defaut GE &amp; POWER Cabinet","POWER ISSUE",
AK592="Sharing","POWER ISSUE",
AK592="Sites strategiques &amp; DataCenter","POWER ISSUE",
AK592="Exclu","Exclu",
AK592="SAT","TX ISSUE",
AK592="SPARE-ISSUE","SPARE-ISSUE",
AK592="Fiber CAmtel","TX ISSUE",
AK592="Fiber AOF","TX ISSUE",
AK592="Projet OCM (HUAWEI)","TRAVAUX-HUAWEI",
AK592="Projet OCM (NOKIA)","TRAVAUX -NOKIA",
AK592="ACCESS-ISSUE","ACCESS-ISSUE",
AK592="Projet OCM (ZTE, NOKIA, autres projets)","TRAVAUX OCM",
AK592="No root CAuse","No root cause",
AK592="ODU HS","TX ISSUE",
AK592="IP &amp; VLAN","TX ISSUE",
AK592="Warehouse HUAWEI","SPARE-ISSUE",
AK592="SPARE-HS","SPARE-ISSUE",
AK592="Power Telco","RAN ISSUE",AK592="no impacts","no impacts"
),"")</f>
        <v>No root cause</v>
      </c>
      <c r="AK592" s="81" t="s">
        <v>5620</v>
      </c>
      <c r="AL592" s="56" t="str" cm="1">
        <f t="array" ref="AL592">IFERROR(_xlfn.IFS(
AK592="MPR ISSUE","ACTIVE",
AK592="BSS Hardware Issue","ACTIVE",
AK592="Sites strategiques, MLL, Pylone, etc.","PASSIVE",
AK592="AKTIVCO DEFAUT GE &amp; POWER Cabinet","PASSIVE",
AK592="AKTIVCO Coupure ENEO &amp; Baisse de tension","PASSIVE",
AK592="Coupure ENEO &amp; Baisse de tension","PASSIVE",
AK592="Defaut GE &amp; POWER Cabinet","PASSIVE",
AK592="Sharing","PASSIVE",
AK592="Sites strategiques &amp; DataCenter","PASSIVE",
AK592="Exclu","Exclu",
AK592="SAT","ACTIVE",
AK592="SPARE-ISSUE","SPARE-ISSUE",
AK592="Fiber CAmtel","ACTIVE",
AK592="Fiber AOF","ACTIVE",
AK592="Projet OCM (HUAWEI)","PLANNED WORKS",
AK592="Projet OCM (NOKIA)","PLANNED WORKS",
AK592="ACCESS-ISSUE","ACCESS-ISSUE",
AK592="Projet OCM (ZTE, NOKIA, autres projets)","PLANNED WORKS",
AK592="No root CAuse","No root cause",
AK592="ODU HS","ACTIVE",
AK592="IP &amp; VLAN","ACTIVE",
AK592="Warehouse HUAWEI","SPARE-ISSUE",
AK592="SPARE-HS","SPARE-ISSUE",
AK592="Power Telco","ACTIVE", AK592="no impacts","no impacts"
),"")</f>
        <v>No root cause</v>
      </c>
      <c r="AM592" s="108" t="s">
        <v>5537</v>
      </c>
      <c r="AN592" s="117" t="s">
        <v>639</v>
      </c>
      <c r="AP592" s="23" t="s">
        <v>5537</v>
      </c>
      <c r="AQ592" s="23" t="s">
        <v>5537</v>
      </c>
      <c r="AR592" s="7"/>
      <c r="AS592" s="6"/>
      <c r="AT592" s="7"/>
      <c r="AU592" s="3" t="s">
        <v>5537</v>
      </c>
      <c r="AV592" s="24" t="s">
        <v>5537</v>
      </c>
      <c r="AW592" s="24" t="s">
        <v>5537</v>
      </c>
      <c r="AX592" s="24" t="s">
        <v>5537</v>
      </c>
      <c r="AY592" s="24" t="s">
        <v>5537</v>
      </c>
      <c r="AZ592" s="24" t="s">
        <v>5537</v>
      </c>
      <c r="BA592" s="24" t="s">
        <v>5537</v>
      </c>
      <c r="BB592" s="24" t="s">
        <v>5537</v>
      </c>
      <c r="BC592" s="24" t="s">
        <v>5537</v>
      </c>
      <c r="BD592" s="24" t="s">
        <v>5537</v>
      </c>
      <c r="BE592" s="24" t="s">
        <v>5537</v>
      </c>
      <c r="BF592" s="24" t="s">
        <v>5537</v>
      </c>
      <c r="BG592" s="24" t="s">
        <v>5537</v>
      </c>
      <c r="BH592" s="24" t="s">
        <v>5537</v>
      </c>
      <c r="BI592" s="9" t="s">
        <v>5537</v>
      </c>
      <c r="BJ592" s="14"/>
      <c r="BK592" s="14" t="s">
        <v>5537</v>
      </c>
      <c r="BL592" s="14" t="str">
        <f>_xlfn.XLOOKUP(B592,'[4]cell downs 18042026 17h'!$B:$B,'[4]cell downs 18042026 17h'!$B:$B,"")</f>
        <v/>
      </c>
      <c r="BM592" s="14" t="str">
        <f>_xlfn.XLOOKUP(B592,'[5]Cells Huawei 19042026 15h'!$B:$B,'[5]Cells Huawei 19042026 15h'!$B:$B,"")</f>
        <v/>
      </c>
      <c r="BN592" s="9" t="str">
        <f>_xlfn.XLOOKUP(B592,'[6]cells down 19042026 9H40'!$B:$B,'[6]cells down 19042026 9H40'!$B:$B,"")</f>
        <v/>
      </c>
      <c r="BO592" s="9" t="s">
        <v>639</v>
      </c>
      <c r="BP592" s="9" t="s">
        <v>318</v>
      </c>
    </row>
    <row r="593" spans="1:68" s="9" customFormat="1" x14ac:dyDescent="0.35">
      <c r="A593" s="1" t="s">
        <v>1117</v>
      </c>
      <c r="B593" s="8" t="s">
        <v>1118</v>
      </c>
      <c r="C593" s="3" t="str">
        <f>_xlfn.XLOOKUP(B593,'[1]daily break down'!$D:$D,'[1]daily break down'!$E:$E,"")</f>
        <v>EXTREME-NORD</v>
      </c>
      <c r="D593" s="1" t="s">
        <v>11</v>
      </c>
      <c r="E593" s="1" t="s">
        <v>83</v>
      </c>
      <c r="F593" s="3" t="s">
        <v>55</v>
      </c>
      <c r="G593" s="1" t="s">
        <v>1117</v>
      </c>
      <c r="H593" s="40" t="str">
        <f>_xlfn.XLOOKUP(B593,[2]CALCULATION!$B:$B,[2]CALCULATION!$H:$H,"")</f>
        <v>NOKIA</v>
      </c>
      <c r="I593" s="34">
        <v>0</v>
      </c>
      <c r="J593" s="34">
        <v>0</v>
      </c>
      <c r="K593" s="34">
        <v>0</v>
      </c>
      <c r="L593" s="34">
        <v>0</v>
      </c>
      <c r="M593" s="34">
        <v>0</v>
      </c>
      <c r="N593" s="34">
        <v>4.815749834923679E-3</v>
      </c>
      <c r="O593" s="34">
        <v>0</v>
      </c>
      <c r="P593" s="34">
        <v>0</v>
      </c>
      <c r="Q593" s="34">
        <v>0</v>
      </c>
      <c r="R593" s="34">
        <v>2.9429582324530077E-3</v>
      </c>
      <c r="S593" s="109">
        <v>0</v>
      </c>
      <c r="T593" s="109">
        <f>_xlfn.XLOOKUP(B593,'[3]Nur des jours'!$B:$B,'[3]Nur des jours'!$U:$U,"")</f>
        <v>5.4917540281116915E-2</v>
      </c>
      <c r="U593" s="109">
        <v>0</v>
      </c>
      <c r="V593" s="109">
        <v>1.689687742539673</v>
      </c>
      <c r="W593" s="109">
        <v>5.4917540281116915E-2</v>
      </c>
      <c r="X593" s="109">
        <v>0</v>
      </c>
      <c r="Y593" s="109">
        <v>0</v>
      </c>
      <c r="Z593" s="109">
        <v>0</v>
      </c>
      <c r="AA593" s="109">
        <v>0</v>
      </c>
      <c r="AB593" s="109">
        <v>0</v>
      </c>
      <c r="AC593" s="109">
        <v>0</v>
      </c>
      <c r="AD593" s="109">
        <v>1.2750288156512801E-2</v>
      </c>
      <c r="AE593" s="109">
        <v>4.2804187961751738E-3</v>
      </c>
      <c r="AF593" s="109">
        <v>4.2804187961751738E-3</v>
      </c>
      <c r="AG593" s="57" t="str">
        <f>_xlfn.XLOOKUP(B593,[3]CALCULATION!$B:$B,[3]CALCULATION!$M:$M,"")</f>
        <v>Insecurity</v>
      </c>
      <c r="AH593" s="57"/>
      <c r="AI593" s="56" t="str" cm="1">
        <f t="array" ref="AI593">IFERROR(_xlfn.IFS(
AK593="MPR ISSUE","PDH",
AK593="BSS Hardware Issue","BSS",
AK593="Sites strategiques, MLL, Pylone, etc.","ENVTECH",
AK593="AKTIVCO DEFAUT GE &amp; POWER Cabinet","AKTIVCO",
AK593="AKTIVCO Coupure ENEO &amp; Baisse de tension","AKTIVCO GRID ONLY",
AK593="Coupure ENEO &amp; Baisse de tension","IHS GRID ONLY",
AK593="Defaut GE &amp; POWER Cabinet","IHS",
AK593="Sharing","Partners",
AK593="Sites strategiques &amp; DataCenter","SST &amp; DC",
AK593="Exclu","Exclu",
AK593="SAT","SAT",
AK593="SPARE-ISSUE","SPARE-ISSUE",
AK593="Fiber CAmtel","TRANS_FO_CAMTEL",
AK593="Fiber AOF","Fiber AOF",
AK593="Projet OCM (HUAWEI)","TRAVAUX-HUAWEI",
AK593="Projet OCM (NOKIA)","TRAVAUX-NOKIA",
AK593="ACCESS-ISSUE","ACCESS-ISSUE",
AK593="Projet OCM (ZTE, NOKIA, autres projets)","TRAVAUX OCM",
AK593="No root CAuse","No root cause",
AK593="ODU HS","PDH",
AK593="IP &amp; VLAN","PDH",
AK593="Warehouse HUAWEI","SPARE-ISSUE",
AK593="SPARE-HS","SPARE-ISSUE",
AK593="Power Telco","BSS",AK593="no impacts","no impacts"
),"")</f>
        <v>No root cause</v>
      </c>
      <c r="AJ593" s="56" t="str" cm="1">
        <f t="array" ref="AJ593">IFERROR(_xlfn.IFS(
AK593="MPR ISSUE","TX ISSUE",
AK593="BSS Hardware Issue","RAN ISSUE",
AK593="Sites strategiques, MLL, Pylone, etc.","ENVTECH",
AK593="AKTIVCO DEFAUT GE &amp; POWER Cabinet","POWER ISSUE",
AK593="AKTIVCO Coupure ENEO &amp; Baisse de tension","POWER ISSUE",
AK593="Coupure ENEO &amp; Baisse de tension","POWER ISSUE",
AK593="Defaut GE &amp; POWER Cabinet","POWER ISSUE",
AK593="Sharing","POWER ISSUE",
AK593="Sites strategiques &amp; DataCenter","POWER ISSUE",
AK593="Exclu","Exclu",
AK593="SAT","TX ISSUE",
AK593="SPARE-ISSUE","SPARE-ISSUE",
AK593="Fiber CAmtel","TX ISSUE",
AK593="Fiber AOF","TX ISSUE",
AK593="Projet OCM (HUAWEI)","TRAVAUX-HUAWEI",
AK593="Projet OCM (NOKIA)","TRAVAUX -NOKIA",
AK593="ACCESS-ISSUE","ACCESS-ISSUE",
AK593="Projet OCM (ZTE, NOKIA, autres projets)","TRAVAUX OCM",
AK593="No root CAuse","No root cause",
AK593="ODU HS","TX ISSUE",
AK593="IP &amp; VLAN","TX ISSUE",
AK593="Warehouse HUAWEI","SPARE-ISSUE",
AK593="SPARE-HS","SPARE-ISSUE",
AK593="Power Telco","RAN ISSUE",AK593="no impacts","no impacts"
),"")</f>
        <v>No root cause</v>
      </c>
      <c r="AK593" s="81" t="s">
        <v>5620</v>
      </c>
      <c r="AL593" s="56" t="str" cm="1">
        <f t="array" ref="AL593">IFERROR(_xlfn.IFS(
AK593="MPR ISSUE","ACTIVE",
AK593="BSS Hardware Issue","ACTIVE",
AK593="Sites strategiques, MLL, Pylone, etc.","PASSIVE",
AK593="AKTIVCO DEFAUT GE &amp; POWER Cabinet","PASSIVE",
AK593="AKTIVCO Coupure ENEO &amp; Baisse de tension","PASSIVE",
AK593="Coupure ENEO &amp; Baisse de tension","PASSIVE",
AK593="Defaut GE &amp; POWER Cabinet","PASSIVE",
AK593="Sharing","PASSIVE",
AK593="Sites strategiques &amp; DataCenter","PASSIVE",
AK593="Exclu","Exclu",
AK593="SAT","ACTIVE",
AK593="SPARE-ISSUE","SPARE-ISSUE",
AK593="Fiber CAmtel","ACTIVE",
AK593="Fiber AOF","ACTIVE",
AK593="Projet OCM (HUAWEI)","PLANNED WORKS",
AK593="Projet OCM (NOKIA)","PLANNED WORKS",
AK593="ACCESS-ISSUE","ACCESS-ISSUE",
AK593="Projet OCM (ZTE, NOKIA, autres projets)","PLANNED WORKS",
AK593="No root CAuse","No root cause",
AK593="ODU HS","ACTIVE",
AK593="IP &amp; VLAN","ACTIVE",
AK593="Warehouse HUAWEI","SPARE-ISSUE",
AK593="SPARE-HS","SPARE-ISSUE",
AK593="Power Telco","ACTIVE", AK593="no impacts","no impacts"
),"")</f>
        <v>No root cause</v>
      </c>
      <c r="AM593" s="108" t="s">
        <v>5537</v>
      </c>
      <c r="AN593" s="117" t="s">
        <v>1118</v>
      </c>
      <c r="AP593" s="23" t="s">
        <v>5537</v>
      </c>
      <c r="AQ593" s="23" t="s">
        <v>5537</v>
      </c>
      <c r="AR593" s="7"/>
      <c r="AS593" s="6"/>
      <c r="AT593" s="7"/>
      <c r="AU593" s="3" t="s">
        <v>5537</v>
      </c>
      <c r="AV593" s="24" t="s">
        <v>5537</v>
      </c>
      <c r="AW593" s="24" t="s">
        <v>5537</v>
      </c>
      <c r="AX593" s="24" t="s">
        <v>5537</v>
      </c>
      <c r="AY593" s="24" t="s">
        <v>5537</v>
      </c>
      <c r="AZ593" s="24" t="s">
        <v>5537</v>
      </c>
      <c r="BA593" s="24" t="s">
        <v>5537</v>
      </c>
      <c r="BB593" s="24" t="s">
        <v>5537</v>
      </c>
      <c r="BC593" s="24" t="s">
        <v>5537</v>
      </c>
      <c r="BD593" s="24" t="s">
        <v>5537</v>
      </c>
      <c r="BE593" s="24" t="s">
        <v>5537</v>
      </c>
      <c r="BF593" s="24" t="s">
        <v>5537</v>
      </c>
      <c r="BG593" s="24" t="s">
        <v>5537</v>
      </c>
      <c r="BH593" s="24" t="s">
        <v>5537</v>
      </c>
      <c r="BI593" s="9" t="s">
        <v>5537</v>
      </c>
      <c r="BJ593" s="14"/>
      <c r="BK593" s="14" t="s">
        <v>5537</v>
      </c>
      <c r="BL593" s="14" t="str">
        <f>_xlfn.XLOOKUP(B593,'[4]cell downs 18042026 17h'!$B:$B,'[4]cell downs 18042026 17h'!$B:$B,"")</f>
        <v/>
      </c>
      <c r="BM593" s="14" t="str">
        <f>_xlfn.XLOOKUP(B593,'[5]Cells Huawei 19042026 15h'!$B:$B,'[5]Cells Huawei 19042026 15h'!$B:$B,"")</f>
        <v/>
      </c>
      <c r="BN593" s="9" t="str">
        <f>_xlfn.XLOOKUP(B593,'[6]cells down 19042026 9H40'!$B:$B,'[6]cells down 19042026 9H40'!$B:$B,"")</f>
        <v/>
      </c>
      <c r="BO593" s="9" t="s">
        <v>1118</v>
      </c>
      <c r="BP593" s="9" t="s">
        <v>5537</v>
      </c>
    </row>
    <row r="594" spans="1:68" s="9" customFormat="1" x14ac:dyDescent="0.35">
      <c r="A594" s="1" t="s">
        <v>576</v>
      </c>
      <c r="B594" s="8" t="s">
        <v>577</v>
      </c>
      <c r="C594" s="3" t="str">
        <f>_xlfn.XLOOKUP(B594,'[1]daily break down'!$D:$D,'[1]daily break down'!$E:$E,"")</f>
        <v>Douala</v>
      </c>
      <c r="D594" s="1" t="s">
        <v>5490</v>
      </c>
      <c r="E594" s="1" t="s">
        <v>5490</v>
      </c>
      <c r="F594" s="3" t="s">
        <v>31</v>
      </c>
      <c r="G594" s="1" t="s">
        <v>32</v>
      </c>
      <c r="H594" s="41" t="str">
        <f>_xlfn.XLOOKUP(B594,[2]CALCULATION!$B:$B,[2]CALCULATION!$H:$H,"")</f>
        <v>ZTE</v>
      </c>
      <c r="I594" s="34">
        <v>0</v>
      </c>
      <c r="J594" s="34">
        <v>0</v>
      </c>
      <c r="K594" s="34">
        <v>1.2265896762005855</v>
      </c>
      <c r="L594" s="34">
        <v>1.123181892116325</v>
      </c>
      <c r="M594" s="34">
        <v>1.9141141102578807</v>
      </c>
      <c r="N594" s="34">
        <v>0</v>
      </c>
      <c r="O594" s="34">
        <v>0</v>
      </c>
      <c r="P594" s="34">
        <v>0</v>
      </c>
      <c r="Q594" s="34">
        <v>1.1370397479689407</v>
      </c>
      <c r="R594" s="34">
        <v>0</v>
      </c>
      <c r="S594" s="109">
        <v>1.1101444498663087</v>
      </c>
      <c r="T594" s="109">
        <f>_xlfn.XLOOKUP(B594,'[3]Nur des jours'!$B:$B,'[3]Nur des jours'!$U:$U,"")</f>
        <v>1.6854327360722312</v>
      </c>
      <c r="U594" s="109">
        <v>0</v>
      </c>
      <c r="V594" s="109">
        <v>0</v>
      </c>
      <c r="W594" s="109">
        <v>1.6854327360722312</v>
      </c>
      <c r="X594" s="109">
        <v>1.6139497421761069</v>
      </c>
      <c r="Y594" s="109">
        <v>1.6165001583754945</v>
      </c>
      <c r="Z594" s="109">
        <v>0</v>
      </c>
      <c r="AA594" s="109">
        <v>0</v>
      </c>
      <c r="AB594" s="109">
        <v>1.3795968130855238</v>
      </c>
      <c r="AC594" s="109">
        <v>0.49995703591797258</v>
      </c>
      <c r="AD594" s="109">
        <v>1.9125432234771494E-3</v>
      </c>
      <c r="AE594" s="109">
        <v>7.2035881323962173E-2</v>
      </c>
      <c r="AF594" s="109">
        <v>7.2035881323962173E-2</v>
      </c>
      <c r="AG594" s="57" t="str">
        <f>_xlfn.XLOOKUP(B594,[3]CALCULATION!$B:$B,[3]CALCULATION!$M:$M,"")</f>
        <v>Operationnel</v>
      </c>
      <c r="AH594" s="57"/>
      <c r="AI594" s="56" t="str" cm="1">
        <f t="array" ref="AI594">IFERROR(_xlfn.IFS(
AK594="MPR ISSUE","PDH",
AK594="BSS Hardware Issue","BSS",
AK594="Sites strategiques, MLL, Pylone, etc.","ENVTECH",
AK594="AKTIVCO DEFAUT GE &amp; POWER Cabinet","AKTIVCO",
AK594="AKTIVCO Coupure ENEO &amp; Baisse de tension","AKTIVCO GRID ONLY",
AK594="Coupure ENEO &amp; Baisse de tension","IHS GRID ONLY",
AK594="Defaut GE &amp; POWER Cabinet","IHS",
AK594="Sharing","Partners",
AK594="Sites strategiques &amp; DataCenter","SST &amp; DC",
AK594="Exclu","Exclu",
AK594="SAT","SAT",
AK594="SPARE-ISSUE","SPARE-ISSUE",
AK594="Fiber CAmtel","TRANS_FO_CAMTEL",
AK594="Fiber AOF","Fiber AOF",
AK594="Projet OCM (HUAWEI)","TRAVAUX-HUAWEI",
AK594="Projet OCM (NOKIA)","TRAVAUX-NOKIA",
AK594="ACCESS-ISSUE","ACCESS-ISSUE",
AK594="Projet OCM (ZTE, NOKIA, autres projets)","TRAVAUX OCM",
AK594="No root CAuse","No root cause",
AK594="ODU HS","PDH",
AK594="IP &amp; VLAN","PDH",
AK594="Warehouse HUAWEI","SPARE-ISSUE",
AK594="SPARE-HS","SPARE-ISSUE",
AK594="Power Telco","BSS",AK594="no impacts","no impacts"
),"")</f>
        <v>No root cause</v>
      </c>
      <c r="AJ594" s="56" t="str" cm="1">
        <f t="array" ref="AJ594">IFERROR(_xlfn.IFS(
AK594="MPR ISSUE","TX ISSUE",
AK594="BSS Hardware Issue","RAN ISSUE",
AK594="Sites strategiques, MLL, Pylone, etc.","ENVTECH",
AK594="AKTIVCO DEFAUT GE &amp; POWER Cabinet","POWER ISSUE",
AK594="AKTIVCO Coupure ENEO &amp; Baisse de tension","POWER ISSUE",
AK594="Coupure ENEO &amp; Baisse de tension","POWER ISSUE",
AK594="Defaut GE &amp; POWER Cabinet","POWER ISSUE",
AK594="Sharing","POWER ISSUE",
AK594="Sites strategiques &amp; DataCenter","POWER ISSUE",
AK594="Exclu","Exclu",
AK594="SAT","TX ISSUE",
AK594="SPARE-ISSUE","SPARE-ISSUE",
AK594="Fiber CAmtel","TX ISSUE",
AK594="Fiber AOF","TX ISSUE",
AK594="Projet OCM (HUAWEI)","TRAVAUX-HUAWEI",
AK594="Projet OCM (NOKIA)","TRAVAUX -NOKIA",
AK594="ACCESS-ISSUE","ACCESS-ISSUE",
AK594="Projet OCM (ZTE, NOKIA, autres projets)","TRAVAUX OCM",
AK594="No root CAuse","No root cause",
AK594="ODU HS","TX ISSUE",
AK594="IP &amp; VLAN","TX ISSUE",
AK594="Warehouse HUAWEI","SPARE-ISSUE",
AK594="SPARE-HS","SPARE-ISSUE",
AK594="Power Telco","RAN ISSUE",AK594="no impacts","no impacts"
),"")</f>
        <v>No root cause</v>
      </c>
      <c r="AK594" s="81" t="s">
        <v>5620</v>
      </c>
      <c r="AL594" s="56" t="str" cm="1">
        <f t="array" ref="AL594">IFERROR(_xlfn.IFS(
AK594="MPR ISSUE","ACTIVE",
AK594="BSS Hardware Issue","ACTIVE",
AK594="Sites strategiques, MLL, Pylone, etc.","PASSIVE",
AK594="AKTIVCO DEFAUT GE &amp; POWER Cabinet","PASSIVE",
AK594="AKTIVCO Coupure ENEO &amp; Baisse de tension","PASSIVE",
AK594="Coupure ENEO &amp; Baisse de tension","PASSIVE",
AK594="Defaut GE &amp; POWER Cabinet","PASSIVE",
AK594="Sharing","PASSIVE",
AK594="Sites strategiques &amp; DataCenter","PASSIVE",
AK594="Exclu","Exclu",
AK594="SAT","ACTIVE",
AK594="SPARE-ISSUE","SPARE-ISSUE",
AK594="Fiber CAmtel","ACTIVE",
AK594="Fiber AOF","ACTIVE",
AK594="Projet OCM (HUAWEI)","PLANNED WORKS",
AK594="Projet OCM (NOKIA)","PLANNED WORKS",
AK594="ACCESS-ISSUE","ACCESS-ISSUE",
AK594="Projet OCM (ZTE, NOKIA, autres projets)","PLANNED WORKS",
AK594="No root CAuse","No root cause",
AK594="ODU HS","ACTIVE",
AK594="IP &amp; VLAN","ACTIVE",
AK594="Warehouse HUAWEI","SPARE-ISSUE",
AK594="SPARE-HS","SPARE-ISSUE",
AK594="Power Telco","ACTIVE", AK594="no impacts","no impacts"
),"")</f>
        <v>No root cause</v>
      </c>
      <c r="AM594" s="108" t="s">
        <v>5537</v>
      </c>
      <c r="AN594" s="117" t="s">
        <v>577</v>
      </c>
      <c r="AP594" s="23" t="s">
        <v>5537</v>
      </c>
      <c r="AQ594" s="23" t="s">
        <v>5537</v>
      </c>
      <c r="AR594" s="7"/>
      <c r="AS594" s="6"/>
      <c r="AT594" s="7"/>
      <c r="AU594" s="3" t="s">
        <v>5537</v>
      </c>
      <c r="AV594" s="24" t="s">
        <v>5537</v>
      </c>
      <c r="AW594" s="24" t="s">
        <v>5537</v>
      </c>
      <c r="AX594" s="24" t="s">
        <v>5537</v>
      </c>
      <c r="AY594" s="24" t="s">
        <v>5537</v>
      </c>
      <c r="AZ594" s="24" t="s">
        <v>5537</v>
      </c>
      <c r="BA594" s="24" t="s">
        <v>5537</v>
      </c>
      <c r="BB594" s="24" t="s">
        <v>5537</v>
      </c>
      <c r="BC594" s="24" t="s">
        <v>5537</v>
      </c>
      <c r="BD594" s="24" t="s">
        <v>5537</v>
      </c>
      <c r="BE594" s="24" t="s">
        <v>5537</v>
      </c>
      <c r="BF594" s="24" t="s">
        <v>5537</v>
      </c>
      <c r="BG594" s="24" t="s">
        <v>5537</v>
      </c>
      <c r="BH594" s="24" t="s">
        <v>5537</v>
      </c>
      <c r="BI594" s="9" t="s">
        <v>5537</v>
      </c>
      <c r="BJ594" s="14"/>
      <c r="BK594" s="14" t="s">
        <v>5537</v>
      </c>
      <c r="BL594" s="14" t="str">
        <f>_xlfn.XLOOKUP(B594,'[4]cell downs 18042026 17h'!$B:$B,'[4]cell downs 18042026 17h'!$B:$B,"")</f>
        <v/>
      </c>
      <c r="BM594" s="14" t="str">
        <f>_xlfn.XLOOKUP(B594,'[5]Cells Huawei 19042026 15h'!$B:$B,'[5]Cells Huawei 19042026 15h'!$B:$B,"")</f>
        <v/>
      </c>
      <c r="BN594" s="9" t="str">
        <f>_xlfn.XLOOKUP(B594,'[6]cells down 19042026 9H40'!$B:$B,'[6]cells down 19042026 9H40'!$B:$B,"")</f>
        <v/>
      </c>
      <c r="BO594" s="9" t="s">
        <v>5537</v>
      </c>
      <c r="BP594" s="9" t="s">
        <v>5537</v>
      </c>
    </row>
    <row r="595" spans="1:68" s="9" customFormat="1" x14ac:dyDescent="0.35">
      <c r="A595" s="1" t="s">
        <v>675</v>
      </c>
      <c r="B595" s="8" t="s">
        <v>676</v>
      </c>
      <c r="C595" s="3" t="str">
        <f>_xlfn.XLOOKUP(B595,'[1]daily break down'!$D:$D,'[1]daily break down'!$E:$E,"")</f>
        <v>EXTREME-NORD</v>
      </c>
      <c r="D595" s="1" t="s">
        <v>11</v>
      </c>
      <c r="E595" s="1" t="s">
        <v>5500</v>
      </c>
      <c r="F595" s="3" t="s">
        <v>55</v>
      </c>
      <c r="G595" s="1" t="s">
        <v>677</v>
      </c>
      <c r="H595" s="40" t="str">
        <f>_xlfn.XLOOKUP(B595,[2]CALCULATION!$B:$B,[2]CALCULATION!$H:$H,"")</f>
        <v>NOKIA</v>
      </c>
      <c r="I595" s="34">
        <v>0.3731193386765102</v>
      </c>
      <c r="J595" s="34">
        <v>0.9931954968205825</v>
      </c>
      <c r="K595" s="34">
        <v>1.3751161097073294</v>
      </c>
      <c r="L595" s="34">
        <v>1.6212782488878603</v>
      </c>
      <c r="M595" s="34">
        <v>0.42416555403073319</v>
      </c>
      <c r="N595" s="34">
        <v>2.6152693814556671</v>
      </c>
      <c r="O595" s="34">
        <v>8.9830539153262272</v>
      </c>
      <c r="P595" s="34">
        <v>9.0931515441185002</v>
      </c>
      <c r="Q595" s="34">
        <v>7.3848658344648879</v>
      </c>
      <c r="R595" s="34">
        <v>6.1402818025685058</v>
      </c>
      <c r="S595" s="109">
        <v>6.5968382793134346</v>
      </c>
      <c r="T595" s="109">
        <f>_xlfn.XLOOKUP(B595,'[3]Nur des jours'!$B:$B,'[3]Nur des jours'!$U:$U,"")</f>
        <v>0</v>
      </c>
      <c r="U595" s="109">
        <v>2.1750944487225206</v>
      </c>
      <c r="V595" s="109">
        <v>0.65943556986388807</v>
      </c>
      <c r="W595" s="109">
        <v>0</v>
      </c>
      <c r="X595" s="109">
        <v>0.5232785564778375</v>
      </c>
      <c r="Y595" s="109">
        <v>1.0546507807009988</v>
      </c>
      <c r="Z595" s="109">
        <v>2.7645197137819775E-3</v>
      </c>
      <c r="AA595" s="109">
        <v>1.0612485747331181E-2</v>
      </c>
      <c r="AB595" s="109">
        <v>0</v>
      </c>
      <c r="AC595" s="109">
        <v>0</v>
      </c>
      <c r="AD595" s="109">
        <v>1.1156502136948E-2</v>
      </c>
      <c r="AE595" s="109">
        <v>3.7810366032877251E-3</v>
      </c>
      <c r="AF595" s="109">
        <v>3.7810366032877251E-3</v>
      </c>
      <c r="AG595" s="57" t="str">
        <f>_xlfn.XLOOKUP(B595,[3]CALCULATION!$B:$B,[3]CALCULATION!$M:$M,"")</f>
        <v>Insecurity</v>
      </c>
      <c r="AH595" s="57"/>
      <c r="AI595" s="56" t="str" cm="1">
        <f t="array" ref="AI595">IFERROR(_xlfn.IFS(
AK595="MPR ISSUE","PDH",
AK595="BSS Hardware Issue","BSS",
AK595="Sites strategiques, MLL, Pylone, etc.","ENVTECH",
AK595="AKTIVCO DEFAUT GE &amp; POWER Cabinet","AKTIVCO",
AK595="AKTIVCO Coupure ENEO &amp; Baisse de tension","AKTIVCO GRID ONLY",
AK595="Coupure ENEO &amp; Baisse de tension","IHS GRID ONLY",
AK595="Defaut GE &amp; POWER Cabinet","IHS",
AK595="Sharing","Partners",
AK595="Sites strategiques &amp; DataCenter","SST &amp; DC",
AK595="Exclu","Exclu",
AK595="SAT","SAT",
AK595="SPARE-ISSUE","SPARE-ISSUE",
AK595="Fiber CAmtel","TRANS_FO_CAMTEL",
AK595="Fiber AOF","Fiber AOF",
AK595="Projet OCM (HUAWEI)","TRAVAUX-HUAWEI",
AK595="Projet OCM (NOKIA)","TRAVAUX-NOKIA",
AK595="ACCESS-ISSUE","ACCESS-ISSUE",
AK595="Projet OCM (ZTE, NOKIA, autres projets)","TRAVAUX OCM",
AK595="No root CAuse","No root cause",
AK595="ODU HS","PDH",
AK595="IP &amp; VLAN","PDH",
AK595="Warehouse HUAWEI","SPARE-ISSUE",
AK595="SPARE-HS","SPARE-ISSUE",
AK595="Power Telco","BSS",AK595="no impacts","no impacts"
),"")</f>
        <v>No root cause</v>
      </c>
      <c r="AJ595" s="56" t="str" cm="1">
        <f t="array" ref="AJ595">IFERROR(_xlfn.IFS(
AK595="MPR ISSUE","TX ISSUE",
AK595="BSS Hardware Issue","RAN ISSUE",
AK595="Sites strategiques, MLL, Pylone, etc.","ENVTECH",
AK595="AKTIVCO DEFAUT GE &amp; POWER Cabinet","POWER ISSUE",
AK595="AKTIVCO Coupure ENEO &amp; Baisse de tension","POWER ISSUE",
AK595="Coupure ENEO &amp; Baisse de tension","POWER ISSUE",
AK595="Defaut GE &amp; POWER Cabinet","POWER ISSUE",
AK595="Sharing","POWER ISSUE",
AK595="Sites strategiques &amp; DataCenter","POWER ISSUE",
AK595="Exclu","Exclu",
AK595="SAT","TX ISSUE",
AK595="SPARE-ISSUE","SPARE-ISSUE",
AK595="Fiber CAmtel","TX ISSUE",
AK595="Fiber AOF","TX ISSUE",
AK595="Projet OCM (HUAWEI)","TRAVAUX-HUAWEI",
AK595="Projet OCM (NOKIA)","TRAVAUX -NOKIA",
AK595="ACCESS-ISSUE","ACCESS-ISSUE",
AK595="Projet OCM (ZTE, NOKIA, autres projets)","TRAVAUX OCM",
AK595="No root CAuse","No root cause",
AK595="ODU HS","TX ISSUE",
AK595="IP &amp; VLAN","TX ISSUE",
AK595="Warehouse HUAWEI","SPARE-ISSUE",
AK595="SPARE-HS","SPARE-ISSUE",
AK595="Power Telco","RAN ISSUE",AK595="no impacts","no impacts"
),"")</f>
        <v>No root cause</v>
      </c>
      <c r="AK595" s="81" t="s">
        <v>5620</v>
      </c>
      <c r="AL595" s="56" t="str" cm="1">
        <f t="array" ref="AL595">IFERROR(_xlfn.IFS(
AK595="MPR ISSUE","ACTIVE",
AK595="BSS Hardware Issue","ACTIVE",
AK595="Sites strategiques, MLL, Pylone, etc.","PASSIVE",
AK595="AKTIVCO DEFAUT GE &amp; POWER Cabinet","PASSIVE",
AK595="AKTIVCO Coupure ENEO &amp; Baisse de tension","PASSIVE",
AK595="Coupure ENEO &amp; Baisse de tension","PASSIVE",
AK595="Defaut GE &amp; POWER Cabinet","PASSIVE",
AK595="Sharing","PASSIVE",
AK595="Sites strategiques &amp; DataCenter","PASSIVE",
AK595="Exclu","Exclu",
AK595="SAT","ACTIVE",
AK595="SPARE-ISSUE","SPARE-ISSUE",
AK595="Fiber CAmtel","ACTIVE",
AK595="Fiber AOF","ACTIVE",
AK595="Projet OCM (HUAWEI)","PLANNED WORKS",
AK595="Projet OCM (NOKIA)","PLANNED WORKS",
AK595="ACCESS-ISSUE","ACCESS-ISSUE",
AK595="Projet OCM (ZTE, NOKIA, autres projets)","PLANNED WORKS",
AK595="No root CAuse","No root cause",
AK595="ODU HS","ACTIVE",
AK595="IP &amp; VLAN","ACTIVE",
AK595="Warehouse HUAWEI","SPARE-ISSUE",
AK595="SPARE-HS","SPARE-ISSUE",
AK595="Power Telco","ACTIVE", AK595="no impacts","no impacts"
),"")</f>
        <v>No root cause</v>
      </c>
      <c r="AM595" s="108" t="s">
        <v>5537</v>
      </c>
      <c r="AN595" s="117" t="s">
        <v>676</v>
      </c>
      <c r="AP595" s="23" t="s">
        <v>5537</v>
      </c>
      <c r="AQ595" s="23" t="s">
        <v>5537</v>
      </c>
      <c r="AR595" s="7"/>
      <c r="AS595" s="6"/>
      <c r="AT595" s="7"/>
      <c r="AU595" s="3" t="s">
        <v>5537</v>
      </c>
      <c r="AV595" s="24" t="s">
        <v>5537</v>
      </c>
      <c r="AW595" s="24" t="s">
        <v>5537</v>
      </c>
      <c r="AX595" s="24" t="s">
        <v>5537</v>
      </c>
      <c r="AY595" s="24" t="s">
        <v>5537</v>
      </c>
      <c r="AZ595" s="24" t="s">
        <v>5537</v>
      </c>
      <c r="BA595" s="24" t="s">
        <v>5537</v>
      </c>
      <c r="BB595" s="24" t="s">
        <v>5537</v>
      </c>
      <c r="BC595" s="24" t="s">
        <v>5537</v>
      </c>
      <c r="BD595" s="24" t="s">
        <v>5537</v>
      </c>
      <c r="BE595" s="24" t="s">
        <v>5537</v>
      </c>
      <c r="BF595" s="24" t="s">
        <v>5537</v>
      </c>
      <c r="BG595" s="24" t="s">
        <v>5537</v>
      </c>
      <c r="BH595" s="24" t="s">
        <v>5537</v>
      </c>
      <c r="BI595" s="9" t="s">
        <v>5537</v>
      </c>
      <c r="BJ595" s="14"/>
      <c r="BK595" s="14" t="s">
        <v>5537</v>
      </c>
      <c r="BL595" s="14" t="str">
        <f>_xlfn.XLOOKUP(B595,'[4]cell downs 18042026 17h'!$B:$B,'[4]cell downs 18042026 17h'!$B:$B,"")</f>
        <v/>
      </c>
      <c r="BM595" s="14" t="str">
        <f>_xlfn.XLOOKUP(B595,'[5]Cells Huawei 19042026 15h'!$B:$B,'[5]Cells Huawei 19042026 15h'!$B:$B,"")</f>
        <v/>
      </c>
      <c r="BN595" s="9" t="str">
        <f>_xlfn.XLOOKUP(B595,'[6]cells down 19042026 9H40'!$B:$B,'[6]cells down 19042026 9H40'!$B:$B,"")</f>
        <v/>
      </c>
      <c r="BO595" s="9" t="s">
        <v>5537</v>
      </c>
      <c r="BP595" s="9" t="s">
        <v>12</v>
      </c>
    </row>
    <row r="596" spans="1:68" s="9" customFormat="1" x14ac:dyDescent="0.35">
      <c r="A596" s="1" t="s">
        <v>1482</v>
      </c>
      <c r="B596" s="8" t="s">
        <v>1483</v>
      </c>
      <c r="C596" s="3" t="str">
        <f>_xlfn.XLOOKUP(B596,'[1]daily break down'!$D:$D,'[1]daily break down'!$E:$E,"")</f>
        <v>EXTREME-NORD</v>
      </c>
      <c r="D596" s="1" t="s">
        <v>1484</v>
      </c>
      <c r="E596" s="1"/>
      <c r="F596" s="3" t="s">
        <v>55</v>
      </c>
      <c r="G596" s="1" t="s">
        <v>1485</v>
      </c>
      <c r="H596" s="40" t="str">
        <f>_xlfn.XLOOKUP(B596,[2]CALCULATION!$B:$B,[2]CALCULATION!$H:$H,"")</f>
        <v>NOKIA</v>
      </c>
      <c r="I596" s="34">
        <v>1.6676763317234909E-2</v>
      </c>
      <c r="J596" s="34">
        <v>2.0511527074674081E-2</v>
      </c>
      <c r="K596" s="34">
        <v>2.6217565126571977E-2</v>
      </c>
      <c r="L596" s="34">
        <v>1.0539357694282478</v>
      </c>
      <c r="M596" s="34">
        <v>6.8223122661415739E-2</v>
      </c>
      <c r="N596" s="34">
        <v>2.0689888179671278E-2</v>
      </c>
      <c r="O596" s="34">
        <v>5.1543376337274127E-2</v>
      </c>
      <c r="P596" s="34">
        <v>0.17906418630665491</v>
      </c>
      <c r="Q596" s="34">
        <v>2.0421164673418313E-2</v>
      </c>
      <c r="R596" s="34">
        <v>1.8727916024701577E-3</v>
      </c>
      <c r="S596" s="109">
        <v>4.8154711456969632E-3</v>
      </c>
      <c r="T596" s="109">
        <f>_xlfn.XLOOKUP(B596,'[3]Nur des jours'!$B:$B,'[3]Nur des jours'!$U:$U,"")</f>
        <v>0.36057784173265506</v>
      </c>
      <c r="U596" s="109">
        <v>0.26183410213583802</v>
      </c>
      <c r="V596" s="109">
        <v>0.27690561550809861</v>
      </c>
      <c r="W596" s="109">
        <v>0.36057784173265506</v>
      </c>
      <c r="X596" s="109">
        <v>1.2841999559795736E-2</v>
      </c>
      <c r="Y596" s="109">
        <v>3.567222099943289E-3</v>
      </c>
      <c r="Z596" s="109">
        <v>2.5238096357098734E-2</v>
      </c>
      <c r="AA596" s="109">
        <v>2.4167929727115886E-2</v>
      </c>
      <c r="AB596" s="109">
        <v>4.0666331939353595E-2</v>
      </c>
      <c r="AC596" s="109">
        <v>0</v>
      </c>
      <c r="AD596" s="109">
        <v>1.115650213694851E-2</v>
      </c>
      <c r="AE596" s="109">
        <v>3.7453664466532127E-3</v>
      </c>
      <c r="AF596" s="109">
        <v>3.7453664466532127E-3</v>
      </c>
      <c r="AG596" s="57" t="str">
        <f>_xlfn.XLOOKUP(B596,[3]CALCULATION!$B:$B,[3]CALCULATION!$M:$M,"")</f>
        <v>Insecurity</v>
      </c>
      <c r="AH596" s="57"/>
      <c r="AI596" s="56" t="str" cm="1">
        <f t="array" ref="AI596">IFERROR(_xlfn.IFS(
AK596="MPR ISSUE","PDH",
AK596="BSS Hardware Issue","BSS",
AK596="Sites strategiques, MLL, Pylone, etc.","ENVTECH",
AK596="AKTIVCO DEFAUT GE &amp; POWER Cabinet","AKTIVCO",
AK596="AKTIVCO Coupure ENEO &amp; Baisse de tension","AKTIVCO GRID ONLY",
AK596="Coupure ENEO &amp; Baisse de tension","IHS GRID ONLY",
AK596="Defaut GE &amp; POWER Cabinet","IHS",
AK596="Sharing","Partners",
AK596="Sites strategiques &amp; DataCenter","SST &amp; DC",
AK596="Exclu","Exclu",
AK596="SAT","SAT",
AK596="SPARE-ISSUE","SPARE-ISSUE",
AK596="Fiber CAmtel","TRANS_FO_CAMTEL",
AK596="Fiber AOF","Fiber AOF",
AK596="Projet OCM (HUAWEI)","TRAVAUX-HUAWEI",
AK596="Projet OCM (NOKIA)","TRAVAUX-NOKIA",
AK596="ACCESS-ISSUE","ACCESS-ISSUE",
AK596="Projet OCM (ZTE, NOKIA, autres projets)","TRAVAUX OCM",
AK596="No root CAuse","No root cause",
AK596="ODU HS","PDH",
AK596="IP &amp; VLAN","PDH",
AK596="Warehouse HUAWEI","SPARE-ISSUE",
AK596="SPARE-HS","SPARE-ISSUE",
AK596="Power Telco","BSS",AK596="no impacts","no impacts"
),"")</f>
        <v>No root cause</v>
      </c>
      <c r="AJ596" s="56" t="str" cm="1">
        <f t="array" ref="AJ596">IFERROR(_xlfn.IFS(
AK596="MPR ISSUE","TX ISSUE",
AK596="BSS Hardware Issue","RAN ISSUE",
AK596="Sites strategiques, MLL, Pylone, etc.","ENVTECH",
AK596="AKTIVCO DEFAUT GE &amp; POWER Cabinet","POWER ISSUE",
AK596="AKTIVCO Coupure ENEO &amp; Baisse de tension","POWER ISSUE",
AK596="Coupure ENEO &amp; Baisse de tension","POWER ISSUE",
AK596="Defaut GE &amp; POWER Cabinet","POWER ISSUE",
AK596="Sharing","POWER ISSUE",
AK596="Sites strategiques &amp; DataCenter","POWER ISSUE",
AK596="Exclu","Exclu",
AK596="SAT","TX ISSUE",
AK596="SPARE-ISSUE","SPARE-ISSUE",
AK596="Fiber CAmtel","TX ISSUE",
AK596="Fiber AOF","TX ISSUE",
AK596="Projet OCM (HUAWEI)","TRAVAUX-HUAWEI",
AK596="Projet OCM (NOKIA)","TRAVAUX -NOKIA",
AK596="ACCESS-ISSUE","ACCESS-ISSUE",
AK596="Projet OCM (ZTE, NOKIA, autres projets)","TRAVAUX OCM",
AK596="No root CAuse","No root cause",
AK596="ODU HS","TX ISSUE",
AK596="IP &amp; VLAN","TX ISSUE",
AK596="Warehouse HUAWEI","SPARE-ISSUE",
AK596="SPARE-HS","SPARE-ISSUE",
AK596="Power Telco","RAN ISSUE",AK596="no impacts","no impacts"
),"")</f>
        <v>No root cause</v>
      </c>
      <c r="AK596" s="81" t="s">
        <v>5620</v>
      </c>
      <c r="AL596" s="56" t="str" cm="1">
        <f t="array" ref="AL596">IFERROR(_xlfn.IFS(
AK596="MPR ISSUE","ACTIVE",
AK596="BSS Hardware Issue","ACTIVE",
AK596="Sites strategiques, MLL, Pylone, etc.","PASSIVE",
AK596="AKTIVCO DEFAUT GE &amp; POWER Cabinet","PASSIVE",
AK596="AKTIVCO Coupure ENEO &amp; Baisse de tension","PASSIVE",
AK596="Coupure ENEO &amp; Baisse de tension","PASSIVE",
AK596="Defaut GE &amp; POWER Cabinet","PASSIVE",
AK596="Sharing","PASSIVE",
AK596="Sites strategiques &amp; DataCenter","PASSIVE",
AK596="Exclu","Exclu",
AK596="SAT","ACTIVE",
AK596="SPARE-ISSUE","SPARE-ISSUE",
AK596="Fiber CAmtel","ACTIVE",
AK596="Fiber AOF","ACTIVE",
AK596="Projet OCM (HUAWEI)","PLANNED WORKS",
AK596="Projet OCM (NOKIA)","PLANNED WORKS",
AK596="ACCESS-ISSUE","ACCESS-ISSUE",
AK596="Projet OCM (ZTE, NOKIA, autres projets)","PLANNED WORKS",
AK596="No root CAuse","No root cause",
AK596="ODU HS","ACTIVE",
AK596="IP &amp; VLAN","ACTIVE",
AK596="Warehouse HUAWEI","SPARE-ISSUE",
AK596="SPARE-HS","SPARE-ISSUE",
AK596="Power Telco","ACTIVE", AK596="no impacts","no impacts"
),"")</f>
        <v>No root cause</v>
      </c>
      <c r="AM596" s="108" t="s">
        <v>5537</v>
      </c>
      <c r="AN596" s="117" t="s">
        <v>1483</v>
      </c>
      <c r="AP596" s="23" t="s">
        <v>5537</v>
      </c>
      <c r="AQ596" s="23" t="s">
        <v>5537</v>
      </c>
      <c r="AR596" s="7"/>
      <c r="AS596" s="6"/>
      <c r="AT596" s="7"/>
      <c r="AU596" s="3" t="s">
        <v>5537</v>
      </c>
      <c r="AV596" s="24" t="s">
        <v>5537</v>
      </c>
      <c r="AW596" s="24" t="s">
        <v>5537</v>
      </c>
      <c r="AX596" s="24" t="s">
        <v>5537</v>
      </c>
      <c r="AY596" s="24" t="s">
        <v>5537</v>
      </c>
      <c r="AZ596" s="24" t="s">
        <v>5537</v>
      </c>
      <c r="BA596" s="24" t="s">
        <v>5537</v>
      </c>
      <c r="BB596" s="24" t="s">
        <v>5537</v>
      </c>
      <c r="BC596" s="24" t="s">
        <v>5537</v>
      </c>
      <c r="BD596" s="24" t="s">
        <v>5537</v>
      </c>
      <c r="BE596" s="24" t="s">
        <v>5537</v>
      </c>
      <c r="BF596" s="24" t="s">
        <v>5537</v>
      </c>
      <c r="BG596" s="24" t="s">
        <v>5537</v>
      </c>
      <c r="BH596" s="24" t="s">
        <v>5537</v>
      </c>
      <c r="BI596" s="9" t="s">
        <v>5537</v>
      </c>
      <c r="BJ596" s="14"/>
      <c r="BK596" s="14" t="s">
        <v>5537</v>
      </c>
      <c r="BL596" s="14" t="str">
        <f>_xlfn.XLOOKUP(B596,'[4]cell downs 18042026 17h'!$B:$B,'[4]cell downs 18042026 17h'!$B:$B,"")</f>
        <v/>
      </c>
      <c r="BM596" s="14" t="str">
        <f>_xlfn.XLOOKUP(B596,'[5]Cells Huawei 19042026 15h'!$B:$B,'[5]Cells Huawei 19042026 15h'!$B:$B,"")</f>
        <v/>
      </c>
      <c r="BN596" s="9" t="str">
        <f>_xlfn.XLOOKUP(B596,'[6]cells down 19042026 9H40'!$B:$B,'[6]cells down 19042026 9H40'!$B:$B,"")</f>
        <v/>
      </c>
      <c r="BO596" s="9" t="s">
        <v>5537</v>
      </c>
      <c r="BP596" s="9" t="s">
        <v>12</v>
      </c>
    </row>
    <row r="597" spans="1:68" s="9" customFormat="1" x14ac:dyDescent="0.35">
      <c r="A597" s="3" t="s">
        <v>2451</v>
      </c>
      <c r="B597" s="31" t="s">
        <v>2452</v>
      </c>
      <c r="C597" s="3" t="str">
        <f>_xlfn.XLOOKUP(B597,'[1]daily break down'!$D:$D,'[1]daily break down'!$E:$E,"")</f>
        <v>Douala</v>
      </c>
      <c r="D597" s="3" t="s">
        <v>357</v>
      </c>
      <c r="E597" s="3" t="s">
        <v>12</v>
      </c>
      <c r="F597" s="3" t="s">
        <v>31</v>
      </c>
      <c r="G597" s="3" t="s">
        <v>32</v>
      </c>
      <c r="H597" s="41" t="str">
        <f>_xlfn.XLOOKUP(B597,[2]CALCULATION!$B:$B,[2]CALCULATION!$H:$H,"")</f>
        <v>ZTE</v>
      </c>
      <c r="I597" s="34">
        <v>0</v>
      </c>
      <c r="J597" s="34">
        <v>0</v>
      </c>
      <c r="K597" s="34">
        <v>0</v>
      </c>
      <c r="L597" s="34">
        <v>0</v>
      </c>
      <c r="M597" s="34">
        <v>0.22379456272668369</v>
      </c>
      <c r="N597" s="34">
        <v>0</v>
      </c>
      <c r="O597" s="34">
        <v>0</v>
      </c>
      <c r="P597" s="34">
        <v>0</v>
      </c>
      <c r="Q597" s="34">
        <v>0</v>
      </c>
      <c r="R597" s="34">
        <v>0.98326570271635383</v>
      </c>
      <c r="S597" s="109">
        <v>0</v>
      </c>
      <c r="T597" s="109">
        <f>_xlfn.XLOOKUP(B597,'[3]Nur des jours'!$B:$B,'[3]Nur des jours'!$U:$U,"")</f>
        <v>0</v>
      </c>
      <c r="U597" s="109">
        <v>0</v>
      </c>
      <c r="V597" s="109">
        <v>0</v>
      </c>
      <c r="W597" s="109">
        <v>0</v>
      </c>
      <c r="X597" s="109">
        <v>3.4064999586228654E-3</v>
      </c>
      <c r="Y597" s="109">
        <v>0</v>
      </c>
      <c r="Z597" s="109">
        <v>0</v>
      </c>
      <c r="AA597" s="109">
        <v>0</v>
      </c>
      <c r="AB597" s="109">
        <v>0</v>
      </c>
      <c r="AC597" s="109">
        <v>0</v>
      </c>
      <c r="AD597" s="109">
        <v>0</v>
      </c>
      <c r="AE597" s="109">
        <v>3.5313455068444279E-3</v>
      </c>
      <c r="AF597" s="109">
        <v>3.5313455068444279E-3</v>
      </c>
      <c r="AG597" s="57" t="str">
        <f>_xlfn.XLOOKUP(B597,[3]CALCULATION!$B:$B,[3]CALCULATION!$M:$M,"")</f>
        <v>Operationnel</v>
      </c>
      <c r="AH597" s="57"/>
      <c r="AI597" s="56" t="str" cm="1">
        <f t="array" ref="AI597">IFERROR(_xlfn.IFS(
AK597="MPR ISSUE","PDH",
AK597="BSS Hardware Issue","BSS",
AK597="Sites strategiques, MLL, Pylone, etc.","ENVTECH",
AK597="AKTIVCO DEFAUT GE &amp; POWER Cabinet","AKTIVCO",
AK597="AKTIVCO Coupure ENEO &amp; Baisse de tension","AKTIVCO GRID ONLY",
AK597="Coupure ENEO &amp; Baisse de tension","IHS GRID ONLY",
AK597="Defaut GE &amp; POWER Cabinet","IHS",
AK597="Sharing","Partners",
AK597="Sites strategiques &amp; DataCenter","SST &amp; DC",
AK597="Exclu","Exclu",
AK597="SAT","SAT",
AK597="SPARE-ISSUE","SPARE-ISSUE",
AK597="Fiber CAmtel","TRANS_FO_CAMTEL",
AK597="Fiber AOF","Fiber AOF",
AK597="Projet OCM (HUAWEI)","TRAVAUX-HUAWEI",
AK597="Projet OCM (NOKIA)","TRAVAUX-NOKIA",
AK597="ACCESS-ISSUE","ACCESS-ISSUE",
AK597="Projet OCM (ZTE, NOKIA, autres projets)","TRAVAUX OCM",
AK597="No root CAuse","No root cause",
AK597="ODU HS","PDH",
AK597="IP &amp; VLAN","PDH",
AK597="Warehouse HUAWEI","SPARE-ISSUE",
AK597="SPARE-HS","SPARE-ISSUE",
AK597="Power Telco","BSS",AK597="no impacts","no impacts"
),"")</f>
        <v>No root cause</v>
      </c>
      <c r="AJ597" s="56" t="str" cm="1">
        <f t="array" ref="AJ597">IFERROR(_xlfn.IFS(
AK597="MPR ISSUE","TX ISSUE",
AK597="BSS Hardware Issue","RAN ISSUE",
AK597="Sites strategiques, MLL, Pylone, etc.","ENVTECH",
AK597="AKTIVCO DEFAUT GE &amp; POWER Cabinet","POWER ISSUE",
AK597="AKTIVCO Coupure ENEO &amp; Baisse de tension","POWER ISSUE",
AK597="Coupure ENEO &amp; Baisse de tension","POWER ISSUE",
AK597="Defaut GE &amp; POWER Cabinet","POWER ISSUE",
AK597="Sharing","POWER ISSUE",
AK597="Sites strategiques &amp; DataCenter","POWER ISSUE",
AK597="Exclu","Exclu",
AK597="SAT","TX ISSUE",
AK597="SPARE-ISSUE","SPARE-ISSUE",
AK597="Fiber CAmtel","TX ISSUE",
AK597="Fiber AOF","TX ISSUE",
AK597="Projet OCM (HUAWEI)","TRAVAUX-HUAWEI",
AK597="Projet OCM (NOKIA)","TRAVAUX -NOKIA",
AK597="ACCESS-ISSUE","ACCESS-ISSUE",
AK597="Projet OCM (ZTE, NOKIA, autres projets)","TRAVAUX OCM",
AK597="No root CAuse","No root cause",
AK597="ODU HS","TX ISSUE",
AK597="IP &amp; VLAN","TX ISSUE",
AK597="Warehouse HUAWEI","SPARE-ISSUE",
AK597="SPARE-HS","SPARE-ISSUE",
AK597="Power Telco","RAN ISSUE",AK597="no impacts","no impacts"
),"")</f>
        <v>No root cause</v>
      </c>
      <c r="AK597" s="81" t="s">
        <v>5620</v>
      </c>
      <c r="AL597" s="56" t="str" cm="1">
        <f t="array" ref="AL597">IFERROR(_xlfn.IFS(
AK597="MPR ISSUE","ACTIVE",
AK597="BSS Hardware Issue","ACTIVE",
AK597="Sites strategiques, MLL, Pylone, etc.","PASSIVE",
AK597="AKTIVCO DEFAUT GE &amp; POWER Cabinet","PASSIVE",
AK597="AKTIVCO Coupure ENEO &amp; Baisse de tension","PASSIVE",
AK597="Coupure ENEO &amp; Baisse de tension","PASSIVE",
AK597="Defaut GE &amp; POWER Cabinet","PASSIVE",
AK597="Sharing","PASSIVE",
AK597="Sites strategiques &amp; DataCenter","PASSIVE",
AK597="Exclu","Exclu",
AK597="SAT","ACTIVE",
AK597="SPARE-ISSUE","SPARE-ISSUE",
AK597="Fiber CAmtel","ACTIVE",
AK597="Fiber AOF","ACTIVE",
AK597="Projet OCM (HUAWEI)","PLANNED WORKS",
AK597="Projet OCM (NOKIA)","PLANNED WORKS",
AK597="ACCESS-ISSUE","ACCESS-ISSUE",
AK597="Projet OCM (ZTE, NOKIA, autres projets)","PLANNED WORKS",
AK597="No root CAuse","No root cause",
AK597="ODU HS","ACTIVE",
AK597="IP &amp; VLAN","ACTIVE",
AK597="Warehouse HUAWEI","SPARE-ISSUE",
AK597="SPARE-HS","SPARE-ISSUE",
AK597="Power Telco","ACTIVE", AK597="no impacts","no impacts"
),"")</f>
        <v>No root cause</v>
      </c>
      <c r="AM597" s="108" t="s">
        <v>5537</v>
      </c>
      <c r="AN597" s="117" t="s">
        <v>2452</v>
      </c>
      <c r="AP597" s="23" t="s">
        <v>5537</v>
      </c>
      <c r="AQ597" s="23" t="s">
        <v>5537</v>
      </c>
      <c r="AR597" s="7"/>
      <c r="AS597" s="6"/>
      <c r="AT597" s="7"/>
      <c r="AU597" s="3" t="s">
        <v>5537</v>
      </c>
      <c r="AV597" s="24" t="s">
        <v>5537</v>
      </c>
      <c r="AW597" s="24" t="s">
        <v>5537</v>
      </c>
      <c r="AX597" s="24" t="s">
        <v>5537</v>
      </c>
      <c r="AY597" s="24" t="s">
        <v>5537</v>
      </c>
      <c r="AZ597" s="24" t="s">
        <v>5537</v>
      </c>
      <c r="BA597" s="24" t="s">
        <v>5537</v>
      </c>
      <c r="BB597" s="24" t="s">
        <v>5537</v>
      </c>
      <c r="BC597" s="24" t="s">
        <v>5537</v>
      </c>
      <c r="BD597" s="24" t="s">
        <v>5537</v>
      </c>
      <c r="BE597" s="24" t="s">
        <v>5537</v>
      </c>
      <c r="BF597" s="24" t="s">
        <v>5537</v>
      </c>
      <c r="BG597" s="24" t="s">
        <v>5537</v>
      </c>
      <c r="BH597" s="24" t="s">
        <v>5537</v>
      </c>
      <c r="BI597" s="9" t="s">
        <v>5537</v>
      </c>
      <c r="BJ597" s="14"/>
      <c r="BK597" s="14" t="s">
        <v>5537</v>
      </c>
      <c r="BL597" s="14" t="str">
        <f>_xlfn.XLOOKUP(B597,'[4]cell downs 18042026 17h'!$B:$B,'[4]cell downs 18042026 17h'!$B:$B,"")</f>
        <v/>
      </c>
      <c r="BM597" s="14" t="str">
        <f>_xlfn.XLOOKUP(B597,'[5]Cells Huawei 19042026 15h'!$B:$B,'[5]Cells Huawei 19042026 15h'!$B:$B,"")</f>
        <v/>
      </c>
      <c r="BN597" s="9" t="str">
        <f>_xlfn.XLOOKUP(B597,'[6]cells down 19042026 9H40'!$B:$B,'[6]cells down 19042026 9H40'!$B:$B,"")</f>
        <v/>
      </c>
      <c r="BO597" s="9" t="s">
        <v>2452</v>
      </c>
      <c r="BP597" s="9" t="s">
        <v>5537</v>
      </c>
    </row>
    <row r="598" spans="1:68" s="9" customFormat="1" x14ac:dyDescent="0.35">
      <c r="A598" s="1" t="s">
        <v>1396</v>
      </c>
      <c r="B598" s="1" t="s">
        <v>1397</v>
      </c>
      <c r="C598" s="3" t="str">
        <f>_xlfn.XLOOKUP(B598,'[1]daily break down'!$D:$D,'[1]daily break down'!$E:$E,"")</f>
        <v>EXTREME-NORD</v>
      </c>
      <c r="D598" s="1" t="s">
        <v>11</v>
      </c>
      <c r="E598" s="1" t="s">
        <v>12</v>
      </c>
      <c r="F598" s="3" t="s">
        <v>23</v>
      </c>
      <c r="G598" s="1" t="s">
        <v>1398</v>
      </c>
      <c r="H598" s="40" t="str">
        <f>_xlfn.XLOOKUP(B598,[2]CALCULATION!$B:$B,[2]CALCULATION!$H:$H,"")</f>
        <v>NOKIA</v>
      </c>
      <c r="I598" s="34">
        <v>0</v>
      </c>
      <c r="J598" s="34">
        <v>0.71386609729377348</v>
      </c>
      <c r="K598" s="34">
        <v>0.49014883816436305</v>
      </c>
      <c r="L598" s="34">
        <v>0</v>
      </c>
      <c r="M598" s="34">
        <v>7.8811494932899656E-2</v>
      </c>
      <c r="N598" s="34">
        <v>0</v>
      </c>
      <c r="O598" s="34">
        <v>0.49078817628828031</v>
      </c>
      <c r="P598" s="34">
        <v>0</v>
      </c>
      <c r="Q598" s="34">
        <v>0</v>
      </c>
      <c r="R598" s="34">
        <v>0</v>
      </c>
      <c r="S598" s="109">
        <v>0</v>
      </c>
      <c r="T598" s="109">
        <f>_xlfn.XLOOKUP(B598,'[3]Nur des jours'!$B:$B,'[3]Nur des jours'!$U:$U,"")</f>
        <v>1.313629842054145</v>
      </c>
      <c r="U598" s="109">
        <v>2.0511527074673565E-3</v>
      </c>
      <c r="V598" s="109">
        <v>3.2996804424475757E-3</v>
      </c>
      <c r="W598" s="109">
        <v>1.3136298420541452</v>
      </c>
      <c r="X598" s="109">
        <v>0</v>
      </c>
      <c r="Y598" s="109">
        <v>0</v>
      </c>
      <c r="Z598" s="109">
        <v>0</v>
      </c>
      <c r="AA598" s="109">
        <v>1.6052499449744457E-3</v>
      </c>
      <c r="AB598" s="109">
        <v>0.24629174950840185</v>
      </c>
      <c r="AC598" s="109">
        <v>0</v>
      </c>
      <c r="AD598" s="109">
        <v>1.0359609127166363E-2</v>
      </c>
      <c r="AE598" s="109">
        <v>3.4778402718922321E-3</v>
      </c>
      <c r="AF598" s="109">
        <v>3.4778402718922321E-3</v>
      </c>
      <c r="AG598" s="57" t="str">
        <f>_xlfn.XLOOKUP(B598,[3]CALCULATION!$B:$B,[3]CALCULATION!$M:$M,"")</f>
        <v>Operationnel</v>
      </c>
      <c r="AH598" s="57"/>
      <c r="AI598" s="56" t="str" cm="1">
        <f t="array" ref="AI598">IFERROR(_xlfn.IFS(
AK598="MPR ISSUE","PDH",
AK598="BSS Hardware Issue","BSS",
AK598="Sites strategiques, MLL, Pylone, etc.","ENVTECH",
AK598="AKTIVCO DEFAUT GE &amp; POWER Cabinet","AKTIVCO",
AK598="AKTIVCO Coupure ENEO &amp; Baisse de tension","AKTIVCO GRID ONLY",
AK598="Coupure ENEO &amp; Baisse de tension","IHS GRID ONLY",
AK598="Defaut GE &amp; POWER Cabinet","IHS",
AK598="Sharing","Partners",
AK598="Sites strategiques &amp; DataCenter","SST &amp; DC",
AK598="Exclu","Exclu",
AK598="SAT","SAT",
AK598="SPARE-ISSUE","SPARE-ISSUE",
AK598="Fiber CAmtel","TRANS_FO_CAMTEL",
AK598="Fiber AOF","Fiber AOF",
AK598="Projet OCM (HUAWEI)","TRAVAUX-HUAWEI",
AK598="Projet OCM (NOKIA)","TRAVAUX-NOKIA",
AK598="ACCESS-ISSUE","ACCESS-ISSUE",
AK598="Projet OCM (ZTE, NOKIA, autres projets)","TRAVAUX OCM",
AK598="No root CAuse","No root cause",
AK598="ODU HS","PDH",
AK598="IP &amp; VLAN","PDH",
AK598="Warehouse HUAWEI","SPARE-ISSUE",
AK598="SPARE-HS","SPARE-ISSUE",
AK598="Power Telco","BSS",AK598="no impacts","no impacts"
),"")</f>
        <v>No root cause</v>
      </c>
      <c r="AJ598" s="56" t="str" cm="1">
        <f t="array" ref="AJ598">IFERROR(_xlfn.IFS(
AK598="MPR ISSUE","TX ISSUE",
AK598="BSS Hardware Issue","RAN ISSUE",
AK598="Sites strategiques, MLL, Pylone, etc.","ENVTECH",
AK598="AKTIVCO DEFAUT GE &amp; POWER Cabinet","POWER ISSUE",
AK598="AKTIVCO Coupure ENEO &amp; Baisse de tension","POWER ISSUE",
AK598="Coupure ENEO &amp; Baisse de tension","POWER ISSUE",
AK598="Defaut GE &amp; POWER Cabinet","POWER ISSUE",
AK598="Sharing","POWER ISSUE",
AK598="Sites strategiques &amp; DataCenter","POWER ISSUE",
AK598="Exclu","Exclu",
AK598="SAT","TX ISSUE",
AK598="SPARE-ISSUE","SPARE-ISSUE",
AK598="Fiber CAmtel","TX ISSUE",
AK598="Fiber AOF","TX ISSUE",
AK598="Projet OCM (HUAWEI)","TRAVAUX-HUAWEI",
AK598="Projet OCM (NOKIA)","TRAVAUX -NOKIA",
AK598="ACCESS-ISSUE","ACCESS-ISSUE",
AK598="Projet OCM (ZTE, NOKIA, autres projets)","TRAVAUX OCM",
AK598="No root CAuse","No root cause",
AK598="ODU HS","TX ISSUE",
AK598="IP &amp; VLAN","TX ISSUE",
AK598="Warehouse HUAWEI","SPARE-ISSUE",
AK598="SPARE-HS","SPARE-ISSUE",
AK598="Power Telco","RAN ISSUE",AK598="no impacts","no impacts"
),"")</f>
        <v>No root cause</v>
      </c>
      <c r="AK598" s="81" t="s">
        <v>5620</v>
      </c>
      <c r="AL598" s="56" t="str" cm="1">
        <f t="array" ref="AL598">IFERROR(_xlfn.IFS(
AK598="MPR ISSUE","ACTIVE",
AK598="BSS Hardware Issue","ACTIVE",
AK598="Sites strategiques, MLL, Pylone, etc.","PASSIVE",
AK598="AKTIVCO DEFAUT GE &amp; POWER Cabinet","PASSIVE",
AK598="AKTIVCO Coupure ENEO &amp; Baisse de tension","PASSIVE",
AK598="Coupure ENEO &amp; Baisse de tension","PASSIVE",
AK598="Defaut GE &amp; POWER Cabinet","PASSIVE",
AK598="Sharing","PASSIVE",
AK598="Sites strategiques &amp; DataCenter","PASSIVE",
AK598="Exclu","Exclu",
AK598="SAT","ACTIVE",
AK598="SPARE-ISSUE","SPARE-ISSUE",
AK598="Fiber CAmtel","ACTIVE",
AK598="Fiber AOF","ACTIVE",
AK598="Projet OCM (HUAWEI)","PLANNED WORKS",
AK598="Projet OCM (NOKIA)","PLANNED WORKS",
AK598="ACCESS-ISSUE","ACCESS-ISSUE",
AK598="Projet OCM (ZTE, NOKIA, autres projets)","PLANNED WORKS",
AK598="No root CAuse","No root cause",
AK598="ODU HS","ACTIVE",
AK598="IP &amp; VLAN","ACTIVE",
AK598="Warehouse HUAWEI","SPARE-ISSUE",
AK598="SPARE-HS","SPARE-ISSUE",
AK598="Power Telco","ACTIVE", AK598="no impacts","no impacts"
),"")</f>
        <v>No root cause</v>
      </c>
      <c r="AM598" s="108" t="s">
        <v>5537</v>
      </c>
      <c r="AN598" s="117" t="s">
        <v>1397</v>
      </c>
      <c r="AP598" s="23" t="s">
        <v>5537</v>
      </c>
      <c r="AQ598" s="23" t="s">
        <v>5537</v>
      </c>
      <c r="AR598" s="7"/>
      <c r="AS598" s="6"/>
      <c r="AT598" s="7"/>
      <c r="AU598" s="3" t="s">
        <v>5537</v>
      </c>
      <c r="AV598" s="24" t="s">
        <v>5537</v>
      </c>
      <c r="AW598" s="24" t="s">
        <v>5537</v>
      </c>
      <c r="AX598" s="24" t="s">
        <v>5537</v>
      </c>
      <c r="AY598" s="24" t="s">
        <v>5537</v>
      </c>
      <c r="AZ598" s="24" t="s">
        <v>5537</v>
      </c>
      <c r="BA598" s="24" t="s">
        <v>5537</v>
      </c>
      <c r="BB598" s="24" t="s">
        <v>5537</v>
      </c>
      <c r="BC598" s="24" t="s">
        <v>5537</v>
      </c>
      <c r="BD598" s="24" t="s">
        <v>5537</v>
      </c>
      <c r="BE598" s="24" t="s">
        <v>5537</v>
      </c>
      <c r="BF598" s="24" t="s">
        <v>5537</v>
      </c>
      <c r="BG598" s="24" t="s">
        <v>5537</v>
      </c>
      <c r="BH598" s="24" t="s">
        <v>5537</v>
      </c>
      <c r="BI598" s="9" t="s">
        <v>5537</v>
      </c>
      <c r="BJ598" s="14"/>
      <c r="BK598" s="14" t="s">
        <v>5537</v>
      </c>
      <c r="BL598" s="14" t="str">
        <f>_xlfn.XLOOKUP(B598,'[4]cell downs 18042026 17h'!$B:$B,'[4]cell downs 18042026 17h'!$B:$B,"")</f>
        <v/>
      </c>
      <c r="BM598" s="14" t="str">
        <f>_xlfn.XLOOKUP(B598,'[5]Cells Huawei 19042026 15h'!$B:$B,'[5]Cells Huawei 19042026 15h'!$B:$B,"")</f>
        <v/>
      </c>
      <c r="BN598" s="9" t="str">
        <f>_xlfn.XLOOKUP(B598,'[6]cells down 19042026 9H40'!$B:$B,'[6]cells down 19042026 9H40'!$B:$B,"")</f>
        <v/>
      </c>
      <c r="BO598" s="9" t="s">
        <v>1397</v>
      </c>
      <c r="BP598" s="9" t="s">
        <v>5537</v>
      </c>
    </row>
    <row r="599" spans="1:68" s="9" customFormat="1" x14ac:dyDescent="0.35">
      <c r="A599" s="1" t="s">
        <v>2939</v>
      </c>
      <c r="B599" s="8" t="s">
        <v>2940</v>
      </c>
      <c r="C599" s="3" t="str">
        <f>_xlfn.XLOOKUP(B599,'[1]daily break down'!$D:$D,'[1]daily break down'!$E:$E,"")</f>
        <v>Ngaoundere</v>
      </c>
      <c r="D599" s="1" t="s">
        <v>11</v>
      </c>
      <c r="E599" s="1" t="s">
        <v>12</v>
      </c>
      <c r="F599" s="3" t="s">
        <v>90</v>
      </c>
      <c r="G599" s="1" t="s">
        <v>91</v>
      </c>
      <c r="H599" s="39" t="str">
        <f>_xlfn.XLOOKUP(B599,[2]CALCULATION!$B:$B,[2]CALCULATION!$H:$H,"")</f>
        <v>Huawei</v>
      </c>
      <c r="I599" s="34">
        <v>0</v>
      </c>
      <c r="J599" s="34">
        <v>4.2269135612228309E-3</v>
      </c>
      <c r="K599" s="34">
        <v>0</v>
      </c>
      <c r="L599" s="34">
        <v>0</v>
      </c>
      <c r="M599" s="34">
        <v>0</v>
      </c>
      <c r="N599" s="34">
        <v>0</v>
      </c>
      <c r="O599" s="34">
        <v>0</v>
      </c>
      <c r="P599" s="34">
        <v>0</v>
      </c>
      <c r="Q599" s="34">
        <v>5.2845337054444073E-2</v>
      </c>
      <c r="R599" s="34">
        <v>0</v>
      </c>
      <c r="S599" s="109">
        <v>0</v>
      </c>
      <c r="T599" s="109">
        <f>_xlfn.XLOOKUP(B599,'[3]Nur des jours'!$B:$B,'[3]Nur des jours'!$U:$U,"")</f>
        <v>0</v>
      </c>
      <c r="U599" s="109">
        <v>0</v>
      </c>
      <c r="V599" s="109">
        <v>0</v>
      </c>
      <c r="W599" s="109">
        <v>0</v>
      </c>
      <c r="X599" s="109">
        <v>0.84070992172540815</v>
      </c>
      <c r="Y599" s="109">
        <v>0.66540893694372394</v>
      </c>
      <c r="Z599" s="109">
        <v>1.3376308738046931E-3</v>
      </c>
      <c r="AA599" s="109">
        <v>0.82763680931875716</v>
      </c>
      <c r="AB599" s="109">
        <v>0.85381870428869433</v>
      </c>
      <c r="AC599" s="109">
        <v>0</v>
      </c>
      <c r="AD599" s="109">
        <v>1.0359609127166273E-2</v>
      </c>
      <c r="AE599" s="109">
        <v>3.4778402718922017E-3</v>
      </c>
      <c r="AF599" s="109">
        <v>3.4778402718922017E-3</v>
      </c>
      <c r="AG599" s="57" t="str">
        <f>_xlfn.XLOOKUP(B599,[3]CALCULATION!$B:$B,[3]CALCULATION!$M:$M,"")</f>
        <v>Operationnel</v>
      </c>
      <c r="AH599" s="57"/>
      <c r="AI599" s="56" t="str" cm="1">
        <f t="array" ref="AI599">IFERROR(_xlfn.IFS(
AK599="MPR ISSUE","PDH",
AK599="BSS Hardware Issue","BSS",
AK599="Sites strategiques, MLL, Pylone, etc.","ENVTECH",
AK599="AKTIVCO DEFAUT GE &amp; POWER Cabinet","AKTIVCO",
AK599="AKTIVCO Coupure ENEO &amp; Baisse de tension","AKTIVCO GRID ONLY",
AK599="Coupure ENEO &amp; Baisse de tension","IHS GRID ONLY",
AK599="Defaut GE &amp; POWER Cabinet","IHS",
AK599="Sharing","Partners",
AK599="Sites strategiques &amp; DataCenter","SST &amp; DC",
AK599="Exclu","Exclu",
AK599="SAT","SAT",
AK599="SPARE-ISSUE","SPARE-ISSUE",
AK599="Fiber CAmtel","TRANS_FO_CAMTEL",
AK599="Fiber AOF","Fiber AOF",
AK599="Projet OCM (HUAWEI)","TRAVAUX-HUAWEI",
AK599="Projet OCM (NOKIA)","TRAVAUX-NOKIA",
AK599="ACCESS-ISSUE","ACCESS-ISSUE",
AK599="Projet OCM (ZTE, NOKIA, autres projets)","TRAVAUX OCM",
AK599="No root CAuse","No root cause",
AK599="ODU HS","PDH",
AK599="IP &amp; VLAN","PDH",
AK599="Warehouse HUAWEI","SPARE-ISSUE",
AK599="SPARE-HS","SPARE-ISSUE",
AK599="Power Telco","BSS",AK599="no impacts","no impacts"
),"")</f>
        <v>No root cause</v>
      </c>
      <c r="AJ599" s="56" t="str" cm="1">
        <f t="array" ref="AJ599">IFERROR(_xlfn.IFS(
AK599="MPR ISSUE","TX ISSUE",
AK599="BSS Hardware Issue","RAN ISSUE",
AK599="Sites strategiques, MLL, Pylone, etc.","ENVTECH",
AK599="AKTIVCO DEFAUT GE &amp; POWER Cabinet","POWER ISSUE",
AK599="AKTIVCO Coupure ENEO &amp; Baisse de tension","POWER ISSUE",
AK599="Coupure ENEO &amp; Baisse de tension","POWER ISSUE",
AK599="Defaut GE &amp; POWER Cabinet","POWER ISSUE",
AK599="Sharing","POWER ISSUE",
AK599="Sites strategiques &amp; DataCenter","POWER ISSUE",
AK599="Exclu","Exclu",
AK599="SAT","TX ISSUE",
AK599="SPARE-ISSUE","SPARE-ISSUE",
AK599="Fiber CAmtel","TX ISSUE",
AK599="Fiber AOF","TX ISSUE",
AK599="Projet OCM (HUAWEI)","TRAVAUX-HUAWEI",
AK599="Projet OCM (NOKIA)","TRAVAUX -NOKIA",
AK599="ACCESS-ISSUE","ACCESS-ISSUE",
AK599="Projet OCM (ZTE, NOKIA, autres projets)","TRAVAUX OCM",
AK599="No root CAuse","No root cause",
AK599="ODU HS","TX ISSUE",
AK599="IP &amp; VLAN","TX ISSUE",
AK599="Warehouse HUAWEI","SPARE-ISSUE",
AK599="SPARE-HS","SPARE-ISSUE",
AK599="Power Telco","RAN ISSUE",AK599="no impacts","no impacts"
),"")</f>
        <v>No root cause</v>
      </c>
      <c r="AK599" s="81" t="s">
        <v>5620</v>
      </c>
      <c r="AL599" s="56" t="str" cm="1">
        <f t="array" ref="AL599">IFERROR(_xlfn.IFS(
AK599="MPR ISSUE","ACTIVE",
AK599="BSS Hardware Issue","ACTIVE",
AK599="Sites strategiques, MLL, Pylone, etc.","PASSIVE",
AK599="AKTIVCO DEFAUT GE &amp; POWER Cabinet","PASSIVE",
AK599="AKTIVCO Coupure ENEO &amp; Baisse de tension","PASSIVE",
AK599="Coupure ENEO &amp; Baisse de tension","PASSIVE",
AK599="Defaut GE &amp; POWER Cabinet","PASSIVE",
AK599="Sharing","PASSIVE",
AK599="Sites strategiques &amp; DataCenter","PASSIVE",
AK599="Exclu","Exclu",
AK599="SAT","ACTIVE",
AK599="SPARE-ISSUE","SPARE-ISSUE",
AK599="Fiber CAmtel","ACTIVE",
AK599="Fiber AOF","ACTIVE",
AK599="Projet OCM (HUAWEI)","PLANNED WORKS",
AK599="Projet OCM (NOKIA)","PLANNED WORKS",
AK599="ACCESS-ISSUE","ACCESS-ISSUE",
AK599="Projet OCM (ZTE, NOKIA, autres projets)","PLANNED WORKS",
AK599="No root CAuse","No root cause",
AK599="ODU HS","ACTIVE",
AK599="IP &amp; VLAN","ACTIVE",
AK599="Warehouse HUAWEI","SPARE-ISSUE",
AK599="SPARE-HS","SPARE-ISSUE",
AK599="Power Telco","ACTIVE", AK599="no impacts","no impacts"
),"")</f>
        <v>No root cause</v>
      </c>
      <c r="AM599" s="108" t="s">
        <v>5537</v>
      </c>
      <c r="AN599" s="117" t="s">
        <v>2940</v>
      </c>
      <c r="AP599" s="23" t="s">
        <v>5537</v>
      </c>
      <c r="AQ599" s="23" t="s">
        <v>5537</v>
      </c>
      <c r="AR599" s="7"/>
      <c r="AS599" s="6"/>
      <c r="AT599" s="7"/>
      <c r="AU599" s="3" t="s">
        <v>5537</v>
      </c>
      <c r="AV599" s="24" t="s">
        <v>5537</v>
      </c>
      <c r="AW599" s="24" t="s">
        <v>5537</v>
      </c>
      <c r="AX599" s="24" t="s">
        <v>5537</v>
      </c>
      <c r="AY599" s="24" t="s">
        <v>5537</v>
      </c>
      <c r="AZ599" s="24" t="s">
        <v>5537</v>
      </c>
      <c r="BA599" s="24" t="s">
        <v>5537</v>
      </c>
      <c r="BB599" s="24" t="s">
        <v>5537</v>
      </c>
      <c r="BC599" s="24" t="s">
        <v>5537</v>
      </c>
      <c r="BD599" s="24" t="s">
        <v>5537</v>
      </c>
      <c r="BE599" s="24" t="s">
        <v>5537</v>
      </c>
      <c r="BF599" s="24" t="s">
        <v>5537</v>
      </c>
      <c r="BG599" s="24" t="s">
        <v>5537</v>
      </c>
      <c r="BH599" s="24" t="s">
        <v>5537</v>
      </c>
      <c r="BI599" s="9" t="s">
        <v>5537</v>
      </c>
      <c r="BJ599" s="14"/>
      <c r="BK599" s="14" t="s">
        <v>5537</v>
      </c>
      <c r="BL599" s="14" t="str">
        <f>_xlfn.XLOOKUP(B599,'[4]cell downs 18042026 17h'!$B:$B,'[4]cell downs 18042026 17h'!$B:$B,"")</f>
        <v/>
      </c>
      <c r="BM599" s="14" t="str">
        <f>_xlfn.XLOOKUP(B599,'[5]Cells Huawei 19042026 15h'!$B:$B,'[5]Cells Huawei 19042026 15h'!$B:$B,"")</f>
        <v/>
      </c>
      <c r="BN599" s="9" t="str">
        <f>_xlfn.XLOOKUP(B599,'[6]cells down 19042026 9H40'!$B:$B,'[6]cells down 19042026 9H40'!$B:$B,"")</f>
        <v/>
      </c>
      <c r="BO599" s="9" t="s">
        <v>2940</v>
      </c>
      <c r="BP599" s="9" t="s">
        <v>154</v>
      </c>
    </row>
    <row r="600" spans="1:68" s="9" customFormat="1" x14ac:dyDescent="0.35">
      <c r="A600" s="1" t="s">
        <v>1502</v>
      </c>
      <c r="B600" s="1" t="s">
        <v>1503</v>
      </c>
      <c r="C600" s="3" t="str">
        <f>_xlfn.XLOOKUP(B600,'[1]daily break down'!$D:$D,'[1]daily break down'!$E:$E,"")</f>
        <v>EXTREME-NORD</v>
      </c>
      <c r="D600" s="1" t="s">
        <v>11</v>
      </c>
      <c r="E600" s="1" t="s">
        <v>96</v>
      </c>
      <c r="F600" s="3" t="s">
        <v>55</v>
      </c>
      <c r="G600" s="1" t="s">
        <v>1504</v>
      </c>
      <c r="H600" s="40" t="str">
        <f>_xlfn.XLOOKUP(B600,[2]CALCULATION!$B:$B,[2]CALCULATION!$H:$H,"")</f>
        <v>NOKIA</v>
      </c>
      <c r="I600" s="34">
        <v>6.7531955450733885E-2</v>
      </c>
      <c r="J600" s="34">
        <v>0.31171101427214959</v>
      </c>
      <c r="K600" s="34">
        <v>1.1592800906306299E-3</v>
      </c>
      <c r="L600" s="34">
        <v>0</v>
      </c>
      <c r="M600" s="34">
        <v>3.8967604161864373E-3</v>
      </c>
      <c r="N600" s="34">
        <v>5.1003987335793838E-2</v>
      </c>
      <c r="O600" s="34">
        <v>2.1613538137216649E-2</v>
      </c>
      <c r="P600" s="34">
        <v>0.10639938298046415</v>
      </c>
      <c r="Q600" s="34">
        <v>9.8092930745670003E-4</v>
      </c>
      <c r="R600" s="34">
        <v>0</v>
      </c>
      <c r="S600" s="109">
        <v>1.1592800906306299E-3</v>
      </c>
      <c r="T600" s="109">
        <f>_xlfn.XLOOKUP(B600,'[3]Nur des jours'!$B:$B,'[3]Nur des jours'!$U:$U,"")</f>
        <v>10.023866841934298</v>
      </c>
      <c r="U600" s="109">
        <v>0</v>
      </c>
      <c r="V600" s="109">
        <v>9.5385926295163223E-2</v>
      </c>
      <c r="W600" s="109">
        <v>10.023866841934298</v>
      </c>
      <c r="X600" s="109">
        <v>11.805587312709013</v>
      </c>
      <c r="Y600" s="109">
        <v>2.2295138124645555E-3</v>
      </c>
      <c r="Z600" s="109">
        <v>1.2217735692305798E-2</v>
      </c>
      <c r="AA600" s="109">
        <v>3.1213193374503775E-3</v>
      </c>
      <c r="AB600" s="109">
        <v>0.26193485241996817</v>
      </c>
      <c r="AC600" s="109">
        <v>0</v>
      </c>
      <c r="AD600" s="109">
        <v>1.009397812390599E-2</v>
      </c>
      <c r="AE600" s="109">
        <v>3.3886648803053529E-3</v>
      </c>
      <c r="AF600" s="109">
        <v>3.3886648803053529E-3</v>
      </c>
      <c r="AG600" s="57" t="str">
        <f>_xlfn.XLOOKUP(B600,[3]CALCULATION!$B:$B,[3]CALCULATION!$M:$M,"")</f>
        <v>Insecurity</v>
      </c>
      <c r="AH600" s="57"/>
      <c r="AI600" s="56" t="str" cm="1">
        <f t="array" ref="AI600">IFERROR(_xlfn.IFS(
AK600="MPR ISSUE","PDH",
AK600="BSS Hardware Issue","BSS",
AK600="Sites strategiques, MLL, Pylone, etc.","ENVTECH",
AK600="AKTIVCO DEFAUT GE &amp; POWER Cabinet","AKTIVCO",
AK600="AKTIVCO Coupure ENEO &amp; Baisse de tension","AKTIVCO GRID ONLY",
AK600="Coupure ENEO &amp; Baisse de tension","IHS GRID ONLY",
AK600="Defaut GE &amp; POWER Cabinet","IHS",
AK600="Sharing","Partners",
AK600="Sites strategiques &amp; DataCenter","SST &amp; DC",
AK600="Exclu","Exclu",
AK600="SAT","SAT",
AK600="SPARE-ISSUE","SPARE-ISSUE",
AK600="Fiber CAmtel","TRANS_FO_CAMTEL",
AK600="Fiber AOF","Fiber AOF",
AK600="Projet OCM (HUAWEI)","TRAVAUX-HUAWEI",
AK600="Projet OCM (NOKIA)","TRAVAUX-NOKIA",
AK600="ACCESS-ISSUE","ACCESS-ISSUE",
AK600="Projet OCM (ZTE, NOKIA, autres projets)","TRAVAUX OCM",
AK600="No root CAuse","No root cause",
AK600="ODU HS","PDH",
AK600="IP &amp; VLAN","PDH",
AK600="Warehouse HUAWEI","SPARE-ISSUE",
AK600="SPARE-HS","SPARE-ISSUE",
AK600="Power Telco","BSS",AK600="no impacts","no impacts"
),"")</f>
        <v>No root cause</v>
      </c>
      <c r="AJ600" s="56" t="str" cm="1">
        <f t="array" ref="AJ600">IFERROR(_xlfn.IFS(
AK600="MPR ISSUE","TX ISSUE",
AK600="BSS Hardware Issue","RAN ISSUE",
AK600="Sites strategiques, MLL, Pylone, etc.","ENVTECH",
AK600="AKTIVCO DEFAUT GE &amp; POWER Cabinet","POWER ISSUE",
AK600="AKTIVCO Coupure ENEO &amp; Baisse de tension","POWER ISSUE",
AK600="Coupure ENEO &amp; Baisse de tension","POWER ISSUE",
AK600="Defaut GE &amp; POWER Cabinet","POWER ISSUE",
AK600="Sharing","POWER ISSUE",
AK600="Sites strategiques &amp; DataCenter","POWER ISSUE",
AK600="Exclu","Exclu",
AK600="SAT","TX ISSUE",
AK600="SPARE-ISSUE","SPARE-ISSUE",
AK600="Fiber CAmtel","TX ISSUE",
AK600="Fiber AOF","TX ISSUE",
AK600="Projet OCM (HUAWEI)","TRAVAUX-HUAWEI",
AK600="Projet OCM (NOKIA)","TRAVAUX -NOKIA",
AK600="ACCESS-ISSUE","ACCESS-ISSUE",
AK600="Projet OCM (ZTE, NOKIA, autres projets)","TRAVAUX OCM",
AK600="No root CAuse","No root cause",
AK600="ODU HS","TX ISSUE",
AK600="IP &amp; VLAN","TX ISSUE",
AK600="Warehouse HUAWEI","SPARE-ISSUE",
AK600="SPARE-HS","SPARE-ISSUE",
AK600="Power Telco","RAN ISSUE",AK600="no impacts","no impacts"
),"")</f>
        <v>No root cause</v>
      </c>
      <c r="AK600" s="81" t="s">
        <v>5620</v>
      </c>
      <c r="AL600" s="56" t="str" cm="1">
        <f t="array" ref="AL600">IFERROR(_xlfn.IFS(
AK600="MPR ISSUE","ACTIVE",
AK600="BSS Hardware Issue","ACTIVE",
AK600="Sites strategiques, MLL, Pylone, etc.","PASSIVE",
AK600="AKTIVCO DEFAUT GE &amp; POWER Cabinet","PASSIVE",
AK600="AKTIVCO Coupure ENEO &amp; Baisse de tension","PASSIVE",
AK600="Coupure ENEO &amp; Baisse de tension","PASSIVE",
AK600="Defaut GE &amp; POWER Cabinet","PASSIVE",
AK600="Sharing","PASSIVE",
AK600="Sites strategiques &amp; DataCenter","PASSIVE",
AK600="Exclu","Exclu",
AK600="SAT","ACTIVE",
AK600="SPARE-ISSUE","SPARE-ISSUE",
AK600="Fiber CAmtel","ACTIVE",
AK600="Fiber AOF","ACTIVE",
AK600="Projet OCM (HUAWEI)","PLANNED WORKS",
AK600="Projet OCM (NOKIA)","PLANNED WORKS",
AK600="ACCESS-ISSUE","ACCESS-ISSUE",
AK600="Projet OCM (ZTE, NOKIA, autres projets)","PLANNED WORKS",
AK600="No root CAuse","No root cause",
AK600="ODU HS","ACTIVE",
AK600="IP &amp; VLAN","ACTIVE",
AK600="Warehouse HUAWEI","SPARE-ISSUE",
AK600="SPARE-HS","SPARE-ISSUE",
AK600="Power Telco","ACTIVE", AK600="no impacts","no impacts"
),"")</f>
        <v>No root cause</v>
      </c>
      <c r="AM600" s="108" t="s">
        <v>5537</v>
      </c>
      <c r="AN600" s="117" t="s">
        <v>1503</v>
      </c>
      <c r="AP600" s="23" t="s">
        <v>5537</v>
      </c>
      <c r="AQ600" s="23" t="s">
        <v>5537</v>
      </c>
      <c r="AR600" s="7"/>
      <c r="AS600" s="6"/>
      <c r="AT600" s="7"/>
      <c r="AU600" s="3" t="s">
        <v>5537</v>
      </c>
      <c r="AV600" s="24" t="s">
        <v>5537</v>
      </c>
      <c r="AW600" s="24" t="s">
        <v>5537</v>
      </c>
      <c r="AX600" s="24" t="s">
        <v>5537</v>
      </c>
      <c r="AY600" s="24" t="s">
        <v>5537</v>
      </c>
      <c r="AZ600" s="24" t="s">
        <v>5537</v>
      </c>
      <c r="BA600" s="24" t="s">
        <v>5537</v>
      </c>
      <c r="BB600" s="24" t="s">
        <v>5537</v>
      </c>
      <c r="BC600" s="24" t="s">
        <v>5537</v>
      </c>
      <c r="BD600" s="24" t="s">
        <v>5537</v>
      </c>
      <c r="BE600" s="24" t="s">
        <v>5537</v>
      </c>
      <c r="BF600" s="24" t="s">
        <v>5537</v>
      </c>
      <c r="BG600" s="24" t="s">
        <v>5537</v>
      </c>
      <c r="BH600" s="24" t="s">
        <v>5537</v>
      </c>
      <c r="BI600" s="9" t="s">
        <v>5537</v>
      </c>
      <c r="BJ600" s="14"/>
      <c r="BK600" s="14" t="s">
        <v>5537</v>
      </c>
      <c r="BL600" s="14" t="str">
        <f>_xlfn.XLOOKUP(B600,'[4]cell downs 18042026 17h'!$B:$B,'[4]cell downs 18042026 17h'!$B:$B,"")</f>
        <v/>
      </c>
      <c r="BM600" s="14" t="str">
        <f>_xlfn.XLOOKUP(B600,'[5]Cells Huawei 19042026 15h'!$B:$B,'[5]Cells Huawei 19042026 15h'!$B:$B,"")</f>
        <v/>
      </c>
      <c r="BN600" s="9" t="str">
        <f>_xlfn.XLOOKUP(B600,'[6]cells down 19042026 9H40'!$B:$B,'[6]cells down 19042026 9H40'!$B:$B,"")</f>
        <v/>
      </c>
      <c r="BO600" s="9" t="s">
        <v>1503</v>
      </c>
      <c r="BP600" s="9" t="s">
        <v>5537</v>
      </c>
    </row>
    <row r="601" spans="1:68" s="9" customFormat="1" x14ac:dyDescent="0.35">
      <c r="A601" s="1" t="s">
        <v>53</v>
      </c>
      <c r="B601" s="8" t="s">
        <v>54</v>
      </c>
      <c r="C601" s="3" t="str">
        <f>_xlfn.XLOOKUP(B601,'[1]daily break down'!$D:$D,'[1]daily break down'!$E:$E,"")</f>
        <v>EXTREME-NORD</v>
      </c>
      <c r="D601" s="1"/>
      <c r="E601" s="1"/>
      <c r="F601" s="3" t="s">
        <v>55</v>
      </c>
      <c r="G601" s="1" t="s">
        <v>56</v>
      </c>
      <c r="H601" s="40" t="str">
        <f>_xlfn.XLOOKUP(B601,[2]CALCULATION!$B:$B,[2]CALCULATION!$H:$H,"")</f>
        <v>NOKIA</v>
      </c>
      <c r="I601" s="34">
        <v>0</v>
      </c>
      <c r="J601" s="34">
        <v>0.81668465357338604</v>
      </c>
      <c r="K601" s="34">
        <v>0.16739040939603173</v>
      </c>
      <c r="L601" s="34">
        <v>0</v>
      </c>
      <c r="M601" s="34">
        <v>0</v>
      </c>
      <c r="N601" s="34">
        <v>5.083291492419221E-3</v>
      </c>
      <c r="O601" s="34">
        <v>0.14911644101847027</v>
      </c>
      <c r="P601" s="34">
        <v>1.0654501347913408</v>
      </c>
      <c r="Q601" s="34">
        <v>0.45632201199742134</v>
      </c>
      <c r="R601" s="34">
        <v>0</v>
      </c>
      <c r="S601" s="109">
        <v>0</v>
      </c>
      <c r="T601" s="109">
        <f>_xlfn.XLOOKUP(B601,'[3]Nur des jours'!$B:$B,'[3]Nur des jours'!$U:$U,"")</f>
        <v>0</v>
      </c>
      <c r="U601" s="109">
        <v>1.7224099388344294</v>
      </c>
      <c r="V601" s="109">
        <v>1.5486508137047401</v>
      </c>
      <c r="W601" s="109">
        <v>0</v>
      </c>
      <c r="X601" s="109">
        <v>0.59560796877794564</v>
      </c>
      <c r="Y601" s="109">
        <v>0.51101347251812157</v>
      </c>
      <c r="Z601" s="109">
        <v>0</v>
      </c>
      <c r="AA601" s="109">
        <v>0</v>
      </c>
      <c r="AB601" s="109">
        <v>0</v>
      </c>
      <c r="AC601" s="109">
        <v>0</v>
      </c>
      <c r="AD601" s="109">
        <v>9.8283471206456127E-3</v>
      </c>
      <c r="AE601" s="109">
        <v>3.2994894887184733E-3</v>
      </c>
      <c r="AF601" s="109">
        <v>3.2994894887184733E-3</v>
      </c>
      <c r="AG601" s="57" t="str">
        <f>_xlfn.XLOOKUP(B601,[3]CALCULATION!$B:$B,[3]CALCULATION!$M:$M,"")</f>
        <v>Insecurity</v>
      </c>
      <c r="AH601" s="57"/>
      <c r="AI601" s="56" t="str" cm="1">
        <f t="array" ref="AI601">IFERROR(_xlfn.IFS(
AK601="MPR ISSUE","PDH",
AK601="BSS Hardware Issue","BSS",
AK601="Sites strategiques, MLL, Pylone, etc.","ENVTECH",
AK601="AKTIVCO DEFAUT GE &amp; POWER Cabinet","AKTIVCO",
AK601="AKTIVCO Coupure ENEO &amp; Baisse de tension","AKTIVCO GRID ONLY",
AK601="Coupure ENEO &amp; Baisse de tension","IHS GRID ONLY",
AK601="Defaut GE &amp; POWER Cabinet","IHS",
AK601="Sharing","Partners",
AK601="Sites strategiques &amp; DataCenter","SST &amp; DC",
AK601="Exclu","Exclu",
AK601="SAT","SAT",
AK601="SPARE-ISSUE","SPARE-ISSUE",
AK601="Fiber CAmtel","TRANS_FO_CAMTEL",
AK601="Fiber AOF","Fiber AOF",
AK601="Projet OCM (HUAWEI)","TRAVAUX-HUAWEI",
AK601="Projet OCM (NOKIA)","TRAVAUX-NOKIA",
AK601="ACCESS-ISSUE","ACCESS-ISSUE",
AK601="Projet OCM (ZTE, NOKIA, autres projets)","TRAVAUX OCM",
AK601="No root CAuse","No root cause",
AK601="ODU HS","PDH",
AK601="IP &amp; VLAN","PDH",
AK601="Warehouse HUAWEI","SPARE-ISSUE",
AK601="SPARE-HS","SPARE-ISSUE",
AK601="Power Telco","BSS",AK601="no impacts","no impacts"
),"")</f>
        <v>No root cause</v>
      </c>
      <c r="AJ601" s="56" t="str" cm="1">
        <f t="array" ref="AJ601">IFERROR(_xlfn.IFS(
AK601="MPR ISSUE","TX ISSUE",
AK601="BSS Hardware Issue","RAN ISSUE",
AK601="Sites strategiques, MLL, Pylone, etc.","ENVTECH",
AK601="AKTIVCO DEFAUT GE &amp; POWER Cabinet","POWER ISSUE",
AK601="AKTIVCO Coupure ENEO &amp; Baisse de tension","POWER ISSUE",
AK601="Coupure ENEO &amp; Baisse de tension","POWER ISSUE",
AK601="Defaut GE &amp; POWER Cabinet","POWER ISSUE",
AK601="Sharing","POWER ISSUE",
AK601="Sites strategiques &amp; DataCenter","POWER ISSUE",
AK601="Exclu","Exclu",
AK601="SAT","TX ISSUE",
AK601="SPARE-ISSUE","SPARE-ISSUE",
AK601="Fiber CAmtel","TX ISSUE",
AK601="Fiber AOF","TX ISSUE",
AK601="Projet OCM (HUAWEI)","TRAVAUX-HUAWEI",
AK601="Projet OCM (NOKIA)","TRAVAUX -NOKIA",
AK601="ACCESS-ISSUE","ACCESS-ISSUE",
AK601="Projet OCM (ZTE, NOKIA, autres projets)","TRAVAUX OCM",
AK601="No root CAuse","No root cause",
AK601="ODU HS","TX ISSUE",
AK601="IP &amp; VLAN","TX ISSUE",
AK601="Warehouse HUAWEI","SPARE-ISSUE",
AK601="SPARE-HS","SPARE-ISSUE",
AK601="Power Telco","RAN ISSUE",AK601="no impacts","no impacts"
),"")</f>
        <v>No root cause</v>
      </c>
      <c r="AK601" s="81" t="s">
        <v>5620</v>
      </c>
      <c r="AL601" s="56" t="str" cm="1">
        <f t="array" ref="AL601">IFERROR(_xlfn.IFS(
AK601="MPR ISSUE","ACTIVE",
AK601="BSS Hardware Issue","ACTIVE",
AK601="Sites strategiques, MLL, Pylone, etc.","PASSIVE",
AK601="AKTIVCO DEFAUT GE &amp; POWER Cabinet","PASSIVE",
AK601="AKTIVCO Coupure ENEO &amp; Baisse de tension","PASSIVE",
AK601="Coupure ENEO &amp; Baisse de tension","PASSIVE",
AK601="Defaut GE &amp; POWER Cabinet","PASSIVE",
AK601="Sharing","PASSIVE",
AK601="Sites strategiques &amp; DataCenter","PASSIVE",
AK601="Exclu","Exclu",
AK601="SAT","ACTIVE",
AK601="SPARE-ISSUE","SPARE-ISSUE",
AK601="Fiber CAmtel","ACTIVE",
AK601="Fiber AOF","ACTIVE",
AK601="Projet OCM (HUAWEI)","PLANNED WORKS",
AK601="Projet OCM (NOKIA)","PLANNED WORKS",
AK601="ACCESS-ISSUE","ACCESS-ISSUE",
AK601="Projet OCM (ZTE, NOKIA, autres projets)","PLANNED WORKS",
AK601="No root CAuse","No root cause",
AK601="ODU HS","ACTIVE",
AK601="IP &amp; VLAN","ACTIVE",
AK601="Warehouse HUAWEI","SPARE-ISSUE",
AK601="SPARE-HS","SPARE-ISSUE",
AK601="Power Telco","ACTIVE", AK601="no impacts","no impacts"
),"")</f>
        <v>No root cause</v>
      </c>
      <c r="AM601" s="108" t="s">
        <v>5537</v>
      </c>
      <c r="AN601" s="117" t="s">
        <v>54</v>
      </c>
      <c r="AP601" s="23" t="s">
        <v>5537</v>
      </c>
      <c r="AQ601" s="23" t="s">
        <v>5537</v>
      </c>
      <c r="AR601" s="7"/>
      <c r="AS601" s="6"/>
      <c r="AT601" s="7"/>
      <c r="AU601" s="3" t="s">
        <v>5537</v>
      </c>
      <c r="AV601" s="24" t="s">
        <v>5537</v>
      </c>
      <c r="AW601" s="24" t="s">
        <v>5537</v>
      </c>
      <c r="AX601" s="24" t="s">
        <v>5537</v>
      </c>
      <c r="AY601" s="24" t="s">
        <v>5537</v>
      </c>
      <c r="AZ601" s="24" t="s">
        <v>5537</v>
      </c>
      <c r="BA601" s="24" t="s">
        <v>5537</v>
      </c>
      <c r="BB601" s="24" t="s">
        <v>5537</v>
      </c>
      <c r="BC601" s="24" t="s">
        <v>5537</v>
      </c>
      <c r="BD601" s="24" t="s">
        <v>5537</v>
      </c>
      <c r="BE601" s="24" t="s">
        <v>5537</v>
      </c>
      <c r="BF601" s="24" t="s">
        <v>5537</v>
      </c>
      <c r="BG601" s="24" t="s">
        <v>5537</v>
      </c>
      <c r="BH601" s="24" t="s">
        <v>5537</v>
      </c>
      <c r="BI601" s="9" t="s">
        <v>5537</v>
      </c>
      <c r="BJ601" s="14"/>
      <c r="BK601" s="14" t="s">
        <v>5537</v>
      </c>
      <c r="BL601" s="14" t="str">
        <f>_xlfn.XLOOKUP(B601,'[4]cell downs 18042026 17h'!$B:$B,'[4]cell downs 18042026 17h'!$B:$B,"")</f>
        <v/>
      </c>
      <c r="BM601" s="14" t="str">
        <f>_xlfn.XLOOKUP(B601,'[5]Cells Huawei 19042026 15h'!$B:$B,'[5]Cells Huawei 19042026 15h'!$B:$B,"")</f>
        <v/>
      </c>
      <c r="BN601" s="9" t="str">
        <f>_xlfn.XLOOKUP(B601,'[6]cells down 19042026 9H40'!$B:$B,'[6]cells down 19042026 9H40'!$B:$B,"")</f>
        <v/>
      </c>
      <c r="BO601" s="9" t="s">
        <v>54</v>
      </c>
      <c r="BP601" s="9" t="s">
        <v>5537</v>
      </c>
    </row>
    <row r="602" spans="1:68" s="9" customFormat="1" x14ac:dyDescent="0.35">
      <c r="A602" s="1" t="s">
        <v>1041</v>
      </c>
      <c r="B602" s="8" t="s">
        <v>1042</v>
      </c>
      <c r="C602" s="3" t="str">
        <f>_xlfn.XLOOKUP(B602,'[1]daily break down'!$D:$D,'[1]daily break down'!$E:$E,"")</f>
        <v>SUD-OUEST</v>
      </c>
      <c r="D602" s="1" t="s">
        <v>11</v>
      </c>
      <c r="E602" s="1" t="s">
        <v>12</v>
      </c>
      <c r="F602" s="3" t="s">
        <v>13</v>
      </c>
      <c r="G602" s="1" t="s">
        <v>106</v>
      </c>
      <c r="H602" s="39" t="str">
        <f>_xlfn.XLOOKUP(B602,[2]CALCULATION!$B:$B,[2]CALCULATION!$H:$H,"")</f>
        <v>Huawei</v>
      </c>
      <c r="I602" s="34">
        <v>0</v>
      </c>
      <c r="J602" s="34">
        <v>1.0701046990437544E-3</v>
      </c>
      <c r="K602" s="34">
        <v>0</v>
      </c>
      <c r="L602" s="34">
        <v>2.675261747609386E-4</v>
      </c>
      <c r="M602" s="34">
        <v>1.0701046990437544E-3</v>
      </c>
      <c r="N602" s="34">
        <v>1.9618586149135497E-3</v>
      </c>
      <c r="O602" s="34">
        <v>2.1402093980875088E-3</v>
      </c>
      <c r="P602" s="34">
        <v>2.1402093980875093E-3</v>
      </c>
      <c r="Q602" s="34">
        <v>8.2487237217956089E-2</v>
      </c>
      <c r="R602" s="34">
        <v>4.0128926214140796E-3</v>
      </c>
      <c r="S602" s="109">
        <v>1.0701046990437544E-3</v>
      </c>
      <c r="T602" s="109">
        <f>_xlfn.XLOOKUP(B602,'[3]Nur des jours'!$B:$B,'[3]Nur des jours'!$U:$U,"")</f>
        <v>8.9175391586979538E-4</v>
      </c>
      <c r="U602" s="109">
        <v>2.675261747609386E-4</v>
      </c>
      <c r="V602" s="109">
        <v>1.1146923948372441E-2</v>
      </c>
      <c r="W602" s="109">
        <v>8.9175391586979538E-4</v>
      </c>
      <c r="X602" s="109">
        <v>0</v>
      </c>
      <c r="Y602" s="109">
        <v>2.9427879223703247E-3</v>
      </c>
      <c r="Z602" s="109">
        <v>5.7072250615666916E-3</v>
      </c>
      <c r="AA602" s="109">
        <v>1.0701046990437544E-3</v>
      </c>
      <c r="AB602" s="109">
        <v>2.1402093980875088E-3</v>
      </c>
      <c r="AC602" s="109">
        <v>0</v>
      </c>
      <c r="AD602" s="109">
        <v>9.5627161173842522E-3</v>
      </c>
      <c r="AE602" s="109">
        <v>3.2103140971312632E-3</v>
      </c>
      <c r="AF602" s="109">
        <v>3.2103140971312632E-3</v>
      </c>
      <c r="AG602" s="57" t="str">
        <f>_xlfn.XLOOKUP(B602,[3]CALCULATION!$B:$B,[3]CALCULATION!$M:$M,"")</f>
        <v>Operationnel</v>
      </c>
      <c r="AH602" s="57"/>
      <c r="AI602" s="56" t="str" cm="1">
        <f t="array" ref="AI602">IFERROR(_xlfn.IFS(
AK602="MPR ISSUE","PDH",
AK602="BSS Hardware Issue","BSS",
AK602="Sites strategiques, MLL, Pylone, etc.","ENVTECH",
AK602="AKTIVCO DEFAUT GE &amp; POWER Cabinet","AKTIVCO",
AK602="AKTIVCO Coupure ENEO &amp; Baisse de tension","AKTIVCO GRID ONLY",
AK602="Coupure ENEO &amp; Baisse de tension","IHS GRID ONLY",
AK602="Defaut GE &amp; POWER Cabinet","IHS",
AK602="Sharing","Partners",
AK602="Sites strategiques &amp; DataCenter","SST &amp; DC",
AK602="Exclu","Exclu",
AK602="SAT","SAT",
AK602="SPARE-ISSUE","SPARE-ISSUE",
AK602="Fiber CAmtel","TRANS_FO_CAMTEL",
AK602="Fiber AOF","Fiber AOF",
AK602="Projet OCM (HUAWEI)","TRAVAUX-HUAWEI",
AK602="Projet OCM (NOKIA)","TRAVAUX-NOKIA",
AK602="ACCESS-ISSUE","ACCESS-ISSUE",
AK602="Projet OCM (ZTE, NOKIA, autres projets)","TRAVAUX OCM",
AK602="No root CAuse","No root cause",
AK602="ODU HS","PDH",
AK602="IP &amp; VLAN","PDH",
AK602="Warehouse HUAWEI","SPARE-ISSUE",
AK602="SPARE-HS","SPARE-ISSUE",
AK602="Power Telco","BSS",AK602="no impacts","no impacts"
),"")</f>
        <v>No root cause</v>
      </c>
      <c r="AJ602" s="56" t="str" cm="1">
        <f t="array" ref="AJ602">IFERROR(_xlfn.IFS(
AK602="MPR ISSUE","TX ISSUE",
AK602="BSS Hardware Issue","RAN ISSUE",
AK602="Sites strategiques, MLL, Pylone, etc.","ENVTECH",
AK602="AKTIVCO DEFAUT GE &amp; POWER Cabinet","POWER ISSUE",
AK602="AKTIVCO Coupure ENEO &amp; Baisse de tension","POWER ISSUE",
AK602="Coupure ENEO &amp; Baisse de tension","POWER ISSUE",
AK602="Defaut GE &amp; POWER Cabinet","POWER ISSUE",
AK602="Sharing","POWER ISSUE",
AK602="Sites strategiques &amp; DataCenter","POWER ISSUE",
AK602="Exclu","Exclu",
AK602="SAT","TX ISSUE",
AK602="SPARE-ISSUE","SPARE-ISSUE",
AK602="Fiber CAmtel","TX ISSUE",
AK602="Fiber AOF","TX ISSUE",
AK602="Projet OCM (HUAWEI)","TRAVAUX-HUAWEI",
AK602="Projet OCM (NOKIA)","TRAVAUX -NOKIA",
AK602="ACCESS-ISSUE","ACCESS-ISSUE",
AK602="Projet OCM (ZTE, NOKIA, autres projets)","TRAVAUX OCM",
AK602="No root CAuse","No root cause",
AK602="ODU HS","TX ISSUE",
AK602="IP &amp; VLAN","TX ISSUE",
AK602="Warehouse HUAWEI","SPARE-ISSUE",
AK602="SPARE-HS","SPARE-ISSUE",
AK602="Power Telco","RAN ISSUE",AK602="no impacts","no impacts"
),"")</f>
        <v>No root cause</v>
      </c>
      <c r="AK602" s="81" t="s">
        <v>5620</v>
      </c>
      <c r="AL602" s="56" t="str" cm="1">
        <f t="array" ref="AL602">IFERROR(_xlfn.IFS(
AK602="MPR ISSUE","ACTIVE",
AK602="BSS Hardware Issue","ACTIVE",
AK602="Sites strategiques, MLL, Pylone, etc.","PASSIVE",
AK602="AKTIVCO DEFAUT GE &amp; POWER Cabinet","PASSIVE",
AK602="AKTIVCO Coupure ENEO &amp; Baisse de tension","PASSIVE",
AK602="Coupure ENEO &amp; Baisse de tension","PASSIVE",
AK602="Defaut GE &amp; POWER Cabinet","PASSIVE",
AK602="Sharing","PASSIVE",
AK602="Sites strategiques &amp; DataCenter","PASSIVE",
AK602="Exclu","Exclu",
AK602="SAT","ACTIVE",
AK602="SPARE-ISSUE","SPARE-ISSUE",
AK602="Fiber CAmtel","ACTIVE",
AK602="Fiber AOF","ACTIVE",
AK602="Projet OCM (HUAWEI)","PLANNED WORKS",
AK602="Projet OCM (NOKIA)","PLANNED WORKS",
AK602="ACCESS-ISSUE","ACCESS-ISSUE",
AK602="Projet OCM (ZTE, NOKIA, autres projets)","PLANNED WORKS",
AK602="No root CAuse","No root cause",
AK602="ODU HS","ACTIVE",
AK602="IP &amp; VLAN","ACTIVE",
AK602="Warehouse HUAWEI","SPARE-ISSUE",
AK602="SPARE-HS","SPARE-ISSUE",
AK602="Power Telco","ACTIVE", AK602="no impacts","no impacts"
),"")</f>
        <v>No root cause</v>
      </c>
      <c r="AM602" s="108" t="s">
        <v>5537</v>
      </c>
      <c r="AN602" s="117" t="s">
        <v>1042</v>
      </c>
      <c r="AP602" s="23" t="s">
        <v>5537</v>
      </c>
      <c r="AQ602" s="23" t="s">
        <v>5537</v>
      </c>
      <c r="AR602" s="7"/>
      <c r="AS602" s="6"/>
      <c r="AT602" s="7"/>
      <c r="AU602" s="3" t="s">
        <v>5537</v>
      </c>
      <c r="AV602" s="24" t="s">
        <v>5537</v>
      </c>
      <c r="AW602" s="24" t="s">
        <v>5537</v>
      </c>
      <c r="AX602" s="24" t="s">
        <v>5537</v>
      </c>
      <c r="AY602" s="24" t="s">
        <v>5537</v>
      </c>
      <c r="AZ602" s="24" t="s">
        <v>5537</v>
      </c>
      <c r="BA602" s="24" t="s">
        <v>5537</v>
      </c>
      <c r="BB602" s="24" t="s">
        <v>5537</v>
      </c>
      <c r="BC602" s="24" t="s">
        <v>5537</v>
      </c>
      <c r="BD602" s="24" t="s">
        <v>5537</v>
      </c>
      <c r="BE602" s="24" t="s">
        <v>5537</v>
      </c>
      <c r="BF602" s="24" t="s">
        <v>5537</v>
      </c>
      <c r="BG602" s="24" t="s">
        <v>5537</v>
      </c>
      <c r="BH602" s="24" t="s">
        <v>5537</v>
      </c>
      <c r="BI602" s="9" t="s">
        <v>5537</v>
      </c>
      <c r="BJ602" s="14"/>
      <c r="BK602" s="14" t="s">
        <v>5537</v>
      </c>
      <c r="BL602" s="14" t="str">
        <f>_xlfn.XLOOKUP(B602,'[4]cell downs 18042026 17h'!$B:$B,'[4]cell downs 18042026 17h'!$B:$B,"")</f>
        <v/>
      </c>
      <c r="BM602" s="14" t="str">
        <f>_xlfn.XLOOKUP(B602,'[5]Cells Huawei 19042026 15h'!$B:$B,'[5]Cells Huawei 19042026 15h'!$B:$B,"")</f>
        <v/>
      </c>
      <c r="BN602" s="9" t="str">
        <f>_xlfn.XLOOKUP(B602,'[6]cells down 19042026 9H40'!$B:$B,'[6]cells down 19042026 9H40'!$B:$B,"")</f>
        <v/>
      </c>
      <c r="BO602" s="9" t="s">
        <v>1042</v>
      </c>
      <c r="BP602" s="9" t="s">
        <v>12</v>
      </c>
    </row>
    <row r="603" spans="1:68" s="9" customFormat="1" x14ac:dyDescent="0.35">
      <c r="A603" s="3" t="s">
        <v>1274</v>
      </c>
      <c r="B603" s="31" t="s">
        <v>1275</v>
      </c>
      <c r="C603" s="3" t="str">
        <f>_xlfn.XLOOKUP(B603,'[1]daily break down'!$D:$D,'[1]daily break down'!$E:$E,"")</f>
        <v>CENTRE</v>
      </c>
      <c r="D603" s="3" t="s">
        <v>21</v>
      </c>
      <c r="E603" s="3" t="s">
        <v>122</v>
      </c>
      <c r="F603" s="3" t="s">
        <v>31</v>
      </c>
      <c r="G603" s="3" t="s">
        <v>1276</v>
      </c>
      <c r="H603" s="40" t="str">
        <f>_xlfn.XLOOKUP(B603,[2]CALCULATION!$B:$B,[2]CALCULATION!$H:$H,"")</f>
        <v>NOKIA</v>
      </c>
      <c r="I603" s="34">
        <v>1.4789141207899657E-3</v>
      </c>
      <c r="J603" s="34">
        <v>0</v>
      </c>
      <c r="K603" s="34">
        <v>2.8676505512878602E-3</v>
      </c>
      <c r="L603" s="34">
        <v>0</v>
      </c>
      <c r="M603" s="34">
        <v>2.0510340065006218E-3</v>
      </c>
      <c r="N603" s="34">
        <v>0</v>
      </c>
      <c r="O603" s="34">
        <v>0.87256375695007082</v>
      </c>
      <c r="P603" s="34">
        <v>0</v>
      </c>
      <c r="Q603" s="34">
        <v>6.1561089156169282E-3</v>
      </c>
      <c r="R603" s="34">
        <v>4.1701036598604656E-2</v>
      </c>
      <c r="S603" s="109">
        <v>1.0388440728480478E-2</v>
      </c>
      <c r="T603" s="109">
        <f>_xlfn.XLOOKUP(B603,'[3]Nur des jours'!$B:$B,'[3]Nur des jours'!$U:$U,"")</f>
        <v>2.6752617476094621E-3</v>
      </c>
      <c r="U603" s="109">
        <v>1.5159816569788325E-3</v>
      </c>
      <c r="V603" s="109">
        <v>9.2207354900938135E-3</v>
      </c>
      <c r="W603" s="109">
        <v>2.6752617476094621E-3</v>
      </c>
      <c r="X603" s="109">
        <v>1.515981656978832E-3</v>
      </c>
      <c r="Y603" s="109">
        <v>0.12045811895569196</v>
      </c>
      <c r="Z603" s="109">
        <v>3.210314097131252E-3</v>
      </c>
      <c r="AA603" s="109">
        <v>0</v>
      </c>
      <c r="AB603" s="109">
        <v>8.0115171801742227E-2</v>
      </c>
      <c r="AC603" s="109">
        <v>0</v>
      </c>
      <c r="AD603" s="109">
        <v>8.7658231076020738E-3</v>
      </c>
      <c r="AE603" s="109">
        <v>2.9427879223702718E-3</v>
      </c>
      <c r="AF603" s="109">
        <v>2.9427879223702718E-3</v>
      </c>
      <c r="AG603" s="57" t="str">
        <f>_xlfn.XLOOKUP(B603,[3]CALCULATION!$B:$B,[3]CALCULATION!$M:$M,"")</f>
        <v>Operationnel</v>
      </c>
      <c r="AH603" s="57"/>
      <c r="AI603" s="56" t="str" cm="1">
        <f t="array" ref="AI603">IFERROR(_xlfn.IFS(
AK603="MPR ISSUE","PDH",
AK603="BSS Hardware Issue","BSS",
AK603="Sites strategiques, MLL, Pylone, etc.","ENVTECH",
AK603="AKTIVCO DEFAUT GE &amp; POWER Cabinet","AKTIVCO",
AK603="AKTIVCO Coupure ENEO &amp; Baisse de tension","AKTIVCO GRID ONLY",
AK603="Coupure ENEO &amp; Baisse de tension","IHS GRID ONLY",
AK603="Defaut GE &amp; POWER Cabinet","IHS",
AK603="Sharing","Partners",
AK603="Sites strategiques &amp; DataCenter","SST &amp; DC",
AK603="Exclu","Exclu",
AK603="SAT","SAT",
AK603="SPARE-ISSUE","SPARE-ISSUE",
AK603="Fiber CAmtel","TRANS_FO_CAMTEL",
AK603="Fiber AOF","Fiber AOF",
AK603="Projet OCM (HUAWEI)","TRAVAUX-HUAWEI",
AK603="Projet OCM (NOKIA)","TRAVAUX-NOKIA",
AK603="ACCESS-ISSUE","ACCESS-ISSUE",
AK603="Projet OCM (ZTE, NOKIA, autres projets)","TRAVAUX OCM",
AK603="No root CAuse","No root cause",
AK603="ODU HS","PDH",
AK603="IP &amp; VLAN","PDH",
AK603="Warehouse HUAWEI","SPARE-ISSUE",
AK603="SPARE-HS","SPARE-ISSUE",
AK603="Power Telco","BSS",AK603="no impacts","no impacts"
),"")</f>
        <v>No root cause</v>
      </c>
      <c r="AJ603" s="56" t="str" cm="1">
        <f t="array" ref="AJ603">IFERROR(_xlfn.IFS(
AK603="MPR ISSUE","TX ISSUE",
AK603="BSS Hardware Issue","RAN ISSUE",
AK603="Sites strategiques, MLL, Pylone, etc.","ENVTECH",
AK603="AKTIVCO DEFAUT GE &amp; POWER Cabinet","POWER ISSUE",
AK603="AKTIVCO Coupure ENEO &amp; Baisse de tension","POWER ISSUE",
AK603="Coupure ENEO &amp; Baisse de tension","POWER ISSUE",
AK603="Defaut GE &amp; POWER Cabinet","POWER ISSUE",
AK603="Sharing","POWER ISSUE",
AK603="Sites strategiques &amp; DataCenter","POWER ISSUE",
AK603="Exclu","Exclu",
AK603="SAT","TX ISSUE",
AK603="SPARE-ISSUE","SPARE-ISSUE",
AK603="Fiber CAmtel","TX ISSUE",
AK603="Fiber AOF","TX ISSUE",
AK603="Projet OCM (HUAWEI)","TRAVAUX-HUAWEI",
AK603="Projet OCM (NOKIA)","TRAVAUX -NOKIA",
AK603="ACCESS-ISSUE","ACCESS-ISSUE",
AK603="Projet OCM (ZTE, NOKIA, autres projets)","TRAVAUX OCM",
AK603="No root CAuse","No root cause",
AK603="ODU HS","TX ISSUE",
AK603="IP &amp; VLAN","TX ISSUE",
AK603="Warehouse HUAWEI","SPARE-ISSUE",
AK603="SPARE-HS","SPARE-ISSUE",
AK603="Power Telco","RAN ISSUE",AK603="no impacts","no impacts"
),"")</f>
        <v>No root cause</v>
      </c>
      <c r="AK603" s="81" t="s">
        <v>5620</v>
      </c>
      <c r="AL603" s="56" t="str" cm="1">
        <f t="array" ref="AL603">IFERROR(_xlfn.IFS(
AK603="MPR ISSUE","ACTIVE",
AK603="BSS Hardware Issue","ACTIVE",
AK603="Sites strategiques, MLL, Pylone, etc.","PASSIVE",
AK603="AKTIVCO DEFAUT GE &amp; POWER Cabinet","PASSIVE",
AK603="AKTIVCO Coupure ENEO &amp; Baisse de tension","PASSIVE",
AK603="Coupure ENEO &amp; Baisse de tension","PASSIVE",
AK603="Defaut GE &amp; POWER Cabinet","PASSIVE",
AK603="Sharing","PASSIVE",
AK603="Sites strategiques &amp; DataCenter","PASSIVE",
AK603="Exclu","Exclu",
AK603="SAT","ACTIVE",
AK603="SPARE-ISSUE","SPARE-ISSUE",
AK603="Fiber CAmtel","ACTIVE",
AK603="Fiber AOF","ACTIVE",
AK603="Projet OCM (HUAWEI)","PLANNED WORKS",
AK603="Projet OCM (NOKIA)","PLANNED WORKS",
AK603="ACCESS-ISSUE","ACCESS-ISSUE",
AK603="Projet OCM (ZTE, NOKIA, autres projets)","PLANNED WORKS",
AK603="No root CAuse","No root cause",
AK603="ODU HS","ACTIVE",
AK603="IP &amp; VLAN","ACTIVE",
AK603="Warehouse HUAWEI","SPARE-ISSUE",
AK603="SPARE-HS","SPARE-ISSUE",
AK603="Power Telco","ACTIVE", AK603="no impacts","no impacts"
),"")</f>
        <v>No root cause</v>
      </c>
      <c r="AM603" s="108" t="s">
        <v>5537</v>
      </c>
      <c r="AN603" s="117" t="s">
        <v>1275</v>
      </c>
      <c r="AP603" s="23" t="s">
        <v>5537</v>
      </c>
      <c r="AQ603" s="23" t="s">
        <v>5537</v>
      </c>
      <c r="AR603" s="7"/>
      <c r="AS603" s="6"/>
      <c r="AT603" s="7"/>
      <c r="AU603" s="3" t="s">
        <v>5537</v>
      </c>
      <c r="AV603" s="24" t="s">
        <v>5537</v>
      </c>
      <c r="AW603" s="24" t="s">
        <v>5537</v>
      </c>
      <c r="AX603" s="24" t="s">
        <v>5537</v>
      </c>
      <c r="AY603" s="24" t="s">
        <v>5537</v>
      </c>
      <c r="AZ603" s="24" t="s">
        <v>5537</v>
      </c>
      <c r="BA603" s="24" t="s">
        <v>5537</v>
      </c>
      <c r="BB603" s="24" t="s">
        <v>5537</v>
      </c>
      <c r="BC603" s="24" t="s">
        <v>5537</v>
      </c>
      <c r="BD603" s="24" t="s">
        <v>5537</v>
      </c>
      <c r="BE603" s="24" t="s">
        <v>5537</v>
      </c>
      <c r="BF603" s="24" t="s">
        <v>5537</v>
      </c>
      <c r="BG603" s="24" t="s">
        <v>5537</v>
      </c>
      <c r="BH603" s="24" t="s">
        <v>5537</v>
      </c>
      <c r="BI603" s="9" t="s">
        <v>5537</v>
      </c>
      <c r="BJ603" s="14"/>
      <c r="BK603" s="14" t="s">
        <v>5537</v>
      </c>
      <c r="BL603" s="14" t="str">
        <f>_xlfn.XLOOKUP(B603,'[4]cell downs 18042026 17h'!$B:$B,'[4]cell downs 18042026 17h'!$B:$B,"")</f>
        <v/>
      </c>
      <c r="BM603" s="14" t="str">
        <f>_xlfn.XLOOKUP(B603,'[5]Cells Huawei 19042026 15h'!$B:$B,'[5]Cells Huawei 19042026 15h'!$B:$B,"")</f>
        <v/>
      </c>
      <c r="BN603" s="9" t="str">
        <f>_xlfn.XLOOKUP(B603,'[6]cells down 19042026 9H40'!$B:$B,'[6]cells down 19042026 9H40'!$B:$B,"")</f>
        <v/>
      </c>
      <c r="BO603" s="9" t="s">
        <v>5537</v>
      </c>
      <c r="BP603" s="9" t="s">
        <v>12</v>
      </c>
    </row>
    <row r="604" spans="1:68" s="9" customFormat="1" x14ac:dyDescent="0.35">
      <c r="A604" s="1" t="s">
        <v>235</v>
      </c>
      <c r="B604" s="1" t="s">
        <v>236</v>
      </c>
      <c r="C604" s="3" t="str">
        <f>_xlfn.XLOOKUP(B604,'[1]daily break down'!$D:$D,'[1]daily break down'!$E:$E,"")</f>
        <v>NORD</v>
      </c>
      <c r="D604" s="1" t="s">
        <v>11</v>
      </c>
      <c r="E604" s="1" t="s">
        <v>237</v>
      </c>
      <c r="F604" s="3" t="s">
        <v>23</v>
      </c>
      <c r="G604" s="1" t="s">
        <v>238</v>
      </c>
      <c r="H604" s="40" t="str">
        <f>_xlfn.XLOOKUP(B604,[2]CALCULATION!$B:$B,[2]CALCULATION!$H:$H,"")</f>
        <v>NOKIA</v>
      </c>
      <c r="I604" s="34">
        <v>1.1447527500779828</v>
      </c>
      <c r="J604" s="34">
        <v>4.9306967440238747</v>
      </c>
      <c r="K604" s="34">
        <v>2.8212534630552889E-2</v>
      </c>
      <c r="L604" s="34">
        <v>0</v>
      </c>
      <c r="M604" s="34">
        <v>3.1502062659026976E-2</v>
      </c>
      <c r="N604" s="34">
        <v>4.0131248624361996E-3</v>
      </c>
      <c r="O604" s="34">
        <v>7.9273054053202258E-2</v>
      </c>
      <c r="P604" s="34">
        <v>6.1044171601470028E-2</v>
      </c>
      <c r="Q604" s="34">
        <v>0</v>
      </c>
      <c r="R604" s="34">
        <v>2.4660642935519048</v>
      </c>
      <c r="S604" s="109">
        <v>3.0542120097570395E-2</v>
      </c>
      <c r="T604" s="109">
        <f>_xlfn.XLOOKUP(B604,'[3]Nur des jours'!$B:$B,'[3]Nur des jours'!$U:$U,"")</f>
        <v>2.8341776837209374E-2</v>
      </c>
      <c r="U604" s="109">
        <v>2.8393511513777212</v>
      </c>
      <c r="V604" s="109">
        <v>0</v>
      </c>
      <c r="W604" s="109">
        <v>2.8341776837209377E-2</v>
      </c>
      <c r="X604" s="109">
        <v>0.11605631242206929</v>
      </c>
      <c r="Y604" s="109">
        <v>0.1194454469453303</v>
      </c>
      <c r="Z604" s="109">
        <v>5.7216778848559968E-2</v>
      </c>
      <c r="AA604" s="109">
        <v>2.9000771469085935E-2</v>
      </c>
      <c r="AB604" s="109">
        <v>2.9018627191049466E-2</v>
      </c>
      <c r="AC604" s="109">
        <v>0</v>
      </c>
      <c r="AD604" s="109">
        <v>8.7658231076020738E-3</v>
      </c>
      <c r="AE604" s="109">
        <v>2.9427879223702718E-3</v>
      </c>
      <c r="AF604" s="109">
        <v>2.9427879223702718E-3</v>
      </c>
      <c r="AG604" s="57" t="str">
        <f>_xlfn.XLOOKUP(B604,[3]CALCULATION!$B:$B,[3]CALCULATION!$M:$M,"")</f>
        <v>Operationnel</v>
      </c>
      <c r="AH604" s="57"/>
      <c r="AI604" s="56" t="str" cm="1">
        <f t="array" ref="AI604">IFERROR(_xlfn.IFS(
AK604="MPR ISSUE","PDH",
AK604="BSS Hardware Issue","BSS",
AK604="Sites strategiques, MLL, Pylone, etc.","ENVTECH",
AK604="AKTIVCO DEFAUT GE &amp; POWER Cabinet","AKTIVCO",
AK604="AKTIVCO Coupure ENEO &amp; Baisse de tension","AKTIVCO GRID ONLY",
AK604="Coupure ENEO &amp; Baisse de tension","IHS GRID ONLY",
AK604="Defaut GE &amp; POWER Cabinet","IHS",
AK604="Sharing","Partners",
AK604="Sites strategiques &amp; DataCenter","SST &amp; DC",
AK604="Exclu","Exclu",
AK604="SAT","SAT",
AK604="SPARE-ISSUE","SPARE-ISSUE",
AK604="Fiber CAmtel","TRANS_FO_CAMTEL",
AK604="Fiber AOF","Fiber AOF",
AK604="Projet OCM (HUAWEI)","TRAVAUX-HUAWEI",
AK604="Projet OCM (NOKIA)","TRAVAUX-NOKIA",
AK604="ACCESS-ISSUE","ACCESS-ISSUE",
AK604="Projet OCM (ZTE, NOKIA, autres projets)","TRAVAUX OCM",
AK604="No root CAuse","No root cause",
AK604="ODU HS","PDH",
AK604="IP &amp; VLAN","PDH",
AK604="Warehouse HUAWEI","SPARE-ISSUE",
AK604="SPARE-HS","SPARE-ISSUE",
AK604="Power Telco","BSS",AK604="no impacts","no impacts"
),"")</f>
        <v>No root cause</v>
      </c>
      <c r="AJ604" s="56" t="str" cm="1">
        <f t="array" ref="AJ604">IFERROR(_xlfn.IFS(
AK604="MPR ISSUE","TX ISSUE",
AK604="BSS Hardware Issue","RAN ISSUE",
AK604="Sites strategiques, MLL, Pylone, etc.","ENVTECH",
AK604="AKTIVCO DEFAUT GE &amp; POWER Cabinet","POWER ISSUE",
AK604="AKTIVCO Coupure ENEO &amp; Baisse de tension","POWER ISSUE",
AK604="Coupure ENEO &amp; Baisse de tension","POWER ISSUE",
AK604="Defaut GE &amp; POWER Cabinet","POWER ISSUE",
AK604="Sharing","POWER ISSUE",
AK604="Sites strategiques &amp; DataCenter","POWER ISSUE",
AK604="Exclu","Exclu",
AK604="SAT","TX ISSUE",
AK604="SPARE-ISSUE","SPARE-ISSUE",
AK604="Fiber CAmtel","TX ISSUE",
AK604="Fiber AOF","TX ISSUE",
AK604="Projet OCM (HUAWEI)","TRAVAUX-HUAWEI",
AK604="Projet OCM (NOKIA)","TRAVAUX -NOKIA",
AK604="ACCESS-ISSUE","ACCESS-ISSUE",
AK604="Projet OCM (ZTE, NOKIA, autres projets)","TRAVAUX OCM",
AK604="No root CAuse","No root cause",
AK604="ODU HS","TX ISSUE",
AK604="IP &amp; VLAN","TX ISSUE",
AK604="Warehouse HUAWEI","SPARE-ISSUE",
AK604="SPARE-HS","SPARE-ISSUE",
AK604="Power Telco","RAN ISSUE",AK604="no impacts","no impacts"
),"")</f>
        <v>No root cause</v>
      </c>
      <c r="AK604" s="81" t="s">
        <v>5620</v>
      </c>
      <c r="AL604" s="56" t="str" cm="1">
        <f t="array" ref="AL604">IFERROR(_xlfn.IFS(
AK604="MPR ISSUE","ACTIVE",
AK604="BSS Hardware Issue","ACTIVE",
AK604="Sites strategiques, MLL, Pylone, etc.","PASSIVE",
AK604="AKTIVCO DEFAUT GE &amp; POWER Cabinet","PASSIVE",
AK604="AKTIVCO Coupure ENEO &amp; Baisse de tension","PASSIVE",
AK604="Coupure ENEO &amp; Baisse de tension","PASSIVE",
AK604="Defaut GE &amp; POWER Cabinet","PASSIVE",
AK604="Sharing","PASSIVE",
AK604="Sites strategiques &amp; DataCenter","PASSIVE",
AK604="Exclu","Exclu",
AK604="SAT","ACTIVE",
AK604="SPARE-ISSUE","SPARE-ISSUE",
AK604="Fiber CAmtel","ACTIVE",
AK604="Fiber AOF","ACTIVE",
AK604="Projet OCM (HUAWEI)","PLANNED WORKS",
AK604="Projet OCM (NOKIA)","PLANNED WORKS",
AK604="ACCESS-ISSUE","ACCESS-ISSUE",
AK604="Projet OCM (ZTE, NOKIA, autres projets)","PLANNED WORKS",
AK604="No root CAuse","No root cause",
AK604="ODU HS","ACTIVE",
AK604="IP &amp; VLAN","ACTIVE",
AK604="Warehouse HUAWEI","SPARE-ISSUE",
AK604="SPARE-HS","SPARE-ISSUE",
AK604="Power Telco","ACTIVE", AK604="no impacts","no impacts"
),"")</f>
        <v>No root cause</v>
      </c>
      <c r="AM604" s="108" t="s">
        <v>5537</v>
      </c>
      <c r="AN604" s="117" t="s">
        <v>236</v>
      </c>
      <c r="AP604" s="23" t="s">
        <v>5537</v>
      </c>
      <c r="AQ604" s="23" t="s">
        <v>5537</v>
      </c>
      <c r="AR604" s="7"/>
      <c r="AS604" s="6"/>
      <c r="AT604" s="7"/>
      <c r="AU604" s="3" t="s">
        <v>5537</v>
      </c>
      <c r="AV604" s="24" t="s">
        <v>5537</v>
      </c>
      <c r="AW604" s="24" t="s">
        <v>5537</v>
      </c>
      <c r="AX604" s="24" t="s">
        <v>5537</v>
      </c>
      <c r="AY604" s="24" t="s">
        <v>5537</v>
      </c>
      <c r="AZ604" s="24" t="s">
        <v>5537</v>
      </c>
      <c r="BA604" s="24" t="s">
        <v>5537</v>
      </c>
      <c r="BB604" s="24" t="s">
        <v>5537</v>
      </c>
      <c r="BC604" s="24" t="s">
        <v>5537</v>
      </c>
      <c r="BD604" s="24" t="s">
        <v>5537</v>
      </c>
      <c r="BE604" s="24" t="s">
        <v>5537</v>
      </c>
      <c r="BF604" s="24" t="s">
        <v>5537</v>
      </c>
      <c r="BG604" s="24" t="s">
        <v>5537</v>
      </c>
      <c r="BH604" s="24" t="s">
        <v>5537</v>
      </c>
      <c r="BI604" s="9" t="s">
        <v>5537</v>
      </c>
      <c r="BJ604" s="14"/>
      <c r="BK604" s="14" t="s">
        <v>5537</v>
      </c>
      <c r="BL604" s="14" t="str">
        <f>_xlfn.XLOOKUP(B604,'[4]cell downs 18042026 17h'!$B:$B,'[4]cell downs 18042026 17h'!$B:$B,"")</f>
        <v/>
      </c>
      <c r="BM604" s="14" t="str">
        <f>_xlfn.XLOOKUP(B604,'[5]Cells Huawei 19042026 15h'!$B:$B,'[5]Cells Huawei 19042026 15h'!$B:$B,"")</f>
        <v/>
      </c>
      <c r="BN604" s="9" t="str">
        <f>_xlfn.XLOOKUP(B604,'[6]cells down 19042026 9H40'!$B:$B,'[6]cells down 19042026 9H40'!$B:$B,"")</f>
        <v/>
      </c>
      <c r="BO604" s="9" t="s">
        <v>236</v>
      </c>
      <c r="BP604" s="9" t="s">
        <v>5537</v>
      </c>
    </row>
    <row r="605" spans="1:68" s="9" customFormat="1" x14ac:dyDescent="0.35">
      <c r="A605" s="1" t="s">
        <v>2996</v>
      </c>
      <c r="B605" s="8" t="s">
        <v>2997</v>
      </c>
      <c r="C605" s="3" t="str">
        <f>_xlfn.XLOOKUP(B605,'[1]daily break down'!$D:$D,'[1]daily break down'!$E:$E,"")</f>
        <v>Ngaoundere</v>
      </c>
      <c r="D605" s="1" t="s">
        <v>11</v>
      </c>
      <c r="E605" s="1" t="s">
        <v>12</v>
      </c>
      <c r="F605" s="3" t="s">
        <v>90</v>
      </c>
      <c r="G605" s="1" t="s">
        <v>91</v>
      </c>
      <c r="H605" s="39" t="str">
        <f>_xlfn.XLOOKUP(B605,[2]CALCULATION!$B:$B,[2]CALCULATION!$H:$H,"")</f>
        <v>Huawei</v>
      </c>
      <c r="I605" s="34">
        <v>0</v>
      </c>
      <c r="J605" s="34">
        <v>4.6192852842055401E-3</v>
      </c>
      <c r="K605" s="34">
        <v>0</v>
      </c>
      <c r="L605" s="34">
        <v>0</v>
      </c>
      <c r="M605" s="34">
        <v>0</v>
      </c>
      <c r="N605" s="34">
        <v>0</v>
      </c>
      <c r="O605" s="34">
        <v>0</v>
      </c>
      <c r="P605" s="34">
        <v>0</v>
      </c>
      <c r="Q605" s="34">
        <v>3.5812837261330985E-2</v>
      </c>
      <c r="R605" s="34">
        <v>0</v>
      </c>
      <c r="S605" s="109">
        <v>0</v>
      </c>
      <c r="T605" s="109">
        <f>_xlfn.XLOOKUP(B605,'[3]Nur des jours'!$B:$B,'[3]Nur des jours'!$U:$U,"")</f>
        <v>0</v>
      </c>
      <c r="U605" s="109">
        <v>0</v>
      </c>
      <c r="V605" s="109">
        <v>0</v>
      </c>
      <c r="W605" s="109">
        <v>0</v>
      </c>
      <c r="X605" s="109">
        <v>1.0165994640915667E-2</v>
      </c>
      <c r="Y605" s="109">
        <v>3.3488926556574294</v>
      </c>
      <c r="Z605" s="109">
        <v>1.7731099810805488</v>
      </c>
      <c r="AA605" s="109">
        <v>19.201816039014588</v>
      </c>
      <c r="AB605" s="109">
        <v>1.1848020877029275</v>
      </c>
      <c r="AC605" s="109">
        <v>0</v>
      </c>
      <c r="AD605" s="109">
        <v>8.4470659036894238E-3</v>
      </c>
      <c r="AE605" s="109">
        <v>2.8357774524659495E-3</v>
      </c>
      <c r="AF605" s="109">
        <v>2.8357774524659495E-3</v>
      </c>
      <c r="AG605" s="57" t="str">
        <f>_xlfn.XLOOKUP(B605,[3]CALCULATION!$B:$B,[3]CALCULATION!$M:$M,"")</f>
        <v>Operationnel</v>
      </c>
      <c r="AH605" s="57"/>
      <c r="AI605" s="56" t="str" cm="1">
        <f t="array" ref="AI605">IFERROR(_xlfn.IFS(
AK605="MPR ISSUE","PDH",
AK605="BSS Hardware Issue","BSS",
AK605="Sites strategiques, MLL, Pylone, etc.","ENVTECH",
AK605="AKTIVCO DEFAUT GE &amp; POWER Cabinet","AKTIVCO",
AK605="AKTIVCO Coupure ENEO &amp; Baisse de tension","AKTIVCO GRID ONLY",
AK605="Coupure ENEO &amp; Baisse de tension","IHS GRID ONLY",
AK605="Defaut GE &amp; POWER Cabinet","IHS",
AK605="Sharing","Partners",
AK605="Sites strategiques &amp; DataCenter","SST &amp; DC",
AK605="Exclu","Exclu",
AK605="SAT","SAT",
AK605="SPARE-ISSUE","SPARE-ISSUE",
AK605="Fiber CAmtel","TRANS_FO_CAMTEL",
AK605="Fiber AOF","Fiber AOF",
AK605="Projet OCM (HUAWEI)","TRAVAUX-HUAWEI",
AK605="Projet OCM (NOKIA)","TRAVAUX-NOKIA",
AK605="ACCESS-ISSUE","ACCESS-ISSUE",
AK605="Projet OCM (ZTE, NOKIA, autres projets)","TRAVAUX OCM",
AK605="No root CAuse","No root cause",
AK605="ODU HS","PDH",
AK605="IP &amp; VLAN","PDH",
AK605="Warehouse HUAWEI","SPARE-ISSUE",
AK605="SPARE-HS","SPARE-ISSUE",
AK605="Power Telco","BSS",AK605="no impacts","no impacts"
),"")</f>
        <v>No root cause</v>
      </c>
      <c r="AJ605" s="56" t="str" cm="1">
        <f t="array" ref="AJ605">IFERROR(_xlfn.IFS(
AK605="MPR ISSUE","TX ISSUE",
AK605="BSS Hardware Issue","RAN ISSUE",
AK605="Sites strategiques, MLL, Pylone, etc.","ENVTECH",
AK605="AKTIVCO DEFAUT GE &amp; POWER Cabinet","POWER ISSUE",
AK605="AKTIVCO Coupure ENEO &amp; Baisse de tension","POWER ISSUE",
AK605="Coupure ENEO &amp; Baisse de tension","POWER ISSUE",
AK605="Defaut GE &amp; POWER Cabinet","POWER ISSUE",
AK605="Sharing","POWER ISSUE",
AK605="Sites strategiques &amp; DataCenter","POWER ISSUE",
AK605="Exclu","Exclu",
AK605="SAT","TX ISSUE",
AK605="SPARE-ISSUE","SPARE-ISSUE",
AK605="Fiber CAmtel","TX ISSUE",
AK605="Fiber AOF","TX ISSUE",
AK605="Projet OCM (HUAWEI)","TRAVAUX-HUAWEI",
AK605="Projet OCM (NOKIA)","TRAVAUX -NOKIA",
AK605="ACCESS-ISSUE","ACCESS-ISSUE",
AK605="Projet OCM (ZTE, NOKIA, autres projets)","TRAVAUX OCM",
AK605="No root CAuse","No root cause",
AK605="ODU HS","TX ISSUE",
AK605="IP &amp; VLAN","TX ISSUE",
AK605="Warehouse HUAWEI","SPARE-ISSUE",
AK605="SPARE-HS","SPARE-ISSUE",
AK605="Power Telco","RAN ISSUE",AK605="no impacts","no impacts"
),"")</f>
        <v>No root cause</v>
      </c>
      <c r="AK605" s="81" t="s">
        <v>5620</v>
      </c>
      <c r="AL605" s="56" t="str" cm="1">
        <f t="array" ref="AL605">IFERROR(_xlfn.IFS(
AK605="MPR ISSUE","ACTIVE",
AK605="BSS Hardware Issue","ACTIVE",
AK605="Sites strategiques, MLL, Pylone, etc.","PASSIVE",
AK605="AKTIVCO DEFAUT GE &amp; POWER Cabinet","PASSIVE",
AK605="AKTIVCO Coupure ENEO &amp; Baisse de tension","PASSIVE",
AK605="Coupure ENEO &amp; Baisse de tension","PASSIVE",
AK605="Defaut GE &amp; POWER Cabinet","PASSIVE",
AK605="Sharing","PASSIVE",
AK605="Sites strategiques &amp; DataCenter","PASSIVE",
AK605="Exclu","Exclu",
AK605="SAT","ACTIVE",
AK605="SPARE-ISSUE","SPARE-ISSUE",
AK605="Fiber CAmtel","ACTIVE",
AK605="Fiber AOF","ACTIVE",
AK605="Projet OCM (HUAWEI)","PLANNED WORKS",
AK605="Projet OCM (NOKIA)","PLANNED WORKS",
AK605="ACCESS-ISSUE","ACCESS-ISSUE",
AK605="Projet OCM (ZTE, NOKIA, autres projets)","PLANNED WORKS",
AK605="No root CAuse","No root cause",
AK605="ODU HS","ACTIVE",
AK605="IP &amp; VLAN","ACTIVE",
AK605="Warehouse HUAWEI","SPARE-ISSUE",
AK605="SPARE-HS","SPARE-ISSUE",
AK605="Power Telco","ACTIVE", AK605="no impacts","no impacts"
),"")</f>
        <v>No root cause</v>
      </c>
      <c r="AM605" s="108" t="s">
        <v>5537</v>
      </c>
      <c r="AN605" s="117" t="s">
        <v>2997</v>
      </c>
      <c r="AP605" s="23" t="s">
        <v>5537</v>
      </c>
      <c r="AQ605" s="23" t="s">
        <v>5537</v>
      </c>
      <c r="AR605" s="7"/>
      <c r="AS605" s="6"/>
      <c r="AT605" s="7"/>
      <c r="AU605" s="3" t="s">
        <v>5537</v>
      </c>
      <c r="AV605" s="24" t="s">
        <v>5537</v>
      </c>
      <c r="AW605" s="24" t="s">
        <v>5537</v>
      </c>
      <c r="AX605" s="24" t="s">
        <v>5537</v>
      </c>
      <c r="AY605" s="24" t="s">
        <v>5537</v>
      </c>
      <c r="AZ605" s="24" t="s">
        <v>5537</v>
      </c>
      <c r="BA605" s="24" t="s">
        <v>5537</v>
      </c>
      <c r="BB605" s="24" t="s">
        <v>5537</v>
      </c>
      <c r="BC605" s="24" t="s">
        <v>5537</v>
      </c>
      <c r="BD605" s="24" t="s">
        <v>5537</v>
      </c>
      <c r="BE605" s="24" t="s">
        <v>5537</v>
      </c>
      <c r="BF605" s="24" t="s">
        <v>5537</v>
      </c>
      <c r="BG605" s="24" t="s">
        <v>5537</v>
      </c>
      <c r="BH605" s="24" t="s">
        <v>5537</v>
      </c>
      <c r="BI605" s="9" t="s">
        <v>5537</v>
      </c>
      <c r="BJ605" s="14"/>
      <c r="BK605" s="14" t="s">
        <v>5537</v>
      </c>
      <c r="BL605" s="14" t="str">
        <f>_xlfn.XLOOKUP(B605,'[4]cell downs 18042026 17h'!$B:$B,'[4]cell downs 18042026 17h'!$B:$B,"")</f>
        <v/>
      </c>
      <c r="BM605" s="14" t="str">
        <f>_xlfn.XLOOKUP(B605,'[5]Cells Huawei 19042026 15h'!$B:$B,'[5]Cells Huawei 19042026 15h'!$B:$B,"")</f>
        <v/>
      </c>
      <c r="BN605" s="9" t="str">
        <f>_xlfn.XLOOKUP(B605,'[6]cells down 19042026 9H40'!$B:$B,'[6]cells down 19042026 9H40'!$B:$B,"")</f>
        <v/>
      </c>
      <c r="BO605" s="9" t="s">
        <v>2997</v>
      </c>
      <c r="BP605" s="9" t="s">
        <v>154</v>
      </c>
    </row>
    <row r="606" spans="1:68" s="9" customFormat="1" x14ac:dyDescent="0.35">
      <c r="A606" s="1" t="s">
        <v>1121</v>
      </c>
      <c r="B606" s="8" t="s">
        <v>1122</v>
      </c>
      <c r="C606" s="3" t="str">
        <f>_xlfn.XLOOKUP(B606,'[1]daily break down'!$D:$D,'[1]daily break down'!$E:$E,"")</f>
        <v>Maroua</v>
      </c>
      <c r="D606" s="1" t="s">
        <v>11</v>
      </c>
      <c r="E606" s="1" t="s">
        <v>12</v>
      </c>
      <c r="F606" s="3" t="s">
        <v>55</v>
      </c>
      <c r="G606" s="1" t="s">
        <v>84</v>
      </c>
      <c r="H606" s="40" t="str">
        <f>_xlfn.XLOOKUP(B606,[2]CALCULATION!$B:$B,[2]CALCULATION!$H:$H,"")</f>
        <v>NOKIA</v>
      </c>
      <c r="I606" s="34">
        <v>0</v>
      </c>
      <c r="J606" s="34">
        <v>1.0120809815603458</v>
      </c>
      <c r="K606" s="34">
        <v>0.21697413022933226</v>
      </c>
      <c r="L606" s="34">
        <v>0</v>
      </c>
      <c r="M606" s="34">
        <v>0</v>
      </c>
      <c r="N606" s="34">
        <v>5.4088412574883112E-3</v>
      </c>
      <c r="O606" s="34">
        <v>0.20581716577800915</v>
      </c>
      <c r="P606" s="34">
        <v>1.2208052176986062</v>
      </c>
      <c r="Q606" s="34">
        <v>0.48638450978317849</v>
      </c>
      <c r="R606" s="34">
        <v>0.74344988774519372</v>
      </c>
      <c r="S606" s="109">
        <v>0</v>
      </c>
      <c r="T606" s="109">
        <f>_xlfn.XLOOKUP(B606,'[3]Nur des jours'!$B:$B,'[3]Nur des jours'!$U:$U,"")</f>
        <v>2.6485091301332923E-2</v>
      </c>
      <c r="U606" s="109">
        <v>1.6727625801242836</v>
      </c>
      <c r="V606" s="109">
        <v>1.4637670628001243</v>
      </c>
      <c r="W606" s="109">
        <v>2.6485091301332923E-2</v>
      </c>
      <c r="X606" s="109">
        <v>0.80588371245012635</v>
      </c>
      <c r="Y606" s="109">
        <v>0.86793306467325249</v>
      </c>
      <c r="Z606" s="109">
        <v>0</v>
      </c>
      <c r="AA606" s="109">
        <v>0</v>
      </c>
      <c r="AB606" s="109">
        <v>0</v>
      </c>
      <c r="AC606" s="109">
        <v>0</v>
      </c>
      <c r="AD606" s="109">
        <v>8.2345611010813217E-3</v>
      </c>
      <c r="AE606" s="109">
        <v>2.7644371391965126E-3</v>
      </c>
      <c r="AF606" s="109">
        <v>2.7644371391965126E-3</v>
      </c>
      <c r="AG606" s="57" t="str">
        <f>_xlfn.XLOOKUP(B606,[3]CALCULATION!$B:$B,[3]CALCULATION!$M:$M,"")</f>
        <v>Operationnel</v>
      </c>
      <c r="AH606" s="57"/>
      <c r="AI606" s="56" t="str" cm="1">
        <f t="array" ref="AI606">IFERROR(_xlfn.IFS(
AK606="MPR ISSUE","PDH",
AK606="BSS Hardware Issue","BSS",
AK606="Sites strategiques, MLL, Pylone, etc.","ENVTECH",
AK606="AKTIVCO DEFAUT GE &amp; POWER Cabinet","AKTIVCO",
AK606="AKTIVCO Coupure ENEO &amp; Baisse de tension","AKTIVCO GRID ONLY",
AK606="Coupure ENEO &amp; Baisse de tension","IHS GRID ONLY",
AK606="Defaut GE &amp; POWER Cabinet","IHS",
AK606="Sharing","Partners",
AK606="Sites strategiques &amp; DataCenter","SST &amp; DC",
AK606="Exclu","Exclu",
AK606="SAT","SAT",
AK606="SPARE-ISSUE","SPARE-ISSUE",
AK606="Fiber CAmtel","TRANS_FO_CAMTEL",
AK606="Fiber AOF","Fiber AOF",
AK606="Projet OCM (HUAWEI)","TRAVAUX-HUAWEI",
AK606="Projet OCM (NOKIA)","TRAVAUX-NOKIA",
AK606="ACCESS-ISSUE","ACCESS-ISSUE",
AK606="Projet OCM (ZTE, NOKIA, autres projets)","TRAVAUX OCM",
AK606="No root CAuse","No root cause",
AK606="ODU HS","PDH",
AK606="IP &amp; VLAN","PDH",
AK606="Warehouse HUAWEI","SPARE-ISSUE",
AK606="SPARE-HS","SPARE-ISSUE",
AK606="Power Telco","BSS",AK606="no impacts","no impacts"
),"")</f>
        <v>No root cause</v>
      </c>
      <c r="AJ606" s="56" t="str" cm="1">
        <f t="array" ref="AJ606">IFERROR(_xlfn.IFS(
AK606="MPR ISSUE","TX ISSUE",
AK606="BSS Hardware Issue","RAN ISSUE",
AK606="Sites strategiques, MLL, Pylone, etc.","ENVTECH",
AK606="AKTIVCO DEFAUT GE &amp; POWER Cabinet","POWER ISSUE",
AK606="AKTIVCO Coupure ENEO &amp; Baisse de tension","POWER ISSUE",
AK606="Coupure ENEO &amp; Baisse de tension","POWER ISSUE",
AK606="Defaut GE &amp; POWER Cabinet","POWER ISSUE",
AK606="Sharing","POWER ISSUE",
AK606="Sites strategiques &amp; DataCenter","POWER ISSUE",
AK606="Exclu","Exclu",
AK606="SAT","TX ISSUE",
AK606="SPARE-ISSUE","SPARE-ISSUE",
AK606="Fiber CAmtel","TX ISSUE",
AK606="Fiber AOF","TX ISSUE",
AK606="Projet OCM (HUAWEI)","TRAVAUX-HUAWEI",
AK606="Projet OCM (NOKIA)","TRAVAUX -NOKIA",
AK606="ACCESS-ISSUE","ACCESS-ISSUE",
AK606="Projet OCM (ZTE, NOKIA, autres projets)","TRAVAUX OCM",
AK606="No root CAuse","No root cause",
AK606="ODU HS","TX ISSUE",
AK606="IP &amp; VLAN","TX ISSUE",
AK606="Warehouse HUAWEI","SPARE-ISSUE",
AK606="SPARE-HS","SPARE-ISSUE",
AK606="Power Telco","RAN ISSUE",AK606="no impacts","no impacts"
),"")</f>
        <v>No root cause</v>
      </c>
      <c r="AK606" s="81" t="s">
        <v>5620</v>
      </c>
      <c r="AL606" s="56" t="str" cm="1">
        <f t="array" ref="AL606">IFERROR(_xlfn.IFS(
AK606="MPR ISSUE","ACTIVE",
AK606="BSS Hardware Issue","ACTIVE",
AK606="Sites strategiques, MLL, Pylone, etc.","PASSIVE",
AK606="AKTIVCO DEFAUT GE &amp; POWER Cabinet","PASSIVE",
AK606="AKTIVCO Coupure ENEO &amp; Baisse de tension","PASSIVE",
AK606="Coupure ENEO &amp; Baisse de tension","PASSIVE",
AK606="Defaut GE &amp; POWER Cabinet","PASSIVE",
AK606="Sharing","PASSIVE",
AK606="Sites strategiques &amp; DataCenter","PASSIVE",
AK606="Exclu","Exclu",
AK606="SAT","ACTIVE",
AK606="SPARE-ISSUE","SPARE-ISSUE",
AK606="Fiber CAmtel","ACTIVE",
AK606="Fiber AOF","ACTIVE",
AK606="Projet OCM (HUAWEI)","PLANNED WORKS",
AK606="Projet OCM (NOKIA)","PLANNED WORKS",
AK606="ACCESS-ISSUE","ACCESS-ISSUE",
AK606="Projet OCM (ZTE, NOKIA, autres projets)","PLANNED WORKS",
AK606="No root CAuse","No root cause",
AK606="ODU HS","ACTIVE",
AK606="IP &amp; VLAN","ACTIVE",
AK606="Warehouse HUAWEI","SPARE-ISSUE",
AK606="SPARE-HS","SPARE-ISSUE",
AK606="Power Telco","ACTIVE", AK606="no impacts","no impacts"
),"")</f>
        <v>No root cause</v>
      </c>
      <c r="AM606" s="108" t="s">
        <v>5537</v>
      </c>
      <c r="AN606" s="117" t="s">
        <v>1122</v>
      </c>
      <c r="AP606" s="23" t="s">
        <v>5537</v>
      </c>
      <c r="AQ606" s="23" t="s">
        <v>5537</v>
      </c>
      <c r="AR606" s="7"/>
      <c r="AS606" s="6"/>
      <c r="AT606" s="7"/>
      <c r="AU606" s="3" t="s">
        <v>5537</v>
      </c>
      <c r="AV606" s="24" t="s">
        <v>5537</v>
      </c>
      <c r="AW606" s="24" t="s">
        <v>5537</v>
      </c>
      <c r="AX606" s="24" t="s">
        <v>5537</v>
      </c>
      <c r="AY606" s="24" t="s">
        <v>5537</v>
      </c>
      <c r="AZ606" s="24" t="s">
        <v>5537</v>
      </c>
      <c r="BA606" s="24" t="s">
        <v>5537</v>
      </c>
      <c r="BB606" s="24" t="s">
        <v>5537</v>
      </c>
      <c r="BC606" s="24" t="s">
        <v>5537</v>
      </c>
      <c r="BD606" s="24" t="s">
        <v>5537</v>
      </c>
      <c r="BE606" s="24" t="s">
        <v>5537</v>
      </c>
      <c r="BF606" s="24" t="s">
        <v>5537</v>
      </c>
      <c r="BG606" s="24" t="s">
        <v>5537</v>
      </c>
      <c r="BH606" s="24" t="s">
        <v>5537</v>
      </c>
      <c r="BI606" s="9" t="s">
        <v>5537</v>
      </c>
      <c r="BJ606" s="14"/>
      <c r="BK606" s="14" t="s">
        <v>5537</v>
      </c>
      <c r="BL606" s="14" t="str">
        <f>_xlfn.XLOOKUP(B606,'[4]cell downs 18042026 17h'!$B:$B,'[4]cell downs 18042026 17h'!$B:$B,"")</f>
        <v/>
      </c>
      <c r="BM606" s="14" t="str">
        <f>_xlfn.XLOOKUP(B606,'[5]Cells Huawei 19042026 15h'!$B:$B,'[5]Cells Huawei 19042026 15h'!$B:$B,"")</f>
        <v/>
      </c>
      <c r="BN606" s="9" t="str">
        <f>_xlfn.XLOOKUP(B606,'[6]cells down 19042026 9H40'!$B:$B,'[6]cells down 19042026 9H40'!$B:$B,"")</f>
        <v/>
      </c>
      <c r="BO606" s="9" t="s">
        <v>1122</v>
      </c>
      <c r="BP606" s="9" t="s">
        <v>5537</v>
      </c>
    </row>
    <row r="607" spans="1:68" s="9" customFormat="1" x14ac:dyDescent="0.35">
      <c r="A607" s="1" t="s">
        <v>2447</v>
      </c>
      <c r="B607" s="8" t="s">
        <v>2448</v>
      </c>
      <c r="C607" s="3" t="str">
        <f>_xlfn.XLOOKUP(B607,'[1]daily break down'!$D:$D,'[1]daily break down'!$E:$E,"")</f>
        <v>Douala</v>
      </c>
      <c r="D607" s="1" t="s">
        <v>21</v>
      </c>
      <c r="E607" s="1" t="s">
        <v>36</v>
      </c>
      <c r="F607" s="3" t="s">
        <v>31</v>
      </c>
      <c r="G607" s="1" t="s">
        <v>32</v>
      </c>
      <c r="H607" s="41" t="str">
        <f>_xlfn.XLOOKUP(B607,[2]CALCULATION!$B:$B,[2]CALCULATION!$H:$H,"")</f>
        <v>ZTE</v>
      </c>
      <c r="I607" s="34">
        <v>0</v>
      </c>
      <c r="J607" s="34">
        <v>0</v>
      </c>
      <c r="K607" s="34">
        <v>0</v>
      </c>
      <c r="L607" s="34">
        <v>0</v>
      </c>
      <c r="M607" s="34">
        <v>8.7160027737113829E-2</v>
      </c>
      <c r="N607" s="34">
        <v>0</v>
      </c>
      <c r="O607" s="34">
        <v>0</v>
      </c>
      <c r="P607" s="34">
        <v>0</v>
      </c>
      <c r="Q607" s="34">
        <v>0</v>
      </c>
      <c r="R607" s="34">
        <v>0</v>
      </c>
      <c r="S607" s="109">
        <v>0</v>
      </c>
      <c r="T607" s="109">
        <f>_xlfn.XLOOKUP(B607,'[3]Nur des jours'!$B:$B,'[3]Nur des jours'!$U:$U,"")</f>
        <v>0</v>
      </c>
      <c r="U607" s="109">
        <v>0</v>
      </c>
      <c r="V607" s="109">
        <v>0</v>
      </c>
      <c r="W607" s="109">
        <v>0</v>
      </c>
      <c r="X607" s="109">
        <v>3.0854685489093473E-3</v>
      </c>
      <c r="Y607" s="109">
        <v>0</v>
      </c>
      <c r="Z607" s="109">
        <v>0</v>
      </c>
      <c r="AA607" s="109">
        <v>0</v>
      </c>
      <c r="AB607" s="109">
        <v>0</v>
      </c>
      <c r="AC607" s="109">
        <v>0</v>
      </c>
      <c r="AD607" s="109">
        <v>0</v>
      </c>
      <c r="AE607" s="109">
        <v>2.7644371391963409E-3</v>
      </c>
      <c r="AF607" s="109">
        <v>2.7644371391963409E-3</v>
      </c>
      <c r="AG607" s="57" t="str">
        <f>_xlfn.XLOOKUP(B607,[3]CALCULATION!$B:$B,[3]CALCULATION!$M:$M,"")</f>
        <v>Operationnel</v>
      </c>
      <c r="AH607" s="57"/>
      <c r="AI607" s="56" t="str" cm="1">
        <f t="array" ref="AI607">IFERROR(_xlfn.IFS(
AK607="MPR ISSUE","PDH",
AK607="BSS Hardware Issue","BSS",
AK607="Sites strategiques, MLL, Pylone, etc.","ENVTECH",
AK607="AKTIVCO DEFAUT GE &amp; POWER Cabinet","AKTIVCO",
AK607="AKTIVCO Coupure ENEO &amp; Baisse de tension","AKTIVCO GRID ONLY",
AK607="Coupure ENEO &amp; Baisse de tension","IHS GRID ONLY",
AK607="Defaut GE &amp; POWER Cabinet","IHS",
AK607="Sharing","Partners",
AK607="Sites strategiques &amp; DataCenter","SST &amp; DC",
AK607="Exclu","Exclu",
AK607="SAT","SAT",
AK607="SPARE-ISSUE","SPARE-ISSUE",
AK607="Fiber CAmtel","TRANS_FO_CAMTEL",
AK607="Fiber AOF","Fiber AOF",
AK607="Projet OCM (HUAWEI)","TRAVAUX-HUAWEI",
AK607="Projet OCM (NOKIA)","TRAVAUX-NOKIA",
AK607="ACCESS-ISSUE","ACCESS-ISSUE",
AK607="Projet OCM (ZTE, NOKIA, autres projets)","TRAVAUX OCM",
AK607="No root CAuse","No root cause",
AK607="ODU HS","PDH",
AK607="IP &amp; VLAN","PDH",
AK607="Warehouse HUAWEI","SPARE-ISSUE",
AK607="SPARE-HS","SPARE-ISSUE",
AK607="Power Telco","BSS",AK607="no impacts","no impacts"
),"")</f>
        <v>No root cause</v>
      </c>
      <c r="AJ607" s="56" t="str" cm="1">
        <f t="array" ref="AJ607">IFERROR(_xlfn.IFS(
AK607="MPR ISSUE","TX ISSUE",
AK607="BSS Hardware Issue","RAN ISSUE",
AK607="Sites strategiques, MLL, Pylone, etc.","ENVTECH",
AK607="AKTIVCO DEFAUT GE &amp; POWER Cabinet","POWER ISSUE",
AK607="AKTIVCO Coupure ENEO &amp; Baisse de tension","POWER ISSUE",
AK607="Coupure ENEO &amp; Baisse de tension","POWER ISSUE",
AK607="Defaut GE &amp; POWER Cabinet","POWER ISSUE",
AK607="Sharing","POWER ISSUE",
AK607="Sites strategiques &amp; DataCenter","POWER ISSUE",
AK607="Exclu","Exclu",
AK607="SAT","TX ISSUE",
AK607="SPARE-ISSUE","SPARE-ISSUE",
AK607="Fiber CAmtel","TX ISSUE",
AK607="Fiber AOF","TX ISSUE",
AK607="Projet OCM (HUAWEI)","TRAVAUX-HUAWEI",
AK607="Projet OCM (NOKIA)","TRAVAUX -NOKIA",
AK607="ACCESS-ISSUE","ACCESS-ISSUE",
AK607="Projet OCM (ZTE, NOKIA, autres projets)","TRAVAUX OCM",
AK607="No root CAuse","No root cause",
AK607="ODU HS","TX ISSUE",
AK607="IP &amp; VLAN","TX ISSUE",
AK607="Warehouse HUAWEI","SPARE-ISSUE",
AK607="SPARE-HS","SPARE-ISSUE",
AK607="Power Telco","RAN ISSUE",AK607="no impacts","no impacts"
),"")</f>
        <v>No root cause</v>
      </c>
      <c r="AK607" s="81" t="s">
        <v>5620</v>
      </c>
      <c r="AL607" s="56" t="str" cm="1">
        <f t="array" ref="AL607">IFERROR(_xlfn.IFS(
AK607="MPR ISSUE","ACTIVE",
AK607="BSS Hardware Issue","ACTIVE",
AK607="Sites strategiques, MLL, Pylone, etc.","PASSIVE",
AK607="AKTIVCO DEFAUT GE &amp; POWER Cabinet","PASSIVE",
AK607="AKTIVCO Coupure ENEO &amp; Baisse de tension","PASSIVE",
AK607="Coupure ENEO &amp; Baisse de tension","PASSIVE",
AK607="Defaut GE &amp; POWER Cabinet","PASSIVE",
AK607="Sharing","PASSIVE",
AK607="Sites strategiques &amp; DataCenter","PASSIVE",
AK607="Exclu","Exclu",
AK607="SAT","ACTIVE",
AK607="SPARE-ISSUE","SPARE-ISSUE",
AK607="Fiber CAmtel","ACTIVE",
AK607="Fiber AOF","ACTIVE",
AK607="Projet OCM (HUAWEI)","PLANNED WORKS",
AK607="Projet OCM (NOKIA)","PLANNED WORKS",
AK607="ACCESS-ISSUE","ACCESS-ISSUE",
AK607="Projet OCM (ZTE, NOKIA, autres projets)","PLANNED WORKS",
AK607="No root CAuse","No root cause",
AK607="ODU HS","ACTIVE",
AK607="IP &amp; VLAN","ACTIVE",
AK607="Warehouse HUAWEI","SPARE-ISSUE",
AK607="SPARE-HS","SPARE-ISSUE",
AK607="Power Telco","ACTIVE", AK607="no impacts","no impacts"
),"")</f>
        <v>No root cause</v>
      </c>
      <c r="AM607" s="108" t="s">
        <v>5537</v>
      </c>
      <c r="AN607" s="117" t="s">
        <v>2448</v>
      </c>
      <c r="AP607" s="23" t="s">
        <v>5537</v>
      </c>
      <c r="AQ607" s="23" t="s">
        <v>5537</v>
      </c>
      <c r="AR607" s="7"/>
      <c r="AS607" s="6"/>
      <c r="AT607" s="7"/>
      <c r="AU607" s="3" t="s">
        <v>5537</v>
      </c>
      <c r="AV607" s="24" t="s">
        <v>5537</v>
      </c>
      <c r="AW607" s="24" t="s">
        <v>5537</v>
      </c>
      <c r="AX607" s="24" t="s">
        <v>5537</v>
      </c>
      <c r="AY607" s="24" t="s">
        <v>5537</v>
      </c>
      <c r="AZ607" s="24" t="s">
        <v>5537</v>
      </c>
      <c r="BA607" s="24" t="s">
        <v>5537</v>
      </c>
      <c r="BB607" s="24" t="s">
        <v>5537</v>
      </c>
      <c r="BC607" s="24" t="s">
        <v>5537</v>
      </c>
      <c r="BD607" s="24" t="s">
        <v>5537</v>
      </c>
      <c r="BE607" s="24" t="s">
        <v>5537</v>
      </c>
      <c r="BF607" s="24" t="s">
        <v>5537</v>
      </c>
      <c r="BG607" s="24" t="s">
        <v>5537</v>
      </c>
      <c r="BH607" s="24" t="s">
        <v>5537</v>
      </c>
      <c r="BI607" s="9" t="s">
        <v>5537</v>
      </c>
      <c r="BJ607" s="14"/>
      <c r="BK607" s="14" t="s">
        <v>5537</v>
      </c>
      <c r="BL607" s="14" t="str">
        <f>_xlfn.XLOOKUP(B607,'[4]cell downs 18042026 17h'!$B:$B,'[4]cell downs 18042026 17h'!$B:$B,"")</f>
        <v/>
      </c>
      <c r="BM607" s="14" t="str">
        <f>_xlfn.XLOOKUP(B607,'[5]Cells Huawei 19042026 15h'!$B:$B,'[5]Cells Huawei 19042026 15h'!$B:$B,"")</f>
        <v/>
      </c>
      <c r="BN607" s="9" t="str">
        <f>_xlfn.XLOOKUP(B607,'[6]cells down 19042026 9H40'!$B:$B,'[6]cells down 19042026 9H40'!$B:$B,"")</f>
        <v/>
      </c>
      <c r="BO607" s="9" t="s">
        <v>5537</v>
      </c>
      <c r="BP607" s="9" t="s">
        <v>5459</v>
      </c>
    </row>
    <row r="608" spans="1:68" s="9" customFormat="1" x14ac:dyDescent="0.35">
      <c r="A608" s="1" t="s">
        <v>180</v>
      </c>
      <c r="B608" s="8" t="s">
        <v>181</v>
      </c>
      <c r="C608" s="3" t="str">
        <f>_xlfn.XLOOKUP(B608,'[1]daily break down'!$D:$D,'[1]daily break down'!$E:$E,"")</f>
        <v>ADAMAOUA</v>
      </c>
      <c r="D608" s="1" t="s">
        <v>11</v>
      </c>
      <c r="E608" s="1" t="s">
        <v>66</v>
      </c>
      <c r="F608" s="3" t="s">
        <v>90</v>
      </c>
      <c r="G608" s="1" t="s">
        <v>182</v>
      </c>
      <c r="H608" s="40" t="str">
        <f>_xlfn.XLOOKUP(B608,[2]CALCULATION!$B:$B,[2]CALCULATION!$H:$H,"")</f>
        <v>NOKIA</v>
      </c>
      <c r="I608" s="34">
        <v>4.1512243145990134E-2</v>
      </c>
      <c r="J608" s="34">
        <v>8.0871063184374495E-2</v>
      </c>
      <c r="K608" s="34">
        <v>2.2859866522783903</v>
      </c>
      <c r="L608" s="34">
        <v>4.2624911589513613E-2</v>
      </c>
      <c r="M608" s="34">
        <v>1.1862386523173134E-2</v>
      </c>
      <c r="N608" s="34">
        <v>2.6577075619254754E-2</v>
      </c>
      <c r="O608" s="34">
        <v>3.1990701228378362</v>
      </c>
      <c r="P608" s="34">
        <v>3.0859146581084493</v>
      </c>
      <c r="Q608" s="34">
        <v>3.1306827829494313</v>
      </c>
      <c r="R608" s="34">
        <v>3.0865391903744066</v>
      </c>
      <c r="S608" s="109">
        <v>3.1399814525555763</v>
      </c>
      <c r="T608" s="109">
        <f>_xlfn.XLOOKUP(B608,'[3]Nur des jours'!$B:$B,'[3]Nur des jours'!$U:$U,"")</f>
        <v>11.461092693096091</v>
      </c>
      <c r="U608" s="109">
        <v>3.0819015332460129</v>
      </c>
      <c r="V608" s="109">
        <v>3.0819015332460129</v>
      </c>
      <c r="W608" s="109">
        <v>11.461092693096091</v>
      </c>
      <c r="X608" s="109">
        <v>5.3653378550857926</v>
      </c>
      <c r="Y608" s="109">
        <v>13.874050769563482</v>
      </c>
      <c r="Z608" s="109">
        <v>4.9087756412811906E-2</v>
      </c>
      <c r="AA608" s="109">
        <v>7.4915999766370228E-3</v>
      </c>
      <c r="AB608" s="109">
        <v>0.22837341481371765</v>
      </c>
      <c r="AC608" s="109">
        <v>0</v>
      </c>
      <c r="AD608" s="109">
        <v>7.4385290321601965E-3</v>
      </c>
      <c r="AE608" s="109">
        <v>2.4971999922126825E-3</v>
      </c>
      <c r="AF608" s="109">
        <v>2.4971999922126825E-3</v>
      </c>
      <c r="AG608" s="57" t="str">
        <f>_xlfn.XLOOKUP(B608,[3]CALCULATION!$B:$B,[3]CALCULATION!$M:$M,"")</f>
        <v>Operationnel</v>
      </c>
      <c r="AH608" s="57"/>
      <c r="AI608" s="56" t="str" cm="1">
        <f t="array" ref="AI608">IFERROR(_xlfn.IFS(
AK608="MPR ISSUE","PDH",
AK608="BSS Hardware Issue","BSS",
AK608="Sites strategiques, MLL, Pylone, etc.","ENVTECH",
AK608="AKTIVCO DEFAUT GE &amp; POWER Cabinet","AKTIVCO",
AK608="AKTIVCO Coupure ENEO &amp; Baisse de tension","AKTIVCO GRID ONLY",
AK608="Coupure ENEO &amp; Baisse de tension","IHS GRID ONLY",
AK608="Defaut GE &amp; POWER Cabinet","IHS",
AK608="Sharing","Partners",
AK608="Sites strategiques &amp; DataCenter","SST &amp; DC",
AK608="Exclu","Exclu",
AK608="SAT","SAT",
AK608="SPARE-ISSUE","SPARE-ISSUE",
AK608="Fiber CAmtel","TRANS_FO_CAMTEL",
AK608="Fiber AOF","Fiber AOF",
AK608="Projet OCM (HUAWEI)","TRAVAUX-HUAWEI",
AK608="Projet OCM (NOKIA)","TRAVAUX-NOKIA",
AK608="ACCESS-ISSUE","ACCESS-ISSUE",
AK608="Projet OCM (ZTE, NOKIA, autres projets)","TRAVAUX OCM",
AK608="No root CAuse","No root cause",
AK608="ODU HS","PDH",
AK608="IP &amp; VLAN","PDH",
AK608="Warehouse HUAWEI","SPARE-ISSUE",
AK608="SPARE-HS","SPARE-ISSUE",
AK608="Power Telco","BSS",AK608="no impacts","no impacts"
),"")</f>
        <v>SPARE-ISSUE</v>
      </c>
      <c r="AJ608" s="56" t="str" cm="1">
        <f t="array" ref="AJ608">IFERROR(_xlfn.IFS(
AK608="MPR ISSUE","TX ISSUE",
AK608="BSS Hardware Issue","RAN ISSUE",
AK608="Sites strategiques, MLL, Pylone, etc.","ENVTECH",
AK608="AKTIVCO DEFAUT GE &amp; POWER Cabinet","POWER ISSUE",
AK608="AKTIVCO Coupure ENEO &amp; Baisse de tension","POWER ISSUE",
AK608="Coupure ENEO &amp; Baisse de tension","POWER ISSUE",
AK608="Defaut GE &amp; POWER Cabinet","POWER ISSUE",
AK608="Sharing","POWER ISSUE",
AK608="Sites strategiques &amp; DataCenter","POWER ISSUE",
AK608="Exclu","Exclu",
AK608="SAT","TX ISSUE",
AK608="SPARE-ISSUE","SPARE-ISSUE",
AK608="Fiber CAmtel","TX ISSUE",
AK608="Fiber AOF","TX ISSUE",
AK608="Projet OCM (HUAWEI)","TRAVAUX-HUAWEI",
AK608="Projet OCM (NOKIA)","TRAVAUX -NOKIA",
AK608="ACCESS-ISSUE","ACCESS-ISSUE",
AK608="Projet OCM (ZTE, NOKIA, autres projets)","TRAVAUX OCM",
AK608="No root CAuse","No root cause",
AK608="ODU HS","TX ISSUE",
AK608="IP &amp; VLAN","TX ISSUE",
AK608="Warehouse HUAWEI","SPARE-ISSUE",
AK608="SPARE-HS","SPARE-ISSUE",
AK608="Power Telco","RAN ISSUE",AK608="no impacts","no impacts"
),"")</f>
        <v>SPARE-ISSUE</v>
      </c>
      <c r="AK608" s="81" t="s">
        <v>5354</v>
      </c>
      <c r="AL608" s="56" t="str" cm="1">
        <f t="array" ref="AL608">IFERROR(_xlfn.IFS(
AK608="MPR ISSUE","ACTIVE",
AK608="BSS Hardware Issue","ACTIVE",
AK608="Sites strategiques, MLL, Pylone, etc.","PASSIVE",
AK608="AKTIVCO DEFAUT GE &amp; POWER Cabinet","PASSIVE",
AK608="AKTIVCO Coupure ENEO &amp; Baisse de tension","PASSIVE",
AK608="Coupure ENEO &amp; Baisse de tension","PASSIVE",
AK608="Defaut GE &amp; POWER Cabinet","PASSIVE",
AK608="Sharing","PASSIVE",
AK608="Sites strategiques &amp; DataCenter","PASSIVE",
AK608="Exclu","Exclu",
AK608="SAT","ACTIVE",
AK608="SPARE-ISSUE","SPARE-ISSUE",
AK608="Fiber CAmtel","ACTIVE",
AK608="Fiber AOF","ACTIVE",
AK608="Projet OCM (HUAWEI)","PLANNED WORKS",
AK608="Projet OCM (NOKIA)","PLANNED WORKS",
AK608="ACCESS-ISSUE","ACCESS-ISSUE",
AK608="Projet OCM (ZTE, NOKIA, autres projets)","PLANNED WORKS",
AK608="No root CAuse","No root cause",
AK608="ODU HS","ACTIVE",
AK608="IP &amp; VLAN","ACTIVE",
AK608="Warehouse HUAWEI","SPARE-ISSUE",
AK608="SPARE-HS","SPARE-ISSUE",
AK608="Power Telco","ACTIVE", AK608="no impacts","no impacts"
),"")</f>
        <v>SPARE-ISSUE</v>
      </c>
      <c r="AM608" s="108" t="s">
        <v>5985</v>
      </c>
      <c r="AN608" s="117" t="s">
        <v>181</v>
      </c>
      <c r="AP608" s="23" t="s">
        <v>5537</v>
      </c>
      <c r="AQ608" s="23" t="s">
        <v>5537</v>
      </c>
      <c r="AR608" s="7"/>
      <c r="AS608" s="6"/>
      <c r="AT608" s="7"/>
      <c r="AU608" s="3" t="s">
        <v>5537</v>
      </c>
      <c r="AV608" s="24" t="s">
        <v>5537</v>
      </c>
      <c r="AW608" s="24" t="s">
        <v>5537</v>
      </c>
      <c r="AX608" s="24" t="s">
        <v>5537</v>
      </c>
      <c r="AY608" s="24" t="s">
        <v>5537</v>
      </c>
      <c r="AZ608" s="24" t="s">
        <v>5537</v>
      </c>
      <c r="BA608" s="24" t="s">
        <v>5537</v>
      </c>
      <c r="BB608" s="24" t="s">
        <v>6500</v>
      </c>
      <c r="BC608" s="24" t="s">
        <v>6501</v>
      </c>
      <c r="BD608" s="24" t="s">
        <v>6501</v>
      </c>
      <c r="BE608" s="24" t="s">
        <v>5537</v>
      </c>
      <c r="BF608" s="24" t="s">
        <v>5537</v>
      </c>
      <c r="BG608" s="24" t="s">
        <v>5537</v>
      </c>
      <c r="BH608" s="24" t="s">
        <v>5537</v>
      </c>
      <c r="BI608" s="9" t="s">
        <v>5537</v>
      </c>
      <c r="BJ608" s="14"/>
      <c r="BK608" s="14" t="s">
        <v>5537</v>
      </c>
      <c r="BL608" s="14" t="str">
        <f>_xlfn.XLOOKUP(B608,'[4]cell downs 18042026 17h'!$B:$B,'[4]cell downs 18042026 17h'!$B:$B,"")</f>
        <v>ADM_141</v>
      </c>
      <c r="BM608" s="14" t="str">
        <f>_xlfn.XLOOKUP(B608,'[5]Cells Huawei 19042026 15h'!$B:$B,'[5]Cells Huawei 19042026 15h'!$B:$B,"")</f>
        <v/>
      </c>
      <c r="BN608" s="9" t="str">
        <f>_xlfn.XLOOKUP(B608,'[6]cells down 19042026 9H40'!$B:$B,'[6]cells down 19042026 9H40'!$B:$B,"")</f>
        <v/>
      </c>
      <c r="BO608" s="9" t="s">
        <v>181</v>
      </c>
      <c r="BP608" s="9" t="s">
        <v>12</v>
      </c>
    </row>
    <row r="609" spans="1:68" s="9" customFormat="1" x14ac:dyDescent="0.35">
      <c r="A609" s="1" t="s">
        <v>747</v>
      </c>
      <c r="B609" s="8" t="s">
        <v>748</v>
      </c>
      <c r="C609" s="3" t="str">
        <f>_xlfn.XLOOKUP(B609,'[1]daily break down'!$D:$D,'[1]daily break down'!$E:$E,"")</f>
        <v>Douala</v>
      </c>
      <c r="D609" s="1" t="s">
        <v>11</v>
      </c>
      <c r="E609" s="1" t="s">
        <v>12</v>
      </c>
      <c r="F609" s="3" t="s">
        <v>31</v>
      </c>
      <c r="G609" s="1" t="s">
        <v>32</v>
      </c>
      <c r="H609" s="41" t="str">
        <f>_xlfn.XLOOKUP(B609,[2]CALCULATION!$B:$B,[2]CALCULATION!$H:$H,"")</f>
        <v>ZTE</v>
      </c>
      <c r="I609" s="34">
        <v>0</v>
      </c>
      <c r="J609" s="34">
        <v>0</v>
      </c>
      <c r="K609" s="34">
        <v>9.2935917850202454</v>
      </c>
      <c r="L609" s="34">
        <v>0</v>
      </c>
      <c r="M609" s="34">
        <v>0</v>
      </c>
      <c r="N609" s="34">
        <v>0</v>
      </c>
      <c r="O609" s="34">
        <v>0</v>
      </c>
      <c r="P609" s="34">
        <v>0</v>
      </c>
      <c r="Q609" s="34">
        <v>1.0163854431517576</v>
      </c>
      <c r="R609" s="34">
        <v>15.949393321975952</v>
      </c>
      <c r="S609" s="109">
        <v>0</v>
      </c>
      <c r="T609" s="109">
        <f>_xlfn.XLOOKUP(B609,'[3]Nur des jours'!$B:$B,'[3]Nur des jours'!$U:$U,"")</f>
        <v>3.7471499544849116E-2</v>
      </c>
      <c r="U609" s="109">
        <v>0</v>
      </c>
      <c r="V609" s="109">
        <v>0</v>
      </c>
      <c r="W609" s="109">
        <v>3.7471499544849116E-2</v>
      </c>
      <c r="X609" s="109">
        <v>0</v>
      </c>
      <c r="Y609" s="109">
        <v>0</v>
      </c>
      <c r="Z609" s="109">
        <v>0</v>
      </c>
      <c r="AA609" s="109">
        <v>0</v>
      </c>
      <c r="AB609" s="109">
        <v>0</v>
      </c>
      <c r="AC609" s="109">
        <v>0</v>
      </c>
      <c r="AD609" s="109">
        <v>0</v>
      </c>
      <c r="AE609" s="109">
        <v>2.4790758861180195E-3</v>
      </c>
      <c r="AF609" s="109">
        <v>2.4790758861180195E-3</v>
      </c>
      <c r="AG609" s="57" t="str">
        <f>_xlfn.XLOOKUP(B609,[3]CALCULATION!$B:$B,[3]CALCULATION!$M:$M,"")</f>
        <v>Operationnel</v>
      </c>
      <c r="AH609" s="57"/>
      <c r="AI609" s="56" t="str" cm="1">
        <f t="array" ref="AI609">IFERROR(_xlfn.IFS(
AK609="MPR ISSUE","PDH",
AK609="BSS Hardware Issue","BSS",
AK609="Sites strategiques, MLL, Pylone, etc.","ENVTECH",
AK609="AKTIVCO DEFAUT GE &amp; POWER Cabinet","AKTIVCO",
AK609="AKTIVCO Coupure ENEO &amp; Baisse de tension","AKTIVCO GRID ONLY",
AK609="Coupure ENEO &amp; Baisse de tension","IHS GRID ONLY",
AK609="Defaut GE &amp; POWER Cabinet","IHS",
AK609="Sharing","Partners",
AK609="Sites strategiques &amp; DataCenter","SST &amp; DC",
AK609="Exclu","Exclu",
AK609="SAT","SAT",
AK609="SPARE-ISSUE","SPARE-ISSUE",
AK609="Fiber CAmtel","TRANS_FO_CAMTEL",
AK609="Fiber AOF","Fiber AOF",
AK609="Projet OCM (HUAWEI)","TRAVAUX-HUAWEI",
AK609="Projet OCM (NOKIA)","TRAVAUX-NOKIA",
AK609="ACCESS-ISSUE","ACCESS-ISSUE",
AK609="Projet OCM (ZTE, NOKIA, autres projets)","TRAVAUX OCM",
AK609="No root CAuse","No root cause",
AK609="ODU HS","PDH",
AK609="IP &amp; VLAN","PDH",
AK609="Warehouse HUAWEI","SPARE-ISSUE",
AK609="SPARE-HS","SPARE-ISSUE",
AK609="Power Telco","BSS",AK609="no impacts","no impacts"
),"")</f>
        <v>No root cause</v>
      </c>
      <c r="AJ609" s="56" t="str" cm="1">
        <f t="array" ref="AJ609">IFERROR(_xlfn.IFS(
AK609="MPR ISSUE","TX ISSUE",
AK609="BSS Hardware Issue","RAN ISSUE",
AK609="Sites strategiques, MLL, Pylone, etc.","ENVTECH",
AK609="AKTIVCO DEFAUT GE &amp; POWER Cabinet","POWER ISSUE",
AK609="AKTIVCO Coupure ENEO &amp; Baisse de tension","POWER ISSUE",
AK609="Coupure ENEO &amp; Baisse de tension","POWER ISSUE",
AK609="Defaut GE &amp; POWER Cabinet","POWER ISSUE",
AK609="Sharing","POWER ISSUE",
AK609="Sites strategiques &amp; DataCenter","POWER ISSUE",
AK609="Exclu","Exclu",
AK609="SAT","TX ISSUE",
AK609="SPARE-ISSUE","SPARE-ISSUE",
AK609="Fiber CAmtel","TX ISSUE",
AK609="Fiber AOF","TX ISSUE",
AK609="Projet OCM (HUAWEI)","TRAVAUX-HUAWEI",
AK609="Projet OCM (NOKIA)","TRAVAUX -NOKIA",
AK609="ACCESS-ISSUE","ACCESS-ISSUE",
AK609="Projet OCM (ZTE, NOKIA, autres projets)","TRAVAUX OCM",
AK609="No root CAuse","No root cause",
AK609="ODU HS","TX ISSUE",
AK609="IP &amp; VLAN","TX ISSUE",
AK609="Warehouse HUAWEI","SPARE-ISSUE",
AK609="SPARE-HS","SPARE-ISSUE",
AK609="Power Telco","RAN ISSUE",AK609="no impacts","no impacts"
),"")</f>
        <v>No root cause</v>
      </c>
      <c r="AK609" s="81" t="s">
        <v>5620</v>
      </c>
      <c r="AL609" s="56" t="str" cm="1">
        <f t="array" ref="AL609">IFERROR(_xlfn.IFS(
AK609="MPR ISSUE","ACTIVE",
AK609="BSS Hardware Issue","ACTIVE",
AK609="Sites strategiques, MLL, Pylone, etc.","PASSIVE",
AK609="AKTIVCO DEFAUT GE &amp; POWER Cabinet","PASSIVE",
AK609="AKTIVCO Coupure ENEO &amp; Baisse de tension","PASSIVE",
AK609="Coupure ENEO &amp; Baisse de tension","PASSIVE",
AK609="Defaut GE &amp; POWER Cabinet","PASSIVE",
AK609="Sharing","PASSIVE",
AK609="Sites strategiques &amp; DataCenter","PASSIVE",
AK609="Exclu","Exclu",
AK609="SAT","ACTIVE",
AK609="SPARE-ISSUE","SPARE-ISSUE",
AK609="Fiber CAmtel","ACTIVE",
AK609="Fiber AOF","ACTIVE",
AK609="Projet OCM (HUAWEI)","PLANNED WORKS",
AK609="Projet OCM (NOKIA)","PLANNED WORKS",
AK609="ACCESS-ISSUE","ACCESS-ISSUE",
AK609="Projet OCM (ZTE, NOKIA, autres projets)","PLANNED WORKS",
AK609="No root CAuse","No root cause",
AK609="ODU HS","ACTIVE",
AK609="IP &amp; VLAN","ACTIVE",
AK609="Warehouse HUAWEI","SPARE-ISSUE",
AK609="SPARE-HS","SPARE-ISSUE",
AK609="Power Telco","ACTIVE", AK609="no impacts","no impacts"
),"")</f>
        <v>No root cause</v>
      </c>
      <c r="AM609" s="108" t="s">
        <v>5537</v>
      </c>
      <c r="AN609" s="117" t="s">
        <v>748</v>
      </c>
      <c r="AP609" s="23" t="s">
        <v>5537</v>
      </c>
      <c r="AQ609" s="23" t="s">
        <v>5537</v>
      </c>
      <c r="AR609" s="7"/>
      <c r="AS609" s="6"/>
      <c r="AT609" s="7"/>
      <c r="AU609" s="3" t="s">
        <v>5537</v>
      </c>
      <c r="AV609" s="24" t="s">
        <v>5537</v>
      </c>
      <c r="AW609" s="24" t="s">
        <v>5537</v>
      </c>
      <c r="AX609" s="24" t="s">
        <v>5537</v>
      </c>
      <c r="AY609" s="24" t="s">
        <v>5537</v>
      </c>
      <c r="AZ609" s="24" t="s">
        <v>5537</v>
      </c>
      <c r="BA609" s="24" t="s">
        <v>5537</v>
      </c>
      <c r="BB609" s="24" t="s">
        <v>5537</v>
      </c>
      <c r="BC609" s="24" t="s">
        <v>5537</v>
      </c>
      <c r="BD609" s="24" t="s">
        <v>5537</v>
      </c>
      <c r="BE609" s="24" t="s">
        <v>5537</v>
      </c>
      <c r="BF609" s="24" t="s">
        <v>5537</v>
      </c>
      <c r="BG609" s="24" t="s">
        <v>5537</v>
      </c>
      <c r="BH609" s="24" t="s">
        <v>5537</v>
      </c>
      <c r="BI609" s="9" t="s">
        <v>5537</v>
      </c>
      <c r="BJ609" s="14"/>
      <c r="BK609" s="14" t="s">
        <v>5537</v>
      </c>
      <c r="BL609" s="14" t="str">
        <f>_xlfn.XLOOKUP(B609,'[4]cell downs 18042026 17h'!$B:$B,'[4]cell downs 18042026 17h'!$B:$B,"")</f>
        <v/>
      </c>
      <c r="BM609" s="14" t="str">
        <f>_xlfn.XLOOKUP(B609,'[5]Cells Huawei 19042026 15h'!$B:$B,'[5]Cells Huawei 19042026 15h'!$B:$B,"")</f>
        <v/>
      </c>
      <c r="BN609" s="9" t="str">
        <f>_xlfn.XLOOKUP(B609,'[6]cells down 19042026 9H40'!$B:$B,'[6]cells down 19042026 9H40'!$B:$B,"")</f>
        <v/>
      </c>
      <c r="BO609" s="9" t="s">
        <v>748</v>
      </c>
      <c r="BP609" s="9" t="s">
        <v>5459</v>
      </c>
    </row>
    <row r="610" spans="1:68" s="9" customFormat="1" x14ac:dyDescent="0.35">
      <c r="A610" s="1" t="s">
        <v>649</v>
      </c>
      <c r="B610" s="8" t="s">
        <v>650</v>
      </c>
      <c r="C610" s="3" t="str">
        <f>_xlfn.XLOOKUP(B610,'[1]daily break down'!$D:$D,'[1]daily break down'!$E:$E,"")</f>
        <v>Douala</v>
      </c>
      <c r="D610" s="1" t="s">
        <v>11</v>
      </c>
      <c r="E610" s="1" t="s">
        <v>12</v>
      </c>
      <c r="F610" s="3" t="s">
        <v>31</v>
      </c>
      <c r="G610" s="1" t="s">
        <v>32</v>
      </c>
      <c r="H610" s="41" t="str">
        <f>_xlfn.XLOOKUP(B610,[2]CALCULATION!$B:$B,[2]CALCULATION!$H:$H,"")</f>
        <v>ZTE</v>
      </c>
      <c r="I610" s="34">
        <v>0</v>
      </c>
      <c r="J610" s="34">
        <v>0</v>
      </c>
      <c r="K610" s="34">
        <v>4.6287557107920785</v>
      </c>
      <c r="L610" s="34">
        <v>0</v>
      </c>
      <c r="M610" s="34">
        <v>0</v>
      </c>
      <c r="N610" s="34">
        <v>0</v>
      </c>
      <c r="O610" s="34">
        <v>0</v>
      </c>
      <c r="P610" s="34">
        <v>0</v>
      </c>
      <c r="Q610" s="34">
        <v>0.42349393464656548</v>
      </c>
      <c r="R610" s="34">
        <v>0</v>
      </c>
      <c r="S610" s="109">
        <v>0</v>
      </c>
      <c r="T610" s="109">
        <f>_xlfn.XLOOKUP(B610,'[3]Nur des jours'!$B:$B,'[3]Nur des jours'!$U:$U,"")</f>
        <v>7.776094146384748E-3</v>
      </c>
      <c r="U610" s="109">
        <v>0</v>
      </c>
      <c r="V610" s="109">
        <v>0</v>
      </c>
      <c r="W610" s="109">
        <v>7.776094146384748E-3</v>
      </c>
      <c r="X610" s="109">
        <v>0</v>
      </c>
      <c r="Y610" s="109">
        <v>0</v>
      </c>
      <c r="Z610" s="109">
        <v>0</v>
      </c>
      <c r="AA610" s="109">
        <v>0</v>
      </c>
      <c r="AB610" s="109">
        <v>0</v>
      </c>
      <c r="AC610" s="109">
        <v>0</v>
      </c>
      <c r="AD610" s="109">
        <v>0</v>
      </c>
      <c r="AE610" s="109">
        <v>2.4434057294833362E-3</v>
      </c>
      <c r="AF610" s="109">
        <v>2.4434057294833362E-3</v>
      </c>
      <c r="AG610" s="57" t="str">
        <f>_xlfn.XLOOKUP(B610,[3]CALCULATION!$B:$B,[3]CALCULATION!$M:$M,"")</f>
        <v>Operationnel</v>
      </c>
      <c r="AH610" s="57"/>
      <c r="AI610" s="56" t="str" cm="1">
        <f t="array" ref="AI610">IFERROR(_xlfn.IFS(
AK610="MPR ISSUE","PDH",
AK610="BSS Hardware Issue","BSS",
AK610="Sites strategiques, MLL, Pylone, etc.","ENVTECH",
AK610="AKTIVCO DEFAUT GE &amp; POWER Cabinet","AKTIVCO",
AK610="AKTIVCO Coupure ENEO &amp; Baisse de tension","AKTIVCO GRID ONLY",
AK610="Coupure ENEO &amp; Baisse de tension","IHS GRID ONLY",
AK610="Defaut GE &amp; POWER Cabinet","IHS",
AK610="Sharing","Partners",
AK610="Sites strategiques &amp; DataCenter","SST &amp; DC",
AK610="Exclu","Exclu",
AK610="SAT","SAT",
AK610="SPARE-ISSUE","SPARE-ISSUE",
AK610="Fiber CAmtel","TRANS_FO_CAMTEL",
AK610="Fiber AOF","Fiber AOF",
AK610="Projet OCM (HUAWEI)","TRAVAUX-HUAWEI",
AK610="Projet OCM (NOKIA)","TRAVAUX-NOKIA",
AK610="ACCESS-ISSUE","ACCESS-ISSUE",
AK610="Projet OCM (ZTE, NOKIA, autres projets)","TRAVAUX OCM",
AK610="No root CAuse","No root cause",
AK610="ODU HS","PDH",
AK610="IP &amp; VLAN","PDH",
AK610="Warehouse HUAWEI","SPARE-ISSUE",
AK610="SPARE-HS","SPARE-ISSUE",
AK610="Power Telco","BSS",AK610="no impacts","no impacts"
),"")</f>
        <v>No root cause</v>
      </c>
      <c r="AJ610" s="56" t="str" cm="1">
        <f t="array" ref="AJ610">IFERROR(_xlfn.IFS(
AK610="MPR ISSUE","TX ISSUE",
AK610="BSS Hardware Issue","RAN ISSUE",
AK610="Sites strategiques, MLL, Pylone, etc.","ENVTECH",
AK610="AKTIVCO DEFAUT GE &amp; POWER Cabinet","POWER ISSUE",
AK610="AKTIVCO Coupure ENEO &amp; Baisse de tension","POWER ISSUE",
AK610="Coupure ENEO &amp; Baisse de tension","POWER ISSUE",
AK610="Defaut GE &amp; POWER Cabinet","POWER ISSUE",
AK610="Sharing","POWER ISSUE",
AK610="Sites strategiques &amp; DataCenter","POWER ISSUE",
AK610="Exclu","Exclu",
AK610="SAT","TX ISSUE",
AK610="SPARE-ISSUE","SPARE-ISSUE",
AK610="Fiber CAmtel","TX ISSUE",
AK610="Fiber AOF","TX ISSUE",
AK610="Projet OCM (HUAWEI)","TRAVAUX-HUAWEI",
AK610="Projet OCM (NOKIA)","TRAVAUX -NOKIA",
AK610="ACCESS-ISSUE","ACCESS-ISSUE",
AK610="Projet OCM (ZTE, NOKIA, autres projets)","TRAVAUX OCM",
AK610="No root CAuse","No root cause",
AK610="ODU HS","TX ISSUE",
AK610="IP &amp; VLAN","TX ISSUE",
AK610="Warehouse HUAWEI","SPARE-ISSUE",
AK610="SPARE-HS","SPARE-ISSUE",
AK610="Power Telco","RAN ISSUE",AK610="no impacts","no impacts"
),"")</f>
        <v>No root cause</v>
      </c>
      <c r="AK610" s="81" t="s">
        <v>5620</v>
      </c>
      <c r="AL610" s="56" t="str" cm="1">
        <f t="array" ref="AL610">IFERROR(_xlfn.IFS(
AK610="MPR ISSUE","ACTIVE",
AK610="BSS Hardware Issue","ACTIVE",
AK610="Sites strategiques, MLL, Pylone, etc.","PASSIVE",
AK610="AKTIVCO DEFAUT GE &amp; POWER Cabinet","PASSIVE",
AK610="AKTIVCO Coupure ENEO &amp; Baisse de tension","PASSIVE",
AK610="Coupure ENEO &amp; Baisse de tension","PASSIVE",
AK610="Defaut GE &amp; POWER Cabinet","PASSIVE",
AK610="Sharing","PASSIVE",
AK610="Sites strategiques &amp; DataCenter","PASSIVE",
AK610="Exclu","Exclu",
AK610="SAT","ACTIVE",
AK610="SPARE-ISSUE","SPARE-ISSUE",
AK610="Fiber CAmtel","ACTIVE",
AK610="Fiber AOF","ACTIVE",
AK610="Projet OCM (HUAWEI)","PLANNED WORKS",
AK610="Projet OCM (NOKIA)","PLANNED WORKS",
AK610="ACCESS-ISSUE","ACCESS-ISSUE",
AK610="Projet OCM (ZTE, NOKIA, autres projets)","PLANNED WORKS",
AK610="No root CAuse","No root cause",
AK610="ODU HS","ACTIVE",
AK610="IP &amp; VLAN","ACTIVE",
AK610="Warehouse HUAWEI","SPARE-ISSUE",
AK610="SPARE-HS","SPARE-ISSUE",
AK610="Power Telco","ACTIVE", AK610="no impacts","no impacts"
),"")</f>
        <v>No root cause</v>
      </c>
      <c r="AM610" s="108" t="s">
        <v>5537</v>
      </c>
      <c r="AN610" s="117" t="s">
        <v>650</v>
      </c>
      <c r="AP610" s="23" t="s">
        <v>5537</v>
      </c>
      <c r="AQ610" s="23" t="s">
        <v>5537</v>
      </c>
      <c r="AR610" s="7"/>
      <c r="AS610" s="6"/>
      <c r="AT610" s="7"/>
      <c r="AU610" s="3" t="s">
        <v>5537</v>
      </c>
      <c r="AV610" s="24" t="s">
        <v>5537</v>
      </c>
      <c r="AW610" s="24" t="s">
        <v>5537</v>
      </c>
      <c r="AX610" s="24" t="s">
        <v>5537</v>
      </c>
      <c r="AY610" s="24" t="s">
        <v>5537</v>
      </c>
      <c r="AZ610" s="24" t="s">
        <v>5537</v>
      </c>
      <c r="BA610" s="24" t="s">
        <v>5537</v>
      </c>
      <c r="BB610" s="24" t="s">
        <v>5537</v>
      </c>
      <c r="BC610" s="24" t="s">
        <v>5537</v>
      </c>
      <c r="BD610" s="24" t="s">
        <v>5537</v>
      </c>
      <c r="BE610" s="24" t="s">
        <v>5537</v>
      </c>
      <c r="BF610" s="24" t="s">
        <v>5537</v>
      </c>
      <c r="BG610" s="24" t="s">
        <v>5537</v>
      </c>
      <c r="BH610" s="24" t="s">
        <v>5537</v>
      </c>
      <c r="BI610" s="9" t="s">
        <v>5537</v>
      </c>
      <c r="BJ610" s="14"/>
      <c r="BK610" s="14" t="s">
        <v>5537</v>
      </c>
      <c r="BL610" s="14" t="str">
        <f>_xlfn.XLOOKUP(B610,'[4]cell downs 18042026 17h'!$B:$B,'[4]cell downs 18042026 17h'!$B:$B,"")</f>
        <v/>
      </c>
      <c r="BM610" s="14" t="str">
        <f>_xlfn.XLOOKUP(B610,'[5]Cells Huawei 19042026 15h'!$B:$B,'[5]Cells Huawei 19042026 15h'!$B:$B,"")</f>
        <v/>
      </c>
      <c r="BN610" s="9" t="str">
        <f>_xlfn.XLOOKUP(B610,'[6]cells down 19042026 9H40'!$B:$B,'[6]cells down 19042026 9H40'!$B:$B,"")</f>
        <v/>
      </c>
      <c r="BO610" s="9" t="s">
        <v>650</v>
      </c>
      <c r="BP610" s="9" t="s">
        <v>12</v>
      </c>
    </row>
    <row r="611" spans="1:68" s="9" customFormat="1" x14ac:dyDescent="0.35">
      <c r="A611" s="1" t="s">
        <v>2453</v>
      </c>
      <c r="B611" s="8" t="s">
        <v>2454</v>
      </c>
      <c r="C611" s="3" t="str">
        <f>_xlfn.XLOOKUP(B611,'[1]daily break down'!$D:$D,'[1]daily break down'!$E:$E,"")</f>
        <v>Douala</v>
      </c>
      <c r="D611" s="1" t="s">
        <v>11</v>
      </c>
      <c r="E611" s="1" t="s">
        <v>12</v>
      </c>
      <c r="F611" s="3" t="s">
        <v>31</v>
      </c>
      <c r="G611" s="1" t="s">
        <v>32</v>
      </c>
      <c r="H611" s="41" t="str">
        <f>_xlfn.XLOOKUP(B611,[2]CALCULATION!$B:$B,[2]CALCULATION!$H:$H,"")</f>
        <v>ZTE</v>
      </c>
      <c r="I611" s="34">
        <v>0</v>
      </c>
      <c r="J611" s="34">
        <v>0</v>
      </c>
      <c r="K611" s="34">
        <v>0</v>
      </c>
      <c r="L611" s="34">
        <v>0</v>
      </c>
      <c r="M611" s="34">
        <v>0.30986665068643598</v>
      </c>
      <c r="N611" s="34">
        <v>0</v>
      </c>
      <c r="O611" s="34">
        <v>0</v>
      </c>
      <c r="P611" s="34">
        <v>0</v>
      </c>
      <c r="Q611" s="34">
        <v>0</v>
      </c>
      <c r="R611" s="34">
        <v>0</v>
      </c>
      <c r="S611" s="109">
        <v>0</v>
      </c>
      <c r="T611" s="109">
        <f>_xlfn.XLOOKUP(B611,'[3]Nur des jours'!$B:$B,'[3]Nur des jours'!$U:$U,"")</f>
        <v>0</v>
      </c>
      <c r="U611" s="109">
        <v>0</v>
      </c>
      <c r="V611" s="109">
        <v>0</v>
      </c>
      <c r="W611" s="109">
        <v>0</v>
      </c>
      <c r="X611" s="109">
        <v>3.3708298019880113E-3</v>
      </c>
      <c r="Y611" s="109">
        <v>0</v>
      </c>
      <c r="Z611" s="109">
        <v>0</v>
      </c>
      <c r="AA611" s="109">
        <v>0</v>
      </c>
      <c r="AB611" s="109">
        <v>0</v>
      </c>
      <c r="AC611" s="109">
        <v>0</v>
      </c>
      <c r="AD611" s="109">
        <v>0</v>
      </c>
      <c r="AE611" s="109">
        <v>2.4434057294831649E-3</v>
      </c>
      <c r="AF611" s="109">
        <v>2.4434057294831649E-3</v>
      </c>
      <c r="AG611" s="57" t="str">
        <f>_xlfn.XLOOKUP(B611,[3]CALCULATION!$B:$B,[3]CALCULATION!$M:$M,"")</f>
        <v>Operationnel</v>
      </c>
      <c r="AH611" s="57"/>
      <c r="AI611" s="56" t="str" cm="1">
        <f t="array" ref="AI611">IFERROR(_xlfn.IFS(
AK611="MPR ISSUE","PDH",
AK611="BSS Hardware Issue","BSS",
AK611="Sites strategiques, MLL, Pylone, etc.","ENVTECH",
AK611="AKTIVCO DEFAUT GE &amp; POWER Cabinet","AKTIVCO",
AK611="AKTIVCO Coupure ENEO &amp; Baisse de tension","AKTIVCO GRID ONLY",
AK611="Coupure ENEO &amp; Baisse de tension","IHS GRID ONLY",
AK611="Defaut GE &amp; POWER Cabinet","IHS",
AK611="Sharing","Partners",
AK611="Sites strategiques &amp; DataCenter","SST &amp; DC",
AK611="Exclu","Exclu",
AK611="SAT","SAT",
AK611="SPARE-ISSUE","SPARE-ISSUE",
AK611="Fiber CAmtel","TRANS_FO_CAMTEL",
AK611="Fiber AOF","Fiber AOF",
AK611="Projet OCM (HUAWEI)","TRAVAUX-HUAWEI",
AK611="Projet OCM (NOKIA)","TRAVAUX-NOKIA",
AK611="ACCESS-ISSUE","ACCESS-ISSUE",
AK611="Projet OCM (ZTE, NOKIA, autres projets)","TRAVAUX OCM",
AK611="No root CAuse","No root cause",
AK611="ODU HS","PDH",
AK611="IP &amp; VLAN","PDH",
AK611="Warehouse HUAWEI","SPARE-ISSUE",
AK611="SPARE-HS","SPARE-ISSUE",
AK611="Power Telco","BSS",AK611="no impacts","no impacts"
),"")</f>
        <v>No root cause</v>
      </c>
      <c r="AJ611" s="56" t="str" cm="1">
        <f t="array" ref="AJ611">IFERROR(_xlfn.IFS(
AK611="MPR ISSUE","TX ISSUE",
AK611="BSS Hardware Issue","RAN ISSUE",
AK611="Sites strategiques, MLL, Pylone, etc.","ENVTECH",
AK611="AKTIVCO DEFAUT GE &amp; POWER Cabinet","POWER ISSUE",
AK611="AKTIVCO Coupure ENEO &amp; Baisse de tension","POWER ISSUE",
AK611="Coupure ENEO &amp; Baisse de tension","POWER ISSUE",
AK611="Defaut GE &amp; POWER Cabinet","POWER ISSUE",
AK611="Sharing","POWER ISSUE",
AK611="Sites strategiques &amp; DataCenter","POWER ISSUE",
AK611="Exclu","Exclu",
AK611="SAT","TX ISSUE",
AK611="SPARE-ISSUE","SPARE-ISSUE",
AK611="Fiber CAmtel","TX ISSUE",
AK611="Fiber AOF","TX ISSUE",
AK611="Projet OCM (HUAWEI)","TRAVAUX-HUAWEI",
AK611="Projet OCM (NOKIA)","TRAVAUX -NOKIA",
AK611="ACCESS-ISSUE","ACCESS-ISSUE",
AK611="Projet OCM (ZTE, NOKIA, autres projets)","TRAVAUX OCM",
AK611="No root CAuse","No root cause",
AK611="ODU HS","TX ISSUE",
AK611="IP &amp; VLAN","TX ISSUE",
AK611="Warehouse HUAWEI","SPARE-ISSUE",
AK611="SPARE-HS","SPARE-ISSUE",
AK611="Power Telco","RAN ISSUE",AK611="no impacts","no impacts"
),"")</f>
        <v>No root cause</v>
      </c>
      <c r="AK611" s="81" t="s">
        <v>5620</v>
      </c>
      <c r="AL611" s="56" t="str" cm="1">
        <f t="array" ref="AL611">IFERROR(_xlfn.IFS(
AK611="MPR ISSUE","ACTIVE",
AK611="BSS Hardware Issue","ACTIVE",
AK611="Sites strategiques, MLL, Pylone, etc.","PASSIVE",
AK611="AKTIVCO DEFAUT GE &amp; POWER Cabinet","PASSIVE",
AK611="AKTIVCO Coupure ENEO &amp; Baisse de tension","PASSIVE",
AK611="Coupure ENEO &amp; Baisse de tension","PASSIVE",
AK611="Defaut GE &amp; POWER Cabinet","PASSIVE",
AK611="Sharing","PASSIVE",
AK611="Sites strategiques &amp; DataCenter","PASSIVE",
AK611="Exclu","Exclu",
AK611="SAT","ACTIVE",
AK611="SPARE-ISSUE","SPARE-ISSUE",
AK611="Fiber CAmtel","ACTIVE",
AK611="Fiber AOF","ACTIVE",
AK611="Projet OCM (HUAWEI)","PLANNED WORKS",
AK611="Projet OCM (NOKIA)","PLANNED WORKS",
AK611="ACCESS-ISSUE","ACCESS-ISSUE",
AK611="Projet OCM (ZTE, NOKIA, autres projets)","PLANNED WORKS",
AK611="No root CAuse","No root cause",
AK611="ODU HS","ACTIVE",
AK611="IP &amp; VLAN","ACTIVE",
AK611="Warehouse HUAWEI","SPARE-ISSUE",
AK611="SPARE-HS","SPARE-ISSUE",
AK611="Power Telco","ACTIVE", AK611="no impacts","no impacts"
),"")</f>
        <v>No root cause</v>
      </c>
      <c r="AM611" s="108" t="s">
        <v>5537</v>
      </c>
      <c r="AN611" s="117" t="s">
        <v>2454</v>
      </c>
      <c r="AP611" s="23" t="s">
        <v>5537</v>
      </c>
      <c r="AQ611" s="23" t="s">
        <v>5537</v>
      </c>
      <c r="AR611" s="7"/>
      <c r="AS611" s="6"/>
      <c r="AT611" s="7"/>
      <c r="AU611" s="3" t="s">
        <v>5537</v>
      </c>
      <c r="AV611" s="24" t="s">
        <v>5537</v>
      </c>
      <c r="AW611" s="24" t="s">
        <v>5537</v>
      </c>
      <c r="AX611" s="24" t="s">
        <v>5537</v>
      </c>
      <c r="AY611" s="24" t="s">
        <v>5537</v>
      </c>
      <c r="AZ611" s="24" t="s">
        <v>5537</v>
      </c>
      <c r="BA611" s="24" t="s">
        <v>5537</v>
      </c>
      <c r="BB611" s="24" t="s">
        <v>5537</v>
      </c>
      <c r="BC611" s="24" t="s">
        <v>5537</v>
      </c>
      <c r="BD611" s="24" t="s">
        <v>5537</v>
      </c>
      <c r="BE611" s="24" t="s">
        <v>5537</v>
      </c>
      <c r="BF611" s="24" t="s">
        <v>5537</v>
      </c>
      <c r="BG611" s="24" t="s">
        <v>5537</v>
      </c>
      <c r="BH611" s="24" t="s">
        <v>5537</v>
      </c>
      <c r="BI611" s="9" t="s">
        <v>5537</v>
      </c>
      <c r="BJ611" s="14"/>
      <c r="BK611" s="14" t="s">
        <v>5537</v>
      </c>
      <c r="BL611" s="14" t="str">
        <f>_xlfn.XLOOKUP(B611,'[4]cell downs 18042026 17h'!$B:$B,'[4]cell downs 18042026 17h'!$B:$B,"")</f>
        <v/>
      </c>
      <c r="BM611" s="14" t="str">
        <f>_xlfn.XLOOKUP(B611,'[5]Cells Huawei 19042026 15h'!$B:$B,'[5]Cells Huawei 19042026 15h'!$B:$B,"")</f>
        <v/>
      </c>
      <c r="BN611" s="9" t="str">
        <f>_xlfn.XLOOKUP(B611,'[6]cells down 19042026 9H40'!$B:$B,'[6]cells down 19042026 9H40'!$B:$B,"")</f>
        <v/>
      </c>
      <c r="BO611" s="9" t="s">
        <v>2454</v>
      </c>
      <c r="BP611" s="9" t="s">
        <v>12</v>
      </c>
    </row>
    <row r="612" spans="1:68" s="9" customFormat="1" x14ac:dyDescent="0.35">
      <c r="A612" s="1" t="s">
        <v>1248</v>
      </c>
      <c r="B612" s="8" t="s">
        <v>1249</v>
      </c>
      <c r="C612" s="3" t="str">
        <f>_xlfn.XLOOKUP(B612,'[1]daily break down'!$D:$D,'[1]daily break down'!$E:$E,"")</f>
        <v>EXTREME-NORD</v>
      </c>
      <c r="D612" s="1" t="s">
        <v>11</v>
      </c>
      <c r="E612" s="1" t="s">
        <v>12</v>
      </c>
      <c r="F612" s="3" t="s">
        <v>55</v>
      </c>
      <c r="G612" s="1" t="s">
        <v>1250</v>
      </c>
      <c r="H612" s="40" t="str">
        <f>_xlfn.XLOOKUP(B612,[2]CALCULATION!$B:$B,[2]CALCULATION!$H:$H,"")</f>
        <v>NOKIA</v>
      </c>
      <c r="I612" s="34">
        <v>3.6339227178753548E-2</v>
      </c>
      <c r="J612" s="34">
        <v>4.3313171696150184E-2</v>
      </c>
      <c r="K612" s="34">
        <v>0.64635082260699817</v>
      </c>
      <c r="L612" s="34">
        <v>0</v>
      </c>
      <c r="M612" s="34">
        <v>0</v>
      </c>
      <c r="N612" s="34">
        <v>1.9619721549688431E-3</v>
      </c>
      <c r="O612" s="34">
        <v>0</v>
      </c>
      <c r="P612" s="34">
        <v>0</v>
      </c>
      <c r="Q612" s="34">
        <v>0.17304173343680915</v>
      </c>
      <c r="R612" s="34">
        <v>1.4268888399772469E-3</v>
      </c>
      <c r="S612" s="109">
        <v>0</v>
      </c>
      <c r="T612" s="109">
        <f>_xlfn.XLOOKUP(B612,'[3]Nur des jours'!$B:$B,'[3]Nur des jours'!$U:$U,"")</f>
        <v>0</v>
      </c>
      <c r="U612" s="109">
        <v>0</v>
      </c>
      <c r="V612" s="109">
        <v>0</v>
      </c>
      <c r="W612" s="109">
        <v>0</v>
      </c>
      <c r="X612" s="109">
        <v>0</v>
      </c>
      <c r="Y612" s="109">
        <v>0</v>
      </c>
      <c r="Z612" s="109">
        <v>0</v>
      </c>
      <c r="AA612" s="109">
        <v>0</v>
      </c>
      <c r="AB612" s="109">
        <v>0</v>
      </c>
      <c r="AC612" s="109">
        <v>0</v>
      </c>
      <c r="AD612" s="109">
        <v>7.1720370880382911E-3</v>
      </c>
      <c r="AE612" s="109">
        <v>2.4077355728484816E-3</v>
      </c>
      <c r="AF612" s="109">
        <v>2.4077355728484816E-3</v>
      </c>
      <c r="AG612" s="57" t="str">
        <f>_xlfn.XLOOKUP(B612,[3]CALCULATION!$B:$B,[3]CALCULATION!$M:$M,"")</f>
        <v>Insecurity</v>
      </c>
      <c r="AH612" s="57"/>
      <c r="AI612" s="56" t="str" cm="1">
        <f t="array" ref="AI612">IFERROR(_xlfn.IFS(
AK612="MPR ISSUE","PDH",
AK612="BSS Hardware Issue","BSS",
AK612="Sites strategiques, MLL, Pylone, etc.","ENVTECH",
AK612="AKTIVCO DEFAUT GE &amp; POWER Cabinet","AKTIVCO",
AK612="AKTIVCO Coupure ENEO &amp; Baisse de tension","AKTIVCO GRID ONLY",
AK612="Coupure ENEO &amp; Baisse de tension","IHS GRID ONLY",
AK612="Defaut GE &amp; POWER Cabinet","IHS",
AK612="Sharing","Partners",
AK612="Sites strategiques &amp; DataCenter","SST &amp; DC",
AK612="Exclu","Exclu",
AK612="SAT","SAT",
AK612="SPARE-ISSUE","SPARE-ISSUE",
AK612="Fiber CAmtel","TRANS_FO_CAMTEL",
AK612="Fiber AOF","Fiber AOF",
AK612="Projet OCM (HUAWEI)","TRAVAUX-HUAWEI",
AK612="Projet OCM (NOKIA)","TRAVAUX-NOKIA",
AK612="ACCESS-ISSUE","ACCESS-ISSUE",
AK612="Projet OCM (ZTE, NOKIA, autres projets)","TRAVAUX OCM",
AK612="No root CAuse","No root cause",
AK612="ODU HS","PDH",
AK612="IP &amp; VLAN","PDH",
AK612="Warehouse HUAWEI","SPARE-ISSUE",
AK612="SPARE-HS","SPARE-ISSUE",
AK612="Power Telco","BSS",AK612="no impacts","no impacts"
),"")</f>
        <v>No root cause</v>
      </c>
      <c r="AJ612" s="56" t="str" cm="1">
        <f t="array" ref="AJ612">IFERROR(_xlfn.IFS(
AK612="MPR ISSUE","TX ISSUE",
AK612="BSS Hardware Issue","RAN ISSUE",
AK612="Sites strategiques, MLL, Pylone, etc.","ENVTECH",
AK612="AKTIVCO DEFAUT GE &amp; POWER Cabinet","POWER ISSUE",
AK612="AKTIVCO Coupure ENEO &amp; Baisse de tension","POWER ISSUE",
AK612="Coupure ENEO &amp; Baisse de tension","POWER ISSUE",
AK612="Defaut GE &amp; POWER Cabinet","POWER ISSUE",
AK612="Sharing","POWER ISSUE",
AK612="Sites strategiques &amp; DataCenter","POWER ISSUE",
AK612="Exclu","Exclu",
AK612="SAT","TX ISSUE",
AK612="SPARE-ISSUE","SPARE-ISSUE",
AK612="Fiber CAmtel","TX ISSUE",
AK612="Fiber AOF","TX ISSUE",
AK612="Projet OCM (HUAWEI)","TRAVAUX-HUAWEI",
AK612="Projet OCM (NOKIA)","TRAVAUX -NOKIA",
AK612="ACCESS-ISSUE","ACCESS-ISSUE",
AK612="Projet OCM (ZTE, NOKIA, autres projets)","TRAVAUX OCM",
AK612="No root CAuse","No root cause",
AK612="ODU HS","TX ISSUE",
AK612="IP &amp; VLAN","TX ISSUE",
AK612="Warehouse HUAWEI","SPARE-ISSUE",
AK612="SPARE-HS","SPARE-ISSUE",
AK612="Power Telco","RAN ISSUE",AK612="no impacts","no impacts"
),"")</f>
        <v>No root cause</v>
      </c>
      <c r="AK612" s="81" t="s">
        <v>5620</v>
      </c>
      <c r="AL612" s="56" t="str" cm="1">
        <f t="array" ref="AL612">IFERROR(_xlfn.IFS(
AK612="MPR ISSUE","ACTIVE",
AK612="BSS Hardware Issue","ACTIVE",
AK612="Sites strategiques, MLL, Pylone, etc.","PASSIVE",
AK612="AKTIVCO DEFAUT GE &amp; POWER Cabinet","PASSIVE",
AK612="AKTIVCO Coupure ENEO &amp; Baisse de tension","PASSIVE",
AK612="Coupure ENEO &amp; Baisse de tension","PASSIVE",
AK612="Defaut GE &amp; POWER Cabinet","PASSIVE",
AK612="Sharing","PASSIVE",
AK612="Sites strategiques &amp; DataCenter","PASSIVE",
AK612="Exclu","Exclu",
AK612="SAT","ACTIVE",
AK612="SPARE-ISSUE","SPARE-ISSUE",
AK612="Fiber CAmtel","ACTIVE",
AK612="Fiber AOF","ACTIVE",
AK612="Projet OCM (HUAWEI)","PLANNED WORKS",
AK612="Projet OCM (NOKIA)","PLANNED WORKS",
AK612="ACCESS-ISSUE","ACCESS-ISSUE",
AK612="Projet OCM (ZTE, NOKIA, autres projets)","PLANNED WORKS",
AK612="No root CAuse","No root cause",
AK612="ODU HS","ACTIVE",
AK612="IP &amp; VLAN","ACTIVE",
AK612="Warehouse HUAWEI","SPARE-ISSUE",
AK612="SPARE-HS","SPARE-ISSUE",
AK612="Power Telco","ACTIVE", AK612="no impacts","no impacts"
),"")</f>
        <v>No root cause</v>
      </c>
      <c r="AM612" s="108" t="s">
        <v>5537</v>
      </c>
      <c r="AN612" s="117" t="s">
        <v>1249</v>
      </c>
      <c r="AP612" s="23" t="s">
        <v>5537</v>
      </c>
      <c r="AQ612" s="23" t="s">
        <v>5537</v>
      </c>
      <c r="AR612" s="7"/>
      <c r="AS612" s="6"/>
      <c r="AT612" s="7"/>
      <c r="AU612" s="3" t="s">
        <v>5537</v>
      </c>
      <c r="AV612" s="24" t="s">
        <v>5537</v>
      </c>
      <c r="AW612" s="24" t="s">
        <v>5537</v>
      </c>
      <c r="AX612" s="24" t="s">
        <v>5537</v>
      </c>
      <c r="AY612" s="24" t="s">
        <v>5537</v>
      </c>
      <c r="AZ612" s="24" t="s">
        <v>5537</v>
      </c>
      <c r="BA612" s="24" t="s">
        <v>5537</v>
      </c>
      <c r="BB612" s="24" t="s">
        <v>5537</v>
      </c>
      <c r="BC612" s="24" t="s">
        <v>5537</v>
      </c>
      <c r="BD612" s="24" t="s">
        <v>5537</v>
      </c>
      <c r="BE612" s="24" t="s">
        <v>5537</v>
      </c>
      <c r="BF612" s="24" t="s">
        <v>5537</v>
      </c>
      <c r="BG612" s="24" t="s">
        <v>5537</v>
      </c>
      <c r="BH612" s="24" t="s">
        <v>5537</v>
      </c>
      <c r="BI612" s="9" t="s">
        <v>5537</v>
      </c>
      <c r="BJ612" s="14"/>
      <c r="BK612" s="14" t="s">
        <v>5537</v>
      </c>
      <c r="BL612" s="14" t="str">
        <f>_xlfn.XLOOKUP(B612,'[4]cell downs 18042026 17h'!$B:$B,'[4]cell downs 18042026 17h'!$B:$B,"")</f>
        <v/>
      </c>
      <c r="BM612" s="14" t="str">
        <f>_xlfn.XLOOKUP(B612,'[5]Cells Huawei 19042026 15h'!$B:$B,'[5]Cells Huawei 19042026 15h'!$B:$B,"")</f>
        <v/>
      </c>
      <c r="BN612" s="9" t="str">
        <f>_xlfn.XLOOKUP(B612,'[6]cells down 19042026 9H40'!$B:$B,'[6]cells down 19042026 9H40'!$B:$B,"")</f>
        <v/>
      </c>
      <c r="BO612" s="9" t="s">
        <v>1249</v>
      </c>
      <c r="BP612" s="9" t="s">
        <v>5537</v>
      </c>
    </row>
    <row r="613" spans="1:68" s="9" customFormat="1" x14ac:dyDescent="0.35">
      <c r="A613" s="1" t="s">
        <v>2464</v>
      </c>
      <c r="B613" s="8" t="s">
        <v>2465</v>
      </c>
      <c r="C613" s="3" t="str">
        <f>_xlfn.XLOOKUP(B613,'[1]daily break down'!$D:$D,'[1]daily break down'!$E:$E,"")</f>
        <v>Douala</v>
      </c>
      <c r="D613" s="1" t="s">
        <v>21</v>
      </c>
      <c r="E613" s="1" t="s">
        <v>22</v>
      </c>
      <c r="F613" s="3" t="s">
        <v>31</v>
      </c>
      <c r="G613" s="1" t="s">
        <v>32</v>
      </c>
      <c r="H613" s="41" t="str">
        <f>_xlfn.XLOOKUP(B613,[2]CALCULATION!$B:$B,[2]CALCULATION!$H:$H,"")</f>
        <v>ZTE</v>
      </c>
      <c r="I613" s="34">
        <v>14.823232971780627</v>
      </c>
      <c r="J613" s="34">
        <v>0</v>
      </c>
      <c r="K613" s="34">
        <v>0</v>
      </c>
      <c r="L613" s="34">
        <v>0</v>
      </c>
      <c r="M613" s="34">
        <v>7.7422074975815713E-2</v>
      </c>
      <c r="N613" s="34">
        <v>0</v>
      </c>
      <c r="O613" s="34">
        <v>0</v>
      </c>
      <c r="P613" s="34">
        <v>0</v>
      </c>
      <c r="Q613" s="34">
        <v>0</v>
      </c>
      <c r="R613" s="34">
        <v>0</v>
      </c>
      <c r="S613" s="109">
        <v>0</v>
      </c>
      <c r="T613" s="109">
        <f>_xlfn.XLOOKUP(B613,'[3]Nur des jours'!$B:$B,'[3]Nur des jours'!$U:$U,"")</f>
        <v>0</v>
      </c>
      <c r="U613" s="109">
        <v>0</v>
      </c>
      <c r="V613" s="109">
        <v>0</v>
      </c>
      <c r="W613" s="109">
        <v>0</v>
      </c>
      <c r="X613" s="109">
        <v>4.0307276997313627E-3</v>
      </c>
      <c r="Y613" s="109">
        <v>0</v>
      </c>
      <c r="Z613" s="109">
        <v>0</v>
      </c>
      <c r="AA613" s="109">
        <v>0</v>
      </c>
      <c r="AB613" s="109">
        <v>0</v>
      </c>
      <c r="AC613" s="109">
        <v>0</v>
      </c>
      <c r="AD613" s="109">
        <v>0</v>
      </c>
      <c r="AE613" s="109">
        <v>2.4077355728484811E-3</v>
      </c>
      <c r="AF613" s="109">
        <v>2.4077355728484811E-3</v>
      </c>
      <c r="AG613" s="57" t="str">
        <f>_xlfn.XLOOKUP(B613,[3]CALCULATION!$B:$B,[3]CALCULATION!$M:$M,"")</f>
        <v>Operationnel</v>
      </c>
      <c r="AH613" s="57"/>
      <c r="AI613" s="56" t="str" cm="1">
        <f t="array" ref="AI613">IFERROR(_xlfn.IFS(
AK613="MPR ISSUE","PDH",
AK613="BSS Hardware Issue","BSS",
AK613="Sites strategiques, MLL, Pylone, etc.","ENVTECH",
AK613="AKTIVCO DEFAUT GE &amp; POWER Cabinet","AKTIVCO",
AK613="AKTIVCO Coupure ENEO &amp; Baisse de tension","AKTIVCO GRID ONLY",
AK613="Coupure ENEO &amp; Baisse de tension","IHS GRID ONLY",
AK613="Defaut GE &amp; POWER Cabinet","IHS",
AK613="Sharing","Partners",
AK613="Sites strategiques &amp; DataCenter","SST &amp; DC",
AK613="Exclu","Exclu",
AK613="SAT","SAT",
AK613="SPARE-ISSUE","SPARE-ISSUE",
AK613="Fiber CAmtel","TRANS_FO_CAMTEL",
AK613="Fiber AOF","Fiber AOF",
AK613="Projet OCM (HUAWEI)","TRAVAUX-HUAWEI",
AK613="Projet OCM (NOKIA)","TRAVAUX-NOKIA",
AK613="ACCESS-ISSUE","ACCESS-ISSUE",
AK613="Projet OCM (ZTE, NOKIA, autres projets)","TRAVAUX OCM",
AK613="No root CAuse","No root cause",
AK613="ODU HS","PDH",
AK613="IP &amp; VLAN","PDH",
AK613="Warehouse HUAWEI","SPARE-ISSUE",
AK613="SPARE-HS","SPARE-ISSUE",
AK613="Power Telco","BSS",AK613="no impacts","no impacts"
),"")</f>
        <v>No root cause</v>
      </c>
      <c r="AJ613" s="56" t="str" cm="1">
        <f t="array" ref="AJ613">IFERROR(_xlfn.IFS(
AK613="MPR ISSUE","TX ISSUE",
AK613="BSS Hardware Issue","RAN ISSUE",
AK613="Sites strategiques, MLL, Pylone, etc.","ENVTECH",
AK613="AKTIVCO DEFAUT GE &amp; POWER Cabinet","POWER ISSUE",
AK613="AKTIVCO Coupure ENEO &amp; Baisse de tension","POWER ISSUE",
AK613="Coupure ENEO &amp; Baisse de tension","POWER ISSUE",
AK613="Defaut GE &amp; POWER Cabinet","POWER ISSUE",
AK613="Sharing","POWER ISSUE",
AK613="Sites strategiques &amp; DataCenter","POWER ISSUE",
AK613="Exclu","Exclu",
AK613="SAT","TX ISSUE",
AK613="SPARE-ISSUE","SPARE-ISSUE",
AK613="Fiber CAmtel","TX ISSUE",
AK613="Fiber AOF","TX ISSUE",
AK613="Projet OCM (HUAWEI)","TRAVAUX-HUAWEI",
AK613="Projet OCM (NOKIA)","TRAVAUX -NOKIA",
AK613="ACCESS-ISSUE","ACCESS-ISSUE",
AK613="Projet OCM (ZTE, NOKIA, autres projets)","TRAVAUX OCM",
AK613="No root CAuse","No root cause",
AK613="ODU HS","TX ISSUE",
AK613="IP &amp; VLAN","TX ISSUE",
AK613="Warehouse HUAWEI","SPARE-ISSUE",
AK613="SPARE-HS","SPARE-ISSUE",
AK613="Power Telco","RAN ISSUE",AK613="no impacts","no impacts"
),"")</f>
        <v>No root cause</v>
      </c>
      <c r="AK613" s="81" t="s">
        <v>5620</v>
      </c>
      <c r="AL613" s="56" t="str" cm="1">
        <f t="array" ref="AL613">IFERROR(_xlfn.IFS(
AK613="MPR ISSUE","ACTIVE",
AK613="BSS Hardware Issue","ACTIVE",
AK613="Sites strategiques, MLL, Pylone, etc.","PASSIVE",
AK613="AKTIVCO DEFAUT GE &amp; POWER Cabinet","PASSIVE",
AK613="AKTIVCO Coupure ENEO &amp; Baisse de tension","PASSIVE",
AK613="Coupure ENEO &amp; Baisse de tension","PASSIVE",
AK613="Defaut GE &amp; POWER Cabinet","PASSIVE",
AK613="Sharing","PASSIVE",
AK613="Sites strategiques &amp; DataCenter","PASSIVE",
AK613="Exclu","Exclu",
AK613="SAT","ACTIVE",
AK613="SPARE-ISSUE","SPARE-ISSUE",
AK613="Fiber CAmtel","ACTIVE",
AK613="Fiber AOF","ACTIVE",
AK613="Projet OCM (HUAWEI)","PLANNED WORKS",
AK613="Projet OCM (NOKIA)","PLANNED WORKS",
AK613="ACCESS-ISSUE","ACCESS-ISSUE",
AK613="Projet OCM (ZTE, NOKIA, autres projets)","PLANNED WORKS",
AK613="No root CAuse","No root cause",
AK613="ODU HS","ACTIVE",
AK613="IP &amp; VLAN","ACTIVE",
AK613="Warehouse HUAWEI","SPARE-ISSUE",
AK613="SPARE-HS","SPARE-ISSUE",
AK613="Power Telco","ACTIVE", AK613="no impacts","no impacts"
),"")</f>
        <v>No root cause</v>
      </c>
      <c r="AM613" s="108" t="s">
        <v>5537</v>
      </c>
      <c r="AN613" s="117" t="s">
        <v>2465</v>
      </c>
      <c r="AP613" s="23" t="s">
        <v>5537</v>
      </c>
      <c r="AQ613" s="23" t="s">
        <v>5537</v>
      </c>
      <c r="AR613" s="7"/>
      <c r="AS613" s="6"/>
      <c r="AT613" s="7"/>
      <c r="AU613" s="3" t="s">
        <v>5537</v>
      </c>
      <c r="AV613" s="24" t="s">
        <v>5537</v>
      </c>
      <c r="AW613" s="24" t="s">
        <v>5537</v>
      </c>
      <c r="AX613" s="24" t="s">
        <v>5537</v>
      </c>
      <c r="AY613" s="24" t="s">
        <v>5537</v>
      </c>
      <c r="AZ613" s="24" t="s">
        <v>5537</v>
      </c>
      <c r="BA613" s="24" t="s">
        <v>5537</v>
      </c>
      <c r="BB613" s="24" t="s">
        <v>5537</v>
      </c>
      <c r="BC613" s="24" t="s">
        <v>5537</v>
      </c>
      <c r="BD613" s="24" t="s">
        <v>5537</v>
      </c>
      <c r="BE613" s="24" t="s">
        <v>5537</v>
      </c>
      <c r="BF613" s="24" t="s">
        <v>5537</v>
      </c>
      <c r="BG613" s="24" t="s">
        <v>5537</v>
      </c>
      <c r="BH613" s="24" t="s">
        <v>5537</v>
      </c>
      <c r="BI613" s="9" t="s">
        <v>5537</v>
      </c>
      <c r="BJ613" s="14"/>
      <c r="BK613" s="14" t="s">
        <v>5537</v>
      </c>
      <c r="BL613" s="14" t="str">
        <f>_xlfn.XLOOKUP(B613,'[4]cell downs 18042026 17h'!$B:$B,'[4]cell downs 18042026 17h'!$B:$B,"")</f>
        <v/>
      </c>
      <c r="BM613" s="14" t="str">
        <f>_xlfn.XLOOKUP(B613,'[5]Cells Huawei 19042026 15h'!$B:$B,'[5]Cells Huawei 19042026 15h'!$B:$B,"")</f>
        <v/>
      </c>
      <c r="BN613" s="9" t="str">
        <f>_xlfn.XLOOKUP(B613,'[6]cells down 19042026 9H40'!$B:$B,'[6]cells down 19042026 9H40'!$B:$B,"")</f>
        <v/>
      </c>
      <c r="BO613" s="9" t="s">
        <v>5537</v>
      </c>
      <c r="BP613" s="9" t="s">
        <v>5578</v>
      </c>
    </row>
    <row r="614" spans="1:68" s="9" customFormat="1" x14ac:dyDescent="0.35">
      <c r="A614" s="1" t="s">
        <v>243</v>
      </c>
      <c r="B614" s="8" t="s">
        <v>244</v>
      </c>
      <c r="C614" s="3" t="str">
        <f>_xlfn.XLOOKUP(B614,'[1]daily break down'!$D:$D,'[1]daily break down'!$E:$E,"")</f>
        <v>EXTREME-NORD</v>
      </c>
      <c r="D614" s="1" t="s">
        <v>11</v>
      </c>
      <c r="E614" s="1" t="s">
        <v>66</v>
      </c>
      <c r="F614" s="3" t="s">
        <v>55</v>
      </c>
      <c r="G614" s="1" t="s">
        <v>245</v>
      </c>
      <c r="H614" s="40" t="str">
        <f>_xlfn.XLOOKUP(B614,[2]CALCULATION!$B:$B,[2]CALCULATION!$H:$H,"")</f>
        <v>NOKIA</v>
      </c>
      <c r="I614" s="34">
        <v>0.44258307486857673</v>
      </c>
      <c r="J614" s="34">
        <v>0</v>
      </c>
      <c r="K614" s="34">
        <v>0.48675141533420735</v>
      </c>
      <c r="L614" s="34">
        <v>0</v>
      </c>
      <c r="M614" s="34">
        <v>0</v>
      </c>
      <c r="N614" s="34">
        <v>2.5862360224589527E-3</v>
      </c>
      <c r="O614" s="34">
        <v>0</v>
      </c>
      <c r="P614" s="34">
        <v>0</v>
      </c>
      <c r="Q614" s="34">
        <v>0</v>
      </c>
      <c r="R614" s="34">
        <v>9.8098607748450719E-4</v>
      </c>
      <c r="S614" s="109">
        <v>0</v>
      </c>
      <c r="T614" s="109">
        <f>_xlfn.XLOOKUP(B614,'[3]Nur des jours'!$B:$B,'[3]Nur des jours'!$U:$U,"")</f>
        <v>0.38209586062586709</v>
      </c>
      <c r="U614" s="109">
        <v>0</v>
      </c>
      <c r="V614" s="109">
        <v>0</v>
      </c>
      <c r="W614" s="109">
        <v>0.38209586062586709</v>
      </c>
      <c r="X614" s="109">
        <v>2.7645971274559804E-3</v>
      </c>
      <c r="Y614" s="109">
        <v>0</v>
      </c>
      <c r="Z614" s="109">
        <v>0</v>
      </c>
      <c r="AA614" s="109">
        <v>0</v>
      </c>
      <c r="AB614" s="109">
        <v>0</v>
      </c>
      <c r="AC614" s="109">
        <v>0</v>
      </c>
      <c r="AD614" s="109">
        <v>7.172037088037782E-3</v>
      </c>
      <c r="AE614" s="109">
        <v>2.4077355728483103E-3</v>
      </c>
      <c r="AF614" s="109">
        <v>2.4077355728483103E-3</v>
      </c>
      <c r="AG614" s="57" t="str">
        <f>_xlfn.XLOOKUP(B614,[3]CALCULATION!$B:$B,[3]CALCULATION!$M:$M,"")</f>
        <v>Insecurity</v>
      </c>
      <c r="AH614" s="57"/>
      <c r="AI614" s="56" t="str" cm="1">
        <f t="array" ref="AI614">IFERROR(_xlfn.IFS(
AK614="MPR ISSUE","PDH",
AK614="BSS Hardware Issue","BSS",
AK614="Sites strategiques, MLL, Pylone, etc.","ENVTECH",
AK614="AKTIVCO DEFAUT GE &amp; POWER Cabinet","AKTIVCO",
AK614="AKTIVCO Coupure ENEO &amp; Baisse de tension","AKTIVCO GRID ONLY",
AK614="Coupure ENEO &amp; Baisse de tension","IHS GRID ONLY",
AK614="Defaut GE &amp; POWER Cabinet","IHS",
AK614="Sharing","Partners",
AK614="Sites strategiques &amp; DataCenter","SST &amp; DC",
AK614="Exclu","Exclu",
AK614="SAT","SAT",
AK614="SPARE-ISSUE","SPARE-ISSUE",
AK614="Fiber CAmtel","TRANS_FO_CAMTEL",
AK614="Fiber AOF","Fiber AOF",
AK614="Projet OCM (HUAWEI)","TRAVAUX-HUAWEI",
AK614="Projet OCM (NOKIA)","TRAVAUX-NOKIA",
AK614="ACCESS-ISSUE","ACCESS-ISSUE",
AK614="Projet OCM (ZTE, NOKIA, autres projets)","TRAVAUX OCM",
AK614="No root CAuse","No root cause",
AK614="ODU HS","PDH",
AK614="IP &amp; VLAN","PDH",
AK614="Warehouse HUAWEI","SPARE-ISSUE",
AK614="SPARE-HS","SPARE-ISSUE",
AK614="Power Telco","BSS",AK614="no impacts","no impacts"
),"")</f>
        <v>No root cause</v>
      </c>
      <c r="AJ614" s="56" t="str" cm="1">
        <f t="array" ref="AJ614">IFERROR(_xlfn.IFS(
AK614="MPR ISSUE","TX ISSUE",
AK614="BSS Hardware Issue","RAN ISSUE",
AK614="Sites strategiques, MLL, Pylone, etc.","ENVTECH",
AK614="AKTIVCO DEFAUT GE &amp; POWER Cabinet","POWER ISSUE",
AK614="AKTIVCO Coupure ENEO &amp; Baisse de tension","POWER ISSUE",
AK614="Coupure ENEO &amp; Baisse de tension","POWER ISSUE",
AK614="Defaut GE &amp; POWER Cabinet","POWER ISSUE",
AK614="Sharing","POWER ISSUE",
AK614="Sites strategiques &amp; DataCenter","POWER ISSUE",
AK614="Exclu","Exclu",
AK614="SAT","TX ISSUE",
AK614="SPARE-ISSUE","SPARE-ISSUE",
AK614="Fiber CAmtel","TX ISSUE",
AK614="Fiber AOF","TX ISSUE",
AK614="Projet OCM (HUAWEI)","TRAVAUX-HUAWEI",
AK614="Projet OCM (NOKIA)","TRAVAUX -NOKIA",
AK614="ACCESS-ISSUE","ACCESS-ISSUE",
AK614="Projet OCM (ZTE, NOKIA, autres projets)","TRAVAUX OCM",
AK614="No root CAuse","No root cause",
AK614="ODU HS","TX ISSUE",
AK614="IP &amp; VLAN","TX ISSUE",
AK614="Warehouse HUAWEI","SPARE-ISSUE",
AK614="SPARE-HS","SPARE-ISSUE",
AK614="Power Telco","RAN ISSUE",AK614="no impacts","no impacts"
),"")</f>
        <v>No root cause</v>
      </c>
      <c r="AK614" s="81" t="s">
        <v>5620</v>
      </c>
      <c r="AL614" s="56" t="str" cm="1">
        <f t="array" ref="AL614">IFERROR(_xlfn.IFS(
AK614="MPR ISSUE","ACTIVE",
AK614="BSS Hardware Issue","ACTIVE",
AK614="Sites strategiques, MLL, Pylone, etc.","PASSIVE",
AK614="AKTIVCO DEFAUT GE &amp; POWER Cabinet","PASSIVE",
AK614="AKTIVCO Coupure ENEO &amp; Baisse de tension","PASSIVE",
AK614="Coupure ENEO &amp; Baisse de tension","PASSIVE",
AK614="Defaut GE &amp; POWER Cabinet","PASSIVE",
AK614="Sharing","PASSIVE",
AK614="Sites strategiques &amp; DataCenter","PASSIVE",
AK614="Exclu","Exclu",
AK614="SAT","ACTIVE",
AK614="SPARE-ISSUE","SPARE-ISSUE",
AK614="Fiber CAmtel","ACTIVE",
AK614="Fiber AOF","ACTIVE",
AK614="Projet OCM (HUAWEI)","PLANNED WORKS",
AK614="Projet OCM (NOKIA)","PLANNED WORKS",
AK614="ACCESS-ISSUE","ACCESS-ISSUE",
AK614="Projet OCM (ZTE, NOKIA, autres projets)","PLANNED WORKS",
AK614="No root CAuse","No root cause",
AK614="ODU HS","ACTIVE",
AK614="IP &amp; VLAN","ACTIVE",
AK614="Warehouse HUAWEI","SPARE-ISSUE",
AK614="SPARE-HS","SPARE-ISSUE",
AK614="Power Telco","ACTIVE", AK614="no impacts","no impacts"
),"")</f>
        <v>No root cause</v>
      </c>
      <c r="AM614" s="108" t="s">
        <v>5537</v>
      </c>
      <c r="AN614" s="117" t="s">
        <v>244</v>
      </c>
      <c r="AP614" s="23" t="s">
        <v>5537</v>
      </c>
      <c r="AQ614" s="23" t="s">
        <v>5537</v>
      </c>
      <c r="AR614" s="7"/>
      <c r="AS614" s="6"/>
      <c r="AT614" s="7"/>
      <c r="AU614" s="3" t="s">
        <v>5537</v>
      </c>
      <c r="AV614" s="24" t="s">
        <v>5537</v>
      </c>
      <c r="AW614" s="24" t="s">
        <v>5537</v>
      </c>
      <c r="AX614" s="24" t="s">
        <v>5537</v>
      </c>
      <c r="AY614" s="24" t="s">
        <v>5537</v>
      </c>
      <c r="AZ614" s="24" t="s">
        <v>5537</v>
      </c>
      <c r="BA614" s="24" t="s">
        <v>5537</v>
      </c>
      <c r="BB614" s="24" t="s">
        <v>5537</v>
      </c>
      <c r="BC614" s="24" t="s">
        <v>5537</v>
      </c>
      <c r="BD614" s="24" t="s">
        <v>5537</v>
      </c>
      <c r="BE614" s="24" t="s">
        <v>5537</v>
      </c>
      <c r="BF614" s="24" t="s">
        <v>5537</v>
      </c>
      <c r="BG614" s="24" t="s">
        <v>5537</v>
      </c>
      <c r="BH614" s="24" t="s">
        <v>5537</v>
      </c>
      <c r="BI614" s="9" t="s">
        <v>5537</v>
      </c>
      <c r="BJ614" s="14"/>
      <c r="BK614" s="14" t="s">
        <v>5537</v>
      </c>
      <c r="BL614" s="14" t="str">
        <f>_xlfn.XLOOKUP(B614,'[4]cell downs 18042026 17h'!$B:$B,'[4]cell downs 18042026 17h'!$B:$B,"")</f>
        <v/>
      </c>
      <c r="BM614" s="14" t="str">
        <f>_xlfn.XLOOKUP(B614,'[5]Cells Huawei 19042026 15h'!$B:$B,'[5]Cells Huawei 19042026 15h'!$B:$B,"")</f>
        <v/>
      </c>
      <c r="BN614" s="9" t="str">
        <f>_xlfn.XLOOKUP(B614,'[6]cells down 19042026 9H40'!$B:$B,'[6]cells down 19042026 9H40'!$B:$B,"")</f>
        <v/>
      </c>
      <c r="BO614" s="9" t="s">
        <v>244</v>
      </c>
      <c r="BP614" s="9" t="s">
        <v>318</v>
      </c>
    </row>
    <row r="615" spans="1:68" s="9" customFormat="1" x14ac:dyDescent="0.35">
      <c r="A615" s="1" t="s">
        <v>1446</v>
      </c>
      <c r="B615" s="8" t="s">
        <v>1447</v>
      </c>
      <c r="C615" s="3" t="str">
        <f>_xlfn.XLOOKUP(B615,'[1]daily break down'!$D:$D,'[1]daily break down'!$E:$E,"")</f>
        <v>ADAMAOUA</v>
      </c>
      <c r="D615" s="1" t="s">
        <v>11</v>
      </c>
      <c r="E615" s="1" t="s">
        <v>96</v>
      </c>
      <c r="F615" s="3" t="s">
        <v>90</v>
      </c>
      <c r="G615" s="1" t="s">
        <v>1448</v>
      </c>
      <c r="H615" s="40" t="str">
        <f>_xlfn.XLOOKUP(B615,[2]CALCULATION!$B:$B,[2]CALCULATION!$H:$H,"")</f>
        <v>NOKIA</v>
      </c>
      <c r="I615" s="34">
        <v>0</v>
      </c>
      <c r="J615" s="34">
        <v>4.1199030913184548E-3</v>
      </c>
      <c r="K615" s="34">
        <v>4.8333062240142905E-3</v>
      </c>
      <c r="L615" s="34">
        <v>1.9618586149135501E-4</v>
      </c>
      <c r="M615" s="34">
        <v>2.1758795547223006E-3</v>
      </c>
      <c r="N615" s="34">
        <v>1.1004243321833274E-2</v>
      </c>
      <c r="O615" s="34">
        <v>8.7391883755239957E-3</v>
      </c>
      <c r="P615" s="34">
        <v>6.9735156221017993E-3</v>
      </c>
      <c r="Q615" s="34">
        <v>2.0688690848179249E-3</v>
      </c>
      <c r="R615" s="34">
        <v>0.48918052808953488</v>
      </c>
      <c r="S615" s="109">
        <v>3.5902012652917967E-2</v>
      </c>
      <c r="T615" s="109">
        <f>_xlfn.XLOOKUP(B615,'[3]Nur des jours'!$B:$B,'[3]Nur des jours'!$U:$U,"")</f>
        <v>1.9458070444278931E-2</v>
      </c>
      <c r="U615" s="109">
        <v>2.0510340065005295E-3</v>
      </c>
      <c r="V615" s="109">
        <v>2.4077355728484473E-3</v>
      </c>
      <c r="W615" s="109">
        <v>1.9458070444278934E-2</v>
      </c>
      <c r="X615" s="109">
        <v>1.6550952678543403E-2</v>
      </c>
      <c r="Y615" s="109">
        <v>1.1991949959050661</v>
      </c>
      <c r="Z615" s="109">
        <v>0.13058844343997286</v>
      </c>
      <c r="AA615" s="109">
        <v>5.134719047578281E-2</v>
      </c>
      <c r="AB615" s="109">
        <v>2.1580444764049051E-3</v>
      </c>
      <c r="AC615" s="109">
        <v>1.6236426347573427E-2</v>
      </c>
      <c r="AD615" s="109">
        <v>0</v>
      </c>
      <c r="AE615" s="109">
        <v>2.3185601812614675E-3</v>
      </c>
      <c r="AF615" s="109">
        <v>2.3185601812614675E-3</v>
      </c>
      <c r="AG615" s="57" t="str">
        <f>_xlfn.XLOOKUP(B615,[3]CALCULATION!$B:$B,[3]CALCULATION!$M:$M,"")</f>
        <v>Operationnel</v>
      </c>
      <c r="AH615" s="57"/>
      <c r="AI615" s="56" t="str" cm="1">
        <f t="array" ref="AI615">IFERROR(_xlfn.IFS(
AK615="MPR ISSUE","PDH",
AK615="BSS Hardware Issue","BSS",
AK615="Sites strategiques, MLL, Pylone, etc.","ENVTECH",
AK615="AKTIVCO DEFAUT GE &amp; POWER Cabinet","AKTIVCO",
AK615="AKTIVCO Coupure ENEO &amp; Baisse de tension","AKTIVCO GRID ONLY",
AK615="Coupure ENEO &amp; Baisse de tension","IHS GRID ONLY",
AK615="Defaut GE &amp; POWER Cabinet","IHS",
AK615="Sharing","Partners",
AK615="Sites strategiques &amp; DataCenter","SST &amp; DC",
AK615="Exclu","Exclu",
AK615="SAT","SAT",
AK615="SPARE-ISSUE","SPARE-ISSUE",
AK615="Fiber CAmtel","TRANS_FO_CAMTEL",
AK615="Fiber AOF","Fiber AOF",
AK615="Projet OCM (HUAWEI)","TRAVAUX-HUAWEI",
AK615="Projet OCM (NOKIA)","TRAVAUX-NOKIA",
AK615="ACCESS-ISSUE","ACCESS-ISSUE",
AK615="Projet OCM (ZTE, NOKIA, autres projets)","TRAVAUX OCM",
AK615="No root CAuse","No root cause",
AK615="ODU HS","PDH",
AK615="IP &amp; VLAN","PDH",
AK615="Warehouse HUAWEI","SPARE-ISSUE",
AK615="SPARE-HS","SPARE-ISSUE",
AK615="Power Telco","BSS",AK615="no impacts","no impacts"
),"")</f>
        <v>No root cause</v>
      </c>
      <c r="AJ615" s="56" t="str" cm="1">
        <f t="array" ref="AJ615">IFERROR(_xlfn.IFS(
AK615="MPR ISSUE","TX ISSUE",
AK615="BSS Hardware Issue","RAN ISSUE",
AK615="Sites strategiques, MLL, Pylone, etc.","ENVTECH",
AK615="AKTIVCO DEFAUT GE &amp; POWER Cabinet","POWER ISSUE",
AK615="AKTIVCO Coupure ENEO &amp; Baisse de tension","POWER ISSUE",
AK615="Coupure ENEO &amp; Baisse de tension","POWER ISSUE",
AK615="Defaut GE &amp; POWER Cabinet","POWER ISSUE",
AK615="Sharing","POWER ISSUE",
AK615="Sites strategiques &amp; DataCenter","POWER ISSUE",
AK615="Exclu","Exclu",
AK615="SAT","TX ISSUE",
AK615="SPARE-ISSUE","SPARE-ISSUE",
AK615="Fiber CAmtel","TX ISSUE",
AK615="Fiber AOF","TX ISSUE",
AK615="Projet OCM (HUAWEI)","TRAVAUX-HUAWEI",
AK615="Projet OCM (NOKIA)","TRAVAUX -NOKIA",
AK615="ACCESS-ISSUE","ACCESS-ISSUE",
AK615="Projet OCM (ZTE, NOKIA, autres projets)","TRAVAUX OCM",
AK615="No root CAuse","No root cause",
AK615="ODU HS","TX ISSUE",
AK615="IP &amp; VLAN","TX ISSUE",
AK615="Warehouse HUAWEI","SPARE-ISSUE",
AK615="SPARE-HS","SPARE-ISSUE",
AK615="Power Telco","RAN ISSUE",AK615="no impacts","no impacts"
),"")</f>
        <v>No root cause</v>
      </c>
      <c r="AK615" s="81" t="s">
        <v>5620</v>
      </c>
      <c r="AL615" s="56" t="str" cm="1">
        <f t="array" ref="AL615">IFERROR(_xlfn.IFS(
AK615="MPR ISSUE","ACTIVE",
AK615="BSS Hardware Issue","ACTIVE",
AK615="Sites strategiques, MLL, Pylone, etc.","PASSIVE",
AK615="AKTIVCO DEFAUT GE &amp; POWER Cabinet","PASSIVE",
AK615="AKTIVCO Coupure ENEO &amp; Baisse de tension","PASSIVE",
AK615="Coupure ENEO &amp; Baisse de tension","PASSIVE",
AK615="Defaut GE &amp; POWER Cabinet","PASSIVE",
AK615="Sharing","PASSIVE",
AK615="Sites strategiques &amp; DataCenter","PASSIVE",
AK615="Exclu","Exclu",
AK615="SAT","ACTIVE",
AK615="SPARE-ISSUE","SPARE-ISSUE",
AK615="Fiber CAmtel","ACTIVE",
AK615="Fiber AOF","ACTIVE",
AK615="Projet OCM (HUAWEI)","PLANNED WORKS",
AK615="Projet OCM (NOKIA)","PLANNED WORKS",
AK615="ACCESS-ISSUE","ACCESS-ISSUE",
AK615="Projet OCM (ZTE, NOKIA, autres projets)","PLANNED WORKS",
AK615="No root CAuse","No root cause",
AK615="ODU HS","ACTIVE",
AK615="IP &amp; VLAN","ACTIVE",
AK615="Warehouse HUAWEI","SPARE-ISSUE",
AK615="SPARE-HS","SPARE-ISSUE",
AK615="Power Telco","ACTIVE", AK615="no impacts","no impacts"
),"")</f>
        <v>No root cause</v>
      </c>
      <c r="AM615" s="108" t="s">
        <v>5537</v>
      </c>
      <c r="AN615" s="117" t="s">
        <v>1447</v>
      </c>
      <c r="AP615" s="23" t="s">
        <v>5537</v>
      </c>
      <c r="AQ615" s="23" t="s">
        <v>5537</v>
      </c>
      <c r="AR615" s="7"/>
      <c r="AS615" s="6"/>
      <c r="AT615" s="7"/>
      <c r="AU615" s="3" t="s">
        <v>5537</v>
      </c>
      <c r="AV615" s="24" t="s">
        <v>5537</v>
      </c>
      <c r="AW615" s="24" t="s">
        <v>5537</v>
      </c>
      <c r="AX615" s="24" t="s">
        <v>5537</v>
      </c>
      <c r="AY615" s="24" t="s">
        <v>5537</v>
      </c>
      <c r="AZ615" s="24" t="s">
        <v>5537</v>
      </c>
      <c r="BA615" s="24" t="s">
        <v>5537</v>
      </c>
      <c r="BB615" s="24" t="s">
        <v>5537</v>
      </c>
      <c r="BC615" s="24" t="s">
        <v>5537</v>
      </c>
      <c r="BD615" s="24" t="s">
        <v>5537</v>
      </c>
      <c r="BE615" s="24" t="s">
        <v>5537</v>
      </c>
      <c r="BF615" s="24" t="s">
        <v>5537</v>
      </c>
      <c r="BG615" s="24" t="s">
        <v>5537</v>
      </c>
      <c r="BH615" s="24" t="s">
        <v>5537</v>
      </c>
      <c r="BI615" s="9" t="s">
        <v>5537</v>
      </c>
      <c r="BJ615" s="14"/>
      <c r="BK615" s="14" t="s">
        <v>5537</v>
      </c>
      <c r="BL615" s="14" t="str">
        <f>_xlfn.XLOOKUP(B615,'[4]cell downs 18042026 17h'!$B:$B,'[4]cell downs 18042026 17h'!$B:$B,"")</f>
        <v/>
      </c>
      <c r="BM615" s="14" t="str">
        <f>_xlfn.XLOOKUP(B615,'[5]Cells Huawei 19042026 15h'!$B:$B,'[5]Cells Huawei 19042026 15h'!$B:$B,"")</f>
        <v/>
      </c>
      <c r="BN615" s="9" t="str">
        <f>_xlfn.XLOOKUP(B615,'[6]cells down 19042026 9H40'!$B:$B,'[6]cells down 19042026 9H40'!$B:$B,"")</f>
        <v/>
      </c>
      <c r="BO615" s="9" t="s">
        <v>1447</v>
      </c>
      <c r="BP615" s="9" t="s">
        <v>5578</v>
      </c>
    </row>
    <row r="616" spans="1:68" s="9" customFormat="1" ht="24" customHeight="1" x14ac:dyDescent="0.35">
      <c r="A616" s="1" t="s">
        <v>1369</v>
      </c>
      <c r="B616" s="8" t="s">
        <v>1370</v>
      </c>
      <c r="C616" s="3" t="str">
        <f>_xlfn.XLOOKUP(B616,'[1]daily break down'!$D:$D,'[1]daily break down'!$E:$E,"")</f>
        <v>Douala</v>
      </c>
      <c r="D616" s="1" t="s">
        <v>11</v>
      </c>
      <c r="E616" s="1" t="s">
        <v>12</v>
      </c>
      <c r="F616" s="3" t="s">
        <v>31</v>
      </c>
      <c r="G616" s="1" t="s">
        <v>32</v>
      </c>
      <c r="H616" s="41" t="str">
        <f>_xlfn.XLOOKUP(B616,[2]CALCULATION!$B:$B,[2]CALCULATION!$H:$H,"")</f>
        <v>ZTE</v>
      </c>
      <c r="I616" s="34">
        <v>0</v>
      </c>
      <c r="J616" s="34">
        <v>0</v>
      </c>
      <c r="K616" s="34">
        <v>0</v>
      </c>
      <c r="L616" s="34">
        <v>0</v>
      </c>
      <c r="M616" s="34">
        <v>0</v>
      </c>
      <c r="N616" s="34">
        <v>0</v>
      </c>
      <c r="O616" s="34">
        <v>0</v>
      </c>
      <c r="P616" s="34">
        <v>0</v>
      </c>
      <c r="Q616" s="34">
        <v>0</v>
      </c>
      <c r="R616" s="34">
        <v>0</v>
      </c>
      <c r="S616" s="109">
        <v>0</v>
      </c>
      <c r="T616" s="109">
        <f>_xlfn.XLOOKUP(B616,'[3]Nur des jours'!$B:$B,'[3]Nur des jours'!$U:$U,"")</f>
        <v>0</v>
      </c>
      <c r="U616" s="109">
        <v>0</v>
      </c>
      <c r="V616" s="109">
        <v>0</v>
      </c>
      <c r="W616" s="109">
        <v>0</v>
      </c>
      <c r="X616" s="109">
        <v>0</v>
      </c>
      <c r="Y616" s="109">
        <v>0</v>
      </c>
      <c r="Z616" s="109">
        <v>0</v>
      </c>
      <c r="AA616" s="109">
        <v>0</v>
      </c>
      <c r="AB616" s="109">
        <v>0</v>
      </c>
      <c r="AC616" s="109">
        <v>0</v>
      </c>
      <c r="AD616" s="109">
        <v>0</v>
      </c>
      <c r="AE616" s="109">
        <v>2.2828900246267482E-3</v>
      </c>
      <c r="AF616" s="109">
        <v>2.2828900246267482E-3</v>
      </c>
      <c r="AG616" s="57" t="str">
        <f>_xlfn.XLOOKUP(B616,[3]CALCULATION!$B:$B,[3]CALCULATION!$M:$M,"")</f>
        <v>Operationnel</v>
      </c>
      <c r="AH616" s="57"/>
      <c r="AI616" s="56" t="str" cm="1">
        <f t="array" ref="AI616">IFERROR(_xlfn.IFS(
AK616="MPR ISSUE","PDH",
AK616="BSS Hardware Issue","BSS",
AK616="Sites strategiques, MLL, Pylone, etc.","ENVTECH",
AK616="AKTIVCO DEFAUT GE &amp; POWER Cabinet","AKTIVCO",
AK616="AKTIVCO Coupure ENEO &amp; Baisse de tension","AKTIVCO GRID ONLY",
AK616="Coupure ENEO &amp; Baisse de tension","IHS GRID ONLY",
AK616="Defaut GE &amp; POWER Cabinet","IHS",
AK616="Sharing","Partners",
AK616="Sites strategiques &amp; DataCenter","SST &amp; DC",
AK616="Exclu","Exclu",
AK616="SAT","SAT",
AK616="SPARE-ISSUE","SPARE-ISSUE",
AK616="Fiber CAmtel","TRANS_FO_CAMTEL",
AK616="Fiber AOF","Fiber AOF",
AK616="Projet OCM (HUAWEI)","TRAVAUX-HUAWEI",
AK616="Projet OCM (NOKIA)","TRAVAUX-NOKIA",
AK616="ACCESS-ISSUE","ACCESS-ISSUE",
AK616="Projet OCM (ZTE, NOKIA, autres projets)","TRAVAUX OCM",
AK616="No root CAuse","No root cause",
AK616="ODU HS","PDH",
AK616="IP &amp; VLAN","PDH",
AK616="Warehouse HUAWEI","SPARE-ISSUE",
AK616="SPARE-HS","SPARE-ISSUE",
AK616="Power Telco","BSS",AK616="no impacts","no impacts"
),"")</f>
        <v>No root cause</v>
      </c>
      <c r="AJ616" s="56" t="str" cm="1">
        <f t="array" ref="AJ616">IFERROR(_xlfn.IFS(
AK616="MPR ISSUE","TX ISSUE",
AK616="BSS Hardware Issue","RAN ISSUE",
AK616="Sites strategiques, MLL, Pylone, etc.","ENVTECH",
AK616="AKTIVCO DEFAUT GE &amp; POWER Cabinet","POWER ISSUE",
AK616="AKTIVCO Coupure ENEO &amp; Baisse de tension","POWER ISSUE",
AK616="Coupure ENEO &amp; Baisse de tension","POWER ISSUE",
AK616="Defaut GE &amp; POWER Cabinet","POWER ISSUE",
AK616="Sharing","POWER ISSUE",
AK616="Sites strategiques &amp; DataCenter","POWER ISSUE",
AK616="Exclu","Exclu",
AK616="SAT","TX ISSUE",
AK616="SPARE-ISSUE","SPARE-ISSUE",
AK616="Fiber CAmtel","TX ISSUE",
AK616="Fiber AOF","TX ISSUE",
AK616="Projet OCM (HUAWEI)","TRAVAUX-HUAWEI",
AK616="Projet OCM (NOKIA)","TRAVAUX -NOKIA",
AK616="ACCESS-ISSUE","ACCESS-ISSUE",
AK616="Projet OCM (ZTE, NOKIA, autres projets)","TRAVAUX OCM",
AK616="No root CAuse","No root cause",
AK616="ODU HS","TX ISSUE",
AK616="IP &amp; VLAN","TX ISSUE",
AK616="Warehouse HUAWEI","SPARE-ISSUE",
AK616="SPARE-HS","SPARE-ISSUE",
AK616="Power Telco","RAN ISSUE",AK616="no impacts","no impacts"
),"")</f>
        <v>No root cause</v>
      </c>
      <c r="AK616" s="81" t="s">
        <v>5620</v>
      </c>
      <c r="AL616" s="56" t="str" cm="1">
        <f t="array" ref="AL616">IFERROR(_xlfn.IFS(
AK616="MPR ISSUE","ACTIVE",
AK616="BSS Hardware Issue","ACTIVE",
AK616="Sites strategiques, MLL, Pylone, etc.","PASSIVE",
AK616="AKTIVCO DEFAUT GE &amp; POWER Cabinet","PASSIVE",
AK616="AKTIVCO Coupure ENEO &amp; Baisse de tension","PASSIVE",
AK616="Coupure ENEO &amp; Baisse de tension","PASSIVE",
AK616="Defaut GE &amp; POWER Cabinet","PASSIVE",
AK616="Sharing","PASSIVE",
AK616="Sites strategiques &amp; DataCenter","PASSIVE",
AK616="Exclu","Exclu",
AK616="SAT","ACTIVE",
AK616="SPARE-ISSUE","SPARE-ISSUE",
AK616="Fiber CAmtel","ACTIVE",
AK616="Fiber AOF","ACTIVE",
AK616="Projet OCM (HUAWEI)","PLANNED WORKS",
AK616="Projet OCM (NOKIA)","PLANNED WORKS",
AK616="ACCESS-ISSUE","ACCESS-ISSUE",
AK616="Projet OCM (ZTE, NOKIA, autres projets)","PLANNED WORKS",
AK616="No root CAuse","No root cause",
AK616="ODU HS","ACTIVE",
AK616="IP &amp; VLAN","ACTIVE",
AK616="Warehouse HUAWEI","SPARE-ISSUE",
AK616="SPARE-HS","SPARE-ISSUE",
AK616="Power Telco","ACTIVE", AK616="no impacts","no impacts"
),"")</f>
        <v>No root cause</v>
      </c>
      <c r="AM616" s="108" t="s">
        <v>5537</v>
      </c>
      <c r="AN616" s="117" t="s">
        <v>1370</v>
      </c>
      <c r="AP616" s="23" t="s">
        <v>5537</v>
      </c>
      <c r="AQ616" s="23" t="s">
        <v>5537</v>
      </c>
      <c r="AR616" s="7"/>
      <c r="AS616" s="6"/>
      <c r="AT616" s="7"/>
      <c r="AU616" s="3" t="s">
        <v>5537</v>
      </c>
      <c r="AV616" s="24" t="s">
        <v>5537</v>
      </c>
      <c r="AW616" s="24" t="s">
        <v>5537</v>
      </c>
      <c r="AX616" s="24" t="s">
        <v>5537</v>
      </c>
      <c r="AY616" s="24" t="s">
        <v>5537</v>
      </c>
      <c r="AZ616" s="24" t="s">
        <v>5537</v>
      </c>
      <c r="BA616" s="24" t="s">
        <v>5537</v>
      </c>
      <c r="BB616" s="24" t="s">
        <v>5537</v>
      </c>
      <c r="BC616" s="24" t="s">
        <v>5537</v>
      </c>
      <c r="BD616" s="24" t="s">
        <v>5537</v>
      </c>
      <c r="BE616" s="24" t="s">
        <v>5537</v>
      </c>
      <c r="BF616" s="24" t="s">
        <v>5537</v>
      </c>
      <c r="BG616" s="24" t="s">
        <v>5537</v>
      </c>
      <c r="BH616" s="24" t="s">
        <v>5537</v>
      </c>
      <c r="BI616" s="9" t="s">
        <v>5537</v>
      </c>
      <c r="BJ616" s="14"/>
      <c r="BK616" s="14" t="s">
        <v>5537</v>
      </c>
      <c r="BL616" s="14" t="str">
        <f>_xlfn.XLOOKUP(B616,'[4]cell downs 18042026 17h'!$B:$B,'[4]cell downs 18042026 17h'!$B:$B,"")</f>
        <v/>
      </c>
      <c r="BM616" s="14" t="str">
        <f>_xlfn.XLOOKUP(B616,'[5]Cells Huawei 19042026 15h'!$B:$B,'[5]Cells Huawei 19042026 15h'!$B:$B,"")</f>
        <v/>
      </c>
      <c r="BN616" s="9" t="str">
        <f>_xlfn.XLOOKUP(B616,'[6]cells down 19042026 9H40'!$B:$B,'[6]cells down 19042026 9H40'!$B:$B,"")</f>
        <v/>
      </c>
      <c r="BO616" s="9" t="s">
        <v>1370</v>
      </c>
      <c r="BP616" s="9" t="s">
        <v>5537</v>
      </c>
    </row>
    <row r="617" spans="1:68" s="9" customFormat="1" x14ac:dyDescent="0.35">
      <c r="A617" s="1" t="s">
        <v>3326</v>
      </c>
      <c r="B617" s="8" t="s">
        <v>3327</v>
      </c>
      <c r="C617" s="3" t="str">
        <f>_xlfn.XLOOKUP(B617,'[1]daily break down'!$D:$D,'[1]daily break down'!$E:$E,"")</f>
        <v>EXTREME-NORD</v>
      </c>
      <c r="D617" s="1" t="s">
        <v>21</v>
      </c>
      <c r="E617" s="1" t="s">
        <v>710</v>
      </c>
      <c r="F617" s="3" t="s">
        <v>55</v>
      </c>
      <c r="G617" s="1" t="s">
        <v>3328</v>
      </c>
      <c r="H617" s="40" t="str">
        <f>_xlfn.XLOOKUP(B617,[2]CALCULATION!$B:$B,[2]CALCULATION!$H:$H,"")</f>
        <v>NOKIA</v>
      </c>
      <c r="I617" s="34">
        <v>0</v>
      </c>
      <c r="J617" s="34">
        <v>0</v>
      </c>
      <c r="K617" s="34">
        <v>0</v>
      </c>
      <c r="L617" s="34">
        <v>0</v>
      </c>
      <c r="M617" s="34">
        <v>0</v>
      </c>
      <c r="N617" s="34">
        <v>0.10275775134102022</v>
      </c>
      <c r="O617" s="34">
        <v>2.2293847896745003E-2</v>
      </c>
      <c r="P617" s="34">
        <v>0</v>
      </c>
      <c r="Q617" s="34">
        <v>0</v>
      </c>
      <c r="R617" s="34">
        <v>0</v>
      </c>
      <c r="S617" s="109">
        <v>0</v>
      </c>
      <c r="T617" s="109">
        <f>_xlfn.XLOOKUP(B617,'[3]Nur des jours'!$B:$B,'[3]Nur des jours'!$U:$U,"")</f>
        <v>0.95237708743073757</v>
      </c>
      <c r="U617" s="109">
        <v>1.1527138383791871E-2</v>
      </c>
      <c r="V617" s="109">
        <v>8.0796827070620802E-3</v>
      </c>
      <c r="W617" s="109">
        <v>0.95237708743073757</v>
      </c>
      <c r="X617" s="109">
        <v>5.6183748074106451E-3</v>
      </c>
      <c r="Y617" s="109">
        <v>0</v>
      </c>
      <c r="Z617" s="109">
        <v>5.8501121245699648E-3</v>
      </c>
      <c r="AA617" s="109">
        <v>0</v>
      </c>
      <c r="AB617" s="109">
        <v>0</v>
      </c>
      <c r="AC617" s="109">
        <v>0</v>
      </c>
      <c r="AD617" s="109">
        <v>6.6407750815170316E-3</v>
      </c>
      <c r="AE617" s="109">
        <v>2.2293847896745519E-3</v>
      </c>
      <c r="AF617" s="109">
        <v>2.2293847896745519E-3</v>
      </c>
      <c r="AG617" s="57" t="str">
        <f>_xlfn.XLOOKUP(B617,[3]CALCULATION!$B:$B,[3]CALCULATION!$M:$M,"")</f>
        <v>Insecurity</v>
      </c>
      <c r="AH617" s="57"/>
      <c r="AI617" s="56" t="str" cm="1">
        <f t="array" ref="AI617">IFERROR(_xlfn.IFS(
AK617="MPR ISSUE","PDH",
AK617="BSS Hardware Issue","BSS",
AK617="Sites strategiques, MLL, Pylone, etc.","ENVTECH",
AK617="AKTIVCO DEFAUT GE &amp; POWER Cabinet","AKTIVCO",
AK617="AKTIVCO Coupure ENEO &amp; Baisse de tension","AKTIVCO GRID ONLY",
AK617="Coupure ENEO &amp; Baisse de tension","IHS GRID ONLY",
AK617="Defaut GE &amp; POWER Cabinet","IHS",
AK617="Sharing","Partners",
AK617="Sites strategiques &amp; DataCenter","SST &amp; DC",
AK617="Exclu","Exclu",
AK617="SAT","SAT",
AK617="SPARE-ISSUE","SPARE-ISSUE",
AK617="Fiber CAmtel","TRANS_FO_CAMTEL",
AK617="Fiber AOF","Fiber AOF",
AK617="Projet OCM (HUAWEI)","TRAVAUX-HUAWEI",
AK617="Projet OCM (NOKIA)","TRAVAUX-NOKIA",
AK617="ACCESS-ISSUE","ACCESS-ISSUE",
AK617="Projet OCM (ZTE, NOKIA, autres projets)","TRAVAUX OCM",
AK617="No root CAuse","No root cause",
AK617="ODU HS","PDH",
AK617="IP &amp; VLAN","PDH",
AK617="Warehouse HUAWEI","SPARE-ISSUE",
AK617="SPARE-HS","SPARE-ISSUE",
AK617="Power Telco","BSS",AK617="no impacts","no impacts"
),"")</f>
        <v>No root cause</v>
      </c>
      <c r="AJ617" s="56" t="str" cm="1">
        <f t="array" ref="AJ617">IFERROR(_xlfn.IFS(
AK617="MPR ISSUE","TX ISSUE",
AK617="BSS Hardware Issue","RAN ISSUE",
AK617="Sites strategiques, MLL, Pylone, etc.","ENVTECH",
AK617="AKTIVCO DEFAUT GE &amp; POWER Cabinet","POWER ISSUE",
AK617="AKTIVCO Coupure ENEO &amp; Baisse de tension","POWER ISSUE",
AK617="Coupure ENEO &amp; Baisse de tension","POWER ISSUE",
AK617="Defaut GE &amp; POWER Cabinet","POWER ISSUE",
AK617="Sharing","POWER ISSUE",
AK617="Sites strategiques &amp; DataCenter","POWER ISSUE",
AK617="Exclu","Exclu",
AK617="SAT","TX ISSUE",
AK617="SPARE-ISSUE","SPARE-ISSUE",
AK617="Fiber CAmtel","TX ISSUE",
AK617="Fiber AOF","TX ISSUE",
AK617="Projet OCM (HUAWEI)","TRAVAUX-HUAWEI",
AK617="Projet OCM (NOKIA)","TRAVAUX -NOKIA",
AK617="ACCESS-ISSUE","ACCESS-ISSUE",
AK617="Projet OCM (ZTE, NOKIA, autres projets)","TRAVAUX OCM",
AK617="No root CAuse","No root cause",
AK617="ODU HS","TX ISSUE",
AK617="IP &amp; VLAN","TX ISSUE",
AK617="Warehouse HUAWEI","SPARE-ISSUE",
AK617="SPARE-HS","SPARE-ISSUE",
AK617="Power Telco","RAN ISSUE",AK617="no impacts","no impacts"
),"")</f>
        <v>No root cause</v>
      </c>
      <c r="AK617" s="81" t="s">
        <v>5620</v>
      </c>
      <c r="AL617" s="56" t="str" cm="1">
        <f t="array" ref="AL617">IFERROR(_xlfn.IFS(
AK617="MPR ISSUE","ACTIVE",
AK617="BSS Hardware Issue","ACTIVE",
AK617="Sites strategiques, MLL, Pylone, etc.","PASSIVE",
AK617="AKTIVCO DEFAUT GE &amp; POWER Cabinet","PASSIVE",
AK617="AKTIVCO Coupure ENEO &amp; Baisse de tension","PASSIVE",
AK617="Coupure ENEO &amp; Baisse de tension","PASSIVE",
AK617="Defaut GE &amp; POWER Cabinet","PASSIVE",
AK617="Sharing","PASSIVE",
AK617="Sites strategiques &amp; DataCenter","PASSIVE",
AK617="Exclu","Exclu",
AK617="SAT","ACTIVE",
AK617="SPARE-ISSUE","SPARE-ISSUE",
AK617="Fiber CAmtel","ACTIVE",
AK617="Fiber AOF","ACTIVE",
AK617="Projet OCM (HUAWEI)","PLANNED WORKS",
AK617="Projet OCM (NOKIA)","PLANNED WORKS",
AK617="ACCESS-ISSUE","ACCESS-ISSUE",
AK617="Projet OCM (ZTE, NOKIA, autres projets)","PLANNED WORKS",
AK617="No root CAuse","No root cause",
AK617="ODU HS","ACTIVE",
AK617="IP &amp; VLAN","ACTIVE",
AK617="Warehouse HUAWEI","SPARE-ISSUE",
AK617="SPARE-HS","SPARE-ISSUE",
AK617="Power Telco","ACTIVE", AK617="no impacts","no impacts"
),"")</f>
        <v>No root cause</v>
      </c>
      <c r="AM617" s="108" t="s">
        <v>5986</v>
      </c>
      <c r="AN617" s="117" t="s">
        <v>3327</v>
      </c>
      <c r="AP617" s="23" t="s">
        <v>5537</v>
      </c>
      <c r="AQ617" s="23" t="s">
        <v>5537</v>
      </c>
      <c r="AR617" s="7"/>
      <c r="AS617" s="6"/>
      <c r="AT617" s="7"/>
      <c r="AU617" s="3" t="s">
        <v>5537</v>
      </c>
      <c r="AV617" s="24" t="s">
        <v>5537</v>
      </c>
      <c r="AW617" s="24" t="s">
        <v>5537</v>
      </c>
      <c r="AX617" s="24" t="s">
        <v>5537</v>
      </c>
      <c r="AY617" s="24" t="s">
        <v>5537</v>
      </c>
      <c r="AZ617" s="24" t="s">
        <v>5537</v>
      </c>
      <c r="BA617" s="24" t="s">
        <v>5537</v>
      </c>
      <c r="BB617" s="24" t="s">
        <v>6502</v>
      </c>
      <c r="BC617" s="24" t="s">
        <v>6502</v>
      </c>
      <c r="BD617" s="24" t="s">
        <v>6502</v>
      </c>
      <c r="BE617" s="24" t="s">
        <v>5537</v>
      </c>
      <c r="BF617" s="24" t="s">
        <v>5537</v>
      </c>
      <c r="BG617" s="24" t="s">
        <v>5537</v>
      </c>
      <c r="BH617" s="24" t="s">
        <v>5537</v>
      </c>
      <c r="BI617" s="9" t="s">
        <v>5537</v>
      </c>
      <c r="BJ617" s="14"/>
      <c r="BK617" s="14" t="s">
        <v>5537</v>
      </c>
      <c r="BL617" s="14" t="str">
        <f>_xlfn.XLOOKUP(B617,'[4]cell downs 18042026 17h'!$B:$B,'[4]cell downs 18042026 17h'!$B:$B,"")</f>
        <v>EXN_107</v>
      </c>
      <c r="BM617" s="14" t="str">
        <f>_xlfn.XLOOKUP(B617,'[5]Cells Huawei 19042026 15h'!$B:$B,'[5]Cells Huawei 19042026 15h'!$B:$B,"")</f>
        <v/>
      </c>
      <c r="BN617" s="9" t="str">
        <f>_xlfn.XLOOKUP(B617,'[6]cells down 19042026 9H40'!$B:$B,'[6]cells down 19042026 9H40'!$B:$B,"")</f>
        <v/>
      </c>
      <c r="BO617" s="9" t="s">
        <v>5537</v>
      </c>
      <c r="BP617" s="9" t="s">
        <v>318</v>
      </c>
    </row>
    <row r="618" spans="1:68" s="9" customFormat="1" x14ac:dyDescent="0.35">
      <c r="A618" s="1" t="s">
        <v>2523</v>
      </c>
      <c r="B618" s="1" t="s">
        <v>2524</v>
      </c>
      <c r="C618" s="3" t="str">
        <f>_xlfn.XLOOKUP(B618,'[1]daily break down'!$D:$D,'[1]daily break down'!$E:$E,"")</f>
        <v>Douala</v>
      </c>
      <c r="D618" s="1" t="s">
        <v>21</v>
      </c>
      <c r="E618" s="1" t="s">
        <v>125</v>
      </c>
      <c r="F618" s="3" t="s">
        <v>31</v>
      </c>
      <c r="G618" s="1" t="s">
        <v>32</v>
      </c>
      <c r="H618" s="41" t="str">
        <f>_xlfn.XLOOKUP(B618,[2]CALCULATION!$B:$B,[2]CALCULATION!$H:$H,"")</f>
        <v>ZTE</v>
      </c>
      <c r="I618" s="34">
        <v>0</v>
      </c>
      <c r="J618" s="34">
        <v>4.9197171784620712</v>
      </c>
      <c r="K618" s="34">
        <v>5.0473093287447215</v>
      </c>
      <c r="L618" s="34">
        <v>0</v>
      </c>
      <c r="M618" s="34">
        <v>12.9598239891791</v>
      </c>
      <c r="N618" s="34">
        <v>27.407628562378534</v>
      </c>
      <c r="O618" s="34">
        <v>0</v>
      </c>
      <c r="P618" s="34">
        <v>1.37615464297027</v>
      </c>
      <c r="Q618" s="34">
        <v>0</v>
      </c>
      <c r="R618" s="34">
        <v>0</v>
      </c>
      <c r="S618" s="109">
        <v>0</v>
      </c>
      <c r="T618" s="109">
        <f>_xlfn.XLOOKUP(B618,'[3]Nur des jours'!$B:$B,'[3]Nur des jours'!$U:$U,"")</f>
        <v>22.302890281451802</v>
      </c>
      <c r="U618" s="109">
        <v>0</v>
      </c>
      <c r="V618" s="109">
        <v>0</v>
      </c>
      <c r="W618" s="109">
        <v>22.302890281451802</v>
      </c>
      <c r="X618" s="109">
        <v>0</v>
      </c>
      <c r="Y618" s="109">
        <v>0</v>
      </c>
      <c r="Z618" s="109">
        <v>0</v>
      </c>
      <c r="AA618" s="109">
        <v>50.535694412341336</v>
      </c>
      <c r="AB618" s="109">
        <v>54.497239843279608</v>
      </c>
      <c r="AC618" s="109">
        <v>26.394808939726389</v>
      </c>
      <c r="AD618" s="109">
        <v>0</v>
      </c>
      <c r="AE618" s="109">
        <v>3.7713878259182207</v>
      </c>
      <c r="AF618" s="109">
        <v>3.7713878259182207</v>
      </c>
      <c r="AG618" s="57" t="str">
        <f>_xlfn.XLOOKUP(B618,[3]CALCULATION!$B:$B,[3]CALCULATION!$M:$M,"")</f>
        <v>Operationnel</v>
      </c>
      <c r="AH618" s="57"/>
      <c r="AI618" s="56" t="str" cm="1">
        <f t="array" ref="AI618">IFERROR(_xlfn.IFS(
AK618="MPR ISSUE","PDH",
AK618="BSS Hardware Issue","BSS",
AK618="Sites strategiques, MLL, Pylone, etc.","ENVTECH",
AK618="AKTIVCO DEFAUT GE &amp; POWER Cabinet","AKTIVCO",
AK618="AKTIVCO Coupure ENEO &amp; Baisse de tension","AKTIVCO GRID ONLY",
AK618="Coupure ENEO &amp; Baisse de tension","IHS GRID ONLY",
AK618="Defaut GE &amp; POWER Cabinet","IHS",
AK618="Sharing","Partners",
AK618="Sites strategiques &amp; DataCenter","SST &amp; DC",
AK618="Exclu","Exclu",
AK618="SAT","SAT",
AK618="SPARE-ISSUE","SPARE-ISSUE",
AK618="Fiber CAmtel","TRANS_FO_CAMTEL",
AK618="Fiber AOF","Fiber AOF",
AK618="Projet OCM (HUAWEI)","TRAVAUX-HUAWEI",
AK618="Projet OCM (NOKIA)","TRAVAUX-NOKIA",
AK618="ACCESS-ISSUE","ACCESS-ISSUE",
AK618="Projet OCM (ZTE, NOKIA, autres projets)","TRAVAUX OCM",
AK618="No root CAuse","No root cause",
AK618="ODU HS","PDH",
AK618="IP &amp; VLAN","PDH",
AK618="Warehouse HUAWEI","SPARE-ISSUE",
AK618="SPARE-HS","SPARE-ISSUE",
AK618="Power Telco","BSS",AK618="no impacts","no impacts"
),"")</f>
        <v>No root cause</v>
      </c>
      <c r="AJ618" s="56" t="str" cm="1">
        <f t="array" ref="AJ618">IFERROR(_xlfn.IFS(
AK618="MPR ISSUE","TX ISSUE",
AK618="BSS Hardware Issue","RAN ISSUE",
AK618="Sites strategiques, MLL, Pylone, etc.","ENVTECH",
AK618="AKTIVCO DEFAUT GE &amp; POWER Cabinet","POWER ISSUE",
AK618="AKTIVCO Coupure ENEO &amp; Baisse de tension","POWER ISSUE",
AK618="Coupure ENEO &amp; Baisse de tension","POWER ISSUE",
AK618="Defaut GE &amp; POWER Cabinet","POWER ISSUE",
AK618="Sharing","POWER ISSUE",
AK618="Sites strategiques &amp; DataCenter","POWER ISSUE",
AK618="Exclu","Exclu",
AK618="SAT","TX ISSUE",
AK618="SPARE-ISSUE","SPARE-ISSUE",
AK618="Fiber CAmtel","TX ISSUE",
AK618="Fiber AOF","TX ISSUE",
AK618="Projet OCM (HUAWEI)","TRAVAUX-HUAWEI",
AK618="Projet OCM (NOKIA)","TRAVAUX -NOKIA",
AK618="ACCESS-ISSUE","ACCESS-ISSUE",
AK618="Projet OCM (ZTE, NOKIA, autres projets)","TRAVAUX OCM",
AK618="No root CAuse","No root cause",
AK618="ODU HS","TX ISSUE",
AK618="IP &amp; VLAN","TX ISSUE",
AK618="Warehouse HUAWEI","SPARE-ISSUE",
AK618="SPARE-HS","SPARE-ISSUE",
AK618="Power Telco","RAN ISSUE",AK618="no impacts","no impacts"
),"")</f>
        <v>No root cause</v>
      </c>
      <c r="AK618" s="81" t="s">
        <v>5620</v>
      </c>
      <c r="AL618" s="56" t="str" cm="1">
        <f t="array" ref="AL618">IFERROR(_xlfn.IFS(
AK618="MPR ISSUE","ACTIVE",
AK618="BSS Hardware Issue","ACTIVE",
AK618="Sites strategiques, MLL, Pylone, etc.","PASSIVE",
AK618="AKTIVCO DEFAUT GE &amp; POWER Cabinet","PASSIVE",
AK618="AKTIVCO Coupure ENEO &amp; Baisse de tension","PASSIVE",
AK618="Coupure ENEO &amp; Baisse de tension","PASSIVE",
AK618="Defaut GE &amp; POWER Cabinet","PASSIVE",
AK618="Sharing","PASSIVE",
AK618="Sites strategiques &amp; DataCenter","PASSIVE",
AK618="Exclu","Exclu",
AK618="SAT","ACTIVE",
AK618="SPARE-ISSUE","SPARE-ISSUE",
AK618="Fiber CAmtel","ACTIVE",
AK618="Fiber AOF","ACTIVE",
AK618="Projet OCM (HUAWEI)","PLANNED WORKS",
AK618="Projet OCM (NOKIA)","PLANNED WORKS",
AK618="ACCESS-ISSUE","ACCESS-ISSUE",
AK618="Projet OCM (ZTE, NOKIA, autres projets)","PLANNED WORKS",
AK618="No root CAuse","No root cause",
AK618="ODU HS","ACTIVE",
AK618="IP &amp; VLAN","ACTIVE",
AK618="Warehouse HUAWEI","SPARE-ISSUE",
AK618="SPARE-HS","SPARE-ISSUE",
AK618="Power Telco","ACTIVE", AK618="no impacts","no impacts"
),"")</f>
        <v>No root cause</v>
      </c>
      <c r="AM618" s="108" t="s">
        <v>5537</v>
      </c>
      <c r="AN618" s="117" t="s">
        <v>2524</v>
      </c>
      <c r="AP618" s="23" t="s">
        <v>5537</v>
      </c>
      <c r="AQ618" s="23" t="s">
        <v>5537</v>
      </c>
      <c r="AR618" s="7"/>
      <c r="AS618" s="6"/>
      <c r="AT618" s="7"/>
      <c r="AU618" s="3" t="s">
        <v>5537</v>
      </c>
      <c r="AV618" s="24" t="s">
        <v>5537</v>
      </c>
      <c r="AW618" s="24" t="s">
        <v>5537</v>
      </c>
      <c r="AX618" s="24" t="s">
        <v>5537</v>
      </c>
      <c r="AY618" s="24" t="s">
        <v>5537</v>
      </c>
      <c r="AZ618" s="24" t="s">
        <v>5537</v>
      </c>
      <c r="BA618" s="24" t="s">
        <v>5537</v>
      </c>
      <c r="BB618" s="24" t="s">
        <v>5537</v>
      </c>
      <c r="BC618" s="24" t="s">
        <v>5537</v>
      </c>
      <c r="BD618" s="24" t="s">
        <v>5537</v>
      </c>
      <c r="BE618" s="24" t="s">
        <v>5537</v>
      </c>
      <c r="BF618" s="24" t="s">
        <v>5537</v>
      </c>
      <c r="BG618" s="24" t="s">
        <v>5537</v>
      </c>
      <c r="BH618" s="24" t="s">
        <v>5537</v>
      </c>
      <c r="BI618" s="9" t="s">
        <v>5537</v>
      </c>
      <c r="BJ618" s="14"/>
      <c r="BK618" s="14" t="s">
        <v>5537</v>
      </c>
      <c r="BL618" s="14" t="str">
        <f>_xlfn.XLOOKUP(B618,'[4]cell downs 18042026 17h'!$B:$B,'[4]cell downs 18042026 17h'!$B:$B,"")</f>
        <v/>
      </c>
      <c r="BM618" s="14" t="str">
        <f>_xlfn.XLOOKUP(B618,'[5]Cells Huawei 19042026 15h'!$B:$B,'[5]Cells Huawei 19042026 15h'!$B:$B,"")</f>
        <v/>
      </c>
      <c r="BN618" s="9" t="str">
        <f>_xlfn.XLOOKUP(B618,'[6]cells down 19042026 9H40'!$B:$B,'[6]cells down 19042026 9H40'!$B:$B,"")</f>
        <v/>
      </c>
      <c r="BO618" s="9" t="s">
        <v>5537</v>
      </c>
      <c r="BP618" s="9" t="s">
        <v>5580</v>
      </c>
    </row>
    <row r="619" spans="1:68" s="9" customFormat="1" x14ac:dyDescent="0.35">
      <c r="A619" s="1" t="s">
        <v>3032</v>
      </c>
      <c r="B619" s="8" t="s">
        <v>3033</v>
      </c>
      <c r="C619" s="3" t="str">
        <f>_xlfn.XLOOKUP(B619,'[1]daily break down'!$D:$D,'[1]daily break down'!$E:$E,"")</f>
        <v>EXTREME-NORD</v>
      </c>
      <c r="D619" s="1" t="s">
        <v>11</v>
      </c>
      <c r="E619" s="1" t="e">
        <v>#N/A</v>
      </c>
      <c r="F619" s="3" t="s">
        <v>55</v>
      </c>
      <c r="G619" s="1" t="s">
        <v>3034</v>
      </c>
      <c r="H619" s="40" t="str">
        <f>_xlfn.XLOOKUP(B619,[2]CALCULATION!$B:$B,[2]CALCULATION!$H:$H,"")</f>
        <v>NOKIA</v>
      </c>
      <c r="I619" s="34">
        <v>0</v>
      </c>
      <c r="J619" s="34">
        <v>0</v>
      </c>
      <c r="K619" s="34">
        <v>0.4083459218469665</v>
      </c>
      <c r="L619" s="34">
        <v>0</v>
      </c>
      <c r="M619" s="34">
        <v>0</v>
      </c>
      <c r="N619" s="34">
        <v>2.6754165749574661E-3</v>
      </c>
      <c r="O619" s="34">
        <v>0</v>
      </c>
      <c r="P619" s="34">
        <v>0</v>
      </c>
      <c r="Q619" s="34">
        <v>0</v>
      </c>
      <c r="R619" s="34">
        <v>1.1593471824817056E-3</v>
      </c>
      <c r="S619" s="109">
        <v>0</v>
      </c>
      <c r="T619" s="109">
        <f>_xlfn.XLOOKUP(B619,'[3]Nur des jours'!$B:$B,'[3]Nur des jours'!$U:$U,"")</f>
        <v>0</v>
      </c>
      <c r="U619" s="109">
        <v>0</v>
      </c>
      <c r="V619" s="109">
        <v>0</v>
      </c>
      <c r="W619" s="109">
        <v>0</v>
      </c>
      <c r="X619" s="109">
        <v>0</v>
      </c>
      <c r="Y619" s="109">
        <v>0</v>
      </c>
      <c r="Z619" s="109">
        <v>0</v>
      </c>
      <c r="AA619" s="109">
        <v>0</v>
      </c>
      <c r="AB619" s="109">
        <v>0.21850393883589339</v>
      </c>
      <c r="AC619" s="109">
        <v>0</v>
      </c>
      <c r="AD619" s="109">
        <v>6.3751440782561456E-3</v>
      </c>
      <c r="AE619" s="109">
        <v>2.140209398087501E-3</v>
      </c>
      <c r="AF619" s="109">
        <v>2.140209398087501E-3</v>
      </c>
      <c r="AG619" s="57" t="str">
        <f>_xlfn.XLOOKUP(B619,[3]CALCULATION!$B:$B,[3]CALCULATION!$M:$M,"")</f>
        <v>Insecurity</v>
      </c>
      <c r="AH619" s="57"/>
      <c r="AI619" s="56" t="str" cm="1">
        <f t="array" ref="AI619">IFERROR(_xlfn.IFS(
AK619="MPR ISSUE","PDH",
AK619="BSS Hardware Issue","BSS",
AK619="Sites strategiques, MLL, Pylone, etc.","ENVTECH",
AK619="AKTIVCO DEFAUT GE &amp; POWER Cabinet","AKTIVCO",
AK619="AKTIVCO Coupure ENEO &amp; Baisse de tension","AKTIVCO GRID ONLY",
AK619="Coupure ENEO &amp; Baisse de tension","IHS GRID ONLY",
AK619="Defaut GE &amp; POWER Cabinet","IHS",
AK619="Sharing","Partners",
AK619="Sites strategiques &amp; DataCenter","SST &amp; DC",
AK619="Exclu","Exclu",
AK619="SAT","SAT",
AK619="SPARE-ISSUE","SPARE-ISSUE",
AK619="Fiber CAmtel","TRANS_FO_CAMTEL",
AK619="Fiber AOF","Fiber AOF",
AK619="Projet OCM (HUAWEI)","TRAVAUX-HUAWEI",
AK619="Projet OCM (NOKIA)","TRAVAUX-NOKIA",
AK619="ACCESS-ISSUE","ACCESS-ISSUE",
AK619="Projet OCM (ZTE, NOKIA, autres projets)","TRAVAUX OCM",
AK619="No root CAuse","No root cause",
AK619="ODU HS","PDH",
AK619="IP &amp; VLAN","PDH",
AK619="Warehouse HUAWEI","SPARE-ISSUE",
AK619="SPARE-HS","SPARE-ISSUE",
AK619="Power Telco","BSS",AK619="no impacts","no impacts"
),"")</f>
        <v>No root cause</v>
      </c>
      <c r="AJ619" s="56" t="str" cm="1">
        <f t="array" ref="AJ619">IFERROR(_xlfn.IFS(
AK619="MPR ISSUE","TX ISSUE",
AK619="BSS Hardware Issue","RAN ISSUE",
AK619="Sites strategiques, MLL, Pylone, etc.","ENVTECH",
AK619="AKTIVCO DEFAUT GE &amp; POWER Cabinet","POWER ISSUE",
AK619="AKTIVCO Coupure ENEO &amp; Baisse de tension","POWER ISSUE",
AK619="Coupure ENEO &amp; Baisse de tension","POWER ISSUE",
AK619="Defaut GE &amp; POWER Cabinet","POWER ISSUE",
AK619="Sharing","POWER ISSUE",
AK619="Sites strategiques &amp; DataCenter","POWER ISSUE",
AK619="Exclu","Exclu",
AK619="SAT","TX ISSUE",
AK619="SPARE-ISSUE","SPARE-ISSUE",
AK619="Fiber CAmtel","TX ISSUE",
AK619="Fiber AOF","TX ISSUE",
AK619="Projet OCM (HUAWEI)","TRAVAUX-HUAWEI",
AK619="Projet OCM (NOKIA)","TRAVAUX -NOKIA",
AK619="ACCESS-ISSUE","ACCESS-ISSUE",
AK619="Projet OCM (ZTE, NOKIA, autres projets)","TRAVAUX OCM",
AK619="No root CAuse","No root cause",
AK619="ODU HS","TX ISSUE",
AK619="IP &amp; VLAN","TX ISSUE",
AK619="Warehouse HUAWEI","SPARE-ISSUE",
AK619="SPARE-HS","SPARE-ISSUE",
AK619="Power Telco","RAN ISSUE",AK619="no impacts","no impacts"
),"")</f>
        <v>No root cause</v>
      </c>
      <c r="AK619" s="81" t="s">
        <v>5620</v>
      </c>
      <c r="AL619" s="56" t="str" cm="1">
        <f t="array" ref="AL619">IFERROR(_xlfn.IFS(
AK619="MPR ISSUE","ACTIVE",
AK619="BSS Hardware Issue","ACTIVE",
AK619="Sites strategiques, MLL, Pylone, etc.","PASSIVE",
AK619="AKTIVCO DEFAUT GE &amp; POWER Cabinet","PASSIVE",
AK619="AKTIVCO Coupure ENEO &amp; Baisse de tension","PASSIVE",
AK619="Coupure ENEO &amp; Baisse de tension","PASSIVE",
AK619="Defaut GE &amp; POWER Cabinet","PASSIVE",
AK619="Sharing","PASSIVE",
AK619="Sites strategiques &amp; DataCenter","PASSIVE",
AK619="Exclu","Exclu",
AK619="SAT","ACTIVE",
AK619="SPARE-ISSUE","SPARE-ISSUE",
AK619="Fiber CAmtel","ACTIVE",
AK619="Fiber AOF","ACTIVE",
AK619="Projet OCM (HUAWEI)","PLANNED WORKS",
AK619="Projet OCM (NOKIA)","PLANNED WORKS",
AK619="ACCESS-ISSUE","ACCESS-ISSUE",
AK619="Projet OCM (ZTE, NOKIA, autres projets)","PLANNED WORKS",
AK619="No root CAuse","No root cause",
AK619="ODU HS","ACTIVE",
AK619="IP &amp; VLAN","ACTIVE",
AK619="Warehouse HUAWEI","SPARE-ISSUE",
AK619="SPARE-HS","SPARE-ISSUE",
AK619="Power Telco","ACTIVE", AK619="no impacts","no impacts"
),"")</f>
        <v>No root cause</v>
      </c>
      <c r="AM619" s="108" t="s">
        <v>5537</v>
      </c>
      <c r="AN619" s="117" t="s">
        <v>3033</v>
      </c>
      <c r="AP619" s="23" t="s">
        <v>5537</v>
      </c>
      <c r="AQ619" s="23" t="s">
        <v>5537</v>
      </c>
      <c r="AR619" s="7"/>
      <c r="AS619" s="6"/>
      <c r="AT619" s="7"/>
      <c r="AU619" s="3" t="s">
        <v>5537</v>
      </c>
      <c r="AV619" s="24" t="s">
        <v>5537</v>
      </c>
      <c r="AW619" s="24" t="s">
        <v>5537</v>
      </c>
      <c r="AX619" s="24" t="s">
        <v>5537</v>
      </c>
      <c r="AY619" s="24" t="s">
        <v>5537</v>
      </c>
      <c r="AZ619" s="24" t="s">
        <v>5537</v>
      </c>
      <c r="BA619" s="24" t="s">
        <v>5537</v>
      </c>
      <c r="BB619" s="24" t="s">
        <v>5537</v>
      </c>
      <c r="BC619" s="24" t="s">
        <v>5537</v>
      </c>
      <c r="BD619" s="24" t="s">
        <v>5537</v>
      </c>
      <c r="BE619" s="24" t="s">
        <v>5537</v>
      </c>
      <c r="BF619" s="24" t="s">
        <v>5537</v>
      </c>
      <c r="BG619" s="24" t="s">
        <v>5537</v>
      </c>
      <c r="BH619" s="24" t="s">
        <v>5537</v>
      </c>
      <c r="BI619" s="9" t="s">
        <v>5537</v>
      </c>
      <c r="BJ619" s="14"/>
      <c r="BK619" s="14" t="s">
        <v>5537</v>
      </c>
      <c r="BL619" s="14" t="str">
        <f>_xlfn.XLOOKUP(B619,'[4]cell downs 18042026 17h'!$B:$B,'[4]cell downs 18042026 17h'!$B:$B,"")</f>
        <v/>
      </c>
      <c r="BM619" s="14" t="str">
        <f>_xlfn.XLOOKUP(B619,'[5]Cells Huawei 19042026 15h'!$B:$B,'[5]Cells Huawei 19042026 15h'!$B:$B,"")</f>
        <v/>
      </c>
      <c r="BN619" s="9" t="str">
        <f>_xlfn.XLOOKUP(B619,'[6]cells down 19042026 9H40'!$B:$B,'[6]cells down 19042026 9H40'!$B:$B,"")</f>
        <v/>
      </c>
      <c r="BO619" s="9" t="s">
        <v>5537</v>
      </c>
      <c r="BP619" s="9" t="s">
        <v>12</v>
      </c>
    </row>
    <row r="620" spans="1:68" s="9" customFormat="1" x14ac:dyDescent="0.35">
      <c r="A620" s="1" t="s">
        <v>2165</v>
      </c>
      <c r="B620" s="8" t="s">
        <v>2166</v>
      </c>
      <c r="C620" s="3" t="str">
        <f>_xlfn.XLOOKUP(B620,'[1]daily break down'!$D:$D,'[1]daily break down'!$E:$E,"")</f>
        <v>Douala</v>
      </c>
      <c r="D620" s="1" t="s">
        <v>11</v>
      </c>
      <c r="E620" s="1" t="s">
        <v>12</v>
      </c>
      <c r="F620" s="3" t="s">
        <v>31</v>
      </c>
      <c r="G620" s="1" t="s">
        <v>32</v>
      </c>
      <c r="H620" s="41" t="str">
        <f>_xlfn.XLOOKUP(B620,[2]CALCULATION!$B:$B,[2]CALCULATION!$H:$H,"")</f>
        <v>ZTE</v>
      </c>
      <c r="I620" s="34">
        <v>0</v>
      </c>
      <c r="J620" s="34">
        <v>0</v>
      </c>
      <c r="K620" s="34">
        <v>0</v>
      </c>
      <c r="L620" s="34">
        <v>0.92453478981716974</v>
      </c>
      <c r="M620" s="34">
        <v>0</v>
      </c>
      <c r="N620" s="34">
        <v>0</v>
      </c>
      <c r="O620" s="34">
        <v>0</v>
      </c>
      <c r="P620" s="34">
        <v>0</v>
      </c>
      <c r="Q620" s="34">
        <v>0</v>
      </c>
      <c r="R620" s="34">
        <v>0</v>
      </c>
      <c r="S620" s="109">
        <v>0</v>
      </c>
      <c r="T620" s="109">
        <f>_xlfn.XLOOKUP(B620,'[3]Nur des jours'!$B:$B,'[3]Nur des jours'!$U:$U,"")</f>
        <v>0</v>
      </c>
      <c r="U620" s="109">
        <v>0</v>
      </c>
      <c r="V620" s="109">
        <v>0</v>
      </c>
      <c r="W620" s="109">
        <v>0</v>
      </c>
      <c r="X620" s="109">
        <v>0</v>
      </c>
      <c r="Y620" s="109">
        <v>0</v>
      </c>
      <c r="Z620" s="109">
        <v>26.778799371063798</v>
      </c>
      <c r="AA620" s="109">
        <v>0</v>
      </c>
      <c r="AB620" s="109">
        <v>0</v>
      </c>
      <c r="AC620" s="109">
        <v>0</v>
      </c>
      <c r="AD620" s="109">
        <v>0</v>
      </c>
      <c r="AE620" s="109">
        <v>2.051034006500451E-3</v>
      </c>
      <c r="AF620" s="109">
        <v>2.051034006500451E-3</v>
      </c>
      <c r="AG620" s="57" t="str">
        <f>_xlfn.XLOOKUP(B620,[3]CALCULATION!$B:$B,[3]CALCULATION!$M:$M,"")</f>
        <v>Operationnel</v>
      </c>
      <c r="AH620" s="57"/>
      <c r="AI620" s="56" t="str" cm="1">
        <f t="array" ref="AI620">IFERROR(_xlfn.IFS(
AK620="MPR ISSUE","PDH",
AK620="BSS Hardware Issue","BSS",
AK620="Sites strategiques, MLL, Pylone, etc.","ENVTECH",
AK620="AKTIVCO DEFAUT GE &amp; POWER Cabinet","AKTIVCO",
AK620="AKTIVCO Coupure ENEO &amp; Baisse de tension","AKTIVCO GRID ONLY",
AK620="Coupure ENEO &amp; Baisse de tension","IHS GRID ONLY",
AK620="Defaut GE &amp; POWER Cabinet","IHS",
AK620="Sharing","Partners",
AK620="Sites strategiques &amp; DataCenter","SST &amp; DC",
AK620="Exclu","Exclu",
AK620="SAT","SAT",
AK620="SPARE-ISSUE","SPARE-ISSUE",
AK620="Fiber CAmtel","TRANS_FO_CAMTEL",
AK620="Fiber AOF","Fiber AOF",
AK620="Projet OCM (HUAWEI)","TRAVAUX-HUAWEI",
AK620="Projet OCM (NOKIA)","TRAVAUX-NOKIA",
AK620="ACCESS-ISSUE","ACCESS-ISSUE",
AK620="Projet OCM (ZTE, NOKIA, autres projets)","TRAVAUX OCM",
AK620="No root CAuse","No root cause",
AK620="ODU HS","PDH",
AK620="IP &amp; VLAN","PDH",
AK620="Warehouse HUAWEI","SPARE-ISSUE",
AK620="SPARE-HS","SPARE-ISSUE",
AK620="Power Telco","BSS",AK620="no impacts","no impacts"
),"")</f>
        <v>No root cause</v>
      </c>
      <c r="AJ620" s="56" t="str" cm="1">
        <f t="array" ref="AJ620">IFERROR(_xlfn.IFS(
AK620="MPR ISSUE","TX ISSUE",
AK620="BSS Hardware Issue","RAN ISSUE",
AK620="Sites strategiques, MLL, Pylone, etc.","ENVTECH",
AK620="AKTIVCO DEFAUT GE &amp; POWER Cabinet","POWER ISSUE",
AK620="AKTIVCO Coupure ENEO &amp; Baisse de tension","POWER ISSUE",
AK620="Coupure ENEO &amp; Baisse de tension","POWER ISSUE",
AK620="Defaut GE &amp; POWER Cabinet","POWER ISSUE",
AK620="Sharing","POWER ISSUE",
AK620="Sites strategiques &amp; DataCenter","POWER ISSUE",
AK620="Exclu","Exclu",
AK620="SAT","TX ISSUE",
AK620="SPARE-ISSUE","SPARE-ISSUE",
AK620="Fiber CAmtel","TX ISSUE",
AK620="Fiber AOF","TX ISSUE",
AK620="Projet OCM (HUAWEI)","TRAVAUX-HUAWEI",
AK620="Projet OCM (NOKIA)","TRAVAUX -NOKIA",
AK620="ACCESS-ISSUE","ACCESS-ISSUE",
AK620="Projet OCM (ZTE, NOKIA, autres projets)","TRAVAUX OCM",
AK620="No root CAuse","No root cause",
AK620="ODU HS","TX ISSUE",
AK620="IP &amp; VLAN","TX ISSUE",
AK620="Warehouse HUAWEI","SPARE-ISSUE",
AK620="SPARE-HS","SPARE-ISSUE",
AK620="Power Telco","RAN ISSUE",AK620="no impacts","no impacts"
),"")</f>
        <v>No root cause</v>
      </c>
      <c r="AK620" s="81" t="s">
        <v>5620</v>
      </c>
      <c r="AL620" s="56" t="str" cm="1">
        <f t="array" ref="AL620">IFERROR(_xlfn.IFS(
AK620="MPR ISSUE","ACTIVE",
AK620="BSS Hardware Issue","ACTIVE",
AK620="Sites strategiques, MLL, Pylone, etc.","PASSIVE",
AK620="AKTIVCO DEFAUT GE &amp; POWER Cabinet","PASSIVE",
AK620="AKTIVCO Coupure ENEO &amp; Baisse de tension","PASSIVE",
AK620="Coupure ENEO &amp; Baisse de tension","PASSIVE",
AK620="Defaut GE &amp; POWER Cabinet","PASSIVE",
AK620="Sharing","PASSIVE",
AK620="Sites strategiques &amp; DataCenter","PASSIVE",
AK620="Exclu","Exclu",
AK620="SAT","ACTIVE",
AK620="SPARE-ISSUE","SPARE-ISSUE",
AK620="Fiber CAmtel","ACTIVE",
AK620="Fiber AOF","ACTIVE",
AK620="Projet OCM (HUAWEI)","PLANNED WORKS",
AK620="Projet OCM (NOKIA)","PLANNED WORKS",
AK620="ACCESS-ISSUE","ACCESS-ISSUE",
AK620="Projet OCM (ZTE, NOKIA, autres projets)","PLANNED WORKS",
AK620="No root CAuse","No root cause",
AK620="ODU HS","ACTIVE",
AK620="IP &amp; VLAN","ACTIVE",
AK620="Warehouse HUAWEI","SPARE-ISSUE",
AK620="SPARE-HS","SPARE-ISSUE",
AK620="Power Telco","ACTIVE", AK620="no impacts","no impacts"
),"")</f>
        <v>No root cause</v>
      </c>
      <c r="AM620" s="108" t="s">
        <v>5537</v>
      </c>
      <c r="AN620" s="117" t="s">
        <v>2166</v>
      </c>
      <c r="AP620" s="23" t="s">
        <v>5537</v>
      </c>
      <c r="AQ620" s="23" t="s">
        <v>5537</v>
      </c>
      <c r="AR620" s="7"/>
      <c r="AS620" s="6"/>
      <c r="AT620" s="7"/>
      <c r="AU620" s="3" t="s">
        <v>5537</v>
      </c>
      <c r="AV620" s="24" t="s">
        <v>5537</v>
      </c>
      <c r="AW620" s="24" t="s">
        <v>5537</v>
      </c>
      <c r="AX620" s="24" t="s">
        <v>5537</v>
      </c>
      <c r="AY620" s="24" t="s">
        <v>5537</v>
      </c>
      <c r="AZ620" s="24" t="s">
        <v>5537</v>
      </c>
      <c r="BA620" s="24" t="s">
        <v>5537</v>
      </c>
      <c r="BB620" s="24" t="s">
        <v>5537</v>
      </c>
      <c r="BC620" s="24" t="s">
        <v>5537</v>
      </c>
      <c r="BD620" s="24" t="s">
        <v>5537</v>
      </c>
      <c r="BE620" s="24" t="s">
        <v>5537</v>
      </c>
      <c r="BF620" s="24" t="s">
        <v>5537</v>
      </c>
      <c r="BG620" s="24" t="s">
        <v>5537</v>
      </c>
      <c r="BH620" s="24" t="s">
        <v>5537</v>
      </c>
      <c r="BI620" s="9" t="s">
        <v>5537</v>
      </c>
      <c r="BJ620" s="14"/>
      <c r="BK620" s="14" t="s">
        <v>5537</v>
      </c>
      <c r="BL620" s="14" t="str">
        <f>_xlfn.XLOOKUP(B620,'[4]cell downs 18042026 17h'!$B:$B,'[4]cell downs 18042026 17h'!$B:$B,"")</f>
        <v/>
      </c>
      <c r="BM620" s="14" t="str">
        <f>_xlfn.XLOOKUP(B620,'[5]Cells Huawei 19042026 15h'!$B:$B,'[5]Cells Huawei 19042026 15h'!$B:$B,"")</f>
        <v/>
      </c>
      <c r="BN620" s="9" t="str">
        <f>_xlfn.XLOOKUP(B620,'[6]cells down 19042026 9H40'!$B:$B,'[6]cells down 19042026 9H40'!$B:$B,"")</f>
        <v/>
      </c>
      <c r="BO620" s="9" t="s">
        <v>2166</v>
      </c>
      <c r="BP620" s="9" t="s">
        <v>5537</v>
      </c>
    </row>
    <row r="621" spans="1:68" s="9" customFormat="1" x14ac:dyDescent="0.35">
      <c r="A621" s="1" t="s">
        <v>950</v>
      </c>
      <c r="B621" s="8" t="s">
        <v>951</v>
      </c>
      <c r="C621" s="3" t="str">
        <f>_xlfn.XLOOKUP(B621,'[1]daily break down'!$D:$D,'[1]daily break down'!$E:$E,"")</f>
        <v>SUD-OUEST</v>
      </c>
      <c r="D621" s="1" t="s">
        <v>11</v>
      </c>
      <c r="E621" s="1" t="s">
        <v>12</v>
      </c>
      <c r="F621" s="3" t="s">
        <v>13</v>
      </c>
      <c r="G621" s="1" t="s">
        <v>106</v>
      </c>
      <c r="H621" s="39" t="str">
        <f>_xlfn.XLOOKUP(B621,[2]CALCULATION!$B:$B,[2]CALCULATION!$H:$H,"")</f>
        <v>Huawei</v>
      </c>
      <c r="I621" s="34">
        <v>0</v>
      </c>
      <c r="J621" s="34">
        <v>0.20010957872118212</v>
      </c>
      <c r="K621" s="34">
        <v>0.165598702177021</v>
      </c>
      <c r="L621" s="34">
        <v>0.83714290606192909</v>
      </c>
      <c r="M621" s="34">
        <v>3.0176774162250704</v>
      </c>
      <c r="N621" s="34">
        <v>1.9886469025462783</v>
      </c>
      <c r="O621" s="34">
        <v>1.8726832233265705E-3</v>
      </c>
      <c r="P621" s="34">
        <v>0</v>
      </c>
      <c r="Q621" s="34">
        <v>1.3376308738046931E-3</v>
      </c>
      <c r="R621" s="34">
        <v>3.0141282356399082E-3</v>
      </c>
      <c r="S621" s="109">
        <v>2.6520939808750881</v>
      </c>
      <c r="T621" s="109">
        <f>_xlfn.XLOOKUP(B621,'[3]Nur des jours'!$B:$B,'[3]Nur des jours'!$U:$U,"")</f>
        <v>8.9175391586979538E-4</v>
      </c>
      <c r="U621" s="109">
        <v>5.3505234952187721E-4</v>
      </c>
      <c r="V621" s="109">
        <v>1.3269298268142552E-2</v>
      </c>
      <c r="W621" s="109">
        <v>8.9175391586979538E-4</v>
      </c>
      <c r="X621" s="109">
        <v>0</v>
      </c>
      <c r="Y621" s="109">
        <v>0.46817080583164256</v>
      </c>
      <c r="Z621" s="109">
        <v>4.5479449709359566E-3</v>
      </c>
      <c r="AA621" s="109">
        <v>1.0701046990437544E-3</v>
      </c>
      <c r="AB621" s="109">
        <v>1.3376308738046931E-3</v>
      </c>
      <c r="AC621" s="109">
        <v>0</v>
      </c>
      <c r="AD621" s="109">
        <v>6.0563868743433603E-3</v>
      </c>
      <c r="AE621" s="109">
        <v>2.0331989281831336E-3</v>
      </c>
      <c r="AF621" s="109">
        <v>2.0331989281831336E-3</v>
      </c>
      <c r="AG621" s="57" t="str">
        <f>_xlfn.XLOOKUP(B621,[3]CALCULATION!$B:$B,[3]CALCULATION!$M:$M,"")</f>
        <v>Operationnel</v>
      </c>
      <c r="AH621" s="57"/>
      <c r="AI621" s="56" t="str" cm="1">
        <f t="array" ref="AI621">IFERROR(_xlfn.IFS(
AK621="MPR ISSUE","PDH",
AK621="BSS Hardware Issue","BSS",
AK621="Sites strategiques, MLL, Pylone, etc.","ENVTECH",
AK621="AKTIVCO DEFAUT GE &amp; POWER Cabinet","AKTIVCO",
AK621="AKTIVCO Coupure ENEO &amp; Baisse de tension","AKTIVCO GRID ONLY",
AK621="Coupure ENEO &amp; Baisse de tension","IHS GRID ONLY",
AK621="Defaut GE &amp; POWER Cabinet","IHS",
AK621="Sharing","Partners",
AK621="Sites strategiques &amp; DataCenter","SST &amp; DC",
AK621="Exclu","Exclu",
AK621="SAT","SAT",
AK621="SPARE-ISSUE","SPARE-ISSUE",
AK621="Fiber CAmtel","TRANS_FO_CAMTEL",
AK621="Fiber AOF","Fiber AOF",
AK621="Projet OCM (HUAWEI)","TRAVAUX-HUAWEI",
AK621="Projet OCM (NOKIA)","TRAVAUX-NOKIA",
AK621="ACCESS-ISSUE","ACCESS-ISSUE",
AK621="Projet OCM (ZTE, NOKIA, autres projets)","TRAVAUX OCM",
AK621="No root CAuse","No root cause",
AK621="ODU HS","PDH",
AK621="IP &amp; VLAN","PDH",
AK621="Warehouse HUAWEI","SPARE-ISSUE",
AK621="SPARE-HS","SPARE-ISSUE",
AK621="Power Telco","BSS",AK621="no impacts","no impacts"
),"")</f>
        <v>No root cause</v>
      </c>
      <c r="AJ621" s="56" t="str" cm="1">
        <f t="array" ref="AJ621">IFERROR(_xlfn.IFS(
AK621="MPR ISSUE","TX ISSUE",
AK621="BSS Hardware Issue","RAN ISSUE",
AK621="Sites strategiques, MLL, Pylone, etc.","ENVTECH",
AK621="AKTIVCO DEFAUT GE &amp; POWER Cabinet","POWER ISSUE",
AK621="AKTIVCO Coupure ENEO &amp; Baisse de tension","POWER ISSUE",
AK621="Coupure ENEO &amp; Baisse de tension","POWER ISSUE",
AK621="Defaut GE &amp; POWER Cabinet","POWER ISSUE",
AK621="Sharing","POWER ISSUE",
AK621="Sites strategiques &amp; DataCenter","POWER ISSUE",
AK621="Exclu","Exclu",
AK621="SAT","TX ISSUE",
AK621="SPARE-ISSUE","SPARE-ISSUE",
AK621="Fiber CAmtel","TX ISSUE",
AK621="Fiber AOF","TX ISSUE",
AK621="Projet OCM (HUAWEI)","TRAVAUX-HUAWEI",
AK621="Projet OCM (NOKIA)","TRAVAUX -NOKIA",
AK621="ACCESS-ISSUE","ACCESS-ISSUE",
AK621="Projet OCM (ZTE, NOKIA, autres projets)","TRAVAUX OCM",
AK621="No root CAuse","No root cause",
AK621="ODU HS","TX ISSUE",
AK621="IP &amp; VLAN","TX ISSUE",
AK621="Warehouse HUAWEI","SPARE-ISSUE",
AK621="SPARE-HS","SPARE-ISSUE",
AK621="Power Telco","RAN ISSUE",AK621="no impacts","no impacts"
),"")</f>
        <v>No root cause</v>
      </c>
      <c r="AK621" s="81" t="s">
        <v>5620</v>
      </c>
      <c r="AL621" s="56" t="str" cm="1">
        <f t="array" ref="AL621">IFERROR(_xlfn.IFS(
AK621="MPR ISSUE","ACTIVE",
AK621="BSS Hardware Issue","ACTIVE",
AK621="Sites strategiques, MLL, Pylone, etc.","PASSIVE",
AK621="AKTIVCO DEFAUT GE &amp; POWER Cabinet","PASSIVE",
AK621="AKTIVCO Coupure ENEO &amp; Baisse de tension","PASSIVE",
AK621="Coupure ENEO &amp; Baisse de tension","PASSIVE",
AK621="Defaut GE &amp; POWER Cabinet","PASSIVE",
AK621="Sharing","PASSIVE",
AK621="Sites strategiques &amp; DataCenter","PASSIVE",
AK621="Exclu","Exclu",
AK621="SAT","ACTIVE",
AK621="SPARE-ISSUE","SPARE-ISSUE",
AK621="Fiber CAmtel","ACTIVE",
AK621="Fiber AOF","ACTIVE",
AK621="Projet OCM (HUAWEI)","PLANNED WORKS",
AK621="Projet OCM (NOKIA)","PLANNED WORKS",
AK621="ACCESS-ISSUE","ACCESS-ISSUE",
AK621="Projet OCM (ZTE, NOKIA, autres projets)","PLANNED WORKS",
AK621="No root CAuse","No root cause",
AK621="ODU HS","ACTIVE",
AK621="IP &amp; VLAN","ACTIVE",
AK621="Warehouse HUAWEI","SPARE-ISSUE",
AK621="SPARE-HS","SPARE-ISSUE",
AK621="Power Telco","ACTIVE", AK621="no impacts","no impacts"
),"")</f>
        <v>No root cause</v>
      </c>
      <c r="AM621" s="108" t="s">
        <v>5537</v>
      </c>
      <c r="AN621" s="117" t="s">
        <v>951</v>
      </c>
      <c r="AP621" s="23" t="s">
        <v>5537</v>
      </c>
      <c r="AQ621" s="23" t="s">
        <v>5537</v>
      </c>
      <c r="AR621" s="7"/>
      <c r="AS621" s="6"/>
      <c r="AT621" s="7"/>
      <c r="AU621" s="3" t="s">
        <v>5537</v>
      </c>
      <c r="AV621" s="24" t="s">
        <v>5537</v>
      </c>
      <c r="AW621" s="24" t="s">
        <v>5537</v>
      </c>
      <c r="AX621" s="24" t="s">
        <v>5537</v>
      </c>
      <c r="AY621" s="24" t="s">
        <v>5537</v>
      </c>
      <c r="AZ621" s="24" t="s">
        <v>5537</v>
      </c>
      <c r="BA621" s="24" t="s">
        <v>5537</v>
      </c>
      <c r="BB621" s="24" t="s">
        <v>5537</v>
      </c>
      <c r="BC621" s="24" t="s">
        <v>5537</v>
      </c>
      <c r="BD621" s="24" t="s">
        <v>5537</v>
      </c>
      <c r="BE621" s="24" t="s">
        <v>5537</v>
      </c>
      <c r="BF621" s="24" t="s">
        <v>5537</v>
      </c>
      <c r="BG621" s="24" t="s">
        <v>5537</v>
      </c>
      <c r="BH621" s="24" t="s">
        <v>5537</v>
      </c>
      <c r="BI621" s="9" t="s">
        <v>5537</v>
      </c>
      <c r="BJ621" s="14"/>
      <c r="BK621" s="14" t="s">
        <v>5537</v>
      </c>
      <c r="BL621" s="14" t="str">
        <f>_xlfn.XLOOKUP(B621,'[4]cell downs 18042026 17h'!$B:$B,'[4]cell downs 18042026 17h'!$B:$B,"")</f>
        <v/>
      </c>
      <c r="BM621" s="14" t="str">
        <f>_xlfn.XLOOKUP(B621,'[5]Cells Huawei 19042026 15h'!$B:$B,'[5]Cells Huawei 19042026 15h'!$B:$B,"")</f>
        <v/>
      </c>
      <c r="BN621" s="9" t="str">
        <f>_xlfn.XLOOKUP(B621,'[6]cells down 19042026 9H40'!$B:$B,'[6]cells down 19042026 9H40'!$B:$B,"")</f>
        <v/>
      </c>
      <c r="BO621" s="9" t="s">
        <v>951</v>
      </c>
      <c r="BP621" s="9" t="s">
        <v>12</v>
      </c>
    </row>
    <row r="622" spans="1:68" s="9" customFormat="1" x14ac:dyDescent="0.35">
      <c r="A622" s="1" t="s">
        <v>4725</v>
      </c>
      <c r="B622" s="1" t="s">
        <v>4726</v>
      </c>
      <c r="C622" s="3" t="str">
        <f>_xlfn.XLOOKUP(B622,'[1]daily break down'!$D:$D,'[1]daily break down'!$E:$E,"")</f>
        <v>Douala</v>
      </c>
      <c r="D622" s="1" t="s">
        <v>21</v>
      </c>
      <c r="E622" s="1" t="s">
        <v>125</v>
      </c>
      <c r="F622" s="3" t="s">
        <v>31</v>
      </c>
      <c r="G622" s="1" t="s">
        <v>32</v>
      </c>
      <c r="H622" s="41" t="str">
        <f>_xlfn.XLOOKUP(B622,[2]CALCULATION!$B:$B,[2]CALCULATION!$H:$H,"")</f>
        <v>ZTE</v>
      </c>
      <c r="I622" s="34">
        <v>12.964211418445181</v>
      </c>
      <c r="J622" s="34">
        <v>13.150623657018603</v>
      </c>
      <c r="K622" s="34">
        <v>12.904945453196474</v>
      </c>
      <c r="L622" s="34">
        <v>40.110645258865453</v>
      </c>
      <c r="M622" s="34">
        <v>3.3216228209101342</v>
      </c>
      <c r="N622" s="34">
        <v>6.3904512417494912</v>
      </c>
      <c r="O622" s="34">
        <v>5.6338515493689245</v>
      </c>
      <c r="P622" s="34">
        <v>15.940440112660621</v>
      </c>
      <c r="Q622" s="34">
        <v>12.639238456423907</v>
      </c>
      <c r="R622" s="34">
        <v>2.0669964015945985</v>
      </c>
      <c r="S622" s="109">
        <v>8.4491543319265041</v>
      </c>
      <c r="T622" s="109">
        <f>_xlfn.XLOOKUP(B622,'[3]Nur des jours'!$B:$B,'[3]Nur des jours'!$U:$U,"")</f>
        <v>49.477307359752089</v>
      </c>
      <c r="U622" s="109">
        <v>1.4785814977470741</v>
      </c>
      <c r="V622" s="109">
        <v>3.8880827433489444</v>
      </c>
      <c r="W622" s="109">
        <v>49.477307359752082</v>
      </c>
      <c r="X622" s="109">
        <v>0</v>
      </c>
      <c r="Y622" s="109">
        <v>0</v>
      </c>
      <c r="Z622" s="109">
        <v>0</v>
      </c>
      <c r="AA622" s="109">
        <v>0</v>
      </c>
      <c r="AB622" s="109">
        <v>0</v>
      </c>
      <c r="AC622" s="109">
        <v>0</v>
      </c>
      <c r="AD622" s="109">
        <v>0</v>
      </c>
      <c r="AE622" s="109">
        <v>2.0153638498655964E-3</v>
      </c>
      <c r="AF622" s="109">
        <v>2.0153638498655964E-3</v>
      </c>
      <c r="AG622" s="57" t="str">
        <f>_xlfn.XLOOKUP(B622,[3]CALCULATION!$B:$B,[3]CALCULATION!$M:$M,"")</f>
        <v>Operationnel</v>
      </c>
      <c r="AH622" s="57"/>
      <c r="AI622" s="56" t="str" cm="1">
        <f t="array" ref="AI622">IFERROR(_xlfn.IFS(
AK622="MPR ISSUE","PDH",
AK622="BSS Hardware Issue","BSS",
AK622="Sites strategiques, MLL, Pylone, etc.","ENVTECH",
AK622="AKTIVCO DEFAUT GE &amp; POWER Cabinet","AKTIVCO",
AK622="AKTIVCO Coupure ENEO &amp; Baisse de tension","AKTIVCO GRID ONLY",
AK622="Coupure ENEO &amp; Baisse de tension","IHS GRID ONLY",
AK622="Defaut GE &amp; POWER Cabinet","IHS",
AK622="Sharing","Partners",
AK622="Sites strategiques &amp; DataCenter","SST &amp; DC",
AK622="Exclu","Exclu",
AK622="SAT","SAT",
AK622="SPARE-ISSUE","SPARE-ISSUE",
AK622="Fiber CAmtel","TRANS_FO_CAMTEL",
AK622="Fiber AOF","Fiber AOF",
AK622="Projet OCM (HUAWEI)","TRAVAUX-HUAWEI",
AK622="Projet OCM (NOKIA)","TRAVAUX-NOKIA",
AK622="ACCESS-ISSUE","ACCESS-ISSUE",
AK622="Projet OCM (ZTE, NOKIA, autres projets)","TRAVAUX OCM",
AK622="No root CAuse","No root cause",
AK622="ODU HS","PDH",
AK622="IP &amp; VLAN","PDH",
AK622="Warehouse HUAWEI","SPARE-ISSUE",
AK622="SPARE-HS","SPARE-ISSUE",
AK622="Power Telco","BSS",AK622="no impacts","no impacts"
),"")</f>
        <v>No root cause</v>
      </c>
      <c r="AJ622" s="56" t="str" cm="1">
        <f t="array" ref="AJ622">IFERROR(_xlfn.IFS(
AK622="MPR ISSUE","TX ISSUE",
AK622="BSS Hardware Issue","RAN ISSUE",
AK622="Sites strategiques, MLL, Pylone, etc.","ENVTECH",
AK622="AKTIVCO DEFAUT GE &amp; POWER Cabinet","POWER ISSUE",
AK622="AKTIVCO Coupure ENEO &amp; Baisse de tension","POWER ISSUE",
AK622="Coupure ENEO &amp; Baisse de tension","POWER ISSUE",
AK622="Defaut GE &amp; POWER Cabinet","POWER ISSUE",
AK622="Sharing","POWER ISSUE",
AK622="Sites strategiques &amp; DataCenter","POWER ISSUE",
AK622="Exclu","Exclu",
AK622="SAT","TX ISSUE",
AK622="SPARE-ISSUE","SPARE-ISSUE",
AK622="Fiber CAmtel","TX ISSUE",
AK622="Fiber AOF","TX ISSUE",
AK622="Projet OCM (HUAWEI)","TRAVAUX-HUAWEI",
AK622="Projet OCM (NOKIA)","TRAVAUX -NOKIA",
AK622="ACCESS-ISSUE","ACCESS-ISSUE",
AK622="Projet OCM (ZTE, NOKIA, autres projets)","TRAVAUX OCM",
AK622="No root CAuse","No root cause",
AK622="ODU HS","TX ISSUE",
AK622="IP &amp; VLAN","TX ISSUE",
AK622="Warehouse HUAWEI","SPARE-ISSUE",
AK622="SPARE-HS","SPARE-ISSUE",
AK622="Power Telco","RAN ISSUE",AK622="no impacts","no impacts"
),"")</f>
        <v>No root cause</v>
      </c>
      <c r="AK622" s="81" t="s">
        <v>5620</v>
      </c>
      <c r="AL622" s="56" t="str" cm="1">
        <f t="array" ref="AL622">IFERROR(_xlfn.IFS(
AK622="MPR ISSUE","ACTIVE",
AK622="BSS Hardware Issue","ACTIVE",
AK622="Sites strategiques, MLL, Pylone, etc.","PASSIVE",
AK622="AKTIVCO DEFAUT GE &amp; POWER Cabinet","PASSIVE",
AK622="AKTIVCO Coupure ENEO &amp; Baisse de tension","PASSIVE",
AK622="Coupure ENEO &amp; Baisse de tension","PASSIVE",
AK622="Defaut GE &amp; POWER Cabinet","PASSIVE",
AK622="Sharing","PASSIVE",
AK622="Sites strategiques &amp; DataCenter","PASSIVE",
AK622="Exclu","Exclu",
AK622="SAT","ACTIVE",
AK622="SPARE-ISSUE","SPARE-ISSUE",
AK622="Fiber CAmtel","ACTIVE",
AK622="Fiber AOF","ACTIVE",
AK622="Projet OCM (HUAWEI)","PLANNED WORKS",
AK622="Projet OCM (NOKIA)","PLANNED WORKS",
AK622="ACCESS-ISSUE","ACCESS-ISSUE",
AK622="Projet OCM (ZTE, NOKIA, autres projets)","PLANNED WORKS",
AK622="No root CAuse","No root cause",
AK622="ODU HS","ACTIVE",
AK622="IP &amp; VLAN","ACTIVE",
AK622="Warehouse HUAWEI","SPARE-ISSUE",
AK622="SPARE-HS","SPARE-ISSUE",
AK622="Power Telco","ACTIVE", AK622="no impacts","no impacts"
),"")</f>
        <v>No root cause</v>
      </c>
      <c r="AM622" s="108" t="s">
        <v>5537</v>
      </c>
      <c r="AN622" s="117" t="s">
        <v>4726</v>
      </c>
      <c r="AP622" s="23" t="s">
        <v>5537</v>
      </c>
      <c r="AQ622" s="23" t="s">
        <v>5537</v>
      </c>
      <c r="AR622" s="7"/>
      <c r="AS622" s="6"/>
      <c r="AT622" s="7"/>
      <c r="AU622" s="3" t="s">
        <v>5537</v>
      </c>
      <c r="AV622" s="24" t="s">
        <v>5537</v>
      </c>
      <c r="AW622" s="24" t="s">
        <v>5537</v>
      </c>
      <c r="AX622" s="24" t="s">
        <v>5537</v>
      </c>
      <c r="AY622" s="24" t="s">
        <v>5537</v>
      </c>
      <c r="AZ622" s="24" t="s">
        <v>5537</v>
      </c>
      <c r="BA622" s="24" t="s">
        <v>5537</v>
      </c>
      <c r="BB622" s="24" t="s">
        <v>5537</v>
      </c>
      <c r="BC622" s="24" t="s">
        <v>5537</v>
      </c>
      <c r="BD622" s="24" t="s">
        <v>5537</v>
      </c>
      <c r="BE622" s="24" t="s">
        <v>5537</v>
      </c>
      <c r="BF622" s="24" t="s">
        <v>5537</v>
      </c>
      <c r="BG622" s="24" t="s">
        <v>5537</v>
      </c>
      <c r="BH622" s="24" t="s">
        <v>5537</v>
      </c>
      <c r="BI622" s="9" t="s">
        <v>5537</v>
      </c>
      <c r="BJ622" s="14"/>
      <c r="BK622" s="14" t="s">
        <v>5537</v>
      </c>
      <c r="BL622" s="14" t="str">
        <f>_xlfn.XLOOKUP(B622,'[4]cell downs 18042026 17h'!$B:$B,'[4]cell downs 18042026 17h'!$B:$B,"")</f>
        <v/>
      </c>
      <c r="BM622" s="14" t="str">
        <f>_xlfn.XLOOKUP(B622,'[5]Cells Huawei 19042026 15h'!$B:$B,'[5]Cells Huawei 19042026 15h'!$B:$B,"")</f>
        <v/>
      </c>
      <c r="BN622" s="9" t="str">
        <f>_xlfn.XLOOKUP(B622,'[6]cells down 19042026 9H40'!$B:$B,'[6]cells down 19042026 9H40'!$B:$B,"")</f>
        <v/>
      </c>
      <c r="BO622" s="9" t="s">
        <v>5537</v>
      </c>
      <c r="BP622" s="9" t="s">
        <v>5537</v>
      </c>
    </row>
    <row r="623" spans="1:68" s="9" customFormat="1" x14ac:dyDescent="0.35">
      <c r="A623" s="2" t="s">
        <v>2076</v>
      </c>
      <c r="B623" s="8" t="s">
        <v>2077</v>
      </c>
      <c r="C623" s="3" t="str">
        <f>_xlfn.XLOOKUP(B623,'[1]daily break down'!$D:$D,'[1]daily break down'!$E:$E,"")</f>
        <v>EXTREME-NORD</v>
      </c>
      <c r="D623" s="1" t="s">
        <v>11</v>
      </c>
      <c r="E623" s="1" t="s">
        <v>12</v>
      </c>
      <c r="F623" s="3" t="s">
        <v>55</v>
      </c>
      <c r="G623" s="1" t="s">
        <v>2078</v>
      </c>
      <c r="H623" s="40" t="str">
        <f>_xlfn.XLOOKUP(B623,[2]CALCULATION!$B:$B,[2]CALCULATION!$H:$H,"")</f>
        <v>NOKIA</v>
      </c>
      <c r="I623" s="34">
        <v>0</v>
      </c>
      <c r="J623" s="34">
        <v>0.36431854782121542</v>
      </c>
      <c r="K623" s="34">
        <v>0.78966301920085269</v>
      </c>
      <c r="L623" s="34">
        <v>0</v>
      </c>
      <c r="M623" s="34">
        <v>0</v>
      </c>
      <c r="N623" s="34">
        <v>0</v>
      </c>
      <c r="O623" s="34">
        <v>0</v>
      </c>
      <c r="P623" s="34">
        <v>0</v>
      </c>
      <c r="Q623" s="34">
        <v>0</v>
      </c>
      <c r="R623" s="34">
        <v>0</v>
      </c>
      <c r="S623" s="109">
        <v>0</v>
      </c>
      <c r="T623" s="109">
        <f>_xlfn.XLOOKUP(B623,'[3]Nur des jours'!$B:$B,'[3]Nur des jours'!$U:$U,"")</f>
        <v>0</v>
      </c>
      <c r="U623" s="109">
        <v>1.6660458533815097</v>
      </c>
      <c r="V623" s="109">
        <v>0</v>
      </c>
      <c r="W623" s="109">
        <v>0</v>
      </c>
      <c r="X623" s="109">
        <v>0</v>
      </c>
      <c r="Y623" s="109">
        <v>0</v>
      </c>
      <c r="Z623" s="109">
        <v>0</v>
      </c>
      <c r="AA623" s="109">
        <v>0</v>
      </c>
      <c r="AB623" s="109">
        <v>0</v>
      </c>
      <c r="AC623" s="109">
        <v>0</v>
      </c>
      <c r="AD623" s="109">
        <v>5.8438820717348853E-3</v>
      </c>
      <c r="AE623" s="109">
        <v>1.9618586149135714E-3</v>
      </c>
      <c r="AF623" s="109">
        <v>1.9618586149135714E-3</v>
      </c>
      <c r="AG623" s="57" t="str">
        <f>_xlfn.XLOOKUP(B623,[3]CALCULATION!$B:$B,[3]CALCULATION!$M:$M,"")</f>
        <v>Insecurity</v>
      </c>
      <c r="AH623" s="57"/>
      <c r="AI623" s="56" t="str" cm="1">
        <f t="array" ref="AI623">IFERROR(_xlfn.IFS(
AK623="MPR ISSUE","PDH",
AK623="BSS Hardware Issue","BSS",
AK623="Sites strategiques, MLL, Pylone, etc.","ENVTECH",
AK623="AKTIVCO DEFAUT GE &amp; POWER Cabinet","AKTIVCO",
AK623="AKTIVCO Coupure ENEO &amp; Baisse de tension","AKTIVCO GRID ONLY",
AK623="Coupure ENEO &amp; Baisse de tension","IHS GRID ONLY",
AK623="Defaut GE &amp; POWER Cabinet","IHS",
AK623="Sharing","Partners",
AK623="Sites strategiques &amp; DataCenter","SST &amp; DC",
AK623="Exclu","Exclu",
AK623="SAT","SAT",
AK623="SPARE-ISSUE","SPARE-ISSUE",
AK623="Fiber CAmtel","TRANS_FO_CAMTEL",
AK623="Fiber AOF","Fiber AOF",
AK623="Projet OCM (HUAWEI)","TRAVAUX-HUAWEI",
AK623="Projet OCM (NOKIA)","TRAVAUX-NOKIA",
AK623="ACCESS-ISSUE","ACCESS-ISSUE",
AK623="Projet OCM (ZTE, NOKIA, autres projets)","TRAVAUX OCM",
AK623="No root CAuse","No root cause",
AK623="ODU HS","PDH",
AK623="IP &amp; VLAN","PDH",
AK623="Warehouse HUAWEI","SPARE-ISSUE",
AK623="SPARE-HS","SPARE-ISSUE",
AK623="Power Telco","BSS",AK623="no impacts","no impacts"
),"")</f>
        <v>No root cause</v>
      </c>
      <c r="AJ623" s="56" t="str" cm="1">
        <f t="array" ref="AJ623">IFERROR(_xlfn.IFS(
AK623="MPR ISSUE","TX ISSUE",
AK623="BSS Hardware Issue","RAN ISSUE",
AK623="Sites strategiques, MLL, Pylone, etc.","ENVTECH",
AK623="AKTIVCO DEFAUT GE &amp; POWER Cabinet","POWER ISSUE",
AK623="AKTIVCO Coupure ENEO &amp; Baisse de tension","POWER ISSUE",
AK623="Coupure ENEO &amp; Baisse de tension","POWER ISSUE",
AK623="Defaut GE &amp; POWER Cabinet","POWER ISSUE",
AK623="Sharing","POWER ISSUE",
AK623="Sites strategiques &amp; DataCenter","POWER ISSUE",
AK623="Exclu","Exclu",
AK623="SAT","TX ISSUE",
AK623="SPARE-ISSUE","SPARE-ISSUE",
AK623="Fiber CAmtel","TX ISSUE",
AK623="Fiber AOF","TX ISSUE",
AK623="Projet OCM (HUAWEI)","TRAVAUX-HUAWEI",
AK623="Projet OCM (NOKIA)","TRAVAUX -NOKIA",
AK623="ACCESS-ISSUE","ACCESS-ISSUE",
AK623="Projet OCM (ZTE, NOKIA, autres projets)","TRAVAUX OCM",
AK623="No root CAuse","No root cause",
AK623="ODU HS","TX ISSUE",
AK623="IP &amp; VLAN","TX ISSUE",
AK623="Warehouse HUAWEI","SPARE-ISSUE",
AK623="SPARE-HS","SPARE-ISSUE",
AK623="Power Telco","RAN ISSUE",AK623="no impacts","no impacts"
),"")</f>
        <v>No root cause</v>
      </c>
      <c r="AK623" s="81" t="s">
        <v>5620</v>
      </c>
      <c r="AL623" s="56" t="str" cm="1">
        <f t="array" ref="AL623">IFERROR(_xlfn.IFS(
AK623="MPR ISSUE","ACTIVE",
AK623="BSS Hardware Issue","ACTIVE",
AK623="Sites strategiques, MLL, Pylone, etc.","PASSIVE",
AK623="AKTIVCO DEFAUT GE &amp; POWER Cabinet","PASSIVE",
AK623="AKTIVCO Coupure ENEO &amp; Baisse de tension","PASSIVE",
AK623="Coupure ENEO &amp; Baisse de tension","PASSIVE",
AK623="Defaut GE &amp; POWER Cabinet","PASSIVE",
AK623="Sharing","PASSIVE",
AK623="Sites strategiques &amp; DataCenter","PASSIVE",
AK623="Exclu","Exclu",
AK623="SAT","ACTIVE",
AK623="SPARE-ISSUE","SPARE-ISSUE",
AK623="Fiber CAmtel","ACTIVE",
AK623="Fiber AOF","ACTIVE",
AK623="Projet OCM (HUAWEI)","PLANNED WORKS",
AK623="Projet OCM (NOKIA)","PLANNED WORKS",
AK623="ACCESS-ISSUE","ACCESS-ISSUE",
AK623="Projet OCM (ZTE, NOKIA, autres projets)","PLANNED WORKS",
AK623="No root CAuse","No root cause",
AK623="ODU HS","ACTIVE",
AK623="IP &amp; VLAN","ACTIVE",
AK623="Warehouse HUAWEI","SPARE-ISSUE",
AK623="SPARE-HS","SPARE-ISSUE",
AK623="Power Telco","ACTIVE", AK623="no impacts","no impacts"
),"")</f>
        <v>No root cause</v>
      </c>
      <c r="AM623" s="108" t="s">
        <v>5537</v>
      </c>
      <c r="AN623" s="117" t="s">
        <v>2077</v>
      </c>
      <c r="AP623" s="23" t="s">
        <v>5537</v>
      </c>
      <c r="AQ623" s="23" t="s">
        <v>5537</v>
      </c>
      <c r="AR623" s="7"/>
      <c r="AS623" s="6"/>
      <c r="AT623" s="7"/>
      <c r="AU623" s="3" t="s">
        <v>5537</v>
      </c>
      <c r="AV623" s="24" t="s">
        <v>5537</v>
      </c>
      <c r="AW623" s="24" t="s">
        <v>5537</v>
      </c>
      <c r="AX623" s="24" t="s">
        <v>5537</v>
      </c>
      <c r="AY623" s="24" t="s">
        <v>5537</v>
      </c>
      <c r="AZ623" s="24" t="s">
        <v>5537</v>
      </c>
      <c r="BA623" s="24" t="s">
        <v>5537</v>
      </c>
      <c r="BB623" s="24" t="s">
        <v>5537</v>
      </c>
      <c r="BC623" s="24" t="s">
        <v>5537</v>
      </c>
      <c r="BD623" s="24" t="s">
        <v>5537</v>
      </c>
      <c r="BE623" s="24" t="s">
        <v>5537</v>
      </c>
      <c r="BF623" s="24" t="s">
        <v>5537</v>
      </c>
      <c r="BG623" s="24" t="s">
        <v>5537</v>
      </c>
      <c r="BH623" s="24" t="s">
        <v>5537</v>
      </c>
      <c r="BI623" s="9" t="s">
        <v>5537</v>
      </c>
      <c r="BJ623" s="14"/>
      <c r="BK623" s="14" t="s">
        <v>5537</v>
      </c>
      <c r="BL623" s="14" t="str">
        <f>_xlfn.XLOOKUP(B623,'[4]cell downs 18042026 17h'!$B:$B,'[4]cell downs 18042026 17h'!$B:$B,"")</f>
        <v/>
      </c>
      <c r="BM623" s="14" t="str">
        <f>_xlfn.XLOOKUP(B623,'[5]Cells Huawei 19042026 15h'!$B:$B,'[5]Cells Huawei 19042026 15h'!$B:$B,"")</f>
        <v/>
      </c>
      <c r="BN623" s="9" t="str">
        <f>_xlfn.XLOOKUP(B623,'[6]cells down 19042026 9H40'!$B:$B,'[6]cells down 19042026 9H40'!$B:$B,"")</f>
        <v/>
      </c>
      <c r="BO623" s="9" t="s">
        <v>2077</v>
      </c>
      <c r="BP623" s="9" t="s">
        <v>5537</v>
      </c>
    </row>
    <row r="624" spans="1:68" s="9" customFormat="1" x14ac:dyDescent="0.35">
      <c r="A624" s="1" t="s">
        <v>946</v>
      </c>
      <c r="B624" s="8" t="s">
        <v>947</v>
      </c>
      <c r="C624" s="3" t="str">
        <f>_xlfn.XLOOKUP(B624,'[1]daily break down'!$D:$D,'[1]daily break down'!$E:$E,"")</f>
        <v>SUD-OUEST</v>
      </c>
      <c r="D624" s="1" t="s">
        <v>11</v>
      </c>
      <c r="E624" s="1" t="s">
        <v>96</v>
      </c>
      <c r="F624" s="3" t="s">
        <v>13</v>
      </c>
      <c r="G624" s="1" t="s">
        <v>106</v>
      </c>
      <c r="H624" s="39" t="str">
        <f>_xlfn.XLOOKUP(B624,[2]CALCULATION!$B:$B,[2]CALCULATION!$H:$H,"")</f>
        <v>Huawei</v>
      </c>
      <c r="I624" s="34">
        <v>0</v>
      </c>
      <c r="J624" s="34">
        <v>0</v>
      </c>
      <c r="K624" s="34">
        <v>0</v>
      </c>
      <c r="L624" s="34">
        <v>0</v>
      </c>
      <c r="M624" s="34">
        <v>5.3505234952187721E-4</v>
      </c>
      <c r="N624" s="34">
        <v>5.671554904931899E-3</v>
      </c>
      <c r="O624" s="34">
        <v>1.9618586149135506E-3</v>
      </c>
      <c r="P624" s="34">
        <v>0</v>
      </c>
      <c r="Q624" s="34">
        <v>1.8726832233265705E-3</v>
      </c>
      <c r="R624" s="34">
        <v>3.2816544104008467E-3</v>
      </c>
      <c r="S624" s="109">
        <v>8.0257852428281603E-4</v>
      </c>
      <c r="T624" s="109">
        <f>_xlfn.XLOOKUP(B624,'[3]Nur des jours'!$B:$B,'[3]Nur des jours'!$U:$U,"")</f>
        <v>1.6051570485656321E-3</v>
      </c>
      <c r="U624" s="109">
        <v>0</v>
      </c>
      <c r="V624" s="109">
        <v>1.3447649051316511E-2</v>
      </c>
      <c r="W624" s="109">
        <v>1.6051570485656314E-3</v>
      </c>
      <c r="X624" s="109">
        <v>0</v>
      </c>
      <c r="Y624" s="109">
        <v>2.4077355728484469E-3</v>
      </c>
      <c r="Z624" s="109">
        <v>3.9058821515097035E-3</v>
      </c>
      <c r="AA624" s="109">
        <v>1.0701046990437544E-3</v>
      </c>
      <c r="AB624" s="109">
        <v>1.0701046990437544E-3</v>
      </c>
      <c r="AC624" s="109">
        <v>0</v>
      </c>
      <c r="AD624" s="109">
        <v>5.8438820717348211E-3</v>
      </c>
      <c r="AE624" s="109">
        <v>1.9618586149135497E-3</v>
      </c>
      <c r="AF624" s="109">
        <v>1.9618586149135497E-3</v>
      </c>
      <c r="AG624" s="57" t="str">
        <f>_xlfn.XLOOKUP(B624,[3]CALCULATION!$B:$B,[3]CALCULATION!$M:$M,"")</f>
        <v>Operationnel</v>
      </c>
      <c r="AH624" s="57"/>
      <c r="AI624" s="56" t="str" cm="1">
        <f t="array" ref="AI624">IFERROR(_xlfn.IFS(
AK624="MPR ISSUE","PDH",
AK624="BSS Hardware Issue","BSS",
AK624="Sites strategiques, MLL, Pylone, etc.","ENVTECH",
AK624="AKTIVCO DEFAUT GE &amp; POWER Cabinet","AKTIVCO",
AK624="AKTIVCO Coupure ENEO &amp; Baisse de tension","AKTIVCO GRID ONLY",
AK624="Coupure ENEO &amp; Baisse de tension","IHS GRID ONLY",
AK624="Defaut GE &amp; POWER Cabinet","IHS",
AK624="Sharing","Partners",
AK624="Sites strategiques &amp; DataCenter","SST &amp; DC",
AK624="Exclu","Exclu",
AK624="SAT","SAT",
AK624="SPARE-ISSUE","SPARE-ISSUE",
AK624="Fiber CAmtel","TRANS_FO_CAMTEL",
AK624="Fiber AOF","Fiber AOF",
AK624="Projet OCM (HUAWEI)","TRAVAUX-HUAWEI",
AK624="Projet OCM (NOKIA)","TRAVAUX-NOKIA",
AK624="ACCESS-ISSUE","ACCESS-ISSUE",
AK624="Projet OCM (ZTE, NOKIA, autres projets)","TRAVAUX OCM",
AK624="No root CAuse","No root cause",
AK624="ODU HS","PDH",
AK624="IP &amp; VLAN","PDH",
AK624="Warehouse HUAWEI","SPARE-ISSUE",
AK624="SPARE-HS","SPARE-ISSUE",
AK624="Power Telco","BSS",AK624="no impacts","no impacts"
),"")</f>
        <v>No root cause</v>
      </c>
      <c r="AJ624" s="56" t="str" cm="1">
        <f t="array" ref="AJ624">IFERROR(_xlfn.IFS(
AK624="MPR ISSUE","TX ISSUE",
AK624="BSS Hardware Issue","RAN ISSUE",
AK624="Sites strategiques, MLL, Pylone, etc.","ENVTECH",
AK624="AKTIVCO DEFAUT GE &amp; POWER Cabinet","POWER ISSUE",
AK624="AKTIVCO Coupure ENEO &amp; Baisse de tension","POWER ISSUE",
AK624="Coupure ENEO &amp; Baisse de tension","POWER ISSUE",
AK624="Defaut GE &amp; POWER Cabinet","POWER ISSUE",
AK624="Sharing","POWER ISSUE",
AK624="Sites strategiques &amp; DataCenter","POWER ISSUE",
AK624="Exclu","Exclu",
AK624="SAT","TX ISSUE",
AK624="SPARE-ISSUE","SPARE-ISSUE",
AK624="Fiber CAmtel","TX ISSUE",
AK624="Fiber AOF","TX ISSUE",
AK624="Projet OCM (HUAWEI)","TRAVAUX-HUAWEI",
AK624="Projet OCM (NOKIA)","TRAVAUX -NOKIA",
AK624="ACCESS-ISSUE","ACCESS-ISSUE",
AK624="Projet OCM (ZTE, NOKIA, autres projets)","TRAVAUX OCM",
AK624="No root CAuse","No root cause",
AK624="ODU HS","TX ISSUE",
AK624="IP &amp; VLAN","TX ISSUE",
AK624="Warehouse HUAWEI","SPARE-ISSUE",
AK624="SPARE-HS","SPARE-ISSUE",
AK624="Power Telco","RAN ISSUE",AK624="no impacts","no impacts"
),"")</f>
        <v>No root cause</v>
      </c>
      <c r="AK624" s="81" t="s">
        <v>5620</v>
      </c>
      <c r="AL624" s="56" t="str" cm="1">
        <f t="array" ref="AL624">IFERROR(_xlfn.IFS(
AK624="MPR ISSUE","ACTIVE",
AK624="BSS Hardware Issue","ACTIVE",
AK624="Sites strategiques, MLL, Pylone, etc.","PASSIVE",
AK624="AKTIVCO DEFAUT GE &amp; POWER Cabinet","PASSIVE",
AK624="AKTIVCO Coupure ENEO &amp; Baisse de tension","PASSIVE",
AK624="Coupure ENEO &amp; Baisse de tension","PASSIVE",
AK624="Defaut GE &amp; POWER Cabinet","PASSIVE",
AK624="Sharing","PASSIVE",
AK624="Sites strategiques &amp; DataCenter","PASSIVE",
AK624="Exclu","Exclu",
AK624="SAT","ACTIVE",
AK624="SPARE-ISSUE","SPARE-ISSUE",
AK624="Fiber CAmtel","ACTIVE",
AK624="Fiber AOF","ACTIVE",
AK624="Projet OCM (HUAWEI)","PLANNED WORKS",
AK624="Projet OCM (NOKIA)","PLANNED WORKS",
AK624="ACCESS-ISSUE","ACCESS-ISSUE",
AK624="Projet OCM (ZTE, NOKIA, autres projets)","PLANNED WORKS",
AK624="No root CAuse","No root cause",
AK624="ODU HS","ACTIVE",
AK624="IP &amp; VLAN","ACTIVE",
AK624="Warehouse HUAWEI","SPARE-ISSUE",
AK624="SPARE-HS","SPARE-ISSUE",
AK624="Power Telco","ACTIVE", AK624="no impacts","no impacts"
),"")</f>
        <v>No root cause</v>
      </c>
      <c r="AM624" s="108" t="s">
        <v>5537</v>
      </c>
      <c r="AN624" s="117" t="s">
        <v>947</v>
      </c>
      <c r="AP624" s="23" t="s">
        <v>5537</v>
      </c>
      <c r="AQ624" s="23" t="s">
        <v>5537</v>
      </c>
      <c r="AR624" s="7"/>
      <c r="AS624" s="6"/>
      <c r="AT624" s="7"/>
      <c r="AU624" s="3" t="s">
        <v>5537</v>
      </c>
      <c r="AV624" s="24" t="s">
        <v>5537</v>
      </c>
      <c r="AW624" s="24" t="s">
        <v>5537</v>
      </c>
      <c r="AX624" s="24" t="s">
        <v>5537</v>
      </c>
      <c r="AY624" s="24" t="s">
        <v>5537</v>
      </c>
      <c r="AZ624" s="24" t="s">
        <v>5537</v>
      </c>
      <c r="BA624" s="24" t="s">
        <v>5537</v>
      </c>
      <c r="BB624" s="24" t="s">
        <v>5537</v>
      </c>
      <c r="BC624" s="24" t="s">
        <v>5537</v>
      </c>
      <c r="BD624" s="24" t="s">
        <v>5537</v>
      </c>
      <c r="BE624" s="24" t="s">
        <v>5537</v>
      </c>
      <c r="BF624" s="24" t="s">
        <v>5537</v>
      </c>
      <c r="BG624" s="24" t="s">
        <v>5537</v>
      </c>
      <c r="BH624" s="24" t="s">
        <v>5537</v>
      </c>
      <c r="BI624" s="9" t="s">
        <v>5537</v>
      </c>
      <c r="BJ624" s="14"/>
      <c r="BK624" s="14" t="s">
        <v>5537</v>
      </c>
      <c r="BL624" s="14" t="str">
        <f>_xlfn.XLOOKUP(B624,'[4]cell downs 18042026 17h'!$B:$B,'[4]cell downs 18042026 17h'!$B:$B,"")</f>
        <v/>
      </c>
      <c r="BM624" s="14" t="str">
        <f>_xlfn.XLOOKUP(B624,'[5]Cells Huawei 19042026 15h'!$B:$B,'[5]Cells Huawei 19042026 15h'!$B:$B,"")</f>
        <v/>
      </c>
      <c r="BN624" s="9" t="str">
        <f>_xlfn.XLOOKUP(B624,'[6]cells down 19042026 9H40'!$B:$B,'[6]cells down 19042026 9H40'!$B:$B,"")</f>
        <v/>
      </c>
      <c r="BO624" s="9" t="s">
        <v>947</v>
      </c>
      <c r="BP624" s="9" t="s">
        <v>5537</v>
      </c>
    </row>
    <row r="625" spans="1:68" s="9" customFormat="1" x14ac:dyDescent="0.35">
      <c r="A625" s="1" t="s">
        <v>1345</v>
      </c>
      <c r="B625" s="8" t="s">
        <v>1346</v>
      </c>
      <c r="C625" s="3" t="str">
        <f>_xlfn.XLOOKUP(B625,'[1]daily break down'!$D:$D,'[1]daily break down'!$E:$E,"")</f>
        <v>EXTREME-NORD</v>
      </c>
      <c r="D625" s="1" t="s">
        <v>11</v>
      </c>
      <c r="E625" s="1" t="s">
        <v>12</v>
      </c>
      <c r="F625" s="3" t="s">
        <v>55</v>
      </c>
      <c r="G625" s="1" t="s">
        <v>185</v>
      </c>
      <c r="H625" s="39" t="str">
        <f>_xlfn.XLOOKUP(B625,[2]CALCULATION!$B:$B,[2]CALCULATION!$H:$H,"")</f>
        <v>Huawei</v>
      </c>
      <c r="I625" s="34">
        <v>9.5417668998068125E-3</v>
      </c>
      <c r="J625" s="34">
        <v>1.4000536479155785E-2</v>
      </c>
      <c r="K625" s="34">
        <v>8.1149606344151394E-3</v>
      </c>
      <c r="L625" s="34">
        <v>1.0968573165198484E-2</v>
      </c>
      <c r="M625" s="34">
        <v>9.2742407250458719E-3</v>
      </c>
      <c r="N625" s="34">
        <v>5.3451729717235531E-2</v>
      </c>
      <c r="O625" s="34">
        <v>0.44222076687983147</v>
      </c>
      <c r="P625" s="34">
        <v>0.18339811033778208</v>
      </c>
      <c r="Q625" s="34">
        <v>7.5442381282584689E-3</v>
      </c>
      <c r="R625" s="34">
        <v>8.6856831405718073E-3</v>
      </c>
      <c r="S625" s="109">
        <v>5.0473271638230418E-3</v>
      </c>
      <c r="T625" s="109">
        <f>_xlfn.XLOOKUP(B625,'[3]Nur des jours'!$B:$B,'[3]Nur des jours'!$U:$U,"")</f>
        <v>0</v>
      </c>
      <c r="U625" s="109">
        <v>0.16738221000876058</v>
      </c>
      <c r="V625" s="109">
        <v>7.6690836764802392E-3</v>
      </c>
      <c r="W625" s="109">
        <v>0</v>
      </c>
      <c r="X625" s="109">
        <v>0</v>
      </c>
      <c r="Y625" s="109">
        <v>7.0626910136887808E-2</v>
      </c>
      <c r="Z625" s="109">
        <v>6.2422774110885686E-3</v>
      </c>
      <c r="AA625" s="109">
        <v>6.9556805437844043E-3</v>
      </c>
      <c r="AB625" s="109">
        <v>5.8855758447406495E-3</v>
      </c>
      <c r="AC625" s="109">
        <v>0</v>
      </c>
      <c r="AD625" s="109">
        <v>5.8438820717348211E-3</v>
      </c>
      <c r="AE625" s="109">
        <v>1.9618586149135497E-3</v>
      </c>
      <c r="AF625" s="109">
        <v>1.9618586149135497E-3</v>
      </c>
      <c r="AG625" s="57" t="str">
        <f>_xlfn.XLOOKUP(B625,[3]CALCULATION!$B:$B,[3]CALCULATION!$M:$M,"")</f>
        <v>Insecurity</v>
      </c>
      <c r="AH625" s="57"/>
      <c r="AI625" s="56" t="str" cm="1">
        <f t="array" ref="AI625">IFERROR(_xlfn.IFS(
AK625="MPR ISSUE","PDH",
AK625="BSS Hardware Issue","BSS",
AK625="Sites strategiques, MLL, Pylone, etc.","ENVTECH",
AK625="AKTIVCO DEFAUT GE &amp; POWER Cabinet","AKTIVCO",
AK625="AKTIVCO Coupure ENEO &amp; Baisse de tension","AKTIVCO GRID ONLY",
AK625="Coupure ENEO &amp; Baisse de tension","IHS GRID ONLY",
AK625="Defaut GE &amp; POWER Cabinet","IHS",
AK625="Sharing","Partners",
AK625="Sites strategiques &amp; DataCenter","SST &amp; DC",
AK625="Exclu","Exclu",
AK625="SAT","SAT",
AK625="SPARE-ISSUE","SPARE-ISSUE",
AK625="Fiber CAmtel","TRANS_FO_CAMTEL",
AK625="Fiber AOF","Fiber AOF",
AK625="Projet OCM (HUAWEI)","TRAVAUX-HUAWEI",
AK625="Projet OCM (NOKIA)","TRAVAUX-NOKIA",
AK625="ACCESS-ISSUE","ACCESS-ISSUE",
AK625="Projet OCM (ZTE, NOKIA, autres projets)","TRAVAUX OCM",
AK625="No root CAuse","No root cause",
AK625="ODU HS","PDH",
AK625="IP &amp; VLAN","PDH",
AK625="Warehouse HUAWEI","SPARE-ISSUE",
AK625="SPARE-HS","SPARE-ISSUE",
AK625="Power Telco","BSS",AK625="no impacts","no impacts"
),"")</f>
        <v>No root cause</v>
      </c>
      <c r="AJ625" s="56" t="str" cm="1">
        <f t="array" ref="AJ625">IFERROR(_xlfn.IFS(
AK625="MPR ISSUE","TX ISSUE",
AK625="BSS Hardware Issue","RAN ISSUE",
AK625="Sites strategiques, MLL, Pylone, etc.","ENVTECH",
AK625="AKTIVCO DEFAUT GE &amp; POWER Cabinet","POWER ISSUE",
AK625="AKTIVCO Coupure ENEO &amp; Baisse de tension","POWER ISSUE",
AK625="Coupure ENEO &amp; Baisse de tension","POWER ISSUE",
AK625="Defaut GE &amp; POWER Cabinet","POWER ISSUE",
AK625="Sharing","POWER ISSUE",
AK625="Sites strategiques &amp; DataCenter","POWER ISSUE",
AK625="Exclu","Exclu",
AK625="SAT","TX ISSUE",
AK625="SPARE-ISSUE","SPARE-ISSUE",
AK625="Fiber CAmtel","TX ISSUE",
AK625="Fiber AOF","TX ISSUE",
AK625="Projet OCM (HUAWEI)","TRAVAUX-HUAWEI",
AK625="Projet OCM (NOKIA)","TRAVAUX -NOKIA",
AK625="ACCESS-ISSUE","ACCESS-ISSUE",
AK625="Projet OCM (ZTE, NOKIA, autres projets)","TRAVAUX OCM",
AK625="No root CAuse","No root cause",
AK625="ODU HS","TX ISSUE",
AK625="IP &amp; VLAN","TX ISSUE",
AK625="Warehouse HUAWEI","SPARE-ISSUE",
AK625="SPARE-HS","SPARE-ISSUE",
AK625="Power Telco","RAN ISSUE",AK625="no impacts","no impacts"
),"")</f>
        <v>No root cause</v>
      </c>
      <c r="AK625" s="81" t="s">
        <v>5620</v>
      </c>
      <c r="AL625" s="56" t="str" cm="1">
        <f t="array" ref="AL625">IFERROR(_xlfn.IFS(
AK625="MPR ISSUE","ACTIVE",
AK625="BSS Hardware Issue","ACTIVE",
AK625="Sites strategiques, MLL, Pylone, etc.","PASSIVE",
AK625="AKTIVCO DEFAUT GE &amp; POWER Cabinet","PASSIVE",
AK625="AKTIVCO Coupure ENEO &amp; Baisse de tension","PASSIVE",
AK625="Coupure ENEO &amp; Baisse de tension","PASSIVE",
AK625="Defaut GE &amp; POWER Cabinet","PASSIVE",
AK625="Sharing","PASSIVE",
AK625="Sites strategiques &amp; DataCenter","PASSIVE",
AK625="Exclu","Exclu",
AK625="SAT","ACTIVE",
AK625="SPARE-ISSUE","SPARE-ISSUE",
AK625="Fiber CAmtel","ACTIVE",
AK625="Fiber AOF","ACTIVE",
AK625="Projet OCM (HUAWEI)","PLANNED WORKS",
AK625="Projet OCM (NOKIA)","PLANNED WORKS",
AK625="ACCESS-ISSUE","ACCESS-ISSUE",
AK625="Projet OCM (ZTE, NOKIA, autres projets)","PLANNED WORKS",
AK625="No root CAuse","No root cause",
AK625="ODU HS","ACTIVE",
AK625="IP &amp; VLAN","ACTIVE",
AK625="Warehouse HUAWEI","SPARE-ISSUE",
AK625="SPARE-HS","SPARE-ISSUE",
AK625="Power Telco","ACTIVE", AK625="no impacts","no impacts"
),"")</f>
        <v>No root cause</v>
      </c>
      <c r="AM625" s="108" t="s">
        <v>5537</v>
      </c>
      <c r="AN625" s="117" t="s">
        <v>1346</v>
      </c>
      <c r="AP625" s="23" t="s">
        <v>5537</v>
      </c>
      <c r="AQ625" s="23" t="s">
        <v>5537</v>
      </c>
      <c r="AR625" s="7"/>
      <c r="AS625" s="6"/>
      <c r="AT625" s="7"/>
      <c r="AU625" s="3" t="s">
        <v>5537</v>
      </c>
      <c r="AV625" s="24" t="s">
        <v>5537</v>
      </c>
      <c r="AW625" s="24" t="s">
        <v>5537</v>
      </c>
      <c r="AX625" s="24" t="s">
        <v>5537</v>
      </c>
      <c r="AY625" s="24" t="s">
        <v>5537</v>
      </c>
      <c r="AZ625" s="24" t="s">
        <v>5537</v>
      </c>
      <c r="BA625" s="24" t="s">
        <v>5537</v>
      </c>
      <c r="BB625" s="24" t="s">
        <v>5537</v>
      </c>
      <c r="BC625" s="24" t="s">
        <v>5537</v>
      </c>
      <c r="BD625" s="24" t="s">
        <v>5537</v>
      </c>
      <c r="BE625" s="24" t="s">
        <v>5537</v>
      </c>
      <c r="BF625" s="24" t="s">
        <v>5537</v>
      </c>
      <c r="BG625" s="24" t="s">
        <v>5537</v>
      </c>
      <c r="BH625" s="24" t="s">
        <v>5537</v>
      </c>
      <c r="BI625" s="9" t="s">
        <v>5537</v>
      </c>
      <c r="BJ625" s="14"/>
      <c r="BK625" s="14" t="s">
        <v>5537</v>
      </c>
      <c r="BL625" s="14" t="str">
        <f>_xlfn.XLOOKUP(B625,'[4]cell downs 18042026 17h'!$B:$B,'[4]cell downs 18042026 17h'!$B:$B,"")</f>
        <v/>
      </c>
      <c r="BM625" s="14" t="str">
        <f>_xlfn.XLOOKUP(B625,'[5]Cells Huawei 19042026 15h'!$B:$B,'[5]Cells Huawei 19042026 15h'!$B:$B,"")</f>
        <v/>
      </c>
      <c r="BN625" s="9" t="str">
        <f>_xlfn.XLOOKUP(B625,'[6]cells down 19042026 9H40'!$B:$B,'[6]cells down 19042026 9H40'!$B:$B,"")</f>
        <v/>
      </c>
      <c r="BO625" s="9" t="s">
        <v>1346</v>
      </c>
      <c r="BP625" s="9" t="s">
        <v>5537</v>
      </c>
    </row>
    <row r="626" spans="1:68" s="9" customFormat="1" x14ac:dyDescent="0.35">
      <c r="A626" s="1" t="s">
        <v>4898</v>
      </c>
      <c r="B626" s="8" t="s">
        <v>4899</v>
      </c>
      <c r="C626" s="3" t="str">
        <f>_xlfn.XLOOKUP(B626,'[1]daily break down'!$D:$D,'[1]daily break down'!$E:$E,"")</f>
        <v>Douala</v>
      </c>
      <c r="D626" s="1"/>
      <c r="E626" s="1"/>
      <c r="F626" s="3" t="s">
        <v>31</v>
      </c>
      <c r="G626" s="1" t="s">
        <v>32</v>
      </c>
      <c r="H626" s="41" t="str">
        <f>_xlfn.XLOOKUP(B626,[2]CALCULATION!$B:$B,[2]CALCULATION!$H:$H,"")</f>
        <v>ZTE</v>
      </c>
      <c r="I626" s="34">
        <v>0</v>
      </c>
      <c r="J626" s="34">
        <v>0</v>
      </c>
      <c r="K626" s="34">
        <v>0</v>
      </c>
      <c r="L626" s="34">
        <v>0</v>
      </c>
      <c r="M626" s="34">
        <v>0</v>
      </c>
      <c r="N626" s="34">
        <v>0</v>
      </c>
      <c r="O626" s="34">
        <v>0</v>
      </c>
      <c r="P626" s="34">
        <v>0</v>
      </c>
      <c r="Q626" s="34">
        <v>0</v>
      </c>
      <c r="R626" s="34">
        <v>0</v>
      </c>
      <c r="S626" s="109">
        <v>0.14239526528608842</v>
      </c>
      <c r="T626" s="109">
        <f>_xlfn.XLOOKUP(B626,'[3]Nur des jours'!$B:$B,'[3]Nur des jours'!$U:$U,"")</f>
        <v>0</v>
      </c>
      <c r="U626" s="109">
        <v>0</v>
      </c>
      <c r="V626" s="109">
        <v>0</v>
      </c>
      <c r="W626" s="109">
        <v>0</v>
      </c>
      <c r="X626" s="109">
        <v>0</v>
      </c>
      <c r="Y626" s="109">
        <v>0</v>
      </c>
      <c r="Z626" s="109">
        <v>0</v>
      </c>
      <c r="AA626" s="109">
        <v>0</v>
      </c>
      <c r="AB626" s="109">
        <v>0</v>
      </c>
      <c r="AC626" s="109">
        <v>0</v>
      </c>
      <c r="AD626" s="109">
        <v>0</v>
      </c>
      <c r="AE626" s="109">
        <v>1.8191779883741537E-3</v>
      </c>
      <c r="AF626" s="109">
        <v>1.8191779883741537E-3</v>
      </c>
      <c r="AG626" s="57" t="str">
        <f>_xlfn.XLOOKUP(B626,[3]CALCULATION!$B:$B,[3]CALCULATION!$M:$M,"")</f>
        <v>Operationnel</v>
      </c>
      <c r="AH626" s="57"/>
      <c r="AI626" s="56" t="str" cm="1">
        <f t="array" ref="AI626">IFERROR(_xlfn.IFS(
AK626="MPR ISSUE","PDH",
AK626="BSS Hardware Issue","BSS",
AK626="Sites strategiques, MLL, Pylone, etc.","ENVTECH",
AK626="AKTIVCO DEFAUT GE &amp; POWER Cabinet","AKTIVCO",
AK626="AKTIVCO Coupure ENEO &amp; Baisse de tension","AKTIVCO GRID ONLY",
AK626="Coupure ENEO &amp; Baisse de tension","IHS GRID ONLY",
AK626="Defaut GE &amp; POWER Cabinet","IHS",
AK626="Sharing","Partners",
AK626="Sites strategiques &amp; DataCenter","SST &amp; DC",
AK626="Exclu","Exclu",
AK626="SAT","SAT",
AK626="SPARE-ISSUE","SPARE-ISSUE",
AK626="Fiber CAmtel","TRANS_FO_CAMTEL",
AK626="Fiber AOF","Fiber AOF",
AK626="Projet OCM (HUAWEI)","TRAVAUX-HUAWEI",
AK626="Projet OCM (NOKIA)","TRAVAUX-NOKIA",
AK626="ACCESS-ISSUE","ACCESS-ISSUE",
AK626="Projet OCM (ZTE, NOKIA, autres projets)","TRAVAUX OCM",
AK626="No root CAuse","No root cause",
AK626="ODU HS","PDH",
AK626="IP &amp; VLAN","PDH",
AK626="Warehouse HUAWEI","SPARE-ISSUE",
AK626="SPARE-HS","SPARE-ISSUE",
AK626="Power Telco","BSS",AK626="no impacts","no impacts"
),"")</f>
        <v>No root cause</v>
      </c>
      <c r="AJ626" s="56" t="str" cm="1">
        <f t="array" ref="AJ626">IFERROR(_xlfn.IFS(
AK626="MPR ISSUE","TX ISSUE",
AK626="BSS Hardware Issue","RAN ISSUE",
AK626="Sites strategiques, MLL, Pylone, etc.","ENVTECH",
AK626="AKTIVCO DEFAUT GE &amp; POWER Cabinet","POWER ISSUE",
AK626="AKTIVCO Coupure ENEO &amp; Baisse de tension","POWER ISSUE",
AK626="Coupure ENEO &amp; Baisse de tension","POWER ISSUE",
AK626="Defaut GE &amp; POWER Cabinet","POWER ISSUE",
AK626="Sharing","POWER ISSUE",
AK626="Sites strategiques &amp; DataCenter","POWER ISSUE",
AK626="Exclu","Exclu",
AK626="SAT","TX ISSUE",
AK626="SPARE-ISSUE","SPARE-ISSUE",
AK626="Fiber CAmtel","TX ISSUE",
AK626="Fiber AOF","TX ISSUE",
AK626="Projet OCM (HUAWEI)","TRAVAUX-HUAWEI",
AK626="Projet OCM (NOKIA)","TRAVAUX -NOKIA",
AK626="ACCESS-ISSUE","ACCESS-ISSUE",
AK626="Projet OCM (ZTE, NOKIA, autres projets)","TRAVAUX OCM",
AK626="No root CAuse","No root cause",
AK626="ODU HS","TX ISSUE",
AK626="IP &amp; VLAN","TX ISSUE",
AK626="Warehouse HUAWEI","SPARE-ISSUE",
AK626="SPARE-HS","SPARE-ISSUE",
AK626="Power Telco","RAN ISSUE",AK626="no impacts","no impacts"
),"")</f>
        <v>No root cause</v>
      </c>
      <c r="AK626" s="81" t="s">
        <v>5620</v>
      </c>
      <c r="AL626" s="56" t="str" cm="1">
        <f t="array" ref="AL626">IFERROR(_xlfn.IFS(
AK626="MPR ISSUE","ACTIVE",
AK626="BSS Hardware Issue","ACTIVE",
AK626="Sites strategiques, MLL, Pylone, etc.","PASSIVE",
AK626="AKTIVCO DEFAUT GE &amp; POWER Cabinet","PASSIVE",
AK626="AKTIVCO Coupure ENEO &amp; Baisse de tension","PASSIVE",
AK626="Coupure ENEO &amp; Baisse de tension","PASSIVE",
AK626="Defaut GE &amp; POWER Cabinet","PASSIVE",
AK626="Sharing","PASSIVE",
AK626="Sites strategiques &amp; DataCenter","PASSIVE",
AK626="Exclu","Exclu",
AK626="SAT","ACTIVE",
AK626="SPARE-ISSUE","SPARE-ISSUE",
AK626="Fiber CAmtel","ACTIVE",
AK626="Fiber AOF","ACTIVE",
AK626="Projet OCM (HUAWEI)","PLANNED WORKS",
AK626="Projet OCM (NOKIA)","PLANNED WORKS",
AK626="ACCESS-ISSUE","ACCESS-ISSUE",
AK626="Projet OCM (ZTE, NOKIA, autres projets)","PLANNED WORKS",
AK626="No root CAuse","No root cause",
AK626="ODU HS","ACTIVE",
AK626="IP &amp; VLAN","ACTIVE",
AK626="Warehouse HUAWEI","SPARE-ISSUE",
AK626="SPARE-HS","SPARE-ISSUE",
AK626="Power Telco","ACTIVE", AK626="no impacts","no impacts"
),"")</f>
        <v>No root cause</v>
      </c>
      <c r="AM626" s="108" t="s">
        <v>5537</v>
      </c>
      <c r="AN626" s="117" t="s">
        <v>4899</v>
      </c>
      <c r="AP626" s="23" t="s">
        <v>5537</v>
      </c>
      <c r="AQ626" s="23" t="s">
        <v>5537</v>
      </c>
      <c r="AR626" s="7"/>
      <c r="AS626" s="6"/>
      <c r="AT626" s="7"/>
      <c r="AU626" s="3" t="s">
        <v>5537</v>
      </c>
      <c r="AV626" s="24" t="s">
        <v>5537</v>
      </c>
      <c r="AW626" s="24" t="s">
        <v>5537</v>
      </c>
      <c r="AX626" s="24" t="s">
        <v>5537</v>
      </c>
      <c r="AY626" s="24" t="s">
        <v>5537</v>
      </c>
      <c r="AZ626" s="24" t="s">
        <v>5537</v>
      </c>
      <c r="BA626" s="24" t="s">
        <v>5537</v>
      </c>
      <c r="BB626" s="24" t="s">
        <v>5537</v>
      </c>
      <c r="BC626" s="24" t="s">
        <v>5537</v>
      </c>
      <c r="BD626" s="24" t="s">
        <v>5537</v>
      </c>
      <c r="BE626" s="24" t="s">
        <v>5537</v>
      </c>
      <c r="BF626" s="24" t="s">
        <v>5537</v>
      </c>
      <c r="BG626" s="24" t="s">
        <v>5537</v>
      </c>
      <c r="BH626" s="24" t="s">
        <v>5537</v>
      </c>
      <c r="BI626" s="9" t="s">
        <v>5537</v>
      </c>
      <c r="BJ626" s="14"/>
      <c r="BK626" s="14" t="s">
        <v>5537</v>
      </c>
      <c r="BL626" s="14" t="str">
        <f>_xlfn.XLOOKUP(B626,'[4]cell downs 18042026 17h'!$B:$B,'[4]cell downs 18042026 17h'!$B:$B,"")</f>
        <v/>
      </c>
      <c r="BM626" s="14" t="str">
        <f>_xlfn.XLOOKUP(B626,'[5]Cells Huawei 19042026 15h'!$B:$B,'[5]Cells Huawei 19042026 15h'!$B:$B,"")</f>
        <v/>
      </c>
      <c r="BN626" s="9" t="str">
        <f>_xlfn.XLOOKUP(B626,'[6]cells down 19042026 9H40'!$B:$B,'[6]cells down 19042026 9H40'!$B:$B,"")</f>
        <v/>
      </c>
      <c r="BO626" s="9" t="s">
        <v>5537</v>
      </c>
      <c r="BP626" s="9" t="s">
        <v>5537</v>
      </c>
    </row>
    <row r="627" spans="1:68" s="9" customFormat="1" x14ac:dyDescent="0.35">
      <c r="A627" s="1" t="s">
        <v>1310</v>
      </c>
      <c r="B627" s="8" t="s">
        <v>1311</v>
      </c>
      <c r="C627" s="3" t="str">
        <f>_xlfn.XLOOKUP(B627,'[1]daily break down'!$D:$D,'[1]daily break down'!$E:$E,"")</f>
        <v>Douala</v>
      </c>
      <c r="D627" s="1" t="s">
        <v>11</v>
      </c>
      <c r="E627" s="1" t="s">
        <v>145</v>
      </c>
      <c r="F627" s="3" t="s">
        <v>31</v>
      </c>
      <c r="G627" s="1" t="s">
        <v>32</v>
      </c>
      <c r="H627" s="41" t="str">
        <f>_xlfn.XLOOKUP(B627,[2]CALCULATION!$B:$B,[2]CALCULATION!$H:$H,"")</f>
        <v>ZTE</v>
      </c>
      <c r="I627" s="34">
        <v>6.6359510947884477</v>
      </c>
      <c r="J627" s="34">
        <v>0</v>
      </c>
      <c r="K627" s="34">
        <v>2.2494670878598737</v>
      </c>
      <c r="L627" s="34">
        <v>13.743996712638364</v>
      </c>
      <c r="M627" s="34">
        <v>4.5519756986356894</v>
      </c>
      <c r="N627" s="34">
        <v>0</v>
      </c>
      <c r="O627" s="34">
        <v>0</v>
      </c>
      <c r="P627" s="34">
        <v>6.6356657335353688</v>
      </c>
      <c r="Q627" s="34">
        <v>0</v>
      </c>
      <c r="R627" s="34">
        <v>0</v>
      </c>
      <c r="S627" s="109">
        <v>0</v>
      </c>
      <c r="T627" s="109">
        <f>_xlfn.XLOOKUP(B627,'[3]Nur des jours'!$B:$B,'[3]Nur des jours'!$U:$U,"")</f>
        <v>24.264392194799004</v>
      </c>
      <c r="U627" s="109">
        <v>0</v>
      </c>
      <c r="V627" s="109">
        <v>6.8692695893366231</v>
      </c>
      <c r="W627" s="109">
        <v>24.264392194799008</v>
      </c>
      <c r="X627" s="109">
        <v>0</v>
      </c>
      <c r="Y627" s="109">
        <v>0</v>
      </c>
      <c r="Z627" s="109">
        <v>0</v>
      </c>
      <c r="AA627" s="109">
        <v>0</v>
      </c>
      <c r="AB627" s="109">
        <v>47.917968627383857</v>
      </c>
      <c r="AC627" s="109">
        <v>27.791391396792278</v>
      </c>
      <c r="AD627" s="109">
        <v>0</v>
      </c>
      <c r="AE627" s="109">
        <v>3.9704094648620414</v>
      </c>
      <c r="AF627" s="109">
        <v>3.9704094648620414</v>
      </c>
      <c r="AG627" s="57" t="str">
        <f>_xlfn.XLOOKUP(B627,[3]CALCULATION!$B:$B,[3]CALCULATION!$M:$M,"")</f>
        <v>Operationnel</v>
      </c>
      <c r="AH627" s="57"/>
      <c r="AI627" s="56" t="str" cm="1">
        <f t="array" ref="AI627">IFERROR(_xlfn.IFS(
AK627="MPR ISSUE","PDH",
AK627="BSS Hardware Issue","BSS",
AK627="Sites strategiques, MLL, Pylone, etc.","ENVTECH",
AK627="AKTIVCO DEFAUT GE &amp; POWER Cabinet","AKTIVCO",
AK627="AKTIVCO Coupure ENEO &amp; Baisse de tension","AKTIVCO GRID ONLY",
AK627="Coupure ENEO &amp; Baisse de tension","IHS GRID ONLY",
AK627="Defaut GE &amp; POWER Cabinet","IHS",
AK627="Sharing","Partners",
AK627="Sites strategiques &amp; DataCenter","SST &amp; DC",
AK627="Exclu","Exclu",
AK627="SAT","SAT",
AK627="SPARE-ISSUE","SPARE-ISSUE",
AK627="Fiber CAmtel","TRANS_FO_CAMTEL",
AK627="Fiber AOF","Fiber AOF",
AK627="Projet OCM (HUAWEI)","TRAVAUX-HUAWEI",
AK627="Projet OCM (NOKIA)","TRAVAUX-NOKIA",
AK627="ACCESS-ISSUE","ACCESS-ISSUE",
AK627="Projet OCM (ZTE, NOKIA, autres projets)","TRAVAUX OCM",
AK627="No root CAuse","No root cause",
AK627="ODU HS","PDH",
AK627="IP &amp; VLAN","PDH",
AK627="Warehouse HUAWEI","SPARE-ISSUE",
AK627="SPARE-HS","SPARE-ISSUE",
AK627="Power Telco","BSS",AK627="no impacts","no impacts"
),"")</f>
        <v>IHS GRID ONLY</v>
      </c>
      <c r="AJ627" s="56" t="str" cm="1">
        <f t="array" ref="AJ627">IFERROR(_xlfn.IFS(
AK627="MPR ISSUE","TX ISSUE",
AK627="BSS Hardware Issue","RAN ISSUE",
AK627="Sites strategiques, MLL, Pylone, etc.","ENVTECH",
AK627="AKTIVCO DEFAUT GE &amp; POWER Cabinet","POWER ISSUE",
AK627="AKTIVCO Coupure ENEO &amp; Baisse de tension","POWER ISSUE",
AK627="Coupure ENEO &amp; Baisse de tension","POWER ISSUE",
AK627="Defaut GE &amp; POWER Cabinet","POWER ISSUE",
AK627="Sharing","POWER ISSUE",
AK627="Sites strategiques &amp; DataCenter","POWER ISSUE",
AK627="Exclu","Exclu",
AK627="SAT","TX ISSUE",
AK627="SPARE-ISSUE","SPARE-ISSUE",
AK627="Fiber CAmtel","TX ISSUE",
AK627="Fiber AOF","TX ISSUE",
AK627="Projet OCM (HUAWEI)","TRAVAUX-HUAWEI",
AK627="Projet OCM (NOKIA)","TRAVAUX -NOKIA",
AK627="ACCESS-ISSUE","ACCESS-ISSUE",
AK627="Projet OCM (ZTE, NOKIA, autres projets)","TRAVAUX OCM",
AK627="No root CAuse","No root cause",
AK627="ODU HS","TX ISSUE",
AK627="IP &amp; VLAN","TX ISSUE",
AK627="Warehouse HUAWEI","SPARE-ISSUE",
AK627="SPARE-HS","SPARE-ISSUE",
AK627="Power Telco","RAN ISSUE",AK627="no impacts","no impacts"
),"")</f>
        <v>POWER ISSUE</v>
      </c>
      <c r="AK627" s="81" t="s">
        <v>5329</v>
      </c>
      <c r="AL627" s="56" t="str" cm="1">
        <f t="array" ref="AL627">IFERROR(_xlfn.IFS(
AK627="MPR ISSUE","ACTIVE",
AK627="BSS Hardware Issue","ACTIVE",
AK627="Sites strategiques, MLL, Pylone, etc.","PASSIVE",
AK627="AKTIVCO DEFAUT GE &amp; POWER Cabinet","PASSIVE",
AK627="AKTIVCO Coupure ENEO &amp; Baisse de tension","PASSIVE",
AK627="Coupure ENEO &amp; Baisse de tension","PASSIVE",
AK627="Defaut GE &amp; POWER Cabinet","PASSIVE",
AK627="Sharing","PASSIVE",
AK627="Sites strategiques &amp; DataCenter","PASSIVE",
AK627="Exclu","Exclu",
AK627="SAT","ACTIVE",
AK627="SPARE-ISSUE","SPARE-ISSUE",
AK627="Fiber CAmtel","ACTIVE",
AK627="Fiber AOF","ACTIVE",
AK627="Projet OCM (HUAWEI)","PLANNED WORKS",
AK627="Projet OCM (NOKIA)","PLANNED WORKS",
AK627="ACCESS-ISSUE","ACCESS-ISSUE",
AK627="Projet OCM (ZTE, NOKIA, autres projets)","PLANNED WORKS",
AK627="No root CAuse","No root cause",
AK627="ODU HS","ACTIVE",
AK627="IP &amp; VLAN","ACTIVE",
AK627="Warehouse HUAWEI","SPARE-ISSUE",
AK627="SPARE-HS","SPARE-ISSUE",
AK627="Power Telco","ACTIVE", AK627="no impacts","no impacts"
),"")</f>
        <v>PASSIVE</v>
      </c>
      <c r="AM627" s="108" t="s">
        <v>5987</v>
      </c>
      <c r="AN627" s="117" t="s">
        <v>1311</v>
      </c>
      <c r="AP627" s="23" t="s">
        <v>5537</v>
      </c>
      <c r="AQ627" s="23" t="s">
        <v>5537</v>
      </c>
      <c r="AR627" s="7"/>
      <c r="AS627" s="6"/>
      <c r="AT627" s="7"/>
      <c r="AU627" s="3" t="s">
        <v>5537</v>
      </c>
      <c r="AV627" s="24" t="s">
        <v>5537</v>
      </c>
      <c r="AW627" s="24" t="s">
        <v>5537</v>
      </c>
      <c r="AX627" s="24" t="s">
        <v>5537</v>
      </c>
      <c r="AY627" s="24" t="s">
        <v>5537</v>
      </c>
      <c r="AZ627" s="24" t="s">
        <v>5537</v>
      </c>
      <c r="BA627" s="24" t="s">
        <v>5537</v>
      </c>
      <c r="BB627" s="24" t="s">
        <v>5537</v>
      </c>
      <c r="BC627" s="24" t="s">
        <v>5537</v>
      </c>
      <c r="BD627" s="24" t="s">
        <v>5537</v>
      </c>
      <c r="BE627" s="24" t="s">
        <v>5537</v>
      </c>
      <c r="BF627" s="24" t="s">
        <v>5537</v>
      </c>
      <c r="BG627" s="24" t="s">
        <v>5537</v>
      </c>
      <c r="BH627" s="24" t="s">
        <v>5987</v>
      </c>
      <c r="BI627" s="9" t="s">
        <v>5537</v>
      </c>
      <c r="BJ627" s="14"/>
      <c r="BK627" s="14" t="s">
        <v>5537</v>
      </c>
      <c r="BL627" s="14" t="str">
        <f>_xlfn.XLOOKUP(B627,'[4]cell downs 18042026 17h'!$B:$B,'[4]cell downs 18042026 17h'!$B:$B,"")</f>
        <v/>
      </c>
      <c r="BM627" s="14" t="str">
        <f>_xlfn.XLOOKUP(B627,'[5]Cells Huawei 19042026 15h'!$B:$B,'[5]Cells Huawei 19042026 15h'!$B:$B,"")</f>
        <v/>
      </c>
      <c r="BN627" s="9" t="str">
        <f>_xlfn.XLOOKUP(B627,'[6]cells down 19042026 9H40'!$B:$B,'[6]cells down 19042026 9H40'!$B:$B,"")</f>
        <v/>
      </c>
      <c r="BO627" s="9" t="s">
        <v>1311</v>
      </c>
      <c r="BP627" s="9" t="s">
        <v>12</v>
      </c>
    </row>
    <row r="628" spans="1:68" s="9" customFormat="1" x14ac:dyDescent="0.35">
      <c r="A628" s="1" t="s">
        <v>2079</v>
      </c>
      <c r="B628" s="8" t="s">
        <v>2080</v>
      </c>
      <c r="C628" s="3" t="str">
        <f>_xlfn.XLOOKUP(B628,'[1]daily break down'!$D:$D,'[1]daily break down'!$E:$E,"")</f>
        <v>EXTREME-NORD</v>
      </c>
      <c r="D628" s="1" t="s">
        <v>21</v>
      </c>
      <c r="E628" s="1" t="s">
        <v>122</v>
      </c>
      <c r="F628" s="3" t="s">
        <v>55</v>
      </c>
      <c r="G628" s="1" t="s">
        <v>2081</v>
      </c>
      <c r="H628" s="40" t="str">
        <f>_xlfn.XLOOKUP(B628,[2]CALCULATION!$B:$B,[2]CALCULATION!$H:$H,"")</f>
        <v>NOKIA</v>
      </c>
      <c r="I628" s="34">
        <v>0</v>
      </c>
      <c r="J628" s="34">
        <v>0</v>
      </c>
      <c r="K628" s="34">
        <v>0.35418919662889159</v>
      </c>
      <c r="L628" s="34">
        <v>0</v>
      </c>
      <c r="M628" s="34">
        <v>0</v>
      </c>
      <c r="N628" s="34">
        <v>1.6052499449744453E-3</v>
      </c>
      <c r="O628" s="34">
        <v>0.4909985947913838</v>
      </c>
      <c r="P628" s="34">
        <v>0</v>
      </c>
      <c r="Q628" s="34">
        <v>0</v>
      </c>
      <c r="R628" s="34">
        <v>0</v>
      </c>
      <c r="S628" s="109">
        <v>0</v>
      </c>
      <c r="T628" s="109">
        <f>_xlfn.XLOOKUP(B628,'[3]Nur des jours'!$B:$B,'[3]Nur des jours'!$U:$U,"")</f>
        <v>1.3145572454818086</v>
      </c>
      <c r="U628" s="109">
        <v>0</v>
      </c>
      <c r="V628" s="109">
        <v>0</v>
      </c>
      <c r="W628" s="109">
        <v>1.3145572454818086</v>
      </c>
      <c r="X628" s="109">
        <v>0</v>
      </c>
      <c r="Y628" s="109">
        <v>0</v>
      </c>
      <c r="Z628" s="109">
        <v>0</v>
      </c>
      <c r="AA628" s="109">
        <v>0</v>
      </c>
      <c r="AB628" s="109">
        <v>0.24486495356483323</v>
      </c>
      <c r="AC628" s="109">
        <v>0</v>
      </c>
      <c r="AD628" s="109">
        <v>5.312620065213625E-3</v>
      </c>
      <c r="AE628" s="109">
        <v>1.7835078317396415E-3</v>
      </c>
      <c r="AF628" s="109">
        <v>1.7835078317396415E-3</v>
      </c>
      <c r="AG628" s="57" t="str">
        <f>_xlfn.XLOOKUP(B628,[3]CALCULATION!$B:$B,[3]CALCULATION!$M:$M,"")</f>
        <v>Insecurity</v>
      </c>
      <c r="AH628" s="57"/>
      <c r="AI628" s="56" t="str" cm="1">
        <f t="array" ref="AI628">IFERROR(_xlfn.IFS(
AK628="MPR ISSUE","PDH",
AK628="BSS Hardware Issue","BSS",
AK628="Sites strategiques, MLL, Pylone, etc.","ENVTECH",
AK628="AKTIVCO DEFAUT GE &amp; POWER Cabinet","AKTIVCO",
AK628="AKTIVCO Coupure ENEO &amp; Baisse de tension","AKTIVCO GRID ONLY",
AK628="Coupure ENEO &amp; Baisse de tension","IHS GRID ONLY",
AK628="Defaut GE &amp; POWER Cabinet","IHS",
AK628="Sharing","Partners",
AK628="Sites strategiques &amp; DataCenter","SST &amp; DC",
AK628="Exclu","Exclu",
AK628="SAT","SAT",
AK628="SPARE-ISSUE","SPARE-ISSUE",
AK628="Fiber CAmtel","TRANS_FO_CAMTEL",
AK628="Fiber AOF","Fiber AOF",
AK628="Projet OCM (HUAWEI)","TRAVAUX-HUAWEI",
AK628="Projet OCM (NOKIA)","TRAVAUX-NOKIA",
AK628="ACCESS-ISSUE","ACCESS-ISSUE",
AK628="Projet OCM (ZTE, NOKIA, autres projets)","TRAVAUX OCM",
AK628="No root CAuse","No root cause",
AK628="ODU HS","PDH",
AK628="IP &amp; VLAN","PDH",
AK628="Warehouse HUAWEI","SPARE-ISSUE",
AK628="SPARE-HS","SPARE-ISSUE",
AK628="Power Telco","BSS",AK628="no impacts","no impacts"
),"")</f>
        <v>No root cause</v>
      </c>
      <c r="AJ628" s="56" t="str" cm="1">
        <f t="array" ref="AJ628">IFERROR(_xlfn.IFS(
AK628="MPR ISSUE","TX ISSUE",
AK628="BSS Hardware Issue","RAN ISSUE",
AK628="Sites strategiques, MLL, Pylone, etc.","ENVTECH",
AK628="AKTIVCO DEFAUT GE &amp; POWER Cabinet","POWER ISSUE",
AK628="AKTIVCO Coupure ENEO &amp; Baisse de tension","POWER ISSUE",
AK628="Coupure ENEO &amp; Baisse de tension","POWER ISSUE",
AK628="Defaut GE &amp; POWER Cabinet","POWER ISSUE",
AK628="Sharing","POWER ISSUE",
AK628="Sites strategiques &amp; DataCenter","POWER ISSUE",
AK628="Exclu","Exclu",
AK628="SAT","TX ISSUE",
AK628="SPARE-ISSUE","SPARE-ISSUE",
AK628="Fiber CAmtel","TX ISSUE",
AK628="Fiber AOF","TX ISSUE",
AK628="Projet OCM (HUAWEI)","TRAVAUX-HUAWEI",
AK628="Projet OCM (NOKIA)","TRAVAUX -NOKIA",
AK628="ACCESS-ISSUE","ACCESS-ISSUE",
AK628="Projet OCM (ZTE, NOKIA, autres projets)","TRAVAUX OCM",
AK628="No root CAuse","No root cause",
AK628="ODU HS","TX ISSUE",
AK628="IP &amp; VLAN","TX ISSUE",
AK628="Warehouse HUAWEI","SPARE-ISSUE",
AK628="SPARE-HS","SPARE-ISSUE",
AK628="Power Telco","RAN ISSUE",AK628="no impacts","no impacts"
),"")</f>
        <v>No root cause</v>
      </c>
      <c r="AK628" s="81" t="s">
        <v>5620</v>
      </c>
      <c r="AL628" s="56" t="str" cm="1">
        <f t="array" ref="AL628">IFERROR(_xlfn.IFS(
AK628="MPR ISSUE","ACTIVE",
AK628="BSS Hardware Issue","ACTIVE",
AK628="Sites strategiques, MLL, Pylone, etc.","PASSIVE",
AK628="AKTIVCO DEFAUT GE &amp; POWER Cabinet","PASSIVE",
AK628="AKTIVCO Coupure ENEO &amp; Baisse de tension","PASSIVE",
AK628="Coupure ENEO &amp; Baisse de tension","PASSIVE",
AK628="Defaut GE &amp; POWER Cabinet","PASSIVE",
AK628="Sharing","PASSIVE",
AK628="Sites strategiques &amp; DataCenter","PASSIVE",
AK628="Exclu","Exclu",
AK628="SAT","ACTIVE",
AK628="SPARE-ISSUE","SPARE-ISSUE",
AK628="Fiber CAmtel","ACTIVE",
AK628="Fiber AOF","ACTIVE",
AK628="Projet OCM (HUAWEI)","PLANNED WORKS",
AK628="Projet OCM (NOKIA)","PLANNED WORKS",
AK628="ACCESS-ISSUE","ACCESS-ISSUE",
AK628="Projet OCM (ZTE, NOKIA, autres projets)","PLANNED WORKS",
AK628="No root CAuse","No root cause",
AK628="ODU HS","ACTIVE",
AK628="IP &amp; VLAN","ACTIVE",
AK628="Warehouse HUAWEI","SPARE-ISSUE",
AK628="SPARE-HS","SPARE-ISSUE",
AK628="Power Telco","ACTIVE", AK628="no impacts","no impacts"
),"")</f>
        <v>No root cause</v>
      </c>
      <c r="AM628" s="108" t="s">
        <v>5537</v>
      </c>
      <c r="AN628" s="117" t="s">
        <v>2080</v>
      </c>
      <c r="AP628" s="23" t="s">
        <v>5537</v>
      </c>
      <c r="AQ628" s="23" t="s">
        <v>5537</v>
      </c>
      <c r="AR628" s="7"/>
      <c r="AS628" s="6"/>
      <c r="AT628" s="7"/>
      <c r="AU628" s="3" t="s">
        <v>5537</v>
      </c>
      <c r="AV628" s="24" t="s">
        <v>5537</v>
      </c>
      <c r="AW628" s="24" t="s">
        <v>5537</v>
      </c>
      <c r="AX628" s="24" t="s">
        <v>5537</v>
      </c>
      <c r="AY628" s="24" t="s">
        <v>5537</v>
      </c>
      <c r="AZ628" s="24" t="s">
        <v>5537</v>
      </c>
      <c r="BA628" s="24" t="s">
        <v>5537</v>
      </c>
      <c r="BB628" s="24" t="s">
        <v>5537</v>
      </c>
      <c r="BC628" s="24" t="s">
        <v>5537</v>
      </c>
      <c r="BD628" s="24" t="s">
        <v>5537</v>
      </c>
      <c r="BE628" s="24" t="s">
        <v>5537</v>
      </c>
      <c r="BF628" s="24" t="s">
        <v>5537</v>
      </c>
      <c r="BG628" s="24" t="s">
        <v>5537</v>
      </c>
      <c r="BH628" s="24" t="s">
        <v>5537</v>
      </c>
      <c r="BI628" s="9" t="s">
        <v>5537</v>
      </c>
      <c r="BJ628" s="14"/>
      <c r="BK628" s="14" t="s">
        <v>5537</v>
      </c>
      <c r="BL628" s="14" t="str">
        <f>_xlfn.XLOOKUP(B628,'[4]cell downs 18042026 17h'!$B:$B,'[4]cell downs 18042026 17h'!$B:$B,"")</f>
        <v/>
      </c>
      <c r="BM628" s="14" t="str">
        <f>_xlfn.XLOOKUP(B628,'[5]Cells Huawei 19042026 15h'!$B:$B,'[5]Cells Huawei 19042026 15h'!$B:$B,"")</f>
        <v/>
      </c>
      <c r="BN628" s="9" t="str">
        <f>_xlfn.XLOOKUP(B628,'[6]cells down 19042026 9H40'!$B:$B,'[6]cells down 19042026 9H40'!$B:$B,"")</f>
        <v/>
      </c>
      <c r="BO628" s="9" t="s">
        <v>5537</v>
      </c>
      <c r="BP628" s="9" t="s">
        <v>12</v>
      </c>
    </row>
    <row r="629" spans="1:68" s="9" customFormat="1" x14ac:dyDescent="0.35">
      <c r="A629" s="1" t="s">
        <v>1155</v>
      </c>
      <c r="B629" s="8" t="s">
        <v>1156</v>
      </c>
      <c r="C629" s="3" t="str">
        <f>_xlfn.XLOOKUP(B629,'[1]daily break down'!$D:$D,'[1]daily break down'!$E:$E,"")</f>
        <v>EXTREME-NORD</v>
      </c>
      <c r="D629" s="1" t="s">
        <v>11</v>
      </c>
      <c r="E629" s="1" t="s">
        <v>12</v>
      </c>
      <c r="F629" s="3" t="s">
        <v>55</v>
      </c>
      <c r="G629" s="1" t="s">
        <v>1157</v>
      </c>
      <c r="H629" s="40" t="str">
        <f>_xlfn.XLOOKUP(B629,[2]CALCULATION!$B:$B,[2]CALCULATION!$H:$H,"")</f>
        <v>NOKIA</v>
      </c>
      <c r="I629" s="34">
        <v>0</v>
      </c>
      <c r="J629" s="34">
        <v>0</v>
      </c>
      <c r="K629" s="34">
        <v>0.35883133432357295</v>
      </c>
      <c r="L629" s="34">
        <v>0</v>
      </c>
      <c r="M629" s="34">
        <v>1.1593471824815857E-2</v>
      </c>
      <c r="N629" s="34">
        <v>1.5160693924757608E-3</v>
      </c>
      <c r="O629" s="34">
        <v>0.49213282325302071</v>
      </c>
      <c r="P629" s="34">
        <v>0</v>
      </c>
      <c r="Q629" s="34">
        <v>0</v>
      </c>
      <c r="R629" s="34">
        <v>1.6944304974729593E-3</v>
      </c>
      <c r="S629" s="109">
        <v>0</v>
      </c>
      <c r="T629" s="109">
        <f>_xlfn.XLOOKUP(B629,'[3]Nur des jours'!$B:$B,'[3]Nur des jours'!$U:$U,"")</f>
        <v>1.3150744524305928</v>
      </c>
      <c r="U629" s="109">
        <v>0</v>
      </c>
      <c r="V629" s="109">
        <v>0</v>
      </c>
      <c r="W629" s="109">
        <v>1.3150744524305926</v>
      </c>
      <c r="X629" s="109">
        <v>0</v>
      </c>
      <c r="Y629" s="109">
        <v>0</v>
      </c>
      <c r="Z629" s="109">
        <v>0</v>
      </c>
      <c r="AA629" s="109">
        <v>0</v>
      </c>
      <c r="AB629" s="109">
        <v>0.24045966341587843</v>
      </c>
      <c r="AC629" s="109">
        <v>0</v>
      </c>
      <c r="AD629" s="109">
        <v>5.312620065213625E-3</v>
      </c>
      <c r="AE629" s="109">
        <v>1.7835078317396415E-3</v>
      </c>
      <c r="AF629" s="109">
        <v>1.7835078317396415E-3</v>
      </c>
      <c r="AG629" s="57" t="str">
        <f>_xlfn.XLOOKUP(B629,[3]CALCULATION!$B:$B,[3]CALCULATION!$M:$M,"")</f>
        <v>Insecurity</v>
      </c>
      <c r="AH629" s="57"/>
      <c r="AI629" s="56" t="str" cm="1">
        <f t="array" ref="AI629">IFERROR(_xlfn.IFS(
AK629="MPR ISSUE","PDH",
AK629="BSS Hardware Issue","BSS",
AK629="Sites strategiques, MLL, Pylone, etc.","ENVTECH",
AK629="AKTIVCO DEFAUT GE &amp; POWER Cabinet","AKTIVCO",
AK629="AKTIVCO Coupure ENEO &amp; Baisse de tension","AKTIVCO GRID ONLY",
AK629="Coupure ENEO &amp; Baisse de tension","IHS GRID ONLY",
AK629="Defaut GE &amp; POWER Cabinet","IHS",
AK629="Sharing","Partners",
AK629="Sites strategiques &amp; DataCenter","SST &amp; DC",
AK629="Exclu","Exclu",
AK629="SAT","SAT",
AK629="SPARE-ISSUE","SPARE-ISSUE",
AK629="Fiber CAmtel","TRANS_FO_CAMTEL",
AK629="Fiber AOF","Fiber AOF",
AK629="Projet OCM (HUAWEI)","TRAVAUX-HUAWEI",
AK629="Projet OCM (NOKIA)","TRAVAUX-NOKIA",
AK629="ACCESS-ISSUE","ACCESS-ISSUE",
AK629="Projet OCM (ZTE, NOKIA, autres projets)","TRAVAUX OCM",
AK629="No root CAuse","No root cause",
AK629="ODU HS","PDH",
AK629="IP &amp; VLAN","PDH",
AK629="Warehouse HUAWEI","SPARE-ISSUE",
AK629="SPARE-HS","SPARE-ISSUE",
AK629="Power Telco","BSS",AK629="no impacts","no impacts"
),"")</f>
        <v>No root cause</v>
      </c>
      <c r="AJ629" s="56" t="str" cm="1">
        <f t="array" ref="AJ629">IFERROR(_xlfn.IFS(
AK629="MPR ISSUE","TX ISSUE",
AK629="BSS Hardware Issue","RAN ISSUE",
AK629="Sites strategiques, MLL, Pylone, etc.","ENVTECH",
AK629="AKTIVCO DEFAUT GE &amp; POWER Cabinet","POWER ISSUE",
AK629="AKTIVCO Coupure ENEO &amp; Baisse de tension","POWER ISSUE",
AK629="Coupure ENEO &amp; Baisse de tension","POWER ISSUE",
AK629="Defaut GE &amp; POWER Cabinet","POWER ISSUE",
AK629="Sharing","POWER ISSUE",
AK629="Sites strategiques &amp; DataCenter","POWER ISSUE",
AK629="Exclu","Exclu",
AK629="SAT","TX ISSUE",
AK629="SPARE-ISSUE","SPARE-ISSUE",
AK629="Fiber CAmtel","TX ISSUE",
AK629="Fiber AOF","TX ISSUE",
AK629="Projet OCM (HUAWEI)","TRAVAUX-HUAWEI",
AK629="Projet OCM (NOKIA)","TRAVAUX -NOKIA",
AK629="ACCESS-ISSUE","ACCESS-ISSUE",
AK629="Projet OCM (ZTE, NOKIA, autres projets)","TRAVAUX OCM",
AK629="No root CAuse","No root cause",
AK629="ODU HS","TX ISSUE",
AK629="IP &amp; VLAN","TX ISSUE",
AK629="Warehouse HUAWEI","SPARE-ISSUE",
AK629="SPARE-HS","SPARE-ISSUE",
AK629="Power Telco","RAN ISSUE",AK629="no impacts","no impacts"
),"")</f>
        <v>No root cause</v>
      </c>
      <c r="AK629" s="81" t="s">
        <v>5620</v>
      </c>
      <c r="AL629" s="56" t="str" cm="1">
        <f t="array" ref="AL629">IFERROR(_xlfn.IFS(
AK629="MPR ISSUE","ACTIVE",
AK629="BSS Hardware Issue","ACTIVE",
AK629="Sites strategiques, MLL, Pylone, etc.","PASSIVE",
AK629="AKTIVCO DEFAUT GE &amp; POWER Cabinet","PASSIVE",
AK629="AKTIVCO Coupure ENEO &amp; Baisse de tension","PASSIVE",
AK629="Coupure ENEO &amp; Baisse de tension","PASSIVE",
AK629="Defaut GE &amp; POWER Cabinet","PASSIVE",
AK629="Sharing","PASSIVE",
AK629="Sites strategiques &amp; DataCenter","PASSIVE",
AK629="Exclu","Exclu",
AK629="SAT","ACTIVE",
AK629="SPARE-ISSUE","SPARE-ISSUE",
AK629="Fiber CAmtel","ACTIVE",
AK629="Fiber AOF","ACTIVE",
AK629="Projet OCM (HUAWEI)","PLANNED WORKS",
AK629="Projet OCM (NOKIA)","PLANNED WORKS",
AK629="ACCESS-ISSUE","ACCESS-ISSUE",
AK629="Projet OCM (ZTE, NOKIA, autres projets)","PLANNED WORKS",
AK629="No root CAuse","No root cause",
AK629="ODU HS","ACTIVE",
AK629="IP &amp; VLAN","ACTIVE",
AK629="Warehouse HUAWEI","SPARE-ISSUE",
AK629="SPARE-HS","SPARE-ISSUE",
AK629="Power Telco","ACTIVE", AK629="no impacts","no impacts"
),"")</f>
        <v>No root cause</v>
      </c>
      <c r="AM629" s="108" t="s">
        <v>5537</v>
      </c>
      <c r="AN629" s="117" t="s">
        <v>1156</v>
      </c>
      <c r="AP629" s="23" t="s">
        <v>5537</v>
      </c>
      <c r="AQ629" s="23" t="s">
        <v>5537</v>
      </c>
      <c r="AR629" s="7"/>
      <c r="AS629" s="6"/>
      <c r="AT629" s="7"/>
      <c r="AU629" s="3" t="s">
        <v>5537</v>
      </c>
      <c r="AV629" s="24" t="s">
        <v>5537</v>
      </c>
      <c r="AW629" s="24" t="s">
        <v>5537</v>
      </c>
      <c r="AX629" s="24" t="s">
        <v>5537</v>
      </c>
      <c r="AY629" s="24" t="s">
        <v>5537</v>
      </c>
      <c r="AZ629" s="24" t="s">
        <v>5537</v>
      </c>
      <c r="BA629" s="24" t="s">
        <v>5537</v>
      </c>
      <c r="BB629" s="24" t="s">
        <v>5537</v>
      </c>
      <c r="BC629" s="24" t="s">
        <v>5537</v>
      </c>
      <c r="BD629" s="24" t="s">
        <v>5537</v>
      </c>
      <c r="BE629" s="24" t="s">
        <v>5537</v>
      </c>
      <c r="BF629" s="24" t="s">
        <v>5537</v>
      </c>
      <c r="BG629" s="24" t="s">
        <v>5537</v>
      </c>
      <c r="BH629" s="24" t="s">
        <v>5537</v>
      </c>
      <c r="BI629" s="9" t="s">
        <v>5537</v>
      </c>
      <c r="BJ629" s="14"/>
      <c r="BK629" s="14" t="s">
        <v>5537</v>
      </c>
      <c r="BL629" s="14" t="str">
        <f>_xlfn.XLOOKUP(B629,'[4]cell downs 18042026 17h'!$B:$B,'[4]cell downs 18042026 17h'!$B:$B,"")</f>
        <v/>
      </c>
      <c r="BM629" s="14" t="str">
        <f>_xlfn.XLOOKUP(B629,'[5]Cells Huawei 19042026 15h'!$B:$B,'[5]Cells Huawei 19042026 15h'!$B:$B,"")</f>
        <v/>
      </c>
      <c r="BN629" s="9" t="str">
        <f>_xlfn.XLOOKUP(B629,'[6]cells down 19042026 9H40'!$B:$B,'[6]cells down 19042026 9H40'!$B:$B,"")</f>
        <v/>
      </c>
      <c r="BO629" s="9" t="s">
        <v>1156</v>
      </c>
      <c r="BP629" s="9" t="s">
        <v>12</v>
      </c>
    </row>
    <row r="630" spans="1:68" s="9" customFormat="1" x14ac:dyDescent="0.35">
      <c r="A630" s="1" t="s">
        <v>1416</v>
      </c>
      <c r="B630" s="1" t="s">
        <v>1417</v>
      </c>
      <c r="C630" s="3" t="str">
        <f>_xlfn.XLOOKUP(B630,'[1]daily break down'!$D:$D,'[1]daily break down'!$E:$E,"")</f>
        <v>NORD</v>
      </c>
      <c r="D630" s="1" t="s">
        <v>11</v>
      </c>
      <c r="E630" s="1" t="s">
        <v>66</v>
      </c>
      <c r="F630" s="3" t="s">
        <v>23</v>
      </c>
      <c r="G630" s="1" t="s">
        <v>1416</v>
      </c>
      <c r="H630" s="40" t="str">
        <f>_xlfn.XLOOKUP(B630,[2]CALCULATION!$B:$B,[2]CALCULATION!$H:$H,"")</f>
        <v>NOKIA</v>
      </c>
      <c r="I630" s="34">
        <v>0</v>
      </c>
      <c r="J630" s="34">
        <v>1.1595408128515667</v>
      </c>
      <c r="K630" s="34">
        <v>6.0599407876271768E-3</v>
      </c>
      <c r="L630" s="34">
        <v>0.44443172883544313</v>
      </c>
      <c r="M630" s="34">
        <v>1.7314116536077649E-3</v>
      </c>
      <c r="N630" s="34">
        <v>3.0119348557551737E-3</v>
      </c>
      <c r="O630" s="34">
        <v>1.1127926982041573E-2</v>
      </c>
      <c r="P630" s="34">
        <v>1.15427443573851E-3</v>
      </c>
      <c r="Q630" s="34">
        <v>9.5588351709595333E-4</v>
      </c>
      <c r="R630" s="34">
        <v>7.3945706039498275E-4</v>
      </c>
      <c r="S630" s="109">
        <v>2.6367956641401586E-2</v>
      </c>
      <c r="T630" s="109">
        <f>_xlfn.XLOOKUP(B630,'[3]Nur des jours'!$B:$B,'[3]Nur des jours'!$U:$U,"")</f>
        <v>0</v>
      </c>
      <c r="U630" s="109">
        <v>1.0640967454464388E-3</v>
      </c>
      <c r="V630" s="109">
        <v>1.9440235365961538E-3</v>
      </c>
      <c r="W630" s="109">
        <v>0</v>
      </c>
      <c r="X630" s="109">
        <v>7.8295993813368037E-3</v>
      </c>
      <c r="Y630" s="109">
        <v>2.4969109644354271E-3</v>
      </c>
      <c r="Z630" s="109">
        <v>0.16641911577962121</v>
      </c>
      <c r="AA630" s="109">
        <v>5.2131933921748239E-2</v>
      </c>
      <c r="AB630" s="109">
        <v>4.8511413023316864E-3</v>
      </c>
      <c r="AC630" s="109">
        <v>1.2489558728902637E-2</v>
      </c>
      <c r="AD630" s="109">
        <v>0</v>
      </c>
      <c r="AE630" s="109">
        <v>1.7835078317395908E-3</v>
      </c>
      <c r="AF630" s="109">
        <v>1.7835078317395908E-3</v>
      </c>
      <c r="AG630" s="57" t="str">
        <f>_xlfn.XLOOKUP(B630,[3]CALCULATION!$B:$B,[3]CALCULATION!$M:$M,"")</f>
        <v>Operationnel</v>
      </c>
      <c r="AH630" s="57"/>
      <c r="AI630" s="56" t="str" cm="1">
        <f t="array" ref="AI630">IFERROR(_xlfn.IFS(
AK630="MPR ISSUE","PDH",
AK630="BSS Hardware Issue","BSS",
AK630="Sites strategiques, MLL, Pylone, etc.","ENVTECH",
AK630="AKTIVCO DEFAUT GE &amp; POWER Cabinet","AKTIVCO",
AK630="AKTIVCO Coupure ENEO &amp; Baisse de tension","AKTIVCO GRID ONLY",
AK630="Coupure ENEO &amp; Baisse de tension","IHS GRID ONLY",
AK630="Defaut GE &amp; POWER Cabinet","IHS",
AK630="Sharing","Partners",
AK630="Sites strategiques &amp; DataCenter","SST &amp; DC",
AK630="Exclu","Exclu",
AK630="SAT","SAT",
AK630="SPARE-ISSUE","SPARE-ISSUE",
AK630="Fiber CAmtel","TRANS_FO_CAMTEL",
AK630="Fiber AOF","Fiber AOF",
AK630="Projet OCM (HUAWEI)","TRAVAUX-HUAWEI",
AK630="Projet OCM (NOKIA)","TRAVAUX-NOKIA",
AK630="ACCESS-ISSUE","ACCESS-ISSUE",
AK630="Projet OCM (ZTE, NOKIA, autres projets)","TRAVAUX OCM",
AK630="No root CAuse","No root cause",
AK630="ODU HS","PDH",
AK630="IP &amp; VLAN","PDH",
AK630="Warehouse HUAWEI","SPARE-ISSUE",
AK630="SPARE-HS","SPARE-ISSUE",
AK630="Power Telco","BSS",AK630="no impacts","no impacts"
),"")</f>
        <v>No root cause</v>
      </c>
      <c r="AJ630" s="56" t="str" cm="1">
        <f t="array" ref="AJ630">IFERROR(_xlfn.IFS(
AK630="MPR ISSUE","TX ISSUE",
AK630="BSS Hardware Issue","RAN ISSUE",
AK630="Sites strategiques, MLL, Pylone, etc.","ENVTECH",
AK630="AKTIVCO DEFAUT GE &amp; POWER Cabinet","POWER ISSUE",
AK630="AKTIVCO Coupure ENEO &amp; Baisse de tension","POWER ISSUE",
AK630="Coupure ENEO &amp; Baisse de tension","POWER ISSUE",
AK630="Defaut GE &amp; POWER Cabinet","POWER ISSUE",
AK630="Sharing","POWER ISSUE",
AK630="Sites strategiques &amp; DataCenter","POWER ISSUE",
AK630="Exclu","Exclu",
AK630="SAT","TX ISSUE",
AK630="SPARE-ISSUE","SPARE-ISSUE",
AK630="Fiber CAmtel","TX ISSUE",
AK630="Fiber AOF","TX ISSUE",
AK630="Projet OCM (HUAWEI)","TRAVAUX-HUAWEI",
AK630="Projet OCM (NOKIA)","TRAVAUX -NOKIA",
AK630="ACCESS-ISSUE","ACCESS-ISSUE",
AK630="Projet OCM (ZTE, NOKIA, autres projets)","TRAVAUX OCM",
AK630="No root CAuse","No root cause",
AK630="ODU HS","TX ISSUE",
AK630="IP &amp; VLAN","TX ISSUE",
AK630="Warehouse HUAWEI","SPARE-ISSUE",
AK630="SPARE-HS","SPARE-ISSUE",
AK630="Power Telco","RAN ISSUE",AK630="no impacts","no impacts"
),"")</f>
        <v>No root cause</v>
      </c>
      <c r="AK630" s="81" t="s">
        <v>5620</v>
      </c>
      <c r="AL630" s="56" t="str" cm="1">
        <f t="array" ref="AL630">IFERROR(_xlfn.IFS(
AK630="MPR ISSUE","ACTIVE",
AK630="BSS Hardware Issue","ACTIVE",
AK630="Sites strategiques, MLL, Pylone, etc.","PASSIVE",
AK630="AKTIVCO DEFAUT GE &amp; POWER Cabinet","PASSIVE",
AK630="AKTIVCO Coupure ENEO &amp; Baisse de tension","PASSIVE",
AK630="Coupure ENEO &amp; Baisse de tension","PASSIVE",
AK630="Defaut GE &amp; POWER Cabinet","PASSIVE",
AK630="Sharing","PASSIVE",
AK630="Sites strategiques &amp; DataCenter","PASSIVE",
AK630="Exclu","Exclu",
AK630="SAT","ACTIVE",
AK630="SPARE-ISSUE","SPARE-ISSUE",
AK630="Fiber CAmtel","ACTIVE",
AK630="Fiber AOF","ACTIVE",
AK630="Projet OCM (HUAWEI)","PLANNED WORKS",
AK630="Projet OCM (NOKIA)","PLANNED WORKS",
AK630="ACCESS-ISSUE","ACCESS-ISSUE",
AK630="Projet OCM (ZTE, NOKIA, autres projets)","PLANNED WORKS",
AK630="No root CAuse","No root cause",
AK630="ODU HS","ACTIVE",
AK630="IP &amp; VLAN","ACTIVE",
AK630="Warehouse HUAWEI","SPARE-ISSUE",
AK630="SPARE-HS","SPARE-ISSUE",
AK630="Power Telco","ACTIVE", AK630="no impacts","no impacts"
),"")</f>
        <v>No root cause</v>
      </c>
      <c r="AM630" s="108" t="s">
        <v>5537</v>
      </c>
      <c r="AN630" s="117" t="s">
        <v>1417</v>
      </c>
      <c r="AP630" s="23" t="s">
        <v>5537</v>
      </c>
      <c r="AQ630" s="23" t="s">
        <v>5537</v>
      </c>
      <c r="AR630" s="7"/>
      <c r="AS630" s="6"/>
      <c r="AT630" s="7"/>
      <c r="AU630" s="3" t="s">
        <v>5537</v>
      </c>
      <c r="AV630" s="24" t="s">
        <v>5537</v>
      </c>
      <c r="AW630" s="24" t="s">
        <v>5537</v>
      </c>
      <c r="AX630" s="24" t="s">
        <v>5537</v>
      </c>
      <c r="AY630" s="24" t="s">
        <v>5537</v>
      </c>
      <c r="AZ630" s="24" t="s">
        <v>5537</v>
      </c>
      <c r="BA630" s="24" t="s">
        <v>5537</v>
      </c>
      <c r="BB630" s="24" t="s">
        <v>5537</v>
      </c>
      <c r="BC630" s="24" t="s">
        <v>5537</v>
      </c>
      <c r="BD630" s="24" t="s">
        <v>5537</v>
      </c>
      <c r="BE630" s="24" t="s">
        <v>5537</v>
      </c>
      <c r="BF630" s="24" t="s">
        <v>5537</v>
      </c>
      <c r="BG630" s="24" t="s">
        <v>5537</v>
      </c>
      <c r="BH630" s="24" t="s">
        <v>5537</v>
      </c>
      <c r="BI630" s="9" t="s">
        <v>5537</v>
      </c>
      <c r="BJ630" s="14"/>
      <c r="BK630" s="14" t="s">
        <v>5537</v>
      </c>
      <c r="BL630" s="14" t="str">
        <f>_xlfn.XLOOKUP(B630,'[4]cell downs 18042026 17h'!$B:$B,'[4]cell downs 18042026 17h'!$B:$B,"")</f>
        <v/>
      </c>
      <c r="BM630" s="14" t="str">
        <f>_xlfn.XLOOKUP(B630,'[5]Cells Huawei 19042026 15h'!$B:$B,'[5]Cells Huawei 19042026 15h'!$B:$B,"")</f>
        <v/>
      </c>
      <c r="BN630" s="9" t="str">
        <f>_xlfn.XLOOKUP(B630,'[6]cells down 19042026 9H40'!$B:$B,'[6]cells down 19042026 9H40'!$B:$B,"")</f>
        <v/>
      </c>
      <c r="BO630" s="9" t="s">
        <v>1417</v>
      </c>
      <c r="BP630" s="9" t="s">
        <v>12</v>
      </c>
    </row>
    <row r="631" spans="1:68" s="9" customFormat="1" x14ac:dyDescent="0.35">
      <c r="A631" s="1" t="s">
        <v>1148</v>
      </c>
      <c r="B631" s="8" t="s">
        <v>1149</v>
      </c>
      <c r="C631" s="3" t="str">
        <f>_xlfn.XLOOKUP(B631,'[1]daily break down'!$D:$D,'[1]daily break down'!$E:$E,"")</f>
        <v>EXTREME-NORD</v>
      </c>
      <c r="D631" s="1" t="s">
        <v>11</v>
      </c>
      <c r="E631" s="1" t="s">
        <v>12</v>
      </c>
      <c r="F631" s="3" t="s">
        <v>55</v>
      </c>
      <c r="G631" s="1" t="s">
        <v>1150</v>
      </c>
      <c r="H631" s="40" t="str">
        <f>_xlfn.XLOOKUP(B631,[2]CALCULATION!$B:$B,[2]CALCULATION!$H:$H,"")</f>
        <v>NOKIA</v>
      </c>
      <c r="I631" s="34">
        <v>0</v>
      </c>
      <c r="J631" s="34">
        <v>0</v>
      </c>
      <c r="K631" s="34">
        <v>0.38274345089291528</v>
      </c>
      <c r="L631" s="34">
        <v>0</v>
      </c>
      <c r="M631" s="34">
        <v>0</v>
      </c>
      <c r="N631" s="34">
        <v>7.5561544820089109E-3</v>
      </c>
      <c r="O631" s="34">
        <v>0.49122303379909238</v>
      </c>
      <c r="P631" s="34">
        <v>1.76417280854449E-2</v>
      </c>
      <c r="Q631" s="34">
        <v>0</v>
      </c>
      <c r="R631" s="34">
        <v>1.7836110499716445E-3</v>
      </c>
      <c r="S631" s="109">
        <v>0</v>
      </c>
      <c r="T631" s="109">
        <f>_xlfn.XLOOKUP(B631,'[3]Nur des jours'!$B:$B,'[3]Nur des jours'!$U:$U,"")</f>
        <v>1.314396647197587</v>
      </c>
      <c r="U631" s="109">
        <v>0</v>
      </c>
      <c r="V631" s="109">
        <v>0</v>
      </c>
      <c r="W631" s="109">
        <v>1.314396647197587</v>
      </c>
      <c r="X631" s="109">
        <v>0</v>
      </c>
      <c r="Y631" s="109">
        <v>1.872791602470329E-3</v>
      </c>
      <c r="Z631" s="109">
        <v>0</v>
      </c>
      <c r="AA631" s="109">
        <v>0</v>
      </c>
      <c r="AB631" s="109">
        <v>0.27834241226617129</v>
      </c>
      <c r="AC631" s="109">
        <v>0</v>
      </c>
      <c r="AD631" s="109">
        <v>5.0469890619532489E-3</v>
      </c>
      <c r="AE631" s="109">
        <v>1.6943324401527619E-3</v>
      </c>
      <c r="AF631" s="109">
        <v>1.6943324401527619E-3</v>
      </c>
      <c r="AG631" s="57" t="str">
        <f>_xlfn.XLOOKUP(B631,[3]CALCULATION!$B:$B,[3]CALCULATION!$M:$M,"")</f>
        <v>Insecurity</v>
      </c>
      <c r="AH631" s="57"/>
      <c r="AI631" s="56" t="str" cm="1">
        <f t="array" ref="AI631">IFERROR(_xlfn.IFS(
AK631="MPR ISSUE","PDH",
AK631="BSS Hardware Issue","BSS",
AK631="Sites strategiques, MLL, Pylone, etc.","ENVTECH",
AK631="AKTIVCO DEFAUT GE &amp; POWER Cabinet","AKTIVCO",
AK631="AKTIVCO Coupure ENEO &amp; Baisse de tension","AKTIVCO GRID ONLY",
AK631="Coupure ENEO &amp; Baisse de tension","IHS GRID ONLY",
AK631="Defaut GE &amp; POWER Cabinet","IHS",
AK631="Sharing","Partners",
AK631="Sites strategiques &amp; DataCenter","SST &amp; DC",
AK631="Exclu","Exclu",
AK631="SAT","SAT",
AK631="SPARE-ISSUE","SPARE-ISSUE",
AK631="Fiber CAmtel","TRANS_FO_CAMTEL",
AK631="Fiber AOF","Fiber AOF",
AK631="Projet OCM (HUAWEI)","TRAVAUX-HUAWEI",
AK631="Projet OCM (NOKIA)","TRAVAUX-NOKIA",
AK631="ACCESS-ISSUE","ACCESS-ISSUE",
AK631="Projet OCM (ZTE, NOKIA, autres projets)","TRAVAUX OCM",
AK631="No root CAuse","No root cause",
AK631="ODU HS","PDH",
AK631="IP &amp; VLAN","PDH",
AK631="Warehouse HUAWEI","SPARE-ISSUE",
AK631="SPARE-HS","SPARE-ISSUE",
AK631="Power Telco","BSS",AK631="no impacts","no impacts"
),"")</f>
        <v>No root cause</v>
      </c>
      <c r="AJ631" s="56" t="str" cm="1">
        <f t="array" ref="AJ631">IFERROR(_xlfn.IFS(
AK631="MPR ISSUE","TX ISSUE",
AK631="BSS Hardware Issue","RAN ISSUE",
AK631="Sites strategiques, MLL, Pylone, etc.","ENVTECH",
AK631="AKTIVCO DEFAUT GE &amp; POWER Cabinet","POWER ISSUE",
AK631="AKTIVCO Coupure ENEO &amp; Baisse de tension","POWER ISSUE",
AK631="Coupure ENEO &amp; Baisse de tension","POWER ISSUE",
AK631="Defaut GE &amp; POWER Cabinet","POWER ISSUE",
AK631="Sharing","POWER ISSUE",
AK631="Sites strategiques &amp; DataCenter","POWER ISSUE",
AK631="Exclu","Exclu",
AK631="SAT","TX ISSUE",
AK631="SPARE-ISSUE","SPARE-ISSUE",
AK631="Fiber CAmtel","TX ISSUE",
AK631="Fiber AOF","TX ISSUE",
AK631="Projet OCM (HUAWEI)","TRAVAUX-HUAWEI",
AK631="Projet OCM (NOKIA)","TRAVAUX -NOKIA",
AK631="ACCESS-ISSUE","ACCESS-ISSUE",
AK631="Projet OCM (ZTE, NOKIA, autres projets)","TRAVAUX OCM",
AK631="No root CAuse","No root cause",
AK631="ODU HS","TX ISSUE",
AK631="IP &amp; VLAN","TX ISSUE",
AK631="Warehouse HUAWEI","SPARE-ISSUE",
AK631="SPARE-HS","SPARE-ISSUE",
AK631="Power Telco","RAN ISSUE",AK631="no impacts","no impacts"
),"")</f>
        <v>No root cause</v>
      </c>
      <c r="AK631" s="81" t="s">
        <v>5620</v>
      </c>
      <c r="AL631" s="56" t="str" cm="1">
        <f t="array" ref="AL631">IFERROR(_xlfn.IFS(
AK631="MPR ISSUE","ACTIVE",
AK631="BSS Hardware Issue","ACTIVE",
AK631="Sites strategiques, MLL, Pylone, etc.","PASSIVE",
AK631="AKTIVCO DEFAUT GE &amp; POWER Cabinet","PASSIVE",
AK631="AKTIVCO Coupure ENEO &amp; Baisse de tension","PASSIVE",
AK631="Coupure ENEO &amp; Baisse de tension","PASSIVE",
AK631="Defaut GE &amp; POWER Cabinet","PASSIVE",
AK631="Sharing","PASSIVE",
AK631="Sites strategiques &amp; DataCenter","PASSIVE",
AK631="Exclu","Exclu",
AK631="SAT","ACTIVE",
AK631="SPARE-ISSUE","SPARE-ISSUE",
AK631="Fiber CAmtel","ACTIVE",
AK631="Fiber AOF","ACTIVE",
AK631="Projet OCM (HUAWEI)","PLANNED WORKS",
AK631="Projet OCM (NOKIA)","PLANNED WORKS",
AK631="ACCESS-ISSUE","ACCESS-ISSUE",
AK631="Projet OCM (ZTE, NOKIA, autres projets)","PLANNED WORKS",
AK631="No root CAuse","No root cause",
AK631="ODU HS","ACTIVE",
AK631="IP &amp; VLAN","ACTIVE",
AK631="Warehouse HUAWEI","SPARE-ISSUE",
AK631="SPARE-HS","SPARE-ISSUE",
AK631="Power Telco","ACTIVE", AK631="no impacts","no impacts"
),"")</f>
        <v>No root cause</v>
      </c>
      <c r="AM631" s="108" t="s">
        <v>5537</v>
      </c>
      <c r="AN631" s="117" t="s">
        <v>1149</v>
      </c>
      <c r="AP631" s="23" t="s">
        <v>5537</v>
      </c>
      <c r="AQ631" s="23" t="s">
        <v>5537</v>
      </c>
      <c r="AR631" s="7"/>
      <c r="AS631" s="6"/>
      <c r="AT631" s="7"/>
      <c r="AU631" s="3" t="s">
        <v>5537</v>
      </c>
      <c r="AV631" s="24" t="s">
        <v>5537</v>
      </c>
      <c r="AW631" s="24" t="s">
        <v>5537</v>
      </c>
      <c r="AX631" s="24" t="s">
        <v>5537</v>
      </c>
      <c r="AY631" s="24" t="s">
        <v>5537</v>
      </c>
      <c r="AZ631" s="24" t="s">
        <v>5537</v>
      </c>
      <c r="BA631" s="24" t="s">
        <v>5537</v>
      </c>
      <c r="BB631" s="24" t="s">
        <v>5537</v>
      </c>
      <c r="BC631" s="24" t="s">
        <v>5537</v>
      </c>
      <c r="BD631" s="24" t="s">
        <v>5537</v>
      </c>
      <c r="BE631" s="24" t="s">
        <v>5537</v>
      </c>
      <c r="BF631" s="24" t="s">
        <v>5537</v>
      </c>
      <c r="BG631" s="24" t="s">
        <v>5537</v>
      </c>
      <c r="BH631" s="24" t="s">
        <v>5537</v>
      </c>
      <c r="BI631" s="9" t="s">
        <v>5537</v>
      </c>
      <c r="BJ631" s="14"/>
      <c r="BK631" s="14" t="s">
        <v>5537</v>
      </c>
      <c r="BL631" s="14" t="str">
        <f>_xlfn.XLOOKUP(B631,'[4]cell downs 18042026 17h'!$B:$B,'[4]cell downs 18042026 17h'!$B:$B,"")</f>
        <v/>
      </c>
      <c r="BM631" s="14" t="str">
        <f>_xlfn.XLOOKUP(B631,'[5]Cells Huawei 19042026 15h'!$B:$B,'[5]Cells Huawei 19042026 15h'!$B:$B,"")</f>
        <v/>
      </c>
      <c r="BN631" s="9" t="str">
        <f>_xlfn.XLOOKUP(B631,'[6]cells down 19042026 9H40'!$B:$B,'[6]cells down 19042026 9H40'!$B:$B,"")</f>
        <v/>
      </c>
      <c r="BO631" s="9" t="s">
        <v>1149</v>
      </c>
      <c r="BP631" s="9" t="s">
        <v>12</v>
      </c>
    </row>
    <row r="632" spans="1:68" s="9" customFormat="1" x14ac:dyDescent="0.35">
      <c r="A632" s="1" t="s">
        <v>1804</v>
      </c>
      <c r="B632" s="1" t="s">
        <v>1805</v>
      </c>
      <c r="C632" s="3" t="str">
        <f>_xlfn.XLOOKUP(B632,'[1]daily break down'!$D:$D,'[1]daily break down'!$E:$E,"")</f>
        <v>EXTREME-NORD</v>
      </c>
      <c r="D632" s="1" t="s">
        <v>11</v>
      </c>
      <c r="E632" s="1" t="s">
        <v>12</v>
      </c>
      <c r="F632" s="3" t="s">
        <v>55</v>
      </c>
      <c r="G632" s="1" t="s">
        <v>1806</v>
      </c>
      <c r="H632" s="40" t="str">
        <f>_xlfn.XLOOKUP(B632,[2]CALCULATION!$B:$B,[2]CALCULATION!$H:$H,"")</f>
        <v>NOKIA</v>
      </c>
      <c r="I632" s="34">
        <v>0</v>
      </c>
      <c r="J632" s="34">
        <v>0.65143328437587433</v>
      </c>
      <c r="K632" s="34">
        <v>0.89157659463228145</v>
      </c>
      <c r="L632" s="34">
        <v>0.32842318365230577</v>
      </c>
      <c r="M632" s="34">
        <v>7.721369974361933E-2</v>
      </c>
      <c r="N632" s="34">
        <v>3.4531771879513652E-2</v>
      </c>
      <c r="O632" s="34">
        <v>0.86030481859330421</v>
      </c>
      <c r="P632" s="34">
        <v>0.22781361121373717</v>
      </c>
      <c r="Q632" s="34">
        <v>3.6686236460525663E-2</v>
      </c>
      <c r="R632" s="34">
        <v>9.1839872202302386E-2</v>
      </c>
      <c r="S632" s="109">
        <v>0</v>
      </c>
      <c r="T632" s="109">
        <f>_xlfn.XLOOKUP(B632,'[3]Nur des jours'!$B:$B,'[3]Nur des jours'!$U:$U,"")</f>
        <v>0.26366635744361083</v>
      </c>
      <c r="U632" s="109">
        <v>0.48878604776528461</v>
      </c>
      <c r="V632" s="109">
        <v>0.97761305223062345</v>
      </c>
      <c r="W632" s="109">
        <v>0.26366635744361083</v>
      </c>
      <c r="X632" s="109">
        <v>4.4053618856260864E-2</v>
      </c>
      <c r="Y632" s="109">
        <v>0.30250273997049593</v>
      </c>
      <c r="Z632" s="109">
        <v>1.8341598949028459</v>
      </c>
      <c r="AA632" s="109">
        <v>0.74338359072486482</v>
      </c>
      <c r="AB632" s="109">
        <v>0.14416374041451166</v>
      </c>
      <c r="AC632" s="109">
        <v>0</v>
      </c>
      <c r="AD632" s="109">
        <v>5.0469890619532489E-3</v>
      </c>
      <c r="AE632" s="109">
        <v>1.6943324401527619E-3</v>
      </c>
      <c r="AF632" s="109">
        <v>1.6943324401527619E-3</v>
      </c>
      <c r="AG632" s="57" t="str">
        <f>_xlfn.XLOOKUP(B632,[3]CALCULATION!$B:$B,[3]CALCULATION!$M:$M,"")</f>
        <v>Insecurity</v>
      </c>
      <c r="AH632" s="57"/>
      <c r="AI632" s="56" t="str" cm="1">
        <f t="array" ref="AI632">IFERROR(_xlfn.IFS(
AK632="MPR ISSUE","PDH",
AK632="BSS Hardware Issue","BSS",
AK632="Sites strategiques, MLL, Pylone, etc.","ENVTECH",
AK632="AKTIVCO DEFAUT GE &amp; POWER Cabinet","AKTIVCO",
AK632="AKTIVCO Coupure ENEO &amp; Baisse de tension","AKTIVCO GRID ONLY",
AK632="Coupure ENEO &amp; Baisse de tension","IHS GRID ONLY",
AK632="Defaut GE &amp; POWER Cabinet","IHS",
AK632="Sharing","Partners",
AK632="Sites strategiques &amp; DataCenter","SST &amp; DC",
AK632="Exclu","Exclu",
AK632="SAT","SAT",
AK632="SPARE-ISSUE","SPARE-ISSUE",
AK632="Fiber CAmtel","TRANS_FO_CAMTEL",
AK632="Fiber AOF","Fiber AOF",
AK632="Projet OCM (HUAWEI)","TRAVAUX-HUAWEI",
AK632="Projet OCM (NOKIA)","TRAVAUX-NOKIA",
AK632="ACCESS-ISSUE","ACCESS-ISSUE",
AK632="Projet OCM (ZTE, NOKIA, autres projets)","TRAVAUX OCM",
AK632="No root CAuse","No root cause",
AK632="ODU HS","PDH",
AK632="IP &amp; VLAN","PDH",
AK632="Warehouse HUAWEI","SPARE-ISSUE",
AK632="SPARE-HS","SPARE-ISSUE",
AK632="Power Telco","BSS",AK632="no impacts","no impacts"
),"")</f>
        <v>No root cause</v>
      </c>
      <c r="AJ632" s="56" t="str" cm="1">
        <f t="array" ref="AJ632">IFERROR(_xlfn.IFS(
AK632="MPR ISSUE","TX ISSUE",
AK632="BSS Hardware Issue","RAN ISSUE",
AK632="Sites strategiques, MLL, Pylone, etc.","ENVTECH",
AK632="AKTIVCO DEFAUT GE &amp; POWER Cabinet","POWER ISSUE",
AK632="AKTIVCO Coupure ENEO &amp; Baisse de tension","POWER ISSUE",
AK632="Coupure ENEO &amp; Baisse de tension","POWER ISSUE",
AK632="Defaut GE &amp; POWER Cabinet","POWER ISSUE",
AK632="Sharing","POWER ISSUE",
AK632="Sites strategiques &amp; DataCenter","POWER ISSUE",
AK632="Exclu","Exclu",
AK632="SAT","TX ISSUE",
AK632="SPARE-ISSUE","SPARE-ISSUE",
AK632="Fiber CAmtel","TX ISSUE",
AK632="Fiber AOF","TX ISSUE",
AK632="Projet OCM (HUAWEI)","TRAVAUX-HUAWEI",
AK632="Projet OCM (NOKIA)","TRAVAUX -NOKIA",
AK632="ACCESS-ISSUE","ACCESS-ISSUE",
AK632="Projet OCM (ZTE, NOKIA, autres projets)","TRAVAUX OCM",
AK632="No root CAuse","No root cause",
AK632="ODU HS","TX ISSUE",
AK632="IP &amp; VLAN","TX ISSUE",
AK632="Warehouse HUAWEI","SPARE-ISSUE",
AK632="SPARE-HS","SPARE-ISSUE",
AK632="Power Telco","RAN ISSUE",AK632="no impacts","no impacts"
),"")</f>
        <v>No root cause</v>
      </c>
      <c r="AK632" s="81" t="s">
        <v>5620</v>
      </c>
      <c r="AL632" s="56" t="str" cm="1">
        <f t="array" ref="AL632">IFERROR(_xlfn.IFS(
AK632="MPR ISSUE","ACTIVE",
AK632="BSS Hardware Issue","ACTIVE",
AK632="Sites strategiques, MLL, Pylone, etc.","PASSIVE",
AK632="AKTIVCO DEFAUT GE &amp; POWER Cabinet","PASSIVE",
AK632="AKTIVCO Coupure ENEO &amp; Baisse de tension","PASSIVE",
AK632="Coupure ENEO &amp; Baisse de tension","PASSIVE",
AK632="Defaut GE &amp; POWER Cabinet","PASSIVE",
AK632="Sharing","PASSIVE",
AK632="Sites strategiques &amp; DataCenter","PASSIVE",
AK632="Exclu","Exclu",
AK632="SAT","ACTIVE",
AK632="SPARE-ISSUE","SPARE-ISSUE",
AK632="Fiber CAmtel","ACTIVE",
AK632="Fiber AOF","ACTIVE",
AK632="Projet OCM (HUAWEI)","PLANNED WORKS",
AK632="Projet OCM (NOKIA)","PLANNED WORKS",
AK632="ACCESS-ISSUE","ACCESS-ISSUE",
AK632="Projet OCM (ZTE, NOKIA, autres projets)","PLANNED WORKS",
AK632="No root CAuse","No root cause",
AK632="ODU HS","ACTIVE",
AK632="IP &amp; VLAN","ACTIVE",
AK632="Warehouse HUAWEI","SPARE-ISSUE",
AK632="SPARE-HS","SPARE-ISSUE",
AK632="Power Telco","ACTIVE", AK632="no impacts","no impacts"
),"")</f>
        <v>No root cause</v>
      </c>
      <c r="AM632" s="108" t="s">
        <v>5537</v>
      </c>
      <c r="AN632" s="117" t="s">
        <v>1805</v>
      </c>
      <c r="AP632" s="23" t="s">
        <v>5537</v>
      </c>
      <c r="AQ632" s="23" t="s">
        <v>5537</v>
      </c>
      <c r="AR632" s="7"/>
      <c r="AS632" s="6"/>
      <c r="AT632" s="7"/>
      <c r="AU632" s="3" t="s">
        <v>5537</v>
      </c>
      <c r="AV632" s="24" t="s">
        <v>5537</v>
      </c>
      <c r="AW632" s="24" t="s">
        <v>5537</v>
      </c>
      <c r="AX632" s="24" t="s">
        <v>5537</v>
      </c>
      <c r="AY632" s="24" t="s">
        <v>5537</v>
      </c>
      <c r="AZ632" s="24" t="s">
        <v>5537</v>
      </c>
      <c r="BA632" s="24" t="s">
        <v>5537</v>
      </c>
      <c r="BB632" s="24" t="s">
        <v>5537</v>
      </c>
      <c r="BC632" s="24" t="s">
        <v>5537</v>
      </c>
      <c r="BD632" s="24" t="s">
        <v>5537</v>
      </c>
      <c r="BE632" s="24" t="s">
        <v>5537</v>
      </c>
      <c r="BF632" s="24" t="s">
        <v>5537</v>
      </c>
      <c r="BG632" s="24" t="s">
        <v>5537</v>
      </c>
      <c r="BH632" s="24" t="s">
        <v>5537</v>
      </c>
      <c r="BI632" s="9" t="s">
        <v>5537</v>
      </c>
      <c r="BJ632" s="14"/>
      <c r="BK632" s="14" t="s">
        <v>5537</v>
      </c>
      <c r="BL632" s="14" t="str">
        <f>_xlfn.XLOOKUP(B632,'[4]cell downs 18042026 17h'!$B:$B,'[4]cell downs 18042026 17h'!$B:$B,"")</f>
        <v/>
      </c>
      <c r="BM632" s="14" t="str">
        <f>_xlfn.XLOOKUP(B632,'[5]Cells Huawei 19042026 15h'!$B:$B,'[5]Cells Huawei 19042026 15h'!$B:$B,"")</f>
        <v/>
      </c>
      <c r="BN632" s="9" t="str">
        <f>_xlfn.XLOOKUP(B632,'[6]cells down 19042026 9H40'!$B:$B,'[6]cells down 19042026 9H40'!$B:$B,"")</f>
        <v/>
      </c>
      <c r="BO632" s="9" t="s">
        <v>1805</v>
      </c>
      <c r="BP632" s="9" t="s">
        <v>12</v>
      </c>
    </row>
    <row r="633" spans="1:68" s="9" customFormat="1" x14ac:dyDescent="0.35">
      <c r="A633" s="1" t="s">
        <v>1002</v>
      </c>
      <c r="B633" s="8" t="s">
        <v>1003</v>
      </c>
      <c r="C633" s="3" t="str">
        <f>_xlfn.XLOOKUP(B633,'[1]daily break down'!$D:$D,'[1]daily break down'!$E:$E,"")</f>
        <v>NORD</v>
      </c>
      <c r="D633" s="1" t="s">
        <v>11</v>
      </c>
      <c r="E633" s="1" t="s">
        <v>66</v>
      </c>
      <c r="F633" s="3" t="s">
        <v>23</v>
      </c>
      <c r="G633" s="1" t="s">
        <v>1004</v>
      </c>
      <c r="H633" s="40" t="str">
        <f>_xlfn.XLOOKUP(B633,[2]CALCULATION!$B:$B,[2]CALCULATION!$H:$H,"")</f>
        <v>NOKIA</v>
      </c>
      <c r="I633" s="34">
        <v>1.2485277349802194E-3</v>
      </c>
      <c r="J633" s="34">
        <v>1.4268888399772469E-3</v>
      </c>
      <c r="K633" s="34">
        <v>9.8092930745687112E-4</v>
      </c>
      <c r="L633" s="34">
        <v>6.1865158338410389</v>
      </c>
      <c r="M633" s="34">
        <v>9.3064014739979974</v>
      </c>
      <c r="N633" s="34">
        <v>9.248290835760498</v>
      </c>
      <c r="O633" s="34">
        <v>0</v>
      </c>
      <c r="P633" s="34">
        <v>0</v>
      </c>
      <c r="Q633" s="34">
        <v>0</v>
      </c>
      <c r="R633" s="34">
        <v>0</v>
      </c>
      <c r="S633" s="109">
        <v>0</v>
      </c>
      <c r="T633" s="109">
        <f>_xlfn.XLOOKUP(B633,'[3]Nur des jours'!$B:$B,'[3]Nur des jours'!$U:$U,"")</f>
        <v>0</v>
      </c>
      <c r="U633" s="109">
        <v>0</v>
      </c>
      <c r="V633" s="109">
        <v>0</v>
      </c>
      <c r="W633" s="109">
        <v>0</v>
      </c>
      <c r="X633" s="109">
        <v>2.4078749174617545E-3</v>
      </c>
      <c r="Y633" s="109">
        <v>0</v>
      </c>
      <c r="Z633" s="109">
        <v>0.22073257013247377</v>
      </c>
      <c r="AA633" s="109">
        <v>0.21957520990095947</v>
      </c>
      <c r="AB633" s="109">
        <v>0</v>
      </c>
      <c r="AC633" s="109">
        <v>0</v>
      </c>
      <c r="AD633" s="109">
        <v>5.0469890619532489E-3</v>
      </c>
      <c r="AE633" s="109">
        <v>1.6943324401527619E-3</v>
      </c>
      <c r="AF633" s="109">
        <v>1.6943324401527619E-3</v>
      </c>
      <c r="AG633" s="57" t="str">
        <f>_xlfn.XLOOKUP(B633,[3]CALCULATION!$B:$B,[3]CALCULATION!$M:$M,"")</f>
        <v>Operationnel</v>
      </c>
      <c r="AH633" s="57"/>
      <c r="AI633" s="56" t="str" cm="1">
        <f t="array" ref="AI633">IFERROR(_xlfn.IFS(
AK633="MPR ISSUE","PDH",
AK633="BSS Hardware Issue","BSS",
AK633="Sites strategiques, MLL, Pylone, etc.","ENVTECH",
AK633="AKTIVCO DEFAUT GE &amp; POWER Cabinet","AKTIVCO",
AK633="AKTIVCO Coupure ENEO &amp; Baisse de tension","AKTIVCO GRID ONLY",
AK633="Coupure ENEO &amp; Baisse de tension","IHS GRID ONLY",
AK633="Defaut GE &amp; POWER Cabinet","IHS",
AK633="Sharing","Partners",
AK633="Sites strategiques &amp; DataCenter","SST &amp; DC",
AK633="Exclu","Exclu",
AK633="SAT","SAT",
AK633="SPARE-ISSUE","SPARE-ISSUE",
AK633="Fiber CAmtel","TRANS_FO_CAMTEL",
AK633="Fiber AOF","Fiber AOF",
AK633="Projet OCM (HUAWEI)","TRAVAUX-HUAWEI",
AK633="Projet OCM (NOKIA)","TRAVAUX-NOKIA",
AK633="ACCESS-ISSUE","ACCESS-ISSUE",
AK633="Projet OCM (ZTE, NOKIA, autres projets)","TRAVAUX OCM",
AK633="No root CAuse","No root cause",
AK633="ODU HS","PDH",
AK633="IP &amp; VLAN","PDH",
AK633="Warehouse HUAWEI","SPARE-ISSUE",
AK633="SPARE-HS","SPARE-ISSUE",
AK633="Power Telco","BSS",AK633="no impacts","no impacts"
),"")</f>
        <v>No root cause</v>
      </c>
      <c r="AJ633" s="56" t="str" cm="1">
        <f t="array" ref="AJ633">IFERROR(_xlfn.IFS(
AK633="MPR ISSUE","TX ISSUE",
AK633="BSS Hardware Issue","RAN ISSUE",
AK633="Sites strategiques, MLL, Pylone, etc.","ENVTECH",
AK633="AKTIVCO DEFAUT GE &amp; POWER Cabinet","POWER ISSUE",
AK633="AKTIVCO Coupure ENEO &amp; Baisse de tension","POWER ISSUE",
AK633="Coupure ENEO &amp; Baisse de tension","POWER ISSUE",
AK633="Defaut GE &amp; POWER Cabinet","POWER ISSUE",
AK633="Sharing","POWER ISSUE",
AK633="Sites strategiques &amp; DataCenter","POWER ISSUE",
AK633="Exclu","Exclu",
AK633="SAT","TX ISSUE",
AK633="SPARE-ISSUE","SPARE-ISSUE",
AK633="Fiber CAmtel","TX ISSUE",
AK633="Fiber AOF","TX ISSUE",
AK633="Projet OCM (HUAWEI)","TRAVAUX-HUAWEI",
AK633="Projet OCM (NOKIA)","TRAVAUX -NOKIA",
AK633="ACCESS-ISSUE","ACCESS-ISSUE",
AK633="Projet OCM (ZTE, NOKIA, autres projets)","TRAVAUX OCM",
AK633="No root CAuse","No root cause",
AK633="ODU HS","TX ISSUE",
AK633="IP &amp; VLAN","TX ISSUE",
AK633="Warehouse HUAWEI","SPARE-ISSUE",
AK633="SPARE-HS","SPARE-ISSUE",
AK633="Power Telco","RAN ISSUE",AK633="no impacts","no impacts"
),"")</f>
        <v>No root cause</v>
      </c>
      <c r="AK633" s="81" t="s">
        <v>5620</v>
      </c>
      <c r="AL633" s="56" t="str" cm="1">
        <f t="array" ref="AL633">IFERROR(_xlfn.IFS(
AK633="MPR ISSUE","ACTIVE",
AK633="BSS Hardware Issue","ACTIVE",
AK633="Sites strategiques, MLL, Pylone, etc.","PASSIVE",
AK633="AKTIVCO DEFAUT GE &amp; POWER Cabinet","PASSIVE",
AK633="AKTIVCO Coupure ENEO &amp; Baisse de tension","PASSIVE",
AK633="Coupure ENEO &amp; Baisse de tension","PASSIVE",
AK633="Defaut GE &amp; POWER Cabinet","PASSIVE",
AK633="Sharing","PASSIVE",
AK633="Sites strategiques &amp; DataCenter","PASSIVE",
AK633="Exclu","Exclu",
AK633="SAT","ACTIVE",
AK633="SPARE-ISSUE","SPARE-ISSUE",
AK633="Fiber CAmtel","ACTIVE",
AK633="Fiber AOF","ACTIVE",
AK633="Projet OCM (HUAWEI)","PLANNED WORKS",
AK633="Projet OCM (NOKIA)","PLANNED WORKS",
AK633="ACCESS-ISSUE","ACCESS-ISSUE",
AK633="Projet OCM (ZTE, NOKIA, autres projets)","PLANNED WORKS",
AK633="No root CAuse","No root cause",
AK633="ODU HS","ACTIVE",
AK633="IP &amp; VLAN","ACTIVE",
AK633="Warehouse HUAWEI","SPARE-ISSUE",
AK633="SPARE-HS","SPARE-ISSUE",
AK633="Power Telco","ACTIVE", AK633="no impacts","no impacts"
),"")</f>
        <v>No root cause</v>
      </c>
      <c r="AM633" s="108" t="s">
        <v>5537</v>
      </c>
      <c r="AN633" s="117" t="s">
        <v>1003</v>
      </c>
      <c r="AP633" s="23" t="s">
        <v>5537</v>
      </c>
      <c r="AQ633" s="23" t="s">
        <v>5537</v>
      </c>
      <c r="AR633" s="7"/>
      <c r="AS633" s="6"/>
      <c r="AT633" s="7"/>
      <c r="AU633" s="3" t="s">
        <v>5537</v>
      </c>
      <c r="AV633" s="24" t="s">
        <v>5537</v>
      </c>
      <c r="AW633" s="24" t="s">
        <v>5537</v>
      </c>
      <c r="AX633" s="24" t="s">
        <v>5537</v>
      </c>
      <c r="AY633" s="24" t="s">
        <v>5537</v>
      </c>
      <c r="AZ633" s="24" t="s">
        <v>5537</v>
      </c>
      <c r="BA633" s="24" t="s">
        <v>5537</v>
      </c>
      <c r="BB633" s="24" t="s">
        <v>5537</v>
      </c>
      <c r="BC633" s="24" t="s">
        <v>5537</v>
      </c>
      <c r="BD633" s="24" t="s">
        <v>5537</v>
      </c>
      <c r="BE633" s="24" t="s">
        <v>5537</v>
      </c>
      <c r="BF633" s="24" t="s">
        <v>5537</v>
      </c>
      <c r="BG633" s="24" t="s">
        <v>5537</v>
      </c>
      <c r="BH633" s="24" t="s">
        <v>5537</v>
      </c>
      <c r="BI633" s="9" t="s">
        <v>5537</v>
      </c>
      <c r="BJ633" s="14"/>
      <c r="BK633" s="14" t="s">
        <v>5537</v>
      </c>
      <c r="BL633" s="14" t="str">
        <f>_xlfn.XLOOKUP(B633,'[4]cell downs 18042026 17h'!$B:$B,'[4]cell downs 18042026 17h'!$B:$B,"")</f>
        <v/>
      </c>
      <c r="BM633" s="14" t="str">
        <f>_xlfn.XLOOKUP(B633,'[5]Cells Huawei 19042026 15h'!$B:$B,'[5]Cells Huawei 19042026 15h'!$B:$B,"")</f>
        <v/>
      </c>
      <c r="BN633" s="9" t="str">
        <f>_xlfn.XLOOKUP(B633,'[6]cells down 19042026 9H40'!$B:$B,'[6]cells down 19042026 9H40'!$B:$B,"")</f>
        <v/>
      </c>
      <c r="BO633" s="9" t="s">
        <v>1003</v>
      </c>
      <c r="BP633" s="9" t="s">
        <v>12</v>
      </c>
    </row>
    <row r="634" spans="1:68" s="9" customFormat="1" x14ac:dyDescent="0.35">
      <c r="A634" s="1" t="s">
        <v>1839</v>
      </c>
      <c r="B634" s="8" t="s">
        <v>1840</v>
      </c>
      <c r="C634" s="3" t="str">
        <f>_xlfn.XLOOKUP(B634,'[1]daily break down'!$D:$D,'[1]daily break down'!$E:$E,"")</f>
        <v>Douala</v>
      </c>
      <c r="D634" s="1" t="s">
        <v>11</v>
      </c>
      <c r="E634" s="1" t="s">
        <v>12</v>
      </c>
      <c r="F634" s="3" t="s">
        <v>31</v>
      </c>
      <c r="G634" s="1" t="s">
        <v>32</v>
      </c>
      <c r="H634" s="41" t="str">
        <f>_xlfn.XLOOKUP(B634,[2]CALCULATION!$B:$B,[2]CALCULATION!$H:$H,"")</f>
        <v>ZTE</v>
      </c>
      <c r="I634" s="34">
        <v>0</v>
      </c>
      <c r="J634" s="34">
        <v>0</v>
      </c>
      <c r="K634" s="34">
        <v>0</v>
      </c>
      <c r="L634" s="34">
        <v>0</v>
      </c>
      <c r="M634" s="34">
        <v>0</v>
      </c>
      <c r="N634" s="34">
        <v>0</v>
      </c>
      <c r="O634" s="34">
        <v>0</v>
      </c>
      <c r="P634" s="34">
        <v>0</v>
      </c>
      <c r="Q634" s="34">
        <v>0</v>
      </c>
      <c r="R634" s="34">
        <v>0</v>
      </c>
      <c r="S634" s="109">
        <v>0</v>
      </c>
      <c r="T634" s="109">
        <f>_xlfn.XLOOKUP(B634,'[3]Nur des jours'!$B:$B,'[3]Nur des jours'!$U:$U,"")</f>
        <v>0</v>
      </c>
      <c r="U634" s="109">
        <v>0</v>
      </c>
      <c r="V634" s="109">
        <v>0</v>
      </c>
      <c r="W634" s="109">
        <v>0</v>
      </c>
      <c r="X634" s="109">
        <v>0</v>
      </c>
      <c r="Y634" s="109">
        <v>0</v>
      </c>
      <c r="Z634" s="109">
        <v>0</v>
      </c>
      <c r="AA634" s="109">
        <v>0</v>
      </c>
      <c r="AB634" s="109">
        <v>0.16340498754398139</v>
      </c>
      <c r="AC634" s="109">
        <v>9.9791574243932077E-2</v>
      </c>
      <c r="AD634" s="109">
        <v>0</v>
      </c>
      <c r="AE634" s="109">
        <v>1.5873219702482386E-2</v>
      </c>
      <c r="AF634" s="109">
        <v>1.5873219702482386E-2</v>
      </c>
      <c r="AG634" s="57" t="str">
        <f>_xlfn.XLOOKUP(B634,[3]CALCULATION!$B:$B,[3]CALCULATION!$M:$M,"")</f>
        <v>Operationnel</v>
      </c>
      <c r="AH634" s="57"/>
      <c r="AI634" s="56" t="str" cm="1">
        <f t="array" ref="AI634">IFERROR(_xlfn.IFS(
AK634="MPR ISSUE","PDH",
AK634="BSS Hardware Issue","BSS",
AK634="Sites strategiques, MLL, Pylone, etc.","ENVTECH",
AK634="AKTIVCO DEFAUT GE &amp; POWER Cabinet","AKTIVCO",
AK634="AKTIVCO Coupure ENEO &amp; Baisse de tension","AKTIVCO GRID ONLY",
AK634="Coupure ENEO &amp; Baisse de tension","IHS GRID ONLY",
AK634="Defaut GE &amp; POWER Cabinet","IHS",
AK634="Sharing","Partners",
AK634="Sites strategiques &amp; DataCenter","SST &amp; DC",
AK634="Exclu","Exclu",
AK634="SAT","SAT",
AK634="SPARE-ISSUE","SPARE-ISSUE",
AK634="Fiber CAmtel","TRANS_FO_CAMTEL",
AK634="Fiber AOF","Fiber AOF",
AK634="Projet OCM (HUAWEI)","TRAVAUX-HUAWEI",
AK634="Projet OCM (NOKIA)","TRAVAUX-NOKIA",
AK634="ACCESS-ISSUE","ACCESS-ISSUE",
AK634="Projet OCM (ZTE, NOKIA, autres projets)","TRAVAUX OCM",
AK634="No root CAuse","No root cause",
AK634="ODU HS","PDH",
AK634="IP &amp; VLAN","PDH",
AK634="Warehouse HUAWEI","SPARE-ISSUE",
AK634="SPARE-HS","SPARE-ISSUE",
AK634="Power Telco","BSS",AK634="no impacts","no impacts"
),"")</f>
        <v>No root cause</v>
      </c>
      <c r="AJ634" s="56" t="str" cm="1">
        <f t="array" ref="AJ634">IFERROR(_xlfn.IFS(
AK634="MPR ISSUE","TX ISSUE",
AK634="BSS Hardware Issue","RAN ISSUE",
AK634="Sites strategiques, MLL, Pylone, etc.","ENVTECH",
AK634="AKTIVCO DEFAUT GE &amp; POWER Cabinet","POWER ISSUE",
AK634="AKTIVCO Coupure ENEO &amp; Baisse de tension","POWER ISSUE",
AK634="Coupure ENEO &amp; Baisse de tension","POWER ISSUE",
AK634="Defaut GE &amp; POWER Cabinet","POWER ISSUE",
AK634="Sharing","POWER ISSUE",
AK634="Sites strategiques &amp; DataCenter","POWER ISSUE",
AK634="Exclu","Exclu",
AK634="SAT","TX ISSUE",
AK634="SPARE-ISSUE","SPARE-ISSUE",
AK634="Fiber CAmtel","TX ISSUE",
AK634="Fiber AOF","TX ISSUE",
AK634="Projet OCM (HUAWEI)","TRAVAUX-HUAWEI",
AK634="Projet OCM (NOKIA)","TRAVAUX -NOKIA",
AK634="ACCESS-ISSUE","ACCESS-ISSUE",
AK634="Projet OCM (ZTE, NOKIA, autres projets)","TRAVAUX OCM",
AK634="No root CAuse","No root cause",
AK634="ODU HS","TX ISSUE",
AK634="IP &amp; VLAN","TX ISSUE",
AK634="Warehouse HUAWEI","SPARE-ISSUE",
AK634="SPARE-HS","SPARE-ISSUE",
AK634="Power Telco","RAN ISSUE",AK634="no impacts","no impacts"
),"")</f>
        <v>No root cause</v>
      </c>
      <c r="AK634" s="81" t="s">
        <v>5620</v>
      </c>
      <c r="AL634" s="56" t="str" cm="1">
        <f t="array" ref="AL634">IFERROR(_xlfn.IFS(
AK634="MPR ISSUE","ACTIVE",
AK634="BSS Hardware Issue","ACTIVE",
AK634="Sites strategiques, MLL, Pylone, etc.","PASSIVE",
AK634="AKTIVCO DEFAUT GE &amp; POWER Cabinet","PASSIVE",
AK634="AKTIVCO Coupure ENEO &amp; Baisse de tension","PASSIVE",
AK634="Coupure ENEO &amp; Baisse de tension","PASSIVE",
AK634="Defaut GE &amp; POWER Cabinet","PASSIVE",
AK634="Sharing","PASSIVE",
AK634="Sites strategiques &amp; DataCenter","PASSIVE",
AK634="Exclu","Exclu",
AK634="SAT","ACTIVE",
AK634="SPARE-ISSUE","SPARE-ISSUE",
AK634="Fiber CAmtel","ACTIVE",
AK634="Fiber AOF","ACTIVE",
AK634="Projet OCM (HUAWEI)","PLANNED WORKS",
AK634="Projet OCM (NOKIA)","PLANNED WORKS",
AK634="ACCESS-ISSUE","ACCESS-ISSUE",
AK634="Projet OCM (ZTE, NOKIA, autres projets)","PLANNED WORKS",
AK634="No root CAuse","No root cause",
AK634="ODU HS","ACTIVE",
AK634="IP &amp; VLAN","ACTIVE",
AK634="Warehouse HUAWEI","SPARE-ISSUE",
AK634="SPARE-HS","SPARE-ISSUE",
AK634="Power Telco","ACTIVE", AK634="no impacts","no impacts"
),"")</f>
        <v>No root cause</v>
      </c>
      <c r="AM634" s="108" t="s">
        <v>5537</v>
      </c>
      <c r="AN634" s="117" t="s">
        <v>1840</v>
      </c>
      <c r="AP634" s="23" t="s">
        <v>5537</v>
      </c>
      <c r="AQ634" s="23" t="s">
        <v>5537</v>
      </c>
      <c r="AR634" s="7"/>
      <c r="AS634" s="6"/>
      <c r="AT634" s="7"/>
      <c r="AU634" s="3" t="s">
        <v>5537</v>
      </c>
      <c r="AV634" s="24" t="s">
        <v>5537</v>
      </c>
      <c r="AW634" s="24" t="s">
        <v>5537</v>
      </c>
      <c r="AX634" s="24" t="s">
        <v>5537</v>
      </c>
      <c r="AY634" s="24" t="s">
        <v>5537</v>
      </c>
      <c r="AZ634" s="24" t="s">
        <v>5537</v>
      </c>
      <c r="BA634" s="24" t="s">
        <v>5537</v>
      </c>
      <c r="BB634" s="24" t="s">
        <v>5537</v>
      </c>
      <c r="BC634" s="24" t="s">
        <v>5537</v>
      </c>
      <c r="BD634" s="24" t="s">
        <v>5537</v>
      </c>
      <c r="BE634" s="24" t="s">
        <v>5537</v>
      </c>
      <c r="BF634" s="24" t="s">
        <v>5537</v>
      </c>
      <c r="BG634" s="24" t="s">
        <v>5537</v>
      </c>
      <c r="BH634" s="24" t="s">
        <v>5537</v>
      </c>
      <c r="BI634" s="9" t="s">
        <v>5537</v>
      </c>
      <c r="BJ634" s="14"/>
      <c r="BK634" s="14" t="s">
        <v>5537</v>
      </c>
      <c r="BL634" s="14" t="str">
        <f>_xlfn.XLOOKUP(B634,'[4]cell downs 18042026 17h'!$B:$B,'[4]cell downs 18042026 17h'!$B:$B,"")</f>
        <v/>
      </c>
      <c r="BM634" s="14" t="str">
        <f>_xlfn.XLOOKUP(B634,'[5]Cells Huawei 19042026 15h'!$B:$B,'[5]Cells Huawei 19042026 15h'!$B:$B,"")</f>
        <v/>
      </c>
      <c r="BN634" s="9" t="str">
        <f>_xlfn.XLOOKUP(B634,'[6]cells down 19042026 9H40'!$B:$B,'[6]cells down 19042026 9H40'!$B:$B,"")</f>
        <v/>
      </c>
      <c r="BO634" s="9" t="s">
        <v>1840</v>
      </c>
      <c r="BP634" s="9" t="s">
        <v>66</v>
      </c>
    </row>
    <row r="635" spans="1:68" s="9" customFormat="1" x14ac:dyDescent="0.35">
      <c r="A635" s="1" t="s">
        <v>1841</v>
      </c>
      <c r="B635" s="8" t="s">
        <v>1842</v>
      </c>
      <c r="C635" s="3" t="str">
        <f>_xlfn.XLOOKUP(B635,'[1]daily break down'!$D:$D,'[1]daily break down'!$E:$E,"")</f>
        <v>Douala</v>
      </c>
      <c r="D635" s="1" t="s">
        <v>21</v>
      </c>
      <c r="E635" s="1" t="s">
        <v>36</v>
      </c>
      <c r="F635" s="3" t="s">
        <v>31</v>
      </c>
      <c r="G635" s="1" t="s">
        <v>32</v>
      </c>
      <c r="H635" s="41" t="str">
        <f>_xlfn.XLOOKUP(B635,[2]CALCULATION!$B:$B,[2]CALCULATION!$H:$H,"")</f>
        <v>ZTE</v>
      </c>
      <c r="I635" s="34">
        <v>0</v>
      </c>
      <c r="J635" s="34">
        <v>0</v>
      </c>
      <c r="K635" s="34">
        <v>0</v>
      </c>
      <c r="L635" s="34">
        <v>0</v>
      </c>
      <c r="M635" s="34">
        <v>0</v>
      </c>
      <c r="N635" s="34">
        <v>0</v>
      </c>
      <c r="O635" s="34">
        <v>0</v>
      </c>
      <c r="P635" s="34">
        <v>0</v>
      </c>
      <c r="Q635" s="34">
        <v>0</v>
      </c>
      <c r="R635" s="34">
        <v>0</v>
      </c>
      <c r="S635" s="109">
        <v>0</v>
      </c>
      <c r="T635" s="109">
        <f>_xlfn.XLOOKUP(B635,'[3]Nur des jours'!$B:$B,'[3]Nur des jours'!$U:$U,"")</f>
        <v>0</v>
      </c>
      <c r="U635" s="109">
        <v>0</v>
      </c>
      <c r="V635" s="109">
        <v>0</v>
      </c>
      <c r="W635" s="109">
        <v>0</v>
      </c>
      <c r="X635" s="109">
        <v>3.2145766808491221</v>
      </c>
      <c r="Y635" s="109">
        <v>0</v>
      </c>
      <c r="Z635" s="109">
        <v>0</v>
      </c>
      <c r="AA635" s="109">
        <v>0</v>
      </c>
      <c r="AB635" s="109">
        <v>0.11683759805726082</v>
      </c>
      <c r="AC635" s="109">
        <v>9.8167931609174738E-2</v>
      </c>
      <c r="AD635" s="109">
        <v>0</v>
      </c>
      <c r="AE635" s="109">
        <v>1.5641363684356237E-2</v>
      </c>
      <c r="AF635" s="109">
        <v>1.5641363684356237E-2</v>
      </c>
      <c r="AG635" s="57" t="str">
        <f>_xlfn.XLOOKUP(B635,[3]CALCULATION!$B:$B,[3]CALCULATION!$M:$M,"")</f>
        <v>Operationnel</v>
      </c>
      <c r="AH635" s="57"/>
      <c r="AI635" s="56" t="str" cm="1">
        <f t="array" ref="AI635">IFERROR(_xlfn.IFS(
AK635="MPR ISSUE","PDH",
AK635="BSS Hardware Issue","BSS",
AK635="Sites strategiques, MLL, Pylone, etc.","ENVTECH",
AK635="AKTIVCO DEFAUT GE &amp; POWER Cabinet","AKTIVCO",
AK635="AKTIVCO Coupure ENEO &amp; Baisse de tension","AKTIVCO GRID ONLY",
AK635="Coupure ENEO &amp; Baisse de tension","IHS GRID ONLY",
AK635="Defaut GE &amp; POWER Cabinet","IHS",
AK635="Sharing","Partners",
AK635="Sites strategiques &amp; DataCenter","SST &amp; DC",
AK635="Exclu","Exclu",
AK635="SAT","SAT",
AK635="SPARE-ISSUE","SPARE-ISSUE",
AK635="Fiber CAmtel","TRANS_FO_CAMTEL",
AK635="Fiber AOF","Fiber AOF",
AK635="Projet OCM (HUAWEI)","TRAVAUX-HUAWEI",
AK635="Projet OCM (NOKIA)","TRAVAUX-NOKIA",
AK635="ACCESS-ISSUE","ACCESS-ISSUE",
AK635="Projet OCM (ZTE, NOKIA, autres projets)","TRAVAUX OCM",
AK635="No root CAuse","No root cause",
AK635="ODU HS","PDH",
AK635="IP &amp; VLAN","PDH",
AK635="Warehouse HUAWEI","SPARE-ISSUE",
AK635="SPARE-HS","SPARE-ISSUE",
AK635="Power Telco","BSS",AK635="no impacts","no impacts"
),"")</f>
        <v>No root cause</v>
      </c>
      <c r="AJ635" s="56" t="str" cm="1">
        <f t="array" ref="AJ635">IFERROR(_xlfn.IFS(
AK635="MPR ISSUE","TX ISSUE",
AK635="BSS Hardware Issue","RAN ISSUE",
AK635="Sites strategiques, MLL, Pylone, etc.","ENVTECH",
AK635="AKTIVCO DEFAUT GE &amp; POWER Cabinet","POWER ISSUE",
AK635="AKTIVCO Coupure ENEO &amp; Baisse de tension","POWER ISSUE",
AK635="Coupure ENEO &amp; Baisse de tension","POWER ISSUE",
AK635="Defaut GE &amp; POWER Cabinet","POWER ISSUE",
AK635="Sharing","POWER ISSUE",
AK635="Sites strategiques &amp; DataCenter","POWER ISSUE",
AK635="Exclu","Exclu",
AK635="SAT","TX ISSUE",
AK635="SPARE-ISSUE","SPARE-ISSUE",
AK635="Fiber CAmtel","TX ISSUE",
AK635="Fiber AOF","TX ISSUE",
AK635="Projet OCM (HUAWEI)","TRAVAUX-HUAWEI",
AK635="Projet OCM (NOKIA)","TRAVAUX -NOKIA",
AK635="ACCESS-ISSUE","ACCESS-ISSUE",
AK635="Projet OCM (ZTE, NOKIA, autres projets)","TRAVAUX OCM",
AK635="No root CAuse","No root cause",
AK635="ODU HS","TX ISSUE",
AK635="IP &amp; VLAN","TX ISSUE",
AK635="Warehouse HUAWEI","SPARE-ISSUE",
AK635="SPARE-HS","SPARE-ISSUE",
AK635="Power Telco","RAN ISSUE",AK635="no impacts","no impacts"
),"")</f>
        <v>No root cause</v>
      </c>
      <c r="AK635" s="81" t="s">
        <v>5620</v>
      </c>
      <c r="AL635" s="56" t="str" cm="1">
        <f t="array" ref="AL635">IFERROR(_xlfn.IFS(
AK635="MPR ISSUE","ACTIVE",
AK635="BSS Hardware Issue","ACTIVE",
AK635="Sites strategiques, MLL, Pylone, etc.","PASSIVE",
AK635="AKTIVCO DEFAUT GE &amp; POWER Cabinet","PASSIVE",
AK635="AKTIVCO Coupure ENEO &amp; Baisse de tension","PASSIVE",
AK635="Coupure ENEO &amp; Baisse de tension","PASSIVE",
AK635="Defaut GE &amp; POWER Cabinet","PASSIVE",
AK635="Sharing","PASSIVE",
AK635="Sites strategiques &amp; DataCenter","PASSIVE",
AK635="Exclu","Exclu",
AK635="SAT","ACTIVE",
AK635="SPARE-ISSUE","SPARE-ISSUE",
AK635="Fiber CAmtel","ACTIVE",
AK635="Fiber AOF","ACTIVE",
AK635="Projet OCM (HUAWEI)","PLANNED WORKS",
AK635="Projet OCM (NOKIA)","PLANNED WORKS",
AK635="ACCESS-ISSUE","ACCESS-ISSUE",
AK635="Projet OCM (ZTE, NOKIA, autres projets)","PLANNED WORKS",
AK635="No root CAuse","No root cause",
AK635="ODU HS","ACTIVE",
AK635="IP &amp; VLAN","ACTIVE",
AK635="Warehouse HUAWEI","SPARE-ISSUE",
AK635="SPARE-HS","SPARE-ISSUE",
AK635="Power Telco","ACTIVE", AK635="no impacts","no impacts"
),"")</f>
        <v>No root cause</v>
      </c>
      <c r="AM635" s="108" t="s">
        <v>5537</v>
      </c>
      <c r="AN635" s="117" t="s">
        <v>1842</v>
      </c>
      <c r="AP635" s="23" t="s">
        <v>5537</v>
      </c>
      <c r="AQ635" s="23" t="s">
        <v>5537</v>
      </c>
      <c r="AR635" s="7"/>
      <c r="AS635" s="6"/>
      <c r="AT635" s="7"/>
      <c r="AU635" s="3" t="s">
        <v>5537</v>
      </c>
      <c r="AV635" s="24" t="s">
        <v>5537</v>
      </c>
      <c r="AW635" s="24" t="s">
        <v>5537</v>
      </c>
      <c r="AX635" s="24" t="s">
        <v>5537</v>
      </c>
      <c r="AY635" s="24" t="s">
        <v>5537</v>
      </c>
      <c r="AZ635" s="24" t="s">
        <v>5537</v>
      </c>
      <c r="BA635" s="24" t="s">
        <v>5537</v>
      </c>
      <c r="BB635" s="24" t="s">
        <v>5537</v>
      </c>
      <c r="BC635" s="24" t="s">
        <v>5537</v>
      </c>
      <c r="BD635" s="24" t="s">
        <v>5537</v>
      </c>
      <c r="BE635" s="24" t="s">
        <v>5537</v>
      </c>
      <c r="BF635" s="24" t="s">
        <v>5537</v>
      </c>
      <c r="BG635" s="24" t="s">
        <v>5537</v>
      </c>
      <c r="BH635" s="24" t="s">
        <v>5537</v>
      </c>
      <c r="BI635" s="9" t="s">
        <v>5537</v>
      </c>
      <c r="BJ635" s="14"/>
      <c r="BK635" s="14" t="s">
        <v>5537</v>
      </c>
      <c r="BL635" s="14" t="str">
        <f>_xlfn.XLOOKUP(B635,'[4]cell downs 18042026 17h'!$B:$B,'[4]cell downs 18042026 17h'!$B:$B,"")</f>
        <v/>
      </c>
      <c r="BM635" s="14" t="str">
        <f>_xlfn.XLOOKUP(B635,'[5]Cells Huawei 19042026 15h'!$B:$B,'[5]Cells Huawei 19042026 15h'!$B:$B,"")</f>
        <v/>
      </c>
      <c r="BN635" s="9" t="str">
        <f>_xlfn.XLOOKUP(B635,'[6]cells down 19042026 9H40'!$B:$B,'[6]cells down 19042026 9H40'!$B:$B,"")</f>
        <v/>
      </c>
      <c r="BO635" s="9" t="s">
        <v>5537</v>
      </c>
      <c r="BP635" s="9" t="s">
        <v>594</v>
      </c>
    </row>
    <row r="636" spans="1:68" s="9" customFormat="1" x14ac:dyDescent="0.35">
      <c r="A636" s="1" t="s">
        <v>56</v>
      </c>
      <c r="B636" s="8" t="s">
        <v>3207</v>
      </c>
      <c r="C636" s="3" t="str">
        <f>_xlfn.XLOOKUP(B636,'[1]daily break down'!$D:$D,'[1]daily break down'!$E:$E,"")</f>
        <v>EXTREME-NORD</v>
      </c>
      <c r="D636" s="1" t="s">
        <v>21</v>
      </c>
      <c r="E636" s="1" t="s">
        <v>22</v>
      </c>
      <c r="F636" s="3" t="s">
        <v>55</v>
      </c>
      <c r="G636" s="1" t="s">
        <v>56</v>
      </c>
      <c r="H636" s="40" t="str">
        <f>_xlfn.XLOOKUP(B636,[2]CALCULATION!$B:$B,[2]CALCULATION!$H:$H,"")</f>
        <v>NOKIA</v>
      </c>
      <c r="I636" s="34">
        <v>0</v>
      </c>
      <c r="J636" s="34">
        <v>1.2857737472321866</v>
      </c>
      <c r="K636" s="34">
        <v>0.23670939562500687</v>
      </c>
      <c r="L636" s="34">
        <v>0</v>
      </c>
      <c r="M636" s="34">
        <v>0</v>
      </c>
      <c r="N636" s="34">
        <v>1.9619721549688431E-3</v>
      </c>
      <c r="O636" s="34">
        <v>0.19196505319428347</v>
      </c>
      <c r="P636" s="34">
        <v>1.6412769823653586</v>
      </c>
      <c r="Q636" s="34">
        <v>0.47819269716572094</v>
      </c>
      <c r="R636" s="34">
        <v>1.6052499449744453E-3</v>
      </c>
      <c r="S636" s="109">
        <v>0</v>
      </c>
      <c r="T636" s="109">
        <f>_xlfn.XLOOKUP(B636,'[3]Nur des jours'!$B:$B,'[3]Nur des jours'!$U:$U,"")</f>
        <v>0</v>
      </c>
      <c r="U636" s="109">
        <v>2.1728241177459782</v>
      </c>
      <c r="V636" s="109">
        <v>2.0540578713119992</v>
      </c>
      <c r="W636" s="109">
        <v>0</v>
      </c>
      <c r="X636" s="109">
        <v>0.90764101429576038</v>
      </c>
      <c r="Y636" s="109">
        <v>0.82257702061777804</v>
      </c>
      <c r="Z636" s="109">
        <v>0</v>
      </c>
      <c r="AA636" s="109">
        <v>0</v>
      </c>
      <c r="AB636" s="109">
        <v>0</v>
      </c>
      <c r="AC636" s="109">
        <v>0</v>
      </c>
      <c r="AD636" s="109">
        <v>4.7813580586923646E-3</v>
      </c>
      <c r="AE636" s="109">
        <v>1.6051570485657116E-3</v>
      </c>
      <c r="AF636" s="109">
        <v>1.6051570485657116E-3</v>
      </c>
      <c r="AG636" s="57" t="str">
        <f>_xlfn.XLOOKUP(B636,[3]CALCULATION!$B:$B,[3]CALCULATION!$M:$M,"")</f>
        <v>Insecurity</v>
      </c>
      <c r="AH636" s="57"/>
      <c r="AI636" s="56" t="str" cm="1">
        <f t="array" ref="AI636">IFERROR(_xlfn.IFS(
AK636="MPR ISSUE","PDH",
AK636="BSS Hardware Issue","BSS",
AK636="Sites strategiques, MLL, Pylone, etc.","ENVTECH",
AK636="AKTIVCO DEFAUT GE &amp; POWER Cabinet","AKTIVCO",
AK636="AKTIVCO Coupure ENEO &amp; Baisse de tension","AKTIVCO GRID ONLY",
AK636="Coupure ENEO &amp; Baisse de tension","IHS GRID ONLY",
AK636="Defaut GE &amp; POWER Cabinet","IHS",
AK636="Sharing","Partners",
AK636="Sites strategiques &amp; DataCenter","SST &amp; DC",
AK636="Exclu","Exclu",
AK636="SAT","SAT",
AK636="SPARE-ISSUE","SPARE-ISSUE",
AK636="Fiber CAmtel","TRANS_FO_CAMTEL",
AK636="Fiber AOF","Fiber AOF",
AK636="Projet OCM (HUAWEI)","TRAVAUX-HUAWEI",
AK636="Projet OCM (NOKIA)","TRAVAUX-NOKIA",
AK636="ACCESS-ISSUE","ACCESS-ISSUE",
AK636="Projet OCM (ZTE, NOKIA, autres projets)","TRAVAUX OCM",
AK636="No root CAuse","No root cause",
AK636="ODU HS","PDH",
AK636="IP &amp; VLAN","PDH",
AK636="Warehouse HUAWEI","SPARE-ISSUE",
AK636="SPARE-HS","SPARE-ISSUE",
AK636="Power Telco","BSS",AK636="no impacts","no impacts"
),"")</f>
        <v>No root cause</v>
      </c>
      <c r="AJ636" s="56" t="str" cm="1">
        <f t="array" ref="AJ636">IFERROR(_xlfn.IFS(
AK636="MPR ISSUE","TX ISSUE",
AK636="BSS Hardware Issue","RAN ISSUE",
AK636="Sites strategiques, MLL, Pylone, etc.","ENVTECH",
AK636="AKTIVCO DEFAUT GE &amp; POWER Cabinet","POWER ISSUE",
AK636="AKTIVCO Coupure ENEO &amp; Baisse de tension","POWER ISSUE",
AK636="Coupure ENEO &amp; Baisse de tension","POWER ISSUE",
AK636="Defaut GE &amp; POWER Cabinet","POWER ISSUE",
AK636="Sharing","POWER ISSUE",
AK636="Sites strategiques &amp; DataCenter","POWER ISSUE",
AK636="Exclu","Exclu",
AK636="SAT","TX ISSUE",
AK636="SPARE-ISSUE","SPARE-ISSUE",
AK636="Fiber CAmtel","TX ISSUE",
AK636="Fiber AOF","TX ISSUE",
AK636="Projet OCM (HUAWEI)","TRAVAUX-HUAWEI",
AK636="Projet OCM (NOKIA)","TRAVAUX -NOKIA",
AK636="ACCESS-ISSUE","ACCESS-ISSUE",
AK636="Projet OCM (ZTE, NOKIA, autres projets)","TRAVAUX OCM",
AK636="No root CAuse","No root cause",
AK636="ODU HS","TX ISSUE",
AK636="IP &amp; VLAN","TX ISSUE",
AK636="Warehouse HUAWEI","SPARE-ISSUE",
AK636="SPARE-HS","SPARE-ISSUE",
AK636="Power Telco","RAN ISSUE",AK636="no impacts","no impacts"
),"")</f>
        <v>No root cause</v>
      </c>
      <c r="AK636" s="81" t="s">
        <v>5620</v>
      </c>
      <c r="AL636" s="56" t="str" cm="1">
        <f t="array" ref="AL636">IFERROR(_xlfn.IFS(
AK636="MPR ISSUE","ACTIVE",
AK636="BSS Hardware Issue","ACTIVE",
AK636="Sites strategiques, MLL, Pylone, etc.","PASSIVE",
AK636="AKTIVCO DEFAUT GE &amp; POWER Cabinet","PASSIVE",
AK636="AKTIVCO Coupure ENEO &amp; Baisse de tension","PASSIVE",
AK636="Coupure ENEO &amp; Baisse de tension","PASSIVE",
AK636="Defaut GE &amp; POWER Cabinet","PASSIVE",
AK636="Sharing","PASSIVE",
AK636="Sites strategiques &amp; DataCenter","PASSIVE",
AK636="Exclu","Exclu",
AK636="SAT","ACTIVE",
AK636="SPARE-ISSUE","SPARE-ISSUE",
AK636="Fiber CAmtel","ACTIVE",
AK636="Fiber AOF","ACTIVE",
AK636="Projet OCM (HUAWEI)","PLANNED WORKS",
AK636="Projet OCM (NOKIA)","PLANNED WORKS",
AK636="ACCESS-ISSUE","ACCESS-ISSUE",
AK636="Projet OCM (ZTE, NOKIA, autres projets)","PLANNED WORKS",
AK636="No root CAuse","No root cause",
AK636="ODU HS","ACTIVE",
AK636="IP &amp; VLAN","ACTIVE",
AK636="Warehouse HUAWEI","SPARE-ISSUE",
AK636="SPARE-HS","SPARE-ISSUE",
AK636="Power Telco","ACTIVE", AK636="no impacts","no impacts"
),"")</f>
        <v>No root cause</v>
      </c>
      <c r="AM636" s="108" t="s">
        <v>5537</v>
      </c>
      <c r="AN636" s="117" t="s">
        <v>3207</v>
      </c>
      <c r="AP636" s="23" t="s">
        <v>5537</v>
      </c>
      <c r="AQ636" s="23" t="s">
        <v>5537</v>
      </c>
      <c r="AR636" s="7"/>
      <c r="AS636" s="6"/>
      <c r="AT636" s="7"/>
      <c r="AU636" s="3" t="s">
        <v>5537</v>
      </c>
      <c r="AV636" s="24" t="s">
        <v>5537</v>
      </c>
      <c r="AW636" s="24" t="s">
        <v>5537</v>
      </c>
      <c r="AX636" s="24" t="s">
        <v>5537</v>
      </c>
      <c r="AY636" s="24" t="s">
        <v>5537</v>
      </c>
      <c r="AZ636" s="24" t="s">
        <v>5537</v>
      </c>
      <c r="BA636" s="24" t="s">
        <v>5537</v>
      </c>
      <c r="BB636" s="24" t="s">
        <v>5537</v>
      </c>
      <c r="BC636" s="24" t="s">
        <v>5537</v>
      </c>
      <c r="BD636" s="24" t="s">
        <v>5537</v>
      </c>
      <c r="BE636" s="24" t="s">
        <v>5537</v>
      </c>
      <c r="BF636" s="24" t="s">
        <v>5537</v>
      </c>
      <c r="BG636" s="24" t="s">
        <v>5537</v>
      </c>
      <c r="BH636" s="24" t="s">
        <v>5537</v>
      </c>
      <c r="BI636" s="9" t="s">
        <v>5537</v>
      </c>
      <c r="BJ636" s="14"/>
      <c r="BK636" s="14" t="s">
        <v>5537</v>
      </c>
      <c r="BL636" s="14" t="str">
        <f>_xlfn.XLOOKUP(B636,'[4]cell downs 18042026 17h'!$B:$B,'[4]cell downs 18042026 17h'!$B:$B,"")</f>
        <v/>
      </c>
      <c r="BM636" s="14" t="str">
        <f>_xlfn.XLOOKUP(B636,'[5]Cells Huawei 19042026 15h'!$B:$B,'[5]Cells Huawei 19042026 15h'!$B:$B,"")</f>
        <v/>
      </c>
      <c r="BN636" s="9" t="str">
        <f>_xlfn.XLOOKUP(B636,'[6]cells down 19042026 9H40'!$B:$B,'[6]cells down 19042026 9H40'!$B:$B,"")</f>
        <v/>
      </c>
      <c r="BO636" s="9" t="s">
        <v>5537</v>
      </c>
      <c r="BP636" s="9" t="s">
        <v>12</v>
      </c>
    </row>
    <row r="637" spans="1:68" s="9" customFormat="1" x14ac:dyDescent="0.35">
      <c r="A637" s="1" t="s">
        <v>2744</v>
      </c>
      <c r="B637" s="8" t="s">
        <v>2745</v>
      </c>
      <c r="C637" s="3" t="str">
        <f>_xlfn.XLOOKUP(B637,'[1]daily break down'!$D:$D,'[1]daily break down'!$E:$E,"")</f>
        <v>Douala</v>
      </c>
      <c r="D637" s="1" t="s">
        <v>11</v>
      </c>
      <c r="E637" s="1" t="s">
        <v>12</v>
      </c>
      <c r="F637" s="3" t="s">
        <v>31</v>
      </c>
      <c r="G637" s="1" t="s">
        <v>32</v>
      </c>
      <c r="H637" s="41" t="str">
        <f>_xlfn.XLOOKUP(B637,[2]CALCULATION!$B:$B,[2]CALCULATION!$H:$H,"")</f>
        <v>ZTE</v>
      </c>
      <c r="I637" s="34">
        <v>0</v>
      </c>
      <c r="J637" s="34">
        <v>0</v>
      </c>
      <c r="K637" s="34">
        <v>0</v>
      </c>
      <c r="L637" s="34">
        <v>0</v>
      </c>
      <c r="M637" s="34">
        <v>0</v>
      </c>
      <c r="N637" s="34">
        <v>0</v>
      </c>
      <c r="O637" s="34">
        <v>0</v>
      </c>
      <c r="P637" s="34">
        <v>0</v>
      </c>
      <c r="Q637" s="34">
        <v>0</v>
      </c>
      <c r="R637" s="34">
        <v>0</v>
      </c>
      <c r="S637" s="109">
        <v>0</v>
      </c>
      <c r="T637" s="109">
        <f>_xlfn.XLOOKUP(B637,'[3]Nur des jours'!$B:$B,'[3]Nur des jours'!$U:$U,"")</f>
        <v>15.525471345449771</v>
      </c>
      <c r="U637" s="109">
        <v>0</v>
      </c>
      <c r="V637" s="109">
        <v>4.5082975918363859</v>
      </c>
      <c r="W637" s="109">
        <v>15.525471345449773</v>
      </c>
      <c r="X637" s="109">
        <v>0</v>
      </c>
      <c r="Y637" s="109">
        <v>4.4052643443967483E-2</v>
      </c>
      <c r="Z637" s="109">
        <v>0</v>
      </c>
      <c r="AA637" s="109">
        <v>0</v>
      </c>
      <c r="AB637" s="109">
        <v>0</v>
      </c>
      <c r="AC637" s="109">
        <v>0</v>
      </c>
      <c r="AD637" s="109">
        <v>0</v>
      </c>
      <c r="AE637" s="109">
        <v>1.6051570485655403E-3</v>
      </c>
      <c r="AF637" s="109">
        <v>1.6051570485655403E-3</v>
      </c>
      <c r="AG637" s="57" t="str">
        <f>_xlfn.XLOOKUP(B637,[3]CALCULATION!$B:$B,[3]CALCULATION!$M:$M,"")</f>
        <v>Operationnel</v>
      </c>
      <c r="AH637" s="57"/>
      <c r="AI637" s="56" t="str" cm="1">
        <f t="array" ref="AI637">IFERROR(_xlfn.IFS(
AK637="MPR ISSUE","PDH",
AK637="BSS Hardware Issue","BSS",
AK637="Sites strategiques, MLL, Pylone, etc.","ENVTECH",
AK637="AKTIVCO DEFAUT GE &amp; POWER Cabinet","AKTIVCO",
AK637="AKTIVCO Coupure ENEO &amp; Baisse de tension","AKTIVCO GRID ONLY",
AK637="Coupure ENEO &amp; Baisse de tension","IHS GRID ONLY",
AK637="Defaut GE &amp; POWER Cabinet","IHS",
AK637="Sharing","Partners",
AK637="Sites strategiques &amp; DataCenter","SST &amp; DC",
AK637="Exclu","Exclu",
AK637="SAT","SAT",
AK637="SPARE-ISSUE","SPARE-ISSUE",
AK637="Fiber CAmtel","TRANS_FO_CAMTEL",
AK637="Fiber AOF","Fiber AOF",
AK637="Projet OCM (HUAWEI)","TRAVAUX-HUAWEI",
AK637="Projet OCM (NOKIA)","TRAVAUX-NOKIA",
AK637="ACCESS-ISSUE","ACCESS-ISSUE",
AK637="Projet OCM (ZTE, NOKIA, autres projets)","TRAVAUX OCM",
AK637="No root CAuse","No root cause",
AK637="ODU HS","PDH",
AK637="IP &amp; VLAN","PDH",
AK637="Warehouse HUAWEI","SPARE-ISSUE",
AK637="SPARE-HS","SPARE-ISSUE",
AK637="Power Telco","BSS",AK637="no impacts","no impacts"
),"")</f>
        <v>No root cause</v>
      </c>
      <c r="AJ637" s="56" t="str" cm="1">
        <f t="array" ref="AJ637">IFERROR(_xlfn.IFS(
AK637="MPR ISSUE","TX ISSUE",
AK637="BSS Hardware Issue","RAN ISSUE",
AK637="Sites strategiques, MLL, Pylone, etc.","ENVTECH",
AK637="AKTIVCO DEFAUT GE &amp; POWER Cabinet","POWER ISSUE",
AK637="AKTIVCO Coupure ENEO &amp; Baisse de tension","POWER ISSUE",
AK637="Coupure ENEO &amp; Baisse de tension","POWER ISSUE",
AK637="Defaut GE &amp; POWER Cabinet","POWER ISSUE",
AK637="Sharing","POWER ISSUE",
AK637="Sites strategiques &amp; DataCenter","POWER ISSUE",
AK637="Exclu","Exclu",
AK637="SAT","TX ISSUE",
AK637="SPARE-ISSUE","SPARE-ISSUE",
AK637="Fiber CAmtel","TX ISSUE",
AK637="Fiber AOF","TX ISSUE",
AK637="Projet OCM (HUAWEI)","TRAVAUX-HUAWEI",
AK637="Projet OCM (NOKIA)","TRAVAUX -NOKIA",
AK637="ACCESS-ISSUE","ACCESS-ISSUE",
AK637="Projet OCM (ZTE, NOKIA, autres projets)","TRAVAUX OCM",
AK637="No root CAuse","No root cause",
AK637="ODU HS","TX ISSUE",
AK637="IP &amp; VLAN","TX ISSUE",
AK637="Warehouse HUAWEI","SPARE-ISSUE",
AK637="SPARE-HS","SPARE-ISSUE",
AK637="Power Telco","RAN ISSUE",AK637="no impacts","no impacts"
),"")</f>
        <v>No root cause</v>
      </c>
      <c r="AK637" s="81" t="s">
        <v>5620</v>
      </c>
      <c r="AL637" s="56" t="str" cm="1">
        <f t="array" ref="AL637">IFERROR(_xlfn.IFS(
AK637="MPR ISSUE","ACTIVE",
AK637="BSS Hardware Issue","ACTIVE",
AK637="Sites strategiques, MLL, Pylone, etc.","PASSIVE",
AK637="AKTIVCO DEFAUT GE &amp; POWER Cabinet","PASSIVE",
AK637="AKTIVCO Coupure ENEO &amp; Baisse de tension","PASSIVE",
AK637="Coupure ENEO &amp; Baisse de tension","PASSIVE",
AK637="Defaut GE &amp; POWER Cabinet","PASSIVE",
AK637="Sharing","PASSIVE",
AK637="Sites strategiques &amp; DataCenter","PASSIVE",
AK637="Exclu","Exclu",
AK637="SAT","ACTIVE",
AK637="SPARE-ISSUE","SPARE-ISSUE",
AK637="Fiber CAmtel","ACTIVE",
AK637="Fiber AOF","ACTIVE",
AK637="Projet OCM (HUAWEI)","PLANNED WORKS",
AK637="Projet OCM (NOKIA)","PLANNED WORKS",
AK637="ACCESS-ISSUE","ACCESS-ISSUE",
AK637="Projet OCM (ZTE, NOKIA, autres projets)","PLANNED WORKS",
AK637="No root CAuse","No root cause",
AK637="ODU HS","ACTIVE",
AK637="IP &amp; VLAN","ACTIVE",
AK637="Warehouse HUAWEI","SPARE-ISSUE",
AK637="SPARE-HS","SPARE-ISSUE",
AK637="Power Telco","ACTIVE", AK637="no impacts","no impacts"
),"")</f>
        <v>No root cause</v>
      </c>
      <c r="AM637" s="108" t="s">
        <v>5537</v>
      </c>
      <c r="AN637" s="117" t="s">
        <v>2745</v>
      </c>
      <c r="AP637" s="23" t="s">
        <v>5537</v>
      </c>
      <c r="AQ637" s="23" t="s">
        <v>5537</v>
      </c>
      <c r="AR637" s="7"/>
      <c r="AS637" s="6"/>
      <c r="AT637" s="7"/>
      <c r="AU637" s="3" t="s">
        <v>5537</v>
      </c>
      <c r="AV637" s="24" t="s">
        <v>5537</v>
      </c>
      <c r="AW637" s="24" t="s">
        <v>5537</v>
      </c>
      <c r="AX637" s="24" t="s">
        <v>5537</v>
      </c>
      <c r="AY637" s="24" t="s">
        <v>5537</v>
      </c>
      <c r="AZ637" s="24" t="s">
        <v>5537</v>
      </c>
      <c r="BA637" s="24" t="s">
        <v>5537</v>
      </c>
      <c r="BB637" s="24" t="s">
        <v>5537</v>
      </c>
      <c r="BC637" s="24" t="s">
        <v>5537</v>
      </c>
      <c r="BD637" s="24" t="s">
        <v>5537</v>
      </c>
      <c r="BE637" s="24" t="s">
        <v>5537</v>
      </c>
      <c r="BF637" s="24" t="s">
        <v>5537</v>
      </c>
      <c r="BG637" s="24" t="s">
        <v>5537</v>
      </c>
      <c r="BH637" s="24" t="s">
        <v>5537</v>
      </c>
      <c r="BI637" s="9" t="s">
        <v>5537</v>
      </c>
      <c r="BJ637" s="14"/>
      <c r="BK637" s="14" t="s">
        <v>5537</v>
      </c>
      <c r="BL637" s="14" t="str">
        <f>_xlfn.XLOOKUP(B637,'[4]cell downs 18042026 17h'!$B:$B,'[4]cell downs 18042026 17h'!$B:$B,"")</f>
        <v/>
      </c>
      <c r="BM637" s="14" t="str">
        <f>_xlfn.XLOOKUP(B637,'[5]Cells Huawei 19042026 15h'!$B:$B,'[5]Cells Huawei 19042026 15h'!$B:$B,"")</f>
        <v/>
      </c>
      <c r="BN637" s="9" t="str">
        <f>_xlfn.XLOOKUP(B637,'[6]cells down 19042026 9H40'!$B:$B,'[6]cells down 19042026 9H40'!$B:$B,"")</f>
        <v/>
      </c>
      <c r="BO637" s="9" t="s">
        <v>2745</v>
      </c>
      <c r="BP637" s="9" t="s">
        <v>1713</v>
      </c>
    </row>
    <row r="638" spans="1:68" s="9" customFormat="1" x14ac:dyDescent="0.35">
      <c r="A638" s="1" t="s">
        <v>547</v>
      </c>
      <c r="B638" s="8" t="s">
        <v>548</v>
      </c>
      <c r="C638" s="3" t="str">
        <f>_xlfn.XLOOKUP(B638,'[1]daily break down'!$D:$D,'[1]daily break down'!$E:$E,"")</f>
        <v>Douala</v>
      </c>
      <c r="D638" s="1" t="s">
        <v>11</v>
      </c>
      <c r="E638" s="1" t="s">
        <v>12</v>
      </c>
      <c r="F638" s="3" t="s">
        <v>31</v>
      </c>
      <c r="G638" s="1" t="s">
        <v>32</v>
      </c>
      <c r="H638" s="41" t="str">
        <f>_xlfn.XLOOKUP(B638,[2]CALCULATION!$B:$B,[2]CALCULATION!$H:$H,"")</f>
        <v>ZTE</v>
      </c>
      <c r="I638" s="34">
        <v>0</v>
      </c>
      <c r="J638" s="34">
        <v>0</v>
      </c>
      <c r="K638" s="34">
        <v>5.7788150659327178</v>
      </c>
      <c r="L638" s="34">
        <v>0</v>
      </c>
      <c r="M638" s="34">
        <v>0</v>
      </c>
      <c r="N638" s="34">
        <v>0</v>
      </c>
      <c r="O638" s="34">
        <v>0</v>
      </c>
      <c r="P638" s="34">
        <v>0</v>
      </c>
      <c r="Q638" s="34">
        <v>0.58784418134136884</v>
      </c>
      <c r="R638" s="34">
        <v>0</v>
      </c>
      <c r="S638" s="109">
        <v>0</v>
      </c>
      <c r="T638" s="109">
        <f>_xlfn.XLOOKUP(B638,'[3]Nur des jours'!$B:$B,'[3]Nur des jours'!$U:$U,"")</f>
        <v>1.4874455316708116E-2</v>
      </c>
      <c r="U638" s="109">
        <v>0</v>
      </c>
      <c r="V638" s="109">
        <v>0</v>
      </c>
      <c r="W638" s="109">
        <v>1.4874455316708116E-2</v>
      </c>
      <c r="X638" s="109">
        <v>0</v>
      </c>
      <c r="Y638" s="109">
        <v>0</v>
      </c>
      <c r="Z638" s="109">
        <v>0</v>
      </c>
      <c r="AA638" s="109">
        <v>0</v>
      </c>
      <c r="AB638" s="109">
        <v>0</v>
      </c>
      <c r="AC638" s="109">
        <v>0</v>
      </c>
      <c r="AD638" s="109">
        <v>0</v>
      </c>
      <c r="AE638" s="109">
        <v>1.5873219702480274E-3</v>
      </c>
      <c r="AF638" s="109">
        <v>1.5873219702480274E-3</v>
      </c>
      <c r="AG638" s="57" t="str">
        <f>_xlfn.XLOOKUP(B638,[3]CALCULATION!$B:$B,[3]CALCULATION!$M:$M,"")</f>
        <v>Operationnel</v>
      </c>
      <c r="AH638" s="57"/>
      <c r="AI638" s="56" t="str" cm="1">
        <f t="array" ref="AI638">IFERROR(_xlfn.IFS(
AK638="MPR ISSUE","PDH",
AK638="BSS Hardware Issue","BSS",
AK638="Sites strategiques, MLL, Pylone, etc.","ENVTECH",
AK638="AKTIVCO DEFAUT GE &amp; POWER Cabinet","AKTIVCO",
AK638="AKTIVCO Coupure ENEO &amp; Baisse de tension","AKTIVCO GRID ONLY",
AK638="Coupure ENEO &amp; Baisse de tension","IHS GRID ONLY",
AK638="Defaut GE &amp; POWER Cabinet","IHS",
AK638="Sharing","Partners",
AK638="Sites strategiques &amp; DataCenter","SST &amp; DC",
AK638="Exclu","Exclu",
AK638="SAT","SAT",
AK638="SPARE-ISSUE","SPARE-ISSUE",
AK638="Fiber CAmtel","TRANS_FO_CAMTEL",
AK638="Fiber AOF","Fiber AOF",
AK638="Projet OCM (HUAWEI)","TRAVAUX-HUAWEI",
AK638="Projet OCM (NOKIA)","TRAVAUX-NOKIA",
AK638="ACCESS-ISSUE","ACCESS-ISSUE",
AK638="Projet OCM (ZTE, NOKIA, autres projets)","TRAVAUX OCM",
AK638="No root CAuse","No root cause",
AK638="ODU HS","PDH",
AK638="IP &amp; VLAN","PDH",
AK638="Warehouse HUAWEI","SPARE-ISSUE",
AK638="SPARE-HS","SPARE-ISSUE",
AK638="Power Telco","BSS",AK638="no impacts","no impacts"
),"")</f>
        <v>No root cause</v>
      </c>
      <c r="AJ638" s="56" t="str" cm="1">
        <f t="array" ref="AJ638">IFERROR(_xlfn.IFS(
AK638="MPR ISSUE","TX ISSUE",
AK638="BSS Hardware Issue","RAN ISSUE",
AK638="Sites strategiques, MLL, Pylone, etc.","ENVTECH",
AK638="AKTIVCO DEFAUT GE &amp; POWER Cabinet","POWER ISSUE",
AK638="AKTIVCO Coupure ENEO &amp; Baisse de tension","POWER ISSUE",
AK638="Coupure ENEO &amp; Baisse de tension","POWER ISSUE",
AK638="Defaut GE &amp; POWER Cabinet","POWER ISSUE",
AK638="Sharing","POWER ISSUE",
AK638="Sites strategiques &amp; DataCenter","POWER ISSUE",
AK638="Exclu","Exclu",
AK638="SAT","TX ISSUE",
AK638="SPARE-ISSUE","SPARE-ISSUE",
AK638="Fiber CAmtel","TX ISSUE",
AK638="Fiber AOF","TX ISSUE",
AK638="Projet OCM (HUAWEI)","TRAVAUX-HUAWEI",
AK638="Projet OCM (NOKIA)","TRAVAUX -NOKIA",
AK638="ACCESS-ISSUE","ACCESS-ISSUE",
AK638="Projet OCM (ZTE, NOKIA, autres projets)","TRAVAUX OCM",
AK638="No root CAuse","No root cause",
AK638="ODU HS","TX ISSUE",
AK638="IP &amp; VLAN","TX ISSUE",
AK638="Warehouse HUAWEI","SPARE-ISSUE",
AK638="SPARE-HS","SPARE-ISSUE",
AK638="Power Telco","RAN ISSUE",AK638="no impacts","no impacts"
),"")</f>
        <v>No root cause</v>
      </c>
      <c r="AK638" s="81" t="s">
        <v>5620</v>
      </c>
      <c r="AL638" s="56" t="str" cm="1">
        <f t="array" ref="AL638">IFERROR(_xlfn.IFS(
AK638="MPR ISSUE","ACTIVE",
AK638="BSS Hardware Issue","ACTIVE",
AK638="Sites strategiques, MLL, Pylone, etc.","PASSIVE",
AK638="AKTIVCO DEFAUT GE &amp; POWER Cabinet","PASSIVE",
AK638="AKTIVCO Coupure ENEO &amp; Baisse de tension","PASSIVE",
AK638="Coupure ENEO &amp; Baisse de tension","PASSIVE",
AK638="Defaut GE &amp; POWER Cabinet","PASSIVE",
AK638="Sharing","PASSIVE",
AK638="Sites strategiques &amp; DataCenter","PASSIVE",
AK638="Exclu","Exclu",
AK638="SAT","ACTIVE",
AK638="SPARE-ISSUE","SPARE-ISSUE",
AK638="Fiber CAmtel","ACTIVE",
AK638="Fiber AOF","ACTIVE",
AK638="Projet OCM (HUAWEI)","PLANNED WORKS",
AK638="Projet OCM (NOKIA)","PLANNED WORKS",
AK638="ACCESS-ISSUE","ACCESS-ISSUE",
AK638="Projet OCM (ZTE, NOKIA, autres projets)","PLANNED WORKS",
AK638="No root CAuse","No root cause",
AK638="ODU HS","ACTIVE",
AK638="IP &amp; VLAN","ACTIVE",
AK638="Warehouse HUAWEI","SPARE-ISSUE",
AK638="SPARE-HS","SPARE-ISSUE",
AK638="Power Telco","ACTIVE", AK638="no impacts","no impacts"
),"")</f>
        <v>No root cause</v>
      </c>
      <c r="AM638" s="108" t="s">
        <v>5537</v>
      </c>
      <c r="AN638" s="117" t="s">
        <v>548</v>
      </c>
      <c r="AP638" s="23" t="s">
        <v>5537</v>
      </c>
      <c r="AQ638" s="23" t="s">
        <v>5537</v>
      </c>
      <c r="AR638" s="7"/>
      <c r="AS638" s="6"/>
      <c r="AT638" s="7"/>
      <c r="AU638" s="3" t="s">
        <v>5537</v>
      </c>
      <c r="AV638" s="24" t="s">
        <v>5537</v>
      </c>
      <c r="AW638" s="24" t="s">
        <v>5537</v>
      </c>
      <c r="AX638" s="24" t="s">
        <v>5537</v>
      </c>
      <c r="AY638" s="24" t="s">
        <v>5537</v>
      </c>
      <c r="AZ638" s="24" t="s">
        <v>5537</v>
      </c>
      <c r="BA638" s="24" t="s">
        <v>5537</v>
      </c>
      <c r="BB638" s="24" t="s">
        <v>5537</v>
      </c>
      <c r="BC638" s="24" t="s">
        <v>5537</v>
      </c>
      <c r="BD638" s="24" t="s">
        <v>5537</v>
      </c>
      <c r="BE638" s="24" t="s">
        <v>5537</v>
      </c>
      <c r="BF638" s="24" t="s">
        <v>5537</v>
      </c>
      <c r="BG638" s="24" t="s">
        <v>5537</v>
      </c>
      <c r="BH638" s="24" t="s">
        <v>5537</v>
      </c>
      <c r="BI638" s="9" t="s">
        <v>5537</v>
      </c>
      <c r="BJ638" s="14"/>
      <c r="BK638" s="14" t="s">
        <v>5537</v>
      </c>
      <c r="BL638" s="14" t="str">
        <f>_xlfn.XLOOKUP(B638,'[4]cell downs 18042026 17h'!$B:$B,'[4]cell downs 18042026 17h'!$B:$B,"")</f>
        <v/>
      </c>
      <c r="BM638" s="14" t="str">
        <f>_xlfn.XLOOKUP(B638,'[5]Cells Huawei 19042026 15h'!$B:$B,'[5]Cells Huawei 19042026 15h'!$B:$B,"")</f>
        <v/>
      </c>
      <c r="BN638" s="9" t="str">
        <f>_xlfn.XLOOKUP(B638,'[6]cells down 19042026 9H40'!$B:$B,'[6]cells down 19042026 9H40'!$B:$B,"")</f>
        <v/>
      </c>
      <c r="BO638" s="9" t="s">
        <v>548</v>
      </c>
      <c r="BP638" s="9" t="s">
        <v>5537</v>
      </c>
    </row>
    <row r="639" spans="1:68" s="9" customFormat="1" x14ac:dyDescent="0.35">
      <c r="A639" s="1" t="s">
        <v>193</v>
      </c>
      <c r="B639" s="8" t="s">
        <v>194</v>
      </c>
      <c r="C639" s="3" t="str">
        <f>_xlfn.XLOOKUP(B639,'[1]daily break down'!$D:$D,'[1]daily break down'!$E:$E,"")</f>
        <v>Douala</v>
      </c>
      <c r="D639" s="1" t="s">
        <v>11</v>
      </c>
      <c r="E639" s="1" t="s">
        <v>195</v>
      </c>
      <c r="F639" s="3" t="s">
        <v>31</v>
      </c>
      <c r="G639" s="1" t="s">
        <v>32</v>
      </c>
      <c r="H639" s="41" t="str">
        <f>_xlfn.XLOOKUP(B639,[2]CALCULATION!$B:$B,[2]CALCULATION!$H:$H,"")</f>
        <v>ZTE</v>
      </c>
      <c r="I639" s="34">
        <v>0</v>
      </c>
      <c r="J639" s="34">
        <v>0</v>
      </c>
      <c r="K639" s="34">
        <v>0</v>
      </c>
      <c r="L639" s="34">
        <v>0</v>
      </c>
      <c r="M639" s="34">
        <v>0</v>
      </c>
      <c r="N639" s="34">
        <v>0</v>
      </c>
      <c r="O639" s="34">
        <v>0</v>
      </c>
      <c r="P639" s="34">
        <v>0</v>
      </c>
      <c r="Q639" s="34">
        <v>0</v>
      </c>
      <c r="R639" s="34">
        <v>0.32286842277981803</v>
      </c>
      <c r="S639" s="109">
        <v>0</v>
      </c>
      <c r="T639" s="109">
        <f>_xlfn.XLOOKUP(B639,'[3]Nur des jours'!$B:$B,'[3]Nur des jours'!$U:$U,"")</f>
        <v>0</v>
      </c>
      <c r="U639" s="109">
        <v>0</v>
      </c>
      <c r="V639" s="109">
        <v>0</v>
      </c>
      <c r="W639" s="109">
        <v>0</v>
      </c>
      <c r="X639" s="109">
        <v>0</v>
      </c>
      <c r="Y639" s="109">
        <v>0</v>
      </c>
      <c r="Z639" s="109">
        <v>0</v>
      </c>
      <c r="AA639" s="109">
        <v>0.67081296567389526</v>
      </c>
      <c r="AB639" s="109">
        <v>0</v>
      </c>
      <c r="AC639" s="109">
        <v>0</v>
      </c>
      <c r="AD639" s="109">
        <v>0</v>
      </c>
      <c r="AE639" s="109">
        <v>1.5694868919306861E-3</v>
      </c>
      <c r="AF639" s="109">
        <v>1.5694868919306861E-3</v>
      </c>
      <c r="AG639" s="57" t="str">
        <f>_xlfn.XLOOKUP(B639,[3]CALCULATION!$B:$B,[3]CALCULATION!$M:$M,"")</f>
        <v>Operationnel</v>
      </c>
      <c r="AH639" s="57"/>
      <c r="AI639" s="56" t="str" cm="1">
        <f t="array" ref="AI639">IFERROR(_xlfn.IFS(
AK639="MPR ISSUE","PDH",
AK639="BSS Hardware Issue","BSS",
AK639="Sites strategiques, MLL, Pylone, etc.","ENVTECH",
AK639="AKTIVCO DEFAUT GE &amp; POWER Cabinet","AKTIVCO",
AK639="AKTIVCO Coupure ENEO &amp; Baisse de tension","AKTIVCO GRID ONLY",
AK639="Coupure ENEO &amp; Baisse de tension","IHS GRID ONLY",
AK639="Defaut GE &amp; POWER Cabinet","IHS",
AK639="Sharing","Partners",
AK639="Sites strategiques &amp; DataCenter","SST &amp; DC",
AK639="Exclu","Exclu",
AK639="SAT","SAT",
AK639="SPARE-ISSUE","SPARE-ISSUE",
AK639="Fiber CAmtel","TRANS_FO_CAMTEL",
AK639="Fiber AOF","Fiber AOF",
AK639="Projet OCM (HUAWEI)","TRAVAUX-HUAWEI",
AK639="Projet OCM (NOKIA)","TRAVAUX-NOKIA",
AK639="ACCESS-ISSUE","ACCESS-ISSUE",
AK639="Projet OCM (ZTE, NOKIA, autres projets)","TRAVAUX OCM",
AK639="No root CAuse","No root cause",
AK639="ODU HS","PDH",
AK639="IP &amp; VLAN","PDH",
AK639="Warehouse HUAWEI","SPARE-ISSUE",
AK639="SPARE-HS","SPARE-ISSUE",
AK639="Power Telco","BSS",AK639="no impacts","no impacts"
),"")</f>
        <v>No root cause</v>
      </c>
      <c r="AJ639" s="56" t="str" cm="1">
        <f t="array" ref="AJ639">IFERROR(_xlfn.IFS(
AK639="MPR ISSUE","TX ISSUE",
AK639="BSS Hardware Issue","RAN ISSUE",
AK639="Sites strategiques, MLL, Pylone, etc.","ENVTECH",
AK639="AKTIVCO DEFAUT GE &amp; POWER Cabinet","POWER ISSUE",
AK639="AKTIVCO Coupure ENEO &amp; Baisse de tension","POWER ISSUE",
AK639="Coupure ENEO &amp; Baisse de tension","POWER ISSUE",
AK639="Defaut GE &amp; POWER Cabinet","POWER ISSUE",
AK639="Sharing","POWER ISSUE",
AK639="Sites strategiques &amp; DataCenter","POWER ISSUE",
AK639="Exclu","Exclu",
AK639="SAT","TX ISSUE",
AK639="SPARE-ISSUE","SPARE-ISSUE",
AK639="Fiber CAmtel","TX ISSUE",
AK639="Fiber AOF","TX ISSUE",
AK639="Projet OCM (HUAWEI)","TRAVAUX-HUAWEI",
AK639="Projet OCM (NOKIA)","TRAVAUX -NOKIA",
AK639="ACCESS-ISSUE","ACCESS-ISSUE",
AK639="Projet OCM (ZTE, NOKIA, autres projets)","TRAVAUX OCM",
AK639="No root CAuse","No root cause",
AK639="ODU HS","TX ISSUE",
AK639="IP &amp; VLAN","TX ISSUE",
AK639="Warehouse HUAWEI","SPARE-ISSUE",
AK639="SPARE-HS","SPARE-ISSUE",
AK639="Power Telco","RAN ISSUE",AK639="no impacts","no impacts"
),"")</f>
        <v>No root cause</v>
      </c>
      <c r="AK639" s="81" t="s">
        <v>5620</v>
      </c>
      <c r="AL639" s="56" t="str" cm="1">
        <f t="array" ref="AL639">IFERROR(_xlfn.IFS(
AK639="MPR ISSUE","ACTIVE",
AK639="BSS Hardware Issue","ACTIVE",
AK639="Sites strategiques, MLL, Pylone, etc.","PASSIVE",
AK639="AKTIVCO DEFAUT GE &amp; POWER Cabinet","PASSIVE",
AK639="AKTIVCO Coupure ENEO &amp; Baisse de tension","PASSIVE",
AK639="Coupure ENEO &amp; Baisse de tension","PASSIVE",
AK639="Defaut GE &amp; POWER Cabinet","PASSIVE",
AK639="Sharing","PASSIVE",
AK639="Sites strategiques &amp; DataCenter","PASSIVE",
AK639="Exclu","Exclu",
AK639="SAT","ACTIVE",
AK639="SPARE-ISSUE","SPARE-ISSUE",
AK639="Fiber CAmtel","ACTIVE",
AK639="Fiber AOF","ACTIVE",
AK639="Projet OCM (HUAWEI)","PLANNED WORKS",
AK639="Projet OCM (NOKIA)","PLANNED WORKS",
AK639="ACCESS-ISSUE","ACCESS-ISSUE",
AK639="Projet OCM (ZTE, NOKIA, autres projets)","PLANNED WORKS",
AK639="No root CAuse","No root cause",
AK639="ODU HS","ACTIVE",
AK639="IP &amp; VLAN","ACTIVE",
AK639="Warehouse HUAWEI","SPARE-ISSUE",
AK639="SPARE-HS","SPARE-ISSUE",
AK639="Power Telco","ACTIVE", AK639="no impacts","no impacts"
),"")</f>
        <v>No root cause</v>
      </c>
      <c r="AM639" s="108" t="s">
        <v>5537</v>
      </c>
      <c r="AN639" s="117" t="s">
        <v>194</v>
      </c>
      <c r="AP639" s="23" t="s">
        <v>5537</v>
      </c>
      <c r="AQ639" s="23" t="s">
        <v>5537</v>
      </c>
      <c r="AR639" s="7"/>
      <c r="AS639" s="6"/>
      <c r="AT639" s="7"/>
      <c r="AU639" s="3" t="s">
        <v>5537</v>
      </c>
      <c r="AV639" s="24" t="s">
        <v>5537</v>
      </c>
      <c r="AW639" s="24" t="s">
        <v>5537</v>
      </c>
      <c r="AX639" s="24" t="s">
        <v>5537</v>
      </c>
      <c r="AY639" s="24" t="s">
        <v>5537</v>
      </c>
      <c r="AZ639" s="24" t="s">
        <v>5537</v>
      </c>
      <c r="BA639" s="24" t="s">
        <v>5537</v>
      </c>
      <c r="BB639" s="24" t="s">
        <v>5537</v>
      </c>
      <c r="BC639" s="24" t="s">
        <v>5537</v>
      </c>
      <c r="BD639" s="24" t="s">
        <v>5537</v>
      </c>
      <c r="BE639" s="24" t="s">
        <v>5537</v>
      </c>
      <c r="BF639" s="24" t="s">
        <v>5537</v>
      </c>
      <c r="BG639" s="24" t="s">
        <v>5537</v>
      </c>
      <c r="BH639" s="24" t="s">
        <v>5537</v>
      </c>
      <c r="BI639" s="9" t="s">
        <v>5537</v>
      </c>
      <c r="BJ639" s="14"/>
      <c r="BK639" s="14" t="s">
        <v>5537</v>
      </c>
      <c r="BL639" s="14" t="str">
        <f>_xlfn.XLOOKUP(B639,'[4]cell downs 18042026 17h'!$B:$B,'[4]cell downs 18042026 17h'!$B:$B,"")</f>
        <v/>
      </c>
      <c r="BM639" s="14" t="str">
        <f>_xlfn.XLOOKUP(B639,'[5]Cells Huawei 19042026 15h'!$B:$B,'[5]Cells Huawei 19042026 15h'!$B:$B,"")</f>
        <v/>
      </c>
      <c r="BN639" s="9" t="str">
        <f>_xlfn.XLOOKUP(B639,'[6]cells down 19042026 9H40'!$B:$B,'[6]cells down 19042026 9H40'!$B:$B,"")</f>
        <v/>
      </c>
      <c r="BO639" s="9" t="s">
        <v>194</v>
      </c>
      <c r="BP639" s="9" t="s">
        <v>12</v>
      </c>
    </row>
    <row r="640" spans="1:68" s="9" customFormat="1" x14ac:dyDescent="0.35">
      <c r="A640" s="2" t="s">
        <v>1054</v>
      </c>
      <c r="B640" s="8" t="s">
        <v>1055</v>
      </c>
      <c r="C640" s="3" t="str">
        <f>_xlfn.XLOOKUP(B640,'[1]daily break down'!$D:$D,'[1]daily break down'!$E:$E,"")</f>
        <v>EXTREME-NORD</v>
      </c>
      <c r="D640" s="1" t="s">
        <v>11</v>
      </c>
      <c r="E640" s="1" t="s">
        <v>12</v>
      </c>
      <c r="F640" s="3" t="s">
        <v>55</v>
      </c>
      <c r="G640" s="1" t="s">
        <v>1056</v>
      </c>
      <c r="H640" s="40" t="str">
        <f>_xlfn.XLOOKUP(B640,[2]CALCULATION!$B:$B,[2]CALCULATION!$H:$H,"")</f>
        <v>NOKIA</v>
      </c>
      <c r="I640" s="34">
        <v>1.1693954826550281</v>
      </c>
      <c r="J640" s="34">
        <v>0.88059296532993858</v>
      </c>
      <c r="K640" s="34">
        <v>2.0309672480686705</v>
      </c>
      <c r="L640" s="34">
        <v>0.27823539193748392</v>
      </c>
      <c r="M640" s="34">
        <v>0</v>
      </c>
      <c r="N640" s="34">
        <v>0</v>
      </c>
      <c r="O640" s="34">
        <v>0</v>
      </c>
      <c r="P640" s="34">
        <v>1.4268062653917818E-3</v>
      </c>
      <c r="Q640" s="34">
        <v>0.44727679749959492</v>
      </c>
      <c r="R640" s="34">
        <v>2.1061413349859572</v>
      </c>
      <c r="S640" s="109">
        <v>0</v>
      </c>
      <c r="T640" s="109">
        <f>_xlfn.XLOOKUP(B640,'[3]Nur des jours'!$B:$B,'[3]Nur des jours'!$U:$U,"")</f>
        <v>2.140457136181933E-3</v>
      </c>
      <c r="U640" s="109">
        <v>1.5160693924757608E-3</v>
      </c>
      <c r="V640" s="109">
        <v>0.2234245934887871</v>
      </c>
      <c r="W640" s="109">
        <v>2.140457136181933E-3</v>
      </c>
      <c r="X640" s="109">
        <v>0</v>
      </c>
      <c r="Y640" s="109">
        <v>0.22335325833642924</v>
      </c>
      <c r="Z640" s="109">
        <v>1.9613628804529832</v>
      </c>
      <c r="AA640" s="109">
        <v>0</v>
      </c>
      <c r="AB640" s="109">
        <v>1.5160693924757608E-3</v>
      </c>
      <c r="AC640" s="109">
        <v>0</v>
      </c>
      <c r="AD640" s="109">
        <v>4.5157270554319886E-3</v>
      </c>
      <c r="AE640" s="109">
        <v>1.515981656978832E-3</v>
      </c>
      <c r="AF640" s="109">
        <v>1.515981656978832E-3</v>
      </c>
      <c r="AG640" s="57" t="str">
        <f>_xlfn.XLOOKUP(B640,[3]CALCULATION!$B:$B,[3]CALCULATION!$M:$M,"")</f>
        <v>Insecurity</v>
      </c>
      <c r="AH640" s="57"/>
      <c r="AI640" s="56" t="str" cm="1">
        <f t="array" ref="AI640">IFERROR(_xlfn.IFS(
AK640="MPR ISSUE","PDH",
AK640="BSS Hardware Issue","BSS",
AK640="Sites strategiques, MLL, Pylone, etc.","ENVTECH",
AK640="AKTIVCO DEFAUT GE &amp; POWER Cabinet","AKTIVCO",
AK640="AKTIVCO Coupure ENEO &amp; Baisse de tension","AKTIVCO GRID ONLY",
AK640="Coupure ENEO &amp; Baisse de tension","IHS GRID ONLY",
AK640="Defaut GE &amp; POWER Cabinet","IHS",
AK640="Sharing","Partners",
AK640="Sites strategiques &amp; DataCenter","SST &amp; DC",
AK640="Exclu","Exclu",
AK640="SAT","SAT",
AK640="SPARE-ISSUE","SPARE-ISSUE",
AK640="Fiber CAmtel","TRANS_FO_CAMTEL",
AK640="Fiber AOF","Fiber AOF",
AK640="Projet OCM (HUAWEI)","TRAVAUX-HUAWEI",
AK640="Projet OCM (NOKIA)","TRAVAUX-NOKIA",
AK640="ACCESS-ISSUE","ACCESS-ISSUE",
AK640="Projet OCM (ZTE, NOKIA, autres projets)","TRAVAUX OCM",
AK640="No root CAuse","No root cause",
AK640="ODU HS","PDH",
AK640="IP &amp; VLAN","PDH",
AK640="Warehouse HUAWEI","SPARE-ISSUE",
AK640="SPARE-HS","SPARE-ISSUE",
AK640="Power Telco","BSS",AK640="no impacts","no impacts"
),"")</f>
        <v>No root cause</v>
      </c>
      <c r="AJ640" s="56" t="str" cm="1">
        <f t="array" ref="AJ640">IFERROR(_xlfn.IFS(
AK640="MPR ISSUE","TX ISSUE",
AK640="BSS Hardware Issue","RAN ISSUE",
AK640="Sites strategiques, MLL, Pylone, etc.","ENVTECH",
AK640="AKTIVCO DEFAUT GE &amp; POWER Cabinet","POWER ISSUE",
AK640="AKTIVCO Coupure ENEO &amp; Baisse de tension","POWER ISSUE",
AK640="Coupure ENEO &amp; Baisse de tension","POWER ISSUE",
AK640="Defaut GE &amp; POWER Cabinet","POWER ISSUE",
AK640="Sharing","POWER ISSUE",
AK640="Sites strategiques &amp; DataCenter","POWER ISSUE",
AK640="Exclu","Exclu",
AK640="SAT","TX ISSUE",
AK640="SPARE-ISSUE","SPARE-ISSUE",
AK640="Fiber CAmtel","TX ISSUE",
AK640="Fiber AOF","TX ISSUE",
AK640="Projet OCM (HUAWEI)","TRAVAUX-HUAWEI",
AK640="Projet OCM (NOKIA)","TRAVAUX -NOKIA",
AK640="ACCESS-ISSUE","ACCESS-ISSUE",
AK640="Projet OCM (ZTE, NOKIA, autres projets)","TRAVAUX OCM",
AK640="No root CAuse","No root cause",
AK640="ODU HS","TX ISSUE",
AK640="IP &amp; VLAN","TX ISSUE",
AK640="Warehouse HUAWEI","SPARE-ISSUE",
AK640="SPARE-HS","SPARE-ISSUE",
AK640="Power Telco","RAN ISSUE",AK640="no impacts","no impacts"
),"")</f>
        <v>No root cause</v>
      </c>
      <c r="AK640" s="81" t="s">
        <v>5620</v>
      </c>
      <c r="AL640" s="56" t="str" cm="1">
        <f t="array" ref="AL640">IFERROR(_xlfn.IFS(
AK640="MPR ISSUE","ACTIVE",
AK640="BSS Hardware Issue","ACTIVE",
AK640="Sites strategiques, MLL, Pylone, etc.","PASSIVE",
AK640="AKTIVCO DEFAUT GE &amp; POWER Cabinet","PASSIVE",
AK640="AKTIVCO Coupure ENEO &amp; Baisse de tension","PASSIVE",
AK640="Coupure ENEO &amp; Baisse de tension","PASSIVE",
AK640="Defaut GE &amp; POWER Cabinet","PASSIVE",
AK640="Sharing","PASSIVE",
AK640="Sites strategiques &amp; DataCenter","PASSIVE",
AK640="Exclu","Exclu",
AK640="SAT","ACTIVE",
AK640="SPARE-ISSUE","SPARE-ISSUE",
AK640="Fiber CAmtel","ACTIVE",
AK640="Fiber AOF","ACTIVE",
AK640="Projet OCM (HUAWEI)","PLANNED WORKS",
AK640="Projet OCM (NOKIA)","PLANNED WORKS",
AK640="ACCESS-ISSUE","ACCESS-ISSUE",
AK640="Projet OCM (ZTE, NOKIA, autres projets)","PLANNED WORKS",
AK640="No root CAuse","No root cause",
AK640="ODU HS","ACTIVE",
AK640="IP &amp; VLAN","ACTIVE",
AK640="Warehouse HUAWEI","SPARE-ISSUE",
AK640="SPARE-HS","SPARE-ISSUE",
AK640="Power Telco","ACTIVE", AK640="no impacts","no impacts"
),"")</f>
        <v>No root cause</v>
      </c>
      <c r="AM640" s="108" t="s">
        <v>5537</v>
      </c>
      <c r="AN640" s="117" t="s">
        <v>1055</v>
      </c>
      <c r="AP640" s="23" t="s">
        <v>5537</v>
      </c>
      <c r="AQ640" s="23" t="s">
        <v>5537</v>
      </c>
      <c r="AR640" s="7"/>
      <c r="AS640" s="6"/>
      <c r="AT640" s="7"/>
      <c r="AU640" s="3" t="s">
        <v>5537</v>
      </c>
      <c r="AV640" s="24" t="s">
        <v>5537</v>
      </c>
      <c r="AW640" s="24" t="s">
        <v>5537</v>
      </c>
      <c r="AX640" s="24" t="s">
        <v>5537</v>
      </c>
      <c r="AY640" s="24" t="s">
        <v>5537</v>
      </c>
      <c r="AZ640" s="24" t="s">
        <v>5537</v>
      </c>
      <c r="BA640" s="24" t="s">
        <v>5537</v>
      </c>
      <c r="BB640" s="24" t="s">
        <v>5537</v>
      </c>
      <c r="BC640" s="24" t="s">
        <v>5537</v>
      </c>
      <c r="BD640" s="24" t="s">
        <v>5537</v>
      </c>
      <c r="BE640" s="24" t="s">
        <v>5537</v>
      </c>
      <c r="BF640" s="24" t="s">
        <v>5537</v>
      </c>
      <c r="BG640" s="24" t="s">
        <v>5537</v>
      </c>
      <c r="BH640" s="24" t="s">
        <v>5537</v>
      </c>
      <c r="BI640" s="9" t="s">
        <v>5537</v>
      </c>
      <c r="BJ640" s="14"/>
      <c r="BK640" s="14" t="s">
        <v>5537</v>
      </c>
      <c r="BL640" s="14" t="str">
        <f>_xlfn.XLOOKUP(B640,'[4]cell downs 18042026 17h'!$B:$B,'[4]cell downs 18042026 17h'!$B:$B,"")</f>
        <v/>
      </c>
      <c r="BM640" s="14" t="str">
        <f>_xlfn.XLOOKUP(B640,'[5]Cells Huawei 19042026 15h'!$B:$B,'[5]Cells Huawei 19042026 15h'!$B:$B,"")</f>
        <v/>
      </c>
      <c r="BN640" s="9" t="str">
        <f>_xlfn.XLOOKUP(B640,'[6]cells down 19042026 9H40'!$B:$B,'[6]cells down 19042026 9H40'!$B:$B,"")</f>
        <v/>
      </c>
      <c r="BO640" s="9" t="s">
        <v>1055</v>
      </c>
      <c r="BP640" s="9" t="s">
        <v>5537</v>
      </c>
    </row>
    <row r="641" spans="1:68" s="9" customFormat="1" ht="24.5" customHeight="1" x14ac:dyDescent="0.35">
      <c r="A641" s="1" t="s">
        <v>332</v>
      </c>
      <c r="B641" s="8" t="s">
        <v>333</v>
      </c>
      <c r="C641" s="3" t="str">
        <f>_xlfn.XLOOKUP(B641,'[1]daily break down'!$D:$D,'[1]daily break down'!$E:$E,"")</f>
        <v>Douala</v>
      </c>
      <c r="D641" s="1" t="s">
        <v>11</v>
      </c>
      <c r="E641" s="1" t="s">
        <v>12</v>
      </c>
      <c r="F641" s="3" t="s">
        <v>31</v>
      </c>
      <c r="G641" s="1" t="s">
        <v>32</v>
      </c>
      <c r="H641" s="41" t="str">
        <f>_xlfn.XLOOKUP(B641,[2]CALCULATION!$B:$B,[2]CALCULATION!$H:$H,"")</f>
        <v>ZTE</v>
      </c>
      <c r="I641" s="34">
        <v>0</v>
      </c>
      <c r="J641" s="34">
        <v>0</v>
      </c>
      <c r="K641" s="34">
        <v>0</v>
      </c>
      <c r="L641" s="34">
        <v>0</v>
      </c>
      <c r="M641" s="34">
        <v>0</v>
      </c>
      <c r="N641" s="34">
        <v>0</v>
      </c>
      <c r="O641" s="34">
        <v>0</v>
      </c>
      <c r="P641" s="34">
        <v>0</v>
      </c>
      <c r="Q641" s="34">
        <v>0</v>
      </c>
      <c r="R641" s="34">
        <v>0</v>
      </c>
      <c r="S641" s="109">
        <v>0</v>
      </c>
      <c r="T641" s="109">
        <f>_xlfn.XLOOKUP(B641,'[3]Nur des jours'!$B:$B,'[3]Nur des jours'!$U:$U,"")</f>
        <v>0</v>
      </c>
      <c r="U641" s="109">
        <v>0</v>
      </c>
      <c r="V641" s="109">
        <v>0</v>
      </c>
      <c r="W641" s="109">
        <v>0</v>
      </c>
      <c r="X641" s="109">
        <v>0</v>
      </c>
      <c r="Y641" s="109">
        <v>0</v>
      </c>
      <c r="Z641" s="109">
        <v>0</v>
      </c>
      <c r="AA641" s="109">
        <v>0.12805586231890273</v>
      </c>
      <c r="AB641" s="109">
        <v>0</v>
      </c>
      <c r="AC641" s="109">
        <v>0</v>
      </c>
      <c r="AD641" s="109">
        <v>0</v>
      </c>
      <c r="AE641" s="109">
        <v>1.4446413437089521E-3</v>
      </c>
      <c r="AF641" s="109">
        <v>1.4446413437089521E-3</v>
      </c>
      <c r="AG641" s="57" t="str">
        <f>_xlfn.XLOOKUP(B641,[3]CALCULATION!$B:$B,[3]CALCULATION!$M:$M,"")</f>
        <v>Operationnel</v>
      </c>
      <c r="AH641" s="57"/>
      <c r="AI641" s="56" t="str" cm="1">
        <f t="array" ref="AI641">IFERROR(_xlfn.IFS(
AK641="MPR ISSUE","PDH",
AK641="BSS Hardware Issue","BSS",
AK641="Sites strategiques, MLL, Pylone, etc.","ENVTECH",
AK641="AKTIVCO DEFAUT GE &amp; POWER Cabinet","AKTIVCO",
AK641="AKTIVCO Coupure ENEO &amp; Baisse de tension","AKTIVCO GRID ONLY",
AK641="Coupure ENEO &amp; Baisse de tension","IHS GRID ONLY",
AK641="Defaut GE &amp; POWER Cabinet","IHS",
AK641="Sharing","Partners",
AK641="Sites strategiques &amp; DataCenter","SST &amp; DC",
AK641="Exclu","Exclu",
AK641="SAT","SAT",
AK641="SPARE-ISSUE","SPARE-ISSUE",
AK641="Fiber CAmtel","TRANS_FO_CAMTEL",
AK641="Fiber AOF","Fiber AOF",
AK641="Projet OCM (HUAWEI)","TRAVAUX-HUAWEI",
AK641="Projet OCM (NOKIA)","TRAVAUX-NOKIA",
AK641="ACCESS-ISSUE","ACCESS-ISSUE",
AK641="Projet OCM (ZTE, NOKIA, autres projets)","TRAVAUX OCM",
AK641="No root CAuse","No root cause",
AK641="ODU HS","PDH",
AK641="IP &amp; VLAN","PDH",
AK641="Warehouse HUAWEI","SPARE-ISSUE",
AK641="SPARE-HS","SPARE-ISSUE",
AK641="Power Telco","BSS",AK641="no impacts","no impacts"
),"")</f>
        <v>No root cause</v>
      </c>
      <c r="AJ641" s="56" t="str" cm="1">
        <f t="array" ref="AJ641">IFERROR(_xlfn.IFS(
AK641="MPR ISSUE","TX ISSUE",
AK641="BSS Hardware Issue","RAN ISSUE",
AK641="Sites strategiques, MLL, Pylone, etc.","ENVTECH",
AK641="AKTIVCO DEFAUT GE &amp; POWER Cabinet","POWER ISSUE",
AK641="AKTIVCO Coupure ENEO &amp; Baisse de tension","POWER ISSUE",
AK641="Coupure ENEO &amp; Baisse de tension","POWER ISSUE",
AK641="Defaut GE &amp; POWER Cabinet","POWER ISSUE",
AK641="Sharing","POWER ISSUE",
AK641="Sites strategiques &amp; DataCenter","POWER ISSUE",
AK641="Exclu","Exclu",
AK641="SAT","TX ISSUE",
AK641="SPARE-ISSUE","SPARE-ISSUE",
AK641="Fiber CAmtel","TX ISSUE",
AK641="Fiber AOF","TX ISSUE",
AK641="Projet OCM (HUAWEI)","TRAVAUX-HUAWEI",
AK641="Projet OCM (NOKIA)","TRAVAUX -NOKIA",
AK641="ACCESS-ISSUE","ACCESS-ISSUE",
AK641="Projet OCM (ZTE, NOKIA, autres projets)","TRAVAUX OCM",
AK641="No root CAuse","No root cause",
AK641="ODU HS","TX ISSUE",
AK641="IP &amp; VLAN","TX ISSUE",
AK641="Warehouse HUAWEI","SPARE-ISSUE",
AK641="SPARE-HS","SPARE-ISSUE",
AK641="Power Telco","RAN ISSUE",AK641="no impacts","no impacts"
),"")</f>
        <v>No root cause</v>
      </c>
      <c r="AK641" s="81" t="s">
        <v>5620</v>
      </c>
      <c r="AL641" s="56" t="str" cm="1">
        <f t="array" ref="AL641">IFERROR(_xlfn.IFS(
AK641="MPR ISSUE","ACTIVE",
AK641="BSS Hardware Issue","ACTIVE",
AK641="Sites strategiques, MLL, Pylone, etc.","PASSIVE",
AK641="AKTIVCO DEFAUT GE &amp; POWER Cabinet","PASSIVE",
AK641="AKTIVCO Coupure ENEO &amp; Baisse de tension","PASSIVE",
AK641="Coupure ENEO &amp; Baisse de tension","PASSIVE",
AK641="Defaut GE &amp; POWER Cabinet","PASSIVE",
AK641="Sharing","PASSIVE",
AK641="Sites strategiques &amp; DataCenter","PASSIVE",
AK641="Exclu","Exclu",
AK641="SAT","ACTIVE",
AK641="SPARE-ISSUE","SPARE-ISSUE",
AK641="Fiber CAmtel","ACTIVE",
AK641="Fiber AOF","ACTIVE",
AK641="Projet OCM (HUAWEI)","PLANNED WORKS",
AK641="Projet OCM (NOKIA)","PLANNED WORKS",
AK641="ACCESS-ISSUE","ACCESS-ISSUE",
AK641="Projet OCM (ZTE, NOKIA, autres projets)","PLANNED WORKS",
AK641="No root CAuse","No root cause",
AK641="ODU HS","ACTIVE",
AK641="IP &amp; VLAN","ACTIVE",
AK641="Warehouse HUAWEI","SPARE-ISSUE",
AK641="SPARE-HS","SPARE-ISSUE",
AK641="Power Telco","ACTIVE", AK641="no impacts","no impacts"
),"")</f>
        <v>No root cause</v>
      </c>
      <c r="AM641" s="108" t="s">
        <v>5537</v>
      </c>
      <c r="AN641" s="117" t="s">
        <v>333</v>
      </c>
      <c r="AP641" s="23" t="s">
        <v>5537</v>
      </c>
      <c r="AQ641" s="23" t="s">
        <v>5537</v>
      </c>
      <c r="AR641" s="7"/>
      <c r="AS641" s="6"/>
      <c r="AT641" s="7"/>
      <c r="AU641" s="3" t="s">
        <v>5537</v>
      </c>
      <c r="AV641" s="24" t="s">
        <v>5537</v>
      </c>
      <c r="AW641" s="24" t="s">
        <v>5537</v>
      </c>
      <c r="AX641" s="24" t="s">
        <v>5537</v>
      </c>
      <c r="AY641" s="24" t="s">
        <v>5537</v>
      </c>
      <c r="AZ641" s="24" t="s">
        <v>5537</v>
      </c>
      <c r="BA641" s="24" t="s">
        <v>5537</v>
      </c>
      <c r="BB641" s="24" t="s">
        <v>5537</v>
      </c>
      <c r="BC641" s="24" t="s">
        <v>5537</v>
      </c>
      <c r="BD641" s="24" t="s">
        <v>5537</v>
      </c>
      <c r="BE641" s="24" t="s">
        <v>5537</v>
      </c>
      <c r="BF641" s="24" t="s">
        <v>5537</v>
      </c>
      <c r="BG641" s="24" t="s">
        <v>5537</v>
      </c>
      <c r="BH641" s="24" t="s">
        <v>5537</v>
      </c>
      <c r="BI641" s="9" t="s">
        <v>5537</v>
      </c>
      <c r="BJ641" s="14"/>
      <c r="BK641" s="14" t="s">
        <v>5537</v>
      </c>
      <c r="BL641" s="14" t="str">
        <f>_xlfn.XLOOKUP(B641,'[4]cell downs 18042026 17h'!$B:$B,'[4]cell downs 18042026 17h'!$B:$B,"")</f>
        <v/>
      </c>
      <c r="BM641" s="14" t="str">
        <f>_xlfn.XLOOKUP(B641,'[5]Cells Huawei 19042026 15h'!$B:$B,'[5]Cells Huawei 19042026 15h'!$B:$B,"")</f>
        <v/>
      </c>
      <c r="BN641" s="9" t="str">
        <f>_xlfn.XLOOKUP(B641,'[6]cells down 19042026 9H40'!$B:$B,'[6]cells down 19042026 9H40'!$B:$B,"")</f>
        <v/>
      </c>
      <c r="BO641" s="9" t="s">
        <v>333</v>
      </c>
      <c r="BP641" s="9" t="s">
        <v>12</v>
      </c>
    </row>
    <row r="642" spans="1:68" s="9" customFormat="1" x14ac:dyDescent="0.35">
      <c r="A642" s="1" t="s">
        <v>755</v>
      </c>
      <c r="B642" s="8" t="s">
        <v>756</v>
      </c>
      <c r="C642" s="3" t="str">
        <f>_xlfn.XLOOKUP(B642,'[1]daily break down'!$D:$D,'[1]daily break down'!$E:$E,"")</f>
        <v>Douala</v>
      </c>
      <c r="D642" s="1" t="s">
        <v>11</v>
      </c>
      <c r="E642" s="1" t="s">
        <v>757</v>
      </c>
      <c r="F642" s="3" t="s">
        <v>31</v>
      </c>
      <c r="G642" s="1" t="s">
        <v>32</v>
      </c>
      <c r="H642" s="41" t="str">
        <f>_xlfn.XLOOKUP(B642,[2]CALCULATION!$B:$B,[2]CALCULATION!$H:$H,"")</f>
        <v>ZTE</v>
      </c>
      <c r="I642" s="34">
        <v>0.33351596453530324</v>
      </c>
      <c r="J642" s="34">
        <v>0.50364477660494322</v>
      </c>
      <c r="K642" s="34">
        <v>0</v>
      </c>
      <c r="L642" s="34">
        <v>0</v>
      </c>
      <c r="M642" s="34">
        <v>0.30062808011802544</v>
      </c>
      <c r="N642" s="34">
        <v>0.2362612824705437</v>
      </c>
      <c r="O642" s="34">
        <v>0.27639020868468417</v>
      </c>
      <c r="P642" s="34">
        <v>1.3190645572762842</v>
      </c>
      <c r="Q642" s="34">
        <v>0.1245780220470105</v>
      </c>
      <c r="R642" s="34">
        <v>0.11649873156922998</v>
      </c>
      <c r="S642" s="109">
        <v>0.93316696772278895</v>
      </c>
      <c r="T642" s="109">
        <f>_xlfn.XLOOKUP(B642,'[3]Nur des jours'!$B:$B,'[3]Nur des jours'!$U:$U,"")</f>
        <v>0.15766209232577977</v>
      </c>
      <c r="U642" s="109">
        <v>0.58417015520798665</v>
      </c>
      <c r="V642" s="109">
        <v>0.11978038597963138</v>
      </c>
      <c r="W642" s="109">
        <v>0.15766209232577977</v>
      </c>
      <c r="X642" s="109">
        <v>0.63211084572514564</v>
      </c>
      <c r="Y642" s="109">
        <v>0.12006574723270926</v>
      </c>
      <c r="Z642" s="109">
        <v>0.12011925246766147</v>
      </c>
      <c r="AA642" s="109">
        <v>0.11594584414139063</v>
      </c>
      <c r="AB642" s="109">
        <v>0</v>
      </c>
      <c r="AC642" s="109">
        <v>0</v>
      </c>
      <c r="AD642" s="109">
        <v>0</v>
      </c>
      <c r="AE642" s="109">
        <v>1.4446413437089521E-3</v>
      </c>
      <c r="AF642" s="109">
        <v>1.4446413437089521E-3</v>
      </c>
      <c r="AG642" s="57" t="str">
        <f>_xlfn.XLOOKUP(B642,[3]CALCULATION!$B:$B,[3]CALCULATION!$M:$M,"")</f>
        <v>Operationnel</v>
      </c>
      <c r="AH642" s="57"/>
      <c r="AI642" s="56" t="str" cm="1">
        <f t="array" ref="AI642">IFERROR(_xlfn.IFS(
AK642="MPR ISSUE","PDH",
AK642="BSS Hardware Issue","BSS",
AK642="Sites strategiques, MLL, Pylone, etc.","ENVTECH",
AK642="AKTIVCO DEFAUT GE &amp; POWER Cabinet","AKTIVCO",
AK642="AKTIVCO Coupure ENEO &amp; Baisse de tension","AKTIVCO GRID ONLY",
AK642="Coupure ENEO &amp; Baisse de tension","IHS GRID ONLY",
AK642="Defaut GE &amp; POWER Cabinet","IHS",
AK642="Sharing","Partners",
AK642="Sites strategiques &amp; DataCenter","SST &amp; DC",
AK642="Exclu","Exclu",
AK642="SAT","SAT",
AK642="SPARE-ISSUE","SPARE-ISSUE",
AK642="Fiber CAmtel","TRANS_FO_CAMTEL",
AK642="Fiber AOF","Fiber AOF",
AK642="Projet OCM (HUAWEI)","TRAVAUX-HUAWEI",
AK642="Projet OCM (NOKIA)","TRAVAUX-NOKIA",
AK642="ACCESS-ISSUE","ACCESS-ISSUE",
AK642="Projet OCM (ZTE, NOKIA, autres projets)","TRAVAUX OCM",
AK642="No root CAuse","No root cause",
AK642="ODU HS","PDH",
AK642="IP &amp; VLAN","PDH",
AK642="Warehouse HUAWEI","SPARE-ISSUE",
AK642="SPARE-HS","SPARE-ISSUE",
AK642="Power Telco","BSS",AK642="no impacts","no impacts"
),"")</f>
        <v>No root cause</v>
      </c>
      <c r="AJ642" s="56" t="str" cm="1">
        <f t="array" ref="AJ642">IFERROR(_xlfn.IFS(
AK642="MPR ISSUE","TX ISSUE",
AK642="BSS Hardware Issue","RAN ISSUE",
AK642="Sites strategiques, MLL, Pylone, etc.","ENVTECH",
AK642="AKTIVCO DEFAUT GE &amp; POWER Cabinet","POWER ISSUE",
AK642="AKTIVCO Coupure ENEO &amp; Baisse de tension","POWER ISSUE",
AK642="Coupure ENEO &amp; Baisse de tension","POWER ISSUE",
AK642="Defaut GE &amp; POWER Cabinet","POWER ISSUE",
AK642="Sharing","POWER ISSUE",
AK642="Sites strategiques &amp; DataCenter","POWER ISSUE",
AK642="Exclu","Exclu",
AK642="SAT","TX ISSUE",
AK642="SPARE-ISSUE","SPARE-ISSUE",
AK642="Fiber CAmtel","TX ISSUE",
AK642="Fiber AOF","TX ISSUE",
AK642="Projet OCM (HUAWEI)","TRAVAUX-HUAWEI",
AK642="Projet OCM (NOKIA)","TRAVAUX -NOKIA",
AK642="ACCESS-ISSUE","ACCESS-ISSUE",
AK642="Projet OCM (ZTE, NOKIA, autres projets)","TRAVAUX OCM",
AK642="No root CAuse","No root cause",
AK642="ODU HS","TX ISSUE",
AK642="IP &amp; VLAN","TX ISSUE",
AK642="Warehouse HUAWEI","SPARE-ISSUE",
AK642="SPARE-HS","SPARE-ISSUE",
AK642="Power Telco","RAN ISSUE",AK642="no impacts","no impacts"
),"")</f>
        <v>No root cause</v>
      </c>
      <c r="AK642" s="81" t="s">
        <v>5620</v>
      </c>
      <c r="AL642" s="56" t="str" cm="1">
        <f t="array" ref="AL642">IFERROR(_xlfn.IFS(
AK642="MPR ISSUE","ACTIVE",
AK642="BSS Hardware Issue","ACTIVE",
AK642="Sites strategiques, MLL, Pylone, etc.","PASSIVE",
AK642="AKTIVCO DEFAUT GE &amp; POWER Cabinet","PASSIVE",
AK642="AKTIVCO Coupure ENEO &amp; Baisse de tension","PASSIVE",
AK642="Coupure ENEO &amp; Baisse de tension","PASSIVE",
AK642="Defaut GE &amp; POWER Cabinet","PASSIVE",
AK642="Sharing","PASSIVE",
AK642="Sites strategiques &amp; DataCenter","PASSIVE",
AK642="Exclu","Exclu",
AK642="SAT","ACTIVE",
AK642="SPARE-ISSUE","SPARE-ISSUE",
AK642="Fiber CAmtel","ACTIVE",
AK642="Fiber AOF","ACTIVE",
AK642="Projet OCM (HUAWEI)","PLANNED WORKS",
AK642="Projet OCM (NOKIA)","PLANNED WORKS",
AK642="ACCESS-ISSUE","ACCESS-ISSUE",
AK642="Projet OCM (ZTE, NOKIA, autres projets)","PLANNED WORKS",
AK642="No root CAuse","No root cause",
AK642="ODU HS","ACTIVE",
AK642="IP &amp; VLAN","ACTIVE",
AK642="Warehouse HUAWEI","SPARE-ISSUE",
AK642="SPARE-HS","SPARE-ISSUE",
AK642="Power Telco","ACTIVE", AK642="no impacts","no impacts"
),"")</f>
        <v>No root cause</v>
      </c>
      <c r="AM642" s="108" t="s">
        <v>5537</v>
      </c>
      <c r="AN642" s="117" t="s">
        <v>756</v>
      </c>
      <c r="AP642" s="23" t="s">
        <v>5537</v>
      </c>
      <c r="AQ642" s="23" t="s">
        <v>5537</v>
      </c>
      <c r="AR642" s="7"/>
      <c r="AS642" s="6"/>
      <c r="AT642" s="7"/>
      <c r="AU642" s="3" t="s">
        <v>5537</v>
      </c>
      <c r="AV642" s="24" t="s">
        <v>5537</v>
      </c>
      <c r="AW642" s="24" t="s">
        <v>5537</v>
      </c>
      <c r="AX642" s="24" t="s">
        <v>5537</v>
      </c>
      <c r="AY642" s="24" t="s">
        <v>5537</v>
      </c>
      <c r="AZ642" s="24" t="s">
        <v>5537</v>
      </c>
      <c r="BA642" s="24" t="s">
        <v>5537</v>
      </c>
      <c r="BB642" s="24" t="s">
        <v>5537</v>
      </c>
      <c r="BC642" s="24" t="s">
        <v>5537</v>
      </c>
      <c r="BD642" s="24" t="s">
        <v>5537</v>
      </c>
      <c r="BE642" s="24" t="s">
        <v>5537</v>
      </c>
      <c r="BF642" s="24" t="s">
        <v>5537</v>
      </c>
      <c r="BG642" s="24" t="s">
        <v>5537</v>
      </c>
      <c r="BH642" s="24" t="s">
        <v>5537</v>
      </c>
      <c r="BI642" s="9" t="s">
        <v>5537</v>
      </c>
      <c r="BJ642" s="14"/>
      <c r="BK642" s="14" t="s">
        <v>5537</v>
      </c>
      <c r="BL642" s="14" t="str">
        <f>_xlfn.XLOOKUP(B642,'[4]cell downs 18042026 17h'!$B:$B,'[4]cell downs 18042026 17h'!$B:$B,"")</f>
        <v/>
      </c>
      <c r="BM642" s="14" t="str">
        <f>_xlfn.XLOOKUP(B642,'[5]Cells Huawei 19042026 15h'!$B:$B,'[5]Cells Huawei 19042026 15h'!$B:$B,"")</f>
        <v/>
      </c>
      <c r="BN642" s="9" t="str">
        <f>_xlfn.XLOOKUP(B642,'[6]cells down 19042026 9H40'!$B:$B,'[6]cells down 19042026 9H40'!$B:$B,"")</f>
        <v/>
      </c>
      <c r="BO642" s="9" t="s">
        <v>756</v>
      </c>
      <c r="BP642" s="9" t="s">
        <v>5459</v>
      </c>
    </row>
    <row r="643" spans="1:68" s="9" customFormat="1" x14ac:dyDescent="0.35">
      <c r="A643" s="1" t="s">
        <v>956</v>
      </c>
      <c r="B643" s="8" t="s">
        <v>957</v>
      </c>
      <c r="C643" s="3" t="str">
        <f>_xlfn.XLOOKUP(B643,'[1]daily break down'!$D:$D,'[1]daily break down'!$E:$E,"")</f>
        <v>SUD-OUEST</v>
      </c>
      <c r="D643" s="1" t="s">
        <v>11</v>
      </c>
      <c r="E643" s="1" t="s">
        <v>12</v>
      </c>
      <c r="F643" s="3" t="s">
        <v>13</v>
      </c>
      <c r="G643" s="1" t="s">
        <v>106</v>
      </c>
      <c r="H643" s="39" t="str">
        <f>_xlfn.XLOOKUP(B643,[2]CALCULATION!$B:$B,[2]CALCULATION!$H:$H,"")</f>
        <v>Huawei</v>
      </c>
      <c r="I643" s="34">
        <v>0</v>
      </c>
      <c r="J643" s="34">
        <v>5.3505234952187721E-4</v>
      </c>
      <c r="K643" s="34">
        <v>0</v>
      </c>
      <c r="L643" s="34">
        <v>0</v>
      </c>
      <c r="M643" s="34">
        <v>3.3315926296895559E-2</v>
      </c>
      <c r="N643" s="34">
        <v>3.299489488718243E-3</v>
      </c>
      <c r="O643" s="34">
        <v>1.9618586149135501E-3</v>
      </c>
      <c r="P643" s="34">
        <v>0</v>
      </c>
      <c r="Q643" s="34">
        <v>1.8726832233265705E-3</v>
      </c>
      <c r="R643" s="34">
        <v>2.1402093980875093E-3</v>
      </c>
      <c r="S643" s="109">
        <v>2.675261747609386E-4</v>
      </c>
      <c r="T643" s="109">
        <f>_xlfn.XLOOKUP(B643,'[3]Nur des jours'!$B:$B,'[3]Nur des jours'!$U:$U,"")</f>
        <v>2.675261747609386E-4</v>
      </c>
      <c r="U643" s="109">
        <v>0</v>
      </c>
      <c r="V643" s="109">
        <v>1.0165994640915667E-2</v>
      </c>
      <c r="W643" s="109">
        <v>2.675261747609386E-4</v>
      </c>
      <c r="X643" s="109">
        <v>2.675261747609386E-4</v>
      </c>
      <c r="Y643" s="109">
        <v>9.6309422913937897E-4</v>
      </c>
      <c r="Z643" s="109">
        <v>3.0141282356399082E-3</v>
      </c>
      <c r="AA643" s="109">
        <v>2.4077355728484478E-3</v>
      </c>
      <c r="AB643" s="109">
        <v>2.1402093980875093E-3</v>
      </c>
      <c r="AC643" s="109">
        <v>0</v>
      </c>
      <c r="AD643" s="109">
        <v>4.2500960521707782E-3</v>
      </c>
      <c r="AE643" s="109">
        <v>1.4268062653916723E-3</v>
      </c>
      <c r="AF643" s="109">
        <v>1.4268062653916723E-3</v>
      </c>
      <c r="AG643" s="57" t="str">
        <f>_xlfn.XLOOKUP(B643,[3]CALCULATION!$B:$B,[3]CALCULATION!$M:$M,"")</f>
        <v>Operationnel</v>
      </c>
      <c r="AH643" s="57"/>
      <c r="AI643" s="56" t="str" cm="1">
        <f t="array" ref="AI643">IFERROR(_xlfn.IFS(
AK643="MPR ISSUE","PDH",
AK643="BSS Hardware Issue","BSS",
AK643="Sites strategiques, MLL, Pylone, etc.","ENVTECH",
AK643="AKTIVCO DEFAUT GE &amp; POWER Cabinet","AKTIVCO",
AK643="AKTIVCO Coupure ENEO &amp; Baisse de tension","AKTIVCO GRID ONLY",
AK643="Coupure ENEO &amp; Baisse de tension","IHS GRID ONLY",
AK643="Defaut GE &amp; POWER Cabinet","IHS",
AK643="Sharing","Partners",
AK643="Sites strategiques &amp; DataCenter","SST &amp; DC",
AK643="Exclu","Exclu",
AK643="SAT","SAT",
AK643="SPARE-ISSUE","SPARE-ISSUE",
AK643="Fiber CAmtel","TRANS_FO_CAMTEL",
AK643="Fiber AOF","Fiber AOF",
AK643="Projet OCM (HUAWEI)","TRAVAUX-HUAWEI",
AK643="Projet OCM (NOKIA)","TRAVAUX-NOKIA",
AK643="ACCESS-ISSUE","ACCESS-ISSUE",
AK643="Projet OCM (ZTE, NOKIA, autres projets)","TRAVAUX OCM",
AK643="No root CAuse","No root cause",
AK643="ODU HS","PDH",
AK643="IP &amp; VLAN","PDH",
AK643="Warehouse HUAWEI","SPARE-ISSUE",
AK643="SPARE-HS","SPARE-ISSUE",
AK643="Power Telco","BSS",AK643="no impacts","no impacts"
),"")</f>
        <v>No root cause</v>
      </c>
      <c r="AJ643" s="56" t="str" cm="1">
        <f t="array" ref="AJ643">IFERROR(_xlfn.IFS(
AK643="MPR ISSUE","TX ISSUE",
AK643="BSS Hardware Issue","RAN ISSUE",
AK643="Sites strategiques, MLL, Pylone, etc.","ENVTECH",
AK643="AKTIVCO DEFAUT GE &amp; POWER Cabinet","POWER ISSUE",
AK643="AKTIVCO Coupure ENEO &amp; Baisse de tension","POWER ISSUE",
AK643="Coupure ENEO &amp; Baisse de tension","POWER ISSUE",
AK643="Defaut GE &amp; POWER Cabinet","POWER ISSUE",
AK643="Sharing","POWER ISSUE",
AK643="Sites strategiques &amp; DataCenter","POWER ISSUE",
AK643="Exclu","Exclu",
AK643="SAT","TX ISSUE",
AK643="SPARE-ISSUE","SPARE-ISSUE",
AK643="Fiber CAmtel","TX ISSUE",
AK643="Fiber AOF","TX ISSUE",
AK643="Projet OCM (HUAWEI)","TRAVAUX-HUAWEI",
AK643="Projet OCM (NOKIA)","TRAVAUX -NOKIA",
AK643="ACCESS-ISSUE","ACCESS-ISSUE",
AK643="Projet OCM (ZTE, NOKIA, autres projets)","TRAVAUX OCM",
AK643="No root CAuse","No root cause",
AK643="ODU HS","TX ISSUE",
AK643="IP &amp; VLAN","TX ISSUE",
AK643="Warehouse HUAWEI","SPARE-ISSUE",
AK643="SPARE-HS","SPARE-ISSUE",
AK643="Power Telco","RAN ISSUE",AK643="no impacts","no impacts"
),"")</f>
        <v>No root cause</v>
      </c>
      <c r="AK643" s="81" t="s">
        <v>5620</v>
      </c>
      <c r="AL643" s="56" t="str" cm="1">
        <f t="array" ref="AL643">IFERROR(_xlfn.IFS(
AK643="MPR ISSUE","ACTIVE",
AK643="BSS Hardware Issue","ACTIVE",
AK643="Sites strategiques, MLL, Pylone, etc.","PASSIVE",
AK643="AKTIVCO DEFAUT GE &amp; POWER Cabinet","PASSIVE",
AK643="AKTIVCO Coupure ENEO &amp; Baisse de tension","PASSIVE",
AK643="Coupure ENEO &amp; Baisse de tension","PASSIVE",
AK643="Defaut GE &amp; POWER Cabinet","PASSIVE",
AK643="Sharing","PASSIVE",
AK643="Sites strategiques &amp; DataCenter","PASSIVE",
AK643="Exclu","Exclu",
AK643="SAT","ACTIVE",
AK643="SPARE-ISSUE","SPARE-ISSUE",
AK643="Fiber CAmtel","ACTIVE",
AK643="Fiber AOF","ACTIVE",
AK643="Projet OCM (HUAWEI)","PLANNED WORKS",
AK643="Projet OCM (NOKIA)","PLANNED WORKS",
AK643="ACCESS-ISSUE","ACCESS-ISSUE",
AK643="Projet OCM (ZTE, NOKIA, autres projets)","PLANNED WORKS",
AK643="No root CAuse","No root cause",
AK643="ODU HS","ACTIVE",
AK643="IP &amp; VLAN","ACTIVE",
AK643="Warehouse HUAWEI","SPARE-ISSUE",
AK643="SPARE-HS","SPARE-ISSUE",
AK643="Power Telco","ACTIVE", AK643="no impacts","no impacts"
),"")</f>
        <v>No root cause</v>
      </c>
      <c r="AM643" s="108" t="s">
        <v>5537</v>
      </c>
      <c r="AN643" s="117" t="s">
        <v>957</v>
      </c>
      <c r="AP643" s="23" t="s">
        <v>5537</v>
      </c>
      <c r="AQ643" s="23" t="s">
        <v>5537</v>
      </c>
      <c r="AR643" s="7"/>
      <c r="AS643" s="6"/>
      <c r="AT643" s="7"/>
      <c r="AU643" s="3" t="s">
        <v>5537</v>
      </c>
      <c r="AV643" s="24" t="s">
        <v>5537</v>
      </c>
      <c r="AW643" s="24" t="s">
        <v>5537</v>
      </c>
      <c r="AX643" s="24" t="s">
        <v>5537</v>
      </c>
      <c r="AY643" s="24" t="s">
        <v>5537</v>
      </c>
      <c r="AZ643" s="24" t="s">
        <v>5537</v>
      </c>
      <c r="BA643" s="24" t="s">
        <v>5537</v>
      </c>
      <c r="BB643" s="24" t="s">
        <v>5537</v>
      </c>
      <c r="BC643" s="24" t="s">
        <v>5537</v>
      </c>
      <c r="BD643" s="24" t="s">
        <v>5537</v>
      </c>
      <c r="BE643" s="24" t="s">
        <v>5537</v>
      </c>
      <c r="BF643" s="24" t="s">
        <v>5537</v>
      </c>
      <c r="BG643" s="24" t="s">
        <v>5537</v>
      </c>
      <c r="BH643" s="24" t="s">
        <v>5537</v>
      </c>
      <c r="BI643" s="9" t="s">
        <v>5537</v>
      </c>
      <c r="BJ643" s="14"/>
      <c r="BK643" s="14" t="s">
        <v>5537</v>
      </c>
      <c r="BL643" s="14" t="str">
        <f>_xlfn.XLOOKUP(B643,'[4]cell downs 18042026 17h'!$B:$B,'[4]cell downs 18042026 17h'!$B:$B,"")</f>
        <v/>
      </c>
      <c r="BM643" s="14" t="str">
        <f>_xlfn.XLOOKUP(B643,'[5]Cells Huawei 19042026 15h'!$B:$B,'[5]Cells Huawei 19042026 15h'!$B:$B,"")</f>
        <v/>
      </c>
      <c r="BN643" s="9" t="str">
        <f>_xlfn.XLOOKUP(B643,'[6]cells down 19042026 9H40'!$B:$B,'[6]cells down 19042026 9H40'!$B:$B,"")</f>
        <v/>
      </c>
      <c r="BO643" s="9" t="s">
        <v>5537</v>
      </c>
      <c r="BP643" s="9" t="s">
        <v>5537</v>
      </c>
    </row>
    <row r="644" spans="1:68" s="9" customFormat="1" x14ac:dyDescent="0.35">
      <c r="A644" s="1" t="s">
        <v>1471</v>
      </c>
      <c r="B644" s="1" t="s">
        <v>1472</v>
      </c>
      <c r="C644" s="3" t="str">
        <f>_xlfn.XLOOKUP(B644,'[1]daily break down'!$D:$D,'[1]daily break down'!$E:$E,"")</f>
        <v>Douala</v>
      </c>
      <c r="D644" s="1" t="s">
        <v>21</v>
      </c>
      <c r="E644" s="1" t="s">
        <v>30</v>
      </c>
      <c r="F644" s="3" t="s">
        <v>31</v>
      </c>
      <c r="G644" s="1" t="s">
        <v>32</v>
      </c>
      <c r="H644" s="41" t="str">
        <f>_xlfn.XLOOKUP(B644,[2]CALCULATION!$B:$B,[2]CALCULATION!$H:$H,"")</f>
        <v>ZTE</v>
      </c>
      <c r="I644" s="34">
        <v>0</v>
      </c>
      <c r="J644" s="34">
        <v>14.407943173160062</v>
      </c>
      <c r="K644" s="34">
        <v>23.615016993262621</v>
      </c>
      <c r="L644" s="34">
        <v>0</v>
      </c>
      <c r="M644" s="34">
        <v>0</v>
      </c>
      <c r="N644" s="34">
        <v>2.4985161214839926</v>
      </c>
      <c r="O644" s="34">
        <v>0</v>
      </c>
      <c r="P644" s="34">
        <v>0</v>
      </c>
      <c r="Q644" s="34">
        <v>0</v>
      </c>
      <c r="R644" s="34">
        <v>0.33927669483182271</v>
      </c>
      <c r="S644" s="109">
        <v>0</v>
      </c>
      <c r="T644" s="109">
        <f>_xlfn.XLOOKUP(B644,'[3]Nur des jours'!$B:$B,'[3]Nur des jours'!$U:$U,"")</f>
        <v>0</v>
      </c>
      <c r="U644" s="109">
        <v>0</v>
      </c>
      <c r="V644" s="109">
        <v>0</v>
      </c>
      <c r="W644" s="109">
        <v>0</v>
      </c>
      <c r="X644" s="109">
        <v>0</v>
      </c>
      <c r="Y644" s="109">
        <v>0</v>
      </c>
      <c r="Z644" s="109">
        <v>0</v>
      </c>
      <c r="AA644" s="109">
        <v>2.0581680378274732E-2</v>
      </c>
      <c r="AB644" s="109">
        <v>0</v>
      </c>
      <c r="AC644" s="109">
        <v>0</v>
      </c>
      <c r="AD644" s="109">
        <v>0</v>
      </c>
      <c r="AE644" s="109">
        <v>1.3911361087567561E-3</v>
      </c>
      <c r="AF644" s="109">
        <v>1.3911361087567561E-3</v>
      </c>
      <c r="AG644" s="57" t="str">
        <f>_xlfn.XLOOKUP(B644,[3]CALCULATION!$B:$B,[3]CALCULATION!$M:$M,"")</f>
        <v>Operationnel</v>
      </c>
      <c r="AH644" s="57"/>
      <c r="AI644" s="56" t="str" cm="1">
        <f t="array" ref="AI644">IFERROR(_xlfn.IFS(
AK644="MPR ISSUE","PDH",
AK644="BSS Hardware Issue","BSS",
AK644="Sites strategiques, MLL, Pylone, etc.","ENVTECH",
AK644="AKTIVCO DEFAUT GE &amp; POWER Cabinet","AKTIVCO",
AK644="AKTIVCO Coupure ENEO &amp; Baisse de tension","AKTIVCO GRID ONLY",
AK644="Coupure ENEO &amp; Baisse de tension","IHS GRID ONLY",
AK644="Defaut GE &amp; POWER Cabinet","IHS",
AK644="Sharing","Partners",
AK644="Sites strategiques &amp; DataCenter","SST &amp; DC",
AK644="Exclu","Exclu",
AK644="SAT","SAT",
AK644="SPARE-ISSUE","SPARE-ISSUE",
AK644="Fiber CAmtel","TRANS_FO_CAMTEL",
AK644="Fiber AOF","Fiber AOF",
AK644="Projet OCM (HUAWEI)","TRAVAUX-HUAWEI",
AK644="Projet OCM (NOKIA)","TRAVAUX-NOKIA",
AK644="ACCESS-ISSUE","ACCESS-ISSUE",
AK644="Projet OCM (ZTE, NOKIA, autres projets)","TRAVAUX OCM",
AK644="No root CAuse","No root cause",
AK644="ODU HS","PDH",
AK644="IP &amp; VLAN","PDH",
AK644="Warehouse HUAWEI","SPARE-ISSUE",
AK644="SPARE-HS","SPARE-ISSUE",
AK644="Power Telco","BSS",AK644="no impacts","no impacts"
),"")</f>
        <v>No root cause</v>
      </c>
      <c r="AJ644" s="56" t="str" cm="1">
        <f t="array" ref="AJ644">IFERROR(_xlfn.IFS(
AK644="MPR ISSUE","TX ISSUE",
AK644="BSS Hardware Issue","RAN ISSUE",
AK644="Sites strategiques, MLL, Pylone, etc.","ENVTECH",
AK644="AKTIVCO DEFAUT GE &amp; POWER Cabinet","POWER ISSUE",
AK644="AKTIVCO Coupure ENEO &amp; Baisse de tension","POWER ISSUE",
AK644="Coupure ENEO &amp; Baisse de tension","POWER ISSUE",
AK644="Defaut GE &amp; POWER Cabinet","POWER ISSUE",
AK644="Sharing","POWER ISSUE",
AK644="Sites strategiques &amp; DataCenter","POWER ISSUE",
AK644="Exclu","Exclu",
AK644="SAT","TX ISSUE",
AK644="SPARE-ISSUE","SPARE-ISSUE",
AK644="Fiber CAmtel","TX ISSUE",
AK644="Fiber AOF","TX ISSUE",
AK644="Projet OCM (HUAWEI)","TRAVAUX-HUAWEI",
AK644="Projet OCM (NOKIA)","TRAVAUX -NOKIA",
AK644="ACCESS-ISSUE","ACCESS-ISSUE",
AK644="Projet OCM (ZTE, NOKIA, autres projets)","TRAVAUX OCM",
AK644="No root CAuse","No root cause",
AK644="ODU HS","TX ISSUE",
AK644="IP &amp; VLAN","TX ISSUE",
AK644="Warehouse HUAWEI","SPARE-ISSUE",
AK644="SPARE-HS","SPARE-ISSUE",
AK644="Power Telco","RAN ISSUE",AK644="no impacts","no impacts"
),"")</f>
        <v>No root cause</v>
      </c>
      <c r="AK644" s="81" t="s">
        <v>5620</v>
      </c>
      <c r="AL644" s="56" t="str" cm="1">
        <f t="array" ref="AL644">IFERROR(_xlfn.IFS(
AK644="MPR ISSUE","ACTIVE",
AK644="BSS Hardware Issue","ACTIVE",
AK644="Sites strategiques, MLL, Pylone, etc.","PASSIVE",
AK644="AKTIVCO DEFAUT GE &amp; POWER Cabinet","PASSIVE",
AK644="AKTIVCO Coupure ENEO &amp; Baisse de tension","PASSIVE",
AK644="Coupure ENEO &amp; Baisse de tension","PASSIVE",
AK644="Defaut GE &amp; POWER Cabinet","PASSIVE",
AK644="Sharing","PASSIVE",
AK644="Sites strategiques &amp; DataCenter","PASSIVE",
AK644="Exclu","Exclu",
AK644="SAT","ACTIVE",
AK644="SPARE-ISSUE","SPARE-ISSUE",
AK644="Fiber CAmtel","ACTIVE",
AK644="Fiber AOF","ACTIVE",
AK644="Projet OCM (HUAWEI)","PLANNED WORKS",
AK644="Projet OCM (NOKIA)","PLANNED WORKS",
AK644="ACCESS-ISSUE","ACCESS-ISSUE",
AK644="Projet OCM (ZTE, NOKIA, autres projets)","PLANNED WORKS",
AK644="No root CAuse","No root cause",
AK644="ODU HS","ACTIVE",
AK644="IP &amp; VLAN","ACTIVE",
AK644="Warehouse HUAWEI","SPARE-ISSUE",
AK644="SPARE-HS","SPARE-ISSUE",
AK644="Power Telco","ACTIVE", AK644="no impacts","no impacts"
),"")</f>
        <v>No root cause</v>
      </c>
      <c r="AM644" s="108" t="s">
        <v>5537</v>
      </c>
      <c r="AN644" s="117" t="s">
        <v>1472</v>
      </c>
      <c r="AP644" s="23" t="s">
        <v>5537</v>
      </c>
      <c r="AQ644" s="23" t="s">
        <v>5537</v>
      </c>
      <c r="AR644" s="7"/>
      <c r="AS644" s="6"/>
      <c r="AT644" s="7"/>
      <c r="AU644" s="3" t="s">
        <v>5537</v>
      </c>
      <c r="AV644" s="24" t="s">
        <v>5537</v>
      </c>
      <c r="AW644" s="24" t="s">
        <v>5537</v>
      </c>
      <c r="AX644" s="24" t="s">
        <v>5537</v>
      </c>
      <c r="AY644" s="24" t="s">
        <v>5537</v>
      </c>
      <c r="AZ644" s="24" t="s">
        <v>5537</v>
      </c>
      <c r="BA644" s="24" t="s">
        <v>5537</v>
      </c>
      <c r="BB644" s="24" t="s">
        <v>5537</v>
      </c>
      <c r="BC644" s="24" t="s">
        <v>5537</v>
      </c>
      <c r="BD644" s="24" t="s">
        <v>5537</v>
      </c>
      <c r="BE644" s="24" t="s">
        <v>5537</v>
      </c>
      <c r="BF644" s="24" t="s">
        <v>5537</v>
      </c>
      <c r="BG644" s="24" t="s">
        <v>5537</v>
      </c>
      <c r="BH644" s="24" t="s">
        <v>5537</v>
      </c>
      <c r="BI644" s="9" t="s">
        <v>5537</v>
      </c>
      <c r="BJ644" s="14"/>
      <c r="BK644" s="14" t="s">
        <v>5537</v>
      </c>
      <c r="BL644" s="14" t="str">
        <f>_xlfn.XLOOKUP(B644,'[4]cell downs 18042026 17h'!$B:$B,'[4]cell downs 18042026 17h'!$B:$B,"")</f>
        <v/>
      </c>
      <c r="BM644" s="14" t="str">
        <f>_xlfn.XLOOKUP(B644,'[5]Cells Huawei 19042026 15h'!$B:$B,'[5]Cells Huawei 19042026 15h'!$B:$B,"")</f>
        <v/>
      </c>
      <c r="BN644" s="9" t="str">
        <f>_xlfn.XLOOKUP(B644,'[6]cells down 19042026 9H40'!$B:$B,'[6]cells down 19042026 9H40'!$B:$B,"")</f>
        <v/>
      </c>
      <c r="BO644" s="9" t="s">
        <v>5537</v>
      </c>
      <c r="BP644" s="9" t="s">
        <v>66</v>
      </c>
    </row>
    <row r="645" spans="1:68" s="9" customFormat="1" x14ac:dyDescent="0.35">
      <c r="A645" s="1" t="s">
        <v>3183</v>
      </c>
      <c r="B645" s="1" t="s">
        <v>3184</v>
      </c>
      <c r="C645" s="3" t="str">
        <f>_xlfn.XLOOKUP(B645,'[1]daily break down'!$D:$D,'[1]daily break down'!$E:$E,"")</f>
        <v>Douala</v>
      </c>
      <c r="D645" s="1" t="s">
        <v>11</v>
      </c>
      <c r="E645" s="1" t="s">
        <v>757</v>
      </c>
      <c r="F645" s="3" t="s">
        <v>31</v>
      </c>
      <c r="G645" s="1" t="s">
        <v>32</v>
      </c>
      <c r="H645" s="41" t="str">
        <f>_xlfn.XLOOKUP(B645,[2]CALCULATION!$B:$B,[2]CALCULATION!$H:$H,"")</f>
        <v>ZTE</v>
      </c>
      <c r="I645" s="34">
        <v>1.5409507666230065</v>
      </c>
      <c r="J645" s="34">
        <v>1.5409507666230065</v>
      </c>
      <c r="K645" s="34">
        <v>1.5409507666230065</v>
      </c>
      <c r="L645" s="34">
        <v>1.5409507666230065</v>
      </c>
      <c r="M645" s="34">
        <v>1.5409507666230065</v>
      </c>
      <c r="N645" s="34">
        <v>1.5409507666230065</v>
      </c>
      <c r="O645" s="34">
        <v>1.5409507666230065</v>
      </c>
      <c r="P645" s="34">
        <v>1.5409507666230065</v>
      </c>
      <c r="Q645" s="34">
        <v>1.5409507666230065</v>
      </c>
      <c r="R645" s="34">
        <v>1.5409507666230065</v>
      </c>
      <c r="S645" s="109">
        <v>1.5409507666230065</v>
      </c>
      <c r="T645" s="109">
        <f>_xlfn.XLOOKUP(B645,'[3]Nur des jours'!$B:$B,'[3]Nur des jours'!$U:$U,"")</f>
        <v>1.5409507666230065</v>
      </c>
      <c r="U645" s="109">
        <v>1.5409507666230065</v>
      </c>
      <c r="V645" s="109">
        <v>1.5409507666230065</v>
      </c>
      <c r="W645" s="109">
        <v>1.5409507666230065</v>
      </c>
      <c r="X645" s="109">
        <v>1.5409507666230065</v>
      </c>
      <c r="Y645" s="109">
        <v>1.5409507666230065</v>
      </c>
      <c r="Z645" s="109">
        <v>1.0310458775286575</v>
      </c>
      <c r="AA645" s="109">
        <v>0</v>
      </c>
      <c r="AB645" s="109">
        <v>0</v>
      </c>
      <c r="AC645" s="109">
        <v>0</v>
      </c>
      <c r="AD645" s="109">
        <v>0</v>
      </c>
      <c r="AE645" s="109">
        <v>1.391136108756585E-3</v>
      </c>
      <c r="AF645" s="109">
        <v>1.391136108756585E-3</v>
      </c>
      <c r="AG645" s="57" t="str">
        <f>_xlfn.XLOOKUP(B645,[3]CALCULATION!$B:$B,[3]CALCULATION!$M:$M,"")</f>
        <v>EXCLU</v>
      </c>
      <c r="AH645" s="57"/>
      <c r="AI645" s="56" t="str" cm="1">
        <f t="array" ref="AI645">IFERROR(_xlfn.IFS(
AK645="MPR ISSUE","PDH",
AK645="BSS Hardware Issue","BSS",
AK645="Sites strategiques, MLL, Pylone, etc.","ENVTECH",
AK645="AKTIVCO DEFAUT GE &amp; POWER Cabinet","AKTIVCO",
AK645="AKTIVCO Coupure ENEO &amp; Baisse de tension","AKTIVCO GRID ONLY",
AK645="Coupure ENEO &amp; Baisse de tension","IHS GRID ONLY",
AK645="Defaut GE &amp; POWER Cabinet","IHS",
AK645="Sharing","Partners",
AK645="Sites strategiques &amp; DataCenter","SST &amp; DC",
AK645="Exclu","Exclu",
AK645="SAT","SAT",
AK645="SPARE-ISSUE","SPARE-ISSUE",
AK645="Fiber CAmtel","TRANS_FO_CAMTEL",
AK645="Fiber AOF","Fiber AOF",
AK645="Projet OCM (HUAWEI)","TRAVAUX-HUAWEI",
AK645="Projet OCM (NOKIA)","TRAVAUX-NOKIA",
AK645="ACCESS-ISSUE","ACCESS-ISSUE",
AK645="Projet OCM (ZTE, NOKIA, autres projets)","TRAVAUX OCM",
AK645="No root CAuse","No root cause",
AK645="ODU HS","PDH",
AK645="IP &amp; VLAN","PDH",
AK645="Warehouse HUAWEI","SPARE-ISSUE",
AK645="SPARE-HS","SPARE-ISSUE",
AK645="Power Telco","BSS",AK645="no impacts","no impacts"
),"")</f>
        <v>Exclu</v>
      </c>
      <c r="AJ645" s="56" t="str" cm="1">
        <f t="array" ref="AJ645">IFERROR(_xlfn.IFS(
AK645="MPR ISSUE","TX ISSUE",
AK645="BSS Hardware Issue","RAN ISSUE",
AK645="Sites strategiques, MLL, Pylone, etc.","ENVTECH",
AK645="AKTIVCO DEFAUT GE &amp; POWER Cabinet","POWER ISSUE",
AK645="AKTIVCO Coupure ENEO &amp; Baisse de tension","POWER ISSUE",
AK645="Coupure ENEO &amp; Baisse de tension","POWER ISSUE",
AK645="Defaut GE &amp; POWER Cabinet","POWER ISSUE",
AK645="Sharing","POWER ISSUE",
AK645="Sites strategiques &amp; DataCenter","POWER ISSUE",
AK645="Exclu","Exclu",
AK645="SAT","TX ISSUE",
AK645="SPARE-ISSUE","SPARE-ISSUE",
AK645="Fiber CAmtel","TX ISSUE",
AK645="Fiber AOF","TX ISSUE",
AK645="Projet OCM (HUAWEI)","TRAVAUX-HUAWEI",
AK645="Projet OCM (NOKIA)","TRAVAUX -NOKIA",
AK645="ACCESS-ISSUE","ACCESS-ISSUE",
AK645="Projet OCM (ZTE, NOKIA, autres projets)","TRAVAUX OCM",
AK645="No root CAuse","No root cause",
AK645="ODU HS","TX ISSUE",
AK645="IP &amp; VLAN","TX ISSUE",
AK645="Warehouse HUAWEI","SPARE-ISSUE",
AK645="SPARE-HS","SPARE-ISSUE",
AK645="Power Telco","RAN ISSUE",AK645="no impacts","no impacts"
),"")</f>
        <v>Exclu</v>
      </c>
      <c r="AK645" s="81" t="s">
        <v>5559</v>
      </c>
      <c r="AL645" s="56" t="str" cm="1">
        <f t="array" ref="AL645">IFERROR(_xlfn.IFS(
AK645="MPR ISSUE","ACTIVE",
AK645="BSS Hardware Issue","ACTIVE",
AK645="Sites strategiques, MLL, Pylone, etc.","PASSIVE",
AK645="AKTIVCO DEFAUT GE &amp; POWER Cabinet","PASSIVE",
AK645="AKTIVCO Coupure ENEO &amp; Baisse de tension","PASSIVE",
AK645="Coupure ENEO &amp; Baisse de tension","PASSIVE",
AK645="Defaut GE &amp; POWER Cabinet","PASSIVE",
AK645="Sharing","PASSIVE",
AK645="Sites strategiques &amp; DataCenter","PASSIVE",
AK645="Exclu","Exclu",
AK645="SAT","ACTIVE",
AK645="SPARE-ISSUE","SPARE-ISSUE",
AK645="Fiber CAmtel","ACTIVE",
AK645="Fiber AOF","ACTIVE",
AK645="Projet OCM (HUAWEI)","PLANNED WORKS",
AK645="Projet OCM (NOKIA)","PLANNED WORKS",
AK645="ACCESS-ISSUE","ACCESS-ISSUE",
AK645="Projet OCM (ZTE, NOKIA, autres projets)","PLANNED WORKS",
AK645="No root CAuse","No root cause",
AK645="ODU HS","ACTIVE",
AK645="IP &amp; VLAN","ACTIVE",
AK645="Warehouse HUAWEI","SPARE-ISSUE",
AK645="SPARE-HS","SPARE-ISSUE",
AK645="Power Telco","ACTIVE", AK645="no impacts","no impacts"
),"")</f>
        <v>Exclu</v>
      </c>
      <c r="AM645" s="108" t="s">
        <v>5537</v>
      </c>
      <c r="AN645" s="117" t="s">
        <v>3184</v>
      </c>
      <c r="AP645" s="23" t="s">
        <v>5537</v>
      </c>
      <c r="AQ645" s="23" t="s">
        <v>5537</v>
      </c>
      <c r="AR645" s="7"/>
      <c r="AS645" s="6"/>
      <c r="AT645" s="7"/>
      <c r="AU645" s="3" t="s">
        <v>5537</v>
      </c>
      <c r="AV645" s="24" t="s">
        <v>5537</v>
      </c>
      <c r="AW645" s="24" t="s">
        <v>5537</v>
      </c>
      <c r="AX645" s="24" t="s">
        <v>5537</v>
      </c>
      <c r="AY645" s="24" t="s">
        <v>5537</v>
      </c>
      <c r="AZ645" s="24" t="s">
        <v>5537</v>
      </c>
      <c r="BA645" s="24" t="s">
        <v>5537</v>
      </c>
      <c r="BB645" s="24" t="s">
        <v>5537</v>
      </c>
      <c r="BC645" s="24" t="s">
        <v>5537</v>
      </c>
      <c r="BD645" s="24" t="s">
        <v>5537</v>
      </c>
      <c r="BE645" s="24" t="s">
        <v>5537</v>
      </c>
      <c r="BF645" s="24" t="s">
        <v>5537</v>
      </c>
      <c r="BG645" s="24" t="s">
        <v>5537</v>
      </c>
      <c r="BH645" s="24" t="s">
        <v>5537</v>
      </c>
      <c r="BI645" s="9" t="s">
        <v>5537</v>
      </c>
      <c r="BJ645" s="14"/>
      <c r="BK645" s="14" t="s">
        <v>5537</v>
      </c>
      <c r="BL645" s="14" t="str">
        <f>_xlfn.XLOOKUP(B645,'[4]cell downs 18042026 17h'!$B:$B,'[4]cell downs 18042026 17h'!$B:$B,"")</f>
        <v/>
      </c>
      <c r="BM645" s="14" t="str">
        <f>_xlfn.XLOOKUP(B645,'[5]Cells Huawei 19042026 15h'!$B:$B,'[5]Cells Huawei 19042026 15h'!$B:$B,"")</f>
        <v/>
      </c>
      <c r="BN645" s="9" t="str">
        <f>_xlfn.XLOOKUP(B645,'[6]cells down 19042026 9H40'!$B:$B,'[6]cells down 19042026 9H40'!$B:$B,"")</f>
        <v>LIT_041</v>
      </c>
      <c r="BO645" s="9" t="s">
        <v>3184</v>
      </c>
      <c r="BP645" s="9" t="s">
        <v>5537</v>
      </c>
    </row>
    <row r="646" spans="1:68" s="9" customFormat="1" x14ac:dyDescent="0.35">
      <c r="A646" s="1" t="s">
        <v>2093</v>
      </c>
      <c r="B646" s="8" t="s">
        <v>2094</v>
      </c>
      <c r="C646" s="3" t="str">
        <f>_xlfn.XLOOKUP(B646,'[1]daily break down'!$D:$D,'[1]daily break down'!$E:$E,"")</f>
        <v>Douala</v>
      </c>
      <c r="D646" s="1" t="s">
        <v>11</v>
      </c>
      <c r="E646" s="1" t="s">
        <v>12</v>
      </c>
      <c r="F646" s="3" t="s">
        <v>31</v>
      </c>
      <c r="G646" s="1" t="s">
        <v>32</v>
      </c>
      <c r="H646" s="41" t="str">
        <f>_xlfn.XLOOKUP(B646,[2]CALCULATION!$B:$B,[2]CALCULATION!$H:$H,"")</f>
        <v>ZTE</v>
      </c>
      <c r="I646" s="34">
        <v>0</v>
      </c>
      <c r="J646" s="34">
        <v>0</v>
      </c>
      <c r="K646" s="34">
        <v>0</v>
      </c>
      <c r="L646" s="34">
        <v>0</v>
      </c>
      <c r="M646" s="34">
        <v>0</v>
      </c>
      <c r="N646" s="34">
        <v>0</v>
      </c>
      <c r="O646" s="34">
        <v>0</v>
      </c>
      <c r="P646" s="34">
        <v>0</v>
      </c>
      <c r="Q646" s="34">
        <v>31.061750748359888</v>
      </c>
      <c r="R646" s="34">
        <v>1.847232566567645</v>
      </c>
      <c r="S646" s="109">
        <v>0</v>
      </c>
      <c r="T646" s="109">
        <f>_xlfn.XLOOKUP(B646,'[3]Nur des jours'!$B:$B,'[3]Nur des jours'!$U:$U,"")</f>
        <v>19.523685697408634</v>
      </c>
      <c r="U646" s="109">
        <v>16.767434859159952</v>
      </c>
      <c r="V646" s="109">
        <v>6.6002452679970203</v>
      </c>
      <c r="W646" s="109">
        <v>19.523685697408634</v>
      </c>
      <c r="X646" s="109">
        <v>0</v>
      </c>
      <c r="Y646" s="109">
        <v>0</v>
      </c>
      <c r="Z646" s="109">
        <v>0</v>
      </c>
      <c r="AA646" s="109">
        <v>0</v>
      </c>
      <c r="AB646" s="109">
        <v>0</v>
      </c>
      <c r="AC646" s="109">
        <v>0</v>
      </c>
      <c r="AD646" s="109">
        <v>0</v>
      </c>
      <c r="AE646" s="109">
        <v>1.3733010304394766E-3</v>
      </c>
      <c r="AF646" s="109">
        <v>1.3733010304394766E-3</v>
      </c>
      <c r="AG646" s="57" t="str">
        <f>_xlfn.XLOOKUP(B646,[3]CALCULATION!$B:$B,[3]CALCULATION!$M:$M,"")</f>
        <v>Operationnel</v>
      </c>
      <c r="AH646" s="57"/>
      <c r="AI646" s="56" t="str" cm="1">
        <f t="array" ref="AI646">IFERROR(_xlfn.IFS(
AK646="MPR ISSUE","PDH",
AK646="BSS Hardware Issue","BSS",
AK646="Sites strategiques, MLL, Pylone, etc.","ENVTECH",
AK646="AKTIVCO DEFAUT GE &amp; POWER Cabinet","AKTIVCO",
AK646="AKTIVCO Coupure ENEO &amp; Baisse de tension","AKTIVCO GRID ONLY",
AK646="Coupure ENEO &amp; Baisse de tension","IHS GRID ONLY",
AK646="Defaut GE &amp; POWER Cabinet","IHS",
AK646="Sharing","Partners",
AK646="Sites strategiques &amp; DataCenter","SST &amp; DC",
AK646="Exclu","Exclu",
AK646="SAT","SAT",
AK646="SPARE-ISSUE","SPARE-ISSUE",
AK646="Fiber CAmtel","TRANS_FO_CAMTEL",
AK646="Fiber AOF","Fiber AOF",
AK646="Projet OCM (HUAWEI)","TRAVAUX-HUAWEI",
AK646="Projet OCM (NOKIA)","TRAVAUX-NOKIA",
AK646="ACCESS-ISSUE","ACCESS-ISSUE",
AK646="Projet OCM (ZTE, NOKIA, autres projets)","TRAVAUX OCM",
AK646="No root CAuse","No root cause",
AK646="ODU HS","PDH",
AK646="IP &amp; VLAN","PDH",
AK646="Warehouse HUAWEI","SPARE-ISSUE",
AK646="SPARE-HS","SPARE-ISSUE",
AK646="Power Telco","BSS",AK646="no impacts","no impacts"
),"")</f>
        <v>No root cause</v>
      </c>
      <c r="AJ646" s="56" t="str" cm="1">
        <f t="array" ref="AJ646">IFERROR(_xlfn.IFS(
AK646="MPR ISSUE","TX ISSUE",
AK646="BSS Hardware Issue","RAN ISSUE",
AK646="Sites strategiques, MLL, Pylone, etc.","ENVTECH",
AK646="AKTIVCO DEFAUT GE &amp; POWER Cabinet","POWER ISSUE",
AK646="AKTIVCO Coupure ENEO &amp; Baisse de tension","POWER ISSUE",
AK646="Coupure ENEO &amp; Baisse de tension","POWER ISSUE",
AK646="Defaut GE &amp; POWER Cabinet","POWER ISSUE",
AK646="Sharing","POWER ISSUE",
AK646="Sites strategiques &amp; DataCenter","POWER ISSUE",
AK646="Exclu","Exclu",
AK646="SAT","TX ISSUE",
AK646="SPARE-ISSUE","SPARE-ISSUE",
AK646="Fiber CAmtel","TX ISSUE",
AK646="Fiber AOF","TX ISSUE",
AK646="Projet OCM (HUAWEI)","TRAVAUX-HUAWEI",
AK646="Projet OCM (NOKIA)","TRAVAUX -NOKIA",
AK646="ACCESS-ISSUE","ACCESS-ISSUE",
AK646="Projet OCM (ZTE, NOKIA, autres projets)","TRAVAUX OCM",
AK646="No root CAuse","No root cause",
AK646="ODU HS","TX ISSUE",
AK646="IP &amp; VLAN","TX ISSUE",
AK646="Warehouse HUAWEI","SPARE-ISSUE",
AK646="SPARE-HS","SPARE-ISSUE",
AK646="Power Telco","RAN ISSUE",AK646="no impacts","no impacts"
),"")</f>
        <v>No root cause</v>
      </c>
      <c r="AK646" s="81" t="s">
        <v>5620</v>
      </c>
      <c r="AL646" s="56" t="str" cm="1">
        <f t="array" ref="AL646">IFERROR(_xlfn.IFS(
AK646="MPR ISSUE","ACTIVE",
AK646="BSS Hardware Issue","ACTIVE",
AK646="Sites strategiques, MLL, Pylone, etc.","PASSIVE",
AK646="AKTIVCO DEFAUT GE &amp; POWER Cabinet","PASSIVE",
AK646="AKTIVCO Coupure ENEO &amp; Baisse de tension","PASSIVE",
AK646="Coupure ENEO &amp; Baisse de tension","PASSIVE",
AK646="Defaut GE &amp; POWER Cabinet","PASSIVE",
AK646="Sharing","PASSIVE",
AK646="Sites strategiques &amp; DataCenter","PASSIVE",
AK646="Exclu","Exclu",
AK646="SAT","ACTIVE",
AK646="SPARE-ISSUE","SPARE-ISSUE",
AK646="Fiber CAmtel","ACTIVE",
AK646="Fiber AOF","ACTIVE",
AK646="Projet OCM (HUAWEI)","PLANNED WORKS",
AK646="Projet OCM (NOKIA)","PLANNED WORKS",
AK646="ACCESS-ISSUE","ACCESS-ISSUE",
AK646="Projet OCM (ZTE, NOKIA, autres projets)","PLANNED WORKS",
AK646="No root CAuse","No root cause",
AK646="ODU HS","ACTIVE",
AK646="IP &amp; VLAN","ACTIVE",
AK646="Warehouse HUAWEI","SPARE-ISSUE",
AK646="SPARE-HS","SPARE-ISSUE",
AK646="Power Telco","ACTIVE", AK646="no impacts","no impacts"
),"")</f>
        <v>No root cause</v>
      </c>
      <c r="AM646" s="108" t="s">
        <v>5537</v>
      </c>
      <c r="AN646" s="117" t="s">
        <v>2094</v>
      </c>
      <c r="AP646" s="23" t="s">
        <v>5537</v>
      </c>
      <c r="AQ646" s="23" t="s">
        <v>5537</v>
      </c>
      <c r="AR646" s="7"/>
      <c r="AS646" s="6"/>
      <c r="AT646" s="7"/>
      <c r="AU646" s="3" t="s">
        <v>5537</v>
      </c>
      <c r="AV646" s="24" t="s">
        <v>5537</v>
      </c>
      <c r="AW646" s="24" t="s">
        <v>5537</v>
      </c>
      <c r="AX646" s="24" t="s">
        <v>5537</v>
      </c>
      <c r="AY646" s="24" t="s">
        <v>5537</v>
      </c>
      <c r="AZ646" s="24" t="s">
        <v>5537</v>
      </c>
      <c r="BA646" s="24" t="s">
        <v>5537</v>
      </c>
      <c r="BB646" s="24" t="s">
        <v>5537</v>
      </c>
      <c r="BC646" s="24" t="s">
        <v>5537</v>
      </c>
      <c r="BD646" s="24" t="s">
        <v>5537</v>
      </c>
      <c r="BE646" s="24" t="s">
        <v>5537</v>
      </c>
      <c r="BF646" s="24" t="s">
        <v>5537</v>
      </c>
      <c r="BG646" s="24" t="s">
        <v>5537</v>
      </c>
      <c r="BH646" s="24" t="s">
        <v>5537</v>
      </c>
      <c r="BI646" s="9" t="s">
        <v>5537</v>
      </c>
      <c r="BJ646" s="14"/>
      <c r="BK646" s="14" t="s">
        <v>5537</v>
      </c>
      <c r="BL646" s="14" t="str">
        <f>_xlfn.XLOOKUP(B646,'[4]cell downs 18042026 17h'!$B:$B,'[4]cell downs 18042026 17h'!$B:$B,"")</f>
        <v/>
      </c>
      <c r="BM646" s="14" t="str">
        <f>_xlfn.XLOOKUP(B646,'[5]Cells Huawei 19042026 15h'!$B:$B,'[5]Cells Huawei 19042026 15h'!$B:$B,"")</f>
        <v/>
      </c>
      <c r="BN646" s="9" t="str">
        <f>_xlfn.XLOOKUP(B646,'[6]cells down 19042026 9H40'!$B:$B,'[6]cells down 19042026 9H40'!$B:$B,"")</f>
        <v/>
      </c>
      <c r="BO646" s="9" t="s">
        <v>2094</v>
      </c>
      <c r="BP646" s="9" t="s">
        <v>5537</v>
      </c>
    </row>
    <row r="647" spans="1:68" s="9" customFormat="1" x14ac:dyDescent="0.35">
      <c r="A647" s="1" t="s">
        <v>4517</v>
      </c>
      <c r="B647" s="8" t="s">
        <v>4518</v>
      </c>
      <c r="C647" s="3" t="str">
        <f>_xlfn.XLOOKUP(B647,'[1]daily break down'!$D:$D,'[1]daily break down'!$E:$E,"")</f>
        <v>Douala</v>
      </c>
      <c r="D647" s="1" t="s">
        <v>11</v>
      </c>
      <c r="E647" s="1" t="s">
        <v>12</v>
      </c>
      <c r="F647" s="3" t="s">
        <v>31</v>
      </c>
      <c r="G647" s="1" t="s">
        <v>32</v>
      </c>
      <c r="H647" s="41" t="str">
        <f>_xlfn.XLOOKUP(B647,[2]CALCULATION!$B:$B,[2]CALCULATION!$H:$H,"")</f>
        <v>ZTE</v>
      </c>
      <c r="I647" s="34">
        <v>0</v>
      </c>
      <c r="J647" s="34">
        <v>0</v>
      </c>
      <c r="K647" s="34">
        <v>0</v>
      </c>
      <c r="L647" s="34">
        <v>0</v>
      </c>
      <c r="M647" s="34">
        <v>0</v>
      </c>
      <c r="N647" s="34">
        <v>0</v>
      </c>
      <c r="O647" s="34">
        <v>0</v>
      </c>
      <c r="P647" s="34">
        <v>0</v>
      </c>
      <c r="Q647" s="34">
        <v>0</v>
      </c>
      <c r="R647" s="34">
        <v>0</v>
      </c>
      <c r="S647" s="109">
        <v>0</v>
      </c>
      <c r="T647" s="109">
        <f>_xlfn.XLOOKUP(B647,'[3]Nur des jours'!$B:$B,'[3]Nur des jours'!$U:$U,"")</f>
        <v>11.299039331341511</v>
      </c>
      <c r="U647" s="109">
        <v>0</v>
      </c>
      <c r="V647" s="109">
        <v>0</v>
      </c>
      <c r="W647" s="109">
        <v>11.299039331341511</v>
      </c>
      <c r="X647" s="109">
        <v>0</v>
      </c>
      <c r="Y647" s="109">
        <v>0.11393048029152522</v>
      </c>
      <c r="Z647" s="109">
        <v>0</v>
      </c>
      <c r="AA647" s="109">
        <v>0</v>
      </c>
      <c r="AB647" s="109">
        <v>0</v>
      </c>
      <c r="AC647" s="109">
        <v>0</v>
      </c>
      <c r="AD647" s="109">
        <v>0</v>
      </c>
      <c r="AE647" s="109">
        <v>1.3733010304394144E-3</v>
      </c>
      <c r="AF647" s="109">
        <v>1.3733010304394144E-3</v>
      </c>
      <c r="AG647" s="57" t="str">
        <f>_xlfn.XLOOKUP(B647,[3]CALCULATION!$B:$B,[3]CALCULATION!$M:$M,"")</f>
        <v>Operationnel</v>
      </c>
      <c r="AH647" s="57"/>
      <c r="AI647" s="56" t="str" cm="1">
        <f t="array" ref="AI647">IFERROR(_xlfn.IFS(
AK647="MPR ISSUE","PDH",
AK647="BSS Hardware Issue","BSS",
AK647="Sites strategiques, MLL, Pylone, etc.","ENVTECH",
AK647="AKTIVCO DEFAUT GE &amp; POWER Cabinet","AKTIVCO",
AK647="AKTIVCO Coupure ENEO &amp; Baisse de tension","AKTIVCO GRID ONLY",
AK647="Coupure ENEO &amp; Baisse de tension","IHS GRID ONLY",
AK647="Defaut GE &amp; POWER Cabinet","IHS",
AK647="Sharing","Partners",
AK647="Sites strategiques &amp; DataCenter","SST &amp; DC",
AK647="Exclu","Exclu",
AK647="SAT","SAT",
AK647="SPARE-ISSUE","SPARE-ISSUE",
AK647="Fiber CAmtel","TRANS_FO_CAMTEL",
AK647="Fiber AOF","Fiber AOF",
AK647="Projet OCM (HUAWEI)","TRAVAUX-HUAWEI",
AK647="Projet OCM (NOKIA)","TRAVAUX-NOKIA",
AK647="ACCESS-ISSUE","ACCESS-ISSUE",
AK647="Projet OCM (ZTE, NOKIA, autres projets)","TRAVAUX OCM",
AK647="No root CAuse","No root cause",
AK647="ODU HS","PDH",
AK647="IP &amp; VLAN","PDH",
AK647="Warehouse HUAWEI","SPARE-ISSUE",
AK647="SPARE-HS","SPARE-ISSUE",
AK647="Power Telco","BSS",AK647="no impacts","no impacts"
),"")</f>
        <v>No root cause</v>
      </c>
      <c r="AJ647" s="56" t="str" cm="1">
        <f t="array" ref="AJ647">IFERROR(_xlfn.IFS(
AK647="MPR ISSUE","TX ISSUE",
AK647="BSS Hardware Issue","RAN ISSUE",
AK647="Sites strategiques, MLL, Pylone, etc.","ENVTECH",
AK647="AKTIVCO DEFAUT GE &amp; POWER Cabinet","POWER ISSUE",
AK647="AKTIVCO Coupure ENEO &amp; Baisse de tension","POWER ISSUE",
AK647="Coupure ENEO &amp; Baisse de tension","POWER ISSUE",
AK647="Defaut GE &amp; POWER Cabinet","POWER ISSUE",
AK647="Sharing","POWER ISSUE",
AK647="Sites strategiques &amp; DataCenter","POWER ISSUE",
AK647="Exclu","Exclu",
AK647="SAT","TX ISSUE",
AK647="SPARE-ISSUE","SPARE-ISSUE",
AK647="Fiber CAmtel","TX ISSUE",
AK647="Fiber AOF","TX ISSUE",
AK647="Projet OCM (HUAWEI)","TRAVAUX-HUAWEI",
AK647="Projet OCM (NOKIA)","TRAVAUX -NOKIA",
AK647="ACCESS-ISSUE","ACCESS-ISSUE",
AK647="Projet OCM (ZTE, NOKIA, autres projets)","TRAVAUX OCM",
AK647="No root CAuse","No root cause",
AK647="ODU HS","TX ISSUE",
AK647="IP &amp; VLAN","TX ISSUE",
AK647="Warehouse HUAWEI","SPARE-ISSUE",
AK647="SPARE-HS","SPARE-ISSUE",
AK647="Power Telco","RAN ISSUE",AK647="no impacts","no impacts"
),"")</f>
        <v>No root cause</v>
      </c>
      <c r="AK647" s="81" t="s">
        <v>5620</v>
      </c>
      <c r="AL647" s="56" t="str" cm="1">
        <f t="array" ref="AL647">IFERROR(_xlfn.IFS(
AK647="MPR ISSUE","ACTIVE",
AK647="BSS Hardware Issue","ACTIVE",
AK647="Sites strategiques, MLL, Pylone, etc.","PASSIVE",
AK647="AKTIVCO DEFAUT GE &amp; POWER Cabinet","PASSIVE",
AK647="AKTIVCO Coupure ENEO &amp; Baisse de tension","PASSIVE",
AK647="Coupure ENEO &amp; Baisse de tension","PASSIVE",
AK647="Defaut GE &amp; POWER Cabinet","PASSIVE",
AK647="Sharing","PASSIVE",
AK647="Sites strategiques &amp; DataCenter","PASSIVE",
AK647="Exclu","Exclu",
AK647="SAT","ACTIVE",
AK647="SPARE-ISSUE","SPARE-ISSUE",
AK647="Fiber CAmtel","ACTIVE",
AK647="Fiber AOF","ACTIVE",
AK647="Projet OCM (HUAWEI)","PLANNED WORKS",
AK647="Projet OCM (NOKIA)","PLANNED WORKS",
AK647="ACCESS-ISSUE","ACCESS-ISSUE",
AK647="Projet OCM (ZTE, NOKIA, autres projets)","PLANNED WORKS",
AK647="No root CAuse","No root cause",
AK647="ODU HS","ACTIVE",
AK647="IP &amp; VLAN","ACTIVE",
AK647="Warehouse HUAWEI","SPARE-ISSUE",
AK647="SPARE-HS","SPARE-ISSUE",
AK647="Power Telco","ACTIVE", AK647="no impacts","no impacts"
),"")</f>
        <v>No root cause</v>
      </c>
      <c r="AM647" s="108" t="s">
        <v>5537</v>
      </c>
      <c r="AN647" s="117" t="s">
        <v>4518</v>
      </c>
      <c r="AP647" s="23" t="s">
        <v>5537</v>
      </c>
      <c r="AQ647" s="23" t="s">
        <v>5537</v>
      </c>
      <c r="AR647" s="7"/>
      <c r="AS647" s="6"/>
      <c r="AT647" s="7"/>
      <c r="AU647" s="3" t="s">
        <v>5537</v>
      </c>
      <c r="AV647" s="24" t="s">
        <v>5537</v>
      </c>
      <c r="AW647" s="24" t="s">
        <v>5537</v>
      </c>
      <c r="AX647" s="24" t="s">
        <v>5537</v>
      </c>
      <c r="AY647" s="24" t="s">
        <v>5537</v>
      </c>
      <c r="AZ647" s="24" t="s">
        <v>5537</v>
      </c>
      <c r="BA647" s="24" t="s">
        <v>5537</v>
      </c>
      <c r="BB647" s="24" t="s">
        <v>5537</v>
      </c>
      <c r="BC647" s="24" t="s">
        <v>5537</v>
      </c>
      <c r="BD647" s="24" t="s">
        <v>5537</v>
      </c>
      <c r="BE647" s="24" t="s">
        <v>5537</v>
      </c>
      <c r="BF647" s="24" t="s">
        <v>5537</v>
      </c>
      <c r="BG647" s="24" t="s">
        <v>5537</v>
      </c>
      <c r="BH647" s="24" t="s">
        <v>5537</v>
      </c>
      <c r="BI647" s="9" t="s">
        <v>5537</v>
      </c>
      <c r="BJ647" s="14"/>
      <c r="BK647" s="14" t="s">
        <v>5537</v>
      </c>
      <c r="BL647" s="14" t="str">
        <f>_xlfn.XLOOKUP(B647,'[4]cell downs 18042026 17h'!$B:$B,'[4]cell downs 18042026 17h'!$B:$B,"")</f>
        <v/>
      </c>
      <c r="BM647" s="14" t="str">
        <f>_xlfn.XLOOKUP(B647,'[5]Cells Huawei 19042026 15h'!$B:$B,'[5]Cells Huawei 19042026 15h'!$B:$B,"")</f>
        <v/>
      </c>
      <c r="BN647" s="9" t="str">
        <f>_xlfn.XLOOKUP(B647,'[6]cells down 19042026 9H40'!$B:$B,'[6]cells down 19042026 9H40'!$B:$B,"")</f>
        <v/>
      </c>
      <c r="BO647" s="9" t="s">
        <v>4518</v>
      </c>
      <c r="BP647" s="9" t="s">
        <v>12</v>
      </c>
    </row>
    <row r="648" spans="1:68" s="9" customFormat="1" x14ac:dyDescent="0.35">
      <c r="A648" s="1" t="s">
        <v>2719</v>
      </c>
      <c r="B648" s="8" t="s">
        <v>2720</v>
      </c>
      <c r="C648" s="3" t="str">
        <f>_xlfn.XLOOKUP(B648,'[1]daily break down'!$D:$D,'[1]daily break down'!$E:$E,"")</f>
        <v>Douala</v>
      </c>
      <c r="D648" s="1" t="s">
        <v>11</v>
      </c>
      <c r="E648" s="1" t="s">
        <v>12</v>
      </c>
      <c r="F648" s="3" t="s">
        <v>31</v>
      </c>
      <c r="G648" s="1" t="s">
        <v>32</v>
      </c>
      <c r="H648" s="41" t="str">
        <f>_xlfn.XLOOKUP(B648,[2]CALCULATION!$B:$B,[2]CALCULATION!$H:$H,"")</f>
        <v>ZTE</v>
      </c>
      <c r="I648" s="34">
        <v>0</v>
      </c>
      <c r="J648" s="34">
        <v>0</v>
      </c>
      <c r="K648" s="34">
        <v>0</v>
      </c>
      <c r="L648" s="34">
        <v>0</v>
      </c>
      <c r="M648" s="34">
        <v>0</v>
      </c>
      <c r="N648" s="34">
        <v>0</v>
      </c>
      <c r="O648" s="34">
        <v>0</v>
      </c>
      <c r="P648" s="34">
        <v>0</v>
      </c>
      <c r="Q648" s="34">
        <v>0</v>
      </c>
      <c r="R648" s="34">
        <v>0</v>
      </c>
      <c r="S648" s="109">
        <v>0</v>
      </c>
      <c r="T648" s="109">
        <f>_xlfn.XLOOKUP(B648,'[3]Nur des jours'!$B:$B,'[3]Nur des jours'!$U:$U,"")</f>
        <v>0</v>
      </c>
      <c r="U648" s="109">
        <v>0</v>
      </c>
      <c r="V648" s="109">
        <v>0</v>
      </c>
      <c r="W648" s="109">
        <v>0</v>
      </c>
      <c r="X648" s="109">
        <v>0</v>
      </c>
      <c r="Y648" s="109">
        <v>0</v>
      </c>
      <c r="Z648" s="109">
        <v>0</v>
      </c>
      <c r="AA648" s="109">
        <v>0</v>
      </c>
      <c r="AB648" s="109">
        <v>0</v>
      </c>
      <c r="AC648" s="109">
        <v>0</v>
      </c>
      <c r="AD648" s="109">
        <v>0</v>
      </c>
      <c r="AE648" s="109">
        <v>1.3554659521220727E-3</v>
      </c>
      <c r="AF648" s="109">
        <v>1.3554659521220727E-3</v>
      </c>
      <c r="AG648" s="57" t="str">
        <f>_xlfn.XLOOKUP(B648,[3]CALCULATION!$B:$B,[3]CALCULATION!$M:$M,"")</f>
        <v>Operationnel</v>
      </c>
      <c r="AH648" s="57"/>
      <c r="AI648" s="56" t="str" cm="1">
        <f t="array" ref="AI648">IFERROR(_xlfn.IFS(
AK648="MPR ISSUE","PDH",
AK648="BSS Hardware Issue","BSS",
AK648="Sites strategiques, MLL, Pylone, etc.","ENVTECH",
AK648="AKTIVCO DEFAUT GE &amp; POWER Cabinet","AKTIVCO",
AK648="AKTIVCO Coupure ENEO &amp; Baisse de tension","AKTIVCO GRID ONLY",
AK648="Coupure ENEO &amp; Baisse de tension","IHS GRID ONLY",
AK648="Defaut GE &amp; POWER Cabinet","IHS",
AK648="Sharing","Partners",
AK648="Sites strategiques &amp; DataCenter","SST &amp; DC",
AK648="Exclu","Exclu",
AK648="SAT","SAT",
AK648="SPARE-ISSUE","SPARE-ISSUE",
AK648="Fiber CAmtel","TRANS_FO_CAMTEL",
AK648="Fiber AOF","Fiber AOF",
AK648="Projet OCM (HUAWEI)","TRAVAUX-HUAWEI",
AK648="Projet OCM (NOKIA)","TRAVAUX-NOKIA",
AK648="ACCESS-ISSUE","ACCESS-ISSUE",
AK648="Projet OCM (ZTE, NOKIA, autres projets)","TRAVAUX OCM",
AK648="No root CAuse","No root cause",
AK648="ODU HS","PDH",
AK648="IP &amp; VLAN","PDH",
AK648="Warehouse HUAWEI","SPARE-ISSUE",
AK648="SPARE-HS","SPARE-ISSUE",
AK648="Power Telco","BSS",AK648="no impacts","no impacts"
),"")</f>
        <v>No root cause</v>
      </c>
      <c r="AJ648" s="56" t="str" cm="1">
        <f t="array" ref="AJ648">IFERROR(_xlfn.IFS(
AK648="MPR ISSUE","TX ISSUE",
AK648="BSS Hardware Issue","RAN ISSUE",
AK648="Sites strategiques, MLL, Pylone, etc.","ENVTECH",
AK648="AKTIVCO DEFAUT GE &amp; POWER Cabinet","POWER ISSUE",
AK648="AKTIVCO Coupure ENEO &amp; Baisse de tension","POWER ISSUE",
AK648="Coupure ENEO &amp; Baisse de tension","POWER ISSUE",
AK648="Defaut GE &amp; POWER Cabinet","POWER ISSUE",
AK648="Sharing","POWER ISSUE",
AK648="Sites strategiques &amp; DataCenter","POWER ISSUE",
AK648="Exclu","Exclu",
AK648="SAT","TX ISSUE",
AK648="SPARE-ISSUE","SPARE-ISSUE",
AK648="Fiber CAmtel","TX ISSUE",
AK648="Fiber AOF","TX ISSUE",
AK648="Projet OCM (HUAWEI)","TRAVAUX-HUAWEI",
AK648="Projet OCM (NOKIA)","TRAVAUX -NOKIA",
AK648="ACCESS-ISSUE","ACCESS-ISSUE",
AK648="Projet OCM (ZTE, NOKIA, autres projets)","TRAVAUX OCM",
AK648="No root CAuse","No root cause",
AK648="ODU HS","TX ISSUE",
AK648="IP &amp; VLAN","TX ISSUE",
AK648="Warehouse HUAWEI","SPARE-ISSUE",
AK648="SPARE-HS","SPARE-ISSUE",
AK648="Power Telco","RAN ISSUE",AK648="no impacts","no impacts"
),"")</f>
        <v>No root cause</v>
      </c>
      <c r="AK648" s="81" t="s">
        <v>5620</v>
      </c>
      <c r="AL648" s="56" t="str" cm="1">
        <f t="array" ref="AL648">IFERROR(_xlfn.IFS(
AK648="MPR ISSUE","ACTIVE",
AK648="BSS Hardware Issue","ACTIVE",
AK648="Sites strategiques, MLL, Pylone, etc.","PASSIVE",
AK648="AKTIVCO DEFAUT GE &amp; POWER Cabinet","PASSIVE",
AK648="AKTIVCO Coupure ENEO &amp; Baisse de tension","PASSIVE",
AK648="Coupure ENEO &amp; Baisse de tension","PASSIVE",
AK648="Defaut GE &amp; POWER Cabinet","PASSIVE",
AK648="Sharing","PASSIVE",
AK648="Sites strategiques &amp; DataCenter","PASSIVE",
AK648="Exclu","Exclu",
AK648="SAT","ACTIVE",
AK648="SPARE-ISSUE","SPARE-ISSUE",
AK648="Fiber CAmtel","ACTIVE",
AK648="Fiber AOF","ACTIVE",
AK648="Projet OCM (HUAWEI)","PLANNED WORKS",
AK648="Projet OCM (NOKIA)","PLANNED WORKS",
AK648="ACCESS-ISSUE","ACCESS-ISSUE",
AK648="Projet OCM (ZTE, NOKIA, autres projets)","PLANNED WORKS",
AK648="No root CAuse","No root cause",
AK648="ODU HS","ACTIVE",
AK648="IP &amp; VLAN","ACTIVE",
AK648="Warehouse HUAWEI","SPARE-ISSUE",
AK648="SPARE-HS","SPARE-ISSUE",
AK648="Power Telco","ACTIVE", AK648="no impacts","no impacts"
),"")</f>
        <v>No root cause</v>
      </c>
      <c r="AM648" s="108" t="s">
        <v>5537</v>
      </c>
      <c r="AN648" s="117" t="s">
        <v>2720</v>
      </c>
      <c r="AP648" s="23" t="s">
        <v>5537</v>
      </c>
      <c r="AQ648" s="23" t="s">
        <v>5537</v>
      </c>
      <c r="AR648" s="7"/>
      <c r="AS648" s="6"/>
      <c r="AT648" s="7"/>
      <c r="AU648" s="3" t="s">
        <v>5537</v>
      </c>
      <c r="AV648" s="24" t="s">
        <v>5537</v>
      </c>
      <c r="AW648" s="24" t="s">
        <v>5537</v>
      </c>
      <c r="AX648" s="24" t="s">
        <v>5537</v>
      </c>
      <c r="AY648" s="24" t="s">
        <v>5537</v>
      </c>
      <c r="AZ648" s="24" t="s">
        <v>5537</v>
      </c>
      <c r="BA648" s="24" t="s">
        <v>5537</v>
      </c>
      <c r="BB648" s="24" t="s">
        <v>5537</v>
      </c>
      <c r="BC648" s="24" t="s">
        <v>5537</v>
      </c>
      <c r="BD648" s="24" t="s">
        <v>5537</v>
      </c>
      <c r="BE648" s="24" t="s">
        <v>5537</v>
      </c>
      <c r="BF648" s="24" t="s">
        <v>5537</v>
      </c>
      <c r="BG648" s="24" t="s">
        <v>5537</v>
      </c>
      <c r="BH648" s="24" t="s">
        <v>5537</v>
      </c>
      <c r="BI648" s="9" t="s">
        <v>5537</v>
      </c>
      <c r="BJ648" s="14"/>
      <c r="BK648" s="14" t="s">
        <v>5537</v>
      </c>
      <c r="BL648" s="14" t="str">
        <f>_xlfn.XLOOKUP(B648,'[4]cell downs 18042026 17h'!$B:$B,'[4]cell downs 18042026 17h'!$B:$B,"")</f>
        <v/>
      </c>
      <c r="BM648" s="14" t="str">
        <f>_xlfn.XLOOKUP(B648,'[5]Cells Huawei 19042026 15h'!$B:$B,'[5]Cells Huawei 19042026 15h'!$B:$B,"")</f>
        <v/>
      </c>
      <c r="BN648" s="9" t="str">
        <f>_xlfn.XLOOKUP(B648,'[6]cells down 19042026 9H40'!$B:$B,'[6]cells down 19042026 9H40'!$B:$B,"")</f>
        <v/>
      </c>
      <c r="BO648" s="9" t="s">
        <v>2720</v>
      </c>
      <c r="BP648" s="9" t="s">
        <v>1129</v>
      </c>
    </row>
    <row r="649" spans="1:68" s="9" customFormat="1" x14ac:dyDescent="0.35">
      <c r="A649" s="1" t="s">
        <v>952</v>
      </c>
      <c r="B649" s="8" t="s">
        <v>953</v>
      </c>
      <c r="C649" s="3" t="str">
        <f>_xlfn.XLOOKUP(B649,'[1]daily break down'!$D:$D,'[1]daily break down'!$E:$E,"")</f>
        <v>SUD-OUEST</v>
      </c>
      <c r="D649" s="1" t="s">
        <v>11</v>
      </c>
      <c r="E649" s="1" t="s">
        <v>12</v>
      </c>
      <c r="F649" s="3" t="s">
        <v>13</v>
      </c>
      <c r="G649" s="1" t="s">
        <v>106</v>
      </c>
      <c r="H649" s="39" t="str">
        <f>_xlfn.XLOOKUP(B649,[2]CALCULATION!$B:$B,[2]CALCULATION!$H:$H,"")</f>
        <v>Huawei</v>
      </c>
      <c r="I649" s="34">
        <v>0</v>
      </c>
      <c r="J649" s="34">
        <v>2.675261747609386E-4</v>
      </c>
      <c r="K649" s="34">
        <v>8.9175391586979543E-5</v>
      </c>
      <c r="L649" s="34">
        <v>2.675261747609386E-4</v>
      </c>
      <c r="M649" s="34">
        <v>6.2422774110885678E-4</v>
      </c>
      <c r="N649" s="34">
        <v>1.6943324401526112E-3</v>
      </c>
      <c r="O649" s="34">
        <v>1.6051570485656321E-3</v>
      </c>
      <c r="P649" s="34">
        <v>0</v>
      </c>
      <c r="Q649" s="34">
        <v>5.3505234952187721E-4</v>
      </c>
      <c r="R649" s="34">
        <v>3.4778402718922022E-3</v>
      </c>
      <c r="S649" s="109">
        <v>0</v>
      </c>
      <c r="T649" s="109">
        <f>_xlfn.XLOOKUP(B649,'[3]Nur des jours'!$B:$B,'[3]Nur des jours'!$U:$U,"")</f>
        <v>8.0257852428281603E-4</v>
      </c>
      <c r="U649" s="109">
        <v>0</v>
      </c>
      <c r="V649" s="109">
        <v>9.7201176829807678E-3</v>
      </c>
      <c r="W649" s="109">
        <v>8.0257852428281581E-4</v>
      </c>
      <c r="X649" s="109">
        <v>5.3505234952187721E-4</v>
      </c>
      <c r="Y649" s="109">
        <v>3.0319633139573041E-3</v>
      </c>
      <c r="Z649" s="109">
        <v>3.7453664466531398E-3</v>
      </c>
      <c r="AA649" s="109">
        <v>1.9618586149135501E-3</v>
      </c>
      <c r="AB649" s="109">
        <v>5.3505234952187721E-4</v>
      </c>
      <c r="AC649" s="109">
        <v>0</v>
      </c>
      <c r="AD649" s="109">
        <v>3.9844650489101047E-3</v>
      </c>
      <c r="AE649" s="109">
        <v>1.3376308738046929E-3</v>
      </c>
      <c r="AF649" s="109">
        <v>1.3376308738046929E-3</v>
      </c>
      <c r="AG649" s="57" t="str">
        <f>_xlfn.XLOOKUP(B649,[3]CALCULATION!$B:$B,[3]CALCULATION!$M:$M,"")</f>
        <v>Operationnel</v>
      </c>
      <c r="AH649" s="57"/>
      <c r="AI649" s="56" t="str" cm="1">
        <f t="array" ref="AI649">IFERROR(_xlfn.IFS(
AK649="MPR ISSUE","PDH",
AK649="BSS Hardware Issue","BSS",
AK649="Sites strategiques, MLL, Pylone, etc.","ENVTECH",
AK649="AKTIVCO DEFAUT GE &amp; POWER Cabinet","AKTIVCO",
AK649="AKTIVCO Coupure ENEO &amp; Baisse de tension","AKTIVCO GRID ONLY",
AK649="Coupure ENEO &amp; Baisse de tension","IHS GRID ONLY",
AK649="Defaut GE &amp; POWER Cabinet","IHS",
AK649="Sharing","Partners",
AK649="Sites strategiques &amp; DataCenter","SST &amp; DC",
AK649="Exclu","Exclu",
AK649="SAT","SAT",
AK649="SPARE-ISSUE","SPARE-ISSUE",
AK649="Fiber CAmtel","TRANS_FO_CAMTEL",
AK649="Fiber AOF","Fiber AOF",
AK649="Projet OCM (HUAWEI)","TRAVAUX-HUAWEI",
AK649="Projet OCM (NOKIA)","TRAVAUX-NOKIA",
AK649="ACCESS-ISSUE","ACCESS-ISSUE",
AK649="Projet OCM (ZTE, NOKIA, autres projets)","TRAVAUX OCM",
AK649="No root CAuse","No root cause",
AK649="ODU HS","PDH",
AK649="IP &amp; VLAN","PDH",
AK649="Warehouse HUAWEI","SPARE-ISSUE",
AK649="SPARE-HS","SPARE-ISSUE",
AK649="Power Telco","BSS",AK649="no impacts","no impacts"
),"")</f>
        <v>No root cause</v>
      </c>
      <c r="AJ649" s="56" t="str" cm="1">
        <f t="array" ref="AJ649">IFERROR(_xlfn.IFS(
AK649="MPR ISSUE","TX ISSUE",
AK649="BSS Hardware Issue","RAN ISSUE",
AK649="Sites strategiques, MLL, Pylone, etc.","ENVTECH",
AK649="AKTIVCO DEFAUT GE &amp; POWER Cabinet","POWER ISSUE",
AK649="AKTIVCO Coupure ENEO &amp; Baisse de tension","POWER ISSUE",
AK649="Coupure ENEO &amp; Baisse de tension","POWER ISSUE",
AK649="Defaut GE &amp; POWER Cabinet","POWER ISSUE",
AK649="Sharing","POWER ISSUE",
AK649="Sites strategiques &amp; DataCenter","POWER ISSUE",
AK649="Exclu","Exclu",
AK649="SAT","TX ISSUE",
AK649="SPARE-ISSUE","SPARE-ISSUE",
AK649="Fiber CAmtel","TX ISSUE",
AK649="Fiber AOF","TX ISSUE",
AK649="Projet OCM (HUAWEI)","TRAVAUX-HUAWEI",
AK649="Projet OCM (NOKIA)","TRAVAUX -NOKIA",
AK649="ACCESS-ISSUE","ACCESS-ISSUE",
AK649="Projet OCM (ZTE, NOKIA, autres projets)","TRAVAUX OCM",
AK649="No root CAuse","No root cause",
AK649="ODU HS","TX ISSUE",
AK649="IP &amp; VLAN","TX ISSUE",
AK649="Warehouse HUAWEI","SPARE-ISSUE",
AK649="SPARE-HS","SPARE-ISSUE",
AK649="Power Telco","RAN ISSUE",AK649="no impacts","no impacts"
),"")</f>
        <v>No root cause</v>
      </c>
      <c r="AK649" s="81" t="s">
        <v>5620</v>
      </c>
      <c r="AL649" s="56" t="str" cm="1">
        <f t="array" ref="AL649">IFERROR(_xlfn.IFS(
AK649="MPR ISSUE","ACTIVE",
AK649="BSS Hardware Issue","ACTIVE",
AK649="Sites strategiques, MLL, Pylone, etc.","PASSIVE",
AK649="AKTIVCO DEFAUT GE &amp; POWER Cabinet","PASSIVE",
AK649="AKTIVCO Coupure ENEO &amp; Baisse de tension","PASSIVE",
AK649="Coupure ENEO &amp; Baisse de tension","PASSIVE",
AK649="Defaut GE &amp; POWER Cabinet","PASSIVE",
AK649="Sharing","PASSIVE",
AK649="Sites strategiques &amp; DataCenter","PASSIVE",
AK649="Exclu","Exclu",
AK649="SAT","ACTIVE",
AK649="SPARE-ISSUE","SPARE-ISSUE",
AK649="Fiber CAmtel","ACTIVE",
AK649="Fiber AOF","ACTIVE",
AK649="Projet OCM (HUAWEI)","PLANNED WORKS",
AK649="Projet OCM (NOKIA)","PLANNED WORKS",
AK649="ACCESS-ISSUE","ACCESS-ISSUE",
AK649="Projet OCM (ZTE, NOKIA, autres projets)","PLANNED WORKS",
AK649="No root CAuse","No root cause",
AK649="ODU HS","ACTIVE",
AK649="IP &amp; VLAN","ACTIVE",
AK649="Warehouse HUAWEI","SPARE-ISSUE",
AK649="SPARE-HS","SPARE-ISSUE",
AK649="Power Telco","ACTIVE", AK649="no impacts","no impacts"
),"")</f>
        <v>No root cause</v>
      </c>
      <c r="AM649" s="108" t="s">
        <v>5537</v>
      </c>
      <c r="AN649" s="117" t="s">
        <v>953</v>
      </c>
      <c r="AP649" s="23" t="s">
        <v>5537</v>
      </c>
      <c r="AQ649" s="23" t="s">
        <v>5537</v>
      </c>
      <c r="AR649" s="7"/>
      <c r="AS649" s="6"/>
      <c r="AT649" s="7"/>
      <c r="AU649" s="3" t="s">
        <v>5537</v>
      </c>
      <c r="AV649" s="24" t="s">
        <v>5537</v>
      </c>
      <c r="AW649" s="24" t="s">
        <v>5537</v>
      </c>
      <c r="AX649" s="24" t="s">
        <v>5537</v>
      </c>
      <c r="AY649" s="24" t="s">
        <v>5537</v>
      </c>
      <c r="AZ649" s="24" t="s">
        <v>5537</v>
      </c>
      <c r="BA649" s="24" t="s">
        <v>5537</v>
      </c>
      <c r="BB649" s="24" t="s">
        <v>5537</v>
      </c>
      <c r="BC649" s="24" t="s">
        <v>5537</v>
      </c>
      <c r="BD649" s="24" t="s">
        <v>5537</v>
      </c>
      <c r="BE649" s="24" t="s">
        <v>5537</v>
      </c>
      <c r="BF649" s="24" t="s">
        <v>5537</v>
      </c>
      <c r="BG649" s="24" t="s">
        <v>5537</v>
      </c>
      <c r="BH649" s="24" t="s">
        <v>5537</v>
      </c>
      <c r="BI649" s="9" t="s">
        <v>5537</v>
      </c>
      <c r="BJ649" s="14"/>
      <c r="BK649" s="14" t="s">
        <v>5537</v>
      </c>
      <c r="BL649" s="14" t="str">
        <f>_xlfn.XLOOKUP(B649,'[4]cell downs 18042026 17h'!$B:$B,'[4]cell downs 18042026 17h'!$B:$B,"")</f>
        <v/>
      </c>
      <c r="BM649" s="14" t="str">
        <f>_xlfn.XLOOKUP(B649,'[5]Cells Huawei 19042026 15h'!$B:$B,'[5]Cells Huawei 19042026 15h'!$B:$B,"")</f>
        <v/>
      </c>
      <c r="BN649" s="9" t="str">
        <f>_xlfn.XLOOKUP(B649,'[6]cells down 19042026 9H40'!$B:$B,'[6]cells down 19042026 9H40'!$B:$B,"")</f>
        <v/>
      </c>
      <c r="BO649" s="9" t="s">
        <v>953</v>
      </c>
      <c r="BP649" s="9" t="s">
        <v>594</v>
      </c>
    </row>
    <row r="650" spans="1:68" s="9" customFormat="1" x14ac:dyDescent="0.35">
      <c r="A650" s="1" t="s">
        <v>2772</v>
      </c>
      <c r="B650" s="1" t="s">
        <v>2773</v>
      </c>
      <c r="C650" s="3" t="str">
        <f>_xlfn.XLOOKUP(B650,'[1]daily break down'!$D:$D,'[1]daily break down'!$E:$E,"")</f>
        <v>Douala</v>
      </c>
      <c r="D650" s="1" t="s">
        <v>11</v>
      </c>
      <c r="E650" s="1" t="s">
        <v>12</v>
      </c>
      <c r="F650" s="3" t="s">
        <v>31</v>
      </c>
      <c r="G650" s="1" t="s">
        <v>32</v>
      </c>
      <c r="H650" s="41" t="str">
        <f>_xlfn.XLOOKUP(B650,[2]CALCULATION!$B:$B,[2]CALCULATION!$H:$H,"")</f>
        <v>ZTE</v>
      </c>
      <c r="I650" s="34">
        <v>1.5409507666230065</v>
      </c>
      <c r="J650" s="34">
        <v>1.5409507666230065</v>
      </c>
      <c r="K650" s="34">
        <v>1.5409507666230065</v>
      </c>
      <c r="L650" s="34">
        <v>1.5409507666230065</v>
      </c>
      <c r="M650" s="34">
        <v>1.5409507666230065</v>
      </c>
      <c r="N650" s="34">
        <v>1.5409507666230065</v>
      </c>
      <c r="O650" s="34">
        <v>1.5409507666230065</v>
      </c>
      <c r="P650" s="34">
        <v>1.5409507666230065</v>
      </c>
      <c r="Q650" s="34">
        <v>2.3149753305196716</v>
      </c>
      <c r="R650" s="34">
        <v>14.731400153524353</v>
      </c>
      <c r="S650" s="109">
        <v>1.5409507666230065</v>
      </c>
      <c r="T650" s="109">
        <f>_xlfn.XLOOKUP(B650,'[3]Nur des jours'!$B:$B,'[3]Nur des jours'!$U:$U,"")</f>
        <v>1.5409507666230065</v>
      </c>
      <c r="U650" s="109">
        <v>1.5409507666230065</v>
      </c>
      <c r="V650" s="109">
        <v>1.5409507666230065</v>
      </c>
      <c r="W650" s="109">
        <v>1.5409507666230065</v>
      </c>
      <c r="X650" s="109">
        <v>1.5409507666230065</v>
      </c>
      <c r="Y650" s="109">
        <v>1.5409507666230065</v>
      </c>
      <c r="Z650" s="109">
        <v>1.5409507666230065</v>
      </c>
      <c r="AA650" s="109">
        <v>1.5409507666230065</v>
      </c>
      <c r="AB650" s="109">
        <v>1.1179918843259626</v>
      </c>
      <c r="AC650" s="109">
        <v>0</v>
      </c>
      <c r="AD650" s="109">
        <v>0</v>
      </c>
      <c r="AE650" s="109">
        <v>1.33763087380456E-3</v>
      </c>
      <c r="AF650" s="109">
        <v>1.33763087380456E-3</v>
      </c>
      <c r="AG650" s="57" t="str">
        <f>_xlfn.XLOOKUP(B650,[3]CALCULATION!$B:$B,[3]CALCULATION!$M:$M,"")</f>
        <v>EXCLU</v>
      </c>
      <c r="AH650" s="57"/>
      <c r="AI650" s="56" t="str" cm="1">
        <f t="array" ref="AI650">IFERROR(_xlfn.IFS(
AK650="MPR ISSUE","PDH",
AK650="BSS Hardware Issue","BSS",
AK650="Sites strategiques, MLL, Pylone, etc.","ENVTECH",
AK650="AKTIVCO DEFAUT GE &amp; POWER Cabinet","AKTIVCO",
AK650="AKTIVCO Coupure ENEO &amp; Baisse de tension","AKTIVCO GRID ONLY",
AK650="Coupure ENEO &amp; Baisse de tension","IHS GRID ONLY",
AK650="Defaut GE &amp; POWER Cabinet","IHS",
AK650="Sharing","Partners",
AK650="Sites strategiques &amp; DataCenter","SST &amp; DC",
AK650="Exclu","Exclu",
AK650="SAT","SAT",
AK650="SPARE-ISSUE","SPARE-ISSUE",
AK650="Fiber CAmtel","TRANS_FO_CAMTEL",
AK650="Fiber AOF","Fiber AOF",
AK650="Projet OCM (HUAWEI)","TRAVAUX-HUAWEI",
AK650="Projet OCM (NOKIA)","TRAVAUX-NOKIA",
AK650="ACCESS-ISSUE","ACCESS-ISSUE",
AK650="Projet OCM (ZTE, NOKIA, autres projets)","TRAVAUX OCM",
AK650="No root CAuse","No root cause",
AK650="ODU HS","PDH",
AK650="IP &amp; VLAN","PDH",
AK650="Warehouse HUAWEI","SPARE-ISSUE",
AK650="SPARE-HS","SPARE-ISSUE",
AK650="Power Telco","BSS",AK650="no impacts","no impacts"
),"")</f>
        <v>Exclu</v>
      </c>
      <c r="AJ650" s="56" t="str" cm="1">
        <f t="array" ref="AJ650">IFERROR(_xlfn.IFS(
AK650="MPR ISSUE","TX ISSUE",
AK650="BSS Hardware Issue","RAN ISSUE",
AK650="Sites strategiques, MLL, Pylone, etc.","ENVTECH",
AK650="AKTIVCO DEFAUT GE &amp; POWER Cabinet","POWER ISSUE",
AK650="AKTIVCO Coupure ENEO &amp; Baisse de tension","POWER ISSUE",
AK650="Coupure ENEO &amp; Baisse de tension","POWER ISSUE",
AK650="Defaut GE &amp; POWER Cabinet","POWER ISSUE",
AK650="Sharing","POWER ISSUE",
AK650="Sites strategiques &amp; DataCenter","POWER ISSUE",
AK650="Exclu","Exclu",
AK650="SAT","TX ISSUE",
AK650="SPARE-ISSUE","SPARE-ISSUE",
AK650="Fiber CAmtel","TX ISSUE",
AK650="Fiber AOF","TX ISSUE",
AK650="Projet OCM (HUAWEI)","TRAVAUX-HUAWEI",
AK650="Projet OCM (NOKIA)","TRAVAUX -NOKIA",
AK650="ACCESS-ISSUE","ACCESS-ISSUE",
AK650="Projet OCM (ZTE, NOKIA, autres projets)","TRAVAUX OCM",
AK650="No root CAuse","No root cause",
AK650="ODU HS","TX ISSUE",
AK650="IP &amp; VLAN","TX ISSUE",
AK650="Warehouse HUAWEI","SPARE-ISSUE",
AK650="SPARE-HS","SPARE-ISSUE",
AK650="Power Telco","RAN ISSUE",AK650="no impacts","no impacts"
),"")</f>
        <v>Exclu</v>
      </c>
      <c r="AK650" s="81" t="s">
        <v>5559</v>
      </c>
      <c r="AL650" s="56" t="str" cm="1">
        <f t="array" ref="AL650">IFERROR(_xlfn.IFS(
AK650="MPR ISSUE","ACTIVE",
AK650="BSS Hardware Issue","ACTIVE",
AK650="Sites strategiques, MLL, Pylone, etc.","PASSIVE",
AK650="AKTIVCO DEFAUT GE &amp; POWER Cabinet","PASSIVE",
AK650="AKTIVCO Coupure ENEO &amp; Baisse de tension","PASSIVE",
AK650="Coupure ENEO &amp; Baisse de tension","PASSIVE",
AK650="Defaut GE &amp; POWER Cabinet","PASSIVE",
AK650="Sharing","PASSIVE",
AK650="Sites strategiques &amp; DataCenter","PASSIVE",
AK650="Exclu","Exclu",
AK650="SAT","ACTIVE",
AK650="SPARE-ISSUE","SPARE-ISSUE",
AK650="Fiber CAmtel","ACTIVE",
AK650="Fiber AOF","ACTIVE",
AK650="Projet OCM (HUAWEI)","PLANNED WORKS",
AK650="Projet OCM (NOKIA)","PLANNED WORKS",
AK650="ACCESS-ISSUE","ACCESS-ISSUE",
AK650="Projet OCM (ZTE, NOKIA, autres projets)","PLANNED WORKS",
AK650="No root CAuse","No root cause",
AK650="ODU HS","ACTIVE",
AK650="IP &amp; VLAN","ACTIVE",
AK650="Warehouse HUAWEI","SPARE-ISSUE",
AK650="SPARE-HS","SPARE-ISSUE",
AK650="Power Telco","ACTIVE", AK650="no impacts","no impacts"
),"")</f>
        <v>Exclu</v>
      </c>
      <c r="AM650" s="108" t="s">
        <v>5537</v>
      </c>
      <c r="AN650" s="117" t="s">
        <v>2773</v>
      </c>
      <c r="AP650" s="23" t="s">
        <v>5537</v>
      </c>
      <c r="AQ650" s="23" t="s">
        <v>5537</v>
      </c>
      <c r="AR650" s="7"/>
      <c r="AS650" s="6"/>
      <c r="AT650" s="7"/>
      <c r="AU650" s="3" t="s">
        <v>5537</v>
      </c>
      <c r="AV650" s="24" t="s">
        <v>5537</v>
      </c>
      <c r="AW650" s="24" t="s">
        <v>5537</v>
      </c>
      <c r="AX650" s="24" t="s">
        <v>5537</v>
      </c>
      <c r="AY650" s="24" t="s">
        <v>5537</v>
      </c>
      <c r="AZ650" s="24" t="s">
        <v>5537</v>
      </c>
      <c r="BA650" s="24" t="s">
        <v>5537</v>
      </c>
      <c r="BB650" s="24" t="s">
        <v>5537</v>
      </c>
      <c r="BC650" s="24" t="s">
        <v>5537</v>
      </c>
      <c r="BD650" s="24" t="s">
        <v>5537</v>
      </c>
      <c r="BE650" s="24" t="s">
        <v>5537</v>
      </c>
      <c r="BF650" s="24" t="s">
        <v>5537</v>
      </c>
      <c r="BG650" s="24" t="s">
        <v>5537</v>
      </c>
      <c r="BH650" s="24" t="s">
        <v>5537</v>
      </c>
      <c r="BI650" s="9" t="s">
        <v>5537</v>
      </c>
      <c r="BJ650" s="14"/>
      <c r="BK650" s="14" t="s">
        <v>5537</v>
      </c>
      <c r="BL650" s="14" t="str">
        <f>_xlfn.XLOOKUP(B650,'[4]cell downs 18042026 17h'!$B:$B,'[4]cell downs 18042026 17h'!$B:$B,"")</f>
        <v/>
      </c>
      <c r="BM650" s="14" t="str">
        <f>_xlfn.XLOOKUP(B650,'[5]Cells Huawei 19042026 15h'!$B:$B,'[5]Cells Huawei 19042026 15h'!$B:$B,"")</f>
        <v/>
      </c>
      <c r="BN650" s="9" t="str">
        <f>_xlfn.XLOOKUP(B650,'[6]cells down 19042026 9H40'!$B:$B,'[6]cells down 19042026 9H40'!$B:$B,"")</f>
        <v>LIT_087</v>
      </c>
      <c r="BO650" s="9" t="s">
        <v>2773</v>
      </c>
      <c r="BP650" s="9" t="s">
        <v>5537</v>
      </c>
    </row>
    <row r="651" spans="1:68" s="78" customFormat="1" x14ac:dyDescent="0.35">
      <c r="A651" s="1" t="s">
        <v>1189</v>
      </c>
      <c r="B651" s="8" t="s">
        <v>1190</v>
      </c>
      <c r="C651" s="3" t="str">
        <f>_xlfn.XLOOKUP(B651,'[1]daily break down'!$D:$D,'[1]daily break down'!$E:$E,"")</f>
        <v>NORD</v>
      </c>
      <c r="D651" s="1" t="s">
        <v>11</v>
      </c>
      <c r="E651" s="1" t="s">
        <v>12</v>
      </c>
      <c r="F651" s="3" t="s">
        <v>23</v>
      </c>
      <c r="G651" s="1" t="s">
        <v>1191</v>
      </c>
      <c r="H651" s="40" t="str">
        <f>_xlfn.XLOOKUP(B651,[2]CALCULATION!$B:$B,[2]CALCULATION!$H:$H,"")</f>
        <v>NOKIA</v>
      </c>
      <c r="I651" s="34">
        <v>0</v>
      </c>
      <c r="J651" s="34">
        <v>0</v>
      </c>
      <c r="K651" s="34">
        <v>0</v>
      </c>
      <c r="L651" s="34">
        <v>0</v>
      </c>
      <c r="M651" s="34">
        <v>0</v>
      </c>
      <c r="N651" s="34">
        <v>1.0701666299831919E-3</v>
      </c>
      <c r="O651" s="34">
        <v>0</v>
      </c>
      <c r="P651" s="34">
        <v>0</v>
      </c>
      <c r="Q651" s="34">
        <v>0</v>
      </c>
      <c r="R651" s="34">
        <v>1.997322350721719</v>
      </c>
      <c r="S651" s="109">
        <v>0</v>
      </c>
      <c r="T651" s="109">
        <f>_xlfn.XLOOKUP(B651,'[3]Nur des jours'!$B:$B,'[3]Nur des jours'!$U:$U,"")</f>
        <v>0</v>
      </c>
      <c r="U651" s="109">
        <v>0.14376696406804423</v>
      </c>
      <c r="V651" s="109">
        <v>0</v>
      </c>
      <c r="W651" s="109">
        <v>0</v>
      </c>
      <c r="X651" s="109">
        <v>0</v>
      </c>
      <c r="Y651" s="109">
        <v>0</v>
      </c>
      <c r="Z651" s="109">
        <v>0</v>
      </c>
      <c r="AA651" s="109">
        <v>3.5761401551931575E-2</v>
      </c>
      <c r="AB651" s="109">
        <v>0</v>
      </c>
      <c r="AC651" s="109">
        <v>0</v>
      </c>
      <c r="AD651" s="109">
        <v>3.7188340456493336E-3</v>
      </c>
      <c r="AE651" s="109">
        <v>1.2484554822176806E-3</v>
      </c>
      <c r="AF651" s="109">
        <v>1.2484554822176806E-3</v>
      </c>
      <c r="AG651" s="57" t="str">
        <f>_xlfn.XLOOKUP(B651,[3]CALCULATION!$B:$B,[3]CALCULATION!$M:$M,"")</f>
        <v>Operationnel</v>
      </c>
      <c r="AH651" s="57"/>
      <c r="AI651" s="56" t="str" cm="1">
        <f t="array" ref="AI651">IFERROR(_xlfn.IFS(
AK651="MPR ISSUE","PDH",
AK651="BSS Hardware Issue","BSS",
AK651="Sites strategiques, MLL, Pylone, etc.","ENVTECH",
AK651="AKTIVCO DEFAUT GE &amp; POWER Cabinet","AKTIVCO",
AK651="AKTIVCO Coupure ENEO &amp; Baisse de tension","AKTIVCO GRID ONLY",
AK651="Coupure ENEO &amp; Baisse de tension","IHS GRID ONLY",
AK651="Defaut GE &amp; POWER Cabinet","IHS",
AK651="Sharing","Partners",
AK651="Sites strategiques &amp; DataCenter","SST &amp; DC",
AK651="Exclu","Exclu",
AK651="SAT","SAT",
AK651="SPARE-ISSUE","SPARE-ISSUE",
AK651="Fiber CAmtel","TRANS_FO_CAMTEL",
AK651="Fiber AOF","Fiber AOF",
AK651="Projet OCM (HUAWEI)","TRAVAUX-HUAWEI",
AK651="Projet OCM (NOKIA)","TRAVAUX-NOKIA",
AK651="ACCESS-ISSUE","ACCESS-ISSUE",
AK651="Projet OCM (ZTE, NOKIA, autres projets)","TRAVAUX OCM",
AK651="No root CAuse","No root cause",
AK651="ODU HS","PDH",
AK651="IP &amp; VLAN","PDH",
AK651="Warehouse HUAWEI","SPARE-ISSUE",
AK651="SPARE-HS","SPARE-ISSUE",
AK651="Power Telco","BSS",AK651="no impacts","no impacts"
),"")</f>
        <v>No root cause</v>
      </c>
      <c r="AJ651" s="56" t="str" cm="1">
        <f t="array" ref="AJ651">IFERROR(_xlfn.IFS(
AK651="MPR ISSUE","TX ISSUE",
AK651="BSS Hardware Issue","RAN ISSUE",
AK651="Sites strategiques, MLL, Pylone, etc.","ENVTECH",
AK651="AKTIVCO DEFAUT GE &amp; POWER Cabinet","POWER ISSUE",
AK651="AKTIVCO Coupure ENEO &amp; Baisse de tension","POWER ISSUE",
AK651="Coupure ENEO &amp; Baisse de tension","POWER ISSUE",
AK651="Defaut GE &amp; POWER Cabinet","POWER ISSUE",
AK651="Sharing","POWER ISSUE",
AK651="Sites strategiques &amp; DataCenter","POWER ISSUE",
AK651="Exclu","Exclu",
AK651="SAT","TX ISSUE",
AK651="SPARE-ISSUE","SPARE-ISSUE",
AK651="Fiber CAmtel","TX ISSUE",
AK651="Fiber AOF","TX ISSUE",
AK651="Projet OCM (HUAWEI)","TRAVAUX-HUAWEI",
AK651="Projet OCM (NOKIA)","TRAVAUX -NOKIA",
AK651="ACCESS-ISSUE","ACCESS-ISSUE",
AK651="Projet OCM (ZTE, NOKIA, autres projets)","TRAVAUX OCM",
AK651="No root CAuse","No root cause",
AK651="ODU HS","TX ISSUE",
AK651="IP &amp; VLAN","TX ISSUE",
AK651="Warehouse HUAWEI","SPARE-ISSUE",
AK651="SPARE-HS","SPARE-ISSUE",
AK651="Power Telco","RAN ISSUE",AK651="no impacts","no impacts"
),"")</f>
        <v>No root cause</v>
      </c>
      <c r="AK651" s="81" t="s">
        <v>5620</v>
      </c>
      <c r="AL651" s="56" t="str" cm="1">
        <f t="array" ref="AL651">IFERROR(_xlfn.IFS(
AK651="MPR ISSUE","ACTIVE",
AK651="BSS Hardware Issue","ACTIVE",
AK651="Sites strategiques, MLL, Pylone, etc.","PASSIVE",
AK651="AKTIVCO DEFAUT GE &amp; POWER Cabinet","PASSIVE",
AK651="AKTIVCO Coupure ENEO &amp; Baisse de tension","PASSIVE",
AK651="Coupure ENEO &amp; Baisse de tension","PASSIVE",
AK651="Defaut GE &amp; POWER Cabinet","PASSIVE",
AK651="Sharing","PASSIVE",
AK651="Sites strategiques &amp; DataCenter","PASSIVE",
AK651="Exclu","Exclu",
AK651="SAT","ACTIVE",
AK651="SPARE-ISSUE","SPARE-ISSUE",
AK651="Fiber CAmtel","ACTIVE",
AK651="Fiber AOF","ACTIVE",
AK651="Projet OCM (HUAWEI)","PLANNED WORKS",
AK651="Projet OCM (NOKIA)","PLANNED WORKS",
AK651="ACCESS-ISSUE","ACCESS-ISSUE",
AK651="Projet OCM (ZTE, NOKIA, autres projets)","PLANNED WORKS",
AK651="No root CAuse","No root cause",
AK651="ODU HS","ACTIVE",
AK651="IP &amp; VLAN","ACTIVE",
AK651="Warehouse HUAWEI","SPARE-ISSUE",
AK651="SPARE-HS","SPARE-ISSUE",
AK651="Power Telco","ACTIVE", AK651="no impacts","no impacts"
),"")</f>
        <v>No root cause</v>
      </c>
      <c r="AM651" s="108" t="s">
        <v>5537</v>
      </c>
      <c r="AN651" s="117" t="s">
        <v>1190</v>
      </c>
      <c r="AO651" s="9"/>
      <c r="AP651" s="23" t="s">
        <v>5537</v>
      </c>
      <c r="AQ651" s="23" t="s">
        <v>5537</v>
      </c>
      <c r="AR651" s="7"/>
      <c r="AS651" s="6"/>
      <c r="AT651" s="7"/>
      <c r="AU651" s="3" t="s">
        <v>5537</v>
      </c>
      <c r="AV651" s="24" t="s">
        <v>5537</v>
      </c>
      <c r="AW651" s="24" t="s">
        <v>5537</v>
      </c>
      <c r="AX651" s="24" t="s">
        <v>5537</v>
      </c>
      <c r="AY651" s="24" t="s">
        <v>5537</v>
      </c>
      <c r="AZ651" s="24" t="s">
        <v>5537</v>
      </c>
      <c r="BA651" s="24" t="s">
        <v>5537</v>
      </c>
      <c r="BB651" s="24" t="s">
        <v>5537</v>
      </c>
      <c r="BC651" s="24" t="s">
        <v>5537</v>
      </c>
      <c r="BD651" s="24" t="s">
        <v>5537</v>
      </c>
      <c r="BE651" s="24" t="s">
        <v>5537</v>
      </c>
      <c r="BF651" s="24" t="s">
        <v>5537</v>
      </c>
      <c r="BG651" s="24" t="s">
        <v>5537</v>
      </c>
      <c r="BH651" s="24" t="s">
        <v>5537</v>
      </c>
      <c r="BI651" s="9" t="s">
        <v>5537</v>
      </c>
      <c r="BJ651" s="14"/>
      <c r="BK651" s="14" t="s">
        <v>5537</v>
      </c>
      <c r="BL651" s="14" t="str">
        <f>_xlfn.XLOOKUP(B651,'[4]cell downs 18042026 17h'!$B:$B,'[4]cell downs 18042026 17h'!$B:$B,"")</f>
        <v/>
      </c>
      <c r="BM651" s="14" t="str">
        <f>_xlfn.XLOOKUP(B651,'[5]Cells Huawei 19042026 15h'!$B:$B,'[5]Cells Huawei 19042026 15h'!$B:$B,"")</f>
        <v/>
      </c>
      <c r="BN651" s="9" t="str">
        <f>_xlfn.XLOOKUP(B651,'[6]cells down 19042026 9H40'!$B:$B,'[6]cells down 19042026 9H40'!$B:$B,"")</f>
        <v/>
      </c>
      <c r="BO651" s="9" t="s">
        <v>1190</v>
      </c>
      <c r="BP651" s="9" t="s">
        <v>154</v>
      </c>
    </row>
    <row r="652" spans="1:68" s="9" customFormat="1" x14ac:dyDescent="0.35">
      <c r="A652" s="1" t="s">
        <v>2843</v>
      </c>
      <c r="B652" s="8" t="s">
        <v>2844</v>
      </c>
      <c r="C652" s="3" t="str">
        <f>_xlfn.XLOOKUP(B652,'[1]daily break down'!$D:$D,'[1]daily break down'!$E:$E,"")</f>
        <v>Douala</v>
      </c>
      <c r="D652" s="1" t="s">
        <v>11</v>
      </c>
      <c r="E652" s="1" t="s">
        <v>12</v>
      </c>
      <c r="F652" s="3" t="s">
        <v>31</v>
      </c>
      <c r="G652" s="1" t="s">
        <v>32</v>
      </c>
      <c r="H652" s="41" t="str">
        <f>_xlfn.XLOOKUP(B652,[2]CALCULATION!$B:$B,[2]CALCULATION!$H:$H,"")</f>
        <v>ZTE</v>
      </c>
      <c r="I652" s="34">
        <v>0</v>
      </c>
      <c r="J652" s="34">
        <v>0</v>
      </c>
      <c r="K652" s="34">
        <v>0</v>
      </c>
      <c r="L652" s="34">
        <v>2.211549711357039E-3</v>
      </c>
      <c r="M652" s="34">
        <v>0</v>
      </c>
      <c r="N652" s="34">
        <v>0</v>
      </c>
      <c r="O652" s="34">
        <v>0</v>
      </c>
      <c r="P652" s="34">
        <v>0</v>
      </c>
      <c r="Q652" s="34">
        <v>0</v>
      </c>
      <c r="R652" s="34">
        <v>0</v>
      </c>
      <c r="S652" s="109">
        <v>0</v>
      </c>
      <c r="T652" s="109">
        <f>_xlfn.XLOOKUP(B652,'[3]Nur des jours'!$B:$B,'[3]Nur des jours'!$U:$U,"")</f>
        <v>0</v>
      </c>
      <c r="U652" s="109">
        <v>0</v>
      </c>
      <c r="V652" s="109">
        <v>0</v>
      </c>
      <c r="W652" s="109">
        <v>0</v>
      </c>
      <c r="X652" s="109">
        <v>0</v>
      </c>
      <c r="Y652" s="109">
        <v>0</v>
      </c>
      <c r="Z652" s="109">
        <v>0</v>
      </c>
      <c r="AA652" s="109">
        <v>0</v>
      </c>
      <c r="AB652" s="109">
        <v>2.1453637357212365</v>
      </c>
      <c r="AC652" s="109">
        <v>0.7257682577365322</v>
      </c>
      <c r="AD652" s="109">
        <v>0</v>
      </c>
      <c r="AE652" s="109">
        <v>0.10472757987974887</v>
      </c>
      <c r="AF652" s="109">
        <v>0.10472757987974887</v>
      </c>
      <c r="AG652" s="57" t="str">
        <f>_xlfn.XLOOKUP(B652,[3]CALCULATION!$B:$B,[3]CALCULATION!$M:$M,"")</f>
        <v>Operationnel</v>
      </c>
      <c r="AH652" s="57"/>
      <c r="AI652" s="56" t="str" cm="1">
        <f t="array" ref="AI652">IFERROR(_xlfn.IFS(
AK652="MPR ISSUE","PDH",
AK652="BSS Hardware Issue","BSS",
AK652="Sites strategiques, MLL, Pylone, etc.","ENVTECH",
AK652="AKTIVCO DEFAUT GE &amp; POWER Cabinet","AKTIVCO",
AK652="AKTIVCO Coupure ENEO &amp; Baisse de tension","AKTIVCO GRID ONLY",
AK652="Coupure ENEO &amp; Baisse de tension","IHS GRID ONLY",
AK652="Defaut GE &amp; POWER Cabinet","IHS",
AK652="Sharing","Partners",
AK652="Sites strategiques &amp; DataCenter","SST &amp; DC",
AK652="Exclu","Exclu",
AK652="SAT","SAT",
AK652="SPARE-ISSUE","SPARE-ISSUE",
AK652="Fiber CAmtel","TRANS_FO_CAMTEL",
AK652="Fiber AOF","Fiber AOF",
AK652="Projet OCM (HUAWEI)","TRAVAUX-HUAWEI",
AK652="Projet OCM (NOKIA)","TRAVAUX-NOKIA",
AK652="ACCESS-ISSUE","ACCESS-ISSUE",
AK652="Projet OCM (ZTE, NOKIA, autres projets)","TRAVAUX OCM",
AK652="No root CAuse","No root cause",
AK652="ODU HS","PDH",
AK652="IP &amp; VLAN","PDH",
AK652="Warehouse HUAWEI","SPARE-ISSUE",
AK652="SPARE-HS","SPARE-ISSUE",
AK652="Power Telco","BSS",AK652="no impacts","no impacts"
),"")</f>
        <v>No root cause</v>
      </c>
      <c r="AJ652" s="56" t="str" cm="1">
        <f t="array" ref="AJ652">IFERROR(_xlfn.IFS(
AK652="MPR ISSUE","TX ISSUE",
AK652="BSS Hardware Issue","RAN ISSUE",
AK652="Sites strategiques, MLL, Pylone, etc.","ENVTECH",
AK652="AKTIVCO DEFAUT GE &amp; POWER Cabinet","POWER ISSUE",
AK652="AKTIVCO Coupure ENEO &amp; Baisse de tension","POWER ISSUE",
AK652="Coupure ENEO &amp; Baisse de tension","POWER ISSUE",
AK652="Defaut GE &amp; POWER Cabinet","POWER ISSUE",
AK652="Sharing","POWER ISSUE",
AK652="Sites strategiques &amp; DataCenter","POWER ISSUE",
AK652="Exclu","Exclu",
AK652="SAT","TX ISSUE",
AK652="SPARE-ISSUE","SPARE-ISSUE",
AK652="Fiber CAmtel","TX ISSUE",
AK652="Fiber AOF","TX ISSUE",
AK652="Projet OCM (HUAWEI)","TRAVAUX-HUAWEI",
AK652="Projet OCM (NOKIA)","TRAVAUX -NOKIA",
AK652="ACCESS-ISSUE","ACCESS-ISSUE",
AK652="Projet OCM (ZTE, NOKIA, autres projets)","TRAVAUX OCM",
AK652="No root CAuse","No root cause",
AK652="ODU HS","TX ISSUE",
AK652="IP &amp; VLAN","TX ISSUE",
AK652="Warehouse HUAWEI","SPARE-ISSUE",
AK652="SPARE-HS","SPARE-ISSUE",
AK652="Power Telco","RAN ISSUE",AK652="no impacts","no impacts"
),"")</f>
        <v>No root cause</v>
      </c>
      <c r="AK652" s="81" t="s">
        <v>5620</v>
      </c>
      <c r="AL652" s="56" t="str" cm="1">
        <f t="array" ref="AL652">IFERROR(_xlfn.IFS(
AK652="MPR ISSUE","ACTIVE",
AK652="BSS Hardware Issue","ACTIVE",
AK652="Sites strategiques, MLL, Pylone, etc.","PASSIVE",
AK652="AKTIVCO DEFAUT GE &amp; POWER Cabinet","PASSIVE",
AK652="AKTIVCO Coupure ENEO &amp; Baisse de tension","PASSIVE",
AK652="Coupure ENEO &amp; Baisse de tension","PASSIVE",
AK652="Defaut GE &amp; POWER Cabinet","PASSIVE",
AK652="Sharing","PASSIVE",
AK652="Sites strategiques &amp; DataCenter","PASSIVE",
AK652="Exclu","Exclu",
AK652="SAT","ACTIVE",
AK652="SPARE-ISSUE","SPARE-ISSUE",
AK652="Fiber CAmtel","ACTIVE",
AK652="Fiber AOF","ACTIVE",
AK652="Projet OCM (HUAWEI)","PLANNED WORKS",
AK652="Projet OCM (NOKIA)","PLANNED WORKS",
AK652="ACCESS-ISSUE","ACCESS-ISSUE",
AK652="Projet OCM (ZTE, NOKIA, autres projets)","PLANNED WORKS",
AK652="No root CAuse","No root cause",
AK652="ODU HS","ACTIVE",
AK652="IP &amp; VLAN","ACTIVE",
AK652="Warehouse HUAWEI","SPARE-ISSUE",
AK652="SPARE-HS","SPARE-ISSUE",
AK652="Power Telco","ACTIVE", AK652="no impacts","no impacts"
),"")</f>
        <v>No root cause</v>
      </c>
      <c r="AM652" s="108" t="s">
        <v>5537</v>
      </c>
      <c r="AN652" s="117" t="s">
        <v>2844</v>
      </c>
      <c r="AP652" s="23" t="s">
        <v>5537</v>
      </c>
      <c r="AQ652" s="23" t="s">
        <v>5537</v>
      </c>
      <c r="AR652" s="7"/>
      <c r="AS652" s="6"/>
      <c r="AT652" s="7"/>
      <c r="AU652" s="3" t="s">
        <v>5537</v>
      </c>
      <c r="AV652" s="24" t="s">
        <v>5537</v>
      </c>
      <c r="AW652" s="24" t="s">
        <v>5537</v>
      </c>
      <c r="AX652" s="24" t="s">
        <v>5537</v>
      </c>
      <c r="AY652" s="24" t="s">
        <v>5537</v>
      </c>
      <c r="AZ652" s="24" t="s">
        <v>5537</v>
      </c>
      <c r="BA652" s="24" t="s">
        <v>5537</v>
      </c>
      <c r="BB652" s="24" t="s">
        <v>5537</v>
      </c>
      <c r="BC652" s="24" t="s">
        <v>5537</v>
      </c>
      <c r="BD652" s="24" t="s">
        <v>5537</v>
      </c>
      <c r="BE652" s="24" t="s">
        <v>5537</v>
      </c>
      <c r="BF652" s="24" t="s">
        <v>5537</v>
      </c>
      <c r="BG652" s="24" t="s">
        <v>5537</v>
      </c>
      <c r="BH652" s="24" t="s">
        <v>5537</v>
      </c>
      <c r="BI652" s="9" t="s">
        <v>5537</v>
      </c>
      <c r="BJ652" s="14"/>
      <c r="BK652" s="14" t="s">
        <v>5537</v>
      </c>
      <c r="BL652" s="14" t="str">
        <f>_xlfn.XLOOKUP(B652,'[4]cell downs 18042026 17h'!$B:$B,'[4]cell downs 18042026 17h'!$B:$B,"")</f>
        <v/>
      </c>
      <c r="BM652" s="14" t="str">
        <f>_xlfn.XLOOKUP(B652,'[5]Cells Huawei 19042026 15h'!$B:$B,'[5]Cells Huawei 19042026 15h'!$B:$B,"")</f>
        <v/>
      </c>
      <c r="BN652" s="9" t="str">
        <f>_xlfn.XLOOKUP(B652,'[6]cells down 19042026 9H40'!$B:$B,'[6]cells down 19042026 9H40'!$B:$B,"")</f>
        <v/>
      </c>
      <c r="BO652" s="9" t="s">
        <v>2844</v>
      </c>
      <c r="BP652" s="9" t="s">
        <v>12</v>
      </c>
    </row>
    <row r="653" spans="1:68" s="9" customFormat="1" x14ac:dyDescent="0.35">
      <c r="A653" s="25" t="s">
        <v>5424</v>
      </c>
      <c r="B653" s="32" t="s">
        <v>5425</v>
      </c>
      <c r="C653" s="3" t="str">
        <f>_xlfn.XLOOKUP(B653,'[1]daily break down'!$D:$D,'[1]daily break down'!$E:$E,"")</f>
        <v/>
      </c>
      <c r="D653" s="25" t="s">
        <v>357</v>
      </c>
      <c r="E653" s="25" t="s">
        <v>987</v>
      </c>
      <c r="F653" s="25" t="s">
        <v>5382</v>
      </c>
      <c r="G653" s="25" t="s">
        <v>84</v>
      </c>
      <c r="H653" s="39" t="str">
        <f>_xlfn.XLOOKUP(B653,[2]CALCULATION!$B:$B,[2]CALCULATION!$H:$H,"")</f>
        <v>Huawei</v>
      </c>
      <c r="I653" s="34">
        <v>0.27046896268330889</v>
      </c>
      <c r="J653" s="34">
        <v>0.70166765116298979</v>
      </c>
      <c r="K653" s="34">
        <v>0</v>
      </c>
      <c r="L653" s="34">
        <v>0</v>
      </c>
      <c r="M653" s="34">
        <v>0</v>
      </c>
      <c r="N653" s="34">
        <v>0</v>
      </c>
      <c r="O653" s="34">
        <v>0</v>
      </c>
      <c r="P653" s="34">
        <v>0</v>
      </c>
      <c r="Q653" s="34">
        <v>0</v>
      </c>
      <c r="R653" s="34">
        <v>0</v>
      </c>
      <c r="S653" s="109">
        <v>0</v>
      </c>
      <c r="T653" s="109">
        <f>_xlfn.XLOOKUP(B653,'[3]Nur des jours'!$B:$B,'[3]Nur des jours'!$U:$U,"")</f>
        <v>1.0701046990437546E-3</v>
      </c>
      <c r="U653" s="109">
        <v>0</v>
      </c>
      <c r="V653" s="109" t="s">
        <v>5537</v>
      </c>
      <c r="W653" s="109">
        <v>1.0701046990437544E-3</v>
      </c>
      <c r="X653" s="109">
        <v>0</v>
      </c>
      <c r="Y653" s="109">
        <v>0</v>
      </c>
      <c r="Z653" s="109">
        <v>0</v>
      </c>
      <c r="AA653" s="109">
        <v>0</v>
      </c>
      <c r="AB653" s="109">
        <v>1.0701046990437544E-3</v>
      </c>
      <c r="AC653" s="109">
        <v>7.4937352373415818E-3</v>
      </c>
      <c r="AD653" s="109">
        <v>0</v>
      </c>
      <c r="AE653" s="109">
        <v>1.0701046990437544E-3</v>
      </c>
      <c r="AF653" s="109">
        <v>1.0701046990437544E-3</v>
      </c>
      <c r="AG653" s="57" t="str">
        <f>_xlfn.XLOOKUP(B653,[3]CALCULATION!$B:$B,[3]CALCULATION!$M:$M,"")</f>
        <v>Operationnel</v>
      </c>
      <c r="AH653" s="57"/>
      <c r="AI653" s="56" t="str" cm="1">
        <f t="array" ref="AI653">IFERROR(_xlfn.IFS(
AK653="MPR ISSUE","PDH",
AK653="BSS Hardware Issue","BSS",
AK653="Sites strategiques, MLL, Pylone, etc.","ENVTECH",
AK653="AKTIVCO DEFAUT GE &amp; POWER Cabinet","AKTIVCO",
AK653="AKTIVCO Coupure ENEO &amp; Baisse de tension","AKTIVCO GRID ONLY",
AK653="Coupure ENEO &amp; Baisse de tension","IHS GRID ONLY",
AK653="Defaut GE &amp; POWER Cabinet","IHS",
AK653="Sharing","Partners",
AK653="Sites strategiques &amp; DataCenter","SST &amp; DC",
AK653="Exclu","Exclu",
AK653="SAT","SAT",
AK653="SPARE-ISSUE","SPARE-ISSUE",
AK653="Fiber CAmtel","TRANS_FO_CAMTEL",
AK653="Fiber AOF","Fiber AOF",
AK653="Projet OCM (HUAWEI)","TRAVAUX-HUAWEI",
AK653="Projet OCM (NOKIA)","TRAVAUX-NOKIA",
AK653="ACCESS-ISSUE","ACCESS-ISSUE",
AK653="Projet OCM (ZTE, NOKIA, autres projets)","TRAVAUX OCM",
AK653="No root CAuse","No root cause",
AK653="ODU HS","PDH",
AK653="IP &amp; VLAN","PDH",
AK653="Warehouse HUAWEI","SPARE-ISSUE",
AK653="SPARE-HS","SPARE-ISSUE",
AK653="Power Telco","BSS",AK653="no impacts","no impacts"
),"")</f>
        <v>No root cause</v>
      </c>
      <c r="AJ653" s="56" t="str" cm="1">
        <f t="array" ref="AJ653">IFERROR(_xlfn.IFS(
AK653="MPR ISSUE","TX ISSUE",
AK653="BSS Hardware Issue","RAN ISSUE",
AK653="Sites strategiques, MLL, Pylone, etc.","ENVTECH",
AK653="AKTIVCO DEFAUT GE &amp; POWER Cabinet","POWER ISSUE",
AK653="AKTIVCO Coupure ENEO &amp; Baisse de tension","POWER ISSUE",
AK653="Coupure ENEO &amp; Baisse de tension","POWER ISSUE",
AK653="Defaut GE &amp; POWER Cabinet","POWER ISSUE",
AK653="Sharing","POWER ISSUE",
AK653="Sites strategiques &amp; DataCenter","POWER ISSUE",
AK653="Exclu","Exclu",
AK653="SAT","TX ISSUE",
AK653="SPARE-ISSUE","SPARE-ISSUE",
AK653="Fiber CAmtel","TX ISSUE",
AK653="Fiber AOF","TX ISSUE",
AK653="Projet OCM (HUAWEI)","TRAVAUX-HUAWEI",
AK653="Projet OCM (NOKIA)","TRAVAUX -NOKIA",
AK653="ACCESS-ISSUE","ACCESS-ISSUE",
AK653="Projet OCM (ZTE, NOKIA, autres projets)","TRAVAUX OCM",
AK653="No root CAuse","No root cause",
AK653="ODU HS","TX ISSUE",
AK653="IP &amp; VLAN","TX ISSUE",
AK653="Warehouse HUAWEI","SPARE-ISSUE",
AK653="SPARE-HS","SPARE-ISSUE",
AK653="Power Telco","RAN ISSUE",AK653="no impacts","no impacts"
),"")</f>
        <v>No root cause</v>
      </c>
      <c r="AK653" s="81" t="s">
        <v>5620</v>
      </c>
      <c r="AL653" s="56" t="str" cm="1">
        <f t="array" ref="AL653">IFERROR(_xlfn.IFS(
AK653="MPR ISSUE","ACTIVE",
AK653="BSS Hardware Issue","ACTIVE",
AK653="Sites strategiques, MLL, Pylone, etc.","PASSIVE",
AK653="AKTIVCO DEFAUT GE &amp; POWER Cabinet","PASSIVE",
AK653="AKTIVCO Coupure ENEO &amp; Baisse de tension","PASSIVE",
AK653="Coupure ENEO &amp; Baisse de tension","PASSIVE",
AK653="Defaut GE &amp; POWER Cabinet","PASSIVE",
AK653="Sharing","PASSIVE",
AK653="Sites strategiques &amp; DataCenter","PASSIVE",
AK653="Exclu","Exclu",
AK653="SAT","ACTIVE",
AK653="SPARE-ISSUE","SPARE-ISSUE",
AK653="Fiber CAmtel","ACTIVE",
AK653="Fiber AOF","ACTIVE",
AK653="Projet OCM (HUAWEI)","PLANNED WORKS",
AK653="Projet OCM (NOKIA)","PLANNED WORKS",
AK653="ACCESS-ISSUE","ACCESS-ISSUE",
AK653="Projet OCM (ZTE, NOKIA, autres projets)","PLANNED WORKS",
AK653="No root CAuse","No root cause",
AK653="ODU HS","ACTIVE",
AK653="IP &amp; VLAN","ACTIVE",
AK653="Warehouse HUAWEI","SPARE-ISSUE",
AK653="SPARE-HS","SPARE-ISSUE",
AK653="Power Telco","ACTIVE", AK653="no impacts","no impacts"
),"")</f>
        <v>No root cause</v>
      </c>
      <c r="AM653" s="108" t="s">
        <v>5537</v>
      </c>
      <c r="AN653" s="117" t="s">
        <v>5425</v>
      </c>
      <c r="AP653" s="23" t="s">
        <v>5537</v>
      </c>
      <c r="AQ653" s="23" t="s">
        <v>5537</v>
      </c>
      <c r="AR653" s="7"/>
      <c r="AS653" s="6"/>
      <c r="AT653" s="7"/>
      <c r="AU653" s="3" t="s">
        <v>5537</v>
      </c>
      <c r="AV653" s="24" t="s">
        <v>5537</v>
      </c>
      <c r="AW653" s="24" t="s">
        <v>5537</v>
      </c>
      <c r="AX653" s="24" t="s">
        <v>5537</v>
      </c>
      <c r="AY653" s="24" t="s">
        <v>5537</v>
      </c>
      <c r="AZ653" s="24" t="s">
        <v>5537</v>
      </c>
      <c r="BA653" s="24" t="s">
        <v>5537</v>
      </c>
      <c r="BB653" s="24" t="s">
        <v>5537</v>
      </c>
      <c r="BC653" s="24" t="s">
        <v>5537</v>
      </c>
      <c r="BD653" s="24" t="s">
        <v>5537</v>
      </c>
      <c r="BE653" s="24" t="s">
        <v>5537</v>
      </c>
      <c r="BF653" s="24" t="s">
        <v>5537</v>
      </c>
      <c r="BG653" s="24" t="s">
        <v>5537</v>
      </c>
      <c r="BH653" s="24" t="s">
        <v>5537</v>
      </c>
      <c r="BI653" s="9" t="s">
        <v>5537</v>
      </c>
      <c r="BJ653" s="14"/>
      <c r="BK653" s="14" t="s">
        <v>5537</v>
      </c>
      <c r="BL653" s="14" t="str">
        <f>_xlfn.XLOOKUP(B653,'[4]cell downs 18042026 17h'!$B:$B,'[4]cell downs 18042026 17h'!$B:$B,"")</f>
        <v/>
      </c>
      <c r="BM653" s="14" t="str">
        <f>_xlfn.XLOOKUP(B653,'[5]Cells Huawei 19042026 15h'!$B:$B,'[5]Cells Huawei 19042026 15h'!$B:$B,"")</f>
        <v/>
      </c>
      <c r="BN653" s="9" t="str">
        <f>_xlfn.XLOOKUP(B653,'[6]cells down 19042026 9H40'!$B:$B,'[6]cells down 19042026 9H40'!$B:$B,"")</f>
        <v/>
      </c>
      <c r="BO653" s="9" t="s">
        <v>5537</v>
      </c>
      <c r="BP653" s="9" t="s">
        <v>12</v>
      </c>
    </row>
    <row r="654" spans="1:68" s="9" customFormat="1" x14ac:dyDescent="0.35">
      <c r="A654" s="1" t="s">
        <v>1531</v>
      </c>
      <c r="B654" s="8" t="s">
        <v>1532</v>
      </c>
      <c r="C654" s="3" t="str">
        <f>_xlfn.XLOOKUP(B654,'[1]daily break down'!$D:$D,'[1]daily break down'!$E:$E,"")</f>
        <v>Yaounde</v>
      </c>
      <c r="D654" s="1" t="s">
        <v>11</v>
      </c>
      <c r="E654" s="1" t="s">
        <v>12</v>
      </c>
      <c r="F654" s="3" t="s">
        <v>37</v>
      </c>
      <c r="G654" s="1" t="s">
        <v>38</v>
      </c>
      <c r="H654" s="41" t="str">
        <f>_xlfn.XLOOKUP(B654,[2]CALCULATION!$B:$B,[2]CALCULATION!$H:$H,"")</f>
        <v>ZTE</v>
      </c>
      <c r="I654" s="34">
        <v>3.791737650278356E-2</v>
      </c>
      <c r="J654" s="34">
        <v>1.4446413437090688E-3</v>
      </c>
      <c r="K654" s="34">
        <v>3.7667685406339933E-2</v>
      </c>
      <c r="L654" s="34">
        <v>9.0958899418719114E-4</v>
      </c>
      <c r="M654" s="34">
        <v>1.979693693230946E-3</v>
      </c>
      <c r="N654" s="34">
        <v>2.6752617476093866E-4</v>
      </c>
      <c r="O654" s="34">
        <v>8.5608375923500353E-4</v>
      </c>
      <c r="P654" s="34">
        <v>1.4446413437090688E-3</v>
      </c>
      <c r="Q654" s="34">
        <v>2.247219867991884E-3</v>
      </c>
      <c r="R654" s="34">
        <v>3.7453664466531404E-4</v>
      </c>
      <c r="S654" s="109">
        <v>3.748933462316606E-2</v>
      </c>
      <c r="T654" s="109">
        <f>_xlfn.XLOOKUP(B654,'[3]Nur des jours'!$B:$B,'[3]Nur des jours'!$U:$U,"")</f>
        <v>1.551651813613444E-3</v>
      </c>
      <c r="U654" s="109">
        <v>0</v>
      </c>
      <c r="V654" s="109">
        <v>0</v>
      </c>
      <c r="W654" s="109">
        <v>1.5516518136134442E-3</v>
      </c>
      <c r="X654" s="109">
        <v>1.4446413437090686E-3</v>
      </c>
      <c r="Y654" s="109">
        <v>0</v>
      </c>
      <c r="Z654" s="109">
        <v>8.5608375923500353E-4</v>
      </c>
      <c r="AA654" s="109">
        <v>0</v>
      </c>
      <c r="AB654" s="109">
        <v>0</v>
      </c>
      <c r="AC654" s="109">
        <v>0</v>
      </c>
      <c r="AD654" s="109">
        <v>0</v>
      </c>
      <c r="AE654" s="109">
        <v>0</v>
      </c>
      <c r="AF654" s="109">
        <v>0</v>
      </c>
      <c r="AG654" s="57" t="str">
        <f>_xlfn.XLOOKUP(B654,[3]CALCULATION!$B:$B,[3]CALCULATION!$M:$M,"")</f>
        <v>Operationnel</v>
      </c>
      <c r="AH654" s="57"/>
      <c r="AI654" s="56" t="str" cm="1">
        <f t="array" ref="AI654">IFERROR(_xlfn.IFS(
AK654="MPR ISSUE","PDH",
AK654="BSS Hardware Issue","BSS",
AK654="Sites strategiques, MLL, Pylone, etc.","ENVTECH",
AK654="AKTIVCO DEFAUT GE &amp; POWER Cabinet","AKTIVCO",
AK654="AKTIVCO Coupure ENEO &amp; Baisse de tension","AKTIVCO GRID ONLY",
AK654="Coupure ENEO &amp; Baisse de tension","IHS GRID ONLY",
AK654="Defaut GE &amp; POWER Cabinet","IHS",
AK654="Sharing","Partners",
AK654="Sites strategiques &amp; DataCenter","SST &amp; DC",
AK654="Exclu","Exclu",
AK654="SAT","SAT",
AK654="SPARE-ISSUE","SPARE-ISSUE",
AK654="Fiber CAmtel","TRANS_FO_CAMTEL",
AK654="Fiber AOF","Fiber AOF",
AK654="Projet OCM (HUAWEI)","TRAVAUX-HUAWEI",
AK654="Projet OCM (NOKIA)","TRAVAUX-NOKIA",
AK654="ACCESS-ISSUE","ACCESS-ISSUE",
AK654="Projet OCM (ZTE, NOKIA, autres projets)","TRAVAUX OCM",
AK654="No root CAuse","No root cause",
AK654="ODU HS","PDH",
AK654="IP &amp; VLAN","PDH",
AK654="Warehouse HUAWEI","SPARE-ISSUE",
AK654="SPARE-HS","SPARE-ISSUE",
AK654="Power Telco","BSS",AK654="no impacts","no impacts"
),"")</f>
        <v>No root cause</v>
      </c>
      <c r="AJ654" s="56" t="str" cm="1">
        <f t="array" ref="AJ654">IFERROR(_xlfn.IFS(
AK654="MPR ISSUE","TX ISSUE",
AK654="BSS Hardware Issue","RAN ISSUE",
AK654="Sites strategiques, MLL, Pylone, etc.","ENVTECH",
AK654="AKTIVCO DEFAUT GE &amp; POWER Cabinet","POWER ISSUE",
AK654="AKTIVCO Coupure ENEO &amp; Baisse de tension","POWER ISSUE",
AK654="Coupure ENEO &amp; Baisse de tension","POWER ISSUE",
AK654="Defaut GE &amp; POWER Cabinet","POWER ISSUE",
AK654="Sharing","POWER ISSUE",
AK654="Sites strategiques &amp; DataCenter","POWER ISSUE",
AK654="Exclu","Exclu",
AK654="SAT","TX ISSUE",
AK654="SPARE-ISSUE","SPARE-ISSUE",
AK654="Fiber CAmtel","TX ISSUE",
AK654="Fiber AOF","TX ISSUE",
AK654="Projet OCM (HUAWEI)","TRAVAUX-HUAWEI",
AK654="Projet OCM (NOKIA)","TRAVAUX -NOKIA",
AK654="ACCESS-ISSUE","ACCESS-ISSUE",
AK654="Projet OCM (ZTE, NOKIA, autres projets)","TRAVAUX OCM",
AK654="No root CAuse","No root cause",
AK654="ODU HS","TX ISSUE",
AK654="IP &amp; VLAN","TX ISSUE",
AK654="Warehouse HUAWEI","SPARE-ISSUE",
AK654="SPARE-HS","SPARE-ISSUE",
AK654="Power Telco","RAN ISSUE",AK654="no impacts","no impacts"
),"")</f>
        <v>No root cause</v>
      </c>
      <c r="AK654" s="81" t="s">
        <v>5620</v>
      </c>
      <c r="AL654" s="56" t="str" cm="1">
        <f t="array" ref="AL654">IFERROR(_xlfn.IFS(
AK654="MPR ISSUE","ACTIVE",
AK654="BSS Hardware Issue","ACTIVE",
AK654="Sites strategiques, MLL, Pylone, etc.","PASSIVE",
AK654="AKTIVCO DEFAUT GE &amp; POWER Cabinet","PASSIVE",
AK654="AKTIVCO Coupure ENEO &amp; Baisse de tension","PASSIVE",
AK654="Coupure ENEO &amp; Baisse de tension","PASSIVE",
AK654="Defaut GE &amp; POWER Cabinet","PASSIVE",
AK654="Sharing","PASSIVE",
AK654="Sites strategiques &amp; DataCenter","PASSIVE",
AK654="Exclu","Exclu",
AK654="SAT","ACTIVE",
AK654="SPARE-ISSUE","SPARE-ISSUE",
AK654="Fiber CAmtel","ACTIVE",
AK654="Fiber AOF","ACTIVE",
AK654="Projet OCM (HUAWEI)","PLANNED WORKS",
AK654="Projet OCM (NOKIA)","PLANNED WORKS",
AK654="ACCESS-ISSUE","ACCESS-ISSUE",
AK654="Projet OCM (ZTE, NOKIA, autres projets)","PLANNED WORKS",
AK654="No root CAuse","No root cause",
AK654="ODU HS","ACTIVE",
AK654="IP &amp; VLAN","ACTIVE",
AK654="Warehouse HUAWEI","SPARE-ISSUE",
AK654="SPARE-HS","SPARE-ISSUE",
AK654="Power Telco","ACTIVE", AK654="no impacts","no impacts"
),"")</f>
        <v>No root cause</v>
      </c>
      <c r="AM654" s="108" t="s">
        <v>5537</v>
      </c>
      <c r="AN654" s="117" t="s">
        <v>1532</v>
      </c>
      <c r="AP654" s="23" t="s">
        <v>5537</v>
      </c>
      <c r="AQ654" s="23" t="s">
        <v>5537</v>
      </c>
      <c r="AR654" s="7"/>
      <c r="AS654" s="6"/>
      <c r="AT654" s="7"/>
      <c r="AU654" s="3" t="s">
        <v>5537</v>
      </c>
      <c r="AV654" s="24" t="s">
        <v>5537</v>
      </c>
      <c r="AW654" s="24" t="s">
        <v>5537</v>
      </c>
      <c r="AX654" s="24" t="s">
        <v>5537</v>
      </c>
      <c r="AY654" s="24" t="s">
        <v>5537</v>
      </c>
      <c r="AZ654" s="24" t="s">
        <v>5537</v>
      </c>
      <c r="BA654" s="24" t="s">
        <v>5537</v>
      </c>
      <c r="BB654" s="24" t="s">
        <v>5537</v>
      </c>
      <c r="BC654" s="24" t="s">
        <v>5537</v>
      </c>
      <c r="BD654" s="24" t="s">
        <v>5537</v>
      </c>
      <c r="BE654" s="24" t="s">
        <v>5537</v>
      </c>
      <c r="BF654" s="24" t="s">
        <v>5537</v>
      </c>
      <c r="BG654" s="24" t="s">
        <v>5537</v>
      </c>
      <c r="BH654" s="24" t="s">
        <v>5537</v>
      </c>
      <c r="BI654" s="9" t="s">
        <v>5537</v>
      </c>
      <c r="BJ654" s="14"/>
      <c r="BK654" s="14" t="s">
        <v>5537</v>
      </c>
      <c r="BL654" s="14" t="str">
        <f>_xlfn.XLOOKUP(B654,'[4]cell downs 18042026 17h'!$B:$B,'[4]cell downs 18042026 17h'!$B:$B,"")</f>
        <v/>
      </c>
      <c r="BM654" s="14" t="str">
        <f>_xlfn.XLOOKUP(B654,'[5]Cells Huawei 19042026 15h'!$B:$B,'[5]Cells Huawei 19042026 15h'!$B:$B,"")</f>
        <v/>
      </c>
      <c r="BN654" s="9" t="str">
        <f>_xlfn.XLOOKUP(B654,'[6]cells down 19042026 9H40'!$B:$B,'[6]cells down 19042026 9H40'!$B:$B,"")</f>
        <v/>
      </c>
      <c r="BO654" s="9" t="s">
        <v>1532</v>
      </c>
      <c r="BP654" s="9" t="s">
        <v>5537</v>
      </c>
    </row>
    <row r="655" spans="1:68" s="9" customFormat="1" x14ac:dyDescent="0.35">
      <c r="A655" s="1" t="s">
        <v>739</v>
      </c>
      <c r="B655" s="8" t="s">
        <v>740</v>
      </c>
      <c r="C655" s="3" t="str">
        <f>_xlfn.XLOOKUP(B655,'[1]daily break down'!$D:$D,'[1]daily break down'!$E:$E,"")</f>
        <v>Maroua</v>
      </c>
      <c r="D655" s="1" t="s">
        <v>21</v>
      </c>
      <c r="E655" s="1" t="s">
        <v>80</v>
      </c>
      <c r="F655" s="3" t="s">
        <v>55</v>
      </c>
      <c r="G655" s="1" t="s">
        <v>84</v>
      </c>
      <c r="H655" s="39" t="str">
        <f>_xlfn.XLOOKUP(B655,[2]CALCULATION!$B:$B,[2]CALCULATION!$H:$H,"")</f>
        <v>Huawei</v>
      </c>
      <c r="I655" s="34">
        <v>0</v>
      </c>
      <c r="J655" s="34">
        <v>0</v>
      </c>
      <c r="K655" s="34">
        <v>0</v>
      </c>
      <c r="L655" s="34">
        <v>0</v>
      </c>
      <c r="M655" s="34">
        <v>0.15712703997625793</v>
      </c>
      <c r="N655" s="34">
        <v>0</v>
      </c>
      <c r="O655" s="34">
        <v>0</v>
      </c>
      <c r="P655" s="34">
        <v>0</v>
      </c>
      <c r="Q655" s="34">
        <v>0</v>
      </c>
      <c r="R655" s="34">
        <v>0</v>
      </c>
      <c r="S655" s="109">
        <v>0</v>
      </c>
      <c r="T655" s="109">
        <f>_xlfn.XLOOKUP(B655,'[3]Nur des jours'!$B:$B,'[3]Nur des jours'!$U:$U,"")</f>
        <v>2.675261747609386E-4</v>
      </c>
      <c r="U655" s="109">
        <v>0</v>
      </c>
      <c r="V655" s="109">
        <v>0</v>
      </c>
      <c r="W655" s="109">
        <v>2.675261747609386E-4</v>
      </c>
      <c r="X655" s="109">
        <v>2.8536125307833454E-3</v>
      </c>
      <c r="Y655" s="109">
        <v>2.4077355728484469E-3</v>
      </c>
      <c r="Z655" s="109">
        <v>2.675261747609386E-4</v>
      </c>
      <c r="AA655" s="109">
        <v>5.3505234952187721E-4</v>
      </c>
      <c r="AB655" s="109">
        <v>8.0257852428281603E-4</v>
      </c>
      <c r="AC655" s="109">
        <v>0</v>
      </c>
      <c r="AD655" s="109">
        <v>1.8594170228247158E-3</v>
      </c>
      <c r="AE655" s="109">
        <v>6.2422774110885678E-4</v>
      </c>
      <c r="AF655" s="109">
        <v>6.2422774110885678E-4</v>
      </c>
      <c r="AG655" s="57" t="str">
        <f>_xlfn.XLOOKUP(B655,[3]CALCULATION!$B:$B,[3]CALCULATION!$M:$M,"")</f>
        <v>Operationnel</v>
      </c>
      <c r="AH655" s="57"/>
      <c r="AI655" s="56" t="str" cm="1">
        <f t="array" ref="AI655">IFERROR(_xlfn.IFS(
AK655="MPR ISSUE","PDH",
AK655="BSS Hardware Issue","BSS",
AK655="Sites strategiques, MLL, Pylone, etc.","ENVTECH",
AK655="AKTIVCO DEFAUT GE &amp; POWER Cabinet","AKTIVCO",
AK655="AKTIVCO Coupure ENEO &amp; Baisse de tension","AKTIVCO GRID ONLY",
AK655="Coupure ENEO &amp; Baisse de tension","IHS GRID ONLY",
AK655="Defaut GE &amp; POWER Cabinet","IHS",
AK655="Sharing","Partners",
AK655="Sites strategiques &amp; DataCenter","SST &amp; DC",
AK655="Exclu","Exclu",
AK655="SAT","SAT",
AK655="SPARE-ISSUE","SPARE-ISSUE",
AK655="Fiber CAmtel","TRANS_FO_CAMTEL",
AK655="Fiber AOF","Fiber AOF",
AK655="Projet OCM (HUAWEI)","TRAVAUX-HUAWEI",
AK655="Projet OCM (NOKIA)","TRAVAUX-NOKIA",
AK655="ACCESS-ISSUE","ACCESS-ISSUE",
AK655="Projet OCM (ZTE, NOKIA, autres projets)","TRAVAUX OCM",
AK655="No root CAuse","No root cause",
AK655="ODU HS","PDH",
AK655="IP &amp; VLAN","PDH",
AK655="Warehouse HUAWEI","SPARE-ISSUE",
AK655="SPARE-HS","SPARE-ISSUE",
AK655="Power Telco","BSS",AK655="no impacts","no impacts"
),"")</f>
        <v>No root cause</v>
      </c>
      <c r="AJ655" s="56" t="str" cm="1">
        <f t="array" ref="AJ655">IFERROR(_xlfn.IFS(
AK655="MPR ISSUE","TX ISSUE",
AK655="BSS Hardware Issue","RAN ISSUE",
AK655="Sites strategiques, MLL, Pylone, etc.","ENVTECH",
AK655="AKTIVCO DEFAUT GE &amp; POWER Cabinet","POWER ISSUE",
AK655="AKTIVCO Coupure ENEO &amp; Baisse de tension","POWER ISSUE",
AK655="Coupure ENEO &amp; Baisse de tension","POWER ISSUE",
AK655="Defaut GE &amp; POWER Cabinet","POWER ISSUE",
AK655="Sharing","POWER ISSUE",
AK655="Sites strategiques &amp; DataCenter","POWER ISSUE",
AK655="Exclu","Exclu",
AK655="SAT","TX ISSUE",
AK655="SPARE-ISSUE","SPARE-ISSUE",
AK655="Fiber CAmtel","TX ISSUE",
AK655="Fiber AOF","TX ISSUE",
AK655="Projet OCM (HUAWEI)","TRAVAUX-HUAWEI",
AK655="Projet OCM (NOKIA)","TRAVAUX -NOKIA",
AK655="ACCESS-ISSUE","ACCESS-ISSUE",
AK655="Projet OCM (ZTE, NOKIA, autres projets)","TRAVAUX OCM",
AK655="No root CAuse","No root cause",
AK655="ODU HS","TX ISSUE",
AK655="IP &amp; VLAN","TX ISSUE",
AK655="Warehouse HUAWEI","SPARE-ISSUE",
AK655="SPARE-HS","SPARE-ISSUE",
AK655="Power Telco","RAN ISSUE",AK655="no impacts","no impacts"
),"")</f>
        <v>No root cause</v>
      </c>
      <c r="AK655" s="81" t="s">
        <v>5620</v>
      </c>
      <c r="AL655" s="56" t="str" cm="1">
        <f t="array" ref="AL655">IFERROR(_xlfn.IFS(
AK655="MPR ISSUE","ACTIVE",
AK655="BSS Hardware Issue","ACTIVE",
AK655="Sites strategiques, MLL, Pylone, etc.","PASSIVE",
AK655="AKTIVCO DEFAUT GE &amp; POWER Cabinet","PASSIVE",
AK655="AKTIVCO Coupure ENEO &amp; Baisse de tension","PASSIVE",
AK655="Coupure ENEO &amp; Baisse de tension","PASSIVE",
AK655="Defaut GE &amp; POWER Cabinet","PASSIVE",
AK655="Sharing","PASSIVE",
AK655="Sites strategiques &amp; DataCenter","PASSIVE",
AK655="Exclu","Exclu",
AK655="SAT","ACTIVE",
AK655="SPARE-ISSUE","SPARE-ISSUE",
AK655="Fiber CAmtel","ACTIVE",
AK655="Fiber AOF","ACTIVE",
AK655="Projet OCM (HUAWEI)","PLANNED WORKS",
AK655="Projet OCM (NOKIA)","PLANNED WORKS",
AK655="ACCESS-ISSUE","ACCESS-ISSUE",
AK655="Projet OCM (ZTE, NOKIA, autres projets)","PLANNED WORKS",
AK655="No root CAuse","No root cause",
AK655="ODU HS","ACTIVE",
AK655="IP &amp; VLAN","ACTIVE",
AK655="Warehouse HUAWEI","SPARE-ISSUE",
AK655="SPARE-HS","SPARE-ISSUE",
AK655="Power Telco","ACTIVE", AK655="no impacts","no impacts"
),"")</f>
        <v>No root cause</v>
      </c>
      <c r="AM655" s="108" t="s">
        <v>5537</v>
      </c>
      <c r="AN655" s="117" t="s">
        <v>740</v>
      </c>
      <c r="AP655" s="23" t="s">
        <v>5537</v>
      </c>
      <c r="AQ655" s="23" t="s">
        <v>5537</v>
      </c>
      <c r="AR655" s="7"/>
      <c r="AS655" s="6"/>
      <c r="AT655" s="7"/>
      <c r="AU655" s="3" t="s">
        <v>5537</v>
      </c>
      <c r="AV655" s="24" t="s">
        <v>5537</v>
      </c>
      <c r="AW655" s="24" t="s">
        <v>5537</v>
      </c>
      <c r="AX655" s="24" t="s">
        <v>5537</v>
      </c>
      <c r="AY655" s="24" t="s">
        <v>5537</v>
      </c>
      <c r="AZ655" s="24" t="s">
        <v>5537</v>
      </c>
      <c r="BA655" s="24" t="s">
        <v>5537</v>
      </c>
      <c r="BB655" s="24" t="s">
        <v>5537</v>
      </c>
      <c r="BC655" s="24" t="s">
        <v>5537</v>
      </c>
      <c r="BD655" s="24" t="s">
        <v>5537</v>
      </c>
      <c r="BE655" s="24" t="s">
        <v>5537</v>
      </c>
      <c r="BF655" s="24" t="s">
        <v>5537</v>
      </c>
      <c r="BG655" s="24" t="s">
        <v>5537</v>
      </c>
      <c r="BH655" s="24" t="s">
        <v>5537</v>
      </c>
      <c r="BI655" s="9" t="s">
        <v>5537</v>
      </c>
      <c r="BJ655" s="14"/>
      <c r="BK655" s="14" t="s">
        <v>5537</v>
      </c>
      <c r="BL655" s="14" t="str">
        <f>_xlfn.XLOOKUP(B655,'[4]cell downs 18042026 17h'!$B:$B,'[4]cell downs 18042026 17h'!$B:$B,"")</f>
        <v/>
      </c>
      <c r="BM655" s="14" t="str">
        <f>_xlfn.XLOOKUP(B655,'[5]Cells Huawei 19042026 15h'!$B:$B,'[5]Cells Huawei 19042026 15h'!$B:$B,"")</f>
        <v/>
      </c>
      <c r="BN655" s="9" t="str">
        <f>_xlfn.XLOOKUP(B655,'[6]cells down 19042026 9H40'!$B:$B,'[6]cells down 19042026 9H40'!$B:$B,"")</f>
        <v/>
      </c>
      <c r="BO655" s="9" t="s">
        <v>5537</v>
      </c>
      <c r="BP655" s="9" t="s">
        <v>318</v>
      </c>
    </row>
    <row r="656" spans="1:68" s="9" customFormat="1" x14ac:dyDescent="0.35">
      <c r="A656" s="1" t="s">
        <v>1027</v>
      </c>
      <c r="B656" s="8" t="s">
        <v>1028</v>
      </c>
      <c r="C656" s="3" t="str">
        <f>_xlfn.XLOOKUP(B656,'[1]daily break down'!$D:$D,'[1]daily break down'!$E:$E,"")</f>
        <v>CENTRE</v>
      </c>
      <c r="D656" s="1" t="s">
        <v>357</v>
      </c>
      <c r="E656" s="1" t="s">
        <v>122</v>
      </c>
      <c r="F656" s="3" t="s">
        <v>69</v>
      </c>
      <c r="G656" s="1" t="s">
        <v>1027</v>
      </c>
      <c r="H656" s="40" t="str">
        <f>_xlfn.XLOOKUP(B656,[2]CALCULATION!$B:$B,[2]CALCULATION!$H:$H,"")</f>
        <v>NOKIA</v>
      </c>
      <c r="I656" s="34">
        <v>0</v>
      </c>
      <c r="J656" s="34">
        <v>0.7837800559121969</v>
      </c>
      <c r="K656" s="34">
        <v>1.0578017257151051E-2</v>
      </c>
      <c r="L656" s="34">
        <v>3.9997494687631772E-2</v>
      </c>
      <c r="M656" s="34">
        <v>0.34393282945035375</v>
      </c>
      <c r="N656" s="34">
        <v>1.6210093270368944E-2</v>
      </c>
      <c r="O656" s="34">
        <v>4.102068013000902E-3</v>
      </c>
      <c r="P656" s="34">
        <v>9.9941222105565261E-2</v>
      </c>
      <c r="Q656" s="34">
        <v>1.0791203720036304</v>
      </c>
      <c r="R656" s="34">
        <v>1.0737012854383505</v>
      </c>
      <c r="S656" s="109">
        <v>3.931635389597353E-2</v>
      </c>
      <c r="T656" s="109">
        <f>_xlfn.XLOOKUP(B656,'[3]Nur des jours'!$B:$B,'[3]Nur des jours'!$U:$U,"")</f>
        <v>8.9175391586982075E-4</v>
      </c>
      <c r="U656" s="109">
        <v>0</v>
      </c>
      <c r="V656" s="109">
        <v>0.45279696832204713</v>
      </c>
      <c r="W656" s="109">
        <v>8.9175391586982075E-4</v>
      </c>
      <c r="X656" s="109">
        <v>0</v>
      </c>
      <c r="Y656" s="109">
        <v>0</v>
      </c>
      <c r="Z656" s="109">
        <v>0.205477937294718</v>
      </c>
      <c r="AA656" s="109">
        <v>3.4064999586225523E-3</v>
      </c>
      <c r="AB656" s="109">
        <v>0.20305236664355245</v>
      </c>
      <c r="AC656" s="109">
        <v>0</v>
      </c>
      <c r="AD656" s="109">
        <v>1.0625240130425211E-3</v>
      </c>
      <c r="AE656" s="109">
        <v>3.5670156634785984E-4</v>
      </c>
      <c r="AF656" s="109">
        <v>3.5670156634785984E-4</v>
      </c>
      <c r="AG656" s="57" t="str">
        <f>_xlfn.XLOOKUP(B656,[3]CALCULATION!$B:$B,[3]CALCULATION!$M:$M,"")</f>
        <v>Operationnel</v>
      </c>
      <c r="AH656" s="57"/>
      <c r="AI656" s="56" t="str" cm="1">
        <f t="array" ref="AI656">IFERROR(_xlfn.IFS(
AK656="MPR ISSUE","PDH",
AK656="BSS Hardware Issue","BSS",
AK656="Sites strategiques, MLL, Pylone, etc.","ENVTECH",
AK656="AKTIVCO DEFAUT GE &amp; POWER Cabinet","AKTIVCO",
AK656="AKTIVCO Coupure ENEO &amp; Baisse de tension","AKTIVCO GRID ONLY",
AK656="Coupure ENEO &amp; Baisse de tension","IHS GRID ONLY",
AK656="Defaut GE &amp; POWER Cabinet","IHS",
AK656="Sharing","Partners",
AK656="Sites strategiques &amp; DataCenter","SST &amp; DC",
AK656="Exclu","Exclu",
AK656="SAT","SAT",
AK656="SPARE-ISSUE","SPARE-ISSUE",
AK656="Fiber CAmtel","TRANS_FO_CAMTEL",
AK656="Fiber AOF","Fiber AOF",
AK656="Projet OCM (HUAWEI)","TRAVAUX-HUAWEI",
AK656="Projet OCM (NOKIA)","TRAVAUX-NOKIA",
AK656="ACCESS-ISSUE","ACCESS-ISSUE",
AK656="Projet OCM (ZTE, NOKIA, autres projets)","TRAVAUX OCM",
AK656="No root CAuse","No root cause",
AK656="ODU HS","PDH",
AK656="IP &amp; VLAN","PDH",
AK656="Warehouse HUAWEI","SPARE-ISSUE",
AK656="SPARE-HS","SPARE-ISSUE",
AK656="Power Telco","BSS",AK656="no impacts","no impacts"
),"")</f>
        <v>No root cause</v>
      </c>
      <c r="AJ656" s="56" t="str" cm="1">
        <f t="array" ref="AJ656">IFERROR(_xlfn.IFS(
AK656="MPR ISSUE","TX ISSUE",
AK656="BSS Hardware Issue","RAN ISSUE",
AK656="Sites strategiques, MLL, Pylone, etc.","ENVTECH",
AK656="AKTIVCO DEFAUT GE &amp; POWER Cabinet","POWER ISSUE",
AK656="AKTIVCO Coupure ENEO &amp; Baisse de tension","POWER ISSUE",
AK656="Coupure ENEO &amp; Baisse de tension","POWER ISSUE",
AK656="Defaut GE &amp; POWER Cabinet","POWER ISSUE",
AK656="Sharing","POWER ISSUE",
AK656="Sites strategiques &amp; DataCenter","POWER ISSUE",
AK656="Exclu","Exclu",
AK656="SAT","TX ISSUE",
AK656="SPARE-ISSUE","SPARE-ISSUE",
AK656="Fiber CAmtel","TX ISSUE",
AK656="Fiber AOF","TX ISSUE",
AK656="Projet OCM (HUAWEI)","TRAVAUX-HUAWEI",
AK656="Projet OCM (NOKIA)","TRAVAUX -NOKIA",
AK656="ACCESS-ISSUE","ACCESS-ISSUE",
AK656="Projet OCM (ZTE, NOKIA, autres projets)","TRAVAUX OCM",
AK656="No root CAuse","No root cause",
AK656="ODU HS","TX ISSUE",
AK656="IP &amp; VLAN","TX ISSUE",
AK656="Warehouse HUAWEI","SPARE-ISSUE",
AK656="SPARE-HS","SPARE-ISSUE",
AK656="Power Telco","RAN ISSUE",AK656="no impacts","no impacts"
),"")</f>
        <v>No root cause</v>
      </c>
      <c r="AK656" s="81" t="s">
        <v>5620</v>
      </c>
      <c r="AL656" s="56" t="str" cm="1">
        <f t="array" ref="AL656">IFERROR(_xlfn.IFS(
AK656="MPR ISSUE","ACTIVE",
AK656="BSS Hardware Issue","ACTIVE",
AK656="Sites strategiques, MLL, Pylone, etc.","PASSIVE",
AK656="AKTIVCO DEFAUT GE &amp; POWER Cabinet","PASSIVE",
AK656="AKTIVCO Coupure ENEO &amp; Baisse de tension","PASSIVE",
AK656="Coupure ENEO &amp; Baisse de tension","PASSIVE",
AK656="Defaut GE &amp; POWER Cabinet","PASSIVE",
AK656="Sharing","PASSIVE",
AK656="Sites strategiques &amp; DataCenter","PASSIVE",
AK656="Exclu","Exclu",
AK656="SAT","ACTIVE",
AK656="SPARE-ISSUE","SPARE-ISSUE",
AK656="Fiber CAmtel","ACTIVE",
AK656="Fiber AOF","ACTIVE",
AK656="Projet OCM (HUAWEI)","PLANNED WORKS",
AK656="Projet OCM (NOKIA)","PLANNED WORKS",
AK656="ACCESS-ISSUE","ACCESS-ISSUE",
AK656="Projet OCM (ZTE, NOKIA, autres projets)","PLANNED WORKS",
AK656="No root CAuse","No root cause",
AK656="ODU HS","ACTIVE",
AK656="IP &amp; VLAN","ACTIVE",
AK656="Warehouse HUAWEI","SPARE-ISSUE",
AK656="SPARE-HS","SPARE-ISSUE",
AK656="Power Telco","ACTIVE", AK656="no impacts","no impacts"
),"")</f>
        <v>No root cause</v>
      </c>
      <c r="AM656" s="108" t="s">
        <v>5537</v>
      </c>
      <c r="AN656" s="117" t="s">
        <v>1028</v>
      </c>
      <c r="AP656" s="23" t="s">
        <v>5537</v>
      </c>
      <c r="AQ656" s="23" t="s">
        <v>5537</v>
      </c>
      <c r="AR656" s="7"/>
      <c r="AS656" s="6"/>
      <c r="AT656" s="7"/>
      <c r="AU656" s="3" t="s">
        <v>5537</v>
      </c>
      <c r="AV656" s="24" t="s">
        <v>5537</v>
      </c>
      <c r="AW656" s="24" t="s">
        <v>5537</v>
      </c>
      <c r="AX656" s="24" t="s">
        <v>5537</v>
      </c>
      <c r="AY656" s="24" t="s">
        <v>5537</v>
      </c>
      <c r="AZ656" s="24" t="s">
        <v>5537</v>
      </c>
      <c r="BA656" s="24" t="s">
        <v>5537</v>
      </c>
      <c r="BB656" s="24" t="s">
        <v>5537</v>
      </c>
      <c r="BC656" s="24" t="s">
        <v>5537</v>
      </c>
      <c r="BD656" s="24" t="s">
        <v>5537</v>
      </c>
      <c r="BE656" s="24" t="s">
        <v>5537</v>
      </c>
      <c r="BF656" s="24" t="s">
        <v>5537</v>
      </c>
      <c r="BG656" s="24" t="s">
        <v>5537</v>
      </c>
      <c r="BH656" s="24" t="s">
        <v>5537</v>
      </c>
      <c r="BI656" s="9" t="s">
        <v>5537</v>
      </c>
      <c r="BJ656" s="14"/>
      <c r="BK656" s="14" t="s">
        <v>5537</v>
      </c>
      <c r="BL656" s="14" t="str">
        <f>_xlfn.XLOOKUP(B656,'[4]cell downs 18042026 17h'!$B:$B,'[4]cell downs 18042026 17h'!$B:$B,"")</f>
        <v/>
      </c>
      <c r="BM656" s="14" t="str">
        <f>_xlfn.XLOOKUP(B656,'[5]Cells Huawei 19042026 15h'!$B:$B,'[5]Cells Huawei 19042026 15h'!$B:$B,"")</f>
        <v/>
      </c>
      <c r="BN656" s="9" t="str">
        <f>_xlfn.XLOOKUP(B656,'[6]cells down 19042026 9H40'!$B:$B,'[6]cells down 19042026 9H40'!$B:$B,"")</f>
        <v/>
      </c>
      <c r="BO656" s="9" t="s">
        <v>5537</v>
      </c>
      <c r="BP656" s="9" t="s">
        <v>5537</v>
      </c>
    </row>
    <row r="657" spans="1:68" s="9" customFormat="1" x14ac:dyDescent="0.35">
      <c r="A657" s="1" t="s">
        <v>4916</v>
      </c>
      <c r="B657" s="8" t="s">
        <v>4917</v>
      </c>
      <c r="C657" s="3" t="str">
        <f>_xlfn.XLOOKUP(B657,'[1]daily break down'!$D:$D,'[1]daily break down'!$E:$E,"")</f>
        <v>CENTRE</v>
      </c>
      <c r="D657" s="1" t="s">
        <v>21</v>
      </c>
      <c r="E657" s="1" t="s">
        <v>122</v>
      </c>
      <c r="F657" s="3" t="s">
        <v>69</v>
      </c>
      <c r="G657" s="1" t="s">
        <v>4915</v>
      </c>
      <c r="H657" s="40" t="str">
        <f>_xlfn.XLOOKUP(B657,[2]CALCULATION!$B:$B,[2]CALCULATION!$H:$H,"")</f>
        <v>NOKIA</v>
      </c>
      <c r="I657" s="34">
        <v>7.2127137215191275E-2</v>
      </c>
      <c r="J657" s="34">
        <v>0</v>
      </c>
      <c r="K657" s="34">
        <v>4.399779337716108E-2</v>
      </c>
      <c r="L657" s="34">
        <v>0</v>
      </c>
      <c r="M657" s="34">
        <v>0</v>
      </c>
      <c r="N657" s="34">
        <v>9.2742407250450407E-4</v>
      </c>
      <c r="O657" s="34">
        <v>0</v>
      </c>
      <c r="P657" s="34">
        <v>8.7632028686346439E-2</v>
      </c>
      <c r="Q657" s="34">
        <v>0</v>
      </c>
      <c r="R657" s="34">
        <v>0</v>
      </c>
      <c r="S657" s="109">
        <v>8.9175391586982075E-4</v>
      </c>
      <c r="T657" s="109">
        <f>_xlfn.XLOOKUP(B657,'[3]Nur des jours'!$B:$B,'[3]Nur des jours'!$U:$U,"")</f>
        <v>0</v>
      </c>
      <c r="U657" s="109">
        <v>8.9175391586982075E-4</v>
      </c>
      <c r="V657" s="109">
        <v>2.3347098090675707E-2</v>
      </c>
      <c r="W657" s="109">
        <v>0</v>
      </c>
      <c r="X657" s="109">
        <v>2.860843587248443E-2</v>
      </c>
      <c r="Y657" s="109">
        <v>0.11384130489993814</v>
      </c>
      <c r="Z657" s="109">
        <v>0</v>
      </c>
      <c r="AA657" s="109">
        <v>7.9528353444478478E-2</v>
      </c>
      <c r="AB657" s="109">
        <v>0</v>
      </c>
      <c r="AC657" s="109">
        <v>0</v>
      </c>
      <c r="AD657" s="109">
        <v>1.0625240130425211E-3</v>
      </c>
      <c r="AE657" s="109">
        <v>3.5670156634785984E-4</v>
      </c>
      <c r="AF657" s="109">
        <v>3.5670156634785984E-4</v>
      </c>
      <c r="AG657" s="57" t="str">
        <f>_xlfn.XLOOKUP(B657,[3]CALCULATION!$B:$B,[3]CALCULATION!$M:$M,"")</f>
        <v>Operationnel</v>
      </c>
      <c r="AH657" s="57"/>
      <c r="AI657" s="56" t="str" cm="1">
        <f t="array" ref="AI657">IFERROR(_xlfn.IFS(
AK657="MPR ISSUE","PDH",
AK657="BSS Hardware Issue","BSS",
AK657="Sites strategiques, MLL, Pylone, etc.","ENVTECH",
AK657="AKTIVCO DEFAUT GE &amp; POWER Cabinet","AKTIVCO",
AK657="AKTIVCO Coupure ENEO &amp; Baisse de tension","AKTIVCO GRID ONLY",
AK657="Coupure ENEO &amp; Baisse de tension","IHS GRID ONLY",
AK657="Defaut GE &amp; POWER Cabinet","IHS",
AK657="Sharing","Partners",
AK657="Sites strategiques &amp; DataCenter","SST &amp; DC",
AK657="Exclu","Exclu",
AK657="SAT","SAT",
AK657="SPARE-ISSUE","SPARE-ISSUE",
AK657="Fiber CAmtel","TRANS_FO_CAMTEL",
AK657="Fiber AOF","Fiber AOF",
AK657="Projet OCM (HUAWEI)","TRAVAUX-HUAWEI",
AK657="Projet OCM (NOKIA)","TRAVAUX-NOKIA",
AK657="ACCESS-ISSUE","ACCESS-ISSUE",
AK657="Projet OCM (ZTE, NOKIA, autres projets)","TRAVAUX OCM",
AK657="No root CAuse","No root cause",
AK657="ODU HS","PDH",
AK657="IP &amp; VLAN","PDH",
AK657="Warehouse HUAWEI","SPARE-ISSUE",
AK657="SPARE-HS","SPARE-ISSUE",
AK657="Power Telco","BSS",AK657="no impacts","no impacts"
),"")</f>
        <v>No root cause</v>
      </c>
      <c r="AJ657" s="56" t="str" cm="1">
        <f t="array" ref="AJ657">IFERROR(_xlfn.IFS(
AK657="MPR ISSUE","TX ISSUE",
AK657="BSS Hardware Issue","RAN ISSUE",
AK657="Sites strategiques, MLL, Pylone, etc.","ENVTECH",
AK657="AKTIVCO DEFAUT GE &amp; POWER Cabinet","POWER ISSUE",
AK657="AKTIVCO Coupure ENEO &amp; Baisse de tension","POWER ISSUE",
AK657="Coupure ENEO &amp; Baisse de tension","POWER ISSUE",
AK657="Defaut GE &amp; POWER Cabinet","POWER ISSUE",
AK657="Sharing","POWER ISSUE",
AK657="Sites strategiques &amp; DataCenter","POWER ISSUE",
AK657="Exclu","Exclu",
AK657="SAT","TX ISSUE",
AK657="SPARE-ISSUE","SPARE-ISSUE",
AK657="Fiber CAmtel","TX ISSUE",
AK657="Fiber AOF","TX ISSUE",
AK657="Projet OCM (HUAWEI)","TRAVAUX-HUAWEI",
AK657="Projet OCM (NOKIA)","TRAVAUX -NOKIA",
AK657="ACCESS-ISSUE","ACCESS-ISSUE",
AK657="Projet OCM (ZTE, NOKIA, autres projets)","TRAVAUX OCM",
AK657="No root CAuse","No root cause",
AK657="ODU HS","TX ISSUE",
AK657="IP &amp; VLAN","TX ISSUE",
AK657="Warehouse HUAWEI","SPARE-ISSUE",
AK657="SPARE-HS","SPARE-ISSUE",
AK657="Power Telco","RAN ISSUE",AK657="no impacts","no impacts"
),"")</f>
        <v>No root cause</v>
      </c>
      <c r="AK657" s="81" t="s">
        <v>5620</v>
      </c>
      <c r="AL657" s="56" t="str" cm="1">
        <f t="array" ref="AL657">IFERROR(_xlfn.IFS(
AK657="MPR ISSUE","ACTIVE",
AK657="BSS Hardware Issue","ACTIVE",
AK657="Sites strategiques, MLL, Pylone, etc.","PASSIVE",
AK657="AKTIVCO DEFAUT GE &amp; POWER Cabinet","PASSIVE",
AK657="AKTIVCO Coupure ENEO &amp; Baisse de tension","PASSIVE",
AK657="Coupure ENEO &amp; Baisse de tension","PASSIVE",
AK657="Defaut GE &amp; POWER Cabinet","PASSIVE",
AK657="Sharing","PASSIVE",
AK657="Sites strategiques &amp; DataCenter","PASSIVE",
AK657="Exclu","Exclu",
AK657="SAT","ACTIVE",
AK657="SPARE-ISSUE","SPARE-ISSUE",
AK657="Fiber CAmtel","ACTIVE",
AK657="Fiber AOF","ACTIVE",
AK657="Projet OCM (HUAWEI)","PLANNED WORKS",
AK657="Projet OCM (NOKIA)","PLANNED WORKS",
AK657="ACCESS-ISSUE","ACCESS-ISSUE",
AK657="Projet OCM (ZTE, NOKIA, autres projets)","PLANNED WORKS",
AK657="No root CAuse","No root cause",
AK657="ODU HS","ACTIVE",
AK657="IP &amp; VLAN","ACTIVE",
AK657="Warehouse HUAWEI","SPARE-ISSUE",
AK657="SPARE-HS","SPARE-ISSUE",
AK657="Power Telco","ACTIVE", AK657="no impacts","no impacts"
),"")</f>
        <v>No root cause</v>
      </c>
      <c r="AM657" s="108" t="s">
        <v>5537</v>
      </c>
      <c r="AN657" s="117" t="s">
        <v>4917</v>
      </c>
      <c r="AP657" s="23" t="s">
        <v>5537</v>
      </c>
      <c r="AQ657" s="23" t="s">
        <v>5537</v>
      </c>
      <c r="AR657" s="7"/>
      <c r="AS657" s="6"/>
      <c r="AT657" s="7"/>
      <c r="AU657" s="3" t="s">
        <v>5537</v>
      </c>
      <c r="AV657" s="24" t="s">
        <v>5537</v>
      </c>
      <c r="AW657" s="24" t="s">
        <v>5537</v>
      </c>
      <c r="AX657" s="24" t="s">
        <v>5537</v>
      </c>
      <c r="AY657" s="24" t="s">
        <v>5537</v>
      </c>
      <c r="AZ657" s="24" t="s">
        <v>5537</v>
      </c>
      <c r="BA657" s="24" t="s">
        <v>5537</v>
      </c>
      <c r="BB657" s="24" t="s">
        <v>5537</v>
      </c>
      <c r="BC657" s="24" t="s">
        <v>5537</v>
      </c>
      <c r="BD657" s="24" t="s">
        <v>5537</v>
      </c>
      <c r="BE657" s="24" t="s">
        <v>5537</v>
      </c>
      <c r="BF657" s="24" t="s">
        <v>5537</v>
      </c>
      <c r="BG657" s="24" t="s">
        <v>5537</v>
      </c>
      <c r="BH657" s="24" t="s">
        <v>5537</v>
      </c>
      <c r="BI657" s="9" t="s">
        <v>5537</v>
      </c>
      <c r="BJ657" s="14"/>
      <c r="BK657" s="14" t="s">
        <v>5537</v>
      </c>
      <c r="BL657" s="14" t="str">
        <f>_xlfn.XLOOKUP(B657,'[4]cell downs 18042026 17h'!$B:$B,'[4]cell downs 18042026 17h'!$B:$B,"")</f>
        <v/>
      </c>
      <c r="BM657" s="14" t="str">
        <f>_xlfn.XLOOKUP(B657,'[5]Cells Huawei 19042026 15h'!$B:$B,'[5]Cells Huawei 19042026 15h'!$B:$B,"")</f>
        <v/>
      </c>
      <c r="BN657" s="9" t="str">
        <f>_xlfn.XLOOKUP(B657,'[6]cells down 19042026 9H40'!$B:$B,'[6]cells down 19042026 9H40'!$B:$B,"")</f>
        <v/>
      </c>
      <c r="BO657" s="9" t="s">
        <v>5537</v>
      </c>
      <c r="BP657" s="9" t="s">
        <v>12</v>
      </c>
    </row>
    <row r="658" spans="1:68" s="9" customFormat="1" x14ac:dyDescent="0.35">
      <c r="A658" s="1" t="s">
        <v>2645</v>
      </c>
      <c r="B658" s="8" t="s">
        <v>2646</v>
      </c>
      <c r="C658" s="3" t="str">
        <f>_xlfn.XLOOKUP(B658,'[1]daily break down'!$D:$D,'[1]daily break down'!$E:$E,"")</f>
        <v>CENTRE</v>
      </c>
      <c r="D658" s="1" t="s">
        <v>11</v>
      </c>
      <c r="E658" s="1" t="str">
        <f>BP658</f>
        <v>Gen-Lithium</v>
      </c>
      <c r="F658" s="3" t="s">
        <v>37</v>
      </c>
      <c r="G658" s="1" t="s">
        <v>2647</v>
      </c>
      <c r="H658" s="40" t="str">
        <f>_xlfn.XLOOKUP(B658,[2]CALCULATION!$B:$B,[2]CALCULATION!$H:$H,"")</f>
        <v>NOKIA</v>
      </c>
      <c r="I658" s="34">
        <v>4.6371203625224775E-4</v>
      </c>
      <c r="J658" s="34">
        <v>2.8536125307818605E-4</v>
      </c>
      <c r="K658" s="34">
        <v>0.12034696305619204</v>
      </c>
      <c r="L658" s="34">
        <v>2.8536125307847553E-4</v>
      </c>
      <c r="M658" s="34">
        <v>2.3185601812635546E-4</v>
      </c>
      <c r="N658" s="34">
        <v>2.8536125307841763E-4</v>
      </c>
      <c r="O658" s="34">
        <v>3.0319633139559802E-4</v>
      </c>
      <c r="P658" s="34">
        <v>9.8641655228021125E-2</v>
      </c>
      <c r="Q658" s="34">
        <v>0.16764161075227144</v>
      </c>
      <c r="R658" s="34">
        <v>2.8536125307841763E-4</v>
      </c>
      <c r="S658" s="109">
        <v>2.8536125307830184E-4</v>
      </c>
      <c r="T658" s="109">
        <f>_xlfn.XLOOKUP(B658,'[3]Nur des jours'!$B:$B,'[3]Nur des jours'!$U:$U,"")</f>
        <v>2.6752617476106361E-4</v>
      </c>
      <c r="U658" s="109">
        <v>2.8536125307818605E-4</v>
      </c>
      <c r="V658" s="109">
        <v>3.2103140971312578E-4</v>
      </c>
      <c r="W658" s="109">
        <v>2.6752617476100566E-4</v>
      </c>
      <c r="X658" s="109">
        <v>0.21186289533234626</v>
      </c>
      <c r="Y658" s="109">
        <v>3.031963313958296E-4</v>
      </c>
      <c r="Z658" s="109">
        <v>2.4969109644359369E-4</v>
      </c>
      <c r="AA658" s="109">
        <v>2.140209398087698E-4</v>
      </c>
      <c r="AB658" s="109">
        <v>2.4969109644353585E-4</v>
      </c>
      <c r="AC658" s="109">
        <v>0</v>
      </c>
      <c r="AD658" s="109">
        <v>0</v>
      </c>
      <c r="AE658" s="109">
        <v>3.0319633139568486E-4</v>
      </c>
      <c r="AF658" s="109">
        <v>3.0319633139568486E-4</v>
      </c>
      <c r="AG658" s="57" t="str">
        <f>_xlfn.XLOOKUP(B658,[3]CALCULATION!$B:$B,[3]CALCULATION!$M:$M,"")</f>
        <v>Operationnel</v>
      </c>
      <c r="AH658" s="57"/>
      <c r="AI658" s="56" t="str" cm="1">
        <f t="array" ref="AI658">IFERROR(_xlfn.IFS(
AK658="MPR ISSUE","PDH",
AK658="BSS Hardware Issue","BSS",
AK658="Sites strategiques, MLL, Pylone, etc.","ENVTECH",
AK658="AKTIVCO DEFAUT GE &amp; POWER Cabinet","AKTIVCO",
AK658="AKTIVCO Coupure ENEO &amp; Baisse de tension","AKTIVCO GRID ONLY",
AK658="Coupure ENEO &amp; Baisse de tension","IHS GRID ONLY",
AK658="Defaut GE &amp; POWER Cabinet","IHS",
AK658="Sharing","Partners",
AK658="Sites strategiques &amp; DataCenter","SST &amp; DC",
AK658="Exclu","Exclu",
AK658="SAT","SAT",
AK658="SPARE-ISSUE","SPARE-ISSUE",
AK658="Fiber CAmtel","TRANS_FO_CAMTEL",
AK658="Fiber AOF","Fiber AOF",
AK658="Projet OCM (HUAWEI)","TRAVAUX-HUAWEI",
AK658="Projet OCM (NOKIA)","TRAVAUX-NOKIA",
AK658="ACCESS-ISSUE","ACCESS-ISSUE",
AK658="Projet OCM (ZTE, NOKIA, autres projets)","TRAVAUX OCM",
AK658="No root CAuse","No root cause",
AK658="ODU HS","PDH",
AK658="IP &amp; VLAN","PDH",
AK658="Warehouse HUAWEI","SPARE-ISSUE",
AK658="SPARE-HS","SPARE-ISSUE",
AK658="Power Telco","BSS",AK658="no impacts","no impacts"
),"")</f>
        <v>No root cause</v>
      </c>
      <c r="AJ658" s="56" t="str" cm="1">
        <f t="array" ref="AJ658">IFERROR(_xlfn.IFS(
AK658="MPR ISSUE","TX ISSUE",
AK658="BSS Hardware Issue","RAN ISSUE",
AK658="Sites strategiques, MLL, Pylone, etc.","ENVTECH",
AK658="AKTIVCO DEFAUT GE &amp; POWER Cabinet","POWER ISSUE",
AK658="AKTIVCO Coupure ENEO &amp; Baisse de tension","POWER ISSUE",
AK658="Coupure ENEO &amp; Baisse de tension","POWER ISSUE",
AK658="Defaut GE &amp; POWER Cabinet","POWER ISSUE",
AK658="Sharing","POWER ISSUE",
AK658="Sites strategiques &amp; DataCenter","POWER ISSUE",
AK658="Exclu","Exclu",
AK658="SAT","TX ISSUE",
AK658="SPARE-ISSUE","SPARE-ISSUE",
AK658="Fiber CAmtel","TX ISSUE",
AK658="Fiber AOF","TX ISSUE",
AK658="Projet OCM (HUAWEI)","TRAVAUX-HUAWEI",
AK658="Projet OCM (NOKIA)","TRAVAUX -NOKIA",
AK658="ACCESS-ISSUE","ACCESS-ISSUE",
AK658="Projet OCM (ZTE, NOKIA, autres projets)","TRAVAUX OCM",
AK658="No root CAuse","No root cause",
AK658="ODU HS","TX ISSUE",
AK658="IP &amp; VLAN","TX ISSUE",
AK658="Warehouse HUAWEI","SPARE-ISSUE",
AK658="SPARE-HS","SPARE-ISSUE",
AK658="Power Telco","RAN ISSUE",AK658="no impacts","no impacts"
),"")</f>
        <v>No root cause</v>
      </c>
      <c r="AK658" s="81" t="s">
        <v>5620</v>
      </c>
      <c r="AL658" s="56" t="str" cm="1">
        <f t="array" ref="AL658">IFERROR(_xlfn.IFS(
AK658="MPR ISSUE","ACTIVE",
AK658="BSS Hardware Issue","ACTIVE",
AK658="Sites strategiques, MLL, Pylone, etc.","PASSIVE",
AK658="AKTIVCO DEFAUT GE &amp; POWER Cabinet","PASSIVE",
AK658="AKTIVCO Coupure ENEO &amp; Baisse de tension","PASSIVE",
AK658="Coupure ENEO &amp; Baisse de tension","PASSIVE",
AK658="Defaut GE &amp; POWER Cabinet","PASSIVE",
AK658="Sharing","PASSIVE",
AK658="Sites strategiques &amp; DataCenter","PASSIVE",
AK658="Exclu","Exclu",
AK658="SAT","ACTIVE",
AK658="SPARE-ISSUE","SPARE-ISSUE",
AK658="Fiber CAmtel","ACTIVE",
AK658="Fiber AOF","ACTIVE",
AK658="Projet OCM (HUAWEI)","PLANNED WORKS",
AK658="Projet OCM (NOKIA)","PLANNED WORKS",
AK658="ACCESS-ISSUE","ACCESS-ISSUE",
AK658="Projet OCM (ZTE, NOKIA, autres projets)","PLANNED WORKS",
AK658="No root CAuse","No root cause",
AK658="ODU HS","ACTIVE",
AK658="IP &amp; VLAN","ACTIVE",
AK658="Warehouse HUAWEI","SPARE-ISSUE",
AK658="SPARE-HS","SPARE-ISSUE",
AK658="Power Telco","ACTIVE", AK658="no impacts","no impacts"
),"")</f>
        <v>No root cause</v>
      </c>
      <c r="AM658" s="108" t="s">
        <v>5537</v>
      </c>
      <c r="AN658" s="117" t="s">
        <v>2646</v>
      </c>
      <c r="AP658" s="23" t="s">
        <v>5537</v>
      </c>
      <c r="AQ658" s="23" t="s">
        <v>5537</v>
      </c>
      <c r="AR658" s="7"/>
      <c r="AS658" s="6"/>
      <c r="AT658" s="7"/>
      <c r="AU658" s="3" t="s">
        <v>5537</v>
      </c>
      <c r="AV658" s="24" t="s">
        <v>5537</v>
      </c>
      <c r="AW658" s="24" t="s">
        <v>5537</v>
      </c>
      <c r="AX658" s="24" t="s">
        <v>5537</v>
      </c>
      <c r="AY658" s="24" t="s">
        <v>5537</v>
      </c>
      <c r="AZ658" s="24" t="s">
        <v>5537</v>
      </c>
      <c r="BA658" s="24" t="s">
        <v>5537</v>
      </c>
      <c r="BB658" s="24" t="s">
        <v>5537</v>
      </c>
      <c r="BC658" s="24" t="s">
        <v>5537</v>
      </c>
      <c r="BD658" s="24" t="s">
        <v>5537</v>
      </c>
      <c r="BE658" s="24" t="s">
        <v>5537</v>
      </c>
      <c r="BF658" s="24" t="s">
        <v>5537</v>
      </c>
      <c r="BG658" s="24" t="s">
        <v>5537</v>
      </c>
      <c r="BH658" s="24" t="s">
        <v>5537</v>
      </c>
      <c r="BI658" s="9" t="s">
        <v>5537</v>
      </c>
      <c r="BJ658" s="14"/>
      <c r="BK658" s="14" t="s">
        <v>5537</v>
      </c>
      <c r="BL658" s="14" t="str">
        <f>_xlfn.XLOOKUP(B658,'[4]cell downs 18042026 17h'!$B:$B,'[4]cell downs 18042026 17h'!$B:$B,"")</f>
        <v/>
      </c>
      <c r="BM658" s="14" t="str">
        <f>_xlfn.XLOOKUP(B658,'[5]Cells Huawei 19042026 15h'!$B:$B,'[5]Cells Huawei 19042026 15h'!$B:$B,"")</f>
        <v/>
      </c>
      <c r="BN658" s="9" t="str">
        <f>_xlfn.XLOOKUP(B658,'[6]cells down 19042026 9H40'!$B:$B,'[6]cells down 19042026 9H40'!$B:$B,"")</f>
        <v/>
      </c>
      <c r="BO658" s="9" t="s">
        <v>2646</v>
      </c>
      <c r="BP658" s="9" t="s">
        <v>318</v>
      </c>
    </row>
    <row r="659" spans="1:68" s="9" customFormat="1" x14ac:dyDescent="0.35">
      <c r="A659" s="1" t="s">
        <v>4978</v>
      </c>
      <c r="B659" s="8" t="s">
        <v>4979</v>
      </c>
      <c r="C659" s="3" t="str">
        <f>_xlfn.XLOOKUP(B659,'[1]daily break down'!$D:$D,'[1]daily break down'!$E:$E,"")</f>
        <v>CENTRE</v>
      </c>
      <c r="D659" s="1" t="s">
        <v>11</v>
      </c>
      <c r="E659" s="1" t="s">
        <v>1303</v>
      </c>
      <c r="F659" s="3" t="s">
        <v>226</v>
      </c>
      <c r="G659" s="1" t="s">
        <v>4978</v>
      </c>
      <c r="H659" s="40" t="str">
        <f>_xlfn.XLOOKUP(B659,[2]CALCULATION!$B:$B,[2]CALCULATION!$H:$H,"")</f>
        <v>NOKIA</v>
      </c>
      <c r="I659" s="34">
        <v>2.1402093980865401E-4</v>
      </c>
      <c r="J659" s="34">
        <v>2.6752617476100566E-4</v>
      </c>
      <c r="K659" s="34">
        <v>2.8536125307830184E-4</v>
      </c>
      <c r="L659" s="34">
        <v>2.85361253078244E-4</v>
      </c>
      <c r="M659" s="34">
        <v>2.4969109644353585E-4</v>
      </c>
      <c r="N659" s="34">
        <v>2.6752617476083203E-4</v>
      </c>
      <c r="O659" s="34">
        <v>2.6752617476094782E-4</v>
      </c>
      <c r="P659" s="34">
        <v>2.4969109644370954E-4</v>
      </c>
      <c r="Q659" s="34">
        <v>2.4969109644359369E-4</v>
      </c>
      <c r="R659" s="34">
        <v>2.6752617476094782E-4</v>
      </c>
      <c r="S659" s="109">
        <v>2.6752617476106361E-4</v>
      </c>
      <c r="T659" s="109">
        <f>_xlfn.XLOOKUP(B659,'[3]Nur des jours'!$B:$B,'[3]Nur des jours'!$U:$U,"")</f>
        <v>1.9618586149135206E-3</v>
      </c>
      <c r="U659" s="109">
        <v>2.6752617476083203E-4</v>
      </c>
      <c r="V659" s="109">
        <v>0.72783171105460986</v>
      </c>
      <c r="W659" s="109">
        <v>1.9618586149135206E-3</v>
      </c>
      <c r="X659" s="109">
        <v>2.4969109644330426E-4</v>
      </c>
      <c r="Y659" s="109">
        <v>3.5670156634789177E-4</v>
      </c>
      <c r="Z659" s="109">
        <v>2.6752617476071623E-4</v>
      </c>
      <c r="AA659" s="109">
        <v>0.30881530622827374</v>
      </c>
      <c r="AB659" s="109">
        <v>2.8536125307841763E-4</v>
      </c>
      <c r="AC659" s="109">
        <v>0</v>
      </c>
      <c r="AD659" s="109">
        <v>0</v>
      </c>
      <c r="AE659" s="109">
        <v>2.8536125307830184E-4</v>
      </c>
      <c r="AF659" s="109">
        <v>2.8536125307830184E-4</v>
      </c>
      <c r="AG659" s="57" t="str">
        <f>_xlfn.XLOOKUP(B659,[3]CALCULATION!$B:$B,[3]CALCULATION!$M:$M,"")</f>
        <v>Operationnel</v>
      </c>
      <c r="AH659" s="57"/>
      <c r="AI659" s="56" t="str" cm="1">
        <f t="array" ref="AI659">IFERROR(_xlfn.IFS(
AK659="MPR ISSUE","PDH",
AK659="BSS Hardware Issue","BSS",
AK659="Sites strategiques, MLL, Pylone, etc.","ENVTECH",
AK659="AKTIVCO DEFAUT GE &amp; POWER Cabinet","AKTIVCO",
AK659="AKTIVCO Coupure ENEO &amp; Baisse de tension","AKTIVCO GRID ONLY",
AK659="Coupure ENEO &amp; Baisse de tension","IHS GRID ONLY",
AK659="Defaut GE &amp; POWER Cabinet","IHS",
AK659="Sharing","Partners",
AK659="Sites strategiques &amp; DataCenter","SST &amp; DC",
AK659="Exclu","Exclu",
AK659="SAT","SAT",
AK659="SPARE-ISSUE","SPARE-ISSUE",
AK659="Fiber CAmtel","TRANS_FO_CAMTEL",
AK659="Fiber AOF","Fiber AOF",
AK659="Projet OCM (HUAWEI)","TRAVAUX-HUAWEI",
AK659="Projet OCM (NOKIA)","TRAVAUX-NOKIA",
AK659="ACCESS-ISSUE","ACCESS-ISSUE",
AK659="Projet OCM (ZTE, NOKIA, autres projets)","TRAVAUX OCM",
AK659="No root CAuse","No root cause",
AK659="ODU HS","PDH",
AK659="IP &amp; VLAN","PDH",
AK659="Warehouse HUAWEI","SPARE-ISSUE",
AK659="SPARE-HS","SPARE-ISSUE",
AK659="Power Telco","BSS",AK659="no impacts","no impacts"
),"")</f>
        <v>No root cause</v>
      </c>
      <c r="AJ659" s="56" t="str" cm="1">
        <f t="array" ref="AJ659">IFERROR(_xlfn.IFS(
AK659="MPR ISSUE","TX ISSUE",
AK659="BSS Hardware Issue","RAN ISSUE",
AK659="Sites strategiques, MLL, Pylone, etc.","ENVTECH",
AK659="AKTIVCO DEFAUT GE &amp; POWER Cabinet","POWER ISSUE",
AK659="AKTIVCO Coupure ENEO &amp; Baisse de tension","POWER ISSUE",
AK659="Coupure ENEO &amp; Baisse de tension","POWER ISSUE",
AK659="Defaut GE &amp; POWER Cabinet","POWER ISSUE",
AK659="Sharing","POWER ISSUE",
AK659="Sites strategiques &amp; DataCenter","POWER ISSUE",
AK659="Exclu","Exclu",
AK659="SAT","TX ISSUE",
AK659="SPARE-ISSUE","SPARE-ISSUE",
AK659="Fiber CAmtel","TX ISSUE",
AK659="Fiber AOF","TX ISSUE",
AK659="Projet OCM (HUAWEI)","TRAVAUX-HUAWEI",
AK659="Projet OCM (NOKIA)","TRAVAUX -NOKIA",
AK659="ACCESS-ISSUE","ACCESS-ISSUE",
AK659="Projet OCM (ZTE, NOKIA, autres projets)","TRAVAUX OCM",
AK659="No root CAuse","No root cause",
AK659="ODU HS","TX ISSUE",
AK659="IP &amp; VLAN","TX ISSUE",
AK659="Warehouse HUAWEI","SPARE-ISSUE",
AK659="SPARE-HS","SPARE-ISSUE",
AK659="Power Telco","RAN ISSUE",AK659="no impacts","no impacts"
),"")</f>
        <v>No root cause</v>
      </c>
      <c r="AK659" s="81" t="s">
        <v>5620</v>
      </c>
      <c r="AL659" s="56" t="str" cm="1">
        <f t="array" ref="AL659">IFERROR(_xlfn.IFS(
AK659="MPR ISSUE","ACTIVE",
AK659="BSS Hardware Issue","ACTIVE",
AK659="Sites strategiques, MLL, Pylone, etc.","PASSIVE",
AK659="AKTIVCO DEFAUT GE &amp; POWER Cabinet","PASSIVE",
AK659="AKTIVCO Coupure ENEO &amp; Baisse de tension","PASSIVE",
AK659="Coupure ENEO &amp; Baisse de tension","PASSIVE",
AK659="Defaut GE &amp; POWER Cabinet","PASSIVE",
AK659="Sharing","PASSIVE",
AK659="Sites strategiques &amp; DataCenter","PASSIVE",
AK659="Exclu","Exclu",
AK659="SAT","ACTIVE",
AK659="SPARE-ISSUE","SPARE-ISSUE",
AK659="Fiber CAmtel","ACTIVE",
AK659="Fiber AOF","ACTIVE",
AK659="Projet OCM (HUAWEI)","PLANNED WORKS",
AK659="Projet OCM (NOKIA)","PLANNED WORKS",
AK659="ACCESS-ISSUE","ACCESS-ISSUE",
AK659="Projet OCM (ZTE, NOKIA, autres projets)","PLANNED WORKS",
AK659="No root CAuse","No root cause",
AK659="ODU HS","ACTIVE",
AK659="IP &amp; VLAN","ACTIVE",
AK659="Warehouse HUAWEI","SPARE-ISSUE",
AK659="SPARE-HS","SPARE-ISSUE",
AK659="Power Telco","ACTIVE", AK659="no impacts","no impacts"
),"")</f>
        <v>No root cause</v>
      </c>
      <c r="AM659" s="108" t="s">
        <v>5537</v>
      </c>
      <c r="AN659" s="117" t="s">
        <v>4979</v>
      </c>
      <c r="AP659" s="23" t="s">
        <v>5537</v>
      </c>
      <c r="AQ659" s="23" t="s">
        <v>5537</v>
      </c>
      <c r="AR659" s="7"/>
      <c r="AS659" s="6"/>
      <c r="AT659" s="7"/>
      <c r="AU659" s="3" t="s">
        <v>5537</v>
      </c>
      <c r="AV659" s="24" t="s">
        <v>5537</v>
      </c>
      <c r="AW659" s="24" t="s">
        <v>5537</v>
      </c>
      <c r="AX659" s="24" t="s">
        <v>5537</v>
      </c>
      <c r="AY659" s="24" t="s">
        <v>5537</v>
      </c>
      <c r="AZ659" s="24" t="s">
        <v>5537</v>
      </c>
      <c r="BA659" s="24" t="s">
        <v>5537</v>
      </c>
      <c r="BB659" s="24" t="s">
        <v>5537</v>
      </c>
      <c r="BC659" s="24" t="s">
        <v>5537</v>
      </c>
      <c r="BD659" s="24" t="s">
        <v>5537</v>
      </c>
      <c r="BE659" s="24" t="s">
        <v>5537</v>
      </c>
      <c r="BF659" s="24" t="s">
        <v>5537</v>
      </c>
      <c r="BG659" s="24" t="s">
        <v>5537</v>
      </c>
      <c r="BH659" s="24" t="s">
        <v>5537</v>
      </c>
      <c r="BI659" s="9" t="s">
        <v>5537</v>
      </c>
      <c r="BJ659" s="14"/>
      <c r="BK659" s="14" t="s">
        <v>5537</v>
      </c>
      <c r="BL659" s="14" t="str">
        <f>_xlfn.XLOOKUP(B659,'[4]cell downs 18042026 17h'!$B:$B,'[4]cell downs 18042026 17h'!$B:$B,"")</f>
        <v/>
      </c>
      <c r="BM659" s="14" t="str">
        <f>_xlfn.XLOOKUP(B659,'[5]Cells Huawei 19042026 15h'!$B:$B,'[5]Cells Huawei 19042026 15h'!$B:$B,"")</f>
        <v/>
      </c>
      <c r="BN659" s="9" t="str">
        <f>_xlfn.XLOOKUP(B659,'[6]cells down 19042026 9H40'!$B:$B,'[6]cells down 19042026 9H40'!$B:$B,"")</f>
        <v/>
      </c>
      <c r="BO659" s="9" t="s">
        <v>4979</v>
      </c>
      <c r="BP659" s="9" t="s">
        <v>5537</v>
      </c>
    </row>
    <row r="660" spans="1:68" s="9" customFormat="1" x14ac:dyDescent="0.35">
      <c r="A660" s="1" t="s">
        <v>1553</v>
      </c>
      <c r="B660" s="8" t="s">
        <v>1554</v>
      </c>
      <c r="C660" s="3" t="str">
        <f>_xlfn.XLOOKUP(B660,'[1]daily break down'!$D:$D,'[1]daily break down'!$E:$E,"")</f>
        <v>SUD-OUEST</v>
      </c>
      <c r="D660" s="1" t="s">
        <v>11</v>
      </c>
      <c r="E660" s="1" t="s">
        <v>96</v>
      </c>
      <c r="F660" s="3" t="s">
        <v>13</v>
      </c>
      <c r="G660" s="1" t="s">
        <v>63</v>
      </c>
      <c r="H660" s="40" t="str">
        <f>_xlfn.XLOOKUP(B660,[2]CALCULATION!$B:$B,[2]CALCULATION!$H:$H,"")</f>
        <v>NOKIA</v>
      </c>
      <c r="I660" s="34">
        <v>0.68686719663009466</v>
      </c>
      <c r="J660" s="34">
        <v>7.815052222283267</v>
      </c>
      <c r="K660" s="34">
        <v>8.5322356675918698</v>
      </c>
      <c r="L660" s="34">
        <v>2.8085123801941102E-4</v>
      </c>
      <c r="M660" s="34">
        <v>0.10022058124367998</v>
      </c>
      <c r="N660" s="34">
        <v>2.6752617476106361E-4</v>
      </c>
      <c r="O660" s="34">
        <v>2.8536125307835979E-4</v>
      </c>
      <c r="P660" s="34">
        <v>2.1402093980859614E-4</v>
      </c>
      <c r="Q660" s="34">
        <v>2.6752617476094782E-4</v>
      </c>
      <c r="R660" s="34">
        <v>1.6196450428024005</v>
      </c>
      <c r="S660" s="109">
        <v>2.6752617476088987E-4</v>
      </c>
      <c r="T660" s="109">
        <f>_xlfn.XLOOKUP(B660,'[3]Nur des jours'!$B:$B,'[3]Nur des jours'!$U:$U,"")</f>
        <v>2.4969109644359369E-4</v>
      </c>
      <c r="U660" s="109">
        <v>2.6752617476094782E-4</v>
      </c>
      <c r="V660" s="109">
        <v>3.2103140971306789E-4</v>
      </c>
      <c r="W660" s="109">
        <v>2.4969109644353585E-4</v>
      </c>
      <c r="X660" s="109">
        <v>6.3405366324379564</v>
      </c>
      <c r="Y660" s="109">
        <v>6.9956132841370531</v>
      </c>
      <c r="Z660" s="109">
        <v>2.496910964434779E-4</v>
      </c>
      <c r="AA660" s="109">
        <v>2.8536125307818605E-4</v>
      </c>
      <c r="AB660" s="109">
        <v>2.85361253078244E-4</v>
      </c>
      <c r="AC660" s="109">
        <v>0</v>
      </c>
      <c r="AD660" s="109">
        <v>0</v>
      </c>
      <c r="AE660" s="109">
        <v>2.6752617476106361E-4</v>
      </c>
      <c r="AF660" s="109">
        <v>2.6752617476106361E-4</v>
      </c>
      <c r="AG660" s="57" t="str">
        <f>_xlfn.XLOOKUP(B660,[3]CALCULATION!$B:$B,[3]CALCULATION!$M:$M,"")</f>
        <v>Operationnel</v>
      </c>
      <c r="AH660" s="57"/>
      <c r="AI660" s="56" t="str" cm="1">
        <f t="array" ref="AI660">IFERROR(_xlfn.IFS(
AK660="MPR ISSUE","PDH",
AK660="BSS Hardware Issue","BSS",
AK660="Sites strategiques, MLL, Pylone, etc.","ENVTECH",
AK660="AKTIVCO DEFAUT GE &amp; POWER Cabinet","AKTIVCO",
AK660="AKTIVCO Coupure ENEO &amp; Baisse de tension","AKTIVCO GRID ONLY",
AK660="Coupure ENEO &amp; Baisse de tension","IHS GRID ONLY",
AK660="Defaut GE &amp; POWER Cabinet","IHS",
AK660="Sharing","Partners",
AK660="Sites strategiques &amp; DataCenter","SST &amp; DC",
AK660="Exclu","Exclu",
AK660="SAT","SAT",
AK660="SPARE-ISSUE","SPARE-ISSUE",
AK660="Fiber CAmtel","TRANS_FO_CAMTEL",
AK660="Fiber AOF","Fiber AOF",
AK660="Projet OCM (HUAWEI)","TRAVAUX-HUAWEI",
AK660="Projet OCM (NOKIA)","TRAVAUX-NOKIA",
AK660="ACCESS-ISSUE","ACCESS-ISSUE",
AK660="Projet OCM (ZTE, NOKIA, autres projets)","TRAVAUX OCM",
AK660="No root CAuse","No root cause",
AK660="ODU HS","PDH",
AK660="IP &amp; VLAN","PDH",
AK660="Warehouse HUAWEI","SPARE-ISSUE",
AK660="SPARE-HS","SPARE-ISSUE",
AK660="Power Telco","BSS",AK660="no impacts","no impacts"
),"")</f>
        <v>No root cause</v>
      </c>
      <c r="AJ660" s="56" t="str" cm="1">
        <f t="array" ref="AJ660">IFERROR(_xlfn.IFS(
AK660="MPR ISSUE","TX ISSUE",
AK660="BSS Hardware Issue","RAN ISSUE",
AK660="Sites strategiques, MLL, Pylone, etc.","ENVTECH",
AK660="AKTIVCO DEFAUT GE &amp; POWER Cabinet","POWER ISSUE",
AK660="AKTIVCO Coupure ENEO &amp; Baisse de tension","POWER ISSUE",
AK660="Coupure ENEO &amp; Baisse de tension","POWER ISSUE",
AK660="Defaut GE &amp; POWER Cabinet","POWER ISSUE",
AK660="Sharing","POWER ISSUE",
AK660="Sites strategiques &amp; DataCenter","POWER ISSUE",
AK660="Exclu","Exclu",
AK660="SAT","TX ISSUE",
AK660="SPARE-ISSUE","SPARE-ISSUE",
AK660="Fiber CAmtel","TX ISSUE",
AK660="Fiber AOF","TX ISSUE",
AK660="Projet OCM (HUAWEI)","TRAVAUX-HUAWEI",
AK660="Projet OCM (NOKIA)","TRAVAUX -NOKIA",
AK660="ACCESS-ISSUE","ACCESS-ISSUE",
AK660="Projet OCM (ZTE, NOKIA, autres projets)","TRAVAUX OCM",
AK660="No root CAuse","No root cause",
AK660="ODU HS","TX ISSUE",
AK660="IP &amp; VLAN","TX ISSUE",
AK660="Warehouse HUAWEI","SPARE-ISSUE",
AK660="SPARE-HS","SPARE-ISSUE",
AK660="Power Telco","RAN ISSUE",AK660="no impacts","no impacts"
),"")</f>
        <v>No root cause</v>
      </c>
      <c r="AK660" s="81" t="s">
        <v>5620</v>
      </c>
      <c r="AL660" s="56" t="str" cm="1">
        <f t="array" ref="AL660">IFERROR(_xlfn.IFS(
AK660="MPR ISSUE","ACTIVE",
AK660="BSS Hardware Issue","ACTIVE",
AK660="Sites strategiques, MLL, Pylone, etc.","PASSIVE",
AK660="AKTIVCO DEFAUT GE &amp; POWER Cabinet","PASSIVE",
AK660="AKTIVCO Coupure ENEO &amp; Baisse de tension","PASSIVE",
AK660="Coupure ENEO &amp; Baisse de tension","PASSIVE",
AK660="Defaut GE &amp; POWER Cabinet","PASSIVE",
AK660="Sharing","PASSIVE",
AK660="Sites strategiques &amp; DataCenter","PASSIVE",
AK660="Exclu","Exclu",
AK660="SAT","ACTIVE",
AK660="SPARE-ISSUE","SPARE-ISSUE",
AK660="Fiber CAmtel","ACTIVE",
AK660="Fiber AOF","ACTIVE",
AK660="Projet OCM (HUAWEI)","PLANNED WORKS",
AK660="Projet OCM (NOKIA)","PLANNED WORKS",
AK660="ACCESS-ISSUE","ACCESS-ISSUE",
AK660="Projet OCM (ZTE, NOKIA, autres projets)","PLANNED WORKS",
AK660="No root CAuse","No root cause",
AK660="ODU HS","ACTIVE",
AK660="IP &amp; VLAN","ACTIVE",
AK660="Warehouse HUAWEI","SPARE-ISSUE",
AK660="SPARE-HS","SPARE-ISSUE",
AK660="Power Telco","ACTIVE", AK660="no impacts","no impacts"
),"")</f>
        <v>No root cause</v>
      </c>
      <c r="AM660" s="108" t="s">
        <v>5537</v>
      </c>
      <c r="AN660" s="117" t="s">
        <v>1554</v>
      </c>
      <c r="AP660" s="23" t="s">
        <v>5537</v>
      </c>
      <c r="AQ660" s="23" t="s">
        <v>5537</v>
      </c>
      <c r="AR660" s="7"/>
      <c r="AS660" s="6"/>
      <c r="AT660" s="7"/>
      <c r="AU660" s="3" t="s">
        <v>5537</v>
      </c>
      <c r="AV660" s="24" t="s">
        <v>5537</v>
      </c>
      <c r="AW660" s="24" t="s">
        <v>5537</v>
      </c>
      <c r="AX660" s="24" t="s">
        <v>5537</v>
      </c>
      <c r="AY660" s="24" t="s">
        <v>5537</v>
      </c>
      <c r="AZ660" s="24" t="s">
        <v>5537</v>
      </c>
      <c r="BA660" s="24" t="s">
        <v>5537</v>
      </c>
      <c r="BB660" s="24" t="s">
        <v>5537</v>
      </c>
      <c r="BC660" s="24" t="s">
        <v>5537</v>
      </c>
      <c r="BD660" s="24" t="s">
        <v>5537</v>
      </c>
      <c r="BE660" s="24" t="s">
        <v>5537</v>
      </c>
      <c r="BF660" s="24" t="s">
        <v>5537</v>
      </c>
      <c r="BG660" s="24" t="s">
        <v>5537</v>
      </c>
      <c r="BH660" s="24" t="s">
        <v>5537</v>
      </c>
      <c r="BI660" s="9" t="s">
        <v>5537</v>
      </c>
      <c r="BJ660" s="14"/>
      <c r="BK660" s="14" t="s">
        <v>5537</v>
      </c>
      <c r="BL660" s="14" t="str">
        <f>_xlfn.XLOOKUP(B660,'[4]cell downs 18042026 17h'!$B:$B,'[4]cell downs 18042026 17h'!$B:$B,"")</f>
        <v/>
      </c>
      <c r="BM660" s="14" t="str">
        <f>_xlfn.XLOOKUP(B660,'[5]Cells Huawei 19042026 15h'!$B:$B,'[5]Cells Huawei 19042026 15h'!$B:$B,"")</f>
        <v/>
      </c>
      <c r="BN660" s="9" t="str">
        <f>_xlfn.XLOOKUP(B660,'[6]cells down 19042026 9H40'!$B:$B,'[6]cells down 19042026 9H40'!$B:$B,"")</f>
        <v/>
      </c>
      <c r="BO660" s="9" t="s">
        <v>1554</v>
      </c>
      <c r="BP660" s="9" t="s">
        <v>5537</v>
      </c>
    </row>
    <row r="661" spans="1:68" s="9" customFormat="1" x14ac:dyDescent="0.35">
      <c r="A661" s="1" t="s">
        <v>1469</v>
      </c>
      <c r="B661" s="8" t="s">
        <v>1470</v>
      </c>
      <c r="C661" s="3" t="str">
        <f>_xlfn.XLOOKUP(B661,'[1]daily break down'!$D:$D,'[1]daily break down'!$E:$E,"")</f>
        <v>NORD</v>
      </c>
      <c r="D661" s="1" t="s">
        <v>11</v>
      </c>
      <c r="E661" s="1" t="s">
        <v>12</v>
      </c>
      <c r="F661" s="3" t="s">
        <v>23</v>
      </c>
      <c r="G661" s="1" t="s">
        <v>732</v>
      </c>
      <c r="H661" s="39" t="str">
        <f>_xlfn.XLOOKUP(B661,[2]CALCULATION!$B:$B,[2]CALCULATION!$H:$H,"")</f>
        <v>Huawei</v>
      </c>
      <c r="I661" s="34">
        <v>6.233716573496217</v>
      </c>
      <c r="J661" s="34">
        <v>3.3463065693014076</v>
      </c>
      <c r="K661" s="34">
        <v>5.3505234952187725E-3</v>
      </c>
      <c r="L661" s="34">
        <v>0.34409216597751924</v>
      </c>
      <c r="M661" s="34">
        <v>5.3505234952187721E-4</v>
      </c>
      <c r="N661" s="34">
        <v>0</v>
      </c>
      <c r="O661" s="34">
        <v>7.8474344596542005E-3</v>
      </c>
      <c r="P661" s="34">
        <v>0.33733267129522615</v>
      </c>
      <c r="Q661" s="34">
        <v>1.0846046177157971</v>
      </c>
      <c r="R661" s="34">
        <v>4.9902549132073745E-2</v>
      </c>
      <c r="S661" s="109">
        <v>2.9556113436805322</v>
      </c>
      <c r="T661" s="109">
        <f>_xlfn.XLOOKUP(B661,'[3]Nur des jours'!$B:$B,'[3]Nur des jours'!$U:$U,"")</f>
        <v>3.0926025802364508E-2</v>
      </c>
      <c r="U661" s="109">
        <v>1.6100795301812332</v>
      </c>
      <c r="V661" s="109">
        <v>1.1542684336235458</v>
      </c>
      <c r="W661" s="109">
        <v>3.0926025802364504E-2</v>
      </c>
      <c r="X661" s="109">
        <v>0.9403188341280645</v>
      </c>
      <c r="Y661" s="109">
        <v>0.3183383128871996</v>
      </c>
      <c r="Z661" s="109">
        <v>3.7639505982598669</v>
      </c>
      <c r="AA661" s="109">
        <v>0.48602371922735588</v>
      </c>
      <c r="AB661" s="109">
        <v>0.7123686981534274</v>
      </c>
      <c r="AC661" s="109">
        <v>0</v>
      </c>
      <c r="AD661" s="109">
        <v>7.9689300978202102E-4</v>
      </c>
      <c r="AE661" s="109">
        <v>2.675261747609386E-4</v>
      </c>
      <c r="AF661" s="109">
        <v>2.675261747609386E-4</v>
      </c>
      <c r="AG661" s="57" t="str">
        <f>_xlfn.XLOOKUP(B661,[3]CALCULATION!$B:$B,[3]CALCULATION!$M:$M,"")</f>
        <v>Operationnel</v>
      </c>
      <c r="AH661" s="57"/>
      <c r="AI661" s="56" t="str" cm="1">
        <f t="array" ref="AI661">IFERROR(_xlfn.IFS(
AK661="MPR ISSUE","PDH",
AK661="BSS Hardware Issue","BSS",
AK661="Sites strategiques, MLL, Pylone, etc.","ENVTECH",
AK661="AKTIVCO DEFAUT GE &amp; POWER Cabinet","AKTIVCO",
AK661="AKTIVCO Coupure ENEO &amp; Baisse de tension","AKTIVCO GRID ONLY",
AK661="Coupure ENEO &amp; Baisse de tension","IHS GRID ONLY",
AK661="Defaut GE &amp; POWER Cabinet","IHS",
AK661="Sharing","Partners",
AK661="Sites strategiques &amp; DataCenter","SST &amp; DC",
AK661="Exclu","Exclu",
AK661="SAT","SAT",
AK661="SPARE-ISSUE","SPARE-ISSUE",
AK661="Fiber CAmtel","TRANS_FO_CAMTEL",
AK661="Fiber AOF","Fiber AOF",
AK661="Projet OCM (HUAWEI)","TRAVAUX-HUAWEI",
AK661="Projet OCM (NOKIA)","TRAVAUX-NOKIA",
AK661="ACCESS-ISSUE","ACCESS-ISSUE",
AK661="Projet OCM (ZTE, NOKIA, autres projets)","TRAVAUX OCM",
AK661="No root CAuse","No root cause",
AK661="ODU HS","PDH",
AK661="IP &amp; VLAN","PDH",
AK661="Warehouse HUAWEI","SPARE-ISSUE",
AK661="SPARE-HS","SPARE-ISSUE",
AK661="Power Telco","BSS",AK661="no impacts","no impacts"
),"")</f>
        <v>No root cause</v>
      </c>
      <c r="AJ661" s="56" t="str" cm="1">
        <f t="array" ref="AJ661">IFERROR(_xlfn.IFS(
AK661="MPR ISSUE","TX ISSUE",
AK661="BSS Hardware Issue","RAN ISSUE",
AK661="Sites strategiques, MLL, Pylone, etc.","ENVTECH",
AK661="AKTIVCO DEFAUT GE &amp; POWER Cabinet","POWER ISSUE",
AK661="AKTIVCO Coupure ENEO &amp; Baisse de tension","POWER ISSUE",
AK661="Coupure ENEO &amp; Baisse de tension","POWER ISSUE",
AK661="Defaut GE &amp; POWER Cabinet","POWER ISSUE",
AK661="Sharing","POWER ISSUE",
AK661="Sites strategiques &amp; DataCenter","POWER ISSUE",
AK661="Exclu","Exclu",
AK661="SAT","TX ISSUE",
AK661="SPARE-ISSUE","SPARE-ISSUE",
AK661="Fiber CAmtel","TX ISSUE",
AK661="Fiber AOF","TX ISSUE",
AK661="Projet OCM (HUAWEI)","TRAVAUX-HUAWEI",
AK661="Projet OCM (NOKIA)","TRAVAUX -NOKIA",
AK661="ACCESS-ISSUE","ACCESS-ISSUE",
AK661="Projet OCM (ZTE, NOKIA, autres projets)","TRAVAUX OCM",
AK661="No root CAuse","No root cause",
AK661="ODU HS","TX ISSUE",
AK661="IP &amp; VLAN","TX ISSUE",
AK661="Warehouse HUAWEI","SPARE-ISSUE",
AK661="SPARE-HS","SPARE-ISSUE",
AK661="Power Telco","RAN ISSUE",AK661="no impacts","no impacts"
),"")</f>
        <v>No root cause</v>
      </c>
      <c r="AK661" s="81" t="s">
        <v>5620</v>
      </c>
      <c r="AL661" s="56" t="str" cm="1">
        <f t="array" ref="AL661">IFERROR(_xlfn.IFS(
AK661="MPR ISSUE","ACTIVE",
AK661="BSS Hardware Issue","ACTIVE",
AK661="Sites strategiques, MLL, Pylone, etc.","PASSIVE",
AK661="AKTIVCO DEFAUT GE &amp; POWER Cabinet","PASSIVE",
AK661="AKTIVCO Coupure ENEO &amp; Baisse de tension","PASSIVE",
AK661="Coupure ENEO &amp; Baisse de tension","PASSIVE",
AK661="Defaut GE &amp; POWER Cabinet","PASSIVE",
AK661="Sharing","PASSIVE",
AK661="Sites strategiques &amp; DataCenter","PASSIVE",
AK661="Exclu","Exclu",
AK661="SAT","ACTIVE",
AK661="SPARE-ISSUE","SPARE-ISSUE",
AK661="Fiber CAmtel","ACTIVE",
AK661="Fiber AOF","ACTIVE",
AK661="Projet OCM (HUAWEI)","PLANNED WORKS",
AK661="Projet OCM (NOKIA)","PLANNED WORKS",
AK661="ACCESS-ISSUE","ACCESS-ISSUE",
AK661="Projet OCM (ZTE, NOKIA, autres projets)","PLANNED WORKS",
AK661="No root CAuse","No root cause",
AK661="ODU HS","ACTIVE",
AK661="IP &amp; VLAN","ACTIVE",
AK661="Warehouse HUAWEI","SPARE-ISSUE",
AK661="SPARE-HS","SPARE-ISSUE",
AK661="Power Telco","ACTIVE", AK661="no impacts","no impacts"
),"")</f>
        <v>No root cause</v>
      </c>
      <c r="AM661" s="108" t="s">
        <v>5537</v>
      </c>
      <c r="AN661" s="117" t="s">
        <v>1470</v>
      </c>
      <c r="AP661" s="23" t="s">
        <v>5537</v>
      </c>
      <c r="AQ661" s="23" t="s">
        <v>5537</v>
      </c>
      <c r="AR661" s="7"/>
      <c r="AS661" s="6"/>
      <c r="AT661" s="7"/>
      <c r="AU661" s="3" t="s">
        <v>5537</v>
      </c>
      <c r="AV661" s="24" t="s">
        <v>5537</v>
      </c>
      <c r="AW661" s="24" t="s">
        <v>5537</v>
      </c>
      <c r="AX661" s="24" t="s">
        <v>5537</v>
      </c>
      <c r="AY661" s="24" t="s">
        <v>5537</v>
      </c>
      <c r="AZ661" s="24" t="s">
        <v>5537</v>
      </c>
      <c r="BA661" s="24" t="s">
        <v>5537</v>
      </c>
      <c r="BB661" s="24" t="s">
        <v>5537</v>
      </c>
      <c r="BC661" s="24" t="s">
        <v>5537</v>
      </c>
      <c r="BD661" s="24" t="s">
        <v>5537</v>
      </c>
      <c r="BE661" s="24" t="s">
        <v>5537</v>
      </c>
      <c r="BF661" s="24" t="s">
        <v>5537</v>
      </c>
      <c r="BG661" s="24" t="s">
        <v>5537</v>
      </c>
      <c r="BH661" s="24" t="s">
        <v>5537</v>
      </c>
      <c r="BI661" s="9" t="s">
        <v>5537</v>
      </c>
      <c r="BJ661" s="14"/>
      <c r="BK661" s="14" t="s">
        <v>5537</v>
      </c>
      <c r="BL661" s="14" t="str">
        <f>_xlfn.XLOOKUP(B661,'[4]cell downs 18042026 17h'!$B:$B,'[4]cell downs 18042026 17h'!$B:$B,"")</f>
        <v/>
      </c>
      <c r="BM661" s="14" t="str">
        <f>_xlfn.XLOOKUP(B661,'[5]Cells Huawei 19042026 15h'!$B:$B,'[5]Cells Huawei 19042026 15h'!$B:$B,"")</f>
        <v/>
      </c>
      <c r="BN661" s="9" t="str">
        <f>_xlfn.XLOOKUP(B661,'[6]cells down 19042026 9H40'!$B:$B,'[6]cells down 19042026 9H40'!$B:$B,"")</f>
        <v/>
      </c>
      <c r="BO661" s="9" t="s">
        <v>1470</v>
      </c>
      <c r="BP661" s="9" t="s">
        <v>5537</v>
      </c>
    </row>
    <row r="662" spans="1:68" s="9" customFormat="1" x14ac:dyDescent="0.35">
      <c r="A662" s="1" t="s">
        <v>1623</v>
      </c>
      <c r="B662" s="8" t="s">
        <v>1624</v>
      </c>
      <c r="C662" s="3" t="str">
        <f>_xlfn.XLOOKUP(B662,'[1]daily break down'!$D:$D,'[1]daily break down'!$E:$E,"")</f>
        <v>EXTREME-NORD</v>
      </c>
      <c r="D662" s="1" t="s">
        <v>11</v>
      </c>
      <c r="E662" s="1" t="s">
        <v>12</v>
      </c>
      <c r="F662" s="3" t="s">
        <v>55</v>
      </c>
      <c r="G662" s="1" t="s">
        <v>1625</v>
      </c>
      <c r="H662" s="39" t="str">
        <f>_xlfn.XLOOKUP(B662,[2]CALCULATION!$B:$B,[2]CALCULATION!$H:$H,"")</f>
        <v>Huawei</v>
      </c>
      <c r="I662" s="34">
        <v>0</v>
      </c>
      <c r="J662" s="34">
        <v>0</v>
      </c>
      <c r="K662" s="34">
        <v>1.9974752663133892</v>
      </c>
      <c r="L662" s="34">
        <v>0</v>
      </c>
      <c r="M662" s="34">
        <v>1.1213270439713157</v>
      </c>
      <c r="N662" s="34">
        <v>0</v>
      </c>
      <c r="O662" s="34">
        <v>0</v>
      </c>
      <c r="P662" s="34">
        <v>0</v>
      </c>
      <c r="Q662" s="34">
        <v>0</v>
      </c>
      <c r="R662" s="34">
        <v>0</v>
      </c>
      <c r="S662" s="109">
        <v>0</v>
      </c>
      <c r="T662" s="109">
        <f>_xlfn.XLOOKUP(B662,'[3]Nur des jours'!$B:$B,'[3]Nur des jours'!$U:$U,"")</f>
        <v>2.9687736314787707</v>
      </c>
      <c r="U662" s="109">
        <v>1.3516849155188011</v>
      </c>
      <c r="V662" s="109">
        <v>3.871478285435447</v>
      </c>
      <c r="W662" s="109">
        <v>2.9687736314787707</v>
      </c>
      <c r="X662" s="109">
        <v>0.27198494434028758</v>
      </c>
      <c r="Y662" s="109">
        <v>4.2982538744924137E-2</v>
      </c>
      <c r="Z662" s="109">
        <v>1.4235602811379067</v>
      </c>
      <c r="AA662" s="109">
        <v>1.0372524847831113</v>
      </c>
      <c r="AB662" s="109">
        <v>0</v>
      </c>
      <c r="AC662" s="109">
        <v>0</v>
      </c>
      <c r="AD662" s="109">
        <v>7.9689300978202102E-4</v>
      </c>
      <c r="AE662" s="109">
        <v>2.675261747609386E-4</v>
      </c>
      <c r="AF662" s="109">
        <v>2.675261747609386E-4</v>
      </c>
      <c r="AG662" s="57" t="str">
        <f>_xlfn.XLOOKUP(B662,[3]CALCULATION!$B:$B,[3]CALCULATION!$M:$M,"")</f>
        <v>Insecurity</v>
      </c>
      <c r="AH662" s="57"/>
      <c r="AI662" s="56" t="str" cm="1">
        <f t="array" ref="AI662">IFERROR(_xlfn.IFS(
AK662="MPR ISSUE","PDH",
AK662="BSS Hardware Issue","BSS",
AK662="Sites strategiques, MLL, Pylone, etc.","ENVTECH",
AK662="AKTIVCO DEFAUT GE &amp; POWER Cabinet","AKTIVCO",
AK662="AKTIVCO Coupure ENEO &amp; Baisse de tension","AKTIVCO GRID ONLY",
AK662="Coupure ENEO &amp; Baisse de tension","IHS GRID ONLY",
AK662="Defaut GE &amp; POWER Cabinet","IHS",
AK662="Sharing","Partners",
AK662="Sites strategiques &amp; DataCenter","SST &amp; DC",
AK662="Exclu","Exclu",
AK662="SAT","SAT",
AK662="SPARE-ISSUE","SPARE-ISSUE",
AK662="Fiber CAmtel","TRANS_FO_CAMTEL",
AK662="Fiber AOF","Fiber AOF",
AK662="Projet OCM (HUAWEI)","TRAVAUX-HUAWEI",
AK662="Projet OCM (NOKIA)","TRAVAUX-NOKIA",
AK662="ACCESS-ISSUE","ACCESS-ISSUE",
AK662="Projet OCM (ZTE, NOKIA, autres projets)","TRAVAUX OCM",
AK662="No root CAuse","No root cause",
AK662="ODU HS","PDH",
AK662="IP &amp; VLAN","PDH",
AK662="Warehouse HUAWEI","SPARE-ISSUE",
AK662="SPARE-HS","SPARE-ISSUE",
AK662="Power Telco","BSS",AK662="no impacts","no impacts"
),"")</f>
        <v>No root cause</v>
      </c>
      <c r="AJ662" s="56" t="str" cm="1">
        <f t="array" ref="AJ662">IFERROR(_xlfn.IFS(
AK662="MPR ISSUE","TX ISSUE",
AK662="BSS Hardware Issue","RAN ISSUE",
AK662="Sites strategiques, MLL, Pylone, etc.","ENVTECH",
AK662="AKTIVCO DEFAUT GE &amp; POWER Cabinet","POWER ISSUE",
AK662="AKTIVCO Coupure ENEO &amp; Baisse de tension","POWER ISSUE",
AK662="Coupure ENEO &amp; Baisse de tension","POWER ISSUE",
AK662="Defaut GE &amp; POWER Cabinet","POWER ISSUE",
AK662="Sharing","POWER ISSUE",
AK662="Sites strategiques &amp; DataCenter","POWER ISSUE",
AK662="Exclu","Exclu",
AK662="SAT","TX ISSUE",
AK662="SPARE-ISSUE","SPARE-ISSUE",
AK662="Fiber CAmtel","TX ISSUE",
AK662="Fiber AOF","TX ISSUE",
AK662="Projet OCM (HUAWEI)","TRAVAUX-HUAWEI",
AK662="Projet OCM (NOKIA)","TRAVAUX -NOKIA",
AK662="ACCESS-ISSUE","ACCESS-ISSUE",
AK662="Projet OCM (ZTE, NOKIA, autres projets)","TRAVAUX OCM",
AK662="No root CAuse","No root cause",
AK662="ODU HS","TX ISSUE",
AK662="IP &amp; VLAN","TX ISSUE",
AK662="Warehouse HUAWEI","SPARE-ISSUE",
AK662="SPARE-HS","SPARE-ISSUE",
AK662="Power Telco","RAN ISSUE",AK662="no impacts","no impacts"
),"")</f>
        <v>No root cause</v>
      </c>
      <c r="AK662" s="81" t="s">
        <v>5620</v>
      </c>
      <c r="AL662" s="56" t="str" cm="1">
        <f t="array" ref="AL662">IFERROR(_xlfn.IFS(
AK662="MPR ISSUE","ACTIVE",
AK662="BSS Hardware Issue","ACTIVE",
AK662="Sites strategiques, MLL, Pylone, etc.","PASSIVE",
AK662="AKTIVCO DEFAUT GE &amp; POWER Cabinet","PASSIVE",
AK662="AKTIVCO Coupure ENEO &amp; Baisse de tension","PASSIVE",
AK662="Coupure ENEO &amp; Baisse de tension","PASSIVE",
AK662="Defaut GE &amp; POWER Cabinet","PASSIVE",
AK662="Sharing","PASSIVE",
AK662="Sites strategiques &amp; DataCenter","PASSIVE",
AK662="Exclu","Exclu",
AK662="SAT","ACTIVE",
AK662="SPARE-ISSUE","SPARE-ISSUE",
AK662="Fiber CAmtel","ACTIVE",
AK662="Fiber AOF","ACTIVE",
AK662="Projet OCM (HUAWEI)","PLANNED WORKS",
AK662="Projet OCM (NOKIA)","PLANNED WORKS",
AK662="ACCESS-ISSUE","ACCESS-ISSUE",
AK662="Projet OCM (ZTE, NOKIA, autres projets)","PLANNED WORKS",
AK662="No root CAuse","No root cause",
AK662="ODU HS","ACTIVE",
AK662="IP &amp; VLAN","ACTIVE",
AK662="Warehouse HUAWEI","SPARE-ISSUE",
AK662="SPARE-HS","SPARE-ISSUE",
AK662="Power Telco","ACTIVE", AK662="no impacts","no impacts"
),"")</f>
        <v>No root cause</v>
      </c>
      <c r="AM662" s="108" t="s">
        <v>5537</v>
      </c>
      <c r="AN662" s="117" t="s">
        <v>1624</v>
      </c>
      <c r="AP662" s="23" t="s">
        <v>5537</v>
      </c>
      <c r="AQ662" s="23" t="s">
        <v>5537</v>
      </c>
      <c r="AR662" s="7"/>
      <c r="AS662" s="6"/>
      <c r="AT662" s="7"/>
      <c r="AU662" s="3" t="s">
        <v>5537</v>
      </c>
      <c r="AV662" s="24" t="s">
        <v>5537</v>
      </c>
      <c r="AW662" s="24" t="s">
        <v>5537</v>
      </c>
      <c r="AX662" s="24" t="s">
        <v>5537</v>
      </c>
      <c r="AY662" s="24" t="s">
        <v>5537</v>
      </c>
      <c r="AZ662" s="24" t="s">
        <v>5537</v>
      </c>
      <c r="BA662" s="24" t="s">
        <v>5537</v>
      </c>
      <c r="BB662" s="24" t="s">
        <v>5537</v>
      </c>
      <c r="BC662" s="24" t="s">
        <v>5537</v>
      </c>
      <c r="BD662" s="24" t="s">
        <v>5537</v>
      </c>
      <c r="BE662" s="24" t="s">
        <v>5537</v>
      </c>
      <c r="BF662" s="24" t="s">
        <v>5537</v>
      </c>
      <c r="BG662" s="24" t="s">
        <v>5537</v>
      </c>
      <c r="BH662" s="24" t="s">
        <v>5537</v>
      </c>
      <c r="BI662" s="9" t="s">
        <v>5537</v>
      </c>
      <c r="BJ662" s="14"/>
      <c r="BK662" s="14" t="s">
        <v>5537</v>
      </c>
      <c r="BL662" s="14" t="str">
        <f>_xlfn.XLOOKUP(B662,'[4]cell downs 18042026 17h'!$B:$B,'[4]cell downs 18042026 17h'!$B:$B,"")</f>
        <v/>
      </c>
      <c r="BM662" s="14" t="str">
        <f>_xlfn.XLOOKUP(B662,'[5]Cells Huawei 19042026 15h'!$B:$B,'[5]Cells Huawei 19042026 15h'!$B:$B,"")</f>
        <v/>
      </c>
      <c r="BN662" s="9" t="str">
        <f>_xlfn.XLOOKUP(B662,'[6]cells down 19042026 9H40'!$B:$B,'[6]cells down 19042026 9H40'!$B:$B,"")</f>
        <v/>
      </c>
      <c r="BO662" s="9" t="s">
        <v>1624</v>
      </c>
      <c r="BP662" s="9" t="s">
        <v>5537</v>
      </c>
    </row>
    <row r="663" spans="1:68" s="9" customFormat="1" ht="36" customHeight="1" x14ac:dyDescent="0.35">
      <c r="A663" s="1" t="s">
        <v>1094</v>
      </c>
      <c r="B663" s="8" t="s">
        <v>1095</v>
      </c>
      <c r="C663" s="3" t="str">
        <f>_xlfn.XLOOKUP(B663,'[1]daily break down'!$D:$D,'[1]daily break down'!$E:$E,"")</f>
        <v>OUEST</v>
      </c>
      <c r="D663" s="1" t="s">
        <v>11</v>
      </c>
      <c r="E663" s="1" t="s">
        <v>12</v>
      </c>
      <c r="F663" s="3" t="s">
        <v>102</v>
      </c>
      <c r="G663" s="1" t="s">
        <v>1094</v>
      </c>
      <c r="H663" s="40" t="str">
        <f>_xlfn.XLOOKUP(B663,[2]CALCULATION!$B:$B,[2]CALCULATION!$H:$H,"")</f>
        <v>NOKIA</v>
      </c>
      <c r="I663" s="34">
        <v>3.031963313958296E-4</v>
      </c>
      <c r="J663" s="34">
        <v>2.6752617476100566E-4</v>
      </c>
      <c r="K663" s="34">
        <v>2.3185601812612388E-4</v>
      </c>
      <c r="L663" s="34">
        <v>5.5288742783927277E-3</v>
      </c>
      <c r="M663" s="34">
        <v>0.51375470479712848</v>
      </c>
      <c r="N663" s="34">
        <v>2.4969109644365164E-4</v>
      </c>
      <c r="O663" s="34">
        <v>1.2289743705804836</v>
      </c>
      <c r="P663" s="34">
        <v>7.3658873450849847E-3</v>
      </c>
      <c r="Q663" s="34">
        <v>2.6752617476100566E-4</v>
      </c>
      <c r="R663" s="34">
        <v>0.39070186414686098</v>
      </c>
      <c r="S663" s="109">
        <v>0.94084344700136457</v>
      </c>
      <c r="T663" s="109">
        <f>_xlfn.XLOOKUP(B663,'[3]Nur des jours'!$B:$B,'[3]Nur des jours'!$U:$U,"")</f>
        <v>2.4969109644359369E-4</v>
      </c>
      <c r="U663" s="109">
        <v>2.6752617476088987E-4</v>
      </c>
      <c r="V663" s="109">
        <v>2.6752617476083203E-4</v>
      </c>
      <c r="W663" s="109">
        <v>2.4969109644342005E-4</v>
      </c>
      <c r="X663" s="109">
        <v>2.4969109644376743E-4</v>
      </c>
      <c r="Y663" s="109">
        <v>2.6752617476077408E-4</v>
      </c>
      <c r="Z663" s="109">
        <v>2.4969109644365164E-4</v>
      </c>
      <c r="AA663" s="109">
        <v>2.6752617476100566E-4</v>
      </c>
      <c r="AB663" s="109">
        <v>2.3185601812600808E-4</v>
      </c>
      <c r="AC663" s="109">
        <v>0</v>
      </c>
      <c r="AD663" s="109">
        <v>0</v>
      </c>
      <c r="AE663" s="109">
        <v>2.4969109644353585E-4</v>
      </c>
      <c r="AF663" s="109">
        <v>2.4969109644353585E-4</v>
      </c>
      <c r="AG663" s="57" t="str">
        <f>_xlfn.XLOOKUP(B663,[3]CALCULATION!$B:$B,[3]CALCULATION!$M:$M,"")</f>
        <v>Operationnel</v>
      </c>
      <c r="AH663" s="57"/>
      <c r="AI663" s="56" t="str" cm="1">
        <f t="array" ref="AI663">IFERROR(_xlfn.IFS(
AK663="MPR ISSUE","PDH",
AK663="BSS Hardware Issue","BSS",
AK663="Sites strategiques, MLL, Pylone, etc.","ENVTECH",
AK663="AKTIVCO DEFAUT GE &amp; POWER Cabinet","AKTIVCO",
AK663="AKTIVCO Coupure ENEO &amp; Baisse de tension","AKTIVCO GRID ONLY",
AK663="Coupure ENEO &amp; Baisse de tension","IHS GRID ONLY",
AK663="Defaut GE &amp; POWER Cabinet","IHS",
AK663="Sharing","Partners",
AK663="Sites strategiques &amp; DataCenter","SST &amp; DC",
AK663="Exclu","Exclu",
AK663="SAT","SAT",
AK663="SPARE-ISSUE","SPARE-ISSUE",
AK663="Fiber CAmtel","TRANS_FO_CAMTEL",
AK663="Fiber AOF","Fiber AOF",
AK663="Projet OCM (HUAWEI)","TRAVAUX-HUAWEI",
AK663="Projet OCM (NOKIA)","TRAVAUX-NOKIA",
AK663="ACCESS-ISSUE","ACCESS-ISSUE",
AK663="Projet OCM (ZTE, NOKIA, autres projets)","TRAVAUX OCM",
AK663="No root CAuse","No root cause",
AK663="ODU HS","PDH",
AK663="IP &amp; VLAN","PDH",
AK663="Warehouse HUAWEI","SPARE-ISSUE",
AK663="SPARE-HS","SPARE-ISSUE",
AK663="Power Telco","BSS",AK663="no impacts","no impacts"
),"")</f>
        <v>No root cause</v>
      </c>
      <c r="AJ663" s="56" t="str" cm="1">
        <f t="array" ref="AJ663">IFERROR(_xlfn.IFS(
AK663="MPR ISSUE","TX ISSUE",
AK663="BSS Hardware Issue","RAN ISSUE",
AK663="Sites strategiques, MLL, Pylone, etc.","ENVTECH",
AK663="AKTIVCO DEFAUT GE &amp; POWER Cabinet","POWER ISSUE",
AK663="AKTIVCO Coupure ENEO &amp; Baisse de tension","POWER ISSUE",
AK663="Coupure ENEO &amp; Baisse de tension","POWER ISSUE",
AK663="Defaut GE &amp; POWER Cabinet","POWER ISSUE",
AK663="Sharing","POWER ISSUE",
AK663="Sites strategiques &amp; DataCenter","POWER ISSUE",
AK663="Exclu","Exclu",
AK663="SAT","TX ISSUE",
AK663="SPARE-ISSUE","SPARE-ISSUE",
AK663="Fiber CAmtel","TX ISSUE",
AK663="Fiber AOF","TX ISSUE",
AK663="Projet OCM (HUAWEI)","TRAVAUX-HUAWEI",
AK663="Projet OCM (NOKIA)","TRAVAUX -NOKIA",
AK663="ACCESS-ISSUE","ACCESS-ISSUE",
AK663="Projet OCM (ZTE, NOKIA, autres projets)","TRAVAUX OCM",
AK663="No root CAuse","No root cause",
AK663="ODU HS","TX ISSUE",
AK663="IP &amp; VLAN","TX ISSUE",
AK663="Warehouse HUAWEI","SPARE-ISSUE",
AK663="SPARE-HS","SPARE-ISSUE",
AK663="Power Telco","RAN ISSUE",AK663="no impacts","no impacts"
),"")</f>
        <v>No root cause</v>
      </c>
      <c r="AK663" s="81" t="s">
        <v>5620</v>
      </c>
      <c r="AL663" s="56" t="str" cm="1">
        <f t="array" ref="AL663">IFERROR(_xlfn.IFS(
AK663="MPR ISSUE","ACTIVE",
AK663="BSS Hardware Issue","ACTIVE",
AK663="Sites strategiques, MLL, Pylone, etc.","PASSIVE",
AK663="AKTIVCO DEFAUT GE &amp; POWER Cabinet","PASSIVE",
AK663="AKTIVCO Coupure ENEO &amp; Baisse de tension","PASSIVE",
AK663="Coupure ENEO &amp; Baisse de tension","PASSIVE",
AK663="Defaut GE &amp; POWER Cabinet","PASSIVE",
AK663="Sharing","PASSIVE",
AK663="Sites strategiques &amp; DataCenter","PASSIVE",
AK663="Exclu","Exclu",
AK663="SAT","ACTIVE",
AK663="SPARE-ISSUE","SPARE-ISSUE",
AK663="Fiber CAmtel","ACTIVE",
AK663="Fiber AOF","ACTIVE",
AK663="Projet OCM (HUAWEI)","PLANNED WORKS",
AK663="Projet OCM (NOKIA)","PLANNED WORKS",
AK663="ACCESS-ISSUE","ACCESS-ISSUE",
AK663="Projet OCM (ZTE, NOKIA, autres projets)","PLANNED WORKS",
AK663="No root CAuse","No root cause",
AK663="ODU HS","ACTIVE",
AK663="IP &amp; VLAN","ACTIVE",
AK663="Warehouse HUAWEI","SPARE-ISSUE",
AK663="SPARE-HS","SPARE-ISSUE",
AK663="Power Telco","ACTIVE", AK663="no impacts","no impacts"
),"")</f>
        <v>No root cause</v>
      </c>
      <c r="AM663" s="108" t="s">
        <v>5537</v>
      </c>
      <c r="AN663" s="117" t="s">
        <v>1095</v>
      </c>
      <c r="AP663" s="23" t="s">
        <v>5537</v>
      </c>
      <c r="AQ663" s="23" t="s">
        <v>5537</v>
      </c>
      <c r="AR663" s="7"/>
      <c r="AS663" s="6"/>
      <c r="AT663" s="7"/>
      <c r="AU663" s="3" t="s">
        <v>5537</v>
      </c>
      <c r="AV663" s="24" t="s">
        <v>5537</v>
      </c>
      <c r="AW663" s="24" t="s">
        <v>5537</v>
      </c>
      <c r="AX663" s="24" t="s">
        <v>5537</v>
      </c>
      <c r="AY663" s="24" t="s">
        <v>5537</v>
      </c>
      <c r="AZ663" s="24" t="s">
        <v>5537</v>
      </c>
      <c r="BA663" s="24" t="s">
        <v>5537</v>
      </c>
      <c r="BB663" s="24" t="s">
        <v>5537</v>
      </c>
      <c r="BC663" s="24" t="s">
        <v>5537</v>
      </c>
      <c r="BD663" s="24" t="s">
        <v>5537</v>
      </c>
      <c r="BE663" s="24" t="s">
        <v>5537</v>
      </c>
      <c r="BF663" s="24" t="s">
        <v>5537</v>
      </c>
      <c r="BG663" s="24" t="s">
        <v>5537</v>
      </c>
      <c r="BH663" s="24" t="s">
        <v>5537</v>
      </c>
      <c r="BI663" s="9" t="s">
        <v>5537</v>
      </c>
      <c r="BJ663" s="14"/>
      <c r="BK663" s="14" t="s">
        <v>5537</v>
      </c>
      <c r="BL663" s="14" t="str">
        <f>_xlfn.XLOOKUP(B663,'[4]cell downs 18042026 17h'!$B:$B,'[4]cell downs 18042026 17h'!$B:$B,"")</f>
        <v/>
      </c>
      <c r="BM663" s="14" t="str">
        <f>_xlfn.XLOOKUP(B663,'[5]Cells Huawei 19042026 15h'!$B:$B,'[5]Cells Huawei 19042026 15h'!$B:$B,"")</f>
        <v/>
      </c>
      <c r="BN663" s="9" t="str">
        <f>_xlfn.XLOOKUP(B663,'[6]cells down 19042026 9H40'!$B:$B,'[6]cells down 19042026 9H40'!$B:$B,"")</f>
        <v/>
      </c>
      <c r="BO663" s="9" t="s">
        <v>1095</v>
      </c>
      <c r="BP663" s="9" t="s">
        <v>318</v>
      </c>
    </row>
    <row r="664" spans="1:68" s="9" customFormat="1" x14ac:dyDescent="0.35">
      <c r="A664" s="1" t="s">
        <v>2685</v>
      </c>
      <c r="B664" s="8" t="s">
        <v>2686</v>
      </c>
      <c r="C664" s="3" t="str">
        <f>_xlfn.XLOOKUP(B664,'[1]daily break down'!$D:$D,'[1]daily break down'!$E:$E,"")</f>
        <v>Douala</v>
      </c>
      <c r="D664" s="1" t="s">
        <v>21</v>
      </c>
      <c r="E664" s="1" t="s">
        <v>30</v>
      </c>
      <c r="F664" s="3" t="s">
        <v>31</v>
      </c>
      <c r="G664" s="1" t="s">
        <v>32</v>
      </c>
      <c r="H664" s="41" t="str">
        <f>_xlfn.XLOOKUP(B664,[2]CALCULATION!$B:$B,[2]CALCULATION!$H:$H,"")</f>
        <v>ZTE</v>
      </c>
      <c r="I664" s="34">
        <v>0</v>
      </c>
      <c r="J664" s="34">
        <v>0</v>
      </c>
      <c r="K664" s="34">
        <v>0</v>
      </c>
      <c r="L664" s="34">
        <v>0</v>
      </c>
      <c r="M664" s="34">
        <v>0</v>
      </c>
      <c r="N664" s="34">
        <v>0</v>
      </c>
      <c r="O664" s="34">
        <v>0</v>
      </c>
      <c r="P664" s="34">
        <v>0</v>
      </c>
      <c r="Q664" s="34">
        <v>0</v>
      </c>
      <c r="R664" s="34">
        <v>0</v>
      </c>
      <c r="S664" s="109">
        <v>0</v>
      </c>
      <c r="T664" s="109">
        <f>_xlfn.XLOOKUP(B664,'[3]Nur des jours'!$B:$B,'[3]Nur des jours'!$U:$U,"")</f>
        <v>0</v>
      </c>
      <c r="U664" s="109">
        <v>0</v>
      </c>
      <c r="V664" s="109">
        <v>0</v>
      </c>
      <c r="W664" s="109">
        <v>0</v>
      </c>
      <c r="X664" s="109">
        <v>0</v>
      </c>
      <c r="Y664" s="109">
        <v>0</v>
      </c>
      <c r="Z664" s="109">
        <v>0</v>
      </c>
      <c r="AA664" s="109">
        <v>0.23922190547123134</v>
      </c>
      <c r="AB664" s="109">
        <v>0</v>
      </c>
      <c r="AC664" s="109">
        <v>0</v>
      </c>
      <c r="AD664" s="109">
        <v>0</v>
      </c>
      <c r="AE664" s="109">
        <v>0</v>
      </c>
      <c r="AF664" s="109">
        <v>0</v>
      </c>
      <c r="AG664" s="57" t="str">
        <f>_xlfn.XLOOKUP(B664,[3]CALCULATION!$B:$B,[3]CALCULATION!$M:$M,"")</f>
        <v>Operationnel</v>
      </c>
      <c r="AH664" s="57"/>
      <c r="AI664" s="56" t="str" cm="1">
        <f t="array" ref="AI664">IFERROR(_xlfn.IFS(
AK664="MPR ISSUE","PDH",
AK664="BSS Hardware Issue","BSS",
AK664="Sites strategiques, MLL, Pylone, etc.","ENVTECH",
AK664="AKTIVCO DEFAUT GE &amp; POWER Cabinet","AKTIVCO",
AK664="AKTIVCO Coupure ENEO &amp; Baisse de tension","AKTIVCO GRID ONLY",
AK664="Coupure ENEO &amp; Baisse de tension","IHS GRID ONLY",
AK664="Defaut GE &amp; POWER Cabinet","IHS",
AK664="Sharing","Partners",
AK664="Sites strategiques &amp; DataCenter","SST &amp; DC",
AK664="Exclu","Exclu",
AK664="SAT","SAT",
AK664="SPARE-ISSUE","SPARE-ISSUE",
AK664="Fiber CAmtel","TRANS_FO_CAMTEL",
AK664="Fiber AOF","Fiber AOF",
AK664="Projet OCM (HUAWEI)","TRAVAUX-HUAWEI",
AK664="Projet OCM (NOKIA)","TRAVAUX-NOKIA",
AK664="ACCESS-ISSUE","ACCESS-ISSUE",
AK664="Projet OCM (ZTE, NOKIA, autres projets)","TRAVAUX OCM",
AK664="No root CAuse","No root cause",
AK664="ODU HS","PDH",
AK664="IP &amp; VLAN","PDH",
AK664="Warehouse HUAWEI","SPARE-ISSUE",
AK664="SPARE-HS","SPARE-ISSUE",
AK664="Power Telco","BSS",AK664="no impacts","no impacts"
),"")</f>
        <v>No root cause</v>
      </c>
      <c r="AJ664" s="56" t="str" cm="1">
        <f t="array" ref="AJ664">IFERROR(_xlfn.IFS(
AK664="MPR ISSUE","TX ISSUE",
AK664="BSS Hardware Issue","RAN ISSUE",
AK664="Sites strategiques, MLL, Pylone, etc.","ENVTECH",
AK664="AKTIVCO DEFAUT GE &amp; POWER Cabinet","POWER ISSUE",
AK664="AKTIVCO Coupure ENEO &amp; Baisse de tension","POWER ISSUE",
AK664="Coupure ENEO &amp; Baisse de tension","POWER ISSUE",
AK664="Defaut GE &amp; POWER Cabinet","POWER ISSUE",
AK664="Sharing","POWER ISSUE",
AK664="Sites strategiques &amp; DataCenter","POWER ISSUE",
AK664="Exclu","Exclu",
AK664="SAT","TX ISSUE",
AK664="SPARE-ISSUE","SPARE-ISSUE",
AK664="Fiber CAmtel","TX ISSUE",
AK664="Fiber AOF","TX ISSUE",
AK664="Projet OCM (HUAWEI)","TRAVAUX-HUAWEI",
AK664="Projet OCM (NOKIA)","TRAVAUX -NOKIA",
AK664="ACCESS-ISSUE","ACCESS-ISSUE",
AK664="Projet OCM (ZTE, NOKIA, autres projets)","TRAVAUX OCM",
AK664="No root CAuse","No root cause",
AK664="ODU HS","TX ISSUE",
AK664="IP &amp; VLAN","TX ISSUE",
AK664="Warehouse HUAWEI","SPARE-ISSUE",
AK664="SPARE-HS","SPARE-ISSUE",
AK664="Power Telco","RAN ISSUE",AK664="no impacts","no impacts"
),"")</f>
        <v>No root cause</v>
      </c>
      <c r="AK664" s="81" t="s">
        <v>5620</v>
      </c>
      <c r="AL664" s="56" t="str" cm="1">
        <f t="array" ref="AL664">IFERROR(_xlfn.IFS(
AK664="MPR ISSUE","ACTIVE",
AK664="BSS Hardware Issue","ACTIVE",
AK664="Sites strategiques, MLL, Pylone, etc.","PASSIVE",
AK664="AKTIVCO DEFAUT GE &amp; POWER Cabinet","PASSIVE",
AK664="AKTIVCO Coupure ENEO &amp; Baisse de tension","PASSIVE",
AK664="Coupure ENEO &amp; Baisse de tension","PASSIVE",
AK664="Defaut GE &amp; POWER Cabinet","PASSIVE",
AK664="Sharing","PASSIVE",
AK664="Sites strategiques &amp; DataCenter","PASSIVE",
AK664="Exclu","Exclu",
AK664="SAT","ACTIVE",
AK664="SPARE-ISSUE","SPARE-ISSUE",
AK664="Fiber CAmtel","ACTIVE",
AK664="Fiber AOF","ACTIVE",
AK664="Projet OCM (HUAWEI)","PLANNED WORKS",
AK664="Projet OCM (NOKIA)","PLANNED WORKS",
AK664="ACCESS-ISSUE","ACCESS-ISSUE",
AK664="Projet OCM (ZTE, NOKIA, autres projets)","PLANNED WORKS",
AK664="No root CAuse","No root cause",
AK664="ODU HS","ACTIVE",
AK664="IP &amp; VLAN","ACTIVE",
AK664="Warehouse HUAWEI","SPARE-ISSUE",
AK664="SPARE-HS","SPARE-ISSUE",
AK664="Power Telco","ACTIVE", AK664="no impacts","no impacts"
),"")</f>
        <v>No root cause</v>
      </c>
      <c r="AM664" s="108" t="s">
        <v>5537</v>
      </c>
      <c r="AN664" s="117" t="s">
        <v>2686</v>
      </c>
      <c r="AP664" s="23" t="s">
        <v>5537</v>
      </c>
      <c r="AQ664" s="23" t="s">
        <v>5537</v>
      </c>
      <c r="AR664" s="7"/>
      <c r="AS664" s="6"/>
      <c r="AT664" s="7"/>
      <c r="AU664" s="3" t="s">
        <v>5537</v>
      </c>
      <c r="AV664" s="24" t="s">
        <v>5537</v>
      </c>
      <c r="AW664" s="24" t="s">
        <v>5537</v>
      </c>
      <c r="AX664" s="24" t="s">
        <v>5537</v>
      </c>
      <c r="AY664" s="24" t="s">
        <v>5537</v>
      </c>
      <c r="AZ664" s="24" t="s">
        <v>5537</v>
      </c>
      <c r="BA664" s="24" t="s">
        <v>5537</v>
      </c>
      <c r="BB664" s="24" t="s">
        <v>5537</v>
      </c>
      <c r="BC664" s="24" t="s">
        <v>5537</v>
      </c>
      <c r="BD664" s="24" t="s">
        <v>5537</v>
      </c>
      <c r="BE664" s="24" t="s">
        <v>5537</v>
      </c>
      <c r="BF664" s="24" t="s">
        <v>5537</v>
      </c>
      <c r="BG664" s="24" t="s">
        <v>5537</v>
      </c>
      <c r="BH664" s="24" t="s">
        <v>5537</v>
      </c>
      <c r="BI664" s="9" t="s">
        <v>5537</v>
      </c>
      <c r="BJ664" s="14"/>
      <c r="BK664" s="14" t="s">
        <v>5537</v>
      </c>
      <c r="BL664" s="14" t="str">
        <f>_xlfn.XLOOKUP(B664,'[4]cell downs 18042026 17h'!$B:$B,'[4]cell downs 18042026 17h'!$B:$B,"")</f>
        <v/>
      </c>
      <c r="BM664" s="14" t="str">
        <f>_xlfn.XLOOKUP(B664,'[5]Cells Huawei 19042026 15h'!$B:$B,'[5]Cells Huawei 19042026 15h'!$B:$B,"")</f>
        <v/>
      </c>
      <c r="BN664" s="9" t="str">
        <f>_xlfn.XLOOKUP(B664,'[6]cells down 19042026 9H40'!$B:$B,'[6]cells down 19042026 9H40'!$B:$B,"")</f>
        <v/>
      </c>
      <c r="BO664" s="9" t="s">
        <v>5537</v>
      </c>
      <c r="BP664" s="9" t="s">
        <v>318</v>
      </c>
    </row>
    <row r="665" spans="1:68" s="9" customFormat="1" ht="30.5" customHeight="1" x14ac:dyDescent="0.35">
      <c r="A665" s="1" t="s">
        <v>4986</v>
      </c>
      <c r="B665" s="8" t="s">
        <v>4987</v>
      </c>
      <c r="C665" s="3" t="str">
        <f>_xlfn.XLOOKUP(B665,'[1]daily break down'!$D:$D,'[1]daily break down'!$E:$E,"")</f>
        <v>CENTRE</v>
      </c>
      <c r="D665" s="1"/>
      <c r="E665" s="1"/>
      <c r="F665" s="3" t="s">
        <v>37</v>
      </c>
      <c r="G665" s="1" t="s">
        <v>4556</v>
      </c>
      <c r="H665" s="40" t="str">
        <f>_xlfn.XLOOKUP(B665,[2]CALCULATION!$B:$B,[2]CALCULATION!$H:$H,"")</f>
        <v>NOKIA</v>
      </c>
      <c r="I665" s="34">
        <v>2.8536125307835979E-4</v>
      </c>
      <c r="J665" s="34">
        <v>0.54767958497059355</v>
      </c>
      <c r="K665" s="34">
        <v>0.18782120976049646</v>
      </c>
      <c r="L665" s="34">
        <v>2.3042921186075569E-2</v>
      </c>
      <c r="M665" s="34">
        <v>2.6752617476100566E-4</v>
      </c>
      <c r="N665" s="34">
        <v>2.6752617476088987E-4</v>
      </c>
      <c r="O665" s="34">
        <v>7.2331018769000091</v>
      </c>
      <c r="P665" s="34">
        <v>2.3185601812618177E-4</v>
      </c>
      <c r="Q665" s="34">
        <v>0.10492376574123985</v>
      </c>
      <c r="R665" s="34">
        <v>2.3185601812618177E-4</v>
      </c>
      <c r="S665" s="109">
        <v>0.10790222382024464</v>
      </c>
      <c r="T665" s="109">
        <f>_xlfn.XLOOKUP(B665,'[3]Nur des jours'!$B:$B,'[3]Nur des jours'!$U:$U,"")</f>
        <v>4.637120362523346E-4</v>
      </c>
      <c r="U665" s="109">
        <v>7.1340313269572576E-4</v>
      </c>
      <c r="V665" s="109">
        <v>0.72249676632267235</v>
      </c>
      <c r="W665" s="109">
        <v>4.637120362522767E-4</v>
      </c>
      <c r="X665" s="109">
        <v>3.3886648803062454E-4</v>
      </c>
      <c r="Y665" s="109">
        <v>4.280418796176554E-4</v>
      </c>
      <c r="Z665" s="109">
        <v>1.6865151169943444</v>
      </c>
      <c r="AA665" s="109">
        <v>2.6752617476100566E-4</v>
      </c>
      <c r="AB665" s="109">
        <v>4.6371203625224775E-4</v>
      </c>
      <c r="AC665" s="109">
        <v>0</v>
      </c>
      <c r="AD665" s="109">
        <v>0</v>
      </c>
      <c r="AE665" s="109">
        <v>2.4969109644353585E-4</v>
      </c>
      <c r="AF665" s="109">
        <v>2.4969109644353585E-4</v>
      </c>
      <c r="AG665" s="57" t="str">
        <f>_xlfn.XLOOKUP(B665,[3]CALCULATION!$B:$B,[3]CALCULATION!$M:$M,"")</f>
        <v>Operationnel</v>
      </c>
      <c r="AH665" s="57"/>
      <c r="AI665" s="56" t="str" cm="1">
        <f t="array" ref="AI665">IFERROR(_xlfn.IFS(
AK665="MPR ISSUE","PDH",
AK665="BSS Hardware Issue","BSS",
AK665="Sites strategiques, MLL, Pylone, etc.","ENVTECH",
AK665="AKTIVCO DEFAUT GE &amp; POWER Cabinet","AKTIVCO",
AK665="AKTIVCO Coupure ENEO &amp; Baisse de tension","AKTIVCO GRID ONLY",
AK665="Coupure ENEO &amp; Baisse de tension","IHS GRID ONLY",
AK665="Defaut GE &amp; POWER Cabinet","IHS",
AK665="Sharing","Partners",
AK665="Sites strategiques &amp; DataCenter","SST &amp; DC",
AK665="Exclu","Exclu",
AK665="SAT","SAT",
AK665="SPARE-ISSUE","SPARE-ISSUE",
AK665="Fiber CAmtel","TRANS_FO_CAMTEL",
AK665="Fiber AOF","Fiber AOF",
AK665="Projet OCM (HUAWEI)","TRAVAUX-HUAWEI",
AK665="Projet OCM (NOKIA)","TRAVAUX-NOKIA",
AK665="ACCESS-ISSUE","ACCESS-ISSUE",
AK665="Projet OCM (ZTE, NOKIA, autres projets)","TRAVAUX OCM",
AK665="No root CAuse","No root cause",
AK665="ODU HS","PDH",
AK665="IP &amp; VLAN","PDH",
AK665="Warehouse HUAWEI","SPARE-ISSUE",
AK665="SPARE-HS","SPARE-ISSUE",
AK665="Power Telco","BSS",AK665="no impacts","no impacts"
),"")</f>
        <v>No root cause</v>
      </c>
      <c r="AJ665" s="56" t="str" cm="1">
        <f t="array" ref="AJ665">IFERROR(_xlfn.IFS(
AK665="MPR ISSUE","TX ISSUE",
AK665="BSS Hardware Issue","RAN ISSUE",
AK665="Sites strategiques, MLL, Pylone, etc.","ENVTECH",
AK665="AKTIVCO DEFAUT GE &amp; POWER Cabinet","POWER ISSUE",
AK665="AKTIVCO Coupure ENEO &amp; Baisse de tension","POWER ISSUE",
AK665="Coupure ENEO &amp; Baisse de tension","POWER ISSUE",
AK665="Defaut GE &amp; POWER Cabinet","POWER ISSUE",
AK665="Sharing","POWER ISSUE",
AK665="Sites strategiques &amp; DataCenter","POWER ISSUE",
AK665="Exclu","Exclu",
AK665="SAT","TX ISSUE",
AK665="SPARE-ISSUE","SPARE-ISSUE",
AK665="Fiber CAmtel","TX ISSUE",
AK665="Fiber AOF","TX ISSUE",
AK665="Projet OCM (HUAWEI)","TRAVAUX-HUAWEI",
AK665="Projet OCM (NOKIA)","TRAVAUX -NOKIA",
AK665="ACCESS-ISSUE","ACCESS-ISSUE",
AK665="Projet OCM (ZTE, NOKIA, autres projets)","TRAVAUX OCM",
AK665="No root CAuse","No root cause",
AK665="ODU HS","TX ISSUE",
AK665="IP &amp; VLAN","TX ISSUE",
AK665="Warehouse HUAWEI","SPARE-ISSUE",
AK665="SPARE-HS","SPARE-ISSUE",
AK665="Power Telco","RAN ISSUE",AK665="no impacts","no impacts"
),"")</f>
        <v>No root cause</v>
      </c>
      <c r="AK665" s="81" t="s">
        <v>5620</v>
      </c>
      <c r="AL665" s="56" t="str" cm="1">
        <f t="array" ref="AL665">IFERROR(_xlfn.IFS(
AK665="MPR ISSUE","ACTIVE",
AK665="BSS Hardware Issue","ACTIVE",
AK665="Sites strategiques, MLL, Pylone, etc.","PASSIVE",
AK665="AKTIVCO DEFAUT GE &amp; POWER Cabinet","PASSIVE",
AK665="AKTIVCO Coupure ENEO &amp; Baisse de tension","PASSIVE",
AK665="Coupure ENEO &amp; Baisse de tension","PASSIVE",
AK665="Defaut GE &amp; POWER Cabinet","PASSIVE",
AK665="Sharing","PASSIVE",
AK665="Sites strategiques &amp; DataCenter","PASSIVE",
AK665="Exclu","Exclu",
AK665="SAT","ACTIVE",
AK665="SPARE-ISSUE","SPARE-ISSUE",
AK665="Fiber CAmtel","ACTIVE",
AK665="Fiber AOF","ACTIVE",
AK665="Projet OCM (HUAWEI)","PLANNED WORKS",
AK665="Projet OCM (NOKIA)","PLANNED WORKS",
AK665="ACCESS-ISSUE","ACCESS-ISSUE",
AK665="Projet OCM (ZTE, NOKIA, autres projets)","PLANNED WORKS",
AK665="No root CAuse","No root cause",
AK665="ODU HS","ACTIVE",
AK665="IP &amp; VLAN","ACTIVE",
AK665="Warehouse HUAWEI","SPARE-ISSUE",
AK665="SPARE-HS","SPARE-ISSUE",
AK665="Power Telco","ACTIVE", AK665="no impacts","no impacts"
),"")</f>
        <v>No root cause</v>
      </c>
      <c r="AM665" s="108" t="s">
        <v>5537</v>
      </c>
      <c r="AN665" s="117" t="s">
        <v>4987</v>
      </c>
      <c r="AP665" s="23" t="s">
        <v>5537</v>
      </c>
      <c r="AQ665" s="23" t="s">
        <v>5537</v>
      </c>
      <c r="AR665" s="7"/>
      <c r="AS665" s="6"/>
      <c r="AT665" s="7"/>
      <c r="AU665" s="3" t="s">
        <v>5537</v>
      </c>
      <c r="AV665" s="24" t="s">
        <v>5537</v>
      </c>
      <c r="AW665" s="24" t="s">
        <v>5537</v>
      </c>
      <c r="AX665" s="24" t="s">
        <v>5537</v>
      </c>
      <c r="AY665" s="24" t="s">
        <v>5537</v>
      </c>
      <c r="AZ665" s="24" t="s">
        <v>5537</v>
      </c>
      <c r="BA665" s="24" t="s">
        <v>5537</v>
      </c>
      <c r="BB665" s="24" t="s">
        <v>5537</v>
      </c>
      <c r="BC665" s="24" t="s">
        <v>5537</v>
      </c>
      <c r="BD665" s="24" t="s">
        <v>5537</v>
      </c>
      <c r="BE665" s="24" t="s">
        <v>5537</v>
      </c>
      <c r="BF665" s="24" t="s">
        <v>5537</v>
      </c>
      <c r="BG665" s="24" t="s">
        <v>5537</v>
      </c>
      <c r="BH665" s="24" t="s">
        <v>5537</v>
      </c>
      <c r="BI665" s="9" t="s">
        <v>5537</v>
      </c>
      <c r="BJ665" s="14"/>
      <c r="BK665" s="14" t="s">
        <v>5537</v>
      </c>
      <c r="BL665" s="14" t="str">
        <f>_xlfn.XLOOKUP(B665,'[4]cell downs 18042026 17h'!$B:$B,'[4]cell downs 18042026 17h'!$B:$B,"")</f>
        <v/>
      </c>
      <c r="BM665" s="14" t="str">
        <f>_xlfn.XLOOKUP(B665,'[5]Cells Huawei 19042026 15h'!$B:$B,'[5]Cells Huawei 19042026 15h'!$B:$B,"")</f>
        <v/>
      </c>
      <c r="BN665" s="9" t="str">
        <f>_xlfn.XLOOKUP(B665,'[6]cells down 19042026 9H40'!$B:$B,'[6]cells down 19042026 9H40'!$B:$B,"")</f>
        <v/>
      </c>
      <c r="BO665" s="9" t="s">
        <v>5537</v>
      </c>
      <c r="BP665" s="9" t="s">
        <v>66</v>
      </c>
    </row>
    <row r="666" spans="1:68" s="9" customFormat="1" x14ac:dyDescent="0.35">
      <c r="A666" s="1" t="s">
        <v>1337</v>
      </c>
      <c r="B666" s="8" t="s">
        <v>1338</v>
      </c>
      <c r="C666" s="3" t="str">
        <f>_xlfn.XLOOKUP(B666,'[1]daily break down'!$D:$D,'[1]daily break down'!$E:$E,"")</f>
        <v>OUEST</v>
      </c>
      <c r="D666" s="1" t="s">
        <v>11</v>
      </c>
      <c r="E666" s="1" t="s">
        <v>12</v>
      </c>
      <c r="F666" s="3" t="s">
        <v>102</v>
      </c>
      <c r="G666" s="1" t="s">
        <v>1339</v>
      </c>
      <c r="H666" s="40" t="str">
        <f>_xlfn.XLOOKUP(B666,[2]CALCULATION!$B:$B,[2]CALCULATION!$H:$H,"")</f>
        <v>NOKIA</v>
      </c>
      <c r="I666" s="34">
        <v>0</v>
      </c>
      <c r="J666" s="34">
        <v>0</v>
      </c>
      <c r="K666" s="34">
        <v>0</v>
      </c>
      <c r="L666" s="34">
        <v>0</v>
      </c>
      <c r="M666" s="34">
        <v>6.5989789774327555E-4</v>
      </c>
      <c r="N666" s="34">
        <v>1.0577180016607828</v>
      </c>
      <c r="O666" s="34">
        <v>2.4969109644359369E-4</v>
      </c>
      <c r="P666" s="34">
        <v>2.3185601812623967E-4</v>
      </c>
      <c r="Q666" s="34">
        <v>2.8536125307841763E-4</v>
      </c>
      <c r="R666" s="34">
        <v>2.8536125307859132E-4</v>
      </c>
      <c r="S666" s="109">
        <v>0.58057495646188817</v>
      </c>
      <c r="T666" s="109">
        <f>_xlfn.XLOOKUP(B666,'[3]Nur des jours'!$B:$B,'[3]Nur des jours'!$U:$U,"")</f>
        <v>2.3185601812612388E-4</v>
      </c>
      <c r="U666" s="109">
        <v>0.5802077956583509</v>
      </c>
      <c r="V666" s="109">
        <v>2.3185601812606598E-4</v>
      </c>
      <c r="W666" s="109">
        <v>2.3185601812606598E-4</v>
      </c>
      <c r="X666" s="109">
        <v>2.3185601812623967E-4</v>
      </c>
      <c r="Y666" s="109">
        <v>2.3185601812606598E-4</v>
      </c>
      <c r="Z666" s="109">
        <v>1.1990344802002095</v>
      </c>
      <c r="AA666" s="109">
        <v>2.4969109644365164E-4</v>
      </c>
      <c r="AB666" s="109">
        <v>3.2103140971312578E-4</v>
      </c>
      <c r="AC666" s="109">
        <v>0</v>
      </c>
      <c r="AD666" s="109">
        <v>0</v>
      </c>
      <c r="AE666" s="109">
        <v>2.3185601812618177E-4</v>
      </c>
      <c r="AF666" s="109">
        <v>2.3185601812618177E-4</v>
      </c>
      <c r="AG666" s="57" t="str">
        <f>_xlfn.XLOOKUP(B666,[3]CALCULATION!$B:$B,[3]CALCULATION!$M:$M,"")</f>
        <v>Operationnel</v>
      </c>
      <c r="AH666" s="57"/>
      <c r="AI666" s="56" t="str" cm="1">
        <f t="array" ref="AI666">IFERROR(_xlfn.IFS(
AK666="MPR ISSUE","PDH",
AK666="BSS Hardware Issue","BSS",
AK666="Sites strategiques, MLL, Pylone, etc.","ENVTECH",
AK666="AKTIVCO DEFAUT GE &amp; POWER Cabinet","AKTIVCO",
AK666="AKTIVCO Coupure ENEO &amp; Baisse de tension","AKTIVCO GRID ONLY",
AK666="Coupure ENEO &amp; Baisse de tension","IHS GRID ONLY",
AK666="Defaut GE &amp; POWER Cabinet","IHS",
AK666="Sharing","Partners",
AK666="Sites strategiques &amp; DataCenter","SST &amp; DC",
AK666="Exclu","Exclu",
AK666="SAT","SAT",
AK666="SPARE-ISSUE","SPARE-ISSUE",
AK666="Fiber CAmtel","TRANS_FO_CAMTEL",
AK666="Fiber AOF","Fiber AOF",
AK666="Projet OCM (HUAWEI)","TRAVAUX-HUAWEI",
AK666="Projet OCM (NOKIA)","TRAVAUX-NOKIA",
AK666="ACCESS-ISSUE","ACCESS-ISSUE",
AK666="Projet OCM (ZTE, NOKIA, autres projets)","TRAVAUX OCM",
AK666="No root CAuse","No root cause",
AK666="ODU HS","PDH",
AK666="IP &amp; VLAN","PDH",
AK666="Warehouse HUAWEI","SPARE-ISSUE",
AK666="SPARE-HS","SPARE-ISSUE",
AK666="Power Telco","BSS",AK666="no impacts","no impacts"
),"")</f>
        <v>No root cause</v>
      </c>
      <c r="AJ666" s="56" t="str" cm="1">
        <f t="array" ref="AJ666">IFERROR(_xlfn.IFS(
AK666="MPR ISSUE","TX ISSUE",
AK666="BSS Hardware Issue","RAN ISSUE",
AK666="Sites strategiques, MLL, Pylone, etc.","ENVTECH",
AK666="AKTIVCO DEFAUT GE &amp; POWER Cabinet","POWER ISSUE",
AK666="AKTIVCO Coupure ENEO &amp; Baisse de tension","POWER ISSUE",
AK666="Coupure ENEO &amp; Baisse de tension","POWER ISSUE",
AK666="Defaut GE &amp; POWER Cabinet","POWER ISSUE",
AK666="Sharing","POWER ISSUE",
AK666="Sites strategiques &amp; DataCenter","POWER ISSUE",
AK666="Exclu","Exclu",
AK666="SAT","TX ISSUE",
AK666="SPARE-ISSUE","SPARE-ISSUE",
AK666="Fiber CAmtel","TX ISSUE",
AK666="Fiber AOF","TX ISSUE",
AK666="Projet OCM (HUAWEI)","TRAVAUX-HUAWEI",
AK666="Projet OCM (NOKIA)","TRAVAUX -NOKIA",
AK666="ACCESS-ISSUE","ACCESS-ISSUE",
AK666="Projet OCM (ZTE, NOKIA, autres projets)","TRAVAUX OCM",
AK666="No root CAuse","No root cause",
AK666="ODU HS","TX ISSUE",
AK666="IP &amp; VLAN","TX ISSUE",
AK666="Warehouse HUAWEI","SPARE-ISSUE",
AK666="SPARE-HS","SPARE-ISSUE",
AK666="Power Telco","RAN ISSUE",AK666="no impacts","no impacts"
),"")</f>
        <v>No root cause</v>
      </c>
      <c r="AK666" s="81" t="s">
        <v>5620</v>
      </c>
      <c r="AL666" s="56" t="str" cm="1">
        <f t="array" ref="AL666">IFERROR(_xlfn.IFS(
AK666="MPR ISSUE","ACTIVE",
AK666="BSS Hardware Issue","ACTIVE",
AK666="Sites strategiques, MLL, Pylone, etc.","PASSIVE",
AK666="AKTIVCO DEFAUT GE &amp; POWER Cabinet","PASSIVE",
AK666="AKTIVCO Coupure ENEO &amp; Baisse de tension","PASSIVE",
AK666="Coupure ENEO &amp; Baisse de tension","PASSIVE",
AK666="Defaut GE &amp; POWER Cabinet","PASSIVE",
AK666="Sharing","PASSIVE",
AK666="Sites strategiques &amp; DataCenter","PASSIVE",
AK666="Exclu","Exclu",
AK666="SAT","ACTIVE",
AK666="SPARE-ISSUE","SPARE-ISSUE",
AK666="Fiber CAmtel","ACTIVE",
AK666="Fiber AOF","ACTIVE",
AK666="Projet OCM (HUAWEI)","PLANNED WORKS",
AK666="Projet OCM (NOKIA)","PLANNED WORKS",
AK666="ACCESS-ISSUE","ACCESS-ISSUE",
AK666="Projet OCM (ZTE, NOKIA, autres projets)","PLANNED WORKS",
AK666="No root CAuse","No root cause",
AK666="ODU HS","ACTIVE",
AK666="IP &amp; VLAN","ACTIVE",
AK666="Warehouse HUAWEI","SPARE-ISSUE",
AK666="SPARE-HS","SPARE-ISSUE",
AK666="Power Telco","ACTIVE", AK666="no impacts","no impacts"
),"")</f>
        <v>No root cause</v>
      </c>
      <c r="AM666" s="108" t="s">
        <v>5537</v>
      </c>
      <c r="AN666" s="117" t="s">
        <v>1338</v>
      </c>
      <c r="AP666" s="23" t="s">
        <v>5537</v>
      </c>
      <c r="AQ666" s="23" t="s">
        <v>5537</v>
      </c>
      <c r="AR666" s="7"/>
      <c r="AS666" s="6"/>
      <c r="AT666" s="7"/>
      <c r="AU666" s="3" t="s">
        <v>5537</v>
      </c>
      <c r="AV666" s="24" t="s">
        <v>5537</v>
      </c>
      <c r="AW666" s="24" t="s">
        <v>5537</v>
      </c>
      <c r="AX666" s="24" t="s">
        <v>5537</v>
      </c>
      <c r="AY666" s="24" t="s">
        <v>5537</v>
      </c>
      <c r="AZ666" s="24" t="s">
        <v>5537</v>
      </c>
      <c r="BA666" s="24" t="s">
        <v>5537</v>
      </c>
      <c r="BB666" s="24" t="s">
        <v>5537</v>
      </c>
      <c r="BC666" s="24" t="s">
        <v>5537</v>
      </c>
      <c r="BD666" s="24" t="s">
        <v>5537</v>
      </c>
      <c r="BE666" s="24" t="s">
        <v>5537</v>
      </c>
      <c r="BF666" s="24" t="s">
        <v>5537</v>
      </c>
      <c r="BG666" s="24" t="s">
        <v>5537</v>
      </c>
      <c r="BH666" s="24" t="s">
        <v>5537</v>
      </c>
      <c r="BI666" s="9" t="s">
        <v>5537</v>
      </c>
      <c r="BJ666" s="14"/>
      <c r="BK666" s="14" t="s">
        <v>5537</v>
      </c>
      <c r="BL666" s="14" t="str">
        <f>_xlfn.XLOOKUP(B666,'[4]cell downs 18042026 17h'!$B:$B,'[4]cell downs 18042026 17h'!$B:$B,"")</f>
        <v/>
      </c>
      <c r="BM666" s="14" t="str">
        <f>_xlfn.XLOOKUP(B666,'[5]Cells Huawei 19042026 15h'!$B:$B,'[5]Cells Huawei 19042026 15h'!$B:$B,"")</f>
        <v/>
      </c>
      <c r="BN666" s="9" t="str">
        <f>_xlfn.XLOOKUP(B666,'[6]cells down 19042026 9H40'!$B:$B,'[6]cells down 19042026 9H40'!$B:$B,"")</f>
        <v/>
      </c>
      <c r="BO666" s="9" t="s">
        <v>1338</v>
      </c>
      <c r="BP666" s="9" t="s">
        <v>12</v>
      </c>
    </row>
    <row r="667" spans="1:68" s="9" customFormat="1" x14ac:dyDescent="0.35">
      <c r="A667" s="1" t="s">
        <v>1069</v>
      </c>
      <c r="B667" s="8" t="s">
        <v>1070</v>
      </c>
      <c r="C667" s="3" t="str">
        <f>_xlfn.XLOOKUP(B667,'[1]daily break down'!$D:$D,'[1]daily break down'!$E:$E,"")</f>
        <v>OUEST</v>
      </c>
      <c r="D667" s="1" t="s">
        <v>11</v>
      </c>
      <c r="E667" s="1" t="s">
        <v>12</v>
      </c>
      <c r="F667" s="3" t="s">
        <v>102</v>
      </c>
      <c r="G667" s="1" t="s">
        <v>1071</v>
      </c>
      <c r="H667" s="40" t="str">
        <f>_xlfn.XLOOKUP(B667,[2]CALCULATION!$B:$B,[2]CALCULATION!$H:$H,"")</f>
        <v>NOKIA</v>
      </c>
      <c r="I667" s="34">
        <v>1.5159816569788325E-3</v>
      </c>
      <c r="J667" s="34">
        <v>0</v>
      </c>
      <c r="K667" s="34">
        <v>2.4969109644336216E-4</v>
      </c>
      <c r="L667" s="34">
        <v>2.4969109644353585E-4</v>
      </c>
      <c r="M667" s="34">
        <v>2.0331989281830035E-3</v>
      </c>
      <c r="N667" s="34">
        <v>1.9307004331617305E-3</v>
      </c>
      <c r="O667" s="34">
        <v>2.496910964434779E-4</v>
      </c>
      <c r="P667" s="34">
        <v>2.3185601812600808E-4</v>
      </c>
      <c r="Q667" s="34">
        <v>2.8536125307853343E-4</v>
      </c>
      <c r="R667" s="34">
        <v>2.85361253078244E-4</v>
      </c>
      <c r="S667" s="109">
        <v>2.1853270826962181E-4</v>
      </c>
      <c r="T667" s="109">
        <f>_xlfn.XLOOKUP(B667,'[3]Nur des jours'!$B:$B,'[3]Nur des jours'!$U:$U,"")</f>
        <v>6.3492878809931208E-3</v>
      </c>
      <c r="U667" s="109">
        <v>8.886384279700333E-3</v>
      </c>
      <c r="V667" s="109">
        <v>2.9427879223704097E-3</v>
      </c>
      <c r="W667" s="109">
        <v>6.3492878809931208E-3</v>
      </c>
      <c r="X667" s="109">
        <v>2.8536125307818605E-4</v>
      </c>
      <c r="Y667" s="109">
        <v>2.3007251029441549E-3</v>
      </c>
      <c r="Z667" s="109">
        <v>6.5276386641667751E-3</v>
      </c>
      <c r="AA667" s="109">
        <v>2.6752617476065828E-4</v>
      </c>
      <c r="AB667" s="109">
        <v>2.8536125307853343E-4</v>
      </c>
      <c r="AC667" s="109">
        <v>0</v>
      </c>
      <c r="AD667" s="109">
        <v>0</v>
      </c>
      <c r="AE667" s="109">
        <v>2.185358046016514E-4</v>
      </c>
      <c r="AF667" s="109">
        <v>2.185358046016514E-4</v>
      </c>
      <c r="AG667" s="57" t="str">
        <f>_xlfn.XLOOKUP(B667,[3]CALCULATION!$B:$B,[3]CALCULATION!$M:$M,"")</f>
        <v>Operationnel</v>
      </c>
      <c r="AH667" s="57"/>
      <c r="AI667" s="56" t="str" cm="1">
        <f t="array" ref="AI667">IFERROR(_xlfn.IFS(
AK667="MPR ISSUE","PDH",
AK667="BSS Hardware Issue","BSS",
AK667="Sites strategiques, MLL, Pylone, etc.","ENVTECH",
AK667="AKTIVCO DEFAUT GE &amp; POWER Cabinet","AKTIVCO",
AK667="AKTIVCO Coupure ENEO &amp; Baisse de tension","AKTIVCO GRID ONLY",
AK667="Coupure ENEO &amp; Baisse de tension","IHS GRID ONLY",
AK667="Defaut GE &amp; POWER Cabinet","IHS",
AK667="Sharing","Partners",
AK667="Sites strategiques &amp; DataCenter","SST &amp; DC",
AK667="Exclu","Exclu",
AK667="SAT","SAT",
AK667="SPARE-ISSUE","SPARE-ISSUE",
AK667="Fiber CAmtel","TRANS_FO_CAMTEL",
AK667="Fiber AOF","Fiber AOF",
AK667="Projet OCM (HUAWEI)","TRAVAUX-HUAWEI",
AK667="Projet OCM (NOKIA)","TRAVAUX-NOKIA",
AK667="ACCESS-ISSUE","ACCESS-ISSUE",
AK667="Projet OCM (ZTE, NOKIA, autres projets)","TRAVAUX OCM",
AK667="No root CAuse","No root cause",
AK667="ODU HS","PDH",
AK667="IP &amp; VLAN","PDH",
AK667="Warehouse HUAWEI","SPARE-ISSUE",
AK667="SPARE-HS","SPARE-ISSUE",
AK667="Power Telco","BSS",AK667="no impacts","no impacts"
),"")</f>
        <v>No root cause</v>
      </c>
      <c r="AJ667" s="56" t="str" cm="1">
        <f t="array" ref="AJ667">IFERROR(_xlfn.IFS(
AK667="MPR ISSUE","TX ISSUE",
AK667="BSS Hardware Issue","RAN ISSUE",
AK667="Sites strategiques, MLL, Pylone, etc.","ENVTECH",
AK667="AKTIVCO DEFAUT GE &amp; POWER Cabinet","POWER ISSUE",
AK667="AKTIVCO Coupure ENEO &amp; Baisse de tension","POWER ISSUE",
AK667="Coupure ENEO &amp; Baisse de tension","POWER ISSUE",
AK667="Defaut GE &amp; POWER Cabinet","POWER ISSUE",
AK667="Sharing","POWER ISSUE",
AK667="Sites strategiques &amp; DataCenter","POWER ISSUE",
AK667="Exclu","Exclu",
AK667="SAT","TX ISSUE",
AK667="SPARE-ISSUE","SPARE-ISSUE",
AK667="Fiber CAmtel","TX ISSUE",
AK667="Fiber AOF","TX ISSUE",
AK667="Projet OCM (HUAWEI)","TRAVAUX-HUAWEI",
AK667="Projet OCM (NOKIA)","TRAVAUX -NOKIA",
AK667="ACCESS-ISSUE","ACCESS-ISSUE",
AK667="Projet OCM (ZTE, NOKIA, autres projets)","TRAVAUX OCM",
AK667="No root CAuse","No root cause",
AK667="ODU HS","TX ISSUE",
AK667="IP &amp; VLAN","TX ISSUE",
AK667="Warehouse HUAWEI","SPARE-ISSUE",
AK667="SPARE-HS","SPARE-ISSUE",
AK667="Power Telco","RAN ISSUE",AK667="no impacts","no impacts"
),"")</f>
        <v>No root cause</v>
      </c>
      <c r="AK667" s="81" t="s">
        <v>5620</v>
      </c>
      <c r="AL667" s="56" t="str" cm="1">
        <f t="array" ref="AL667">IFERROR(_xlfn.IFS(
AK667="MPR ISSUE","ACTIVE",
AK667="BSS Hardware Issue","ACTIVE",
AK667="Sites strategiques, MLL, Pylone, etc.","PASSIVE",
AK667="AKTIVCO DEFAUT GE &amp; POWER Cabinet","PASSIVE",
AK667="AKTIVCO Coupure ENEO &amp; Baisse de tension","PASSIVE",
AK667="Coupure ENEO &amp; Baisse de tension","PASSIVE",
AK667="Defaut GE &amp; POWER Cabinet","PASSIVE",
AK667="Sharing","PASSIVE",
AK667="Sites strategiques &amp; DataCenter","PASSIVE",
AK667="Exclu","Exclu",
AK667="SAT","ACTIVE",
AK667="SPARE-ISSUE","SPARE-ISSUE",
AK667="Fiber CAmtel","ACTIVE",
AK667="Fiber AOF","ACTIVE",
AK667="Projet OCM (HUAWEI)","PLANNED WORKS",
AK667="Projet OCM (NOKIA)","PLANNED WORKS",
AK667="ACCESS-ISSUE","ACCESS-ISSUE",
AK667="Projet OCM (ZTE, NOKIA, autres projets)","PLANNED WORKS",
AK667="No root CAuse","No root cause",
AK667="ODU HS","ACTIVE",
AK667="IP &amp; VLAN","ACTIVE",
AK667="Warehouse HUAWEI","SPARE-ISSUE",
AK667="SPARE-HS","SPARE-ISSUE",
AK667="Power Telco","ACTIVE", AK667="no impacts","no impacts"
),"")</f>
        <v>No root cause</v>
      </c>
      <c r="AM667" s="108" t="s">
        <v>5537</v>
      </c>
      <c r="AN667" s="117" t="s">
        <v>1070</v>
      </c>
      <c r="AP667" s="23" t="s">
        <v>5537</v>
      </c>
      <c r="AQ667" s="23" t="s">
        <v>5537</v>
      </c>
      <c r="AR667" s="7"/>
      <c r="AS667" s="6"/>
      <c r="AT667" s="7"/>
      <c r="AU667" s="3" t="s">
        <v>5537</v>
      </c>
      <c r="AV667" s="24" t="s">
        <v>5537</v>
      </c>
      <c r="AW667" s="24" t="s">
        <v>5537</v>
      </c>
      <c r="AX667" s="24" t="s">
        <v>5537</v>
      </c>
      <c r="AY667" s="24" t="s">
        <v>5537</v>
      </c>
      <c r="AZ667" s="24" t="s">
        <v>5537</v>
      </c>
      <c r="BA667" s="24" t="s">
        <v>5537</v>
      </c>
      <c r="BB667" s="24" t="s">
        <v>5537</v>
      </c>
      <c r="BC667" s="24" t="s">
        <v>5537</v>
      </c>
      <c r="BD667" s="24" t="s">
        <v>5537</v>
      </c>
      <c r="BE667" s="24" t="s">
        <v>5537</v>
      </c>
      <c r="BF667" s="24" t="s">
        <v>5537</v>
      </c>
      <c r="BG667" s="24" t="s">
        <v>5537</v>
      </c>
      <c r="BH667" s="24" t="s">
        <v>5537</v>
      </c>
      <c r="BI667" s="9" t="s">
        <v>5537</v>
      </c>
      <c r="BJ667" s="14"/>
      <c r="BK667" s="14" t="s">
        <v>5537</v>
      </c>
      <c r="BL667" s="14" t="str">
        <f>_xlfn.XLOOKUP(B667,'[4]cell downs 18042026 17h'!$B:$B,'[4]cell downs 18042026 17h'!$B:$B,"")</f>
        <v/>
      </c>
      <c r="BM667" s="14" t="str">
        <f>_xlfn.XLOOKUP(B667,'[5]Cells Huawei 19042026 15h'!$B:$B,'[5]Cells Huawei 19042026 15h'!$B:$B,"")</f>
        <v/>
      </c>
      <c r="BN667" s="9" t="str">
        <f>_xlfn.XLOOKUP(B667,'[6]cells down 19042026 9H40'!$B:$B,'[6]cells down 19042026 9H40'!$B:$B,"")</f>
        <v/>
      </c>
      <c r="BO667" s="9" t="s">
        <v>1070</v>
      </c>
      <c r="BP667" s="9" t="s">
        <v>12</v>
      </c>
    </row>
    <row r="668" spans="1:68" s="9" customFormat="1" x14ac:dyDescent="0.35">
      <c r="A668" s="1" t="s">
        <v>1542</v>
      </c>
      <c r="B668" s="8" t="s">
        <v>1543</v>
      </c>
      <c r="C668" s="3" t="str">
        <f>_xlfn.XLOOKUP(B668,'[1]daily break down'!$D:$D,'[1]daily break down'!$E:$E,"")</f>
        <v>CENTRE</v>
      </c>
      <c r="D668" s="1" t="s">
        <v>21</v>
      </c>
      <c r="E668" s="1" t="s">
        <v>89</v>
      </c>
      <c r="F668" s="3" t="s">
        <v>69</v>
      </c>
      <c r="G668" s="1" t="s">
        <v>1542</v>
      </c>
      <c r="H668" s="40" t="str">
        <f>_xlfn.XLOOKUP(B668,[2]CALCULATION!$B:$B,[2]CALCULATION!$H:$H,"")</f>
        <v>NOKIA</v>
      </c>
      <c r="I668" s="34">
        <v>3.0819015332460129</v>
      </c>
      <c r="J668" s="34">
        <v>3.0819015332460129</v>
      </c>
      <c r="K668" s="34">
        <v>1.7911600369842346</v>
      </c>
      <c r="L668" s="34">
        <v>1.7835078317383009E-4</v>
      </c>
      <c r="M668" s="34">
        <v>2.4969109644359369E-4</v>
      </c>
      <c r="N668" s="34">
        <v>1.9618586149132891E-4</v>
      </c>
      <c r="O668" s="34">
        <v>1.7835078317400378E-4</v>
      </c>
      <c r="P668" s="34">
        <v>7.4907328933066539E-4</v>
      </c>
      <c r="Q668" s="34">
        <v>1.0181545178821445</v>
      </c>
      <c r="R668" s="34">
        <v>1.7835078317406171E-4</v>
      </c>
      <c r="S668" s="109">
        <v>1.7835078317406171E-4</v>
      </c>
      <c r="T668" s="109">
        <f>_xlfn.XLOOKUP(B668,'[3]Nur des jours'!$B:$B,'[3]Nur des jours'!$U:$U,"")</f>
        <v>2.8536125307827289E-4</v>
      </c>
      <c r="U668" s="109">
        <v>6.0639266279136972E-4</v>
      </c>
      <c r="V668" s="109">
        <v>2.8536125307821499E-4</v>
      </c>
      <c r="W668" s="109">
        <v>2.8536125307827289E-4</v>
      </c>
      <c r="X668" s="109">
        <v>1.5230134267846121E-4</v>
      </c>
      <c r="Y668" s="109">
        <v>2.6752617476088987E-4</v>
      </c>
      <c r="Z668" s="109">
        <v>1.9779280204775236</v>
      </c>
      <c r="AA668" s="109">
        <v>3.0819015332460129</v>
      </c>
      <c r="AB668" s="109">
        <v>2.0331271758156864</v>
      </c>
      <c r="AC668" s="109">
        <v>0</v>
      </c>
      <c r="AD668" s="109">
        <v>0</v>
      </c>
      <c r="AE668" s="109">
        <v>2.1402093980888559E-4</v>
      </c>
      <c r="AF668" s="109">
        <v>2.1402093980888559E-4</v>
      </c>
      <c r="AG668" s="57" t="str">
        <f>_xlfn.XLOOKUP(B668,[3]CALCULATION!$B:$B,[3]CALCULATION!$M:$M,"")</f>
        <v>Operationnel</v>
      </c>
      <c r="AH668" s="57"/>
      <c r="AI668" s="56" t="str" cm="1">
        <f t="array" ref="AI668">IFERROR(_xlfn.IFS(
AK668="MPR ISSUE","PDH",
AK668="BSS Hardware Issue","BSS",
AK668="Sites strategiques, MLL, Pylone, etc.","ENVTECH",
AK668="AKTIVCO DEFAUT GE &amp; POWER Cabinet","AKTIVCO",
AK668="AKTIVCO Coupure ENEO &amp; Baisse de tension","AKTIVCO GRID ONLY",
AK668="Coupure ENEO &amp; Baisse de tension","IHS GRID ONLY",
AK668="Defaut GE &amp; POWER Cabinet","IHS",
AK668="Sharing","Partners",
AK668="Sites strategiques &amp; DataCenter","SST &amp; DC",
AK668="Exclu","Exclu",
AK668="SAT","SAT",
AK668="SPARE-ISSUE","SPARE-ISSUE",
AK668="Fiber CAmtel","TRANS_FO_CAMTEL",
AK668="Fiber AOF","Fiber AOF",
AK668="Projet OCM (HUAWEI)","TRAVAUX-HUAWEI",
AK668="Projet OCM (NOKIA)","TRAVAUX-NOKIA",
AK668="ACCESS-ISSUE","ACCESS-ISSUE",
AK668="Projet OCM (ZTE, NOKIA, autres projets)","TRAVAUX OCM",
AK668="No root CAuse","No root cause",
AK668="ODU HS","PDH",
AK668="IP &amp; VLAN","PDH",
AK668="Warehouse HUAWEI","SPARE-ISSUE",
AK668="SPARE-HS","SPARE-ISSUE",
AK668="Power Telco","BSS",AK668="no impacts","no impacts"
),"")</f>
        <v>No root cause</v>
      </c>
      <c r="AJ668" s="56" t="str" cm="1">
        <f t="array" ref="AJ668">IFERROR(_xlfn.IFS(
AK668="MPR ISSUE","TX ISSUE",
AK668="BSS Hardware Issue","RAN ISSUE",
AK668="Sites strategiques, MLL, Pylone, etc.","ENVTECH",
AK668="AKTIVCO DEFAUT GE &amp; POWER Cabinet","POWER ISSUE",
AK668="AKTIVCO Coupure ENEO &amp; Baisse de tension","POWER ISSUE",
AK668="Coupure ENEO &amp; Baisse de tension","POWER ISSUE",
AK668="Defaut GE &amp; POWER Cabinet","POWER ISSUE",
AK668="Sharing","POWER ISSUE",
AK668="Sites strategiques &amp; DataCenter","POWER ISSUE",
AK668="Exclu","Exclu",
AK668="SAT","TX ISSUE",
AK668="SPARE-ISSUE","SPARE-ISSUE",
AK668="Fiber CAmtel","TX ISSUE",
AK668="Fiber AOF","TX ISSUE",
AK668="Projet OCM (HUAWEI)","TRAVAUX-HUAWEI",
AK668="Projet OCM (NOKIA)","TRAVAUX -NOKIA",
AK668="ACCESS-ISSUE","ACCESS-ISSUE",
AK668="Projet OCM (ZTE, NOKIA, autres projets)","TRAVAUX OCM",
AK668="No root CAuse","No root cause",
AK668="ODU HS","TX ISSUE",
AK668="IP &amp; VLAN","TX ISSUE",
AK668="Warehouse HUAWEI","SPARE-ISSUE",
AK668="SPARE-HS","SPARE-ISSUE",
AK668="Power Telco","RAN ISSUE",AK668="no impacts","no impacts"
),"")</f>
        <v>No root cause</v>
      </c>
      <c r="AK668" s="81" t="s">
        <v>5620</v>
      </c>
      <c r="AL668" s="56" t="str" cm="1">
        <f t="array" ref="AL668">IFERROR(_xlfn.IFS(
AK668="MPR ISSUE","ACTIVE",
AK668="BSS Hardware Issue","ACTIVE",
AK668="Sites strategiques, MLL, Pylone, etc.","PASSIVE",
AK668="AKTIVCO DEFAUT GE &amp; POWER Cabinet","PASSIVE",
AK668="AKTIVCO Coupure ENEO &amp; Baisse de tension","PASSIVE",
AK668="Coupure ENEO &amp; Baisse de tension","PASSIVE",
AK668="Defaut GE &amp; POWER Cabinet","PASSIVE",
AK668="Sharing","PASSIVE",
AK668="Sites strategiques &amp; DataCenter","PASSIVE",
AK668="Exclu","Exclu",
AK668="SAT","ACTIVE",
AK668="SPARE-ISSUE","SPARE-ISSUE",
AK668="Fiber CAmtel","ACTIVE",
AK668="Fiber AOF","ACTIVE",
AK668="Projet OCM (HUAWEI)","PLANNED WORKS",
AK668="Projet OCM (NOKIA)","PLANNED WORKS",
AK668="ACCESS-ISSUE","ACCESS-ISSUE",
AK668="Projet OCM (ZTE, NOKIA, autres projets)","PLANNED WORKS",
AK668="No root CAuse","No root cause",
AK668="ODU HS","ACTIVE",
AK668="IP &amp; VLAN","ACTIVE",
AK668="Warehouse HUAWEI","SPARE-ISSUE",
AK668="SPARE-HS","SPARE-ISSUE",
AK668="Power Telco","ACTIVE", AK668="no impacts","no impacts"
),"")</f>
        <v>No root cause</v>
      </c>
      <c r="AM668" s="108" t="s">
        <v>5537</v>
      </c>
      <c r="AN668" s="117" t="s">
        <v>1543</v>
      </c>
      <c r="AP668" s="23" t="s">
        <v>5537</v>
      </c>
      <c r="AQ668" s="23" t="s">
        <v>5537</v>
      </c>
      <c r="AR668" s="7"/>
      <c r="AS668" s="6"/>
      <c r="AT668" s="7"/>
      <c r="AU668" s="3" t="s">
        <v>5537</v>
      </c>
      <c r="AV668" s="24" t="s">
        <v>5537</v>
      </c>
      <c r="AW668" s="24" t="s">
        <v>5537</v>
      </c>
      <c r="AX668" s="24" t="s">
        <v>5537</v>
      </c>
      <c r="AY668" s="24" t="s">
        <v>5537</v>
      </c>
      <c r="AZ668" s="24" t="s">
        <v>5537</v>
      </c>
      <c r="BA668" s="24" t="s">
        <v>5537</v>
      </c>
      <c r="BB668" s="24" t="s">
        <v>5537</v>
      </c>
      <c r="BC668" s="24" t="s">
        <v>5537</v>
      </c>
      <c r="BD668" s="24" t="s">
        <v>5537</v>
      </c>
      <c r="BE668" s="24" t="s">
        <v>5537</v>
      </c>
      <c r="BF668" s="24" t="s">
        <v>5537</v>
      </c>
      <c r="BG668" s="24" t="s">
        <v>5537</v>
      </c>
      <c r="BH668" s="24" t="s">
        <v>5537</v>
      </c>
      <c r="BI668" s="9" t="s">
        <v>5537</v>
      </c>
      <c r="BJ668" s="14"/>
      <c r="BK668" s="14" t="s">
        <v>5537</v>
      </c>
      <c r="BL668" s="14" t="str">
        <f>_xlfn.XLOOKUP(B668,'[4]cell downs 18042026 17h'!$B:$B,'[4]cell downs 18042026 17h'!$B:$B,"")</f>
        <v/>
      </c>
      <c r="BM668" s="14" t="str">
        <f>_xlfn.XLOOKUP(B668,'[5]Cells Huawei 19042026 15h'!$B:$B,'[5]Cells Huawei 19042026 15h'!$B:$B,"")</f>
        <v/>
      </c>
      <c r="BN668" s="9" t="str">
        <f>_xlfn.XLOOKUP(B668,'[6]cells down 19042026 9H40'!$B:$B,'[6]cells down 19042026 9H40'!$B:$B,"")</f>
        <v/>
      </c>
      <c r="BO668" s="9" t="s">
        <v>5537</v>
      </c>
      <c r="BP668" s="9" t="s">
        <v>318</v>
      </c>
    </row>
    <row r="669" spans="1:68" s="9" customFormat="1" x14ac:dyDescent="0.35">
      <c r="A669" s="1" t="s">
        <v>1809</v>
      </c>
      <c r="B669" s="8" t="s">
        <v>1810</v>
      </c>
      <c r="C669" s="3" t="str">
        <f>_xlfn.XLOOKUP(B669,'[1]daily break down'!$D:$D,'[1]daily break down'!$E:$E,"")</f>
        <v>CENTRE</v>
      </c>
      <c r="D669" s="1" t="s">
        <v>11</v>
      </c>
      <c r="E669" s="1" t="s">
        <v>154</v>
      </c>
      <c r="F669" s="3" t="s">
        <v>69</v>
      </c>
      <c r="G669" s="1" t="s">
        <v>1811</v>
      </c>
      <c r="H669" s="40" t="str">
        <f>_xlfn.XLOOKUP(B669,[2]CALCULATION!$B:$B,[2]CALCULATION!$H:$H,"")</f>
        <v>NOKIA</v>
      </c>
      <c r="I669" s="34">
        <v>1.6051570485647602E-4</v>
      </c>
      <c r="J669" s="34">
        <v>1.9618586149141573E-4</v>
      </c>
      <c r="K669" s="34">
        <v>1.3202774827290287E-2</v>
      </c>
      <c r="L669" s="34">
        <v>1.6051570485659184E-4</v>
      </c>
      <c r="M669" s="34">
        <v>1.7835078317400378E-4</v>
      </c>
      <c r="N669" s="34">
        <v>1.7835078317394589E-4</v>
      </c>
      <c r="O669" s="34">
        <v>1.7835078317394589E-4</v>
      </c>
      <c r="P669" s="34">
        <v>1.6051570485664974E-4</v>
      </c>
      <c r="Q669" s="34">
        <v>0.66121107836768245</v>
      </c>
      <c r="R669" s="34">
        <v>1.9618586149135786E-4</v>
      </c>
      <c r="S669" s="109">
        <v>2.9427879223706821E-3</v>
      </c>
      <c r="T669" s="109">
        <f>_xlfn.XLOOKUP(B669,'[3]Nur des jours'!$B:$B,'[3]Nur des jours'!$U:$U,"")</f>
        <v>1.9618586149141573E-4</v>
      </c>
      <c r="U669" s="109">
        <v>1.9618586149135786E-4</v>
      </c>
      <c r="V669" s="109">
        <v>1.7835078317400378E-4</v>
      </c>
      <c r="W669" s="109">
        <v>1.9618586149135786E-4</v>
      </c>
      <c r="X669" s="109">
        <v>2.2290431531458565E-4</v>
      </c>
      <c r="Y669" s="109">
        <v>0.35904644803210478</v>
      </c>
      <c r="Z669" s="109">
        <v>0.34603618951411569</v>
      </c>
      <c r="AA669" s="109">
        <v>1.4268062653906408E-4</v>
      </c>
      <c r="AB669" s="109">
        <v>1.4268062653906408E-4</v>
      </c>
      <c r="AC669" s="109">
        <v>0</v>
      </c>
      <c r="AD669" s="109">
        <v>0</v>
      </c>
      <c r="AE669" s="109">
        <v>2.140209398088277E-4</v>
      </c>
      <c r="AF669" s="109">
        <v>2.140209398088277E-4</v>
      </c>
      <c r="AG669" s="57" t="str">
        <f>_xlfn.XLOOKUP(B669,[3]CALCULATION!$B:$B,[3]CALCULATION!$M:$M,"")</f>
        <v>Operationnel</v>
      </c>
      <c r="AH669" s="57"/>
      <c r="AI669" s="56" t="str" cm="1">
        <f t="array" ref="AI669">IFERROR(_xlfn.IFS(
AK669="MPR ISSUE","PDH",
AK669="BSS Hardware Issue","BSS",
AK669="Sites strategiques, MLL, Pylone, etc.","ENVTECH",
AK669="AKTIVCO DEFAUT GE &amp; POWER Cabinet","AKTIVCO",
AK669="AKTIVCO Coupure ENEO &amp; Baisse de tension","AKTIVCO GRID ONLY",
AK669="Coupure ENEO &amp; Baisse de tension","IHS GRID ONLY",
AK669="Defaut GE &amp; POWER Cabinet","IHS",
AK669="Sharing","Partners",
AK669="Sites strategiques &amp; DataCenter","SST &amp; DC",
AK669="Exclu","Exclu",
AK669="SAT","SAT",
AK669="SPARE-ISSUE","SPARE-ISSUE",
AK669="Fiber CAmtel","TRANS_FO_CAMTEL",
AK669="Fiber AOF","Fiber AOF",
AK669="Projet OCM (HUAWEI)","TRAVAUX-HUAWEI",
AK669="Projet OCM (NOKIA)","TRAVAUX-NOKIA",
AK669="ACCESS-ISSUE","ACCESS-ISSUE",
AK669="Projet OCM (ZTE, NOKIA, autres projets)","TRAVAUX OCM",
AK669="No root CAuse","No root cause",
AK669="ODU HS","PDH",
AK669="IP &amp; VLAN","PDH",
AK669="Warehouse HUAWEI","SPARE-ISSUE",
AK669="SPARE-HS","SPARE-ISSUE",
AK669="Power Telco","BSS",AK669="no impacts","no impacts"
),"")</f>
        <v>No root cause</v>
      </c>
      <c r="AJ669" s="56" t="str" cm="1">
        <f t="array" ref="AJ669">IFERROR(_xlfn.IFS(
AK669="MPR ISSUE","TX ISSUE",
AK669="BSS Hardware Issue","RAN ISSUE",
AK669="Sites strategiques, MLL, Pylone, etc.","ENVTECH",
AK669="AKTIVCO DEFAUT GE &amp; POWER Cabinet","POWER ISSUE",
AK669="AKTIVCO Coupure ENEO &amp; Baisse de tension","POWER ISSUE",
AK669="Coupure ENEO &amp; Baisse de tension","POWER ISSUE",
AK669="Defaut GE &amp; POWER Cabinet","POWER ISSUE",
AK669="Sharing","POWER ISSUE",
AK669="Sites strategiques &amp; DataCenter","POWER ISSUE",
AK669="Exclu","Exclu",
AK669="SAT","TX ISSUE",
AK669="SPARE-ISSUE","SPARE-ISSUE",
AK669="Fiber CAmtel","TX ISSUE",
AK669="Fiber AOF","TX ISSUE",
AK669="Projet OCM (HUAWEI)","TRAVAUX-HUAWEI",
AK669="Projet OCM (NOKIA)","TRAVAUX -NOKIA",
AK669="ACCESS-ISSUE","ACCESS-ISSUE",
AK669="Projet OCM (ZTE, NOKIA, autres projets)","TRAVAUX OCM",
AK669="No root CAuse","No root cause",
AK669="ODU HS","TX ISSUE",
AK669="IP &amp; VLAN","TX ISSUE",
AK669="Warehouse HUAWEI","SPARE-ISSUE",
AK669="SPARE-HS","SPARE-ISSUE",
AK669="Power Telco","RAN ISSUE",AK669="no impacts","no impacts"
),"")</f>
        <v>No root cause</v>
      </c>
      <c r="AK669" s="81" t="s">
        <v>5620</v>
      </c>
      <c r="AL669" s="56" t="str" cm="1">
        <f t="array" ref="AL669">IFERROR(_xlfn.IFS(
AK669="MPR ISSUE","ACTIVE",
AK669="BSS Hardware Issue","ACTIVE",
AK669="Sites strategiques, MLL, Pylone, etc.","PASSIVE",
AK669="AKTIVCO DEFAUT GE &amp; POWER Cabinet","PASSIVE",
AK669="AKTIVCO Coupure ENEO &amp; Baisse de tension","PASSIVE",
AK669="Coupure ENEO &amp; Baisse de tension","PASSIVE",
AK669="Defaut GE &amp; POWER Cabinet","PASSIVE",
AK669="Sharing","PASSIVE",
AK669="Sites strategiques &amp; DataCenter","PASSIVE",
AK669="Exclu","Exclu",
AK669="SAT","ACTIVE",
AK669="SPARE-ISSUE","SPARE-ISSUE",
AK669="Fiber CAmtel","ACTIVE",
AK669="Fiber AOF","ACTIVE",
AK669="Projet OCM (HUAWEI)","PLANNED WORKS",
AK669="Projet OCM (NOKIA)","PLANNED WORKS",
AK669="ACCESS-ISSUE","ACCESS-ISSUE",
AK669="Projet OCM (ZTE, NOKIA, autres projets)","PLANNED WORKS",
AK669="No root CAuse","No root cause",
AK669="ODU HS","ACTIVE",
AK669="IP &amp; VLAN","ACTIVE",
AK669="Warehouse HUAWEI","SPARE-ISSUE",
AK669="SPARE-HS","SPARE-ISSUE",
AK669="Power Telco","ACTIVE", AK669="no impacts","no impacts"
),"")</f>
        <v>No root cause</v>
      </c>
      <c r="AM669" s="108" t="s">
        <v>5537</v>
      </c>
      <c r="AN669" s="117" t="s">
        <v>1810</v>
      </c>
      <c r="AP669" s="23" t="s">
        <v>5537</v>
      </c>
      <c r="AQ669" s="23" t="s">
        <v>5537</v>
      </c>
      <c r="AR669" s="7"/>
      <c r="AS669" s="6"/>
      <c r="AT669" s="7"/>
      <c r="AU669" s="3" t="s">
        <v>5537</v>
      </c>
      <c r="AV669" s="24" t="s">
        <v>5537</v>
      </c>
      <c r="AW669" s="24" t="s">
        <v>5537</v>
      </c>
      <c r="AX669" s="24" t="s">
        <v>5537</v>
      </c>
      <c r="AY669" s="24" t="s">
        <v>5537</v>
      </c>
      <c r="AZ669" s="24" t="s">
        <v>5537</v>
      </c>
      <c r="BA669" s="24" t="s">
        <v>5537</v>
      </c>
      <c r="BB669" s="24" t="s">
        <v>5537</v>
      </c>
      <c r="BC669" s="24" t="s">
        <v>5537</v>
      </c>
      <c r="BD669" s="24" t="s">
        <v>5537</v>
      </c>
      <c r="BE669" s="24" t="s">
        <v>5537</v>
      </c>
      <c r="BF669" s="24" t="s">
        <v>5537</v>
      </c>
      <c r="BG669" s="24" t="s">
        <v>5537</v>
      </c>
      <c r="BH669" s="24" t="s">
        <v>5537</v>
      </c>
      <c r="BI669" s="9" t="s">
        <v>5537</v>
      </c>
      <c r="BJ669" s="14"/>
      <c r="BK669" s="14" t="s">
        <v>5537</v>
      </c>
      <c r="BL669" s="14" t="str">
        <f>_xlfn.XLOOKUP(B669,'[4]cell downs 18042026 17h'!$B:$B,'[4]cell downs 18042026 17h'!$B:$B,"")</f>
        <v/>
      </c>
      <c r="BM669" s="14" t="str">
        <f>_xlfn.XLOOKUP(B669,'[5]Cells Huawei 19042026 15h'!$B:$B,'[5]Cells Huawei 19042026 15h'!$B:$B,"")</f>
        <v/>
      </c>
      <c r="BN669" s="9" t="str">
        <f>_xlfn.XLOOKUP(B669,'[6]cells down 19042026 9H40'!$B:$B,'[6]cells down 19042026 9H40'!$B:$B,"")</f>
        <v/>
      </c>
      <c r="BO669" s="9" t="s">
        <v>1810</v>
      </c>
      <c r="BP669" s="9" t="s">
        <v>5537</v>
      </c>
    </row>
    <row r="670" spans="1:68" s="9" customFormat="1" x14ac:dyDescent="0.35">
      <c r="A670" s="1" t="s">
        <v>376</v>
      </c>
      <c r="B670" s="8" t="s">
        <v>377</v>
      </c>
      <c r="C670" s="3" t="str">
        <f>_xlfn.XLOOKUP(B670,'[1]daily break down'!$D:$D,'[1]daily break down'!$E:$E,"")</f>
        <v>NORD-OUEST</v>
      </c>
      <c r="D670" s="1" t="s">
        <v>21</v>
      </c>
      <c r="E670" s="1" t="s">
        <v>122</v>
      </c>
      <c r="F670" s="3" t="s">
        <v>102</v>
      </c>
      <c r="G670" s="1" t="s">
        <v>376</v>
      </c>
      <c r="H670" s="40" t="str">
        <f>_xlfn.XLOOKUP(B670,[2]CALCULATION!$B:$B,[2]CALCULATION!$H:$H,"")</f>
        <v>NOKIA</v>
      </c>
      <c r="I670" s="34">
        <v>0.9544490096733268</v>
      </c>
      <c r="J670" s="34">
        <v>1.7835078317400378E-4</v>
      </c>
      <c r="K670" s="34">
        <v>1.9618586149124207E-4</v>
      </c>
      <c r="L670" s="34">
        <v>1.426806265391799E-4</v>
      </c>
      <c r="M670" s="34">
        <v>1.6051570485653394E-4</v>
      </c>
      <c r="N670" s="34">
        <v>1.5982654247249164</v>
      </c>
      <c r="O670" s="34">
        <v>0.67409728143948044</v>
      </c>
      <c r="P670" s="34">
        <v>7.8658505164106038E-2</v>
      </c>
      <c r="Q670" s="34">
        <v>6.9616434243876341E-2</v>
      </c>
      <c r="R670" s="34">
        <v>1.9618586149124207E-4</v>
      </c>
      <c r="S670" s="109">
        <v>1.9618586149141573E-4</v>
      </c>
      <c r="T670" s="109">
        <f>_xlfn.XLOOKUP(B670,'[3]Nur des jours'!$B:$B,'[3]Nur des jours'!$U:$U,"")</f>
        <v>1.9618586149118417E-4</v>
      </c>
      <c r="U670" s="109">
        <v>1.9618586149141573E-4</v>
      </c>
      <c r="V670" s="109">
        <v>1.1573737139255658</v>
      </c>
      <c r="W670" s="109">
        <v>1.9618586149118417E-4</v>
      </c>
      <c r="X670" s="109">
        <v>1.7835078317394589E-4</v>
      </c>
      <c r="Y670" s="109">
        <v>3.0676334705919332E-3</v>
      </c>
      <c r="Z670" s="109">
        <v>0.68549778786362492</v>
      </c>
      <c r="AA670" s="109">
        <v>1.0646010993855382</v>
      </c>
      <c r="AB670" s="109">
        <v>1.6051570485653394E-4</v>
      </c>
      <c r="AC670" s="109">
        <v>0</v>
      </c>
      <c r="AD670" s="109">
        <v>0</v>
      </c>
      <c r="AE670" s="109">
        <v>1.7835078317388799E-4</v>
      </c>
      <c r="AF670" s="109">
        <v>1.7835078317388799E-4</v>
      </c>
      <c r="AG670" s="57" t="str">
        <f>_xlfn.XLOOKUP(B670,[3]CALCULATION!$B:$B,[3]CALCULATION!$M:$M,"")</f>
        <v>Operationnel</v>
      </c>
      <c r="AH670" s="57"/>
      <c r="AI670" s="56" t="str" cm="1">
        <f t="array" ref="AI670">IFERROR(_xlfn.IFS(
AK670="MPR ISSUE","PDH",
AK670="BSS Hardware Issue","BSS",
AK670="Sites strategiques, MLL, Pylone, etc.","ENVTECH",
AK670="AKTIVCO DEFAUT GE &amp; POWER Cabinet","AKTIVCO",
AK670="AKTIVCO Coupure ENEO &amp; Baisse de tension","AKTIVCO GRID ONLY",
AK670="Coupure ENEO &amp; Baisse de tension","IHS GRID ONLY",
AK670="Defaut GE &amp; POWER Cabinet","IHS",
AK670="Sharing","Partners",
AK670="Sites strategiques &amp; DataCenter","SST &amp; DC",
AK670="Exclu","Exclu",
AK670="SAT","SAT",
AK670="SPARE-ISSUE","SPARE-ISSUE",
AK670="Fiber CAmtel","TRANS_FO_CAMTEL",
AK670="Fiber AOF","Fiber AOF",
AK670="Projet OCM (HUAWEI)","TRAVAUX-HUAWEI",
AK670="Projet OCM (NOKIA)","TRAVAUX-NOKIA",
AK670="ACCESS-ISSUE","ACCESS-ISSUE",
AK670="Projet OCM (ZTE, NOKIA, autres projets)","TRAVAUX OCM",
AK670="No root CAuse","No root cause",
AK670="ODU HS","PDH",
AK670="IP &amp; VLAN","PDH",
AK670="Warehouse HUAWEI","SPARE-ISSUE",
AK670="SPARE-HS","SPARE-ISSUE",
AK670="Power Telco","BSS",AK670="no impacts","no impacts"
),"")</f>
        <v>No root cause</v>
      </c>
      <c r="AJ670" s="56" t="str" cm="1">
        <f t="array" ref="AJ670">IFERROR(_xlfn.IFS(
AK670="MPR ISSUE","TX ISSUE",
AK670="BSS Hardware Issue","RAN ISSUE",
AK670="Sites strategiques, MLL, Pylone, etc.","ENVTECH",
AK670="AKTIVCO DEFAUT GE &amp; POWER Cabinet","POWER ISSUE",
AK670="AKTIVCO Coupure ENEO &amp; Baisse de tension","POWER ISSUE",
AK670="Coupure ENEO &amp; Baisse de tension","POWER ISSUE",
AK670="Defaut GE &amp; POWER Cabinet","POWER ISSUE",
AK670="Sharing","POWER ISSUE",
AK670="Sites strategiques &amp; DataCenter","POWER ISSUE",
AK670="Exclu","Exclu",
AK670="SAT","TX ISSUE",
AK670="SPARE-ISSUE","SPARE-ISSUE",
AK670="Fiber CAmtel","TX ISSUE",
AK670="Fiber AOF","TX ISSUE",
AK670="Projet OCM (HUAWEI)","TRAVAUX-HUAWEI",
AK670="Projet OCM (NOKIA)","TRAVAUX -NOKIA",
AK670="ACCESS-ISSUE","ACCESS-ISSUE",
AK670="Projet OCM (ZTE, NOKIA, autres projets)","TRAVAUX OCM",
AK670="No root CAuse","No root cause",
AK670="ODU HS","TX ISSUE",
AK670="IP &amp; VLAN","TX ISSUE",
AK670="Warehouse HUAWEI","SPARE-ISSUE",
AK670="SPARE-HS","SPARE-ISSUE",
AK670="Power Telco","RAN ISSUE",AK670="no impacts","no impacts"
),"")</f>
        <v>No root cause</v>
      </c>
      <c r="AK670" s="81" t="s">
        <v>5620</v>
      </c>
      <c r="AL670" s="56" t="str" cm="1">
        <f t="array" ref="AL670">IFERROR(_xlfn.IFS(
AK670="MPR ISSUE","ACTIVE",
AK670="BSS Hardware Issue","ACTIVE",
AK670="Sites strategiques, MLL, Pylone, etc.","PASSIVE",
AK670="AKTIVCO DEFAUT GE &amp; POWER Cabinet","PASSIVE",
AK670="AKTIVCO Coupure ENEO &amp; Baisse de tension","PASSIVE",
AK670="Coupure ENEO &amp; Baisse de tension","PASSIVE",
AK670="Defaut GE &amp; POWER Cabinet","PASSIVE",
AK670="Sharing","PASSIVE",
AK670="Sites strategiques &amp; DataCenter","PASSIVE",
AK670="Exclu","Exclu",
AK670="SAT","ACTIVE",
AK670="SPARE-ISSUE","SPARE-ISSUE",
AK670="Fiber CAmtel","ACTIVE",
AK670="Fiber AOF","ACTIVE",
AK670="Projet OCM (HUAWEI)","PLANNED WORKS",
AK670="Projet OCM (NOKIA)","PLANNED WORKS",
AK670="ACCESS-ISSUE","ACCESS-ISSUE",
AK670="Projet OCM (ZTE, NOKIA, autres projets)","PLANNED WORKS",
AK670="No root CAuse","No root cause",
AK670="ODU HS","ACTIVE",
AK670="IP &amp; VLAN","ACTIVE",
AK670="Warehouse HUAWEI","SPARE-ISSUE",
AK670="SPARE-HS","SPARE-ISSUE",
AK670="Power Telco","ACTIVE", AK670="no impacts","no impacts"
),"")</f>
        <v>No root cause</v>
      </c>
      <c r="AM670" s="108" t="s">
        <v>5537</v>
      </c>
      <c r="AN670" s="117" t="s">
        <v>377</v>
      </c>
      <c r="AP670" s="23" t="s">
        <v>5537</v>
      </c>
      <c r="AQ670" s="23" t="s">
        <v>5537</v>
      </c>
      <c r="AR670" s="7"/>
      <c r="AS670" s="6"/>
      <c r="AT670" s="7"/>
      <c r="AU670" s="3" t="s">
        <v>5537</v>
      </c>
      <c r="AV670" s="24" t="s">
        <v>5537</v>
      </c>
      <c r="AW670" s="24" t="s">
        <v>5537</v>
      </c>
      <c r="AX670" s="24" t="s">
        <v>5537</v>
      </c>
      <c r="AY670" s="24" t="s">
        <v>5537</v>
      </c>
      <c r="AZ670" s="24" t="s">
        <v>5537</v>
      </c>
      <c r="BA670" s="24" t="s">
        <v>5537</v>
      </c>
      <c r="BB670" s="24" t="s">
        <v>5537</v>
      </c>
      <c r="BC670" s="24" t="s">
        <v>5537</v>
      </c>
      <c r="BD670" s="24" t="s">
        <v>5537</v>
      </c>
      <c r="BE670" s="24" t="s">
        <v>5537</v>
      </c>
      <c r="BF670" s="24" t="s">
        <v>5537</v>
      </c>
      <c r="BG670" s="24" t="s">
        <v>5537</v>
      </c>
      <c r="BH670" s="24" t="s">
        <v>5537</v>
      </c>
      <c r="BI670" s="9" t="s">
        <v>5537</v>
      </c>
      <c r="BJ670" s="14"/>
      <c r="BK670" s="14" t="s">
        <v>5537</v>
      </c>
      <c r="BL670" s="14" t="str">
        <f>_xlfn.XLOOKUP(B670,'[4]cell downs 18042026 17h'!$B:$B,'[4]cell downs 18042026 17h'!$B:$B,"")</f>
        <v/>
      </c>
      <c r="BM670" s="14" t="str">
        <f>_xlfn.XLOOKUP(B670,'[5]Cells Huawei 19042026 15h'!$B:$B,'[5]Cells Huawei 19042026 15h'!$B:$B,"")</f>
        <v/>
      </c>
      <c r="BN670" s="9" t="str">
        <f>_xlfn.XLOOKUP(B670,'[6]cells down 19042026 9H40'!$B:$B,'[6]cells down 19042026 9H40'!$B:$B,"")</f>
        <v/>
      </c>
      <c r="BO670" s="9" t="s">
        <v>5537</v>
      </c>
      <c r="BP670" s="9" t="s">
        <v>5537</v>
      </c>
    </row>
    <row r="671" spans="1:68" s="9" customFormat="1" x14ac:dyDescent="0.35">
      <c r="A671" s="1" t="s">
        <v>2323</v>
      </c>
      <c r="B671" s="8" t="s">
        <v>2324</v>
      </c>
      <c r="C671" s="3" t="str">
        <f>_xlfn.XLOOKUP(B671,'[1]daily break down'!$D:$D,'[1]daily break down'!$E:$E,"")</f>
        <v>CENTRE</v>
      </c>
      <c r="D671" s="1" t="s">
        <v>11</v>
      </c>
      <c r="E671" s="1" t="s">
        <v>1303</v>
      </c>
      <c r="F671" s="3" t="s">
        <v>226</v>
      </c>
      <c r="G671" s="1" t="s">
        <v>2325</v>
      </c>
      <c r="H671" s="40" t="str">
        <f>_xlfn.XLOOKUP(B671,[2]CALCULATION!$B:$B,[2]CALCULATION!$H:$H,"")</f>
        <v>NOKIA</v>
      </c>
      <c r="I671" s="34">
        <v>4.6371203625233828E-4</v>
      </c>
      <c r="J671" s="34">
        <v>1.7835078317388799E-4</v>
      </c>
      <c r="K671" s="34">
        <v>1.6051570485653394E-4</v>
      </c>
      <c r="L671" s="34">
        <v>1.9618586149147365E-4</v>
      </c>
      <c r="M671" s="34">
        <v>0.64759970105627007</v>
      </c>
      <c r="N671" s="34">
        <v>1.7835078317400378E-4</v>
      </c>
      <c r="O671" s="34">
        <v>1.783507831741196E-4</v>
      </c>
      <c r="P671" s="34">
        <v>1.7835078317388799E-4</v>
      </c>
      <c r="Q671" s="34">
        <v>1.6051570485659184E-4</v>
      </c>
      <c r="R671" s="34">
        <v>1.6051570485641812E-4</v>
      </c>
      <c r="S671" s="109">
        <v>1.6051570485659184E-4</v>
      </c>
      <c r="T671" s="109">
        <f>_xlfn.XLOOKUP(B671,'[3]Nur des jours'!$B:$B,'[3]Nur des jours'!$U:$U,"")</f>
        <v>1.6051570485653394E-4</v>
      </c>
      <c r="U671" s="109">
        <v>1.7835078317388799E-4</v>
      </c>
      <c r="V671" s="109">
        <v>0.72715397807854865</v>
      </c>
      <c r="W671" s="109">
        <v>1.6051570485653394E-4</v>
      </c>
      <c r="X671" s="109">
        <v>1.4268062653906408E-4</v>
      </c>
      <c r="Y671" s="109">
        <v>1.7835078317388799E-4</v>
      </c>
      <c r="Z671" s="109">
        <v>1.783507831741196E-4</v>
      </c>
      <c r="AA671" s="109">
        <v>1.426806265391799E-4</v>
      </c>
      <c r="AB671" s="109">
        <v>0.10032231553535158</v>
      </c>
      <c r="AC671" s="109">
        <v>0</v>
      </c>
      <c r="AD671" s="109">
        <v>0</v>
      </c>
      <c r="AE671" s="109">
        <v>1.6051570485647602E-4</v>
      </c>
      <c r="AF671" s="109">
        <v>1.6051570485647602E-4</v>
      </c>
      <c r="AG671" s="57" t="str">
        <f>_xlfn.XLOOKUP(B671,[3]CALCULATION!$B:$B,[3]CALCULATION!$M:$M,"")</f>
        <v>Operationnel</v>
      </c>
      <c r="AH671" s="57"/>
      <c r="AI671" s="56" t="str" cm="1">
        <f t="array" ref="AI671">IFERROR(_xlfn.IFS(
AK671="MPR ISSUE","PDH",
AK671="BSS Hardware Issue","BSS",
AK671="Sites strategiques, MLL, Pylone, etc.","ENVTECH",
AK671="AKTIVCO DEFAUT GE &amp; POWER Cabinet","AKTIVCO",
AK671="AKTIVCO Coupure ENEO &amp; Baisse de tension","AKTIVCO GRID ONLY",
AK671="Coupure ENEO &amp; Baisse de tension","IHS GRID ONLY",
AK671="Defaut GE &amp; POWER Cabinet","IHS",
AK671="Sharing","Partners",
AK671="Sites strategiques &amp; DataCenter","SST &amp; DC",
AK671="Exclu","Exclu",
AK671="SAT","SAT",
AK671="SPARE-ISSUE","SPARE-ISSUE",
AK671="Fiber CAmtel","TRANS_FO_CAMTEL",
AK671="Fiber AOF","Fiber AOF",
AK671="Projet OCM (HUAWEI)","TRAVAUX-HUAWEI",
AK671="Projet OCM (NOKIA)","TRAVAUX-NOKIA",
AK671="ACCESS-ISSUE","ACCESS-ISSUE",
AK671="Projet OCM (ZTE, NOKIA, autres projets)","TRAVAUX OCM",
AK671="No root CAuse","No root cause",
AK671="ODU HS","PDH",
AK671="IP &amp; VLAN","PDH",
AK671="Warehouse HUAWEI","SPARE-ISSUE",
AK671="SPARE-HS","SPARE-ISSUE",
AK671="Power Telco","BSS",AK671="no impacts","no impacts"
),"")</f>
        <v>No root cause</v>
      </c>
      <c r="AJ671" s="56" t="str" cm="1">
        <f t="array" ref="AJ671">IFERROR(_xlfn.IFS(
AK671="MPR ISSUE","TX ISSUE",
AK671="BSS Hardware Issue","RAN ISSUE",
AK671="Sites strategiques, MLL, Pylone, etc.","ENVTECH",
AK671="AKTIVCO DEFAUT GE &amp; POWER Cabinet","POWER ISSUE",
AK671="AKTIVCO Coupure ENEO &amp; Baisse de tension","POWER ISSUE",
AK671="Coupure ENEO &amp; Baisse de tension","POWER ISSUE",
AK671="Defaut GE &amp; POWER Cabinet","POWER ISSUE",
AK671="Sharing","POWER ISSUE",
AK671="Sites strategiques &amp; DataCenter","POWER ISSUE",
AK671="Exclu","Exclu",
AK671="SAT","TX ISSUE",
AK671="SPARE-ISSUE","SPARE-ISSUE",
AK671="Fiber CAmtel","TX ISSUE",
AK671="Fiber AOF","TX ISSUE",
AK671="Projet OCM (HUAWEI)","TRAVAUX-HUAWEI",
AK671="Projet OCM (NOKIA)","TRAVAUX -NOKIA",
AK671="ACCESS-ISSUE","ACCESS-ISSUE",
AK671="Projet OCM (ZTE, NOKIA, autres projets)","TRAVAUX OCM",
AK671="No root CAuse","No root cause",
AK671="ODU HS","TX ISSUE",
AK671="IP &amp; VLAN","TX ISSUE",
AK671="Warehouse HUAWEI","SPARE-ISSUE",
AK671="SPARE-HS","SPARE-ISSUE",
AK671="Power Telco","RAN ISSUE",AK671="no impacts","no impacts"
),"")</f>
        <v>No root cause</v>
      </c>
      <c r="AK671" s="81" t="s">
        <v>5620</v>
      </c>
      <c r="AL671" s="56" t="str" cm="1">
        <f t="array" ref="AL671">IFERROR(_xlfn.IFS(
AK671="MPR ISSUE","ACTIVE",
AK671="BSS Hardware Issue","ACTIVE",
AK671="Sites strategiques, MLL, Pylone, etc.","PASSIVE",
AK671="AKTIVCO DEFAUT GE &amp; POWER Cabinet","PASSIVE",
AK671="AKTIVCO Coupure ENEO &amp; Baisse de tension","PASSIVE",
AK671="Coupure ENEO &amp; Baisse de tension","PASSIVE",
AK671="Defaut GE &amp; POWER Cabinet","PASSIVE",
AK671="Sharing","PASSIVE",
AK671="Sites strategiques &amp; DataCenter","PASSIVE",
AK671="Exclu","Exclu",
AK671="SAT","ACTIVE",
AK671="SPARE-ISSUE","SPARE-ISSUE",
AK671="Fiber CAmtel","ACTIVE",
AK671="Fiber AOF","ACTIVE",
AK671="Projet OCM (HUAWEI)","PLANNED WORKS",
AK671="Projet OCM (NOKIA)","PLANNED WORKS",
AK671="ACCESS-ISSUE","ACCESS-ISSUE",
AK671="Projet OCM (ZTE, NOKIA, autres projets)","PLANNED WORKS",
AK671="No root CAuse","No root cause",
AK671="ODU HS","ACTIVE",
AK671="IP &amp; VLAN","ACTIVE",
AK671="Warehouse HUAWEI","SPARE-ISSUE",
AK671="SPARE-HS","SPARE-ISSUE",
AK671="Power Telco","ACTIVE", AK671="no impacts","no impacts"
),"")</f>
        <v>No root cause</v>
      </c>
      <c r="AM671" s="108" t="s">
        <v>5537</v>
      </c>
      <c r="AN671" s="117" t="s">
        <v>2324</v>
      </c>
      <c r="AP671" s="23" t="s">
        <v>5537</v>
      </c>
      <c r="AQ671" s="23" t="s">
        <v>5537</v>
      </c>
      <c r="AR671" s="7"/>
      <c r="AS671" s="6"/>
      <c r="AT671" s="7"/>
      <c r="AU671" s="3" t="s">
        <v>5537</v>
      </c>
      <c r="AV671" s="24" t="s">
        <v>5537</v>
      </c>
      <c r="AW671" s="24" t="s">
        <v>5537</v>
      </c>
      <c r="AX671" s="24" t="s">
        <v>5537</v>
      </c>
      <c r="AY671" s="24" t="s">
        <v>5537</v>
      </c>
      <c r="AZ671" s="24" t="s">
        <v>5537</v>
      </c>
      <c r="BA671" s="24" t="s">
        <v>5537</v>
      </c>
      <c r="BB671" s="24" t="s">
        <v>5537</v>
      </c>
      <c r="BC671" s="24" t="s">
        <v>5537</v>
      </c>
      <c r="BD671" s="24" t="s">
        <v>5537</v>
      </c>
      <c r="BE671" s="24" t="s">
        <v>5537</v>
      </c>
      <c r="BF671" s="24" t="s">
        <v>5537</v>
      </c>
      <c r="BG671" s="24" t="s">
        <v>5537</v>
      </c>
      <c r="BH671" s="24" t="s">
        <v>5537</v>
      </c>
      <c r="BI671" s="9" t="s">
        <v>5537</v>
      </c>
      <c r="BJ671" s="14"/>
      <c r="BK671" s="14" t="s">
        <v>5537</v>
      </c>
      <c r="BL671" s="14" t="str">
        <f>_xlfn.XLOOKUP(B671,'[4]cell downs 18042026 17h'!$B:$B,'[4]cell downs 18042026 17h'!$B:$B,"")</f>
        <v/>
      </c>
      <c r="BM671" s="14" t="str">
        <f>_xlfn.XLOOKUP(B671,'[5]Cells Huawei 19042026 15h'!$B:$B,'[5]Cells Huawei 19042026 15h'!$B:$B,"")</f>
        <v/>
      </c>
      <c r="BN671" s="9" t="str">
        <f>_xlfn.XLOOKUP(B671,'[6]cells down 19042026 9H40'!$B:$B,'[6]cells down 19042026 9H40'!$B:$B,"")</f>
        <v/>
      </c>
      <c r="BO671" s="9" t="s">
        <v>2324</v>
      </c>
      <c r="BP671" s="9" t="s">
        <v>83</v>
      </c>
    </row>
    <row r="672" spans="1:68" s="9" customFormat="1" x14ac:dyDescent="0.35">
      <c r="A672" s="1" t="s">
        <v>1018</v>
      </c>
      <c r="B672" s="8" t="s">
        <v>1019</v>
      </c>
      <c r="C672" s="3" t="str">
        <f>_xlfn.XLOOKUP(B672,'[1]daily break down'!$D:$D,'[1]daily break down'!$E:$E,"")</f>
        <v>OUEST</v>
      </c>
      <c r="D672" s="1" t="s">
        <v>11</v>
      </c>
      <c r="E672" s="1" t="s">
        <v>12</v>
      </c>
      <c r="F672" s="3" t="s">
        <v>102</v>
      </c>
      <c r="G672" s="1" t="s">
        <v>1018</v>
      </c>
      <c r="H672" s="40" t="str">
        <f>_xlfn.XLOOKUP(B672,[2]CALCULATION!$B:$B,[2]CALCULATION!$H:$H,"")</f>
        <v>NOKIA</v>
      </c>
      <c r="I672" s="34">
        <v>2.0331989281829367E-3</v>
      </c>
      <c r="J672" s="34">
        <v>1.4268062653894828E-4</v>
      </c>
      <c r="K672" s="34">
        <v>5.7464674886348065E-2</v>
      </c>
      <c r="L672" s="34">
        <v>3.5670156635055508E-5</v>
      </c>
      <c r="M672" s="34">
        <v>5.2970182602665302E-3</v>
      </c>
      <c r="N672" s="34">
        <v>1.5159816569787542E-3</v>
      </c>
      <c r="O672" s="34">
        <v>5.0651622421404256E-3</v>
      </c>
      <c r="P672" s="34">
        <v>0.98176755613769229</v>
      </c>
      <c r="Q672" s="34">
        <v>3.0835780306078489</v>
      </c>
      <c r="R672" s="34">
        <v>3.0820085437159181</v>
      </c>
      <c r="S672" s="109">
        <v>2.6968427159042143</v>
      </c>
      <c r="T672" s="109">
        <f>_xlfn.XLOOKUP(B672,'[3]Nur des jours'!$B:$B,'[3]Nur des jours'!$U:$U,"")</f>
        <v>2.2283325200537623</v>
      </c>
      <c r="U672" s="109">
        <v>3.0925134048448637</v>
      </c>
      <c r="V672" s="109">
        <v>3.0819728735592826</v>
      </c>
      <c r="W672" s="109">
        <v>2.2283325200537618</v>
      </c>
      <c r="X672" s="109">
        <v>2.033198928183448E-3</v>
      </c>
      <c r="Y672" s="109">
        <v>1.3733010304394972E-3</v>
      </c>
      <c r="Z672" s="109">
        <v>7.1340313269416245E-5</v>
      </c>
      <c r="AA672" s="109">
        <v>3.2281491754490967E-3</v>
      </c>
      <c r="AB672" s="109">
        <v>8.9175391586943995E-5</v>
      </c>
      <c r="AC672" s="109">
        <v>0</v>
      </c>
      <c r="AD672" s="109">
        <v>0</v>
      </c>
      <c r="AE672" s="109">
        <v>1.0701046990458755E-4</v>
      </c>
      <c r="AF672" s="109">
        <v>1.0701046990458755E-4</v>
      </c>
      <c r="AG672" s="57" t="str">
        <f>_xlfn.XLOOKUP(B672,[3]CALCULATION!$B:$B,[3]CALCULATION!$M:$M,"")</f>
        <v>Operationnel</v>
      </c>
      <c r="AH672" s="57"/>
      <c r="AI672" s="56" t="str" cm="1">
        <f t="array" ref="AI672">IFERROR(_xlfn.IFS(
AK672="MPR ISSUE","PDH",
AK672="BSS Hardware Issue","BSS",
AK672="Sites strategiques, MLL, Pylone, etc.","ENVTECH",
AK672="AKTIVCO DEFAUT GE &amp; POWER Cabinet","AKTIVCO",
AK672="AKTIVCO Coupure ENEO &amp; Baisse de tension","AKTIVCO GRID ONLY",
AK672="Coupure ENEO &amp; Baisse de tension","IHS GRID ONLY",
AK672="Defaut GE &amp; POWER Cabinet","IHS",
AK672="Sharing","Partners",
AK672="Sites strategiques &amp; DataCenter","SST &amp; DC",
AK672="Exclu","Exclu",
AK672="SAT","SAT",
AK672="SPARE-ISSUE","SPARE-ISSUE",
AK672="Fiber CAmtel","TRANS_FO_CAMTEL",
AK672="Fiber AOF","Fiber AOF",
AK672="Projet OCM (HUAWEI)","TRAVAUX-HUAWEI",
AK672="Projet OCM (NOKIA)","TRAVAUX-NOKIA",
AK672="ACCESS-ISSUE","ACCESS-ISSUE",
AK672="Projet OCM (ZTE, NOKIA, autres projets)","TRAVAUX OCM",
AK672="No root CAuse","No root cause",
AK672="ODU HS","PDH",
AK672="IP &amp; VLAN","PDH",
AK672="Warehouse HUAWEI","SPARE-ISSUE",
AK672="SPARE-HS","SPARE-ISSUE",
AK672="Power Telco","BSS",AK672="no impacts","no impacts"
),"")</f>
        <v>No root cause</v>
      </c>
      <c r="AJ672" s="56" t="str" cm="1">
        <f t="array" ref="AJ672">IFERROR(_xlfn.IFS(
AK672="MPR ISSUE","TX ISSUE",
AK672="BSS Hardware Issue","RAN ISSUE",
AK672="Sites strategiques, MLL, Pylone, etc.","ENVTECH",
AK672="AKTIVCO DEFAUT GE &amp; POWER Cabinet","POWER ISSUE",
AK672="AKTIVCO Coupure ENEO &amp; Baisse de tension","POWER ISSUE",
AK672="Coupure ENEO &amp; Baisse de tension","POWER ISSUE",
AK672="Defaut GE &amp; POWER Cabinet","POWER ISSUE",
AK672="Sharing","POWER ISSUE",
AK672="Sites strategiques &amp; DataCenter","POWER ISSUE",
AK672="Exclu","Exclu",
AK672="SAT","TX ISSUE",
AK672="SPARE-ISSUE","SPARE-ISSUE",
AK672="Fiber CAmtel","TX ISSUE",
AK672="Fiber AOF","TX ISSUE",
AK672="Projet OCM (HUAWEI)","TRAVAUX-HUAWEI",
AK672="Projet OCM (NOKIA)","TRAVAUX -NOKIA",
AK672="ACCESS-ISSUE","ACCESS-ISSUE",
AK672="Projet OCM (ZTE, NOKIA, autres projets)","TRAVAUX OCM",
AK672="No root CAuse","No root cause",
AK672="ODU HS","TX ISSUE",
AK672="IP &amp; VLAN","TX ISSUE",
AK672="Warehouse HUAWEI","SPARE-ISSUE",
AK672="SPARE-HS","SPARE-ISSUE",
AK672="Power Telco","RAN ISSUE",AK672="no impacts","no impacts"
),"")</f>
        <v>No root cause</v>
      </c>
      <c r="AK672" s="81" t="s">
        <v>5620</v>
      </c>
      <c r="AL672" s="56" t="str" cm="1">
        <f t="array" ref="AL672">IFERROR(_xlfn.IFS(
AK672="MPR ISSUE","ACTIVE",
AK672="BSS Hardware Issue","ACTIVE",
AK672="Sites strategiques, MLL, Pylone, etc.","PASSIVE",
AK672="AKTIVCO DEFAUT GE &amp; POWER Cabinet","PASSIVE",
AK672="AKTIVCO Coupure ENEO &amp; Baisse de tension","PASSIVE",
AK672="Coupure ENEO &amp; Baisse de tension","PASSIVE",
AK672="Defaut GE &amp; POWER Cabinet","PASSIVE",
AK672="Sharing","PASSIVE",
AK672="Sites strategiques &amp; DataCenter","PASSIVE",
AK672="Exclu","Exclu",
AK672="SAT","ACTIVE",
AK672="SPARE-ISSUE","SPARE-ISSUE",
AK672="Fiber CAmtel","ACTIVE",
AK672="Fiber AOF","ACTIVE",
AK672="Projet OCM (HUAWEI)","PLANNED WORKS",
AK672="Projet OCM (NOKIA)","PLANNED WORKS",
AK672="ACCESS-ISSUE","ACCESS-ISSUE",
AK672="Projet OCM (ZTE, NOKIA, autres projets)","PLANNED WORKS",
AK672="No root CAuse","No root cause",
AK672="ODU HS","ACTIVE",
AK672="IP &amp; VLAN","ACTIVE",
AK672="Warehouse HUAWEI","SPARE-ISSUE",
AK672="SPARE-HS","SPARE-ISSUE",
AK672="Power Telco","ACTIVE", AK672="no impacts","no impacts"
),"")</f>
        <v>No root cause</v>
      </c>
      <c r="AM672" s="108" t="s">
        <v>5537</v>
      </c>
      <c r="AN672" s="117" t="s">
        <v>1019</v>
      </c>
      <c r="AP672" s="23" t="s">
        <v>5537</v>
      </c>
      <c r="AQ672" s="23" t="s">
        <v>5537</v>
      </c>
      <c r="AR672" s="7"/>
      <c r="AS672" s="6"/>
      <c r="AT672" s="7"/>
      <c r="AU672" s="3" t="s">
        <v>5537</v>
      </c>
      <c r="AV672" s="24" t="s">
        <v>5537</v>
      </c>
      <c r="AW672" s="24" t="s">
        <v>5537</v>
      </c>
      <c r="AX672" s="24" t="s">
        <v>5537</v>
      </c>
      <c r="AY672" s="24" t="s">
        <v>5537</v>
      </c>
      <c r="AZ672" s="24" t="s">
        <v>5537</v>
      </c>
      <c r="BA672" s="24" t="s">
        <v>5537</v>
      </c>
      <c r="BB672" s="24" t="s">
        <v>5537</v>
      </c>
      <c r="BC672" s="24" t="s">
        <v>5537</v>
      </c>
      <c r="BD672" s="24" t="s">
        <v>5537</v>
      </c>
      <c r="BE672" s="24" t="s">
        <v>5537</v>
      </c>
      <c r="BF672" s="24" t="s">
        <v>5537</v>
      </c>
      <c r="BG672" s="24" t="s">
        <v>5537</v>
      </c>
      <c r="BH672" s="24" t="s">
        <v>5537</v>
      </c>
      <c r="BI672" s="9" t="s">
        <v>5537</v>
      </c>
      <c r="BJ672" s="14"/>
      <c r="BK672" s="14" t="s">
        <v>5537</v>
      </c>
      <c r="BL672" s="14" t="str">
        <f>_xlfn.XLOOKUP(B672,'[4]cell downs 18042026 17h'!$B:$B,'[4]cell downs 18042026 17h'!$B:$B,"")</f>
        <v/>
      </c>
      <c r="BM672" s="14" t="str">
        <f>_xlfn.XLOOKUP(B672,'[5]Cells Huawei 19042026 15h'!$B:$B,'[5]Cells Huawei 19042026 15h'!$B:$B,"")</f>
        <v/>
      </c>
      <c r="BN672" s="9" t="str">
        <f>_xlfn.XLOOKUP(B672,'[6]cells down 19042026 9H40'!$B:$B,'[6]cells down 19042026 9H40'!$B:$B,"")</f>
        <v/>
      </c>
      <c r="BO672" s="9" t="s">
        <v>1019</v>
      </c>
      <c r="BP672" s="9" t="s">
        <v>1129</v>
      </c>
    </row>
    <row r="673" spans="1:68" s="9" customFormat="1" x14ac:dyDescent="0.35">
      <c r="A673" s="1" t="s">
        <v>1321</v>
      </c>
      <c r="B673" s="8" t="s">
        <v>1322</v>
      </c>
      <c r="C673" s="3" t="str">
        <f>_xlfn.XLOOKUP(B673,'[1]daily break down'!$D:$D,'[1]daily break down'!$E:$E,"")</f>
        <v>OUEST</v>
      </c>
      <c r="D673" s="1" t="s">
        <v>11</v>
      </c>
      <c r="E673" s="1" t="s">
        <v>12</v>
      </c>
      <c r="F673" s="3" t="s">
        <v>102</v>
      </c>
      <c r="G673" s="1" t="s">
        <v>1323</v>
      </c>
      <c r="H673" s="40" t="str">
        <f>_xlfn.XLOOKUP(B673,[2]CALCULATION!$B:$B,[2]CALCULATION!$H:$H,"")</f>
        <v>NOKIA</v>
      </c>
      <c r="I673" s="34">
        <v>1.0701046990406647E-4</v>
      </c>
      <c r="J673" s="34">
        <v>0.67387183535600303</v>
      </c>
      <c r="K673" s="34">
        <v>8.9175391586943995E-5</v>
      </c>
      <c r="L673" s="34">
        <v>5.3505234952235873E-5</v>
      </c>
      <c r="M673" s="34">
        <v>6.449164319570401E-2</v>
      </c>
      <c r="N673" s="34">
        <v>8.9175391587059801E-5</v>
      </c>
      <c r="O673" s="34">
        <v>1.4268062653929566E-4</v>
      </c>
      <c r="P673" s="34">
        <v>1.6051570485641812E-4</v>
      </c>
      <c r="Q673" s="34">
        <v>5.3505234952062184E-5</v>
      </c>
      <c r="R673" s="34">
        <v>8.9175391586943995E-5</v>
      </c>
      <c r="S673" s="109">
        <v>8.9175391587059801E-5</v>
      </c>
      <c r="T673" s="109">
        <f>_xlfn.XLOOKUP(B673,'[3]Nur des jours'!$B:$B,'[3]Nur des jours'!$U:$U,"")</f>
        <v>1.0701046990435595E-4</v>
      </c>
      <c r="U673" s="109">
        <v>1.2484554822171003E-4</v>
      </c>
      <c r="V673" s="109">
        <v>1.0701046990441385E-4</v>
      </c>
      <c r="W673" s="109">
        <v>1.0701046990452966E-4</v>
      </c>
      <c r="X673" s="109">
        <v>5.3505234952120087E-5</v>
      </c>
      <c r="Y673" s="109">
        <v>5.3505234952351672E-5</v>
      </c>
      <c r="Z673" s="109">
        <v>7.1340313269358348E-5</v>
      </c>
      <c r="AA673" s="109">
        <v>1.0701046990418226E-4</v>
      </c>
      <c r="AB673" s="109">
        <v>1.0701046990441385E-4</v>
      </c>
      <c r="AC673" s="109">
        <v>0</v>
      </c>
      <c r="AD673" s="109">
        <v>0</v>
      </c>
      <c r="AE673" s="109">
        <v>1.0701046990452966E-4</v>
      </c>
      <c r="AF673" s="109">
        <v>1.0701046990452966E-4</v>
      </c>
      <c r="AG673" s="57" t="str">
        <f>_xlfn.XLOOKUP(B673,[3]CALCULATION!$B:$B,[3]CALCULATION!$M:$M,"")</f>
        <v>Operationnel</v>
      </c>
      <c r="AH673" s="57"/>
      <c r="AI673" s="56" t="str" cm="1">
        <f t="array" ref="AI673">IFERROR(_xlfn.IFS(
AK673="MPR ISSUE","PDH",
AK673="BSS Hardware Issue","BSS",
AK673="Sites strategiques, MLL, Pylone, etc.","ENVTECH",
AK673="AKTIVCO DEFAUT GE &amp; POWER Cabinet","AKTIVCO",
AK673="AKTIVCO Coupure ENEO &amp; Baisse de tension","AKTIVCO GRID ONLY",
AK673="Coupure ENEO &amp; Baisse de tension","IHS GRID ONLY",
AK673="Defaut GE &amp; POWER Cabinet","IHS",
AK673="Sharing","Partners",
AK673="Sites strategiques &amp; DataCenter","SST &amp; DC",
AK673="Exclu","Exclu",
AK673="SAT","SAT",
AK673="SPARE-ISSUE","SPARE-ISSUE",
AK673="Fiber CAmtel","TRANS_FO_CAMTEL",
AK673="Fiber AOF","Fiber AOF",
AK673="Projet OCM (HUAWEI)","TRAVAUX-HUAWEI",
AK673="Projet OCM (NOKIA)","TRAVAUX-NOKIA",
AK673="ACCESS-ISSUE","ACCESS-ISSUE",
AK673="Projet OCM (ZTE, NOKIA, autres projets)","TRAVAUX OCM",
AK673="No root CAuse","No root cause",
AK673="ODU HS","PDH",
AK673="IP &amp; VLAN","PDH",
AK673="Warehouse HUAWEI","SPARE-ISSUE",
AK673="SPARE-HS","SPARE-ISSUE",
AK673="Power Telco","BSS",AK673="no impacts","no impacts"
),"")</f>
        <v>No root cause</v>
      </c>
      <c r="AJ673" s="56" t="str" cm="1">
        <f t="array" ref="AJ673">IFERROR(_xlfn.IFS(
AK673="MPR ISSUE","TX ISSUE",
AK673="BSS Hardware Issue","RAN ISSUE",
AK673="Sites strategiques, MLL, Pylone, etc.","ENVTECH",
AK673="AKTIVCO DEFAUT GE &amp; POWER Cabinet","POWER ISSUE",
AK673="AKTIVCO Coupure ENEO &amp; Baisse de tension","POWER ISSUE",
AK673="Coupure ENEO &amp; Baisse de tension","POWER ISSUE",
AK673="Defaut GE &amp; POWER Cabinet","POWER ISSUE",
AK673="Sharing","POWER ISSUE",
AK673="Sites strategiques &amp; DataCenter","POWER ISSUE",
AK673="Exclu","Exclu",
AK673="SAT","TX ISSUE",
AK673="SPARE-ISSUE","SPARE-ISSUE",
AK673="Fiber CAmtel","TX ISSUE",
AK673="Fiber AOF","TX ISSUE",
AK673="Projet OCM (HUAWEI)","TRAVAUX-HUAWEI",
AK673="Projet OCM (NOKIA)","TRAVAUX -NOKIA",
AK673="ACCESS-ISSUE","ACCESS-ISSUE",
AK673="Projet OCM (ZTE, NOKIA, autres projets)","TRAVAUX OCM",
AK673="No root CAuse","No root cause",
AK673="ODU HS","TX ISSUE",
AK673="IP &amp; VLAN","TX ISSUE",
AK673="Warehouse HUAWEI","SPARE-ISSUE",
AK673="SPARE-HS","SPARE-ISSUE",
AK673="Power Telco","RAN ISSUE",AK673="no impacts","no impacts"
),"")</f>
        <v>No root cause</v>
      </c>
      <c r="AK673" s="81" t="s">
        <v>5620</v>
      </c>
      <c r="AL673" s="56" t="str" cm="1">
        <f t="array" ref="AL673">IFERROR(_xlfn.IFS(
AK673="MPR ISSUE","ACTIVE",
AK673="BSS Hardware Issue","ACTIVE",
AK673="Sites strategiques, MLL, Pylone, etc.","PASSIVE",
AK673="AKTIVCO DEFAUT GE &amp; POWER Cabinet","PASSIVE",
AK673="AKTIVCO Coupure ENEO &amp; Baisse de tension","PASSIVE",
AK673="Coupure ENEO &amp; Baisse de tension","PASSIVE",
AK673="Defaut GE &amp; POWER Cabinet","PASSIVE",
AK673="Sharing","PASSIVE",
AK673="Sites strategiques &amp; DataCenter","PASSIVE",
AK673="Exclu","Exclu",
AK673="SAT","ACTIVE",
AK673="SPARE-ISSUE","SPARE-ISSUE",
AK673="Fiber CAmtel","ACTIVE",
AK673="Fiber AOF","ACTIVE",
AK673="Projet OCM (HUAWEI)","PLANNED WORKS",
AK673="Projet OCM (NOKIA)","PLANNED WORKS",
AK673="ACCESS-ISSUE","ACCESS-ISSUE",
AK673="Projet OCM (ZTE, NOKIA, autres projets)","PLANNED WORKS",
AK673="No root CAuse","No root cause",
AK673="ODU HS","ACTIVE",
AK673="IP &amp; VLAN","ACTIVE",
AK673="Warehouse HUAWEI","SPARE-ISSUE",
AK673="SPARE-HS","SPARE-ISSUE",
AK673="Power Telco","ACTIVE", AK673="no impacts","no impacts"
),"")</f>
        <v>No root cause</v>
      </c>
      <c r="AM673" s="108" t="s">
        <v>5537</v>
      </c>
      <c r="AN673" s="117" t="s">
        <v>1322</v>
      </c>
      <c r="AP673" s="23" t="s">
        <v>5537</v>
      </c>
      <c r="AQ673" s="23" t="s">
        <v>5537</v>
      </c>
      <c r="AR673" s="7"/>
      <c r="AS673" s="6"/>
      <c r="AT673" s="7"/>
      <c r="AU673" s="3" t="s">
        <v>5537</v>
      </c>
      <c r="AV673" s="24" t="s">
        <v>5537</v>
      </c>
      <c r="AW673" s="24" t="s">
        <v>5537</v>
      </c>
      <c r="AX673" s="24" t="s">
        <v>5537</v>
      </c>
      <c r="AY673" s="24" t="s">
        <v>5537</v>
      </c>
      <c r="AZ673" s="24" t="s">
        <v>5537</v>
      </c>
      <c r="BA673" s="24" t="s">
        <v>5537</v>
      </c>
      <c r="BB673" s="24" t="s">
        <v>5537</v>
      </c>
      <c r="BC673" s="24" t="s">
        <v>5537</v>
      </c>
      <c r="BD673" s="24" t="s">
        <v>5537</v>
      </c>
      <c r="BE673" s="24" t="s">
        <v>5537</v>
      </c>
      <c r="BF673" s="24" t="s">
        <v>5537</v>
      </c>
      <c r="BG673" s="24" t="s">
        <v>5537</v>
      </c>
      <c r="BH673" s="24" t="s">
        <v>5537</v>
      </c>
      <c r="BI673" s="9" t="s">
        <v>5537</v>
      </c>
      <c r="BJ673" s="14"/>
      <c r="BK673" s="14" t="s">
        <v>5537</v>
      </c>
      <c r="BL673" s="14" t="str">
        <f>_xlfn.XLOOKUP(B673,'[4]cell downs 18042026 17h'!$B:$B,'[4]cell downs 18042026 17h'!$B:$B,"")</f>
        <v/>
      </c>
      <c r="BM673" s="14" t="str">
        <f>_xlfn.XLOOKUP(B673,'[5]Cells Huawei 19042026 15h'!$B:$B,'[5]Cells Huawei 19042026 15h'!$B:$B,"")</f>
        <v/>
      </c>
      <c r="BN673" s="9" t="str">
        <f>_xlfn.XLOOKUP(B673,'[6]cells down 19042026 9H40'!$B:$B,'[6]cells down 19042026 9H40'!$B:$B,"")</f>
        <v/>
      </c>
      <c r="BO673" s="9" t="s">
        <v>1322</v>
      </c>
      <c r="BP673" s="9" t="s">
        <v>5537</v>
      </c>
    </row>
    <row r="674" spans="1:68" s="9" customFormat="1" x14ac:dyDescent="0.35">
      <c r="A674" s="1" t="s">
        <v>26</v>
      </c>
      <c r="B674" s="8" t="s">
        <v>27</v>
      </c>
      <c r="C674" s="3" t="str">
        <f>_xlfn.XLOOKUP(B674,'[1]daily break down'!$D:$D,'[1]daily break down'!$E:$E,"")</f>
        <v>Garoua</v>
      </c>
      <c r="D674" s="1" t="s">
        <v>11</v>
      </c>
      <c r="E674" s="1" t="s">
        <v>12</v>
      </c>
      <c r="F674" s="3" t="s">
        <v>23</v>
      </c>
      <c r="G674" s="1" t="s">
        <v>24</v>
      </c>
      <c r="H674" s="39" t="str">
        <f>_xlfn.XLOOKUP(B674,[2]CALCULATION!$B:$B,[2]CALCULATION!$H:$H,"")</f>
        <v>Huawei</v>
      </c>
      <c r="I674" s="34">
        <v>0</v>
      </c>
      <c r="J674" s="34">
        <v>0</v>
      </c>
      <c r="K674" s="34">
        <v>0</v>
      </c>
      <c r="L674" s="34">
        <v>0</v>
      </c>
      <c r="M674" s="34">
        <v>0</v>
      </c>
      <c r="N674" s="34">
        <v>0</v>
      </c>
      <c r="O674" s="34">
        <v>0</v>
      </c>
      <c r="P674" s="34">
        <v>0</v>
      </c>
      <c r="Q674" s="34">
        <v>0</v>
      </c>
      <c r="R674" s="34">
        <v>0</v>
      </c>
      <c r="S674" s="109">
        <v>0</v>
      </c>
      <c r="T674" s="109">
        <f>_xlfn.XLOOKUP(B674,'[3]Nur des jours'!$B:$B,'[3]Nur des jours'!$U:$U,"")</f>
        <v>0</v>
      </c>
      <c r="U674" s="109">
        <v>0</v>
      </c>
      <c r="V674" s="109">
        <v>0</v>
      </c>
      <c r="W674" s="109">
        <v>0</v>
      </c>
      <c r="X674" s="109">
        <v>0</v>
      </c>
      <c r="Y674" s="109">
        <v>0</v>
      </c>
      <c r="Z674" s="109">
        <v>0</v>
      </c>
      <c r="AA674" s="109">
        <v>0</v>
      </c>
      <c r="AB674" s="109">
        <v>0</v>
      </c>
      <c r="AC674" s="109">
        <v>0</v>
      </c>
      <c r="AD674" s="109">
        <v>2.6563100326067369E-4</v>
      </c>
      <c r="AE674" s="109">
        <v>8.9175391586979543E-5</v>
      </c>
      <c r="AF674" s="109">
        <v>8.9175391586979543E-5</v>
      </c>
      <c r="AG674" s="57" t="str">
        <f>_xlfn.XLOOKUP(B674,[3]CALCULATION!$B:$B,[3]CALCULATION!$M:$M,"")</f>
        <v>Operationnel</v>
      </c>
      <c r="AH674" s="57"/>
      <c r="AI674" s="56" t="str" cm="1">
        <f t="array" ref="AI674">IFERROR(_xlfn.IFS(
AK674="MPR ISSUE","PDH",
AK674="BSS Hardware Issue","BSS",
AK674="Sites strategiques, MLL, Pylone, etc.","ENVTECH",
AK674="AKTIVCO DEFAUT GE &amp; POWER Cabinet","AKTIVCO",
AK674="AKTIVCO Coupure ENEO &amp; Baisse de tension","AKTIVCO GRID ONLY",
AK674="Coupure ENEO &amp; Baisse de tension","IHS GRID ONLY",
AK674="Defaut GE &amp; POWER Cabinet","IHS",
AK674="Sharing","Partners",
AK674="Sites strategiques &amp; DataCenter","SST &amp; DC",
AK674="Exclu","Exclu",
AK674="SAT","SAT",
AK674="SPARE-ISSUE","SPARE-ISSUE",
AK674="Fiber CAmtel","TRANS_FO_CAMTEL",
AK674="Fiber AOF","Fiber AOF",
AK674="Projet OCM (HUAWEI)","TRAVAUX-HUAWEI",
AK674="Projet OCM (NOKIA)","TRAVAUX-NOKIA",
AK674="ACCESS-ISSUE","ACCESS-ISSUE",
AK674="Projet OCM (ZTE, NOKIA, autres projets)","TRAVAUX OCM",
AK674="No root CAuse","No root cause",
AK674="ODU HS","PDH",
AK674="IP &amp; VLAN","PDH",
AK674="Warehouse HUAWEI","SPARE-ISSUE",
AK674="SPARE-HS","SPARE-ISSUE",
AK674="Power Telco","BSS",AK674="no impacts","no impacts"
),"")</f>
        <v>No root cause</v>
      </c>
      <c r="AJ674" s="56" t="str" cm="1">
        <f t="array" ref="AJ674">IFERROR(_xlfn.IFS(
AK674="MPR ISSUE","TX ISSUE",
AK674="BSS Hardware Issue","RAN ISSUE",
AK674="Sites strategiques, MLL, Pylone, etc.","ENVTECH",
AK674="AKTIVCO DEFAUT GE &amp; POWER Cabinet","POWER ISSUE",
AK674="AKTIVCO Coupure ENEO &amp; Baisse de tension","POWER ISSUE",
AK674="Coupure ENEO &amp; Baisse de tension","POWER ISSUE",
AK674="Defaut GE &amp; POWER Cabinet","POWER ISSUE",
AK674="Sharing","POWER ISSUE",
AK674="Sites strategiques &amp; DataCenter","POWER ISSUE",
AK674="Exclu","Exclu",
AK674="SAT","TX ISSUE",
AK674="SPARE-ISSUE","SPARE-ISSUE",
AK674="Fiber CAmtel","TX ISSUE",
AK674="Fiber AOF","TX ISSUE",
AK674="Projet OCM (HUAWEI)","TRAVAUX-HUAWEI",
AK674="Projet OCM (NOKIA)","TRAVAUX -NOKIA",
AK674="ACCESS-ISSUE","ACCESS-ISSUE",
AK674="Projet OCM (ZTE, NOKIA, autres projets)","TRAVAUX OCM",
AK674="No root CAuse","No root cause",
AK674="ODU HS","TX ISSUE",
AK674="IP &amp; VLAN","TX ISSUE",
AK674="Warehouse HUAWEI","SPARE-ISSUE",
AK674="SPARE-HS","SPARE-ISSUE",
AK674="Power Telco","RAN ISSUE",AK674="no impacts","no impacts"
),"")</f>
        <v>No root cause</v>
      </c>
      <c r="AK674" s="81" t="s">
        <v>5620</v>
      </c>
      <c r="AL674" s="56" t="str" cm="1">
        <f t="array" ref="AL674">IFERROR(_xlfn.IFS(
AK674="MPR ISSUE","ACTIVE",
AK674="BSS Hardware Issue","ACTIVE",
AK674="Sites strategiques, MLL, Pylone, etc.","PASSIVE",
AK674="AKTIVCO DEFAUT GE &amp; POWER Cabinet","PASSIVE",
AK674="AKTIVCO Coupure ENEO &amp; Baisse de tension","PASSIVE",
AK674="Coupure ENEO &amp; Baisse de tension","PASSIVE",
AK674="Defaut GE &amp; POWER Cabinet","PASSIVE",
AK674="Sharing","PASSIVE",
AK674="Sites strategiques &amp; DataCenter","PASSIVE",
AK674="Exclu","Exclu",
AK674="SAT","ACTIVE",
AK674="SPARE-ISSUE","SPARE-ISSUE",
AK674="Fiber CAmtel","ACTIVE",
AK674="Fiber AOF","ACTIVE",
AK674="Projet OCM (HUAWEI)","PLANNED WORKS",
AK674="Projet OCM (NOKIA)","PLANNED WORKS",
AK674="ACCESS-ISSUE","ACCESS-ISSUE",
AK674="Projet OCM (ZTE, NOKIA, autres projets)","PLANNED WORKS",
AK674="No root CAuse","No root cause",
AK674="ODU HS","ACTIVE",
AK674="IP &amp; VLAN","ACTIVE",
AK674="Warehouse HUAWEI","SPARE-ISSUE",
AK674="SPARE-HS","SPARE-ISSUE",
AK674="Power Telco","ACTIVE", AK674="no impacts","no impacts"
),"")</f>
        <v>No root cause</v>
      </c>
      <c r="AM674" s="108" t="s">
        <v>5537</v>
      </c>
      <c r="AN674" s="117" t="s">
        <v>27</v>
      </c>
      <c r="AP674" s="23" t="s">
        <v>5537</v>
      </c>
      <c r="AQ674" s="23" t="s">
        <v>5537</v>
      </c>
      <c r="AR674" s="7"/>
      <c r="AS674" s="6"/>
      <c r="AT674" s="7"/>
      <c r="AU674" s="3" t="s">
        <v>5537</v>
      </c>
      <c r="AV674" s="24" t="s">
        <v>5537</v>
      </c>
      <c r="AW674" s="24" t="s">
        <v>5537</v>
      </c>
      <c r="AX674" s="24" t="s">
        <v>5537</v>
      </c>
      <c r="AY674" s="24" t="s">
        <v>5537</v>
      </c>
      <c r="AZ674" s="24" t="s">
        <v>5537</v>
      </c>
      <c r="BA674" s="24" t="s">
        <v>5537</v>
      </c>
      <c r="BB674" s="24" t="s">
        <v>5537</v>
      </c>
      <c r="BC674" s="24" t="s">
        <v>5537</v>
      </c>
      <c r="BD674" s="24" t="s">
        <v>5537</v>
      </c>
      <c r="BE674" s="24" t="s">
        <v>5537</v>
      </c>
      <c r="BF674" s="24" t="s">
        <v>5537</v>
      </c>
      <c r="BG674" s="24" t="s">
        <v>5537</v>
      </c>
      <c r="BH674" s="24" t="s">
        <v>5537</v>
      </c>
      <c r="BI674" s="9" t="s">
        <v>5537</v>
      </c>
      <c r="BJ674" s="14"/>
      <c r="BK674" s="14" t="s">
        <v>5537</v>
      </c>
      <c r="BL674" s="14" t="str">
        <f>_xlfn.XLOOKUP(B674,'[4]cell downs 18042026 17h'!$B:$B,'[4]cell downs 18042026 17h'!$B:$B,"")</f>
        <v/>
      </c>
      <c r="BM674" s="14" t="str">
        <f>_xlfn.XLOOKUP(B674,'[5]Cells Huawei 19042026 15h'!$B:$B,'[5]Cells Huawei 19042026 15h'!$B:$B,"")</f>
        <v/>
      </c>
      <c r="BN674" s="9" t="str">
        <f>_xlfn.XLOOKUP(B674,'[6]cells down 19042026 9H40'!$B:$B,'[6]cells down 19042026 9H40'!$B:$B,"")</f>
        <v/>
      </c>
      <c r="BO674" s="9" t="s">
        <v>27</v>
      </c>
      <c r="BP674" s="9" t="s">
        <v>5578</v>
      </c>
    </row>
    <row r="675" spans="1:68" s="9" customFormat="1" x14ac:dyDescent="0.35">
      <c r="A675" s="1" t="s">
        <v>1203</v>
      </c>
      <c r="B675" s="8" t="s">
        <v>1204</v>
      </c>
      <c r="C675" s="3" t="str">
        <f>_xlfn.XLOOKUP(B675,'[1]daily break down'!$D:$D,'[1]daily break down'!$E:$E,"")</f>
        <v>OUEST</v>
      </c>
      <c r="D675" s="1" t="s">
        <v>11</v>
      </c>
      <c r="E675" s="1" t="s">
        <v>12</v>
      </c>
      <c r="F675" s="3" t="s">
        <v>102</v>
      </c>
      <c r="G675" s="1" t="s">
        <v>1205</v>
      </c>
      <c r="H675" s="40" t="str">
        <f>_xlfn.XLOOKUP(B675,[2]CALCULATION!$B:$B,[2]CALCULATION!$H:$H,"")</f>
        <v>NOKIA</v>
      </c>
      <c r="I675" s="34">
        <v>1.7835078317411958E-5</v>
      </c>
      <c r="J675" s="34">
        <v>7.134031326964783E-5</v>
      </c>
      <c r="K675" s="34">
        <v>5.3505234952293776E-5</v>
      </c>
      <c r="L675" s="34">
        <v>5.3505234952293776E-5</v>
      </c>
      <c r="M675" s="34">
        <v>7.134031326964783E-5</v>
      </c>
      <c r="N675" s="34">
        <v>5.3505234952293776E-5</v>
      </c>
      <c r="O675" s="34">
        <v>1.7835078317411958E-5</v>
      </c>
      <c r="P675" s="34">
        <v>7.134031326964783E-5</v>
      </c>
      <c r="Q675" s="34">
        <v>0</v>
      </c>
      <c r="R675" s="34">
        <v>1.7835078317411958E-5</v>
      </c>
      <c r="S675" s="109">
        <v>5.3505234952351672E-5</v>
      </c>
      <c r="T675" s="109">
        <f>_xlfn.XLOOKUP(B675,'[3]Nur des jours'!$B:$B,'[3]Nur des jours'!$U:$U,"")</f>
        <v>0</v>
      </c>
      <c r="U675" s="109">
        <v>5.3505234952293776E-5</v>
      </c>
      <c r="V675" s="109">
        <v>3.5670156634823915E-5</v>
      </c>
      <c r="W675" s="109">
        <v>0</v>
      </c>
      <c r="X675" s="109">
        <v>0</v>
      </c>
      <c r="Y675" s="109">
        <v>3.5670156634823915E-5</v>
      </c>
      <c r="Z675" s="109">
        <v>3.5670156634881818E-5</v>
      </c>
      <c r="AA675" s="109">
        <v>0</v>
      </c>
      <c r="AB675" s="109">
        <v>0</v>
      </c>
      <c r="AC675" s="109">
        <v>0</v>
      </c>
      <c r="AD675" s="109">
        <v>0</v>
      </c>
      <c r="AE675" s="109">
        <v>5.3505234952293776E-5</v>
      </c>
      <c r="AF675" s="109">
        <v>5.3505234952293776E-5</v>
      </c>
      <c r="AG675" s="57" t="str">
        <f>_xlfn.XLOOKUP(B675,[3]CALCULATION!$B:$B,[3]CALCULATION!$M:$M,"")</f>
        <v>Operationnel</v>
      </c>
      <c r="AH675" s="57"/>
      <c r="AI675" s="56" t="str" cm="1">
        <f t="array" ref="AI675">IFERROR(_xlfn.IFS(
AK675="MPR ISSUE","PDH",
AK675="BSS Hardware Issue","BSS",
AK675="Sites strategiques, MLL, Pylone, etc.","ENVTECH",
AK675="AKTIVCO DEFAUT GE &amp; POWER Cabinet","AKTIVCO",
AK675="AKTIVCO Coupure ENEO &amp; Baisse de tension","AKTIVCO GRID ONLY",
AK675="Coupure ENEO &amp; Baisse de tension","IHS GRID ONLY",
AK675="Defaut GE &amp; POWER Cabinet","IHS",
AK675="Sharing","Partners",
AK675="Sites strategiques &amp; DataCenter","SST &amp; DC",
AK675="Exclu","Exclu",
AK675="SAT","SAT",
AK675="SPARE-ISSUE","SPARE-ISSUE",
AK675="Fiber CAmtel","TRANS_FO_CAMTEL",
AK675="Fiber AOF","Fiber AOF",
AK675="Projet OCM (HUAWEI)","TRAVAUX-HUAWEI",
AK675="Projet OCM (NOKIA)","TRAVAUX-NOKIA",
AK675="ACCESS-ISSUE","ACCESS-ISSUE",
AK675="Projet OCM (ZTE, NOKIA, autres projets)","TRAVAUX OCM",
AK675="No root CAuse","No root cause",
AK675="ODU HS","PDH",
AK675="IP &amp; VLAN","PDH",
AK675="Warehouse HUAWEI","SPARE-ISSUE",
AK675="SPARE-HS","SPARE-ISSUE",
AK675="Power Telco","BSS",AK675="no impacts","no impacts"
),"")</f>
        <v>No root cause</v>
      </c>
      <c r="AJ675" s="56" t="str" cm="1">
        <f t="array" ref="AJ675">IFERROR(_xlfn.IFS(
AK675="MPR ISSUE","TX ISSUE",
AK675="BSS Hardware Issue","RAN ISSUE",
AK675="Sites strategiques, MLL, Pylone, etc.","ENVTECH",
AK675="AKTIVCO DEFAUT GE &amp; POWER Cabinet","POWER ISSUE",
AK675="AKTIVCO Coupure ENEO &amp; Baisse de tension","POWER ISSUE",
AK675="Coupure ENEO &amp; Baisse de tension","POWER ISSUE",
AK675="Defaut GE &amp; POWER Cabinet","POWER ISSUE",
AK675="Sharing","POWER ISSUE",
AK675="Sites strategiques &amp; DataCenter","POWER ISSUE",
AK675="Exclu","Exclu",
AK675="SAT","TX ISSUE",
AK675="SPARE-ISSUE","SPARE-ISSUE",
AK675="Fiber CAmtel","TX ISSUE",
AK675="Fiber AOF","TX ISSUE",
AK675="Projet OCM (HUAWEI)","TRAVAUX-HUAWEI",
AK675="Projet OCM (NOKIA)","TRAVAUX -NOKIA",
AK675="ACCESS-ISSUE","ACCESS-ISSUE",
AK675="Projet OCM (ZTE, NOKIA, autres projets)","TRAVAUX OCM",
AK675="No root CAuse","No root cause",
AK675="ODU HS","TX ISSUE",
AK675="IP &amp; VLAN","TX ISSUE",
AK675="Warehouse HUAWEI","SPARE-ISSUE",
AK675="SPARE-HS","SPARE-ISSUE",
AK675="Power Telco","RAN ISSUE",AK675="no impacts","no impacts"
),"")</f>
        <v>No root cause</v>
      </c>
      <c r="AK675" s="81" t="s">
        <v>5620</v>
      </c>
      <c r="AL675" s="56" t="str" cm="1">
        <f t="array" ref="AL675">IFERROR(_xlfn.IFS(
AK675="MPR ISSUE","ACTIVE",
AK675="BSS Hardware Issue","ACTIVE",
AK675="Sites strategiques, MLL, Pylone, etc.","PASSIVE",
AK675="AKTIVCO DEFAUT GE &amp; POWER Cabinet","PASSIVE",
AK675="AKTIVCO Coupure ENEO &amp; Baisse de tension","PASSIVE",
AK675="Coupure ENEO &amp; Baisse de tension","PASSIVE",
AK675="Defaut GE &amp; POWER Cabinet","PASSIVE",
AK675="Sharing","PASSIVE",
AK675="Sites strategiques &amp; DataCenter","PASSIVE",
AK675="Exclu","Exclu",
AK675="SAT","ACTIVE",
AK675="SPARE-ISSUE","SPARE-ISSUE",
AK675="Fiber CAmtel","ACTIVE",
AK675="Fiber AOF","ACTIVE",
AK675="Projet OCM (HUAWEI)","PLANNED WORKS",
AK675="Projet OCM (NOKIA)","PLANNED WORKS",
AK675="ACCESS-ISSUE","ACCESS-ISSUE",
AK675="Projet OCM (ZTE, NOKIA, autres projets)","PLANNED WORKS",
AK675="No root CAuse","No root cause",
AK675="ODU HS","ACTIVE",
AK675="IP &amp; VLAN","ACTIVE",
AK675="Warehouse HUAWEI","SPARE-ISSUE",
AK675="SPARE-HS","SPARE-ISSUE",
AK675="Power Telco","ACTIVE", AK675="no impacts","no impacts"
),"")</f>
        <v>No root cause</v>
      </c>
      <c r="AM675" s="108" t="s">
        <v>5537</v>
      </c>
      <c r="AN675" s="117" t="s">
        <v>1204</v>
      </c>
      <c r="AP675" s="23" t="s">
        <v>5537</v>
      </c>
      <c r="AQ675" s="23" t="s">
        <v>5537</v>
      </c>
      <c r="AR675" s="7"/>
      <c r="AS675" s="6"/>
      <c r="AT675" s="7"/>
      <c r="AU675" s="3" t="s">
        <v>5537</v>
      </c>
      <c r="AV675" s="24" t="s">
        <v>5537</v>
      </c>
      <c r="AW675" s="24" t="s">
        <v>5537</v>
      </c>
      <c r="AX675" s="24" t="s">
        <v>5537</v>
      </c>
      <c r="AY675" s="24" t="s">
        <v>5537</v>
      </c>
      <c r="AZ675" s="24" t="s">
        <v>5537</v>
      </c>
      <c r="BA675" s="24" t="s">
        <v>5537</v>
      </c>
      <c r="BB675" s="24" t="s">
        <v>5537</v>
      </c>
      <c r="BC675" s="24" t="s">
        <v>5537</v>
      </c>
      <c r="BD675" s="24" t="s">
        <v>5537</v>
      </c>
      <c r="BE675" s="24" t="s">
        <v>5537</v>
      </c>
      <c r="BF675" s="24" t="s">
        <v>5537</v>
      </c>
      <c r="BG675" s="24" t="s">
        <v>5537</v>
      </c>
      <c r="BH675" s="24" t="s">
        <v>5537</v>
      </c>
      <c r="BI675" s="9" t="s">
        <v>5537</v>
      </c>
      <c r="BJ675" s="14"/>
      <c r="BK675" s="14" t="s">
        <v>5537</v>
      </c>
      <c r="BL675" s="14" t="str">
        <f>_xlfn.XLOOKUP(B675,'[4]cell downs 18042026 17h'!$B:$B,'[4]cell downs 18042026 17h'!$B:$B,"")</f>
        <v/>
      </c>
      <c r="BM675" s="14" t="str">
        <f>_xlfn.XLOOKUP(B675,'[5]Cells Huawei 19042026 15h'!$B:$B,'[5]Cells Huawei 19042026 15h'!$B:$B,"")</f>
        <v/>
      </c>
      <c r="BN675" s="9" t="str">
        <f>_xlfn.XLOOKUP(B675,'[6]cells down 19042026 9H40'!$B:$B,'[6]cells down 19042026 9H40'!$B:$B,"")</f>
        <v/>
      </c>
      <c r="BO675" s="9" t="s">
        <v>1204</v>
      </c>
      <c r="BP675" s="9" t="s">
        <v>1129</v>
      </c>
    </row>
    <row r="676" spans="1:68" s="9" customFormat="1" x14ac:dyDescent="0.35">
      <c r="A676" s="1" t="s">
        <v>1113</v>
      </c>
      <c r="B676" s="8" t="s">
        <v>1114</v>
      </c>
      <c r="C676" s="3" t="str">
        <f>_xlfn.XLOOKUP(B676,'[1]daily break down'!$D:$D,'[1]daily break down'!$E:$E,"")</f>
        <v>CENTRE</v>
      </c>
      <c r="D676" s="1" t="s">
        <v>11</v>
      </c>
      <c r="E676" s="1" t="s">
        <v>12</v>
      </c>
      <c r="F676" s="3" t="s">
        <v>226</v>
      </c>
      <c r="G676" s="1" t="s">
        <v>1113</v>
      </c>
      <c r="H676" s="40" t="str">
        <f>_xlfn.XLOOKUP(B676,[2]CALCULATION!$B:$B,[2]CALCULATION!$H:$H,"")</f>
        <v>NOKIA</v>
      </c>
      <c r="I676" s="34">
        <v>0.36984697076505602</v>
      </c>
      <c r="J676" s="34">
        <v>8.9175391587059801E-5</v>
      </c>
      <c r="K676" s="34">
        <v>5.3505234952235873E-5</v>
      </c>
      <c r="L676" s="34">
        <v>9.3066143893569722E-2</v>
      </c>
      <c r="M676" s="34">
        <v>7.4402709872628037E-2</v>
      </c>
      <c r="N676" s="34">
        <v>0.17393900680729593</v>
      </c>
      <c r="O676" s="34">
        <v>20.964377875231818</v>
      </c>
      <c r="P676" s="34">
        <v>6.3666997771197833</v>
      </c>
      <c r="Q676" s="34">
        <v>14.394152025638352</v>
      </c>
      <c r="R676" s="34">
        <v>0.16604474498867422</v>
      </c>
      <c r="S676" s="109">
        <v>1.7835078317469854E-5</v>
      </c>
      <c r="T676" s="109">
        <f>_xlfn.XLOOKUP(B676,'[3]Nur des jours'!$B:$B,'[3]Nur des jours'!$U:$U,"")</f>
        <v>1.6051570485673655E-4</v>
      </c>
      <c r="U676" s="109">
        <v>1.2484554822171003E-4</v>
      </c>
      <c r="V676" s="109">
        <v>5.3505234952120087E-5</v>
      </c>
      <c r="W676" s="109">
        <v>1.6051570485664974E-4</v>
      </c>
      <c r="X676" s="109">
        <v>3.059033388695934</v>
      </c>
      <c r="Y676" s="109">
        <v>1.7835078317400378E-4</v>
      </c>
      <c r="Z676" s="109">
        <v>1.7835078317394589E-4</v>
      </c>
      <c r="AA676" s="109">
        <v>1.0701046990452966E-4</v>
      </c>
      <c r="AB676" s="109">
        <v>2.3185601812618177E-4</v>
      </c>
      <c r="AC676" s="109">
        <v>0</v>
      </c>
      <c r="AD676" s="109">
        <v>0</v>
      </c>
      <c r="AE676" s="109">
        <v>5.3505234952120087E-5</v>
      </c>
      <c r="AF676" s="109">
        <v>5.3505234952120087E-5</v>
      </c>
      <c r="AG676" s="57" t="str">
        <f>_xlfn.XLOOKUP(B676,[3]CALCULATION!$B:$B,[3]CALCULATION!$M:$M,"")</f>
        <v>Operationnel</v>
      </c>
      <c r="AH676" s="57"/>
      <c r="AI676" s="56" t="str" cm="1">
        <f t="array" ref="AI676">IFERROR(_xlfn.IFS(
AK676="MPR ISSUE","PDH",
AK676="BSS Hardware Issue","BSS",
AK676="Sites strategiques, MLL, Pylone, etc.","ENVTECH",
AK676="AKTIVCO DEFAUT GE &amp; POWER Cabinet","AKTIVCO",
AK676="AKTIVCO Coupure ENEO &amp; Baisse de tension","AKTIVCO GRID ONLY",
AK676="Coupure ENEO &amp; Baisse de tension","IHS GRID ONLY",
AK676="Defaut GE &amp; POWER Cabinet","IHS",
AK676="Sharing","Partners",
AK676="Sites strategiques &amp; DataCenter","SST &amp; DC",
AK676="Exclu","Exclu",
AK676="SAT","SAT",
AK676="SPARE-ISSUE","SPARE-ISSUE",
AK676="Fiber CAmtel","TRANS_FO_CAMTEL",
AK676="Fiber AOF","Fiber AOF",
AK676="Projet OCM (HUAWEI)","TRAVAUX-HUAWEI",
AK676="Projet OCM (NOKIA)","TRAVAUX-NOKIA",
AK676="ACCESS-ISSUE","ACCESS-ISSUE",
AK676="Projet OCM (ZTE, NOKIA, autres projets)","TRAVAUX OCM",
AK676="No root CAuse","No root cause",
AK676="ODU HS","PDH",
AK676="IP &amp; VLAN","PDH",
AK676="Warehouse HUAWEI","SPARE-ISSUE",
AK676="SPARE-HS","SPARE-ISSUE",
AK676="Power Telco","BSS",AK676="no impacts","no impacts"
),"")</f>
        <v>No root cause</v>
      </c>
      <c r="AJ676" s="56" t="str" cm="1">
        <f t="array" ref="AJ676">IFERROR(_xlfn.IFS(
AK676="MPR ISSUE","TX ISSUE",
AK676="BSS Hardware Issue","RAN ISSUE",
AK676="Sites strategiques, MLL, Pylone, etc.","ENVTECH",
AK676="AKTIVCO DEFAUT GE &amp; POWER Cabinet","POWER ISSUE",
AK676="AKTIVCO Coupure ENEO &amp; Baisse de tension","POWER ISSUE",
AK676="Coupure ENEO &amp; Baisse de tension","POWER ISSUE",
AK676="Defaut GE &amp; POWER Cabinet","POWER ISSUE",
AK676="Sharing","POWER ISSUE",
AK676="Sites strategiques &amp; DataCenter","POWER ISSUE",
AK676="Exclu","Exclu",
AK676="SAT","TX ISSUE",
AK676="SPARE-ISSUE","SPARE-ISSUE",
AK676="Fiber CAmtel","TX ISSUE",
AK676="Fiber AOF","TX ISSUE",
AK676="Projet OCM (HUAWEI)","TRAVAUX-HUAWEI",
AK676="Projet OCM (NOKIA)","TRAVAUX -NOKIA",
AK676="ACCESS-ISSUE","ACCESS-ISSUE",
AK676="Projet OCM (ZTE, NOKIA, autres projets)","TRAVAUX OCM",
AK676="No root CAuse","No root cause",
AK676="ODU HS","TX ISSUE",
AK676="IP &amp; VLAN","TX ISSUE",
AK676="Warehouse HUAWEI","SPARE-ISSUE",
AK676="SPARE-HS","SPARE-ISSUE",
AK676="Power Telco","RAN ISSUE",AK676="no impacts","no impacts"
),"")</f>
        <v>No root cause</v>
      </c>
      <c r="AK676" s="81" t="s">
        <v>5620</v>
      </c>
      <c r="AL676" s="56" t="str" cm="1">
        <f t="array" ref="AL676">IFERROR(_xlfn.IFS(
AK676="MPR ISSUE","ACTIVE",
AK676="BSS Hardware Issue","ACTIVE",
AK676="Sites strategiques, MLL, Pylone, etc.","PASSIVE",
AK676="AKTIVCO DEFAUT GE &amp; POWER Cabinet","PASSIVE",
AK676="AKTIVCO Coupure ENEO &amp; Baisse de tension","PASSIVE",
AK676="Coupure ENEO &amp; Baisse de tension","PASSIVE",
AK676="Defaut GE &amp; POWER Cabinet","PASSIVE",
AK676="Sharing","PASSIVE",
AK676="Sites strategiques &amp; DataCenter","PASSIVE",
AK676="Exclu","Exclu",
AK676="SAT","ACTIVE",
AK676="SPARE-ISSUE","SPARE-ISSUE",
AK676="Fiber CAmtel","ACTIVE",
AK676="Fiber AOF","ACTIVE",
AK676="Projet OCM (HUAWEI)","PLANNED WORKS",
AK676="Projet OCM (NOKIA)","PLANNED WORKS",
AK676="ACCESS-ISSUE","ACCESS-ISSUE",
AK676="Projet OCM (ZTE, NOKIA, autres projets)","PLANNED WORKS",
AK676="No root CAuse","No root cause",
AK676="ODU HS","ACTIVE",
AK676="IP &amp; VLAN","ACTIVE",
AK676="Warehouse HUAWEI","SPARE-ISSUE",
AK676="SPARE-HS","SPARE-ISSUE",
AK676="Power Telco","ACTIVE", AK676="no impacts","no impacts"
),"")</f>
        <v>No root cause</v>
      </c>
      <c r="AM676" s="108" t="s">
        <v>5537</v>
      </c>
      <c r="AN676" s="117" t="s">
        <v>1114</v>
      </c>
      <c r="AP676" s="23" t="s">
        <v>5537</v>
      </c>
      <c r="AQ676" s="23" t="s">
        <v>5537</v>
      </c>
      <c r="AR676" s="7"/>
      <c r="AS676" s="6"/>
      <c r="AT676" s="7"/>
      <c r="AU676" s="3" t="s">
        <v>5537</v>
      </c>
      <c r="AV676" s="24" t="s">
        <v>5537</v>
      </c>
      <c r="AW676" s="24" t="s">
        <v>5537</v>
      </c>
      <c r="AX676" s="24" t="s">
        <v>5537</v>
      </c>
      <c r="AY676" s="24" t="s">
        <v>5537</v>
      </c>
      <c r="AZ676" s="24" t="s">
        <v>5537</v>
      </c>
      <c r="BA676" s="24" t="s">
        <v>5537</v>
      </c>
      <c r="BB676" s="24" t="s">
        <v>5537</v>
      </c>
      <c r="BC676" s="24" t="s">
        <v>5537</v>
      </c>
      <c r="BD676" s="24" t="s">
        <v>5537</v>
      </c>
      <c r="BE676" s="24" t="s">
        <v>5537</v>
      </c>
      <c r="BF676" s="24" t="s">
        <v>5537</v>
      </c>
      <c r="BG676" s="24" t="s">
        <v>5537</v>
      </c>
      <c r="BH676" s="24" t="s">
        <v>5537</v>
      </c>
      <c r="BI676" s="9" t="s">
        <v>5537</v>
      </c>
      <c r="BJ676" s="14"/>
      <c r="BK676" s="14" t="s">
        <v>5537</v>
      </c>
      <c r="BL676" s="14" t="str">
        <f>_xlfn.XLOOKUP(B676,'[4]cell downs 18042026 17h'!$B:$B,'[4]cell downs 18042026 17h'!$B:$B,"")</f>
        <v>EST_018</v>
      </c>
      <c r="BM676" s="14" t="str">
        <f>_xlfn.XLOOKUP(B676,'[5]Cells Huawei 19042026 15h'!$B:$B,'[5]Cells Huawei 19042026 15h'!$B:$B,"")</f>
        <v/>
      </c>
      <c r="BN676" s="9" t="str">
        <f>_xlfn.XLOOKUP(B676,'[6]cells down 19042026 9H40'!$B:$B,'[6]cells down 19042026 9H40'!$B:$B,"")</f>
        <v/>
      </c>
      <c r="BO676" s="9" t="s">
        <v>1114</v>
      </c>
      <c r="BP676" s="9" t="s">
        <v>12</v>
      </c>
    </row>
    <row r="677" spans="1:68" s="9" customFormat="1" x14ac:dyDescent="0.35">
      <c r="A677" s="1" t="s">
        <v>1172</v>
      </c>
      <c r="B677" s="8" t="s">
        <v>1173</v>
      </c>
      <c r="C677" s="3" t="str">
        <f>_xlfn.XLOOKUP(B677,'[1]daily break down'!$D:$D,'[1]daily break down'!$E:$E,"")</f>
        <v>OUEST</v>
      </c>
      <c r="D677" s="1" t="s">
        <v>11</v>
      </c>
      <c r="E677" s="1" t="s">
        <v>12</v>
      </c>
      <c r="F677" s="3" t="s">
        <v>102</v>
      </c>
      <c r="G677" s="1" t="s">
        <v>1172</v>
      </c>
      <c r="H677" s="40" t="str">
        <f>_xlfn.XLOOKUP(B677,[2]CALCULATION!$B:$B,[2]CALCULATION!$H:$H,"")</f>
        <v>NOKIA</v>
      </c>
      <c r="I677" s="34">
        <v>7.1340313269821533E-5</v>
      </c>
      <c r="J677" s="34">
        <v>1.0701046990429807E-4</v>
      </c>
      <c r="K677" s="34">
        <v>7.1340313269589948E-5</v>
      </c>
      <c r="L677" s="34">
        <v>5.3505234952120087E-5</v>
      </c>
      <c r="M677" s="34">
        <v>5.8855758447410077E-3</v>
      </c>
      <c r="N677" s="34">
        <v>8.9175391586886099E-5</v>
      </c>
      <c r="O677" s="34">
        <v>6.2244423327716819E-3</v>
      </c>
      <c r="P677" s="34">
        <v>8.1149606344152192E-3</v>
      </c>
      <c r="Q677" s="34">
        <v>8.9175391586886099E-5</v>
      </c>
      <c r="R677" s="34">
        <v>7.134031326964783E-5</v>
      </c>
      <c r="S677" s="109">
        <v>7.1340313269532038E-5</v>
      </c>
      <c r="T677" s="109">
        <f>_xlfn.XLOOKUP(B677,'[3]Nur des jours'!$B:$B,'[3]Nur des jours'!$U:$U,"")</f>
        <v>7.1340313269821533E-5</v>
      </c>
      <c r="U677" s="109">
        <v>2.5058285035941468E-2</v>
      </c>
      <c r="V677" s="109">
        <v>5.3505234952177976E-5</v>
      </c>
      <c r="W677" s="109">
        <v>7.1340313269705727E-5</v>
      </c>
      <c r="X677" s="109">
        <v>5.3505234952177976E-5</v>
      </c>
      <c r="Y677" s="109">
        <v>3.5670156634823915E-5</v>
      </c>
      <c r="Z677" s="109">
        <v>5.3505234952120087E-5</v>
      </c>
      <c r="AA677" s="109">
        <v>5.3505234952177976E-5</v>
      </c>
      <c r="AB677" s="109">
        <v>5.3505234952120087E-5</v>
      </c>
      <c r="AC677" s="109">
        <v>0</v>
      </c>
      <c r="AD677" s="109">
        <v>0</v>
      </c>
      <c r="AE677" s="109">
        <v>3.5670156634708122E-5</v>
      </c>
      <c r="AF677" s="109">
        <v>3.5670156634708122E-5</v>
      </c>
      <c r="AG677" s="57" t="str">
        <f>_xlfn.XLOOKUP(B677,[3]CALCULATION!$B:$B,[3]CALCULATION!$M:$M,"")</f>
        <v>Operationnel</v>
      </c>
      <c r="AH677" s="57"/>
      <c r="AI677" s="56" t="str" cm="1">
        <f t="array" ref="AI677">IFERROR(_xlfn.IFS(
AK677="MPR ISSUE","PDH",
AK677="BSS Hardware Issue","BSS",
AK677="Sites strategiques, MLL, Pylone, etc.","ENVTECH",
AK677="AKTIVCO DEFAUT GE &amp; POWER Cabinet","AKTIVCO",
AK677="AKTIVCO Coupure ENEO &amp; Baisse de tension","AKTIVCO GRID ONLY",
AK677="Coupure ENEO &amp; Baisse de tension","IHS GRID ONLY",
AK677="Defaut GE &amp; POWER Cabinet","IHS",
AK677="Sharing","Partners",
AK677="Sites strategiques &amp; DataCenter","SST &amp; DC",
AK677="Exclu","Exclu",
AK677="SAT","SAT",
AK677="SPARE-ISSUE","SPARE-ISSUE",
AK677="Fiber CAmtel","TRANS_FO_CAMTEL",
AK677="Fiber AOF","Fiber AOF",
AK677="Projet OCM (HUAWEI)","TRAVAUX-HUAWEI",
AK677="Projet OCM (NOKIA)","TRAVAUX-NOKIA",
AK677="ACCESS-ISSUE","ACCESS-ISSUE",
AK677="Projet OCM (ZTE, NOKIA, autres projets)","TRAVAUX OCM",
AK677="No root CAuse","No root cause",
AK677="ODU HS","PDH",
AK677="IP &amp; VLAN","PDH",
AK677="Warehouse HUAWEI","SPARE-ISSUE",
AK677="SPARE-HS","SPARE-ISSUE",
AK677="Power Telco","BSS",AK677="no impacts","no impacts"
),"")</f>
        <v>No root cause</v>
      </c>
      <c r="AJ677" s="56" t="str" cm="1">
        <f t="array" ref="AJ677">IFERROR(_xlfn.IFS(
AK677="MPR ISSUE","TX ISSUE",
AK677="BSS Hardware Issue","RAN ISSUE",
AK677="Sites strategiques, MLL, Pylone, etc.","ENVTECH",
AK677="AKTIVCO DEFAUT GE &amp; POWER Cabinet","POWER ISSUE",
AK677="AKTIVCO Coupure ENEO &amp; Baisse de tension","POWER ISSUE",
AK677="Coupure ENEO &amp; Baisse de tension","POWER ISSUE",
AK677="Defaut GE &amp; POWER Cabinet","POWER ISSUE",
AK677="Sharing","POWER ISSUE",
AK677="Sites strategiques &amp; DataCenter","POWER ISSUE",
AK677="Exclu","Exclu",
AK677="SAT","TX ISSUE",
AK677="SPARE-ISSUE","SPARE-ISSUE",
AK677="Fiber CAmtel","TX ISSUE",
AK677="Fiber AOF","TX ISSUE",
AK677="Projet OCM (HUAWEI)","TRAVAUX-HUAWEI",
AK677="Projet OCM (NOKIA)","TRAVAUX -NOKIA",
AK677="ACCESS-ISSUE","ACCESS-ISSUE",
AK677="Projet OCM (ZTE, NOKIA, autres projets)","TRAVAUX OCM",
AK677="No root CAuse","No root cause",
AK677="ODU HS","TX ISSUE",
AK677="IP &amp; VLAN","TX ISSUE",
AK677="Warehouse HUAWEI","SPARE-ISSUE",
AK677="SPARE-HS","SPARE-ISSUE",
AK677="Power Telco","RAN ISSUE",AK677="no impacts","no impacts"
),"")</f>
        <v>No root cause</v>
      </c>
      <c r="AK677" s="81" t="s">
        <v>5620</v>
      </c>
      <c r="AL677" s="56" t="str" cm="1">
        <f t="array" ref="AL677">IFERROR(_xlfn.IFS(
AK677="MPR ISSUE","ACTIVE",
AK677="BSS Hardware Issue","ACTIVE",
AK677="Sites strategiques, MLL, Pylone, etc.","PASSIVE",
AK677="AKTIVCO DEFAUT GE &amp; POWER Cabinet","PASSIVE",
AK677="AKTIVCO Coupure ENEO &amp; Baisse de tension","PASSIVE",
AK677="Coupure ENEO &amp; Baisse de tension","PASSIVE",
AK677="Defaut GE &amp; POWER Cabinet","PASSIVE",
AK677="Sharing","PASSIVE",
AK677="Sites strategiques &amp; DataCenter","PASSIVE",
AK677="Exclu","Exclu",
AK677="SAT","ACTIVE",
AK677="SPARE-ISSUE","SPARE-ISSUE",
AK677="Fiber CAmtel","ACTIVE",
AK677="Fiber AOF","ACTIVE",
AK677="Projet OCM (HUAWEI)","PLANNED WORKS",
AK677="Projet OCM (NOKIA)","PLANNED WORKS",
AK677="ACCESS-ISSUE","ACCESS-ISSUE",
AK677="Projet OCM (ZTE, NOKIA, autres projets)","PLANNED WORKS",
AK677="No root CAuse","No root cause",
AK677="ODU HS","ACTIVE",
AK677="IP &amp; VLAN","ACTIVE",
AK677="Warehouse HUAWEI","SPARE-ISSUE",
AK677="SPARE-HS","SPARE-ISSUE",
AK677="Power Telco","ACTIVE", AK677="no impacts","no impacts"
),"")</f>
        <v>No root cause</v>
      </c>
      <c r="AM677" s="108" t="s">
        <v>5537</v>
      </c>
      <c r="AN677" s="117" t="s">
        <v>1173</v>
      </c>
      <c r="AP677" s="23" t="s">
        <v>5537</v>
      </c>
      <c r="AQ677" s="23" t="s">
        <v>5537</v>
      </c>
      <c r="AR677" s="7"/>
      <c r="AS677" s="6"/>
      <c r="AT677" s="7"/>
      <c r="AU677" s="3" t="s">
        <v>5537</v>
      </c>
      <c r="AV677" s="24" t="s">
        <v>5537</v>
      </c>
      <c r="AW677" s="24" t="s">
        <v>5537</v>
      </c>
      <c r="AX677" s="24" t="s">
        <v>5537</v>
      </c>
      <c r="AY677" s="24" t="s">
        <v>5537</v>
      </c>
      <c r="AZ677" s="24" t="s">
        <v>5537</v>
      </c>
      <c r="BA677" s="24" t="s">
        <v>5537</v>
      </c>
      <c r="BB677" s="24" t="s">
        <v>5537</v>
      </c>
      <c r="BC677" s="24" t="s">
        <v>5537</v>
      </c>
      <c r="BD677" s="24" t="s">
        <v>5537</v>
      </c>
      <c r="BE677" s="24" t="s">
        <v>5537</v>
      </c>
      <c r="BF677" s="24" t="s">
        <v>5537</v>
      </c>
      <c r="BG677" s="24" t="s">
        <v>5537</v>
      </c>
      <c r="BH677" s="24" t="s">
        <v>5537</v>
      </c>
      <c r="BI677" s="9" t="s">
        <v>5537</v>
      </c>
      <c r="BJ677" s="14"/>
      <c r="BK677" s="14" t="s">
        <v>5537</v>
      </c>
      <c r="BL677" s="14" t="str">
        <f>_xlfn.XLOOKUP(B677,'[4]cell downs 18042026 17h'!$B:$B,'[4]cell downs 18042026 17h'!$B:$B,"")</f>
        <v/>
      </c>
      <c r="BM677" s="14" t="str">
        <f>_xlfn.XLOOKUP(B677,'[5]Cells Huawei 19042026 15h'!$B:$B,'[5]Cells Huawei 19042026 15h'!$B:$B,"")</f>
        <v/>
      </c>
      <c r="BN677" s="9" t="str">
        <f>_xlfn.XLOOKUP(B677,'[6]cells down 19042026 9H40'!$B:$B,'[6]cells down 19042026 9H40'!$B:$B,"")</f>
        <v/>
      </c>
      <c r="BO677" s="9" t="s">
        <v>1173</v>
      </c>
      <c r="BP677" s="9" t="s">
        <v>66</v>
      </c>
    </row>
    <row r="678" spans="1:68" s="9" customFormat="1" x14ac:dyDescent="0.35">
      <c r="A678" s="1" t="s">
        <v>1127</v>
      </c>
      <c r="B678" s="8" t="s">
        <v>1128</v>
      </c>
      <c r="C678" s="3" t="str">
        <f>_xlfn.XLOOKUP(B678,'[1]daily break down'!$D:$D,'[1]daily break down'!$E:$E,"")</f>
        <v>CENTRE</v>
      </c>
      <c r="D678" s="1" t="s">
        <v>11</v>
      </c>
      <c r="E678" s="1" t="s">
        <v>1129</v>
      </c>
      <c r="F678" s="3" t="s">
        <v>226</v>
      </c>
      <c r="G678" s="1" t="s">
        <v>1130</v>
      </c>
      <c r="H678" s="40" t="str">
        <f>_xlfn.XLOOKUP(B678,[2]CALCULATION!$B:$B,[2]CALCULATION!$H:$H,"")</f>
        <v>NOKIA</v>
      </c>
      <c r="I678" s="34">
        <v>1.3999644725239919</v>
      </c>
      <c r="J678" s="34">
        <v>7.4907328933057854E-4</v>
      </c>
      <c r="K678" s="34">
        <v>8.2235332481002649E-2</v>
      </c>
      <c r="L678" s="34">
        <v>8.9175391586943995E-5</v>
      </c>
      <c r="M678" s="34">
        <v>0.60048556050523216</v>
      </c>
      <c r="N678" s="34">
        <v>8.9175391587001892E-5</v>
      </c>
      <c r="O678" s="34">
        <v>5.3505234952235873E-5</v>
      </c>
      <c r="P678" s="34">
        <v>7.1340313269589948E-5</v>
      </c>
      <c r="Q678" s="34">
        <v>7.27069382682516E-2</v>
      </c>
      <c r="R678" s="34">
        <v>1.2484554822182582E-4</v>
      </c>
      <c r="S678" s="109">
        <v>1.0701046990418226E-4</v>
      </c>
      <c r="T678" s="109">
        <f>_xlfn.XLOOKUP(B678,'[3]Nur des jours'!$B:$B,'[3]Nur des jours'!$U:$U,"")</f>
        <v>9.2458116102079444</v>
      </c>
      <c r="U678" s="109">
        <v>2.7804352044470693</v>
      </c>
      <c r="V678" s="109">
        <v>9.2458116102079444</v>
      </c>
      <c r="W678" s="109">
        <v>9.2458116102079444</v>
      </c>
      <c r="X678" s="109">
        <v>9.2457045997380387</v>
      </c>
      <c r="Y678" s="109">
        <v>5.3772939477731843</v>
      </c>
      <c r="Z678" s="109">
        <v>1.4268062653935356E-4</v>
      </c>
      <c r="AA678" s="109">
        <v>5.3505234952235873E-5</v>
      </c>
      <c r="AB678" s="109">
        <v>3.5670156634823915E-5</v>
      </c>
      <c r="AC678" s="109">
        <v>0</v>
      </c>
      <c r="AD678" s="109">
        <v>0</v>
      </c>
      <c r="AE678" s="109">
        <v>3.5670156634708122E-5</v>
      </c>
      <c r="AF678" s="109">
        <v>3.5670156634708122E-5</v>
      </c>
      <c r="AG678" s="57" t="str">
        <f>_xlfn.XLOOKUP(B678,[3]CALCULATION!$B:$B,[3]CALCULATION!$M:$M,"")</f>
        <v>Operationnel</v>
      </c>
      <c r="AH678" s="57"/>
      <c r="AI678" s="56" t="str" cm="1">
        <f t="array" ref="AI678">IFERROR(_xlfn.IFS(
AK678="MPR ISSUE","PDH",
AK678="BSS Hardware Issue","BSS",
AK678="Sites strategiques, MLL, Pylone, etc.","ENVTECH",
AK678="AKTIVCO DEFAUT GE &amp; POWER Cabinet","AKTIVCO",
AK678="AKTIVCO Coupure ENEO &amp; Baisse de tension","AKTIVCO GRID ONLY",
AK678="Coupure ENEO &amp; Baisse de tension","IHS GRID ONLY",
AK678="Defaut GE &amp; POWER Cabinet","IHS",
AK678="Sharing","Partners",
AK678="Sites strategiques &amp; DataCenter","SST &amp; DC",
AK678="Exclu","Exclu",
AK678="SAT","SAT",
AK678="SPARE-ISSUE","SPARE-ISSUE",
AK678="Fiber CAmtel","TRANS_FO_CAMTEL",
AK678="Fiber AOF","Fiber AOF",
AK678="Projet OCM (HUAWEI)","TRAVAUX-HUAWEI",
AK678="Projet OCM (NOKIA)","TRAVAUX-NOKIA",
AK678="ACCESS-ISSUE","ACCESS-ISSUE",
AK678="Projet OCM (ZTE, NOKIA, autres projets)","TRAVAUX OCM",
AK678="No root CAuse","No root cause",
AK678="ODU HS","PDH",
AK678="IP &amp; VLAN","PDH",
AK678="Warehouse HUAWEI","SPARE-ISSUE",
AK678="SPARE-HS","SPARE-ISSUE",
AK678="Power Telco","BSS",AK678="no impacts","no impacts"
),"")</f>
        <v>No root cause</v>
      </c>
      <c r="AJ678" s="56" t="str" cm="1">
        <f t="array" ref="AJ678">IFERROR(_xlfn.IFS(
AK678="MPR ISSUE","TX ISSUE",
AK678="BSS Hardware Issue","RAN ISSUE",
AK678="Sites strategiques, MLL, Pylone, etc.","ENVTECH",
AK678="AKTIVCO DEFAUT GE &amp; POWER Cabinet","POWER ISSUE",
AK678="AKTIVCO Coupure ENEO &amp; Baisse de tension","POWER ISSUE",
AK678="Coupure ENEO &amp; Baisse de tension","POWER ISSUE",
AK678="Defaut GE &amp; POWER Cabinet","POWER ISSUE",
AK678="Sharing","POWER ISSUE",
AK678="Sites strategiques &amp; DataCenter","POWER ISSUE",
AK678="Exclu","Exclu",
AK678="SAT","TX ISSUE",
AK678="SPARE-ISSUE","SPARE-ISSUE",
AK678="Fiber CAmtel","TX ISSUE",
AK678="Fiber AOF","TX ISSUE",
AK678="Projet OCM (HUAWEI)","TRAVAUX-HUAWEI",
AK678="Projet OCM (NOKIA)","TRAVAUX -NOKIA",
AK678="ACCESS-ISSUE","ACCESS-ISSUE",
AK678="Projet OCM (ZTE, NOKIA, autres projets)","TRAVAUX OCM",
AK678="No root CAuse","No root cause",
AK678="ODU HS","TX ISSUE",
AK678="IP &amp; VLAN","TX ISSUE",
AK678="Warehouse HUAWEI","SPARE-ISSUE",
AK678="SPARE-HS","SPARE-ISSUE",
AK678="Power Telco","RAN ISSUE",AK678="no impacts","no impacts"
),"")</f>
        <v>No root cause</v>
      </c>
      <c r="AK678" s="81" t="s">
        <v>5620</v>
      </c>
      <c r="AL678" s="56" t="str" cm="1">
        <f t="array" ref="AL678">IFERROR(_xlfn.IFS(
AK678="MPR ISSUE","ACTIVE",
AK678="BSS Hardware Issue","ACTIVE",
AK678="Sites strategiques, MLL, Pylone, etc.","PASSIVE",
AK678="AKTIVCO DEFAUT GE &amp; POWER Cabinet","PASSIVE",
AK678="AKTIVCO Coupure ENEO &amp; Baisse de tension","PASSIVE",
AK678="Coupure ENEO &amp; Baisse de tension","PASSIVE",
AK678="Defaut GE &amp; POWER Cabinet","PASSIVE",
AK678="Sharing","PASSIVE",
AK678="Sites strategiques &amp; DataCenter","PASSIVE",
AK678="Exclu","Exclu",
AK678="SAT","ACTIVE",
AK678="SPARE-ISSUE","SPARE-ISSUE",
AK678="Fiber CAmtel","ACTIVE",
AK678="Fiber AOF","ACTIVE",
AK678="Projet OCM (HUAWEI)","PLANNED WORKS",
AK678="Projet OCM (NOKIA)","PLANNED WORKS",
AK678="ACCESS-ISSUE","ACCESS-ISSUE",
AK678="Projet OCM (ZTE, NOKIA, autres projets)","PLANNED WORKS",
AK678="No root CAuse","No root cause",
AK678="ODU HS","ACTIVE",
AK678="IP &amp; VLAN","ACTIVE",
AK678="Warehouse HUAWEI","SPARE-ISSUE",
AK678="SPARE-HS","SPARE-ISSUE",
AK678="Power Telco","ACTIVE", AK678="no impacts","no impacts"
),"")</f>
        <v>No root cause</v>
      </c>
      <c r="AM678" s="108" t="s">
        <v>5537</v>
      </c>
      <c r="AN678" s="117" t="s">
        <v>1128</v>
      </c>
      <c r="AP678" s="23" t="s">
        <v>5537</v>
      </c>
      <c r="AQ678" s="23" t="s">
        <v>5537</v>
      </c>
      <c r="AR678" s="7"/>
      <c r="AS678" s="6"/>
      <c r="AT678" s="7"/>
      <c r="AU678" s="3" t="s">
        <v>5537</v>
      </c>
      <c r="AV678" s="24" t="s">
        <v>5537</v>
      </c>
      <c r="AW678" s="24" t="s">
        <v>5537</v>
      </c>
      <c r="AX678" s="24" t="s">
        <v>5537</v>
      </c>
      <c r="AY678" s="24" t="s">
        <v>5537</v>
      </c>
      <c r="AZ678" s="24" t="s">
        <v>5537</v>
      </c>
      <c r="BA678" s="24" t="s">
        <v>5537</v>
      </c>
      <c r="BB678" s="24" t="s">
        <v>5537</v>
      </c>
      <c r="BC678" s="24" t="s">
        <v>5537</v>
      </c>
      <c r="BD678" s="24" t="s">
        <v>5537</v>
      </c>
      <c r="BE678" s="24" t="s">
        <v>5537</v>
      </c>
      <c r="BF678" s="24" t="s">
        <v>5537</v>
      </c>
      <c r="BG678" s="24" t="s">
        <v>5537</v>
      </c>
      <c r="BH678" s="24" t="s">
        <v>5537</v>
      </c>
      <c r="BI678" s="9" t="s">
        <v>5537</v>
      </c>
      <c r="BJ678" s="14"/>
      <c r="BK678" s="14" t="s">
        <v>5537</v>
      </c>
      <c r="BL678" s="14" t="str">
        <f>_xlfn.XLOOKUP(B678,'[4]cell downs 18042026 17h'!$B:$B,'[4]cell downs 18042026 17h'!$B:$B,"")</f>
        <v/>
      </c>
      <c r="BM678" s="14" t="str">
        <f>_xlfn.XLOOKUP(B678,'[5]Cells Huawei 19042026 15h'!$B:$B,'[5]Cells Huawei 19042026 15h'!$B:$B,"")</f>
        <v/>
      </c>
      <c r="BN678" s="9" t="str">
        <f>_xlfn.XLOOKUP(B678,'[6]cells down 19042026 9H40'!$B:$B,'[6]cells down 19042026 9H40'!$B:$B,"")</f>
        <v/>
      </c>
      <c r="BO678" s="9" t="s">
        <v>1128</v>
      </c>
      <c r="BP678" s="9" t="s">
        <v>1129</v>
      </c>
    </row>
    <row r="679" spans="1:68" s="9" customFormat="1" x14ac:dyDescent="0.35">
      <c r="A679" s="1" t="s">
        <v>1891</v>
      </c>
      <c r="B679" s="8" t="s">
        <v>1892</v>
      </c>
      <c r="C679" s="3" t="str">
        <f>_xlfn.XLOOKUP(B679,'[1]daily break down'!$D:$D,'[1]daily break down'!$E:$E,"")</f>
        <v>Yaounde</v>
      </c>
      <c r="D679" s="1" t="s">
        <v>11</v>
      </c>
      <c r="E679" s="1" t="s">
        <v>145</v>
      </c>
      <c r="F679" s="3" t="s">
        <v>37</v>
      </c>
      <c r="G679" s="1" t="s">
        <v>38</v>
      </c>
      <c r="H679" s="41" t="str">
        <f>_xlfn.XLOOKUP(B679,[2]CALCULATION!$B:$B,[2]CALCULATION!$H:$H,"")</f>
        <v>ZTE</v>
      </c>
      <c r="I679" s="34">
        <v>0</v>
      </c>
      <c r="J679" s="34">
        <v>7.5989629361531663E-17</v>
      </c>
      <c r="K679" s="34">
        <v>0</v>
      </c>
      <c r="L679" s="34">
        <v>0.38814480942148699</v>
      </c>
      <c r="M679" s="34">
        <v>0</v>
      </c>
      <c r="N679" s="34">
        <v>0</v>
      </c>
      <c r="O679" s="34">
        <v>3.4756287221808466</v>
      </c>
      <c r="P679" s="34">
        <v>0</v>
      </c>
      <c r="Q679" s="34">
        <v>1.1579372093185777E-16</v>
      </c>
      <c r="R679" s="34">
        <v>1.5921636628130443E-16</v>
      </c>
      <c r="S679" s="109">
        <v>0</v>
      </c>
      <c r="T679" s="109">
        <f>_xlfn.XLOOKUP(B679,'[3]Nur des jours'!$B:$B,'[3]Nur des jours'!$U:$U,"")</f>
        <v>7.2371075582411097E-17</v>
      </c>
      <c r="U679" s="109">
        <v>0.23146364640316341</v>
      </c>
      <c r="V679" s="109">
        <v>0</v>
      </c>
      <c r="W679" s="109">
        <v>5.7896860465928885E-17</v>
      </c>
      <c r="X679" s="109">
        <v>0</v>
      </c>
      <c r="Y679" s="109">
        <v>0</v>
      </c>
      <c r="Z679" s="109">
        <v>0</v>
      </c>
      <c r="AA679" s="109">
        <v>0</v>
      </c>
      <c r="AB679" s="109">
        <v>0</v>
      </c>
      <c r="AC679" s="109">
        <v>0</v>
      </c>
      <c r="AD679" s="109">
        <v>0</v>
      </c>
      <c r="AE679" s="109">
        <v>5.7896860465928885E-17</v>
      </c>
      <c r="AF679" s="109">
        <v>5.7896860465928885E-17</v>
      </c>
      <c r="AG679" s="57" t="str">
        <f>_xlfn.XLOOKUP(B679,[3]CALCULATION!$B:$B,[3]CALCULATION!$M:$M,"")</f>
        <v>Operationnel</v>
      </c>
      <c r="AH679" s="57"/>
      <c r="AI679" s="56" t="str" cm="1">
        <f t="array" ref="AI679">IFERROR(_xlfn.IFS(
AK679="MPR ISSUE","PDH",
AK679="BSS Hardware Issue","BSS",
AK679="Sites strategiques, MLL, Pylone, etc.","ENVTECH",
AK679="AKTIVCO DEFAUT GE &amp; POWER Cabinet","AKTIVCO",
AK679="AKTIVCO Coupure ENEO &amp; Baisse de tension","AKTIVCO GRID ONLY",
AK679="Coupure ENEO &amp; Baisse de tension","IHS GRID ONLY",
AK679="Defaut GE &amp; POWER Cabinet","IHS",
AK679="Sharing","Partners",
AK679="Sites strategiques &amp; DataCenter","SST &amp; DC",
AK679="Exclu","Exclu",
AK679="SAT","SAT",
AK679="SPARE-ISSUE","SPARE-ISSUE",
AK679="Fiber CAmtel","TRANS_FO_CAMTEL",
AK679="Fiber AOF","Fiber AOF",
AK679="Projet OCM (HUAWEI)","TRAVAUX-HUAWEI",
AK679="Projet OCM (NOKIA)","TRAVAUX-NOKIA",
AK679="ACCESS-ISSUE","ACCESS-ISSUE",
AK679="Projet OCM (ZTE, NOKIA, autres projets)","TRAVAUX OCM",
AK679="No root CAuse","No root cause",
AK679="ODU HS","PDH",
AK679="IP &amp; VLAN","PDH",
AK679="Warehouse HUAWEI","SPARE-ISSUE",
AK679="SPARE-HS","SPARE-ISSUE",
AK679="Power Telco","BSS",AK679="no impacts","no impacts"
),"")</f>
        <v>No root cause</v>
      </c>
      <c r="AJ679" s="56" t="str" cm="1">
        <f t="array" ref="AJ679">IFERROR(_xlfn.IFS(
AK679="MPR ISSUE","TX ISSUE",
AK679="BSS Hardware Issue","RAN ISSUE",
AK679="Sites strategiques, MLL, Pylone, etc.","ENVTECH",
AK679="AKTIVCO DEFAUT GE &amp; POWER Cabinet","POWER ISSUE",
AK679="AKTIVCO Coupure ENEO &amp; Baisse de tension","POWER ISSUE",
AK679="Coupure ENEO &amp; Baisse de tension","POWER ISSUE",
AK679="Defaut GE &amp; POWER Cabinet","POWER ISSUE",
AK679="Sharing","POWER ISSUE",
AK679="Sites strategiques &amp; DataCenter","POWER ISSUE",
AK679="Exclu","Exclu",
AK679="SAT","TX ISSUE",
AK679="SPARE-ISSUE","SPARE-ISSUE",
AK679="Fiber CAmtel","TX ISSUE",
AK679="Fiber AOF","TX ISSUE",
AK679="Projet OCM (HUAWEI)","TRAVAUX-HUAWEI",
AK679="Projet OCM (NOKIA)","TRAVAUX -NOKIA",
AK679="ACCESS-ISSUE","ACCESS-ISSUE",
AK679="Projet OCM (ZTE, NOKIA, autres projets)","TRAVAUX OCM",
AK679="No root CAuse","No root cause",
AK679="ODU HS","TX ISSUE",
AK679="IP &amp; VLAN","TX ISSUE",
AK679="Warehouse HUAWEI","SPARE-ISSUE",
AK679="SPARE-HS","SPARE-ISSUE",
AK679="Power Telco","RAN ISSUE",AK679="no impacts","no impacts"
),"")</f>
        <v>No root cause</v>
      </c>
      <c r="AK679" s="81" t="s">
        <v>5620</v>
      </c>
      <c r="AL679" s="56" t="str" cm="1">
        <f t="array" ref="AL679">IFERROR(_xlfn.IFS(
AK679="MPR ISSUE","ACTIVE",
AK679="BSS Hardware Issue","ACTIVE",
AK679="Sites strategiques, MLL, Pylone, etc.","PASSIVE",
AK679="AKTIVCO DEFAUT GE &amp; POWER Cabinet","PASSIVE",
AK679="AKTIVCO Coupure ENEO &amp; Baisse de tension","PASSIVE",
AK679="Coupure ENEO &amp; Baisse de tension","PASSIVE",
AK679="Defaut GE &amp; POWER Cabinet","PASSIVE",
AK679="Sharing","PASSIVE",
AK679="Sites strategiques &amp; DataCenter","PASSIVE",
AK679="Exclu","Exclu",
AK679="SAT","ACTIVE",
AK679="SPARE-ISSUE","SPARE-ISSUE",
AK679="Fiber CAmtel","ACTIVE",
AK679="Fiber AOF","ACTIVE",
AK679="Projet OCM (HUAWEI)","PLANNED WORKS",
AK679="Projet OCM (NOKIA)","PLANNED WORKS",
AK679="ACCESS-ISSUE","ACCESS-ISSUE",
AK679="Projet OCM (ZTE, NOKIA, autres projets)","PLANNED WORKS",
AK679="No root CAuse","No root cause",
AK679="ODU HS","ACTIVE",
AK679="IP &amp; VLAN","ACTIVE",
AK679="Warehouse HUAWEI","SPARE-ISSUE",
AK679="SPARE-HS","SPARE-ISSUE",
AK679="Power Telco","ACTIVE", AK679="no impacts","no impacts"
),"")</f>
        <v>No root cause</v>
      </c>
      <c r="AM679" s="108" t="s">
        <v>5537</v>
      </c>
      <c r="AN679" s="117" t="s">
        <v>1892</v>
      </c>
      <c r="AP679" s="23" t="s">
        <v>5537</v>
      </c>
      <c r="AQ679" s="23" t="s">
        <v>5537</v>
      </c>
      <c r="AR679" s="7"/>
      <c r="AS679" s="6"/>
      <c r="AT679" s="7"/>
      <c r="AU679" s="3" t="s">
        <v>5537</v>
      </c>
      <c r="AV679" s="24" t="s">
        <v>5537</v>
      </c>
      <c r="AW679" s="24" t="s">
        <v>5537</v>
      </c>
      <c r="AX679" s="24" t="s">
        <v>5537</v>
      </c>
      <c r="AY679" s="24" t="s">
        <v>5537</v>
      </c>
      <c r="AZ679" s="24" t="s">
        <v>5537</v>
      </c>
      <c r="BA679" s="24" t="s">
        <v>5537</v>
      </c>
      <c r="BB679" s="24" t="s">
        <v>5537</v>
      </c>
      <c r="BC679" s="24" t="s">
        <v>5537</v>
      </c>
      <c r="BD679" s="24" t="s">
        <v>5537</v>
      </c>
      <c r="BE679" s="24" t="s">
        <v>5537</v>
      </c>
      <c r="BF679" s="24" t="s">
        <v>5537</v>
      </c>
      <c r="BG679" s="24" t="s">
        <v>5537</v>
      </c>
      <c r="BH679" s="24" t="s">
        <v>5537</v>
      </c>
      <c r="BI679" s="9" t="s">
        <v>5537</v>
      </c>
      <c r="BJ679" s="14"/>
      <c r="BK679" s="14" t="s">
        <v>5537</v>
      </c>
      <c r="BL679" s="14" t="str">
        <f>_xlfn.XLOOKUP(B679,'[4]cell downs 18042026 17h'!$B:$B,'[4]cell downs 18042026 17h'!$B:$B,"")</f>
        <v/>
      </c>
      <c r="BM679" s="14" t="str">
        <f>_xlfn.XLOOKUP(B679,'[5]Cells Huawei 19042026 15h'!$B:$B,'[5]Cells Huawei 19042026 15h'!$B:$B,"")</f>
        <v/>
      </c>
      <c r="BN679" s="9" t="str">
        <f>_xlfn.XLOOKUP(B679,'[6]cells down 19042026 9H40'!$B:$B,'[6]cells down 19042026 9H40'!$B:$B,"")</f>
        <v/>
      </c>
      <c r="BO679" s="9" t="s">
        <v>1892</v>
      </c>
      <c r="BP679" s="9" t="s">
        <v>5537</v>
      </c>
    </row>
    <row r="680" spans="1:68" s="9" customFormat="1" x14ac:dyDescent="0.35">
      <c r="A680" s="1" t="s">
        <v>1403</v>
      </c>
      <c r="B680" s="8" t="s">
        <v>1404</v>
      </c>
      <c r="C680" s="3" t="str">
        <f>_xlfn.XLOOKUP(B680,'[1]daily break down'!$D:$D,'[1]daily break down'!$E:$E,"")</f>
        <v>Douala</v>
      </c>
      <c r="D680" s="1" t="s">
        <v>21</v>
      </c>
      <c r="E680" s="1" t="s">
        <v>30</v>
      </c>
      <c r="F680" s="3" t="s">
        <v>31</v>
      </c>
      <c r="G680" s="1" t="s">
        <v>32</v>
      </c>
      <c r="H680" s="41" t="str">
        <f>_xlfn.XLOOKUP(B680,[2]CALCULATION!$B:$B,[2]CALCULATION!$H:$H,"")</f>
        <v>ZTE</v>
      </c>
      <c r="I680" s="34">
        <v>2.1355901128033032</v>
      </c>
      <c r="J680" s="34">
        <v>0</v>
      </c>
      <c r="K680" s="34">
        <v>1.5400946828637718</v>
      </c>
      <c r="L680" s="34">
        <v>12.605637168873933</v>
      </c>
      <c r="M680" s="34">
        <v>3.6391763903513659</v>
      </c>
      <c r="N680" s="34">
        <v>0</v>
      </c>
      <c r="O680" s="34">
        <v>0</v>
      </c>
      <c r="P680" s="34">
        <v>5.7912104453633084</v>
      </c>
      <c r="Q680" s="34">
        <v>0</v>
      </c>
      <c r="R680" s="34">
        <v>0</v>
      </c>
      <c r="S680" s="109">
        <v>0</v>
      </c>
      <c r="T680" s="109">
        <f>_xlfn.XLOOKUP(B680,'[3]Nur des jours'!$B:$B,'[3]Nur des jours'!$U:$U,"")</f>
        <v>22.107185967075022</v>
      </c>
      <c r="U680" s="109">
        <v>0</v>
      </c>
      <c r="V680" s="109">
        <v>6.2912525361481393</v>
      </c>
      <c r="W680" s="109">
        <v>22.107185967075022</v>
      </c>
      <c r="X680" s="109">
        <v>0</v>
      </c>
      <c r="Y680" s="109">
        <v>0</v>
      </c>
      <c r="Z680" s="109">
        <v>0</v>
      </c>
      <c r="AA680" s="109">
        <v>0</v>
      </c>
      <c r="AB680" s="109">
        <v>43.513328510728158</v>
      </c>
      <c r="AC680" s="109">
        <v>27.664622375693924</v>
      </c>
      <c r="AD680" s="109">
        <v>0</v>
      </c>
      <c r="AE680" s="109">
        <v>3.9505055174598289</v>
      </c>
      <c r="AF680" s="109">
        <v>3.9505055174598289</v>
      </c>
      <c r="AG680" s="57" t="str">
        <f>_xlfn.XLOOKUP(B680,[3]CALCULATION!$B:$B,[3]CALCULATION!$M:$M,"")</f>
        <v>Operationnel</v>
      </c>
      <c r="AH680" s="57"/>
      <c r="AI680" s="56" t="str" cm="1">
        <f t="array" ref="AI680">IFERROR(_xlfn.IFS(
AK680="MPR ISSUE","PDH",
AK680="BSS Hardware Issue","BSS",
AK680="Sites strategiques, MLL, Pylone, etc.","ENVTECH",
AK680="AKTIVCO DEFAUT GE &amp; POWER Cabinet","AKTIVCO",
AK680="AKTIVCO Coupure ENEO &amp; Baisse de tension","AKTIVCO GRID ONLY",
AK680="Coupure ENEO &amp; Baisse de tension","IHS GRID ONLY",
AK680="Defaut GE &amp; POWER Cabinet","IHS",
AK680="Sharing","Partners",
AK680="Sites strategiques &amp; DataCenter","SST &amp; DC",
AK680="Exclu","Exclu",
AK680="SAT","SAT",
AK680="SPARE-ISSUE","SPARE-ISSUE",
AK680="Fiber CAmtel","TRANS_FO_CAMTEL",
AK680="Fiber AOF","Fiber AOF",
AK680="Projet OCM (HUAWEI)","TRAVAUX-HUAWEI",
AK680="Projet OCM (NOKIA)","TRAVAUX-NOKIA",
AK680="ACCESS-ISSUE","ACCESS-ISSUE",
AK680="Projet OCM (ZTE, NOKIA, autres projets)","TRAVAUX OCM",
AK680="No root CAuse","No root cause",
AK680="ODU HS","PDH",
AK680="IP &amp; VLAN","PDH",
AK680="Warehouse HUAWEI","SPARE-ISSUE",
AK680="SPARE-HS","SPARE-ISSUE",
AK680="Power Telco","BSS",AK680="no impacts","no impacts"
),"")</f>
        <v>IHS GRID ONLY</v>
      </c>
      <c r="AJ680" s="56" t="str" cm="1">
        <f t="array" ref="AJ680">IFERROR(_xlfn.IFS(
AK680="MPR ISSUE","TX ISSUE",
AK680="BSS Hardware Issue","RAN ISSUE",
AK680="Sites strategiques, MLL, Pylone, etc.","ENVTECH",
AK680="AKTIVCO DEFAUT GE &amp; POWER Cabinet","POWER ISSUE",
AK680="AKTIVCO Coupure ENEO &amp; Baisse de tension","POWER ISSUE",
AK680="Coupure ENEO &amp; Baisse de tension","POWER ISSUE",
AK680="Defaut GE &amp; POWER Cabinet","POWER ISSUE",
AK680="Sharing","POWER ISSUE",
AK680="Sites strategiques &amp; DataCenter","POWER ISSUE",
AK680="Exclu","Exclu",
AK680="SAT","TX ISSUE",
AK680="SPARE-ISSUE","SPARE-ISSUE",
AK680="Fiber CAmtel","TX ISSUE",
AK680="Fiber AOF","TX ISSUE",
AK680="Projet OCM (HUAWEI)","TRAVAUX-HUAWEI",
AK680="Projet OCM (NOKIA)","TRAVAUX -NOKIA",
AK680="ACCESS-ISSUE","ACCESS-ISSUE",
AK680="Projet OCM (ZTE, NOKIA, autres projets)","TRAVAUX OCM",
AK680="No root CAuse","No root cause",
AK680="ODU HS","TX ISSUE",
AK680="IP &amp; VLAN","TX ISSUE",
AK680="Warehouse HUAWEI","SPARE-ISSUE",
AK680="SPARE-HS","SPARE-ISSUE",
AK680="Power Telco","RAN ISSUE",AK680="no impacts","no impacts"
),"")</f>
        <v>POWER ISSUE</v>
      </c>
      <c r="AK680" s="81" t="s">
        <v>5329</v>
      </c>
      <c r="AL680" s="56" t="str" cm="1">
        <f t="array" ref="AL680">IFERROR(_xlfn.IFS(
AK680="MPR ISSUE","ACTIVE",
AK680="BSS Hardware Issue","ACTIVE",
AK680="Sites strategiques, MLL, Pylone, etc.","PASSIVE",
AK680="AKTIVCO DEFAUT GE &amp; POWER Cabinet","PASSIVE",
AK680="AKTIVCO Coupure ENEO &amp; Baisse de tension","PASSIVE",
AK680="Coupure ENEO &amp; Baisse de tension","PASSIVE",
AK680="Defaut GE &amp; POWER Cabinet","PASSIVE",
AK680="Sharing","PASSIVE",
AK680="Sites strategiques &amp; DataCenter","PASSIVE",
AK680="Exclu","Exclu",
AK680="SAT","ACTIVE",
AK680="SPARE-ISSUE","SPARE-ISSUE",
AK680="Fiber CAmtel","ACTIVE",
AK680="Fiber AOF","ACTIVE",
AK680="Projet OCM (HUAWEI)","PLANNED WORKS",
AK680="Projet OCM (NOKIA)","PLANNED WORKS",
AK680="ACCESS-ISSUE","ACCESS-ISSUE",
AK680="Projet OCM (ZTE, NOKIA, autres projets)","PLANNED WORKS",
AK680="No root CAuse","No root cause",
AK680="ODU HS","ACTIVE",
AK680="IP &amp; VLAN","ACTIVE",
AK680="Warehouse HUAWEI","SPARE-ISSUE",
AK680="SPARE-HS","SPARE-ISSUE",
AK680="Power Telco","ACTIVE", AK680="no impacts","no impacts"
),"")</f>
        <v>PASSIVE</v>
      </c>
      <c r="AM680" s="108" t="s">
        <v>5988</v>
      </c>
      <c r="AN680" s="227" t="s">
        <v>1311</v>
      </c>
      <c r="AO680" s="9" t="s">
        <v>5623</v>
      </c>
      <c r="AP680" s="23" t="s">
        <v>5537</v>
      </c>
      <c r="AQ680" s="23" t="s">
        <v>5537</v>
      </c>
      <c r="AR680" s="7"/>
      <c r="AS680" s="6"/>
      <c r="AT680" s="7"/>
      <c r="AU680" s="3" t="s">
        <v>5537</v>
      </c>
      <c r="AV680" s="24" t="s">
        <v>5537</v>
      </c>
      <c r="AW680" s="24" t="s">
        <v>5537</v>
      </c>
      <c r="AX680" s="24" t="s">
        <v>5537</v>
      </c>
      <c r="AY680" s="24" t="s">
        <v>5537</v>
      </c>
      <c r="AZ680" s="24" t="s">
        <v>5537</v>
      </c>
      <c r="BA680" s="24" t="s">
        <v>5537</v>
      </c>
      <c r="BB680" s="24" t="s">
        <v>5537</v>
      </c>
      <c r="BC680" s="24" t="s">
        <v>5537</v>
      </c>
      <c r="BD680" s="24" t="s">
        <v>5537</v>
      </c>
      <c r="BE680" s="24" t="s">
        <v>5537</v>
      </c>
      <c r="BF680" s="24" t="s">
        <v>5537</v>
      </c>
      <c r="BG680" s="24" t="s">
        <v>5537</v>
      </c>
      <c r="BH680" s="24" t="s">
        <v>5988</v>
      </c>
      <c r="BI680" s="9" t="s">
        <v>5537</v>
      </c>
      <c r="BJ680" s="14"/>
      <c r="BK680" s="14" t="s">
        <v>5537</v>
      </c>
      <c r="BL680" s="14" t="str">
        <f>_xlfn.XLOOKUP(B680,'[4]cell downs 18042026 17h'!$B:$B,'[4]cell downs 18042026 17h'!$B:$B,"")</f>
        <v/>
      </c>
      <c r="BM680" s="14" t="str">
        <f>_xlfn.XLOOKUP(B680,'[5]Cells Huawei 19042026 15h'!$B:$B,'[5]Cells Huawei 19042026 15h'!$B:$B,"")</f>
        <v/>
      </c>
      <c r="BN680" s="9" t="str">
        <f>_xlfn.XLOOKUP(B680,'[6]cells down 19042026 9H40'!$B:$B,'[6]cells down 19042026 9H40'!$B:$B,"")</f>
        <v/>
      </c>
      <c r="BO680" s="9" t="s">
        <v>5537</v>
      </c>
      <c r="BP680" s="9" t="s">
        <v>12</v>
      </c>
    </row>
    <row r="681" spans="1:68" s="9" customFormat="1" x14ac:dyDescent="0.35">
      <c r="A681" s="1" t="s">
        <v>143</v>
      </c>
      <c r="B681" s="1" t="s">
        <v>144</v>
      </c>
      <c r="C681" s="3" t="str">
        <f>_xlfn.XLOOKUP(B681,'[1]daily break down'!$D:$D,'[1]daily break down'!$E:$E,"")</f>
        <v>Douala</v>
      </c>
      <c r="D681" s="1" t="s">
        <v>11</v>
      </c>
      <c r="E681" s="1" t="s">
        <v>145</v>
      </c>
      <c r="F681" s="3" t="s">
        <v>31</v>
      </c>
      <c r="G681" s="1" t="s">
        <v>32</v>
      </c>
      <c r="H681" s="41" t="str">
        <f>_xlfn.XLOOKUP(B681,[2]CALCULATION!$B:$B,[2]CALCULATION!$H:$H,"")</f>
        <v>ZTE</v>
      </c>
      <c r="I681" s="34">
        <v>1.6895526391635487</v>
      </c>
      <c r="J681" s="34">
        <v>6.3224995933602157</v>
      </c>
      <c r="K681" s="34">
        <v>6.4643419712184658</v>
      </c>
      <c r="L681" s="34">
        <v>0</v>
      </c>
      <c r="M681" s="34">
        <v>12.078325243341807</v>
      </c>
      <c r="N681" s="34">
        <v>14.232178476342126</v>
      </c>
      <c r="O681" s="34">
        <v>0</v>
      </c>
      <c r="P681" s="34">
        <v>4.2477270976192312</v>
      </c>
      <c r="Q681" s="34">
        <v>1.1615808157336787</v>
      </c>
      <c r="R681" s="34">
        <v>0</v>
      </c>
      <c r="S681" s="109">
        <v>0</v>
      </c>
      <c r="T681" s="109">
        <f>_xlfn.XLOOKUP(B681,'[3]Nur des jours'!$B:$B,'[3]Nur des jours'!$U:$U,"")</f>
        <v>15.989789774364855</v>
      </c>
      <c r="U681" s="109">
        <v>21.193566245188094</v>
      </c>
      <c r="V681" s="109">
        <v>23.220647741508362</v>
      </c>
      <c r="W681" s="109">
        <v>15.989789774364855</v>
      </c>
      <c r="X681" s="109">
        <v>0</v>
      </c>
      <c r="Y681" s="109">
        <v>0</v>
      </c>
      <c r="Z681" s="109">
        <v>5.4018171804596031</v>
      </c>
      <c r="AA681" s="109">
        <v>30.310608589944451</v>
      </c>
      <c r="AB681" s="109">
        <v>32.739443060442362</v>
      </c>
      <c r="AC681" s="109">
        <v>26.371953047252497</v>
      </c>
      <c r="AD681" s="109">
        <v>0</v>
      </c>
      <c r="AE681" s="109">
        <v>3.7659124568747804</v>
      </c>
      <c r="AF681" s="109">
        <v>3.7659124568747804</v>
      </c>
      <c r="AG681" s="57" t="str">
        <f>_xlfn.XLOOKUP(B681,[3]CALCULATION!$B:$B,[3]CALCULATION!$M:$M,"")</f>
        <v>Operationnel</v>
      </c>
      <c r="AH681" s="57"/>
      <c r="AI681" s="56" t="str" cm="1">
        <f t="array" ref="AI681">IFERROR(_xlfn.IFS(
AK681="MPR ISSUE","PDH",
AK681="BSS Hardware Issue","BSS",
AK681="Sites strategiques, MLL, Pylone, etc.","ENVTECH",
AK681="AKTIVCO DEFAUT GE &amp; POWER Cabinet","AKTIVCO",
AK681="AKTIVCO Coupure ENEO &amp; Baisse de tension","AKTIVCO GRID ONLY",
AK681="Coupure ENEO &amp; Baisse de tension","IHS GRID ONLY",
AK681="Defaut GE &amp; POWER Cabinet","IHS",
AK681="Sharing","Partners",
AK681="Sites strategiques &amp; DataCenter","SST &amp; DC",
AK681="Exclu","Exclu",
AK681="SAT","SAT",
AK681="SPARE-ISSUE","SPARE-ISSUE",
AK681="Fiber CAmtel","TRANS_FO_CAMTEL",
AK681="Fiber AOF","Fiber AOF",
AK681="Projet OCM (HUAWEI)","TRAVAUX-HUAWEI",
AK681="Projet OCM (NOKIA)","TRAVAUX-NOKIA",
AK681="ACCESS-ISSUE","ACCESS-ISSUE",
AK681="Projet OCM (ZTE, NOKIA, autres projets)","TRAVAUX OCM",
AK681="No root CAuse","No root cause",
AK681="ODU HS","PDH",
AK681="IP &amp; VLAN","PDH",
AK681="Warehouse HUAWEI","SPARE-ISSUE",
AK681="SPARE-HS","SPARE-ISSUE",
AK681="Power Telco","BSS",AK681="no impacts","no impacts"
),"")</f>
        <v>No root cause</v>
      </c>
      <c r="AJ681" s="56" t="str" cm="1">
        <f t="array" ref="AJ681">IFERROR(_xlfn.IFS(
AK681="MPR ISSUE","TX ISSUE",
AK681="BSS Hardware Issue","RAN ISSUE",
AK681="Sites strategiques, MLL, Pylone, etc.","ENVTECH",
AK681="AKTIVCO DEFAUT GE &amp; POWER Cabinet","POWER ISSUE",
AK681="AKTIVCO Coupure ENEO &amp; Baisse de tension","POWER ISSUE",
AK681="Coupure ENEO &amp; Baisse de tension","POWER ISSUE",
AK681="Defaut GE &amp; POWER Cabinet","POWER ISSUE",
AK681="Sharing","POWER ISSUE",
AK681="Sites strategiques &amp; DataCenter","POWER ISSUE",
AK681="Exclu","Exclu",
AK681="SAT","TX ISSUE",
AK681="SPARE-ISSUE","SPARE-ISSUE",
AK681="Fiber CAmtel","TX ISSUE",
AK681="Fiber AOF","TX ISSUE",
AK681="Projet OCM (HUAWEI)","TRAVAUX-HUAWEI",
AK681="Projet OCM (NOKIA)","TRAVAUX -NOKIA",
AK681="ACCESS-ISSUE","ACCESS-ISSUE",
AK681="Projet OCM (ZTE, NOKIA, autres projets)","TRAVAUX OCM",
AK681="No root CAuse","No root cause",
AK681="ODU HS","TX ISSUE",
AK681="IP &amp; VLAN","TX ISSUE",
AK681="Warehouse HUAWEI","SPARE-ISSUE",
AK681="SPARE-HS","SPARE-ISSUE",
AK681="Power Telco","RAN ISSUE",AK681="no impacts","no impacts"
),"")</f>
        <v>No root cause</v>
      </c>
      <c r="AK681" s="81" t="s">
        <v>5620</v>
      </c>
      <c r="AL681" s="56" t="str" cm="1">
        <f t="array" ref="AL681">IFERROR(_xlfn.IFS(
AK681="MPR ISSUE","ACTIVE",
AK681="BSS Hardware Issue","ACTIVE",
AK681="Sites strategiques, MLL, Pylone, etc.","PASSIVE",
AK681="AKTIVCO DEFAUT GE &amp; POWER Cabinet","PASSIVE",
AK681="AKTIVCO Coupure ENEO &amp; Baisse de tension","PASSIVE",
AK681="Coupure ENEO &amp; Baisse de tension","PASSIVE",
AK681="Defaut GE &amp; POWER Cabinet","PASSIVE",
AK681="Sharing","PASSIVE",
AK681="Sites strategiques &amp; DataCenter","PASSIVE",
AK681="Exclu","Exclu",
AK681="SAT","ACTIVE",
AK681="SPARE-ISSUE","SPARE-ISSUE",
AK681="Fiber CAmtel","ACTIVE",
AK681="Fiber AOF","ACTIVE",
AK681="Projet OCM (HUAWEI)","PLANNED WORKS",
AK681="Projet OCM (NOKIA)","PLANNED WORKS",
AK681="ACCESS-ISSUE","ACCESS-ISSUE",
AK681="Projet OCM (ZTE, NOKIA, autres projets)","PLANNED WORKS",
AK681="No root CAuse","No root cause",
AK681="ODU HS","ACTIVE",
AK681="IP &amp; VLAN","ACTIVE",
AK681="Warehouse HUAWEI","SPARE-ISSUE",
AK681="SPARE-HS","SPARE-ISSUE",
AK681="Power Telco","ACTIVE", AK681="no impacts","no impacts"
),"")</f>
        <v>No root cause</v>
      </c>
      <c r="AM681" s="108" t="s">
        <v>5537</v>
      </c>
      <c r="AN681" s="117" t="s">
        <v>144</v>
      </c>
      <c r="AP681" s="23" t="s">
        <v>5537</v>
      </c>
      <c r="AQ681" s="23" t="s">
        <v>5537</v>
      </c>
      <c r="AR681" s="7"/>
      <c r="AS681" s="6"/>
      <c r="AT681" s="7"/>
      <c r="AU681" s="3" t="s">
        <v>5537</v>
      </c>
      <c r="AV681" s="24" t="s">
        <v>5537</v>
      </c>
      <c r="AW681" s="24" t="s">
        <v>5537</v>
      </c>
      <c r="AX681" s="24" t="s">
        <v>5537</v>
      </c>
      <c r="AY681" s="24" t="s">
        <v>5537</v>
      </c>
      <c r="AZ681" s="24" t="s">
        <v>5537</v>
      </c>
      <c r="BA681" s="24" t="s">
        <v>5537</v>
      </c>
      <c r="BB681" s="24" t="s">
        <v>5537</v>
      </c>
      <c r="BC681" s="24" t="s">
        <v>5537</v>
      </c>
      <c r="BD681" s="24" t="s">
        <v>5537</v>
      </c>
      <c r="BE681" s="24" t="s">
        <v>5537</v>
      </c>
      <c r="BF681" s="24" t="s">
        <v>5537</v>
      </c>
      <c r="BG681" s="24" t="s">
        <v>5537</v>
      </c>
      <c r="BH681" s="24" t="s">
        <v>5537</v>
      </c>
      <c r="BI681" s="9" t="s">
        <v>5537</v>
      </c>
      <c r="BJ681" s="14"/>
      <c r="BK681" s="14" t="s">
        <v>5537</v>
      </c>
      <c r="BL681" s="14" t="str">
        <f>_xlfn.XLOOKUP(B681,'[4]cell downs 18042026 17h'!$B:$B,'[4]cell downs 18042026 17h'!$B:$B,"")</f>
        <v/>
      </c>
      <c r="BM681" s="14" t="str">
        <f>_xlfn.XLOOKUP(B681,'[5]Cells Huawei 19042026 15h'!$B:$B,'[5]Cells Huawei 19042026 15h'!$B:$B,"")</f>
        <v/>
      </c>
      <c r="BN681" s="9" t="str">
        <f>_xlfn.XLOOKUP(B681,'[6]cells down 19042026 9H40'!$B:$B,'[6]cells down 19042026 9H40'!$B:$B,"")</f>
        <v/>
      </c>
      <c r="BO681" s="9" t="s">
        <v>144</v>
      </c>
      <c r="BP681" s="9" t="s">
        <v>66</v>
      </c>
    </row>
    <row r="682" spans="1:68" s="9" customFormat="1" x14ac:dyDescent="0.35">
      <c r="A682" s="1" t="s">
        <v>1903</v>
      </c>
      <c r="B682" s="8" t="s">
        <v>1904</v>
      </c>
      <c r="C682" s="3" t="str">
        <f>_xlfn.XLOOKUP(B682,'[1]daily break down'!$D:$D,'[1]daily break down'!$E:$E,"")</f>
        <v>Yaounde</v>
      </c>
      <c r="D682" s="1" t="s">
        <v>11</v>
      </c>
      <c r="E682" s="1" t="s">
        <v>145</v>
      </c>
      <c r="F682" s="3" t="s">
        <v>37</v>
      </c>
      <c r="G682" s="1" t="s">
        <v>38</v>
      </c>
      <c r="H682" s="41" t="str">
        <f>_xlfn.XLOOKUP(B682,[2]CALCULATION!$B:$B,[2]CALCULATION!$H:$H,"")</f>
        <v>ZTE</v>
      </c>
      <c r="I682" s="34">
        <v>0</v>
      </c>
      <c r="J682" s="34">
        <v>0</v>
      </c>
      <c r="K682" s="34">
        <v>0</v>
      </c>
      <c r="L682" s="34">
        <v>0</v>
      </c>
      <c r="M682" s="34">
        <v>0</v>
      </c>
      <c r="N682" s="34">
        <v>0</v>
      </c>
      <c r="O682" s="34">
        <v>0</v>
      </c>
      <c r="P682" s="34">
        <v>0</v>
      </c>
      <c r="Q682" s="34">
        <v>0</v>
      </c>
      <c r="R682" s="34">
        <v>0</v>
      </c>
      <c r="S682" s="109">
        <v>0</v>
      </c>
      <c r="T682" s="109">
        <f>_xlfn.XLOOKUP(B682,'[3]Nur des jours'!$B:$B,'[3]Nur des jours'!$U:$U,"")</f>
        <v>12.750083468166519</v>
      </c>
      <c r="U682" s="109">
        <v>16.384141191040801</v>
      </c>
      <c r="V682" s="109">
        <v>37.422542254867551</v>
      </c>
      <c r="W682" s="109">
        <v>12.750083468166519</v>
      </c>
      <c r="X682" s="109">
        <v>49.147019544392215</v>
      </c>
      <c r="Y682" s="109">
        <v>17.51977196782266</v>
      </c>
      <c r="Z682" s="109">
        <v>30.377169102224943</v>
      </c>
      <c r="AA682" s="109">
        <v>28.931190127642076</v>
      </c>
      <c r="AB682" s="109">
        <v>30.968009576723652</v>
      </c>
      <c r="AC682" s="109">
        <v>15.478310132729039</v>
      </c>
      <c r="AD682" s="109">
        <v>0</v>
      </c>
      <c r="AE682" s="109">
        <v>2.2103012558748749</v>
      </c>
      <c r="AF682" s="109">
        <v>2.2103012558748749</v>
      </c>
      <c r="AG682" s="57" t="str">
        <f>_xlfn.XLOOKUP(B682,[3]CALCULATION!$B:$B,[3]CALCULATION!$M:$M,"")</f>
        <v>Operationnel</v>
      </c>
      <c r="AH682" s="57"/>
      <c r="AI682" s="56" t="str" cm="1">
        <f t="array" ref="AI682">IFERROR(_xlfn.IFS(
AK682="MPR ISSUE","PDH",
AK682="BSS Hardware Issue","BSS",
AK682="Sites strategiques, MLL, Pylone, etc.","ENVTECH",
AK682="AKTIVCO DEFAUT GE &amp; POWER Cabinet","AKTIVCO",
AK682="AKTIVCO Coupure ENEO &amp; Baisse de tension","AKTIVCO GRID ONLY",
AK682="Coupure ENEO &amp; Baisse de tension","IHS GRID ONLY",
AK682="Defaut GE &amp; POWER Cabinet","IHS",
AK682="Sharing","Partners",
AK682="Sites strategiques &amp; DataCenter","SST &amp; DC",
AK682="Exclu","Exclu",
AK682="SAT","SAT",
AK682="SPARE-ISSUE","SPARE-ISSUE",
AK682="Fiber CAmtel","TRANS_FO_CAMTEL",
AK682="Fiber AOF","Fiber AOF",
AK682="Projet OCM (HUAWEI)","TRAVAUX-HUAWEI",
AK682="Projet OCM (NOKIA)","TRAVAUX-NOKIA",
AK682="ACCESS-ISSUE","ACCESS-ISSUE",
AK682="Projet OCM (ZTE, NOKIA, autres projets)","TRAVAUX OCM",
AK682="No root CAuse","No root cause",
AK682="ODU HS","PDH",
AK682="IP &amp; VLAN","PDH",
AK682="Warehouse HUAWEI","SPARE-ISSUE",
AK682="SPARE-HS","SPARE-ISSUE",
AK682="Power Telco","BSS",AK682="no impacts","no impacts"
),"")</f>
        <v>No root cause</v>
      </c>
      <c r="AJ682" s="56" t="str" cm="1">
        <f t="array" ref="AJ682">IFERROR(_xlfn.IFS(
AK682="MPR ISSUE","TX ISSUE",
AK682="BSS Hardware Issue","RAN ISSUE",
AK682="Sites strategiques, MLL, Pylone, etc.","ENVTECH",
AK682="AKTIVCO DEFAUT GE &amp; POWER Cabinet","POWER ISSUE",
AK682="AKTIVCO Coupure ENEO &amp; Baisse de tension","POWER ISSUE",
AK682="Coupure ENEO &amp; Baisse de tension","POWER ISSUE",
AK682="Defaut GE &amp; POWER Cabinet","POWER ISSUE",
AK682="Sharing","POWER ISSUE",
AK682="Sites strategiques &amp; DataCenter","POWER ISSUE",
AK682="Exclu","Exclu",
AK682="SAT","TX ISSUE",
AK682="SPARE-ISSUE","SPARE-ISSUE",
AK682="Fiber CAmtel","TX ISSUE",
AK682="Fiber AOF","TX ISSUE",
AK682="Projet OCM (HUAWEI)","TRAVAUX-HUAWEI",
AK682="Projet OCM (NOKIA)","TRAVAUX -NOKIA",
AK682="ACCESS-ISSUE","ACCESS-ISSUE",
AK682="Projet OCM (ZTE, NOKIA, autres projets)","TRAVAUX OCM",
AK682="No root CAuse","No root cause",
AK682="ODU HS","TX ISSUE",
AK682="IP &amp; VLAN","TX ISSUE",
AK682="Warehouse HUAWEI","SPARE-ISSUE",
AK682="SPARE-HS","SPARE-ISSUE",
AK682="Power Telco","RAN ISSUE",AK682="no impacts","no impacts"
),"")</f>
        <v>No root cause</v>
      </c>
      <c r="AK682" s="81" t="s">
        <v>5620</v>
      </c>
      <c r="AL682" s="56" t="str" cm="1">
        <f t="array" ref="AL682">IFERROR(_xlfn.IFS(
AK682="MPR ISSUE","ACTIVE",
AK682="BSS Hardware Issue","ACTIVE",
AK682="Sites strategiques, MLL, Pylone, etc.","PASSIVE",
AK682="AKTIVCO DEFAUT GE &amp; POWER Cabinet","PASSIVE",
AK682="AKTIVCO Coupure ENEO &amp; Baisse de tension","PASSIVE",
AK682="Coupure ENEO &amp; Baisse de tension","PASSIVE",
AK682="Defaut GE &amp; POWER Cabinet","PASSIVE",
AK682="Sharing","PASSIVE",
AK682="Sites strategiques &amp; DataCenter","PASSIVE",
AK682="Exclu","Exclu",
AK682="SAT","ACTIVE",
AK682="SPARE-ISSUE","SPARE-ISSUE",
AK682="Fiber CAmtel","ACTIVE",
AK682="Fiber AOF","ACTIVE",
AK682="Projet OCM (HUAWEI)","PLANNED WORKS",
AK682="Projet OCM (NOKIA)","PLANNED WORKS",
AK682="ACCESS-ISSUE","ACCESS-ISSUE",
AK682="Projet OCM (ZTE, NOKIA, autres projets)","PLANNED WORKS",
AK682="No root CAuse","No root cause",
AK682="ODU HS","ACTIVE",
AK682="IP &amp; VLAN","ACTIVE",
AK682="Warehouse HUAWEI","SPARE-ISSUE",
AK682="SPARE-HS","SPARE-ISSUE",
AK682="Power Telco","ACTIVE", AK682="no impacts","no impacts"
),"")</f>
        <v>No root cause</v>
      </c>
      <c r="AM682" s="108" t="s">
        <v>5537</v>
      </c>
      <c r="AN682" s="117" t="s">
        <v>1904</v>
      </c>
      <c r="AP682" s="23" t="s">
        <v>5537</v>
      </c>
      <c r="AQ682" s="23" t="s">
        <v>5537</v>
      </c>
      <c r="AR682" s="7"/>
      <c r="AS682" s="6"/>
      <c r="AT682" s="7"/>
      <c r="AU682" s="3" t="s">
        <v>5537</v>
      </c>
      <c r="AV682" s="24" t="s">
        <v>5537</v>
      </c>
      <c r="AW682" s="24" t="s">
        <v>5537</v>
      </c>
      <c r="AX682" s="24" t="s">
        <v>5537</v>
      </c>
      <c r="AY682" s="24" t="s">
        <v>5537</v>
      </c>
      <c r="AZ682" s="24" t="s">
        <v>5537</v>
      </c>
      <c r="BA682" s="24" t="s">
        <v>5537</v>
      </c>
      <c r="BB682" s="24" t="s">
        <v>5537</v>
      </c>
      <c r="BC682" s="24" t="s">
        <v>5537</v>
      </c>
      <c r="BD682" s="24" t="s">
        <v>5537</v>
      </c>
      <c r="BE682" s="24" t="s">
        <v>5537</v>
      </c>
      <c r="BF682" s="24" t="s">
        <v>5537</v>
      </c>
      <c r="BG682" s="24" t="s">
        <v>5537</v>
      </c>
      <c r="BH682" s="24" t="s">
        <v>5537</v>
      </c>
      <c r="BI682" s="9" t="s">
        <v>5537</v>
      </c>
      <c r="BJ682" s="14"/>
      <c r="BK682" s="14" t="s">
        <v>5537</v>
      </c>
      <c r="BL682" s="14" t="str">
        <f>_xlfn.XLOOKUP(B682,'[4]cell downs 18042026 17h'!$B:$B,'[4]cell downs 18042026 17h'!$B:$B,"")</f>
        <v/>
      </c>
      <c r="BM682" s="14" t="str">
        <f>_xlfn.XLOOKUP(B682,'[5]Cells Huawei 19042026 15h'!$B:$B,'[5]Cells Huawei 19042026 15h'!$B:$B,"")</f>
        <v/>
      </c>
      <c r="BN682" s="9" t="str">
        <f>_xlfn.XLOOKUP(B682,'[6]cells down 19042026 9H40'!$B:$B,'[6]cells down 19042026 9H40'!$B:$B,"")</f>
        <v/>
      </c>
      <c r="BO682" s="9" t="s">
        <v>1904</v>
      </c>
      <c r="BP682" s="9" t="s">
        <v>5459</v>
      </c>
    </row>
    <row r="683" spans="1:68" s="9" customFormat="1" x14ac:dyDescent="0.35">
      <c r="A683" s="1" t="s">
        <v>2370</v>
      </c>
      <c r="B683" s="1" t="s">
        <v>2371</v>
      </c>
      <c r="C683" s="3" t="str">
        <f>_xlfn.XLOOKUP(B683,'[1]daily break down'!$D:$D,'[1]daily break down'!$E:$E,"")</f>
        <v>Yaounde</v>
      </c>
      <c r="D683" s="1" t="s">
        <v>21</v>
      </c>
      <c r="E683" s="1" t="s">
        <v>36</v>
      </c>
      <c r="F683" s="3" t="s">
        <v>37</v>
      </c>
      <c r="G683" s="1" t="s">
        <v>38</v>
      </c>
      <c r="H683" s="41" t="str">
        <f>_xlfn.XLOOKUP(B683,[2]CALCULATION!$B:$B,[2]CALCULATION!$H:$H,"")</f>
        <v>ZTE</v>
      </c>
      <c r="I683" s="34">
        <v>0.20198226194450908</v>
      </c>
      <c r="J683" s="34">
        <v>3.5356437607188815</v>
      </c>
      <c r="K683" s="34">
        <v>0.21411011520033768</v>
      </c>
      <c r="L683" s="34">
        <v>0</v>
      </c>
      <c r="M683" s="34">
        <v>0</v>
      </c>
      <c r="N683" s="34">
        <v>0</v>
      </c>
      <c r="O683" s="34">
        <v>0</v>
      </c>
      <c r="P683" s="34">
        <v>0</v>
      </c>
      <c r="Q683" s="34">
        <v>0</v>
      </c>
      <c r="R683" s="34">
        <v>0</v>
      </c>
      <c r="S683" s="109">
        <v>1.4464248515408076</v>
      </c>
      <c r="T683" s="109">
        <f>_xlfn.XLOOKUP(B683,'[3]Nur des jours'!$B:$B,'[3]Nur des jours'!$U:$U,"")</f>
        <v>0</v>
      </c>
      <c r="U683" s="109">
        <v>3.9678947188192883</v>
      </c>
      <c r="V683" s="109">
        <v>0</v>
      </c>
      <c r="W683" s="109">
        <v>0</v>
      </c>
      <c r="X683" s="109">
        <v>0</v>
      </c>
      <c r="Y683" s="109">
        <v>1.2382003121852099</v>
      </c>
      <c r="Z683" s="109">
        <v>0</v>
      </c>
      <c r="AA683" s="109">
        <v>34.570588386367717</v>
      </c>
      <c r="AB683" s="109">
        <v>29.034045024298504</v>
      </c>
      <c r="AC683" s="109">
        <v>0</v>
      </c>
      <c r="AD683" s="109">
        <v>0</v>
      </c>
      <c r="AE683" s="109">
        <v>0</v>
      </c>
      <c r="AF683" s="109">
        <v>0</v>
      </c>
      <c r="AG683" s="57" t="str">
        <f>_xlfn.XLOOKUP(B683,[3]CALCULATION!$B:$B,[3]CALCULATION!$M:$M,"")</f>
        <v>Operationnel</v>
      </c>
      <c r="AH683" s="57"/>
      <c r="AI683" s="56" t="str" cm="1">
        <f t="array" ref="AI683">IFERROR(_xlfn.IFS(
AK683="MPR ISSUE","PDH",
AK683="BSS Hardware Issue","BSS",
AK683="Sites strategiques, MLL, Pylone, etc.","ENVTECH",
AK683="AKTIVCO DEFAUT GE &amp; POWER Cabinet","AKTIVCO",
AK683="AKTIVCO Coupure ENEO &amp; Baisse de tension","AKTIVCO GRID ONLY",
AK683="Coupure ENEO &amp; Baisse de tension","IHS GRID ONLY",
AK683="Defaut GE &amp; POWER Cabinet","IHS",
AK683="Sharing","Partners",
AK683="Sites strategiques &amp; DataCenter","SST &amp; DC",
AK683="Exclu","Exclu",
AK683="SAT","SAT",
AK683="SPARE-ISSUE","SPARE-ISSUE",
AK683="Fiber CAmtel","TRANS_FO_CAMTEL",
AK683="Fiber AOF","Fiber AOF",
AK683="Projet OCM (HUAWEI)","TRAVAUX-HUAWEI",
AK683="Projet OCM (NOKIA)","TRAVAUX-NOKIA",
AK683="ACCESS-ISSUE","ACCESS-ISSUE",
AK683="Projet OCM (ZTE, NOKIA, autres projets)","TRAVAUX OCM",
AK683="No root CAuse","No root cause",
AK683="ODU HS","PDH",
AK683="IP &amp; VLAN","PDH",
AK683="Warehouse HUAWEI","SPARE-ISSUE",
AK683="SPARE-HS","SPARE-ISSUE",
AK683="Power Telco","BSS",AK683="no impacts","no impacts"
),"")</f>
        <v>No root cause</v>
      </c>
      <c r="AJ683" s="56" t="str" cm="1">
        <f t="array" ref="AJ683">IFERROR(_xlfn.IFS(
AK683="MPR ISSUE","TX ISSUE",
AK683="BSS Hardware Issue","RAN ISSUE",
AK683="Sites strategiques, MLL, Pylone, etc.","ENVTECH",
AK683="AKTIVCO DEFAUT GE &amp; POWER Cabinet","POWER ISSUE",
AK683="AKTIVCO Coupure ENEO &amp; Baisse de tension","POWER ISSUE",
AK683="Coupure ENEO &amp; Baisse de tension","POWER ISSUE",
AK683="Defaut GE &amp; POWER Cabinet","POWER ISSUE",
AK683="Sharing","POWER ISSUE",
AK683="Sites strategiques &amp; DataCenter","POWER ISSUE",
AK683="Exclu","Exclu",
AK683="SAT","TX ISSUE",
AK683="SPARE-ISSUE","SPARE-ISSUE",
AK683="Fiber CAmtel","TX ISSUE",
AK683="Fiber AOF","TX ISSUE",
AK683="Projet OCM (HUAWEI)","TRAVAUX-HUAWEI",
AK683="Projet OCM (NOKIA)","TRAVAUX -NOKIA",
AK683="ACCESS-ISSUE","ACCESS-ISSUE",
AK683="Projet OCM (ZTE, NOKIA, autres projets)","TRAVAUX OCM",
AK683="No root CAuse","No root cause",
AK683="ODU HS","TX ISSUE",
AK683="IP &amp; VLAN","TX ISSUE",
AK683="Warehouse HUAWEI","SPARE-ISSUE",
AK683="SPARE-HS","SPARE-ISSUE",
AK683="Power Telco","RAN ISSUE",AK683="no impacts","no impacts"
),"")</f>
        <v>No root cause</v>
      </c>
      <c r="AK683" s="81" t="s">
        <v>5620</v>
      </c>
      <c r="AL683" s="56" t="str" cm="1">
        <f t="array" ref="AL683">IFERROR(_xlfn.IFS(
AK683="MPR ISSUE","ACTIVE",
AK683="BSS Hardware Issue","ACTIVE",
AK683="Sites strategiques, MLL, Pylone, etc.","PASSIVE",
AK683="AKTIVCO DEFAUT GE &amp; POWER Cabinet","PASSIVE",
AK683="AKTIVCO Coupure ENEO &amp; Baisse de tension","PASSIVE",
AK683="Coupure ENEO &amp; Baisse de tension","PASSIVE",
AK683="Defaut GE &amp; POWER Cabinet","PASSIVE",
AK683="Sharing","PASSIVE",
AK683="Sites strategiques &amp; DataCenter","PASSIVE",
AK683="Exclu","Exclu",
AK683="SAT","ACTIVE",
AK683="SPARE-ISSUE","SPARE-ISSUE",
AK683="Fiber CAmtel","ACTIVE",
AK683="Fiber AOF","ACTIVE",
AK683="Projet OCM (HUAWEI)","PLANNED WORKS",
AK683="Projet OCM (NOKIA)","PLANNED WORKS",
AK683="ACCESS-ISSUE","ACCESS-ISSUE",
AK683="Projet OCM (ZTE, NOKIA, autres projets)","PLANNED WORKS",
AK683="No root CAuse","No root cause",
AK683="ODU HS","ACTIVE",
AK683="IP &amp; VLAN","ACTIVE",
AK683="Warehouse HUAWEI","SPARE-ISSUE",
AK683="SPARE-HS","SPARE-ISSUE",
AK683="Power Telco","ACTIVE", AK683="no impacts","no impacts"
),"")</f>
        <v>No root cause</v>
      </c>
      <c r="AM683" s="108" t="s">
        <v>5537</v>
      </c>
      <c r="AN683" s="117" t="s">
        <v>2371</v>
      </c>
      <c r="AP683" s="23" t="s">
        <v>5537</v>
      </c>
      <c r="AQ683" s="23" t="s">
        <v>5537</v>
      </c>
      <c r="AR683" s="7"/>
      <c r="AS683" s="6"/>
      <c r="AT683" s="7"/>
      <c r="AU683" s="3" t="s">
        <v>5537</v>
      </c>
      <c r="AV683" s="24" t="s">
        <v>5537</v>
      </c>
      <c r="AW683" s="24" t="s">
        <v>5537</v>
      </c>
      <c r="AX683" s="24" t="s">
        <v>5537</v>
      </c>
      <c r="AY683" s="24" t="s">
        <v>5537</v>
      </c>
      <c r="AZ683" s="24" t="s">
        <v>5537</v>
      </c>
      <c r="BA683" s="24" t="s">
        <v>5537</v>
      </c>
      <c r="BB683" s="24" t="s">
        <v>5537</v>
      </c>
      <c r="BC683" s="24" t="s">
        <v>5537</v>
      </c>
      <c r="BD683" s="24" t="s">
        <v>5537</v>
      </c>
      <c r="BE683" s="24" t="s">
        <v>5537</v>
      </c>
      <c r="BF683" s="24" t="s">
        <v>5537</v>
      </c>
      <c r="BG683" s="24" t="s">
        <v>5537</v>
      </c>
      <c r="BH683" s="24" t="s">
        <v>5537</v>
      </c>
      <c r="BI683" s="9" t="s">
        <v>5537</v>
      </c>
      <c r="BJ683" s="14"/>
      <c r="BK683" s="14" t="s">
        <v>5537</v>
      </c>
      <c r="BL683" s="14" t="str">
        <f>_xlfn.XLOOKUP(B683,'[4]cell downs 18042026 17h'!$B:$B,'[4]cell downs 18042026 17h'!$B:$B,"")</f>
        <v/>
      </c>
      <c r="BM683" s="14" t="str">
        <f>_xlfn.XLOOKUP(B683,'[5]Cells Huawei 19042026 15h'!$B:$B,'[5]Cells Huawei 19042026 15h'!$B:$B,"")</f>
        <v/>
      </c>
      <c r="BN683" s="9" t="str">
        <f>_xlfn.XLOOKUP(B683,'[6]cells down 19042026 9H40'!$B:$B,'[6]cells down 19042026 9H40'!$B:$B,"")</f>
        <v/>
      </c>
      <c r="BO683" s="9" t="s">
        <v>5537</v>
      </c>
      <c r="BP683" s="9" t="s">
        <v>1713</v>
      </c>
    </row>
    <row r="684" spans="1:68" s="9" customFormat="1" x14ac:dyDescent="0.35">
      <c r="A684" s="1" t="s">
        <v>1899</v>
      </c>
      <c r="B684" s="8" t="s">
        <v>1900</v>
      </c>
      <c r="C684" s="3" t="str">
        <f>_xlfn.XLOOKUP(B684,'[1]daily break down'!$D:$D,'[1]daily break down'!$E:$E,"")</f>
        <v>Yaounde</v>
      </c>
      <c r="D684" s="1" t="s">
        <v>11</v>
      </c>
      <c r="E684" s="1" t="s">
        <v>302</v>
      </c>
      <c r="F684" s="3" t="s">
        <v>37</v>
      </c>
      <c r="G684" s="1" t="s">
        <v>38</v>
      </c>
      <c r="H684" s="41" t="str">
        <f>_xlfn.XLOOKUP(B684,[2]CALCULATION!$B:$B,[2]CALCULATION!$H:$H,"")</f>
        <v>ZTE</v>
      </c>
      <c r="I684" s="34">
        <v>0</v>
      </c>
      <c r="J684" s="34">
        <v>0</v>
      </c>
      <c r="K684" s="34">
        <v>0</v>
      </c>
      <c r="L684" s="34">
        <v>0</v>
      </c>
      <c r="M684" s="34">
        <v>0</v>
      </c>
      <c r="N684" s="34">
        <v>0</v>
      </c>
      <c r="O684" s="34">
        <v>0</v>
      </c>
      <c r="P684" s="34">
        <v>0</v>
      </c>
      <c r="Q684" s="34">
        <v>0</v>
      </c>
      <c r="R684" s="34">
        <v>0</v>
      </c>
      <c r="S684" s="109">
        <v>0</v>
      </c>
      <c r="T684" s="109">
        <f>_xlfn.XLOOKUP(B684,'[3]Nur des jours'!$B:$B,'[3]Nur des jours'!$U:$U,"")</f>
        <v>0</v>
      </c>
      <c r="U684" s="109">
        <v>0.14999300864929954</v>
      </c>
      <c r="V684" s="109">
        <v>0</v>
      </c>
      <c r="W684" s="109">
        <v>0</v>
      </c>
      <c r="X684" s="109">
        <v>0</v>
      </c>
      <c r="Y684" s="109">
        <v>0</v>
      </c>
      <c r="Z684" s="109">
        <v>28.570957215787327</v>
      </c>
      <c r="AA684" s="109">
        <v>26.860484029757462</v>
      </c>
      <c r="AB684" s="109">
        <v>28.764681836470885</v>
      </c>
      <c r="AC684" s="109">
        <v>15.483181060633312</v>
      </c>
      <c r="AD684" s="109">
        <v>0</v>
      </c>
      <c r="AE684" s="109">
        <v>2.2109968239292535</v>
      </c>
      <c r="AF684" s="109">
        <v>2.2109968239292535</v>
      </c>
      <c r="AG684" s="57" t="str">
        <f>_xlfn.XLOOKUP(B684,[3]CALCULATION!$B:$B,[3]CALCULATION!$M:$M,"")</f>
        <v>Operationnel</v>
      </c>
      <c r="AH684" s="57"/>
      <c r="AI684" s="56" t="str" cm="1">
        <f t="array" ref="AI684">IFERROR(_xlfn.IFS(
AK684="MPR ISSUE","PDH",
AK684="BSS Hardware Issue","BSS",
AK684="Sites strategiques, MLL, Pylone, etc.","ENVTECH",
AK684="AKTIVCO DEFAUT GE &amp; POWER Cabinet","AKTIVCO",
AK684="AKTIVCO Coupure ENEO &amp; Baisse de tension","AKTIVCO GRID ONLY",
AK684="Coupure ENEO &amp; Baisse de tension","IHS GRID ONLY",
AK684="Defaut GE &amp; POWER Cabinet","IHS",
AK684="Sharing","Partners",
AK684="Sites strategiques &amp; DataCenter","SST &amp; DC",
AK684="Exclu","Exclu",
AK684="SAT","SAT",
AK684="SPARE-ISSUE","SPARE-ISSUE",
AK684="Fiber CAmtel","TRANS_FO_CAMTEL",
AK684="Fiber AOF","Fiber AOF",
AK684="Projet OCM (HUAWEI)","TRAVAUX-HUAWEI",
AK684="Projet OCM (NOKIA)","TRAVAUX-NOKIA",
AK684="ACCESS-ISSUE","ACCESS-ISSUE",
AK684="Projet OCM (ZTE, NOKIA, autres projets)","TRAVAUX OCM",
AK684="No root CAuse","No root cause",
AK684="ODU HS","PDH",
AK684="IP &amp; VLAN","PDH",
AK684="Warehouse HUAWEI","SPARE-ISSUE",
AK684="SPARE-HS","SPARE-ISSUE",
AK684="Power Telco","BSS",AK684="no impacts","no impacts"
),"")</f>
        <v>No root cause</v>
      </c>
      <c r="AJ684" s="56" t="str" cm="1">
        <f t="array" ref="AJ684">IFERROR(_xlfn.IFS(
AK684="MPR ISSUE","TX ISSUE",
AK684="BSS Hardware Issue","RAN ISSUE",
AK684="Sites strategiques, MLL, Pylone, etc.","ENVTECH",
AK684="AKTIVCO DEFAUT GE &amp; POWER Cabinet","POWER ISSUE",
AK684="AKTIVCO Coupure ENEO &amp; Baisse de tension","POWER ISSUE",
AK684="Coupure ENEO &amp; Baisse de tension","POWER ISSUE",
AK684="Defaut GE &amp; POWER Cabinet","POWER ISSUE",
AK684="Sharing","POWER ISSUE",
AK684="Sites strategiques &amp; DataCenter","POWER ISSUE",
AK684="Exclu","Exclu",
AK684="SAT","TX ISSUE",
AK684="SPARE-ISSUE","SPARE-ISSUE",
AK684="Fiber CAmtel","TX ISSUE",
AK684="Fiber AOF","TX ISSUE",
AK684="Projet OCM (HUAWEI)","TRAVAUX-HUAWEI",
AK684="Projet OCM (NOKIA)","TRAVAUX -NOKIA",
AK684="ACCESS-ISSUE","ACCESS-ISSUE",
AK684="Projet OCM (ZTE, NOKIA, autres projets)","TRAVAUX OCM",
AK684="No root CAuse","No root cause",
AK684="ODU HS","TX ISSUE",
AK684="IP &amp; VLAN","TX ISSUE",
AK684="Warehouse HUAWEI","SPARE-ISSUE",
AK684="SPARE-HS","SPARE-ISSUE",
AK684="Power Telco","RAN ISSUE",AK684="no impacts","no impacts"
),"")</f>
        <v>No root cause</v>
      </c>
      <c r="AK684" s="81" t="s">
        <v>5620</v>
      </c>
      <c r="AL684" s="56" t="str" cm="1">
        <f t="array" ref="AL684">IFERROR(_xlfn.IFS(
AK684="MPR ISSUE","ACTIVE",
AK684="BSS Hardware Issue","ACTIVE",
AK684="Sites strategiques, MLL, Pylone, etc.","PASSIVE",
AK684="AKTIVCO DEFAUT GE &amp; POWER Cabinet","PASSIVE",
AK684="AKTIVCO Coupure ENEO &amp; Baisse de tension","PASSIVE",
AK684="Coupure ENEO &amp; Baisse de tension","PASSIVE",
AK684="Defaut GE &amp; POWER Cabinet","PASSIVE",
AK684="Sharing","PASSIVE",
AK684="Sites strategiques &amp; DataCenter","PASSIVE",
AK684="Exclu","Exclu",
AK684="SAT","ACTIVE",
AK684="SPARE-ISSUE","SPARE-ISSUE",
AK684="Fiber CAmtel","ACTIVE",
AK684="Fiber AOF","ACTIVE",
AK684="Projet OCM (HUAWEI)","PLANNED WORKS",
AK684="Projet OCM (NOKIA)","PLANNED WORKS",
AK684="ACCESS-ISSUE","ACCESS-ISSUE",
AK684="Projet OCM (ZTE, NOKIA, autres projets)","PLANNED WORKS",
AK684="No root CAuse","No root cause",
AK684="ODU HS","ACTIVE",
AK684="IP &amp; VLAN","ACTIVE",
AK684="Warehouse HUAWEI","SPARE-ISSUE",
AK684="SPARE-HS","SPARE-ISSUE",
AK684="Power Telco","ACTIVE", AK684="no impacts","no impacts"
),"")</f>
        <v>No root cause</v>
      </c>
      <c r="AM684" s="108" t="s">
        <v>5537</v>
      </c>
      <c r="AN684" s="117" t="s">
        <v>1900</v>
      </c>
      <c r="AP684" s="23" t="s">
        <v>5537</v>
      </c>
      <c r="AQ684" s="23" t="s">
        <v>5537</v>
      </c>
      <c r="AR684" s="7"/>
      <c r="AS684" s="6"/>
      <c r="AT684" s="7"/>
      <c r="AU684" s="3" t="s">
        <v>5537</v>
      </c>
      <c r="AV684" s="24" t="s">
        <v>5537</v>
      </c>
      <c r="AW684" s="24" t="s">
        <v>5537</v>
      </c>
      <c r="AX684" s="24" t="s">
        <v>5537</v>
      </c>
      <c r="AY684" s="24" t="s">
        <v>5537</v>
      </c>
      <c r="AZ684" s="24" t="s">
        <v>5537</v>
      </c>
      <c r="BA684" s="24" t="s">
        <v>5537</v>
      </c>
      <c r="BB684" s="24" t="s">
        <v>5537</v>
      </c>
      <c r="BC684" s="24" t="s">
        <v>5537</v>
      </c>
      <c r="BD684" s="24" t="s">
        <v>5537</v>
      </c>
      <c r="BE684" s="24" t="s">
        <v>5537</v>
      </c>
      <c r="BF684" s="24" t="s">
        <v>5537</v>
      </c>
      <c r="BG684" s="24" t="s">
        <v>5537</v>
      </c>
      <c r="BH684" s="24" t="s">
        <v>5537</v>
      </c>
      <c r="BI684" s="9" t="s">
        <v>5537</v>
      </c>
      <c r="BJ684" s="14"/>
      <c r="BK684" s="14" t="s">
        <v>5537</v>
      </c>
      <c r="BL684" s="14" t="str">
        <f>_xlfn.XLOOKUP(B684,'[4]cell downs 18042026 17h'!$B:$B,'[4]cell downs 18042026 17h'!$B:$B,"")</f>
        <v/>
      </c>
      <c r="BM684" s="14" t="str">
        <f>_xlfn.XLOOKUP(B684,'[5]Cells Huawei 19042026 15h'!$B:$B,'[5]Cells Huawei 19042026 15h'!$B:$B,"")</f>
        <v/>
      </c>
      <c r="BN684" s="9" t="str">
        <f>_xlfn.XLOOKUP(B684,'[6]cells down 19042026 9H40'!$B:$B,'[6]cells down 19042026 9H40'!$B:$B,"")</f>
        <v/>
      </c>
      <c r="BO684" s="9" t="s">
        <v>1900</v>
      </c>
      <c r="BP684" s="9" t="s">
        <v>5537</v>
      </c>
    </row>
    <row r="685" spans="1:68" s="9" customFormat="1" x14ac:dyDescent="0.35">
      <c r="A685" s="1" t="s">
        <v>2776</v>
      </c>
      <c r="B685" s="8" t="s">
        <v>2777</v>
      </c>
      <c r="C685" s="3" t="str">
        <f>_xlfn.XLOOKUP(B685,'[1]daily break down'!$D:$D,'[1]daily break down'!$E:$E,"")</f>
        <v>Yaounde</v>
      </c>
      <c r="D685" s="1" t="s">
        <v>21</v>
      </c>
      <c r="E685" s="1" t="s">
        <v>30</v>
      </c>
      <c r="F685" s="3" t="s">
        <v>37</v>
      </c>
      <c r="G685" s="1" t="s">
        <v>2778</v>
      </c>
      <c r="H685" s="41" t="str">
        <f>_xlfn.XLOOKUP(B685,[2]CALCULATION!$B:$B,[2]CALCULATION!$H:$H,"")</f>
        <v>ZTE</v>
      </c>
      <c r="I685" s="34">
        <v>8.6820626196733777</v>
      </c>
      <c r="J685" s="34">
        <v>0</v>
      </c>
      <c r="K685" s="34">
        <v>0</v>
      </c>
      <c r="L685" s="34">
        <v>0</v>
      </c>
      <c r="M685" s="34">
        <v>0</v>
      </c>
      <c r="N685" s="34">
        <v>0.5078716901661654</v>
      </c>
      <c r="O685" s="34">
        <v>0</v>
      </c>
      <c r="P685" s="34">
        <v>0</v>
      </c>
      <c r="Q685" s="34">
        <v>0</v>
      </c>
      <c r="R685" s="34">
        <v>0</v>
      </c>
      <c r="S685" s="109">
        <v>5.3505234952230308E-4</v>
      </c>
      <c r="T685" s="109">
        <f>_xlfn.XLOOKUP(B685,'[3]Nur des jours'!$B:$B,'[3]Nur des jours'!$U:$U,"")</f>
        <v>0</v>
      </c>
      <c r="U685" s="109">
        <v>0</v>
      </c>
      <c r="V685" s="109">
        <v>0</v>
      </c>
      <c r="W685" s="109">
        <v>0</v>
      </c>
      <c r="X685" s="109">
        <v>0</v>
      </c>
      <c r="Y685" s="109">
        <v>7.2204779515627804</v>
      </c>
      <c r="Z685" s="109">
        <v>13.868556899607057</v>
      </c>
      <c r="AA685" s="109">
        <v>13.868556899607057</v>
      </c>
      <c r="AB685" s="109">
        <v>26.38266444655612</v>
      </c>
      <c r="AC685" s="109">
        <v>22.973544117118088</v>
      </c>
      <c r="AD685" s="109">
        <v>0</v>
      </c>
      <c r="AE685" s="109">
        <v>3.2806199758584378</v>
      </c>
      <c r="AF685" s="109">
        <v>3.2806199758584378</v>
      </c>
      <c r="AG685" s="57" t="str">
        <f>_xlfn.XLOOKUP(B685,[3]CALCULATION!$B:$B,[3]CALCULATION!$M:$M,"")</f>
        <v>Operationnel</v>
      </c>
      <c r="AH685" s="57"/>
      <c r="AI685" s="56" t="str" cm="1">
        <f t="array" ref="AI685">IFERROR(_xlfn.IFS(
AK685="MPR ISSUE","PDH",
AK685="BSS Hardware Issue","BSS",
AK685="Sites strategiques, MLL, Pylone, etc.","ENVTECH",
AK685="AKTIVCO DEFAUT GE &amp; POWER Cabinet","AKTIVCO",
AK685="AKTIVCO Coupure ENEO &amp; Baisse de tension","AKTIVCO GRID ONLY",
AK685="Coupure ENEO &amp; Baisse de tension","IHS GRID ONLY",
AK685="Defaut GE &amp; POWER Cabinet","IHS",
AK685="Sharing","Partners",
AK685="Sites strategiques &amp; DataCenter","SST &amp; DC",
AK685="Exclu","Exclu",
AK685="SAT","SAT",
AK685="SPARE-ISSUE","SPARE-ISSUE",
AK685="Fiber CAmtel","TRANS_FO_CAMTEL",
AK685="Fiber AOF","Fiber AOF",
AK685="Projet OCM (HUAWEI)","TRAVAUX-HUAWEI",
AK685="Projet OCM (NOKIA)","TRAVAUX-NOKIA",
AK685="ACCESS-ISSUE","ACCESS-ISSUE",
AK685="Projet OCM (ZTE, NOKIA, autres projets)","TRAVAUX OCM",
AK685="No root CAuse","No root cause",
AK685="ODU HS","PDH",
AK685="IP &amp; VLAN","PDH",
AK685="Warehouse HUAWEI","SPARE-ISSUE",
AK685="SPARE-HS","SPARE-ISSUE",
AK685="Power Telco","BSS",AK685="no impacts","no impacts"
),"")</f>
        <v>No root cause</v>
      </c>
      <c r="AJ685" s="56" t="str" cm="1">
        <f t="array" ref="AJ685">IFERROR(_xlfn.IFS(
AK685="MPR ISSUE","TX ISSUE",
AK685="BSS Hardware Issue","RAN ISSUE",
AK685="Sites strategiques, MLL, Pylone, etc.","ENVTECH",
AK685="AKTIVCO DEFAUT GE &amp; POWER Cabinet","POWER ISSUE",
AK685="AKTIVCO Coupure ENEO &amp; Baisse de tension","POWER ISSUE",
AK685="Coupure ENEO &amp; Baisse de tension","POWER ISSUE",
AK685="Defaut GE &amp; POWER Cabinet","POWER ISSUE",
AK685="Sharing","POWER ISSUE",
AK685="Sites strategiques &amp; DataCenter","POWER ISSUE",
AK685="Exclu","Exclu",
AK685="SAT","TX ISSUE",
AK685="SPARE-ISSUE","SPARE-ISSUE",
AK685="Fiber CAmtel","TX ISSUE",
AK685="Fiber AOF","TX ISSUE",
AK685="Projet OCM (HUAWEI)","TRAVAUX-HUAWEI",
AK685="Projet OCM (NOKIA)","TRAVAUX -NOKIA",
AK685="ACCESS-ISSUE","ACCESS-ISSUE",
AK685="Projet OCM (ZTE, NOKIA, autres projets)","TRAVAUX OCM",
AK685="No root CAuse","No root cause",
AK685="ODU HS","TX ISSUE",
AK685="IP &amp; VLAN","TX ISSUE",
AK685="Warehouse HUAWEI","SPARE-ISSUE",
AK685="SPARE-HS","SPARE-ISSUE",
AK685="Power Telco","RAN ISSUE",AK685="no impacts","no impacts"
),"")</f>
        <v>No root cause</v>
      </c>
      <c r="AK685" s="81" t="s">
        <v>5620</v>
      </c>
      <c r="AL685" s="56" t="str" cm="1">
        <f t="array" ref="AL685">IFERROR(_xlfn.IFS(
AK685="MPR ISSUE","ACTIVE",
AK685="BSS Hardware Issue","ACTIVE",
AK685="Sites strategiques, MLL, Pylone, etc.","PASSIVE",
AK685="AKTIVCO DEFAUT GE &amp; POWER Cabinet","PASSIVE",
AK685="AKTIVCO Coupure ENEO &amp; Baisse de tension","PASSIVE",
AK685="Coupure ENEO &amp; Baisse de tension","PASSIVE",
AK685="Defaut GE &amp; POWER Cabinet","PASSIVE",
AK685="Sharing","PASSIVE",
AK685="Sites strategiques &amp; DataCenter","PASSIVE",
AK685="Exclu","Exclu",
AK685="SAT","ACTIVE",
AK685="SPARE-ISSUE","SPARE-ISSUE",
AK685="Fiber CAmtel","ACTIVE",
AK685="Fiber AOF","ACTIVE",
AK685="Projet OCM (HUAWEI)","PLANNED WORKS",
AK685="Projet OCM (NOKIA)","PLANNED WORKS",
AK685="ACCESS-ISSUE","ACCESS-ISSUE",
AK685="Projet OCM (ZTE, NOKIA, autres projets)","PLANNED WORKS",
AK685="No root CAuse","No root cause",
AK685="ODU HS","ACTIVE",
AK685="IP &amp; VLAN","ACTIVE",
AK685="Warehouse HUAWEI","SPARE-ISSUE",
AK685="SPARE-HS","SPARE-ISSUE",
AK685="Power Telco","ACTIVE", AK685="no impacts","no impacts"
),"")</f>
        <v>No root cause</v>
      </c>
      <c r="AM685" s="108" t="s">
        <v>5537</v>
      </c>
      <c r="AN685" s="117" t="s">
        <v>2777</v>
      </c>
      <c r="AP685" s="23" t="s">
        <v>5537</v>
      </c>
      <c r="AQ685" s="23" t="s">
        <v>5537</v>
      </c>
      <c r="AR685" s="7"/>
      <c r="AS685" s="6"/>
      <c r="AT685" s="7"/>
      <c r="AU685" s="3" t="s">
        <v>5537</v>
      </c>
      <c r="AV685" s="24" t="s">
        <v>5537</v>
      </c>
      <c r="AW685" s="24" t="s">
        <v>5537</v>
      </c>
      <c r="AX685" s="24" t="s">
        <v>5537</v>
      </c>
      <c r="AY685" s="24" t="s">
        <v>5537</v>
      </c>
      <c r="AZ685" s="24" t="s">
        <v>5537</v>
      </c>
      <c r="BA685" s="24" t="s">
        <v>5537</v>
      </c>
      <c r="BB685" s="24" t="s">
        <v>5537</v>
      </c>
      <c r="BC685" s="24" t="s">
        <v>5537</v>
      </c>
      <c r="BD685" s="24" t="s">
        <v>5537</v>
      </c>
      <c r="BE685" s="24" t="s">
        <v>5537</v>
      </c>
      <c r="BF685" s="24" t="s">
        <v>5537</v>
      </c>
      <c r="BG685" s="24" t="s">
        <v>5537</v>
      </c>
      <c r="BH685" s="24" t="s">
        <v>5537</v>
      </c>
      <c r="BI685" s="9" t="s">
        <v>5537</v>
      </c>
      <c r="BJ685" s="14"/>
      <c r="BK685" s="14" t="s">
        <v>5537</v>
      </c>
      <c r="BL685" s="14" t="str">
        <f>_xlfn.XLOOKUP(B685,'[4]cell downs 18042026 17h'!$B:$B,'[4]cell downs 18042026 17h'!$B:$B,"")</f>
        <v/>
      </c>
      <c r="BM685" s="14" t="str">
        <f>_xlfn.XLOOKUP(B685,'[5]Cells Huawei 19042026 15h'!$B:$B,'[5]Cells Huawei 19042026 15h'!$B:$B,"")</f>
        <v/>
      </c>
      <c r="BN685" s="9" t="str">
        <f>_xlfn.XLOOKUP(B685,'[6]cells down 19042026 9H40'!$B:$B,'[6]cells down 19042026 9H40'!$B:$B,"")</f>
        <v/>
      </c>
      <c r="BO685" s="9" t="s">
        <v>5537</v>
      </c>
      <c r="BP685" s="9" t="s">
        <v>318</v>
      </c>
    </row>
    <row r="686" spans="1:68" s="9" customFormat="1" x14ac:dyDescent="0.35">
      <c r="A686" s="1" t="s">
        <v>571</v>
      </c>
      <c r="B686" s="8" t="s">
        <v>572</v>
      </c>
      <c r="C686" s="3" t="str">
        <f>_xlfn.XLOOKUP(B686,'[1]daily break down'!$D:$D,'[1]daily break down'!$E:$E,"")</f>
        <v>Douala</v>
      </c>
      <c r="D686" s="1" t="s">
        <v>21</v>
      </c>
      <c r="E686" s="1" t="s">
        <v>30</v>
      </c>
      <c r="F686" s="3" t="s">
        <v>31</v>
      </c>
      <c r="G686" s="1" t="s">
        <v>32</v>
      </c>
      <c r="H686" s="41" t="str">
        <f>_xlfn.XLOOKUP(B686,[2]CALCULATION!$B:$B,[2]CALCULATION!$H:$H,"")</f>
        <v>ZTE</v>
      </c>
      <c r="I686" s="34">
        <v>0</v>
      </c>
      <c r="J686" s="34">
        <v>0</v>
      </c>
      <c r="K686" s="34">
        <v>0</v>
      </c>
      <c r="L686" s="34">
        <v>11.67425370898289</v>
      </c>
      <c r="M686" s="34">
        <v>0</v>
      </c>
      <c r="N686" s="34">
        <v>0</v>
      </c>
      <c r="O686" s="34">
        <v>0.85897304192242108</v>
      </c>
      <c r="P686" s="34">
        <v>10.660311671560615</v>
      </c>
      <c r="Q686" s="34">
        <v>1.062399945210639</v>
      </c>
      <c r="R686" s="34">
        <v>3.8822150025825199</v>
      </c>
      <c r="S686" s="109">
        <v>4.6973850921574165</v>
      </c>
      <c r="T686" s="109">
        <f>_xlfn.XLOOKUP(B686,'[3]Nur des jours'!$B:$B,'[3]Nur des jours'!$U:$U,"")</f>
        <v>2.801462761783279</v>
      </c>
      <c r="U686" s="109">
        <v>6.6491312176650039</v>
      </c>
      <c r="V686" s="109">
        <v>1.8401342053973226</v>
      </c>
      <c r="W686" s="109">
        <v>2.801462761783279</v>
      </c>
      <c r="X686" s="109">
        <v>2.3936458609777054</v>
      </c>
      <c r="Y686" s="109">
        <v>0</v>
      </c>
      <c r="Z686" s="109">
        <v>48.400389660791085</v>
      </c>
      <c r="AA686" s="109">
        <v>42.173646602916961</v>
      </c>
      <c r="AB686" s="109">
        <v>22.028158735050635</v>
      </c>
      <c r="AC686" s="109">
        <v>7.9584717176440485</v>
      </c>
      <c r="AD686" s="109">
        <v>0</v>
      </c>
      <c r="AE686" s="109">
        <v>1.1364690254627845</v>
      </c>
      <c r="AF686" s="109">
        <v>1.1364690254627845</v>
      </c>
      <c r="AG686" s="57" t="str">
        <f>_xlfn.XLOOKUP(B686,[3]CALCULATION!$B:$B,[3]CALCULATION!$M:$M,"")</f>
        <v>Operationnel</v>
      </c>
      <c r="AH686" s="57"/>
      <c r="AI686" s="56" t="str" cm="1">
        <f t="array" ref="AI686">IFERROR(_xlfn.IFS(
AK686="MPR ISSUE","PDH",
AK686="BSS Hardware Issue","BSS",
AK686="Sites strategiques, MLL, Pylone, etc.","ENVTECH",
AK686="AKTIVCO DEFAUT GE &amp; POWER Cabinet","AKTIVCO",
AK686="AKTIVCO Coupure ENEO &amp; Baisse de tension","AKTIVCO GRID ONLY",
AK686="Coupure ENEO &amp; Baisse de tension","IHS GRID ONLY",
AK686="Defaut GE &amp; POWER Cabinet","IHS",
AK686="Sharing","Partners",
AK686="Sites strategiques &amp; DataCenter","SST &amp; DC",
AK686="Exclu","Exclu",
AK686="SAT","SAT",
AK686="SPARE-ISSUE","SPARE-ISSUE",
AK686="Fiber CAmtel","TRANS_FO_CAMTEL",
AK686="Fiber AOF","Fiber AOF",
AK686="Projet OCM (HUAWEI)","TRAVAUX-HUAWEI",
AK686="Projet OCM (NOKIA)","TRAVAUX-NOKIA",
AK686="ACCESS-ISSUE","ACCESS-ISSUE",
AK686="Projet OCM (ZTE, NOKIA, autres projets)","TRAVAUX OCM",
AK686="No root CAuse","No root cause",
AK686="ODU HS","PDH",
AK686="IP &amp; VLAN","PDH",
AK686="Warehouse HUAWEI","SPARE-ISSUE",
AK686="SPARE-HS","SPARE-ISSUE",
AK686="Power Telco","BSS",AK686="no impacts","no impacts"
),"")</f>
        <v>No root cause</v>
      </c>
      <c r="AJ686" s="56" t="str" cm="1">
        <f t="array" ref="AJ686">IFERROR(_xlfn.IFS(
AK686="MPR ISSUE","TX ISSUE",
AK686="BSS Hardware Issue","RAN ISSUE",
AK686="Sites strategiques, MLL, Pylone, etc.","ENVTECH",
AK686="AKTIVCO DEFAUT GE &amp; POWER Cabinet","POWER ISSUE",
AK686="AKTIVCO Coupure ENEO &amp; Baisse de tension","POWER ISSUE",
AK686="Coupure ENEO &amp; Baisse de tension","POWER ISSUE",
AK686="Defaut GE &amp; POWER Cabinet","POWER ISSUE",
AK686="Sharing","POWER ISSUE",
AK686="Sites strategiques &amp; DataCenter","POWER ISSUE",
AK686="Exclu","Exclu",
AK686="SAT","TX ISSUE",
AK686="SPARE-ISSUE","SPARE-ISSUE",
AK686="Fiber CAmtel","TX ISSUE",
AK686="Fiber AOF","TX ISSUE",
AK686="Projet OCM (HUAWEI)","TRAVAUX-HUAWEI",
AK686="Projet OCM (NOKIA)","TRAVAUX -NOKIA",
AK686="ACCESS-ISSUE","ACCESS-ISSUE",
AK686="Projet OCM (ZTE, NOKIA, autres projets)","TRAVAUX OCM",
AK686="No root CAuse","No root cause",
AK686="ODU HS","TX ISSUE",
AK686="IP &amp; VLAN","TX ISSUE",
AK686="Warehouse HUAWEI","SPARE-ISSUE",
AK686="SPARE-HS","SPARE-ISSUE",
AK686="Power Telco","RAN ISSUE",AK686="no impacts","no impacts"
),"")</f>
        <v>No root cause</v>
      </c>
      <c r="AK686" s="81" t="s">
        <v>5620</v>
      </c>
      <c r="AL686" s="56" t="str" cm="1">
        <f t="array" ref="AL686">IFERROR(_xlfn.IFS(
AK686="MPR ISSUE","ACTIVE",
AK686="BSS Hardware Issue","ACTIVE",
AK686="Sites strategiques, MLL, Pylone, etc.","PASSIVE",
AK686="AKTIVCO DEFAUT GE &amp; POWER Cabinet","PASSIVE",
AK686="AKTIVCO Coupure ENEO &amp; Baisse de tension","PASSIVE",
AK686="Coupure ENEO &amp; Baisse de tension","PASSIVE",
AK686="Defaut GE &amp; POWER Cabinet","PASSIVE",
AK686="Sharing","PASSIVE",
AK686="Sites strategiques &amp; DataCenter","PASSIVE",
AK686="Exclu","Exclu",
AK686="SAT","ACTIVE",
AK686="SPARE-ISSUE","SPARE-ISSUE",
AK686="Fiber CAmtel","ACTIVE",
AK686="Fiber AOF","ACTIVE",
AK686="Projet OCM (HUAWEI)","PLANNED WORKS",
AK686="Projet OCM (NOKIA)","PLANNED WORKS",
AK686="ACCESS-ISSUE","ACCESS-ISSUE",
AK686="Projet OCM (ZTE, NOKIA, autres projets)","PLANNED WORKS",
AK686="No root CAuse","No root cause",
AK686="ODU HS","ACTIVE",
AK686="IP &amp; VLAN","ACTIVE",
AK686="Warehouse HUAWEI","SPARE-ISSUE",
AK686="SPARE-HS","SPARE-ISSUE",
AK686="Power Telco","ACTIVE", AK686="no impacts","no impacts"
),"")</f>
        <v>No root cause</v>
      </c>
      <c r="AM686" s="108" t="s">
        <v>5537</v>
      </c>
      <c r="AN686" s="117" t="s">
        <v>572</v>
      </c>
      <c r="AP686" s="23" t="s">
        <v>5537</v>
      </c>
      <c r="AQ686" s="23" t="s">
        <v>5537</v>
      </c>
      <c r="AR686" s="7"/>
      <c r="AS686" s="6"/>
      <c r="AT686" s="7"/>
      <c r="AU686" s="3" t="s">
        <v>5537</v>
      </c>
      <c r="AV686" s="24" t="s">
        <v>5537</v>
      </c>
      <c r="AW686" s="24" t="s">
        <v>5537</v>
      </c>
      <c r="AX686" s="24" t="s">
        <v>5537</v>
      </c>
      <c r="AY686" s="24" t="s">
        <v>5537</v>
      </c>
      <c r="AZ686" s="24" t="s">
        <v>5537</v>
      </c>
      <c r="BA686" s="24" t="s">
        <v>5537</v>
      </c>
      <c r="BB686" s="24" t="s">
        <v>5537</v>
      </c>
      <c r="BC686" s="24" t="s">
        <v>5537</v>
      </c>
      <c r="BD686" s="24" t="s">
        <v>5537</v>
      </c>
      <c r="BE686" s="24" t="s">
        <v>5537</v>
      </c>
      <c r="BF686" s="24" t="s">
        <v>5537</v>
      </c>
      <c r="BG686" s="24" t="s">
        <v>5537</v>
      </c>
      <c r="BH686" s="24" t="s">
        <v>5537</v>
      </c>
      <c r="BI686" s="9" t="s">
        <v>5537</v>
      </c>
      <c r="BJ686" s="14"/>
      <c r="BK686" s="14" t="s">
        <v>5537</v>
      </c>
      <c r="BL686" s="14" t="str">
        <f>_xlfn.XLOOKUP(B686,'[4]cell downs 18042026 17h'!$B:$B,'[4]cell downs 18042026 17h'!$B:$B,"")</f>
        <v/>
      </c>
      <c r="BM686" s="14" t="str">
        <f>_xlfn.XLOOKUP(B686,'[5]Cells Huawei 19042026 15h'!$B:$B,'[5]Cells Huawei 19042026 15h'!$B:$B,"")</f>
        <v/>
      </c>
      <c r="BN686" s="9" t="str">
        <f>_xlfn.XLOOKUP(B686,'[6]cells down 19042026 9H40'!$B:$B,'[6]cells down 19042026 9H40'!$B:$B,"")</f>
        <v/>
      </c>
      <c r="BO686" s="9" t="s">
        <v>5537</v>
      </c>
      <c r="BP686" s="9" t="s">
        <v>12</v>
      </c>
    </row>
    <row r="687" spans="1:68" s="9" customFormat="1" x14ac:dyDescent="0.35">
      <c r="A687" s="1" t="s">
        <v>3311</v>
      </c>
      <c r="B687" s="8" t="s">
        <v>3312</v>
      </c>
      <c r="C687" s="3" t="str">
        <f>_xlfn.XLOOKUP(B687,'[1]daily break down'!$D:$D,'[1]daily break down'!$E:$E,"")</f>
        <v>Yaounde</v>
      </c>
      <c r="D687" s="1" t="s">
        <v>21</v>
      </c>
      <c r="E687" s="1" t="s">
        <v>36</v>
      </c>
      <c r="F687" s="3" t="s">
        <v>37</v>
      </c>
      <c r="G687" s="1" t="s">
        <v>38</v>
      </c>
      <c r="H687" s="41" t="str">
        <f>_xlfn.XLOOKUP(B687,[2]CALCULATION!$B:$B,[2]CALCULATION!$H:$H,"")</f>
        <v>ZTE</v>
      </c>
      <c r="I687" s="34">
        <v>0</v>
      </c>
      <c r="J687" s="34">
        <v>0</v>
      </c>
      <c r="K687" s="34">
        <v>0</v>
      </c>
      <c r="L687" s="34">
        <v>0</v>
      </c>
      <c r="M687" s="34">
        <v>0</v>
      </c>
      <c r="N687" s="34">
        <v>0</v>
      </c>
      <c r="O687" s="34">
        <v>0</v>
      </c>
      <c r="P687" s="34">
        <v>0.2020536022577781</v>
      </c>
      <c r="Q687" s="34">
        <v>0</v>
      </c>
      <c r="R687" s="34">
        <v>0</v>
      </c>
      <c r="S687" s="109">
        <v>4.9063230346457072</v>
      </c>
      <c r="T687" s="109">
        <f>_xlfn.XLOOKUP(B687,'[3]Nur des jours'!$B:$B,'[3]Nur des jours'!$U:$U,"")</f>
        <v>0</v>
      </c>
      <c r="U687" s="109">
        <v>0</v>
      </c>
      <c r="V687" s="109">
        <v>0</v>
      </c>
      <c r="W687" s="109">
        <v>0</v>
      </c>
      <c r="X687" s="109">
        <v>22.891822402570515</v>
      </c>
      <c r="Y687" s="109">
        <v>0.87852028775828761</v>
      </c>
      <c r="Z687" s="109">
        <v>53.017820096851615</v>
      </c>
      <c r="AA687" s="109">
        <v>19.214086572896953</v>
      </c>
      <c r="AB687" s="109">
        <v>21.568049384618448</v>
      </c>
      <c r="AC687" s="109">
        <v>9.7878173846664183</v>
      </c>
      <c r="AD687" s="109">
        <v>0</v>
      </c>
      <c r="AE687" s="109">
        <v>1.3976994175776822</v>
      </c>
      <c r="AF687" s="109">
        <v>1.3976994175776822</v>
      </c>
      <c r="AG687" s="57" t="str">
        <f>_xlfn.XLOOKUP(B687,[3]CALCULATION!$B:$B,[3]CALCULATION!$M:$M,"")</f>
        <v>Operationnel</v>
      </c>
      <c r="AH687" s="57"/>
      <c r="AI687" s="56" t="str" cm="1">
        <f t="array" ref="AI687">IFERROR(_xlfn.IFS(
AK687="MPR ISSUE","PDH",
AK687="BSS Hardware Issue","BSS",
AK687="Sites strategiques, MLL, Pylone, etc.","ENVTECH",
AK687="AKTIVCO DEFAUT GE &amp; POWER Cabinet","AKTIVCO",
AK687="AKTIVCO Coupure ENEO &amp; Baisse de tension","AKTIVCO GRID ONLY",
AK687="Coupure ENEO &amp; Baisse de tension","IHS GRID ONLY",
AK687="Defaut GE &amp; POWER Cabinet","IHS",
AK687="Sharing","Partners",
AK687="Sites strategiques &amp; DataCenter","SST &amp; DC",
AK687="Exclu","Exclu",
AK687="SAT","SAT",
AK687="SPARE-ISSUE","SPARE-ISSUE",
AK687="Fiber CAmtel","TRANS_FO_CAMTEL",
AK687="Fiber AOF","Fiber AOF",
AK687="Projet OCM (HUAWEI)","TRAVAUX-HUAWEI",
AK687="Projet OCM (NOKIA)","TRAVAUX-NOKIA",
AK687="ACCESS-ISSUE","ACCESS-ISSUE",
AK687="Projet OCM (ZTE, NOKIA, autres projets)","TRAVAUX OCM",
AK687="No root CAuse","No root cause",
AK687="ODU HS","PDH",
AK687="IP &amp; VLAN","PDH",
AK687="Warehouse HUAWEI","SPARE-ISSUE",
AK687="SPARE-HS","SPARE-ISSUE",
AK687="Power Telco","BSS",AK687="no impacts","no impacts"
),"")</f>
        <v>No root cause</v>
      </c>
      <c r="AJ687" s="56" t="str" cm="1">
        <f t="array" ref="AJ687">IFERROR(_xlfn.IFS(
AK687="MPR ISSUE","TX ISSUE",
AK687="BSS Hardware Issue","RAN ISSUE",
AK687="Sites strategiques, MLL, Pylone, etc.","ENVTECH",
AK687="AKTIVCO DEFAUT GE &amp; POWER Cabinet","POWER ISSUE",
AK687="AKTIVCO Coupure ENEO &amp; Baisse de tension","POWER ISSUE",
AK687="Coupure ENEO &amp; Baisse de tension","POWER ISSUE",
AK687="Defaut GE &amp; POWER Cabinet","POWER ISSUE",
AK687="Sharing","POWER ISSUE",
AK687="Sites strategiques &amp; DataCenter","POWER ISSUE",
AK687="Exclu","Exclu",
AK687="SAT","TX ISSUE",
AK687="SPARE-ISSUE","SPARE-ISSUE",
AK687="Fiber CAmtel","TX ISSUE",
AK687="Fiber AOF","TX ISSUE",
AK687="Projet OCM (HUAWEI)","TRAVAUX-HUAWEI",
AK687="Projet OCM (NOKIA)","TRAVAUX -NOKIA",
AK687="ACCESS-ISSUE","ACCESS-ISSUE",
AK687="Projet OCM (ZTE, NOKIA, autres projets)","TRAVAUX OCM",
AK687="No root CAuse","No root cause",
AK687="ODU HS","TX ISSUE",
AK687="IP &amp; VLAN","TX ISSUE",
AK687="Warehouse HUAWEI","SPARE-ISSUE",
AK687="SPARE-HS","SPARE-ISSUE",
AK687="Power Telco","RAN ISSUE",AK687="no impacts","no impacts"
),"")</f>
        <v>No root cause</v>
      </c>
      <c r="AK687" s="81" t="s">
        <v>5620</v>
      </c>
      <c r="AL687" s="56" t="str" cm="1">
        <f t="array" ref="AL687">IFERROR(_xlfn.IFS(
AK687="MPR ISSUE","ACTIVE",
AK687="BSS Hardware Issue","ACTIVE",
AK687="Sites strategiques, MLL, Pylone, etc.","PASSIVE",
AK687="AKTIVCO DEFAUT GE &amp; POWER Cabinet","PASSIVE",
AK687="AKTIVCO Coupure ENEO &amp; Baisse de tension","PASSIVE",
AK687="Coupure ENEO &amp; Baisse de tension","PASSIVE",
AK687="Defaut GE &amp; POWER Cabinet","PASSIVE",
AK687="Sharing","PASSIVE",
AK687="Sites strategiques &amp; DataCenter","PASSIVE",
AK687="Exclu","Exclu",
AK687="SAT","ACTIVE",
AK687="SPARE-ISSUE","SPARE-ISSUE",
AK687="Fiber CAmtel","ACTIVE",
AK687="Fiber AOF","ACTIVE",
AK687="Projet OCM (HUAWEI)","PLANNED WORKS",
AK687="Projet OCM (NOKIA)","PLANNED WORKS",
AK687="ACCESS-ISSUE","ACCESS-ISSUE",
AK687="Projet OCM (ZTE, NOKIA, autres projets)","PLANNED WORKS",
AK687="No root CAuse","No root cause",
AK687="ODU HS","ACTIVE",
AK687="IP &amp; VLAN","ACTIVE",
AK687="Warehouse HUAWEI","SPARE-ISSUE",
AK687="SPARE-HS","SPARE-ISSUE",
AK687="Power Telco","ACTIVE", AK687="no impacts","no impacts"
),"")</f>
        <v>No root cause</v>
      </c>
      <c r="AM687" s="108" t="s">
        <v>5537</v>
      </c>
      <c r="AN687" s="117" t="s">
        <v>3312</v>
      </c>
      <c r="AP687" s="23" t="s">
        <v>5537</v>
      </c>
      <c r="AQ687" s="23" t="s">
        <v>5537</v>
      </c>
      <c r="AR687" s="7"/>
      <c r="AS687" s="6"/>
      <c r="AT687" s="7"/>
      <c r="AU687" s="3" t="s">
        <v>5537</v>
      </c>
      <c r="AV687" s="24" t="s">
        <v>5537</v>
      </c>
      <c r="AW687" s="24" t="s">
        <v>5537</v>
      </c>
      <c r="AX687" s="24" t="s">
        <v>5537</v>
      </c>
      <c r="AY687" s="24" t="s">
        <v>5537</v>
      </c>
      <c r="AZ687" s="24" t="s">
        <v>5537</v>
      </c>
      <c r="BA687" s="24" t="s">
        <v>5537</v>
      </c>
      <c r="BB687" s="24" t="s">
        <v>5537</v>
      </c>
      <c r="BC687" s="24" t="s">
        <v>5537</v>
      </c>
      <c r="BD687" s="24" t="s">
        <v>5537</v>
      </c>
      <c r="BE687" s="24" t="s">
        <v>5537</v>
      </c>
      <c r="BF687" s="24" t="s">
        <v>5537</v>
      </c>
      <c r="BG687" s="24" t="s">
        <v>5537</v>
      </c>
      <c r="BH687" s="24" t="s">
        <v>5537</v>
      </c>
      <c r="BI687" s="9" t="s">
        <v>5537</v>
      </c>
      <c r="BJ687" s="14"/>
      <c r="BK687" s="14" t="s">
        <v>5537</v>
      </c>
      <c r="BL687" s="14" t="str">
        <f>_xlfn.XLOOKUP(B687,'[4]cell downs 18042026 17h'!$B:$B,'[4]cell downs 18042026 17h'!$B:$B,"")</f>
        <v/>
      </c>
      <c r="BM687" s="14" t="str">
        <f>_xlfn.XLOOKUP(B687,'[5]Cells Huawei 19042026 15h'!$B:$B,'[5]Cells Huawei 19042026 15h'!$B:$B,"")</f>
        <v/>
      </c>
      <c r="BN687" s="9" t="str">
        <f>_xlfn.XLOOKUP(B687,'[6]cells down 19042026 9H40'!$B:$B,'[6]cells down 19042026 9H40'!$B:$B,"")</f>
        <v/>
      </c>
      <c r="BO687" s="9" t="s">
        <v>5537</v>
      </c>
      <c r="BP687" s="9" t="s">
        <v>5537</v>
      </c>
    </row>
    <row r="688" spans="1:68" s="9" customFormat="1" x14ac:dyDescent="0.35">
      <c r="A688" s="1" t="s">
        <v>200</v>
      </c>
      <c r="B688" s="8" t="s">
        <v>201</v>
      </c>
      <c r="C688" s="3" t="str">
        <f>_xlfn.XLOOKUP(B688,'[1]daily break down'!$D:$D,'[1]daily break down'!$E:$E,"")</f>
        <v>Douala</v>
      </c>
      <c r="D688" s="1" t="s">
        <v>21</v>
      </c>
      <c r="E688" s="1" t="s">
        <v>22</v>
      </c>
      <c r="F688" s="3" t="s">
        <v>31</v>
      </c>
      <c r="G688" s="1" t="s">
        <v>32</v>
      </c>
      <c r="H688" s="41" t="str">
        <f>_xlfn.XLOOKUP(B688,[2]CALCULATION!$B:$B,[2]CALCULATION!$H:$H,"")</f>
        <v>ZTE</v>
      </c>
      <c r="I688" s="34">
        <v>0</v>
      </c>
      <c r="J688" s="34">
        <v>0</v>
      </c>
      <c r="K688" s="34">
        <v>0</v>
      </c>
      <c r="L688" s="34">
        <v>0</v>
      </c>
      <c r="M688" s="34">
        <v>0</v>
      </c>
      <c r="N688" s="34">
        <v>0</v>
      </c>
      <c r="O688" s="34">
        <v>0</v>
      </c>
      <c r="P688" s="34">
        <v>0</v>
      </c>
      <c r="Q688" s="34">
        <v>0</v>
      </c>
      <c r="R688" s="34">
        <v>0</v>
      </c>
      <c r="S688" s="109">
        <v>0</v>
      </c>
      <c r="T688" s="109">
        <f>_xlfn.XLOOKUP(B688,'[3]Nur des jours'!$B:$B,'[3]Nur des jours'!$U:$U,"")</f>
        <v>0</v>
      </c>
      <c r="U688" s="109">
        <v>18.707766534544408</v>
      </c>
      <c r="V688" s="109">
        <v>0</v>
      </c>
      <c r="W688" s="109">
        <v>0</v>
      </c>
      <c r="X688" s="109">
        <v>0</v>
      </c>
      <c r="Y688" s="109">
        <v>2.9696297152380056</v>
      </c>
      <c r="Z688" s="109">
        <v>0</v>
      </c>
      <c r="AA688" s="109">
        <v>0</v>
      </c>
      <c r="AB688" s="109">
        <v>20.069242908059454</v>
      </c>
      <c r="AC688" s="109">
        <v>8.8341146801274135</v>
      </c>
      <c r="AD688" s="109">
        <v>0</v>
      </c>
      <c r="AE688" s="109">
        <v>1.2615107595460473</v>
      </c>
      <c r="AF688" s="109">
        <v>1.2615107595460473</v>
      </c>
      <c r="AG688" s="57" t="str">
        <f>_xlfn.XLOOKUP(B688,[3]CALCULATION!$B:$B,[3]CALCULATION!$M:$M,"")</f>
        <v>Operationnel</v>
      </c>
      <c r="AH688" s="57"/>
      <c r="AI688" s="56" t="str" cm="1">
        <f t="array" ref="AI688">IFERROR(_xlfn.IFS(
AK688="MPR ISSUE","PDH",
AK688="BSS Hardware Issue","BSS",
AK688="Sites strategiques, MLL, Pylone, etc.","ENVTECH",
AK688="AKTIVCO DEFAUT GE &amp; POWER Cabinet","AKTIVCO",
AK688="AKTIVCO Coupure ENEO &amp; Baisse de tension","AKTIVCO GRID ONLY",
AK688="Coupure ENEO &amp; Baisse de tension","IHS GRID ONLY",
AK688="Defaut GE &amp; POWER Cabinet","IHS",
AK688="Sharing","Partners",
AK688="Sites strategiques &amp; DataCenter","SST &amp; DC",
AK688="Exclu","Exclu",
AK688="SAT","SAT",
AK688="SPARE-ISSUE","SPARE-ISSUE",
AK688="Fiber CAmtel","TRANS_FO_CAMTEL",
AK688="Fiber AOF","Fiber AOF",
AK688="Projet OCM (HUAWEI)","TRAVAUX-HUAWEI",
AK688="Projet OCM (NOKIA)","TRAVAUX-NOKIA",
AK688="ACCESS-ISSUE","ACCESS-ISSUE",
AK688="Projet OCM (ZTE, NOKIA, autres projets)","TRAVAUX OCM",
AK688="No root CAuse","No root cause",
AK688="ODU HS","PDH",
AK688="IP &amp; VLAN","PDH",
AK688="Warehouse HUAWEI","SPARE-ISSUE",
AK688="SPARE-HS","SPARE-ISSUE",
AK688="Power Telco","BSS",AK688="no impacts","no impacts"
),"")</f>
        <v>No root cause</v>
      </c>
      <c r="AJ688" s="56" t="str" cm="1">
        <f t="array" ref="AJ688">IFERROR(_xlfn.IFS(
AK688="MPR ISSUE","TX ISSUE",
AK688="BSS Hardware Issue","RAN ISSUE",
AK688="Sites strategiques, MLL, Pylone, etc.","ENVTECH",
AK688="AKTIVCO DEFAUT GE &amp; POWER Cabinet","POWER ISSUE",
AK688="AKTIVCO Coupure ENEO &amp; Baisse de tension","POWER ISSUE",
AK688="Coupure ENEO &amp; Baisse de tension","POWER ISSUE",
AK688="Defaut GE &amp; POWER Cabinet","POWER ISSUE",
AK688="Sharing","POWER ISSUE",
AK688="Sites strategiques &amp; DataCenter","POWER ISSUE",
AK688="Exclu","Exclu",
AK688="SAT","TX ISSUE",
AK688="SPARE-ISSUE","SPARE-ISSUE",
AK688="Fiber CAmtel","TX ISSUE",
AK688="Fiber AOF","TX ISSUE",
AK688="Projet OCM (HUAWEI)","TRAVAUX-HUAWEI",
AK688="Projet OCM (NOKIA)","TRAVAUX -NOKIA",
AK688="ACCESS-ISSUE","ACCESS-ISSUE",
AK688="Projet OCM (ZTE, NOKIA, autres projets)","TRAVAUX OCM",
AK688="No root CAuse","No root cause",
AK688="ODU HS","TX ISSUE",
AK688="IP &amp; VLAN","TX ISSUE",
AK688="Warehouse HUAWEI","SPARE-ISSUE",
AK688="SPARE-HS","SPARE-ISSUE",
AK688="Power Telco","RAN ISSUE",AK688="no impacts","no impacts"
),"")</f>
        <v>No root cause</v>
      </c>
      <c r="AK688" s="81" t="s">
        <v>5620</v>
      </c>
      <c r="AL688" s="56" t="str" cm="1">
        <f t="array" ref="AL688">IFERROR(_xlfn.IFS(
AK688="MPR ISSUE","ACTIVE",
AK688="BSS Hardware Issue","ACTIVE",
AK688="Sites strategiques, MLL, Pylone, etc.","PASSIVE",
AK688="AKTIVCO DEFAUT GE &amp; POWER Cabinet","PASSIVE",
AK688="AKTIVCO Coupure ENEO &amp; Baisse de tension","PASSIVE",
AK688="Coupure ENEO &amp; Baisse de tension","PASSIVE",
AK688="Defaut GE &amp; POWER Cabinet","PASSIVE",
AK688="Sharing","PASSIVE",
AK688="Sites strategiques &amp; DataCenter","PASSIVE",
AK688="Exclu","Exclu",
AK688="SAT","ACTIVE",
AK688="SPARE-ISSUE","SPARE-ISSUE",
AK688="Fiber CAmtel","ACTIVE",
AK688="Fiber AOF","ACTIVE",
AK688="Projet OCM (HUAWEI)","PLANNED WORKS",
AK688="Projet OCM (NOKIA)","PLANNED WORKS",
AK688="ACCESS-ISSUE","ACCESS-ISSUE",
AK688="Projet OCM (ZTE, NOKIA, autres projets)","PLANNED WORKS",
AK688="No root CAuse","No root cause",
AK688="ODU HS","ACTIVE",
AK688="IP &amp; VLAN","ACTIVE",
AK688="Warehouse HUAWEI","SPARE-ISSUE",
AK688="SPARE-HS","SPARE-ISSUE",
AK688="Power Telco","ACTIVE", AK688="no impacts","no impacts"
),"")</f>
        <v>No root cause</v>
      </c>
      <c r="AM688" s="108" t="s">
        <v>5537</v>
      </c>
      <c r="AN688" s="117" t="s">
        <v>201</v>
      </c>
      <c r="AP688" s="23" t="s">
        <v>5537</v>
      </c>
      <c r="AQ688" s="23" t="s">
        <v>5537</v>
      </c>
      <c r="AR688" s="7"/>
      <c r="AS688" s="6"/>
      <c r="AT688" s="7"/>
      <c r="AU688" s="3" t="s">
        <v>5537</v>
      </c>
      <c r="AV688" s="24" t="s">
        <v>5537</v>
      </c>
      <c r="AW688" s="24" t="s">
        <v>5537</v>
      </c>
      <c r="AX688" s="24" t="s">
        <v>5537</v>
      </c>
      <c r="AY688" s="24" t="s">
        <v>5537</v>
      </c>
      <c r="AZ688" s="24" t="s">
        <v>5537</v>
      </c>
      <c r="BA688" s="24" t="s">
        <v>5537</v>
      </c>
      <c r="BB688" s="24" t="s">
        <v>5537</v>
      </c>
      <c r="BC688" s="24" t="s">
        <v>5537</v>
      </c>
      <c r="BD688" s="24" t="s">
        <v>5537</v>
      </c>
      <c r="BE688" s="24" t="s">
        <v>5537</v>
      </c>
      <c r="BF688" s="24" t="s">
        <v>5537</v>
      </c>
      <c r="BG688" s="24" t="s">
        <v>5537</v>
      </c>
      <c r="BH688" s="24" t="s">
        <v>5537</v>
      </c>
      <c r="BI688" s="9" t="s">
        <v>5537</v>
      </c>
      <c r="BJ688" s="14"/>
      <c r="BK688" s="14" t="s">
        <v>5537</v>
      </c>
      <c r="BL688" s="14" t="str">
        <f>_xlfn.XLOOKUP(B688,'[4]cell downs 18042026 17h'!$B:$B,'[4]cell downs 18042026 17h'!$B:$B,"")</f>
        <v/>
      </c>
      <c r="BM688" s="14" t="str">
        <f>_xlfn.XLOOKUP(B688,'[5]Cells Huawei 19042026 15h'!$B:$B,'[5]Cells Huawei 19042026 15h'!$B:$B,"")</f>
        <v/>
      </c>
      <c r="BN688" s="9" t="str">
        <f>_xlfn.XLOOKUP(B688,'[6]cells down 19042026 9H40'!$B:$B,'[6]cells down 19042026 9H40'!$B:$B,"")</f>
        <v/>
      </c>
      <c r="BO688" s="9" t="s">
        <v>5537</v>
      </c>
      <c r="BP688" s="9" t="s">
        <v>12</v>
      </c>
    </row>
    <row r="689" spans="1:68" s="9" customFormat="1" x14ac:dyDescent="0.35">
      <c r="A689" s="1" t="s">
        <v>1602</v>
      </c>
      <c r="B689" s="8" t="s">
        <v>1603</v>
      </c>
      <c r="C689" s="3" t="str">
        <f>_xlfn.XLOOKUP(B689,'[1]daily break down'!$D:$D,'[1]daily break down'!$E:$E,"")</f>
        <v>Maroua</v>
      </c>
      <c r="D689" s="1" t="s">
        <v>21</v>
      </c>
      <c r="E689" s="1" t="s">
        <v>22</v>
      </c>
      <c r="F689" s="3" t="s">
        <v>55</v>
      </c>
      <c r="G689" s="1" t="s">
        <v>84</v>
      </c>
      <c r="H689" s="39" t="str">
        <f>_xlfn.XLOOKUP(B689,[2]CALCULATION!$B:$B,[2]CALCULATION!$H:$H,"")</f>
        <v>Huawei</v>
      </c>
      <c r="I689" s="34">
        <v>2.4969109644354268E-4</v>
      </c>
      <c r="J689" s="34">
        <v>0.11530378132196452</v>
      </c>
      <c r="K689" s="34">
        <v>1.0243755582379515</v>
      </c>
      <c r="L689" s="34">
        <v>9.9486563765398799</v>
      </c>
      <c r="M689" s="34">
        <v>5.0742938022389454</v>
      </c>
      <c r="N689" s="34">
        <v>0.51571912462582004</v>
      </c>
      <c r="O689" s="34">
        <v>20.000131979579546</v>
      </c>
      <c r="P689" s="34">
        <v>2.8464071591431166</v>
      </c>
      <c r="Q689" s="34">
        <v>3.1160735433021438</v>
      </c>
      <c r="R689" s="34">
        <v>2.6063113348343334</v>
      </c>
      <c r="S689" s="109">
        <v>3.3976715948555078</v>
      </c>
      <c r="T689" s="109">
        <f>_xlfn.XLOOKUP(B689,'[3]Nur des jours'!$B:$B,'[3]Nur des jours'!$U:$U,"")</f>
        <v>1.9664065598844858</v>
      </c>
      <c r="U689" s="109">
        <v>1.1839816741003271</v>
      </c>
      <c r="V689" s="109">
        <v>13.37136842135301</v>
      </c>
      <c r="W689" s="109">
        <v>1.9664065598844855</v>
      </c>
      <c r="X689" s="109">
        <v>2.001737850031247</v>
      </c>
      <c r="Y689" s="109">
        <v>0</v>
      </c>
      <c r="Z689" s="109">
        <v>0.36763446935648175</v>
      </c>
      <c r="AA689" s="109">
        <v>0</v>
      </c>
      <c r="AB689" s="109">
        <v>15.990770703672311</v>
      </c>
      <c r="AC689" s="109">
        <v>0</v>
      </c>
      <c r="AD689" s="109">
        <v>0</v>
      </c>
      <c r="AE689" s="109">
        <v>0</v>
      </c>
      <c r="AF689" s="109">
        <v>0</v>
      </c>
      <c r="AG689" s="57" t="str">
        <f>_xlfn.XLOOKUP(B689,[3]CALCULATION!$B:$B,[3]CALCULATION!$M:$M,"")</f>
        <v>Operationnel</v>
      </c>
      <c r="AH689" s="57"/>
      <c r="AI689" s="56" t="str" cm="1">
        <f t="array" ref="AI689">IFERROR(_xlfn.IFS(
AK689="MPR ISSUE","PDH",
AK689="BSS Hardware Issue","BSS",
AK689="Sites strategiques, MLL, Pylone, etc.","ENVTECH",
AK689="AKTIVCO DEFAUT GE &amp; POWER Cabinet","AKTIVCO",
AK689="AKTIVCO Coupure ENEO &amp; Baisse de tension","AKTIVCO GRID ONLY",
AK689="Coupure ENEO &amp; Baisse de tension","IHS GRID ONLY",
AK689="Defaut GE &amp; POWER Cabinet","IHS",
AK689="Sharing","Partners",
AK689="Sites strategiques &amp; DataCenter","SST &amp; DC",
AK689="Exclu","Exclu",
AK689="SAT","SAT",
AK689="SPARE-ISSUE","SPARE-ISSUE",
AK689="Fiber CAmtel","TRANS_FO_CAMTEL",
AK689="Fiber AOF","Fiber AOF",
AK689="Projet OCM (HUAWEI)","TRAVAUX-HUAWEI",
AK689="Projet OCM (NOKIA)","TRAVAUX-NOKIA",
AK689="ACCESS-ISSUE","ACCESS-ISSUE",
AK689="Projet OCM (ZTE, NOKIA, autres projets)","TRAVAUX OCM",
AK689="No root CAuse","No root cause",
AK689="ODU HS","PDH",
AK689="IP &amp; VLAN","PDH",
AK689="Warehouse HUAWEI","SPARE-ISSUE",
AK689="SPARE-HS","SPARE-ISSUE",
AK689="Power Telco","BSS",AK689="no impacts","no impacts"
),"")</f>
        <v>No root cause</v>
      </c>
      <c r="AJ689" s="56" t="str" cm="1">
        <f t="array" ref="AJ689">IFERROR(_xlfn.IFS(
AK689="MPR ISSUE","TX ISSUE",
AK689="BSS Hardware Issue","RAN ISSUE",
AK689="Sites strategiques, MLL, Pylone, etc.","ENVTECH",
AK689="AKTIVCO DEFAUT GE &amp; POWER Cabinet","POWER ISSUE",
AK689="AKTIVCO Coupure ENEO &amp; Baisse de tension","POWER ISSUE",
AK689="Coupure ENEO &amp; Baisse de tension","POWER ISSUE",
AK689="Defaut GE &amp; POWER Cabinet","POWER ISSUE",
AK689="Sharing","POWER ISSUE",
AK689="Sites strategiques &amp; DataCenter","POWER ISSUE",
AK689="Exclu","Exclu",
AK689="SAT","TX ISSUE",
AK689="SPARE-ISSUE","SPARE-ISSUE",
AK689="Fiber CAmtel","TX ISSUE",
AK689="Fiber AOF","TX ISSUE",
AK689="Projet OCM (HUAWEI)","TRAVAUX-HUAWEI",
AK689="Projet OCM (NOKIA)","TRAVAUX -NOKIA",
AK689="ACCESS-ISSUE","ACCESS-ISSUE",
AK689="Projet OCM (ZTE, NOKIA, autres projets)","TRAVAUX OCM",
AK689="No root CAuse","No root cause",
AK689="ODU HS","TX ISSUE",
AK689="IP &amp; VLAN","TX ISSUE",
AK689="Warehouse HUAWEI","SPARE-ISSUE",
AK689="SPARE-HS","SPARE-ISSUE",
AK689="Power Telco","RAN ISSUE",AK689="no impacts","no impacts"
),"")</f>
        <v>No root cause</v>
      </c>
      <c r="AK689" s="81" t="s">
        <v>5620</v>
      </c>
      <c r="AL689" s="56" t="str" cm="1">
        <f t="array" ref="AL689">IFERROR(_xlfn.IFS(
AK689="MPR ISSUE","ACTIVE",
AK689="BSS Hardware Issue","ACTIVE",
AK689="Sites strategiques, MLL, Pylone, etc.","PASSIVE",
AK689="AKTIVCO DEFAUT GE &amp; POWER Cabinet","PASSIVE",
AK689="AKTIVCO Coupure ENEO &amp; Baisse de tension","PASSIVE",
AK689="Coupure ENEO &amp; Baisse de tension","PASSIVE",
AK689="Defaut GE &amp; POWER Cabinet","PASSIVE",
AK689="Sharing","PASSIVE",
AK689="Sites strategiques &amp; DataCenter","PASSIVE",
AK689="Exclu","Exclu",
AK689="SAT","ACTIVE",
AK689="SPARE-ISSUE","SPARE-ISSUE",
AK689="Fiber CAmtel","ACTIVE",
AK689="Fiber AOF","ACTIVE",
AK689="Projet OCM (HUAWEI)","PLANNED WORKS",
AK689="Projet OCM (NOKIA)","PLANNED WORKS",
AK689="ACCESS-ISSUE","ACCESS-ISSUE",
AK689="Projet OCM (ZTE, NOKIA, autres projets)","PLANNED WORKS",
AK689="No root CAuse","No root cause",
AK689="ODU HS","ACTIVE",
AK689="IP &amp; VLAN","ACTIVE",
AK689="Warehouse HUAWEI","SPARE-ISSUE",
AK689="SPARE-HS","SPARE-ISSUE",
AK689="Power Telco","ACTIVE", AK689="no impacts","no impacts"
),"")</f>
        <v>No root cause</v>
      </c>
      <c r="AM689" s="108" t="s">
        <v>5537</v>
      </c>
      <c r="AN689" s="117" t="s">
        <v>1603</v>
      </c>
      <c r="AP689" s="23" t="s">
        <v>5537</v>
      </c>
      <c r="AQ689" s="23" t="s">
        <v>5537</v>
      </c>
      <c r="AR689" s="7"/>
      <c r="AS689" s="6"/>
      <c r="AT689" s="7"/>
      <c r="AU689" s="3" t="s">
        <v>5537</v>
      </c>
      <c r="AV689" s="24" t="s">
        <v>5537</v>
      </c>
      <c r="AW689" s="24" t="s">
        <v>5537</v>
      </c>
      <c r="AX689" s="24" t="s">
        <v>5537</v>
      </c>
      <c r="AY689" s="24" t="s">
        <v>5537</v>
      </c>
      <c r="AZ689" s="24" t="s">
        <v>5537</v>
      </c>
      <c r="BA689" s="24" t="s">
        <v>5537</v>
      </c>
      <c r="BB689" s="24" t="s">
        <v>5537</v>
      </c>
      <c r="BC689" s="24" t="s">
        <v>5537</v>
      </c>
      <c r="BD689" s="24" t="s">
        <v>5537</v>
      </c>
      <c r="BE689" s="24" t="s">
        <v>5537</v>
      </c>
      <c r="BF689" s="24" t="s">
        <v>5537</v>
      </c>
      <c r="BG689" s="24" t="s">
        <v>5537</v>
      </c>
      <c r="BH689" s="24" t="s">
        <v>5537</v>
      </c>
      <c r="BI689" s="9" t="s">
        <v>5537</v>
      </c>
      <c r="BJ689" s="14"/>
      <c r="BK689" s="14" t="s">
        <v>5537</v>
      </c>
      <c r="BL689" s="14" t="str">
        <f>_xlfn.XLOOKUP(B689,'[4]cell downs 18042026 17h'!$B:$B,'[4]cell downs 18042026 17h'!$B:$B,"")</f>
        <v/>
      </c>
      <c r="BM689" s="14" t="str">
        <f>_xlfn.XLOOKUP(B689,'[5]Cells Huawei 19042026 15h'!$B:$B,'[5]Cells Huawei 19042026 15h'!$B:$B,"")</f>
        <v/>
      </c>
      <c r="BN689" s="9" t="str">
        <f>_xlfn.XLOOKUP(B689,'[6]cells down 19042026 9H40'!$B:$B,'[6]cells down 19042026 9H40'!$B:$B,"")</f>
        <v/>
      </c>
      <c r="BO689" s="9" t="s">
        <v>5537</v>
      </c>
      <c r="BP689" s="9" t="s">
        <v>12</v>
      </c>
    </row>
    <row r="690" spans="1:68" s="9" customFormat="1" x14ac:dyDescent="0.35">
      <c r="A690" s="1" t="s">
        <v>2823</v>
      </c>
      <c r="B690" s="8" t="s">
        <v>2824</v>
      </c>
      <c r="C690" s="3" t="str">
        <f>_xlfn.XLOOKUP(B690,'[1]daily break down'!$D:$D,'[1]daily break down'!$E:$E,"")</f>
        <v>NORD</v>
      </c>
      <c r="D690" s="1" t="s">
        <v>11</v>
      </c>
      <c r="E690" s="1" t="s">
        <v>12</v>
      </c>
      <c r="F690" s="3" t="s">
        <v>23</v>
      </c>
      <c r="G690" s="1" t="s">
        <v>24</v>
      </c>
      <c r="H690" s="39" t="str">
        <f>_xlfn.XLOOKUP(B690,[2]CALCULATION!$B:$B,[2]CALCULATION!$H:$H,"")</f>
        <v>Huawei</v>
      </c>
      <c r="I690" s="34">
        <v>0</v>
      </c>
      <c r="J690" s="34">
        <v>0</v>
      </c>
      <c r="K690" s="34">
        <v>9.7629218709425203E-2</v>
      </c>
      <c r="L690" s="34">
        <v>7.0687014350817412</v>
      </c>
      <c r="M690" s="34">
        <v>0</v>
      </c>
      <c r="N690" s="34">
        <v>0</v>
      </c>
      <c r="O690" s="34">
        <v>0</v>
      </c>
      <c r="P690" s="34">
        <v>0</v>
      </c>
      <c r="Q690" s="34">
        <v>9.1048074810306107E-2</v>
      </c>
      <c r="R690" s="34">
        <v>0.66121769353913606</v>
      </c>
      <c r="S690" s="109">
        <v>0</v>
      </c>
      <c r="T690" s="109">
        <f>_xlfn.XLOOKUP(B690,'[3]Nur des jours'!$B:$B,'[3]Nur des jours'!$U:$U,"")</f>
        <v>3.0478008635031517</v>
      </c>
      <c r="U690" s="109">
        <v>5.2663419255606625</v>
      </c>
      <c r="V690" s="109">
        <v>2.2271554048848139</v>
      </c>
      <c r="W690" s="109">
        <v>3.0478008635031522</v>
      </c>
      <c r="X690" s="109">
        <v>1.8552048465755222</v>
      </c>
      <c r="Y690" s="109">
        <v>0</v>
      </c>
      <c r="Z690" s="109">
        <v>1.2399838200169504</v>
      </c>
      <c r="AA690" s="109">
        <v>4.6809768201054114</v>
      </c>
      <c r="AB690" s="109">
        <v>12.709472994837819</v>
      </c>
      <c r="AC690" s="109">
        <v>0</v>
      </c>
      <c r="AD690" s="109">
        <v>0</v>
      </c>
      <c r="AE690" s="109">
        <v>0</v>
      </c>
      <c r="AF690" s="109">
        <v>0</v>
      </c>
      <c r="AG690" s="57" t="str">
        <f>_xlfn.XLOOKUP(B690,[3]CALCULATION!$B:$B,[3]CALCULATION!$M:$M,"")</f>
        <v>Operationnel</v>
      </c>
      <c r="AH690" s="57"/>
      <c r="AI690" s="56" t="str" cm="1">
        <f t="array" ref="AI690">IFERROR(_xlfn.IFS(
AK690="MPR ISSUE","PDH",
AK690="BSS Hardware Issue","BSS",
AK690="Sites strategiques, MLL, Pylone, etc.","ENVTECH",
AK690="AKTIVCO DEFAUT GE &amp; POWER Cabinet","AKTIVCO",
AK690="AKTIVCO Coupure ENEO &amp; Baisse de tension","AKTIVCO GRID ONLY",
AK690="Coupure ENEO &amp; Baisse de tension","IHS GRID ONLY",
AK690="Defaut GE &amp; POWER Cabinet","IHS",
AK690="Sharing","Partners",
AK690="Sites strategiques &amp; DataCenter","SST &amp; DC",
AK690="Exclu","Exclu",
AK690="SAT","SAT",
AK690="SPARE-ISSUE","SPARE-ISSUE",
AK690="Fiber CAmtel","TRANS_FO_CAMTEL",
AK690="Fiber AOF","Fiber AOF",
AK690="Projet OCM (HUAWEI)","TRAVAUX-HUAWEI",
AK690="Projet OCM (NOKIA)","TRAVAUX-NOKIA",
AK690="ACCESS-ISSUE","ACCESS-ISSUE",
AK690="Projet OCM (ZTE, NOKIA, autres projets)","TRAVAUX OCM",
AK690="No root CAuse","No root cause",
AK690="ODU HS","PDH",
AK690="IP &amp; VLAN","PDH",
AK690="Warehouse HUAWEI","SPARE-ISSUE",
AK690="SPARE-HS","SPARE-ISSUE",
AK690="Power Telco","BSS",AK690="no impacts","no impacts"
),"")</f>
        <v>No root cause</v>
      </c>
      <c r="AJ690" s="56" t="str" cm="1">
        <f t="array" ref="AJ690">IFERROR(_xlfn.IFS(
AK690="MPR ISSUE","TX ISSUE",
AK690="BSS Hardware Issue","RAN ISSUE",
AK690="Sites strategiques, MLL, Pylone, etc.","ENVTECH",
AK690="AKTIVCO DEFAUT GE &amp; POWER Cabinet","POWER ISSUE",
AK690="AKTIVCO Coupure ENEO &amp; Baisse de tension","POWER ISSUE",
AK690="Coupure ENEO &amp; Baisse de tension","POWER ISSUE",
AK690="Defaut GE &amp; POWER Cabinet","POWER ISSUE",
AK690="Sharing","POWER ISSUE",
AK690="Sites strategiques &amp; DataCenter","POWER ISSUE",
AK690="Exclu","Exclu",
AK690="SAT","TX ISSUE",
AK690="SPARE-ISSUE","SPARE-ISSUE",
AK690="Fiber CAmtel","TX ISSUE",
AK690="Fiber AOF","TX ISSUE",
AK690="Projet OCM (HUAWEI)","TRAVAUX-HUAWEI",
AK690="Projet OCM (NOKIA)","TRAVAUX -NOKIA",
AK690="ACCESS-ISSUE","ACCESS-ISSUE",
AK690="Projet OCM (ZTE, NOKIA, autres projets)","TRAVAUX OCM",
AK690="No root CAuse","No root cause",
AK690="ODU HS","TX ISSUE",
AK690="IP &amp; VLAN","TX ISSUE",
AK690="Warehouse HUAWEI","SPARE-ISSUE",
AK690="SPARE-HS","SPARE-ISSUE",
AK690="Power Telco","RAN ISSUE",AK690="no impacts","no impacts"
),"")</f>
        <v>No root cause</v>
      </c>
      <c r="AK690" s="81" t="s">
        <v>5620</v>
      </c>
      <c r="AL690" s="56" t="str" cm="1">
        <f t="array" ref="AL690">IFERROR(_xlfn.IFS(
AK690="MPR ISSUE","ACTIVE",
AK690="BSS Hardware Issue","ACTIVE",
AK690="Sites strategiques, MLL, Pylone, etc.","PASSIVE",
AK690="AKTIVCO DEFAUT GE &amp; POWER Cabinet","PASSIVE",
AK690="AKTIVCO Coupure ENEO &amp; Baisse de tension","PASSIVE",
AK690="Coupure ENEO &amp; Baisse de tension","PASSIVE",
AK690="Defaut GE &amp; POWER Cabinet","PASSIVE",
AK690="Sharing","PASSIVE",
AK690="Sites strategiques &amp; DataCenter","PASSIVE",
AK690="Exclu","Exclu",
AK690="SAT","ACTIVE",
AK690="SPARE-ISSUE","SPARE-ISSUE",
AK690="Fiber CAmtel","ACTIVE",
AK690="Fiber AOF","ACTIVE",
AK690="Projet OCM (HUAWEI)","PLANNED WORKS",
AK690="Projet OCM (NOKIA)","PLANNED WORKS",
AK690="ACCESS-ISSUE","ACCESS-ISSUE",
AK690="Projet OCM (ZTE, NOKIA, autres projets)","PLANNED WORKS",
AK690="No root CAuse","No root cause",
AK690="ODU HS","ACTIVE",
AK690="IP &amp; VLAN","ACTIVE",
AK690="Warehouse HUAWEI","SPARE-ISSUE",
AK690="SPARE-HS","SPARE-ISSUE",
AK690="Power Telco","ACTIVE", AK690="no impacts","no impacts"
),"")</f>
        <v>No root cause</v>
      </c>
      <c r="AM690" s="108" t="s">
        <v>5537</v>
      </c>
      <c r="AN690" s="117" t="s">
        <v>2824</v>
      </c>
      <c r="AP690" s="23" t="s">
        <v>5537</v>
      </c>
      <c r="AQ690" s="23" t="s">
        <v>5537</v>
      </c>
      <c r="AR690" s="7"/>
      <c r="AS690" s="6"/>
      <c r="AT690" s="7"/>
      <c r="AU690" s="3" t="s">
        <v>5537</v>
      </c>
      <c r="AV690" s="24" t="s">
        <v>5537</v>
      </c>
      <c r="AW690" s="24" t="s">
        <v>5537</v>
      </c>
      <c r="AX690" s="24" t="s">
        <v>5537</v>
      </c>
      <c r="AY690" s="24" t="s">
        <v>5537</v>
      </c>
      <c r="AZ690" s="24" t="s">
        <v>5537</v>
      </c>
      <c r="BA690" s="24" t="s">
        <v>5537</v>
      </c>
      <c r="BB690" s="24" t="s">
        <v>5537</v>
      </c>
      <c r="BC690" s="24" t="s">
        <v>5537</v>
      </c>
      <c r="BD690" s="24" t="s">
        <v>5537</v>
      </c>
      <c r="BE690" s="24" t="s">
        <v>5537</v>
      </c>
      <c r="BF690" s="24" t="s">
        <v>5537</v>
      </c>
      <c r="BG690" s="24" t="s">
        <v>5537</v>
      </c>
      <c r="BH690" s="24" t="s">
        <v>5537</v>
      </c>
      <c r="BI690" s="9" t="s">
        <v>5537</v>
      </c>
      <c r="BJ690" s="14"/>
      <c r="BK690" s="14" t="s">
        <v>5537</v>
      </c>
      <c r="BL690" s="14" t="str">
        <f>_xlfn.XLOOKUP(B690,'[4]cell downs 18042026 17h'!$B:$B,'[4]cell downs 18042026 17h'!$B:$B,"")</f>
        <v/>
      </c>
      <c r="BM690" s="14" t="str">
        <f>_xlfn.XLOOKUP(B690,'[5]Cells Huawei 19042026 15h'!$B:$B,'[5]Cells Huawei 19042026 15h'!$B:$B,"")</f>
        <v/>
      </c>
      <c r="BN690" s="9" t="str">
        <f>_xlfn.XLOOKUP(B690,'[6]cells down 19042026 9H40'!$B:$B,'[6]cells down 19042026 9H40'!$B:$B,"")</f>
        <v/>
      </c>
      <c r="BO690" s="9" t="s">
        <v>2824</v>
      </c>
      <c r="BP690" s="9" t="s">
        <v>12</v>
      </c>
    </row>
    <row r="691" spans="1:68" s="9" customFormat="1" x14ac:dyDescent="0.35">
      <c r="A691" s="1" t="s">
        <v>904</v>
      </c>
      <c r="B691" s="8" t="s">
        <v>905</v>
      </c>
      <c r="C691" s="3" t="str">
        <f>_xlfn.XLOOKUP(B691,'[1]daily break down'!$D:$D,'[1]daily break down'!$E:$E,"")</f>
        <v>Douala</v>
      </c>
      <c r="D691" s="1" t="s">
        <v>11</v>
      </c>
      <c r="E691" s="1" t="s">
        <v>12</v>
      </c>
      <c r="F691" s="3" t="s">
        <v>31</v>
      </c>
      <c r="G691" s="1" t="s">
        <v>32</v>
      </c>
      <c r="H691" s="41" t="str">
        <f>_xlfn.XLOOKUP(B691,[2]CALCULATION!$B:$B,[2]CALCULATION!$H:$H,"")</f>
        <v>ZTE</v>
      </c>
      <c r="I691" s="34">
        <v>1.675980144564011</v>
      </c>
      <c r="J691" s="34">
        <v>0</v>
      </c>
      <c r="K691" s="34">
        <v>0</v>
      </c>
      <c r="L691" s="34">
        <v>0</v>
      </c>
      <c r="M691" s="34">
        <v>0</v>
      </c>
      <c r="N691" s="34">
        <v>0</v>
      </c>
      <c r="O691" s="34">
        <v>0</v>
      </c>
      <c r="P691" s="34">
        <v>0</v>
      </c>
      <c r="Q691" s="34">
        <v>0</v>
      </c>
      <c r="R691" s="34">
        <v>0</v>
      </c>
      <c r="S691" s="109">
        <v>5.5323699537429398</v>
      </c>
      <c r="T691" s="109">
        <f>_xlfn.XLOOKUP(B691,'[3]Nur des jours'!$B:$B,'[3]Nur des jours'!$U:$U,"")</f>
        <v>0.52945213493021526</v>
      </c>
      <c r="U691" s="109">
        <v>2.2129230123875328</v>
      </c>
      <c r="V691" s="109">
        <v>2.3783255287030625</v>
      </c>
      <c r="W691" s="109">
        <v>0.52945213493021526</v>
      </c>
      <c r="X691" s="109">
        <v>2.3179537885986732</v>
      </c>
      <c r="Y691" s="109">
        <v>0</v>
      </c>
      <c r="Z691" s="109">
        <v>2.9875539689469877</v>
      </c>
      <c r="AA691" s="109">
        <v>5.6865542057968286</v>
      </c>
      <c r="AB691" s="109">
        <v>12.174456315472572</v>
      </c>
      <c r="AC691" s="109">
        <v>6.549149910674676</v>
      </c>
      <c r="AD691" s="109">
        <v>0</v>
      </c>
      <c r="AE691" s="109">
        <v>0.93521800172928915</v>
      </c>
      <c r="AF691" s="109">
        <v>0.93521800172928915</v>
      </c>
      <c r="AG691" s="57" t="str">
        <f>_xlfn.XLOOKUP(B691,[3]CALCULATION!$B:$B,[3]CALCULATION!$M:$M,"")</f>
        <v>Operationnel</v>
      </c>
      <c r="AH691" s="57"/>
      <c r="AI691" s="56" t="str" cm="1">
        <f t="array" ref="AI691">IFERROR(_xlfn.IFS(
AK691="MPR ISSUE","PDH",
AK691="BSS Hardware Issue","BSS",
AK691="Sites strategiques, MLL, Pylone, etc.","ENVTECH",
AK691="AKTIVCO DEFAUT GE &amp; POWER Cabinet","AKTIVCO",
AK691="AKTIVCO Coupure ENEO &amp; Baisse de tension","AKTIVCO GRID ONLY",
AK691="Coupure ENEO &amp; Baisse de tension","IHS GRID ONLY",
AK691="Defaut GE &amp; POWER Cabinet","IHS",
AK691="Sharing","Partners",
AK691="Sites strategiques &amp; DataCenter","SST &amp; DC",
AK691="Exclu","Exclu",
AK691="SAT","SAT",
AK691="SPARE-ISSUE","SPARE-ISSUE",
AK691="Fiber CAmtel","TRANS_FO_CAMTEL",
AK691="Fiber AOF","Fiber AOF",
AK691="Projet OCM (HUAWEI)","TRAVAUX-HUAWEI",
AK691="Projet OCM (NOKIA)","TRAVAUX-NOKIA",
AK691="ACCESS-ISSUE","ACCESS-ISSUE",
AK691="Projet OCM (ZTE, NOKIA, autres projets)","TRAVAUX OCM",
AK691="No root CAuse","No root cause",
AK691="ODU HS","PDH",
AK691="IP &amp; VLAN","PDH",
AK691="Warehouse HUAWEI","SPARE-ISSUE",
AK691="SPARE-HS","SPARE-ISSUE",
AK691="Power Telco","BSS",AK691="no impacts","no impacts"
),"")</f>
        <v>No root cause</v>
      </c>
      <c r="AJ691" s="56" t="str" cm="1">
        <f t="array" ref="AJ691">IFERROR(_xlfn.IFS(
AK691="MPR ISSUE","TX ISSUE",
AK691="BSS Hardware Issue","RAN ISSUE",
AK691="Sites strategiques, MLL, Pylone, etc.","ENVTECH",
AK691="AKTIVCO DEFAUT GE &amp; POWER Cabinet","POWER ISSUE",
AK691="AKTIVCO Coupure ENEO &amp; Baisse de tension","POWER ISSUE",
AK691="Coupure ENEO &amp; Baisse de tension","POWER ISSUE",
AK691="Defaut GE &amp; POWER Cabinet","POWER ISSUE",
AK691="Sharing","POWER ISSUE",
AK691="Sites strategiques &amp; DataCenter","POWER ISSUE",
AK691="Exclu","Exclu",
AK691="SAT","TX ISSUE",
AK691="SPARE-ISSUE","SPARE-ISSUE",
AK691="Fiber CAmtel","TX ISSUE",
AK691="Fiber AOF","TX ISSUE",
AK691="Projet OCM (HUAWEI)","TRAVAUX-HUAWEI",
AK691="Projet OCM (NOKIA)","TRAVAUX -NOKIA",
AK691="ACCESS-ISSUE","ACCESS-ISSUE",
AK691="Projet OCM (ZTE, NOKIA, autres projets)","TRAVAUX OCM",
AK691="No root CAuse","No root cause",
AK691="ODU HS","TX ISSUE",
AK691="IP &amp; VLAN","TX ISSUE",
AK691="Warehouse HUAWEI","SPARE-ISSUE",
AK691="SPARE-HS","SPARE-ISSUE",
AK691="Power Telco","RAN ISSUE",AK691="no impacts","no impacts"
),"")</f>
        <v>No root cause</v>
      </c>
      <c r="AK691" s="81" t="s">
        <v>5620</v>
      </c>
      <c r="AL691" s="56" t="str" cm="1">
        <f t="array" ref="AL691">IFERROR(_xlfn.IFS(
AK691="MPR ISSUE","ACTIVE",
AK691="BSS Hardware Issue","ACTIVE",
AK691="Sites strategiques, MLL, Pylone, etc.","PASSIVE",
AK691="AKTIVCO DEFAUT GE &amp; POWER Cabinet","PASSIVE",
AK691="AKTIVCO Coupure ENEO &amp; Baisse de tension","PASSIVE",
AK691="Coupure ENEO &amp; Baisse de tension","PASSIVE",
AK691="Defaut GE &amp; POWER Cabinet","PASSIVE",
AK691="Sharing","PASSIVE",
AK691="Sites strategiques &amp; DataCenter","PASSIVE",
AK691="Exclu","Exclu",
AK691="SAT","ACTIVE",
AK691="SPARE-ISSUE","SPARE-ISSUE",
AK691="Fiber CAmtel","ACTIVE",
AK691="Fiber AOF","ACTIVE",
AK691="Projet OCM (HUAWEI)","PLANNED WORKS",
AK691="Projet OCM (NOKIA)","PLANNED WORKS",
AK691="ACCESS-ISSUE","ACCESS-ISSUE",
AK691="Projet OCM (ZTE, NOKIA, autres projets)","PLANNED WORKS",
AK691="No root CAuse","No root cause",
AK691="ODU HS","ACTIVE",
AK691="IP &amp; VLAN","ACTIVE",
AK691="Warehouse HUAWEI","SPARE-ISSUE",
AK691="SPARE-HS","SPARE-ISSUE",
AK691="Power Telco","ACTIVE", AK691="no impacts","no impacts"
),"")</f>
        <v>No root cause</v>
      </c>
      <c r="AM691" s="108" t="s">
        <v>5537</v>
      </c>
      <c r="AN691" s="117" t="s">
        <v>905</v>
      </c>
      <c r="AP691" s="23" t="s">
        <v>5537</v>
      </c>
      <c r="AQ691" s="23" t="s">
        <v>5537</v>
      </c>
      <c r="AR691" s="7"/>
      <c r="AS691" s="6"/>
      <c r="AT691" s="7"/>
      <c r="AU691" s="3" t="s">
        <v>5537</v>
      </c>
      <c r="AV691" s="24" t="s">
        <v>5537</v>
      </c>
      <c r="AW691" s="24" t="s">
        <v>5537</v>
      </c>
      <c r="AX691" s="24" t="s">
        <v>5537</v>
      </c>
      <c r="AY691" s="24" t="s">
        <v>5537</v>
      </c>
      <c r="AZ691" s="24" t="s">
        <v>5537</v>
      </c>
      <c r="BA691" s="24" t="s">
        <v>5537</v>
      </c>
      <c r="BB691" s="24" t="s">
        <v>5537</v>
      </c>
      <c r="BC691" s="24" t="s">
        <v>5537</v>
      </c>
      <c r="BD691" s="24" t="s">
        <v>5537</v>
      </c>
      <c r="BE691" s="24" t="s">
        <v>5537</v>
      </c>
      <c r="BF691" s="24" t="s">
        <v>5537</v>
      </c>
      <c r="BG691" s="24" t="s">
        <v>5537</v>
      </c>
      <c r="BH691" s="24" t="s">
        <v>5537</v>
      </c>
      <c r="BI691" s="9" t="s">
        <v>5537</v>
      </c>
      <c r="BJ691" s="14"/>
      <c r="BK691" s="14" t="s">
        <v>5537</v>
      </c>
      <c r="BL691" s="14" t="str">
        <f>_xlfn.XLOOKUP(B691,'[4]cell downs 18042026 17h'!$B:$B,'[4]cell downs 18042026 17h'!$B:$B,"")</f>
        <v/>
      </c>
      <c r="BM691" s="14" t="str">
        <f>_xlfn.XLOOKUP(B691,'[5]Cells Huawei 19042026 15h'!$B:$B,'[5]Cells Huawei 19042026 15h'!$B:$B,"")</f>
        <v/>
      </c>
      <c r="BN691" s="9" t="str">
        <f>_xlfn.XLOOKUP(B691,'[6]cells down 19042026 9H40'!$B:$B,'[6]cells down 19042026 9H40'!$B:$B,"")</f>
        <v/>
      </c>
      <c r="BO691" s="9" t="s">
        <v>905</v>
      </c>
      <c r="BP691" s="9" t="s">
        <v>1129</v>
      </c>
    </row>
    <row r="692" spans="1:68" s="9" customFormat="1" x14ac:dyDescent="0.35">
      <c r="A692" s="1" t="s">
        <v>492</v>
      </c>
      <c r="B692" s="8" t="s">
        <v>493</v>
      </c>
      <c r="C692" s="3" t="str">
        <f>_xlfn.XLOOKUP(B692,'[1]daily break down'!$D:$D,'[1]daily break down'!$E:$E,"")</f>
        <v>Douala</v>
      </c>
      <c r="D692" s="1" t="s">
        <v>11</v>
      </c>
      <c r="E692" s="1" t="s">
        <v>145</v>
      </c>
      <c r="F692" s="3" t="s">
        <v>31</v>
      </c>
      <c r="G692" s="1" t="s">
        <v>32</v>
      </c>
      <c r="H692" s="41" t="str">
        <f>_xlfn.XLOOKUP(B692,[2]CALCULATION!$B:$B,[2]CALCULATION!$H:$H,"")</f>
        <v>ZTE</v>
      </c>
      <c r="I692" s="34">
        <v>0</v>
      </c>
      <c r="J692" s="34">
        <v>0</v>
      </c>
      <c r="K692" s="34">
        <v>6.9777782058196589</v>
      </c>
      <c r="L692" s="34">
        <v>0</v>
      </c>
      <c r="M692" s="34">
        <v>0</v>
      </c>
      <c r="N692" s="34">
        <v>0</v>
      </c>
      <c r="O692" s="34">
        <v>0</v>
      </c>
      <c r="P692" s="34">
        <v>0</v>
      </c>
      <c r="Q692" s="34">
        <v>1.3523091432599115</v>
      </c>
      <c r="R692" s="34">
        <v>0</v>
      </c>
      <c r="S692" s="109">
        <v>0</v>
      </c>
      <c r="T692" s="109">
        <f>_xlfn.XLOOKUP(B692,'[3]Nur des jours'!$B:$B,'[3]Nur des jours'!$U:$U,"")</f>
        <v>2.8254331070418557</v>
      </c>
      <c r="U692" s="109">
        <v>0</v>
      </c>
      <c r="V692" s="109">
        <v>0</v>
      </c>
      <c r="W692" s="109">
        <v>2.8254331070418557</v>
      </c>
      <c r="X692" s="109">
        <v>6.4220371654496002</v>
      </c>
      <c r="Y692" s="109">
        <v>0</v>
      </c>
      <c r="Z692" s="109">
        <v>0</v>
      </c>
      <c r="AA692" s="109">
        <v>0</v>
      </c>
      <c r="AB692" s="109">
        <v>11.389802044898735</v>
      </c>
      <c r="AC692" s="109">
        <v>4.7826267240586873</v>
      </c>
      <c r="AD692" s="109">
        <v>0</v>
      </c>
      <c r="AE692" s="109">
        <v>0.68295865400804157</v>
      </c>
      <c r="AF692" s="109">
        <v>0.68295865400804157</v>
      </c>
      <c r="AG692" s="57" t="str">
        <f>_xlfn.XLOOKUP(B692,[3]CALCULATION!$B:$B,[3]CALCULATION!$M:$M,"")</f>
        <v>Operationnel</v>
      </c>
      <c r="AH692" s="57"/>
      <c r="AI692" s="56" t="str" cm="1">
        <f t="array" ref="AI692">IFERROR(_xlfn.IFS(
AK692="MPR ISSUE","PDH",
AK692="BSS Hardware Issue","BSS",
AK692="Sites strategiques, MLL, Pylone, etc.","ENVTECH",
AK692="AKTIVCO DEFAUT GE &amp; POWER Cabinet","AKTIVCO",
AK692="AKTIVCO Coupure ENEO &amp; Baisse de tension","AKTIVCO GRID ONLY",
AK692="Coupure ENEO &amp; Baisse de tension","IHS GRID ONLY",
AK692="Defaut GE &amp; POWER Cabinet","IHS",
AK692="Sharing","Partners",
AK692="Sites strategiques &amp; DataCenter","SST &amp; DC",
AK692="Exclu","Exclu",
AK692="SAT","SAT",
AK692="SPARE-ISSUE","SPARE-ISSUE",
AK692="Fiber CAmtel","TRANS_FO_CAMTEL",
AK692="Fiber AOF","Fiber AOF",
AK692="Projet OCM (HUAWEI)","TRAVAUX-HUAWEI",
AK692="Projet OCM (NOKIA)","TRAVAUX-NOKIA",
AK692="ACCESS-ISSUE","ACCESS-ISSUE",
AK692="Projet OCM (ZTE, NOKIA, autres projets)","TRAVAUX OCM",
AK692="No root CAuse","No root cause",
AK692="ODU HS","PDH",
AK692="IP &amp; VLAN","PDH",
AK692="Warehouse HUAWEI","SPARE-ISSUE",
AK692="SPARE-HS","SPARE-ISSUE",
AK692="Power Telco","BSS",AK692="no impacts","no impacts"
),"")</f>
        <v>No root cause</v>
      </c>
      <c r="AJ692" s="56" t="str" cm="1">
        <f t="array" ref="AJ692">IFERROR(_xlfn.IFS(
AK692="MPR ISSUE","TX ISSUE",
AK692="BSS Hardware Issue","RAN ISSUE",
AK692="Sites strategiques, MLL, Pylone, etc.","ENVTECH",
AK692="AKTIVCO DEFAUT GE &amp; POWER Cabinet","POWER ISSUE",
AK692="AKTIVCO Coupure ENEO &amp; Baisse de tension","POWER ISSUE",
AK692="Coupure ENEO &amp; Baisse de tension","POWER ISSUE",
AK692="Defaut GE &amp; POWER Cabinet","POWER ISSUE",
AK692="Sharing","POWER ISSUE",
AK692="Sites strategiques &amp; DataCenter","POWER ISSUE",
AK692="Exclu","Exclu",
AK692="SAT","TX ISSUE",
AK692="SPARE-ISSUE","SPARE-ISSUE",
AK692="Fiber CAmtel","TX ISSUE",
AK692="Fiber AOF","TX ISSUE",
AK692="Projet OCM (HUAWEI)","TRAVAUX-HUAWEI",
AK692="Projet OCM (NOKIA)","TRAVAUX -NOKIA",
AK692="ACCESS-ISSUE","ACCESS-ISSUE",
AK692="Projet OCM (ZTE, NOKIA, autres projets)","TRAVAUX OCM",
AK692="No root CAuse","No root cause",
AK692="ODU HS","TX ISSUE",
AK692="IP &amp; VLAN","TX ISSUE",
AK692="Warehouse HUAWEI","SPARE-ISSUE",
AK692="SPARE-HS","SPARE-ISSUE",
AK692="Power Telco","RAN ISSUE",AK692="no impacts","no impacts"
),"")</f>
        <v>No root cause</v>
      </c>
      <c r="AK692" s="81" t="s">
        <v>5620</v>
      </c>
      <c r="AL692" s="56" t="str" cm="1">
        <f t="array" ref="AL692">IFERROR(_xlfn.IFS(
AK692="MPR ISSUE","ACTIVE",
AK692="BSS Hardware Issue","ACTIVE",
AK692="Sites strategiques, MLL, Pylone, etc.","PASSIVE",
AK692="AKTIVCO DEFAUT GE &amp; POWER Cabinet","PASSIVE",
AK692="AKTIVCO Coupure ENEO &amp; Baisse de tension","PASSIVE",
AK692="Coupure ENEO &amp; Baisse de tension","PASSIVE",
AK692="Defaut GE &amp; POWER Cabinet","PASSIVE",
AK692="Sharing","PASSIVE",
AK692="Sites strategiques &amp; DataCenter","PASSIVE",
AK692="Exclu","Exclu",
AK692="SAT","ACTIVE",
AK692="SPARE-ISSUE","SPARE-ISSUE",
AK692="Fiber CAmtel","ACTIVE",
AK692="Fiber AOF","ACTIVE",
AK692="Projet OCM (HUAWEI)","PLANNED WORKS",
AK692="Projet OCM (NOKIA)","PLANNED WORKS",
AK692="ACCESS-ISSUE","ACCESS-ISSUE",
AK692="Projet OCM (ZTE, NOKIA, autres projets)","PLANNED WORKS",
AK692="No root CAuse","No root cause",
AK692="ODU HS","ACTIVE",
AK692="IP &amp; VLAN","ACTIVE",
AK692="Warehouse HUAWEI","SPARE-ISSUE",
AK692="SPARE-HS","SPARE-ISSUE",
AK692="Power Telco","ACTIVE", AK692="no impacts","no impacts"
),"")</f>
        <v>No root cause</v>
      </c>
      <c r="AM692" s="108" t="s">
        <v>5537</v>
      </c>
      <c r="AN692" s="117" t="s">
        <v>493</v>
      </c>
      <c r="AP692" s="23" t="s">
        <v>5537</v>
      </c>
      <c r="AQ692" s="23" t="s">
        <v>5537</v>
      </c>
      <c r="AR692" s="7"/>
      <c r="AS692" s="6"/>
      <c r="AT692" s="7"/>
      <c r="AU692" s="3" t="s">
        <v>5537</v>
      </c>
      <c r="AV692" s="24" t="s">
        <v>5537</v>
      </c>
      <c r="AW692" s="24" t="s">
        <v>5537</v>
      </c>
      <c r="AX692" s="24" t="s">
        <v>5537</v>
      </c>
      <c r="AY692" s="24" t="s">
        <v>5537</v>
      </c>
      <c r="AZ692" s="24" t="s">
        <v>5537</v>
      </c>
      <c r="BA692" s="24" t="s">
        <v>5537</v>
      </c>
      <c r="BB692" s="24" t="s">
        <v>5537</v>
      </c>
      <c r="BC692" s="24" t="s">
        <v>5537</v>
      </c>
      <c r="BD692" s="24" t="s">
        <v>5537</v>
      </c>
      <c r="BE692" s="24" t="s">
        <v>5537</v>
      </c>
      <c r="BF692" s="24" t="s">
        <v>5537</v>
      </c>
      <c r="BG692" s="24" t="s">
        <v>5537</v>
      </c>
      <c r="BH692" s="24" t="s">
        <v>5537</v>
      </c>
      <c r="BI692" s="9" t="s">
        <v>5537</v>
      </c>
      <c r="BJ692" s="14"/>
      <c r="BK692" s="14" t="s">
        <v>5537</v>
      </c>
      <c r="BL692" s="14" t="str">
        <f>_xlfn.XLOOKUP(B692,'[4]cell downs 18042026 17h'!$B:$B,'[4]cell downs 18042026 17h'!$B:$B,"")</f>
        <v/>
      </c>
      <c r="BM692" s="14" t="str">
        <f>_xlfn.XLOOKUP(B692,'[5]Cells Huawei 19042026 15h'!$B:$B,'[5]Cells Huawei 19042026 15h'!$B:$B,"")</f>
        <v/>
      </c>
      <c r="BN692" s="9" t="str">
        <f>_xlfn.XLOOKUP(B692,'[6]cells down 19042026 9H40'!$B:$B,'[6]cells down 19042026 9H40'!$B:$B,"")</f>
        <v/>
      </c>
      <c r="BO692" s="9" t="s">
        <v>493</v>
      </c>
      <c r="BP692" s="9" t="s">
        <v>318</v>
      </c>
    </row>
    <row r="693" spans="1:68" s="9" customFormat="1" x14ac:dyDescent="0.35">
      <c r="A693" s="1" t="s">
        <v>1747</v>
      </c>
      <c r="B693" s="8" t="s">
        <v>1748</v>
      </c>
      <c r="C693" s="3" t="str">
        <f>_xlfn.XLOOKUP(B693,'[1]daily break down'!$D:$D,'[1]daily break down'!$E:$E,"")</f>
        <v>Garoua</v>
      </c>
      <c r="D693" s="1" t="s">
        <v>11</v>
      </c>
      <c r="E693" s="1" t="s">
        <v>12</v>
      </c>
      <c r="F693" s="3" t="s">
        <v>23</v>
      </c>
      <c r="G693" s="1" t="s">
        <v>24</v>
      </c>
      <c r="H693" s="39" t="str">
        <f>_xlfn.XLOOKUP(B693,[2]CALCULATION!$B:$B,[2]CALCULATION!$H:$H,"")</f>
        <v>Huawei</v>
      </c>
      <c r="I693" s="34">
        <v>0</v>
      </c>
      <c r="J693" s="34">
        <v>0</v>
      </c>
      <c r="K693" s="34">
        <v>4.5486583740686521</v>
      </c>
      <c r="L693" s="34">
        <v>9.7823621063084811</v>
      </c>
      <c r="M693" s="34">
        <v>0</v>
      </c>
      <c r="N693" s="34">
        <v>1.7544366540822351</v>
      </c>
      <c r="O693" s="34">
        <v>2.3004575767693112</v>
      </c>
      <c r="P693" s="34">
        <v>1.7597515074208194</v>
      </c>
      <c r="Q693" s="34">
        <v>0.3270418311060887</v>
      </c>
      <c r="R693" s="34">
        <v>0.50774684461794395</v>
      </c>
      <c r="S693" s="109">
        <v>2.4660027737113799</v>
      </c>
      <c r="T693" s="109">
        <f>_xlfn.XLOOKUP(B693,'[3]Nur des jours'!$B:$B,'[3]Nur des jours'!$U:$U,"")</f>
        <v>1.5462121147266381</v>
      </c>
      <c r="U693" s="109">
        <v>0</v>
      </c>
      <c r="V693" s="109">
        <v>3.0125230785913431</v>
      </c>
      <c r="W693" s="109">
        <v>1.5462121147266381</v>
      </c>
      <c r="X693" s="109">
        <v>6.2621991935690984</v>
      </c>
      <c r="Y693" s="109">
        <v>6.1742900925426554</v>
      </c>
      <c r="Z693" s="109">
        <v>9.269157727725414</v>
      </c>
      <c r="AA693" s="109">
        <v>13.831977153978078</v>
      </c>
      <c r="AB693" s="109">
        <v>10.458115388676292</v>
      </c>
      <c r="AC693" s="109">
        <v>0</v>
      </c>
      <c r="AD693" s="109">
        <v>0</v>
      </c>
      <c r="AE693" s="109">
        <v>0</v>
      </c>
      <c r="AF693" s="109">
        <v>0</v>
      </c>
      <c r="AG693" s="57" t="str">
        <f>_xlfn.XLOOKUP(B693,[3]CALCULATION!$B:$B,[3]CALCULATION!$M:$M,"")</f>
        <v>Operationnel</v>
      </c>
      <c r="AH693" s="57"/>
      <c r="AI693" s="56" t="str" cm="1">
        <f t="array" ref="AI693">IFERROR(_xlfn.IFS(
AK693="MPR ISSUE","PDH",
AK693="BSS Hardware Issue","BSS",
AK693="Sites strategiques, MLL, Pylone, etc.","ENVTECH",
AK693="AKTIVCO DEFAUT GE &amp; POWER Cabinet","AKTIVCO",
AK693="AKTIVCO Coupure ENEO &amp; Baisse de tension","AKTIVCO GRID ONLY",
AK693="Coupure ENEO &amp; Baisse de tension","IHS GRID ONLY",
AK693="Defaut GE &amp; POWER Cabinet","IHS",
AK693="Sharing","Partners",
AK693="Sites strategiques &amp; DataCenter","SST &amp; DC",
AK693="Exclu","Exclu",
AK693="SAT","SAT",
AK693="SPARE-ISSUE","SPARE-ISSUE",
AK693="Fiber CAmtel","TRANS_FO_CAMTEL",
AK693="Fiber AOF","Fiber AOF",
AK693="Projet OCM (HUAWEI)","TRAVAUX-HUAWEI",
AK693="Projet OCM (NOKIA)","TRAVAUX-NOKIA",
AK693="ACCESS-ISSUE","ACCESS-ISSUE",
AK693="Projet OCM (ZTE, NOKIA, autres projets)","TRAVAUX OCM",
AK693="No root CAuse","No root cause",
AK693="ODU HS","PDH",
AK693="IP &amp; VLAN","PDH",
AK693="Warehouse HUAWEI","SPARE-ISSUE",
AK693="SPARE-HS","SPARE-ISSUE",
AK693="Power Telco","BSS",AK693="no impacts","no impacts"
),"")</f>
        <v>No root cause</v>
      </c>
      <c r="AJ693" s="56" t="str" cm="1">
        <f t="array" ref="AJ693">IFERROR(_xlfn.IFS(
AK693="MPR ISSUE","TX ISSUE",
AK693="BSS Hardware Issue","RAN ISSUE",
AK693="Sites strategiques, MLL, Pylone, etc.","ENVTECH",
AK693="AKTIVCO DEFAUT GE &amp; POWER Cabinet","POWER ISSUE",
AK693="AKTIVCO Coupure ENEO &amp; Baisse de tension","POWER ISSUE",
AK693="Coupure ENEO &amp; Baisse de tension","POWER ISSUE",
AK693="Defaut GE &amp; POWER Cabinet","POWER ISSUE",
AK693="Sharing","POWER ISSUE",
AK693="Sites strategiques &amp; DataCenter","POWER ISSUE",
AK693="Exclu","Exclu",
AK693="SAT","TX ISSUE",
AK693="SPARE-ISSUE","SPARE-ISSUE",
AK693="Fiber CAmtel","TX ISSUE",
AK693="Fiber AOF","TX ISSUE",
AK693="Projet OCM (HUAWEI)","TRAVAUX-HUAWEI",
AK693="Projet OCM (NOKIA)","TRAVAUX -NOKIA",
AK693="ACCESS-ISSUE","ACCESS-ISSUE",
AK693="Projet OCM (ZTE, NOKIA, autres projets)","TRAVAUX OCM",
AK693="No root CAuse","No root cause",
AK693="ODU HS","TX ISSUE",
AK693="IP &amp; VLAN","TX ISSUE",
AK693="Warehouse HUAWEI","SPARE-ISSUE",
AK693="SPARE-HS","SPARE-ISSUE",
AK693="Power Telco","RAN ISSUE",AK693="no impacts","no impacts"
),"")</f>
        <v>No root cause</v>
      </c>
      <c r="AK693" s="81" t="s">
        <v>5620</v>
      </c>
      <c r="AL693" s="56" t="str" cm="1">
        <f t="array" ref="AL693">IFERROR(_xlfn.IFS(
AK693="MPR ISSUE","ACTIVE",
AK693="BSS Hardware Issue","ACTIVE",
AK693="Sites strategiques, MLL, Pylone, etc.","PASSIVE",
AK693="AKTIVCO DEFAUT GE &amp; POWER Cabinet","PASSIVE",
AK693="AKTIVCO Coupure ENEO &amp; Baisse de tension","PASSIVE",
AK693="Coupure ENEO &amp; Baisse de tension","PASSIVE",
AK693="Defaut GE &amp; POWER Cabinet","PASSIVE",
AK693="Sharing","PASSIVE",
AK693="Sites strategiques &amp; DataCenter","PASSIVE",
AK693="Exclu","Exclu",
AK693="SAT","ACTIVE",
AK693="SPARE-ISSUE","SPARE-ISSUE",
AK693="Fiber CAmtel","ACTIVE",
AK693="Fiber AOF","ACTIVE",
AK693="Projet OCM (HUAWEI)","PLANNED WORKS",
AK693="Projet OCM (NOKIA)","PLANNED WORKS",
AK693="ACCESS-ISSUE","ACCESS-ISSUE",
AK693="Projet OCM (ZTE, NOKIA, autres projets)","PLANNED WORKS",
AK693="No root CAuse","No root cause",
AK693="ODU HS","ACTIVE",
AK693="IP &amp; VLAN","ACTIVE",
AK693="Warehouse HUAWEI","SPARE-ISSUE",
AK693="SPARE-HS","SPARE-ISSUE",
AK693="Power Telco","ACTIVE", AK693="no impacts","no impacts"
),"")</f>
        <v>No root cause</v>
      </c>
      <c r="AM693" s="108" t="s">
        <v>5537</v>
      </c>
      <c r="AN693" s="117" t="s">
        <v>1748</v>
      </c>
      <c r="AP693" s="23" t="s">
        <v>5537</v>
      </c>
      <c r="AQ693" s="23" t="s">
        <v>5537</v>
      </c>
      <c r="AR693" s="7"/>
      <c r="AS693" s="6"/>
      <c r="AT693" s="7"/>
      <c r="AU693" s="3" t="s">
        <v>5537</v>
      </c>
      <c r="AV693" s="24" t="s">
        <v>5537</v>
      </c>
      <c r="AW693" s="24" t="s">
        <v>5537</v>
      </c>
      <c r="AX693" s="24" t="s">
        <v>5537</v>
      </c>
      <c r="AY693" s="24" t="s">
        <v>5537</v>
      </c>
      <c r="AZ693" s="24" t="s">
        <v>5537</v>
      </c>
      <c r="BA693" s="24" t="s">
        <v>5537</v>
      </c>
      <c r="BB693" s="24" t="s">
        <v>5537</v>
      </c>
      <c r="BC693" s="24" t="s">
        <v>5537</v>
      </c>
      <c r="BD693" s="24" t="s">
        <v>5537</v>
      </c>
      <c r="BE693" s="24" t="s">
        <v>5537</v>
      </c>
      <c r="BF693" s="24" t="s">
        <v>5537</v>
      </c>
      <c r="BG693" s="24" t="s">
        <v>5537</v>
      </c>
      <c r="BH693" s="24" t="s">
        <v>5537</v>
      </c>
      <c r="BI693" s="9" t="s">
        <v>5537</v>
      </c>
      <c r="BJ693" s="14"/>
      <c r="BK693" s="14" t="s">
        <v>5537</v>
      </c>
      <c r="BL693" s="14" t="str">
        <f>_xlfn.XLOOKUP(B693,'[4]cell downs 18042026 17h'!$B:$B,'[4]cell downs 18042026 17h'!$B:$B,"")</f>
        <v/>
      </c>
      <c r="BM693" s="14" t="str">
        <f>_xlfn.XLOOKUP(B693,'[5]Cells Huawei 19042026 15h'!$B:$B,'[5]Cells Huawei 19042026 15h'!$B:$B,"")</f>
        <v/>
      </c>
      <c r="BN693" s="9" t="str">
        <f>_xlfn.XLOOKUP(B693,'[6]cells down 19042026 9H40'!$B:$B,'[6]cells down 19042026 9H40'!$B:$B,"")</f>
        <v/>
      </c>
      <c r="BO693" s="9" t="s">
        <v>1748</v>
      </c>
      <c r="BP693" s="9" t="s">
        <v>318</v>
      </c>
    </row>
    <row r="694" spans="1:68" s="9" customFormat="1" x14ac:dyDescent="0.35">
      <c r="A694" s="1" t="s">
        <v>1177</v>
      </c>
      <c r="B694" s="8" t="s">
        <v>1178</v>
      </c>
      <c r="C694" s="3" t="str">
        <f>_xlfn.XLOOKUP(B694,'[1]daily break down'!$D:$D,'[1]daily break down'!$E:$E,"")</f>
        <v>Yaounde</v>
      </c>
      <c r="D694" s="1" t="s">
        <v>21</v>
      </c>
      <c r="E694" s="1" t="s">
        <v>563</v>
      </c>
      <c r="F694" s="3" t="s">
        <v>37</v>
      </c>
      <c r="G694" s="1" t="s">
        <v>38</v>
      </c>
      <c r="H694" s="41" t="str">
        <f>_xlfn.XLOOKUP(B694,[2]CALCULATION!$B:$B,[2]CALCULATION!$H:$H,"")</f>
        <v>ZTE</v>
      </c>
      <c r="I694" s="34">
        <v>0</v>
      </c>
      <c r="J694" s="34">
        <v>0</v>
      </c>
      <c r="K694" s="34">
        <v>0</v>
      </c>
      <c r="L694" s="34">
        <v>0</v>
      </c>
      <c r="M694" s="34">
        <v>0</v>
      </c>
      <c r="N694" s="34">
        <v>0</v>
      </c>
      <c r="O694" s="34">
        <v>0</v>
      </c>
      <c r="P694" s="34">
        <v>0</v>
      </c>
      <c r="Q694" s="34">
        <v>6.4206281942625276E-4</v>
      </c>
      <c r="R694" s="34">
        <v>0.13344205597075612</v>
      </c>
      <c r="S694" s="109">
        <v>0</v>
      </c>
      <c r="T694" s="109">
        <f>_xlfn.XLOOKUP(B694,'[3]Nur des jours'!$B:$B,'[3]Nur des jours'!$U:$U,"")</f>
        <v>0</v>
      </c>
      <c r="U694" s="109">
        <v>0</v>
      </c>
      <c r="V694" s="109">
        <v>0</v>
      </c>
      <c r="W694" s="109">
        <v>0</v>
      </c>
      <c r="X694" s="109">
        <v>0</v>
      </c>
      <c r="Y694" s="109">
        <v>0</v>
      </c>
      <c r="Z694" s="109">
        <v>0</v>
      </c>
      <c r="AA694" s="109">
        <v>0</v>
      </c>
      <c r="AB694" s="109">
        <v>9.102667271632523</v>
      </c>
      <c r="AC694" s="109">
        <v>5.2827086555639484</v>
      </c>
      <c r="AD694" s="109">
        <v>0</v>
      </c>
      <c r="AE694" s="109">
        <v>0.75437030759089463</v>
      </c>
      <c r="AF694" s="109">
        <v>0.75437030759089463</v>
      </c>
      <c r="AG694" s="57" t="str">
        <f>_xlfn.XLOOKUP(B694,[3]CALCULATION!$B:$B,[3]CALCULATION!$M:$M,"")</f>
        <v>Operationnel</v>
      </c>
      <c r="AH694" s="57"/>
      <c r="AI694" s="56" t="str" cm="1">
        <f t="array" ref="AI694">IFERROR(_xlfn.IFS(
AK694="MPR ISSUE","PDH",
AK694="BSS Hardware Issue","BSS",
AK694="Sites strategiques, MLL, Pylone, etc.","ENVTECH",
AK694="AKTIVCO DEFAUT GE &amp; POWER Cabinet","AKTIVCO",
AK694="AKTIVCO Coupure ENEO &amp; Baisse de tension","AKTIVCO GRID ONLY",
AK694="Coupure ENEO &amp; Baisse de tension","IHS GRID ONLY",
AK694="Defaut GE &amp; POWER Cabinet","IHS",
AK694="Sharing","Partners",
AK694="Sites strategiques &amp; DataCenter","SST &amp; DC",
AK694="Exclu","Exclu",
AK694="SAT","SAT",
AK694="SPARE-ISSUE","SPARE-ISSUE",
AK694="Fiber CAmtel","TRANS_FO_CAMTEL",
AK694="Fiber AOF","Fiber AOF",
AK694="Projet OCM (HUAWEI)","TRAVAUX-HUAWEI",
AK694="Projet OCM (NOKIA)","TRAVAUX-NOKIA",
AK694="ACCESS-ISSUE","ACCESS-ISSUE",
AK694="Projet OCM (ZTE, NOKIA, autres projets)","TRAVAUX OCM",
AK694="No root CAuse","No root cause",
AK694="ODU HS","PDH",
AK694="IP &amp; VLAN","PDH",
AK694="Warehouse HUAWEI","SPARE-ISSUE",
AK694="SPARE-HS","SPARE-ISSUE",
AK694="Power Telco","BSS",AK694="no impacts","no impacts"
),"")</f>
        <v>No root cause</v>
      </c>
      <c r="AJ694" s="56" t="str" cm="1">
        <f t="array" ref="AJ694">IFERROR(_xlfn.IFS(
AK694="MPR ISSUE","TX ISSUE",
AK694="BSS Hardware Issue","RAN ISSUE",
AK694="Sites strategiques, MLL, Pylone, etc.","ENVTECH",
AK694="AKTIVCO DEFAUT GE &amp; POWER Cabinet","POWER ISSUE",
AK694="AKTIVCO Coupure ENEO &amp; Baisse de tension","POWER ISSUE",
AK694="Coupure ENEO &amp; Baisse de tension","POWER ISSUE",
AK694="Defaut GE &amp; POWER Cabinet","POWER ISSUE",
AK694="Sharing","POWER ISSUE",
AK694="Sites strategiques &amp; DataCenter","POWER ISSUE",
AK694="Exclu","Exclu",
AK694="SAT","TX ISSUE",
AK694="SPARE-ISSUE","SPARE-ISSUE",
AK694="Fiber CAmtel","TX ISSUE",
AK694="Fiber AOF","TX ISSUE",
AK694="Projet OCM (HUAWEI)","TRAVAUX-HUAWEI",
AK694="Projet OCM (NOKIA)","TRAVAUX -NOKIA",
AK694="ACCESS-ISSUE","ACCESS-ISSUE",
AK694="Projet OCM (ZTE, NOKIA, autres projets)","TRAVAUX OCM",
AK694="No root CAuse","No root cause",
AK694="ODU HS","TX ISSUE",
AK694="IP &amp; VLAN","TX ISSUE",
AK694="Warehouse HUAWEI","SPARE-ISSUE",
AK694="SPARE-HS","SPARE-ISSUE",
AK694="Power Telco","RAN ISSUE",AK694="no impacts","no impacts"
),"")</f>
        <v>No root cause</v>
      </c>
      <c r="AK694" s="81" t="s">
        <v>5620</v>
      </c>
      <c r="AL694" s="56" t="str" cm="1">
        <f t="array" ref="AL694">IFERROR(_xlfn.IFS(
AK694="MPR ISSUE","ACTIVE",
AK694="BSS Hardware Issue","ACTIVE",
AK694="Sites strategiques, MLL, Pylone, etc.","PASSIVE",
AK694="AKTIVCO DEFAUT GE &amp; POWER Cabinet","PASSIVE",
AK694="AKTIVCO Coupure ENEO &amp; Baisse de tension","PASSIVE",
AK694="Coupure ENEO &amp; Baisse de tension","PASSIVE",
AK694="Defaut GE &amp; POWER Cabinet","PASSIVE",
AK694="Sharing","PASSIVE",
AK694="Sites strategiques &amp; DataCenter","PASSIVE",
AK694="Exclu","Exclu",
AK694="SAT","ACTIVE",
AK694="SPARE-ISSUE","SPARE-ISSUE",
AK694="Fiber CAmtel","ACTIVE",
AK694="Fiber AOF","ACTIVE",
AK694="Projet OCM (HUAWEI)","PLANNED WORKS",
AK694="Projet OCM (NOKIA)","PLANNED WORKS",
AK694="ACCESS-ISSUE","ACCESS-ISSUE",
AK694="Projet OCM (ZTE, NOKIA, autres projets)","PLANNED WORKS",
AK694="No root CAuse","No root cause",
AK694="ODU HS","ACTIVE",
AK694="IP &amp; VLAN","ACTIVE",
AK694="Warehouse HUAWEI","SPARE-ISSUE",
AK694="SPARE-HS","SPARE-ISSUE",
AK694="Power Telco","ACTIVE", AK694="no impacts","no impacts"
),"")</f>
        <v>No root cause</v>
      </c>
      <c r="AM694" s="108" t="s">
        <v>5537</v>
      </c>
      <c r="AN694" s="117" t="s">
        <v>1178</v>
      </c>
      <c r="AP694" s="23" t="s">
        <v>5537</v>
      </c>
      <c r="AQ694" s="23" t="s">
        <v>5537</v>
      </c>
      <c r="AR694" s="7"/>
      <c r="AS694" s="6"/>
      <c r="AT694" s="7"/>
      <c r="AU694" s="3" t="s">
        <v>5537</v>
      </c>
      <c r="AV694" s="24" t="s">
        <v>5537</v>
      </c>
      <c r="AW694" s="24" t="s">
        <v>5537</v>
      </c>
      <c r="AX694" s="24" t="s">
        <v>5537</v>
      </c>
      <c r="AY694" s="24" t="s">
        <v>5537</v>
      </c>
      <c r="AZ694" s="24" t="s">
        <v>5537</v>
      </c>
      <c r="BA694" s="24" t="s">
        <v>5537</v>
      </c>
      <c r="BB694" s="24" t="s">
        <v>5537</v>
      </c>
      <c r="BC694" s="24" t="s">
        <v>5537</v>
      </c>
      <c r="BD694" s="24" t="s">
        <v>5537</v>
      </c>
      <c r="BE694" s="24" t="s">
        <v>5537</v>
      </c>
      <c r="BF694" s="24" t="s">
        <v>5537</v>
      </c>
      <c r="BG694" s="24" t="s">
        <v>5537</v>
      </c>
      <c r="BH694" s="24" t="s">
        <v>5537</v>
      </c>
      <c r="BI694" s="9" t="s">
        <v>5537</v>
      </c>
      <c r="BJ694" s="14"/>
      <c r="BK694" s="14" t="s">
        <v>5537</v>
      </c>
      <c r="BL694" s="14" t="str">
        <f>_xlfn.XLOOKUP(B694,'[4]cell downs 18042026 17h'!$B:$B,'[4]cell downs 18042026 17h'!$B:$B,"")</f>
        <v/>
      </c>
      <c r="BM694" s="14" t="str">
        <f>_xlfn.XLOOKUP(B694,'[5]Cells Huawei 19042026 15h'!$B:$B,'[5]Cells Huawei 19042026 15h'!$B:$B,"")</f>
        <v/>
      </c>
      <c r="BN694" s="9" t="str">
        <f>_xlfn.XLOOKUP(B694,'[6]cells down 19042026 9H40'!$B:$B,'[6]cells down 19042026 9H40'!$B:$B,"")</f>
        <v/>
      </c>
      <c r="BO694" s="9" t="s">
        <v>5537</v>
      </c>
      <c r="BP694" s="9" t="s">
        <v>66</v>
      </c>
    </row>
    <row r="695" spans="1:68" s="9" customFormat="1" x14ac:dyDescent="0.35">
      <c r="A695" s="1" t="s">
        <v>1640</v>
      </c>
      <c r="B695" s="8" t="s">
        <v>1641</v>
      </c>
      <c r="C695" s="3" t="str">
        <f>_xlfn.XLOOKUP(B695,'[1]daily break down'!$D:$D,'[1]daily break down'!$E:$E,"")</f>
        <v>Douala</v>
      </c>
      <c r="D695" s="1" t="s">
        <v>21</v>
      </c>
      <c r="E695" s="1" t="s">
        <v>36</v>
      </c>
      <c r="F695" s="3" t="s">
        <v>31</v>
      </c>
      <c r="G695" s="1" t="s">
        <v>32</v>
      </c>
      <c r="H695" s="41" t="str">
        <f>_xlfn.XLOOKUP(B695,[2]CALCULATION!$B:$B,[2]CALCULATION!$H:$H,"")</f>
        <v>ZTE</v>
      </c>
      <c r="I695" s="34">
        <v>1.7690079130675482</v>
      </c>
      <c r="J695" s="34">
        <v>0</v>
      </c>
      <c r="K695" s="34">
        <v>0</v>
      </c>
      <c r="L695" s="34">
        <v>0</v>
      </c>
      <c r="M695" s="34">
        <v>0</v>
      </c>
      <c r="N695" s="34">
        <v>0</v>
      </c>
      <c r="O695" s="34">
        <v>0</v>
      </c>
      <c r="P695" s="34">
        <v>4.2900497384664105</v>
      </c>
      <c r="Q695" s="34">
        <v>56.485333858398036</v>
      </c>
      <c r="R695" s="34">
        <v>29.798224624963972</v>
      </c>
      <c r="S695" s="109">
        <v>0</v>
      </c>
      <c r="T695" s="109">
        <f>_xlfn.XLOOKUP(B695,'[3]Nur des jours'!$B:$B,'[3]Nur des jours'!$U:$U,"")</f>
        <v>0</v>
      </c>
      <c r="U695" s="109">
        <v>0</v>
      </c>
      <c r="V695" s="109">
        <v>0</v>
      </c>
      <c r="W695" s="109">
        <v>0</v>
      </c>
      <c r="X695" s="109">
        <v>0</v>
      </c>
      <c r="Y695" s="109">
        <v>0</v>
      </c>
      <c r="Z695" s="109">
        <v>0</v>
      </c>
      <c r="AA695" s="109">
        <v>0</v>
      </c>
      <c r="AB695" s="109">
        <v>8.6547927849260748</v>
      </c>
      <c r="AC695" s="109">
        <v>4.4265494046976723</v>
      </c>
      <c r="AD695" s="109">
        <v>0</v>
      </c>
      <c r="AE695" s="109">
        <v>0.63211084572514564</v>
      </c>
      <c r="AF695" s="109">
        <v>0.63211084572514564</v>
      </c>
      <c r="AG695" s="57" t="str">
        <f>_xlfn.XLOOKUP(B695,[3]CALCULATION!$B:$B,[3]CALCULATION!$M:$M,"")</f>
        <v>Operationnel</v>
      </c>
      <c r="AH695" s="57"/>
      <c r="AI695" s="56" t="str" cm="1">
        <f t="array" ref="AI695">IFERROR(_xlfn.IFS(
AK695="MPR ISSUE","PDH",
AK695="BSS Hardware Issue","BSS",
AK695="Sites strategiques, MLL, Pylone, etc.","ENVTECH",
AK695="AKTIVCO DEFAUT GE &amp; POWER Cabinet","AKTIVCO",
AK695="AKTIVCO Coupure ENEO &amp; Baisse de tension","AKTIVCO GRID ONLY",
AK695="Coupure ENEO &amp; Baisse de tension","IHS GRID ONLY",
AK695="Defaut GE &amp; POWER Cabinet","IHS",
AK695="Sharing","Partners",
AK695="Sites strategiques &amp; DataCenter","SST &amp; DC",
AK695="Exclu","Exclu",
AK695="SAT","SAT",
AK695="SPARE-ISSUE","SPARE-ISSUE",
AK695="Fiber CAmtel","TRANS_FO_CAMTEL",
AK695="Fiber AOF","Fiber AOF",
AK695="Projet OCM (HUAWEI)","TRAVAUX-HUAWEI",
AK695="Projet OCM (NOKIA)","TRAVAUX-NOKIA",
AK695="ACCESS-ISSUE","ACCESS-ISSUE",
AK695="Projet OCM (ZTE, NOKIA, autres projets)","TRAVAUX OCM",
AK695="No root CAuse","No root cause",
AK695="ODU HS","PDH",
AK695="IP &amp; VLAN","PDH",
AK695="Warehouse HUAWEI","SPARE-ISSUE",
AK695="SPARE-HS","SPARE-ISSUE",
AK695="Power Telco","BSS",AK695="no impacts","no impacts"
),"")</f>
        <v>No root cause</v>
      </c>
      <c r="AJ695" s="56" t="str" cm="1">
        <f t="array" ref="AJ695">IFERROR(_xlfn.IFS(
AK695="MPR ISSUE","TX ISSUE",
AK695="BSS Hardware Issue","RAN ISSUE",
AK695="Sites strategiques, MLL, Pylone, etc.","ENVTECH",
AK695="AKTIVCO DEFAUT GE &amp; POWER Cabinet","POWER ISSUE",
AK695="AKTIVCO Coupure ENEO &amp; Baisse de tension","POWER ISSUE",
AK695="Coupure ENEO &amp; Baisse de tension","POWER ISSUE",
AK695="Defaut GE &amp; POWER Cabinet","POWER ISSUE",
AK695="Sharing","POWER ISSUE",
AK695="Sites strategiques &amp; DataCenter","POWER ISSUE",
AK695="Exclu","Exclu",
AK695="SAT","TX ISSUE",
AK695="SPARE-ISSUE","SPARE-ISSUE",
AK695="Fiber CAmtel","TX ISSUE",
AK695="Fiber AOF","TX ISSUE",
AK695="Projet OCM (HUAWEI)","TRAVAUX-HUAWEI",
AK695="Projet OCM (NOKIA)","TRAVAUX -NOKIA",
AK695="ACCESS-ISSUE","ACCESS-ISSUE",
AK695="Projet OCM (ZTE, NOKIA, autres projets)","TRAVAUX OCM",
AK695="No root CAuse","No root cause",
AK695="ODU HS","TX ISSUE",
AK695="IP &amp; VLAN","TX ISSUE",
AK695="Warehouse HUAWEI","SPARE-ISSUE",
AK695="SPARE-HS","SPARE-ISSUE",
AK695="Power Telco","RAN ISSUE",AK695="no impacts","no impacts"
),"")</f>
        <v>No root cause</v>
      </c>
      <c r="AK695" s="81" t="s">
        <v>5620</v>
      </c>
      <c r="AL695" s="56" t="str" cm="1">
        <f t="array" ref="AL695">IFERROR(_xlfn.IFS(
AK695="MPR ISSUE","ACTIVE",
AK695="BSS Hardware Issue","ACTIVE",
AK695="Sites strategiques, MLL, Pylone, etc.","PASSIVE",
AK695="AKTIVCO DEFAUT GE &amp; POWER Cabinet","PASSIVE",
AK695="AKTIVCO Coupure ENEO &amp; Baisse de tension","PASSIVE",
AK695="Coupure ENEO &amp; Baisse de tension","PASSIVE",
AK695="Defaut GE &amp; POWER Cabinet","PASSIVE",
AK695="Sharing","PASSIVE",
AK695="Sites strategiques &amp; DataCenter","PASSIVE",
AK695="Exclu","Exclu",
AK695="SAT","ACTIVE",
AK695="SPARE-ISSUE","SPARE-ISSUE",
AK695="Fiber CAmtel","ACTIVE",
AK695="Fiber AOF","ACTIVE",
AK695="Projet OCM (HUAWEI)","PLANNED WORKS",
AK695="Projet OCM (NOKIA)","PLANNED WORKS",
AK695="ACCESS-ISSUE","ACCESS-ISSUE",
AK695="Projet OCM (ZTE, NOKIA, autres projets)","PLANNED WORKS",
AK695="No root CAuse","No root cause",
AK695="ODU HS","ACTIVE",
AK695="IP &amp; VLAN","ACTIVE",
AK695="Warehouse HUAWEI","SPARE-ISSUE",
AK695="SPARE-HS","SPARE-ISSUE",
AK695="Power Telco","ACTIVE", AK695="no impacts","no impacts"
),"")</f>
        <v>No root cause</v>
      </c>
      <c r="AM695" s="108" t="s">
        <v>5537</v>
      </c>
      <c r="AN695" s="117" t="s">
        <v>1641</v>
      </c>
      <c r="AP695" s="23" t="s">
        <v>5537</v>
      </c>
      <c r="AQ695" s="23" t="s">
        <v>5537</v>
      </c>
      <c r="AR695" s="7"/>
      <c r="AS695" s="6"/>
      <c r="AT695" s="7"/>
      <c r="AU695" s="3" t="s">
        <v>5537</v>
      </c>
      <c r="AV695" s="24" t="s">
        <v>5537</v>
      </c>
      <c r="AW695" s="24" t="s">
        <v>5537</v>
      </c>
      <c r="AX695" s="24" t="s">
        <v>5537</v>
      </c>
      <c r="AY695" s="24" t="s">
        <v>5537</v>
      </c>
      <c r="AZ695" s="24" t="s">
        <v>5537</v>
      </c>
      <c r="BA695" s="24" t="s">
        <v>5537</v>
      </c>
      <c r="BB695" s="24" t="s">
        <v>5537</v>
      </c>
      <c r="BC695" s="24" t="s">
        <v>5537</v>
      </c>
      <c r="BD695" s="24" t="s">
        <v>5537</v>
      </c>
      <c r="BE695" s="24" t="s">
        <v>5537</v>
      </c>
      <c r="BF695" s="24" t="s">
        <v>5537</v>
      </c>
      <c r="BG695" s="24" t="s">
        <v>5537</v>
      </c>
      <c r="BH695" s="24" t="s">
        <v>5537</v>
      </c>
      <c r="BI695" s="9" t="s">
        <v>5537</v>
      </c>
      <c r="BJ695" s="14"/>
      <c r="BK695" s="14" t="s">
        <v>5537</v>
      </c>
      <c r="BL695" s="14" t="str">
        <f>_xlfn.XLOOKUP(B695,'[4]cell downs 18042026 17h'!$B:$B,'[4]cell downs 18042026 17h'!$B:$B,"")</f>
        <v/>
      </c>
      <c r="BM695" s="14" t="str">
        <f>_xlfn.XLOOKUP(B695,'[5]Cells Huawei 19042026 15h'!$B:$B,'[5]Cells Huawei 19042026 15h'!$B:$B,"")</f>
        <v/>
      </c>
      <c r="BN695" s="9" t="str">
        <f>_xlfn.XLOOKUP(B695,'[6]cells down 19042026 9H40'!$B:$B,'[6]cells down 19042026 9H40'!$B:$B,"")</f>
        <v/>
      </c>
      <c r="BO695" s="9" t="s">
        <v>5537</v>
      </c>
      <c r="BP695" s="9" t="s">
        <v>12</v>
      </c>
    </row>
    <row r="696" spans="1:68" s="9" customFormat="1" x14ac:dyDescent="0.35">
      <c r="A696" s="1" t="s">
        <v>545</v>
      </c>
      <c r="B696" s="8" t="s">
        <v>546</v>
      </c>
      <c r="C696" s="3" t="str">
        <f>_xlfn.XLOOKUP(B696,'[1]daily break down'!$D:$D,'[1]daily break down'!$E:$E,"")</f>
        <v>Douala</v>
      </c>
      <c r="D696" s="1" t="s">
        <v>11</v>
      </c>
      <c r="E696" s="1" t="s">
        <v>12</v>
      </c>
      <c r="F696" s="3" t="s">
        <v>31</v>
      </c>
      <c r="G696" s="1" t="s">
        <v>32</v>
      </c>
      <c r="H696" s="41" t="str">
        <f>_xlfn.XLOOKUP(B696,[2]CALCULATION!$B:$B,[2]CALCULATION!$H:$H,"")</f>
        <v>ZTE</v>
      </c>
      <c r="I696" s="34">
        <v>1.0565143693658992</v>
      </c>
      <c r="J696" s="34">
        <v>0</v>
      </c>
      <c r="K696" s="34">
        <v>0</v>
      </c>
      <c r="L696" s="34">
        <v>0</v>
      </c>
      <c r="M696" s="34">
        <v>0</v>
      </c>
      <c r="N696" s="34">
        <v>0</v>
      </c>
      <c r="O696" s="34">
        <v>0</v>
      </c>
      <c r="P696" s="34">
        <v>0</v>
      </c>
      <c r="Q696" s="34">
        <v>0</v>
      </c>
      <c r="R696" s="34">
        <v>0</v>
      </c>
      <c r="S696" s="109">
        <v>4.2248625272163292</v>
      </c>
      <c r="T696" s="109">
        <f>_xlfn.XLOOKUP(B696,'[3]Nur des jours'!$B:$B,'[3]Nur des jours'!$U:$U,"")</f>
        <v>0.7668548624130721</v>
      </c>
      <c r="U696" s="109">
        <v>2.0389596584796528</v>
      </c>
      <c r="V696" s="109">
        <v>2.0869360191534465</v>
      </c>
      <c r="W696" s="109">
        <v>0.7668548624130721</v>
      </c>
      <c r="X696" s="109">
        <v>0</v>
      </c>
      <c r="Y696" s="109">
        <v>0</v>
      </c>
      <c r="Z696" s="109">
        <v>1.9925884548544233</v>
      </c>
      <c r="AA696" s="109">
        <v>4.0940778979148664</v>
      </c>
      <c r="AB696" s="109">
        <v>8.6377246149763316</v>
      </c>
      <c r="AC696" s="109">
        <v>6.5948616956224591</v>
      </c>
      <c r="AD696" s="109">
        <v>0</v>
      </c>
      <c r="AE696" s="109">
        <v>0.94174564039345598</v>
      </c>
      <c r="AF696" s="109">
        <v>0.94174564039345598</v>
      </c>
      <c r="AG696" s="57" t="str">
        <f>_xlfn.XLOOKUP(B696,[3]CALCULATION!$B:$B,[3]CALCULATION!$M:$M,"")</f>
        <v>Operationnel</v>
      </c>
      <c r="AH696" s="57"/>
      <c r="AI696" s="56" t="str" cm="1">
        <f t="array" ref="AI696">IFERROR(_xlfn.IFS(
AK696="MPR ISSUE","PDH",
AK696="BSS Hardware Issue","BSS",
AK696="Sites strategiques, MLL, Pylone, etc.","ENVTECH",
AK696="AKTIVCO DEFAUT GE &amp; POWER Cabinet","AKTIVCO",
AK696="AKTIVCO Coupure ENEO &amp; Baisse de tension","AKTIVCO GRID ONLY",
AK696="Coupure ENEO &amp; Baisse de tension","IHS GRID ONLY",
AK696="Defaut GE &amp; POWER Cabinet","IHS",
AK696="Sharing","Partners",
AK696="Sites strategiques &amp; DataCenter","SST &amp; DC",
AK696="Exclu","Exclu",
AK696="SAT","SAT",
AK696="SPARE-ISSUE","SPARE-ISSUE",
AK696="Fiber CAmtel","TRANS_FO_CAMTEL",
AK696="Fiber AOF","Fiber AOF",
AK696="Projet OCM (HUAWEI)","TRAVAUX-HUAWEI",
AK696="Projet OCM (NOKIA)","TRAVAUX-NOKIA",
AK696="ACCESS-ISSUE","ACCESS-ISSUE",
AK696="Projet OCM (ZTE, NOKIA, autres projets)","TRAVAUX OCM",
AK696="No root CAuse","No root cause",
AK696="ODU HS","PDH",
AK696="IP &amp; VLAN","PDH",
AK696="Warehouse HUAWEI","SPARE-ISSUE",
AK696="SPARE-HS","SPARE-ISSUE",
AK696="Power Telco","BSS",AK696="no impacts","no impacts"
),"")</f>
        <v>No root cause</v>
      </c>
      <c r="AJ696" s="56" t="str" cm="1">
        <f t="array" ref="AJ696">IFERROR(_xlfn.IFS(
AK696="MPR ISSUE","TX ISSUE",
AK696="BSS Hardware Issue","RAN ISSUE",
AK696="Sites strategiques, MLL, Pylone, etc.","ENVTECH",
AK696="AKTIVCO DEFAUT GE &amp; POWER Cabinet","POWER ISSUE",
AK696="AKTIVCO Coupure ENEO &amp; Baisse de tension","POWER ISSUE",
AK696="Coupure ENEO &amp; Baisse de tension","POWER ISSUE",
AK696="Defaut GE &amp; POWER Cabinet","POWER ISSUE",
AK696="Sharing","POWER ISSUE",
AK696="Sites strategiques &amp; DataCenter","POWER ISSUE",
AK696="Exclu","Exclu",
AK696="SAT","TX ISSUE",
AK696="SPARE-ISSUE","SPARE-ISSUE",
AK696="Fiber CAmtel","TX ISSUE",
AK696="Fiber AOF","TX ISSUE",
AK696="Projet OCM (HUAWEI)","TRAVAUX-HUAWEI",
AK696="Projet OCM (NOKIA)","TRAVAUX -NOKIA",
AK696="ACCESS-ISSUE","ACCESS-ISSUE",
AK696="Projet OCM (ZTE, NOKIA, autres projets)","TRAVAUX OCM",
AK696="No root CAuse","No root cause",
AK696="ODU HS","TX ISSUE",
AK696="IP &amp; VLAN","TX ISSUE",
AK696="Warehouse HUAWEI","SPARE-ISSUE",
AK696="SPARE-HS","SPARE-ISSUE",
AK696="Power Telco","RAN ISSUE",AK696="no impacts","no impacts"
),"")</f>
        <v>No root cause</v>
      </c>
      <c r="AK696" s="81" t="s">
        <v>5620</v>
      </c>
      <c r="AL696" s="56" t="str" cm="1">
        <f t="array" ref="AL696">IFERROR(_xlfn.IFS(
AK696="MPR ISSUE","ACTIVE",
AK696="BSS Hardware Issue","ACTIVE",
AK696="Sites strategiques, MLL, Pylone, etc.","PASSIVE",
AK696="AKTIVCO DEFAUT GE &amp; POWER Cabinet","PASSIVE",
AK696="AKTIVCO Coupure ENEO &amp; Baisse de tension","PASSIVE",
AK696="Coupure ENEO &amp; Baisse de tension","PASSIVE",
AK696="Defaut GE &amp; POWER Cabinet","PASSIVE",
AK696="Sharing","PASSIVE",
AK696="Sites strategiques &amp; DataCenter","PASSIVE",
AK696="Exclu","Exclu",
AK696="SAT","ACTIVE",
AK696="SPARE-ISSUE","SPARE-ISSUE",
AK696="Fiber CAmtel","ACTIVE",
AK696="Fiber AOF","ACTIVE",
AK696="Projet OCM (HUAWEI)","PLANNED WORKS",
AK696="Projet OCM (NOKIA)","PLANNED WORKS",
AK696="ACCESS-ISSUE","ACCESS-ISSUE",
AK696="Projet OCM (ZTE, NOKIA, autres projets)","PLANNED WORKS",
AK696="No root CAuse","No root cause",
AK696="ODU HS","ACTIVE",
AK696="IP &amp; VLAN","ACTIVE",
AK696="Warehouse HUAWEI","SPARE-ISSUE",
AK696="SPARE-HS","SPARE-ISSUE",
AK696="Power Telco","ACTIVE", AK696="no impacts","no impacts"
),"")</f>
        <v>No root cause</v>
      </c>
      <c r="AM696" s="108" t="s">
        <v>5537</v>
      </c>
      <c r="AN696" s="117" t="s">
        <v>546</v>
      </c>
      <c r="AP696" s="23" t="s">
        <v>5537</v>
      </c>
      <c r="AQ696" s="23" t="s">
        <v>5537</v>
      </c>
      <c r="AR696" s="7"/>
      <c r="AS696" s="6"/>
      <c r="AT696" s="7"/>
      <c r="AU696" s="3" t="s">
        <v>5537</v>
      </c>
      <c r="AV696" s="24" t="s">
        <v>5537</v>
      </c>
      <c r="AW696" s="24" t="s">
        <v>5537</v>
      </c>
      <c r="AX696" s="24" t="s">
        <v>5537</v>
      </c>
      <c r="AY696" s="24" t="s">
        <v>5537</v>
      </c>
      <c r="AZ696" s="24" t="s">
        <v>5537</v>
      </c>
      <c r="BA696" s="24" t="s">
        <v>5537</v>
      </c>
      <c r="BB696" s="24" t="s">
        <v>5537</v>
      </c>
      <c r="BC696" s="24" t="s">
        <v>5537</v>
      </c>
      <c r="BD696" s="24" t="s">
        <v>5537</v>
      </c>
      <c r="BE696" s="24" t="s">
        <v>5537</v>
      </c>
      <c r="BF696" s="24" t="s">
        <v>5537</v>
      </c>
      <c r="BG696" s="24" t="s">
        <v>5537</v>
      </c>
      <c r="BH696" s="24" t="s">
        <v>5537</v>
      </c>
      <c r="BI696" s="9" t="s">
        <v>5537</v>
      </c>
      <c r="BJ696" s="14"/>
      <c r="BK696" s="14" t="s">
        <v>5537</v>
      </c>
      <c r="BL696" s="14" t="str">
        <f>_xlfn.XLOOKUP(B696,'[4]cell downs 18042026 17h'!$B:$B,'[4]cell downs 18042026 17h'!$B:$B,"")</f>
        <v/>
      </c>
      <c r="BM696" s="14" t="str">
        <f>_xlfn.XLOOKUP(B696,'[5]Cells Huawei 19042026 15h'!$B:$B,'[5]Cells Huawei 19042026 15h'!$B:$B,"")</f>
        <v/>
      </c>
      <c r="BN696" s="9" t="str">
        <f>_xlfn.XLOOKUP(B696,'[6]cells down 19042026 9H40'!$B:$B,'[6]cells down 19042026 9H40'!$B:$B,"")</f>
        <v/>
      </c>
      <c r="BO696" s="9" t="s">
        <v>546</v>
      </c>
      <c r="BP696" s="9" t="s">
        <v>1129</v>
      </c>
    </row>
    <row r="697" spans="1:68" s="9" customFormat="1" x14ac:dyDescent="0.35">
      <c r="A697" s="1" t="s">
        <v>1219</v>
      </c>
      <c r="B697" s="1" t="s">
        <v>1220</v>
      </c>
      <c r="C697" s="3" t="str">
        <f>_xlfn.XLOOKUP(B697,'[1]daily break down'!$D:$D,'[1]daily break down'!$E:$E,"")</f>
        <v>Yaounde</v>
      </c>
      <c r="D697" s="1" t="s">
        <v>11</v>
      </c>
      <c r="E697" s="1" t="s">
        <v>12</v>
      </c>
      <c r="F697" s="3" t="s">
        <v>37</v>
      </c>
      <c r="G697" s="1" t="s">
        <v>38</v>
      </c>
      <c r="H697" s="41" t="str">
        <f>_xlfn.XLOOKUP(B697,[2]CALCULATION!$B:$B,[2]CALCULATION!$H:$H,"")</f>
        <v>ZTE</v>
      </c>
      <c r="I697" s="34">
        <v>1.4550035242114749</v>
      </c>
      <c r="J697" s="34">
        <v>3.5397636638102017</v>
      </c>
      <c r="K697" s="34">
        <v>1.857844438166498</v>
      </c>
      <c r="L697" s="34">
        <v>10.480997794157519</v>
      </c>
      <c r="M697" s="34">
        <v>0</v>
      </c>
      <c r="N697" s="34">
        <v>2.9731253905882165</v>
      </c>
      <c r="O697" s="34">
        <v>13.985840374622249</v>
      </c>
      <c r="P697" s="34">
        <v>0</v>
      </c>
      <c r="Q697" s="34">
        <v>0</v>
      </c>
      <c r="R697" s="34">
        <v>7.8080367716510697</v>
      </c>
      <c r="S697" s="109">
        <v>2.384104094077895</v>
      </c>
      <c r="T697" s="109">
        <f>_xlfn.XLOOKUP(B697,'[3]Nur des jours'!$B:$B,'[3]Nur des jours'!$U:$U,"")</f>
        <v>0</v>
      </c>
      <c r="U697" s="109">
        <v>0</v>
      </c>
      <c r="V697" s="109">
        <v>0</v>
      </c>
      <c r="W697" s="109">
        <v>0</v>
      </c>
      <c r="X697" s="109">
        <v>0</v>
      </c>
      <c r="Y697" s="109">
        <v>0</v>
      </c>
      <c r="Z697" s="109">
        <v>10.645526391635491</v>
      </c>
      <c r="AA697" s="109">
        <v>0</v>
      </c>
      <c r="AB697" s="109">
        <v>8.6130943718200044</v>
      </c>
      <c r="AC697" s="109">
        <v>4.5955331342997257</v>
      </c>
      <c r="AD697" s="109">
        <v>0</v>
      </c>
      <c r="AE697" s="109">
        <v>0.65624170668858239</v>
      </c>
      <c r="AF697" s="109">
        <v>0.65624170668858239</v>
      </c>
      <c r="AG697" s="57" t="str">
        <f>_xlfn.XLOOKUP(B697,[3]CALCULATION!$B:$B,[3]CALCULATION!$M:$M,"")</f>
        <v>Operationnel</v>
      </c>
      <c r="AH697" s="57"/>
      <c r="AI697" s="56" t="str" cm="1">
        <f t="array" ref="AI697">IFERROR(_xlfn.IFS(
AK697="MPR ISSUE","PDH",
AK697="BSS Hardware Issue","BSS",
AK697="Sites strategiques, MLL, Pylone, etc.","ENVTECH",
AK697="AKTIVCO DEFAUT GE &amp; POWER Cabinet","AKTIVCO",
AK697="AKTIVCO Coupure ENEO &amp; Baisse de tension","AKTIVCO GRID ONLY",
AK697="Coupure ENEO &amp; Baisse de tension","IHS GRID ONLY",
AK697="Defaut GE &amp; POWER Cabinet","IHS",
AK697="Sharing","Partners",
AK697="Sites strategiques &amp; DataCenter","SST &amp; DC",
AK697="Exclu","Exclu",
AK697="SAT","SAT",
AK697="SPARE-ISSUE","SPARE-ISSUE",
AK697="Fiber CAmtel","TRANS_FO_CAMTEL",
AK697="Fiber AOF","Fiber AOF",
AK697="Projet OCM (HUAWEI)","TRAVAUX-HUAWEI",
AK697="Projet OCM (NOKIA)","TRAVAUX-NOKIA",
AK697="ACCESS-ISSUE","ACCESS-ISSUE",
AK697="Projet OCM (ZTE, NOKIA, autres projets)","TRAVAUX OCM",
AK697="No root CAuse","No root cause",
AK697="ODU HS","PDH",
AK697="IP &amp; VLAN","PDH",
AK697="Warehouse HUAWEI","SPARE-ISSUE",
AK697="SPARE-HS","SPARE-ISSUE",
AK697="Power Telco","BSS",AK697="no impacts","no impacts"
),"")</f>
        <v>No root cause</v>
      </c>
      <c r="AJ697" s="56" t="str" cm="1">
        <f t="array" ref="AJ697">IFERROR(_xlfn.IFS(
AK697="MPR ISSUE","TX ISSUE",
AK697="BSS Hardware Issue","RAN ISSUE",
AK697="Sites strategiques, MLL, Pylone, etc.","ENVTECH",
AK697="AKTIVCO DEFAUT GE &amp; POWER Cabinet","POWER ISSUE",
AK697="AKTIVCO Coupure ENEO &amp; Baisse de tension","POWER ISSUE",
AK697="Coupure ENEO &amp; Baisse de tension","POWER ISSUE",
AK697="Defaut GE &amp; POWER Cabinet","POWER ISSUE",
AK697="Sharing","POWER ISSUE",
AK697="Sites strategiques &amp; DataCenter","POWER ISSUE",
AK697="Exclu","Exclu",
AK697="SAT","TX ISSUE",
AK697="SPARE-ISSUE","SPARE-ISSUE",
AK697="Fiber CAmtel","TX ISSUE",
AK697="Fiber AOF","TX ISSUE",
AK697="Projet OCM (HUAWEI)","TRAVAUX-HUAWEI",
AK697="Projet OCM (NOKIA)","TRAVAUX -NOKIA",
AK697="ACCESS-ISSUE","ACCESS-ISSUE",
AK697="Projet OCM (ZTE, NOKIA, autres projets)","TRAVAUX OCM",
AK697="No root CAuse","No root cause",
AK697="ODU HS","TX ISSUE",
AK697="IP &amp; VLAN","TX ISSUE",
AK697="Warehouse HUAWEI","SPARE-ISSUE",
AK697="SPARE-HS","SPARE-ISSUE",
AK697="Power Telco","RAN ISSUE",AK697="no impacts","no impacts"
),"")</f>
        <v>No root cause</v>
      </c>
      <c r="AK697" s="81" t="s">
        <v>5620</v>
      </c>
      <c r="AL697" s="56" t="str" cm="1">
        <f t="array" ref="AL697">IFERROR(_xlfn.IFS(
AK697="MPR ISSUE","ACTIVE",
AK697="BSS Hardware Issue","ACTIVE",
AK697="Sites strategiques, MLL, Pylone, etc.","PASSIVE",
AK697="AKTIVCO DEFAUT GE &amp; POWER Cabinet","PASSIVE",
AK697="AKTIVCO Coupure ENEO &amp; Baisse de tension","PASSIVE",
AK697="Coupure ENEO &amp; Baisse de tension","PASSIVE",
AK697="Defaut GE &amp; POWER Cabinet","PASSIVE",
AK697="Sharing","PASSIVE",
AK697="Sites strategiques &amp; DataCenter","PASSIVE",
AK697="Exclu","Exclu",
AK697="SAT","ACTIVE",
AK697="SPARE-ISSUE","SPARE-ISSUE",
AK697="Fiber CAmtel","ACTIVE",
AK697="Fiber AOF","ACTIVE",
AK697="Projet OCM (HUAWEI)","PLANNED WORKS",
AK697="Projet OCM (NOKIA)","PLANNED WORKS",
AK697="ACCESS-ISSUE","ACCESS-ISSUE",
AK697="Projet OCM (ZTE, NOKIA, autres projets)","PLANNED WORKS",
AK697="No root CAuse","No root cause",
AK697="ODU HS","ACTIVE",
AK697="IP &amp; VLAN","ACTIVE",
AK697="Warehouse HUAWEI","SPARE-ISSUE",
AK697="SPARE-HS","SPARE-ISSUE",
AK697="Power Telco","ACTIVE", AK697="no impacts","no impacts"
),"")</f>
        <v>No root cause</v>
      </c>
      <c r="AM697" s="108" t="s">
        <v>5537</v>
      </c>
      <c r="AN697" s="117" t="s">
        <v>1220</v>
      </c>
      <c r="AP697" s="23" t="s">
        <v>5537</v>
      </c>
      <c r="AQ697" s="23" t="s">
        <v>5537</v>
      </c>
      <c r="AR697" s="7"/>
      <c r="AS697" s="6"/>
      <c r="AT697" s="7"/>
      <c r="AU697" s="3" t="s">
        <v>5537</v>
      </c>
      <c r="AV697" s="24" t="s">
        <v>5537</v>
      </c>
      <c r="AW697" s="24" t="s">
        <v>5537</v>
      </c>
      <c r="AX697" s="24" t="s">
        <v>5537</v>
      </c>
      <c r="AY697" s="24" t="s">
        <v>5537</v>
      </c>
      <c r="AZ697" s="24" t="s">
        <v>5537</v>
      </c>
      <c r="BA697" s="24" t="s">
        <v>5537</v>
      </c>
      <c r="BB697" s="24" t="s">
        <v>5537</v>
      </c>
      <c r="BC697" s="24" t="s">
        <v>5537</v>
      </c>
      <c r="BD697" s="24" t="s">
        <v>5537</v>
      </c>
      <c r="BE697" s="24" t="s">
        <v>5537</v>
      </c>
      <c r="BF697" s="24" t="s">
        <v>5537</v>
      </c>
      <c r="BG697" s="24" t="s">
        <v>5537</v>
      </c>
      <c r="BH697" s="24" t="s">
        <v>5537</v>
      </c>
      <c r="BI697" s="9" t="s">
        <v>5537</v>
      </c>
      <c r="BJ697" s="14"/>
      <c r="BK697" s="14" t="s">
        <v>5537</v>
      </c>
      <c r="BL697" s="14" t="str">
        <f>_xlfn.XLOOKUP(B697,'[4]cell downs 18042026 17h'!$B:$B,'[4]cell downs 18042026 17h'!$B:$B,"")</f>
        <v/>
      </c>
      <c r="BM697" s="14" t="str">
        <f>_xlfn.XLOOKUP(B697,'[5]Cells Huawei 19042026 15h'!$B:$B,'[5]Cells Huawei 19042026 15h'!$B:$B,"")</f>
        <v/>
      </c>
      <c r="BN697" s="9" t="str">
        <f>_xlfn.XLOOKUP(B697,'[6]cells down 19042026 9H40'!$B:$B,'[6]cells down 19042026 9H40'!$B:$B,"")</f>
        <v/>
      </c>
      <c r="BO697" s="9" t="s">
        <v>1220</v>
      </c>
      <c r="BP697" s="9" t="s">
        <v>12</v>
      </c>
    </row>
    <row r="698" spans="1:68" s="9" customFormat="1" x14ac:dyDescent="0.35">
      <c r="A698" s="1" t="s">
        <v>1664</v>
      </c>
      <c r="B698" s="8" t="s">
        <v>1665</v>
      </c>
      <c r="C698" s="3" t="str">
        <f>_xlfn.XLOOKUP(B698,'[1]daily break down'!$D:$D,'[1]daily break down'!$E:$E,"")</f>
        <v>Douala</v>
      </c>
      <c r="D698" s="1" t="s">
        <v>21</v>
      </c>
      <c r="E698" s="1" t="s">
        <v>36</v>
      </c>
      <c r="F698" s="3" t="s">
        <v>31</v>
      </c>
      <c r="G698" s="1" t="s">
        <v>32</v>
      </c>
      <c r="H698" s="41" t="str">
        <f>_xlfn.XLOOKUP(B698,[2]CALCULATION!$B:$B,[2]CALCULATION!$H:$H,"")</f>
        <v>ZTE</v>
      </c>
      <c r="I698" s="34">
        <v>0.46107244466131936</v>
      </c>
      <c r="J698" s="34">
        <v>0</v>
      </c>
      <c r="K698" s="34">
        <v>0</v>
      </c>
      <c r="L698" s="34">
        <v>0</v>
      </c>
      <c r="M698" s="34">
        <v>0</v>
      </c>
      <c r="N698" s="34">
        <v>0</v>
      </c>
      <c r="O698" s="34">
        <v>0</v>
      </c>
      <c r="P698" s="34">
        <v>4.2905312855809798</v>
      </c>
      <c r="Q698" s="34">
        <v>13.868556899607057</v>
      </c>
      <c r="R698" s="34">
        <v>29.798884522861723</v>
      </c>
      <c r="S698" s="109">
        <v>0</v>
      </c>
      <c r="T698" s="109">
        <f>_xlfn.XLOOKUP(B698,'[3]Nur des jours'!$B:$B,'[3]Nur des jours'!$U:$U,"")</f>
        <v>0</v>
      </c>
      <c r="U698" s="109">
        <v>0</v>
      </c>
      <c r="V698" s="109">
        <v>0</v>
      </c>
      <c r="W698" s="109">
        <v>0</v>
      </c>
      <c r="X698" s="109">
        <v>0</v>
      </c>
      <c r="Y698" s="109">
        <v>0</v>
      </c>
      <c r="Z698" s="109">
        <v>0</v>
      </c>
      <c r="AA698" s="109">
        <v>0</v>
      </c>
      <c r="AB698" s="109">
        <v>7.8805542000896027</v>
      </c>
      <c r="AC698" s="109">
        <v>4.2860418689975184</v>
      </c>
      <c r="AD698" s="109">
        <v>0</v>
      </c>
      <c r="AE698" s="109">
        <v>0.61204638261807531</v>
      </c>
      <c r="AF698" s="109">
        <v>0.61204638261807531</v>
      </c>
      <c r="AG698" s="57" t="str">
        <f>_xlfn.XLOOKUP(B698,[3]CALCULATION!$B:$B,[3]CALCULATION!$M:$M,"")</f>
        <v>Operationnel</v>
      </c>
      <c r="AH698" s="57"/>
      <c r="AI698" s="56" t="str" cm="1">
        <f t="array" ref="AI698">IFERROR(_xlfn.IFS(
AK698="MPR ISSUE","PDH",
AK698="BSS Hardware Issue","BSS",
AK698="Sites strategiques, MLL, Pylone, etc.","ENVTECH",
AK698="AKTIVCO DEFAUT GE &amp; POWER Cabinet","AKTIVCO",
AK698="AKTIVCO Coupure ENEO &amp; Baisse de tension","AKTIVCO GRID ONLY",
AK698="Coupure ENEO &amp; Baisse de tension","IHS GRID ONLY",
AK698="Defaut GE &amp; POWER Cabinet","IHS",
AK698="Sharing","Partners",
AK698="Sites strategiques &amp; DataCenter","SST &amp; DC",
AK698="Exclu","Exclu",
AK698="SAT","SAT",
AK698="SPARE-ISSUE","SPARE-ISSUE",
AK698="Fiber CAmtel","TRANS_FO_CAMTEL",
AK698="Fiber AOF","Fiber AOF",
AK698="Projet OCM (HUAWEI)","TRAVAUX-HUAWEI",
AK698="Projet OCM (NOKIA)","TRAVAUX-NOKIA",
AK698="ACCESS-ISSUE","ACCESS-ISSUE",
AK698="Projet OCM (ZTE, NOKIA, autres projets)","TRAVAUX OCM",
AK698="No root CAuse","No root cause",
AK698="ODU HS","PDH",
AK698="IP &amp; VLAN","PDH",
AK698="Warehouse HUAWEI","SPARE-ISSUE",
AK698="SPARE-HS","SPARE-ISSUE",
AK698="Power Telco","BSS",AK698="no impacts","no impacts"
),"")</f>
        <v>No root cause</v>
      </c>
      <c r="AJ698" s="56" t="str" cm="1">
        <f t="array" ref="AJ698">IFERROR(_xlfn.IFS(
AK698="MPR ISSUE","TX ISSUE",
AK698="BSS Hardware Issue","RAN ISSUE",
AK698="Sites strategiques, MLL, Pylone, etc.","ENVTECH",
AK698="AKTIVCO DEFAUT GE &amp; POWER Cabinet","POWER ISSUE",
AK698="AKTIVCO Coupure ENEO &amp; Baisse de tension","POWER ISSUE",
AK698="Coupure ENEO &amp; Baisse de tension","POWER ISSUE",
AK698="Defaut GE &amp; POWER Cabinet","POWER ISSUE",
AK698="Sharing","POWER ISSUE",
AK698="Sites strategiques &amp; DataCenter","POWER ISSUE",
AK698="Exclu","Exclu",
AK698="SAT","TX ISSUE",
AK698="SPARE-ISSUE","SPARE-ISSUE",
AK698="Fiber CAmtel","TX ISSUE",
AK698="Fiber AOF","TX ISSUE",
AK698="Projet OCM (HUAWEI)","TRAVAUX-HUAWEI",
AK698="Projet OCM (NOKIA)","TRAVAUX -NOKIA",
AK698="ACCESS-ISSUE","ACCESS-ISSUE",
AK698="Projet OCM (ZTE, NOKIA, autres projets)","TRAVAUX OCM",
AK698="No root CAuse","No root cause",
AK698="ODU HS","TX ISSUE",
AK698="IP &amp; VLAN","TX ISSUE",
AK698="Warehouse HUAWEI","SPARE-ISSUE",
AK698="SPARE-HS","SPARE-ISSUE",
AK698="Power Telco","RAN ISSUE",AK698="no impacts","no impacts"
),"")</f>
        <v>No root cause</v>
      </c>
      <c r="AK698" s="81" t="s">
        <v>5620</v>
      </c>
      <c r="AL698" s="56" t="str" cm="1">
        <f t="array" ref="AL698">IFERROR(_xlfn.IFS(
AK698="MPR ISSUE","ACTIVE",
AK698="BSS Hardware Issue","ACTIVE",
AK698="Sites strategiques, MLL, Pylone, etc.","PASSIVE",
AK698="AKTIVCO DEFAUT GE &amp; POWER Cabinet","PASSIVE",
AK698="AKTIVCO Coupure ENEO &amp; Baisse de tension","PASSIVE",
AK698="Coupure ENEO &amp; Baisse de tension","PASSIVE",
AK698="Defaut GE &amp; POWER Cabinet","PASSIVE",
AK698="Sharing","PASSIVE",
AK698="Sites strategiques &amp; DataCenter","PASSIVE",
AK698="Exclu","Exclu",
AK698="SAT","ACTIVE",
AK698="SPARE-ISSUE","SPARE-ISSUE",
AK698="Fiber CAmtel","ACTIVE",
AK698="Fiber AOF","ACTIVE",
AK698="Projet OCM (HUAWEI)","PLANNED WORKS",
AK698="Projet OCM (NOKIA)","PLANNED WORKS",
AK698="ACCESS-ISSUE","ACCESS-ISSUE",
AK698="Projet OCM (ZTE, NOKIA, autres projets)","PLANNED WORKS",
AK698="No root CAuse","No root cause",
AK698="ODU HS","ACTIVE",
AK698="IP &amp; VLAN","ACTIVE",
AK698="Warehouse HUAWEI","SPARE-ISSUE",
AK698="SPARE-HS","SPARE-ISSUE",
AK698="Power Telco","ACTIVE", AK698="no impacts","no impacts"
),"")</f>
        <v>No root cause</v>
      </c>
      <c r="AM698" s="108" t="s">
        <v>5537</v>
      </c>
      <c r="AN698" s="117" t="s">
        <v>1665</v>
      </c>
      <c r="AP698" s="23" t="s">
        <v>5537</v>
      </c>
      <c r="AQ698" s="23" t="s">
        <v>5537</v>
      </c>
      <c r="AR698" s="7"/>
      <c r="AS698" s="6"/>
      <c r="AT698" s="7"/>
      <c r="AU698" s="3" t="s">
        <v>5537</v>
      </c>
      <c r="AV698" s="24" t="s">
        <v>5537</v>
      </c>
      <c r="AW698" s="24" t="s">
        <v>5537</v>
      </c>
      <c r="AX698" s="24" t="s">
        <v>5537</v>
      </c>
      <c r="AY698" s="24" t="s">
        <v>5537</v>
      </c>
      <c r="AZ698" s="24" t="s">
        <v>5537</v>
      </c>
      <c r="BA698" s="24" t="s">
        <v>5537</v>
      </c>
      <c r="BB698" s="24" t="s">
        <v>5537</v>
      </c>
      <c r="BC698" s="24" t="s">
        <v>5537</v>
      </c>
      <c r="BD698" s="24" t="s">
        <v>5537</v>
      </c>
      <c r="BE698" s="24" t="s">
        <v>5537</v>
      </c>
      <c r="BF698" s="24" t="s">
        <v>5537</v>
      </c>
      <c r="BG698" s="24" t="s">
        <v>5537</v>
      </c>
      <c r="BH698" s="24" t="s">
        <v>5537</v>
      </c>
      <c r="BI698" s="9" t="s">
        <v>5537</v>
      </c>
      <c r="BJ698" s="14"/>
      <c r="BK698" s="14" t="s">
        <v>5537</v>
      </c>
      <c r="BL698" s="14" t="str">
        <f>_xlfn.XLOOKUP(B698,'[4]cell downs 18042026 17h'!$B:$B,'[4]cell downs 18042026 17h'!$B:$B,"")</f>
        <v/>
      </c>
      <c r="BM698" s="14" t="str">
        <f>_xlfn.XLOOKUP(B698,'[5]Cells Huawei 19042026 15h'!$B:$B,'[5]Cells Huawei 19042026 15h'!$B:$B,"")</f>
        <v/>
      </c>
      <c r="BN698" s="9" t="str">
        <f>_xlfn.XLOOKUP(B698,'[6]cells down 19042026 9H40'!$B:$B,'[6]cells down 19042026 9H40'!$B:$B,"")</f>
        <v/>
      </c>
      <c r="BO698" s="9" t="s">
        <v>5537</v>
      </c>
      <c r="BP698" s="9" t="s">
        <v>12</v>
      </c>
    </row>
    <row r="699" spans="1:68" s="9" customFormat="1" x14ac:dyDescent="0.35">
      <c r="A699" s="1" t="s">
        <v>1231</v>
      </c>
      <c r="B699" s="8" t="s">
        <v>1232</v>
      </c>
      <c r="C699" s="3" t="str">
        <f>_xlfn.XLOOKUP(B699,'[1]daily break down'!$D:$D,'[1]daily break down'!$E:$E,"")</f>
        <v>OUEST</v>
      </c>
      <c r="D699" s="1" t="s">
        <v>11</v>
      </c>
      <c r="E699" s="1" t="s">
        <v>12</v>
      </c>
      <c r="F699" s="3" t="s">
        <v>102</v>
      </c>
      <c r="G699" s="1" t="s">
        <v>1233</v>
      </c>
      <c r="H699" s="40" t="str">
        <f>_xlfn.XLOOKUP(B699,[2]CALCULATION!$B:$B,[2]CALCULATION!$H:$H,"")</f>
        <v>NOKIA</v>
      </c>
      <c r="I699" s="34">
        <v>1.6051570485657116E-3</v>
      </c>
      <c r="J699" s="34">
        <v>0</v>
      </c>
      <c r="K699" s="34">
        <v>1.0433520815676698E-2</v>
      </c>
      <c r="L699" s="34">
        <v>0</v>
      </c>
      <c r="M699" s="34">
        <v>1.5159816569788325E-3</v>
      </c>
      <c r="N699" s="34">
        <v>0</v>
      </c>
      <c r="O699" s="34">
        <v>1.4268062653917818E-3</v>
      </c>
      <c r="P699" s="34">
        <v>7.134031326958566E-3</v>
      </c>
      <c r="Q699" s="34">
        <v>0.75803090876026336</v>
      </c>
      <c r="R699" s="34">
        <v>4.8154711456967923E-3</v>
      </c>
      <c r="S699" s="109">
        <v>0</v>
      </c>
      <c r="T699" s="109">
        <f>_xlfn.XLOOKUP(B699,'[3]Nur des jours'!$B:$B,'[3]Nur des jours'!$U:$U,"")</f>
        <v>4.5479449709359835E-3</v>
      </c>
      <c r="U699" s="109">
        <v>5.4396988868056322E-3</v>
      </c>
      <c r="V699" s="109">
        <v>1.6943324401527619E-3</v>
      </c>
      <c r="W699" s="109">
        <v>4.5479449709359835E-3</v>
      </c>
      <c r="X699" s="109">
        <v>1.4268062653917815E-3</v>
      </c>
      <c r="Y699" s="109">
        <v>1.3376308738047309E-3</v>
      </c>
      <c r="Z699" s="109">
        <v>0</v>
      </c>
      <c r="AA699" s="109">
        <v>0.77299012935425593</v>
      </c>
      <c r="AB699" s="109">
        <v>7.7758801254448056</v>
      </c>
      <c r="AC699" s="109">
        <v>0</v>
      </c>
      <c r="AD699" s="109">
        <v>0</v>
      </c>
      <c r="AE699" s="109">
        <v>0</v>
      </c>
      <c r="AF699" s="109">
        <v>0</v>
      </c>
      <c r="AG699" s="57" t="str">
        <f>_xlfn.XLOOKUP(B699,[3]CALCULATION!$B:$B,[3]CALCULATION!$M:$M,"")</f>
        <v>Operationnel</v>
      </c>
      <c r="AH699" s="57"/>
      <c r="AI699" s="56" t="str" cm="1">
        <f t="array" ref="AI699">IFERROR(_xlfn.IFS(
AK699="MPR ISSUE","PDH",
AK699="BSS Hardware Issue","BSS",
AK699="Sites strategiques, MLL, Pylone, etc.","ENVTECH",
AK699="AKTIVCO DEFAUT GE &amp; POWER Cabinet","AKTIVCO",
AK699="AKTIVCO Coupure ENEO &amp; Baisse de tension","AKTIVCO GRID ONLY",
AK699="Coupure ENEO &amp; Baisse de tension","IHS GRID ONLY",
AK699="Defaut GE &amp; POWER Cabinet","IHS",
AK699="Sharing","Partners",
AK699="Sites strategiques &amp; DataCenter","SST &amp; DC",
AK699="Exclu","Exclu",
AK699="SAT","SAT",
AK699="SPARE-ISSUE","SPARE-ISSUE",
AK699="Fiber CAmtel","TRANS_FO_CAMTEL",
AK699="Fiber AOF","Fiber AOF",
AK699="Projet OCM (HUAWEI)","TRAVAUX-HUAWEI",
AK699="Projet OCM (NOKIA)","TRAVAUX-NOKIA",
AK699="ACCESS-ISSUE","ACCESS-ISSUE",
AK699="Projet OCM (ZTE, NOKIA, autres projets)","TRAVAUX OCM",
AK699="No root CAuse","No root cause",
AK699="ODU HS","PDH",
AK699="IP &amp; VLAN","PDH",
AK699="Warehouse HUAWEI","SPARE-ISSUE",
AK699="SPARE-HS","SPARE-ISSUE",
AK699="Power Telco","BSS",AK699="no impacts","no impacts"
),"")</f>
        <v>No root cause</v>
      </c>
      <c r="AJ699" s="56" t="str" cm="1">
        <f t="array" ref="AJ699">IFERROR(_xlfn.IFS(
AK699="MPR ISSUE","TX ISSUE",
AK699="BSS Hardware Issue","RAN ISSUE",
AK699="Sites strategiques, MLL, Pylone, etc.","ENVTECH",
AK699="AKTIVCO DEFAUT GE &amp; POWER Cabinet","POWER ISSUE",
AK699="AKTIVCO Coupure ENEO &amp; Baisse de tension","POWER ISSUE",
AK699="Coupure ENEO &amp; Baisse de tension","POWER ISSUE",
AK699="Defaut GE &amp; POWER Cabinet","POWER ISSUE",
AK699="Sharing","POWER ISSUE",
AK699="Sites strategiques &amp; DataCenter","POWER ISSUE",
AK699="Exclu","Exclu",
AK699="SAT","TX ISSUE",
AK699="SPARE-ISSUE","SPARE-ISSUE",
AK699="Fiber CAmtel","TX ISSUE",
AK699="Fiber AOF","TX ISSUE",
AK699="Projet OCM (HUAWEI)","TRAVAUX-HUAWEI",
AK699="Projet OCM (NOKIA)","TRAVAUX -NOKIA",
AK699="ACCESS-ISSUE","ACCESS-ISSUE",
AK699="Projet OCM (ZTE, NOKIA, autres projets)","TRAVAUX OCM",
AK699="No root CAuse","No root cause",
AK699="ODU HS","TX ISSUE",
AK699="IP &amp; VLAN","TX ISSUE",
AK699="Warehouse HUAWEI","SPARE-ISSUE",
AK699="SPARE-HS","SPARE-ISSUE",
AK699="Power Telco","RAN ISSUE",AK699="no impacts","no impacts"
),"")</f>
        <v>No root cause</v>
      </c>
      <c r="AK699" s="81" t="s">
        <v>5620</v>
      </c>
      <c r="AL699" s="56" t="str" cm="1">
        <f t="array" ref="AL699">IFERROR(_xlfn.IFS(
AK699="MPR ISSUE","ACTIVE",
AK699="BSS Hardware Issue","ACTIVE",
AK699="Sites strategiques, MLL, Pylone, etc.","PASSIVE",
AK699="AKTIVCO DEFAUT GE &amp; POWER Cabinet","PASSIVE",
AK699="AKTIVCO Coupure ENEO &amp; Baisse de tension","PASSIVE",
AK699="Coupure ENEO &amp; Baisse de tension","PASSIVE",
AK699="Defaut GE &amp; POWER Cabinet","PASSIVE",
AK699="Sharing","PASSIVE",
AK699="Sites strategiques &amp; DataCenter","PASSIVE",
AK699="Exclu","Exclu",
AK699="SAT","ACTIVE",
AK699="SPARE-ISSUE","SPARE-ISSUE",
AK699="Fiber CAmtel","ACTIVE",
AK699="Fiber AOF","ACTIVE",
AK699="Projet OCM (HUAWEI)","PLANNED WORKS",
AK699="Projet OCM (NOKIA)","PLANNED WORKS",
AK699="ACCESS-ISSUE","ACCESS-ISSUE",
AK699="Projet OCM (ZTE, NOKIA, autres projets)","PLANNED WORKS",
AK699="No root CAuse","No root cause",
AK699="ODU HS","ACTIVE",
AK699="IP &amp; VLAN","ACTIVE",
AK699="Warehouse HUAWEI","SPARE-ISSUE",
AK699="SPARE-HS","SPARE-ISSUE",
AK699="Power Telco","ACTIVE", AK699="no impacts","no impacts"
),"")</f>
        <v>No root cause</v>
      </c>
      <c r="AM699" s="108" t="s">
        <v>5537</v>
      </c>
      <c r="AN699" s="117" t="s">
        <v>1232</v>
      </c>
      <c r="AP699" s="23" t="s">
        <v>5537</v>
      </c>
      <c r="AQ699" s="23" t="s">
        <v>5537</v>
      </c>
      <c r="AR699" s="7"/>
      <c r="AS699" s="6"/>
      <c r="AT699" s="7"/>
      <c r="AU699" s="3" t="s">
        <v>5537</v>
      </c>
      <c r="AV699" s="24" t="s">
        <v>5537</v>
      </c>
      <c r="AW699" s="24" t="s">
        <v>5537</v>
      </c>
      <c r="AX699" s="24" t="s">
        <v>5537</v>
      </c>
      <c r="AY699" s="24" t="s">
        <v>5537</v>
      </c>
      <c r="AZ699" s="24" t="s">
        <v>5537</v>
      </c>
      <c r="BA699" s="24" t="s">
        <v>5537</v>
      </c>
      <c r="BB699" s="24" t="s">
        <v>5537</v>
      </c>
      <c r="BC699" s="24" t="s">
        <v>5537</v>
      </c>
      <c r="BD699" s="24" t="s">
        <v>5537</v>
      </c>
      <c r="BE699" s="24" t="s">
        <v>5537</v>
      </c>
      <c r="BF699" s="24" t="s">
        <v>5537</v>
      </c>
      <c r="BG699" s="24" t="s">
        <v>5537</v>
      </c>
      <c r="BH699" s="24" t="s">
        <v>5537</v>
      </c>
      <c r="BI699" s="9" t="s">
        <v>5537</v>
      </c>
      <c r="BJ699" s="14"/>
      <c r="BK699" s="14" t="s">
        <v>5537</v>
      </c>
      <c r="BL699" s="14" t="str">
        <f>_xlfn.XLOOKUP(B699,'[4]cell downs 18042026 17h'!$B:$B,'[4]cell downs 18042026 17h'!$B:$B,"")</f>
        <v/>
      </c>
      <c r="BM699" s="14" t="str">
        <f>_xlfn.XLOOKUP(B699,'[5]Cells Huawei 19042026 15h'!$B:$B,'[5]Cells Huawei 19042026 15h'!$B:$B,"")</f>
        <v/>
      </c>
      <c r="BN699" s="9" t="str">
        <f>_xlfn.XLOOKUP(B699,'[6]cells down 19042026 9H40'!$B:$B,'[6]cells down 19042026 9H40'!$B:$B,"")</f>
        <v/>
      </c>
      <c r="BO699" s="9" t="s">
        <v>1232</v>
      </c>
      <c r="BP699" s="9" t="s">
        <v>318</v>
      </c>
    </row>
    <row r="700" spans="1:68" s="9" customFormat="1" x14ac:dyDescent="0.35">
      <c r="A700" s="25" t="s">
        <v>5404</v>
      </c>
      <c r="B700" s="32" t="s">
        <v>5405</v>
      </c>
      <c r="C700" s="3" t="str">
        <f>_xlfn.XLOOKUP(B700,'[1]daily break down'!$D:$D,'[1]daily break down'!$E:$E,"")</f>
        <v>Yaounde</v>
      </c>
      <c r="D700" s="25" t="s">
        <v>357</v>
      </c>
      <c r="E700" s="25" t="s">
        <v>89</v>
      </c>
      <c r="F700" s="25" t="s">
        <v>5388</v>
      </c>
      <c r="G700" s="25" t="s">
        <v>115</v>
      </c>
      <c r="H700" s="41" t="str">
        <f>_xlfn.XLOOKUP(B700,[2]CALCULATION!$B:$B,[2]CALCULATION!$H:$H,"")</f>
        <v>ZTE</v>
      </c>
      <c r="I700" s="34">
        <v>0</v>
      </c>
      <c r="J700" s="34">
        <v>0</v>
      </c>
      <c r="K700" s="34">
        <v>0</v>
      </c>
      <c r="L700" s="34">
        <v>0</v>
      </c>
      <c r="M700" s="34">
        <v>0</v>
      </c>
      <c r="N700" s="34">
        <v>0</v>
      </c>
      <c r="O700" s="34">
        <v>0</v>
      </c>
      <c r="P700" s="34">
        <v>0</v>
      </c>
      <c r="Q700" s="34">
        <v>0</v>
      </c>
      <c r="R700" s="34">
        <v>0.13513638841090894</v>
      </c>
      <c r="S700" s="109">
        <v>0</v>
      </c>
      <c r="T700" s="109">
        <f>_xlfn.XLOOKUP(B700,'[3]Nur des jours'!$B:$B,'[3]Nur des jours'!$U:$U,"")</f>
        <v>0</v>
      </c>
      <c r="U700" s="109">
        <v>0</v>
      </c>
      <c r="V700" s="109">
        <v>0</v>
      </c>
      <c r="W700" s="109">
        <v>0</v>
      </c>
      <c r="X700" s="109">
        <v>0</v>
      </c>
      <c r="Y700" s="109">
        <v>0</v>
      </c>
      <c r="Z700" s="109">
        <v>0</v>
      </c>
      <c r="AA700" s="109">
        <v>0</v>
      </c>
      <c r="AB700" s="109">
        <v>7.773615070498499</v>
      </c>
      <c r="AC700" s="109">
        <v>4.4908706321515215</v>
      </c>
      <c r="AD700" s="109">
        <v>0</v>
      </c>
      <c r="AE700" s="109">
        <v>0.64129591105860473</v>
      </c>
      <c r="AF700" s="109">
        <v>0.64129591105860473</v>
      </c>
      <c r="AG700" s="57" t="str">
        <f>_xlfn.XLOOKUP(B700,[3]CALCULATION!$B:$B,[3]CALCULATION!$M:$M,"")</f>
        <v>Operationnel</v>
      </c>
      <c r="AH700" s="57"/>
      <c r="AI700" s="56" t="str" cm="1">
        <f t="array" ref="AI700">IFERROR(_xlfn.IFS(
AK700="MPR ISSUE","PDH",
AK700="BSS Hardware Issue","BSS",
AK700="Sites strategiques, MLL, Pylone, etc.","ENVTECH",
AK700="AKTIVCO DEFAUT GE &amp; POWER Cabinet","AKTIVCO",
AK700="AKTIVCO Coupure ENEO &amp; Baisse de tension","AKTIVCO GRID ONLY",
AK700="Coupure ENEO &amp; Baisse de tension","IHS GRID ONLY",
AK700="Defaut GE &amp; POWER Cabinet","IHS",
AK700="Sharing","Partners",
AK700="Sites strategiques &amp; DataCenter","SST &amp; DC",
AK700="Exclu","Exclu",
AK700="SAT","SAT",
AK700="SPARE-ISSUE","SPARE-ISSUE",
AK700="Fiber CAmtel","TRANS_FO_CAMTEL",
AK700="Fiber AOF","Fiber AOF",
AK700="Projet OCM (HUAWEI)","TRAVAUX-HUAWEI",
AK700="Projet OCM (NOKIA)","TRAVAUX-NOKIA",
AK700="ACCESS-ISSUE","ACCESS-ISSUE",
AK700="Projet OCM (ZTE, NOKIA, autres projets)","TRAVAUX OCM",
AK700="No root CAuse","No root cause",
AK700="ODU HS","PDH",
AK700="IP &amp; VLAN","PDH",
AK700="Warehouse HUAWEI","SPARE-ISSUE",
AK700="SPARE-HS","SPARE-ISSUE",
AK700="Power Telco","BSS",AK700="no impacts","no impacts"
),"")</f>
        <v>No root cause</v>
      </c>
      <c r="AJ700" s="56" t="str" cm="1">
        <f t="array" ref="AJ700">IFERROR(_xlfn.IFS(
AK700="MPR ISSUE","TX ISSUE",
AK700="BSS Hardware Issue","RAN ISSUE",
AK700="Sites strategiques, MLL, Pylone, etc.","ENVTECH",
AK700="AKTIVCO DEFAUT GE &amp; POWER Cabinet","POWER ISSUE",
AK700="AKTIVCO Coupure ENEO &amp; Baisse de tension","POWER ISSUE",
AK700="Coupure ENEO &amp; Baisse de tension","POWER ISSUE",
AK700="Defaut GE &amp; POWER Cabinet","POWER ISSUE",
AK700="Sharing","POWER ISSUE",
AK700="Sites strategiques &amp; DataCenter","POWER ISSUE",
AK700="Exclu","Exclu",
AK700="SAT","TX ISSUE",
AK700="SPARE-ISSUE","SPARE-ISSUE",
AK700="Fiber CAmtel","TX ISSUE",
AK700="Fiber AOF","TX ISSUE",
AK700="Projet OCM (HUAWEI)","TRAVAUX-HUAWEI",
AK700="Projet OCM (NOKIA)","TRAVAUX -NOKIA",
AK700="ACCESS-ISSUE","ACCESS-ISSUE",
AK700="Projet OCM (ZTE, NOKIA, autres projets)","TRAVAUX OCM",
AK700="No root CAuse","No root cause",
AK700="ODU HS","TX ISSUE",
AK700="IP &amp; VLAN","TX ISSUE",
AK700="Warehouse HUAWEI","SPARE-ISSUE",
AK700="SPARE-HS","SPARE-ISSUE",
AK700="Power Telco","RAN ISSUE",AK700="no impacts","no impacts"
),"")</f>
        <v>No root cause</v>
      </c>
      <c r="AK700" s="81" t="s">
        <v>5620</v>
      </c>
      <c r="AL700" s="56" t="str" cm="1">
        <f t="array" ref="AL700">IFERROR(_xlfn.IFS(
AK700="MPR ISSUE","ACTIVE",
AK700="BSS Hardware Issue","ACTIVE",
AK700="Sites strategiques, MLL, Pylone, etc.","PASSIVE",
AK700="AKTIVCO DEFAUT GE &amp; POWER Cabinet","PASSIVE",
AK700="AKTIVCO Coupure ENEO &amp; Baisse de tension","PASSIVE",
AK700="Coupure ENEO &amp; Baisse de tension","PASSIVE",
AK700="Defaut GE &amp; POWER Cabinet","PASSIVE",
AK700="Sharing","PASSIVE",
AK700="Sites strategiques &amp; DataCenter","PASSIVE",
AK700="Exclu","Exclu",
AK700="SAT","ACTIVE",
AK700="SPARE-ISSUE","SPARE-ISSUE",
AK700="Fiber CAmtel","ACTIVE",
AK700="Fiber AOF","ACTIVE",
AK700="Projet OCM (HUAWEI)","PLANNED WORKS",
AK700="Projet OCM (NOKIA)","PLANNED WORKS",
AK700="ACCESS-ISSUE","ACCESS-ISSUE",
AK700="Projet OCM (ZTE, NOKIA, autres projets)","PLANNED WORKS",
AK700="No root CAuse","No root cause",
AK700="ODU HS","ACTIVE",
AK700="IP &amp; VLAN","ACTIVE",
AK700="Warehouse HUAWEI","SPARE-ISSUE",
AK700="SPARE-HS","SPARE-ISSUE",
AK700="Power Telco","ACTIVE", AK700="no impacts","no impacts"
),"")</f>
        <v>No root cause</v>
      </c>
      <c r="AM700" s="108" t="s">
        <v>5537</v>
      </c>
      <c r="AN700" s="117" t="s">
        <v>5405</v>
      </c>
      <c r="AP700" s="23" t="s">
        <v>5537</v>
      </c>
      <c r="AQ700" s="23" t="s">
        <v>5537</v>
      </c>
      <c r="AR700" s="7"/>
      <c r="AS700" s="6"/>
      <c r="AT700" s="7"/>
      <c r="AU700" s="3" t="s">
        <v>5537</v>
      </c>
      <c r="AV700" s="24" t="s">
        <v>5537</v>
      </c>
      <c r="AW700" s="24" t="s">
        <v>5537</v>
      </c>
      <c r="AX700" s="24" t="s">
        <v>5537</v>
      </c>
      <c r="AY700" s="24" t="s">
        <v>5537</v>
      </c>
      <c r="AZ700" s="24" t="s">
        <v>5537</v>
      </c>
      <c r="BA700" s="24" t="s">
        <v>5537</v>
      </c>
      <c r="BB700" s="24" t="s">
        <v>5537</v>
      </c>
      <c r="BC700" s="24" t="s">
        <v>5537</v>
      </c>
      <c r="BD700" s="24" t="s">
        <v>5537</v>
      </c>
      <c r="BE700" s="24" t="s">
        <v>5537</v>
      </c>
      <c r="BF700" s="24" t="s">
        <v>5537</v>
      </c>
      <c r="BG700" s="24" t="s">
        <v>5537</v>
      </c>
      <c r="BH700" s="24" t="s">
        <v>5537</v>
      </c>
      <c r="BI700" s="9" t="s">
        <v>5537</v>
      </c>
      <c r="BJ700" s="14"/>
      <c r="BK700" s="14" t="s">
        <v>5537</v>
      </c>
      <c r="BL700" s="14" t="str">
        <f>_xlfn.XLOOKUP(B700,'[4]cell downs 18042026 17h'!$B:$B,'[4]cell downs 18042026 17h'!$B:$B,"")</f>
        <v/>
      </c>
      <c r="BM700" s="14" t="str">
        <f>_xlfn.XLOOKUP(B700,'[5]Cells Huawei 19042026 15h'!$B:$B,'[5]Cells Huawei 19042026 15h'!$B:$B,"")</f>
        <v/>
      </c>
      <c r="BN700" s="9" t="str">
        <f>_xlfn.XLOOKUP(B700,'[6]cells down 19042026 9H40'!$B:$B,'[6]cells down 19042026 9H40'!$B:$B,"")</f>
        <v/>
      </c>
      <c r="BO700" s="9" t="s">
        <v>5537</v>
      </c>
      <c r="BP700" s="9" t="s">
        <v>594</v>
      </c>
    </row>
    <row r="701" spans="1:68" s="9" customFormat="1" x14ac:dyDescent="0.35">
      <c r="A701" s="1" t="s">
        <v>3746</v>
      </c>
      <c r="B701" s="8" t="s">
        <v>3747</v>
      </c>
      <c r="C701" s="3" t="str">
        <f>_xlfn.XLOOKUP(B701,'[1]daily break down'!$D:$D,'[1]daily break down'!$E:$E,"")</f>
        <v>EXTREME-NORD</v>
      </c>
      <c r="D701" s="1" t="s">
        <v>11</v>
      </c>
      <c r="E701" s="1" t="s">
        <v>12</v>
      </c>
      <c r="F701" s="3" t="s">
        <v>55</v>
      </c>
      <c r="G701" s="1" t="s">
        <v>185</v>
      </c>
      <c r="H701" s="39" t="str">
        <f>_xlfn.XLOOKUP(B701,[2]CALCULATION!$B:$B,[2]CALCULATION!$H:$H,"")</f>
        <v>Huawei</v>
      </c>
      <c r="I701" s="34">
        <v>0</v>
      </c>
      <c r="J701" s="34">
        <v>0</v>
      </c>
      <c r="K701" s="34">
        <v>0</v>
      </c>
      <c r="L701" s="34">
        <v>0</v>
      </c>
      <c r="M701" s="34">
        <v>8.0257852428281603E-4</v>
      </c>
      <c r="N701" s="34">
        <v>0.12395379430590157</v>
      </c>
      <c r="O701" s="34">
        <v>0.4372982852642302</v>
      </c>
      <c r="P701" s="34">
        <v>0.18218532501219922</v>
      </c>
      <c r="Q701" s="34">
        <v>0</v>
      </c>
      <c r="R701" s="34">
        <v>0</v>
      </c>
      <c r="S701" s="109">
        <v>0</v>
      </c>
      <c r="T701" s="109">
        <f>_xlfn.XLOOKUP(B701,'[3]Nur des jours'!$B:$B,'[3]Nur des jours'!$U:$U,"")</f>
        <v>0</v>
      </c>
      <c r="U701" s="109">
        <v>0</v>
      </c>
      <c r="V701" s="109">
        <v>1.3029416464773582</v>
      </c>
      <c r="W701" s="109">
        <v>0</v>
      </c>
      <c r="X701" s="109">
        <v>0</v>
      </c>
      <c r="Y701" s="109">
        <v>0</v>
      </c>
      <c r="Z701" s="109">
        <v>0</v>
      </c>
      <c r="AA701" s="109">
        <v>0</v>
      </c>
      <c r="AB701" s="109">
        <v>7.2348886948432378</v>
      </c>
      <c r="AC701" s="109">
        <v>0</v>
      </c>
      <c r="AD701" s="109">
        <v>0</v>
      </c>
      <c r="AE701" s="109">
        <v>0</v>
      </c>
      <c r="AF701" s="109">
        <v>0</v>
      </c>
      <c r="AG701" s="57" t="str">
        <f>_xlfn.XLOOKUP(B701,[3]CALCULATION!$B:$B,[3]CALCULATION!$M:$M,"")</f>
        <v>Insecurity</v>
      </c>
      <c r="AH701" s="57"/>
      <c r="AI701" s="56" t="str" cm="1">
        <f t="array" ref="AI701">IFERROR(_xlfn.IFS(
AK701="MPR ISSUE","PDH",
AK701="BSS Hardware Issue","BSS",
AK701="Sites strategiques, MLL, Pylone, etc.","ENVTECH",
AK701="AKTIVCO DEFAUT GE &amp; POWER Cabinet","AKTIVCO",
AK701="AKTIVCO Coupure ENEO &amp; Baisse de tension","AKTIVCO GRID ONLY",
AK701="Coupure ENEO &amp; Baisse de tension","IHS GRID ONLY",
AK701="Defaut GE &amp; POWER Cabinet","IHS",
AK701="Sharing","Partners",
AK701="Sites strategiques &amp; DataCenter","SST &amp; DC",
AK701="Exclu","Exclu",
AK701="SAT","SAT",
AK701="SPARE-ISSUE","SPARE-ISSUE",
AK701="Fiber CAmtel","TRANS_FO_CAMTEL",
AK701="Fiber AOF","Fiber AOF",
AK701="Projet OCM (HUAWEI)","TRAVAUX-HUAWEI",
AK701="Projet OCM (NOKIA)","TRAVAUX-NOKIA",
AK701="ACCESS-ISSUE","ACCESS-ISSUE",
AK701="Projet OCM (ZTE, NOKIA, autres projets)","TRAVAUX OCM",
AK701="No root CAuse","No root cause",
AK701="ODU HS","PDH",
AK701="IP &amp; VLAN","PDH",
AK701="Warehouse HUAWEI","SPARE-ISSUE",
AK701="SPARE-HS","SPARE-ISSUE",
AK701="Power Telco","BSS",AK701="no impacts","no impacts"
),"")</f>
        <v>No root cause</v>
      </c>
      <c r="AJ701" s="56" t="str" cm="1">
        <f t="array" ref="AJ701">IFERROR(_xlfn.IFS(
AK701="MPR ISSUE","TX ISSUE",
AK701="BSS Hardware Issue","RAN ISSUE",
AK701="Sites strategiques, MLL, Pylone, etc.","ENVTECH",
AK701="AKTIVCO DEFAUT GE &amp; POWER Cabinet","POWER ISSUE",
AK701="AKTIVCO Coupure ENEO &amp; Baisse de tension","POWER ISSUE",
AK701="Coupure ENEO &amp; Baisse de tension","POWER ISSUE",
AK701="Defaut GE &amp; POWER Cabinet","POWER ISSUE",
AK701="Sharing","POWER ISSUE",
AK701="Sites strategiques &amp; DataCenter","POWER ISSUE",
AK701="Exclu","Exclu",
AK701="SAT","TX ISSUE",
AK701="SPARE-ISSUE","SPARE-ISSUE",
AK701="Fiber CAmtel","TX ISSUE",
AK701="Fiber AOF","TX ISSUE",
AK701="Projet OCM (HUAWEI)","TRAVAUX-HUAWEI",
AK701="Projet OCM (NOKIA)","TRAVAUX -NOKIA",
AK701="ACCESS-ISSUE","ACCESS-ISSUE",
AK701="Projet OCM (ZTE, NOKIA, autres projets)","TRAVAUX OCM",
AK701="No root CAuse","No root cause",
AK701="ODU HS","TX ISSUE",
AK701="IP &amp; VLAN","TX ISSUE",
AK701="Warehouse HUAWEI","SPARE-ISSUE",
AK701="SPARE-HS","SPARE-ISSUE",
AK701="Power Telco","RAN ISSUE",AK701="no impacts","no impacts"
),"")</f>
        <v>No root cause</v>
      </c>
      <c r="AK701" s="81" t="s">
        <v>5620</v>
      </c>
      <c r="AL701" s="56" t="str" cm="1">
        <f t="array" ref="AL701">IFERROR(_xlfn.IFS(
AK701="MPR ISSUE","ACTIVE",
AK701="BSS Hardware Issue","ACTIVE",
AK701="Sites strategiques, MLL, Pylone, etc.","PASSIVE",
AK701="AKTIVCO DEFAUT GE &amp; POWER Cabinet","PASSIVE",
AK701="AKTIVCO Coupure ENEO &amp; Baisse de tension","PASSIVE",
AK701="Coupure ENEO &amp; Baisse de tension","PASSIVE",
AK701="Defaut GE &amp; POWER Cabinet","PASSIVE",
AK701="Sharing","PASSIVE",
AK701="Sites strategiques &amp; DataCenter","PASSIVE",
AK701="Exclu","Exclu",
AK701="SAT","ACTIVE",
AK701="SPARE-ISSUE","SPARE-ISSUE",
AK701="Fiber CAmtel","ACTIVE",
AK701="Fiber AOF","ACTIVE",
AK701="Projet OCM (HUAWEI)","PLANNED WORKS",
AK701="Projet OCM (NOKIA)","PLANNED WORKS",
AK701="ACCESS-ISSUE","ACCESS-ISSUE",
AK701="Projet OCM (ZTE, NOKIA, autres projets)","PLANNED WORKS",
AK701="No root CAuse","No root cause",
AK701="ODU HS","ACTIVE",
AK701="IP &amp; VLAN","ACTIVE",
AK701="Warehouse HUAWEI","SPARE-ISSUE",
AK701="SPARE-HS","SPARE-ISSUE",
AK701="Power Telco","ACTIVE", AK701="no impacts","no impacts"
),"")</f>
        <v>No root cause</v>
      </c>
      <c r="AM701" s="108" t="s">
        <v>5537</v>
      </c>
      <c r="AN701" s="117" t="s">
        <v>3747</v>
      </c>
      <c r="AP701" s="23" t="s">
        <v>5537</v>
      </c>
      <c r="AQ701" s="23" t="s">
        <v>5537</v>
      </c>
      <c r="AR701" s="7"/>
      <c r="AS701" s="6"/>
      <c r="AT701" s="7"/>
      <c r="AU701" s="3" t="s">
        <v>5537</v>
      </c>
      <c r="AV701" s="24" t="s">
        <v>5537</v>
      </c>
      <c r="AW701" s="24" t="s">
        <v>5537</v>
      </c>
      <c r="AX701" s="24" t="s">
        <v>5537</v>
      </c>
      <c r="AY701" s="24" t="s">
        <v>5537</v>
      </c>
      <c r="AZ701" s="24" t="s">
        <v>5537</v>
      </c>
      <c r="BA701" s="24" t="s">
        <v>5537</v>
      </c>
      <c r="BB701" s="24" t="s">
        <v>5537</v>
      </c>
      <c r="BC701" s="24" t="s">
        <v>5537</v>
      </c>
      <c r="BD701" s="24" t="s">
        <v>5537</v>
      </c>
      <c r="BE701" s="24" t="s">
        <v>5537</v>
      </c>
      <c r="BF701" s="24" t="s">
        <v>5537</v>
      </c>
      <c r="BG701" s="24" t="s">
        <v>5537</v>
      </c>
      <c r="BH701" s="24" t="s">
        <v>5537</v>
      </c>
      <c r="BI701" s="9" t="s">
        <v>5537</v>
      </c>
      <c r="BJ701" s="14"/>
      <c r="BK701" s="14" t="s">
        <v>5537</v>
      </c>
      <c r="BL701" s="14" t="str">
        <f>_xlfn.XLOOKUP(B701,'[4]cell downs 18042026 17h'!$B:$B,'[4]cell downs 18042026 17h'!$B:$B,"")</f>
        <v/>
      </c>
      <c r="BM701" s="14" t="str">
        <f>_xlfn.XLOOKUP(B701,'[5]Cells Huawei 19042026 15h'!$B:$B,'[5]Cells Huawei 19042026 15h'!$B:$B,"")</f>
        <v/>
      </c>
      <c r="BN701" s="9" t="str">
        <f>_xlfn.XLOOKUP(B701,'[6]cells down 19042026 9H40'!$B:$B,'[6]cells down 19042026 9H40'!$B:$B,"")</f>
        <v/>
      </c>
      <c r="BO701" s="9" t="s">
        <v>3747</v>
      </c>
      <c r="BP701" s="9" t="s">
        <v>1129</v>
      </c>
    </row>
    <row r="702" spans="1:68" s="9" customFormat="1" x14ac:dyDescent="0.35">
      <c r="A702" s="1" t="s">
        <v>2825</v>
      </c>
      <c r="B702" s="8" t="s">
        <v>2826</v>
      </c>
      <c r="C702" s="3" t="str">
        <f>_xlfn.XLOOKUP(B702,'[1]daily break down'!$D:$D,'[1]daily break down'!$E:$E,"")</f>
        <v>Garoua</v>
      </c>
      <c r="D702" s="1" t="s">
        <v>11</v>
      </c>
      <c r="E702" s="1" t="s">
        <v>12</v>
      </c>
      <c r="F702" s="3" t="s">
        <v>23</v>
      </c>
      <c r="G702" s="1" t="s">
        <v>24</v>
      </c>
      <c r="H702" s="39" t="str">
        <f>_xlfn.XLOOKUP(B702,[2]CALCULATION!$B:$B,[2]CALCULATION!$H:$H,"")</f>
        <v>Huawei</v>
      </c>
      <c r="I702" s="34">
        <v>0</v>
      </c>
      <c r="J702" s="34">
        <v>0</v>
      </c>
      <c r="K702" s="34">
        <v>9.9270045914625613E-2</v>
      </c>
      <c r="L702" s="34">
        <v>7.0431259327745961</v>
      </c>
      <c r="M702" s="34">
        <v>0</v>
      </c>
      <c r="N702" s="34">
        <v>0</v>
      </c>
      <c r="O702" s="34">
        <v>0</v>
      </c>
      <c r="P702" s="34">
        <v>0</v>
      </c>
      <c r="Q702" s="34">
        <v>6.9110928479909142E-2</v>
      </c>
      <c r="R702" s="34">
        <v>0.37168303213453069</v>
      </c>
      <c r="S702" s="109">
        <v>0</v>
      </c>
      <c r="T702" s="109">
        <f>_xlfn.XLOOKUP(B702,'[3]Nur des jours'!$B:$B,'[3]Nur des jours'!$U:$U,"")</f>
        <v>1.5058691675726885</v>
      </c>
      <c r="U702" s="109">
        <v>1.9458962198194809</v>
      </c>
      <c r="V702" s="109">
        <v>0</v>
      </c>
      <c r="W702" s="109">
        <v>1.5058691675726885</v>
      </c>
      <c r="X702" s="109">
        <v>1.8776770452554412</v>
      </c>
      <c r="Y702" s="109">
        <v>0</v>
      </c>
      <c r="Z702" s="109">
        <v>1.2405188723664722</v>
      </c>
      <c r="AA702" s="109">
        <v>2.4737610327794468</v>
      </c>
      <c r="AB702" s="109">
        <v>6.4009739379567554</v>
      </c>
      <c r="AC702" s="109">
        <v>0</v>
      </c>
      <c r="AD702" s="109">
        <v>0</v>
      </c>
      <c r="AE702" s="109">
        <v>0</v>
      </c>
      <c r="AF702" s="109">
        <v>0</v>
      </c>
      <c r="AG702" s="57" t="str">
        <f>_xlfn.XLOOKUP(B702,[3]CALCULATION!$B:$B,[3]CALCULATION!$M:$M,"")</f>
        <v>Operationnel</v>
      </c>
      <c r="AH702" s="57"/>
      <c r="AI702" s="56" t="str" cm="1">
        <f t="array" ref="AI702">IFERROR(_xlfn.IFS(
AK702="MPR ISSUE","PDH",
AK702="BSS Hardware Issue","BSS",
AK702="Sites strategiques, MLL, Pylone, etc.","ENVTECH",
AK702="AKTIVCO DEFAUT GE &amp; POWER Cabinet","AKTIVCO",
AK702="AKTIVCO Coupure ENEO &amp; Baisse de tension","AKTIVCO GRID ONLY",
AK702="Coupure ENEO &amp; Baisse de tension","IHS GRID ONLY",
AK702="Defaut GE &amp; POWER Cabinet","IHS",
AK702="Sharing","Partners",
AK702="Sites strategiques &amp; DataCenter","SST &amp; DC",
AK702="Exclu","Exclu",
AK702="SAT","SAT",
AK702="SPARE-ISSUE","SPARE-ISSUE",
AK702="Fiber CAmtel","TRANS_FO_CAMTEL",
AK702="Fiber AOF","Fiber AOF",
AK702="Projet OCM (HUAWEI)","TRAVAUX-HUAWEI",
AK702="Projet OCM (NOKIA)","TRAVAUX-NOKIA",
AK702="ACCESS-ISSUE","ACCESS-ISSUE",
AK702="Projet OCM (ZTE, NOKIA, autres projets)","TRAVAUX OCM",
AK702="No root CAuse","No root cause",
AK702="ODU HS","PDH",
AK702="IP &amp; VLAN","PDH",
AK702="Warehouse HUAWEI","SPARE-ISSUE",
AK702="SPARE-HS","SPARE-ISSUE",
AK702="Power Telco","BSS",AK702="no impacts","no impacts"
),"")</f>
        <v>No root cause</v>
      </c>
      <c r="AJ702" s="56" t="str" cm="1">
        <f t="array" ref="AJ702">IFERROR(_xlfn.IFS(
AK702="MPR ISSUE","TX ISSUE",
AK702="BSS Hardware Issue","RAN ISSUE",
AK702="Sites strategiques, MLL, Pylone, etc.","ENVTECH",
AK702="AKTIVCO DEFAUT GE &amp; POWER Cabinet","POWER ISSUE",
AK702="AKTIVCO Coupure ENEO &amp; Baisse de tension","POWER ISSUE",
AK702="Coupure ENEO &amp; Baisse de tension","POWER ISSUE",
AK702="Defaut GE &amp; POWER Cabinet","POWER ISSUE",
AK702="Sharing","POWER ISSUE",
AK702="Sites strategiques &amp; DataCenter","POWER ISSUE",
AK702="Exclu","Exclu",
AK702="SAT","TX ISSUE",
AK702="SPARE-ISSUE","SPARE-ISSUE",
AK702="Fiber CAmtel","TX ISSUE",
AK702="Fiber AOF","TX ISSUE",
AK702="Projet OCM (HUAWEI)","TRAVAUX-HUAWEI",
AK702="Projet OCM (NOKIA)","TRAVAUX -NOKIA",
AK702="ACCESS-ISSUE","ACCESS-ISSUE",
AK702="Projet OCM (ZTE, NOKIA, autres projets)","TRAVAUX OCM",
AK702="No root CAuse","No root cause",
AK702="ODU HS","TX ISSUE",
AK702="IP &amp; VLAN","TX ISSUE",
AK702="Warehouse HUAWEI","SPARE-ISSUE",
AK702="SPARE-HS","SPARE-ISSUE",
AK702="Power Telco","RAN ISSUE",AK702="no impacts","no impacts"
),"")</f>
        <v>No root cause</v>
      </c>
      <c r="AK702" s="81" t="s">
        <v>5620</v>
      </c>
      <c r="AL702" s="56" t="str" cm="1">
        <f t="array" ref="AL702">IFERROR(_xlfn.IFS(
AK702="MPR ISSUE","ACTIVE",
AK702="BSS Hardware Issue","ACTIVE",
AK702="Sites strategiques, MLL, Pylone, etc.","PASSIVE",
AK702="AKTIVCO DEFAUT GE &amp; POWER Cabinet","PASSIVE",
AK702="AKTIVCO Coupure ENEO &amp; Baisse de tension","PASSIVE",
AK702="Coupure ENEO &amp; Baisse de tension","PASSIVE",
AK702="Defaut GE &amp; POWER Cabinet","PASSIVE",
AK702="Sharing","PASSIVE",
AK702="Sites strategiques &amp; DataCenter","PASSIVE",
AK702="Exclu","Exclu",
AK702="SAT","ACTIVE",
AK702="SPARE-ISSUE","SPARE-ISSUE",
AK702="Fiber CAmtel","ACTIVE",
AK702="Fiber AOF","ACTIVE",
AK702="Projet OCM (HUAWEI)","PLANNED WORKS",
AK702="Projet OCM (NOKIA)","PLANNED WORKS",
AK702="ACCESS-ISSUE","ACCESS-ISSUE",
AK702="Projet OCM (ZTE, NOKIA, autres projets)","PLANNED WORKS",
AK702="No root CAuse","No root cause",
AK702="ODU HS","ACTIVE",
AK702="IP &amp; VLAN","ACTIVE",
AK702="Warehouse HUAWEI","SPARE-ISSUE",
AK702="SPARE-HS","SPARE-ISSUE",
AK702="Power Telco","ACTIVE", AK702="no impacts","no impacts"
),"")</f>
        <v>No root cause</v>
      </c>
      <c r="AM702" s="108" t="s">
        <v>5537</v>
      </c>
      <c r="AN702" s="117" t="s">
        <v>2826</v>
      </c>
      <c r="AP702" s="23" t="s">
        <v>5537</v>
      </c>
      <c r="AQ702" s="23" t="s">
        <v>5537</v>
      </c>
      <c r="AR702" s="7"/>
      <c r="AS702" s="6"/>
      <c r="AT702" s="7"/>
      <c r="AU702" s="3" t="s">
        <v>5537</v>
      </c>
      <c r="AV702" s="24" t="s">
        <v>5537</v>
      </c>
      <c r="AW702" s="24" t="s">
        <v>5537</v>
      </c>
      <c r="AX702" s="24" t="s">
        <v>5537</v>
      </c>
      <c r="AY702" s="24" t="s">
        <v>5537</v>
      </c>
      <c r="AZ702" s="24" t="s">
        <v>5537</v>
      </c>
      <c r="BA702" s="24" t="s">
        <v>5537</v>
      </c>
      <c r="BB702" s="24" t="s">
        <v>5537</v>
      </c>
      <c r="BC702" s="24" t="s">
        <v>5537</v>
      </c>
      <c r="BD702" s="24" t="s">
        <v>5537</v>
      </c>
      <c r="BE702" s="24" t="s">
        <v>5537</v>
      </c>
      <c r="BF702" s="24" t="s">
        <v>5537</v>
      </c>
      <c r="BG702" s="24" t="s">
        <v>5537</v>
      </c>
      <c r="BH702" s="24" t="s">
        <v>5537</v>
      </c>
      <c r="BI702" s="9" t="s">
        <v>5537</v>
      </c>
      <c r="BJ702" s="14"/>
      <c r="BK702" s="14" t="s">
        <v>5537</v>
      </c>
      <c r="BL702" s="14" t="str">
        <f>_xlfn.XLOOKUP(B702,'[4]cell downs 18042026 17h'!$B:$B,'[4]cell downs 18042026 17h'!$B:$B,"")</f>
        <v/>
      </c>
      <c r="BM702" s="14" t="str">
        <f>_xlfn.XLOOKUP(B702,'[5]Cells Huawei 19042026 15h'!$B:$B,'[5]Cells Huawei 19042026 15h'!$B:$B,"")</f>
        <v/>
      </c>
      <c r="BN702" s="9" t="str">
        <f>_xlfn.XLOOKUP(B702,'[6]cells down 19042026 9H40'!$B:$B,'[6]cells down 19042026 9H40'!$B:$B,"")</f>
        <v/>
      </c>
      <c r="BO702" s="9" t="s">
        <v>2826</v>
      </c>
      <c r="BP702" s="9" t="s">
        <v>12</v>
      </c>
    </row>
    <row r="703" spans="1:68" s="9" customFormat="1" x14ac:dyDescent="0.35">
      <c r="A703" s="1" t="s">
        <v>4719</v>
      </c>
      <c r="B703" s="8" t="s">
        <v>4720</v>
      </c>
      <c r="C703" s="3" t="str">
        <f>_xlfn.XLOOKUP(B703,'[1]daily break down'!$D:$D,'[1]daily break down'!$E:$E,"")</f>
        <v>OUEST</v>
      </c>
      <c r="D703" s="1" t="s">
        <v>21</v>
      </c>
      <c r="E703" s="1" t="s">
        <v>188</v>
      </c>
      <c r="F703" s="3" t="s">
        <v>102</v>
      </c>
      <c r="G703" s="1" t="s">
        <v>1365</v>
      </c>
      <c r="H703" s="39" t="str">
        <f>_xlfn.XLOOKUP(B703,[2]CALCULATION!$B:$B,[2]CALCULATION!$H:$H,"")</f>
        <v>Huawei</v>
      </c>
      <c r="I703" s="34">
        <v>0</v>
      </c>
      <c r="J703" s="34">
        <v>0</v>
      </c>
      <c r="K703" s="34">
        <v>0.1982368954978555</v>
      </c>
      <c r="L703" s="34">
        <v>0</v>
      </c>
      <c r="M703" s="34">
        <v>0.21241578276018522</v>
      </c>
      <c r="N703" s="34">
        <v>0</v>
      </c>
      <c r="O703" s="34">
        <v>0.2138425890255769</v>
      </c>
      <c r="P703" s="34">
        <v>0</v>
      </c>
      <c r="Q703" s="34">
        <v>0.18735749772424398</v>
      </c>
      <c r="R703" s="34">
        <v>0</v>
      </c>
      <c r="S703" s="109">
        <v>0</v>
      </c>
      <c r="T703" s="109">
        <f>_xlfn.XLOOKUP(B703,'[3]Nur des jours'!$B:$B,'[3]Nur des jours'!$U:$U,"")</f>
        <v>0</v>
      </c>
      <c r="U703" s="109">
        <v>0</v>
      </c>
      <c r="V703" s="109">
        <v>0</v>
      </c>
      <c r="W703" s="109">
        <v>0</v>
      </c>
      <c r="X703" s="109">
        <v>0</v>
      </c>
      <c r="Y703" s="109">
        <v>0</v>
      </c>
      <c r="Z703" s="109">
        <v>0</v>
      </c>
      <c r="AA703" s="109">
        <v>1.6352091555304435</v>
      </c>
      <c r="AB703" s="109">
        <v>6.3156687583646534</v>
      </c>
      <c r="AC703" s="109">
        <v>0</v>
      </c>
      <c r="AD703" s="109">
        <v>0</v>
      </c>
      <c r="AE703" s="109">
        <v>0</v>
      </c>
      <c r="AF703" s="109">
        <v>0</v>
      </c>
      <c r="AG703" s="57" t="str">
        <f>_xlfn.XLOOKUP(B703,[3]CALCULATION!$B:$B,[3]CALCULATION!$M:$M,"")</f>
        <v>Operationnel</v>
      </c>
      <c r="AH703" s="57"/>
      <c r="AI703" s="56" t="str" cm="1">
        <f t="array" ref="AI703">IFERROR(_xlfn.IFS(
AK703="MPR ISSUE","PDH",
AK703="BSS Hardware Issue","BSS",
AK703="Sites strategiques, MLL, Pylone, etc.","ENVTECH",
AK703="AKTIVCO DEFAUT GE &amp; POWER Cabinet","AKTIVCO",
AK703="AKTIVCO Coupure ENEO &amp; Baisse de tension","AKTIVCO GRID ONLY",
AK703="Coupure ENEO &amp; Baisse de tension","IHS GRID ONLY",
AK703="Defaut GE &amp; POWER Cabinet","IHS",
AK703="Sharing","Partners",
AK703="Sites strategiques &amp; DataCenter","SST &amp; DC",
AK703="Exclu","Exclu",
AK703="SAT","SAT",
AK703="SPARE-ISSUE","SPARE-ISSUE",
AK703="Fiber CAmtel","TRANS_FO_CAMTEL",
AK703="Fiber AOF","Fiber AOF",
AK703="Projet OCM (HUAWEI)","TRAVAUX-HUAWEI",
AK703="Projet OCM (NOKIA)","TRAVAUX-NOKIA",
AK703="ACCESS-ISSUE","ACCESS-ISSUE",
AK703="Projet OCM (ZTE, NOKIA, autres projets)","TRAVAUX OCM",
AK703="No root CAuse","No root cause",
AK703="ODU HS","PDH",
AK703="IP &amp; VLAN","PDH",
AK703="Warehouse HUAWEI","SPARE-ISSUE",
AK703="SPARE-HS","SPARE-ISSUE",
AK703="Power Telco","BSS",AK703="no impacts","no impacts"
),"")</f>
        <v>No root cause</v>
      </c>
      <c r="AJ703" s="56" t="str" cm="1">
        <f t="array" ref="AJ703">IFERROR(_xlfn.IFS(
AK703="MPR ISSUE","TX ISSUE",
AK703="BSS Hardware Issue","RAN ISSUE",
AK703="Sites strategiques, MLL, Pylone, etc.","ENVTECH",
AK703="AKTIVCO DEFAUT GE &amp; POWER Cabinet","POWER ISSUE",
AK703="AKTIVCO Coupure ENEO &amp; Baisse de tension","POWER ISSUE",
AK703="Coupure ENEO &amp; Baisse de tension","POWER ISSUE",
AK703="Defaut GE &amp; POWER Cabinet","POWER ISSUE",
AK703="Sharing","POWER ISSUE",
AK703="Sites strategiques &amp; DataCenter","POWER ISSUE",
AK703="Exclu","Exclu",
AK703="SAT","TX ISSUE",
AK703="SPARE-ISSUE","SPARE-ISSUE",
AK703="Fiber CAmtel","TX ISSUE",
AK703="Fiber AOF","TX ISSUE",
AK703="Projet OCM (HUAWEI)","TRAVAUX-HUAWEI",
AK703="Projet OCM (NOKIA)","TRAVAUX -NOKIA",
AK703="ACCESS-ISSUE","ACCESS-ISSUE",
AK703="Projet OCM (ZTE, NOKIA, autres projets)","TRAVAUX OCM",
AK703="No root CAuse","No root cause",
AK703="ODU HS","TX ISSUE",
AK703="IP &amp; VLAN","TX ISSUE",
AK703="Warehouse HUAWEI","SPARE-ISSUE",
AK703="SPARE-HS","SPARE-ISSUE",
AK703="Power Telco","RAN ISSUE",AK703="no impacts","no impacts"
),"")</f>
        <v>No root cause</v>
      </c>
      <c r="AK703" s="81" t="s">
        <v>5620</v>
      </c>
      <c r="AL703" s="56" t="str" cm="1">
        <f t="array" ref="AL703">IFERROR(_xlfn.IFS(
AK703="MPR ISSUE","ACTIVE",
AK703="BSS Hardware Issue","ACTIVE",
AK703="Sites strategiques, MLL, Pylone, etc.","PASSIVE",
AK703="AKTIVCO DEFAUT GE &amp; POWER Cabinet","PASSIVE",
AK703="AKTIVCO Coupure ENEO &amp; Baisse de tension","PASSIVE",
AK703="Coupure ENEO &amp; Baisse de tension","PASSIVE",
AK703="Defaut GE &amp; POWER Cabinet","PASSIVE",
AK703="Sharing","PASSIVE",
AK703="Sites strategiques &amp; DataCenter","PASSIVE",
AK703="Exclu","Exclu",
AK703="SAT","ACTIVE",
AK703="SPARE-ISSUE","SPARE-ISSUE",
AK703="Fiber CAmtel","ACTIVE",
AK703="Fiber AOF","ACTIVE",
AK703="Projet OCM (HUAWEI)","PLANNED WORKS",
AK703="Projet OCM (NOKIA)","PLANNED WORKS",
AK703="ACCESS-ISSUE","ACCESS-ISSUE",
AK703="Projet OCM (ZTE, NOKIA, autres projets)","PLANNED WORKS",
AK703="No root CAuse","No root cause",
AK703="ODU HS","ACTIVE",
AK703="IP &amp; VLAN","ACTIVE",
AK703="Warehouse HUAWEI","SPARE-ISSUE",
AK703="SPARE-HS","SPARE-ISSUE",
AK703="Power Telco","ACTIVE", AK703="no impacts","no impacts"
),"")</f>
        <v>No root cause</v>
      </c>
      <c r="AM703" s="108" t="s">
        <v>5537</v>
      </c>
      <c r="AN703" s="117" t="s">
        <v>4720</v>
      </c>
      <c r="AP703" s="23" t="s">
        <v>5537</v>
      </c>
      <c r="AQ703" s="23" t="s">
        <v>5537</v>
      </c>
      <c r="AR703" s="7"/>
      <c r="AS703" s="6"/>
      <c r="AT703" s="7"/>
      <c r="AU703" s="3" t="s">
        <v>5537</v>
      </c>
      <c r="AV703" s="24" t="s">
        <v>5537</v>
      </c>
      <c r="AW703" s="24" t="s">
        <v>5537</v>
      </c>
      <c r="AX703" s="24" t="s">
        <v>5537</v>
      </c>
      <c r="AY703" s="24" t="s">
        <v>5537</v>
      </c>
      <c r="AZ703" s="24" t="s">
        <v>5537</v>
      </c>
      <c r="BA703" s="24" t="s">
        <v>5537</v>
      </c>
      <c r="BB703" s="24" t="s">
        <v>5537</v>
      </c>
      <c r="BC703" s="24" t="s">
        <v>5537</v>
      </c>
      <c r="BD703" s="24" t="s">
        <v>5537</v>
      </c>
      <c r="BE703" s="24" t="s">
        <v>5537</v>
      </c>
      <c r="BF703" s="24" t="s">
        <v>5537</v>
      </c>
      <c r="BG703" s="24" t="s">
        <v>5537</v>
      </c>
      <c r="BH703" s="24" t="s">
        <v>5537</v>
      </c>
      <c r="BI703" s="9" t="s">
        <v>5537</v>
      </c>
      <c r="BJ703" s="14"/>
      <c r="BK703" s="14" t="s">
        <v>5537</v>
      </c>
      <c r="BL703" s="14" t="str">
        <f>_xlfn.XLOOKUP(B703,'[4]cell downs 18042026 17h'!$B:$B,'[4]cell downs 18042026 17h'!$B:$B,"")</f>
        <v/>
      </c>
      <c r="BM703" s="14" t="str">
        <f>_xlfn.XLOOKUP(B703,'[5]Cells Huawei 19042026 15h'!$B:$B,'[5]Cells Huawei 19042026 15h'!$B:$B,"")</f>
        <v/>
      </c>
      <c r="BN703" s="9" t="str">
        <f>_xlfn.XLOOKUP(B703,'[6]cells down 19042026 9H40'!$B:$B,'[6]cells down 19042026 9H40'!$B:$B,"")</f>
        <v/>
      </c>
      <c r="BO703" s="9" t="s">
        <v>5537</v>
      </c>
      <c r="BP703" s="9" t="s">
        <v>594</v>
      </c>
    </row>
    <row r="704" spans="1:68" s="9" customFormat="1" x14ac:dyDescent="0.35">
      <c r="A704" s="1" t="s">
        <v>1621</v>
      </c>
      <c r="B704" s="103" t="s">
        <v>1622</v>
      </c>
      <c r="C704" s="3" t="str">
        <f>_xlfn.XLOOKUP(B704,'[1]daily break down'!$D:$D,'[1]daily break down'!$E:$E,"")</f>
        <v>Douala</v>
      </c>
      <c r="D704" s="1" t="s">
        <v>11</v>
      </c>
      <c r="E704" s="1" t="s">
        <v>145</v>
      </c>
      <c r="F704" s="3" t="s">
        <v>31</v>
      </c>
      <c r="G704" s="1" t="s">
        <v>32</v>
      </c>
      <c r="H704" s="41" t="str">
        <f>_xlfn.XLOOKUP(B704,[2]CALCULATION!$B:$B,[2]CALCULATION!$H:$H,"")</f>
        <v>ZTE</v>
      </c>
      <c r="I704" s="34">
        <v>0</v>
      </c>
      <c r="J704" s="34">
        <v>0</v>
      </c>
      <c r="K704" s="34">
        <v>4.214464676557288</v>
      </c>
      <c r="L704" s="34">
        <v>0</v>
      </c>
      <c r="M704" s="34">
        <v>0</v>
      </c>
      <c r="N704" s="34">
        <v>0</v>
      </c>
      <c r="O704" s="34">
        <v>0</v>
      </c>
      <c r="P704" s="34">
        <v>0</v>
      </c>
      <c r="Q704" s="34">
        <v>1.117831368621107</v>
      </c>
      <c r="R704" s="34">
        <v>0</v>
      </c>
      <c r="S704" s="109">
        <v>0</v>
      </c>
      <c r="T704" s="109">
        <f>_xlfn.XLOOKUP(B704,'[3]Nur des jours'!$B:$B,'[3]Nur des jours'!$U:$U,"")</f>
        <v>1.7347645626981478</v>
      </c>
      <c r="U704" s="109">
        <v>0</v>
      </c>
      <c r="V704" s="109">
        <v>0</v>
      </c>
      <c r="W704" s="109">
        <v>1.7347645626981478</v>
      </c>
      <c r="X704" s="109">
        <v>10.084809364414882</v>
      </c>
      <c r="Y704" s="109">
        <v>0</v>
      </c>
      <c r="Z704" s="109">
        <v>0</v>
      </c>
      <c r="AA704" s="109">
        <v>0</v>
      </c>
      <c r="AB704" s="109">
        <v>5.9709166944893886</v>
      </c>
      <c r="AC704" s="109">
        <v>3.305236822016794</v>
      </c>
      <c r="AD704" s="109">
        <v>0</v>
      </c>
      <c r="AE704" s="109">
        <v>0.47198751259156529</v>
      </c>
      <c r="AF704" s="109">
        <v>0.47198751259156529</v>
      </c>
      <c r="AG704" s="57" t="str">
        <f>_xlfn.XLOOKUP(B704,[3]CALCULATION!$B:$B,[3]CALCULATION!$M:$M,"")</f>
        <v>Operationnel</v>
      </c>
      <c r="AH704" s="57"/>
      <c r="AI704" s="56" t="str" cm="1">
        <f t="array" ref="AI704">IFERROR(_xlfn.IFS(
AK704="MPR ISSUE","PDH",
AK704="BSS Hardware Issue","BSS",
AK704="Sites strategiques, MLL, Pylone, etc.","ENVTECH",
AK704="AKTIVCO DEFAUT GE &amp; POWER Cabinet","AKTIVCO",
AK704="AKTIVCO Coupure ENEO &amp; Baisse de tension","AKTIVCO GRID ONLY",
AK704="Coupure ENEO &amp; Baisse de tension","IHS GRID ONLY",
AK704="Defaut GE &amp; POWER Cabinet","IHS",
AK704="Sharing","Partners",
AK704="Sites strategiques &amp; DataCenter","SST &amp; DC",
AK704="Exclu","Exclu",
AK704="SAT","SAT",
AK704="SPARE-ISSUE","SPARE-ISSUE",
AK704="Fiber CAmtel","TRANS_FO_CAMTEL",
AK704="Fiber AOF","Fiber AOF",
AK704="Projet OCM (HUAWEI)","TRAVAUX-HUAWEI",
AK704="Projet OCM (NOKIA)","TRAVAUX-NOKIA",
AK704="ACCESS-ISSUE","ACCESS-ISSUE",
AK704="Projet OCM (ZTE, NOKIA, autres projets)","TRAVAUX OCM",
AK704="No root CAuse","No root cause",
AK704="ODU HS","PDH",
AK704="IP &amp; VLAN","PDH",
AK704="Warehouse HUAWEI","SPARE-ISSUE",
AK704="SPARE-HS","SPARE-ISSUE",
AK704="Power Telco","BSS",AK704="no impacts","no impacts"
),"")</f>
        <v>No root cause</v>
      </c>
      <c r="AJ704" s="56" t="str" cm="1">
        <f t="array" ref="AJ704">IFERROR(_xlfn.IFS(
AK704="MPR ISSUE","TX ISSUE",
AK704="BSS Hardware Issue","RAN ISSUE",
AK704="Sites strategiques, MLL, Pylone, etc.","ENVTECH",
AK704="AKTIVCO DEFAUT GE &amp; POWER Cabinet","POWER ISSUE",
AK704="AKTIVCO Coupure ENEO &amp; Baisse de tension","POWER ISSUE",
AK704="Coupure ENEO &amp; Baisse de tension","POWER ISSUE",
AK704="Defaut GE &amp; POWER Cabinet","POWER ISSUE",
AK704="Sharing","POWER ISSUE",
AK704="Sites strategiques &amp; DataCenter","POWER ISSUE",
AK704="Exclu","Exclu",
AK704="SAT","TX ISSUE",
AK704="SPARE-ISSUE","SPARE-ISSUE",
AK704="Fiber CAmtel","TX ISSUE",
AK704="Fiber AOF","TX ISSUE",
AK704="Projet OCM (HUAWEI)","TRAVAUX-HUAWEI",
AK704="Projet OCM (NOKIA)","TRAVAUX -NOKIA",
AK704="ACCESS-ISSUE","ACCESS-ISSUE",
AK704="Projet OCM (ZTE, NOKIA, autres projets)","TRAVAUX OCM",
AK704="No root CAuse","No root cause",
AK704="ODU HS","TX ISSUE",
AK704="IP &amp; VLAN","TX ISSUE",
AK704="Warehouse HUAWEI","SPARE-ISSUE",
AK704="SPARE-HS","SPARE-ISSUE",
AK704="Power Telco","RAN ISSUE",AK704="no impacts","no impacts"
),"")</f>
        <v>No root cause</v>
      </c>
      <c r="AK704" s="81" t="s">
        <v>5620</v>
      </c>
      <c r="AL704" s="56" t="str" cm="1">
        <f t="array" ref="AL704">IFERROR(_xlfn.IFS(
AK704="MPR ISSUE","ACTIVE",
AK704="BSS Hardware Issue","ACTIVE",
AK704="Sites strategiques, MLL, Pylone, etc.","PASSIVE",
AK704="AKTIVCO DEFAUT GE &amp; POWER Cabinet","PASSIVE",
AK704="AKTIVCO Coupure ENEO &amp; Baisse de tension","PASSIVE",
AK704="Coupure ENEO &amp; Baisse de tension","PASSIVE",
AK704="Defaut GE &amp; POWER Cabinet","PASSIVE",
AK704="Sharing","PASSIVE",
AK704="Sites strategiques &amp; DataCenter","PASSIVE",
AK704="Exclu","Exclu",
AK704="SAT","ACTIVE",
AK704="SPARE-ISSUE","SPARE-ISSUE",
AK704="Fiber CAmtel","ACTIVE",
AK704="Fiber AOF","ACTIVE",
AK704="Projet OCM (HUAWEI)","PLANNED WORKS",
AK704="Projet OCM (NOKIA)","PLANNED WORKS",
AK704="ACCESS-ISSUE","ACCESS-ISSUE",
AK704="Projet OCM (ZTE, NOKIA, autres projets)","PLANNED WORKS",
AK704="No root CAuse","No root cause",
AK704="ODU HS","ACTIVE",
AK704="IP &amp; VLAN","ACTIVE",
AK704="Warehouse HUAWEI","SPARE-ISSUE",
AK704="SPARE-HS","SPARE-ISSUE",
AK704="Power Telco","ACTIVE", AK704="no impacts","no impacts"
),"")</f>
        <v>No root cause</v>
      </c>
      <c r="AM704" s="108" t="s">
        <v>5537</v>
      </c>
      <c r="AN704" s="117" t="s">
        <v>1622</v>
      </c>
      <c r="AP704" s="23" t="s">
        <v>5537</v>
      </c>
      <c r="AQ704" s="23" t="s">
        <v>5537</v>
      </c>
      <c r="AR704" s="7"/>
      <c r="AS704" s="6"/>
      <c r="AT704" s="7"/>
      <c r="AU704" s="3" t="s">
        <v>5537</v>
      </c>
      <c r="AV704" s="24" t="s">
        <v>5537</v>
      </c>
      <c r="AW704" s="24" t="s">
        <v>5537</v>
      </c>
      <c r="AX704" s="24" t="s">
        <v>5537</v>
      </c>
      <c r="AY704" s="24" t="s">
        <v>5537</v>
      </c>
      <c r="AZ704" s="24" t="s">
        <v>5537</v>
      </c>
      <c r="BA704" s="24" t="s">
        <v>5537</v>
      </c>
      <c r="BB704" s="24" t="s">
        <v>5537</v>
      </c>
      <c r="BC704" s="24" t="s">
        <v>5537</v>
      </c>
      <c r="BD704" s="24" t="s">
        <v>5537</v>
      </c>
      <c r="BE704" s="24" t="s">
        <v>5537</v>
      </c>
      <c r="BF704" s="24" t="s">
        <v>5537</v>
      </c>
      <c r="BG704" s="24" t="s">
        <v>5537</v>
      </c>
      <c r="BH704" s="24" t="s">
        <v>5537</v>
      </c>
      <c r="BI704" s="9" t="s">
        <v>5537</v>
      </c>
      <c r="BJ704" s="14"/>
      <c r="BK704" s="14" t="s">
        <v>5537</v>
      </c>
      <c r="BL704" s="14" t="str">
        <f>_xlfn.XLOOKUP(B704,'[4]cell downs 18042026 17h'!$B:$B,'[4]cell downs 18042026 17h'!$B:$B,"")</f>
        <v/>
      </c>
      <c r="BM704" s="14" t="str">
        <f>_xlfn.XLOOKUP(B704,'[5]Cells Huawei 19042026 15h'!$B:$B,'[5]Cells Huawei 19042026 15h'!$B:$B,"")</f>
        <v/>
      </c>
      <c r="BN704" s="9" t="str">
        <f>_xlfn.XLOOKUP(B704,'[6]cells down 19042026 9H40'!$B:$B,'[6]cells down 19042026 9H40'!$B:$B,"")</f>
        <v/>
      </c>
      <c r="BO704" s="9" t="s">
        <v>1622</v>
      </c>
      <c r="BP704" s="9" t="s">
        <v>5537</v>
      </c>
    </row>
    <row r="705" spans="1:68" s="9" customFormat="1" x14ac:dyDescent="0.35">
      <c r="A705" s="1" t="s">
        <v>782</v>
      </c>
      <c r="B705" s="8" t="s">
        <v>783</v>
      </c>
      <c r="C705" s="3" t="str">
        <f>_xlfn.XLOOKUP(B705,'[1]daily break down'!$D:$D,'[1]daily break down'!$E:$E,"")</f>
        <v>Douala</v>
      </c>
      <c r="D705" s="1" t="s">
        <v>11</v>
      </c>
      <c r="E705" s="1" t="s">
        <v>12</v>
      </c>
      <c r="F705" s="3" t="s">
        <v>31</v>
      </c>
      <c r="G705" s="1" t="s">
        <v>32</v>
      </c>
      <c r="H705" s="41" t="str">
        <f>_xlfn.XLOOKUP(B705,[2]CALCULATION!$B:$B,[2]CALCULATION!$H:$H,"")</f>
        <v>ZTE</v>
      </c>
      <c r="I705" s="34">
        <v>0</v>
      </c>
      <c r="J705" s="34">
        <v>0</v>
      </c>
      <c r="K705" s="34">
        <v>0</v>
      </c>
      <c r="L705" s="34">
        <v>0</v>
      </c>
      <c r="M705" s="34">
        <v>0</v>
      </c>
      <c r="N705" s="34">
        <v>0</v>
      </c>
      <c r="O705" s="34">
        <v>0</v>
      </c>
      <c r="P705" s="34">
        <v>0</v>
      </c>
      <c r="Q705" s="34">
        <v>0</v>
      </c>
      <c r="R705" s="34">
        <v>0</v>
      </c>
      <c r="S705" s="109">
        <v>0</v>
      </c>
      <c r="T705" s="109">
        <f>_xlfn.XLOOKUP(B705,'[3]Nur des jours'!$B:$B,'[3]Nur des jours'!$U:$U,"")</f>
        <v>0</v>
      </c>
      <c r="U705" s="109">
        <v>0.36397827830141527</v>
      </c>
      <c r="V705" s="109">
        <v>0</v>
      </c>
      <c r="W705" s="109">
        <v>0</v>
      </c>
      <c r="X705" s="109">
        <v>0</v>
      </c>
      <c r="Y705" s="109">
        <v>2.5714794268804591</v>
      </c>
      <c r="Z705" s="109">
        <v>0</v>
      </c>
      <c r="AA705" s="109">
        <v>0</v>
      </c>
      <c r="AB705" s="109">
        <v>5.2374312636081655</v>
      </c>
      <c r="AC705" s="109">
        <v>2.8132731036853191</v>
      </c>
      <c r="AD705" s="109">
        <v>0</v>
      </c>
      <c r="AE705" s="109">
        <v>0.40173513909934283</v>
      </c>
      <c r="AF705" s="109">
        <v>0.40173513909934283</v>
      </c>
      <c r="AG705" s="57" t="str">
        <f>_xlfn.XLOOKUP(B705,[3]CALCULATION!$B:$B,[3]CALCULATION!$M:$M,"")</f>
        <v>Operationnel</v>
      </c>
      <c r="AH705" s="57"/>
      <c r="AI705" s="56" t="str" cm="1">
        <f t="array" ref="AI705">IFERROR(_xlfn.IFS(
AK705="MPR ISSUE","PDH",
AK705="BSS Hardware Issue","BSS",
AK705="Sites strategiques, MLL, Pylone, etc.","ENVTECH",
AK705="AKTIVCO DEFAUT GE &amp; POWER Cabinet","AKTIVCO",
AK705="AKTIVCO Coupure ENEO &amp; Baisse de tension","AKTIVCO GRID ONLY",
AK705="Coupure ENEO &amp; Baisse de tension","IHS GRID ONLY",
AK705="Defaut GE &amp; POWER Cabinet","IHS",
AK705="Sharing","Partners",
AK705="Sites strategiques &amp; DataCenter","SST &amp; DC",
AK705="Exclu","Exclu",
AK705="SAT","SAT",
AK705="SPARE-ISSUE","SPARE-ISSUE",
AK705="Fiber CAmtel","TRANS_FO_CAMTEL",
AK705="Fiber AOF","Fiber AOF",
AK705="Projet OCM (HUAWEI)","TRAVAUX-HUAWEI",
AK705="Projet OCM (NOKIA)","TRAVAUX-NOKIA",
AK705="ACCESS-ISSUE","ACCESS-ISSUE",
AK705="Projet OCM (ZTE, NOKIA, autres projets)","TRAVAUX OCM",
AK705="No root CAuse","No root cause",
AK705="ODU HS","PDH",
AK705="IP &amp; VLAN","PDH",
AK705="Warehouse HUAWEI","SPARE-ISSUE",
AK705="SPARE-HS","SPARE-ISSUE",
AK705="Power Telco","BSS",AK705="no impacts","no impacts"
),"")</f>
        <v>No root cause</v>
      </c>
      <c r="AJ705" s="56" t="str" cm="1">
        <f t="array" ref="AJ705">IFERROR(_xlfn.IFS(
AK705="MPR ISSUE","TX ISSUE",
AK705="BSS Hardware Issue","RAN ISSUE",
AK705="Sites strategiques, MLL, Pylone, etc.","ENVTECH",
AK705="AKTIVCO DEFAUT GE &amp; POWER Cabinet","POWER ISSUE",
AK705="AKTIVCO Coupure ENEO &amp; Baisse de tension","POWER ISSUE",
AK705="Coupure ENEO &amp; Baisse de tension","POWER ISSUE",
AK705="Defaut GE &amp; POWER Cabinet","POWER ISSUE",
AK705="Sharing","POWER ISSUE",
AK705="Sites strategiques &amp; DataCenter","POWER ISSUE",
AK705="Exclu","Exclu",
AK705="SAT","TX ISSUE",
AK705="SPARE-ISSUE","SPARE-ISSUE",
AK705="Fiber CAmtel","TX ISSUE",
AK705="Fiber AOF","TX ISSUE",
AK705="Projet OCM (HUAWEI)","TRAVAUX-HUAWEI",
AK705="Projet OCM (NOKIA)","TRAVAUX -NOKIA",
AK705="ACCESS-ISSUE","ACCESS-ISSUE",
AK705="Projet OCM (ZTE, NOKIA, autres projets)","TRAVAUX OCM",
AK705="No root CAuse","No root cause",
AK705="ODU HS","TX ISSUE",
AK705="IP &amp; VLAN","TX ISSUE",
AK705="Warehouse HUAWEI","SPARE-ISSUE",
AK705="SPARE-HS","SPARE-ISSUE",
AK705="Power Telco","RAN ISSUE",AK705="no impacts","no impacts"
),"")</f>
        <v>No root cause</v>
      </c>
      <c r="AK705" s="81" t="s">
        <v>5620</v>
      </c>
      <c r="AL705" s="56" t="str" cm="1">
        <f t="array" ref="AL705">IFERROR(_xlfn.IFS(
AK705="MPR ISSUE","ACTIVE",
AK705="BSS Hardware Issue","ACTIVE",
AK705="Sites strategiques, MLL, Pylone, etc.","PASSIVE",
AK705="AKTIVCO DEFAUT GE &amp; POWER Cabinet","PASSIVE",
AK705="AKTIVCO Coupure ENEO &amp; Baisse de tension","PASSIVE",
AK705="Coupure ENEO &amp; Baisse de tension","PASSIVE",
AK705="Defaut GE &amp; POWER Cabinet","PASSIVE",
AK705="Sharing","PASSIVE",
AK705="Sites strategiques &amp; DataCenter","PASSIVE",
AK705="Exclu","Exclu",
AK705="SAT","ACTIVE",
AK705="SPARE-ISSUE","SPARE-ISSUE",
AK705="Fiber CAmtel","ACTIVE",
AK705="Fiber AOF","ACTIVE",
AK705="Projet OCM (HUAWEI)","PLANNED WORKS",
AK705="Projet OCM (NOKIA)","PLANNED WORKS",
AK705="ACCESS-ISSUE","ACCESS-ISSUE",
AK705="Projet OCM (ZTE, NOKIA, autres projets)","PLANNED WORKS",
AK705="No root CAuse","No root cause",
AK705="ODU HS","ACTIVE",
AK705="IP &amp; VLAN","ACTIVE",
AK705="Warehouse HUAWEI","SPARE-ISSUE",
AK705="SPARE-HS","SPARE-ISSUE",
AK705="Power Telco","ACTIVE", AK705="no impacts","no impacts"
),"")</f>
        <v>No root cause</v>
      </c>
      <c r="AM705" s="108" t="s">
        <v>5537</v>
      </c>
      <c r="AN705" s="117" t="s">
        <v>783</v>
      </c>
      <c r="AP705" s="23" t="s">
        <v>5537</v>
      </c>
      <c r="AQ705" s="23" t="s">
        <v>5537</v>
      </c>
      <c r="AR705" s="7"/>
      <c r="AS705" s="6"/>
      <c r="AT705" s="7"/>
      <c r="AU705" s="3" t="s">
        <v>5537</v>
      </c>
      <c r="AV705" s="24" t="s">
        <v>5537</v>
      </c>
      <c r="AW705" s="24" t="s">
        <v>5537</v>
      </c>
      <c r="AX705" s="24" t="s">
        <v>5537</v>
      </c>
      <c r="AY705" s="24" t="s">
        <v>5537</v>
      </c>
      <c r="AZ705" s="24" t="s">
        <v>5537</v>
      </c>
      <c r="BA705" s="24" t="s">
        <v>5537</v>
      </c>
      <c r="BB705" s="24" t="s">
        <v>5537</v>
      </c>
      <c r="BC705" s="24" t="s">
        <v>5537</v>
      </c>
      <c r="BD705" s="24" t="s">
        <v>5537</v>
      </c>
      <c r="BE705" s="24" t="s">
        <v>5537</v>
      </c>
      <c r="BF705" s="24" t="s">
        <v>5537</v>
      </c>
      <c r="BG705" s="24" t="s">
        <v>5537</v>
      </c>
      <c r="BH705" s="24" t="s">
        <v>5537</v>
      </c>
      <c r="BI705" s="9" t="s">
        <v>5537</v>
      </c>
      <c r="BJ705" s="14"/>
      <c r="BK705" s="14" t="s">
        <v>5537</v>
      </c>
      <c r="BL705" s="14" t="str">
        <f>_xlfn.XLOOKUP(B705,'[4]cell downs 18042026 17h'!$B:$B,'[4]cell downs 18042026 17h'!$B:$B,"")</f>
        <v/>
      </c>
      <c r="BM705" s="14" t="str">
        <f>_xlfn.XLOOKUP(B705,'[5]Cells Huawei 19042026 15h'!$B:$B,'[5]Cells Huawei 19042026 15h'!$B:$B,"")</f>
        <v/>
      </c>
      <c r="BN705" s="9" t="str">
        <f>_xlfn.XLOOKUP(B705,'[6]cells down 19042026 9H40'!$B:$B,'[6]cells down 19042026 9H40'!$B:$B,"")</f>
        <v/>
      </c>
      <c r="BO705" s="9" t="s">
        <v>783</v>
      </c>
      <c r="BP705" s="9" t="s">
        <v>12</v>
      </c>
    </row>
    <row r="706" spans="1:68" s="9" customFormat="1" x14ac:dyDescent="0.35">
      <c r="A706" s="3" t="s">
        <v>573</v>
      </c>
      <c r="B706" s="31" t="s">
        <v>574</v>
      </c>
      <c r="C706" s="3" t="str">
        <f>_xlfn.XLOOKUP(B706,'[1]daily break down'!$D:$D,'[1]daily break down'!$E:$E,"")</f>
        <v>CENTRE</v>
      </c>
      <c r="D706" s="3" t="s">
        <v>11</v>
      </c>
      <c r="E706" s="3" t="s">
        <v>12</v>
      </c>
      <c r="F706" s="3" t="s">
        <v>226</v>
      </c>
      <c r="G706" s="3" t="s">
        <v>575</v>
      </c>
      <c r="H706" s="40" t="str">
        <f>_xlfn.XLOOKUP(B706,[2]CALCULATION!$B:$B,[2]CALCULATION!$H:$H,"")</f>
        <v>NOKIA</v>
      </c>
      <c r="I706" s="34">
        <v>0</v>
      </c>
      <c r="J706" s="34">
        <v>0</v>
      </c>
      <c r="K706" s="34">
        <v>0</v>
      </c>
      <c r="L706" s="34">
        <v>0</v>
      </c>
      <c r="M706" s="34">
        <v>0</v>
      </c>
      <c r="N706" s="34">
        <v>0.37895974408802824</v>
      </c>
      <c r="O706" s="34">
        <v>0</v>
      </c>
      <c r="P706" s="34">
        <v>0</v>
      </c>
      <c r="Q706" s="34">
        <v>2.1924840126357958</v>
      </c>
      <c r="R706" s="34">
        <v>0</v>
      </c>
      <c r="S706" s="109">
        <v>0</v>
      </c>
      <c r="T706" s="109">
        <f>_xlfn.XLOOKUP(B706,'[3]Nur des jours'!$B:$B,'[3]Nur des jours'!$U:$U,"")</f>
        <v>0</v>
      </c>
      <c r="U706" s="109">
        <v>0.38095727285957653</v>
      </c>
      <c r="V706" s="109">
        <v>0</v>
      </c>
      <c r="W706" s="109">
        <v>0</v>
      </c>
      <c r="X706" s="109">
        <v>1.0101074955840346</v>
      </c>
      <c r="Y706" s="109">
        <v>1.6675263174415651</v>
      </c>
      <c r="Z706" s="109">
        <v>2.9619963017181599</v>
      </c>
      <c r="AA706" s="109">
        <v>9.7888005695810598</v>
      </c>
      <c r="AB706" s="109">
        <v>5.1851388139815606</v>
      </c>
      <c r="AC706" s="109">
        <v>0</v>
      </c>
      <c r="AD706" s="109">
        <v>0</v>
      </c>
      <c r="AE706" s="109">
        <v>0</v>
      </c>
      <c r="AF706" s="109">
        <v>0</v>
      </c>
      <c r="AG706" s="57" t="str">
        <f>_xlfn.XLOOKUP(B706,[3]CALCULATION!$B:$B,[3]CALCULATION!$M:$M,"")</f>
        <v>Operationnel</v>
      </c>
      <c r="AH706" s="57"/>
      <c r="AI706" s="56" t="str" cm="1">
        <f t="array" ref="AI706">IFERROR(_xlfn.IFS(
AK706="MPR ISSUE","PDH",
AK706="BSS Hardware Issue","BSS",
AK706="Sites strategiques, MLL, Pylone, etc.","ENVTECH",
AK706="AKTIVCO DEFAUT GE &amp; POWER Cabinet","AKTIVCO",
AK706="AKTIVCO Coupure ENEO &amp; Baisse de tension","AKTIVCO GRID ONLY",
AK706="Coupure ENEO &amp; Baisse de tension","IHS GRID ONLY",
AK706="Defaut GE &amp; POWER Cabinet","IHS",
AK706="Sharing","Partners",
AK706="Sites strategiques &amp; DataCenter","SST &amp; DC",
AK706="Exclu","Exclu",
AK706="SAT","SAT",
AK706="SPARE-ISSUE","SPARE-ISSUE",
AK706="Fiber CAmtel","TRANS_FO_CAMTEL",
AK706="Fiber AOF","Fiber AOF",
AK706="Projet OCM (HUAWEI)","TRAVAUX-HUAWEI",
AK706="Projet OCM (NOKIA)","TRAVAUX-NOKIA",
AK706="ACCESS-ISSUE","ACCESS-ISSUE",
AK706="Projet OCM (ZTE, NOKIA, autres projets)","TRAVAUX OCM",
AK706="No root CAuse","No root cause",
AK706="ODU HS","PDH",
AK706="IP &amp; VLAN","PDH",
AK706="Warehouse HUAWEI","SPARE-ISSUE",
AK706="SPARE-HS","SPARE-ISSUE",
AK706="Power Telco","BSS",AK706="no impacts","no impacts"
),"")</f>
        <v>No root cause</v>
      </c>
      <c r="AJ706" s="56" t="str" cm="1">
        <f t="array" ref="AJ706">IFERROR(_xlfn.IFS(
AK706="MPR ISSUE","TX ISSUE",
AK706="BSS Hardware Issue","RAN ISSUE",
AK706="Sites strategiques, MLL, Pylone, etc.","ENVTECH",
AK706="AKTIVCO DEFAUT GE &amp; POWER Cabinet","POWER ISSUE",
AK706="AKTIVCO Coupure ENEO &amp; Baisse de tension","POWER ISSUE",
AK706="Coupure ENEO &amp; Baisse de tension","POWER ISSUE",
AK706="Defaut GE &amp; POWER Cabinet","POWER ISSUE",
AK706="Sharing","POWER ISSUE",
AK706="Sites strategiques &amp; DataCenter","POWER ISSUE",
AK706="Exclu","Exclu",
AK706="SAT","TX ISSUE",
AK706="SPARE-ISSUE","SPARE-ISSUE",
AK706="Fiber CAmtel","TX ISSUE",
AK706="Fiber AOF","TX ISSUE",
AK706="Projet OCM (HUAWEI)","TRAVAUX-HUAWEI",
AK706="Projet OCM (NOKIA)","TRAVAUX -NOKIA",
AK706="ACCESS-ISSUE","ACCESS-ISSUE",
AK706="Projet OCM (ZTE, NOKIA, autres projets)","TRAVAUX OCM",
AK706="No root CAuse","No root cause",
AK706="ODU HS","TX ISSUE",
AK706="IP &amp; VLAN","TX ISSUE",
AK706="Warehouse HUAWEI","SPARE-ISSUE",
AK706="SPARE-HS","SPARE-ISSUE",
AK706="Power Telco","RAN ISSUE",AK706="no impacts","no impacts"
),"")</f>
        <v>No root cause</v>
      </c>
      <c r="AK706" s="81" t="s">
        <v>5620</v>
      </c>
      <c r="AL706" s="56" t="str" cm="1">
        <f t="array" ref="AL706">IFERROR(_xlfn.IFS(
AK706="MPR ISSUE","ACTIVE",
AK706="BSS Hardware Issue","ACTIVE",
AK706="Sites strategiques, MLL, Pylone, etc.","PASSIVE",
AK706="AKTIVCO DEFAUT GE &amp; POWER Cabinet","PASSIVE",
AK706="AKTIVCO Coupure ENEO &amp; Baisse de tension","PASSIVE",
AK706="Coupure ENEO &amp; Baisse de tension","PASSIVE",
AK706="Defaut GE &amp; POWER Cabinet","PASSIVE",
AK706="Sharing","PASSIVE",
AK706="Sites strategiques &amp; DataCenter","PASSIVE",
AK706="Exclu","Exclu",
AK706="SAT","ACTIVE",
AK706="SPARE-ISSUE","SPARE-ISSUE",
AK706="Fiber CAmtel","ACTIVE",
AK706="Fiber AOF","ACTIVE",
AK706="Projet OCM (HUAWEI)","PLANNED WORKS",
AK706="Projet OCM (NOKIA)","PLANNED WORKS",
AK706="ACCESS-ISSUE","ACCESS-ISSUE",
AK706="Projet OCM (ZTE, NOKIA, autres projets)","PLANNED WORKS",
AK706="No root CAuse","No root cause",
AK706="ODU HS","ACTIVE",
AK706="IP &amp; VLAN","ACTIVE",
AK706="Warehouse HUAWEI","SPARE-ISSUE",
AK706="SPARE-HS","SPARE-ISSUE",
AK706="Power Telco","ACTIVE", AK706="no impacts","no impacts"
),"")</f>
        <v>No root cause</v>
      </c>
      <c r="AM706" s="108" t="s">
        <v>5537</v>
      </c>
      <c r="AN706" s="117" t="s">
        <v>574</v>
      </c>
      <c r="AP706" s="23" t="s">
        <v>5537</v>
      </c>
      <c r="AQ706" s="23" t="s">
        <v>5537</v>
      </c>
      <c r="AR706" s="7"/>
      <c r="AS706" s="6"/>
      <c r="AT706" s="7"/>
      <c r="AU706" s="3" t="s">
        <v>5537</v>
      </c>
      <c r="AV706" s="24" t="s">
        <v>5537</v>
      </c>
      <c r="AW706" s="24" t="s">
        <v>5537</v>
      </c>
      <c r="AX706" s="24" t="s">
        <v>5537</v>
      </c>
      <c r="AY706" s="24" t="s">
        <v>5537</v>
      </c>
      <c r="AZ706" s="24" t="s">
        <v>5537</v>
      </c>
      <c r="BA706" s="24" t="s">
        <v>5537</v>
      </c>
      <c r="BB706" s="24" t="s">
        <v>5537</v>
      </c>
      <c r="BC706" s="24" t="s">
        <v>5537</v>
      </c>
      <c r="BD706" s="24" t="s">
        <v>5537</v>
      </c>
      <c r="BE706" s="24" t="s">
        <v>5537</v>
      </c>
      <c r="BF706" s="24" t="s">
        <v>5537</v>
      </c>
      <c r="BG706" s="24" t="s">
        <v>5537</v>
      </c>
      <c r="BH706" s="24" t="s">
        <v>5537</v>
      </c>
      <c r="BI706" s="9" t="s">
        <v>5537</v>
      </c>
      <c r="BJ706" s="14"/>
      <c r="BK706" s="14" t="s">
        <v>5537</v>
      </c>
      <c r="BL706" s="14" t="str">
        <f>_xlfn.XLOOKUP(B706,'[4]cell downs 18042026 17h'!$B:$B,'[4]cell downs 18042026 17h'!$B:$B,"")</f>
        <v/>
      </c>
      <c r="BM706" s="14" t="str">
        <f>_xlfn.XLOOKUP(B706,'[5]Cells Huawei 19042026 15h'!$B:$B,'[5]Cells Huawei 19042026 15h'!$B:$B,"")</f>
        <v/>
      </c>
      <c r="BN706" s="9" t="str">
        <f>_xlfn.XLOOKUP(B706,'[6]cells down 19042026 9H40'!$B:$B,'[6]cells down 19042026 9H40'!$B:$B,"")</f>
        <v/>
      </c>
      <c r="BO706" s="9" t="s">
        <v>574</v>
      </c>
      <c r="BP706" s="9" t="s">
        <v>12</v>
      </c>
    </row>
    <row r="707" spans="1:68" s="9" customFormat="1" x14ac:dyDescent="0.35">
      <c r="A707" s="1" t="s">
        <v>3487</v>
      </c>
      <c r="B707" s="8" t="s">
        <v>3488</v>
      </c>
      <c r="C707" s="3" t="str">
        <f>_xlfn.XLOOKUP(B707,'[1]daily break down'!$D:$D,'[1]daily break down'!$E:$E,"")</f>
        <v>CENTRE</v>
      </c>
      <c r="D707" s="1" t="s">
        <v>21</v>
      </c>
      <c r="E707" s="1" t="s">
        <v>36</v>
      </c>
      <c r="F707" s="3" t="s">
        <v>69</v>
      </c>
      <c r="G707" s="1" t="s">
        <v>502</v>
      </c>
      <c r="H707" s="41" t="str">
        <f>_xlfn.XLOOKUP(B707,[2]CALCULATION!$B:$B,[2]CALCULATION!$H:$H,"")</f>
        <v>ZTE</v>
      </c>
      <c r="I707" s="34">
        <v>0</v>
      </c>
      <c r="J707" s="34">
        <v>0</v>
      </c>
      <c r="K707" s="34">
        <v>2.6030653505805676</v>
      </c>
      <c r="L707" s="34">
        <v>0</v>
      </c>
      <c r="M707" s="34">
        <v>0</v>
      </c>
      <c r="N707" s="34">
        <v>0</v>
      </c>
      <c r="O707" s="34">
        <v>0</v>
      </c>
      <c r="P707" s="34">
        <v>0</v>
      </c>
      <c r="Q707" s="34">
        <v>0</v>
      </c>
      <c r="R707" s="34">
        <v>0</v>
      </c>
      <c r="S707" s="109">
        <v>0</v>
      </c>
      <c r="T707" s="109">
        <f>_xlfn.XLOOKUP(B707,'[3]Nur des jours'!$B:$B,'[3]Nur des jours'!$U:$U,"")</f>
        <v>6.557797781601618</v>
      </c>
      <c r="U707" s="109">
        <v>0</v>
      </c>
      <c r="V707" s="109">
        <v>2.7969148168123441</v>
      </c>
      <c r="W707" s="109">
        <v>6.5577977816016171</v>
      </c>
      <c r="X707" s="109">
        <v>0</v>
      </c>
      <c r="Y707" s="109">
        <v>0</v>
      </c>
      <c r="Z707" s="109">
        <v>0</v>
      </c>
      <c r="AA707" s="109">
        <v>0</v>
      </c>
      <c r="AB707" s="109">
        <v>4.7277403954536235</v>
      </c>
      <c r="AC707" s="109">
        <v>3.133505389494383</v>
      </c>
      <c r="AD707" s="109">
        <v>0</v>
      </c>
      <c r="AE707" s="109">
        <v>0.44746427990514592</v>
      </c>
      <c r="AF707" s="109">
        <v>0.44746427990514592</v>
      </c>
      <c r="AG707" s="57" t="str">
        <f>_xlfn.XLOOKUP(B707,[3]CALCULATION!$B:$B,[3]CALCULATION!$M:$M,"")</f>
        <v>Operationnel</v>
      </c>
      <c r="AH707" s="57"/>
      <c r="AI707" s="56" t="str" cm="1">
        <f t="array" ref="AI707">IFERROR(_xlfn.IFS(
AK707="MPR ISSUE","PDH",
AK707="BSS Hardware Issue","BSS",
AK707="Sites strategiques, MLL, Pylone, etc.","ENVTECH",
AK707="AKTIVCO DEFAUT GE &amp; POWER Cabinet","AKTIVCO",
AK707="AKTIVCO Coupure ENEO &amp; Baisse de tension","AKTIVCO GRID ONLY",
AK707="Coupure ENEO &amp; Baisse de tension","IHS GRID ONLY",
AK707="Defaut GE &amp; POWER Cabinet","IHS",
AK707="Sharing","Partners",
AK707="Sites strategiques &amp; DataCenter","SST &amp; DC",
AK707="Exclu","Exclu",
AK707="SAT","SAT",
AK707="SPARE-ISSUE","SPARE-ISSUE",
AK707="Fiber CAmtel","TRANS_FO_CAMTEL",
AK707="Fiber AOF","Fiber AOF",
AK707="Projet OCM (HUAWEI)","TRAVAUX-HUAWEI",
AK707="Projet OCM (NOKIA)","TRAVAUX-NOKIA",
AK707="ACCESS-ISSUE","ACCESS-ISSUE",
AK707="Projet OCM (ZTE, NOKIA, autres projets)","TRAVAUX OCM",
AK707="No root CAuse","No root cause",
AK707="ODU HS","PDH",
AK707="IP &amp; VLAN","PDH",
AK707="Warehouse HUAWEI","SPARE-ISSUE",
AK707="SPARE-HS","SPARE-ISSUE",
AK707="Power Telco","BSS",AK707="no impacts","no impacts"
),"")</f>
        <v>No root cause</v>
      </c>
      <c r="AJ707" s="56" t="str" cm="1">
        <f t="array" ref="AJ707">IFERROR(_xlfn.IFS(
AK707="MPR ISSUE","TX ISSUE",
AK707="BSS Hardware Issue","RAN ISSUE",
AK707="Sites strategiques, MLL, Pylone, etc.","ENVTECH",
AK707="AKTIVCO DEFAUT GE &amp; POWER Cabinet","POWER ISSUE",
AK707="AKTIVCO Coupure ENEO &amp; Baisse de tension","POWER ISSUE",
AK707="Coupure ENEO &amp; Baisse de tension","POWER ISSUE",
AK707="Defaut GE &amp; POWER Cabinet","POWER ISSUE",
AK707="Sharing","POWER ISSUE",
AK707="Sites strategiques &amp; DataCenter","POWER ISSUE",
AK707="Exclu","Exclu",
AK707="SAT","TX ISSUE",
AK707="SPARE-ISSUE","SPARE-ISSUE",
AK707="Fiber CAmtel","TX ISSUE",
AK707="Fiber AOF","TX ISSUE",
AK707="Projet OCM (HUAWEI)","TRAVAUX-HUAWEI",
AK707="Projet OCM (NOKIA)","TRAVAUX -NOKIA",
AK707="ACCESS-ISSUE","ACCESS-ISSUE",
AK707="Projet OCM (ZTE, NOKIA, autres projets)","TRAVAUX OCM",
AK707="No root CAuse","No root cause",
AK707="ODU HS","TX ISSUE",
AK707="IP &amp; VLAN","TX ISSUE",
AK707="Warehouse HUAWEI","SPARE-ISSUE",
AK707="SPARE-HS","SPARE-ISSUE",
AK707="Power Telco","RAN ISSUE",AK707="no impacts","no impacts"
),"")</f>
        <v>No root cause</v>
      </c>
      <c r="AK707" s="81" t="s">
        <v>5620</v>
      </c>
      <c r="AL707" s="56" t="str" cm="1">
        <f t="array" ref="AL707">IFERROR(_xlfn.IFS(
AK707="MPR ISSUE","ACTIVE",
AK707="BSS Hardware Issue","ACTIVE",
AK707="Sites strategiques, MLL, Pylone, etc.","PASSIVE",
AK707="AKTIVCO DEFAUT GE &amp; POWER Cabinet","PASSIVE",
AK707="AKTIVCO Coupure ENEO &amp; Baisse de tension","PASSIVE",
AK707="Coupure ENEO &amp; Baisse de tension","PASSIVE",
AK707="Defaut GE &amp; POWER Cabinet","PASSIVE",
AK707="Sharing","PASSIVE",
AK707="Sites strategiques &amp; DataCenter","PASSIVE",
AK707="Exclu","Exclu",
AK707="SAT","ACTIVE",
AK707="SPARE-ISSUE","SPARE-ISSUE",
AK707="Fiber CAmtel","ACTIVE",
AK707="Fiber AOF","ACTIVE",
AK707="Projet OCM (HUAWEI)","PLANNED WORKS",
AK707="Projet OCM (NOKIA)","PLANNED WORKS",
AK707="ACCESS-ISSUE","ACCESS-ISSUE",
AK707="Projet OCM (ZTE, NOKIA, autres projets)","PLANNED WORKS",
AK707="No root CAuse","No root cause",
AK707="ODU HS","ACTIVE",
AK707="IP &amp; VLAN","ACTIVE",
AK707="Warehouse HUAWEI","SPARE-ISSUE",
AK707="SPARE-HS","SPARE-ISSUE",
AK707="Power Telco","ACTIVE", AK707="no impacts","no impacts"
),"")</f>
        <v>No root cause</v>
      </c>
      <c r="AM707" s="108" t="s">
        <v>5537</v>
      </c>
      <c r="AN707" s="117" t="s">
        <v>3488</v>
      </c>
      <c r="AP707" s="23" t="s">
        <v>5537</v>
      </c>
      <c r="AQ707" s="23" t="s">
        <v>5537</v>
      </c>
      <c r="AR707" s="7"/>
      <c r="AS707" s="6"/>
      <c r="AT707" s="7"/>
      <c r="AU707" s="3" t="s">
        <v>5537</v>
      </c>
      <c r="AV707" s="24" t="s">
        <v>5537</v>
      </c>
      <c r="AW707" s="24" t="s">
        <v>5537</v>
      </c>
      <c r="AX707" s="24" t="s">
        <v>5537</v>
      </c>
      <c r="AY707" s="24" t="s">
        <v>5537</v>
      </c>
      <c r="AZ707" s="24" t="s">
        <v>5537</v>
      </c>
      <c r="BA707" s="24" t="s">
        <v>5537</v>
      </c>
      <c r="BB707" s="24" t="s">
        <v>5537</v>
      </c>
      <c r="BC707" s="24" t="s">
        <v>5537</v>
      </c>
      <c r="BD707" s="24" t="s">
        <v>5537</v>
      </c>
      <c r="BE707" s="24" t="s">
        <v>5537</v>
      </c>
      <c r="BF707" s="24" t="s">
        <v>5537</v>
      </c>
      <c r="BG707" s="24" t="s">
        <v>5537</v>
      </c>
      <c r="BH707" s="24" t="s">
        <v>5537</v>
      </c>
      <c r="BI707" s="9" t="s">
        <v>5537</v>
      </c>
      <c r="BJ707" s="14"/>
      <c r="BK707" s="14" t="s">
        <v>5537</v>
      </c>
      <c r="BL707" s="14" t="str">
        <f>_xlfn.XLOOKUP(B707,'[4]cell downs 18042026 17h'!$B:$B,'[4]cell downs 18042026 17h'!$B:$B,"")</f>
        <v/>
      </c>
      <c r="BM707" s="14" t="str">
        <f>_xlfn.XLOOKUP(B707,'[5]Cells Huawei 19042026 15h'!$B:$B,'[5]Cells Huawei 19042026 15h'!$B:$B,"")</f>
        <v/>
      </c>
      <c r="BN707" s="9" t="str">
        <f>_xlfn.XLOOKUP(B707,'[6]cells down 19042026 9H40'!$B:$B,'[6]cells down 19042026 9H40'!$B:$B,"")</f>
        <v/>
      </c>
      <c r="BO707" s="9" t="s">
        <v>5537</v>
      </c>
      <c r="BP707" s="9" t="s">
        <v>12</v>
      </c>
    </row>
    <row r="708" spans="1:68" s="9" customFormat="1" x14ac:dyDescent="0.35">
      <c r="A708" s="1" t="s">
        <v>3454</v>
      </c>
      <c r="B708" s="8" t="s">
        <v>3455</v>
      </c>
      <c r="C708" s="3" t="str">
        <f>_xlfn.XLOOKUP(B708,'[1]daily break down'!$D:$D,'[1]daily break down'!$E:$E,"")</f>
        <v>Garoua</v>
      </c>
      <c r="D708" s="1" t="s">
        <v>21</v>
      </c>
      <c r="E708" s="1" t="s">
        <v>122</v>
      </c>
      <c r="F708" s="3" t="s">
        <v>23</v>
      </c>
      <c r="G708" s="1" t="s">
        <v>24</v>
      </c>
      <c r="H708" s="39" t="str">
        <f>_xlfn.XLOOKUP(B708,[2]CALCULATION!$B:$B,[2]CALCULATION!$H:$H,"")</f>
        <v>Huawei</v>
      </c>
      <c r="I708" s="34">
        <v>0</v>
      </c>
      <c r="J708" s="34">
        <v>0</v>
      </c>
      <c r="K708" s="34">
        <v>0.15052806099882146</v>
      </c>
      <c r="L708" s="34">
        <v>0</v>
      </c>
      <c r="M708" s="34">
        <v>0.14820950081755999</v>
      </c>
      <c r="N708" s="34">
        <v>0</v>
      </c>
      <c r="O708" s="34">
        <v>0</v>
      </c>
      <c r="P708" s="34">
        <v>0</v>
      </c>
      <c r="Q708" s="34">
        <v>0</v>
      </c>
      <c r="R708" s="34">
        <v>0</v>
      </c>
      <c r="S708" s="109">
        <v>0</v>
      </c>
      <c r="T708" s="109">
        <f>_xlfn.XLOOKUP(B708,'[3]Nur des jours'!$B:$B,'[3]Nur des jours'!$U:$U,"")</f>
        <v>0</v>
      </c>
      <c r="U708" s="109">
        <v>0</v>
      </c>
      <c r="V708" s="109">
        <v>0</v>
      </c>
      <c r="W708" s="109">
        <v>0</v>
      </c>
      <c r="X708" s="109">
        <v>0</v>
      </c>
      <c r="Y708" s="109">
        <v>0</v>
      </c>
      <c r="Z708" s="109">
        <v>3.4722400573005396</v>
      </c>
      <c r="AA708" s="109">
        <v>0.43510457063119051</v>
      </c>
      <c r="AB708" s="109">
        <v>4.5770161485933132</v>
      </c>
      <c r="AC708" s="109">
        <v>0</v>
      </c>
      <c r="AD708" s="109">
        <v>0</v>
      </c>
      <c r="AE708" s="109">
        <v>0</v>
      </c>
      <c r="AF708" s="109">
        <v>0</v>
      </c>
      <c r="AG708" s="57" t="str">
        <f>_xlfn.XLOOKUP(B708,[3]CALCULATION!$B:$B,[3]CALCULATION!$M:$M,"")</f>
        <v>Operationnel</v>
      </c>
      <c r="AH708" s="57"/>
      <c r="AI708" s="56" t="str" cm="1">
        <f t="array" ref="AI708">IFERROR(_xlfn.IFS(
AK708="MPR ISSUE","PDH",
AK708="BSS Hardware Issue","BSS",
AK708="Sites strategiques, MLL, Pylone, etc.","ENVTECH",
AK708="AKTIVCO DEFAUT GE &amp; POWER Cabinet","AKTIVCO",
AK708="AKTIVCO Coupure ENEO &amp; Baisse de tension","AKTIVCO GRID ONLY",
AK708="Coupure ENEO &amp; Baisse de tension","IHS GRID ONLY",
AK708="Defaut GE &amp; POWER Cabinet","IHS",
AK708="Sharing","Partners",
AK708="Sites strategiques &amp; DataCenter","SST &amp; DC",
AK708="Exclu","Exclu",
AK708="SAT","SAT",
AK708="SPARE-ISSUE","SPARE-ISSUE",
AK708="Fiber CAmtel","TRANS_FO_CAMTEL",
AK708="Fiber AOF","Fiber AOF",
AK708="Projet OCM (HUAWEI)","TRAVAUX-HUAWEI",
AK708="Projet OCM (NOKIA)","TRAVAUX-NOKIA",
AK708="ACCESS-ISSUE","ACCESS-ISSUE",
AK708="Projet OCM (ZTE, NOKIA, autres projets)","TRAVAUX OCM",
AK708="No root CAuse","No root cause",
AK708="ODU HS","PDH",
AK708="IP &amp; VLAN","PDH",
AK708="Warehouse HUAWEI","SPARE-ISSUE",
AK708="SPARE-HS","SPARE-ISSUE",
AK708="Power Telco","BSS",AK708="no impacts","no impacts"
),"")</f>
        <v>No root cause</v>
      </c>
      <c r="AJ708" s="56" t="str" cm="1">
        <f t="array" ref="AJ708">IFERROR(_xlfn.IFS(
AK708="MPR ISSUE","TX ISSUE",
AK708="BSS Hardware Issue","RAN ISSUE",
AK708="Sites strategiques, MLL, Pylone, etc.","ENVTECH",
AK708="AKTIVCO DEFAUT GE &amp; POWER Cabinet","POWER ISSUE",
AK708="AKTIVCO Coupure ENEO &amp; Baisse de tension","POWER ISSUE",
AK708="Coupure ENEO &amp; Baisse de tension","POWER ISSUE",
AK708="Defaut GE &amp; POWER Cabinet","POWER ISSUE",
AK708="Sharing","POWER ISSUE",
AK708="Sites strategiques &amp; DataCenter","POWER ISSUE",
AK708="Exclu","Exclu",
AK708="SAT","TX ISSUE",
AK708="SPARE-ISSUE","SPARE-ISSUE",
AK708="Fiber CAmtel","TX ISSUE",
AK708="Fiber AOF","TX ISSUE",
AK708="Projet OCM (HUAWEI)","TRAVAUX-HUAWEI",
AK708="Projet OCM (NOKIA)","TRAVAUX -NOKIA",
AK708="ACCESS-ISSUE","ACCESS-ISSUE",
AK708="Projet OCM (ZTE, NOKIA, autres projets)","TRAVAUX OCM",
AK708="No root CAuse","No root cause",
AK708="ODU HS","TX ISSUE",
AK708="IP &amp; VLAN","TX ISSUE",
AK708="Warehouse HUAWEI","SPARE-ISSUE",
AK708="SPARE-HS","SPARE-ISSUE",
AK708="Power Telco","RAN ISSUE",AK708="no impacts","no impacts"
),"")</f>
        <v>No root cause</v>
      </c>
      <c r="AK708" s="81" t="s">
        <v>5620</v>
      </c>
      <c r="AL708" s="56" t="str" cm="1">
        <f t="array" ref="AL708">IFERROR(_xlfn.IFS(
AK708="MPR ISSUE","ACTIVE",
AK708="BSS Hardware Issue","ACTIVE",
AK708="Sites strategiques, MLL, Pylone, etc.","PASSIVE",
AK708="AKTIVCO DEFAUT GE &amp; POWER Cabinet","PASSIVE",
AK708="AKTIVCO Coupure ENEO &amp; Baisse de tension","PASSIVE",
AK708="Coupure ENEO &amp; Baisse de tension","PASSIVE",
AK708="Defaut GE &amp; POWER Cabinet","PASSIVE",
AK708="Sharing","PASSIVE",
AK708="Sites strategiques &amp; DataCenter","PASSIVE",
AK708="Exclu","Exclu",
AK708="SAT","ACTIVE",
AK708="SPARE-ISSUE","SPARE-ISSUE",
AK708="Fiber CAmtel","ACTIVE",
AK708="Fiber AOF","ACTIVE",
AK708="Projet OCM (HUAWEI)","PLANNED WORKS",
AK708="Projet OCM (NOKIA)","PLANNED WORKS",
AK708="ACCESS-ISSUE","ACCESS-ISSUE",
AK708="Projet OCM (ZTE, NOKIA, autres projets)","PLANNED WORKS",
AK708="No root CAuse","No root cause",
AK708="ODU HS","ACTIVE",
AK708="IP &amp; VLAN","ACTIVE",
AK708="Warehouse HUAWEI","SPARE-ISSUE",
AK708="SPARE-HS","SPARE-ISSUE",
AK708="Power Telco","ACTIVE", AK708="no impacts","no impacts"
),"")</f>
        <v>No root cause</v>
      </c>
      <c r="AM708" s="108" t="s">
        <v>5537</v>
      </c>
      <c r="AN708" s="117" t="s">
        <v>3455</v>
      </c>
      <c r="AP708" s="23" t="s">
        <v>5537</v>
      </c>
      <c r="AQ708" s="23" t="s">
        <v>5537</v>
      </c>
      <c r="AR708" s="7"/>
      <c r="AS708" s="6"/>
      <c r="AT708" s="7"/>
      <c r="AU708" s="3" t="s">
        <v>5537</v>
      </c>
      <c r="AV708" s="24" t="s">
        <v>5537</v>
      </c>
      <c r="AW708" s="24" t="s">
        <v>5537</v>
      </c>
      <c r="AX708" s="24" t="s">
        <v>5537</v>
      </c>
      <c r="AY708" s="24" t="s">
        <v>5537</v>
      </c>
      <c r="AZ708" s="24" t="s">
        <v>5537</v>
      </c>
      <c r="BA708" s="24" t="s">
        <v>5537</v>
      </c>
      <c r="BB708" s="24" t="s">
        <v>5537</v>
      </c>
      <c r="BC708" s="24" t="s">
        <v>5537</v>
      </c>
      <c r="BD708" s="24" t="s">
        <v>5537</v>
      </c>
      <c r="BE708" s="24" t="s">
        <v>5537</v>
      </c>
      <c r="BF708" s="24" t="s">
        <v>5537</v>
      </c>
      <c r="BG708" s="24" t="s">
        <v>5537</v>
      </c>
      <c r="BH708" s="24" t="s">
        <v>5537</v>
      </c>
      <c r="BI708" s="9" t="s">
        <v>5537</v>
      </c>
      <c r="BJ708" s="14"/>
      <c r="BK708" s="14" t="s">
        <v>5537</v>
      </c>
      <c r="BL708" s="14" t="str">
        <f>_xlfn.XLOOKUP(B708,'[4]cell downs 18042026 17h'!$B:$B,'[4]cell downs 18042026 17h'!$B:$B,"")</f>
        <v/>
      </c>
      <c r="BM708" s="14" t="str">
        <f>_xlfn.XLOOKUP(B708,'[5]Cells Huawei 19042026 15h'!$B:$B,'[5]Cells Huawei 19042026 15h'!$B:$B,"")</f>
        <v/>
      </c>
      <c r="BN708" s="9" t="str">
        <f>_xlfn.XLOOKUP(B708,'[6]cells down 19042026 9H40'!$B:$B,'[6]cells down 19042026 9H40'!$B:$B,"")</f>
        <v/>
      </c>
      <c r="BO708" s="9" t="s">
        <v>5537</v>
      </c>
      <c r="BP708" s="9" t="s">
        <v>5537</v>
      </c>
    </row>
    <row r="709" spans="1:68" s="9" customFormat="1" x14ac:dyDescent="0.35">
      <c r="A709" s="1" t="s">
        <v>1170</v>
      </c>
      <c r="B709" s="8" t="s">
        <v>1171</v>
      </c>
      <c r="C709" s="3" t="str">
        <f>_xlfn.XLOOKUP(B709,'[1]daily break down'!$D:$D,'[1]daily break down'!$E:$E,"")</f>
        <v>Yaounde</v>
      </c>
      <c r="D709" s="1" t="s">
        <v>11</v>
      </c>
      <c r="E709" s="1" t="s">
        <v>12</v>
      </c>
      <c r="F709" s="3" t="s">
        <v>37</v>
      </c>
      <c r="G709" s="1" t="s">
        <v>38</v>
      </c>
      <c r="H709" s="41" t="str">
        <f>_xlfn.XLOOKUP(B709,[2]CALCULATION!$B:$B,[2]CALCULATION!$H:$H,"")</f>
        <v>ZTE</v>
      </c>
      <c r="I709" s="34">
        <v>0</v>
      </c>
      <c r="J709" s="34">
        <v>0</v>
      </c>
      <c r="K709" s="34">
        <v>0</v>
      </c>
      <c r="L709" s="34">
        <v>0</v>
      </c>
      <c r="M709" s="34">
        <v>0</v>
      </c>
      <c r="N709" s="34">
        <v>0</v>
      </c>
      <c r="O709" s="34">
        <v>0</v>
      </c>
      <c r="P709" s="34">
        <v>0</v>
      </c>
      <c r="Q709" s="34">
        <v>1.0701046990437546E-3</v>
      </c>
      <c r="R709" s="34">
        <v>2.6651670932817404</v>
      </c>
      <c r="S709" s="109">
        <v>0</v>
      </c>
      <c r="T709" s="109">
        <f>_xlfn.XLOOKUP(B709,'[3]Nur des jours'!$B:$B,'[3]Nur des jours'!$U:$U,"")</f>
        <v>0</v>
      </c>
      <c r="U709" s="109">
        <v>0</v>
      </c>
      <c r="V709" s="109">
        <v>0</v>
      </c>
      <c r="W709" s="109">
        <v>0</v>
      </c>
      <c r="X709" s="109">
        <v>0</v>
      </c>
      <c r="Y709" s="109">
        <v>0</v>
      </c>
      <c r="Z709" s="109">
        <v>0</v>
      </c>
      <c r="AA709" s="109">
        <v>0</v>
      </c>
      <c r="AB709" s="109">
        <v>4.5509947693282315</v>
      </c>
      <c r="AC709" s="109">
        <v>3.9551934582688872</v>
      </c>
      <c r="AD709" s="109">
        <v>0</v>
      </c>
      <c r="AE709" s="109">
        <v>0.56480126015529364</v>
      </c>
      <c r="AF709" s="109">
        <v>0.56480126015529364</v>
      </c>
      <c r="AG709" s="57" t="str">
        <f>_xlfn.XLOOKUP(B709,[3]CALCULATION!$B:$B,[3]CALCULATION!$M:$M,"")</f>
        <v>Operationnel</v>
      </c>
      <c r="AH709" s="57"/>
      <c r="AI709" s="56" t="str" cm="1">
        <f t="array" ref="AI709">IFERROR(_xlfn.IFS(
AK709="MPR ISSUE","PDH",
AK709="BSS Hardware Issue","BSS",
AK709="Sites strategiques, MLL, Pylone, etc.","ENVTECH",
AK709="AKTIVCO DEFAUT GE &amp; POWER Cabinet","AKTIVCO",
AK709="AKTIVCO Coupure ENEO &amp; Baisse de tension","AKTIVCO GRID ONLY",
AK709="Coupure ENEO &amp; Baisse de tension","IHS GRID ONLY",
AK709="Defaut GE &amp; POWER Cabinet","IHS",
AK709="Sharing","Partners",
AK709="Sites strategiques &amp; DataCenter","SST &amp; DC",
AK709="Exclu","Exclu",
AK709="SAT","SAT",
AK709="SPARE-ISSUE","SPARE-ISSUE",
AK709="Fiber CAmtel","TRANS_FO_CAMTEL",
AK709="Fiber AOF","Fiber AOF",
AK709="Projet OCM (HUAWEI)","TRAVAUX-HUAWEI",
AK709="Projet OCM (NOKIA)","TRAVAUX-NOKIA",
AK709="ACCESS-ISSUE","ACCESS-ISSUE",
AK709="Projet OCM (ZTE, NOKIA, autres projets)","TRAVAUX OCM",
AK709="No root CAuse","No root cause",
AK709="ODU HS","PDH",
AK709="IP &amp; VLAN","PDH",
AK709="Warehouse HUAWEI","SPARE-ISSUE",
AK709="SPARE-HS","SPARE-ISSUE",
AK709="Power Telco","BSS",AK709="no impacts","no impacts"
),"")</f>
        <v>No root cause</v>
      </c>
      <c r="AJ709" s="56" t="str" cm="1">
        <f t="array" ref="AJ709">IFERROR(_xlfn.IFS(
AK709="MPR ISSUE","TX ISSUE",
AK709="BSS Hardware Issue","RAN ISSUE",
AK709="Sites strategiques, MLL, Pylone, etc.","ENVTECH",
AK709="AKTIVCO DEFAUT GE &amp; POWER Cabinet","POWER ISSUE",
AK709="AKTIVCO Coupure ENEO &amp; Baisse de tension","POWER ISSUE",
AK709="Coupure ENEO &amp; Baisse de tension","POWER ISSUE",
AK709="Defaut GE &amp; POWER Cabinet","POWER ISSUE",
AK709="Sharing","POWER ISSUE",
AK709="Sites strategiques &amp; DataCenter","POWER ISSUE",
AK709="Exclu","Exclu",
AK709="SAT","TX ISSUE",
AK709="SPARE-ISSUE","SPARE-ISSUE",
AK709="Fiber CAmtel","TX ISSUE",
AK709="Fiber AOF","TX ISSUE",
AK709="Projet OCM (HUAWEI)","TRAVAUX-HUAWEI",
AK709="Projet OCM (NOKIA)","TRAVAUX -NOKIA",
AK709="ACCESS-ISSUE","ACCESS-ISSUE",
AK709="Projet OCM (ZTE, NOKIA, autres projets)","TRAVAUX OCM",
AK709="No root CAuse","No root cause",
AK709="ODU HS","TX ISSUE",
AK709="IP &amp; VLAN","TX ISSUE",
AK709="Warehouse HUAWEI","SPARE-ISSUE",
AK709="SPARE-HS","SPARE-ISSUE",
AK709="Power Telco","RAN ISSUE",AK709="no impacts","no impacts"
),"")</f>
        <v>No root cause</v>
      </c>
      <c r="AK709" s="81" t="s">
        <v>5620</v>
      </c>
      <c r="AL709" s="56" t="str" cm="1">
        <f t="array" ref="AL709">IFERROR(_xlfn.IFS(
AK709="MPR ISSUE","ACTIVE",
AK709="BSS Hardware Issue","ACTIVE",
AK709="Sites strategiques, MLL, Pylone, etc.","PASSIVE",
AK709="AKTIVCO DEFAUT GE &amp; POWER Cabinet","PASSIVE",
AK709="AKTIVCO Coupure ENEO &amp; Baisse de tension","PASSIVE",
AK709="Coupure ENEO &amp; Baisse de tension","PASSIVE",
AK709="Defaut GE &amp; POWER Cabinet","PASSIVE",
AK709="Sharing","PASSIVE",
AK709="Sites strategiques &amp; DataCenter","PASSIVE",
AK709="Exclu","Exclu",
AK709="SAT","ACTIVE",
AK709="SPARE-ISSUE","SPARE-ISSUE",
AK709="Fiber CAmtel","ACTIVE",
AK709="Fiber AOF","ACTIVE",
AK709="Projet OCM (HUAWEI)","PLANNED WORKS",
AK709="Projet OCM (NOKIA)","PLANNED WORKS",
AK709="ACCESS-ISSUE","ACCESS-ISSUE",
AK709="Projet OCM (ZTE, NOKIA, autres projets)","PLANNED WORKS",
AK709="No root CAuse","No root cause",
AK709="ODU HS","ACTIVE",
AK709="IP &amp; VLAN","ACTIVE",
AK709="Warehouse HUAWEI","SPARE-ISSUE",
AK709="SPARE-HS","SPARE-ISSUE",
AK709="Power Telco","ACTIVE", AK709="no impacts","no impacts"
),"")</f>
        <v>No root cause</v>
      </c>
      <c r="AM709" s="108" t="s">
        <v>5537</v>
      </c>
      <c r="AN709" s="117" t="s">
        <v>1171</v>
      </c>
      <c r="AP709" s="23" t="s">
        <v>5537</v>
      </c>
      <c r="AQ709" s="23" t="s">
        <v>5537</v>
      </c>
      <c r="AR709" s="7"/>
      <c r="AS709" s="6"/>
      <c r="AT709" s="7"/>
      <c r="AU709" s="3" t="s">
        <v>5537</v>
      </c>
      <c r="AV709" s="24" t="s">
        <v>5537</v>
      </c>
      <c r="AW709" s="24" t="s">
        <v>5537</v>
      </c>
      <c r="AX709" s="24" t="s">
        <v>5537</v>
      </c>
      <c r="AY709" s="24" t="s">
        <v>5537</v>
      </c>
      <c r="AZ709" s="24" t="s">
        <v>5537</v>
      </c>
      <c r="BA709" s="24" t="s">
        <v>5537</v>
      </c>
      <c r="BB709" s="24" t="s">
        <v>5537</v>
      </c>
      <c r="BC709" s="24" t="s">
        <v>5537</v>
      </c>
      <c r="BD709" s="24" t="s">
        <v>5537</v>
      </c>
      <c r="BE709" s="24" t="s">
        <v>5537</v>
      </c>
      <c r="BF709" s="24" t="s">
        <v>5537</v>
      </c>
      <c r="BG709" s="24" t="s">
        <v>5537</v>
      </c>
      <c r="BH709" s="24" t="s">
        <v>5537</v>
      </c>
      <c r="BI709" s="9" t="s">
        <v>5537</v>
      </c>
      <c r="BJ709" s="14"/>
      <c r="BK709" s="14" t="s">
        <v>5537</v>
      </c>
      <c r="BL709" s="14" t="str">
        <f>_xlfn.XLOOKUP(B709,'[4]cell downs 18042026 17h'!$B:$B,'[4]cell downs 18042026 17h'!$B:$B,"")</f>
        <v/>
      </c>
      <c r="BM709" s="14" t="str">
        <f>_xlfn.XLOOKUP(B709,'[5]Cells Huawei 19042026 15h'!$B:$B,'[5]Cells Huawei 19042026 15h'!$B:$B,"")</f>
        <v/>
      </c>
      <c r="BN709" s="9" t="str">
        <f>_xlfn.XLOOKUP(B709,'[6]cells down 19042026 9H40'!$B:$B,'[6]cells down 19042026 9H40'!$B:$B,"")</f>
        <v/>
      </c>
      <c r="BO709" s="9" t="s">
        <v>1171</v>
      </c>
      <c r="BP709" s="9" t="s">
        <v>12</v>
      </c>
    </row>
    <row r="710" spans="1:68" s="9" customFormat="1" ht="18.5" customHeight="1" x14ac:dyDescent="0.35">
      <c r="A710" s="1" t="s">
        <v>2582</v>
      </c>
      <c r="B710" s="8" t="s">
        <v>2583</v>
      </c>
      <c r="C710" s="3" t="str">
        <f>_xlfn.XLOOKUP(B710,'[1]daily break down'!$D:$D,'[1]daily break down'!$E:$E,"")</f>
        <v>Yaounde</v>
      </c>
      <c r="D710" s="1" t="s">
        <v>11</v>
      </c>
      <c r="E710" s="1" t="s">
        <v>12</v>
      </c>
      <c r="F710" s="3" t="s">
        <v>37</v>
      </c>
      <c r="G710" s="1" t="s">
        <v>38</v>
      </c>
      <c r="H710" s="41" t="str">
        <f>_xlfn.XLOOKUP(B710,[2]CALCULATION!$B:$B,[2]CALCULATION!$H:$H,"")</f>
        <v>ZTE</v>
      </c>
      <c r="I710" s="34">
        <v>0</v>
      </c>
      <c r="J710" s="34">
        <v>0</v>
      </c>
      <c r="K710" s="34">
        <v>0</v>
      </c>
      <c r="L710" s="34">
        <v>0</v>
      </c>
      <c r="M710" s="34">
        <v>0</v>
      </c>
      <c r="N710" s="34">
        <v>0</v>
      </c>
      <c r="O710" s="34">
        <v>0</v>
      </c>
      <c r="P710" s="34">
        <v>0</v>
      </c>
      <c r="Q710" s="34">
        <v>0</v>
      </c>
      <c r="R710" s="34">
        <v>0</v>
      </c>
      <c r="S710" s="109">
        <v>0</v>
      </c>
      <c r="T710" s="109">
        <f>_xlfn.XLOOKUP(B710,'[3]Nur des jours'!$B:$B,'[3]Nur des jours'!$U:$U,"")</f>
        <v>0</v>
      </c>
      <c r="U710" s="109">
        <v>0</v>
      </c>
      <c r="V710" s="109">
        <v>0</v>
      </c>
      <c r="W710" s="109">
        <v>0</v>
      </c>
      <c r="X710" s="109">
        <v>0</v>
      </c>
      <c r="Y710" s="109">
        <v>0</v>
      </c>
      <c r="Z710" s="109">
        <v>0</v>
      </c>
      <c r="AA710" s="109">
        <v>0</v>
      </c>
      <c r="AB710" s="109">
        <v>4.2014093992289547</v>
      </c>
      <c r="AC710" s="109">
        <v>2.1233498795007373</v>
      </c>
      <c r="AD710" s="109">
        <v>0</v>
      </c>
      <c r="AE710" s="109">
        <v>0.30321416647404781</v>
      </c>
      <c r="AF710" s="109">
        <v>0.30321416647404781</v>
      </c>
      <c r="AG710" s="57" t="str">
        <f>_xlfn.XLOOKUP(B710,[3]CALCULATION!$B:$B,[3]CALCULATION!$M:$M,"")</f>
        <v>Operationnel</v>
      </c>
      <c r="AH710" s="57"/>
      <c r="AI710" s="56" t="str" cm="1">
        <f t="array" ref="AI710">IFERROR(_xlfn.IFS(
AK710="MPR ISSUE","PDH",
AK710="BSS Hardware Issue","BSS",
AK710="Sites strategiques, MLL, Pylone, etc.","ENVTECH",
AK710="AKTIVCO DEFAUT GE &amp; POWER Cabinet","AKTIVCO",
AK710="AKTIVCO Coupure ENEO &amp; Baisse de tension","AKTIVCO GRID ONLY",
AK710="Coupure ENEO &amp; Baisse de tension","IHS GRID ONLY",
AK710="Defaut GE &amp; POWER Cabinet","IHS",
AK710="Sharing","Partners",
AK710="Sites strategiques &amp; DataCenter","SST &amp; DC",
AK710="Exclu","Exclu",
AK710="SAT","SAT",
AK710="SPARE-ISSUE","SPARE-ISSUE",
AK710="Fiber CAmtel","TRANS_FO_CAMTEL",
AK710="Fiber AOF","Fiber AOF",
AK710="Projet OCM (HUAWEI)","TRAVAUX-HUAWEI",
AK710="Projet OCM (NOKIA)","TRAVAUX-NOKIA",
AK710="ACCESS-ISSUE","ACCESS-ISSUE",
AK710="Projet OCM (ZTE, NOKIA, autres projets)","TRAVAUX OCM",
AK710="No root CAuse","No root cause",
AK710="ODU HS","PDH",
AK710="IP &amp; VLAN","PDH",
AK710="Warehouse HUAWEI","SPARE-ISSUE",
AK710="SPARE-HS","SPARE-ISSUE",
AK710="Power Telco","BSS",AK710="no impacts","no impacts"
),"")</f>
        <v>No root cause</v>
      </c>
      <c r="AJ710" s="56" t="str" cm="1">
        <f t="array" ref="AJ710">IFERROR(_xlfn.IFS(
AK710="MPR ISSUE","TX ISSUE",
AK710="BSS Hardware Issue","RAN ISSUE",
AK710="Sites strategiques, MLL, Pylone, etc.","ENVTECH",
AK710="AKTIVCO DEFAUT GE &amp; POWER Cabinet","POWER ISSUE",
AK710="AKTIVCO Coupure ENEO &amp; Baisse de tension","POWER ISSUE",
AK710="Coupure ENEO &amp; Baisse de tension","POWER ISSUE",
AK710="Defaut GE &amp; POWER Cabinet","POWER ISSUE",
AK710="Sharing","POWER ISSUE",
AK710="Sites strategiques &amp; DataCenter","POWER ISSUE",
AK710="Exclu","Exclu",
AK710="SAT","TX ISSUE",
AK710="SPARE-ISSUE","SPARE-ISSUE",
AK710="Fiber CAmtel","TX ISSUE",
AK710="Fiber AOF","TX ISSUE",
AK710="Projet OCM (HUAWEI)","TRAVAUX-HUAWEI",
AK710="Projet OCM (NOKIA)","TRAVAUX -NOKIA",
AK710="ACCESS-ISSUE","ACCESS-ISSUE",
AK710="Projet OCM (ZTE, NOKIA, autres projets)","TRAVAUX OCM",
AK710="No root CAuse","No root cause",
AK710="ODU HS","TX ISSUE",
AK710="IP &amp; VLAN","TX ISSUE",
AK710="Warehouse HUAWEI","SPARE-ISSUE",
AK710="SPARE-HS","SPARE-ISSUE",
AK710="Power Telco","RAN ISSUE",AK710="no impacts","no impacts"
),"")</f>
        <v>No root cause</v>
      </c>
      <c r="AK710" s="81" t="s">
        <v>5620</v>
      </c>
      <c r="AL710" s="56" t="str" cm="1">
        <f t="array" ref="AL710">IFERROR(_xlfn.IFS(
AK710="MPR ISSUE","ACTIVE",
AK710="BSS Hardware Issue","ACTIVE",
AK710="Sites strategiques, MLL, Pylone, etc.","PASSIVE",
AK710="AKTIVCO DEFAUT GE &amp; POWER Cabinet","PASSIVE",
AK710="AKTIVCO Coupure ENEO &amp; Baisse de tension","PASSIVE",
AK710="Coupure ENEO &amp; Baisse de tension","PASSIVE",
AK710="Defaut GE &amp; POWER Cabinet","PASSIVE",
AK710="Sharing","PASSIVE",
AK710="Sites strategiques &amp; DataCenter","PASSIVE",
AK710="Exclu","Exclu",
AK710="SAT","ACTIVE",
AK710="SPARE-ISSUE","SPARE-ISSUE",
AK710="Fiber CAmtel","ACTIVE",
AK710="Fiber AOF","ACTIVE",
AK710="Projet OCM (HUAWEI)","PLANNED WORKS",
AK710="Projet OCM (NOKIA)","PLANNED WORKS",
AK710="ACCESS-ISSUE","ACCESS-ISSUE",
AK710="Projet OCM (ZTE, NOKIA, autres projets)","PLANNED WORKS",
AK710="No root CAuse","No root cause",
AK710="ODU HS","ACTIVE",
AK710="IP &amp; VLAN","ACTIVE",
AK710="Warehouse HUAWEI","SPARE-ISSUE",
AK710="SPARE-HS","SPARE-ISSUE",
AK710="Power Telco","ACTIVE", AK710="no impacts","no impacts"
),"")</f>
        <v>No root cause</v>
      </c>
      <c r="AM710" s="108" t="s">
        <v>5537</v>
      </c>
      <c r="AN710" s="117" t="s">
        <v>2583</v>
      </c>
      <c r="AP710" s="23" t="s">
        <v>5537</v>
      </c>
      <c r="AQ710" s="23" t="s">
        <v>5537</v>
      </c>
      <c r="AR710" s="7"/>
      <c r="AS710" s="6"/>
      <c r="AT710" s="7"/>
      <c r="AU710" s="3" t="s">
        <v>5537</v>
      </c>
      <c r="AV710" s="24" t="s">
        <v>5537</v>
      </c>
      <c r="AW710" s="24" t="s">
        <v>5537</v>
      </c>
      <c r="AX710" s="24" t="s">
        <v>5537</v>
      </c>
      <c r="AY710" s="24" t="s">
        <v>5537</v>
      </c>
      <c r="AZ710" s="24" t="s">
        <v>5537</v>
      </c>
      <c r="BA710" s="24" t="s">
        <v>5537</v>
      </c>
      <c r="BB710" s="24" t="s">
        <v>5537</v>
      </c>
      <c r="BC710" s="24" t="s">
        <v>5537</v>
      </c>
      <c r="BD710" s="24" t="s">
        <v>5537</v>
      </c>
      <c r="BE710" s="24" t="s">
        <v>5537</v>
      </c>
      <c r="BF710" s="24" t="s">
        <v>5537</v>
      </c>
      <c r="BG710" s="24" t="s">
        <v>5537</v>
      </c>
      <c r="BH710" s="24" t="s">
        <v>5537</v>
      </c>
      <c r="BI710" s="9" t="s">
        <v>5537</v>
      </c>
      <c r="BJ710" s="14"/>
      <c r="BK710" s="14" t="s">
        <v>5537</v>
      </c>
      <c r="BL710" s="14" t="str">
        <f>_xlfn.XLOOKUP(B710,'[4]cell downs 18042026 17h'!$B:$B,'[4]cell downs 18042026 17h'!$B:$B,"")</f>
        <v/>
      </c>
      <c r="BM710" s="14" t="str">
        <f>_xlfn.XLOOKUP(B710,'[5]Cells Huawei 19042026 15h'!$B:$B,'[5]Cells Huawei 19042026 15h'!$B:$B,"")</f>
        <v/>
      </c>
      <c r="BN710" s="9" t="str">
        <f>_xlfn.XLOOKUP(B710,'[6]cells down 19042026 9H40'!$B:$B,'[6]cells down 19042026 9H40'!$B:$B,"")</f>
        <v/>
      </c>
      <c r="BO710" s="9" t="s">
        <v>2583</v>
      </c>
      <c r="BP710" s="9" t="s">
        <v>5579</v>
      </c>
    </row>
    <row r="711" spans="1:68" s="9" customFormat="1" x14ac:dyDescent="0.35">
      <c r="A711" s="1" t="s">
        <v>1686</v>
      </c>
      <c r="B711" s="8" t="s">
        <v>1687</v>
      </c>
      <c r="C711" s="3" t="str">
        <f>_xlfn.XLOOKUP(B711,'[1]daily break down'!$D:$D,'[1]daily break down'!$E:$E,"")</f>
        <v>NORD-OUEST</v>
      </c>
      <c r="D711" s="1" t="s">
        <v>11</v>
      </c>
      <c r="E711" s="1" t="s">
        <v>12</v>
      </c>
      <c r="F711" s="3" t="s">
        <v>51</v>
      </c>
      <c r="G711" s="1" t="s">
        <v>52</v>
      </c>
      <c r="H711" s="39" t="str">
        <f>_xlfn.XLOOKUP(B711,[2]CALCULATION!$B:$B,[2]CALCULATION!$H:$H,"")</f>
        <v>Huawei</v>
      </c>
      <c r="I711" s="34">
        <v>0</v>
      </c>
      <c r="J711" s="34">
        <v>0</v>
      </c>
      <c r="K711" s="34">
        <v>0.90241929270359811</v>
      </c>
      <c r="L711" s="34">
        <v>1.4098629409901466</v>
      </c>
      <c r="M711" s="34">
        <v>0</v>
      </c>
      <c r="N711" s="34">
        <v>7.7582590680672185E-3</v>
      </c>
      <c r="O711" s="34">
        <v>0</v>
      </c>
      <c r="P711" s="34">
        <v>0</v>
      </c>
      <c r="Q711" s="34">
        <v>0</v>
      </c>
      <c r="R711" s="34">
        <v>0</v>
      </c>
      <c r="S711" s="109">
        <v>11.653386667351532</v>
      </c>
      <c r="T711" s="109">
        <f>_xlfn.XLOOKUP(B711,'[3]Nur des jours'!$B:$B,'[3]Nur des jours'!$U:$U,"")</f>
        <v>23.114261499345094</v>
      </c>
      <c r="U711" s="109">
        <v>23.114261499345094</v>
      </c>
      <c r="V711" s="109">
        <v>23.113993973170334</v>
      </c>
      <c r="W711" s="109">
        <v>23.114261499345094</v>
      </c>
      <c r="X711" s="109">
        <v>23.114261499345094</v>
      </c>
      <c r="Y711" s="109">
        <v>23.113993973170334</v>
      </c>
      <c r="Z711" s="109">
        <v>19.149987301424236</v>
      </c>
      <c r="AA711" s="109">
        <v>4.6228522998690194</v>
      </c>
      <c r="AB711" s="109">
        <v>3.4781077980669632</v>
      </c>
      <c r="AC711" s="109">
        <v>0</v>
      </c>
      <c r="AD711" s="109">
        <v>0</v>
      </c>
      <c r="AE711" s="109">
        <v>0</v>
      </c>
      <c r="AF711" s="109">
        <v>0</v>
      </c>
      <c r="AG711" s="57" t="str">
        <f>_xlfn.XLOOKUP(B711,[3]CALCULATION!$B:$B,[3]CALCULATION!$M:$M,"")</f>
        <v>Operationnel</v>
      </c>
      <c r="AH711" s="57"/>
      <c r="AI711" s="56" t="str" cm="1">
        <f t="array" ref="AI711">IFERROR(_xlfn.IFS(
AK711="MPR ISSUE","PDH",
AK711="BSS Hardware Issue","BSS",
AK711="Sites strategiques, MLL, Pylone, etc.","ENVTECH",
AK711="AKTIVCO DEFAUT GE &amp; POWER Cabinet","AKTIVCO",
AK711="AKTIVCO Coupure ENEO &amp; Baisse de tension","AKTIVCO GRID ONLY",
AK711="Coupure ENEO &amp; Baisse de tension","IHS GRID ONLY",
AK711="Defaut GE &amp; POWER Cabinet","IHS",
AK711="Sharing","Partners",
AK711="Sites strategiques &amp; DataCenter","SST &amp; DC",
AK711="Exclu","Exclu",
AK711="SAT","SAT",
AK711="SPARE-ISSUE","SPARE-ISSUE",
AK711="Fiber CAmtel","TRANS_FO_CAMTEL",
AK711="Fiber AOF","Fiber AOF",
AK711="Projet OCM (HUAWEI)","TRAVAUX-HUAWEI",
AK711="Projet OCM (NOKIA)","TRAVAUX-NOKIA",
AK711="ACCESS-ISSUE","ACCESS-ISSUE",
AK711="Projet OCM (ZTE, NOKIA, autres projets)","TRAVAUX OCM",
AK711="No root CAuse","No root cause",
AK711="ODU HS","PDH",
AK711="IP &amp; VLAN","PDH",
AK711="Warehouse HUAWEI","SPARE-ISSUE",
AK711="SPARE-HS","SPARE-ISSUE",
AK711="Power Telco","BSS",AK711="no impacts","no impacts"
),"")</f>
        <v>No root cause</v>
      </c>
      <c r="AJ711" s="56" t="str" cm="1">
        <f t="array" ref="AJ711">IFERROR(_xlfn.IFS(
AK711="MPR ISSUE","TX ISSUE",
AK711="BSS Hardware Issue","RAN ISSUE",
AK711="Sites strategiques, MLL, Pylone, etc.","ENVTECH",
AK711="AKTIVCO DEFAUT GE &amp; POWER Cabinet","POWER ISSUE",
AK711="AKTIVCO Coupure ENEO &amp; Baisse de tension","POWER ISSUE",
AK711="Coupure ENEO &amp; Baisse de tension","POWER ISSUE",
AK711="Defaut GE &amp; POWER Cabinet","POWER ISSUE",
AK711="Sharing","POWER ISSUE",
AK711="Sites strategiques &amp; DataCenter","POWER ISSUE",
AK711="Exclu","Exclu",
AK711="SAT","TX ISSUE",
AK711="SPARE-ISSUE","SPARE-ISSUE",
AK711="Fiber CAmtel","TX ISSUE",
AK711="Fiber AOF","TX ISSUE",
AK711="Projet OCM (HUAWEI)","TRAVAUX-HUAWEI",
AK711="Projet OCM (NOKIA)","TRAVAUX -NOKIA",
AK711="ACCESS-ISSUE","ACCESS-ISSUE",
AK711="Projet OCM (ZTE, NOKIA, autres projets)","TRAVAUX OCM",
AK711="No root CAuse","No root cause",
AK711="ODU HS","TX ISSUE",
AK711="IP &amp; VLAN","TX ISSUE",
AK711="Warehouse HUAWEI","SPARE-ISSUE",
AK711="SPARE-HS","SPARE-ISSUE",
AK711="Power Telco","RAN ISSUE",AK711="no impacts","no impacts"
),"")</f>
        <v>No root cause</v>
      </c>
      <c r="AK711" s="81" t="s">
        <v>5620</v>
      </c>
      <c r="AL711" s="56" t="str" cm="1">
        <f t="array" ref="AL711">IFERROR(_xlfn.IFS(
AK711="MPR ISSUE","ACTIVE",
AK711="BSS Hardware Issue","ACTIVE",
AK711="Sites strategiques, MLL, Pylone, etc.","PASSIVE",
AK711="AKTIVCO DEFAUT GE &amp; POWER Cabinet","PASSIVE",
AK711="AKTIVCO Coupure ENEO &amp; Baisse de tension","PASSIVE",
AK711="Coupure ENEO &amp; Baisse de tension","PASSIVE",
AK711="Defaut GE &amp; POWER Cabinet","PASSIVE",
AK711="Sharing","PASSIVE",
AK711="Sites strategiques &amp; DataCenter","PASSIVE",
AK711="Exclu","Exclu",
AK711="SAT","ACTIVE",
AK711="SPARE-ISSUE","SPARE-ISSUE",
AK711="Fiber CAmtel","ACTIVE",
AK711="Fiber AOF","ACTIVE",
AK711="Projet OCM (HUAWEI)","PLANNED WORKS",
AK711="Projet OCM (NOKIA)","PLANNED WORKS",
AK711="ACCESS-ISSUE","ACCESS-ISSUE",
AK711="Projet OCM (ZTE, NOKIA, autres projets)","PLANNED WORKS",
AK711="No root CAuse","No root cause",
AK711="ODU HS","ACTIVE",
AK711="IP &amp; VLAN","ACTIVE",
AK711="Warehouse HUAWEI","SPARE-ISSUE",
AK711="SPARE-HS","SPARE-ISSUE",
AK711="Power Telco","ACTIVE", AK711="no impacts","no impacts"
),"")</f>
        <v>No root cause</v>
      </c>
      <c r="AM711" s="108" t="s">
        <v>5537</v>
      </c>
      <c r="AN711" s="117" t="s">
        <v>1687</v>
      </c>
      <c r="AP711" s="23" t="s">
        <v>5537</v>
      </c>
      <c r="AQ711" s="23" t="s">
        <v>5537</v>
      </c>
      <c r="AR711" s="7"/>
      <c r="AS711" s="6"/>
      <c r="AT711" s="7"/>
      <c r="AU711" s="3" t="s">
        <v>5537</v>
      </c>
      <c r="AV711" s="24" t="s">
        <v>5537</v>
      </c>
      <c r="AW711" s="24" t="s">
        <v>5537</v>
      </c>
      <c r="AX711" s="24" t="s">
        <v>5537</v>
      </c>
      <c r="AY711" s="24" t="s">
        <v>5537</v>
      </c>
      <c r="AZ711" s="24" t="s">
        <v>5537</v>
      </c>
      <c r="BA711" s="24" t="s">
        <v>5537</v>
      </c>
      <c r="BB711" s="24" t="s">
        <v>5537</v>
      </c>
      <c r="BC711" s="24" t="s">
        <v>5537</v>
      </c>
      <c r="BD711" s="24" t="s">
        <v>5537</v>
      </c>
      <c r="BE711" s="24" t="s">
        <v>5537</v>
      </c>
      <c r="BF711" s="24" t="s">
        <v>5537</v>
      </c>
      <c r="BG711" s="24" t="s">
        <v>5537</v>
      </c>
      <c r="BH711" s="24" t="s">
        <v>5537</v>
      </c>
      <c r="BI711" s="9" t="s">
        <v>5537</v>
      </c>
      <c r="BJ711" s="14"/>
      <c r="BK711" s="14" t="s">
        <v>5537</v>
      </c>
      <c r="BL711" s="14" t="str">
        <f>_xlfn.XLOOKUP(B711,'[4]cell downs 18042026 17h'!$B:$B,'[4]cell downs 18042026 17h'!$B:$B,"")</f>
        <v/>
      </c>
      <c r="BM711" s="14" t="str">
        <f>_xlfn.XLOOKUP(B711,'[5]Cells Huawei 19042026 15h'!$B:$B,'[5]Cells Huawei 19042026 15h'!$B:$B,"")</f>
        <v/>
      </c>
      <c r="BN711" s="9" t="str">
        <f>_xlfn.XLOOKUP(B711,'[6]cells down 19042026 9H40'!$B:$B,'[6]cells down 19042026 9H40'!$B:$B,"")</f>
        <v/>
      </c>
      <c r="BO711" s="9" t="s">
        <v>1687</v>
      </c>
      <c r="BP711" s="9" t="s">
        <v>12</v>
      </c>
    </row>
    <row r="712" spans="1:68" s="9" customFormat="1" x14ac:dyDescent="0.35">
      <c r="A712" s="1" t="s">
        <v>2895</v>
      </c>
      <c r="B712" s="8" t="s">
        <v>2896</v>
      </c>
      <c r="C712" s="3" t="str">
        <f>_xlfn.XLOOKUP(B712,'[1]daily break down'!$D:$D,'[1]daily break down'!$E:$E,"")</f>
        <v>Garoua</v>
      </c>
      <c r="D712" s="1" t="s">
        <v>21</v>
      </c>
      <c r="E712" s="1" t="s">
        <v>122</v>
      </c>
      <c r="F712" s="3" t="s">
        <v>23</v>
      </c>
      <c r="G712" s="1" t="s">
        <v>24</v>
      </c>
      <c r="H712" s="39" t="str">
        <f>_xlfn.XLOOKUP(B712,[2]CALCULATION!$B:$B,[2]CALCULATION!$H:$H,"")</f>
        <v>Huawei</v>
      </c>
      <c r="I712" s="34">
        <v>0</v>
      </c>
      <c r="J712" s="34">
        <v>0</v>
      </c>
      <c r="K712" s="34">
        <v>4.2541298907351761</v>
      </c>
      <c r="L712" s="34">
        <v>0</v>
      </c>
      <c r="M712" s="34">
        <v>0</v>
      </c>
      <c r="N712" s="34">
        <v>0</v>
      </c>
      <c r="O712" s="34">
        <v>0</v>
      </c>
      <c r="P712" s="34">
        <v>0</v>
      </c>
      <c r="Q712" s="34">
        <v>0.87926936104761821</v>
      </c>
      <c r="R712" s="34">
        <v>7.6676568702148487</v>
      </c>
      <c r="S712" s="109">
        <v>0</v>
      </c>
      <c r="T712" s="109">
        <f>_xlfn.XLOOKUP(B712,'[3]Nur des jours'!$B:$B,'[3]Nur des jours'!$U:$U,"")</f>
        <v>0</v>
      </c>
      <c r="U712" s="109">
        <v>0</v>
      </c>
      <c r="V712" s="109">
        <v>3.4559923009533917</v>
      </c>
      <c r="W712" s="109">
        <v>0</v>
      </c>
      <c r="X712" s="109">
        <v>0</v>
      </c>
      <c r="Y712" s="109">
        <v>1.6338536895783218</v>
      </c>
      <c r="Z712" s="109">
        <v>0.8021326473248811</v>
      </c>
      <c r="AA712" s="109">
        <v>5.2169387586214757</v>
      </c>
      <c r="AB712" s="109">
        <v>3.1712552756161667</v>
      </c>
      <c r="AC712" s="109">
        <v>0</v>
      </c>
      <c r="AD712" s="109">
        <v>0</v>
      </c>
      <c r="AE712" s="109">
        <v>0</v>
      </c>
      <c r="AF712" s="109">
        <v>0</v>
      </c>
      <c r="AG712" s="57" t="str">
        <f>_xlfn.XLOOKUP(B712,[3]CALCULATION!$B:$B,[3]CALCULATION!$M:$M,"")</f>
        <v>Operationnel</v>
      </c>
      <c r="AH712" s="57"/>
      <c r="AI712" s="56" t="str" cm="1">
        <f t="array" ref="AI712">IFERROR(_xlfn.IFS(
AK712="MPR ISSUE","PDH",
AK712="BSS Hardware Issue","BSS",
AK712="Sites strategiques, MLL, Pylone, etc.","ENVTECH",
AK712="AKTIVCO DEFAUT GE &amp; POWER Cabinet","AKTIVCO",
AK712="AKTIVCO Coupure ENEO &amp; Baisse de tension","AKTIVCO GRID ONLY",
AK712="Coupure ENEO &amp; Baisse de tension","IHS GRID ONLY",
AK712="Defaut GE &amp; POWER Cabinet","IHS",
AK712="Sharing","Partners",
AK712="Sites strategiques &amp; DataCenter","SST &amp; DC",
AK712="Exclu","Exclu",
AK712="SAT","SAT",
AK712="SPARE-ISSUE","SPARE-ISSUE",
AK712="Fiber CAmtel","TRANS_FO_CAMTEL",
AK712="Fiber AOF","Fiber AOF",
AK712="Projet OCM (HUAWEI)","TRAVAUX-HUAWEI",
AK712="Projet OCM (NOKIA)","TRAVAUX-NOKIA",
AK712="ACCESS-ISSUE","ACCESS-ISSUE",
AK712="Projet OCM (ZTE, NOKIA, autres projets)","TRAVAUX OCM",
AK712="No root CAuse","No root cause",
AK712="ODU HS","PDH",
AK712="IP &amp; VLAN","PDH",
AK712="Warehouse HUAWEI","SPARE-ISSUE",
AK712="SPARE-HS","SPARE-ISSUE",
AK712="Power Telco","BSS",AK712="no impacts","no impacts"
),"")</f>
        <v>No root cause</v>
      </c>
      <c r="AJ712" s="56" t="str" cm="1">
        <f t="array" ref="AJ712">IFERROR(_xlfn.IFS(
AK712="MPR ISSUE","TX ISSUE",
AK712="BSS Hardware Issue","RAN ISSUE",
AK712="Sites strategiques, MLL, Pylone, etc.","ENVTECH",
AK712="AKTIVCO DEFAUT GE &amp; POWER Cabinet","POWER ISSUE",
AK712="AKTIVCO Coupure ENEO &amp; Baisse de tension","POWER ISSUE",
AK712="Coupure ENEO &amp; Baisse de tension","POWER ISSUE",
AK712="Defaut GE &amp; POWER Cabinet","POWER ISSUE",
AK712="Sharing","POWER ISSUE",
AK712="Sites strategiques &amp; DataCenter","POWER ISSUE",
AK712="Exclu","Exclu",
AK712="SAT","TX ISSUE",
AK712="SPARE-ISSUE","SPARE-ISSUE",
AK712="Fiber CAmtel","TX ISSUE",
AK712="Fiber AOF","TX ISSUE",
AK712="Projet OCM (HUAWEI)","TRAVAUX-HUAWEI",
AK712="Projet OCM (NOKIA)","TRAVAUX -NOKIA",
AK712="ACCESS-ISSUE","ACCESS-ISSUE",
AK712="Projet OCM (ZTE, NOKIA, autres projets)","TRAVAUX OCM",
AK712="No root CAuse","No root cause",
AK712="ODU HS","TX ISSUE",
AK712="IP &amp; VLAN","TX ISSUE",
AK712="Warehouse HUAWEI","SPARE-ISSUE",
AK712="SPARE-HS","SPARE-ISSUE",
AK712="Power Telco","RAN ISSUE",AK712="no impacts","no impacts"
),"")</f>
        <v>No root cause</v>
      </c>
      <c r="AK712" s="81" t="s">
        <v>5620</v>
      </c>
      <c r="AL712" s="56" t="str" cm="1">
        <f t="array" ref="AL712">IFERROR(_xlfn.IFS(
AK712="MPR ISSUE","ACTIVE",
AK712="BSS Hardware Issue","ACTIVE",
AK712="Sites strategiques, MLL, Pylone, etc.","PASSIVE",
AK712="AKTIVCO DEFAUT GE &amp; POWER Cabinet","PASSIVE",
AK712="AKTIVCO Coupure ENEO &amp; Baisse de tension","PASSIVE",
AK712="Coupure ENEO &amp; Baisse de tension","PASSIVE",
AK712="Defaut GE &amp; POWER Cabinet","PASSIVE",
AK712="Sharing","PASSIVE",
AK712="Sites strategiques &amp; DataCenter","PASSIVE",
AK712="Exclu","Exclu",
AK712="SAT","ACTIVE",
AK712="SPARE-ISSUE","SPARE-ISSUE",
AK712="Fiber CAmtel","ACTIVE",
AK712="Fiber AOF","ACTIVE",
AK712="Projet OCM (HUAWEI)","PLANNED WORKS",
AK712="Projet OCM (NOKIA)","PLANNED WORKS",
AK712="ACCESS-ISSUE","ACCESS-ISSUE",
AK712="Projet OCM (ZTE, NOKIA, autres projets)","PLANNED WORKS",
AK712="No root CAuse","No root cause",
AK712="ODU HS","ACTIVE",
AK712="IP &amp; VLAN","ACTIVE",
AK712="Warehouse HUAWEI","SPARE-ISSUE",
AK712="SPARE-HS","SPARE-ISSUE",
AK712="Power Telco","ACTIVE", AK712="no impacts","no impacts"
),"")</f>
        <v>No root cause</v>
      </c>
      <c r="AM712" s="108" t="s">
        <v>5537</v>
      </c>
      <c r="AN712" s="117" t="s">
        <v>2896</v>
      </c>
      <c r="AP712" s="23" t="s">
        <v>5537</v>
      </c>
      <c r="AQ712" s="23" t="s">
        <v>5537</v>
      </c>
      <c r="AR712" s="7"/>
      <c r="AS712" s="6"/>
      <c r="AT712" s="7"/>
      <c r="AU712" s="3" t="s">
        <v>5537</v>
      </c>
      <c r="AV712" s="24" t="s">
        <v>5537</v>
      </c>
      <c r="AW712" s="24" t="s">
        <v>5537</v>
      </c>
      <c r="AX712" s="24" t="s">
        <v>5537</v>
      </c>
      <c r="AY712" s="24" t="s">
        <v>5537</v>
      </c>
      <c r="AZ712" s="24" t="s">
        <v>5537</v>
      </c>
      <c r="BA712" s="24" t="s">
        <v>5537</v>
      </c>
      <c r="BB712" s="24" t="s">
        <v>5537</v>
      </c>
      <c r="BC712" s="24" t="s">
        <v>5537</v>
      </c>
      <c r="BD712" s="24" t="s">
        <v>5537</v>
      </c>
      <c r="BE712" s="24" t="s">
        <v>5537</v>
      </c>
      <c r="BF712" s="24" t="s">
        <v>5537</v>
      </c>
      <c r="BG712" s="24" t="s">
        <v>5537</v>
      </c>
      <c r="BH712" s="24" t="s">
        <v>5537</v>
      </c>
      <c r="BI712" s="9" t="s">
        <v>5537</v>
      </c>
      <c r="BJ712" s="14"/>
      <c r="BK712" s="14" t="s">
        <v>5537</v>
      </c>
      <c r="BL712" s="14" t="str">
        <f>_xlfn.XLOOKUP(B712,'[4]cell downs 18042026 17h'!$B:$B,'[4]cell downs 18042026 17h'!$B:$B,"")</f>
        <v/>
      </c>
      <c r="BM712" s="14" t="str">
        <f>_xlfn.XLOOKUP(B712,'[5]Cells Huawei 19042026 15h'!$B:$B,'[5]Cells Huawei 19042026 15h'!$B:$B,"")</f>
        <v/>
      </c>
      <c r="BN712" s="9" t="str">
        <f>_xlfn.XLOOKUP(B712,'[6]cells down 19042026 9H40'!$B:$B,'[6]cells down 19042026 9H40'!$B:$B,"")</f>
        <v/>
      </c>
      <c r="BO712" s="9" t="s">
        <v>5537</v>
      </c>
      <c r="BP712" s="9" t="s">
        <v>154</v>
      </c>
    </row>
    <row r="713" spans="1:68" s="9" customFormat="1" x14ac:dyDescent="0.35">
      <c r="A713" s="1" t="s">
        <v>2551</v>
      </c>
      <c r="B713" s="8" t="s">
        <v>2552</v>
      </c>
      <c r="C713" s="3" t="str">
        <f>_xlfn.XLOOKUP(B713,'[1]daily break down'!$D:$D,'[1]daily break down'!$E:$E,"")</f>
        <v>CENTRE</v>
      </c>
      <c r="D713" s="1" t="s">
        <v>21</v>
      </c>
      <c r="E713" s="1" t="s">
        <v>263</v>
      </c>
      <c r="F713" s="3" t="s">
        <v>37</v>
      </c>
      <c r="G713" s="1" t="s">
        <v>2551</v>
      </c>
      <c r="H713" s="41" t="str">
        <f>_xlfn.XLOOKUP(B713,[2]CALCULATION!$B:$B,[2]CALCULATION!$H:$H,"")</f>
        <v>ZTE</v>
      </c>
      <c r="I713" s="34">
        <v>0</v>
      </c>
      <c r="J713" s="34">
        <v>0</v>
      </c>
      <c r="K713" s="34">
        <v>0</v>
      </c>
      <c r="L713" s="34">
        <v>0</v>
      </c>
      <c r="M713" s="34">
        <v>0</v>
      </c>
      <c r="N713" s="34">
        <v>0</v>
      </c>
      <c r="O713" s="34">
        <v>0</v>
      </c>
      <c r="P713" s="34">
        <v>8.4431260754552068E-2</v>
      </c>
      <c r="Q713" s="34">
        <v>0</v>
      </c>
      <c r="R713" s="34">
        <v>0</v>
      </c>
      <c r="S713" s="109">
        <v>0</v>
      </c>
      <c r="T713" s="109">
        <f>_xlfn.XLOOKUP(B713,'[3]Nur des jours'!$B:$B,'[3]Nur des jours'!$U:$U,"")</f>
        <v>0</v>
      </c>
      <c r="U713" s="109">
        <v>0</v>
      </c>
      <c r="V713" s="109">
        <v>0</v>
      </c>
      <c r="W713" s="109">
        <v>0</v>
      </c>
      <c r="X713" s="109">
        <v>0</v>
      </c>
      <c r="Y713" s="109">
        <v>0</v>
      </c>
      <c r="Z713" s="109">
        <v>0</v>
      </c>
      <c r="AA713" s="109">
        <v>0</v>
      </c>
      <c r="AB713" s="109">
        <v>3.1438784303989635</v>
      </c>
      <c r="AC713" s="109">
        <v>2.7519493703264071</v>
      </c>
      <c r="AD713" s="109">
        <v>0</v>
      </c>
      <c r="AE713" s="109">
        <v>0.39297811564550139</v>
      </c>
      <c r="AF713" s="109">
        <v>0.39297811564550139</v>
      </c>
      <c r="AG713" s="57" t="str">
        <f>_xlfn.XLOOKUP(B713,[3]CALCULATION!$B:$B,[3]CALCULATION!$M:$M,"")</f>
        <v>Operationnel</v>
      </c>
      <c r="AH713" s="57"/>
      <c r="AI713" s="56" t="str" cm="1">
        <f t="array" ref="AI713">IFERROR(_xlfn.IFS(
AK713="MPR ISSUE","PDH",
AK713="BSS Hardware Issue","BSS",
AK713="Sites strategiques, MLL, Pylone, etc.","ENVTECH",
AK713="AKTIVCO DEFAUT GE &amp; POWER Cabinet","AKTIVCO",
AK713="AKTIVCO Coupure ENEO &amp; Baisse de tension","AKTIVCO GRID ONLY",
AK713="Coupure ENEO &amp; Baisse de tension","IHS GRID ONLY",
AK713="Defaut GE &amp; POWER Cabinet","IHS",
AK713="Sharing","Partners",
AK713="Sites strategiques &amp; DataCenter","SST &amp; DC",
AK713="Exclu","Exclu",
AK713="SAT","SAT",
AK713="SPARE-ISSUE","SPARE-ISSUE",
AK713="Fiber CAmtel","TRANS_FO_CAMTEL",
AK713="Fiber AOF","Fiber AOF",
AK713="Projet OCM (HUAWEI)","TRAVAUX-HUAWEI",
AK713="Projet OCM (NOKIA)","TRAVAUX-NOKIA",
AK713="ACCESS-ISSUE","ACCESS-ISSUE",
AK713="Projet OCM (ZTE, NOKIA, autres projets)","TRAVAUX OCM",
AK713="No root CAuse","No root cause",
AK713="ODU HS","PDH",
AK713="IP &amp; VLAN","PDH",
AK713="Warehouse HUAWEI","SPARE-ISSUE",
AK713="SPARE-HS","SPARE-ISSUE",
AK713="Power Telco","BSS",AK713="no impacts","no impacts"
),"")</f>
        <v>No root cause</v>
      </c>
      <c r="AJ713" s="56" t="str" cm="1">
        <f t="array" ref="AJ713">IFERROR(_xlfn.IFS(
AK713="MPR ISSUE","TX ISSUE",
AK713="BSS Hardware Issue","RAN ISSUE",
AK713="Sites strategiques, MLL, Pylone, etc.","ENVTECH",
AK713="AKTIVCO DEFAUT GE &amp; POWER Cabinet","POWER ISSUE",
AK713="AKTIVCO Coupure ENEO &amp; Baisse de tension","POWER ISSUE",
AK713="Coupure ENEO &amp; Baisse de tension","POWER ISSUE",
AK713="Defaut GE &amp; POWER Cabinet","POWER ISSUE",
AK713="Sharing","POWER ISSUE",
AK713="Sites strategiques &amp; DataCenter","POWER ISSUE",
AK713="Exclu","Exclu",
AK713="SAT","TX ISSUE",
AK713="SPARE-ISSUE","SPARE-ISSUE",
AK713="Fiber CAmtel","TX ISSUE",
AK713="Fiber AOF","TX ISSUE",
AK713="Projet OCM (HUAWEI)","TRAVAUX-HUAWEI",
AK713="Projet OCM (NOKIA)","TRAVAUX -NOKIA",
AK713="ACCESS-ISSUE","ACCESS-ISSUE",
AK713="Projet OCM (ZTE, NOKIA, autres projets)","TRAVAUX OCM",
AK713="No root CAuse","No root cause",
AK713="ODU HS","TX ISSUE",
AK713="IP &amp; VLAN","TX ISSUE",
AK713="Warehouse HUAWEI","SPARE-ISSUE",
AK713="SPARE-HS","SPARE-ISSUE",
AK713="Power Telco","RAN ISSUE",AK713="no impacts","no impacts"
),"")</f>
        <v>No root cause</v>
      </c>
      <c r="AK713" s="81" t="s">
        <v>5620</v>
      </c>
      <c r="AL713" s="56" t="str" cm="1">
        <f t="array" ref="AL713">IFERROR(_xlfn.IFS(
AK713="MPR ISSUE","ACTIVE",
AK713="BSS Hardware Issue","ACTIVE",
AK713="Sites strategiques, MLL, Pylone, etc.","PASSIVE",
AK713="AKTIVCO DEFAUT GE &amp; POWER Cabinet","PASSIVE",
AK713="AKTIVCO Coupure ENEO &amp; Baisse de tension","PASSIVE",
AK713="Coupure ENEO &amp; Baisse de tension","PASSIVE",
AK713="Defaut GE &amp; POWER Cabinet","PASSIVE",
AK713="Sharing","PASSIVE",
AK713="Sites strategiques &amp; DataCenter","PASSIVE",
AK713="Exclu","Exclu",
AK713="SAT","ACTIVE",
AK713="SPARE-ISSUE","SPARE-ISSUE",
AK713="Fiber CAmtel","ACTIVE",
AK713="Fiber AOF","ACTIVE",
AK713="Projet OCM (HUAWEI)","PLANNED WORKS",
AK713="Projet OCM (NOKIA)","PLANNED WORKS",
AK713="ACCESS-ISSUE","ACCESS-ISSUE",
AK713="Projet OCM (ZTE, NOKIA, autres projets)","PLANNED WORKS",
AK713="No root CAuse","No root cause",
AK713="ODU HS","ACTIVE",
AK713="IP &amp; VLAN","ACTIVE",
AK713="Warehouse HUAWEI","SPARE-ISSUE",
AK713="SPARE-HS","SPARE-ISSUE",
AK713="Power Telco","ACTIVE", AK713="no impacts","no impacts"
),"")</f>
        <v>No root cause</v>
      </c>
      <c r="AM713" s="108" t="s">
        <v>5537</v>
      </c>
      <c r="AN713" s="117" t="s">
        <v>2552</v>
      </c>
      <c r="AP713" s="23" t="s">
        <v>5537</v>
      </c>
      <c r="AQ713" s="23" t="s">
        <v>5537</v>
      </c>
      <c r="AR713" s="7"/>
      <c r="AS713" s="6"/>
      <c r="AT713" s="7"/>
      <c r="AU713" s="3" t="s">
        <v>5537</v>
      </c>
      <c r="AV713" s="24" t="s">
        <v>5537</v>
      </c>
      <c r="AW713" s="24" t="s">
        <v>5537</v>
      </c>
      <c r="AX713" s="24" t="s">
        <v>5537</v>
      </c>
      <c r="AY713" s="24" t="s">
        <v>5537</v>
      </c>
      <c r="AZ713" s="24" t="s">
        <v>5537</v>
      </c>
      <c r="BA713" s="24" t="s">
        <v>5537</v>
      </c>
      <c r="BB713" s="24" t="s">
        <v>5537</v>
      </c>
      <c r="BC713" s="24" t="s">
        <v>5537</v>
      </c>
      <c r="BD713" s="24" t="s">
        <v>5537</v>
      </c>
      <c r="BE713" s="24" t="s">
        <v>5537</v>
      </c>
      <c r="BF713" s="24" t="s">
        <v>5537</v>
      </c>
      <c r="BG713" s="24" t="s">
        <v>5537</v>
      </c>
      <c r="BH713" s="24" t="s">
        <v>5537</v>
      </c>
      <c r="BI713" s="9" t="s">
        <v>5537</v>
      </c>
      <c r="BJ713" s="14"/>
      <c r="BK713" s="14" t="s">
        <v>5537</v>
      </c>
      <c r="BL713" s="14" t="str">
        <f>_xlfn.XLOOKUP(B713,'[4]cell downs 18042026 17h'!$B:$B,'[4]cell downs 18042026 17h'!$B:$B,"")</f>
        <v/>
      </c>
      <c r="BM713" s="14" t="str">
        <f>_xlfn.XLOOKUP(B713,'[5]Cells Huawei 19042026 15h'!$B:$B,'[5]Cells Huawei 19042026 15h'!$B:$B,"")</f>
        <v/>
      </c>
      <c r="BN713" s="9" t="str">
        <f>_xlfn.XLOOKUP(B713,'[6]cells down 19042026 9H40'!$B:$B,'[6]cells down 19042026 9H40'!$B:$B,"")</f>
        <v/>
      </c>
      <c r="BO713" s="9" t="s">
        <v>5537</v>
      </c>
      <c r="BP713" s="9" t="s">
        <v>5459</v>
      </c>
    </row>
    <row r="714" spans="1:68" s="9" customFormat="1" x14ac:dyDescent="0.35">
      <c r="A714" s="1" t="s">
        <v>2889</v>
      </c>
      <c r="B714" s="1" t="s">
        <v>2890</v>
      </c>
      <c r="C714" s="3" t="str">
        <f>_xlfn.XLOOKUP(B714,'[1]daily break down'!$D:$D,'[1]daily break down'!$E:$E,"")</f>
        <v>Garoua</v>
      </c>
      <c r="D714" s="1" t="s">
        <v>11</v>
      </c>
      <c r="E714" s="1" t="s">
        <v>12</v>
      </c>
      <c r="F714" s="3" t="s">
        <v>23</v>
      </c>
      <c r="G714" s="1" t="s">
        <v>24</v>
      </c>
      <c r="H714" s="39" t="str">
        <f>_xlfn.XLOOKUP(B714,[2]CALCULATION!$B:$B,[2]CALCULATION!$H:$H,"")</f>
        <v>Huawei</v>
      </c>
      <c r="I714" s="34">
        <v>3.910965148830162</v>
      </c>
      <c r="J714" s="34">
        <v>17.69355697094737</v>
      </c>
      <c r="K714" s="34">
        <v>13.9381137050449</v>
      </c>
      <c r="L714" s="34">
        <v>0</v>
      </c>
      <c r="M714" s="34">
        <v>0</v>
      </c>
      <c r="N714" s="34">
        <v>0</v>
      </c>
      <c r="O714" s="34">
        <v>0</v>
      </c>
      <c r="P714" s="34">
        <v>0.54165132849931374</v>
      </c>
      <c r="Q714" s="34">
        <v>0.8795368872223791</v>
      </c>
      <c r="R714" s="34">
        <v>7.612653488683998</v>
      </c>
      <c r="S714" s="109">
        <v>2.8418592141721817</v>
      </c>
      <c r="T714" s="109">
        <f>_xlfn.XLOOKUP(B714,'[3]Nur des jours'!$B:$B,'[3]Nur des jours'!$U:$U,"")</f>
        <v>0</v>
      </c>
      <c r="U714" s="109">
        <v>0</v>
      </c>
      <c r="V714" s="109">
        <v>3.8896700653191911</v>
      </c>
      <c r="W714" s="109">
        <v>0</v>
      </c>
      <c r="X714" s="109">
        <v>0</v>
      </c>
      <c r="Y714" s="109">
        <v>1.6484962888769039</v>
      </c>
      <c r="Z714" s="109">
        <v>0.8032919274155117</v>
      </c>
      <c r="AA714" s="109">
        <v>5.1638794006272244</v>
      </c>
      <c r="AB714" s="109">
        <v>3.1395980116027888</v>
      </c>
      <c r="AC714" s="109">
        <v>0</v>
      </c>
      <c r="AD714" s="109">
        <v>0</v>
      </c>
      <c r="AE714" s="109">
        <v>0</v>
      </c>
      <c r="AF714" s="109">
        <v>0</v>
      </c>
      <c r="AG714" s="57" t="str">
        <f>_xlfn.XLOOKUP(B714,[3]CALCULATION!$B:$B,[3]CALCULATION!$M:$M,"")</f>
        <v>Operationnel</v>
      </c>
      <c r="AH714" s="57"/>
      <c r="AI714" s="56" t="str" cm="1">
        <f t="array" ref="AI714">IFERROR(_xlfn.IFS(
AK714="MPR ISSUE","PDH",
AK714="BSS Hardware Issue","BSS",
AK714="Sites strategiques, MLL, Pylone, etc.","ENVTECH",
AK714="AKTIVCO DEFAUT GE &amp; POWER Cabinet","AKTIVCO",
AK714="AKTIVCO Coupure ENEO &amp; Baisse de tension","AKTIVCO GRID ONLY",
AK714="Coupure ENEO &amp; Baisse de tension","IHS GRID ONLY",
AK714="Defaut GE &amp; POWER Cabinet","IHS",
AK714="Sharing","Partners",
AK714="Sites strategiques &amp; DataCenter","SST &amp; DC",
AK714="Exclu","Exclu",
AK714="SAT","SAT",
AK714="SPARE-ISSUE","SPARE-ISSUE",
AK714="Fiber CAmtel","TRANS_FO_CAMTEL",
AK714="Fiber AOF","Fiber AOF",
AK714="Projet OCM (HUAWEI)","TRAVAUX-HUAWEI",
AK714="Projet OCM (NOKIA)","TRAVAUX-NOKIA",
AK714="ACCESS-ISSUE","ACCESS-ISSUE",
AK714="Projet OCM (ZTE, NOKIA, autres projets)","TRAVAUX OCM",
AK714="No root CAuse","No root cause",
AK714="ODU HS","PDH",
AK714="IP &amp; VLAN","PDH",
AK714="Warehouse HUAWEI","SPARE-ISSUE",
AK714="SPARE-HS","SPARE-ISSUE",
AK714="Power Telco","BSS",AK714="no impacts","no impacts"
),"")</f>
        <v>No root cause</v>
      </c>
      <c r="AJ714" s="56" t="str" cm="1">
        <f t="array" ref="AJ714">IFERROR(_xlfn.IFS(
AK714="MPR ISSUE","TX ISSUE",
AK714="BSS Hardware Issue","RAN ISSUE",
AK714="Sites strategiques, MLL, Pylone, etc.","ENVTECH",
AK714="AKTIVCO DEFAUT GE &amp; POWER Cabinet","POWER ISSUE",
AK714="AKTIVCO Coupure ENEO &amp; Baisse de tension","POWER ISSUE",
AK714="Coupure ENEO &amp; Baisse de tension","POWER ISSUE",
AK714="Defaut GE &amp; POWER Cabinet","POWER ISSUE",
AK714="Sharing","POWER ISSUE",
AK714="Sites strategiques &amp; DataCenter","POWER ISSUE",
AK714="Exclu","Exclu",
AK714="SAT","TX ISSUE",
AK714="SPARE-ISSUE","SPARE-ISSUE",
AK714="Fiber CAmtel","TX ISSUE",
AK714="Fiber AOF","TX ISSUE",
AK714="Projet OCM (HUAWEI)","TRAVAUX-HUAWEI",
AK714="Projet OCM (NOKIA)","TRAVAUX -NOKIA",
AK714="ACCESS-ISSUE","ACCESS-ISSUE",
AK714="Projet OCM (ZTE, NOKIA, autres projets)","TRAVAUX OCM",
AK714="No root CAuse","No root cause",
AK714="ODU HS","TX ISSUE",
AK714="IP &amp; VLAN","TX ISSUE",
AK714="Warehouse HUAWEI","SPARE-ISSUE",
AK714="SPARE-HS","SPARE-ISSUE",
AK714="Power Telco","RAN ISSUE",AK714="no impacts","no impacts"
),"")</f>
        <v>No root cause</v>
      </c>
      <c r="AK714" s="81" t="s">
        <v>5620</v>
      </c>
      <c r="AL714" s="56" t="str" cm="1">
        <f t="array" ref="AL714">IFERROR(_xlfn.IFS(
AK714="MPR ISSUE","ACTIVE",
AK714="BSS Hardware Issue","ACTIVE",
AK714="Sites strategiques, MLL, Pylone, etc.","PASSIVE",
AK714="AKTIVCO DEFAUT GE &amp; POWER Cabinet","PASSIVE",
AK714="AKTIVCO Coupure ENEO &amp; Baisse de tension","PASSIVE",
AK714="Coupure ENEO &amp; Baisse de tension","PASSIVE",
AK714="Defaut GE &amp; POWER Cabinet","PASSIVE",
AK714="Sharing","PASSIVE",
AK714="Sites strategiques &amp; DataCenter","PASSIVE",
AK714="Exclu","Exclu",
AK714="SAT","ACTIVE",
AK714="SPARE-ISSUE","SPARE-ISSUE",
AK714="Fiber CAmtel","ACTIVE",
AK714="Fiber AOF","ACTIVE",
AK714="Projet OCM (HUAWEI)","PLANNED WORKS",
AK714="Projet OCM (NOKIA)","PLANNED WORKS",
AK714="ACCESS-ISSUE","ACCESS-ISSUE",
AK714="Projet OCM (ZTE, NOKIA, autres projets)","PLANNED WORKS",
AK714="No root CAuse","No root cause",
AK714="ODU HS","ACTIVE",
AK714="IP &amp; VLAN","ACTIVE",
AK714="Warehouse HUAWEI","SPARE-ISSUE",
AK714="SPARE-HS","SPARE-ISSUE",
AK714="Power Telco","ACTIVE", AK714="no impacts","no impacts"
),"")</f>
        <v>No root cause</v>
      </c>
      <c r="AM714" s="108" t="s">
        <v>5537</v>
      </c>
      <c r="AN714" s="117" t="s">
        <v>2890</v>
      </c>
      <c r="AP714" s="23" t="s">
        <v>5537</v>
      </c>
      <c r="AQ714" s="23" t="s">
        <v>5537</v>
      </c>
      <c r="AR714" s="7"/>
      <c r="AS714" s="6"/>
      <c r="AT714" s="7"/>
      <c r="AU714" s="3" t="s">
        <v>5537</v>
      </c>
      <c r="AV714" s="24" t="s">
        <v>5537</v>
      </c>
      <c r="AW714" s="24" t="s">
        <v>5537</v>
      </c>
      <c r="AX714" s="24" t="s">
        <v>5537</v>
      </c>
      <c r="AY714" s="24" t="s">
        <v>5537</v>
      </c>
      <c r="AZ714" s="24" t="s">
        <v>5537</v>
      </c>
      <c r="BA714" s="24" t="s">
        <v>5537</v>
      </c>
      <c r="BB714" s="24" t="s">
        <v>5537</v>
      </c>
      <c r="BC714" s="24" t="s">
        <v>5537</v>
      </c>
      <c r="BD714" s="24" t="s">
        <v>5537</v>
      </c>
      <c r="BE714" s="24" t="s">
        <v>5537</v>
      </c>
      <c r="BF714" s="24" t="s">
        <v>5537</v>
      </c>
      <c r="BG714" s="24" t="s">
        <v>5537</v>
      </c>
      <c r="BH714" s="24" t="s">
        <v>5537</v>
      </c>
      <c r="BI714" s="9" t="s">
        <v>5537</v>
      </c>
      <c r="BJ714" s="14"/>
      <c r="BK714" s="14" t="s">
        <v>5537</v>
      </c>
      <c r="BL714" s="14" t="str">
        <f>_xlfn.XLOOKUP(B714,'[4]cell downs 18042026 17h'!$B:$B,'[4]cell downs 18042026 17h'!$B:$B,"")</f>
        <v/>
      </c>
      <c r="BM714" s="14" t="str">
        <f>_xlfn.XLOOKUP(B714,'[5]Cells Huawei 19042026 15h'!$B:$B,'[5]Cells Huawei 19042026 15h'!$B:$B,"")</f>
        <v/>
      </c>
      <c r="BN714" s="9" t="str">
        <f>_xlfn.XLOOKUP(B714,'[6]cells down 19042026 9H40'!$B:$B,'[6]cells down 19042026 9H40'!$B:$B,"")</f>
        <v/>
      </c>
      <c r="BO714" s="9" t="s">
        <v>2890</v>
      </c>
      <c r="BP714" s="9" t="s">
        <v>5537</v>
      </c>
    </row>
    <row r="715" spans="1:68" s="9" customFormat="1" x14ac:dyDescent="0.35">
      <c r="A715" s="1" t="s">
        <v>3257</v>
      </c>
      <c r="B715" s="8" t="s">
        <v>3258</v>
      </c>
      <c r="C715" s="3" t="str">
        <f>_xlfn.XLOOKUP(B715,'[1]daily break down'!$D:$D,'[1]daily break down'!$E:$E,"")</f>
        <v>Yaounde</v>
      </c>
      <c r="D715" s="1" t="s">
        <v>11</v>
      </c>
      <c r="E715" s="1" t="s">
        <v>12</v>
      </c>
      <c r="F715" s="3" t="s">
        <v>37</v>
      </c>
      <c r="G715" s="1" t="s">
        <v>38</v>
      </c>
      <c r="H715" s="41" t="str">
        <f>_xlfn.XLOOKUP(B715,[2]CALCULATION!$B:$B,[2]CALCULATION!$H:$H,"")</f>
        <v>ZTE</v>
      </c>
      <c r="I715" s="34">
        <v>2.7883896493766271</v>
      </c>
      <c r="J715" s="34">
        <v>0</v>
      </c>
      <c r="K715" s="34">
        <v>0</v>
      </c>
      <c r="L715" s="34">
        <v>0</v>
      </c>
      <c r="M715" s="34">
        <v>0</v>
      </c>
      <c r="N715" s="34">
        <v>0</v>
      </c>
      <c r="O715" s="34">
        <v>0</v>
      </c>
      <c r="P715" s="34">
        <v>0</v>
      </c>
      <c r="Q715" s="34">
        <v>0</v>
      </c>
      <c r="R715" s="34">
        <v>0</v>
      </c>
      <c r="S715" s="109">
        <v>0</v>
      </c>
      <c r="T715" s="109">
        <f>_xlfn.XLOOKUP(B715,'[3]Nur des jours'!$B:$B,'[3]Nur des jours'!$U:$U,"")</f>
        <v>0</v>
      </c>
      <c r="U715" s="109">
        <v>0</v>
      </c>
      <c r="V715" s="109">
        <v>0</v>
      </c>
      <c r="W715" s="109">
        <v>0</v>
      </c>
      <c r="X715" s="109">
        <v>0</v>
      </c>
      <c r="Y715" s="109">
        <v>0</v>
      </c>
      <c r="Z715" s="109">
        <v>55.356088039653791</v>
      </c>
      <c r="AA715" s="109">
        <v>3.9897070196014961E-2</v>
      </c>
      <c r="AB715" s="109">
        <v>3.0934229938390514</v>
      </c>
      <c r="AC715" s="109">
        <v>1.4376731052839826</v>
      </c>
      <c r="AD715" s="109">
        <v>0</v>
      </c>
      <c r="AE715" s="109">
        <v>0.20529958651154429</v>
      </c>
      <c r="AF715" s="109">
        <v>0.20529958651154429</v>
      </c>
      <c r="AG715" s="57" t="str">
        <f>_xlfn.XLOOKUP(B715,[3]CALCULATION!$B:$B,[3]CALCULATION!$M:$M,"")</f>
        <v>Operationnel</v>
      </c>
      <c r="AH715" s="57"/>
      <c r="AI715" s="56" t="str" cm="1">
        <f t="array" ref="AI715">IFERROR(_xlfn.IFS(
AK715="MPR ISSUE","PDH",
AK715="BSS Hardware Issue","BSS",
AK715="Sites strategiques, MLL, Pylone, etc.","ENVTECH",
AK715="AKTIVCO DEFAUT GE &amp; POWER Cabinet","AKTIVCO",
AK715="AKTIVCO Coupure ENEO &amp; Baisse de tension","AKTIVCO GRID ONLY",
AK715="Coupure ENEO &amp; Baisse de tension","IHS GRID ONLY",
AK715="Defaut GE &amp; POWER Cabinet","IHS",
AK715="Sharing","Partners",
AK715="Sites strategiques &amp; DataCenter","SST &amp; DC",
AK715="Exclu","Exclu",
AK715="SAT","SAT",
AK715="SPARE-ISSUE","SPARE-ISSUE",
AK715="Fiber CAmtel","TRANS_FO_CAMTEL",
AK715="Fiber AOF","Fiber AOF",
AK715="Projet OCM (HUAWEI)","TRAVAUX-HUAWEI",
AK715="Projet OCM (NOKIA)","TRAVAUX-NOKIA",
AK715="ACCESS-ISSUE","ACCESS-ISSUE",
AK715="Projet OCM (ZTE, NOKIA, autres projets)","TRAVAUX OCM",
AK715="No root CAuse","No root cause",
AK715="ODU HS","PDH",
AK715="IP &amp; VLAN","PDH",
AK715="Warehouse HUAWEI","SPARE-ISSUE",
AK715="SPARE-HS","SPARE-ISSUE",
AK715="Power Telco","BSS",AK715="no impacts","no impacts"
),"")</f>
        <v>No root cause</v>
      </c>
      <c r="AJ715" s="56" t="str" cm="1">
        <f t="array" ref="AJ715">IFERROR(_xlfn.IFS(
AK715="MPR ISSUE","TX ISSUE",
AK715="BSS Hardware Issue","RAN ISSUE",
AK715="Sites strategiques, MLL, Pylone, etc.","ENVTECH",
AK715="AKTIVCO DEFAUT GE &amp; POWER Cabinet","POWER ISSUE",
AK715="AKTIVCO Coupure ENEO &amp; Baisse de tension","POWER ISSUE",
AK715="Coupure ENEO &amp; Baisse de tension","POWER ISSUE",
AK715="Defaut GE &amp; POWER Cabinet","POWER ISSUE",
AK715="Sharing","POWER ISSUE",
AK715="Sites strategiques &amp; DataCenter","POWER ISSUE",
AK715="Exclu","Exclu",
AK715="SAT","TX ISSUE",
AK715="SPARE-ISSUE","SPARE-ISSUE",
AK715="Fiber CAmtel","TX ISSUE",
AK715="Fiber AOF","TX ISSUE",
AK715="Projet OCM (HUAWEI)","TRAVAUX-HUAWEI",
AK715="Projet OCM (NOKIA)","TRAVAUX -NOKIA",
AK715="ACCESS-ISSUE","ACCESS-ISSUE",
AK715="Projet OCM (ZTE, NOKIA, autres projets)","TRAVAUX OCM",
AK715="No root CAuse","No root cause",
AK715="ODU HS","TX ISSUE",
AK715="IP &amp; VLAN","TX ISSUE",
AK715="Warehouse HUAWEI","SPARE-ISSUE",
AK715="SPARE-HS","SPARE-ISSUE",
AK715="Power Telco","RAN ISSUE",AK715="no impacts","no impacts"
),"")</f>
        <v>No root cause</v>
      </c>
      <c r="AK715" s="81" t="s">
        <v>5620</v>
      </c>
      <c r="AL715" s="56" t="str" cm="1">
        <f t="array" ref="AL715">IFERROR(_xlfn.IFS(
AK715="MPR ISSUE","ACTIVE",
AK715="BSS Hardware Issue","ACTIVE",
AK715="Sites strategiques, MLL, Pylone, etc.","PASSIVE",
AK715="AKTIVCO DEFAUT GE &amp; POWER Cabinet","PASSIVE",
AK715="AKTIVCO Coupure ENEO &amp; Baisse de tension","PASSIVE",
AK715="Coupure ENEO &amp; Baisse de tension","PASSIVE",
AK715="Defaut GE &amp; POWER Cabinet","PASSIVE",
AK715="Sharing","PASSIVE",
AK715="Sites strategiques &amp; DataCenter","PASSIVE",
AK715="Exclu","Exclu",
AK715="SAT","ACTIVE",
AK715="SPARE-ISSUE","SPARE-ISSUE",
AK715="Fiber CAmtel","ACTIVE",
AK715="Fiber AOF","ACTIVE",
AK715="Projet OCM (HUAWEI)","PLANNED WORKS",
AK715="Projet OCM (NOKIA)","PLANNED WORKS",
AK715="ACCESS-ISSUE","ACCESS-ISSUE",
AK715="Projet OCM (ZTE, NOKIA, autres projets)","PLANNED WORKS",
AK715="No root CAuse","No root cause",
AK715="ODU HS","ACTIVE",
AK715="IP &amp; VLAN","ACTIVE",
AK715="Warehouse HUAWEI","SPARE-ISSUE",
AK715="SPARE-HS","SPARE-ISSUE",
AK715="Power Telco","ACTIVE", AK715="no impacts","no impacts"
),"")</f>
        <v>No root cause</v>
      </c>
      <c r="AM715" s="108" t="s">
        <v>5537</v>
      </c>
      <c r="AN715" s="117" t="s">
        <v>3258</v>
      </c>
      <c r="AP715" s="23" t="s">
        <v>5537</v>
      </c>
      <c r="AQ715" s="23" t="s">
        <v>5537</v>
      </c>
      <c r="AR715" s="7"/>
      <c r="AS715" s="6"/>
      <c r="AT715" s="7"/>
      <c r="AU715" s="3" t="s">
        <v>5537</v>
      </c>
      <c r="AV715" s="24" t="s">
        <v>5537</v>
      </c>
      <c r="AW715" s="24" t="s">
        <v>5537</v>
      </c>
      <c r="AX715" s="24" t="s">
        <v>5537</v>
      </c>
      <c r="AY715" s="24" t="s">
        <v>5537</v>
      </c>
      <c r="AZ715" s="24" t="s">
        <v>5537</v>
      </c>
      <c r="BA715" s="24" t="s">
        <v>5537</v>
      </c>
      <c r="BB715" s="24" t="s">
        <v>5537</v>
      </c>
      <c r="BC715" s="24" t="s">
        <v>5537</v>
      </c>
      <c r="BD715" s="24" t="s">
        <v>5537</v>
      </c>
      <c r="BE715" s="24" t="s">
        <v>5537</v>
      </c>
      <c r="BF715" s="24" t="s">
        <v>5537</v>
      </c>
      <c r="BG715" s="24" t="s">
        <v>5537</v>
      </c>
      <c r="BH715" s="24" t="s">
        <v>5537</v>
      </c>
      <c r="BI715" s="9" t="s">
        <v>5537</v>
      </c>
      <c r="BJ715" s="14"/>
      <c r="BK715" s="14" t="s">
        <v>5537</v>
      </c>
      <c r="BL715" s="14" t="str">
        <f>_xlfn.XLOOKUP(B715,'[4]cell downs 18042026 17h'!$B:$B,'[4]cell downs 18042026 17h'!$B:$B,"")</f>
        <v/>
      </c>
      <c r="BM715" s="14" t="str">
        <f>_xlfn.XLOOKUP(B715,'[5]Cells Huawei 19042026 15h'!$B:$B,'[5]Cells Huawei 19042026 15h'!$B:$B,"")</f>
        <v/>
      </c>
      <c r="BN715" s="9" t="str">
        <f>_xlfn.XLOOKUP(B715,'[6]cells down 19042026 9H40'!$B:$B,'[6]cells down 19042026 9H40'!$B:$B,"")</f>
        <v/>
      </c>
      <c r="BO715" s="9" t="s">
        <v>3258</v>
      </c>
      <c r="BP715" s="9" t="s">
        <v>12</v>
      </c>
    </row>
    <row r="716" spans="1:68" s="9" customFormat="1" x14ac:dyDescent="0.35">
      <c r="A716" s="1" t="s">
        <v>3245</v>
      </c>
      <c r="B716" s="8" t="s">
        <v>3246</v>
      </c>
      <c r="C716" s="3" t="str">
        <f>_xlfn.XLOOKUP(B716,'[1]daily break down'!$D:$D,'[1]daily break down'!$E:$E,"")</f>
        <v>Yaounde</v>
      </c>
      <c r="D716" s="1" t="s">
        <v>11</v>
      </c>
      <c r="E716" s="1" t="s">
        <v>12</v>
      </c>
      <c r="F716" s="3" t="s">
        <v>37</v>
      </c>
      <c r="G716" s="1" t="s">
        <v>38</v>
      </c>
      <c r="H716" s="41" t="str">
        <f>_xlfn.XLOOKUP(B716,[2]CALCULATION!$B:$B,[2]CALCULATION!$H:$H,"")</f>
        <v>ZTE</v>
      </c>
      <c r="I716" s="34">
        <v>2.0295427371280677</v>
      </c>
      <c r="J716" s="34">
        <v>0</v>
      </c>
      <c r="K716" s="34">
        <v>0</v>
      </c>
      <c r="L716" s="34">
        <v>0</v>
      </c>
      <c r="M716" s="34">
        <v>0</v>
      </c>
      <c r="N716" s="34">
        <v>0</v>
      </c>
      <c r="O716" s="34">
        <v>0</v>
      </c>
      <c r="P716" s="34">
        <v>0</v>
      </c>
      <c r="Q716" s="34">
        <v>0</v>
      </c>
      <c r="R716" s="34">
        <v>0</v>
      </c>
      <c r="S716" s="109">
        <v>0</v>
      </c>
      <c r="T716" s="109">
        <f>_xlfn.XLOOKUP(B716,'[3]Nur des jours'!$B:$B,'[3]Nur des jours'!$U:$U,"")</f>
        <v>0</v>
      </c>
      <c r="U716" s="109">
        <v>0</v>
      </c>
      <c r="V716" s="109">
        <v>0</v>
      </c>
      <c r="W716" s="109">
        <v>0</v>
      </c>
      <c r="X716" s="109">
        <v>0</v>
      </c>
      <c r="Y716" s="109">
        <v>0</v>
      </c>
      <c r="Z716" s="109">
        <v>24.154117905562547</v>
      </c>
      <c r="AA716" s="109">
        <v>0</v>
      </c>
      <c r="AB716" s="109">
        <v>2.9967033641238139</v>
      </c>
      <c r="AC716" s="109">
        <v>1.5117361885463754</v>
      </c>
      <c r="AD716" s="109">
        <v>0</v>
      </c>
      <c r="AE716" s="109">
        <v>0.21587578795376008</v>
      </c>
      <c r="AF716" s="109">
        <v>0.21587578795376008</v>
      </c>
      <c r="AG716" s="57" t="str">
        <f>_xlfn.XLOOKUP(B716,[3]CALCULATION!$B:$B,[3]CALCULATION!$M:$M,"")</f>
        <v>Operationnel</v>
      </c>
      <c r="AH716" s="57"/>
      <c r="AI716" s="56" t="str" cm="1">
        <f t="array" ref="AI716">IFERROR(_xlfn.IFS(
AK716="MPR ISSUE","PDH",
AK716="BSS Hardware Issue","BSS",
AK716="Sites strategiques, MLL, Pylone, etc.","ENVTECH",
AK716="AKTIVCO DEFAUT GE &amp; POWER Cabinet","AKTIVCO",
AK716="AKTIVCO Coupure ENEO &amp; Baisse de tension","AKTIVCO GRID ONLY",
AK716="Coupure ENEO &amp; Baisse de tension","IHS GRID ONLY",
AK716="Defaut GE &amp; POWER Cabinet","IHS",
AK716="Sharing","Partners",
AK716="Sites strategiques &amp; DataCenter","SST &amp; DC",
AK716="Exclu","Exclu",
AK716="SAT","SAT",
AK716="SPARE-ISSUE","SPARE-ISSUE",
AK716="Fiber CAmtel","TRANS_FO_CAMTEL",
AK716="Fiber AOF","Fiber AOF",
AK716="Projet OCM (HUAWEI)","TRAVAUX-HUAWEI",
AK716="Projet OCM (NOKIA)","TRAVAUX-NOKIA",
AK716="ACCESS-ISSUE","ACCESS-ISSUE",
AK716="Projet OCM (ZTE, NOKIA, autres projets)","TRAVAUX OCM",
AK716="No root CAuse","No root cause",
AK716="ODU HS","PDH",
AK716="IP &amp; VLAN","PDH",
AK716="Warehouse HUAWEI","SPARE-ISSUE",
AK716="SPARE-HS","SPARE-ISSUE",
AK716="Power Telco","BSS",AK716="no impacts","no impacts"
),"")</f>
        <v>No root cause</v>
      </c>
      <c r="AJ716" s="56" t="str" cm="1">
        <f t="array" ref="AJ716">IFERROR(_xlfn.IFS(
AK716="MPR ISSUE","TX ISSUE",
AK716="BSS Hardware Issue","RAN ISSUE",
AK716="Sites strategiques, MLL, Pylone, etc.","ENVTECH",
AK716="AKTIVCO DEFAUT GE &amp; POWER Cabinet","POWER ISSUE",
AK716="AKTIVCO Coupure ENEO &amp; Baisse de tension","POWER ISSUE",
AK716="Coupure ENEO &amp; Baisse de tension","POWER ISSUE",
AK716="Defaut GE &amp; POWER Cabinet","POWER ISSUE",
AK716="Sharing","POWER ISSUE",
AK716="Sites strategiques &amp; DataCenter","POWER ISSUE",
AK716="Exclu","Exclu",
AK716="SAT","TX ISSUE",
AK716="SPARE-ISSUE","SPARE-ISSUE",
AK716="Fiber CAmtel","TX ISSUE",
AK716="Fiber AOF","TX ISSUE",
AK716="Projet OCM (HUAWEI)","TRAVAUX-HUAWEI",
AK716="Projet OCM (NOKIA)","TRAVAUX -NOKIA",
AK716="ACCESS-ISSUE","ACCESS-ISSUE",
AK716="Projet OCM (ZTE, NOKIA, autres projets)","TRAVAUX OCM",
AK716="No root CAuse","No root cause",
AK716="ODU HS","TX ISSUE",
AK716="IP &amp; VLAN","TX ISSUE",
AK716="Warehouse HUAWEI","SPARE-ISSUE",
AK716="SPARE-HS","SPARE-ISSUE",
AK716="Power Telco","RAN ISSUE",AK716="no impacts","no impacts"
),"")</f>
        <v>No root cause</v>
      </c>
      <c r="AK716" s="81" t="s">
        <v>5620</v>
      </c>
      <c r="AL716" s="56" t="str" cm="1">
        <f t="array" ref="AL716">IFERROR(_xlfn.IFS(
AK716="MPR ISSUE","ACTIVE",
AK716="BSS Hardware Issue","ACTIVE",
AK716="Sites strategiques, MLL, Pylone, etc.","PASSIVE",
AK716="AKTIVCO DEFAUT GE &amp; POWER Cabinet","PASSIVE",
AK716="AKTIVCO Coupure ENEO &amp; Baisse de tension","PASSIVE",
AK716="Coupure ENEO &amp; Baisse de tension","PASSIVE",
AK716="Defaut GE &amp; POWER Cabinet","PASSIVE",
AK716="Sharing","PASSIVE",
AK716="Sites strategiques &amp; DataCenter","PASSIVE",
AK716="Exclu","Exclu",
AK716="SAT","ACTIVE",
AK716="SPARE-ISSUE","SPARE-ISSUE",
AK716="Fiber CAmtel","ACTIVE",
AK716="Fiber AOF","ACTIVE",
AK716="Projet OCM (HUAWEI)","PLANNED WORKS",
AK716="Projet OCM (NOKIA)","PLANNED WORKS",
AK716="ACCESS-ISSUE","ACCESS-ISSUE",
AK716="Projet OCM (ZTE, NOKIA, autres projets)","PLANNED WORKS",
AK716="No root CAuse","No root cause",
AK716="ODU HS","ACTIVE",
AK716="IP &amp; VLAN","ACTIVE",
AK716="Warehouse HUAWEI","SPARE-ISSUE",
AK716="SPARE-HS","SPARE-ISSUE",
AK716="Power Telco","ACTIVE", AK716="no impacts","no impacts"
),"")</f>
        <v>No root cause</v>
      </c>
      <c r="AM716" s="108" t="s">
        <v>5537</v>
      </c>
      <c r="AN716" s="117" t="s">
        <v>3246</v>
      </c>
      <c r="AP716" s="23" t="s">
        <v>5537</v>
      </c>
      <c r="AQ716" s="23" t="s">
        <v>5537</v>
      </c>
      <c r="AR716" s="7"/>
      <c r="AS716" s="6"/>
      <c r="AT716" s="7"/>
      <c r="AU716" s="3" t="s">
        <v>5537</v>
      </c>
      <c r="AV716" s="24" t="s">
        <v>5537</v>
      </c>
      <c r="AW716" s="24" t="s">
        <v>5537</v>
      </c>
      <c r="AX716" s="24" t="s">
        <v>5537</v>
      </c>
      <c r="AY716" s="24" t="s">
        <v>5537</v>
      </c>
      <c r="AZ716" s="24" t="s">
        <v>5537</v>
      </c>
      <c r="BA716" s="24" t="s">
        <v>5537</v>
      </c>
      <c r="BB716" s="24" t="s">
        <v>5537</v>
      </c>
      <c r="BC716" s="24" t="s">
        <v>5537</v>
      </c>
      <c r="BD716" s="24" t="s">
        <v>5537</v>
      </c>
      <c r="BE716" s="24" t="s">
        <v>5537</v>
      </c>
      <c r="BF716" s="24" t="s">
        <v>5537</v>
      </c>
      <c r="BG716" s="24" t="s">
        <v>5537</v>
      </c>
      <c r="BH716" s="24" t="s">
        <v>5537</v>
      </c>
      <c r="BI716" s="9" t="s">
        <v>5537</v>
      </c>
      <c r="BJ716" s="14"/>
      <c r="BK716" s="14" t="s">
        <v>5537</v>
      </c>
      <c r="BL716" s="14" t="str">
        <f>_xlfn.XLOOKUP(B716,'[4]cell downs 18042026 17h'!$B:$B,'[4]cell downs 18042026 17h'!$B:$B,"")</f>
        <v/>
      </c>
      <c r="BM716" s="14" t="str">
        <f>_xlfn.XLOOKUP(B716,'[5]Cells Huawei 19042026 15h'!$B:$B,'[5]Cells Huawei 19042026 15h'!$B:$B,"")</f>
        <v/>
      </c>
      <c r="BN716" s="9" t="str">
        <f>_xlfn.XLOOKUP(B716,'[6]cells down 19042026 9H40'!$B:$B,'[6]cells down 19042026 9H40'!$B:$B,"")</f>
        <v/>
      </c>
      <c r="BO716" s="9" t="s">
        <v>3246</v>
      </c>
      <c r="BP716" s="9" t="s">
        <v>5537</v>
      </c>
    </row>
    <row r="717" spans="1:68" s="9" customFormat="1" x14ac:dyDescent="0.35">
      <c r="A717" s="1" t="s">
        <v>809</v>
      </c>
      <c r="B717" s="8" t="s">
        <v>810</v>
      </c>
      <c r="C717" s="3" t="str">
        <f>_xlfn.XLOOKUP(B717,'[1]daily break down'!$D:$D,'[1]daily break down'!$E:$E,"")</f>
        <v>Douala</v>
      </c>
      <c r="D717" s="1" t="s">
        <v>11</v>
      </c>
      <c r="E717" s="1" t="s">
        <v>12</v>
      </c>
      <c r="F717" s="3" t="s">
        <v>31</v>
      </c>
      <c r="G717" s="1" t="s">
        <v>32</v>
      </c>
      <c r="H717" s="41" t="str">
        <f>_xlfn.XLOOKUP(B717,[2]CALCULATION!$B:$B,[2]CALCULATION!$H:$H,"")</f>
        <v>ZTE</v>
      </c>
      <c r="I717" s="34">
        <v>0</v>
      </c>
      <c r="J717" s="34">
        <v>0</v>
      </c>
      <c r="K717" s="34">
        <v>0</v>
      </c>
      <c r="L717" s="34">
        <v>0</v>
      </c>
      <c r="M717" s="34">
        <v>0</v>
      </c>
      <c r="N717" s="34">
        <v>0</v>
      </c>
      <c r="O717" s="34">
        <v>0</v>
      </c>
      <c r="P717" s="34">
        <v>0</v>
      </c>
      <c r="Q717" s="34">
        <v>0</v>
      </c>
      <c r="R717" s="34">
        <v>0</v>
      </c>
      <c r="S717" s="109">
        <v>0</v>
      </c>
      <c r="T717" s="109">
        <f>_xlfn.XLOOKUP(B717,'[3]Nur des jours'!$B:$B,'[3]Nur des jours'!$U:$U,"")</f>
        <v>0</v>
      </c>
      <c r="U717" s="109">
        <v>0.20351607867980478</v>
      </c>
      <c r="V717" s="109">
        <v>0</v>
      </c>
      <c r="W717" s="109">
        <v>0</v>
      </c>
      <c r="X717" s="109">
        <v>0</v>
      </c>
      <c r="Y717" s="109">
        <v>1.447976503354421</v>
      </c>
      <c r="Z717" s="109">
        <v>0</v>
      </c>
      <c r="AA717" s="109">
        <v>0</v>
      </c>
      <c r="AB717" s="109">
        <v>2.9516162861374355</v>
      </c>
      <c r="AC717" s="109">
        <v>2.8106502963522497</v>
      </c>
      <c r="AD717" s="109">
        <v>0</v>
      </c>
      <c r="AE717" s="109">
        <v>0.40136060245467753</v>
      </c>
      <c r="AF717" s="109">
        <v>0.40136060245467753</v>
      </c>
      <c r="AG717" s="57" t="str">
        <f>_xlfn.XLOOKUP(B717,[3]CALCULATION!$B:$B,[3]CALCULATION!$M:$M,"")</f>
        <v>Operationnel</v>
      </c>
      <c r="AH717" s="57"/>
      <c r="AI717" s="56" t="str" cm="1">
        <f t="array" ref="AI717">IFERROR(_xlfn.IFS(
AK717="MPR ISSUE","PDH",
AK717="BSS Hardware Issue","BSS",
AK717="Sites strategiques, MLL, Pylone, etc.","ENVTECH",
AK717="AKTIVCO DEFAUT GE &amp; POWER Cabinet","AKTIVCO",
AK717="AKTIVCO Coupure ENEO &amp; Baisse de tension","AKTIVCO GRID ONLY",
AK717="Coupure ENEO &amp; Baisse de tension","IHS GRID ONLY",
AK717="Defaut GE &amp; POWER Cabinet","IHS",
AK717="Sharing","Partners",
AK717="Sites strategiques &amp; DataCenter","SST &amp; DC",
AK717="Exclu","Exclu",
AK717="SAT","SAT",
AK717="SPARE-ISSUE","SPARE-ISSUE",
AK717="Fiber CAmtel","TRANS_FO_CAMTEL",
AK717="Fiber AOF","Fiber AOF",
AK717="Projet OCM (HUAWEI)","TRAVAUX-HUAWEI",
AK717="Projet OCM (NOKIA)","TRAVAUX-NOKIA",
AK717="ACCESS-ISSUE","ACCESS-ISSUE",
AK717="Projet OCM (ZTE, NOKIA, autres projets)","TRAVAUX OCM",
AK717="No root CAuse","No root cause",
AK717="ODU HS","PDH",
AK717="IP &amp; VLAN","PDH",
AK717="Warehouse HUAWEI","SPARE-ISSUE",
AK717="SPARE-HS","SPARE-ISSUE",
AK717="Power Telco","BSS",AK717="no impacts","no impacts"
),"")</f>
        <v>No root cause</v>
      </c>
      <c r="AJ717" s="56" t="str" cm="1">
        <f t="array" ref="AJ717">IFERROR(_xlfn.IFS(
AK717="MPR ISSUE","TX ISSUE",
AK717="BSS Hardware Issue","RAN ISSUE",
AK717="Sites strategiques, MLL, Pylone, etc.","ENVTECH",
AK717="AKTIVCO DEFAUT GE &amp; POWER Cabinet","POWER ISSUE",
AK717="AKTIVCO Coupure ENEO &amp; Baisse de tension","POWER ISSUE",
AK717="Coupure ENEO &amp; Baisse de tension","POWER ISSUE",
AK717="Defaut GE &amp; POWER Cabinet","POWER ISSUE",
AK717="Sharing","POWER ISSUE",
AK717="Sites strategiques &amp; DataCenter","POWER ISSUE",
AK717="Exclu","Exclu",
AK717="SAT","TX ISSUE",
AK717="SPARE-ISSUE","SPARE-ISSUE",
AK717="Fiber CAmtel","TX ISSUE",
AK717="Fiber AOF","TX ISSUE",
AK717="Projet OCM (HUAWEI)","TRAVAUX-HUAWEI",
AK717="Projet OCM (NOKIA)","TRAVAUX -NOKIA",
AK717="ACCESS-ISSUE","ACCESS-ISSUE",
AK717="Projet OCM (ZTE, NOKIA, autres projets)","TRAVAUX OCM",
AK717="No root CAuse","No root cause",
AK717="ODU HS","TX ISSUE",
AK717="IP &amp; VLAN","TX ISSUE",
AK717="Warehouse HUAWEI","SPARE-ISSUE",
AK717="SPARE-HS","SPARE-ISSUE",
AK717="Power Telco","RAN ISSUE",AK717="no impacts","no impacts"
),"")</f>
        <v>No root cause</v>
      </c>
      <c r="AK717" s="81" t="s">
        <v>5620</v>
      </c>
      <c r="AL717" s="56" t="str" cm="1">
        <f t="array" ref="AL717">IFERROR(_xlfn.IFS(
AK717="MPR ISSUE","ACTIVE",
AK717="BSS Hardware Issue","ACTIVE",
AK717="Sites strategiques, MLL, Pylone, etc.","PASSIVE",
AK717="AKTIVCO DEFAUT GE &amp; POWER Cabinet","PASSIVE",
AK717="AKTIVCO Coupure ENEO &amp; Baisse de tension","PASSIVE",
AK717="Coupure ENEO &amp; Baisse de tension","PASSIVE",
AK717="Defaut GE &amp; POWER Cabinet","PASSIVE",
AK717="Sharing","PASSIVE",
AK717="Sites strategiques &amp; DataCenter","PASSIVE",
AK717="Exclu","Exclu",
AK717="SAT","ACTIVE",
AK717="SPARE-ISSUE","SPARE-ISSUE",
AK717="Fiber CAmtel","ACTIVE",
AK717="Fiber AOF","ACTIVE",
AK717="Projet OCM (HUAWEI)","PLANNED WORKS",
AK717="Projet OCM (NOKIA)","PLANNED WORKS",
AK717="ACCESS-ISSUE","ACCESS-ISSUE",
AK717="Projet OCM (ZTE, NOKIA, autres projets)","PLANNED WORKS",
AK717="No root CAuse","No root cause",
AK717="ODU HS","ACTIVE",
AK717="IP &amp; VLAN","ACTIVE",
AK717="Warehouse HUAWEI","SPARE-ISSUE",
AK717="SPARE-HS","SPARE-ISSUE",
AK717="Power Telco","ACTIVE", AK717="no impacts","no impacts"
),"")</f>
        <v>No root cause</v>
      </c>
      <c r="AM717" s="108" t="s">
        <v>5537</v>
      </c>
      <c r="AN717" s="117" t="s">
        <v>810</v>
      </c>
      <c r="AP717" s="23" t="s">
        <v>5537</v>
      </c>
      <c r="AQ717" s="23" t="s">
        <v>5537</v>
      </c>
      <c r="AR717" s="7"/>
      <c r="AS717" s="6"/>
      <c r="AT717" s="7"/>
      <c r="AU717" s="3" t="s">
        <v>5537</v>
      </c>
      <c r="AV717" s="24" t="s">
        <v>5537</v>
      </c>
      <c r="AW717" s="24" t="s">
        <v>5537</v>
      </c>
      <c r="AX717" s="24" t="s">
        <v>5537</v>
      </c>
      <c r="AY717" s="24" t="s">
        <v>5537</v>
      </c>
      <c r="AZ717" s="24" t="s">
        <v>5537</v>
      </c>
      <c r="BA717" s="24" t="s">
        <v>5537</v>
      </c>
      <c r="BB717" s="24" t="s">
        <v>5537</v>
      </c>
      <c r="BC717" s="24" t="s">
        <v>5537</v>
      </c>
      <c r="BD717" s="24" t="s">
        <v>5537</v>
      </c>
      <c r="BE717" s="24" t="s">
        <v>5537</v>
      </c>
      <c r="BF717" s="24" t="s">
        <v>5537</v>
      </c>
      <c r="BG717" s="24" t="s">
        <v>5537</v>
      </c>
      <c r="BH717" s="24" t="s">
        <v>5537</v>
      </c>
      <c r="BI717" s="9" t="s">
        <v>5537</v>
      </c>
      <c r="BJ717" s="14"/>
      <c r="BK717" s="14" t="s">
        <v>5537</v>
      </c>
      <c r="BL717" s="14" t="str">
        <f>_xlfn.XLOOKUP(B717,'[4]cell downs 18042026 17h'!$B:$B,'[4]cell downs 18042026 17h'!$B:$B,"")</f>
        <v/>
      </c>
      <c r="BM717" s="14" t="str">
        <f>_xlfn.XLOOKUP(B717,'[5]Cells Huawei 19042026 15h'!$B:$B,'[5]Cells Huawei 19042026 15h'!$B:$B,"")</f>
        <v/>
      </c>
      <c r="BN717" s="9" t="str">
        <f>_xlfn.XLOOKUP(B717,'[6]cells down 19042026 9H40'!$B:$B,'[6]cells down 19042026 9H40'!$B:$B,"")</f>
        <v/>
      </c>
      <c r="BO717" s="9" t="s">
        <v>810</v>
      </c>
      <c r="BP717" s="9" t="s">
        <v>1129</v>
      </c>
    </row>
    <row r="718" spans="1:68" s="9" customFormat="1" ht="25" customHeight="1" x14ac:dyDescent="0.35">
      <c r="A718" s="1" t="s">
        <v>1976</v>
      </c>
      <c r="B718" s="8" t="s">
        <v>1977</v>
      </c>
      <c r="C718" s="3" t="str">
        <f>_xlfn.XLOOKUP(B718,'[1]daily break down'!$D:$D,'[1]daily break down'!$E:$E,"")</f>
        <v>Yaounde</v>
      </c>
      <c r="D718" s="1" t="s">
        <v>18</v>
      </c>
      <c r="E718" s="1" t="s">
        <v>5490</v>
      </c>
      <c r="F718" s="3" t="s">
        <v>37</v>
      </c>
      <c r="G718" s="1" t="s">
        <v>38</v>
      </c>
      <c r="H718" s="41" t="str">
        <f>_xlfn.XLOOKUP(B718,[2]CALCULATION!$B:$B,[2]CALCULATION!$H:$H,"")</f>
        <v>ZTE</v>
      </c>
      <c r="I718" s="34">
        <v>0.33315926296895554</v>
      </c>
      <c r="J718" s="34">
        <v>0</v>
      </c>
      <c r="K718" s="34">
        <v>0</v>
      </c>
      <c r="L718" s="34">
        <v>13.464003818133564</v>
      </c>
      <c r="M718" s="34">
        <v>17.063889530951705</v>
      </c>
      <c r="N718" s="34">
        <v>0.81181709485122677</v>
      </c>
      <c r="O718" s="34">
        <v>0</v>
      </c>
      <c r="P718" s="34">
        <v>2.2088922846878001</v>
      </c>
      <c r="Q718" s="34">
        <v>7.6820676134953043</v>
      </c>
      <c r="R718" s="34">
        <v>23.988340852602352</v>
      </c>
      <c r="S718" s="109">
        <v>1.2530212622669672</v>
      </c>
      <c r="T718" s="109">
        <f>_xlfn.XLOOKUP(B718,'[3]Nur des jours'!$B:$B,'[3]Nur des jours'!$U:$U,"")</f>
        <v>0</v>
      </c>
      <c r="U718" s="109">
        <v>1.1949502472654912E-2</v>
      </c>
      <c r="V718" s="109">
        <v>0</v>
      </c>
      <c r="W718" s="109">
        <v>0</v>
      </c>
      <c r="X718" s="109">
        <v>1.6729481812500535</v>
      </c>
      <c r="Y718" s="109">
        <v>0</v>
      </c>
      <c r="Z718" s="109">
        <v>0</v>
      </c>
      <c r="AA718" s="109">
        <v>2.5137651134453662</v>
      </c>
      <c r="AB718" s="109">
        <v>2.753201039856406</v>
      </c>
      <c r="AC718" s="109">
        <v>8.2056400848890321E-2</v>
      </c>
      <c r="AD718" s="109">
        <v>0</v>
      </c>
      <c r="AE718" s="109">
        <v>1.171764645452911E-2</v>
      </c>
      <c r="AF718" s="109">
        <v>1.171764645452911E-2</v>
      </c>
      <c r="AG718" s="57" t="str">
        <f>_xlfn.XLOOKUP(B718,[3]CALCULATION!$B:$B,[3]CALCULATION!$M:$M,"")</f>
        <v>Operationnel</v>
      </c>
      <c r="AH718" s="57"/>
      <c r="AI718" s="56" t="str" cm="1">
        <f t="array" ref="AI718">IFERROR(_xlfn.IFS(
AK718="MPR ISSUE","PDH",
AK718="BSS Hardware Issue","BSS",
AK718="Sites strategiques, MLL, Pylone, etc.","ENVTECH",
AK718="AKTIVCO DEFAUT GE &amp; POWER Cabinet","AKTIVCO",
AK718="AKTIVCO Coupure ENEO &amp; Baisse de tension","AKTIVCO GRID ONLY",
AK718="Coupure ENEO &amp; Baisse de tension","IHS GRID ONLY",
AK718="Defaut GE &amp; POWER Cabinet","IHS",
AK718="Sharing","Partners",
AK718="Sites strategiques &amp; DataCenter","SST &amp; DC",
AK718="Exclu","Exclu",
AK718="SAT","SAT",
AK718="SPARE-ISSUE","SPARE-ISSUE",
AK718="Fiber CAmtel","TRANS_FO_CAMTEL",
AK718="Fiber AOF","Fiber AOF",
AK718="Projet OCM (HUAWEI)","TRAVAUX-HUAWEI",
AK718="Projet OCM (NOKIA)","TRAVAUX-NOKIA",
AK718="ACCESS-ISSUE","ACCESS-ISSUE",
AK718="Projet OCM (ZTE, NOKIA, autres projets)","TRAVAUX OCM",
AK718="No root CAuse","No root cause",
AK718="ODU HS","PDH",
AK718="IP &amp; VLAN","PDH",
AK718="Warehouse HUAWEI","SPARE-ISSUE",
AK718="SPARE-HS","SPARE-ISSUE",
AK718="Power Telco","BSS",AK718="no impacts","no impacts"
),"")</f>
        <v>No root cause</v>
      </c>
      <c r="AJ718" s="56" t="str" cm="1">
        <f t="array" ref="AJ718">IFERROR(_xlfn.IFS(
AK718="MPR ISSUE","TX ISSUE",
AK718="BSS Hardware Issue","RAN ISSUE",
AK718="Sites strategiques, MLL, Pylone, etc.","ENVTECH",
AK718="AKTIVCO DEFAUT GE &amp; POWER Cabinet","POWER ISSUE",
AK718="AKTIVCO Coupure ENEO &amp; Baisse de tension","POWER ISSUE",
AK718="Coupure ENEO &amp; Baisse de tension","POWER ISSUE",
AK718="Defaut GE &amp; POWER Cabinet","POWER ISSUE",
AK718="Sharing","POWER ISSUE",
AK718="Sites strategiques &amp; DataCenter","POWER ISSUE",
AK718="Exclu","Exclu",
AK718="SAT","TX ISSUE",
AK718="SPARE-ISSUE","SPARE-ISSUE",
AK718="Fiber CAmtel","TX ISSUE",
AK718="Fiber AOF","TX ISSUE",
AK718="Projet OCM (HUAWEI)","TRAVAUX-HUAWEI",
AK718="Projet OCM (NOKIA)","TRAVAUX -NOKIA",
AK718="ACCESS-ISSUE","ACCESS-ISSUE",
AK718="Projet OCM (ZTE, NOKIA, autres projets)","TRAVAUX OCM",
AK718="No root CAuse","No root cause",
AK718="ODU HS","TX ISSUE",
AK718="IP &amp; VLAN","TX ISSUE",
AK718="Warehouse HUAWEI","SPARE-ISSUE",
AK718="SPARE-HS","SPARE-ISSUE",
AK718="Power Telco","RAN ISSUE",AK718="no impacts","no impacts"
),"")</f>
        <v>No root cause</v>
      </c>
      <c r="AK718" s="81" t="s">
        <v>5620</v>
      </c>
      <c r="AL718" s="56" t="str" cm="1">
        <f t="array" ref="AL718">IFERROR(_xlfn.IFS(
AK718="MPR ISSUE","ACTIVE",
AK718="BSS Hardware Issue","ACTIVE",
AK718="Sites strategiques, MLL, Pylone, etc.","PASSIVE",
AK718="AKTIVCO DEFAUT GE &amp; POWER Cabinet","PASSIVE",
AK718="AKTIVCO Coupure ENEO &amp; Baisse de tension","PASSIVE",
AK718="Coupure ENEO &amp; Baisse de tension","PASSIVE",
AK718="Defaut GE &amp; POWER Cabinet","PASSIVE",
AK718="Sharing","PASSIVE",
AK718="Sites strategiques &amp; DataCenter","PASSIVE",
AK718="Exclu","Exclu",
AK718="SAT","ACTIVE",
AK718="SPARE-ISSUE","SPARE-ISSUE",
AK718="Fiber CAmtel","ACTIVE",
AK718="Fiber AOF","ACTIVE",
AK718="Projet OCM (HUAWEI)","PLANNED WORKS",
AK718="Projet OCM (NOKIA)","PLANNED WORKS",
AK718="ACCESS-ISSUE","ACCESS-ISSUE",
AK718="Projet OCM (ZTE, NOKIA, autres projets)","PLANNED WORKS",
AK718="No root CAuse","No root cause",
AK718="ODU HS","ACTIVE",
AK718="IP &amp; VLAN","ACTIVE",
AK718="Warehouse HUAWEI","SPARE-ISSUE",
AK718="SPARE-HS","SPARE-ISSUE",
AK718="Power Telco","ACTIVE", AK718="no impacts","no impacts"
),"")</f>
        <v>No root cause</v>
      </c>
      <c r="AM718" s="108" t="s">
        <v>5537</v>
      </c>
      <c r="AN718" s="117" t="s">
        <v>1977</v>
      </c>
      <c r="AP718" s="23" t="s">
        <v>5537</v>
      </c>
      <c r="AQ718" s="23" t="s">
        <v>5537</v>
      </c>
      <c r="AR718" s="7"/>
      <c r="AS718" s="6"/>
      <c r="AT718" s="7"/>
      <c r="AU718" s="3" t="s">
        <v>5537</v>
      </c>
      <c r="AV718" s="24" t="s">
        <v>5537</v>
      </c>
      <c r="AW718" s="24" t="s">
        <v>5537</v>
      </c>
      <c r="AX718" s="24" t="s">
        <v>5537</v>
      </c>
      <c r="AY718" s="24" t="s">
        <v>5537</v>
      </c>
      <c r="AZ718" s="24" t="s">
        <v>5537</v>
      </c>
      <c r="BA718" s="24" t="s">
        <v>5537</v>
      </c>
      <c r="BB718" s="24" t="s">
        <v>5537</v>
      </c>
      <c r="BC718" s="24" t="s">
        <v>5537</v>
      </c>
      <c r="BD718" s="24" t="s">
        <v>5537</v>
      </c>
      <c r="BE718" s="24" t="s">
        <v>5537</v>
      </c>
      <c r="BF718" s="24" t="s">
        <v>5537</v>
      </c>
      <c r="BG718" s="24" t="s">
        <v>5537</v>
      </c>
      <c r="BH718" s="24" t="s">
        <v>5537</v>
      </c>
      <c r="BI718" s="9" t="s">
        <v>5537</v>
      </c>
      <c r="BJ718" s="14"/>
      <c r="BK718" s="14" t="s">
        <v>5537</v>
      </c>
      <c r="BL718" s="14" t="str">
        <f>_xlfn.XLOOKUP(B718,'[4]cell downs 18042026 17h'!$B:$B,'[4]cell downs 18042026 17h'!$B:$B,"")</f>
        <v/>
      </c>
      <c r="BM718" s="14" t="str">
        <f>_xlfn.XLOOKUP(B718,'[5]Cells Huawei 19042026 15h'!$B:$B,'[5]Cells Huawei 19042026 15h'!$B:$B,"")</f>
        <v/>
      </c>
      <c r="BN718" s="9" t="str">
        <f>_xlfn.XLOOKUP(B718,'[6]cells down 19042026 9H40'!$B:$B,'[6]cells down 19042026 9H40'!$B:$B,"")</f>
        <v/>
      </c>
      <c r="BO718" s="9" t="s">
        <v>5537</v>
      </c>
      <c r="BP718" s="9" t="s">
        <v>5578</v>
      </c>
    </row>
    <row r="719" spans="1:68" s="9" customFormat="1" x14ac:dyDescent="0.35">
      <c r="A719" s="1" t="s">
        <v>1774</v>
      </c>
      <c r="B719" s="8" t="s">
        <v>1775</v>
      </c>
      <c r="C719" s="3" t="str">
        <f>_xlfn.XLOOKUP(B719,'[1]daily break down'!$D:$D,'[1]daily break down'!$E:$E,"")</f>
        <v>CENTRE</v>
      </c>
      <c r="D719" s="1" t="s">
        <v>21</v>
      </c>
      <c r="E719" s="1" t="s">
        <v>36</v>
      </c>
      <c r="F719" s="3" t="s">
        <v>226</v>
      </c>
      <c r="G719" s="1" t="s">
        <v>489</v>
      </c>
      <c r="H719" s="41" t="str">
        <f>_xlfn.XLOOKUP(B719,[2]CALCULATION!$B:$B,[2]CALCULATION!$H:$H,"")</f>
        <v>ZTE</v>
      </c>
      <c r="I719" s="34">
        <v>0</v>
      </c>
      <c r="J719" s="34">
        <v>0.90760930049395938</v>
      </c>
      <c r="K719" s="34">
        <v>0</v>
      </c>
      <c r="L719" s="34">
        <v>0.11840708494919165</v>
      </c>
      <c r="M719" s="34">
        <v>0</v>
      </c>
      <c r="N719" s="34">
        <v>5.86898922190547</v>
      </c>
      <c r="O719" s="34">
        <v>0</v>
      </c>
      <c r="P719" s="34">
        <v>0</v>
      </c>
      <c r="Q719" s="34">
        <v>0.90550476125250778</v>
      </c>
      <c r="R719" s="34">
        <v>0</v>
      </c>
      <c r="S719" s="109">
        <v>1.9380666204381434</v>
      </c>
      <c r="T719" s="109">
        <f>_xlfn.XLOOKUP(B719,'[3]Nur des jours'!$B:$B,'[3]Nur des jours'!$U:$U,"")</f>
        <v>1.88261736194936</v>
      </c>
      <c r="U719" s="109">
        <v>1.3120553714975469</v>
      </c>
      <c r="V719" s="109">
        <v>0.29187105666418423</v>
      </c>
      <c r="W719" s="109">
        <v>1.88261736194936</v>
      </c>
      <c r="X719" s="109">
        <v>0.7378906952256209</v>
      </c>
      <c r="Y719" s="109">
        <v>0.67454049704223096</v>
      </c>
      <c r="Z719" s="109">
        <v>0</v>
      </c>
      <c r="AA719" s="109">
        <v>3.1934777831996413</v>
      </c>
      <c r="AB719" s="109">
        <v>2.7482607231624874</v>
      </c>
      <c r="AC719" s="109">
        <v>2.6928737575386976</v>
      </c>
      <c r="AD719" s="109">
        <v>0</v>
      </c>
      <c r="AE719" s="109">
        <v>0.38454212360137313</v>
      </c>
      <c r="AF719" s="109">
        <v>0.38454212360137313</v>
      </c>
      <c r="AG719" s="57" t="str">
        <f>_xlfn.XLOOKUP(B719,[3]CALCULATION!$B:$B,[3]CALCULATION!$M:$M,"")</f>
        <v>Operationnel</v>
      </c>
      <c r="AH719" s="57"/>
      <c r="AI719" s="56" t="str" cm="1">
        <f t="array" ref="AI719">IFERROR(_xlfn.IFS(
AK719="MPR ISSUE","PDH",
AK719="BSS Hardware Issue","BSS",
AK719="Sites strategiques, MLL, Pylone, etc.","ENVTECH",
AK719="AKTIVCO DEFAUT GE &amp; POWER Cabinet","AKTIVCO",
AK719="AKTIVCO Coupure ENEO &amp; Baisse de tension","AKTIVCO GRID ONLY",
AK719="Coupure ENEO &amp; Baisse de tension","IHS GRID ONLY",
AK719="Defaut GE &amp; POWER Cabinet","IHS",
AK719="Sharing","Partners",
AK719="Sites strategiques &amp; DataCenter","SST &amp; DC",
AK719="Exclu","Exclu",
AK719="SAT","SAT",
AK719="SPARE-ISSUE","SPARE-ISSUE",
AK719="Fiber CAmtel","TRANS_FO_CAMTEL",
AK719="Fiber AOF","Fiber AOF",
AK719="Projet OCM (HUAWEI)","TRAVAUX-HUAWEI",
AK719="Projet OCM (NOKIA)","TRAVAUX-NOKIA",
AK719="ACCESS-ISSUE","ACCESS-ISSUE",
AK719="Projet OCM (ZTE, NOKIA, autres projets)","TRAVAUX OCM",
AK719="No root CAuse","No root cause",
AK719="ODU HS","PDH",
AK719="IP &amp; VLAN","PDH",
AK719="Warehouse HUAWEI","SPARE-ISSUE",
AK719="SPARE-HS","SPARE-ISSUE",
AK719="Power Telco","BSS",AK719="no impacts","no impacts"
),"")</f>
        <v>No root cause</v>
      </c>
      <c r="AJ719" s="56" t="str" cm="1">
        <f t="array" ref="AJ719">IFERROR(_xlfn.IFS(
AK719="MPR ISSUE","TX ISSUE",
AK719="BSS Hardware Issue","RAN ISSUE",
AK719="Sites strategiques, MLL, Pylone, etc.","ENVTECH",
AK719="AKTIVCO DEFAUT GE &amp; POWER Cabinet","POWER ISSUE",
AK719="AKTIVCO Coupure ENEO &amp; Baisse de tension","POWER ISSUE",
AK719="Coupure ENEO &amp; Baisse de tension","POWER ISSUE",
AK719="Defaut GE &amp; POWER Cabinet","POWER ISSUE",
AK719="Sharing","POWER ISSUE",
AK719="Sites strategiques &amp; DataCenter","POWER ISSUE",
AK719="Exclu","Exclu",
AK719="SAT","TX ISSUE",
AK719="SPARE-ISSUE","SPARE-ISSUE",
AK719="Fiber CAmtel","TX ISSUE",
AK719="Fiber AOF","TX ISSUE",
AK719="Projet OCM (HUAWEI)","TRAVAUX-HUAWEI",
AK719="Projet OCM (NOKIA)","TRAVAUX -NOKIA",
AK719="ACCESS-ISSUE","ACCESS-ISSUE",
AK719="Projet OCM (ZTE, NOKIA, autres projets)","TRAVAUX OCM",
AK719="No root CAuse","No root cause",
AK719="ODU HS","TX ISSUE",
AK719="IP &amp; VLAN","TX ISSUE",
AK719="Warehouse HUAWEI","SPARE-ISSUE",
AK719="SPARE-HS","SPARE-ISSUE",
AK719="Power Telco","RAN ISSUE",AK719="no impacts","no impacts"
),"")</f>
        <v>No root cause</v>
      </c>
      <c r="AK719" s="81" t="s">
        <v>5620</v>
      </c>
      <c r="AL719" s="56" t="str" cm="1">
        <f t="array" ref="AL719">IFERROR(_xlfn.IFS(
AK719="MPR ISSUE","ACTIVE",
AK719="BSS Hardware Issue","ACTIVE",
AK719="Sites strategiques, MLL, Pylone, etc.","PASSIVE",
AK719="AKTIVCO DEFAUT GE &amp; POWER Cabinet","PASSIVE",
AK719="AKTIVCO Coupure ENEO &amp; Baisse de tension","PASSIVE",
AK719="Coupure ENEO &amp; Baisse de tension","PASSIVE",
AK719="Defaut GE &amp; POWER Cabinet","PASSIVE",
AK719="Sharing","PASSIVE",
AK719="Sites strategiques &amp; DataCenter","PASSIVE",
AK719="Exclu","Exclu",
AK719="SAT","ACTIVE",
AK719="SPARE-ISSUE","SPARE-ISSUE",
AK719="Fiber CAmtel","ACTIVE",
AK719="Fiber AOF","ACTIVE",
AK719="Projet OCM (HUAWEI)","PLANNED WORKS",
AK719="Projet OCM (NOKIA)","PLANNED WORKS",
AK719="ACCESS-ISSUE","ACCESS-ISSUE",
AK719="Projet OCM (ZTE, NOKIA, autres projets)","PLANNED WORKS",
AK719="No root CAuse","No root cause",
AK719="ODU HS","ACTIVE",
AK719="IP &amp; VLAN","ACTIVE",
AK719="Warehouse HUAWEI","SPARE-ISSUE",
AK719="SPARE-HS","SPARE-ISSUE",
AK719="Power Telco","ACTIVE", AK719="no impacts","no impacts"
),"")</f>
        <v>No root cause</v>
      </c>
      <c r="AM719" s="108" t="s">
        <v>5537</v>
      </c>
      <c r="AN719" s="117" t="s">
        <v>1775</v>
      </c>
      <c r="AP719" s="23" t="s">
        <v>5537</v>
      </c>
      <c r="AQ719" s="23" t="s">
        <v>5537</v>
      </c>
      <c r="AR719" s="7"/>
      <c r="AS719" s="6"/>
      <c r="AT719" s="7"/>
      <c r="AU719" s="3" t="s">
        <v>5537</v>
      </c>
      <c r="AV719" s="24" t="s">
        <v>5537</v>
      </c>
      <c r="AW719" s="24" t="s">
        <v>5537</v>
      </c>
      <c r="AX719" s="24" t="s">
        <v>5537</v>
      </c>
      <c r="AY719" s="24" t="s">
        <v>5537</v>
      </c>
      <c r="AZ719" s="24" t="s">
        <v>5537</v>
      </c>
      <c r="BA719" s="24" t="s">
        <v>5537</v>
      </c>
      <c r="BB719" s="24" t="s">
        <v>5537</v>
      </c>
      <c r="BC719" s="24" t="s">
        <v>5537</v>
      </c>
      <c r="BD719" s="24" t="s">
        <v>5537</v>
      </c>
      <c r="BE719" s="24" t="s">
        <v>5537</v>
      </c>
      <c r="BF719" s="24" t="s">
        <v>5537</v>
      </c>
      <c r="BG719" s="24" t="s">
        <v>5537</v>
      </c>
      <c r="BH719" s="24" t="s">
        <v>5537</v>
      </c>
      <c r="BI719" s="9" t="s">
        <v>5537</v>
      </c>
      <c r="BJ719" s="14"/>
      <c r="BK719" s="14" t="s">
        <v>5537</v>
      </c>
      <c r="BL719" s="14" t="str">
        <f>_xlfn.XLOOKUP(B719,'[4]cell downs 18042026 17h'!$B:$B,'[4]cell downs 18042026 17h'!$B:$B,"")</f>
        <v/>
      </c>
      <c r="BM719" s="14" t="str">
        <f>_xlfn.XLOOKUP(B719,'[5]Cells Huawei 19042026 15h'!$B:$B,'[5]Cells Huawei 19042026 15h'!$B:$B,"")</f>
        <v/>
      </c>
      <c r="BN719" s="9" t="str">
        <f>_xlfn.XLOOKUP(B719,'[6]cells down 19042026 9H40'!$B:$B,'[6]cells down 19042026 9H40'!$B:$B,"")</f>
        <v/>
      </c>
      <c r="BO719" s="9" t="s">
        <v>5537</v>
      </c>
      <c r="BP719" s="9" t="s">
        <v>12</v>
      </c>
    </row>
    <row r="720" spans="1:68" s="9" customFormat="1" x14ac:dyDescent="0.35">
      <c r="A720" s="1" t="s">
        <v>3169</v>
      </c>
      <c r="B720" s="8" t="s">
        <v>3170</v>
      </c>
      <c r="C720" s="3" t="str">
        <f>_xlfn.XLOOKUP(B720,'[1]daily break down'!$D:$D,'[1]daily break down'!$E:$E,"")</f>
        <v>Yaounde</v>
      </c>
      <c r="D720" s="1" t="s">
        <v>11</v>
      </c>
      <c r="E720" s="1" t="s">
        <v>12</v>
      </c>
      <c r="F720" s="3" t="s">
        <v>37</v>
      </c>
      <c r="G720" s="1" t="s">
        <v>38</v>
      </c>
      <c r="H720" s="41" t="str">
        <f>_xlfn.XLOOKUP(B720,[2]CALCULATION!$B:$B,[2]CALCULATION!$H:$H,"")</f>
        <v>ZTE</v>
      </c>
      <c r="I720" s="34">
        <v>0</v>
      </c>
      <c r="J720" s="34">
        <v>0</v>
      </c>
      <c r="K720" s="34">
        <v>0</v>
      </c>
      <c r="L720" s="34">
        <v>1.3353301487017499</v>
      </c>
      <c r="M720" s="34">
        <v>0</v>
      </c>
      <c r="N720" s="34">
        <v>0</v>
      </c>
      <c r="O720" s="34">
        <v>0</v>
      </c>
      <c r="P720" s="34">
        <v>0</v>
      </c>
      <c r="Q720" s="34">
        <v>0</v>
      </c>
      <c r="R720" s="34">
        <v>0</v>
      </c>
      <c r="S720" s="109">
        <v>0</v>
      </c>
      <c r="T720" s="109">
        <f>_xlfn.XLOOKUP(B720,'[3]Nur des jours'!$B:$B,'[3]Nur des jours'!$U:$U,"")</f>
        <v>0</v>
      </c>
      <c r="U720" s="109">
        <v>0.23190952336109938</v>
      </c>
      <c r="V720" s="109">
        <v>0</v>
      </c>
      <c r="W720" s="109">
        <v>0</v>
      </c>
      <c r="X720" s="109">
        <v>0</v>
      </c>
      <c r="Y720" s="109">
        <v>0</v>
      </c>
      <c r="Z720" s="109">
        <v>1.3027632956941861</v>
      </c>
      <c r="AA720" s="109">
        <v>2.1090693513453354</v>
      </c>
      <c r="AB720" s="109">
        <v>2.7295695610858575</v>
      </c>
      <c r="AC720" s="109">
        <v>8.8925658149786785E-2</v>
      </c>
      <c r="AD720" s="109">
        <v>0</v>
      </c>
      <c r="AE720" s="109">
        <v>1.2698575761985888E-2</v>
      </c>
      <c r="AF720" s="109">
        <v>1.2698575761985888E-2</v>
      </c>
      <c r="AG720" s="57" t="str">
        <f>_xlfn.XLOOKUP(B720,[3]CALCULATION!$B:$B,[3]CALCULATION!$M:$M,"")</f>
        <v>Operationnel</v>
      </c>
      <c r="AH720" s="57"/>
      <c r="AI720" s="56" t="str" cm="1">
        <f t="array" ref="AI720">IFERROR(_xlfn.IFS(
AK720="MPR ISSUE","PDH",
AK720="BSS Hardware Issue","BSS",
AK720="Sites strategiques, MLL, Pylone, etc.","ENVTECH",
AK720="AKTIVCO DEFAUT GE &amp; POWER Cabinet","AKTIVCO",
AK720="AKTIVCO Coupure ENEO &amp; Baisse de tension","AKTIVCO GRID ONLY",
AK720="Coupure ENEO &amp; Baisse de tension","IHS GRID ONLY",
AK720="Defaut GE &amp; POWER Cabinet","IHS",
AK720="Sharing","Partners",
AK720="Sites strategiques &amp; DataCenter","SST &amp; DC",
AK720="Exclu","Exclu",
AK720="SAT","SAT",
AK720="SPARE-ISSUE","SPARE-ISSUE",
AK720="Fiber CAmtel","TRANS_FO_CAMTEL",
AK720="Fiber AOF","Fiber AOF",
AK720="Projet OCM (HUAWEI)","TRAVAUX-HUAWEI",
AK720="Projet OCM (NOKIA)","TRAVAUX-NOKIA",
AK720="ACCESS-ISSUE","ACCESS-ISSUE",
AK720="Projet OCM (ZTE, NOKIA, autres projets)","TRAVAUX OCM",
AK720="No root CAuse","No root cause",
AK720="ODU HS","PDH",
AK720="IP &amp; VLAN","PDH",
AK720="Warehouse HUAWEI","SPARE-ISSUE",
AK720="SPARE-HS","SPARE-ISSUE",
AK720="Power Telco","BSS",AK720="no impacts","no impacts"
),"")</f>
        <v>No root cause</v>
      </c>
      <c r="AJ720" s="56" t="str" cm="1">
        <f t="array" ref="AJ720">IFERROR(_xlfn.IFS(
AK720="MPR ISSUE","TX ISSUE",
AK720="BSS Hardware Issue","RAN ISSUE",
AK720="Sites strategiques, MLL, Pylone, etc.","ENVTECH",
AK720="AKTIVCO DEFAUT GE &amp; POWER Cabinet","POWER ISSUE",
AK720="AKTIVCO Coupure ENEO &amp; Baisse de tension","POWER ISSUE",
AK720="Coupure ENEO &amp; Baisse de tension","POWER ISSUE",
AK720="Defaut GE &amp; POWER Cabinet","POWER ISSUE",
AK720="Sharing","POWER ISSUE",
AK720="Sites strategiques &amp; DataCenter","POWER ISSUE",
AK720="Exclu","Exclu",
AK720="SAT","TX ISSUE",
AK720="SPARE-ISSUE","SPARE-ISSUE",
AK720="Fiber CAmtel","TX ISSUE",
AK720="Fiber AOF","TX ISSUE",
AK720="Projet OCM (HUAWEI)","TRAVAUX-HUAWEI",
AK720="Projet OCM (NOKIA)","TRAVAUX -NOKIA",
AK720="ACCESS-ISSUE","ACCESS-ISSUE",
AK720="Projet OCM (ZTE, NOKIA, autres projets)","TRAVAUX OCM",
AK720="No root CAuse","No root cause",
AK720="ODU HS","TX ISSUE",
AK720="IP &amp; VLAN","TX ISSUE",
AK720="Warehouse HUAWEI","SPARE-ISSUE",
AK720="SPARE-HS","SPARE-ISSUE",
AK720="Power Telco","RAN ISSUE",AK720="no impacts","no impacts"
),"")</f>
        <v>No root cause</v>
      </c>
      <c r="AK720" s="81" t="s">
        <v>5620</v>
      </c>
      <c r="AL720" s="56" t="str" cm="1">
        <f t="array" ref="AL720">IFERROR(_xlfn.IFS(
AK720="MPR ISSUE","ACTIVE",
AK720="BSS Hardware Issue","ACTIVE",
AK720="Sites strategiques, MLL, Pylone, etc.","PASSIVE",
AK720="AKTIVCO DEFAUT GE &amp; POWER Cabinet","PASSIVE",
AK720="AKTIVCO Coupure ENEO &amp; Baisse de tension","PASSIVE",
AK720="Coupure ENEO &amp; Baisse de tension","PASSIVE",
AK720="Defaut GE &amp; POWER Cabinet","PASSIVE",
AK720="Sharing","PASSIVE",
AK720="Sites strategiques &amp; DataCenter","PASSIVE",
AK720="Exclu","Exclu",
AK720="SAT","ACTIVE",
AK720="SPARE-ISSUE","SPARE-ISSUE",
AK720="Fiber CAmtel","ACTIVE",
AK720="Fiber AOF","ACTIVE",
AK720="Projet OCM (HUAWEI)","PLANNED WORKS",
AK720="Projet OCM (NOKIA)","PLANNED WORKS",
AK720="ACCESS-ISSUE","ACCESS-ISSUE",
AK720="Projet OCM (ZTE, NOKIA, autres projets)","PLANNED WORKS",
AK720="No root CAuse","No root cause",
AK720="ODU HS","ACTIVE",
AK720="IP &amp; VLAN","ACTIVE",
AK720="Warehouse HUAWEI","SPARE-ISSUE",
AK720="SPARE-HS","SPARE-ISSUE",
AK720="Power Telco","ACTIVE", AK720="no impacts","no impacts"
),"")</f>
        <v>No root cause</v>
      </c>
      <c r="AM720" s="108" t="s">
        <v>5537</v>
      </c>
      <c r="AN720" s="117" t="s">
        <v>3170</v>
      </c>
      <c r="AP720" s="23" t="s">
        <v>5537</v>
      </c>
      <c r="AQ720" s="23" t="s">
        <v>5537</v>
      </c>
      <c r="AR720" s="7"/>
      <c r="AS720" s="6"/>
      <c r="AT720" s="7"/>
      <c r="AU720" s="3" t="s">
        <v>5537</v>
      </c>
      <c r="AV720" s="24" t="s">
        <v>5537</v>
      </c>
      <c r="AW720" s="24" t="s">
        <v>5537</v>
      </c>
      <c r="AX720" s="24" t="s">
        <v>5537</v>
      </c>
      <c r="AY720" s="24" t="s">
        <v>5537</v>
      </c>
      <c r="AZ720" s="24" t="s">
        <v>5537</v>
      </c>
      <c r="BA720" s="24" t="s">
        <v>5537</v>
      </c>
      <c r="BB720" s="24" t="s">
        <v>5537</v>
      </c>
      <c r="BC720" s="24" t="s">
        <v>5537</v>
      </c>
      <c r="BD720" s="24" t="s">
        <v>5537</v>
      </c>
      <c r="BE720" s="24" t="s">
        <v>5537</v>
      </c>
      <c r="BF720" s="24" t="s">
        <v>5537</v>
      </c>
      <c r="BG720" s="24" t="s">
        <v>5537</v>
      </c>
      <c r="BH720" s="24" t="s">
        <v>5537</v>
      </c>
      <c r="BI720" s="9" t="s">
        <v>5537</v>
      </c>
      <c r="BJ720" s="14"/>
      <c r="BK720" s="14" t="s">
        <v>5537</v>
      </c>
      <c r="BL720" s="14" t="str">
        <f>_xlfn.XLOOKUP(B720,'[4]cell downs 18042026 17h'!$B:$B,'[4]cell downs 18042026 17h'!$B:$B,"")</f>
        <v/>
      </c>
      <c r="BM720" s="14" t="str">
        <f>_xlfn.XLOOKUP(B720,'[5]Cells Huawei 19042026 15h'!$B:$B,'[5]Cells Huawei 19042026 15h'!$B:$B,"")</f>
        <v/>
      </c>
      <c r="BN720" s="9" t="str">
        <f>_xlfn.XLOOKUP(B720,'[6]cells down 19042026 9H40'!$B:$B,'[6]cells down 19042026 9H40'!$B:$B,"")</f>
        <v/>
      </c>
      <c r="BO720" s="9" t="s">
        <v>3170</v>
      </c>
      <c r="BP720" s="9" t="s">
        <v>12</v>
      </c>
    </row>
    <row r="721" spans="1:68" s="9" customFormat="1" x14ac:dyDescent="0.35">
      <c r="A721" s="1" t="s">
        <v>3239</v>
      </c>
      <c r="B721" s="8" t="s">
        <v>3240</v>
      </c>
      <c r="C721" s="3" t="str">
        <f>_xlfn.XLOOKUP(B721,'[1]daily break down'!$D:$D,'[1]daily break down'!$E:$E,"")</f>
        <v>Yaounde</v>
      </c>
      <c r="D721" s="1" t="s">
        <v>21</v>
      </c>
      <c r="E721" s="1" t="s">
        <v>36</v>
      </c>
      <c r="F721" s="3" t="s">
        <v>37</v>
      </c>
      <c r="G721" s="1" t="s">
        <v>38</v>
      </c>
      <c r="H721" s="41" t="str">
        <f>_xlfn.XLOOKUP(B721,[2]CALCULATION!$B:$B,[2]CALCULATION!$H:$H,"")</f>
        <v>ZTE</v>
      </c>
      <c r="I721" s="34">
        <v>3.7152786695316937</v>
      </c>
      <c r="J721" s="34">
        <v>1.0600992201076957</v>
      </c>
      <c r="K721" s="34">
        <v>0.65361995017592467</v>
      </c>
      <c r="L721" s="34">
        <v>5.3487399873870876E-2</v>
      </c>
      <c r="M721" s="34">
        <v>2.0929286054680913</v>
      </c>
      <c r="N721" s="34">
        <v>5.3005852759300462E-2</v>
      </c>
      <c r="O721" s="34">
        <v>0.54500432322298287</v>
      </c>
      <c r="P721" s="34">
        <v>6.9734621168668474</v>
      </c>
      <c r="Q721" s="34">
        <v>4.3984691795578623</v>
      </c>
      <c r="R721" s="34">
        <v>0.6251016599464092</v>
      </c>
      <c r="S721" s="109">
        <v>0</v>
      </c>
      <c r="T721" s="109">
        <f>_xlfn.XLOOKUP(B721,'[3]Nur des jours'!$B:$B,'[3]Nur des jours'!$U:$U,"")</f>
        <v>0</v>
      </c>
      <c r="U721" s="109">
        <v>0</v>
      </c>
      <c r="V721" s="109">
        <v>0</v>
      </c>
      <c r="W721" s="109">
        <v>0</v>
      </c>
      <c r="X721" s="109">
        <v>0</v>
      </c>
      <c r="Y721" s="109">
        <v>0</v>
      </c>
      <c r="Z721" s="109">
        <v>34.813823184460368</v>
      </c>
      <c r="AA721" s="109">
        <v>38.44402853041808</v>
      </c>
      <c r="AB721" s="109">
        <v>2.5871207905648155</v>
      </c>
      <c r="AC721" s="109">
        <v>1.4653999256621464</v>
      </c>
      <c r="AD721" s="109">
        <v>0</v>
      </c>
      <c r="AE721" s="109">
        <v>0.20925897389800618</v>
      </c>
      <c r="AF721" s="109">
        <v>0.20925897389800618</v>
      </c>
      <c r="AG721" s="57" t="str">
        <f>_xlfn.XLOOKUP(B721,[3]CALCULATION!$B:$B,[3]CALCULATION!$M:$M,"")</f>
        <v>Operationnel</v>
      </c>
      <c r="AH721" s="57"/>
      <c r="AI721" s="56" t="str" cm="1">
        <f t="array" ref="AI721">IFERROR(_xlfn.IFS(
AK721="MPR ISSUE","PDH",
AK721="BSS Hardware Issue","BSS",
AK721="Sites strategiques, MLL, Pylone, etc.","ENVTECH",
AK721="AKTIVCO DEFAUT GE &amp; POWER Cabinet","AKTIVCO",
AK721="AKTIVCO Coupure ENEO &amp; Baisse de tension","AKTIVCO GRID ONLY",
AK721="Coupure ENEO &amp; Baisse de tension","IHS GRID ONLY",
AK721="Defaut GE &amp; POWER Cabinet","IHS",
AK721="Sharing","Partners",
AK721="Sites strategiques &amp; DataCenter","SST &amp; DC",
AK721="Exclu","Exclu",
AK721="SAT","SAT",
AK721="SPARE-ISSUE","SPARE-ISSUE",
AK721="Fiber CAmtel","TRANS_FO_CAMTEL",
AK721="Fiber AOF","Fiber AOF",
AK721="Projet OCM (HUAWEI)","TRAVAUX-HUAWEI",
AK721="Projet OCM (NOKIA)","TRAVAUX-NOKIA",
AK721="ACCESS-ISSUE","ACCESS-ISSUE",
AK721="Projet OCM (ZTE, NOKIA, autres projets)","TRAVAUX OCM",
AK721="No root CAuse","No root cause",
AK721="ODU HS","PDH",
AK721="IP &amp; VLAN","PDH",
AK721="Warehouse HUAWEI","SPARE-ISSUE",
AK721="SPARE-HS","SPARE-ISSUE",
AK721="Power Telco","BSS",AK721="no impacts","no impacts"
),"")</f>
        <v>No root cause</v>
      </c>
      <c r="AJ721" s="56" t="str" cm="1">
        <f t="array" ref="AJ721">IFERROR(_xlfn.IFS(
AK721="MPR ISSUE","TX ISSUE",
AK721="BSS Hardware Issue","RAN ISSUE",
AK721="Sites strategiques, MLL, Pylone, etc.","ENVTECH",
AK721="AKTIVCO DEFAUT GE &amp; POWER Cabinet","POWER ISSUE",
AK721="AKTIVCO Coupure ENEO &amp; Baisse de tension","POWER ISSUE",
AK721="Coupure ENEO &amp; Baisse de tension","POWER ISSUE",
AK721="Defaut GE &amp; POWER Cabinet","POWER ISSUE",
AK721="Sharing","POWER ISSUE",
AK721="Sites strategiques &amp; DataCenter","POWER ISSUE",
AK721="Exclu","Exclu",
AK721="SAT","TX ISSUE",
AK721="SPARE-ISSUE","SPARE-ISSUE",
AK721="Fiber CAmtel","TX ISSUE",
AK721="Fiber AOF","TX ISSUE",
AK721="Projet OCM (HUAWEI)","TRAVAUX-HUAWEI",
AK721="Projet OCM (NOKIA)","TRAVAUX -NOKIA",
AK721="ACCESS-ISSUE","ACCESS-ISSUE",
AK721="Projet OCM (ZTE, NOKIA, autres projets)","TRAVAUX OCM",
AK721="No root CAuse","No root cause",
AK721="ODU HS","TX ISSUE",
AK721="IP &amp; VLAN","TX ISSUE",
AK721="Warehouse HUAWEI","SPARE-ISSUE",
AK721="SPARE-HS","SPARE-ISSUE",
AK721="Power Telco","RAN ISSUE",AK721="no impacts","no impacts"
),"")</f>
        <v>No root cause</v>
      </c>
      <c r="AK721" s="81" t="s">
        <v>5620</v>
      </c>
      <c r="AL721" s="56" t="str" cm="1">
        <f t="array" ref="AL721">IFERROR(_xlfn.IFS(
AK721="MPR ISSUE","ACTIVE",
AK721="BSS Hardware Issue","ACTIVE",
AK721="Sites strategiques, MLL, Pylone, etc.","PASSIVE",
AK721="AKTIVCO DEFAUT GE &amp; POWER Cabinet","PASSIVE",
AK721="AKTIVCO Coupure ENEO &amp; Baisse de tension","PASSIVE",
AK721="Coupure ENEO &amp; Baisse de tension","PASSIVE",
AK721="Defaut GE &amp; POWER Cabinet","PASSIVE",
AK721="Sharing","PASSIVE",
AK721="Sites strategiques &amp; DataCenter","PASSIVE",
AK721="Exclu","Exclu",
AK721="SAT","ACTIVE",
AK721="SPARE-ISSUE","SPARE-ISSUE",
AK721="Fiber CAmtel","ACTIVE",
AK721="Fiber AOF","ACTIVE",
AK721="Projet OCM (HUAWEI)","PLANNED WORKS",
AK721="Projet OCM (NOKIA)","PLANNED WORKS",
AK721="ACCESS-ISSUE","ACCESS-ISSUE",
AK721="Projet OCM (ZTE, NOKIA, autres projets)","PLANNED WORKS",
AK721="No root CAuse","No root cause",
AK721="ODU HS","ACTIVE",
AK721="IP &amp; VLAN","ACTIVE",
AK721="Warehouse HUAWEI","SPARE-ISSUE",
AK721="SPARE-HS","SPARE-ISSUE",
AK721="Power Telco","ACTIVE", AK721="no impacts","no impacts"
),"")</f>
        <v>No root cause</v>
      </c>
      <c r="AM721" s="108" t="s">
        <v>5537</v>
      </c>
      <c r="AN721" s="117" t="s">
        <v>3240</v>
      </c>
      <c r="AP721" s="23" t="s">
        <v>5537</v>
      </c>
      <c r="AQ721" s="23" t="s">
        <v>5537</v>
      </c>
      <c r="AR721" s="7"/>
      <c r="AS721" s="6"/>
      <c r="AT721" s="7"/>
      <c r="AU721" s="3" t="s">
        <v>5537</v>
      </c>
      <c r="AV721" s="24" t="s">
        <v>5537</v>
      </c>
      <c r="AW721" s="24" t="s">
        <v>5537</v>
      </c>
      <c r="AX721" s="24" t="s">
        <v>5537</v>
      </c>
      <c r="AY721" s="24" t="s">
        <v>5537</v>
      </c>
      <c r="AZ721" s="24" t="s">
        <v>5537</v>
      </c>
      <c r="BA721" s="24" t="s">
        <v>5537</v>
      </c>
      <c r="BB721" s="24" t="s">
        <v>5537</v>
      </c>
      <c r="BC721" s="24" t="s">
        <v>5537</v>
      </c>
      <c r="BD721" s="24" t="s">
        <v>5537</v>
      </c>
      <c r="BE721" s="24" t="s">
        <v>5537</v>
      </c>
      <c r="BF721" s="24" t="s">
        <v>5537</v>
      </c>
      <c r="BG721" s="24" t="s">
        <v>5537</v>
      </c>
      <c r="BH721" s="24" t="s">
        <v>5537</v>
      </c>
      <c r="BI721" s="9" t="s">
        <v>5537</v>
      </c>
      <c r="BJ721" s="14"/>
      <c r="BK721" s="14" t="s">
        <v>5537</v>
      </c>
      <c r="BL721" s="14" t="str">
        <f>_xlfn.XLOOKUP(B721,'[4]cell downs 18042026 17h'!$B:$B,'[4]cell downs 18042026 17h'!$B:$B,"")</f>
        <v/>
      </c>
      <c r="BM721" s="14" t="str">
        <f>_xlfn.XLOOKUP(B721,'[5]Cells Huawei 19042026 15h'!$B:$B,'[5]Cells Huawei 19042026 15h'!$B:$B,"")</f>
        <v/>
      </c>
      <c r="BN721" s="9" t="str">
        <f>_xlfn.XLOOKUP(B721,'[6]cells down 19042026 9H40'!$B:$B,'[6]cells down 19042026 9H40'!$B:$B,"")</f>
        <v/>
      </c>
      <c r="BO721" s="9" t="s">
        <v>5537</v>
      </c>
      <c r="BP721" s="9" t="s">
        <v>5537</v>
      </c>
    </row>
    <row r="722" spans="1:68" s="9" customFormat="1" x14ac:dyDescent="0.35">
      <c r="A722" s="1" t="s">
        <v>2543</v>
      </c>
      <c r="B722" s="8" t="s">
        <v>2544</v>
      </c>
      <c r="C722" s="3" t="str">
        <f>_xlfn.XLOOKUP(B722,'[1]daily break down'!$D:$D,'[1]daily break down'!$E:$E,"")</f>
        <v>Yaounde</v>
      </c>
      <c r="D722" s="1" t="s">
        <v>21</v>
      </c>
      <c r="E722" s="1" t="s">
        <v>36</v>
      </c>
      <c r="F722" s="3" t="s">
        <v>37</v>
      </c>
      <c r="G722" s="1" t="s">
        <v>38</v>
      </c>
      <c r="H722" s="41" t="str">
        <f>_xlfn.XLOOKUP(B722,[2]CALCULATION!$B:$B,[2]CALCULATION!$H:$H,"")</f>
        <v>ZTE</v>
      </c>
      <c r="I722" s="34">
        <v>0</v>
      </c>
      <c r="J722" s="34">
        <v>0</v>
      </c>
      <c r="K722" s="34">
        <v>0</v>
      </c>
      <c r="L722" s="34">
        <v>0</v>
      </c>
      <c r="M722" s="34">
        <v>0</v>
      </c>
      <c r="N722" s="34">
        <v>0</v>
      </c>
      <c r="O722" s="34">
        <v>0</v>
      </c>
      <c r="P722" s="34">
        <v>0</v>
      </c>
      <c r="Q722" s="34">
        <v>0</v>
      </c>
      <c r="R722" s="34">
        <v>0</v>
      </c>
      <c r="S722" s="109">
        <v>0</v>
      </c>
      <c r="T722" s="109">
        <f>_xlfn.XLOOKUP(B722,'[3]Nur des jours'!$B:$B,'[3]Nur des jours'!$U:$U,"")</f>
        <v>0</v>
      </c>
      <c r="U722" s="109">
        <v>0</v>
      </c>
      <c r="V722" s="109">
        <v>0</v>
      </c>
      <c r="W722" s="109">
        <v>0</v>
      </c>
      <c r="X722" s="109">
        <v>0</v>
      </c>
      <c r="Y722" s="109">
        <v>0</v>
      </c>
      <c r="Z722" s="109">
        <v>0</v>
      </c>
      <c r="AA722" s="109">
        <v>0</v>
      </c>
      <c r="AB722" s="109">
        <v>2.4477218184360492</v>
      </c>
      <c r="AC722" s="109">
        <v>2.1267220603575412</v>
      </c>
      <c r="AD722" s="109">
        <v>0</v>
      </c>
      <c r="AE722" s="109">
        <v>0.30369571358861752</v>
      </c>
      <c r="AF722" s="109">
        <v>0.30369571358861752</v>
      </c>
      <c r="AG722" s="57" t="str">
        <f>_xlfn.XLOOKUP(B722,[3]CALCULATION!$B:$B,[3]CALCULATION!$M:$M,"")</f>
        <v>Operationnel</v>
      </c>
      <c r="AH722" s="57"/>
      <c r="AI722" s="56" t="str" cm="1">
        <f t="array" ref="AI722">IFERROR(_xlfn.IFS(
AK722="MPR ISSUE","PDH",
AK722="BSS Hardware Issue","BSS",
AK722="Sites strategiques, MLL, Pylone, etc.","ENVTECH",
AK722="AKTIVCO DEFAUT GE &amp; POWER Cabinet","AKTIVCO",
AK722="AKTIVCO Coupure ENEO &amp; Baisse de tension","AKTIVCO GRID ONLY",
AK722="Coupure ENEO &amp; Baisse de tension","IHS GRID ONLY",
AK722="Defaut GE &amp; POWER Cabinet","IHS",
AK722="Sharing","Partners",
AK722="Sites strategiques &amp; DataCenter","SST &amp; DC",
AK722="Exclu","Exclu",
AK722="SAT","SAT",
AK722="SPARE-ISSUE","SPARE-ISSUE",
AK722="Fiber CAmtel","TRANS_FO_CAMTEL",
AK722="Fiber AOF","Fiber AOF",
AK722="Projet OCM (HUAWEI)","TRAVAUX-HUAWEI",
AK722="Projet OCM (NOKIA)","TRAVAUX-NOKIA",
AK722="ACCESS-ISSUE","ACCESS-ISSUE",
AK722="Projet OCM (ZTE, NOKIA, autres projets)","TRAVAUX OCM",
AK722="No root CAuse","No root cause",
AK722="ODU HS","PDH",
AK722="IP &amp; VLAN","PDH",
AK722="Warehouse HUAWEI","SPARE-ISSUE",
AK722="SPARE-HS","SPARE-ISSUE",
AK722="Power Telco","BSS",AK722="no impacts","no impacts"
),"")</f>
        <v>No root cause</v>
      </c>
      <c r="AJ722" s="56" t="str" cm="1">
        <f t="array" ref="AJ722">IFERROR(_xlfn.IFS(
AK722="MPR ISSUE","TX ISSUE",
AK722="BSS Hardware Issue","RAN ISSUE",
AK722="Sites strategiques, MLL, Pylone, etc.","ENVTECH",
AK722="AKTIVCO DEFAUT GE &amp; POWER Cabinet","POWER ISSUE",
AK722="AKTIVCO Coupure ENEO &amp; Baisse de tension","POWER ISSUE",
AK722="Coupure ENEO &amp; Baisse de tension","POWER ISSUE",
AK722="Defaut GE &amp; POWER Cabinet","POWER ISSUE",
AK722="Sharing","POWER ISSUE",
AK722="Sites strategiques &amp; DataCenter","POWER ISSUE",
AK722="Exclu","Exclu",
AK722="SAT","TX ISSUE",
AK722="SPARE-ISSUE","SPARE-ISSUE",
AK722="Fiber CAmtel","TX ISSUE",
AK722="Fiber AOF","TX ISSUE",
AK722="Projet OCM (HUAWEI)","TRAVAUX-HUAWEI",
AK722="Projet OCM (NOKIA)","TRAVAUX -NOKIA",
AK722="ACCESS-ISSUE","ACCESS-ISSUE",
AK722="Projet OCM (ZTE, NOKIA, autres projets)","TRAVAUX OCM",
AK722="No root CAuse","No root cause",
AK722="ODU HS","TX ISSUE",
AK722="IP &amp; VLAN","TX ISSUE",
AK722="Warehouse HUAWEI","SPARE-ISSUE",
AK722="SPARE-HS","SPARE-ISSUE",
AK722="Power Telco","RAN ISSUE",AK722="no impacts","no impacts"
),"")</f>
        <v>No root cause</v>
      </c>
      <c r="AK722" s="81" t="s">
        <v>5620</v>
      </c>
      <c r="AL722" s="56" t="str" cm="1">
        <f t="array" ref="AL722">IFERROR(_xlfn.IFS(
AK722="MPR ISSUE","ACTIVE",
AK722="BSS Hardware Issue","ACTIVE",
AK722="Sites strategiques, MLL, Pylone, etc.","PASSIVE",
AK722="AKTIVCO DEFAUT GE &amp; POWER Cabinet","PASSIVE",
AK722="AKTIVCO Coupure ENEO &amp; Baisse de tension","PASSIVE",
AK722="Coupure ENEO &amp; Baisse de tension","PASSIVE",
AK722="Defaut GE &amp; POWER Cabinet","PASSIVE",
AK722="Sharing","PASSIVE",
AK722="Sites strategiques &amp; DataCenter","PASSIVE",
AK722="Exclu","Exclu",
AK722="SAT","ACTIVE",
AK722="SPARE-ISSUE","SPARE-ISSUE",
AK722="Fiber CAmtel","ACTIVE",
AK722="Fiber AOF","ACTIVE",
AK722="Projet OCM (HUAWEI)","PLANNED WORKS",
AK722="Projet OCM (NOKIA)","PLANNED WORKS",
AK722="ACCESS-ISSUE","ACCESS-ISSUE",
AK722="Projet OCM (ZTE, NOKIA, autres projets)","PLANNED WORKS",
AK722="No root CAuse","No root cause",
AK722="ODU HS","ACTIVE",
AK722="IP &amp; VLAN","ACTIVE",
AK722="Warehouse HUAWEI","SPARE-ISSUE",
AK722="SPARE-HS","SPARE-ISSUE",
AK722="Power Telco","ACTIVE", AK722="no impacts","no impacts"
),"")</f>
        <v>No root cause</v>
      </c>
      <c r="AM722" s="108" t="s">
        <v>5537</v>
      </c>
      <c r="AN722" s="117" t="s">
        <v>2544</v>
      </c>
      <c r="AP722" s="23" t="s">
        <v>5537</v>
      </c>
      <c r="AQ722" s="23" t="s">
        <v>5537</v>
      </c>
      <c r="AR722" s="7"/>
      <c r="AS722" s="6"/>
      <c r="AT722" s="7"/>
      <c r="AU722" s="3" t="s">
        <v>5537</v>
      </c>
      <c r="AV722" s="24" t="s">
        <v>5537</v>
      </c>
      <c r="AW722" s="24" t="s">
        <v>5537</v>
      </c>
      <c r="AX722" s="24" t="s">
        <v>5537</v>
      </c>
      <c r="AY722" s="24" t="s">
        <v>5537</v>
      </c>
      <c r="AZ722" s="24" t="s">
        <v>5537</v>
      </c>
      <c r="BA722" s="24" t="s">
        <v>5537</v>
      </c>
      <c r="BB722" s="24" t="s">
        <v>5537</v>
      </c>
      <c r="BC722" s="24" t="s">
        <v>5537</v>
      </c>
      <c r="BD722" s="24" t="s">
        <v>5537</v>
      </c>
      <c r="BE722" s="24" t="s">
        <v>5537</v>
      </c>
      <c r="BF722" s="24" t="s">
        <v>5537</v>
      </c>
      <c r="BG722" s="24" t="s">
        <v>5537</v>
      </c>
      <c r="BH722" s="24" t="s">
        <v>5537</v>
      </c>
      <c r="BI722" s="9" t="s">
        <v>5537</v>
      </c>
      <c r="BJ722" s="14"/>
      <c r="BK722" s="14" t="s">
        <v>5537</v>
      </c>
      <c r="BL722" s="14" t="str">
        <f>_xlfn.XLOOKUP(B722,'[4]cell downs 18042026 17h'!$B:$B,'[4]cell downs 18042026 17h'!$B:$B,"")</f>
        <v/>
      </c>
      <c r="BM722" s="14" t="str">
        <f>_xlfn.XLOOKUP(B722,'[5]Cells Huawei 19042026 15h'!$B:$B,'[5]Cells Huawei 19042026 15h'!$B:$B,"")</f>
        <v/>
      </c>
      <c r="BN722" s="9" t="str">
        <f>_xlfn.XLOOKUP(B722,'[6]cells down 19042026 9H40'!$B:$B,'[6]cells down 19042026 9H40'!$B:$B,"")</f>
        <v/>
      </c>
      <c r="BO722" s="9" t="s">
        <v>5537</v>
      </c>
      <c r="BP722" s="9" t="s">
        <v>12</v>
      </c>
    </row>
    <row r="723" spans="1:68" s="9" customFormat="1" x14ac:dyDescent="0.35">
      <c r="A723" s="1" t="s">
        <v>2241</v>
      </c>
      <c r="B723" s="1" t="s">
        <v>2242</v>
      </c>
      <c r="C723" s="3" t="str">
        <f>_xlfn.XLOOKUP(B723,'[1]daily break down'!$D:$D,'[1]daily break down'!$E:$E,"")</f>
        <v>Yaounde</v>
      </c>
      <c r="D723" s="1" t="s">
        <v>11</v>
      </c>
      <c r="E723" s="1" t="s">
        <v>12</v>
      </c>
      <c r="F723" s="3" t="s">
        <v>37</v>
      </c>
      <c r="G723" s="1" t="s">
        <v>38</v>
      </c>
      <c r="H723" s="41" t="str">
        <f>_xlfn.XLOOKUP(B723,[2]CALCULATION!$B:$B,[2]CALCULATION!$H:$H,"")</f>
        <v>ZTE</v>
      </c>
      <c r="I723" s="34">
        <v>0</v>
      </c>
      <c r="J723" s="34">
        <v>8.4354748268570585</v>
      </c>
      <c r="K723" s="34">
        <v>0</v>
      </c>
      <c r="L723" s="34">
        <v>0</v>
      </c>
      <c r="M723" s="34">
        <v>0</v>
      </c>
      <c r="N723" s="34">
        <v>1.8487485482246264</v>
      </c>
      <c r="O723" s="34">
        <v>0</v>
      </c>
      <c r="P723" s="34">
        <v>0</v>
      </c>
      <c r="Q723" s="34">
        <v>0</v>
      </c>
      <c r="R723" s="34">
        <v>0</v>
      </c>
      <c r="S723" s="109">
        <v>0</v>
      </c>
      <c r="T723" s="109">
        <f>_xlfn.XLOOKUP(B723,'[3]Nur des jours'!$B:$B,'[3]Nur des jours'!$U:$U,"")</f>
        <v>0</v>
      </c>
      <c r="U723" s="109">
        <v>0.79558717358239628</v>
      </c>
      <c r="V723" s="109">
        <v>0</v>
      </c>
      <c r="W723" s="109">
        <v>0</v>
      </c>
      <c r="X723" s="109">
        <v>0.11434068709282549</v>
      </c>
      <c r="Y723" s="109">
        <v>0</v>
      </c>
      <c r="Z723" s="109">
        <v>0</v>
      </c>
      <c r="AA723" s="109">
        <v>0</v>
      </c>
      <c r="AB723" s="109">
        <v>2.1281707202232663</v>
      </c>
      <c r="AC723" s="109">
        <v>1.6954575974485331</v>
      </c>
      <c r="AD723" s="109">
        <v>0</v>
      </c>
      <c r="AE723" s="109">
        <v>0.24211118815864946</v>
      </c>
      <c r="AF723" s="109">
        <v>0.24211118815864946</v>
      </c>
      <c r="AG723" s="57" t="str">
        <f>_xlfn.XLOOKUP(B723,[3]CALCULATION!$B:$B,[3]CALCULATION!$M:$M,"")</f>
        <v>Operationnel</v>
      </c>
      <c r="AH723" s="57"/>
      <c r="AI723" s="56" t="str" cm="1">
        <f t="array" ref="AI723">IFERROR(_xlfn.IFS(
AK723="MPR ISSUE","PDH",
AK723="BSS Hardware Issue","BSS",
AK723="Sites strategiques, MLL, Pylone, etc.","ENVTECH",
AK723="AKTIVCO DEFAUT GE &amp; POWER Cabinet","AKTIVCO",
AK723="AKTIVCO Coupure ENEO &amp; Baisse de tension","AKTIVCO GRID ONLY",
AK723="Coupure ENEO &amp; Baisse de tension","IHS GRID ONLY",
AK723="Defaut GE &amp; POWER Cabinet","IHS",
AK723="Sharing","Partners",
AK723="Sites strategiques &amp; DataCenter","SST &amp; DC",
AK723="Exclu","Exclu",
AK723="SAT","SAT",
AK723="SPARE-ISSUE","SPARE-ISSUE",
AK723="Fiber CAmtel","TRANS_FO_CAMTEL",
AK723="Fiber AOF","Fiber AOF",
AK723="Projet OCM (HUAWEI)","TRAVAUX-HUAWEI",
AK723="Projet OCM (NOKIA)","TRAVAUX-NOKIA",
AK723="ACCESS-ISSUE","ACCESS-ISSUE",
AK723="Projet OCM (ZTE, NOKIA, autres projets)","TRAVAUX OCM",
AK723="No root CAuse","No root cause",
AK723="ODU HS","PDH",
AK723="IP &amp; VLAN","PDH",
AK723="Warehouse HUAWEI","SPARE-ISSUE",
AK723="SPARE-HS","SPARE-ISSUE",
AK723="Power Telco","BSS",AK723="no impacts","no impacts"
),"")</f>
        <v>No root cause</v>
      </c>
      <c r="AJ723" s="56" t="str" cm="1">
        <f t="array" ref="AJ723">IFERROR(_xlfn.IFS(
AK723="MPR ISSUE","TX ISSUE",
AK723="BSS Hardware Issue","RAN ISSUE",
AK723="Sites strategiques, MLL, Pylone, etc.","ENVTECH",
AK723="AKTIVCO DEFAUT GE &amp; POWER Cabinet","POWER ISSUE",
AK723="AKTIVCO Coupure ENEO &amp; Baisse de tension","POWER ISSUE",
AK723="Coupure ENEO &amp; Baisse de tension","POWER ISSUE",
AK723="Defaut GE &amp; POWER Cabinet","POWER ISSUE",
AK723="Sharing","POWER ISSUE",
AK723="Sites strategiques &amp; DataCenter","POWER ISSUE",
AK723="Exclu","Exclu",
AK723="SAT","TX ISSUE",
AK723="SPARE-ISSUE","SPARE-ISSUE",
AK723="Fiber CAmtel","TX ISSUE",
AK723="Fiber AOF","TX ISSUE",
AK723="Projet OCM (HUAWEI)","TRAVAUX-HUAWEI",
AK723="Projet OCM (NOKIA)","TRAVAUX -NOKIA",
AK723="ACCESS-ISSUE","ACCESS-ISSUE",
AK723="Projet OCM (ZTE, NOKIA, autres projets)","TRAVAUX OCM",
AK723="No root CAuse","No root cause",
AK723="ODU HS","TX ISSUE",
AK723="IP &amp; VLAN","TX ISSUE",
AK723="Warehouse HUAWEI","SPARE-ISSUE",
AK723="SPARE-HS","SPARE-ISSUE",
AK723="Power Telco","RAN ISSUE",AK723="no impacts","no impacts"
),"")</f>
        <v>No root cause</v>
      </c>
      <c r="AK723" s="81" t="s">
        <v>5620</v>
      </c>
      <c r="AL723" s="56" t="str" cm="1">
        <f t="array" ref="AL723">IFERROR(_xlfn.IFS(
AK723="MPR ISSUE","ACTIVE",
AK723="BSS Hardware Issue","ACTIVE",
AK723="Sites strategiques, MLL, Pylone, etc.","PASSIVE",
AK723="AKTIVCO DEFAUT GE &amp; POWER Cabinet","PASSIVE",
AK723="AKTIVCO Coupure ENEO &amp; Baisse de tension","PASSIVE",
AK723="Coupure ENEO &amp; Baisse de tension","PASSIVE",
AK723="Defaut GE &amp; POWER Cabinet","PASSIVE",
AK723="Sharing","PASSIVE",
AK723="Sites strategiques &amp; DataCenter","PASSIVE",
AK723="Exclu","Exclu",
AK723="SAT","ACTIVE",
AK723="SPARE-ISSUE","SPARE-ISSUE",
AK723="Fiber CAmtel","ACTIVE",
AK723="Fiber AOF","ACTIVE",
AK723="Projet OCM (HUAWEI)","PLANNED WORKS",
AK723="Projet OCM (NOKIA)","PLANNED WORKS",
AK723="ACCESS-ISSUE","ACCESS-ISSUE",
AK723="Projet OCM (ZTE, NOKIA, autres projets)","PLANNED WORKS",
AK723="No root CAuse","No root cause",
AK723="ODU HS","ACTIVE",
AK723="IP &amp; VLAN","ACTIVE",
AK723="Warehouse HUAWEI","SPARE-ISSUE",
AK723="SPARE-HS","SPARE-ISSUE",
AK723="Power Telco","ACTIVE", AK723="no impacts","no impacts"
),"")</f>
        <v>No root cause</v>
      </c>
      <c r="AM723" s="108" t="s">
        <v>5537</v>
      </c>
      <c r="AN723" s="117" t="s">
        <v>2242</v>
      </c>
      <c r="AP723" s="23" t="s">
        <v>5537</v>
      </c>
      <c r="AQ723" s="23" t="s">
        <v>5537</v>
      </c>
      <c r="AR723" s="7"/>
      <c r="AS723" s="6"/>
      <c r="AT723" s="7"/>
      <c r="AU723" s="3" t="s">
        <v>5537</v>
      </c>
      <c r="AV723" s="24" t="s">
        <v>5537</v>
      </c>
      <c r="AW723" s="24" t="s">
        <v>5537</v>
      </c>
      <c r="AX723" s="24" t="s">
        <v>5537</v>
      </c>
      <c r="AY723" s="24" t="s">
        <v>5537</v>
      </c>
      <c r="AZ723" s="24" t="s">
        <v>5537</v>
      </c>
      <c r="BA723" s="24" t="s">
        <v>5537</v>
      </c>
      <c r="BB723" s="24" t="s">
        <v>5537</v>
      </c>
      <c r="BC723" s="24" t="s">
        <v>5537</v>
      </c>
      <c r="BD723" s="24" t="s">
        <v>5537</v>
      </c>
      <c r="BE723" s="24" t="s">
        <v>5537</v>
      </c>
      <c r="BF723" s="24" t="s">
        <v>5537</v>
      </c>
      <c r="BG723" s="24" t="s">
        <v>5537</v>
      </c>
      <c r="BH723" s="24" t="s">
        <v>5537</v>
      </c>
      <c r="BI723" s="9" t="s">
        <v>5537</v>
      </c>
      <c r="BJ723" s="14"/>
      <c r="BK723" s="14" t="s">
        <v>5537</v>
      </c>
      <c r="BL723" s="14" t="str">
        <f>_xlfn.XLOOKUP(B723,'[4]cell downs 18042026 17h'!$B:$B,'[4]cell downs 18042026 17h'!$B:$B,"")</f>
        <v/>
      </c>
      <c r="BM723" s="14" t="str">
        <f>_xlfn.XLOOKUP(B723,'[5]Cells Huawei 19042026 15h'!$B:$B,'[5]Cells Huawei 19042026 15h'!$B:$B,"")</f>
        <v/>
      </c>
      <c r="BN723" s="9" t="str">
        <f>_xlfn.XLOOKUP(B723,'[6]cells down 19042026 9H40'!$B:$B,'[6]cells down 19042026 9H40'!$B:$B,"")</f>
        <v/>
      </c>
      <c r="BO723" s="9" t="s">
        <v>2242</v>
      </c>
      <c r="BP723" s="9" t="s">
        <v>66</v>
      </c>
    </row>
    <row r="724" spans="1:68" s="9" customFormat="1" x14ac:dyDescent="0.35">
      <c r="A724" s="1" t="s">
        <v>1765</v>
      </c>
      <c r="B724" s="8" t="s">
        <v>1766</v>
      </c>
      <c r="C724" s="3" t="str">
        <f>_xlfn.XLOOKUP(B724,'[1]daily break down'!$D:$D,'[1]daily break down'!$E:$E,"")</f>
        <v>Garoua</v>
      </c>
      <c r="D724" s="1" t="s">
        <v>21</v>
      </c>
      <c r="E724" s="1" t="s">
        <v>22</v>
      </c>
      <c r="F724" s="3" t="s">
        <v>23</v>
      </c>
      <c r="G724" s="1" t="s">
        <v>24</v>
      </c>
      <c r="H724" s="39" t="str">
        <f>_xlfn.XLOOKUP(B724,[2]CALCULATION!$B:$B,[2]CALCULATION!$H:$H,"")</f>
        <v>Huawei</v>
      </c>
      <c r="I724" s="34">
        <v>0</v>
      </c>
      <c r="J724" s="34">
        <v>0</v>
      </c>
      <c r="K724" s="34">
        <v>5.0805717498066683</v>
      </c>
      <c r="L724" s="34">
        <v>0</v>
      </c>
      <c r="M724" s="34">
        <v>0</v>
      </c>
      <c r="N724" s="34">
        <v>0</v>
      </c>
      <c r="O724" s="34">
        <v>2.0636077367142933</v>
      </c>
      <c r="P724" s="34">
        <v>0.73792636538225576</v>
      </c>
      <c r="Q724" s="34">
        <v>0.85158931949901973</v>
      </c>
      <c r="R724" s="34">
        <v>1.0968573165198483</v>
      </c>
      <c r="S724" s="109">
        <v>4.594316174561186E-2</v>
      </c>
      <c r="T724" s="109">
        <f>_xlfn.XLOOKUP(B724,'[3]Nur des jours'!$B:$B,'[3]Nur des jours'!$U:$U,"")</f>
        <v>0</v>
      </c>
      <c r="U724" s="109">
        <v>0</v>
      </c>
      <c r="V724" s="109">
        <v>0</v>
      </c>
      <c r="W724" s="109">
        <v>0</v>
      </c>
      <c r="X724" s="109">
        <v>0</v>
      </c>
      <c r="Y724" s="109">
        <v>1.9921782480531229</v>
      </c>
      <c r="Z724" s="109">
        <v>5.2864955640593223</v>
      </c>
      <c r="AA724" s="109">
        <v>0</v>
      </c>
      <c r="AB724" s="109">
        <v>2.1255846338672444</v>
      </c>
      <c r="AC724" s="109">
        <v>0</v>
      </c>
      <c r="AD724" s="109">
        <v>0</v>
      </c>
      <c r="AE724" s="109">
        <v>0</v>
      </c>
      <c r="AF724" s="109">
        <v>0</v>
      </c>
      <c r="AG724" s="57" t="str">
        <f>_xlfn.XLOOKUP(B724,[3]CALCULATION!$B:$B,[3]CALCULATION!$M:$M,"")</f>
        <v>Operationnel</v>
      </c>
      <c r="AH724" s="57"/>
      <c r="AI724" s="56" t="str" cm="1">
        <f t="array" ref="AI724">IFERROR(_xlfn.IFS(
AK724="MPR ISSUE","PDH",
AK724="BSS Hardware Issue","BSS",
AK724="Sites strategiques, MLL, Pylone, etc.","ENVTECH",
AK724="AKTIVCO DEFAUT GE &amp; POWER Cabinet","AKTIVCO",
AK724="AKTIVCO Coupure ENEO &amp; Baisse de tension","AKTIVCO GRID ONLY",
AK724="Coupure ENEO &amp; Baisse de tension","IHS GRID ONLY",
AK724="Defaut GE &amp; POWER Cabinet","IHS",
AK724="Sharing","Partners",
AK724="Sites strategiques &amp; DataCenter","SST &amp; DC",
AK724="Exclu","Exclu",
AK724="SAT","SAT",
AK724="SPARE-ISSUE","SPARE-ISSUE",
AK724="Fiber CAmtel","TRANS_FO_CAMTEL",
AK724="Fiber AOF","Fiber AOF",
AK724="Projet OCM (HUAWEI)","TRAVAUX-HUAWEI",
AK724="Projet OCM (NOKIA)","TRAVAUX-NOKIA",
AK724="ACCESS-ISSUE","ACCESS-ISSUE",
AK724="Projet OCM (ZTE, NOKIA, autres projets)","TRAVAUX OCM",
AK724="No root CAuse","No root cause",
AK724="ODU HS","PDH",
AK724="IP &amp; VLAN","PDH",
AK724="Warehouse HUAWEI","SPARE-ISSUE",
AK724="SPARE-HS","SPARE-ISSUE",
AK724="Power Telco","BSS",AK724="no impacts","no impacts"
),"")</f>
        <v>No root cause</v>
      </c>
      <c r="AJ724" s="56" t="str" cm="1">
        <f t="array" ref="AJ724">IFERROR(_xlfn.IFS(
AK724="MPR ISSUE","TX ISSUE",
AK724="BSS Hardware Issue","RAN ISSUE",
AK724="Sites strategiques, MLL, Pylone, etc.","ENVTECH",
AK724="AKTIVCO DEFAUT GE &amp; POWER Cabinet","POWER ISSUE",
AK724="AKTIVCO Coupure ENEO &amp; Baisse de tension","POWER ISSUE",
AK724="Coupure ENEO &amp; Baisse de tension","POWER ISSUE",
AK724="Defaut GE &amp; POWER Cabinet","POWER ISSUE",
AK724="Sharing","POWER ISSUE",
AK724="Sites strategiques &amp; DataCenter","POWER ISSUE",
AK724="Exclu","Exclu",
AK724="SAT","TX ISSUE",
AK724="SPARE-ISSUE","SPARE-ISSUE",
AK724="Fiber CAmtel","TX ISSUE",
AK724="Fiber AOF","TX ISSUE",
AK724="Projet OCM (HUAWEI)","TRAVAUX-HUAWEI",
AK724="Projet OCM (NOKIA)","TRAVAUX -NOKIA",
AK724="ACCESS-ISSUE","ACCESS-ISSUE",
AK724="Projet OCM (ZTE, NOKIA, autres projets)","TRAVAUX OCM",
AK724="No root CAuse","No root cause",
AK724="ODU HS","TX ISSUE",
AK724="IP &amp; VLAN","TX ISSUE",
AK724="Warehouse HUAWEI","SPARE-ISSUE",
AK724="SPARE-HS","SPARE-ISSUE",
AK724="Power Telco","RAN ISSUE",AK724="no impacts","no impacts"
),"")</f>
        <v>No root cause</v>
      </c>
      <c r="AK724" s="81" t="s">
        <v>5620</v>
      </c>
      <c r="AL724" s="56" t="str" cm="1">
        <f t="array" ref="AL724">IFERROR(_xlfn.IFS(
AK724="MPR ISSUE","ACTIVE",
AK724="BSS Hardware Issue","ACTIVE",
AK724="Sites strategiques, MLL, Pylone, etc.","PASSIVE",
AK724="AKTIVCO DEFAUT GE &amp; POWER Cabinet","PASSIVE",
AK724="AKTIVCO Coupure ENEO &amp; Baisse de tension","PASSIVE",
AK724="Coupure ENEO &amp; Baisse de tension","PASSIVE",
AK724="Defaut GE &amp; POWER Cabinet","PASSIVE",
AK724="Sharing","PASSIVE",
AK724="Sites strategiques &amp; DataCenter","PASSIVE",
AK724="Exclu","Exclu",
AK724="SAT","ACTIVE",
AK724="SPARE-ISSUE","SPARE-ISSUE",
AK724="Fiber CAmtel","ACTIVE",
AK724="Fiber AOF","ACTIVE",
AK724="Projet OCM (HUAWEI)","PLANNED WORKS",
AK724="Projet OCM (NOKIA)","PLANNED WORKS",
AK724="ACCESS-ISSUE","ACCESS-ISSUE",
AK724="Projet OCM (ZTE, NOKIA, autres projets)","PLANNED WORKS",
AK724="No root CAuse","No root cause",
AK724="ODU HS","ACTIVE",
AK724="IP &amp; VLAN","ACTIVE",
AK724="Warehouse HUAWEI","SPARE-ISSUE",
AK724="SPARE-HS","SPARE-ISSUE",
AK724="Power Telco","ACTIVE", AK724="no impacts","no impacts"
),"")</f>
        <v>No root cause</v>
      </c>
      <c r="AM724" s="108" t="s">
        <v>5537</v>
      </c>
      <c r="AN724" s="117" t="s">
        <v>1766</v>
      </c>
      <c r="AP724" s="23" t="s">
        <v>5537</v>
      </c>
      <c r="AQ724" s="23" t="s">
        <v>5537</v>
      </c>
      <c r="AR724" s="7"/>
      <c r="AS724" s="6"/>
      <c r="AT724" s="7"/>
      <c r="AU724" s="3" t="s">
        <v>5537</v>
      </c>
      <c r="AV724" s="24" t="s">
        <v>5537</v>
      </c>
      <c r="AW724" s="24" t="s">
        <v>5537</v>
      </c>
      <c r="AX724" s="24" t="s">
        <v>5537</v>
      </c>
      <c r="AY724" s="24" t="s">
        <v>5537</v>
      </c>
      <c r="AZ724" s="24" t="s">
        <v>5537</v>
      </c>
      <c r="BA724" s="24" t="s">
        <v>5537</v>
      </c>
      <c r="BB724" s="24" t="s">
        <v>5537</v>
      </c>
      <c r="BC724" s="24" t="s">
        <v>5537</v>
      </c>
      <c r="BD724" s="24" t="s">
        <v>5537</v>
      </c>
      <c r="BE724" s="24" t="s">
        <v>5537</v>
      </c>
      <c r="BF724" s="24" t="s">
        <v>5537</v>
      </c>
      <c r="BG724" s="24" t="s">
        <v>5537</v>
      </c>
      <c r="BH724" s="24" t="s">
        <v>5537</v>
      </c>
      <c r="BI724" s="9" t="s">
        <v>5537</v>
      </c>
      <c r="BJ724" s="14"/>
      <c r="BK724" s="14" t="s">
        <v>5537</v>
      </c>
      <c r="BL724" s="14" t="str">
        <f>_xlfn.XLOOKUP(B724,'[4]cell downs 18042026 17h'!$B:$B,'[4]cell downs 18042026 17h'!$B:$B,"")</f>
        <v/>
      </c>
      <c r="BM724" s="14" t="str">
        <f>_xlfn.XLOOKUP(B724,'[5]Cells Huawei 19042026 15h'!$B:$B,'[5]Cells Huawei 19042026 15h'!$B:$B,"")</f>
        <v/>
      </c>
      <c r="BN724" s="9" t="str">
        <f>_xlfn.XLOOKUP(B724,'[6]cells down 19042026 9H40'!$B:$B,'[6]cells down 19042026 9H40'!$B:$B,"")</f>
        <v/>
      </c>
      <c r="BO724" s="9" t="s">
        <v>5537</v>
      </c>
      <c r="BP724" s="9" t="s">
        <v>12</v>
      </c>
    </row>
    <row r="725" spans="1:68" s="9" customFormat="1" x14ac:dyDescent="0.35">
      <c r="A725" s="1" t="s">
        <v>1974</v>
      </c>
      <c r="B725" s="8" t="s">
        <v>1975</v>
      </c>
      <c r="C725" s="3" t="str">
        <f>_xlfn.XLOOKUP(B725,'[1]daily break down'!$D:$D,'[1]daily break down'!$E:$E,"")</f>
        <v>Douala</v>
      </c>
      <c r="D725" s="1" t="s">
        <v>11</v>
      </c>
      <c r="E725" s="1" t="s">
        <v>302</v>
      </c>
      <c r="F725" s="3" t="s">
        <v>31</v>
      </c>
      <c r="G725" s="1" t="s">
        <v>32</v>
      </c>
      <c r="H725" s="41" t="str">
        <f>_xlfn.XLOOKUP(B725,[2]CALCULATION!$B:$B,[2]CALCULATION!$H:$H,"")</f>
        <v>ZTE</v>
      </c>
      <c r="I725" s="34">
        <v>0</v>
      </c>
      <c r="J725" s="34">
        <v>0</v>
      </c>
      <c r="K725" s="34">
        <v>0</v>
      </c>
      <c r="L725" s="34">
        <v>0</v>
      </c>
      <c r="M725" s="34">
        <v>0</v>
      </c>
      <c r="N725" s="34">
        <v>0</v>
      </c>
      <c r="O725" s="34">
        <v>0</v>
      </c>
      <c r="P725" s="34">
        <v>3.051778085967932</v>
      </c>
      <c r="Q725" s="34">
        <v>16.237893548838148</v>
      </c>
      <c r="R725" s="34">
        <v>0.38777027277682186</v>
      </c>
      <c r="S725" s="109">
        <v>0.33228534413140237</v>
      </c>
      <c r="T725" s="109">
        <f>_xlfn.XLOOKUP(B725,'[3]Nur des jours'!$B:$B,'[3]Nur des jours'!$U:$U,"")</f>
        <v>0.81458153199042371</v>
      </c>
      <c r="U725" s="109">
        <v>0</v>
      </c>
      <c r="V725" s="109">
        <v>0</v>
      </c>
      <c r="W725" s="109">
        <v>0.8145815319904236</v>
      </c>
      <c r="X725" s="109">
        <v>0.97641703264247359</v>
      </c>
      <c r="Y725" s="109">
        <v>0.65786469881546528</v>
      </c>
      <c r="Z725" s="109">
        <v>0</v>
      </c>
      <c r="AA725" s="109">
        <v>0.36167755319847145</v>
      </c>
      <c r="AB725" s="109">
        <v>2.1174518381545115</v>
      </c>
      <c r="AC725" s="109">
        <v>1.5505787161932623</v>
      </c>
      <c r="AD725" s="109">
        <v>0</v>
      </c>
      <c r="AE725" s="109">
        <v>0.22142249731047017</v>
      </c>
      <c r="AF725" s="109">
        <v>0.22142249731047017</v>
      </c>
      <c r="AG725" s="57" t="str">
        <f>_xlfn.XLOOKUP(B725,[3]CALCULATION!$B:$B,[3]CALCULATION!$M:$M,"")</f>
        <v>Operationnel</v>
      </c>
      <c r="AH725" s="57"/>
      <c r="AI725" s="56" t="str" cm="1">
        <f t="array" ref="AI725">IFERROR(_xlfn.IFS(
AK725="MPR ISSUE","PDH",
AK725="BSS Hardware Issue","BSS",
AK725="Sites strategiques, MLL, Pylone, etc.","ENVTECH",
AK725="AKTIVCO DEFAUT GE &amp; POWER Cabinet","AKTIVCO",
AK725="AKTIVCO Coupure ENEO &amp; Baisse de tension","AKTIVCO GRID ONLY",
AK725="Coupure ENEO &amp; Baisse de tension","IHS GRID ONLY",
AK725="Defaut GE &amp; POWER Cabinet","IHS",
AK725="Sharing","Partners",
AK725="Sites strategiques &amp; DataCenter","SST &amp; DC",
AK725="Exclu","Exclu",
AK725="SAT","SAT",
AK725="SPARE-ISSUE","SPARE-ISSUE",
AK725="Fiber CAmtel","TRANS_FO_CAMTEL",
AK725="Fiber AOF","Fiber AOF",
AK725="Projet OCM (HUAWEI)","TRAVAUX-HUAWEI",
AK725="Projet OCM (NOKIA)","TRAVAUX-NOKIA",
AK725="ACCESS-ISSUE","ACCESS-ISSUE",
AK725="Projet OCM (ZTE, NOKIA, autres projets)","TRAVAUX OCM",
AK725="No root CAuse","No root cause",
AK725="ODU HS","PDH",
AK725="IP &amp; VLAN","PDH",
AK725="Warehouse HUAWEI","SPARE-ISSUE",
AK725="SPARE-HS","SPARE-ISSUE",
AK725="Power Telco","BSS",AK725="no impacts","no impacts"
),"")</f>
        <v>No root cause</v>
      </c>
      <c r="AJ725" s="56" t="str" cm="1">
        <f t="array" ref="AJ725">IFERROR(_xlfn.IFS(
AK725="MPR ISSUE","TX ISSUE",
AK725="BSS Hardware Issue","RAN ISSUE",
AK725="Sites strategiques, MLL, Pylone, etc.","ENVTECH",
AK725="AKTIVCO DEFAUT GE &amp; POWER Cabinet","POWER ISSUE",
AK725="AKTIVCO Coupure ENEO &amp; Baisse de tension","POWER ISSUE",
AK725="Coupure ENEO &amp; Baisse de tension","POWER ISSUE",
AK725="Defaut GE &amp; POWER Cabinet","POWER ISSUE",
AK725="Sharing","POWER ISSUE",
AK725="Sites strategiques &amp; DataCenter","POWER ISSUE",
AK725="Exclu","Exclu",
AK725="SAT","TX ISSUE",
AK725="SPARE-ISSUE","SPARE-ISSUE",
AK725="Fiber CAmtel","TX ISSUE",
AK725="Fiber AOF","TX ISSUE",
AK725="Projet OCM (HUAWEI)","TRAVAUX-HUAWEI",
AK725="Projet OCM (NOKIA)","TRAVAUX -NOKIA",
AK725="ACCESS-ISSUE","ACCESS-ISSUE",
AK725="Projet OCM (ZTE, NOKIA, autres projets)","TRAVAUX OCM",
AK725="No root CAuse","No root cause",
AK725="ODU HS","TX ISSUE",
AK725="IP &amp; VLAN","TX ISSUE",
AK725="Warehouse HUAWEI","SPARE-ISSUE",
AK725="SPARE-HS","SPARE-ISSUE",
AK725="Power Telco","RAN ISSUE",AK725="no impacts","no impacts"
),"")</f>
        <v>No root cause</v>
      </c>
      <c r="AK725" s="81" t="s">
        <v>5620</v>
      </c>
      <c r="AL725" s="56" t="str" cm="1">
        <f t="array" ref="AL725">IFERROR(_xlfn.IFS(
AK725="MPR ISSUE","ACTIVE",
AK725="BSS Hardware Issue","ACTIVE",
AK725="Sites strategiques, MLL, Pylone, etc.","PASSIVE",
AK725="AKTIVCO DEFAUT GE &amp; POWER Cabinet","PASSIVE",
AK725="AKTIVCO Coupure ENEO &amp; Baisse de tension","PASSIVE",
AK725="Coupure ENEO &amp; Baisse de tension","PASSIVE",
AK725="Defaut GE &amp; POWER Cabinet","PASSIVE",
AK725="Sharing","PASSIVE",
AK725="Sites strategiques &amp; DataCenter","PASSIVE",
AK725="Exclu","Exclu",
AK725="SAT","ACTIVE",
AK725="SPARE-ISSUE","SPARE-ISSUE",
AK725="Fiber CAmtel","ACTIVE",
AK725="Fiber AOF","ACTIVE",
AK725="Projet OCM (HUAWEI)","PLANNED WORKS",
AK725="Projet OCM (NOKIA)","PLANNED WORKS",
AK725="ACCESS-ISSUE","ACCESS-ISSUE",
AK725="Projet OCM (ZTE, NOKIA, autres projets)","PLANNED WORKS",
AK725="No root CAuse","No root cause",
AK725="ODU HS","ACTIVE",
AK725="IP &amp; VLAN","ACTIVE",
AK725="Warehouse HUAWEI","SPARE-ISSUE",
AK725="SPARE-HS","SPARE-ISSUE",
AK725="Power Telco","ACTIVE", AK725="no impacts","no impacts"
),"")</f>
        <v>No root cause</v>
      </c>
      <c r="AM725" s="108" t="s">
        <v>5537</v>
      </c>
      <c r="AN725" s="117" t="s">
        <v>1975</v>
      </c>
      <c r="AP725" s="23" t="s">
        <v>5537</v>
      </c>
      <c r="AQ725" s="23" t="s">
        <v>5537</v>
      </c>
      <c r="AR725" s="7"/>
      <c r="AS725" s="6"/>
      <c r="AT725" s="7"/>
      <c r="AU725" s="3" t="s">
        <v>5537</v>
      </c>
      <c r="AV725" s="24" t="s">
        <v>5537</v>
      </c>
      <c r="AW725" s="24" t="s">
        <v>5537</v>
      </c>
      <c r="AX725" s="24" t="s">
        <v>5537</v>
      </c>
      <c r="AY725" s="24" t="s">
        <v>5537</v>
      </c>
      <c r="AZ725" s="24" t="s">
        <v>5537</v>
      </c>
      <c r="BA725" s="24" t="s">
        <v>5537</v>
      </c>
      <c r="BB725" s="24" t="s">
        <v>5537</v>
      </c>
      <c r="BC725" s="24" t="s">
        <v>5537</v>
      </c>
      <c r="BD725" s="24" t="s">
        <v>5537</v>
      </c>
      <c r="BE725" s="24" t="s">
        <v>5537</v>
      </c>
      <c r="BF725" s="24" t="s">
        <v>5537</v>
      </c>
      <c r="BG725" s="24" t="s">
        <v>5537</v>
      </c>
      <c r="BH725" s="24" t="s">
        <v>5537</v>
      </c>
      <c r="BI725" s="9" t="s">
        <v>5537</v>
      </c>
      <c r="BJ725" s="14"/>
      <c r="BK725" s="14" t="s">
        <v>5537</v>
      </c>
      <c r="BL725" s="14" t="str">
        <f>_xlfn.XLOOKUP(B725,'[4]cell downs 18042026 17h'!$B:$B,'[4]cell downs 18042026 17h'!$B:$B,"")</f>
        <v/>
      </c>
      <c r="BM725" s="14" t="str">
        <f>_xlfn.XLOOKUP(B725,'[5]Cells Huawei 19042026 15h'!$B:$B,'[5]Cells Huawei 19042026 15h'!$B:$B,"")</f>
        <v/>
      </c>
      <c r="BN725" s="9" t="str">
        <f>_xlfn.XLOOKUP(B725,'[6]cells down 19042026 9H40'!$B:$B,'[6]cells down 19042026 9H40'!$B:$B,"")</f>
        <v/>
      </c>
      <c r="BO725" s="9" t="s">
        <v>1975</v>
      </c>
      <c r="BP725" s="9" t="s">
        <v>12</v>
      </c>
    </row>
    <row r="726" spans="1:68" s="9" customFormat="1" x14ac:dyDescent="0.35">
      <c r="A726" s="1" t="s">
        <v>1739</v>
      </c>
      <c r="B726" s="8" t="s">
        <v>1740</v>
      </c>
      <c r="C726" s="3" t="str">
        <f>_xlfn.XLOOKUP(B726,'[1]daily break down'!$D:$D,'[1]daily break down'!$E:$E,"")</f>
        <v>NORD-OUEST</v>
      </c>
      <c r="D726" s="1" t="s">
        <v>11</v>
      </c>
      <c r="E726" s="1" t="s">
        <v>96</v>
      </c>
      <c r="F726" s="3" t="s">
        <v>51</v>
      </c>
      <c r="G726" s="1" t="s">
        <v>52</v>
      </c>
      <c r="H726" s="39" t="str">
        <f>_xlfn.XLOOKUP(B726,[2]CALCULATION!$B:$B,[2]CALCULATION!$H:$H,"")</f>
        <v>Huawei</v>
      </c>
      <c r="I726" s="34">
        <v>0</v>
      </c>
      <c r="J726" s="34">
        <v>0</v>
      </c>
      <c r="K726" s="34">
        <v>0</v>
      </c>
      <c r="L726" s="34">
        <v>0</v>
      </c>
      <c r="M726" s="34">
        <v>0</v>
      </c>
      <c r="N726" s="34">
        <v>0</v>
      </c>
      <c r="O726" s="34">
        <v>1.0677147985492235</v>
      </c>
      <c r="P726" s="34">
        <v>0.38525552673406904</v>
      </c>
      <c r="Q726" s="34">
        <v>0</v>
      </c>
      <c r="R726" s="34">
        <v>1.6682040504176263</v>
      </c>
      <c r="S726" s="109">
        <v>0</v>
      </c>
      <c r="T726" s="109">
        <f>_xlfn.XLOOKUP(B726,'[3]Nur des jours'!$B:$B,'[3]Nur des jours'!$U:$U,"")</f>
        <v>0</v>
      </c>
      <c r="U726" s="109">
        <v>4.6969392151994809</v>
      </c>
      <c r="V726" s="109">
        <v>0.19912864941372527</v>
      </c>
      <c r="W726" s="109">
        <v>0</v>
      </c>
      <c r="X726" s="109">
        <v>0.30961695958999291</v>
      </c>
      <c r="Y726" s="109">
        <v>2.286457040290155E-2</v>
      </c>
      <c r="Z726" s="109">
        <v>19.310485171202483</v>
      </c>
      <c r="AA726" s="109">
        <v>0</v>
      </c>
      <c r="AB726" s="109">
        <v>2.0748616711325703</v>
      </c>
      <c r="AC726" s="109">
        <v>0</v>
      </c>
      <c r="AD726" s="109">
        <v>0</v>
      </c>
      <c r="AE726" s="109">
        <v>0</v>
      </c>
      <c r="AF726" s="109">
        <v>0</v>
      </c>
      <c r="AG726" s="57" t="str">
        <f>_xlfn.XLOOKUP(B726,[3]CALCULATION!$B:$B,[3]CALCULATION!$M:$M,"")</f>
        <v>Insecurity</v>
      </c>
      <c r="AH726" s="57"/>
      <c r="AI726" s="56" t="str" cm="1">
        <f t="array" ref="AI726">IFERROR(_xlfn.IFS(
AK726="MPR ISSUE","PDH",
AK726="BSS Hardware Issue","BSS",
AK726="Sites strategiques, MLL, Pylone, etc.","ENVTECH",
AK726="AKTIVCO DEFAUT GE &amp; POWER Cabinet","AKTIVCO",
AK726="AKTIVCO Coupure ENEO &amp; Baisse de tension","AKTIVCO GRID ONLY",
AK726="Coupure ENEO &amp; Baisse de tension","IHS GRID ONLY",
AK726="Defaut GE &amp; POWER Cabinet","IHS",
AK726="Sharing","Partners",
AK726="Sites strategiques &amp; DataCenter","SST &amp; DC",
AK726="Exclu","Exclu",
AK726="SAT","SAT",
AK726="SPARE-ISSUE","SPARE-ISSUE",
AK726="Fiber CAmtel","TRANS_FO_CAMTEL",
AK726="Fiber AOF","Fiber AOF",
AK726="Projet OCM (HUAWEI)","TRAVAUX-HUAWEI",
AK726="Projet OCM (NOKIA)","TRAVAUX-NOKIA",
AK726="ACCESS-ISSUE","ACCESS-ISSUE",
AK726="Projet OCM (ZTE, NOKIA, autres projets)","TRAVAUX OCM",
AK726="No root CAuse","No root cause",
AK726="ODU HS","PDH",
AK726="IP &amp; VLAN","PDH",
AK726="Warehouse HUAWEI","SPARE-ISSUE",
AK726="SPARE-HS","SPARE-ISSUE",
AK726="Power Telco","BSS",AK726="no impacts","no impacts"
),"")</f>
        <v>No root cause</v>
      </c>
      <c r="AJ726" s="56" t="str" cm="1">
        <f t="array" ref="AJ726">IFERROR(_xlfn.IFS(
AK726="MPR ISSUE","TX ISSUE",
AK726="BSS Hardware Issue","RAN ISSUE",
AK726="Sites strategiques, MLL, Pylone, etc.","ENVTECH",
AK726="AKTIVCO DEFAUT GE &amp; POWER Cabinet","POWER ISSUE",
AK726="AKTIVCO Coupure ENEO &amp; Baisse de tension","POWER ISSUE",
AK726="Coupure ENEO &amp; Baisse de tension","POWER ISSUE",
AK726="Defaut GE &amp; POWER Cabinet","POWER ISSUE",
AK726="Sharing","POWER ISSUE",
AK726="Sites strategiques &amp; DataCenter","POWER ISSUE",
AK726="Exclu","Exclu",
AK726="SAT","TX ISSUE",
AK726="SPARE-ISSUE","SPARE-ISSUE",
AK726="Fiber CAmtel","TX ISSUE",
AK726="Fiber AOF","TX ISSUE",
AK726="Projet OCM (HUAWEI)","TRAVAUX-HUAWEI",
AK726="Projet OCM (NOKIA)","TRAVAUX -NOKIA",
AK726="ACCESS-ISSUE","ACCESS-ISSUE",
AK726="Projet OCM (ZTE, NOKIA, autres projets)","TRAVAUX OCM",
AK726="No root CAuse","No root cause",
AK726="ODU HS","TX ISSUE",
AK726="IP &amp; VLAN","TX ISSUE",
AK726="Warehouse HUAWEI","SPARE-ISSUE",
AK726="SPARE-HS","SPARE-ISSUE",
AK726="Power Telco","RAN ISSUE",AK726="no impacts","no impacts"
),"")</f>
        <v>No root cause</v>
      </c>
      <c r="AK726" s="81" t="s">
        <v>5620</v>
      </c>
      <c r="AL726" s="56" t="str" cm="1">
        <f t="array" ref="AL726">IFERROR(_xlfn.IFS(
AK726="MPR ISSUE","ACTIVE",
AK726="BSS Hardware Issue","ACTIVE",
AK726="Sites strategiques, MLL, Pylone, etc.","PASSIVE",
AK726="AKTIVCO DEFAUT GE &amp; POWER Cabinet","PASSIVE",
AK726="AKTIVCO Coupure ENEO &amp; Baisse de tension","PASSIVE",
AK726="Coupure ENEO &amp; Baisse de tension","PASSIVE",
AK726="Defaut GE &amp; POWER Cabinet","PASSIVE",
AK726="Sharing","PASSIVE",
AK726="Sites strategiques &amp; DataCenter","PASSIVE",
AK726="Exclu","Exclu",
AK726="SAT","ACTIVE",
AK726="SPARE-ISSUE","SPARE-ISSUE",
AK726="Fiber CAmtel","ACTIVE",
AK726="Fiber AOF","ACTIVE",
AK726="Projet OCM (HUAWEI)","PLANNED WORKS",
AK726="Projet OCM (NOKIA)","PLANNED WORKS",
AK726="ACCESS-ISSUE","ACCESS-ISSUE",
AK726="Projet OCM (ZTE, NOKIA, autres projets)","PLANNED WORKS",
AK726="No root CAuse","No root cause",
AK726="ODU HS","ACTIVE",
AK726="IP &amp; VLAN","ACTIVE",
AK726="Warehouse HUAWEI","SPARE-ISSUE",
AK726="SPARE-HS","SPARE-ISSUE",
AK726="Power Telco","ACTIVE", AK726="no impacts","no impacts"
),"")</f>
        <v>No root cause</v>
      </c>
      <c r="AM726" s="108" t="s">
        <v>5537</v>
      </c>
      <c r="AN726" s="117" t="s">
        <v>1740</v>
      </c>
      <c r="AP726" s="23" t="s">
        <v>5537</v>
      </c>
      <c r="AQ726" s="23" t="s">
        <v>5537</v>
      </c>
      <c r="AR726" s="7"/>
      <c r="AS726" s="6"/>
      <c r="AT726" s="7"/>
      <c r="AU726" s="3" t="s">
        <v>5537</v>
      </c>
      <c r="AV726" s="24" t="s">
        <v>5537</v>
      </c>
      <c r="AW726" s="24" t="s">
        <v>5537</v>
      </c>
      <c r="AX726" s="24" t="s">
        <v>5537</v>
      </c>
      <c r="AY726" s="24" t="s">
        <v>5537</v>
      </c>
      <c r="AZ726" s="24" t="s">
        <v>5537</v>
      </c>
      <c r="BA726" s="24" t="s">
        <v>5537</v>
      </c>
      <c r="BB726" s="24" t="s">
        <v>5537</v>
      </c>
      <c r="BC726" s="24" t="s">
        <v>5537</v>
      </c>
      <c r="BD726" s="24" t="s">
        <v>5537</v>
      </c>
      <c r="BE726" s="24" t="s">
        <v>5537</v>
      </c>
      <c r="BF726" s="24" t="s">
        <v>5537</v>
      </c>
      <c r="BG726" s="24" t="s">
        <v>5537</v>
      </c>
      <c r="BH726" s="24" t="s">
        <v>5537</v>
      </c>
      <c r="BI726" s="9" t="s">
        <v>5537</v>
      </c>
      <c r="BJ726" s="14"/>
      <c r="BK726" s="14" t="s">
        <v>5537</v>
      </c>
      <c r="BL726" s="14" t="str">
        <f>_xlfn.XLOOKUP(B726,'[4]cell downs 18042026 17h'!$B:$B,'[4]cell downs 18042026 17h'!$B:$B,"")</f>
        <v/>
      </c>
      <c r="BM726" s="14" t="str">
        <f>_xlfn.XLOOKUP(B726,'[5]Cells Huawei 19042026 15h'!$B:$B,'[5]Cells Huawei 19042026 15h'!$B:$B,"")</f>
        <v/>
      </c>
      <c r="BN726" s="9" t="str">
        <f>_xlfn.XLOOKUP(B726,'[6]cells down 19042026 9H40'!$B:$B,'[6]cells down 19042026 9H40'!$B:$B,"")</f>
        <v/>
      </c>
      <c r="BO726" s="9" t="s">
        <v>1740</v>
      </c>
      <c r="BP726" s="9" t="s">
        <v>12</v>
      </c>
    </row>
    <row r="727" spans="1:68" s="9" customFormat="1" x14ac:dyDescent="0.35">
      <c r="A727" s="1" t="s">
        <v>2873</v>
      </c>
      <c r="B727" s="8" t="s">
        <v>2874</v>
      </c>
      <c r="C727" s="3" t="str">
        <f>_xlfn.XLOOKUP(B727,'[1]daily break down'!$D:$D,'[1]daily break down'!$E:$E,"")</f>
        <v>NORD</v>
      </c>
      <c r="D727" s="1" t="s">
        <v>21</v>
      </c>
      <c r="E727" s="1" t="s">
        <v>987</v>
      </c>
      <c r="F727" s="3" t="s">
        <v>23</v>
      </c>
      <c r="G727" s="1" t="s">
        <v>24</v>
      </c>
      <c r="H727" s="39" t="str">
        <f>_xlfn.XLOOKUP(B727,[2]CALCULATION!$B:$B,[2]CALCULATION!$H:$H,"")</f>
        <v>Huawei</v>
      </c>
      <c r="I727" s="34">
        <v>3.7151894941401062</v>
      </c>
      <c r="J727" s="34">
        <v>2.6156034106376964</v>
      </c>
      <c r="K727" s="34">
        <v>6.3678720325996689</v>
      </c>
      <c r="L727" s="34">
        <v>0.34903248267143794</v>
      </c>
      <c r="M727" s="34">
        <v>0.97368826565991218</v>
      </c>
      <c r="N727" s="34">
        <v>0.36629683848267713</v>
      </c>
      <c r="O727" s="34">
        <v>1.0646114949219965</v>
      </c>
      <c r="P727" s="34">
        <v>2.0727749669694351</v>
      </c>
      <c r="Q727" s="34">
        <v>0.34052515031404001</v>
      </c>
      <c r="R727" s="34">
        <v>2.5123204721016572</v>
      </c>
      <c r="S727" s="109">
        <v>2.5490964035921277</v>
      </c>
      <c r="T727" s="109">
        <f>_xlfn.XLOOKUP(B727,'[3]Nur des jours'!$B:$B,'[3]Nur des jours'!$U:$U,"")</f>
        <v>0</v>
      </c>
      <c r="U727" s="109">
        <v>0.88886463318237741</v>
      </c>
      <c r="V727" s="109">
        <v>0.1984509164376643</v>
      </c>
      <c r="W727" s="109">
        <v>0</v>
      </c>
      <c r="X727" s="109">
        <v>0.63649827499122513</v>
      </c>
      <c r="Y727" s="109">
        <v>3.3292740695082945</v>
      </c>
      <c r="Z727" s="109">
        <v>0</v>
      </c>
      <c r="AA727" s="109">
        <v>0</v>
      </c>
      <c r="AB727" s="109">
        <v>1.933964552425143</v>
      </c>
      <c r="AC727" s="109">
        <v>0</v>
      </c>
      <c r="AD727" s="109">
        <v>0</v>
      </c>
      <c r="AE727" s="109">
        <v>0</v>
      </c>
      <c r="AF727" s="109">
        <v>0</v>
      </c>
      <c r="AG727" s="57" t="str">
        <f>_xlfn.XLOOKUP(B727,[3]CALCULATION!$B:$B,[3]CALCULATION!$M:$M,"")</f>
        <v>Operationnel</v>
      </c>
      <c r="AH727" s="57"/>
      <c r="AI727" s="56" t="str" cm="1">
        <f t="array" ref="AI727">IFERROR(_xlfn.IFS(
AK727="MPR ISSUE","PDH",
AK727="BSS Hardware Issue","BSS",
AK727="Sites strategiques, MLL, Pylone, etc.","ENVTECH",
AK727="AKTIVCO DEFAUT GE &amp; POWER Cabinet","AKTIVCO",
AK727="AKTIVCO Coupure ENEO &amp; Baisse de tension","AKTIVCO GRID ONLY",
AK727="Coupure ENEO &amp; Baisse de tension","IHS GRID ONLY",
AK727="Defaut GE &amp; POWER Cabinet","IHS",
AK727="Sharing","Partners",
AK727="Sites strategiques &amp; DataCenter","SST &amp; DC",
AK727="Exclu","Exclu",
AK727="SAT","SAT",
AK727="SPARE-ISSUE","SPARE-ISSUE",
AK727="Fiber CAmtel","TRANS_FO_CAMTEL",
AK727="Fiber AOF","Fiber AOF",
AK727="Projet OCM (HUAWEI)","TRAVAUX-HUAWEI",
AK727="Projet OCM (NOKIA)","TRAVAUX-NOKIA",
AK727="ACCESS-ISSUE","ACCESS-ISSUE",
AK727="Projet OCM (ZTE, NOKIA, autres projets)","TRAVAUX OCM",
AK727="No root CAuse","No root cause",
AK727="ODU HS","PDH",
AK727="IP &amp; VLAN","PDH",
AK727="Warehouse HUAWEI","SPARE-ISSUE",
AK727="SPARE-HS","SPARE-ISSUE",
AK727="Power Telco","BSS",AK727="no impacts","no impacts"
),"")</f>
        <v>No root cause</v>
      </c>
      <c r="AJ727" s="56" t="str" cm="1">
        <f t="array" ref="AJ727">IFERROR(_xlfn.IFS(
AK727="MPR ISSUE","TX ISSUE",
AK727="BSS Hardware Issue","RAN ISSUE",
AK727="Sites strategiques, MLL, Pylone, etc.","ENVTECH",
AK727="AKTIVCO DEFAUT GE &amp; POWER Cabinet","POWER ISSUE",
AK727="AKTIVCO Coupure ENEO &amp; Baisse de tension","POWER ISSUE",
AK727="Coupure ENEO &amp; Baisse de tension","POWER ISSUE",
AK727="Defaut GE &amp; POWER Cabinet","POWER ISSUE",
AK727="Sharing","POWER ISSUE",
AK727="Sites strategiques &amp; DataCenter","POWER ISSUE",
AK727="Exclu","Exclu",
AK727="SAT","TX ISSUE",
AK727="SPARE-ISSUE","SPARE-ISSUE",
AK727="Fiber CAmtel","TX ISSUE",
AK727="Fiber AOF","TX ISSUE",
AK727="Projet OCM (HUAWEI)","TRAVAUX-HUAWEI",
AK727="Projet OCM (NOKIA)","TRAVAUX -NOKIA",
AK727="ACCESS-ISSUE","ACCESS-ISSUE",
AK727="Projet OCM (ZTE, NOKIA, autres projets)","TRAVAUX OCM",
AK727="No root CAuse","No root cause",
AK727="ODU HS","TX ISSUE",
AK727="IP &amp; VLAN","TX ISSUE",
AK727="Warehouse HUAWEI","SPARE-ISSUE",
AK727="SPARE-HS","SPARE-ISSUE",
AK727="Power Telco","RAN ISSUE",AK727="no impacts","no impacts"
),"")</f>
        <v>No root cause</v>
      </c>
      <c r="AK727" s="81" t="s">
        <v>5620</v>
      </c>
      <c r="AL727" s="56" t="str" cm="1">
        <f t="array" ref="AL727">IFERROR(_xlfn.IFS(
AK727="MPR ISSUE","ACTIVE",
AK727="BSS Hardware Issue","ACTIVE",
AK727="Sites strategiques, MLL, Pylone, etc.","PASSIVE",
AK727="AKTIVCO DEFAUT GE &amp; POWER Cabinet","PASSIVE",
AK727="AKTIVCO Coupure ENEO &amp; Baisse de tension","PASSIVE",
AK727="Coupure ENEO &amp; Baisse de tension","PASSIVE",
AK727="Defaut GE &amp; POWER Cabinet","PASSIVE",
AK727="Sharing","PASSIVE",
AK727="Sites strategiques &amp; DataCenter","PASSIVE",
AK727="Exclu","Exclu",
AK727="SAT","ACTIVE",
AK727="SPARE-ISSUE","SPARE-ISSUE",
AK727="Fiber CAmtel","ACTIVE",
AK727="Fiber AOF","ACTIVE",
AK727="Projet OCM (HUAWEI)","PLANNED WORKS",
AK727="Projet OCM (NOKIA)","PLANNED WORKS",
AK727="ACCESS-ISSUE","ACCESS-ISSUE",
AK727="Projet OCM (ZTE, NOKIA, autres projets)","PLANNED WORKS",
AK727="No root CAuse","No root cause",
AK727="ODU HS","ACTIVE",
AK727="IP &amp; VLAN","ACTIVE",
AK727="Warehouse HUAWEI","SPARE-ISSUE",
AK727="SPARE-HS","SPARE-ISSUE",
AK727="Power Telco","ACTIVE", AK727="no impacts","no impacts"
),"")</f>
        <v>No root cause</v>
      </c>
      <c r="AM727" s="108" t="s">
        <v>5537</v>
      </c>
      <c r="AN727" s="117" t="s">
        <v>2874</v>
      </c>
      <c r="AP727" s="23" t="s">
        <v>5537</v>
      </c>
      <c r="AQ727" s="23" t="s">
        <v>5537</v>
      </c>
      <c r="AR727" s="7"/>
      <c r="AS727" s="6"/>
      <c r="AT727" s="7"/>
      <c r="AU727" s="3" t="s">
        <v>5537</v>
      </c>
      <c r="AV727" s="24" t="s">
        <v>5537</v>
      </c>
      <c r="AW727" s="24" t="s">
        <v>5537</v>
      </c>
      <c r="AX727" s="24" t="s">
        <v>5537</v>
      </c>
      <c r="AY727" s="24" t="s">
        <v>5537</v>
      </c>
      <c r="AZ727" s="24" t="s">
        <v>5537</v>
      </c>
      <c r="BA727" s="24" t="s">
        <v>5537</v>
      </c>
      <c r="BB727" s="24" t="s">
        <v>5537</v>
      </c>
      <c r="BC727" s="24" t="s">
        <v>5537</v>
      </c>
      <c r="BD727" s="24" t="s">
        <v>5537</v>
      </c>
      <c r="BE727" s="24" t="s">
        <v>5537</v>
      </c>
      <c r="BF727" s="24" t="s">
        <v>5537</v>
      </c>
      <c r="BG727" s="24" t="s">
        <v>5537</v>
      </c>
      <c r="BH727" s="24" t="s">
        <v>5537</v>
      </c>
      <c r="BI727" s="9" t="s">
        <v>5537</v>
      </c>
      <c r="BJ727" s="14"/>
      <c r="BK727" s="14" t="s">
        <v>5537</v>
      </c>
      <c r="BL727" s="14" t="str">
        <f>_xlfn.XLOOKUP(B727,'[4]cell downs 18042026 17h'!$B:$B,'[4]cell downs 18042026 17h'!$B:$B,"")</f>
        <v/>
      </c>
      <c r="BM727" s="14" t="str">
        <f>_xlfn.XLOOKUP(B727,'[5]Cells Huawei 19042026 15h'!$B:$B,'[5]Cells Huawei 19042026 15h'!$B:$B,"")</f>
        <v/>
      </c>
      <c r="BN727" s="9" t="str">
        <f>_xlfn.XLOOKUP(B727,'[6]cells down 19042026 9H40'!$B:$B,'[6]cells down 19042026 9H40'!$B:$B,"")</f>
        <v/>
      </c>
      <c r="BO727" s="9" t="s">
        <v>5537</v>
      </c>
      <c r="BP727" s="9" t="s">
        <v>12</v>
      </c>
    </row>
    <row r="728" spans="1:68" s="9" customFormat="1" x14ac:dyDescent="0.35">
      <c r="A728" s="25" t="s">
        <v>5457</v>
      </c>
      <c r="B728" s="32" t="s">
        <v>5458</v>
      </c>
      <c r="C728" s="3" t="str">
        <f>_xlfn.XLOOKUP(B728,'[1]daily break down'!$D:$D,'[1]daily break down'!$E:$E,"")</f>
        <v>NORD-OUEST</v>
      </c>
      <c r="D728" s="25" t="s">
        <v>11</v>
      </c>
      <c r="E728" s="25" t="s">
        <v>5459</v>
      </c>
      <c r="F728" s="25" t="s">
        <v>5460</v>
      </c>
      <c r="G728" s="25" t="s">
        <v>2214</v>
      </c>
      <c r="H728" s="39" t="str">
        <f>_xlfn.XLOOKUP(B728,[2]CALCULATION!$B:$B,[2]CALCULATION!$H:$H,"")</f>
        <v>Huawei</v>
      </c>
      <c r="I728" s="34">
        <v>0</v>
      </c>
      <c r="J728" s="34">
        <v>0</v>
      </c>
      <c r="K728" s="34">
        <v>0</v>
      </c>
      <c r="L728" s="34">
        <v>0</v>
      </c>
      <c r="M728" s="34">
        <v>0</v>
      </c>
      <c r="N728" s="34">
        <v>8.9175391586979543E-5</v>
      </c>
      <c r="O728" s="34">
        <v>0</v>
      </c>
      <c r="P728" s="34">
        <v>0</v>
      </c>
      <c r="Q728" s="34">
        <v>0</v>
      </c>
      <c r="R728" s="34">
        <v>0</v>
      </c>
      <c r="S728" s="109">
        <v>0</v>
      </c>
      <c r="T728" s="109">
        <f>_xlfn.XLOOKUP(B728,'[3]Nur des jours'!$B:$B,'[3]Nur des jours'!$U:$U,"")</f>
        <v>0</v>
      </c>
      <c r="U728" s="109">
        <v>0</v>
      </c>
      <c r="V728" s="109" t="s">
        <v>5537</v>
      </c>
      <c r="W728" s="109">
        <v>0</v>
      </c>
      <c r="X728" s="109">
        <v>0</v>
      </c>
      <c r="Y728" s="109">
        <v>0</v>
      </c>
      <c r="Z728" s="109">
        <v>16.440410863132179</v>
      </c>
      <c r="AA728" s="109">
        <v>0</v>
      </c>
      <c r="AB728" s="109">
        <v>1.7792987532566855</v>
      </c>
      <c r="AC728" s="109">
        <v>0</v>
      </c>
      <c r="AD728" s="109">
        <v>0</v>
      </c>
      <c r="AE728" s="109">
        <v>0</v>
      </c>
      <c r="AF728" s="109">
        <v>0</v>
      </c>
      <c r="AG728" s="57" t="str">
        <f>_xlfn.XLOOKUP(B728,[3]CALCULATION!$B:$B,[3]CALCULATION!$M:$M,"")</f>
        <v>Insecurity</v>
      </c>
      <c r="AH728" s="57"/>
      <c r="AI728" s="56" t="str" cm="1">
        <f t="array" ref="AI728">IFERROR(_xlfn.IFS(
AK728="MPR ISSUE","PDH",
AK728="BSS Hardware Issue","BSS",
AK728="Sites strategiques, MLL, Pylone, etc.","ENVTECH",
AK728="AKTIVCO DEFAUT GE &amp; POWER Cabinet","AKTIVCO",
AK728="AKTIVCO Coupure ENEO &amp; Baisse de tension","AKTIVCO GRID ONLY",
AK728="Coupure ENEO &amp; Baisse de tension","IHS GRID ONLY",
AK728="Defaut GE &amp; POWER Cabinet","IHS",
AK728="Sharing","Partners",
AK728="Sites strategiques &amp; DataCenter","SST &amp; DC",
AK728="Exclu","Exclu",
AK728="SAT","SAT",
AK728="SPARE-ISSUE","SPARE-ISSUE",
AK728="Fiber CAmtel","TRANS_FO_CAMTEL",
AK728="Fiber AOF","Fiber AOF",
AK728="Projet OCM (HUAWEI)","TRAVAUX-HUAWEI",
AK728="Projet OCM (NOKIA)","TRAVAUX-NOKIA",
AK728="ACCESS-ISSUE","ACCESS-ISSUE",
AK728="Projet OCM (ZTE, NOKIA, autres projets)","TRAVAUX OCM",
AK728="No root CAuse","No root cause",
AK728="ODU HS","PDH",
AK728="IP &amp; VLAN","PDH",
AK728="Warehouse HUAWEI","SPARE-ISSUE",
AK728="SPARE-HS","SPARE-ISSUE",
AK728="Power Telco","BSS",AK728="no impacts","no impacts"
),"")</f>
        <v>No root cause</v>
      </c>
      <c r="AJ728" s="56" t="str" cm="1">
        <f t="array" ref="AJ728">IFERROR(_xlfn.IFS(
AK728="MPR ISSUE","TX ISSUE",
AK728="BSS Hardware Issue","RAN ISSUE",
AK728="Sites strategiques, MLL, Pylone, etc.","ENVTECH",
AK728="AKTIVCO DEFAUT GE &amp; POWER Cabinet","POWER ISSUE",
AK728="AKTIVCO Coupure ENEO &amp; Baisse de tension","POWER ISSUE",
AK728="Coupure ENEO &amp; Baisse de tension","POWER ISSUE",
AK728="Defaut GE &amp; POWER Cabinet","POWER ISSUE",
AK728="Sharing","POWER ISSUE",
AK728="Sites strategiques &amp; DataCenter","POWER ISSUE",
AK728="Exclu","Exclu",
AK728="SAT","TX ISSUE",
AK728="SPARE-ISSUE","SPARE-ISSUE",
AK728="Fiber CAmtel","TX ISSUE",
AK728="Fiber AOF","TX ISSUE",
AK728="Projet OCM (HUAWEI)","TRAVAUX-HUAWEI",
AK728="Projet OCM (NOKIA)","TRAVAUX -NOKIA",
AK728="ACCESS-ISSUE","ACCESS-ISSUE",
AK728="Projet OCM (ZTE, NOKIA, autres projets)","TRAVAUX OCM",
AK728="No root CAuse","No root cause",
AK728="ODU HS","TX ISSUE",
AK728="IP &amp; VLAN","TX ISSUE",
AK728="Warehouse HUAWEI","SPARE-ISSUE",
AK728="SPARE-HS","SPARE-ISSUE",
AK728="Power Telco","RAN ISSUE",AK728="no impacts","no impacts"
),"")</f>
        <v>No root cause</v>
      </c>
      <c r="AK728" s="81" t="s">
        <v>5620</v>
      </c>
      <c r="AL728" s="56" t="str" cm="1">
        <f t="array" ref="AL728">IFERROR(_xlfn.IFS(
AK728="MPR ISSUE","ACTIVE",
AK728="BSS Hardware Issue","ACTIVE",
AK728="Sites strategiques, MLL, Pylone, etc.","PASSIVE",
AK728="AKTIVCO DEFAUT GE &amp; POWER Cabinet","PASSIVE",
AK728="AKTIVCO Coupure ENEO &amp; Baisse de tension","PASSIVE",
AK728="Coupure ENEO &amp; Baisse de tension","PASSIVE",
AK728="Defaut GE &amp; POWER Cabinet","PASSIVE",
AK728="Sharing","PASSIVE",
AK728="Sites strategiques &amp; DataCenter","PASSIVE",
AK728="Exclu","Exclu",
AK728="SAT","ACTIVE",
AK728="SPARE-ISSUE","SPARE-ISSUE",
AK728="Fiber CAmtel","ACTIVE",
AK728="Fiber AOF","ACTIVE",
AK728="Projet OCM (HUAWEI)","PLANNED WORKS",
AK728="Projet OCM (NOKIA)","PLANNED WORKS",
AK728="ACCESS-ISSUE","ACCESS-ISSUE",
AK728="Projet OCM (ZTE, NOKIA, autres projets)","PLANNED WORKS",
AK728="No root CAuse","No root cause",
AK728="ODU HS","ACTIVE",
AK728="IP &amp; VLAN","ACTIVE",
AK728="Warehouse HUAWEI","SPARE-ISSUE",
AK728="SPARE-HS","SPARE-ISSUE",
AK728="Power Telco","ACTIVE", AK728="no impacts","no impacts"
),"")</f>
        <v>No root cause</v>
      </c>
      <c r="AM728" s="108" t="s">
        <v>5537</v>
      </c>
      <c r="AN728" s="117" t="s">
        <v>5458</v>
      </c>
      <c r="AP728" s="23" t="s">
        <v>5537</v>
      </c>
      <c r="AQ728" s="23" t="s">
        <v>5537</v>
      </c>
      <c r="AR728" s="7"/>
      <c r="AS728" s="6"/>
      <c r="AT728" s="7"/>
      <c r="AU728" s="3" t="s">
        <v>5537</v>
      </c>
      <c r="AV728" s="24" t="s">
        <v>5537</v>
      </c>
      <c r="AW728" s="24" t="s">
        <v>5537</v>
      </c>
      <c r="AX728" s="24" t="s">
        <v>5537</v>
      </c>
      <c r="AY728" s="24" t="s">
        <v>5537</v>
      </c>
      <c r="AZ728" s="24" t="s">
        <v>5537</v>
      </c>
      <c r="BA728" s="24" t="s">
        <v>5537</v>
      </c>
      <c r="BB728" s="24" t="s">
        <v>5537</v>
      </c>
      <c r="BC728" s="24" t="s">
        <v>5537</v>
      </c>
      <c r="BD728" s="24" t="s">
        <v>5537</v>
      </c>
      <c r="BE728" s="24" t="s">
        <v>5537</v>
      </c>
      <c r="BF728" s="24" t="s">
        <v>5537</v>
      </c>
      <c r="BG728" s="24" t="s">
        <v>5537</v>
      </c>
      <c r="BH728" s="24" t="s">
        <v>5537</v>
      </c>
      <c r="BI728" s="9" t="s">
        <v>5537</v>
      </c>
      <c r="BJ728" s="14"/>
      <c r="BK728" s="14" t="s">
        <v>5537</v>
      </c>
      <c r="BL728" s="14" t="str">
        <f>_xlfn.XLOOKUP(B728,'[4]cell downs 18042026 17h'!$B:$B,'[4]cell downs 18042026 17h'!$B:$B,"")</f>
        <v/>
      </c>
      <c r="BM728" s="14" t="str">
        <f>_xlfn.XLOOKUP(B728,'[5]Cells Huawei 19042026 15h'!$B:$B,'[5]Cells Huawei 19042026 15h'!$B:$B,"")</f>
        <v/>
      </c>
      <c r="BN728" s="9" t="str">
        <f>_xlfn.XLOOKUP(B728,'[6]cells down 19042026 9H40'!$B:$B,'[6]cells down 19042026 9H40'!$B:$B,"")</f>
        <v/>
      </c>
      <c r="BO728" s="9" t="s">
        <v>5537</v>
      </c>
      <c r="BP728" s="9" t="s">
        <v>5537</v>
      </c>
    </row>
    <row r="729" spans="1:68" s="9" customFormat="1" x14ac:dyDescent="0.35">
      <c r="A729" s="1" t="s">
        <v>4382</v>
      </c>
      <c r="B729" s="8" t="s">
        <v>4383</v>
      </c>
      <c r="C729" s="3" t="str">
        <f>_xlfn.XLOOKUP(B729,'[1]daily break down'!$D:$D,'[1]daily break down'!$E:$E,"")</f>
        <v>Yaounde</v>
      </c>
      <c r="D729" s="1" t="s">
        <v>21</v>
      </c>
      <c r="E729" s="1" t="s">
        <v>36</v>
      </c>
      <c r="F729" s="3" t="s">
        <v>37</v>
      </c>
      <c r="G729" s="1" t="s">
        <v>38</v>
      </c>
      <c r="H729" s="41" t="str">
        <f>_xlfn.XLOOKUP(B729,[2]CALCULATION!$B:$B,[2]CALCULATION!$H:$H,"")</f>
        <v>ZTE</v>
      </c>
      <c r="I729" s="34">
        <v>15.180505260634709</v>
      </c>
      <c r="J729" s="34">
        <v>0</v>
      </c>
      <c r="K729" s="34">
        <v>5.6799373917410767</v>
      </c>
      <c r="L729" s="34">
        <v>9.2773083585164624</v>
      </c>
      <c r="M729" s="34">
        <v>0</v>
      </c>
      <c r="N729" s="34">
        <v>0</v>
      </c>
      <c r="O729" s="34">
        <v>0</v>
      </c>
      <c r="P729" s="34">
        <v>11.453170078160445</v>
      </c>
      <c r="Q729" s="34">
        <v>23.302742607003335</v>
      </c>
      <c r="R729" s="34">
        <v>0.17221551623277523</v>
      </c>
      <c r="S729" s="109">
        <v>0</v>
      </c>
      <c r="T729" s="109">
        <f>_xlfn.XLOOKUP(B729,'[3]Nur des jours'!$B:$B,'[3]Nur des jours'!$U:$U,"")</f>
        <v>0</v>
      </c>
      <c r="U729" s="109">
        <v>3.0247401072387583</v>
      </c>
      <c r="V729" s="109">
        <v>0</v>
      </c>
      <c r="W729" s="109">
        <v>0</v>
      </c>
      <c r="X729" s="109">
        <v>0</v>
      </c>
      <c r="Y729" s="109">
        <v>0.28475486041554315</v>
      </c>
      <c r="Z729" s="109">
        <v>0</v>
      </c>
      <c r="AA729" s="109">
        <v>0</v>
      </c>
      <c r="AB729" s="109">
        <v>1.7707022455077004</v>
      </c>
      <c r="AC729" s="109">
        <v>0.81943994820330202</v>
      </c>
      <c r="AD729" s="109">
        <v>0</v>
      </c>
      <c r="AE729" s="109">
        <v>0.11701594884043455</v>
      </c>
      <c r="AF729" s="109">
        <v>0.11701594884043455</v>
      </c>
      <c r="AG729" s="57" t="str">
        <f>_xlfn.XLOOKUP(B729,[3]CALCULATION!$B:$B,[3]CALCULATION!$M:$M,"")</f>
        <v>Operationnel</v>
      </c>
      <c r="AH729" s="57"/>
      <c r="AI729" s="56" t="str" cm="1">
        <f t="array" ref="AI729">IFERROR(_xlfn.IFS(
AK729="MPR ISSUE","PDH",
AK729="BSS Hardware Issue","BSS",
AK729="Sites strategiques, MLL, Pylone, etc.","ENVTECH",
AK729="AKTIVCO DEFAUT GE &amp; POWER Cabinet","AKTIVCO",
AK729="AKTIVCO Coupure ENEO &amp; Baisse de tension","AKTIVCO GRID ONLY",
AK729="Coupure ENEO &amp; Baisse de tension","IHS GRID ONLY",
AK729="Defaut GE &amp; POWER Cabinet","IHS",
AK729="Sharing","Partners",
AK729="Sites strategiques &amp; DataCenter","SST &amp; DC",
AK729="Exclu","Exclu",
AK729="SAT","SAT",
AK729="SPARE-ISSUE","SPARE-ISSUE",
AK729="Fiber CAmtel","TRANS_FO_CAMTEL",
AK729="Fiber AOF","Fiber AOF",
AK729="Projet OCM (HUAWEI)","TRAVAUX-HUAWEI",
AK729="Projet OCM (NOKIA)","TRAVAUX-NOKIA",
AK729="ACCESS-ISSUE","ACCESS-ISSUE",
AK729="Projet OCM (ZTE, NOKIA, autres projets)","TRAVAUX OCM",
AK729="No root CAuse","No root cause",
AK729="ODU HS","PDH",
AK729="IP &amp; VLAN","PDH",
AK729="Warehouse HUAWEI","SPARE-ISSUE",
AK729="SPARE-HS","SPARE-ISSUE",
AK729="Power Telco","BSS",AK729="no impacts","no impacts"
),"")</f>
        <v>No root cause</v>
      </c>
      <c r="AJ729" s="56" t="str" cm="1">
        <f t="array" ref="AJ729">IFERROR(_xlfn.IFS(
AK729="MPR ISSUE","TX ISSUE",
AK729="BSS Hardware Issue","RAN ISSUE",
AK729="Sites strategiques, MLL, Pylone, etc.","ENVTECH",
AK729="AKTIVCO DEFAUT GE &amp; POWER Cabinet","POWER ISSUE",
AK729="AKTIVCO Coupure ENEO &amp; Baisse de tension","POWER ISSUE",
AK729="Coupure ENEO &amp; Baisse de tension","POWER ISSUE",
AK729="Defaut GE &amp; POWER Cabinet","POWER ISSUE",
AK729="Sharing","POWER ISSUE",
AK729="Sites strategiques &amp; DataCenter","POWER ISSUE",
AK729="Exclu","Exclu",
AK729="SAT","TX ISSUE",
AK729="SPARE-ISSUE","SPARE-ISSUE",
AK729="Fiber CAmtel","TX ISSUE",
AK729="Fiber AOF","TX ISSUE",
AK729="Projet OCM (HUAWEI)","TRAVAUX-HUAWEI",
AK729="Projet OCM (NOKIA)","TRAVAUX -NOKIA",
AK729="ACCESS-ISSUE","ACCESS-ISSUE",
AK729="Projet OCM (ZTE, NOKIA, autres projets)","TRAVAUX OCM",
AK729="No root CAuse","No root cause",
AK729="ODU HS","TX ISSUE",
AK729="IP &amp; VLAN","TX ISSUE",
AK729="Warehouse HUAWEI","SPARE-ISSUE",
AK729="SPARE-HS","SPARE-ISSUE",
AK729="Power Telco","RAN ISSUE",AK729="no impacts","no impacts"
),"")</f>
        <v>No root cause</v>
      </c>
      <c r="AK729" s="81" t="s">
        <v>5620</v>
      </c>
      <c r="AL729" s="56" t="str" cm="1">
        <f t="array" ref="AL729">IFERROR(_xlfn.IFS(
AK729="MPR ISSUE","ACTIVE",
AK729="BSS Hardware Issue","ACTIVE",
AK729="Sites strategiques, MLL, Pylone, etc.","PASSIVE",
AK729="AKTIVCO DEFAUT GE &amp; POWER Cabinet","PASSIVE",
AK729="AKTIVCO Coupure ENEO &amp; Baisse de tension","PASSIVE",
AK729="Coupure ENEO &amp; Baisse de tension","PASSIVE",
AK729="Defaut GE &amp; POWER Cabinet","PASSIVE",
AK729="Sharing","PASSIVE",
AK729="Sites strategiques &amp; DataCenter","PASSIVE",
AK729="Exclu","Exclu",
AK729="SAT","ACTIVE",
AK729="SPARE-ISSUE","SPARE-ISSUE",
AK729="Fiber CAmtel","ACTIVE",
AK729="Fiber AOF","ACTIVE",
AK729="Projet OCM (HUAWEI)","PLANNED WORKS",
AK729="Projet OCM (NOKIA)","PLANNED WORKS",
AK729="ACCESS-ISSUE","ACCESS-ISSUE",
AK729="Projet OCM (ZTE, NOKIA, autres projets)","PLANNED WORKS",
AK729="No root CAuse","No root cause",
AK729="ODU HS","ACTIVE",
AK729="IP &amp; VLAN","ACTIVE",
AK729="Warehouse HUAWEI","SPARE-ISSUE",
AK729="SPARE-HS","SPARE-ISSUE",
AK729="Power Telco","ACTIVE", AK729="no impacts","no impacts"
),"")</f>
        <v>No root cause</v>
      </c>
      <c r="AM729" s="108" t="s">
        <v>5537</v>
      </c>
      <c r="AN729" s="117" t="s">
        <v>4383</v>
      </c>
      <c r="AP729" s="23" t="s">
        <v>5537</v>
      </c>
      <c r="AQ729" s="23" t="s">
        <v>5537</v>
      </c>
      <c r="AR729" s="7"/>
      <c r="AS729" s="6"/>
      <c r="AT729" s="7"/>
      <c r="AU729" s="3" t="s">
        <v>5537</v>
      </c>
      <c r="AV729" s="24" t="s">
        <v>5537</v>
      </c>
      <c r="AW729" s="24" t="s">
        <v>5537</v>
      </c>
      <c r="AX729" s="24" t="s">
        <v>5537</v>
      </c>
      <c r="AY729" s="24" t="s">
        <v>5537</v>
      </c>
      <c r="AZ729" s="24" t="s">
        <v>5537</v>
      </c>
      <c r="BA729" s="24" t="s">
        <v>5537</v>
      </c>
      <c r="BB729" s="24" t="s">
        <v>5537</v>
      </c>
      <c r="BC729" s="24" t="s">
        <v>5537</v>
      </c>
      <c r="BD729" s="24" t="s">
        <v>5537</v>
      </c>
      <c r="BE729" s="24" t="s">
        <v>5537</v>
      </c>
      <c r="BF729" s="24" t="s">
        <v>5537</v>
      </c>
      <c r="BG729" s="24" t="s">
        <v>5537</v>
      </c>
      <c r="BH729" s="24" t="s">
        <v>5537</v>
      </c>
      <c r="BI729" s="9" t="s">
        <v>5537</v>
      </c>
      <c r="BJ729" s="14"/>
      <c r="BK729" s="14" t="s">
        <v>5537</v>
      </c>
      <c r="BL729" s="14" t="str">
        <f>_xlfn.XLOOKUP(B729,'[4]cell downs 18042026 17h'!$B:$B,'[4]cell downs 18042026 17h'!$B:$B,"")</f>
        <v/>
      </c>
      <c r="BM729" s="14" t="str">
        <f>_xlfn.XLOOKUP(B729,'[5]Cells Huawei 19042026 15h'!$B:$B,'[5]Cells Huawei 19042026 15h'!$B:$B,"")</f>
        <v/>
      </c>
      <c r="BN729" s="9" t="str">
        <f>_xlfn.XLOOKUP(B729,'[6]cells down 19042026 9H40'!$B:$B,'[6]cells down 19042026 9H40'!$B:$B,"")</f>
        <v/>
      </c>
      <c r="BO729" s="9" t="s">
        <v>5537</v>
      </c>
      <c r="BP729" s="9" t="s">
        <v>5537</v>
      </c>
    </row>
    <row r="730" spans="1:68" s="9" customFormat="1" x14ac:dyDescent="0.35">
      <c r="A730" s="1" t="s">
        <v>706</v>
      </c>
      <c r="B730" s="8" t="s">
        <v>707</v>
      </c>
      <c r="C730" s="3" t="str">
        <f>_xlfn.XLOOKUP(B730,'[1]daily break down'!$D:$D,'[1]daily break down'!$E:$E,"")</f>
        <v>Douala</v>
      </c>
      <c r="D730" s="1" t="s">
        <v>21</v>
      </c>
      <c r="E730" s="1" t="s">
        <v>36</v>
      </c>
      <c r="F730" s="3" t="s">
        <v>31</v>
      </c>
      <c r="G730" s="1" t="s">
        <v>32</v>
      </c>
      <c r="H730" s="41" t="str">
        <f>_xlfn.XLOOKUP(B730,[2]CALCULATION!$B:$B,[2]CALCULATION!$H:$H,"")</f>
        <v>ZTE</v>
      </c>
      <c r="I730" s="34">
        <v>0</v>
      </c>
      <c r="J730" s="34">
        <v>0.81272668384541424</v>
      </c>
      <c r="K730" s="34">
        <v>0.58138788299047162</v>
      </c>
      <c r="L730" s="34">
        <v>0.79385717098560893</v>
      </c>
      <c r="M730" s="34">
        <v>1.1803433181235783</v>
      </c>
      <c r="N730" s="34">
        <v>0.97705909546189995</v>
      </c>
      <c r="O730" s="34">
        <v>0</v>
      </c>
      <c r="P730" s="34">
        <v>0</v>
      </c>
      <c r="Q730" s="34">
        <v>0.75212308772290237</v>
      </c>
      <c r="R730" s="34">
        <v>1.467684264895144</v>
      </c>
      <c r="S730" s="109">
        <v>0.54853566872982873</v>
      </c>
      <c r="T730" s="109">
        <f>_xlfn.XLOOKUP(B730,'[3]Nur des jours'!$B:$B,'[3]Nur des jours'!$U:$U,"")</f>
        <v>0.50389446770138668</v>
      </c>
      <c r="U730" s="109">
        <v>1.0509676600091886</v>
      </c>
      <c r="V730" s="109">
        <v>0</v>
      </c>
      <c r="W730" s="109">
        <v>0.50389446770138679</v>
      </c>
      <c r="X730" s="109">
        <v>1.2179753333732837</v>
      </c>
      <c r="Y730" s="109">
        <v>0.89751464616631427</v>
      </c>
      <c r="Z730" s="109">
        <v>0.23831231647704376</v>
      </c>
      <c r="AA730" s="109">
        <v>0</v>
      </c>
      <c r="AB730" s="109">
        <v>1.6992370866898947</v>
      </c>
      <c r="AC730" s="109">
        <v>1.8378385669580231</v>
      </c>
      <c r="AD730" s="109">
        <v>0</v>
      </c>
      <c r="AE730" s="109">
        <v>0.26244317744048079</v>
      </c>
      <c r="AF730" s="109">
        <v>0.26244317744048079</v>
      </c>
      <c r="AG730" s="57" t="str">
        <f>_xlfn.XLOOKUP(B730,[3]CALCULATION!$B:$B,[3]CALCULATION!$M:$M,"")</f>
        <v>Operationnel</v>
      </c>
      <c r="AH730" s="57"/>
      <c r="AI730" s="56" t="str" cm="1">
        <f t="array" ref="AI730">IFERROR(_xlfn.IFS(
AK730="MPR ISSUE","PDH",
AK730="BSS Hardware Issue","BSS",
AK730="Sites strategiques, MLL, Pylone, etc.","ENVTECH",
AK730="AKTIVCO DEFAUT GE &amp; POWER Cabinet","AKTIVCO",
AK730="AKTIVCO Coupure ENEO &amp; Baisse de tension","AKTIVCO GRID ONLY",
AK730="Coupure ENEO &amp; Baisse de tension","IHS GRID ONLY",
AK730="Defaut GE &amp; POWER Cabinet","IHS",
AK730="Sharing","Partners",
AK730="Sites strategiques &amp; DataCenter","SST &amp; DC",
AK730="Exclu","Exclu",
AK730="SAT","SAT",
AK730="SPARE-ISSUE","SPARE-ISSUE",
AK730="Fiber CAmtel","TRANS_FO_CAMTEL",
AK730="Fiber AOF","Fiber AOF",
AK730="Projet OCM (HUAWEI)","TRAVAUX-HUAWEI",
AK730="Projet OCM (NOKIA)","TRAVAUX-NOKIA",
AK730="ACCESS-ISSUE","ACCESS-ISSUE",
AK730="Projet OCM (ZTE, NOKIA, autres projets)","TRAVAUX OCM",
AK730="No root CAuse","No root cause",
AK730="ODU HS","PDH",
AK730="IP &amp; VLAN","PDH",
AK730="Warehouse HUAWEI","SPARE-ISSUE",
AK730="SPARE-HS","SPARE-ISSUE",
AK730="Power Telco","BSS",AK730="no impacts","no impacts"
),"")</f>
        <v>No root cause</v>
      </c>
      <c r="AJ730" s="56" t="str" cm="1">
        <f t="array" ref="AJ730">IFERROR(_xlfn.IFS(
AK730="MPR ISSUE","TX ISSUE",
AK730="BSS Hardware Issue","RAN ISSUE",
AK730="Sites strategiques, MLL, Pylone, etc.","ENVTECH",
AK730="AKTIVCO DEFAUT GE &amp; POWER Cabinet","POWER ISSUE",
AK730="AKTIVCO Coupure ENEO &amp; Baisse de tension","POWER ISSUE",
AK730="Coupure ENEO &amp; Baisse de tension","POWER ISSUE",
AK730="Defaut GE &amp; POWER Cabinet","POWER ISSUE",
AK730="Sharing","POWER ISSUE",
AK730="Sites strategiques &amp; DataCenter","POWER ISSUE",
AK730="Exclu","Exclu",
AK730="SAT","TX ISSUE",
AK730="SPARE-ISSUE","SPARE-ISSUE",
AK730="Fiber CAmtel","TX ISSUE",
AK730="Fiber AOF","TX ISSUE",
AK730="Projet OCM (HUAWEI)","TRAVAUX-HUAWEI",
AK730="Projet OCM (NOKIA)","TRAVAUX -NOKIA",
AK730="ACCESS-ISSUE","ACCESS-ISSUE",
AK730="Projet OCM (ZTE, NOKIA, autres projets)","TRAVAUX OCM",
AK730="No root CAuse","No root cause",
AK730="ODU HS","TX ISSUE",
AK730="IP &amp; VLAN","TX ISSUE",
AK730="Warehouse HUAWEI","SPARE-ISSUE",
AK730="SPARE-HS","SPARE-ISSUE",
AK730="Power Telco","RAN ISSUE",AK730="no impacts","no impacts"
),"")</f>
        <v>No root cause</v>
      </c>
      <c r="AK730" s="81" t="s">
        <v>5620</v>
      </c>
      <c r="AL730" s="56" t="str" cm="1">
        <f t="array" ref="AL730">IFERROR(_xlfn.IFS(
AK730="MPR ISSUE","ACTIVE",
AK730="BSS Hardware Issue","ACTIVE",
AK730="Sites strategiques, MLL, Pylone, etc.","PASSIVE",
AK730="AKTIVCO DEFAUT GE &amp; POWER Cabinet","PASSIVE",
AK730="AKTIVCO Coupure ENEO &amp; Baisse de tension","PASSIVE",
AK730="Coupure ENEO &amp; Baisse de tension","PASSIVE",
AK730="Defaut GE &amp; POWER Cabinet","PASSIVE",
AK730="Sharing","PASSIVE",
AK730="Sites strategiques &amp; DataCenter","PASSIVE",
AK730="Exclu","Exclu",
AK730="SAT","ACTIVE",
AK730="SPARE-ISSUE","SPARE-ISSUE",
AK730="Fiber CAmtel","ACTIVE",
AK730="Fiber AOF","ACTIVE",
AK730="Projet OCM (HUAWEI)","PLANNED WORKS",
AK730="Projet OCM (NOKIA)","PLANNED WORKS",
AK730="ACCESS-ISSUE","ACCESS-ISSUE",
AK730="Projet OCM (ZTE, NOKIA, autres projets)","PLANNED WORKS",
AK730="No root CAuse","No root cause",
AK730="ODU HS","ACTIVE",
AK730="IP &amp; VLAN","ACTIVE",
AK730="Warehouse HUAWEI","SPARE-ISSUE",
AK730="SPARE-HS","SPARE-ISSUE",
AK730="Power Telco","ACTIVE", AK730="no impacts","no impacts"
),"")</f>
        <v>No root cause</v>
      </c>
      <c r="AM730" s="108" t="s">
        <v>5537</v>
      </c>
      <c r="AN730" s="117" t="s">
        <v>707</v>
      </c>
      <c r="AP730" s="23" t="s">
        <v>5537</v>
      </c>
      <c r="AQ730" s="23" t="s">
        <v>5537</v>
      </c>
      <c r="AR730" s="7"/>
      <c r="AS730" s="6"/>
      <c r="AT730" s="7"/>
      <c r="AU730" s="3" t="s">
        <v>5537</v>
      </c>
      <c r="AV730" s="24" t="s">
        <v>5537</v>
      </c>
      <c r="AW730" s="24" t="s">
        <v>5537</v>
      </c>
      <c r="AX730" s="24" t="s">
        <v>5537</v>
      </c>
      <c r="AY730" s="24" t="s">
        <v>5537</v>
      </c>
      <c r="AZ730" s="24" t="s">
        <v>5537</v>
      </c>
      <c r="BA730" s="24" t="s">
        <v>5537</v>
      </c>
      <c r="BB730" s="24" t="s">
        <v>5537</v>
      </c>
      <c r="BC730" s="24" t="s">
        <v>5537</v>
      </c>
      <c r="BD730" s="24" t="s">
        <v>5537</v>
      </c>
      <c r="BE730" s="24" t="s">
        <v>5537</v>
      </c>
      <c r="BF730" s="24" t="s">
        <v>5537</v>
      </c>
      <c r="BG730" s="24" t="s">
        <v>5537</v>
      </c>
      <c r="BH730" s="24" t="s">
        <v>5537</v>
      </c>
      <c r="BI730" s="9" t="s">
        <v>5537</v>
      </c>
      <c r="BJ730" s="14"/>
      <c r="BK730" s="14" t="s">
        <v>5537</v>
      </c>
      <c r="BL730" s="14" t="str">
        <f>_xlfn.XLOOKUP(B730,'[4]cell downs 18042026 17h'!$B:$B,'[4]cell downs 18042026 17h'!$B:$B,"")</f>
        <v/>
      </c>
      <c r="BM730" s="14" t="str">
        <f>_xlfn.XLOOKUP(B730,'[5]Cells Huawei 19042026 15h'!$B:$B,'[5]Cells Huawei 19042026 15h'!$B:$B,"")</f>
        <v/>
      </c>
      <c r="BN730" s="9" t="str">
        <f>_xlfn.XLOOKUP(B730,'[6]cells down 19042026 9H40'!$B:$B,'[6]cells down 19042026 9H40'!$B:$B,"")</f>
        <v/>
      </c>
      <c r="BO730" s="9" t="s">
        <v>5537</v>
      </c>
      <c r="BP730" s="9" t="s">
        <v>5537</v>
      </c>
    </row>
    <row r="731" spans="1:68" s="9" customFormat="1" x14ac:dyDescent="0.35">
      <c r="A731" s="1" t="s">
        <v>2793</v>
      </c>
      <c r="B731" s="8" t="s">
        <v>2794</v>
      </c>
      <c r="C731" s="3" t="str">
        <f>_xlfn.XLOOKUP(B731,'[1]daily break down'!$D:$D,'[1]daily break down'!$E:$E,"")</f>
        <v>Yaounde</v>
      </c>
      <c r="D731" s="1" t="s">
        <v>11</v>
      </c>
      <c r="E731" s="1" t="s">
        <v>12</v>
      </c>
      <c r="F731" s="3" t="s">
        <v>37</v>
      </c>
      <c r="G731" s="1" t="s">
        <v>38</v>
      </c>
      <c r="H731" s="41" t="str">
        <f>_xlfn.XLOOKUP(B731,[2]CALCULATION!$B:$B,[2]CALCULATION!$H:$H,"")</f>
        <v>ZTE</v>
      </c>
      <c r="I731" s="34">
        <v>1.468754369594188</v>
      </c>
      <c r="J731" s="34">
        <v>0</v>
      </c>
      <c r="K731" s="34">
        <v>0</v>
      </c>
      <c r="L731" s="34">
        <v>9.7736229179330014E-3</v>
      </c>
      <c r="M731" s="34">
        <v>0</v>
      </c>
      <c r="N731" s="34">
        <v>0</v>
      </c>
      <c r="O731" s="34">
        <v>9.0067145502849173E-3</v>
      </c>
      <c r="P731" s="34">
        <v>0</v>
      </c>
      <c r="Q731" s="34">
        <v>0</v>
      </c>
      <c r="R731" s="34">
        <v>0</v>
      </c>
      <c r="S731" s="109">
        <v>0</v>
      </c>
      <c r="T731" s="109">
        <f>_xlfn.XLOOKUP(B731,'[3]Nur des jours'!$B:$B,'[3]Nur des jours'!$U:$U,"")</f>
        <v>0</v>
      </c>
      <c r="U731" s="109">
        <v>0</v>
      </c>
      <c r="V731" s="109">
        <v>0</v>
      </c>
      <c r="W731" s="109">
        <v>0</v>
      </c>
      <c r="X731" s="109">
        <v>0</v>
      </c>
      <c r="Y731" s="109">
        <v>0</v>
      </c>
      <c r="Z731" s="109">
        <v>17.352389757813906</v>
      </c>
      <c r="AA731" s="109">
        <v>0</v>
      </c>
      <c r="AB731" s="109">
        <v>1.694813987267181</v>
      </c>
      <c r="AC731" s="109">
        <v>1.5237261649261218</v>
      </c>
      <c r="AD731" s="109">
        <v>0</v>
      </c>
      <c r="AE731" s="109">
        <v>0.21758795547223006</v>
      </c>
      <c r="AF731" s="109">
        <v>0.21758795547223006</v>
      </c>
      <c r="AG731" s="57" t="str">
        <f>_xlfn.XLOOKUP(B731,[3]CALCULATION!$B:$B,[3]CALCULATION!$M:$M,"")</f>
        <v>Operationnel</v>
      </c>
      <c r="AH731" s="57"/>
      <c r="AI731" s="56" t="str" cm="1">
        <f t="array" ref="AI731">IFERROR(_xlfn.IFS(
AK731="MPR ISSUE","PDH",
AK731="BSS Hardware Issue","BSS",
AK731="Sites strategiques, MLL, Pylone, etc.","ENVTECH",
AK731="AKTIVCO DEFAUT GE &amp; POWER Cabinet","AKTIVCO",
AK731="AKTIVCO Coupure ENEO &amp; Baisse de tension","AKTIVCO GRID ONLY",
AK731="Coupure ENEO &amp; Baisse de tension","IHS GRID ONLY",
AK731="Defaut GE &amp; POWER Cabinet","IHS",
AK731="Sharing","Partners",
AK731="Sites strategiques &amp; DataCenter","SST &amp; DC",
AK731="Exclu","Exclu",
AK731="SAT","SAT",
AK731="SPARE-ISSUE","SPARE-ISSUE",
AK731="Fiber CAmtel","TRANS_FO_CAMTEL",
AK731="Fiber AOF","Fiber AOF",
AK731="Projet OCM (HUAWEI)","TRAVAUX-HUAWEI",
AK731="Projet OCM (NOKIA)","TRAVAUX-NOKIA",
AK731="ACCESS-ISSUE","ACCESS-ISSUE",
AK731="Projet OCM (ZTE, NOKIA, autres projets)","TRAVAUX OCM",
AK731="No root CAuse","No root cause",
AK731="ODU HS","PDH",
AK731="IP &amp; VLAN","PDH",
AK731="Warehouse HUAWEI","SPARE-ISSUE",
AK731="SPARE-HS","SPARE-ISSUE",
AK731="Power Telco","BSS",AK731="no impacts","no impacts"
),"")</f>
        <v>No root cause</v>
      </c>
      <c r="AJ731" s="56" t="str" cm="1">
        <f t="array" ref="AJ731">IFERROR(_xlfn.IFS(
AK731="MPR ISSUE","TX ISSUE",
AK731="BSS Hardware Issue","RAN ISSUE",
AK731="Sites strategiques, MLL, Pylone, etc.","ENVTECH",
AK731="AKTIVCO DEFAUT GE &amp; POWER Cabinet","POWER ISSUE",
AK731="AKTIVCO Coupure ENEO &amp; Baisse de tension","POWER ISSUE",
AK731="Coupure ENEO &amp; Baisse de tension","POWER ISSUE",
AK731="Defaut GE &amp; POWER Cabinet","POWER ISSUE",
AK731="Sharing","POWER ISSUE",
AK731="Sites strategiques &amp; DataCenter","POWER ISSUE",
AK731="Exclu","Exclu",
AK731="SAT","TX ISSUE",
AK731="SPARE-ISSUE","SPARE-ISSUE",
AK731="Fiber CAmtel","TX ISSUE",
AK731="Fiber AOF","TX ISSUE",
AK731="Projet OCM (HUAWEI)","TRAVAUX-HUAWEI",
AK731="Projet OCM (NOKIA)","TRAVAUX -NOKIA",
AK731="ACCESS-ISSUE","ACCESS-ISSUE",
AK731="Projet OCM (ZTE, NOKIA, autres projets)","TRAVAUX OCM",
AK731="No root CAuse","No root cause",
AK731="ODU HS","TX ISSUE",
AK731="IP &amp; VLAN","TX ISSUE",
AK731="Warehouse HUAWEI","SPARE-ISSUE",
AK731="SPARE-HS","SPARE-ISSUE",
AK731="Power Telco","RAN ISSUE",AK731="no impacts","no impacts"
),"")</f>
        <v>No root cause</v>
      </c>
      <c r="AK731" s="81" t="s">
        <v>5620</v>
      </c>
      <c r="AL731" s="56" t="str" cm="1">
        <f t="array" ref="AL731">IFERROR(_xlfn.IFS(
AK731="MPR ISSUE","ACTIVE",
AK731="BSS Hardware Issue","ACTIVE",
AK731="Sites strategiques, MLL, Pylone, etc.","PASSIVE",
AK731="AKTIVCO DEFAUT GE &amp; POWER Cabinet","PASSIVE",
AK731="AKTIVCO Coupure ENEO &amp; Baisse de tension","PASSIVE",
AK731="Coupure ENEO &amp; Baisse de tension","PASSIVE",
AK731="Defaut GE &amp; POWER Cabinet","PASSIVE",
AK731="Sharing","PASSIVE",
AK731="Sites strategiques &amp; DataCenter","PASSIVE",
AK731="Exclu","Exclu",
AK731="SAT","ACTIVE",
AK731="SPARE-ISSUE","SPARE-ISSUE",
AK731="Fiber CAmtel","ACTIVE",
AK731="Fiber AOF","ACTIVE",
AK731="Projet OCM (HUAWEI)","PLANNED WORKS",
AK731="Projet OCM (NOKIA)","PLANNED WORKS",
AK731="ACCESS-ISSUE","ACCESS-ISSUE",
AK731="Projet OCM (ZTE, NOKIA, autres projets)","PLANNED WORKS",
AK731="No root CAuse","No root cause",
AK731="ODU HS","ACTIVE",
AK731="IP &amp; VLAN","ACTIVE",
AK731="Warehouse HUAWEI","SPARE-ISSUE",
AK731="SPARE-HS","SPARE-ISSUE",
AK731="Power Telco","ACTIVE", AK731="no impacts","no impacts"
),"")</f>
        <v>No root cause</v>
      </c>
      <c r="AM731" s="108" t="s">
        <v>5537</v>
      </c>
      <c r="AN731" s="117" t="s">
        <v>2794</v>
      </c>
      <c r="AP731" s="23" t="s">
        <v>5537</v>
      </c>
      <c r="AQ731" s="23" t="s">
        <v>5537</v>
      </c>
      <c r="AR731" s="7"/>
      <c r="AS731" s="6"/>
      <c r="AT731" s="7"/>
      <c r="AU731" s="3" t="s">
        <v>5537</v>
      </c>
      <c r="AV731" s="24" t="s">
        <v>5537</v>
      </c>
      <c r="AW731" s="24" t="s">
        <v>5537</v>
      </c>
      <c r="AX731" s="24" t="s">
        <v>5537</v>
      </c>
      <c r="AY731" s="24" t="s">
        <v>5537</v>
      </c>
      <c r="AZ731" s="24" t="s">
        <v>5537</v>
      </c>
      <c r="BA731" s="24" t="s">
        <v>5537</v>
      </c>
      <c r="BB731" s="24" t="s">
        <v>5537</v>
      </c>
      <c r="BC731" s="24" t="s">
        <v>5537</v>
      </c>
      <c r="BD731" s="24" t="s">
        <v>5537</v>
      </c>
      <c r="BE731" s="24" t="s">
        <v>5537</v>
      </c>
      <c r="BF731" s="24" t="s">
        <v>5537</v>
      </c>
      <c r="BG731" s="24" t="s">
        <v>5537</v>
      </c>
      <c r="BH731" s="24" t="s">
        <v>5537</v>
      </c>
      <c r="BI731" s="9" t="s">
        <v>5537</v>
      </c>
      <c r="BJ731" s="14"/>
      <c r="BK731" s="14" t="s">
        <v>5537</v>
      </c>
      <c r="BL731" s="14" t="str">
        <f>_xlfn.XLOOKUP(B731,'[4]cell downs 18042026 17h'!$B:$B,'[4]cell downs 18042026 17h'!$B:$B,"")</f>
        <v/>
      </c>
      <c r="BM731" s="14" t="str">
        <f>_xlfn.XLOOKUP(B731,'[5]Cells Huawei 19042026 15h'!$B:$B,'[5]Cells Huawei 19042026 15h'!$B:$B,"")</f>
        <v/>
      </c>
      <c r="BN731" s="9" t="str">
        <f>_xlfn.XLOOKUP(B731,'[6]cells down 19042026 9H40'!$B:$B,'[6]cells down 19042026 9H40'!$B:$B,"")</f>
        <v/>
      </c>
      <c r="BO731" s="9" t="s">
        <v>2794</v>
      </c>
      <c r="BP731" s="9" t="s">
        <v>12</v>
      </c>
    </row>
    <row r="732" spans="1:68" s="9" customFormat="1" x14ac:dyDescent="0.35">
      <c r="A732" s="1" t="s">
        <v>3393</v>
      </c>
      <c r="B732" s="8" t="s">
        <v>3394</v>
      </c>
      <c r="C732" s="3" t="str">
        <f>_xlfn.XLOOKUP(B732,'[1]daily break down'!$D:$D,'[1]daily break down'!$E:$E,"")</f>
        <v>Yaounde</v>
      </c>
      <c r="D732" s="1" t="s">
        <v>11</v>
      </c>
      <c r="E732" s="1" t="s">
        <v>12</v>
      </c>
      <c r="F732" s="3" t="s">
        <v>37</v>
      </c>
      <c r="G732" s="1" t="s">
        <v>38</v>
      </c>
      <c r="H732" s="41" t="str">
        <f>_xlfn.XLOOKUP(B732,[2]CALCULATION!$B:$B,[2]CALCULATION!$H:$H,"")</f>
        <v>ZTE</v>
      </c>
      <c r="I732" s="34">
        <v>0</v>
      </c>
      <c r="J732" s="34">
        <v>0</v>
      </c>
      <c r="K732" s="34">
        <v>0</v>
      </c>
      <c r="L732" s="34">
        <v>1.1976076739348176</v>
      </c>
      <c r="M732" s="34">
        <v>0</v>
      </c>
      <c r="N732" s="34">
        <v>0</v>
      </c>
      <c r="O732" s="34">
        <v>0</v>
      </c>
      <c r="P732" s="34">
        <v>9.8598198514409319</v>
      </c>
      <c r="Q732" s="34">
        <v>18.907055699662987</v>
      </c>
      <c r="R732" s="34">
        <v>0.22292064388913121</v>
      </c>
      <c r="S732" s="109">
        <v>0</v>
      </c>
      <c r="T732" s="109">
        <f>_xlfn.XLOOKUP(B732,'[3]Nur des jours'!$B:$B,'[3]Nur des jours'!$U:$U,"")</f>
        <v>0</v>
      </c>
      <c r="U732" s="109">
        <v>2.952650720679844</v>
      </c>
      <c r="V732" s="109">
        <v>0</v>
      </c>
      <c r="W732" s="109">
        <v>0</v>
      </c>
      <c r="X732" s="109">
        <v>0</v>
      </c>
      <c r="Y732" s="109">
        <v>0</v>
      </c>
      <c r="Z732" s="109">
        <v>0</v>
      </c>
      <c r="AA732" s="109">
        <v>0</v>
      </c>
      <c r="AB732" s="109">
        <v>1.530909617530313</v>
      </c>
      <c r="AC732" s="109">
        <v>0.81993953055245816</v>
      </c>
      <c r="AD732" s="109">
        <v>0</v>
      </c>
      <c r="AE732" s="109">
        <v>0.11708728915370413</v>
      </c>
      <c r="AF732" s="109">
        <v>0.11708728915370413</v>
      </c>
      <c r="AG732" s="57" t="str">
        <f>_xlfn.XLOOKUP(B732,[3]CALCULATION!$B:$B,[3]CALCULATION!$M:$M,"")</f>
        <v>Operationnel</v>
      </c>
      <c r="AH732" s="57"/>
      <c r="AI732" s="56" t="str" cm="1">
        <f t="array" ref="AI732">IFERROR(_xlfn.IFS(
AK732="MPR ISSUE","PDH",
AK732="BSS Hardware Issue","BSS",
AK732="Sites strategiques, MLL, Pylone, etc.","ENVTECH",
AK732="AKTIVCO DEFAUT GE &amp; POWER Cabinet","AKTIVCO",
AK732="AKTIVCO Coupure ENEO &amp; Baisse de tension","AKTIVCO GRID ONLY",
AK732="Coupure ENEO &amp; Baisse de tension","IHS GRID ONLY",
AK732="Defaut GE &amp; POWER Cabinet","IHS",
AK732="Sharing","Partners",
AK732="Sites strategiques &amp; DataCenter","SST &amp; DC",
AK732="Exclu","Exclu",
AK732="SAT","SAT",
AK732="SPARE-ISSUE","SPARE-ISSUE",
AK732="Fiber CAmtel","TRANS_FO_CAMTEL",
AK732="Fiber AOF","Fiber AOF",
AK732="Projet OCM (HUAWEI)","TRAVAUX-HUAWEI",
AK732="Projet OCM (NOKIA)","TRAVAUX-NOKIA",
AK732="ACCESS-ISSUE","ACCESS-ISSUE",
AK732="Projet OCM (ZTE, NOKIA, autres projets)","TRAVAUX OCM",
AK732="No root CAuse","No root cause",
AK732="ODU HS","PDH",
AK732="IP &amp; VLAN","PDH",
AK732="Warehouse HUAWEI","SPARE-ISSUE",
AK732="SPARE-HS","SPARE-ISSUE",
AK732="Power Telco","BSS",AK732="no impacts","no impacts"
),"")</f>
        <v>No root cause</v>
      </c>
      <c r="AJ732" s="56" t="str" cm="1">
        <f t="array" ref="AJ732">IFERROR(_xlfn.IFS(
AK732="MPR ISSUE","TX ISSUE",
AK732="BSS Hardware Issue","RAN ISSUE",
AK732="Sites strategiques, MLL, Pylone, etc.","ENVTECH",
AK732="AKTIVCO DEFAUT GE &amp; POWER Cabinet","POWER ISSUE",
AK732="AKTIVCO Coupure ENEO &amp; Baisse de tension","POWER ISSUE",
AK732="Coupure ENEO &amp; Baisse de tension","POWER ISSUE",
AK732="Defaut GE &amp; POWER Cabinet","POWER ISSUE",
AK732="Sharing","POWER ISSUE",
AK732="Sites strategiques &amp; DataCenter","POWER ISSUE",
AK732="Exclu","Exclu",
AK732="SAT","TX ISSUE",
AK732="SPARE-ISSUE","SPARE-ISSUE",
AK732="Fiber CAmtel","TX ISSUE",
AK732="Fiber AOF","TX ISSUE",
AK732="Projet OCM (HUAWEI)","TRAVAUX-HUAWEI",
AK732="Projet OCM (NOKIA)","TRAVAUX -NOKIA",
AK732="ACCESS-ISSUE","ACCESS-ISSUE",
AK732="Projet OCM (ZTE, NOKIA, autres projets)","TRAVAUX OCM",
AK732="No root CAuse","No root cause",
AK732="ODU HS","TX ISSUE",
AK732="IP &amp; VLAN","TX ISSUE",
AK732="Warehouse HUAWEI","SPARE-ISSUE",
AK732="SPARE-HS","SPARE-ISSUE",
AK732="Power Telco","RAN ISSUE",AK732="no impacts","no impacts"
),"")</f>
        <v>No root cause</v>
      </c>
      <c r="AK732" s="81" t="s">
        <v>5620</v>
      </c>
      <c r="AL732" s="56" t="str" cm="1">
        <f t="array" ref="AL732">IFERROR(_xlfn.IFS(
AK732="MPR ISSUE","ACTIVE",
AK732="BSS Hardware Issue","ACTIVE",
AK732="Sites strategiques, MLL, Pylone, etc.","PASSIVE",
AK732="AKTIVCO DEFAUT GE &amp; POWER Cabinet","PASSIVE",
AK732="AKTIVCO Coupure ENEO &amp; Baisse de tension","PASSIVE",
AK732="Coupure ENEO &amp; Baisse de tension","PASSIVE",
AK732="Defaut GE &amp; POWER Cabinet","PASSIVE",
AK732="Sharing","PASSIVE",
AK732="Sites strategiques &amp; DataCenter","PASSIVE",
AK732="Exclu","Exclu",
AK732="SAT","ACTIVE",
AK732="SPARE-ISSUE","SPARE-ISSUE",
AK732="Fiber CAmtel","ACTIVE",
AK732="Fiber AOF","ACTIVE",
AK732="Projet OCM (HUAWEI)","PLANNED WORKS",
AK732="Projet OCM (NOKIA)","PLANNED WORKS",
AK732="ACCESS-ISSUE","ACCESS-ISSUE",
AK732="Projet OCM (ZTE, NOKIA, autres projets)","PLANNED WORKS",
AK732="No root CAuse","No root cause",
AK732="ODU HS","ACTIVE",
AK732="IP &amp; VLAN","ACTIVE",
AK732="Warehouse HUAWEI","SPARE-ISSUE",
AK732="SPARE-HS","SPARE-ISSUE",
AK732="Power Telco","ACTIVE", AK732="no impacts","no impacts"
),"")</f>
        <v>No root cause</v>
      </c>
      <c r="AM732" s="108" t="s">
        <v>5537</v>
      </c>
      <c r="AN732" s="117" t="s">
        <v>3394</v>
      </c>
      <c r="AP732" s="23" t="s">
        <v>5537</v>
      </c>
      <c r="AQ732" s="23" t="s">
        <v>5537</v>
      </c>
      <c r="AR732" s="7"/>
      <c r="AS732" s="6"/>
      <c r="AT732" s="7"/>
      <c r="AU732" s="3" t="s">
        <v>5537</v>
      </c>
      <c r="AV732" s="24" t="s">
        <v>5537</v>
      </c>
      <c r="AW732" s="24" t="s">
        <v>5537</v>
      </c>
      <c r="AX732" s="24" t="s">
        <v>5537</v>
      </c>
      <c r="AY732" s="24" t="s">
        <v>5537</v>
      </c>
      <c r="AZ732" s="24" t="s">
        <v>5537</v>
      </c>
      <c r="BA732" s="24" t="s">
        <v>5537</v>
      </c>
      <c r="BB732" s="24" t="s">
        <v>5537</v>
      </c>
      <c r="BC732" s="24" t="s">
        <v>5537</v>
      </c>
      <c r="BD732" s="24" t="s">
        <v>5537</v>
      </c>
      <c r="BE732" s="24" t="s">
        <v>5537</v>
      </c>
      <c r="BF732" s="24" t="s">
        <v>5537</v>
      </c>
      <c r="BG732" s="24" t="s">
        <v>5537</v>
      </c>
      <c r="BH732" s="24" t="s">
        <v>5537</v>
      </c>
      <c r="BI732" s="9" t="s">
        <v>5537</v>
      </c>
      <c r="BJ732" s="14"/>
      <c r="BK732" s="14" t="s">
        <v>5537</v>
      </c>
      <c r="BL732" s="14" t="str">
        <f>_xlfn.XLOOKUP(B732,'[4]cell downs 18042026 17h'!$B:$B,'[4]cell downs 18042026 17h'!$B:$B,"")</f>
        <v/>
      </c>
      <c r="BM732" s="14" t="str">
        <f>_xlfn.XLOOKUP(B732,'[5]Cells Huawei 19042026 15h'!$B:$B,'[5]Cells Huawei 19042026 15h'!$B:$B,"")</f>
        <v/>
      </c>
      <c r="BN732" s="9" t="str">
        <f>_xlfn.XLOOKUP(B732,'[6]cells down 19042026 9H40'!$B:$B,'[6]cells down 19042026 9H40'!$B:$B,"")</f>
        <v/>
      </c>
      <c r="BO732" s="9" t="s">
        <v>3394</v>
      </c>
      <c r="BP732" s="9" t="s">
        <v>5537</v>
      </c>
    </row>
    <row r="733" spans="1:68" s="9" customFormat="1" x14ac:dyDescent="0.35">
      <c r="A733" s="1" t="s">
        <v>4703</v>
      </c>
      <c r="B733" s="8" t="s">
        <v>4704</v>
      </c>
      <c r="C733" s="3" t="str">
        <f>_xlfn.XLOOKUP(B733,'[1]daily break down'!$D:$D,'[1]daily break down'!$E:$E,"")</f>
        <v>CENTRE</v>
      </c>
      <c r="D733" s="1" t="s">
        <v>11</v>
      </c>
      <c r="E733" s="1" t="s">
        <v>12</v>
      </c>
      <c r="F733" s="3" t="s">
        <v>37</v>
      </c>
      <c r="G733" s="1" t="s">
        <v>1515</v>
      </c>
      <c r="H733" s="41" t="str">
        <f>_xlfn.XLOOKUP(B733,[2]CALCULATION!$B:$B,[2]CALCULATION!$H:$H,"")</f>
        <v>ZTE</v>
      </c>
      <c r="I733" s="34">
        <v>0</v>
      </c>
      <c r="J733" s="34">
        <v>8.4609611537726184E-2</v>
      </c>
      <c r="K733" s="34">
        <v>0</v>
      </c>
      <c r="L733" s="34">
        <v>0</v>
      </c>
      <c r="M733" s="34">
        <v>0</v>
      </c>
      <c r="N733" s="34">
        <v>0</v>
      </c>
      <c r="O733" s="34">
        <v>0</v>
      </c>
      <c r="P733" s="34">
        <v>0.41680578027754239</v>
      </c>
      <c r="Q733" s="34">
        <v>0.10340778408426146</v>
      </c>
      <c r="R733" s="34">
        <v>0</v>
      </c>
      <c r="S733" s="109">
        <v>0</v>
      </c>
      <c r="T733" s="109">
        <f>_xlfn.XLOOKUP(B733,'[3]Nur des jours'!$B:$B,'[3]Nur des jours'!$U:$U,"")</f>
        <v>0</v>
      </c>
      <c r="U733" s="109">
        <v>0.24701583469593336</v>
      </c>
      <c r="V733" s="109">
        <v>0</v>
      </c>
      <c r="W733" s="109">
        <v>0</v>
      </c>
      <c r="X733" s="109">
        <v>0</v>
      </c>
      <c r="Y733" s="109">
        <v>0</v>
      </c>
      <c r="Z733" s="109">
        <v>0</v>
      </c>
      <c r="AA733" s="109">
        <v>0</v>
      </c>
      <c r="AB733" s="109">
        <v>1.5250953819988413</v>
      </c>
      <c r="AC733" s="109">
        <v>10.679946564671933</v>
      </c>
      <c r="AD733" s="109">
        <v>0</v>
      </c>
      <c r="AE733" s="109">
        <v>1.5250953819988413</v>
      </c>
      <c r="AF733" s="109">
        <v>1.5250953819988413</v>
      </c>
      <c r="AG733" s="57" t="str">
        <f>_xlfn.XLOOKUP(B733,[3]CALCULATION!$B:$B,[3]CALCULATION!$M:$M,"")</f>
        <v>Operationnel</v>
      </c>
      <c r="AH733" s="57"/>
      <c r="AI733" s="56" t="str" cm="1">
        <f t="array" ref="AI733">IFERROR(_xlfn.IFS(
AK733="MPR ISSUE","PDH",
AK733="BSS Hardware Issue","BSS",
AK733="Sites strategiques, MLL, Pylone, etc.","ENVTECH",
AK733="AKTIVCO DEFAUT GE &amp; POWER Cabinet","AKTIVCO",
AK733="AKTIVCO Coupure ENEO &amp; Baisse de tension","AKTIVCO GRID ONLY",
AK733="Coupure ENEO &amp; Baisse de tension","IHS GRID ONLY",
AK733="Defaut GE &amp; POWER Cabinet","IHS",
AK733="Sharing","Partners",
AK733="Sites strategiques &amp; DataCenter","SST &amp; DC",
AK733="Exclu","Exclu",
AK733="SAT","SAT",
AK733="SPARE-ISSUE","SPARE-ISSUE",
AK733="Fiber CAmtel","TRANS_FO_CAMTEL",
AK733="Fiber AOF","Fiber AOF",
AK733="Projet OCM (HUAWEI)","TRAVAUX-HUAWEI",
AK733="Projet OCM (NOKIA)","TRAVAUX-NOKIA",
AK733="ACCESS-ISSUE","ACCESS-ISSUE",
AK733="Projet OCM (ZTE, NOKIA, autres projets)","TRAVAUX OCM",
AK733="No root CAuse","No root cause",
AK733="ODU HS","PDH",
AK733="IP &amp; VLAN","PDH",
AK733="Warehouse HUAWEI","SPARE-ISSUE",
AK733="SPARE-HS","SPARE-ISSUE",
AK733="Power Telco","BSS",AK733="no impacts","no impacts"
),"")</f>
        <v>No root cause</v>
      </c>
      <c r="AJ733" s="56" t="str" cm="1">
        <f t="array" ref="AJ733">IFERROR(_xlfn.IFS(
AK733="MPR ISSUE","TX ISSUE",
AK733="BSS Hardware Issue","RAN ISSUE",
AK733="Sites strategiques, MLL, Pylone, etc.","ENVTECH",
AK733="AKTIVCO DEFAUT GE &amp; POWER Cabinet","POWER ISSUE",
AK733="AKTIVCO Coupure ENEO &amp; Baisse de tension","POWER ISSUE",
AK733="Coupure ENEO &amp; Baisse de tension","POWER ISSUE",
AK733="Defaut GE &amp; POWER Cabinet","POWER ISSUE",
AK733="Sharing","POWER ISSUE",
AK733="Sites strategiques &amp; DataCenter","POWER ISSUE",
AK733="Exclu","Exclu",
AK733="SAT","TX ISSUE",
AK733="SPARE-ISSUE","SPARE-ISSUE",
AK733="Fiber CAmtel","TX ISSUE",
AK733="Fiber AOF","TX ISSUE",
AK733="Projet OCM (HUAWEI)","TRAVAUX-HUAWEI",
AK733="Projet OCM (NOKIA)","TRAVAUX -NOKIA",
AK733="ACCESS-ISSUE","ACCESS-ISSUE",
AK733="Projet OCM (ZTE, NOKIA, autres projets)","TRAVAUX OCM",
AK733="No root CAuse","No root cause",
AK733="ODU HS","TX ISSUE",
AK733="IP &amp; VLAN","TX ISSUE",
AK733="Warehouse HUAWEI","SPARE-ISSUE",
AK733="SPARE-HS","SPARE-ISSUE",
AK733="Power Telco","RAN ISSUE",AK733="no impacts","no impacts"
),"")</f>
        <v>No root cause</v>
      </c>
      <c r="AK733" s="81" t="s">
        <v>5620</v>
      </c>
      <c r="AL733" s="56" t="str" cm="1">
        <f t="array" ref="AL733">IFERROR(_xlfn.IFS(
AK733="MPR ISSUE","ACTIVE",
AK733="BSS Hardware Issue","ACTIVE",
AK733="Sites strategiques, MLL, Pylone, etc.","PASSIVE",
AK733="AKTIVCO DEFAUT GE &amp; POWER Cabinet","PASSIVE",
AK733="AKTIVCO Coupure ENEO &amp; Baisse de tension","PASSIVE",
AK733="Coupure ENEO &amp; Baisse de tension","PASSIVE",
AK733="Defaut GE &amp; POWER Cabinet","PASSIVE",
AK733="Sharing","PASSIVE",
AK733="Sites strategiques &amp; DataCenter","PASSIVE",
AK733="Exclu","Exclu",
AK733="SAT","ACTIVE",
AK733="SPARE-ISSUE","SPARE-ISSUE",
AK733="Fiber CAmtel","ACTIVE",
AK733="Fiber AOF","ACTIVE",
AK733="Projet OCM (HUAWEI)","PLANNED WORKS",
AK733="Projet OCM (NOKIA)","PLANNED WORKS",
AK733="ACCESS-ISSUE","ACCESS-ISSUE",
AK733="Projet OCM (ZTE, NOKIA, autres projets)","PLANNED WORKS",
AK733="No root CAuse","No root cause",
AK733="ODU HS","ACTIVE",
AK733="IP &amp; VLAN","ACTIVE",
AK733="Warehouse HUAWEI","SPARE-ISSUE",
AK733="SPARE-HS","SPARE-ISSUE",
AK733="Power Telco","ACTIVE", AK733="no impacts","no impacts"
),"")</f>
        <v>No root cause</v>
      </c>
      <c r="AM733" s="108" t="s">
        <v>5537</v>
      </c>
      <c r="AN733" s="117" t="s">
        <v>4704</v>
      </c>
      <c r="AP733" s="23" t="s">
        <v>5537</v>
      </c>
      <c r="AQ733" s="23" t="s">
        <v>5537</v>
      </c>
      <c r="AR733" s="7"/>
      <c r="AS733" s="6"/>
      <c r="AT733" s="7"/>
      <c r="AU733" s="3" t="s">
        <v>5537</v>
      </c>
      <c r="AV733" s="24" t="s">
        <v>5537</v>
      </c>
      <c r="AW733" s="24" t="s">
        <v>5537</v>
      </c>
      <c r="AX733" s="24" t="s">
        <v>5537</v>
      </c>
      <c r="AY733" s="24" t="s">
        <v>5537</v>
      </c>
      <c r="AZ733" s="24" t="s">
        <v>5537</v>
      </c>
      <c r="BA733" s="24" t="s">
        <v>5537</v>
      </c>
      <c r="BB733" s="24" t="s">
        <v>5537</v>
      </c>
      <c r="BC733" s="24" t="s">
        <v>5537</v>
      </c>
      <c r="BD733" s="24" t="s">
        <v>5537</v>
      </c>
      <c r="BE733" s="24" t="s">
        <v>5537</v>
      </c>
      <c r="BF733" s="24" t="s">
        <v>5537</v>
      </c>
      <c r="BG733" s="24" t="s">
        <v>5537</v>
      </c>
      <c r="BH733" s="24" t="s">
        <v>5537</v>
      </c>
      <c r="BI733" s="9" t="s">
        <v>5537</v>
      </c>
      <c r="BJ733" s="14"/>
      <c r="BK733" s="14" t="s">
        <v>5537</v>
      </c>
      <c r="BL733" s="14" t="str">
        <f>_xlfn.XLOOKUP(B733,'[4]cell downs 18042026 17h'!$B:$B,'[4]cell downs 18042026 17h'!$B:$B,"")</f>
        <v/>
      </c>
      <c r="BM733" s="14" t="str">
        <f>_xlfn.XLOOKUP(B733,'[5]Cells Huawei 19042026 15h'!$B:$B,'[5]Cells Huawei 19042026 15h'!$B:$B,"")</f>
        <v/>
      </c>
      <c r="BN733" s="9" t="str">
        <f>_xlfn.XLOOKUP(B733,'[6]cells down 19042026 9H40'!$B:$B,'[6]cells down 19042026 9H40'!$B:$B,"")</f>
        <v/>
      </c>
      <c r="BO733" s="9" t="s">
        <v>4704</v>
      </c>
      <c r="BP733" s="9" t="s">
        <v>302</v>
      </c>
    </row>
    <row r="734" spans="1:68" s="9" customFormat="1" x14ac:dyDescent="0.35">
      <c r="A734" s="1" t="s">
        <v>2591</v>
      </c>
      <c r="B734" s="8" t="s">
        <v>2592</v>
      </c>
      <c r="C734" s="3" t="str">
        <f>_xlfn.XLOOKUP(B734,'[1]daily break down'!$D:$D,'[1]daily break down'!$E:$E,"")</f>
        <v>NORD</v>
      </c>
      <c r="D734" s="1" t="s">
        <v>21</v>
      </c>
      <c r="E734" s="1" t="s">
        <v>22</v>
      </c>
      <c r="F734" s="3" t="s">
        <v>23</v>
      </c>
      <c r="G734" s="1" t="s">
        <v>24</v>
      </c>
      <c r="H734" s="39" t="str">
        <f>_xlfn.XLOOKUP(B734,[2]CALCULATION!$B:$B,[2]CALCULATION!$H:$H,"")</f>
        <v>Huawei</v>
      </c>
      <c r="I734" s="34">
        <v>0</v>
      </c>
      <c r="J734" s="34">
        <v>0</v>
      </c>
      <c r="K734" s="34">
        <v>5.6381498032434161</v>
      </c>
      <c r="L734" s="34">
        <v>0</v>
      </c>
      <c r="M734" s="34">
        <v>0</v>
      </c>
      <c r="N734" s="34">
        <v>0</v>
      </c>
      <c r="O734" s="34">
        <v>8.9175391586979543E-5</v>
      </c>
      <c r="P734" s="34">
        <v>0</v>
      </c>
      <c r="Q734" s="34">
        <v>0</v>
      </c>
      <c r="R734" s="34">
        <v>0</v>
      </c>
      <c r="S734" s="109">
        <v>0</v>
      </c>
      <c r="T734" s="109">
        <f>_xlfn.XLOOKUP(B734,'[3]Nur des jours'!$B:$B,'[3]Nur des jours'!$U:$U,"")</f>
        <v>0</v>
      </c>
      <c r="U734" s="109">
        <v>0</v>
      </c>
      <c r="V734" s="109">
        <v>0</v>
      </c>
      <c r="W734" s="109">
        <v>0</v>
      </c>
      <c r="X734" s="109">
        <v>0</v>
      </c>
      <c r="Y734" s="109">
        <v>3.3590586502983455</v>
      </c>
      <c r="Z734" s="109">
        <v>0</v>
      </c>
      <c r="AA734" s="109">
        <v>0</v>
      </c>
      <c r="AB734" s="109">
        <v>1.459266107929333</v>
      </c>
      <c r="AC734" s="109">
        <v>0</v>
      </c>
      <c r="AD734" s="109">
        <v>0</v>
      </c>
      <c r="AE734" s="109">
        <v>0</v>
      </c>
      <c r="AF734" s="109">
        <v>0</v>
      </c>
      <c r="AG734" s="57" t="str">
        <f>_xlfn.XLOOKUP(B734,[3]CALCULATION!$B:$B,[3]CALCULATION!$M:$M,"")</f>
        <v>Operationnel</v>
      </c>
      <c r="AH734" s="57"/>
      <c r="AI734" s="56" t="str" cm="1">
        <f t="array" ref="AI734">IFERROR(_xlfn.IFS(
AK734="MPR ISSUE","PDH",
AK734="BSS Hardware Issue","BSS",
AK734="Sites strategiques, MLL, Pylone, etc.","ENVTECH",
AK734="AKTIVCO DEFAUT GE &amp; POWER Cabinet","AKTIVCO",
AK734="AKTIVCO Coupure ENEO &amp; Baisse de tension","AKTIVCO GRID ONLY",
AK734="Coupure ENEO &amp; Baisse de tension","IHS GRID ONLY",
AK734="Defaut GE &amp; POWER Cabinet","IHS",
AK734="Sharing","Partners",
AK734="Sites strategiques &amp; DataCenter","SST &amp; DC",
AK734="Exclu","Exclu",
AK734="SAT","SAT",
AK734="SPARE-ISSUE","SPARE-ISSUE",
AK734="Fiber CAmtel","TRANS_FO_CAMTEL",
AK734="Fiber AOF","Fiber AOF",
AK734="Projet OCM (HUAWEI)","TRAVAUX-HUAWEI",
AK734="Projet OCM (NOKIA)","TRAVAUX-NOKIA",
AK734="ACCESS-ISSUE","ACCESS-ISSUE",
AK734="Projet OCM (ZTE, NOKIA, autres projets)","TRAVAUX OCM",
AK734="No root CAuse","No root cause",
AK734="ODU HS","PDH",
AK734="IP &amp; VLAN","PDH",
AK734="Warehouse HUAWEI","SPARE-ISSUE",
AK734="SPARE-HS","SPARE-ISSUE",
AK734="Power Telco","BSS",AK734="no impacts","no impacts"
),"")</f>
        <v>No root cause</v>
      </c>
      <c r="AJ734" s="56" t="str" cm="1">
        <f t="array" ref="AJ734">IFERROR(_xlfn.IFS(
AK734="MPR ISSUE","TX ISSUE",
AK734="BSS Hardware Issue","RAN ISSUE",
AK734="Sites strategiques, MLL, Pylone, etc.","ENVTECH",
AK734="AKTIVCO DEFAUT GE &amp; POWER Cabinet","POWER ISSUE",
AK734="AKTIVCO Coupure ENEO &amp; Baisse de tension","POWER ISSUE",
AK734="Coupure ENEO &amp; Baisse de tension","POWER ISSUE",
AK734="Defaut GE &amp; POWER Cabinet","POWER ISSUE",
AK734="Sharing","POWER ISSUE",
AK734="Sites strategiques &amp; DataCenter","POWER ISSUE",
AK734="Exclu","Exclu",
AK734="SAT","TX ISSUE",
AK734="SPARE-ISSUE","SPARE-ISSUE",
AK734="Fiber CAmtel","TX ISSUE",
AK734="Fiber AOF","TX ISSUE",
AK734="Projet OCM (HUAWEI)","TRAVAUX-HUAWEI",
AK734="Projet OCM (NOKIA)","TRAVAUX -NOKIA",
AK734="ACCESS-ISSUE","ACCESS-ISSUE",
AK734="Projet OCM (ZTE, NOKIA, autres projets)","TRAVAUX OCM",
AK734="No root CAuse","No root cause",
AK734="ODU HS","TX ISSUE",
AK734="IP &amp; VLAN","TX ISSUE",
AK734="Warehouse HUAWEI","SPARE-ISSUE",
AK734="SPARE-HS","SPARE-ISSUE",
AK734="Power Telco","RAN ISSUE",AK734="no impacts","no impacts"
),"")</f>
        <v>No root cause</v>
      </c>
      <c r="AK734" s="81" t="s">
        <v>5620</v>
      </c>
      <c r="AL734" s="56" t="str" cm="1">
        <f t="array" ref="AL734">IFERROR(_xlfn.IFS(
AK734="MPR ISSUE","ACTIVE",
AK734="BSS Hardware Issue","ACTIVE",
AK734="Sites strategiques, MLL, Pylone, etc.","PASSIVE",
AK734="AKTIVCO DEFAUT GE &amp; POWER Cabinet","PASSIVE",
AK734="AKTIVCO Coupure ENEO &amp; Baisse de tension","PASSIVE",
AK734="Coupure ENEO &amp; Baisse de tension","PASSIVE",
AK734="Defaut GE &amp; POWER Cabinet","PASSIVE",
AK734="Sharing","PASSIVE",
AK734="Sites strategiques &amp; DataCenter","PASSIVE",
AK734="Exclu","Exclu",
AK734="SAT","ACTIVE",
AK734="SPARE-ISSUE","SPARE-ISSUE",
AK734="Fiber CAmtel","ACTIVE",
AK734="Fiber AOF","ACTIVE",
AK734="Projet OCM (HUAWEI)","PLANNED WORKS",
AK734="Projet OCM (NOKIA)","PLANNED WORKS",
AK734="ACCESS-ISSUE","ACCESS-ISSUE",
AK734="Projet OCM (ZTE, NOKIA, autres projets)","PLANNED WORKS",
AK734="No root CAuse","No root cause",
AK734="ODU HS","ACTIVE",
AK734="IP &amp; VLAN","ACTIVE",
AK734="Warehouse HUAWEI","SPARE-ISSUE",
AK734="SPARE-HS","SPARE-ISSUE",
AK734="Power Telco","ACTIVE", AK734="no impacts","no impacts"
),"")</f>
        <v>No root cause</v>
      </c>
      <c r="AM734" s="108" t="s">
        <v>5537</v>
      </c>
      <c r="AN734" s="117" t="s">
        <v>2592</v>
      </c>
      <c r="AP734" s="23" t="s">
        <v>5537</v>
      </c>
      <c r="AQ734" s="23" t="s">
        <v>5537</v>
      </c>
      <c r="AR734" s="7"/>
      <c r="AS734" s="6"/>
      <c r="AT734" s="7"/>
      <c r="AU734" s="3" t="s">
        <v>5537</v>
      </c>
      <c r="AV734" s="24" t="s">
        <v>5537</v>
      </c>
      <c r="AW734" s="24" t="s">
        <v>5537</v>
      </c>
      <c r="AX734" s="24" t="s">
        <v>5537</v>
      </c>
      <c r="AY734" s="24" t="s">
        <v>5537</v>
      </c>
      <c r="AZ734" s="24" t="s">
        <v>5537</v>
      </c>
      <c r="BA734" s="24" t="s">
        <v>5537</v>
      </c>
      <c r="BB734" s="24" t="s">
        <v>5537</v>
      </c>
      <c r="BC734" s="24" t="s">
        <v>5537</v>
      </c>
      <c r="BD734" s="24" t="s">
        <v>5537</v>
      </c>
      <c r="BE734" s="24" t="s">
        <v>5537</v>
      </c>
      <c r="BF734" s="24" t="s">
        <v>5537</v>
      </c>
      <c r="BG734" s="24" t="s">
        <v>5537</v>
      </c>
      <c r="BH734" s="24" t="s">
        <v>5537</v>
      </c>
      <c r="BI734" s="9" t="s">
        <v>5537</v>
      </c>
      <c r="BJ734" s="14"/>
      <c r="BK734" s="14" t="s">
        <v>5537</v>
      </c>
      <c r="BL734" s="14" t="str">
        <f>_xlfn.XLOOKUP(B734,'[4]cell downs 18042026 17h'!$B:$B,'[4]cell downs 18042026 17h'!$B:$B,"")</f>
        <v/>
      </c>
      <c r="BM734" s="14" t="str">
        <f>_xlfn.XLOOKUP(B734,'[5]Cells Huawei 19042026 15h'!$B:$B,'[5]Cells Huawei 19042026 15h'!$B:$B,"")</f>
        <v/>
      </c>
      <c r="BN734" s="9" t="str">
        <f>_xlfn.XLOOKUP(B734,'[6]cells down 19042026 9H40'!$B:$B,'[6]cells down 19042026 9H40'!$B:$B,"")</f>
        <v/>
      </c>
      <c r="BO734" s="9" t="s">
        <v>5537</v>
      </c>
      <c r="BP734" s="9" t="s">
        <v>5537</v>
      </c>
    </row>
    <row r="735" spans="1:68" s="9" customFormat="1" x14ac:dyDescent="0.35">
      <c r="A735" s="1" t="s">
        <v>2891</v>
      </c>
      <c r="B735" s="8" t="s">
        <v>2892</v>
      </c>
      <c r="C735" s="3" t="str">
        <f>_xlfn.XLOOKUP(B735,'[1]daily break down'!$D:$D,'[1]daily break down'!$E:$E,"")</f>
        <v>Garoua</v>
      </c>
      <c r="D735" s="1" t="s">
        <v>11</v>
      </c>
      <c r="E735" s="1" t="s">
        <v>12</v>
      </c>
      <c r="F735" s="3" t="s">
        <v>23</v>
      </c>
      <c r="G735" s="1" t="s">
        <v>24</v>
      </c>
      <c r="H735" s="39" t="str">
        <f>_xlfn.XLOOKUP(B735,[2]CALCULATION!$B:$B,[2]CALCULATION!$H:$H,"")</f>
        <v>Huawei</v>
      </c>
      <c r="I735" s="34">
        <v>0</v>
      </c>
      <c r="J735" s="34">
        <v>0</v>
      </c>
      <c r="K735" s="34">
        <v>4.2670424874369699</v>
      </c>
      <c r="L735" s="34">
        <v>0</v>
      </c>
      <c r="M735" s="34">
        <v>0</v>
      </c>
      <c r="N735" s="34">
        <v>0</v>
      </c>
      <c r="O735" s="34">
        <v>0</v>
      </c>
      <c r="P735" s="34">
        <v>0</v>
      </c>
      <c r="Q735" s="34">
        <v>0.41306041383088932</v>
      </c>
      <c r="R735" s="34">
        <v>3.4209463720597091</v>
      </c>
      <c r="S735" s="109">
        <v>0</v>
      </c>
      <c r="T735" s="109">
        <f>_xlfn.XLOOKUP(B735,'[3]Nur des jours'!$B:$B,'[3]Nur des jours'!$U:$U,"")</f>
        <v>0</v>
      </c>
      <c r="U735" s="109">
        <v>0</v>
      </c>
      <c r="V735" s="109">
        <v>1.5573590386750107</v>
      </c>
      <c r="W735" s="109">
        <v>0</v>
      </c>
      <c r="X735" s="109">
        <v>0</v>
      </c>
      <c r="Y735" s="109">
        <v>1.63030450899316</v>
      </c>
      <c r="Z735" s="109">
        <v>0.37917376502783701</v>
      </c>
      <c r="AA735" s="109">
        <v>2.3115153253260967</v>
      </c>
      <c r="AB735" s="109">
        <v>1.4260928622589768</v>
      </c>
      <c r="AC735" s="109">
        <v>0</v>
      </c>
      <c r="AD735" s="109">
        <v>0</v>
      </c>
      <c r="AE735" s="109">
        <v>0</v>
      </c>
      <c r="AF735" s="109">
        <v>0</v>
      </c>
      <c r="AG735" s="57" t="str">
        <f>_xlfn.XLOOKUP(B735,[3]CALCULATION!$B:$B,[3]CALCULATION!$M:$M,"")</f>
        <v>Operationnel</v>
      </c>
      <c r="AH735" s="57"/>
      <c r="AI735" s="56" t="str" cm="1">
        <f t="array" ref="AI735">IFERROR(_xlfn.IFS(
AK735="MPR ISSUE","PDH",
AK735="BSS Hardware Issue","BSS",
AK735="Sites strategiques, MLL, Pylone, etc.","ENVTECH",
AK735="AKTIVCO DEFAUT GE &amp; POWER Cabinet","AKTIVCO",
AK735="AKTIVCO Coupure ENEO &amp; Baisse de tension","AKTIVCO GRID ONLY",
AK735="Coupure ENEO &amp; Baisse de tension","IHS GRID ONLY",
AK735="Defaut GE &amp; POWER Cabinet","IHS",
AK735="Sharing","Partners",
AK735="Sites strategiques &amp; DataCenter","SST &amp; DC",
AK735="Exclu","Exclu",
AK735="SAT","SAT",
AK735="SPARE-ISSUE","SPARE-ISSUE",
AK735="Fiber CAmtel","TRANS_FO_CAMTEL",
AK735="Fiber AOF","Fiber AOF",
AK735="Projet OCM (HUAWEI)","TRAVAUX-HUAWEI",
AK735="Projet OCM (NOKIA)","TRAVAUX-NOKIA",
AK735="ACCESS-ISSUE","ACCESS-ISSUE",
AK735="Projet OCM (ZTE, NOKIA, autres projets)","TRAVAUX OCM",
AK735="No root CAuse","No root cause",
AK735="ODU HS","PDH",
AK735="IP &amp; VLAN","PDH",
AK735="Warehouse HUAWEI","SPARE-ISSUE",
AK735="SPARE-HS","SPARE-ISSUE",
AK735="Power Telco","BSS",AK735="no impacts","no impacts"
),"")</f>
        <v>No root cause</v>
      </c>
      <c r="AJ735" s="56" t="str" cm="1">
        <f t="array" ref="AJ735">IFERROR(_xlfn.IFS(
AK735="MPR ISSUE","TX ISSUE",
AK735="BSS Hardware Issue","RAN ISSUE",
AK735="Sites strategiques, MLL, Pylone, etc.","ENVTECH",
AK735="AKTIVCO DEFAUT GE &amp; POWER Cabinet","POWER ISSUE",
AK735="AKTIVCO Coupure ENEO &amp; Baisse de tension","POWER ISSUE",
AK735="Coupure ENEO &amp; Baisse de tension","POWER ISSUE",
AK735="Defaut GE &amp; POWER Cabinet","POWER ISSUE",
AK735="Sharing","POWER ISSUE",
AK735="Sites strategiques &amp; DataCenter","POWER ISSUE",
AK735="Exclu","Exclu",
AK735="SAT","TX ISSUE",
AK735="SPARE-ISSUE","SPARE-ISSUE",
AK735="Fiber CAmtel","TX ISSUE",
AK735="Fiber AOF","TX ISSUE",
AK735="Projet OCM (HUAWEI)","TRAVAUX-HUAWEI",
AK735="Projet OCM (NOKIA)","TRAVAUX -NOKIA",
AK735="ACCESS-ISSUE","ACCESS-ISSUE",
AK735="Projet OCM (ZTE, NOKIA, autres projets)","TRAVAUX OCM",
AK735="No root CAuse","No root cause",
AK735="ODU HS","TX ISSUE",
AK735="IP &amp; VLAN","TX ISSUE",
AK735="Warehouse HUAWEI","SPARE-ISSUE",
AK735="SPARE-HS","SPARE-ISSUE",
AK735="Power Telco","RAN ISSUE",AK735="no impacts","no impacts"
),"")</f>
        <v>No root cause</v>
      </c>
      <c r="AK735" s="81" t="s">
        <v>5620</v>
      </c>
      <c r="AL735" s="56" t="str" cm="1">
        <f t="array" ref="AL735">IFERROR(_xlfn.IFS(
AK735="MPR ISSUE","ACTIVE",
AK735="BSS Hardware Issue","ACTIVE",
AK735="Sites strategiques, MLL, Pylone, etc.","PASSIVE",
AK735="AKTIVCO DEFAUT GE &amp; POWER Cabinet","PASSIVE",
AK735="AKTIVCO Coupure ENEO &amp; Baisse de tension","PASSIVE",
AK735="Coupure ENEO &amp; Baisse de tension","PASSIVE",
AK735="Defaut GE &amp; POWER Cabinet","PASSIVE",
AK735="Sharing","PASSIVE",
AK735="Sites strategiques &amp; DataCenter","PASSIVE",
AK735="Exclu","Exclu",
AK735="SAT","ACTIVE",
AK735="SPARE-ISSUE","SPARE-ISSUE",
AK735="Fiber CAmtel","ACTIVE",
AK735="Fiber AOF","ACTIVE",
AK735="Projet OCM (HUAWEI)","PLANNED WORKS",
AK735="Projet OCM (NOKIA)","PLANNED WORKS",
AK735="ACCESS-ISSUE","ACCESS-ISSUE",
AK735="Projet OCM (ZTE, NOKIA, autres projets)","PLANNED WORKS",
AK735="No root CAuse","No root cause",
AK735="ODU HS","ACTIVE",
AK735="IP &amp; VLAN","ACTIVE",
AK735="Warehouse HUAWEI","SPARE-ISSUE",
AK735="SPARE-HS","SPARE-ISSUE",
AK735="Power Telco","ACTIVE", AK735="no impacts","no impacts"
),"")</f>
        <v>No root cause</v>
      </c>
      <c r="AM735" s="108" t="s">
        <v>5537</v>
      </c>
      <c r="AN735" s="117" t="s">
        <v>2892</v>
      </c>
      <c r="AP735" s="23" t="s">
        <v>5537</v>
      </c>
      <c r="AQ735" s="23" t="s">
        <v>5537</v>
      </c>
      <c r="AR735" s="7"/>
      <c r="AS735" s="6"/>
      <c r="AT735" s="7"/>
      <c r="AU735" s="3" t="s">
        <v>5537</v>
      </c>
      <c r="AV735" s="24" t="s">
        <v>5537</v>
      </c>
      <c r="AW735" s="24" t="s">
        <v>5537</v>
      </c>
      <c r="AX735" s="24" t="s">
        <v>5537</v>
      </c>
      <c r="AY735" s="24" t="s">
        <v>5537</v>
      </c>
      <c r="AZ735" s="24" t="s">
        <v>5537</v>
      </c>
      <c r="BA735" s="24" t="s">
        <v>5537</v>
      </c>
      <c r="BB735" s="24" t="s">
        <v>5537</v>
      </c>
      <c r="BC735" s="24" t="s">
        <v>5537</v>
      </c>
      <c r="BD735" s="24" t="s">
        <v>5537</v>
      </c>
      <c r="BE735" s="24" t="s">
        <v>5537</v>
      </c>
      <c r="BF735" s="24" t="s">
        <v>5537</v>
      </c>
      <c r="BG735" s="24" t="s">
        <v>5537</v>
      </c>
      <c r="BH735" s="24" t="s">
        <v>5537</v>
      </c>
      <c r="BI735" s="9" t="s">
        <v>5537</v>
      </c>
      <c r="BJ735" s="14"/>
      <c r="BK735" s="14" t="s">
        <v>5537</v>
      </c>
      <c r="BL735" s="14" t="str">
        <f>_xlfn.XLOOKUP(B735,'[4]cell downs 18042026 17h'!$B:$B,'[4]cell downs 18042026 17h'!$B:$B,"")</f>
        <v/>
      </c>
      <c r="BM735" s="14" t="str">
        <f>_xlfn.XLOOKUP(B735,'[5]Cells Huawei 19042026 15h'!$B:$B,'[5]Cells Huawei 19042026 15h'!$B:$B,"")</f>
        <v/>
      </c>
      <c r="BN735" s="9" t="str">
        <f>_xlfn.XLOOKUP(B735,'[6]cells down 19042026 9H40'!$B:$B,'[6]cells down 19042026 9H40'!$B:$B,"")</f>
        <v/>
      </c>
      <c r="BO735" s="9" t="s">
        <v>2892</v>
      </c>
      <c r="BP735" s="9" t="s">
        <v>5537</v>
      </c>
    </row>
    <row r="736" spans="1:68" s="9" customFormat="1" x14ac:dyDescent="0.35">
      <c r="A736" s="1" t="s">
        <v>513</v>
      </c>
      <c r="B736" s="8" t="s">
        <v>514</v>
      </c>
      <c r="C736" s="3" t="str">
        <f>_xlfn.XLOOKUP(B736,'[1]daily break down'!$D:$D,'[1]daily break down'!$E:$E,"")</f>
        <v>Yaounde</v>
      </c>
      <c r="D736" s="1" t="s">
        <v>21</v>
      </c>
      <c r="E736" s="1" t="s">
        <v>36</v>
      </c>
      <c r="F736" s="3" t="s">
        <v>37</v>
      </c>
      <c r="G736" s="1" t="s">
        <v>38</v>
      </c>
      <c r="H736" s="41" t="str">
        <f>_xlfn.XLOOKUP(B736,[2]CALCULATION!$B:$B,[2]CALCULATION!$H:$H,"")</f>
        <v>ZTE</v>
      </c>
      <c r="I736" s="34">
        <v>0</v>
      </c>
      <c r="J736" s="34">
        <v>0</v>
      </c>
      <c r="K736" s="34">
        <v>0</v>
      </c>
      <c r="L736" s="34">
        <v>0.74085131822630856</v>
      </c>
      <c r="M736" s="34">
        <v>0</v>
      </c>
      <c r="N736" s="34">
        <v>0</v>
      </c>
      <c r="O736" s="34">
        <v>0</v>
      </c>
      <c r="P736" s="34">
        <v>3.0716820333701449</v>
      </c>
      <c r="Q736" s="34">
        <v>3.4684590206972521</v>
      </c>
      <c r="R736" s="34">
        <v>7.6013103788741043E-2</v>
      </c>
      <c r="S736" s="109">
        <v>0</v>
      </c>
      <c r="T736" s="109">
        <f>_xlfn.XLOOKUP(B736,'[3]Nur des jours'!$B:$B,'[3]Nur des jours'!$U:$U,"")</f>
        <v>0</v>
      </c>
      <c r="U736" s="109">
        <v>13.306769767687401</v>
      </c>
      <c r="V736" s="109">
        <v>0</v>
      </c>
      <c r="W736" s="109">
        <v>0</v>
      </c>
      <c r="X736" s="109">
        <v>0</v>
      </c>
      <c r="Y736" s="109">
        <v>0</v>
      </c>
      <c r="Z736" s="109">
        <v>0</v>
      </c>
      <c r="AA736" s="109">
        <v>0</v>
      </c>
      <c r="AB736" s="109">
        <v>1.3394322167147501</v>
      </c>
      <c r="AC736" s="109">
        <v>0.92984764736680137</v>
      </c>
      <c r="AD736" s="109">
        <v>0</v>
      </c>
      <c r="AE736" s="109">
        <v>0.13278215807301252</v>
      </c>
      <c r="AF736" s="109">
        <v>0.13278215807301252</v>
      </c>
      <c r="AG736" s="57" t="str">
        <f>_xlfn.XLOOKUP(B736,[3]CALCULATION!$B:$B,[3]CALCULATION!$M:$M,"")</f>
        <v>Operationnel</v>
      </c>
      <c r="AH736" s="57"/>
      <c r="AI736" s="56" t="str" cm="1">
        <f t="array" ref="AI736">IFERROR(_xlfn.IFS(
AK736="MPR ISSUE","PDH",
AK736="BSS Hardware Issue","BSS",
AK736="Sites strategiques, MLL, Pylone, etc.","ENVTECH",
AK736="AKTIVCO DEFAUT GE &amp; POWER Cabinet","AKTIVCO",
AK736="AKTIVCO Coupure ENEO &amp; Baisse de tension","AKTIVCO GRID ONLY",
AK736="Coupure ENEO &amp; Baisse de tension","IHS GRID ONLY",
AK736="Defaut GE &amp; POWER Cabinet","IHS",
AK736="Sharing","Partners",
AK736="Sites strategiques &amp; DataCenter","SST &amp; DC",
AK736="Exclu","Exclu",
AK736="SAT","SAT",
AK736="SPARE-ISSUE","SPARE-ISSUE",
AK736="Fiber CAmtel","TRANS_FO_CAMTEL",
AK736="Fiber AOF","Fiber AOF",
AK736="Projet OCM (HUAWEI)","TRAVAUX-HUAWEI",
AK736="Projet OCM (NOKIA)","TRAVAUX-NOKIA",
AK736="ACCESS-ISSUE","ACCESS-ISSUE",
AK736="Projet OCM (ZTE, NOKIA, autres projets)","TRAVAUX OCM",
AK736="No root CAuse","No root cause",
AK736="ODU HS","PDH",
AK736="IP &amp; VLAN","PDH",
AK736="Warehouse HUAWEI","SPARE-ISSUE",
AK736="SPARE-HS","SPARE-ISSUE",
AK736="Power Telco","BSS",AK736="no impacts","no impacts"
),"")</f>
        <v>No root cause</v>
      </c>
      <c r="AJ736" s="56" t="str" cm="1">
        <f t="array" ref="AJ736">IFERROR(_xlfn.IFS(
AK736="MPR ISSUE","TX ISSUE",
AK736="BSS Hardware Issue","RAN ISSUE",
AK736="Sites strategiques, MLL, Pylone, etc.","ENVTECH",
AK736="AKTIVCO DEFAUT GE &amp; POWER Cabinet","POWER ISSUE",
AK736="AKTIVCO Coupure ENEO &amp; Baisse de tension","POWER ISSUE",
AK736="Coupure ENEO &amp; Baisse de tension","POWER ISSUE",
AK736="Defaut GE &amp; POWER Cabinet","POWER ISSUE",
AK736="Sharing","POWER ISSUE",
AK736="Sites strategiques &amp; DataCenter","POWER ISSUE",
AK736="Exclu","Exclu",
AK736="SAT","TX ISSUE",
AK736="SPARE-ISSUE","SPARE-ISSUE",
AK736="Fiber CAmtel","TX ISSUE",
AK736="Fiber AOF","TX ISSUE",
AK736="Projet OCM (HUAWEI)","TRAVAUX-HUAWEI",
AK736="Projet OCM (NOKIA)","TRAVAUX -NOKIA",
AK736="ACCESS-ISSUE","ACCESS-ISSUE",
AK736="Projet OCM (ZTE, NOKIA, autres projets)","TRAVAUX OCM",
AK736="No root CAuse","No root cause",
AK736="ODU HS","TX ISSUE",
AK736="IP &amp; VLAN","TX ISSUE",
AK736="Warehouse HUAWEI","SPARE-ISSUE",
AK736="SPARE-HS","SPARE-ISSUE",
AK736="Power Telco","RAN ISSUE",AK736="no impacts","no impacts"
),"")</f>
        <v>No root cause</v>
      </c>
      <c r="AK736" s="81" t="s">
        <v>5620</v>
      </c>
      <c r="AL736" s="56" t="str" cm="1">
        <f t="array" ref="AL736">IFERROR(_xlfn.IFS(
AK736="MPR ISSUE","ACTIVE",
AK736="BSS Hardware Issue","ACTIVE",
AK736="Sites strategiques, MLL, Pylone, etc.","PASSIVE",
AK736="AKTIVCO DEFAUT GE &amp; POWER Cabinet","PASSIVE",
AK736="AKTIVCO Coupure ENEO &amp; Baisse de tension","PASSIVE",
AK736="Coupure ENEO &amp; Baisse de tension","PASSIVE",
AK736="Defaut GE &amp; POWER Cabinet","PASSIVE",
AK736="Sharing","PASSIVE",
AK736="Sites strategiques &amp; DataCenter","PASSIVE",
AK736="Exclu","Exclu",
AK736="SAT","ACTIVE",
AK736="SPARE-ISSUE","SPARE-ISSUE",
AK736="Fiber CAmtel","ACTIVE",
AK736="Fiber AOF","ACTIVE",
AK736="Projet OCM (HUAWEI)","PLANNED WORKS",
AK736="Projet OCM (NOKIA)","PLANNED WORKS",
AK736="ACCESS-ISSUE","ACCESS-ISSUE",
AK736="Projet OCM (ZTE, NOKIA, autres projets)","PLANNED WORKS",
AK736="No root CAuse","No root cause",
AK736="ODU HS","ACTIVE",
AK736="IP &amp; VLAN","ACTIVE",
AK736="Warehouse HUAWEI","SPARE-ISSUE",
AK736="SPARE-HS","SPARE-ISSUE",
AK736="Power Telco","ACTIVE", AK736="no impacts","no impacts"
),"")</f>
        <v>No root cause</v>
      </c>
      <c r="AM736" s="108" t="s">
        <v>5537</v>
      </c>
      <c r="AN736" s="117" t="s">
        <v>514</v>
      </c>
      <c r="AP736" s="23" t="s">
        <v>5537</v>
      </c>
      <c r="AQ736" s="23" t="s">
        <v>5537</v>
      </c>
      <c r="AR736" s="7"/>
      <c r="AS736" s="6"/>
      <c r="AT736" s="7"/>
      <c r="AU736" s="3" t="s">
        <v>5537</v>
      </c>
      <c r="AV736" s="24" t="s">
        <v>5537</v>
      </c>
      <c r="AW736" s="24" t="s">
        <v>5537</v>
      </c>
      <c r="AX736" s="24" t="s">
        <v>5537</v>
      </c>
      <c r="AY736" s="24" t="s">
        <v>5537</v>
      </c>
      <c r="AZ736" s="24" t="s">
        <v>5537</v>
      </c>
      <c r="BA736" s="24" t="s">
        <v>5537</v>
      </c>
      <c r="BB736" s="24" t="s">
        <v>5537</v>
      </c>
      <c r="BC736" s="24" t="s">
        <v>5537</v>
      </c>
      <c r="BD736" s="24" t="s">
        <v>5537</v>
      </c>
      <c r="BE736" s="24" t="s">
        <v>5537</v>
      </c>
      <c r="BF736" s="24" t="s">
        <v>5537</v>
      </c>
      <c r="BG736" s="24" t="s">
        <v>5537</v>
      </c>
      <c r="BH736" s="24" t="s">
        <v>5537</v>
      </c>
      <c r="BI736" s="9" t="s">
        <v>5537</v>
      </c>
      <c r="BJ736" s="14"/>
      <c r="BK736" s="14" t="s">
        <v>5537</v>
      </c>
      <c r="BL736" s="14" t="str">
        <f>_xlfn.XLOOKUP(B736,'[4]cell downs 18042026 17h'!$B:$B,'[4]cell downs 18042026 17h'!$B:$B,"")</f>
        <v/>
      </c>
      <c r="BM736" s="14" t="str">
        <f>_xlfn.XLOOKUP(B736,'[5]Cells Huawei 19042026 15h'!$B:$B,'[5]Cells Huawei 19042026 15h'!$B:$B,"")</f>
        <v/>
      </c>
      <c r="BN736" s="9" t="str">
        <f>_xlfn.XLOOKUP(B736,'[6]cells down 19042026 9H40'!$B:$B,'[6]cells down 19042026 9H40'!$B:$B,"")</f>
        <v/>
      </c>
      <c r="BO736" s="9" t="s">
        <v>5537</v>
      </c>
      <c r="BP736" s="9" t="s">
        <v>12</v>
      </c>
    </row>
    <row r="737" spans="1:68" s="9" customFormat="1" x14ac:dyDescent="0.35">
      <c r="A737" s="1" t="s">
        <v>908</v>
      </c>
      <c r="B737" s="8" t="s">
        <v>909</v>
      </c>
      <c r="C737" s="3" t="str">
        <f>_xlfn.XLOOKUP(B737,'[1]daily break down'!$D:$D,'[1]daily break down'!$E:$E,"")</f>
        <v>Yaounde</v>
      </c>
      <c r="D737" s="1" t="s">
        <v>11</v>
      </c>
      <c r="E737" s="1" t="s">
        <v>12</v>
      </c>
      <c r="F737" s="3" t="s">
        <v>37</v>
      </c>
      <c r="G737" s="1" t="s">
        <v>38</v>
      </c>
      <c r="H737" s="41" t="str">
        <f>_xlfn.XLOOKUP(B737,[2]CALCULATION!$B:$B,[2]CALCULATION!$H:$H,"")</f>
        <v>ZTE</v>
      </c>
      <c r="I737" s="34">
        <v>0</v>
      </c>
      <c r="J737" s="34">
        <v>0</v>
      </c>
      <c r="K737" s="34">
        <v>15.787272460070835</v>
      </c>
      <c r="L737" s="34">
        <v>3.5955517887870124E-2</v>
      </c>
      <c r="M737" s="34">
        <v>0</v>
      </c>
      <c r="N737" s="34">
        <v>0</v>
      </c>
      <c r="O737" s="34">
        <v>7.7065373409467647E-2</v>
      </c>
      <c r="P737" s="34">
        <v>3.2398489868248732</v>
      </c>
      <c r="Q737" s="34">
        <v>3.748006038244116</v>
      </c>
      <c r="R737" s="34">
        <v>7.7238730370712814</v>
      </c>
      <c r="S737" s="109">
        <v>0</v>
      </c>
      <c r="T737" s="109">
        <f>_xlfn.XLOOKUP(B737,'[3]Nur des jours'!$B:$B,'[3]Nur des jours'!$U:$U,"")</f>
        <v>0</v>
      </c>
      <c r="U737" s="109">
        <v>20.20464682264512</v>
      </c>
      <c r="V737" s="109">
        <v>30.134576366951745</v>
      </c>
      <c r="W737" s="109">
        <v>0</v>
      </c>
      <c r="X737" s="109">
        <v>0</v>
      </c>
      <c r="Y737" s="109">
        <v>1.2578902386476183</v>
      </c>
      <c r="Z737" s="109">
        <v>3.6900777038691802E-2</v>
      </c>
      <c r="AA737" s="109">
        <v>0</v>
      </c>
      <c r="AB737" s="109">
        <v>1.2322077258705675</v>
      </c>
      <c r="AC737" s="109">
        <v>0.29275525660547785</v>
      </c>
      <c r="AD737" s="109">
        <v>0</v>
      </c>
      <c r="AE737" s="109">
        <v>4.1805423575976011E-2</v>
      </c>
      <c r="AF737" s="109">
        <v>4.1805423575976011E-2</v>
      </c>
      <c r="AG737" s="57" t="str">
        <f>_xlfn.XLOOKUP(B737,[3]CALCULATION!$B:$B,[3]CALCULATION!$M:$M,"")</f>
        <v>Operationnel</v>
      </c>
      <c r="AH737" s="57"/>
      <c r="AI737" s="56" t="str" cm="1">
        <f t="array" ref="AI737">IFERROR(_xlfn.IFS(
AK737="MPR ISSUE","PDH",
AK737="BSS Hardware Issue","BSS",
AK737="Sites strategiques, MLL, Pylone, etc.","ENVTECH",
AK737="AKTIVCO DEFAUT GE &amp; POWER Cabinet","AKTIVCO",
AK737="AKTIVCO Coupure ENEO &amp; Baisse de tension","AKTIVCO GRID ONLY",
AK737="Coupure ENEO &amp; Baisse de tension","IHS GRID ONLY",
AK737="Defaut GE &amp; POWER Cabinet","IHS",
AK737="Sharing","Partners",
AK737="Sites strategiques &amp; DataCenter","SST &amp; DC",
AK737="Exclu","Exclu",
AK737="SAT","SAT",
AK737="SPARE-ISSUE","SPARE-ISSUE",
AK737="Fiber CAmtel","TRANS_FO_CAMTEL",
AK737="Fiber AOF","Fiber AOF",
AK737="Projet OCM (HUAWEI)","TRAVAUX-HUAWEI",
AK737="Projet OCM (NOKIA)","TRAVAUX-NOKIA",
AK737="ACCESS-ISSUE","ACCESS-ISSUE",
AK737="Projet OCM (ZTE, NOKIA, autres projets)","TRAVAUX OCM",
AK737="No root CAuse","No root cause",
AK737="ODU HS","PDH",
AK737="IP &amp; VLAN","PDH",
AK737="Warehouse HUAWEI","SPARE-ISSUE",
AK737="SPARE-HS","SPARE-ISSUE",
AK737="Power Telco","BSS",AK737="no impacts","no impacts"
),"")</f>
        <v>No root cause</v>
      </c>
      <c r="AJ737" s="56" t="str" cm="1">
        <f t="array" ref="AJ737">IFERROR(_xlfn.IFS(
AK737="MPR ISSUE","TX ISSUE",
AK737="BSS Hardware Issue","RAN ISSUE",
AK737="Sites strategiques, MLL, Pylone, etc.","ENVTECH",
AK737="AKTIVCO DEFAUT GE &amp; POWER Cabinet","POWER ISSUE",
AK737="AKTIVCO Coupure ENEO &amp; Baisse de tension","POWER ISSUE",
AK737="Coupure ENEO &amp; Baisse de tension","POWER ISSUE",
AK737="Defaut GE &amp; POWER Cabinet","POWER ISSUE",
AK737="Sharing","POWER ISSUE",
AK737="Sites strategiques &amp; DataCenter","POWER ISSUE",
AK737="Exclu","Exclu",
AK737="SAT","TX ISSUE",
AK737="SPARE-ISSUE","SPARE-ISSUE",
AK737="Fiber CAmtel","TX ISSUE",
AK737="Fiber AOF","TX ISSUE",
AK737="Projet OCM (HUAWEI)","TRAVAUX-HUAWEI",
AK737="Projet OCM (NOKIA)","TRAVAUX -NOKIA",
AK737="ACCESS-ISSUE","ACCESS-ISSUE",
AK737="Projet OCM (ZTE, NOKIA, autres projets)","TRAVAUX OCM",
AK737="No root CAuse","No root cause",
AK737="ODU HS","TX ISSUE",
AK737="IP &amp; VLAN","TX ISSUE",
AK737="Warehouse HUAWEI","SPARE-ISSUE",
AK737="SPARE-HS","SPARE-ISSUE",
AK737="Power Telco","RAN ISSUE",AK737="no impacts","no impacts"
),"")</f>
        <v>No root cause</v>
      </c>
      <c r="AK737" s="81" t="s">
        <v>5620</v>
      </c>
      <c r="AL737" s="56" t="str" cm="1">
        <f t="array" ref="AL737">IFERROR(_xlfn.IFS(
AK737="MPR ISSUE","ACTIVE",
AK737="BSS Hardware Issue","ACTIVE",
AK737="Sites strategiques, MLL, Pylone, etc.","PASSIVE",
AK737="AKTIVCO DEFAUT GE &amp; POWER Cabinet","PASSIVE",
AK737="AKTIVCO Coupure ENEO &amp; Baisse de tension","PASSIVE",
AK737="Coupure ENEO &amp; Baisse de tension","PASSIVE",
AK737="Defaut GE &amp; POWER Cabinet","PASSIVE",
AK737="Sharing","PASSIVE",
AK737="Sites strategiques &amp; DataCenter","PASSIVE",
AK737="Exclu","Exclu",
AK737="SAT","ACTIVE",
AK737="SPARE-ISSUE","SPARE-ISSUE",
AK737="Fiber CAmtel","ACTIVE",
AK737="Fiber AOF","ACTIVE",
AK737="Projet OCM (HUAWEI)","PLANNED WORKS",
AK737="Projet OCM (NOKIA)","PLANNED WORKS",
AK737="ACCESS-ISSUE","ACCESS-ISSUE",
AK737="Projet OCM (ZTE, NOKIA, autres projets)","PLANNED WORKS",
AK737="No root CAuse","No root cause",
AK737="ODU HS","ACTIVE",
AK737="IP &amp; VLAN","ACTIVE",
AK737="Warehouse HUAWEI","SPARE-ISSUE",
AK737="SPARE-HS","SPARE-ISSUE",
AK737="Power Telco","ACTIVE", AK737="no impacts","no impacts"
),"")</f>
        <v>No root cause</v>
      </c>
      <c r="AM737" s="108" t="s">
        <v>5537</v>
      </c>
      <c r="AN737" s="117" t="s">
        <v>909</v>
      </c>
      <c r="AP737" s="23" t="s">
        <v>5537</v>
      </c>
      <c r="AQ737" s="23" t="s">
        <v>5537</v>
      </c>
      <c r="AR737" s="7"/>
      <c r="AS737" s="6"/>
      <c r="AT737" s="7"/>
      <c r="AU737" s="3" t="s">
        <v>5537</v>
      </c>
      <c r="AV737" s="24" t="s">
        <v>5537</v>
      </c>
      <c r="AW737" s="24" t="s">
        <v>5537</v>
      </c>
      <c r="AX737" s="24" t="s">
        <v>5537</v>
      </c>
      <c r="AY737" s="24" t="s">
        <v>5537</v>
      </c>
      <c r="AZ737" s="24" t="s">
        <v>5537</v>
      </c>
      <c r="BA737" s="24" t="s">
        <v>5537</v>
      </c>
      <c r="BB737" s="24" t="s">
        <v>5537</v>
      </c>
      <c r="BC737" s="24" t="s">
        <v>5537</v>
      </c>
      <c r="BD737" s="24" t="s">
        <v>5537</v>
      </c>
      <c r="BE737" s="24" t="s">
        <v>5537</v>
      </c>
      <c r="BF737" s="24" t="s">
        <v>5537</v>
      </c>
      <c r="BG737" s="24" t="s">
        <v>5537</v>
      </c>
      <c r="BH737" s="24" t="s">
        <v>5537</v>
      </c>
      <c r="BI737" s="9" t="s">
        <v>5537</v>
      </c>
      <c r="BJ737" s="14"/>
      <c r="BK737" s="14" t="s">
        <v>5537</v>
      </c>
      <c r="BL737" s="14" t="str">
        <f>_xlfn.XLOOKUP(B737,'[4]cell downs 18042026 17h'!$B:$B,'[4]cell downs 18042026 17h'!$B:$B,"")</f>
        <v/>
      </c>
      <c r="BM737" s="14" t="str">
        <f>_xlfn.XLOOKUP(B737,'[5]Cells Huawei 19042026 15h'!$B:$B,'[5]Cells Huawei 19042026 15h'!$B:$B,"")</f>
        <v/>
      </c>
      <c r="BN737" s="9" t="str">
        <f>_xlfn.XLOOKUP(B737,'[6]cells down 19042026 9H40'!$B:$B,'[6]cells down 19042026 9H40'!$B:$B,"")</f>
        <v/>
      </c>
      <c r="BO737" s="9" t="s">
        <v>909</v>
      </c>
      <c r="BP737" s="9" t="s">
        <v>594</v>
      </c>
    </row>
    <row r="738" spans="1:68" s="9" customFormat="1" x14ac:dyDescent="0.35">
      <c r="A738" s="3" t="s">
        <v>2331</v>
      </c>
      <c r="B738" s="31" t="s">
        <v>2332</v>
      </c>
      <c r="C738" s="3" t="str">
        <f>_xlfn.XLOOKUP(B738,'[1]daily break down'!$D:$D,'[1]daily break down'!$E:$E,"")</f>
        <v>Douala</v>
      </c>
      <c r="D738" s="3" t="s">
        <v>11</v>
      </c>
      <c r="E738" s="3" t="s">
        <v>12</v>
      </c>
      <c r="F738" s="3" t="s">
        <v>31</v>
      </c>
      <c r="G738" s="3" t="s">
        <v>32</v>
      </c>
      <c r="H738" s="41" t="str">
        <f>_xlfn.XLOOKUP(B738,[2]CALCULATION!$B:$B,[2]CALCULATION!$H:$H,"")</f>
        <v>ZTE</v>
      </c>
      <c r="I738" s="34">
        <v>0</v>
      </c>
      <c r="J738" s="34">
        <v>5.1418530789052438E-2</v>
      </c>
      <c r="K738" s="34">
        <v>0</v>
      </c>
      <c r="L738" s="34">
        <v>9.5217737770130082</v>
      </c>
      <c r="M738" s="34">
        <v>5.3525388590686376</v>
      </c>
      <c r="N738" s="34">
        <v>0</v>
      </c>
      <c r="O738" s="34">
        <v>17.012809866650688</v>
      </c>
      <c r="P738" s="34">
        <v>0</v>
      </c>
      <c r="Q738" s="34">
        <v>0</v>
      </c>
      <c r="R738" s="34">
        <v>0</v>
      </c>
      <c r="S738" s="109">
        <v>0</v>
      </c>
      <c r="T738" s="109">
        <f>_xlfn.XLOOKUP(B738,'[3]Nur des jours'!$B:$B,'[3]Nur des jours'!$U:$U,"")</f>
        <v>0</v>
      </c>
      <c r="U738" s="109">
        <v>0</v>
      </c>
      <c r="V738" s="109">
        <v>0</v>
      </c>
      <c r="W738" s="109">
        <v>0</v>
      </c>
      <c r="X738" s="109">
        <v>0</v>
      </c>
      <c r="Y738" s="109">
        <v>0</v>
      </c>
      <c r="Z738" s="109">
        <v>0</v>
      </c>
      <c r="AA738" s="109">
        <v>0</v>
      </c>
      <c r="AB738" s="109">
        <v>1.1590482346126085</v>
      </c>
      <c r="AC738" s="109">
        <v>1.320645939994165</v>
      </c>
      <c r="AD738" s="109">
        <v>0</v>
      </c>
      <c r="AE738" s="109">
        <v>0.18858811812814433</v>
      </c>
      <c r="AF738" s="109">
        <v>0.18858811812814433</v>
      </c>
      <c r="AG738" s="57" t="str">
        <f>_xlfn.XLOOKUP(B738,[3]CALCULATION!$B:$B,[3]CALCULATION!$M:$M,"")</f>
        <v>Operationnel</v>
      </c>
      <c r="AH738" s="57"/>
      <c r="AI738" s="56" t="str" cm="1">
        <f t="array" ref="AI738">IFERROR(_xlfn.IFS(
AK738="MPR ISSUE","PDH",
AK738="BSS Hardware Issue","BSS",
AK738="Sites strategiques, MLL, Pylone, etc.","ENVTECH",
AK738="AKTIVCO DEFAUT GE &amp; POWER Cabinet","AKTIVCO",
AK738="AKTIVCO Coupure ENEO &amp; Baisse de tension","AKTIVCO GRID ONLY",
AK738="Coupure ENEO &amp; Baisse de tension","IHS GRID ONLY",
AK738="Defaut GE &amp; POWER Cabinet","IHS",
AK738="Sharing","Partners",
AK738="Sites strategiques &amp; DataCenter","SST &amp; DC",
AK738="Exclu","Exclu",
AK738="SAT","SAT",
AK738="SPARE-ISSUE","SPARE-ISSUE",
AK738="Fiber CAmtel","TRANS_FO_CAMTEL",
AK738="Fiber AOF","Fiber AOF",
AK738="Projet OCM (HUAWEI)","TRAVAUX-HUAWEI",
AK738="Projet OCM (NOKIA)","TRAVAUX-NOKIA",
AK738="ACCESS-ISSUE","ACCESS-ISSUE",
AK738="Projet OCM (ZTE, NOKIA, autres projets)","TRAVAUX OCM",
AK738="No root CAuse","No root cause",
AK738="ODU HS","PDH",
AK738="IP &amp; VLAN","PDH",
AK738="Warehouse HUAWEI","SPARE-ISSUE",
AK738="SPARE-HS","SPARE-ISSUE",
AK738="Power Telco","BSS",AK738="no impacts","no impacts"
),"")</f>
        <v>No root cause</v>
      </c>
      <c r="AJ738" s="56" t="str" cm="1">
        <f t="array" ref="AJ738">IFERROR(_xlfn.IFS(
AK738="MPR ISSUE","TX ISSUE",
AK738="BSS Hardware Issue","RAN ISSUE",
AK738="Sites strategiques, MLL, Pylone, etc.","ENVTECH",
AK738="AKTIVCO DEFAUT GE &amp; POWER Cabinet","POWER ISSUE",
AK738="AKTIVCO Coupure ENEO &amp; Baisse de tension","POWER ISSUE",
AK738="Coupure ENEO &amp; Baisse de tension","POWER ISSUE",
AK738="Defaut GE &amp; POWER Cabinet","POWER ISSUE",
AK738="Sharing","POWER ISSUE",
AK738="Sites strategiques &amp; DataCenter","POWER ISSUE",
AK738="Exclu","Exclu",
AK738="SAT","TX ISSUE",
AK738="SPARE-ISSUE","SPARE-ISSUE",
AK738="Fiber CAmtel","TX ISSUE",
AK738="Fiber AOF","TX ISSUE",
AK738="Projet OCM (HUAWEI)","TRAVAUX-HUAWEI",
AK738="Projet OCM (NOKIA)","TRAVAUX -NOKIA",
AK738="ACCESS-ISSUE","ACCESS-ISSUE",
AK738="Projet OCM (ZTE, NOKIA, autres projets)","TRAVAUX OCM",
AK738="No root CAuse","No root cause",
AK738="ODU HS","TX ISSUE",
AK738="IP &amp; VLAN","TX ISSUE",
AK738="Warehouse HUAWEI","SPARE-ISSUE",
AK738="SPARE-HS","SPARE-ISSUE",
AK738="Power Telco","RAN ISSUE",AK738="no impacts","no impacts"
),"")</f>
        <v>No root cause</v>
      </c>
      <c r="AK738" s="81" t="s">
        <v>5620</v>
      </c>
      <c r="AL738" s="56" t="str" cm="1">
        <f t="array" ref="AL738">IFERROR(_xlfn.IFS(
AK738="MPR ISSUE","ACTIVE",
AK738="BSS Hardware Issue","ACTIVE",
AK738="Sites strategiques, MLL, Pylone, etc.","PASSIVE",
AK738="AKTIVCO DEFAUT GE &amp; POWER Cabinet","PASSIVE",
AK738="AKTIVCO Coupure ENEO &amp; Baisse de tension","PASSIVE",
AK738="Coupure ENEO &amp; Baisse de tension","PASSIVE",
AK738="Defaut GE &amp; POWER Cabinet","PASSIVE",
AK738="Sharing","PASSIVE",
AK738="Sites strategiques &amp; DataCenter","PASSIVE",
AK738="Exclu","Exclu",
AK738="SAT","ACTIVE",
AK738="SPARE-ISSUE","SPARE-ISSUE",
AK738="Fiber CAmtel","ACTIVE",
AK738="Fiber AOF","ACTIVE",
AK738="Projet OCM (HUAWEI)","PLANNED WORKS",
AK738="Projet OCM (NOKIA)","PLANNED WORKS",
AK738="ACCESS-ISSUE","ACCESS-ISSUE",
AK738="Projet OCM (ZTE, NOKIA, autres projets)","PLANNED WORKS",
AK738="No root CAuse","No root cause",
AK738="ODU HS","ACTIVE",
AK738="IP &amp; VLAN","ACTIVE",
AK738="Warehouse HUAWEI","SPARE-ISSUE",
AK738="SPARE-HS","SPARE-ISSUE",
AK738="Power Telco","ACTIVE", AK738="no impacts","no impacts"
),"")</f>
        <v>No root cause</v>
      </c>
      <c r="AM738" s="108" t="s">
        <v>5537</v>
      </c>
      <c r="AN738" s="117" t="s">
        <v>2332</v>
      </c>
      <c r="AP738" s="23" t="s">
        <v>5537</v>
      </c>
      <c r="AQ738" s="23" t="s">
        <v>5537</v>
      </c>
      <c r="AR738" s="7"/>
      <c r="AS738" s="6"/>
      <c r="AT738" s="7"/>
      <c r="AU738" s="3" t="s">
        <v>5537</v>
      </c>
      <c r="AV738" s="24" t="s">
        <v>5537</v>
      </c>
      <c r="AW738" s="24" t="s">
        <v>5537</v>
      </c>
      <c r="AX738" s="24" t="s">
        <v>5537</v>
      </c>
      <c r="AY738" s="24" t="s">
        <v>5537</v>
      </c>
      <c r="AZ738" s="24" t="s">
        <v>5537</v>
      </c>
      <c r="BA738" s="24" t="s">
        <v>5537</v>
      </c>
      <c r="BB738" s="24" t="s">
        <v>5537</v>
      </c>
      <c r="BC738" s="24" t="s">
        <v>5537</v>
      </c>
      <c r="BD738" s="24" t="s">
        <v>5537</v>
      </c>
      <c r="BE738" s="24" t="s">
        <v>5537</v>
      </c>
      <c r="BF738" s="24" t="s">
        <v>5537</v>
      </c>
      <c r="BG738" s="24" t="s">
        <v>5537</v>
      </c>
      <c r="BH738" s="24" t="s">
        <v>5537</v>
      </c>
      <c r="BI738" s="9" t="s">
        <v>5537</v>
      </c>
      <c r="BJ738" s="14"/>
      <c r="BK738" s="14" t="s">
        <v>5537</v>
      </c>
      <c r="BL738" s="14" t="str">
        <f>_xlfn.XLOOKUP(B738,'[4]cell downs 18042026 17h'!$B:$B,'[4]cell downs 18042026 17h'!$B:$B,"")</f>
        <v/>
      </c>
      <c r="BM738" s="14" t="str">
        <f>_xlfn.XLOOKUP(B738,'[5]Cells Huawei 19042026 15h'!$B:$B,'[5]Cells Huawei 19042026 15h'!$B:$B,"")</f>
        <v/>
      </c>
      <c r="BN738" s="9" t="str">
        <f>_xlfn.XLOOKUP(B738,'[6]cells down 19042026 9H40'!$B:$B,'[6]cells down 19042026 9H40'!$B:$B,"")</f>
        <v/>
      </c>
      <c r="BO738" s="9" t="s">
        <v>5537</v>
      </c>
      <c r="BP738" s="9" t="s">
        <v>5537</v>
      </c>
    </row>
    <row r="739" spans="1:68" s="9" customFormat="1" x14ac:dyDescent="0.35">
      <c r="A739" s="1" t="s">
        <v>4961</v>
      </c>
      <c r="B739" s="8" t="s">
        <v>4962</v>
      </c>
      <c r="C739" s="3" t="str">
        <f>_xlfn.XLOOKUP(B739,'[1]daily break down'!$D:$D,'[1]daily break down'!$E:$E,"")</f>
        <v>Douala</v>
      </c>
      <c r="D739" s="1" t="s">
        <v>11</v>
      </c>
      <c r="E739" s="1" t="s">
        <v>594</v>
      </c>
      <c r="F739" s="3" t="s">
        <v>31</v>
      </c>
      <c r="G739" s="1" t="s">
        <v>32</v>
      </c>
      <c r="H739" s="41" t="str">
        <f>_xlfn.XLOOKUP(B739,[2]CALCULATION!$B:$B,[2]CALCULATION!$H:$H,"")</f>
        <v>ZTE</v>
      </c>
      <c r="I739" s="34">
        <v>0</v>
      </c>
      <c r="J739" s="34">
        <v>0</v>
      </c>
      <c r="K739" s="34">
        <v>0</v>
      </c>
      <c r="L739" s="34">
        <v>0</v>
      </c>
      <c r="M739" s="34">
        <v>0</v>
      </c>
      <c r="N739" s="34">
        <v>0</v>
      </c>
      <c r="O739" s="34">
        <v>0</v>
      </c>
      <c r="P739" s="34">
        <v>0</v>
      </c>
      <c r="Q739" s="34">
        <v>0</v>
      </c>
      <c r="R739" s="34">
        <v>0</v>
      </c>
      <c r="S739" s="109">
        <v>0</v>
      </c>
      <c r="T739" s="109">
        <f>_xlfn.XLOOKUP(B739,'[3]Nur des jours'!$B:$B,'[3]Nur des jours'!$U:$U,"")</f>
        <v>13.214294886611709</v>
      </c>
      <c r="U739" s="109">
        <v>0</v>
      </c>
      <c r="V739" s="109">
        <v>0</v>
      </c>
      <c r="W739" s="109">
        <v>13.214294886611709</v>
      </c>
      <c r="X739" s="109">
        <v>0</v>
      </c>
      <c r="Y739" s="109">
        <v>0</v>
      </c>
      <c r="Z739" s="109">
        <v>0.63264589807466809</v>
      </c>
      <c r="AA739" s="109">
        <v>1.6248113048714015</v>
      </c>
      <c r="AB739" s="109">
        <v>1.144637491332152</v>
      </c>
      <c r="AC739" s="109">
        <v>0.52755896070884734</v>
      </c>
      <c r="AD739" s="109">
        <v>0</v>
      </c>
      <c r="AE739" s="109">
        <v>7.5335370812680311E-2</v>
      </c>
      <c r="AF739" s="109">
        <v>7.5335370812680311E-2</v>
      </c>
      <c r="AG739" s="57" t="str">
        <f>_xlfn.XLOOKUP(B739,[3]CALCULATION!$B:$B,[3]CALCULATION!$M:$M,"")</f>
        <v>Operationnel</v>
      </c>
      <c r="AH739" s="57"/>
      <c r="AI739" s="56" t="str" cm="1">
        <f t="array" ref="AI739">IFERROR(_xlfn.IFS(
AK739="MPR ISSUE","PDH",
AK739="BSS Hardware Issue","BSS",
AK739="Sites strategiques, MLL, Pylone, etc.","ENVTECH",
AK739="AKTIVCO DEFAUT GE &amp; POWER Cabinet","AKTIVCO",
AK739="AKTIVCO Coupure ENEO &amp; Baisse de tension","AKTIVCO GRID ONLY",
AK739="Coupure ENEO &amp; Baisse de tension","IHS GRID ONLY",
AK739="Defaut GE &amp; POWER Cabinet","IHS",
AK739="Sharing","Partners",
AK739="Sites strategiques &amp; DataCenter","SST &amp; DC",
AK739="Exclu","Exclu",
AK739="SAT","SAT",
AK739="SPARE-ISSUE","SPARE-ISSUE",
AK739="Fiber CAmtel","TRANS_FO_CAMTEL",
AK739="Fiber AOF","Fiber AOF",
AK739="Projet OCM (HUAWEI)","TRAVAUX-HUAWEI",
AK739="Projet OCM (NOKIA)","TRAVAUX-NOKIA",
AK739="ACCESS-ISSUE","ACCESS-ISSUE",
AK739="Projet OCM (ZTE, NOKIA, autres projets)","TRAVAUX OCM",
AK739="No root CAuse","No root cause",
AK739="ODU HS","PDH",
AK739="IP &amp; VLAN","PDH",
AK739="Warehouse HUAWEI","SPARE-ISSUE",
AK739="SPARE-HS","SPARE-ISSUE",
AK739="Power Telco","BSS",AK739="no impacts","no impacts"
),"")</f>
        <v>No root cause</v>
      </c>
      <c r="AJ739" s="56" t="str" cm="1">
        <f t="array" ref="AJ739">IFERROR(_xlfn.IFS(
AK739="MPR ISSUE","TX ISSUE",
AK739="BSS Hardware Issue","RAN ISSUE",
AK739="Sites strategiques, MLL, Pylone, etc.","ENVTECH",
AK739="AKTIVCO DEFAUT GE &amp; POWER Cabinet","POWER ISSUE",
AK739="AKTIVCO Coupure ENEO &amp; Baisse de tension","POWER ISSUE",
AK739="Coupure ENEO &amp; Baisse de tension","POWER ISSUE",
AK739="Defaut GE &amp; POWER Cabinet","POWER ISSUE",
AK739="Sharing","POWER ISSUE",
AK739="Sites strategiques &amp; DataCenter","POWER ISSUE",
AK739="Exclu","Exclu",
AK739="SAT","TX ISSUE",
AK739="SPARE-ISSUE","SPARE-ISSUE",
AK739="Fiber CAmtel","TX ISSUE",
AK739="Fiber AOF","TX ISSUE",
AK739="Projet OCM (HUAWEI)","TRAVAUX-HUAWEI",
AK739="Projet OCM (NOKIA)","TRAVAUX -NOKIA",
AK739="ACCESS-ISSUE","ACCESS-ISSUE",
AK739="Projet OCM (ZTE, NOKIA, autres projets)","TRAVAUX OCM",
AK739="No root CAuse","No root cause",
AK739="ODU HS","TX ISSUE",
AK739="IP &amp; VLAN","TX ISSUE",
AK739="Warehouse HUAWEI","SPARE-ISSUE",
AK739="SPARE-HS","SPARE-ISSUE",
AK739="Power Telco","RAN ISSUE",AK739="no impacts","no impacts"
),"")</f>
        <v>No root cause</v>
      </c>
      <c r="AK739" s="81" t="s">
        <v>5620</v>
      </c>
      <c r="AL739" s="56" t="str" cm="1">
        <f t="array" ref="AL739">IFERROR(_xlfn.IFS(
AK739="MPR ISSUE","ACTIVE",
AK739="BSS Hardware Issue","ACTIVE",
AK739="Sites strategiques, MLL, Pylone, etc.","PASSIVE",
AK739="AKTIVCO DEFAUT GE &amp; POWER Cabinet","PASSIVE",
AK739="AKTIVCO Coupure ENEO &amp; Baisse de tension","PASSIVE",
AK739="Coupure ENEO &amp; Baisse de tension","PASSIVE",
AK739="Defaut GE &amp; POWER Cabinet","PASSIVE",
AK739="Sharing","PASSIVE",
AK739="Sites strategiques &amp; DataCenter","PASSIVE",
AK739="Exclu","Exclu",
AK739="SAT","ACTIVE",
AK739="SPARE-ISSUE","SPARE-ISSUE",
AK739="Fiber CAmtel","ACTIVE",
AK739="Fiber AOF","ACTIVE",
AK739="Projet OCM (HUAWEI)","PLANNED WORKS",
AK739="Projet OCM (NOKIA)","PLANNED WORKS",
AK739="ACCESS-ISSUE","ACCESS-ISSUE",
AK739="Projet OCM (ZTE, NOKIA, autres projets)","PLANNED WORKS",
AK739="No root CAuse","No root cause",
AK739="ODU HS","ACTIVE",
AK739="IP &amp; VLAN","ACTIVE",
AK739="Warehouse HUAWEI","SPARE-ISSUE",
AK739="SPARE-HS","SPARE-ISSUE",
AK739="Power Telco","ACTIVE", AK739="no impacts","no impacts"
),"")</f>
        <v>No root cause</v>
      </c>
      <c r="AM739" s="108" t="s">
        <v>5537</v>
      </c>
      <c r="AN739" s="117" t="s">
        <v>4962</v>
      </c>
      <c r="AP739" s="23" t="s">
        <v>5537</v>
      </c>
      <c r="AQ739" s="23" t="s">
        <v>5537</v>
      </c>
      <c r="AR739" s="7"/>
      <c r="AS739" s="6"/>
      <c r="AT739" s="7"/>
      <c r="AU739" s="3" t="s">
        <v>5537</v>
      </c>
      <c r="AV739" s="24" t="s">
        <v>5537</v>
      </c>
      <c r="AW739" s="24" t="s">
        <v>5537</v>
      </c>
      <c r="AX739" s="24" t="s">
        <v>5537</v>
      </c>
      <c r="AY739" s="24" t="s">
        <v>5537</v>
      </c>
      <c r="AZ739" s="24" t="s">
        <v>5537</v>
      </c>
      <c r="BA739" s="24" t="s">
        <v>5537</v>
      </c>
      <c r="BB739" s="24" t="s">
        <v>5537</v>
      </c>
      <c r="BC739" s="24" t="s">
        <v>5537</v>
      </c>
      <c r="BD739" s="24" t="s">
        <v>5537</v>
      </c>
      <c r="BE739" s="24" t="s">
        <v>5537</v>
      </c>
      <c r="BF739" s="24" t="s">
        <v>5537</v>
      </c>
      <c r="BG739" s="24" t="s">
        <v>5537</v>
      </c>
      <c r="BH739" s="24" t="s">
        <v>5537</v>
      </c>
      <c r="BI739" s="9" t="s">
        <v>5537</v>
      </c>
      <c r="BJ739" s="14"/>
      <c r="BK739" s="14" t="s">
        <v>5537</v>
      </c>
      <c r="BL739" s="14" t="str">
        <f>_xlfn.XLOOKUP(B739,'[4]cell downs 18042026 17h'!$B:$B,'[4]cell downs 18042026 17h'!$B:$B,"")</f>
        <v/>
      </c>
      <c r="BM739" s="14" t="str">
        <f>_xlfn.XLOOKUP(B739,'[5]Cells Huawei 19042026 15h'!$B:$B,'[5]Cells Huawei 19042026 15h'!$B:$B,"")</f>
        <v/>
      </c>
      <c r="BN739" s="9" t="str">
        <f>_xlfn.XLOOKUP(B739,'[6]cells down 19042026 9H40'!$B:$B,'[6]cells down 19042026 9H40'!$B:$B,"")</f>
        <v/>
      </c>
      <c r="BO739" s="9" t="s">
        <v>4962</v>
      </c>
      <c r="BP739" s="9" t="s">
        <v>12</v>
      </c>
    </row>
    <row r="740" spans="1:68" s="9" customFormat="1" x14ac:dyDescent="0.35">
      <c r="A740" s="1" t="s">
        <v>34</v>
      </c>
      <c r="B740" s="8" t="s">
        <v>35</v>
      </c>
      <c r="C740" s="3" t="str">
        <f>_xlfn.XLOOKUP(B740,'[1]daily break down'!$D:$D,'[1]daily break down'!$E:$E,"")</f>
        <v>Yaounde</v>
      </c>
      <c r="D740" s="1" t="s">
        <v>21</v>
      </c>
      <c r="E740" s="1" t="s">
        <v>36</v>
      </c>
      <c r="F740" s="3" t="s">
        <v>37</v>
      </c>
      <c r="G740" s="1" t="s">
        <v>38</v>
      </c>
      <c r="H740" s="41" t="str">
        <f>_xlfn.XLOOKUP(B740,[2]CALCULATION!$B:$B,[2]CALCULATION!$H:$H,"")</f>
        <v>ZTE</v>
      </c>
      <c r="I740" s="34">
        <v>0</v>
      </c>
      <c r="J740" s="34">
        <v>0</v>
      </c>
      <c r="K740" s="34">
        <v>0</v>
      </c>
      <c r="L740" s="34">
        <v>8.6031245630405806</v>
      </c>
      <c r="M740" s="34">
        <v>34.664400898317226</v>
      </c>
      <c r="N740" s="34">
        <v>0</v>
      </c>
      <c r="O740" s="34">
        <v>0</v>
      </c>
      <c r="P740" s="34">
        <v>16.030043546127221</v>
      </c>
      <c r="Q740" s="34">
        <v>0</v>
      </c>
      <c r="R740" s="34">
        <v>0</v>
      </c>
      <c r="S740" s="109">
        <v>3.6143321262552348</v>
      </c>
      <c r="T740" s="109">
        <f>_xlfn.XLOOKUP(B740,'[3]Nur des jours'!$B:$B,'[3]Nur des jours'!$U:$U,"")</f>
        <v>1.066573353536912</v>
      </c>
      <c r="U740" s="109">
        <v>0</v>
      </c>
      <c r="V740" s="109">
        <v>0</v>
      </c>
      <c r="W740" s="109">
        <v>1.0665733535369122</v>
      </c>
      <c r="X740" s="109">
        <v>6.7494000279654065</v>
      </c>
      <c r="Y740" s="109">
        <v>0</v>
      </c>
      <c r="Z740" s="109">
        <v>16.094035807130037</v>
      </c>
      <c r="AA740" s="109">
        <v>0</v>
      </c>
      <c r="AB740" s="109">
        <v>1.1113037299569399</v>
      </c>
      <c r="AC740" s="109">
        <v>0.28463704343169116</v>
      </c>
      <c r="AD740" s="109">
        <v>0</v>
      </c>
      <c r="AE740" s="109">
        <v>4.0646143485345287E-2</v>
      </c>
      <c r="AF740" s="109">
        <v>4.0646143485345287E-2</v>
      </c>
      <c r="AG740" s="57" t="str">
        <f>_xlfn.XLOOKUP(B740,[3]CALCULATION!$B:$B,[3]CALCULATION!$M:$M,"")</f>
        <v>Operationnel</v>
      </c>
      <c r="AH740" s="57"/>
      <c r="AI740" s="56" t="str" cm="1">
        <f t="array" ref="AI740">IFERROR(_xlfn.IFS(
AK740="MPR ISSUE","PDH",
AK740="BSS Hardware Issue","BSS",
AK740="Sites strategiques, MLL, Pylone, etc.","ENVTECH",
AK740="AKTIVCO DEFAUT GE &amp; POWER Cabinet","AKTIVCO",
AK740="AKTIVCO Coupure ENEO &amp; Baisse de tension","AKTIVCO GRID ONLY",
AK740="Coupure ENEO &amp; Baisse de tension","IHS GRID ONLY",
AK740="Defaut GE &amp; POWER Cabinet","IHS",
AK740="Sharing","Partners",
AK740="Sites strategiques &amp; DataCenter","SST &amp; DC",
AK740="Exclu","Exclu",
AK740="SAT","SAT",
AK740="SPARE-ISSUE","SPARE-ISSUE",
AK740="Fiber CAmtel","TRANS_FO_CAMTEL",
AK740="Fiber AOF","Fiber AOF",
AK740="Projet OCM (HUAWEI)","TRAVAUX-HUAWEI",
AK740="Projet OCM (NOKIA)","TRAVAUX-NOKIA",
AK740="ACCESS-ISSUE","ACCESS-ISSUE",
AK740="Projet OCM (ZTE, NOKIA, autres projets)","TRAVAUX OCM",
AK740="No root CAuse","No root cause",
AK740="ODU HS","PDH",
AK740="IP &amp; VLAN","PDH",
AK740="Warehouse HUAWEI","SPARE-ISSUE",
AK740="SPARE-HS","SPARE-ISSUE",
AK740="Power Telco","BSS",AK740="no impacts","no impacts"
),"")</f>
        <v>No root cause</v>
      </c>
      <c r="AJ740" s="56" t="str" cm="1">
        <f t="array" ref="AJ740">IFERROR(_xlfn.IFS(
AK740="MPR ISSUE","TX ISSUE",
AK740="BSS Hardware Issue","RAN ISSUE",
AK740="Sites strategiques, MLL, Pylone, etc.","ENVTECH",
AK740="AKTIVCO DEFAUT GE &amp; POWER Cabinet","POWER ISSUE",
AK740="AKTIVCO Coupure ENEO &amp; Baisse de tension","POWER ISSUE",
AK740="Coupure ENEO &amp; Baisse de tension","POWER ISSUE",
AK740="Defaut GE &amp; POWER Cabinet","POWER ISSUE",
AK740="Sharing","POWER ISSUE",
AK740="Sites strategiques &amp; DataCenter","POWER ISSUE",
AK740="Exclu","Exclu",
AK740="SAT","TX ISSUE",
AK740="SPARE-ISSUE","SPARE-ISSUE",
AK740="Fiber CAmtel","TX ISSUE",
AK740="Fiber AOF","TX ISSUE",
AK740="Projet OCM (HUAWEI)","TRAVAUX-HUAWEI",
AK740="Projet OCM (NOKIA)","TRAVAUX -NOKIA",
AK740="ACCESS-ISSUE","ACCESS-ISSUE",
AK740="Projet OCM (ZTE, NOKIA, autres projets)","TRAVAUX OCM",
AK740="No root CAuse","No root cause",
AK740="ODU HS","TX ISSUE",
AK740="IP &amp; VLAN","TX ISSUE",
AK740="Warehouse HUAWEI","SPARE-ISSUE",
AK740="SPARE-HS","SPARE-ISSUE",
AK740="Power Telco","RAN ISSUE",AK740="no impacts","no impacts"
),"")</f>
        <v>No root cause</v>
      </c>
      <c r="AK740" s="81" t="s">
        <v>5620</v>
      </c>
      <c r="AL740" s="56" t="str" cm="1">
        <f t="array" ref="AL740">IFERROR(_xlfn.IFS(
AK740="MPR ISSUE","ACTIVE",
AK740="BSS Hardware Issue","ACTIVE",
AK740="Sites strategiques, MLL, Pylone, etc.","PASSIVE",
AK740="AKTIVCO DEFAUT GE &amp; POWER Cabinet","PASSIVE",
AK740="AKTIVCO Coupure ENEO &amp; Baisse de tension","PASSIVE",
AK740="Coupure ENEO &amp; Baisse de tension","PASSIVE",
AK740="Defaut GE &amp; POWER Cabinet","PASSIVE",
AK740="Sharing","PASSIVE",
AK740="Sites strategiques &amp; DataCenter","PASSIVE",
AK740="Exclu","Exclu",
AK740="SAT","ACTIVE",
AK740="SPARE-ISSUE","SPARE-ISSUE",
AK740="Fiber CAmtel","ACTIVE",
AK740="Fiber AOF","ACTIVE",
AK740="Projet OCM (HUAWEI)","PLANNED WORKS",
AK740="Projet OCM (NOKIA)","PLANNED WORKS",
AK740="ACCESS-ISSUE","ACCESS-ISSUE",
AK740="Projet OCM (ZTE, NOKIA, autres projets)","PLANNED WORKS",
AK740="No root CAuse","No root cause",
AK740="ODU HS","ACTIVE",
AK740="IP &amp; VLAN","ACTIVE",
AK740="Warehouse HUAWEI","SPARE-ISSUE",
AK740="SPARE-HS","SPARE-ISSUE",
AK740="Power Telco","ACTIVE", AK740="no impacts","no impacts"
),"")</f>
        <v>No root cause</v>
      </c>
      <c r="AM740" s="108" t="s">
        <v>5537</v>
      </c>
      <c r="AN740" s="117" t="s">
        <v>35</v>
      </c>
      <c r="AP740" s="23" t="s">
        <v>5537</v>
      </c>
      <c r="AQ740" s="23" t="s">
        <v>5537</v>
      </c>
      <c r="AR740" s="7"/>
      <c r="AS740" s="6"/>
      <c r="AT740" s="7"/>
      <c r="AU740" s="3" t="s">
        <v>5537</v>
      </c>
      <c r="AV740" s="24" t="s">
        <v>5537</v>
      </c>
      <c r="AW740" s="24" t="s">
        <v>5537</v>
      </c>
      <c r="AX740" s="24" t="s">
        <v>5537</v>
      </c>
      <c r="AY740" s="24" t="s">
        <v>5537</v>
      </c>
      <c r="AZ740" s="24" t="s">
        <v>5537</v>
      </c>
      <c r="BA740" s="24" t="s">
        <v>5537</v>
      </c>
      <c r="BB740" s="24" t="s">
        <v>5537</v>
      </c>
      <c r="BC740" s="24" t="s">
        <v>5537</v>
      </c>
      <c r="BD740" s="24" t="s">
        <v>5537</v>
      </c>
      <c r="BE740" s="24" t="s">
        <v>5537</v>
      </c>
      <c r="BF740" s="24" t="s">
        <v>5537</v>
      </c>
      <c r="BG740" s="24" t="s">
        <v>5537</v>
      </c>
      <c r="BH740" s="24" t="s">
        <v>5537</v>
      </c>
      <c r="BI740" s="9" t="s">
        <v>5537</v>
      </c>
      <c r="BJ740" s="14"/>
      <c r="BK740" s="14" t="s">
        <v>5537</v>
      </c>
      <c r="BL740" s="14" t="str">
        <f>_xlfn.XLOOKUP(B740,'[4]cell downs 18042026 17h'!$B:$B,'[4]cell downs 18042026 17h'!$B:$B,"")</f>
        <v/>
      </c>
      <c r="BM740" s="14" t="str">
        <f>_xlfn.XLOOKUP(B740,'[5]Cells Huawei 19042026 15h'!$B:$B,'[5]Cells Huawei 19042026 15h'!$B:$B,"")</f>
        <v/>
      </c>
      <c r="BN740" s="9" t="str">
        <f>_xlfn.XLOOKUP(B740,'[6]cells down 19042026 9H40'!$B:$B,'[6]cells down 19042026 9H40'!$B:$B,"")</f>
        <v/>
      </c>
      <c r="BO740" s="9" t="s">
        <v>5537</v>
      </c>
      <c r="BP740" s="9" t="s">
        <v>12</v>
      </c>
    </row>
    <row r="741" spans="1:68" s="9" customFormat="1" x14ac:dyDescent="0.35">
      <c r="A741" s="1" t="s">
        <v>3341</v>
      </c>
      <c r="B741" s="1" t="s">
        <v>3342</v>
      </c>
      <c r="C741" s="3" t="str">
        <f>_xlfn.XLOOKUP(B741,'[1]daily break down'!$D:$D,'[1]daily break down'!$E:$E,"")</f>
        <v>Douala</v>
      </c>
      <c r="D741" s="1" t="s">
        <v>11</v>
      </c>
      <c r="E741" s="1" t="s">
        <v>12</v>
      </c>
      <c r="F741" s="3" t="s">
        <v>31</v>
      </c>
      <c r="G741" s="1" t="s">
        <v>32</v>
      </c>
      <c r="H741" s="41" t="str">
        <f>_xlfn.XLOOKUP(B741,[2]CALCULATION!$B:$B,[2]CALCULATION!$H:$H,"")</f>
        <v>ZTE</v>
      </c>
      <c r="I741" s="34">
        <v>1.5409507666230065</v>
      </c>
      <c r="J741" s="34">
        <v>1.5409507666230065</v>
      </c>
      <c r="K741" s="34">
        <v>1.5409507666230065</v>
      </c>
      <c r="L741" s="34">
        <v>1.5409507666230065</v>
      </c>
      <c r="M741" s="34">
        <v>1.5409507666230065</v>
      </c>
      <c r="N741" s="34">
        <v>2.1053953252119531</v>
      </c>
      <c r="O741" s="34">
        <v>1.5409507666230065</v>
      </c>
      <c r="P741" s="34">
        <v>1.5409507666230065</v>
      </c>
      <c r="Q741" s="34">
        <v>1.5409507666230065</v>
      </c>
      <c r="R741" s="34">
        <v>1.5409507666230065</v>
      </c>
      <c r="S741" s="109">
        <v>1.5409507666230065</v>
      </c>
      <c r="T741" s="109">
        <f>_xlfn.XLOOKUP(B741,'[3]Nur des jours'!$B:$B,'[3]Nur des jours'!$U:$U,"")</f>
        <v>1.5409507666230065</v>
      </c>
      <c r="U741" s="109">
        <v>1.5409507666230065</v>
      </c>
      <c r="V741" s="109">
        <v>1.5409507666230065</v>
      </c>
      <c r="W741" s="109">
        <v>1.5409507666230065</v>
      </c>
      <c r="X741" s="109">
        <v>1.5409507666230065</v>
      </c>
      <c r="Y741" s="109">
        <v>1.5409507666230065</v>
      </c>
      <c r="Z741" s="109">
        <v>1.5409507666230065</v>
      </c>
      <c r="AA741" s="109">
        <v>1.5409507666230065</v>
      </c>
      <c r="AB741" s="109">
        <v>1.1109291933122738</v>
      </c>
      <c r="AC741" s="109">
        <v>0</v>
      </c>
      <c r="AD741" s="109">
        <v>0</v>
      </c>
      <c r="AE741" s="109">
        <v>0</v>
      </c>
      <c r="AF741" s="109">
        <v>0</v>
      </c>
      <c r="AG741" s="57" t="str">
        <f>_xlfn.XLOOKUP(B741,[3]CALCULATION!$B:$B,[3]CALCULATION!$M:$M,"")</f>
        <v>EXCLU</v>
      </c>
      <c r="AH741" s="57"/>
      <c r="AI741" s="56" t="str" cm="1">
        <f t="array" ref="AI741">IFERROR(_xlfn.IFS(
AK741="MPR ISSUE","PDH",
AK741="BSS Hardware Issue","BSS",
AK741="Sites strategiques, MLL, Pylone, etc.","ENVTECH",
AK741="AKTIVCO DEFAUT GE &amp; POWER Cabinet","AKTIVCO",
AK741="AKTIVCO Coupure ENEO &amp; Baisse de tension","AKTIVCO GRID ONLY",
AK741="Coupure ENEO &amp; Baisse de tension","IHS GRID ONLY",
AK741="Defaut GE &amp; POWER Cabinet","IHS",
AK741="Sharing","Partners",
AK741="Sites strategiques &amp; DataCenter","SST &amp; DC",
AK741="Exclu","Exclu",
AK741="SAT","SAT",
AK741="SPARE-ISSUE","SPARE-ISSUE",
AK741="Fiber CAmtel","TRANS_FO_CAMTEL",
AK741="Fiber AOF","Fiber AOF",
AK741="Projet OCM (HUAWEI)","TRAVAUX-HUAWEI",
AK741="Projet OCM (NOKIA)","TRAVAUX-NOKIA",
AK741="ACCESS-ISSUE","ACCESS-ISSUE",
AK741="Projet OCM (ZTE, NOKIA, autres projets)","TRAVAUX OCM",
AK741="No root CAuse","No root cause",
AK741="ODU HS","PDH",
AK741="IP &amp; VLAN","PDH",
AK741="Warehouse HUAWEI","SPARE-ISSUE",
AK741="SPARE-HS","SPARE-ISSUE",
AK741="Power Telco","BSS",AK741="no impacts","no impacts"
),"")</f>
        <v>Exclu</v>
      </c>
      <c r="AJ741" s="56" t="str" cm="1">
        <f t="array" ref="AJ741">IFERROR(_xlfn.IFS(
AK741="MPR ISSUE","TX ISSUE",
AK741="BSS Hardware Issue","RAN ISSUE",
AK741="Sites strategiques, MLL, Pylone, etc.","ENVTECH",
AK741="AKTIVCO DEFAUT GE &amp; POWER Cabinet","POWER ISSUE",
AK741="AKTIVCO Coupure ENEO &amp; Baisse de tension","POWER ISSUE",
AK741="Coupure ENEO &amp; Baisse de tension","POWER ISSUE",
AK741="Defaut GE &amp; POWER Cabinet","POWER ISSUE",
AK741="Sharing","POWER ISSUE",
AK741="Sites strategiques &amp; DataCenter","POWER ISSUE",
AK741="Exclu","Exclu",
AK741="SAT","TX ISSUE",
AK741="SPARE-ISSUE","SPARE-ISSUE",
AK741="Fiber CAmtel","TX ISSUE",
AK741="Fiber AOF","TX ISSUE",
AK741="Projet OCM (HUAWEI)","TRAVAUX-HUAWEI",
AK741="Projet OCM (NOKIA)","TRAVAUX -NOKIA",
AK741="ACCESS-ISSUE","ACCESS-ISSUE",
AK741="Projet OCM (ZTE, NOKIA, autres projets)","TRAVAUX OCM",
AK741="No root CAuse","No root cause",
AK741="ODU HS","TX ISSUE",
AK741="IP &amp; VLAN","TX ISSUE",
AK741="Warehouse HUAWEI","SPARE-ISSUE",
AK741="SPARE-HS","SPARE-ISSUE",
AK741="Power Telco","RAN ISSUE",AK741="no impacts","no impacts"
),"")</f>
        <v>Exclu</v>
      </c>
      <c r="AK741" s="81" t="s">
        <v>5559</v>
      </c>
      <c r="AL741" s="56" t="str" cm="1">
        <f t="array" ref="AL741">IFERROR(_xlfn.IFS(
AK741="MPR ISSUE","ACTIVE",
AK741="BSS Hardware Issue","ACTIVE",
AK741="Sites strategiques, MLL, Pylone, etc.","PASSIVE",
AK741="AKTIVCO DEFAUT GE &amp; POWER Cabinet","PASSIVE",
AK741="AKTIVCO Coupure ENEO &amp; Baisse de tension","PASSIVE",
AK741="Coupure ENEO &amp; Baisse de tension","PASSIVE",
AK741="Defaut GE &amp; POWER Cabinet","PASSIVE",
AK741="Sharing","PASSIVE",
AK741="Sites strategiques &amp; DataCenter","PASSIVE",
AK741="Exclu","Exclu",
AK741="SAT","ACTIVE",
AK741="SPARE-ISSUE","SPARE-ISSUE",
AK741="Fiber CAmtel","ACTIVE",
AK741="Fiber AOF","ACTIVE",
AK741="Projet OCM (HUAWEI)","PLANNED WORKS",
AK741="Projet OCM (NOKIA)","PLANNED WORKS",
AK741="ACCESS-ISSUE","ACCESS-ISSUE",
AK741="Projet OCM (ZTE, NOKIA, autres projets)","PLANNED WORKS",
AK741="No root CAuse","No root cause",
AK741="ODU HS","ACTIVE",
AK741="IP &amp; VLAN","ACTIVE",
AK741="Warehouse HUAWEI","SPARE-ISSUE",
AK741="SPARE-HS","SPARE-ISSUE",
AK741="Power Telco","ACTIVE", AK741="no impacts","no impacts"
),"")</f>
        <v>Exclu</v>
      </c>
      <c r="AM741" s="108" t="s">
        <v>5537</v>
      </c>
      <c r="AN741" s="117" t="s">
        <v>3342</v>
      </c>
      <c r="AP741" s="23" t="s">
        <v>5537</v>
      </c>
      <c r="AQ741" s="23" t="s">
        <v>5537</v>
      </c>
      <c r="AR741" s="7"/>
      <c r="AS741" s="6"/>
      <c r="AT741" s="7"/>
      <c r="AU741" s="3" t="s">
        <v>5537</v>
      </c>
      <c r="AV741" s="24" t="s">
        <v>5537</v>
      </c>
      <c r="AW741" s="24" t="s">
        <v>5537</v>
      </c>
      <c r="AX741" s="24" t="s">
        <v>5537</v>
      </c>
      <c r="AY741" s="24" t="s">
        <v>5537</v>
      </c>
      <c r="AZ741" s="24" t="s">
        <v>5537</v>
      </c>
      <c r="BA741" s="24" t="s">
        <v>5537</v>
      </c>
      <c r="BB741" s="24" t="s">
        <v>5537</v>
      </c>
      <c r="BC741" s="24" t="s">
        <v>5537</v>
      </c>
      <c r="BD741" s="24" t="s">
        <v>5537</v>
      </c>
      <c r="BE741" s="24" t="s">
        <v>5537</v>
      </c>
      <c r="BF741" s="24" t="s">
        <v>5537</v>
      </c>
      <c r="BG741" s="24" t="s">
        <v>5537</v>
      </c>
      <c r="BH741" s="24" t="s">
        <v>5537</v>
      </c>
      <c r="BI741" s="9" t="s">
        <v>5537</v>
      </c>
      <c r="BJ741" s="14"/>
      <c r="BK741" s="14" t="s">
        <v>5537</v>
      </c>
      <c r="BL741" s="14" t="str">
        <f>_xlfn.XLOOKUP(B741,'[4]cell downs 18042026 17h'!$B:$B,'[4]cell downs 18042026 17h'!$B:$B,"")</f>
        <v/>
      </c>
      <c r="BM741" s="14" t="str">
        <f>_xlfn.XLOOKUP(B741,'[5]Cells Huawei 19042026 15h'!$B:$B,'[5]Cells Huawei 19042026 15h'!$B:$B,"")</f>
        <v/>
      </c>
      <c r="BN741" s="9" t="str">
        <f>_xlfn.XLOOKUP(B741,'[6]cells down 19042026 9H40'!$B:$B,'[6]cells down 19042026 9H40'!$B:$B,"")</f>
        <v>LIT_025</v>
      </c>
      <c r="BO741" s="9" t="s">
        <v>3342</v>
      </c>
      <c r="BP741" s="9" t="s">
        <v>302</v>
      </c>
    </row>
    <row r="742" spans="1:68" s="9" customFormat="1" x14ac:dyDescent="0.35">
      <c r="A742" s="1" t="s">
        <v>2117</v>
      </c>
      <c r="B742" s="1" t="s">
        <v>2118</v>
      </c>
      <c r="C742" s="3" t="str">
        <f>_xlfn.XLOOKUP(B742,'[1]daily break down'!$D:$D,'[1]daily break down'!$E:$E,"")</f>
        <v>Douala</v>
      </c>
      <c r="D742" s="1" t="s">
        <v>11</v>
      </c>
      <c r="E742" s="1" t="s">
        <v>12</v>
      </c>
      <c r="F742" s="3" t="s">
        <v>31</v>
      </c>
      <c r="G742" s="1" t="s">
        <v>32</v>
      </c>
      <c r="H742" s="41" t="str">
        <f>_xlfn.XLOOKUP(B742,[2]CALCULATION!$B:$B,[2]CALCULATION!$H:$H,"")</f>
        <v>ZTE</v>
      </c>
      <c r="I742" s="34">
        <v>0</v>
      </c>
      <c r="J742" s="34">
        <v>3.4996169025177419</v>
      </c>
      <c r="K742" s="34">
        <v>8.3842703170078581E-2</v>
      </c>
      <c r="L742" s="34">
        <v>0</v>
      </c>
      <c r="M742" s="34">
        <v>2.1355722777249864</v>
      </c>
      <c r="N742" s="34">
        <v>0</v>
      </c>
      <c r="O742" s="34">
        <v>0</v>
      </c>
      <c r="P742" s="34">
        <v>0</v>
      </c>
      <c r="Q742" s="34">
        <v>0</v>
      </c>
      <c r="R742" s="34">
        <v>0</v>
      </c>
      <c r="S742" s="109">
        <v>0</v>
      </c>
      <c r="T742" s="109">
        <f>_xlfn.XLOOKUP(B742,'[3]Nur des jours'!$B:$B,'[3]Nur des jours'!$U:$U,"")</f>
        <v>5.6030682041930984</v>
      </c>
      <c r="U742" s="109">
        <v>0</v>
      </c>
      <c r="V742" s="109">
        <v>0</v>
      </c>
      <c r="W742" s="109">
        <v>5.6030682041930984</v>
      </c>
      <c r="X742" s="109">
        <v>0</v>
      </c>
      <c r="Y742" s="109">
        <v>0</v>
      </c>
      <c r="Z742" s="109">
        <v>9.4953956961816216E-2</v>
      </c>
      <c r="AA742" s="109">
        <v>1.8184645852416865</v>
      </c>
      <c r="AB742" s="109">
        <v>1.067197581278019</v>
      </c>
      <c r="AC742" s="109">
        <v>0.62247960704850747</v>
      </c>
      <c r="AD742" s="109">
        <v>0</v>
      </c>
      <c r="AE742" s="109">
        <v>8.8890030333901193E-2</v>
      </c>
      <c r="AF742" s="109">
        <v>8.8890030333901193E-2</v>
      </c>
      <c r="AG742" s="57" t="str">
        <f>_xlfn.XLOOKUP(B742,[3]CALCULATION!$B:$B,[3]CALCULATION!$M:$M,"")</f>
        <v>Operationnel</v>
      </c>
      <c r="AH742" s="57"/>
      <c r="AI742" s="56" t="str" cm="1">
        <f t="array" ref="AI742">IFERROR(_xlfn.IFS(
AK742="MPR ISSUE","PDH",
AK742="BSS Hardware Issue","BSS",
AK742="Sites strategiques, MLL, Pylone, etc.","ENVTECH",
AK742="AKTIVCO DEFAUT GE &amp; POWER Cabinet","AKTIVCO",
AK742="AKTIVCO Coupure ENEO &amp; Baisse de tension","AKTIVCO GRID ONLY",
AK742="Coupure ENEO &amp; Baisse de tension","IHS GRID ONLY",
AK742="Defaut GE &amp; POWER Cabinet","IHS",
AK742="Sharing","Partners",
AK742="Sites strategiques &amp; DataCenter","SST &amp; DC",
AK742="Exclu","Exclu",
AK742="SAT","SAT",
AK742="SPARE-ISSUE","SPARE-ISSUE",
AK742="Fiber CAmtel","TRANS_FO_CAMTEL",
AK742="Fiber AOF","Fiber AOF",
AK742="Projet OCM (HUAWEI)","TRAVAUX-HUAWEI",
AK742="Projet OCM (NOKIA)","TRAVAUX-NOKIA",
AK742="ACCESS-ISSUE","ACCESS-ISSUE",
AK742="Projet OCM (ZTE, NOKIA, autres projets)","TRAVAUX OCM",
AK742="No root CAuse","No root cause",
AK742="ODU HS","PDH",
AK742="IP &amp; VLAN","PDH",
AK742="Warehouse HUAWEI","SPARE-ISSUE",
AK742="SPARE-HS","SPARE-ISSUE",
AK742="Power Telco","BSS",AK742="no impacts","no impacts"
),"")</f>
        <v>No root cause</v>
      </c>
      <c r="AJ742" s="56" t="str" cm="1">
        <f t="array" ref="AJ742">IFERROR(_xlfn.IFS(
AK742="MPR ISSUE","TX ISSUE",
AK742="BSS Hardware Issue","RAN ISSUE",
AK742="Sites strategiques, MLL, Pylone, etc.","ENVTECH",
AK742="AKTIVCO DEFAUT GE &amp; POWER Cabinet","POWER ISSUE",
AK742="AKTIVCO Coupure ENEO &amp; Baisse de tension","POWER ISSUE",
AK742="Coupure ENEO &amp; Baisse de tension","POWER ISSUE",
AK742="Defaut GE &amp; POWER Cabinet","POWER ISSUE",
AK742="Sharing","POWER ISSUE",
AK742="Sites strategiques &amp; DataCenter","POWER ISSUE",
AK742="Exclu","Exclu",
AK742="SAT","TX ISSUE",
AK742="SPARE-ISSUE","SPARE-ISSUE",
AK742="Fiber CAmtel","TX ISSUE",
AK742="Fiber AOF","TX ISSUE",
AK742="Projet OCM (HUAWEI)","TRAVAUX-HUAWEI",
AK742="Projet OCM (NOKIA)","TRAVAUX -NOKIA",
AK742="ACCESS-ISSUE","ACCESS-ISSUE",
AK742="Projet OCM (ZTE, NOKIA, autres projets)","TRAVAUX OCM",
AK742="No root CAuse","No root cause",
AK742="ODU HS","TX ISSUE",
AK742="IP &amp; VLAN","TX ISSUE",
AK742="Warehouse HUAWEI","SPARE-ISSUE",
AK742="SPARE-HS","SPARE-ISSUE",
AK742="Power Telco","RAN ISSUE",AK742="no impacts","no impacts"
),"")</f>
        <v>No root cause</v>
      </c>
      <c r="AK742" s="81" t="s">
        <v>5620</v>
      </c>
      <c r="AL742" s="56" t="str" cm="1">
        <f t="array" ref="AL742">IFERROR(_xlfn.IFS(
AK742="MPR ISSUE","ACTIVE",
AK742="BSS Hardware Issue","ACTIVE",
AK742="Sites strategiques, MLL, Pylone, etc.","PASSIVE",
AK742="AKTIVCO DEFAUT GE &amp; POWER Cabinet","PASSIVE",
AK742="AKTIVCO Coupure ENEO &amp; Baisse de tension","PASSIVE",
AK742="Coupure ENEO &amp; Baisse de tension","PASSIVE",
AK742="Defaut GE &amp; POWER Cabinet","PASSIVE",
AK742="Sharing","PASSIVE",
AK742="Sites strategiques &amp; DataCenter","PASSIVE",
AK742="Exclu","Exclu",
AK742="SAT","ACTIVE",
AK742="SPARE-ISSUE","SPARE-ISSUE",
AK742="Fiber CAmtel","ACTIVE",
AK742="Fiber AOF","ACTIVE",
AK742="Projet OCM (HUAWEI)","PLANNED WORKS",
AK742="Projet OCM (NOKIA)","PLANNED WORKS",
AK742="ACCESS-ISSUE","ACCESS-ISSUE",
AK742="Projet OCM (ZTE, NOKIA, autres projets)","PLANNED WORKS",
AK742="No root CAuse","No root cause",
AK742="ODU HS","ACTIVE",
AK742="IP &amp; VLAN","ACTIVE",
AK742="Warehouse HUAWEI","SPARE-ISSUE",
AK742="SPARE-HS","SPARE-ISSUE",
AK742="Power Telco","ACTIVE", AK742="no impacts","no impacts"
),"")</f>
        <v>No root cause</v>
      </c>
      <c r="AM742" s="108" t="s">
        <v>5537</v>
      </c>
      <c r="AN742" s="117" t="s">
        <v>2118</v>
      </c>
      <c r="AP742" s="23" t="s">
        <v>5537</v>
      </c>
      <c r="AQ742" s="23" t="s">
        <v>5537</v>
      </c>
      <c r="AR742" s="7"/>
      <c r="AS742" s="6"/>
      <c r="AT742" s="7"/>
      <c r="AU742" s="3" t="s">
        <v>5537</v>
      </c>
      <c r="AV742" s="24" t="s">
        <v>5537</v>
      </c>
      <c r="AW742" s="24" t="s">
        <v>5537</v>
      </c>
      <c r="AX742" s="24" t="s">
        <v>5537</v>
      </c>
      <c r="AY742" s="24" t="s">
        <v>5537</v>
      </c>
      <c r="AZ742" s="24" t="s">
        <v>5537</v>
      </c>
      <c r="BA742" s="24" t="s">
        <v>5537</v>
      </c>
      <c r="BB742" s="24" t="s">
        <v>5537</v>
      </c>
      <c r="BC742" s="24" t="s">
        <v>5537</v>
      </c>
      <c r="BD742" s="24" t="s">
        <v>5537</v>
      </c>
      <c r="BE742" s="24" t="s">
        <v>5537</v>
      </c>
      <c r="BF742" s="24" t="s">
        <v>5537</v>
      </c>
      <c r="BG742" s="24" t="s">
        <v>5537</v>
      </c>
      <c r="BH742" s="24" t="s">
        <v>5537</v>
      </c>
      <c r="BI742" s="9" t="s">
        <v>5537</v>
      </c>
      <c r="BJ742" s="14"/>
      <c r="BK742" s="14" t="s">
        <v>5537</v>
      </c>
      <c r="BL742" s="14" t="str">
        <f>_xlfn.XLOOKUP(B742,'[4]cell downs 18042026 17h'!$B:$B,'[4]cell downs 18042026 17h'!$B:$B,"")</f>
        <v/>
      </c>
      <c r="BM742" s="14" t="str">
        <f>_xlfn.XLOOKUP(B742,'[5]Cells Huawei 19042026 15h'!$B:$B,'[5]Cells Huawei 19042026 15h'!$B:$B,"")</f>
        <v/>
      </c>
      <c r="BN742" s="9" t="str">
        <f>_xlfn.XLOOKUP(B742,'[6]cells down 19042026 9H40'!$B:$B,'[6]cells down 19042026 9H40'!$B:$B,"")</f>
        <v/>
      </c>
      <c r="BO742" s="9" t="s">
        <v>2118</v>
      </c>
      <c r="BP742" s="9" t="s">
        <v>318</v>
      </c>
    </row>
    <row r="743" spans="1:68" s="9" customFormat="1" x14ac:dyDescent="0.35">
      <c r="A743" s="1" t="s">
        <v>2121</v>
      </c>
      <c r="B743" s="8" t="s">
        <v>2122</v>
      </c>
      <c r="C743" s="3" t="str">
        <f>_xlfn.XLOOKUP(B743,'[1]daily break down'!$D:$D,'[1]daily break down'!$E:$E,"")</f>
        <v>Garoua</v>
      </c>
      <c r="D743" s="1" t="s">
        <v>21</v>
      </c>
      <c r="E743" s="1" t="s">
        <v>188</v>
      </c>
      <c r="F743" s="3" t="s">
        <v>23</v>
      </c>
      <c r="G743" s="1" t="s">
        <v>24</v>
      </c>
      <c r="H743" s="39" t="str">
        <f>_xlfn.XLOOKUP(B743,[2]CALCULATION!$B:$B,[2]CALCULATION!$H:$H,"")</f>
        <v>Huawei</v>
      </c>
      <c r="I743" s="34">
        <v>2.4077355728484478E-3</v>
      </c>
      <c r="J743" s="34">
        <v>0</v>
      </c>
      <c r="K743" s="34">
        <v>0</v>
      </c>
      <c r="L743" s="34">
        <v>0</v>
      </c>
      <c r="M743" s="34">
        <v>0</v>
      </c>
      <c r="N743" s="34">
        <v>0</v>
      </c>
      <c r="O743" s="34">
        <v>0</v>
      </c>
      <c r="P743" s="34">
        <v>0</v>
      </c>
      <c r="Q743" s="34">
        <v>0</v>
      </c>
      <c r="R743" s="34">
        <v>0</v>
      </c>
      <c r="S743" s="109">
        <v>0</v>
      </c>
      <c r="T743" s="109">
        <f>_xlfn.XLOOKUP(B743,'[3]Nur des jours'!$B:$B,'[3]Nur des jours'!$U:$U,"")</f>
        <v>0.27822722175137615</v>
      </c>
      <c r="U743" s="109">
        <v>2.8265923871324907</v>
      </c>
      <c r="V743" s="109">
        <v>6.0747881906099019</v>
      </c>
      <c r="W743" s="109">
        <v>0.27822722175137615</v>
      </c>
      <c r="X743" s="109">
        <v>8.5608375923500336E-3</v>
      </c>
      <c r="Y743" s="109">
        <v>0</v>
      </c>
      <c r="Z743" s="109">
        <v>0</v>
      </c>
      <c r="AA743" s="109">
        <v>4.5491220861049042</v>
      </c>
      <c r="AB743" s="109">
        <v>0.99724840411719229</v>
      </c>
      <c r="AC743" s="109">
        <v>0</v>
      </c>
      <c r="AD743" s="109">
        <v>0</v>
      </c>
      <c r="AE743" s="109">
        <v>0</v>
      </c>
      <c r="AF743" s="109">
        <v>0</v>
      </c>
      <c r="AG743" s="57" t="str">
        <f>_xlfn.XLOOKUP(B743,[3]CALCULATION!$B:$B,[3]CALCULATION!$M:$M,"")</f>
        <v>Operationnel</v>
      </c>
      <c r="AH743" s="57"/>
      <c r="AI743" s="56" t="str" cm="1">
        <f t="array" ref="AI743">IFERROR(_xlfn.IFS(
AK743="MPR ISSUE","PDH",
AK743="BSS Hardware Issue","BSS",
AK743="Sites strategiques, MLL, Pylone, etc.","ENVTECH",
AK743="AKTIVCO DEFAUT GE &amp; POWER Cabinet","AKTIVCO",
AK743="AKTIVCO Coupure ENEO &amp; Baisse de tension","AKTIVCO GRID ONLY",
AK743="Coupure ENEO &amp; Baisse de tension","IHS GRID ONLY",
AK743="Defaut GE &amp; POWER Cabinet","IHS",
AK743="Sharing","Partners",
AK743="Sites strategiques &amp; DataCenter","SST &amp; DC",
AK743="Exclu","Exclu",
AK743="SAT","SAT",
AK743="SPARE-ISSUE","SPARE-ISSUE",
AK743="Fiber CAmtel","TRANS_FO_CAMTEL",
AK743="Fiber AOF","Fiber AOF",
AK743="Projet OCM (HUAWEI)","TRAVAUX-HUAWEI",
AK743="Projet OCM (NOKIA)","TRAVAUX-NOKIA",
AK743="ACCESS-ISSUE","ACCESS-ISSUE",
AK743="Projet OCM (ZTE, NOKIA, autres projets)","TRAVAUX OCM",
AK743="No root CAuse","No root cause",
AK743="ODU HS","PDH",
AK743="IP &amp; VLAN","PDH",
AK743="Warehouse HUAWEI","SPARE-ISSUE",
AK743="SPARE-HS","SPARE-ISSUE",
AK743="Power Telco","BSS",AK743="no impacts","no impacts"
),"")</f>
        <v>No root cause</v>
      </c>
      <c r="AJ743" s="56" t="str" cm="1">
        <f t="array" ref="AJ743">IFERROR(_xlfn.IFS(
AK743="MPR ISSUE","TX ISSUE",
AK743="BSS Hardware Issue","RAN ISSUE",
AK743="Sites strategiques, MLL, Pylone, etc.","ENVTECH",
AK743="AKTIVCO DEFAUT GE &amp; POWER Cabinet","POWER ISSUE",
AK743="AKTIVCO Coupure ENEO &amp; Baisse de tension","POWER ISSUE",
AK743="Coupure ENEO &amp; Baisse de tension","POWER ISSUE",
AK743="Defaut GE &amp; POWER Cabinet","POWER ISSUE",
AK743="Sharing","POWER ISSUE",
AK743="Sites strategiques &amp; DataCenter","POWER ISSUE",
AK743="Exclu","Exclu",
AK743="SAT","TX ISSUE",
AK743="SPARE-ISSUE","SPARE-ISSUE",
AK743="Fiber CAmtel","TX ISSUE",
AK743="Fiber AOF","TX ISSUE",
AK743="Projet OCM (HUAWEI)","TRAVAUX-HUAWEI",
AK743="Projet OCM (NOKIA)","TRAVAUX -NOKIA",
AK743="ACCESS-ISSUE","ACCESS-ISSUE",
AK743="Projet OCM (ZTE, NOKIA, autres projets)","TRAVAUX OCM",
AK743="No root CAuse","No root cause",
AK743="ODU HS","TX ISSUE",
AK743="IP &amp; VLAN","TX ISSUE",
AK743="Warehouse HUAWEI","SPARE-ISSUE",
AK743="SPARE-HS","SPARE-ISSUE",
AK743="Power Telco","RAN ISSUE",AK743="no impacts","no impacts"
),"")</f>
        <v>No root cause</v>
      </c>
      <c r="AK743" s="81" t="s">
        <v>5620</v>
      </c>
      <c r="AL743" s="56" t="str" cm="1">
        <f t="array" ref="AL743">IFERROR(_xlfn.IFS(
AK743="MPR ISSUE","ACTIVE",
AK743="BSS Hardware Issue","ACTIVE",
AK743="Sites strategiques, MLL, Pylone, etc.","PASSIVE",
AK743="AKTIVCO DEFAUT GE &amp; POWER Cabinet","PASSIVE",
AK743="AKTIVCO Coupure ENEO &amp; Baisse de tension","PASSIVE",
AK743="Coupure ENEO &amp; Baisse de tension","PASSIVE",
AK743="Defaut GE &amp; POWER Cabinet","PASSIVE",
AK743="Sharing","PASSIVE",
AK743="Sites strategiques &amp; DataCenter","PASSIVE",
AK743="Exclu","Exclu",
AK743="SAT","ACTIVE",
AK743="SPARE-ISSUE","SPARE-ISSUE",
AK743="Fiber CAmtel","ACTIVE",
AK743="Fiber AOF","ACTIVE",
AK743="Projet OCM (HUAWEI)","PLANNED WORKS",
AK743="Projet OCM (NOKIA)","PLANNED WORKS",
AK743="ACCESS-ISSUE","ACCESS-ISSUE",
AK743="Projet OCM (ZTE, NOKIA, autres projets)","PLANNED WORKS",
AK743="No root CAuse","No root cause",
AK743="ODU HS","ACTIVE",
AK743="IP &amp; VLAN","ACTIVE",
AK743="Warehouse HUAWEI","SPARE-ISSUE",
AK743="SPARE-HS","SPARE-ISSUE",
AK743="Power Telco","ACTIVE", AK743="no impacts","no impacts"
),"")</f>
        <v>No root cause</v>
      </c>
      <c r="AM743" s="108" t="s">
        <v>5537</v>
      </c>
      <c r="AN743" s="117" t="s">
        <v>2122</v>
      </c>
      <c r="AP743" s="23" t="s">
        <v>5537</v>
      </c>
      <c r="AQ743" s="23" t="s">
        <v>5537</v>
      </c>
      <c r="AR743" s="7"/>
      <c r="AS743" s="6"/>
      <c r="AT743" s="7"/>
      <c r="AU743" s="3" t="s">
        <v>5537</v>
      </c>
      <c r="AV743" s="24" t="s">
        <v>5537</v>
      </c>
      <c r="AW743" s="24" t="s">
        <v>5537</v>
      </c>
      <c r="AX743" s="24" t="s">
        <v>5537</v>
      </c>
      <c r="AY743" s="24" t="s">
        <v>5537</v>
      </c>
      <c r="AZ743" s="24" t="s">
        <v>5537</v>
      </c>
      <c r="BA743" s="24" t="s">
        <v>5537</v>
      </c>
      <c r="BB743" s="24" t="s">
        <v>5537</v>
      </c>
      <c r="BC743" s="24" t="s">
        <v>5537</v>
      </c>
      <c r="BD743" s="24" t="s">
        <v>5537</v>
      </c>
      <c r="BE743" s="24" t="s">
        <v>5537</v>
      </c>
      <c r="BF743" s="24" t="s">
        <v>5537</v>
      </c>
      <c r="BG743" s="24" t="s">
        <v>5537</v>
      </c>
      <c r="BH743" s="24" t="s">
        <v>5537</v>
      </c>
      <c r="BI743" s="9" t="s">
        <v>5537</v>
      </c>
      <c r="BJ743" s="14"/>
      <c r="BK743" s="14" t="s">
        <v>5537</v>
      </c>
      <c r="BL743" s="14" t="str">
        <f>_xlfn.XLOOKUP(B743,'[4]cell downs 18042026 17h'!$B:$B,'[4]cell downs 18042026 17h'!$B:$B,"")</f>
        <v/>
      </c>
      <c r="BM743" s="14" t="str">
        <f>_xlfn.XLOOKUP(B743,'[5]Cells Huawei 19042026 15h'!$B:$B,'[5]Cells Huawei 19042026 15h'!$B:$B,"")</f>
        <v/>
      </c>
      <c r="BN743" s="9" t="str">
        <f>_xlfn.XLOOKUP(B743,'[6]cells down 19042026 9H40'!$B:$B,'[6]cells down 19042026 9H40'!$B:$B,"")</f>
        <v/>
      </c>
      <c r="BO743" s="9" t="s">
        <v>5537</v>
      </c>
      <c r="BP743" s="9" t="s">
        <v>5537</v>
      </c>
    </row>
    <row r="744" spans="1:68" s="9" customFormat="1" x14ac:dyDescent="0.35">
      <c r="A744" s="1" t="s">
        <v>1909</v>
      </c>
      <c r="B744" s="8" t="s">
        <v>1910</v>
      </c>
      <c r="C744" s="3" t="str">
        <f>_xlfn.XLOOKUP(B744,'[1]daily break down'!$D:$D,'[1]daily break down'!$E:$E,"")</f>
        <v>Yaounde</v>
      </c>
      <c r="D744" s="1" t="s">
        <v>21</v>
      </c>
      <c r="E744" s="1" t="s">
        <v>36</v>
      </c>
      <c r="F744" s="3" t="s">
        <v>37</v>
      </c>
      <c r="G744" s="1" t="s">
        <v>38</v>
      </c>
      <c r="H744" s="41" t="str">
        <f>_xlfn.XLOOKUP(B744,[2]CALCULATION!$B:$B,[2]CALCULATION!$H:$H,"")</f>
        <v>ZTE</v>
      </c>
      <c r="I744" s="34">
        <v>0</v>
      </c>
      <c r="J744" s="34">
        <v>0</v>
      </c>
      <c r="K744" s="34">
        <v>0</v>
      </c>
      <c r="L744" s="34">
        <v>0.75479834947051272</v>
      </c>
      <c r="M744" s="34">
        <v>0</v>
      </c>
      <c r="N744" s="34">
        <v>0</v>
      </c>
      <c r="O744" s="34">
        <v>0</v>
      </c>
      <c r="P744" s="34">
        <v>3.0678296564535885</v>
      </c>
      <c r="Q744" s="34">
        <v>4.0241465558323561</v>
      </c>
      <c r="R744" s="34">
        <v>0.35994755060168376</v>
      </c>
      <c r="S744" s="109">
        <v>0</v>
      </c>
      <c r="T744" s="109">
        <f>_xlfn.XLOOKUP(B744,'[3]Nur des jours'!$B:$B,'[3]Nur des jours'!$U:$U,"")</f>
        <v>0</v>
      </c>
      <c r="U744" s="109">
        <v>1.0569424112455164</v>
      </c>
      <c r="V744" s="109">
        <v>0</v>
      </c>
      <c r="W744" s="109">
        <v>0</v>
      </c>
      <c r="X744" s="109">
        <v>0</v>
      </c>
      <c r="Y744" s="109">
        <v>0</v>
      </c>
      <c r="Z744" s="109">
        <v>0</v>
      </c>
      <c r="AA744" s="109">
        <v>0</v>
      </c>
      <c r="AB744" s="109">
        <v>0.93996213256171612</v>
      </c>
      <c r="AC744" s="109">
        <v>0.82056400848890332</v>
      </c>
      <c r="AD744" s="109">
        <v>0</v>
      </c>
      <c r="AE744" s="109">
        <v>0.11717646454529111</v>
      </c>
      <c r="AF744" s="109">
        <v>0.11717646454529111</v>
      </c>
      <c r="AG744" s="57" t="str">
        <f>_xlfn.XLOOKUP(B744,[3]CALCULATION!$B:$B,[3]CALCULATION!$M:$M,"")</f>
        <v>Operationnel</v>
      </c>
      <c r="AH744" s="57"/>
      <c r="AI744" s="56" t="str" cm="1">
        <f t="array" ref="AI744">IFERROR(_xlfn.IFS(
AK744="MPR ISSUE","PDH",
AK744="BSS Hardware Issue","BSS",
AK744="Sites strategiques, MLL, Pylone, etc.","ENVTECH",
AK744="AKTIVCO DEFAUT GE &amp; POWER Cabinet","AKTIVCO",
AK744="AKTIVCO Coupure ENEO &amp; Baisse de tension","AKTIVCO GRID ONLY",
AK744="Coupure ENEO &amp; Baisse de tension","IHS GRID ONLY",
AK744="Defaut GE &amp; POWER Cabinet","IHS",
AK744="Sharing","Partners",
AK744="Sites strategiques &amp; DataCenter","SST &amp; DC",
AK744="Exclu","Exclu",
AK744="SAT","SAT",
AK744="SPARE-ISSUE","SPARE-ISSUE",
AK744="Fiber CAmtel","TRANS_FO_CAMTEL",
AK744="Fiber AOF","Fiber AOF",
AK744="Projet OCM (HUAWEI)","TRAVAUX-HUAWEI",
AK744="Projet OCM (NOKIA)","TRAVAUX-NOKIA",
AK744="ACCESS-ISSUE","ACCESS-ISSUE",
AK744="Projet OCM (ZTE, NOKIA, autres projets)","TRAVAUX OCM",
AK744="No root CAuse","No root cause",
AK744="ODU HS","PDH",
AK744="IP &amp; VLAN","PDH",
AK744="Warehouse HUAWEI","SPARE-ISSUE",
AK744="SPARE-HS","SPARE-ISSUE",
AK744="Power Telco","BSS",AK744="no impacts","no impacts"
),"")</f>
        <v>No root cause</v>
      </c>
      <c r="AJ744" s="56" t="str" cm="1">
        <f t="array" ref="AJ744">IFERROR(_xlfn.IFS(
AK744="MPR ISSUE","TX ISSUE",
AK744="BSS Hardware Issue","RAN ISSUE",
AK744="Sites strategiques, MLL, Pylone, etc.","ENVTECH",
AK744="AKTIVCO DEFAUT GE &amp; POWER Cabinet","POWER ISSUE",
AK744="AKTIVCO Coupure ENEO &amp; Baisse de tension","POWER ISSUE",
AK744="Coupure ENEO &amp; Baisse de tension","POWER ISSUE",
AK744="Defaut GE &amp; POWER Cabinet","POWER ISSUE",
AK744="Sharing","POWER ISSUE",
AK744="Sites strategiques &amp; DataCenter","POWER ISSUE",
AK744="Exclu","Exclu",
AK744="SAT","TX ISSUE",
AK744="SPARE-ISSUE","SPARE-ISSUE",
AK744="Fiber CAmtel","TX ISSUE",
AK744="Fiber AOF","TX ISSUE",
AK744="Projet OCM (HUAWEI)","TRAVAUX-HUAWEI",
AK744="Projet OCM (NOKIA)","TRAVAUX -NOKIA",
AK744="ACCESS-ISSUE","ACCESS-ISSUE",
AK744="Projet OCM (ZTE, NOKIA, autres projets)","TRAVAUX OCM",
AK744="No root CAuse","No root cause",
AK744="ODU HS","TX ISSUE",
AK744="IP &amp; VLAN","TX ISSUE",
AK744="Warehouse HUAWEI","SPARE-ISSUE",
AK744="SPARE-HS","SPARE-ISSUE",
AK744="Power Telco","RAN ISSUE",AK744="no impacts","no impacts"
),"")</f>
        <v>No root cause</v>
      </c>
      <c r="AK744" s="81" t="s">
        <v>5620</v>
      </c>
      <c r="AL744" s="56" t="str" cm="1">
        <f t="array" ref="AL744">IFERROR(_xlfn.IFS(
AK744="MPR ISSUE","ACTIVE",
AK744="BSS Hardware Issue","ACTIVE",
AK744="Sites strategiques, MLL, Pylone, etc.","PASSIVE",
AK744="AKTIVCO DEFAUT GE &amp; POWER Cabinet","PASSIVE",
AK744="AKTIVCO Coupure ENEO &amp; Baisse de tension","PASSIVE",
AK744="Coupure ENEO &amp; Baisse de tension","PASSIVE",
AK744="Defaut GE &amp; POWER Cabinet","PASSIVE",
AK744="Sharing","PASSIVE",
AK744="Sites strategiques &amp; DataCenter","PASSIVE",
AK744="Exclu","Exclu",
AK744="SAT","ACTIVE",
AK744="SPARE-ISSUE","SPARE-ISSUE",
AK744="Fiber CAmtel","ACTIVE",
AK744="Fiber AOF","ACTIVE",
AK744="Projet OCM (HUAWEI)","PLANNED WORKS",
AK744="Projet OCM (NOKIA)","PLANNED WORKS",
AK744="ACCESS-ISSUE","ACCESS-ISSUE",
AK744="Projet OCM (ZTE, NOKIA, autres projets)","PLANNED WORKS",
AK744="No root CAuse","No root cause",
AK744="ODU HS","ACTIVE",
AK744="IP &amp; VLAN","ACTIVE",
AK744="Warehouse HUAWEI","SPARE-ISSUE",
AK744="SPARE-HS","SPARE-ISSUE",
AK744="Power Telco","ACTIVE", AK744="no impacts","no impacts"
),"")</f>
        <v>No root cause</v>
      </c>
      <c r="AM744" s="108" t="s">
        <v>5537</v>
      </c>
      <c r="AN744" s="117" t="s">
        <v>1910</v>
      </c>
      <c r="AP744" s="23" t="s">
        <v>5537</v>
      </c>
      <c r="AQ744" s="23" t="s">
        <v>5537</v>
      </c>
      <c r="AR744" s="7"/>
      <c r="AS744" s="6"/>
      <c r="AT744" s="7"/>
      <c r="AU744" s="3" t="s">
        <v>5537</v>
      </c>
      <c r="AV744" s="24" t="s">
        <v>5537</v>
      </c>
      <c r="AW744" s="24" t="s">
        <v>5537</v>
      </c>
      <c r="AX744" s="24" t="s">
        <v>5537</v>
      </c>
      <c r="AY744" s="24" t="s">
        <v>5537</v>
      </c>
      <c r="AZ744" s="24" t="s">
        <v>5537</v>
      </c>
      <c r="BA744" s="24" t="s">
        <v>5537</v>
      </c>
      <c r="BB744" s="24" t="s">
        <v>5537</v>
      </c>
      <c r="BC744" s="24" t="s">
        <v>5537</v>
      </c>
      <c r="BD744" s="24" t="s">
        <v>5537</v>
      </c>
      <c r="BE744" s="24" t="s">
        <v>5537</v>
      </c>
      <c r="BF744" s="24" t="s">
        <v>5537</v>
      </c>
      <c r="BG744" s="24" t="s">
        <v>5537</v>
      </c>
      <c r="BH744" s="24" t="s">
        <v>5537</v>
      </c>
      <c r="BI744" s="9" t="s">
        <v>5537</v>
      </c>
      <c r="BJ744" s="14"/>
      <c r="BK744" s="14" t="s">
        <v>5537</v>
      </c>
      <c r="BL744" s="14" t="str">
        <f>_xlfn.XLOOKUP(B744,'[4]cell downs 18042026 17h'!$B:$B,'[4]cell downs 18042026 17h'!$B:$B,"")</f>
        <v/>
      </c>
      <c r="BM744" s="14" t="str">
        <f>_xlfn.XLOOKUP(B744,'[5]Cells Huawei 19042026 15h'!$B:$B,'[5]Cells Huawei 19042026 15h'!$B:$B,"")</f>
        <v/>
      </c>
      <c r="BN744" s="9" t="str">
        <f>_xlfn.XLOOKUP(B744,'[6]cells down 19042026 9H40'!$B:$B,'[6]cells down 19042026 9H40'!$B:$B,"")</f>
        <v/>
      </c>
      <c r="BO744" s="9" t="s">
        <v>5537</v>
      </c>
      <c r="BP744" s="9" t="s">
        <v>12</v>
      </c>
    </row>
    <row r="745" spans="1:68" s="9" customFormat="1" x14ac:dyDescent="0.35">
      <c r="A745" s="1" t="s">
        <v>2679</v>
      </c>
      <c r="B745" s="8" t="s">
        <v>2680</v>
      </c>
      <c r="C745" s="3" t="str">
        <f>_xlfn.XLOOKUP(B745,'[1]daily break down'!$D:$D,'[1]daily break down'!$E:$E,"")</f>
        <v>NORD-OUEST</v>
      </c>
      <c r="D745" s="1" t="s">
        <v>11</v>
      </c>
      <c r="E745" s="1" t="s">
        <v>12</v>
      </c>
      <c r="F745" s="3" t="s">
        <v>51</v>
      </c>
      <c r="G745" s="1" t="s">
        <v>52</v>
      </c>
      <c r="H745" s="39" t="str">
        <f>_xlfn.XLOOKUP(B745,[2]CALCULATION!$B:$B,[2]CALCULATION!$H:$H,"")</f>
        <v>Huawei</v>
      </c>
      <c r="I745" s="34">
        <v>1.9927311354809618</v>
      </c>
      <c r="J745" s="34">
        <v>1.0705505760016893</v>
      </c>
      <c r="K745" s="34">
        <v>5.5406454300822121</v>
      </c>
      <c r="L745" s="34">
        <v>0</v>
      </c>
      <c r="M745" s="34">
        <v>0</v>
      </c>
      <c r="N745" s="34">
        <v>0</v>
      </c>
      <c r="O745" s="34">
        <v>0</v>
      </c>
      <c r="P745" s="34">
        <v>0</v>
      </c>
      <c r="Q745" s="34">
        <v>0</v>
      </c>
      <c r="R745" s="34">
        <v>1.1656115434334096</v>
      </c>
      <c r="S745" s="109">
        <v>0</v>
      </c>
      <c r="T745" s="109">
        <f>_xlfn.XLOOKUP(B745,'[3]Nur des jours'!$B:$B,'[3]Nur des jours'!$U:$U,"")</f>
        <v>0</v>
      </c>
      <c r="U745" s="109">
        <v>0</v>
      </c>
      <c r="V745" s="109">
        <v>0</v>
      </c>
      <c r="W745" s="109">
        <v>0</v>
      </c>
      <c r="X745" s="109">
        <v>0</v>
      </c>
      <c r="Y745" s="109">
        <v>0</v>
      </c>
      <c r="Z745" s="109">
        <v>0.26271070361524168</v>
      </c>
      <c r="AA745" s="109">
        <v>0</v>
      </c>
      <c r="AB745" s="109">
        <v>0.87267038207018155</v>
      </c>
      <c r="AC745" s="109">
        <v>0</v>
      </c>
      <c r="AD745" s="109">
        <v>0</v>
      </c>
      <c r="AE745" s="109">
        <v>0</v>
      </c>
      <c r="AF745" s="109">
        <v>0</v>
      </c>
      <c r="AG745" s="57" t="str">
        <f>_xlfn.XLOOKUP(B745,[3]CALCULATION!$B:$B,[3]CALCULATION!$M:$M,"")</f>
        <v>Operationnel</v>
      </c>
      <c r="AH745" s="57"/>
      <c r="AI745" s="56" t="str" cm="1">
        <f t="array" ref="AI745">IFERROR(_xlfn.IFS(
AK745="MPR ISSUE","PDH",
AK745="BSS Hardware Issue","BSS",
AK745="Sites strategiques, MLL, Pylone, etc.","ENVTECH",
AK745="AKTIVCO DEFAUT GE &amp; POWER Cabinet","AKTIVCO",
AK745="AKTIVCO Coupure ENEO &amp; Baisse de tension","AKTIVCO GRID ONLY",
AK745="Coupure ENEO &amp; Baisse de tension","IHS GRID ONLY",
AK745="Defaut GE &amp; POWER Cabinet","IHS",
AK745="Sharing","Partners",
AK745="Sites strategiques &amp; DataCenter","SST &amp; DC",
AK745="Exclu","Exclu",
AK745="SAT","SAT",
AK745="SPARE-ISSUE","SPARE-ISSUE",
AK745="Fiber CAmtel","TRANS_FO_CAMTEL",
AK745="Fiber AOF","Fiber AOF",
AK745="Projet OCM (HUAWEI)","TRAVAUX-HUAWEI",
AK745="Projet OCM (NOKIA)","TRAVAUX-NOKIA",
AK745="ACCESS-ISSUE","ACCESS-ISSUE",
AK745="Projet OCM (ZTE, NOKIA, autres projets)","TRAVAUX OCM",
AK745="No root CAuse","No root cause",
AK745="ODU HS","PDH",
AK745="IP &amp; VLAN","PDH",
AK745="Warehouse HUAWEI","SPARE-ISSUE",
AK745="SPARE-HS","SPARE-ISSUE",
AK745="Power Telco","BSS",AK745="no impacts","no impacts"
),"")</f>
        <v>No root cause</v>
      </c>
      <c r="AJ745" s="56" t="str" cm="1">
        <f t="array" ref="AJ745">IFERROR(_xlfn.IFS(
AK745="MPR ISSUE","TX ISSUE",
AK745="BSS Hardware Issue","RAN ISSUE",
AK745="Sites strategiques, MLL, Pylone, etc.","ENVTECH",
AK745="AKTIVCO DEFAUT GE &amp; POWER Cabinet","POWER ISSUE",
AK745="AKTIVCO Coupure ENEO &amp; Baisse de tension","POWER ISSUE",
AK745="Coupure ENEO &amp; Baisse de tension","POWER ISSUE",
AK745="Defaut GE &amp; POWER Cabinet","POWER ISSUE",
AK745="Sharing","POWER ISSUE",
AK745="Sites strategiques &amp; DataCenter","POWER ISSUE",
AK745="Exclu","Exclu",
AK745="SAT","TX ISSUE",
AK745="SPARE-ISSUE","SPARE-ISSUE",
AK745="Fiber CAmtel","TX ISSUE",
AK745="Fiber AOF","TX ISSUE",
AK745="Projet OCM (HUAWEI)","TRAVAUX-HUAWEI",
AK745="Projet OCM (NOKIA)","TRAVAUX -NOKIA",
AK745="ACCESS-ISSUE","ACCESS-ISSUE",
AK745="Projet OCM (ZTE, NOKIA, autres projets)","TRAVAUX OCM",
AK745="No root CAuse","No root cause",
AK745="ODU HS","TX ISSUE",
AK745="IP &amp; VLAN","TX ISSUE",
AK745="Warehouse HUAWEI","SPARE-ISSUE",
AK745="SPARE-HS","SPARE-ISSUE",
AK745="Power Telco","RAN ISSUE",AK745="no impacts","no impacts"
),"")</f>
        <v>No root cause</v>
      </c>
      <c r="AK745" s="81" t="s">
        <v>5620</v>
      </c>
      <c r="AL745" s="56" t="str" cm="1">
        <f t="array" ref="AL745">IFERROR(_xlfn.IFS(
AK745="MPR ISSUE","ACTIVE",
AK745="BSS Hardware Issue","ACTIVE",
AK745="Sites strategiques, MLL, Pylone, etc.","PASSIVE",
AK745="AKTIVCO DEFAUT GE &amp; POWER Cabinet","PASSIVE",
AK745="AKTIVCO Coupure ENEO &amp; Baisse de tension","PASSIVE",
AK745="Coupure ENEO &amp; Baisse de tension","PASSIVE",
AK745="Defaut GE &amp; POWER Cabinet","PASSIVE",
AK745="Sharing","PASSIVE",
AK745="Sites strategiques &amp; DataCenter","PASSIVE",
AK745="Exclu","Exclu",
AK745="SAT","ACTIVE",
AK745="SPARE-ISSUE","SPARE-ISSUE",
AK745="Fiber CAmtel","ACTIVE",
AK745="Fiber AOF","ACTIVE",
AK745="Projet OCM (HUAWEI)","PLANNED WORKS",
AK745="Projet OCM (NOKIA)","PLANNED WORKS",
AK745="ACCESS-ISSUE","ACCESS-ISSUE",
AK745="Projet OCM (ZTE, NOKIA, autres projets)","PLANNED WORKS",
AK745="No root CAuse","No root cause",
AK745="ODU HS","ACTIVE",
AK745="IP &amp; VLAN","ACTIVE",
AK745="Warehouse HUAWEI","SPARE-ISSUE",
AK745="SPARE-HS","SPARE-ISSUE",
AK745="Power Telco","ACTIVE", AK745="no impacts","no impacts"
),"")</f>
        <v>No root cause</v>
      </c>
      <c r="AM745" s="108" t="s">
        <v>5537</v>
      </c>
      <c r="AN745" s="117" t="s">
        <v>2680</v>
      </c>
      <c r="AP745" s="23" t="s">
        <v>5537</v>
      </c>
      <c r="AQ745" s="23" t="s">
        <v>5537</v>
      </c>
      <c r="AR745" s="7"/>
      <c r="AS745" s="6"/>
      <c r="AT745" s="7"/>
      <c r="AU745" s="3" t="s">
        <v>5537</v>
      </c>
      <c r="AV745" s="24" t="s">
        <v>5537</v>
      </c>
      <c r="AW745" s="24" t="s">
        <v>5537</v>
      </c>
      <c r="AX745" s="24" t="s">
        <v>5537</v>
      </c>
      <c r="AY745" s="24" t="s">
        <v>5537</v>
      </c>
      <c r="AZ745" s="24" t="s">
        <v>5537</v>
      </c>
      <c r="BA745" s="24" t="s">
        <v>5537</v>
      </c>
      <c r="BB745" s="24" t="s">
        <v>5537</v>
      </c>
      <c r="BC745" s="24" t="s">
        <v>5537</v>
      </c>
      <c r="BD745" s="24" t="s">
        <v>5537</v>
      </c>
      <c r="BE745" s="24" t="s">
        <v>5537</v>
      </c>
      <c r="BF745" s="24" t="s">
        <v>5537</v>
      </c>
      <c r="BG745" s="24" t="s">
        <v>5537</v>
      </c>
      <c r="BH745" s="24" t="s">
        <v>5537</v>
      </c>
      <c r="BI745" s="9" t="s">
        <v>5537</v>
      </c>
      <c r="BJ745" s="14"/>
      <c r="BK745" s="14" t="s">
        <v>5537</v>
      </c>
      <c r="BL745" s="14" t="str">
        <f>_xlfn.XLOOKUP(B745,'[4]cell downs 18042026 17h'!$B:$B,'[4]cell downs 18042026 17h'!$B:$B,"")</f>
        <v/>
      </c>
      <c r="BM745" s="14" t="str">
        <f>_xlfn.XLOOKUP(B745,'[5]Cells Huawei 19042026 15h'!$B:$B,'[5]Cells Huawei 19042026 15h'!$B:$B,"")</f>
        <v/>
      </c>
      <c r="BN745" s="9" t="str">
        <f>_xlfn.XLOOKUP(B745,'[6]cells down 19042026 9H40'!$B:$B,'[6]cells down 19042026 9H40'!$B:$B,"")</f>
        <v/>
      </c>
      <c r="BO745" s="9" t="s">
        <v>2680</v>
      </c>
      <c r="BP745" s="9" t="s">
        <v>5580</v>
      </c>
    </row>
    <row r="746" spans="1:68" s="9" customFormat="1" x14ac:dyDescent="0.35">
      <c r="A746" s="1" t="s">
        <v>2961</v>
      </c>
      <c r="B746" s="8" t="s">
        <v>2962</v>
      </c>
      <c r="C746" s="3" t="str">
        <f>_xlfn.XLOOKUP(B746,'[1]daily break down'!$D:$D,'[1]daily break down'!$E:$E,"")</f>
        <v>Ngaoundere</v>
      </c>
      <c r="D746" s="1" t="s">
        <v>11</v>
      </c>
      <c r="E746" s="1" t="s">
        <v>12</v>
      </c>
      <c r="F746" s="3" t="s">
        <v>90</v>
      </c>
      <c r="G746" s="1" t="s">
        <v>91</v>
      </c>
      <c r="H746" s="39" t="str">
        <f>_xlfn.XLOOKUP(B746,[2]CALCULATION!$B:$B,[2]CALCULATION!$H:$H,"")</f>
        <v>Huawei</v>
      </c>
      <c r="I746" s="34">
        <v>1.4398615427200063</v>
      </c>
      <c r="J746" s="34">
        <v>0.9918443753870213</v>
      </c>
      <c r="K746" s="34">
        <v>1.1598508131368905</v>
      </c>
      <c r="L746" s="34">
        <v>0</v>
      </c>
      <c r="M746" s="34">
        <v>0.66828038455282468</v>
      </c>
      <c r="N746" s="34">
        <v>0.19832607088944246</v>
      </c>
      <c r="O746" s="34">
        <v>0</v>
      </c>
      <c r="P746" s="34">
        <v>0.18593069145885235</v>
      </c>
      <c r="Q746" s="34">
        <v>0.47157730579026519</v>
      </c>
      <c r="R746" s="34">
        <v>0.25463141313746135</v>
      </c>
      <c r="S746" s="109">
        <v>1.115673324144701</v>
      </c>
      <c r="T746" s="109">
        <f>_xlfn.XLOOKUP(B746,'[3]Nur des jours'!$B:$B,'[3]Nur des jours'!$U:$U,"")</f>
        <v>0.43510457063119051</v>
      </c>
      <c r="U746" s="109">
        <v>0</v>
      </c>
      <c r="V746" s="109">
        <v>0</v>
      </c>
      <c r="W746" s="109">
        <v>0.43510457063119051</v>
      </c>
      <c r="X746" s="109">
        <v>0</v>
      </c>
      <c r="Y746" s="109">
        <v>1.1461534729891307</v>
      </c>
      <c r="Z746" s="109">
        <v>0</v>
      </c>
      <c r="AA746" s="109">
        <v>0.91640199410443657</v>
      </c>
      <c r="AB746" s="109">
        <v>0.81044379382078746</v>
      </c>
      <c r="AC746" s="109">
        <v>0</v>
      </c>
      <c r="AD746" s="109">
        <v>0</v>
      </c>
      <c r="AE746" s="109">
        <v>0</v>
      </c>
      <c r="AF746" s="109">
        <v>0</v>
      </c>
      <c r="AG746" s="57" t="str">
        <f>_xlfn.XLOOKUP(B746,[3]CALCULATION!$B:$B,[3]CALCULATION!$M:$M,"")</f>
        <v>Operationnel</v>
      </c>
      <c r="AH746" s="57"/>
      <c r="AI746" s="56" t="str" cm="1">
        <f t="array" ref="AI746">IFERROR(_xlfn.IFS(
AK746="MPR ISSUE","PDH",
AK746="BSS Hardware Issue","BSS",
AK746="Sites strategiques, MLL, Pylone, etc.","ENVTECH",
AK746="AKTIVCO DEFAUT GE &amp; POWER Cabinet","AKTIVCO",
AK746="AKTIVCO Coupure ENEO &amp; Baisse de tension","AKTIVCO GRID ONLY",
AK746="Coupure ENEO &amp; Baisse de tension","IHS GRID ONLY",
AK746="Defaut GE &amp; POWER Cabinet","IHS",
AK746="Sharing","Partners",
AK746="Sites strategiques &amp; DataCenter","SST &amp; DC",
AK746="Exclu","Exclu",
AK746="SAT","SAT",
AK746="SPARE-ISSUE","SPARE-ISSUE",
AK746="Fiber CAmtel","TRANS_FO_CAMTEL",
AK746="Fiber AOF","Fiber AOF",
AK746="Projet OCM (HUAWEI)","TRAVAUX-HUAWEI",
AK746="Projet OCM (NOKIA)","TRAVAUX-NOKIA",
AK746="ACCESS-ISSUE","ACCESS-ISSUE",
AK746="Projet OCM (ZTE, NOKIA, autres projets)","TRAVAUX OCM",
AK746="No root CAuse","No root cause",
AK746="ODU HS","PDH",
AK746="IP &amp; VLAN","PDH",
AK746="Warehouse HUAWEI","SPARE-ISSUE",
AK746="SPARE-HS","SPARE-ISSUE",
AK746="Power Telco","BSS",AK746="no impacts","no impacts"
),"")</f>
        <v>No root cause</v>
      </c>
      <c r="AJ746" s="56" t="str" cm="1">
        <f t="array" ref="AJ746">IFERROR(_xlfn.IFS(
AK746="MPR ISSUE","TX ISSUE",
AK746="BSS Hardware Issue","RAN ISSUE",
AK746="Sites strategiques, MLL, Pylone, etc.","ENVTECH",
AK746="AKTIVCO DEFAUT GE &amp; POWER Cabinet","POWER ISSUE",
AK746="AKTIVCO Coupure ENEO &amp; Baisse de tension","POWER ISSUE",
AK746="Coupure ENEO &amp; Baisse de tension","POWER ISSUE",
AK746="Defaut GE &amp; POWER Cabinet","POWER ISSUE",
AK746="Sharing","POWER ISSUE",
AK746="Sites strategiques &amp; DataCenter","POWER ISSUE",
AK746="Exclu","Exclu",
AK746="SAT","TX ISSUE",
AK746="SPARE-ISSUE","SPARE-ISSUE",
AK746="Fiber CAmtel","TX ISSUE",
AK746="Fiber AOF","TX ISSUE",
AK746="Projet OCM (HUAWEI)","TRAVAUX-HUAWEI",
AK746="Projet OCM (NOKIA)","TRAVAUX -NOKIA",
AK746="ACCESS-ISSUE","ACCESS-ISSUE",
AK746="Projet OCM (ZTE, NOKIA, autres projets)","TRAVAUX OCM",
AK746="No root CAuse","No root cause",
AK746="ODU HS","TX ISSUE",
AK746="IP &amp; VLAN","TX ISSUE",
AK746="Warehouse HUAWEI","SPARE-ISSUE",
AK746="SPARE-HS","SPARE-ISSUE",
AK746="Power Telco","RAN ISSUE",AK746="no impacts","no impacts"
),"")</f>
        <v>No root cause</v>
      </c>
      <c r="AK746" s="81" t="s">
        <v>5620</v>
      </c>
      <c r="AL746" s="56" t="str" cm="1">
        <f t="array" ref="AL746">IFERROR(_xlfn.IFS(
AK746="MPR ISSUE","ACTIVE",
AK746="BSS Hardware Issue","ACTIVE",
AK746="Sites strategiques, MLL, Pylone, etc.","PASSIVE",
AK746="AKTIVCO DEFAUT GE &amp; POWER Cabinet","PASSIVE",
AK746="AKTIVCO Coupure ENEO &amp; Baisse de tension","PASSIVE",
AK746="Coupure ENEO &amp; Baisse de tension","PASSIVE",
AK746="Defaut GE &amp; POWER Cabinet","PASSIVE",
AK746="Sharing","PASSIVE",
AK746="Sites strategiques &amp; DataCenter","PASSIVE",
AK746="Exclu","Exclu",
AK746="SAT","ACTIVE",
AK746="SPARE-ISSUE","SPARE-ISSUE",
AK746="Fiber CAmtel","ACTIVE",
AK746="Fiber AOF","ACTIVE",
AK746="Projet OCM (HUAWEI)","PLANNED WORKS",
AK746="Projet OCM (NOKIA)","PLANNED WORKS",
AK746="ACCESS-ISSUE","ACCESS-ISSUE",
AK746="Projet OCM (ZTE, NOKIA, autres projets)","PLANNED WORKS",
AK746="No root CAuse","No root cause",
AK746="ODU HS","ACTIVE",
AK746="IP &amp; VLAN","ACTIVE",
AK746="Warehouse HUAWEI","SPARE-ISSUE",
AK746="SPARE-HS","SPARE-ISSUE",
AK746="Power Telco","ACTIVE", AK746="no impacts","no impacts"
),"")</f>
        <v>No root cause</v>
      </c>
      <c r="AM746" s="108" t="s">
        <v>5537</v>
      </c>
      <c r="AN746" s="117" t="s">
        <v>2962</v>
      </c>
      <c r="AP746" s="23" t="s">
        <v>5537</v>
      </c>
      <c r="AQ746" s="23" t="s">
        <v>5537</v>
      </c>
      <c r="AR746" s="7"/>
      <c r="AS746" s="6"/>
      <c r="AT746" s="7"/>
      <c r="AU746" s="3" t="s">
        <v>5537</v>
      </c>
      <c r="AV746" s="24" t="s">
        <v>5537</v>
      </c>
      <c r="AW746" s="24" t="s">
        <v>5537</v>
      </c>
      <c r="AX746" s="24" t="s">
        <v>5537</v>
      </c>
      <c r="AY746" s="24" t="s">
        <v>5537</v>
      </c>
      <c r="AZ746" s="24" t="s">
        <v>5537</v>
      </c>
      <c r="BA746" s="24" t="s">
        <v>5537</v>
      </c>
      <c r="BB746" s="24" t="s">
        <v>5537</v>
      </c>
      <c r="BC746" s="24" t="s">
        <v>5537</v>
      </c>
      <c r="BD746" s="24" t="s">
        <v>5537</v>
      </c>
      <c r="BE746" s="24" t="s">
        <v>5537</v>
      </c>
      <c r="BF746" s="24" t="s">
        <v>5537</v>
      </c>
      <c r="BG746" s="24" t="s">
        <v>5537</v>
      </c>
      <c r="BH746" s="24" t="s">
        <v>5537</v>
      </c>
      <c r="BI746" s="9" t="s">
        <v>5537</v>
      </c>
      <c r="BJ746" s="14"/>
      <c r="BK746" s="14" t="s">
        <v>5537</v>
      </c>
      <c r="BL746" s="14" t="str">
        <f>_xlfn.XLOOKUP(B746,'[4]cell downs 18042026 17h'!$B:$B,'[4]cell downs 18042026 17h'!$B:$B,"")</f>
        <v/>
      </c>
      <c r="BM746" s="14" t="str">
        <f>_xlfn.XLOOKUP(B746,'[5]Cells Huawei 19042026 15h'!$B:$B,'[5]Cells Huawei 19042026 15h'!$B:$B,"")</f>
        <v/>
      </c>
      <c r="BN746" s="9" t="str">
        <f>_xlfn.XLOOKUP(B746,'[6]cells down 19042026 9H40'!$B:$B,'[6]cells down 19042026 9H40'!$B:$B,"")</f>
        <v/>
      </c>
      <c r="BO746" s="9" t="s">
        <v>2962</v>
      </c>
      <c r="BP746" s="9" t="s">
        <v>12</v>
      </c>
    </row>
    <row r="747" spans="1:68" s="9" customFormat="1" x14ac:dyDescent="0.35">
      <c r="A747" s="1" t="s">
        <v>2715</v>
      </c>
      <c r="B747" s="8" t="s">
        <v>2716</v>
      </c>
      <c r="C747" s="3" t="str">
        <f>_xlfn.XLOOKUP(B747,'[1]daily break down'!$D:$D,'[1]daily break down'!$E:$E,"")</f>
        <v>Yaounde</v>
      </c>
      <c r="D747" s="1" t="s">
        <v>11</v>
      </c>
      <c r="E747" s="1" t="s">
        <v>12</v>
      </c>
      <c r="F747" s="3" t="s">
        <v>37</v>
      </c>
      <c r="G747" s="1" t="s">
        <v>38</v>
      </c>
      <c r="H747" s="41" t="str">
        <f>_xlfn.XLOOKUP(B747,[2]CALCULATION!$B:$B,[2]CALCULATION!$H:$H,"")</f>
        <v>ZTE</v>
      </c>
      <c r="I747" s="34">
        <v>0.23223055477081209</v>
      </c>
      <c r="J747" s="34">
        <v>0</v>
      </c>
      <c r="K747" s="34">
        <v>0</v>
      </c>
      <c r="L747" s="34">
        <v>0</v>
      </c>
      <c r="M747" s="34">
        <v>0</v>
      </c>
      <c r="N747" s="34">
        <v>0</v>
      </c>
      <c r="O747" s="34">
        <v>0.23544086886794377</v>
      </c>
      <c r="P747" s="34">
        <v>0.8779495652521303</v>
      </c>
      <c r="Q747" s="34">
        <v>0</v>
      </c>
      <c r="R747" s="34">
        <v>0</v>
      </c>
      <c r="S747" s="109">
        <v>5.9355140640293569E-2</v>
      </c>
      <c r="T747" s="109">
        <f>_xlfn.XLOOKUP(B747,'[3]Nur des jours'!$B:$B,'[3]Nur des jours'!$U:$U,"")</f>
        <v>0</v>
      </c>
      <c r="U747" s="109">
        <v>0</v>
      </c>
      <c r="V747" s="109">
        <v>2.9427879223703837E-3</v>
      </c>
      <c r="W747" s="109">
        <v>0</v>
      </c>
      <c r="X747" s="109">
        <v>0</v>
      </c>
      <c r="Y747" s="109">
        <v>0</v>
      </c>
      <c r="Z747" s="109">
        <v>0</v>
      </c>
      <c r="AA747" s="109">
        <v>0</v>
      </c>
      <c r="AB747" s="109">
        <v>0.79783439345038787</v>
      </c>
      <c r="AC747" s="109">
        <v>1.7285549280801251</v>
      </c>
      <c r="AD747" s="109">
        <v>0</v>
      </c>
      <c r="AE747" s="109">
        <v>0.24683748391275939</v>
      </c>
      <c r="AF747" s="109">
        <v>0.24683748391275939</v>
      </c>
      <c r="AG747" s="57" t="str">
        <f>_xlfn.XLOOKUP(B747,[3]CALCULATION!$B:$B,[3]CALCULATION!$M:$M,"")</f>
        <v>Operationnel</v>
      </c>
      <c r="AH747" s="57"/>
      <c r="AI747" s="56" t="str" cm="1">
        <f t="array" ref="AI747">IFERROR(_xlfn.IFS(
AK747="MPR ISSUE","PDH",
AK747="BSS Hardware Issue","BSS",
AK747="Sites strategiques, MLL, Pylone, etc.","ENVTECH",
AK747="AKTIVCO DEFAUT GE &amp; POWER Cabinet","AKTIVCO",
AK747="AKTIVCO Coupure ENEO &amp; Baisse de tension","AKTIVCO GRID ONLY",
AK747="Coupure ENEO &amp; Baisse de tension","IHS GRID ONLY",
AK747="Defaut GE &amp; POWER Cabinet","IHS",
AK747="Sharing","Partners",
AK747="Sites strategiques &amp; DataCenter","SST &amp; DC",
AK747="Exclu","Exclu",
AK747="SAT","SAT",
AK747="SPARE-ISSUE","SPARE-ISSUE",
AK747="Fiber CAmtel","TRANS_FO_CAMTEL",
AK747="Fiber AOF","Fiber AOF",
AK747="Projet OCM (HUAWEI)","TRAVAUX-HUAWEI",
AK747="Projet OCM (NOKIA)","TRAVAUX-NOKIA",
AK747="ACCESS-ISSUE","ACCESS-ISSUE",
AK747="Projet OCM (ZTE, NOKIA, autres projets)","TRAVAUX OCM",
AK747="No root CAuse","No root cause",
AK747="ODU HS","PDH",
AK747="IP &amp; VLAN","PDH",
AK747="Warehouse HUAWEI","SPARE-ISSUE",
AK747="SPARE-HS","SPARE-ISSUE",
AK747="Power Telco","BSS",AK747="no impacts","no impacts"
),"")</f>
        <v>No root cause</v>
      </c>
      <c r="AJ747" s="56" t="str" cm="1">
        <f t="array" ref="AJ747">IFERROR(_xlfn.IFS(
AK747="MPR ISSUE","TX ISSUE",
AK747="BSS Hardware Issue","RAN ISSUE",
AK747="Sites strategiques, MLL, Pylone, etc.","ENVTECH",
AK747="AKTIVCO DEFAUT GE &amp; POWER Cabinet","POWER ISSUE",
AK747="AKTIVCO Coupure ENEO &amp; Baisse de tension","POWER ISSUE",
AK747="Coupure ENEO &amp; Baisse de tension","POWER ISSUE",
AK747="Defaut GE &amp; POWER Cabinet","POWER ISSUE",
AK747="Sharing","POWER ISSUE",
AK747="Sites strategiques &amp; DataCenter","POWER ISSUE",
AK747="Exclu","Exclu",
AK747="SAT","TX ISSUE",
AK747="SPARE-ISSUE","SPARE-ISSUE",
AK747="Fiber CAmtel","TX ISSUE",
AK747="Fiber AOF","TX ISSUE",
AK747="Projet OCM (HUAWEI)","TRAVAUX-HUAWEI",
AK747="Projet OCM (NOKIA)","TRAVAUX -NOKIA",
AK747="ACCESS-ISSUE","ACCESS-ISSUE",
AK747="Projet OCM (ZTE, NOKIA, autres projets)","TRAVAUX OCM",
AK747="No root CAuse","No root cause",
AK747="ODU HS","TX ISSUE",
AK747="IP &amp; VLAN","TX ISSUE",
AK747="Warehouse HUAWEI","SPARE-ISSUE",
AK747="SPARE-HS","SPARE-ISSUE",
AK747="Power Telco","RAN ISSUE",AK747="no impacts","no impacts"
),"")</f>
        <v>No root cause</v>
      </c>
      <c r="AK747" s="81" t="s">
        <v>5620</v>
      </c>
      <c r="AL747" s="56" t="str" cm="1">
        <f t="array" ref="AL747">IFERROR(_xlfn.IFS(
AK747="MPR ISSUE","ACTIVE",
AK747="BSS Hardware Issue","ACTIVE",
AK747="Sites strategiques, MLL, Pylone, etc.","PASSIVE",
AK747="AKTIVCO DEFAUT GE &amp; POWER Cabinet","PASSIVE",
AK747="AKTIVCO Coupure ENEO &amp; Baisse de tension","PASSIVE",
AK747="Coupure ENEO &amp; Baisse de tension","PASSIVE",
AK747="Defaut GE &amp; POWER Cabinet","PASSIVE",
AK747="Sharing","PASSIVE",
AK747="Sites strategiques &amp; DataCenter","PASSIVE",
AK747="Exclu","Exclu",
AK747="SAT","ACTIVE",
AK747="SPARE-ISSUE","SPARE-ISSUE",
AK747="Fiber CAmtel","ACTIVE",
AK747="Fiber AOF","ACTIVE",
AK747="Projet OCM (HUAWEI)","PLANNED WORKS",
AK747="Projet OCM (NOKIA)","PLANNED WORKS",
AK747="ACCESS-ISSUE","ACCESS-ISSUE",
AK747="Projet OCM (ZTE, NOKIA, autres projets)","PLANNED WORKS",
AK747="No root CAuse","No root cause",
AK747="ODU HS","ACTIVE",
AK747="IP &amp; VLAN","ACTIVE",
AK747="Warehouse HUAWEI","SPARE-ISSUE",
AK747="SPARE-HS","SPARE-ISSUE",
AK747="Power Telco","ACTIVE", AK747="no impacts","no impacts"
),"")</f>
        <v>No root cause</v>
      </c>
      <c r="AM747" s="108" t="s">
        <v>5537</v>
      </c>
      <c r="AN747" s="117" t="s">
        <v>2716</v>
      </c>
      <c r="AP747" s="23" t="s">
        <v>5537</v>
      </c>
      <c r="AQ747" s="23" t="s">
        <v>5537</v>
      </c>
      <c r="AR747" s="7"/>
      <c r="AS747" s="6"/>
      <c r="AT747" s="7"/>
      <c r="AU747" s="3" t="s">
        <v>5537</v>
      </c>
      <c r="AV747" s="24" t="s">
        <v>5537</v>
      </c>
      <c r="AW747" s="24" t="s">
        <v>5537</v>
      </c>
      <c r="AX747" s="24" t="s">
        <v>5537</v>
      </c>
      <c r="AY747" s="24" t="s">
        <v>5537</v>
      </c>
      <c r="AZ747" s="24" t="s">
        <v>5537</v>
      </c>
      <c r="BA747" s="24" t="s">
        <v>5537</v>
      </c>
      <c r="BB747" s="24" t="s">
        <v>5537</v>
      </c>
      <c r="BC747" s="24" t="s">
        <v>5537</v>
      </c>
      <c r="BD747" s="24" t="s">
        <v>5537</v>
      </c>
      <c r="BE747" s="24" t="s">
        <v>5537</v>
      </c>
      <c r="BF747" s="24" t="s">
        <v>5537</v>
      </c>
      <c r="BG747" s="24" t="s">
        <v>5537</v>
      </c>
      <c r="BH747" s="24" t="s">
        <v>5537</v>
      </c>
      <c r="BI747" s="9" t="s">
        <v>5537</v>
      </c>
      <c r="BJ747" s="14"/>
      <c r="BK747" s="14" t="s">
        <v>5537</v>
      </c>
      <c r="BL747" s="14" t="str">
        <f>_xlfn.XLOOKUP(B747,'[4]cell downs 18042026 17h'!$B:$B,'[4]cell downs 18042026 17h'!$B:$B,"")</f>
        <v/>
      </c>
      <c r="BM747" s="14" t="str">
        <f>_xlfn.XLOOKUP(B747,'[5]Cells Huawei 19042026 15h'!$B:$B,'[5]Cells Huawei 19042026 15h'!$B:$B,"")</f>
        <v/>
      </c>
      <c r="BN747" s="9" t="str">
        <f>_xlfn.XLOOKUP(B747,'[6]cells down 19042026 9H40'!$B:$B,'[6]cells down 19042026 9H40'!$B:$B,"")</f>
        <v/>
      </c>
      <c r="BO747" s="9" t="s">
        <v>2716</v>
      </c>
      <c r="BP747" s="9" t="s">
        <v>12</v>
      </c>
    </row>
    <row r="748" spans="1:68" s="9" customFormat="1" x14ac:dyDescent="0.35">
      <c r="A748" s="1" t="s">
        <v>2877</v>
      </c>
      <c r="B748" s="8" t="s">
        <v>2878</v>
      </c>
      <c r="C748" s="3" t="str">
        <f>_xlfn.XLOOKUP(B748,'[1]daily break down'!$D:$D,'[1]daily break down'!$E:$E,"")</f>
        <v>NORD</v>
      </c>
      <c r="D748" s="1" t="s">
        <v>11</v>
      </c>
      <c r="E748" s="1" t="s">
        <v>12</v>
      </c>
      <c r="F748" s="3" t="s">
        <v>23</v>
      </c>
      <c r="G748" s="1" t="s">
        <v>24</v>
      </c>
      <c r="H748" s="39" t="str">
        <f>_xlfn.XLOOKUP(B748,[2]CALCULATION!$B:$B,[2]CALCULATION!$H:$H,"")</f>
        <v>Huawei</v>
      </c>
      <c r="I748" s="34">
        <v>0</v>
      </c>
      <c r="J748" s="34">
        <v>0</v>
      </c>
      <c r="K748" s="34">
        <v>5.6528459077769506</v>
      </c>
      <c r="L748" s="34">
        <v>0</v>
      </c>
      <c r="M748" s="34">
        <v>0</v>
      </c>
      <c r="N748" s="34">
        <v>0</v>
      </c>
      <c r="O748" s="34">
        <v>0</v>
      </c>
      <c r="P748" s="34">
        <v>0</v>
      </c>
      <c r="Q748" s="34">
        <v>0</v>
      </c>
      <c r="R748" s="34">
        <v>0</v>
      </c>
      <c r="S748" s="109">
        <v>0</v>
      </c>
      <c r="T748" s="109">
        <f>_xlfn.XLOOKUP(B748,'[3]Nur des jours'!$B:$B,'[3]Nur des jours'!$U:$U,"")</f>
        <v>0</v>
      </c>
      <c r="U748" s="109">
        <v>0</v>
      </c>
      <c r="V748" s="109">
        <v>0</v>
      </c>
      <c r="W748" s="109">
        <v>0</v>
      </c>
      <c r="X748" s="109">
        <v>0</v>
      </c>
      <c r="Y748" s="109">
        <v>3.3134365199624467</v>
      </c>
      <c r="Z748" s="109">
        <v>0</v>
      </c>
      <c r="AA748" s="109">
        <v>0</v>
      </c>
      <c r="AB748" s="109">
        <v>0.79027232024381266</v>
      </c>
      <c r="AC748" s="109">
        <v>0</v>
      </c>
      <c r="AD748" s="109">
        <v>0</v>
      </c>
      <c r="AE748" s="109">
        <v>0</v>
      </c>
      <c r="AF748" s="109">
        <v>0</v>
      </c>
      <c r="AG748" s="57" t="str">
        <f>_xlfn.XLOOKUP(B748,[3]CALCULATION!$B:$B,[3]CALCULATION!$M:$M,"")</f>
        <v>Operationnel</v>
      </c>
      <c r="AH748" s="57"/>
      <c r="AI748" s="56" t="str" cm="1">
        <f t="array" ref="AI748">IFERROR(_xlfn.IFS(
AK748="MPR ISSUE","PDH",
AK748="BSS Hardware Issue","BSS",
AK748="Sites strategiques, MLL, Pylone, etc.","ENVTECH",
AK748="AKTIVCO DEFAUT GE &amp; POWER Cabinet","AKTIVCO",
AK748="AKTIVCO Coupure ENEO &amp; Baisse de tension","AKTIVCO GRID ONLY",
AK748="Coupure ENEO &amp; Baisse de tension","IHS GRID ONLY",
AK748="Defaut GE &amp; POWER Cabinet","IHS",
AK748="Sharing","Partners",
AK748="Sites strategiques &amp; DataCenter","SST &amp; DC",
AK748="Exclu","Exclu",
AK748="SAT","SAT",
AK748="SPARE-ISSUE","SPARE-ISSUE",
AK748="Fiber CAmtel","TRANS_FO_CAMTEL",
AK748="Fiber AOF","Fiber AOF",
AK748="Projet OCM (HUAWEI)","TRAVAUX-HUAWEI",
AK748="Projet OCM (NOKIA)","TRAVAUX-NOKIA",
AK748="ACCESS-ISSUE","ACCESS-ISSUE",
AK748="Projet OCM (ZTE, NOKIA, autres projets)","TRAVAUX OCM",
AK748="No root CAuse","No root cause",
AK748="ODU HS","PDH",
AK748="IP &amp; VLAN","PDH",
AK748="Warehouse HUAWEI","SPARE-ISSUE",
AK748="SPARE-HS","SPARE-ISSUE",
AK748="Power Telco","BSS",AK748="no impacts","no impacts"
),"")</f>
        <v>No root cause</v>
      </c>
      <c r="AJ748" s="56" t="str" cm="1">
        <f t="array" ref="AJ748">IFERROR(_xlfn.IFS(
AK748="MPR ISSUE","TX ISSUE",
AK748="BSS Hardware Issue","RAN ISSUE",
AK748="Sites strategiques, MLL, Pylone, etc.","ENVTECH",
AK748="AKTIVCO DEFAUT GE &amp; POWER Cabinet","POWER ISSUE",
AK748="AKTIVCO Coupure ENEO &amp; Baisse de tension","POWER ISSUE",
AK748="Coupure ENEO &amp; Baisse de tension","POWER ISSUE",
AK748="Defaut GE &amp; POWER Cabinet","POWER ISSUE",
AK748="Sharing","POWER ISSUE",
AK748="Sites strategiques &amp; DataCenter","POWER ISSUE",
AK748="Exclu","Exclu",
AK748="SAT","TX ISSUE",
AK748="SPARE-ISSUE","SPARE-ISSUE",
AK748="Fiber CAmtel","TX ISSUE",
AK748="Fiber AOF","TX ISSUE",
AK748="Projet OCM (HUAWEI)","TRAVAUX-HUAWEI",
AK748="Projet OCM (NOKIA)","TRAVAUX -NOKIA",
AK748="ACCESS-ISSUE","ACCESS-ISSUE",
AK748="Projet OCM (ZTE, NOKIA, autres projets)","TRAVAUX OCM",
AK748="No root CAuse","No root cause",
AK748="ODU HS","TX ISSUE",
AK748="IP &amp; VLAN","TX ISSUE",
AK748="Warehouse HUAWEI","SPARE-ISSUE",
AK748="SPARE-HS","SPARE-ISSUE",
AK748="Power Telco","RAN ISSUE",AK748="no impacts","no impacts"
),"")</f>
        <v>No root cause</v>
      </c>
      <c r="AK748" s="81" t="s">
        <v>5620</v>
      </c>
      <c r="AL748" s="56" t="str" cm="1">
        <f t="array" ref="AL748">IFERROR(_xlfn.IFS(
AK748="MPR ISSUE","ACTIVE",
AK748="BSS Hardware Issue","ACTIVE",
AK748="Sites strategiques, MLL, Pylone, etc.","PASSIVE",
AK748="AKTIVCO DEFAUT GE &amp; POWER Cabinet","PASSIVE",
AK748="AKTIVCO Coupure ENEO &amp; Baisse de tension","PASSIVE",
AK748="Coupure ENEO &amp; Baisse de tension","PASSIVE",
AK748="Defaut GE &amp; POWER Cabinet","PASSIVE",
AK748="Sharing","PASSIVE",
AK748="Sites strategiques &amp; DataCenter","PASSIVE",
AK748="Exclu","Exclu",
AK748="SAT","ACTIVE",
AK748="SPARE-ISSUE","SPARE-ISSUE",
AK748="Fiber CAmtel","ACTIVE",
AK748="Fiber AOF","ACTIVE",
AK748="Projet OCM (HUAWEI)","PLANNED WORKS",
AK748="Projet OCM (NOKIA)","PLANNED WORKS",
AK748="ACCESS-ISSUE","ACCESS-ISSUE",
AK748="Projet OCM (ZTE, NOKIA, autres projets)","PLANNED WORKS",
AK748="No root CAuse","No root cause",
AK748="ODU HS","ACTIVE",
AK748="IP &amp; VLAN","ACTIVE",
AK748="Warehouse HUAWEI","SPARE-ISSUE",
AK748="SPARE-HS","SPARE-ISSUE",
AK748="Power Telco","ACTIVE", AK748="no impacts","no impacts"
),"")</f>
        <v>No root cause</v>
      </c>
      <c r="AM748" s="108" t="s">
        <v>5537</v>
      </c>
      <c r="AN748" s="117" t="s">
        <v>2878</v>
      </c>
      <c r="AP748" s="23" t="s">
        <v>5537</v>
      </c>
      <c r="AQ748" s="23" t="s">
        <v>5537</v>
      </c>
      <c r="AR748" s="7"/>
      <c r="AS748" s="6"/>
      <c r="AT748" s="7"/>
      <c r="AU748" s="3" t="s">
        <v>5537</v>
      </c>
      <c r="AV748" s="24" t="s">
        <v>5537</v>
      </c>
      <c r="AW748" s="24" t="s">
        <v>5537</v>
      </c>
      <c r="AX748" s="24" t="s">
        <v>5537</v>
      </c>
      <c r="AY748" s="24" t="s">
        <v>5537</v>
      </c>
      <c r="AZ748" s="24" t="s">
        <v>5537</v>
      </c>
      <c r="BA748" s="24" t="s">
        <v>5537</v>
      </c>
      <c r="BB748" s="24" t="s">
        <v>5537</v>
      </c>
      <c r="BC748" s="24" t="s">
        <v>5537</v>
      </c>
      <c r="BD748" s="24" t="s">
        <v>5537</v>
      </c>
      <c r="BE748" s="24" t="s">
        <v>5537</v>
      </c>
      <c r="BF748" s="24" t="s">
        <v>5537</v>
      </c>
      <c r="BG748" s="24" t="s">
        <v>5537</v>
      </c>
      <c r="BH748" s="24" t="s">
        <v>5537</v>
      </c>
      <c r="BI748" s="9" t="s">
        <v>5537</v>
      </c>
      <c r="BJ748" s="14"/>
      <c r="BK748" s="14" t="s">
        <v>5537</v>
      </c>
      <c r="BL748" s="14" t="str">
        <f>_xlfn.XLOOKUP(B748,'[4]cell downs 18042026 17h'!$B:$B,'[4]cell downs 18042026 17h'!$B:$B,"")</f>
        <v/>
      </c>
      <c r="BM748" s="14" t="str">
        <f>_xlfn.XLOOKUP(B748,'[5]Cells Huawei 19042026 15h'!$B:$B,'[5]Cells Huawei 19042026 15h'!$B:$B,"")</f>
        <v/>
      </c>
      <c r="BN748" s="9" t="str">
        <f>_xlfn.XLOOKUP(B748,'[6]cells down 19042026 9H40'!$B:$B,'[6]cells down 19042026 9H40'!$B:$B,"")</f>
        <v/>
      </c>
      <c r="BO748" s="9" t="s">
        <v>2878</v>
      </c>
      <c r="BP748" s="9" t="s">
        <v>594</v>
      </c>
    </row>
    <row r="749" spans="1:68" s="9" customFormat="1" x14ac:dyDescent="0.35">
      <c r="A749" s="1" t="s">
        <v>1658</v>
      </c>
      <c r="B749" s="8" t="s">
        <v>1659</v>
      </c>
      <c r="C749" s="3" t="str">
        <f>_xlfn.XLOOKUP(B749,'[1]daily break down'!$D:$D,'[1]daily break down'!$E:$E,"")</f>
        <v>LITTORAL</v>
      </c>
      <c r="D749" s="1" t="s">
        <v>21</v>
      </c>
      <c r="E749" s="1" t="s">
        <v>36</v>
      </c>
      <c r="F749" s="3" t="s">
        <v>31</v>
      </c>
      <c r="G749" s="1" t="s">
        <v>1658</v>
      </c>
      <c r="H749" s="41" t="str">
        <f>_xlfn.XLOOKUP(B749,[2]CALCULATION!$B:$B,[2]CALCULATION!$H:$H,"")</f>
        <v>ZTE</v>
      </c>
      <c r="I749" s="34">
        <v>0</v>
      </c>
      <c r="J749" s="34">
        <v>0</v>
      </c>
      <c r="K749" s="34">
        <v>0.39278192978400944</v>
      </c>
      <c r="L749" s="34">
        <v>14.078012059366557</v>
      </c>
      <c r="M749" s="34">
        <v>15.543698795490155</v>
      </c>
      <c r="N749" s="34">
        <v>16.075166294270229</v>
      </c>
      <c r="O749" s="34">
        <v>0</v>
      </c>
      <c r="P749" s="34">
        <v>0.74350874489560148</v>
      </c>
      <c r="Q749" s="34">
        <v>14.916439091067337</v>
      </c>
      <c r="R749" s="34">
        <v>18.077902908687253</v>
      </c>
      <c r="S749" s="109">
        <v>0</v>
      </c>
      <c r="T749" s="109">
        <f>_xlfn.XLOOKUP(B749,'[3]Nur des jours'!$B:$B,'[3]Nur des jours'!$U:$U,"")</f>
        <v>0</v>
      </c>
      <c r="U749" s="109">
        <v>0</v>
      </c>
      <c r="V749" s="109">
        <v>0</v>
      </c>
      <c r="W749" s="109">
        <v>0</v>
      </c>
      <c r="X749" s="109">
        <v>17.996878147891319</v>
      </c>
      <c r="Y749" s="109">
        <v>19.828273164913121</v>
      </c>
      <c r="Z749" s="109">
        <v>0</v>
      </c>
      <c r="AA749" s="109">
        <v>0</v>
      </c>
      <c r="AB749" s="109">
        <v>0.71968108026356037</v>
      </c>
      <c r="AC749" s="109">
        <v>0.28126486257488736</v>
      </c>
      <c r="AD749" s="109">
        <v>0</v>
      </c>
      <c r="AE749" s="109">
        <v>4.0164596370775581E-2</v>
      </c>
      <c r="AF749" s="109">
        <v>4.0164596370775581E-2</v>
      </c>
      <c r="AG749" s="57" t="str">
        <f>_xlfn.XLOOKUP(B749,[3]CALCULATION!$B:$B,[3]CALCULATION!$M:$M,"")</f>
        <v>Operationnel</v>
      </c>
      <c r="AH749" s="57"/>
      <c r="AI749" s="56" t="str" cm="1">
        <f t="array" ref="AI749">IFERROR(_xlfn.IFS(
AK749="MPR ISSUE","PDH",
AK749="BSS Hardware Issue","BSS",
AK749="Sites strategiques, MLL, Pylone, etc.","ENVTECH",
AK749="AKTIVCO DEFAUT GE &amp; POWER Cabinet","AKTIVCO",
AK749="AKTIVCO Coupure ENEO &amp; Baisse de tension","AKTIVCO GRID ONLY",
AK749="Coupure ENEO &amp; Baisse de tension","IHS GRID ONLY",
AK749="Defaut GE &amp; POWER Cabinet","IHS",
AK749="Sharing","Partners",
AK749="Sites strategiques &amp; DataCenter","SST &amp; DC",
AK749="Exclu","Exclu",
AK749="SAT","SAT",
AK749="SPARE-ISSUE","SPARE-ISSUE",
AK749="Fiber CAmtel","TRANS_FO_CAMTEL",
AK749="Fiber AOF","Fiber AOF",
AK749="Projet OCM (HUAWEI)","TRAVAUX-HUAWEI",
AK749="Projet OCM (NOKIA)","TRAVAUX-NOKIA",
AK749="ACCESS-ISSUE","ACCESS-ISSUE",
AK749="Projet OCM (ZTE, NOKIA, autres projets)","TRAVAUX OCM",
AK749="No root CAuse","No root cause",
AK749="ODU HS","PDH",
AK749="IP &amp; VLAN","PDH",
AK749="Warehouse HUAWEI","SPARE-ISSUE",
AK749="SPARE-HS","SPARE-ISSUE",
AK749="Power Telco","BSS",AK749="no impacts","no impacts"
),"")</f>
        <v>No root cause</v>
      </c>
      <c r="AJ749" s="56" t="str" cm="1">
        <f t="array" ref="AJ749">IFERROR(_xlfn.IFS(
AK749="MPR ISSUE","TX ISSUE",
AK749="BSS Hardware Issue","RAN ISSUE",
AK749="Sites strategiques, MLL, Pylone, etc.","ENVTECH",
AK749="AKTIVCO DEFAUT GE &amp; POWER Cabinet","POWER ISSUE",
AK749="AKTIVCO Coupure ENEO &amp; Baisse de tension","POWER ISSUE",
AK749="Coupure ENEO &amp; Baisse de tension","POWER ISSUE",
AK749="Defaut GE &amp; POWER Cabinet","POWER ISSUE",
AK749="Sharing","POWER ISSUE",
AK749="Sites strategiques &amp; DataCenter","POWER ISSUE",
AK749="Exclu","Exclu",
AK749="SAT","TX ISSUE",
AK749="SPARE-ISSUE","SPARE-ISSUE",
AK749="Fiber CAmtel","TX ISSUE",
AK749="Fiber AOF","TX ISSUE",
AK749="Projet OCM (HUAWEI)","TRAVAUX-HUAWEI",
AK749="Projet OCM (NOKIA)","TRAVAUX -NOKIA",
AK749="ACCESS-ISSUE","ACCESS-ISSUE",
AK749="Projet OCM (ZTE, NOKIA, autres projets)","TRAVAUX OCM",
AK749="No root CAuse","No root cause",
AK749="ODU HS","TX ISSUE",
AK749="IP &amp; VLAN","TX ISSUE",
AK749="Warehouse HUAWEI","SPARE-ISSUE",
AK749="SPARE-HS","SPARE-ISSUE",
AK749="Power Telco","RAN ISSUE",AK749="no impacts","no impacts"
),"")</f>
        <v>No root cause</v>
      </c>
      <c r="AK749" s="81" t="s">
        <v>5620</v>
      </c>
      <c r="AL749" s="56" t="str" cm="1">
        <f t="array" ref="AL749">IFERROR(_xlfn.IFS(
AK749="MPR ISSUE","ACTIVE",
AK749="BSS Hardware Issue","ACTIVE",
AK749="Sites strategiques, MLL, Pylone, etc.","PASSIVE",
AK749="AKTIVCO DEFAUT GE &amp; POWER Cabinet","PASSIVE",
AK749="AKTIVCO Coupure ENEO &amp; Baisse de tension","PASSIVE",
AK749="Coupure ENEO &amp; Baisse de tension","PASSIVE",
AK749="Defaut GE &amp; POWER Cabinet","PASSIVE",
AK749="Sharing","PASSIVE",
AK749="Sites strategiques &amp; DataCenter","PASSIVE",
AK749="Exclu","Exclu",
AK749="SAT","ACTIVE",
AK749="SPARE-ISSUE","SPARE-ISSUE",
AK749="Fiber CAmtel","ACTIVE",
AK749="Fiber AOF","ACTIVE",
AK749="Projet OCM (HUAWEI)","PLANNED WORKS",
AK749="Projet OCM (NOKIA)","PLANNED WORKS",
AK749="ACCESS-ISSUE","ACCESS-ISSUE",
AK749="Projet OCM (ZTE, NOKIA, autres projets)","PLANNED WORKS",
AK749="No root CAuse","No root cause",
AK749="ODU HS","ACTIVE",
AK749="IP &amp; VLAN","ACTIVE",
AK749="Warehouse HUAWEI","SPARE-ISSUE",
AK749="SPARE-HS","SPARE-ISSUE",
AK749="Power Telco","ACTIVE", AK749="no impacts","no impacts"
),"")</f>
        <v>No root cause</v>
      </c>
      <c r="AM749" s="108" t="s">
        <v>5537</v>
      </c>
      <c r="AN749" s="117" t="s">
        <v>1659</v>
      </c>
      <c r="AP749" s="23" t="s">
        <v>5537</v>
      </c>
      <c r="AQ749" s="23" t="s">
        <v>5537</v>
      </c>
      <c r="AR749" s="7"/>
      <c r="AS749" s="6"/>
      <c r="AT749" s="7"/>
      <c r="AU749" s="3" t="s">
        <v>5537</v>
      </c>
      <c r="AV749" s="24" t="s">
        <v>5537</v>
      </c>
      <c r="AW749" s="24" t="s">
        <v>5537</v>
      </c>
      <c r="AX749" s="24" t="s">
        <v>5537</v>
      </c>
      <c r="AY749" s="24" t="s">
        <v>5537</v>
      </c>
      <c r="AZ749" s="24" t="s">
        <v>5537</v>
      </c>
      <c r="BA749" s="24" t="s">
        <v>5537</v>
      </c>
      <c r="BB749" s="24" t="s">
        <v>5537</v>
      </c>
      <c r="BC749" s="24" t="s">
        <v>5537</v>
      </c>
      <c r="BD749" s="24" t="s">
        <v>5537</v>
      </c>
      <c r="BE749" s="24" t="s">
        <v>5537</v>
      </c>
      <c r="BF749" s="24" t="s">
        <v>5537</v>
      </c>
      <c r="BG749" s="24" t="s">
        <v>5537</v>
      </c>
      <c r="BH749" s="24" t="s">
        <v>5537</v>
      </c>
      <c r="BI749" s="9" t="s">
        <v>5537</v>
      </c>
      <c r="BJ749" s="14"/>
      <c r="BK749" s="14" t="s">
        <v>5537</v>
      </c>
      <c r="BL749" s="14" t="str">
        <f>_xlfn.XLOOKUP(B749,'[4]cell downs 18042026 17h'!$B:$B,'[4]cell downs 18042026 17h'!$B:$B,"")</f>
        <v/>
      </c>
      <c r="BM749" s="14" t="str">
        <f>_xlfn.XLOOKUP(B749,'[5]Cells Huawei 19042026 15h'!$B:$B,'[5]Cells Huawei 19042026 15h'!$B:$B,"")</f>
        <v/>
      </c>
      <c r="BN749" s="9" t="str">
        <f>_xlfn.XLOOKUP(B749,'[6]cells down 19042026 9H40'!$B:$B,'[6]cells down 19042026 9H40'!$B:$B,"")</f>
        <v/>
      </c>
      <c r="BO749" s="9" t="s">
        <v>5537</v>
      </c>
      <c r="BP749" s="9" t="s">
        <v>12</v>
      </c>
    </row>
    <row r="750" spans="1:68" s="9" customFormat="1" x14ac:dyDescent="0.35">
      <c r="A750" s="1" t="s">
        <v>3345</v>
      </c>
      <c r="B750" s="8" t="s">
        <v>3346</v>
      </c>
      <c r="C750" s="3" t="str">
        <f>_xlfn.XLOOKUP(B750,'[1]daily break down'!$D:$D,'[1]daily break down'!$E:$E,"")</f>
        <v>SUD-OUEST</v>
      </c>
      <c r="D750" s="1" t="s">
        <v>11</v>
      </c>
      <c r="E750" s="1" t="s">
        <v>12</v>
      </c>
      <c r="F750" s="3" t="s">
        <v>13</v>
      </c>
      <c r="G750" s="1" t="s">
        <v>63</v>
      </c>
      <c r="H750" s="39" t="str">
        <f>_xlfn.XLOOKUP(B750,[2]CALCULATION!$B:$B,[2]CALCULATION!$H:$H,"")</f>
        <v>Huawei</v>
      </c>
      <c r="I750" s="34">
        <v>0</v>
      </c>
      <c r="J750" s="34">
        <v>0</v>
      </c>
      <c r="K750" s="34">
        <v>0</v>
      </c>
      <c r="L750" s="34">
        <v>0</v>
      </c>
      <c r="M750" s="34">
        <v>0</v>
      </c>
      <c r="N750" s="34">
        <v>0</v>
      </c>
      <c r="O750" s="34">
        <v>0.5275437815502535</v>
      </c>
      <c r="P750" s="34">
        <v>0</v>
      </c>
      <c r="Q750" s="34">
        <v>0</v>
      </c>
      <c r="R750" s="34">
        <v>0</v>
      </c>
      <c r="S750" s="109">
        <v>0</v>
      </c>
      <c r="T750" s="109">
        <f>_xlfn.XLOOKUP(B750,'[3]Nur des jours'!$B:$B,'[3]Nur des jours'!$U:$U,"")</f>
        <v>0</v>
      </c>
      <c r="U750" s="109">
        <v>7.4907328933062805E-3</v>
      </c>
      <c r="V750" s="109">
        <v>0</v>
      </c>
      <c r="W750" s="109">
        <v>0</v>
      </c>
      <c r="X750" s="109">
        <v>0.73942451196091696</v>
      </c>
      <c r="Y750" s="109">
        <v>0.68893340524436908</v>
      </c>
      <c r="Z750" s="109">
        <v>3.1942625266456075E-2</v>
      </c>
      <c r="AA750" s="109">
        <v>0</v>
      </c>
      <c r="AB750" s="109">
        <v>0.66105717783427931</v>
      </c>
      <c r="AC750" s="109">
        <v>0</v>
      </c>
      <c r="AD750" s="109">
        <v>0</v>
      </c>
      <c r="AE750" s="109">
        <v>0</v>
      </c>
      <c r="AF750" s="109">
        <v>0</v>
      </c>
      <c r="AG750" s="57" t="str">
        <f>_xlfn.XLOOKUP(B750,[3]CALCULATION!$B:$B,[3]CALCULATION!$M:$M,"")</f>
        <v>Operationnel</v>
      </c>
      <c r="AH750" s="57"/>
      <c r="AI750" s="56" t="str" cm="1">
        <f t="array" ref="AI750">IFERROR(_xlfn.IFS(
AK750="MPR ISSUE","PDH",
AK750="BSS Hardware Issue","BSS",
AK750="Sites strategiques, MLL, Pylone, etc.","ENVTECH",
AK750="AKTIVCO DEFAUT GE &amp; POWER Cabinet","AKTIVCO",
AK750="AKTIVCO Coupure ENEO &amp; Baisse de tension","AKTIVCO GRID ONLY",
AK750="Coupure ENEO &amp; Baisse de tension","IHS GRID ONLY",
AK750="Defaut GE &amp; POWER Cabinet","IHS",
AK750="Sharing","Partners",
AK750="Sites strategiques &amp; DataCenter","SST &amp; DC",
AK750="Exclu","Exclu",
AK750="SAT","SAT",
AK750="SPARE-ISSUE","SPARE-ISSUE",
AK750="Fiber CAmtel","TRANS_FO_CAMTEL",
AK750="Fiber AOF","Fiber AOF",
AK750="Projet OCM (HUAWEI)","TRAVAUX-HUAWEI",
AK750="Projet OCM (NOKIA)","TRAVAUX-NOKIA",
AK750="ACCESS-ISSUE","ACCESS-ISSUE",
AK750="Projet OCM (ZTE, NOKIA, autres projets)","TRAVAUX OCM",
AK750="No root CAuse","No root cause",
AK750="ODU HS","PDH",
AK750="IP &amp; VLAN","PDH",
AK750="Warehouse HUAWEI","SPARE-ISSUE",
AK750="SPARE-HS","SPARE-ISSUE",
AK750="Power Telco","BSS",AK750="no impacts","no impacts"
),"")</f>
        <v>No root cause</v>
      </c>
      <c r="AJ750" s="56" t="str" cm="1">
        <f t="array" ref="AJ750">IFERROR(_xlfn.IFS(
AK750="MPR ISSUE","TX ISSUE",
AK750="BSS Hardware Issue","RAN ISSUE",
AK750="Sites strategiques, MLL, Pylone, etc.","ENVTECH",
AK750="AKTIVCO DEFAUT GE &amp; POWER Cabinet","POWER ISSUE",
AK750="AKTIVCO Coupure ENEO &amp; Baisse de tension","POWER ISSUE",
AK750="Coupure ENEO &amp; Baisse de tension","POWER ISSUE",
AK750="Defaut GE &amp; POWER Cabinet","POWER ISSUE",
AK750="Sharing","POWER ISSUE",
AK750="Sites strategiques &amp; DataCenter","POWER ISSUE",
AK750="Exclu","Exclu",
AK750="SAT","TX ISSUE",
AK750="SPARE-ISSUE","SPARE-ISSUE",
AK750="Fiber CAmtel","TX ISSUE",
AK750="Fiber AOF","TX ISSUE",
AK750="Projet OCM (HUAWEI)","TRAVAUX-HUAWEI",
AK750="Projet OCM (NOKIA)","TRAVAUX -NOKIA",
AK750="ACCESS-ISSUE","ACCESS-ISSUE",
AK750="Projet OCM (ZTE, NOKIA, autres projets)","TRAVAUX OCM",
AK750="No root CAuse","No root cause",
AK750="ODU HS","TX ISSUE",
AK750="IP &amp; VLAN","TX ISSUE",
AK750="Warehouse HUAWEI","SPARE-ISSUE",
AK750="SPARE-HS","SPARE-ISSUE",
AK750="Power Telco","RAN ISSUE",AK750="no impacts","no impacts"
),"")</f>
        <v>No root cause</v>
      </c>
      <c r="AK750" s="81" t="s">
        <v>5620</v>
      </c>
      <c r="AL750" s="56" t="str" cm="1">
        <f t="array" ref="AL750">IFERROR(_xlfn.IFS(
AK750="MPR ISSUE","ACTIVE",
AK750="BSS Hardware Issue","ACTIVE",
AK750="Sites strategiques, MLL, Pylone, etc.","PASSIVE",
AK750="AKTIVCO DEFAUT GE &amp; POWER Cabinet","PASSIVE",
AK750="AKTIVCO Coupure ENEO &amp; Baisse de tension","PASSIVE",
AK750="Coupure ENEO &amp; Baisse de tension","PASSIVE",
AK750="Defaut GE &amp; POWER Cabinet","PASSIVE",
AK750="Sharing","PASSIVE",
AK750="Sites strategiques &amp; DataCenter","PASSIVE",
AK750="Exclu","Exclu",
AK750="SAT","ACTIVE",
AK750="SPARE-ISSUE","SPARE-ISSUE",
AK750="Fiber CAmtel","ACTIVE",
AK750="Fiber AOF","ACTIVE",
AK750="Projet OCM (HUAWEI)","PLANNED WORKS",
AK750="Projet OCM (NOKIA)","PLANNED WORKS",
AK750="ACCESS-ISSUE","ACCESS-ISSUE",
AK750="Projet OCM (ZTE, NOKIA, autres projets)","PLANNED WORKS",
AK750="No root CAuse","No root cause",
AK750="ODU HS","ACTIVE",
AK750="IP &amp; VLAN","ACTIVE",
AK750="Warehouse HUAWEI","SPARE-ISSUE",
AK750="SPARE-HS","SPARE-ISSUE",
AK750="Power Telco","ACTIVE", AK750="no impacts","no impacts"
),"")</f>
        <v>No root cause</v>
      </c>
      <c r="AM750" s="108" t="s">
        <v>5537</v>
      </c>
      <c r="AN750" s="117" t="s">
        <v>3346</v>
      </c>
      <c r="AP750" s="23" t="s">
        <v>5537</v>
      </c>
      <c r="AQ750" s="23" t="s">
        <v>5537</v>
      </c>
      <c r="AR750" s="7"/>
      <c r="AS750" s="6"/>
      <c r="AT750" s="7"/>
      <c r="AU750" s="3" t="s">
        <v>5537</v>
      </c>
      <c r="AV750" s="24" t="s">
        <v>5537</v>
      </c>
      <c r="AW750" s="24" t="s">
        <v>5537</v>
      </c>
      <c r="AX750" s="24" t="s">
        <v>5537</v>
      </c>
      <c r="AY750" s="24" t="s">
        <v>5537</v>
      </c>
      <c r="AZ750" s="24" t="s">
        <v>5537</v>
      </c>
      <c r="BA750" s="24" t="s">
        <v>5537</v>
      </c>
      <c r="BB750" s="24" t="s">
        <v>5537</v>
      </c>
      <c r="BC750" s="24" t="s">
        <v>5537</v>
      </c>
      <c r="BD750" s="24" t="s">
        <v>5537</v>
      </c>
      <c r="BE750" s="24" t="s">
        <v>5537</v>
      </c>
      <c r="BF750" s="24" t="s">
        <v>5537</v>
      </c>
      <c r="BG750" s="24" t="s">
        <v>5537</v>
      </c>
      <c r="BH750" s="24" t="s">
        <v>5537</v>
      </c>
      <c r="BI750" s="9" t="s">
        <v>5537</v>
      </c>
      <c r="BJ750" s="14"/>
      <c r="BK750" s="14" t="s">
        <v>5537</v>
      </c>
      <c r="BL750" s="14" t="str">
        <f>_xlfn.XLOOKUP(B750,'[4]cell downs 18042026 17h'!$B:$B,'[4]cell downs 18042026 17h'!$B:$B,"")</f>
        <v/>
      </c>
      <c r="BM750" s="14" t="str">
        <f>_xlfn.XLOOKUP(B750,'[5]Cells Huawei 19042026 15h'!$B:$B,'[5]Cells Huawei 19042026 15h'!$B:$B,"")</f>
        <v/>
      </c>
      <c r="BN750" s="9" t="str">
        <f>_xlfn.XLOOKUP(B750,'[6]cells down 19042026 9H40'!$B:$B,'[6]cells down 19042026 9H40'!$B:$B,"")</f>
        <v/>
      </c>
      <c r="BO750" s="9" t="s">
        <v>3346</v>
      </c>
      <c r="BP750" s="9" t="s">
        <v>12</v>
      </c>
    </row>
    <row r="751" spans="1:68" s="9" customFormat="1" x14ac:dyDescent="0.35">
      <c r="A751" s="1" t="s">
        <v>4878</v>
      </c>
      <c r="B751" s="8" t="s">
        <v>4879</v>
      </c>
      <c r="C751" s="3" t="str">
        <f>_xlfn.XLOOKUP(B751,'[1]daily break down'!$D:$D,'[1]daily break down'!$E:$E,"")</f>
        <v>SUD-OUEST</v>
      </c>
      <c r="D751" s="1" t="s">
        <v>11</v>
      </c>
      <c r="E751" s="1" t="s">
        <v>12</v>
      </c>
      <c r="F751" s="3" t="s">
        <v>13</v>
      </c>
      <c r="G751" s="1" t="s">
        <v>63</v>
      </c>
      <c r="H751" s="39" t="str">
        <f>_xlfn.XLOOKUP(B751,[2]CALCULATION!$B:$B,[2]CALCULATION!$H:$H,"")</f>
        <v>Huawei</v>
      </c>
      <c r="I751" s="34">
        <v>4.3220637040461369</v>
      </c>
      <c r="J751" s="34">
        <v>0.15391672587912658</v>
      </c>
      <c r="K751" s="34">
        <v>0</v>
      </c>
      <c r="L751" s="34">
        <v>0</v>
      </c>
      <c r="M751" s="34">
        <v>0</v>
      </c>
      <c r="N751" s="34">
        <v>0</v>
      </c>
      <c r="O751" s="34">
        <v>0</v>
      </c>
      <c r="P751" s="34">
        <v>0</v>
      </c>
      <c r="Q751" s="34">
        <v>0</v>
      </c>
      <c r="R751" s="34">
        <v>0</v>
      </c>
      <c r="S751" s="109">
        <v>0</v>
      </c>
      <c r="T751" s="109">
        <f>_xlfn.XLOOKUP(B751,'[3]Nur des jours'!$B:$B,'[3]Nur des jours'!$U:$U,"")</f>
        <v>0</v>
      </c>
      <c r="U751" s="109">
        <v>0</v>
      </c>
      <c r="V751" s="109">
        <v>0</v>
      </c>
      <c r="W751" s="109">
        <v>0</v>
      </c>
      <c r="X751" s="109">
        <v>0</v>
      </c>
      <c r="Y751" s="109">
        <v>0</v>
      </c>
      <c r="Z751" s="109">
        <v>0</v>
      </c>
      <c r="AA751" s="109">
        <v>0</v>
      </c>
      <c r="AB751" s="109">
        <v>0.64705664135512342</v>
      </c>
      <c r="AC751" s="109">
        <v>0</v>
      </c>
      <c r="AD751" s="109">
        <v>0</v>
      </c>
      <c r="AE751" s="109">
        <v>0</v>
      </c>
      <c r="AF751" s="109">
        <v>0</v>
      </c>
      <c r="AG751" s="57" t="str">
        <f>_xlfn.XLOOKUP(B751,[3]CALCULATION!$B:$B,[3]CALCULATION!$M:$M,"")</f>
        <v>Operationnel</v>
      </c>
      <c r="AH751" s="57"/>
      <c r="AI751" s="56" t="str" cm="1">
        <f t="array" ref="AI751">IFERROR(_xlfn.IFS(
AK751="MPR ISSUE","PDH",
AK751="BSS Hardware Issue","BSS",
AK751="Sites strategiques, MLL, Pylone, etc.","ENVTECH",
AK751="AKTIVCO DEFAUT GE &amp; POWER Cabinet","AKTIVCO",
AK751="AKTIVCO Coupure ENEO &amp; Baisse de tension","AKTIVCO GRID ONLY",
AK751="Coupure ENEO &amp; Baisse de tension","IHS GRID ONLY",
AK751="Defaut GE &amp; POWER Cabinet","IHS",
AK751="Sharing","Partners",
AK751="Sites strategiques &amp; DataCenter","SST &amp; DC",
AK751="Exclu","Exclu",
AK751="SAT","SAT",
AK751="SPARE-ISSUE","SPARE-ISSUE",
AK751="Fiber CAmtel","TRANS_FO_CAMTEL",
AK751="Fiber AOF","Fiber AOF",
AK751="Projet OCM (HUAWEI)","TRAVAUX-HUAWEI",
AK751="Projet OCM (NOKIA)","TRAVAUX-NOKIA",
AK751="ACCESS-ISSUE","ACCESS-ISSUE",
AK751="Projet OCM (ZTE, NOKIA, autres projets)","TRAVAUX OCM",
AK751="No root CAuse","No root cause",
AK751="ODU HS","PDH",
AK751="IP &amp; VLAN","PDH",
AK751="Warehouse HUAWEI","SPARE-ISSUE",
AK751="SPARE-HS","SPARE-ISSUE",
AK751="Power Telco","BSS",AK751="no impacts","no impacts"
),"")</f>
        <v>No root cause</v>
      </c>
      <c r="AJ751" s="56" t="str" cm="1">
        <f t="array" ref="AJ751">IFERROR(_xlfn.IFS(
AK751="MPR ISSUE","TX ISSUE",
AK751="BSS Hardware Issue","RAN ISSUE",
AK751="Sites strategiques, MLL, Pylone, etc.","ENVTECH",
AK751="AKTIVCO DEFAUT GE &amp; POWER Cabinet","POWER ISSUE",
AK751="AKTIVCO Coupure ENEO &amp; Baisse de tension","POWER ISSUE",
AK751="Coupure ENEO &amp; Baisse de tension","POWER ISSUE",
AK751="Defaut GE &amp; POWER Cabinet","POWER ISSUE",
AK751="Sharing","POWER ISSUE",
AK751="Sites strategiques &amp; DataCenter","POWER ISSUE",
AK751="Exclu","Exclu",
AK751="SAT","TX ISSUE",
AK751="SPARE-ISSUE","SPARE-ISSUE",
AK751="Fiber CAmtel","TX ISSUE",
AK751="Fiber AOF","TX ISSUE",
AK751="Projet OCM (HUAWEI)","TRAVAUX-HUAWEI",
AK751="Projet OCM (NOKIA)","TRAVAUX -NOKIA",
AK751="ACCESS-ISSUE","ACCESS-ISSUE",
AK751="Projet OCM (ZTE, NOKIA, autres projets)","TRAVAUX OCM",
AK751="No root CAuse","No root cause",
AK751="ODU HS","TX ISSUE",
AK751="IP &amp; VLAN","TX ISSUE",
AK751="Warehouse HUAWEI","SPARE-ISSUE",
AK751="SPARE-HS","SPARE-ISSUE",
AK751="Power Telco","RAN ISSUE",AK751="no impacts","no impacts"
),"")</f>
        <v>No root cause</v>
      </c>
      <c r="AK751" s="81" t="s">
        <v>5620</v>
      </c>
      <c r="AL751" s="56" t="str" cm="1">
        <f t="array" ref="AL751">IFERROR(_xlfn.IFS(
AK751="MPR ISSUE","ACTIVE",
AK751="BSS Hardware Issue","ACTIVE",
AK751="Sites strategiques, MLL, Pylone, etc.","PASSIVE",
AK751="AKTIVCO DEFAUT GE &amp; POWER Cabinet","PASSIVE",
AK751="AKTIVCO Coupure ENEO &amp; Baisse de tension","PASSIVE",
AK751="Coupure ENEO &amp; Baisse de tension","PASSIVE",
AK751="Defaut GE &amp; POWER Cabinet","PASSIVE",
AK751="Sharing","PASSIVE",
AK751="Sites strategiques &amp; DataCenter","PASSIVE",
AK751="Exclu","Exclu",
AK751="SAT","ACTIVE",
AK751="SPARE-ISSUE","SPARE-ISSUE",
AK751="Fiber CAmtel","ACTIVE",
AK751="Fiber AOF","ACTIVE",
AK751="Projet OCM (HUAWEI)","PLANNED WORKS",
AK751="Projet OCM (NOKIA)","PLANNED WORKS",
AK751="ACCESS-ISSUE","ACCESS-ISSUE",
AK751="Projet OCM (ZTE, NOKIA, autres projets)","PLANNED WORKS",
AK751="No root CAuse","No root cause",
AK751="ODU HS","ACTIVE",
AK751="IP &amp; VLAN","ACTIVE",
AK751="Warehouse HUAWEI","SPARE-ISSUE",
AK751="SPARE-HS","SPARE-ISSUE",
AK751="Power Telco","ACTIVE", AK751="no impacts","no impacts"
),"")</f>
        <v>No root cause</v>
      </c>
      <c r="AM751" s="108" t="s">
        <v>5537</v>
      </c>
      <c r="AN751" s="117" t="s">
        <v>4879</v>
      </c>
      <c r="AP751" s="23" t="s">
        <v>5537</v>
      </c>
      <c r="AQ751" s="23" t="s">
        <v>5537</v>
      </c>
      <c r="AR751" s="7"/>
      <c r="AS751" s="6"/>
      <c r="AT751" s="7"/>
      <c r="AU751" s="3" t="s">
        <v>5537</v>
      </c>
      <c r="AV751" s="24" t="s">
        <v>5537</v>
      </c>
      <c r="AW751" s="24" t="s">
        <v>5537</v>
      </c>
      <c r="AX751" s="24" t="s">
        <v>5537</v>
      </c>
      <c r="AY751" s="24" t="s">
        <v>5537</v>
      </c>
      <c r="AZ751" s="24" t="s">
        <v>5537</v>
      </c>
      <c r="BA751" s="24" t="s">
        <v>5537</v>
      </c>
      <c r="BB751" s="24" t="s">
        <v>5537</v>
      </c>
      <c r="BC751" s="24" t="s">
        <v>5537</v>
      </c>
      <c r="BD751" s="24" t="s">
        <v>5537</v>
      </c>
      <c r="BE751" s="24" t="s">
        <v>5537</v>
      </c>
      <c r="BF751" s="24" t="s">
        <v>5537</v>
      </c>
      <c r="BG751" s="24" t="s">
        <v>5537</v>
      </c>
      <c r="BH751" s="24" t="s">
        <v>5537</v>
      </c>
      <c r="BI751" s="9" t="s">
        <v>5537</v>
      </c>
      <c r="BJ751" s="14"/>
      <c r="BK751" s="14" t="s">
        <v>5537</v>
      </c>
      <c r="BL751" s="14" t="str">
        <f>_xlfn.XLOOKUP(B751,'[4]cell downs 18042026 17h'!$B:$B,'[4]cell downs 18042026 17h'!$B:$B,"")</f>
        <v/>
      </c>
      <c r="BM751" s="14" t="str">
        <f>_xlfn.XLOOKUP(B751,'[5]Cells Huawei 19042026 15h'!$B:$B,'[5]Cells Huawei 19042026 15h'!$B:$B,"")</f>
        <v/>
      </c>
      <c r="BN751" s="9" t="str">
        <f>_xlfn.XLOOKUP(B751,'[6]cells down 19042026 9H40'!$B:$B,'[6]cells down 19042026 9H40'!$B:$B,"")</f>
        <v/>
      </c>
      <c r="BO751" s="9" t="s">
        <v>4879</v>
      </c>
      <c r="BP751" s="9" t="s">
        <v>302</v>
      </c>
    </row>
    <row r="752" spans="1:68" s="9" customFormat="1" x14ac:dyDescent="0.35">
      <c r="A752" s="1" t="s">
        <v>2803</v>
      </c>
      <c r="B752" s="8" t="s">
        <v>2804</v>
      </c>
      <c r="C752" s="3" t="str">
        <f>_xlfn.XLOOKUP(B752,'[1]daily break down'!$D:$D,'[1]daily break down'!$E:$E,"")</f>
        <v>Yaounde</v>
      </c>
      <c r="D752" s="1" t="s">
        <v>11</v>
      </c>
      <c r="E752" s="1" t="s">
        <v>12</v>
      </c>
      <c r="F752" s="3" t="s">
        <v>37</v>
      </c>
      <c r="G752" s="1" t="s">
        <v>38</v>
      </c>
      <c r="H752" s="41" t="str">
        <f>_xlfn.XLOOKUP(B752,[2]CALCULATION!$B:$B,[2]CALCULATION!$H:$H,"")</f>
        <v>ZTE</v>
      </c>
      <c r="I752" s="34">
        <v>0</v>
      </c>
      <c r="J752" s="34">
        <v>0</v>
      </c>
      <c r="K752" s="34">
        <v>0</v>
      </c>
      <c r="L752" s="34">
        <v>0</v>
      </c>
      <c r="M752" s="34">
        <v>0</v>
      </c>
      <c r="N752" s="34">
        <v>0</v>
      </c>
      <c r="O752" s="34">
        <v>0</v>
      </c>
      <c r="P752" s="34">
        <v>0</v>
      </c>
      <c r="Q752" s="34">
        <v>16.632441151375581</v>
      </c>
      <c r="R752" s="34">
        <v>6.0377447329446685</v>
      </c>
      <c r="S752" s="109">
        <v>0</v>
      </c>
      <c r="T752" s="109">
        <f>_xlfn.XLOOKUP(B752,'[3]Nur des jours'!$B:$B,'[3]Nur des jours'!$U:$U,"")</f>
        <v>0</v>
      </c>
      <c r="U752" s="109">
        <v>0</v>
      </c>
      <c r="V752" s="109">
        <v>0</v>
      </c>
      <c r="W752" s="109">
        <v>0</v>
      </c>
      <c r="X752" s="109">
        <v>0</v>
      </c>
      <c r="Y752" s="109">
        <v>0</v>
      </c>
      <c r="Z752" s="109">
        <v>0</v>
      </c>
      <c r="AA752" s="109">
        <v>0</v>
      </c>
      <c r="AB752" s="109">
        <v>0.63633775928636727</v>
      </c>
      <c r="AC752" s="109">
        <v>0.2004574175988873</v>
      </c>
      <c r="AD752" s="109">
        <v>0</v>
      </c>
      <c r="AE752" s="109">
        <v>2.8625300699420427E-2</v>
      </c>
      <c r="AF752" s="109">
        <v>2.8625300699420427E-2</v>
      </c>
      <c r="AG752" s="57" t="str">
        <f>_xlfn.XLOOKUP(B752,[3]CALCULATION!$B:$B,[3]CALCULATION!$M:$M,"")</f>
        <v>Operationnel</v>
      </c>
      <c r="AH752" s="57"/>
      <c r="AI752" s="56" t="str" cm="1">
        <f t="array" ref="AI752">IFERROR(_xlfn.IFS(
AK752="MPR ISSUE","PDH",
AK752="BSS Hardware Issue","BSS",
AK752="Sites strategiques, MLL, Pylone, etc.","ENVTECH",
AK752="AKTIVCO DEFAUT GE &amp; POWER Cabinet","AKTIVCO",
AK752="AKTIVCO Coupure ENEO &amp; Baisse de tension","AKTIVCO GRID ONLY",
AK752="Coupure ENEO &amp; Baisse de tension","IHS GRID ONLY",
AK752="Defaut GE &amp; POWER Cabinet","IHS",
AK752="Sharing","Partners",
AK752="Sites strategiques &amp; DataCenter","SST &amp; DC",
AK752="Exclu","Exclu",
AK752="SAT","SAT",
AK752="SPARE-ISSUE","SPARE-ISSUE",
AK752="Fiber CAmtel","TRANS_FO_CAMTEL",
AK752="Fiber AOF","Fiber AOF",
AK752="Projet OCM (HUAWEI)","TRAVAUX-HUAWEI",
AK752="Projet OCM (NOKIA)","TRAVAUX-NOKIA",
AK752="ACCESS-ISSUE","ACCESS-ISSUE",
AK752="Projet OCM (ZTE, NOKIA, autres projets)","TRAVAUX OCM",
AK752="No root CAuse","No root cause",
AK752="ODU HS","PDH",
AK752="IP &amp; VLAN","PDH",
AK752="Warehouse HUAWEI","SPARE-ISSUE",
AK752="SPARE-HS","SPARE-ISSUE",
AK752="Power Telco","BSS",AK752="no impacts","no impacts"
),"")</f>
        <v>No root cause</v>
      </c>
      <c r="AJ752" s="56" t="str" cm="1">
        <f t="array" ref="AJ752">IFERROR(_xlfn.IFS(
AK752="MPR ISSUE","TX ISSUE",
AK752="BSS Hardware Issue","RAN ISSUE",
AK752="Sites strategiques, MLL, Pylone, etc.","ENVTECH",
AK752="AKTIVCO DEFAUT GE &amp; POWER Cabinet","POWER ISSUE",
AK752="AKTIVCO Coupure ENEO &amp; Baisse de tension","POWER ISSUE",
AK752="Coupure ENEO &amp; Baisse de tension","POWER ISSUE",
AK752="Defaut GE &amp; POWER Cabinet","POWER ISSUE",
AK752="Sharing","POWER ISSUE",
AK752="Sites strategiques &amp; DataCenter","POWER ISSUE",
AK752="Exclu","Exclu",
AK752="SAT","TX ISSUE",
AK752="SPARE-ISSUE","SPARE-ISSUE",
AK752="Fiber CAmtel","TX ISSUE",
AK752="Fiber AOF","TX ISSUE",
AK752="Projet OCM (HUAWEI)","TRAVAUX-HUAWEI",
AK752="Projet OCM (NOKIA)","TRAVAUX -NOKIA",
AK752="ACCESS-ISSUE","ACCESS-ISSUE",
AK752="Projet OCM (ZTE, NOKIA, autres projets)","TRAVAUX OCM",
AK752="No root CAuse","No root cause",
AK752="ODU HS","TX ISSUE",
AK752="IP &amp; VLAN","TX ISSUE",
AK752="Warehouse HUAWEI","SPARE-ISSUE",
AK752="SPARE-HS","SPARE-ISSUE",
AK752="Power Telco","RAN ISSUE",AK752="no impacts","no impacts"
),"")</f>
        <v>No root cause</v>
      </c>
      <c r="AK752" s="81" t="s">
        <v>5620</v>
      </c>
      <c r="AL752" s="56" t="str" cm="1">
        <f t="array" ref="AL752">IFERROR(_xlfn.IFS(
AK752="MPR ISSUE","ACTIVE",
AK752="BSS Hardware Issue","ACTIVE",
AK752="Sites strategiques, MLL, Pylone, etc.","PASSIVE",
AK752="AKTIVCO DEFAUT GE &amp; POWER Cabinet","PASSIVE",
AK752="AKTIVCO Coupure ENEO &amp; Baisse de tension","PASSIVE",
AK752="Coupure ENEO &amp; Baisse de tension","PASSIVE",
AK752="Defaut GE &amp; POWER Cabinet","PASSIVE",
AK752="Sharing","PASSIVE",
AK752="Sites strategiques &amp; DataCenter","PASSIVE",
AK752="Exclu","Exclu",
AK752="SAT","ACTIVE",
AK752="SPARE-ISSUE","SPARE-ISSUE",
AK752="Fiber CAmtel","ACTIVE",
AK752="Fiber AOF","ACTIVE",
AK752="Projet OCM (HUAWEI)","PLANNED WORKS",
AK752="Projet OCM (NOKIA)","PLANNED WORKS",
AK752="ACCESS-ISSUE","ACCESS-ISSUE",
AK752="Projet OCM (ZTE, NOKIA, autres projets)","PLANNED WORKS",
AK752="No root CAuse","No root cause",
AK752="ODU HS","ACTIVE",
AK752="IP &amp; VLAN","ACTIVE",
AK752="Warehouse HUAWEI","SPARE-ISSUE",
AK752="SPARE-HS","SPARE-ISSUE",
AK752="Power Telco","ACTIVE", AK752="no impacts","no impacts"
),"")</f>
        <v>No root cause</v>
      </c>
      <c r="AM752" s="108" t="s">
        <v>5537</v>
      </c>
      <c r="AN752" s="117" t="s">
        <v>2804</v>
      </c>
      <c r="AP752" s="23" t="s">
        <v>5537</v>
      </c>
      <c r="AQ752" s="23" t="s">
        <v>5537</v>
      </c>
      <c r="AR752" s="7"/>
      <c r="AS752" s="6"/>
      <c r="AT752" s="7"/>
      <c r="AU752" s="3" t="s">
        <v>5537</v>
      </c>
      <c r="AV752" s="24" t="s">
        <v>5537</v>
      </c>
      <c r="AW752" s="24" t="s">
        <v>5537</v>
      </c>
      <c r="AX752" s="24" t="s">
        <v>5537</v>
      </c>
      <c r="AY752" s="24" t="s">
        <v>5537</v>
      </c>
      <c r="AZ752" s="24" t="s">
        <v>5537</v>
      </c>
      <c r="BA752" s="24" t="s">
        <v>5537</v>
      </c>
      <c r="BB752" s="24" t="s">
        <v>5537</v>
      </c>
      <c r="BC752" s="24" t="s">
        <v>5537</v>
      </c>
      <c r="BD752" s="24" t="s">
        <v>5537</v>
      </c>
      <c r="BE752" s="24" t="s">
        <v>5537</v>
      </c>
      <c r="BF752" s="24" t="s">
        <v>5537</v>
      </c>
      <c r="BG752" s="24" t="s">
        <v>5537</v>
      </c>
      <c r="BH752" s="24" t="s">
        <v>5537</v>
      </c>
      <c r="BI752" s="9" t="s">
        <v>5537</v>
      </c>
      <c r="BJ752" s="14"/>
      <c r="BK752" s="14" t="s">
        <v>5537</v>
      </c>
      <c r="BL752" s="14" t="str">
        <f>_xlfn.XLOOKUP(B752,'[4]cell downs 18042026 17h'!$B:$B,'[4]cell downs 18042026 17h'!$B:$B,"")</f>
        <v/>
      </c>
      <c r="BM752" s="14" t="str">
        <f>_xlfn.XLOOKUP(B752,'[5]Cells Huawei 19042026 15h'!$B:$B,'[5]Cells Huawei 19042026 15h'!$B:$B,"")</f>
        <v/>
      </c>
      <c r="BN752" s="9" t="str">
        <f>_xlfn.XLOOKUP(B752,'[6]cells down 19042026 9H40'!$B:$B,'[6]cells down 19042026 9H40'!$B:$B,"")</f>
        <v/>
      </c>
      <c r="BO752" s="9" t="s">
        <v>2804</v>
      </c>
      <c r="BP752" s="9" t="s">
        <v>5537</v>
      </c>
    </row>
    <row r="753" spans="1:68" s="9" customFormat="1" x14ac:dyDescent="0.35">
      <c r="A753" s="1" t="s">
        <v>2727</v>
      </c>
      <c r="B753" s="8" t="s">
        <v>2728</v>
      </c>
      <c r="C753" s="3" t="str">
        <f>_xlfn.XLOOKUP(B753,'[1]daily break down'!$D:$D,'[1]daily break down'!$E:$E,"")</f>
        <v>Douala</v>
      </c>
      <c r="D753" s="1" t="s">
        <v>21</v>
      </c>
      <c r="E753" s="1" t="s">
        <v>125</v>
      </c>
      <c r="F753" s="3" t="s">
        <v>31</v>
      </c>
      <c r="G753" s="1" t="s">
        <v>32</v>
      </c>
      <c r="H753" s="41" t="str">
        <f>_xlfn.XLOOKUP(B753,[2]CALCULATION!$B:$B,[2]CALCULATION!$H:$H,"")</f>
        <v>ZTE</v>
      </c>
      <c r="I753" s="34">
        <v>0</v>
      </c>
      <c r="J753" s="34">
        <v>0</v>
      </c>
      <c r="K753" s="34">
        <v>0</v>
      </c>
      <c r="L753" s="34">
        <v>0</v>
      </c>
      <c r="M753" s="34">
        <v>0</v>
      </c>
      <c r="N753" s="34">
        <v>0</v>
      </c>
      <c r="O753" s="34">
        <v>1.8434693650426761</v>
      </c>
      <c r="P753" s="34">
        <v>1.2579615789608842</v>
      </c>
      <c r="Q753" s="34">
        <v>0.38532686704733804</v>
      </c>
      <c r="R753" s="34">
        <v>2.8817741194465132</v>
      </c>
      <c r="S753" s="109">
        <v>1.2075774827142418</v>
      </c>
      <c r="T753" s="109">
        <f>_xlfn.XLOOKUP(B753,'[3]Nur des jours'!$B:$B,'[3]Nur des jours'!$U:$U,"")</f>
        <v>2.978458079005126E-3</v>
      </c>
      <c r="U753" s="109">
        <v>0.58194077041831116</v>
      </c>
      <c r="V753" s="109">
        <v>0.52123016382589582</v>
      </c>
      <c r="W753" s="109">
        <v>2.978458079005126E-3</v>
      </c>
      <c r="X753" s="109">
        <v>2.0687085691130687</v>
      </c>
      <c r="Y753" s="109">
        <v>2.7466020608788292E-3</v>
      </c>
      <c r="Z753" s="109">
        <v>2.7644371391963418E-3</v>
      </c>
      <c r="AA753" s="109">
        <v>0</v>
      </c>
      <c r="AB753" s="109">
        <v>0.61119029885884124</v>
      </c>
      <c r="AC753" s="109">
        <v>0</v>
      </c>
      <c r="AD753" s="109">
        <v>0</v>
      </c>
      <c r="AE753" s="109">
        <v>0</v>
      </c>
      <c r="AF753" s="109">
        <v>0</v>
      </c>
      <c r="AG753" s="57" t="str">
        <f>_xlfn.XLOOKUP(B753,[3]CALCULATION!$B:$B,[3]CALCULATION!$M:$M,"")</f>
        <v>Operationnel</v>
      </c>
      <c r="AH753" s="57"/>
      <c r="AI753" s="56" t="str" cm="1">
        <f t="array" ref="AI753">IFERROR(_xlfn.IFS(
AK753="MPR ISSUE","PDH",
AK753="BSS Hardware Issue","BSS",
AK753="Sites strategiques, MLL, Pylone, etc.","ENVTECH",
AK753="AKTIVCO DEFAUT GE &amp; POWER Cabinet","AKTIVCO",
AK753="AKTIVCO Coupure ENEO &amp; Baisse de tension","AKTIVCO GRID ONLY",
AK753="Coupure ENEO &amp; Baisse de tension","IHS GRID ONLY",
AK753="Defaut GE &amp; POWER Cabinet","IHS",
AK753="Sharing","Partners",
AK753="Sites strategiques &amp; DataCenter","SST &amp; DC",
AK753="Exclu","Exclu",
AK753="SAT","SAT",
AK753="SPARE-ISSUE","SPARE-ISSUE",
AK753="Fiber CAmtel","TRANS_FO_CAMTEL",
AK753="Fiber AOF","Fiber AOF",
AK753="Projet OCM (HUAWEI)","TRAVAUX-HUAWEI",
AK753="Projet OCM (NOKIA)","TRAVAUX-NOKIA",
AK753="ACCESS-ISSUE","ACCESS-ISSUE",
AK753="Projet OCM (ZTE, NOKIA, autres projets)","TRAVAUX OCM",
AK753="No root CAuse","No root cause",
AK753="ODU HS","PDH",
AK753="IP &amp; VLAN","PDH",
AK753="Warehouse HUAWEI","SPARE-ISSUE",
AK753="SPARE-HS","SPARE-ISSUE",
AK753="Power Telco","BSS",AK753="no impacts","no impacts"
),"")</f>
        <v>No root cause</v>
      </c>
      <c r="AJ753" s="56" t="str" cm="1">
        <f t="array" ref="AJ753">IFERROR(_xlfn.IFS(
AK753="MPR ISSUE","TX ISSUE",
AK753="BSS Hardware Issue","RAN ISSUE",
AK753="Sites strategiques, MLL, Pylone, etc.","ENVTECH",
AK753="AKTIVCO DEFAUT GE &amp; POWER Cabinet","POWER ISSUE",
AK753="AKTIVCO Coupure ENEO &amp; Baisse de tension","POWER ISSUE",
AK753="Coupure ENEO &amp; Baisse de tension","POWER ISSUE",
AK753="Defaut GE &amp; POWER Cabinet","POWER ISSUE",
AK753="Sharing","POWER ISSUE",
AK753="Sites strategiques &amp; DataCenter","POWER ISSUE",
AK753="Exclu","Exclu",
AK753="SAT","TX ISSUE",
AK753="SPARE-ISSUE","SPARE-ISSUE",
AK753="Fiber CAmtel","TX ISSUE",
AK753="Fiber AOF","TX ISSUE",
AK753="Projet OCM (HUAWEI)","TRAVAUX-HUAWEI",
AK753="Projet OCM (NOKIA)","TRAVAUX -NOKIA",
AK753="ACCESS-ISSUE","ACCESS-ISSUE",
AK753="Projet OCM (ZTE, NOKIA, autres projets)","TRAVAUX OCM",
AK753="No root CAuse","No root cause",
AK753="ODU HS","TX ISSUE",
AK753="IP &amp; VLAN","TX ISSUE",
AK753="Warehouse HUAWEI","SPARE-ISSUE",
AK753="SPARE-HS","SPARE-ISSUE",
AK753="Power Telco","RAN ISSUE",AK753="no impacts","no impacts"
),"")</f>
        <v>No root cause</v>
      </c>
      <c r="AK753" s="81" t="s">
        <v>5620</v>
      </c>
      <c r="AL753" s="56" t="str" cm="1">
        <f t="array" ref="AL753">IFERROR(_xlfn.IFS(
AK753="MPR ISSUE","ACTIVE",
AK753="BSS Hardware Issue","ACTIVE",
AK753="Sites strategiques, MLL, Pylone, etc.","PASSIVE",
AK753="AKTIVCO DEFAUT GE &amp; POWER Cabinet","PASSIVE",
AK753="AKTIVCO Coupure ENEO &amp; Baisse de tension","PASSIVE",
AK753="Coupure ENEO &amp; Baisse de tension","PASSIVE",
AK753="Defaut GE &amp; POWER Cabinet","PASSIVE",
AK753="Sharing","PASSIVE",
AK753="Sites strategiques &amp; DataCenter","PASSIVE",
AK753="Exclu","Exclu",
AK753="SAT","ACTIVE",
AK753="SPARE-ISSUE","SPARE-ISSUE",
AK753="Fiber CAmtel","ACTIVE",
AK753="Fiber AOF","ACTIVE",
AK753="Projet OCM (HUAWEI)","PLANNED WORKS",
AK753="Projet OCM (NOKIA)","PLANNED WORKS",
AK753="ACCESS-ISSUE","ACCESS-ISSUE",
AK753="Projet OCM (ZTE, NOKIA, autres projets)","PLANNED WORKS",
AK753="No root CAuse","No root cause",
AK753="ODU HS","ACTIVE",
AK753="IP &amp; VLAN","ACTIVE",
AK753="Warehouse HUAWEI","SPARE-ISSUE",
AK753="SPARE-HS","SPARE-ISSUE",
AK753="Power Telco","ACTIVE", AK753="no impacts","no impacts"
),"")</f>
        <v>No root cause</v>
      </c>
      <c r="AM753" s="108" t="s">
        <v>5537</v>
      </c>
      <c r="AN753" s="117" t="s">
        <v>2728</v>
      </c>
      <c r="AP753" s="23" t="s">
        <v>5537</v>
      </c>
      <c r="AQ753" s="23" t="s">
        <v>5537</v>
      </c>
      <c r="AR753" s="7"/>
      <c r="AS753" s="6"/>
      <c r="AT753" s="7"/>
      <c r="AU753" s="3" t="s">
        <v>5537</v>
      </c>
      <c r="AV753" s="24" t="s">
        <v>5537</v>
      </c>
      <c r="AW753" s="24" t="s">
        <v>5537</v>
      </c>
      <c r="AX753" s="24" t="s">
        <v>5537</v>
      </c>
      <c r="AY753" s="24" t="s">
        <v>5537</v>
      </c>
      <c r="AZ753" s="24" t="s">
        <v>5537</v>
      </c>
      <c r="BA753" s="24" t="s">
        <v>5537</v>
      </c>
      <c r="BB753" s="24" t="s">
        <v>5537</v>
      </c>
      <c r="BC753" s="24" t="s">
        <v>5537</v>
      </c>
      <c r="BD753" s="24" t="s">
        <v>5537</v>
      </c>
      <c r="BE753" s="24" t="s">
        <v>5537</v>
      </c>
      <c r="BF753" s="24" t="s">
        <v>5537</v>
      </c>
      <c r="BG753" s="24" t="s">
        <v>5537</v>
      </c>
      <c r="BH753" s="24" t="s">
        <v>5537</v>
      </c>
      <c r="BI753" s="9" t="s">
        <v>5537</v>
      </c>
      <c r="BJ753" s="14"/>
      <c r="BK753" s="14" t="s">
        <v>5537</v>
      </c>
      <c r="BL753" s="14" t="str">
        <f>_xlfn.XLOOKUP(B753,'[4]cell downs 18042026 17h'!$B:$B,'[4]cell downs 18042026 17h'!$B:$B,"")</f>
        <v/>
      </c>
      <c r="BM753" s="14" t="str">
        <f>_xlfn.XLOOKUP(B753,'[5]Cells Huawei 19042026 15h'!$B:$B,'[5]Cells Huawei 19042026 15h'!$B:$B,"")</f>
        <v/>
      </c>
      <c r="BN753" s="9" t="str">
        <f>_xlfn.XLOOKUP(B753,'[6]cells down 19042026 9H40'!$B:$B,'[6]cells down 19042026 9H40'!$B:$B,"")</f>
        <v/>
      </c>
      <c r="BO753" s="9" t="s">
        <v>5537</v>
      </c>
      <c r="BP753" s="9" t="s">
        <v>318</v>
      </c>
    </row>
    <row r="754" spans="1:68" s="9" customFormat="1" x14ac:dyDescent="0.35">
      <c r="A754" s="1" t="s">
        <v>751</v>
      </c>
      <c r="B754" s="8" t="s">
        <v>752</v>
      </c>
      <c r="C754" s="3" t="str">
        <f>_xlfn.XLOOKUP(B754,'[1]daily break down'!$D:$D,'[1]daily break down'!$E:$E,"")</f>
        <v>Douala</v>
      </c>
      <c r="D754" s="1" t="s">
        <v>21</v>
      </c>
      <c r="E754" s="1" t="s">
        <v>36</v>
      </c>
      <c r="F754" s="3" t="s">
        <v>31</v>
      </c>
      <c r="G754" s="1" t="s">
        <v>32</v>
      </c>
      <c r="H754" s="41" t="str">
        <f>_xlfn.XLOOKUP(B754,[2]CALCULATION!$B:$B,[2]CALCULATION!$H:$H,"")</f>
        <v>ZTE</v>
      </c>
      <c r="I754" s="34">
        <v>0</v>
      </c>
      <c r="J754" s="34">
        <v>0</v>
      </c>
      <c r="K754" s="34">
        <v>0</v>
      </c>
      <c r="L754" s="34">
        <v>0</v>
      </c>
      <c r="M754" s="34">
        <v>0.37778262891908004</v>
      </c>
      <c r="N754" s="34">
        <v>0</v>
      </c>
      <c r="O754" s="34">
        <v>0</v>
      </c>
      <c r="P754" s="34">
        <v>0</v>
      </c>
      <c r="Q754" s="34">
        <v>0.12987504030727717</v>
      </c>
      <c r="R754" s="34">
        <v>0</v>
      </c>
      <c r="S754" s="109">
        <v>0</v>
      </c>
      <c r="T754" s="109">
        <f>_xlfn.XLOOKUP(B754,'[3]Nur des jours'!$B:$B,'[3]Nur des jours'!$U:$U,"")</f>
        <v>0</v>
      </c>
      <c r="U754" s="109">
        <v>0</v>
      </c>
      <c r="V754" s="109">
        <v>0</v>
      </c>
      <c r="W754" s="109">
        <v>0</v>
      </c>
      <c r="X754" s="109">
        <v>0.22183270411177045</v>
      </c>
      <c r="Y754" s="109">
        <v>0</v>
      </c>
      <c r="Z754" s="109">
        <v>0</v>
      </c>
      <c r="AA754" s="109">
        <v>0</v>
      </c>
      <c r="AB754" s="109">
        <v>0.60419894815842257</v>
      </c>
      <c r="AC754" s="109">
        <v>0.20770136166165087</v>
      </c>
      <c r="AD754" s="109">
        <v>0</v>
      </c>
      <c r="AE754" s="109">
        <v>2.9659735241829396E-2</v>
      </c>
      <c r="AF754" s="109">
        <v>2.9659735241829396E-2</v>
      </c>
      <c r="AG754" s="57" t="str">
        <f>_xlfn.XLOOKUP(B754,[3]CALCULATION!$B:$B,[3]CALCULATION!$M:$M,"")</f>
        <v>Operationnel</v>
      </c>
      <c r="AH754" s="57"/>
      <c r="AI754" s="56" t="str" cm="1">
        <f t="array" ref="AI754">IFERROR(_xlfn.IFS(
AK754="MPR ISSUE","PDH",
AK754="BSS Hardware Issue","BSS",
AK754="Sites strategiques, MLL, Pylone, etc.","ENVTECH",
AK754="AKTIVCO DEFAUT GE &amp; POWER Cabinet","AKTIVCO",
AK754="AKTIVCO Coupure ENEO &amp; Baisse de tension","AKTIVCO GRID ONLY",
AK754="Coupure ENEO &amp; Baisse de tension","IHS GRID ONLY",
AK754="Defaut GE &amp; POWER Cabinet","IHS",
AK754="Sharing","Partners",
AK754="Sites strategiques &amp; DataCenter","SST &amp; DC",
AK754="Exclu","Exclu",
AK754="SAT","SAT",
AK754="SPARE-ISSUE","SPARE-ISSUE",
AK754="Fiber CAmtel","TRANS_FO_CAMTEL",
AK754="Fiber AOF","Fiber AOF",
AK754="Projet OCM (HUAWEI)","TRAVAUX-HUAWEI",
AK754="Projet OCM (NOKIA)","TRAVAUX-NOKIA",
AK754="ACCESS-ISSUE","ACCESS-ISSUE",
AK754="Projet OCM (ZTE, NOKIA, autres projets)","TRAVAUX OCM",
AK754="No root CAuse","No root cause",
AK754="ODU HS","PDH",
AK754="IP &amp; VLAN","PDH",
AK754="Warehouse HUAWEI","SPARE-ISSUE",
AK754="SPARE-HS","SPARE-ISSUE",
AK754="Power Telco","BSS",AK754="no impacts","no impacts"
),"")</f>
        <v>No root cause</v>
      </c>
      <c r="AJ754" s="56" t="str" cm="1">
        <f t="array" ref="AJ754">IFERROR(_xlfn.IFS(
AK754="MPR ISSUE","TX ISSUE",
AK754="BSS Hardware Issue","RAN ISSUE",
AK754="Sites strategiques, MLL, Pylone, etc.","ENVTECH",
AK754="AKTIVCO DEFAUT GE &amp; POWER Cabinet","POWER ISSUE",
AK754="AKTIVCO Coupure ENEO &amp; Baisse de tension","POWER ISSUE",
AK754="Coupure ENEO &amp; Baisse de tension","POWER ISSUE",
AK754="Defaut GE &amp; POWER Cabinet","POWER ISSUE",
AK754="Sharing","POWER ISSUE",
AK754="Sites strategiques &amp; DataCenter","POWER ISSUE",
AK754="Exclu","Exclu",
AK754="SAT","TX ISSUE",
AK754="SPARE-ISSUE","SPARE-ISSUE",
AK754="Fiber CAmtel","TX ISSUE",
AK754="Fiber AOF","TX ISSUE",
AK754="Projet OCM (HUAWEI)","TRAVAUX-HUAWEI",
AK754="Projet OCM (NOKIA)","TRAVAUX -NOKIA",
AK754="ACCESS-ISSUE","ACCESS-ISSUE",
AK754="Projet OCM (ZTE, NOKIA, autres projets)","TRAVAUX OCM",
AK754="No root CAuse","No root cause",
AK754="ODU HS","TX ISSUE",
AK754="IP &amp; VLAN","TX ISSUE",
AK754="Warehouse HUAWEI","SPARE-ISSUE",
AK754="SPARE-HS","SPARE-ISSUE",
AK754="Power Telco","RAN ISSUE",AK754="no impacts","no impacts"
),"")</f>
        <v>No root cause</v>
      </c>
      <c r="AK754" s="81" t="s">
        <v>5620</v>
      </c>
      <c r="AL754" s="56" t="str" cm="1">
        <f t="array" ref="AL754">IFERROR(_xlfn.IFS(
AK754="MPR ISSUE","ACTIVE",
AK754="BSS Hardware Issue","ACTIVE",
AK754="Sites strategiques, MLL, Pylone, etc.","PASSIVE",
AK754="AKTIVCO DEFAUT GE &amp; POWER Cabinet","PASSIVE",
AK754="AKTIVCO Coupure ENEO &amp; Baisse de tension","PASSIVE",
AK754="Coupure ENEO &amp; Baisse de tension","PASSIVE",
AK754="Defaut GE &amp; POWER Cabinet","PASSIVE",
AK754="Sharing","PASSIVE",
AK754="Sites strategiques &amp; DataCenter","PASSIVE",
AK754="Exclu","Exclu",
AK754="SAT","ACTIVE",
AK754="SPARE-ISSUE","SPARE-ISSUE",
AK754="Fiber CAmtel","ACTIVE",
AK754="Fiber AOF","ACTIVE",
AK754="Projet OCM (HUAWEI)","PLANNED WORKS",
AK754="Projet OCM (NOKIA)","PLANNED WORKS",
AK754="ACCESS-ISSUE","ACCESS-ISSUE",
AK754="Projet OCM (ZTE, NOKIA, autres projets)","PLANNED WORKS",
AK754="No root CAuse","No root cause",
AK754="ODU HS","ACTIVE",
AK754="IP &amp; VLAN","ACTIVE",
AK754="Warehouse HUAWEI","SPARE-ISSUE",
AK754="SPARE-HS","SPARE-ISSUE",
AK754="Power Telco","ACTIVE", AK754="no impacts","no impacts"
),"")</f>
        <v>No root cause</v>
      </c>
      <c r="AM754" s="108" t="s">
        <v>5537</v>
      </c>
      <c r="AN754" s="117" t="s">
        <v>752</v>
      </c>
      <c r="AP754" s="23" t="s">
        <v>5537</v>
      </c>
      <c r="AQ754" s="23" t="s">
        <v>5537</v>
      </c>
      <c r="AR754" s="7"/>
      <c r="AS754" s="6"/>
      <c r="AT754" s="7"/>
      <c r="AU754" s="3" t="s">
        <v>5537</v>
      </c>
      <c r="AV754" s="24" t="s">
        <v>5537</v>
      </c>
      <c r="AW754" s="24" t="s">
        <v>5537</v>
      </c>
      <c r="AX754" s="24" t="s">
        <v>5537</v>
      </c>
      <c r="AY754" s="24" t="s">
        <v>5537</v>
      </c>
      <c r="AZ754" s="24" t="s">
        <v>5537</v>
      </c>
      <c r="BA754" s="24" t="s">
        <v>5537</v>
      </c>
      <c r="BB754" s="24" t="s">
        <v>5537</v>
      </c>
      <c r="BC754" s="24" t="s">
        <v>5537</v>
      </c>
      <c r="BD754" s="24" t="s">
        <v>5537</v>
      </c>
      <c r="BE754" s="24" t="s">
        <v>5537</v>
      </c>
      <c r="BF754" s="24" t="s">
        <v>5537</v>
      </c>
      <c r="BG754" s="24" t="s">
        <v>5537</v>
      </c>
      <c r="BH754" s="24" t="s">
        <v>5537</v>
      </c>
      <c r="BI754" s="9" t="s">
        <v>5537</v>
      </c>
      <c r="BJ754" s="14"/>
      <c r="BK754" s="14" t="s">
        <v>5537</v>
      </c>
      <c r="BL754" s="14" t="str">
        <f>_xlfn.XLOOKUP(B754,'[4]cell downs 18042026 17h'!$B:$B,'[4]cell downs 18042026 17h'!$B:$B,"")</f>
        <v/>
      </c>
      <c r="BM754" s="14" t="str">
        <f>_xlfn.XLOOKUP(B754,'[5]Cells Huawei 19042026 15h'!$B:$B,'[5]Cells Huawei 19042026 15h'!$B:$B,"")</f>
        <v/>
      </c>
      <c r="BN754" s="9" t="str">
        <f>_xlfn.XLOOKUP(B754,'[6]cells down 19042026 9H40'!$B:$B,'[6]cells down 19042026 9H40'!$B:$B,"")</f>
        <v/>
      </c>
      <c r="BO754" s="9" t="s">
        <v>5537</v>
      </c>
      <c r="BP754" s="9" t="s">
        <v>1129</v>
      </c>
    </row>
    <row r="755" spans="1:68" s="9" customFormat="1" x14ac:dyDescent="0.35">
      <c r="A755" s="1" t="s">
        <v>634</v>
      </c>
      <c r="B755" s="8" t="s">
        <v>635</v>
      </c>
      <c r="C755" s="3" t="str">
        <f>_xlfn.XLOOKUP(B755,'[1]daily break down'!$D:$D,'[1]daily break down'!$E:$E,"")</f>
        <v>Yaounde</v>
      </c>
      <c r="D755" s="1" t="s">
        <v>21</v>
      </c>
      <c r="E755" s="1" t="s">
        <v>30</v>
      </c>
      <c r="F755" s="3" t="s">
        <v>37</v>
      </c>
      <c r="G755" s="1" t="s">
        <v>38</v>
      </c>
      <c r="H755" s="41" t="str">
        <f>_xlfn.XLOOKUP(B755,[2]CALCULATION!$B:$B,[2]CALCULATION!$H:$H,"")</f>
        <v>ZTE</v>
      </c>
      <c r="I755" s="34">
        <v>0</v>
      </c>
      <c r="J755" s="34">
        <v>0</v>
      </c>
      <c r="K755" s="34">
        <v>0</v>
      </c>
      <c r="L755" s="34">
        <v>0</v>
      </c>
      <c r="M755" s="34">
        <v>0</v>
      </c>
      <c r="N755" s="34">
        <v>0</v>
      </c>
      <c r="O755" s="34">
        <v>0</v>
      </c>
      <c r="P755" s="34">
        <v>1.2873181178713191</v>
      </c>
      <c r="Q755" s="34">
        <v>0</v>
      </c>
      <c r="R755" s="34">
        <v>0</v>
      </c>
      <c r="S755" s="109">
        <v>0</v>
      </c>
      <c r="T755" s="109">
        <f>_xlfn.XLOOKUP(B755,'[3]Nur des jours'!$B:$B,'[3]Nur des jours'!$U:$U,"")</f>
        <v>0</v>
      </c>
      <c r="U755" s="109">
        <v>0</v>
      </c>
      <c r="V755" s="109">
        <v>0</v>
      </c>
      <c r="W755" s="109">
        <v>0</v>
      </c>
      <c r="X755" s="109">
        <v>0</v>
      </c>
      <c r="Y755" s="109">
        <v>0</v>
      </c>
      <c r="Z755" s="109">
        <v>0</v>
      </c>
      <c r="AA755" s="109">
        <v>0</v>
      </c>
      <c r="AB755" s="109">
        <v>0.55566970005678706</v>
      </c>
      <c r="AC755" s="109">
        <v>0.29900003596992913</v>
      </c>
      <c r="AD755" s="109">
        <v>0</v>
      </c>
      <c r="AE755" s="109">
        <v>4.2697177491845803E-2</v>
      </c>
      <c r="AF755" s="109">
        <v>4.2697177491845803E-2</v>
      </c>
      <c r="AG755" s="57" t="str">
        <f>_xlfn.XLOOKUP(B755,[3]CALCULATION!$B:$B,[3]CALCULATION!$M:$M,"")</f>
        <v>Operationnel</v>
      </c>
      <c r="AH755" s="57"/>
      <c r="AI755" s="56" t="str" cm="1">
        <f t="array" ref="AI755">IFERROR(_xlfn.IFS(
AK755="MPR ISSUE","PDH",
AK755="BSS Hardware Issue","BSS",
AK755="Sites strategiques, MLL, Pylone, etc.","ENVTECH",
AK755="AKTIVCO DEFAUT GE &amp; POWER Cabinet","AKTIVCO",
AK755="AKTIVCO Coupure ENEO &amp; Baisse de tension","AKTIVCO GRID ONLY",
AK755="Coupure ENEO &amp; Baisse de tension","IHS GRID ONLY",
AK755="Defaut GE &amp; POWER Cabinet","IHS",
AK755="Sharing","Partners",
AK755="Sites strategiques &amp; DataCenter","SST &amp; DC",
AK755="Exclu","Exclu",
AK755="SAT","SAT",
AK755="SPARE-ISSUE","SPARE-ISSUE",
AK755="Fiber CAmtel","TRANS_FO_CAMTEL",
AK755="Fiber AOF","Fiber AOF",
AK755="Projet OCM (HUAWEI)","TRAVAUX-HUAWEI",
AK755="Projet OCM (NOKIA)","TRAVAUX-NOKIA",
AK755="ACCESS-ISSUE","ACCESS-ISSUE",
AK755="Projet OCM (ZTE, NOKIA, autres projets)","TRAVAUX OCM",
AK755="No root CAuse","No root cause",
AK755="ODU HS","PDH",
AK755="IP &amp; VLAN","PDH",
AK755="Warehouse HUAWEI","SPARE-ISSUE",
AK755="SPARE-HS","SPARE-ISSUE",
AK755="Power Telco","BSS",AK755="no impacts","no impacts"
),"")</f>
        <v>No root cause</v>
      </c>
      <c r="AJ755" s="56" t="str" cm="1">
        <f t="array" ref="AJ755">IFERROR(_xlfn.IFS(
AK755="MPR ISSUE","TX ISSUE",
AK755="BSS Hardware Issue","RAN ISSUE",
AK755="Sites strategiques, MLL, Pylone, etc.","ENVTECH",
AK755="AKTIVCO DEFAUT GE &amp; POWER Cabinet","POWER ISSUE",
AK755="AKTIVCO Coupure ENEO &amp; Baisse de tension","POWER ISSUE",
AK755="Coupure ENEO &amp; Baisse de tension","POWER ISSUE",
AK755="Defaut GE &amp; POWER Cabinet","POWER ISSUE",
AK755="Sharing","POWER ISSUE",
AK755="Sites strategiques &amp; DataCenter","POWER ISSUE",
AK755="Exclu","Exclu",
AK755="SAT","TX ISSUE",
AK755="SPARE-ISSUE","SPARE-ISSUE",
AK755="Fiber CAmtel","TX ISSUE",
AK755="Fiber AOF","TX ISSUE",
AK755="Projet OCM (HUAWEI)","TRAVAUX-HUAWEI",
AK755="Projet OCM (NOKIA)","TRAVAUX -NOKIA",
AK755="ACCESS-ISSUE","ACCESS-ISSUE",
AK755="Projet OCM (ZTE, NOKIA, autres projets)","TRAVAUX OCM",
AK755="No root CAuse","No root cause",
AK755="ODU HS","TX ISSUE",
AK755="IP &amp; VLAN","TX ISSUE",
AK755="Warehouse HUAWEI","SPARE-ISSUE",
AK755="SPARE-HS","SPARE-ISSUE",
AK755="Power Telco","RAN ISSUE",AK755="no impacts","no impacts"
),"")</f>
        <v>No root cause</v>
      </c>
      <c r="AK755" s="81" t="s">
        <v>5620</v>
      </c>
      <c r="AL755" s="56" t="str" cm="1">
        <f t="array" ref="AL755">IFERROR(_xlfn.IFS(
AK755="MPR ISSUE","ACTIVE",
AK755="BSS Hardware Issue","ACTIVE",
AK755="Sites strategiques, MLL, Pylone, etc.","PASSIVE",
AK755="AKTIVCO DEFAUT GE &amp; POWER Cabinet","PASSIVE",
AK755="AKTIVCO Coupure ENEO &amp; Baisse de tension","PASSIVE",
AK755="Coupure ENEO &amp; Baisse de tension","PASSIVE",
AK755="Defaut GE &amp; POWER Cabinet","PASSIVE",
AK755="Sharing","PASSIVE",
AK755="Sites strategiques &amp; DataCenter","PASSIVE",
AK755="Exclu","Exclu",
AK755="SAT","ACTIVE",
AK755="SPARE-ISSUE","SPARE-ISSUE",
AK755="Fiber CAmtel","ACTIVE",
AK755="Fiber AOF","ACTIVE",
AK755="Projet OCM (HUAWEI)","PLANNED WORKS",
AK755="Projet OCM (NOKIA)","PLANNED WORKS",
AK755="ACCESS-ISSUE","ACCESS-ISSUE",
AK755="Projet OCM (ZTE, NOKIA, autres projets)","PLANNED WORKS",
AK755="No root CAuse","No root cause",
AK755="ODU HS","ACTIVE",
AK755="IP &amp; VLAN","ACTIVE",
AK755="Warehouse HUAWEI","SPARE-ISSUE",
AK755="SPARE-HS","SPARE-ISSUE",
AK755="Power Telco","ACTIVE", AK755="no impacts","no impacts"
),"")</f>
        <v>No root cause</v>
      </c>
      <c r="AM755" s="108" t="s">
        <v>5537</v>
      </c>
      <c r="AN755" s="117" t="s">
        <v>635</v>
      </c>
      <c r="AP755" s="23" t="s">
        <v>5537</v>
      </c>
      <c r="AQ755" s="23" t="s">
        <v>5537</v>
      </c>
      <c r="AR755" s="7"/>
      <c r="AS755" s="6"/>
      <c r="AT755" s="7"/>
      <c r="AU755" s="3" t="s">
        <v>5537</v>
      </c>
      <c r="AV755" s="24" t="s">
        <v>5537</v>
      </c>
      <c r="AW755" s="24" t="s">
        <v>5537</v>
      </c>
      <c r="AX755" s="24" t="s">
        <v>5537</v>
      </c>
      <c r="AY755" s="24" t="s">
        <v>5537</v>
      </c>
      <c r="AZ755" s="24" t="s">
        <v>5537</v>
      </c>
      <c r="BA755" s="24" t="s">
        <v>5537</v>
      </c>
      <c r="BB755" s="24" t="s">
        <v>5537</v>
      </c>
      <c r="BC755" s="24" t="s">
        <v>5537</v>
      </c>
      <c r="BD755" s="24" t="s">
        <v>5537</v>
      </c>
      <c r="BE755" s="24" t="s">
        <v>5537</v>
      </c>
      <c r="BF755" s="24" t="s">
        <v>5537</v>
      </c>
      <c r="BG755" s="24" t="s">
        <v>5537</v>
      </c>
      <c r="BH755" s="24" t="s">
        <v>5537</v>
      </c>
      <c r="BI755" s="9" t="s">
        <v>5537</v>
      </c>
      <c r="BJ755" s="14"/>
      <c r="BK755" s="14" t="s">
        <v>5537</v>
      </c>
      <c r="BL755" s="14" t="str">
        <f>_xlfn.XLOOKUP(B755,'[4]cell downs 18042026 17h'!$B:$B,'[4]cell downs 18042026 17h'!$B:$B,"")</f>
        <v/>
      </c>
      <c r="BM755" s="14" t="str">
        <f>_xlfn.XLOOKUP(B755,'[5]Cells Huawei 19042026 15h'!$B:$B,'[5]Cells Huawei 19042026 15h'!$B:$B,"")</f>
        <v/>
      </c>
      <c r="BN755" s="9" t="str">
        <f>_xlfn.XLOOKUP(B755,'[6]cells down 19042026 9H40'!$B:$B,'[6]cells down 19042026 9H40'!$B:$B,"")</f>
        <v/>
      </c>
      <c r="BO755" s="9" t="s">
        <v>5537</v>
      </c>
      <c r="BP755" s="9" t="s">
        <v>5537</v>
      </c>
    </row>
    <row r="756" spans="1:68" s="9" customFormat="1" x14ac:dyDescent="0.35">
      <c r="A756" s="1" t="s">
        <v>4935</v>
      </c>
      <c r="B756" s="8" t="s">
        <v>4936</v>
      </c>
      <c r="C756" s="3" t="str">
        <f>_xlfn.XLOOKUP(B756,'[1]daily break down'!$D:$D,'[1]daily break down'!$E:$E,"")</f>
        <v>LITTORAL</v>
      </c>
      <c r="D756" s="1" t="s">
        <v>11</v>
      </c>
      <c r="E756" s="1" t="s">
        <v>12</v>
      </c>
      <c r="F756" s="3" t="s">
        <v>31</v>
      </c>
      <c r="G756" s="1" t="s">
        <v>4935</v>
      </c>
      <c r="H756" s="40" t="str">
        <f>_xlfn.XLOOKUP(B756,[2]CALCULATION!$B:$B,[2]CALCULATION!$H:$H,"")</f>
        <v>NOKIA</v>
      </c>
      <c r="I756" s="34">
        <v>0</v>
      </c>
      <c r="J756" s="34">
        <v>0</v>
      </c>
      <c r="K756" s="34">
        <v>0</v>
      </c>
      <c r="L756" s="34">
        <v>0</v>
      </c>
      <c r="M756" s="34">
        <v>0</v>
      </c>
      <c r="N756" s="34">
        <v>1.3304858288692452</v>
      </c>
      <c r="O756" s="34">
        <v>0</v>
      </c>
      <c r="P756" s="34">
        <v>0</v>
      </c>
      <c r="Q756" s="34">
        <v>3.2994894887184733E-3</v>
      </c>
      <c r="R756" s="34">
        <v>1.6281743481602859</v>
      </c>
      <c r="S756" s="109">
        <v>1.5158702052550677</v>
      </c>
      <c r="T756" s="109">
        <f>_xlfn.XLOOKUP(B756,'[3]Nur des jours'!$B:$B,'[3]Nur des jours'!$U:$U,"")</f>
        <v>0</v>
      </c>
      <c r="U756" s="109">
        <v>0</v>
      </c>
      <c r="V756" s="109">
        <v>0</v>
      </c>
      <c r="W756" s="109">
        <v>0</v>
      </c>
      <c r="X756" s="109">
        <v>0</v>
      </c>
      <c r="Y756" s="109">
        <v>0</v>
      </c>
      <c r="Z756" s="109">
        <v>0</v>
      </c>
      <c r="AA756" s="109">
        <v>0</v>
      </c>
      <c r="AB756" s="109">
        <v>0.51573695970413735</v>
      </c>
      <c r="AC756" s="109">
        <v>0</v>
      </c>
      <c r="AD756" s="109">
        <v>0</v>
      </c>
      <c r="AE756" s="109">
        <v>0</v>
      </c>
      <c r="AF756" s="109">
        <v>0</v>
      </c>
      <c r="AG756" s="57" t="str">
        <f>_xlfn.XLOOKUP(B756,[3]CALCULATION!$B:$B,[3]CALCULATION!$M:$M,"")</f>
        <v>Operationnel</v>
      </c>
      <c r="AH756" s="57"/>
      <c r="AI756" s="56" t="str" cm="1">
        <f t="array" ref="AI756">IFERROR(_xlfn.IFS(
AK756="MPR ISSUE","PDH",
AK756="BSS Hardware Issue","BSS",
AK756="Sites strategiques, MLL, Pylone, etc.","ENVTECH",
AK756="AKTIVCO DEFAUT GE &amp; POWER Cabinet","AKTIVCO",
AK756="AKTIVCO Coupure ENEO &amp; Baisse de tension","AKTIVCO GRID ONLY",
AK756="Coupure ENEO &amp; Baisse de tension","IHS GRID ONLY",
AK756="Defaut GE &amp; POWER Cabinet","IHS",
AK756="Sharing","Partners",
AK756="Sites strategiques &amp; DataCenter","SST &amp; DC",
AK756="Exclu","Exclu",
AK756="SAT","SAT",
AK756="SPARE-ISSUE","SPARE-ISSUE",
AK756="Fiber CAmtel","TRANS_FO_CAMTEL",
AK756="Fiber AOF","Fiber AOF",
AK756="Projet OCM (HUAWEI)","TRAVAUX-HUAWEI",
AK756="Projet OCM (NOKIA)","TRAVAUX-NOKIA",
AK756="ACCESS-ISSUE","ACCESS-ISSUE",
AK756="Projet OCM (ZTE, NOKIA, autres projets)","TRAVAUX OCM",
AK756="No root CAuse","No root cause",
AK756="ODU HS","PDH",
AK756="IP &amp; VLAN","PDH",
AK756="Warehouse HUAWEI","SPARE-ISSUE",
AK756="SPARE-HS","SPARE-ISSUE",
AK756="Power Telco","BSS",AK756="no impacts","no impacts"
),"")</f>
        <v>No root cause</v>
      </c>
      <c r="AJ756" s="56" t="str" cm="1">
        <f t="array" ref="AJ756">IFERROR(_xlfn.IFS(
AK756="MPR ISSUE","TX ISSUE",
AK756="BSS Hardware Issue","RAN ISSUE",
AK756="Sites strategiques, MLL, Pylone, etc.","ENVTECH",
AK756="AKTIVCO DEFAUT GE &amp; POWER Cabinet","POWER ISSUE",
AK756="AKTIVCO Coupure ENEO &amp; Baisse de tension","POWER ISSUE",
AK756="Coupure ENEO &amp; Baisse de tension","POWER ISSUE",
AK756="Defaut GE &amp; POWER Cabinet","POWER ISSUE",
AK756="Sharing","POWER ISSUE",
AK756="Sites strategiques &amp; DataCenter","POWER ISSUE",
AK756="Exclu","Exclu",
AK756="SAT","TX ISSUE",
AK756="SPARE-ISSUE","SPARE-ISSUE",
AK756="Fiber CAmtel","TX ISSUE",
AK756="Fiber AOF","TX ISSUE",
AK756="Projet OCM (HUAWEI)","TRAVAUX-HUAWEI",
AK756="Projet OCM (NOKIA)","TRAVAUX -NOKIA",
AK756="ACCESS-ISSUE","ACCESS-ISSUE",
AK756="Projet OCM (ZTE, NOKIA, autres projets)","TRAVAUX OCM",
AK756="No root CAuse","No root cause",
AK756="ODU HS","TX ISSUE",
AK756="IP &amp; VLAN","TX ISSUE",
AK756="Warehouse HUAWEI","SPARE-ISSUE",
AK756="SPARE-HS","SPARE-ISSUE",
AK756="Power Telco","RAN ISSUE",AK756="no impacts","no impacts"
),"")</f>
        <v>No root cause</v>
      </c>
      <c r="AK756" s="81" t="s">
        <v>5620</v>
      </c>
      <c r="AL756" s="56" t="str" cm="1">
        <f t="array" ref="AL756">IFERROR(_xlfn.IFS(
AK756="MPR ISSUE","ACTIVE",
AK756="BSS Hardware Issue","ACTIVE",
AK756="Sites strategiques, MLL, Pylone, etc.","PASSIVE",
AK756="AKTIVCO DEFAUT GE &amp; POWER Cabinet","PASSIVE",
AK756="AKTIVCO Coupure ENEO &amp; Baisse de tension","PASSIVE",
AK756="Coupure ENEO &amp; Baisse de tension","PASSIVE",
AK756="Defaut GE &amp; POWER Cabinet","PASSIVE",
AK756="Sharing","PASSIVE",
AK756="Sites strategiques &amp; DataCenter","PASSIVE",
AK756="Exclu","Exclu",
AK756="SAT","ACTIVE",
AK756="SPARE-ISSUE","SPARE-ISSUE",
AK756="Fiber CAmtel","ACTIVE",
AK756="Fiber AOF","ACTIVE",
AK756="Projet OCM (HUAWEI)","PLANNED WORKS",
AK756="Projet OCM (NOKIA)","PLANNED WORKS",
AK756="ACCESS-ISSUE","ACCESS-ISSUE",
AK756="Projet OCM (ZTE, NOKIA, autres projets)","PLANNED WORKS",
AK756="No root CAuse","No root cause",
AK756="ODU HS","ACTIVE",
AK756="IP &amp; VLAN","ACTIVE",
AK756="Warehouse HUAWEI","SPARE-ISSUE",
AK756="SPARE-HS","SPARE-ISSUE",
AK756="Power Telco","ACTIVE", AK756="no impacts","no impacts"
),"")</f>
        <v>No root cause</v>
      </c>
      <c r="AM756" s="108" t="s">
        <v>5537</v>
      </c>
      <c r="AN756" s="117" t="s">
        <v>4936</v>
      </c>
      <c r="AO756" s="114"/>
      <c r="AP756" s="23" t="s">
        <v>5537</v>
      </c>
      <c r="AQ756" s="23" t="s">
        <v>5537</v>
      </c>
      <c r="AR756" s="7"/>
      <c r="AS756" s="6"/>
      <c r="AT756" s="7"/>
      <c r="AU756" s="3" t="s">
        <v>5537</v>
      </c>
      <c r="AV756" s="24" t="s">
        <v>5537</v>
      </c>
      <c r="AW756" s="24" t="s">
        <v>5537</v>
      </c>
      <c r="AX756" s="24" t="s">
        <v>5537</v>
      </c>
      <c r="AY756" s="24" t="s">
        <v>5537</v>
      </c>
      <c r="AZ756" s="24" t="s">
        <v>5537</v>
      </c>
      <c r="BA756" s="24" t="s">
        <v>5537</v>
      </c>
      <c r="BB756" s="24" t="s">
        <v>5537</v>
      </c>
      <c r="BC756" s="24" t="s">
        <v>5537</v>
      </c>
      <c r="BD756" s="24" t="s">
        <v>5537</v>
      </c>
      <c r="BE756" s="24" t="s">
        <v>5537</v>
      </c>
      <c r="BF756" s="24" t="s">
        <v>5537</v>
      </c>
      <c r="BG756" s="24" t="s">
        <v>5537</v>
      </c>
      <c r="BH756" s="24" t="s">
        <v>5537</v>
      </c>
      <c r="BI756" s="9" t="s">
        <v>5537</v>
      </c>
      <c r="BJ756" s="14"/>
      <c r="BK756" s="14" t="s">
        <v>5537</v>
      </c>
      <c r="BL756" s="14" t="str">
        <f>_xlfn.XLOOKUP(B756,'[4]cell downs 18042026 17h'!$B:$B,'[4]cell downs 18042026 17h'!$B:$B,"")</f>
        <v/>
      </c>
      <c r="BM756" s="14" t="str">
        <f>_xlfn.XLOOKUP(B756,'[5]Cells Huawei 19042026 15h'!$B:$B,'[5]Cells Huawei 19042026 15h'!$B:$B,"")</f>
        <v/>
      </c>
      <c r="BN756" s="9" t="str">
        <f>_xlfn.XLOOKUP(B756,'[6]cells down 19042026 9H40'!$B:$B,'[6]cells down 19042026 9H40'!$B:$B,"")</f>
        <v/>
      </c>
      <c r="BO756" s="9" t="s">
        <v>4936</v>
      </c>
      <c r="BP756" s="9" t="s">
        <v>12</v>
      </c>
    </row>
    <row r="757" spans="1:68" s="9" customFormat="1" x14ac:dyDescent="0.35">
      <c r="A757" s="1" t="s">
        <v>1168</v>
      </c>
      <c r="B757" s="8" t="s">
        <v>1169</v>
      </c>
      <c r="C757" s="3" t="str">
        <f>_xlfn.XLOOKUP(B757,'[1]daily break down'!$D:$D,'[1]daily break down'!$E:$E,"")</f>
        <v>Yaounde</v>
      </c>
      <c r="D757" s="1" t="s">
        <v>11</v>
      </c>
      <c r="E757" s="1" t="s">
        <v>12</v>
      </c>
      <c r="F757" s="3" t="s">
        <v>37</v>
      </c>
      <c r="G757" s="1" t="s">
        <v>38</v>
      </c>
      <c r="H757" s="41" t="str">
        <f>_xlfn.XLOOKUP(B757,[2]CALCULATION!$B:$B,[2]CALCULATION!$H:$H,"")</f>
        <v>ZTE</v>
      </c>
      <c r="I757" s="34">
        <v>0</v>
      </c>
      <c r="J757" s="34">
        <v>0</v>
      </c>
      <c r="K757" s="34">
        <v>0</v>
      </c>
      <c r="L757" s="34">
        <v>0</v>
      </c>
      <c r="M757" s="34">
        <v>0</v>
      </c>
      <c r="N757" s="34">
        <v>0</v>
      </c>
      <c r="O757" s="34">
        <v>0</v>
      </c>
      <c r="P757" s="34">
        <v>0</v>
      </c>
      <c r="Q757" s="34">
        <v>0</v>
      </c>
      <c r="R757" s="34">
        <v>0</v>
      </c>
      <c r="S757" s="109">
        <v>0</v>
      </c>
      <c r="T757" s="109">
        <f>_xlfn.XLOOKUP(B757,'[3]Nur des jours'!$B:$B,'[3]Nur des jours'!$U:$U,"")</f>
        <v>0</v>
      </c>
      <c r="U757" s="109">
        <v>0</v>
      </c>
      <c r="V757" s="109">
        <v>0</v>
      </c>
      <c r="W757" s="109">
        <v>0</v>
      </c>
      <c r="X757" s="109">
        <v>0.24548201796063734</v>
      </c>
      <c r="Y757" s="109">
        <v>0</v>
      </c>
      <c r="Z757" s="109">
        <v>0</v>
      </c>
      <c r="AA757" s="109">
        <v>0</v>
      </c>
      <c r="AB757" s="109">
        <v>0.51365025554100086</v>
      </c>
      <c r="AC757" s="109">
        <v>0</v>
      </c>
      <c r="AD757" s="109">
        <v>0</v>
      </c>
      <c r="AE757" s="109">
        <v>0</v>
      </c>
      <c r="AF757" s="109">
        <v>0</v>
      </c>
      <c r="AG757" s="57" t="str">
        <f>_xlfn.XLOOKUP(B757,[3]CALCULATION!$B:$B,[3]CALCULATION!$M:$M,"")</f>
        <v>Operationnel</v>
      </c>
      <c r="AH757" s="57"/>
      <c r="AI757" s="56" t="str" cm="1">
        <f t="array" ref="AI757">IFERROR(_xlfn.IFS(
AK757="MPR ISSUE","PDH",
AK757="BSS Hardware Issue","BSS",
AK757="Sites strategiques, MLL, Pylone, etc.","ENVTECH",
AK757="AKTIVCO DEFAUT GE &amp; POWER Cabinet","AKTIVCO",
AK757="AKTIVCO Coupure ENEO &amp; Baisse de tension","AKTIVCO GRID ONLY",
AK757="Coupure ENEO &amp; Baisse de tension","IHS GRID ONLY",
AK757="Defaut GE &amp; POWER Cabinet","IHS",
AK757="Sharing","Partners",
AK757="Sites strategiques &amp; DataCenter","SST &amp; DC",
AK757="Exclu","Exclu",
AK757="SAT","SAT",
AK757="SPARE-ISSUE","SPARE-ISSUE",
AK757="Fiber CAmtel","TRANS_FO_CAMTEL",
AK757="Fiber AOF","Fiber AOF",
AK757="Projet OCM (HUAWEI)","TRAVAUX-HUAWEI",
AK757="Projet OCM (NOKIA)","TRAVAUX-NOKIA",
AK757="ACCESS-ISSUE","ACCESS-ISSUE",
AK757="Projet OCM (ZTE, NOKIA, autres projets)","TRAVAUX OCM",
AK757="No root CAuse","No root cause",
AK757="ODU HS","PDH",
AK757="IP &amp; VLAN","PDH",
AK757="Warehouse HUAWEI","SPARE-ISSUE",
AK757="SPARE-HS","SPARE-ISSUE",
AK757="Power Telco","BSS",AK757="no impacts","no impacts"
),"")</f>
        <v>No root cause</v>
      </c>
      <c r="AJ757" s="56" t="str" cm="1">
        <f t="array" ref="AJ757">IFERROR(_xlfn.IFS(
AK757="MPR ISSUE","TX ISSUE",
AK757="BSS Hardware Issue","RAN ISSUE",
AK757="Sites strategiques, MLL, Pylone, etc.","ENVTECH",
AK757="AKTIVCO DEFAUT GE &amp; POWER Cabinet","POWER ISSUE",
AK757="AKTIVCO Coupure ENEO &amp; Baisse de tension","POWER ISSUE",
AK757="Coupure ENEO &amp; Baisse de tension","POWER ISSUE",
AK757="Defaut GE &amp; POWER Cabinet","POWER ISSUE",
AK757="Sharing","POWER ISSUE",
AK757="Sites strategiques &amp; DataCenter","POWER ISSUE",
AK757="Exclu","Exclu",
AK757="SAT","TX ISSUE",
AK757="SPARE-ISSUE","SPARE-ISSUE",
AK757="Fiber CAmtel","TX ISSUE",
AK757="Fiber AOF","TX ISSUE",
AK757="Projet OCM (HUAWEI)","TRAVAUX-HUAWEI",
AK757="Projet OCM (NOKIA)","TRAVAUX -NOKIA",
AK757="ACCESS-ISSUE","ACCESS-ISSUE",
AK757="Projet OCM (ZTE, NOKIA, autres projets)","TRAVAUX OCM",
AK757="No root CAuse","No root cause",
AK757="ODU HS","TX ISSUE",
AK757="IP &amp; VLAN","TX ISSUE",
AK757="Warehouse HUAWEI","SPARE-ISSUE",
AK757="SPARE-HS","SPARE-ISSUE",
AK757="Power Telco","RAN ISSUE",AK757="no impacts","no impacts"
),"")</f>
        <v>No root cause</v>
      </c>
      <c r="AK757" s="81" t="s">
        <v>5620</v>
      </c>
      <c r="AL757" s="56" t="str" cm="1">
        <f t="array" ref="AL757">IFERROR(_xlfn.IFS(
AK757="MPR ISSUE","ACTIVE",
AK757="BSS Hardware Issue","ACTIVE",
AK757="Sites strategiques, MLL, Pylone, etc.","PASSIVE",
AK757="AKTIVCO DEFAUT GE &amp; POWER Cabinet","PASSIVE",
AK757="AKTIVCO Coupure ENEO &amp; Baisse de tension","PASSIVE",
AK757="Coupure ENEO &amp; Baisse de tension","PASSIVE",
AK757="Defaut GE &amp; POWER Cabinet","PASSIVE",
AK757="Sharing","PASSIVE",
AK757="Sites strategiques &amp; DataCenter","PASSIVE",
AK757="Exclu","Exclu",
AK757="SAT","ACTIVE",
AK757="SPARE-ISSUE","SPARE-ISSUE",
AK757="Fiber CAmtel","ACTIVE",
AK757="Fiber AOF","ACTIVE",
AK757="Projet OCM (HUAWEI)","PLANNED WORKS",
AK757="Projet OCM (NOKIA)","PLANNED WORKS",
AK757="ACCESS-ISSUE","ACCESS-ISSUE",
AK757="Projet OCM (ZTE, NOKIA, autres projets)","PLANNED WORKS",
AK757="No root CAuse","No root cause",
AK757="ODU HS","ACTIVE",
AK757="IP &amp; VLAN","ACTIVE",
AK757="Warehouse HUAWEI","SPARE-ISSUE",
AK757="SPARE-HS","SPARE-ISSUE",
AK757="Power Telco","ACTIVE", AK757="no impacts","no impacts"
),"")</f>
        <v>No root cause</v>
      </c>
      <c r="AM757" s="108" t="s">
        <v>5537</v>
      </c>
      <c r="AN757" s="117" t="s">
        <v>1169</v>
      </c>
      <c r="AP757" s="23" t="s">
        <v>5537</v>
      </c>
      <c r="AQ757" s="23" t="s">
        <v>5537</v>
      </c>
      <c r="AR757" s="7"/>
      <c r="AS757" s="6"/>
      <c r="AT757" s="7"/>
      <c r="AU757" s="3" t="s">
        <v>5537</v>
      </c>
      <c r="AV757" s="24" t="s">
        <v>5537</v>
      </c>
      <c r="AW757" s="24" t="s">
        <v>5537</v>
      </c>
      <c r="AX757" s="24" t="s">
        <v>5537</v>
      </c>
      <c r="AY757" s="24" t="s">
        <v>5537</v>
      </c>
      <c r="AZ757" s="24" t="s">
        <v>5537</v>
      </c>
      <c r="BA757" s="24" t="s">
        <v>5537</v>
      </c>
      <c r="BB757" s="24" t="s">
        <v>5537</v>
      </c>
      <c r="BC757" s="24" t="s">
        <v>5537</v>
      </c>
      <c r="BD757" s="24" t="s">
        <v>5537</v>
      </c>
      <c r="BE757" s="24" t="s">
        <v>5537</v>
      </c>
      <c r="BF757" s="24" t="s">
        <v>5537</v>
      </c>
      <c r="BG757" s="24" t="s">
        <v>5537</v>
      </c>
      <c r="BH757" s="24" t="s">
        <v>5537</v>
      </c>
      <c r="BI757" s="9" t="s">
        <v>5537</v>
      </c>
      <c r="BJ757" s="14"/>
      <c r="BK757" s="14" t="s">
        <v>5537</v>
      </c>
      <c r="BL757" s="14" t="str">
        <f>_xlfn.XLOOKUP(B757,'[4]cell downs 18042026 17h'!$B:$B,'[4]cell downs 18042026 17h'!$B:$B,"")</f>
        <v/>
      </c>
      <c r="BM757" s="14" t="str">
        <f>_xlfn.XLOOKUP(B757,'[5]Cells Huawei 19042026 15h'!$B:$B,'[5]Cells Huawei 19042026 15h'!$B:$B,"")</f>
        <v/>
      </c>
      <c r="BN757" s="9" t="str">
        <f>_xlfn.XLOOKUP(B757,'[6]cells down 19042026 9H40'!$B:$B,'[6]cells down 19042026 9H40'!$B:$B,"")</f>
        <v/>
      </c>
      <c r="BO757" s="9" t="s">
        <v>1169</v>
      </c>
      <c r="BP757" s="9" t="s">
        <v>5537</v>
      </c>
    </row>
    <row r="758" spans="1:68" s="9" customFormat="1" x14ac:dyDescent="0.35">
      <c r="A758" s="1" t="s">
        <v>1920</v>
      </c>
      <c r="B758" s="8" t="s">
        <v>1921</v>
      </c>
      <c r="C758" s="3" t="str">
        <f>_xlfn.XLOOKUP(B758,'[1]daily break down'!$D:$D,'[1]daily break down'!$E:$E,"")</f>
        <v>CENTRE</v>
      </c>
      <c r="D758" s="1" t="s">
        <v>21</v>
      </c>
      <c r="E758" s="1" t="s">
        <v>563</v>
      </c>
      <c r="F758" s="3" t="s">
        <v>69</v>
      </c>
      <c r="G758" s="1" t="s">
        <v>502</v>
      </c>
      <c r="H758" s="41" t="str">
        <f>_xlfn.XLOOKUP(B758,[2]CALCULATION!$B:$B,[2]CALCULATION!$H:$H,"")</f>
        <v>ZTE</v>
      </c>
      <c r="I758" s="34">
        <v>0</v>
      </c>
      <c r="J758" s="34">
        <v>0</v>
      </c>
      <c r="K758" s="34">
        <v>0.55561619482183611</v>
      </c>
      <c r="L758" s="34">
        <v>0</v>
      </c>
      <c r="M758" s="34">
        <v>0</v>
      </c>
      <c r="N758" s="34">
        <v>0</v>
      </c>
      <c r="O758" s="34">
        <v>0</v>
      </c>
      <c r="P758" s="34">
        <v>0</v>
      </c>
      <c r="Q758" s="34">
        <v>14.424940002796541</v>
      </c>
      <c r="R758" s="34">
        <v>0</v>
      </c>
      <c r="S758" s="109">
        <v>0</v>
      </c>
      <c r="T758" s="109">
        <f>_xlfn.XLOOKUP(B758,'[3]Nur des jours'!$B:$B,'[3]Nur des jours'!$U:$U,"")</f>
        <v>9.2207354900940407E-3</v>
      </c>
      <c r="U758" s="109">
        <v>0</v>
      </c>
      <c r="V758" s="109">
        <v>0</v>
      </c>
      <c r="W758" s="109">
        <v>9.2207354900940407E-3</v>
      </c>
      <c r="X758" s="109">
        <v>0</v>
      </c>
      <c r="Y758" s="109">
        <v>0</v>
      </c>
      <c r="Z758" s="109">
        <v>1.9126516338358519</v>
      </c>
      <c r="AA758" s="109">
        <v>0</v>
      </c>
      <c r="AB758" s="109">
        <v>0.51029726081733107</v>
      </c>
      <c r="AC758" s="109">
        <v>0.22368799683464624</v>
      </c>
      <c r="AD758" s="109">
        <v>0</v>
      </c>
      <c r="AE758" s="109">
        <v>3.1942625266456068E-2</v>
      </c>
      <c r="AF758" s="109">
        <v>3.1942625266456068E-2</v>
      </c>
      <c r="AG758" s="57" t="str">
        <f>_xlfn.XLOOKUP(B758,[3]CALCULATION!$B:$B,[3]CALCULATION!$M:$M,"")</f>
        <v>Operationnel</v>
      </c>
      <c r="AH758" s="57"/>
      <c r="AI758" s="56" t="str" cm="1">
        <f t="array" ref="AI758">IFERROR(_xlfn.IFS(
AK758="MPR ISSUE","PDH",
AK758="BSS Hardware Issue","BSS",
AK758="Sites strategiques, MLL, Pylone, etc.","ENVTECH",
AK758="AKTIVCO DEFAUT GE &amp; POWER Cabinet","AKTIVCO",
AK758="AKTIVCO Coupure ENEO &amp; Baisse de tension","AKTIVCO GRID ONLY",
AK758="Coupure ENEO &amp; Baisse de tension","IHS GRID ONLY",
AK758="Defaut GE &amp; POWER Cabinet","IHS",
AK758="Sharing","Partners",
AK758="Sites strategiques &amp; DataCenter","SST &amp; DC",
AK758="Exclu","Exclu",
AK758="SAT","SAT",
AK758="SPARE-ISSUE","SPARE-ISSUE",
AK758="Fiber CAmtel","TRANS_FO_CAMTEL",
AK758="Fiber AOF","Fiber AOF",
AK758="Projet OCM (HUAWEI)","TRAVAUX-HUAWEI",
AK758="Projet OCM (NOKIA)","TRAVAUX-NOKIA",
AK758="ACCESS-ISSUE","ACCESS-ISSUE",
AK758="Projet OCM (ZTE, NOKIA, autres projets)","TRAVAUX OCM",
AK758="No root CAuse","No root cause",
AK758="ODU HS","PDH",
AK758="IP &amp; VLAN","PDH",
AK758="Warehouse HUAWEI","SPARE-ISSUE",
AK758="SPARE-HS","SPARE-ISSUE",
AK758="Power Telco","BSS",AK758="no impacts","no impacts"
),"")</f>
        <v>No root cause</v>
      </c>
      <c r="AJ758" s="56" t="str" cm="1">
        <f t="array" ref="AJ758">IFERROR(_xlfn.IFS(
AK758="MPR ISSUE","TX ISSUE",
AK758="BSS Hardware Issue","RAN ISSUE",
AK758="Sites strategiques, MLL, Pylone, etc.","ENVTECH",
AK758="AKTIVCO DEFAUT GE &amp; POWER Cabinet","POWER ISSUE",
AK758="AKTIVCO Coupure ENEO &amp; Baisse de tension","POWER ISSUE",
AK758="Coupure ENEO &amp; Baisse de tension","POWER ISSUE",
AK758="Defaut GE &amp; POWER Cabinet","POWER ISSUE",
AK758="Sharing","POWER ISSUE",
AK758="Sites strategiques &amp; DataCenter","POWER ISSUE",
AK758="Exclu","Exclu",
AK758="SAT","TX ISSUE",
AK758="SPARE-ISSUE","SPARE-ISSUE",
AK758="Fiber CAmtel","TX ISSUE",
AK758="Fiber AOF","TX ISSUE",
AK758="Projet OCM (HUAWEI)","TRAVAUX-HUAWEI",
AK758="Projet OCM (NOKIA)","TRAVAUX -NOKIA",
AK758="ACCESS-ISSUE","ACCESS-ISSUE",
AK758="Projet OCM (ZTE, NOKIA, autres projets)","TRAVAUX OCM",
AK758="No root CAuse","No root cause",
AK758="ODU HS","TX ISSUE",
AK758="IP &amp; VLAN","TX ISSUE",
AK758="Warehouse HUAWEI","SPARE-ISSUE",
AK758="SPARE-HS","SPARE-ISSUE",
AK758="Power Telco","RAN ISSUE",AK758="no impacts","no impacts"
),"")</f>
        <v>No root cause</v>
      </c>
      <c r="AK758" s="81" t="s">
        <v>5620</v>
      </c>
      <c r="AL758" s="56" t="str" cm="1">
        <f t="array" ref="AL758">IFERROR(_xlfn.IFS(
AK758="MPR ISSUE","ACTIVE",
AK758="BSS Hardware Issue","ACTIVE",
AK758="Sites strategiques, MLL, Pylone, etc.","PASSIVE",
AK758="AKTIVCO DEFAUT GE &amp; POWER Cabinet","PASSIVE",
AK758="AKTIVCO Coupure ENEO &amp; Baisse de tension","PASSIVE",
AK758="Coupure ENEO &amp; Baisse de tension","PASSIVE",
AK758="Defaut GE &amp; POWER Cabinet","PASSIVE",
AK758="Sharing","PASSIVE",
AK758="Sites strategiques &amp; DataCenter","PASSIVE",
AK758="Exclu","Exclu",
AK758="SAT","ACTIVE",
AK758="SPARE-ISSUE","SPARE-ISSUE",
AK758="Fiber CAmtel","ACTIVE",
AK758="Fiber AOF","ACTIVE",
AK758="Projet OCM (HUAWEI)","PLANNED WORKS",
AK758="Projet OCM (NOKIA)","PLANNED WORKS",
AK758="ACCESS-ISSUE","ACCESS-ISSUE",
AK758="Projet OCM (ZTE, NOKIA, autres projets)","PLANNED WORKS",
AK758="No root CAuse","No root cause",
AK758="ODU HS","ACTIVE",
AK758="IP &amp; VLAN","ACTIVE",
AK758="Warehouse HUAWEI","SPARE-ISSUE",
AK758="SPARE-HS","SPARE-ISSUE",
AK758="Power Telco","ACTIVE", AK758="no impacts","no impacts"
),"")</f>
        <v>No root cause</v>
      </c>
      <c r="AM758" s="108" t="s">
        <v>5537</v>
      </c>
      <c r="AN758" s="117" t="s">
        <v>1921</v>
      </c>
      <c r="AP758" s="23" t="s">
        <v>5537</v>
      </c>
      <c r="AQ758" s="23" t="s">
        <v>5537</v>
      </c>
      <c r="AR758" s="7"/>
      <c r="AS758" s="6"/>
      <c r="AT758" s="7"/>
      <c r="AU758" s="3" t="s">
        <v>5537</v>
      </c>
      <c r="AV758" s="24" t="s">
        <v>5537</v>
      </c>
      <c r="AW758" s="24" t="s">
        <v>5537</v>
      </c>
      <c r="AX758" s="24" t="s">
        <v>5537</v>
      </c>
      <c r="AY758" s="24" t="s">
        <v>5537</v>
      </c>
      <c r="AZ758" s="24" t="s">
        <v>5537</v>
      </c>
      <c r="BA758" s="24" t="s">
        <v>5537</v>
      </c>
      <c r="BB758" s="24" t="s">
        <v>5537</v>
      </c>
      <c r="BC758" s="24" t="s">
        <v>5537</v>
      </c>
      <c r="BD758" s="24" t="s">
        <v>5537</v>
      </c>
      <c r="BE758" s="24" t="s">
        <v>5537</v>
      </c>
      <c r="BF758" s="24" t="s">
        <v>5537</v>
      </c>
      <c r="BG758" s="24" t="s">
        <v>5537</v>
      </c>
      <c r="BH758" s="24" t="s">
        <v>5537</v>
      </c>
      <c r="BI758" s="9" t="s">
        <v>5537</v>
      </c>
      <c r="BJ758" s="14"/>
      <c r="BK758" s="14" t="s">
        <v>5537</v>
      </c>
      <c r="BL758" s="14" t="str">
        <f>_xlfn.XLOOKUP(B758,'[4]cell downs 18042026 17h'!$B:$B,'[4]cell downs 18042026 17h'!$B:$B,"")</f>
        <v/>
      </c>
      <c r="BM758" s="14" t="str">
        <f>_xlfn.XLOOKUP(B758,'[5]Cells Huawei 19042026 15h'!$B:$B,'[5]Cells Huawei 19042026 15h'!$B:$B,"")</f>
        <v/>
      </c>
      <c r="BN758" s="9" t="str">
        <f>_xlfn.XLOOKUP(B758,'[6]cells down 19042026 9H40'!$B:$B,'[6]cells down 19042026 9H40'!$B:$B,"")</f>
        <v/>
      </c>
      <c r="BO758" s="9" t="s">
        <v>5537</v>
      </c>
      <c r="BP758" s="9" t="s">
        <v>12</v>
      </c>
    </row>
    <row r="759" spans="1:68" s="9" customFormat="1" x14ac:dyDescent="0.35">
      <c r="A759" s="1" t="s">
        <v>3349</v>
      </c>
      <c r="B759" s="8" t="s">
        <v>3350</v>
      </c>
      <c r="C759" s="3" t="str">
        <f>_xlfn.XLOOKUP(B759,'[1]daily break down'!$D:$D,'[1]daily break down'!$E:$E,"")</f>
        <v>Douala</v>
      </c>
      <c r="D759" s="1" t="s">
        <v>11</v>
      </c>
      <c r="E759" s="1" t="s">
        <v>12</v>
      </c>
      <c r="F759" s="3" t="s">
        <v>31</v>
      </c>
      <c r="G759" s="1" t="s">
        <v>32</v>
      </c>
      <c r="H759" s="41" t="str">
        <f>_xlfn.XLOOKUP(B759,[2]CALCULATION!$B:$B,[2]CALCULATION!$H:$H,"")</f>
        <v>ZTE</v>
      </c>
      <c r="I759" s="34">
        <v>0</v>
      </c>
      <c r="J759" s="34">
        <v>0</v>
      </c>
      <c r="K759" s="34">
        <v>0</v>
      </c>
      <c r="L759" s="34">
        <v>0</v>
      </c>
      <c r="M759" s="34">
        <v>0</v>
      </c>
      <c r="N759" s="34">
        <v>0</v>
      </c>
      <c r="O759" s="34">
        <v>1.9546532432733215</v>
      </c>
      <c r="P759" s="34">
        <v>1.4839141861639749</v>
      </c>
      <c r="Q759" s="34">
        <v>0.28748362739810429</v>
      </c>
      <c r="R759" s="34">
        <v>3.4729356253549182</v>
      </c>
      <c r="S759" s="109">
        <v>1.2015670613212797</v>
      </c>
      <c r="T759" s="109">
        <f>_xlfn.XLOOKUP(B759,'[3]Nur des jours'!$B:$B,'[3]Nur des jours'!$U:$U,"")</f>
        <v>0</v>
      </c>
      <c r="U759" s="109">
        <v>0.31081190983725848</v>
      </c>
      <c r="V759" s="109">
        <v>5.1168839692608686E-2</v>
      </c>
      <c r="W759" s="109">
        <v>0</v>
      </c>
      <c r="X759" s="109">
        <v>1.3789369151877817</v>
      </c>
      <c r="Y759" s="109">
        <v>0</v>
      </c>
      <c r="Z759" s="109">
        <v>0</v>
      </c>
      <c r="AA759" s="109">
        <v>0</v>
      </c>
      <c r="AB759" s="109">
        <v>0.48170763027454638</v>
      </c>
      <c r="AC759" s="109">
        <v>0.37019052072467418</v>
      </c>
      <c r="AD759" s="109">
        <v>0</v>
      </c>
      <c r="AE759" s="109">
        <v>5.2863172132761468E-2</v>
      </c>
      <c r="AF759" s="109">
        <v>5.2863172132761468E-2</v>
      </c>
      <c r="AG759" s="57" t="str">
        <f>_xlfn.XLOOKUP(B759,[3]CALCULATION!$B:$B,[3]CALCULATION!$M:$M,"")</f>
        <v>Operationnel</v>
      </c>
      <c r="AH759" s="57"/>
      <c r="AI759" s="56" t="str" cm="1">
        <f t="array" ref="AI759">IFERROR(_xlfn.IFS(
AK759="MPR ISSUE","PDH",
AK759="BSS Hardware Issue","BSS",
AK759="Sites strategiques, MLL, Pylone, etc.","ENVTECH",
AK759="AKTIVCO DEFAUT GE &amp; POWER Cabinet","AKTIVCO",
AK759="AKTIVCO Coupure ENEO &amp; Baisse de tension","AKTIVCO GRID ONLY",
AK759="Coupure ENEO &amp; Baisse de tension","IHS GRID ONLY",
AK759="Defaut GE &amp; POWER Cabinet","IHS",
AK759="Sharing","Partners",
AK759="Sites strategiques &amp; DataCenter","SST &amp; DC",
AK759="Exclu","Exclu",
AK759="SAT","SAT",
AK759="SPARE-ISSUE","SPARE-ISSUE",
AK759="Fiber CAmtel","TRANS_FO_CAMTEL",
AK759="Fiber AOF","Fiber AOF",
AK759="Projet OCM (HUAWEI)","TRAVAUX-HUAWEI",
AK759="Projet OCM (NOKIA)","TRAVAUX-NOKIA",
AK759="ACCESS-ISSUE","ACCESS-ISSUE",
AK759="Projet OCM (ZTE, NOKIA, autres projets)","TRAVAUX OCM",
AK759="No root CAuse","No root cause",
AK759="ODU HS","PDH",
AK759="IP &amp; VLAN","PDH",
AK759="Warehouse HUAWEI","SPARE-ISSUE",
AK759="SPARE-HS","SPARE-ISSUE",
AK759="Power Telco","BSS",AK759="no impacts","no impacts"
),"")</f>
        <v>No root cause</v>
      </c>
      <c r="AJ759" s="56" t="str" cm="1">
        <f t="array" ref="AJ759">IFERROR(_xlfn.IFS(
AK759="MPR ISSUE","TX ISSUE",
AK759="BSS Hardware Issue","RAN ISSUE",
AK759="Sites strategiques, MLL, Pylone, etc.","ENVTECH",
AK759="AKTIVCO DEFAUT GE &amp; POWER Cabinet","POWER ISSUE",
AK759="AKTIVCO Coupure ENEO &amp; Baisse de tension","POWER ISSUE",
AK759="Coupure ENEO &amp; Baisse de tension","POWER ISSUE",
AK759="Defaut GE &amp; POWER Cabinet","POWER ISSUE",
AK759="Sharing","POWER ISSUE",
AK759="Sites strategiques &amp; DataCenter","POWER ISSUE",
AK759="Exclu","Exclu",
AK759="SAT","TX ISSUE",
AK759="SPARE-ISSUE","SPARE-ISSUE",
AK759="Fiber CAmtel","TX ISSUE",
AK759="Fiber AOF","TX ISSUE",
AK759="Projet OCM (HUAWEI)","TRAVAUX-HUAWEI",
AK759="Projet OCM (NOKIA)","TRAVAUX -NOKIA",
AK759="ACCESS-ISSUE","ACCESS-ISSUE",
AK759="Projet OCM (ZTE, NOKIA, autres projets)","TRAVAUX OCM",
AK759="No root CAuse","No root cause",
AK759="ODU HS","TX ISSUE",
AK759="IP &amp; VLAN","TX ISSUE",
AK759="Warehouse HUAWEI","SPARE-ISSUE",
AK759="SPARE-HS","SPARE-ISSUE",
AK759="Power Telco","RAN ISSUE",AK759="no impacts","no impacts"
),"")</f>
        <v>No root cause</v>
      </c>
      <c r="AK759" s="81" t="s">
        <v>5620</v>
      </c>
      <c r="AL759" s="56" t="str" cm="1">
        <f t="array" ref="AL759">IFERROR(_xlfn.IFS(
AK759="MPR ISSUE","ACTIVE",
AK759="BSS Hardware Issue","ACTIVE",
AK759="Sites strategiques, MLL, Pylone, etc.","PASSIVE",
AK759="AKTIVCO DEFAUT GE &amp; POWER Cabinet","PASSIVE",
AK759="AKTIVCO Coupure ENEO &amp; Baisse de tension","PASSIVE",
AK759="Coupure ENEO &amp; Baisse de tension","PASSIVE",
AK759="Defaut GE &amp; POWER Cabinet","PASSIVE",
AK759="Sharing","PASSIVE",
AK759="Sites strategiques &amp; DataCenter","PASSIVE",
AK759="Exclu","Exclu",
AK759="SAT","ACTIVE",
AK759="SPARE-ISSUE","SPARE-ISSUE",
AK759="Fiber CAmtel","ACTIVE",
AK759="Fiber AOF","ACTIVE",
AK759="Projet OCM (HUAWEI)","PLANNED WORKS",
AK759="Projet OCM (NOKIA)","PLANNED WORKS",
AK759="ACCESS-ISSUE","ACCESS-ISSUE",
AK759="Projet OCM (ZTE, NOKIA, autres projets)","PLANNED WORKS",
AK759="No root CAuse","No root cause",
AK759="ODU HS","ACTIVE",
AK759="IP &amp; VLAN","ACTIVE",
AK759="Warehouse HUAWEI","SPARE-ISSUE",
AK759="SPARE-HS","SPARE-ISSUE",
AK759="Power Telco","ACTIVE", AK759="no impacts","no impacts"
),"")</f>
        <v>No root cause</v>
      </c>
      <c r="AM759" s="108" t="s">
        <v>5537</v>
      </c>
      <c r="AN759" s="117" t="s">
        <v>3350</v>
      </c>
      <c r="AP759" s="23" t="s">
        <v>5537</v>
      </c>
      <c r="AQ759" s="23" t="s">
        <v>5537</v>
      </c>
      <c r="AR759" s="7"/>
      <c r="AS759" s="6"/>
      <c r="AT759" s="7"/>
      <c r="AU759" s="3" t="s">
        <v>5537</v>
      </c>
      <c r="AV759" s="24" t="s">
        <v>5537</v>
      </c>
      <c r="AW759" s="24" t="s">
        <v>5537</v>
      </c>
      <c r="AX759" s="24" t="s">
        <v>5537</v>
      </c>
      <c r="AY759" s="24" t="s">
        <v>5537</v>
      </c>
      <c r="AZ759" s="24" t="s">
        <v>5537</v>
      </c>
      <c r="BA759" s="24" t="s">
        <v>5537</v>
      </c>
      <c r="BB759" s="24" t="s">
        <v>5537</v>
      </c>
      <c r="BC759" s="24" t="s">
        <v>5537</v>
      </c>
      <c r="BD759" s="24" t="s">
        <v>5537</v>
      </c>
      <c r="BE759" s="24" t="s">
        <v>5537</v>
      </c>
      <c r="BF759" s="24" t="s">
        <v>5537</v>
      </c>
      <c r="BG759" s="24" t="s">
        <v>5537</v>
      </c>
      <c r="BH759" s="24" t="s">
        <v>5537</v>
      </c>
      <c r="BI759" s="9" t="s">
        <v>5537</v>
      </c>
      <c r="BJ759" s="14"/>
      <c r="BK759" s="14" t="s">
        <v>5537</v>
      </c>
      <c r="BL759" s="14" t="str">
        <f>_xlfn.XLOOKUP(B759,'[4]cell downs 18042026 17h'!$B:$B,'[4]cell downs 18042026 17h'!$B:$B,"")</f>
        <v/>
      </c>
      <c r="BM759" s="14" t="str">
        <f>_xlfn.XLOOKUP(B759,'[5]Cells Huawei 19042026 15h'!$B:$B,'[5]Cells Huawei 19042026 15h'!$B:$B,"")</f>
        <v/>
      </c>
      <c r="BN759" s="9" t="str">
        <f>_xlfn.XLOOKUP(B759,'[6]cells down 19042026 9H40'!$B:$B,'[6]cells down 19042026 9H40'!$B:$B,"")</f>
        <v/>
      </c>
      <c r="BO759" s="9" t="s">
        <v>3350</v>
      </c>
      <c r="BP759" s="9" t="s">
        <v>12</v>
      </c>
    </row>
    <row r="760" spans="1:68" s="9" customFormat="1" x14ac:dyDescent="0.35">
      <c r="A760" s="1" t="s">
        <v>2119</v>
      </c>
      <c r="B760" s="8" t="s">
        <v>2120</v>
      </c>
      <c r="C760" s="3" t="str">
        <f>_xlfn.XLOOKUP(B760,'[1]daily break down'!$D:$D,'[1]daily break down'!$E:$E,"")</f>
        <v>Yaounde</v>
      </c>
      <c r="D760" s="1" t="s">
        <v>11</v>
      </c>
      <c r="E760" s="1" t="s">
        <v>12</v>
      </c>
      <c r="F760" s="3" t="s">
        <v>37</v>
      </c>
      <c r="G760" s="1" t="s">
        <v>38</v>
      </c>
      <c r="H760" s="41" t="str">
        <f>_xlfn.XLOOKUP(B760,[2]CALCULATION!$B:$B,[2]CALCULATION!$H:$H,"")</f>
        <v>ZTE</v>
      </c>
      <c r="I760" s="34">
        <v>0</v>
      </c>
      <c r="J760" s="34">
        <v>0</v>
      </c>
      <c r="K760" s="34">
        <v>0</v>
      </c>
      <c r="L760" s="34">
        <v>0</v>
      </c>
      <c r="M760" s="34">
        <v>0</v>
      </c>
      <c r="N760" s="34">
        <v>0</v>
      </c>
      <c r="O760" s="34">
        <v>0</v>
      </c>
      <c r="P760" s="34">
        <v>0</v>
      </c>
      <c r="Q760" s="34">
        <v>0</v>
      </c>
      <c r="R760" s="34">
        <v>0</v>
      </c>
      <c r="S760" s="109">
        <v>0</v>
      </c>
      <c r="T760" s="109">
        <f>_xlfn.XLOOKUP(B760,'[3]Nur des jours'!$B:$B,'[3]Nur des jours'!$U:$U,"")</f>
        <v>0</v>
      </c>
      <c r="U760" s="109">
        <v>0</v>
      </c>
      <c r="V760" s="109">
        <v>0</v>
      </c>
      <c r="W760" s="109">
        <v>0</v>
      </c>
      <c r="X760" s="109">
        <v>0</v>
      </c>
      <c r="Y760" s="109">
        <v>0</v>
      </c>
      <c r="Z760" s="109">
        <v>0</v>
      </c>
      <c r="AA760" s="109">
        <v>0</v>
      </c>
      <c r="AB760" s="109">
        <v>0.45597161226254368</v>
      </c>
      <c r="AC760" s="109">
        <v>0</v>
      </c>
      <c r="AD760" s="109">
        <v>0</v>
      </c>
      <c r="AE760" s="109">
        <v>0</v>
      </c>
      <c r="AF760" s="109">
        <v>0</v>
      </c>
      <c r="AG760" s="57" t="str">
        <f>_xlfn.XLOOKUP(B760,[3]CALCULATION!$B:$B,[3]CALCULATION!$M:$M,"")</f>
        <v>Operationnel</v>
      </c>
      <c r="AH760" s="57"/>
      <c r="AI760" s="56" t="str" cm="1">
        <f t="array" ref="AI760">IFERROR(_xlfn.IFS(
AK760="MPR ISSUE","PDH",
AK760="BSS Hardware Issue","BSS",
AK760="Sites strategiques, MLL, Pylone, etc.","ENVTECH",
AK760="AKTIVCO DEFAUT GE &amp; POWER Cabinet","AKTIVCO",
AK760="AKTIVCO Coupure ENEO &amp; Baisse de tension","AKTIVCO GRID ONLY",
AK760="Coupure ENEO &amp; Baisse de tension","IHS GRID ONLY",
AK760="Defaut GE &amp; POWER Cabinet","IHS",
AK760="Sharing","Partners",
AK760="Sites strategiques &amp; DataCenter","SST &amp; DC",
AK760="Exclu","Exclu",
AK760="SAT","SAT",
AK760="SPARE-ISSUE","SPARE-ISSUE",
AK760="Fiber CAmtel","TRANS_FO_CAMTEL",
AK760="Fiber AOF","Fiber AOF",
AK760="Projet OCM (HUAWEI)","TRAVAUX-HUAWEI",
AK760="Projet OCM (NOKIA)","TRAVAUX-NOKIA",
AK760="ACCESS-ISSUE","ACCESS-ISSUE",
AK760="Projet OCM (ZTE, NOKIA, autres projets)","TRAVAUX OCM",
AK760="No root CAuse","No root cause",
AK760="ODU HS","PDH",
AK760="IP &amp; VLAN","PDH",
AK760="Warehouse HUAWEI","SPARE-ISSUE",
AK760="SPARE-HS","SPARE-ISSUE",
AK760="Power Telco","BSS",AK760="no impacts","no impacts"
),"")</f>
        <v>No root cause</v>
      </c>
      <c r="AJ760" s="56" t="str" cm="1">
        <f t="array" ref="AJ760">IFERROR(_xlfn.IFS(
AK760="MPR ISSUE","TX ISSUE",
AK760="BSS Hardware Issue","RAN ISSUE",
AK760="Sites strategiques, MLL, Pylone, etc.","ENVTECH",
AK760="AKTIVCO DEFAUT GE &amp; POWER Cabinet","POWER ISSUE",
AK760="AKTIVCO Coupure ENEO &amp; Baisse de tension","POWER ISSUE",
AK760="Coupure ENEO &amp; Baisse de tension","POWER ISSUE",
AK760="Defaut GE &amp; POWER Cabinet","POWER ISSUE",
AK760="Sharing","POWER ISSUE",
AK760="Sites strategiques &amp; DataCenter","POWER ISSUE",
AK760="Exclu","Exclu",
AK760="SAT","TX ISSUE",
AK760="SPARE-ISSUE","SPARE-ISSUE",
AK760="Fiber CAmtel","TX ISSUE",
AK760="Fiber AOF","TX ISSUE",
AK760="Projet OCM (HUAWEI)","TRAVAUX-HUAWEI",
AK760="Projet OCM (NOKIA)","TRAVAUX -NOKIA",
AK760="ACCESS-ISSUE","ACCESS-ISSUE",
AK760="Projet OCM (ZTE, NOKIA, autres projets)","TRAVAUX OCM",
AK760="No root CAuse","No root cause",
AK760="ODU HS","TX ISSUE",
AK760="IP &amp; VLAN","TX ISSUE",
AK760="Warehouse HUAWEI","SPARE-ISSUE",
AK760="SPARE-HS","SPARE-ISSUE",
AK760="Power Telco","RAN ISSUE",AK760="no impacts","no impacts"
),"")</f>
        <v>No root cause</v>
      </c>
      <c r="AK760" s="81" t="s">
        <v>5620</v>
      </c>
      <c r="AL760" s="56" t="str" cm="1">
        <f t="array" ref="AL760">IFERROR(_xlfn.IFS(
AK760="MPR ISSUE","ACTIVE",
AK760="BSS Hardware Issue","ACTIVE",
AK760="Sites strategiques, MLL, Pylone, etc.","PASSIVE",
AK760="AKTIVCO DEFAUT GE &amp; POWER Cabinet","PASSIVE",
AK760="AKTIVCO Coupure ENEO &amp; Baisse de tension","PASSIVE",
AK760="Coupure ENEO &amp; Baisse de tension","PASSIVE",
AK760="Defaut GE &amp; POWER Cabinet","PASSIVE",
AK760="Sharing","PASSIVE",
AK760="Sites strategiques &amp; DataCenter","PASSIVE",
AK760="Exclu","Exclu",
AK760="SAT","ACTIVE",
AK760="SPARE-ISSUE","SPARE-ISSUE",
AK760="Fiber CAmtel","ACTIVE",
AK760="Fiber AOF","ACTIVE",
AK760="Projet OCM (HUAWEI)","PLANNED WORKS",
AK760="Projet OCM (NOKIA)","PLANNED WORKS",
AK760="ACCESS-ISSUE","ACCESS-ISSUE",
AK760="Projet OCM (ZTE, NOKIA, autres projets)","PLANNED WORKS",
AK760="No root CAuse","No root cause",
AK760="ODU HS","ACTIVE",
AK760="IP &amp; VLAN","ACTIVE",
AK760="Warehouse HUAWEI","SPARE-ISSUE",
AK760="SPARE-HS","SPARE-ISSUE",
AK760="Power Telco","ACTIVE", AK760="no impacts","no impacts"
),"")</f>
        <v>No root cause</v>
      </c>
      <c r="AM760" s="108" t="s">
        <v>5537</v>
      </c>
      <c r="AN760" s="117" t="s">
        <v>2120</v>
      </c>
      <c r="AP760" s="23" t="s">
        <v>5537</v>
      </c>
      <c r="AQ760" s="23" t="s">
        <v>5537</v>
      </c>
      <c r="AR760" s="7"/>
      <c r="AS760" s="6"/>
      <c r="AT760" s="7"/>
      <c r="AU760" s="3" t="s">
        <v>5537</v>
      </c>
      <c r="AV760" s="24" t="s">
        <v>5537</v>
      </c>
      <c r="AW760" s="24" t="s">
        <v>5537</v>
      </c>
      <c r="AX760" s="24" t="s">
        <v>5537</v>
      </c>
      <c r="AY760" s="24" t="s">
        <v>5537</v>
      </c>
      <c r="AZ760" s="24" t="s">
        <v>5537</v>
      </c>
      <c r="BA760" s="24" t="s">
        <v>5537</v>
      </c>
      <c r="BB760" s="24" t="s">
        <v>5537</v>
      </c>
      <c r="BC760" s="24" t="s">
        <v>5537</v>
      </c>
      <c r="BD760" s="24" t="s">
        <v>5537</v>
      </c>
      <c r="BE760" s="24" t="s">
        <v>5537</v>
      </c>
      <c r="BF760" s="24" t="s">
        <v>5537</v>
      </c>
      <c r="BG760" s="24" t="s">
        <v>5537</v>
      </c>
      <c r="BH760" s="24" t="s">
        <v>5537</v>
      </c>
      <c r="BI760" s="9" t="s">
        <v>5537</v>
      </c>
      <c r="BJ760" s="14"/>
      <c r="BK760" s="14" t="s">
        <v>5537</v>
      </c>
      <c r="BL760" s="14" t="str">
        <f>_xlfn.XLOOKUP(B760,'[4]cell downs 18042026 17h'!$B:$B,'[4]cell downs 18042026 17h'!$B:$B,"")</f>
        <v/>
      </c>
      <c r="BM760" s="14" t="str">
        <f>_xlfn.XLOOKUP(B760,'[5]Cells Huawei 19042026 15h'!$B:$B,'[5]Cells Huawei 19042026 15h'!$B:$B,"")</f>
        <v/>
      </c>
      <c r="BN760" s="9" t="str">
        <f>_xlfn.XLOOKUP(B760,'[6]cells down 19042026 9H40'!$B:$B,'[6]cells down 19042026 9H40'!$B:$B,"")</f>
        <v/>
      </c>
      <c r="BO760" s="9" t="s">
        <v>2120</v>
      </c>
      <c r="BP760" s="9" t="s">
        <v>594</v>
      </c>
    </row>
    <row r="761" spans="1:68" s="9" customFormat="1" x14ac:dyDescent="0.35">
      <c r="A761" s="1" t="s">
        <v>3287</v>
      </c>
      <c r="B761" s="8" t="s">
        <v>3288</v>
      </c>
      <c r="C761" s="3" t="str">
        <f>_xlfn.XLOOKUP(B761,'[1]daily break down'!$D:$D,'[1]daily break down'!$E:$E,"")</f>
        <v>LITTORAL</v>
      </c>
      <c r="D761" s="1" t="s">
        <v>11</v>
      </c>
      <c r="E761" s="1" t="s">
        <v>96</v>
      </c>
      <c r="F761" s="3" t="s">
        <v>31</v>
      </c>
      <c r="G761" s="1" t="s">
        <v>3287</v>
      </c>
      <c r="H761" s="40" t="str">
        <f>_xlfn.XLOOKUP(B761,[2]CALCULATION!$B:$B,[2]CALCULATION!$H:$H,"")</f>
        <v>NOKIA</v>
      </c>
      <c r="I761" s="34">
        <v>0</v>
      </c>
      <c r="J761" s="34">
        <v>0</v>
      </c>
      <c r="K761" s="34">
        <v>0</v>
      </c>
      <c r="L761" s="34">
        <v>0</v>
      </c>
      <c r="M761" s="34">
        <v>0</v>
      </c>
      <c r="N761" s="34">
        <v>0.99298681685940637</v>
      </c>
      <c r="O761" s="34">
        <v>0</v>
      </c>
      <c r="P761" s="34">
        <v>0</v>
      </c>
      <c r="Q761" s="34">
        <v>1.2955775048836102</v>
      </c>
      <c r="R761" s="34">
        <v>7.0526930887202379</v>
      </c>
      <c r="S761" s="109">
        <v>1.4685480284032921</v>
      </c>
      <c r="T761" s="109">
        <f>_xlfn.XLOOKUP(B761,'[3]Nur des jours'!$B:$B,'[3]Nur des jours'!$U:$U,"")</f>
        <v>3.6992270990460372</v>
      </c>
      <c r="U761" s="109">
        <v>0</v>
      </c>
      <c r="V761" s="109">
        <v>0.27980548219303192</v>
      </c>
      <c r="W761" s="109">
        <v>3.6992270990460372</v>
      </c>
      <c r="X761" s="109">
        <v>0</v>
      </c>
      <c r="Y761" s="109">
        <v>0</v>
      </c>
      <c r="Z761" s="109">
        <v>0</v>
      </c>
      <c r="AA761" s="109">
        <v>0</v>
      </c>
      <c r="AB761" s="109">
        <v>0.3798693330822156</v>
      </c>
      <c r="AC761" s="109">
        <v>0</v>
      </c>
      <c r="AD761" s="109">
        <v>0</v>
      </c>
      <c r="AE761" s="109">
        <v>0</v>
      </c>
      <c r="AF761" s="109">
        <v>0</v>
      </c>
      <c r="AG761" s="57" t="str">
        <f>_xlfn.XLOOKUP(B761,[3]CALCULATION!$B:$B,[3]CALCULATION!$M:$M,"")</f>
        <v>Operationnel</v>
      </c>
      <c r="AH761" s="57"/>
      <c r="AI761" s="56" t="str" cm="1">
        <f t="array" ref="AI761">IFERROR(_xlfn.IFS(
AK761="MPR ISSUE","PDH",
AK761="BSS Hardware Issue","BSS",
AK761="Sites strategiques, MLL, Pylone, etc.","ENVTECH",
AK761="AKTIVCO DEFAUT GE &amp; POWER Cabinet","AKTIVCO",
AK761="AKTIVCO Coupure ENEO &amp; Baisse de tension","AKTIVCO GRID ONLY",
AK761="Coupure ENEO &amp; Baisse de tension","IHS GRID ONLY",
AK761="Defaut GE &amp; POWER Cabinet","IHS",
AK761="Sharing","Partners",
AK761="Sites strategiques &amp; DataCenter","SST &amp; DC",
AK761="Exclu","Exclu",
AK761="SAT","SAT",
AK761="SPARE-ISSUE","SPARE-ISSUE",
AK761="Fiber CAmtel","TRANS_FO_CAMTEL",
AK761="Fiber AOF","Fiber AOF",
AK761="Projet OCM (HUAWEI)","TRAVAUX-HUAWEI",
AK761="Projet OCM (NOKIA)","TRAVAUX-NOKIA",
AK761="ACCESS-ISSUE","ACCESS-ISSUE",
AK761="Projet OCM (ZTE, NOKIA, autres projets)","TRAVAUX OCM",
AK761="No root CAuse","No root cause",
AK761="ODU HS","PDH",
AK761="IP &amp; VLAN","PDH",
AK761="Warehouse HUAWEI","SPARE-ISSUE",
AK761="SPARE-HS","SPARE-ISSUE",
AK761="Power Telco","BSS",AK761="no impacts","no impacts"
),"")</f>
        <v>No root cause</v>
      </c>
      <c r="AJ761" s="56" t="str" cm="1">
        <f t="array" ref="AJ761">IFERROR(_xlfn.IFS(
AK761="MPR ISSUE","TX ISSUE",
AK761="BSS Hardware Issue","RAN ISSUE",
AK761="Sites strategiques, MLL, Pylone, etc.","ENVTECH",
AK761="AKTIVCO DEFAUT GE &amp; POWER Cabinet","POWER ISSUE",
AK761="AKTIVCO Coupure ENEO &amp; Baisse de tension","POWER ISSUE",
AK761="Coupure ENEO &amp; Baisse de tension","POWER ISSUE",
AK761="Defaut GE &amp; POWER Cabinet","POWER ISSUE",
AK761="Sharing","POWER ISSUE",
AK761="Sites strategiques &amp; DataCenter","POWER ISSUE",
AK761="Exclu","Exclu",
AK761="SAT","TX ISSUE",
AK761="SPARE-ISSUE","SPARE-ISSUE",
AK761="Fiber CAmtel","TX ISSUE",
AK761="Fiber AOF","TX ISSUE",
AK761="Projet OCM (HUAWEI)","TRAVAUX-HUAWEI",
AK761="Projet OCM (NOKIA)","TRAVAUX -NOKIA",
AK761="ACCESS-ISSUE","ACCESS-ISSUE",
AK761="Projet OCM (ZTE, NOKIA, autres projets)","TRAVAUX OCM",
AK761="No root CAuse","No root cause",
AK761="ODU HS","TX ISSUE",
AK761="IP &amp; VLAN","TX ISSUE",
AK761="Warehouse HUAWEI","SPARE-ISSUE",
AK761="SPARE-HS","SPARE-ISSUE",
AK761="Power Telco","RAN ISSUE",AK761="no impacts","no impacts"
),"")</f>
        <v>No root cause</v>
      </c>
      <c r="AK761" s="81" t="s">
        <v>5620</v>
      </c>
      <c r="AL761" s="56" t="str" cm="1">
        <f t="array" ref="AL761">IFERROR(_xlfn.IFS(
AK761="MPR ISSUE","ACTIVE",
AK761="BSS Hardware Issue","ACTIVE",
AK761="Sites strategiques, MLL, Pylone, etc.","PASSIVE",
AK761="AKTIVCO DEFAUT GE &amp; POWER Cabinet","PASSIVE",
AK761="AKTIVCO Coupure ENEO &amp; Baisse de tension","PASSIVE",
AK761="Coupure ENEO &amp; Baisse de tension","PASSIVE",
AK761="Defaut GE &amp; POWER Cabinet","PASSIVE",
AK761="Sharing","PASSIVE",
AK761="Sites strategiques &amp; DataCenter","PASSIVE",
AK761="Exclu","Exclu",
AK761="SAT","ACTIVE",
AK761="SPARE-ISSUE","SPARE-ISSUE",
AK761="Fiber CAmtel","ACTIVE",
AK761="Fiber AOF","ACTIVE",
AK761="Projet OCM (HUAWEI)","PLANNED WORKS",
AK761="Projet OCM (NOKIA)","PLANNED WORKS",
AK761="ACCESS-ISSUE","ACCESS-ISSUE",
AK761="Projet OCM (ZTE, NOKIA, autres projets)","PLANNED WORKS",
AK761="No root CAuse","No root cause",
AK761="ODU HS","ACTIVE",
AK761="IP &amp; VLAN","ACTIVE",
AK761="Warehouse HUAWEI","SPARE-ISSUE",
AK761="SPARE-HS","SPARE-ISSUE",
AK761="Power Telco","ACTIVE", AK761="no impacts","no impacts"
),"")</f>
        <v>No root cause</v>
      </c>
      <c r="AM761" s="108" t="s">
        <v>5537</v>
      </c>
      <c r="AN761" s="117" t="s">
        <v>3288</v>
      </c>
      <c r="AP761" s="23" t="s">
        <v>5537</v>
      </c>
      <c r="AQ761" s="23" t="s">
        <v>5537</v>
      </c>
      <c r="AR761" s="7"/>
      <c r="AS761" s="6"/>
      <c r="AT761" s="7"/>
      <c r="AU761" s="3" t="s">
        <v>5537</v>
      </c>
      <c r="AV761" s="24" t="s">
        <v>5537</v>
      </c>
      <c r="AW761" s="24" t="s">
        <v>5537</v>
      </c>
      <c r="AX761" s="24" t="s">
        <v>5537</v>
      </c>
      <c r="AY761" s="24" t="s">
        <v>5537</v>
      </c>
      <c r="AZ761" s="24" t="s">
        <v>5537</v>
      </c>
      <c r="BA761" s="24" t="s">
        <v>5537</v>
      </c>
      <c r="BB761" s="24" t="s">
        <v>5537</v>
      </c>
      <c r="BC761" s="24" t="s">
        <v>5537</v>
      </c>
      <c r="BD761" s="24" t="s">
        <v>5537</v>
      </c>
      <c r="BE761" s="24" t="s">
        <v>5537</v>
      </c>
      <c r="BF761" s="24" t="s">
        <v>5537</v>
      </c>
      <c r="BG761" s="24" t="s">
        <v>5537</v>
      </c>
      <c r="BH761" s="24" t="s">
        <v>5537</v>
      </c>
      <c r="BI761" s="9" t="s">
        <v>5537</v>
      </c>
      <c r="BJ761" s="14"/>
      <c r="BK761" s="14" t="s">
        <v>5537</v>
      </c>
      <c r="BL761" s="14" t="str">
        <f>_xlfn.XLOOKUP(B761,'[4]cell downs 18042026 17h'!$B:$B,'[4]cell downs 18042026 17h'!$B:$B,"")</f>
        <v/>
      </c>
      <c r="BM761" s="14" t="str">
        <f>_xlfn.XLOOKUP(B761,'[5]Cells Huawei 19042026 15h'!$B:$B,'[5]Cells Huawei 19042026 15h'!$B:$B,"")</f>
        <v/>
      </c>
      <c r="BN761" s="9" t="str">
        <f>_xlfn.XLOOKUP(B761,'[6]cells down 19042026 9H40'!$B:$B,'[6]cells down 19042026 9H40'!$B:$B,"")</f>
        <v/>
      </c>
      <c r="BO761" s="9" t="s">
        <v>3288</v>
      </c>
      <c r="BP761" s="9" t="s">
        <v>5537</v>
      </c>
    </row>
    <row r="762" spans="1:68" s="9" customFormat="1" x14ac:dyDescent="0.35">
      <c r="A762" s="1" t="s">
        <v>2432</v>
      </c>
      <c r="B762" s="8" t="s">
        <v>2433</v>
      </c>
      <c r="C762" s="3" t="str">
        <f>_xlfn.XLOOKUP(B762,'[1]daily break down'!$D:$D,'[1]daily break down'!$E:$E,"")</f>
        <v>LITTORAL</v>
      </c>
      <c r="D762" s="1" t="s">
        <v>11</v>
      </c>
      <c r="E762" s="70" t="s">
        <v>12</v>
      </c>
      <c r="F762" s="3" t="s">
        <v>31</v>
      </c>
      <c r="G762" s="1" t="s">
        <v>2432</v>
      </c>
      <c r="H762" s="40" t="str">
        <f>_xlfn.XLOOKUP(B762,[2]CALCULATION!$B:$B,[2]CALCULATION!$H:$H,"")</f>
        <v>NOKIA</v>
      </c>
      <c r="I762" s="34">
        <v>0</v>
      </c>
      <c r="J762" s="34">
        <v>0</v>
      </c>
      <c r="K762" s="34">
        <v>0</v>
      </c>
      <c r="L762" s="34">
        <v>0</v>
      </c>
      <c r="M762" s="34">
        <v>0</v>
      </c>
      <c r="N762" s="34">
        <v>0.9954296212096666</v>
      </c>
      <c r="O762" s="34">
        <v>0</v>
      </c>
      <c r="P762" s="34">
        <v>0</v>
      </c>
      <c r="Q762" s="34">
        <v>6.8354455696060315E-3</v>
      </c>
      <c r="R762" s="34">
        <v>1.281353583207814</v>
      </c>
      <c r="S762" s="109">
        <v>1.1940305905214328</v>
      </c>
      <c r="T762" s="109">
        <f>_xlfn.XLOOKUP(B762,'[3]Nur des jours'!$B:$B,'[3]Nur des jours'!$U:$U,"")</f>
        <v>0.85693984299423831</v>
      </c>
      <c r="U762" s="109">
        <v>4.3904425846911996E-2</v>
      </c>
      <c r="V762" s="109">
        <v>0</v>
      </c>
      <c r="W762" s="109">
        <v>0.85693984299423831</v>
      </c>
      <c r="X762" s="109">
        <v>0</v>
      </c>
      <c r="Y762" s="109">
        <v>0</v>
      </c>
      <c r="Z762" s="109">
        <v>0</v>
      </c>
      <c r="AA762" s="109">
        <v>0</v>
      </c>
      <c r="AB762" s="109">
        <v>0.37956613675081963</v>
      </c>
      <c r="AC762" s="109">
        <v>0</v>
      </c>
      <c r="AD762" s="109">
        <v>0</v>
      </c>
      <c r="AE762" s="109">
        <v>0</v>
      </c>
      <c r="AF762" s="109">
        <v>0</v>
      </c>
      <c r="AG762" s="57" t="str">
        <f>_xlfn.XLOOKUP(B762,[3]CALCULATION!$B:$B,[3]CALCULATION!$M:$M,"")</f>
        <v>Operationnel</v>
      </c>
      <c r="AH762" s="57"/>
      <c r="AI762" s="56" t="str" cm="1">
        <f t="array" ref="AI762">IFERROR(_xlfn.IFS(
AK762="MPR ISSUE","PDH",
AK762="BSS Hardware Issue","BSS",
AK762="Sites strategiques, MLL, Pylone, etc.","ENVTECH",
AK762="AKTIVCO DEFAUT GE &amp; POWER Cabinet","AKTIVCO",
AK762="AKTIVCO Coupure ENEO &amp; Baisse de tension","AKTIVCO GRID ONLY",
AK762="Coupure ENEO &amp; Baisse de tension","IHS GRID ONLY",
AK762="Defaut GE &amp; POWER Cabinet","IHS",
AK762="Sharing","Partners",
AK762="Sites strategiques &amp; DataCenter","SST &amp; DC",
AK762="Exclu","Exclu",
AK762="SAT","SAT",
AK762="SPARE-ISSUE","SPARE-ISSUE",
AK762="Fiber CAmtel","TRANS_FO_CAMTEL",
AK762="Fiber AOF","Fiber AOF",
AK762="Projet OCM (HUAWEI)","TRAVAUX-HUAWEI",
AK762="Projet OCM (NOKIA)","TRAVAUX-NOKIA",
AK762="ACCESS-ISSUE","ACCESS-ISSUE",
AK762="Projet OCM (ZTE, NOKIA, autres projets)","TRAVAUX OCM",
AK762="No root CAuse","No root cause",
AK762="ODU HS","PDH",
AK762="IP &amp; VLAN","PDH",
AK762="Warehouse HUAWEI","SPARE-ISSUE",
AK762="SPARE-HS","SPARE-ISSUE",
AK762="Power Telco","BSS",AK762="no impacts","no impacts"
),"")</f>
        <v>No root cause</v>
      </c>
      <c r="AJ762" s="56" t="str" cm="1">
        <f t="array" ref="AJ762">IFERROR(_xlfn.IFS(
AK762="MPR ISSUE","TX ISSUE",
AK762="BSS Hardware Issue","RAN ISSUE",
AK762="Sites strategiques, MLL, Pylone, etc.","ENVTECH",
AK762="AKTIVCO DEFAUT GE &amp; POWER Cabinet","POWER ISSUE",
AK762="AKTIVCO Coupure ENEO &amp; Baisse de tension","POWER ISSUE",
AK762="Coupure ENEO &amp; Baisse de tension","POWER ISSUE",
AK762="Defaut GE &amp; POWER Cabinet","POWER ISSUE",
AK762="Sharing","POWER ISSUE",
AK762="Sites strategiques &amp; DataCenter","POWER ISSUE",
AK762="Exclu","Exclu",
AK762="SAT","TX ISSUE",
AK762="SPARE-ISSUE","SPARE-ISSUE",
AK762="Fiber CAmtel","TX ISSUE",
AK762="Fiber AOF","TX ISSUE",
AK762="Projet OCM (HUAWEI)","TRAVAUX-HUAWEI",
AK762="Projet OCM (NOKIA)","TRAVAUX -NOKIA",
AK762="ACCESS-ISSUE","ACCESS-ISSUE",
AK762="Projet OCM (ZTE, NOKIA, autres projets)","TRAVAUX OCM",
AK762="No root CAuse","No root cause",
AK762="ODU HS","TX ISSUE",
AK762="IP &amp; VLAN","TX ISSUE",
AK762="Warehouse HUAWEI","SPARE-ISSUE",
AK762="SPARE-HS","SPARE-ISSUE",
AK762="Power Telco","RAN ISSUE",AK762="no impacts","no impacts"
),"")</f>
        <v>No root cause</v>
      </c>
      <c r="AK762" s="81" t="s">
        <v>5620</v>
      </c>
      <c r="AL762" s="56" t="str" cm="1">
        <f t="array" ref="AL762">IFERROR(_xlfn.IFS(
AK762="MPR ISSUE","ACTIVE",
AK762="BSS Hardware Issue","ACTIVE",
AK762="Sites strategiques, MLL, Pylone, etc.","PASSIVE",
AK762="AKTIVCO DEFAUT GE &amp; POWER Cabinet","PASSIVE",
AK762="AKTIVCO Coupure ENEO &amp; Baisse de tension","PASSIVE",
AK762="Coupure ENEO &amp; Baisse de tension","PASSIVE",
AK762="Defaut GE &amp; POWER Cabinet","PASSIVE",
AK762="Sharing","PASSIVE",
AK762="Sites strategiques &amp; DataCenter","PASSIVE",
AK762="Exclu","Exclu",
AK762="SAT","ACTIVE",
AK762="SPARE-ISSUE","SPARE-ISSUE",
AK762="Fiber CAmtel","ACTIVE",
AK762="Fiber AOF","ACTIVE",
AK762="Projet OCM (HUAWEI)","PLANNED WORKS",
AK762="Projet OCM (NOKIA)","PLANNED WORKS",
AK762="ACCESS-ISSUE","ACCESS-ISSUE",
AK762="Projet OCM (ZTE, NOKIA, autres projets)","PLANNED WORKS",
AK762="No root CAuse","No root cause",
AK762="ODU HS","ACTIVE",
AK762="IP &amp; VLAN","ACTIVE",
AK762="Warehouse HUAWEI","SPARE-ISSUE",
AK762="SPARE-HS","SPARE-ISSUE",
AK762="Power Telco","ACTIVE", AK762="no impacts","no impacts"
),"")</f>
        <v>No root cause</v>
      </c>
      <c r="AM762" s="108" t="s">
        <v>5537</v>
      </c>
      <c r="AN762" s="117" t="s">
        <v>2433</v>
      </c>
      <c r="AO762" s="114"/>
      <c r="AP762" s="23" t="s">
        <v>5537</v>
      </c>
      <c r="AQ762" s="23" t="s">
        <v>5537</v>
      </c>
      <c r="AR762" s="7"/>
      <c r="AS762" s="6"/>
      <c r="AT762" s="7"/>
      <c r="AU762" s="3" t="s">
        <v>5537</v>
      </c>
      <c r="AV762" s="24" t="s">
        <v>5537</v>
      </c>
      <c r="AW762" s="24" t="s">
        <v>5537</v>
      </c>
      <c r="AX762" s="24" t="s">
        <v>5537</v>
      </c>
      <c r="AY762" s="24" t="s">
        <v>5537</v>
      </c>
      <c r="AZ762" s="24" t="s">
        <v>5537</v>
      </c>
      <c r="BA762" s="24" t="s">
        <v>5537</v>
      </c>
      <c r="BB762" s="24" t="s">
        <v>5537</v>
      </c>
      <c r="BC762" s="24" t="s">
        <v>5537</v>
      </c>
      <c r="BD762" s="24" t="s">
        <v>5537</v>
      </c>
      <c r="BE762" s="24" t="s">
        <v>5537</v>
      </c>
      <c r="BF762" s="24" t="s">
        <v>5537</v>
      </c>
      <c r="BG762" s="24" t="s">
        <v>5537</v>
      </c>
      <c r="BH762" s="24" t="s">
        <v>5537</v>
      </c>
      <c r="BI762" s="9" t="s">
        <v>5537</v>
      </c>
      <c r="BJ762" s="14"/>
      <c r="BK762" s="14" t="s">
        <v>5537</v>
      </c>
      <c r="BL762" s="14" t="str">
        <f>_xlfn.XLOOKUP(B762,'[4]cell downs 18042026 17h'!$B:$B,'[4]cell downs 18042026 17h'!$B:$B,"")</f>
        <v/>
      </c>
      <c r="BM762" s="14" t="str">
        <f>_xlfn.XLOOKUP(B762,'[5]Cells Huawei 19042026 15h'!$B:$B,'[5]Cells Huawei 19042026 15h'!$B:$B,"")</f>
        <v/>
      </c>
      <c r="BN762" s="9" t="str">
        <f>_xlfn.XLOOKUP(B762,'[6]cells down 19042026 9H40'!$B:$B,'[6]cells down 19042026 9H40'!$B:$B,"")</f>
        <v/>
      </c>
      <c r="BO762" s="9" t="s">
        <v>2433</v>
      </c>
      <c r="BP762" s="9" t="s">
        <v>5537</v>
      </c>
    </row>
    <row r="763" spans="1:68" s="9" customFormat="1" x14ac:dyDescent="0.35">
      <c r="A763" s="3" t="s">
        <v>1379</v>
      </c>
      <c r="B763" s="31" t="s">
        <v>1380</v>
      </c>
      <c r="C763" s="3" t="str">
        <f>_xlfn.XLOOKUP(B763,'[1]daily break down'!$D:$D,'[1]daily break down'!$E:$E,"")</f>
        <v>LITTORAL</v>
      </c>
      <c r="D763" s="3" t="s">
        <v>11</v>
      </c>
      <c r="E763" s="3" t="s">
        <v>12</v>
      </c>
      <c r="F763" s="3" t="s">
        <v>31</v>
      </c>
      <c r="G763" s="3" t="s">
        <v>1381</v>
      </c>
      <c r="H763" s="40" t="str">
        <f>_xlfn.XLOOKUP(B763,[2]CALCULATION!$B:$B,[2]CALCULATION!$H:$H,"")</f>
        <v>NOKIA</v>
      </c>
      <c r="I763" s="34">
        <v>0</v>
      </c>
      <c r="J763" s="34">
        <v>0</v>
      </c>
      <c r="K763" s="34">
        <v>0</v>
      </c>
      <c r="L763" s="34">
        <v>0</v>
      </c>
      <c r="M763" s="34">
        <v>0</v>
      </c>
      <c r="N763" s="34">
        <v>0.99426933882033042</v>
      </c>
      <c r="O763" s="34">
        <v>0</v>
      </c>
      <c r="P763" s="34">
        <v>0</v>
      </c>
      <c r="Q763" s="34">
        <v>6.2402786523116866E-3</v>
      </c>
      <c r="R763" s="34">
        <v>1.9455260434439701</v>
      </c>
      <c r="S763" s="109">
        <v>9.2972309116965803</v>
      </c>
      <c r="T763" s="109">
        <f>_xlfn.XLOOKUP(B763,'[3]Nur des jours'!$B:$B,'[3]Nur des jours'!$U:$U,"")</f>
        <v>9.2451160421535636</v>
      </c>
      <c r="U763" s="109">
        <v>9.2971226984682325</v>
      </c>
      <c r="V763" s="109">
        <v>9.2449555264487078</v>
      </c>
      <c r="W763" s="109">
        <v>9.2451160421535636</v>
      </c>
      <c r="X763" s="109">
        <v>9.2451160421535636</v>
      </c>
      <c r="Y763" s="109">
        <v>9.2452230526234693</v>
      </c>
      <c r="Z763" s="109">
        <v>9.2453300630933732</v>
      </c>
      <c r="AA763" s="109">
        <v>6.2771306687015613</v>
      </c>
      <c r="AB763" s="109">
        <v>0.37837118650355428</v>
      </c>
      <c r="AC763" s="109">
        <v>0</v>
      </c>
      <c r="AD763" s="109">
        <v>0</v>
      </c>
      <c r="AE763" s="109">
        <v>0</v>
      </c>
      <c r="AF763" s="109">
        <v>0</v>
      </c>
      <c r="AG763" s="57" t="str">
        <f>_xlfn.XLOOKUP(B763,[3]CALCULATION!$B:$B,[3]CALCULATION!$M:$M,"")</f>
        <v>Operationnel</v>
      </c>
      <c r="AH763" s="57"/>
      <c r="AI763" s="56" t="str" cm="1">
        <f t="array" ref="AI763">IFERROR(_xlfn.IFS(
AK763="MPR ISSUE","PDH",
AK763="BSS Hardware Issue","BSS",
AK763="Sites strategiques, MLL, Pylone, etc.","ENVTECH",
AK763="AKTIVCO DEFAUT GE &amp; POWER Cabinet","AKTIVCO",
AK763="AKTIVCO Coupure ENEO &amp; Baisse de tension","AKTIVCO GRID ONLY",
AK763="Coupure ENEO &amp; Baisse de tension","IHS GRID ONLY",
AK763="Defaut GE &amp; POWER Cabinet","IHS",
AK763="Sharing","Partners",
AK763="Sites strategiques &amp; DataCenter","SST &amp; DC",
AK763="Exclu","Exclu",
AK763="SAT","SAT",
AK763="SPARE-ISSUE","SPARE-ISSUE",
AK763="Fiber CAmtel","TRANS_FO_CAMTEL",
AK763="Fiber AOF","Fiber AOF",
AK763="Projet OCM (HUAWEI)","TRAVAUX-HUAWEI",
AK763="Projet OCM (NOKIA)","TRAVAUX-NOKIA",
AK763="ACCESS-ISSUE","ACCESS-ISSUE",
AK763="Projet OCM (ZTE, NOKIA, autres projets)","TRAVAUX OCM",
AK763="No root CAuse","No root cause",
AK763="ODU HS","PDH",
AK763="IP &amp; VLAN","PDH",
AK763="Warehouse HUAWEI","SPARE-ISSUE",
AK763="SPARE-HS","SPARE-ISSUE",
AK763="Power Telco","BSS",AK763="no impacts","no impacts"
),"")</f>
        <v>No root cause</v>
      </c>
      <c r="AJ763" s="56" t="str" cm="1">
        <f t="array" ref="AJ763">IFERROR(_xlfn.IFS(
AK763="MPR ISSUE","TX ISSUE",
AK763="BSS Hardware Issue","RAN ISSUE",
AK763="Sites strategiques, MLL, Pylone, etc.","ENVTECH",
AK763="AKTIVCO DEFAUT GE &amp; POWER Cabinet","POWER ISSUE",
AK763="AKTIVCO Coupure ENEO &amp; Baisse de tension","POWER ISSUE",
AK763="Coupure ENEO &amp; Baisse de tension","POWER ISSUE",
AK763="Defaut GE &amp; POWER Cabinet","POWER ISSUE",
AK763="Sharing","POWER ISSUE",
AK763="Sites strategiques &amp; DataCenter","POWER ISSUE",
AK763="Exclu","Exclu",
AK763="SAT","TX ISSUE",
AK763="SPARE-ISSUE","SPARE-ISSUE",
AK763="Fiber CAmtel","TX ISSUE",
AK763="Fiber AOF","TX ISSUE",
AK763="Projet OCM (HUAWEI)","TRAVAUX-HUAWEI",
AK763="Projet OCM (NOKIA)","TRAVAUX -NOKIA",
AK763="ACCESS-ISSUE","ACCESS-ISSUE",
AK763="Projet OCM (ZTE, NOKIA, autres projets)","TRAVAUX OCM",
AK763="No root CAuse","No root cause",
AK763="ODU HS","TX ISSUE",
AK763="IP &amp; VLAN","TX ISSUE",
AK763="Warehouse HUAWEI","SPARE-ISSUE",
AK763="SPARE-HS","SPARE-ISSUE",
AK763="Power Telco","RAN ISSUE",AK763="no impacts","no impacts"
),"")</f>
        <v>No root cause</v>
      </c>
      <c r="AK763" s="81" t="s">
        <v>5620</v>
      </c>
      <c r="AL763" s="56" t="str" cm="1">
        <f t="array" ref="AL763">IFERROR(_xlfn.IFS(
AK763="MPR ISSUE","ACTIVE",
AK763="BSS Hardware Issue","ACTIVE",
AK763="Sites strategiques, MLL, Pylone, etc.","PASSIVE",
AK763="AKTIVCO DEFAUT GE &amp; POWER Cabinet","PASSIVE",
AK763="AKTIVCO Coupure ENEO &amp; Baisse de tension","PASSIVE",
AK763="Coupure ENEO &amp; Baisse de tension","PASSIVE",
AK763="Defaut GE &amp; POWER Cabinet","PASSIVE",
AK763="Sharing","PASSIVE",
AK763="Sites strategiques &amp; DataCenter","PASSIVE",
AK763="Exclu","Exclu",
AK763="SAT","ACTIVE",
AK763="SPARE-ISSUE","SPARE-ISSUE",
AK763="Fiber CAmtel","ACTIVE",
AK763="Fiber AOF","ACTIVE",
AK763="Projet OCM (HUAWEI)","PLANNED WORKS",
AK763="Projet OCM (NOKIA)","PLANNED WORKS",
AK763="ACCESS-ISSUE","ACCESS-ISSUE",
AK763="Projet OCM (ZTE, NOKIA, autres projets)","PLANNED WORKS",
AK763="No root CAuse","No root cause",
AK763="ODU HS","ACTIVE",
AK763="IP &amp; VLAN","ACTIVE",
AK763="Warehouse HUAWEI","SPARE-ISSUE",
AK763="SPARE-HS","SPARE-ISSUE",
AK763="Power Telco","ACTIVE", AK763="no impacts","no impacts"
),"")</f>
        <v>No root cause</v>
      </c>
      <c r="AM763" s="108" t="s">
        <v>5537</v>
      </c>
      <c r="AN763" s="117" t="s">
        <v>1380</v>
      </c>
      <c r="AP763" s="23" t="s">
        <v>5537</v>
      </c>
      <c r="AQ763" s="23" t="s">
        <v>5537</v>
      </c>
      <c r="AR763" s="7"/>
      <c r="AS763" s="6"/>
      <c r="AT763" s="7"/>
      <c r="AU763" s="3" t="s">
        <v>5537</v>
      </c>
      <c r="AV763" s="24" t="s">
        <v>5537</v>
      </c>
      <c r="AW763" s="24" t="s">
        <v>5537</v>
      </c>
      <c r="AX763" s="24" t="s">
        <v>5537</v>
      </c>
      <c r="AY763" s="24" t="s">
        <v>5537</v>
      </c>
      <c r="AZ763" s="24" t="s">
        <v>5537</v>
      </c>
      <c r="BA763" s="24" t="s">
        <v>5537</v>
      </c>
      <c r="BB763" s="24" t="s">
        <v>5537</v>
      </c>
      <c r="BC763" s="24" t="s">
        <v>5537</v>
      </c>
      <c r="BD763" s="24" t="s">
        <v>5537</v>
      </c>
      <c r="BE763" s="24" t="s">
        <v>5537</v>
      </c>
      <c r="BF763" s="24" t="s">
        <v>5537</v>
      </c>
      <c r="BG763" s="24" t="s">
        <v>5537</v>
      </c>
      <c r="BH763" s="24" t="s">
        <v>5537</v>
      </c>
      <c r="BI763" s="9" t="s">
        <v>5537</v>
      </c>
      <c r="BJ763" s="14"/>
      <c r="BK763" s="14" t="s">
        <v>5537</v>
      </c>
      <c r="BL763" s="14" t="str">
        <f>_xlfn.XLOOKUP(B763,'[4]cell downs 18042026 17h'!$B:$B,'[4]cell downs 18042026 17h'!$B:$B,"")</f>
        <v/>
      </c>
      <c r="BM763" s="14" t="str">
        <f>_xlfn.XLOOKUP(B763,'[5]Cells Huawei 19042026 15h'!$B:$B,'[5]Cells Huawei 19042026 15h'!$B:$B,"")</f>
        <v/>
      </c>
      <c r="BN763" s="9" t="str">
        <f>_xlfn.XLOOKUP(B763,'[6]cells down 19042026 9H40'!$B:$B,'[6]cells down 19042026 9H40'!$B:$B,"")</f>
        <v/>
      </c>
      <c r="BO763" s="9" t="s">
        <v>1380</v>
      </c>
      <c r="BP763" s="9" t="s">
        <v>12</v>
      </c>
    </row>
    <row r="764" spans="1:68" s="9" customFormat="1" x14ac:dyDescent="0.35">
      <c r="A764" s="1" t="s">
        <v>5366</v>
      </c>
      <c r="B764" s="1" t="s">
        <v>176</v>
      </c>
      <c r="C764" s="3" t="str">
        <f>_xlfn.XLOOKUP(B764,'[1]daily break down'!$D:$D,'[1]daily break down'!$E:$E,"")</f>
        <v>LITTORAL</v>
      </c>
      <c r="D764" s="1" t="s">
        <v>11</v>
      </c>
      <c r="E764" s="1" t="s">
        <v>12</v>
      </c>
      <c r="F764" s="3" t="s">
        <v>31</v>
      </c>
      <c r="G764" s="1" t="s">
        <v>177</v>
      </c>
      <c r="H764" s="41" t="str">
        <f>_xlfn.XLOOKUP(B764,[2]CALCULATION!$B:$B,[2]CALCULATION!$H:$H,"")</f>
        <v>ZTE</v>
      </c>
      <c r="I764" s="34">
        <v>2.746423710095796</v>
      </c>
      <c r="J764" s="34">
        <v>7.9030977390827921</v>
      </c>
      <c r="K764" s="34">
        <v>0</v>
      </c>
      <c r="L764" s="34">
        <v>0</v>
      </c>
      <c r="M764" s="34">
        <v>0.37444746927372707</v>
      </c>
      <c r="N764" s="34">
        <v>0</v>
      </c>
      <c r="O764" s="34">
        <v>0.73312872931487572</v>
      </c>
      <c r="P764" s="34">
        <v>0</v>
      </c>
      <c r="Q764" s="34">
        <v>5.8106685158075551E-2</v>
      </c>
      <c r="R764" s="34">
        <v>2.1993505177879937</v>
      </c>
      <c r="S764" s="109">
        <v>0</v>
      </c>
      <c r="T764" s="109">
        <f>_xlfn.XLOOKUP(B764,'[3]Nur des jours'!$B:$B,'[3]Nur des jours'!$U:$U,"")</f>
        <v>1.3237908530303939</v>
      </c>
      <c r="U764" s="109">
        <v>0</v>
      </c>
      <c r="V764" s="109">
        <v>0</v>
      </c>
      <c r="W764" s="109">
        <v>1.3237908530303939</v>
      </c>
      <c r="X764" s="109">
        <v>0.54266792796340579</v>
      </c>
      <c r="Y764" s="109">
        <v>2.0237463366749138</v>
      </c>
      <c r="Z764" s="109">
        <v>0.82747629361390052</v>
      </c>
      <c r="AA764" s="109">
        <v>0.8572608744039516</v>
      </c>
      <c r="AB764" s="109">
        <v>0.36986385414615663</v>
      </c>
      <c r="AC764" s="109">
        <v>0.27864205524181784</v>
      </c>
      <c r="AD764" s="109">
        <v>0</v>
      </c>
      <c r="AE764" s="109">
        <v>3.9790059726110272E-2</v>
      </c>
      <c r="AF764" s="109">
        <v>3.9790059726110272E-2</v>
      </c>
      <c r="AG764" s="57" t="str">
        <f>_xlfn.XLOOKUP(B764,[3]CALCULATION!$B:$B,[3]CALCULATION!$M:$M,"")</f>
        <v>Operationnel</v>
      </c>
      <c r="AH764" s="57"/>
      <c r="AI764" s="56" t="str" cm="1">
        <f t="array" ref="AI764">IFERROR(_xlfn.IFS(
AK764="MPR ISSUE","PDH",
AK764="BSS Hardware Issue","BSS",
AK764="Sites strategiques, MLL, Pylone, etc.","ENVTECH",
AK764="AKTIVCO DEFAUT GE &amp; POWER Cabinet","AKTIVCO",
AK764="AKTIVCO Coupure ENEO &amp; Baisse de tension","AKTIVCO GRID ONLY",
AK764="Coupure ENEO &amp; Baisse de tension","IHS GRID ONLY",
AK764="Defaut GE &amp; POWER Cabinet","IHS",
AK764="Sharing","Partners",
AK764="Sites strategiques &amp; DataCenter","SST &amp; DC",
AK764="Exclu","Exclu",
AK764="SAT","SAT",
AK764="SPARE-ISSUE","SPARE-ISSUE",
AK764="Fiber CAmtel","TRANS_FO_CAMTEL",
AK764="Fiber AOF","Fiber AOF",
AK764="Projet OCM (HUAWEI)","TRAVAUX-HUAWEI",
AK764="Projet OCM (NOKIA)","TRAVAUX-NOKIA",
AK764="ACCESS-ISSUE","ACCESS-ISSUE",
AK764="Projet OCM (ZTE, NOKIA, autres projets)","TRAVAUX OCM",
AK764="No root CAuse","No root cause",
AK764="ODU HS","PDH",
AK764="IP &amp; VLAN","PDH",
AK764="Warehouse HUAWEI","SPARE-ISSUE",
AK764="SPARE-HS","SPARE-ISSUE",
AK764="Power Telco","BSS",AK764="no impacts","no impacts"
),"")</f>
        <v>No root cause</v>
      </c>
      <c r="AJ764" s="56" t="str" cm="1">
        <f t="array" ref="AJ764">IFERROR(_xlfn.IFS(
AK764="MPR ISSUE","TX ISSUE",
AK764="BSS Hardware Issue","RAN ISSUE",
AK764="Sites strategiques, MLL, Pylone, etc.","ENVTECH",
AK764="AKTIVCO DEFAUT GE &amp; POWER Cabinet","POWER ISSUE",
AK764="AKTIVCO Coupure ENEO &amp; Baisse de tension","POWER ISSUE",
AK764="Coupure ENEO &amp; Baisse de tension","POWER ISSUE",
AK764="Defaut GE &amp; POWER Cabinet","POWER ISSUE",
AK764="Sharing","POWER ISSUE",
AK764="Sites strategiques &amp; DataCenter","POWER ISSUE",
AK764="Exclu","Exclu",
AK764="SAT","TX ISSUE",
AK764="SPARE-ISSUE","SPARE-ISSUE",
AK764="Fiber CAmtel","TX ISSUE",
AK764="Fiber AOF","TX ISSUE",
AK764="Projet OCM (HUAWEI)","TRAVAUX-HUAWEI",
AK764="Projet OCM (NOKIA)","TRAVAUX -NOKIA",
AK764="ACCESS-ISSUE","ACCESS-ISSUE",
AK764="Projet OCM (ZTE, NOKIA, autres projets)","TRAVAUX OCM",
AK764="No root CAuse","No root cause",
AK764="ODU HS","TX ISSUE",
AK764="IP &amp; VLAN","TX ISSUE",
AK764="Warehouse HUAWEI","SPARE-ISSUE",
AK764="SPARE-HS","SPARE-ISSUE",
AK764="Power Telco","RAN ISSUE",AK764="no impacts","no impacts"
),"")</f>
        <v>No root cause</v>
      </c>
      <c r="AK764" s="81" t="s">
        <v>5620</v>
      </c>
      <c r="AL764" s="56" t="str" cm="1">
        <f t="array" ref="AL764">IFERROR(_xlfn.IFS(
AK764="MPR ISSUE","ACTIVE",
AK764="BSS Hardware Issue","ACTIVE",
AK764="Sites strategiques, MLL, Pylone, etc.","PASSIVE",
AK764="AKTIVCO DEFAUT GE &amp; POWER Cabinet","PASSIVE",
AK764="AKTIVCO Coupure ENEO &amp; Baisse de tension","PASSIVE",
AK764="Coupure ENEO &amp; Baisse de tension","PASSIVE",
AK764="Defaut GE &amp; POWER Cabinet","PASSIVE",
AK764="Sharing","PASSIVE",
AK764="Sites strategiques &amp; DataCenter","PASSIVE",
AK764="Exclu","Exclu",
AK764="SAT","ACTIVE",
AK764="SPARE-ISSUE","SPARE-ISSUE",
AK764="Fiber CAmtel","ACTIVE",
AK764="Fiber AOF","ACTIVE",
AK764="Projet OCM (HUAWEI)","PLANNED WORKS",
AK764="Projet OCM (NOKIA)","PLANNED WORKS",
AK764="ACCESS-ISSUE","ACCESS-ISSUE",
AK764="Projet OCM (ZTE, NOKIA, autres projets)","PLANNED WORKS",
AK764="No root CAuse","No root cause",
AK764="ODU HS","ACTIVE",
AK764="IP &amp; VLAN","ACTIVE",
AK764="Warehouse HUAWEI","SPARE-ISSUE",
AK764="SPARE-HS","SPARE-ISSUE",
AK764="Power Telco","ACTIVE", AK764="no impacts","no impacts"
),"")</f>
        <v>No root cause</v>
      </c>
      <c r="AM764" s="108" t="s">
        <v>5537</v>
      </c>
      <c r="AN764" s="117" t="s">
        <v>176</v>
      </c>
      <c r="AP764" s="23" t="s">
        <v>5537</v>
      </c>
      <c r="AQ764" s="23" t="s">
        <v>5537</v>
      </c>
      <c r="AR764" s="7"/>
      <c r="AS764" s="6"/>
      <c r="AT764" s="7"/>
      <c r="AU764" s="3" t="s">
        <v>5537</v>
      </c>
      <c r="AV764" s="24" t="s">
        <v>5537</v>
      </c>
      <c r="AW764" s="24" t="s">
        <v>5537</v>
      </c>
      <c r="AX764" s="24" t="s">
        <v>5537</v>
      </c>
      <c r="AY764" s="24" t="s">
        <v>5537</v>
      </c>
      <c r="AZ764" s="24" t="s">
        <v>5537</v>
      </c>
      <c r="BA764" s="24" t="s">
        <v>5537</v>
      </c>
      <c r="BB764" s="24" t="s">
        <v>5537</v>
      </c>
      <c r="BC764" s="24" t="s">
        <v>5537</v>
      </c>
      <c r="BD764" s="24" t="s">
        <v>5537</v>
      </c>
      <c r="BE764" s="24" t="s">
        <v>5537</v>
      </c>
      <c r="BF764" s="24" t="s">
        <v>5537</v>
      </c>
      <c r="BG764" s="24" t="s">
        <v>5537</v>
      </c>
      <c r="BH764" s="24" t="s">
        <v>5537</v>
      </c>
      <c r="BI764" s="9" t="s">
        <v>5537</v>
      </c>
      <c r="BJ764" s="14"/>
      <c r="BK764" s="14" t="s">
        <v>5537</v>
      </c>
      <c r="BL764" s="14" t="str">
        <f>_xlfn.XLOOKUP(B764,'[4]cell downs 18042026 17h'!$B:$B,'[4]cell downs 18042026 17h'!$B:$B,"")</f>
        <v/>
      </c>
      <c r="BM764" s="14" t="str">
        <f>_xlfn.XLOOKUP(B764,'[5]Cells Huawei 19042026 15h'!$B:$B,'[5]Cells Huawei 19042026 15h'!$B:$B,"")</f>
        <v/>
      </c>
      <c r="BN764" s="9" t="str">
        <f>_xlfn.XLOOKUP(B764,'[6]cells down 19042026 9H40'!$B:$B,'[6]cells down 19042026 9H40'!$B:$B,"")</f>
        <v/>
      </c>
      <c r="BO764" s="9" t="s">
        <v>176</v>
      </c>
      <c r="BP764" s="9" t="s">
        <v>318</v>
      </c>
    </row>
    <row r="765" spans="1:68" s="9" customFormat="1" x14ac:dyDescent="0.35">
      <c r="A765" s="1" t="s">
        <v>3062</v>
      </c>
      <c r="B765" s="1" t="s">
        <v>3063</v>
      </c>
      <c r="C765" s="3" t="str">
        <f>_xlfn.XLOOKUP(B765,'[1]daily break down'!$D:$D,'[1]daily break down'!$E:$E,"")</f>
        <v>EXTREME-NORD</v>
      </c>
      <c r="D765" s="1" t="s">
        <v>21</v>
      </c>
      <c r="E765" s="1" t="s">
        <v>122</v>
      </c>
      <c r="F765" s="3" t="s">
        <v>55</v>
      </c>
      <c r="G765" s="1" t="s">
        <v>3062</v>
      </c>
      <c r="H765" s="40" t="str">
        <f>_xlfn.XLOOKUP(B765,[2]CALCULATION!$B:$B,[2]CALCULATION!$H:$H,"")</f>
        <v>NOKIA</v>
      </c>
      <c r="I765" s="34">
        <v>6.6661176877187159E-2</v>
      </c>
      <c r="J765" s="34">
        <v>6.6951234561534845</v>
      </c>
      <c r="K765" s="34">
        <v>9.2457045997380387</v>
      </c>
      <c r="L765" s="34">
        <v>9.2457045997380387</v>
      </c>
      <c r="M765" s="34">
        <v>9.2490042801804879</v>
      </c>
      <c r="N765" s="34">
        <v>9.2947796945816012</v>
      </c>
      <c r="O765" s="34">
        <v>9.2457045997380387</v>
      </c>
      <c r="P765" s="34">
        <v>9.2457045997380387</v>
      </c>
      <c r="Q765" s="34">
        <v>5.1925938767182318</v>
      </c>
      <c r="R765" s="34">
        <v>0</v>
      </c>
      <c r="S765" s="109">
        <v>0</v>
      </c>
      <c r="T765" s="109">
        <f>_xlfn.XLOOKUP(B765,'[3]Nur des jours'!$B:$B,'[3]Nur des jours'!$U:$U,"")</f>
        <v>4.9052142704169507E-3</v>
      </c>
      <c r="U765" s="109">
        <v>0</v>
      </c>
      <c r="V765" s="109">
        <v>0</v>
      </c>
      <c r="W765" s="109">
        <v>4.9052142704169507E-3</v>
      </c>
      <c r="X765" s="109">
        <v>2.2295138124645555E-3</v>
      </c>
      <c r="Y765" s="109">
        <v>0</v>
      </c>
      <c r="Z765" s="109">
        <v>0</v>
      </c>
      <c r="AA765" s="109">
        <v>0</v>
      </c>
      <c r="AB765" s="109">
        <v>0.3372711521967372</v>
      </c>
      <c r="AC765" s="109">
        <v>0</v>
      </c>
      <c r="AD765" s="109">
        <v>0</v>
      </c>
      <c r="AE765" s="109">
        <v>0</v>
      </c>
      <c r="AF765" s="109">
        <v>0</v>
      </c>
      <c r="AG765" s="57" t="str">
        <f>_xlfn.XLOOKUP(B765,[3]CALCULATION!$B:$B,[3]CALCULATION!$M:$M,"")</f>
        <v>Insecurity</v>
      </c>
      <c r="AH765" s="57"/>
      <c r="AI765" s="56" t="str" cm="1">
        <f t="array" ref="AI765">IFERROR(_xlfn.IFS(
AK765="MPR ISSUE","PDH",
AK765="BSS Hardware Issue","BSS",
AK765="Sites strategiques, MLL, Pylone, etc.","ENVTECH",
AK765="AKTIVCO DEFAUT GE &amp; POWER Cabinet","AKTIVCO",
AK765="AKTIVCO Coupure ENEO &amp; Baisse de tension","AKTIVCO GRID ONLY",
AK765="Coupure ENEO &amp; Baisse de tension","IHS GRID ONLY",
AK765="Defaut GE &amp; POWER Cabinet","IHS",
AK765="Sharing","Partners",
AK765="Sites strategiques &amp; DataCenter","SST &amp; DC",
AK765="Exclu","Exclu",
AK765="SAT","SAT",
AK765="SPARE-ISSUE","SPARE-ISSUE",
AK765="Fiber CAmtel","TRANS_FO_CAMTEL",
AK765="Fiber AOF","Fiber AOF",
AK765="Projet OCM (HUAWEI)","TRAVAUX-HUAWEI",
AK765="Projet OCM (NOKIA)","TRAVAUX-NOKIA",
AK765="ACCESS-ISSUE","ACCESS-ISSUE",
AK765="Projet OCM (ZTE, NOKIA, autres projets)","TRAVAUX OCM",
AK765="No root CAuse","No root cause",
AK765="ODU HS","PDH",
AK765="IP &amp; VLAN","PDH",
AK765="Warehouse HUAWEI","SPARE-ISSUE",
AK765="SPARE-HS","SPARE-ISSUE",
AK765="Power Telco","BSS",AK765="no impacts","no impacts"
),"")</f>
        <v>No root cause</v>
      </c>
      <c r="AJ765" s="56" t="str" cm="1">
        <f t="array" ref="AJ765">IFERROR(_xlfn.IFS(
AK765="MPR ISSUE","TX ISSUE",
AK765="BSS Hardware Issue","RAN ISSUE",
AK765="Sites strategiques, MLL, Pylone, etc.","ENVTECH",
AK765="AKTIVCO DEFAUT GE &amp; POWER Cabinet","POWER ISSUE",
AK765="AKTIVCO Coupure ENEO &amp; Baisse de tension","POWER ISSUE",
AK765="Coupure ENEO &amp; Baisse de tension","POWER ISSUE",
AK765="Defaut GE &amp; POWER Cabinet","POWER ISSUE",
AK765="Sharing","POWER ISSUE",
AK765="Sites strategiques &amp; DataCenter","POWER ISSUE",
AK765="Exclu","Exclu",
AK765="SAT","TX ISSUE",
AK765="SPARE-ISSUE","SPARE-ISSUE",
AK765="Fiber CAmtel","TX ISSUE",
AK765="Fiber AOF","TX ISSUE",
AK765="Projet OCM (HUAWEI)","TRAVAUX-HUAWEI",
AK765="Projet OCM (NOKIA)","TRAVAUX -NOKIA",
AK765="ACCESS-ISSUE","ACCESS-ISSUE",
AK765="Projet OCM (ZTE, NOKIA, autres projets)","TRAVAUX OCM",
AK765="No root CAuse","No root cause",
AK765="ODU HS","TX ISSUE",
AK765="IP &amp; VLAN","TX ISSUE",
AK765="Warehouse HUAWEI","SPARE-ISSUE",
AK765="SPARE-HS","SPARE-ISSUE",
AK765="Power Telco","RAN ISSUE",AK765="no impacts","no impacts"
),"")</f>
        <v>No root cause</v>
      </c>
      <c r="AK765" s="81" t="s">
        <v>5620</v>
      </c>
      <c r="AL765" s="56" t="str" cm="1">
        <f t="array" ref="AL765">IFERROR(_xlfn.IFS(
AK765="MPR ISSUE","ACTIVE",
AK765="BSS Hardware Issue","ACTIVE",
AK765="Sites strategiques, MLL, Pylone, etc.","PASSIVE",
AK765="AKTIVCO DEFAUT GE &amp; POWER Cabinet","PASSIVE",
AK765="AKTIVCO Coupure ENEO &amp; Baisse de tension","PASSIVE",
AK765="Coupure ENEO &amp; Baisse de tension","PASSIVE",
AK765="Defaut GE &amp; POWER Cabinet","PASSIVE",
AK765="Sharing","PASSIVE",
AK765="Sites strategiques &amp; DataCenter","PASSIVE",
AK765="Exclu","Exclu",
AK765="SAT","ACTIVE",
AK765="SPARE-ISSUE","SPARE-ISSUE",
AK765="Fiber CAmtel","ACTIVE",
AK765="Fiber AOF","ACTIVE",
AK765="Projet OCM (HUAWEI)","PLANNED WORKS",
AK765="Projet OCM (NOKIA)","PLANNED WORKS",
AK765="ACCESS-ISSUE","ACCESS-ISSUE",
AK765="Projet OCM (ZTE, NOKIA, autres projets)","PLANNED WORKS",
AK765="No root CAuse","No root cause",
AK765="ODU HS","ACTIVE",
AK765="IP &amp; VLAN","ACTIVE",
AK765="Warehouse HUAWEI","SPARE-ISSUE",
AK765="SPARE-HS","SPARE-ISSUE",
AK765="Power Telco","ACTIVE", AK765="no impacts","no impacts"
),"")</f>
        <v>No root cause</v>
      </c>
      <c r="AM765" s="108" t="s">
        <v>5537</v>
      </c>
      <c r="AN765" s="117" t="s">
        <v>3063</v>
      </c>
      <c r="AP765" s="23" t="s">
        <v>5537</v>
      </c>
      <c r="AQ765" s="23" t="s">
        <v>5537</v>
      </c>
      <c r="AR765" s="7"/>
      <c r="AS765" s="6"/>
      <c r="AT765" s="7"/>
      <c r="AU765" s="3" t="s">
        <v>5537</v>
      </c>
      <c r="AV765" s="24" t="s">
        <v>5537</v>
      </c>
      <c r="AW765" s="24" t="s">
        <v>5537</v>
      </c>
      <c r="AX765" s="24" t="s">
        <v>5537</v>
      </c>
      <c r="AY765" s="24" t="s">
        <v>5537</v>
      </c>
      <c r="AZ765" s="24" t="s">
        <v>5537</v>
      </c>
      <c r="BA765" s="24" t="s">
        <v>5537</v>
      </c>
      <c r="BB765" s="24" t="s">
        <v>5537</v>
      </c>
      <c r="BC765" s="24" t="s">
        <v>5537</v>
      </c>
      <c r="BD765" s="24" t="s">
        <v>5537</v>
      </c>
      <c r="BE765" s="24" t="s">
        <v>5537</v>
      </c>
      <c r="BF765" s="24" t="s">
        <v>5537</v>
      </c>
      <c r="BG765" s="24" t="s">
        <v>5537</v>
      </c>
      <c r="BH765" s="24" t="s">
        <v>5537</v>
      </c>
      <c r="BI765" s="9" t="s">
        <v>5537</v>
      </c>
      <c r="BJ765" s="14"/>
      <c r="BK765" s="14" t="s">
        <v>5537</v>
      </c>
      <c r="BL765" s="14" t="str">
        <f>_xlfn.XLOOKUP(B765,'[4]cell downs 18042026 17h'!$B:$B,'[4]cell downs 18042026 17h'!$B:$B,"")</f>
        <v>EXN_229</v>
      </c>
      <c r="BM765" s="14" t="str">
        <f>_xlfn.XLOOKUP(B765,'[5]Cells Huawei 19042026 15h'!$B:$B,'[5]Cells Huawei 19042026 15h'!$B:$B,"")</f>
        <v/>
      </c>
      <c r="BN765" s="9" t="str">
        <f>_xlfn.XLOOKUP(B765,'[6]cells down 19042026 9H40'!$B:$B,'[6]cells down 19042026 9H40'!$B:$B,"")</f>
        <v/>
      </c>
      <c r="BO765" s="9" t="s">
        <v>5537</v>
      </c>
      <c r="BP765" s="9" t="s">
        <v>5537</v>
      </c>
    </row>
    <row r="766" spans="1:68" s="9" customFormat="1" x14ac:dyDescent="0.35">
      <c r="A766" s="1" t="s">
        <v>935</v>
      </c>
      <c r="B766" s="8" t="s">
        <v>936</v>
      </c>
      <c r="C766" s="3" t="str">
        <f>_xlfn.XLOOKUP(B766,'[1]daily break down'!$D:$D,'[1]daily break down'!$E:$E,"")</f>
        <v>Garoua</v>
      </c>
      <c r="D766" s="1" t="s">
        <v>21</v>
      </c>
      <c r="E766" s="1" t="s">
        <v>80</v>
      </c>
      <c r="F766" s="3" t="s">
        <v>23</v>
      </c>
      <c r="G766" s="1" t="s">
        <v>24</v>
      </c>
      <c r="H766" s="39" t="str">
        <f>_xlfn.XLOOKUP(B766,[2]CALCULATION!$B:$B,[2]CALCULATION!$H:$H,"")</f>
        <v>Huawei</v>
      </c>
      <c r="I766" s="34">
        <v>0</v>
      </c>
      <c r="J766" s="34">
        <v>0</v>
      </c>
      <c r="K766" s="34">
        <v>0</v>
      </c>
      <c r="L766" s="34">
        <v>0</v>
      </c>
      <c r="M766" s="34">
        <v>0</v>
      </c>
      <c r="N766" s="34">
        <v>0.70002682395778937</v>
      </c>
      <c r="O766" s="34">
        <v>0</v>
      </c>
      <c r="P766" s="34">
        <v>2.0571871085200306</v>
      </c>
      <c r="Q766" s="34">
        <v>0</v>
      </c>
      <c r="R766" s="34">
        <v>0</v>
      </c>
      <c r="S766" s="109">
        <v>1.8583794905160189</v>
      </c>
      <c r="T766" s="109">
        <f>_xlfn.XLOOKUP(B766,'[3]Nur des jours'!$B:$B,'[3]Nur des jours'!$U:$U,"")</f>
        <v>0.96202412444033514</v>
      </c>
      <c r="U766" s="109">
        <v>2.5703201467898289</v>
      </c>
      <c r="V766" s="109">
        <v>1.2845536807321229</v>
      </c>
      <c r="W766" s="109">
        <v>0.96202412444033514</v>
      </c>
      <c r="X766" s="109">
        <v>0.68540205973752477</v>
      </c>
      <c r="Y766" s="109">
        <v>2.9553616525840893</v>
      </c>
      <c r="Z766" s="109">
        <v>1.7265247565155106</v>
      </c>
      <c r="AA766" s="109">
        <v>0</v>
      </c>
      <c r="AB766" s="109">
        <v>0.26410183972399859</v>
      </c>
      <c r="AC766" s="109">
        <v>0</v>
      </c>
      <c r="AD766" s="109">
        <v>0</v>
      </c>
      <c r="AE766" s="109">
        <v>0</v>
      </c>
      <c r="AF766" s="109">
        <v>0</v>
      </c>
      <c r="AG766" s="57" t="str">
        <f>_xlfn.XLOOKUP(B766,[3]CALCULATION!$B:$B,[3]CALCULATION!$M:$M,"")</f>
        <v>Operationnel</v>
      </c>
      <c r="AH766" s="57"/>
      <c r="AI766" s="56" t="str" cm="1">
        <f t="array" ref="AI766">IFERROR(_xlfn.IFS(
AK766="MPR ISSUE","PDH",
AK766="BSS Hardware Issue","BSS",
AK766="Sites strategiques, MLL, Pylone, etc.","ENVTECH",
AK766="AKTIVCO DEFAUT GE &amp; POWER Cabinet","AKTIVCO",
AK766="AKTIVCO Coupure ENEO &amp; Baisse de tension","AKTIVCO GRID ONLY",
AK766="Coupure ENEO &amp; Baisse de tension","IHS GRID ONLY",
AK766="Defaut GE &amp; POWER Cabinet","IHS",
AK766="Sharing","Partners",
AK766="Sites strategiques &amp; DataCenter","SST &amp; DC",
AK766="Exclu","Exclu",
AK766="SAT","SAT",
AK766="SPARE-ISSUE","SPARE-ISSUE",
AK766="Fiber CAmtel","TRANS_FO_CAMTEL",
AK766="Fiber AOF","Fiber AOF",
AK766="Projet OCM (HUAWEI)","TRAVAUX-HUAWEI",
AK766="Projet OCM (NOKIA)","TRAVAUX-NOKIA",
AK766="ACCESS-ISSUE","ACCESS-ISSUE",
AK766="Projet OCM (ZTE, NOKIA, autres projets)","TRAVAUX OCM",
AK766="No root CAuse","No root cause",
AK766="ODU HS","PDH",
AK766="IP &amp; VLAN","PDH",
AK766="Warehouse HUAWEI","SPARE-ISSUE",
AK766="SPARE-HS","SPARE-ISSUE",
AK766="Power Telco","BSS",AK766="no impacts","no impacts"
),"")</f>
        <v>No root cause</v>
      </c>
      <c r="AJ766" s="56" t="str" cm="1">
        <f t="array" ref="AJ766">IFERROR(_xlfn.IFS(
AK766="MPR ISSUE","TX ISSUE",
AK766="BSS Hardware Issue","RAN ISSUE",
AK766="Sites strategiques, MLL, Pylone, etc.","ENVTECH",
AK766="AKTIVCO DEFAUT GE &amp; POWER Cabinet","POWER ISSUE",
AK766="AKTIVCO Coupure ENEO &amp; Baisse de tension","POWER ISSUE",
AK766="Coupure ENEO &amp; Baisse de tension","POWER ISSUE",
AK766="Defaut GE &amp; POWER Cabinet","POWER ISSUE",
AK766="Sharing","POWER ISSUE",
AK766="Sites strategiques &amp; DataCenter","POWER ISSUE",
AK766="Exclu","Exclu",
AK766="SAT","TX ISSUE",
AK766="SPARE-ISSUE","SPARE-ISSUE",
AK766="Fiber CAmtel","TX ISSUE",
AK766="Fiber AOF","TX ISSUE",
AK766="Projet OCM (HUAWEI)","TRAVAUX-HUAWEI",
AK766="Projet OCM (NOKIA)","TRAVAUX -NOKIA",
AK766="ACCESS-ISSUE","ACCESS-ISSUE",
AK766="Projet OCM (ZTE, NOKIA, autres projets)","TRAVAUX OCM",
AK766="No root CAuse","No root cause",
AK766="ODU HS","TX ISSUE",
AK766="IP &amp; VLAN","TX ISSUE",
AK766="Warehouse HUAWEI","SPARE-ISSUE",
AK766="SPARE-HS","SPARE-ISSUE",
AK766="Power Telco","RAN ISSUE",AK766="no impacts","no impacts"
),"")</f>
        <v>No root cause</v>
      </c>
      <c r="AK766" s="81" t="s">
        <v>5620</v>
      </c>
      <c r="AL766" s="56" t="str" cm="1">
        <f t="array" ref="AL766">IFERROR(_xlfn.IFS(
AK766="MPR ISSUE","ACTIVE",
AK766="BSS Hardware Issue","ACTIVE",
AK766="Sites strategiques, MLL, Pylone, etc.","PASSIVE",
AK766="AKTIVCO DEFAUT GE &amp; POWER Cabinet","PASSIVE",
AK766="AKTIVCO Coupure ENEO &amp; Baisse de tension","PASSIVE",
AK766="Coupure ENEO &amp; Baisse de tension","PASSIVE",
AK766="Defaut GE &amp; POWER Cabinet","PASSIVE",
AK766="Sharing","PASSIVE",
AK766="Sites strategiques &amp; DataCenter","PASSIVE",
AK766="Exclu","Exclu",
AK766="SAT","ACTIVE",
AK766="SPARE-ISSUE","SPARE-ISSUE",
AK766="Fiber CAmtel","ACTIVE",
AK766="Fiber AOF","ACTIVE",
AK766="Projet OCM (HUAWEI)","PLANNED WORKS",
AK766="Projet OCM (NOKIA)","PLANNED WORKS",
AK766="ACCESS-ISSUE","ACCESS-ISSUE",
AK766="Projet OCM (ZTE, NOKIA, autres projets)","PLANNED WORKS",
AK766="No root CAuse","No root cause",
AK766="ODU HS","ACTIVE",
AK766="IP &amp; VLAN","ACTIVE",
AK766="Warehouse HUAWEI","SPARE-ISSUE",
AK766="SPARE-HS","SPARE-ISSUE",
AK766="Power Telco","ACTIVE", AK766="no impacts","no impacts"
),"")</f>
        <v>No root cause</v>
      </c>
      <c r="AM766" s="108" t="s">
        <v>5537</v>
      </c>
      <c r="AN766" s="117" t="s">
        <v>936</v>
      </c>
      <c r="AP766" s="23" t="s">
        <v>5537</v>
      </c>
      <c r="AQ766" s="23" t="s">
        <v>5537</v>
      </c>
      <c r="AR766" s="7"/>
      <c r="AS766" s="6"/>
      <c r="AT766" s="7"/>
      <c r="AU766" s="3" t="s">
        <v>5537</v>
      </c>
      <c r="AV766" s="24" t="s">
        <v>5537</v>
      </c>
      <c r="AW766" s="24" t="s">
        <v>5537</v>
      </c>
      <c r="AX766" s="24" t="s">
        <v>5537</v>
      </c>
      <c r="AY766" s="24" t="s">
        <v>5537</v>
      </c>
      <c r="AZ766" s="24" t="s">
        <v>5537</v>
      </c>
      <c r="BA766" s="24" t="s">
        <v>5537</v>
      </c>
      <c r="BB766" s="24" t="s">
        <v>5537</v>
      </c>
      <c r="BC766" s="24" t="s">
        <v>5537</v>
      </c>
      <c r="BD766" s="24" t="s">
        <v>5537</v>
      </c>
      <c r="BE766" s="24" t="s">
        <v>5537</v>
      </c>
      <c r="BF766" s="24" t="s">
        <v>5537</v>
      </c>
      <c r="BG766" s="24" t="s">
        <v>5537</v>
      </c>
      <c r="BH766" s="24" t="s">
        <v>5537</v>
      </c>
      <c r="BI766" s="9" t="s">
        <v>5537</v>
      </c>
      <c r="BJ766" s="14"/>
      <c r="BK766" s="14" t="s">
        <v>5537</v>
      </c>
      <c r="BL766" s="14" t="str">
        <f>_xlfn.XLOOKUP(B766,'[4]cell downs 18042026 17h'!$B:$B,'[4]cell downs 18042026 17h'!$B:$B,"")</f>
        <v/>
      </c>
      <c r="BM766" s="14" t="str">
        <f>_xlfn.XLOOKUP(B766,'[5]Cells Huawei 19042026 15h'!$B:$B,'[5]Cells Huawei 19042026 15h'!$B:$B,"")</f>
        <v/>
      </c>
      <c r="BN766" s="9" t="str">
        <f>_xlfn.XLOOKUP(B766,'[6]cells down 19042026 9H40'!$B:$B,'[6]cells down 19042026 9H40'!$B:$B,"")</f>
        <v/>
      </c>
      <c r="BO766" s="9" t="s">
        <v>5537</v>
      </c>
      <c r="BP766" s="9" t="s">
        <v>318</v>
      </c>
    </row>
    <row r="767" spans="1:68" s="9" customFormat="1" x14ac:dyDescent="0.35">
      <c r="A767" s="3" t="s">
        <v>3047</v>
      </c>
      <c r="B767" s="31" t="s">
        <v>3048</v>
      </c>
      <c r="C767" s="3" t="str">
        <f>_xlfn.XLOOKUP(B767,'[1]daily break down'!$D:$D,'[1]daily break down'!$E:$E,"")</f>
        <v>LITTORAL</v>
      </c>
      <c r="D767" s="3" t="s">
        <v>11</v>
      </c>
      <c r="E767" s="3" t="s">
        <v>96</v>
      </c>
      <c r="F767" s="3" t="s">
        <v>31</v>
      </c>
      <c r="G767" s="3" t="s">
        <v>3049</v>
      </c>
      <c r="H767" s="40" t="str">
        <f>_xlfn.XLOOKUP(B767,[2]CALCULATION!$B:$B,[2]CALCULATION!$H:$H,"")</f>
        <v>NOKIA</v>
      </c>
      <c r="I767" s="34">
        <v>0</v>
      </c>
      <c r="J767" s="34">
        <v>0</v>
      </c>
      <c r="K767" s="34">
        <v>0</v>
      </c>
      <c r="L767" s="34">
        <v>1.2705632801202602</v>
      </c>
      <c r="M767" s="34">
        <v>0</v>
      </c>
      <c r="N767" s="34">
        <v>0.9958905268095446</v>
      </c>
      <c r="O767" s="34">
        <v>0</v>
      </c>
      <c r="P767" s="34">
        <v>0</v>
      </c>
      <c r="Q767" s="34">
        <v>1.8891180027734621E-2</v>
      </c>
      <c r="R767" s="34">
        <v>0.99864276455131518</v>
      </c>
      <c r="S767" s="109">
        <v>0.96401178981414082</v>
      </c>
      <c r="T767" s="109">
        <f>_xlfn.XLOOKUP(B767,'[3]Nur des jours'!$B:$B,'[3]Nur des jours'!$U:$U,"")</f>
        <v>0</v>
      </c>
      <c r="U767" s="109">
        <v>0</v>
      </c>
      <c r="V767" s="109">
        <v>0</v>
      </c>
      <c r="W767" s="109">
        <v>0</v>
      </c>
      <c r="X767" s="109">
        <v>0</v>
      </c>
      <c r="Y767" s="109">
        <v>0</v>
      </c>
      <c r="Z767" s="109">
        <v>0</v>
      </c>
      <c r="AA767" s="109">
        <v>0</v>
      </c>
      <c r="AB767" s="109">
        <v>0.25955389475306273</v>
      </c>
      <c r="AC767" s="109">
        <v>0</v>
      </c>
      <c r="AD767" s="109">
        <v>0</v>
      </c>
      <c r="AE767" s="109">
        <v>0</v>
      </c>
      <c r="AF767" s="109">
        <v>0</v>
      </c>
      <c r="AG767" s="57" t="str">
        <f>_xlfn.XLOOKUP(B767,[3]CALCULATION!$B:$B,[3]CALCULATION!$M:$M,"")</f>
        <v>Operationnel</v>
      </c>
      <c r="AH767" s="57"/>
      <c r="AI767" s="56" t="str" cm="1">
        <f t="array" ref="AI767">IFERROR(_xlfn.IFS(
AK767="MPR ISSUE","PDH",
AK767="BSS Hardware Issue","BSS",
AK767="Sites strategiques, MLL, Pylone, etc.","ENVTECH",
AK767="AKTIVCO DEFAUT GE &amp; POWER Cabinet","AKTIVCO",
AK767="AKTIVCO Coupure ENEO &amp; Baisse de tension","AKTIVCO GRID ONLY",
AK767="Coupure ENEO &amp; Baisse de tension","IHS GRID ONLY",
AK767="Defaut GE &amp; POWER Cabinet","IHS",
AK767="Sharing","Partners",
AK767="Sites strategiques &amp; DataCenter","SST &amp; DC",
AK767="Exclu","Exclu",
AK767="SAT","SAT",
AK767="SPARE-ISSUE","SPARE-ISSUE",
AK767="Fiber CAmtel","TRANS_FO_CAMTEL",
AK767="Fiber AOF","Fiber AOF",
AK767="Projet OCM (HUAWEI)","TRAVAUX-HUAWEI",
AK767="Projet OCM (NOKIA)","TRAVAUX-NOKIA",
AK767="ACCESS-ISSUE","ACCESS-ISSUE",
AK767="Projet OCM (ZTE, NOKIA, autres projets)","TRAVAUX OCM",
AK767="No root CAuse","No root cause",
AK767="ODU HS","PDH",
AK767="IP &amp; VLAN","PDH",
AK767="Warehouse HUAWEI","SPARE-ISSUE",
AK767="SPARE-HS","SPARE-ISSUE",
AK767="Power Telco","BSS",AK767="no impacts","no impacts"
),"")</f>
        <v>BSS</v>
      </c>
      <c r="AJ767" s="56" t="str" cm="1">
        <f t="array" ref="AJ767">IFERROR(_xlfn.IFS(
AK767="MPR ISSUE","TX ISSUE",
AK767="BSS Hardware Issue","RAN ISSUE",
AK767="Sites strategiques, MLL, Pylone, etc.","ENVTECH",
AK767="AKTIVCO DEFAUT GE &amp; POWER Cabinet","POWER ISSUE",
AK767="AKTIVCO Coupure ENEO &amp; Baisse de tension","POWER ISSUE",
AK767="Coupure ENEO &amp; Baisse de tension","POWER ISSUE",
AK767="Defaut GE &amp; POWER Cabinet","POWER ISSUE",
AK767="Sharing","POWER ISSUE",
AK767="Sites strategiques &amp; DataCenter","POWER ISSUE",
AK767="Exclu","Exclu",
AK767="SAT","TX ISSUE",
AK767="SPARE-ISSUE","SPARE-ISSUE",
AK767="Fiber CAmtel","TX ISSUE",
AK767="Fiber AOF","TX ISSUE",
AK767="Projet OCM (HUAWEI)","TRAVAUX-HUAWEI",
AK767="Projet OCM (NOKIA)","TRAVAUX -NOKIA",
AK767="ACCESS-ISSUE","ACCESS-ISSUE",
AK767="Projet OCM (ZTE, NOKIA, autres projets)","TRAVAUX OCM",
AK767="No root CAuse","No root cause",
AK767="ODU HS","TX ISSUE",
AK767="IP &amp; VLAN","TX ISSUE",
AK767="Warehouse HUAWEI","SPARE-ISSUE",
AK767="SPARE-HS","SPARE-ISSUE",
AK767="Power Telco","RAN ISSUE",AK767="no impacts","no impacts"
),"")</f>
        <v>RAN ISSUE</v>
      </c>
      <c r="AK767" s="81" t="s">
        <v>5320</v>
      </c>
      <c r="AL767" s="56" t="str" cm="1">
        <f t="array" ref="AL767">IFERROR(_xlfn.IFS(
AK767="MPR ISSUE","ACTIVE",
AK767="BSS Hardware Issue","ACTIVE",
AK767="Sites strategiques, MLL, Pylone, etc.","PASSIVE",
AK767="AKTIVCO DEFAUT GE &amp; POWER Cabinet","PASSIVE",
AK767="AKTIVCO Coupure ENEO &amp; Baisse de tension","PASSIVE",
AK767="Coupure ENEO &amp; Baisse de tension","PASSIVE",
AK767="Defaut GE &amp; POWER Cabinet","PASSIVE",
AK767="Sharing","PASSIVE",
AK767="Sites strategiques &amp; DataCenter","PASSIVE",
AK767="Exclu","Exclu",
AK767="SAT","ACTIVE",
AK767="SPARE-ISSUE","SPARE-ISSUE",
AK767="Fiber CAmtel","ACTIVE",
AK767="Fiber AOF","ACTIVE",
AK767="Projet OCM (HUAWEI)","PLANNED WORKS",
AK767="Projet OCM (NOKIA)","PLANNED WORKS",
AK767="ACCESS-ISSUE","ACCESS-ISSUE",
AK767="Projet OCM (ZTE, NOKIA, autres projets)","PLANNED WORKS",
AK767="No root CAuse","No root cause",
AK767="ODU HS","ACTIVE",
AK767="IP &amp; VLAN","ACTIVE",
AK767="Warehouse HUAWEI","SPARE-ISSUE",
AK767="SPARE-HS","SPARE-ISSUE",
AK767="Power Telco","ACTIVE", AK767="no impacts","no impacts"
),"")</f>
        <v>ACTIVE</v>
      </c>
      <c r="AM767" s="108" t="s">
        <v>5989</v>
      </c>
      <c r="AN767" s="117" t="s">
        <v>3048</v>
      </c>
      <c r="AP767" s="23" t="s">
        <v>5537</v>
      </c>
      <c r="AQ767" s="23" t="s">
        <v>5537</v>
      </c>
      <c r="AR767" s="7"/>
      <c r="AS767" s="6"/>
      <c r="AT767" s="7"/>
      <c r="AU767" s="3" t="s">
        <v>5537</v>
      </c>
      <c r="AV767" s="24" t="s">
        <v>5537</v>
      </c>
      <c r="AW767" s="24" t="s">
        <v>5537</v>
      </c>
      <c r="AX767" s="24" t="s">
        <v>5537</v>
      </c>
      <c r="AY767" s="24" t="s">
        <v>5537</v>
      </c>
      <c r="AZ767" s="24" t="s">
        <v>5537</v>
      </c>
      <c r="BA767" s="24" t="s">
        <v>5537</v>
      </c>
      <c r="BB767" s="24" t="s">
        <v>6503</v>
      </c>
      <c r="BC767" s="24" t="s">
        <v>6503</v>
      </c>
      <c r="BD767" s="24" t="s">
        <v>6504</v>
      </c>
      <c r="BE767" s="24" t="s">
        <v>5537</v>
      </c>
      <c r="BF767" s="24" t="s">
        <v>5537</v>
      </c>
      <c r="BG767" s="24" t="s">
        <v>5537</v>
      </c>
      <c r="BH767" s="24" t="s">
        <v>5537</v>
      </c>
      <c r="BI767" s="9" t="s">
        <v>5537</v>
      </c>
      <c r="BJ767" s="14"/>
      <c r="BK767" s="14" t="s">
        <v>5537</v>
      </c>
      <c r="BL767" s="14" t="str">
        <f>_xlfn.XLOOKUP(B767,'[4]cell downs 18042026 17h'!$B:$B,'[4]cell downs 18042026 17h'!$B:$B,"")</f>
        <v/>
      </c>
      <c r="BM767" s="14" t="str">
        <f>_xlfn.XLOOKUP(B767,'[5]Cells Huawei 19042026 15h'!$B:$B,'[5]Cells Huawei 19042026 15h'!$B:$B,"")</f>
        <v/>
      </c>
      <c r="BN767" s="9" t="str">
        <f>_xlfn.XLOOKUP(B767,'[6]cells down 19042026 9H40'!$B:$B,'[6]cells down 19042026 9H40'!$B:$B,"")</f>
        <v/>
      </c>
      <c r="BO767" s="9" t="s">
        <v>3048</v>
      </c>
      <c r="BP767" s="9" t="s">
        <v>302</v>
      </c>
    </row>
    <row r="768" spans="1:68" s="9" customFormat="1" x14ac:dyDescent="0.35">
      <c r="A768" s="1" t="s">
        <v>3045</v>
      </c>
      <c r="B768" s="8" t="s">
        <v>3046</v>
      </c>
      <c r="C768" s="3" t="str">
        <f>_xlfn.XLOOKUP(B768,'[1]daily break down'!$D:$D,'[1]daily break down'!$E:$E,"")</f>
        <v>LITTORAL</v>
      </c>
      <c r="D768" s="1" t="s">
        <v>357</v>
      </c>
      <c r="E768" s="1" t="s">
        <v>987</v>
      </c>
      <c r="F768" s="3" t="s">
        <v>31</v>
      </c>
      <c r="G768" s="1" t="s">
        <v>3045</v>
      </c>
      <c r="H768" s="40" t="str">
        <f>_xlfn.XLOOKUP(B768,[2]CALCULATION!$B:$B,[2]CALCULATION!$H:$H,"")</f>
        <v>NOKIA</v>
      </c>
      <c r="I768" s="34">
        <v>0</v>
      </c>
      <c r="J768" s="34">
        <v>0</v>
      </c>
      <c r="K768" s="34">
        <v>0</v>
      </c>
      <c r="L768" s="34">
        <v>0</v>
      </c>
      <c r="M768" s="34">
        <v>0</v>
      </c>
      <c r="N768" s="34">
        <v>0.99390963035786761</v>
      </c>
      <c r="O768" s="34">
        <v>0</v>
      </c>
      <c r="P768" s="34">
        <v>0</v>
      </c>
      <c r="Q768" s="34">
        <v>1.5898294686009187E-2</v>
      </c>
      <c r="R768" s="34">
        <v>0.99671486919687635</v>
      </c>
      <c r="S768" s="109">
        <v>0.96768300951115027</v>
      </c>
      <c r="T768" s="109">
        <f>_xlfn.XLOOKUP(B768,'[3]Nur des jours'!$B:$B,'[3]Nur des jours'!$U:$U,"")</f>
        <v>0</v>
      </c>
      <c r="U768" s="109">
        <v>0</v>
      </c>
      <c r="V768" s="109">
        <v>0</v>
      </c>
      <c r="W768" s="109">
        <v>0</v>
      </c>
      <c r="X768" s="109">
        <v>0</v>
      </c>
      <c r="Y768" s="109">
        <v>0</v>
      </c>
      <c r="Z768" s="109">
        <v>0</v>
      </c>
      <c r="AA768" s="109">
        <v>0</v>
      </c>
      <c r="AB768" s="109">
        <v>0.25723533457180126</v>
      </c>
      <c r="AC768" s="109">
        <v>0</v>
      </c>
      <c r="AD768" s="109">
        <v>0</v>
      </c>
      <c r="AE768" s="109">
        <v>0</v>
      </c>
      <c r="AF768" s="109">
        <v>0</v>
      </c>
      <c r="AG768" s="57" t="str">
        <f>_xlfn.XLOOKUP(B768,[3]CALCULATION!$B:$B,[3]CALCULATION!$M:$M,"")</f>
        <v>Operationnel</v>
      </c>
      <c r="AH768" s="57"/>
      <c r="AI768" s="56" t="str" cm="1">
        <f t="array" ref="AI768">IFERROR(_xlfn.IFS(
AK768="MPR ISSUE","PDH",
AK768="BSS Hardware Issue","BSS",
AK768="Sites strategiques, MLL, Pylone, etc.","ENVTECH",
AK768="AKTIVCO DEFAUT GE &amp; POWER Cabinet","AKTIVCO",
AK768="AKTIVCO Coupure ENEO &amp; Baisse de tension","AKTIVCO GRID ONLY",
AK768="Coupure ENEO &amp; Baisse de tension","IHS GRID ONLY",
AK768="Defaut GE &amp; POWER Cabinet","IHS",
AK768="Sharing","Partners",
AK768="Sites strategiques &amp; DataCenter","SST &amp; DC",
AK768="Exclu","Exclu",
AK768="SAT","SAT",
AK768="SPARE-ISSUE","SPARE-ISSUE",
AK768="Fiber CAmtel","TRANS_FO_CAMTEL",
AK768="Fiber AOF","Fiber AOF",
AK768="Projet OCM (HUAWEI)","TRAVAUX-HUAWEI",
AK768="Projet OCM (NOKIA)","TRAVAUX-NOKIA",
AK768="ACCESS-ISSUE","ACCESS-ISSUE",
AK768="Projet OCM (ZTE, NOKIA, autres projets)","TRAVAUX OCM",
AK768="No root CAuse","No root cause",
AK768="ODU HS","PDH",
AK768="IP &amp; VLAN","PDH",
AK768="Warehouse HUAWEI","SPARE-ISSUE",
AK768="SPARE-HS","SPARE-ISSUE",
AK768="Power Telco","BSS",AK768="no impacts","no impacts"
),"")</f>
        <v>No root cause</v>
      </c>
      <c r="AJ768" s="56" t="str" cm="1">
        <f t="array" ref="AJ768">IFERROR(_xlfn.IFS(
AK768="MPR ISSUE","TX ISSUE",
AK768="BSS Hardware Issue","RAN ISSUE",
AK768="Sites strategiques, MLL, Pylone, etc.","ENVTECH",
AK768="AKTIVCO DEFAUT GE &amp; POWER Cabinet","POWER ISSUE",
AK768="AKTIVCO Coupure ENEO &amp; Baisse de tension","POWER ISSUE",
AK768="Coupure ENEO &amp; Baisse de tension","POWER ISSUE",
AK768="Defaut GE &amp; POWER Cabinet","POWER ISSUE",
AK768="Sharing","POWER ISSUE",
AK768="Sites strategiques &amp; DataCenter","POWER ISSUE",
AK768="Exclu","Exclu",
AK768="SAT","TX ISSUE",
AK768="SPARE-ISSUE","SPARE-ISSUE",
AK768="Fiber CAmtel","TX ISSUE",
AK768="Fiber AOF","TX ISSUE",
AK768="Projet OCM (HUAWEI)","TRAVAUX-HUAWEI",
AK768="Projet OCM (NOKIA)","TRAVAUX -NOKIA",
AK768="ACCESS-ISSUE","ACCESS-ISSUE",
AK768="Projet OCM (ZTE, NOKIA, autres projets)","TRAVAUX OCM",
AK768="No root CAuse","No root cause",
AK768="ODU HS","TX ISSUE",
AK768="IP &amp; VLAN","TX ISSUE",
AK768="Warehouse HUAWEI","SPARE-ISSUE",
AK768="SPARE-HS","SPARE-ISSUE",
AK768="Power Telco","RAN ISSUE",AK768="no impacts","no impacts"
),"")</f>
        <v>No root cause</v>
      </c>
      <c r="AK768" s="81" t="s">
        <v>5620</v>
      </c>
      <c r="AL768" s="56" t="str" cm="1">
        <f t="array" ref="AL768">IFERROR(_xlfn.IFS(
AK768="MPR ISSUE","ACTIVE",
AK768="BSS Hardware Issue","ACTIVE",
AK768="Sites strategiques, MLL, Pylone, etc.","PASSIVE",
AK768="AKTIVCO DEFAUT GE &amp; POWER Cabinet","PASSIVE",
AK768="AKTIVCO Coupure ENEO &amp; Baisse de tension","PASSIVE",
AK768="Coupure ENEO &amp; Baisse de tension","PASSIVE",
AK768="Defaut GE &amp; POWER Cabinet","PASSIVE",
AK768="Sharing","PASSIVE",
AK768="Sites strategiques &amp; DataCenter","PASSIVE",
AK768="Exclu","Exclu",
AK768="SAT","ACTIVE",
AK768="SPARE-ISSUE","SPARE-ISSUE",
AK768="Fiber CAmtel","ACTIVE",
AK768="Fiber AOF","ACTIVE",
AK768="Projet OCM (HUAWEI)","PLANNED WORKS",
AK768="Projet OCM (NOKIA)","PLANNED WORKS",
AK768="ACCESS-ISSUE","ACCESS-ISSUE",
AK768="Projet OCM (ZTE, NOKIA, autres projets)","PLANNED WORKS",
AK768="No root CAuse","No root cause",
AK768="ODU HS","ACTIVE",
AK768="IP &amp; VLAN","ACTIVE",
AK768="Warehouse HUAWEI","SPARE-ISSUE",
AK768="SPARE-HS","SPARE-ISSUE",
AK768="Power Telco","ACTIVE", AK768="no impacts","no impacts"
),"")</f>
        <v>No root cause</v>
      </c>
      <c r="AM768" s="108" t="s">
        <v>5537</v>
      </c>
      <c r="AN768" s="117" t="s">
        <v>3046</v>
      </c>
      <c r="AP768" s="23" t="s">
        <v>5537</v>
      </c>
      <c r="AQ768" s="23" t="s">
        <v>5537</v>
      </c>
      <c r="AR768" s="7"/>
      <c r="AS768" s="6"/>
      <c r="AT768" s="7"/>
      <c r="AU768" s="3" t="s">
        <v>5537</v>
      </c>
      <c r="AV768" s="24" t="s">
        <v>5537</v>
      </c>
      <c r="AW768" s="24" t="s">
        <v>5537</v>
      </c>
      <c r="AX768" s="24" t="s">
        <v>5537</v>
      </c>
      <c r="AY768" s="24" t="s">
        <v>5537</v>
      </c>
      <c r="AZ768" s="24" t="s">
        <v>5537</v>
      </c>
      <c r="BA768" s="24" t="s">
        <v>5537</v>
      </c>
      <c r="BB768" s="24" t="s">
        <v>5537</v>
      </c>
      <c r="BC768" s="24" t="s">
        <v>5537</v>
      </c>
      <c r="BD768" s="24" t="s">
        <v>5537</v>
      </c>
      <c r="BE768" s="24" t="s">
        <v>5537</v>
      </c>
      <c r="BF768" s="24" t="s">
        <v>5537</v>
      </c>
      <c r="BG768" s="24" t="s">
        <v>5537</v>
      </c>
      <c r="BH768" s="24" t="s">
        <v>5537</v>
      </c>
      <c r="BI768" s="9" t="s">
        <v>5537</v>
      </c>
      <c r="BJ768" s="14"/>
      <c r="BK768" s="14" t="s">
        <v>5537</v>
      </c>
      <c r="BL768" s="14" t="str">
        <f>_xlfn.XLOOKUP(B768,'[4]cell downs 18042026 17h'!$B:$B,'[4]cell downs 18042026 17h'!$B:$B,"")</f>
        <v/>
      </c>
      <c r="BM768" s="14" t="str">
        <f>_xlfn.XLOOKUP(B768,'[5]Cells Huawei 19042026 15h'!$B:$B,'[5]Cells Huawei 19042026 15h'!$B:$B,"")</f>
        <v/>
      </c>
      <c r="BN768" s="9" t="str">
        <f>_xlfn.XLOOKUP(B768,'[6]cells down 19042026 9H40'!$B:$B,'[6]cells down 19042026 9H40'!$B:$B,"")</f>
        <v/>
      </c>
      <c r="BO768" s="9" t="s">
        <v>5537</v>
      </c>
      <c r="BP768" s="9" t="s">
        <v>5537</v>
      </c>
    </row>
    <row r="769" spans="1:68" s="9" customFormat="1" x14ac:dyDescent="0.35">
      <c r="A769" s="1" t="s">
        <v>1544</v>
      </c>
      <c r="B769" s="8" t="s">
        <v>1545</v>
      </c>
      <c r="C769" s="3" t="str">
        <f>_xlfn.XLOOKUP(B769,'[1]daily break down'!$D:$D,'[1]daily break down'!$E:$E,"")</f>
        <v>Yaounde</v>
      </c>
      <c r="D769" s="1" t="s">
        <v>21</v>
      </c>
      <c r="E769" s="1" t="s">
        <v>30</v>
      </c>
      <c r="F769" s="3" t="s">
        <v>37</v>
      </c>
      <c r="G769" s="1" t="s">
        <v>38</v>
      </c>
      <c r="H769" s="41" t="str">
        <f>_xlfn.XLOOKUP(B769,[2]CALCULATION!$B:$B,[2]CALCULATION!$H:$H,"")</f>
        <v>ZTE</v>
      </c>
      <c r="I769" s="34">
        <v>1.521439190943775</v>
      </c>
      <c r="J769" s="34">
        <v>0.13560010044716156</v>
      </c>
      <c r="K769" s="34">
        <v>1.0701046990437544E-4</v>
      </c>
      <c r="L769" s="34">
        <v>17.19997117851344</v>
      </c>
      <c r="M769" s="34">
        <v>13.868556899607057</v>
      </c>
      <c r="N769" s="34">
        <v>13.868556899607057</v>
      </c>
      <c r="O769" s="34">
        <v>36.982818398952162</v>
      </c>
      <c r="P769" s="34">
        <v>14.899745457762256</v>
      </c>
      <c r="Q769" s="34">
        <v>0</v>
      </c>
      <c r="R769" s="34">
        <v>0</v>
      </c>
      <c r="S769" s="109">
        <v>4.2804187961750177E-4</v>
      </c>
      <c r="T769" s="109">
        <f>_xlfn.XLOOKUP(B769,'[3]Nur des jours'!$B:$B,'[3]Nur des jours'!$U:$U,"")</f>
        <v>0</v>
      </c>
      <c r="U769" s="109">
        <v>0</v>
      </c>
      <c r="V769" s="109">
        <v>0</v>
      </c>
      <c r="W769" s="109">
        <v>0</v>
      </c>
      <c r="X769" s="109">
        <v>0</v>
      </c>
      <c r="Y769" s="109">
        <v>0</v>
      </c>
      <c r="Z769" s="109">
        <v>0</v>
      </c>
      <c r="AA769" s="109">
        <v>1.7862901039571049</v>
      </c>
      <c r="AB769" s="109">
        <v>0.23563705472943458</v>
      </c>
      <c r="AC769" s="109">
        <v>0.18584463388607125</v>
      </c>
      <c r="AD769" s="109">
        <v>0</v>
      </c>
      <c r="AE769" s="109">
        <v>2.6538596536285111E-2</v>
      </c>
      <c r="AF769" s="109">
        <v>2.6538596536285111E-2</v>
      </c>
      <c r="AG769" s="57" t="str">
        <f>_xlfn.XLOOKUP(B769,[3]CALCULATION!$B:$B,[3]CALCULATION!$M:$M,"")</f>
        <v>Operationnel</v>
      </c>
      <c r="AH769" s="57"/>
      <c r="AI769" s="56" t="str" cm="1">
        <f t="array" ref="AI769">IFERROR(_xlfn.IFS(
AK769="MPR ISSUE","PDH",
AK769="BSS Hardware Issue","BSS",
AK769="Sites strategiques, MLL, Pylone, etc.","ENVTECH",
AK769="AKTIVCO DEFAUT GE &amp; POWER Cabinet","AKTIVCO",
AK769="AKTIVCO Coupure ENEO &amp; Baisse de tension","AKTIVCO GRID ONLY",
AK769="Coupure ENEO &amp; Baisse de tension","IHS GRID ONLY",
AK769="Defaut GE &amp; POWER Cabinet","IHS",
AK769="Sharing","Partners",
AK769="Sites strategiques &amp; DataCenter","SST &amp; DC",
AK769="Exclu","Exclu",
AK769="SAT","SAT",
AK769="SPARE-ISSUE","SPARE-ISSUE",
AK769="Fiber CAmtel","TRANS_FO_CAMTEL",
AK769="Fiber AOF","Fiber AOF",
AK769="Projet OCM (HUAWEI)","TRAVAUX-HUAWEI",
AK769="Projet OCM (NOKIA)","TRAVAUX-NOKIA",
AK769="ACCESS-ISSUE","ACCESS-ISSUE",
AK769="Projet OCM (ZTE, NOKIA, autres projets)","TRAVAUX OCM",
AK769="No root CAuse","No root cause",
AK769="ODU HS","PDH",
AK769="IP &amp; VLAN","PDH",
AK769="Warehouse HUAWEI","SPARE-ISSUE",
AK769="SPARE-HS","SPARE-ISSUE",
AK769="Power Telco","BSS",AK769="no impacts","no impacts"
),"")</f>
        <v>No root cause</v>
      </c>
      <c r="AJ769" s="56" t="str" cm="1">
        <f t="array" ref="AJ769">IFERROR(_xlfn.IFS(
AK769="MPR ISSUE","TX ISSUE",
AK769="BSS Hardware Issue","RAN ISSUE",
AK769="Sites strategiques, MLL, Pylone, etc.","ENVTECH",
AK769="AKTIVCO DEFAUT GE &amp; POWER Cabinet","POWER ISSUE",
AK769="AKTIVCO Coupure ENEO &amp; Baisse de tension","POWER ISSUE",
AK769="Coupure ENEO &amp; Baisse de tension","POWER ISSUE",
AK769="Defaut GE &amp; POWER Cabinet","POWER ISSUE",
AK769="Sharing","POWER ISSUE",
AK769="Sites strategiques &amp; DataCenter","POWER ISSUE",
AK769="Exclu","Exclu",
AK769="SAT","TX ISSUE",
AK769="SPARE-ISSUE","SPARE-ISSUE",
AK769="Fiber CAmtel","TX ISSUE",
AK769="Fiber AOF","TX ISSUE",
AK769="Projet OCM (HUAWEI)","TRAVAUX-HUAWEI",
AK769="Projet OCM (NOKIA)","TRAVAUX -NOKIA",
AK769="ACCESS-ISSUE","ACCESS-ISSUE",
AK769="Projet OCM (ZTE, NOKIA, autres projets)","TRAVAUX OCM",
AK769="No root CAuse","No root cause",
AK769="ODU HS","TX ISSUE",
AK769="IP &amp; VLAN","TX ISSUE",
AK769="Warehouse HUAWEI","SPARE-ISSUE",
AK769="SPARE-HS","SPARE-ISSUE",
AK769="Power Telco","RAN ISSUE",AK769="no impacts","no impacts"
),"")</f>
        <v>No root cause</v>
      </c>
      <c r="AK769" s="81" t="s">
        <v>5620</v>
      </c>
      <c r="AL769" s="56" t="str" cm="1">
        <f t="array" ref="AL769">IFERROR(_xlfn.IFS(
AK769="MPR ISSUE","ACTIVE",
AK769="BSS Hardware Issue","ACTIVE",
AK769="Sites strategiques, MLL, Pylone, etc.","PASSIVE",
AK769="AKTIVCO DEFAUT GE &amp; POWER Cabinet","PASSIVE",
AK769="AKTIVCO Coupure ENEO &amp; Baisse de tension","PASSIVE",
AK769="Coupure ENEO &amp; Baisse de tension","PASSIVE",
AK769="Defaut GE &amp; POWER Cabinet","PASSIVE",
AK769="Sharing","PASSIVE",
AK769="Sites strategiques &amp; DataCenter","PASSIVE",
AK769="Exclu","Exclu",
AK769="SAT","ACTIVE",
AK769="SPARE-ISSUE","SPARE-ISSUE",
AK769="Fiber CAmtel","ACTIVE",
AK769="Fiber AOF","ACTIVE",
AK769="Projet OCM (HUAWEI)","PLANNED WORKS",
AK769="Projet OCM (NOKIA)","PLANNED WORKS",
AK769="ACCESS-ISSUE","ACCESS-ISSUE",
AK769="Projet OCM (ZTE, NOKIA, autres projets)","PLANNED WORKS",
AK769="No root CAuse","No root cause",
AK769="ODU HS","ACTIVE",
AK769="IP &amp; VLAN","ACTIVE",
AK769="Warehouse HUAWEI","SPARE-ISSUE",
AK769="SPARE-HS","SPARE-ISSUE",
AK769="Power Telco","ACTIVE", AK769="no impacts","no impacts"
),"")</f>
        <v>No root cause</v>
      </c>
      <c r="AM769" s="108" t="s">
        <v>5537</v>
      </c>
      <c r="AN769" s="117" t="s">
        <v>1545</v>
      </c>
      <c r="AP769" s="23" t="s">
        <v>5537</v>
      </c>
      <c r="AQ769" s="23" t="s">
        <v>5537</v>
      </c>
      <c r="AR769" s="7"/>
      <c r="AS769" s="6"/>
      <c r="AT769" s="7"/>
      <c r="AU769" s="3" t="s">
        <v>5537</v>
      </c>
      <c r="AV769" s="24" t="s">
        <v>5537</v>
      </c>
      <c r="AW769" s="24" t="s">
        <v>5537</v>
      </c>
      <c r="AX769" s="24" t="s">
        <v>5537</v>
      </c>
      <c r="AY769" s="24" t="s">
        <v>5537</v>
      </c>
      <c r="AZ769" s="24" t="s">
        <v>5537</v>
      </c>
      <c r="BA769" s="24" t="s">
        <v>5537</v>
      </c>
      <c r="BB769" s="24" t="s">
        <v>5537</v>
      </c>
      <c r="BC769" s="24" t="s">
        <v>5537</v>
      </c>
      <c r="BD769" s="24" t="s">
        <v>5537</v>
      </c>
      <c r="BE769" s="24" t="s">
        <v>5537</v>
      </c>
      <c r="BF769" s="24" t="s">
        <v>5537</v>
      </c>
      <c r="BG769" s="24" t="s">
        <v>5537</v>
      </c>
      <c r="BH769" s="24" t="s">
        <v>5537</v>
      </c>
      <c r="BI769" s="9" t="s">
        <v>5537</v>
      </c>
      <c r="BJ769" s="14"/>
      <c r="BK769" s="14" t="s">
        <v>5537</v>
      </c>
      <c r="BL769" s="14" t="str">
        <f>_xlfn.XLOOKUP(B769,'[4]cell downs 18042026 17h'!$B:$B,'[4]cell downs 18042026 17h'!$B:$B,"")</f>
        <v/>
      </c>
      <c r="BM769" s="14" t="str">
        <f>_xlfn.XLOOKUP(B769,'[5]Cells Huawei 19042026 15h'!$B:$B,'[5]Cells Huawei 19042026 15h'!$B:$B,"")</f>
        <v/>
      </c>
      <c r="BN769" s="9" t="str">
        <f>_xlfn.XLOOKUP(B769,'[6]cells down 19042026 9H40'!$B:$B,'[6]cells down 19042026 9H40'!$B:$B,"")</f>
        <v/>
      </c>
      <c r="BO769" s="9" t="s">
        <v>5537</v>
      </c>
      <c r="BP769" s="9" t="s">
        <v>594</v>
      </c>
    </row>
    <row r="770" spans="1:68" s="9" customFormat="1" x14ac:dyDescent="0.35">
      <c r="A770" s="1" t="s">
        <v>1209</v>
      </c>
      <c r="B770" s="8" t="s">
        <v>1210</v>
      </c>
      <c r="C770" s="3" t="str">
        <f>_xlfn.XLOOKUP(B770,'[1]daily break down'!$D:$D,'[1]daily break down'!$E:$E,"")</f>
        <v>CENTRE</v>
      </c>
      <c r="D770" s="1" t="s">
        <v>11</v>
      </c>
      <c r="E770" s="1" t="s">
        <v>12</v>
      </c>
      <c r="F770" s="3" t="s">
        <v>69</v>
      </c>
      <c r="G770" s="1" t="s">
        <v>1211</v>
      </c>
      <c r="H770" s="40" t="str">
        <f>_xlfn.XLOOKUP(B770,[2]CALCULATION!$B:$B,[2]CALCULATION!$H:$H,"")</f>
        <v>NOKIA</v>
      </c>
      <c r="I770" s="34">
        <v>0</v>
      </c>
      <c r="J770" s="34">
        <v>0.78398045142824935</v>
      </c>
      <c r="K770" s="34">
        <v>9.0578201069784221E-3</v>
      </c>
      <c r="L770" s="34">
        <v>4.1403458978590463E-2</v>
      </c>
      <c r="M770" s="34">
        <v>0.34801415302569788</v>
      </c>
      <c r="N770" s="34">
        <v>1.4696316670541736E-2</v>
      </c>
      <c r="O770" s="34">
        <v>3.0319633139573223E-3</v>
      </c>
      <c r="P770" s="34">
        <v>0.14880315163642469</v>
      </c>
      <c r="Q770" s="34">
        <v>1.076042320465139</v>
      </c>
      <c r="R770" s="34">
        <v>1.0681196668935369</v>
      </c>
      <c r="S770" s="109">
        <v>3.9976652713198675E-2</v>
      </c>
      <c r="T770" s="109">
        <f>_xlfn.XLOOKUP(B770,'[3]Nur des jours'!$B:$B,'[3]Nur des jours'!$U:$U,"")</f>
        <v>3.5670156634785984E-4</v>
      </c>
      <c r="U770" s="109">
        <v>0</v>
      </c>
      <c r="V770" s="109">
        <v>0.47221936860969121</v>
      </c>
      <c r="W770" s="109">
        <v>3.5670156634785984E-4</v>
      </c>
      <c r="X770" s="109">
        <v>0</v>
      </c>
      <c r="Y770" s="109">
        <v>3.5670156634785984E-4</v>
      </c>
      <c r="Z770" s="109">
        <v>0.20513907080668756</v>
      </c>
      <c r="AA770" s="109">
        <v>3.5848507417966533E-3</v>
      </c>
      <c r="AB770" s="109">
        <v>0.23287261759023806</v>
      </c>
      <c r="AC770" s="109">
        <v>0</v>
      </c>
      <c r="AD770" s="109">
        <v>0</v>
      </c>
      <c r="AE770" s="109">
        <v>0</v>
      </c>
      <c r="AF770" s="109">
        <v>0</v>
      </c>
      <c r="AG770" s="57" t="str">
        <f>_xlfn.XLOOKUP(B770,[3]CALCULATION!$B:$B,[3]CALCULATION!$M:$M,"")</f>
        <v>Operationnel</v>
      </c>
      <c r="AH770" s="57"/>
      <c r="AI770" s="56" t="str" cm="1">
        <f t="array" ref="AI770">IFERROR(_xlfn.IFS(
AK770="MPR ISSUE","PDH",
AK770="BSS Hardware Issue","BSS",
AK770="Sites strategiques, MLL, Pylone, etc.","ENVTECH",
AK770="AKTIVCO DEFAUT GE &amp; POWER Cabinet","AKTIVCO",
AK770="AKTIVCO Coupure ENEO &amp; Baisse de tension","AKTIVCO GRID ONLY",
AK770="Coupure ENEO &amp; Baisse de tension","IHS GRID ONLY",
AK770="Defaut GE &amp; POWER Cabinet","IHS",
AK770="Sharing","Partners",
AK770="Sites strategiques &amp; DataCenter","SST &amp; DC",
AK770="Exclu","Exclu",
AK770="SAT","SAT",
AK770="SPARE-ISSUE","SPARE-ISSUE",
AK770="Fiber CAmtel","TRANS_FO_CAMTEL",
AK770="Fiber AOF","Fiber AOF",
AK770="Projet OCM (HUAWEI)","TRAVAUX-HUAWEI",
AK770="Projet OCM (NOKIA)","TRAVAUX-NOKIA",
AK770="ACCESS-ISSUE","ACCESS-ISSUE",
AK770="Projet OCM (ZTE, NOKIA, autres projets)","TRAVAUX OCM",
AK770="No root CAuse","No root cause",
AK770="ODU HS","PDH",
AK770="IP &amp; VLAN","PDH",
AK770="Warehouse HUAWEI","SPARE-ISSUE",
AK770="SPARE-HS","SPARE-ISSUE",
AK770="Power Telco","BSS",AK770="no impacts","no impacts"
),"")</f>
        <v>No root cause</v>
      </c>
      <c r="AJ770" s="56" t="str" cm="1">
        <f t="array" ref="AJ770">IFERROR(_xlfn.IFS(
AK770="MPR ISSUE","TX ISSUE",
AK770="BSS Hardware Issue","RAN ISSUE",
AK770="Sites strategiques, MLL, Pylone, etc.","ENVTECH",
AK770="AKTIVCO DEFAUT GE &amp; POWER Cabinet","POWER ISSUE",
AK770="AKTIVCO Coupure ENEO &amp; Baisse de tension","POWER ISSUE",
AK770="Coupure ENEO &amp; Baisse de tension","POWER ISSUE",
AK770="Defaut GE &amp; POWER Cabinet","POWER ISSUE",
AK770="Sharing","POWER ISSUE",
AK770="Sites strategiques &amp; DataCenter","POWER ISSUE",
AK770="Exclu","Exclu",
AK770="SAT","TX ISSUE",
AK770="SPARE-ISSUE","SPARE-ISSUE",
AK770="Fiber CAmtel","TX ISSUE",
AK770="Fiber AOF","TX ISSUE",
AK770="Projet OCM (HUAWEI)","TRAVAUX-HUAWEI",
AK770="Projet OCM (NOKIA)","TRAVAUX -NOKIA",
AK770="ACCESS-ISSUE","ACCESS-ISSUE",
AK770="Projet OCM (ZTE, NOKIA, autres projets)","TRAVAUX OCM",
AK770="No root CAuse","No root cause",
AK770="ODU HS","TX ISSUE",
AK770="IP &amp; VLAN","TX ISSUE",
AK770="Warehouse HUAWEI","SPARE-ISSUE",
AK770="SPARE-HS","SPARE-ISSUE",
AK770="Power Telco","RAN ISSUE",AK770="no impacts","no impacts"
),"")</f>
        <v>No root cause</v>
      </c>
      <c r="AK770" s="81" t="s">
        <v>5620</v>
      </c>
      <c r="AL770" s="56" t="str" cm="1">
        <f t="array" ref="AL770">IFERROR(_xlfn.IFS(
AK770="MPR ISSUE","ACTIVE",
AK770="BSS Hardware Issue","ACTIVE",
AK770="Sites strategiques, MLL, Pylone, etc.","PASSIVE",
AK770="AKTIVCO DEFAUT GE &amp; POWER Cabinet","PASSIVE",
AK770="AKTIVCO Coupure ENEO &amp; Baisse de tension","PASSIVE",
AK770="Coupure ENEO &amp; Baisse de tension","PASSIVE",
AK770="Defaut GE &amp; POWER Cabinet","PASSIVE",
AK770="Sharing","PASSIVE",
AK770="Sites strategiques &amp; DataCenter","PASSIVE",
AK770="Exclu","Exclu",
AK770="SAT","ACTIVE",
AK770="SPARE-ISSUE","SPARE-ISSUE",
AK770="Fiber CAmtel","ACTIVE",
AK770="Fiber AOF","ACTIVE",
AK770="Projet OCM (HUAWEI)","PLANNED WORKS",
AK770="Projet OCM (NOKIA)","PLANNED WORKS",
AK770="ACCESS-ISSUE","ACCESS-ISSUE",
AK770="Projet OCM (ZTE, NOKIA, autres projets)","PLANNED WORKS",
AK770="No root CAuse","No root cause",
AK770="ODU HS","ACTIVE",
AK770="IP &amp; VLAN","ACTIVE",
AK770="Warehouse HUAWEI","SPARE-ISSUE",
AK770="SPARE-HS","SPARE-ISSUE",
AK770="Power Telco","ACTIVE", AK770="no impacts","no impacts"
),"")</f>
        <v>No root cause</v>
      </c>
      <c r="AM770" s="108" t="s">
        <v>5537</v>
      </c>
      <c r="AN770" s="117" t="s">
        <v>1210</v>
      </c>
      <c r="AP770" s="23" t="s">
        <v>5537</v>
      </c>
      <c r="AQ770" s="23" t="s">
        <v>5537</v>
      </c>
      <c r="AR770" s="7"/>
      <c r="AS770" s="6"/>
      <c r="AT770" s="7"/>
      <c r="AU770" s="3" t="s">
        <v>5537</v>
      </c>
      <c r="AV770" s="24" t="s">
        <v>5537</v>
      </c>
      <c r="AW770" s="24" t="s">
        <v>5537</v>
      </c>
      <c r="AX770" s="24" t="s">
        <v>5537</v>
      </c>
      <c r="AY770" s="24" t="s">
        <v>5537</v>
      </c>
      <c r="AZ770" s="24" t="s">
        <v>5537</v>
      </c>
      <c r="BA770" s="24" t="s">
        <v>5537</v>
      </c>
      <c r="BB770" s="24" t="s">
        <v>5537</v>
      </c>
      <c r="BC770" s="24" t="s">
        <v>5537</v>
      </c>
      <c r="BD770" s="24" t="s">
        <v>5537</v>
      </c>
      <c r="BE770" s="24" t="s">
        <v>5537</v>
      </c>
      <c r="BF770" s="24" t="s">
        <v>5537</v>
      </c>
      <c r="BG770" s="24" t="s">
        <v>5537</v>
      </c>
      <c r="BH770" s="24" t="s">
        <v>5537</v>
      </c>
      <c r="BI770" s="9" t="s">
        <v>5537</v>
      </c>
      <c r="BJ770" s="14"/>
      <c r="BK770" s="14" t="s">
        <v>5537</v>
      </c>
      <c r="BL770" s="14" t="str">
        <f>_xlfn.XLOOKUP(B770,'[4]cell downs 18042026 17h'!$B:$B,'[4]cell downs 18042026 17h'!$B:$B,"")</f>
        <v/>
      </c>
      <c r="BM770" s="14" t="str">
        <f>_xlfn.XLOOKUP(B770,'[5]Cells Huawei 19042026 15h'!$B:$B,'[5]Cells Huawei 19042026 15h'!$B:$B,"")</f>
        <v/>
      </c>
      <c r="BN770" s="9" t="str">
        <f>_xlfn.XLOOKUP(B770,'[6]cells down 19042026 9H40'!$B:$B,'[6]cells down 19042026 9H40'!$B:$B,"")</f>
        <v/>
      </c>
      <c r="BO770" s="9" t="s">
        <v>1210</v>
      </c>
      <c r="BP770" s="9" t="s">
        <v>12</v>
      </c>
    </row>
    <row r="771" spans="1:68" s="9" customFormat="1" x14ac:dyDescent="0.35">
      <c r="A771" s="1" t="s">
        <v>2042</v>
      </c>
      <c r="B771" s="8" t="s">
        <v>2043</v>
      </c>
      <c r="C771" s="3" t="str">
        <f>_xlfn.XLOOKUP(B771,'[1]daily break down'!$D:$D,'[1]daily break down'!$E:$E,"")</f>
        <v>CENTRE</v>
      </c>
      <c r="D771" s="1" t="s">
        <v>11</v>
      </c>
      <c r="E771" s="1" t="s">
        <v>2044</v>
      </c>
      <c r="F771" s="3" t="s">
        <v>226</v>
      </c>
      <c r="G771" s="1" t="s">
        <v>2045</v>
      </c>
      <c r="H771" s="40" t="str">
        <f>_xlfn.XLOOKUP(B771,[2]CALCULATION!$B:$B,[2]CALCULATION!$H:$H,"")</f>
        <v>NOKIA</v>
      </c>
      <c r="I771" s="34">
        <v>0</v>
      </c>
      <c r="J771" s="34">
        <v>0</v>
      </c>
      <c r="K771" s="34">
        <v>0</v>
      </c>
      <c r="L771" s="34">
        <v>0</v>
      </c>
      <c r="M771" s="34">
        <v>0</v>
      </c>
      <c r="N771" s="34">
        <v>0</v>
      </c>
      <c r="O771" s="34">
        <v>0</v>
      </c>
      <c r="P771" s="34">
        <v>0</v>
      </c>
      <c r="Q771" s="34">
        <v>0</v>
      </c>
      <c r="R771" s="34">
        <v>0</v>
      </c>
      <c r="S771" s="109">
        <v>0</v>
      </c>
      <c r="T771" s="109">
        <f>_xlfn.XLOOKUP(B771,'[3]Nur des jours'!$B:$B,'[3]Nur des jours'!$U:$U,"")</f>
        <v>0</v>
      </c>
      <c r="U771" s="109">
        <v>0</v>
      </c>
      <c r="V771" s="109">
        <v>0</v>
      </c>
      <c r="W771" s="109">
        <v>0</v>
      </c>
      <c r="X771" s="109">
        <v>0</v>
      </c>
      <c r="Y771" s="109">
        <v>0</v>
      </c>
      <c r="Z771" s="109">
        <v>0</v>
      </c>
      <c r="AA771" s="109">
        <v>0</v>
      </c>
      <c r="AB771" s="109">
        <v>0.22366971717846207</v>
      </c>
      <c r="AC771" s="109">
        <v>0</v>
      </c>
      <c r="AD771" s="109">
        <v>0</v>
      </c>
      <c r="AE771" s="109">
        <v>0</v>
      </c>
      <c r="AF771" s="109">
        <v>0</v>
      </c>
      <c r="AG771" s="57" t="str">
        <f>_xlfn.XLOOKUP(B771,[3]CALCULATION!$B:$B,[3]CALCULATION!$M:$M,"")</f>
        <v>Operationnel</v>
      </c>
      <c r="AH771" s="57"/>
      <c r="AI771" s="56" t="str" cm="1">
        <f t="array" ref="AI771">IFERROR(_xlfn.IFS(
AK771="MPR ISSUE","PDH",
AK771="BSS Hardware Issue","BSS",
AK771="Sites strategiques, MLL, Pylone, etc.","ENVTECH",
AK771="AKTIVCO DEFAUT GE &amp; POWER Cabinet","AKTIVCO",
AK771="AKTIVCO Coupure ENEO &amp; Baisse de tension","AKTIVCO GRID ONLY",
AK771="Coupure ENEO &amp; Baisse de tension","IHS GRID ONLY",
AK771="Defaut GE &amp; POWER Cabinet","IHS",
AK771="Sharing","Partners",
AK771="Sites strategiques &amp; DataCenter","SST &amp; DC",
AK771="Exclu","Exclu",
AK771="SAT","SAT",
AK771="SPARE-ISSUE","SPARE-ISSUE",
AK771="Fiber CAmtel","TRANS_FO_CAMTEL",
AK771="Fiber AOF","Fiber AOF",
AK771="Projet OCM (HUAWEI)","TRAVAUX-HUAWEI",
AK771="Projet OCM (NOKIA)","TRAVAUX-NOKIA",
AK771="ACCESS-ISSUE","ACCESS-ISSUE",
AK771="Projet OCM (ZTE, NOKIA, autres projets)","TRAVAUX OCM",
AK771="No root CAuse","No root cause",
AK771="ODU HS","PDH",
AK771="IP &amp; VLAN","PDH",
AK771="Warehouse HUAWEI","SPARE-ISSUE",
AK771="SPARE-HS","SPARE-ISSUE",
AK771="Power Telco","BSS",AK771="no impacts","no impacts"
),"")</f>
        <v>No root cause</v>
      </c>
      <c r="AJ771" s="56" t="str" cm="1">
        <f t="array" ref="AJ771">IFERROR(_xlfn.IFS(
AK771="MPR ISSUE","TX ISSUE",
AK771="BSS Hardware Issue","RAN ISSUE",
AK771="Sites strategiques, MLL, Pylone, etc.","ENVTECH",
AK771="AKTIVCO DEFAUT GE &amp; POWER Cabinet","POWER ISSUE",
AK771="AKTIVCO Coupure ENEO &amp; Baisse de tension","POWER ISSUE",
AK771="Coupure ENEO &amp; Baisse de tension","POWER ISSUE",
AK771="Defaut GE &amp; POWER Cabinet","POWER ISSUE",
AK771="Sharing","POWER ISSUE",
AK771="Sites strategiques &amp; DataCenter","POWER ISSUE",
AK771="Exclu","Exclu",
AK771="SAT","TX ISSUE",
AK771="SPARE-ISSUE","SPARE-ISSUE",
AK771="Fiber CAmtel","TX ISSUE",
AK771="Fiber AOF","TX ISSUE",
AK771="Projet OCM (HUAWEI)","TRAVAUX-HUAWEI",
AK771="Projet OCM (NOKIA)","TRAVAUX -NOKIA",
AK771="ACCESS-ISSUE","ACCESS-ISSUE",
AK771="Projet OCM (ZTE, NOKIA, autres projets)","TRAVAUX OCM",
AK771="No root CAuse","No root cause",
AK771="ODU HS","TX ISSUE",
AK771="IP &amp; VLAN","TX ISSUE",
AK771="Warehouse HUAWEI","SPARE-ISSUE",
AK771="SPARE-HS","SPARE-ISSUE",
AK771="Power Telco","RAN ISSUE",AK771="no impacts","no impacts"
),"")</f>
        <v>No root cause</v>
      </c>
      <c r="AK771" s="81" t="s">
        <v>5620</v>
      </c>
      <c r="AL771" s="56" t="str" cm="1">
        <f t="array" ref="AL771">IFERROR(_xlfn.IFS(
AK771="MPR ISSUE","ACTIVE",
AK771="BSS Hardware Issue","ACTIVE",
AK771="Sites strategiques, MLL, Pylone, etc.","PASSIVE",
AK771="AKTIVCO DEFAUT GE &amp; POWER Cabinet","PASSIVE",
AK771="AKTIVCO Coupure ENEO &amp; Baisse de tension","PASSIVE",
AK771="Coupure ENEO &amp; Baisse de tension","PASSIVE",
AK771="Defaut GE &amp; POWER Cabinet","PASSIVE",
AK771="Sharing","PASSIVE",
AK771="Sites strategiques &amp; DataCenter","PASSIVE",
AK771="Exclu","Exclu",
AK771="SAT","ACTIVE",
AK771="SPARE-ISSUE","SPARE-ISSUE",
AK771="Fiber CAmtel","ACTIVE",
AK771="Fiber AOF","ACTIVE",
AK771="Projet OCM (HUAWEI)","PLANNED WORKS",
AK771="Projet OCM (NOKIA)","PLANNED WORKS",
AK771="ACCESS-ISSUE","ACCESS-ISSUE",
AK771="Projet OCM (ZTE, NOKIA, autres projets)","PLANNED WORKS",
AK771="No root CAuse","No root cause",
AK771="ODU HS","ACTIVE",
AK771="IP &amp; VLAN","ACTIVE",
AK771="Warehouse HUAWEI","SPARE-ISSUE",
AK771="SPARE-HS","SPARE-ISSUE",
AK771="Power Telco","ACTIVE", AK771="no impacts","no impacts"
),"")</f>
        <v>No root cause</v>
      </c>
      <c r="AM771" s="108" t="s">
        <v>5537</v>
      </c>
      <c r="AN771" s="117" t="s">
        <v>2043</v>
      </c>
      <c r="AP771" s="23" t="s">
        <v>5537</v>
      </c>
      <c r="AQ771" s="23" t="s">
        <v>5537</v>
      </c>
      <c r="AR771" s="7"/>
      <c r="AS771" s="6"/>
      <c r="AT771" s="7"/>
      <c r="AU771" s="3" t="s">
        <v>5537</v>
      </c>
      <c r="AV771" s="24" t="s">
        <v>5537</v>
      </c>
      <c r="AW771" s="24" t="s">
        <v>5537</v>
      </c>
      <c r="AX771" s="24" t="s">
        <v>5537</v>
      </c>
      <c r="AY771" s="24" t="s">
        <v>5537</v>
      </c>
      <c r="AZ771" s="24" t="s">
        <v>5537</v>
      </c>
      <c r="BA771" s="24" t="s">
        <v>5537</v>
      </c>
      <c r="BB771" s="24" t="s">
        <v>5537</v>
      </c>
      <c r="BC771" s="24" t="s">
        <v>5537</v>
      </c>
      <c r="BD771" s="24" t="s">
        <v>5537</v>
      </c>
      <c r="BE771" s="24" t="s">
        <v>5537</v>
      </c>
      <c r="BF771" s="24" t="s">
        <v>5537</v>
      </c>
      <c r="BG771" s="24" t="s">
        <v>5537</v>
      </c>
      <c r="BH771" s="24" t="s">
        <v>5537</v>
      </c>
      <c r="BI771" s="9" t="s">
        <v>5537</v>
      </c>
      <c r="BJ771" s="14"/>
      <c r="BK771" s="14" t="s">
        <v>5537</v>
      </c>
      <c r="BL771" s="14" t="str">
        <f>_xlfn.XLOOKUP(B771,'[4]cell downs 18042026 17h'!$B:$B,'[4]cell downs 18042026 17h'!$B:$B,"")</f>
        <v/>
      </c>
      <c r="BM771" s="14" t="str">
        <f>_xlfn.XLOOKUP(B771,'[5]Cells Huawei 19042026 15h'!$B:$B,'[5]Cells Huawei 19042026 15h'!$B:$B,"")</f>
        <v/>
      </c>
      <c r="BN771" s="9" t="str">
        <f>_xlfn.XLOOKUP(B771,'[6]cells down 19042026 9H40'!$B:$B,'[6]cells down 19042026 9H40'!$B:$B,"")</f>
        <v/>
      </c>
      <c r="BO771" s="9" t="s">
        <v>2043</v>
      </c>
      <c r="BP771" s="9" t="s">
        <v>594</v>
      </c>
    </row>
    <row r="772" spans="1:68" s="9" customFormat="1" ht="22" customHeight="1" x14ac:dyDescent="0.35">
      <c r="A772" s="1" t="s">
        <v>3333</v>
      </c>
      <c r="B772" s="1" t="s">
        <v>3334</v>
      </c>
      <c r="C772" s="3" t="str">
        <f>_xlfn.XLOOKUP(B772,'[1]daily break down'!$D:$D,'[1]daily break down'!$E:$E,"")</f>
        <v>Bafoussam</v>
      </c>
      <c r="D772" s="1" t="s">
        <v>21</v>
      </c>
      <c r="E772" s="1" t="s">
        <v>30</v>
      </c>
      <c r="F772" s="3" t="s">
        <v>102</v>
      </c>
      <c r="G772" s="1" t="s">
        <v>299</v>
      </c>
      <c r="H772" s="39" t="str">
        <f>_xlfn.XLOOKUP(B772,[2]CALCULATION!$B:$B,[2]CALCULATION!$H:$H,"")</f>
        <v>Huawei</v>
      </c>
      <c r="I772" s="34">
        <v>12.451470751898363</v>
      </c>
      <c r="J772" s="34">
        <v>17.214720788281923</v>
      </c>
      <c r="K772" s="34">
        <v>6.5562282947096886</v>
      </c>
      <c r="L772" s="34">
        <v>0</v>
      </c>
      <c r="M772" s="34">
        <v>0</v>
      </c>
      <c r="N772" s="34">
        <v>0</v>
      </c>
      <c r="O772" s="34">
        <v>0</v>
      </c>
      <c r="P772" s="34">
        <v>0.22133332191888322</v>
      </c>
      <c r="Q772" s="34">
        <v>3.162605262632229</v>
      </c>
      <c r="R772" s="34">
        <v>8.0339893788541588</v>
      </c>
      <c r="S772" s="109">
        <v>6.580501836299665</v>
      </c>
      <c r="T772" s="109">
        <f>_xlfn.XLOOKUP(B772,'[3]Nur des jours'!$B:$B,'[3]Nur des jours'!$U:$U,"")</f>
        <v>0</v>
      </c>
      <c r="U772" s="109">
        <v>0</v>
      </c>
      <c r="V772" s="109">
        <v>0</v>
      </c>
      <c r="W772" s="109">
        <v>0</v>
      </c>
      <c r="X772" s="109">
        <v>0.30273261935947815</v>
      </c>
      <c r="Y772" s="109">
        <v>0</v>
      </c>
      <c r="Z772" s="109">
        <v>0.45944945253443603</v>
      </c>
      <c r="AA772" s="109">
        <v>0</v>
      </c>
      <c r="AB772" s="109">
        <v>0.20965134562098886</v>
      </c>
      <c r="AC772" s="109">
        <v>0</v>
      </c>
      <c r="AD772" s="109">
        <v>0</v>
      </c>
      <c r="AE772" s="109">
        <v>0</v>
      </c>
      <c r="AF772" s="109">
        <v>0</v>
      </c>
      <c r="AG772" s="57" t="str">
        <f>_xlfn.XLOOKUP(B772,[3]CALCULATION!$B:$B,[3]CALCULATION!$M:$M,"")</f>
        <v>Operationnel</v>
      </c>
      <c r="AH772" s="57"/>
      <c r="AI772" s="56" t="str" cm="1">
        <f t="array" ref="AI772">IFERROR(_xlfn.IFS(
AK772="MPR ISSUE","PDH",
AK772="BSS Hardware Issue","BSS",
AK772="Sites strategiques, MLL, Pylone, etc.","ENVTECH",
AK772="AKTIVCO DEFAUT GE &amp; POWER Cabinet","AKTIVCO",
AK772="AKTIVCO Coupure ENEO &amp; Baisse de tension","AKTIVCO GRID ONLY",
AK772="Coupure ENEO &amp; Baisse de tension","IHS GRID ONLY",
AK772="Defaut GE &amp; POWER Cabinet","IHS",
AK772="Sharing","Partners",
AK772="Sites strategiques &amp; DataCenter","SST &amp; DC",
AK772="Exclu","Exclu",
AK772="SAT","SAT",
AK772="SPARE-ISSUE","SPARE-ISSUE",
AK772="Fiber CAmtel","TRANS_FO_CAMTEL",
AK772="Fiber AOF","Fiber AOF",
AK772="Projet OCM (HUAWEI)","TRAVAUX-HUAWEI",
AK772="Projet OCM (NOKIA)","TRAVAUX-NOKIA",
AK772="ACCESS-ISSUE","ACCESS-ISSUE",
AK772="Projet OCM (ZTE, NOKIA, autres projets)","TRAVAUX OCM",
AK772="No root CAuse","No root cause",
AK772="ODU HS","PDH",
AK772="IP &amp; VLAN","PDH",
AK772="Warehouse HUAWEI","SPARE-ISSUE",
AK772="SPARE-HS","SPARE-ISSUE",
AK772="Power Telco","BSS",AK772="no impacts","no impacts"
),"")</f>
        <v>No root cause</v>
      </c>
      <c r="AJ772" s="56" t="str" cm="1">
        <f t="array" ref="AJ772">IFERROR(_xlfn.IFS(
AK772="MPR ISSUE","TX ISSUE",
AK772="BSS Hardware Issue","RAN ISSUE",
AK772="Sites strategiques, MLL, Pylone, etc.","ENVTECH",
AK772="AKTIVCO DEFAUT GE &amp; POWER Cabinet","POWER ISSUE",
AK772="AKTIVCO Coupure ENEO &amp; Baisse de tension","POWER ISSUE",
AK772="Coupure ENEO &amp; Baisse de tension","POWER ISSUE",
AK772="Defaut GE &amp; POWER Cabinet","POWER ISSUE",
AK772="Sharing","POWER ISSUE",
AK772="Sites strategiques &amp; DataCenter","POWER ISSUE",
AK772="Exclu","Exclu",
AK772="SAT","TX ISSUE",
AK772="SPARE-ISSUE","SPARE-ISSUE",
AK772="Fiber CAmtel","TX ISSUE",
AK772="Fiber AOF","TX ISSUE",
AK772="Projet OCM (HUAWEI)","TRAVAUX-HUAWEI",
AK772="Projet OCM (NOKIA)","TRAVAUX -NOKIA",
AK772="ACCESS-ISSUE","ACCESS-ISSUE",
AK772="Projet OCM (ZTE, NOKIA, autres projets)","TRAVAUX OCM",
AK772="No root CAuse","No root cause",
AK772="ODU HS","TX ISSUE",
AK772="IP &amp; VLAN","TX ISSUE",
AK772="Warehouse HUAWEI","SPARE-ISSUE",
AK772="SPARE-HS","SPARE-ISSUE",
AK772="Power Telco","RAN ISSUE",AK772="no impacts","no impacts"
),"")</f>
        <v>No root cause</v>
      </c>
      <c r="AK772" s="81" t="s">
        <v>5620</v>
      </c>
      <c r="AL772" s="56" t="str" cm="1">
        <f t="array" ref="AL772">IFERROR(_xlfn.IFS(
AK772="MPR ISSUE","ACTIVE",
AK772="BSS Hardware Issue","ACTIVE",
AK772="Sites strategiques, MLL, Pylone, etc.","PASSIVE",
AK772="AKTIVCO DEFAUT GE &amp; POWER Cabinet","PASSIVE",
AK772="AKTIVCO Coupure ENEO &amp; Baisse de tension","PASSIVE",
AK772="Coupure ENEO &amp; Baisse de tension","PASSIVE",
AK772="Defaut GE &amp; POWER Cabinet","PASSIVE",
AK772="Sharing","PASSIVE",
AK772="Sites strategiques &amp; DataCenter","PASSIVE",
AK772="Exclu","Exclu",
AK772="SAT","ACTIVE",
AK772="SPARE-ISSUE","SPARE-ISSUE",
AK772="Fiber CAmtel","ACTIVE",
AK772="Fiber AOF","ACTIVE",
AK772="Projet OCM (HUAWEI)","PLANNED WORKS",
AK772="Projet OCM (NOKIA)","PLANNED WORKS",
AK772="ACCESS-ISSUE","ACCESS-ISSUE",
AK772="Projet OCM (ZTE, NOKIA, autres projets)","PLANNED WORKS",
AK772="No root CAuse","No root cause",
AK772="ODU HS","ACTIVE",
AK772="IP &amp; VLAN","ACTIVE",
AK772="Warehouse HUAWEI","SPARE-ISSUE",
AK772="SPARE-HS","SPARE-ISSUE",
AK772="Power Telco","ACTIVE", AK772="no impacts","no impacts"
),"")</f>
        <v>No root cause</v>
      </c>
      <c r="AM772" s="108" t="s">
        <v>5537</v>
      </c>
      <c r="AN772" s="117" t="s">
        <v>3334</v>
      </c>
      <c r="AP772" s="23" t="s">
        <v>5537</v>
      </c>
      <c r="AQ772" s="23" t="s">
        <v>5537</v>
      </c>
      <c r="AR772" s="7"/>
      <c r="AS772" s="6"/>
      <c r="AT772" s="7"/>
      <c r="AU772" s="3" t="s">
        <v>5537</v>
      </c>
      <c r="AV772" s="24" t="s">
        <v>5537</v>
      </c>
      <c r="AW772" s="24" t="s">
        <v>5537</v>
      </c>
      <c r="AX772" s="24" t="s">
        <v>5537</v>
      </c>
      <c r="AY772" s="24" t="s">
        <v>5537</v>
      </c>
      <c r="AZ772" s="24" t="s">
        <v>5537</v>
      </c>
      <c r="BA772" s="24" t="s">
        <v>5537</v>
      </c>
      <c r="BB772" s="24" t="s">
        <v>5537</v>
      </c>
      <c r="BC772" s="24" t="s">
        <v>5537</v>
      </c>
      <c r="BD772" s="24" t="s">
        <v>5537</v>
      </c>
      <c r="BE772" s="24" t="s">
        <v>5537</v>
      </c>
      <c r="BF772" s="24" t="s">
        <v>5537</v>
      </c>
      <c r="BG772" s="24" t="s">
        <v>5537</v>
      </c>
      <c r="BH772" s="24" t="s">
        <v>5537</v>
      </c>
      <c r="BI772" s="9" t="s">
        <v>5537</v>
      </c>
      <c r="BJ772" s="14"/>
      <c r="BK772" s="14" t="s">
        <v>5537</v>
      </c>
      <c r="BL772" s="14" t="str">
        <f>_xlfn.XLOOKUP(B772,'[4]cell downs 18042026 17h'!$B:$B,'[4]cell downs 18042026 17h'!$B:$B,"")</f>
        <v/>
      </c>
      <c r="BM772" s="14" t="str">
        <f>_xlfn.XLOOKUP(B772,'[5]Cells Huawei 19042026 15h'!$B:$B,'[5]Cells Huawei 19042026 15h'!$B:$B,"")</f>
        <v/>
      </c>
      <c r="BN772" s="9" t="str">
        <f>_xlfn.XLOOKUP(B772,'[6]cells down 19042026 9H40'!$B:$B,'[6]cells down 19042026 9H40'!$B:$B,"")</f>
        <v/>
      </c>
      <c r="BO772" s="9" t="s">
        <v>5537</v>
      </c>
      <c r="BP772" s="9" t="s">
        <v>594</v>
      </c>
    </row>
    <row r="773" spans="1:68" s="9" customFormat="1" x14ac:dyDescent="0.35">
      <c r="A773" s="1" t="s">
        <v>2809</v>
      </c>
      <c r="B773" s="8" t="s">
        <v>2810</v>
      </c>
      <c r="C773" s="3" t="str">
        <f>_xlfn.XLOOKUP(B773,'[1]daily break down'!$D:$D,'[1]daily break down'!$E:$E,"")</f>
        <v>NORD</v>
      </c>
      <c r="D773" s="1" t="s">
        <v>11</v>
      </c>
      <c r="E773" s="1" t="s">
        <v>66</v>
      </c>
      <c r="F773" s="3" t="s">
        <v>23</v>
      </c>
      <c r="G773" s="1" t="s">
        <v>2811</v>
      </c>
      <c r="H773" s="40" t="str">
        <f>_xlfn.XLOOKUP(B773,[2]CALCULATION!$B:$B,[2]CALCULATION!$H:$H,"")</f>
        <v>NOKIA</v>
      </c>
      <c r="I773" s="34">
        <v>0</v>
      </c>
      <c r="J773" s="34">
        <v>0</v>
      </c>
      <c r="K773" s="34">
        <v>0</v>
      </c>
      <c r="L773" s="34">
        <v>0</v>
      </c>
      <c r="M773" s="34">
        <v>0</v>
      </c>
      <c r="N773" s="34">
        <v>0</v>
      </c>
      <c r="O773" s="34">
        <v>0</v>
      </c>
      <c r="P773" s="34">
        <v>0</v>
      </c>
      <c r="Q773" s="34">
        <v>2.2293847896745519E-3</v>
      </c>
      <c r="R773" s="34">
        <v>0</v>
      </c>
      <c r="S773" s="109">
        <v>0</v>
      </c>
      <c r="T773" s="109">
        <f>_xlfn.XLOOKUP(B773,'[3]Nur des jours'!$B:$B,'[3]Nur des jours'!$U:$U,"")</f>
        <v>0</v>
      </c>
      <c r="U773" s="109">
        <v>0</v>
      </c>
      <c r="V773" s="109">
        <v>6.5479167879821514</v>
      </c>
      <c r="W773" s="109">
        <v>0</v>
      </c>
      <c r="X773" s="109">
        <v>0</v>
      </c>
      <c r="Y773" s="109">
        <v>5.3114530203652817E-2</v>
      </c>
      <c r="Z773" s="109">
        <v>0</v>
      </c>
      <c r="AA773" s="109">
        <v>0.10574770424646508</v>
      </c>
      <c r="AB773" s="109">
        <v>0.18914673416786293</v>
      </c>
      <c r="AC773" s="109">
        <v>0</v>
      </c>
      <c r="AD773" s="109">
        <v>0</v>
      </c>
      <c r="AE773" s="109">
        <v>0</v>
      </c>
      <c r="AF773" s="109">
        <v>0</v>
      </c>
      <c r="AG773" s="57" t="str">
        <f>_xlfn.XLOOKUP(B773,[3]CALCULATION!$B:$B,[3]CALCULATION!$M:$M,"")</f>
        <v>Operationnel</v>
      </c>
      <c r="AH773" s="57"/>
      <c r="AI773" s="56" t="str" cm="1">
        <f t="array" ref="AI773">IFERROR(_xlfn.IFS(
AK773="MPR ISSUE","PDH",
AK773="BSS Hardware Issue","BSS",
AK773="Sites strategiques, MLL, Pylone, etc.","ENVTECH",
AK773="AKTIVCO DEFAUT GE &amp; POWER Cabinet","AKTIVCO",
AK773="AKTIVCO Coupure ENEO &amp; Baisse de tension","AKTIVCO GRID ONLY",
AK773="Coupure ENEO &amp; Baisse de tension","IHS GRID ONLY",
AK773="Defaut GE &amp; POWER Cabinet","IHS",
AK773="Sharing","Partners",
AK773="Sites strategiques &amp; DataCenter","SST &amp; DC",
AK773="Exclu","Exclu",
AK773="SAT","SAT",
AK773="SPARE-ISSUE","SPARE-ISSUE",
AK773="Fiber CAmtel","TRANS_FO_CAMTEL",
AK773="Fiber AOF","Fiber AOF",
AK773="Projet OCM (HUAWEI)","TRAVAUX-HUAWEI",
AK773="Projet OCM (NOKIA)","TRAVAUX-NOKIA",
AK773="ACCESS-ISSUE","ACCESS-ISSUE",
AK773="Projet OCM (ZTE, NOKIA, autres projets)","TRAVAUX OCM",
AK773="No root CAuse","No root cause",
AK773="ODU HS","PDH",
AK773="IP &amp; VLAN","PDH",
AK773="Warehouse HUAWEI","SPARE-ISSUE",
AK773="SPARE-HS","SPARE-ISSUE",
AK773="Power Telco","BSS",AK773="no impacts","no impacts"
),"")</f>
        <v>No root cause</v>
      </c>
      <c r="AJ773" s="56" t="str" cm="1">
        <f t="array" ref="AJ773">IFERROR(_xlfn.IFS(
AK773="MPR ISSUE","TX ISSUE",
AK773="BSS Hardware Issue","RAN ISSUE",
AK773="Sites strategiques, MLL, Pylone, etc.","ENVTECH",
AK773="AKTIVCO DEFAUT GE &amp; POWER Cabinet","POWER ISSUE",
AK773="AKTIVCO Coupure ENEO &amp; Baisse de tension","POWER ISSUE",
AK773="Coupure ENEO &amp; Baisse de tension","POWER ISSUE",
AK773="Defaut GE &amp; POWER Cabinet","POWER ISSUE",
AK773="Sharing","POWER ISSUE",
AK773="Sites strategiques &amp; DataCenter","POWER ISSUE",
AK773="Exclu","Exclu",
AK773="SAT","TX ISSUE",
AK773="SPARE-ISSUE","SPARE-ISSUE",
AK773="Fiber CAmtel","TX ISSUE",
AK773="Fiber AOF","TX ISSUE",
AK773="Projet OCM (HUAWEI)","TRAVAUX-HUAWEI",
AK773="Projet OCM (NOKIA)","TRAVAUX -NOKIA",
AK773="ACCESS-ISSUE","ACCESS-ISSUE",
AK773="Projet OCM (ZTE, NOKIA, autres projets)","TRAVAUX OCM",
AK773="No root CAuse","No root cause",
AK773="ODU HS","TX ISSUE",
AK773="IP &amp; VLAN","TX ISSUE",
AK773="Warehouse HUAWEI","SPARE-ISSUE",
AK773="SPARE-HS","SPARE-ISSUE",
AK773="Power Telco","RAN ISSUE",AK773="no impacts","no impacts"
),"")</f>
        <v>No root cause</v>
      </c>
      <c r="AK773" s="81" t="s">
        <v>5620</v>
      </c>
      <c r="AL773" s="56" t="str" cm="1">
        <f t="array" ref="AL773">IFERROR(_xlfn.IFS(
AK773="MPR ISSUE","ACTIVE",
AK773="BSS Hardware Issue","ACTIVE",
AK773="Sites strategiques, MLL, Pylone, etc.","PASSIVE",
AK773="AKTIVCO DEFAUT GE &amp; POWER Cabinet","PASSIVE",
AK773="AKTIVCO Coupure ENEO &amp; Baisse de tension","PASSIVE",
AK773="Coupure ENEO &amp; Baisse de tension","PASSIVE",
AK773="Defaut GE &amp; POWER Cabinet","PASSIVE",
AK773="Sharing","PASSIVE",
AK773="Sites strategiques &amp; DataCenter","PASSIVE",
AK773="Exclu","Exclu",
AK773="SAT","ACTIVE",
AK773="SPARE-ISSUE","SPARE-ISSUE",
AK773="Fiber CAmtel","ACTIVE",
AK773="Fiber AOF","ACTIVE",
AK773="Projet OCM (HUAWEI)","PLANNED WORKS",
AK773="Projet OCM (NOKIA)","PLANNED WORKS",
AK773="ACCESS-ISSUE","ACCESS-ISSUE",
AK773="Projet OCM (ZTE, NOKIA, autres projets)","PLANNED WORKS",
AK773="No root CAuse","No root cause",
AK773="ODU HS","ACTIVE",
AK773="IP &amp; VLAN","ACTIVE",
AK773="Warehouse HUAWEI","SPARE-ISSUE",
AK773="SPARE-HS","SPARE-ISSUE",
AK773="Power Telco","ACTIVE", AK773="no impacts","no impacts"
),"")</f>
        <v>No root cause</v>
      </c>
      <c r="AM773" s="108" t="s">
        <v>5537</v>
      </c>
      <c r="AN773" s="117" t="s">
        <v>2810</v>
      </c>
      <c r="AP773" s="23" t="s">
        <v>5537</v>
      </c>
      <c r="AQ773" s="23" t="s">
        <v>5537</v>
      </c>
      <c r="AR773" s="7"/>
      <c r="AS773" s="6"/>
      <c r="AT773" s="7"/>
      <c r="AU773" s="3" t="s">
        <v>5537</v>
      </c>
      <c r="AV773" s="24" t="s">
        <v>5537</v>
      </c>
      <c r="AW773" s="24" t="s">
        <v>5537</v>
      </c>
      <c r="AX773" s="24" t="s">
        <v>5537</v>
      </c>
      <c r="AY773" s="24" t="s">
        <v>5537</v>
      </c>
      <c r="AZ773" s="24" t="s">
        <v>5537</v>
      </c>
      <c r="BA773" s="24" t="s">
        <v>5537</v>
      </c>
      <c r="BB773" s="24" t="s">
        <v>5537</v>
      </c>
      <c r="BC773" s="24" t="s">
        <v>5537</v>
      </c>
      <c r="BD773" s="24" t="s">
        <v>5537</v>
      </c>
      <c r="BE773" s="24" t="s">
        <v>5537</v>
      </c>
      <c r="BF773" s="24" t="s">
        <v>5537</v>
      </c>
      <c r="BG773" s="24" t="s">
        <v>5537</v>
      </c>
      <c r="BH773" s="24" t="s">
        <v>5537</v>
      </c>
      <c r="BI773" s="9" t="s">
        <v>5537</v>
      </c>
      <c r="BJ773" s="14"/>
      <c r="BK773" s="14" t="s">
        <v>5537</v>
      </c>
      <c r="BL773" s="14" t="str">
        <f>_xlfn.XLOOKUP(B773,'[4]cell downs 18042026 17h'!$B:$B,'[4]cell downs 18042026 17h'!$B:$B,"")</f>
        <v/>
      </c>
      <c r="BM773" s="14" t="str">
        <f>_xlfn.XLOOKUP(B773,'[5]Cells Huawei 19042026 15h'!$B:$B,'[5]Cells Huawei 19042026 15h'!$B:$B,"")</f>
        <v/>
      </c>
      <c r="BN773" s="9" t="str">
        <f>_xlfn.XLOOKUP(B773,'[6]cells down 19042026 9H40'!$B:$B,'[6]cells down 19042026 9H40'!$B:$B,"")</f>
        <v/>
      </c>
      <c r="BO773" s="9" t="s">
        <v>2810</v>
      </c>
      <c r="BP773" s="9" t="s">
        <v>5537</v>
      </c>
    </row>
    <row r="774" spans="1:68" s="9" customFormat="1" x14ac:dyDescent="0.35">
      <c r="A774" s="1" t="s">
        <v>2721</v>
      </c>
      <c r="B774" s="8" t="s">
        <v>2722</v>
      </c>
      <c r="C774" s="3" t="str">
        <f>_xlfn.XLOOKUP(B774,'[1]daily break down'!$D:$D,'[1]daily break down'!$E:$E,"")</f>
        <v>Yaounde</v>
      </c>
      <c r="D774" s="1" t="s">
        <v>11</v>
      </c>
      <c r="E774" s="1" t="s">
        <v>12</v>
      </c>
      <c r="F774" s="3" t="s">
        <v>37</v>
      </c>
      <c r="G774" s="1" t="s">
        <v>38</v>
      </c>
      <c r="H774" s="41" t="str">
        <f>_xlfn.XLOOKUP(B774,[2]CALCULATION!$B:$B,[2]CALCULATION!$H:$H,"")</f>
        <v>ZTE</v>
      </c>
      <c r="I774" s="34">
        <v>2.2004206224870373</v>
      </c>
      <c r="J774" s="34">
        <v>0.59893760005479013</v>
      </c>
      <c r="K774" s="34">
        <v>0</v>
      </c>
      <c r="L774" s="34">
        <v>0</v>
      </c>
      <c r="M774" s="34">
        <v>0</v>
      </c>
      <c r="N774" s="34">
        <v>0</v>
      </c>
      <c r="O774" s="34">
        <v>0</v>
      </c>
      <c r="P774" s="34">
        <v>0</v>
      </c>
      <c r="Q774" s="34">
        <v>0</v>
      </c>
      <c r="R774" s="34">
        <v>0</v>
      </c>
      <c r="S774" s="109">
        <v>9.3063438660171929E-2</v>
      </c>
      <c r="T774" s="109">
        <f>_xlfn.XLOOKUP(B774,'[3]Nur des jours'!$B:$B,'[3]Nur des jours'!$U:$U,"")</f>
        <v>0</v>
      </c>
      <c r="U774" s="109">
        <v>0</v>
      </c>
      <c r="V774" s="109">
        <v>0</v>
      </c>
      <c r="W774" s="109">
        <v>0</v>
      </c>
      <c r="X774" s="109">
        <v>0</v>
      </c>
      <c r="Y774" s="109">
        <v>0</v>
      </c>
      <c r="Z774" s="109">
        <v>0</v>
      </c>
      <c r="AA774" s="109">
        <v>0</v>
      </c>
      <c r="AB774" s="109">
        <v>0.17578253189625409</v>
      </c>
      <c r="AC774" s="109">
        <v>0.13863410189081929</v>
      </c>
      <c r="AD774" s="109">
        <v>0</v>
      </c>
      <c r="AE774" s="109">
        <v>1.979693693230946E-2</v>
      </c>
      <c r="AF774" s="109">
        <v>1.979693693230946E-2</v>
      </c>
      <c r="AG774" s="57" t="str">
        <f>_xlfn.XLOOKUP(B774,[3]CALCULATION!$B:$B,[3]CALCULATION!$M:$M,"")</f>
        <v>Operationnel</v>
      </c>
      <c r="AH774" s="57"/>
      <c r="AI774" s="56" t="str" cm="1">
        <f t="array" ref="AI774">IFERROR(_xlfn.IFS(
AK774="MPR ISSUE","PDH",
AK774="BSS Hardware Issue","BSS",
AK774="Sites strategiques, MLL, Pylone, etc.","ENVTECH",
AK774="AKTIVCO DEFAUT GE &amp; POWER Cabinet","AKTIVCO",
AK774="AKTIVCO Coupure ENEO &amp; Baisse de tension","AKTIVCO GRID ONLY",
AK774="Coupure ENEO &amp; Baisse de tension","IHS GRID ONLY",
AK774="Defaut GE &amp; POWER Cabinet","IHS",
AK774="Sharing","Partners",
AK774="Sites strategiques &amp; DataCenter","SST &amp; DC",
AK774="Exclu","Exclu",
AK774="SAT","SAT",
AK774="SPARE-ISSUE","SPARE-ISSUE",
AK774="Fiber CAmtel","TRANS_FO_CAMTEL",
AK774="Fiber AOF","Fiber AOF",
AK774="Projet OCM (HUAWEI)","TRAVAUX-HUAWEI",
AK774="Projet OCM (NOKIA)","TRAVAUX-NOKIA",
AK774="ACCESS-ISSUE","ACCESS-ISSUE",
AK774="Projet OCM (ZTE, NOKIA, autres projets)","TRAVAUX OCM",
AK774="No root CAuse","No root cause",
AK774="ODU HS","PDH",
AK774="IP &amp; VLAN","PDH",
AK774="Warehouse HUAWEI","SPARE-ISSUE",
AK774="SPARE-HS","SPARE-ISSUE",
AK774="Power Telco","BSS",AK774="no impacts","no impacts"
),"")</f>
        <v>No root cause</v>
      </c>
      <c r="AJ774" s="56" t="str" cm="1">
        <f t="array" ref="AJ774">IFERROR(_xlfn.IFS(
AK774="MPR ISSUE","TX ISSUE",
AK774="BSS Hardware Issue","RAN ISSUE",
AK774="Sites strategiques, MLL, Pylone, etc.","ENVTECH",
AK774="AKTIVCO DEFAUT GE &amp; POWER Cabinet","POWER ISSUE",
AK774="AKTIVCO Coupure ENEO &amp; Baisse de tension","POWER ISSUE",
AK774="Coupure ENEO &amp; Baisse de tension","POWER ISSUE",
AK774="Defaut GE &amp; POWER Cabinet","POWER ISSUE",
AK774="Sharing","POWER ISSUE",
AK774="Sites strategiques &amp; DataCenter","POWER ISSUE",
AK774="Exclu","Exclu",
AK774="SAT","TX ISSUE",
AK774="SPARE-ISSUE","SPARE-ISSUE",
AK774="Fiber CAmtel","TX ISSUE",
AK774="Fiber AOF","TX ISSUE",
AK774="Projet OCM (HUAWEI)","TRAVAUX-HUAWEI",
AK774="Projet OCM (NOKIA)","TRAVAUX -NOKIA",
AK774="ACCESS-ISSUE","ACCESS-ISSUE",
AK774="Projet OCM (ZTE, NOKIA, autres projets)","TRAVAUX OCM",
AK774="No root CAuse","No root cause",
AK774="ODU HS","TX ISSUE",
AK774="IP &amp; VLAN","TX ISSUE",
AK774="Warehouse HUAWEI","SPARE-ISSUE",
AK774="SPARE-HS","SPARE-ISSUE",
AK774="Power Telco","RAN ISSUE",AK774="no impacts","no impacts"
),"")</f>
        <v>No root cause</v>
      </c>
      <c r="AK774" s="81" t="s">
        <v>5620</v>
      </c>
      <c r="AL774" s="56" t="str" cm="1">
        <f t="array" ref="AL774">IFERROR(_xlfn.IFS(
AK774="MPR ISSUE","ACTIVE",
AK774="BSS Hardware Issue","ACTIVE",
AK774="Sites strategiques, MLL, Pylone, etc.","PASSIVE",
AK774="AKTIVCO DEFAUT GE &amp; POWER Cabinet","PASSIVE",
AK774="AKTIVCO Coupure ENEO &amp; Baisse de tension","PASSIVE",
AK774="Coupure ENEO &amp; Baisse de tension","PASSIVE",
AK774="Defaut GE &amp; POWER Cabinet","PASSIVE",
AK774="Sharing","PASSIVE",
AK774="Sites strategiques &amp; DataCenter","PASSIVE",
AK774="Exclu","Exclu",
AK774="SAT","ACTIVE",
AK774="SPARE-ISSUE","SPARE-ISSUE",
AK774="Fiber CAmtel","ACTIVE",
AK774="Fiber AOF","ACTIVE",
AK774="Projet OCM (HUAWEI)","PLANNED WORKS",
AK774="Projet OCM (NOKIA)","PLANNED WORKS",
AK774="ACCESS-ISSUE","ACCESS-ISSUE",
AK774="Projet OCM (ZTE, NOKIA, autres projets)","PLANNED WORKS",
AK774="No root CAuse","No root cause",
AK774="ODU HS","ACTIVE",
AK774="IP &amp; VLAN","ACTIVE",
AK774="Warehouse HUAWEI","SPARE-ISSUE",
AK774="SPARE-HS","SPARE-ISSUE",
AK774="Power Telco","ACTIVE", AK774="no impacts","no impacts"
),"")</f>
        <v>No root cause</v>
      </c>
      <c r="AM774" s="108" t="s">
        <v>5537</v>
      </c>
      <c r="AN774" s="117" t="s">
        <v>2722</v>
      </c>
      <c r="AP774" s="23" t="s">
        <v>5537</v>
      </c>
      <c r="AQ774" s="23" t="s">
        <v>5537</v>
      </c>
      <c r="AR774" s="7"/>
      <c r="AS774" s="6"/>
      <c r="AT774" s="7"/>
      <c r="AU774" s="3" t="s">
        <v>5537</v>
      </c>
      <c r="AV774" s="24" t="s">
        <v>5537</v>
      </c>
      <c r="AW774" s="24" t="s">
        <v>5537</v>
      </c>
      <c r="AX774" s="24" t="s">
        <v>5537</v>
      </c>
      <c r="AY774" s="24" t="s">
        <v>5537</v>
      </c>
      <c r="AZ774" s="24" t="s">
        <v>5537</v>
      </c>
      <c r="BA774" s="24" t="s">
        <v>5537</v>
      </c>
      <c r="BB774" s="24" t="s">
        <v>5537</v>
      </c>
      <c r="BC774" s="24" t="s">
        <v>5537</v>
      </c>
      <c r="BD774" s="24" t="s">
        <v>5537</v>
      </c>
      <c r="BE774" s="24" t="s">
        <v>5537</v>
      </c>
      <c r="BF774" s="24" t="s">
        <v>5537</v>
      </c>
      <c r="BG774" s="24" t="s">
        <v>5537</v>
      </c>
      <c r="BH774" s="24" t="s">
        <v>5537</v>
      </c>
      <c r="BI774" s="9" t="s">
        <v>5537</v>
      </c>
      <c r="BJ774" s="14"/>
      <c r="BK774" s="14" t="s">
        <v>5537</v>
      </c>
      <c r="BL774" s="14" t="str">
        <f>_xlfn.XLOOKUP(B774,'[4]cell downs 18042026 17h'!$B:$B,'[4]cell downs 18042026 17h'!$B:$B,"")</f>
        <v/>
      </c>
      <c r="BM774" s="14" t="str">
        <f>_xlfn.XLOOKUP(B774,'[5]Cells Huawei 19042026 15h'!$B:$B,'[5]Cells Huawei 19042026 15h'!$B:$B,"")</f>
        <v/>
      </c>
      <c r="BN774" s="9" t="str">
        <f>_xlfn.XLOOKUP(B774,'[6]cells down 19042026 9H40'!$B:$B,'[6]cells down 19042026 9H40'!$B:$B,"")</f>
        <v/>
      </c>
      <c r="BO774" s="9" t="s">
        <v>2722</v>
      </c>
      <c r="BP774" s="9" t="s">
        <v>12</v>
      </c>
    </row>
    <row r="775" spans="1:68" s="9" customFormat="1" x14ac:dyDescent="0.35">
      <c r="A775" s="1" t="s">
        <v>985</v>
      </c>
      <c r="B775" s="8" t="s">
        <v>986</v>
      </c>
      <c r="C775" s="3" t="str">
        <f>_xlfn.XLOOKUP(B775,'[1]daily break down'!$D:$D,'[1]daily break down'!$E:$E,"")</f>
        <v>Yaounde</v>
      </c>
      <c r="D775" s="1" t="s">
        <v>21</v>
      </c>
      <c r="E775" s="1" t="s">
        <v>987</v>
      </c>
      <c r="F775" s="3" t="s">
        <v>37</v>
      </c>
      <c r="G775" s="1" t="s">
        <v>38</v>
      </c>
      <c r="H775" s="41" t="str">
        <f>_xlfn.XLOOKUP(B775,[2]CALCULATION!$B:$B,[2]CALCULATION!$H:$H,"")</f>
        <v>ZTE</v>
      </c>
      <c r="I775" s="34">
        <v>5.3505234952196076E-5</v>
      </c>
      <c r="J775" s="34">
        <v>0</v>
      </c>
      <c r="K775" s="34">
        <v>0</v>
      </c>
      <c r="L775" s="34">
        <v>0</v>
      </c>
      <c r="M775" s="34">
        <v>0</v>
      </c>
      <c r="N775" s="34">
        <v>4.6284168443040485</v>
      </c>
      <c r="O775" s="34">
        <v>0</v>
      </c>
      <c r="P775" s="34">
        <v>9.4221113593754051</v>
      </c>
      <c r="Q775" s="34">
        <v>19.545283977251003</v>
      </c>
      <c r="R775" s="34">
        <v>0</v>
      </c>
      <c r="S775" s="109">
        <v>0</v>
      </c>
      <c r="T775" s="109">
        <f>_xlfn.XLOOKUP(B775,'[3]Nur des jours'!$B:$B,'[3]Nur des jours'!$U:$U,"")</f>
        <v>0</v>
      </c>
      <c r="U775" s="109">
        <v>0</v>
      </c>
      <c r="V775" s="109">
        <v>0</v>
      </c>
      <c r="W775" s="109">
        <v>0</v>
      </c>
      <c r="X775" s="109">
        <v>0</v>
      </c>
      <c r="Y775" s="109">
        <v>7.2519925349496184</v>
      </c>
      <c r="Z775" s="109">
        <v>0</v>
      </c>
      <c r="AA775" s="109">
        <v>0</v>
      </c>
      <c r="AB775" s="109">
        <v>0.17266139319070975</v>
      </c>
      <c r="AC775" s="109">
        <v>9.6544288974417386E-2</v>
      </c>
      <c r="AD775" s="109">
        <v>0</v>
      </c>
      <c r="AE775" s="109">
        <v>1.3786515539347035E-2</v>
      </c>
      <c r="AF775" s="109">
        <v>1.3786515539347035E-2</v>
      </c>
      <c r="AG775" s="57" t="str">
        <f>_xlfn.XLOOKUP(B775,[3]CALCULATION!$B:$B,[3]CALCULATION!$M:$M,"")</f>
        <v>Operationnel</v>
      </c>
      <c r="AH775" s="57"/>
      <c r="AI775" s="56" t="str" cm="1">
        <f t="array" ref="AI775">IFERROR(_xlfn.IFS(
AK775="MPR ISSUE","PDH",
AK775="BSS Hardware Issue","BSS",
AK775="Sites strategiques, MLL, Pylone, etc.","ENVTECH",
AK775="AKTIVCO DEFAUT GE &amp; POWER Cabinet","AKTIVCO",
AK775="AKTIVCO Coupure ENEO &amp; Baisse de tension","AKTIVCO GRID ONLY",
AK775="Coupure ENEO &amp; Baisse de tension","IHS GRID ONLY",
AK775="Defaut GE &amp; POWER Cabinet","IHS",
AK775="Sharing","Partners",
AK775="Sites strategiques &amp; DataCenter","SST &amp; DC",
AK775="Exclu","Exclu",
AK775="SAT","SAT",
AK775="SPARE-ISSUE","SPARE-ISSUE",
AK775="Fiber CAmtel","TRANS_FO_CAMTEL",
AK775="Fiber AOF","Fiber AOF",
AK775="Projet OCM (HUAWEI)","TRAVAUX-HUAWEI",
AK775="Projet OCM (NOKIA)","TRAVAUX-NOKIA",
AK775="ACCESS-ISSUE","ACCESS-ISSUE",
AK775="Projet OCM (ZTE, NOKIA, autres projets)","TRAVAUX OCM",
AK775="No root CAuse","No root cause",
AK775="ODU HS","PDH",
AK775="IP &amp; VLAN","PDH",
AK775="Warehouse HUAWEI","SPARE-ISSUE",
AK775="SPARE-HS","SPARE-ISSUE",
AK775="Power Telco","BSS",AK775="no impacts","no impacts"
),"")</f>
        <v>No root cause</v>
      </c>
      <c r="AJ775" s="56" t="str" cm="1">
        <f t="array" ref="AJ775">IFERROR(_xlfn.IFS(
AK775="MPR ISSUE","TX ISSUE",
AK775="BSS Hardware Issue","RAN ISSUE",
AK775="Sites strategiques, MLL, Pylone, etc.","ENVTECH",
AK775="AKTIVCO DEFAUT GE &amp; POWER Cabinet","POWER ISSUE",
AK775="AKTIVCO Coupure ENEO &amp; Baisse de tension","POWER ISSUE",
AK775="Coupure ENEO &amp; Baisse de tension","POWER ISSUE",
AK775="Defaut GE &amp; POWER Cabinet","POWER ISSUE",
AK775="Sharing","POWER ISSUE",
AK775="Sites strategiques &amp; DataCenter","POWER ISSUE",
AK775="Exclu","Exclu",
AK775="SAT","TX ISSUE",
AK775="SPARE-ISSUE","SPARE-ISSUE",
AK775="Fiber CAmtel","TX ISSUE",
AK775="Fiber AOF","TX ISSUE",
AK775="Projet OCM (HUAWEI)","TRAVAUX-HUAWEI",
AK775="Projet OCM (NOKIA)","TRAVAUX -NOKIA",
AK775="ACCESS-ISSUE","ACCESS-ISSUE",
AK775="Projet OCM (ZTE, NOKIA, autres projets)","TRAVAUX OCM",
AK775="No root CAuse","No root cause",
AK775="ODU HS","TX ISSUE",
AK775="IP &amp; VLAN","TX ISSUE",
AK775="Warehouse HUAWEI","SPARE-ISSUE",
AK775="SPARE-HS","SPARE-ISSUE",
AK775="Power Telco","RAN ISSUE",AK775="no impacts","no impacts"
),"")</f>
        <v>No root cause</v>
      </c>
      <c r="AK775" s="81" t="s">
        <v>5620</v>
      </c>
      <c r="AL775" s="56" t="str" cm="1">
        <f t="array" ref="AL775">IFERROR(_xlfn.IFS(
AK775="MPR ISSUE","ACTIVE",
AK775="BSS Hardware Issue","ACTIVE",
AK775="Sites strategiques, MLL, Pylone, etc.","PASSIVE",
AK775="AKTIVCO DEFAUT GE &amp; POWER Cabinet","PASSIVE",
AK775="AKTIVCO Coupure ENEO &amp; Baisse de tension","PASSIVE",
AK775="Coupure ENEO &amp; Baisse de tension","PASSIVE",
AK775="Defaut GE &amp; POWER Cabinet","PASSIVE",
AK775="Sharing","PASSIVE",
AK775="Sites strategiques &amp; DataCenter","PASSIVE",
AK775="Exclu","Exclu",
AK775="SAT","ACTIVE",
AK775="SPARE-ISSUE","SPARE-ISSUE",
AK775="Fiber CAmtel","ACTIVE",
AK775="Fiber AOF","ACTIVE",
AK775="Projet OCM (HUAWEI)","PLANNED WORKS",
AK775="Projet OCM (NOKIA)","PLANNED WORKS",
AK775="ACCESS-ISSUE","ACCESS-ISSUE",
AK775="Projet OCM (ZTE, NOKIA, autres projets)","PLANNED WORKS",
AK775="No root CAuse","No root cause",
AK775="ODU HS","ACTIVE",
AK775="IP &amp; VLAN","ACTIVE",
AK775="Warehouse HUAWEI","SPARE-ISSUE",
AK775="SPARE-HS","SPARE-ISSUE",
AK775="Power Telco","ACTIVE", AK775="no impacts","no impacts"
),"")</f>
        <v>No root cause</v>
      </c>
      <c r="AM775" s="108" t="s">
        <v>5537</v>
      </c>
      <c r="AN775" s="117" t="s">
        <v>986</v>
      </c>
      <c r="AP775" s="23" t="s">
        <v>5537</v>
      </c>
      <c r="AQ775" s="23" t="s">
        <v>5537</v>
      </c>
      <c r="AR775" s="7"/>
      <c r="AS775" s="6"/>
      <c r="AT775" s="7"/>
      <c r="AU775" s="3" t="s">
        <v>5537</v>
      </c>
      <c r="AV775" s="24" t="s">
        <v>5537</v>
      </c>
      <c r="AW775" s="24" t="s">
        <v>5537</v>
      </c>
      <c r="AX775" s="24" t="s">
        <v>5537</v>
      </c>
      <c r="AY775" s="24" t="s">
        <v>5537</v>
      </c>
      <c r="AZ775" s="24" t="s">
        <v>5537</v>
      </c>
      <c r="BA775" s="24" t="s">
        <v>5537</v>
      </c>
      <c r="BB775" s="24" t="s">
        <v>5537</v>
      </c>
      <c r="BC775" s="24" t="s">
        <v>5537</v>
      </c>
      <c r="BD775" s="24" t="s">
        <v>5537</v>
      </c>
      <c r="BE775" s="24" t="s">
        <v>5537</v>
      </c>
      <c r="BF775" s="24" t="s">
        <v>5537</v>
      </c>
      <c r="BG775" s="24" t="s">
        <v>5537</v>
      </c>
      <c r="BH775" s="24" t="s">
        <v>5537</v>
      </c>
      <c r="BI775" s="9" t="s">
        <v>5537</v>
      </c>
      <c r="BJ775" s="14"/>
      <c r="BK775" s="14" t="s">
        <v>5537</v>
      </c>
      <c r="BL775" s="14" t="str">
        <f>_xlfn.XLOOKUP(B775,'[4]cell downs 18042026 17h'!$B:$B,'[4]cell downs 18042026 17h'!$B:$B,"")</f>
        <v/>
      </c>
      <c r="BM775" s="14" t="str">
        <f>_xlfn.XLOOKUP(B775,'[5]Cells Huawei 19042026 15h'!$B:$B,'[5]Cells Huawei 19042026 15h'!$B:$B,"")</f>
        <v/>
      </c>
      <c r="BN775" s="9" t="str">
        <f>_xlfn.XLOOKUP(B775,'[6]cells down 19042026 9H40'!$B:$B,'[6]cells down 19042026 9H40'!$B:$B,"")</f>
        <v/>
      </c>
      <c r="BO775" s="9" t="s">
        <v>5537</v>
      </c>
      <c r="BP775" s="9" t="s">
        <v>5459</v>
      </c>
    </row>
    <row r="776" spans="1:68" s="9" customFormat="1" x14ac:dyDescent="0.35">
      <c r="A776" s="1" t="s">
        <v>1023</v>
      </c>
      <c r="B776" s="8" t="s">
        <v>1024</v>
      </c>
      <c r="C776" s="3" t="str">
        <f>_xlfn.XLOOKUP(B776,'[1]daily break down'!$D:$D,'[1]daily break down'!$E:$E,"")</f>
        <v>OUEST</v>
      </c>
      <c r="D776" s="1" t="s">
        <v>11</v>
      </c>
      <c r="E776" s="1" t="s">
        <v>12</v>
      </c>
      <c r="F776" s="3" t="s">
        <v>102</v>
      </c>
      <c r="G776" s="1" t="s">
        <v>1018</v>
      </c>
      <c r="H776" s="40" t="str">
        <f>_xlfn.XLOOKUP(B776,[2]CALCULATION!$B:$B,[2]CALCULATION!$H:$H,"")</f>
        <v>NOKIA</v>
      </c>
      <c r="I776" s="34">
        <v>0</v>
      </c>
      <c r="J776" s="34">
        <v>0</v>
      </c>
      <c r="K776" s="34">
        <v>0</v>
      </c>
      <c r="L776" s="34">
        <v>0.30997021247031109</v>
      </c>
      <c r="M776" s="34">
        <v>0</v>
      </c>
      <c r="N776" s="34">
        <v>0</v>
      </c>
      <c r="O776" s="34">
        <v>0</v>
      </c>
      <c r="P776" s="34">
        <v>0</v>
      </c>
      <c r="Q776" s="34">
        <v>0</v>
      </c>
      <c r="R776" s="34">
        <v>0</v>
      </c>
      <c r="S776" s="109">
        <v>0</v>
      </c>
      <c r="T776" s="109">
        <f>_xlfn.XLOOKUP(B776,'[3]Nur des jours'!$B:$B,'[3]Nur des jours'!$U:$U,"")</f>
        <v>0</v>
      </c>
      <c r="U776" s="109">
        <v>6.6434101200108735</v>
      </c>
      <c r="V776" s="109">
        <v>7.6085335855926814</v>
      </c>
      <c r="W776" s="109">
        <v>0</v>
      </c>
      <c r="X776" s="109">
        <v>0</v>
      </c>
      <c r="Y776" s="109">
        <v>0</v>
      </c>
      <c r="Z776" s="109">
        <v>0</v>
      </c>
      <c r="AA776" s="109">
        <v>0</v>
      </c>
      <c r="AB776" s="109">
        <v>0.15181218663767393</v>
      </c>
      <c r="AC776" s="109">
        <v>0</v>
      </c>
      <c r="AD776" s="109">
        <v>0</v>
      </c>
      <c r="AE776" s="109">
        <v>0</v>
      </c>
      <c r="AF776" s="109">
        <v>0</v>
      </c>
      <c r="AG776" s="57" t="str">
        <f>_xlfn.XLOOKUP(B776,[3]CALCULATION!$B:$B,[3]CALCULATION!$M:$M,"")</f>
        <v>Operationnel</v>
      </c>
      <c r="AH776" s="57"/>
      <c r="AI776" s="56" t="str" cm="1">
        <f t="array" ref="AI776">IFERROR(_xlfn.IFS(
AK776="MPR ISSUE","PDH",
AK776="BSS Hardware Issue","BSS",
AK776="Sites strategiques, MLL, Pylone, etc.","ENVTECH",
AK776="AKTIVCO DEFAUT GE &amp; POWER Cabinet","AKTIVCO",
AK776="AKTIVCO Coupure ENEO &amp; Baisse de tension","AKTIVCO GRID ONLY",
AK776="Coupure ENEO &amp; Baisse de tension","IHS GRID ONLY",
AK776="Defaut GE &amp; POWER Cabinet","IHS",
AK776="Sharing","Partners",
AK776="Sites strategiques &amp; DataCenter","SST &amp; DC",
AK776="Exclu","Exclu",
AK776="SAT","SAT",
AK776="SPARE-ISSUE","SPARE-ISSUE",
AK776="Fiber CAmtel","TRANS_FO_CAMTEL",
AK776="Fiber AOF","Fiber AOF",
AK776="Projet OCM (HUAWEI)","TRAVAUX-HUAWEI",
AK776="Projet OCM (NOKIA)","TRAVAUX-NOKIA",
AK776="ACCESS-ISSUE","ACCESS-ISSUE",
AK776="Projet OCM (ZTE, NOKIA, autres projets)","TRAVAUX OCM",
AK776="No root CAuse","No root cause",
AK776="ODU HS","PDH",
AK776="IP &amp; VLAN","PDH",
AK776="Warehouse HUAWEI","SPARE-ISSUE",
AK776="SPARE-HS","SPARE-ISSUE",
AK776="Power Telco","BSS",AK776="no impacts","no impacts"
),"")</f>
        <v>No root cause</v>
      </c>
      <c r="AJ776" s="56" t="str" cm="1">
        <f t="array" ref="AJ776">IFERROR(_xlfn.IFS(
AK776="MPR ISSUE","TX ISSUE",
AK776="BSS Hardware Issue","RAN ISSUE",
AK776="Sites strategiques, MLL, Pylone, etc.","ENVTECH",
AK776="AKTIVCO DEFAUT GE &amp; POWER Cabinet","POWER ISSUE",
AK776="AKTIVCO Coupure ENEO &amp; Baisse de tension","POWER ISSUE",
AK776="Coupure ENEO &amp; Baisse de tension","POWER ISSUE",
AK776="Defaut GE &amp; POWER Cabinet","POWER ISSUE",
AK776="Sharing","POWER ISSUE",
AK776="Sites strategiques &amp; DataCenter","POWER ISSUE",
AK776="Exclu","Exclu",
AK776="SAT","TX ISSUE",
AK776="SPARE-ISSUE","SPARE-ISSUE",
AK776="Fiber CAmtel","TX ISSUE",
AK776="Fiber AOF","TX ISSUE",
AK776="Projet OCM (HUAWEI)","TRAVAUX-HUAWEI",
AK776="Projet OCM (NOKIA)","TRAVAUX -NOKIA",
AK776="ACCESS-ISSUE","ACCESS-ISSUE",
AK776="Projet OCM (ZTE, NOKIA, autres projets)","TRAVAUX OCM",
AK776="No root CAuse","No root cause",
AK776="ODU HS","TX ISSUE",
AK776="IP &amp; VLAN","TX ISSUE",
AK776="Warehouse HUAWEI","SPARE-ISSUE",
AK776="SPARE-HS","SPARE-ISSUE",
AK776="Power Telco","RAN ISSUE",AK776="no impacts","no impacts"
),"")</f>
        <v>No root cause</v>
      </c>
      <c r="AK776" s="81" t="s">
        <v>5620</v>
      </c>
      <c r="AL776" s="56" t="str" cm="1">
        <f t="array" ref="AL776">IFERROR(_xlfn.IFS(
AK776="MPR ISSUE","ACTIVE",
AK776="BSS Hardware Issue","ACTIVE",
AK776="Sites strategiques, MLL, Pylone, etc.","PASSIVE",
AK776="AKTIVCO DEFAUT GE &amp; POWER Cabinet","PASSIVE",
AK776="AKTIVCO Coupure ENEO &amp; Baisse de tension","PASSIVE",
AK776="Coupure ENEO &amp; Baisse de tension","PASSIVE",
AK776="Defaut GE &amp; POWER Cabinet","PASSIVE",
AK776="Sharing","PASSIVE",
AK776="Sites strategiques &amp; DataCenter","PASSIVE",
AK776="Exclu","Exclu",
AK776="SAT","ACTIVE",
AK776="SPARE-ISSUE","SPARE-ISSUE",
AK776="Fiber CAmtel","ACTIVE",
AK776="Fiber AOF","ACTIVE",
AK776="Projet OCM (HUAWEI)","PLANNED WORKS",
AK776="Projet OCM (NOKIA)","PLANNED WORKS",
AK776="ACCESS-ISSUE","ACCESS-ISSUE",
AK776="Projet OCM (ZTE, NOKIA, autres projets)","PLANNED WORKS",
AK776="No root CAuse","No root cause",
AK776="ODU HS","ACTIVE",
AK776="IP &amp; VLAN","ACTIVE",
AK776="Warehouse HUAWEI","SPARE-ISSUE",
AK776="SPARE-HS","SPARE-ISSUE",
AK776="Power Telco","ACTIVE", AK776="no impacts","no impacts"
),"")</f>
        <v>No root cause</v>
      </c>
      <c r="AM776" s="108" t="s">
        <v>5537</v>
      </c>
      <c r="AN776" s="117" t="s">
        <v>1024</v>
      </c>
      <c r="AP776" s="23" t="s">
        <v>5537</v>
      </c>
      <c r="AQ776" s="23" t="s">
        <v>5537</v>
      </c>
      <c r="AR776" s="7"/>
      <c r="AS776" s="6"/>
      <c r="AT776" s="7"/>
      <c r="AU776" s="3" t="s">
        <v>5537</v>
      </c>
      <c r="AV776" s="24" t="s">
        <v>5537</v>
      </c>
      <c r="AW776" s="24" t="s">
        <v>5537</v>
      </c>
      <c r="AX776" s="24" t="s">
        <v>5537</v>
      </c>
      <c r="AY776" s="24" t="s">
        <v>5537</v>
      </c>
      <c r="AZ776" s="24" t="s">
        <v>5537</v>
      </c>
      <c r="BA776" s="24" t="s">
        <v>5537</v>
      </c>
      <c r="BB776" s="24" t="s">
        <v>5537</v>
      </c>
      <c r="BC776" s="24" t="s">
        <v>5537</v>
      </c>
      <c r="BD776" s="24" t="s">
        <v>5537</v>
      </c>
      <c r="BE776" s="24" t="s">
        <v>5537</v>
      </c>
      <c r="BF776" s="24" t="s">
        <v>5537</v>
      </c>
      <c r="BG776" s="24" t="s">
        <v>5537</v>
      </c>
      <c r="BH776" s="24" t="s">
        <v>5537</v>
      </c>
      <c r="BI776" s="9" t="s">
        <v>5537</v>
      </c>
      <c r="BJ776" s="14"/>
      <c r="BK776" s="14" t="s">
        <v>5537</v>
      </c>
      <c r="BL776" s="14" t="str">
        <f>_xlfn.XLOOKUP(B776,'[4]cell downs 18042026 17h'!$B:$B,'[4]cell downs 18042026 17h'!$B:$B,"")</f>
        <v/>
      </c>
      <c r="BM776" s="14" t="str">
        <f>_xlfn.XLOOKUP(B776,'[5]Cells Huawei 19042026 15h'!$B:$B,'[5]Cells Huawei 19042026 15h'!$B:$B,"")</f>
        <v/>
      </c>
      <c r="BN776" s="9" t="str">
        <f>_xlfn.XLOOKUP(B776,'[6]cells down 19042026 9H40'!$B:$B,'[6]cells down 19042026 9H40'!$B:$B,"")</f>
        <v/>
      </c>
      <c r="BO776" s="9" t="s">
        <v>1024</v>
      </c>
      <c r="BP776" s="9" t="s">
        <v>12</v>
      </c>
    </row>
    <row r="777" spans="1:68" s="9" customFormat="1" x14ac:dyDescent="0.35">
      <c r="A777" s="1" t="s">
        <v>2847</v>
      </c>
      <c r="B777" s="8" t="s">
        <v>2848</v>
      </c>
      <c r="C777" s="3" t="str">
        <f>_xlfn.XLOOKUP(B777,'[1]daily break down'!$D:$D,'[1]daily break down'!$E:$E,"")</f>
        <v>Bafoussam</v>
      </c>
      <c r="D777" s="1" t="s">
        <v>21</v>
      </c>
      <c r="E777" s="1" t="s">
        <v>36</v>
      </c>
      <c r="F777" s="3" t="s">
        <v>102</v>
      </c>
      <c r="G777" s="1" t="s">
        <v>299</v>
      </c>
      <c r="H777" s="39" t="str">
        <f>_xlfn.XLOOKUP(B777,[2]CALCULATION!$B:$B,[2]CALCULATION!$H:$H,"")</f>
        <v>Huawei</v>
      </c>
      <c r="I777" s="34">
        <v>0.46809946551837295</v>
      </c>
      <c r="J777" s="34">
        <v>0.79803057931187982</v>
      </c>
      <c r="K777" s="34">
        <v>0.43656704705321703</v>
      </c>
      <c r="L777" s="34">
        <v>0</v>
      </c>
      <c r="M777" s="34">
        <v>0</v>
      </c>
      <c r="N777" s="34">
        <v>0</v>
      </c>
      <c r="O777" s="34">
        <v>0</v>
      </c>
      <c r="P777" s="34">
        <v>0.1358141213869698</v>
      </c>
      <c r="Q777" s="34">
        <v>0.35358042764237391</v>
      </c>
      <c r="R777" s="34">
        <v>0.14687186994375528</v>
      </c>
      <c r="S777" s="109">
        <v>0.56469424968538917</v>
      </c>
      <c r="T777" s="109">
        <f>_xlfn.XLOOKUP(B777,'[3]Nur des jours'!$B:$B,'[3]Nur des jours'!$U:$U,"")</f>
        <v>0.15079558717358238</v>
      </c>
      <c r="U777" s="109">
        <v>0</v>
      </c>
      <c r="V777" s="109">
        <v>0.24350232426740637</v>
      </c>
      <c r="W777" s="109">
        <v>0.15079558717358238</v>
      </c>
      <c r="X777" s="109">
        <v>0.14530238305182441</v>
      </c>
      <c r="Y777" s="109">
        <v>1.7988103289359163</v>
      </c>
      <c r="Z777" s="109">
        <v>0</v>
      </c>
      <c r="AA777" s="109">
        <v>0.29352971894770186</v>
      </c>
      <c r="AB777" s="109">
        <v>0.14524887781687223</v>
      </c>
      <c r="AC777" s="109">
        <v>0</v>
      </c>
      <c r="AD777" s="109">
        <v>0</v>
      </c>
      <c r="AE777" s="109">
        <v>0</v>
      </c>
      <c r="AF777" s="109">
        <v>0</v>
      </c>
      <c r="AG777" s="57" t="str">
        <f>_xlfn.XLOOKUP(B777,[3]CALCULATION!$B:$B,[3]CALCULATION!$M:$M,"")</f>
        <v>Operationnel</v>
      </c>
      <c r="AH777" s="57"/>
      <c r="AI777" s="56" t="str" cm="1">
        <f t="array" ref="AI777">IFERROR(_xlfn.IFS(
AK777="MPR ISSUE","PDH",
AK777="BSS Hardware Issue","BSS",
AK777="Sites strategiques, MLL, Pylone, etc.","ENVTECH",
AK777="AKTIVCO DEFAUT GE &amp; POWER Cabinet","AKTIVCO",
AK777="AKTIVCO Coupure ENEO &amp; Baisse de tension","AKTIVCO GRID ONLY",
AK777="Coupure ENEO &amp; Baisse de tension","IHS GRID ONLY",
AK777="Defaut GE &amp; POWER Cabinet","IHS",
AK777="Sharing","Partners",
AK777="Sites strategiques &amp; DataCenter","SST &amp; DC",
AK777="Exclu","Exclu",
AK777="SAT","SAT",
AK777="SPARE-ISSUE","SPARE-ISSUE",
AK777="Fiber CAmtel","TRANS_FO_CAMTEL",
AK777="Fiber AOF","Fiber AOF",
AK777="Projet OCM (HUAWEI)","TRAVAUX-HUAWEI",
AK777="Projet OCM (NOKIA)","TRAVAUX-NOKIA",
AK777="ACCESS-ISSUE","ACCESS-ISSUE",
AK777="Projet OCM (ZTE, NOKIA, autres projets)","TRAVAUX OCM",
AK777="No root CAuse","No root cause",
AK777="ODU HS","PDH",
AK777="IP &amp; VLAN","PDH",
AK777="Warehouse HUAWEI","SPARE-ISSUE",
AK777="SPARE-HS","SPARE-ISSUE",
AK777="Power Telco","BSS",AK777="no impacts","no impacts"
),"")</f>
        <v>No root cause</v>
      </c>
      <c r="AJ777" s="56" t="str" cm="1">
        <f t="array" ref="AJ777">IFERROR(_xlfn.IFS(
AK777="MPR ISSUE","TX ISSUE",
AK777="BSS Hardware Issue","RAN ISSUE",
AK777="Sites strategiques, MLL, Pylone, etc.","ENVTECH",
AK777="AKTIVCO DEFAUT GE &amp; POWER Cabinet","POWER ISSUE",
AK777="AKTIVCO Coupure ENEO &amp; Baisse de tension","POWER ISSUE",
AK777="Coupure ENEO &amp; Baisse de tension","POWER ISSUE",
AK777="Defaut GE &amp; POWER Cabinet","POWER ISSUE",
AK777="Sharing","POWER ISSUE",
AK777="Sites strategiques &amp; DataCenter","POWER ISSUE",
AK777="Exclu","Exclu",
AK777="SAT","TX ISSUE",
AK777="SPARE-ISSUE","SPARE-ISSUE",
AK777="Fiber CAmtel","TX ISSUE",
AK777="Fiber AOF","TX ISSUE",
AK777="Projet OCM (HUAWEI)","TRAVAUX-HUAWEI",
AK777="Projet OCM (NOKIA)","TRAVAUX -NOKIA",
AK777="ACCESS-ISSUE","ACCESS-ISSUE",
AK777="Projet OCM (ZTE, NOKIA, autres projets)","TRAVAUX OCM",
AK777="No root CAuse","No root cause",
AK777="ODU HS","TX ISSUE",
AK777="IP &amp; VLAN","TX ISSUE",
AK777="Warehouse HUAWEI","SPARE-ISSUE",
AK777="SPARE-HS","SPARE-ISSUE",
AK777="Power Telco","RAN ISSUE",AK777="no impacts","no impacts"
),"")</f>
        <v>No root cause</v>
      </c>
      <c r="AK777" s="81" t="s">
        <v>5620</v>
      </c>
      <c r="AL777" s="56" t="str" cm="1">
        <f t="array" ref="AL777">IFERROR(_xlfn.IFS(
AK777="MPR ISSUE","ACTIVE",
AK777="BSS Hardware Issue","ACTIVE",
AK777="Sites strategiques, MLL, Pylone, etc.","PASSIVE",
AK777="AKTIVCO DEFAUT GE &amp; POWER Cabinet","PASSIVE",
AK777="AKTIVCO Coupure ENEO &amp; Baisse de tension","PASSIVE",
AK777="Coupure ENEO &amp; Baisse de tension","PASSIVE",
AK777="Defaut GE &amp; POWER Cabinet","PASSIVE",
AK777="Sharing","PASSIVE",
AK777="Sites strategiques &amp; DataCenter","PASSIVE",
AK777="Exclu","Exclu",
AK777="SAT","ACTIVE",
AK777="SPARE-ISSUE","SPARE-ISSUE",
AK777="Fiber CAmtel","ACTIVE",
AK777="Fiber AOF","ACTIVE",
AK777="Projet OCM (HUAWEI)","PLANNED WORKS",
AK777="Projet OCM (NOKIA)","PLANNED WORKS",
AK777="ACCESS-ISSUE","ACCESS-ISSUE",
AK777="Projet OCM (ZTE, NOKIA, autres projets)","PLANNED WORKS",
AK777="No root CAuse","No root cause",
AK777="ODU HS","ACTIVE",
AK777="IP &amp; VLAN","ACTIVE",
AK777="Warehouse HUAWEI","SPARE-ISSUE",
AK777="SPARE-HS","SPARE-ISSUE",
AK777="Power Telco","ACTIVE", AK777="no impacts","no impacts"
),"")</f>
        <v>No root cause</v>
      </c>
      <c r="AM777" s="108" t="s">
        <v>5537</v>
      </c>
      <c r="AN777" s="117" t="s">
        <v>2848</v>
      </c>
      <c r="AP777" s="23" t="s">
        <v>5537</v>
      </c>
      <c r="AQ777" s="23" t="s">
        <v>5537</v>
      </c>
      <c r="AR777" s="7"/>
      <c r="AS777" s="6"/>
      <c r="AT777" s="7"/>
      <c r="AU777" s="3" t="s">
        <v>5537</v>
      </c>
      <c r="AV777" s="24" t="s">
        <v>5537</v>
      </c>
      <c r="AW777" s="24" t="s">
        <v>5537</v>
      </c>
      <c r="AX777" s="24" t="s">
        <v>5537</v>
      </c>
      <c r="AY777" s="24" t="s">
        <v>5537</v>
      </c>
      <c r="AZ777" s="24" t="s">
        <v>5537</v>
      </c>
      <c r="BA777" s="24" t="s">
        <v>5537</v>
      </c>
      <c r="BB777" s="24" t="s">
        <v>5537</v>
      </c>
      <c r="BC777" s="24" t="s">
        <v>5537</v>
      </c>
      <c r="BD777" s="24" t="s">
        <v>5537</v>
      </c>
      <c r="BE777" s="24" t="s">
        <v>5537</v>
      </c>
      <c r="BF777" s="24" t="s">
        <v>5537</v>
      </c>
      <c r="BG777" s="24" t="s">
        <v>5537</v>
      </c>
      <c r="BH777" s="24" t="s">
        <v>5537</v>
      </c>
      <c r="BI777" s="9" t="s">
        <v>5537</v>
      </c>
      <c r="BJ777" s="14"/>
      <c r="BK777" s="14" t="s">
        <v>5537</v>
      </c>
      <c r="BL777" s="14" t="str">
        <f>_xlfn.XLOOKUP(B777,'[4]cell downs 18042026 17h'!$B:$B,'[4]cell downs 18042026 17h'!$B:$B,"")</f>
        <v/>
      </c>
      <c r="BM777" s="14" t="str">
        <f>_xlfn.XLOOKUP(B777,'[5]Cells Huawei 19042026 15h'!$B:$B,'[5]Cells Huawei 19042026 15h'!$B:$B,"")</f>
        <v/>
      </c>
      <c r="BN777" s="9" t="str">
        <f>_xlfn.XLOOKUP(B777,'[6]cells down 19042026 9H40'!$B:$B,'[6]cells down 19042026 9H40'!$B:$B,"")</f>
        <v/>
      </c>
      <c r="BO777" s="9" t="s">
        <v>5537</v>
      </c>
      <c r="BP777" s="9" t="s">
        <v>5537</v>
      </c>
    </row>
    <row r="778" spans="1:68" s="9" customFormat="1" x14ac:dyDescent="0.35">
      <c r="A778" s="1" t="s">
        <v>2954</v>
      </c>
      <c r="B778" s="8" t="s">
        <v>2955</v>
      </c>
      <c r="C778" s="3" t="str">
        <f>_xlfn.XLOOKUP(B778,'[1]daily break down'!$D:$D,'[1]daily break down'!$E:$E,"")</f>
        <v>Ngaoundere</v>
      </c>
      <c r="D778" s="1" t="s">
        <v>11</v>
      </c>
      <c r="E778" s="1" t="s">
        <v>12</v>
      </c>
      <c r="F778" s="3" t="s">
        <v>90</v>
      </c>
      <c r="G778" s="1" t="s">
        <v>91</v>
      </c>
      <c r="H778" s="39" t="str">
        <f>_xlfn.XLOOKUP(B778,[2]CALCULATION!$B:$B,[2]CALCULATION!$H:$H,"")</f>
        <v>Huawei</v>
      </c>
      <c r="I778" s="34">
        <v>1.4409851526540025</v>
      </c>
      <c r="J778" s="34">
        <v>0.80177594575853328</v>
      </c>
      <c r="K778" s="34">
        <v>0.62442392697034821</v>
      </c>
      <c r="L778" s="34">
        <v>0</v>
      </c>
      <c r="M778" s="34">
        <v>0</v>
      </c>
      <c r="N778" s="34">
        <v>0</v>
      </c>
      <c r="O778" s="34">
        <v>0</v>
      </c>
      <c r="P778" s="34">
        <v>0</v>
      </c>
      <c r="Q778" s="34">
        <v>0</v>
      </c>
      <c r="R778" s="34">
        <v>0</v>
      </c>
      <c r="S778" s="109">
        <v>0</v>
      </c>
      <c r="T778" s="109">
        <f>_xlfn.XLOOKUP(B778,'[3]Nur des jours'!$B:$B,'[3]Nur des jours'!$U:$U,"")</f>
        <v>0</v>
      </c>
      <c r="U778" s="109">
        <v>0</v>
      </c>
      <c r="V778" s="109">
        <v>0</v>
      </c>
      <c r="W778" s="109">
        <v>0</v>
      </c>
      <c r="X778" s="109">
        <v>0</v>
      </c>
      <c r="Y778" s="109">
        <v>1.6183015012855524</v>
      </c>
      <c r="Z778" s="109">
        <v>0</v>
      </c>
      <c r="AA778" s="109">
        <v>1.2224876081875853</v>
      </c>
      <c r="AB778" s="109">
        <v>0.14312650349710218</v>
      </c>
      <c r="AC778" s="109">
        <v>0</v>
      </c>
      <c r="AD778" s="109">
        <v>0</v>
      </c>
      <c r="AE778" s="109">
        <v>0</v>
      </c>
      <c r="AF778" s="109">
        <v>0</v>
      </c>
      <c r="AG778" s="57" t="str">
        <f>_xlfn.XLOOKUP(B778,[3]CALCULATION!$B:$B,[3]CALCULATION!$M:$M,"")</f>
        <v>Operationnel</v>
      </c>
      <c r="AH778" s="57"/>
      <c r="AI778" s="56" t="str" cm="1">
        <f t="array" ref="AI778">IFERROR(_xlfn.IFS(
AK778="MPR ISSUE","PDH",
AK778="BSS Hardware Issue","BSS",
AK778="Sites strategiques, MLL, Pylone, etc.","ENVTECH",
AK778="AKTIVCO DEFAUT GE &amp; POWER Cabinet","AKTIVCO",
AK778="AKTIVCO Coupure ENEO &amp; Baisse de tension","AKTIVCO GRID ONLY",
AK778="Coupure ENEO &amp; Baisse de tension","IHS GRID ONLY",
AK778="Defaut GE &amp; POWER Cabinet","IHS",
AK778="Sharing","Partners",
AK778="Sites strategiques &amp; DataCenter","SST &amp; DC",
AK778="Exclu","Exclu",
AK778="SAT","SAT",
AK778="SPARE-ISSUE","SPARE-ISSUE",
AK778="Fiber CAmtel","TRANS_FO_CAMTEL",
AK778="Fiber AOF","Fiber AOF",
AK778="Projet OCM (HUAWEI)","TRAVAUX-HUAWEI",
AK778="Projet OCM (NOKIA)","TRAVAUX-NOKIA",
AK778="ACCESS-ISSUE","ACCESS-ISSUE",
AK778="Projet OCM (ZTE, NOKIA, autres projets)","TRAVAUX OCM",
AK778="No root CAuse","No root cause",
AK778="ODU HS","PDH",
AK778="IP &amp; VLAN","PDH",
AK778="Warehouse HUAWEI","SPARE-ISSUE",
AK778="SPARE-HS","SPARE-ISSUE",
AK778="Power Telco","BSS",AK778="no impacts","no impacts"
),"")</f>
        <v>No root cause</v>
      </c>
      <c r="AJ778" s="56" t="str" cm="1">
        <f t="array" ref="AJ778">IFERROR(_xlfn.IFS(
AK778="MPR ISSUE","TX ISSUE",
AK778="BSS Hardware Issue","RAN ISSUE",
AK778="Sites strategiques, MLL, Pylone, etc.","ENVTECH",
AK778="AKTIVCO DEFAUT GE &amp; POWER Cabinet","POWER ISSUE",
AK778="AKTIVCO Coupure ENEO &amp; Baisse de tension","POWER ISSUE",
AK778="Coupure ENEO &amp; Baisse de tension","POWER ISSUE",
AK778="Defaut GE &amp; POWER Cabinet","POWER ISSUE",
AK778="Sharing","POWER ISSUE",
AK778="Sites strategiques &amp; DataCenter","POWER ISSUE",
AK778="Exclu","Exclu",
AK778="SAT","TX ISSUE",
AK778="SPARE-ISSUE","SPARE-ISSUE",
AK778="Fiber CAmtel","TX ISSUE",
AK778="Fiber AOF","TX ISSUE",
AK778="Projet OCM (HUAWEI)","TRAVAUX-HUAWEI",
AK778="Projet OCM (NOKIA)","TRAVAUX -NOKIA",
AK778="ACCESS-ISSUE","ACCESS-ISSUE",
AK778="Projet OCM (ZTE, NOKIA, autres projets)","TRAVAUX OCM",
AK778="No root CAuse","No root cause",
AK778="ODU HS","TX ISSUE",
AK778="IP &amp; VLAN","TX ISSUE",
AK778="Warehouse HUAWEI","SPARE-ISSUE",
AK778="SPARE-HS","SPARE-ISSUE",
AK778="Power Telco","RAN ISSUE",AK778="no impacts","no impacts"
),"")</f>
        <v>No root cause</v>
      </c>
      <c r="AK778" s="81" t="s">
        <v>5620</v>
      </c>
      <c r="AL778" s="56" t="str" cm="1">
        <f t="array" ref="AL778">IFERROR(_xlfn.IFS(
AK778="MPR ISSUE","ACTIVE",
AK778="BSS Hardware Issue","ACTIVE",
AK778="Sites strategiques, MLL, Pylone, etc.","PASSIVE",
AK778="AKTIVCO DEFAUT GE &amp; POWER Cabinet","PASSIVE",
AK778="AKTIVCO Coupure ENEO &amp; Baisse de tension","PASSIVE",
AK778="Coupure ENEO &amp; Baisse de tension","PASSIVE",
AK778="Defaut GE &amp; POWER Cabinet","PASSIVE",
AK778="Sharing","PASSIVE",
AK778="Sites strategiques &amp; DataCenter","PASSIVE",
AK778="Exclu","Exclu",
AK778="SAT","ACTIVE",
AK778="SPARE-ISSUE","SPARE-ISSUE",
AK778="Fiber CAmtel","ACTIVE",
AK778="Fiber AOF","ACTIVE",
AK778="Projet OCM (HUAWEI)","PLANNED WORKS",
AK778="Projet OCM (NOKIA)","PLANNED WORKS",
AK778="ACCESS-ISSUE","ACCESS-ISSUE",
AK778="Projet OCM (ZTE, NOKIA, autres projets)","PLANNED WORKS",
AK778="No root CAuse","No root cause",
AK778="ODU HS","ACTIVE",
AK778="IP &amp; VLAN","ACTIVE",
AK778="Warehouse HUAWEI","SPARE-ISSUE",
AK778="SPARE-HS","SPARE-ISSUE",
AK778="Power Telco","ACTIVE", AK778="no impacts","no impacts"
),"")</f>
        <v>No root cause</v>
      </c>
      <c r="AM778" s="108" t="s">
        <v>5537</v>
      </c>
      <c r="AN778" s="117" t="s">
        <v>2955</v>
      </c>
      <c r="AP778" s="23" t="s">
        <v>5537</v>
      </c>
      <c r="AQ778" s="23" t="s">
        <v>5537</v>
      </c>
      <c r="AR778" s="7"/>
      <c r="AS778" s="6"/>
      <c r="AT778" s="7"/>
      <c r="AU778" s="3" t="s">
        <v>5537</v>
      </c>
      <c r="AV778" s="24" t="s">
        <v>5537</v>
      </c>
      <c r="AW778" s="24" t="s">
        <v>5537</v>
      </c>
      <c r="AX778" s="24" t="s">
        <v>5537</v>
      </c>
      <c r="AY778" s="24" t="s">
        <v>5537</v>
      </c>
      <c r="AZ778" s="24" t="s">
        <v>5537</v>
      </c>
      <c r="BA778" s="24" t="s">
        <v>5537</v>
      </c>
      <c r="BB778" s="24" t="s">
        <v>5537</v>
      </c>
      <c r="BC778" s="24" t="s">
        <v>5537</v>
      </c>
      <c r="BD778" s="24" t="s">
        <v>5537</v>
      </c>
      <c r="BE778" s="24" t="s">
        <v>5537</v>
      </c>
      <c r="BF778" s="24" t="s">
        <v>5537</v>
      </c>
      <c r="BG778" s="24" t="s">
        <v>5537</v>
      </c>
      <c r="BH778" s="24" t="s">
        <v>5537</v>
      </c>
      <c r="BI778" s="9" t="s">
        <v>5537</v>
      </c>
      <c r="BJ778" s="14"/>
      <c r="BK778" s="14" t="s">
        <v>5537</v>
      </c>
      <c r="BL778" s="14" t="str">
        <f>_xlfn.XLOOKUP(B778,'[4]cell downs 18042026 17h'!$B:$B,'[4]cell downs 18042026 17h'!$B:$B,"")</f>
        <v/>
      </c>
      <c r="BM778" s="14" t="str">
        <f>_xlfn.XLOOKUP(B778,'[5]Cells Huawei 19042026 15h'!$B:$B,'[5]Cells Huawei 19042026 15h'!$B:$B,"")</f>
        <v/>
      </c>
      <c r="BN778" s="9" t="str">
        <f>_xlfn.XLOOKUP(B778,'[6]cells down 19042026 9H40'!$B:$B,'[6]cells down 19042026 9H40'!$B:$B,"")</f>
        <v/>
      </c>
      <c r="BO778" s="9" t="s">
        <v>2955</v>
      </c>
      <c r="BP778" s="9" t="s">
        <v>318</v>
      </c>
    </row>
    <row r="779" spans="1:68" s="9" customFormat="1" x14ac:dyDescent="0.35">
      <c r="A779" s="1" t="s">
        <v>2056</v>
      </c>
      <c r="B779" s="8" t="s">
        <v>2057</v>
      </c>
      <c r="C779" s="3" t="str">
        <f>_xlfn.XLOOKUP(B779,'[1]daily break down'!$D:$D,'[1]daily break down'!$E:$E,"")</f>
        <v>CENTRE</v>
      </c>
      <c r="D779" s="1" t="s">
        <v>11</v>
      </c>
      <c r="E779" s="1" t="s">
        <v>154</v>
      </c>
      <c r="F779" s="3" t="s">
        <v>226</v>
      </c>
      <c r="G779" s="1" t="s">
        <v>2056</v>
      </c>
      <c r="H779" s="40" t="str">
        <f>_xlfn.XLOOKUP(B779,[2]CALCULATION!$B:$B,[2]CALCULATION!$H:$H,"")</f>
        <v>NOKIA</v>
      </c>
      <c r="I779" s="34">
        <v>0</v>
      </c>
      <c r="J779" s="34">
        <v>0</v>
      </c>
      <c r="K779" s="34">
        <v>0</v>
      </c>
      <c r="L779" s="34">
        <v>0</v>
      </c>
      <c r="M779" s="34">
        <v>1.0341135109992494</v>
      </c>
      <c r="N779" s="34">
        <v>0</v>
      </c>
      <c r="O779" s="34">
        <v>0</v>
      </c>
      <c r="P779" s="34">
        <v>0</v>
      </c>
      <c r="Q779" s="34">
        <v>0</v>
      </c>
      <c r="R779" s="34">
        <v>0</v>
      </c>
      <c r="S779" s="109">
        <v>0</v>
      </c>
      <c r="T779" s="109">
        <f>_xlfn.XLOOKUP(B779,'[3]Nur des jours'!$B:$B,'[3]Nur des jours'!$U:$U,"")</f>
        <v>0</v>
      </c>
      <c r="U779" s="109">
        <v>0</v>
      </c>
      <c r="V779" s="109">
        <v>0</v>
      </c>
      <c r="W779" s="109">
        <v>0</v>
      </c>
      <c r="X779" s="109">
        <v>0</v>
      </c>
      <c r="Y779" s="109">
        <v>0</v>
      </c>
      <c r="Z779" s="109">
        <v>0</v>
      </c>
      <c r="AA779" s="109">
        <v>0</v>
      </c>
      <c r="AB779" s="109">
        <v>0.14009454018314482</v>
      </c>
      <c r="AC779" s="109">
        <v>0</v>
      </c>
      <c r="AD779" s="109">
        <v>0</v>
      </c>
      <c r="AE779" s="109">
        <v>0</v>
      </c>
      <c r="AF779" s="109">
        <v>0</v>
      </c>
      <c r="AG779" s="57" t="str">
        <f>_xlfn.XLOOKUP(B779,[3]CALCULATION!$B:$B,[3]CALCULATION!$M:$M,"")</f>
        <v>Operationnel</v>
      </c>
      <c r="AH779" s="57"/>
      <c r="AI779" s="56" t="str" cm="1">
        <f t="array" ref="AI779">IFERROR(_xlfn.IFS(
AK779="MPR ISSUE","PDH",
AK779="BSS Hardware Issue","BSS",
AK779="Sites strategiques, MLL, Pylone, etc.","ENVTECH",
AK779="AKTIVCO DEFAUT GE &amp; POWER Cabinet","AKTIVCO",
AK779="AKTIVCO Coupure ENEO &amp; Baisse de tension","AKTIVCO GRID ONLY",
AK779="Coupure ENEO &amp; Baisse de tension","IHS GRID ONLY",
AK779="Defaut GE &amp; POWER Cabinet","IHS",
AK779="Sharing","Partners",
AK779="Sites strategiques &amp; DataCenter","SST &amp; DC",
AK779="Exclu","Exclu",
AK779="SAT","SAT",
AK779="SPARE-ISSUE","SPARE-ISSUE",
AK779="Fiber CAmtel","TRANS_FO_CAMTEL",
AK779="Fiber AOF","Fiber AOF",
AK779="Projet OCM (HUAWEI)","TRAVAUX-HUAWEI",
AK779="Projet OCM (NOKIA)","TRAVAUX-NOKIA",
AK779="ACCESS-ISSUE","ACCESS-ISSUE",
AK779="Projet OCM (ZTE, NOKIA, autres projets)","TRAVAUX OCM",
AK779="No root CAuse","No root cause",
AK779="ODU HS","PDH",
AK779="IP &amp; VLAN","PDH",
AK779="Warehouse HUAWEI","SPARE-ISSUE",
AK779="SPARE-HS","SPARE-ISSUE",
AK779="Power Telco","BSS",AK779="no impacts","no impacts"
),"")</f>
        <v>No root cause</v>
      </c>
      <c r="AJ779" s="56" t="str" cm="1">
        <f t="array" ref="AJ779">IFERROR(_xlfn.IFS(
AK779="MPR ISSUE","TX ISSUE",
AK779="BSS Hardware Issue","RAN ISSUE",
AK779="Sites strategiques, MLL, Pylone, etc.","ENVTECH",
AK779="AKTIVCO DEFAUT GE &amp; POWER Cabinet","POWER ISSUE",
AK779="AKTIVCO Coupure ENEO &amp; Baisse de tension","POWER ISSUE",
AK779="Coupure ENEO &amp; Baisse de tension","POWER ISSUE",
AK779="Defaut GE &amp; POWER Cabinet","POWER ISSUE",
AK779="Sharing","POWER ISSUE",
AK779="Sites strategiques &amp; DataCenter","POWER ISSUE",
AK779="Exclu","Exclu",
AK779="SAT","TX ISSUE",
AK779="SPARE-ISSUE","SPARE-ISSUE",
AK779="Fiber CAmtel","TX ISSUE",
AK779="Fiber AOF","TX ISSUE",
AK779="Projet OCM (HUAWEI)","TRAVAUX-HUAWEI",
AK779="Projet OCM (NOKIA)","TRAVAUX -NOKIA",
AK779="ACCESS-ISSUE","ACCESS-ISSUE",
AK779="Projet OCM (ZTE, NOKIA, autres projets)","TRAVAUX OCM",
AK779="No root CAuse","No root cause",
AK779="ODU HS","TX ISSUE",
AK779="IP &amp; VLAN","TX ISSUE",
AK779="Warehouse HUAWEI","SPARE-ISSUE",
AK779="SPARE-HS","SPARE-ISSUE",
AK779="Power Telco","RAN ISSUE",AK779="no impacts","no impacts"
),"")</f>
        <v>No root cause</v>
      </c>
      <c r="AK779" s="81" t="s">
        <v>5620</v>
      </c>
      <c r="AL779" s="56" t="str" cm="1">
        <f t="array" ref="AL779">IFERROR(_xlfn.IFS(
AK779="MPR ISSUE","ACTIVE",
AK779="BSS Hardware Issue","ACTIVE",
AK779="Sites strategiques, MLL, Pylone, etc.","PASSIVE",
AK779="AKTIVCO DEFAUT GE &amp; POWER Cabinet","PASSIVE",
AK779="AKTIVCO Coupure ENEO &amp; Baisse de tension","PASSIVE",
AK779="Coupure ENEO &amp; Baisse de tension","PASSIVE",
AK779="Defaut GE &amp; POWER Cabinet","PASSIVE",
AK779="Sharing","PASSIVE",
AK779="Sites strategiques &amp; DataCenter","PASSIVE",
AK779="Exclu","Exclu",
AK779="SAT","ACTIVE",
AK779="SPARE-ISSUE","SPARE-ISSUE",
AK779="Fiber CAmtel","ACTIVE",
AK779="Fiber AOF","ACTIVE",
AK779="Projet OCM (HUAWEI)","PLANNED WORKS",
AK779="Projet OCM (NOKIA)","PLANNED WORKS",
AK779="ACCESS-ISSUE","ACCESS-ISSUE",
AK779="Projet OCM (ZTE, NOKIA, autres projets)","PLANNED WORKS",
AK779="No root CAuse","No root cause",
AK779="ODU HS","ACTIVE",
AK779="IP &amp; VLAN","ACTIVE",
AK779="Warehouse HUAWEI","SPARE-ISSUE",
AK779="SPARE-HS","SPARE-ISSUE",
AK779="Power Telco","ACTIVE", AK779="no impacts","no impacts"
),"")</f>
        <v>No root cause</v>
      </c>
      <c r="AM779" s="108" t="s">
        <v>5962</v>
      </c>
      <c r="AN779" s="117" t="s">
        <v>2057</v>
      </c>
      <c r="AP779" s="23" t="s">
        <v>5537</v>
      </c>
      <c r="AQ779" s="23" t="s">
        <v>5537</v>
      </c>
      <c r="AR779" s="7"/>
      <c r="AS779" s="6"/>
      <c r="AT779" s="7"/>
      <c r="AU779" s="3" t="s">
        <v>5537</v>
      </c>
      <c r="AV779" s="24" t="s">
        <v>5537</v>
      </c>
      <c r="AW779" s="24" t="s">
        <v>5537</v>
      </c>
      <c r="AX779" s="24" t="s">
        <v>5537</v>
      </c>
      <c r="AY779" s="24" t="s">
        <v>5537</v>
      </c>
      <c r="AZ779" s="24" t="s">
        <v>5537</v>
      </c>
      <c r="BA779" s="24" t="s">
        <v>5537</v>
      </c>
      <c r="BB779" s="24" t="s">
        <v>5537</v>
      </c>
      <c r="BC779" s="24" t="s">
        <v>5537</v>
      </c>
      <c r="BD779" s="24" t="s">
        <v>5537</v>
      </c>
      <c r="BE779" s="24" t="s">
        <v>5537</v>
      </c>
      <c r="BF779" s="24" t="s">
        <v>5537</v>
      </c>
      <c r="BG779" s="24" t="s">
        <v>5537</v>
      </c>
      <c r="BH779" s="24" t="s">
        <v>5962</v>
      </c>
      <c r="BI779" s="9" t="s">
        <v>5537</v>
      </c>
      <c r="BJ779" s="14"/>
      <c r="BK779" s="14" t="s">
        <v>5537</v>
      </c>
      <c r="BL779" s="14" t="str">
        <f>_xlfn.XLOOKUP(B779,'[4]cell downs 18042026 17h'!$B:$B,'[4]cell downs 18042026 17h'!$B:$B,"")</f>
        <v/>
      </c>
      <c r="BM779" s="14" t="str">
        <f>_xlfn.XLOOKUP(B779,'[5]Cells Huawei 19042026 15h'!$B:$B,'[5]Cells Huawei 19042026 15h'!$B:$B,"")</f>
        <v/>
      </c>
      <c r="BN779" s="9" t="str">
        <f>_xlfn.XLOOKUP(B779,'[6]cells down 19042026 9H40'!$B:$B,'[6]cells down 19042026 9H40'!$B:$B,"")</f>
        <v/>
      </c>
      <c r="BO779" s="9" t="s">
        <v>2057</v>
      </c>
      <c r="BP779" s="9" t="s">
        <v>594</v>
      </c>
    </row>
    <row r="780" spans="1:68" s="9" customFormat="1" x14ac:dyDescent="0.35">
      <c r="A780" s="1" t="s">
        <v>2833</v>
      </c>
      <c r="B780" s="8" t="s">
        <v>2834</v>
      </c>
      <c r="C780" s="3" t="str">
        <f>_xlfn.XLOOKUP(B780,'[1]daily break down'!$D:$D,'[1]daily break down'!$E:$E,"")</f>
        <v>NORD-OUEST</v>
      </c>
      <c r="D780" s="1" t="s">
        <v>11</v>
      </c>
      <c r="E780" s="1" t="s">
        <v>12</v>
      </c>
      <c r="F780" s="3" t="s">
        <v>51</v>
      </c>
      <c r="G780" s="1" t="s">
        <v>52</v>
      </c>
      <c r="H780" s="39" t="str">
        <f>_xlfn.XLOOKUP(B780,[2]CALCULATION!$B:$B,[2]CALCULATION!$H:$H,"")</f>
        <v>Huawei</v>
      </c>
      <c r="I780" s="34">
        <v>0</v>
      </c>
      <c r="J780" s="34">
        <v>0</v>
      </c>
      <c r="K780" s="34">
        <v>0</v>
      </c>
      <c r="L780" s="34">
        <v>0</v>
      </c>
      <c r="M780" s="34">
        <v>0</v>
      </c>
      <c r="N780" s="34">
        <v>0</v>
      </c>
      <c r="O780" s="34">
        <v>0</v>
      </c>
      <c r="P780" s="34">
        <v>0</v>
      </c>
      <c r="Q780" s="34">
        <v>0</v>
      </c>
      <c r="R780" s="34">
        <v>0</v>
      </c>
      <c r="S780" s="109">
        <v>0</v>
      </c>
      <c r="T780" s="109">
        <f>_xlfn.XLOOKUP(B780,'[3]Nur des jours'!$B:$B,'[3]Nur des jours'!$U:$U,"")</f>
        <v>0</v>
      </c>
      <c r="U780" s="109">
        <v>0</v>
      </c>
      <c r="V780" s="109">
        <v>0</v>
      </c>
      <c r="W780" s="109">
        <v>0</v>
      </c>
      <c r="X780" s="109">
        <v>0</v>
      </c>
      <c r="Y780" s="109">
        <v>0</v>
      </c>
      <c r="Z780" s="109">
        <v>0.93946275036882965</v>
      </c>
      <c r="AA780" s="109">
        <v>0</v>
      </c>
      <c r="AB780" s="109">
        <v>0.13545741982062195</v>
      </c>
      <c r="AC780" s="109">
        <v>0</v>
      </c>
      <c r="AD780" s="109">
        <v>0</v>
      </c>
      <c r="AE780" s="109">
        <v>0</v>
      </c>
      <c r="AF780" s="109">
        <v>0</v>
      </c>
      <c r="AG780" s="57" t="str">
        <f>_xlfn.XLOOKUP(B780,[3]CALCULATION!$B:$B,[3]CALCULATION!$M:$M,"")</f>
        <v>Operationnel</v>
      </c>
      <c r="AH780" s="57"/>
      <c r="AI780" s="56" t="str" cm="1">
        <f t="array" ref="AI780">IFERROR(_xlfn.IFS(
AK780="MPR ISSUE","PDH",
AK780="BSS Hardware Issue","BSS",
AK780="Sites strategiques, MLL, Pylone, etc.","ENVTECH",
AK780="AKTIVCO DEFAUT GE &amp; POWER Cabinet","AKTIVCO",
AK780="AKTIVCO Coupure ENEO &amp; Baisse de tension","AKTIVCO GRID ONLY",
AK780="Coupure ENEO &amp; Baisse de tension","IHS GRID ONLY",
AK780="Defaut GE &amp; POWER Cabinet","IHS",
AK780="Sharing","Partners",
AK780="Sites strategiques &amp; DataCenter","SST &amp; DC",
AK780="Exclu","Exclu",
AK780="SAT","SAT",
AK780="SPARE-ISSUE","SPARE-ISSUE",
AK780="Fiber CAmtel","TRANS_FO_CAMTEL",
AK780="Fiber AOF","Fiber AOF",
AK780="Projet OCM (HUAWEI)","TRAVAUX-HUAWEI",
AK780="Projet OCM (NOKIA)","TRAVAUX-NOKIA",
AK780="ACCESS-ISSUE","ACCESS-ISSUE",
AK780="Projet OCM (ZTE, NOKIA, autres projets)","TRAVAUX OCM",
AK780="No root CAuse","No root cause",
AK780="ODU HS","PDH",
AK780="IP &amp; VLAN","PDH",
AK780="Warehouse HUAWEI","SPARE-ISSUE",
AK780="SPARE-HS","SPARE-ISSUE",
AK780="Power Telco","BSS",AK780="no impacts","no impacts"
),"")</f>
        <v>No root cause</v>
      </c>
      <c r="AJ780" s="56" t="str" cm="1">
        <f t="array" ref="AJ780">IFERROR(_xlfn.IFS(
AK780="MPR ISSUE","TX ISSUE",
AK780="BSS Hardware Issue","RAN ISSUE",
AK780="Sites strategiques, MLL, Pylone, etc.","ENVTECH",
AK780="AKTIVCO DEFAUT GE &amp; POWER Cabinet","POWER ISSUE",
AK780="AKTIVCO Coupure ENEO &amp; Baisse de tension","POWER ISSUE",
AK780="Coupure ENEO &amp; Baisse de tension","POWER ISSUE",
AK780="Defaut GE &amp; POWER Cabinet","POWER ISSUE",
AK780="Sharing","POWER ISSUE",
AK780="Sites strategiques &amp; DataCenter","POWER ISSUE",
AK780="Exclu","Exclu",
AK780="SAT","TX ISSUE",
AK780="SPARE-ISSUE","SPARE-ISSUE",
AK780="Fiber CAmtel","TX ISSUE",
AK780="Fiber AOF","TX ISSUE",
AK780="Projet OCM (HUAWEI)","TRAVAUX-HUAWEI",
AK780="Projet OCM (NOKIA)","TRAVAUX -NOKIA",
AK780="ACCESS-ISSUE","ACCESS-ISSUE",
AK780="Projet OCM (ZTE, NOKIA, autres projets)","TRAVAUX OCM",
AK780="No root CAuse","No root cause",
AK780="ODU HS","TX ISSUE",
AK780="IP &amp; VLAN","TX ISSUE",
AK780="Warehouse HUAWEI","SPARE-ISSUE",
AK780="SPARE-HS","SPARE-ISSUE",
AK780="Power Telco","RAN ISSUE",AK780="no impacts","no impacts"
),"")</f>
        <v>No root cause</v>
      </c>
      <c r="AK780" s="81" t="s">
        <v>5620</v>
      </c>
      <c r="AL780" s="56" t="str" cm="1">
        <f t="array" ref="AL780">IFERROR(_xlfn.IFS(
AK780="MPR ISSUE","ACTIVE",
AK780="BSS Hardware Issue","ACTIVE",
AK780="Sites strategiques, MLL, Pylone, etc.","PASSIVE",
AK780="AKTIVCO DEFAUT GE &amp; POWER Cabinet","PASSIVE",
AK780="AKTIVCO Coupure ENEO &amp; Baisse de tension","PASSIVE",
AK780="Coupure ENEO &amp; Baisse de tension","PASSIVE",
AK780="Defaut GE &amp; POWER Cabinet","PASSIVE",
AK780="Sharing","PASSIVE",
AK780="Sites strategiques &amp; DataCenter","PASSIVE",
AK780="Exclu","Exclu",
AK780="SAT","ACTIVE",
AK780="SPARE-ISSUE","SPARE-ISSUE",
AK780="Fiber CAmtel","ACTIVE",
AK780="Fiber AOF","ACTIVE",
AK780="Projet OCM (HUAWEI)","PLANNED WORKS",
AK780="Projet OCM (NOKIA)","PLANNED WORKS",
AK780="ACCESS-ISSUE","ACCESS-ISSUE",
AK780="Projet OCM (ZTE, NOKIA, autres projets)","PLANNED WORKS",
AK780="No root CAuse","No root cause",
AK780="ODU HS","ACTIVE",
AK780="IP &amp; VLAN","ACTIVE",
AK780="Warehouse HUAWEI","SPARE-ISSUE",
AK780="SPARE-HS","SPARE-ISSUE",
AK780="Power Telco","ACTIVE", AK780="no impacts","no impacts"
),"")</f>
        <v>No root cause</v>
      </c>
      <c r="AM780" s="108" t="s">
        <v>5537</v>
      </c>
      <c r="AN780" s="117" t="s">
        <v>2834</v>
      </c>
      <c r="AP780" s="23" t="s">
        <v>5537</v>
      </c>
      <c r="AQ780" s="23" t="s">
        <v>5537</v>
      </c>
      <c r="AR780" s="7"/>
      <c r="AS780" s="6"/>
      <c r="AT780" s="7"/>
      <c r="AU780" s="3" t="s">
        <v>5537</v>
      </c>
      <c r="AV780" s="24" t="s">
        <v>5537</v>
      </c>
      <c r="AW780" s="24" t="s">
        <v>5537</v>
      </c>
      <c r="AX780" s="24" t="s">
        <v>5537</v>
      </c>
      <c r="AY780" s="24" t="s">
        <v>5537</v>
      </c>
      <c r="AZ780" s="24" t="s">
        <v>5537</v>
      </c>
      <c r="BA780" s="24" t="s">
        <v>5537</v>
      </c>
      <c r="BB780" s="24" t="s">
        <v>5537</v>
      </c>
      <c r="BC780" s="24" t="s">
        <v>5537</v>
      </c>
      <c r="BD780" s="24" t="s">
        <v>5537</v>
      </c>
      <c r="BE780" s="24" t="s">
        <v>5537</v>
      </c>
      <c r="BF780" s="24" t="s">
        <v>5537</v>
      </c>
      <c r="BG780" s="24" t="s">
        <v>5537</v>
      </c>
      <c r="BH780" s="24" t="s">
        <v>5537</v>
      </c>
      <c r="BI780" s="9" t="s">
        <v>5537</v>
      </c>
      <c r="BJ780" s="14"/>
      <c r="BK780" s="14" t="s">
        <v>5537</v>
      </c>
      <c r="BL780" s="14" t="str">
        <f>_xlfn.XLOOKUP(B780,'[4]cell downs 18042026 17h'!$B:$B,'[4]cell downs 18042026 17h'!$B:$B,"")</f>
        <v/>
      </c>
      <c r="BM780" s="14" t="str">
        <f>_xlfn.XLOOKUP(B780,'[5]Cells Huawei 19042026 15h'!$B:$B,'[5]Cells Huawei 19042026 15h'!$B:$B,"")</f>
        <v/>
      </c>
      <c r="BN780" s="9" t="str">
        <f>_xlfn.XLOOKUP(B780,'[6]cells down 19042026 9H40'!$B:$B,'[6]cells down 19042026 9H40'!$B:$B,"")</f>
        <v/>
      </c>
      <c r="BO780" s="9" t="s">
        <v>2834</v>
      </c>
      <c r="BP780" s="9" t="s">
        <v>12</v>
      </c>
    </row>
    <row r="781" spans="1:68" s="9" customFormat="1" x14ac:dyDescent="0.35">
      <c r="A781" s="1" t="s">
        <v>2132</v>
      </c>
      <c r="B781" s="8" t="s">
        <v>2133</v>
      </c>
      <c r="C781" s="3" t="str">
        <f>_xlfn.XLOOKUP(B781,'[1]daily break down'!$D:$D,'[1]daily break down'!$E:$E,"")</f>
        <v>Ngaoundere</v>
      </c>
      <c r="D781" s="1" t="s">
        <v>11</v>
      </c>
      <c r="E781" s="1" t="s">
        <v>12</v>
      </c>
      <c r="F781" s="3" t="s">
        <v>90</v>
      </c>
      <c r="G781" s="1" t="s">
        <v>91</v>
      </c>
      <c r="H781" s="39" t="str">
        <f>_xlfn.XLOOKUP(B781,[2]CALCULATION!$B:$B,[2]CALCULATION!$H:$H,"")</f>
        <v>Huawei</v>
      </c>
      <c r="I781" s="34">
        <v>1.4233105900414629</v>
      </c>
      <c r="J781" s="34">
        <v>0.78046302716924476</v>
      </c>
      <c r="K781" s="34">
        <v>0.59711842206641497</v>
      </c>
      <c r="L781" s="34">
        <v>0</v>
      </c>
      <c r="M781" s="34">
        <v>0</v>
      </c>
      <c r="N781" s="34">
        <v>0</v>
      </c>
      <c r="O781" s="34">
        <v>0.96288020819957021</v>
      </c>
      <c r="P781" s="34">
        <v>0</v>
      </c>
      <c r="Q781" s="34">
        <v>0</v>
      </c>
      <c r="R781" s="34">
        <v>0</v>
      </c>
      <c r="S781" s="109">
        <v>0</v>
      </c>
      <c r="T781" s="109">
        <f>_xlfn.XLOOKUP(B781,'[3]Nur des jours'!$B:$B,'[3]Nur des jours'!$U:$U,"")</f>
        <v>0</v>
      </c>
      <c r="U781" s="109">
        <v>0.56974157684921223</v>
      </c>
      <c r="V781" s="109">
        <v>0</v>
      </c>
      <c r="W781" s="109">
        <v>0</v>
      </c>
      <c r="X781" s="109">
        <v>0.98537024195780676</v>
      </c>
      <c r="Y781" s="109">
        <v>1.4129305744607383</v>
      </c>
      <c r="Z781" s="109">
        <v>0</v>
      </c>
      <c r="AA781" s="109">
        <v>1.016974000736232</v>
      </c>
      <c r="AB781" s="109">
        <v>0.12288368960685779</v>
      </c>
      <c r="AC781" s="109">
        <v>0</v>
      </c>
      <c r="AD781" s="109">
        <v>0</v>
      </c>
      <c r="AE781" s="109">
        <v>0</v>
      </c>
      <c r="AF781" s="109">
        <v>0</v>
      </c>
      <c r="AG781" s="57" t="str">
        <f>_xlfn.XLOOKUP(B781,[3]CALCULATION!$B:$B,[3]CALCULATION!$M:$M,"")</f>
        <v>Operationnel</v>
      </c>
      <c r="AH781" s="57"/>
      <c r="AI781" s="56" t="str" cm="1">
        <f t="array" ref="AI781">IFERROR(_xlfn.IFS(
AK781="MPR ISSUE","PDH",
AK781="BSS Hardware Issue","BSS",
AK781="Sites strategiques, MLL, Pylone, etc.","ENVTECH",
AK781="AKTIVCO DEFAUT GE &amp; POWER Cabinet","AKTIVCO",
AK781="AKTIVCO Coupure ENEO &amp; Baisse de tension","AKTIVCO GRID ONLY",
AK781="Coupure ENEO &amp; Baisse de tension","IHS GRID ONLY",
AK781="Defaut GE &amp; POWER Cabinet","IHS",
AK781="Sharing","Partners",
AK781="Sites strategiques &amp; DataCenter","SST &amp; DC",
AK781="Exclu","Exclu",
AK781="SAT","SAT",
AK781="SPARE-ISSUE","SPARE-ISSUE",
AK781="Fiber CAmtel","TRANS_FO_CAMTEL",
AK781="Fiber AOF","Fiber AOF",
AK781="Projet OCM (HUAWEI)","TRAVAUX-HUAWEI",
AK781="Projet OCM (NOKIA)","TRAVAUX-NOKIA",
AK781="ACCESS-ISSUE","ACCESS-ISSUE",
AK781="Projet OCM (ZTE, NOKIA, autres projets)","TRAVAUX OCM",
AK781="No root CAuse","No root cause",
AK781="ODU HS","PDH",
AK781="IP &amp; VLAN","PDH",
AK781="Warehouse HUAWEI","SPARE-ISSUE",
AK781="SPARE-HS","SPARE-ISSUE",
AK781="Power Telco","BSS",AK781="no impacts","no impacts"
),"")</f>
        <v>No root cause</v>
      </c>
      <c r="AJ781" s="56" t="str" cm="1">
        <f t="array" ref="AJ781">IFERROR(_xlfn.IFS(
AK781="MPR ISSUE","TX ISSUE",
AK781="BSS Hardware Issue","RAN ISSUE",
AK781="Sites strategiques, MLL, Pylone, etc.","ENVTECH",
AK781="AKTIVCO DEFAUT GE &amp; POWER Cabinet","POWER ISSUE",
AK781="AKTIVCO Coupure ENEO &amp; Baisse de tension","POWER ISSUE",
AK781="Coupure ENEO &amp; Baisse de tension","POWER ISSUE",
AK781="Defaut GE &amp; POWER Cabinet","POWER ISSUE",
AK781="Sharing","POWER ISSUE",
AK781="Sites strategiques &amp; DataCenter","POWER ISSUE",
AK781="Exclu","Exclu",
AK781="SAT","TX ISSUE",
AK781="SPARE-ISSUE","SPARE-ISSUE",
AK781="Fiber CAmtel","TX ISSUE",
AK781="Fiber AOF","TX ISSUE",
AK781="Projet OCM (HUAWEI)","TRAVAUX-HUAWEI",
AK781="Projet OCM (NOKIA)","TRAVAUX -NOKIA",
AK781="ACCESS-ISSUE","ACCESS-ISSUE",
AK781="Projet OCM (ZTE, NOKIA, autres projets)","TRAVAUX OCM",
AK781="No root CAuse","No root cause",
AK781="ODU HS","TX ISSUE",
AK781="IP &amp; VLAN","TX ISSUE",
AK781="Warehouse HUAWEI","SPARE-ISSUE",
AK781="SPARE-HS","SPARE-ISSUE",
AK781="Power Telco","RAN ISSUE",AK781="no impacts","no impacts"
),"")</f>
        <v>No root cause</v>
      </c>
      <c r="AK781" s="81" t="s">
        <v>5620</v>
      </c>
      <c r="AL781" s="56" t="str" cm="1">
        <f t="array" ref="AL781">IFERROR(_xlfn.IFS(
AK781="MPR ISSUE","ACTIVE",
AK781="BSS Hardware Issue","ACTIVE",
AK781="Sites strategiques, MLL, Pylone, etc.","PASSIVE",
AK781="AKTIVCO DEFAUT GE &amp; POWER Cabinet","PASSIVE",
AK781="AKTIVCO Coupure ENEO &amp; Baisse de tension","PASSIVE",
AK781="Coupure ENEO &amp; Baisse de tension","PASSIVE",
AK781="Defaut GE &amp; POWER Cabinet","PASSIVE",
AK781="Sharing","PASSIVE",
AK781="Sites strategiques &amp; DataCenter","PASSIVE",
AK781="Exclu","Exclu",
AK781="SAT","ACTIVE",
AK781="SPARE-ISSUE","SPARE-ISSUE",
AK781="Fiber CAmtel","ACTIVE",
AK781="Fiber AOF","ACTIVE",
AK781="Projet OCM (HUAWEI)","PLANNED WORKS",
AK781="Projet OCM (NOKIA)","PLANNED WORKS",
AK781="ACCESS-ISSUE","ACCESS-ISSUE",
AK781="Projet OCM (ZTE, NOKIA, autres projets)","PLANNED WORKS",
AK781="No root CAuse","No root cause",
AK781="ODU HS","ACTIVE",
AK781="IP &amp; VLAN","ACTIVE",
AK781="Warehouse HUAWEI","SPARE-ISSUE",
AK781="SPARE-HS","SPARE-ISSUE",
AK781="Power Telco","ACTIVE", AK781="no impacts","no impacts"
),"")</f>
        <v>No root cause</v>
      </c>
      <c r="AM781" s="108" t="s">
        <v>5537</v>
      </c>
      <c r="AN781" s="117" t="s">
        <v>2133</v>
      </c>
      <c r="AP781" s="23" t="s">
        <v>5537</v>
      </c>
      <c r="AQ781" s="23" t="s">
        <v>5537</v>
      </c>
      <c r="AR781" s="7"/>
      <c r="AS781" s="6"/>
      <c r="AT781" s="7"/>
      <c r="AU781" s="3" t="s">
        <v>5537</v>
      </c>
      <c r="AV781" s="24" t="s">
        <v>5537</v>
      </c>
      <c r="AW781" s="24" t="s">
        <v>5537</v>
      </c>
      <c r="AX781" s="24" t="s">
        <v>5537</v>
      </c>
      <c r="AY781" s="24" t="s">
        <v>5537</v>
      </c>
      <c r="AZ781" s="24" t="s">
        <v>5537</v>
      </c>
      <c r="BA781" s="24" t="s">
        <v>5537</v>
      </c>
      <c r="BB781" s="24" t="s">
        <v>5537</v>
      </c>
      <c r="BC781" s="24" t="s">
        <v>5537</v>
      </c>
      <c r="BD781" s="24" t="s">
        <v>5537</v>
      </c>
      <c r="BE781" s="24" t="s">
        <v>5537</v>
      </c>
      <c r="BF781" s="24" t="s">
        <v>5537</v>
      </c>
      <c r="BG781" s="24" t="s">
        <v>5537</v>
      </c>
      <c r="BH781" s="24" t="s">
        <v>5537</v>
      </c>
      <c r="BI781" s="9" t="s">
        <v>5537</v>
      </c>
      <c r="BJ781" s="14"/>
      <c r="BK781" s="14" t="s">
        <v>5537</v>
      </c>
      <c r="BL781" s="14" t="str">
        <f>_xlfn.XLOOKUP(B781,'[4]cell downs 18042026 17h'!$B:$B,'[4]cell downs 18042026 17h'!$B:$B,"")</f>
        <v/>
      </c>
      <c r="BM781" s="14" t="str">
        <f>_xlfn.XLOOKUP(B781,'[5]Cells Huawei 19042026 15h'!$B:$B,'[5]Cells Huawei 19042026 15h'!$B:$B,"")</f>
        <v/>
      </c>
      <c r="BN781" s="9" t="str">
        <f>_xlfn.XLOOKUP(B781,'[6]cells down 19042026 9H40'!$B:$B,'[6]cells down 19042026 9H40'!$B:$B,"")</f>
        <v/>
      </c>
      <c r="BO781" s="9" t="s">
        <v>2133</v>
      </c>
      <c r="BP781" s="9" t="s">
        <v>12</v>
      </c>
    </row>
    <row r="782" spans="1:68" s="9" customFormat="1" x14ac:dyDescent="0.35">
      <c r="A782" s="1" t="s">
        <v>4937</v>
      </c>
      <c r="B782" s="8" t="s">
        <v>4938</v>
      </c>
      <c r="C782" s="3" t="str">
        <f>_xlfn.XLOOKUP(B782,'[1]daily break down'!$D:$D,'[1]daily break down'!$E:$E,"")</f>
        <v>CENTRE</v>
      </c>
      <c r="D782" s="1" t="s">
        <v>11</v>
      </c>
      <c r="E782" s="1" t="s">
        <v>96</v>
      </c>
      <c r="F782" s="3" t="s">
        <v>37</v>
      </c>
      <c r="G782" s="1" t="s">
        <v>4939</v>
      </c>
      <c r="H782" s="40" t="str">
        <f>_xlfn.XLOOKUP(B782,[2]CALCULATION!$B:$B,[2]CALCULATION!$H:$H,"")</f>
        <v>NOKIA</v>
      </c>
      <c r="I782" s="34">
        <v>0</v>
      </c>
      <c r="J782" s="34">
        <v>0</v>
      </c>
      <c r="K782" s="34">
        <v>0</v>
      </c>
      <c r="L782" s="34">
        <v>0</v>
      </c>
      <c r="M782" s="34">
        <v>0</v>
      </c>
      <c r="N782" s="34">
        <v>0</v>
      </c>
      <c r="O782" s="34">
        <v>0.30053964817907008</v>
      </c>
      <c r="P782" s="34">
        <v>0</v>
      </c>
      <c r="Q782" s="34">
        <v>0</v>
      </c>
      <c r="R782" s="34">
        <v>0.45796757044175218</v>
      </c>
      <c r="S782" s="109">
        <v>0</v>
      </c>
      <c r="T782" s="109">
        <f>_xlfn.XLOOKUP(B782,'[3]Nur des jours'!$B:$B,'[3]Nur des jours'!$U:$U,"")</f>
        <v>0</v>
      </c>
      <c r="U782" s="109">
        <v>0.21238810958486926</v>
      </c>
      <c r="V782" s="109">
        <v>0</v>
      </c>
      <c r="W782" s="109">
        <v>0</v>
      </c>
      <c r="X782" s="109">
        <v>8.9175391586982075E-4</v>
      </c>
      <c r="Y782" s="109">
        <v>0</v>
      </c>
      <c r="Z782" s="109">
        <v>0</v>
      </c>
      <c r="AA782" s="109">
        <v>0</v>
      </c>
      <c r="AB782" s="109">
        <v>0.12133203779324428</v>
      </c>
      <c r="AC782" s="109">
        <v>0</v>
      </c>
      <c r="AD782" s="109">
        <v>0</v>
      </c>
      <c r="AE782" s="109">
        <v>0</v>
      </c>
      <c r="AF782" s="109">
        <v>0</v>
      </c>
      <c r="AG782" s="57" t="str">
        <f>_xlfn.XLOOKUP(B782,[3]CALCULATION!$B:$B,[3]CALCULATION!$M:$M,"")</f>
        <v>Operationnel</v>
      </c>
      <c r="AH782" s="57"/>
      <c r="AI782" s="56" t="str" cm="1">
        <f t="array" ref="AI782">IFERROR(_xlfn.IFS(
AK782="MPR ISSUE","PDH",
AK782="BSS Hardware Issue","BSS",
AK782="Sites strategiques, MLL, Pylone, etc.","ENVTECH",
AK782="AKTIVCO DEFAUT GE &amp; POWER Cabinet","AKTIVCO",
AK782="AKTIVCO Coupure ENEO &amp; Baisse de tension","AKTIVCO GRID ONLY",
AK782="Coupure ENEO &amp; Baisse de tension","IHS GRID ONLY",
AK782="Defaut GE &amp; POWER Cabinet","IHS",
AK782="Sharing","Partners",
AK782="Sites strategiques &amp; DataCenter","SST &amp; DC",
AK782="Exclu","Exclu",
AK782="SAT","SAT",
AK782="SPARE-ISSUE","SPARE-ISSUE",
AK782="Fiber CAmtel","TRANS_FO_CAMTEL",
AK782="Fiber AOF","Fiber AOF",
AK782="Projet OCM (HUAWEI)","TRAVAUX-HUAWEI",
AK782="Projet OCM (NOKIA)","TRAVAUX-NOKIA",
AK782="ACCESS-ISSUE","ACCESS-ISSUE",
AK782="Projet OCM (ZTE, NOKIA, autres projets)","TRAVAUX OCM",
AK782="No root CAuse","No root cause",
AK782="ODU HS","PDH",
AK782="IP &amp; VLAN","PDH",
AK782="Warehouse HUAWEI","SPARE-ISSUE",
AK782="SPARE-HS","SPARE-ISSUE",
AK782="Power Telco","BSS",AK782="no impacts","no impacts"
),"")</f>
        <v>No root cause</v>
      </c>
      <c r="AJ782" s="56" t="str" cm="1">
        <f t="array" ref="AJ782">IFERROR(_xlfn.IFS(
AK782="MPR ISSUE","TX ISSUE",
AK782="BSS Hardware Issue","RAN ISSUE",
AK782="Sites strategiques, MLL, Pylone, etc.","ENVTECH",
AK782="AKTIVCO DEFAUT GE &amp; POWER Cabinet","POWER ISSUE",
AK782="AKTIVCO Coupure ENEO &amp; Baisse de tension","POWER ISSUE",
AK782="Coupure ENEO &amp; Baisse de tension","POWER ISSUE",
AK782="Defaut GE &amp; POWER Cabinet","POWER ISSUE",
AK782="Sharing","POWER ISSUE",
AK782="Sites strategiques &amp; DataCenter","POWER ISSUE",
AK782="Exclu","Exclu",
AK782="SAT","TX ISSUE",
AK782="SPARE-ISSUE","SPARE-ISSUE",
AK782="Fiber CAmtel","TX ISSUE",
AK782="Fiber AOF","TX ISSUE",
AK782="Projet OCM (HUAWEI)","TRAVAUX-HUAWEI",
AK782="Projet OCM (NOKIA)","TRAVAUX -NOKIA",
AK782="ACCESS-ISSUE","ACCESS-ISSUE",
AK782="Projet OCM (ZTE, NOKIA, autres projets)","TRAVAUX OCM",
AK782="No root CAuse","No root cause",
AK782="ODU HS","TX ISSUE",
AK782="IP &amp; VLAN","TX ISSUE",
AK782="Warehouse HUAWEI","SPARE-ISSUE",
AK782="SPARE-HS","SPARE-ISSUE",
AK782="Power Telco","RAN ISSUE",AK782="no impacts","no impacts"
),"")</f>
        <v>No root cause</v>
      </c>
      <c r="AK782" s="81" t="s">
        <v>5620</v>
      </c>
      <c r="AL782" s="56" t="str" cm="1">
        <f t="array" ref="AL782">IFERROR(_xlfn.IFS(
AK782="MPR ISSUE","ACTIVE",
AK782="BSS Hardware Issue","ACTIVE",
AK782="Sites strategiques, MLL, Pylone, etc.","PASSIVE",
AK782="AKTIVCO DEFAUT GE &amp; POWER Cabinet","PASSIVE",
AK782="AKTIVCO Coupure ENEO &amp; Baisse de tension","PASSIVE",
AK782="Coupure ENEO &amp; Baisse de tension","PASSIVE",
AK782="Defaut GE &amp; POWER Cabinet","PASSIVE",
AK782="Sharing","PASSIVE",
AK782="Sites strategiques &amp; DataCenter","PASSIVE",
AK782="Exclu","Exclu",
AK782="SAT","ACTIVE",
AK782="SPARE-ISSUE","SPARE-ISSUE",
AK782="Fiber CAmtel","ACTIVE",
AK782="Fiber AOF","ACTIVE",
AK782="Projet OCM (HUAWEI)","PLANNED WORKS",
AK782="Projet OCM (NOKIA)","PLANNED WORKS",
AK782="ACCESS-ISSUE","ACCESS-ISSUE",
AK782="Projet OCM (ZTE, NOKIA, autres projets)","PLANNED WORKS",
AK782="No root CAuse","No root cause",
AK782="ODU HS","ACTIVE",
AK782="IP &amp; VLAN","ACTIVE",
AK782="Warehouse HUAWEI","SPARE-ISSUE",
AK782="SPARE-HS","SPARE-ISSUE",
AK782="Power Telco","ACTIVE", AK782="no impacts","no impacts"
),"")</f>
        <v>No root cause</v>
      </c>
      <c r="AM782" s="108" t="s">
        <v>5537</v>
      </c>
      <c r="AN782" s="117" t="s">
        <v>4938</v>
      </c>
      <c r="AP782" s="23" t="s">
        <v>5537</v>
      </c>
      <c r="AQ782" s="23" t="s">
        <v>5537</v>
      </c>
      <c r="AR782" s="7"/>
      <c r="AS782" s="6"/>
      <c r="AT782" s="7"/>
      <c r="AU782" s="3" t="s">
        <v>5537</v>
      </c>
      <c r="AV782" s="24" t="s">
        <v>5537</v>
      </c>
      <c r="AW782" s="24" t="s">
        <v>5537</v>
      </c>
      <c r="AX782" s="24" t="s">
        <v>5537</v>
      </c>
      <c r="AY782" s="24" t="s">
        <v>5537</v>
      </c>
      <c r="AZ782" s="24" t="s">
        <v>5537</v>
      </c>
      <c r="BA782" s="24" t="s">
        <v>5537</v>
      </c>
      <c r="BB782" s="24" t="s">
        <v>5537</v>
      </c>
      <c r="BC782" s="24" t="s">
        <v>5537</v>
      </c>
      <c r="BD782" s="24" t="s">
        <v>5537</v>
      </c>
      <c r="BE782" s="24" t="s">
        <v>5537</v>
      </c>
      <c r="BF782" s="24" t="s">
        <v>5537</v>
      </c>
      <c r="BG782" s="24" t="s">
        <v>5537</v>
      </c>
      <c r="BH782" s="24" t="s">
        <v>5537</v>
      </c>
      <c r="BI782" s="9" t="s">
        <v>5537</v>
      </c>
      <c r="BJ782" s="14"/>
      <c r="BK782" s="14" t="s">
        <v>5537</v>
      </c>
      <c r="BL782" s="14" t="str">
        <f>_xlfn.XLOOKUP(B782,'[4]cell downs 18042026 17h'!$B:$B,'[4]cell downs 18042026 17h'!$B:$B,"")</f>
        <v/>
      </c>
      <c r="BM782" s="14" t="str">
        <f>_xlfn.XLOOKUP(B782,'[5]Cells Huawei 19042026 15h'!$B:$B,'[5]Cells Huawei 19042026 15h'!$B:$B,"")</f>
        <v/>
      </c>
      <c r="BN782" s="9" t="str">
        <f>_xlfn.XLOOKUP(B782,'[6]cells down 19042026 9H40'!$B:$B,'[6]cells down 19042026 9H40'!$B:$B,"")</f>
        <v/>
      </c>
      <c r="BO782" s="9" t="s">
        <v>4938</v>
      </c>
      <c r="BP782" s="9" t="s">
        <v>1129</v>
      </c>
    </row>
    <row r="783" spans="1:68" s="9" customFormat="1" x14ac:dyDescent="0.35">
      <c r="A783" s="1" t="s">
        <v>174</v>
      </c>
      <c r="B783" s="8" t="s">
        <v>175</v>
      </c>
      <c r="C783" s="3" t="str">
        <f>_xlfn.XLOOKUP(B783,'[1]daily break down'!$D:$D,'[1]daily break down'!$E:$E,"")</f>
        <v>Douala</v>
      </c>
      <c r="D783" s="1" t="s">
        <v>11</v>
      </c>
      <c r="E783" s="1" t="s">
        <v>12</v>
      </c>
      <c r="F783" s="3" t="s">
        <v>31</v>
      </c>
      <c r="G783" s="1" t="s">
        <v>32</v>
      </c>
      <c r="H783" s="41" t="str">
        <f>_xlfn.XLOOKUP(B783,[2]CALCULATION!$B:$B,[2]CALCULATION!$H:$H,"")</f>
        <v>ZTE</v>
      </c>
      <c r="I783" s="34">
        <v>0</v>
      </c>
      <c r="J783" s="34">
        <v>0</v>
      </c>
      <c r="K783" s="34">
        <v>0</v>
      </c>
      <c r="L783" s="34">
        <v>0</v>
      </c>
      <c r="M783" s="34">
        <v>4.4837386889933481E-2</v>
      </c>
      <c r="N783" s="34">
        <v>0</v>
      </c>
      <c r="O783" s="34">
        <v>0</v>
      </c>
      <c r="P783" s="34">
        <v>2.6874074359435327</v>
      </c>
      <c r="Q783" s="34">
        <v>0</v>
      </c>
      <c r="R783" s="34">
        <v>0</v>
      </c>
      <c r="S783" s="109">
        <v>0</v>
      </c>
      <c r="T783" s="109">
        <f>_xlfn.XLOOKUP(B783,'[3]Nur des jours'!$B:$B,'[3]Nur des jours'!$U:$U,"")</f>
        <v>0</v>
      </c>
      <c r="U783" s="109">
        <v>0</v>
      </c>
      <c r="V783" s="109">
        <v>0</v>
      </c>
      <c r="W783" s="109">
        <v>0</v>
      </c>
      <c r="X783" s="109">
        <v>0</v>
      </c>
      <c r="Y783" s="109">
        <v>0</v>
      </c>
      <c r="Z783" s="109">
        <v>0</v>
      </c>
      <c r="AA783" s="109">
        <v>0</v>
      </c>
      <c r="AB783" s="109">
        <v>0.11979822105794852</v>
      </c>
      <c r="AC783" s="109">
        <v>5.7826656914819211E-2</v>
      </c>
      <c r="AD783" s="109">
        <v>0</v>
      </c>
      <c r="AE783" s="109">
        <v>8.2576412609543064E-3</v>
      </c>
      <c r="AF783" s="109">
        <v>8.2576412609543064E-3</v>
      </c>
      <c r="AG783" s="57" t="str">
        <f>_xlfn.XLOOKUP(B783,[3]CALCULATION!$B:$B,[3]CALCULATION!$M:$M,"")</f>
        <v>Operationnel</v>
      </c>
      <c r="AH783" s="57"/>
      <c r="AI783" s="56" t="str" cm="1">
        <f t="array" ref="AI783">IFERROR(_xlfn.IFS(
AK783="MPR ISSUE","PDH",
AK783="BSS Hardware Issue","BSS",
AK783="Sites strategiques, MLL, Pylone, etc.","ENVTECH",
AK783="AKTIVCO DEFAUT GE &amp; POWER Cabinet","AKTIVCO",
AK783="AKTIVCO Coupure ENEO &amp; Baisse de tension","AKTIVCO GRID ONLY",
AK783="Coupure ENEO &amp; Baisse de tension","IHS GRID ONLY",
AK783="Defaut GE &amp; POWER Cabinet","IHS",
AK783="Sharing","Partners",
AK783="Sites strategiques &amp; DataCenter","SST &amp; DC",
AK783="Exclu","Exclu",
AK783="SAT","SAT",
AK783="SPARE-ISSUE","SPARE-ISSUE",
AK783="Fiber CAmtel","TRANS_FO_CAMTEL",
AK783="Fiber AOF","Fiber AOF",
AK783="Projet OCM (HUAWEI)","TRAVAUX-HUAWEI",
AK783="Projet OCM (NOKIA)","TRAVAUX-NOKIA",
AK783="ACCESS-ISSUE","ACCESS-ISSUE",
AK783="Projet OCM (ZTE, NOKIA, autres projets)","TRAVAUX OCM",
AK783="No root CAuse","No root cause",
AK783="ODU HS","PDH",
AK783="IP &amp; VLAN","PDH",
AK783="Warehouse HUAWEI","SPARE-ISSUE",
AK783="SPARE-HS","SPARE-ISSUE",
AK783="Power Telco","BSS",AK783="no impacts","no impacts"
),"")</f>
        <v>No root cause</v>
      </c>
      <c r="AJ783" s="56" t="str" cm="1">
        <f t="array" ref="AJ783">IFERROR(_xlfn.IFS(
AK783="MPR ISSUE","TX ISSUE",
AK783="BSS Hardware Issue","RAN ISSUE",
AK783="Sites strategiques, MLL, Pylone, etc.","ENVTECH",
AK783="AKTIVCO DEFAUT GE &amp; POWER Cabinet","POWER ISSUE",
AK783="AKTIVCO Coupure ENEO &amp; Baisse de tension","POWER ISSUE",
AK783="Coupure ENEO &amp; Baisse de tension","POWER ISSUE",
AK783="Defaut GE &amp; POWER Cabinet","POWER ISSUE",
AK783="Sharing","POWER ISSUE",
AK783="Sites strategiques &amp; DataCenter","POWER ISSUE",
AK783="Exclu","Exclu",
AK783="SAT","TX ISSUE",
AK783="SPARE-ISSUE","SPARE-ISSUE",
AK783="Fiber CAmtel","TX ISSUE",
AK783="Fiber AOF","TX ISSUE",
AK783="Projet OCM (HUAWEI)","TRAVAUX-HUAWEI",
AK783="Projet OCM (NOKIA)","TRAVAUX -NOKIA",
AK783="ACCESS-ISSUE","ACCESS-ISSUE",
AK783="Projet OCM (ZTE, NOKIA, autres projets)","TRAVAUX OCM",
AK783="No root CAuse","No root cause",
AK783="ODU HS","TX ISSUE",
AK783="IP &amp; VLAN","TX ISSUE",
AK783="Warehouse HUAWEI","SPARE-ISSUE",
AK783="SPARE-HS","SPARE-ISSUE",
AK783="Power Telco","RAN ISSUE",AK783="no impacts","no impacts"
),"")</f>
        <v>No root cause</v>
      </c>
      <c r="AK783" s="81" t="s">
        <v>5620</v>
      </c>
      <c r="AL783" s="56" t="str" cm="1">
        <f t="array" ref="AL783">IFERROR(_xlfn.IFS(
AK783="MPR ISSUE","ACTIVE",
AK783="BSS Hardware Issue","ACTIVE",
AK783="Sites strategiques, MLL, Pylone, etc.","PASSIVE",
AK783="AKTIVCO DEFAUT GE &amp; POWER Cabinet","PASSIVE",
AK783="AKTIVCO Coupure ENEO &amp; Baisse de tension","PASSIVE",
AK783="Coupure ENEO &amp; Baisse de tension","PASSIVE",
AK783="Defaut GE &amp; POWER Cabinet","PASSIVE",
AK783="Sharing","PASSIVE",
AK783="Sites strategiques &amp; DataCenter","PASSIVE",
AK783="Exclu","Exclu",
AK783="SAT","ACTIVE",
AK783="SPARE-ISSUE","SPARE-ISSUE",
AK783="Fiber CAmtel","ACTIVE",
AK783="Fiber AOF","ACTIVE",
AK783="Projet OCM (HUAWEI)","PLANNED WORKS",
AK783="Projet OCM (NOKIA)","PLANNED WORKS",
AK783="ACCESS-ISSUE","ACCESS-ISSUE",
AK783="Projet OCM (ZTE, NOKIA, autres projets)","PLANNED WORKS",
AK783="No root CAuse","No root cause",
AK783="ODU HS","ACTIVE",
AK783="IP &amp; VLAN","ACTIVE",
AK783="Warehouse HUAWEI","SPARE-ISSUE",
AK783="SPARE-HS","SPARE-ISSUE",
AK783="Power Telco","ACTIVE", AK783="no impacts","no impacts"
),"")</f>
        <v>No root cause</v>
      </c>
      <c r="AM783" s="108" t="s">
        <v>5537</v>
      </c>
      <c r="AN783" s="117" t="s">
        <v>175</v>
      </c>
      <c r="AP783" s="23" t="s">
        <v>5537</v>
      </c>
      <c r="AQ783" s="23" t="s">
        <v>5537</v>
      </c>
      <c r="AR783" s="7"/>
      <c r="AS783" s="6"/>
      <c r="AT783" s="7"/>
      <c r="AU783" s="3" t="s">
        <v>5537</v>
      </c>
      <c r="AV783" s="24" t="s">
        <v>5537</v>
      </c>
      <c r="AW783" s="24" t="s">
        <v>5537</v>
      </c>
      <c r="AX783" s="24" t="s">
        <v>5537</v>
      </c>
      <c r="AY783" s="24" t="s">
        <v>5537</v>
      </c>
      <c r="AZ783" s="24" t="s">
        <v>5537</v>
      </c>
      <c r="BA783" s="24" t="s">
        <v>5537</v>
      </c>
      <c r="BB783" s="24" t="s">
        <v>5537</v>
      </c>
      <c r="BC783" s="24" t="s">
        <v>5537</v>
      </c>
      <c r="BD783" s="24" t="s">
        <v>5537</v>
      </c>
      <c r="BE783" s="24" t="s">
        <v>5537</v>
      </c>
      <c r="BF783" s="24" t="s">
        <v>5537</v>
      </c>
      <c r="BG783" s="24" t="s">
        <v>5537</v>
      </c>
      <c r="BH783" s="24" t="s">
        <v>5537</v>
      </c>
      <c r="BI783" s="9" t="s">
        <v>5537</v>
      </c>
      <c r="BJ783" s="14"/>
      <c r="BK783" s="14" t="s">
        <v>5537</v>
      </c>
      <c r="BL783" s="14" t="str">
        <f>_xlfn.XLOOKUP(B783,'[4]cell downs 18042026 17h'!$B:$B,'[4]cell downs 18042026 17h'!$B:$B,"")</f>
        <v/>
      </c>
      <c r="BM783" s="14" t="str">
        <f>_xlfn.XLOOKUP(B783,'[5]Cells Huawei 19042026 15h'!$B:$B,'[5]Cells Huawei 19042026 15h'!$B:$B,"")</f>
        <v/>
      </c>
      <c r="BN783" s="9" t="str">
        <f>_xlfn.XLOOKUP(B783,'[6]cells down 19042026 9H40'!$B:$B,'[6]cells down 19042026 9H40'!$B:$B,"")</f>
        <v/>
      </c>
      <c r="BO783" s="9" t="s">
        <v>175</v>
      </c>
      <c r="BP783" s="9" t="s">
        <v>12</v>
      </c>
    </row>
    <row r="784" spans="1:68" s="9" customFormat="1" x14ac:dyDescent="0.35">
      <c r="A784" s="1" t="s">
        <v>2434</v>
      </c>
      <c r="B784" s="1" t="s">
        <v>2435</v>
      </c>
      <c r="C784" s="3" t="str">
        <f>_xlfn.XLOOKUP(B784,'[1]daily break down'!$D:$D,'[1]daily break down'!$E:$E,"")</f>
        <v>OUEST</v>
      </c>
      <c r="D784" s="1" t="s">
        <v>21</v>
      </c>
      <c r="E784" s="1" t="s">
        <v>122</v>
      </c>
      <c r="F784" s="3" t="s">
        <v>102</v>
      </c>
      <c r="G784" s="1" t="s">
        <v>1475</v>
      </c>
      <c r="H784" s="39" t="str">
        <f>_xlfn.XLOOKUP(B784,[2]CALCULATION!$B:$B,[2]CALCULATION!$H:$H,"")</f>
        <v>Huawei</v>
      </c>
      <c r="I784" s="34">
        <v>4.6303430327623261</v>
      </c>
      <c r="J784" s="34">
        <v>4.6264193155324991</v>
      </c>
      <c r="K784" s="34">
        <v>4.6228522998690194</v>
      </c>
      <c r="L784" s="34">
        <v>4.6228522998690194</v>
      </c>
      <c r="M784" s="34">
        <v>4.6225847736942578</v>
      </c>
      <c r="N784" s="34">
        <v>2.5789523246954484</v>
      </c>
      <c r="O784" s="34">
        <v>0</v>
      </c>
      <c r="P784" s="34">
        <v>0.15195486726421312</v>
      </c>
      <c r="Q784" s="34">
        <v>0</v>
      </c>
      <c r="R784" s="34">
        <v>0</v>
      </c>
      <c r="S784" s="109">
        <v>0</v>
      </c>
      <c r="T784" s="109">
        <f>_xlfn.XLOOKUP(B784,'[3]Nur des jours'!$B:$B,'[3]Nur des jours'!$U:$U,"")</f>
        <v>3.3101905357086805E-2</v>
      </c>
      <c r="U784" s="109">
        <v>0</v>
      </c>
      <c r="V784" s="109">
        <v>0</v>
      </c>
      <c r="W784" s="109">
        <v>3.3101905357086799E-2</v>
      </c>
      <c r="X784" s="109">
        <v>0</v>
      </c>
      <c r="Y784" s="109">
        <v>0</v>
      </c>
      <c r="Z784" s="109">
        <v>0</v>
      </c>
      <c r="AA784" s="109">
        <v>0</v>
      </c>
      <c r="AB784" s="109">
        <v>0.11369862427339891</v>
      </c>
      <c r="AC784" s="109">
        <v>0</v>
      </c>
      <c r="AD784" s="109">
        <v>0</v>
      </c>
      <c r="AE784" s="109">
        <v>0</v>
      </c>
      <c r="AF784" s="109">
        <v>0</v>
      </c>
      <c r="AG784" s="57" t="str">
        <f>_xlfn.XLOOKUP(B784,[3]CALCULATION!$B:$B,[3]CALCULATION!$M:$M,"")</f>
        <v>Operationnel</v>
      </c>
      <c r="AH784" s="57"/>
      <c r="AI784" s="56" t="str" cm="1">
        <f t="array" ref="AI784">IFERROR(_xlfn.IFS(
AK784="MPR ISSUE","PDH",
AK784="BSS Hardware Issue","BSS",
AK784="Sites strategiques, MLL, Pylone, etc.","ENVTECH",
AK784="AKTIVCO DEFAUT GE &amp; POWER Cabinet","AKTIVCO",
AK784="AKTIVCO Coupure ENEO &amp; Baisse de tension","AKTIVCO GRID ONLY",
AK784="Coupure ENEO &amp; Baisse de tension","IHS GRID ONLY",
AK784="Defaut GE &amp; POWER Cabinet","IHS",
AK784="Sharing","Partners",
AK784="Sites strategiques &amp; DataCenter","SST &amp; DC",
AK784="Exclu","Exclu",
AK784="SAT","SAT",
AK784="SPARE-ISSUE","SPARE-ISSUE",
AK784="Fiber CAmtel","TRANS_FO_CAMTEL",
AK784="Fiber AOF","Fiber AOF",
AK784="Projet OCM (HUAWEI)","TRAVAUX-HUAWEI",
AK784="Projet OCM (NOKIA)","TRAVAUX-NOKIA",
AK784="ACCESS-ISSUE","ACCESS-ISSUE",
AK784="Projet OCM (ZTE, NOKIA, autres projets)","TRAVAUX OCM",
AK784="No root CAuse","No root cause",
AK784="ODU HS","PDH",
AK784="IP &amp; VLAN","PDH",
AK784="Warehouse HUAWEI","SPARE-ISSUE",
AK784="SPARE-HS","SPARE-ISSUE",
AK784="Power Telco","BSS",AK784="no impacts","no impacts"
),"")</f>
        <v>No root cause</v>
      </c>
      <c r="AJ784" s="56" t="str" cm="1">
        <f t="array" ref="AJ784">IFERROR(_xlfn.IFS(
AK784="MPR ISSUE","TX ISSUE",
AK784="BSS Hardware Issue","RAN ISSUE",
AK784="Sites strategiques, MLL, Pylone, etc.","ENVTECH",
AK784="AKTIVCO DEFAUT GE &amp; POWER Cabinet","POWER ISSUE",
AK784="AKTIVCO Coupure ENEO &amp; Baisse de tension","POWER ISSUE",
AK784="Coupure ENEO &amp; Baisse de tension","POWER ISSUE",
AK784="Defaut GE &amp; POWER Cabinet","POWER ISSUE",
AK784="Sharing","POWER ISSUE",
AK784="Sites strategiques &amp; DataCenter","POWER ISSUE",
AK784="Exclu","Exclu",
AK784="SAT","TX ISSUE",
AK784="SPARE-ISSUE","SPARE-ISSUE",
AK784="Fiber CAmtel","TX ISSUE",
AK784="Fiber AOF","TX ISSUE",
AK784="Projet OCM (HUAWEI)","TRAVAUX-HUAWEI",
AK784="Projet OCM (NOKIA)","TRAVAUX -NOKIA",
AK784="ACCESS-ISSUE","ACCESS-ISSUE",
AK784="Projet OCM (ZTE, NOKIA, autres projets)","TRAVAUX OCM",
AK784="No root CAuse","No root cause",
AK784="ODU HS","TX ISSUE",
AK784="IP &amp; VLAN","TX ISSUE",
AK784="Warehouse HUAWEI","SPARE-ISSUE",
AK784="SPARE-HS","SPARE-ISSUE",
AK784="Power Telco","RAN ISSUE",AK784="no impacts","no impacts"
),"")</f>
        <v>No root cause</v>
      </c>
      <c r="AK784" s="81" t="s">
        <v>5620</v>
      </c>
      <c r="AL784" s="56" t="str" cm="1">
        <f t="array" ref="AL784">IFERROR(_xlfn.IFS(
AK784="MPR ISSUE","ACTIVE",
AK784="BSS Hardware Issue","ACTIVE",
AK784="Sites strategiques, MLL, Pylone, etc.","PASSIVE",
AK784="AKTIVCO DEFAUT GE &amp; POWER Cabinet","PASSIVE",
AK784="AKTIVCO Coupure ENEO &amp; Baisse de tension","PASSIVE",
AK784="Coupure ENEO &amp; Baisse de tension","PASSIVE",
AK784="Defaut GE &amp; POWER Cabinet","PASSIVE",
AK784="Sharing","PASSIVE",
AK784="Sites strategiques &amp; DataCenter","PASSIVE",
AK784="Exclu","Exclu",
AK784="SAT","ACTIVE",
AK784="SPARE-ISSUE","SPARE-ISSUE",
AK784="Fiber CAmtel","ACTIVE",
AK784="Fiber AOF","ACTIVE",
AK784="Projet OCM (HUAWEI)","PLANNED WORKS",
AK784="Projet OCM (NOKIA)","PLANNED WORKS",
AK784="ACCESS-ISSUE","ACCESS-ISSUE",
AK784="Projet OCM (ZTE, NOKIA, autres projets)","PLANNED WORKS",
AK784="No root CAuse","No root cause",
AK784="ODU HS","ACTIVE",
AK784="IP &amp; VLAN","ACTIVE",
AK784="Warehouse HUAWEI","SPARE-ISSUE",
AK784="SPARE-HS","SPARE-ISSUE",
AK784="Power Telco","ACTIVE", AK784="no impacts","no impacts"
),"")</f>
        <v>No root cause</v>
      </c>
      <c r="AM784" s="108" t="s">
        <v>5537</v>
      </c>
      <c r="AN784" s="117" t="s">
        <v>2435</v>
      </c>
      <c r="AP784" s="23" t="s">
        <v>5537</v>
      </c>
      <c r="AQ784" s="23" t="s">
        <v>5537</v>
      </c>
      <c r="AR784" s="7"/>
      <c r="AS784" s="6"/>
      <c r="AT784" s="7"/>
      <c r="AU784" s="3" t="s">
        <v>5537</v>
      </c>
      <c r="AV784" s="24" t="s">
        <v>5537</v>
      </c>
      <c r="AW784" s="24" t="s">
        <v>5537</v>
      </c>
      <c r="AX784" s="24" t="s">
        <v>5537</v>
      </c>
      <c r="AY784" s="24" t="s">
        <v>5537</v>
      </c>
      <c r="AZ784" s="24" t="s">
        <v>5537</v>
      </c>
      <c r="BA784" s="24" t="s">
        <v>5537</v>
      </c>
      <c r="BB784" s="24" t="s">
        <v>5537</v>
      </c>
      <c r="BC784" s="24" t="s">
        <v>5537</v>
      </c>
      <c r="BD784" s="24" t="s">
        <v>5537</v>
      </c>
      <c r="BE784" s="24" t="s">
        <v>5537</v>
      </c>
      <c r="BF784" s="24" t="s">
        <v>5537</v>
      </c>
      <c r="BG784" s="24" t="s">
        <v>5537</v>
      </c>
      <c r="BH784" s="24" t="s">
        <v>5537</v>
      </c>
      <c r="BI784" s="9" t="s">
        <v>5537</v>
      </c>
      <c r="BJ784" s="14"/>
      <c r="BK784" s="14" t="s">
        <v>5537</v>
      </c>
      <c r="BL784" s="14" t="str">
        <f>_xlfn.XLOOKUP(B784,'[4]cell downs 18042026 17h'!$B:$B,'[4]cell downs 18042026 17h'!$B:$B,"")</f>
        <v/>
      </c>
      <c r="BM784" s="14" t="str">
        <f>_xlfn.XLOOKUP(B784,'[5]Cells Huawei 19042026 15h'!$B:$B,'[5]Cells Huawei 19042026 15h'!$B:$B,"")</f>
        <v/>
      </c>
      <c r="BN784" s="9" t="str">
        <f>_xlfn.XLOOKUP(B784,'[6]cells down 19042026 9H40'!$B:$B,'[6]cells down 19042026 9H40'!$B:$B,"")</f>
        <v/>
      </c>
      <c r="BO784" s="9" t="s">
        <v>5537</v>
      </c>
      <c r="BP784" s="9" t="s">
        <v>12</v>
      </c>
    </row>
    <row r="785" spans="1:68" s="9" customFormat="1" x14ac:dyDescent="0.35">
      <c r="A785" s="25" t="s">
        <v>5408</v>
      </c>
      <c r="B785" s="32" t="s">
        <v>5409</v>
      </c>
      <c r="C785" s="3" t="str">
        <f>_xlfn.XLOOKUP(B785,'[1]daily break down'!$D:$D,'[1]daily break down'!$E:$E,"")</f>
        <v>OUEST</v>
      </c>
      <c r="D785" s="25" t="s">
        <v>357</v>
      </c>
      <c r="E785" s="25" t="s">
        <v>987</v>
      </c>
      <c r="F785" s="25" t="s">
        <v>5376</v>
      </c>
      <c r="G785" s="25" t="s">
        <v>1475</v>
      </c>
      <c r="H785" s="39" t="str">
        <f>_xlfn.XLOOKUP(B785,[2]CALCULATION!$B:$B,[2]CALCULATION!$H:$H,"")</f>
        <v>Huawei</v>
      </c>
      <c r="I785" s="34">
        <v>0</v>
      </c>
      <c r="J785" s="34">
        <v>0</v>
      </c>
      <c r="K785" s="34">
        <v>0</v>
      </c>
      <c r="L785" s="34">
        <v>0</v>
      </c>
      <c r="M785" s="34">
        <v>0</v>
      </c>
      <c r="N785" s="34">
        <v>0</v>
      </c>
      <c r="O785" s="34">
        <v>0</v>
      </c>
      <c r="P785" s="34">
        <v>0.12288368960685779</v>
      </c>
      <c r="Q785" s="34">
        <v>0</v>
      </c>
      <c r="R785" s="34">
        <v>0</v>
      </c>
      <c r="S785" s="109">
        <v>0</v>
      </c>
      <c r="T785" s="109">
        <f>_xlfn.XLOOKUP(B785,'[3]Nur des jours'!$B:$B,'[3]Nur des jours'!$U:$U,"")</f>
        <v>3.3369431531847737E-2</v>
      </c>
      <c r="U785" s="109">
        <v>0</v>
      </c>
      <c r="V785" s="109" t="s">
        <v>5537</v>
      </c>
      <c r="W785" s="109">
        <v>3.3369431531847737E-2</v>
      </c>
      <c r="X785" s="109">
        <v>0</v>
      </c>
      <c r="Y785" s="109">
        <v>0</v>
      </c>
      <c r="Z785" s="109">
        <v>0</v>
      </c>
      <c r="AA785" s="109">
        <v>0</v>
      </c>
      <c r="AB785" s="109">
        <v>0.11271769496594215</v>
      </c>
      <c r="AC785" s="109">
        <v>0</v>
      </c>
      <c r="AD785" s="109">
        <v>0</v>
      </c>
      <c r="AE785" s="109">
        <v>0</v>
      </c>
      <c r="AF785" s="109">
        <v>0</v>
      </c>
      <c r="AG785" s="57" t="str">
        <f>_xlfn.XLOOKUP(B785,[3]CALCULATION!$B:$B,[3]CALCULATION!$M:$M,"")</f>
        <v>Operationnel</v>
      </c>
      <c r="AH785" s="57"/>
      <c r="AI785" s="56" t="str" cm="1">
        <f t="array" ref="AI785">IFERROR(_xlfn.IFS(
AK785="MPR ISSUE","PDH",
AK785="BSS Hardware Issue","BSS",
AK785="Sites strategiques, MLL, Pylone, etc.","ENVTECH",
AK785="AKTIVCO DEFAUT GE &amp; POWER Cabinet","AKTIVCO",
AK785="AKTIVCO Coupure ENEO &amp; Baisse de tension","AKTIVCO GRID ONLY",
AK785="Coupure ENEO &amp; Baisse de tension","IHS GRID ONLY",
AK785="Defaut GE &amp; POWER Cabinet","IHS",
AK785="Sharing","Partners",
AK785="Sites strategiques &amp; DataCenter","SST &amp; DC",
AK785="Exclu","Exclu",
AK785="SAT","SAT",
AK785="SPARE-ISSUE","SPARE-ISSUE",
AK785="Fiber CAmtel","TRANS_FO_CAMTEL",
AK785="Fiber AOF","Fiber AOF",
AK785="Projet OCM (HUAWEI)","TRAVAUX-HUAWEI",
AK785="Projet OCM (NOKIA)","TRAVAUX-NOKIA",
AK785="ACCESS-ISSUE","ACCESS-ISSUE",
AK785="Projet OCM (ZTE, NOKIA, autres projets)","TRAVAUX OCM",
AK785="No root CAuse","No root cause",
AK785="ODU HS","PDH",
AK785="IP &amp; VLAN","PDH",
AK785="Warehouse HUAWEI","SPARE-ISSUE",
AK785="SPARE-HS","SPARE-ISSUE",
AK785="Power Telco","BSS",AK785="no impacts","no impacts"
),"")</f>
        <v>No root cause</v>
      </c>
      <c r="AJ785" s="56" t="str" cm="1">
        <f t="array" ref="AJ785">IFERROR(_xlfn.IFS(
AK785="MPR ISSUE","TX ISSUE",
AK785="BSS Hardware Issue","RAN ISSUE",
AK785="Sites strategiques, MLL, Pylone, etc.","ENVTECH",
AK785="AKTIVCO DEFAUT GE &amp; POWER Cabinet","POWER ISSUE",
AK785="AKTIVCO Coupure ENEO &amp; Baisse de tension","POWER ISSUE",
AK785="Coupure ENEO &amp; Baisse de tension","POWER ISSUE",
AK785="Defaut GE &amp; POWER Cabinet","POWER ISSUE",
AK785="Sharing","POWER ISSUE",
AK785="Sites strategiques &amp; DataCenter","POWER ISSUE",
AK785="Exclu","Exclu",
AK785="SAT","TX ISSUE",
AK785="SPARE-ISSUE","SPARE-ISSUE",
AK785="Fiber CAmtel","TX ISSUE",
AK785="Fiber AOF","TX ISSUE",
AK785="Projet OCM (HUAWEI)","TRAVAUX-HUAWEI",
AK785="Projet OCM (NOKIA)","TRAVAUX -NOKIA",
AK785="ACCESS-ISSUE","ACCESS-ISSUE",
AK785="Projet OCM (ZTE, NOKIA, autres projets)","TRAVAUX OCM",
AK785="No root CAuse","No root cause",
AK785="ODU HS","TX ISSUE",
AK785="IP &amp; VLAN","TX ISSUE",
AK785="Warehouse HUAWEI","SPARE-ISSUE",
AK785="SPARE-HS","SPARE-ISSUE",
AK785="Power Telco","RAN ISSUE",AK785="no impacts","no impacts"
),"")</f>
        <v>No root cause</v>
      </c>
      <c r="AK785" s="81" t="s">
        <v>5620</v>
      </c>
      <c r="AL785" s="56" t="str" cm="1">
        <f t="array" ref="AL785">IFERROR(_xlfn.IFS(
AK785="MPR ISSUE","ACTIVE",
AK785="BSS Hardware Issue","ACTIVE",
AK785="Sites strategiques, MLL, Pylone, etc.","PASSIVE",
AK785="AKTIVCO DEFAUT GE &amp; POWER Cabinet","PASSIVE",
AK785="AKTIVCO Coupure ENEO &amp; Baisse de tension","PASSIVE",
AK785="Coupure ENEO &amp; Baisse de tension","PASSIVE",
AK785="Defaut GE &amp; POWER Cabinet","PASSIVE",
AK785="Sharing","PASSIVE",
AK785="Sites strategiques &amp; DataCenter","PASSIVE",
AK785="Exclu","Exclu",
AK785="SAT","ACTIVE",
AK785="SPARE-ISSUE","SPARE-ISSUE",
AK785="Fiber CAmtel","ACTIVE",
AK785="Fiber AOF","ACTIVE",
AK785="Projet OCM (HUAWEI)","PLANNED WORKS",
AK785="Projet OCM (NOKIA)","PLANNED WORKS",
AK785="ACCESS-ISSUE","ACCESS-ISSUE",
AK785="Projet OCM (ZTE, NOKIA, autres projets)","PLANNED WORKS",
AK785="No root CAuse","No root cause",
AK785="ODU HS","ACTIVE",
AK785="IP &amp; VLAN","ACTIVE",
AK785="Warehouse HUAWEI","SPARE-ISSUE",
AK785="SPARE-HS","SPARE-ISSUE",
AK785="Power Telco","ACTIVE", AK785="no impacts","no impacts"
),"")</f>
        <v>No root cause</v>
      </c>
      <c r="AM785" s="108" t="s">
        <v>5537</v>
      </c>
      <c r="AN785" s="117" t="s">
        <v>5409</v>
      </c>
      <c r="AP785" s="23" t="s">
        <v>5537</v>
      </c>
      <c r="AQ785" s="23" t="s">
        <v>5537</v>
      </c>
      <c r="AR785" s="7"/>
      <c r="AS785" s="6"/>
      <c r="AT785" s="7"/>
      <c r="AU785" s="3" t="s">
        <v>5537</v>
      </c>
      <c r="AV785" s="24" t="s">
        <v>5537</v>
      </c>
      <c r="AW785" s="24" t="s">
        <v>5537</v>
      </c>
      <c r="AX785" s="24" t="s">
        <v>5537</v>
      </c>
      <c r="AY785" s="24" t="s">
        <v>5537</v>
      </c>
      <c r="AZ785" s="24" t="s">
        <v>5537</v>
      </c>
      <c r="BA785" s="24" t="s">
        <v>5537</v>
      </c>
      <c r="BB785" s="24" t="s">
        <v>5537</v>
      </c>
      <c r="BC785" s="24" t="s">
        <v>5537</v>
      </c>
      <c r="BD785" s="24" t="s">
        <v>5537</v>
      </c>
      <c r="BE785" s="24" t="s">
        <v>5537</v>
      </c>
      <c r="BF785" s="24" t="s">
        <v>5537</v>
      </c>
      <c r="BG785" s="24" t="s">
        <v>5537</v>
      </c>
      <c r="BH785" s="24" t="s">
        <v>5537</v>
      </c>
      <c r="BI785" s="9" t="s">
        <v>5537</v>
      </c>
      <c r="BJ785" s="14"/>
      <c r="BK785" s="14" t="s">
        <v>5537</v>
      </c>
      <c r="BL785" s="14" t="str">
        <f>_xlfn.XLOOKUP(B785,'[4]cell downs 18042026 17h'!$B:$B,'[4]cell downs 18042026 17h'!$B:$B,"")</f>
        <v/>
      </c>
      <c r="BM785" s="14" t="str">
        <f>_xlfn.XLOOKUP(B785,'[5]Cells Huawei 19042026 15h'!$B:$B,'[5]Cells Huawei 19042026 15h'!$B:$B,"")</f>
        <v/>
      </c>
      <c r="BN785" s="9" t="str">
        <f>_xlfn.XLOOKUP(B785,'[6]cells down 19042026 9H40'!$B:$B,'[6]cells down 19042026 9H40'!$B:$B,"")</f>
        <v/>
      </c>
      <c r="BO785" s="9" t="s">
        <v>5537</v>
      </c>
      <c r="BP785" s="9" t="s">
        <v>12</v>
      </c>
    </row>
    <row r="786" spans="1:68" s="9" customFormat="1" x14ac:dyDescent="0.35">
      <c r="A786" s="1" t="s">
        <v>1475</v>
      </c>
      <c r="B786" s="8" t="s">
        <v>1917</v>
      </c>
      <c r="C786" s="3" t="str">
        <f>_xlfn.XLOOKUP(B786,'[1]daily break down'!$D:$D,'[1]daily break down'!$E:$E,"")</f>
        <v>OUEST</v>
      </c>
      <c r="D786" s="1" t="s">
        <v>11</v>
      </c>
      <c r="E786" s="1" t="s">
        <v>12</v>
      </c>
      <c r="F786" s="3" t="s">
        <v>102</v>
      </c>
      <c r="G786" s="1" t="s">
        <v>1475</v>
      </c>
      <c r="H786" s="39" t="str">
        <f>_xlfn.XLOOKUP(B786,[2]CALCULATION!$B:$B,[2]CALCULATION!$H:$H,"")</f>
        <v>Huawei</v>
      </c>
      <c r="I786" s="34">
        <v>0</v>
      </c>
      <c r="J786" s="34">
        <v>0</v>
      </c>
      <c r="K786" s="34">
        <v>0</v>
      </c>
      <c r="L786" s="34">
        <v>0</v>
      </c>
      <c r="M786" s="34">
        <v>0</v>
      </c>
      <c r="N786" s="34">
        <v>0</v>
      </c>
      <c r="O786" s="34">
        <v>6.5580474726980613</v>
      </c>
      <c r="P786" s="34">
        <v>0</v>
      </c>
      <c r="Q786" s="34">
        <v>0</v>
      </c>
      <c r="R786" s="34">
        <v>8.9175391586979543E-5</v>
      </c>
      <c r="S786" s="109">
        <v>0</v>
      </c>
      <c r="T786" s="109">
        <f>_xlfn.XLOOKUP(B786,'[3]Nur des jours'!$B:$B,'[3]Nur des jours'!$U:$U,"")</f>
        <v>3.2673863477469305E-2</v>
      </c>
      <c r="U786" s="109">
        <v>0</v>
      </c>
      <c r="V786" s="109">
        <v>0</v>
      </c>
      <c r="W786" s="109">
        <v>3.2673863477469305E-2</v>
      </c>
      <c r="X786" s="109">
        <v>0</v>
      </c>
      <c r="Y786" s="109">
        <v>0</v>
      </c>
      <c r="Z786" s="109">
        <v>0</v>
      </c>
      <c r="AA786" s="109">
        <v>0</v>
      </c>
      <c r="AB786" s="109">
        <v>0.11218264261642028</v>
      </c>
      <c r="AC786" s="109">
        <v>0</v>
      </c>
      <c r="AD786" s="109">
        <v>0</v>
      </c>
      <c r="AE786" s="109">
        <v>0</v>
      </c>
      <c r="AF786" s="109">
        <v>0</v>
      </c>
      <c r="AG786" s="57" t="str">
        <f>_xlfn.XLOOKUP(B786,[3]CALCULATION!$B:$B,[3]CALCULATION!$M:$M,"")</f>
        <v>Operationnel</v>
      </c>
      <c r="AH786" s="57"/>
      <c r="AI786" s="56" t="str" cm="1">
        <f t="array" ref="AI786">IFERROR(_xlfn.IFS(
AK786="MPR ISSUE","PDH",
AK786="BSS Hardware Issue","BSS",
AK786="Sites strategiques, MLL, Pylone, etc.","ENVTECH",
AK786="AKTIVCO DEFAUT GE &amp; POWER Cabinet","AKTIVCO",
AK786="AKTIVCO Coupure ENEO &amp; Baisse de tension","AKTIVCO GRID ONLY",
AK786="Coupure ENEO &amp; Baisse de tension","IHS GRID ONLY",
AK786="Defaut GE &amp; POWER Cabinet","IHS",
AK786="Sharing","Partners",
AK786="Sites strategiques &amp; DataCenter","SST &amp; DC",
AK786="Exclu","Exclu",
AK786="SAT","SAT",
AK786="SPARE-ISSUE","SPARE-ISSUE",
AK786="Fiber CAmtel","TRANS_FO_CAMTEL",
AK786="Fiber AOF","Fiber AOF",
AK786="Projet OCM (HUAWEI)","TRAVAUX-HUAWEI",
AK786="Projet OCM (NOKIA)","TRAVAUX-NOKIA",
AK786="ACCESS-ISSUE","ACCESS-ISSUE",
AK786="Projet OCM (ZTE, NOKIA, autres projets)","TRAVAUX OCM",
AK786="No root CAuse","No root cause",
AK786="ODU HS","PDH",
AK786="IP &amp; VLAN","PDH",
AK786="Warehouse HUAWEI","SPARE-ISSUE",
AK786="SPARE-HS","SPARE-ISSUE",
AK786="Power Telco","BSS",AK786="no impacts","no impacts"
),"")</f>
        <v>No root cause</v>
      </c>
      <c r="AJ786" s="56" t="str" cm="1">
        <f t="array" ref="AJ786">IFERROR(_xlfn.IFS(
AK786="MPR ISSUE","TX ISSUE",
AK786="BSS Hardware Issue","RAN ISSUE",
AK786="Sites strategiques, MLL, Pylone, etc.","ENVTECH",
AK786="AKTIVCO DEFAUT GE &amp; POWER Cabinet","POWER ISSUE",
AK786="AKTIVCO Coupure ENEO &amp; Baisse de tension","POWER ISSUE",
AK786="Coupure ENEO &amp; Baisse de tension","POWER ISSUE",
AK786="Defaut GE &amp; POWER Cabinet","POWER ISSUE",
AK786="Sharing","POWER ISSUE",
AK786="Sites strategiques &amp; DataCenter","POWER ISSUE",
AK786="Exclu","Exclu",
AK786="SAT","TX ISSUE",
AK786="SPARE-ISSUE","SPARE-ISSUE",
AK786="Fiber CAmtel","TX ISSUE",
AK786="Fiber AOF","TX ISSUE",
AK786="Projet OCM (HUAWEI)","TRAVAUX-HUAWEI",
AK786="Projet OCM (NOKIA)","TRAVAUX -NOKIA",
AK786="ACCESS-ISSUE","ACCESS-ISSUE",
AK786="Projet OCM (ZTE, NOKIA, autres projets)","TRAVAUX OCM",
AK786="No root CAuse","No root cause",
AK786="ODU HS","TX ISSUE",
AK786="IP &amp; VLAN","TX ISSUE",
AK786="Warehouse HUAWEI","SPARE-ISSUE",
AK786="SPARE-HS","SPARE-ISSUE",
AK786="Power Telco","RAN ISSUE",AK786="no impacts","no impacts"
),"")</f>
        <v>No root cause</v>
      </c>
      <c r="AK786" s="81" t="s">
        <v>5620</v>
      </c>
      <c r="AL786" s="56" t="str" cm="1">
        <f t="array" ref="AL786">IFERROR(_xlfn.IFS(
AK786="MPR ISSUE","ACTIVE",
AK786="BSS Hardware Issue","ACTIVE",
AK786="Sites strategiques, MLL, Pylone, etc.","PASSIVE",
AK786="AKTIVCO DEFAUT GE &amp; POWER Cabinet","PASSIVE",
AK786="AKTIVCO Coupure ENEO &amp; Baisse de tension","PASSIVE",
AK786="Coupure ENEO &amp; Baisse de tension","PASSIVE",
AK786="Defaut GE &amp; POWER Cabinet","PASSIVE",
AK786="Sharing","PASSIVE",
AK786="Sites strategiques &amp; DataCenter","PASSIVE",
AK786="Exclu","Exclu",
AK786="SAT","ACTIVE",
AK786="SPARE-ISSUE","SPARE-ISSUE",
AK786="Fiber CAmtel","ACTIVE",
AK786="Fiber AOF","ACTIVE",
AK786="Projet OCM (HUAWEI)","PLANNED WORKS",
AK786="Projet OCM (NOKIA)","PLANNED WORKS",
AK786="ACCESS-ISSUE","ACCESS-ISSUE",
AK786="Projet OCM (ZTE, NOKIA, autres projets)","PLANNED WORKS",
AK786="No root CAuse","No root cause",
AK786="ODU HS","ACTIVE",
AK786="IP &amp; VLAN","ACTIVE",
AK786="Warehouse HUAWEI","SPARE-ISSUE",
AK786="SPARE-HS","SPARE-ISSUE",
AK786="Power Telco","ACTIVE", AK786="no impacts","no impacts"
),"")</f>
        <v>No root cause</v>
      </c>
      <c r="AM786" s="108" t="s">
        <v>5537</v>
      </c>
      <c r="AN786" s="117" t="s">
        <v>1917</v>
      </c>
      <c r="AP786" s="23" t="s">
        <v>5537</v>
      </c>
      <c r="AQ786" s="23" t="s">
        <v>5537</v>
      </c>
      <c r="AR786" s="7"/>
      <c r="AS786" s="6"/>
      <c r="AT786" s="7"/>
      <c r="AU786" s="3" t="s">
        <v>5537</v>
      </c>
      <c r="AV786" s="24" t="s">
        <v>5537</v>
      </c>
      <c r="AW786" s="24" t="s">
        <v>5537</v>
      </c>
      <c r="AX786" s="24" t="s">
        <v>5537</v>
      </c>
      <c r="AY786" s="24" t="s">
        <v>5537</v>
      </c>
      <c r="AZ786" s="24" t="s">
        <v>5537</v>
      </c>
      <c r="BA786" s="24" t="s">
        <v>5537</v>
      </c>
      <c r="BB786" s="24" t="s">
        <v>5537</v>
      </c>
      <c r="BC786" s="24" t="s">
        <v>5537</v>
      </c>
      <c r="BD786" s="24" t="s">
        <v>5537</v>
      </c>
      <c r="BE786" s="24" t="s">
        <v>5537</v>
      </c>
      <c r="BF786" s="24" t="s">
        <v>5537</v>
      </c>
      <c r="BG786" s="24" t="s">
        <v>5537</v>
      </c>
      <c r="BH786" s="24" t="s">
        <v>5537</v>
      </c>
      <c r="BI786" s="9" t="s">
        <v>5537</v>
      </c>
      <c r="BJ786" s="14"/>
      <c r="BK786" s="14" t="s">
        <v>5537</v>
      </c>
      <c r="BL786" s="14" t="str">
        <f>_xlfn.XLOOKUP(B786,'[4]cell downs 18042026 17h'!$B:$B,'[4]cell downs 18042026 17h'!$B:$B,"")</f>
        <v/>
      </c>
      <c r="BM786" s="14" t="str">
        <f>_xlfn.XLOOKUP(B786,'[5]Cells Huawei 19042026 15h'!$B:$B,'[5]Cells Huawei 19042026 15h'!$B:$B,"")</f>
        <v/>
      </c>
      <c r="BN786" s="9" t="str">
        <f>_xlfn.XLOOKUP(B786,'[6]cells down 19042026 9H40'!$B:$B,'[6]cells down 19042026 9H40'!$B:$B,"")</f>
        <v/>
      </c>
      <c r="BO786" s="9" t="s">
        <v>1917</v>
      </c>
      <c r="BP786" s="9" t="s">
        <v>5537</v>
      </c>
    </row>
    <row r="787" spans="1:68" s="9" customFormat="1" x14ac:dyDescent="0.35">
      <c r="A787" s="1" t="s">
        <v>1642</v>
      </c>
      <c r="B787" s="8" t="s">
        <v>1643</v>
      </c>
      <c r="C787" s="3" t="str">
        <f>_xlfn.XLOOKUP(B787,'[1]daily break down'!$D:$D,'[1]daily break down'!$E:$E,"")</f>
        <v>OUEST</v>
      </c>
      <c r="D787" s="1" t="s">
        <v>11</v>
      </c>
      <c r="E787" s="1" t="s">
        <v>12</v>
      </c>
      <c r="F787" s="3" t="s">
        <v>102</v>
      </c>
      <c r="G787" s="1" t="s">
        <v>1475</v>
      </c>
      <c r="H787" s="39" t="str">
        <f>_xlfn.XLOOKUP(B787,[2]CALCULATION!$B:$B,[2]CALCULATION!$H:$H,"")</f>
        <v>Huawei</v>
      </c>
      <c r="I787" s="34">
        <v>0</v>
      </c>
      <c r="J787" s="34">
        <v>0</v>
      </c>
      <c r="K787" s="34">
        <v>0</v>
      </c>
      <c r="L787" s="34">
        <v>0</v>
      </c>
      <c r="M787" s="34">
        <v>0</v>
      </c>
      <c r="N787" s="34">
        <v>0</v>
      </c>
      <c r="O787" s="34">
        <v>6.5929685560435241</v>
      </c>
      <c r="P787" s="34">
        <v>0</v>
      </c>
      <c r="Q787" s="34">
        <v>0</v>
      </c>
      <c r="R787" s="34">
        <v>0</v>
      </c>
      <c r="S787" s="109">
        <v>0</v>
      </c>
      <c r="T787" s="109">
        <f>_xlfn.XLOOKUP(B787,'[3]Nur des jours'!$B:$B,'[3]Nur des jours'!$U:$U,"")</f>
        <v>3.3494277080069509E-2</v>
      </c>
      <c r="U787" s="109">
        <v>0</v>
      </c>
      <c r="V787" s="109">
        <v>0</v>
      </c>
      <c r="W787" s="109">
        <v>3.3494277080069509E-2</v>
      </c>
      <c r="X787" s="109">
        <v>0</v>
      </c>
      <c r="Y787" s="109">
        <v>0</v>
      </c>
      <c r="Z787" s="109">
        <v>0</v>
      </c>
      <c r="AA787" s="109">
        <v>0</v>
      </c>
      <c r="AB787" s="109">
        <v>0.11146923948372443</v>
      </c>
      <c r="AC787" s="109">
        <v>0</v>
      </c>
      <c r="AD787" s="109">
        <v>0</v>
      </c>
      <c r="AE787" s="109">
        <v>0</v>
      </c>
      <c r="AF787" s="109">
        <v>0</v>
      </c>
      <c r="AG787" s="57" t="str">
        <f>_xlfn.XLOOKUP(B787,[3]CALCULATION!$B:$B,[3]CALCULATION!$M:$M,"")</f>
        <v>Operationnel</v>
      </c>
      <c r="AH787" s="57"/>
      <c r="AI787" s="56" t="str" cm="1">
        <f t="array" ref="AI787">IFERROR(_xlfn.IFS(
AK787="MPR ISSUE","PDH",
AK787="BSS Hardware Issue","BSS",
AK787="Sites strategiques, MLL, Pylone, etc.","ENVTECH",
AK787="AKTIVCO DEFAUT GE &amp; POWER Cabinet","AKTIVCO",
AK787="AKTIVCO Coupure ENEO &amp; Baisse de tension","AKTIVCO GRID ONLY",
AK787="Coupure ENEO &amp; Baisse de tension","IHS GRID ONLY",
AK787="Defaut GE &amp; POWER Cabinet","IHS",
AK787="Sharing","Partners",
AK787="Sites strategiques &amp; DataCenter","SST &amp; DC",
AK787="Exclu","Exclu",
AK787="SAT","SAT",
AK787="SPARE-ISSUE","SPARE-ISSUE",
AK787="Fiber CAmtel","TRANS_FO_CAMTEL",
AK787="Fiber AOF","Fiber AOF",
AK787="Projet OCM (HUAWEI)","TRAVAUX-HUAWEI",
AK787="Projet OCM (NOKIA)","TRAVAUX-NOKIA",
AK787="ACCESS-ISSUE","ACCESS-ISSUE",
AK787="Projet OCM (ZTE, NOKIA, autres projets)","TRAVAUX OCM",
AK787="No root CAuse","No root cause",
AK787="ODU HS","PDH",
AK787="IP &amp; VLAN","PDH",
AK787="Warehouse HUAWEI","SPARE-ISSUE",
AK787="SPARE-HS","SPARE-ISSUE",
AK787="Power Telco","BSS",AK787="no impacts","no impacts"
),"")</f>
        <v>No root cause</v>
      </c>
      <c r="AJ787" s="56" t="str" cm="1">
        <f t="array" ref="AJ787">IFERROR(_xlfn.IFS(
AK787="MPR ISSUE","TX ISSUE",
AK787="BSS Hardware Issue","RAN ISSUE",
AK787="Sites strategiques, MLL, Pylone, etc.","ENVTECH",
AK787="AKTIVCO DEFAUT GE &amp; POWER Cabinet","POWER ISSUE",
AK787="AKTIVCO Coupure ENEO &amp; Baisse de tension","POWER ISSUE",
AK787="Coupure ENEO &amp; Baisse de tension","POWER ISSUE",
AK787="Defaut GE &amp; POWER Cabinet","POWER ISSUE",
AK787="Sharing","POWER ISSUE",
AK787="Sites strategiques &amp; DataCenter","POWER ISSUE",
AK787="Exclu","Exclu",
AK787="SAT","TX ISSUE",
AK787="SPARE-ISSUE","SPARE-ISSUE",
AK787="Fiber CAmtel","TX ISSUE",
AK787="Fiber AOF","TX ISSUE",
AK787="Projet OCM (HUAWEI)","TRAVAUX-HUAWEI",
AK787="Projet OCM (NOKIA)","TRAVAUX -NOKIA",
AK787="ACCESS-ISSUE","ACCESS-ISSUE",
AK787="Projet OCM (ZTE, NOKIA, autres projets)","TRAVAUX OCM",
AK787="No root CAuse","No root cause",
AK787="ODU HS","TX ISSUE",
AK787="IP &amp; VLAN","TX ISSUE",
AK787="Warehouse HUAWEI","SPARE-ISSUE",
AK787="SPARE-HS","SPARE-ISSUE",
AK787="Power Telco","RAN ISSUE",AK787="no impacts","no impacts"
),"")</f>
        <v>No root cause</v>
      </c>
      <c r="AK787" s="81" t="s">
        <v>5620</v>
      </c>
      <c r="AL787" s="56" t="str" cm="1">
        <f t="array" ref="AL787">IFERROR(_xlfn.IFS(
AK787="MPR ISSUE","ACTIVE",
AK787="BSS Hardware Issue","ACTIVE",
AK787="Sites strategiques, MLL, Pylone, etc.","PASSIVE",
AK787="AKTIVCO DEFAUT GE &amp; POWER Cabinet","PASSIVE",
AK787="AKTIVCO Coupure ENEO &amp; Baisse de tension","PASSIVE",
AK787="Coupure ENEO &amp; Baisse de tension","PASSIVE",
AK787="Defaut GE &amp; POWER Cabinet","PASSIVE",
AK787="Sharing","PASSIVE",
AK787="Sites strategiques &amp; DataCenter","PASSIVE",
AK787="Exclu","Exclu",
AK787="SAT","ACTIVE",
AK787="SPARE-ISSUE","SPARE-ISSUE",
AK787="Fiber CAmtel","ACTIVE",
AK787="Fiber AOF","ACTIVE",
AK787="Projet OCM (HUAWEI)","PLANNED WORKS",
AK787="Projet OCM (NOKIA)","PLANNED WORKS",
AK787="ACCESS-ISSUE","ACCESS-ISSUE",
AK787="Projet OCM (ZTE, NOKIA, autres projets)","PLANNED WORKS",
AK787="No root CAuse","No root cause",
AK787="ODU HS","ACTIVE",
AK787="IP &amp; VLAN","ACTIVE",
AK787="Warehouse HUAWEI","SPARE-ISSUE",
AK787="SPARE-HS","SPARE-ISSUE",
AK787="Power Telco","ACTIVE", AK787="no impacts","no impacts"
),"")</f>
        <v>No root cause</v>
      </c>
      <c r="AM787" s="108" t="s">
        <v>5537</v>
      </c>
      <c r="AN787" s="117" t="s">
        <v>1643</v>
      </c>
      <c r="AP787" s="23" t="s">
        <v>5537</v>
      </c>
      <c r="AQ787" s="23" t="s">
        <v>5537</v>
      </c>
      <c r="AR787" s="7"/>
      <c r="AS787" s="6"/>
      <c r="AT787" s="7"/>
      <c r="AU787" s="3" t="s">
        <v>5537</v>
      </c>
      <c r="AV787" s="24" t="s">
        <v>5537</v>
      </c>
      <c r="AW787" s="24" t="s">
        <v>5537</v>
      </c>
      <c r="AX787" s="24" t="s">
        <v>5537</v>
      </c>
      <c r="AY787" s="24" t="s">
        <v>5537</v>
      </c>
      <c r="AZ787" s="24" t="s">
        <v>5537</v>
      </c>
      <c r="BA787" s="24" t="s">
        <v>5537</v>
      </c>
      <c r="BB787" s="24" t="s">
        <v>5537</v>
      </c>
      <c r="BC787" s="24" t="s">
        <v>5537</v>
      </c>
      <c r="BD787" s="24" t="s">
        <v>5537</v>
      </c>
      <c r="BE787" s="24" t="s">
        <v>5537</v>
      </c>
      <c r="BF787" s="24" t="s">
        <v>5537</v>
      </c>
      <c r="BG787" s="24" t="s">
        <v>5537</v>
      </c>
      <c r="BH787" s="24" t="s">
        <v>5537</v>
      </c>
      <c r="BI787" s="9" t="s">
        <v>5537</v>
      </c>
      <c r="BJ787" s="14"/>
      <c r="BK787" s="14" t="s">
        <v>5537</v>
      </c>
      <c r="BL787" s="14" t="str">
        <f>_xlfn.XLOOKUP(B787,'[4]cell downs 18042026 17h'!$B:$B,'[4]cell downs 18042026 17h'!$B:$B,"")</f>
        <v/>
      </c>
      <c r="BM787" s="14" t="str">
        <f>_xlfn.XLOOKUP(B787,'[5]Cells Huawei 19042026 15h'!$B:$B,'[5]Cells Huawei 19042026 15h'!$B:$B,"")</f>
        <v/>
      </c>
      <c r="BN787" s="9" t="str">
        <f>_xlfn.XLOOKUP(B787,'[6]cells down 19042026 9H40'!$B:$B,'[6]cells down 19042026 9H40'!$B:$B,"")</f>
        <v/>
      </c>
      <c r="BO787" s="9" t="s">
        <v>1643</v>
      </c>
      <c r="BP787" s="9" t="s">
        <v>12</v>
      </c>
    </row>
    <row r="788" spans="1:68" s="9" customFormat="1" x14ac:dyDescent="0.35">
      <c r="A788" s="1" t="s">
        <v>1473</v>
      </c>
      <c r="B788" s="8" t="s">
        <v>1474</v>
      </c>
      <c r="C788" s="3" t="str">
        <f>_xlfn.XLOOKUP(B788,'[1]daily break down'!$D:$D,'[1]daily break down'!$E:$E,"")</f>
        <v>OUEST</v>
      </c>
      <c r="D788" s="1" t="s">
        <v>11</v>
      </c>
      <c r="E788" s="1" t="s">
        <v>12</v>
      </c>
      <c r="F788" s="3" t="s">
        <v>102</v>
      </c>
      <c r="G788" s="1" t="s">
        <v>1475</v>
      </c>
      <c r="H788" s="39" t="str">
        <f>_xlfn.XLOOKUP(B788,[2]CALCULATION!$B:$B,[2]CALCULATION!$H:$H,"")</f>
        <v>Huawei</v>
      </c>
      <c r="I788" s="34">
        <v>0.67407678500597834</v>
      </c>
      <c r="J788" s="34">
        <v>8.8372813062696703E-2</v>
      </c>
      <c r="K788" s="34">
        <v>0</v>
      </c>
      <c r="L788" s="34">
        <v>0</v>
      </c>
      <c r="M788" s="34">
        <v>7.7404239897498235E-3</v>
      </c>
      <c r="N788" s="34">
        <v>7.6512485981628442E-3</v>
      </c>
      <c r="O788" s="34">
        <v>6.4323101705604211</v>
      </c>
      <c r="P788" s="34">
        <v>0</v>
      </c>
      <c r="Q788" s="34">
        <v>7.66908367648024E-3</v>
      </c>
      <c r="R788" s="34">
        <v>7.8474344596541987E-3</v>
      </c>
      <c r="S788" s="109">
        <v>0</v>
      </c>
      <c r="T788" s="109">
        <f>_xlfn.XLOOKUP(B788,'[3]Nur des jours'!$B:$B,'[3]Nur des jours'!$U:$U,"")</f>
        <v>3.287004933896065E-2</v>
      </c>
      <c r="U788" s="109">
        <v>7.7582590680672194E-3</v>
      </c>
      <c r="V788" s="109">
        <v>0</v>
      </c>
      <c r="W788" s="109">
        <v>3.287004933896065E-2</v>
      </c>
      <c r="X788" s="109">
        <v>0</v>
      </c>
      <c r="Y788" s="109">
        <v>0</v>
      </c>
      <c r="Z788" s="109">
        <v>0</v>
      </c>
      <c r="AA788" s="109">
        <v>0</v>
      </c>
      <c r="AB788" s="109">
        <v>0.11102336252578951</v>
      </c>
      <c r="AC788" s="109">
        <v>0</v>
      </c>
      <c r="AD788" s="109">
        <v>0</v>
      </c>
      <c r="AE788" s="109">
        <v>0</v>
      </c>
      <c r="AF788" s="109">
        <v>0</v>
      </c>
      <c r="AG788" s="57" t="str">
        <f>_xlfn.XLOOKUP(B788,[3]CALCULATION!$B:$B,[3]CALCULATION!$M:$M,"")</f>
        <v>Operationnel</v>
      </c>
      <c r="AH788" s="57"/>
      <c r="AI788" s="56" t="str" cm="1">
        <f t="array" ref="AI788">IFERROR(_xlfn.IFS(
AK788="MPR ISSUE","PDH",
AK788="BSS Hardware Issue","BSS",
AK788="Sites strategiques, MLL, Pylone, etc.","ENVTECH",
AK788="AKTIVCO DEFAUT GE &amp; POWER Cabinet","AKTIVCO",
AK788="AKTIVCO Coupure ENEO &amp; Baisse de tension","AKTIVCO GRID ONLY",
AK788="Coupure ENEO &amp; Baisse de tension","IHS GRID ONLY",
AK788="Defaut GE &amp; POWER Cabinet","IHS",
AK788="Sharing","Partners",
AK788="Sites strategiques &amp; DataCenter","SST &amp; DC",
AK788="Exclu","Exclu",
AK788="SAT","SAT",
AK788="SPARE-ISSUE","SPARE-ISSUE",
AK788="Fiber CAmtel","TRANS_FO_CAMTEL",
AK788="Fiber AOF","Fiber AOF",
AK788="Projet OCM (HUAWEI)","TRAVAUX-HUAWEI",
AK788="Projet OCM (NOKIA)","TRAVAUX-NOKIA",
AK788="ACCESS-ISSUE","ACCESS-ISSUE",
AK788="Projet OCM (ZTE, NOKIA, autres projets)","TRAVAUX OCM",
AK788="No root CAuse","No root cause",
AK788="ODU HS","PDH",
AK788="IP &amp; VLAN","PDH",
AK788="Warehouse HUAWEI","SPARE-ISSUE",
AK788="SPARE-HS","SPARE-ISSUE",
AK788="Power Telco","BSS",AK788="no impacts","no impacts"
),"")</f>
        <v>No root cause</v>
      </c>
      <c r="AJ788" s="56" t="str" cm="1">
        <f t="array" ref="AJ788">IFERROR(_xlfn.IFS(
AK788="MPR ISSUE","TX ISSUE",
AK788="BSS Hardware Issue","RAN ISSUE",
AK788="Sites strategiques, MLL, Pylone, etc.","ENVTECH",
AK788="AKTIVCO DEFAUT GE &amp; POWER Cabinet","POWER ISSUE",
AK788="AKTIVCO Coupure ENEO &amp; Baisse de tension","POWER ISSUE",
AK788="Coupure ENEO &amp; Baisse de tension","POWER ISSUE",
AK788="Defaut GE &amp; POWER Cabinet","POWER ISSUE",
AK788="Sharing","POWER ISSUE",
AK788="Sites strategiques &amp; DataCenter","POWER ISSUE",
AK788="Exclu","Exclu",
AK788="SAT","TX ISSUE",
AK788="SPARE-ISSUE","SPARE-ISSUE",
AK788="Fiber CAmtel","TX ISSUE",
AK788="Fiber AOF","TX ISSUE",
AK788="Projet OCM (HUAWEI)","TRAVAUX-HUAWEI",
AK788="Projet OCM (NOKIA)","TRAVAUX -NOKIA",
AK788="ACCESS-ISSUE","ACCESS-ISSUE",
AK788="Projet OCM (ZTE, NOKIA, autres projets)","TRAVAUX OCM",
AK788="No root CAuse","No root cause",
AK788="ODU HS","TX ISSUE",
AK788="IP &amp; VLAN","TX ISSUE",
AK788="Warehouse HUAWEI","SPARE-ISSUE",
AK788="SPARE-HS","SPARE-ISSUE",
AK788="Power Telco","RAN ISSUE",AK788="no impacts","no impacts"
),"")</f>
        <v>No root cause</v>
      </c>
      <c r="AK788" s="81" t="s">
        <v>5620</v>
      </c>
      <c r="AL788" s="56" t="str" cm="1">
        <f t="array" ref="AL788">IFERROR(_xlfn.IFS(
AK788="MPR ISSUE","ACTIVE",
AK788="BSS Hardware Issue","ACTIVE",
AK788="Sites strategiques, MLL, Pylone, etc.","PASSIVE",
AK788="AKTIVCO DEFAUT GE &amp; POWER Cabinet","PASSIVE",
AK788="AKTIVCO Coupure ENEO &amp; Baisse de tension","PASSIVE",
AK788="Coupure ENEO &amp; Baisse de tension","PASSIVE",
AK788="Defaut GE &amp; POWER Cabinet","PASSIVE",
AK788="Sharing","PASSIVE",
AK788="Sites strategiques &amp; DataCenter","PASSIVE",
AK788="Exclu","Exclu",
AK788="SAT","ACTIVE",
AK788="SPARE-ISSUE","SPARE-ISSUE",
AK788="Fiber CAmtel","ACTIVE",
AK788="Fiber AOF","ACTIVE",
AK788="Projet OCM (HUAWEI)","PLANNED WORKS",
AK788="Projet OCM (NOKIA)","PLANNED WORKS",
AK788="ACCESS-ISSUE","ACCESS-ISSUE",
AK788="Projet OCM (ZTE, NOKIA, autres projets)","PLANNED WORKS",
AK788="No root CAuse","No root cause",
AK788="ODU HS","ACTIVE",
AK788="IP &amp; VLAN","ACTIVE",
AK788="Warehouse HUAWEI","SPARE-ISSUE",
AK788="SPARE-HS","SPARE-ISSUE",
AK788="Power Telco","ACTIVE", AK788="no impacts","no impacts"
),"")</f>
        <v>No root cause</v>
      </c>
      <c r="AM788" s="108" t="s">
        <v>5537</v>
      </c>
      <c r="AN788" s="117" t="s">
        <v>1474</v>
      </c>
      <c r="AP788" s="23" t="s">
        <v>5537</v>
      </c>
      <c r="AQ788" s="23" t="s">
        <v>5537</v>
      </c>
      <c r="AR788" s="7"/>
      <c r="AS788" s="6"/>
      <c r="AT788" s="7"/>
      <c r="AU788" s="3" t="s">
        <v>5537</v>
      </c>
      <c r="AV788" s="24" t="s">
        <v>5537</v>
      </c>
      <c r="AW788" s="24" t="s">
        <v>5537</v>
      </c>
      <c r="AX788" s="24" t="s">
        <v>5537</v>
      </c>
      <c r="AY788" s="24" t="s">
        <v>5537</v>
      </c>
      <c r="AZ788" s="24" t="s">
        <v>5537</v>
      </c>
      <c r="BA788" s="24" t="s">
        <v>5537</v>
      </c>
      <c r="BB788" s="24" t="s">
        <v>5537</v>
      </c>
      <c r="BC788" s="24" t="s">
        <v>5537</v>
      </c>
      <c r="BD788" s="24" t="s">
        <v>5537</v>
      </c>
      <c r="BE788" s="24" t="s">
        <v>5537</v>
      </c>
      <c r="BF788" s="24" t="s">
        <v>5537</v>
      </c>
      <c r="BG788" s="24" t="s">
        <v>5537</v>
      </c>
      <c r="BH788" s="24" t="s">
        <v>5537</v>
      </c>
      <c r="BI788" s="9" t="s">
        <v>5537</v>
      </c>
      <c r="BJ788" s="14"/>
      <c r="BK788" s="14" t="s">
        <v>5537</v>
      </c>
      <c r="BL788" s="14" t="str">
        <f>_xlfn.XLOOKUP(B788,'[4]cell downs 18042026 17h'!$B:$B,'[4]cell downs 18042026 17h'!$B:$B,"")</f>
        <v/>
      </c>
      <c r="BM788" s="14" t="str">
        <f>_xlfn.XLOOKUP(B788,'[5]Cells Huawei 19042026 15h'!$B:$B,'[5]Cells Huawei 19042026 15h'!$B:$B,"")</f>
        <v/>
      </c>
      <c r="BN788" s="9" t="str">
        <f>_xlfn.XLOOKUP(B788,'[6]cells down 19042026 9H40'!$B:$B,'[6]cells down 19042026 9H40'!$B:$B,"")</f>
        <v/>
      </c>
      <c r="BO788" s="9" t="s">
        <v>1474</v>
      </c>
      <c r="BP788" s="9" t="s">
        <v>12</v>
      </c>
    </row>
    <row r="789" spans="1:68" s="9" customFormat="1" x14ac:dyDescent="0.35">
      <c r="A789" s="1" t="s">
        <v>3067</v>
      </c>
      <c r="B789" s="1" t="s">
        <v>3068</v>
      </c>
      <c r="C789" s="3" t="str">
        <f>_xlfn.XLOOKUP(B789,'[1]daily break down'!$D:$D,'[1]daily break down'!$E:$E,"")</f>
        <v>EXTREME-NORD</v>
      </c>
      <c r="D789" s="1" t="s">
        <v>11</v>
      </c>
      <c r="E789" s="1" t="s">
        <v>154</v>
      </c>
      <c r="F789" s="3" t="s">
        <v>23</v>
      </c>
      <c r="G789" s="1" t="s">
        <v>3069</v>
      </c>
      <c r="H789" s="40" t="str">
        <f>_xlfn.XLOOKUP(B789,[2]CALCULATION!$B:$B,[2]CALCULATION!$H:$H,"")</f>
        <v>NOKIA</v>
      </c>
      <c r="I789" s="34">
        <v>0</v>
      </c>
      <c r="J789" s="34">
        <v>0.35019604248022884</v>
      </c>
      <c r="K789" s="34">
        <v>0.37284867828159707</v>
      </c>
      <c r="L789" s="34">
        <v>2.6259743413051099E-2</v>
      </c>
      <c r="M789" s="34">
        <v>2.4203692074391877E-2</v>
      </c>
      <c r="N789" s="34">
        <v>0</v>
      </c>
      <c r="O789" s="34">
        <v>0.24411100762063639</v>
      </c>
      <c r="P789" s="34">
        <v>7.5027838323003145E-3</v>
      </c>
      <c r="Q789" s="34">
        <v>2.4726722678085889E-2</v>
      </c>
      <c r="R789" s="34">
        <v>0</v>
      </c>
      <c r="S789" s="109">
        <v>0</v>
      </c>
      <c r="T789" s="109">
        <f>_xlfn.XLOOKUP(B789,'[3]Nur des jours'!$B:$B,'[3]Nur des jours'!$U:$U,"")</f>
        <v>0.65570665433906061</v>
      </c>
      <c r="U789" s="109">
        <v>0.44315120563329574</v>
      </c>
      <c r="V789" s="109">
        <v>0.87481059146826923</v>
      </c>
      <c r="W789" s="109">
        <v>0.65570665433906061</v>
      </c>
      <c r="X789" s="109">
        <v>0</v>
      </c>
      <c r="Y789" s="109">
        <v>0</v>
      </c>
      <c r="Z789" s="109">
        <v>0</v>
      </c>
      <c r="AA789" s="109">
        <v>0</v>
      </c>
      <c r="AB789" s="109">
        <v>0.10207015321045679</v>
      </c>
      <c r="AC789" s="109">
        <v>0</v>
      </c>
      <c r="AD789" s="109">
        <v>0</v>
      </c>
      <c r="AE789" s="109">
        <v>0</v>
      </c>
      <c r="AF789" s="109">
        <v>0</v>
      </c>
      <c r="AG789" s="57" t="str">
        <f>_xlfn.XLOOKUP(B789,[3]CALCULATION!$B:$B,[3]CALCULATION!$M:$M,"")</f>
        <v>Operationnel</v>
      </c>
      <c r="AH789" s="57"/>
      <c r="AI789" s="56" t="str" cm="1">
        <f t="array" ref="AI789">IFERROR(_xlfn.IFS(
AK789="MPR ISSUE","PDH",
AK789="BSS Hardware Issue","BSS",
AK789="Sites strategiques, MLL, Pylone, etc.","ENVTECH",
AK789="AKTIVCO DEFAUT GE &amp; POWER Cabinet","AKTIVCO",
AK789="AKTIVCO Coupure ENEO &amp; Baisse de tension","AKTIVCO GRID ONLY",
AK789="Coupure ENEO &amp; Baisse de tension","IHS GRID ONLY",
AK789="Defaut GE &amp; POWER Cabinet","IHS",
AK789="Sharing","Partners",
AK789="Sites strategiques &amp; DataCenter","SST &amp; DC",
AK789="Exclu","Exclu",
AK789="SAT","SAT",
AK789="SPARE-ISSUE","SPARE-ISSUE",
AK789="Fiber CAmtel","TRANS_FO_CAMTEL",
AK789="Fiber AOF","Fiber AOF",
AK789="Projet OCM (HUAWEI)","TRAVAUX-HUAWEI",
AK789="Projet OCM (NOKIA)","TRAVAUX-NOKIA",
AK789="ACCESS-ISSUE","ACCESS-ISSUE",
AK789="Projet OCM (ZTE, NOKIA, autres projets)","TRAVAUX OCM",
AK789="No root CAuse","No root cause",
AK789="ODU HS","PDH",
AK789="IP &amp; VLAN","PDH",
AK789="Warehouse HUAWEI","SPARE-ISSUE",
AK789="SPARE-HS","SPARE-ISSUE",
AK789="Power Telco","BSS",AK789="no impacts","no impacts"
),"")</f>
        <v>No root cause</v>
      </c>
      <c r="AJ789" s="56" t="str" cm="1">
        <f t="array" ref="AJ789">IFERROR(_xlfn.IFS(
AK789="MPR ISSUE","TX ISSUE",
AK789="BSS Hardware Issue","RAN ISSUE",
AK789="Sites strategiques, MLL, Pylone, etc.","ENVTECH",
AK789="AKTIVCO DEFAUT GE &amp; POWER Cabinet","POWER ISSUE",
AK789="AKTIVCO Coupure ENEO &amp; Baisse de tension","POWER ISSUE",
AK789="Coupure ENEO &amp; Baisse de tension","POWER ISSUE",
AK789="Defaut GE &amp; POWER Cabinet","POWER ISSUE",
AK789="Sharing","POWER ISSUE",
AK789="Sites strategiques &amp; DataCenter","POWER ISSUE",
AK789="Exclu","Exclu",
AK789="SAT","TX ISSUE",
AK789="SPARE-ISSUE","SPARE-ISSUE",
AK789="Fiber CAmtel","TX ISSUE",
AK789="Fiber AOF","TX ISSUE",
AK789="Projet OCM (HUAWEI)","TRAVAUX-HUAWEI",
AK789="Projet OCM (NOKIA)","TRAVAUX -NOKIA",
AK789="ACCESS-ISSUE","ACCESS-ISSUE",
AK789="Projet OCM (ZTE, NOKIA, autres projets)","TRAVAUX OCM",
AK789="No root CAuse","No root cause",
AK789="ODU HS","TX ISSUE",
AK789="IP &amp; VLAN","TX ISSUE",
AK789="Warehouse HUAWEI","SPARE-ISSUE",
AK789="SPARE-HS","SPARE-ISSUE",
AK789="Power Telco","RAN ISSUE",AK789="no impacts","no impacts"
),"")</f>
        <v>No root cause</v>
      </c>
      <c r="AK789" s="81" t="s">
        <v>5620</v>
      </c>
      <c r="AL789" s="56" t="str" cm="1">
        <f t="array" ref="AL789">IFERROR(_xlfn.IFS(
AK789="MPR ISSUE","ACTIVE",
AK789="BSS Hardware Issue","ACTIVE",
AK789="Sites strategiques, MLL, Pylone, etc.","PASSIVE",
AK789="AKTIVCO DEFAUT GE &amp; POWER Cabinet","PASSIVE",
AK789="AKTIVCO Coupure ENEO &amp; Baisse de tension","PASSIVE",
AK789="Coupure ENEO &amp; Baisse de tension","PASSIVE",
AK789="Defaut GE &amp; POWER Cabinet","PASSIVE",
AK789="Sharing","PASSIVE",
AK789="Sites strategiques &amp; DataCenter","PASSIVE",
AK789="Exclu","Exclu",
AK789="SAT","ACTIVE",
AK789="SPARE-ISSUE","SPARE-ISSUE",
AK789="Fiber CAmtel","ACTIVE",
AK789="Fiber AOF","ACTIVE",
AK789="Projet OCM (HUAWEI)","PLANNED WORKS",
AK789="Projet OCM (NOKIA)","PLANNED WORKS",
AK789="ACCESS-ISSUE","ACCESS-ISSUE",
AK789="Projet OCM (ZTE, NOKIA, autres projets)","PLANNED WORKS",
AK789="No root CAuse","No root cause",
AK789="ODU HS","ACTIVE",
AK789="IP &amp; VLAN","ACTIVE",
AK789="Warehouse HUAWEI","SPARE-ISSUE",
AK789="SPARE-HS","SPARE-ISSUE",
AK789="Power Telco","ACTIVE", AK789="no impacts","no impacts"
),"")</f>
        <v>No root cause</v>
      </c>
      <c r="AM789" s="108" t="s">
        <v>5537</v>
      </c>
      <c r="AN789" s="117" t="s">
        <v>3068</v>
      </c>
      <c r="AP789" s="23" t="s">
        <v>5537</v>
      </c>
      <c r="AQ789" s="23" t="s">
        <v>5537</v>
      </c>
      <c r="AR789" s="7"/>
      <c r="AS789" s="6"/>
      <c r="AT789" s="7"/>
      <c r="AU789" s="3" t="s">
        <v>5537</v>
      </c>
      <c r="AV789" s="24" t="s">
        <v>5537</v>
      </c>
      <c r="AW789" s="24" t="s">
        <v>5537</v>
      </c>
      <c r="AX789" s="24" t="s">
        <v>5537</v>
      </c>
      <c r="AY789" s="24" t="s">
        <v>5537</v>
      </c>
      <c r="AZ789" s="24" t="s">
        <v>5537</v>
      </c>
      <c r="BA789" s="24" t="s">
        <v>5537</v>
      </c>
      <c r="BB789" s="24" t="s">
        <v>5537</v>
      </c>
      <c r="BC789" s="24" t="s">
        <v>5537</v>
      </c>
      <c r="BD789" s="24" t="s">
        <v>5537</v>
      </c>
      <c r="BE789" s="24" t="s">
        <v>5537</v>
      </c>
      <c r="BF789" s="24" t="s">
        <v>5537</v>
      </c>
      <c r="BG789" s="24" t="s">
        <v>5537</v>
      </c>
      <c r="BH789" s="24" t="s">
        <v>5537</v>
      </c>
      <c r="BI789" s="9" t="s">
        <v>5537</v>
      </c>
      <c r="BJ789" s="14"/>
      <c r="BK789" s="14" t="s">
        <v>5537</v>
      </c>
      <c r="BL789" s="14" t="str">
        <f>_xlfn.XLOOKUP(B789,'[4]cell downs 18042026 17h'!$B:$B,'[4]cell downs 18042026 17h'!$B:$B,"")</f>
        <v/>
      </c>
      <c r="BM789" s="14" t="str">
        <f>_xlfn.XLOOKUP(B789,'[5]Cells Huawei 19042026 15h'!$B:$B,'[5]Cells Huawei 19042026 15h'!$B:$B,"")</f>
        <v/>
      </c>
      <c r="BN789" s="9" t="str">
        <f>_xlfn.XLOOKUP(B789,'[6]cells down 19042026 9H40'!$B:$B,'[6]cells down 19042026 9H40'!$B:$B,"")</f>
        <v/>
      </c>
      <c r="BO789" s="9" t="s">
        <v>3068</v>
      </c>
      <c r="BP789" s="9" t="s">
        <v>12</v>
      </c>
    </row>
    <row r="790" spans="1:68" s="9" customFormat="1" x14ac:dyDescent="0.35">
      <c r="A790" s="1" t="s">
        <v>1478</v>
      </c>
      <c r="B790" s="8" t="s">
        <v>1479</v>
      </c>
      <c r="C790" s="3" t="str">
        <f>_xlfn.XLOOKUP(B790,'[1]daily break down'!$D:$D,'[1]daily break down'!$E:$E,"")</f>
        <v>Bafoussam</v>
      </c>
      <c r="D790" s="1" t="s">
        <v>11</v>
      </c>
      <c r="E790" s="1" t="s">
        <v>145</v>
      </c>
      <c r="F790" s="3" t="s">
        <v>102</v>
      </c>
      <c r="G790" s="1" t="s">
        <v>299</v>
      </c>
      <c r="H790" s="39" t="str">
        <f>_xlfn.XLOOKUP(B790,[2]CALCULATION!$B:$B,[2]CALCULATION!$H:$H,"")</f>
        <v>Huawei</v>
      </c>
      <c r="I790" s="34">
        <v>0</v>
      </c>
      <c r="J790" s="34">
        <v>0</v>
      </c>
      <c r="K790" s="34">
        <v>0</v>
      </c>
      <c r="L790" s="34">
        <v>0</v>
      </c>
      <c r="M790" s="34">
        <v>0</v>
      </c>
      <c r="N790" s="34">
        <v>0</v>
      </c>
      <c r="O790" s="34">
        <v>0</v>
      </c>
      <c r="P790" s="34">
        <v>0</v>
      </c>
      <c r="Q790" s="34">
        <v>8.9175391586979543E-5</v>
      </c>
      <c r="R790" s="34">
        <v>0</v>
      </c>
      <c r="S790" s="109">
        <v>1.8275604751835588</v>
      </c>
      <c r="T790" s="109">
        <f>_xlfn.XLOOKUP(B790,'[3]Nur des jours'!$B:$B,'[3]Nur des jours'!$U:$U,"")</f>
        <v>2.778705201850282E-2</v>
      </c>
      <c r="U790" s="109">
        <v>0</v>
      </c>
      <c r="V790" s="109">
        <v>0</v>
      </c>
      <c r="W790" s="109">
        <v>2.7787052018502824E-2</v>
      </c>
      <c r="X790" s="109">
        <v>0</v>
      </c>
      <c r="Y790" s="109">
        <v>0</v>
      </c>
      <c r="Z790" s="109">
        <v>0</v>
      </c>
      <c r="AA790" s="109">
        <v>0</v>
      </c>
      <c r="AB790" s="109">
        <v>9.6844475263459781E-2</v>
      </c>
      <c r="AC790" s="109">
        <v>0</v>
      </c>
      <c r="AD790" s="109">
        <v>0</v>
      </c>
      <c r="AE790" s="109">
        <v>0</v>
      </c>
      <c r="AF790" s="109">
        <v>0</v>
      </c>
      <c r="AG790" s="57" t="str">
        <f>_xlfn.XLOOKUP(B790,[3]CALCULATION!$B:$B,[3]CALCULATION!$M:$M,"")</f>
        <v>Operationnel</v>
      </c>
      <c r="AH790" s="57"/>
      <c r="AI790" s="56" t="str" cm="1">
        <f t="array" ref="AI790">IFERROR(_xlfn.IFS(
AK790="MPR ISSUE","PDH",
AK790="BSS Hardware Issue","BSS",
AK790="Sites strategiques, MLL, Pylone, etc.","ENVTECH",
AK790="AKTIVCO DEFAUT GE &amp; POWER Cabinet","AKTIVCO",
AK790="AKTIVCO Coupure ENEO &amp; Baisse de tension","AKTIVCO GRID ONLY",
AK790="Coupure ENEO &amp; Baisse de tension","IHS GRID ONLY",
AK790="Defaut GE &amp; POWER Cabinet","IHS",
AK790="Sharing","Partners",
AK790="Sites strategiques &amp; DataCenter","SST &amp; DC",
AK790="Exclu","Exclu",
AK790="SAT","SAT",
AK790="SPARE-ISSUE","SPARE-ISSUE",
AK790="Fiber CAmtel","TRANS_FO_CAMTEL",
AK790="Fiber AOF","Fiber AOF",
AK790="Projet OCM (HUAWEI)","TRAVAUX-HUAWEI",
AK790="Projet OCM (NOKIA)","TRAVAUX-NOKIA",
AK790="ACCESS-ISSUE","ACCESS-ISSUE",
AK790="Projet OCM (ZTE, NOKIA, autres projets)","TRAVAUX OCM",
AK790="No root CAuse","No root cause",
AK790="ODU HS","PDH",
AK790="IP &amp; VLAN","PDH",
AK790="Warehouse HUAWEI","SPARE-ISSUE",
AK790="SPARE-HS","SPARE-ISSUE",
AK790="Power Telco","BSS",AK790="no impacts","no impacts"
),"")</f>
        <v>No root cause</v>
      </c>
      <c r="AJ790" s="56" t="str" cm="1">
        <f t="array" ref="AJ790">IFERROR(_xlfn.IFS(
AK790="MPR ISSUE","TX ISSUE",
AK790="BSS Hardware Issue","RAN ISSUE",
AK790="Sites strategiques, MLL, Pylone, etc.","ENVTECH",
AK790="AKTIVCO DEFAUT GE &amp; POWER Cabinet","POWER ISSUE",
AK790="AKTIVCO Coupure ENEO &amp; Baisse de tension","POWER ISSUE",
AK790="Coupure ENEO &amp; Baisse de tension","POWER ISSUE",
AK790="Defaut GE &amp; POWER Cabinet","POWER ISSUE",
AK790="Sharing","POWER ISSUE",
AK790="Sites strategiques &amp; DataCenter","POWER ISSUE",
AK790="Exclu","Exclu",
AK790="SAT","TX ISSUE",
AK790="SPARE-ISSUE","SPARE-ISSUE",
AK790="Fiber CAmtel","TX ISSUE",
AK790="Fiber AOF","TX ISSUE",
AK790="Projet OCM (HUAWEI)","TRAVAUX-HUAWEI",
AK790="Projet OCM (NOKIA)","TRAVAUX -NOKIA",
AK790="ACCESS-ISSUE","ACCESS-ISSUE",
AK790="Projet OCM (ZTE, NOKIA, autres projets)","TRAVAUX OCM",
AK790="No root CAuse","No root cause",
AK790="ODU HS","TX ISSUE",
AK790="IP &amp; VLAN","TX ISSUE",
AK790="Warehouse HUAWEI","SPARE-ISSUE",
AK790="SPARE-HS","SPARE-ISSUE",
AK790="Power Telco","RAN ISSUE",AK790="no impacts","no impacts"
),"")</f>
        <v>No root cause</v>
      </c>
      <c r="AK790" s="81" t="s">
        <v>5620</v>
      </c>
      <c r="AL790" s="56" t="str" cm="1">
        <f t="array" ref="AL790">IFERROR(_xlfn.IFS(
AK790="MPR ISSUE","ACTIVE",
AK790="BSS Hardware Issue","ACTIVE",
AK790="Sites strategiques, MLL, Pylone, etc.","PASSIVE",
AK790="AKTIVCO DEFAUT GE &amp; POWER Cabinet","PASSIVE",
AK790="AKTIVCO Coupure ENEO &amp; Baisse de tension","PASSIVE",
AK790="Coupure ENEO &amp; Baisse de tension","PASSIVE",
AK790="Defaut GE &amp; POWER Cabinet","PASSIVE",
AK790="Sharing","PASSIVE",
AK790="Sites strategiques &amp; DataCenter","PASSIVE",
AK790="Exclu","Exclu",
AK790="SAT","ACTIVE",
AK790="SPARE-ISSUE","SPARE-ISSUE",
AK790="Fiber CAmtel","ACTIVE",
AK790="Fiber AOF","ACTIVE",
AK790="Projet OCM (HUAWEI)","PLANNED WORKS",
AK790="Projet OCM (NOKIA)","PLANNED WORKS",
AK790="ACCESS-ISSUE","ACCESS-ISSUE",
AK790="Projet OCM (ZTE, NOKIA, autres projets)","PLANNED WORKS",
AK790="No root CAuse","No root cause",
AK790="ODU HS","ACTIVE",
AK790="IP &amp; VLAN","ACTIVE",
AK790="Warehouse HUAWEI","SPARE-ISSUE",
AK790="SPARE-HS","SPARE-ISSUE",
AK790="Power Telco","ACTIVE", AK790="no impacts","no impacts"
),"")</f>
        <v>No root cause</v>
      </c>
      <c r="AM790" s="108" t="s">
        <v>5537</v>
      </c>
      <c r="AN790" s="117" t="s">
        <v>1479</v>
      </c>
      <c r="AP790" s="23" t="s">
        <v>5537</v>
      </c>
      <c r="AQ790" s="23" t="s">
        <v>5537</v>
      </c>
      <c r="AR790" s="7"/>
      <c r="AS790" s="6"/>
      <c r="AT790" s="7"/>
      <c r="AU790" s="3" t="s">
        <v>5537</v>
      </c>
      <c r="AV790" s="24" t="s">
        <v>5537</v>
      </c>
      <c r="AW790" s="24" t="s">
        <v>5537</v>
      </c>
      <c r="AX790" s="24" t="s">
        <v>5537</v>
      </c>
      <c r="AY790" s="24" t="s">
        <v>5537</v>
      </c>
      <c r="AZ790" s="24" t="s">
        <v>5537</v>
      </c>
      <c r="BA790" s="24" t="s">
        <v>5537</v>
      </c>
      <c r="BB790" s="24" t="s">
        <v>5537</v>
      </c>
      <c r="BC790" s="24" t="s">
        <v>5537</v>
      </c>
      <c r="BD790" s="24" t="s">
        <v>5537</v>
      </c>
      <c r="BE790" s="24" t="s">
        <v>5537</v>
      </c>
      <c r="BF790" s="24" t="s">
        <v>5537</v>
      </c>
      <c r="BG790" s="24" t="s">
        <v>5537</v>
      </c>
      <c r="BH790" s="24" t="s">
        <v>5537</v>
      </c>
      <c r="BI790" s="9" t="s">
        <v>5537</v>
      </c>
      <c r="BJ790" s="14"/>
      <c r="BK790" s="14" t="s">
        <v>5537</v>
      </c>
      <c r="BL790" s="14" t="str">
        <f>_xlfn.XLOOKUP(B790,'[4]cell downs 18042026 17h'!$B:$B,'[4]cell downs 18042026 17h'!$B:$B,"")</f>
        <v/>
      </c>
      <c r="BM790" s="14" t="str">
        <f>_xlfn.XLOOKUP(B790,'[5]Cells Huawei 19042026 15h'!$B:$B,'[5]Cells Huawei 19042026 15h'!$B:$B,"")</f>
        <v/>
      </c>
      <c r="BN790" s="9" t="str">
        <f>_xlfn.XLOOKUP(B790,'[6]cells down 19042026 9H40'!$B:$B,'[6]cells down 19042026 9H40'!$B:$B,"")</f>
        <v/>
      </c>
      <c r="BO790" s="9" t="s">
        <v>1479</v>
      </c>
      <c r="BP790" s="9" t="s">
        <v>12</v>
      </c>
    </row>
    <row r="791" spans="1:68" s="9" customFormat="1" ht="30.5" customHeight="1" x14ac:dyDescent="0.35">
      <c r="A791" s="1" t="s">
        <v>2656</v>
      </c>
      <c r="B791" s="8" t="s">
        <v>2657</v>
      </c>
      <c r="C791" s="3" t="str">
        <f>_xlfn.XLOOKUP(B791,'[1]daily break down'!$D:$D,'[1]daily break down'!$E:$E,"")</f>
        <v>Bafoussam</v>
      </c>
      <c r="D791" s="1" t="s">
        <v>11</v>
      </c>
      <c r="E791" s="1" t="s">
        <v>12</v>
      </c>
      <c r="F791" s="3" t="s">
        <v>102</v>
      </c>
      <c r="G791" s="1" t="s">
        <v>299</v>
      </c>
      <c r="H791" s="39" t="str">
        <f>_xlfn.XLOOKUP(B791,[2]CALCULATION!$B:$B,[2]CALCULATION!$H:$H,"")</f>
        <v>Huawei</v>
      </c>
      <c r="I791" s="34">
        <v>0</v>
      </c>
      <c r="J791" s="34">
        <v>0</v>
      </c>
      <c r="K791" s="34">
        <v>0</v>
      </c>
      <c r="L791" s="34">
        <v>6.9384696932081207</v>
      </c>
      <c r="M791" s="34">
        <v>0</v>
      </c>
      <c r="N791" s="34">
        <v>8.9175391586979543E-5</v>
      </c>
      <c r="O791" s="34">
        <v>0</v>
      </c>
      <c r="P791" s="34">
        <v>0</v>
      </c>
      <c r="Q791" s="34">
        <v>0</v>
      </c>
      <c r="R791" s="34">
        <v>0</v>
      </c>
      <c r="S791" s="109">
        <v>0</v>
      </c>
      <c r="T791" s="109">
        <f>_xlfn.XLOOKUP(B791,'[3]Nur des jours'!$B:$B,'[3]Nur des jours'!$U:$U,"")</f>
        <v>1.9440235365961536E-2</v>
      </c>
      <c r="U791" s="109">
        <v>0</v>
      </c>
      <c r="V791" s="109">
        <v>0</v>
      </c>
      <c r="W791" s="109">
        <v>1.9440235365961536E-2</v>
      </c>
      <c r="X791" s="109">
        <v>0</v>
      </c>
      <c r="Y791" s="109">
        <v>0</v>
      </c>
      <c r="Z791" s="109">
        <v>0</v>
      </c>
      <c r="AA791" s="109">
        <v>0</v>
      </c>
      <c r="AB791" s="109">
        <v>9.6844475263459753E-2</v>
      </c>
      <c r="AC791" s="109">
        <v>0</v>
      </c>
      <c r="AD791" s="109">
        <v>0</v>
      </c>
      <c r="AE791" s="109">
        <v>0</v>
      </c>
      <c r="AF791" s="109">
        <v>0</v>
      </c>
      <c r="AG791" s="57" t="str">
        <f>_xlfn.XLOOKUP(B791,[3]CALCULATION!$B:$B,[3]CALCULATION!$M:$M,"")</f>
        <v>Operationnel</v>
      </c>
      <c r="AH791" s="57"/>
      <c r="AI791" s="56" t="str" cm="1">
        <f t="array" ref="AI791">IFERROR(_xlfn.IFS(
AK791="MPR ISSUE","PDH",
AK791="BSS Hardware Issue","BSS",
AK791="Sites strategiques, MLL, Pylone, etc.","ENVTECH",
AK791="AKTIVCO DEFAUT GE &amp; POWER Cabinet","AKTIVCO",
AK791="AKTIVCO Coupure ENEO &amp; Baisse de tension","AKTIVCO GRID ONLY",
AK791="Coupure ENEO &amp; Baisse de tension","IHS GRID ONLY",
AK791="Defaut GE &amp; POWER Cabinet","IHS",
AK791="Sharing","Partners",
AK791="Sites strategiques &amp; DataCenter","SST &amp; DC",
AK791="Exclu","Exclu",
AK791="SAT","SAT",
AK791="SPARE-ISSUE","SPARE-ISSUE",
AK791="Fiber CAmtel","TRANS_FO_CAMTEL",
AK791="Fiber AOF","Fiber AOF",
AK791="Projet OCM (HUAWEI)","TRAVAUX-HUAWEI",
AK791="Projet OCM (NOKIA)","TRAVAUX-NOKIA",
AK791="ACCESS-ISSUE","ACCESS-ISSUE",
AK791="Projet OCM (ZTE, NOKIA, autres projets)","TRAVAUX OCM",
AK791="No root CAuse","No root cause",
AK791="ODU HS","PDH",
AK791="IP &amp; VLAN","PDH",
AK791="Warehouse HUAWEI","SPARE-ISSUE",
AK791="SPARE-HS","SPARE-ISSUE",
AK791="Power Telco","BSS",AK791="no impacts","no impacts"
),"")</f>
        <v>No root cause</v>
      </c>
      <c r="AJ791" s="56" t="str" cm="1">
        <f t="array" ref="AJ791">IFERROR(_xlfn.IFS(
AK791="MPR ISSUE","TX ISSUE",
AK791="BSS Hardware Issue","RAN ISSUE",
AK791="Sites strategiques, MLL, Pylone, etc.","ENVTECH",
AK791="AKTIVCO DEFAUT GE &amp; POWER Cabinet","POWER ISSUE",
AK791="AKTIVCO Coupure ENEO &amp; Baisse de tension","POWER ISSUE",
AK791="Coupure ENEO &amp; Baisse de tension","POWER ISSUE",
AK791="Defaut GE &amp; POWER Cabinet","POWER ISSUE",
AK791="Sharing","POWER ISSUE",
AK791="Sites strategiques &amp; DataCenter","POWER ISSUE",
AK791="Exclu","Exclu",
AK791="SAT","TX ISSUE",
AK791="SPARE-ISSUE","SPARE-ISSUE",
AK791="Fiber CAmtel","TX ISSUE",
AK791="Fiber AOF","TX ISSUE",
AK791="Projet OCM (HUAWEI)","TRAVAUX-HUAWEI",
AK791="Projet OCM (NOKIA)","TRAVAUX -NOKIA",
AK791="ACCESS-ISSUE","ACCESS-ISSUE",
AK791="Projet OCM (ZTE, NOKIA, autres projets)","TRAVAUX OCM",
AK791="No root CAuse","No root cause",
AK791="ODU HS","TX ISSUE",
AK791="IP &amp; VLAN","TX ISSUE",
AK791="Warehouse HUAWEI","SPARE-ISSUE",
AK791="SPARE-HS","SPARE-ISSUE",
AK791="Power Telco","RAN ISSUE",AK791="no impacts","no impacts"
),"")</f>
        <v>No root cause</v>
      </c>
      <c r="AK791" s="81" t="s">
        <v>5620</v>
      </c>
      <c r="AL791" s="56" t="str" cm="1">
        <f t="array" ref="AL791">IFERROR(_xlfn.IFS(
AK791="MPR ISSUE","ACTIVE",
AK791="BSS Hardware Issue","ACTIVE",
AK791="Sites strategiques, MLL, Pylone, etc.","PASSIVE",
AK791="AKTIVCO DEFAUT GE &amp; POWER Cabinet","PASSIVE",
AK791="AKTIVCO Coupure ENEO &amp; Baisse de tension","PASSIVE",
AK791="Coupure ENEO &amp; Baisse de tension","PASSIVE",
AK791="Defaut GE &amp; POWER Cabinet","PASSIVE",
AK791="Sharing","PASSIVE",
AK791="Sites strategiques &amp; DataCenter","PASSIVE",
AK791="Exclu","Exclu",
AK791="SAT","ACTIVE",
AK791="SPARE-ISSUE","SPARE-ISSUE",
AK791="Fiber CAmtel","ACTIVE",
AK791="Fiber AOF","ACTIVE",
AK791="Projet OCM (HUAWEI)","PLANNED WORKS",
AK791="Projet OCM (NOKIA)","PLANNED WORKS",
AK791="ACCESS-ISSUE","ACCESS-ISSUE",
AK791="Projet OCM (ZTE, NOKIA, autres projets)","PLANNED WORKS",
AK791="No root CAuse","No root cause",
AK791="ODU HS","ACTIVE",
AK791="IP &amp; VLAN","ACTIVE",
AK791="Warehouse HUAWEI","SPARE-ISSUE",
AK791="SPARE-HS","SPARE-ISSUE",
AK791="Power Telco","ACTIVE", AK791="no impacts","no impacts"
),"")</f>
        <v>No root cause</v>
      </c>
      <c r="AM791" s="108" t="s">
        <v>5537</v>
      </c>
      <c r="AN791" s="117" t="s">
        <v>2657</v>
      </c>
      <c r="AP791" s="23" t="s">
        <v>5537</v>
      </c>
      <c r="AQ791" s="23" t="s">
        <v>5537</v>
      </c>
      <c r="AR791" s="7"/>
      <c r="AS791" s="6"/>
      <c r="AT791" s="7"/>
      <c r="AU791" s="3" t="s">
        <v>5537</v>
      </c>
      <c r="AV791" s="24" t="s">
        <v>5537</v>
      </c>
      <c r="AW791" s="24" t="s">
        <v>5537</v>
      </c>
      <c r="AX791" s="24" t="s">
        <v>5537</v>
      </c>
      <c r="AY791" s="24" t="s">
        <v>5537</v>
      </c>
      <c r="AZ791" s="24" t="s">
        <v>5537</v>
      </c>
      <c r="BA791" s="24" t="s">
        <v>5537</v>
      </c>
      <c r="BB791" s="24" t="s">
        <v>5537</v>
      </c>
      <c r="BC791" s="24" t="s">
        <v>5537</v>
      </c>
      <c r="BD791" s="24" t="s">
        <v>5537</v>
      </c>
      <c r="BE791" s="24" t="s">
        <v>5537</v>
      </c>
      <c r="BF791" s="24" t="s">
        <v>5537</v>
      </c>
      <c r="BG791" s="24" t="s">
        <v>5537</v>
      </c>
      <c r="BH791" s="24" t="s">
        <v>5537</v>
      </c>
      <c r="BI791" s="9" t="s">
        <v>5537</v>
      </c>
      <c r="BJ791" s="14"/>
      <c r="BK791" s="14" t="s">
        <v>5537</v>
      </c>
      <c r="BL791" s="14" t="str">
        <f>_xlfn.XLOOKUP(B791,'[4]cell downs 18042026 17h'!$B:$B,'[4]cell downs 18042026 17h'!$B:$B,"")</f>
        <v/>
      </c>
      <c r="BM791" s="14" t="str">
        <f>_xlfn.XLOOKUP(B791,'[5]Cells Huawei 19042026 15h'!$B:$B,'[5]Cells Huawei 19042026 15h'!$B:$B,"")</f>
        <v/>
      </c>
      <c r="BN791" s="9" t="str">
        <f>_xlfn.XLOOKUP(B791,'[6]cells down 19042026 9H40'!$B:$B,'[6]cells down 19042026 9H40'!$B:$B,"")</f>
        <v/>
      </c>
      <c r="BO791" s="9" t="s">
        <v>2657</v>
      </c>
      <c r="BP791" s="9" t="s">
        <v>12</v>
      </c>
    </row>
    <row r="792" spans="1:68" s="9" customFormat="1" ht="14" customHeight="1" x14ac:dyDescent="0.35">
      <c r="A792" s="1" t="s">
        <v>2633</v>
      </c>
      <c r="B792" s="8" t="s">
        <v>2634</v>
      </c>
      <c r="C792" s="3" t="str">
        <f>_xlfn.XLOOKUP(B792,'[1]daily break down'!$D:$D,'[1]daily break down'!$E:$E,"")</f>
        <v>Bafoussam</v>
      </c>
      <c r="D792" s="1" t="s">
        <v>11</v>
      </c>
      <c r="E792" s="1" t="s">
        <v>12</v>
      </c>
      <c r="F792" s="3" t="s">
        <v>102</v>
      </c>
      <c r="G792" s="1" t="s">
        <v>299</v>
      </c>
      <c r="H792" s="39" t="str">
        <f>_xlfn.XLOOKUP(B792,[2]CALCULATION!$B:$B,[2]CALCULATION!$H:$H,"")</f>
        <v>Huawei</v>
      </c>
      <c r="I792" s="34">
        <v>0</v>
      </c>
      <c r="J792" s="34">
        <v>0</v>
      </c>
      <c r="K792" s="34">
        <v>0</v>
      </c>
      <c r="L792" s="34">
        <v>0</v>
      </c>
      <c r="M792" s="34">
        <v>0</v>
      </c>
      <c r="N792" s="34">
        <v>0</v>
      </c>
      <c r="O792" s="34">
        <v>0</v>
      </c>
      <c r="P792" s="34">
        <v>0</v>
      </c>
      <c r="Q792" s="34">
        <v>0</v>
      </c>
      <c r="R792" s="34">
        <v>0</v>
      </c>
      <c r="S792" s="109">
        <v>0</v>
      </c>
      <c r="T792" s="109">
        <f>_xlfn.XLOOKUP(B792,'[3]Nur des jours'!$B:$B,'[3]Nur des jours'!$U:$U,"")</f>
        <v>2.1134567806114151E-2</v>
      </c>
      <c r="U792" s="109">
        <v>0</v>
      </c>
      <c r="V792" s="109">
        <v>8.9175391586979543E-5</v>
      </c>
      <c r="W792" s="109">
        <v>2.1134567806114151E-2</v>
      </c>
      <c r="X792" s="109">
        <v>0</v>
      </c>
      <c r="Y792" s="109">
        <v>0</v>
      </c>
      <c r="Z792" s="109">
        <v>0</v>
      </c>
      <c r="AA792" s="109">
        <v>0</v>
      </c>
      <c r="AB792" s="109">
        <v>9.6755299871872785E-2</v>
      </c>
      <c r="AC792" s="109">
        <v>0</v>
      </c>
      <c r="AD792" s="109">
        <v>0</v>
      </c>
      <c r="AE792" s="109">
        <v>0</v>
      </c>
      <c r="AF792" s="109">
        <v>0</v>
      </c>
      <c r="AG792" s="57" t="str">
        <f>_xlfn.XLOOKUP(B792,[3]CALCULATION!$B:$B,[3]CALCULATION!$M:$M,"")</f>
        <v>Operationnel</v>
      </c>
      <c r="AH792" s="57"/>
      <c r="AI792" s="56" t="str" cm="1">
        <f t="array" ref="AI792">IFERROR(_xlfn.IFS(
AK792="MPR ISSUE","PDH",
AK792="BSS Hardware Issue","BSS",
AK792="Sites strategiques, MLL, Pylone, etc.","ENVTECH",
AK792="AKTIVCO DEFAUT GE &amp; POWER Cabinet","AKTIVCO",
AK792="AKTIVCO Coupure ENEO &amp; Baisse de tension","AKTIVCO GRID ONLY",
AK792="Coupure ENEO &amp; Baisse de tension","IHS GRID ONLY",
AK792="Defaut GE &amp; POWER Cabinet","IHS",
AK792="Sharing","Partners",
AK792="Sites strategiques &amp; DataCenter","SST &amp; DC",
AK792="Exclu","Exclu",
AK792="SAT","SAT",
AK792="SPARE-ISSUE","SPARE-ISSUE",
AK792="Fiber CAmtel","TRANS_FO_CAMTEL",
AK792="Fiber AOF","Fiber AOF",
AK792="Projet OCM (HUAWEI)","TRAVAUX-HUAWEI",
AK792="Projet OCM (NOKIA)","TRAVAUX-NOKIA",
AK792="ACCESS-ISSUE","ACCESS-ISSUE",
AK792="Projet OCM (ZTE, NOKIA, autres projets)","TRAVAUX OCM",
AK792="No root CAuse","No root cause",
AK792="ODU HS","PDH",
AK792="IP &amp; VLAN","PDH",
AK792="Warehouse HUAWEI","SPARE-ISSUE",
AK792="SPARE-HS","SPARE-ISSUE",
AK792="Power Telco","BSS",AK792="no impacts","no impacts"
),"")</f>
        <v>No root cause</v>
      </c>
      <c r="AJ792" s="56" t="str" cm="1">
        <f t="array" ref="AJ792">IFERROR(_xlfn.IFS(
AK792="MPR ISSUE","TX ISSUE",
AK792="BSS Hardware Issue","RAN ISSUE",
AK792="Sites strategiques, MLL, Pylone, etc.","ENVTECH",
AK792="AKTIVCO DEFAUT GE &amp; POWER Cabinet","POWER ISSUE",
AK792="AKTIVCO Coupure ENEO &amp; Baisse de tension","POWER ISSUE",
AK792="Coupure ENEO &amp; Baisse de tension","POWER ISSUE",
AK792="Defaut GE &amp; POWER Cabinet","POWER ISSUE",
AK792="Sharing","POWER ISSUE",
AK792="Sites strategiques &amp; DataCenter","POWER ISSUE",
AK792="Exclu","Exclu",
AK792="SAT","TX ISSUE",
AK792="SPARE-ISSUE","SPARE-ISSUE",
AK792="Fiber CAmtel","TX ISSUE",
AK792="Fiber AOF","TX ISSUE",
AK792="Projet OCM (HUAWEI)","TRAVAUX-HUAWEI",
AK792="Projet OCM (NOKIA)","TRAVAUX -NOKIA",
AK792="ACCESS-ISSUE","ACCESS-ISSUE",
AK792="Projet OCM (ZTE, NOKIA, autres projets)","TRAVAUX OCM",
AK792="No root CAuse","No root cause",
AK792="ODU HS","TX ISSUE",
AK792="IP &amp; VLAN","TX ISSUE",
AK792="Warehouse HUAWEI","SPARE-ISSUE",
AK792="SPARE-HS","SPARE-ISSUE",
AK792="Power Telco","RAN ISSUE",AK792="no impacts","no impacts"
),"")</f>
        <v>No root cause</v>
      </c>
      <c r="AK792" s="81" t="s">
        <v>5620</v>
      </c>
      <c r="AL792" s="56" t="str" cm="1">
        <f t="array" ref="AL792">IFERROR(_xlfn.IFS(
AK792="MPR ISSUE","ACTIVE",
AK792="BSS Hardware Issue","ACTIVE",
AK792="Sites strategiques, MLL, Pylone, etc.","PASSIVE",
AK792="AKTIVCO DEFAUT GE &amp; POWER Cabinet","PASSIVE",
AK792="AKTIVCO Coupure ENEO &amp; Baisse de tension","PASSIVE",
AK792="Coupure ENEO &amp; Baisse de tension","PASSIVE",
AK792="Defaut GE &amp; POWER Cabinet","PASSIVE",
AK792="Sharing","PASSIVE",
AK792="Sites strategiques &amp; DataCenter","PASSIVE",
AK792="Exclu","Exclu",
AK792="SAT","ACTIVE",
AK792="SPARE-ISSUE","SPARE-ISSUE",
AK792="Fiber CAmtel","ACTIVE",
AK792="Fiber AOF","ACTIVE",
AK792="Projet OCM (HUAWEI)","PLANNED WORKS",
AK792="Projet OCM (NOKIA)","PLANNED WORKS",
AK792="ACCESS-ISSUE","ACCESS-ISSUE",
AK792="Projet OCM (ZTE, NOKIA, autres projets)","PLANNED WORKS",
AK792="No root CAuse","No root cause",
AK792="ODU HS","ACTIVE",
AK792="IP &amp; VLAN","ACTIVE",
AK792="Warehouse HUAWEI","SPARE-ISSUE",
AK792="SPARE-HS","SPARE-ISSUE",
AK792="Power Telco","ACTIVE", AK792="no impacts","no impacts"
),"")</f>
        <v>No root cause</v>
      </c>
      <c r="AM792" s="108" t="s">
        <v>5537</v>
      </c>
      <c r="AN792" s="117" t="s">
        <v>2634</v>
      </c>
      <c r="AP792" s="23" t="s">
        <v>5537</v>
      </c>
      <c r="AQ792" s="23" t="s">
        <v>5537</v>
      </c>
      <c r="AR792" s="7"/>
      <c r="AS792" s="6"/>
      <c r="AT792" s="7"/>
      <c r="AU792" s="3" t="s">
        <v>5537</v>
      </c>
      <c r="AV792" s="24" t="s">
        <v>5537</v>
      </c>
      <c r="AW792" s="24" t="s">
        <v>5537</v>
      </c>
      <c r="AX792" s="24" t="s">
        <v>5537</v>
      </c>
      <c r="AY792" s="24" t="s">
        <v>5537</v>
      </c>
      <c r="AZ792" s="24" t="s">
        <v>5537</v>
      </c>
      <c r="BA792" s="24" t="s">
        <v>5537</v>
      </c>
      <c r="BB792" s="24" t="s">
        <v>5537</v>
      </c>
      <c r="BC792" s="24" t="s">
        <v>5537</v>
      </c>
      <c r="BD792" s="24" t="s">
        <v>5537</v>
      </c>
      <c r="BE792" s="24" t="s">
        <v>5537</v>
      </c>
      <c r="BF792" s="24" t="s">
        <v>5537</v>
      </c>
      <c r="BG792" s="24" t="s">
        <v>5537</v>
      </c>
      <c r="BH792" s="24" t="s">
        <v>5537</v>
      </c>
      <c r="BI792" s="9" t="s">
        <v>5537</v>
      </c>
      <c r="BJ792" s="14"/>
      <c r="BK792" s="14" t="s">
        <v>5537</v>
      </c>
      <c r="BL792" s="14" t="str">
        <f>_xlfn.XLOOKUP(B792,'[4]cell downs 18042026 17h'!$B:$B,'[4]cell downs 18042026 17h'!$B:$B,"")</f>
        <v/>
      </c>
      <c r="BM792" s="14" t="str">
        <f>_xlfn.XLOOKUP(B792,'[5]Cells Huawei 19042026 15h'!$B:$B,'[5]Cells Huawei 19042026 15h'!$B:$B,"")</f>
        <v/>
      </c>
      <c r="BN792" s="9" t="str">
        <f>_xlfn.XLOOKUP(B792,'[6]cells down 19042026 9H40'!$B:$B,'[6]cells down 19042026 9H40'!$B:$B,"")</f>
        <v/>
      </c>
      <c r="BO792" s="9" t="s">
        <v>2634</v>
      </c>
      <c r="BP792" s="9" t="s">
        <v>12</v>
      </c>
    </row>
    <row r="793" spans="1:68" s="9" customFormat="1" x14ac:dyDescent="0.35">
      <c r="A793" s="1" t="s">
        <v>2650</v>
      </c>
      <c r="B793" s="8" t="s">
        <v>2651</v>
      </c>
      <c r="C793" s="3" t="str">
        <f>_xlfn.XLOOKUP(B793,'[1]daily break down'!$D:$D,'[1]daily break down'!$E:$E,"")</f>
        <v>Bafoussam</v>
      </c>
      <c r="D793" s="1" t="s">
        <v>11</v>
      </c>
      <c r="E793" s="1" t="s">
        <v>12</v>
      </c>
      <c r="F793" s="3" t="s">
        <v>102</v>
      </c>
      <c r="G793" s="1" t="s">
        <v>299</v>
      </c>
      <c r="H793" s="39" t="str">
        <f>_xlfn.XLOOKUP(B793,[2]CALCULATION!$B:$B,[2]CALCULATION!$H:$H,"")</f>
        <v>Huawei</v>
      </c>
      <c r="I793" s="34">
        <v>0</v>
      </c>
      <c r="J793" s="34">
        <v>0</v>
      </c>
      <c r="K793" s="34">
        <v>0</v>
      </c>
      <c r="L793" s="34">
        <v>0</v>
      </c>
      <c r="M793" s="34">
        <v>0</v>
      </c>
      <c r="N793" s="34">
        <v>0</v>
      </c>
      <c r="O793" s="34">
        <v>0</v>
      </c>
      <c r="P793" s="34">
        <v>0</v>
      </c>
      <c r="Q793" s="34">
        <v>0</v>
      </c>
      <c r="R793" s="34">
        <v>0</v>
      </c>
      <c r="S793" s="109">
        <v>1.8635873333846986</v>
      </c>
      <c r="T793" s="109">
        <f>_xlfn.XLOOKUP(B793,'[3]Nur des jours'!$B:$B,'[3]Nur des jours'!$U:$U,"")</f>
        <v>2.7466020608789693E-2</v>
      </c>
      <c r="U793" s="109">
        <v>0</v>
      </c>
      <c r="V793" s="109">
        <v>0</v>
      </c>
      <c r="W793" s="109">
        <v>2.7466020608789693E-2</v>
      </c>
      <c r="X793" s="109">
        <v>0</v>
      </c>
      <c r="Y793" s="109">
        <v>0</v>
      </c>
      <c r="Z793" s="109">
        <v>0</v>
      </c>
      <c r="AA793" s="109">
        <v>0</v>
      </c>
      <c r="AB793" s="109">
        <v>9.6666124480285817E-2</v>
      </c>
      <c r="AC793" s="109">
        <v>0</v>
      </c>
      <c r="AD793" s="109">
        <v>0</v>
      </c>
      <c r="AE793" s="109">
        <v>0</v>
      </c>
      <c r="AF793" s="109">
        <v>0</v>
      </c>
      <c r="AG793" s="57" t="str">
        <f>_xlfn.XLOOKUP(B793,[3]CALCULATION!$B:$B,[3]CALCULATION!$M:$M,"")</f>
        <v>Operationnel</v>
      </c>
      <c r="AH793" s="57"/>
      <c r="AI793" s="56" t="str" cm="1">
        <f t="array" ref="AI793">IFERROR(_xlfn.IFS(
AK793="MPR ISSUE","PDH",
AK793="BSS Hardware Issue","BSS",
AK793="Sites strategiques, MLL, Pylone, etc.","ENVTECH",
AK793="AKTIVCO DEFAUT GE &amp; POWER Cabinet","AKTIVCO",
AK793="AKTIVCO Coupure ENEO &amp; Baisse de tension","AKTIVCO GRID ONLY",
AK793="Coupure ENEO &amp; Baisse de tension","IHS GRID ONLY",
AK793="Defaut GE &amp; POWER Cabinet","IHS",
AK793="Sharing","Partners",
AK793="Sites strategiques &amp; DataCenter","SST &amp; DC",
AK793="Exclu","Exclu",
AK793="SAT","SAT",
AK793="SPARE-ISSUE","SPARE-ISSUE",
AK793="Fiber CAmtel","TRANS_FO_CAMTEL",
AK793="Fiber AOF","Fiber AOF",
AK793="Projet OCM (HUAWEI)","TRAVAUX-HUAWEI",
AK793="Projet OCM (NOKIA)","TRAVAUX-NOKIA",
AK793="ACCESS-ISSUE","ACCESS-ISSUE",
AK793="Projet OCM (ZTE, NOKIA, autres projets)","TRAVAUX OCM",
AK793="No root CAuse","No root cause",
AK793="ODU HS","PDH",
AK793="IP &amp; VLAN","PDH",
AK793="Warehouse HUAWEI","SPARE-ISSUE",
AK793="SPARE-HS","SPARE-ISSUE",
AK793="Power Telco","BSS",AK793="no impacts","no impacts"
),"")</f>
        <v>No root cause</v>
      </c>
      <c r="AJ793" s="56" t="str" cm="1">
        <f t="array" ref="AJ793">IFERROR(_xlfn.IFS(
AK793="MPR ISSUE","TX ISSUE",
AK793="BSS Hardware Issue","RAN ISSUE",
AK793="Sites strategiques, MLL, Pylone, etc.","ENVTECH",
AK793="AKTIVCO DEFAUT GE &amp; POWER Cabinet","POWER ISSUE",
AK793="AKTIVCO Coupure ENEO &amp; Baisse de tension","POWER ISSUE",
AK793="Coupure ENEO &amp; Baisse de tension","POWER ISSUE",
AK793="Defaut GE &amp; POWER Cabinet","POWER ISSUE",
AK793="Sharing","POWER ISSUE",
AK793="Sites strategiques &amp; DataCenter","POWER ISSUE",
AK793="Exclu","Exclu",
AK793="SAT","TX ISSUE",
AK793="SPARE-ISSUE","SPARE-ISSUE",
AK793="Fiber CAmtel","TX ISSUE",
AK793="Fiber AOF","TX ISSUE",
AK793="Projet OCM (HUAWEI)","TRAVAUX-HUAWEI",
AK793="Projet OCM (NOKIA)","TRAVAUX -NOKIA",
AK793="ACCESS-ISSUE","ACCESS-ISSUE",
AK793="Projet OCM (ZTE, NOKIA, autres projets)","TRAVAUX OCM",
AK793="No root CAuse","No root cause",
AK793="ODU HS","TX ISSUE",
AK793="IP &amp; VLAN","TX ISSUE",
AK793="Warehouse HUAWEI","SPARE-ISSUE",
AK793="SPARE-HS","SPARE-ISSUE",
AK793="Power Telco","RAN ISSUE",AK793="no impacts","no impacts"
),"")</f>
        <v>No root cause</v>
      </c>
      <c r="AK793" s="81" t="s">
        <v>5620</v>
      </c>
      <c r="AL793" s="56" t="str" cm="1">
        <f t="array" ref="AL793">IFERROR(_xlfn.IFS(
AK793="MPR ISSUE","ACTIVE",
AK793="BSS Hardware Issue","ACTIVE",
AK793="Sites strategiques, MLL, Pylone, etc.","PASSIVE",
AK793="AKTIVCO DEFAUT GE &amp; POWER Cabinet","PASSIVE",
AK793="AKTIVCO Coupure ENEO &amp; Baisse de tension","PASSIVE",
AK793="Coupure ENEO &amp; Baisse de tension","PASSIVE",
AK793="Defaut GE &amp; POWER Cabinet","PASSIVE",
AK793="Sharing","PASSIVE",
AK793="Sites strategiques &amp; DataCenter","PASSIVE",
AK793="Exclu","Exclu",
AK793="SAT","ACTIVE",
AK793="SPARE-ISSUE","SPARE-ISSUE",
AK793="Fiber CAmtel","ACTIVE",
AK793="Fiber AOF","ACTIVE",
AK793="Projet OCM (HUAWEI)","PLANNED WORKS",
AK793="Projet OCM (NOKIA)","PLANNED WORKS",
AK793="ACCESS-ISSUE","ACCESS-ISSUE",
AK793="Projet OCM (ZTE, NOKIA, autres projets)","PLANNED WORKS",
AK793="No root CAuse","No root cause",
AK793="ODU HS","ACTIVE",
AK793="IP &amp; VLAN","ACTIVE",
AK793="Warehouse HUAWEI","SPARE-ISSUE",
AK793="SPARE-HS","SPARE-ISSUE",
AK793="Power Telco","ACTIVE", AK793="no impacts","no impacts"
),"")</f>
        <v>No root cause</v>
      </c>
      <c r="AM793" s="108" t="s">
        <v>5537</v>
      </c>
      <c r="AN793" s="117" t="s">
        <v>2651</v>
      </c>
      <c r="AP793" s="23" t="s">
        <v>5537</v>
      </c>
      <c r="AQ793" s="23" t="s">
        <v>5537</v>
      </c>
      <c r="AR793" s="7"/>
      <c r="AS793" s="6"/>
      <c r="AT793" s="7"/>
      <c r="AU793" s="3" t="s">
        <v>5537</v>
      </c>
      <c r="AV793" s="24" t="s">
        <v>5537</v>
      </c>
      <c r="AW793" s="24" t="s">
        <v>5537</v>
      </c>
      <c r="AX793" s="24" t="s">
        <v>5537</v>
      </c>
      <c r="AY793" s="24" t="s">
        <v>5537</v>
      </c>
      <c r="AZ793" s="24" t="s">
        <v>5537</v>
      </c>
      <c r="BA793" s="24" t="s">
        <v>5537</v>
      </c>
      <c r="BB793" s="24" t="s">
        <v>5537</v>
      </c>
      <c r="BC793" s="24" t="s">
        <v>5537</v>
      </c>
      <c r="BD793" s="24" t="s">
        <v>5537</v>
      </c>
      <c r="BE793" s="24" t="s">
        <v>5537</v>
      </c>
      <c r="BF793" s="24" t="s">
        <v>5537</v>
      </c>
      <c r="BG793" s="24" t="s">
        <v>5537</v>
      </c>
      <c r="BH793" s="24" t="s">
        <v>5537</v>
      </c>
      <c r="BI793" s="9" t="s">
        <v>5537</v>
      </c>
      <c r="BJ793" s="14"/>
      <c r="BK793" s="14" t="s">
        <v>5537</v>
      </c>
      <c r="BL793" s="14" t="str">
        <f>_xlfn.XLOOKUP(B793,'[4]cell downs 18042026 17h'!$B:$B,'[4]cell downs 18042026 17h'!$B:$B,"")</f>
        <v/>
      </c>
      <c r="BM793" s="14" t="str">
        <f>_xlfn.XLOOKUP(B793,'[5]Cells Huawei 19042026 15h'!$B:$B,'[5]Cells Huawei 19042026 15h'!$B:$B,"")</f>
        <v/>
      </c>
      <c r="BN793" s="9" t="str">
        <f>_xlfn.XLOOKUP(B793,'[6]cells down 19042026 9H40'!$B:$B,'[6]cells down 19042026 9H40'!$B:$B,"")</f>
        <v/>
      </c>
      <c r="BO793" s="9" t="s">
        <v>2651</v>
      </c>
      <c r="BP793" s="9" t="s">
        <v>12</v>
      </c>
    </row>
    <row r="794" spans="1:68" s="9" customFormat="1" x14ac:dyDescent="0.35">
      <c r="A794" s="1" t="s">
        <v>2654</v>
      </c>
      <c r="B794" s="8" t="s">
        <v>2655</v>
      </c>
      <c r="C794" s="3" t="str">
        <f>_xlfn.XLOOKUP(B794,'[1]daily break down'!$D:$D,'[1]daily break down'!$E:$E,"")</f>
        <v>Bafoussam</v>
      </c>
      <c r="D794" s="1" t="s">
        <v>11</v>
      </c>
      <c r="E794" s="1" t="s">
        <v>12</v>
      </c>
      <c r="F794" s="3" t="s">
        <v>102</v>
      </c>
      <c r="G794" s="1" t="s">
        <v>299</v>
      </c>
      <c r="H794" s="39" t="str">
        <f>_xlfn.XLOOKUP(B794,[2]CALCULATION!$B:$B,[2]CALCULATION!$H:$H,"")</f>
        <v>Huawei</v>
      </c>
      <c r="I794" s="34">
        <v>0</v>
      </c>
      <c r="J794" s="34">
        <v>0</v>
      </c>
      <c r="K794" s="34">
        <v>0</v>
      </c>
      <c r="L794" s="34">
        <v>0</v>
      </c>
      <c r="M794" s="34">
        <v>0</v>
      </c>
      <c r="N794" s="34">
        <v>0</v>
      </c>
      <c r="O794" s="34">
        <v>0</v>
      </c>
      <c r="P794" s="34">
        <v>0</v>
      </c>
      <c r="Q794" s="34">
        <v>0</v>
      </c>
      <c r="R794" s="34">
        <v>0</v>
      </c>
      <c r="S794" s="109">
        <v>0</v>
      </c>
      <c r="T794" s="109">
        <f>_xlfn.XLOOKUP(B794,'[3]Nur des jours'!$B:$B,'[3]Nur des jours'!$U:$U,"")</f>
        <v>2.6895298102633029E-2</v>
      </c>
      <c r="U794" s="109">
        <v>0</v>
      </c>
      <c r="V794" s="109">
        <v>0</v>
      </c>
      <c r="W794" s="109">
        <v>2.6895298102633029E-2</v>
      </c>
      <c r="X794" s="109">
        <v>0</v>
      </c>
      <c r="Y794" s="109">
        <v>0</v>
      </c>
      <c r="Z794" s="109">
        <v>0</v>
      </c>
      <c r="AA794" s="109">
        <v>0</v>
      </c>
      <c r="AB794" s="109">
        <v>9.5685195172829057E-2</v>
      </c>
      <c r="AC794" s="109">
        <v>0</v>
      </c>
      <c r="AD794" s="109">
        <v>0</v>
      </c>
      <c r="AE794" s="109">
        <v>0</v>
      </c>
      <c r="AF794" s="109">
        <v>0</v>
      </c>
      <c r="AG794" s="57" t="str">
        <f>_xlfn.XLOOKUP(B794,[3]CALCULATION!$B:$B,[3]CALCULATION!$M:$M,"")</f>
        <v>Operationnel</v>
      </c>
      <c r="AH794" s="57"/>
      <c r="AI794" s="56" t="str" cm="1">
        <f t="array" ref="AI794">IFERROR(_xlfn.IFS(
AK794="MPR ISSUE","PDH",
AK794="BSS Hardware Issue","BSS",
AK794="Sites strategiques, MLL, Pylone, etc.","ENVTECH",
AK794="AKTIVCO DEFAUT GE &amp; POWER Cabinet","AKTIVCO",
AK794="AKTIVCO Coupure ENEO &amp; Baisse de tension","AKTIVCO GRID ONLY",
AK794="Coupure ENEO &amp; Baisse de tension","IHS GRID ONLY",
AK794="Defaut GE &amp; POWER Cabinet","IHS",
AK794="Sharing","Partners",
AK794="Sites strategiques &amp; DataCenter","SST &amp; DC",
AK794="Exclu","Exclu",
AK794="SAT","SAT",
AK794="SPARE-ISSUE","SPARE-ISSUE",
AK794="Fiber CAmtel","TRANS_FO_CAMTEL",
AK794="Fiber AOF","Fiber AOF",
AK794="Projet OCM (HUAWEI)","TRAVAUX-HUAWEI",
AK794="Projet OCM (NOKIA)","TRAVAUX-NOKIA",
AK794="ACCESS-ISSUE","ACCESS-ISSUE",
AK794="Projet OCM (ZTE, NOKIA, autres projets)","TRAVAUX OCM",
AK794="No root CAuse","No root cause",
AK794="ODU HS","PDH",
AK794="IP &amp; VLAN","PDH",
AK794="Warehouse HUAWEI","SPARE-ISSUE",
AK794="SPARE-HS","SPARE-ISSUE",
AK794="Power Telco","BSS",AK794="no impacts","no impacts"
),"")</f>
        <v>No root cause</v>
      </c>
      <c r="AJ794" s="56" t="str" cm="1">
        <f t="array" ref="AJ794">IFERROR(_xlfn.IFS(
AK794="MPR ISSUE","TX ISSUE",
AK794="BSS Hardware Issue","RAN ISSUE",
AK794="Sites strategiques, MLL, Pylone, etc.","ENVTECH",
AK794="AKTIVCO DEFAUT GE &amp; POWER Cabinet","POWER ISSUE",
AK794="AKTIVCO Coupure ENEO &amp; Baisse de tension","POWER ISSUE",
AK794="Coupure ENEO &amp; Baisse de tension","POWER ISSUE",
AK794="Defaut GE &amp; POWER Cabinet","POWER ISSUE",
AK794="Sharing","POWER ISSUE",
AK794="Sites strategiques &amp; DataCenter","POWER ISSUE",
AK794="Exclu","Exclu",
AK794="SAT","TX ISSUE",
AK794="SPARE-ISSUE","SPARE-ISSUE",
AK794="Fiber CAmtel","TX ISSUE",
AK794="Fiber AOF","TX ISSUE",
AK794="Projet OCM (HUAWEI)","TRAVAUX-HUAWEI",
AK794="Projet OCM (NOKIA)","TRAVAUX -NOKIA",
AK794="ACCESS-ISSUE","ACCESS-ISSUE",
AK794="Projet OCM (ZTE, NOKIA, autres projets)","TRAVAUX OCM",
AK794="No root CAuse","No root cause",
AK794="ODU HS","TX ISSUE",
AK794="IP &amp; VLAN","TX ISSUE",
AK794="Warehouse HUAWEI","SPARE-ISSUE",
AK794="SPARE-HS","SPARE-ISSUE",
AK794="Power Telco","RAN ISSUE",AK794="no impacts","no impacts"
),"")</f>
        <v>No root cause</v>
      </c>
      <c r="AK794" s="81" t="s">
        <v>5620</v>
      </c>
      <c r="AL794" s="56" t="str" cm="1">
        <f t="array" ref="AL794">IFERROR(_xlfn.IFS(
AK794="MPR ISSUE","ACTIVE",
AK794="BSS Hardware Issue","ACTIVE",
AK794="Sites strategiques, MLL, Pylone, etc.","PASSIVE",
AK794="AKTIVCO DEFAUT GE &amp; POWER Cabinet","PASSIVE",
AK794="AKTIVCO Coupure ENEO &amp; Baisse de tension","PASSIVE",
AK794="Coupure ENEO &amp; Baisse de tension","PASSIVE",
AK794="Defaut GE &amp; POWER Cabinet","PASSIVE",
AK794="Sharing","PASSIVE",
AK794="Sites strategiques &amp; DataCenter","PASSIVE",
AK794="Exclu","Exclu",
AK794="SAT","ACTIVE",
AK794="SPARE-ISSUE","SPARE-ISSUE",
AK794="Fiber CAmtel","ACTIVE",
AK794="Fiber AOF","ACTIVE",
AK794="Projet OCM (HUAWEI)","PLANNED WORKS",
AK794="Projet OCM (NOKIA)","PLANNED WORKS",
AK794="ACCESS-ISSUE","ACCESS-ISSUE",
AK794="Projet OCM (ZTE, NOKIA, autres projets)","PLANNED WORKS",
AK794="No root CAuse","No root cause",
AK794="ODU HS","ACTIVE",
AK794="IP &amp; VLAN","ACTIVE",
AK794="Warehouse HUAWEI","SPARE-ISSUE",
AK794="SPARE-HS","SPARE-ISSUE",
AK794="Power Telco","ACTIVE", AK794="no impacts","no impacts"
),"")</f>
        <v>No root cause</v>
      </c>
      <c r="AM794" s="108" t="s">
        <v>5537</v>
      </c>
      <c r="AN794" s="117" t="s">
        <v>2655</v>
      </c>
      <c r="AP794" s="23" t="s">
        <v>5537</v>
      </c>
      <c r="AQ794" s="23" t="s">
        <v>5537</v>
      </c>
      <c r="AR794" s="7"/>
      <c r="AS794" s="6"/>
      <c r="AT794" s="7"/>
      <c r="AU794" s="3" t="s">
        <v>5537</v>
      </c>
      <c r="AV794" s="24" t="s">
        <v>5537</v>
      </c>
      <c r="AW794" s="24" t="s">
        <v>5537</v>
      </c>
      <c r="AX794" s="24" t="s">
        <v>5537</v>
      </c>
      <c r="AY794" s="24" t="s">
        <v>5537</v>
      </c>
      <c r="AZ794" s="24" t="s">
        <v>5537</v>
      </c>
      <c r="BA794" s="24" t="s">
        <v>5537</v>
      </c>
      <c r="BB794" s="24" t="s">
        <v>5537</v>
      </c>
      <c r="BC794" s="24" t="s">
        <v>5537</v>
      </c>
      <c r="BD794" s="24" t="s">
        <v>5537</v>
      </c>
      <c r="BE794" s="24" t="s">
        <v>5537</v>
      </c>
      <c r="BF794" s="24" t="s">
        <v>5537</v>
      </c>
      <c r="BG794" s="24" t="s">
        <v>5537</v>
      </c>
      <c r="BH794" s="24" t="s">
        <v>5537</v>
      </c>
      <c r="BI794" s="9" t="s">
        <v>5537</v>
      </c>
      <c r="BJ794" s="14"/>
      <c r="BK794" s="14" t="s">
        <v>5537</v>
      </c>
      <c r="BL794" s="14" t="str">
        <f>_xlfn.XLOOKUP(B794,'[4]cell downs 18042026 17h'!$B:$B,'[4]cell downs 18042026 17h'!$B:$B,"")</f>
        <v/>
      </c>
      <c r="BM794" s="14" t="str">
        <f>_xlfn.XLOOKUP(B794,'[5]Cells Huawei 19042026 15h'!$B:$B,'[5]Cells Huawei 19042026 15h'!$B:$B,"")</f>
        <v/>
      </c>
      <c r="BN794" s="9" t="str">
        <f>_xlfn.XLOOKUP(B794,'[6]cells down 19042026 9H40'!$B:$B,'[6]cells down 19042026 9H40'!$B:$B,"")</f>
        <v/>
      </c>
      <c r="BO794" s="9" t="s">
        <v>2655</v>
      </c>
      <c r="BP794" s="9" t="s">
        <v>12</v>
      </c>
    </row>
    <row r="795" spans="1:68" s="9" customFormat="1" x14ac:dyDescent="0.35">
      <c r="A795" s="1" t="s">
        <v>2530</v>
      </c>
      <c r="B795" s="8" t="s">
        <v>2531</v>
      </c>
      <c r="C795" s="3" t="str">
        <f>_xlfn.XLOOKUP(B795,'[1]daily break down'!$D:$D,'[1]daily break down'!$E:$E,"")</f>
        <v>Bafoussam</v>
      </c>
      <c r="D795" s="1" t="s">
        <v>11</v>
      </c>
      <c r="E795" s="1" t="s">
        <v>12</v>
      </c>
      <c r="F795" s="3" t="s">
        <v>102</v>
      </c>
      <c r="G795" s="1" t="s">
        <v>299</v>
      </c>
      <c r="H795" s="39" t="str">
        <f>_xlfn.XLOOKUP(B795,[2]CALCULATION!$B:$B,[2]CALCULATION!$H:$H,"")</f>
        <v>Huawei</v>
      </c>
      <c r="I795" s="34">
        <v>0</v>
      </c>
      <c r="J795" s="34">
        <v>0</v>
      </c>
      <c r="K795" s="34">
        <v>0</v>
      </c>
      <c r="L795" s="34">
        <v>0</v>
      </c>
      <c r="M795" s="34">
        <v>0</v>
      </c>
      <c r="N795" s="34">
        <v>0</v>
      </c>
      <c r="O795" s="34">
        <v>0</v>
      </c>
      <c r="P795" s="34">
        <v>0</v>
      </c>
      <c r="Q795" s="34">
        <v>0</v>
      </c>
      <c r="R795" s="34">
        <v>0</v>
      </c>
      <c r="S795" s="109">
        <v>0</v>
      </c>
      <c r="T795" s="109">
        <f>_xlfn.XLOOKUP(B795,'[3]Nur des jours'!$B:$B,'[3]Nur des jours'!$U:$U,"")</f>
        <v>2.5914368795176255E-2</v>
      </c>
      <c r="U795" s="109">
        <v>0</v>
      </c>
      <c r="V795" s="109">
        <v>0</v>
      </c>
      <c r="W795" s="109">
        <v>2.5914368795176251E-2</v>
      </c>
      <c r="X795" s="109">
        <v>0</v>
      </c>
      <c r="Y795" s="109">
        <v>0</v>
      </c>
      <c r="Z795" s="109">
        <v>0</v>
      </c>
      <c r="AA795" s="109">
        <v>0</v>
      </c>
      <c r="AB795" s="109">
        <v>9.5417668998068098E-2</v>
      </c>
      <c r="AC795" s="109">
        <v>0</v>
      </c>
      <c r="AD795" s="109">
        <v>0</v>
      </c>
      <c r="AE795" s="109">
        <v>0</v>
      </c>
      <c r="AF795" s="109">
        <v>0</v>
      </c>
      <c r="AG795" s="57" t="str">
        <f>_xlfn.XLOOKUP(B795,[3]CALCULATION!$B:$B,[3]CALCULATION!$M:$M,"")</f>
        <v>Operationnel</v>
      </c>
      <c r="AH795" s="57"/>
      <c r="AI795" s="56" t="str" cm="1">
        <f t="array" ref="AI795">IFERROR(_xlfn.IFS(
AK795="MPR ISSUE","PDH",
AK795="BSS Hardware Issue","BSS",
AK795="Sites strategiques, MLL, Pylone, etc.","ENVTECH",
AK795="AKTIVCO DEFAUT GE &amp; POWER Cabinet","AKTIVCO",
AK795="AKTIVCO Coupure ENEO &amp; Baisse de tension","AKTIVCO GRID ONLY",
AK795="Coupure ENEO &amp; Baisse de tension","IHS GRID ONLY",
AK795="Defaut GE &amp; POWER Cabinet","IHS",
AK795="Sharing","Partners",
AK795="Sites strategiques &amp; DataCenter","SST &amp; DC",
AK795="Exclu","Exclu",
AK795="SAT","SAT",
AK795="SPARE-ISSUE","SPARE-ISSUE",
AK795="Fiber CAmtel","TRANS_FO_CAMTEL",
AK795="Fiber AOF","Fiber AOF",
AK795="Projet OCM (HUAWEI)","TRAVAUX-HUAWEI",
AK795="Projet OCM (NOKIA)","TRAVAUX-NOKIA",
AK795="ACCESS-ISSUE","ACCESS-ISSUE",
AK795="Projet OCM (ZTE, NOKIA, autres projets)","TRAVAUX OCM",
AK795="No root CAuse","No root cause",
AK795="ODU HS","PDH",
AK795="IP &amp; VLAN","PDH",
AK795="Warehouse HUAWEI","SPARE-ISSUE",
AK795="SPARE-HS","SPARE-ISSUE",
AK795="Power Telco","BSS",AK795="no impacts","no impacts"
),"")</f>
        <v>No root cause</v>
      </c>
      <c r="AJ795" s="56" t="str" cm="1">
        <f t="array" ref="AJ795">IFERROR(_xlfn.IFS(
AK795="MPR ISSUE","TX ISSUE",
AK795="BSS Hardware Issue","RAN ISSUE",
AK795="Sites strategiques, MLL, Pylone, etc.","ENVTECH",
AK795="AKTIVCO DEFAUT GE &amp; POWER Cabinet","POWER ISSUE",
AK795="AKTIVCO Coupure ENEO &amp; Baisse de tension","POWER ISSUE",
AK795="Coupure ENEO &amp; Baisse de tension","POWER ISSUE",
AK795="Defaut GE &amp; POWER Cabinet","POWER ISSUE",
AK795="Sharing","POWER ISSUE",
AK795="Sites strategiques &amp; DataCenter","POWER ISSUE",
AK795="Exclu","Exclu",
AK795="SAT","TX ISSUE",
AK795="SPARE-ISSUE","SPARE-ISSUE",
AK795="Fiber CAmtel","TX ISSUE",
AK795="Fiber AOF","TX ISSUE",
AK795="Projet OCM (HUAWEI)","TRAVAUX-HUAWEI",
AK795="Projet OCM (NOKIA)","TRAVAUX -NOKIA",
AK795="ACCESS-ISSUE","ACCESS-ISSUE",
AK795="Projet OCM (ZTE, NOKIA, autres projets)","TRAVAUX OCM",
AK795="No root CAuse","No root cause",
AK795="ODU HS","TX ISSUE",
AK795="IP &amp; VLAN","TX ISSUE",
AK795="Warehouse HUAWEI","SPARE-ISSUE",
AK795="SPARE-HS","SPARE-ISSUE",
AK795="Power Telco","RAN ISSUE",AK795="no impacts","no impacts"
),"")</f>
        <v>No root cause</v>
      </c>
      <c r="AK795" s="81" t="s">
        <v>5620</v>
      </c>
      <c r="AL795" s="56" t="str" cm="1">
        <f t="array" ref="AL795">IFERROR(_xlfn.IFS(
AK795="MPR ISSUE","ACTIVE",
AK795="BSS Hardware Issue","ACTIVE",
AK795="Sites strategiques, MLL, Pylone, etc.","PASSIVE",
AK795="AKTIVCO DEFAUT GE &amp; POWER Cabinet","PASSIVE",
AK795="AKTIVCO Coupure ENEO &amp; Baisse de tension","PASSIVE",
AK795="Coupure ENEO &amp; Baisse de tension","PASSIVE",
AK795="Defaut GE &amp; POWER Cabinet","PASSIVE",
AK795="Sharing","PASSIVE",
AK795="Sites strategiques &amp; DataCenter","PASSIVE",
AK795="Exclu","Exclu",
AK795="SAT","ACTIVE",
AK795="SPARE-ISSUE","SPARE-ISSUE",
AK795="Fiber CAmtel","ACTIVE",
AK795="Fiber AOF","ACTIVE",
AK795="Projet OCM (HUAWEI)","PLANNED WORKS",
AK795="Projet OCM (NOKIA)","PLANNED WORKS",
AK795="ACCESS-ISSUE","ACCESS-ISSUE",
AK795="Projet OCM (ZTE, NOKIA, autres projets)","PLANNED WORKS",
AK795="No root CAuse","No root cause",
AK795="ODU HS","ACTIVE",
AK795="IP &amp; VLAN","ACTIVE",
AK795="Warehouse HUAWEI","SPARE-ISSUE",
AK795="SPARE-HS","SPARE-ISSUE",
AK795="Power Telco","ACTIVE", AK795="no impacts","no impacts"
),"")</f>
        <v>No root cause</v>
      </c>
      <c r="AM795" s="108" t="s">
        <v>5537</v>
      </c>
      <c r="AN795" s="117" t="s">
        <v>2531</v>
      </c>
      <c r="AP795" s="23" t="s">
        <v>5537</v>
      </c>
      <c r="AQ795" s="23" t="s">
        <v>5537</v>
      </c>
      <c r="AR795" s="7"/>
      <c r="AS795" s="6"/>
      <c r="AT795" s="7"/>
      <c r="AU795" s="3" t="s">
        <v>5537</v>
      </c>
      <c r="AV795" s="24" t="s">
        <v>5537</v>
      </c>
      <c r="AW795" s="24" t="s">
        <v>5537</v>
      </c>
      <c r="AX795" s="24" t="s">
        <v>5537</v>
      </c>
      <c r="AY795" s="24" t="s">
        <v>5537</v>
      </c>
      <c r="AZ795" s="24" t="s">
        <v>5537</v>
      </c>
      <c r="BA795" s="24" t="s">
        <v>5537</v>
      </c>
      <c r="BB795" s="24" t="s">
        <v>5537</v>
      </c>
      <c r="BC795" s="24" t="s">
        <v>5537</v>
      </c>
      <c r="BD795" s="24" t="s">
        <v>5537</v>
      </c>
      <c r="BE795" s="24" t="s">
        <v>5537</v>
      </c>
      <c r="BF795" s="24" t="s">
        <v>5537</v>
      </c>
      <c r="BG795" s="24" t="s">
        <v>5537</v>
      </c>
      <c r="BH795" s="24" t="s">
        <v>5537</v>
      </c>
      <c r="BI795" s="9" t="s">
        <v>5537</v>
      </c>
      <c r="BJ795" s="14"/>
      <c r="BK795" s="14" t="s">
        <v>5537</v>
      </c>
      <c r="BL795" s="14" t="str">
        <f>_xlfn.XLOOKUP(B795,'[4]cell downs 18042026 17h'!$B:$B,'[4]cell downs 18042026 17h'!$B:$B,"")</f>
        <v/>
      </c>
      <c r="BM795" s="14" t="str">
        <f>_xlfn.XLOOKUP(B795,'[5]Cells Huawei 19042026 15h'!$B:$B,'[5]Cells Huawei 19042026 15h'!$B:$B,"")</f>
        <v/>
      </c>
      <c r="BN795" s="9" t="str">
        <f>_xlfn.XLOOKUP(B795,'[6]cells down 19042026 9H40'!$B:$B,'[6]cells down 19042026 9H40'!$B:$B,"")</f>
        <v/>
      </c>
      <c r="BO795" s="9" t="s">
        <v>2531</v>
      </c>
      <c r="BP795" s="9" t="s">
        <v>12</v>
      </c>
    </row>
    <row r="796" spans="1:68" s="9" customFormat="1" x14ac:dyDescent="0.35">
      <c r="A796" s="1" t="s">
        <v>2658</v>
      </c>
      <c r="B796" s="8" t="s">
        <v>2659</v>
      </c>
      <c r="C796" s="3" t="str">
        <f>_xlfn.XLOOKUP(B796,'[1]daily break down'!$D:$D,'[1]daily break down'!$E:$E,"")</f>
        <v>Bafoussam</v>
      </c>
      <c r="D796" s="1" t="s">
        <v>11</v>
      </c>
      <c r="E796" s="1" t="s">
        <v>12</v>
      </c>
      <c r="F796" s="3" t="s">
        <v>102</v>
      </c>
      <c r="G796" s="1" t="s">
        <v>299</v>
      </c>
      <c r="H796" s="39" t="str">
        <f>_xlfn.XLOOKUP(B796,[2]CALCULATION!$B:$B,[2]CALCULATION!$H:$H,"")</f>
        <v>Huawei</v>
      </c>
      <c r="I796" s="34">
        <v>0</v>
      </c>
      <c r="J796" s="34">
        <v>0</v>
      </c>
      <c r="K796" s="34">
        <v>0</v>
      </c>
      <c r="L796" s="34">
        <v>0</v>
      </c>
      <c r="M796" s="34">
        <v>0</v>
      </c>
      <c r="N796" s="34">
        <v>0</v>
      </c>
      <c r="O796" s="34">
        <v>0</v>
      </c>
      <c r="P796" s="34">
        <v>0</v>
      </c>
      <c r="Q796" s="34">
        <v>0</v>
      </c>
      <c r="R796" s="34">
        <v>0</v>
      </c>
      <c r="S796" s="109">
        <v>0</v>
      </c>
      <c r="T796" s="109">
        <f>_xlfn.XLOOKUP(B796,'[3]Nur des jours'!$B:$B,'[3]Nur des jours'!$U:$U,"")</f>
        <v>2.0278484046879149E-2</v>
      </c>
      <c r="U796" s="109">
        <v>0</v>
      </c>
      <c r="V796" s="109">
        <v>0</v>
      </c>
      <c r="W796" s="109">
        <v>2.0278484046879149E-2</v>
      </c>
      <c r="X796" s="109">
        <v>0</v>
      </c>
      <c r="Y796" s="109">
        <v>0</v>
      </c>
      <c r="Z796" s="109">
        <v>0</v>
      </c>
      <c r="AA796" s="109">
        <v>0</v>
      </c>
      <c r="AB796" s="109">
        <v>9.4793441256959238E-2</v>
      </c>
      <c r="AC796" s="109">
        <v>0</v>
      </c>
      <c r="AD796" s="109">
        <v>0</v>
      </c>
      <c r="AE796" s="109">
        <v>0</v>
      </c>
      <c r="AF796" s="109">
        <v>0</v>
      </c>
      <c r="AG796" s="57" t="str">
        <f>_xlfn.XLOOKUP(B796,[3]CALCULATION!$B:$B,[3]CALCULATION!$M:$M,"")</f>
        <v>Operationnel</v>
      </c>
      <c r="AH796" s="57"/>
      <c r="AI796" s="56" t="str" cm="1">
        <f t="array" ref="AI796">IFERROR(_xlfn.IFS(
AK796="MPR ISSUE","PDH",
AK796="BSS Hardware Issue","BSS",
AK796="Sites strategiques, MLL, Pylone, etc.","ENVTECH",
AK796="AKTIVCO DEFAUT GE &amp; POWER Cabinet","AKTIVCO",
AK796="AKTIVCO Coupure ENEO &amp; Baisse de tension","AKTIVCO GRID ONLY",
AK796="Coupure ENEO &amp; Baisse de tension","IHS GRID ONLY",
AK796="Defaut GE &amp; POWER Cabinet","IHS",
AK796="Sharing","Partners",
AK796="Sites strategiques &amp; DataCenter","SST &amp; DC",
AK796="Exclu","Exclu",
AK796="SAT","SAT",
AK796="SPARE-ISSUE","SPARE-ISSUE",
AK796="Fiber CAmtel","TRANS_FO_CAMTEL",
AK796="Fiber AOF","Fiber AOF",
AK796="Projet OCM (HUAWEI)","TRAVAUX-HUAWEI",
AK796="Projet OCM (NOKIA)","TRAVAUX-NOKIA",
AK796="ACCESS-ISSUE","ACCESS-ISSUE",
AK796="Projet OCM (ZTE, NOKIA, autres projets)","TRAVAUX OCM",
AK796="No root CAuse","No root cause",
AK796="ODU HS","PDH",
AK796="IP &amp; VLAN","PDH",
AK796="Warehouse HUAWEI","SPARE-ISSUE",
AK796="SPARE-HS","SPARE-ISSUE",
AK796="Power Telco","BSS",AK796="no impacts","no impacts"
),"")</f>
        <v>No root cause</v>
      </c>
      <c r="AJ796" s="56" t="str" cm="1">
        <f t="array" ref="AJ796">IFERROR(_xlfn.IFS(
AK796="MPR ISSUE","TX ISSUE",
AK796="BSS Hardware Issue","RAN ISSUE",
AK796="Sites strategiques, MLL, Pylone, etc.","ENVTECH",
AK796="AKTIVCO DEFAUT GE &amp; POWER Cabinet","POWER ISSUE",
AK796="AKTIVCO Coupure ENEO &amp; Baisse de tension","POWER ISSUE",
AK796="Coupure ENEO &amp; Baisse de tension","POWER ISSUE",
AK796="Defaut GE &amp; POWER Cabinet","POWER ISSUE",
AK796="Sharing","POWER ISSUE",
AK796="Sites strategiques &amp; DataCenter","POWER ISSUE",
AK796="Exclu","Exclu",
AK796="SAT","TX ISSUE",
AK796="SPARE-ISSUE","SPARE-ISSUE",
AK796="Fiber CAmtel","TX ISSUE",
AK796="Fiber AOF","TX ISSUE",
AK796="Projet OCM (HUAWEI)","TRAVAUX-HUAWEI",
AK796="Projet OCM (NOKIA)","TRAVAUX -NOKIA",
AK796="ACCESS-ISSUE","ACCESS-ISSUE",
AK796="Projet OCM (ZTE, NOKIA, autres projets)","TRAVAUX OCM",
AK796="No root CAuse","No root cause",
AK796="ODU HS","TX ISSUE",
AK796="IP &amp; VLAN","TX ISSUE",
AK796="Warehouse HUAWEI","SPARE-ISSUE",
AK796="SPARE-HS","SPARE-ISSUE",
AK796="Power Telco","RAN ISSUE",AK796="no impacts","no impacts"
),"")</f>
        <v>No root cause</v>
      </c>
      <c r="AK796" s="81" t="s">
        <v>5620</v>
      </c>
      <c r="AL796" s="56" t="str" cm="1">
        <f t="array" ref="AL796">IFERROR(_xlfn.IFS(
AK796="MPR ISSUE","ACTIVE",
AK796="BSS Hardware Issue","ACTIVE",
AK796="Sites strategiques, MLL, Pylone, etc.","PASSIVE",
AK796="AKTIVCO DEFAUT GE &amp; POWER Cabinet","PASSIVE",
AK796="AKTIVCO Coupure ENEO &amp; Baisse de tension","PASSIVE",
AK796="Coupure ENEO &amp; Baisse de tension","PASSIVE",
AK796="Defaut GE &amp; POWER Cabinet","PASSIVE",
AK796="Sharing","PASSIVE",
AK796="Sites strategiques &amp; DataCenter","PASSIVE",
AK796="Exclu","Exclu",
AK796="SAT","ACTIVE",
AK796="SPARE-ISSUE","SPARE-ISSUE",
AK796="Fiber CAmtel","ACTIVE",
AK796="Fiber AOF","ACTIVE",
AK796="Projet OCM (HUAWEI)","PLANNED WORKS",
AK796="Projet OCM (NOKIA)","PLANNED WORKS",
AK796="ACCESS-ISSUE","ACCESS-ISSUE",
AK796="Projet OCM (ZTE, NOKIA, autres projets)","PLANNED WORKS",
AK796="No root CAuse","No root cause",
AK796="ODU HS","ACTIVE",
AK796="IP &amp; VLAN","ACTIVE",
AK796="Warehouse HUAWEI","SPARE-ISSUE",
AK796="SPARE-HS","SPARE-ISSUE",
AK796="Power Telco","ACTIVE", AK796="no impacts","no impacts"
),"")</f>
        <v>No root cause</v>
      </c>
      <c r="AM796" s="108" t="s">
        <v>5537</v>
      </c>
      <c r="AN796" s="117" t="s">
        <v>2659</v>
      </c>
      <c r="AP796" s="23" t="s">
        <v>5537</v>
      </c>
      <c r="AQ796" s="23" t="s">
        <v>5537</v>
      </c>
      <c r="AR796" s="7"/>
      <c r="AS796" s="6"/>
      <c r="AT796" s="7"/>
      <c r="AU796" s="3" t="s">
        <v>5537</v>
      </c>
      <c r="AV796" s="24" t="s">
        <v>5537</v>
      </c>
      <c r="AW796" s="24" t="s">
        <v>5537</v>
      </c>
      <c r="AX796" s="24" t="s">
        <v>5537</v>
      </c>
      <c r="AY796" s="24" t="s">
        <v>5537</v>
      </c>
      <c r="AZ796" s="24" t="s">
        <v>5537</v>
      </c>
      <c r="BA796" s="24" t="s">
        <v>5537</v>
      </c>
      <c r="BB796" s="24" t="s">
        <v>5537</v>
      </c>
      <c r="BC796" s="24" t="s">
        <v>5537</v>
      </c>
      <c r="BD796" s="24" t="s">
        <v>5537</v>
      </c>
      <c r="BE796" s="24" t="s">
        <v>5537</v>
      </c>
      <c r="BF796" s="24" t="s">
        <v>5537</v>
      </c>
      <c r="BG796" s="24" t="s">
        <v>5537</v>
      </c>
      <c r="BH796" s="24" t="s">
        <v>5537</v>
      </c>
      <c r="BI796" s="9" t="s">
        <v>5537</v>
      </c>
      <c r="BJ796" s="14"/>
      <c r="BK796" s="14" t="s">
        <v>5537</v>
      </c>
      <c r="BL796" s="14" t="str">
        <f>_xlfn.XLOOKUP(B796,'[4]cell downs 18042026 17h'!$B:$B,'[4]cell downs 18042026 17h'!$B:$B,"")</f>
        <v/>
      </c>
      <c r="BM796" s="14" t="str">
        <f>_xlfn.XLOOKUP(B796,'[5]Cells Huawei 19042026 15h'!$B:$B,'[5]Cells Huawei 19042026 15h'!$B:$B,"")</f>
        <v/>
      </c>
      <c r="BN796" s="9" t="str">
        <f>_xlfn.XLOOKUP(B796,'[6]cells down 19042026 9H40'!$B:$B,'[6]cells down 19042026 9H40'!$B:$B,"")</f>
        <v/>
      </c>
      <c r="BO796" s="9" t="s">
        <v>2659</v>
      </c>
      <c r="BP796" s="9" t="s">
        <v>12</v>
      </c>
    </row>
    <row r="797" spans="1:68" s="9" customFormat="1" x14ac:dyDescent="0.35">
      <c r="A797" s="1" t="s">
        <v>2575</v>
      </c>
      <c r="B797" s="8" t="s">
        <v>2576</v>
      </c>
      <c r="C797" s="3" t="str">
        <f>_xlfn.XLOOKUP(B797,'[1]daily break down'!$D:$D,'[1]daily break down'!$E:$E,"")</f>
        <v>Yaounde</v>
      </c>
      <c r="D797" s="1" t="s">
        <v>11</v>
      </c>
      <c r="E797" s="1" t="s">
        <v>12</v>
      </c>
      <c r="F797" s="3" t="s">
        <v>37</v>
      </c>
      <c r="G797" s="1" t="s">
        <v>38</v>
      </c>
      <c r="H797" s="41" t="str">
        <f>_xlfn.XLOOKUP(B797,[2]CALCULATION!$B:$B,[2]CALCULATION!$H:$H,"")</f>
        <v>ZTE</v>
      </c>
      <c r="I797" s="34">
        <v>0</v>
      </c>
      <c r="J797" s="34">
        <v>0</v>
      </c>
      <c r="K797" s="34">
        <v>0</v>
      </c>
      <c r="L797" s="34">
        <v>0</v>
      </c>
      <c r="M797" s="34">
        <v>0</v>
      </c>
      <c r="N797" s="34">
        <v>0</v>
      </c>
      <c r="O797" s="34">
        <v>0</v>
      </c>
      <c r="P797" s="34">
        <v>0</v>
      </c>
      <c r="Q797" s="34">
        <v>0</v>
      </c>
      <c r="R797" s="34">
        <v>0</v>
      </c>
      <c r="S797" s="109">
        <v>0</v>
      </c>
      <c r="T797" s="109">
        <f>_xlfn.XLOOKUP(B797,'[3]Nur des jours'!$B:$B,'[3]Nur des jours'!$U:$U,"")</f>
        <v>0</v>
      </c>
      <c r="U797" s="109">
        <v>0</v>
      </c>
      <c r="V797" s="109">
        <v>0</v>
      </c>
      <c r="W797" s="109">
        <v>0</v>
      </c>
      <c r="X797" s="109">
        <v>0</v>
      </c>
      <c r="Y797" s="109">
        <v>0</v>
      </c>
      <c r="Z797" s="109">
        <v>0</v>
      </c>
      <c r="AA797" s="109">
        <v>0</v>
      </c>
      <c r="AB797" s="109">
        <v>9.2671066937189031E-2</v>
      </c>
      <c r="AC797" s="109">
        <v>4.995823491561055E-2</v>
      </c>
      <c r="AD797" s="109">
        <v>0</v>
      </c>
      <c r="AE797" s="109">
        <v>7.134031326958363E-3</v>
      </c>
      <c r="AF797" s="109">
        <v>7.134031326958363E-3</v>
      </c>
      <c r="AG797" s="57" t="str">
        <f>_xlfn.XLOOKUP(B797,[3]CALCULATION!$B:$B,[3]CALCULATION!$M:$M,"")</f>
        <v>Operationnel</v>
      </c>
      <c r="AH797" s="57"/>
      <c r="AI797" s="56" t="str" cm="1">
        <f t="array" ref="AI797">IFERROR(_xlfn.IFS(
AK797="MPR ISSUE","PDH",
AK797="BSS Hardware Issue","BSS",
AK797="Sites strategiques, MLL, Pylone, etc.","ENVTECH",
AK797="AKTIVCO DEFAUT GE &amp; POWER Cabinet","AKTIVCO",
AK797="AKTIVCO Coupure ENEO &amp; Baisse de tension","AKTIVCO GRID ONLY",
AK797="Coupure ENEO &amp; Baisse de tension","IHS GRID ONLY",
AK797="Defaut GE &amp; POWER Cabinet","IHS",
AK797="Sharing","Partners",
AK797="Sites strategiques &amp; DataCenter","SST &amp; DC",
AK797="Exclu","Exclu",
AK797="SAT","SAT",
AK797="SPARE-ISSUE","SPARE-ISSUE",
AK797="Fiber CAmtel","TRANS_FO_CAMTEL",
AK797="Fiber AOF","Fiber AOF",
AK797="Projet OCM (HUAWEI)","TRAVAUX-HUAWEI",
AK797="Projet OCM (NOKIA)","TRAVAUX-NOKIA",
AK797="ACCESS-ISSUE","ACCESS-ISSUE",
AK797="Projet OCM (ZTE, NOKIA, autres projets)","TRAVAUX OCM",
AK797="No root CAuse","No root cause",
AK797="ODU HS","PDH",
AK797="IP &amp; VLAN","PDH",
AK797="Warehouse HUAWEI","SPARE-ISSUE",
AK797="SPARE-HS","SPARE-ISSUE",
AK797="Power Telco","BSS",AK797="no impacts","no impacts"
),"")</f>
        <v>No root cause</v>
      </c>
      <c r="AJ797" s="56" t="str" cm="1">
        <f t="array" ref="AJ797">IFERROR(_xlfn.IFS(
AK797="MPR ISSUE","TX ISSUE",
AK797="BSS Hardware Issue","RAN ISSUE",
AK797="Sites strategiques, MLL, Pylone, etc.","ENVTECH",
AK797="AKTIVCO DEFAUT GE &amp; POWER Cabinet","POWER ISSUE",
AK797="AKTIVCO Coupure ENEO &amp; Baisse de tension","POWER ISSUE",
AK797="Coupure ENEO &amp; Baisse de tension","POWER ISSUE",
AK797="Defaut GE &amp; POWER Cabinet","POWER ISSUE",
AK797="Sharing","POWER ISSUE",
AK797="Sites strategiques &amp; DataCenter","POWER ISSUE",
AK797="Exclu","Exclu",
AK797="SAT","TX ISSUE",
AK797="SPARE-ISSUE","SPARE-ISSUE",
AK797="Fiber CAmtel","TX ISSUE",
AK797="Fiber AOF","TX ISSUE",
AK797="Projet OCM (HUAWEI)","TRAVAUX-HUAWEI",
AK797="Projet OCM (NOKIA)","TRAVAUX -NOKIA",
AK797="ACCESS-ISSUE","ACCESS-ISSUE",
AK797="Projet OCM (ZTE, NOKIA, autres projets)","TRAVAUX OCM",
AK797="No root CAuse","No root cause",
AK797="ODU HS","TX ISSUE",
AK797="IP &amp; VLAN","TX ISSUE",
AK797="Warehouse HUAWEI","SPARE-ISSUE",
AK797="SPARE-HS","SPARE-ISSUE",
AK797="Power Telco","RAN ISSUE",AK797="no impacts","no impacts"
),"")</f>
        <v>No root cause</v>
      </c>
      <c r="AK797" s="81" t="s">
        <v>5620</v>
      </c>
      <c r="AL797" s="56" t="str" cm="1">
        <f t="array" ref="AL797">IFERROR(_xlfn.IFS(
AK797="MPR ISSUE","ACTIVE",
AK797="BSS Hardware Issue","ACTIVE",
AK797="Sites strategiques, MLL, Pylone, etc.","PASSIVE",
AK797="AKTIVCO DEFAUT GE &amp; POWER Cabinet","PASSIVE",
AK797="AKTIVCO Coupure ENEO &amp; Baisse de tension","PASSIVE",
AK797="Coupure ENEO &amp; Baisse de tension","PASSIVE",
AK797="Defaut GE &amp; POWER Cabinet","PASSIVE",
AK797="Sharing","PASSIVE",
AK797="Sites strategiques &amp; DataCenter","PASSIVE",
AK797="Exclu","Exclu",
AK797="SAT","ACTIVE",
AK797="SPARE-ISSUE","SPARE-ISSUE",
AK797="Fiber CAmtel","ACTIVE",
AK797="Fiber AOF","ACTIVE",
AK797="Projet OCM (HUAWEI)","PLANNED WORKS",
AK797="Projet OCM (NOKIA)","PLANNED WORKS",
AK797="ACCESS-ISSUE","ACCESS-ISSUE",
AK797="Projet OCM (ZTE, NOKIA, autres projets)","PLANNED WORKS",
AK797="No root CAuse","No root cause",
AK797="ODU HS","ACTIVE",
AK797="IP &amp; VLAN","ACTIVE",
AK797="Warehouse HUAWEI","SPARE-ISSUE",
AK797="SPARE-HS","SPARE-ISSUE",
AK797="Power Telco","ACTIVE", AK797="no impacts","no impacts"
),"")</f>
        <v>No root cause</v>
      </c>
      <c r="AM797" s="108" t="s">
        <v>5537</v>
      </c>
      <c r="AN797" s="117" t="s">
        <v>2576</v>
      </c>
      <c r="AP797" s="23" t="s">
        <v>5537</v>
      </c>
      <c r="AQ797" s="23" t="s">
        <v>5537</v>
      </c>
      <c r="AR797" s="7"/>
      <c r="AS797" s="6"/>
      <c r="AT797" s="7"/>
      <c r="AU797" s="3" t="s">
        <v>5537</v>
      </c>
      <c r="AV797" s="24" t="s">
        <v>5537</v>
      </c>
      <c r="AW797" s="24" t="s">
        <v>5537</v>
      </c>
      <c r="AX797" s="24" t="s">
        <v>5537</v>
      </c>
      <c r="AY797" s="24" t="s">
        <v>5537</v>
      </c>
      <c r="AZ797" s="24" t="s">
        <v>5537</v>
      </c>
      <c r="BA797" s="24" t="s">
        <v>5537</v>
      </c>
      <c r="BB797" s="24" t="s">
        <v>5537</v>
      </c>
      <c r="BC797" s="24" t="s">
        <v>5537</v>
      </c>
      <c r="BD797" s="24" t="s">
        <v>5537</v>
      </c>
      <c r="BE797" s="24" t="s">
        <v>5537</v>
      </c>
      <c r="BF797" s="24" t="s">
        <v>5537</v>
      </c>
      <c r="BG797" s="24" t="s">
        <v>5537</v>
      </c>
      <c r="BH797" s="24" t="s">
        <v>5537</v>
      </c>
      <c r="BI797" s="9" t="s">
        <v>5537</v>
      </c>
      <c r="BJ797" s="14"/>
      <c r="BK797" s="14" t="s">
        <v>5537</v>
      </c>
      <c r="BL797" s="14" t="str">
        <f>_xlfn.XLOOKUP(B797,'[4]cell downs 18042026 17h'!$B:$B,'[4]cell downs 18042026 17h'!$B:$B,"")</f>
        <v/>
      </c>
      <c r="BM797" s="14" t="str">
        <f>_xlfn.XLOOKUP(B797,'[5]Cells Huawei 19042026 15h'!$B:$B,'[5]Cells Huawei 19042026 15h'!$B:$B,"")</f>
        <v/>
      </c>
      <c r="BN797" s="9" t="str">
        <f>_xlfn.XLOOKUP(B797,'[6]cells down 19042026 9H40'!$B:$B,'[6]cells down 19042026 9H40'!$B:$B,"")</f>
        <v/>
      </c>
      <c r="BO797" s="9" t="s">
        <v>2576</v>
      </c>
      <c r="BP797" s="9" t="s">
        <v>12</v>
      </c>
    </row>
    <row r="798" spans="1:68" s="9" customFormat="1" x14ac:dyDescent="0.35">
      <c r="A798" s="1" t="s">
        <v>1119</v>
      </c>
      <c r="B798" s="8" t="s">
        <v>1120</v>
      </c>
      <c r="C798" s="3" t="str">
        <f>_xlfn.XLOOKUP(B798,'[1]daily break down'!$D:$D,'[1]daily break down'!$E:$E,"")</f>
        <v>Bafoussam</v>
      </c>
      <c r="D798" s="1" t="s">
        <v>11</v>
      </c>
      <c r="E798" s="1" t="s">
        <v>12</v>
      </c>
      <c r="F798" s="3" t="s">
        <v>102</v>
      </c>
      <c r="G798" s="1" t="s">
        <v>299</v>
      </c>
      <c r="H798" s="39" t="str">
        <f>_xlfn.XLOOKUP(B798,[2]CALCULATION!$B:$B,[2]CALCULATION!$H:$H,"")</f>
        <v>Huawei</v>
      </c>
      <c r="I798" s="34">
        <v>0.11450120279768171</v>
      </c>
      <c r="J798" s="34">
        <v>0.16078323103132411</v>
      </c>
      <c r="K798" s="34">
        <v>7.8545684909811578E-2</v>
      </c>
      <c r="L798" s="34">
        <v>5.3059357994252827E-2</v>
      </c>
      <c r="M798" s="34">
        <v>0</v>
      </c>
      <c r="N798" s="34">
        <v>0.10335427884930927</v>
      </c>
      <c r="O798" s="34">
        <v>0</v>
      </c>
      <c r="P798" s="34">
        <v>6.0229059477845966E-2</v>
      </c>
      <c r="Q798" s="34">
        <v>0.96864093849608901</v>
      </c>
      <c r="R798" s="34">
        <v>0</v>
      </c>
      <c r="S798" s="109">
        <v>0.45254727722560373</v>
      </c>
      <c r="T798" s="109">
        <f>_xlfn.XLOOKUP(B798,'[3]Nur des jours'!$B:$B,'[3]Nur des jours'!$U:$U,"")</f>
        <v>2.6485091301332923E-2</v>
      </c>
      <c r="U798" s="109">
        <v>0</v>
      </c>
      <c r="V798" s="109">
        <v>0</v>
      </c>
      <c r="W798" s="109">
        <v>2.6485091301332923E-2</v>
      </c>
      <c r="X798" s="109">
        <v>0</v>
      </c>
      <c r="Y798" s="109">
        <v>0</v>
      </c>
      <c r="Z798" s="109">
        <v>0</v>
      </c>
      <c r="AA798" s="109">
        <v>0</v>
      </c>
      <c r="AB798" s="109">
        <v>9.1761477943001934E-2</v>
      </c>
      <c r="AC798" s="109">
        <v>0</v>
      </c>
      <c r="AD798" s="109">
        <v>0</v>
      </c>
      <c r="AE798" s="109">
        <v>0</v>
      </c>
      <c r="AF798" s="109">
        <v>0</v>
      </c>
      <c r="AG798" s="57" t="str">
        <f>_xlfn.XLOOKUP(B798,[3]CALCULATION!$B:$B,[3]CALCULATION!$M:$M,"")</f>
        <v>Operationnel</v>
      </c>
      <c r="AH798" s="57"/>
      <c r="AI798" s="56" t="str" cm="1">
        <f t="array" ref="AI798">IFERROR(_xlfn.IFS(
AK798="MPR ISSUE","PDH",
AK798="BSS Hardware Issue","BSS",
AK798="Sites strategiques, MLL, Pylone, etc.","ENVTECH",
AK798="AKTIVCO DEFAUT GE &amp; POWER Cabinet","AKTIVCO",
AK798="AKTIVCO Coupure ENEO &amp; Baisse de tension","AKTIVCO GRID ONLY",
AK798="Coupure ENEO &amp; Baisse de tension","IHS GRID ONLY",
AK798="Defaut GE &amp; POWER Cabinet","IHS",
AK798="Sharing","Partners",
AK798="Sites strategiques &amp; DataCenter","SST &amp; DC",
AK798="Exclu","Exclu",
AK798="SAT","SAT",
AK798="SPARE-ISSUE","SPARE-ISSUE",
AK798="Fiber CAmtel","TRANS_FO_CAMTEL",
AK798="Fiber AOF","Fiber AOF",
AK798="Projet OCM (HUAWEI)","TRAVAUX-HUAWEI",
AK798="Projet OCM (NOKIA)","TRAVAUX-NOKIA",
AK798="ACCESS-ISSUE","ACCESS-ISSUE",
AK798="Projet OCM (ZTE, NOKIA, autres projets)","TRAVAUX OCM",
AK798="No root CAuse","No root cause",
AK798="ODU HS","PDH",
AK798="IP &amp; VLAN","PDH",
AK798="Warehouse HUAWEI","SPARE-ISSUE",
AK798="SPARE-HS","SPARE-ISSUE",
AK798="Power Telco","BSS",AK798="no impacts","no impacts"
),"")</f>
        <v>No root cause</v>
      </c>
      <c r="AJ798" s="56" t="str" cm="1">
        <f t="array" ref="AJ798">IFERROR(_xlfn.IFS(
AK798="MPR ISSUE","TX ISSUE",
AK798="BSS Hardware Issue","RAN ISSUE",
AK798="Sites strategiques, MLL, Pylone, etc.","ENVTECH",
AK798="AKTIVCO DEFAUT GE &amp; POWER Cabinet","POWER ISSUE",
AK798="AKTIVCO Coupure ENEO &amp; Baisse de tension","POWER ISSUE",
AK798="Coupure ENEO &amp; Baisse de tension","POWER ISSUE",
AK798="Defaut GE &amp; POWER Cabinet","POWER ISSUE",
AK798="Sharing","POWER ISSUE",
AK798="Sites strategiques &amp; DataCenter","POWER ISSUE",
AK798="Exclu","Exclu",
AK798="SAT","TX ISSUE",
AK798="SPARE-ISSUE","SPARE-ISSUE",
AK798="Fiber CAmtel","TX ISSUE",
AK798="Fiber AOF","TX ISSUE",
AK798="Projet OCM (HUAWEI)","TRAVAUX-HUAWEI",
AK798="Projet OCM (NOKIA)","TRAVAUX -NOKIA",
AK798="ACCESS-ISSUE","ACCESS-ISSUE",
AK798="Projet OCM (ZTE, NOKIA, autres projets)","TRAVAUX OCM",
AK798="No root CAuse","No root cause",
AK798="ODU HS","TX ISSUE",
AK798="IP &amp; VLAN","TX ISSUE",
AK798="Warehouse HUAWEI","SPARE-ISSUE",
AK798="SPARE-HS","SPARE-ISSUE",
AK798="Power Telco","RAN ISSUE",AK798="no impacts","no impacts"
),"")</f>
        <v>No root cause</v>
      </c>
      <c r="AK798" s="81" t="s">
        <v>5620</v>
      </c>
      <c r="AL798" s="56" t="str" cm="1">
        <f t="array" ref="AL798">IFERROR(_xlfn.IFS(
AK798="MPR ISSUE","ACTIVE",
AK798="BSS Hardware Issue","ACTIVE",
AK798="Sites strategiques, MLL, Pylone, etc.","PASSIVE",
AK798="AKTIVCO DEFAUT GE &amp; POWER Cabinet","PASSIVE",
AK798="AKTIVCO Coupure ENEO &amp; Baisse de tension","PASSIVE",
AK798="Coupure ENEO &amp; Baisse de tension","PASSIVE",
AK798="Defaut GE &amp; POWER Cabinet","PASSIVE",
AK798="Sharing","PASSIVE",
AK798="Sites strategiques &amp; DataCenter","PASSIVE",
AK798="Exclu","Exclu",
AK798="SAT","ACTIVE",
AK798="SPARE-ISSUE","SPARE-ISSUE",
AK798="Fiber CAmtel","ACTIVE",
AK798="Fiber AOF","ACTIVE",
AK798="Projet OCM (HUAWEI)","PLANNED WORKS",
AK798="Projet OCM (NOKIA)","PLANNED WORKS",
AK798="ACCESS-ISSUE","ACCESS-ISSUE",
AK798="Projet OCM (ZTE, NOKIA, autres projets)","PLANNED WORKS",
AK798="No root CAuse","No root cause",
AK798="ODU HS","ACTIVE",
AK798="IP &amp; VLAN","ACTIVE",
AK798="Warehouse HUAWEI","SPARE-ISSUE",
AK798="SPARE-HS","SPARE-ISSUE",
AK798="Power Telco","ACTIVE", AK798="no impacts","no impacts"
),"")</f>
        <v>No root cause</v>
      </c>
      <c r="AM798" s="108" t="s">
        <v>5537</v>
      </c>
      <c r="AN798" s="117" t="s">
        <v>1120</v>
      </c>
      <c r="AP798" s="23" t="s">
        <v>5537</v>
      </c>
      <c r="AQ798" s="23" t="s">
        <v>5537</v>
      </c>
      <c r="AR798" s="7"/>
      <c r="AS798" s="6"/>
      <c r="AT798" s="7"/>
      <c r="AU798" s="3" t="s">
        <v>5537</v>
      </c>
      <c r="AV798" s="24" t="s">
        <v>5537</v>
      </c>
      <c r="AW798" s="24" t="s">
        <v>5537</v>
      </c>
      <c r="AX798" s="24" t="s">
        <v>5537</v>
      </c>
      <c r="AY798" s="24" t="s">
        <v>5537</v>
      </c>
      <c r="AZ798" s="24" t="s">
        <v>5537</v>
      </c>
      <c r="BA798" s="24" t="s">
        <v>5537</v>
      </c>
      <c r="BB798" s="24" t="s">
        <v>5537</v>
      </c>
      <c r="BC798" s="24" t="s">
        <v>5537</v>
      </c>
      <c r="BD798" s="24" t="s">
        <v>5537</v>
      </c>
      <c r="BE798" s="24" t="s">
        <v>5537</v>
      </c>
      <c r="BF798" s="24" t="s">
        <v>5537</v>
      </c>
      <c r="BG798" s="24" t="s">
        <v>5537</v>
      </c>
      <c r="BH798" s="24" t="s">
        <v>5537</v>
      </c>
      <c r="BI798" s="9" t="s">
        <v>5537</v>
      </c>
      <c r="BJ798" s="14"/>
      <c r="BK798" s="14" t="s">
        <v>5537</v>
      </c>
      <c r="BL798" s="14" t="str">
        <f>_xlfn.XLOOKUP(B798,'[4]cell downs 18042026 17h'!$B:$B,'[4]cell downs 18042026 17h'!$B:$B,"")</f>
        <v/>
      </c>
      <c r="BM798" s="14" t="str">
        <f>_xlfn.XLOOKUP(B798,'[5]Cells Huawei 19042026 15h'!$B:$B,'[5]Cells Huawei 19042026 15h'!$B:$B,"")</f>
        <v/>
      </c>
      <c r="BN798" s="9" t="str">
        <f>_xlfn.XLOOKUP(B798,'[6]cells down 19042026 9H40'!$B:$B,'[6]cells down 19042026 9H40'!$B:$B,"")</f>
        <v/>
      </c>
      <c r="BO798" s="9" t="s">
        <v>1120</v>
      </c>
      <c r="BP798" s="9" t="s">
        <v>12</v>
      </c>
    </row>
    <row r="799" spans="1:68" s="9" customFormat="1" x14ac:dyDescent="0.35">
      <c r="A799" s="1" t="s">
        <v>2652</v>
      </c>
      <c r="B799" s="8" t="s">
        <v>2653</v>
      </c>
      <c r="C799" s="3" t="str">
        <f>_xlfn.XLOOKUP(B799,'[1]daily break down'!$D:$D,'[1]daily break down'!$E:$E,"")</f>
        <v>Bafoussam</v>
      </c>
      <c r="D799" s="1" t="s">
        <v>21</v>
      </c>
      <c r="E799" s="1" t="s">
        <v>30</v>
      </c>
      <c r="F799" s="3" t="s">
        <v>102</v>
      </c>
      <c r="G799" s="1" t="s">
        <v>299</v>
      </c>
      <c r="H799" s="39" t="str">
        <f>_xlfn.XLOOKUP(B799,[2]CALCULATION!$B:$B,[2]CALCULATION!$H:$H,"")</f>
        <v>Huawei</v>
      </c>
      <c r="I799" s="34">
        <v>0</v>
      </c>
      <c r="J799" s="34">
        <v>0</v>
      </c>
      <c r="K799" s="34">
        <v>0</v>
      </c>
      <c r="L799" s="34">
        <v>0</v>
      </c>
      <c r="M799" s="34">
        <v>0</v>
      </c>
      <c r="N799" s="34">
        <v>0</v>
      </c>
      <c r="O799" s="34">
        <v>0</v>
      </c>
      <c r="P799" s="34">
        <v>0</v>
      </c>
      <c r="Q799" s="34">
        <v>0</v>
      </c>
      <c r="R799" s="34">
        <v>0</v>
      </c>
      <c r="S799" s="109">
        <v>0</v>
      </c>
      <c r="T799" s="109">
        <f>_xlfn.XLOOKUP(B799,'[3]Nur des jours'!$B:$B,'[3]Nur des jours'!$U:$U,"")</f>
        <v>2.6342410674793756E-2</v>
      </c>
      <c r="U799" s="109">
        <v>0</v>
      </c>
      <c r="V799" s="109">
        <v>0</v>
      </c>
      <c r="W799" s="109">
        <v>2.6342410674793756E-2</v>
      </c>
      <c r="X799" s="109">
        <v>0</v>
      </c>
      <c r="Y799" s="109">
        <v>0</v>
      </c>
      <c r="Z799" s="109">
        <v>0</v>
      </c>
      <c r="AA799" s="109">
        <v>0</v>
      </c>
      <c r="AB799" s="109">
        <v>9.1315600985067039E-2</v>
      </c>
      <c r="AC799" s="109">
        <v>0</v>
      </c>
      <c r="AD799" s="109">
        <v>0</v>
      </c>
      <c r="AE799" s="109">
        <v>0</v>
      </c>
      <c r="AF799" s="109">
        <v>0</v>
      </c>
      <c r="AG799" s="57" t="str">
        <f>_xlfn.XLOOKUP(B799,[3]CALCULATION!$B:$B,[3]CALCULATION!$M:$M,"")</f>
        <v>Operationnel</v>
      </c>
      <c r="AH799" s="57"/>
      <c r="AI799" s="56" t="str" cm="1">
        <f t="array" ref="AI799">IFERROR(_xlfn.IFS(
AK799="MPR ISSUE","PDH",
AK799="BSS Hardware Issue","BSS",
AK799="Sites strategiques, MLL, Pylone, etc.","ENVTECH",
AK799="AKTIVCO DEFAUT GE &amp; POWER Cabinet","AKTIVCO",
AK799="AKTIVCO Coupure ENEO &amp; Baisse de tension","AKTIVCO GRID ONLY",
AK799="Coupure ENEO &amp; Baisse de tension","IHS GRID ONLY",
AK799="Defaut GE &amp; POWER Cabinet","IHS",
AK799="Sharing","Partners",
AK799="Sites strategiques &amp; DataCenter","SST &amp; DC",
AK799="Exclu","Exclu",
AK799="SAT","SAT",
AK799="SPARE-ISSUE","SPARE-ISSUE",
AK799="Fiber CAmtel","TRANS_FO_CAMTEL",
AK799="Fiber AOF","Fiber AOF",
AK799="Projet OCM (HUAWEI)","TRAVAUX-HUAWEI",
AK799="Projet OCM (NOKIA)","TRAVAUX-NOKIA",
AK799="ACCESS-ISSUE","ACCESS-ISSUE",
AK799="Projet OCM (ZTE, NOKIA, autres projets)","TRAVAUX OCM",
AK799="No root CAuse","No root cause",
AK799="ODU HS","PDH",
AK799="IP &amp; VLAN","PDH",
AK799="Warehouse HUAWEI","SPARE-ISSUE",
AK799="SPARE-HS","SPARE-ISSUE",
AK799="Power Telco","BSS",AK799="no impacts","no impacts"
),"")</f>
        <v>No root cause</v>
      </c>
      <c r="AJ799" s="56" t="str" cm="1">
        <f t="array" ref="AJ799">IFERROR(_xlfn.IFS(
AK799="MPR ISSUE","TX ISSUE",
AK799="BSS Hardware Issue","RAN ISSUE",
AK799="Sites strategiques, MLL, Pylone, etc.","ENVTECH",
AK799="AKTIVCO DEFAUT GE &amp; POWER Cabinet","POWER ISSUE",
AK799="AKTIVCO Coupure ENEO &amp; Baisse de tension","POWER ISSUE",
AK799="Coupure ENEO &amp; Baisse de tension","POWER ISSUE",
AK799="Defaut GE &amp; POWER Cabinet","POWER ISSUE",
AK799="Sharing","POWER ISSUE",
AK799="Sites strategiques &amp; DataCenter","POWER ISSUE",
AK799="Exclu","Exclu",
AK799="SAT","TX ISSUE",
AK799="SPARE-ISSUE","SPARE-ISSUE",
AK799="Fiber CAmtel","TX ISSUE",
AK799="Fiber AOF","TX ISSUE",
AK799="Projet OCM (HUAWEI)","TRAVAUX-HUAWEI",
AK799="Projet OCM (NOKIA)","TRAVAUX -NOKIA",
AK799="ACCESS-ISSUE","ACCESS-ISSUE",
AK799="Projet OCM (ZTE, NOKIA, autres projets)","TRAVAUX OCM",
AK799="No root CAuse","No root cause",
AK799="ODU HS","TX ISSUE",
AK799="IP &amp; VLAN","TX ISSUE",
AK799="Warehouse HUAWEI","SPARE-ISSUE",
AK799="SPARE-HS","SPARE-ISSUE",
AK799="Power Telco","RAN ISSUE",AK799="no impacts","no impacts"
),"")</f>
        <v>No root cause</v>
      </c>
      <c r="AK799" s="81" t="s">
        <v>5620</v>
      </c>
      <c r="AL799" s="56" t="str" cm="1">
        <f t="array" ref="AL799">IFERROR(_xlfn.IFS(
AK799="MPR ISSUE","ACTIVE",
AK799="BSS Hardware Issue","ACTIVE",
AK799="Sites strategiques, MLL, Pylone, etc.","PASSIVE",
AK799="AKTIVCO DEFAUT GE &amp; POWER Cabinet","PASSIVE",
AK799="AKTIVCO Coupure ENEO &amp; Baisse de tension","PASSIVE",
AK799="Coupure ENEO &amp; Baisse de tension","PASSIVE",
AK799="Defaut GE &amp; POWER Cabinet","PASSIVE",
AK799="Sharing","PASSIVE",
AK799="Sites strategiques &amp; DataCenter","PASSIVE",
AK799="Exclu","Exclu",
AK799="SAT","ACTIVE",
AK799="SPARE-ISSUE","SPARE-ISSUE",
AK799="Fiber CAmtel","ACTIVE",
AK799="Fiber AOF","ACTIVE",
AK799="Projet OCM (HUAWEI)","PLANNED WORKS",
AK799="Projet OCM (NOKIA)","PLANNED WORKS",
AK799="ACCESS-ISSUE","ACCESS-ISSUE",
AK799="Projet OCM (ZTE, NOKIA, autres projets)","PLANNED WORKS",
AK799="No root CAuse","No root cause",
AK799="ODU HS","ACTIVE",
AK799="IP &amp; VLAN","ACTIVE",
AK799="Warehouse HUAWEI","SPARE-ISSUE",
AK799="SPARE-HS","SPARE-ISSUE",
AK799="Power Telco","ACTIVE", AK799="no impacts","no impacts"
),"")</f>
        <v>No root cause</v>
      </c>
      <c r="AM799" s="108" t="s">
        <v>5537</v>
      </c>
      <c r="AN799" s="117" t="s">
        <v>2653</v>
      </c>
      <c r="AP799" s="23" t="s">
        <v>5537</v>
      </c>
      <c r="AQ799" s="23" t="s">
        <v>5537</v>
      </c>
      <c r="AR799" s="7"/>
      <c r="AS799" s="6"/>
      <c r="AT799" s="7"/>
      <c r="AU799" s="3" t="s">
        <v>5537</v>
      </c>
      <c r="AV799" s="24" t="s">
        <v>5537</v>
      </c>
      <c r="AW799" s="24" t="s">
        <v>5537</v>
      </c>
      <c r="AX799" s="24" t="s">
        <v>5537</v>
      </c>
      <c r="AY799" s="24" t="s">
        <v>5537</v>
      </c>
      <c r="AZ799" s="24" t="s">
        <v>5537</v>
      </c>
      <c r="BA799" s="24" t="s">
        <v>5537</v>
      </c>
      <c r="BB799" s="24" t="s">
        <v>5537</v>
      </c>
      <c r="BC799" s="24" t="s">
        <v>5537</v>
      </c>
      <c r="BD799" s="24" t="s">
        <v>5537</v>
      </c>
      <c r="BE799" s="24" t="s">
        <v>5537</v>
      </c>
      <c r="BF799" s="24" t="s">
        <v>5537</v>
      </c>
      <c r="BG799" s="24" t="s">
        <v>5537</v>
      </c>
      <c r="BH799" s="24" t="s">
        <v>5537</v>
      </c>
      <c r="BI799" s="9" t="s">
        <v>5537</v>
      </c>
      <c r="BJ799" s="14"/>
      <c r="BK799" s="14" t="s">
        <v>5537</v>
      </c>
      <c r="BL799" s="14" t="str">
        <f>_xlfn.XLOOKUP(B799,'[4]cell downs 18042026 17h'!$B:$B,'[4]cell downs 18042026 17h'!$B:$B,"")</f>
        <v/>
      </c>
      <c r="BM799" s="14" t="str">
        <f>_xlfn.XLOOKUP(B799,'[5]Cells Huawei 19042026 15h'!$B:$B,'[5]Cells Huawei 19042026 15h'!$B:$B,"")</f>
        <v/>
      </c>
      <c r="BN799" s="9" t="str">
        <f>_xlfn.XLOOKUP(B799,'[6]cells down 19042026 9H40'!$B:$B,'[6]cells down 19042026 9H40'!$B:$B,"")</f>
        <v/>
      </c>
      <c r="BO799" s="9" t="s">
        <v>5537</v>
      </c>
      <c r="BP799" s="9" t="s">
        <v>5537</v>
      </c>
    </row>
    <row r="800" spans="1:68" s="9" customFormat="1" x14ac:dyDescent="0.35">
      <c r="A800" s="1" t="s">
        <v>1680</v>
      </c>
      <c r="B800" s="8" t="s">
        <v>1681</v>
      </c>
      <c r="C800" s="3" t="str">
        <f>_xlfn.XLOOKUP(B800,'[1]daily break down'!$D:$D,'[1]daily break down'!$E:$E,"")</f>
        <v>Maroua</v>
      </c>
      <c r="D800" s="1" t="s">
        <v>11</v>
      </c>
      <c r="E800" s="1" t="s">
        <v>12</v>
      </c>
      <c r="F800" s="3" t="s">
        <v>55</v>
      </c>
      <c r="G800" s="1" t="s">
        <v>84</v>
      </c>
      <c r="H800" s="39" t="str">
        <f>_xlfn.XLOOKUP(B800,[2]CALCULATION!$B:$B,[2]CALCULATION!$H:$H,"")</f>
        <v>Huawei</v>
      </c>
      <c r="I800" s="34">
        <v>0</v>
      </c>
      <c r="J800" s="34">
        <v>0</v>
      </c>
      <c r="K800" s="34">
        <v>0</v>
      </c>
      <c r="L800" s="34">
        <v>0</v>
      </c>
      <c r="M800" s="34">
        <v>0</v>
      </c>
      <c r="N800" s="34">
        <v>0</v>
      </c>
      <c r="O800" s="34">
        <v>3.2103140971312641E-3</v>
      </c>
      <c r="P800" s="34">
        <v>0</v>
      </c>
      <c r="Q800" s="34">
        <v>0</v>
      </c>
      <c r="R800" s="34">
        <v>0</v>
      </c>
      <c r="S800" s="109">
        <v>0</v>
      </c>
      <c r="T800" s="109">
        <f>_xlfn.XLOOKUP(B800,'[3]Nur des jours'!$B:$B,'[3]Nur des jours'!$U:$U,"")</f>
        <v>6.2422774110885678E-4</v>
      </c>
      <c r="U800" s="109">
        <v>0</v>
      </c>
      <c r="V800" s="109">
        <v>0</v>
      </c>
      <c r="W800" s="109">
        <v>6.2422774110885678E-4</v>
      </c>
      <c r="X800" s="109">
        <v>0</v>
      </c>
      <c r="Y800" s="109">
        <v>0</v>
      </c>
      <c r="Z800" s="109">
        <v>0</v>
      </c>
      <c r="AA800" s="109">
        <v>0</v>
      </c>
      <c r="AB800" s="109">
        <v>8.6357449212830978E-2</v>
      </c>
      <c r="AC800" s="109">
        <v>0</v>
      </c>
      <c r="AD800" s="109">
        <v>0</v>
      </c>
      <c r="AE800" s="109">
        <v>0</v>
      </c>
      <c r="AF800" s="109">
        <v>0</v>
      </c>
      <c r="AG800" s="57" t="str">
        <f>_xlfn.XLOOKUP(B800,[3]CALCULATION!$B:$B,[3]CALCULATION!$M:$M,"")</f>
        <v>Operationnel</v>
      </c>
      <c r="AH800" s="57"/>
      <c r="AI800" s="56" t="str" cm="1">
        <f t="array" ref="AI800">IFERROR(_xlfn.IFS(
AK800="MPR ISSUE","PDH",
AK800="BSS Hardware Issue","BSS",
AK800="Sites strategiques, MLL, Pylone, etc.","ENVTECH",
AK800="AKTIVCO DEFAUT GE &amp; POWER Cabinet","AKTIVCO",
AK800="AKTIVCO Coupure ENEO &amp; Baisse de tension","AKTIVCO GRID ONLY",
AK800="Coupure ENEO &amp; Baisse de tension","IHS GRID ONLY",
AK800="Defaut GE &amp; POWER Cabinet","IHS",
AK800="Sharing","Partners",
AK800="Sites strategiques &amp; DataCenter","SST &amp; DC",
AK800="Exclu","Exclu",
AK800="SAT","SAT",
AK800="SPARE-ISSUE","SPARE-ISSUE",
AK800="Fiber CAmtel","TRANS_FO_CAMTEL",
AK800="Fiber AOF","Fiber AOF",
AK800="Projet OCM (HUAWEI)","TRAVAUX-HUAWEI",
AK800="Projet OCM (NOKIA)","TRAVAUX-NOKIA",
AK800="ACCESS-ISSUE","ACCESS-ISSUE",
AK800="Projet OCM (ZTE, NOKIA, autres projets)","TRAVAUX OCM",
AK800="No root CAuse","No root cause",
AK800="ODU HS","PDH",
AK800="IP &amp; VLAN","PDH",
AK800="Warehouse HUAWEI","SPARE-ISSUE",
AK800="SPARE-HS","SPARE-ISSUE",
AK800="Power Telco","BSS",AK800="no impacts","no impacts"
),"")</f>
        <v>No root cause</v>
      </c>
      <c r="AJ800" s="56" t="str" cm="1">
        <f t="array" ref="AJ800">IFERROR(_xlfn.IFS(
AK800="MPR ISSUE","TX ISSUE",
AK800="BSS Hardware Issue","RAN ISSUE",
AK800="Sites strategiques, MLL, Pylone, etc.","ENVTECH",
AK800="AKTIVCO DEFAUT GE &amp; POWER Cabinet","POWER ISSUE",
AK800="AKTIVCO Coupure ENEO &amp; Baisse de tension","POWER ISSUE",
AK800="Coupure ENEO &amp; Baisse de tension","POWER ISSUE",
AK800="Defaut GE &amp; POWER Cabinet","POWER ISSUE",
AK800="Sharing","POWER ISSUE",
AK800="Sites strategiques &amp; DataCenter","POWER ISSUE",
AK800="Exclu","Exclu",
AK800="SAT","TX ISSUE",
AK800="SPARE-ISSUE","SPARE-ISSUE",
AK800="Fiber CAmtel","TX ISSUE",
AK800="Fiber AOF","TX ISSUE",
AK800="Projet OCM (HUAWEI)","TRAVAUX-HUAWEI",
AK800="Projet OCM (NOKIA)","TRAVAUX -NOKIA",
AK800="ACCESS-ISSUE","ACCESS-ISSUE",
AK800="Projet OCM (ZTE, NOKIA, autres projets)","TRAVAUX OCM",
AK800="No root CAuse","No root cause",
AK800="ODU HS","TX ISSUE",
AK800="IP &amp; VLAN","TX ISSUE",
AK800="Warehouse HUAWEI","SPARE-ISSUE",
AK800="SPARE-HS","SPARE-ISSUE",
AK800="Power Telco","RAN ISSUE",AK800="no impacts","no impacts"
),"")</f>
        <v>No root cause</v>
      </c>
      <c r="AK800" s="81" t="s">
        <v>5620</v>
      </c>
      <c r="AL800" s="56" t="str" cm="1">
        <f t="array" ref="AL800">IFERROR(_xlfn.IFS(
AK800="MPR ISSUE","ACTIVE",
AK800="BSS Hardware Issue","ACTIVE",
AK800="Sites strategiques, MLL, Pylone, etc.","PASSIVE",
AK800="AKTIVCO DEFAUT GE &amp; POWER Cabinet","PASSIVE",
AK800="AKTIVCO Coupure ENEO &amp; Baisse de tension","PASSIVE",
AK800="Coupure ENEO &amp; Baisse de tension","PASSIVE",
AK800="Defaut GE &amp; POWER Cabinet","PASSIVE",
AK800="Sharing","PASSIVE",
AK800="Sites strategiques &amp; DataCenter","PASSIVE",
AK800="Exclu","Exclu",
AK800="SAT","ACTIVE",
AK800="SPARE-ISSUE","SPARE-ISSUE",
AK800="Fiber CAmtel","ACTIVE",
AK800="Fiber AOF","ACTIVE",
AK800="Projet OCM (HUAWEI)","PLANNED WORKS",
AK800="Projet OCM (NOKIA)","PLANNED WORKS",
AK800="ACCESS-ISSUE","ACCESS-ISSUE",
AK800="Projet OCM (ZTE, NOKIA, autres projets)","PLANNED WORKS",
AK800="No root CAuse","No root cause",
AK800="ODU HS","ACTIVE",
AK800="IP &amp; VLAN","ACTIVE",
AK800="Warehouse HUAWEI","SPARE-ISSUE",
AK800="SPARE-HS","SPARE-ISSUE",
AK800="Power Telco","ACTIVE", AK800="no impacts","no impacts"
),"")</f>
        <v>No root cause</v>
      </c>
      <c r="AM800" s="108" t="s">
        <v>5537</v>
      </c>
      <c r="AN800" s="117" t="s">
        <v>1681</v>
      </c>
      <c r="AP800" s="23" t="s">
        <v>5537</v>
      </c>
      <c r="AQ800" s="23" t="s">
        <v>5537</v>
      </c>
      <c r="AR800" s="7"/>
      <c r="AS800" s="6"/>
      <c r="AT800" s="7"/>
      <c r="AU800" s="3" t="s">
        <v>5537</v>
      </c>
      <c r="AV800" s="24" t="s">
        <v>5537</v>
      </c>
      <c r="AW800" s="24" t="s">
        <v>5537</v>
      </c>
      <c r="AX800" s="24" t="s">
        <v>5537</v>
      </c>
      <c r="AY800" s="24" t="s">
        <v>5537</v>
      </c>
      <c r="AZ800" s="24" t="s">
        <v>5537</v>
      </c>
      <c r="BA800" s="24" t="s">
        <v>5537</v>
      </c>
      <c r="BB800" s="24" t="s">
        <v>5537</v>
      </c>
      <c r="BC800" s="24" t="s">
        <v>5537</v>
      </c>
      <c r="BD800" s="24" t="s">
        <v>5537</v>
      </c>
      <c r="BE800" s="24" t="s">
        <v>5537</v>
      </c>
      <c r="BF800" s="24" t="s">
        <v>5537</v>
      </c>
      <c r="BG800" s="24" t="s">
        <v>5537</v>
      </c>
      <c r="BH800" s="24" t="s">
        <v>5537</v>
      </c>
      <c r="BI800" s="9" t="s">
        <v>5537</v>
      </c>
      <c r="BJ800" s="14"/>
      <c r="BK800" s="14" t="s">
        <v>5537</v>
      </c>
      <c r="BL800" s="14" t="str">
        <f>_xlfn.XLOOKUP(B800,'[4]cell downs 18042026 17h'!$B:$B,'[4]cell downs 18042026 17h'!$B:$B,"")</f>
        <v/>
      </c>
      <c r="BM800" s="14" t="str">
        <f>_xlfn.XLOOKUP(B800,'[5]Cells Huawei 19042026 15h'!$B:$B,'[5]Cells Huawei 19042026 15h'!$B:$B,"")</f>
        <v/>
      </c>
      <c r="BN800" s="9" t="str">
        <f>_xlfn.XLOOKUP(B800,'[6]cells down 19042026 9H40'!$B:$B,'[6]cells down 19042026 9H40'!$B:$B,"")</f>
        <v/>
      </c>
      <c r="BO800" s="9" t="s">
        <v>1681</v>
      </c>
      <c r="BP800" s="9" t="s">
        <v>12</v>
      </c>
    </row>
    <row r="801" spans="1:68" s="9" customFormat="1" x14ac:dyDescent="0.35">
      <c r="A801" s="1" t="s">
        <v>1716</v>
      </c>
      <c r="B801" s="8" t="s">
        <v>1717</v>
      </c>
      <c r="C801" s="3" t="str">
        <f>_xlfn.XLOOKUP(B801,'[1]daily break down'!$D:$D,'[1]daily break down'!$E:$E,"")</f>
        <v>CENTRE</v>
      </c>
      <c r="D801" s="1" t="s">
        <v>21</v>
      </c>
      <c r="E801" s="1" t="s">
        <v>563</v>
      </c>
      <c r="F801" s="3" t="s">
        <v>69</v>
      </c>
      <c r="G801" s="1" t="s">
        <v>1698</v>
      </c>
      <c r="H801" s="41" t="str">
        <f>_xlfn.XLOOKUP(B801,[2]CALCULATION!$B:$B,[2]CALCULATION!$H:$H,"")</f>
        <v>ZTE</v>
      </c>
      <c r="I801" s="34">
        <v>0.57107920772301646</v>
      </c>
      <c r="J801" s="34">
        <v>0</v>
      </c>
      <c r="K801" s="34">
        <v>0</v>
      </c>
      <c r="L801" s="34">
        <v>0</v>
      </c>
      <c r="M801" s="34">
        <v>0</v>
      </c>
      <c r="N801" s="34">
        <v>0</v>
      </c>
      <c r="O801" s="34">
        <v>0</v>
      </c>
      <c r="P801" s="34">
        <v>0</v>
      </c>
      <c r="Q801" s="34">
        <v>0</v>
      </c>
      <c r="R801" s="34">
        <v>0</v>
      </c>
      <c r="S801" s="109">
        <v>0.35595249305858762</v>
      </c>
      <c r="T801" s="109">
        <f>_xlfn.XLOOKUP(B801,'[3]Nur des jours'!$B:$B,'[3]Nur des jours'!$U:$U,"")</f>
        <v>7.8474344596541901E-3</v>
      </c>
      <c r="U801" s="109">
        <v>0</v>
      </c>
      <c r="V801" s="109">
        <v>0</v>
      </c>
      <c r="W801" s="109">
        <v>7.8474344596541328E-3</v>
      </c>
      <c r="X801" s="109">
        <v>0</v>
      </c>
      <c r="Y801" s="109">
        <v>5.7896860465928885E-17</v>
      </c>
      <c r="Z801" s="109">
        <v>0</v>
      </c>
      <c r="AA801" s="109">
        <v>0</v>
      </c>
      <c r="AB801" s="109">
        <v>8.616126335133957E-2</v>
      </c>
      <c r="AC801" s="109">
        <v>7.543693472257193E-2</v>
      </c>
      <c r="AD801" s="109">
        <v>0</v>
      </c>
      <c r="AE801" s="109">
        <v>1.0772387303707127E-2</v>
      </c>
      <c r="AF801" s="109">
        <v>1.0772387303707127E-2</v>
      </c>
      <c r="AG801" s="57" t="str">
        <f>_xlfn.XLOOKUP(B801,[3]CALCULATION!$B:$B,[3]CALCULATION!$M:$M,"")</f>
        <v>Operationnel</v>
      </c>
      <c r="AH801" s="57"/>
      <c r="AI801" s="56" t="str" cm="1">
        <f t="array" ref="AI801">IFERROR(_xlfn.IFS(
AK801="MPR ISSUE","PDH",
AK801="BSS Hardware Issue","BSS",
AK801="Sites strategiques, MLL, Pylone, etc.","ENVTECH",
AK801="AKTIVCO DEFAUT GE &amp; POWER Cabinet","AKTIVCO",
AK801="AKTIVCO Coupure ENEO &amp; Baisse de tension","AKTIVCO GRID ONLY",
AK801="Coupure ENEO &amp; Baisse de tension","IHS GRID ONLY",
AK801="Defaut GE &amp; POWER Cabinet","IHS",
AK801="Sharing","Partners",
AK801="Sites strategiques &amp; DataCenter","SST &amp; DC",
AK801="Exclu","Exclu",
AK801="SAT","SAT",
AK801="SPARE-ISSUE","SPARE-ISSUE",
AK801="Fiber CAmtel","TRANS_FO_CAMTEL",
AK801="Fiber AOF","Fiber AOF",
AK801="Projet OCM (HUAWEI)","TRAVAUX-HUAWEI",
AK801="Projet OCM (NOKIA)","TRAVAUX-NOKIA",
AK801="ACCESS-ISSUE","ACCESS-ISSUE",
AK801="Projet OCM (ZTE, NOKIA, autres projets)","TRAVAUX OCM",
AK801="No root CAuse","No root cause",
AK801="ODU HS","PDH",
AK801="IP &amp; VLAN","PDH",
AK801="Warehouse HUAWEI","SPARE-ISSUE",
AK801="SPARE-HS","SPARE-ISSUE",
AK801="Power Telco","BSS",AK801="no impacts","no impacts"
),"")</f>
        <v>No root cause</v>
      </c>
      <c r="AJ801" s="56" t="str" cm="1">
        <f t="array" ref="AJ801">IFERROR(_xlfn.IFS(
AK801="MPR ISSUE","TX ISSUE",
AK801="BSS Hardware Issue","RAN ISSUE",
AK801="Sites strategiques, MLL, Pylone, etc.","ENVTECH",
AK801="AKTIVCO DEFAUT GE &amp; POWER Cabinet","POWER ISSUE",
AK801="AKTIVCO Coupure ENEO &amp; Baisse de tension","POWER ISSUE",
AK801="Coupure ENEO &amp; Baisse de tension","POWER ISSUE",
AK801="Defaut GE &amp; POWER Cabinet","POWER ISSUE",
AK801="Sharing","POWER ISSUE",
AK801="Sites strategiques &amp; DataCenter","POWER ISSUE",
AK801="Exclu","Exclu",
AK801="SAT","TX ISSUE",
AK801="SPARE-ISSUE","SPARE-ISSUE",
AK801="Fiber CAmtel","TX ISSUE",
AK801="Fiber AOF","TX ISSUE",
AK801="Projet OCM (HUAWEI)","TRAVAUX-HUAWEI",
AK801="Projet OCM (NOKIA)","TRAVAUX -NOKIA",
AK801="ACCESS-ISSUE","ACCESS-ISSUE",
AK801="Projet OCM (ZTE, NOKIA, autres projets)","TRAVAUX OCM",
AK801="No root CAuse","No root cause",
AK801="ODU HS","TX ISSUE",
AK801="IP &amp; VLAN","TX ISSUE",
AK801="Warehouse HUAWEI","SPARE-ISSUE",
AK801="SPARE-HS","SPARE-ISSUE",
AK801="Power Telco","RAN ISSUE",AK801="no impacts","no impacts"
),"")</f>
        <v>No root cause</v>
      </c>
      <c r="AK801" s="81" t="s">
        <v>5620</v>
      </c>
      <c r="AL801" s="56" t="str" cm="1">
        <f t="array" ref="AL801">IFERROR(_xlfn.IFS(
AK801="MPR ISSUE","ACTIVE",
AK801="BSS Hardware Issue","ACTIVE",
AK801="Sites strategiques, MLL, Pylone, etc.","PASSIVE",
AK801="AKTIVCO DEFAUT GE &amp; POWER Cabinet","PASSIVE",
AK801="AKTIVCO Coupure ENEO &amp; Baisse de tension","PASSIVE",
AK801="Coupure ENEO &amp; Baisse de tension","PASSIVE",
AK801="Defaut GE &amp; POWER Cabinet","PASSIVE",
AK801="Sharing","PASSIVE",
AK801="Sites strategiques &amp; DataCenter","PASSIVE",
AK801="Exclu","Exclu",
AK801="SAT","ACTIVE",
AK801="SPARE-ISSUE","SPARE-ISSUE",
AK801="Fiber CAmtel","ACTIVE",
AK801="Fiber AOF","ACTIVE",
AK801="Projet OCM (HUAWEI)","PLANNED WORKS",
AK801="Projet OCM (NOKIA)","PLANNED WORKS",
AK801="ACCESS-ISSUE","ACCESS-ISSUE",
AK801="Projet OCM (ZTE, NOKIA, autres projets)","PLANNED WORKS",
AK801="No root CAuse","No root cause",
AK801="ODU HS","ACTIVE",
AK801="IP &amp; VLAN","ACTIVE",
AK801="Warehouse HUAWEI","SPARE-ISSUE",
AK801="SPARE-HS","SPARE-ISSUE",
AK801="Power Telco","ACTIVE", AK801="no impacts","no impacts"
),"")</f>
        <v>No root cause</v>
      </c>
      <c r="AM801" s="108" t="s">
        <v>5537</v>
      </c>
      <c r="AN801" s="117" t="s">
        <v>1717</v>
      </c>
      <c r="AP801" s="23" t="s">
        <v>5537</v>
      </c>
      <c r="AQ801" s="23" t="s">
        <v>5537</v>
      </c>
      <c r="AR801" s="7"/>
      <c r="AS801" s="6"/>
      <c r="AT801" s="7"/>
      <c r="AU801" s="3" t="s">
        <v>5537</v>
      </c>
      <c r="AV801" s="24" t="s">
        <v>5537</v>
      </c>
      <c r="AW801" s="24" t="s">
        <v>5537</v>
      </c>
      <c r="AX801" s="24" t="s">
        <v>5537</v>
      </c>
      <c r="AY801" s="24" t="s">
        <v>5537</v>
      </c>
      <c r="AZ801" s="24" t="s">
        <v>5537</v>
      </c>
      <c r="BA801" s="24" t="s">
        <v>5537</v>
      </c>
      <c r="BB801" s="24" t="s">
        <v>5537</v>
      </c>
      <c r="BC801" s="24" t="s">
        <v>5537</v>
      </c>
      <c r="BD801" s="24" t="s">
        <v>5537</v>
      </c>
      <c r="BE801" s="24" t="s">
        <v>5537</v>
      </c>
      <c r="BF801" s="24" t="s">
        <v>5537</v>
      </c>
      <c r="BG801" s="24" t="s">
        <v>5537</v>
      </c>
      <c r="BH801" s="24" t="s">
        <v>5537</v>
      </c>
      <c r="BI801" s="9" t="s">
        <v>5537</v>
      </c>
      <c r="BJ801" s="14"/>
      <c r="BK801" s="14" t="s">
        <v>5537</v>
      </c>
      <c r="BL801" s="14" t="str">
        <f>_xlfn.XLOOKUP(B801,'[4]cell downs 18042026 17h'!$B:$B,'[4]cell downs 18042026 17h'!$B:$B,"")</f>
        <v/>
      </c>
      <c r="BM801" s="14" t="str">
        <f>_xlfn.XLOOKUP(B801,'[5]Cells Huawei 19042026 15h'!$B:$B,'[5]Cells Huawei 19042026 15h'!$B:$B,"")</f>
        <v/>
      </c>
      <c r="BN801" s="9" t="str">
        <f>_xlfn.XLOOKUP(B801,'[6]cells down 19042026 9H40'!$B:$B,'[6]cells down 19042026 9H40'!$B:$B,"")</f>
        <v/>
      </c>
      <c r="BO801" s="9" t="s">
        <v>5537</v>
      </c>
      <c r="BP801" s="9" t="s">
        <v>302</v>
      </c>
    </row>
    <row r="802" spans="1:68" s="9" customFormat="1" x14ac:dyDescent="0.35">
      <c r="A802" s="1" t="s">
        <v>521</v>
      </c>
      <c r="B802" s="8" t="s">
        <v>522</v>
      </c>
      <c r="C802" s="3" t="str">
        <f>_xlfn.XLOOKUP(B802,'[1]daily break down'!$D:$D,'[1]daily break down'!$E:$E,"")</f>
        <v>Bafoussam</v>
      </c>
      <c r="D802" s="1" t="s">
        <v>11</v>
      </c>
      <c r="E802" s="1" t="s">
        <v>12</v>
      </c>
      <c r="F802" s="3" t="s">
        <v>102</v>
      </c>
      <c r="G802" s="1" t="s">
        <v>299</v>
      </c>
      <c r="H802" s="39" t="str">
        <f>_xlfn.XLOOKUP(B802,[2]CALCULATION!$B:$B,[2]CALCULATION!$H:$H,"")</f>
        <v>Huawei</v>
      </c>
      <c r="I802" s="34">
        <v>0</v>
      </c>
      <c r="J802" s="34">
        <v>0</v>
      </c>
      <c r="K802" s="34">
        <v>0</v>
      </c>
      <c r="L802" s="34">
        <v>0</v>
      </c>
      <c r="M802" s="34">
        <v>0</v>
      </c>
      <c r="N802" s="34">
        <v>0</v>
      </c>
      <c r="O802" s="34">
        <v>0</v>
      </c>
      <c r="P802" s="34">
        <v>0</v>
      </c>
      <c r="Q802" s="34">
        <v>0</v>
      </c>
      <c r="R802" s="34">
        <v>0</v>
      </c>
      <c r="S802" s="109">
        <v>0</v>
      </c>
      <c r="T802" s="109">
        <f>_xlfn.XLOOKUP(B802,'[3]Nur des jours'!$B:$B,'[3]Nur des jours'!$U:$U,"")</f>
        <v>2.6645607006189485E-2</v>
      </c>
      <c r="U802" s="109">
        <v>0</v>
      </c>
      <c r="V802" s="109">
        <v>0</v>
      </c>
      <c r="W802" s="109">
        <v>2.6645607006189488E-2</v>
      </c>
      <c r="X802" s="109">
        <v>0</v>
      </c>
      <c r="Y802" s="109">
        <v>0</v>
      </c>
      <c r="Z802" s="109">
        <v>0</v>
      </c>
      <c r="AA802" s="109">
        <v>0</v>
      </c>
      <c r="AB802" s="109">
        <v>8.5786726706674296E-2</v>
      </c>
      <c r="AC802" s="109">
        <v>0</v>
      </c>
      <c r="AD802" s="109">
        <v>0</v>
      </c>
      <c r="AE802" s="109">
        <v>0</v>
      </c>
      <c r="AF802" s="109">
        <v>0</v>
      </c>
      <c r="AG802" s="57" t="str">
        <f>_xlfn.XLOOKUP(B802,[3]CALCULATION!$B:$B,[3]CALCULATION!$M:$M,"")</f>
        <v>Operationnel</v>
      </c>
      <c r="AH802" s="57"/>
      <c r="AI802" s="56" t="str" cm="1">
        <f t="array" ref="AI802">IFERROR(_xlfn.IFS(
AK802="MPR ISSUE","PDH",
AK802="BSS Hardware Issue","BSS",
AK802="Sites strategiques, MLL, Pylone, etc.","ENVTECH",
AK802="AKTIVCO DEFAUT GE &amp; POWER Cabinet","AKTIVCO",
AK802="AKTIVCO Coupure ENEO &amp; Baisse de tension","AKTIVCO GRID ONLY",
AK802="Coupure ENEO &amp; Baisse de tension","IHS GRID ONLY",
AK802="Defaut GE &amp; POWER Cabinet","IHS",
AK802="Sharing","Partners",
AK802="Sites strategiques &amp; DataCenter","SST &amp; DC",
AK802="Exclu","Exclu",
AK802="SAT","SAT",
AK802="SPARE-ISSUE","SPARE-ISSUE",
AK802="Fiber CAmtel","TRANS_FO_CAMTEL",
AK802="Fiber AOF","Fiber AOF",
AK802="Projet OCM (HUAWEI)","TRAVAUX-HUAWEI",
AK802="Projet OCM (NOKIA)","TRAVAUX-NOKIA",
AK802="ACCESS-ISSUE","ACCESS-ISSUE",
AK802="Projet OCM (ZTE, NOKIA, autres projets)","TRAVAUX OCM",
AK802="No root CAuse","No root cause",
AK802="ODU HS","PDH",
AK802="IP &amp; VLAN","PDH",
AK802="Warehouse HUAWEI","SPARE-ISSUE",
AK802="SPARE-HS","SPARE-ISSUE",
AK802="Power Telco","BSS",AK802="no impacts","no impacts"
),"")</f>
        <v>No root cause</v>
      </c>
      <c r="AJ802" s="56" t="str" cm="1">
        <f t="array" ref="AJ802">IFERROR(_xlfn.IFS(
AK802="MPR ISSUE","TX ISSUE",
AK802="BSS Hardware Issue","RAN ISSUE",
AK802="Sites strategiques, MLL, Pylone, etc.","ENVTECH",
AK802="AKTIVCO DEFAUT GE &amp; POWER Cabinet","POWER ISSUE",
AK802="AKTIVCO Coupure ENEO &amp; Baisse de tension","POWER ISSUE",
AK802="Coupure ENEO &amp; Baisse de tension","POWER ISSUE",
AK802="Defaut GE &amp; POWER Cabinet","POWER ISSUE",
AK802="Sharing","POWER ISSUE",
AK802="Sites strategiques &amp; DataCenter","POWER ISSUE",
AK802="Exclu","Exclu",
AK802="SAT","TX ISSUE",
AK802="SPARE-ISSUE","SPARE-ISSUE",
AK802="Fiber CAmtel","TX ISSUE",
AK802="Fiber AOF","TX ISSUE",
AK802="Projet OCM (HUAWEI)","TRAVAUX-HUAWEI",
AK802="Projet OCM (NOKIA)","TRAVAUX -NOKIA",
AK802="ACCESS-ISSUE","ACCESS-ISSUE",
AK802="Projet OCM (ZTE, NOKIA, autres projets)","TRAVAUX OCM",
AK802="No root CAuse","No root cause",
AK802="ODU HS","TX ISSUE",
AK802="IP &amp; VLAN","TX ISSUE",
AK802="Warehouse HUAWEI","SPARE-ISSUE",
AK802="SPARE-HS","SPARE-ISSUE",
AK802="Power Telco","RAN ISSUE",AK802="no impacts","no impacts"
),"")</f>
        <v>No root cause</v>
      </c>
      <c r="AK802" s="81" t="s">
        <v>5620</v>
      </c>
      <c r="AL802" s="56" t="str" cm="1">
        <f t="array" ref="AL802">IFERROR(_xlfn.IFS(
AK802="MPR ISSUE","ACTIVE",
AK802="BSS Hardware Issue","ACTIVE",
AK802="Sites strategiques, MLL, Pylone, etc.","PASSIVE",
AK802="AKTIVCO DEFAUT GE &amp; POWER Cabinet","PASSIVE",
AK802="AKTIVCO Coupure ENEO &amp; Baisse de tension","PASSIVE",
AK802="Coupure ENEO &amp; Baisse de tension","PASSIVE",
AK802="Defaut GE &amp; POWER Cabinet","PASSIVE",
AK802="Sharing","PASSIVE",
AK802="Sites strategiques &amp; DataCenter","PASSIVE",
AK802="Exclu","Exclu",
AK802="SAT","ACTIVE",
AK802="SPARE-ISSUE","SPARE-ISSUE",
AK802="Fiber CAmtel","ACTIVE",
AK802="Fiber AOF","ACTIVE",
AK802="Projet OCM (HUAWEI)","PLANNED WORKS",
AK802="Projet OCM (NOKIA)","PLANNED WORKS",
AK802="ACCESS-ISSUE","ACCESS-ISSUE",
AK802="Projet OCM (ZTE, NOKIA, autres projets)","PLANNED WORKS",
AK802="No root CAuse","No root cause",
AK802="ODU HS","ACTIVE",
AK802="IP &amp; VLAN","ACTIVE",
AK802="Warehouse HUAWEI","SPARE-ISSUE",
AK802="SPARE-HS","SPARE-ISSUE",
AK802="Power Telco","ACTIVE", AK802="no impacts","no impacts"
),"")</f>
        <v>No root cause</v>
      </c>
      <c r="AM802" s="108" t="s">
        <v>5537</v>
      </c>
      <c r="AN802" s="117" t="s">
        <v>522</v>
      </c>
      <c r="AP802" s="23" t="s">
        <v>5537</v>
      </c>
      <c r="AQ802" s="23" t="s">
        <v>5537</v>
      </c>
      <c r="AR802" s="7"/>
      <c r="AS802" s="6"/>
      <c r="AT802" s="7"/>
      <c r="AU802" s="3" t="s">
        <v>5537</v>
      </c>
      <c r="AV802" s="24" t="s">
        <v>5537</v>
      </c>
      <c r="AW802" s="24" t="s">
        <v>5537</v>
      </c>
      <c r="AX802" s="24" t="s">
        <v>5537</v>
      </c>
      <c r="AY802" s="24" t="s">
        <v>5537</v>
      </c>
      <c r="AZ802" s="24" t="s">
        <v>5537</v>
      </c>
      <c r="BA802" s="24" t="s">
        <v>5537</v>
      </c>
      <c r="BB802" s="24" t="s">
        <v>5537</v>
      </c>
      <c r="BC802" s="24" t="s">
        <v>5537</v>
      </c>
      <c r="BD802" s="24" t="s">
        <v>5537</v>
      </c>
      <c r="BE802" s="24" t="s">
        <v>5537</v>
      </c>
      <c r="BF802" s="24" t="s">
        <v>5537</v>
      </c>
      <c r="BG802" s="24" t="s">
        <v>5537</v>
      </c>
      <c r="BH802" s="24" t="s">
        <v>5537</v>
      </c>
      <c r="BI802" s="9" t="s">
        <v>5537</v>
      </c>
      <c r="BJ802" s="14"/>
      <c r="BK802" s="14" t="s">
        <v>5537</v>
      </c>
      <c r="BL802" s="14" t="str">
        <f>_xlfn.XLOOKUP(B802,'[4]cell downs 18042026 17h'!$B:$B,'[4]cell downs 18042026 17h'!$B:$B,"")</f>
        <v/>
      </c>
      <c r="BM802" s="14" t="str">
        <f>_xlfn.XLOOKUP(B802,'[5]Cells Huawei 19042026 15h'!$B:$B,'[5]Cells Huawei 19042026 15h'!$B:$B,"")</f>
        <v/>
      </c>
      <c r="BN802" s="9" t="str">
        <f>_xlfn.XLOOKUP(B802,'[6]cells down 19042026 9H40'!$B:$B,'[6]cells down 19042026 9H40'!$B:$B,"")</f>
        <v/>
      </c>
      <c r="BO802" s="9" t="s">
        <v>522</v>
      </c>
      <c r="BP802" s="9" t="s">
        <v>594</v>
      </c>
    </row>
    <row r="803" spans="1:68" s="9" customFormat="1" x14ac:dyDescent="0.35">
      <c r="A803" s="1" t="s">
        <v>1694</v>
      </c>
      <c r="B803" s="8" t="s">
        <v>1695</v>
      </c>
      <c r="C803" s="3" t="str">
        <f>_xlfn.XLOOKUP(B803,'[1]daily break down'!$D:$D,'[1]daily break down'!$E:$E,"")</f>
        <v>Bafoussam</v>
      </c>
      <c r="D803" s="1" t="s">
        <v>11</v>
      </c>
      <c r="E803" s="1" t="s">
        <v>12</v>
      </c>
      <c r="F803" s="3" t="s">
        <v>102</v>
      </c>
      <c r="G803" s="1" t="s">
        <v>299</v>
      </c>
      <c r="H803" s="39" t="str">
        <f>_xlfn.XLOOKUP(B803,[2]CALCULATION!$B:$B,[2]CALCULATION!$H:$H,"")</f>
        <v>Huawei</v>
      </c>
      <c r="I803" s="34">
        <v>0</v>
      </c>
      <c r="J803" s="34">
        <v>0</v>
      </c>
      <c r="K803" s="34">
        <v>0</v>
      </c>
      <c r="L803" s="34">
        <v>0</v>
      </c>
      <c r="M803" s="34">
        <v>0</v>
      </c>
      <c r="N803" s="34">
        <v>0</v>
      </c>
      <c r="O803" s="34">
        <v>0</v>
      </c>
      <c r="P803" s="34">
        <v>0</v>
      </c>
      <c r="Q803" s="34">
        <v>0</v>
      </c>
      <c r="R803" s="34">
        <v>0</v>
      </c>
      <c r="S803" s="109">
        <v>1.537562101742701</v>
      </c>
      <c r="T803" s="109">
        <f>_xlfn.XLOOKUP(B803,'[3]Nur des jours'!$B:$B,'[3]Nur des jours'!$U:$U,"")</f>
        <v>2.6146224813302397E-2</v>
      </c>
      <c r="U803" s="109">
        <v>0</v>
      </c>
      <c r="V803" s="109">
        <v>0</v>
      </c>
      <c r="W803" s="109">
        <v>2.6146224813302397E-2</v>
      </c>
      <c r="X803" s="109">
        <v>0</v>
      </c>
      <c r="Y803" s="109">
        <v>0</v>
      </c>
      <c r="Z803" s="109">
        <v>0</v>
      </c>
      <c r="AA803" s="109">
        <v>0</v>
      </c>
      <c r="AB803" s="109">
        <v>8.5697551315087328E-2</v>
      </c>
      <c r="AC803" s="109">
        <v>0</v>
      </c>
      <c r="AD803" s="109">
        <v>0</v>
      </c>
      <c r="AE803" s="109">
        <v>0</v>
      </c>
      <c r="AF803" s="109">
        <v>0</v>
      </c>
      <c r="AG803" s="57" t="str">
        <f>_xlfn.XLOOKUP(B803,[3]CALCULATION!$B:$B,[3]CALCULATION!$M:$M,"")</f>
        <v>Operationnel</v>
      </c>
      <c r="AH803" s="57"/>
      <c r="AI803" s="56" t="str" cm="1">
        <f t="array" ref="AI803">IFERROR(_xlfn.IFS(
AK803="MPR ISSUE","PDH",
AK803="BSS Hardware Issue","BSS",
AK803="Sites strategiques, MLL, Pylone, etc.","ENVTECH",
AK803="AKTIVCO DEFAUT GE &amp; POWER Cabinet","AKTIVCO",
AK803="AKTIVCO Coupure ENEO &amp; Baisse de tension","AKTIVCO GRID ONLY",
AK803="Coupure ENEO &amp; Baisse de tension","IHS GRID ONLY",
AK803="Defaut GE &amp; POWER Cabinet","IHS",
AK803="Sharing","Partners",
AK803="Sites strategiques &amp; DataCenter","SST &amp; DC",
AK803="Exclu","Exclu",
AK803="SAT","SAT",
AK803="SPARE-ISSUE","SPARE-ISSUE",
AK803="Fiber CAmtel","TRANS_FO_CAMTEL",
AK803="Fiber AOF","Fiber AOF",
AK803="Projet OCM (HUAWEI)","TRAVAUX-HUAWEI",
AK803="Projet OCM (NOKIA)","TRAVAUX-NOKIA",
AK803="ACCESS-ISSUE","ACCESS-ISSUE",
AK803="Projet OCM (ZTE, NOKIA, autres projets)","TRAVAUX OCM",
AK803="No root CAuse","No root cause",
AK803="ODU HS","PDH",
AK803="IP &amp; VLAN","PDH",
AK803="Warehouse HUAWEI","SPARE-ISSUE",
AK803="SPARE-HS","SPARE-ISSUE",
AK803="Power Telco","BSS",AK803="no impacts","no impacts"
),"")</f>
        <v>No root cause</v>
      </c>
      <c r="AJ803" s="56" t="str" cm="1">
        <f t="array" ref="AJ803">IFERROR(_xlfn.IFS(
AK803="MPR ISSUE","TX ISSUE",
AK803="BSS Hardware Issue","RAN ISSUE",
AK803="Sites strategiques, MLL, Pylone, etc.","ENVTECH",
AK803="AKTIVCO DEFAUT GE &amp; POWER Cabinet","POWER ISSUE",
AK803="AKTIVCO Coupure ENEO &amp; Baisse de tension","POWER ISSUE",
AK803="Coupure ENEO &amp; Baisse de tension","POWER ISSUE",
AK803="Defaut GE &amp; POWER Cabinet","POWER ISSUE",
AK803="Sharing","POWER ISSUE",
AK803="Sites strategiques &amp; DataCenter","POWER ISSUE",
AK803="Exclu","Exclu",
AK803="SAT","TX ISSUE",
AK803="SPARE-ISSUE","SPARE-ISSUE",
AK803="Fiber CAmtel","TX ISSUE",
AK803="Fiber AOF","TX ISSUE",
AK803="Projet OCM (HUAWEI)","TRAVAUX-HUAWEI",
AK803="Projet OCM (NOKIA)","TRAVAUX -NOKIA",
AK803="ACCESS-ISSUE","ACCESS-ISSUE",
AK803="Projet OCM (ZTE, NOKIA, autres projets)","TRAVAUX OCM",
AK803="No root CAuse","No root cause",
AK803="ODU HS","TX ISSUE",
AK803="IP &amp; VLAN","TX ISSUE",
AK803="Warehouse HUAWEI","SPARE-ISSUE",
AK803="SPARE-HS","SPARE-ISSUE",
AK803="Power Telco","RAN ISSUE",AK803="no impacts","no impacts"
),"")</f>
        <v>No root cause</v>
      </c>
      <c r="AK803" s="81" t="s">
        <v>5620</v>
      </c>
      <c r="AL803" s="56" t="str" cm="1">
        <f t="array" ref="AL803">IFERROR(_xlfn.IFS(
AK803="MPR ISSUE","ACTIVE",
AK803="BSS Hardware Issue","ACTIVE",
AK803="Sites strategiques, MLL, Pylone, etc.","PASSIVE",
AK803="AKTIVCO DEFAUT GE &amp; POWER Cabinet","PASSIVE",
AK803="AKTIVCO Coupure ENEO &amp; Baisse de tension","PASSIVE",
AK803="Coupure ENEO &amp; Baisse de tension","PASSIVE",
AK803="Defaut GE &amp; POWER Cabinet","PASSIVE",
AK803="Sharing","PASSIVE",
AK803="Sites strategiques &amp; DataCenter","PASSIVE",
AK803="Exclu","Exclu",
AK803="SAT","ACTIVE",
AK803="SPARE-ISSUE","SPARE-ISSUE",
AK803="Fiber CAmtel","ACTIVE",
AK803="Fiber AOF","ACTIVE",
AK803="Projet OCM (HUAWEI)","PLANNED WORKS",
AK803="Projet OCM (NOKIA)","PLANNED WORKS",
AK803="ACCESS-ISSUE","ACCESS-ISSUE",
AK803="Projet OCM (ZTE, NOKIA, autres projets)","PLANNED WORKS",
AK803="No root CAuse","No root cause",
AK803="ODU HS","ACTIVE",
AK803="IP &amp; VLAN","ACTIVE",
AK803="Warehouse HUAWEI","SPARE-ISSUE",
AK803="SPARE-HS","SPARE-ISSUE",
AK803="Power Telco","ACTIVE", AK803="no impacts","no impacts"
),"")</f>
        <v>No root cause</v>
      </c>
      <c r="AM803" s="108" t="s">
        <v>5537</v>
      </c>
      <c r="AN803" s="117" t="s">
        <v>1695</v>
      </c>
      <c r="AP803" s="23" t="s">
        <v>5537</v>
      </c>
      <c r="AQ803" s="23" t="s">
        <v>5537</v>
      </c>
      <c r="AR803" s="7"/>
      <c r="AS803" s="6"/>
      <c r="AT803" s="7"/>
      <c r="AU803" s="3" t="s">
        <v>5537</v>
      </c>
      <c r="AV803" s="24" t="s">
        <v>5537</v>
      </c>
      <c r="AW803" s="24" t="s">
        <v>5537</v>
      </c>
      <c r="AX803" s="24" t="s">
        <v>5537</v>
      </c>
      <c r="AY803" s="24" t="s">
        <v>5537</v>
      </c>
      <c r="AZ803" s="24" t="s">
        <v>5537</v>
      </c>
      <c r="BA803" s="24" t="s">
        <v>5537</v>
      </c>
      <c r="BB803" s="24" t="s">
        <v>5537</v>
      </c>
      <c r="BC803" s="24" t="s">
        <v>5537</v>
      </c>
      <c r="BD803" s="24" t="s">
        <v>5537</v>
      </c>
      <c r="BE803" s="24" t="s">
        <v>5537</v>
      </c>
      <c r="BF803" s="24" t="s">
        <v>5537</v>
      </c>
      <c r="BG803" s="24" t="s">
        <v>5537</v>
      </c>
      <c r="BH803" s="24" t="s">
        <v>5537</v>
      </c>
      <c r="BI803" s="9" t="s">
        <v>5537</v>
      </c>
      <c r="BJ803" s="14"/>
      <c r="BK803" s="14" t="s">
        <v>5537</v>
      </c>
      <c r="BL803" s="14" t="str">
        <f>_xlfn.XLOOKUP(B803,'[4]cell downs 18042026 17h'!$B:$B,'[4]cell downs 18042026 17h'!$B:$B,"")</f>
        <v/>
      </c>
      <c r="BM803" s="14" t="str">
        <f>_xlfn.XLOOKUP(B803,'[5]Cells Huawei 19042026 15h'!$B:$B,'[5]Cells Huawei 19042026 15h'!$B:$B,"")</f>
        <v/>
      </c>
      <c r="BN803" s="9" t="str">
        <f>_xlfn.XLOOKUP(B803,'[6]cells down 19042026 9H40'!$B:$B,'[6]cells down 19042026 9H40'!$B:$B,"")</f>
        <v/>
      </c>
      <c r="BO803" s="9" t="s">
        <v>1695</v>
      </c>
      <c r="BP803" s="9" t="s">
        <v>12</v>
      </c>
    </row>
    <row r="804" spans="1:68" s="9" customFormat="1" x14ac:dyDescent="0.35">
      <c r="A804" s="1" t="s">
        <v>1594</v>
      </c>
      <c r="B804" s="1" t="s">
        <v>1595</v>
      </c>
      <c r="C804" s="3" t="str">
        <f>_xlfn.XLOOKUP(B804,'[1]daily break down'!$D:$D,'[1]daily break down'!$E:$E,"")</f>
        <v>EXTREME-NORD</v>
      </c>
      <c r="D804" s="1" t="s">
        <v>21</v>
      </c>
      <c r="E804" s="1" t="s">
        <v>80</v>
      </c>
      <c r="F804" s="3" t="s">
        <v>55</v>
      </c>
      <c r="G804" s="1" t="s">
        <v>185</v>
      </c>
      <c r="H804" s="39" t="str">
        <f>_xlfn.XLOOKUP(B804,[2]CALCULATION!$B:$B,[2]CALCULATION!$H:$H,"")</f>
        <v>Huawei</v>
      </c>
      <c r="I804" s="34">
        <v>5.7124150693570535</v>
      </c>
      <c r="J804" s="34">
        <v>3.237227230312214</v>
      </c>
      <c r="K804" s="34">
        <v>1.7040525578355918</v>
      </c>
      <c r="L804" s="34">
        <v>7.5891825256183063</v>
      </c>
      <c r="M804" s="34">
        <v>8.8249215969957167</v>
      </c>
      <c r="N804" s="34">
        <v>0.63196816509860654</v>
      </c>
      <c r="O804" s="34">
        <v>0.43747663604740417</v>
      </c>
      <c r="P804" s="34">
        <v>4.3005724346736747</v>
      </c>
      <c r="Q804" s="34">
        <v>11.15557396135638</v>
      </c>
      <c r="R804" s="34">
        <v>11.204852282747344</v>
      </c>
      <c r="S804" s="109">
        <v>10.204001192810038</v>
      </c>
      <c r="T804" s="109">
        <f>_xlfn.XLOOKUP(B804,'[3]Nur des jours'!$B:$B,'[3]Nur des jours'!$U:$U,"")</f>
        <v>2.676456697856652</v>
      </c>
      <c r="U804" s="109">
        <v>9.8019806924576152</v>
      </c>
      <c r="V804" s="109">
        <v>10.100432893020919</v>
      </c>
      <c r="W804" s="109">
        <v>2.676456697856652</v>
      </c>
      <c r="X804" s="109">
        <v>0.5775711762305491</v>
      </c>
      <c r="Y804" s="109">
        <v>5.4495081798803184</v>
      </c>
      <c r="Z804" s="109">
        <v>5.5984310838305754E-2</v>
      </c>
      <c r="AA804" s="109">
        <v>0</v>
      </c>
      <c r="AB804" s="109">
        <v>8.3735692700173781E-2</v>
      </c>
      <c r="AC804" s="109">
        <v>0</v>
      </c>
      <c r="AD804" s="109">
        <v>0</v>
      </c>
      <c r="AE804" s="109">
        <v>0</v>
      </c>
      <c r="AF804" s="109">
        <v>0</v>
      </c>
      <c r="AG804" s="57" t="str">
        <f>_xlfn.XLOOKUP(B804,[3]CALCULATION!$B:$B,[3]CALCULATION!$M:$M,"")</f>
        <v>Insecurity</v>
      </c>
      <c r="AH804" s="57"/>
      <c r="AI804" s="56" t="str" cm="1">
        <f t="array" ref="AI804">IFERROR(_xlfn.IFS(
AK804="MPR ISSUE","PDH",
AK804="BSS Hardware Issue","BSS",
AK804="Sites strategiques, MLL, Pylone, etc.","ENVTECH",
AK804="AKTIVCO DEFAUT GE &amp; POWER Cabinet","AKTIVCO",
AK804="AKTIVCO Coupure ENEO &amp; Baisse de tension","AKTIVCO GRID ONLY",
AK804="Coupure ENEO &amp; Baisse de tension","IHS GRID ONLY",
AK804="Defaut GE &amp; POWER Cabinet","IHS",
AK804="Sharing","Partners",
AK804="Sites strategiques &amp; DataCenter","SST &amp; DC",
AK804="Exclu","Exclu",
AK804="SAT","SAT",
AK804="SPARE-ISSUE","SPARE-ISSUE",
AK804="Fiber CAmtel","TRANS_FO_CAMTEL",
AK804="Fiber AOF","Fiber AOF",
AK804="Projet OCM (HUAWEI)","TRAVAUX-HUAWEI",
AK804="Projet OCM (NOKIA)","TRAVAUX-NOKIA",
AK804="ACCESS-ISSUE","ACCESS-ISSUE",
AK804="Projet OCM (ZTE, NOKIA, autres projets)","TRAVAUX OCM",
AK804="No root CAuse","No root cause",
AK804="ODU HS","PDH",
AK804="IP &amp; VLAN","PDH",
AK804="Warehouse HUAWEI","SPARE-ISSUE",
AK804="SPARE-HS","SPARE-ISSUE",
AK804="Power Telco","BSS",AK804="no impacts","no impacts"
),"")</f>
        <v>No root cause</v>
      </c>
      <c r="AJ804" s="56" t="str" cm="1">
        <f t="array" ref="AJ804">IFERROR(_xlfn.IFS(
AK804="MPR ISSUE","TX ISSUE",
AK804="BSS Hardware Issue","RAN ISSUE",
AK804="Sites strategiques, MLL, Pylone, etc.","ENVTECH",
AK804="AKTIVCO DEFAUT GE &amp; POWER Cabinet","POWER ISSUE",
AK804="AKTIVCO Coupure ENEO &amp; Baisse de tension","POWER ISSUE",
AK804="Coupure ENEO &amp; Baisse de tension","POWER ISSUE",
AK804="Defaut GE &amp; POWER Cabinet","POWER ISSUE",
AK804="Sharing","POWER ISSUE",
AK804="Sites strategiques &amp; DataCenter","POWER ISSUE",
AK804="Exclu","Exclu",
AK804="SAT","TX ISSUE",
AK804="SPARE-ISSUE","SPARE-ISSUE",
AK804="Fiber CAmtel","TX ISSUE",
AK804="Fiber AOF","TX ISSUE",
AK804="Projet OCM (HUAWEI)","TRAVAUX-HUAWEI",
AK804="Projet OCM (NOKIA)","TRAVAUX -NOKIA",
AK804="ACCESS-ISSUE","ACCESS-ISSUE",
AK804="Projet OCM (ZTE, NOKIA, autres projets)","TRAVAUX OCM",
AK804="No root CAuse","No root cause",
AK804="ODU HS","TX ISSUE",
AK804="IP &amp; VLAN","TX ISSUE",
AK804="Warehouse HUAWEI","SPARE-ISSUE",
AK804="SPARE-HS","SPARE-ISSUE",
AK804="Power Telco","RAN ISSUE",AK804="no impacts","no impacts"
),"")</f>
        <v>No root cause</v>
      </c>
      <c r="AK804" s="81" t="s">
        <v>5620</v>
      </c>
      <c r="AL804" s="56" t="str" cm="1">
        <f t="array" ref="AL804">IFERROR(_xlfn.IFS(
AK804="MPR ISSUE","ACTIVE",
AK804="BSS Hardware Issue","ACTIVE",
AK804="Sites strategiques, MLL, Pylone, etc.","PASSIVE",
AK804="AKTIVCO DEFAUT GE &amp; POWER Cabinet","PASSIVE",
AK804="AKTIVCO Coupure ENEO &amp; Baisse de tension","PASSIVE",
AK804="Coupure ENEO &amp; Baisse de tension","PASSIVE",
AK804="Defaut GE &amp; POWER Cabinet","PASSIVE",
AK804="Sharing","PASSIVE",
AK804="Sites strategiques &amp; DataCenter","PASSIVE",
AK804="Exclu","Exclu",
AK804="SAT","ACTIVE",
AK804="SPARE-ISSUE","SPARE-ISSUE",
AK804="Fiber CAmtel","ACTIVE",
AK804="Fiber AOF","ACTIVE",
AK804="Projet OCM (HUAWEI)","PLANNED WORKS",
AK804="Projet OCM (NOKIA)","PLANNED WORKS",
AK804="ACCESS-ISSUE","ACCESS-ISSUE",
AK804="Projet OCM (ZTE, NOKIA, autres projets)","PLANNED WORKS",
AK804="No root CAuse","No root cause",
AK804="ODU HS","ACTIVE",
AK804="IP &amp; VLAN","ACTIVE",
AK804="Warehouse HUAWEI","SPARE-ISSUE",
AK804="SPARE-HS","SPARE-ISSUE",
AK804="Power Telco","ACTIVE", AK804="no impacts","no impacts"
),"")</f>
        <v>No root cause</v>
      </c>
      <c r="AM804" s="108" t="s">
        <v>5537</v>
      </c>
      <c r="AN804" s="117" t="s">
        <v>1595</v>
      </c>
      <c r="AP804" s="23" t="s">
        <v>5537</v>
      </c>
      <c r="AQ804" s="23" t="s">
        <v>5537</v>
      </c>
      <c r="AR804" s="7"/>
      <c r="AS804" s="6"/>
      <c r="AT804" s="7"/>
      <c r="AU804" s="3" t="s">
        <v>5537</v>
      </c>
      <c r="AV804" s="24" t="s">
        <v>5537</v>
      </c>
      <c r="AW804" s="24" t="s">
        <v>5537</v>
      </c>
      <c r="AX804" s="24" t="s">
        <v>5537</v>
      </c>
      <c r="AY804" s="24" t="s">
        <v>5537</v>
      </c>
      <c r="AZ804" s="24" t="s">
        <v>5537</v>
      </c>
      <c r="BA804" s="24" t="s">
        <v>5537</v>
      </c>
      <c r="BB804" s="24" t="s">
        <v>5537</v>
      </c>
      <c r="BC804" s="24" t="s">
        <v>5537</v>
      </c>
      <c r="BD804" s="24" t="s">
        <v>5537</v>
      </c>
      <c r="BE804" s="24" t="s">
        <v>5537</v>
      </c>
      <c r="BF804" s="24" t="s">
        <v>5537</v>
      </c>
      <c r="BG804" s="24" t="s">
        <v>5537</v>
      </c>
      <c r="BH804" s="24" t="s">
        <v>5537</v>
      </c>
      <c r="BI804" s="9" t="s">
        <v>5537</v>
      </c>
      <c r="BJ804" s="14"/>
      <c r="BK804" s="14" t="s">
        <v>5537</v>
      </c>
      <c r="BL804" s="14" t="str">
        <f>_xlfn.XLOOKUP(B804,'[4]cell downs 18042026 17h'!$B:$B,'[4]cell downs 18042026 17h'!$B:$B,"")</f>
        <v/>
      </c>
      <c r="BM804" s="14" t="str">
        <f>_xlfn.XLOOKUP(B804,'[5]Cells Huawei 19042026 15h'!$B:$B,'[5]Cells Huawei 19042026 15h'!$B:$B,"")</f>
        <v/>
      </c>
      <c r="BN804" s="9" t="str">
        <f>_xlfn.XLOOKUP(B804,'[6]cells down 19042026 9H40'!$B:$B,'[6]cells down 19042026 9H40'!$B:$B,"")</f>
        <v/>
      </c>
      <c r="BO804" s="9" t="s">
        <v>5537</v>
      </c>
      <c r="BP804" s="9" t="s">
        <v>12</v>
      </c>
    </row>
    <row r="805" spans="1:68" s="9" customFormat="1" x14ac:dyDescent="0.35">
      <c r="A805" s="1" t="s">
        <v>1251</v>
      </c>
      <c r="B805" s="8" t="s">
        <v>1252</v>
      </c>
      <c r="C805" s="3" t="str">
        <f>_xlfn.XLOOKUP(B805,'[1]daily break down'!$D:$D,'[1]daily break down'!$E:$E,"")</f>
        <v>OUEST</v>
      </c>
      <c r="D805" s="1" t="s">
        <v>11</v>
      </c>
      <c r="E805" s="1" t="s">
        <v>12</v>
      </c>
      <c r="F805" s="3" t="s">
        <v>102</v>
      </c>
      <c r="G805" s="1" t="s">
        <v>1251</v>
      </c>
      <c r="H805" s="40" t="str">
        <f>_xlfn.XLOOKUP(B805,[2]CALCULATION!$B:$B,[2]CALCULATION!$H:$H,"")</f>
        <v>NOKIA</v>
      </c>
      <c r="I805" s="34">
        <v>3.8345418382399201E-3</v>
      </c>
      <c r="J805" s="34">
        <v>0</v>
      </c>
      <c r="K805" s="34">
        <v>0</v>
      </c>
      <c r="L805" s="34">
        <v>0</v>
      </c>
      <c r="M805" s="34">
        <v>0</v>
      </c>
      <c r="N805" s="34">
        <v>0</v>
      </c>
      <c r="O805" s="34">
        <v>0.15674540939221412</v>
      </c>
      <c r="P805" s="34">
        <v>6.6881543690234836E-3</v>
      </c>
      <c r="Q805" s="34">
        <v>4.7262957541102536E-3</v>
      </c>
      <c r="R805" s="34">
        <v>0</v>
      </c>
      <c r="S805" s="109">
        <v>0.12784255369234826</v>
      </c>
      <c r="T805" s="109">
        <f>_xlfn.XLOOKUP(B805,'[3]Nur des jours'!$B:$B,'[3]Nur des jours'!$U:$U,"")</f>
        <v>9.0138485816119149E-2</v>
      </c>
      <c r="U805" s="109">
        <v>4.9046465372843562E-3</v>
      </c>
      <c r="V805" s="109">
        <v>0</v>
      </c>
      <c r="W805" s="109">
        <v>4.1448722009628243E-2</v>
      </c>
      <c r="X805" s="109">
        <v>9.8092930745670003E-4</v>
      </c>
      <c r="Y805" s="109">
        <v>0.42773868328610587</v>
      </c>
      <c r="Z805" s="109">
        <v>0</v>
      </c>
      <c r="AA805" s="109">
        <v>0</v>
      </c>
      <c r="AB805" s="109">
        <v>8.3325485898873841E-2</v>
      </c>
      <c r="AC805" s="109">
        <v>0</v>
      </c>
      <c r="AD805" s="109">
        <v>0</v>
      </c>
      <c r="AE805" s="109">
        <v>0</v>
      </c>
      <c r="AF805" s="109">
        <v>0</v>
      </c>
      <c r="AG805" s="57" t="str">
        <f>_xlfn.XLOOKUP(B805,[3]CALCULATION!$B:$B,[3]CALCULATION!$M:$M,"")</f>
        <v>Operationnel</v>
      </c>
      <c r="AH805" s="57"/>
      <c r="AI805" s="56" t="str" cm="1">
        <f t="array" ref="AI805">IFERROR(_xlfn.IFS(
AK805="MPR ISSUE","PDH",
AK805="BSS Hardware Issue","BSS",
AK805="Sites strategiques, MLL, Pylone, etc.","ENVTECH",
AK805="AKTIVCO DEFAUT GE &amp; POWER Cabinet","AKTIVCO",
AK805="AKTIVCO Coupure ENEO &amp; Baisse de tension","AKTIVCO GRID ONLY",
AK805="Coupure ENEO &amp; Baisse de tension","IHS GRID ONLY",
AK805="Defaut GE &amp; POWER Cabinet","IHS",
AK805="Sharing","Partners",
AK805="Sites strategiques &amp; DataCenter","SST &amp; DC",
AK805="Exclu","Exclu",
AK805="SAT","SAT",
AK805="SPARE-ISSUE","SPARE-ISSUE",
AK805="Fiber CAmtel","TRANS_FO_CAMTEL",
AK805="Fiber AOF","Fiber AOF",
AK805="Projet OCM (HUAWEI)","TRAVAUX-HUAWEI",
AK805="Projet OCM (NOKIA)","TRAVAUX-NOKIA",
AK805="ACCESS-ISSUE","ACCESS-ISSUE",
AK805="Projet OCM (ZTE, NOKIA, autres projets)","TRAVAUX OCM",
AK805="No root CAuse","No root cause",
AK805="ODU HS","PDH",
AK805="IP &amp; VLAN","PDH",
AK805="Warehouse HUAWEI","SPARE-ISSUE",
AK805="SPARE-HS","SPARE-ISSUE",
AK805="Power Telco","BSS",AK805="no impacts","no impacts"
),"")</f>
        <v>No root cause</v>
      </c>
      <c r="AJ805" s="56" t="str" cm="1">
        <f t="array" ref="AJ805">IFERROR(_xlfn.IFS(
AK805="MPR ISSUE","TX ISSUE",
AK805="BSS Hardware Issue","RAN ISSUE",
AK805="Sites strategiques, MLL, Pylone, etc.","ENVTECH",
AK805="AKTIVCO DEFAUT GE &amp; POWER Cabinet","POWER ISSUE",
AK805="AKTIVCO Coupure ENEO &amp; Baisse de tension","POWER ISSUE",
AK805="Coupure ENEO &amp; Baisse de tension","POWER ISSUE",
AK805="Defaut GE &amp; POWER Cabinet","POWER ISSUE",
AK805="Sharing","POWER ISSUE",
AK805="Sites strategiques &amp; DataCenter","POWER ISSUE",
AK805="Exclu","Exclu",
AK805="SAT","TX ISSUE",
AK805="SPARE-ISSUE","SPARE-ISSUE",
AK805="Fiber CAmtel","TX ISSUE",
AK805="Fiber AOF","TX ISSUE",
AK805="Projet OCM (HUAWEI)","TRAVAUX-HUAWEI",
AK805="Projet OCM (NOKIA)","TRAVAUX -NOKIA",
AK805="ACCESS-ISSUE","ACCESS-ISSUE",
AK805="Projet OCM (ZTE, NOKIA, autres projets)","TRAVAUX OCM",
AK805="No root CAuse","No root cause",
AK805="ODU HS","TX ISSUE",
AK805="IP &amp; VLAN","TX ISSUE",
AK805="Warehouse HUAWEI","SPARE-ISSUE",
AK805="SPARE-HS","SPARE-ISSUE",
AK805="Power Telco","RAN ISSUE",AK805="no impacts","no impacts"
),"")</f>
        <v>No root cause</v>
      </c>
      <c r="AK805" s="81" t="s">
        <v>5620</v>
      </c>
      <c r="AL805" s="56" t="str" cm="1">
        <f t="array" ref="AL805">IFERROR(_xlfn.IFS(
AK805="MPR ISSUE","ACTIVE",
AK805="BSS Hardware Issue","ACTIVE",
AK805="Sites strategiques, MLL, Pylone, etc.","PASSIVE",
AK805="AKTIVCO DEFAUT GE &amp; POWER Cabinet","PASSIVE",
AK805="AKTIVCO Coupure ENEO &amp; Baisse de tension","PASSIVE",
AK805="Coupure ENEO &amp; Baisse de tension","PASSIVE",
AK805="Defaut GE &amp; POWER Cabinet","PASSIVE",
AK805="Sharing","PASSIVE",
AK805="Sites strategiques &amp; DataCenter","PASSIVE",
AK805="Exclu","Exclu",
AK805="SAT","ACTIVE",
AK805="SPARE-ISSUE","SPARE-ISSUE",
AK805="Fiber CAmtel","ACTIVE",
AK805="Fiber AOF","ACTIVE",
AK805="Projet OCM (HUAWEI)","PLANNED WORKS",
AK805="Projet OCM (NOKIA)","PLANNED WORKS",
AK805="ACCESS-ISSUE","ACCESS-ISSUE",
AK805="Projet OCM (ZTE, NOKIA, autres projets)","PLANNED WORKS",
AK805="No root CAuse","No root cause",
AK805="ODU HS","ACTIVE",
AK805="IP &amp; VLAN","ACTIVE",
AK805="Warehouse HUAWEI","SPARE-ISSUE",
AK805="SPARE-HS","SPARE-ISSUE",
AK805="Power Telco","ACTIVE", AK805="no impacts","no impacts"
),"")</f>
        <v>No root cause</v>
      </c>
      <c r="AM805" s="108" t="s">
        <v>5537</v>
      </c>
      <c r="AN805" s="117" t="s">
        <v>1252</v>
      </c>
      <c r="AP805" s="23" t="s">
        <v>5537</v>
      </c>
      <c r="AQ805" s="23" t="s">
        <v>5537</v>
      </c>
      <c r="AR805" s="7"/>
      <c r="AS805" s="6"/>
      <c r="AT805" s="7"/>
      <c r="AU805" s="3" t="s">
        <v>5537</v>
      </c>
      <c r="AV805" s="24" t="s">
        <v>5537</v>
      </c>
      <c r="AW805" s="24" t="s">
        <v>5537</v>
      </c>
      <c r="AX805" s="24" t="s">
        <v>5537</v>
      </c>
      <c r="AY805" s="24" t="s">
        <v>5537</v>
      </c>
      <c r="AZ805" s="24" t="s">
        <v>5537</v>
      </c>
      <c r="BA805" s="24" t="s">
        <v>5537</v>
      </c>
      <c r="BB805" s="24" t="s">
        <v>5537</v>
      </c>
      <c r="BC805" s="24" t="s">
        <v>5537</v>
      </c>
      <c r="BD805" s="24" t="s">
        <v>5537</v>
      </c>
      <c r="BE805" s="24" t="s">
        <v>5537</v>
      </c>
      <c r="BF805" s="24" t="s">
        <v>5537</v>
      </c>
      <c r="BG805" s="24" t="s">
        <v>5537</v>
      </c>
      <c r="BH805" s="24" t="s">
        <v>5537</v>
      </c>
      <c r="BI805" s="9" t="s">
        <v>5537</v>
      </c>
      <c r="BJ805" s="14"/>
      <c r="BK805" s="14" t="s">
        <v>5537</v>
      </c>
      <c r="BL805" s="14" t="str">
        <f>_xlfn.XLOOKUP(B805,'[4]cell downs 18042026 17h'!$B:$B,'[4]cell downs 18042026 17h'!$B:$B,"")</f>
        <v/>
      </c>
      <c r="BM805" s="14" t="str">
        <f>_xlfn.XLOOKUP(B805,'[5]Cells Huawei 19042026 15h'!$B:$B,'[5]Cells Huawei 19042026 15h'!$B:$B,"")</f>
        <v/>
      </c>
      <c r="BN805" s="9" t="str">
        <f>_xlfn.XLOOKUP(B805,'[6]cells down 19042026 9H40'!$B:$B,'[6]cells down 19042026 9H40'!$B:$B,"")</f>
        <v/>
      </c>
      <c r="BO805" s="9" t="s">
        <v>1252</v>
      </c>
      <c r="BP805" s="9" t="s">
        <v>12</v>
      </c>
    </row>
    <row r="806" spans="1:68" s="9" customFormat="1" x14ac:dyDescent="0.35">
      <c r="A806" s="1" t="s">
        <v>1851</v>
      </c>
      <c r="B806" s="8" t="s">
        <v>1852</v>
      </c>
      <c r="C806" s="3" t="str">
        <f>_xlfn.XLOOKUP(B806,'[1]daily break down'!$D:$D,'[1]daily break down'!$E:$E,"")</f>
        <v>Douala</v>
      </c>
      <c r="D806" s="1" t="s">
        <v>11</v>
      </c>
      <c r="E806" s="1" t="s">
        <v>12</v>
      </c>
      <c r="F806" s="3" t="s">
        <v>31</v>
      </c>
      <c r="G806" s="1" t="s">
        <v>32</v>
      </c>
      <c r="H806" s="41" t="str">
        <f>_xlfn.XLOOKUP(B806,[2]CALCULATION!$B:$B,[2]CALCULATION!$H:$H,"")</f>
        <v>ZTE</v>
      </c>
      <c r="I806" s="34">
        <v>0</v>
      </c>
      <c r="J806" s="34">
        <v>0</v>
      </c>
      <c r="K806" s="34">
        <v>0</v>
      </c>
      <c r="L806" s="34">
        <v>0</v>
      </c>
      <c r="M806" s="34">
        <v>0</v>
      </c>
      <c r="N806" s="34">
        <v>0</v>
      </c>
      <c r="O806" s="34">
        <v>0</v>
      </c>
      <c r="P806" s="34">
        <v>0</v>
      </c>
      <c r="Q806" s="34">
        <v>0</v>
      </c>
      <c r="R806" s="34">
        <v>0</v>
      </c>
      <c r="S806" s="109">
        <v>0</v>
      </c>
      <c r="T806" s="109">
        <f>_xlfn.XLOOKUP(B806,'[3]Nur des jours'!$B:$B,'[3]Nur des jours'!$U:$U,"")</f>
        <v>0</v>
      </c>
      <c r="U806" s="109">
        <v>0</v>
      </c>
      <c r="V806" s="109">
        <v>0</v>
      </c>
      <c r="W806" s="109">
        <v>0</v>
      </c>
      <c r="X806" s="109">
        <v>0</v>
      </c>
      <c r="Y806" s="109">
        <v>0</v>
      </c>
      <c r="Z806" s="109">
        <v>0</v>
      </c>
      <c r="AA806" s="109">
        <v>0</v>
      </c>
      <c r="AB806" s="109">
        <v>7.7671766072259119E-2</v>
      </c>
      <c r="AC806" s="109">
        <v>6.5944870088605931E-2</v>
      </c>
      <c r="AD806" s="109">
        <v>0</v>
      </c>
      <c r="AE806" s="109">
        <v>9.4169213515850406E-3</v>
      </c>
      <c r="AF806" s="109">
        <v>9.4169213515850406E-3</v>
      </c>
      <c r="AG806" s="57" t="str">
        <f>_xlfn.XLOOKUP(B806,[3]CALCULATION!$B:$B,[3]CALCULATION!$M:$M,"")</f>
        <v>Operationnel</v>
      </c>
      <c r="AH806" s="57"/>
      <c r="AI806" s="56" t="str" cm="1">
        <f t="array" ref="AI806">IFERROR(_xlfn.IFS(
AK806="MPR ISSUE","PDH",
AK806="BSS Hardware Issue","BSS",
AK806="Sites strategiques, MLL, Pylone, etc.","ENVTECH",
AK806="AKTIVCO DEFAUT GE &amp; POWER Cabinet","AKTIVCO",
AK806="AKTIVCO Coupure ENEO &amp; Baisse de tension","AKTIVCO GRID ONLY",
AK806="Coupure ENEO &amp; Baisse de tension","IHS GRID ONLY",
AK806="Defaut GE &amp; POWER Cabinet","IHS",
AK806="Sharing","Partners",
AK806="Sites strategiques &amp; DataCenter","SST &amp; DC",
AK806="Exclu","Exclu",
AK806="SAT","SAT",
AK806="SPARE-ISSUE","SPARE-ISSUE",
AK806="Fiber CAmtel","TRANS_FO_CAMTEL",
AK806="Fiber AOF","Fiber AOF",
AK806="Projet OCM (HUAWEI)","TRAVAUX-HUAWEI",
AK806="Projet OCM (NOKIA)","TRAVAUX-NOKIA",
AK806="ACCESS-ISSUE","ACCESS-ISSUE",
AK806="Projet OCM (ZTE, NOKIA, autres projets)","TRAVAUX OCM",
AK806="No root CAuse","No root cause",
AK806="ODU HS","PDH",
AK806="IP &amp; VLAN","PDH",
AK806="Warehouse HUAWEI","SPARE-ISSUE",
AK806="SPARE-HS","SPARE-ISSUE",
AK806="Power Telco","BSS",AK806="no impacts","no impacts"
),"")</f>
        <v>No root cause</v>
      </c>
      <c r="AJ806" s="56" t="str" cm="1">
        <f t="array" ref="AJ806">IFERROR(_xlfn.IFS(
AK806="MPR ISSUE","TX ISSUE",
AK806="BSS Hardware Issue","RAN ISSUE",
AK806="Sites strategiques, MLL, Pylone, etc.","ENVTECH",
AK806="AKTIVCO DEFAUT GE &amp; POWER Cabinet","POWER ISSUE",
AK806="AKTIVCO Coupure ENEO &amp; Baisse de tension","POWER ISSUE",
AK806="Coupure ENEO &amp; Baisse de tension","POWER ISSUE",
AK806="Defaut GE &amp; POWER Cabinet","POWER ISSUE",
AK806="Sharing","POWER ISSUE",
AK806="Sites strategiques &amp; DataCenter","POWER ISSUE",
AK806="Exclu","Exclu",
AK806="SAT","TX ISSUE",
AK806="SPARE-ISSUE","SPARE-ISSUE",
AK806="Fiber CAmtel","TX ISSUE",
AK806="Fiber AOF","TX ISSUE",
AK806="Projet OCM (HUAWEI)","TRAVAUX-HUAWEI",
AK806="Projet OCM (NOKIA)","TRAVAUX -NOKIA",
AK806="ACCESS-ISSUE","ACCESS-ISSUE",
AK806="Projet OCM (ZTE, NOKIA, autres projets)","TRAVAUX OCM",
AK806="No root CAuse","No root cause",
AK806="ODU HS","TX ISSUE",
AK806="IP &amp; VLAN","TX ISSUE",
AK806="Warehouse HUAWEI","SPARE-ISSUE",
AK806="SPARE-HS","SPARE-ISSUE",
AK806="Power Telco","RAN ISSUE",AK806="no impacts","no impacts"
),"")</f>
        <v>No root cause</v>
      </c>
      <c r="AK806" s="81" t="s">
        <v>5620</v>
      </c>
      <c r="AL806" s="56" t="str" cm="1">
        <f t="array" ref="AL806">IFERROR(_xlfn.IFS(
AK806="MPR ISSUE","ACTIVE",
AK806="BSS Hardware Issue","ACTIVE",
AK806="Sites strategiques, MLL, Pylone, etc.","PASSIVE",
AK806="AKTIVCO DEFAUT GE &amp; POWER Cabinet","PASSIVE",
AK806="AKTIVCO Coupure ENEO &amp; Baisse de tension","PASSIVE",
AK806="Coupure ENEO &amp; Baisse de tension","PASSIVE",
AK806="Defaut GE &amp; POWER Cabinet","PASSIVE",
AK806="Sharing","PASSIVE",
AK806="Sites strategiques &amp; DataCenter","PASSIVE",
AK806="Exclu","Exclu",
AK806="SAT","ACTIVE",
AK806="SPARE-ISSUE","SPARE-ISSUE",
AK806="Fiber CAmtel","ACTIVE",
AK806="Fiber AOF","ACTIVE",
AK806="Projet OCM (HUAWEI)","PLANNED WORKS",
AK806="Projet OCM (NOKIA)","PLANNED WORKS",
AK806="ACCESS-ISSUE","ACCESS-ISSUE",
AK806="Projet OCM (ZTE, NOKIA, autres projets)","PLANNED WORKS",
AK806="No root CAuse","No root cause",
AK806="ODU HS","ACTIVE",
AK806="IP &amp; VLAN","ACTIVE",
AK806="Warehouse HUAWEI","SPARE-ISSUE",
AK806="SPARE-HS","SPARE-ISSUE",
AK806="Power Telco","ACTIVE", AK806="no impacts","no impacts"
),"")</f>
        <v>No root cause</v>
      </c>
      <c r="AM806" s="108" t="s">
        <v>5537</v>
      </c>
      <c r="AN806" s="117" t="s">
        <v>1852</v>
      </c>
      <c r="AP806" s="23" t="s">
        <v>5537</v>
      </c>
      <c r="AQ806" s="23" t="s">
        <v>5537</v>
      </c>
      <c r="AR806" s="7"/>
      <c r="AS806" s="6"/>
      <c r="AT806" s="7"/>
      <c r="AU806" s="3" t="s">
        <v>5537</v>
      </c>
      <c r="AV806" s="24" t="s">
        <v>5537</v>
      </c>
      <c r="AW806" s="24" t="s">
        <v>5537</v>
      </c>
      <c r="AX806" s="24" t="s">
        <v>5537</v>
      </c>
      <c r="AY806" s="24" t="s">
        <v>5537</v>
      </c>
      <c r="AZ806" s="24" t="s">
        <v>5537</v>
      </c>
      <c r="BA806" s="24" t="s">
        <v>5537</v>
      </c>
      <c r="BB806" s="24" t="s">
        <v>5537</v>
      </c>
      <c r="BC806" s="24" t="s">
        <v>5537</v>
      </c>
      <c r="BD806" s="24" t="s">
        <v>5537</v>
      </c>
      <c r="BE806" s="24" t="s">
        <v>5537</v>
      </c>
      <c r="BF806" s="24" t="s">
        <v>5537</v>
      </c>
      <c r="BG806" s="24" t="s">
        <v>5537</v>
      </c>
      <c r="BH806" s="24" t="s">
        <v>5537</v>
      </c>
      <c r="BI806" s="9" t="s">
        <v>5537</v>
      </c>
      <c r="BJ806" s="14"/>
      <c r="BK806" s="14" t="s">
        <v>5537</v>
      </c>
      <c r="BL806" s="14" t="str">
        <f>_xlfn.XLOOKUP(B806,'[4]cell downs 18042026 17h'!$B:$B,'[4]cell downs 18042026 17h'!$B:$B,"")</f>
        <v/>
      </c>
      <c r="BM806" s="14" t="str">
        <f>_xlfn.XLOOKUP(B806,'[5]Cells Huawei 19042026 15h'!$B:$B,'[5]Cells Huawei 19042026 15h'!$B:$B,"")</f>
        <v/>
      </c>
      <c r="BN806" s="9" t="str">
        <f>_xlfn.XLOOKUP(B806,'[6]cells down 19042026 9H40'!$B:$B,'[6]cells down 19042026 9H40'!$B:$B,"")</f>
        <v/>
      </c>
      <c r="BO806" s="9" t="s">
        <v>1852</v>
      </c>
      <c r="BP806" s="9" t="s">
        <v>12</v>
      </c>
    </row>
    <row r="807" spans="1:68" s="9" customFormat="1" x14ac:dyDescent="0.35">
      <c r="A807" s="1" t="s">
        <v>2515</v>
      </c>
      <c r="B807" s="8" t="s">
        <v>2516</v>
      </c>
      <c r="C807" s="3" t="str">
        <f>_xlfn.XLOOKUP(B807,'[1]daily break down'!$D:$D,'[1]daily break down'!$E:$E,"")</f>
        <v>Douala</v>
      </c>
      <c r="D807" s="1" t="s">
        <v>11</v>
      </c>
      <c r="E807" s="1" t="s">
        <v>757</v>
      </c>
      <c r="F807" s="3" t="s">
        <v>31</v>
      </c>
      <c r="G807" s="1" t="s">
        <v>32</v>
      </c>
      <c r="H807" s="41" t="str">
        <f>_xlfn.XLOOKUP(B807,[2]CALCULATION!$B:$B,[2]CALCULATION!$H:$H,"")</f>
        <v>ZTE</v>
      </c>
      <c r="I807" s="34">
        <v>0</v>
      </c>
      <c r="J807" s="34">
        <v>0.43858241090308248</v>
      </c>
      <c r="K807" s="34">
        <v>0</v>
      </c>
      <c r="L807" s="34">
        <v>3.6258714219265784E-2</v>
      </c>
      <c r="M807" s="34">
        <v>0</v>
      </c>
      <c r="N807" s="34">
        <v>0</v>
      </c>
      <c r="O807" s="34">
        <v>3.7203973370088315E-2</v>
      </c>
      <c r="P807" s="34">
        <v>0</v>
      </c>
      <c r="Q807" s="34">
        <v>0</v>
      </c>
      <c r="R807" s="34">
        <v>0</v>
      </c>
      <c r="S807" s="109">
        <v>0</v>
      </c>
      <c r="T807" s="109">
        <f>_xlfn.XLOOKUP(B807,'[3]Nur des jours'!$B:$B,'[3]Nur des jours'!$U:$U,"")</f>
        <v>0</v>
      </c>
      <c r="U807" s="109">
        <v>0</v>
      </c>
      <c r="V807" s="109">
        <v>0</v>
      </c>
      <c r="W807" s="109">
        <v>0</v>
      </c>
      <c r="X807" s="109">
        <v>4.0539133015440834E-2</v>
      </c>
      <c r="Y807" s="109">
        <v>0</v>
      </c>
      <c r="Z807" s="109">
        <v>0</v>
      </c>
      <c r="AA807" s="109">
        <v>0</v>
      </c>
      <c r="AB807" s="109">
        <v>7.7118878644419922E-2</v>
      </c>
      <c r="AC807" s="109">
        <v>0</v>
      </c>
      <c r="AD807" s="109">
        <v>0</v>
      </c>
      <c r="AE807" s="109">
        <v>0</v>
      </c>
      <c r="AF807" s="109">
        <v>0</v>
      </c>
      <c r="AG807" s="57" t="str">
        <f>_xlfn.XLOOKUP(B807,[3]CALCULATION!$B:$B,[3]CALCULATION!$M:$M,"")</f>
        <v>Operationnel</v>
      </c>
      <c r="AH807" s="57"/>
      <c r="AI807" s="56" t="str" cm="1">
        <f t="array" ref="AI807">IFERROR(_xlfn.IFS(
AK807="MPR ISSUE","PDH",
AK807="BSS Hardware Issue","BSS",
AK807="Sites strategiques, MLL, Pylone, etc.","ENVTECH",
AK807="AKTIVCO DEFAUT GE &amp; POWER Cabinet","AKTIVCO",
AK807="AKTIVCO Coupure ENEO &amp; Baisse de tension","AKTIVCO GRID ONLY",
AK807="Coupure ENEO &amp; Baisse de tension","IHS GRID ONLY",
AK807="Defaut GE &amp; POWER Cabinet","IHS",
AK807="Sharing","Partners",
AK807="Sites strategiques &amp; DataCenter","SST &amp; DC",
AK807="Exclu","Exclu",
AK807="SAT","SAT",
AK807="SPARE-ISSUE","SPARE-ISSUE",
AK807="Fiber CAmtel","TRANS_FO_CAMTEL",
AK807="Fiber AOF","Fiber AOF",
AK807="Projet OCM (HUAWEI)","TRAVAUX-HUAWEI",
AK807="Projet OCM (NOKIA)","TRAVAUX-NOKIA",
AK807="ACCESS-ISSUE","ACCESS-ISSUE",
AK807="Projet OCM (ZTE, NOKIA, autres projets)","TRAVAUX OCM",
AK807="No root CAuse","No root cause",
AK807="ODU HS","PDH",
AK807="IP &amp; VLAN","PDH",
AK807="Warehouse HUAWEI","SPARE-ISSUE",
AK807="SPARE-HS","SPARE-ISSUE",
AK807="Power Telco","BSS",AK807="no impacts","no impacts"
),"")</f>
        <v>No root cause</v>
      </c>
      <c r="AJ807" s="56" t="str" cm="1">
        <f t="array" ref="AJ807">IFERROR(_xlfn.IFS(
AK807="MPR ISSUE","TX ISSUE",
AK807="BSS Hardware Issue","RAN ISSUE",
AK807="Sites strategiques, MLL, Pylone, etc.","ENVTECH",
AK807="AKTIVCO DEFAUT GE &amp; POWER Cabinet","POWER ISSUE",
AK807="AKTIVCO Coupure ENEO &amp; Baisse de tension","POWER ISSUE",
AK807="Coupure ENEO &amp; Baisse de tension","POWER ISSUE",
AK807="Defaut GE &amp; POWER Cabinet","POWER ISSUE",
AK807="Sharing","POWER ISSUE",
AK807="Sites strategiques &amp; DataCenter","POWER ISSUE",
AK807="Exclu","Exclu",
AK807="SAT","TX ISSUE",
AK807="SPARE-ISSUE","SPARE-ISSUE",
AK807="Fiber CAmtel","TX ISSUE",
AK807="Fiber AOF","TX ISSUE",
AK807="Projet OCM (HUAWEI)","TRAVAUX-HUAWEI",
AK807="Projet OCM (NOKIA)","TRAVAUX -NOKIA",
AK807="ACCESS-ISSUE","ACCESS-ISSUE",
AK807="Projet OCM (ZTE, NOKIA, autres projets)","TRAVAUX OCM",
AK807="No root CAuse","No root cause",
AK807="ODU HS","TX ISSUE",
AK807="IP &amp; VLAN","TX ISSUE",
AK807="Warehouse HUAWEI","SPARE-ISSUE",
AK807="SPARE-HS","SPARE-ISSUE",
AK807="Power Telco","RAN ISSUE",AK807="no impacts","no impacts"
),"")</f>
        <v>No root cause</v>
      </c>
      <c r="AK807" s="81" t="s">
        <v>5620</v>
      </c>
      <c r="AL807" s="56" t="str" cm="1">
        <f t="array" ref="AL807">IFERROR(_xlfn.IFS(
AK807="MPR ISSUE","ACTIVE",
AK807="BSS Hardware Issue","ACTIVE",
AK807="Sites strategiques, MLL, Pylone, etc.","PASSIVE",
AK807="AKTIVCO DEFAUT GE &amp; POWER Cabinet","PASSIVE",
AK807="AKTIVCO Coupure ENEO &amp; Baisse de tension","PASSIVE",
AK807="Coupure ENEO &amp; Baisse de tension","PASSIVE",
AK807="Defaut GE &amp; POWER Cabinet","PASSIVE",
AK807="Sharing","PASSIVE",
AK807="Sites strategiques &amp; DataCenter","PASSIVE",
AK807="Exclu","Exclu",
AK807="SAT","ACTIVE",
AK807="SPARE-ISSUE","SPARE-ISSUE",
AK807="Fiber CAmtel","ACTIVE",
AK807="Fiber AOF","ACTIVE",
AK807="Projet OCM (HUAWEI)","PLANNED WORKS",
AK807="Projet OCM (NOKIA)","PLANNED WORKS",
AK807="ACCESS-ISSUE","ACCESS-ISSUE",
AK807="Projet OCM (ZTE, NOKIA, autres projets)","PLANNED WORKS",
AK807="No root CAuse","No root cause",
AK807="ODU HS","ACTIVE",
AK807="IP &amp; VLAN","ACTIVE",
AK807="Warehouse HUAWEI","SPARE-ISSUE",
AK807="SPARE-HS","SPARE-ISSUE",
AK807="Power Telco","ACTIVE", AK807="no impacts","no impacts"
),"")</f>
        <v>No root cause</v>
      </c>
      <c r="AM807" s="108" t="s">
        <v>5537</v>
      </c>
      <c r="AN807" s="117" t="s">
        <v>2516</v>
      </c>
      <c r="AP807" s="23" t="s">
        <v>5537</v>
      </c>
      <c r="AQ807" s="23" t="s">
        <v>5537</v>
      </c>
      <c r="AR807" s="7"/>
      <c r="AS807" s="6"/>
      <c r="AT807" s="7"/>
      <c r="AU807" s="3" t="s">
        <v>5537</v>
      </c>
      <c r="AV807" s="24" t="s">
        <v>5537</v>
      </c>
      <c r="AW807" s="24" t="s">
        <v>5537</v>
      </c>
      <c r="AX807" s="24" t="s">
        <v>5537</v>
      </c>
      <c r="AY807" s="24" t="s">
        <v>5537</v>
      </c>
      <c r="AZ807" s="24" t="s">
        <v>5537</v>
      </c>
      <c r="BA807" s="24" t="s">
        <v>5537</v>
      </c>
      <c r="BB807" s="24" t="s">
        <v>5537</v>
      </c>
      <c r="BC807" s="24" t="s">
        <v>5537</v>
      </c>
      <c r="BD807" s="24" t="s">
        <v>5537</v>
      </c>
      <c r="BE807" s="24" t="s">
        <v>5537</v>
      </c>
      <c r="BF807" s="24" t="s">
        <v>5537</v>
      </c>
      <c r="BG807" s="24" t="s">
        <v>5537</v>
      </c>
      <c r="BH807" s="24" t="s">
        <v>5537</v>
      </c>
      <c r="BI807" s="9" t="s">
        <v>5537</v>
      </c>
      <c r="BJ807" s="14"/>
      <c r="BK807" s="14" t="s">
        <v>5537</v>
      </c>
      <c r="BL807" s="14" t="str">
        <f>_xlfn.XLOOKUP(B807,'[4]cell downs 18042026 17h'!$B:$B,'[4]cell downs 18042026 17h'!$B:$B,"")</f>
        <v/>
      </c>
      <c r="BM807" s="14" t="str">
        <f>_xlfn.XLOOKUP(B807,'[5]Cells Huawei 19042026 15h'!$B:$B,'[5]Cells Huawei 19042026 15h'!$B:$B,"")</f>
        <v/>
      </c>
      <c r="BN807" s="9" t="str">
        <f>_xlfn.XLOOKUP(B807,'[6]cells down 19042026 9H40'!$B:$B,'[6]cells down 19042026 9H40'!$B:$B,"")</f>
        <v/>
      </c>
      <c r="BO807" s="9" t="s">
        <v>2516</v>
      </c>
      <c r="BP807" s="9" t="s">
        <v>12</v>
      </c>
    </row>
    <row r="808" spans="1:68" s="9" customFormat="1" x14ac:dyDescent="0.35">
      <c r="A808" s="1" t="s">
        <v>303</v>
      </c>
      <c r="B808" s="8" t="s">
        <v>304</v>
      </c>
      <c r="C808" s="3" t="str">
        <f>_xlfn.XLOOKUP(B808,'[1]daily break down'!$D:$D,'[1]daily break down'!$E:$E,"")</f>
        <v>NORD</v>
      </c>
      <c r="D808" s="1" t="s">
        <v>11</v>
      </c>
      <c r="E808" s="1" t="s">
        <v>66</v>
      </c>
      <c r="F808" s="3" t="s">
        <v>23</v>
      </c>
      <c r="G808" s="1" t="s">
        <v>305</v>
      </c>
      <c r="H808" s="40" t="str">
        <f>_xlfn.XLOOKUP(B808,[2]CALCULATION!$B:$B,[2]CALCULATION!$H:$H,"")</f>
        <v>NOKIA</v>
      </c>
      <c r="I808" s="34">
        <v>2.1309117950446845</v>
      </c>
      <c r="J808" s="34">
        <v>0</v>
      </c>
      <c r="K808" s="34">
        <v>1.0701046990439218E-3</v>
      </c>
      <c r="L808" s="34">
        <v>1.2841978916149027E-3</v>
      </c>
      <c r="M808" s="34">
        <v>3.4674871358294994E-2</v>
      </c>
      <c r="N808" s="34">
        <v>0</v>
      </c>
      <c r="O808" s="34">
        <v>0</v>
      </c>
      <c r="P808" s="34">
        <v>5.2173817207847213</v>
      </c>
      <c r="Q808" s="34">
        <v>0</v>
      </c>
      <c r="R808" s="34">
        <v>4.8765251412355187E-2</v>
      </c>
      <c r="S808" s="109">
        <v>1.2484554822176806E-3</v>
      </c>
      <c r="T808" s="109">
        <f>_xlfn.XLOOKUP(B808,'[3]Nur des jours'!$B:$B,'[3]Nur des jours'!$U:$U,"")</f>
        <v>0</v>
      </c>
      <c r="U808" s="109">
        <v>0</v>
      </c>
      <c r="V808" s="109">
        <v>0</v>
      </c>
      <c r="W808" s="109">
        <v>0</v>
      </c>
      <c r="X808" s="109">
        <v>0</v>
      </c>
      <c r="Y808" s="109">
        <v>1.3152412278924357</v>
      </c>
      <c r="Z808" s="109">
        <v>0</v>
      </c>
      <c r="AA808" s="109">
        <v>0</v>
      </c>
      <c r="AB808" s="109">
        <v>7.5986643026040523E-2</v>
      </c>
      <c r="AC808" s="109">
        <v>0</v>
      </c>
      <c r="AD808" s="109">
        <v>0</v>
      </c>
      <c r="AE808" s="109">
        <v>0</v>
      </c>
      <c r="AF808" s="109">
        <v>0</v>
      </c>
      <c r="AG808" s="57" t="str">
        <f>_xlfn.XLOOKUP(B808,[3]CALCULATION!$B:$B,[3]CALCULATION!$M:$M,"")</f>
        <v>Operationnel</v>
      </c>
      <c r="AH808" s="57"/>
      <c r="AI808" s="56" t="str" cm="1">
        <f t="array" ref="AI808">IFERROR(_xlfn.IFS(
AK808="MPR ISSUE","PDH",
AK808="BSS Hardware Issue","BSS",
AK808="Sites strategiques, MLL, Pylone, etc.","ENVTECH",
AK808="AKTIVCO DEFAUT GE &amp; POWER Cabinet","AKTIVCO",
AK808="AKTIVCO Coupure ENEO &amp; Baisse de tension","AKTIVCO GRID ONLY",
AK808="Coupure ENEO &amp; Baisse de tension","IHS GRID ONLY",
AK808="Defaut GE &amp; POWER Cabinet","IHS",
AK808="Sharing","Partners",
AK808="Sites strategiques &amp; DataCenter","SST &amp; DC",
AK808="Exclu","Exclu",
AK808="SAT","SAT",
AK808="SPARE-ISSUE","SPARE-ISSUE",
AK808="Fiber CAmtel","TRANS_FO_CAMTEL",
AK808="Fiber AOF","Fiber AOF",
AK808="Projet OCM (HUAWEI)","TRAVAUX-HUAWEI",
AK808="Projet OCM (NOKIA)","TRAVAUX-NOKIA",
AK808="ACCESS-ISSUE","ACCESS-ISSUE",
AK808="Projet OCM (ZTE, NOKIA, autres projets)","TRAVAUX OCM",
AK808="No root CAuse","No root cause",
AK808="ODU HS","PDH",
AK808="IP &amp; VLAN","PDH",
AK808="Warehouse HUAWEI","SPARE-ISSUE",
AK808="SPARE-HS","SPARE-ISSUE",
AK808="Power Telco","BSS",AK808="no impacts","no impacts"
),"")</f>
        <v>No root cause</v>
      </c>
      <c r="AJ808" s="56" t="str" cm="1">
        <f t="array" ref="AJ808">IFERROR(_xlfn.IFS(
AK808="MPR ISSUE","TX ISSUE",
AK808="BSS Hardware Issue","RAN ISSUE",
AK808="Sites strategiques, MLL, Pylone, etc.","ENVTECH",
AK808="AKTIVCO DEFAUT GE &amp; POWER Cabinet","POWER ISSUE",
AK808="AKTIVCO Coupure ENEO &amp; Baisse de tension","POWER ISSUE",
AK808="Coupure ENEO &amp; Baisse de tension","POWER ISSUE",
AK808="Defaut GE &amp; POWER Cabinet","POWER ISSUE",
AK808="Sharing","POWER ISSUE",
AK808="Sites strategiques &amp; DataCenter","POWER ISSUE",
AK808="Exclu","Exclu",
AK808="SAT","TX ISSUE",
AK808="SPARE-ISSUE","SPARE-ISSUE",
AK808="Fiber CAmtel","TX ISSUE",
AK808="Fiber AOF","TX ISSUE",
AK808="Projet OCM (HUAWEI)","TRAVAUX-HUAWEI",
AK808="Projet OCM (NOKIA)","TRAVAUX -NOKIA",
AK808="ACCESS-ISSUE","ACCESS-ISSUE",
AK808="Projet OCM (ZTE, NOKIA, autres projets)","TRAVAUX OCM",
AK808="No root CAuse","No root cause",
AK808="ODU HS","TX ISSUE",
AK808="IP &amp; VLAN","TX ISSUE",
AK808="Warehouse HUAWEI","SPARE-ISSUE",
AK808="SPARE-HS","SPARE-ISSUE",
AK808="Power Telco","RAN ISSUE",AK808="no impacts","no impacts"
),"")</f>
        <v>No root cause</v>
      </c>
      <c r="AK808" s="81" t="s">
        <v>5620</v>
      </c>
      <c r="AL808" s="56" t="str" cm="1">
        <f t="array" ref="AL808">IFERROR(_xlfn.IFS(
AK808="MPR ISSUE","ACTIVE",
AK808="BSS Hardware Issue","ACTIVE",
AK808="Sites strategiques, MLL, Pylone, etc.","PASSIVE",
AK808="AKTIVCO DEFAUT GE &amp; POWER Cabinet","PASSIVE",
AK808="AKTIVCO Coupure ENEO &amp; Baisse de tension","PASSIVE",
AK808="Coupure ENEO &amp; Baisse de tension","PASSIVE",
AK808="Defaut GE &amp; POWER Cabinet","PASSIVE",
AK808="Sharing","PASSIVE",
AK808="Sites strategiques &amp; DataCenter","PASSIVE",
AK808="Exclu","Exclu",
AK808="SAT","ACTIVE",
AK808="SPARE-ISSUE","SPARE-ISSUE",
AK808="Fiber CAmtel","ACTIVE",
AK808="Fiber AOF","ACTIVE",
AK808="Projet OCM (HUAWEI)","PLANNED WORKS",
AK808="Projet OCM (NOKIA)","PLANNED WORKS",
AK808="ACCESS-ISSUE","ACCESS-ISSUE",
AK808="Projet OCM (ZTE, NOKIA, autres projets)","PLANNED WORKS",
AK808="No root CAuse","No root cause",
AK808="ODU HS","ACTIVE",
AK808="IP &amp; VLAN","ACTIVE",
AK808="Warehouse HUAWEI","SPARE-ISSUE",
AK808="SPARE-HS","SPARE-ISSUE",
AK808="Power Telco","ACTIVE", AK808="no impacts","no impacts"
),"")</f>
        <v>No root cause</v>
      </c>
      <c r="AM808" s="108" t="s">
        <v>5537</v>
      </c>
      <c r="AN808" s="117" t="s">
        <v>304</v>
      </c>
      <c r="AP808" s="23" t="s">
        <v>5537</v>
      </c>
      <c r="AQ808" s="23" t="s">
        <v>5537</v>
      </c>
      <c r="AR808" s="7"/>
      <c r="AS808" s="6"/>
      <c r="AT808" s="7"/>
      <c r="AU808" s="3" t="s">
        <v>5537</v>
      </c>
      <c r="AV808" s="24" t="s">
        <v>5537</v>
      </c>
      <c r="AW808" s="24" t="s">
        <v>5537</v>
      </c>
      <c r="AX808" s="24" t="s">
        <v>5537</v>
      </c>
      <c r="AY808" s="24" t="s">
        <v>5537</v>
      </c>
      <c r="AZ808" s="24" t="s">
        <v>5537</v>
      </c>
      <c r="BA808" s="24" t="s">
        <v>5537</v>
      </c>
      <c r="BB808" s="24" t="s">
        <v>5537</v>
      </c>
      <c r="BC808" s="24" t="s">
        <v>5537</v>
      </c>
      <c r="BD808" s="24" t="s">
        <v>5537</v>
      </c>
      <c r="BE808" s="24" t="s">
        <v>5537</v>
      </c>
      <c r="BF808" s="24" t="s">
        <v>5537</v>
      </c>
      <c r="BG808" s="24" t="s">
        <v>5537</v>
      </c>
      <c r="BH808" s="24" t="s">
        <v>5537</v>
      </c>
      <c r="BI808" s="9" t="s">
        <v>5537</v>
      </c>
      <c r="BJ808" s="14"/>
      <c r="BK808" s="14" t="s">
        <v>5537</v>
      </c>
      <c r="BL808" s="14" t="str">
        <f>_xlfn.XLOOKUP(B808,'[4]cell downs 18042026 17h'!$B:$B,'[4]cell downs 18042026 17h'!$B:$B,"")</f>
        <v/>
      </c>
      <c r="BM808" s="14" t="str">
        <f>_xlfn.XLOOKUP(B808,'[5]Cells Huawei 19042026 15h'!$B:$B,'[5]Cells Huawei 19042026 15h'!$B:$B,"")</f>
        <v/>
      </c>
      <c r="BN808" s="9" t="str">
        <f>_xlfn.XLOOKUP(B808,'[6]cells down 19042026 9H40'!$B:$B,'[6]cells down 19042026 9H40'!$B:$B,"")</f>
        <v/>
      </c>
      <c r="BO808" s="9" t="s">
        <v>304</v>
      </c>
      <c r="BP808" s="9" t="s">
        <v>12</v>
      </c>
    </row>
    <row r="809" spans="1:68" s="9" customFormat="1" x14ac:dyDescent="0.35">
      <c r="A809" s="3" t="s">
        <v>1828</v>
      </c>
      <c r="B809" s="31" t="s">
        <v>1829</v>
      </c>
      <c r="C809" s="3" t="str">
        <f>_xlfn.XLOOKUP(B809,'[1]daily break down'!$D:$D,'[1]daily break down'!$E:$E,"")</f>
        <v>CENTRE</v>
      </c>
      <c r="D809" s="3" t="s">
        <v>11</v>
      </c>
      <c r="E809" s="3" t="s">
        <v>96</v>
      </c>
      <c r="F809" s="3" t="s">
        <v>226</v>
      </c>
      <c r="G809" s="3" t="s">
        <v>1830</v>
      </c>
      <c r="H809" s="40" t="str">
        <f>_xlfn.XLOOKUP(B809,[2]CALCULATION!$B:$B,[2]CALCULATION!$H:$H,"")</f>
        <v>NOKIA</v>
      </c>
      <c r="I809" s="34">
        <v>5.2452965331461446E-2</v>
      </c>
      <c r="J809" s="34">
        <v>0</v>
      </c>
      <c r="K809" s="34">
        <v>1.5159816569788325E-3</v>
      </c>
      <c r="L809" s="34">
        <v>0</v>
      </c>
      <c r="M809" s="34">
        <v>0</v>
      </c>
      <c r="N809" s="34">
        <v>0</v>
      </c>
      <c r="O809" s="34">
        <v>1.7728067847491646E-2</v>
      </c>
      <c r="P809" s="34">
        <v>0</v>
      </c>
      <c r="Q809" s="34">
        <v>0</v>
      </c>
      <c r="R809" s="34">
        <v>0</v>
      </c>
      <c r="S809" s="109">
        <v>0.96603701706174927</v>
      </c>
      <c r="T809" s="109">
        <f>_xlfn.XLOOKUP(B809,'[3]Nur des jours'!$B:$B,'[3]Nur des jours'!$U:$U,"")</f>
        <v>6.695288400350427E-2</v>
      </c>
      <c r="U809" s="109">
        <v>3.8345418382400923E-3</v>
      </c>
      <c r="V809" s="109">
        <v>1.4268062653917818E-3</v>
      </c>
      <c r="W809" s="109">
        <v>6.695288400350427E-2</v>
      </c>
      <c r="X809" s="109">
        <v>0</v>
      </c>
      <c r="Y809" s="109">
        <v>1.7977758943935E-2</v>
      </c>
      <c r="Z809" s="109">
        <v>1.7835078317396415E-3</v>
      </c>
      <c r="AA809" s="109">
        <v>7.4907328933062544E-3</v>
      </c>
      <c r="AB809" s="109">
        <v>6.8558041052069835E-2</v>
      </c>
      <c r="AC809" s="109">
        <v>0</v>
      </c>
      <c r="AD809" s="109">
        <v>0</v>
      </c>
      <c r="AE809" s="109">
        <v>0</v>
      </c>
      <c r="AF809" s="109">
        <v>0</v>
      </c>
      <c r="AG809" s="57" t="str">
        <f>_xlfn.XLOOKUP(B809,[3]CALCULATION!$B:$B,[3]CALCULATION!$M:$M,"")</f>
        <v>Operationnel</v>
      </c>
      <c r="AH809" s="57"/>
      <c r="AI809" s="56" t="str" cm="1">
        <f t="array" ref="AI809">IFERROR(_xlfn.IFS(
AK809="MPR ISSUE","PDH",
AK809="BSS Hardware Issue","BSS",
AK809="Sites strategiques, MLL, Pylone, etc.","ENVTECH",
AK809="AKTIVCO DEFAUT GE &amp; POWER Cabinet","AKTIVCO",
AK809="AKTIVCO Coupure ENEO &amp; Baisse de tension","AKTIVCO GRID ONLY",
AK809="Coupure ENEO &amp; Baisse de tension","IHS GRID ONLY",
AK809="Defaut GE &amp; POWER Cabinet","IHS",
AK809="Sharing","Partners",
AK809="Sites strategiques &amp; DataCenter","SST &amp; DC",
AK809="Exclu","Exclu",
AK809="SAT","SAT",
AK809="SPARE-ISSUE","SPARE-ISSUE",
AK809="Fiber CAmtel","TRANS_FO_CAMTEL",
AK809="Fiber AOF","Fiber AOF",
AK809="Projet OCM (HUAWEI)","TRAVAUX-HUAWEI",
AK809="Projet OCM (NOKIA)","TRAVAUX-NOKIA",
AK809="ACCESS-ISSUE","ACCESS-ISSUE",
AK809="Projet OCM (ZTE, NOKIA, autres projets)","TRAVAUX OCM",
AK809="No root CAuse","No root cause",
AK809="ODU HS","PDH",
AK809="IP &amp; VLAN","PDH",
AK809="Warehouse HUAWEI","SPARE-ISSUE",
AK809="SPARE-HS","SPARE-ISSUE",
AK809="Power Telco","BSS",AK809="no impacts","no impacts"
),"")</f>
        <v>No root cause</v>
      </c>
      <c r="AJ809" s="56" t="str" cm="1">
        <f t="array" ref="AJ809">IFERROR(_xlfn.IFS(
AK809="MPR ISSUE","TX ISSUE",
AK809="BSS Hardware Issue","RAN ISSUE",
AK809="Sites strategiques, MLL, Pylone, etc.","ENVTECH",
AK809="AKTIVCO DEFAUT GE &amp; POWER Cabinet","POWER ISSUE",
AK809="AKTIVCO Coupure ENEO &amp; Baisse de tension","POWER ISSUE",
AK809="Coupure ENEO &amp; Baisse de tension","POWER ISSUE",
AK809="Defaut GE &amp; POWER Cabinet","POWER ISSUE",
AK809="Sharing","POWER ISSUE",
AK809="Sites strategiques &amp; DataCenter","POWER ISSUE",
AK809="Exclu","Exclu",
AK809="SAT","TX ISSUE",
AK809="SPARE-ISSUE","SPARE-ISSUE",
AK809="Fiber CAmtel","TX ISSUE",
AK809="Fiber AOF","TX ISSUE",
AK809="Projet OCM (HUAWEI)","TRAVAUX-HUAWEI",
AK809="Projet OCM (NOKIA)","TRAVAUX -NOKIA",
AK809="ACCESS-ISSUE","ACCESS-ISSUE",
AK809="Projet OCM (ZTE, NOKIA, autres projets)","TRAVAUX OCM",
AK809="No root CAuse","No root cause",
AK809="ODU HS","TX ISSUE",
AK809="IP &amp; VLAN","TX ISSUE",
AK809="Warehouse HUAWEI","SPARE-ISSUE",
AK809="SPARE-HS","SPARE-ISSUE",
AK809="Power Telco","RAN ISSUE",AK809="no impacts","no impacts"
),"")</f>
        <v>No root cause</v>
      </c>
      <c r="AK809" s="81" t="s">
        <v>5620</v>
      </c>
      <c r="AL809" s="56" t="str" cm="1">
        <f t="array" ref="AL809">IFERROR(_xlfn.IFS(
AK809="MPR ISSUE","ACTIVE",
AK809="BSS Hardware Issue","ACTIVE",
AK809="Sites strategiques, MLL, Pylone, etc.","PASSIVE",
AK809="AKTIVCO DEFAUT GE &amp; POWER Cabinet","PASSIVE",
AK809="AKTIVCO Coupure ENEO &amp; Baisse de tension","PASSIVE",
AK809="Coupure ENEO &amp; Baisse de tension","PASSIVE",
AK809="Defaut GE &amp; POWER Cabinet","PASSIVE",
AK809="Sharing","PASSIVE",
AK809="Sites strategiques &amp; DataCenter","PASSIVE",
AK809="Exclu","Exclu",
AK809="SAT","ACTIVE",
AK809="SPARE-ISSUE","SPARE-ISSUE",
AK809="Fiber CAmtel","ACTIVE",
AK809="Fiber AOF","ACTIVE",
AK809="Projet OCM (HUAWEI)","PLANNED WORKS",
AK809="Projet OCM (NOKIA)","PLANNED WORKS",
AK809="ACCESS-ISSUE","ACCESS-ISSUE",
AK809="Projet OCM (ZTE, NOKIA, autres projets)","PLANNED WORKS",
AK809="No root CAuse","No root cause",
AK809="ODU HS","ACTIVE",
AK809="IP &amp; VLAN","ACTIVE",
AK809="Warehouse HUAWEI","SPARE-ISSUE",
AK809="SPARE-HS","SPARE-ISSUE",
AK809="Power Telco","ACTIVE", AK809="no impacts","no impacts"
),"")</f>
        <v>No root cause</v>
      </c>
      <c r="AM809" s="108" t="s">
        <v>5537</v>
      </c>
      <c r="AN809" s="117" t="s">
        <v>1829</v>
      </c>
      <c r="AP809" s="23" t="s">
        <v>5537</v>
      </c>
      <c r="AQ809" s="23" t="s">
        <v>5537</v>
      </c>
      <c r="AR809" s="7"/>
      <c r="AS809" s="6"/>
      <c r="AT809" s="7"/>
      <c r="AU809" s="3" t="s">
        <v>5537</v>
      </c>
      <c r="AV809" s="24" t="s">
        <v>5537</v>
      </c>
      <c r="AW809" s="24" t="s">
        <v>5537</v>
      </c>
      <c r="AX809" s="24" t="s">
        <v>5537</v>
      </c>
      <c r="AY809" s="24" t="s">
        <v>5537</v>
      </c>
      <c r="AZ809" s="24" t="s">
        <v>5537</v>
      </c>
      <c r="BA809" s="24" t="s">
        <v>5537</v>
      </c>
      <c r="BB809" s="24" t="s">
        <v>5537</v>
      </c>
      <c r="BC809" s="24" t="s">
        <v>5537</v>
      </c>
      <c r="BD809" s="24" t="s">
        <v>5537</v>
      </c>
      <c r="BE809" s="24" t="s">
        <v>5537</v>
      </c>
      <c r="BF809" s="24" t="s">
        <v>5537</v>
      </c>
      <c r="BG809" s="24" t="s">
        <v>5537</v>
      </c>
      <c r="BH809" s="24" t="s">
        <v>5537</v>
      </c>
      <c r="BI809" s="9" t="s">
        <v>5537</v>
      </c>
      <c r="BJ809" s="14"/>
      <c r="BK809" s="14" t="s">
        <v>5537</v>
      </c>
      <c r="BL809" s="14" t="str">
        <f>_xlfn.XLOOKUP(B809,'[4]cell downs 18042026 17h'!$B:$B,'[4]cell downs 18042026 17h'!$B:$B,"")</f>
        <v/>
      </c>
      <c r="BM809" s="14" t="str">
        <f>_xlfn.XLOOKUP(B809,'[5]Cells Huawei 19042026 15h'!$B:$B,'[5]Cells Huawei 19042026 15h'!$B:$B,"")</f>
        <v/>
      </c>
      <c r="BN809" s="9" t="str">
        <f>_xlfn.XLOOKUP(B809,'[6]cells down 19042026 9H40'!$B:$B,'[6]cells down 19042026 9H40'!$B:$B,"")</f>
        <v/>
      </c>
      <c r="BO809" s="9" t="s">
        <v>1829</v>
      </c>
      <c r="BP809" s="9" t="s">
        <v>12</v>
      </c>
    </row>
    <row r="810" spans="1:68" s="9" customFormat="1" x14ac:dyDescent="0.35">
      <c r="A810" s="1" t="s">
        <v>1196</v>
      </c>
      <c r="B810" s="8" t="s">
        <v>1197</v>
      </c>
      <c r="C810" s="3" t="str">
        <f>_xlfn.XLOOKUP(B810,'[1]daily break down'!$D:$D,'[1]daily break down'!$E:$E,"")</f>
        <v>Yaounde</v>
      </c>
      <c r="D810" s="1" t="s">
        <v>11</v>
      </c>
      <c r="E810" s="1" t="s">
        <v>145</v>
      </c>
      <c r="F810" s="3" t="s">
        <v>37</v>
      </c>
      <c r="G810" s="1" t="s">
        <v>38</v>
      </c>
      <c r="H810" s="41" t="str">
        <f>_xlfn.XLOOKUP(B810,[2]CALCULATION!$B:$B,[2]CALCULATION!$H:$H,"")</f>
        <v>ZTE</v>
      </c>
      <c r="I810" s="34">
        <v>0</v>
      </c>
      <c r="J810" s="34">
        <v>0</v>
      </c>
      <c r="K810" s="34">
        <v>0</v>
      </c>
      <c r="L810" s="34">
        <v>0</v>
      </c>
      <c r="M810" s="34">
        <v>0</v>
      </c>
      <c r="N810" s="34">
        <v>0</v>
      </c>
      <c r="O810" s="34">
        <v>0</v>
      </c>
      <c r="P810" s="34">
        <v>0</v>
      </c>
      <c r="Q810" s="34">
        <v>0</v>
      </c>
      <c r="R810" s="34">
        <v>0</v>
      </c>
      <c r="S810" s="109">
        <v>4.3822749284456624</v>
      </c>
      <c r="T810" s="109">
        <f>_xlfn.XLOOKUP(B810,'[3]Nur des jours'!$B:$B,'[3]Nur des jours'!$U:$U,"")</f>
        <v>0</v>
      </c>
      <c r="U810" s="109">
        <v>13.077589011308868</v>
      </c>
      <c r="V810" s="109">
        <v>0</v>
      </c>
      <c r="W810" s="109">
        <v>0</v>
      </c>
      <c r="X810" s="109">
        <v>0</v>
      </c>
      <c r="Y810" s="109">
        <v>0</v>
      </c>
      <c r="Z810" s="109">
        <v>0</v>
      </c>
      <c r="AA810" s="109">
        <v>0</v>
      </c>
      <c r="AB810" s="109">
        <v>5.869524274254987E-2</v>
      </c>
      <c r="AC810" s="109">
        <v>0</v>
      </c>
      <c r="AD810" s="109">
        <v>0</v>
      </c>
      <c r="AE810" s="109">
        <v>0</v>
      </c>
      <c r="AF810" s="109">
        <v>0</v>
      </c>
      <c r="AG810" s="57" t="str">
        <f>_xlfn.XLOOKUP(B810,[3]CALCULATION!$B:$B,[3]CALCULATION!$M:$M,"")</f>
        <v>Operationnel</v>
      </c>
      <c r="AH810" s="57"/>
      <c r="AI810" s="56" t="str" cm="1">
        <f t="array" ref="AI810">IFERROR(_xlfn.IFS(
AK810="MPR ISSUE","PDH",
AK810="BSS Hardware Issue","BSS",
AK810="Sites strategiques, MLL, Pylone, etc.","ENVTECH",
AK810="AKTIVCO DEFAUT GE &amp; POWER Cabinet","AKTIVCO",
AK810="AKTIVCO Coupure ENEO &amp; Baisse de tension","AKTIVCO GRID ONLY",
AK810="Coupure ENEO &amp; Baisse de tension","IHS GRID ONLY",
AK810="Defaut GE &amp; POWER Cabinet","IHS",
AK810="Sharing","Partners",
AK810="Sites strategiques &amp; DataCenter","SST &amp; DC",
AK810="Exclu","Exclu",
AK810="SAT","SAT",
AK810="SPARE-ISSUE","SPARE-ISSUE",
AK810="Fiber CAmtel","TRANS_FO_CAMTEL",
AK810="Fiber AOF","Fiber AOF",
AK810="Projet OCM (HUAWEI)","TRAVAUX-HUAWEI",
AK810="Projet OCM (NOKIA)","TRAVAUX-NOKIA",
AK810="ACCESS-ISSUE","ACCESS-ISSUE",
AK810="Projet OCM (ZTE, NOKIA, autres projets)","TRAVAUX OCM",
AK810="No root CAuse","No root cause",
AK810="ODU HS","PDH",
AK810="IP &amp; VLAN","PDH",
AK810="Warehouse HUAWEI","SPARE-ISSUE",
AK810="SPARE-HS","SPARE-ISSUE",
AK810="Power Telco","BSS",AK810="no impacts","no impacts"
),"")</f>
        <v>No root cause</v>
      </c>
      <c r="AJ810" s="56" t="str" cm="1">
        <f t="array" ref="AJ810">IFERROR(_xlfn.IFS(
AK810="MPR ISSUE","TX ISSUE",
AK810="BSS Hardware Issue","RAN ISSUE",
AK810="Sites strategiques, MLL, Pylone, etc.","ENVTECH",
AK810="AKTIVCO DEFAUT GE &amp; POWER Cabinet","POWER ISSUE",
AK810="AKTIVCO Coupure ENEO &amp; Baisse de tension","POWER ISSUE",
AK810="Coupure ENEO &amp; Baisse de tension","POWER ISSUE",
AK810="Defaut GE &amp; POWER Cabinet","POWER ISSUE",
AK810="Sharing","POWER ISSUE",
AK810="Sites strategiques &amp; DataCenter","POWER ISSUE",
AK810="Exclu","Exclu",
AK810="SAT","TX ISSUE",
AK810="SPARE-ISSUE","SPARE-ISSUE",
AK810="Fiber CAmtel","TX ISSUE",
AK810="Fiber AOF","TX ISSUE",
AK810="Projet OCM (HUAWEI)","TRAVAUX-HUAWEI",
AK810="Projet OCM (NOKIA)","TRAVAUX -NOKIA",
AK810="ACCESS-ISSUE","ACCESS-ISSUE",
AK810="Projet OCM (ZTE, NOKIA, autres projets)","TRAVAUX OCM",
AK810="No root CAuse","No root cause",
AK810="ODU HS","TX ISSUE",
AK810="IP &amp; VLAN","TX ISSUE",
AK810="Warehouse HUAWEI","SPARE-ISSUE",
AK810="SPARE-HS","SPARE-ISSUE",
AK810="Power Telco","RAN ISSUE",AK810="no impacts","no impacts"
),"")</f>
        <v>No root cause</v>
      </c>
      <c r="AK810" s="81" t="s">
        <v>5620</v>
      </c>
      <c r="AL810" s="56" t="str" cm="1">
        <f t="array" ref="AL810">IFERROR(_xlfn.IFS(
AK810="MPR ISSUE","ACTIVE",
AK810="BSS Hardware Issue","ACTIVE",
AK810="Sites strategiques, MLL, Pylone, etc.","PASSIVE",
AK810="AKTIVCO DEFAUT GE &amp; POWER Cabinet","PASSIVE",
AK810="AKTIVCO Coupure ENEO &amp; Baisse de tension","PASSIVE",
AK810="Coupure ENEO &amp; Baisse de tension","PASSIVE",
AK810="Defaut GE &amp; POWER Cabinet","PASSIVE",
AK810="Sharing","PASSIVE",
AK810="Sites strategiques &amp; DataCenter","PASSIVE",
AK810="Exclu","Exclu",
AK810="SAT","ACTIVE",
AK810="SPARE-ISSUE","SPARE-ISSUE",
AK810="Fiber CAmtel","ACTIVE",
AK810="Fiber AOF","ACTIVE",
AK810="Projet OCM (HUAWEI)","PLANNED WORKS",
AK810="Projet OCM (NOKIA)","PLANNED WORKS",
AK810="ACCESS-ISSUE","ACCESS-ISSUE",
AK810="Projet OCM (ZTE, NOKIA, autres projets)","PLANNED WORKS",
AK810="No root CAuse","No root cause",
AK810="ODU HS","ACTIVE",
AK810="IP &amp; VLAN","ACTIVE",
AK810="Warehouse HUAWEI","SPARE-ISSUE",
AK810="SPARE-HS","SPARE-ISSUE",
AK810="Power Telco","ACTIVE", AK810="no impacts","no impacts"
),"")</f>
        <v>No root cause</v>
      </c>
      <c r="AM810" s="108" t="s">
        <v>5537</v>
      </c>
      <c r="AN810" s="117" t="s">
        <v>1197</v>
      </c>
      <c r="AP810" s="23" t="s">
        <v>5537</v>
      </c>
      <c r="AQ810" s="23" t="s">
        <v>5537</v>
      </c>
      <c r="AR810" s="7"/>
      <c r="AS810" s="6"/>
      <c r="AT810" s="7"/>
      <c r="AU810" s="3" t="s">
        <v>5537</v>
      </c>
      <c r="AV810" s="24" t="s">
        <v>5537</v>
      </c>
      <c r="AW810" s="24" t="s">
        <v>5537</v>
      </c>
      <c r="AX810" s="24" t="s">
        <v>5537</v>
      </c>
      <c r="AY810" s="24" t="s">
        <v>5537</v>
      </c>
      <c r="AZ810" s="24" t="s">
        <v>5537</v>
      </c>
      <c r="BA810" s="24" t="s">
        <v>5537</v>
      </c>
      <c r="BB810" s="24" t="s">
        <v>5537</v>
      </c>
      <c r="BC810" s="24" t="s">
        <v>5537</v>
      </c>
      <c r="BD810" s="24" t="s">
        <v>5537</v>
      </c>
      <c r="BE810" s="24" t="s">
        <v>5537</v>
      </c>
      <c r="BF810" s="24" t="s">
        <v>5537</v>
      </c>
      <c r="BG810" s="24" t="s">
        <v>5537</v>
      </c>
      <c r="BH810" s="24" t="s">
        <v>5537</v>
      </c>
      <c r="BI810" s="9" t="s">
        <v>5537</v>
      </c>
      <c r="BJ810" s="14"/>
      <c r="BK810" s="14" t="s">
        <v>5537</v>
      </c>
      <c r="BL810" s="14" t="str">
        <f>_xlfn.XLOOKUP(B810,'[4]cell downs 18042026 17h'!$B:$B,'[4]cell downs 18042026 17h'!$B:$B,"")</f>
        <v/>
      </c>
      <c r="BM810" s="14" t="str">
        <f>_xlfn.XLOOKUP(B810,'[5]Cells Huawei 19042026 15h'!$B:$B,'[5]Cells Huawei 19042026 15h'!$B:$B,"")</f>
        <v/>
      </c>
      <c r="BN810" s="9" t="str">
        <f>_xlfn.XLOOKUP(B810,'[6]cells down 19042026 9H40'!$B:$B,'[6]cells down 19042026 9H40'!$B:$B,"")</f>
        <v/>
      </c>
      <c r="BO810" s="9" t="s">
        <v>1197</v>
      </c>
      <c r="BP810" s="9" t="s">
        <v>318</v>
      </c>
    </row>
    <row r="811" spans="1:68" s="9" customFormat="1" x14ac:dyDescent="0.35">
      <c r="A811" s="1" t="s">
        <v>889</v>
      </c>
      <c r="B811" s="8" t="s">
        <v>890</v>
      </c>
      <c r="C811" s="3" t="str">
        <f>_xlfn.XLOOKUP(B811,'[1]daily break down'!$D:$D,'[1]daily break down'!$E:$E,"")</f>
        <v>OUEST</v>
      </c>
      <c r="D811" s="1" t="s">
        <v>11</v>
      </c>
      <c r="E811" s="1" t="s">
        <v>12</v>
      </c>
      <c r="F811" s="3" t="s">
        <v>102</v>
      </c>
      <c r="G811" s="1" t="s">
        <v>103</v>
      </c>
      <c r="H811" s="39" t="str">
        <f>_xlfn.XLOOKUP(B811,[2]CALCULATION!$B:$B,[2]CALCULATION!$H:$H,"")</f>
        <v>Huawei</v>
      </c>
      <c r="I811" s="34">
        <v>0</v>
      </c>
      <c r="J811" s="34">
        <v>0</v>
      </c>
      <c r="K811" s="34">
        <v>0</v>
      </c>
      <c r="L811" s="34">
        <v>0</v>
      </c>
      <c r="M811" s="34">
        <v>0</v>
      </c>
      <c r="N811" s="34">
        <v>0</v>
      </c>
      <c r="O811" s="34">
        <v>0</v>
      </c>
      <c r="P811" s="34">
        <v>0</v>
      </c>
      <c r="Q811" s="34">
        <v>0.14455330976249384</v>
      </c>
      <c r="R811" s="34">
        <v>0</v>
      </c>
      <c r="S811" s="109">
        <v>4.9866878975438948E-2</v>
      </c>
      <c r="T811" s="109">
        <f>_xlfn.XLOOKUP(B811,'[3]Nur des jours'!$B:$B,'[3]Nur des jours'!$U:$U,"")</f>
        <v>0</v>
      </c>
      <c r="U811" s="109">
        <v>0</v>
      </c>
      <c r="V811" s="109">
        <v>0</v>
      </c>
      <c r="W811" s="109">
        <v>0</v>
      </c>
      <c r="X811" s="109">
        <v>0</v>
      </c>
      <c r="Y811" s="109">
        <v>0</v>
      </c>
      <c r="Z811" s="109">
        <v>0</v>
      </c>
      <c r="AA811" s="109">
        <v>0</v>
      </c>
      <c r="AB811" s="109">
        <v>5.3237708777426784E-2</v>
      </c>
      <c r="AC811" s="109">
        <v>0</v>
      </c>
      <c r="AD811" s="109">
        <v>0</v>
      </c>
      <c r="AE811" s="109">
        <v>0</v>
      </c>
      <c r="AF811" s="109">
        <v>0</v>
      </c>
      <c r="AG811" s="57" t="str">
        <f>_xlfn.XLOOKUP(B811,[3]CALCULATION!$B:$B,[3]CALCULATION!$M:$M,"")</f>
        <v>Operationnel</v>
      </c>
      <c r="AH811" s="57"/>
      <c r="AI811" s="56" t="str" cm="1">
        <f t="array" ref="AI811">IFERROR(_xlfn.IFS(
AK811="MPR ISSUE","PDH",
AK811="BSS Hardware Issue","BSS",
AK811="Sites strategiques, MLL, Pylone, etc.","ENVTECH",
AK811="AKTIVCO DEFAUT GE &amp; POWER Cabinet","AKTIVCO",
AK811="AKTIVCO Coupure ENEO &amp; Baisse de tension","AKTIVCO GRID ONLY",
AK811="Coupure ENEO &amp; Baisse de tension","IHS GRID ONLY",
AK811="Defaut GE &amp; POWER Cabinet","IHS",
AK811="Sharing","Partners",
AK811="Sites strategiques &amp; DataCenter","SST &amp; DC",
AK811="Exclu","Exclu",
AK811="SAT","SAT",
AK811="SPARE-ISSUE","SPARE-ISSUE",
AK811="Fiber CAmtel","TRANS_FO_CAMTEL",
AK811="Fiber AOF","Fiber AOF",
AK811="Projet OCM (HUAWEI)","TRAVAUX-HUAWEI",
AK811="Projet OCM (NOKIA)","TRAVAUX-NOKIA",
AK811="ACCESS-ISSUE","ACCESS-ISSUE",
AK811="Projet OCM (ZTE, NOKIA, autres projets)","TRAVAUX OCM",
AK811="No root CAuse","No root cause",
AK811="ODU HS","PDH",
AK811="IP &amp; VLAN","PDH",
AK811="Warehouse HUAWEI","SPARE-ISSUE",
AK811="SPARE-HS","SPARE-ISSUE",
AK811="Power Telco","BSS",AK811="no impacts","no impacts"
),"")</f>
        <v>No root cause</v>
      </c>
      <c r="AJ811" s="56" t="str" cm="1">
        <f t="array" ref="AJ811">IFERROR(_xlfn.IFS(
AK811="MPR ISSUE","TX ISSUE",
AK811="BSS Hardware Issue","RAN ISSUE",
AK811="Sites strategiques, MLL, Pylone, etc.","ENVTECH",
AK811="AKTIVCO DEFAUT GE &amp; POWER Cabinet","POWER ISSUE",
AK811="AKTIVCO Coupure ENEO &amp; Baisse de tension","POWER ISSUE",
AK811="Coupure ENEO &amp; Baisse de tension","POWER ISSUE",
AK811="Defaut GE &amp; POWER Cabinet","POWER ISSUE",
AK811="Sharing","POWER ISSUE",
AK811="Sites strategiques &amp; DataCenter","POWER ISSUE",
AK811="Exclu","Exclu",
AK811="SAT","TX ISSUE",
AK811="SPARE-ISSUE","SPARE-ISSUE",
AK811="Fiber CAmtel","TX ISSUE",
AK811="Fiber AOF","TX ISSUE",
AK811="Projet OCM (HUAWEI)","TRAVAUX-HUAWEI",
AK811="Projet OCM (NOKIA)","TRAVAUX -NOKIA",
AK811="ACCESS-ISSUE","ACCESS-ISSUE",
AK811="Projet OCM (ZTE, NOKIA, autres projets)","TRAVAUX OCM",
AK811="No root CAuse","No root cause",
AK811="ODU HS","TX ISSUE",
AK811="IP &amp; VLAN","TX ISSUE",
AK811="Warehouse HUAWEI","SPARE-ISSUE",
AK811="SPARE-HS","SPARE-ISSUE",
AK811="Power Telco","RAN ISSUE",AK811="no impacts","no impacts"
),"")</f>
        <v>No root cause</v>
      </c>
      <c r="AK811" s="81" t="s">
        <v>5620</v>
      </c>
      <c r="AL811" s="56" t="str" cm="1">
        <f t="array" ref="AL811">IFERROR(_xlfn.IFS(
AK811="MPR ISSUE","ACTIVE",
AK811="BSS Hardware Issue","ACTIVE",
AK811="Sites strategiques, MLL, Pylone, etc.","PASSIVE",
AK811="AKTIVCO DEFAUT GE &amp; POWER Cabinet","PASSIVE",
AK811="AKTIVCO Coupure ENEO &amp; Baisse de tension","PASSIVE",
AK811="Coupure ENEO &amp; Baisse de tension","PASSIVE",
AK811="Defaut GE &amp; POWER Cabinet","PASSIVE",
AK811="Sharing","PASSIVE",
AK811="Sites strategiques &amp; DataCenter","PASSIVE",
AK811="Exclu","Exclu",
AK811="SAT","ACTIVE",
AK811="SPARE-ISSUE","SPARE-ISSUE",
AK811="Fiber CAmtel","ACTIVE",
AK811="Fiber AOF","ACTIVE",
AK811="Projet OCM (HUAWEI)","PLANNED WORKS",
AK811="Projet OCM (NOKIA)","PLANNED WORKS",
AK811="ACCESS-ISSUE","ACCESS-ISSUE",
AK811="Projet OCM (ZTE, NOKIA, autres projets)","PLANNED WORKS",
AK811="No root CAuse","No root cause",
AK811="ODU HS","ACTIVE",
AK811="IP &amp; VLAN","ACTIVE",
AK811="Warehouse HUAWEI","SPARE-ISSUE",
AK811="SPARE-HS","SPARE-ISSUE",
AK811="Power Telco","ACTIVE", AK811="no impacts","no impacts"
),"")</f>
        <v>No root cause</v>
      </c>
      <c r="AM811" s="108" t="s">
        <v>5537</v>
      </c>
      <c r="AN811" s="117" t="s">
        <v>890</v>
      </c>
      <c r="AP811" s="23" t="s">
        <v>5537</v>
      </c>
      <c r="AQ811" s="23" t="s">
        <v>5537</v>
      </c>
      <c r="AR811" s="7"/>
      <c r="AS811" s="6"/>
      <c r="AT811" s="7"/>
      <c r="AU811" s="3" t="s">
        <v>5537</v>
      </c>
      <c r="AV811" s="24" t="s">
        <v>5537</v>
      </c>
      <c r="AW811" s="24" t="s">
        <v>5537</v>
      </c>
      <c r="AX811" s="24" t="s">
        <v>5537</v>
      </c>
      <c r="AY811" s="24" t="s">
        <v>5537</v>
      </c>
      <c r="AZ811" s="24" t="s">
        <v>5537</v>
      </c>
      <c r="BA811" s="24" t="s">
        <v>5537</v>
      </c>
      <c r="BB811" s="24" t="s">
        <v>5537</v>
      </c>
      <c r="BC811" s="24" t="s">
        <v>5537</v>
      </c>
      <c r="BD811" s="24" t="s">
        <v>5537</v>
      </c>
      <c r="BE811" s="24" t="s">
        <v>5537</v>
      </c>
      <c r="BF811" s="24" t="s">
        <v>5537</v>
      </c>
      <c r="BG811" s="24" t="s">
        <v>5537</v>
      </c>
      <c r="BH811" s="24" t="s">
        <v>5537</v>
      </c>
      <c r="BI811" s="9" t="s">
        <v>5537</v>
      </c>
      <c r="BJ811" s="14"/>
      <c r="BK811" s="14" t="s">
        <v>5537</v>
      </c>
      <c r="BL811" s="14" t="str">
        <f>_xlfn.XLOOKUP(B811,'[4]cell downs 18042026 17h'!$B:$B,'[4]cell downs 18042026 17h'!$B:$B,"")</f>
        <v/>
      </c>
      <c r="BM811" s="14" t="str">
        <f>_xlfn.XLOOKUP(B811,'[5]Cells Huawei 19042026 15h'!$B:$B,'[5]Cells Huawei 19042026 15h'!$B:$B,"")</f>
        <v/>
      </c>
      <c r="BN811" s="9" t="str">
        <f>_xlfn.XLOOKUP(B811,'[6]cells down 19042026 9H40'!$B:$B,'[6]cells down 19042026 9H40'!$B:$B,"")</f>
        <v/>
      </c>
      <c r="BO811" s="9" t="s">
        <v>890</v>
      </c>
      <c r="BP811" s="9" t="s">
        <v>12</v>
      </c>
    </row>
    <row r="812" spans="1:68" s="9" customFormat="1" x14ac:dyDescent="0.35">
      <c r="A812" s="3" t="s">
        <v>1277</v>
      </c>
      <c r="B812" s="31" t="s">
        <v>1278</v>
      </c>
      <c r="C812" s="3" t="str">
        <f>_xlfn.XLOOKUP(B812,'[1]daily break down'!$D:$D,'[1]daily break down'!$E:$E,"")</f>
        <v>CENTRE</v>
      </c>
      <c r="D812" s="3" t="s">
        <v>11</v>
      </c>
      <c r="E812" s="3" t="s">
        <v>66</v>
      </c>
      <c r="F812" s="3" t="s">
        <v>69</v>
      </c>
      <c r="G812" s="3" t="s">
        <v>1277</v>
      </c>
      <c r="H812" s="40" t="str">
        <f>_xlfn.XLOOKUP(B812,[2]CALCULATION!$B:$B,[2]CALCULATION!$H:$H,"")</f>
        <v>NOKIA</v>
      </c>
      <c r="I812" s="34">
        <v>0</v>
      </c>
      <c r="J812" s="34">
        <v>0.29132804625756481</v>
      </c>
      <c r="K812" s="34">
        <v>1.8756959580750786E-3</v>
      </c>
      <c r="L812" s="34">
        <v>1.0117936850770377E-2</v>
      </c>
      <c r="M812" s="34">
        <v>9.7500118743787251E-2</v>
      </c>
      <c r="N812" s="34">
        <v>2.9037216274046887E-3</v>
      </c>
      <c r="O812" s="34">
        <v>0</v>
      </c>
      <c r="P812" s="34">
        <v>2.322977301923751E-2</v>
      </c>
      <c r="Q812" s="34">
        <v>0.39378793796741601</v>
      </c>
      <c r="R812" s="34">
        <v>0.36590499612910765</v>
      </c>
      <c r="S812" s="109">
        <v>8.6570582680388242E-3</v>
      </c>
      <c r="T812" s="109">
        <f>_xlfn.XLOOKUP(B812,'[3]Nur des jours'!$B:$B,'[3]Nur des jours'!$U:$U,"")</f>
        <v>0</v>
      </c>
      <c r="U812" s="109">
        <v>0</v>
      </c>
      <c r="V812" s="109">
        <v>0.16440375192975548</v>
      </c>
      <c r="W812" s="109">
        <v>0</v>
      </c>
      <c r="X812" s="109">
        <v>0</v>
      </c>
      <c r="Y812" s="109">
        <v>0</v>
      </c>
      <c r="Z812" s="109">
        <v>7.4122585487097395E-2</v>
      </c>
      <c r="AA812" s="109">
        <v>1.1592800906307342E-3</v>
      </c>
      <c r="AB812" s="109">
        <v>5.1400695710735009E-2</v>
      </c>
      <c r="AC812" s="109">
        <v>0</v>
      </c>
      <c r="AD812" s="109">
        <v>0</v>
      </c>
      <c r="AE812" s="109">
        <v>0</v>
      </c>
      <c r="AF812" s="109">
        <v>0</v>
      </c>
      <c r="AG812" s="57" t="str">
        <f>_xlfn.XLOOKUP(B812,[3]CALCULATION!$B:$B,[3]CALCULATION!$M:$M,"")</f>
        <v>Operationnel</v>
      </c>
      <c r="AH812" s="57"/>
      <c r="AI812" s="56" t="str" cm="1">
        <f t="array" ref="AI812">IFERROR(_xlfn.IFS(
AK812="MPR ISSUE","PDH",
AK812="BSS Hardware Issue","BSS",
AK812="Sites strategiques, MLL, Pylone, etc.","ENVTECH",
AK812="AKTIVCO DEFAUT GE &amp; POWER Cabinet","AKTIVCO",
AK812="AKTIVCO Coupure ENEO &amp; Baisse de tension","AKTIVCO GRID ONLY",
AK812="Coupure ENEO &amp; Baisse de tension","IHS GRID ONLY",
AK812="Defaut GE &amp; POWER Cabinet","IHS",
AK812="Sharing","Partners",
AK812="Sites strategiques &amp; DataCenter","SST &amp; DC",
AK812="Exclu","Exclu",
AK812="SAT","SAT",
AK812="SPARE-ISSUE","SPARE-ISSUE",
AK812="Fiber CAmtel","TRANS_FO_CAMTEL",
AK812="Fiber AOF","Fiber AOF",
AK812="Projet OCM (HUAWEI)","TRAVAUX-HUAWEI",
AK812="Projet OCM (NOKIA)","TRAVAUX-NOKIA",
AK812="ACCESS-ISSUE","ACCESS-ISSUE",
AK812="Projet OCM (ZTE, NOKIA, autres projets)","TRAVAUX OCM",
AK812="No root CAuse","No root cause",
AK812="ODU HS","PDH",
AK812="IP &amp; VLAN","PDH",
AK812="Warehouse HUAWEI","SPARE-ISSUE",
AK812="SPARE-HS","SPARE-ISSUE",
AK812="Power Telco","BSS",AK812="no impacts","no impacts"
),"")</f>
        <v>No root cause</v>
      </c>
      <c r="AJ812" s="56" t="str" cm="1">
        <f t="array" ref="AJ812">IFERROR(_xlfn.IFS(
AK812="MPR ISSUE","TX ISSUE",
AK812="BSS Hardware Issue","RAN ISSUE",
AK812="Sites strategiques, MLL, Pylone, etc.","ENVTECH",
AK812="AKTIVCO DEFAUT GE &amp; POWER Cabinet","POWER ISSUE",
AK812="AKTIVCO Coupure ENEO &amp; Baisse de tension","POWER ISSUE",
AK812="Coupure ENEO &amp; Baisse de tension","POWER ISSUE",
AK812="Defaut GE &amp; POWER Cabinet","POWER ISSUE",
AK812="Sharing","POWER ISSUE",
AK812="Sites strategiques &amp; DataCenter","POWER ISSUE",
AK812="Exclu","Exclu",
AK812="SAT","TX ISSUE",
AK812="SPARE-ISSUE","SPARE-ISSUE",
AK812="Fiber CAmtel","TX ISSUE",
AK812="Fiber AOF","TX ISSUE",
AK812="Projet OCM (HUAWEI)","TRAVAUX-HUAWEI",
AK812="Projet OCM (NOKIA)","TRAVAUX -NOKIA",
AK812="ACCESS-ISSUE","ACCESS-ISSUE",
AK812="Projet OCM (ZTE, NOKIA, autres projets)","TRAVAUX OCM",
AK812="No root CAuse","No root cause",
AK812="ODU HS","TX ISSUE",
AK812="IP &amp; VLAN","TX ISSUE",
AK812="Warehouse HUAWEI","SPARE-ISSUE",
AK812="SPARE-HS","SPARE-ISSUE",
AK812="Power Telco","RAN ISSUE",AK812="no impacts","no impacts"
),"")</f>
        <v>No root cause</v>
      </c>
      <c r="AK812" s="81" t="s">
        <v>5620</v>
      </c>
      <c r="AL812" s="56" t="str" cm="1">
        <f t="array" ref="AL812">IFERROR(_xlfn.IFS(
AK812="MPR ISSUE","ACTIVE",
AK812="BSS Hardware Issue","ACTIVE",
AK812="Sites strategiques, MLL, Pylone, etc.","PASSIVE",
AK812="AKTIVCO DEFAUT GE &amp; POWER Cabinet","PASSIVE",
AK812="AKTIVCO Coupure ENEO &amp; Baisse de tension","PASSIVE",
AK812="Coupure ENEO &amp; Baisse de tension","PASSIVE",
AK812="Defaut GE &amp; POWER Cabinet","PASSIVE",
AK812="Sharing","PASSIVE",
AK812="Sites strategiques &amp; DataCenter","PASSIVE",
AK812="Exclu","Exclu",
AK812="SAT","ACTIVE",
AK812="SPARE-ISSUE","SPARE-ISSUE",
AK812="Fiber CAmtel","ACTIVE",
AK812="Fiber AOF","ACTIVE",
AK812="Projet OCM (HUAWEI)","PLANNED WORKS",
AK812="Projet OCM (NOKIA)","PLANNED WORKS",
AK812="ACCESS-ISSUE","ACCESS-ISSUE",
AK812="Projet OCM (ZTE, NOKIA, autres projets)","PLANNED WORKS",
AK812="No root CAuse","No root cause",
AK812="ODU HS","ACTIVE",
AK812="IP &amp; VLAN","ACTIVE",
AK812="Warehouse HUAWEI","SPARE-ISSUE",
AK812="SPARE-HS","SPARE-ISSUE",
AK812="Power Telco","ACTIVE", AK812="no impacts","no impacts"
),"")</f>
        <v>No root cause</v>
      </c>
      <c r="AM812" s="108" t="s">
        <v>5537</v>
      </c>
      <c r="AN812" s="117" t="s">
        <v>1278</v>
      </c>
      <c r="AP812" s="23" t="s">
        <v>5537</v>
      </c>
      <c r="AQ812" s="23" t="s">
        <v>5537</v>
      </c>
      <c r="AR812" s="7"/>
      <c r="AS812" s="6"/>
      <c r="AT812" s="7"/>
      <c r="AU812" s="3" t="s">
        <v>5537</v>
      </c>
      <c r="AV812" s="24" t="s">
        <v>5537</v>
      </c>
      <c r="AW812" s="24" t="s">
        <v>5537</v>
      </c>
      <c r="AX812" s="24" t="s">
        <v>5537</v>
      </c>
      <c r="AY812" s="24" t="s">
        <v>5537</v>
      </c>
      <c r="AZ812" s="24" t="s">
        <v>5537</v>
      </c>
      <c r="BA812" s="24" t="s">
        <v>5537</v>
      </c>
      <c r="BB812" s="24" t="s">
        <v>5537</v>
      </c>
      <c r="BC812" s="24" t="s">
        <v>5537</v>
      </c>
      <c r="BD812" s="24" t="s">
        <v>5537</v>
      </c>
      <c r="BE812" s="24" t="s">
        <v>5537</v>
      </c>
      <c r="BF812" s="24" t="s">
        <v>5537</v>
      </c>
      <c r="BG812" s="24" t="s">
        <v>5537</v>
      </c>
      <c r="BH812" s="24" t="s">
        <v>5537</v>
      </c>
      <c r="BI812" s="9" t="s">
        <v>5537</v>
      </c>
      <c r="BJ812" s="14"/>
      <c r="BK812" s="14" t="s">
        <v>5537</v>
      </c>
      <c r="BL812" s="14" t="str">
        <f>_xlfn.XLOOKUP(B812,'[4]cell downs 18042026 17h'!$B:$B,'[4]cell downs 18042026 17h'!$B:$B,"")</f>
        <v/>
      </c>
      <c r="BM812" s="14" t="str">
        <f>_xlfn.XLOOKUP(B812,'[5]Cells Huawei 19042026 15h'!$B:$B,'[5]Cells Huawei 19042026 15h'!$B:$B,"")</f>
        <v/>
      </c>
      <c r="BN812" s="9" t="str">
        <f>_xlfn.XLOOKUP(B812,'[6]cells down 19042026 9H40'!$B:$B,'[6]cells down 19042026 9H40'!$B:$B,"")</f>
        <v/>
      </c>
      <c r="BO812" s="9" t="s">
        <v>5537</v>
      </c>
      <c r="BP812" s="9" t="s">
        <v>12</v>
      </c>
    </row>
    <row r="813" spans="1:68" s="9" customFormat="1" x14ac:dyDescent="0.35">
      <c r="A813" s="1" t="s">
        <v>2615</v>
      </c>
      <c r="B813" s="8" t="s">
        <v>2616</v>
      </c>
      <c r="C813" s="3" t="str">
        <f>_xlfn.XLOOKUP(B813,'[1]daily break down'!$D:$D,'[1]daily break down'!$E:$E,"")</f>
        <v>Yaounde</v>
      </c>
      <c r="D813" s="1" t="s">
        <v>11</v>
      </c>
      <c r="E813" s="1" t="s">
        <v>12</v>
      </c>
      <c r="F813" s="3" t="s">
        <v>37</v>
      </c>
      <c r="G813" s="1" t="s">
        <v>38</v>
      </c>
      <c r="H813" s="41" t="str">
        <f>_xlfn.XLOOKUP(B813,[2]CALCULATION!$B:$B,[2]CALCULATION!$H:$H,"")</f>
        <v>ZTE</v>
      </c>
      <c r="I813" s="34">
        <v>0</v>
      </c>
      <c r="J813" s="34">
        <v>0</v>
      </c>
      <c r="K813" s="34">
        <v>0</v>
      </c>
      <c r="L813" s="34">
        <v>0</v>
      </c>
      <c r="M813" s="34">
        <v>0</v>
      </c>
      <c r="N813" s="34">
        <v>0</v>
      </c>
      <c r="O813" s="34">
        <v>0</v>
      </c>
      <c r="P813" s="34">
        <v>0</v>
      </c>
      <c r="Q813" s="34">
        <v>0</v>
      </c>
      <c r="R813" s="34">
        <v>0</v>
      </c>
      <c r="S813" s="109">
        <v>0</v>
      </c>
      <c r="T813" s="109">
        <f>_xlfn.XLOOKUP(B813,'[3]Nur des jours'!$B:$B,'[3]Nur des jours'!$U:$U,"")</f>
        <v>0</v>
      </c>
      <c r="U813" s="109">
        <v>0</v>
      </c>
      <c r="V813" s="109">
        <v>0</v>
      </c>
      <c r="W813" s="109">
        <v>0</v>
      </c>
      <c r="X813" s="109">
        <v>0</v>
      </c>
      <c r="Y813" s="109">
        <v>0</v>
      </c>
      <c r="Z813" s="109">
        <v>0</v>
      </c>
      <c r="AA813" s="109">
        <v>0</v>
      </c>
      <c r="AB813" s="109">
        <v>4.3089549214828389E-2</v>
      </c>
      <c r="AC813" s="109">
        <v>1.1115707268723346E-2</v>
      </c>
      <c r="AD813" s="109">
        <v>0</v>
      </c>
      <c r="AE813" s="109">
        <v>1.5873219702482357E-3</v>
      </c>
      <c r="AF813" s="109">
        <v>1.5873219702482357E-3</v>
      </c>
      <c r="AG813" s="57" t="str">
        <f>_xlfn.XLOOKUP(B813,[3]CALCULATION!$B:$B,[3]CALCULATION!$M:$M,"")</f>
        <v>Operationnel</v>
      </c>
      <c r="AH813" s="57"/>
      <c r="AI813" s="56" t="str" cm="1">
        <f t="array" ref="AI813">IFERROR(_xlfn.IFS(
AK813="MPR ISSUE","PDH",
AK813="BSS Hardware Issue","BSS",
AK813="Sites strategiques, MLL, Pylone, etc.","ENVTECH",
AK813="AKTIVCO DEFAUT GE &amp; POWER Cabinet","AKTIVCO",
AK813="AKTIVCO Coupure ENEO &amp; Baisse de tension","AKTIVCO GRID ONLY",
AK813="Coupure ENEO &amp; Baisse de tension","IHS GRID ONLY",
AK813="Defaut GE &amp; POWER Cabinet","IHS",
AK813="Sharing","Partners",
AK813="Sites strategiques &amp; DataCenter","SST &amp; DC",
AK813="Exclu","Exclu",
AK813="SAT","SAT",
AK813="SPARE-ISSUE","SPARE-ISSUE",
AK813="Fiber CAmtel","TRANS_FO_CAMTEL",
AK813="Fiber AOF","Fiber AOF",
AK813="Projet OCM (HUAWEI)","TRAVAUX-HUAWEI",
AK813="Projet OCM (NOKIA)","TRAVAUX-NOKIA",
AK813="ACCESS-ISSUE","ACCESS-ISSUE",
AK813="Projet OCM (ZTE, NOKIA, autres projets)","TRAVAUX OCM",
AK813="No root CAuse","No root cause",
AK813="ODU HS","PDH",
AK813="IP &amp; VLAN","PDH",
AK813="Warehouse HUAWEI","SPARE-ISSUE",
AK813="SPARE-HS","SPARE-ISSUE",
AK813="Power Telco","BSS",AK813="no impacts","no impacts"
),"")</f>
        <v>No root cause</v>
      </c>
      <c r="AJ813" s="56" t="str" cm="1">
        <f t="array" ref="AJ813">IFERROR(_xlfn.IFS(
AK813="MPR ISSUE","TX ISSUE",
AK813="BSS Hardware Issue","RAN ISSUE",
AK813="Sites strategiques, MLL, Pylone, etc.","ENVTECH",
AK813="AKTIVCO DEFAUT GE &amp; POWER Cabinet","POWER ISSUE",
AK813="AKTIVCO Coupure ENEO &amp; Baisse de tension","POWER ISSUE",
AK813="Coupure ENEO &amp; Baisse de tension","POWER ISSUE",
AK813="Defaut GE &amp; POWER Cabinet","POWER ISSUE",
AK813="Sharing","POWER ISSUE",
AK813="Sites strategiques &amp; DataCenter","POWER ISSUE",
AK813="Exclu","Exclu",
AK813="SAT","TX ISSUE",
AK813="SPARE-ISSUE","SPARE-ISSUE",
AK813="Fiber CAmtel","TX ISSUE",
AK813="Fiber AOF","TX ISSUE",
AK813="Projet OCM (HUAWEI)","TRAVAUX-HUAWEI",
AK813="Projet OCM (NOKIA)","TRAVAUX -NOKIA",
AK813="ACCESS-ISSUE","ACCESS-ISSUE",
AK813="Projet OCM (ZTE, NOKIA, autres projets)","TRAVAUX OCM",
AK813="No root CAuse","No root cause",
AK813="ODU HS","TX ISSUE",
AK813="IP &amp; VLAN","TX ISSUE",
AK813="Warehouse HUAWEI","SPARE-ISSUE",
AK813="SPARE-HS","SPARE-ISSUE",
AK813="Power Telco","RAN ISSUE",AK813="no impacts","no impacts"
),"")</f>
        <v>No root cause</v>
      </c>
      <c r="AK813" s="81" t="s">
        <v>5620</v>
      </c>
      <c r="AL813" s="56" t="str" cm="1">
        <f t="array" ref="AL813">IFERROR(_xlfn.IFS(
AK813="MPR ISSUE","ACTIVE",
AK813="BSS Hardware Issue","ACTIVE",
AK813="Sites strategiques, MLL, Pylone, etc.","PASSIVE",
AK813="AKTIVCO DEFAUT GE &amp; POWER Cabinet","PASSIVE",
AK813="AKTIVCO Coupure ENEO &amp; Baisse de tension","PASSIVE",
AK813="Coupure ENEO &amp; Baisse de tension","PASSIVE",
AK813="Defaut GE &amp; POWER Cabinet","PASSIVE",
AK813="Sharing","PASSIVE",
AK813="Sites strategiques &amp; DataCenter","PASSIVE",
AK813="Exclu","Exclu",
AK813="SAT","ACTIVE",
AK813="SPARE-ISSUE","SPARE-ISSUE",
AK813="Fiber CAmtel","ACTIVE",
AK813="Fiber AOF","ACTIVE",
AK813="Projet OCM (HUAWEI)","PLANNED WORKS",
AK813="Projet OCM (NOKIA)","PLANNED WORKS",
AK813="ACCESS-ISSUE","ACCESS-ISSUE",
AK813="Projet OCM (ZTE, NOKIA, autres projets)","PLANNED WORKS",
AK813="No root CAuse","No root cause",
AK813="ODU HS","ACTIVE",
AK813="IP &amp; VLAN","ACTIVE",
AK813="Warehouse HUAWEI","SPARE-ISSUE",
AK813="SPARE-HS","SPARE-ISSUE",
AK813="Power Telco","ACTIVE", AK813="no impacts","no impacts"
),"")</f>
        <v>No root cause</v>
      </c>
      <c r="AM813" s="108" t="s">
        <v>5537</v>
      </c>
      <c r="AN813" s="117" t="s">
        <v>2616</v>
      </c>
      <c r="AP813" s="23" t="s">
        <v>5537</v>
      </c>
      <c r="AQ813" s="23" t="s">
        <v>5537</v>
      </c>
      <c r="AR813" s="7"/>
      <c r="AS813" s="6"/>
      <c r="AT813" s="7"/>
      <c r="AU813" s="3" t="s">
        <v>5537</v>
      </c>
      <c r="AV813" s="24" t="s">
        <v>5537</v>
      </c>
      <c r="AW813" s="24" t="s">
        <v>5537</v>
      </c>
      <c r="AX813" s="24" t="s">
        <v>5537</v>
      </c>
      <c r="AY813" s="24" t="s">
        <v>5537</v>
      </c>
      <c r="AZ813" s="24" t="s">
        <v>5537</v>
      </c>
      <c r="BA813" s="24" t="s">
        <v>5537</v>
      </c>
      <c r="BB813" s="24" t="s">
        <v>5537</v>
      </c>
      <c r="BC813" s="24" t="s">
        <v>5537</v>
      </c>
      <c r="BD813" s="24" t="s">
        <v>5537</v>
      </c>
      <c r="BE813" s="24" t="s">
        <v>5537</v>
      </c>
      <c r="BF813" s="24" t="s">
        <v>5537</v>
      </c>
      <c r="BG813" s="24" t="s">
        <v>5537</v>
      </c>
      <c r="BH813" s="24" t="s">
        <v>5537</v>
      </c>
      <c r="BI813" s="9" t="s">
        <v>5537</v>
      </c>
      <c r="BJ813" s="14"/>
      <c r="BK813" s="14" t="s">
        <v>5537</v>
      </c>
      <c r="BL813" s="14" t="str">
        <f>_xlfn.XLOOKUP(B813,'[4]cell downs 18042026 17h'!$B:$B,'[4]cell downs 18042026 17h'!$B:$B,"")</f>
        <v/>
      </c>
      <c r="BM813" s="14" t="str">
        <f>_xlfn.XLOOKUP(B813,'[5]Cells Huawei 19042026 15h'!$B:$B,'[5]Cells Huawei 19042026 15h'!$B:$B,"")</f>
        <v/>
      </c>
      <c r="BN813" s="9" t="str">
        <f>_xlfn.XLOOKUP(B813,'[6]cells down 19042026 9H40'!$B:$B,'[6]cells down 19042026 9H40'!$B:$B,"")</f>
        <v/>
      </c>
      <c r="BO813" s="9" t="s">
        <v>5537</v>
      </c>
      <c r="BP813" s="9" t="s">
        <v>594</v>
      </c>
    </row>
    <row r="814" spans="1:68" s="9" customFormat="1" x14ac:dyDescent="0.35">
      <c r="A814" s="1" t="s">
        <v>1179</v>
      </c>
      <c r="B814" s="8" t="s">
        <v>1180</v>
      </c>
      <c r="C814" s="3" t="str">
        <f>_xlfn.XLOOKUP(B814,'[1]daily break down'!$D:$D,'[1]daily break down'!$E:$E,"")</f>
        <v>Yaounde</v>
      </c>
      <c r="D814" s="1" t="s">
        <v>21</v>
      </c>
      <c r="E814" s="1" t="s">
        <v>36</v>
      </c>
      <c r="F814" s="3" t="s">
        <v>37</v>
      </c>
      <c r="G814" s="1" t="s">
        <v>38</v>
      </c>
      <c r="H814" s="41" t="str">
        <f>_xlfn.XLOOKUP(B814,[2]CALCULATION!$B:$B,[2]CALCULATION!$H:$H,"")</f>
        <v>ZTE</v>
      </c>
      <c r="I814" s="34">
        <v>2.9481384458655769E-2</v>
      </c>
      <c r="J814" s="34">
        <v>0.29174621111596244</v>
      </c>
      <c r="K814" s="34">
        <v>0</v>
      </c>
      <c r="L814" s="34">
        <v>0</v>
      </c>
      <c r="M814" s="34">
        <v>0.34776619211090348</v>
      </c>
      <c r="N814" s="34">
        <v>5.4753690434405311E-2</v>
      </c>
      <c r="O814" s="34">
        <v>0</v>
      </c>
      <c r="P814" s="34">
        <v>1.2431406288791298</v>
      </c>
      <c r="Q814" s="34">
        <v>5.5752454820179272E-2</v>
      </c>
      <c r="R814" s="34">
        <v>0.85722520424731674</v>
      </c>
      <c r="S814" s="109">
        <v>0</v>
      </c>
      <c r="T814" s="109">
        <f>_xlfn.XLOOKUP(B814,'[3]Nur des jours'!$B:$B,'[3]Nur des jours'!$U:$U,"")</f>
        <v>0</v>
      </c>
      <c r="U814" s="109">
        <v>0.25079687129922135</v>
      </c>
      <c r="V814" s="109">
        <v>0</v>
      </c>
      <c r="W814" s="109">
        <v>0</v>
      </c>
      <c r="X814" s="109">
        <v>0.78638427317062121</v>
      </c>
      <c r="Y814" s="109">
        <v>0</v>
      </c>
      <c r="Z814" s="109">
        <v>0</v>
      </c>
      <c r="AA814" s="109">
        <v>0</v>
      </c>
      <c r="AB814" s="109">
        <v>3.8809130418653713E-2</v>
      </c>
      <c r="AC814" s="109">
        <v>2.9225567425632169E-2</v>
      </c>
      <c r="AD814" s="109">
        <v>0</v>
      </c>
      <c r="AE814" s="109">
        <v>4.1734083262706424E-3</v>
      </c>
      <c r="AF814" s="109">
        <v>4.1734083262706424E-3</v>
      </c>
      <c r="AG814" s="57" t="str">
        <f>_xlfn.XLOOKUP(B814,[3]CALCULATION!$B:$B,[3]CALCULATION!$M:$M,"")</f>
        <v>Operationnel</v>
      </c>
      <c r="AH814" s="57"/>
      <c r="AI814" s="56" t="str" cm="1">
        <f t="array" ref="AI814">IFERROR(_xlfn.IFS(
AK814="MPR ISSUE","PDH",
AK814="BSS Hardware Issue","BSS",
AK814="Sites strategiques, MLL, Pylone, etc.","ENVTECH",
AK814="AKTIVCO DEFAUT GE &amp; POWER Cabinet","AKTIVCO",
AK814="AKTIVCO Coupure ENEO &amp; Baisse de tension","AKTIVCO GRID ONLY",
AK814="Coupure ENEO &amp; Baisse de tension","IHS GRID ONLY",
AK814="Defaut GE &amp; POWER Cabinet","IHS",
AK814="Sharing","Partners",
AK814="Sites strategiques &amp; DataCenter","SST &amp; DC",
AK814="Exclu","Exclu",
AK814="SAT","SAT",
AK814="SPARE-ISSUE","SPARE-ISSUE",
AK814="Fiber CAmtel","TRANS_FO_CAMTEL",
AK814="Fiber AOF","Fiber AOF",
AK814="Projet OCM (HUAWEI)","TRAVAUX-HUAWEI",
AK814="Projet OCM (NOKIA)","TRAVAUX-NOKIA",
AK814="ACCESS-ISSUE","ACCESS-ISSUE",
AK814="Projet OCM (ZTE, NOKIA, autres projets)","TRAVAUX OCM",
AK814="No root CAuse","No root cause",
AK814="ODU HS","PDH",
AK814="IP &amp; VLAN","PDH",
AK814="Warehouse HUAWEI","SPARE-ISSUE",
AK814="SPARE-HS","SPARE-ISSUE",
AK814="Power Telco","BSS",AK814="no impacts","no impacts"
),"")</f>
        <v>No root cause</v>
      </c>
      <c r="AJ814" s="56" t="str" cm="1">
        <f t="array" ref="AJ814">IFERROR(_xlfn.IFS(
AK814="MPR ISSUE","TX ISSUE",
AK814="BSS Hardware Issue","RAN ISSUE",
AK814="Sites strategiques, MLL, Pylone, etc.","ENVTECH",
AK814="AKTIVCO DEFAUT GE &amp; POWER Cabinet","POWER ISSUE",
AK814="AKTIVCO Coupure ENEO &amp; Baisse de tension","POWER ISSUE",
AK814="Coupure ENEO &amp; Baisse de tension","POWER ISSUE",
AK814="Defaut GE &amp; POWER Cabinet","POWER ISSUE",
AK814="Sharing","POWER ISSUE",
AK814="Sites strategiques &amp; DataCenter","POWER ISSUE",
AK814="Exclu","Exclu",
AK814="SAT","TX ISSUE",
AK814="SPARE-ISSUE","SPARE-ISSUE",
AK814="Fiber CAmtel","TX ISSUE",
AK814="Fiber AOF","TX ISSUE",
AK814="Projet OCM (HUAWEI)","TRAVAUX-HUAWEI",
AK814="Projet OCM (NOKIA)","TRAVAUX -NOKIA",
AK814="ACCESS-ISSUE","ACCESS-ISSUE",
AK814="Projet OCM (ZTE, NOKIA, autres projets)","TRAVAUX OCM",
AK814="No root CAuse","No root cause",
AK814="ODU HS","TX ISSUE",
AK814="IP &amp; VLAN","TX ISSUE",
AK814="Warehouse HUAWEI","SPARE-ISSUE",
AK814="SPARE-HS","SPARE-ISSUE",
AK814="Power Telco","RAN ISSUE",AK814="no impacts","no impacts"
),"")</f>
        <v>No root cause</v>
      </c>
      <c r="AK814" s="81" t="s">
        <v>5620</v>
      </c>
      <c r="AL814" s="56" t="str" cm="1">
        <f t="array" ref="AL814">IFERROR(_xlfn.IFS(
AK814="MPR ISSUE","ACTIVE",
AK814="BSS Hardware Issue","ACTIVE",
AK814="Sites strategiques, MLL, Pylone, etc.","PASSIVE",
AK814="AKTIVCO DEFAUT GE &amp; POWER Cabinet","PASSIVE",
AK814="AKTIVCO Coupure ENEO &amp; Baisse de tension","PASSIVE",
AK814="Coupure ENEO &amp; Baisse de tension","PASSIVE",
AK814="Defaut GE &amp; POWER Cabinet","PASSIVE",
AK814="Sharing","PASSIVE",
AK814="Sites strategiques &amp; DataCenter","PASSIVE",
AK814="Exclu","Exclu",
AK814="SAT","ACTIVE",
AK814="SPARE-ISSUE","SPARE-ISSUE",
AK814="Fiber CAmtel","ACTIVE",
AK814="Fiber AOF","ACTIVE",
AK814="Projet OCM (HUAWEI)","PLANNED WORKS",
AK814="Projet OCM (NOKIA)","PLANNED WORKS",
AK814="ACCESS-ISSUE","ACCESS-ISSUE",
AK814="Projet OCM (ZTE, NOKIA, autres projets)","PLANNED WORKS",
AK814="No root CAuse","No root cause",
AK814="ODU HS","ACTIVE",
AK814="IP &amp; VLAN","ACTIVE",
AK814="Warehouse HUAWEI","SPARE-ISSUE",
AK814="SPARE-HS","SPARE-ISSUE",
AK814="Power Telco","ACTIVE", AK814="no impacts","no impacts"
),"")</f>
        <v>No root cause</v>
      </c>
      <c r="AM814" s="108" t="s">
        <v>5537</v>
      </c>
      <c r="AN814" s="117" t="s">
        <v>1180</v>
      </c>
      <c r="AP814" s="23" t="s">
        <v>5537</v>
      </c>
      <c r="AQ814" s="23" t="s">
        <v>5537</v>
      </c>
      <c r="AR814" s="7"/>
      <c r="AS814" s="6"/>
      <c r="AT814" s="7"/>
      <c r="AU814" s="3" t="s">
        <v>5537</v>
      </c>
      <c r="AV814" s="24" t="s">
        <v>5537</v>
      </c>
      <c r="AW814" s="24" t="s">
        <v>5537</v>
      </c>
      <c r="AX814" s="24" t="s">
        <v>5537</v>
      </c>
      <c r="AY814" s="24" t="s">
        <v>5537</v>
      </c>
      <c r="AZ814" s="24" t="s">
        <v>5537</v>
      </c>
      <c r="BA814" s="24" t="s">
        <v>5537</v>
      </c>
      <c r="BB814" s="24" t="s">
        <v>5537</v>
      </c>
      <c r="BC814" s="24" t="s">
        <v>5537</v>
      </c>
      <c r="BD814" s="24" t="s">
        <v>5537</v>
      </c>
      <c r="BE814" s="24" t="s">
        <v>5537</v>
      </c>
      <c r="BF814" s="24" t="s">
        <v>5537</v>
      </c>
      <c r="BG814" s="24" t="s">
        <v>5537</v>
      </c>
      <c r="BH814" s="24" t="s">
        <v>5537</v>
      </c>
      <c r="BI814" s="9" t="s">
        <v>5537</v>
      </c>
      <c r="BJ814" s="14"/>
      <c r="BK814" s="14" t="s">
        <v>5537</v>
      </c>
      <c r="BL814" s="14" t="str">
        <f>_xlfn.XLOOKUP(B814,'[4]cell downs 18042026 17h'!$B:$B,'[4]cell downs 18042026 17h'!$B:$B,"")</f>
        <v/>
      </c>
      <c r="BM814" s="14" t="str">
        <f>_xlfn.XLOOKUP(B814,'[5]Cells Huawei 19042026 15h'!$B:$B,'[5]Cells Huawei 19042026 15h'!$B:$B,"")</f>
        <v/>
      </c>
      <c r="BN814" s="9" t="str">
        <f>_xlfn.XLOOKUP(B814,'[6]cells down 19042026 9H40'!$B:$B,'[6]cells down 19042026 9H40'!$B:$B,"")</f>
        <v/>
      </c>
      <c r="BO814" s="9" t="s">
        <v>5537</v>
      </c>
      <c r="BP814" s="9" t="s">
        <v>12</v>
      </c>
    </row>
    <row r="815" spans="1:68" s="9" customFormat="1" x14ac:dyDescent="0.35">
      <c r="A815" s="3" t="s">
        <v>831</v>
      </c>
      <c r="B815" s="31" t="s">
        <v>832</v>
      </c>
      <c r="C815" s="3" t="str">
        <f>_xlfn.XLOOKUP(B815,'[1]daily break down'!$D:$D,'[1]daily break down'!$E:$E,"")</f>
        <v>Yaounde</v>
      </c>
      <c r="D815" s="3" t="s">
        <v>357</v>
      </c>
      <c r="E815" s="3" t="e">
        <v>#N/A</v>
      </c>
      <c r="F815" s="3" t="s">
        <v>37</v>
      </c>
      <c r="G815" s="3" t="s">
        <v>38</v>
      </c>
      <c r="H815" s="41" t="str">
        <f>_xlfn.XLOOKUP(B815,[2]CALCULATION!$B:$B,[2]CALCULATION!$H:$H,"")</f>
        <v>ZTE</v>
      </c>
      <c r="I815" s="34">
        <v>0</v>
      </c>
      <c r="J815" s="34">
        <v>0</v>
      </c>
      <c r="K815" s="34">
        <v>0</v>
      </c>
      <c r="L815" s="34">
        <v>0</v>
      </c>
      <c r="M815" s="34">
        <v>0</v>
      </c>
      <c r="N815" s="34">
        <v>0</v>
      </c>
      <c r="O815" s="34">
        <v>0</v>
      </c>
      <c r="P815" s="34">
        <v>0</v>
      </c>
      <c r="Q815" s="34">
        <v>29.566671803169218</v>
      </c>
      <c r="R815" s="34">
        <v>0</v>
      </c>
      <c r="S815" s="109">
        <v>0</v>
      </c>
      <c r="T815" s="109">
        <f>_xlfn.XLOOKUP(B815,'[3]Nur des jours'!$B:$B,'[3]Nur des jours'!$U:$U,"")</f>
        <v>0</v>
      </c>
      <c r="U815" s="109">
        <v>0</v>
      </c>
      <c r="V815" s="109">
        <v>0</v>
      </c>
      <c r="W815" s="109">
        <v>0</v>
      </c>
      <c r="X815" s="109">
        <v>0</v>
      </c>
      <c r="Y815" s="109">
        <v>0</v>
      </c>
      <c r="Z815" s="109">
        <v>0</v>
      </c>
      <c r="AA815" s="109">
        <v>0</v>
      </c>
      <c r="AB815" s="109">
        <v>3.7542839858118314E-2</v>
      </c>
      <c r="AC815" s="109">
        <v>0</v>
      </c>
      <c r="AD815" s="109">
        <v>0</v>
      </c>
      <c r="AE815" s="109">
        <v>0</v>
      </c>
      <c r="AF815" s="109">
        <v>0</v>
      </c>
      <c r="AG815" s="57" t="str">
        <f>_xlfn.XLOOKUP(B815,[3]CALCULATION!$B:$B,[3]CALCULATION!$M:$M,"")</f>
        <v>Operationnel</v>
      </c>
      <c r="AH815" s="57"/>
      <c r="AI815" s="56" t="str" cm="1">
        <f t="array" ref="AI815">IFERROR(_xlfn.IFS(
AK815="MPR ISSUE","PDH",
AK815="BSS Hardware Issue","BSS",
AK815="Sites strategiques, MLL, Pylone, etc.","ENVTECH",
AK815="AKTIVCO DEFAUT GE &amp; POWER Cabinet","AKTIVCO",
AK815="AKTIVCO Coupure ENEO &amp; Baisse de tension","AKTIVCO GRID ONLY",
AK815="Coupure ENEO &amp; Baisse de tension","IHS GRID ONLY",
AK815="Defaut GE &amp; POWER Cabinet","IHS",
AK815="Sharing","Partners",
AK815="Sites strategiques &amp; DataCenter","SST &amp; DC",
AK815="Exclu","Exclu",
AK815="SAT","SAT",
AK815="SPARE-ISSUE","SPARE-ISSUE",
AK815="Fiber CAmtel","TRANS_FO_CAMTEL",
AK815="Fiber AOF","Fiber AOF",
AK815="Projet OCM (HUAWEI)","TRAVAUX-HUAWEI",
AK815="Projet OCM (NOKIA)","TRAVAUX-NOKIA",
AK815="ACCESS-ISSUE","ACCESS-ISSUE",
AK815="Projet OCM (ZTE, NOKIA, autres projets)","TRAVAUX OCM",
AK815="No root CAuse","No root cause",
AK815="ODU HS","PDH",
AK815="IP &amp; VLAN","PDH",
AK815="Warehouse HUAWEI","SPARE-ISSUE",
AK815="SPARE-HS","SPARE-ISSUE",
AK815="Power Telco","BSS",AK815="no impacts","no impacts"
),"")</f>
        <v>No root cause</v>
      </c>
      <c r="AJ815" s="56" t="str" cm="1">
        <f t="array" ref="AJ815">IFERROR(_xlfn.IFS(
AK815="MPR ISSUE","TX ISSUE",
AK815="BSS Hardware Issue","RAN ISSUE",
AK815="Sites strategiques, MLL, Pylone, etc.","ENVTECH",
AK815="AKTIVCO DEFAUT GE &amp; POWER Cabinet","POWER ISSUE",
AK815="AKTIVCO Coupure ENEO &amp; Baisse de tension","POWER ISSUE",
AK815="Coupure ENEO &amp; Baisse de tension","POWER ISSUE",
AK815="Defaut GE &amp; POWER Cabinet","POWER ISSUE",
AK815="Sharing","POWER ISSUE",
AK815="Sites strategiques &amp; DataCenter","POWER ISSUE",
AK815="Exclu","Exclu",
AK815="SAT","TX ISSUE",
AK815="SPARE-ISSUE","SPARE-ISSUE",
AK815="Fiber CAmtel","TX ISSUE",
AK815="Fiber AOF","TX ISSUE",
AK815="Projet OCM (HUAWEI)","TRAVAUX-HUAWEI",
AK815="Projet OCM (NOKIA)","TRAVAUX -NOKIA",
AK815="ACCESS-ISSUE","ACCESS-ISSUE",
AK815="Projet OCM (ZTE, NOKIA, autres projets)","TRAVAUX OCM",
AK815="No root CAuse","No root cause",
AK815="ODU HS","TX ISSUE",
AK815="IP &amp; VLAN","TX ISSUE",
AK815="Warehouse HUAWEI","SPARE-ISSUE",
AK815="SPARE-HS","SPARE-ISSUE",
AK815="Power Telco","RAN ISSUE",AK815="no impacts","no impacts"
),"")</f>
        <v>No root cause</v>
      </c>
      <c r="AK815" s="81" t="s">
        <v>5620</v>
      </c>
      <c r="AL815" s="56" t="str" cm="1">
        <f t="array" ref="AL815">IFERROR(_xlfn.IFS(
AK815="MPR ISSUE","ACTIVE",
AK815="BSS Hardware Issue","ACTIVE",
AK815="Sites strategiques, MLL, Pylone, etc.","PASSIVE",
AK815="AKTIVCO DEFAUT GE &amp; POWER Cabinet","PASSIVE",
AK815="AKTIVCO Coupure ENEO &amp; Baisse de tension","PASSIVE",
AK815="Coupure ENEO &amp; Baisse de tension","PASSIVE",
AK815="Defaut GE &amp; POWER Cabinet","PASSIVE",
AK815="Sharing","PASSIVE",
AK815="Sites strategiques &amp; DataCenter","PASSIVE",
AK815="Exclu","Exclu",
AK815="SAT","ACTIVE",
AK815="SPARE-ISSUE","SPARE-ISSUE",
AK815="Fiber CAmtel","ACTIVE",
AK815="Fiber AOF","ACTIVE",
AK815="Projet OCM (HUAWEI)","PLANNED WORKS",
AK815="Projet OCM (NOKIA)","PLANNED WORKS",
AK815="ACCESS-ISSUE","ACCESS-ISSUE",
AK815="Projet OCM (ZTE, NOKIA, autres projets)","PLANNED WORKS",
AK815="No root CAuse","No root cause",
AK815="ODU HS","ACTIVE",
AK815="IP &amp; VLAN","ACTIVE",
AK815="Warehouse HUAWEI","SPARE-ISSUE",
AK815="SPARE-HS","SPARE-ISSUE",
AK815="Power Telco","ACTIVE", AK815="no impacts","no impacts"
),"")</f>
        <v>No root cause</v>
      </c>
      <c r="AM815" s="108" t="s">
        <v>5537</v>
      </c>
      <c r="AN815" s="117" t="s">
        <v>832</v>
      </c>
      <c r="AP815" s="23" t="s">
        <v>5537</v>
      </c>
      <c r="AQ815" s="23" t="s">
        <v>5537</v>
      </c>
      <c r="AR815" s="7"/>
      <c r="AS815" s="6"/>
      <c r="AT815" s="7"/>
      <c r="AU815" s="3" t="s">
        <v>5537</v>
      </c>
      <c r="AV815" s="24" t="s">
        <v>5537</v>
      </c>
      <c r="AW815" s="24" t="s">
        <v>5537</v>
      </c>
      <c r="AX815" s="24" t="s">
        <v>5537</v>
      </c>
      <c r="AY815" s="24" t="s">
        <v>5537</v>
      </c>
      <c r="AZ815" s="24" t="s">
        <v>5537</v>
      </c>
      <c r="BA815" s="24" t="s">
        <v>5537</v>
      </c>
      <c r="BB815" s="24" t="s">
        <v>5537</v>
      </c>
      <c r="BC815" s="24" t="s">
        <v>5537</v>
      </c>
      <c r="BD815" s="24" t="s">
        <v>5537</v>
      </c>
      <c r="BE815" s="24" t="s">
        <v>5537</v>
      </c>
      <c r="BF815" s="24" t="s">
        <v>5537</v>
      </c>
      <c r="BG815" s="24" t="s">
        <v>5537</v>
      </c>
      <c r="BH815" s="24" t="s">
        <v>5537</v>
      </c>
      <c r="BI815" s="9" t="s">
        <v>5537</v>
      </c>
      <c r="BJ815" s="14"/>
      <c r="BK815" s="14" t="s">
        <v>5537</v>
      </c>
      <c r="BL815" s="14" t="str">
        <f>_xlfn.XLOOKUP(B815,'[4]cell downs 18042026 17h'!$B:$B,'[4]cell downs 18042026 17h'!$B:$B,"")</f>
        <v/>
      </c>
      <c r="BM815" s="14" t="str">
        <f>_xlfn.XLOOKUP(B815,'[5]Cells Huawei 19042026 15h'!$B:$B,'[5]Cells Huawei 19042026 15h'!$B:$B,"")</f>
        <v/>
      </c>
      <c r="BN815" s="9" t="str">
        <f>_xlfn.XLOOKUP(B815,'[6]cells down 19042026 9H40'!$B:$B,'[6]cells down 19042026 9H40'!$B:$B,"")</f>
        <v/>
      </c>
      <c r="BO815" s="9" t="s">
        <v>5537</v>
      </c>
      <c r="BP815" s="9" t="s">
        <v>302</v>
      </c>
    </row>
    <row r="816" spans="1:68" s="9" customFormat="1" x14ac:dyDescent="0.35">
      <c r="A816" s="1" t="s">
        <v>1743</v>
      </c>
      <c r="B816" s="8" t="s">
        <v>1744</v>
      </c>
      <c r="C816" s="3" t="str">
        <f>_xlfn.XLOOKUP(B816,'[1]daily break down'!$D:$D,'[1]daily break down'!$E:$E,"")</f>
        <v>Yaounde</v>
      </c>
      <c r="D816" s="1" t="s">
        <v>11</v>
      </c>
      <c r="E816" s="1" t="s">
        <v>12</v>
      </c>
      <c r="F816" s="3" t="s">
        <v>37</v>
      </c>
      <c r="G816" s="1" t="s">
        <v>38</v>
      </c>
      <c r="H816" s="41" t="str">
        <f>_xlfn.XLOOKUP(B816,[2]CALCULATION!$B:$B,[2]CALCULATION!$H:$H,"")</f>
        <v>ZTE</v>
      </c>
      <c r="I816" s="34">
        <v>0</v>
      </c>
      <c r="J816" s="34">
        <v>0</v>
      </c>
      <c r="K816" s="34">
        <v>0</v>
      </c>
      <c r="L816" s="34">
        <v>0</v>
      </c>
      <c r="M816" s="34">
        <v>0</v>
      </c>
      <c r="N816" s="34">
        <v>0</v>
      </c>
      <c r="O816" s="34">
        <v>0.81313689064671413</v>
      </c>
      <c r="P816" s="34">
        <v>0.67564627189791004</v>
      </c>
      <c r="Q816" s="34">
        <v>2.6765815434048736</v>
      </c>
      <c r="R816" s="34">
        <v>0</v>
      </c>
      <c r="S816" s="109">
        <v>0</v>
      </c>
      <c r="T816" s="109">
        <f>_xlfn.XLOOKUP(B816,'[3]Nur des jours'!$B:$B,'[3]Nur des jours'!$U:$U,"")</f>
        <v>0</v>
      </c>
      <c r="U816" s="109">
        <v>0.69414124811304911</v>
      </c>
      <c r="V816" s="109">
        <v>0</v>
      </c>
      <c r="W816" s="109">
        <v>0</v>
      </c>
      <c r="X816" s="109">
        <v>0</v>
      </c>
      <c r="Y816" s="109">
        <v>0</v>
      </c>
      <c r="Z816" s="109">
        <v>0.38935759474706905</v>
      </c>
      <c r="AA816" s="109">
        <v>0</v>
      </c>
      <c r="AB816" s="109">
        <v>3.6472735159074551E-2</v>
      </c>
      <c r="AC816" s="109">
        <v>2.7102342441718726E-2</v>
      </c>
      <c r="AD816" s="109">
        <v>0</v>
      </c>
      <c r="AE816" s="109">
        <v>3.8702119948749122E-3</v>
      </c>
      <c r="AF816" s="109">
        <v>3.8702119948749122E-3</v>
      </c>
      <c r="AG816" s="57" t="str">
        <f>_xlfn.XLOOKUP(B816,[3]CALCULATION!$B:$B,[3]CALCULATION!$M:$M,"")</f>
        <v>Operationnel</v>
      </c>
      <c r="AH816" s="57"/>
      <c r="AI816" s="56" t="str" cm="1">
        <f t="array" ref="AI816">IFERROR(_xlfn.IFS(
AK816="MPR ISSUE","PDH",
AK816="BSS Hardware Issue","BSS",
AK816="Sites strategiques, MLL, Pylone, etc.","ENVTECH",
AK816="AKTIVCO DEFAUT GE &amp; POWER Cabinet","AKTIVCO",
AK816="AKTIVCO Coupure ENEO &amp; Baisse de tension","AKTIVCO GRID ONLY",
AK816="Coupure ENEO &amp; Baisse de tension","IHS GRID ONLY",
AK816="Defaut GE &amp; POWER Cabinet","IHS",
AK816="Sharing","Partners",
AK816="Sites strategiques &amp; DataCenter","SST &amp; DC",
AK816="Exclu","Exclu",
AK816="SAT","SAT",
AK816="SPARE-ISSUE","SPARE-ISSUE",
AK816="Fiber CAmtel","TRANS_FO_CAMTEL",
AK816="Fiber AOF","Fiber AOF",
AK816="Projet OCM (HUAWEI)","TRAVAUX-HUAWEI",
AK816="Projet OCM (NOKIA)","TRAVAUX-NOKIA",
AK816="ACCESS-ISSUE","ACCESS-ISSUE",
AK816="Projet OCM (ZTE, NOKIA, autres projets)","TRAVAUX OCM",
AK816="No root CAuse","No root cause",
AK816="ODU HS","PDH",
AK816="IP &amp; VLAN","PDH",
AK816="Warehouse HUAWEI","SPARE-ISSUE",
AK816="SPARE-HS","SPARE-ISSUE",
AK816="Power Telco","BSS",AK816="no impacts","no impacts"
),"")</f>
        <v>No root cause</v>
      </c>
      <c r="AJ816" s="56" t="str" cm="1">
        <f t="array" ref="AJ816">IFERROR(_xlfn.IFS(
AK816="MPR ISSUE","TX ISSUE",
AK816="BSS Hardware Issue","RAN ISSUE",
AK816="Sites strategiques, MLL, Pylone, etc.","ENVTECH",
AK816="AKTIVCO DEFAUT GE &amp; POWER Cabinet","POWER ISSUE",
AK816="AKTIVCO Coupure ENEO &amp; Baisse de tension","POWER ISSUE",
AK816="Coupure ENEO &amp; Baisse de tension","POWER ISSUE",
AK816="Defaut GE &amp; POWER Cabinet","POWER ISSUE",
AK816="Sharing","POWER ISSUE",
AK816="Sites strategiques &amp; DataCenter","POWER ISSUE",
AK816="Exclu","Exclu",
AK816="SAT","TX ISSUE",
AK816="SPARE-ISSUE","SPARE-ISSUE",
AK816="Fiber CAmtel","TX ISSUE",
AK816="Fiber AOF","TX ISSUE",
AK816="Projet OCM (HUAWEI)","TRAVAUX-HUAWEI",
AK816="Projet OCM (NOKIA)","TRAVAUX -NOKIA",
AK816="ACCESS-ISSUE","ACCESS-ISSUE",
AK816="Projet OCM (ZTE, NOKIA, autres projets)","TRAVAUX OCM",
AK816="No root CAuse","No root cause",
AK816="ODU HS","TX ISSUE",
AK816="IP &amp; VLAN","TX ISSUE",
AK816="Warehouse HUAWEI","SPARE-ISSUE",
AK816="SPARE-HS","SPARE-ISSUE",
AK816="Power Telco","RAN ISSUE",AK816="no impacts","no impacts"
),"")</f>
        <v>No root cause</v>
      </c>
      <c r="AK816" s="81" t="s">
        <v>5620</v>
      </c>
      <c r="AL816" s="56" t="str" cm="1">
        <f t="array" ref="AL816">IFERROR(_xlfn.IFS(
AK816="MPR ISSUE","ACTIVE",
AK816="BSS Hardware Issue","ACTIVE",
AK816="Sites strategiques, MLL, Pylone, etc.","PASSIVE",
AK816="AKTIVCO DEFAUT GE &amp; POWER Cabinet","PASSIVE",
AK816="AKTIVCO Coupure ENEO &amp; Baisse de tension","PASSIVE",
AK816="Coupure ENEO &amp; Baisse de tension","PASSIVE",
AK816="Defaut GE &amp; POWER Cabinet","PASSIVE",
AK816="Sharing","PASSIVE",
AK816="Sites strategiques &amp; DataCenter","PASSIVE",
AK816="Exclu","Exclu",
AK816="SAT","ACTIVE",
AK816="SPARE-ISSUE","SPARE-ISSUE",
AK816="Fiber CAmtel","ACTIVE",
AK816="Fiber AOF","ACTIVE",
AK816="Projet OCM (HUAWEI)","PLANNED WORKS",
AK816="Projet OCM (NOKIA)","PLANNED WORKS",
AK816="ACCESS-ISSUE","ACCESS-ISSUE",
AK816="Projet OCM (ZTE, NOKIA, autres projets)","PLANNED WORKS",
AK816="No root CAuse","No root cause",
AK816="ODU HS","ACTIVE",
AK816="IP &amp; VLAN","ACTIVE",
AK816="Warehouse HUAWEI","SPARE-ISSUE",
AK816="SPARE-HS","SPARE-ISSUE",
AK816="Power Telco","ACTIVE", AK816="no impacts","no impacts"
),"")</f>
        <v>No root cause</v>
      </c>
      <c r="AM816" s="108" t="s">
        <v>5537</v>
      </c>
      <c r="AN816" s="117" t="s">
        <v>1744</v>
      </c>
      <c r="AP816" s="23" t="s">
        <v>5537</v>
      </c>
      <c r="AQ816" s="23" t="s">
        <v>5537</v>
      </c>
      <c r="AR816" s="7"/>
      <c r="AS816" s="6"/>
      <c r="AT816" s="7"/>
      <c r="AU816" s="3" t="s">
        <v>5537</v>
      </c>
      <c r="AV816" s="24" t="s">
        <v>5537</v>
      </c>
      <c r="AW816" s="24" t="s">
        <v>5537</v>
      </c>
      <c r="AX816" s="24" t="s">
        <v>5537</v>
      </c>
      <c r="AY816" s="24" t="s">
        <v>5537</v>
      </c>
      <c r="AZ816" s="24" t="s">
        <v>5537</v>
      </c>
      <c r="BA816" s="24" t="s">
        <v>5537</v>
      </c>
      <c r="BB816" s="24" t="s">
        <v>5537</v>
      </c>
      <c r="BC816" s="24" t="s">
        <v>5537</v>
      </c>
      <c r="BD816" s="24" t="s">
        <v>5537</v>
      </c>
      <c r="BE816" s="24" t="s">
        <v>5537</v>
      </c>
      <c r="BF816" s="24" t="s">
        <v>5537</v>
      </c>
      <c r="BG816" s="24" t="s">
        <v>5537</v>
      </c>
      <c r="BH816" s="24" t="s">
        <v>5537</v>
      </c>
      <c r="BI816" s="9" t="s">
        <v>5537</v>
      </c>
      <c r="BJ816" s="14"/>
      <c r="BK816" s="14" t="s">
        <v>5537</v>
      </c>
      <c r="BL816" s="14" t="str">
        <f>_xlfn.XLOOKUP(B816,'[4]cell downs 18042026 17h'!$B:$B,'[4]cell downs 18042026 17h'!$B:$B,"")</f>
        <v/>
      </c>
      <c r="BM816" s="14" t="str">
        <f>_xlfn.XLOOKUP(B816,'[5]Cells Huawei 19042026 15h'!$B:$B,'[5]Cells Huawei 19042026 15h'!$B:$B,"")</f>
        <v/>
      </c>
      <c r="BN816" s="9" t="str">
        <f>_xlfn.XLOOKUP(B816,'[6]cells down 19042026 9H40'!$B:$B,'[6]cells down 19042026 9H40'!$B:$B,"")</f>
        <v/>
      </c>
      <c r="BO816" s="9" t="s">
        <v>1744</v>
      </c>
      <c r="BP816" s="9" t="s">
        <v>12</v>
      </c>
    </row>
    <row r="817" spans="1:68" s="9" customFormat="1" ht="28.5" customHeight="1" x14ac:dyDescent="0.35">
      <c r="A817" s="1" t="s">
        <v>2557</v>
      </c>
      <c r="B817" s="8" t="s">
        <v>2558</v>
      </c>
      <c r="C817" s="3" t="str">
        <f>_xlfn.XLOOKUP(B817,'[1]daily break down'!$D:$D,'[1]daily break down'!$E:$E,"")</f>
        <v>CENTRE</v>
      </c>
      <c r="D817" s="1" t="s">
        <v>21</v>
      </c>
      <c r="E817" s="1" t="s">
        <v>122</v>
      </c>
      <c r="F817" s="3" t="s">
        <v>37</v>
      </c>
      <c r="G817" s="1" t="s">
        <v>2559</v>
      </c>
      <c r="H817" s="41" t="str">
        <f>_xlfn.XLOOKUP(B817,[2]CALCULATION!$B:$B,[2]CALCULATION!$H:$H,"")</f>
        <v>ZTE</v>
      </c>
      <c r="I817" s="34">
        <v>7.4229595957002042E-2</v>
      </c>
      <c r="J817" s="34">
        <v>0</v>
      </c>
      <c r="K817" s="34">
        <v>0</v>
      </c>
      <c r="L817" s="34">
        <v>0</v>
      </c>
      <c r="M817" s="34">
        <v>0</v>
      </c>
      <c r="N817" s="34">
        <v>0</v>
      </c>
      <c r="O817" s="34">
        <v>0</v>
      </c>
      <c r="P817" s="34">
        <v>0</v>
      </c>
      <c r="Q817" s="34">
        <v>2.1676575836179817</v>
      </c>
      <c r="R817" s="34">
        <v>0</v>
      </c>
      <c r="S817" s="109">
        <v>0</v>
      </c>
      <c r="T817" s="109">
        <f>_xlfn.XLOOKUP(B817,'[3]Nur des jours'!$B:$B,'[3]Nur des jours'!$U:$U,"")</f>
        <v>0</v>
      </c>
      <c r="U817" s="109">
        <v>0</v>
      </c>
      <c r="V817" s="109">
        <v>0</v>
      </c>
      <c r="W817" s="109">
        <v>0</v>
      </c>
      <c r="X817" s="109">
        <v>0</v>
      </c>
      <c r="Y817" s="109">
        <v>0</v>
      </c>
      <c r="Z817" s="109">
        <v>0</v>
      </c>
      <c r="AA817" s="109">
        <v>0</v>
      </c>
      <c r="AB817" s="109">
        <v>3.5580981243204676E-2</v>
      </c>
      <c r="AC817" s="109">
        <v>1.8734338093353956E-2</v>
      </c>
      <c r="AD817" s="109">
        <v>0</v>
      </c>
      <c r="AE817" s="109">
        <v>2.6752617476093862E-3</v>
      </c>
      <c r="AF817" s="109">
        <v>2.6752617476093862E-3</v>
      </c>
      <c r="AG817" s="57" t="str">
        <f>_xlfn.XLOOKUP(B817,[3]CALCULATION!$B:$B,[3]CALCULATION!$M:$M,"")</f>
        <v>Operationnel</v>
      </c>
      <c r="AH817" s="57"/>
      <c r="AI817" s="56" t="str" cm="1">
        <f t="array" ref="AI817">IFERROR(_xlfn.IFS(
AK817="MPR ISSUE","PDH",
AK817="BSS Hardware Issue","BSS",
AK817="Sites strategiques, MLL, Pylone, etc.","ENVTECH",
AK817="AKTIVCO DEFAUT GE &amp; POWER Cabinet","AKTIVCO",
AK817="AKTIVCO Coupure ENEO &amp; Baisse de tension","AKTIVCO GRID ONLY",
AK817="Coupure ENEO &amp; Baisse de tension","IHS GRID ONLY",
AK817="Defaut GE &amp; POWER Cabinet","IHS",
AK817="Sharing","Partners",
AK817="Sites strategiques &amp; DataCenter","SST &amp; DC",
AK817="Exclu","Exclu",
AK817="SAT","SAT",
AK817="SPARE-ISSUE","SPARE-ISSUE",
AK817="Fiber CAmtel","TRANS_FO_CAMTEL",
AK817="Fiber AOF","Fiber AOF",
AK817="Projet OCM (HUAWEI)","TRAVAUX-HUAWEI",
AK817="Projet OCM (NOKIA)","TRAVAUX-NOKIA",
AK817="ACCESS-ISSUE","ACCESS-ISSUE",
AK817="Projet OCM (ZTE, NOKIA, autres projets)","TRAVAUX OCM",
AK817="No root CAuse","No root cause",
AK817="ODU HS","PDH",
AK817="IP &amp; VLAN","PDH",
AK817="Warehouse HUAWEI","SPARE-ISSUE",
AK817="SPARE-HS","SPARE-ISSUE",
AK817="Power Telco","BSS",AK817="no impacts","no impacts"
),"")</f>
        <v>No root cause</v>
      </c>
      <c r="AJ817" s="56" t="str" cm="1">
        <f t="array" ref="AJ817">IFERROR(_xlfn.IFS(
AK817="MPR ISSUE","TX ISSUE",
AK817="BSS Hardware Issue","RAN ISSUE",
AK817="Sites strategiques, MLL, Pylone, etc.","ENVTECH",
AK817="AKTIVCO DEFAUT GE &amp; POWER Cabinet","POWER ISSUE",
AK817="AKTIVCO Coupure ENEO &amp; Baisse de tension","POWER ISSUE",
AK817="Coupure ENEO &amp; Baisse de tension","POWER ISSUE",
AK817="Defaut GE &amp; POWER Cabinet","POWER ISSUE",
AK817="Sharing","POWER ISSUE",
AK817="Sites strategiques &amp; DataCenter","POWER ISSUE",
AK817="Exclu","Exclu",
AK817="SAT","TX ISSUE",
AK817="SPARE-ISSUE","SPARE-ISSUE",
AK817="Fiber CAmtel","TX ISSUE",
AK817="Fiber AOF","TX ISSUE",
AK817="Projet OCM (HUAWEI)","TRAVAUX-HUAWEI",
AK817="Projet OCM (NOKIA)","TRAVAUX -NOKIA",
AK817="ACCESS-ISSUE","ACCESS-ISSUE",
AK817="Projet OCM (ZTE, NOKIA, autres projets)","TRAVAUX OCM",
AK817="No root CAuse","No root cause",
AK817="ODU HS","TX ISSUE",
AK817="IP &amp; VLAN","TX ISSUE",
AK817="Warehouse HUAWEI","SPARE-ISSUE",
AK817="SPARE-HS","SPARE-ISSUE",
AK817="Power Telco","RAN ISSUE",AK817="no impacts","no impacts"
),"")</f>
        <v>No root cause</v>
      </c>
      <c r="AK817" s="81" t="s">
        <v>5620</v>
      </c>
      <c r="AL817" s="56" t="str" cm="1">
        <f t="array" ref="AL817">IFERROR(_xlfn.IFS(
AK817="MPR ISSUE","ACTIVE",
AK817="BSS Hardware Issue","ACTIVE",
AK817="Sites strategiques, MLL, Pylone, etc.","PASSIVE",
AK817="AKTIVCO DEFAUT GE &amp; POWER Cabinet","PASSIVE",
AK817="AKTIVCO Coupure ENEO &amp; Baisse de tension","PASSIVE",
AK817="Coupure ENEO &amp; Baisse de tension","PASSIVE",
AK817="Defaut GE &amp; POWER Cabinet","PASSIVE",
AK817="Sharing","PASSIVE",
AK817="Sites strategiques &amp; DataCenter","PASSIVE",
AK817="Exclu","Exclu",
AK817="SAT","ACTIVE",
AK817="SPARE-ISSUE","SPARE-ISSUE",
AK817="Fiber CAmtel","ACTIVE",
AK817="Fiber AOF","ACTIVE",
AK817="Projet OCM (HUAWEI)","PLANNED WORKS",
AK817="Projet OCM (NOKIA)","PLANNED WORKS",
AK817="ACCESS-ISSUE","ACCESS-ISSUE",
AK817="Projet OCM (ZTE, NOKIA, autres projets)","PLANNED WORKS",
AK817="No root CAuse","No root cause",
AK817="ODU HS","ACTIVE",
AK817="IP &amp; VLAN","ACTIVE",
AK817="Warehouse HUAWEI","SPARE-ISSUE",
AK817="SPARE-HS","SPARE-ISSUE",
AK817="Power Telco","ACTIVE", AK817="no impacts","no impacts"
),"")</f>
        <v>No root cause</v>
      </c>
      <c r="AM817" s="108" t="s">
        <v>5537</v>
      </c>
      <c r="AN817" s="117" t="s">
        <v>2558</v>
      </c>
      <c r="AP817" s="23" t="s">
        <v>5537</v>
      </c>
      <c r="AQ817" s="23" t="s">
        <v>5537</v>
      </c>
      <c r="AR817" s="7"/>
      <c r="AS817" s="6"/>
      <c r="AT817" s="7"/>
      <c r="AU817" s="3" t="s">
        <v>5537</v>
      </c>
      <c r="AV817" s="24" t="s">
        <v>5537</v>
      </c>
      <c r="AW817" s="24" t="s">
        <v>5537</v>
      </c>
      <c r="AX817" s="24" t="s">
        <v>5537</v>
      </c>
      <c r="AY817" s="24" t="s">
        <v>5537</v>
      </c>
      <c r="AZ817" s="24" t="s">
        <v>5537</v>
      </c>
      <c r="BA817" s="24" t="s">
        <v>5537</v>
      </c>
      <c r="BB817" s="24" t="s">
        <v>5537</v>
      </c>
      <c r="BC817" s="24" t="s">
        <v>5537</v>
      </c>
      <c r="BD817" s="24" t="s">
        <v>5537</v>
      </c>
      <c r="BE817" s="24" t="s">
        <v>5537</v>
      </c>
      <c r="BF817" s="24" t="s">
        <v>5537</v>
      </c>
      <c r="BG817" s="24" t="s">
        <v>5537</v>
      </c>
      <c r="BH817" s="24" t="s">
        <v>5537</v>
      </c>
      <c r="BI817" s="9" t="s">
        <v>5537</v>
      </c>
      <c r="BJ817" s="14"/>
      <c r="BK817" s="14" t="s">
        <v>5537</v>
      </c>
      <c r="BL817" s="14" t="str">
        <f>_xlfn.XLOOKUP(B817,'[4]cell downs 18042026 17h'!$B:$B,'[4]cell downs 18042026 17h'!$B:$B,"")</f>
        <v/>
      </c>
      <c r="BM817" s="14" t="str">
        <f>_xlfn.XLOOKUP(B817,'[5]Cells Huawei 19042026 15h'!$B:$B,'[5]Cells Huawei 19042026 15h'!$B:$B,"")</f>
        <v/>
      </c>
      <c r="BN817" s="9" t="str">
        <f>_xlfn.XLOOKUP(B817,'[6]cells down 19042026 9H40'!$B:$B,'[6]cells down 19042026 9H40'!$B:$B,"")</f>
        <v/>
      </c>
      <c r="BO817" s="9" t="s">
        <v>5537</v>
      </c>
      <c r="BP817" s="9" t="s">
        <v>12</v>
      </c>
    </row>
    <row r="818" spans="1:68" s="9" customFormat="1" x14ac:dyDescent="0.35">
      <c r="A818" s="1" t="s">
        <v>2601</v>
      </c>
      <c r="B818" s="8" t="s">
        <v>2602</v>
      </c>
      <c r="C818" s="3" t="str">
        <f>_xlfn.XLOOKUP(B818,'[1]daily break down'!$D:$D,'[1]daily break down'!$E:$E,"")</f>
        <v>Yaounde</v>
      </c>
      <c r="D818" s="1" t="s">
        <v>11</v>
      </c>
      <c r="E818" s="1" t="s">
        <v>12</v>
      </c>
      <c r="F818" s="3" t="s">
        <v>37</v>
      </c>
      <c r="G818" s="1" t="s">
        <v>38</v>
      </c>
      <c r="H818" s="41" t="str">
        <f>_xlfn.XLOOKUP(B818,[2]CALCULATION!$B:$B,[2]CALCULATION!$H:$H,"")</f>
        <v>ZTE</v>
      </c>
      <c r="I818" s="34">
        <v>0</v>
      </c>
      <c r="J818" s="34">
        <v>0</v>
      </c>
      <c r="K818" s="34">
        <v>0</v>
      </c>
      <c r="L818" s="34">
        <v>0</v>
      </c>
      <c r="M818" s="34">
        <v>0</v>
      </c>
      <c r="N818" s="34">
        <v>0</v>
      </c>
      <c r="O818" s="34">
        <v>0</v>
      </c>
      <c r="P818" s="34">
        <v>0</v>
      </c>
      <c r="Q818" s="34">
        <v>0</v>
      </c>
      <c r="R818" s="34">
        <v>0</v>
      </c>
      <c r="S818" s="109">
        <v>0</v>
      </c>
      <c r="T818" s="109">
        <f>_xlfn.XLOOKUP(B818,'[3]Nur des jours'!$B:$B,'[3]Nur des jours'!$U:$U,"")</f>
        <v>0</v>
      </c>
      <c r="U818" s="109">
        <v>0</v>
      </c>
      <c r="V818" s="109">
        <v>0</v>
      </c>
      <c r="W818" s="109">
        <v>0</v>
      </c>
      <c r="X818" s="109">
        <v>0</v>
      </c>
      <c r="Y818" s="109">
        <v>0</v>
      </c>
      <c r="Z818" s="109">
        <v>0</v>
      </c>
      <c r="AA818" s="109">
        <v>0</v>
      </c>
      <c r="AB818" s="109">
        <v>3.1585923700108133E-2</v>
      </c>
      <c r="AC818" s="109">
        <v>2.1232249839134485E-3</v>
      </c>
      <c r="AD818" s="109">
        <v>0</v>
      </c>
      <c r="AE818" s="109">
        <v>3.0319633139573045E-4</v>
      </c>
      <c r="AF818" s="109">
        <v>3.0319633139573045E-4</v>
      </c>
      <c r="AG818" s="57" t="str">
        <f>_xlfn.XLOOKUP(B818,[3]CALCULATION!$B:$B,[3]CALCULATION!$M:$M,"")</f>
        <v>Operationnel</v>
      </c>
      <c r="AH818" s="57"/>
      <c r="AI818" s="56" t="str" cm="1">
        <f t="array" ref="AI818">IFERROR(_xlfn.IFS(
AK818="MPR ISSUE","PDH",
AK818="BSS Hardware Issue","BSS",
AK818="Sites strategiques, MLL, Pylone, etc.","ENVTECH",
AK818="AKTIVCO DEFAUT GE &amp; POWER Cabinet","AKTIVCO",
AK818="AKTIVCO Coupure ENEO &amp; Baisse de tension","AKTIVCO GRID ONLY",
AK818="Coupure ENEO &amp; Baisse de tension","IHS GRID ONLY",
AK818="Defaut GE &amp; POWER Cabinet","IHS",
AK818="Sharing","Partners",
AK818="Sites strategiques &amp; DataCenter","SST &amp; DC",
AK818="Exclu","Exclu",
AK818="SAT","SAT",
AK818="SPARE-ISSUE","SPARE-ISSUE",
AK818="Fiber CAmtel","TRANS_FO_CAMTEL",
AK818="Fiber AOF","Fiber AOF",
AK818="Projet OCM (HUAWEI)","TRAVAUX-HUAWEI",
AK818="Projet OCM (NOKIA)","TRAVAUX-NOKIA",
AK818="ACCESS-ISSUE","ACCESS-ISSUE",
AK818="Projet OCM (ZTE, NOKIA, autres projets)","TRAVAUX OCM",
AK818="No root CAuse","No root cause",
AK818="ODU HS","PDH",
AK818="IP &amp; VLAN","PDH",
AK818="Warehouse HUAWEI","SPARE-ISSUE",
AK818="SPARE-HS","SPARE-ISSUE",
AK818="Power Telco","BSS",AK818="no impacts","no impacts"
),"")</f>
        <v>No root cause</v>
      </c>
      <c r="AJ818" s="56" t="str" cm="1">
        <f t="array" ref="AJ818">IFERROR(_xlfn.IFS(
AK818="MPR ISSUE","TX ISSUE",
AK818="BSS Hardware Issue","RAN ISSUE",
AK818="Sites strategiques, MLL, Pylone, etc.","ENVTECH",
AK818="AKTIVCO DEFAUT GE &amp; POWER Cabinet","POWER ISSUE",
AK818="AKTIVCO Coupure ENEO &amp; Baisse de tension","POWER ISSUE",
AK818="Coupure ENEO &amp; Baisse de tension","POWER ISSUE",
AK818="Defaut GE &amp; POWER Cabinet","POWER ISSUE",
AK818="Sharing","POWER ISSUE",
AK818="Sites strategiques &amp; DataCenter","POWER ISSUE",
AK818="Exclu","Exclu",
AK818="SAT","TX ISSUE",
AK818="SPARE-ISSUE","SPARE-ISSUE",
AK818="Fiber CAmtel","TX ISSUE",
AK818="Fiber AOF","TX ISSUE",
AK818="Projet OCM (HUAWEI)","TRAVAUX-HUAWEI",
AK818="Projet OCM (NOKIA)","TRAVAUX -NOKIA",
AK818="ACCESS-ISSUE","ACCESS-ISSUE",
AK818="Projet OCM (ZTE, NOKIA, autres projets)","TRAVAUX OCM",
AK818="No root CAuse","No root cause",
AK818="ODU HS","TX ISSUE",
AK818="IP &amp; VLAN","TX ISSUE",
AK818="Warehouse HUAWEI","SPARE-ISSUE",
AK818="SPARE-HS","SPARE-ISSUE",
AK818="Power Telco","RAN ISSUE",AK818="no impacts","no impacts"
),"")</f>
        <v>No root cause</v>
      </c>
      <c r="AK818" s="81" t="s">
        <v>5620</v>
      </c>
      <c r="AL818" s="56" t="str" cm="1">
        <f t="array" ref="AL818">IFERROR(_xlfn.IFS(
AK818="MPR ISSUE","ACTIVE",
AK818="BSS Hardware Issue","ACTIVE",
AK818="Sites strategiques, MLL, Pylone, etc.","PASSIVE",
AK818="AKTIVCO DEFAUT GE &amp; POWER Cabinet","PASSIVE",
AK818="AKTIVCO Coupure ENEO &amp; Baisse de tension","PASSIVE",
AK818="Coupure ENEO &amp; Baisse de tension","PASSIVE",
AK818="Defaut GE &amp; POWER Cabinet","PASSIVE",
AK818="Sharing","PASSIVE",
AK818="Sites strategiques &amp; DataCenter","PASSIVE",
AK818="Exclu","Exclu",
AK818="SAT","ACTIVE",
AK818="SPARE-ISSUE","SPARE-ISSUE",
AK818="Fiber CAmtel","ACTIVE",
AK818="Fiber AOF","ACTIVE",
AK818="Projet OCM (HUAWEI)","PLANNED WORKS",
AK818="Projet OCM (NOKIA)","PLANNED WORKS",
AK818="ACCESS-ISSUE","ACCESS-ISSUE",
AK818="Projet OCM (ZTE, NOKIA, autres projets)","PLANNED WORKS",
AK818="No root CAuse","No root cause",
AK818="ODU HS","ACTIVE",
AK818="IP &amp; VLAN","ACTIVE",
AK818="Warehouse HUAWEI","SPARE-ISSUE",
AK818="SPARE-HS","SPARE-ISSUE",
AK818="Power Telco","ACTIVE", AK818="no impacts","no impacts"
),"")</f>
        <v>No root cause</v>
      </c>
      <c r="AM818" s="108" t="s">
        <v>5537</v>
      </c>
      <c r="AN818" s="117" t="s">
        <v>2602</v>
      </c>
      <c r="AP818" s="23" t="s">
        <v>5537</v>
      </c>
      <c r="AQ818" s="23" t="s">
        <v>5537</v>
      </c>
      <c r="AR818" s="7"/>
      <c r="AS818" s="6"/>
      <c r="AT818" s="7"/>
      <c r="AU818" s="3" t="s">
        <v>5537</v>
      </c>
      <c r="AV818" s="24" t="s">
        <v>5537</v>
      </c>
      <c r="AW818" s="24" t="s">
        <v>5537</v>
      </c>
      <c r="AX818" s="24" t="s">
        <v>5537</v>
      </c>
      <c r="AY818" s="24" t="s">
        <v>5537</v>
      </c>
      <c r="AZ818" s="24" t="s">
        <v>5537</v>
      </c>
      <c r="BA818" s="24" t="s">
        <v>5537</v>
      </c>
      <c r="BB818" s="24" t="s">
        <v>5537</v>
      </c>
      <c r="BC818" s="24" t="s">
        <v>5537</v>
      </c>
      <c r="BD818" s="24" t="s">
        <v>5537</v>
      </c>
      <c r="BE818" s="24" t="s">
        <v>5537</v>
      </c>
      <c r="BF818" s="24" t="s">
        <v>5537</v>
      </c>
      <c r="BG818" s="24" t="s">
        <v>5537</v>
      </c>
      <c r="BH818" s="24" t="s">
        <v>5537</v>
      </c>
      <c r="BI818" s="9" t="s">
        <v>5537</v>
      </c>
      <c r="BJ818" s="14"/>
      <c r="BK818" s="14" t="s">
        <v>5537</v>
      </c>
      <c r="BL818" s="14" t="str">
        <f>_xlfn.XLOOKUP(B818,'[4]cell downs 18042026 17h'!$B:$B,'[4]cell downs 18042026 17h'!$B:$B,"")</f>
        <v/>
      </c>
      <c r="BM818" s="14" t="str">
        <f>_xlfn.XLOOKUP(B818,'[5]Cells Huawei 19042026 15h'!$B:$B,'[5]Cells Huawei 19042026 15h'!$B:$B,"")</f>
        <v/>
      </c>
      <c r="BN818" s="9" t="str">
        <f>_xlfn.XLOOKUP(B818,'[6]cells down 19042026 9H40'!$B:$B,'[6]cells down 19042026 9H40'!$B:$B,"")</f>
        <v/>
      </c>
      <c r="BO818" s="9" t="s">
        <v>2602</v>
      </c>
      <c r="BP818" s="9" t="s">
        <v>12</v>
      </c>
    </row>
    <row r="819" spans="1:68" s="9" customFormat="1" x14ac:dyDescent="0.35">
      <c r="A819" s="1" t="s">
        <v>2581</v>
      </c>
      <c r="B819" s="8" t="s">
        <v>2584</v>
      </c>
      <c r="C819" s="3" t="str">
        <f>_xlfn.XLOOKUP(B819,'[1]daily break down'!$D:$D,'[1]daily break down'!$E:$E,"")</f>
        <v>Yaounde</v>
      </c>
      <c r="D819" s="1"/>
      <c r="E819" s="1"/>
      <c r="F819" s="3" t="s">
        <v>37</v>
      </c>
      <c r="G819" s="1" t="s">
        <v>38</v>
      </c>
      <c r="H819" s="41" t="str">
        <f>_xlfn.XLOOKUP(B819,[2]CALCULATION!$B:$B,[2]CALCULATION!$H:$H,"")</f>
        <v>ZTE</v>
      </c>
      <c r="I819" s="34">
        <v>0</v>
      </c>
      <c r="J819" s="34">
        <v>0</v>
      </c>
      <c r="K819" s="34">
        <v>0</v>
      </c>
      <c r="L819" s="34">
        <v>0</v>
      </c>
      <c r="M819" s="34">
        <v>0</v>
      </c>
      <c r="N819" s="34">
        <v>0</v>
      </c>
      <c r="O819" s="34">
        <v>0</v>
      </c>
      <c r="P819" s="34">
        <v>0</v>
      </c>
      <c r="Q819" s="34">
        <v>0</v>
      </c>
      <c r="R819" s="34">
        <v>0</v>
      </c>
      <c r="S819" s="109">
        <v>0</v>
      </c>
      <c r="T819" s="109">
        <f>_xlfn.XLOOKUP(B819,'[3]Nur des jours'!$B:$B,'[3]Nur des jours'!$U:$U,"")</f>
        <v>0</v>
      </c>
      <c r="U819" s="109">
        <v>0</v>
      </c>
      <c r="V819" s="109">
        <v>0</v>
      </c>
      <c r="W819" s="109">
        <v>0</v>
      </c>
      <c r="X819" s="109">
        <v>0</v>
      </c>
      <c r="Y819" s="109">
        <v>0</v>
      </c>
      <c r="Z819" s="109">
        <v>0</v>
      </c>
      <c r="AA819" s="109">
        <v>0</v>
      </c>
      <c r="AB819" s="109">
        <v>3.1443243073569264E-2</v>
      </c>
      <c r="AC819" s="109">
        <v>2.9974940949366331E-3</v>
      </c>
      <c r="AD819" s="109">
        <v>0</v>
      </c>
      <c r="AE819" s="109">
        <v>4.2804187961750177E-4</v>
      </c>
      <c r="AF819" s="109">
        <v>4.2804187961750177E-4</v>
      </c>
      <c r="AG819" s="57" t="str">
        <f>_xlfn.XLOOKUP(B819,[3]CALCULATION!$B:$B,[3]CALCULATION!$M:$M,"")</f>
        <v>Operationnel</v>
      </c>
      <c r="AH819" s="57"/>
      <c r="AI819" s="56" t="str" cm="1">
        <f t="array" ref="AI819">IFERROR(_xlfn.IFS(
AK819="MPR ISSUE","PDH",
AK819="BSS Hardware Issue","BSS",
AK819="Sites strategiques, MLL, Pylone, etc.","ENVTECH",
AK819="AKTIVCO DEFAUT GE &amp; POWER Cabinet","AKTIVCO",
AK819="AKTIVCO Coupure ENEO &amp; Baisse de tension","AKTIVCO GRID ONLY",
AK819="Coupure ENEO &amp; Baisse de tension","IHS GRID ONLY",
AK819="Defaut GE &amp; POWER Cabinet","IHS",
AK819="Sharing","Partners",
AK819="Sites strategiques &amp; DataCenter","SST &amp; DC",
AK819="Exclu","Exclu",
AK819="SAT","SAT",
AK819="SPARE-ISSUE","SPARE-ISSUE",
AK819="Fiber CAmtel","TRANS_FO_CAMTEL",
AK819="Fiber AOF","Fiber AOF",
AK819="Projet OCM (HUAWEI)","TRAVAUX-HUAWEI",
AK819="Projet OCM (NOKIA)","TRAVAUX-NOKIA",
AK819="ACCESS-ISSUE","ACCESS-ISSUE",
AK819="Projet OCM (ZTE, NOKIA, autres projets)","TRAVAUX OCM",
AK819="No root CAuse","No root cause",
AK819="ODU HS","PDH",
AK819="IP &amp; VLAN","PDH",
AK819="Warehouse HUAWEI","SPARE-ISSUE",
AK819="SPARE-HS","SPARE-ISSUE",
AK819="Power Telco","BSS",AK819="no impacts","no impacts"
),"")</f>
        <v>No root cause</v>
      </c>
      <c r="AJ819" s="56" t="str" cm="1">
        <f t="array" ref="AJ819">IFERROR(_xlfn.IFS(
AK819="MPR ISSUE","TX ISSUE",
AK819="BSS Hardware Issue","RAN ISSUE",
AK819="Sites strategiques, MLL, Pylone, etc.","ENVTECH",
AK819="AKTIVCO DEFAUT GE &amp; POWER Cabinet","POWER ISSUE",
AK819="AKTIVCO Coupure ENEO &amp; Baisse de tension","POWER ISSUE",
AK819="Coupure ENEO &amp; Baisse de tension","POWER ISSUE",
AK819="Defaut GE &amp; POWER Cabinet","POWER ISSUE",
AK819="Sharing","POWER ISSUE",
AK819="Sites strategiques &amp; DataCenter","POWER ISSUE",
AK819="Exclu","Exclu",
AK819="SAT","TX ISSUE",
AK819="SPARE-ISSUE","SPARE-ISSUE",
AK819="Fiber CAmtel","TX ISSUE",
AK819="Fiber AOF","TX ISSUE",
AK819="Projet OCM (HUAWEI)","TRAVAUX-HUAWEI",
AK819="Projet OCM (NOKIA)","TRAVAUX -NOKIA",
AK819="ACCESS-ISSUE","ACCESS-ISSUE",
AK819="Projet OCM (ZTE, NOKIA, autres projets)","TRAVAUX OCM",
AK819="No root CAuse","No root cause",
AK819="ODU HS","TX ISSUE",
AK819="IP &amp; VLAN","TX ISSUE",
AK819="Warehouse HUAWEI","SPARE-ISSUE",
AK819="SPARE-HS","SPARE-ISSUE",
AK819="Power Telco","RAN ISSUE",AK819="no impacts","no impacts"
),"")</f>
        <v>No root cause</v>
      </c>
      <c r="AK819" s="81" t="s">
        <v>5620</v>
      </c>
      <c r="AL819" s="56" t="str" cm="1">
        <f t="array" ref="AL819">IFERROR(_xlfn.IFS(
AK819="MPR ISSUE","ACTIVE",
AK819="BSS Hardware Issue","ACTIVE",
AK819="Sites strategiques, MLL, Pylone, etc.","PASSIVE",
AK819="AKTIVCO DEFAUT GE &amp; POWER Cabinet","PASSIVE",
AK819="AKTIVCO Coupure ENEO &amp; Baisse de tension","PASSIVE",
AK819="Coupure ENEO &amp; Baisse de tension","PASSIVE",
AK819="Defaut GE &amp; POWER Cabinet","PASSIVE",
AK819="Sharing","PASSIVE",
AK819="Sites strategiques &amp; DataCenter","PASSIVE",
AK819="Exclu","Exclu",
AK819="SAT","ACTIVE",
AK819="SPARE-ISSUE","SPARE-ISSUE",
AK819="Fiber CAmtel","ACTIVE",
AK819="Fiber AOF","ACTIVE",
AK819="Projet OCM (HUAWEI)","PLANNED WORKS",
AK819="Projet OCM (NOKIA)","PLANNED WORKS",
AK819="ACCESS-ISSUE","ACCESS-ISSUE",
AK819="Projet OCM (ZTE, NOKIA, autres projets)","PLANNED WORKS",
AK819="No root CAuse","No root cause",
AK819="ODU HS","ACTIVE",
AK819="IP &amp; VLAN","ACTIVE",
AK819="Warehouse HUAWEI","SPARE-ISSUE",
AK819="SPARE-HS","SPARE-ISSUE",
AK819="Power Telco","ACTIVE", AK819="no impacts","no impacts"
),"")</f>
        <v>No root cause</v>
      </c>
      <c r="AM819" s="108" t="s">
        <v>5537</v>
      </c>
      <c r="AN819" s="117" t="s">
        <v>2584</v>
      </c>
      <c r="AP819" s="23" t="s">
        <v>5537</v>
      </c>
      <c r="AQ819" s="23" t="s">
        <v>5537</v>
      </c>
      <c r="AR819" s="7"/>
      <c r="AS819" s="6"/>
      <c r="AT819" s="7"/>
      <c r="AU819" s="3" t="s">
        <v>5537</v>
      </c>
      <c r="AV819" s="24" t="s">
        <v>5537</v>
      </c>
      <c r="AW819" s="24" t="s">
        <v>5537</v>
      </c>
      <c r="AX819" s="24" t="s">
        <v>5537</v>
      </c>
      <c r="AY819" s="24" t="s">
        <v>5537</v>
      </c>
      <c r="AZ819" s="24" t="s">
        <v>5537</v>
      </c>
      <c r="BA819" s="24" t="s">
        <v>5537</v>
      </c>
      <c r="BB819" s="24" t="s">
        <v>5537</v>
      </c>
      <c r="BC819" s="24" t="s">
        <v>5537</v>
      </c>
      <c r="BD819" s="24" t="s">
        <v>5537</v>
      </c>
      <c r="BE819" s="24" t="s">
        <v>5537</v>
      </c>
      <c r="BF819" s="24" t="s">
        <v>5537</v>
      </c>
      <c r="BG819" s="24" t="s">
        <v>5537</v>
      </c>
      <c r="BH819" s="24" t="s">
        <v>5537</v>
      </c>
      <c r="BI819" s="9" t="s">
        <v>5537</v>
      </c>
      <c r="BJ819" s="14"/>
      <c r="BK819" s="14" t="s">
        <v>5537</v>
      </c>
      <c r="BL819" s="14" t="str">
        <f>_xlfn.XLOOKUP(B819,'[4]cell downs 18042026 17h'!$B:$B,'[4]cell downs 18042026 17h'!$B:$B,"")</f>
        <v/>
      </c>
      <c r="BM819" s="14" t="str">
        <f>_xlfn.XLOOKUP(B819,'[5]Cells Huawei 19042026 15h'!$B:$B,'[5]Cells Huawei 19042026 15h'!$B:$B,"")</f>
        <v/>
      </c>
      <c r="BN819" s="9" t="str">
        <f>_xlfn.XLOOKUP(B819,'[6]cells down 19042026 9H40'!$B:$B,'[6]cells down 19042026 9H40'!$B:$B,"")</f>
        <v/>
      </c>
      <c r="BO819" s="9" t="s">
        <v>5537</v>
      </c>
      <c r="BP819" s="9" t="s">
        <v>12</v>
      </c>
    </row>
    <row r="820" spans="1:68" s="9" customFormat="1" x14ac:dyDescent="0.35">
      <c r="A820" s="1" t="s">
        <v>1161</v>
      </c>
      <c r="B820" s="8" t="s">
        <v>1162</v>
      </c>
      <c r="C820" s="3" t="str">
        <f>_xlfn.XLOOKUP(B820,'[1]daily break down'!$D:$D,'[1]daily break down'!$E:$E,"")</f>
        <v>OUEST</v>
      </c>
      <c r="D820" s="1" t="s">
        <v>11</v>
      </c>
      <c r="E820" s="1" t="s">
        <v>12</v>
      </c>
      <c r="F820" s="3" t="s">
        <v>102</v>
      </c>
      <c r="G820" s="1" t="s">
        <v>1163</v>
      </c>
      <c r="H820" s="40" t="str">
        <f>_xlfn.XLOOKUP(B820,[2]CALCULATION!$B:$B,[2]CALCULATION!$H:$H,"")</f>
        <v>NOKIA</v>
      </c>
      <c r="I820" s="34">
        <v>0.12931043085011604</v>
      </c>
      <c r="J820" s="34">
        <v>1.2930431780111889E-2</v>
      </c>
      <c r="K820" s="34">
        <v>2.7136375268845905E-2</v>
      </c>
      <c r="L820" s="34">
        <v>0</v>
      </c>
      <c r="M820" s="34">
        <v>3.031963313957151E-3</v>
      </c>
      <c r="N820" s="34">
        <v>6.2290552422678794E-2</v>
      </c>
      <c r="O820" s="34">
        <v>0.83768963178549594</v>
      </c>
      <c r="P820" s="34">
        <v>3.1211387055442015E-3</v>
      </c>
      <c r="Q820" s="34">
        <v>6.5098035858493827E-3</v>
      </c>
      <c r="R820" s="34">
        <v>3.567015663479283E-3</v>
      </c>
      <c r="S820" s="109">
        <v>1.0701046990437507E-2</v>
      </c>
      <c r="T820" s="109">
        <f>_xlfn.XLOOKUP(B820,'[3]Nur des jours'!$B:$B,'[3]Nur des jours'!$U:$U,"")</f>
        <v>1.8459306058504772E-2</v>
      </c>
      <c r="U820" s="109">
        <v>1.5159816569786612E-3</v>
      </c>
      <c r="V820" s="109">
        <v>1.3449967611497775</v>
      </c>
      <c r="W820" s="109">
        <v>1.8459306058504772E-2</v>
      </c>
      <c r="X820" s="109">
        <v>0</v>
      </c>
      <c r="Y820" s="109">
        <v>0.47865783188227135</v>
      </c>
      <c r="Z820" s="109">
        <v>0.24874583729272054</v>
      </c>
      <c r="AA820" s="109">
        <v>0</v>
      </c>
      <c r="AB820" s="109">
        <v>3.0087777121446748E-2</v>
      </c>
      <c r="AC820" s="109">
        <v>0</v>
      </c>
      <c r="AD820" s="109">
        <v>0</v>
      </c>
      <c r="AE820" s="109">
        <v>0</v>
      </c>
      <c r="AF820" s="109">
        <v>0</v>
      </c>
      <c r="AG820" s="57" t="str">
        <f>_xlfn.XLOOKUP(B820,[3]CALCULATION!$B:$B,[3]CALCULATION!$M:$M,"")</f>
        <v>Operationnel</v>
      </c>
      <c r="AH820" s="57"/>
      <c r="AI820" s="56" t="str" cm="1">
        <f t="array" ref="AI820">IFERROR(_xlfn.IFS(
AK820="MPR ISSUE","PDH",
AK820="BSS Hardware Issue","BSS",
AK820="Sites strategiques, MLL, Pylone, etc.","ENVTECH",
AK820="AKTIVCO DEFAUT GE &amp; POWER Cabinet","AKTIVCO",
AK820="AKTIVCO Coupure ENEO &amp; Baisse de tension","AKTIVCO GRID ONLY",
AK820="Coupure ENEO &amp; Baisse de tension","IHS GRID ONLY",
AK820="Defaut GE &amp; POWER Cabinet","IHS",
AK820="Sharing","Partners",
AK820="Sites strategiques &amp; DataCenter","SST &amp; DC",
AK820="Exclu","Exclu",
AK820="SAT","SAT",
AK820="SPARE-ISSUE","SPARE-ISSUE",
AK820="Fiber CAmtel","TRANS_FO_CAMTEL",
AK820="Fiber AOF","Fiber AOF",
AK820="Projet OCM (HUAWEI)","TRAVAUX-HUAWEI",
AK820="Projet OCM (NOKIA)","TRAVAUX-NOKIA",
AK820="ACCESS-ISSUE","ACCESS-ISSUE",
AK820="Projet OCM (ZTE, NOKIA, autres projets)","TRAVAUX OCM",
AK820="No root CAuse","No root cause",
AK820="ODU HS","PDH",
AK820="IP &amp; VLAN","PDH",
AK820="Warehouse HUAWEI","SPARE-ISSUE",
AK820="SPARE-HS","SPARE-ISSUE",
AK820="Power Telco","BSS",AK820="no impacts","no impacts"
),"")</f>
        <v>No root cause</v>
      </c>
      <c r="AJ820" s="56" t="str" cm="1">
        <f t="array" ref="AJ820">IFERROR(_xlfn.IFS(
AK820="MPR ISSUE","TX ISSUE",
AK820="BSS Hardware Issue","RAN ISSUE",
AK820="Sites strategiques, MLL, Pylone, etc.","ENVTECH",
AK820="AKTIVCO DEFAUT GE &amp; POWER Cabinet","POWER ISSUE",
AK820="AKTIVCO Coupure ENEO &amp; Baisse de tension","POWER ISSUE",
AK820="Coupure ENEO &amp; Baisse de tension","POWER ISSUE",
AK820="Defaut GE &amp; POWER Cabinet","POWER ISSUE",
AK820="Sharing","POWER ISSUE",
AK820="Sites strategiques &amp; DataCenter","POWER ISSUE",
AK820="Exclu","Exclu",
AK820="SAT","TX ISSUE",
AK820="SPARE-ISSUE","SPARE-ISSUE",
AK820="Fiber CAmtel","TX ISSUE",
AK820="Fiber AOF","TX ISSUE",
AK820="Projet OCM (HUAWEI)","TRAVAUX-HUAWEI",
AK820="Projet OCM (NOKIA)","TRAVAUX -NOKIA",
AK820="ACCESS-ISSUE","ACCESS-ISSUE",
AK820="Projet OCM (ZTE, NOKIA, autres projets)","TRAVAUX OCM",
AK820="No root CAuse","No root cause",
AK820="ODU HS","TX ISSUE",
AK820="IP &amp; VLAN","TX ISSUE",
AK820="Warehouse HUAWEI","SPARE-ISSUE",
AK820="SPARE-HS","SPARE-ISSUE",
AK820="Power Telco","RAN ISSUE",AK820="no impacts","no impacts"
),"")</f>
        <v>No root cause</v>
      </c>
      <c r="AK820" s="81" t="s">
        <v>5620</v>
      </c>
      <c r="AL820" s="56" t="str" cm="1">
        <f t="array" ref="AL820">IFERROR(_xlfn.IFS(
AK820="MPR ISSUE","ACTIVE",
AK820="BSS Hardware Issue","ACTIVE",
AK820="Sites strategiques, MLL, Pylone, etc.","PASSIVE",
AK820="AKTIVCO DEFAUT GE &amp; POWER Cabinet","PASSIVE",
AK820="AKTIVCO Coupure ENEO &amp; Baisse de tension","PASSIVE",
AK820="Coupure ENEO &amp; Baisse de tension","PASSIVE",
AK820="Defaut GE &amp; POWER Cabinet","PASSIVE",
AK820="Sharing","PASSIVE",
AK820="Sites strategiques &amp; DataCenter","PASSIVE",
AK820="Exclu","Exclu",
AK820="SAT","ACTIVE",
AK820="SPARE-ISSUE","SPARE-ISSUE",
AK820="Fiber CAmtel","ACTIVE",
AK820="Fiber AOF","ACTIVE",
AK820="Projet OCM (HUAWEI)","PLANNED WORKS",
AK820="Projet OCM (NOKIA)","PLANNED WORKS",
AK820="ACCESS-ISSUE","ACCESS-ISSUE",
AK820="Projet OCM (ZTE, NOKIA, autres projets)","PLANNED WORKS",
AK820="No root CAuse","No root cause",
AK820="ODU HS","ACTIVE",
AK820="IP &amp; VLAN","ACTIVE",
AK820="Warehouse HUAWEI","SPARE-ISSUE",
AK820="SPARE-HS","SPARE-ISSUE",
AK820="Power Telco","ACTIVE", AK820="no impacts","no impacts"
),"")</f>
        <v>No root cause</v>
      </c>
      <c r="AM820" s="108" t="s">
        <v>5537</v>
      </c>
      <c r="AN820" s="117" t="s">
        <v>1162</v>
      </c>
      <c r="AP820" s="23" t="s">
        <v>5537</v>
      </c>
      <c r="AQ820" s="23" t="s">
        <v>5537</v>
      </c>
      <c r="AR820" s="7"/>
      <c r="AS820" s="6"/>
      <c r="AT820" s="7"/>
      <c r="AU820" s="3" t="s">
        <v>5537</v>
      </c>
      <c r="AV820" s="24" t="s">
        <v>5537</v>
      </c>
      <c r="AW820" s="24" t="s">
        <v>5537</v>
      </c>
      <c r="AX820" s="24" t="s">
        <v>5537</v>
      </c>
      <c r="AY820" s="24" t="s">
        <v>5537</v>
      </c>
      <c r="AZ820" s="24" t="s">
        <v>5537</v>
      </c>
      <c r="BA820" s="24" t="s">
        <v>5537</v>
      </c>
      <c r="BB820" s="24" t="s">
        <v>5537</v>
      </c>
      <c r="BC820" s="24" t="s">
        <v>5537</v>
      </c>
      <c r="BD820" s="24" t="s">
        <v>5537</v>
      </c>
      <c r="BE820" s="24" t="s">
        <v>5537</v>
      </c>
      <c r="BF820" s="24" t="s">
        <v>5537</v>
      </c>
      <c r="BG820" s="24" t="s">
        <v>5537</v>
      </c>
      <c r="BH820" s="24" t="s">
        <v>5537</v>
      </c>
      <c r="BI820" s="9" t="s">
        <v>5537</v>
      </c>
      <c r="BJ820" s="14"/>
      <c r="BK820" s="14" t="s">
        <v>5537</v>
      </c>
      <c r="BL820" s="14" t="str">
        <f>_xlfn.XLOOKUP(B820,'[4]cell downs 18042026 17h'!$B:$B,'[4]cell downs 18042026 17h'!$B:$B,"")</f>
        <v/>
      </c>
      <c r="BM820" s="14" t="str">
        <f>_xlfn.XLOOKUP(B820,'[5]Cells Huawei 19042026 15h'!$B:$B,'[5]Cells Huawei 19042026 15h'!$B:$B,"")</f>
        <v/>
      </c>
      <c r="BN820" s="9" t="str">
        <f>_xlfn.XLOOKUP(B820,'[6]cells down 19042026 9H40'!$B:$B,'[6]cells down 19042026 9H40'!$B:$B,"")</f>
        <v/>
      </c>
      <c r="BO820" s="9" t="s">
        <v>1162</v>
      </c>
      <c r="BP820" s="9" t="s">
        <v>5537</v>
      </c>
    </row>
    <row r="821" spans="1:68" s="9" customFormat="1" x14ac:dyDescent="0.35">
      <c r="A821" s="3" t="s">
        <v>1794</v>
      </c>
      <c r="B821" s="3" t="s">
        <v>1795</v>
      </c>
      <c r="C821" s="3" t="str">
        <f>_xlfn.XLOOKUP(B821,'[1]daily break down'!$D:$D,'[1]daily break down'!$E:$E,"")</f>
        <v>CENTRE</v>
      </c>
      <c r="D821" s="3" t="s">
        <v>11</v>
      </c>
      <c r="E821" s="3" t="s">
        <v>154</v>
      </c>
      <c r="F821" s="3" t="s">
        <v>69</v>
      </c>
      <c r="G821" s="3" t="s">
        <v>1796</v>
      </c>
      <c r="H821" s="40" t="str">
        <f>_xlfn.XLOOKUP(B821,[2]CALCULATION!$B:$B,[2]CALCULATION!$H:$H,"")</f>
        <v>NOKIA</v>
      </c>
      <c r="I821" s="34">
        <v>0.18271041665342455</v>
      </c>
      <c r="J821" s="34">
        <v>1.6723545907637318</v>
      </c>
      <c r="K821" s="34">
        <v>3.0259210058420418</v>
      </c>
      <c r="L821" s="34">
        <v>2.3102587307891511</v>
      </c>
      <c r="M821" s="34">
        <v>0</v>
      </c>
      <c r="N821" s="34">
        <v>6.2971578854974286</v>
      </c>
      <c r="O821" s="34">
        <v>0</v>
      </c>
      <c r="P821" s="34">
        <v>0</v>
      </c>
      <c r="Q821" s="34">
        <v>0</v>
      </c>
      <c r="R821" s="34">
        <v>7.1802638844526188</v>
      </c>
      <c r="S821" s="109">
        <v>0</v>
      </c>
      <c r="T821" s="109">
        <f>_xlfn.XLOOKUP(B821,'[3]Nur des jours'!$B:$B,'[3]Nur des jours'!$U:$U,"")</f>
        <v>0</v>
      </c>
      <c r="U821" s="109">
        <v>0</v>
      </c>
      <c r="V821" s="109">
        <v>0</v>
      </c>
      <c r="W821" s="109">
        <v>0</v>
      </c>
      <c r="X821" s="109">
        <v>0</v>
      </c>
      <c r="Y821" s="109">
        <v>0</v>
      </c>
      <c r="Z821" s="109">
        <v>0</v>
      </c>
      <c r="AA821" s="109">
        <v>0</v>
      </c>
      <c r="AB821" s="109">
        <v>2.9517054615290219E-2</v>
      </c>
      <c r="AC821" s="109">
        <v>0</v>
      </c>
      <c r="AD821" s="109">
        <v>0</v>
      </c>
      <c r="AE821" s="109">
        <v>0</v>
      </c>
      <c r="AF821" s="109">
        <v>0</v>
      </c>
      <c r="AG821" s="57" t="str">
        <f>_xlfn.XLOOKUP(B821,[3]CALCULATION!$B:$B,[3]CALCULATION!$M:$M,"")</f>
        <v>Operationnel</v>
      </c>
      <c r="AH821" s="57"/>
      <c r="AI821" s="56" t="str" cm="1">
        <f t="array" ref="AI821">IFERROR(_xlfn.IFS(
AK821="MPR ISSUE","PDH",
AK821="BSS Hardware Issue","BSS",
AK821="Sites strategiques, MLL, Pylone, etc.","ENVTECH",
AK821="AKTIVCO DEFAUT GE &amp; POWER Cabinet","AKTIVCO",
AK821="AKTIVCO Coupure ENEO &amp; Baisse de tension","AKTIVCO GRID ONLY",
AK821="Coupure ENEO &amp; Baisse de tension","IHS GRID ONLY",
AK821="Defaut GE &amp; POWER Cabinet","IHS",
AK821="Sharing","Partners",
AK821="Sites strategiques &amp; DataCenter","SST &amp; DC",
AK821="Exclu","Exclu",
AK821="SAT","SAT",
AK821="SPARE-ISSUE","SPARE-ISSUE",
AK821="Fiber CAmtel","TRANS_FO_CAMTEL",
AK821="Fiber AOF","Fiber AOF",
AK821="Projet OCM (HUAWEI)","TRAVAUX-HUAWEI",
AK821="Projet OCM (NOKIA)","TRAVAUX-NOKIA",
AK821="ACCESS-ISSUE","ACCESS-ISSUE",
AK821="Projet OCM (ZTE, NOKIA, autres projets)","TRAVAUX OCM",
AK821="No root CAuse","No root cause",
AK821="ODU HS","PDH",
AK821="IP &amp; VLAN","PDH",
AK821="Warehouse HUAWEI","SPARE-ISSUE",
AK821="SPARE-HS","SPARE-ISSUE",
AK821="Power Telco","BSS",AK821="no impacts","no impacts"
),"")</f>
        <v>No root cause</v>
      </c>
      <c r="AJ821" s="56" t="str" cm="1">
        <f t="array" ref="AJ821">IFERROR(_xlfn.IFS(
AK821="MPR ISSUE","TX ISSUE",
AK821="BSS Hardware Issue","RAN ISSUE",
AK821="Sites strategiques, MLL, Pylone, etc.","ENVTECH",
AK821="AKTIVCO DEFAUT GE &amp; POWER Cabinet","POWER ISSUE",
AK821="AKTIVCO Coupure ENEO &amp; Baisse de tension","POWER ISSUE",
AK821="Coupure ENEO &amp; Baisse de tension","POWER ISSUE",
AK821="Defaut GE &amp; POWER Cabinet","POWER ISSUE",
AK821="Sharing","POWER ISSUE",
AK821="Sites strategiques &amp; DataCenter","POWER ISSUE",
AK821="Exclu","Exclu",
AK821="SAT","TX ISSUE",
AK821="SPARE-ISSUE","SPARE-ISSUE",
AK821="Fiber CAmtel","TX ISSUE",
AK821="Fiber AOF","TX ISSUE",
AK821="Projet OCM (HUAWEI)","TRAVAUX-HUAWEI",
AK821="Projet OCM (NOKIA)","TRAVAUX -NOKIA",
AK821="ACCESS-ISSUE","ACCESS-ISSUE",
AK821="Projet OCM (ZTE, NOKIA, autres projets)","TRAVAUX OCM",
AK821="No root CAuse","No root cause",
AK821="ODU HS","TX ISSUE",
AK821="IP &amp; VLAN","TX ISSUE",
AK821="Warehouse HUAWEI","SPARE-ISSUE",
AK821="SPARE-HS","SPARE-ISSUE",
AK821="Power Telco","RAN ISSUE",AK821="no impacts","no impacts"
),"")</f>
        <v>No root cause</v>
      </c>
      <c r="AK821" s="81" t="s">
        <v>5620</v>
      </c>
      <c r="AL821" s="56" t="str" cm="1">
        <f t="array" ref="AL821">IFERROR(_xlfn.IFS(
AK821="MPR ISSUE","ACTIVE",
AK821="BSS Hardware Issue","ACTIVE",
AK821="Sites strategiques, MLL, Pylone, etc.","PASSIVE",
AK821="AKTIVCO DEFAUT GE &amp; POWER Cabinet","PASSIVE",
AK821="AKTIVCO Coupure ENEO &amp; Baisse de tension","PASSIVE",
AK821="Coupure ENEO &amp; Baisse de tension","PASSIVE",
AK821="Defaut GE &amp; POWER Cabinet","PASSIVE",
AK821="Sharing","PASSIVE",
AK821="Sites strategiques &amp; DataCenter","PASSIVE",
AK821="Exclu","Exclu",
AK821="SAT","ACTIVE",
AK821="SPARE-ISSUE","SPARE-ISSUE",
AK821="Fiber CAmtel","ACTIVE",
AK821="Fiber AOF","ACTIVE",
AK821="Projet OCM (HUAWEI)","PLANNED WORKS",
AK821="Projet OCM (NOKIA)","PLANNED WORKS",
AK821="ACCESS-ISSUE","ACCESS-ISSUE",
AK821="Projet OCM (ZTE, NOKIA, autres projets)","PLANNED WORKS",
AK821="No root CAuse","No root cause",
AK821="ODU HS","ACTIVE",
AK821="IP &amp; VLAN","ACTIVE",
AK821="Warehouse HUAWEI","SPARE-ISSUE",
AK821="SPARE-HS","SPARE-ISSUE",
AK821="Power Telco","ACTIVE", AK821="no impacts","no impacts"
),"")</f>
        <v>No root cause</v>
      </c>
      <c r="AM821" s="108" t="s">
        <v>5537</v>
      </c>
      <c r="AN821" s="117" t="s">
        <v>1795</v>
      </c>
      <c r="AP821" s="23" t="s">
        <v>5537</v>
      </c>
      <c r="AQ821" s="23" t="s">
        <v>5537</v>
      </c>
      <c r="AR821" s="7"/>
      <c r="AS821" s="6"/>
      <c r="AT821" s="7"/>
      <c r="AU821" s="3" t="s">
        <v>5537</v>
      </c>
      <c r="AV821" s="24" t="s">
        <v>5537</v>
      </c>
      <c r="AW821" s="24" t="s">
        <v>5537</v>
      </c>
      <c r="AX821" s="24" t="s">
        <v>5537</v>
      </c>
      <c r="AY821" s="24" t="s">
        <v>5537</v>
      </c>
      <c r="AZ821" s="24" t="s">
        <v>5537</v>
      </c>
      <c r="BA821" s="24" t="s">
        <v>5537</v>
      </c>
      <c r="BB821" s="24" t="s">
        <v>5537</v>
      </c>
      <c r="BC821" s="24" t="s">
        <v>5537</v>
      </c>
      <c r="BD821" s="24" t="s">
        <v>5537</v>
      </c>
      <c r="BE821" s="24" t="s">
        <v>5537</v>
      </c>
      <c r="BF821" s="24" t="s">
        <v>5537</v>
      </c>
      <c r="BG821" s="24" t="s">
        <v>5537</v>
      </c>
      <c r="BH821" s="24" t="s">
        <v>5537</v>
      </c>
      <c r="BI821" s="9" t="s">
        <v>5537</v>
      </c>
      <c r="BJ821" s="14"/>
      <c r="BK821" s="14" t="s">
        <v>5537</v>
      </c>
      <c r="BL821" s="14" t="str">
        <f>_xlfn.XLOOKUP(B821,'[4]cell downs 18042026 17h'!$B:$B,'[4]cell downs 18042026 17h'!$B:$B,"")</f>
        <v/>
      </c>
      <c r="BM821" s="14" t="str">
        <f>_xlfn.XLOOKUP(B821,'[5]Cells Huawei 19042026 15h'!$B:$B,'[5]Cells Huawei 19042026 15h'!$B:$B,"")</f>
        <v/>
      </c>
      <c r="BN821" s="9" t="str">
        <f>_xlfn.XLOOKUP(B821,'[6]cells down 19042026 9H40'!$B:$B,'[6]cells down 19042026 9H40'!$B:$B,"")</f>
        <v/>
      </c>
      <c r="BO821" s="9" t="s">
        <v>1795</v>
      </c>
      <c r="BP821" s="9" t="s">
        <v>5537</v>
      </c>
    </row>
    <row r="822" spans="1:68" s="9" customFormat="1" x14ac:dyDescent="0.35">
      <c r="A822" s="1" t="s">
        <v>1304</v>
      </c>
      <c r="B822" s="8" t="s">
        <v>1305</v>
      </c>
      <c r="C822" s="3" t="str">
        <f>_xlfn.XLOOKUP(B822,'[1]daily break down'!$D:$D,'[1]daily break down'!$E:$E,"")</f>
        <v>OUEST</v>
      </c>
      <c r="D822" s="1" t="s">
        <v>11</v>
      </c>
      <c r="E822" s="1" t="s">
        <v>12</v>
      </c>
      <c r="F822" s="3" t="s">
        <v>102</v>
      </c>
      <c r="G822" s="1" t="s">
        <v>103</v>
      </c>
      <c r="H822" s="40" t="str">
        <f>_xlfn.XLOOKUP(B822,[2]CALCULATION!$B:$B,[2]CALCULATION!$H:$H,"")</f>
        <v>NOKIA</v>
      </c>
      <c r="I822" s="34">
        <v>0</v>
      </c>
      <c r="J822" s="34">
        <v>1.7949912555833222E-2</v>
      </c>
      <c r="K822" s="34">
        <v>0</v>
      </c>
      <c r="L822" s="34">
        <v>0</v>
      </c>
      <c r="M822" s="34">
        <v>0</v>
      </c>
      <c r="N822" s="34">
        <v>0</v>
      </c>
      <c r="O822" s="34">
        <v>0</v>
      </c>
      <c r="P822" s="34">
        <v>0</v>
      </c>
      <c r="Q822" s="34">
        <v>0</v>
      </c>
      <c r="R822" s="34">
        <v>0</v>
      </c>
      <c r="S822" s="109">
        <v>0</v>
      </c>
      <c r="T822" s="109">
        <f>_xlfn.XLOOKUP(B822,'[3]Nur des jours'!$B:$B,'[3]Nur des jours'!$U:$U,"")</f>
        <v>0</v>
      </c>
      <c r="U822" s="109">
        <v>0</v>
      </c>
      <c r="V822" s="109">
        <v>0</v>
      </c>
      <c r="W822" s="109">
        <v>0</v>
      </c>
      <c r="X822" s="109">
        <v>0</v>
      </c>
      <c r="Y822" s="109">
        <v>4.2269135612230313E-3</v>
      </c>
      <c r="Z822" s="109">
        <v>0</v>
      </c>
      <c r="AA822" s="109">
        <v>0</v>
      </c>
      <c r="AB822" s="109">
        <v>2.9035507500720634E-2</v>
      </c>
      <c r="AC822" s="109">
        <v>0</v>
      </c>
      <c r="AD822" s="109">
        <v>0</v>
      </c>
      <c r="AE822" s="109">
        <v>0</v>
      </c>
      <c r="AF822" s="109">
        <v>0</v>
      </c>
      <c r="AG822" s="57" t="str">
        <f>_xlfn.XLOOKUP(B822,[3]CALCULATION!$B:$B,[3]CALCULATION!$M:$M,"")</f>
        <v>Operationnel</v>
      </c>
      <c r="AH822" s="57"/>
      <c r="AI822" s="56" t="str" cm="1">
        <f t="array" ref="AI822">IFERROR(_xlfn.IFS(
AK822="MPR ISSUE","PDH",
AK822="BSS Hardware Issue","BSS",
AK822="Sites strategiques, MLL, Pylone, etc.","ENVTECH",
AK822="AKTIVCO DEFAUT GE &amp; POWER Cabinet","AKTIVCO",
AK822="AKTIVCO Coupure ENEO &amp; Baisse de tension","AKTIVCO GRID ONLY",
AK822="Coupure ENEO &amp; Baisse de tension","IHS GRID ONLY",
AK822="Defaut GE &amp; POWER Cabinet","IHS",
AK822="Sharing","Partners",
AK822="Sites strategiques &amp; DataCenter","SST &amp; DC",
AK822="Exclu","Exclu",
AK822="SAT","SAT",
AK822="SPARE-ISSUE","SPARE-ISSUE",
AK822="Fiber CAmtel","TRANS_FO_CAMTEL",
AK822="Fiber AOF","Fiber AOF",
AK822="Projet OCM (HUAWEI)","TRAVAUX-HUAWEI",
AK822="Projet OCM (NOKIA)","TRAVAUX-NOKIA",
AK822="ACCESS-ISSUE","ACCESS-ISSUE",
AK822="Projet OCM (ZTE, NOKIA, autres projets)","TRAVAUX OCM",
AK822="No root CAuse","No root cause",
AK822="ODU HS","PDH",
AK822="IP &amp; VLAN","PDH",
AK822="Warehouse HUAWEI","SPARE-ISSUE",
AK822="SPARE-HS","SPARE-ISSUE",
AK822="Power Telco","BSS",AK822="no impacts","no impacts"
),"")</f>
        <v>No root cause</v>
      </c>
      <c r="AJ822" s="56" t="str" cm="1">
        <f t="array" ref="AJ822">IFERROR(_xlfn.IFS(
AK822="MPR ISSUE","TX ISSUE",
AK822="BSS Hardware Issue","RAN ISSUE",
AK822="Sites strategiques, MLL, Pylone, etc.","ENVTECH",
AK822="AKTIVCO DEFAUT GE &amp; POWER Cabinet","POWER ISSUE",
AK822="AKTIVCO Coupure ENEO &amp; Baisse de tension","POWER ISSUE",
AK822="Coupure ENEO &amp; Baisse de tension","POWER ISSUE",
AK822="Defaut GE &amp; POWER Cabinet","POWER ISSUE",
AK822="Sharing","POWER ISSUE",
AK822="Sites strategiques &amp; DataCenter","POWER ISSUE",
AK822="Exclu","Exclu",
AK822="SAT","TX ISSUE",
AK822="SPARE-ISSUE","SPARE-ISSUE",
AK822="Fiber CAmtel","TX ISSUE",
AK822="Fiber AOF","TX ISSUE",
AK822="Projet OCM (HUAWEI)","TRAVAUX-HUAWEI",
AK822="Projet OCM (NOKIA)","TRAVAUX -NOKIA",
AK822="ACCESS-ISSUE","ACCESS-ISSUE",
AK822="Projet OCM (ZTE, NOKIA, autres projets)","TRAVAUX OCM",
AK822="No root CAuse","No root cause",
AK822="ODU HS","TX ISSUE",
AK822="IP &amp; VLAN","TX ISSUE",
AK822="Warehouse HUAWEI","SPARE-ISSUE",
AK822="SPARE-HS","SPARE-ISSUE",
AK822="Power Telco","RAN ISSUE",AK822="no impacts","no impacts"
),"")</f>
        <v>No root cause</v>
      </c>
      <c r="AK822" s="81" t="s">
        <v>5620</v>
      </c>
      <c r="AL822" s="56" t="str" cm="1">
        <f t="array" ref="AL822">IFERROR(_xlfn.IFS(
AK822="MPR ISSUE","ACTIVE",
AK822="BSS Hardware Issue","ACTIVE",
AK822="Sites strategiques, MLL, Pylone, etc.","PASSIVE",
AK822="AKTIVCO DEFAUT GE &amp; POWER Cabinet","PASSIVE",
AK822="AKTIVCO Coupure ENEO &amp; Baisse de tension","PASSIVE",
AK822="Coupure ENEO &amp; Baisse de tension","PASSIVE",
AK822="Defaut GE &amp; POWER Cabinet","PASSIVE",
AK822="Sharing","PASSIVE",
AK822="Sites strategiques &amp; DataCenter","PASSIVE",
AK822="Exclu","Exclu",
AK822="SAT","ACTIVE",
AK822="SPARE-ISSUE","SPARE-ISSUE",
AK822="Fiber CAmtel","ACTIVE",
AK822="Fiber AOF","ACTIVE",
AK822="Projet OCM (HUAWEI)","PLANNED WORKS",
AK822="Projet OCM (NOKIA)","PLANNED WORKS",
AK822="ACCESS-ISSUE","ACCESS-ISSUE",
AK822="Projet OCM (ZTE, NOKIA, autres projets)","PLANNED WORKS",
AK822="No root CAuse","No root cause",
AK822="ODU HS","ACTIVE",
AK822="IP &amp; VLAN","ACTIVE",
AK822="Warehouse HUAWEI","SPARE-ISSUE",
AK822="SPARE-HS","SPARE-ISSUE",
AK822="Power Telco","ACTIVE", AK822="no impacts","no impacts"
),"")</f>
        <v>No root cause</v>
      </c>
      <c r="AM822" s="108" t="s">
        <v>5537</v>
      </c>
      <c r="AN822" s="117" t="s">
        <v>1305</v>
      </c>
      <c r="AP822" s="23" t="s">
        <v>5537</v>
      </c>
      <c r="AQ822" s="23" t="s">
        <v>5537</v>
      </c>
      <c r="AR822" s="7"/>
      <c r="AS822" s="6"/>
      <c r="AT822" s="7"/>
      <c r="AU822" s="3" t="s">
        <v>5537</v>
      </c>
      <c r="AV822" s="24" t="s">
        <v>5537</v>
      </c>
      <c r="AW822" s="24" t="s">
        <v>5537</v>
      </c>
      <c r="AX822" s="24" t="s">
        <v>5537</v>
      </c>
      <c r="AY822" s="24" t="s">
        <v>5537</v>
      </c>
      <c r="AZ822" s="24" t="s">
        <v>5537</v>
      </c>
      <c r="BA822" s="24" t="s">
        <v>5537</v>
      </c>
      <c r="BB822" s="24" t="s">
        <v>5537</v>
      </c>
      <c r="BC822" s="24" t="s">
        <v>5537</v>
      </c>
      <c r="BD822" s="24" t="s">
        <v>5537</v>
      </c>
      <c r="BE822" s="24" t="s">
        <v>5537</v>
      </c>
      <c r="BF822" s="24" t="s">
        <v>5537</v>
      </c>
      <c r="BG822" s="24" t="s">
        <v>5537</v>
      </c>
      <c r="BH822" s="24" t="s">
        <v>5537</v>
      </c>
      <c r="BI822" s="9" t="s">
        <v>5537</v>
      </c>
      <c r="BJ822" s="14"/>
      <c r="BK822" s="14" t="s">
        <v>5537</v>
      </c>
      <c r="BL822" s="14" t="str">
        <f>_xlfn.XLOOKUP(B822,'[4]cell downs 18042026 17h'!$B:$B,'[4]cell downs 18042026 17h'!$B:$B,"")</f>
        <v/>
      </c>
      <c r="BM822" s="14" t="str">
        <f>_xlfn.XLOOKUP(B822,'[5]Cells Huawei 19042026 15h'!$B:$B,'[5]Cells Huawei 19042026 15h'!$B:$B,"")</f>
        <v/>
      </c>
      <c r="BN822" s="9" t="str">
        <f>_xlfn.XLOOKUP(B822,'[6]cells down 19042026 9H40'!$B:$B,'[6]cells down 19042026 9H40'!$B:$B,"")</f>
        <v/>
      </c>
      <c r="BO822" s="9" t="s">
        <v>1305</v>
      </c>
      <c r="BP822" s="9" t="s">
        <v>12</v>
      </c>
    </row>
    <row r="823" spans="1:68" s="9" customFormat="1" x14ac:dyDescent="0.35">
      <c r="A823" s="1" t="s">
        <v>1086</v>
      </c>
      <c r="B823" s="8" t="s">
        <v>1087</v>
      </c>
      <c r="C823" s="3" t="str">
        <f>_xlfn.XLOOKUP(B823,'[1]daily break down'!$D:$D,'[1]daily break down'!$E:$E,"")</f>
        <v>Yaounde</v>
      </c>
      <c r="D823" s="1" t="s">
        <v>11</v>
      </c>
      <c r="E823" s="1" t="s">
        <v>12</v>
      </c>
      <c r="F823" s="3" t="s">
        <v>37</v>
      </c>
      <c r="G823" s="1" t="s">
        <v>38</v>
      </c>
      <c r="H823" s="41" t="str">
        <f>_xlfn.XLOOKUP(B823,[2]CALCULATION!$B:$B,[2]CALCULATION!$H:$H,"")</f>
        <v>ZTE</v>
      </c>
      <c r="I823" s="34">
        <v>0</v>
      </c>
      <c r="J823" s="34">
        <v>0</v>
      </c>
      <c r="K823" s="34">
        <v>0</v>
      </c>
      <c r="L823" s="34">
        <v>0</v>
      </c>
      <c r="M823" s="34">
        <v>0</v>
      </c>
      <c r="N823" s="34">
        <v>0</v>
      </c>
      <c r="O823" s="34">
        <v>0</v>
      </c>
      <c r="P823" s="34">
        <v>0</v>
      </c>
      <c r="Q823" s="34">
        <v>0</v>
      </c>
      <c r="R823" s="34">
        <v>0</v>
      </c>
      <c r="S823" s="109">
        <v>0</v>
      </c>
      <c r="T823" s="109">
        <f>_xlfn.XLOOKUP(B823,'[3]Nur des jours'!$B:$B,'[3]Nur des jours'!$U:$U,"")</f>
        <v>0</v>
      </c>
      <c r="U823" s="109">
        <v>0</v>
      </c>
      <c r="V823" s="109">
        <v>0</v>
      </c>
      <c r="W823" s="109">
        <v>0</v>
      </c>
      <c r="X823" s="109">
        <v>0</v>
      </c>
      <c r="Y823" s="109">
        <v>3.8991048217490949</v>
      </c>
      <c r="Z823" s="109">
        <v>0</v>
      </c>
      <c r="AA823" s="109">
        <v>0</v>
      </c>
      <c r="AB823" s="109">
        <v>2.8839321639228897E-2</v>
      </c>
      <c r="AC823" s="109">
        <v>0</v>
      </c>
      <c r="AD823" s="109">
        <v>0</v>
      </c>
      <c r="AE823" s="109">
        <v>0</v>
      </c>
      <c r="AF823" s="109">
        <v>0</v>
      </c>
      <c r="AG823" s="57" t="str">
        <f>_xlfn.XLOOKUP(B823,[3]CALCULATION!$B:$B,[3]CALCULATION!$M:$M,"")</f>
        <v>Operationnel</v>
      </c>
      <c r="AH823" s="57"/>
      <c r="AI823" s="56" t="str" cm="1">
        <f t="array" ref="AI823">IFERROR(_xlfn.IFS(
AK823="MPR ISSUE","PDH",
AK823="BSS Hardware Issue","BSS",
AK823="Sites strategiques, MLL, Pylone, etc.","ENVTECH",
AK823="AKTIVCO DEFAUT GE &amp; POWER Cabinet","AKTIVCO",
AK823="AKTIVCO Coupure ENEO &amp; Baisse de tension","AKTIVCO GRID ONLY",
AK823="Coupure ENEO &amp; Baisse de tension","IHS GRID ONLY",
AK823="Defaut GE &amp; POWER Cabinet","IHS",
AK823="Sharing","Partners",
AK823="Sites strategiques &amp; DataCenter","SST &amp; DC",
AK823="Exclu","Exclu",
AK823="SAT","SAT",
AK823="SPARE-ISSUE","SPARE-ISSUE",
AK823="Fiber CAmtel","TRANS_FO_CAMTEL",
AK823="Fiber AOF","Fiber AOF",
AK823="Projet OCM (HUAWEI)","TRAVAUX-HUAWEI",
AK823="Projet OCM (NOKIA)","TRAVAUX-NOKIA",
AK823="ACCESS-ISSUE","ACCESS-ISSUE",
AK823="Projet OCM (ZTE, NOKIA, autres projets)","TRAVAUX OCM",
AK823="No root CAuse","No root cause",
AK823="ODU HS","PDH",
AK823="IP &amp; VLAN","PDH",
AK823="Warehouse HUAWEI","SPARE-ISSUE",
AK823="SPARE-HS","SPARE-ISSUE",
AK823="Power Telco","BSS",AK823="no impacts","no impacts"
),"")</f>
        <v>No root cause</v>
      </c>
      <c r="AJ823" s="56" t="str" cm="1">
        <f t="array" ref="AJ823">IFERROR(_xlfn.IFS(
AK823="MPR ISSUE","TX ISSUE",
AK823="BSS Hardware Issue","RAN ISSUE",
AK823="Sites strategiques, MLL, Pylone, etc.","ENVTECH",
AK823="AKTIVCO DEFAUT GE &amp; POWER Cabinet","POWER ISSUE",
AK823="AKTIVCO Coupure ENEO &amp; Baisse de tension","POWER ISSUE",
AK823="Coupure ENEO &amp; Baisse de tension","POWER ISSUE",
AK823="Defaut GE &amp; POWER Cabinet","POWER ISSUE",
AK823="Sharing","POWER ISSUE",
AK823="Sites strategiques &amp; DataCenter","POWER ISSUE",
AK823="Exclu","Exclu",
AK823="SAT","TX ISSUE",
AK823="SPARE-ISSUE","SPARE-ISSUE",
AK823="Fiber CAmtel","TX ISSUE",
AK823="Fiber AOF","TX ISSUE",
AK823="Projet OCM (HUAWEI)","TRAVAUX-HUAWEI",
AK823="Projet OCM (NOKIA)","TRAVAUX -NOKIA",
AK823="ACCESS-ISSUE","ACCESS-ISSUE",
AK823="Projet OCM (ZTE, NOKIA, autres projets)","TRAVAUX OCM",
AK823="No root CAuse","No root cause",
AK823="ODU HS","TX ISSUE",
AK823="IP &amp; VLAN","TX ISSUE",
AK823="Warehouse HUAWEI","SPARE-ISSUE",
AK823="SPARE-HS","SPARE-ISSUE",
AK823="Power Telco","RAN ISSUE",AK823="no impacts","no impacts"
),"")</f>
        <v>No root cause</v>
      </c>
      <c r="AK823" s="81" t="s">
        <v>5620</v>
      </c>
      <c r="AL823" s="56" t="str" cm="1">
        <f t="array" ref="AL823">IFERROR(_xlfn.IFS(
AK823="MPR ISSUE","ACTIVE",
AK823="BSS Hardware Issue","ACTIVE",
AK823="Sites strategiques, MLL, Pylone, etc.","PASSIVE",
AK823="AKTIVCO DEFAUT GE &amp; POWER Cabinet","PASSIVE",
AK823="AKTIVCO Coupure ENEO &amp; Baisse de tension","PASSIVE",
AK823="Coupure ENEO &amp; Baisse de tension","PASSIVE",
AK823="Defaut GE &amp; POWER Cabinet","PASSIVE",
AK823="Sharing","PASSIVE",
AK823="Sites strategiques &amp; DataCenter","PASSIVE",
AK823="Exclu","Exclu",
AK823="SAT","ACTIVE",
AK823="SPARE-ISSUE","SPARE-ISSUE",
AK823="Fiber CAmtel","ACTIVE",
AK823="Fiber AOF","ACTIVE",
AK823="Projet OCM (HUAWEI)","PLANNED WORKS",
AK823="Projet OCM (NOKIA)","PLANNED WORKS",
AK823="ACCESS-ISSUE","ACCESS-ISSUE",
AK823="Projet OCM (ZTE, NOKIA, autres projets)","PLANNED WORKS",
AK823="No root CAuse","No root cause",
AK823="ODU HS","ACTIVE",
AK823="IP &amp; VLAN","ACTIVE",
AK823="Warehouse HUAWEI","SPARE-ISSUE",
AK823="SPARE-HS","SPARE-ISSUE",
AK823="Power Telco","ACTIVE", AK823="no impacts","no impacts"
),"")</f>
        <v>No root cause</v>
      </c>
      <c r="AM823" s="108" t="s">
        <v>5537</v>
      </c>
      <c r="AN823" s="117" t="s">
        <v>1087</v>
      </c>
      <c r="AP823" s="23" t="s">
        <v>5537</v>
      </c>
      <c r="AQ823" s="23" t="s">
        <v>5537</v>
      </c>
      <c r="AR823" s="7"/>
      <c r="AS823" s="6"/>
      <c r="AT823" s="7"/>
      <c r="AU823" s="3" t="s">
        <v>5537</v>
      </c>
      <c r="AV823" s="24" t="s">
        <v>5537</v>
      </c>
      <c r="AW823" s="24" t="s">
        <v>5537</v>
      </c>
      <c r="AX823" s="24" t="s">
        <v>5537</v>
      </c>
      <c r="AY823" s="24" t="s">
        <v>5537</v>
      </c>
      <c r="AZ823" s="24" t="s">
        <v>5537</v>
      </c>
      <c r="BA823" s="24" t="s">
        <v>5537</v>
      </c>
      <c r="BB823" s="24" t="s">
        <v>5537</v>
      </c>
      <c r="BC823" s="24" t="s">
        <v>5537</v>
      </c>
      <c r="BD823" s="24" t="s">
        <v>5537</v>
      </c>
      <c r="BE823" s="24" t="s">
        <v>5537</v>
      </c>
      <c r="BF823" s="24" t="s">
        <v>5537</v>
      </c>
      <c r="BG823" s="24" t="s">
        <v>5537</v>
      </c>
      <c r="BH823" s="24" t="s">
        <v>5537</v>
      </c>
      <c r="BI823" s="9" t="s">
        <v>5537</v>
      </c>
      <c r="BJ823" s="14"/>
      <c r="BK823" s="14" t="s">
        <v>5537</v>
      </c>
      <c r="BL823" s="14" t="str">
        <f>_xlfn.XLOOKUP(B823,'[4]cell downs 18042026 17h'!$B:$B,'[4]cell downs 18042026 17h'!$B:$B,"")</f>
        <v/>
      </c>
      <c r="BM823" s="14" t="str">
        <f>_xlfn.XLOOKUP(B823,'[5]Cells Huawei 19042026 15h'!$B:$B,'[5]Cells Huawei 19042026 15h'!$B:$B,"")</f>
        <v/>
      </c>
      <c r="BN823" s="9" t="str">
        <f>_xlfn.XLOOKUP(B823,'[6]cells down 19042026 9H40'!$B:$B,'[6]cells down 19042026 9H40'!$B:$B,"")</f>
        <v/>
      </c>
      <c r="BO823" s="9" t="s">
        <v>1087</v>
      </c>
      <c r="BP823" s="9" t="s">
        <v>1713</v>
      </c>
    </row>
    <row r="824" spans="1:68" s="9" customFormat="1" x14ac:dyDescent="0.35">
      <c r="A824" s="1" t="s">
        <v>92</v>
      </c>
      <c r="B824" s="8" t="s">
        <v>93</v>
      </c>
      <c r="C824" s="3" t="str">
        <f>_xlfn.XLOOKUP(B824,'[1]daily break down'!$D:$D,'[1]daily break down'!$E:$E,"")</f>
        <v>NORD-OUEST</v>
      </c>
      <c r="D824" s="1" t="s">
        <v>11</v>
      </c>
      <c r="E824" s="1" t="s">
        <v>12</v>
      </c>
      <c r="F824" s="3" t="s">
        <v>51</v>
      </c>
      <c r="G824" s="1" t="s">
        <v>52</v>
      </c>
      <c r="H824" s="39" t="str">
        <f>_xlfn.XLOOKUP(B824,[2]CALCULATION!$B:$B,[2]CALCULATION!$H:$H,"")</f>
        <v>Huawei</v>
      </c>
      <c r="I824" s="34">
        <v>0</v>
      </c>
      <c r="J824" s="34">
        <v>0</v>
      </c>
      <c r="K824" s="34">
        <v>0</v>
      </c>
      <c r="L824" s="34">
        <v>0.76976198017880737</v>
      </c>
      <c r="M824" s="34">
        <v>0</v>
      </c>
      <c r="N824" s="34">
        <v>4.726295754109916E-2</v>
      </c>
      <c r="O824" s="34">
        <v>0</v>
      </c>
      <c r="P824" s="34">
        <v>0</v>
      </c>
      <c r="Q824" s="34">
        <v>0</v>
      </c>
      <c r="R824" s="34">
        <v>0</v>
      </c>
      <c r="S824" s="109">
        <v>1.5462121147266381</v>
      </c>
      <c r="T824" s="109">
        <f>_xlfn.XLOOKUP(B824,'[3]Nur des jours'!$B:$B,'[3]Nur des jours'!$U:$U,"")</f>
        <v>4.6299863311959774E-2</v>
      </c>
      <c r="U824" s="109">
        <v>0</v>
      </c>
      <c r="V824" s="109">
        <v>1.5516518136134437E-2</v>
      </c>
      <c r="W824" s="109">
        <v>4.6299863311959774E-2</v>
      </c>
      <c r="X824" s="109">
        <v>0</v>
      </c>
      <c r="Y824" s="109">
        <v>0</v>
      </c>
      <c r="Z824" s="109">
        <v>5.5742823877888208</v>
      </c>
      <c r="AA824" s="109">
        <v>0</v>
      </c>
      <c r="AB824" s="109">
        <v>2.8464784994563872E-2</v>
      </c>
      <c r="AC824" s="109">
        <v>0</v>
      </c>
      <c r="AD824" s="109">
        <v>0</v>
      </c>
      <c r="AE824" s="109">
        <v>0</v>
      </c>
      <c r="AF824" s="109">
        <v>0</v>
      </c>
      <c r="AG824" s="57" t="str">
        <f>_xlfn.XLOOKUP(B824,[3]CALCULATION!$B:$B,[3]CALCULATION!$M:$M,"")</f>
        <v>Operationnel</v>
      </c>
      <c r="AH824" s="57"/>
      <c r="AI824" s="56" t="str" cm="1">
        <f t="array" ref="AI824">IFERROR(_xlfn.IFS(
AK824="MPR ISSUE","PDH",
AK824="BSS Hardware Issue","BSS",
AK824="Sites strategiques, MLL, Pylone, etc.","ENVTECH",
AK824="AKTIVCO DEFAUT GE &amp; POWER Cabinet","AKTIVCO",
AK824="AKTIVCO Coupure ENEO &amp; Baisse de tension","AKTIVCO GRID ONLY",
AK824="Coupure ENEO &amp; Baisse de tension","IHS GRID ONLY",
AK824="Defaut GE &amp; POWER Cabinet","IHS",
AK824="Sharing","Partners",
AK824="Sites strategiques &amp; DataCenter","SST &amp; DC",
AK824="Exclu","Exclu",
AK824="SAT","SAT",
AK824="SPARE-ISSUE","SPARE-ISSUE",
AK824="Fiber CAmtel","TRANS_FO_CAMTEL",
AK824="Fiber AOF","Fiber AOF",
AK824="Projet OCM (HUAWEI)","TRAVAUX-HUAWEI",
AK824="Projet OCM (NOKIA)","TRAVAUX-NOKIA",
AK824="ACCESS-ISSUE","ACCESS-ISSUE",
AK824="Projet OCM (ZTE, NOKIA, autres projets)","TRAVAUX OCM",
AK824="No root CAuse","No root cause",
AK824="ODU HS","PDH",
AK824="IP &amp; VLAN","PDH",
AK824="Warehouse HUAWEI","SPARE-ISSUE",
AK824="SPARE-HS","SPARE-ISSUE",
AK824="Power Telco","BSS",AK824="no impacts","no impacts"
),"")</f>
        <v>No root cause</v>
      </c>
      <c r="AJ824" s="56" t="str" cm="1">
        <f t="array" ref="AJ824">IFERROR(_xlfn.IFS(
AK824="MPR ISSUE","TX ISSUE",
AK824="BSS Hardware Issue","RAN ISSUE",
AK824="Sites strategiques, MLL, Pylone, etc.","ENVTECH",
AK824="AKTIVCO DEFAUT GE &amp; POWER Cabinet","POWER ISSUE",
AK824="AKTIVCO Coupure ENEO &amp; Baisse de tension","POWER ISSUE",
AK824="Coupure ENEO &amp; Baisse de tension","POWER ISSUE",
AK824="Defaut GE &amp; POWER Cabinet","POWER ISSUE",
AK824="Sharing","POWER ISSUE",
AK824="Sites strategiques &amp; DataCenter","POWER ISSUE",
AK824="Exclu","Exclu",
AK824="SAT","TX ISSUE",
AK824="SPARE-ISSUE","SPARE-ISSUE",
AK824="Fiber CAmtel","TX ISSUE",
AK824="Fiber AOF","TX ISSUE",
AK824="Projet OCM (HUAWEI)","TRAVAUX-HUAWEI",
AK824="Projet OCM (NOKIA)","TRAVAUX -NOKIA",
AK824="ACCESS-ISSUE","ACCESS-ISSUE",
AK824="Projet OCM (ZTE, NOKIA, autres projets)","TRAVAUX OCM",
AK824="No root CAuse","No root cause",
AK824="ODU HS","TX ISSUE",
AK824="IP &amp; VLAN","TX ISSUE",
AK824="Warehouse HUAWEI","SPARE-ISSUE",
AK824="SPARE-HS","SPARE-ISSUE",
AK824="Power Telco","RAN ISSUE",AK824="no impacts","no impacts"
),"")</f>
        <v>No root cause</v>
      </c>
      <c r="AK824" s="81" t="s">
        <v>5620</v>
      </c>
      <c r="AL824" s="56" t="str" cm="1">
        <f t="array" ref="AL824">IFERROR(_xlfn.IFS(
AK824="MPR ISSUE","ACTIVE",
AK824="BSS Hardware Issue","ACTIVE",
AK824="Sites strategiques, MLL, Pylone, etc.","PASSIVE",
AK824="AKTIVCO DEFAUT GE &amp; POWER Cabinet","PASSIVE",
AK824="AKTIVCO Coupure ENEO &amp; Baisse de tension","PASSIVE",
AK824="Coupure ENEO &amp; Baisse de tension","PASSIVE",
AK824="Defaut GE &amp; POWER Cabinet","PASSIVE",
AK824="Sharing","PASSIVE",
AK824="Sites strategiques &amp; DataCenter","PASSIVE",
AK824="Exclu","Exclu",
AK824="SAT","ACTIVE",
AK824="SPARE-ISSUE","SPARE-ISSUE",
AK824="Fiber CAmtel","ACTIVE",
AK824="Fiber AOF","ACTIVE",
AK824="Projet OCM (HUAWEI)","PLANNED WORKS",
AK824="Projet OCM (NOKIA)","PLANNED WORKS",
AK824="ACCESS-ISSUE","ACCESS-ISSUE",
AK824="Projet OCM (ZTE, NOKIA, autres projets)","PLANNED WORKS",
AK824="No root CAuse","No root cause",
AK824="ODU HS","ACTIVE",
AK824="IP &amp; VLAN","ACTIVE",
AK824="Warehouse HUAWEI","SPARE-ISSUE",
AK824="SPARE-HS","SPARE-ISSUE",
AK824="Power Telco","ACTIVE", AK824="no impacts","no impacts"
),"")</f>
        <v>No root cause</v>
      </c>
      <c r="AM824" s="108" t="s">
        <v>5537</v>
      </c>
      <c r="AN824" s="117" t="s">
        <v>93</v>
      </c>
      <c r="AP824" s="23" t="s">
        <v>5537</v>
      </c>
      <c r="AQ824" s="23" t="s">
        <v>5537</v>
      </c>
      <c r="AR824" s="7"/>
      <c r="AS824" s="6"/>
      <c r="AT824" s="7"/>
      <c r="AU824" s="3" t="s">
        <v>5537</v>
      </c>
      <c r="AV824" s="24" t="s">
        <v>5537</v>
      </c>
      <c r="AW824" s="24" t="s">
        <v>5537</v>
      </c>
      <c r="AX824" s="24" t="s">
        <v>5537</v>
      </c>
      <c r="AY824" s="24" t="s">
        <v>5537</v>
      </c>
      <c r="AZ824" s="24" t="s">
        <v>5537</v>
      </c>
      <c r="BA824" s="24" t="s">
        <v>5537</v>
      </c>
      <c r="BB824" s="24" t="s">
        <v>5537</v>
      </c>
      <c r="BC824" s="24" t="s">
        <v>5537</v>
      </c>
      <c r="BD824" s="24" t="s">
        <v>5537</v>
      </c>
      <c r="BE824" s="24" t="s">
        <v>5537</v>
      </c>
      <c r="BF824" s="24" t="s">
        <v>5537</v>
      </c>
      <c r="BG824" s="24" t="s">
        <v>5537</v>
      </c>
      <c r="BH824" s="24" t="s">
        <v>5537</v>
      </c>
      <c r="BI824" s="9" t="s">
        <v>5537</v>
      </c>
      <c r="BJ824" s="14"/>
      <c r="BK824" s="14" t="s">
        <v>5537</v>
      </c>
      <c r="BL824" s="14" t="str">
        <f>_xlfn.XLOOKUP(B824,'[4]cell downs 18042026 17h'!$B:$B,'[4]cell downs 18042026 17h'!$B:$B,"")</f>
        <v/>
      </c>
      <c r="BM824" s="14" t="str">
        <f>_xlfn.XLOOKUP(B824,'[5]Cells Huawei 19042026 15h'!$B:$B,'[5]Cells Huawei 19042026 15h'!$B:$B,"")</f>
        <v/>
      </c>
      <c r="BN824" s="9" t="str">
        <f>_xlfn.XLOOKUP(B824,'[6]cells down 19042026 9H40'!$B:$B,'[6]cells down 19042026 9H40'!$B:$B,"")</f>
        <v/>
      </c>
      <c r="BO824" s="9" t="s">
        <v>93</v>
      </c>
      <c r="BP824" s="9" t="s">
        <v>5537</v>
      </c>
    </row>
    <row r="825" spans="1:68" s="9" customFormat="1" x14ac:dyDescent="0.35">
      <c r="A825" s="1" t="s">
        <v>2579</v>
      </c>
      <c r="B825" s="8" t="s">
        <v>2580</v>
      </c>
      <c r="C825" s="3" t="str">
        <f>_xlfn.XLOOKUP(B825,'[1]daily break down'!$D:$D,'[1]daily break down'!$E:$E,"")</f>
        <v>CENTRE</v>
      </c>
      <c r="D825" s="1" t="s">
        <v>21</v>
      </c>
      <c r="E825" s="1" t="s">
        <v>125</v>
      </c>
      <c r="F825" s="3" t="s">
        <v>37</v>
      </c>
      <c r="G825" s="1" t="s">
        <v>2581</v>
      </c>
      <c r="H825" s="41" t="str">
        <f>_xlfn.XLOOKUP(B825,[2]CALCULATION!$B:$B,[2]CALCULATION!$H:$H,"")</f>
        <v>ZTE</v>
      </c>
      <c r="I825" s="34">
        <v>0</v>
      </c>
      <c r="J825" s="34">
        <v>0</v>
      </c>
      <c r="K825" s="34">
        <v>0</v>
      </c>
      <c r="L825" s="34">
        <v>0</v>
      </c>
      <c r="M825" s="34">
        <v>0</v>
      </c>
      <c r="N825" s="34">
        <v>0</v>
      </c>
      <c r="O825" s="34">
        <v>9.4347564299023141E-3</v>
      </c>
      <c r="P825" s="34">
        <v>0</v>
      </c>
      <c r="Q825" s="34">
        <v>0</v>
      </c>
      <c r="R825" s="34">
        <v>0</v>
      </c>
      <c r="S825" s="109">
        <v>0</v>
      </c>
      <c r="T825" s="109">
        <f>_xlfn.XLOOKUP(B825,'[3]Nur des jours'!$B:$B,'[3]Nur des jours'!$U:$U,"")</f>
        <v>0</v>
      </c>
      <c r="U825" s="109">
        <v>0</v>
      </c>
      <c r="V825" s="109">
        <v>0</v>
      </c>
      <c r="W825" s="109">
        <v>0</v>
      </c>
      <c r="X825" s="109">
        <v>0</v>
      </c>
      <c r="Y825" s="109">
        <v>0</v>
      </c>
      <c r="Z825" s="109">
        <v>0</v>
      </c>
      <c r="AA825" s="109">
        <v>0</v>
      </c>
      <c r="AB825" s="109">
        <v>2.8143753584850963E-2</v>
      </c>
      <c r="AC825" s="109">
        <v>2.9974940949366331E-3</v>
      </c>
      <c r="AD825" s="109">
        <v>0</v>
      </c>
      <c r="AE825" s="109">
        <v>4.2804187961750177E-4</v>
      </c>
      <c r="AF825" s="109">
        <v>4.2804187961750177E-4</v>
      </c>
      <c r="AG825" s="57" t="str">
        <f>_xlfn.XLOOKUP(B825,[3]CALCULATION!$B:$B,[3]CALCULATION!$M:$M,"")</f>
        <v>Operationnel</v>
      </c>
      <c r="AH825" s="57"/>
      <c r="AI825" s="56" t="str" cm="1">
        <f t="array" ref="AI825">IFERROR(_xlfn.IFS(
AK825="MPR ISSUE","PDH",
AK825="BSS Hardware Issue","BSS",
AK825="Sites strategiques, MLL, Pylone, etc.","ENVTECH",
AK825="AKTIVCO DEFAUT GE &amp; POWER Cabinet","AKTIVCO",
AK825="AKTIVCO Coupure ENEO &amp; Baisse de tension","AKTIVCO GRID ONLY",
AK825="Coupure ENEO &amp; Baisse de tension","IHS GRID ONLY",
AK825="Defaut GE &amp; POWER Cabinet","IHS",
AK825="Sharing","Partners",
AK825="Sites strategiques &amp; DataCenter","SST &amp; DC",
AK825="Exclu","Exclu",
AK825="SAT","SAT",
AK825="SPARE-ISSUE","SPARE-ISSUE",
AK825="Fiber CAmtel","TRANS_FO_CAMTEL",
AK825="Fiber AOF","Fiber AOF",
AK825="Projet OCM (HUAWEI)","TRAVAUX-HUAWEI",
AK825="Projet OCM (NOKIA)","TRAVAUX-NOKIA",
AK825="ACCESS-ISSUE","ACCESS-ISSUE",
AK825="Projet OCM (ZTE, NOKIA, autres projets)","TRAVAUX OCM",
AK825="No root CAuse","No root cause",
AK825="ODU HS","PDH",
AK825="IP &amp; VLAN","PDH",
AK825="Warehouse HUAWEI","SPARE-ISSUE",
AK825="SPARE-HS","SPARE-ISSUE",
AK825="Power Telco","BSS",AK825="no impacts","no impacts"
),"")</f>
        <v>No root cause</v>
      </c>
      <c r="AJ825" s="56" t="str" cm="1">
        <f t="array" ref="AJ825">IFERROR(_xlfn.IFS(
AK825="MPR ISSUE","TX ISSUE",
AK825="BSS Hardware Issue","RAN ISSUE",
AK825="Sites strategiques, MLL, Pylone, etc.","ENVTECH",
AK825="AKTIVCO DEFAUT GE &amp; POWER Cabinet","POWER ISSUE",
AK825="AKTIVCO Coupure ENEO &amp; Baisse de tension","POWER ISSUE",
AK825="Coupure ENEO &amp; Baisse de tension","POWER ISSUE",
AK825="Defaut GE &amp; POWER Cabinet","POWER ISSUE",
AK825="Sharing","POWER ISSUE",
AK825="Sites strategiques &amp; DataCenter","POWER ISSUE",
AK825="Exclu","Exclu",
AK825="SAT","TX ISSUE",
AK825="SPARE-ISSUE","SPARE-ISSUE",
AK825="Fiber CAmtel","TX ISSUE",
AK825="Fiber AOF","TX ISSUE",
AK825="Projet OCM (HUAWEI)","TRAVAUX-HUAWEI",
AK825="Projet OCM (NOKIA)","TRAVAUX -NOKIA",
AK825="ACCESS-ISSUE","ACCESS-ISSUE",
AK825="Projet OCM (ZTE, NOKIA, autres projets)","TRAVAUX OCM",
AK825="No root CAuse","No root cause",
AK825="ODU HS","TX ISSUE",
AK825="IP &amp; VLAN","TX ISSUE",
AK825="Warehouse HUAWEI","SPARE-ISSUE",
AK825="SPARE-HS","SPARE-ISSUE",
AK825="Power Telco","RAN ISSUE",AK825="no impacts","no impacts"
),"")</f>
        <v>No root cause</v>
      </c>
      <c r="AK825" s="81" t="s">
        <v>5620</v>
      </c>
      <c r="AL825" s="56" t="str" cm="1">
        <f t="array" ref="AL825">IFERROR(_xlfn.IFS(
AK825="MPR ISSUE","ACTIVE",
AK825="BSS Hardware Issue","ACTIVE",
AK825="Sites strategiques, MLL, Pylone, etc.","PASSIVE",
AK825="AKTIVCO DEFAUT GE &amp; POWER Cabinet","PASSIVE",
AK825="AKTIVCO Coupure ENEO &amp; Baisse de tension","PASSIVE",
AK825="Coupure ENEO &amp; Baisse de tension","PASSIVE",
AK825="Defaut GE &amp; POWER Cabinet","PASSIVE",
AK825="Sharing","PASSIVE",
AK825="Sites strategiques &amp; DataCenter","PASSIVE",
AK825="Exclu","Exclu",
AK825="SAT","ACTIVE",
AK825="SPARE-ISSUE","SPARE-ISSUE",
AK825="Fiber CAmtel","ACTIVE",
AK825="Fiber AOF","ACTIVE",
AK825="Projet OCM (HUAWEI)","PLANNED WORKS",
AK825="Projet OCM (NOKIA)","PLANNED WORKS",
AK825="ACCESS-ISSUE","ACCESS-ISSUE",
AK825="Projet OCM (ZTE, NOKIA, autres projets)","PLANNED WORKS",
AK825="No root CAuse","No root cause",
AK825="ODU HS","ACTIVE",
AK825="IP &amp; VLAN","ACTIVE",
AK825="Warehouse HUAWEI","SPARE-ISSUE",
AK825="SPARE-HS","SPARE-ISSUE",
AK825="Power Telco","ACTIVE", AK825="no impacts","no impacts"
),"")</f>
        <v>No root cause</v>
      </c>
      <c r="AM825" s="108" t="s">
        <v>5537</v>
      </c>
      <c r="AN825" s="117" t="s">
        <v>2580</v>
      </c>
      <c r="AP825" s="23" t="s">
        <v>5537</v>
      </c>
      <c r="AQ825" s="23" t="s">
        <v>5537</v>
      </c>
      <c r="AR825" s="7"/>
      <c r="AS825" s="6"/>
      <c r="AT825" s="7"/>
      <c r="AU825" s="3" t="s">
        <v>5537</v>
      </c>
      <c r="AV825" s="24" t="s">
        <v>5537</v>
      </c>
      <c r="AW825" s="24" t="s">
        <v>5537</v>
      </c>
      <c r="AX825" s="24" t="s">
        <v>5537</v>
      </c>
      <c r="AY825" s="24" t="s">
        <v>5537</v>
      </c>
      <c r="AZ825" s="24" t="s">
        <v>5537</v>
      </c>
      <c r="BA825" s="24" t="s">
        <v>5537</v>
      </c>
      <c r="BB825" s="24" t="s">
        <v>5537</v>
      </c>
      <c r="BC825" s="24" t="s">
        <v>5537</v>
      </c>
      <c r="BD825" s="24" t="s">
        <v>5537</v>
      </c>
      <c r="BE825" s="24" t="s">
        <v>5537</v>
      </c>
      <c r="BF825" s="24" t="s">
        <v>5537</v>
      </c>
      <c r="BG825" s="24" t="s">
        <v>5537</v>
      </c>
      <c r="BH825" s="24" t="s">
        <v>5537</v>
      </c>
      <c r="BI825" s="9" t="s">
        <v>5537</v>
      </c>
      <c r="BJ825" s="14"/>
      <c r="BK825" s="14" t="s">
        <v>5537</v>
      </c>
      <c r="BL825" s="14" t="str">
        <f>_xlfn.XLOOKUP(B825,'[4]cell downs 18042026 17h'!$B:$B,'[4]cell downs 18042026 17h'!$B:$B,"")</f>
        <v/>
      </c>
      <c r="BM825" s="14" t="str">
        <f>_xlfn.XLOOKUP(B825,'[5]Cells Huawei 19042026 15h'!$B:$B,'[5]Cells Huawei 19042026 15h'!$B:$B,"")</f>
        <v/>
      </c>
      <c r="BN825" s="9" t="str">
        <f>_xlfn.XLOOKUP(B825,'[6]cells down 19042026 9H40'!$B:$B,'[6]cells down 19042026 9H40'!$B:$B,"")</f>
        <v/>
      </c>
      <c r="BO825" s="9" t="s">
        <v>5537</v>
      </c>
      <c r="BP825" s="9" t="s">
        <v>12</v>
      </c>
    </row>
    <row r="826" spans="1:68" s="9" customFormat="1" x14ac:dyDescent="0.35">
      <c r="A826" s="1" t="s">
        <v>2545</v>
      </c>
      <c r="B826" s="8" t="s">
        <v>2546</v>
      </c>
      <c r="C826" s="3" t="str">
        <f>_xlfn.XLOOKUP(B826,'[1]daily break down'!$D:$D,'[1]daily break down'!$E:$E,"")</f>
        <v>Yaounde</v>
      </c>
      <c r="D826" s="1" t="s">
        <v>11</v>
      </c>
      <c r="E826" s="1" t="s">
        <v>12</v>
      </c>
      <c r="F826" s="3" t="s">
        <v>37</v>
      </c>
      <c r="G826" s="1" t="s">
        <v>38</v>
      </c>
      <c r="H826" s="41" t="str">
        <f>_xlfn.XLOOKUP(B826,[2]CALCULATION!$B:$B,[2]CALCULATION!$H:$H,"")</f>
        <v>ZTE</v>
      </c>
      <c r="I826" s="34">
        <v>0</v>
      </c>
      <c r="J826" s="34">
        <v>0</v>
      </c>
      <c r="K826" s="34">
        <v>0</v>
      </c>
      <c r="L826" s="34">
        <v>0</v>
      </c>
      <c r="M826" s="34">
        <v>0</v>
      </c>
      <c r="N826" s="34">
        <v>0</v>
      </c>
      <c r="O826" s="34">
        <v>0</v>
      </c>
      <c r="P826" s="34">
        <v>5.5680222752994162</v>
      </c>
      <c r="Q826" s="34">
        <v>18.689699600208879</v>
      </c>
      <c r="R826" s="34">
        <v>0</v>
      </c>
      <c r="S826" s="109">
        <v>0</v>
      </c>
      <c r="T826" s="109">
        <f>_xlfn.XLOOKUP(B826,'[3]Nur des jours'!$B:$B,'[3]Nur des jours'!$U:$U,"")</f>
        <v>0</v>
      </c>
      <c r="U826" s="109">
        <v>0</v>
      </c>
      <c r="V826" s="109">
        <v>0</v>
      </c>
      <c r="W826" s="109">
        <v>0</v>
      </c>
      <c r="X826" s="109">
        <v>0</v>
      </c>
      <c r="Y826" s="109">
        <v>0</v>
      </c>
      <c r="Z826" s="109">
        <v>0</v>
      </c>
      <c r="AA826" s="109">
        <v>0</v>
      </c>
      <c r="AB826" s="109">
        <v>2.8018908036628438E-2</v>
      </c>
      <c r="AC826" s="109">
        <v>0</v>
      </c>
      <c r="AD826" s="109">
        <v>0</v>
      </c>
      <c r="AE826" s="109">
        <v>0</v>
      </c>
      <c r="AF826" s="109">
        <v>0</v>
      </c>
      <c r="AG826" s="57" t="str">
        <f>_xlfn.XLOOKUP(B826,[3]CALCULATION!$B:$B,[3]CALCULATION!$M:$M,"")</f>
        <v>Operationnel</v>
      </c>
      <c r="AH826" s="57"/>
      <c r="AI826" s="56" t="str" cm="1">
        <f t="array" ref="AI826">IFERROR(_xlfn.IFS(
AK826="MPR ISSUE","PDH",
AK826="BSS Hardware Issue","BSS",
AK826="Sites strategiques, MLL, Pylone, etc.","ENVTECH",
AK826="AKTIVCO DEFAUT GE &amp; POWER Cabinet","AKTIVCO",
AK826="AKTIVCO Coupure ENEO &amp; Baisse de tension","AKTIVCO GRID ONLY",
AK826="Coupure ENEO &amp; Baisse de tension","IHS GRID ONLY",
AK826="Defaut GE &amp; POWER Cabinet","IHS",
AK826="Sharing","Partners",
AK826="Sites strategiques &amp; DataCenter","SST &amp; DC",
AK826="Exclu","Exclu",
AK826="SAT","SAT",
AK826="SPARE-ISSUE","SPARE-ISSUE",
AK826="Fiber CAmtel","TRANS_FO_CAMTEL",
AK826="Fiber AOF","Fiber AOF",
AK826="Projet OCM (HUAWEI)","TRAVAUX-HUAWEI",
AK826="Projet OCM (NOKIA)","TRAVAUX-NOKIA",
AK826="ACCESS-ISSUE","ACCESS-ISSUE",
AK826="Projet OCM (ZTE, NOKIA, autres projets)","TRAVAUX OCM",
AK826="No root CAuse","No root cause",
AK826="ODU HS","PDH",
AK826="IP &amp; VLAN","PDH",
AK826="Warehouse HUAWEI","SPARE-ISSUE",
AK826="SPARE-HS","SPARE-ISSUE",
AK826="Power Telco","BSS",AK826="no impacts","no impacts"
),"")</f>
        <v>No root cause</v>
      </c>
      <c r="AJ826" s="56" t="str" cm="1">
        <f t="array" ref="AJ826">IFERROR(_xlfn.IFS(
AK826="MPR ISSUE","TX ISSUE",
AK826="BSS Hardware Issue","RAN ISSUE",
AK826="Sites strategiques, MLL, Pylone, etc.","ENVTECH",
AK826="AKTIVCO DEFAUT GE &amp; POWER Cabinet","POWER ISSUE",
AK826="AKTIVCO Coupure ENEO &amp; Baisse de tension","POWER ISSUE",
AK826="Coupure ENEO &amp; Baisse de tension","POWER ISSUE",
AK826="Defaut GE &amp; POWER Cabinet","POWER ISSUE",
AK826="Sharing","POWER ISSUE",
AK826="Sites strategiques &amp; DataCenter","POWER ISSUE",
AK826="Exclu","Exclu",
AK826="SAT","TX ISSUE",
AK826="SPARE-ISSUE","SPARE-ISSUE",
AK826="Fiber CAmtel","TX ISSUE",
AK826="Fiber AOF","TX ISSUE",
AK826="Projet OCM (HUAWEI)","TRAVAUX-HUAWEI",
AK826="Projet OCM (NOKIA)","TRAVAUX -NOKIA",
AK826="ACCESS-ISSUE","ACCESS-ISSUE",
AK826="Projet OCM (ZTE, NOKIA, autres projets)","TRAVAUX OCM",
AK826="No root CAuse","No root cause",
AK826="ODU HS","TX ISSUE",
AK826="IP &amp; VLAN","TX ISSUE",
AK826="Warehouse HUAWEI","SPARE-ISSUE",
AK826="SPARE-HS","SPARE-ISSUE",
AK826="Power Telco","RAN ISSUE",AK826="no impacts","no impacts"
),"")</f>
        <v>No root cause</v>
      </c>
      <c r="AK826" s="81" t="s">
        <v>5620</v>
      </c>
      <c r="AL826" s="56" t="str" cm="1">
        <f t="array" ref="AL826">IFERROR(_xlfn.IFS(
AK826="MPR ISSUE","ACTIVE",
AK826="BSS Hardware Issue","ACTIVE",
AK826="Sites strategiques, MLL, Pylone, etc.","PASSIVE",
AK826="AKTIVCO DEFAUT GE &amp; POWER Cabinet","PASSIVE",
AK826="AKTIVCO Coupure ENEO &amp; Baisse de tension","PASSIVE",
AK826="Coupure ENEO &amp; Baisse de tension","PASSIVE",
AK826="Defaut GE &amp; POWER Cabinet","PASSIVE",
AK826="Sharing","PASSIVE",
AK826="Sites strategiques &amp; DataCenter","PASSIVE",
AK826="Exclu","Exclu",
AK826="SAT","ACTIVE",
AK826="SPARE-ISSUE","SPARE-ISSUE",
AK826="Fiber CAmtel","ACTIVE",
AK826="Fiber AOF","ACTIVE",
AK826="Projet OCM (HUAWEI)","PLANNED WORKS",
AK826="Projet OCM (NOKIA)","PLANNED WORKS",
AK826="ACCESS-ISSUE","ACCESS-ISSUE",
AK826="Projet OCM (ZTE, NOKIA, autres projets)","PLANNED WORKS",
AK826="No root CAuse","No root cause",
AK826="ODU HS","ACTIVE",
AK826="IP &amp; VLAN","ACTIVE",
AK826="Warehouse HUAWEI","SPARE-ISSUE",
AK826="SPARE-HS","SPARE-ISSUE",
AK826="Power Telco","ACTIVE", AK826="no impacts","no impacts"
),"")</f>
        <v>No root cause</v>
      </c>
      <c r="AM826" s="108" t="s">
        <v>5537</v>
      </c>
      <c r="AN826" s="117" t="s">
        <v>2546</v>
      </c>
      <c r="AP826" s="23" t="s">
        <v>5537</v>
      </c>
      <c r="AQ826" s="23" t="s">
        <v>5537</v>
      </c>
      <c r="AR826" s="7"/>
      <c r="AS826" s="6"/>
      <c r="AT826" s="7"/>
      <c r="AU826" s="3" t="s">
        <v>5537</v>
      </c>
      <c r="AV826" s="24" t="s">
        <v>5537</v>
      </c>
      <c r="AW826" s="24" t="s">
        <v>5537</v>
      </c>
      <c r="AX826" s="24" t="s">
        <v>5537</v>
      </c>
      <c r="AY826" s="24" t="s">
        <v>5537</v>
      </c>
      <c r="AZ826" s="24" t="s">
        <v>5537</v>
      </c>
      <c r="BA826" s="24" t="s">
        <v>5537</v>
      </c>
      <c r="BB826" s="24" t="s">
        <v>5537</v>
      </c>
      <c r="BC826" s="24" t="s">
        <v>5537</v>
      </c>
      <c r="BD826" s="24" t="s">
        <v>5537</v>
      </c>
      <c r="BE826" s="24" t="s">
        <v>5537</v>
      </c>
      <c r="BF826" s="24" t="s">
        <v>5537</v>
      </c>
      <c r="BG826" s="24" t="s">
        <v>5537</v>
      </c>
      <c r="BH826" s="24" t="s">
        <v>5537</v>
      </c>
      <c r="BI826" s="9" t="s">
        <v>5537</v>
      </c>
      <c r="BJ826" s="14"/>
      <c r="BK826" s="14" t="s">
        <v>5537</v>
      </c>
      <c r="BL826" s="14" t="str">
        <f>_xlfn.XLOOKUP(B826,'[4]cell downs 18042026 17h'!$B:$B,'[4]cell downs 18042026 17h'!$B:$B,"")</f>
        <v/>
      </c>
      <c r="BM826" s="14" t="str">
        <f>_xlfn.XLOOKUP(B826,'[5]Cells Huawei 19042026 15h'!$B:$B,'[5]Cells Huawei 19042026 15h'!$B:$B,"")</f>
        <v/>
      </c>
      <c r="BN826" s="9" t="str">
        <f>_xlfn.XLOOKUP(B826,'[6]cells down 19042026 9H40'!$B:$B,'[6]cells down 19042026 9H40'!$B:$B,"")</f>
        <v/>
      </c>
      <c r="BO826" s="9" t="s">
        <v>2546</v>
      </c>
      <c r="BP826" s="9" t="s">
        <v>154</v>
      </c>
    </row>
    <row r="827" spans="1:68" s="9" customFormat="1" x14ac:dyDescent="0.35">
      <c r="A827" s="1" t="s">
        <v>2555</v>
      </c>
      <c r="B827" s="8" t="s">
        <v>2556</v>
      </c>
      <c r="C827" s="3" t="str">
        <f>_xlfn.XLOOKUP(B827,'[1]daily break down'!$D:$D,'[1]daily break down'!$E:$E,"")</f>
        <v>CENTRE</v>
      </c>
      <c r="D827" s="1" t="s">
        <v>21</v>
      </c>
      <c r="E827" s="1" t="s">
        <v>563</v>
      </c>
      <c r="F827" s="3" t="s">
        <v>37</v>
      </c>
      <c r="G827" s="1" t="s">
        <v>1743</v>
      </c>
      <c r="H827" s="41" t="str">
        <f>_xlfn.XLOOKUP(B827,[2]CALCULATION!$B:$B,[2]CALCULATION!$H:$H,"")</f>
        <v>ZTE</v>
      </c>
      <c r="I827" s="34">
        <v>0</v>
      </c>
      <c r="J827" s="34">
        <v>0</v>
      </c>
      <c r="K827" s="34">
        <v>0</v>
      </c>
      <c r="L827" s="34">
        <v>0</v>
      </c>
      <c r="M827" s="34">
        <v>0</v>
      </c>
      <c r="N827" s="34">
        <v>0.11542862687018635</v>
      </c>
      <c r="O827" s="34">
        <v>0</v>
      </c>
      <c r="P827" s="34">
        <v>0</v>
      </c>
      <c r="Q827" s="34">
        <v>2.1620038637913663</v>
      </c>
      <c r="R827" s="34">
        <v>0</v>
      </c>
      <c r="S827" s="109">
        <v>0</v>
      </c>
      <c r="T827" s="109">
        <f>_xlfn.XLOOKUP(B827,'[3]Nur des jours'!$B:$B,'[3]Nur des jours'!$U:$U,"")</f>
        <v>0</v>
      </c>
      <c r="U827" s="109">
        <v>0</v>
      </c>
      <c r="V827" s="109">
        <v>0</v>
      </c>
      <c r="W827" s="109">
        <v>0</v>
      </c>
      <c r="X827" s="109">
        <v>0</v>
      </c>
      <c r="Y827" s="109">
        <v>0</v>
      </c>
      <c r="Z827" s="109">
        <v>0</v>
      </c>
      <c r="AA827" s="109">
        <v>0</v>
      </c>
      <c r="AB827" s="109">
        <v>2.6663442084506606E-2</v>
      </c>
      <c r="AC827" s="109">
        <v>3.3222226218881018E-2</v>
      </c>
      <c r="AD827" s="109">
        <v>0</v>
      </c>
      <c r="AE827" s="109">
        <v>4.7441308324273112E-3</v>
      </c>
      <c r="AF827" s="109">
        <v>4.7441308324273112E-3</v>
      </c>
      <c r="AG827" s="57" t="str">
        <f>_xlfn.XLOOKUP(B827,[3]CALCULATION!$B:$B,[3]CALCULATION!$M:$M,"")</f>
        <v>Operationnel</v>
      </c>
      <c r="AH827" s="57"/>
      <c r="AI827" s="56" t="str" cm="1">
        <f t="array" ref="AI827">IFERROR(_xlfn.IFS(
AK827="MPR ISSUE","PDH",
AK827="BSS Hardware Issue","BSS",
AK827="Sites strategiques, MLL, Pylone, etc.","ENVTECH",
AK827="AKTIVCO DEFAUT GE &amp; POWER Cabinet","AKTIVCO",
AK827="AKTIVCO Coupure ENEO &amp; Baisse de tension","AKTIVCO GRID ONLY",
AK827="Coupure ENEO &amp; Baisse de tension","IHS GRID ONLY",
AK827="Defaut GE &amp; POWER Cabinet","IHS",
AK827="Sharing","Partners",
AK827="Sites strategiques &amp; DataCenter","SST &amp; DC",
AK827="Exclu","Exclu",
AK827="SAT","SAT",
AK827="SPARE-ISSUE","SPARE-ISSUE",
AK827="Fiber CAmtel","TRANS_FO_CAMTEL",
AK827="Fiber AOF","Fiber AOF",
AK827="Projet OCM (HUAWEI)","TRAVAUX-HUAWEI",
AK827="Projet OCM (NOKIA)","TRAVAUX-NOKIA",
AK827="ACCESS-ISSUE","ACCESS-ISSUE",
AK827="Projet OCM (ZTE, NOKIA, autres projets)","TRAVAUX OCM",
AK827="No root CAuse","No root cause",
AK827="ODU HS","PDH",
AK827="IP &amp; VLAN","PDH",
AK827="Warehouse HUAWEI","SPARE-ISSUE",
AK827="SPARE-HS","SPARE-ISSUE",
AK827="Power Telco","BSS",AK827="no impacts","no impacts"
),"")</f>
        <v>No root cause</v>
      </c>
      <c r="AJ827" s="56" t="str" cm="1">
        <f t="array" ref="AJ827">IFERROR(_xlfn.IFS(
AK827="MPR ISSUE","TX ISSUE",
AK827="BSS Hardware Issue","RAN ISSUE",
AK827="Sites strategiques, MLL, Pylone, etc.","ENVTECH",
AK827="AKTIVCO DEFAUT GE &amp; POWER Cabinet","POWER ISSUE",
AK827="AKTIVCO Coupure ENEO &amp; Baisse de tension","POWER ISSUE",
AK827="Coupure ENEO &amp; Baisse de tension","POWER ISSUE",
AK827="Defaut GE &amp; POWER Cabinet","POWER ISSUE",
AK827="Sharing","POWER ISSUE",
AK827="Sites strategiques &amp; DataCenter","POWER ISSUE",
AK827="Exclu","Exclu",
AK827="SAT","TX ISSUE",
AK827="SPARE-ISSUE","SPARE-ISSUE",
AK827="Fiber CAmtel","TX ISSUE",
AK827="Fiber AOF","TX ISSUE",
AK827="Projet OCM (HUAWEI)","TRAVAUX-HUAWEI",
AK827="Projet OCM (NOKIA)","TRAVAUX -NOKIA",
AK827="ACCESS-ISSUE","ACCESS-ISSUE",
AK827="Projet OCM (ZTE, NOKIA, autres projets)","TRAVAUX OCM",
AK827="No root CAuse","No root cause",
AK827="ODU HS","TX ISSUE",
AK827="IP &amp; VLAN","TX ISSUE",
AK827="Warehouse HUAWEI","SPARE-ISSUE",
AK827="SPARE-HS","SPARE-ISSUE",
AK827="Power Telco","RAN ISSUE",AK827="no impacts","no impacts"
),"")</f>
        <v>No root cause</v>
      </c>
      <c r="AK827" s="81" t="s">
        <v>5620</v>
      </c>
      <c r="AL827" s="56" t="str" cm="1">
        <f t="array" ref="AL827">IFERROR(_xlfn.IFS(
AK827="MPR ISSUE","ACTIVE",
AK827="BSS Hardware Issue","ACTIVE",
AK827="Sites strategiques, MLL, Pylone, etc.","PASSIVE",
AK827="AKTIVCO DEFAUT GE &amp; POWER Cabinet","PASSIVE",
AK827="AKTIVCO Coupure ENEO &amp; Baisse de tension","PASSIVE",
AK827="Coupure ENEO &amp; Baisse de tension","PASSIVE",
AK827="Defaut GE &amp; POWER Cabinet","PASSIVE",
AK827="Sharing","PASSIVE",
AK827="Sites strategiques &amp; DataCenter","PASSIVE",
AK827="Exclu","Exclu",
AK827="SAT","ACTIVE",
AK827="SPARE-ISSUE","SPARE-ISSUE",
AK827="Fiber CAmtel","ACTIVE",
AK827="Fiber AOF","ACTIVE",
AK827="Projet OCM (HUAWEI)","PLANNED WORKS",
AK827="Projet OCM (NOKIA)","PLANNED WORKS",
AK827="ACCESS-ISSUE","ACCESS-ISSUE",
AK827="Projet OCM (ZTE, NOKIA, autres projets)","PLANNED WORKS",
AK827="No root CAuse","No root cause",
AK827="ODU HS","ACTIVE",
AK827="IP &amp; VLAN","ACTIVE",
AK827="Warehouse HUAWEI","SPARE-ISSUE",
AK827="SPARE-HS","SPARE-ISSUE",
AK827="Power Telco","ACTIVE", AK827="no impacts","no impacts"
),"")</f>
        <v>No root cause</v>
      </c>
      <c r="AM827" s="108" t="s">
        <v>5537</v>
      </c>
      <c r="AN827" s="117" t="s">
        <v>2556</v>
      </c>
      <c r="AP827" s="23" t="s">
        <v>5537</v>
      </c>
      <c r="AQ827" s="23" t="s">
        <v>5537</v>
      </c>
      <c r="AR827" s="7"/>
      <c r="AS827" s="6"/>
      <c r="AT827" s="7"/>
      <c r="AU827" s="3" t="s">
        <v>5537</v>
      </c>
      <c r="AV827" s="24" t="s">
        <v>5537</v>
      </c>
      <c r="AW827" s="24" t="s">
        <v>5537</v>
      </c>
      <c r="AX827" s="24" t="s">
        <v>5537</v>
      </c>
      <c r="AY827" s="24" t="s">
        <v>5537</v>
      </c>
      <c r="AZ827" s="24" t="s">
        <v>5537</v>
      </c>
      <c r="BA827" s="24" t="s">
        <v>5537</v>
      </c>
      <c r="BB827" s="24" t="s">
        <v>5537</v>
      </c>
      <c r="BC827" s="24" t="s">
        <v>5537</v>
      </c>
      <c r="BD827" s="24" t="s">
        <v>5537</v>
      </c>
      <c r="BE827" s="24" t="s">
        <v>5537</v>
      </c>
      <c r="BF827" s="24" t="s">
        <v>5537</v>
      </c>
      <c r="BG827" s="24" t="s">
        <v>5537</v>
      </c>
      <c r="BH827" s="24" t="s">
        <v>5537</v>
      </c>
      <c r="BI827" s="9" t="s">
        <v>5537</v>
      </c>
      <c r="BJ827" s="14"/>
      <c r="BK827" s="14" t="s">
        <v>5537</v>
      </c>
      <c r="BL827" s="14" t="str">
        <f>_xlfn.XLOOKUP(B827,'[4]cell downs 18042026 17h'!$B:$B,'[4]cell downs 18042026 17h'!$B:$B,"")</f>
        <v/>
      </c>
      <c r="BM827" s="14" t="str">
        <f>_xlfn.XLOOKUP(B827,'[5]Cells Huawei 19042026 15h'!$B:$B,'[5]Cells Huawei 19042026 15h'!$B:$B,"")</f>
        <v/>
      </c>
      <c r="BN827" s="9" t="str">
        <f>_xlfn.XLOOKUP(B827,'[6]cells down 19042026 9H40'!$B:$B,'[6]cells down 19042026 9H40'!$B:$B,"")</f>
        <v/>
      </c>
      <c r="BO827" s="9" t="s">
        <v>5537</v>
      </c>
      <c r="BP827" s="9" t="s">
        <v>12</v>
      </c>
    </row>
    <row r="828" spans="1:68" s="9" customFormat="1" x14ac:dyDescent="0.35">
      <c r="A828" s="1" t="s">
        <v>1638</v>
      </c>
      <c r="B828" s="8" t="s">
        <v>1639</v>
      </c>
      <c r="C828" s="3" t="str">
        <f>_xlfn.XLOOKUP(B828,'[1]daily break down'!$D:$D,'[1]daily break down'!$E:$E,"")</f>
        <v>Yaounde</v>
      </c>
      <c r="D828" s="1" t="s">
        <v>11</v>
      </c>
      <c r="E828" s="1" t="s">
        <v>12</v>
      </c>
      <c r="F828" s="3" t="s">
        <v>37</v>
      </c>
      <c r="G828" s="1" t="s">
        <v>38</v>
      </c>
      <c r="H828" s="41" t="str">
        <f>_xlfn.XLOOKUP(B828,[2]CALCULATION!$B:$B,[2]CALCULATION!$H:$H,"")</f>
        <v>ZTE</v>
      </c>
      <c r="I828" s="34">
        <v>0</v>
      </c>
      <c r="J828" s="34">
        <v>0</v>
      </c>
      <c r="K828" s="34">
        <v>0</v>
      </c>
      <c r="L828" s="34">
        <v>0</v>
      </c>
      <c r="M828" s="34">
        <v>0</v>
      </c>
      <c r="N828" s="34">
        <v>0</v>
      </c>
      <c r="O828" s="34">
        <v>0</v>
      </c>
      <c r="P828" s="34">
        <v>0</v>
      </c>
      <c r="Q828" s="34">
        <v>0</v>
      </c>
      <c r="R828" s="34">
        <v>1.2679848929752622</v>
      </c>
      <c r="S828" s="109">
        <v>0</v>
      </c>
      <c r="T828" s="109">
        <f>_xlfn.XLOOKUP(B828,'[3]Nur des jours'!$B:$B,'[3]Nur des jours'!$U:$U,"")</f>
        <v>0</v>
      </c>
      <c r="U828" s="109">
        <v>0.71713066406417314</v>
      </c>
      <c r="V828" s="109">
        <v>0</v>
      </c>
      <c r="W828" s="109">
        <v>0</v>
      </c>
      <c r="X828" s="109">
        <v>0</v>
      </c>
      <c r="Y828" s="109">
        <v>0</v>
      </c>
      <c r="Z828" s="109">
        <v>0</v>
      </c>
      <c r="AA828" s="109">
        <v>0</v>
      </c>
      <c r="AB828" s="109">
        <v>2.5272305975750024E-2</v>
      </c>
      <c r="AC828" s="109">
        <v>4.8709279042720285E-3</v>
      </c>
      <c r="AD828" s="109">
        <v>0</v>
      </c>
      <c r="AE828" s="109">
        <v>6.9556805437844037E-4</v>
      </c>
      <c r="AF828" s="109">
        <v>6.9556805437844037E-4</v>
      </c>
      <c r="AG828" s="57" t="str">
        <f>_xlfn.XLOOKUP(B828,[3]CALCULATION!$B:$B,[3]CALCULATION!$M:$M,"")</f>
        <v>Operationnel</v>
      </c>
      <c r="AH828" s="57"/>
      <c r="AI828" s="56" t="str" cm="1">
        <f t="array" ref="AI828">IFERROR(_xlfn.IFS(
AK828="MPR ISSUE","PDH",
AK828="BSS Hardware Issue","BSS",
AK828="Sites strategiques, MLL, Pylone, etc.","ENVTECH",
AK828="AKTIVCO DEFAUT GE &amp; POWER Cabinet","AKTIVCO",
AK828="AKTIVCO Coupure ENEO &amp; Baisse de tension","AKTIVCO GRID ONLY",
AK828="Coupure ENEO &amp; Baisse de tension","IHS GRID ONLY",
AK828="Defaut GE &amp; POWER Cabinet","IHS",
AK828="Sharing","Partners",
AK828="Sites strategiques &amp; DataCenter","SST &amp; DC",
AK828="Exclu","Exclu",
AK828="SAT","SAT",
AK828="SPARE-ISSUE","SPARE-ISSUE",
AK828="Fiber CAmtel","TRANS_FO_CAMTEL",
AK828="Fiber AOF","Fiber AOF",
AK828="Projet OCM (HUAWEI)","TRAVAUX-HUAWEI",
AK828="Projet OCM (NOKIA)","TRAVAUX-NOKIA",
AK828="ACCESS-ISSUE","ACCESS-ISSUE",
AK828="Projet OCM (ZTE, NOKIA, autres projets)","TRAVAUX OCM",
AK828="No root CAuse","No root cause",
AK828="ODU HS","PDH",
AK828="IP &amp; VLAN","PDH",
AK828="Warehouse HUAWEI","SPARE-ISSUE",
AK828="SPARE-HS","SPARE-ISSUE",
AK828="Power Telco","BSS",AK828="no impacts","no impacts"
),"")</f>
        <v>No root cause</v>
      </c>
      <c r="AJ828" s="56" t="str" cm="1">
        <f t="array" ref="AJ828">IFERROR(_xlfn.IFS(
AK828="MPR ISSUE","TX ISSUE",
AK828="BSS Hardware Issue","RAN ISSUE",
AK828="Sites strategiques, MLL, Pylone, etc.","ENVTECH",
AK828="AKTIVCO DEFAUT GE &amp; POWER Cabinet","POWER ISSUE",
AK828="AKTIVCO Coupure ENEO &amp; Baisse de tension","POWER ISSUE",
AK828="Coupure ENEO &amp; Baisse de tension","POWER ISSUE",
AK828="Defaut GE &amp; POWER Cabinet","POWER ISSUE",
AK828="Sharing","POWER ISSUE",
AK828="Sites strategiques &amp; DataCenter","POWER ISSUE",
AK828="Exclu","Exclu",
AK828="SAT","TX ISSUE",
AK828="SPARE-ISSUE","SPARE-ISSUE",
AK828="Fiber CAmtel","TX ISSUE",
AK828="Fiber AOF","TX ISSUE",
AK828="Projet OCM (HUAWEI)","TRAVAUX-HUAWEI",
AK828="Projet OCM (NOKIA)","TRAVAUX -NOKIA",
AK828="ACCESS-ISSUE","ACCESS-ISSUE",
AK828="Projet OCM (ZTE, NOKIA, autres projets)","TRAVAUX OCM",
AK828="No root CAuse","No root cause",
AK828="ODU HS","TX ISSUE",
AK828="IP &amp; VLAN","TX ISSUE",
AK828="Warehouse HUAWEI","SPARE-ISSUE",
AK828="SPARE-HS","SPARE-ISSUE",
AK828="Power Telco","RAN ISSUE",AK828="no impacts","no impacts"
),"")</f>
        <v>No root cause</v>
      </c>
      <c r="AK828" s="81" t="s">
        <v>5620</v>
      </c>
      <c r="AL828" s="56" t="str" cm="1">
        <f t="array" ref="AL828">IFERROR(_xlfn.IFS(
AK828="MPR ISSUE","ACTIVE",
AK828="BSS Hardware Issue","ACTIVE",
AK828="Sites strategiques, MLL, Pylone, etc.","PASSIVE",
AK828="AKTIVCO DEFAUT GE &amp; POWER Cabinet","PASSIVE",
AK828="AKTIVCO Coupure ENEO &amp; Baisse de tension","PASSIVE",
AK828="Coupure ENEO &amp; Baisse de tension","PASSIVE",
AK828="Defaut GE &amp; POWER Cabinet","PASSIVE",
AK828="Sharing","PASSIVE",
AK828="Sites strategiques &amp; DataCenter","PASSIVE",
AK828="Exclu","Exclu",
AK828="SAT","ACTIVE",
AK828="SPARE-ISSUE","SPARE-ISSUE",
AK828="Fiber CAmtel","ACTIVE",
AK828="Fiber AOF","ACTIVE",
AK828="Projet OCM (HUAWEI)","PLANNED WORKS",
AK828="Projet OCM (NOKIA)","PLANNED WORKS",
AK828="ACCESS-ISSUE","ACCESS-ISSUE",
AK828="Projet OCM (ZTE, NOKIA, autres projets)","PLANNED WORKS",
AK828="No root CAuse","No root cause",
AK828="ODU HS","ACTIVE",
AK828="IP &amp; VLAN","ACTIVE",
AK828="Warehouse HUAWEI","SPARE-ISSUE",
AK828="SPARE-HS","SPARE-ISSUE",
AK828="Power Telco","ACTIVE", AK828="no impacts","no impacts"
),"")</f>
        <v>No root cause</v>
      </c>
      <c r="AM828" s="108" t="s">
        <v>5537</v>
      </c>
      <c r="AN828" s="117" t="s">
        <v>1639</v>
      </c>
      <c r="AP828" s="23" t="s">
        <v>5537</v>
      </c>
      <c r="AQ828" s="23" t="s">
        <v>5537</v>
      </c>
      <c r="AR828" s="7"/>
      <c r="AS828" s="6"/>
      <c r="AT828" s="7"/>
      <c r="AU828" s="3" t="s">
        <v>5537</v>
      </c>
      <c r="AV828" s="24" t="s">
        <v>5537</v>
      </c>
      <c r="AW828" s="24" t="s">
        <v>5537</v>
      </c>
      <c r="AX828" s="24" t="s">
        <v>5537</v>
      </c>
      <c r="AY828" s="24" t="s">
        <v>5537</v>
      </c>
      <c r="AZ828" s="24" t="s">
        <v>5537</v>
      </c>
      <c r="BA828" s="24" t="s">
        <v>5537</v>
      </c>
      <c r="BB828" s="24" t="s">
        <v>5537</v>
      </c>
      <c r="BC828" s="24" t="s">
        <v>5537</v>
      </c>
      <c r="BD828" s="24" t="s">
        <v>5537</v>
      </c>
      <c r="BE828" s="24" t="s">
        <v>5537</v>
      </c>
      <c r="BF828" s="24" t="s">
        <v>5537</v>
      </c>
      <c r="BG828" s="24" t="s">
        <v>5537</v>
      </c>
      <c r="BH828" s="24" t="s">
        <v>5537</v>
      </c>
      <c r="BI828" s="9" t="s">
        <v>5537</v>
      </c>
      <c r="BJ828" s="14"/>
      <c r="BK828" s="14" t="s">
        <v>5537</v>
      </c>
      <c r="BL828" s="14" t="str">
        <f>_xlfn.XLOOKUP(B828,'[4]cell downs 18042026 17h'!$B:$B,'[4]cell downs 18042026 17h'!$B:$B,"")</f>
        <v/>
      </c>
      <c r="BM828" s="14" t="str">
        <f>_xlfn.XLOOKUP(B828,'[5]Cells Huawei 19042026 15h'!$B:$B,'[5]Cells Huawei 19042026 15h'!$B:$B,"")</f>
        <v/>
      </c>
      <c r="BN828" s="9" t="str">
        <f>_xlfn.XLOOKUP(B828,'[6]cells down 19042026 9H40'!$B:$B,'[6]cells down 19042026 9H40'!$B:$B,"")</f>
        <v/>
      </c>
      <c r="BO828" s="9" t="s">
        <v>1639</v>
      </c>
      <c r="BP828" s="9" t="s">
        <v>5537</v>
      </c>
    </row>
    <row r="829" spans="1:68" s="9" customFormat="1" x14ac:dyDescent="0.35">
      <c r="A829" s="1" t="s">
        <v>2585</v>
      </c>
      <c r="B829" s="8" t="s">
        <v>2586</v>
      </c>
      <c r="C829" s="3" t="str">
        <f>_xlfn.XLOOKUP(B829,'[1]daily break down'!$D:$D,'[1]daily break down'!$E:$E,"")</f>
        <v>Yaounde</v>
      </c>
      <c r="D829" s="1" t="s">
        <v>21</v>
      </c>
      <c r="E829" s="1" t="s">
        <v>36</v>
      </c>
      <c r="F829" s="3" t="s">
        <v>37</v>
      </c>
      <c r="G829" s="1" t="s">
        <v>38</v>
      </c>
      <c r="H829" s="41" t="str">
        <f>_xlfn.XLOOKUP(B829,[2]CALCULATION!$B:$B,[2]CALCULATION!$H:$H,"")</f>
        <v>ZTE</v>
      </c>
      <c r="I829" s="34">
        <v>0</v>
      </c>
      <c r="J829" s="34">
        <v>0</v>
      </c>
      <c r="K829" s="34">
        <v>0</v>
      </c>
      <c r="L829" s="34">
        <v>0</v>
      </c>
      <c r="M829" s="34">
        <v>0</v>
      </c>
      <c r="N829" s="34">
        <v>0</v>
      </c>
      <c r="O829" s="34">
        <v>0</v>
      </c>
      <c r="P829" s="34">
        <v>0</v>
      </c>
      <c r="Q829" s="34">
        <v>0</v>
      </c>
      <c r="R829" s="34">
        <v>0</v>
      </c>
      <c r="S829" s="109">
        <v>0</v>
      </c>
      <c r="T829" s="109">
        <f>_xlfn.XLOOKUP(B829,'[3]Nur des jours'!$B:$B,'[3]Nur des jours'!$U:$U,"")</f>
        <v>0</v>
      </c>
      <c r="U829" s="109">
        <v>0</v>
      </c>
      <c r="V829" s="109">
        <v>0</v>
      </c>
      <c r="W829" s="109">
        <v>0</v>
      </c>
      <c r="X829" s="109">
        <v>0</v>
      </c>
      <c r="Y829" s="109">
        <v>0</v>
      </c>
      <c r="Z829" s="109">
        <v>0</v>
      </c>
      <c r="AA829" s="109">
        <v>0</v>
      </c>
      <c r="AB829" s="109">
        <v>2.316776673429748E-2</v>
      </c>
      <c r="AC829" s="109">
        <v>0</v>
      </c>
      <c r="AD829" s="109">
        <v>0</v>
      </c>
      <c r="AE829" s="109">
        <v>0</v>
      </c>
      <c r="AF829" s="109">
        <v>0</v>
      </c>
      <c r="AG829" s="57" t="str">
        <f>_xlfn.XLOOKUP(B829,[3]CALCULATION!$B:$B,[3]CALCULATION!$M:$M,"")</f>
        <v>Operationnel</v>
      </c>
      <c r="AH829" s="57"/>
      <c r="AI829" s="56" t="str" cm="1">
        <f t="array" ref="AI829">IFERROR(_xlfn.IFS(
AK829="MPR ISSUE","PDH",
AK829="BSS Hardware Issue","BSS",
AK829="Sites strategiques, MLL, Pylone, etc.","ENVTECH",
AK829="AKTIVCO DEFAUT GE &amp; POWER Cabinet","AKTIVCO",
AK829="AKTIVCO Coupure ENEO &amp; Baisse de tension","AKTIVCO GRID ONLY",
AK829="Coupure ENEO &amp; Baisse de tension","IHS GRID ONLY",
AK829="Defaut GE &amp; POWER Cabinet","IHS",
AK829="Sharing","Partners",
AK829="Sites strategiques &amp; DataCenter","SST &amp; DC",
AK829="Exclu","Exclu",
AK829="SAT","SAT",
AK829="SPARE-ISSUE","SPARE-ISSUE",
AK829="Fiber CAmtel","TRANS_FO_CAMTEL",
AK829="Fiber AOF","Fiber AOF",
AK829="Projet OCM (HUAWEI)","TRAVAUX-HUAWEI",
AK829="Projet OCM (NOKIA)","TRAVAUX-NOKIA",
AK829="ACCESS-ISSUE","ACCESS-ISSUE",
AK829="Projet OCM (ZTE, NOKIA, autres projets)","TRAVAUX OCM",
AK829="No root CAuse","No root cause",
AK829="ODU HS","PDH",
AK829="IP &amp; VLAN","PDH",
AK829="Warehouse HUAWEI","SPARE-ISSUE",
AK829="SPARE-HS","SPARE-ISSUE",
AK829="Power Telco","BSS",AK829="no impacts","no impacts"
),"")</f>
        <v>No root cause</v>
      </c>
      <c r="AJ829" s="56" t="str" cm="1">
        <f t="array" ref="AJ829">IFERROR(_xlfn.IFS(
AK829="MPR ISSUE","TX ISSUE",
AK829="BSS Hardware Issue","RAN ISSUE",
AK829="Sites strategiques, MLL, Pylone, etc.","ENVTECH",
AK829="AKTIVCO DEFAUT GE &amp; POWER Cabinet","POWER ISSUE",
AK829="AKTIVCO Coupure ENEO &amp; Baisse de tension","POWER ISSUE",
AK829="Coupure ENEO &amp; Baisse de tension","POWER ISSUE",
AK829="Defaut GE &amp; POWER Cabinet","POWER ISSUE",
AK829="Sharing","POWER ISSUE",
AK829="Sites strategiques &amp; DataCenter","POWER ISSUE",
AK829="Exclu","Exclu",
AK829="SAT","TX ISSUE",
AK829="SPARE-ISSUE","SPARE-ISSUE",
AK829="Fiber CAmtel","TX ISSUE",
AK829="Fiber AOF","TX ISSUE",
AK829="Projet OCM (HUAWEI)","TRAVAUX-HUAWEI",
AK829="Projet OCM (NOKIA)","TRAVAUX -NOKIA",
AK829="ACCESS-ISSUE","ACCESS-ISSUE",
AK829="Projet OCM (ZTE, NOKIA, autres projets)","TRAVAUX OCM",
AK829="No root CAuse","No root cause",
AK829="ODU HS","TX ISSUE",
AK829="IP &amp; VLAN","TX ISSUE",
AK829="Warehouse HUAWEI","SPARE-ISSUE",
AK829="SPARE-HS","SPARE-ISSUE",
AK829="Power Telco","RAN ISSUE",AK829="no impacts","no impacts"
),"")</f>
        <v>No root cause</v>
      </c>
      <c r="AK829" s="81" t="s">
        <v>5620</v>
      </c>
      <c r="AL829" s="56" t="str" cm="1">
        <f t="array" ref="AL829">IFERROR(_xlfn.IFS(
AK829="MPR ISSUE","ACTIVE",
AK829="BSS Hardware Issue","ACTIVE",
AK829="Sites strategiques, MLL, Pylone, etc.","PASSIVE",
AK829="AKTIVCO DEFAUT GE &amp; POWER Cabinet","PASSIVE",
AK829="AKTIVCO Coupure ENEO &amp; Baisse de tension","PASSIVE",
AK829="Coupure ENEO &amp; Baisse de tension","PASSIVE",
AK829="Defaut GE &amp; POWER Cabinet","PASSIVE",
AK829="Sharing","PASSIVE",
AK829="Sites strategiques &amp; DataCenter","PASSIVE",
AK829="Exclu","Exclu",
AK829="SAT","ACTIVE",
AK829="SPARE-ISSUE","SPARE-ISSUE",
AK829="Fiber CAmtel","ACTIVE",
AK829="Fiber AOF","ACTIVE",
AK829="Projet OCM (HUAWEI)","PLANNED WORKS",
AK829="Projet OCM (NOKIA)","PLANNED WORKS",
AK829="ACCESS-ISSUE","ACCESS-ISSUE",
AK829="Projet OCM (ZTE, NOKIA, autres projets)","PLANNED WORKS",
AK829="No root CAuse","No root cause",
AK829="ODU HS","ACTIVE",
AK829="IP &amp; VLAN","ACTIVE",
AK829="Warehouse HUAWEI","SPARE-ISSUE",
AK829="SPARE-HS","SPARE-ISSUE",
AK829="Power Telco","ACTIVE", AK829="no impacts","no impacts"
),"")</f>
        <v>No root cause</v>
      </c>
      <c r="AM829" s="108" t="s">
        <v>5537</v>
      </c>
      <c r="AN829" s="117" t="s">
        <v>2586</v>
      </c>
      <c r="AP829" s="23" t="s">
        <v>5537</v>
      </c>
      <c r="AQ829" s="23" t="s">
        <v>5537</v>
      </c>
      <c r="AR829" s="7"/>
      <c r="AS829" s="6"/>
      <c r="AT829" s="7"/>
      <c r="AU829" s="3" t="s">
        <v>5537</v>
      </c>
      <c r="AV829" s="24" t="s">
        <v>5537</v>
      </c>
      <c r="AW829" s="24" t="s">
        <v>5537</v>
      </c>
      <c r="AX829" s="24" t="s">
        <v>5537</v>
      </c>
      <c r="AY829" s="24" t="s">
        <v>5537</v>
      </c>
      <c r="AZ829" s="24" t="s">
        <v>5537</v>
      </c>
      <c r="BA829" s="24" t="s">
        <v>5537</v>
      </c>
      <c r="BB829" s="24" t="s">
        <v>5537</v>
      </c>
      <c r="BC829" s="24" t="s">
        <v>5537</v>
      </c>
      <c r="BD829" s="24" t="s">
        <v>5537</v>
      </c>
      <c r="BE829" s="24" t="s">
        <v>5537</v>
      </c>
      <c r="BF829" s="24" t="s">
        <v>5537</v>
      </c>
      <c r="BG829" s="24" t="s">
        <v>5537</v>
      </c>
      <c r="BH829" s="24" t="s">
        <v>5537</v>
      </c>
      <c r="BI829" s="9" t="s">
        <v>5537</v>
      </c>
      <c r="BJ829" s="14"/>
      <c r="BK829" s="14" t="s">
        <v>5537</v>
      </c>
      <c r="BL829" s="14" t="str">
        <f>_xlfn.XLOOKUP(B829,'[4]cell downs 18042026 17h'!$B:$B,'[4]cell downs 18042026 17h'!$B:$B,"")</f>
        <v/>
      </c>
      <c r="BM829" s="14" t="str">
        <f>_xlfn.XLOOKUP(B829,'[5]Cells Huawei 19042026 15h'!$B:$B,'[5]Cells Huawei 19042026 15h'!$B:$B,"")</f>
        <v/>
      </c>
      <c r="BN829" s="9" t="str">
        <f>_xlfn.XLOOKUP(B829,'[6]cells down 19042026 9H40'!$B:$B,'[6]cells down 19042026 9H40'!$B:$B,"")</f>
        <v/>
      </c>
      <c r="BO829" s="9" t="s">
        <v>5537</v>
      </c>
      <c r="BP829" s="9" t="s">
        <v>5537</v>
      </c>
    </row>
    <row r="830" spans="1:68" s="9" customFormat="1" x14ac:dyDescent="0.35">
      <c r="A830" s="1" t="s">
        <v>4363</v>
      </c>
      <c r="B830" s="8" t="s">
        <v>4364</v>
      </c>
      <c r="C830" s="3" t="str">
        <f>_xlfn.XLOOKUP(B830,'[1]daily break down'!$D:$D,'[1]daily break down'!$E:$E,"")</f>
        <v>Yaounde</v>
      </c>
      <c r="D830" s="1" t="s">
        <v>11</v>
      </c>
      <c r="E830" s="1" t="s">
        <v>12</v>
      </c>
      <c r="F830" s="3" t="s">
        <v>37</v>
      </c>
      <c r="G830" s="1" t="s">
        <v>38</v>
      </c>
      <c r="H830" s="41" t="str">
        <f>_xlfn.XLOOKUP(B830,[2]CALCULATION!$B:$B,[2]CALCULATION!$H:$H,"")</f>
        <v>ZTE</v>
      </c>
      <c r="I830" s="34">
        <v>0</v>
      </c>
      <c r="J830" s="34">
        <v>0</v>
      </c>
      <c r="K830" s="34">
        <v>0</v>
      </c>
      <c r="L830" s="34">
        <v>0</v>
      </c>
      <c r="M830" s="34">
        <v>0</v>
      </c>
      <c r="N830" s="34">
        <v>0</v>
      </c>
      <c r="O830" s="34">
        <v>0</v>
      </c>
      <c r="P830" s="34">
        <v>0.76409042527387516</v>
      </c>
      <c r="Q830" s="34">
        <v>0</v>
      </c>
      <c r="R830" s="34">
        <v>0</v>
      </c>
      <c r="S830" s="109">
        <v>0</v>
      </c>
      <c r="T830" s="109">
        <f>_xlfn.XLOOKUP(B830,'[3]Nur des jours'!$B:$B,'[3]Nur des jours'!$U:$U,"")</f>
        <v>0</v>
      </c>
      <c r="U830" s="109">
        <v>0</v>
      </c>
      <c r="V830" s="109">
        <v>0</v>
      </c>
      <c r="W830" s="109">
        <v>0</v>
      </c>
      <c r="X830" s="109">
        <v>0</v>
      </c>
      <c r="Y830" s="109">
        <v>0</v>
      </c>
      <c r="Z830" s="109">
        <v>0</v>
      </c>
      <c r="AA830" s="109">
        <v>0</v>
      </c>
      <c r="AB830" s="109">
        <v>2.314993165597997E-2</v>
      </c>
      <c r="AC830" s="109">
        <v>0</v>
      </c>
      <c r="AD830" s="109">
        <v>0</v>
      </c>
      <c r="AE830" s="109">
        <v>0</v>
      </c>
      <c r="AF830" s="109">
        <v>0</v>
      </c>
      <c r="AG830" s="57" t="str">
        <f>_xlfn.XLOOKUP(B830,[3]CALCULATION!$B:$B,[3]CALCULATION!$M:$M,"")</f>
        <v>Operationnel</v>
      </c>
      <c r="AH830" s="57"/>
      <c r="AI830" s="56" t="str" cm="1">
        <f t="array" ref="AI830">IFERROR(_xlfn.IFS(
AK830="MPR ISSUE","PDH",
AK830="BSS Hardware Issue","BSS",
AK830="Sites strategiques, MLL, Pylone, etc.","ENVTECH",
AK830="AKTIVCO DEFAUT GE &amp; POWER Cabinet","AKTIVCO",
AK830="AKTIVCO Coupure ENEO &amp; Baisse de tension","AKTIVCO GRID ONLY",
AK830="Coupure ENEO &amp; Baisse de tension","IHS GRID ONLY",
AK830="Defaut GE &amp; POWER Cabinet","IHS",
AK830="Sharing","Partners",
AK830="Sites strategiques &amp; DataCenter","SST &amp; DC",
AK830="Exclu","Exclu",
AK830="SAT","SAT",
AK830="SPARE-ISSUE","SPARE-ISSUE",
AK830="Fiber CAmtel","TRANS_FO_CAMTEL",
AK830="Fiber AOF","Fiber AOF",
AK830="Projet OCM (HUAWEI)","TRAVAUX-HUAWEI",
AK830="Projet OCM (NOKIA)","TRAVAUX-NOKIA",
AK830="ACCESS-ISSUE","ACCESS-ISSUE",
AK830="Projet OCM (ZTE, NOKIA, autres projets)","TRAVAUX OCM",
AK830="No root CAuse","No root cause",
AK830="ODU HS","PDH",
AK830="IP &amp; VLAN","PDH",
AK830="Warehouse HUAWEI","SPARE-ISSUE",
AK830="SPARE-HS","SPARE-ISSUE",
AK830="Power Telco","BSS",AK830="no impacts","no impacts"
),"")</f>
        <v>No root cause</v>
      </c>
      <c r="AJ830" s="56" t="str" cm="1">
        <f t="array" ref="AJ830">IFERROR(_xlfn.IFS(
AK830="MPR ISSUE","TX ISSUE",
AK830="BSS Hardware Issue","RAN ISSUE",
AK830="Sites strategiques, MLL, Pylone, etc.","ENVTECH",
AK830="AKTIVCO DEFAUT GE &amp; POWER Cabinet","POWER ISSUE",
AK830="AKTIVCO Coupure ENEO &amp; Baisse de tension","POWER ISSUE",
AK830="Coupure ENEO &amp; Baisse de tension","POWER ISSUE",
AK830="Defaut GE &amp; POWER Cabinet","POWER ISSUE",
AK830="Sharing","POWER ISSUE",
AK830="Sites strategiques &amp; DataCenter","POWER ISSUE",
AK830="Exclu","Exclu",
AK830="SAT","TX ISSUE",
AK830="SPARE-ISSUE","SPARE-ISSUE",
AK830="Fiber CAmtel","TX ISSUE",
AK830="Fiber AOF","TX ISSUE",
AK830="Projet OCM (HUAWEI)","TRAVAUX-HUAWEI",
AK830="Projet OCM (NOKIA)","TRAVAUX -NOKIA",
AK830="ACCESS-ISSUE","ACCESS-ISSUE",
AK830="Projet OCM (ZTE, NOKIA, autres projets)","TRAVAUX OCM",
AK830="No root CAuse","No root cause",
AK830="ODU HS","TX ISSUE",
AK830="IP &amp; VLAN","TX ISSUE",
AK830="Warehouse HUAWEI","SPARE-ISSUE",
AK830="SPARE-HS","SPARE-ISSUE",
AK830="Power Telco","RAN ISSUE",AK830="no impacts","no impacts"
),"")</f>
        <v>No root cause</v>
      </c>
      <c r="AK830" s="81" t="s">
        <v>5620</v>
      </c>
      <c r="AL830" s="56" t="str" cm="1">
        <f t="array" ref="AL830">IFERROR(_xlfn.IFS(
AK830="MPR ISSUE","ACTIVE",
AK830="BSS Hardware Issue","ACTIVE",
AK830="Sites strategiques, MLL, Pylone, etc.","PASSIVE",
AK830="AKTIVCO DEFAUT GE &amp; POWER Cabinet","PASSIVE",
AK830="AKTIVCO Coupure ENEO &amp; Baisse de tension","PASSIVE",
AK830="Coupure ENEO &amp; Baisse de tension","PASSIVE",
AK830="Defaut GE &amp; POWER Cabinet","PASSIVE",
AK830="Sharing","PASSIVE",
AK830="Sites strategiques &amp; DataCenter","PASSIVE",
AK830="Exclu","Exclu",
AK830="SAT","ACTIVE",
AK830="SPARE-ISSUE","SPARE-ISSUE",
AK830="Fiber CAmtel","ACTIVE",
AK830="Fiber AOF","ACTIVE",
AK830="Projet OCM (HUAWEI)","PLANNED WORKS",
AK830="Projet OCM (NOKIA)","PLANNED WORKS",
AK830="ACCESS-ISSUE","ACCESS-ISSUE",
AK830="Projet OCM (ZTE, NOKIA, autres projets)","PLANNED WORKS",
AK830="No root CAuse","No root cause",
AK830="ODU HS","ACTIVE",
AK830="IP &amp; VLAN","ACTIVE",
AK830="Warehouse HUAWEI","SPARE-ISSUE",
AK830="SPARE-HS","SPARE-ISSUE",
AK830="Power Telco","ACTIVE", AK830="no impacts","no impacts"
),"")</f>
        <v>No root cause</v>
      </c>
      <c r="AM830" s="108" t="s">
        <v>5537</v>
      </c>
      <c r="AN830" s="117" t="s">
        <v>4364</v>
      </c>
      <c r="AP830" s="23" t="s">
        <v>5537</v>
      </c>
      <c r="AQ830" s="23" t="s">
        <v>5537</v>
      </c>
      <c r="AR830" s="7"/>
      <c r="AS830" s="6"/>
      <c r="AT830" s="7"/>
      <c r="AU830" s="3" t="s">
        <v>5537</v>
      </c>
      <c r="AV830" s="24" t="s">
        <v>5537</v>
      </c>
      <c r="AW830" s="24" t="s">
        <v>5537</v>
      </c>
      <c r="AX830" s="24" t="s">
        <v>5537</v>
      </c>
      <c r="AY830" s="24" t="s">
        <v>5537</v>
      </c>
      <c r="AZ830" s="24" t="s">
        <v>5537</v>
      </c>
      <c r="BA830" s="24" t="s">
        <v>5537</v>
      </c>
      <c r="BB830" s="24" t="s">
        <v>5537</v>
      </c>
      <c r="BC830" s="24" t="s">
        <v>5537</v>
      </c>
      <c r="BD830" s="24" t="s">
        <v>5537</v>
      </c>
      <c r="BE830" s="24" t="s">
        <v>5537</v>
      </c>
      <c r="BF830" s="24" t="s">
        <v>5537</v>
      </c>
      <c r="BG830" s="24" t="s">
        <v>5537</v>
      </c>
      <c r="BH830" s="24" t="s">
        <v>5537</v>
      </c>
      <c r="BI830" s="9" t="s">
        <v>5537</v>
      </c>
      <c r="BJ830" s="14"/>
      <c r="BK830" s="14" t="s">
        <v>5537</v>
      </c>
      <c r="BL830" s="14" t="str">
        <f>_xlfn.XLOOKUP(B830,'[4]cell downs 18042026 17h'!$B:$B,'[4]cell downs 18042026 17h'!$B:$B,"")</f>
        <v/>
      </c>
      <c r="BM830" s="14" t="str">
        <f>_xlfn.XLOOKUP(B830,'[5]Cells Huawei 19042026 15h'!$B:$B,'[5]Cells Huawei 19042026 15h'!$B:$B,"")</f>
        <v/>
      </c>
      <c r="BN830" s="9" t="str">
        <f>_xlfn.XLOOKUP(B830,'[6]cells down 19042026 9H40'!$B:$B,'[6]cells down 19042026 9H40'!$B:$B,"")</f>
        <v/>
      </c>
      <c r="BO830" s="9" t="s">
        <v>4364</v>
      </c>
      <c r="BP830" s="9" t="s">
        <v>5537</v>
      </c>
    </row>
    <row r="831" spans="1:68" s="9" customFormat="1" x14ac:dyDescent="0.35">
      <c r="A831" s="1" t="s">
        <v>1236</v>
      </c>
      <c r="B831" s="1" t="s">
        <v>1237</v>
      </c>
      <c r="C831" s="3" t="str">
        <f>_xlfn.XLOOKUP(B831,'[1]daily break down'!$D:$D,'[1]daily break down'!$E:$E,"")</f>
        <v>Yaounde</v>
      </c>
      <c r="D831" s="1" t="s">
        <v>21</v>
      </c>
      <c r="E831" s="1" t="s">
        <v>125</v>
      </c>
      <c r="F831" s="3" t="s">
        <v>37</v>
      </c>
      <c r="G831" s="1" t="s">
        <v>38</v>
      </c>
      <c r="H831" s="41" t="str">
        <f>_xlfn.XLOOKUP(B831,[2]CALCULATION!$B:$B,[2]CALCULATION!$H:$H,"")</f>
        <v>ZTE</v>
      </c>
      <c r="I831" s="34">
        <v>13.868556899607057</v>
      </c>
      <c r="J831" s="34">
        <v>13.868556899607057</v>
      </c>
      <c r="K831" s="34">
        <v>37.547601824029122</v>
      </c>
      <c r="L831" s="34">
        <v>0</v>
      </c>
      <c r="M831" s="34">
        <v>0</v>
      </c>
      <c r="N831" s="34">
        <v>0</v>
      </c>
      <c r="O831" s="34">
        <v>0</v>
      </c>
      <c r="P831" s="34">
        <v>0</v>
      </c>
      <c r="Q831" s="34">
        <v>53.665322615164676</v>
      </c>
      <c r="R831" s="34">
        <v>42.695322643700806</v>
      </c>
      <c r="S831" s="109">
        <v>3.7213069260029727</v>
      </c>
      <c r="T831" s="109">
        <f>_xlfn.XLOOKUP(B831,'[3]Nur des jours'!$B:$B,'[3]Nur des jours'!$U:$U,"")</f>
        <v>0</v>
      </c>
      <c r="U831" s="109">
        <v>40.030458746750448</v>
      </c>
      <c r="V831" s="109">
        <v>0</v>
      </c>
      <c r="W831" s="109">
        <v>0</v>
      </c>
      <c r="X831" s="109">
        <v>0</v>
      </c>
      <c r="Y831" s="109">
        <v>0</v>
      </c>
      <c r="Z831" s="109">
        <v>0</v>
      </c>
      <c r="AA831" s="109">
        <v>0</v>
      </c>
      <c r="AB831" s="109">
        <v>2.2293847896744497E-2</v>
      </c>
      <c r="AC831" s="109">
        <v>0</v>
      </c>
      <c r="AD831" s="109">
        <v>0</v>
      </c>
      <c r="AE831" s="109">
        <v>0</v>
      </c>
      <c r="AF831" s="109">
        <v>0</v>
      </c>
      <c r="AG831" s="57" t="str">
        <f>_xlfn.XLOOKUP(B831,[3]CALCULATION!$B:$B,[3]CALCULATION!$M:$M,"")</f>
        <v>Operationnel</v>
      </c>
      <c r="AH831" s="57"/>
      <c r="AI831" s="56" t="str" cm="1">
        <f t="array" ref="AI831">IFERROR(_xlfn.IFS(
AK831="MPR ISSUE","PDH",
AK831="BSS Hardware Issue","BSS",
AK831="Sites strategiques, MLL, Pylone, etc.","ENVTECH",
AK831="AKTIVCO DEFAUT GE &amp; POWER Cabinet","AKTIVCO",
AK831="AKTIVCO Coupure ENEO &amp; Baisse de tension","AKTIVCO GRID ONLY",
AK831="Coupure ENEO &amp; Baisse de tension","IHS GRID ONLY",
AK831="Defaut GE &amp; POWER Cabinet","IHS",
AK831="Sharing","Partners",
AK831="Sites strategiques &amp; DataCenter","SST &amp; DC",
AK831="Exclu","Exclu",
AK831="SAT","SAT",
AK831="SPARE-ISSUE","SPARE-ISSUE",
AK831="Fiber CAmtel","TRANS_FO_CAMTEL",
AK831="Fiber AOF","Fiber AOF",
AK831="Projet OCM (HUAWEI)","TRAVAUX-HUAWEI",
AK831="Projet OCM (NOKIA)","TRAVAUX-NOKIA",
AK831="ACCESS-ISSUE","ACCESS-ISSUE",
AK831="Projet OCM (ZTE, NOKIA, autres projets)","TRAVAUX OCM",
AK831="No root CAuse","No root cause",
AK831="ODU HS","PDH",
AK831="IP &amp; VLAN","PDH",
AK831="Warehouse HUAWEI","SPARE-ISSUE",
AK831="SPARE-HS","SPARE-ISSUE",
AK831="Power Telco","BSS",AK831="no impacts","no impacts"
),"")</f>
        <v>No root cause</v>
      </c>
      <c r="AJ831" s="56" t="str" cm="1">
        <f t="array" ref="AJ831">IFERROR(_xlfn.IFS(
AK831="MPR ISSUE","TX ISSUE",
AK831="BSS Hardware Issue","RAN ISSUE",
AK831="Sites strategiques, MLL, Pylone, etc.","ENVTECH",
AK831="AKTIVCO DEFAUT GE &amp; POWER Cabinet","POWER ISSUE",
AK831="AKTIVCO Coupure ENEO &amp; Baisse de tension","POWER ISSUE",
AK831="Coupure ENEO &amp; Baisse de tension","POWER ISSUE",
AK831="Defaut GE &amp; POWER Cabinet","POWER ISSUE",
AK831="Sharing","POWER ISSUE",
AK831="Sites strategiques &amp; DataCenter","POWER ISSUE",
AK831="Exclu","Exclu",
AK831="SAT","TX ISSUE",
AK831="SPARE-ISSUE","SPARE-ISSUE",
AK831="Fiber CAmtel","TX ISSUE",
AK831="Fiber AOF","TX ISSUE",
AK831="Projet OCM (HUAWEI)","TRAVAUX-HUAWEI",
AK831="Projet OCM (NOKIA)","TRAVAUX -NOKIA",
AK831="ACCESS-ISSUE","ACCESS-ISSUE",
AK831="Projet OCM (ZTE, NOKIA, autres projets)","TRAVAUX OCM",
AK831="No root CAuse","No root cause",
AK831="ODU HS","TX ISSUE",
AK831="IP &amp; VLAN","TX ISSUE",
AK831="Warehouse HUAWEI","SPARE-ISSUE",
AK831="SPARE-HS","SPARE-ISSUE",
AK831="Power Telco","RAN ISSUE",AK831="no impacts","no impacts"
),"")</f>
        <v>No root cause</v>
      </c>
      <c r="AK831" s="81" t="s">
        <v>5620</v>
      </c>
      <c r="AL831" s="56" t="str" cm="1">
        <f t="array" ref="AL831">IFERROR(_xlfn.IFS(
AK831="MPR ISSUE","ACTIVE",
AK831="BSS Hardware Issue","ACTIVE",
AK831="Sites strategiques, MLL, Pylone, etc.","PASSIVE",
AK831="AKTIVCO DEFAUT GE &amp; POWER Cabinet","PASSIVE",
AK831="AKTIVCO Coupure ENEO &amp; Baisse de tension","PASSIVE",
AK831="Coupure ENEO &amp; Baisse de tension","PASSIVE",
AK831="Defaut GE &amp; POWER Cabinet","PASSIVE",
AK831="Sharing","PASSIVE",
AK831="Sites strategiques &amp; DataCenter","PASSIVE",
AK831="Exclu","Exclu",
AK831="SAT","ACTIVE",
AK831="SPARE-ISSUE","SPARE-ISSUE",
AK831="Fiber CAmtel","ACTIVE",
AK831="Fiber AOF","ACTIVE",
AK831="Projet OCM (HUAWEI)","PLANNED WORKS",
AK831="Projet OCM (NOKIA)","PLANNED WORKS",
AK831="ACCESS-ISSUE","ACCESS-ISSUE",
AK831="Projet OCM (ZTE, NOKIA, autres projets)","PLANNED WORKS",
AK831="No root CAuse","No root cause",
AK831="ODU HS","ACTIVE",
AK831="IP &amp; VLAN","ACTIVE",
AK831="Warehouse HUAWEI","SPARE-ISSUE",
AK831="SPARE-HS","SPARE-ISSUE",
AK831="Power Telco","ACTIVE", AK831="no impacts","no impacts"
),"")</f>
        <v>No root cause</v>
      </c>
      <c r="AM831" s="108" t="s">
        <v>5537</v>
      </c>
      <c r="AN831" s="117" t="s">
        <v>1237</v>
      </c>
      <c r="AP831" s="23" t="s">
        <v>5537</v>
      </c>
      <c r="AQ831" s="23" t="s">
        <v>5537</v>
      </c>
      <c r="AR831" s="7"/>
      <c r="AS831" s="6"/>
      <c r="AT831" s="7"/>
      <c r="AU831" s="3" t="s">
        <v>5537</v>
      </c>
      <c r="AV831" s="24" t="s">
        <v>5537</v>
      </c>
      <c r="AW831" s="24" t="s">
        <v>5537</v>
      </c>
      <c r="AX831" s="24" t="s">
        <v>5537</v>
      </c>
      <c r="AY831" s="24" t="s">
        <v>5537</v>
      </c>
      <c r="AZ831" s="24" t="s">
        <v>5537</v>
      </c>
      <c r="BA831" s="24" t="s">
        <v>5537</v>
      </c>
      <c r="BB831" s="24" t="s">
        <v>5537</v>
      </c>
      <c r="BC831" s="24" t="s">
        <v>5537</v>
      </c>
      <c r="BD831" s="24" t="s">
        <v>5537</v>
      </c>
      <c r="BE831" s="24" t="s">
        <v>5537</v>
      </c>
      <c r="BF831" s="24" t="s">
        <v>5537</v>
      </c>
      <c r="BG831" s="24" t="s">
        <v>5537</v>
      </c>
      <c r="BH831" s="24" t="s">
        <v>5537</v>
      </c>
      <c r="BI831" s="9" t="s">
        <v>5537</v>
      </c>
      <c r="BJ831" s="14"/>
      <c r="BK831" s="14" t="s">
        <v>5537</v>
      </c>
      <c r="BL831" s="14" t="str">
        <f>_xlfn.XLOOKUP(B831,'[4]cell downs 18042026 17h'!$B:$B,'[4]cell downs 18042026 17h'!$B:$B,"")</f>
        <v/>
      </c>
      <c r="BM831" s="14" t="str">
        <f>_xlfn.XLOOKUP(B831,'[5]Cells Huawei 19042026 15h'!$B:$B,'[5]Cells Huawei 19042026 15h'!$B:$B,"")</f>
        <v/>
      </c>
      <c r="BN831" s="9" t="str">
        <f>_xlfn.XLOOKUP(B831,'[6]cells down 19042026 9H40'!$B:$B,'[6]cells down 19042026 9H40'!$B:$B,"")</f>
        <v/>
      </c>
      <c r="BO831" s="9" t="s">
        <v>5537</v>
      </c>
      <c r="BP831" s="9" t="s">
        <v>5537</v>
      </c>
    </row>
    <row r="832" spans="1:68" s="9" customFormat="1" x14ac:dyDescent="0.35">
      <c r="A832" s="1" t="s">
        <v>1144</v>
      </c>
      <c r="B832" s="8" t="s">
        <v>1145</v>
      </c>
      <c r="C832" s="3" t="str">
        <f>_xlfn.XLOOKUP(B832,'[1]daily break down'!$D:$D,'[1]daily break down'!$E:$E,"")</f>
        <v>Yaounde</v>
      </c>
      <c r="D832" s="1" t="s">
        <v>18</v>
      </c>
      <c r="E832" s="1" t="s">
        <v>5490</v>
      </c>
      <c r="F832" s="3" t="s">
        <v>37</v>
      </c>
      <c r="G832" s="1" t="s">
        <v>38</v>
      </c>
      <c r="H832" s="41" t="str">
        <f>_xlfn.XLOOKUP(B832,[2]CALCULATION!$B:$B,[2]CALCULATION!$H:$H,"")</f>
        <v>ZTE</v>
      </c>
      <c r="I832" s="34">
        <v>0</v>
      </c>
      <c r="J832" s="34">
        <v>0</v>
      </c>
      <c r="K832" s="34">
        <v>0</v>
      </c>
      <c r="L832" s="34">
        <v>0.35179691981063327</v>
      </c>
      <c r="M832" s="34">
        <v>0</v>
      </c>
      <c r="N832" s="34">
        <v>0</v>
      </c>
      <c r="O832" s="34">
        <v>5.5270907705610203E-2</v>
      </c>
      <c r="P832" s="34">
        <v>0.71565035256382814</v>
      </c>
      <c r="Q832" s="34">
        <v>0</v>
      </c>
      <c r="R832" s="34">
        <v>0</v>
      </c>
      <c r="S832" s="109">
        <v>0.35263516849155196</v>
      </c>
      <c r="T832" s="109">
        <f>_xlfn.XLOOKUP(B832,'[3]Nur des jours'!$B:$B,'[3]Nur des jours'!$U:$U,"")</f>
        <v>0</v>
      </c>
      <c r="U832" s="109">
        <v>0</v>
      </c>
      <c r="V832" s="109">
        <v>0</v>
      </c>
      <c r="W832" s="109">
        <v>0</v>
      </c>
      <c r="X832" s="109">
        <v>1.1286394260814483</v>
      </c>
      <c r="Y832" s="109">
        <v>0</v>
      </c>
      <c r="Z832" s="109">
        <v>0.22579209149823218</v>
      </c>
      <c r="AA832" s="109">
        <v>0.44354056267531855</v>
      </c>
      <c r="AB832" s="109">
        <v>2.1526939529096876E-2</v>
      </c>
      <c r="AC832" s="109">
        <v>1.8734338093353954E-3</v>
      </c>
      <c r="AD832" s="109">
        <v>0</v>
      </c>
      <c r="AE832" s="109">
        <v>2.675261747609386E-4</v>
      </c>
      <c r="AF832" s="109">
        <v>2.675261747609386E-4</v>
      </c>
      <c r="AG832" s="57" t="str">
        <f>_xlfn.XLOOKUP(B832,[3]CALCULATION!$B:$B,[3]CALCULATION!$M:$M,"")</f>
        <v>Operationnel</v>
      </c>
      <c r="AH832" s="57"/>
      <c r="AI832" s="56" t="str" cm="1">
        <f t="array" ref="AI832">IFERROR(_xlfn.IFS(
AK832="MPR ISSUE","PDH",
AK832="BSS Hardware Issue","BSS",
AK832="Sites strategiques, MLL, Pylone, etc.","ENVTECH",
AK832="AKTIVCO DEFAUT GE &amp; POWER Cabinet","AKTIVCO",
AK832="AKTIVCO Coupure ENEO &amp; Baisse de tension","AKTIVCO GRID ONLY",
AK832="Coupure ENEO &amp; Baisse de tension","IHS GRID ONLY",
AK832="Defaut GE &amp; POWER Cabinet","IHS",
AK832="Sharing","Partners",
AK832="Sites strategiques &amp; DataCenter","SST &amp; DC",
AK832="Exclu","Exclu",
AK832="SAT","SAT",
AK832="SPARE-ISSUE","SPARE-ISSUE",
AK832="Fiber CAmtel","TRANS_FO_CAMTEL",
AK832="Fiber AOF","Fiber AOF",
AK832="Projet OCM (HUAWEI)","TRAVAUX-HUAWEI",
AK832="Projet OCM (NOKIA)","TRAVAUX-NOKIA",
AK832="ACCESS-ISSUE","ACCESS-ISSUE",
AK832="Projet OCM (ZTE, NOKIA, autres projets)","TRAVAUX OCM",
AK832="No root CAuse","No root cause",
AK832="ODU HS","PDH",
AK832="IP &amp; VLAN","PDH",
AK832="Warehouse HUAWEI","SPARE-ISSUE",
AK832="SPARE-HS","SPARE-ISSUE",
AK832="Power Telco","BSS",AK832="no impacts","no impacts"
),"")</f>
        <v>No root cause</v>
      </c>
      <c r="AJ832" s="56" t="str" cm="1">
        <f t="array" ref="AJ832">IFERROR(_xlfn.IFS(
AK832="MPR ISSUE","TX ISSUE",
AK832="BSS Hardware Issue","RAN ISSUE",
AK832="Sites strategiques, MLL, Pylone, etc.","ENVTECH",
AK832="AKTIVCO DEFAUT GE &amp; POWER Cabinet","POWER ISSUE",
AK832="AKTIVCO Coupure ENEO &amp; Baisse de tension","POWER ISSUE",
AK832="Coupure ENEO &amp; Baisse de tension","POWER ISSUE",
AK832="Defaut GE &amp; POWER Cabinet","POWER ISSUE",
AK832="Sharing","POWER ISSUE",
AK832="Sites strategiques &amp; DataCenter","POWER ISSUE",
AK832="Exclu","Exclu",
AK832="SAT","TX ISSUE",
AK832="SPARE-ISSUE","SPARE-ISSUE",
AK832="Fiber CAmtel","TX ISSUE",
AK832="Fiber AOF","TX ISSUE",
AK832="Projet OCM (HUAWEI)","TRAVAUX-HUAWEI",
AK832="Projet OCM (NOKIA)","TRAVAUX -NOKIA",
AK832="ACCESS-ISSUE","ACCESS-ISSUE",
AK832="Projet OCM (ZTE, NOKIA, autres projets)","TRAVAUX OCM",
AK832="No root CAuse","No root cause",
AK832="ODU HS","TX ISSUE",
AK832="IP &amp; VLAN","TX ISSUE",
AK832="Warehouse HUAWEI","SPARE-ISSUE",
AK832="SPARE-HS","SPARE-ISSUE",
AK832="Power Telco","RAN ISSUE",AK832="no impacts","no impacts"
),"")</f>
        <v>No root cause</v>
      </c>
      <c r="AK832" s="81" t="s">
        <v>5620</v>
      </c>
      <c r="AL832" s="56" t="str" cm="1">
        <f t="array" ref="AL832">IFERROR(_xlfn.IFS(
AK832="MPR ISSUE","ACTIVE",
AK832="BSS Hardware Issue","ACTIVE",
AK832="Sites strategiques, MLL, Pylone, etc.","PASSIVE",
AK832="AKTIVCO DEFAUT GE &amp; POWER Cabinet","PASSIVE",
AK832="AKTIVCO Coupure ENEO &amp; Baisse de tension","PASSIVE",
AK832="Coupure ENEO &amp; Baisse de tension","PASSIVE",
AK832="Defaut GE &amp; POWER Cabinet","PASSIVE",
AK832="Sharing","PASSIVE",
AK832="Sites strategiques &amp; DataCenter","PASSIVE",
AK832="Exclu","Exclu",
AK832="SAT","ACTIVE",
AK832="SPARE-ISSUE","SPARE-ISSUE",
AK832="Fiber CAmtel","ACTIVE",
AK832="Fiber AOF","ACTIVE",
AK832="Projet OCM (HUAWEI)","PLANNED WORKS",
AK832="Projet OCM (NOKIA)","PLANNED WORKS",
AK832="ACCESS-ISSUE","ACCESS-ISSUE",
AK832="Projet OCM (ZTE, NOKIA, autres projets)","PLANNED WORKS",
AK832="No root CAuse","No root cause",
AK832="ODU HS","ACTIVE",
AK832="IP &amp; VLAN","ACTIVE",
AK832="Warehouse HUAWEI","SPARE-ISSUE",
AK832="SPARE-HS","SPARE-ISSUE",
AK832="Power Telco","ACTIVE", AK832="no impacts","no impacts"
),"")</f>
        <v>No root cause</v>
      </c>
      <c r="AM832" s="108" t="s">
        <v>5537</v>
      </c>
      <c r="AN832" s="117" t="s">
        <v>1145</v>
      </c>
      <c r="AP832" s="23" t="s">
        <v>5537</v>
      </c>
      <c r="AQ832" s="23" t="s">
        <v>5537</v>
      </c>
      <c r="AR832" s="7"/>
      <c r="AS832" s="6"/>
      <c r="AT832" s="7"/>
      <c r="AU832" s="3" t="s">
        <v>5537</v>
      </c>
      <c r="AV832" s="24" t="s">
        <v>5537</v>
      </c>
      <c r="AW832" s="24" t="s">
        <v>5537</v>
      </c>
      <c r="AX832" s="24" t="s">
        <v>5537</v>
      </c>
      <c r="AY832" s="24" t="s">
        <v>5537</v>
      </c>
      <c r="AZ832" s="24" t="s">
        <v>5537</v>
      </c>
      <c r="BA832" s="24" t="s">
        <v>5537</v>
      </c>
      <c r="BB832" s="24" t="s">
        <v>5537</v>
      </c>
      <c r="BC832" s="24" t="s">
        <v>5537</v>
      </c>
      <c r="BD832" s="24" t="s">
        <v>5537</v>
      </c>
      <c r="BE832" s="24" t="s">
        <v>5537</v>
      </c>
      <c r="BF832" s="24" t="s">
        <v>5537</v>
      </c>
      <c r="BG832" s="24" t="s">
        <v>5537</v>
      </c>
      <c r="BH832" s="24" t="s">
        <v>5537</v>
      </c>
      <c r="BI832" s="9" t="s">
        <v>5537</v>
      </c>
      <c r="BJ832" s="14"/>
      <c r="BK832" s="14" t="s">
        <v>5537</v>
      </c>
      <c r="BL832" s="14" t="str">
        <f>_xlfn.XLOOKUP(B832,'[4]cell downs 18042026 17h'!$B:$B,'[4]cell downs 18042026 17h'!$B:$B,"")</f>
        <v/>
      </c>
      <c r="BM832" s="14" t="str">
        <f>_xlfn.XLOOKUP(B832,'[5]Cells Huawei 19042026 15h'!$B:$B,'[5]Cells Huawei 19042026 15h'!$B:$B,"")</f>
        <v/>
      </c>
      <c r="BN832" s="9" t="str">
        <f>_xlfn.XLOOKUP(B832,'[6]cells down 19042026 9H40'!$B:$B,'[6]cells down 19042026 9H40'!$B:$B,"")</f>
        <v/>
      </c>
      <c r="BO832" s="9" t="s">
        <v>5537</v>
      </c>
      <c r="BP832" s="9" t="s">
        <v>318</v>
      </c>
    </row>
    <row r="833" spans="1:68" s="9" customFormat="1" x14ac:dyDescent="0.35">
      <c r="A833" s="1" t="s">
        <v>467</v>
      </c>
      <c r="B833" s="8" t="s">
        <v>468</v>
      </c>
      <c r="C833" s="3" t="str">
        <f>_xlfn.XLOOKUP(B833,'[1]daily break down'!$D:$D,'[1]daily break down'!$E:$E,"")</f>
        <v>NORD-OUEST</v>
      </c>
      <c r="D833" s="1" t="s">
        <v>11</v>
      </c>
      <c r="E833" s="1" t="s">
        <v>96</v>
      </c>
      <c r="F833" s="3" t="s">
        <v>51</v>
      </c>
      <c r="G833" s="1" t="s">
        <v>469</v>
      </c>
      <c r="H833" s="40" t="str">
        <f>_xlfn.XLOOKUP(B833,[2]CALCULATION!$B:$B,[2]CALCULATION!$H:$H,"")</f>
        <v>NOKIA</v>
      </c>
      <c r="I833" s="34">
        <v>3.0819015332460129</v>
      </c>
      <c r="J833" s="34">
        <v>3.0819015332460129</v>
      </c>
      <c r="K833" s="34">
        <v>3.0819015332460129</v>
      </c>
      <c r="L833" s="34">
        <v>3.0819015332460129</v>
      </c>
      <c r="M833" s="34">
        <v>3.0914242973408559</v>
      </c>
      <c r="N833" s="34">
        <v>3.0819015332460129</v>
      </c>
      <c r="O833" s="34">
        <v>3.0819015332460129</v>
      </c>
      <c r="P833" s="34">
        <v>3.363436282337859</v>
      </c>
      <c r="Q833" s="34">
        <v>4.0897995421024325</v>
      </c>
      <c r="R833" s="34">
        <v>3.0819015332460129</v>
      </c>
      <c r="S833" s="109">
        <v>3.0819015332460129</v>
      </c>
      <c r="T833" s="109">
        <f>_xlfn.XLOOKUP(B833,'[3]Nur des jours'!$B:$B,'[3]Nur des jours'!$U:$U,"")</f>
        <v>2.0564380352307001</v>
      </c>
      <c r="U833" s="109">
        <v>3.0819015332460129</v>
      </c>
      <c r="V833" s="109">
        <v>3.0819015332460129</v>
      </c>
      <c r="W833" s="109">
        <v>2.0564380352307001</v>
      </c>
      <c r="X833" s="109">
        <v>0</v>
      </c>
      <c r="Y833" s="109">
        <v>0</v>
      </c>
      <c r="Z833" s="109">
        <v>4.1876763889245487E-2</v>
      </c>
      <c r="AA833" s="109">
        <v>0</v>
      </c>
      <c r="AB833" s="109">
        <v>2.0296319125196444E-2</v>
      </c>
      <c r="AC833" s="109">
        <v>0</v>
      </c>
      <c r="AD833" s="109">
        <v>0</v>
      </c>
      <c r="AE833" s="109">
        <v>0</v>
      </c>
      <c r="AF833" s="109">
        <v>0</v>
      </c>
      <c r="AG833" s="57" t="str">
        <f>_xlfn.XLOOKUP(B833,[3]CALCULATION!$B:$B,[3]CALCULATION!$M:$M,"")</f>
        <v>Insecurity</v>
      </c>
      <c r="AH833" s="57"/>
      <c r="AI833" s="56" t="str" cm="1">
        <f t="array" ref="AI833">IFERROR(_xlfn.IFS(
AK833="MPR ISSUE","PDH",
AK833="BSS Hardware Issue","BSS",
AK833="Sites strategiques, MLL, Pylone, etc.","ENVTECH",
AK833="AKTIVCO DEFAUT GE &amp; POWER Cabinet","AKTIVCO",
AK833="AKTIVCO Coupure ENEO &amp; Baisse de tension","AKTIVCO GRID ONLY",
AK833="Coupure ENEO &amp; Baisse de tension","IHS GRID ONLY",
AK833="Defaut GE &amp; POWER Cabinet","IHS",
AK833="Sharing","Partners",
AK833="Sites strategiques &amp; DataCenter","SST &amp; DC",
AK833="Exclu","Exclu",
AK833="SAT","SAT",
AK833="SPARE-ISSUE","SPARE-ISSUE",
AK833="Fiber CAmtel","TRANS_FO_CAMTEL",
AK833="Fiber AOF","Fiber AOF",
AK833="Projet OCM (HUAWEI)","TRAVAUX-HUAWEI",
AK833="Projet OCM (NOKIA)","TRAVAUX-NOKIA",
AK833="ACCESS-ISSUE","ACCESS-ISSUE",
AK833="Projet OCM (ZTE, NOKIA, autres projets)","TRAVAUX OCM",
AK833="No root CAuse","No root cause",
AK833="ODU HS","PDH",
AK833="IP &amp; VLAN","PDH",
AK833="Warehouse HUAWEI","SPARE-ISSUE",
AK833="SPARE-HS","SPARE-ISSUE",
AK833="Power Telco","BSS",AK833="no impacts","no impacts"
),"")</f>
        <v>SPARE-ISSUE</v>
      </c>
      <c r="AJ833" s="56" t="str" cm="1">
        <f t="array" ref="AJ833">IFERROR(_xlfn.IFS(
AK833="MPR ISSUE","TX ISSUE",
AK833="BSS Hardware Issue","RAN ISSUE",
AK833="Sites strategiques, MLL, Pylone, etc.","ENVTECH",
AK833="AKTIVCO DEFAUT GE &amp; POWER Cabinet","POWER ISSUE",
AK833="AKTIVCO Coupure ENEO &amp; Baisse de tension","POWER ISSUE",
AK833="Coupure ENEO &amp; Baisse de tension","POWER ISSUE",
AK833="Defaut GE &amp; POWER Cabinet","POWER ISSUE",
AK833="Sharing","POWER ISSUE",
AK833="Sites strategiques &amp; DataCenter","POWER ISSUE",
AK833="Exclu","Exclu",
AK833="SAT","TX ISSUE",
AK833="SPARE-ISSUE","SPARE-ISSUE",
AK833="Fiber CAmtel","TX ISSUE",
AK833="Fiber AOF","TX ISSUE",
AK833="Projet OCM (HUAWEI)","TRAVAUX-HUAWEI",
AK833="Projet OCM (NOKIA)","TRAVAUX -NOKIA",
AK833="ACCESS-ISSUE","ACCESS-ISSUE",
AK833="Projet OCM (ZTE, NOKIA, autres projets)","TRAVAUX OCM",
AK833="No root CAuse","No root cause",
AK833="ODU HS","TX ISSUE",
AK833="IP &amp; VLAN","TX ISSUE",
AK833="Warehouse HUAWEI","SPARE-ISSUE",
AK833="SPARE-HS","SPARE-ISSUE",
AK833="Power Telco","RAN ISSUE",AK833="no impacts","no impacts"
),"")</f>
        <v>SPARE-ISSUE</v>
      </c>
      <c r="AK833" s="81" t="s">
        <v>5336</v>
      </c>
      <c r="AL833" s="56" t="str" cm="1">
        <f t="array" ref="AL833">IFERROR(_xlfn.IFS(
AK833="MPR ISSUE","ACTIVE",
AK833="BSS Hardware Issue","ACTIVE",
AK833="Sites strategiques, MLL, Pylone, etc.","PASSIVE",
AK833="AKTIVCO DEFAUT GE &amp; POWER Cabinet","PASSIVE",
AK833="AKTIVCO Coupure ENEO &amp; Baisse de tension","PASSIVE",
AK833="Coupure ENEO &amp; Baisse de tension","PASSIVE",
AK833="Defaut GE &amp; POWER Cabinet","PASSIVE",
AK833="Sharing","PASSIVE",
AK833="Sites strategiques &amp; DataCenter","PASSIVE",
AK833="Exclu","Exclu",
AK833="SAT","ACTIVE",
AK833="SPARE-ISSUE","SPARE-ISSUE",
AK833="Fiber CAmtel","ACTIVE",
AK833="Fiber AOF","ACTIVE",
AK833="Projet OCM (HUAWEI)","PLANNED WORKS",
AK833="Projet OCM (NOKIA)","PLANNED WORKS",
AK833="ACCESS-ISSUE","ACCESS-ISSUE",
AK833="Projet OCM (ZTE, NOKIA, autres projets)","PLANNED WORKS",
AK833="No root CAuse","No root cause",
AK833="ODU HS","ACTIVE",
AK833="IP &amp; VLAN","ACTIVE",
AK833="Warehouse HUAWEI","SPARE-ISSUE",
AK833="SPARE-HS","SPARE-ISSUE",
AK833="Power Telco","ACTIVE", AK833="no impacts","no impacts"
),"")</f>
        <v>SPARE-ISSUE</v>
      </c>
      <c r="AM833" s="108" t="s">
        <v>5990</v>
      </c>
      <c r="AN833" s="117" t="s">
        <v>468</v>
      </c>
      <c r="AP833" s="23" t="s">
        <v>5537</v>
      </c>
      <c r="AQ833" s="23" t="s">
        <v>5537</v>
      </c>
      <c r="AR833" s="7"/>
      <c r="AS833" s="6"/>
      <c r="AT833" s="7"/>
      <c r="AU833" s="3" t="s">
        <v>5537</v>
      </c>
      <c r="AV833" s="24" t="s">
        <v>5537</v>
      </c>
      <c r="AW833" s="24" t="s">
        <v>5537</v>
      </c>
      <c r="AX833" s="24" t="s">
        <v>5537</v>
      </c>
      <c r="AY833" s="24" t="s">
        <v>5537</v>
      </c>
      <c r="AZ833" s="24" t="s">
        <v>5537</v>
      </c>
      <c r="BA833" s="24" t="s">
        <v>5537</v>
      </c>
      <c r="BB833" s="24" t="s">
        <v>6505</v>
      </c>
      <c r="BC833" s="24" t="s">
        <v>6505</v>
      </c>
      <c r="BD833" s="24" t="s">
        <v>6505</v>
      </c>
      <c r="BE833" s="24" t="s">
        <v>5537</v>
      </c>
      <c r="BF833" s="24" t="s">
        <v>5537</v>
      </c>
      <c r="BG833" s="24" t="s">
        <v>5537</v>
      </c>
      <c r="BH833" s="24" t="s">
        <v>5537</v>
      </c>
      <c r="BI833" s="9" t="s">
        <v>5537</v>
      </c>
      <c r="BJ833" s="14"/>
      <c r="BK833" s="14" t="s">
        <v>5537</v>
      </c>
      <c r="BL833" s="14" t="str">
        <f>_xlfn.XLOOKUP(B833,'[4]cell downs 18042026 17h'!$B:$B,'[4]cell downs 18042026 17h'!$B:$B,"")</f>
        <v/>
      </c>
      <c r="BM833" s="14" t="str">
        <f>_xlfn.XLOOKUP(B833,'[5]Cells Huawei 19042026 15h'!$B:$B,'[5]Cells Huawei 19042026 15h'!$B:$B,"")</f>
        <v/>
      </c>
      <c r="BN833" s="9" t="str">
        <f>_xlfn.XLOOKUP(B833,'[6]cells down 19042026 9H40'!$B:$B,'[6]cells down 19042026 9H40'!$B:$B,"")</f>
        <v/>
      </c>
      <c r="BO833" s="9" t="s">
        <v>468</v>
      </c>
      <c r="BP833" s="9" t="s">
        <v>12</v>
      </c>
    </row>
    <row r="834" spans="1:68" s="9" customFormat="1" x14ac:dyDescent="0.35">
      <c r="A834" s="1" t="s">
        <v>2038</v>
      </c>
      <c r="B834" s="8" t="s">
        <v>2039</v>
      </c>
      <c r="C834" s="3" t="str">
        <f>_xlfn.XLOOKUP(B834,'[1]daily break down'!$D:$D,'[1]daily break down'!$E:$E,"")</f>
        <v>NORD</v>
      </c>
      <c r="D834" s="1" t="s">
        <v>11</v>
      </c>
      <c r="E834" s="1" t="s">
        <v>66</v>
      </c>
      <c r="F834" s="3" t="s">
        <v>23</v>
      </c>
      <c r="G834" s="1" t="s">
        <v>2038</v>
      </c>
      <c r="H834" s="40" t="str">
        <f>_xlfn.XLOOKUP(B834,[2]CALCULATION!$B:$B,[2]CALCULATION!$H:$H,"")</f>
        <v>NOKIA</v>
      </c>
      <c r="I834" s="34">
        <v>0</v>
      </c>
      <c r="J834" s="34">
        <v>0</v>
      </c>
      <c r="K834" s="34">
        <v>0</v>
      </c>
      <c r="L834" s="34">
        <v>0</v>
      </c>
      <c r="M834" s="34">
        <v>1.9730878635905152E-2</v>
      </c>
      <c r="N834" s="34">
        <v>0</v>
      </c>
      <c r="O834" s="34">
        <v>3.929943742928458E-2</v>
      </c>
      <c r="P834" s="34">
        <v>0</v>
      </c>
      <c r="Q834" s="34">
        <v>0</v>
      </c>
      <c r="R834" s="34">
        <v>0</v>
      </c>
      <c r="S834" s="109">
        <v>0</v>
      </c>
      <c r="T834" s="109">
        <f>_xlfn.XLOOKUP(B834,'[3]Nur des jours'!$B:$B,'[3]Nur des jours'!$U:$U,"")</f>
        <v>0</v>
      </c>
      <c r="U834" s="109">
        <v>7.2683218375409284E-3</v>
      </c>
      <c r="V834" s="109">
        <v>0.73944234703923428</v>
      </c>
      <c r="W834" s="109">
        <v>0</v>
      </c>
      <c r="X834" s="109">
        <v>0</v>
      </c>
      <c r="Y834" s="109">
        <v>1.9333224896057162E-2</v>
      </c>
      <c r="Z834" s="109">
        <v>0</v>
      </c>
      <c r="AA834" s="109">
        <v>0</v>
      </c>
      <c r="AB834" s="109">
        <v>1.9333224896057162E-2</v>
      </c>
      <c r="AC834" s="109">
        <v>0</v>
      </c>
      <c r="AD834" s="109">
        <v>0</v>
      </c>
      <c r="AE834" s="109">
        <v>0</v>
      </c>
      <c r="AF834" s="109">
        <v>0</v>
      </c>
      <c r="AG834" s="57" t="str">
        <f>_xlfn.XLOOKUP(B834,[3]CALCULATION!$B:$B,[3]CALCULATION!$M:$M,"")</f>
        <v>Operationnel</v>
      </c>
      <c r="AH834" s="57"/>
      <c r="AI834" s="56" t="str" cm="1">
        <f t="array" ref="AI834">IFERROR(_xlfn.IFS(
AK834="MPR ISSUE","PDH",
AK834="BSS Hardware Issue","BSS",
AK834="Sites strategiques, MLL, Pylone, etc.","ENVTECH",
AK834="AKTIVCO DEFAUT GE &amp; POWER Cabinet","AKTIVCO",
AK834="AKTIVCO Coupure ENEO &amp; Baisse de tension","AKTIVCO GRID ONLY",
AK834="Coupure ENEO &amp; Baisse de tension","IHS GRID ONLY",
AK834="Defaut GE &amp; POWER Cabinet","IHS",
AK834="Sharing","Partners",
AK834="Sites strategiques &amp; DataCenter","SST &amp; DC",
AK834="Exclu","Exclu",
AK834="SAT","SAT",
AK834="SPARE-ISSUE","SPARE-ISSUE",
AK834="Fiber CAmtel","TRANS_FO_CAMTEL",
AK834="Fiber AOF","Fiber AOF",
AK834="Projet OCM (HUAWEI)","TRAVAUX-HUAWEI",
AK834="Projet OCM (NOKIA)","TRAVAUX-NOKIA",
AK834="ACCESS-ISSUE","ACCESS-ISSUE",
AK834="Projet OCM (ZTE, NOKIA, autres projets)","TRAVAUX OCM",
AK834="No root CAuse","No root cause",
AK834="ODU HS","PDH",
AK834="IP &amp; VLAN","PDH",
AK834="Warehouse HUAWEI","SPARE-ISSUE",
AK834="SPARE-HS","SPARE-ISSUE",
AK834="Power Telco","BSS",AK834="no impacts","no impacts"
),"")</f>
        <v>No root cause</v>
      </c>
      <c r="AJ834" s="56" t="str" cm="1">
        <f t="array" ref="AJ834">IFERROR(_xlfn.IFS(
AK834="MPR ISSUE","TX ISSUE",
AK834="BSS Hardware Issue","RAN ISSUE",
AK834="Sites strategiques, MLL, Pylone, etc.","ENVTECH",
AK834="AKTIVCO DEFAUT GE &amp; POWER Cabinet","POWER ISSUE",
AK834="AKTIVCO Coupure ENEO &amp; Baisse de tension","POWER ISSUE",
AK834="Coupure ENEO &amp; Baisse de tension","POWER ISSUE",
AK834="Defaut GE &amp; POWER Cabinet","POWER ISSUE",
AK834="Sharing","POWER ISSUE",
AK834="Sites strategiques &amp; DataCenter","POWER ISSUE",
AK834="Exclu","Exclu",
AK834="SAT","TX ISSUE",
AK834="SPARE-ISSUE","SPARE-ISSUE",
AK834="Fiber CAmtel","TX ISSUE",
AK834="Fiber AOF","TX ISSUE",
AK834="Projet OCM (HUAWEI)","TRAVAUX-HUAWEI",
AK834="Projet OCM (NOKIA)","TRAVAUX -NOKIA",
AK834="ACCESS-ISSUE","ACCESS-ISSUE",
AK834="Projet OCM (ZTE, NOKIA, autres projets)","TRAVAUX OCM",
AK834="No root CAuse","No root cause",
AK834="ODU HS","TX ISSUE",
AK834="IP &amp; VLAN","TX ISSUE",
AK834="Warehouse HUAWEI","SPARE-ISSUE",
AK834="SPARE-HS","SPARE-ISSUE",
AK834="Power Telco","RAN ISSUE",AK834="no impacts","no impacts"
),"")</f>
        <v>No root cause</v>
      </c>
      <c r="AK834" s="81" t="s">
        <v>5620</v>
      </c>
      <c r="AL834" s="56" t="str" cm="1">
        <f t="array" ref="AL834">IFERROR(_xlfn.IFS(
AK834="MPR ISSUE","ACTIVE",
AK834="BSS Hardware Issue","ACTIVE",
AK834="Sites strategiques, MLL, Pylone, etc.","PASSIVE",
AK834="AKTIVCO DEFAUT GE &amp; POWER Cabinet","PASSIVE",
AK834="AKTIVCO Coupure ENEO &amp; Baisse de tension","PASSIVE",
AK834="Coupure ENEO &amp; Baisse de tension","PASSIVE",
AK834="Defaut GE &amp; POWER Cabinet","PASSIVE",
AK834="Sharing","PASSIVE",
AK834="Sites strategiques &amp; DataCenter","PASSIVE",
AK834="Exclu","Exclu",
AK834="SAT","ACTIVE",
AK834="SPARE-ISSUE","SPARE-ISSUE",
AK834="Fiber CAmtel","ACTIVE",
AK834="Fiber AOF","ACTIVE",
AK834="Projet OCM (HUAWEI)","PLANNED WORKS",
AK834="Projet OCM (NOKIA)","PLANNED WORKS",
AK834="ACCESS-ISSUE","ACCESS-ISSUE",
AK834="Projet OCM (ZTE, NOKIA, autres projets)","PLANNED WORKS",
AK834="No root CAuse","No root cause",
AK834="ODU HS","ACTIVE",
AK834="IP &amp; VLAN","ACTIVE",
AK834="Warehouse HUAWEI","SPARE-ISSUE",
AK834="SPARE-HS","SPARE-ISSUE",
AK834="Power Telco","ACTIVE", AK834="no impacts","no impacts"
),"")</f>
        <v>No root cause</v>
      </c>
      <c r="AM834" s="108" t="s">
        <v>5537</v>
      </c>
      <c r="AN834" s="117" t="s">
        <v>2039</v>
      </c>
      <c r="AP834" s="23" t="s">
        <v>5537</v>
      </c>
      <c r="AQ834" s="23" t="s">
        <v>5537</v>
      </c>
      <c r="AR834" s="7"/>
      <c r="AS834" s="6"/>
      <c r="AT834" s="7"/>
      <c r="AU834" s="3" t="s">
        <v>5537</v>
      </c>
      <c r="AV834" s="24" t="s">
        <v>5537</v>
      </c>
      <c r="AW834" s="24" t="s">
        <v>5537</v>
      </c>
      <c r="AX834" s="24" t="s">
        <v>5537</v>
      </c>
      <c r="AY834" s="24" t="s">
        <v>5537</v>
      </c>
      <c r="AZ834" s="24" t="s">
        <v>5537</v>
      </c>
      <c r="BA834" s="24" t="s">
        <v>5537</v>
      </c>
      <c r="BB834" s="24" t="s">
        <v>5537</v>
      </c>
      <c r="BC834" s="24" t="s">
        <v>5537</v>
      </c>
      <c r="BD834" s="24" t="s">
        <v>5537</v>
      </c>
      <c r="BE834" s="24" t="s">
        <v>5537</v>
      </c>
      <c r="BF834" s="24" t="s">
        <v>5537</v>
      </c>
      <c r="BG834" s="24" t="s">
        <v>5537</v>
      </c>
      <c r="BH834" s="24" t="s">
        <v>5537</v>
      </c>
      <c r="BI834" s="9" t="s">
        <v>5537</v>
      </c>
      <c r="BJ834" s="14"/>
      <c r="BK834" s="14" t="s">
        <v>5537</v>
      </c>
      <c r="BL834" s="14" t="str">
        <f>_xlfn.XLOOKUP(B834,'[4]cell downs 18042026 17h'!$B:$B,'[4]cell downs 18042026 17h'!$B:$B,"")</f>
        <v/>
      </c>
      <c r="BM834" s="14" t="str">
        <f>_xlfn.XLOOKUP(B834,'[5]Cells Huawei 19042026 15h'!$B:$B,'[5]Cells Huawei 19042026 15h'!$B:$B,"")</f>
        <v/>
      </c>
      <c r="BN834" s="9" t="str">
        <f>_xlfn.XLOOKUP(B834,'[6]cells down 19042026 9H40'!$B:$B,'[6]cells down 19042026 9H40'!$B:$B,"")</f>
        <v/>
      </c>
      <c r="BO834" s="9" t="s">
        <v>2039</v>
      </c>
      <c r="BP834" s="9" t="s">
        <v>5537</v>
      </c>
    </row>
    <row r="835" spans="1:68" s="9" customFormat="1" x14ac:dyDescent="0.35">
      <c r="A835" s="1" t="s">
        <v>2573</v>
      </c>
      <c r="B835" s="8" t="s">
        <v>2574</v>
      </c>
      <c r="C835" s="3" t="str">
        <f>_xlfn.XLOOKUP(B835,'[1]daily break down'!$D:$D,'[1]daily break down'!$E:$E,"")</f>
        <v>CENTRE</v>
      </c>
      <c r="D835" s="1" t="s">
        <v>11</v>
      </c>
      <c r="E835" s="1" t="s">
        <v>12</v>
      </c>
      <c r="F835" s="3" t="s">
        <v>37</v>
      </c>
      <c r="G835" s="1" t="s">
        <v>2573</v>
      </c>
      <c r="H835" s="41" t="str">
        <f>_xlfn.XLOOKUP(B835,[2]CALCULATION!$B:$B,[2]CALCULATION!$H:$H,"")</f>
        <v>ZTE</v>
      </c>
      <c r="I835" s="34">
        <v>0</v>
      </c>
      <c r="J835" s="34">
        <v>0</v>
      </c>
      <c r="K835" s="34">
        <v>0.68436762519511585</v>
      </c>
      <c r="L835" s="34">
        <v>1.5409507666230065</v>
      </c>
      <c r="M835" s="34">
        <v>1.5409507666230065</v>
      </c>
      <c r="N835" s="34">
        <v>1.5409507666230065</v>
      </c>
      <c r="O835" s="34">
        <v>1.5409507666230065</v>
      </c>
      <c r="P835" s="34">
        <v>1.5409507666230065</v>
      </c>
      <c r="Q835" s="34">
        <v>1.5409507666230065</v>
      </c>
      <c r="R835" s="34">
        <v>1.5409507666230065</v>
      </c>
      <c r="S835" s="109">
        <v>1.3901195092927894</v>
      </c>
      <c r="T835" s="109">
        <f>_xlfn.XLOOKUP(B835,'[3]Nur des jours'!$B:$B,'[3]Nur des jours'!$U:$U,"")</f>
        <v>0</v>
      </c>
      <c r="U835" s="109">
        <v>0</v>
      </c>
      <c r="V835" s="109">
        <v>0</v>
      </c>
      <c r="W835" s="109">
        <v>0</v>
      </c>
      <c r="X835" s="109">
        <v>0</v>
      </c>
      <c r="Y835" s="109">
        <v>0</v>
      </c>
      <c r="Z835" s="109">
        <v>0</v>
      </c>
      <c r="AA835" s="109">
        <v>0</v>
      </c>
      <c r="AB835" s="109">
        <v>1.8744667311583155E-2</v>
      </c>
      <c r="AC835" s="109">
        <v>2.3855057172204035E-2</v>
      </c>
      <c r="AD835" s="109">
        <v>0</v>
      </c>
      <c r="AE835" s="109">
        <v>3.4064999586226178E-3</v>
      </c>
      <c r="AF835" s="109">
        <v>3.4064999586226178E-3</v>
      </c>
      <c r="AG835" s="57" t="str">
        <f>_xlfn.XLOOKUP(B835,[3]CALCULATION!$B:$B,[3]CALCULATION!$M:$M,"")</f>
        <v>Operationnel</v>
      </c>
      <c r="AH835" s="57"/>
      <c r="AI835" s="56" t="str" cm="1">
        <f t="array" ref="AI835">IFERROR(_xlfn.IFS(
AK835="MPR ISSUE","PDH",
AK835="BSS Hardware Issue","BSS",
AK835="Sites strategiques, MLL, Pylone, etc.","ENVTECH",
AK835="AKTIVCO DEFAUT GE &amp; POWER Cabinet","AKTIVCO",
AK835="AKTIVCO Coupure ENEO &amp; Baisse de tension","AKTIVCO GRID ONLY",
AK835="Coupure ENEO &amp; Baisse de tension","IHS GRID ONLY",
AK835="Defaut GE &amp; POWER Cabinet","IHS",
AK835="Sharing","Partners",
AK835="Sites strategiques &amp; DataCenter","SST &amp; DC",
AK835="Exclu","Exclu",
AK835="SAT","SAT",
AK835="SPARE-ISSUE","SPARE-ISSUE",
AK835="Fiber CAmtel","TRANS_FO_CAMTEL",
AK835="Fiber AOF","Fiber AOF",
AK835="Projet OCM (HUAWEI)","TRAVAUX-HUAWEI",
AK835="Projet OCM (NOKIA)","TRAVAUX-NOKIA",
AK835="ACCESS-ISSUE","ACCESS-ISSUE",
AK835="Projet OCM (ZTE, NOKIA, autres projets)","TRAVAUX OCM",
AK835="No root CAuse","No root cause",
AK835="ODU HS","PDH",
AK835="IP &amp; VLAN","PDH",
AK835="Warehouse HUAWEI","SPARE-ISSUE",
AK835="SPARE-HS","SPARE-ISSUE",
AK835="Power Telco","BSS",AK835="no impacts","no impacts"
),"")</f>
        <v>No root cause</v>
      </c>
      <c r="AJ835" s="56" t="str" cm="1">
        <f t="array" ref="AJ835">IFERROR(_xlfn.IFS(
AK835="MPR ISSUE","TX ISSUE",
AK835="BSS Hardware Issue","RAN ISSUE",
AK835="Sites strategiques, MLL, Pylone, etc.","ENVTECH",
AK835="AKTIVCO DEFAUT GE &amp; POWER Cabinet","POWER ISSUE",
AK835="AKTIVCO Coupure ENEO &amp; Baisse de tension","POWER ISSUE",
AK835="Coupure ENEO &amp; Baisse de tension","POWER ISSUE",
AK835="Defaut GE &amp; POWER Cabinet","POWER ISSUE",
AK835="Sharing","POWER ISSUE",
AK835="Sites strategiques &amp; DataCenter","POWER ISSUE",
AK835="Exclu","Exclu",
AK835="SAT","TX ISSUE",
AK835="SPARE-ISSUE","SPARE-ISSUE",
AK835="Fiber CAmtel","TX ISSUE",
AK835="Fiber AOF","TX ISSUE",
AK835="Projet OCM (HUAWEI)","TRAVAUX-HUAWEI",
AK835="Projet OCM (NOKIA)","TRAVAUX -NOKIA",
AK835="ACCESS-ISSUE","ACCESS-ISSUE",
AK835="Projet OCM (ZTE, NOKIA, autres projets)","TRAVAUX OCM",
AK835="No root CAuse","No root cause",
AK835="ODU HS","TX ISSUE",
AK835="IP &amp; VLAN","TX ISSUE",
AK835="Warehouse HUAWEI","SPARE-ISSUE",
AK835="SPARE-HS","SPARE-ISSUE",
AK835="Power Telco","RAN ISSUE",AK835="no impacts","no impacts"
),"")</f>
        <v>No root cause</v>
      </c>
      <c r="AK835" s="81" t="s">
        <v>5620</v>
      </c>
      <c r="AL835" s="56" t="str" cm="1">
        <f t="array" ref="AL835">IFERROR(_xlfn.IFS(
AK835="MPR ISSUE","ACTIVE",
AK835="BSS Hardware Issue","ACTIVE",
AK835="Sites strategiques, MLL, Pylone, etc.","PASSIVE",
AK835="AKTIVCO DEFAUT GE &amp; POWER Cabinet","PASSIVE",
AK835="AKTIVCO Coupure ENEO &amp; Baisse de tension","PASSIVE",
AK835="Coupure ENEO &amp; Baisse de tension","PASSIVE",
AK835="Defaut GE &amp; POWER Cabinet","PASSIVE",
AK835="Sharing","PASSIVE",
AK835="Sites strategiques &amp; DataCenter","PASSIVE",
AK835="Exclu","Exclu",
AK835="SAT","ACTIVE",
AK835="SPARE-ISSUE","SPARE-ISSUE",
AK835="Fiber CAmtel","ACTIVE",
AK835="Fiber AOF","ACTIVE",
AK835="Projet OCM (HUAWEI)","PLANNED WORKS",
AK835="Projet OCM (NOKIA)","PLANNED WORKS",
AK835="ACCESS-ISSUE","ACCESS-ISSUE",
AK835="Projet OCM (ZTE, NOKIA, autres projets)","PLANNED WORKS",
AK835="No root CAuse","No root cause",
AK835="ODU HS","ACTIVE",
AK835="IP &amp; VLAN","ACTIVE",
AK835="Warehouse HUAWEI","SPARE-ISSUE",
AK835="SPARE-HS","SPARE-ISSUE",
AK835="Power Telco","ACTIVE", AK835="no impacts","no impacts"
),"")</f>
        <v>No root cause</v>
      </c>
      <c r="AM835" s="108" t="s">
        <v>5537</v>
      </c>
      <c r="AN835" s="117" t="s">
        <v>2574</v>
      </c>
      <c r="AP835" s="23" t="s">
        <v>5537</v>
      </c>
      <c r="AQ835" s="23" t="s">
        <v>5537</v>
      </c>
      <c r="AR835" s="7"/>
      <c r="AS835" s="6"/>
      <c r="AT835" s="7"/>
      <c r="AU835" s="3" t="s">
        <v>5537</v>
      </c>
      <c r="AV835" s="24" t="s">
        <v>5537</v>
      </c>
      <c r="AW835" s="24" t="s">
        <v>5537</v>
      </c>
      <c r="AX835" s="24" t="s">
        <v>5537</v>
      </c>
      <c r="AY835" s="24" t="s">
        <v>5537</v>
      </c>
      <c r="AZ835" s="24" t="s">
        <v>5537</v>
      </c>
      <c r="BA835" s="24" t="s">
        <v>5537</v>
      </c>
      <c r="BB835" s="24" t="s">
        <v>5537</v>
      </c>
      <c r="BC835" s="24" t="s">
        <v>5537</v>
      </c>
      <c r="BD835" s="24" t="s">
        <v>5537</v>
      </c>
      <c r="BE835" s="24" t="s">
        <v>5537</v>
      </c>
      <c r="BF835" s="24" t="s">
        <v>5537</v>
      </c>
      <c r="BG835" s="24" t="s">
        <v>5537</v>
      </c>
      <c r="BH835" s="24" t="s">
        <v>5537</v>
      </c>
      <c r="BI835" s="9" t="s">
        <v>5537</v>
      </c>
      <c r="BJ835" s="14"/>
      <c r="BK835" s="14" t="s">
        <v>5537</v>
      </c>
      <c r="BL835" s="14" t="str">
        <f>_xlfn.XLOOKUP(B835,'[4]cell downs 18042026 17h'!$B:$B,'[4]cell downs 18042026 17h'!$B:$B,"")</f>
        <v/>
      </c>
      <c r="BM835" s="14" t="str">
        <f>_xlfn.XLOOKUP(B835,'[5]Cells Huawei 19042026 15h'!$B:$B,'[5]Cells Huawei 19042026 15h'!$B:$B,"")</f>
        <v/>
      </c>
      <c r="BN835" s="9" t="str">
        <f>_xlfn.XLOOKUP(B835,'[6]cells down 19042026 9H40'!$B:$B,'[6]cells down 19042026 9H40'!$B:$B,"")</f>
        <v>CTR_061</v>
      </c>
      <c r="BO835" s="9" t="s">
        <v>2574</v>
      </c>
      <c r="BP835" s="9" t="s">
        <v>1713</v>
      </c>
    </row>
    <row r="836" spans="1:68" s="9" customFormat="1" x14ac:dyDescent="0.35">
      <c r="A836" s="25" t="s">
        <v>5420</v>
      </c>
      <c r="B836" s="32" t="s">
        <v>5421</v>
      </c>
      <c r="C836" s="3" t="str">
        <f>_xlfn.XLOOKUP(B836,'[1]daily break down'!$D:$D,'[1]daily break down'!$E:$E,"")</f>
        <v>CENTRE</v>
      </c>
      <c r="D836" s="25" t="s">
        <v>357</v>
      </c>
      <c r="E836" s="25" t="s">
        <v>987</v>
      </c>
      <c r="F836" s="25" t="s">
        <v>226</v>
      </c>
      <c r="G836" s="25" t="s">
        <v>489</v>
      </c>
      <c r="H836" s="41" t="str">
        <f>_xlfn.XLOOKUP(B836,[2]CALCULATION!$B:$B,[2]CALCULATION!$H:$H,"")</f>
        <v>ZTE</v>
      </c>
      <c r="I836" s="34">
        <v>0.47814061461106661</v>
      </c>
      <c r="J836" s="34">
        <v>16.793456238425033</v>
      </c>
      <c r="K836" s="34">
        <v>2.4530188366963159</v>
      </c>
      <c r="L836" s="34">
        <v>0</v>
      </c>
      <c r="M836" s="34">
        <v>0</v>
      </c>
      <c r="N836" s="34">
        <v>3.0390973452843775E-2</v>
      </c>
      <c r="O836" s="34">
        <v>0.10315809298781874</v>
      </c>
      <c r="P836" s="34">
        <v>0.24162964104407919</v>
      </c>
      <c r="Q836" s="34">
        <v>0</v>
      </c>
      <c r="R836" s="34">
        <v>9.4651295682769589</v>
      </c>
      <c r="S836" s="109">
        <v>14.494050931276449</v>
      </c>
      <c r="T836" s="109">
        <f>_xlfn.XLOOKUP(B836,'[3]Nur des jours'!$B:$B,'[3]Nur des jours'!$U:$U,"")</f>
        <v>5.7646896839053401</v>
      </c>
      <c r="U836" s="109">
        <v>4.3131104947308057</v>
      </c>
      <c r="V836" s="109">
        <v>5.6889262712130435</v>
      </c>
      <c r="W836" s="109">
        <v>5.764689683905341</v>
      </c>
      <c r="X836" s="109">
        <v>0.16506364982749896</v>
      </c>
      <c r="Y836" s="109">
        <v>0</v>
      </c>
      <c r="Z836" s="109">
        <v>0</v>
      </c>
      <c r="AA836" s="109">
        <v>0</v>
      </c>
      <c r="AB836" s="109">
        <v>1.7478376751047867E-2</v>
      </c>
      <c r="AC836" s="109">
        <v>0</v>
      </c>
      <c r="AD836" s="109">
        <v>0</v>
      </c>
      <c r="AE836" s="109">
        <v>0</v>
      </c>
      <c r="AF836" s="109">
        <v>0</v>
      </c>
      <c r="AG836" s="57" t="str">
        <f>_xlfn.XLOOKUP(B836,[3]CALCULATION!$B:$B,[3]CALCULATION!$M:$M,"")</f>
        <v>Operationnel</v>
      </c>
      <c r="AH836" s="57"/>
      <c r="AI836" s="56" t="str" cm="1">
        <f t="array" ref="AI836">IFERROR(_xlfn.IFS(
AK836="MPR ISSUE","PDH",
AK836="BSS Hardware Issue","BSS",
AK836="Sites strategiques, MLL, Pylone, etc.","ENVTECH",
AK836="AKTIVCO DEFAUT GE &amp; POWER Cabinet","AKTIVCO",
AK836="AKTIVCO Coupure ENEO &amp; Baisse de tension","AKTIVCO GRID ONLY",
AK836="Coupure ENEO &amp; Baisse de tension","IHS GRID ONLY",
AK836="Defaut GE &amp; POWER Cabinet","IHS",
AK836="Sharing","Partners",
AK836="Sites strategiques &amp; DataCenter","SST &amp; DC",
AK836="Exclu","Exclu",
AK836="SAT","SAT",
AK836="SPARE-ISSUE","SPARE-ISSUE",
AK836="Fiber CAmtel","TRANS_FO_CAMTEL",
AK836="Fiber AOF","Fiber AOF",
AK836="Projet OCM (HUAWEI)","TRAVAUX-HUAWEI",
AK836="Projet OCM (NOKIA)","TRAVAUX-NOKIA",
AK836="ACCESS-ISSUE","ACCESS-ISSUE",
AK836="Projet OCM (ZTE, NOKIA, autres projets)","TRAVAUX OCM",
AK836="No root CAuse","No root cause",
AK836="ODU HS","PDH",
AK836="IP &amp; VLAN","PDH",
AK836="Warehouse HUAWEI","SPARE-ISSUE",
AK836="SPARE-HS","SPARE-ISSUE",
AK836="Power Telco","BSS",AK836="no impacts","no impacts"
),"")</f>
        <v>No root cause</v>
      </c>
      <c r="AJ836" s="56" t="str" cm="1">
        <f t="array" ref="AJ836">IFERROR(_xlfn.IFS(
AK836="MPR ISSUE","TX ISSUE",
AK836="BSS Hardware Issue","RAN ISSUE",
AK836="Sites strategiques, MLL, Pylone, etc.","ENVTECH",
AK836="AKTIVCO DEFAUT GE &amp; POWER Cabinet","POWER ISSUE",
AK836="AKTIVCO Coupure ENEO &amp; Baisse de tension","POWER ISSUE",
AK836="Coupure ENEO &amp; Baisse de tension","POWER ISSUE",
AK836="Defaut GE &amp; POWER Cabinet","POWER ISSUE",
AK836="Sharing","POWER ISSUE",
AK836="Sites strategiques &amp; DataCenter","POWER ISSUE",
AK836="Exclu","Exclu",
AK836="SAT","TX ISSUE",
AK836="SPARE-ISSUE","SPARE-ISSUE",
AK836="Fiber CAmtel","TX ISSUE",
AK836="Fiber AOF","TX ISSUE",
AK836="Projet OCM (HUAWEI)","TRAVAUX-HUAWEI",
AK836="Projet OCM (NOKIA)","TRAVAUX -NOKIA",
AK836="ACCESS-ISSUE","ACCESS-ISSUE",
AK836="Projet OCM (ZTE, NOKIA, autres projets)","TRAVAUX OCM",
AK836="No root CAuse","No root cause",
AK836="ODU HS","TX ISSUE",
AK836="IP &amp; VLAN","TX ISSUE",
AK836="Warehouse HUAWEI","SPARE-ISSUE",
AK836="SPARE-HS","SPARE-ISSUE",
AK836="Power Telco","RAN ISSUE",AK836="no impacts","no impacts"
),"")</f>
        <v>No root cause</v>
      </c>
      <c r="AK836" s="81" t="s">
        <v>5620</v>
      </c>
      <c r="AL836" s="56" t="str" cm="1">
        <f t="array" ref="AL836">IFERROR(_xlfn.IFS(
AK836="MPR ISSUE","ACTIVE",
AK836="BSS Hardware Issue","ACTIVE",
AK836="Sites strategiques, MLL, Pylone, etc.","PASSIVE",
AK836="AKTIVCO DEFAUT GE &amp; POWER Cabinet","PASSIVE",
AK836="AKTIVCO Coupure ENEO &amp; Baisse de tension","PASSIVE",
AK836="Coupure ENEO &amp; Baisse de tension","PASSIVE",
AK836="Defaut GE &amp; POWER Cabinet","PASSIVE",
AK836="Sharing","PASSIVE",
AK836="Sites strategiques &amp; DataCenter","PASSIVE",
AK836="Exclu","Exclu",
AK836="SAT","ACTIVE",
AK836="SPARE-ISSUE","SPARE-ISSUE",
AK836="Fiber CAmtel","ACTIVE",
AK836="Fiber AOF","ACTIVE",
AK836="Projet OCM (HUAWEI)","PLANNED WORKS",
AK836="Projet OCM (NOKIA)","PLANNED WORKS",
AK836="ACCESS-ISSUE","ACCESS-ISSUE",
AK836="Projet OCM (ZTE, NOKIA, autres projets)","PLANNED WORKS",
AK836="No root CAuse","No root cause",
AK836="ODU HS","ACTIVE",
AK836="IP &amp; VLAN","ACTIVE",
AK836="Warehouse HUAWEI","SPARE-ISSUE",
AK836="SPARE-HS","SPARE-ISSUE",
AK836="Power Telco","ACTIVE", AK836="no impacts","no impacts"
),"")</f>
        <v>No root cause</v>
      </c>
      <c r="AM836" s="108" t="s">
        <v>5537</v>
      </c>
      <c r="AN836" s="117" t="s">
        <v>5421</v>
      </c>
      <c r="AP836" s="23" t="s">
        <v>5537</v>
      </c>
      <c r="AQ836" s="23" t="s">
        <v>5537</v>
      </c>
      <c r="AR836" s="7"/>
      <c r="AS836" s="6"/>
      <c r="AT836" s="7"/>
      <c r="AU836" s="3" t="s">
        <v>5537</v>
      </c>
      <c r="AV836" s="24" t="s">
        <v>5537</v>
      </c>
      <c r="AW836" s="24" t="s">
        <v>5537</v>
      </c>
      <c r="AX836" s="24" t="s">
        <v>5537</v>
      </c>
      <c r="AY836" s="24" t="s">
        <v>5537</v>
      </c>
      <c r="AZ836" s="24" t="s">
        <v>5537</v>
      </c>
      <c r="BA836" s="24" t="s">
        <v>5537</v>
      </c>
      <c r="BB836" s="24" t="s">
        <v>5537</v>
      </c>
      <c r="BC836" s="24" t="s">
        <v>5537</v>
      </c>
      <c r="BD836" s="24" t="s">
        <v>5537</v>
      </c>
      <c r="BE836" s="24" t="s">
        <v>5537</v>
      </c>
      <c r="BF836" s="24" t="s">
        <v>5537</v>
      </c>
      <c r="BG836" s="24" t="s">
        <v>5537</v>
      </c>
      <c r="BH836" s="24" t="s">
        <v>5537</v>
      </c>
      <c r="BI836" s="9" t="s">
        <v>5537</v>
      </c>
      <c r="BJ836" s="14"/>
      <c r="BK836" s="14" t="s">
        <v>5537</v>
      </c>
      <c r="BL836" s="14" t="str">
        <f>_xlfn.XLOOKUP(B836,'[4]cell downs 18042026 17h'!$B:$B,'[4]cell downs 18042026 17h'!$B:$B,"")</f>
        <v/>
      </c>
      <c r="BM836" s="14" t="str">
        <f>_xlfn.XLOOKUP(B836,'[5]Cells Huawei 19042026 15h'!$B:$B,'[5]Cells Huawei 19042026 15h'!$B:$B,"")</f>
        <v/>
      </c>
      <c r="BN836" s="9" t="str">
        <f>_xlfn.XLOOKUP(B836,'[6]cells down 19042026 9H40'!$B:$B,'[6]cells down 19042026 9H40'!$B:$B,"")</f>
        <v/>
      </c>
      <c r="BO836" s="9" t="s">
        <v>5537</v>
      </c>
      <c r="BP836" s="9" t="s">
        <v>12</v>
      </c>
    </row>
    <row r="837" spans="1:68" s="9" customFormat="1" x14ac:dyDescent="0.35">
      <c r="A837" s="1" t="s">
        <v>2418</v>
      </c>
      <c r="B837" s="8" t="s">
        <v>2419</v>
      </c>
      <c r="C837" s="3" t="str">
        <f>_xlfn.XLOOKUP(B837,'[1]daily break down'!$D:$D,'[1]daily break down'!$E:$E,"")</f>
        <v>Bafoussam</v>
      </c>
      <c r="D837" s="1" t="s">
        <v>11</v>
      </c>
      <c r="E837" s="1" t="s">
        <v>145</v>
      </c>
      <c r="F837" s="3" t="s">
        <v>102</v>
      </c>
      <c r="G837" s="1" t="s">
        <v>299</v>
      </c>
      <c r="H837" s="39" t="str">
        <f>_xlfn.XLOOKUP(B837,[2]CALCULATION!$B:$B,[2]CALCULATION!$H:$H,"")</f>
        <v>Huawei</v>
      </c>
      <c r="I837" s="34">
        <v>0</v>
      </c>
      <c r="J837" s="34">
        <v>3.1478913230203784E-2</v>
      </c>
      <c r="K837" s="34">
        <v>0</v>
      </c>
      <c r="L837" s="34">
        <v>0</v>
      </c>
      <c r="M837" s="34">
        <v>0</v>
      </c>
      <c r="N837" s="34">
        <v>0</v>
      </c>
      <c r="O837" s="34">
        <v>0</v>
      </c>
      <c r="P837" s="34">
        <v>0</v>
      </c>
      <c r="Q837" s="34">
        <v>0</v>
      </c>
      <c r="R837" s="34">
        <v>6.5633088208016952</v>
      </c>
      <c r="S837" s="109">
        <v>0</v>
      </c>
      <c r="T837" s="109">
        <f>_xlfn.XLOOKUP(B837,'[3]Nur des jours'!$B:$B,'[3]Nur des jours'!$U:$U,"")</f>
        <v>0</v>
      </c>
      <c r="U837" s="109">
        <v>0</v>
      </c>
      <c r="V837" s="109">
        <v>0</v>
      </c>
      <c r="W837" s="109">
        <v>0</v>
      </c>
      <c r="X837" s="109">
        <v>1.738920135946101E-2</v>
      </c>
      <c r="Y837" s="109">
        <v>0</v>
      </c>
      <c r="Z837" s="109">
        <v>0</v>
      </c>
      <c r="AA837" s="109">
        <v>0</v>
      </c>
      <c r="AB837" s="109">
        <v>1.5873219702482358E-2</v>
      </c>
      <c r="AC837" s="109">
        <v>0</v>
      </c>
      <c r="AD837" s="109">
        <v>0</v>
      </c>
      <c r="AE837" s="109">
        <v>0</v>
      </c>
      <c r="AF837" s="109">
        <v>0</v>
      </c>
      <c r="AG837" s="57" t="str">
        <f>_xlfn.XLOOKUP(B837,[3]CALCULATION!$B:$B,[3]CALCULATION!$M:$M,"")</f>
        <v>Operationnel</v>
      </c>
      <c r="AH837" s="57"/>
      <c r="AI837" s="56" t="str" cm="1">
        <f t="array" ref="AI837">IFERROR(_xlfn.IFS(
AK837="MPR ISSUE","PDH",
AK837="BSS Hardware Issue","BSS",
AK837="Sites strategiques, MLL, Pylone, etc.","ENVTECH",
AK837="AKTIVCO DEFAUT GE &amp; POWER Cabinet","AKTIVCO",
AK837="AKTIVCO Coupure ENEO &amp; Baisse de tension","AKTIVCO GRID ONLY",
AK837="Coupure ENEO &amp; Baisse de tension","IHS GRID ONLY",
AK837="Defaut GE &amp; POWER Cabinet","IHS",
AK837="Sharing","Partners",
AK837="Sites strategiques &amp; DataCenter","SST &amp; DC",
AK837="Exclu","Exclu",
AK837="SAT","SAT",
AK837="SPARE-ISSUE","SPARE-ISSUE",
AK837="Fiber CAmtel","TRANS_FO_CAMTEL",
AK837="Fiber AOF","Fiber AOF",
AK837="Projet OCM (HUAWEI)","TRAVAUX-HUAWEI",
AK837="Projet OCM (NOKIA)","TRAVAUX-NOKIA",
AK837="ACCESS-ISSUE","ACCESS-ISSUE",
AK837="Projet OCM (ZTE, NOKIA, autres projets)","TRAVAUX OCM",
AK837="No root CAuse","No root cause",
AK837="ODU HS","PDH",
AK837="IP &amp; VLAN","PDH",
AK837="Warehouse HUAWEI","SPARE-ISSUE",
AK837="SPARE-HS","SPARE-ISSUE",
AK837="Power Telco","BSS",AK837="no impacts","no impacts"
),"")</f>
        <v>No root cause</v>
      </c>
      <c r="AJ837" s="56" t="str" cm="1">
        <f t="array" ref="AJ837">IFERROR(_xlfn.IFS(
AK837="MPR ISSUE","TX ISSUE",
AK837="BSS Hardware Issue","RAN ISSUE",
AK837="Sites strategiques, MLL, Pylone, etc.","ENVTECH",
AK837="AKTIVCO DEFAUT GE &amp; POWER Cabinet","POWER ISSUE",
AK837="AKTIVCO Coupure ENEO &amp; Baisse de tension","POWER ISSUE",
AK837="Coupure ENEO &amp; Baisse de tension","POWER ISSUE",
AK837="Defaut GE &amp; POWER Cabinet","POWER ISSUE",
AK837="Sharing","POWER ISSUE",
AK837="Sites strategiques &amp; DataCenter","POWER ISSUE",
AK837="Exclu","Exclu",
AK837="SAT","TX ISSUE",
AK837="SPARE-ISSUE","SPARE-ISSUE",
AK837="Fiber CAmtel","TX ISSUE",
AK837="Fiber AOF","TX ISSUE",
AK837="Projet OCM (HUAWEI)","TRAVAUX-HUAWEI",
AK837="Projet OCM (NOKIA)","TRAVAUX -NOKIA",
AK837="ACCESS-ISSUE","ACCESS-ISSUE",
AK837="Projet OCM (ZTE, NOKIA, autres projets)","TRAVAUX OCM",
AK837="No root CAuse","No root cause",
AK837="ODU HS","TX ISSUE",
AK837="IP &amp; VLAN","TX ISSUE",
AK837="Warehouse HUAWEI","SPARE-ISSUE",
AK837="SPARE-HS","SPARE-ISSUE",
AK837="Power Telco","RAN ISSUE",AK837="no impacts","no impacts"
),"")</f>
        <v>No root cause</v>
      </c>
      <c r="AK837" s="81" t="s">
        <v>5620</v>
      </c>
      <c r="AL837" s="56" t="str" cm="1">
        <f t="array" ref="AL837">IFERROR(_xlfn.IFS(
AK837="MPR ISSUE","ACTIVE",
AK837="BSS Hardware Issue","ACTIVE",
AK837="Sites strategiques, MLL, Pylone, etc.","PASSIVE",
AK837="AKTIVCO DEFAUT GE &amp; POWER Cabinet","PASSIVE",
AK837="AKTIVCO Coupure ENEO &amp; Baisse de tension","PASSIVE",
AK837="Coupure ENEO &amp; Baisse de tension","PASSIVE",
AK837="Defaut GE &amp; POWER Cabinet","PASSIVE",
AK837="Sharing","PASSIVE",
AK837="Sites strategiques &amp; DataCenter","PASSIVE",
AK837="Exclu","Exclu",
AK837="SAT","ACTIVE",
AK837="SPARE-ISSUE","SPARE-ISSUE",
AK837="Fiber CAmtel","ACTIVE",
AK837="Fiber AOF","ACTIVE",
AK837="Projet OCM (HUAWEI)","PLANNED WORKS",
AK837="Projet OCM (NOKIA)","PLANNED WORKS",
AK837="ACCESS-ISSUE","ACCESS-ISSUE",
AK837="Projet OCM (ZTE, NOKIA, autres projets)","PLANNED WORKS",
AK837="No root CAuse","No root cause",
AK837="ODU HS","ACTIVE",
AK837="IP &amp; VLAN","ACTIVE",
AK837="Warehouse HUAWEI","SPARE-ISSUE",
AK837="SPARE-HS","SPARE-ISSUE",
AK837="Power Telco","ACTIVE", AK837="no impacts","no impacts"
),"")</f>
        <v>No root cause</v>
      </c>
      <c r="AM837" s="108" t="s">
        <v>5537</v>
      </c>
      <c r="AN837" s="117" t="s">
        <v>2419</v>
      </c>
      <c r="AP837" s="23" t="s">
        <v>5537</v>
      </c>
      <c r="AQ837" s="23" t="s">
        <v>5537</v>
      </c>
      <c r="AR837" s="7"/>
      <c r="AS837" s="6"/>
      <c r="AT837" s="7"/>
      <c r="AU837" s="3" t="s">
        <v>5537</v>
      </c>
      <c r="AV837" s="24" t="s">
        <v>5537</v>
      </c>
      <c r="AW837" s="24" t="s">
        <v>5537</v>
      </c>
      <c r="AX837" s="24" t="s">
        <v>5537</v>
      </c>
      <c r="AY837" s="24" t="s">
        <v>5537</v>
      </c>
      <c r="AZ837" s="24" t="s">
        <v>5537</v>
      </c>
      <c r="BA837" s="24" t="s">
        <v>5537</v>
      </c>
      <c r="BB837" s="24" t="s">
        <v>5537</v>
      </c>
      <c r="BC837" s="24" t="s">
        <v>5537</v>
      </c>
      <c r="BD837" s="24" t="s">
        <v>5537</v>
      </c>
      <c r="BE837" s="24" t="s">
        <v>5537</v>
      </c>
      <c r="BF837" s="24" t="s">
        <v>5537</v>
      </c>
      <c r="BG837" s="24" t="s">
        <v>5537</v>
      </c>
      <c r="BH837" s="24" t="s">
        <v>5537</v>
      </c>
      <c r="BI837" s="9" t="s">
        <v>5537</v>
      </c>
      <c r="BJ837" s="14"/>
      <c r="BK837" s="14" t="s">
        <v>5537</v>
      </c>
      <c r="BL837" s="14" t="str">
        <f>_xlfn.XLOOKUP(B837,'[4]cell downs 18042026 17h'!$B:$B,'[4]cell downs 18042026 17h'!$B:$B,"")</f>
        <v/>
      </c>
      <c r="BM837" s="14" t="str">
        <f>_xlfn.XLOOKUP(B837,'[5]Cells Huawei 19042026 15h'!$B:$B,'[5]Cells Huawei 19042026 15h'!$B:$B,"")</f>
        <v/>
      </c>
      <c r="BN837" s="9" t="str">
        <f>_xlfn.XLOOKUP(B837,'[6]cells down 19042026 9H40'!$B:$B,'[6]cells down 19042026 9H40'!$B:$B,"")</f>
        <v/>
      </c>
      <c r="BO837" s="9" t="s">
        <v>5537</v>
      </c>
      <c r="BP837" s="9" t="s">
        <v>5459</v>
      </c>
    </row>
    <row r="838" spans="1:68" s="9" customFormat="1" x14ac:dyDescent="0.35">
      <c r="A838" s="1" t="s">
        <v>1265</v>
      </c>
      <c r="B838" s="8" t="s">
        <v>1266</v>
      </c>
      <c r="C838" s="3" t="str">
        <f>_xlfn.XLOOKUP(B838,'[1]daily break down'!$D:$D,'[1]daily break down'!$E:$E,"")</f>
        <v>OUEST</v>
      </c>
      <c r="D838" s="1" t="s">
        <v>11</v>
      </c>
      <c r="E838" s="1" t="s">
        <v>154</v>
      </c>
      <c r="F838" s="3" t="s">
        <v>102</v>
      </c>
      <c r="G838" s="1" t="s">
        <v>1265</v>
      </c>
      <c r="H838" s="40" t="str">
        <f>_xlfn.XLOOKUP(B838,[2]CALCULATION!$B:$B,[2]CALCULATION!$H:$H,"")</f>
        <v>NOKIA</v>
      </c>
      <c r="I838" s="34">
        <v>0</v>
      </c>
      <c r="J838" s="34">
        <v>0</v>
      </c>
      <c r="K838" s="34">
        <v>0</v>
      </c>
      <c r="L838" s="34">
        <v>0</v>
      </c>
      <c r="M838" s="34">
        <v>0</v>
      </c>
      <c r="N838" s="34">
        <v>1.6040031808880086</v>
      </c>
      <c r="O838" s="34">
        <v>0</v>
      </c>
      <c r="P838" s="34">
        <v>0</v>
      </c>
      <c r="Q838" s="34">
        <v>1.6239855255648601</v>
      </c>
      <c r="R838" s="34">
        <v>0</v>
      </c>
      <c r="S838" s="109">
        <v>8.6143428273022515E-2</v>
      </c>
      <c r="T838" s="109">
        <f>_xlfn.XLOOKUP(B838,'[3]Nur des jours'!$B:$B,'[3]Nur des jours'!$U:$U,"")</f>
        <v>5.1971418216891649E-2</v>
      </c>
      <c r="U838" s="109">
        <v>8.8194462279522989E-2</v>
      </c>
      <c r="V838" s="109">
        <v>0</v>
      </c>
      <c r="W838" s="109">
        <v>3.8684284870431719E-2</v>
      </c>
      <c r="X838" s="109">
        <v>6.4438137960751277E-2</v>
      </c>
      <c r="Y838" s="109">
        <v>1.908353379961358E-2</v>
      </c>
      <c r="Z838" s="109">
        <v>6.2886486147137821E-2</v>
      </c>
      <c r="AA838" s="109">
        <v>2.1812300782175231E-2</v>
      </c>
      <c r="AB838" s="109">
        <v>1.5623528606038606E-2</v>
      </c>
      <c r="AC838" s="109">
        <v>0</v>
      </c>
      <c r="AD838" s="109">
        <v>0</v>
      </c>
      <c r="AE838" s="109">
        <v>0</v>
      </c>
      <c r="AF838" s="109">
        <v>0</v>
      </c>
      <c r="AG838" s="57" t="str">
        <f>_xlfn.XLOOKUP(B838,[3]CALCULATION!$B:$B,[3]CALCULATION!$M:$M,"")</f>
        <v>Operationnel</v>
      </c>
      <c r="AH838" s="57"/>
      <c r="AI838" s="56" t="str" cm="1">
        <f t="array" ref="AI838">IFERROR(_xlfn.IFS(
AK838="MPR ISSUE","PDH",
AK838="BSS Hardware Issue","BSS",
AK838="Sites strategiques, MLL, Pylone, etc.","ENVTECH",
AK838="AKTIVCO DEFAUT GE &amp; POWER Cabinet","AKTIVCO",
AK838="AKTIVCO Coupure ENEO &amp; Baisse de tension","AKTIVCO GRID ONLY",
AK838="Coupure ENEO &amp; Baisse de tension","IHS GRID ONLY",
AK838="Defaut GE &amp; POWER Cabinet","IHS",
AK838="Sharing","Partners",
AK838="Sites strategiques &amp; DataCenter","SST &amp; DC",
AK838="Exclu","Exclu",
AK838="SAT","SAT",
AK838="SPARE-ISSUE","SPARE-ISSUE",
AK838="Fiber CAmtel","TRANS_FO_CAMTEL",
AK838="Fiber AOF","Fiber AOF",
AK838="Projet OCM (HUAWEI)","TRAVAUX-HUAWEI",
AK838="Projet OCM (NOKIA)","TRAVAUX-NOKIA",
AK838="ACCESS-ISSUE","ACCESS-ISSUE",
AK838="Projet OCM (ZTE, NOKIA, autres projets)","TRAVAUX OCM",
AK838="No root CAuse","No root cause",
AK838="ODU HS","PDH",
AK838="IP &amp; VLAN","PDH",
AK838="Warehouse HUAWEI","SPARE-ISSUE",
AK838="SPARE-HS","SPARE-ISSUE",
AK838="Power Telco","BSS",AK838="no impacts","no impacts"
),"")</f>
        <v>No root cause</v>
      </c>
      <c r="AJ838" s="56" t="str" cm="1">
        <f t="array" ref="AJ838">IFERROR(_xlfn.IFS(
AK838="MPR ISSUE","TX ISSUE",
AK838="BSS Hardware Issue","RAN ISSUE",
AK838="Sites strategiques, MLL, Pylone, etc.","ENVTECH",
AK838="AKTIVCO DEFAUT GE &amp; POWER Cabinet","POWER ISSUE",
AK838="AKTIVCO Coupure ENEO &amp; Baisse de tension","POWER ISSUE",
AK838="Coupure ENEO &amp; Baisse de tension","POWER ISSUE",
AK838="Defaut GE &amp; POWER Cabinet","POWER ISSUE",
AK838="Sharing","POWER ISSUE",
AK838="Sites strategiques &amp; DataCenter","POWER ISSUE",
AK838="Exclu","Exclu",
AK838="SAT","TX ISSUE",
AK838="SPARE-ISSUE","SPARE-ISSUE",
AK838="Fiber CAmtel","TX ISSUE",
AK838="Fiber AOF","TX ISSUE",
AK838="Projet OCM (HUAWEI)","TRAVAUX-HUAWEI",
AK838="Projet OCM (NOKIA)","TRAVAUX -NOKIA",
AK838="ACCESS-ISSUE","ACCESS-ISSUE",
AK838="Projet OCM (ZTE, NOKIA, autres projets)","TRAVAUX OCM",
AK838="No root CAuse","No root cause",
AK838="ODU HS","TX ISSUE",
AK838="IP &amp; VLAN","TX ISSUE",
AK838="Warehouse HUAWEI","SPARE-ISSUE",
AK838="SPARE-HS","SPARE-ISSUE",
AK838="Power Telco","RAN ISSUE",AK838="no impacts","no impacts"
),"")</f>
        <v>No root cause</v>
      </c>
      <c r="AK838" s="81" t="s">
        <v>5620</v>
      </c>
      <c r="AL838" s="56" t="str" cm="1">
        <f t="array" ref="AL838">IFERROR(_xlfn.IFS(
AK838="MPR ISSUE","ACTIVE",
AK838="BSS Hardware Issue","ACTIVE",
AK838="Sites strategiques, MLL, Pylone, etc.","PASSIVE",
AK838="AKTIVCO DEFAUT GE &amp; POWER Cabinet","PASSIVE",
AK838="AKTIVCO Coupure ENEO &amp; Baisse de tension","PASSIVE",
AK838="Coupure ENEO &amp; Baisse de tension","PASSIVE",
AK838="Defaut GE &amp; POWER Cabinet","PASSIVE",
AK838="Sharing","PASSIVE",
AK838="Sites strategiques &amp; DataCenter","PASSIVE",
AK838="Exclu","Exclu",
AK838="SAT","ACTIVE",
AK838="SPARE-ISSUE","SPARE-ISSUE",
AK838="Fiber CAmtel","ACTIVE",
AK838="Fiber AOF","ACTIVE",
AK838="Projet OCM (HUAWEI)","PLANNED WORKS",
AK838="Projet OCM (NOKIA)","PLANNED WORKS",
AK838="ACCESS-ISSUE","ACCESS-ISSUE",
AK838="Projet OCM (ZTE, NOKIA, autres projets)","PLANNED WORKS",
AK838="No root CAuse","No root cause",
AK838="ODU HS","ACTIVE",
AK838="IP &amp; VLAN","ACTIVE",
AK838="Warehouse HUAWEI","SPARE-ISSUE",
AK838="SPARE-HS","SPARE-ISSUE",
AK838="Power Telco","ACTIVE", AK838="no impacts","no impacts"
),"")</f>
        <v>No root cause</v>
      </c>
      <c r="AM838" s="108" t="s">
        <v>5537</v>
      </c>
      <c r="AN838" s="117" t="s">
        <v>1266</v>
      </c>
      <c r="AP838" s="23" t="s">
        <v>5537</v>
      </c>
      <c r="AQ838" s="23" t="s">
        <v>5537</v>
      </c>
      <c r="AR838" s="7"/>
      <c r="AS838" s="6"/>
      <c r="AT838" s="7"/>
      <c r="AU838" s="3" t="s">
        <v>5537</v>
      </c>
      <c r="AV838" s="24" t="s">
        <v>5537</v>
      </c>
      <c r="AW838" s="24" t="s">
        <v>5537</v>
      </c>
      <c r="AX838" s="24" t="s">
        <v>5537</v>
      </c>
      <c r="AY838" s="24" t="s">
        <v>5537</v>
      </c>
      <c r="AZ838" s="24" t="s">
        <v>5537</v>
      </c>
      <c r="BA838" s="24" t="s">
        <v>5537</v>
      </c>
      <c r="BB838" s="24" t="s">
        <v>5537</v>
      </c>
      <c r="BC838" s="24" t="s">
        <v>5537</v>
      </c>
      <c r="BD838" s="24" t="s">
        <v>5537</v>
      </c>
      <c r="BE838" s="24" t="s">
        <v>5537</v>
      </c>
      <c r="BF838" s="24" t="s">
        <v>5537</v>
      </c>
      <c r="BG838" s="24" t="s">
        <v>5537</v>
      </c>
      <c r="BH838" s="24" t="s">
        <v>5537</v>
      </c>
      <c r="BI838" s="9" t="s">
        <v>5537</v>
      </c>
      <c r="BJ838" s="14"/>
      <c r="BK838" s="14" t="s">
        <v>5537</v>
      </c>
      <c r="BL838" s="14" t="str">
        <f>_xlfn.XLOOKUP(B838,'[4]cell downs 18042026 17h'!$B:$B,'[4]cell downs 18042026 17h'!$B:$B,"")</f>
        <v/>
      </c>
      <c r="BM838" s="14" t="str">
        <f>_xlfn.XLOOKUP(B838,'[5]Cells Huawei 19042026 15h'!$B:$B,'[5]Cells Huawei 19042026 15h'!$B:$B,"")</f>
        <v/>
      </c>
      <c r="BN838" s="9" t="str">
        <f>_xlfn.XLOOKUP(B838,'[6]cells down 19042026 9H40'!$B:$B,'[6]cells down 19042026 9H40'!$B:$B,"")</f>
        <v/>
      </c>
      <c r="BO838" s="9" t="s">
        <v>1266</v>
      </c>
      <c r="BP838" s="9" t="s">
        <v>12</v>
      </c>
    </row>
    <row r="839" spans="1:68" s="9" customFormat="1" x14ac:dyDescent="0.35">
      <c r="A839" s="1" t="s">
        <v>2621</v>
      </c>
      <c r="B839" s="1" t="s">
        <v>2622</v>
      </c>
      <c r="C839" s="3" t="str">
        <f>_xlfn.XLOOKUP(B839,'[1]daily break down'!$D:$D,'[1]daily break down'!$E:$E,"")</f>
        <v>Yaounde</v>
      </c>
      <c r="D839" s="1" t="s">
        <v>21</v>
      </c>
      <c r="E839" s="1" t="s">
        <v>36</v>
      </c>
      <c r="F839" s="3" t="s">
        <v>37</v>
      </c>
      <c r="G839" s="1" t="s">
        <v>38</v>
      </c>
      <c r="H839" s="41" t="str">
        <f>_xlfn.XLOOKUP(B839,[2]CALCULATION!$B:$B,[2]CALCULATION!$H:$H,"")</f>
        <v>ZTE</v>
      </c>
      <c r="I839" s="34">
        <v>4.3665978946046744</v>
      </c>
      <c r="J839" s="34">
        <v>5.7703434037319541</v>
      </c>
      <c r="K839" s="34">
        <v>0</v>
      </c>
      <c r="L839" s="34">
        <v>0</v>
      </c>
      <c r="M839" s="34">
        <v>0.90329321154115039</v>
      </c>
      <c r="N839" s="34">
        <v>0</v>
      </c>
      <c r="O839" s="34">
        <v>0</v>
      </c>
      <c r="P839" s="34">
        <v>0</v>
      </c>
      <c r="Q839" s="34">
        <v>0</v>
      </c>
      <c r="R839" s="34">
        <v>0</v>
      </c>
      <c r="S839" s="109">
        <v>0</v>
      </c>
      <c r="T839" s="109">
        <f>_xlfn.XLOOKUP(B839,'[3]Nur des jours'!$B:$B,'[3]Nur des jours'!$U:$U,"")</f>
        <v>0</v>
      </c>
      <c r="U839" s="109">
        <v>0</v>
      </c>
      <c r="V839" s="109">
        <v>0</v>
      </c>
      <c r="W839" s="109">
        <v>0</v>
      </c>
      <c r="X839" s="109">
        <v>0</v>
      </c>
      <c r="Y839" s="109">
        <v>0</v>
      </c>
      <c r="Z839" s="109">
        <v>0</v>
      </c>
      <c r="AA839" s="109">
        <v>0</v>
      </c>
      <c r="AB839" s="109">
        <v>1.3340638581412174E-2</v>
      </c>
      <c r="AC839" s="109">
        <v>2.5353804219672354E-2</v>
      </c>
      <c r="AD839" s="109">
        <v>0</v>
      </c>
      <c r="AE839" s="109">
        <v>3.6205208984313691E-3</v>
      </c>
      <c r="AF839" s="109">
        <v>3.6205208984313691E-3</v>
      </c>
      <c r="AG839" s="57" t="str">
        <f>_xlfn.XLOOKUP(B839,[3]CALCULATION!$B:$B,[3]CALCULATION!$M:$M,"")</f>
        <v>Operationnel</v>
      </c>
      <c r="AH839" s="57"/>
      <c r="AI839" s="56" t="str" cm="1">
        <f t="array" ref="AI839">IFERROR(_xlfn.IFS(
AK839="MPR ISSUE","PDH",
AK839="BSS Hardware Issue","BSS",
AK839="Sites strategiques, MLL, Pylone, etc.","ENVTECH",
AK839="AKTIVCO DEFAUT GE &amp; POWER Cabinet","AKTIVCO",
AK839="AKTIVCO Coupure ENEO &amp; Baisse de tension","AKTIVCO GRID ONLY",
AK839="Coupure ENEO &amp; Baisse de tension","IHS GRID ONLY",
AK839="Defaut GE &amp; POWER Cabinet","IHS",
AK839="Sharing","Partners",
AK839="Sites strategiques &amp; DataCenter","SST &amp; DC",
AK839="Exclu","Exclu",
AK839="SAT","SAT",
AK839="SPARE-ISSUE","SPARE-ISSUE",
AK839="Fiber CAmtel","TRANS_FO_CAMTEL",
AK839="Fiber AOF","Fiber AOF",
AK839="Projet OCM (HUAWEI)","TRAVAUX-HUAWEI",
AK839="Projet OCM (NOKIA)","TRAVAUX-NOKIA",
AK839="ACCESS-ISSUE","ACCESS-ISSUE",
AK839="Projet OCM (ZTE, NOKIA, autres projets)","TRAVAUX OCM",
AK839="No root CAuse","No root cause",
AK839="ODU HS","PDH",
AK839="IP &amp; VLAN","PDH",
AK839="Warehouse HUAWEI","SPARE-ISSUE",
AK839="SPARE-HS","SPARE-ISSUE",
AK839="Power Telco","BSS",AK839="no impacts","no impacts"
),"")</f>
        <v>No root cause</v>
      </c>
      <c r="AJ839" s="56" t="str" cm="1">
        <f t="array" ref="AJ839">IFERROR(_xlfn.IFS(
AK839="MPR ISSUE","TX ISSUE",
AK839="BSS Hardware Issue","RAN ISSUE",
AK839="Sites strategiques, MLL, Pylone, etc.","ENVTECH",
AK839="AKTIVCO DEFAUT GE &amp; POWER Cabinet","POWER ISSUE",
AK839="AKTIVCO Coupure ENEO &amp; Baisse de tension","POWER ISSUE",
AK839="Coupure ENEO &amp; Baisse de tension","POWER ISSUE",
AK839="Defaut GE &amp; POWER Cabinet","POWER ISSUE",
AK839="Sharing","POWER ISSUE",
AK839="Sites strategiques &amp; DataCenter","POWER ISSUE",
AK839="Exclu","Exclu",
AK839="SAT","TX ISSUE",
AK839="SPARE-ISSUE","SPARE-ISSUE",
AK839="Fiber CAmtel","TX ISSUE",
AK839="Fiber AOF","TX ISSUE",
AK839="Projet OCM (HUAWEI)","TRAVAUX-HUAWEI",
AK839="Projet OCM (NOKIA)","TRAVAUX -NOKIA",
AK839="ACCESS-ISSUE","ACCESS-ISSUE",
AK839="Projet OCM (ZTE, NOKIA, autres projets)","TRAVAUX OCM",
AK839="No root CAuse","No root cause",
AK839="ODU HS","TX ISSUE",
AK839="IP &amp; VLAN","TX ISSUE",
AK839="Warehouse HUAWEI","SPARE-ISSUE",
AK839="SPARE-HS","SPARE-ISSUE",
AK839="Power Telco","RAN ISSUE",AK839="no impacts","no impacts"
),"")</f>
        <v>No root cause</v>
      </c>
      <c r="AK839" s="81" t="s">
        <v>5620</v>
      </c>
      <c r="AL839" s="56" t="str" cm="1">
        <f t="array" ref="AL839">IFERROR(_xlfn.IFS(
AK839="MPR ISSUE","ACTIVE",
AK839="BSS Hardware Issue","ACTIVE",
AK839="Sites strategiques, MLL, Pylone, etc.","PASSIVE",
AK839="AKTIVCO DEFAUT GE &amp; POWER Cabinet","PASSIVE",
AK839="AKTIVCO Coupure ENEO &amp; Baisse de tension","PASSIVE",
AK839="Coupure ENEO &amp; Baisse de tension","PASSIVE",
AK839="Defaut GE &amp; POWER Cabinet","PASSIVE",
AK839="Sharing","PASSIVE",
AK839="Sites strategiques &amp; DataCenter","PASSIVE",
AK839="Exclu","Exclu",
AK839="SAT","ACTIVE",
AK839="SPARE-ISSUE","SPARE-ISSUE",
AK839="Fiber CAmtel","ACTIVE",
AK839="Fiber AOF","ACTIVE",
AK839="Projet OCM (HUAWEI)","PLANNED WORKS",
AK839="Projet OCM (NOKIA)","PLANNED WORKS",
AK839="ACCESS-ISSUE","ACCESS-ISSUE",
AK839="Projet OCM (ZTE, NOKIA, autres projets)","PLANNED WORKS",
AK839="No root CAuse","No root cause",
AK839="ODU HS","ACTIVE",
AK839="IP &amp; VLAN","ACTIVE",
AK839="Warehouse HUAWEI","SPARE-ISSUE",
AK839="SPARE-HS","SPARE-ISSUE",
AK839="Power Telco","ACTIVE", AK839="no impacts","no impacts"
),"")</f>
        <v>No root cause</v>
      </c>
      <c r="AM839" s="108" t="s">
        <v>5537</v>
      </c>
      <c r="AN839" s="117" t="s">
        <v>2622</v>
      </c>
      <c r="AP839" s="23" t="s">
        <v>5537</v>
      </c>
      <c r="AQ839" s="23" t="s">
        <v>5537</v>
      </c>
      <c r="AR839" s="7"/>
      <c r="AS839" s="6"/>
      <c r="AT839" s="7"/>
      <c r="AU839" s="3" t="s">
        <v>5537</v>
      </c>
      <c r="AV839" s="24" t="s">
        <v>5537</v>
      </c>
      <c r="AW839" s="24" t="s">
        <v>5537</v>
      </c>
      <c r="AX839" s="24" t="s">
        <v>5537</v>
      </c>
      <c r="AY839" s="24" t="s">
        <v>5537</v>
      </c>
      <c r="AZ839" s="24" t="s">
        <v>5537</v>
      </c>
      <c r="BA839" s="24" t="s">
        <v>5537</v>
      </c>
      <c r="BB839" s="24" t="s">
        <v>5537</v>
      </c>
      <c r="BC839" s="24" t="s">
        <v>5537</v>
      </c>
      <c r="BD839" s="24" t="s">
        <v>5537</v>
      </c>
      <c r="BE839" s="24" t="s">
        <v>5537</v>
      </c>
      <c r="BF839" s="24" t="s">
        <v>5537</v>
      </c>
      <c r="BG839" s="24" t="s">
        <v>5537</v>
      </c>
      <c r="BH839" s="24" t="s">
        <v>5537</v>
      </c>
      <c r="BI839" s="9" t="s">
        <v>5537</v>
      </c>
      <c r="BJ839" s="14"/>
      <c r="BK839" s="14" t="s">
        <v>5537</v>
      </c>
      <c r="BL839" s="14" t="str">
        <f>_xlfn.XLOOKUP(B839,'[4]cell downs 18042026 17h'!$B:$B,'[4]cell downs 18042026 17h'!$B:$B,"")</f>
        <v/>
      </c>
      <c r="BM839" s="14" t="str">
        <f>_xlfn.XLOOKUP(B839,'[5]Cells Huawei 19042026 15h'!$B:$B,'[5]Cells Huawei 19042026 15h'!$B:$B,"")</f>
        <v/>
      </c>
      <c r="BN839" s="9" t="str">
        <f>_xlfn.XLOOKUP(B839,'[6]cells down 19042026 9H40'!$B:$B,'[6]cells down 19042026 9H40'!$B:$B,"")</f>
        <v/>
      </c>
      <c r="BO839" s="9" t="s">
        <v>5537</v>
      </c>
      <c r="BP839" s="9" t="s">
        <v>12</v>
      </c>
    </row>
    <row r="840" spans="1:68" s="9" customFormat="1" x14ac:dyDescent="0.35">
      <c r="A840" s="1" t="s">
        <v>3472</v>
      </c>
      <c r="B840" s="8" t="s">
        <v>3473</v>
      </c>
      <c r="C840" s="3" t="str">
        <f>_xlfn.XLOOKUP(B840,'[1]daily break down'!$D:$D,'[1]daily break down'!$E:$E,"")</f>
        <v>LITTORAL</v>
      </c>
      <c r="D840" s="1" t="s">
        <v>11</v>
      </c>
      <c r="E840" s="1" t="str">
        <f>BP840</f>
        <v>Grid-Gen</v>
      </c>
      <c r="F840" s="3" t="s">
        <v>31</v>
      </c>
      <c r="G840" s="1" t="s">
        <v>3472</v>
      </c>
      <c r="H840" s="40" t="str">
        <f>_xlfn.XLOOKUP(B840,[2]CALCULATION!$B:$B,[2]CALCULATION!$H:$H,"")</f>
        <v>NOKIA</v>
      </c>
      <c r="I840" s="34">
        <v>0</v>
      </c>
      <c r="J840" s="34">
        <v>0</v>
      </c>
      <c r="K840" s="34">
        <v>0</v>
      </c>
      <c r="L840" s="34">
        <v>0</v>
      </c>
      <c r="M840" s="34">
        <v>0</v>
      </c>
      <c r="N840" s="34">
        <v>0</v>
      </c>
      <c r="O840" s="34">
        <v>0</v>
      </c>
      <c r="P840" s="34">
        <v>3.338726661016523E-2</v>
      </c>
      <c r="Q840" s="34">
        <v>0</v>
      </c>
      <c r="R840" s="34">
        <v>0</v>
      </c>
      <c r="S840" s="109">
        <v>0</v>
      </c>
      <c r="T840" s="109">
        <f>_xlfn.XLOOKUP(B840,'[3]Nur des jours'!$B:$B,'[3]Nur des jours'!$U:$U,"")</f>
        <v>0</v>
      </c>
      <c r="U840" s="109">
        <v>0</v>
      </c>
      <c r="V840" s="109">
        <v>0</v>
      </c>
      <c r="W840" s="109">
        <v>0</v>
      </c>
      <c r="X840" s="109">
        <v>0</v>
      </c>
      <c r="Y840" s="109">
        <v>0</v>
      </c>
      <c r="Z840" s="109">
        <v>0</v>
      </c>
      <c r="AA840" s="109">
        <v>0</v>
      </c>
      <c r="AB840" s="109">
        <v>7.8831046162892281E-3</v>
      </c>
      <c r="AC840" s="109">
        <v>0</v>
      </c>
      <c r="AD840" s="109">
        <v>0</v>
      </c>
      <c r="AE840" s="109">
        <v>0</v>
      </c>
      <c r="AF840" s="109">
        <v>0</v>
      </c>
      <c r="AG840" s="57" t="str">
        <f>_xlfn.XLOOKUP(B840,[3]CALCULATION!$B:$B,[3]CALCULATION!$M:$M,"")</f>
        <v>Operationnel</v>
      </c>
      <c r="AH840" s="57"/>
      <c r="AI840" s="56" t="str" cm="1">
        <f t="array" ref="AI840">IFERROR(_xlfn.IFS(
AK840="MPR ISSUE","PDH",
AK840="BSS Hardware Issue","BSS",
AK840="Sites strategiques, MLL, Pylone, etc.","ENVTECH",
AK840="AKTIVCO DEFAUT GE &amp; POWER Cabinet","AKTIVCO",
AK840="AKTIVCO Coupure ENEO &amp; Baisse de tension","AKTIVCO GRID ONLY",
AK840="Coupure ENEO &amp; Baisse de tension","IHS GRID ONLY",
AK840="Defaut GE &amp; POWER Cabinet","IHS",
AK840="Sharing","Partners",
AK840="Sites strategiques &amp; DataCenter","SST &amp; DC",
AK840="Exclu","Exclu",
AK840="SAT","SAT",
AK840="SPARE-ISSUE","SPARE-ISSUE",
AK840="Fiber CAmtel","TRANS_FO_CAMTEL",
AK840="Fiber AOF","Fiber AOF",
AK840="Projet OCM (HUAWEI)","TRAVAUX-HUAWEI",
AK840="Projet OCM (NOKIA)","TRAVAUX-NOKIA",
AK840="ACCESS-ISSUE","ACCESS-ISSUE",
AK840="Projet OCM (ZTE, NOKIA, autres projets)","TRAVAUX OCM",
AK840="No root CAuse","No root cause",
AK840="ODU HS","PDH",
AK840="IP &amp; VLAN","PDH",
AK840="Warehouse HUAWEI","SPARE-ISSUE",
AK840="SPARE-HS","SPARE-ISSUE",
AK840="Power Telco","BSS",AK840="no impacts","no impacts"
),"")</f>
        <v>No root cause</v>
      </c>
      <c r="AJ840" s="56" t="str" cm="1">
        <f t="array" ref="AJ840">IFERROR(_xlfn.IFS(
AK840="MPR ISSUE","TX ISSUE",
AK840="BSS Hardware Issue","RAN ISSUE",
AK840="Sites strategiques, MLL, Pylone, etc.","ENVTECH",
AK840="AKTIVCO DEFAUT GE &amp; POWER Cabinet","POWER ISSUE",
AK840="AKTIVCO Coupure ENEO &amp; Baisse de tension","POWER ISSUE",
AK840="Coupure ENEO &amp; Baisse de tension","POWER ISSUE",
AK840="Defaut GE &amp; POWER Cabinet","POWER ISSUE",
AK840="Sharing","POWER ISSUE",
AK840="Sites strategiques &amp; DataCenter","POWER ISSUE",
AK840="Exclu","Exclu",
AK840="SAT","TX ISSUE",
AK840="SPARE-ISSUE","SPARE-ISSUE",
AK840="Fiber CAmtel","TX ISSUE",
AK840="Fiber AOF","TX ISSUE",
AK840="Projet OCM (HUAWEI)","TRAVAUX-HUAWEI",
AK840="Projet OCM (NOKIA)","TRAVAUX -NOKIA",
AK840="ACCESS-ISSUE","ACCESS-ISSUE",
AK840="Projet OCM (ZTE, NOKIA, autres projets)","TRAVAUX OCM",
AK840="No root CAuse","No root cause",
AK840="ODU HS","TX ISSUE",
AK840="IP &amp; VLAN","TX ISSUE",
AK840="Warehouse HUAWEI","SPARE-ISSUE",
AK840="SPARE-HS","SPARE-ISSUE",
AK840="Power Telco","RAN ISSUE",AK840="no impacts","no impacts"
),"")</f>
        <v>No root cause</v>
      </c>
      <c r="AK840" s="81" t="s">
        <v>5620</v>
      </c>
      <c r="AL840" s="56" t="str" cm="1">
        <f t="array" ref="AL840">IFERROR(_xlfn.IFS(
AK840="MPR ISSUE","ACTIVE",
AK840="BSS Hardware Issue","ACTIVE",
AK840="Sites strategiques, MLL, Pylone, etc.","PASSIVE",
AK840="AKTIVCO DEFAUT GE &amp; POWER Cabinet","PASSIVE",
AK840="AKTIVCO Coupure ENEO &amp; Baisse de tension","PASSIVE",
AK840="Coupure ENEO &amp; Baisse de tension","PASSIVE",
AK840="Defaut GE &amp; POWER Cabinet","PASSIVE",
AK840="Sharing","PASSIVE",
AK840="Sites strategiques &amp; DataCenter","PASSIVE",
AK840="Exclu","Exclu",
AK840="SAT","ACTIVE",
AK840="SPARE-ISSUE","SPARE-ISSUE",
AK840="Fiber CAmtel","ACTIVE",
AK840="Fiber AOF","ACTIVE",
AK840="Projet OCM (HUAWEI)","PLANNED WORKS",
AK840="Projet OCM (NOKIA)","PLANNED WORKS",
AK840="ACCESS-ISSUE","ACCESS-ISSUE",
AK840="Projet OCM (ZTE, NOKIA, autres projets)","PLANNED WORKS",
AK840="No root CAuse","No root cause",
AK840="ODU HS","ACTIVE",
AK840="IP &amp; VLAN","ACTIVE",
AK840="Warehouse HUAWEI","SPARE-ISSUE",
AK840="SPARE-HS","SPARE-ISSUE",
AK840="Power Telco","ACTIVE", AK840="no impacts","no impacts"
),"")</f>
        <v>No root cause</v>
      </c>
      <c r="AM840" s="108" t="s">
        <v>5537</v>
      </c>
      <c r="AN840" s="117" t="s">
        <v>3473</v>
      </c>
      <c r="AP840" s="23" t="s">
        <v>5537</v>
      </c>
      <c r="AQ840" s="23" t="s">
        <v>5537</v>
      </c>
      <c r="AR840" s="7"/>
      <c r="AS840" s="6"/>
      <c r="AT840" s="7"/>
      <c r="AU840" s="3" t="s">
        <v>5537</v>
      </c>
      <c r="AV840" s="24" t="s">
        <v>5537</v>
      </c>
      <c r="AW840" s="24" t="s">
        <v>5537</v>
      </c>
      <c r="AX840" s="24" t="s">
        <v>5537</v>
      </c>
      <c r="AY840" s="24" t="s">
        <v>5537</v>
      </c>
      <c r="AZ840" s="24" t="s">
        <v>5537</v>
      </c>
      <c r="BA840" s="24" t="s">
        <v>5537</v>
      </c>
      <c r="BB840" s="24" t="s">
        <v>5537</v>
      </c>
      <c r="BC840" s="24" t="s">
        <v>5537</v>
      </c>
      <c r="BD840" s="24" t="s">
        <v>5537</v>
      </c>
      <c r="BE840" s="24" t="s">
        <v>5537</v>
      </c>
      <c r="BF840" s="24" t="s">
        <v>5537</v>
      </c>
      <c r="BG840" s="24" t="s">
        <v>5537</v>
      </c>
      <c r="BH840" s="24" t="s">
        <v>5537</v>
      </c>
      <c r="BI840" s="9" t="s">
        <v>5537</v>
      </c>
      <c r="BJ840" s="14"/>
      <c r="BK840" s="14" t="s">
        <v>5537</v>
      </c>
      <c r="BL840" s="14" t="str">
        <f>_xlfn.XLOOKUP(B840,'[4]cell downs 18042026 17h'!$B:$B,'[4]cell downs 18042026 17h'!$B:$B,"")</f>
        <v/>
      </c>
      <c r="BM840" s="14" t="str">
        <f>_xlfn.XLOOKUP(B840,'[5]Cells Huawei 19042026 15h'!$B:$B,'[5]Cells Huawei 19042026 15h'!$B:$B,"")</f>
        <v/>
      </c>
      <c r="BN840" s="9" t="str">
        <f>_xlfn.XLOOKUP(B840,'[6]cells down 19042026 9H40'!$B:$B,'[6]cells down 19042026 9H40'!$B:$B,"")</f>
        <v/>
      </c>
      <c r="BO840" s="9" t="s">
        <v>3473</v>
      </c>
      <c r="BP840" s="9" t="s">
        <v>12</v>
      </c>
    </row>
    <row r="841" spans="1:68" s="9" customFormat="1" x14ac:dyDescent="0.35">
      <c r="A841" s="25" t="s">
        <v>5380</v>
      </c>
      <c r="B841" s="32" t="s">
        <v>5381</v>
      </c>
      <c r="C841" s="3" t="str">
        <f>_xlfn.XLOOKUP(B841,'[1]daily break down'!$D:$D,'[1]daily break down'!$E:$E,"")</f>
        <v>Maroua</v>
      </c>
      <c r="D841" s="25" t="s">
        <v>357</v>
      </c>
      <c r="E841" s="25" t="s">
        <v>987</v>
      </c>
      <c r="F841" s="25" t="s">
        <v>5382</v>
      </c>
      <c r="G841" s="25" t="s">
        <v>84</v>
      </c>
      <c r="H841" s="39" t="str">
        <f>_xlfn.XLOOKUP(B841,[2]CALCULATION!$B:$B,[2]CALCULATION!$H:$H,"")</f>
        <v>Huawei</v>
      </c>
      <c r="I841" s="34">
        <v>0.47717752038192751</v>
      </c>
      <c r="J841" s="34">
        <v>0.7969426395345186</v>
      </c>
      <c r="K841" s="34">
        <v>0</v>
      </c>
      <c r="L841" s="34">
        <v>2.229188603812998</v>
      </c>
      <c r="M841" s="34">
        <v>0.23453127987375622</v>
      </c>
      <c r="N841" s="34">
        <v>0</v>
      </c>
      <c r="O841" s="34">
        <v>0</v>
      </c>
      <c r="P841" s="34">
        <v>0</v>
      </c>
      <c r="Q841" s="34">
        <v>0</v>
      </c>
      <c r="R841" s="34">
        <v>0</v>
      </c>
      <c r="S841" s="109">
        <v>0</v>
      </c>
      <c r="T841" s="109">
        <f>_xlfn.XLOOKUP(B841,'[3]Nur des jours'!$B:$B,'[3]Nur des jours'!$U:$U,"")</f>
        <v>0</v>
      </c>
      <c r="U841" s="109">
        <v>7.1982376089009883E-2</v>
      </c>
      <c r="V841" s="109" t="s">
        <v>5537</v>
      </c>
      <c r="W841" s="109">
        <v>0</v>
      </c>
      <c r="X841" s="109">
        <v>0.122848019450223</v>
      </c>
      <c r="Y841" s="109">
        <v>0</v>
      </c>
      <c r="Z841" s="109">
        <v>1.0861562695294109E-2</v>
      </c>
      <c r="AA841" s="109">
        <v>0</v>
      </c>
      <c r="AB841" s="109">
        <v>6.9378454654670076E-3</v>
      </c>
      <c r="AC841" s="109">
        <v>0</v>
      </c>
      <c r="AD841" s="109">
        <v>0</v>
      </c>
      <c r="AE841" s="109">
        <v>0</v>
      </c>
      <c r="AF841" s="109">
        <v>0</v>
      </c>
      <c r="AG841" s="57" t="str">
        <f>_xlfn.XLOOKUP(B841,[3]CALCULATION!$B:$B,[3]CALCULATION!$M:$M,"")</f>
        <v>Operationnel</v>
      </c>
      <c r="AH841" s="57"/>
      <c r="AI841" s="56" t="str" cm="1">
        <f t="array" ref="AI841">IFERROR(_xlfn.IFS(
AK841="MPR ISSUE","PDH",
AK841="BSS Hardware Issue","BSS",
AK841="Sites strategiques, MLL, Pylone, etc.","ENVTECH",
AK841="AKTIVCO DEFAUT GE &amp; POWER Cabinet","AKTIVCO",
AK841="AKTIVCO Coupure ENEO &amp; Baisse de tension","AKTIVCO GRID ONLY",
AK841="Coupure ENEO &amp; Baisse de tension","IHS GRID ONLY",
AK841="Defaut GE &amp; POWER Cabinet","IHS",
AK841="Sharing","Partners",
AK841="Sites strategiques &amp; DataCenter","SST &amp; DC",
AK841="Exclu","Exclu",
AK841="SAT","SAT",
AK841="SPARE-ISSUE","SPARE-ISSUE",
AK841="Fiber CAmtel","TRANS_FO_CAMTEL",
AK841="Fiber AOF","Fiber AOF",
AK841="Projet OCM (HUAWEI)","TRAVAUX-HUAWEI",
AK841="Projet OCM (NOKIA)","TRAVAUX-NOKIA",
AK841="ACCESS-ISSUE","ACCESS-ISSUE",
AK841="Projet OCM (ZTE, NOKIA, autres projets)","TRAVAUX OCM",
AK841="No root CAuse","No root cause",
AK841="ODU HS","PDH",
AK841="IP &amp; VLAN","PDH",
AK841="Warehouse HUAWEI","SPARE-ISSUE",
AK841="SPARE-HS","SPARE-ISSUE",
AK841="Power Telco","BSS",AK841="no impacts","no impacts"
),"")</f>
        <v>No root cause</v>
      </c>
      <c r="AJ841" s="56" t="str" cm="1">
        <f t="array" ref="AJ841">IFERROR(_xlfn.IFS(
AK841="MPR ISSUE","TX ISSUE",
AK841="BSS Hardware Issue","RAN ISSUE",
AK841="Sites strategiques, MLL, Pylone, etc.","ENVTECH",
AK841="AKTIVCO DEFAUT GE &amp; POWER Cabinet","POWER ISSUE",
AK841="AKTIVCO Coupure ENEO &amp; Baisse de tension","POWER ISSUE",
AK841="Coupure ENEO &amp; Baisse de tension","POWER ISSUE",
AK841="Defaut GE &amp; POWER Cabinet","POWER ISSUE",
AK841="Sharing","POWER ISSUE",
AK841="Sites strategiques &amp; DataCenter","POWER ISSUE",
AK841="Exclu","Exclu",
AK841="SAT","TX ISSUE",
AK841="SPARE-ISSUE","SPARE-ISSUE",
AK841="Fiber CAmtel","TX ISSUE",
AK841="Fiber AOF","TX ISSUE",
AK841="Projet OCM (HUAWEI)","TRAVAUX-HUAWEI",
AK841="Projet OCM (NOKIA)","TRAVAUX -NOKIA",
AK841="ACCESS-ISSUE","ACCESS-ISSUE",
AK841="Projet OCM (ZTE, NOKIA, autres projets)","TRAVAUX OCM",
AK841="No root CAuse","No root cause",
AK841="ODU HS","TX ISSUE",
AK841="IP &amp; VLAN","TX ISSUE",
AK841="Warehouse HUAWEI","SPARE-ISSUE",
AK841="SPARE-HS","SPARE-ISSUE",
AK841="Power Telco","RAN ISSUE",AK841="no impacts","no impacts"
),"")</f>
        <v>No root cause</v>
      </c>
      <c r="AK841" s="81" t="s">
        <v>5620</v>
      </c>
      <c r="AL841" s="56" t="str" cm="1">
        <f t="array" ref="AL841">IFERROR(_xlfn.IFS(
AK841="MPR ISSUE","ACTIVE",
AK841="BSS Hardware Issue","ACTIVE",
AK841="Sites strategiques, MLL, Pylone, etc.","PASSIVE",
AK841="AKTIVCO DEFAUT GE &amp; POWER Cabinet","PASSIVE",
AK841="AKTIVCO Coupure ENEO &amp; Baisse de tension","PASSIVE",
AK841="Coupure ENEO &amp; Baisse de tension","PASSIVE",
AK841="Defaut GE &amp; POWER Cabinet","PASSIVE",
AK841="Sharing","PASSIVE",
AK841="Sites strategiques &amp; DataCenter","PASSIVE",
AK841="Exclu","Exclu",
AK841="SAT","ACTIVE",
AK841="SPARE-ISSUE","SPARE-ISSUE",
AK841="Fiber CAmtel","ACTIVE",
AK841="Fiber AOF","ACTIVE",
AK841="Projet OCM (HUAWEI)","PLANNED WORKS",
AK841="Projet OCM (NOKIA)","PLANNED WORKS",
AK841="ACCESS-ISSUE","ACCESS-ISSUE",
AK841="Projet OCM (ZTE, NOKIA, autres projets)","PLANNED WORKS",
AK841="No root CAuse","No root cause",
AK841="ODU HS","ACTIVE",
AK841="IP &amp; VLAN","ACTIVE",
AK841="Warehouse HUAWEI","SPARE-ISSUE",
AK841="SPARE-HS","SPARE-ISSUE",
AK841="Power Telco","ACTIVE", AK841="no impacts","no impacts"
),"")</f>
        <v>No root cause</v>
      </c>
      <c r="AM841" s="108" t="s">
        <v>5537</v>
      </c>
      <c r="AN841" s="117" t="s">
        <v>5381</v>
      </c>
      <c r="AP841" s="23" t="s">
        <v>5537</v>
      </c>
      <c r="AQ841" s="23" t="s">
        <v>5537</v>
      </c>
      <c r="AR841" s="7"/>
      <c r="AS841" s="6"/>
      <c r="AT841" s="7"/>
      <c r="AU841" s="3" t="s">
        <v>5537</v>
      </c>
      <c r="AV841" s="24" t="s">
        <v>5537</v>
      </c>
      <c r="AW841" s="24" t="s">
        <v>5537</v>
      </c>
      <c r="AX841" s="24" t="s">
        <v>5537</v>
      </c>
      <c r="AY841" s="24" t="s">
        <v>5537</v>
      </c>
      <c r="AZ841" s="24" t="s">
        <v>5537</v>
      </c>
      <c r="BA841" s="24" t="s">
        <v>5537</v>
      </c>
      <c r="BB841" s="24" t="s">
        <v>5537</v>
      </c>
      <c r="BC841" s="24" t="s">
        <v>5537</v>
      </c>
      <c r="BD841" s="24" t="s">
        <v>5537</v>
      </c>
      <c r="BE841" s="24" t="s">
        <v>5537</v>
      </c>
      <c r="BF841" s="24" t="s">
        <v>5537</v>
      </c>
      <c r="BG841" s="24" t="s">
        <v>5537</v>
      </c>
      <c r="BH841" s="24" t="s">
        <v>5537</v>
      </c>
      <c r="BI841" s="9" t="s">
        <v>5537</v>
      </c>
      <c r="BJ841" s="14"/>
      <c r="BK841" s="14" t="s">
        <v>5537</v>
      </c>
      <c r="BL841" s="14" t="str">
        <f>_xlfn.XLOOKUP(B841,'[4]cell downs 18042026 17h'!$B:$B,'[4]cell downs 18042026 17h'!$B:$B,"")</f>
        <v/>
      </c>
      <c r="BM841" s="14" t="str">
        <f>_xlfn.XLOOKUP(B841,'[5]Cells Huawei 19042026 15h'!$B:$B,'[5]Cells Huawei 19042026 15h'!$B:$B,"")</f>
        <v/>
      </c>
      <c r="BN841" s="9" t="str">
        <f>_xlfn.XLOOKUP(B841,'[6]cells down 19042026 9H40'!$B:$B,'[6]cells down 19042026 9H40'!$B:$B,"")</f>
        <v/>
      </c>
      <c r="BO841" s="9" t="s">
        <v>5537</v>
      </c>
      <c r="BP841" s="9" t="s">
        <v>5537</v>
      </c>
    </row>
    <row r="842" spans="1:68" s="9" customFormat="1" x14ac:dyDescent="0.35">
      <c r="A842" s="1" t="s">
        <v>944</v>
      </c>
      <c r="B842" s="8" t="s">
        <v>945</v>
      </c>
      <c r="C842" s="3" t="str">
        <f>_xlfn.XLOOKUP(B842,'[1]daily break down'!$D:$D,'[1]daily break down'!$E:$E,"")</f>
        <v>Yaounde</v>
      </c>
      <c r="D842" s="1" t="s">
        <v>11</v>
      </c>
      <c r="E842" s="1" t="s">
        <v>12</v>
      </c>
      <c r="F842" s="3" t="s">
        <v>37</v>
      </c>
      <c r="G842" s="1" t="s">
        <v>38</v>
      </c>
      <c r="H842" s="41" t="str">
        <f>_xlfn.XLOOKUP(B842,[2]CALCULATION!$B:$B,[2]CALCULATION!$H:$H,"")</f>
        <v>ZTE</v>
      </c>
      <c r="I842" s="34">
        <v>0</v>
      </c>
      <c r="J842" s="34">
        <v>0</v>
      </c>
      <c r="K842" s="34">
        <v>6.3538893311988343</v>
      </c>
      <c r="L842" s="34">
        <v>0</v>
      </c>
      <c r="M842" s="34">
        <v>0</v>
      </c>
      <c r="N842" s="34">
        <v>0</v>
      </c>
      <c r="O842" s="34">
        <v>0</v>
      </c>
      <c r="P842" s="34">
        <v>0</v>
      </c>
      <c r="Q842" s="34">
        <v>0</v>
      </c>
      <c r="R842" s="34">
        <v>0</v>
      </c>
      <c r="S842" s="109">
        <v>0</v>
      </c>
      <c r="T842" s="109">
        <f>_xlfn.XLOOKUP(B842,'[3]Nur des jours'!$B:$B,'[3]Nur des jours'!$U:$U,"")</f>
        <v>0</v>
      </c>
      <c r="U842" s="109">
        <v>0.1753901601732713</v>
      </c>
      <c r="V842" s="109">
        <v>0</v>
      </c>
      <c r="W842" s="109">
        <v>0</v>
      </c>
      <c r="X842" s="109">
        <v>0</v>
      </c>
      <c r="Y842" s="109">
        <v>0</v>
      </c>
      <c r="Z842" s="109">
        <v>0</v>
      </c>
      <c r="AA842" s="109">
        <v>0</v>
      </c>
      <c r="AB842" s="109">
        <v>5.9747512363277624E-3</v>
      </c>
      <c r="AC842" s="109">
        <v>0</v>
      </c>
      <c r="AD842" s="109">
        <v>0</v>
      </c>
      <c r="AE842" s="109">
        <v>0</v>
      </c>
      <c r="AF842" s="109">
        <v>0</v>
      </c>
      <c r="AG842" s="57" t="str">
        <f>_xlfn.XLOOKUP(B842,[3]CALCULATION!$B:$B,[3]CALCULATION!$M:$M,"")</f>
        <v>Operationnel</v>
      </c>
      <c r="AH842" s="57"/>
      <c r="AI842" s="56" t="str" cm="1">
        <f t="array" ref="AI842">IFERROR(_xlfn.IFS(
AK842="MPR ISSUE","PDH",
AK842="BSS Hardware Issue","BSS",
AK842="Sites strategiques, MLL, Pylone, etc.","ENVTECH",
AK842="AKTIVCO DEFAUT GE &amp; POWER Cabinet","AKTIVCO",
AK842="AKTIVCO Coupure ENEO &amp; Baisse de tension","AKTIVCO GRID ONLY",
AK842="Coupure ENEO &amp; Baisse de tension","IHS GRID ONLY",
AK842="Defaut GE &amp; POWER Cabinet","IHS",
AK842="Sharing","Partners",
AK842="Sites strategiques &amp; DataCenter","SST &amp; DC",
AK842="Exclu","Exclu",
AK842="SAT","SAT",
AK842="SPARE-ISSUE","SPARE-ISSUE",
AK842="Fiber CAmtel","TRANS_FO_CAMTEL",
AK842="Fiber AOF","Fiber AOF",
AK842="Projet OCM (HUAWEI)","TRAVAUX-HUAWEI",
AK842="Projet OCM (NOKIA)","TRAVAUX-NOKIA",
AK842="ACCESS-ISSUE","ACCESS-ISSUE",
AK842="Projet OCM (ZTE, NOKIA, autres projets)","TRAVAUX OCM",
AK842="No root CAuse","No root cause",
AK842="ODU HS","PDH",
AK842="IP &amp; VLAN","PDH",
AK842="Warehouse HUAWEI","SPARE-ISSUE",
AK842="SPARE-HS","SPARE-ISSUE",
AK842="Power Telco","BSS",AK842="no impacts","no impacts"
),"")</f>
        <v>No root cause</v>
      </c>
      <c r="AJ842" s="56" t="str" cm="1">
        <f t="array" ref="AJ842">IFERROR(_xlfn.IFS(
AK842="MPR ISSUE","TX ISSUE",
AK842="BSS Hardware Issue","RAN ISSUE",
AK842="Sites strategiques, MLL, Pylone, etc.","ENVTECH",
AK842="AKTIVCO DEFAUT GE &amp; POWER Cabinet","POWER ISSUE",
AK842="AKTIVCO Coupure ENEO &amp; Baisse de tension","POWER ISSUE",
AK842="Coupure ENEO &amp; Baisse de tension","POWER ISSUE",
AK842="Defaut GE &amp; POWER Cabinet","POWER ISSUE",
AK842="Sharing","POWER ISSUE",
AK842="Sites strategiques &amp; DataCenter","POWER ISSUE",
AK842="Exclu","Exclu",
AK842="SAT","TX ISSUE",
AK842="SPARE-ISSUE","SPARE-ISSUE",
AK842="Fiber CAmtel","TX ISSUE",
AK842="Fiber AOF","TX ISSUE",
AK842="Projet OCM (HUAWEI)","TRAVAUX-HUAWEI",
AK842="Projet OCM (NOKIA)","TRAVAUX -NOKIA",
AK842="ACCESS-ISSUE","ACCESS-ISSUE",
AK842="Projet OCM (ZTE, NOKIA, autres projets)","TRAVAUX OCM",
AK842="No root CAuse","No root cause",
AK842="ODU HS","TX ISSUE",
AK842="IP &amp; VLAN","TX ISSUE",
AK842="Warehouse HUAWEI","SPARE-ISSUE",
AK842="SPARE-HS","SPARE-ISSUE",
AK842="Power Telco","RAN ISSUE",AK842="no impacts","no impacts"
),"")</f>
        <v>No root cause</v>
      </c>
      <c r="AK842" s="81" t="s">
        <v>5620</v>
      </c>
      <c r="AL842" s="56" t="str" cm="1">
        <f t="array" ref="AL842">IFERROR(_xlfn.IFS(
AK842="MPR ISSUE","ACTIVE",
AK842="BSS Hardware Issue","ACTIVE",
AK842="Sites strategiques, MLL, Pylone, etc.","PASSIVE",
AK842="AKTIVCO DEFAUT GE &amp; POWER Cabinet","PASSIVE",
AK842="AKTIVCO Coupure ENEO &amp; Baisse de tension","PASSIVE",
AK842="Coupure ENEO &amp; Baisse de tension","PASSIVE",
AK842="Defaut GE &amp; POWER Cabinet","PASSIVE",
AK842="Sharing","PASSIVE",
AK842="Sites strategiques &amp; DataCenter","PASSIVE",
AK842="Exclu","Exclu",
AK842="SAT","ACTIVE",
AK842="SPARE-ISSUE","SPARE-ISSUE",
AK842="Fiber CAmtel","ACTIVE",
AK842="Fiber AOF","ACTIVE",
AK842="Projet OCM (HUAWEI)","PLANNED WORKS",
AK842="Projet OCM (NOKIA)","PLANNED WORKS",
AK842="ACCESS-ISSUE","ACCESS-ISSUE",
AK842="Projet OCM (ZTE, NOKIA, autres projets)","PLANNED WORKS",
AK842="No root CAuse","No root cause",
AK842="ODU HS","ACTIVE",
AK842="IP &amp; VLAN","ACTIVE",
AK842="Warehouse HUAWEI","SPARE-ISSUE",
AK842="SPARE-HS","SPARE-ISSUE",
AK842="Power Telco","ACTIVE", AK842="no impacts","no impacts"
),"")</f>
        <v>No root cause</v>
      </c>
      <c r="AM842" s="108" t="s">
        <v>5537</v>
      </c>
      <c r="AN842" s="117" t="s">
        <v>945</v>
      </c>
      <c r="AP842" s="23" t="s">
        <v>5537</v>
      </c>
      <c r="AQ842" s="23" t="s">
        <v>5537</v>
      </c>
      <c r="AR842" s="7"/>
      <c r="AS842" s="6"/>
      <c r="AT842" s="7"/>
      <c r="AU842" s="3" t="s">
        <v>5537</v>
      </c>
      <c r="AV842" s="24" t="s">
        <v>5537</v>
      </c>
      <c r="AW842" s="24" t="s">
        <v>5537</v>
      </c>
      <c r="AX842" s="24" t="s">
        <v>5537</v>
      </c>
      <c r="AY842" s="24" t="s">
        <v>5537</v>
      </c>
      <c r="AZ842" s="24" t="s">
        <v>5537</v>
      </c>
      <c r="BA842" s="24" t="s">
        <v>5537</v>
      </c>
      <c r="BB842" s="24" t="s">
        <v>5537</v>
      </c>
      <c r="BC842" s="24" t="s">
        <v>5537</v>
      </c>
      <c r="BD842" s="24" t="s">
        <v>5537</v>
      </c>
      <c r="BE842" s="24" t="s">
        <v>5537</v>
      </c>
      <c r="BF842" s="24" t="s">
        <v>5537</v>
      </c>
      <c r="BG842" s="24" t="s">
        <v>5537</v>
      </c>
      <c r="BH842" s="24" t="s">
        <v>5537</v>
      </c>
      <c r="BI842" s="9" t="s">
        <v>5537</v>
      </c>
      <c r="BJ842" s="14"/>
      <c r="BK842" s="14" t="s">
        <v>5537</v>
      </c>
      <c r="BL842" s="14" t="str">
        <f>_xlfn.XLOOKUP(B842,'[4]cell downs 18042026 17h'!$B:$B,'[4]cell downs 18042026 17h'!$B:$B,"")</f>
        <v/>
      </c>
      <c r="BM842" s="14" t="str">
        <f>_xlfn.XLOOKUP(B842,'[5]Cells Huawei 19042026 15h'!$B:$B,'[5]Cells Huawei 19042026 15h'!$B:$B,"")</f>
        <v/>
      </c>
      <c r="BN842" s="9" t="str">
        <f>_xlfn.XLOOKUP(B842,'[6]cells down 19042026 9H40'!$B:$B,'[6]cells down 19042026 9H40'!$B:$B,"")</f>
        <v/>
      </c>
      <c r="BO842" s="9" t="s">
        <v>945</v>
      </c>
      <c r="BP842" s="9" t="s">
        <v>12</v>
      </c>
    </row>
    <row r="843" spans="1:68" s="9" customFormat="1" x14ac:dyDescent="0.35">
      <c r="A843" s="1" t="s">
        <v>2307</v>
      </c>
      <c r="B843" s="8" t="s">
        <v>2308</v>
      </c>
      <c r="C843" s="3" t="str">
        <f>_xlfn.XLOOKUP(B843,'[1]daily break down'!$D:$D,'[1]daily break down'!$E:$E,"")</f>
        <v>Yaounde</v>
      </c>
      <c r="D843" s="1" t="s">
        <v>11</v>
      </c>
      <c r="E843" s="1" t="s">
        <v>12</v>
      </c>
      <c r="F843" s="3" t="s">
        <v>37</v>
      </c>
      <c r="G843" s="1" t="s">
        <v>38</v>
      </c>
      <c r="H843" s="41" t="str">
        <f>_xlfn.XLOOKUP(B843,[2]CALCULATION!$B:$B,[2]CALCULATION!$H:$H,"")</f>
        <v>ZTE</v>
      </c>
      <c r="I843" s="34">
        <v>5.0699063729728655</v>
      </c>
      <c r="J843" s="34">
        <v>0</v>
      </c>
      <c r="K843" s="34">
        <v>0</v>
      </c>
      <c r="L843" s="34">
        <v>0</v>
      </c>
      <c r="M843" s="34">
        <v>0</v>
      </c>
      <c r="N843" s="34">
        <v>1.460211367080154</v>
      </c>
      <c r="O843" s="34">
        <v>0</v>
      </c>
      <c r="P843" s="34">
        <v>0</v>
      </c>
      <c r="Q843" s="34">
        <v>0</v>
      </c>
      <c r="R843" s="34">
        <v>0</v>
      </c>
      <c r="S843" s="109">
        <v>3.777469587624447E-2</v>
      </c>
      <c r="T843" s="109">
        <f>_xlfn.XLOOKUP(B843,'[3]Nur des jours'!$B:$B,'[3]Nur des jours'!$U:$U,"")</f>
        <v>0.44277365430767152</v>
      </c>
      <c r="U843" s="109">
        <v>0</v>
      </c>
      <c r="V843" s="109">
        <v>0</v>
      </c>
      <c r="W843" s="109">
        <v>0.44277365430767146</v>
      </c>
      <c r="X843" s="109">
        <v>0</v>
      </c>
      <c r="Y843" s="109">
        <v>0</v>
      </c>
      <c r="Z843" s="109">
        <v>0</v>
      </c>
      <c r="AA843" s="109">
        <v>0</v>
      </c>
      <c r="AB843" s="109">
        <v>4.8154711456967914E-3</v>
      </c>
      <c r="AC843" s="109">
        <v>0</v>
      </c>
      <c r="AD843" s="109">
        <v>0</v>
      </c>
      <c r="AE843" s="109">
        <v>0</v>
      </c>
      <c r="AF843" s="109">
        <v>0</v>
      </c>
      <c r="AG843" s="57" t="str">
        <f>_xlfn.XLOOKUP(B843,[3]CALCULATION!$B:$B,[3]CALCULATION!$M:$M,"")</f>
        <v>Operationnel</v>
      </c>
      <c r="AH843" s="57"/>
      <c r="AI843" s="56" t="str" cm="1">
        <f t="array" ref="AI843">IFERROR(_xlfn.IFS(
AK843="MPR ISSUE","PDH",
AK843="BSS Hardware Issue","BSS",
AK843="Sites strategiques, MLL, Pylone, etc.","ENVTECH",
AK843="AKTIVCO DEFAUT GE &amp; POWER Cabinet","AKTIVCO",
AK843="AKTIVCO Coupure ENEO &amp; Baisse de tension","AKTIVCO GRID ONLY",
AK843="Coupure ENEO &amp; Baisse de tension","IHS GRID ONLY",
AK843="Defaut GE &amp; POWER Cabinet","IHS",
AK843="Sharing","Partners",
AK843="Sites strategiques &amp; DataCenter","SST &amp; DC",
AK843="Exclu","Exclu",
AK843="SAT","SAT",
AK843="SPARE-ISSUE","SPARE-ISSUE",
AK843="Fiber CAmtel","TRANS_FO_CAMTEL",
AK843="Fiber AOF","Fiber AOF",
AK843="Projet OCM (HUAWEI)","TRAVAUX-HUAWEI",
AK843="Projet OCM (NOKIA)","TRAVAUX-NOKIA",
AK843="ACCESS-ISSUE","ACCESS-ISSUE",
AK843="Projet OCM (ZTE, NOKIA, autres projets)","TRAVAUX OCM",
AK843="No root CAuse","No root cause",
AK843="ODU HS","PDH",
AK843="IP &amp; VLAN","PDH",
AK843="Warehouse HUAWEI","SPARE-ISSUE",
AK843="SPARE-HS","SPARE-ISSUE",
AK843="Power Telco","BSS",AK843="no impacts","no impacts"
),"")</f>
        <v>No root cause</v>
      </c>
      <c r="AJ843" s="56" t="str" cm="1">
        <f t="array" ref="AJ843">IFERROR(_xlfn.IFS(
AK843="MPR ISSUE","TX ISSUE",
AK843="BSS Hardware Issue","RAN ISSUE",
AK843="Sites strategiques, MLL, Pylone, etc.","ENVTECH",
AK843="AKTIVCO DEFAUT GE &amp; POWER Cabinet","POWER ISSUE",
AK843="AKTIVCO Coupure ENEO &amp; Baisse de tension","POWER ISSUE",
AK843="Coupure ENEO &amp; Baisse de tension","POWER ISSUE",
AK843="Defaut GE &amp; POWER Cabinet","POWER ISSUE",
AK843="Sharing","POWER ISSUE",
AK843="Sites strategiques &amp; DataCenter","POWER ISSUE",
AK843="Exclu","Exclu",
AK843="SAT","TX ISSUE",
AK843="SPARE-ISSUE","SPARE-ISSUE",
AK843="Fiber CAmtel","TX ISSUE",
AK843="Fiber AOF","TX ISSUE",
AK843="Projet OCM (HUAWEI)","TRAVAUX-HUAWEI",
AK843="Projet OCM (NOKIA)","TRAVAUX -NOKIA",
AK843="ACCESS-ISSUE","ACCESS-ISSUE",
AK843="Projet OCM (ZTE, NOKIA, autres projets)","TRAVAUX OCM",
AK843="No root CAuse","No root cause",
AK843="ODU HS","TX ISSUE",
AK843="IP &amp; VLAN","TX ISSUE",
AK843="Warehouse HUAWEI","SPARE-ISSUE",
AK843="SPARE-HS","SPARE-ISSUE",
AK843="Power Telco","RAN ISSUE",AK843="no impacts","no impacts"
),"")</f>
        <v>No root cause</v>
      </c>
      <c r="AK843" s="81" t="s">
        <v>5620</v>
      </c>
      <c r="AL843" s="56" t="str" cm="1">
        <f t="array" ref="AL843">IFERROR(_xlfn.IFS(
AK843="MPR ISSUE","ACTIVE",
AK843="BSS Hardware Issue","ACTIVE",
AK843="Sites strategiques, MLL, Pylone, etc.","PASSIVE",
AK843="AKTIVCO DEFAUT GE &amp; POWER Cabinet","PASSIVE",
AK843="AKTIVCO Coupure ENEO &amp; Baisse de tension","PASSIVE",
AK843="Coupure ENEO &amp; Baisse de tension","PASSIVE",
AK843="Defaut GE &amp; POWER Cabinet","PASSIVE",
AK843="Sharing","PASSIVE",
AK843="Sites strategiques &amp; DataCenter","PASSIVE",
AK843="Exclu","Exclu",
AK843="SAT","ACTIVE",
AK843="SPARE-ISSUE","SPARE-ISSUE",
AK843="Fiber CAmtel","ACTIVE",
AK843="Fiber AOF","ACTIVE",
AK843="Projet OCM (HUAWEI)","PLANNED WORKS",
AK843="Projet OCM (NOKIA)","PLANNED WORKS",
AK843="ACCESS-ISSUE","ACCESS-ISSUE",
AK843="Projet OCM (ZTE, NOKIA, autres projets)","PLANNED WORKS",
AK843="No root CAuse","No root cause",
AK843="ODU HS","ACTIVE",
AK843="IP &amp; VLAN","ACTIVE",
AK843="Warehouse HUAWEI","SPARE-ISSUE",
AK843="SPARE-HS","SPARE-ISSUE",
AK843="Power Telco","ACTIVE", AK843="no impacts","no impacts"
),"")</f>
        <v>No root cause</v>
      </c>
      <c r="AM843" s="108" t="s">
        <v>5537</v>
      </c>
      <c r="AN843" s="117" t="s">
        <v>2308</v>
      </c>
      <c r="AP843" s="23" t="s">
        <v>5537</v>
      </c>
      <c r="AQ843" s="23" t="s">
        <v>5537</v>
      </c>
      <c r="AR843" s="7"/>
      <c r="AS843" s="6"/>
      <c r="AT843" s="7"/>
      <c r="AU843" s="3" t="s">
        <v>5537</v>
      </c>
      <c r="AV843" s="24" t="s">
        <v>5537</v>
      </c>
      <c r="AW843" s="24" t="s">
        <v>5537</v>
      </c>
      <c r="AX843" s="24" t="s">
        <v>5537</v>
      </c>
      <c r="AY843" s="24" t="s">
        <v>5537</v>
      </c>
      <c r="AZ843" s="24" t="s">
        <v>5537</v>
      </c>
      <c r="BA843" s="24" t="s">
        <v>5537</v>
      </c>
      <c r="BB843" s="24" t="s">
        <v>5537</v>
      </c>
      <c r="BC843" s="24" t="s">
        <v>5537</v>
      </c>
      <c r="BD843" s="24" t="s">
        <v>5537</v>
      </c>
      <c r="BE843" s="24" t="s">
        <v>5537</v>
      </c>
      <c r="BF843" s="24" t="s">
        <v>5537</v>
      </c>
      <c r="BG843" s="24" t="s">
        <v>5537</v>
      </c>
      <c r="BH843" s="24" t="s">
        <v>5537</v>
      </c>
      <c r="BI843" s="9" t="s">
        <v>5537</v>
      </c>
      <c r="BJ843" s="14"/>
      <c r="BK843" s="14" t="s">
        <v>5537</v>
      </c>
      <c r="BL843" s="14" t="str">
        <f>_xlfn.XLOOKUP(B843,'[4]cell downs 18042026 17h'!$B:$B,'[4]cell downs 18042026 17h'!$B:$B,"")</f>
        <v/>
      </c>
      <c r="BM843" s="14" t="str">
        <f>_xlfn.XLOOKUP(B843,'[5]Cells Huawei 19042026 15h'!$B:$B,'[5]Cells Huawei 19042026 15h'!$B:$B,"")</f>
        <v/>
      </c>
      <c r="BN843" s="9" t="str">
        <f>_xlfn.XLOOKUP(B843,'[6]cells down 19042026 9H40'!$B:$B,'[6]cells down 19042026 9H40'!$B:$B,"")</f>
        <v/>
      </c>
      <c r="BO843" s="9" t="s">
        <v>2308</v>
      </c>
      <c r="BP843" s="9" t="s">
        <v>1713</v>
      </c>
    </row>
    <row r="844" spans="1:68" s="9" customFormat="1" x14ac:dyDescent="0.35">
      <c r="A844" s="25" t="s">
        <v>5426</v>
      </c>
      <c r="B844" s="32" t="s">
        <v>5427</v>
      </c>
      <c r="C844" s="3" t="str">
        <f>_xlfn.XLOOKUP(B844,'[1]daily break down'!$D:$D,'[1]daily break down'!$E:$E,"")</f>
        <v>Yaounde</v>
      </c>
      <c r="D844" s="1" t="s">
        <v>11</v>
      </c>
      <c r="E844" s="1" t="str">
        <f>BP844</f>
        <v>Grid-Gen</v>
      </c>
      <c r="F844" s="25" t="s">
        <v>5388</v>
      </c>
      <c r="G844" s="25" t="s">
        <v>115</v>
      </c>
      <c r="H844" s="41" t="str">
        <f>_xlfn.XLOOKUP(B844,[2]CALCULATION!$B:$B,[2]CALCULATION!$H:$H,"")</f>
        <v>ZTE</v>
      </c>
      <c r="I844" s="34">
        <v>0</v>
      </c>
      <c r="J844" s="34">
        <v>0</v>
      </c>
      <c r="K844" s="34">
        <v>0</v>
      </c>
      <c r="L844" s="34">
        <v>0</v>
      </c>
      <c r="M844" s="34">
        <v>0</v>
      </c>
      <c r="N844" s="34">
        <v>0</v>
      </c>
      <c r="O844" s="34">
        <v>0</v>
      </c>
      <c r="P844" s="34">
        <v>0</v>
      </c>
      <c r="Q844" s="34">
        <v>0</v>
      </c>
      <c r="R844" s="34">
        <v>0</v>
      </c>
      <c r="S844" s="109">
        <v>0</v>
      </c>
      <c r="T844" s="109">
        <f>_xlfn.XLOOKUP(B844,'[3]Nur des jours'!$B:$B,'[3]Nur des jours'!$U:$U,"")</f>
        <v>0</v>
      </c>
      <c r="U844" s="109">
        <v>0</v>
      </c>
      <c r="V844" s="109">
        <v>0</v>
      </c>
      <c r="W844" s="109">
        <v>0</v>
      </c>
      <c r="X844" s="109">
        <v>0</v>
      </c>
      <c r="Y844" s="109">
        <v>0</v>
      </c>
      <c r="Z844" s="109">
        <v>0</v>
      </c>
      <c r="AA844" s="109">
        <v>0</v>
      </c>
      <c r="AB844" s="109">
        <v>4.5122748143011284E-3</v>
      </c>
      <c r="AC844" s="109">
        <v>0</v>
      </c>
      <c r="AD844" s="109">
        <v>0</v>
      </c>
      <c r="AE844" s="109">
        <v>0</v>
      </c>
      <c r="AF844" s="109">
        <v>0</v>
      </c>
      <c r="AG844" s="57" t="str">
        <f>_xlfn.XLOOKUP(B844,[3]CALCULATION!$B:$B,[3]CALCULATION!$M:$M,"")</f>
        <v>Operationnel</v>
      </c>
      <c r="AH844" s="57"/>
      <c r="AI844" s="56" t="str" cm="1">
        <f t="array" ref="AI844">IFERROR(_xlfn.IFS(
AK844="MPR ISSUE","PDH",
AK844="BSS Hardware Issue","BSS",
AK844="Sites strategiques, MLL, Pylone, etc.","ENVTECH",
AK844="AKTIVCO DEFAUT GE &amp; POWER Cabinet","AKTIVCO",
AK844="AKTIVCO Coupure ENEO &amp; Baisse de tension","AKTIVCO GRID ONLY",
AK844="Coupure ENEO &amp; Baisse de tension","IHS GRID ONLY",
AK844="Defaut GE &amp; POWER Cabinet","IHS",
AK844="Sharing","Partners",
AK844="Sites strategiques &amp; DataCenter","SST &amp; DC",
AK844="Exclu","Exclu",
AK844="SAT","SAT",
AK844="SPARE-ISSUE","SPARE-ISSUE",
AK844="Fiber CAmtel","TRANS_FO_CAMTEL",
AK844="Fiber AOF","Fiber AOF",
AK844="Projet OCM (HUAWEI)","TRAVAUX-HUAWEI",
AK844="Projet OCM (NOKIA)","TRAVAUX-NOKIA",
AK844="ACCESS-ISSUE","ACCESS-ISSUE",
AK844="Projet OCM (ZTE, NOKIA, autres projets)","TRAVAUX OCM",
AK844="No root CAuse","No root cause",
AK844="ODU HS","PDH",
AK844="IP &amp; VLAN","PDH",
AK844="Warehouse HUAWEI","SPARE-ISSUE",
AK844="SPARE-HS","SPARE-ISSUE",
AK844="Power Telco","BSS",AK844="no impacts","no impacts"
),"")</f>
        <v>No root cause</v>
      </c>
      <c r="AJ844" s="56" t="str" cm="1">
        <f t="array" ref="AJ844">IFERROR(_xlfn.IFS(
AK844="MPR ISSUE","TX ISSUE",
AK844="BSS Hardware Issue","RAN ISSUE",
AK844="Sites strategiques, MLL, Pylone, etc.","ENVTECH",
AK844="AKTIVCO DEFAUT GE &amp; POWER Cabinet","POWER ISSUE",
AK844="AKTIVCO Coupure ENEO &amp; Baisse de tension","POWER ISSUE",
AK844="Coupure ENEO &amp; Baisse de tension","POWER ISSUE",
AK844="Defaut GE &amp; POWER Cabinet","POWER ISSUE",
AK844="Sharing","POWER ISSUE",
AK844="Sites strategiques &amp; DataCenter","POWER ISSUE",
AK844="Exclu","Exclu",
AK844="SAT","TX ISSUE",
AK844="SPARE-ISSUE","SPARE-ISSUE",
AK844="Fiber CAmtel","TX ISSUE",
AK844="Fiber AOF","TX ISSUE",
AK844="Projet OCM (HUAWEI)","TRAVAUX-HUAWEI",
AK844="Projet OCM (NOKIA)","TRAVAUX -NOKIA",
AK844="ACCESS-ISSUE","ACCESS-ISSUE",
AK844="Projet OCM (ZTE, NOKIA, autres projets)","TRAVAUX OCM",
AK844="No root CAuse","No root cause",
AK844="ODU HS","TX ISSUE",
AK844="IP &amp; VLAN","TX ISSUE",
AK844="Warehouse HUAWEI","SPARE-ISSUE",
AK844="SPARE-HS","SPARE-ISSUE",
AK844="Power Telco","RAN ISSUE",AK844="no impacts","no impacts"
),"")</f>
        <v>No root cause</v>
      </c>
      <c r="AK844" s="81" t="s">
        <v>5620</v>
      </c>
      <c r="AL844" s="56" t="str" cm="1">
        <f t="array" ref="AL844">IFERROR(_xlfn.IFS(
AK844="MPR ISSUE","ACTIVE",
AK844="BSS Hardware Issue","ACTIVE",
AK844="Sites strategiques, MLL, Pylone, etc.","PASSIVE",
AK844="AKTIVCO DEFAUT GE &amp; POWER Cabinet","PASSIVE",
AK844="AKTIVCO Coupure ENEO &amp; Baisse de tension","PASSIVE",
AK844="Coupure ENEO &amp; Baisse de tension","PASSIVE",
AK844="Defaut GE &amp; POWER Cabinet","PASSIVE",
AK844="Sharing","PASSIVE",
AK844="Sites strategiques &amp; DataCenter","PASSIVE",
AK844="Exclu","Exclu",
AK844="SAT","ACTIVE",
AK844="SPARE-ISSUE","SPARE-ISSUE",
AK844="Fiber CAmtel","ACTIVE",
AK844="Fiber AOF","ACTIVE",
AK844="Projet OCM (HUAWEI)","PLANNED WORKS",
AK844="Projet OCM (NOKIA)","PLANNED WORKS",
AK844="ACCESS-ISSUE","ACCESS-ISSUE",
AK844="Projet OCM (ZTE, NOKIA, autres projets)","PLANNED WORKS",
AK844="No root CAuse","No root cause",
AK844="ODU HS","ACTIVE",
AK844="IP &amp; VLAN","ACTIVE",
AK844="Warehouse HUAWEI","SPARE-ISSUE",
AK844="SPARE-HS","SPARE-ISSUE",
AK844="Power Telco","ACTIVE", AK844="no impacts","no impacts"
),"")</f>
        <v>No root cause</v>
      </c>
      <c r="AM844" s="108" t="s">
        <v>5537</v>
      </c>
      <c r="AN844" s="117" t="s">
        <v>5427</v>
      </c>
      <c r="AP844" s="23" t="s">
        <v>5537</v>
      </c>
      <c r="AQ844" s="23" t="s">
        <v>5537</v>
      </c>
      <c r="AR844" s="7"/>
      <c r="AS844" s="6"/>
      <c r="AT844" s="7"/>
      <c r="AU844" s="3" t="s">
        <v>5537</v>
      </c>
      <c r="AV844" s="24" t="s">
        <v>5537</v>
      </c>
      <c r="AW844" s="24" t="s">
        <v>5537</v>
      </c>
      <c r="AX844" s="24" t="s">
        <v>5537</v>
      </c>
      <c r="AY844" s="24" t="s">
        <v>5537</v>
      </c>
      <c r="AZ844" s="24" t="s">
        <v>5537</v>
      </c>
      <c r="BA844" s="24" t="s">
        <v>5537</v>
      </c>
      <c r="BB844" s="24" t="s">
        <v>5537</v>
      </c>
      <c r="BC844" s="24" t="s">
        <v>5537</v>
      </c>
      <c r="BD844" s="24" t="s">
        <v>5537</v>
      </c>
      <c r="BE844" s="24" t="s">
        <v>5537</v>
      </c>
      <c r="BF844" s="24" t="s">
        <v>5537</v>
      </c>
      <c r="BG844" s="24" t="s">
        <v>5537</v>
      </c>
      <c r="BH844" s="24" t="s">
        <v>5537</v>
      </c>
      <c r="BI844" s="9" t="s">
        <v>5537</v>
      </c>
      <c r="BJ844" s="14"/>
      <c r="BK844" s="14" t="s">
        <v>5537</v>
      </c>
      <c r="BL844" s="14" t="str">
        <f>_xlfn.XLOOKUP(B844,'[4]cell downs 18042026 17h'!$B:$B,'[4]cell downs 18042026 17h'!$B:$B,"")</f>
        <v/>
      </c>
      <c r="BM844" s="14" t="str">
        <f>_xlfn.XLOOKUP(B844,'[5]Cells Huawei 19042026 15h'!$B:$B,'[5]Cells Huawei 19042026 15h'!$B:$B,"")</f>
        <v/>
      </c>
      <c r="BN844" s="9" t="str">
        <f>_xlfn.XLOOKUP(B844,'[6]cells down 19042026 9H40'!$B:$B,'[6]cells down 19042026 9H40'!$B:$B,"")</f>
        <v/>
      </c>
      <c r="BO844" s="9" t="s">
        <v>5427</v>
      </c>
      <c r="BP844" s="9" t="s">
        <v>12</v>
      </c>
    </row>
    <row r="845" spans="1:68" s="9" customFormat="1" x14ac:dyDescent="0.35">
      <c r="A845" s="1" t="s">
        <v>680</v>
      </c>
      <c r="B845" s="8" t="s">
        <v>681</v>
      </c>
      <c r="C845" s="3" t="str">
        <f>_xlfn.XLOOKUP(B845,'[1]daily break down'!$D:$D,'[1]daily break down'!$E:$E,"")</f>
        <v>Yaounde</v>
      </c>
      <c r="D845" s="1" t="s">
        <v>21</v>
      </c>
      <c r="E845" s="1" t="s">
        <v>30</v>
      </c>
      <c r="F845" s="3" t="s">
        <v>37</v>
      </c>
      <c r="G845" s="1" t="s">
        <v>38</v>
      </c>
      <c r="H845" s="41" t="str">
        <f>_xlfn.XLOOKUP(B845,[2]CALCULATION!$B:$B,[2]CALCULATION!$H:$H,"")</f>
        <v>ZTE</v>
      </c>
      <c r="I845" s="34">
        <v>0</v>
      </c>
      <c r="J845" s="34">
        <v>0</v>
      </c>
      <c r="K845" s="34">
        <v>0</v>
      </c>
      <c r="L845" s="34">
        <v>0.33397967657155619</v>
      </c>
      <c r="M845" s="34">
        <v>9.3975167863757108</v>
      </c>
      <c r="N845" s="34">
        <v>21.281939058250792</v>
      </c>
      <c r="O845" s="34">
        <v>0</v>
      </c>
      <c r="P845" s="34">
        <v>0</v>
      </c>
      <c r="Q845" s="34">
        <v>0</v>
      </c>
      <c r="R845" s="34">
        <v>0</v>
      </c>
      <c r="S845" s="109">
        <v>0</v>
      </c>
      <c r="T845" s="109">
        <f>_xlfn.XLOOKUP(B845,'[3]Nur des jours'!$B:$B,'[3]Nur des jours'!$U:$U,"")</f>
        <v>0</v>
      </c>
      <c r="U845" s="109">
        <v>0.19878978292569499</v>
      </c>
      <c r="V845" s="109">
        <v>0</v>
      </c>
      <c r="W845" s="109">
        <v>0</v>
      </c>
      <c r="X845" s="109">
        <v>0</v>
      </c>
      <c r="Y845" s="109">
        <v>0</v>
      </c>
      <c r="Z845" s="109">
        <v>0</v>
      </c>
      <c r="AA845" s="109">
        <v>0</v>
      </c>
      <c r="AB845" s="109">
        <v>3.7453664466532127E-3</v>
      </c>
      <c r="AC845" s="109">
        <v>0</v>
      </c>
      <c r="AD845" s="109">
        <v>0</v>
      </c>
      <c r="AE845" s="109">
        <v>0</v>
      </c>
      <c r="AF845" s="109">
        <v>0</v>
      </c>
      <c r="AG845" s="57" t="str">
        <f>_xlfn.XLOOKUP(B845,[3]CALCULATION!$B:$B,[3]CALCULATION!$M:$M,"")</f>
        <v>Operationnel</v>
      </c>
      <c r="AH845" s="57"/>
      <c r="AI845" s="56" t="str" cm="1">
        <f t="array" ref="AI845">IFERROR(_xlfn.IFS(
AK845="MPR ISSUE","PDH",
AK845="BSS Hardware Issue","BSS",
AK845="Sites strategiques, MLL, Pylone, etc.","ENVTECH",
AK845="AKTIVCO DEFAUT GE &amp; POWER Cabinet","AKTIVCO",
AK845="AKTIVCO Coupure ENEO &amp; Baisse de tension","AKTIVCO GRID ONLY",
AK845="Coupure ENEO &amp; Baisse de tension","IHS GRID ONLY",
AK845="Defaut GE &amp; POWER Cabinet","IHS",
AK845="Sharing","Partners",
AK845="Sites strategiques &amp; DataCenter","SST &amp; DC",
AK845="Exclu","Exclu",
AK845="SAT","SAT",
AK845="SPARE-ISSUE","SPARE-ISSUE",
AK845="Fiber CAmtel","TRANS_FO_CAMTEL",
AK845="Fiber AOF","Fiber AOF",
AK845="Projet OCM (HUAWEI)","TRAVAUX-HUAWEI",
AK845="Projet OCM (NOKIA)","TRAVAUX-NOKIA",
AK845="ACCESS-ISSUE","ACCESS-ISSUE",
AK845="Projet OCM (ZTE, NOKIA, autres projets)","TRAVAUX OCM",
AK845="No root CAuse","No root cause",
AK845="ODU HS","PDH",
AK845="IP &amp; VLAN","PDH",
AK845="Warehouse HUAWEI","SPARE-ISSUE",
AK845="SPARE-HS","SPARE-ISSUE",
AK845="Power Telco","BSS",AK845="no impacts","no impacts"
),"")</f>
        <v>No root cause</v>
      </c>
      <c r="AJ845" s="56" t="str" cm="1">
        <f t="array" ref="AJ845">IFERROR(_xlfn.IFS(
AK845="MPR ISSUE","TX ISSUE",
AK845="BSS Hardware Issue","RAN ISSUE",
AK845="Sites strategiques, MLL, Pylone, etc.","ENVTECH",
AK845="AKTIVCO DEFAUT GE &amp; POWER Cabinet","POWER ISSUE",
AK845="AKTIVCO Coupure ENEO &amp; Baisse de tension","POWER ISSUE",
AK845="Coupure ENEO &amp; Baisse de tension","POWER ISSUE",
AK845="Defaut GE &amp; POWER Cabinet","POWER ISSUE",
AK845="Sharing","POWER ISSUE",
AK845="Sites strategiques &amp; DataCenter","POWER ISSUE",
AK845="Exclu","Exclu",
AK845="SAT","TX ISSUE",
AK845="SPARE-ISSUE","SPARE-ISSUE",
AK845="Fiber CAmtel","TX ISSUE",
AK845="Fiber AOF","TX ISSUE",
AK845="Projet OCM (HUAWEI)","TRAVAUX-HUAWEI",
AK845="Projet OCM (NOKIA)","TRAVAUX -NOKIA",
AK845="ACCESS-ISSUE","ACCESS-ISSUE",
AK845="Projet OCM (ZTE, NOKIA, autres projets)","TRAVAUX OCM",
AK845="No root CAuse","No root cause",
AK845="ODU HS","TX ISSUE",
AK845="IP &amp; VLAN","TX ISSUE",
AK845="Warehouse HUAWEI","SPARE-ISSUE",
AK845="SPARE-HS","SPARE-ISSUE",
AK845="Power Telco","RAN ISSUE",AK845="no impacts","no impacts"
),"")</f>
        <v>No root cause</v>
      </c>
      <c r="AK845" s="81" t="s">
        <v>5620</v>
      </c>
      <c r="AL845" s="56" t="str" cm="1">
        <f t="array" ref="AL845">IFERROR(_xlfn.IFS(
AK845="MPR ISSUE","ACTIVE",
AK845="BSS Hardware Issue","ACTIVE",
AK845="Sites strategiques, MLL, Pylone, etc.","PASSIVE",
AK845="AKTIVCO DEFAUT GE &amp; POWER Cabinet","PASSIVE",
AK845="AKTIVCO Coupure ENEO &amp; Baisse de tension","PASSIVE",
AK845="Coupure ENEO &amp; Baisse de tension","PASSIVE",
AK845="Defaut GE &amp; POWER Cabinet","PASSIVE",
AK845="Sharing","PASSIVE",
AK845="Sites strategiques &amp; DataCenter","PASSIVE",
AK845="Exclu","Exclu",
AK845="SAT","ACTIVE",
AK845="SPARE-ISSUE","SPARE-ISSUE",
AK845="Fiber CAmtel","ACTIVE",
AK845="Fiber AOF","ACTIVE",
AK845="Projet OCM (HUAWEI)","PLANNED WORKS",
AK845="Projet OCM (NOKIA)","PLANNED WORKS",
AK845="ACCESS-ISSUE","ACCESS-ISSUE",
AK845="Projet OCM (ZTE, NOKIA, autres projets)","PLANNED WORKS",
AK845="No root CAuse","No root cause",
AK845="ODU HS","ACTIVE",
AK845="IP &amp; VLAN","ACTIVE",
AK845="Warehouse HUAWEI","SPARE-ISSUE",
AK845="SPARE-HS","SPARE-ISSUE",
AK845="Power Telco","ACTIVE", AK845="no impacts","no impacts"
),"")</f>
        <v>No root cause</v>
      </c>
      <c r="AM845" s="108" t="s">
        <v>5537</v>
      </c>
      <c r="AN845" s="117" t="s">
        <v>681</v>
      </c>
      <c r="AP845" s="23" t="s">
        <v>5537</v>
      </c>
      <c r="AQ845" s="23" t="s">
        <v>5537</v>
      </c>
      <c r="AR845" s="7"/>
      <c r="AS845" s="6"/>
      <c r="AT845" s="7"/>
      <c r="AU845" s="3" t="s">
        <v>5537</v>
      </c>
      <c r="AV845" s="24" t="s">
        <v>5537</v>
      </c>
      <c r="AW845" s="24" t="s">
        <v>5537</v>
      </c>
      <c r="AX845" s="24" t="s">
        <v>5537</v>
      </c>
      <c r="AY845" s="24" t="s">
        <v>5537</v>
      </c>
      <c r="AZ845" s="24" t="s">
        <v>5537</v>
      </c>
      <c r="BA845" s="24" t="s">
        <v>5537</v>
      </c>
      <c r="BB845" s="24" t="s">
        <v>5537</v>
      </c>
      <c r="BC845" s="24" t="s">
        <v>5537</v>
      </c>
      <c r="BD845" s="24" t="s">
        <v>5537</v>
      </c>
      <c r="BE845" s="24" t="s">
        <v>5537</v>
      </c>
      <c r="BF845" s="24" t="s">
        <v>5537</v>
      </c>
      <c r="BG845" s="24" t="s">
        <v>5537</v>
      </c>
      <c r="BH845" s="24" t="s">
        <v>5537</v>
      </c>
      <c r="BI845" s="9" t="s">
        <v>5537</v>
      </c>
      <c r="BJ845" s="14"/>
      <c r="BK845" s="14" t="s">
        <v>5537</v>
      </c>
      <c r="BL845" s="14" t="str">
        <f>_xlfn.XLOOKUP(B845,'[4]cell downs 18042026 17h'!$B:$B,'[4]cell downs 18042026 17h'!$B:$B,"")</f>
        <v/>
      </c>
      <c r="BM845" s="14" t="str">
        <f>_xlfn.XLOOKUP(B845,'[5]Cells Huawei 19042026 15h'!$B:$B,'[5]Cells Huawei 19042026 15h'!$B:$B,"")</f>
        <v/>
      </c>
      <c r="BN845" s="9" t="str">
        <f>_xlfn.XLOOKUP(B845,'[6]cells down 19042026 9H40'!$B:$B,'[6]cells down 19042026 9H40'!$B:$B,"")</f>
        <v/>
      </c>
      <c r="BO845" s="9" t="s">
        <v>5537</v>
      </c>
      <c r="BP845" s="9" t="s">
        <v>12</v>
      </c>
    </row>
    <row r="846" spans="1:68" s="9" customFormat="1" x14ac:dyDescent="0.35">
      <c r="A846" s="1" t="s">
        <v>4603</v>
      </c>
      <c r="B846" s="8" t="s">
        <v>4604</v>
      </c>
      <c r="C846" s="3" t="str">
        <f>_xlfn.XLOOKUP(B846,'[1]daily break down'!$D:$D,'[1]daily break down'!$E:$E,"")</f>
        <v>Yaounde</v>
      </c>
      <c r="D846" s="1" t="s">
        <v>11</v>
      </c>
      <c r="E846" s="1" t="s">
        <v>12</v>
      </c>
      <c r="F846" s="3" t="s">
        <v>37</v>
      </c>
      <c r="G846" s="1" t="s">
        <v>38</v>
      </c>
      <c r="H846" s="41" t="str">
        <f>_xlfn.XLOOKUP(B846,[2]CALCULATION!$B:$B,[2]CALCULATION!$H:$H,"")</f>
        <v>ZTE</v>
      </c>
      <c r="I846" s="34">
        <v>0</v>
      </c>
      <c r="J846" s="34">
        <v>0</v>
      </c>
      <c r="K846" s="34">
        <v>0</v>
      </c>
      <c r="L846" s="34">
        <v>0</v>
      </c>
      <c r="M846" s="34">
        <v>0</v>
      </c>
      <c r="N846" s="34">
        <v>0</v>
      </c>
      <c r="O846" s="34">
        <v>0</v>
      </c>
      <c r="P846" s="34">
        <v>6.1184306272525699</v>
      </c>
      <c r="Q846" s="34">
        <v>5.5394861499915811</v>
      </c>
      <c r="R846" s="34">
        <v>0</v>
      </c>
      <c r="S846" s="109">
        <v>0</v>
      </c>
      <c r="T846" s="109">
        <f>_xlfn.XLOOKUP(B846,'[3]Nur des jours'!$B:$B,'[3]Nur des jours'!$U:$U,"")</f>
        <v>0</v>
      </c>
      <c r="U846" s="109">
        <v>0</v>
      </c>
      <c r="V846" s="109">
        <v>0</v>
      </c>
      <c r="W846" s="109">
        <v>0</v>
      </c>
      <c r="X846" s="109">
        <v>0</v>
      </c>
      <c r="Y846" s="109">
        <v>0</v>
      </c>
      <c r="Z846" s="109">
        <v>0</v>
      </c>
      <c r="AA846" s="109">
        <v>0</v>
      </c>
      <c r="AB846" s="109">
        <v>3.7275313683356997E-3</v>
      </c>
      <c r="AC846" s="109">
        <v>0</v>
      </c>
      <c r="AD846" s="109">
        <v>0</v>
      </c>
      <c r="AE846" s="109">
        <v>0</v>
      </c>
      <c r="AF846" s="109">
        <v>0</v>
      </c>
      <c r="AG846" s="57" t="str">
        <f>_xlfn.XLOOKUP(B846,[3]CALCULATION!$B:$B,[3]CALCULATION!$M:$M,"")</f>
        <v>Operationnel</v>
      </c>
      <c r="AH846" s="57"/>
      <c r="AI846" s="56" t="str" cm="1">
        <f t="array" ref="AI846">IFERROR(_xlfn.IFS(
AK846="MPR ISSUE","PDH",
AK846="BSS Hardware Issue","BSS",
AK846="Sites strategiques, MLL, Pylone, etc.","ENVTECH",
AK846="AKTIVCO DEFAUT GE &amp; POWER Cabinet","AKTIVCO",
AK846="AKTIVCO Coupure ENEO &amp; Baisse de tension","AKTIVCO GRID ONLY",
AK846="Coupure ENEO &amp; Baisse de tension","IHS GRID ONLY",
AK846="Defaut GE &amp; POWER Cabinet","IHS",
AK846="Sharing","Partners",
AK846="Sites strategiques &amp; DataCenter","SST &amp; DC",
AK846="Exclu","Exclu",
AK846="SAT","SAT",
AK846="SPARE-ISSUE","SPARE-ISSUE",
AK846="Fiber CAmtel","TRANS_FO_CAMTEL",
AK846="Fiber AOF","Fiber AOF",
AK846="Projet OCM (HUAWEI)","TRAVAUX-HUAWEI",
AK846="Projet OCM (NOKIA)","TRAVAUX-NOKIA",
AK846="ACCESS-ISSUE","ACCESS-ISSUE",
AK846="Projet OCM (ZTE, NOKIA, autres projets)","TRAVAUX OCM",
AK846="No root CAuse","No root cause",
AK846="ODU HS","PDH",
AK846="IP &amp; VLAN","PDH",
AK846="Warehouse HUAWEI","SPARE-ISSUE",
AK846="SPARE-HS","SPARE-ISSUE",
AK846="Power Telco","BSS",AK846="no impacts","no impacts"
),"")</f>
        <v>No root cause</v>
      </c>
      <c r="AJ846" s="56" t="str" cm="1">
        <f t="array" ref="AJ846">IFERROR(_xlfn.IFS(
AK846="MPR ISSUE","TX ISSUE",
AK846="BSS Hardware Issue","RAN ISSUE",
AK846="Sites strategiques, MLL, Pylone, etc.","ENVTECH",
AK846="AKTIVCO DEFAUT GE &amp; POWER Cabinet","POWER ISSUE",
AK846="AKTIVCO Coupure ENEO &amp; Baisse de tension","POWER ISSUE",
AK846="Coupure ENEO &amp; Baisse de tension","POWER ISSUE",
AK846="Defaut GE &amp; POWER Cabinet","POWER ISSUE",
AK846="Sharing","POWER ISSUE",
AK846="Sites strategiques &amp; DataCenter","POWER ISSUE",
AK846="Exclu","Exclu",
AK846="SAT","TX ISSUE",
AK846="SPARE-ISSUE","SPARE-ISSUE",
AK846="Fiber CAmtel","TX ISSUE",
AK846="Fiber AOF","TX ISSUE",
AK846="Projet OCM (HUAWEI)","TRAVAUX-HUAWEI",
AK846="Projet OCM (NOKIA)","TRAVAUX -NOKIA",
AK846="ACCESS-ISSUE","ACCESS-ISSUE",
AK846="Projet OCM (ZTE, NOKIA, autres projets)","TRAVAUX OCM",
AK846="No root CAuse","No root cause",
AK846="ODU HS","TX ISSUE",
AK846="IP &amp; VLAN","TX ISSUE",
AK846="Warehouse HUAWEI","SPARE-ISSUE",
AK846="SPARE-HS","SPARE-ISSUE",
AK846="Power Telco","RAN ISSUE",AK846="no impacts","no impacts"
),"")</f>
        <v>No root cause</v>
      </c>
      <c r="AK846" s="81" t="s">
        <v>5620</v>
      </c>
      <c r="AL846" s="56" t="str" cm="1">
        <f t="array" ref="AL846">IFERROR(_xlfn.IFS(
AK846="MPR ISSUE","ACTIVE",
AK846="BSS Hardware Issue","ACTIVE",
AK846="Sites strategiques, MLL, Pylone, etc.","PASSIVE",
AK846="AKTIVCO DEFAUT GE &amp; POWER Cabinet","PASSIVE",
AK846="AKTIVCO Coupure ENEO &amp; Baisse de tension","PASSIVE",
AK846="Coupure ENEO &amp; Baisse de tension","PASSIVE",
AK846="Defaut GE &amp; POWER Cabinet","PASSIVE",
AK846="Sharing","PASSIVE",
AK846="Sites strategiques &amp; DataCenter","PASSIVE",
AK846="Exclu","Exclu",
AK846="SAT","ACTIVE",
AK846="SPARE-ISSUE","SPARE-ISSUE",
AK846="Fiber CAmtel","ACTIVE",
AK846="Fiber AOF","ACTIVE",
AK846="Projet OCM (HUAWEI)","PLANNED WORKS",
AK846="Projet OCM (NOKIA)","PLANNED WORKS",
AK846="ACCESS-ISSUE","ACCESS-ISSUE",
AK846="Projet OCM (ZTE, NOKIA, autres projets)","PLANNED WORKS",
AK846="No root CAuse","No root cause",
AK846="ODU HS","ACTIVE",
AK846="IP &amp; VLAN","ACTIVE",
AK846="Warehouse HUAWEI","SPARE-ISSUE",
AK846="SPARE-HS","SPARE-ISSUE",
AK846="Power Telco","ACTIVE", AK846="no impacts","no impacts"
),"")</f>
        <v>No root cause</v>
      </c>
      <c r="AM846" s="108" t="s">
        <v>5537</v>
      </c>
      <c r="AN846" s="117" t="s">
        <v>4604</v>
      </c>
      <c r="AP846" s="23" t="s">
        <v>5537</v>
      </c>
      <c r="AQ846" s="23" t="s">
        <v>5537</v>
      </c>
      <c r="AR846" s="7"/>
      <c r="AS846" s="6"/>
      <c r="AT846" s="7"/>
      <c r="AU846" s="3" t="s">
        <v>5537</v>
      </c>
      <c r="AV846" s="24" t="s">
        <v>5537</v>
      </c>
      <c r="AW846" s="24" t="s">
        <v>5537</v>
      </c>
      <c r="AX846" s="24" t="s">
        <v>5537</v>
      </c>
      <c r="AY846" s="24" t="s">
        <v>5537</v>
      </c>
      <c r="AZ846" s="24" t="s">
        <v>5537</v>
      </c>
      <c r="BA846" s="24" t="s">
        <v>5537</v>
      </c>
      <c r="BB846" s="24" t="s">
        <v>5537</v>
      </c>
      <c r="BC846" s="24" t="s">
        <v>5537</v>
      </c>
      <c r="BD846" s="24" t="s">
        <v>5537</v>
      </c>
      <c r="BE846" s="24" t="s">
        <v>5537</v>
      </c>
      <c r="BF846" s="24" t="s">
        <v>5537</v>
      </c>
      <c r="BG846" s="24" t="s">
        <v>5537</v>
      </c>
      <c r="BH846" s="24" t="s">
        <v>5537</v>
      </c>
      <c r="BI846" s="9" t="s">
        <v>5537</v>
      </c>
      <c r="BJ846" s="14"/>
      <c r="BK846" s="14" t="s">
        <v>5537</v>
      </c>
      <c r="BL846" s="14" t="str">
        <f>_xlfn.XLOOKUP(B846,'[4]cell downs 18042026 17h'!$B:$B,'[4]cell downs 18042026 17h'!$B:$B,"")</f>
        <v/>
      </c>
      <c r="BM846" s="14" t="str">
        <f>_xlfn.XLOOKUP(B846,'[5]Cells Huawei 19042026 15h'!$B:$B,'[5]Cells Huawei 19042026 15h'!$B:$B,"")</f>
        <v/>
      </c>
      <c r="BN846" s="9" t="str">
        <f>_xlfn.XLOOKUP(B846,'[6]cells down 19042026 9H40'!$B:$B,'[6]cells down 19042026 9H40'!$B:$B,"")</f>
        <v/>
      </c>
      <c r="BO846" s="9" t="s">
        <v>4604</v>
      </c>
      <c r="BP846" s="9" t="s">
        <v>12</v>
      </c>
    </row>
    <row r="847" spans="1:68" s="9" customFormat="1" x14ac:dyDescent="0.35">
      <c r="A847" s="1" t="s">
        <v>146</v>
      </c>
      <c r="B847" s="8" t="s">
        <v>147</v>
      </c>
      <c r="C847" s="3" t="str">
        <f>_xlfn.XLOOKUP(B847,'[1]daily break down'!$D:$D,'[1]daily break down'!$E:$E,"")</f>
        <v>Yaounde</v>
      </c>
      <c r="D847" s="1" t="s">
        <v>21</v>
      </c>
      <c r="E847" s="1" t="s">
        <v>30</v>
      </c>
      <c r="F847" s="3" t="s">
        <v>37</v>
      </c>
      <c r="G847" s="1" t="s">
        <v>38</v>
      </c>
      <c r="H847" s="41" t="str">
        <f>_xlfn.XLOOKUP(B847,[2]CALCULATION!$B:$B,[2]CALCULATION!$H:$H,"")</f>
        <v>ZTE</v>
      </c>
      <c r="I847" s="34">
        <v>0</v>
      </c>
      <c r="J847" s="34">
        <v>0</v>
      </c>
      <c r="K847" s="34">
        <v>0</v>
      </c>
      <c r="L847" s="34">
        <v>0</v>
      </c>
      <c r="M847" s="34">
        <v>0.5815127285386924</v>
      </c>
      <c r="N847" s="34">
        <v>0</v>
      </c>
      <c r="O847" s="34">
        <v>0</v>
      </c>
      <c r="P847" s="34">
        <v>2.3127281106516793</v>
      </c>
      <c r="Q847" s="34">
        <v>0</v>
      </c>
      <c r="R847" s="34">
        <v>0</v>
      </c>
      <c r="S847" s="109">
        <v>0</v>
      </c>
      <c r="T847" s="109">
        <f>_xlfn.XLOOKUP(B847,'[3]Nur des jours'!$B:$B,'[3]Nur des jours'!$U:$U,"")</f>
        <v>0</v>
      </c>
      <c r="U847" s="109">
        <v>0</v>
      </c>
      <c r="V847" s="109">
        <v>0</v>
      </c>
      <c r="W847" s="109">
        <v>0</v>
      </c>
      <c r="X847" s="109">
        <v>0</v>
      </c>
      <c r="Y847" s="109">
        <v>0</v>
      </c>
      <c r="Z847" s="109">
        <v>0</v>
      </c>
      <c r="AA847" s="109">
        <v>0</v>
      </c>
      <c r="AB847" s="109">
        <v>3.2994894887181311E-3</v>
      </c>
      <c r="AC847" s="109">
        <v>0</v>
      </c>
      <c r="AD847" s="109">
        <v>0</v>
      </c>
      <c r="AE847" s="109">
        <v>0</v>
      </c>
      <c r="AF847" s="109">
        <v>0</v>
      </c>
      <c r="AG847" s="57" t="str">
        <f>_xlfn.XLOOKUP(B847,[3]CALCULATION!$B:$B,[3]CALCULATION!$M:$M,"")</f>
        <v>Operationnel</v>
      </c>
      <c r="AH847" s="57"/>
      <c r="AI847" s="56" t="str" cm="1">
        <f t="array" ref="AI847">IFERROR(_xlfn.IFS(
AK847="MPR ISSUE","PDH",
AK847="BSS Hardware Issue","BSS",
AK847="Sites strategiques, MLL, Pylone, etc.","ENVTECH",
AK847="AKTIVCO DEFAUT GE &amp; POWER Cabinet","AKTIVCO",
AK847="AKTIVCO Coupure ENEO &amp; Baisse de tension","AKTIVCO GRID ONLY",
AK847="Coupure ENEO &amp; Baisse de tension","IHS GRID ONLY",
AK847="Defaut GE &amp; POWER Cabinet","IHS",
AK847="Sharing","Partners",
AK847="Sites strategiques &amp; DataCenter","SST &amp; DC",
AK847="Exclu","Exclu",
AK847="SAT","SAT",
AK847="SPARE-ISSUE","SPARE-ISSUE",
AK847="Fiber CAmtel","TRANS_FO_CAMTEL",
AK847="Fiber AOF","Fiber AOF",
AK847="Projet OCM (HUAWEI)","TRAVAUX-HUAWEI",
AK847="Projet OCM (NOKIA)","TRAVAUX-NOKIA",
AK847="ACCESS-ISSUE","ACCESS-ISSUE",
AK847="Projet OCM (ZTE, NOKIA, autres projets)","TRAVAUX OCM",
AK847="No root CAuse","No root cause",
AK847="ODU HS","PDH",
AK847="IP &amp; VLAN","PDH",
AK847="Warehouse HUAWEI","SPARE-ISSUE",
AK847="SPARE-HS","SPARE-ISSUE",
AK847="Power Telco","BSS",AK847="no impacts","no impacts"
),"")</f>
        <v>No root cause</v>
      </c>
      <c r="AJ847" s="56" t="str" cm="1">
        <f t="array" ref="AJ847">IFERROR(_xlfn.IFS(
AK847="MPR ISSUE","TX ISSUE",
AK847="BSS Hardware Issue","RAN ISSUE",
AK847="Sites strategiques, MLL, Pylone, etc.","ENVTECH",
AK847="AKTIVCO DEFAUT GE &amp; POWER Cabinet","POWER ISSUE",
AK847="AKTIVCO Coupure ENEO &amp; Baisse de tension","POWER ISSUE",
AK847="Coupure ENEO &amp; Baisse de tension","POWER ISSUE",
AK847="Defaut GE &amp; POWER Cabinet","POWER ISSUE",
AK847="Sharing","POWER ISSUE",
AK847="Sites strategiques &amp; DataCenter","POWER ISSUE",
AK847="Exclu","Exclu",
AK847="SAT","TX ISSUE",
AK847="SPARE-ISSUE","SPARE-ISSUE",
AK847="Fiber CAmtel","TX ISSUE",
AK847="Fiber AOF","TX ISSUE",
AK847="Projet OCM (HUAWEI)","TRAVAUX-HUAWEI",
AK847="Projet OCM (NOKIA)","TRAVAUX -NOKIA",
AK847="ACCESS-ISSUE","ACCESS-ISSUE",
AK847="Projet OCM (ZTE, NOKIA, autres projets)","TRAVAUX OCM",
AK847="No root CAuse","No root cause",
AK847="ODU HS","TX ISSUE",
AK847="IP &amp; VLAN","TX ISSUE",
AK847="Warehouse HUAWEI","SPARE-ISSUE",
AK847="SPARE-HS","SPARE-ISSUE",
AK847="Power Telco","RAN ISSUE",AK847="no impacts","no impacts"
),"")</f>
        <v>No root cause</v>
      </c>
      <c r="AK847" s="81" t="s">
        <v>5620</v>
      </c>
      <c r="AL847" s="56" t="str" cm="1">
        <f t="array" ref="AL847">IFERROR(_xlfn.IFS(
AK847="MPR ISSUE","ACTIVE",
AK847="BSS Hardware Issue","ACTIVE",
AK847="Sites strategiques, MLL, Pylone, etc.","PASSIVE",
AK847="AKTIVCO DEFAUT GE &amp; POWER Cabinet","PASSIVE",
AK847="AKTIVCO Coupure ENEO &amp; Baisse de tension","PASSIVE",
AK847="Coupure ENEO &amp; Baisse de tension","PASSIVE",
AK847="Defaut GE &amp; POWER Cabinet","PASSIVE",
AK847="Sharing","PASSIVE",
AK847="Sites strategiques &amp; DataCenter","PASSIVE",
AK847="Exclu","Exclu",
AK847="SAT","ACTIVE",
AK847="SPARE-ISSUE","SPARE-ISSUE",
AK847="Fiber CAmtel","ACTIVE",
AK847="Fiber AOF","ACTIVE",
AK847="Projet OCM (HUAWEI)","PLANNED WORKS",
AK847="Projet OCM (NOKIA)","PLANNED WORKS",
AK847="ACCESS-ISSUE","ACCESS-ISSUE",
AK847="Projet OCM (ZTE, NOKIA, autres projets)","PLANNED WORKS",
AK847="No root CAuse","No root cause",
AK847="ODU HS","ACTIVE",
AK847="IP &amp; VLAN","ACTIVE",
AK847="Warehouse HUAWEI","SPARE-ISSUE",
AK847="SPARE-HS","SPARE-ISSUE",
AK847="Power Telco","ACTIVE", AK847="no impacts","no impacts"
),"")</f>
        <v>No root cause</v>
      </c>
      <c r="AM847" s="108" t="s">
        <v>5537</v>
      </c>
      <c r="AN847" s="117" t="s">
        <v>147</v>
      </c>
      <c r="AP847" s="23" t="s">
        <v>5537</v>
      </c>
      <c r="AQ847" s="23" t="s">
        <v>5537</v>
      </c>
      <c r="AR847" s="7"/>
      <c r="AS847" s="6"/>
      <c r="AT847" s="7"/>
      <c r="AU847" s="3" t="s">
        <v>5537</v>
      </c>
      <c r="AV847" s="24" t="s">
        <v>5537</v>
      </c>
      <c r="AW847" s="24" t="s">
        <v>5537</v>
      </c>
      <c r="AX847" s="24" t="s">
        <v>5537</v>
      </c>
      <c r="AY847" s="24" t="s">
        <v>5537</v>
      </c>
      <c r="AZ847" s="24" t="s">
        <v>5537</v>
      </c>
      <c r="BA847" s="24" t="s">
        <v>5537</v>
      </c>
      <c r="BB847" s="24" t="s">
        <v>5537</v>
      </c>
      <c r="BC847" s="24" t="s">
        <v>5537</v>
      </c>
      <c r="BD847" s="24" t="s">
        <v>5537</v>
      </c>
      <c r="BE847" s="24" t="s">
        <v>5537</v>
      </c>
      <c r="BF847" s="24" t="s">
        <v>5537</v>
      </c>
      <c r="BG847" s="24" t="s">
        <v>5537</v>
      </c>
      <c r="BH847" s="24" t="s">
        <v>5537</v>
      </c>
      <c r="BI847" s="9" t="s">
        <v>5537</v>
      </c>
      <c r="BJ847" s="14"/>
      <c r="BK847" s="14" t="s">
        <v>5537</v>
      </c>
      <c r="BL847" s="14" t="str">
        <f>_xlfn.XLOOKUP(B847,'[4]cell downs 18042026 17h'!$B:$B,'[4]cell downs 18042026 17h'!$B:$B,"")</f>
        <v/>
      </c>
      <c r="BM847" s="14" t="str">
        <f>_xlfn.XLOOKUP(B847,'[5]Cells Huawei 19042026 15h'!$B:$B,'[5]Cells Huawei 19042026 15h'!$B:$B,"")</f>
        <v/>
      </c>
      <c r="BN847" s="9" t="str">
        <f>_xlfn.XLOOKUP(B847,'[6]cells down 19042026 9H40'!$B:$B,'[6]cells down 19042026 9H40'!$B:$B,"")</f>
        <v/>
      </c>
      <c r="BO847" s="9" t="s">
        <v>5537</v>
      </c>
      <c r="BP847" s="9" t="s">
        <v>12</v>
      </c>
    </row>
    <row r="848" spans="1:68" s="9" customFormat="1" x14ac:dyDescent="0.35">
      <c r="A848" s="1" t="s">
        <v>4512</v>
      </c>
      <c r="B848" s="8" t="s">
        <v>4513</v>
      </c>
      <c r="C848" s="3" t="str">
        <f>_xlfn.XLOOKUP(B848,'[1]daily break down'!$D:$D,'[1]daily break down'!$E:$E,"")</f>
        <v>Yaounde</v>
      </c>
      <c r="D848" s="1" t="s">
        <v>11</v>
      </c>
      <c r="E848" s="1" t="s">
        <v>12</v>
      </c>
      <c r="F848" s="3" t="s">
        <v>37</v>
      </c>
      <c r="G848" s="1" t="s">
        <v>38</v>
      </c>
      <c r="H848" s="41" t="str">
        <f>_xlfn.XLOOKUP(B848,[2]CALCULATION!$B:$B,[2]CALCULATION!$H:$H,"")</f>
        <v>ZTE</v>
      </c>
      <c r="I848" s="34">
        <v>0</v>
      </c>
      <c r="J848" s="34">
        <v>0</v>
      </c>
      <c r="K848" s="34">
        <v>0</v>
      </c>
      <c r="L848" s="34">
        <v>0</v>
      </c>
      <c r="M848" s="34">
        <v>0</v>
      </c>
      <c r="N848" s="34">
        <v>0</v>
      </c>
      <c r="O848" s="34">
        <v>0</v>
      </c>
      <c r="P848" s="34">
        <v>0</v>
      </c>
      <c r="Q848" s="34">
        <v>0</v>
      </c>
      <c r="R848" s="34">
        <v>0</v>
      </c>
      <c r="S848" s="109">
        <v>2.7852685106710813</v>
      </c>
      <c r="T848" s="109">
        <f>_xlfn.XLOOKUP(B848,'[3]Nur des jours'!$B:$B,'[3]Nur des jours'!$U:$U,"")</f>
        <v>1.1535728655691673</v>
      </c>
      <c r="U848" s="109">
        <v>0</v>
      </c>
      <c r="V848" s="109">
        <v>0</v>
      </c>
      <c r="W848" s="109">
        <v>1.1535728655691673</v>
      </c>
      <c r="X848" s="109">
        <v>0</v>
      </c>
      <c r="Y848" s="109">
        <v>0</v>
      </c>
      <c r="Z848" s="109">
        <v>0</v>
      </c>
      <c r="AA848" s="109">
        <v>0</v>
      </c>
      <c r="AB848" s="109">
        <v>3.0497983922748344E-3</v>
      </c>
      <c r="AC848" s="109">
        <v>0</v>
      </c>
      <c r="AD848" s="109">
        <v>0</v>
      </c>
      <c r="AE848" s="109">
        <v>0</v>
      </c>
      <c r="AF848" s="109">
        <v>0</v>
      </c>
      <c r="AG848" s="57" t="str">
        <f>_xlfn.XLOOKUP(B848,[3]CALCULATION!$B:$B,[3]CALCULATION!$M:$M,"")</f>
        <v>Operationnel</v>
      </c>
      <c r="AH848" s="57"/>
      <c r="AI848" s="56" t="str" cm="1">
        <f t="array" ref="AI848">IFERROR(_xlfn.IFS(
AK848="MPR ISSUE","PDH",
AK848="BSS Hardware Issue","BSS",
AK848="Sites strategiques, MLL, Pylone, etc.","ENVTECH",
AK848="AKTIVCO DEFAUT GE &amp; POWER Cabinet","AKTIVCO",
AK848="AKTIVCO Coupure ENEO &amp; Baisse de tension","AKTIVCO GRID ONLY",
AK848="Coupure ENEO &amp; Baisse de tension","IHS GRID ONLY",
AK848="Defaut GE &amp; POWER Cabinet","IHS",
AK848="Sharing","Partners",
AK848="Sites strategiques &amp; DataCenter","SST &amp; DC",
AK848="Exclu","Exclu",
AK848="SAT","SAT",
AK848="SPARE-ISSUE","SPARE-ISSUE",
AK848="Fiber CAmtel","TRANS_FO_CAMTEL",
AK848="Fiber AOF","Fiber AOF",
AK848="Projet OCM (HUAWEI)","TRAVAUX-HUAWEI",
AK848="Projet OCM (NOKIA)","TRAVAUX-NOKIA",
AK848="ACCESS-ISSUE","ACCESS-ISSUE",
AK848="Projet OCM (ZTE, NOKIA, autres projets)","TRAVAUX OCM",
AK848="No root CAuse","No root cause",
AK848="ODU HS","PDH",
AK848="IP &amp; VLAN","PDH",
AK848="Warehouse HUAWEI","SPARE-ISSUE",
AK848="SPARE-HS","SPARE-ISSUE",
AK848="Power Telco","BSS",AK848="no impacts","no impacts"
),"")</f>
        <v>No root cause</v>
      </c>
      <c r="AJ848" s="56" t="str" cm="1">
        <f t="array" ref="AJ848">IFERROR(_xlfn.IFS(
AK848="MPR ISSUE","TX ISSUE",
AK848="BSS Hardware Issue","RAN ISSUE",
AK848="Sites strategiques, MLL, Pylone, etc.","ENVTECH",
AK848="AKTIVCO DEFAUT GE &amp; POWER Cabinet","POWER ISSUE",
AK848="AKTIVCO Coupure ENEO &amp; Baisse de tension","POWER ISSUE",
AK848="Coupure ENEO &amp; Baisse de tension","POWER ISSUE",
AK848="Defaut GE &amp; POWER Cabinet","POWER ISSUE",
AK848="Sharing","POWER ISSUE",
AK848="Sites strategiques &amp; DataCenter","POWER ISSUE",
AK848="Exclu","Exclu",
AK848="SAT","TX ISSUE",
AK848="SPARE-ISSUE","SPARE-ISSUE",
AK848="Fiber CAmtel","TX ISSUE",
AK848="Fiber AOF","TX ISSUE",
AK848="Projet OCM (HUAWEI)","TRAVAUX-HUAWEI",
AK848="Projet OCM (NOKIA)","TRAVAUX -NOKIA",
AK848="ACCESS-ISSUE","ACCESS-ISSUE",
AK848="Projet OCM (ZTE, NOKIA, autres projets)","TRAVAUX OCM",
AK848="No root CAuse","No root cause",
AK848="ODU HS","TX ISSUE",
AK848="IP &amp; VLAN","TX ISSUE",
AK848="Warehouse HUAWEI","SPARE-ISSUE",
AK848="SPARE-HS","SPARE-ISSUE",
AK848="Power Telco","RAN ISSUE",AK848="no impacts","no impacts"
),"")</f>
        <v>No root cause</v>
      </c>
      <c r="AK848" s="81" t="s">
        <v>5620</v>
      </c>
      <c r="AL848" s="56" t="str" cm="1">
        <f t="array" ref="AL848">IFERROR(_xlfn.IFS(
AK848="MPR ISSUE","ACTIVE",
AK848="BSS Hardware Issue","ACTIVE",
AK848="Sites strategiques, MLL, Pylone, etc.","PASSIVE",
AK848="AKTIVCO DEFAUT GE &amp; POWER Cabinet","PASSIVE",
AK848="AKTIVCO Coupure ENEO &amp; Baisse de tension","PASSIVE",
AK848="Coupure ENEO &amp; Baisse de tension","PASSIVE",
AK848="Defaut GE &amp; POWER Cabinet","PASSIVE",
AK848="Sharing","PASSIVE",
AK848="Sites strategiques &amp; DataCenter","PASSIVE",
AK848="Exclu","Exclu",
AK848="SAT","ACTIVE",
AK848="SPARE-ISSUE","SPARE-ISSUE",
AK848="Fiber CAmtel","ACTIVE",
AK848="Fiber AOF","ACTIVE",
AK848="Projet OCM (HUAWEI)","PLANNED WORKS",
AK848="Projet OCM (NOKIA)","PLANNED WORKS",
AK848="ACCESS-ISSUE","ACCESS-ISSUE",
AK848="Projet OCM (ZTE, NOKIA, autres projets)","PLANNED WORKS",
AK848="No root CAuse","No root cause",
AK848="ODU HS","ACTIVE",
AK848="IP &amp; VLAN","ACTIVE",
AK848="Warehouse HUAWEI","SPARE-ISSUE",
AK848="SPARE-HS","SPARE-ISSUE",
AK848="Power Telco","ACTIVE", AK848="no impacts","no impacts"
),"")</f>
        <v>No root cause</v>
      </c>
      <c r="AM848" s="108" t="s">
        <v>5537</v>
      </c>
      <c r="AN848" s="117" t="s">
        <v>4513</v>
      </c>
      <c r="AP848" s="23" t="s">
        <v>5537</v>
      </c>
      <c r="AQ848" s="23" t="s">
        <v>5537</v>
      </c>
      <c r="AR848" s="7"/>
      <c r="AS848" s="6"/>
      <c r="AT848" s="7"/>
      <c r="AU848" s="3" t="s">
        <v>5537</v>
      </c>
      <c r="AV848" s="24" t="s">
        <v>5537</v>
      </c>
      <c r="AW848" s="24" t="s">
        <v>5537</v>
      </c>
      <c r="AX848" s="24" t="s">
        <v>5537</v>
      </c>
      <c r="AY848" s="24" t="s">
        <v>5537</v>
      </c>
      <c r="AZ848" s="24" t="s">
        <v>5537</v>
      </c>
      <c r="BA848" s="24" t="s">
        <v>5537</v>
      </c>
      <c r="BB848" s="24" t="s">
        <v>5537</v>
      </c>
      <c r="BC848" s="24" t="s">
        <v>5537</v>
      </c>
      <c r="BD848" s="24" t="s">
        <v>5537</v>
      </c>
      <c r="BE848" s="24" t="s">
        <v>5537</v>
      </c>
      <c r="BF848" s="24" t="s">
        <v>5537</v>
      </c>
      <c r="BG848" s="24" t="s">
        <v>5537</v>
      </c>
      <c r="BH848" s="24" t="s">
        <v>5537</v>
      </c>
      <c r="BI848" s="9" t="s">
        <v>5537</v>
      </c>
      <c r="BJ848" s="14"/>
      <c r="BK848" s="14" t="s">
        <v>5537</v>
      </c>
      <c r="BL848" s="14" t="str">
        <f>_xlfn.XLOOKUP(B848,'[4]cell downs 18042026 17h'!$B:$B,'[4]cell downs 18042026 17h'!$B:$B,"")</f>
        <v/>
      </c>
      <c r="BM848" s="14" t="str">
        <f>_xlfn.XLOOKUP(B848,'[5]Cells Huawei 19042026 15h'!$B:$B,'[5]Cells Huawei 19042026 15h'!$B:$B,"")</f>
        <v/>
      </c>
      <c r="BN848" s="9" t="str">
        <f>_xlfn.XLOOKUP(B848,'[6]cells down 19042026 9H40'!$B:$B,'[6]cells down 19042026 9H40'!$B:$B,"")</f>
        <v/>
      </c>
      <c r="BO848" s="9" t="s">
        <v>4513</v>
      </c>
      <c r="BP848" s="9" t="s">
        <v>5537</v>
      </c>
    </row>
    <row r="849" spans="1:68" s="9" customFormat="1" x14ac:dyDescent="0.35">
      <c r="A849" s="1" t="s">
        <v>3481</v>
      </c>
      <c r="B849" s="8" t="s">
        <v>3482</v>
      </c>
      <c r="C849" s="3" t="str">
        <f>_xlfn.XLOOKUP(B849,'[1]daily break down'!$D:$D,'[1]daily break down'!$E:$E,"")</f>
        <v>Yaounde</v>
      </c>
      <c r="D849" s="1" t="s">
        <v>11</v>
      </c>
      <c r="E849" s="1" t="s">
        <v>12</v>
      </c>
      <c r="F849" s="3" t="s">
        <v>37</v>
      </c>
      <c r="G849" s="1" t="s">
        <v>38</v>
      </c>
      <c r="H849" s="41" t="str">
        <f>_xlfn.XLOOKUP(B849,[2]CALCULATION!$B:$B,[2]CALCULATION!$H:$H,"")</f>
        <v>ZTE</v>
      </c>
      <c r="I849" s="34">
        <v>0</v>
      </c>
      <c r="J849" s="34">
        <v>0</v>
      </c>
      <c r="K849" s="34">
        <v>0</v>
      </c>
      <c r="L849" s="34">
        <v>0.2814732060051422</v>
      </c>
      <c r="M849" s="34">
        <v>0</v>
      </c>
      <c r="N849" s="34">
        <v>0</v>
      </c>
      <c r="O849" s="34">
        <v>0</v>
      </c>
      <c r="P849" s="34">
        <v>0</v>
      </c>
      <c r="Q849" s="34">
        <v>0</v>
      </c>
      <c r="R849" s="34">
        <v>0</v>
      </c>
      <c r="S849" s="109">
        <v>0</v>
      </c>
      <c r="T849" s="109">
        <f>_xlfn.XLOOKUP(B849,'[3]Nur des jours'!$B:$B,'[3]Nur des jours'!$U:$U,"")</f>
        <v>0</v>
      </c>
      <c r="U849" s="109">
        <v>0.1666509717977476</v>
      </c>
      <c r="V849" s="109">
        <v>0</v>
      </c>
      <c r="W849" s="109">
        <v>0</v>
      </c>
      <c r="X849" s="109">
        <v>0</v>
      </c>
      <c r="Y849" s="109">
        <v>0</v>
      </c>
      <c r="Z849" s="109">
        <v>0</v>
      </c>
      <c r="AA849" s="109">
        <v>0</v>
      </c>
      <c r="AB849" s="109">
        <v>2.9249528440529297E-3</v>
      </c>
      <c r="AC849" s="109">
        <v>0</v>
      </c>
      <c r="AD849" s="109">
        <v>0</v>
      </c>
      <c r="AE849" s="109">
        <v>0</v>
      </c>
      <c r="AF849" s="109">
        <v>0</v>
      </c>
      <c r="AG849" s="57" t="str">
        <f>_xlfn.XLOOKUP(B849,[3]CALCULATION!$B:$B,[3]CALCULATION!$M:$M,"")</f>
        <v>Operationnel</v>
      </c>
      <c r="AH849" s="57"/>
      <c r="AI849" s="56" t="str" cm="1">
        <f t="array" ref="AI849">IFERROR(_xlfn.IFS(
AK849="MPR ISSUE","PDH",
AK849="BSS Hardware Issue","BSS",
AK849="Sites strategiques, MLL, Pylone, etc.","ENVTECH",
AK849="AKTIVCO DEFAUT GE &amp; POWER Cabinet","AKTIVCO",
AK849="AKTIVCO Coupure ENEO &amp; Baisse de tension","AKTIVCO GRID ONLY",
AK849="Coupure ENEO &amp; Baisse de tension","IHS GRID ONLY",
AK849="Defaut GE &amp; POWER Cabinet","IHS",
AK849="Sharing","Partners",
AK849="Sites strategiques &amp; DataCenter","SST &amp; DC",
AK849="Exclu","Exclu",
AK849="SAT","SAT",
AK849="SPARE-ISSUE","SPARE-ISSUE",
AK849="Fiber CAmtel","TRANS_FO_CAMTEL",
AK849="Fiber AOF","Fiber AOF",
AK849="Projet OCM (HUAWEI)","TRAVAUX-HUAWEI",
AK849="Projet OCM (NOKIA)","TRAVAUX-NOKIA",
AK849="ACCESS-ISSUE","ACCESS-ISSUE",
AK849="Projet OCM (ZTE, NOKIA, autres projets)","TRAVAUX OCM",
AK849="No root CAuse","No root cause",
AK849="ODU HS","PDH",
AK849="IP &amp; VLAN","PDH",
AK849="Warehouse HUAWEI","SPARE-ISSUE",
AK849="SPARE-HS","SPARE-ISSUE",
AK849="Power Telco","BSS",AK849="no impacts","no impacts"
),"")</f>
        <v>No root cause</v>
      </c>
      <c r="AJ849" s="56" t="str" cm="1">
        <f t="array" ref="AJ849">IFERROR(_xlfn.IFS(
AK849="MPR ISSUE","TX ISSUE",
AK849="BSS Hardware Issue","RAN ISSUE",
AK849="Sites strategiques, MLL, Pylone, etc.","ENVTECH",
AK849="AKTIVCO DEFAUT GE &amp; POWER Cabinet","POWER ISSUE",
AK849="AKTIVCO Coupure ENEO &amp; Baisse de tension","POWER ISSUE",
AK849="Coupure ENEO &amp; Baisse de tension","POWER ISSUE",
AK849="Defaut GE &amp; POWER Cabinet","POWER ISSUE",
AK849="Sharing","POWER ISSUE",
AK849="Sites strategiques &amp; DataCenter","POWER ISSUE",
AK849="Exclu","Exclu",
AK849="SAT","TX ISSUE",
AK849="SPARE-ISSUE","SPARE-ISSUE",
AK849="Fiber CAmtel","TX ISSUE",
AK849="Fiber AOF","TX ISSUE",
AK849="Projet OCM (HUAWEI)","TRAVAUX-HUAWEI",
AK849="Projet OCM (NOKIA)","TRAVAUX -NOKIA",
AK849="ACCESS-ISSUE","ACCESS-ISSUE",
AK849="Projet OCM (ZTE, NOKIA, autres projets)","TRAVAUX OCM",
AK849="No root CAuse","No root cause",
AK849="ODU HS","TX ISSUE",
AK849="IP &amp; VLAN","TX ISSUE",
AK849="Warehouse HUAWEI","SPARE-ISSUE",
AK849="SPARE-HS","SPARE-ISSUE",
AK849="Power Telco","RAN ISSUE",AK849="no impacts","no impacts"
),"")</f>
        <v>No root cause</v>
      </c>
      <c r="AK849" s="81" t="s">
        <v>5620</v>
      </c>
      <c r="AL849" s="56" t="str" cm="1">
        <f t="array" ref="AL849">IFERROR(_xlfn.IFS(
AK849="MPR ISSUE","ACTIVE",
AK849="BSS Hardware Issue","ACTIVE",
AK849="Sites strategiques, MLL, Pylone, etc.","PASSIVE",
AK849="AKTIVCO DEFAUT GE &amp; POWER Cabinet","PASSIVE",
AK849="AKTIVCO Coupure ENEO &amp; Baisse de tension","PASSIVE",
AK849="Coupure ENEO &amp; Baisse de tension","PASSIVE",
AK849="Defaut GE &amp; POWER Cabinet","PASSIVE",
AK849="Sharing","PASSIVE",
AK849="Sites strategiques &amp; DataCenter","PASSIVE",
AK849="Exclu","Exclu",
AK849="SAT","ACTIVE",
AK849="SPARE-ISSUE","SPARE-ISSUE",
AK849="Fiber CAmtel","ACTIVE",
AK849="Fiber AOF","ACTIVE",
AK849="Projet OCM (HUAWEI)","PLANNED WORKS",
AK849="Projet OCM (NOKIA)","PLANNED WORKS",
AK849="ACCESS-ISSUE","ACCESS-ISSUE",
AK849="Projet OCM (ZTE, NOKIA, autres projets)","PLANNED WORKS",
AK849="No root CAuse","No root cause",
AK849="ODU HS","ACTIVE",
AK849="IP &amp; VLAN","ACTIVE",
AK849="Warehouse HUAWEI","SPARE-ISSUE",
AK849="SPARE-HS","SPARE-ISSUE",
AK849="Power Telco","ACTIVE", AK849="no impacts","no impacts"
),"")</f>
        <v>No root cause</v>
      </c>
      <c r="AM849" s="108" t="s">
        <v>5537</v>
      </c>
      <c r="AN849" s="117" t="s">
        <v>3482</v>
      </c>
      <c r="AP849" s="23" t="s">
        <v>5537</v>
      </c>
      <c r="AQ849" s="23" t="s">
        <v>5537</v>
      </c>
      <c r="AR849" s="7"/>
      <c r="AS849" s="6"/>
      <c r="AT849" s="7"/>
      <c r="AU849" s="3" t="s">
        <v>5537</v>
      </c>
      <c r="AV849" s="24" t="s">
        <v>5537</v>
      </c>
      <c r="AW849" s="24" t="s">
        <v>5537</v>
      </c>
      <c r="AX849" s="24" t="s">
        <v>5537</v>
      </c>
      <c r="AY849" s="24" t="s">
        <v>5537</v>
      </c>
      <c r="AZ849" s="24" t="s">
        <v>5537</v>
      </c>
      <c r="BA849" s="24" t="s">
        <v>5537</v>
      </c>
      <c r="BB849" s="24" t="s">
        <v>5537</v>
      </c>
      <c r="BC849" s="24" t="s">
        <v>5537</v>
      </c>
      <c r="BD849" s="24" t="s">
        <v>5537</v>
      </c>
      <c r="BE849" s="24" t="s">
        <v>5537</v>
      </c>
      <c r="BF849" s="24" t="s">
        <v>5537</v>
      </c>
      <c r="BG849" s="24" t="s">
        <v>5537</v>
      </c>
      <c r="BH849" s="24" t="s">
        <v>5537</v>
      </c>
      <c r="BI849" s="9" t="s">
        <v>5537</v>
      </c>
      <c r="BJ849" s="14"/>
      <c r="BK849" s="14" t="s">
        <v>5537</v>
      </c>
      <c r="BL849" s="14" t="str">
        <f>_xlfn.XLOOKUP(B849,'[4]cell downs 18042026 17h'!$B:$B,'[4]cell downs 18042026 17h'!$B:$B,"")</f>
        <v/>
      </c>
      <c r="BM849" s="14" t="str">
        <f>_xlfn.XLOOKUP(B849,'[5]Cells Huawei 19042026 15h'!$B:$B,'[5]Cells Huawei 19042026 15h'!$B:$B,"")</f>
        <v/>
      </c>
      <c r="BN849" s="9" t="str">
        <f>_xlfn.XLOOKUP(B849,'[6]cells down 19042026 9H40'!$B:$B,'[6]cells down 19042026 9H40'!$B:$B,"")</f>
        <v/>
      </c>
      <c r="BO849" s="9" t="s">
        <v>3482</v>
      </c>
      <c r="BP849" s="9" t="s">
        <v>5537</v>
      </c>
    </row>
    <row r="850" spans="1:68" s="9" customFormat="1" x14ac:dyDescent="0.35">
      <c r="A850" s="1" t="s">
        <v>605</v>
      </c>
      <c r="B850" s="8" t="s">
        <v>606</v>
      </c>
      <c r="C850" s="3" t="str">
        <f>_xlfn.XLOOKUP(B850,'[1]daily break down'!$D:$D,'[1]daily break down'!$E:$E,"")</f>
        <v>Yaounde</v>
      </c>
      <c r="D850" s="1" t="s">
        <v>11</v>
      </c>
      <c r="E850" s="1" t="s">
        <v>12</v>
      </c>
      <c r="F850" s="3" t="s">
        <v>37</v>
      </c>
      <c r="G850" s="1" t="s">
        <v>38</v>
      </c>
      <c r="H850" s="41" t="str">
        <f>_xlfn.XLOOKUP(B850,[2]CALCULATION!$B:$B,[2]CALCULATION!$H:$H,"")</f>
        <v>ZTE</v>
      </c>
      <c r="I850" s="34">
        <v>0</v>
      </c>
      <c r="J850" s="34">
        <v>0</v>
      </c>
      <c r="K850" s="34">
        <v>0</v>
      </c>
      <c r="L850" s="34">
        <v>0</v>
      </c>
      <c r="M850" s="34">
        <v>0</v>
      </c>
      <c r="N850" s="34">
        <v>0</v>
      </c>
      <c r="O850" s="34">
        <v>0</v>
      </c>
      <c r="P850" s="34">
        <v>0</v>
      </c>
      <c r="Q850" s="34">
        <v>6.9503300202891458E-2</v>
      </c>
      <c r="R850" s="34">
        <v>0</v>
      </c>
      <c r="S850" s="109">
        <v>0</v>
      </c>
      <c r="T850" s="109">
        <f>_xlfn.XLOOKUP(B850,'[3]Nur des jours'!$B:$B,'[3]Nur des jours'!$U:$U,"")</f>
        <v>7.3368161674271537</v>
      </c>
      <c r="U850" s="109">
        <v>1.2930431780111835E-2</v>
      </c>
      <c r="V850" s="109">
        <v>8.2826103705986226E-2</v>
      </c>
      <c r="W850" s="109">
        <v>7.3368161674271537</v>
      </c>
      <c r="X850" s="109">
        <v>2.0391201741845095</v>
      </c>
      <c r="Y850" s="109">
        <v>0</v>
      </c>
      <c r="Z850" s="109">
        <v>0</v>
      </c>
      <c r="AA850" s="109">
        <v>0</v>
      </c>
      <c r="AB850" s="109">
        <v>2.6574266692919492E-3</v>
      </c>
      <c r="AC850" s="109">
        <v>0</v>
      </c>
      <c r="AD850" s="109">
        <v>0</v>
      </c>
      <c r="AE850" s="109">
        <v>0</v>
      </c>
      <c r="AF850" s="109">
        <v>0</v>
      </c>
      <c r="AG850" s="57" t="str">
        <f>_xlfn.XLOOKUP(B850,[3]CALCULATION!$B:$B,[3]CALCULATION!$M:$M,"")</f>
        <v>Operationnel</v>
      </c>
      <c r="AH850" s="57"/>
      <c r="AI850" s="56" t="str" cm="1">
        <f t="array" ref="AI850">IFERROR(_xlfn.IFS(
AK850="MPR ISSUE","PDH",
AK850="BSS Hardware Issue","BSS",
AK850="Sites strategiques, MLL, Pylone, etc.","ENVTECH",
AK850="AKTIVCO DEFAUT GE &amp; POWER Cabinet","AKTIVCO",
AK850="AKTIVCO Coupure ENEO &amp; Baisse de tension","AKTIVCO GRID ONLY",
AK850="Coupure ENEO &amp; Baisse de tension","IHS GRID ONLY",
AK850="Defaut GE &amp; POWER Cabinet","IHS",
AK850="Sharing","Partners",
AK850="Sites strategiques &amp; DataCenter","SST &amp; DC",
AK850="Exclu","Exclu",
AK850="SAT","SAT",
AK850="SPARE-ISSUE","SPARE-ISSUE",
AK850="Fiber CAmtel","TRANS_FO_CAMTEL",
AK850="Fiber AOF","Fiber AOF",
AK850="Projet OCM (HUAWEI)","TRAVAUX-HUAWEI",
AK850="Projet OCM (NOKIA)","TRAVAUX-NOKIA",
AK850="ACCESS-ISSUE","ACCESS-ISSUE",
AK850="Projet OCM (ZTE, NOKIA, autres projets)","TRAVAUX OCM",
AK850="No root CAuse","No root cause",
AK850="ODU HS","PDH",
AK850="IP &amp; VLAN","PDH",
AK850="Warehouse HUAWEI","SPARE-ISSUE",
AK850="SPARE-HS","SPARE-ISSUE",
AK850="Power Telco","BSS",AK850="no impacts","no impacts"
),"")</f>
        <v>No root cause</v>
      </c>
      <c r="AJ850" s="56" t="str" cm="1">
        <f t="array" ref="AJ850">IFERROR(_xlfn.IFS(
AK850="MPR ISSUE","TX ISSUE",
AK850="BSS Hardware Issue","RAN ISSUE",
AK850="Sites strategiques, MLL, Pylone, etc.","ENVTECH",
AK850="AKTIVCO DEFAUT GE &amp; POWER Cabinet","POWER ISSUE",
AK850="AKTIVCO Coupure ENEO &amp; Baisse de tension","POWER ISSUE",
AK850="Coupure ENEO &amp; Baisse de tension","POWER ISSUE",
AK850="Defaut GE &amp; POWER Cabinet","POWER ISSUE",
AK850="Sharing","POWER ISSUE",
AK850="Sites strategiques &amp; DataCenter","POWER ISSUE",
AK850="Exclu","Exclu",
AK850="SAT","TX ISSUE",
AK850="SPARE-ISSUE","SPARE-ISSUE",
AK850="Fiber CAmtel","TX ISSUE",
AK850="Fiber AOF","TX ISSUE",
AK850="Projet OCM (HUAWEI)","TRAVAUX-HUAWEI",
AK850="Projet OCM (NOKIA)","TRAVAUX -NOKIA",
AK850="ACCESS-ISSUE","ACCESS-ISSUE",
AK850="Projet OCM (ZTE, NOKIA, autres projets)","TRAVAUX OCM",
AK850="No root CAuse","No root cause",
AK850="ODU HS","TX ISSUE",
AK850="IP &amp; VLAN","TX ISSUE",
AK850="Warehouse HUAWEI","SPARE-ISSUE",
AK850="SPARE-HS","SPARE-ISSUE",
AK850="Power Telco","RAN ISSUE",AK850="no impacts","no impacts"
),"")</f>
        <v>No root cause</v>
      </c>
      <c r="AK850" s="81" t="s">
        <v>5620</v>
      </c>
      <c r="AL850" s="56" t="str" cm="1">
        <f t="array" ref="AL850">IFERROR(_xlfn.IFS(
AK850="MPR ISSUE","ACTIVE",
AK850="BSS Hardware Issue","ACTIVE",
AK850="Sites strategiques, MLL, Pylone, etc.","PASSIVE",
AK850="AKTIVCO DEFAUT GE &amp; POWER Cabinet","PASSIVE",
AK850="AKTIVCO Coupure ENEO &amp; Baisse de tension","PASSIVE",
AK850="Coupure ENEO &amp; Baisse de tension","PASSIVE",
AK850="Defaut GE &amp; POWER Cabinet","PASSIVE",
AK850="Sharing","PASSIVE",
AK850="Sites strategiques &amp; DataCenter","PASSIVE",
AK850="Exclu","Exclu",
AK850="SAT","ACTIVE",
AK850="SPARE-ISSUE","SPARE-ISSUE",
AK850="Fiber CAmtel","ACTIVE",
AK850="Fiber AOF","ACTIVE",
AK850="Projet OCM (HUAWEI)","PLANNED WORKS",
AK850="Projet OCM (NOKIA)","PLANNED WORKS",
AK850="ACCESS-ISSUE","ACCESS-ISSUE",
AK850="Projet OCM (ZTE, NOKIA, autres projets)","PLANNED WORKS",
AK850="No root CAuse","No root cause",
AK850="ODU HS","ACTIVE",
AK850="IP &amp; VLAN","ACTIVE",
AK850="Warehouse HUAWEI","SPARE-ISSUE",
AK850="SPARE-HS","SPARE-ISSUE",
AK850="Power Telco","ACTIVE", AK850="no impacts","no impacts"
),"")</f>
        <v>No root cause</v>
      </c>
      <c r="AM850" s="108" t="s">
        <v>5537</v>
      </c>
      <c r="AN850" s="117" t="s">
        <v>606</v>
      </c>
      <c r="AP850" s="23" t="s">
        <v>5537</v>
      </c>
      <c r="AQ850" s="23" t="s">
        <v>5537</v>
      </c>
      <c r="AR850" s="7"/>
      <c r="AS850" s="6"/>
      <c r="AT850" s="7"/>
      <c r="AU850" s="3" t="s">
        <v>5537</v>
      </c>
      <c r="AV850" s="24" t="s">
        <v>5537</v>
      </c>
      <c r="AW850" s="24" t="s">
        <v>5537</v>
      </c>
      <c r="AX850" s="24" t="s">
        <v>5537</v>
      </c>
      <c r="AY850" s="24" t="s">
        <v>5537</v>
      </c>
      <c r="AZ850" s="24" t="s">
        <v>5537</v>
      </c>
      <c r="BA850" s="24" t="s">
        <v>5537</v>
      </c>
      <c r="BB850" s="24" t="s">
        <v>5537</v>
      </c>
      <c r="BC850" s="24" t="s">
        <v>5537</v>
      </c>
      <c r="BD850" s="24" t="s">
        <v>5537</v>
      </c>
      <c r="BE850" s="24" t="s">
        <v>5537</v>
      </c>
      <c r="BF850" s="24" t="s">
        <v>5537</v>
      </c>
      <c r="BG850" s="24" t="s">
        <v>5537</v>
      </c>
      <c r="BH850" s="24" t="s">
        <v>5537</v>
      </c>
      <c r="BI850" s="9" t="s">
        <v>5537</v>
      </c>
      <c r="BJ850" s="14"/>
      <c r="BK850" s="14" t="s">
        <v>5537</v>
      </c>
      <c r="BL850" s="14" t="str">
        <f>_xlfn.XLOOKUP(B850,'[4]cell downs 18042026 17h'!$B:$B,'[4]cell downs 18042026 17h'!$B:$B,"")</f>
        <v/>
      </c>
      <c r="BM850" s="14" t="str">
        <f>_xlfn.XLOOKUP(B850,'[5]Cells Huawei 19042026 15h'!$B:$B,'[5]Cells Huawei 19042026 15h'!$B:$B,"")</f>
        <v/>
      </c>
      <c r="BN850" s="9" t="str">
        <f>_xlfn.XLOOKUP(B850,'[6]cells down 19042026 9H40'!$B:$B,'[6]cells down 19042026 9H40'!$B:$B,"")</f>
        <v/>
      </c>
      <c r="BO850" s="9" t="s">
        <v>606</v>
      </c>
      <c r="BP850" s="9" t="s">
        <v>5537</v>
      </c>
    </row>
    <row r="851" spans="1:68" s="9" customFormat="1" x14ac:dyDescent="0.35">
      <c r="A851" s="1" t="s">
        <v>1959</v>
      </c>
      <c r="B851" s="8" t="s">
        <v>1960</v>
      </c>
      <c r="C851" s="3" t="str">
        <f>_xlfn.XLOOKUP(B851,'[1]daily break down'!$D:$D,'[1]daily break down'!$E:$E,"")</f>
        <v>Yaounde</v>
      </c>
      <c r="D851" s="1"/>
      <c r="E851" s="1"/>
      <c r="F851" s="3" t="s">
        <v>37</v>
      </c>
      <c r="G851" s="1" t="s">
        <v>38</v>
      </c>
      <c r="H851" s="41" t="str">
        <f>_xlfn.XLOOKUP(B851,[2]CALCULATION!$B:$B,[2]CALCULATION!$H:$H,"")</f>
        <v>ZTE</v>
      </c>
      <c r="I851" s="34">
        <v>0</v>
      </c>
      <c r="J851" s="34">
        <v>0</v>
      </c>
      <c r="K851" s="34">
        <v>0</v>
      </c>
      <c r="L851" s="34">
        <v>0</v>
      </c>
      <c r="M851" s="34">
        <v>0</v>
      </c>
      <c r="N851" s="34">
        <v>0</v>
      </c>
      <c r="O851" s="34">
        <v>0</v>
      </c>
      <c r="P851" s="34">
        <v>0</v>
      </c>
      <c r="Q851" s="34">
        <v>0</v>
      </c>
      <c r="R851" s="34">
        <v>0</v>
      </c>
      <c r="S851" s="109">
        <v>0</v>
      </c>
      <c r="T851" s="109">
        <f>_xlfn.XLOOKUP(B851,'[3]Nur des jours'!$B:$B,'[3]Nur des jours'!$U:$U,"")</f>
        <v>0</v>
      </c>
      <c r="U851" s="109">
        <v>4.9402275185270801</v>
      </c>
      <c r="V851" s="109">
        <v>0</v>
      </c>
      <c r="W851" s="109">
        <v>0</v>
      </c>
      <c r="X851" s="109">
        <v>0</v>
      </c>
      <c r="Y851" s="109">
        <v>0</v>
      </c>
      <c r="Z851" s="109">
        <v>0</v>
      </c>
      <c r="AA851" s="109">
        <v>0</v>
      </c>
      <c r="AB851" s="109">
        <v>2.6574266692919492E-3</v>
      </c>
      <c r="AC851" s="109">
        <v>0</v>
      </c>
      <c r="AD851" s="109">
        <v>0</v>
      </c>
      <c r="AE851" s="109">
        <v>0</v>
      </c>
      <c r="AF851" s="109">
        <v>0</v>
      </c>
      <c r="AG851" s="57" t="str">
        <f>_xlfn.XLOOKUP(B851,[3]CALCULATION!$B:$B,[3]CALCULATION!$M:$M,"")</f>
        <v>Operationnel</v>
      </c>
      <c r="AH851" s="57"/>
      <c r="AI851" s="56" t="str" cm="1">
        <f t="array" ref="AI851">IFERROR(_xlfn.IFS(
AK851="MPR ISSUE","PDH",
AK851="BSS Hardware Issue","BSS",
AK851="Sites strategiques, MLL, Pylone, etc.","ENVTECH",
AK851="AKTIVCO DEFAUT GE &amp; POWER Cabinet","AKTIVCO",
AK851="AKTIVCO Coupure ENEO &amp; Baisse de tension","AKTIVCO GRID ONLY",
AK851="Coupure ENEO &amp; Baisse de tension","IHS GRID ONLY",
AK851="Defaut GE &amp; POWER Cabinet","IHS",
AK851="Sharing","Partners",
AK851="Sites strategiques &amp; DataCenter","SST &amp; DC",
AK851="Exclu","Exclu",
AK851="SAT","SAT",
AK851="SPARE-ISSUE","SPARE-ISSUE",
AK851="Fiber CAmtel","TRANS_FO_CAMTEL",
AK851="Fiber AOF","Fiber AOF",
AK851="Projet OCM (HUAWEI)","TRAVAUX-HUAWEI",
AK851="Projet OCM (NOKIA)","TRAVAUX-NOKIA",
AK851="ACCESS-ISSUE","ACCESS-ISSUE",
AK851="Projet OCM (ZTE, NOKIA, autres projets)","TRAVAUX OCM",
AK851="No root CAuse","No root cause",
AK851="ODU HS","PDH",
AK851="IP &amp; VLAN","PDH",
AK851="Warehouse HUAWEI","SPARE-ISSUE",
AK851="SPARE-HS","SPARE-ISSUE",
AK851="Power Telco","BSS",AK851="no impacts","no impacts"
),"")</f>
        <v>No root cause</v>
      </c>
      <c r="AJ851" s="56" t="str" cm="1">
        <f t="array" ref="AJ851">IFERROR(_xlfn.IFS(
AK851="MPR ISSUE","TX ISSUE",
AK851="BSS Hardware Issue","RAN ISSUE",
AK851="Sites strategiques, MLL, Pylone, etc.","ENVTECH",
AK851="AKTIVCO DEFAUT GE &amp; POWER Cabinet","POWER ISSUE",
AK851="AKTIVCO Coupure ENEO &amp; Baisse de tension","POWER ISSUE",
AK851="Coupure ENEO &amp; Baisse de tension","POWER ISSUE",
AK851="Defaut GE &amp; POWER Cabinet","POWER ISSUE",
AK851="Sharing","POWER ISSUE",
AK851="Sites strategiques &amp; DataCenter","POWER ISSUE",
AK851="Exclu","Exclu",
AK851="SAT","TX ISSUE",
AK851="SPARE-ISSUE","SPARE-ISSUE",
AK851="Fiber CAmtel","TX ISSUE",
AK851="Fiber AOF","TX ISSUE",
AK851="Projet OCM (HUAWEI)","TRAVAUX-HUAWEI",
AK851="Projet OCM (NOKIA)","TRAVAUX -NOKIA",
AK851="ACCESS-ISSUE","ACCESS-ISSUE",
AK851="Projet OCM (ZTE, NOKIA, autres projets)","TRAVAUX OCM",
AK851="No root CAuse","No root cause",
AK851="ODU HS","TX ISSUE",
AK851="IP &amp; VLAN","TX ISSUE",
AK851="Warehouse HUAWEI","SPARE-ISSUE",
AK851="SPARE-HS","SPARE-ISSUE",
AK851="Power Telco","RAN ISSUE",AK851="no impacts","no impacts"
),"")</f>
        <v>No root cause</v>
      </c>
      <c r="AK851" s="81" t="s">
        <v>5620</v>
      </c>
      <c r="AL851" s="56" t="str" cm="1">
        <f t="array" ref="AL851">IFERROR(_xlfn.IFS(
AK851="MPR ISSUE","ACTIVE",
AK851="BSS Hardware Issue","ACTIVE",
AK851="Sites strategiques, MLL, Pylone, etc.","PASSIVE",
AK851="AKTIVCO DEFAUT GE &amp; POWER Cabinet","PASSIVE",
AK851="AKTIVCO Coupure ENEO &amp; Baisse de tension","PASSIVE",
AK851="Coupure ENEO &amp; Baisse de tension","PASSIVE",
AK851="Defaut GE &amp; POWER Cabinet","PASSIVE",
AK851="Sharing","PASSIVE",
AK851="Sites strategiques &amp; DataCenter","PASSIVE",
AK851="Exclu","Exclu",
AK851="SAT","ACTIVE",
AK851="SPARE-ISSUE","SPARE-ISSUE",
AK851="Fiber CAmtel","ACTIVE",
AK851="Fiber AOF","ACTIVE",
AK851="Projet OCM (HUAWEI)","PLANNED WORKS",
AK851="Projet OCM (NOKIA)","PLANNED WORKS",
AK851="ACCESS-ISSUE","ACCESS-ISSUE",
AK851="Projet OCM (ZTE, NOKIA, autres projets)","PLANNED WORKS",
AK851="No root CAuse","No root cause",
AK851="ODU HS","ACTIVE",
AK851="IP &amp; VLAN","ACTIVE",
AK851="Warehouse HUAWEI","SPARE-ISSUE",
AK851="SPARE-HS","SPARE-ISSUE",
AK851="Power Telco","ACTIVE", AK851="no impacts","no impacts"
),"")</f>
        <v>No root cause</v>
      </c>
      <c r="AM851" s="108" t="s">
        <v>5537</v>
      </c>
      <c r="AN851" s="117" t="s">
        <v>1960</v>
      </c>
      <c r="AP851" s="23" t="s">
        <v>5537</v>
      </c>
      <c r="AQ851" s="23" t="s">
        <v>5537</v>
      </c>
      <c r="AR851" s="7"/>
      <c r="AS851" s="6"/>
      <c r="AT851" s="7"/>
      <c r="AU851" s="3" t="s">
        <v>5537</v>
      </c>
      <c r="AV851" s="24" t="s">
        <v>5537</v>
      </c>
      <c r="AW851" s="24" t="s">
        <v>5537</v>
      </c>
      <c r="AX851" s="24" t="s">
        <v>5537</v>
      </c>
      <c r="AY851" s="24" t="s">
        <v>5537</v>
      </c>
      <c r="AZ851" s="24" t="s">
        <v>5537</v>
      </c>
      <c r="BA851" s="24" t="s">
        <v>5537</v>
      </c>
      <c r="BB851" s="24" t="s">
        <v>5537</v>
      </c>
      <c r="BC851" s="24" t="s">
        <v>5537</v>
      </c>
      <c r="BD851" s="24" t="s">
        <v>5537</v>
      </c>
      <c r="BE851" s="24" t="s">
        <v>5537</v>
      </c>
      <c r="BF851" s="24" t="s">
        <v>5537</v>
      </c>
      <c r="BG851" s="24" t="s">
        <v>5537</v>
      </c>
      <c r="BH851" s="24" t="s">
        <v>5537</v>
      </c>
      <c r="BI851" s="9" t="s">
        <v>5537</v>
      </c>
      <c r="BJ851" s="14"/>
      <c r="BK851" s="14" t="s">
        <v>5537</v>
      </c>
      <c r="BL851" s="14" t="str">
        <f>_xlfn.XLOOKUP(B851,'[4]cell downs 18042026 17h'!$B:$B,'[4]cell downs 18042026 17h'!$B:$B,"")</f>
        <v/>
      </c>
      <c r="BM851" s="14" t="str">
        <f>_xlfn.XLOOKUP(B851,'[5]Cells Huawei 19042026 15h'!$B:$B,'[5]Cells Huawei 19042026 15h'!$B:$B,"")</f>
        <v/>
      </c>
      <c r="BN851" s="9" t="str">
        <f>_xlfn.XLOOKUP(B851,'[6]cells down 19042026 9H40'!$B:$B,'[6]cells down 19042026 9H40'!$B:$B,"")</f>
        <v/>
      </c>
      <c r="BO851" s="9" t="s">
        <v>5537</v>
      </c>
      <c r="BP851" s="9" t="s">
        <v>12</v>
      </c>
    </row>
    <row r="852" spans="1:68" s="9" customFormat="1" x14ac:dyDescent="0.35">
      <c r="A852" s="1" t="s">
        <v>2279</v>
      </c>
      <c r="B852" s="8" t="s">
        <v>2280</v>
      </c>
      <c r="C852" s="3" t="str">
        <f>_xlfn.XLOOKUP(B852,'[1]daily break down'!$D:$D,'[1]daily break down'!$E:$E,"")</f>
        <v>Yaounde</v>
      </c>
      <c r="D852" s="1" t="s">
        <v>11</v>
      </c>
      <c r="E852" s="1" t="s">
        <v>12</v>
      </c>
      <c r="F852" s="3" t="s">
        <v>37</v>
      </c>
      <c r="G852" s="1" t="s">
        <v>38</v>
      </c>
      <c r="H852" s="41" t="str">
        <f>_xlfn.XLOOKUP(B852,[2]CALCULATION!$B:$B,[2]CALCULATION!$H:$H,"")</f>
        <v>ZTE</v>
      </c>
      <c r="I852" s="34">
        <v>0</v>
      </c>
      <c r="J852" s="34">
        <v>0</v>
      </c>
      <c r="K852" s="34">
        <v>0</v>
      </c>
      <c r="L852" s="34">
        <v>0</v>
      </c>
      <c r="M852" s="34">
        <v>0</v>
      </c>
      <c r="N852" s="34">
        <v>0</v>
      </c>
      <c r="O852" s="34">
        <v>0</v>
      </c>
      <c r="P852" s="34">
        <v>0</v>
      </c>
      <c r="Q852" s="34">
        <v>0</v>
      </c>
      <c r="R852" s="34">
        <v>0</v>
      </c>
      <c r="S852" s="109">
        <v>0</v>
      </c>
      <c r="T852" s="109">
        <f>_xlfn.XLOOKUP(B852,'[3]Nur des jours'!$B:$B,'[3]Nur des jours'!$U:$U,"")</f>
        <v>0</v>
      </c>
      <c r="U852" s="109">
        <v>0</v>
      </c>
      <c r="V852" s="109">
        <v>0</v>
      </c>
      <c r="W852" s="109">
        <v>0</v>
      </c>
      <c r="X852" s="109">
        <v>2.2971580872805666E-2</v>
      </c>
      <c r="Y852" s="109">
        <v>0</v>
      </c>
      <c r="Z852" s="109">
        <v>0</v>
      </c>
      <c r="AA852" s="109">
        <v>0</v>
      </c>
      <c r="AB852" s="109">
        <v>2.6039214343397538E-3</v>
      </c>
      <c r="AC852" s="109">
        <v>0</v>
      </c>
      <c r="AD852" s="109">
        <v>0</v>
      </c>
      <c r="AE852" s="109">
        <v>0</v>
      </c>
      <c r="AF852" s="109">
        <v>0</v>
      </c>
      <c r="AG852" s="57" t="str">
        <f>_xlfn.XLOOKUP(B852,[3]CALCULATION!$B:$B,[3]CALCULATION!$M:$M,"")</f>
        <v>Operationnel</v>
      </c>
      <c r="AH852" s="57"/>
      <c r="AI852" s="56" t="str" cm="1">
        <f t="array" ref="AI852">IFERROR(_xlfn.IFS(
AK852="MPR ISSUE","PDH",
AK852="BSS Hardware Issue","BSS",
AK852="Sites strategiques, MLL, Pylone, etc.","ENVTECH",
AK852="AKTIVCO DEFAUT GE &amp; POWER Cabinet","AKTIVCO",
AK852="AKTIVCO Coupure ENEO &amp; Baisse de tension","AKTIVCO GRID ONLY",
AK852="Coupure ENEO &amp; Baisse de tension","IHS GRID ONLY",
AK852="Defaut GE &amp; POWER Cabinet","IHS",
AK852="Sharing","Partners",
AK852="Sites strategiques &amp; DataCenter","SST &amp; DC",
AK852="Exclu","Exclu",
AK852="SAT","SAT",
AK852="SPARE-ISSUE","SPARE-ISSUE",
AK852="Fiber CAmtel","TRANS_FO_CAMTEL",
AK852="Fiber AOF","Fiber AOF",
AK852="Projet OCM (HUAWEI)","TRAVAUX-HUAWEI",
AK852="Projet OCM (NOKIA)","TRAVAUX-NOKIA",
AK852="ACCESS-ISSUE","ACCESS-ISSUE",
AK852="Projet OCM (ZTE, NOKIA, autres projets)","TRAVAUX OCM",
AK852="No root CAuse","No root cause",
AK852="ODU HS","PDH",
AK852="IP &amp; VLAN","PDH",
AK852="Warehouse HUAWEI","SPARE-ISSUE",
AK852="SPARE-HS","SPARE-ISSUE",
AK852="Power Telco","BSS",AK852="no impacts","no impacts"
),"")</f>
        <v>No root cause</v>
      </c>
      <c r="AJ852" s="56" t="str" cm="1">
        <f t="array" ref="AJ852">IFERROR(_xlfn.IFS(
AK852="MPR ISSUE","TX ISSUE",
AK852="BSS Hardware Issue","RAN ISSUE",
AK852="Sites strategiques, MLL, Pylone, etc.","ENVTECH",
AK852="AKTIVCO DEFAUT GE &amp; POWER Cabinet","POWER ISSUE",
AK852="AKTIVCO Coupure ENEO &amp; Baisse de tension","POWER ISSUE",
AK852="Coupure ENEO &amp; Baisse de tension","POWER ISSUE",
AK852="Defaut GE &amp; POWER Cabinet","POWER ISSUE",
AK852="Sharing","POWER ISSUE",
AK852="Sites strategiques &amp; DataCenter","POWER ISSUE",
AK852="Exclu","Exclu",
AK852="SAT","TX ISSUE",
AK852="SPARE-ISSUE","SPARE-ISSUE",
AK852="Fiber CAmtel","TX ISSUE",
AK852="Fiber AOF","TX ISSUE",
AK852="Projet OCM (HUAWEI)","TRAVAUX-HUAWEI",
AK852="Projet OCM (NOKIA)","TRAVAUX -NOKIA",
AK852="ACCESS-ISSUE","ACCESS-ISSUE",
AK852="Projet OCM (ZTE, NOKIA, autres projets)","TRAVAUX OCM",
AK852="No root CAuse","No root cause",
AK852="ODU HS","TX ISSUE",
AK852="IP &amp; VLAN","TX ISSUE",
AK852="Warehouse HUAWEI","SPARE-ISSUE",
AK852="SPARE-HS","SPARE-ISSUE",
AK852="Power Telco","RAN ISSUE",AK852="no impacts","no impacts"
),"")</f>
        <v>No root cause</v>
      </c>
      <c r="AK852" s="81" t="s">
        <v>5620</v>
      </c>
      <c r="AL852" s="56" t="str" cm="1">
        <f t="array" ref="AL852">IFERROR(_xlfn.IFS(
AK852="MPR ISSUE","ACTIVE",
AK852="BSS Hardware Issue","ACTIVE",
AK852="Sites strategiques, MLL, Pylone, etc.","PASSIVE",
AK852="AKTIVCO DEFAUT GE &amp; POWER Cabinet","PASSIVE",
AK852="AKTIVCO Coupure ENEO &amp; Baisse de tension","PASSIVE",
AK852="Coupure ENEO &amp; Baisse de tension","PASSIVE",
AK852="Defaut GE &amp; POWER Cabinet","PASSIVE",
AK852="Sharing","PASSIVE",
AK852="Sites strategiques &amp; DataCenter","PASSIVE",
AK852="Exclu","Exclu",
AK852="SAT","ACTIVE",
AK852="SPARE-ISSUE","SPARE-ISSUE",
AK852="Fiber CAmtel","ACTIVE",
AK852="Fiber AOF","ACTIVE",
AK852="Projet OCM (HUAWEI)","PLANNED WORKS",
AK852="Projet OCM (NOKIA)","PLANNED WORKS",
AK852="ACCESS-ISSUE","ACCESS-ISSUE",
AK852="Projet OCM (ZTE, NOKIA, autres projets)","PLANNED WORKS",
AK852="No root CAuse","No root cause",
AK852="ODU HS","ACTIVE",
AK852="IP &amp; VLAN","ACTIVE",
AK852="Warehouse HUAWEI","SPARE-ISSUE",
AK852="SPARE-HS","SPARE-ISSUE",
AK852="Power Telco","ACTIVE", AK852="no impacts","no impacts"
),"")</f>
        <v>No root cause</v>
      </c>
      <c r="AM852" s="108" t="s">
        <v>5537</v>
      </c>
      <c r="AN852" s="117" t="s">
        <v>2280</v>
      </c>
      <c r="AP852" s="23" t="s">
        <v>5537</v>
      </c>
      <c r="AQ852" s="23" t="s">
        <v>5537</v>
      </c>
      <c r="AR852" s="7"/>
      <c r="AS852" s="6"/>
      <c r="AT852" s="7"/>
      <c r="AU852" s="3" t="s">
        <v>5537</v>
      </c>
      <c r="AV852" s="24" t="s">
        <v>5537</v>
      </c>
      <c r="AW852" s="24" t="s">
        <v>5537</v>
      </c>
      <c r="AX852" s="24" t="s">
        <v>5537</v>
      </c>
      <c r="AY852" s="24" t="s">
        <v>5537</v>
      </c>
      <c r="AZ852" s="24" t="s">
        <v>5537</v>
      </c>
      <c r="BA852" s="24" t="s">
        <v>5537</v>
      </c>
      <c r="BB852" s="24" t="s">
        <v>5537</v>
      </c>
      <c r="BC852" s="24" t="s">
        <v>5537</v>
      </c>
      <c r="BD852" s="24" t="s">
        <v>5537</v>
      </c>
      <c r="BE852" s="24" t="s">
        <v>5537</v>
      </c>
      <c r="BF852" s="24" t="s">
        <v>5537</v>
      </c>
      <c r="BG852" s="24" t="s">
        <v>5537</v>
      </c>
      <c r="BH852" s="24" t="s">
        <v>5537</v>
      </c>
      <c r="BI852" s="9" t="s">
        <v>5537</v>
      </c>
      <c r="BJ852" s="14"/>
      <c r="BK852" s="14" t="s">
        <v>5537</v>
      </c>
      <c r="BL852" s="14" t="str">
        <f>_xlfn.XLOOKUP(B852,'[4]cell downs 18042026 17h'!$B:$B,'[4]cell downs 18042026 17h'!$B:$B,"")</f>
        <v/>
      </c>
      <c r="BM852" s="14" t="str">
        <f>_xlfn.XLOOKUP(B852,'[5]Cells Huawei 19042026 15h'!$B:$B,'[5]Cells Huawei 19042026 15h'!$B:$B,"")</f>
        <v/>
      </c>
      <c r="BN852" s="9" t="str">
        <f>_xlfn.XLOOKUP(B852,'[6]cells down 19042026 9H40'!$B:$B,'[6]cells down 19042026 9H40'!$B:$B,"")</f>
        <v/>
      </c>
      <c r="BO852" s="9" t="s">
        <v>2280</v>
      </c>
      <c r="BP852" s="9" t="s">
        <v>12</v>
      </c>
    </row>
    <row r="853" spans="1:68" s="9" customFormat="1" x14ac:dyDescent="0.35">
      <c r="A853" s="1" t="s">
        <v>3700</v>
      </c>
      <c r="B853" s="1" t="s">
        <v>3701</v>
      </c>
      <c r="C853" s="3" t="str">
        <f>_xlfn.XLOOKUP(B853,'[1]daily break down'!$D:$D,'[1]daily break down'!$E:$E,"")</f>
        <v>Yaounde</v>
      </c>
      <c r="D853" s="1" t="s">
        <v>21</v>
      </c>
      <c r="E853" s="1" t="s">
        <v>30</v>
      </c>
      <c r="F853" s="3" t="s">
        <v>37</v>
      </c>
      <c r="G853" s="1" t="s">
        <v>38</v>
      </c>
      <c r="H853" s="41" t="str">
        <f>_xlfn.XLOOKUP(B853,[2]CALCULATION!$B:$B,[2]CALCULATION!$H:$H,"")</f>
        <v>ZTE</v>
      </c>
      <c r="I853" s="34">
        <v>13.837541698413105</v>
      </c>
      <c r="J853" s="34">
        <v>13.838165926154215</v>
      </c>
      <c r="K853" s="34">
        <v>13.847761198288973</v>
      </c>
      <c r="L853" s="34">
        <v>13.868556899607057</v>
      </c>
      <c r="M853" s="34">
        <v>13.868556899607057</v>
      </c>
      <c r="N853" s="34">
        <v>13.868556899607057</v>
      </c>
      <c r="O853" s="34">
        <v>31.05752383479868</v>
      </c>
      <c r="P853" s="34">
        <v>2.5669671520661548</v>
      </c>
      <c r="Q853" s="34">
        <v>0</v>
      </c>
      <c r="R853" s="34">
        <v>0</v>
      </c>
      <c r="S853" s="109">
        <v>0</v>
      </c>
      <c r="T853" s="109">
        <f>_xlfn.XLOOKUP(B853,'[3]Nur des jours'!$B:$B,'[3]Nur des jours'!$U:$U,"")</f>
        <v>0</v>
      </c>
      <c r="U853" s="109">
        <v>0</v>
      </c>
      <c r="V853" s="109">
        <v>0</v>
      </c>
      <c r="W853" s="109">
        <v>0</v>
      </c>
      <c r="X853" s="109">
        <v>0</v>
      </c>
      <c r="Y853" s="109">
        <v>0</v>
      </c>
      <c r="Z853" s="109">
        <v>0</v>
      </c>
      <c r="AA853" s="109">
        <v>3.5670156634854415E-5</v>
      </c>
      <c r="AB853" s="109">
        <v>2.5325811210702158E-3</v>
      </c>
      <c r="AC853" s="109">
        <v>0</v>
      </c>
      <c r="AD853" s="109">
        <v>0</v>
      </c>
      <c r="AE853" s="109">
        <v>0</v>
      </c>
      <c r="AF853" s="109">
        <v>0</v>
      </c>
      <c r="AG853" s="57" t="str">
        <f>_xlfn.XLOOKUP(B853,[3]CALCULATION!$B:$B,[3]CALCULATION!$M:$M,"")</f>
        <v>Operationnel</v>
      </c>
      <c r="AH853" s="57"/>
      <c r="AI853" s="56" t="str" cm="1">
        <f t="array" ref="AI853">IFERROR(_xlfn.IFS(
AK853="MPR ISSUE","PDH",
AK853="BSS Hardware Issue","BSS",
AK853="Sites strategiques, MLL, Pylone, etc.","ENVTECH",
AK853="AKTIVCO DEFAUT GE &amp; POWER Cabinet","AKTIVCO",
AK853="AKTIVCO Coupure ENEO &amp; Baisse de tension","AKTIVCO GRID ONLY",
AK853="Coupure ENEO &amp; Baisse de tension","IHS GRID ONLY",
AK853="Defaut GE &amp; POWER Cabinet","IHS",
AK853="Sharing","Partners",
AK853="Sites strategiques &amp; DataCenter","SST &amp; DC",
AK853="Exclu","Exclu",
AK853="SAT","SAT",
AK853="SPARE-ISSUE","SPARE-ISSUE",
AK853="Fiber CAmtel","TRANS_FO_CAMTEL",
AK853="Fiber AOF","Fiber AOF",
AK853="Projet OCM (HUAWEI)","TRAVAUX-HUAWEI",
AK853="Projet OCM (NOKIA)","TRAVAUX-NOKIA",
AK853="ACCESS-ISSUE","ACCESS-ISSUE",
AK853="Projet OCM (ZTE, NOKIA, autres projets)","TRAVAUX OCM",
AK853="No root CAuse","No root cause",
AK853="ODU HS","PDH",
AK853="IP &amp; VLAN","PDH",
AK853="Warehouse HUAWEI","SPARE-ISSUE",
AK853="SPARE-HS","SPARE-ISSUE",
AK853="Power Telco","BSS",AK853="no impacts","no impacts"
),"")</f>
        <v>No root cause</v>
      </c>
      <c r="AJ853" s="56" t="str" cm="1">
        <f t="array" ref="AJ853">IFERROR(_xlfn.IFS(
AK853="MPR ISSUE","TX ISSUE",
AK853="BSS Hardware Issue","RAN ISSUE",
AK853="Sites strategiques, MLL, Pylone, etc.","ENVTECH",
AK853="AKTIVCO DEFAUT GE &amp; POWER Cabinet","POWER ISSUE",
AK853="AKTIVCO Coupure ENEO &amp; Baisse de tension","POWER ISSUE",
AK853="Coupure ENEO &amp; Baisse de tension","POWER ISSUE",
AK853="Defaut GE &amp; POWER Cabinet","POWER ISSUE",
AK853="Sharing","POWER ISSUE",
AK853="Sites strategiques &amp; DataCenter","POWER ISSUE",
AK853="Exclu","Exclu",
AK853="SAT","TX ISSUE",
AK853="SPARE-ISSUE","SPARE-ISSUE",
AK853="Fiber CAmtel","TX ISSUE",
AK853="Fiber AOF","TX ISSUE",
AK853="Projet OCM (HUAWEI)","TRAVAUX-HUAWEI",
AK853="Projet OCM (NOKIA)","TRAVAUX -NOKIA",
AK853="ACCESS-ISSUE","ACCESS-ISSUE",
AK853="Projet OCM (ZTE, NOKIA, autres projets)","TRAVAUX OCM",
AK853="No root CAuse","No root cause",
AK853="ODU HS","TX ISSUE",
AK853="IP &amp; VLAN","TX ISSUE",
AK853="Warehouse HUAWEI","SPARE-ISSUE",
AK853="SPARE-HS","SPARE-ISSUE",
AK853="Power Telco","RAN ISSUE",AK853="no impacts","no impacts"
),"")</f>
        <v>No root cause</v>
      </c>
      <c r="AK853" s="81" t="s">
        <v>5620</v>
      </c>
      <c r="AL853" s="56" t="str" cm="1">
        <f t="array" ref="AL853">IFERROR(_xlfn.IFS(
AK853="MPR ISSUE","ACTIVE",
AK853="BSS Hardware Issue","ACTIVE",
AK853="Sites strategiques, MLL, Pylone, etc.","PASSIVE",
AK853="AKTIVCO DEFAUT GE &amp; POWER Cabinet","PASSIVE",
AK853="AKTIVCO Coupure ENEO &amp; Baisse de tension","PASSIVE",
AK853="Coupure ENEO &amp; Baisse de tension","PASSIVE",
AK853="Defaut GE &amp; POWER Cabinet","PASSIVE",
AK853="Sharing","PASSIVE",
AK853="Sites strategiques &amp; DataCenter","PASSIVE",
AK853="Exclu","Exclu",
AK853="SAT","ACTIVE",
AK853="SPARE-ISSUE","SPARE-ISSUE",
AK853="Fiber CAmtel","ACTIVE",
AK853="Fiber AOF","ACTIVE",
AK853="Projet OCM (HUAWEI)","PLANNED WORKS",
AK853="Projet OCM (NOKIA)","PLANNED WORKS",
AK853="ACCESS-ISSUE","ACCESS-ISSUE",
AK853="Projet OCM (ZTE, NOKIA, autres projets)","PLANNED WORKS",
AK853="No root CAuse","No root cause",
AK853="ODU HS","ACTIVE",
AK853="IP &amp; VLAN","ACTIVE",
AK853="Warehouse HUAWEI","SPARE-ISSUE",
AK853="SPARE-HS","SPARE-ISSUE",
AK853="Power Telco","ACTIVE", AK853="no impacts","no impacts"
),"")</f>
        <v>No root cause</v>
      </c>
      <c r="AM853" s="108" t="s">
        <v>5537</v>
      </c>
      <c r="AN853" s="117" t="s">
        <v>3701</v>
      </c>
      <c r="AP853" s="23" t="s">
        <v>5537</v>
      </c>
      <c r="AQ853" s="23" t="s">
        <v>5537</v>
      </c>
      <c r="AR853" s="7"/>
      <c r="AS853" s="6"/>
      <c r="AT853" s="7"/>
      <c r="AU853" s="3" t="s">
        <v>5537</v>
      </c>
      <c r="AV853" s="24" t="s">
        <v>5537</v>
      </c>
      <c r="AW853" s="24" t="s">
        <v>5537</v>
      </c>
      <c r="AX853" s="24" t="s">
        <v>5537</v>
      </c>
      <c r="AY853" s="24" t="s">
        <v>5537</v>
      </c>
      <c r="AZ853" s="24" t="s">
        <v>5537</v>
      </c>
      <c r="BA853" s="24" t="s">
        <v>5537</v>
      </c>
      <c r="BB853" s="24" t="s">
        <v>5537</v>
      </c>
      <c r="BC853" s="24" t="s">
        <v>5537</v>
      </c>
      <c r="BD853" s="24" t="s">
        <v>5537</v>
      </c>
      <c r="BE853" s="24" t="s">
        <v>5537</v>
      </c>
      <c r="BF853" s="24" t="s">
        <v>5537</v>
      </c>
      <c r="BG853" s="24" t="s">
        <v>5537</v>
      </c>
      <c r="BH853" s="24" t="s">
        <v>5537</v>
      </c>
      <c r="BI853" s="9" t="s">
        <v>5537</v>
      </c>
      <c r="BJ853" s="14"/>
      <c r="BK853" s="14" t="s">
        <v>5537</v>
      </c>
      <c r="BL853" s="14" t="str">
        <f>_xlfn.XLOOKUP(B853,'[4]cell downs 18042026 17h'!$B:$B,'[4]cell downs 18042026 17h'!$B:$B,"")</f>
        <v/>
      </c>
      <c r="BM853" s="14" t="str">
        <f>_xlfn.XLOOKUP(B853,'[5]Cells Huawei 19042026 15h'!$B:$B,'[5]Cells Huawei 19042026 15h'!$B:$B,"")</f>
        <v/>
      </c>
      <c r="BN853" s="9" t="str">
        <f>_xlfn.XLOOKUP(B853,'[6]cells down 19042026 9H40'!$B:$B,'[6]cells down 19042026 9H40'!$B:$B,"")</f>
        <v/>
      </c>
      <c r="BO853" s="9" t="s">
        <v>5537</v>
      </c>
      <c r="BP853" s="9" t="s">
        <v>5537</v>
      </c>
    </row>
    <row r="854" spans="1:68" s="9" customFormat="1" x14ac:dyDescent="0.35">
      <c r="A854" s="1" t="s">
        <v>409</v>
      </c>
      <c r="B854" s="8" t="s">
        <v>410</v>
      </c>
      <c r="C854" s="3" t="str">
        <f>_xlfn.XLOOKUP(B854,'[1]daily break down'!$D:$D,'[1]daily break down'!$E:$E,"")</f>
        <v>Yaounde</v>
      </c>
      <c r="D854" s="1" t="s">
        <v>11</v>
      </c>
      <c r="E854" s="1" t="s">
        <v>12</v>
      </c>
      <c r="F854" s="3" t="s">
        <v>37</v>
      </c>
      <c r="G854" s="1" t="s">
        <v>38</v>
      </c>
      <c r="H854" s="41" t="str">
        <f>_xlfn.XLOOKUP(B854,[2]CALCULATION!$B:$B,[2]CALCULATION!$H:$H,"")</f>
        <v>ZTE</v>
      </c>
      <c r="I854" s="34">
        <v>0.46175017763737997</v>
      </c>
      <c r="J854" s="34">
        <v>0</v>
      </c>
      <c r="K854" s="34">
        <v>0</v>
      </c>
      <c r="L854" s="34">
        <v>0</v>
      </c>
      <c r="M854" s="34">
        <v>1.1684829910425103</v>
      </c>
      <c r="N854" s="34">
        <v>0</v>
      </c>
      <c r="O854" s="34">
        <v>0</v>
      </c>
      <c r="P854" s="34">
        <v>0.11323491223714717</v>
      </c>
      <c r="Q854" s="34">
        <v>1.1165650780605709</v>
      </c>
      <c r="R854" s="34">
        <v>0.73107769530837685</v>
      </c>
      <c r="S854" s="109">
        <v>0</v>
      </c>
      <c r="T854" s="109">
        <f>_xlfn.XLOOKUP(B854,'[3]Nur des jours'!$B:$B,'[3]Nur des jours'!$U:$U,"")</f>
        <v>0</v>
      </c>
      <c r="U854" s="109">
        <v>0</v>
      </c>
      <c r="V854" s="109">
        <v>0</v>
      </c>
      <c r="W854" s="109">
        <v>0</v>
      </c>
      <c r="X854" s="109">
        <v>0</v>
      </c>
      <c r="Y854" s="109">
        <v>0</v>
      </c>
      <c r="Z854" s="109">
        <v>0</v>
      </c>
      <c r="AA854" s="109">
        <v>0</v>
      </c>
      <c r="AB854" s="109">
        <v>2.5147460427528737E-3</v>
      </c>
      <c r="AC854" s="109">
        <v>0</v>
      </c>
      <c r="AD854" s="109">
        <v>0</v>
      </c>
      <c r="AE854" s="109">
        <v>0</v>
      </c>
      <c r="AF854" s="109">
        <v>0</v>
      </c>
      <c r="AG854" s="57" t="str">
        <f>_xlfn.XLOOKUP(B854,[3]CALCULATION!$B:$B,[3]CALCULATION!$M:$M,"")</f>
        <v>Operationnel</v>
      </c>
      <c r="AH854" s="57"/>
      <c r="AI854" s="56" t="str" cm="1">
        <f t="array" ref="AI854">IFERROR(_xlfn.IFS(
AK854="MPR ISSUE","PDH",
AK854="BSS Hardware Issue","BSS",
AK854="Sites strategiques, MLL, Pylone, etc.","ENVTECH",
AK854="AKTIVCO DEFAUT GE &amp; POWER Cabinet","AKTIVCO",
AK854="AKTIVCO Coupure ENEO &amp; Baisse de tension","AKTIVCO GRID ONLY",
AK854="Coupure ENEO &amp; Baisse de tension","IHS GRID ONLY",
AK854="Defaut GE &amp; POWER Cabinet","IHS",
AK854="Sharing","Partners",
AK854="Sites strategiques &amp; DataCenter","SST &amp; DC",
AK854="Exclu","Exclu",
AK854="SAT","SAT",
AK854="SPARE-ISSUE","SPARE-ISSUE",
AK854="Fiber CAmtel","TRANS_FO_CAMTEL",
AK854="Fiber AOF","Fiber AOF",
AK854="Projet OCM (HUAWEI)","TRAVAUX-HUAWEI",
AK854="Projet OCM (NOKIA)","TRAVAUX-NOKIA",
AK854="ACCESS-ISSUE","ACCESS-ISSUE",
AK854="Projet OCM (ZTE, NOKIA, autres projets)","TRAVAUX OCM",
AK854="No root CAuse","No root cause",
AK854="ODU HS","PDH",
AK854="IP &amp; VLAN","PDH",
AK854="Warehouse HUAWEI","SPARE-ISSUE",
AK854="SPARE-HS","SPARE-ISSUE",
AK854="Power Telco","BSS",AK854="no impacts","no impacts"
),"")</f>
        <v>No root cause</v>
      </c>
      <c r="AJ854" s="56" t="str" cm="1">
        <f t="array" ref="AJ854">IFERROR(_xlfn.IFS(
AK854="MPR ISSUE","TX ISSUE",
AK854="BSS Hardware Issue","RAN ISSUE",
AK854="Sites strategiques, MLL, Pylone, etc.","ENVTECH",
AK854="AKTIVCO DEFAUT GE &amp; POWER Cabinet","POWER ISSUE",
AK854="AKTIVCO Coupure ENEO &amp; Baisse de tension","POWER ISSUE",
AK854="Coupure ENEO &amp; Baisse de tension","POWER ISSUE",
AK854="Defaut GE &amp; POWER Cabinet","POWER ISSUE",
AK854="Sharing","POWER ISSUE",
AK854="Sites strategiques &amp; DataCenter","POWER ISSUE",
AK854="Exclu","Exclu",
AK854="SAT","TX ISSUE",
AK854="SPARE-ISSUE","SPARE-ISSUE",
AK854="Fiber CAmtel","TX ISSUE",
AK854="Fiber AOF","TX ISSUE",
AK854="Projet OCM (HUAWEI)","TRAVAUX-HUAWEI",
AK854="Projet OCM (NOKIA)","TRAVAUX -NOKIA",
AK854="ACCESS-ISSUE","ACCESS-ISSUE",
AK854="Projet OCM (ZTE, NOKIA, autres projets)","TRAVAUX OCM",
AK854="No root CAuse","No root cause",
AK854="ODU HS","TX ISSUE",
AK854="IP &amp; VLAN","TX ISSUE",
AK854="Warehouse HUAWEI","SPARE-ISSUE",
AK854="SPARE-HS","SPARE-ISSUE",
AK854="Power Telco","RAN ISSUE",AK854="no impacts","no impacts"
),"")</f>
        <v>No root cause</v>
      </c>
      <c r="AK854" s="81" t="s">
        <v>5620</v>
      </c>
      <c r="AL854" s="56" t="str" cm="1">
        <f t="array" ref="AL854">IFERROR(_xlfn.IFS(
AK854="MPR ISSUE","ACTIVE",
AK854="BSS Hardware Issue","ACTIVE",
AK854="Sites strategiques, MLL, Pylone, etc.","PASSIVE",
AK854="AKTIVCO DEFAUT GE &amp; POWER Cabinet","PASSIVE",
AK854="AKTIVCO Coupure ENEO &amp; Baisse de tension","PASSIVE",
AK854="Coupure ENEO &amp; Baisse de tension","PASSIVE",
AK854="Defaut GE &amp; POWER Cabinet","PASSIVE",
AK854="Sharing","PASSIVE",
AK854="Sites strategiques &amp; DataCenter","PASSIVE",
AK854="Exclu","Exclu",
AK854="SAT","ACTIVE",
AK854="SPARE-ISSUE","SPARE-ISSUE",
AK854="Fiber CAmtel","ACTIVE",
AK854="Fiber AOF","ACTIVE",
AK854="Projet OCM (HUAWEI)","PLANNED WORKS",
AK854="Projet OCM (NOKIA)","PLANNED WORKS",
AK854="ACCESS-ISSUE","ACCESS-ISSUE",
AK854="Projet OCM (ZTE, NOKIA, autres projets)","PLANNED WORKS",
AK854="No root CAuse","No root cause",
AK854="ODU HS","ACTIVE",
AK854="IP &amp; VLAN","ACTIVE",
AK854="Warehouse HUAWEI","SPARE-ISSUE",
AK854="SPARE-HS","SPARE-ISSUE",
AK854="Power Telco","ACTIVE", AK854="no impacts","no impacts"
),"")</f>
        <v>No root cause</v>
      </c>
      <c r="AM854" s="108" t="s">
        <v>5537</v>
      </c>
      <c r="AN854" s="117" t="s">
        <v>410</v>
      </c>
      <c r="AP854" s="23" t="s">
        <v>5537</v>
      </c>
      <c r="AQ854" s="23" t="s">
        <v>5537</v>
      </c>
      <c r="AR854" s="7"/>
      <c r="AS854" s="6"/>
      <c r="AT854" s="7"/>
      <c r="AU854" s="3" t="s">
        <v>5537</v>
      </c>
      <c r="AV854" s="24" t="s">
        <v>5537</v>
      </c>
      <c r="AW854" s="24" t="s">
        <v>5537</v>
      </c>
      <c r="AX854" s="24" t="s">
        <v>5537</v>
      </c>
      <c r="AY854" s="24" t="s">
        <v>5537</v>
      </c>
      <c r="AZ854" s="24" t="s">
        <v>5537</v>
      </c>
      <c r="BA854" s="24" t="s">
        <v>5537</v>
      </c>
      <c r="BB854" s="24" t="s">
        <v>5537</v>
      </c>
      <c r="BC854" s="24" t="s">
        <v>5537</v>
      </c>
      <c r="BD854" s="24" t="s">
        <v>5537</v>
      </c>
      <c r="BE854" s="24" t="s">
        <v>5537</v>
      </c>
      <c r="BF854" s="24" t="s">
        <v>5537</v>
      </c>
      <c r="BG854" s="24" t="s">
        <v>5537</v>
      </c>
      <c r="BH854" s="24" t="s">
        <v>5537</v>
      </c>
      <c r="BI854" s="9" t="s">
        <v>5537</v>
      </c>
      <c r="BJ854" s="14"/>
      <c r="BK854" s="14" t="s">
        <v>5537</v>
      </c>
      <c r="BL854" s="14" t="str">
        <f>_xlfn.XLOOKUP(B854,'[4]cell downs 18042026 17h'!$B:$B,'[4]cell downs 18042026 17h'!$B:$B,"")</f>
        <v/>
      </c>
      <c r="BM854" s="14" t="str">
        <f>_xlfn.XLOOKUP(B854,'[5]Cells Huawei 19042026 15h'!$B:$B,'[5]Cells Huawei 19042026 15h'!$B:$B,"")</f>
        <v/>
      </c>
      <c r="BN854" s="9" t="str">
        <f>_xlfn.XLOOKUP(B854,'[6]cells down 19042026 9H40'!$B:$B,'[6]cells down 19042026 9H40'!$B:$B,"")</f>
        <v/>
      </c>
      <c r="BO854" s="9" t="s">
        <v>410</v>
      </c>
      <c r="BP854" s="9" t="s">
        <v>302</v>
      </c>
    </row>
    <row r="855" spans="1:68" s="9" customFormat="1" x14ac:dyDescent="0.35">
      <c r="A855" s="1" t="s">
        <v>2768</v>
      </c>
      <c r="B855" s="8" t="s">
        <v>2769</v>
      </c>
      <c r="C855" s="3" t="str">
        <f>_xlfn.XLOOKUP(B855,'[1]daily break down'!$D:$D,'[1]daily break down'!$E:$E,"")</f>
        <v>Yaounde</v>
      </c>
      <c r="D855" s="1" t="s">
        <v>11</v>
      </c>
      <c r="E855" s="1" t="s">
        <v>12</v>
      </c>
      <c r="F855" s="3" t="s">
        <v>37</v>
      </c>
      <c r="G855" s="1" t="s">
        <v>38</v>
      </c>
      <c r="H855" s="41" t="str">
        <f>_xlfn.XLOOKUP(B855,[2]CALCULATION!$B:$B,[2]CALCULATION!$H:$H,"")</f>
        <v>ZTE</v>
      </c>
      <c r="I855" s="34">
        <v>0</v>
      </c>
      <c r="J855" s="34">
        <v>0</v>
      </c>
      <c r="K855" s="34">
        <v>0</v>
      </c>
      <c r="L855" s="34">
        <v>0</v>
      </c>
      <c r="M855" s="34">
        <v>0</v>
      </c>
      <c r="N855" s="34">
        <v>0</v>
      </c>
      <c r="O855" s="34">
        <v>0</v>
      </c>
      <c r="P855" s="34">
        <v>0</v>
      </c>
      <c r="Q855" s="34">
        <v>0</v>
      </c>
      <c r="R855" s="34">
        <v>0</v>
      </c>
      <c r="S855" s="109">
        <v>0</v>
      </c>
      <c r="T855" s="109">
        <f>_xlfn.XLOOKUP(B855,'[3]Nur des jours'!$B:$B,'[3]Nur des jours'!$U:$U,"")</f>
        <v>0</v>
      </c>
      <c r="U855" s="109">
        <v>0</v>
      </c>
      <c r="V855" s="109">
        <v>0</v>
      </c>
      <c r="W855" s="109">
        <v>0</v>
      </c>
      <c r="X855" s="109">
        <v>0</v>
      </c>
      <c r="Y855" s="109">
        <v>0</v>
      </c>
      <c r="Z855" s="109">
        <v>0</v>
      </c>
      <c r="AA855" s="109">
        <v>0</v>
      </c>
      <c r="AB855" s="109">
        <v>2.3007251029442607E-3</v>
      </c>
      <c r="AC855" s="109">
        <v>0</v>
      </c>
      <c r="AD855" s="109">
        <v>0</v>
      </c>
      <c r="AE855" s="109">
        <v>0</v>
      </c>
      <c r="AF855" s="109">
        <v>0</v>
      </c>
      <c r="AG855" s="57" t="str">
        <f>_xlfn.XLOOKUP(B855,[3]CALCULATION!$B:$B,[3]CALCULATION!$M:$M,"")</f>
        <v>Operationnel</v>
      </c>
      <c r="AH855" s="57"/>
      <c r="AI855" s="56" t="str" cm="1">
        <f t="array" ref="AI855">IFERROR(_xlfn.IFS(
AK855="MPR ISSUE","PDH",
AK855="BSS Hardware Issue","BSS",
AK855="Sites strategiques, MLL, Pylone, etc.","ENVTECH",
AK855="AKTIVCO DEFAUT GE &amp; POWER Cabinet","AKTIVCO",
AK855="AKTIVCO Coupure ENEO &amp; Baisse de tension","AKTIVCO GRID ONLY",
AK855="Coupure ENEO &amp; Baisse de tension","IHS GRID ONLY",
AK855="Defaut GE &amp; POWER Cabinet","IHS",
AK855="Sharing","Partners",
AK855="Sites strategiques &amp; DataCenter","SST &amp; DC",
AK855="Exclu","Exclu",
AK855="SAT","SAT",
AK855="SPARE-ISSUE","SPARE-ISSUE",
AK855="Fiber CAmtel","TRANS_FO_CAMTEL",
AK855="Fiber AOF","Fiber AOF",
AK855="Projet OCM (HUAWEI)","TRAVAUX-HUAWEI",
AK855="Projet OCM (NOKIA)","TRAVAUX-NOKIA",
AK855="ACCESS-ISSUE","ACCESS-ISSUE",
AK855="Projet OCM (ZTE, NOKIA, autres projets)","TRAVAUX OCM",
AK855="No root CAuse","No root cause",
AK855="ODU HS","PDH",
AK855="IP &amp; VLAN","PDH",
AK855="Warehouse HUAWEI","SPARE-ISSUE",
AK855="SPARE-HS","SPARE-ISSUE",
AK855="Power Telco","BSS",AK855="no impacts","no impacts"
),"")</f>
        <v>No root cause</v>
      </c>
      <c r="AJ855" s="56" t="str" cm="1">
        <f t="array" ref="AJ855">IFERROR(_xlfn.IFS(
AK855="MPR ISSUE","TX ISSUE",
AK855="BSS Hardware Issue","RAN ISSUE",
AK855="Sites strategiques, MLL, Pylone, etc.","ENVTECH",
AK855="AKTIVCO DEFAUT GE &amp; POWER Cabinet","POWER ISSUE",
AK855="AKTIVCO Coupure ENEO &amp; Baisse de tension","POWER ISSUE",
AK855="Coupure ENEO &amp; Baisse de tension","POWER ISSUE",
AK855="Defaut GE &amp; POWER Cabinet","POWER ISSUE",
AK855="Sharing","POWER ISSUE",
AK855="Sites strategiques &amp; DataCenter","POWER ISSUE",
AK855="Exclu","Exclu",
AK855="SAT","TX ISSUE",
AK855="SPARE-ISSUE","SPARE-ISSUE",
AK855="Fiber CAmtel","TX ISSUE",
AK855="Fiber AOF","TX ISSUE",
AK855="Projet OCM (HUAWEI)","TRAVAUX-HUAWEI",
AK855="Projet OCM (NOKIA)","TRAVAUX -NOKIA",
AK855="ACCESS-ISSUE","ACCESS-ISSUE",
AK855="Projet OCM (ZTE, NOKIA, autres projets)","TRAVAUX OCM",
AK855="No root CAuse","No root cause",
AK855="ODU HS","TX ISSUE",
AK855="IP &amp; VLAN","TX ISSUE",
AK855="Warehouse HUAWEI","SPARE-ISSUE",
AK855="SPARE-HS","SPARE-ISSUE",
AK855="Power Telco","RAN ISSUE",AK855="no impacts","no impacts"
),"")</f>
        <v>No root cause</v>
      </c>
      <c r="AK855" s="81" t="s">
        <v>5620</v>
      </c>
      <c r="AL855" s="56" t="str" cm="1">
        <f t="array" ref="AL855">IFERROR(_xlfn.IFS(
AK855="MPR ISSUE","ACTIVE",
AK855="BSS Hardware Issue","ACTIVE",
AK855="Sites strategiques, MLL, Pylone, etc.","PASSIVE",
AK855="AKTIVCO DEFAUT GE &amp; POWER Cabinet","PASSIVE",
AK855="AKTIVCO Coupure ENEO &amp; Baisse de tension","PASSIVE",
AK855="Coupure ENEO &amp; Baisse de tension","PASSIVE",
AK855="Defaut GE &amp; POWER Cabinet","PASSIVE",
AK855="Sharing","PASSIVE",
AK855="Sites strategiques &amp; DataCenter","PASSIVE",
AK855="Exclu","Exclu",
AK855="SAT","ACTIVE",
AK855="SPARE-ISSUE","SPARE-ISSUE",
AK855="Fiber CAmtel","ACTIVE",
AK855="Fiber AOF","ACTIVE",
AK855="Projet OCM (HUAWEI)","PLANNED WORKS",
AK855="Projet OCM (NOKIA)","PLANNED WORKS",
AK855="ACCESS-ISSUE","ACCESS-ISSUE",
AK855="Projet OCM (ZTE, NOKIA, autres projets)","PLANNED WORKS",
AK855="No root CAuse","No root cause",
AK855="ODU HS","ACTIVE",
AK855="IP &amp; VLAN","ACTIVE",
AK855="Warehouse HUAWEI","SPARE-ISSUE",
AK855="SPARE-HS","SPARE-ISSUE",
AK855="Power Telco","ACTIVE", AK855="no impacts","no impacts"
),"")</f>
        <v>No root cause</v>
      </c>
      <c r="AM855" s="108" t="s">
        <v>5537</v>
      </c>
      <c r="AN855" s="117" t="s">
        <v>2769</v>
      </c>
      <c r="AP855" s="23" t="s">
        <v>5537</v>
      </c>
      <c r="AQ855" s="23" t="s">
        <v>5537</v>
      </c>
      <c r="AR855" s="7"/>
      <c r="AS855" s="6"/>
      <c r="AT855" s="7"/>
      <c r="AU855" s="3" t="s">
        <v>5537</v>
      </c>
      <c r="AV855" s="24" t="s">
        <v>5537</v>
      </c>
      <c r="AW855" s="24" t="s">
        <v>5537</v>
      </c>
      <c r="AX855" s="24" t="s">
        <v>5537</v>
      </c>
      <c r="AY855" s="24" t="s">
        <v>5537</v>
      </c>
      <c r="AZ855" s="24" t="s">
        <v>5537</v>
      </c>
      <c r="BA855" s="24" t="s">
        <v>5537</v>
      </c>
      <c r="BB855" s="24" t="s">
        <v>5537</v>
      </c>
      <c r="BC855" s="24" t="s">
        <v>5537</v>
      </c>
      <c r="BD855" s="24" t="s">
        <v>5537</v>
      </c>
      <c r="BE855" s="24" t="s">
        <v>5537</v>
      </c>
      <c r="BF855" s="24" t="s">
        <v>5537</v>
      </c>
      <c r="BG855" s="24" t="s">
        <v>5537</v>
      </c>
      <c r="BH855" s="24" t="s">
        <v>5537</v>
      </c>
      <c r="BI855" s="9" t="s">
        <v>5537</v>
      </c>
      <c r="BJ855" s="14"/>
      <c r="BK855" s="14" t="s">
        <v>5537</v>
      </c>
      <c r="BL855" s="14" t="str">
        <f>_xlfn.XLOOKUP(B855,'[4]cell downs 18042026 17h'!$B:$B,'[4]cell downs 18042026 17h'!$B:$B,"")</f>
        <v/>
      </c>
      <c r="BM855" s="14" t="str">
        <f>_xlfn.XLOOKUP(B855,'[5]Cells Huawei 19042026 15h'!$B:$B,'[5]Cells Huawei 19042026 15h'!$B:$B,"")</f>
        <v/>
      </c>
      <c r="BN855" s="9" t="str">
        <f>_xlfn.XLOOKUP(B855,'[6]cells down 19042026 9H40'!$B:$B,'[6]cells down 19042026 9H40'!$B:$B,"")</f>
        <v/>
      </c>
      <c r="BO855" s="9" t="s">
        <v>2769</v>
      </c>
      <c r="BP855" s="9" t="s">
        <v>12</v>
      </c>
    </row>
    <row r="856" spans="1:68" s="9" customFormat="1" x14ac:dyDescent="0.35">
      <c r="A856" s="22" t="s">
        <v>3030</v>
      </c>
      <c r="B856" s="8" t="s">
        <v>3031</v>
      </c>
      <c r="C856" s="3" t="str">
        <f>_xlfn.XLOOKUP(B856,'[1]daily break down'!$D:$D,'[1]daily break down'!$E:$E,"")</f>
        <v>Yaounde</v>
      </c>
      <c r="D856" s="1" t="s">
        <v>11</v>
      </c>
      <c r="E856" s="1" t="s">
        <v>12</v>
      </c>
      <c r="F856" s="3" t="s">
        <v>37</v>
      </c>
      <c r="G856" s="1" t="s">
        <v>38</v>
      </c>
      <c r="H856" s="41" t="str">
        <f>_xlfn.XLOOKUP(B856,[2]CALCULATION!$B:$B,[2]CALCULATION!$H:$H,"")</f>
        <v>ZTE</v>
      </c>
      <c r="I856" s="34">
        <v>5.7591608096269482</v>
      </c>
      <c r="J856" s="34">
        <v>0</v>
      </c>
      <c r="K856" s="34">
        <v>9.0566527695736171E-2</v>
      </c>
      <c r="L856" s="34">
        <v>0</v>
      </c>
      <c r="M856" s="34">
        <v>0</v>
      </c>
      <c r="N856" s="34">
        <v>0.32948523683557179</v>
      </c>
      <c r="O856" s="34">
        <v>6.3307572346211689</v>
      </c>
      <c r="P856" s="34">
        <v>5.3269455216831743</v>
      </c>
      <c r="Q856" s="34">
        <v>9.2457045997380387</v>
      </c>
      <c r="R856" s="34">
        <v>9.2457045997380387</v>
      </c>
      <c r="S856" s="109">
        <v>9.579505925526421</v>
      </c>
      <c r="T856" s="109">
        <f>_xlfn.XLOOKUP(B856,'[3]Nur des jours'!$B:$B,'[3]Nur des jours'!$U:$U,"")</f>
        <v>1.8646396030054249</v>
      </c>
      <c r="U856" s="109">
        <v>10.239047121703722</v>
      </c>
      <c r="V856" s="109">
        <v>9.2457045997380387</v>
      </c>
      <c r="W856" s="109">
        <v>1.8646396030054246</v>
      </c>
      <c r="X856" s="109">
        <v>0</v>
      </c>
      <c r="Y856" s="109">
        <v>0</v>
      </c>
      <c r="Z856" s="109">
        <v>4.3411294027674332</v>
      </c>
      <c r="AA856" s="109">
        <v>0</v>
      </c>
      <c r="AB856" s="109">
        <v>2.2828900246267478E-3</v>
      </c>
      <c r="AC856" s="109">
        <v>0</v>
      </c>
      <c r="AD856" s="109">
        <v>0</v>
      </c>
      <c r="AE856" s="109">
        <v>0</v>
      </c>
      <c r="AF856" s="109">
        <v>0</v>
      </c>
      <c r="AG856" s="57" t="str">
        <f>_xlfn.XLOOKUP(B856,[3]CALCULATION!$B:$B,[3]CALCULATION!$M:$M,"")</f>
        <v>Operationnel</v>
      </c>
      <c r="AH856" s="57"/>
      <c r="AI856" s="56" t="str" cm="1">
        <f t="array" ref="AI856">IFERROR(_xlfn.IFS(
AK856="MPR ISSUE","PDH",
AK856="BSS Hardware Issue","BSS",
AK856="Sites strategiques, MLL, Pylone, etc.","ENVTECH",
AK856="AKTIVCO DEFAUT GE &amp; POWER Cabinet","AKTIVCO",
AK856="AKTIVCO Coupure ENEO &amp; Baisse de tension","AKTIVCO GRID ONLY",
AK856="Coupure ENEO &amp; Baisse de tension","IHS GRID ONLY",
AK856="Defaut GE &amp; POWER Cabinet","IHS",
AK856="Sharing","Partners",
AK856="Sites strategiques &amp; DataCenter","SST &amp; DC",
AK856="Exclu","Exclu",
AK856="SAT","SAT",
AK856="SPARE-ISSUE","SPARE-ISSUE",
AK856="Fiber CAmtel","TRANS_FO_CAMTEL",
AK856="Fiber AOF","Fiber AOF",
AK856="Projet OCM (HUAWEI)","TRAVAUX-HUAWEI",
AK856="Projet OCM (NOKIA)","TRAVAUX-NOKIA",
AK856="ACCESS-ISSUE","ACCESS-ISSUE",
AK856="Projet OCM (ZTE, NOKIA, autres projets)","TRAVAUX OCM",
AK856="No root CAuse","No root cause",
AK856="ODU HS","PDH",
AK856="IP &amp; VLAN","PDH",
AK856="Warehouse HUAWEI","SPARE-ISSUE",
AK856="SPARE-HS","SPARE-ISSUE",
AK856="Power Telco","BSS",AK856="no impacts","no impacts"
),"")</f>
        <v>BSS</v>
      </c>
      <c r="AJ856" s="56" t="str" cm="1">
        <f t="array" ref="AJ856">IFERROR(_xlfn.IFS(
AK856="MPR ISSUE","TX ISSUE",
AK856="BSS Hardware Issue","RAN ISSUE",
AK856="Sites strategiques, MLL, Pylone, etc.","ENVTECH",
AK856="AKTIVCO DEFAUT GE &amp; POWER Cabinet","POWER ISSUE",
AK856="AKTIVCO Coupure ENEO &amp; Baisse de tension","POWER ISSUE",
AK856="Coupure ENEO &amp; Baisse de tension","POWER ISSUE",
AK856="Defaut GE &amp; POWER Cabinet","POWER ISSUE",
AK856="Sharing","POWER ISSUE",
AK856="Sites strategiques &amp; DataCenter","POWER ISSUE",
AK856="Exclu","Exclu",
AK856="SAT","TX ISSUE",
AK856="SPARE-ISSUE","SPARE-ISSUE",
AK856="Fiber CAmtel","TX ISSUE",
AK856="Fiber AOF","TX ISSUE",
AK856="Projet OCM (HUAWEI)","TRAVAUX-HUAWEI",
AK856="Projet OCM (NOKIA)","TRAVAUX -NOKIA",
AK856="ACCESS-ISSUE","ACCESS-ISSUE",
AK856="Projet OCM (ZTE, NOKIA, autres projets)","TRAVAUX OCM",
AK856="No root CAuse","No root cause",
AK856="ODU HS","TX ISSUE",
AK856="IP &amp; VLAN","TX ISSUE",
AK856="Warehouse HUAWEI","SPARE-ISSUE",
AK856="SPARE-HS","SPARE-ISSUE",
AK856="Power Telco","RAN ISSUE",AK856="no impacts","no impacts"
),"")</f>
        <v>RAN ISSUE</v>
      </c>
      <c r="AK856" s="81" t="s">
        <v>5320</v>
      </c>
      <c r="AL856" s="56" t="str" cm="1">
        <f t="array" ref="AL856">IFERROR(_xlfn.IFS(
AK856="MPR ISSUE","ACTIVE",
AK856="BSS Hardware Issue","ACTIVE",
AK856="Sites strategiques, MLL, Pylone, etc.","PASSIVE",
AK856="AKTIVCO DEFAUT GE &amp; POWER Cabinet","PASSIVE",
AK856="AKTIVCO Coupure ENEO &amp; Baisse de tension","PASSIVE",
AK856="Coupure ENEO &amp; Baisse de tension","PASSIVE",
AK856="Defaut GE &amp; POWER Cabinet","PASSIVE",
AK856="Sharing","PASSIVE",
AK856="Sites strategiques &amp; DataCenter","PASSIVE",
AK856="Exclu","Exclu",
AK856="SAT","ACTIVE",
AK856="SPARE-ISSUE","SPARE-ISSUE",
AK856="Fiber CAmtel","ACTIVE",
AK856="Fiber AOF","ACTIVE",
AK856="Projet OCM (HUAWEI)","PLANNED WORKS",
AK856="Projet OCM (NOKIA)","PLANNED WORKS",
AK856="ACCESS-ISSUE","ACCESS-ISSUE",
AK856="Projet OCM (ZTE, NOKIA, autres projets)","PLANNED WORKS",
AK856="No root CAuse","No root cause",
AK856="ODU HS","ACTIVE",
AK856="IP &amp; VLAN","ACTIVE",
AK856="Warehouse HUAWEI","SPARE-ISSUE",
AK856="SPARE-HS","SPARE-ISSUE",
AK856="Power Telco","ACTIVE", AK856="no impacts","no impacts"
),"")</f>
        <v>ACTIVE</v>
      </c>
      <c r="AM856" s="108" t="s">
        <v>6074</v>
      </c>
      <c r="AN856" s="117" t="s">
        <v>3031</v>
      </c>
      <c r="AP856" s="23" t="s">
        <v>5537</v>
      </c>
      <c r="AQ856" s="23" t="s">
        <v>5537</v>
      </c>
      <c r="AR856" s="7"/>
      <c r="AS856" s="6"/>
      <c r="AT856" s="7"/>
      <c r="AU856" s="3" t="s">
        <v>5537</v>
      </c>
      <c r="AV856" s="24" t="s">
        <v>5537</v>
      </c>
      <c r="AW856" s="24" t="s">
        <v>5537</v>
      </c>
      <c r="AX856" s="24" t="s">
        <v>5537</v>
      </c>
      <c r="AY856" s="24" t="s">
        <v>5537</v>
      </c>
      <c r="AZ856" s="24" t="s">
        <v>5537</v>
      </c>
      <c r="BA856" s="24" t="s">
        <v>5537</v>
      </c>
      <c r="BB856" s="24" t="s">
        <v>5537</v>
      </c>
      <c r="BC856" s="24" t="s">
        <v>5537</v>
      </c>
      <c r="BD856" s="24" t="s">
        <v>5537</v>
      </c>
      <c r="BE856" s="24" t="s">
        <v>5537</v>
      </c>
      <c r="BF856" s="24" t="s">
        <v>5537</v>
      </c>
      <c r="BG856" s="24" t="s">
        <v>5537</v>
      </c>
      <c r="BH856" s="24" t="s">
        <v>5537</v>
      </c>
      <c r="BI856" s="9" t="s">
        <v>5537</v>
      </c>
      <c r="BJ856" s="14"/>
      <c r="BK856" s="14" t="s">
        <v>3031</v>
      </c>
      <c r="BL856" s="14" t="str">
        <f>_xlfn.XLOOKUP(B856,'[4]cell downs 18042026 17h'!$B:$B,'[4]cell downs 18042026 17h'!$B:$B,"")</f>
        <v/>
      </c>
      <c r="BM856" s="14" t="str">
        <f>_xlfn.XLOOKUP(B856,'[5]Cells Huawei 19042026 15h'!$B:$B,'[5]Cells Huawei 19042026 15h'!$B:$B,"")</f>
        <v/>
      </c>
      <c r="BN856" s="9" t="str">
        <f>_xlfn.XLOOKUP(B856,'[6]cells down 19042026 9H40'!$B:$B,'[6]cells down 19042026 9H40'!$B:$B,"")</f>
        <v>CTR_020</v>
      </c>
      <c r="BO856" s="9" t="s">
        <v>3031</v>
      </c>
      <c r="BP856" s="9" t="s">
        <v>1713</v>
      </c>
    </row>
    <row r="857" spans="1:68" s="9" customFormat="1" x14ac:dyDescent="0.35">
      <c r="A857" s="1" t="s">
        <v>1897</v>
      </c>
      <c r="B857" s="8" t="s">
        <v>1898</v>
      </c>
      <c r="C857" s="3" t="str">
        <f>_xlfn.XLOOKUP(B857,'[1]daily break down'!$D:$D,'[1]daily break down'!$E:$E,"")</f>
        <v>Yaounde</v>
      </c>
      <c r="D857" s="1" t="s">
        <v>11</v>
      </c>
      <c r="E857" s="1" t="s">
        <v>12</v>
      </c>
      <c r="F857" s="3" t="s">
        <v>37</v>
      </c>
      <c r="G857" s="1" t="s">
        <v>38</v>
      </c>
      <c r="H857" s="41" t="str">
        <f>_xlfn.XLOOKUP(B857,[2]CALCULATION!$B:$B,[2]CALCULATION!$H:$H,"")</f>
        <v>ZTE</v>
      </c>
      <c r="I857" s="34">
        <v>0</v>
      </c>
      <c r="J857" s="34">
        <v>0</v>
      </c>
      <c r="K857" s="34">
        <v>0</v>
      </c>
      <c r="L857" s="34">
        <v>0</v>
      </c>
      <c r="M857" s="34">
        <v>1.1045799054312802</v>
      </c>
      <c r="N857" s="34">
        <v>0</v>
      </c>
      <c r="O857" s="34">
        <v>0</v>
      </c>
      <c r="P857" s="34">
        <v>0</v>
      </c>
      <c r="Q857" s="34">
        <v>0</v>
      </c>
      <c r="R857" s="34">
        <v>0</v>
      </c>
      <c r="S857" s="109">
        <v>0</v>
      </c>
      <c r="T857" s="109">
        <f>_xlfn.XLOOKUP(B857,'[3]Nur des jours'!$B:$B,'[3]Nur des jours'!$U:$U,"")</f>
        <v>0</v>
      </c>
      <c r="U857" s="109">
        <v>0</v>
      </c>
      <c r="V857" s="109">
        <v>0</v>
      </c>
      <c r="W857" s="109">
        <v>0</v>
      </c>
      <c r="X857" s="109">
        <v>1.4676307596601919</v>
      </c>
      <c r="Y857" s="109">
        <v>0</v>
      </c>
      <c r="Z857" s="109">
        <v>0</v>
      </c>
      <c r="AA857" s="109">
        <v>0</v>
      </c>
      <c r="AB857" s="109">
        <v>2.158044476405014E-3</v>
      </c>
      <c r="AC857" s="109">
        <v>0</v>
      </c>
      <c r="AD857" s="109">
        <v>0</v>
      </c>
      <c r="AE857" s="109">
        <v>0</v>
      </c>
      <c r="AF857" s="109">
        <v>0</v>
      </c>
      <c r="AG857" s="57" t="str">
        <f>_xlfn.XLOOKUP(B857,[3]CALCULATION!$B:$B,[3]CALCULATION!$M:$M,"")</f>
        <v>Operationnel</v>
      </c>
      <c r="AH857" s="57"/>
      <c r="AI857" s="56" t="str" cm="1">
        <f t="array" ref="AI857">IFERROR(_xlfn.IFS(
AK857="MPR ISSUE","PDH",
AK857="BSS Hardware Issue","BSS",
AK857="Sites strategiques, MLL, Pylone, etc.","ENVTECH",
AK857="AKTIVCO DEFAUT GE &amp; POWER Cabinet","AKTIVCO",
AK857="AKTIVCO Coupure ENEO &amp; Baisse de tension","AKTIVCO GRID ONLY",
AK857="Coupure ENEO &amp; Baisse de tension","IHS GRID ONLY",
AK857="Defaut GE &amp; POWER Cabinet","IHS",
AK857="Sharing","Partners",
AK857="Sites strategiques &amp; DataCenter","SST &amp; DC",
AK857="Exclu","Exclu",
AK857="SAT","SAT",
AK857="SPARE-ISSUE","SPARE-ISSUE",
AK857="Fiber CAmtel","TRANS_FO_CAMTEL",
AK857="Fiber AOF","Fiber AOF",
AK857="Projet OCM (HUAWEI)","TRAVAUX-HUAWEI",
AK857="Projet OCM (NOKIA)","TRAVAUX-NOKIA",
AK857="ACCESS-ISSUE","ACCESS-ISSUE",
AK857="Projet OCM (ZTE, NOKIA, autres projets)","TRAVAUX OCM",
AK857="No root CAuse","No root cause",
AK857="ODU HS","PDH",
AK857="IP &amp; VLAN","PDH",
AK857="Warehouse HUAWEI","SPARE-ISSUE",
AK857="SPARE-HS","SPARE-ISSUE",
AK857="Power Telco","BSS",AK857="no impacts","no impacts"
),"")</f>
        <v>No root cause</v>
      </c>
      <c r="AJ857" s="56" t="str" cm="1">
        <f t="array" ref="AJ857">IFERROR(_xlfn.IFS(
AK857="MPR ISSUE","TX ISSUE",
AK857="BSS Hardware Issue","RAN ISSUE",
AK857="Sites strategiques, MLL, Pylone, etc.","ENVTECH",
AK857="AKTIVCO DEFAUT GE &amp; POWER Cabinet","POWER ISSUE",
AK857="AKTIVCO Coupure ENEO &amp; Baisse de tension","POWER ISSUE",
AK857="Coupure ENEO &amp; Baisse de tension","POWER ISSUE",
AK857="Defaut GE &amp; POWER Cabinet","POWER ISSUE",
AK857="Sharing","POWER ISSUE",
AK857="Sites strategiques &amp; DataCenter","POWER ISSUE",
AK857="Exclu","Exclu",
AK857="SAT","TX ISSUE",
AK857="SPARE-ISSUE","SPARE-ISSUE",
AK857="Fiber CAmtel","TX ISSUE",
AK857="Fiber AOF","TX ISSUE",
AK857="Projet OCM (HUAWEI)","TRAVAUX-HUAWEI",
AK857="Projet OCM (NOKIA)","TRAVAUX -NOKIA",
AK857="ACCESS-ISSUE","ACCESS-ISSUE",
AK857="Projet OCM (ZTE, NOKIA, autres projets)","TRAVAUX OCM",
AK857="No root CAuse","No root cause",
AK857="ODU HS","TX ISSUE",
AK857="IP &amp; VLAN","TX ISSUE",
AK857="Warehouse HUAWEI","SPARE-ISSUE",
AK857="SPARE-HS","SPARE-ISSUE",
AK857="Power Telco","RAN ISSUE",AK857="no impacts","no impacts"
),"")</f>
        <v>No root cause</v>
      </c>
      <c r="AK857" s="81" t="s">
        <v>5620</v>
      </c>
      <c r="AL857" s="56" t="str" cm="1">
        <f t="array" ref="AL857">IFERROR(_xlfn.IFS(
AK857="MPR ISSUE","ACTIVE",
AK857="BSS Hardware Issue","ACTIVE",
AK857="Sites strategiques, MLL, Pylone, etc.","PASSIVE",
AK857="AKTIVCO DEFAUT GE &amp; POWER Cabinet","PASSIVE",
AK857="AKTIVCO Coupure ENEO &amp; Baisse de tension","PASSIVE",
AK857="Coupure ENEO &amp; Baisse de tension","PASSIVE",
AK857="Defaut GE &amp; POWER Cabinet","PASSIVE",
AK857="Sharing","PASSIVE",
AK857="Sites strategiques &amp; DataCenter","PASSIVE",
AK857="Exclu","Exclu",
AK857="SAT","ACTIVE",
AK857="SPARE-ISSUE","SPARE-ISSUE",
AK857="Fiber CAmtel","ACTIVE",
AK857="Fiber AOF","ACTIVE",
AK857="Projet OCM (HUAWEI)","PLANNED WORKS",
AK857="Projet OCM (NOKIA)","PLANNED WORKS",
AK857="ACCESS-ISSUE","ACCESS-ISSUE",
AK857="Projet OCM (ZTE, NOKIA, autres projets)","PLANNED WORKS",
AK857="No root CAuse","No root cause",
AK857="ODU HS","ACTIVE",
AK857="IP &amp; VLAN","ACTIVE",
AK857="Warehouse HUAWEI","SPARE-ISSUE",
AK857="SPARE-HS","SPARE-ISSUE",
AK857="Power Telco","ACTIVE", AK857="no impacts","no impacts"
),"")</f>
        <v>No root cause</v>
      </c>
      <c r="AM857" s="108" t="s">
        <v>5537</v>
      </c>
      <c r="AN857" s="117" t="s">
        <v>1898</v>
      </c>
      <c r="AP857" s="23" t="s">
        <v>5537</v>
      </c>
      <c r="AQ857" s="23" t="s">
        <v>5537</v>
      </c>
      <c r="AR857" s="7"/>
      <c r="AS857" s="6"/>
      <c r="AT857" s="7"/>
      <c r="AU857" s="3" t="s">
        <v>5537</v>
      </c>
      <c r="AV857" s="24" t="s">
        <v>5537</v>
      </c>
      <c r="AW857" s="24" t="s">
        <v>5537</v>
      </c>
      <c r="AX857" s="24" t="s">
        <v>5537</v>
      </c>
      <c r="AY857" s="24" t="s">
        <v>5537</v>
      </c>
      <c r="AZ857" s="24" t="s">
        <v>5537</v>
      </c>
      <c r="BA857" s="24" t="s">
        <v>5537</v>
      </c>
      <c r="BB857" s="24" t="s">
        <v>5537</v>
      </c>
      <c r="BC857" s="24" t="s">
        <v>5537</v>
      </c>
      <c r="BD857" s="24" t="s">
        <v>5537</v>
      </c>
      <c r="BE857" s="24" t="s">
        <v>5537</v>
      </c>
      <c r="BF857" s="24" t="s">
        <v>5537</v>
      </c>
      <c r="BG857" s="24" t="s">
        <v>5537</v>
      </c>
      <c r="BH857" s="24" t="s">
        <v>5537</v>
      </c>
      <c r="BI857" s="9" t="s">
        <v>5537</v>
      </c>
      <c r="BJ857" s="14"/>
      <c r="BK857" s="14" t="s">
        <v>5537</v>
      </c>
      <c r="BL857" s="14" t="str">
        <f>_xlfn.XLOOKUP(B857,'[4]cell downs 18042026 17h'!$B:$B,'[4]cell downs 18042026 17h'!$B:$B,"")</f>
        <v/>
      </c>
      <c r="BM857" s="14" t="str">
        <f>_xlfn.XLOOKUP(B857,'[5]Cells Huawei 19042026 15h'!$B:$B,'[5]Cells Huawei 19042026 15h'!$B:$B,"")</f>
        <v/>
      </c>
      <c r="BN857" s="9" t="str">
        <f>_xlfn.XLOOKUP(B857,'[6]cells down 19042026 9H40'!$B:$B,'[6]cells down 19042026 9H40'!$B:$B,"")</f>
        <v/>
      </c>
      <c r="BO857" s="9" t="s">
        <v>1898</v>
      </c>
      <c r="BP857" s="9" t="s">
        <v>594</v>
      </c>
    </row>
    <row r="858" spans="1:68" s="9" customFormat="1" x14ac:dyDescent="0.35">
      <c r="A858" s="1" t="s">
        <v>3149</v>
      </c>
      <c r="B858" s="8" t="s">
        <v>3150</v>
      </c>
      <c r="C858" s="3" t="str">
        <f>_xlfn.XLOOKUP(B858,'[1]daily break down'!$D:$D,'[1]daily break down'!$E:$E,"")</f>
        <v>Yaounde</v>
      </c>
      <c r="D858" s="1" t="s">
        <v>11</v>
      </c>
      <c r="E858" s="1" t="s">
        <v>145</v>
      </c>
      <c r="F858" s="3" t="s">
        <v>37</v>
      </c>
      <c r="G858" s="1" t="s">
        <v>38</v>
      </c>
      <c r="H858" s="41" t="str">
        <f>_xlfn.XLOOKUP(B858,[2]CALCULATION!$B:$B,[2]CALCULATION!$H:$H,"")</f>
        <v>ZTE</v>
      </c>
      <c r="I858" s="34">
        <v>0</v>
      </c>
      <c r="J858" s="34">
        <v>0</v>
      </c>
      <c r="K858" s="34">
        <v>0</v>
      </c>
      <c r="L858" s="34">
        <v>0</v>
      </c>
      <c r="M858" s="34">
        <v>0</v>
      </c>
      <c r="N858" s="34">
        <v>0</v>
      </c>
      <c r="O858" s="34">
        <v>0</v>
      </c>
      <c r="P858" s="34">
        <v>0</v>
      </c>
      <c r="Q858" s="34">
        <v>0</v>
      </c>
      <c r="R858" s="34">
        <v>0</v>
      </c>
      <c r="S858" s="109">
        <v>0</v>
      </c>
      <c r="T858" s="109">
        <f>_xlfn.XLOOKUP(B858,'[3]Nur des jours'!$B:$B,'[3]Nur des jours'!$U:$U,"")</f>
        <v>0</v>
      </c>
      <c r="U858" s="109">
        <v>6.4835325154879806</v>
      </c>
      <c r="V858" s="109">
        <v>0</v>
      </c>
      <c r="W858" s="109">
        <v>0</v>
      </c>
      <c r="X858" s="109">
        <v>0</v>
      </c>
      <c r="Y858" s="109">
        <v>0</v>
      </c>
      <c r="Z858" s="109">
        <v>0</v>
      </c>
      <c r="AA858" s="109">
        <v>0</v>
      </c>
      <c r="AB858" s="109">
        <v>1.997528771548426E-3</v>
      </c>
      <c r="AC858" s="109">
        <v>0</v>
      </c>
      <c r="AD858" s="109">
        <v>0</v>
      </c>
      <c r="AE858" s="109">
        <v>0</v>
      </c>
      <c r="AF858" s="109">
        <v>0</v>
      </c>
      <c r="AG858" s="57" t="str">
        <f>_xlfn.XLOOKUP(B858,[3]CALCULATION!$B:$B,[3]CALCULATION!$M:$M,"")</f>
        <v>Operationnel</v>
      </c>
      <c r="AH858" s="57"/>
      <c r="AI858" s="56" t="str" cm="1">
        <f t="array" ref="AI858">IFERROR(_xlfn.IFS(
AK858="MPR ISSUE","PDH",
AK858="BSS Hardware Issue","BSS",
AK858="Sites strategiques, MLL, Pylone, etc.","ENVTECH",
AK858="AKTIVCO DEFAUT GE &amp; POWER Cabinet","AKTIVCO",
AK858="AKTIVCO Coupure ENEO &amp; Baisse de tension","AKTIVCO GRID ONLY",
AK858="Coupure ENEO &amp; Baisse de tension","IHS GRID ONLY",
AK858="Defaut GE &amp; POWER Cabinet","IHS",
AK858="Sharing","Partners",
AK858="Sites strategiques &amp; DataCenter","SST &amp; DC",
AK858="Exclu","Exclu",
AK858="SAT","SAT",
AK858="SPARE-ISSUE","SPARE-ISSUE",
AK858="Fiber CAmtel","TRANS_FO_CAMTEL",
AK858="Fiber AOF","Fiber AOF",
AK858="Projet OCM (HUAWEI)","TRAVAUX-HUAWEI",
AK858="Projet OCM (NOKIA)","TRAVAUX-NOKIA",
AK858="ACCESS-ISSUE","ACCESS-ISSUE",
AK858="Projet OCM (ZTE, NOKIA, autres projets)","TRAVAUX OCM",
AK858="No root CAuse","No root cause",
AK858="ODU HS","PDH",
AK858="IP &amp; VLAN","PDH",
AK858="Warehouse HUAWEI","SPARE-ISSUE",
AK858="SPARE-HS","SPARE-ISSUE",
AK858="Power Telco","BSS",AK858="no impacts","no impacts"
),"")</f>
        <v>No root cause</v>
      </c>
      <c r="AJ858" s="56" t="str" cm="1">
        <f t="array" ref="AJ858">IFERROR(_xlfn.IFS(
AK858="MPR ISSUE","TX ISSUE",
AK858="BSS Hardware Issue","RAN ISSUE",
AK858="Sites strategiques, MLL, Pylone, etc.","ENVTECH",
AK858="AKTIVCO DEFAUT GE &amp; POWER Cabinet","POWER ISSUE",
AK858="AKTIVCO Coupure ENEO &amp; Baisse de tension","POWER ISSUE",
AK858="Coupure ENEO &amp; Baisse de tension","POWER ISSUE",
AK858="Defaut GE &amp; POWER Cabinet","POWER ISSUE",
AK858="Sharing","POWER ISSUE",
AK858="Sites strategiques &amp; DataCenter","POWER ISSUE",
AK858="Exclu","Exclu",
AK858="SAT","TX ISSUE",
AK858="SPARE-ISSUE","SPARE-ISSUE",
AK858="Fiber CAmtel","TX ISSUE",
AK858="Fiber AOF","TX ISSUE",
AK858="Projet OCM (HUAWEI)","TRAVAUX-HUAWEI",
AK858="Projet OCM (NOKIA)","TRAVAUX -NOKIA",
AK858="ACCESS-ISSUE","ACCESS-ISSUE",
AK858="Projet OCM (ZTE, NOKIA, autres projets)","TRAVAUX OCM",
AK858="No root CAuse","No root cause",
AK858="ODU HS","TX ISSUE",
AK858="IP &amp; VLAN","TX ISSUE",
AK858="Warehouse HUAWEI","SPARE-ISSUE",
AK858="SPARE-HS","SPARE-ISSUE",
AK858="Power Telco","RAN ISSUE",AK858="no impacts","no impacts"
),"")</f>
        <v>No root cause</v>
      </c>
      <c r="AK858" s="81" t="s">
        <v>5620</v>
      </c>
      <c r="AL858" s="56" t="str" cm="1">
        <f t="array" ref="AL858">IFERROR(_xlfn.IFS(
AK858="MPR ISSUE","ACTIVE",
AK858="BSS Hardware Issue","ACTIVE",
AK858="Sites strategiques, MLL, Pylone, etc.","PASSIVE",
AK858="AKTIVCO DEFAUT GE &amp; POWER Cabinet","PASSIVE",
AK858="AKTIVCO Coupure ENEO &amp; Baisse de tension","PASSIVE",
AK858="Coupure ENEO &amp; Baisse de tension","PASSIVE",
AK858="Defaut GE &amp; POWER Cabinet","PASSIVE",
AK858="Sharing","PASSIVE",
AK858="Sites strategiques &amp; DataCenter","PASSIVE",
AK858="Exclu","Exclu",
AK858="SAT","ACTIVE",
AK858="SPARE-ISSUE","SPARE-ISSUE",
AK858="Fiber CAmtel","ACTIVE",
AK858="Fiber AOF","ACTIVE",
AK858="Projet OCM (HUAWEI)","PLANNED WORKS",
AK858="Projet OCM (NOKIA)","PLANNED WORKS",
AK858="ACCESS-ISSUE","ACCESS-ISSUE",
AK858="Projet OCM (ZTE, NOKIA, autres projets)","PLANNED WORKS",
AK858="No root CAuse","No root cause",
AK858="ODU HS","ACTIVE",
AK858="IP &amp; VLAN","ACTIVE",
AK858="Warehouse HUAWEI","SPARE-ISSUE",
AK858="SPARE-HS","SPARE-ISSUE",
AK858="Power Telco","ACTIVE", AK858="no impacts","no impacts"
),"")</f>
        <v>No root cause</v>
      </c>
      <c r="AM858" s="108" t="s">
        <v>5537</v>
      </c>
      <c r="AN858" s="117" t="s">
        <v>3150</v>
      </c>
      <c r="AP858" s="23" t="s">
        <v>5537</v>
      </c>
      <c r="AQ858" s="23" t="s">
        <v>5537</v>
      </c>
      <c r="AR858" s="7"/>
      <c r="AS858" s="6"/>
      <c r="AT858" s="7"/>
      <c r="AU858" s="3" t="s">
        <v>5537</v>
      </c>
      <c r="AV858" s="24" t="s">
        <v>5537</v>
      </c>
      <c r="AW858" s="24" t="s">
        <v>5537</v>
      </c>
      <c r="AX858" s="24" t="s">
        <v>5537</v>
      </c>
      <c r="AY858" s="24" t="s">
        <v>5537</v>
      </c>
      <c r="AZ858" s="24" t="s">
        <v>5537</v>
      </c>
      <c r="BA858" s="24" t="s">
        <v>5537</v>
      </c>
      <c r="BB858" s="24" t="s">
        <v>5537</v>
      </c>
      <c r="BC858" s="24" t="s">
        <v>5537</v>
      </c>
      <c r="BD858" s="24" t="s">
        <v>5537</v>
      </c>
      <c r="BE858" s="24" t="s">
        <v>5537</v>
      </c>
      <c r="BF858" s="24" t="s">
        <v>5537</v>
      </c>
      <c r="BG858" s="24" t="s">
        <v>5537</v>
      </c>
      <c r="BH858" s="24" t="s">
        <v>5537</v>
      </c>
      <c r="BI858" s="9" t="s">
        <v>5537</v>
      </c>
      <c r="BJ858" s="14"/>
      <c r="BK858" s="14" t="s">
        <v>5537</v>
      </c>
      <c r="BL858" s="14" t="str">
        <f>_xlfn.XLOOKUP(B858,'[4]cell downs 18042026 17h'!$B:$B,'[4]cell downs 18042026 17h'!$B:$B,"")</f>
        <v/>
      </c>
      <c r="BM858" s="14" t="str">
        <f>_xlfn.XLOOKUP(B858,'[5]Cells Huawei 19042026 15h'!$B:$B,'[5]Cells Huawei 19042026 15h'!$B:$B,"")</f>
        <v/>
      </c>
      <c r="BN858" s="9" t="str">
        <f>_xlfn.XLOOKUP(B858,'[6]cells down 19042026 9H40'!$B:$B,'[6]cells down 19042026 9H40'!$B:$B,"")</f>
        <v/>
      </c>
      <c r="BO858" s="9" t="s">
        <v>3150</v>
      </c>
      <c r="BP858" s="9" t="s">
        <v>1129</v>
      </c>
    </row>
    <row r="859" spans="1:68" s="9" customFormat="1" x14ac:dyDescent="0.35">
      <c r="A859" s="1" t="s">
        <v>3141</v>
      </c>
      <c r="B859" s="8" t="s">
        <v>3142</v>
      </c>
      <c r="C859" s="3" t="str">
        <f>_xlfn.XLOOKUP(B859,'[1]daily break down'!$D:$D,'[1]daily break down'!$E:$E,"")</f>
        <v>Yaounde</v>
      </c>
      <c r="D859" s="1" t="s">
        <v>11</v>
      </c>
      <c r="E859" s="1" t="s">
        <v>12</v>
      </c>
      <c r="F859" s="3" t="s">
        <v>37</v>
      </c>
      <c r="G859" s="1" t="s">
        <v>38</v>
      </c>
      <c r="H859" s="41" t="str">
        <f>_xlfn.XLOOKUP(B859,[2]CALCULATION!$B:$B,[2]CALCULATION!$H:$H,"")</f>
        <v>ZTE</v>
      </c>
      <c r="I859" s="34">
        <v>0</v>
      </c>
      <c r="J859" s="34">
        <v>0</v>
      </c>
      <c r="K859" s="34">
        <v>0</v>
      </c>
      <c r="L859" s="34">
        <v>0</v>
      </c>
      <c r="M859" s="34">
        <v>0</v>
      </c>
      <c r="N859" s="34">
        <v>0</v>
      </c>
      <c r="O859" s="34">
        <v>0</v>
      </c>
      <c r="P859" s="34">
        <v>1.7899284599338543</v>
      </c>
      <c r="Q859" s="34">
        <v>0</v>
      </c>
      <c r="R859" s="34">
        <v>0</v>
      </c>
      <c r="S859" s="109">
        <v>0</v>
      </c>
      <c r="T859" s="109">
        <f>_xlfn.XLOOKUP(B859,'[3]Nur des jours'!$B:$B,'[3]Nur des jours'!$U:$U,"")</f>
        <v>0</v>
      </c>
      <c r="U859" s="109">
        <v>0</v>
      </c>
      <c r="V859" s="109">
        <v>0</v>
      </c>
      <c r="W859" s="109">
        <v>0</v>
      </c>
      <c r="X859" s="109">
        <v>0</v>
      </c>
      <c r="Y859" s="109">
        <v>0</v>
      </c>
      <c r="Z859" s="109">
        <v>0</v>
      </c>
      <c r="AA859" s="109">
        <v>0</v>
      </c>
      <c r="AB859" s="109">
        <v>1.7478376751047871E-3</v>
      </c>
      <c r="AC859" s="109">
        <v>0</v>
      </c>
      <c r="AD859" s="109">
        <v>0</v>
      </c>
      <c r="AE859" s="109">
        <v>0</v>
      </c>
      <c r="AF859" s="109">
        <v>0</v>
      </c>
      <c r="AG859" s="57" t="str">
        <f>_xlfn.XLOOKUP(B859,[3]CALCULATION!$B:$B,[3]CALCULATION!$M:$M,"")</f>
        <v>Operationnel</v>
      </c>
      <c r="AH859" s="57"/>
      <c r="AI859" s="56" t="str" cm="1">
        <f t="array" ref="AI859">IFERROR(_xlfn.IFS(
AK859="MPR ISSUE","PDH",
AK859="BSS Hardware Issue","BSS",
AK859="Sites strategiques, MLL, Pylone, etc.","ENVTECH",
AK859="AKTIVCO DEFAUT GE &amp; POWER Cabinet","AKTIVCO",
AK859="AKTIVCO Coupure ENEO &amp; Baisse de tension","AKTIVCO GRID ONLY",
AK859="Coupure ENEO &amp; Baisse de tension","IHS GRID ONLY",
AK859="Defaut GE &amp; POWER Cabinet","IHS",
AK859="Sharing","Partners",
AK859="Sites strategiques &amp; DataCenter","SST &amp; DC",
AK859="Exclu","Exclu",
AK859="SAT","SAT",
AK859="SPARE-ISSUE","SPARE-ISSUE",
AK859="Fiber CAmtel","TRANS_FO_CAMTEL",
AK859="Fiber AOF","Fiber AOF",
AK859="Projet OCM (HUAWEI)","TRAVAUX-HUAWEI",
AK859="Projet OCM (NOKIA)","TRAVAUX-NOKIA",
AK859="ACCESS-ISSUE","ACCESS-ISSUE",
AK859="Projet OCM (ZTE, NOKIA, autres projets)","TRAVAUX OCM",
AK859="No root CAuse","No root cause",
AK859="ODU HS","PDH",
AK859="IP &amp; VLAN","PDH",
AK859="Warehouse HUAWEI","SPARE-ISSUE",
AK859="SPARE-HS","SPARE-ISSUE",
AK859="Power Telco","BSS",AK859="no impacts","no impacts"
),"")</f>
        <v>No root cause</v>
      </c>
      <c r="AJ859" s="56" t="str" cm="1">
        <f t="array" ref="AJ859">IFERROR(_xlfn.IFS(
AK859="MPR ISSUE","TX ISSUE",
AK859="BSS Hardware Issue","RAN ISSUE",
AK859="Sites strategiques, MLL, Pylone, etc.","ENVTECH",
AK859="AKTIVCO DEFAUT GE &amp; POWER Cabinet","POWER ISSUE",
AK859="AKTIVCO Coupure ENEO &amp; Baisse de tension","POWER ISSUE",
AK859="Coupure ENEO &amp; Baisse de tension","POWER ISSUE",
AK859="Defaut GE &amp; POWER Cabinet","POWER ISSUE",
AK859="Sharing","POWER ISSUE",
AK859="Sites strategiques &amp; DataCenter","POWER ISSUE",
AK859="Exclu","Exclu",
AK859="SAT","TX ISSUE",
AK859="SPARE-ISSUE","SPARE-ISSUE",
AK859="Fiber CAmtel","TX ISSUE",
AK859="Fiber AOF","TX ISSUE",
AK859="Projet OCM (HUAWEI)","TRAVAUX-HUAWEI",
AK859="Projet OCM (NOKIA)","TRAVAUX -NOKIA",
AK859="ACCESS-ISSUE","ACCESS-ISSUE",
AK859="Projet OCM (ZTE, NOKIA, autres projets)","TRAVAUX OCM",
AK859="No root CAuse","No root cause",
AK859="ODU HS","TX ISSUE",
AK859="IP &amp; VLAN","TX ISSUE",
AK859="Warehouse HUAWEI","SPARE-ISSUE",
AK859="SPARE-HS","SPARE-ISSUE",
AK859="Power Telco","RAN ISSUE",AK859="no impacts","no impacts"
),"")</f>
        <v>No root cause</v>
      </c>
      <c r="AK859" s="81" t="s">
        <v>5620</v>
      </c>
      <c r="AL859" s="56" t="str" cm="1">
        <f t="array" ref="AL859">IFERROR(_xlfn.IFS(
AK859="MPR ISSUE","ACTIVE",
AK859="BSS Hardware Issue","ACTIVE",
AK859="Sites strategiques, MLL, Pylone, etc.","PASSIVE",
AK859="AKTIVCO DEFAUT GE &amp; POWER Cabinet","PASSIVE",
AK859="AKTIVCO Coupure ENEO &amp; Baisse de tension","PASSIVE",
AK859="Coupure ENEO &amp; Baisse de tension","PASSIVE",
AK859="Defaut GE &amp; POWER Cabinet","PASSIVE",
AK859="Sharing","PASSIVE",
AK859="Sites strategiques &amp; DataCenter","PASSIVE",
AK859="Exclu","Exclu",
AK859="SAT","ACTIVE",
AK859="SPARE-ISSUE","SPARE-ISSUE",
AK859="Fiber CAmtel","ACTIVE",
AK859="Fiber AOF","ACTIVE",
AK859="Projet OCM (HUAWEI)","PLANNED WORKS",
AK859="Projet OCM (NOKIA)","PLANNED WORKS",
AK859="ACCESS-ISSUE","ACCESS-ISSUE",
AK859="Projet OCM (ZTE, NOKIA, autres projets)","PLANNED WORKS",
AK859="No root CAuse","No root cause",
AK859="ODU HS","ACTIVE",
AK859="IP &amp; VLAN","ACTIVE",
AK859="Warehouse HUAWEI","SPARE-ISSUE",
AK859="SPARE-HS","SPARE-ISSUE",
AK859="Power Telco","ACTIVE", AK859="no impacts","no impacts"
),"")</f>
        <v>No root cause</v>
      </c>
      <c r="AM859" s="108" t="s">
        <v>5537</v>
      </c>
      <c r="AN859" s="117" t="s">
        <v>3142</v>
      </c>
      <c r="AP859" s="23" t="s">
        <v>5537</v>
      </c>
      <c r="AQ859" s="23" t="s">
        <v>5537</v>
      </c>
      <c r="AR859" s="7"/>
      <c r="AS859" s="6"/>
      <c r="AT859" s="7"/>
      <c r="AU859" s="3" t="s">
        <v>5537</v>
      </c>
      <c r="AV859" s="24" t="s">
        <v>5537</v>
      </c>
      <c r="AW859" s="24" t="s">
        <v>5537</v>
      </c>
      <c r="AX859" s="24" t="s">
        <v>5537</v>
      </c>
      <c r="AY859" s="24" t="s">
        <v>5537</v>
      </c>
      <c r="AZ859" s="24" t="s">
        <v>5537</v>
      </c>
      <c r="BA859" s="24" t="s">
        <v>5537</v>
      </c>
      <c r="BB859" s="24" t="s">
        <v>5537</v>
      </c>
      <c r="BC859" s="24" t="s">
        <v>5537</v>
      </c>
      <c r="BD859" s="24" t="s">
        <v>5537</v>
      </c>
      <c r="BE859" s="24" t="s">
        <v>5537</v>
      </c>
      <c r="BF859" s="24" t="s">
        <v>5537</v>
      </c>
      <c r="BG859" s="24" t="s">
        <v>5537</v>
      </c>
      <c r="BH859" s="24" t="s">
        <v>5537</v>
      </c>
      <c r="BI859" s="9" t="s">
        <v>5537</v>
      </c>
      <c r="BJ859" s="14"/>
      <c r="BK859" s="14" t="s">
        <v>5537</v>
      </c>
      <c r="BL859" s="14" t="str">
        <f>_xlfn.XLOOKUP(B859,'[4]cell downs 18042026 17h'!$B:$B,'[4]cell downs 18042026 17h'!$B:$B,"")</f>
        <v/>
      </c>
      <c r="BM859" s="14" t="str">
        <f>_xlfn.XLOOKUP(B859,'[5]Cells Huawei 19042026 15h'!$B:$B,'[5]Cells Huawei 19042026 15h'!$B:$B,"")</f>
        <v/>
      </c>
      <c r="BN859" s="9" t="str">
        <f>_xlfn.XLOOKUP(B859,'[6]cells down 19042026 9H40'!$B:$B,'[6]cells down 19042026 9H40'!$B:$B,"")</f>
        <v/>
      </c>
      <c r="BO859" s="9" t="s">
        <v>3142</v>
      </c>
      <c r="BP859" s="9" t="s">
        <v>318</v>
      </c>
    </row>
    <row r="860" spans="1:68" s="9" customFormat="1" x14ac:dyDescent="0.35">
      <c r="A860" s="1" t="s">
        <v>4562</v>
      </c>
      <c r="B860" s="8" t="s">
        <v>4563</v>
      </c>
      <c r="C860" s="3" t="str">
        <f>_xlfn.XLOOKUP(B860,'[1]daily break down'!$D:$D,'[1]daily break down'!$E:$E,"")</f>
        <v>Yaounde</v>
      </c>
      <c r="D860" s="1" t="s">
        <v>11</v>
      </c>
      <c r="E860" s="1" t="s">
        <v>12</v>
      </c>
      <c r="F860" s="3" t="s">
        <v>37</v>
      </c>
      <c r="G860" s="1" t="s">
        <v>38</v>
      </c>
      <c r="H860" s="41" t="str">
        <f>_xlfn.XLOOKUP(B860,[2]CALCULATION!$B:$B,[2]CALCULATION!$H:$H,"")</f>
        <v>ZTE</v>
      </c>
      <c r="I860" s="34">
        <v>0</v>
      </c>
      <c r="J860" s="34">
        <v>0</v>
      </c>
      <c r="K860" s="34">
        <v>0</v>
      </c>
      <c r="L860" s="34">
        <v>0</v>
      </c>
      <c r="M860" s="34">
        <v>0</v>
      </c>
      <c r="N860" s="34">
        <v>3.9194368110309252</v>
      </c>
      <c r="O860" s="34">
        <v>0.36048260295120621</v>
      </c>
      <c r="P860" s="34">
        <v>0</v>
      </c>
      <c r="Q860" s="34">
        <v>0</v>
      </c>
      <c r="R860" s="34">
        <v>0</v>
      </c>
      <c r="S860" s="109">
        <v>0</v>
      </c>
      <c r="T860" s="109">
        <f>_xlfn.XLOOKUP(B860,'[3]Nur des jours'!$B:$B,'[3]Nur des jours'!$U:$U,"")</f>
        <v>0</v>
      </c>
      <c r="U860" s="109">
        <v>0</v>
      </c>
      <c r="V860" s="109">
        <v>0</v>
      </c>
      <c r="W860" s="109">
        <v>0</v>
      </c>
      <c r="X860" s="109">
        <v>0</v>
      </c>
      <c r="Y860" s="109">
        <v>0</v>
      </c>
      <c r="Z860" s="109">
        <v>0</v>
      </c>
      <c r="AA860" s="109">
        <v>0</v>
      </c>
      <c r="AB860" s="109">
        <v>1.5338167352961737E-3</v>
      </c>
      <c r="AC860" s="109">
        <v>0</v>
      </c>
      <c r="AD860" s="109">
        <v>0</v>
      </c>
      <c r="AE860" s="109">
        <v>0</v>
      </c>
      <c r="AF860" s="109">
        <v>0</v>
      </c>
      <c r="AG860" s="57" t="str">
        <f>_xlfn.XLOOKUP(B860,[3]CALCULATION!$B:$B,[3]CALCULATION!$M:$M,"")</f>
        <v>Operationnel</v>
      </c>
      <c r="AH860" s="57"/>
      <c r="AI860" s="56" t="str" cm="1">
        <f t="array" ref="AI860">IFERROR(_xlfn.IFS(
AK860="MPR ISSUE","PDH",
AK860="BSS Hardware Issue","BSS",
AK860="Sites strategiques, MLL, Pylone, etc.","ENVTECH",
AK860="AKTIVCO DEFAUT GE &amp; POWER Cabinet","AKTIVCO",
AK860="AKTIVCO Coupure ENEO &amp; Baisse de tension","AKTIVCO GRID ONLY",
AK860="Coupure ENEO &amp; Baisse de tension","IHS GRID ONLY",
AK860="Defaut GE &amp; POWER Cabinet","IHS",
AK860="Sharing","Partners",
AK860="Sites strategiques &amp; DataCenter","SST &amp; DC",
AK860="Exclu","Exclu",
AK860="SAT","SAT",
AK860="SPARE-ISSUE","SPARE-ISSUE",
AK860="Fiber CAmtel","TRANS_FO_CAMTEL",
AK860="Fiber AOF","Fiber AOF",
AK860="Projet OCM (HUAWEI)","TRAVAUX-HUAWEI",
AK860="Projet OCM (NOKIA)","TRAVAUX-NOKIA",
AK860="ACCESS-ISSUE","ACCESS-ISSUE",
AK860="Projet OCM (ZTE, NOKIA, autres projets)","TRAVAUX OCM",
AK860="No root CAuse","No root cause",
AK860="ODU HS","PDH",
AK860="IP &amp; VLAN","PDH",
AK860="Warehouse HUAWEI","SPARE-ISSUE",
AK860="SPARE-HS","SPARE-ISSUE",
AK860="Power Telco","BSS",AK860="no impacts","no impacts"
),"")</f>
        <v>No root cause</v>
      </c>
      <c r="AJ860" s="56" t="str" cm="1">
        <f t="array" ref="AJ860">IFERROR(_xlfn.IFS(
AK860="MPR ISSUE","TX ISSUE",
AK860="BSS Hardware Issue","RAN ISSUE",
AK860="Sites strategiques, MLL, Pylone, etc.","ENVTECH",
AK860="AKTIVCO DEFAUT GE &amp; POWER Cabinet","POWER ISSUE",
AK860="AKTIVCO Coupure ENEO &amp; Baisse de tension","POWER ISSUE",
AK860="Coupure ENEO &amp; Baisse de tension","POWER ISSUE",
AK860="Defaut GE &amp; POWER Cabinet","POWER ISSUE",
AK860="Sharing","POWER ISSUE",
AK860="Sites strategiques &amp; DataCenter","POWER ISSUE",
AK860="Exclu","Exclu",
AK860="SAT","TX ISSUE",
AK860="SPARE-ISSUE","SPARE-ISSUE",
AK860="Fiber CAmtel","TX ISSUE",
AK860="Fiber AOF","TX ISSUE",
AK860="Projet OCM (HUAWEI)","TRAVAUX-HUAWEI",
AK860="Projet OCM (NOKIA)","TRAVAUX -NOKIA",
AK860="ACCESS-ISSUE","ACCESS-ISSUE",
AK860="Projet OCM (ZTE, NOKIA, autres projets)","TRAVAUX OCM",
AK860="No root CAuse","No root cause",
AK860="ODU HS","TX ISSUE",
AK860="IP &amp; VLAN","TX ISSUE",
AK860="Warehouse HUAWEI","SPARE-ISSUE",
AK860="SPARE-HS","SPARE-ISSUE",
AK860="Power Telco","RAN ISSUE",AK860="no impacts","no impacts"
),"")</f>
        <v>No root cause</v>
      </c>
      <c r="AK860" s="81" t="s">
        <v>5620</v>
      </c>
      <c r="AL860" s="56" t="str" cm="1">
        <f t="array" ref="AL860">IFERROR(_xlfn.IFS(
AK860="MPR ISSUE","ACTIVE",
AK860="BSS Hardware Issue","ACTIVE",
AK860="Sites strategiques, MLL, Pylone, etc.","PASSIVE",
AK860="AKTIVCO DEFAUT GE &amp; POWER Cabinet","PASSIVE",
AK860="AKTIVCO Coupure ENEO &amp; Baisse de tension","PASSIVE",
AK860="Coupure ENEO &amp; Baisse de tension","PASSIVE",
AK860="Defaut GE &amp; POWER Cabinet","PASSIVE",
AK860="Sharing","PASSIVE",
AK860="Sites strategiques &amp; DataCenter","PASSIVE",
AK860="Exclu","Exclu",
AK860="SAT","ACTIVE",
AK860="SPARE-ISSUE","SPARE-ISSUE",
AK860="Fiber CAmtel","ACTIVE",
AK860="Fiber AOF","ACTIVE",
AK860="Projet OCM (HUAWEI)","PLANNED WORKS",
AK860="Projet OCM (NOKIA)","PLANNED WORKS",
AK860="ACCESS-ISSUE","ACCESS-ISSUE",
AK860="Projet OCM (ZTE, NOKIA, autres projets)","PLANNED WORKS",
AK860="No root CAuse","No root cause",
AK860="ODU HS","ACTIVE",
AK860="IP &amp; VLAN","ACTIVE",
AK860="Warehouse HUAWEI","SPARE-ISSUE",
AK860="SPARE-HS","SPARE-ISSUE",
AK860="Power Telco","ACTIVE", AK860="no impacts","no impacts"
),"")</f>
        <v>No root cause</v>
      </c>
      <c r="AM860" s="108" t="s">
        <v>5537</v>
      </c>
      <c r="AN860" s="117" t="s">
        <v>4563</v>
      </c>
      <c r="AP860" s="23" t="s">
        <v>5537</v>
      </c>
      <c r="AQ860" s="23" t="s">
        <v>5537</v>
      </c>
      <c r="AR860" s="7"/>
      <c r="AS860" s="6"/>
      <c r="AT860" s="7"/>
      <c r="AU860" s="3" t="s">
        <v>5537</v>
      </c>
      <c r="AV860" s="24" t="s">
        <v>5537</v>
      </c>
      <c r="AW860" s="24" t="s">
        <v>5537</v>
      </c>
      <c r="AX860" s="24" t="s">
        <v>5537</v>
      </c>
      <c r="AY860" s="24" t="s">
        <v>5537</v>
      </c>
      <c r="AZ860" s="24" t="s">
        <v>5537</v>
      </c>
      <c r="BA860" s="24" t="s">
        <v>5537</v>
      </c>
      <c r="BB860" s="24" t="s">
        <v>5537</v>
      </c>
      <c r="BC860" s="24" t="s">
        <v>5537</v>
      </c>
      <c r="BD860" s="24" t="s">
        <v>5537</v>
      </c>
      <c r="BE860" s="24" t="s">
        <v>5537</v>
      </c>
      <c r="BF860" s="24" t="s">
        <v>5537</v>
      </c>
      <c r="BG860" s="24" t="s">
        <v>5537</v>
      </c>
      <c r="BH860" s="24" t="s">
        <v>5537</v>
      </c>
      <c r="BI860" s="9" t="s">
        <v>5537</v>
      </c>
      <c r="BJ860" s="14"/>
      <c r="BK860" s="14" t="s">
        <v>5537</v>
      </c>
      <c r="BL860" s="14" t="str">
        <f>_xlfn.XLOOKUP(B860,'[4]cell downs 18042026 17h'!$B:$B,'[4]cell downs 18042026 17h'!$B:$B,"")</f>
        <v/>
      </c>
      <c r="BM860" s="14" t="str">
        <f>_xlfn.XLOOKUP(B860,'[5]Cells Huawei 19042026 15h'!$B:$B,'[5]Cells Huawei 19042026 15h'!$B:$B,"")</f>
        <v/>
      </c>
      <c r="BN860" s="9" t="str">
        <f>_xlfn.XLOOKUP(B860,'[6]cells down 19042026 9H40'!$B:$B,'[6]cells down 19042026 9H40'!$B:$B,"")</f>
        <v/>
      </c>
      <c r="BO860" s="9" t="s">
        <v>4563</v>
      </c>
      <c r="BP860" s="9" t="s">
        <v>5537</v>
      </c>
    </row>
    <row r="861" spans="1:68" s="9" customFormat="1" x14ac:dyDescent="0.35">
      <c r="A861" s="1" t="s">
        <v>2086</v>
      </c>
      <c r="B861" s="8" t="s">
        <v>2525</v>
      </c>
      <c r="C861" s="3" t="str">
        <f>_xlfn.XLOOKUP(B861,'[1]daily break down'!$D:$D,'[1]daily break down'!$E:$E,"")</f>
        <v>CENTRE</v>
      </c>
      <c r="D861" s="1" t="s">
        <v>11</v>
      </c>
      <c r="E861" s="1" t="s">
        <v>12</v>
      </c>
      <c r="F861" s="3" t="s">
        <v>37</v>
      </c>
      <c r="G861" s="1" t="s">
        <v>2086</v>
      </c>
      <c r="H861" s="41" t="str">
        <f>_xlfn.XLOOKUP(B861,[2]CALCULATION!$B:$B,[2]CALCULATION!$H:$H,"")</f>
        <v>ZTE</v>
      </c>
      <c r="I861" s="34">
        <v>0</v>
      </c>
      <c r="J861" s="34">
        <v>0</v>
      </c>
      <c r="K861" s="34">
        <v>0</v>
      </c>
      <c r="L861" s="34">
        <v>0</v>
      </c>
      <c r="M861" s="34">
        <v>0.43082415183501682</v>
      </c>
      <c r="N861" s="34">
        <v>5.9877886785776466</v>
      </c>
      <c r="O861" s="34">
        <v>0</v>
      </c>
      <c r="P861" s="34">
        <v>0.13784732031515295</v>
      </c>
      <c r="Q861" s="34">
        <v>0</v>
      </c>
      <c r="R861" s="34">
        <v>0</v>
      </c>
      <c r="S861" s="109">
        <v>0.74286668207617523</v>
      </c>
      <c r="T861" s="109">
        <f>_xlfn.XLOOKUP(B861,'[3]Nur des jours'!$B:$B,'[3]Nur des jours'!$U:$U,"")</f>
        <v>0</v>
      </c>
      <c r="U861" s="109">
        <v>0</v>
      </c>
      <c r="V861" s="109">
        <v>5.2544994335579114</v>
      </c>
      <c r="W861" s="109">
        <v>0</v>
      </c>
      <c r="X861" s="109">
        <v>0.39313863135035709</v>
      </c>
      <c r="Y861" s="109">
        <v>0</v>
      </c>
      <c r="Z861" s="109">
        <v>3.2546521018283103</v>
      </c>
      <c r="AA861" s="109">
        <v>0</v>
      </c>
      <c r="AB861" s="109">
        <v>1.4446413437089519E-3</v>
      </c>
      <c r="AC861" s="109">
        <v>0</v>
      </c>
      <c r="AD861" s="109">
        <v>0</v>
      </c>
      <c r="AE861" s="109">
        <v>0</v>
      </c>
      <c r="AF861" s="109">
        <v>0</v>
      </c>
      <c r="AG861" s="57" t="str">
        <f>_xlfn.XLOOKUP(B861,[3]CALCULATION!$B:$B,[3]CALCULATION!$M:$M,"")</f>
        <v>Operationnel</v>
      </c>
      <c r="AH861" s="57"/>
      <c r="AI861" s="56" t="str" cm="1">
        <f t="array" ref="AI861">IFERROR(_xlfn.IFS(
AK861="MPR ISSUE","PDH",
AK861="BSS Hardware Issue","BSS",
AK861="Sites strategiques, MLL, Pylone, etc.","ENVTECH",
AK861="AKTIVCO DEFAUT GE &amp; POWER Cabinet","AKTIVCO",
AK861="AKTIVCO Coupure ENEO &amp; Baisse de tension","AKTIVCO GRID ONLY",
AK861="Coupure ENEO &amp; Baisse de tension","IHS GRID ONLY",
AK861="Defaut GE &amp; POWER Cabinet","IHS",
AK861="Sharing","Partners",
AK861="Sites strategiques &amp; DataCenter","SST &amp; DC",
AK861="Exclu","Exclu",
AK861="SAT","SAT",
AK861="SPARE-ISSUE","SPARE-ISSUE",
AK861="Fiber CAmtel","TRANS_FO_CAMTEL",
AK861="Fiber AOF","Fiber AOF",
AK861="Projet OCM (HUAWEI)","TRAVAUX-HUAWEI",
AK861="Projet OCM (NOKIA)","TRAVAUX-NOKIA",
AK861="ACCESS-ISSUE","ACCESS-ISSUE",
AK861="Projet OCM (ZTE, NOKIA, autres projets)","TRAVAUX OCM",
AK861="No root CAuse","No root cause",
AK861="ODU HS","PDH",
AK861="IP &amp; VLAN","PDH",
AK861="Warehouse HUAWEI","SPARE-ISSUE",
AK861="SPARE-HS","SPARE-ISSUE",
AK861="Power Telco","BSS",AK861="no impacts","no impacts"
),"")</f>
        <v>No root cause</v>
      </c>
      <c r="AJ861" s="56" t="str" cm="1">
        <f t="array" ref="AJ861">IFERROR(_xlfn.IFS(
AK861="MPR ISSUE","TX ISSUE",
AK861="BSS Hardware Issue","RAN ISSUE",
AK861="Sites strategiques, MLL, Pylone, etc.","ENVTECH",
AK861="AKTIVCO DEFAUT GE &amp; POWER Cabinet","POWER ISSUE",
AK861="AKTIVCO Coupure ENEO &amp; Baisse de tension","POWER ISSUE",
AK861="Coupure ENEO &amp; Baisse de tension","POWER ISSUE",
AK861="Defaut GE &amp; POWER Cabinet","POWER ISSUE",
AK861="Sharing","POWER ISSUE",
AK861="Sites strategiques &amp; DataCenter","POWER ISSUE",
AK861="Exclu","Exclu",
AK861="SAT","TX ISSUE",
AK861="SPARE-ISSUE","SPARE-ISSUE",
AK861="Fiber CAmtel","TX ISSUE",
AK861="Fiber AOF","TX ISSUE",
AK861="Projet OCM (HUAWEI)","TRAVAUX-HUAWEI",
AK861="Projet OCM (NOKIA)","TRAVAUX -NOKIA",
AK861="ACCESS-ISSUE","ACCESS-ISSUE",
AK861="Projet OCM (ZTE, NOKIA, autres projets)","TRAVAUX OCM",
AK861="No root CAuse","No root cause",
AK861="ODU HS","TX ISSUE",
AK861="IP &amp; VLAN","TX ISSUE",
AK861="Warehouse HUAWEI","SPARE-ISSUE",
AK861="SPARE-HS","SPARE-ISSUE",
AK861="Power Telco","RAN ISSUE",AK861="no impacts","no impacts"
),"")</f>
        <v>No root cause</v>
      </c>
      <c r="AK861" s="81" t="s">
        <v>5620</v>
      </c>
      <c r="AL861" s="56" t="str" cm="1">
        <f t="array" ref="AL861">IFERROR(_xlfn.IFS(
AK861="MPR ISSUE","ACTIVE",
AK861="BSS Hardware Issue","ACTIVE",
AK861="Sites strategiques, MLL, Pylone, etc.","PASSIVE",
AK861="AKTIVCO DEFAUT GE &amp; POWER Cabinet","PASSIVE",
AK861="AKTIVCO Coupure ENEO &amp; Baisse de tension","PASSIVE",
AK861="Coupure ENEO &amp; Baisse de tension","PASSIVE",
AK861="Defaut GE &amp; POWER Cabinet","PASSIVE",
AK861="Sharing","PASSIVE",
AK861="Sites strategiques &amp; DataCenter","PASSIVE",
AK861="Exclu","Exclu",
AK861="SAT","ACTIVE",
AK861="SPARE-ISSUE","SPARE-ISSUE",
AK861="Fiber CAmtel","ACTIVE",
AK861="Fiber AOF","ACTIVE",
AK861="Projet OCM (HUAWEI)","PLANNED WORKS",
AK861="Projet OCM (NOKIA)","PLANNED WORKS",
AK861="ACCESS-ISSUE","ACCESS-ISSUE",
AK861="Projet OCM (ZTE, NOKIA, autres projets)","PLANNED WORKS",
AK861="No root CAuse","No root cause",
AK861="ODU HS","ACTIVE",
AK861="IP &amp; VLAN","ACTIVE",
AK861="Warehouse HUAWEI","SPARE-ISSUE",
AK861="SPARE-HS","SPARE-ISSUE",
AK861="Power Telco","ACTIVE", AK861="no impacts","no impacts"
),"")</f>
        <v>No root cause</v>
      </c>
      <c r="AM861" s="108" t="s">
        <v>5537</v>
      </c>
      <c r="AN861" s="117" t="s">
        <v>2525</v>
      </c>
      <c r="AP861" s="23" t="s">
        <v>5537</v>
      </c>
      <c r="AQ861" s="23" t="s">
        <v>5537</v>
      </c>
      <c r="AR861" s="7"/>
      <c r="AS861" s="6"/>
      <c r="AT861" s="7"/>
      <c r="AU861" s="3" t="s">
        <v>5537</v>
      </c>
      <c r="AV861" s="24" t="s">
        <v>5537</v>
      </c>
      <c r="AW861" s="24" t="s">
        <v>5537</v>
      </c>
      <c r="AX861" s="24" t="s">
        <v>5537</v>
      </c>
      <c r="AY861" s="24" t="s">
        <v>5537</v>
      </c>
      <c r="AZ861" s="24" t="s">
        <v>5537</v>
      </c>
      <c r="BA861" s="24" t="s">
        <v>5537</v>
      </c>
      <c r="BB861" s="24" t="s">
        <v>5537</v>
      </c>
      <c r="BC861" s="24" t="s">
        <v>5537</v>
      </c>
      <c r="BD861" s="24" t="s">
        <v>5537</v>
      </c>
      <c r="BE861" s="24" t="s">
        <v>5537</v>
      </c>
      <c r="BF861" s="24" t="s">
        <v>5537</v>
      </c>
      <c r="BG861" s="24" t="s">
        <v>5537</v>
      </c>
      <c r="BH861" s="24" t="s">
        <v>5537</v>
      </c>
      <c r="BI861" s="9" t="s">
        <v>5537</v>
      </c>
      <c r="BJ861" s="14"/>
      <c r="BK861" s="14" t="s">
        <v>5537</v>
      </c>
      <c r="BL861" s="14" t="str">
        <f>_xlfn.XLOOKUP(B861,'[4]cell downs 18042026 17h'!$B:$B,'[4]cell downs 18042026 17h'!$B:$B,"")</f>
        <v/>
      </c>
      <c r="BM861" s="14" t="str">
        <f>_xlfn.XLOOKUP(B861,'[5]Cells Huawei 19042026 15h'!$B:$B,'[5]Cells Huawei 19042026 15h'!$B:$B,"")</f>
        <v/>
      </c>
      <c r="BN861" s="9" t="str">
        <f>_xlfn.XLOOKUP(B861,'[6]cells down 19042026 9H40'!$B:$B,'[6]cells down 19042026 9H40'!$B:$B,"")</f>
        <v/>
      </c>
      <c r="BO861" s="9" t="s">
        <v>2525</v>
      </c>
      <c r="BP861" s="9" t="s">
        <v>318</v>
      </c>
    </row>
    <row r="862" spans="1:68" s="9" customFormat="1" x14ac:dyDescent="0.35">
      <c r="A862" s="1" t="s">
        <v>4798</v>
      </c>
      <c r="B862" s="8" t="s">
        <v>4799</v>
      </c>
      <c r="C862" s="3" t="str">
        <f>_xlfn.XLOOKUP(B862,'[1]daily break down'!$D:$D,'[1]daily break down'!$E:$E,"")</f>
        <v>Douala</v>
      </c>
      <c r="D862" s="1" t="s">
        <v>11</v>
      </c>
      <c r="E862" s="1" t="s">
        <v>12</v>
      </c>
      <c r="F862" s="3" t="s">
        <v>31</v>
      </c>
      <c r="G862" s="1" t="s">
        <v>32</v>
      </c>
      <c r="H862" s="41" t="str">
        <f>_xlfn.XLOOKUP(B862,[2]CALCULATION!$B:$B,[2]CALCULATION!$H:$H,"")</f>
        <v>ZTE</v>
      </c>
      <c r="I862" s="34">
        <v>0</v>
      </c>
      <c r="J862" s="34">
        <v>0</v>
      </c>
      <c r="K862" s="34">
        <v>0</v>
      </c>
      <c r="L862" s="34">
        <v>0</v>
      </c>
      <c r="M862" s="34">
        <v>0</v>
      </c>
      <c r="N862" s="34">
        <v>0</v>
      </c>
      <c r="O862" s="34">
        <v>0</v>
      </c>
      <c r="P862" s="34">
        <v>0</v>
      </c>
      <c r="Q862" s="34">
        <v>0</v>
      </c>
      <c r="R862" s="34">
        <v>0</v>
      </c>
      <c r="S862" s="109">
        <v>0</v>
      </c>
      <c r="T862" s="109">
        <f>_xlfn.XLOOKUP(B862,'[3]Nur des jours'!$B:$B,'[3]Nur des jours'!$U:$U,"")</f>
        <v>0</v>
      </c>
      <c r="U862" s="109">
        <v>0</v>
      </c>
      <c r="V862" s="109">
        <v>0</v>
      </c>
      <c r="W862" s="109">
        <v>0</v>
      </c>
      <c r="X862" s="109">
        <v>0</v>
      </c>
      <c r="Y862" s="109">
        <v>0</v>
      </c>
      <c r="Z862" s="109">
        <v>0</v>
      </c>
      <c r="AA862" s="109">
        <v>0</v>
      </c>
      <c r="AB862" s="109">
        <v>1.3911361087569271E-3</v>
      </c>
      <c r="AC862" s="109">
        <v>0</v>
      </c>
      <c r="AD862" s="109">
        <v>0</v>
      </c>
      <c r="AE862" s="109">
        <v>0</v>
      </c>
      <c r="AF862" s="109">
        <v>0</v>
      </c>
      <c r="AG862" s="57" t="str">
        <f>_xlfn.XLOOKUP(B862,[3]CALCULATION!$B:$B,[3]CALCULATION!$M:$M,"")</f>
        <v>Operationnel</v>
      </c>
      <c r="AH862" s="57"/>
      <c r="AI862" s="56" t="str" cm="1">
        <f t="array" ref="AI862">IFERROR(_xlfn.IFS(
AK862="MPR ISSUE","PDH",
AK862="BSS Hardware Issue","BSS",
AK862="Sites strategiques, MLL, Pylone, etc.","ENVTECH",
AK862="AKTIVCO DEFAUT GE &amp; POWER Cabinet","AKTIVCO",
AK862="AKTIVCO Coupure ENEO &amp; Baisse de tension","AKTIVCO GRID ONLY",
AK862="Coupure ENEO &amp; Baisse de tension","IHS GRID ONLY",
AK862="Defaut GE &amp; POWER Cabinet","IHS",
AK862="Sharing","Partners",
AK862="Sites strategiques &amp; DataCenter","SST &amp; DC",
AK862="Exclu","Exclu",
AK862="SAT","SAT",
AK862="SPARE-ISSUE","SPARE-ISSUE",
AK862="Fiber CAmtel","TRANS_FO_CAMTEL",
AK862="Fiber AOF","Fiber AOF",
AK862="Projet OCM (HUAWEI)","TRAVAUX-HUAWEI",
AK862="Projet OCM (NOKIA)","TRAVAUX-NOKIA",
AK862="ACCESS-ISSUE","ACCESS-ISSUE",
AK862="Projet OCM (ZTE, NOKIA, autres projets)","TRAVAUX OCM",
AK862="No root CAuse","No root cause",
AK862="ODU HS","PDH",
AK862="IP &amp; VLAN","PDH",
AK862="Warehouse HUAWEI","SPARE-ISSUE",
AK862="SPARE-HS","SPARE-ISSUE",
AK862="Power Telco","BSS",AK862="no impacts","no impacts"
),"")</f>
        <v>No root cause</v>
      </c>
      <c r="AJ862" s="56" t="str" cm="1">
        <f t="array" ref="AJ862">IFERROR(_xlfn.IFS(
AK862="MPR ISSUE","TX ISSUE",
AK862="BSS Hardware Issue","RAN ISSUE",
AK862="Sites strategiques, MLL, Pylone, etc.","ENVTECH",
AK862="AKTIVCO DEFAUT GE &amp; POWER Cabinet","POWER ISSUE",
AK862="AKTIVCO Coupure ENEO &amp; Baisse de tension","POWER ISSUE",
AK862="Coupure ENEO &amp; Baisse de tension","POWER ISSUE",
AK862="Defaut GE &amp; POWER Cabinet","POWER ISSUE",
AK862="Sharing","POWER ISSUE",
AK862="Sites strategiques &amp; DataCenter","POWER ISSUE",
AK862="Exclu","Exclu",
AK862="SAT","TX ISSUE",
AK862="SPARE-ISSUE","SPARE-ISSUE",
AK862="Fiber CAmtel","TX ISSUE",
AK862="Fiber AOF","TX ISSUE",
AK862="Projet OCM (HUAWEI)","TRAVAUX-HUAWEI",
AK862="Projet OCM (NOKIA)","TRAVAUX -NOKIA",
AK862="ACCESS-ISSUE","ACCESS-ISSUE",
AK862="Projet OCM (ZTE, NOKIA, autres projets)","TRAVAUX OCM",
AK862="No root CAuse","No root cause",
AK862="ODU HS","TX ISSUE",
AK862="IP &amp; VLAN","TX ISSUE",
AK862="Warehouse HUAWEI","SPARE-ISSUE",
AK862="SPARE-HS","SPARE-ISSUE",
AK862="Power Telco","RAN ISSUE",AK862="no impacts","no impacts"
),"")</f>
        <v>No root cause</v>
      </c>
      <c r="AK862" s="81" t="s">
        <v>5620</v>
      </c>
      <c r="AL862" s="56" t="str" cm="1">
        <f t="array" ref="AL862">IFERROR(_xlfn.IFS(
AK862="MPR ISSUE","ACTIVE",
AK862="BSS Hardware Issue","ACTIVE",
AK862="Sites strategiques, MLL, Pylone, etc.","PASSIVE",
AK862="AKTIVCO DEFAUT GE &amp; POWER Cabinet","PASSIVE",
AK862="AKTIVCO Coupure ENEO &amp; Baisse de tension","PASSIVE",
AK862="Coupure ENEO &amp; Baisse de tension","PASSIVE",
AK862="Defaut GE &amp; POWER Cabinet","PASSIVE",
AK862="Sharing","PASSIVE",
AK862="Sites strategiques &amp; DataCenter","PASSIVE",
AK862="Exclu","Exclu",
AK862="SAT","ACTIVE",
AK862="SPARE-ISSUE","SPARE-ISSUE",
AK862="Fiber CAmtel","ACTIVE",
AK862="Fiber AOF","ACTIVE",
AK862="Projet OCM (HUAWEI)","PLANNED WORKS",
AK862="Projet OCM (NOKIA)","PLANNED WORKS",
AK862="ACCESS-ISSUE","ACCESS-ISSUE",
AK862="Projet OCM (ZTE, NOKIA, autres projets)","PLANNED WORKS",
AK862="No root CAuse","No root cause",
AK862="ODU HS","ACTIVE",
AK862="IP &amp; VLAN","ACTIVE",
AK862="Warehouse HUAWEI","SPARE-ISSUE",
AK862="SPARE-HS","SPARE-ISSUE",
AK862="Power Telco","ACTIVE", AK862="no impacts","no impacts"
),"")</f>
        <v>No root cause</v>
      </c>
      <c r="AM862" s="108" t="s">
        <v>5537</v>
      </c>
      <c r="AN862" s="117" t="s">
        <v>4799</v>
      </c>
      <c r="AP862" s="23" t="s">
        <v>5537</v>
      </c>
      <c r="AQ862" s="23" t="s">
        <v>5537</v>
      </c>
      <c r="AR862" s="7"/>
      <c r="AS862" s="6"/>
      <c r="AT862" s="7"/>
      <c r="AU862" s="3" t="s">
        <v>5537</v>
      </c>
      <c r="AV862" s="24" t="s">
        <v>5537</v>
      </c>
      <c r="AW862" s="24" t="s">
        <v>5537</v>
      </c>
      <c r="AX862" s="24" t="s">
        <v>5537</v>
      </c>
      <c r="AY862" s="24" t="s">
        <v>5537</v>
      </c>
      <c r="AZ862" s="24" t="s">
        <v>5537</v>
      </c>
      <c r="BA862" s="24" t="s">
        <v>5537</v>
      </c>
      <c r="BB862" s="24" t="s">
        <v>5537</v>
      </c>
      <c r="BC862" s="24" t="s">
        <v>5537</v>
      </c>
      <c r="BD862" s="24" t="s">
        <v>5537</v>
      </c>
      <c r="BE862" s="24" t="s">
        <v>5537</v>
      </c>
      <c r="BF862" s="24" t="s">
        <v>5537</v>
      </c>
      <c r="BG862" s="24" t="s">
        <v>5537</v>
      </c>
      <c r="BH862" s="24" t="s">
        <v>5537</v>
      </c>
      <c r="BI862" s="9" t="s">
        <v>5537</v>
      </c>
      <c r="BJ862" s="14"/>
      <c r="BK862" s="14" t="s">
        <v>5537</v>
      </c>
      <c r="BL862" s="14" t="str">
        <f>_xlfn.XLOOKUP(B862,'[4]cell downs 18042026 17h'!$B:$B,'[4]cell downs 18042026 17h'!$B:$B,"")</f>
        <v/>
      </c>
      <c r="BM862" s="14" t="str">
        <f>_xlfn.XLOOKUP(B862,'[5]Cells Huawei 19042026 15h'!$B:$B,'[5]Cells Huawei 19042026 15h'!$B:$B,"")</f>
        <v/>
      </c>
      <c r="BN862" s="9" t="str">
        <f>_xlfn.XLOOKUP(B862,'[6]cells down 19042026 9H40'!$B:$B,'[6]cells down 19042026 9H40'!$B:$B,"")</f>
        <v/>
      </c>
      <c r="BO862" s="9" t="s">
        <v>4799</v>
      </c>
      <c r="BP862" s="9" t="s">
        <v>318</v>
      </c>
    </row>
    <row r="863" spans="1:68" s="9" customFormat="1" x14ac:dyDescent="0.35">
      <c r="A863" s="1" t="s">
        <v>2237</v>
      </c>
      <c r="B863" s="8" t="s">
        <v>2238</v>
      </c>
      <c r="C863" s="3" t="str">
        <f>_xlfn.XLOOKUP(B863,'[1]daily break down'!$D:$D,'[1]daily break down'!$E:$E,"")</f>
        <v>Yaounde</v>
      </c>
      <c r="D863" s="1" t="s">
        <v>11</v>
      </c>
      <c r="E863" s="1" t="s">
        <v>12</v>
      </c>
      <c r="F863" s="3" t="s">
        <v>37</v>
      </c>
      <c r="G863" s="1" t="s">
        <v>38</v>
      </c>
      <c r="H863" s="41" t="str">
        <f>_xlfn.XLOOKUP(B863,[2]CALCULATION!$B:$B,[2]CALCULATION!$H:$H,"")</f>
        <v>ZTE</v>
      </c>
      <c r="I863" s="34">
        <v>0</v>
      </c>
      <c r="J863" s="34">
        <v>0</v>
      </c>
      <c r="K863" s="34">
        <v>0</v>
      </c>
      <c r="L863" s="34">
        <v>0</v>
      </c>
      <c r="M863" s="34">
        <v>0</v>
      </c>
      <c r="N863" s="34">
        <v>0</v>
      </c>
      <c r="O863" s="34">
        <v>0</v>
      </c>
      <c r="P863" s="34">
        <v>0</v>
      </c>
      <c r="Q863" s="34">
        <v>0</v>
      </c>
      <c r="R863" s="34">
        <v>0</v>
      </c>
      <c r="S863" s="109">
        <v>0</v>
      </c>
      <c r="T863" s="109">
        <f>_xlfn.XLOOKUP(B863,'[3]Nur des jours'!$B:$B,'[3]Nur des jours'!$U:$U,"")</f>
        <v>0</v>
      </c>
      <c r="U863" s="109">
        <v>0</v>
      </c>
      <c r="V863" s="109">
        <v>0</v>
      </c>
      <c r="W863" s="109">
        <v>0</v>
      </c>
      <c r="X863" s="109">
        <v>0</v>
      </c>
      <c r="Y863" s="109">
        <v>0</v>
      </c>
      <c r="Z863" s="109">
        <v>0</v>
      </c>
      <c r="AA863" s="109">
        <v>0</v>
      </c>
      <c r="AB863" s="109">
        <v>1.1771151689481429E-3</v>
      </c>
      <c r="AC863" s="109">
        <v>0</v>
      </c>
      <c r="AD863" s="109">
        <v>0</v>
      </c>
      <c r="AE863" s="109">
        <v>0</v>
      </c>
      <c r="AF863" s="109">
        <v>0</v>
      </c>
      <c r="AG863" s="57" t="str">
        <f>_xlfn.XLOOKUP(B863,[3]CALCULATION!$B:$B,[3]CALCULATION!$M:$M,"")</f>
        <v>Operationnel</v>
      </c>
      <c r="AH863" s="57"/>
      <c r="AI863" s="56" t="str" cm="1">
        <f t="array" ref="AI863">IFERROR(_xlfn.IFS(
AK863="MPR ISSUE","PDH",
AK863="BSS Hardware Issue","BSS",
AK863="Sites strategiques, MLL, Pylone, etc.","ENVTECH",
AK863="AKTIVCO DEFAUT GE &amp; POWER Cabinet","AKTIVCO",
AK863="AKTIVCO Coupure ENEO &amp; Baisse de tension","AKTIVCO GRID ONLY",
AK863="Coupure ENEO &amp; Baisse de tension","IHS GRID ONLY",
AK863="Defaut GE &amp; POWER Cabinet","IHS",
AK863="Sharing","Partners",
AK863="Sites strategiques &amp; DataCenter","SST &amp; DC",
AK863="Exclu","Exclu",
AK863="SAT","SAT",
AK863="SPARE-ISSUE","SPARE-ISSUE",
AK863="Fiber CAmtel","TRANS_FO_CAMTEL",
AK863="Fiber AOF","Fiber AOF",
AK863="Projet OCM (HUAWEI)","TRAVAUX-HUAWEI",
AK863="Projet OCM (NOKIA)","TRAVAUX-NOKIA",
AK863="ACCESS-ISSUE","ACCESS-ISSUE",
AK863="Projet OCM (ZTE, NOKIA, autres projets)","TRAVAUX OCM",
AK863="No root CAuse","No root cause",
AK863="ODU HS","PDH",
AK863="IP &amp; VLAN","PDH",
AK863="Warehouse HUAWEI","SPARE-ISSUE",
AK863="SPARE-HS","SPARE-ISSUE",
AK863="Power Telco","BSS",AK863="no impacts","no impacts"
),"")</f>
        <v>No root cause</v>
      </c>
      <c r="AJ863" s="56" t="str" cm="1">
        <f t="array" ref="AJ863">IFERROR(_xlfn.IFS(
AK863="MPR ISSUE","TX ISSUE",
AK863="BSS Hardware Issue","RAN ISSUE",
AK863="Sites strategiques, MLL, Pylone, etc.","ENVTECH",
AK863="AKTIVCO DEFAUT GE &amp; POWER Cabinet","POWER ISSUE",
AK863="AKTIVCO Coupure ENEO &amp; Baisse de tension","POWER ISSUE",
AK863="Coupure ENEO &amp; Baisse de tension","POWER ISSUE",
AK863="Defaut GE &amp; POWER Cabinet","POWER ISSUE",
AK863="Sharing","POWER ISSUE",
AK863="Sites strategiques &amp; DataCenter","POWER ISSUE",
AK863="Exclu","Exclu",
AK863="SAT","TX ISSUE",
AK863="SPARE-ISSUE","SPARE-ISSUE",
AK863="Fiber CAmtel","TX ISSUE",
AK863="Fiber AOF","TX ISSUE",
AK863="Projet OCM (HUAWEI)","TRAVAUX-HUAWEI",
AK863="Projet OCM (NOKIA)","TRAVAUX -NOKIA",
AK863="ACCESS-ISSUE","ACCESS-ISSUE",
AK863="Projet OCM (ZTE, NOKIA, autres projets)","TRAVAUX OCM",
AK863="No root CAuse","No root cause",
AK863="ODU HS","TX ISSUE",
AK863="IP &amp; VLAN","TX ISSUE",
AK863="Warehouse HUAWEI","SPARE-ISSUE",
AK863="SPARE-HS","SPARE-ISSUE",
AK863="Power Telco","RAN ISSUE",AK863="no impacts","no impacts"
),"")</f>
        <v>No root cause</v>
      </c>
      <c r="AK863" s="81" t="s">
        <v>5620</v>
      </c>
      <c r="AL863" s="56" t="str" cm="1">
        <f t="array" ref="AL863">IFERROR(_xlfn.IFS(
AK863="MPR ISSUE","ACTIVE",
AK863="BSS Hardware Issue","ACTIVE",
AK863="Sites strategiques, MLL, Pylone, etc.","PASSIVE",
AK863="AKTIVCO DEFAUT GE &amp; POWER Cabinet","PASSIVE",
AK863="AKTIVCO Coupure ENEO &amp; Baisse de tension","PASSIVE",
AK863="Coupure ENEO &amp; Baisse de tension","PASSIVE",
AK863="Defaut GE &amp; POWER Cabinet","PASSIVE",
AK863="Sharing","PASSIVE",
AK863="Sites strategiques &amp; DataCenter","PASSIVE",
AK863="Exclu","Exclu",
AK863="SAT","ACTIVE",
AK863="SPARE-ISSUE","SPARE-ISSUE",
AK863="Fiber CAmtel","ACTIVE",
AK863="Fiber AOF","ACTIVE",
AK863="Projet OCM (HUAWEI)","PLANNED WORKS",
AK863="Projet OCM (NOKIA)","PLANNED WORKS",
AK863="ACCESS-ISSUE","ACCESS-ISSUE",
AK863="Projet OCM (ZTE, NOKIA, autres projets)","PLANNED WORKS",
AK863="No root CAuse","No root cause",
AK863="ODU HS","ACTIVE",
AK863="IP &amp; VLAN","ACTIVE",
AK863="Warehouse HUAWEI","SPARE-ISSUE",
AK863="SPARE-HS","SPARE-ISSUE",
AK863="Power Telco","ACTIVE", AK863="no impacts","no impacts"
),"")</f>
        <v>No root cause</v>
      </c>
      <c r="AM863" s="108" t="s">
        <v>5537</v>
      </c>
      <c r="AN863" s="117" t="s">
        <v>2238</v>
      </c>
      <c r="AP863" s="23" t="s">
        <v>5537</v>
      </c>
      <c r="AQ863" s="23" t="s">
        <v>5537</v>
      </c>
      <c r="AR863" s="7"/>
      <c r="AS863" s="6"/>
      <c r="AT863" s="7"/>
      <c r="AU863" s="3" t="s">
        <v>5537</v>
      </c>
      <c r="AV863" s="24" t="s">
        <v>5537</v>
      </c>
      <c r="AW863" s="24" t="s">
        <v>5537</v>
      </c>
      <c r="AX863" s="24" t="s">
        <v>5537</v>
      </c>
      <c r="AY863" s="24" t="s">
        <v>5537</v>
      </c>
      <c r="AZ863" s="24" t="s">
        <v>5537</v>
      </c>
      <c r="BA863" s="24" t="s">
        <v>5537</v>
      </c>
      <c r="BB863" s="24" t="s">
        <v>5537</v>
      </c>
      <c r="BC863" s="24" t="s">
        <v>5537</v>
      </c>
      <c r="BD863" s="24" t="s">
        <v>5537</v>
      </c>
      <c r="BE863" s="24" t="s">
        <v>5537</v>
      </c>
      <c r="BF863" s="24" t="s">
        <v>5537</v>
      </c>
      <c r="BG863" s="24" t="s">
        <v>5537</v>
      </c>
      <c r="BH863" s="24" t="s">
        <v>5537</v>
      </c>
      <c r="BI863" s="9" t="s">
        <v>5537</v>
      </c>
      <c r="BJ863" s="14"/>
      <c r="BK863" s="14" t="s">
        <v>5537</v>
      </c>
      <c r="BL863" s="14" t="str">
        <f>_xlfn.XLOOKUP(B863,'[4]cell downs 18042026 17h'!$B:$B,'[4]cell downs 18042026 17h'!$B:$B,"")</f>
        <v/>
      </c>
      <c r="BM863" s="14" t="str">
        <f>_xlfn.XLOOKUP(B863,'[5]Cells Huawei 19042026 15h'!$B:$B,'[5]Cells Huawei 19042026 15h'!$B:$B,"")</f>
        <v/>
      </c>
      <c r="BN863" s="9" t="str">
        <f>_xlfn.XLOOKUP(B863,'[6]cells down 19042026 9H40'!$B:$B,'[6]cells down 19042026 9H40'!$B:$B,"")</f>
        <v/>
      </c>
      <c r="BO863" s="9" t="s">
        <v>2238</v>
      </c>
      <c r="BP863" s="9" t="s">
        <v>5537</v>
      </c>
    </row>
    <row r="864" spans="1:68" s="9" customFormat="1" x14ac:dyDescent="0.35">
      <c r="A864" s="1" t="s">
        <v>1652</v>
      </c>
      <c r="B864" s="8" t="s">
        <v>1653</v>
      </c>
      <c r="C864" s="3" t="str">
        <f>_xlfn.XLOOKUP(B864,'[1]daily break down'!$D:$D,'[1]daily break down'!$E:$E,"")</f>
        <v>Yaounde</v>
      </c>
      <c r="D864" s="1" t="s">
        <v>11</v>
      </c>
      <c r="E864" s="1" t="s">
        <v>12</v>
      </c>
      <c r="F864" s="3" t="s">
        <v>37</v>
      </c>
      <c r="G864" s="1" t="s">
        <v>38</v>
      </c>
      <c r="H864" s="41" t="str">
        <f>_xlfn.XLOOKUP(B864,[2]CALCULATION!$B:$B,[2]CALCULATION!$H:$H,"")</f>
        <v>ZTE</v>
      </c>
      <c r="I864" s="34">
        <v>0</v>
      </c>
      <c r="J864" s="34">
        <v>0</v>
      </c>
      <c r="K864" s="34">
        <v>0</v>
      </c>
      <c r="L864" s="34">
        <v>0</v>
      </c>
      <c r="M864" s="34">
        <v>1.7959388813268158</v>
      </c>
      <c r="N864" s="34">
        <v>0.20670855769861829</v>
      </c>
      <c r="O864" s="34">
        <v>0</v>
      </c>
      <c r="P864" s="34">
        <v>0</v>
      </c>
      <c r="Q864" s="34">
        <v>0.28405929236116489</v>
      </c>
      <c r="R864" s="34">
        <v>0.79182397205742605</v>
      </c>
      <c r="S864" s="109">
        <v>0</v>
      </c>
      <c r="T864" s="109">
        <f>_xlfn.XLOOKUP(B864,'[3]Nur des jours'!$B:$B,'[3]Nur des jours'!$U:$U,"")</f>
        <v>0</v>
      </c>
      <c r="U864" s="109">
        <v>0.18646574380837364</v>
      </c>
      <c r="V864" s="109">
        <v>0</v>
      </c>
      <c r="W864" s="109">
        <v>0</v>
      </c>
      <c r="X864" s="109">
        <v>0</v>
      </c>
      <c r="Y864" s="109">
        <v>0</v>
      </c>
      <c r="Z864" s="109">
        <v>0</v>
      </c>
      <c r="AA864" s="109">
        <v>0</v>
      </c>
      <c r="AB864" s="109">
        <v>1.0701046990437546E-3</v>
      </c>
      <c r="AC864" s="109">
        <v>7.4937352373415818E-3</v>
      </c>
      <c r="AD864" s="109">
        <v>0</v>
      </c>
      <c r="AE864" s="109">
        <v>1.0701046990437544E-3</v>
      </c>
      <c r="AF864" s="109">
        <v>1.0701046990437544E-3</v>
      </c>
      <c r="AG864" s="57" t="str">
        <f>_xlfn.XLOOKUP(B864,[3]CALCULATION!$B:$B,[3]CALCULATION!$M:$M,"")</f>
        <v>Operationnel</v>
      </c>
      <c r="AH864" s="57"/>
      <c r="AI864" s="56" t="str" cm="1">
        <f t="array" ref="AI864">IFERROR(_xlfn.IFS(
AK864="MPR ISSUE","PDH",
AK864="BSS Hardware Issue","BSS",
AK864="Sites strategiques, MLL, Pylone, etc.","ENVTECH",
AK864="AKTIVCO DEFAUT GE &amp; POWER Cabinet","AKTIVCO",
AK864="AKTIVCO Coupure ENEO &amp; Baisse de tension","AKTIVCO GRID ONLY",
AK864="Coupure ENEO &amp; Baisse de tension","IHS GRID ONLY",
AK864="Defaut GE &amp; POWER Cabinet","IHS",
AK864="Sharing","Partners",
AK864="Sites strategiques &amp; DataCenter","SST &amp; DC",
AK864="Exclu","Exclu",
AK864="SAT","SAT",
AK864="SPARE-ISSUE","SPARE-ISSUE",
AK864="Fiber CAmtel","TRANS_FO_CAMTEL",
AK864="Fiber AOF","Fiber AOF",
AK864="Projet OCM (HUAWEI)","TRAVAUX-HUAWEI",
AK864="Projet OCM (NOKIA)","TRAVAUX-NOKIA",
AK864="ACCESS-ISSUE","ACCESS-ISSUE",
AK864="Projet OCM (ZTE, NOKIA, autres projets)","TRAVAUX OCM",
AK864="No root CAuse","No root cause",
AK864="ODU HS","PDH",
AK864="IP &amp; VLAN","PDH",
AK864="Warehouse HUAWEI","SPARE-ISSUE",
AK864="SPARE-HS","SPARE-ISSUE",
AK864="Power Telco","BSS",AK864="no impacts","no impacts"
),"")</f>
        <v>No root cause</v>
      </c>
      <c r="AJ864" s="56" t="str" cm="1">
        <f t="array" ref="AJ864">IFERROR(_xlfn.IFS(
AK864="MPR ISSUE","TX ISSUE",
AK864="BSS Hardware Issue","RAN ISSUE",
AK864="Sites strategiques, MLL, Pylone, etc.","ENVTECH",
AK864="AKTIVCO DEFAUT GE &amp; POWER Cabinet","POWER ISSUE",
AK864="AKTIVCO Coupure ENEO &amp; Baisse de tension","POWER ISSUE",
AK864="Coupure ENEO &amp; Baisse de tension","POWER ISSUE",
AK864="Defaut GE &amp; POWER Cabinet","POWER ISSUE",
AK864="Sharing","POWER ISSUE",
AK864="Sites strategiques &amp; DataCenter","POWER ISSUE",
AK864="Exclu","Exclu",
AK864="SAT","TX ISSUE",
AK864="SPARE-ISSUE","SPARE-ISSUE",
AK864="Fiber CAmtel","TX ISSUE",
AK864="Fiber AOF","TX ISSUE",
AK864="Projet OCM (HUAWEI)","TRAVAUX-HUAWEI",
AK864="Projet OCM (NOKIA)","TRAVAUX -NOKIA",
AK864="ACCESS-ISSUE","ACCESS-ISSUE",
AK864="Projet OCM (ZTE, NOKIA, autres projets)","TRAVAUX OCM",
AK864="No root CAuse","No root cause",
AK864="ODU HS","TX ISSUE",
AK864="IP &amp; VLAN","TX ISSUE",
AK864="Warehouse HUAWEI","SPARE-ISSUE",
AK864="SPARE-HS","SPARE-ISSUE",
AK864="Power Telco","RAN ISSUE",AK864="no impacts","no impacts"
),"")</f>
        <v>No root cause</v>
      </c>
      <c r="AK864" s="81" t="s">
        <v>5620</v>
      </c>
      <c r="AL864" s="56" t="str" cm="1">
        <f t="array" ref="AL864">IFERROR(_xlfn.IFS(
AK864="MPR ISSUE","ACTIVE",
AK864="BSS Hardware Issue","ACTIVE",
AK864="Sites strategiques, MLL, Pylone, etc.","PASSIVE",
AK864="AKTIVCO DEFAUT GE &amp; POWER Cabinet","PASSIVE",
AK864="AKTIVCO Coupure ENEO &amp; Baisse de tension","PASSIVE",
AK864="Coupure ENEO &amp; Baisse de tension","PASSIVE",
AK864="Defaut GE &amp; POWER Cabinet","PASSIVE",
AK864="Sharing","PASSIVE",
AK864="Sites strategiques &amp; DataCenter","PASSIVE",
AK864="Exclu","Exclu",
AK864="SAT","ACTIVE",
AK864="SPARE-ISSUE","SPARE-ISSUE",
AK864="Fiber CAmtel","ACTIVE",
AK864="Fiber AOF","ACTIVE",
AK864="Projet OCM (HUAWEI)","PLANNED WORKS",
AK864="Projet OCM (NOKIA)","PLANNED WORKS",
AK864="ACCESS-ISSUE","ACCESS-ISSUE",
AK864="Projet OCM (ZTE, NOKIA, autres projets)","PLANNED WORKS",
AK864="No root CAuse","No root cause",
AK864="ODU HS","ACTIVE",
AK864="IP &amp; VLAN","ACTIVE",
AK864="Warehouse HUAWEI","SPARE-ISSUE",
AK864="SPARE-HS","SPARE-ISSUE",
AK864="Power Telco","ACTIVE", AK864="no impacts","no impacts"
),"")</f>
        <v>No root cause</v>
      </c>
      <c r="AM864" s="108" t="s">
        <v>5537</v>
      </c>
      <c r="AN864" s="117" t="s">
        <v>1653</v>
      </c>
      <c r="AP864" s="23" t="s">
        <v>5537</v>
      </c>
      <c r="AQ864" s="23" t="s">
        <v>5537</v>
      </c>
      <c r="AR864" s="7"/>
      <c r="AS864" s="6"/>
      <c r="AT864" s="7"/>
      <c r="AU864" s="3" t="s">
        <v>5537</v>
      </c>
      <c r="AV864" s="24" t="s">
        <v>5537</v>
      </c>
      <c r="AW864" s="24" t="s">
        <v>5537</v>
      </c>
      <c r="AX864" s="24" t="s">
        <v>5537</v>
      </c>
      <c r="AY864" s="24" t="s">
        <v>5537</v>
      </c>
      <c r="AZ864" s="24" t="s">
        <v>5537</v>
      </c>
      <c r="BA864" s="24" t="s">
        <v>5537</v>
      </c>
      <c r="BB864" s="24" t="s">
        <v>5537</v>
      </c>
      <c r="BC864" s="24" t="s">
        <v>5537</v>
      </c>
      <c r="BD864" s="24" t="s">
        <v>5537</v>
      </c>
      <c r="BE864" s="24" t="s">
        <v>5537</v>
      </c>
      <c r="BF864" s="24" t="s">
        <v>5537</v>
      </c>
      <c r="BG864" s="24" t="s">
        <v>5537</v>
      </c>
      <c r="BH864" s="24" t="s">
        <v>5537</v>
      </c>
      <c r="BI864" s="9" t="s">
        <v>5537</v>
      </c>
      <c r="BJ864" s="14"/>
      <c r="BK864" s="14" t="s">
        <v>5537</v>
      </c>
      <c r="BL864" s="14" t="str">
        <f>_xlfn.XLOOKUP(B864,'[4]cell downs 18042026 17h'!$B:$B,'[4]cell downs 18042026 17h'!$B:$B,"")</f>
        <v/>
      </c>
      <c r="BM864" s="14" t="str">
        <f>_xlfn.XLOOKUP(B864,'[5]Cells Huawei 19042026 15h'!$B:$B,'[5]Cells Huawei 19042026 15h'!$B:$B,"")</f>
        <v/>
      </c>
      <c r="BN864" s="9" t="str">
        <f>_xlfn.XLOOKUP(B864,'[6]cells down 19042026 9H40'!$B:$B,'[6]cells down 19042026 9H40'!$B:$B,"")</f>
        <v/>
      </c>
      <c r="BO864" s="9" t="s">
        <v>1653</v>
      </c>
      <c r="BP864" s="9" t="s">
        <v>5537</v>
      </c>
    </row>
    <row r="865" spans="1:68" s="9" customFormat="1" x14ac:dyDescent="0.35">
      <c r="A865" s="1" t="s">
        <v>2113</v>
      </c>
      <c r="B865" s="8" t="s">
        <v>2114</v>
      </c>
      <c r="C865" s="3" t="str">
        <f>_xlfn.XLOOKUP(B865,'[1]daily break down'!$D:$D,'[1]daily break down'!$E:$E,"")</f>
        <v>Yaounde</v>
      </c>
      <c r="D865" s="1" t="s">
        <v>21</v>
      </c>
      <c r="E865" s="1" t="s">
        <v>30</v>
      </c>
      <c r="F865" s="3" t="s">
        <v>37</v>
      </c>
      <c r="G865" s="1" t="s">
        <v>38</v>
      </c>
      <c r="H865" s="41" t="str">
        <f>_xlfn.XLOOKUP(B865,[2]CALCULATION!$B:$B,[2]CALCULATION!$H:$H,"")</f>
        <v>ZTE</v>
      </c>
      <c r="I865" s="34">
        <v>0</v>
      </c>
      <c r="J865" s="34">
        <v>0</v>
      </c>
      <c r="K865" s="34">
        <v>0</v>
      </c>
      <c r="L865" s="34">
        <v>0</v>
      </c>
      <c r="M865" s="34">
        <v>5.1142800478265462</v>
      </c>
      <c r="N865" s="34">
        <v>2.2463994543892838</v>
      </c>
      <c r="O865" s="34">
        <v>2.6084693793107396</v>
      </c>
      <c r="P865" s="34">
        <v>1.4147497524491131</v>
      </c>
      <c r="Q865" s="34">
        <v>6.5133968024169991E-17</v>
      </c>
      <c r="R865" s="34">
        <v>0</v>
      </c>
      <c r="S865" s="109">
        <v>0</v>
      </c>
      <c r="T865" s="109">
        <f>_xlfn.XLOOKUP(B865,'[3]Nur des jours'!$B:$B,'[3]Nur des jours'!$U:$U,"")</f>
        <v>0</v>
      </c>
      <c r="U865" s="109">
        <v>1.3911539438351985</v>
      </c>
      <c r="V865" s="109">
        <v>10.867020229259232</v>
      </c>
      <c r="W865" s="109">
        <v>0</v>
      </c>
      <c r="X865" s="109">
        <v>0</v>
      </c>
      <c r="Y865" s="109">
        <v>0</v>
      </c>
      <c r="Z865" s="109">
        <v>0</v>
      </c>
      <c r="AA865" s="109">
        <v>0</v>
      </c>
      <c r="AB865" s="109">
        <v>1.0701046990437507E-3</v>
      </c>
      <c r="AC865" s="109">
        <v>0</v>
      </c>
      <c r="AD865" s="109">
        <v>0</v>
      </c>
      <c r="AE865" s="109">
        <v>0</v>
      </c>
      <c r="AF865" s="109">
        <v>0</v>
      </c>
      <c r="AG865" s="57" t="str">
        <f>_xlfn.XLOOKUP(B865,[3]CALCULATION!$B:$B,[3]CALCULATION!$M:$M,"")</f>
        <v>Operationnel</v>
      </c>
      <c r="AH865" s="57"/>
      <c r="AI865" s="56" t="str" cm="1">
        <f t="array" ref="AI865">IFERROR(_xlfn.IFS(
AK865="MPR ISSUE","PDH",
AK865="BSS Hardware Issue","BSS",
AK865="Sites strategiques, MLL, Pylone, etc.","ENVTECH",
AK865="AKTIVCO DEFAUT GE &amp; POWER Cabinet","AKTIVCO",
AK865="AKTIVCO Coupure ENEO &amp; Baisse de tension","AKTIVCO GRID ONLY",
AK865="Coupure ENEO &amp; Baisse de tension","IHS GRID ONLY",
AK865="Defaut GE &amp; POWER Cabinet","IHS",
AK865="Sharing","Partners",
AK865="Sites strategiques &amp; DataCenter","SST &amp; DC",
AK865="Exclu","Exclu",
AK865="SAT","SAT",
AK865="SPARE-ISSUE","SPARE-ISSUE",
AK865="Fiber CAmtel","TRANS_FO_CAMTEL",
AK865="Fiber AOF","Fiber AOF",
AK865="Projet OCM (HUAWEI)","TRAVAUX-HUAWEI",
AK865="Projet OCM (NOKIA)","TRAVAUX-NOKIA",
AK865="ACCESS-ISSUE","ACCESS-ISSUE",
AK865="Projet OCM (ZTE, NOKIA, autres projets)","TRAVAUX OCM",
AK865="No root CAuse","No root cause",
AK865="ODU HS","PDH",
AK865="IP &amp; VLAN","PDH",
AK865="Warehouse HUAWEI","SPARE-ISSUE",
AK865="SPARE-HS","SPARE-ISSUE",
AK865="Power Telco","BSS",AK865="no impacts","no impacts"
),"")</f>
        <v>No root cause</v>
      </c>
      <c r="AJ865" s="56" t="str" cm="1">
        <f t="array" ref="AJ865">IFERROR(_xlfn.IFS(
AK865="MPR ISSUE","TX ISSUE",
AK865="BSS Hardware Issue","RAN ISSUE",
AK865="Sites strategiques, MLL, Pylone, etc.","ENVTECH",
AK865="AKTIVCO DEFAUT GE &amp; POWER Cabinet","POWER ISSUE",
AK865="AKTIVCO Coupure ENEO &amp; Baisse de tension","POWER ISSUE",
AK865="Coupure ENEO &amp; Baisse de tension","POWER ISSUE",
AK865="Defaut GE &amp; POWER Cabinet","POWER ISSUE",
AK865="Sharing","POWER ISSUE",
AK865="Sites strategiques &amp; DataCenter","POWER ISSUE",
AK865="Exclu","Exclu",
AK865="SAT","TX ISSUE",
AK865="SPARE-ISSUE","SPARE-ISSUE",
AK865="Fiber CAmtel","TX ISSUE",
AK865="Fiber AOF","TX ISSUE",
AK865="Projet OCM (HUAWEI)","TRAVAUX-HUAWEI",
AK865="Projet OCM (NOKIA)","TRAVAUX -NOKIA",
AK865="ACCESS-ISSUE","ACCESS-ISSUE",
AK865="Projet OCM (ZTE, NOKIA, autres projets)","TRAVAUX OCM",
AK865="No root CAuse","No root cause",
AK865="ODU HS","TX ISSUE",
AK865="IP &amp; VLAN","TX ISSUE",
AK865="Warehouse HUAWEI","SPARE-ISSUE",
AK865="SPARE-HS","SPARE-ISSUE",
AK865="Power Telco","RAN ISSUE",AK865="no impacts","no impacts"
),"")</f>
        <v>No root cause</v>
      </c>
      <c r="AK865" s="81" t="s">
        <v>5620</v>
      </c>
      <c r="AL865" s="56" t="str" cm="1">
        <f t="array" ref="AL865">IFERROR(_xlfn.IFS(
AK865="MPR ISSUE","ACTIVE",
AK865="BSS Hardware Issue","ACTIVE",
AK865="Sites strategiques, MLL, Pylone, etc.","PASSIVE",
AK865="AKTIVCO DEFAUT GE &amp; POWER Cabinet","PASSIVE",
AK865="AKTIVCO Coupure ENEO &amp; Baisse de tension","PASSIVE",
AK865="Coupure ENEO &amp; Baisse de tension","PASSIVE",
AK865="Defaut GE &amp; POWER Cabinet","PASSIVE",
AK865="Sharing","PASSIVE",
AK865="Sites strategiques &amp; DataCenter","PASSIVE",
AK865="Exclu","Exclu",
AK865="SAT","ACTIVE",
AK865="SPARE-ISSUE","SPARE-ISSUE",
AK865="Fiber CAmtel","ACTIVE",
AK865="Fiber AOF","ACTIVE",
AK865="Projet OCM (HUAWEI)","PLANNED WORKS",
AK865="Projet OCM (NOKIA)","PLANNED WORKS",
AK865="ACCESS-ISSUE","ACCESS-ISSUE",
AK865="Projet OCM (ZTE, NOKIA, autres projets)","PLANNED WORKS",
AK865="No root CAuse","No root cause",
AK865="ODU HS","ACTIVE",
AK865="IP &amp; VLAN","ACTIVE",
AK865="Warehouse HUAWEI","SPARE-ISSUE",
AK865="SPARE-HS","SPARE-ISSUE",
AK865="Power Telco","ACTIVE", AK865="no impacts","no impacts"
),"")</f>
        <v>No root cause</v>
      </c>
      <c r="AM865" s="108" t="s">
        <v>5537</v>
      </c>
      <c r="AN865" s="117" t="s">
        <v>2114</v>
      </c>
      <c r="AP865" s="23" t="s">
        <v>5537</v>
      </c>
      <c r="AQ865" s="23" t="s">
        <v>5537</v>
      </c>
      <c r="AR865" s="7"/>
      <c r="AS865" s="6"/>
      <c r="AT865" s="7"/>
      <c r="AU865" s="3" t="s">
        <v>5537</v>
      </c>
      <c r="AV865" s="24" t="s">
        <v>5537</v>
      </c>
      <c r="AW865" s="24" t="s">
        <v>5537</v>
      </c>
      <c r="AX865" s="24" t="s">
        <v>5537</v>
      </c>
      <c r="AY865" s="24" t="s">
        <v>5537</v>
      </c>
      <c r="AZ865" s="24" t="s">
        <v>5537</v>
      </c>
      <c r="BA865" s="24" t="s">
        <v>5537</v>
      </c>
      <c r="BB865" s="24" t="s">
        <v>5537</v>
      </c>
      <c r="BC865" s="24" t="s">
        <v>5537</v>
      </c>
      <c r="BD865" s="24" t="s">
        <v>5537</v>
      </c>
      <c r="BE865" s="24" t="s">
        <v>5537</v>
      </c>
      <c r="BF865" s="24" t="s">
        <v>5537</v>
      </c>
      <c r="BG865" s="24" t="s">
        <v>5537</v>
      </c>
      <c r="BH865" s="24" t="s">
        <v>5537</v>
      </c>
      <c r="BI865" s="9" t="s">
        <v>5537</v>
      </c>
      <c r="BJ865" s="14"/>
      <c r="BK865" s="14" t="s">
        <v>5537</v>
      </c>
      <c r="BL865" s="14" t="str">
        <f>_xlfn.XLOOKUP(B865,'[4]cell downs 18042026 17h'!$B:$B,'[4]cell downs 18042026 17h'!$B:$B,"")</f>
        <v/>
      </c>
      <c r="BM865" s="14" t="str">
        <f>_xlfn.XLOOKUP(B865,'[5]Cells Huawei 19042026 15h'!$B:$B,'[5]Cells Huawei 19042026 15h'!$B:$B,"")</f>
        <v/>
      </c>
      <c r="BN865" s="9" t="str">
        <f>_xlfn.XLOOKUP(B865,'[6]cells down 19042026 9H40'!$B:$B,'[6]cells down 19042026 9H40'!$B:$B,"")</f>
        <v/>
      </c>
      <c r="BO865" s="9" t="s">
        <v>5537</v>
      </c>
      <c r="BP865" s="9" t="s">
        <v>83</v>
      </c>
    </row>
    <row r="866" spans="1:68" s="9" customFormat="1" x14ac:dyDescent="0.35">
      <c r="A866" s="1" t="s">
        <v>1355</v>
      </c>
      <c r="B866" s="8" t="s">
        <v>1356</v>
      </c>
      <c r="C866" s="3" t="str">
        <f>_xlfn.XLOOKUP(B866,'[1]daily break down'!$D:$D,'[1]daily break down'!$E:$E,"")</f>
        <v>Yaounde</v>
      </c>
      <c r="D866" s="1" t="s">
        <v>11</v>
      </c>
      <c r="E866" s="1" t="s">
        <v>12</v>
      </c>
      <c r="F866" s="3" t="s">
        <v>37</v>
      </c>
      <c r="G866" s="1" t="s">
        <v>38</v>
      </c>
      <c r="H866" s="41" t="str">
        <f>_xlfn.XLOOKUP(B866,[2]CALCULATION!$B:$B,[2]CALCULATION!$H:$H,"")</f>
        <v>ZTE</v>
      </c>
      <c r="I866" s="34">
        <v>0.12821637802375885</v>
      </c>
      <c r="J866" s="34">
        <v>0</v>
      </c>
      <c r="K866" s="34">
        <v>0</v>
      </c>
      <c r="L866" s="34">
        <v>0</v>
      </c>
      <c r="M866" s="34">
        <v>0</v>
      </c>
      <c r="N866" s="34">
        <v>2.3845499710358178E-2</v>
      </c>
      <c r="O866" s="34">
        <v>0</v>
      </c>
      <c r="P866" s="34">
        <v>0</v>
      </c>
      <c r="Q866" s="34">
        <v>8.6536691749920838</v>
      </c>
      <c r="R866" s="34">
        <v>0</v>
      </c>
      <c r="S866" s="109">
        <v>0</v>
      </c>
      <c r="T866" s="109">
        <f>_xlfn.XLOOKUP(B866,'[3]Nur des jours'!$B:$B,'[3]Nur des jours'!$U:$U,"")</f>
        <v>0.77648580470446582</v>
      </c>
      <c r="U866" s="109">
        <v>0</v>
      </c>
      <c r="V866" s="109">
        <v>0</v>
      </c>
      <c r="W866" s="109">
        <v>0.77648580470446582</v>
      </c>
      <c r="X866" s="109">
        <v>0</v>
      </c>
      <c r="Y866" s="109">
        <v>0</v>
      </c>
      <c r="Z866" s="109">
        <v>0</v>
      </c>
      <c r="AA866" s="109">
        <v>0</v>
      </c>
      <c r="AB866" s="109">
        <v>9.4525915082201682E-4</v>
      </c>
      <c r="AC866" s="109">
        <v>0</v>
      </c>
      <c r="AD866" s="109">
        <v>0</v>
      </c>
      <c r="AE866" s="109">
        <v>0</v>
      </c>
      <c r="AF866" s="109">
        <v>0</v>
      </c>
      <c r="AG866" s="57" t="str">
        <f>_xlfn.XLOOKUP(B866,[3]CALCULATION!$B:$B,[3]CALCULATION!$M:$M,"")</f>
        <v>Operationnel</v>
      </c>
      <c r="AH866" s="57"/>
      <c r="AI866" s="56" t="str" cm="1">
        <f t="array" ref="AI866">IFERROR(_xlfn.IFS(
AK866="MPR ISSUE","PDH",
AK866="BSS Hardware Issue","BSS",
AK866="Sites strategiques, MLL, Pylone, etc.","ENVTECH",
AK866="AKTIVCO DEFAUT GE &amp; POWER Cabinet","AKTIVCO",
AK866="AKTIVCO Coupure ENEO &amp; Baisse de tension","AKTIVCO GRID ONLY",
AK866="Coupure ENEO &amp; Baisse de tension","IHS GRID ONLY",
AK866="Defaut GE &amp; POWER Cabinet","IHS",
AK866="Sharing","Partners",
AK866="Sites strategiques &amp; DataCenter","SST &amp; DC",
AK866="Exclu","Exclu",
AK866="SAT","SAT",
AK866="SPARE-ISSUE","SPARE-ISSUE",
AK866="Fiber CAmtel","TRANS_FO_CAMTEL",
AK866="Fiber AOF","Fiber AOF",
AK866="Projet OCM (HUAWEI)","TRAVAUX-HUAWEI",
AK866="Projet OCM (NOKIA)","TRAVAUX-NOKIA",
AK866="ACCESS-ISSUE","ACCESS-ISSUE",
AK866="Projet OCM (ZTE, NOKIA, autres projets)","TRAVAUX OCM",
AK866="No root CAuse","No root cause",
AK866="ODU HS","PDH",
AK866="IP &amp; VLAN","PDH",
AK866="Warehouse HUAWEI","SPARE-ISSUE",
AK866="SPARE-HS","SPARE-ISSUE",
AK866="Power Telco","BSS",AK866="no impacts","no impacts"
),"")</f>
        <v>No root cause</v>
      </c>
      <c r="AJ866" s="56" t="str" cm="1">
        <f t="array" ref="AJ866">IFERROR(_xlfn.IFS(
AK866="MPR ISSUE","TX ISSUE",
AK866="BSS Hardware Issue","RAN ISSUE",
AK866="Sites strategiques, MLL, Pylone, etc.","ENVTECH",
AK866="AKTIVCO DEFAUT GE &amp; POWER Cabinet","POWER ISSUE",
AK866="AKTIVCO Coupure ENEO &amp; Baisse de tension","POWER ISSUE",
AK866="Coupure ENEO &amp; Baisse de tension","POWER ISSUE",
AK866="Defaut GE &amp; POWER Cabinet","POWER ISSUE",
AK866="Sharing","POWER ISSUE",
AK866="Sites strategiques &amp; DataCenter","POWER ISSUE",
AK866="Exclu","Exclu",
AK866="SAT","TX ISSUE",
AK866="SPARE-ISSUE","SPARE-ISSUE",
AK866="Fiber CAmtel","TX ISSUE",
AK866="Fiber AOF","TX ISSUE",
AK866="Projet OCM (HUAWEI)","TRAVAUX-HUAWEI",
AK866="Projet OCM (NOKIA)","TRAVAUX -NOKIA",
AK866="ACCESS-ISSUE","ACCESS-ISSUE",
AK866="Projet OCM (ZTE, NOKIA, autres projets)","TRAVAUX OCM",
AK866="No root CAuse","No root cause",
AK866="ODU HS","TX ISSUE",
AK866="IP &amp; VLAN","TX ISSUE",
AK866="Warehouse HUAWEI","SPARE-ISSUE",
AK866="SPARE-HS","SPARE-ISSUE",
AK866="Power Telco","RAN ISSUE",AK866="no impacts","no impacts"
),"")</f>
        <v>No root cause</v>
      </c>
      <c r="AK866" s="81" t="s">
        <v>5620</v>
      </c>
      <c r="AL866" s="56" t="str" cm="1">
        <f t="array" ref="AL866">IFERROR(_xlfn.IFS(
AK866="MPR ISSUE","ACTIVE",
AK866="BSS Hardware Issue","ACTIVE",
AK866="Sites strategiques, MLL, Pylone, etc.","PASSIVE",
AK866="AKTIVCO DEFAUT GE &amp; POWER Cabinet","PASSIVE",
AK866="AKTIVCO Coupure ENEO &amp; Baisse de tension","PASSIVE",
AK866="Coupure ENEO &amp; Baisse de tension","PASSIVE",
AK866="Defaut GE &amp; POWER Cabinet","PASSIVE",
AK866="Sharing","PASSIVE",
AK866="Sites strategiques &amp; DataCenter","PASSIVE",
AK866="Exclu","Exclu",
AK866="SAT","ACTIVE",
AK866="SPARE-ISSUE","SPARE-ISSUE",
AK866="Fiber CAmtel","ACTIVE",
AK866="Fiber AOF","ACTIVE",
AK866="Projet OCM (HUAWEI)","PLANNED WORKS",
AK866="Projet OCM (NOKIA)","PLANNED WORKS",
AK866="ACCESS-ISSUE","ACCESS-ISSUE",
AK866="Projet OCM (ZTE, NOKIA, autres projets)","PLANNED WORKS",
AK866="No root CAuse","No root cause",
AK866="ODU HS","ACTIVE",
AK866="IP &amp; VLAN","ACTIVE",
AK866="Warehouse HUAWEI","SPARE-ISSUE",
AK866="SPARE-HS","SPARE-ISSUE",
AK866="Power Telco","ACTIVE", AK866="no impacts","no impacts"
),"")</f>
        <v>No root cause</v>
      </c>
      <c r="AM866" s="108" t="s">
        <v>5537</v>
      </c>
      <c r="AN866" s="117" t="s">
        <v>1356</v>
      </c>
      <c r="AP866" s="23" t="s">
        <v>5537</v>
      </c>
      <c r="AQ866" s="23" t="s">
        <v>5537</v>
      </c>
      <c r="AR866" s="7"/>
      <c r="AS866" s="6"/>
      <c r="AT866" s="7"/>
      <c r="AU866" s="3" t="s">
        <v>5537</v>
      </c>
      <c r="AV866" s="24" t="s">
        <v>5537</v>
      </c>
      <c r="AW866" s="24" t="s">
        <v>5537</v>
      </c>
      <c r="AX866" s="24" t="s">
        <v>5537</v>
      </c>
      <c r="AY866" s="24" t="s">
        <v>5537</v>
      </c>
      <c r="AZ866" s="24" t="s">
        <v>5537</v>
      </c>
      <c r="BA866" s="24" t="s">
        <v>5537</v>
      </c>
      <c r="BB866" s="24" t="s">
        <v>5537</v>
      </c>
      <c r="BC866" s="24" t="s">
        <v>5537</v>
      </c>
      <c r="BD866" s="24" t="s">
        <v>5537</v>
      </c>
      <c r="BE866" s="24" t="s">
        <v>5537</v>
      </c>
      <c r="BF866" s="24" t="s">
        <v>5537</v>
      </c>
      <c r="BG866" s="24" t="s">
        <v>5537</v>
      </c>
      <c r="BH866" s="24" t="s">
        <v>5537</v>
      </c>
      <c r="BI866" s="9" t="s">
        <v>5537</v>
      </c>
      <c r="BJ866" s="14"/>
      <c r="BK866" s="14" t="s">
        <v>5537</v>
      </c>
      <c r="BL866" s="14" t="str">
        <f>_xlfn.XLOOKUP(B866,'[4]cell downs 18042026 17h'!$B:$B,'[4]cell downs 18042026 17h'!$B:$B,"")</f>
        <v/>
      </c>
      <c r="BM866" s="14" t="str">
        <f>_xlfn.XLOOKUP(B866,'[5]Cells Huawei 19042026 15h'!$B:$B,'[5]Cells Huawei 19042026 15h'!$B:$B,"")</f>
        <v/>
      </c>
      <c r="BN866" s="9" t="str">
        <f>_xlfn.XLOOKUP(B866,'[6]cells down 19042026 9H40'!$B:$B,'[6]cells down 19042026 9H40'!$B:$B,"")</f>
        <v/>
      </c>
      <c r="BO866" s="9" t="s">
        <v>1356</v>
      </c>
      <c r="BP866" s="9" t="s">
        <v>12</v>
      </c>
    </row>
    <row r="867" spans="1:68" s="9" customFormat="1" x14ac:dyDescent="0.35">
      <c r="A867" s="1" t="s">
        <v>3409</v>
      </c>
      <c r="B867" s="8" t="s">
        <v>3410</v>
      </c>
      <c r="C867" s="3" t="str">
        <f>_xlfn.XLOOKUP(B867,'[1]daily break down'!$D:$D,'[1]daily break down'!$E:$E,"")</f>
        <v>Yaounde</v>
      </c>
      <c r="D867" s="1" t="s">
        <v>11</v>
      </c>
      <c r="E867" s="1" t="s">
        <v>12</v>
      </c>
      <c r="F867" s="3" t="s">
        <v>37</v>
      </c>
      <c r="G867" s="1" t="s">
        <v>38</v>
      </c>
      <c r="H867" s="41" t="str">
        <f>_xlfn.XLOOKUP(B867,[2]CALCULATION!$B:$B,[2]CALCULATION!$H:$H,"")</f>
        <v>ZTE</v>
      </c>
      <c r="I867" s="34">
        <v>0</v>
      </c>
      <c r="J867" s="34">
        <v>0</v>
      </c>
      <c r="K867" s="34">
        <v>0</v>
      </c>
      <c r="L867" s="34">
        <v>0</v>
      </c>
      <c r="M867" s="34">
        <v>9.4525915082201671E-4</v>
      </c>
      <c r="N867" s="34">
        <v>0</v>
      </c>
      <c r="O867" s="34">
        <v>0</v>
      </c>
      <c r="P867" s="34">
        <v>0</v>
      </c>
      <c r="Q867" s="34">
        <v>6.717867609500253</v>
      </c>
      <c r="R867" s="34">
        <v>0</v>
      </c>
      <c r="S867" s="109">
        <v>0</v>
      </c>
      <c r="T867" s="109">
        <f>_xlfn.XLOOKUP(B867,'[3]Nur des jours'!$B:$B,'[3]Nur des jours'!$U:$U,"")</f>
        <v>0</v>
      </c>
      <c r="U867" s="109">
        <v>0</v>
      </c>
      <c r="V867" s="109">
        <v>0</v>
      </c>
      <c r="W867" s="109">
        <v>0</v>
      </c>
      <c r="X867" s="109">
        <v>0</v>
      </c>
      <c r="Y867" s="109">
        <v>0</v>
      </c>
      <c r="Z867" s="109">
        <v>0</v>
      </c>
      <c r="AA867" s="109">
        <v>0</v>
      </c>
      <c r="AB867" s="109">
        <v>8.2041360260028291E-4</v>
      </c>
      <c r="AC867" s="109">
        <v>0</v>
      </c>
      <c r="AD867" s="109">
        <v>0</v>
      </c>
      <c r="AE867" s="109">
        <v>0</v>
      </c>
      <c r="AF867" s="109">
        <v>0</v>
      </c>
      <c r="AG867" s="57" t="str">
        <f>_xlfn.XLOOKUP(B867,[3]CALCULATION!$B:$B,[3]CALCULATION!$M:$M,"")</f>
        <v>Operationnel</v>
      </c>
      <c r="AH867" s="57"/>
      <c r="AI867" s="56" t="str" cm="1">
        <f t="array" ref="AI867">IFERROR(_xlfn.IFS(
AK867="MPR ISSUE","PDH",
AK867="BSS Hardware Issue","BSS",
AK867="Sites strategiques, MLL, Pylone, etc.","ENVTECH",
AK867="AKTIVCO DEFAUT GE &amp; POWER Cabinet","AKTIVCO",
AK867="AKTIVCO Coupure ENEO &amp; Baisse de tension","AKTIVCO GRID ONLY",
AK867="Coupure ENEO &amp; Baisse de tension","IHS GRID ONLY",
AK867="Defaut GE &amp; POWER Cabinet","IHS",
AK867="Sharing","Partners",
AK867="Sites strategiques &amp; DataCenter","SST &amp; DC",
AK867="Exclu","Exclu",
AK867="SAT","SAT",
AK867="SPARE-ISSUE","SPARE-ISSUE",
AK867="Fiber CAmtel","TRANS_FO_CAMTEL",
AK867="Fiber AOF","Fiber AOF",
AK867="Projet OCM (HUAWEI)","TRAVAUX-HUAWEI",
AK867="Projet OCM (NOKIA)","TRAVAUX-NOKIA",
AK867="ACCESS-ISSUE","ACCESS-ISSUE",
AK867="Projet OCM (ZTE, NOKIA, autres projets)","TRAVAUX OCM",
AK867="No root CAuse","No root cause",
AK867="ODU HS","PDH",
AK867="IP &amp; VLAN","PDH",
AK867="Warehouse HUAWEI","SPARE-ISSUE",
AK867="SPARE-HS","SPARE-ISSUE",
AK867="Power Telco","BSS",AK867="no impacts","no impacts"
),"")</f>
        <v>No root cause</v>
      </c>
      <c r="AJ867" s="56" t="str" cm="1">
        <f t="array" ref="AJ867">IFERROR(_xlfn.IFS(
AK867="MPR ISSUE","TX ISSUE",
AK867="BSS Hardware Issue","RAN ISSUE",
AK867="Sites strategiques, MLL, Pylone, etc.","ENVTECH",
AK867="AKTIVCO DEFAUT GE &amp; POWER Cabinet","POWER ISSUE",
AK867="AKTIVCO Coupure ENEO &amp; Baisse de tension","POWER ISSUE",
AK867="Coupure ENEO &amp; Baisse de tension","POWER ISSUE",
AK867="Defaut GE &amp; POWER Cabinet","POWER ISSUE",
AK867="Sharing","POWER ISSUE",
AK867="Sites strategiques &amp; DataCenter","POWER ISSUE",
AK867="Exclu","Exclu",
AK867="SAT","TX ISSUE",
AK867="SPARE-ISSUE","SPARE-ISSUE",
AK867="Fiber CAmtel","TX ISSUE",
AK867="Fiber AOF","TX ISSUE",
AK867="Projet OCM (HUAWEI)","TRAVAUX-HUAWEI",
AK867="Projet OCM (NOKIA)","TRAVAUX -NOKIA",
AK867="ACCESS-ISSUE","ACCESS-ISSUE",
AK867="Projet OCM (ZTE, NOKIA, autres projets)","TRAVAUX OCM",
AK867="No root CAuse","No root cause",
AK867="ODU HS","TX ISSUE",
AK867="IP &amp; VLAN","TX ISSUE",
AK867="Warehouse HUAWEI","SPARE-ISSUE",
AK867="SPARE-HS","SPARE-ISSUE",
AK867="Power Telco","RAN ISSUE",AK867="no impacts","no impacts"
),"")</f>
        <v>No root cause</v>
      </c>
      <c r="AK867" s="81" t="s">
        <v>5620</v>
      </c>
      <c r="AL867" s="56" t="str" cm="1">
        <f t="array" ref="AL867">IFERROR(_xlfn.IFS(
AK867="MPR ISSUE","ACTIVE",
AK867="BSS Hardware Issue","ACTIVE",
AK867="Sites strategiques, MLL, Pylone, etc.","PASSIVE",
AK867="AKTIVCO DEFAUT GE &amp; POWER Cabinet","PASSIVE",
AK867="AKTIVCO Coupure ENEO &amp; Baisse de tension","PASSIVE",
AK867="Coupure ENEO &amp; Baisse de tension","PASSIVE",
AK867="Defaut GE &amp; POWER Cabinet","PASSIVE",
AK867="Sharing","PASSIVE",
AK867="Sites strategiques &amp; DataCenter","PASSIVE",
AK867="Exclu","Exclu",
AK867="SAT","ACTIVE",
AK867="SPARE-ISSUE","SPARE-ISSUE",
AK867="Fiber CAmtel","ACTIVE",
AK867="Fiber AOF","ACTIVE",
AK867="Projet OCM (HUAWEI)","PLANNED WORKS",
AK867="Projet OCM (NOKIA)","PLANNED WORKS",
AK867="ACCESS-ISSUE","ACCESS-ISSUE",
AK867="Projet OCM (ZTE, NOKIA, autres projets)","PLANNED WORKS",
AK867="No root CAuse","No root cause",
AK867="ODU HS","ACTIVE",
AK867="IP &amp; VLAN","ACTIVE",
AK867="Warehouse HUAWEI","SPARE-ISSUE",
AK867="SPARE-HS","SPARE-ISSUE",
AK867="Power Telco","ACTIVE", AK867="no impacts","no impacts"
),"")</f>
        <v>No root cause</v>
      </c>
      <c r="AM867" s="108" t="s">
        <v>5537</v>
      </c>
      <c r="AN867" s="117" t="s">
        <v>3410</v>
      </c>
      <c r="AP867" s="23" t="s">
        <v>5537</v>
      </c>
      <c r="AQ867" s="23" t="s">
        <v>5537</v>
      </c>
      <c r="AR867" s="7"/>
      <c r="AS867" s="6"/>
      <c r="AT867" s="7"/>
      <c r="AU867" s="3" t="s">
        <v>5537</v>
      </c>
      <c r="AV867" s="24" t="s">
        <v>5537</v>
      </c>
      <c r="AW867" s="24" t="s">
        <v>5537</v>
      </c>
      <c r="AX867" s="24" t="s">
        <v>5537</v>
      </c>
      <c r="AY867" s="24" t="s">
        <v>5537</v>
      </c>
      <c r="AZ867" s="24" t="s">
        <v>5537</v>
      </c>
      <c r="BA867" s="24" t="s">
        <v>5537</v>
      </c>
      <c r="BB867" s="24" t="s">
        <v>5537</v>
      </c>
      <c r="BC867" s="24" t="s">
        <v>5537</v>
      </c>
      <c r="BD867" s="24" t="s">
        <v>5537</v>
      </c>
      <c r="BE867" s="24" t="s">
        <v>5537</v>
      </c>
      <c r="BF867" s="24" t="s">
        <v>5537</v>
      </c>
      <c r="BG867" s="24" t="s">
        <v>5537</v>
      </c>
      <c r="BH867" s="24" t="s">
        <v>5537</v>
      </c>
      <c r="BI867" s="9" t="s">
        <v>5537</v>
      </c>
      <c r="BJ867" s="14"/>
      <c r="BK867" s="14" t="s">
        <v>5537</v>
      </c>
      <c r="BL867" s="14" t="str">
        <f>_xlfn.XLOOKUP(B867,'[4]cell downs 18042026 17h'!$B:$B,'[4]cell downs 18042026 17h'!$B:$B,"")</f>
        <v/>
      </c>
      <c r="BM867" s="14" t="str">
        <f>_xlfn.XLOOKUP(B867,'[5]Cells Huawei 19042026 15h'!$B:$B,'[5]Cells Huawei 19042026 15h'!$B:$B,"")</f>
        <v/>
      </c>
      <c r="BN867" s="9" t="str">
        <f>_xlfn.XLOOKUP(B867,'[6]cells down 19042026 9H40'!$B:$B,'[6]cells down 19042026 9H40'!$B:$B,"")</f>
        <v/>
      </c>
      <c r="BO867" s="9" t="s">
        <v>3410</v>
      </c>
      <c r="BP867" s="9" t="s">
        <v>12</v>
      </c>
    </row>
    <row r="868" spans="1:68" s="9" customFormat="1" x14ac:dyDescent="0.35">
      <c r="A868" s="1" t="s">
        <v>4614</v>
      </c>
      <c r="B868" s="8" t="s">
        <v>4615</v>
      </c>
      <c r="C868" s="3" t="str">
        <f>_xlfn.XLOOKUP(B868,'[1]daily break down'!$D:$D,'[1]daily break down'!$E:$E,"")</f>
        <v>Yaounde</v>
      </c>
      <c r="D868" s="1" t="s">
        <v>11</v>
      </c>
      <c r="E868" s="1" t="s">
        <v>12</v>
      </c>
      <c r="F868" s="3" t="s">
        <v>37</v>
      </c>
      <c r="G868" s="1" t="s">
        <v>38</v>
      </c>
      <c r="H868" s="41" t="str">
        <f>_xlfn.XLOOKUP(B868,[2]CALCULATION!$B:$B,[2]CALCULATION!$H:$H,"")</f>
        <v>ZTE</v>
      </c>
      <c r="I868" s="34">
        <v>0</v>
      </c>
      <c r="J868" s="34">
        <v>0</v>
      </c>
      <c r="K868" s="34">
        <v>0</v>
      </c>
      <c r="L868" s="34">
        <v>0</v>
      </c>
      <c r="M868" s="34">
        <v>2.927717281192125</v>
      </c>
      <c r="N868" s="34">
        <v>1.5057621571027837</v>
      </c>
      <c r="O868" s="34">
        <v>0</v>
      </c>
      <c r="P868" s="34">
        <v>0</v>
      </c>
      <c r="Q868" s="34">
        <v>0</v>
      </c>
      <c r="R868" s="34">
        <v>0</v>
      </c>
      <c r="S868" s="109">
        <v>0</v>
      </c>
      <c r="T868" s="109">
        <f>_xlfn.XLOOKUP(B868,'[3]Nur des jours'!$B:$B,'[3]Nur des jours'!$U:$U,"")</f>
        <v>0</v>
      </c>
      <c r="U868" s="109">
        <v>0</v>
      </c>
      <c r="V868" s="109">
        <v>0</v>
      </c>
      <c r="W868" s="109">
        <v>0</v>
      </c>
      <c r="X868" s="109">
        <v>0</v>
      </c>
      <c r="Y868" s="109">
        <v>0</v>
      </c>
      <c r="Z868" s="109">
        <v>0</v>
      </c>
      <c r="AA868" s="109">
        <v>0</v>
      </c>
      <c r="AB868" s="109">
        <v>7.3123821101323244E-4</v>
      </c>
      <c r="AC868" s="109">
        <v>0</v>
      </c>
      <c r="AD868" s="109">
        <v>0</v>
      </c>
      <c r="AE868" s="109">
        <v>0</v>
      </c>
      <c r="AF868" s="109">
        <v>0</v>
      </c>
      <c r="AG868" s="57" t="str">
        <f>_xlfn.XLOOKUP(B868,[3]CALCULATION!$B:$B,[3]CALCULATION!$M:$M,"")</f>
        <v>Operationnel</v>
      </c>
      <c r="AH868" s="57"/>
      <c r="AI868" s="56" t="str" cm="1">
        <f t="array" ref="AI868">IFERROR(_xlfn.IFS(
AK868="MPR ISSUE","PDH",
AK868="BSS Hardware Issue","BSS",
AK868="Sites strategiques, MLL, Pylone, etc.","ENVTECH",
AK868="AKTIVCO DEFAUT GE &amp; POWER Cabinet","AKTIVCO",
AK868="AKTIVCO Coupure ENEO &amp; Baisse de tension","AKTIVCO GRID ONLY",
AK868="Coupure ENEO &amp; Baisse de tension","IHS GRID ONLY",
AK868="Defaut GE &amp; POWER Cabinet","IHS",
AK868="Sharing","Partners",
AK868="Sites strategiques &amp; DataCenter","SST &amp; DC",
AK868="Exclu","Exclu",
AK868="SAT","SAT",
AK868="SPARE-ISSUE","SPARE-ISSUE",
AK868="Fiber CAmtel","TRANS_FO_CAMTEL",
AK868="Fiber AOF","Fiber AOF",
AK868="Projet OCM (HUAWEI)","TRAVAUX-HUAWEI",
AK868="Projet OCM (NOKIA)","TRAVAUX-NOKIA",
AK868="ACCESS-ISSUE","ACCESS-ISSUE",
AK868="Projet OCM (ZTE, NOKIA, autres projets)","TRAVAUX OCM",
AK868="No root CAuse","No root cause",
AK868="ODU HS","PDH",
AK868="IP &amp; VLAN","PDH",
AK868="Warehouse HUAWEI","SPARE-ISSUE",
AK868="SPARE-HS","SPARE-ISSUE",
AK868="Power Telco","BSS",AK868="no impacts","no impacts"
),"")</f>
        <v>No root cause</v>
      </c>
      <c r="AJ868" s="56" t="str" cm="1">
        <f t="array" ref="AJ868">IFERROR(_xlfn.IFS(
AK868="MPR ISSUE","TX ISSUE",
AK868="BSS Hardware Issue","RAN ISSUE",
AK868="Sites strategiques, MLL, Pylone, etc.","ENVTECH",
AK868="AKTIVCO DEFAUT GE &amp; POWER Cabinet","POWER ISSUE",
AK868="AKTIVCO Coupure ENEO &amp; Baisse de tension","POWER ISSUE",
AK868="Coupure ENEO &amp; Baisse de tension","POWER ISSUE",
AK868="Defaut GE &amp; POWER Cabinet","POWER ISSUE",
AK868="Sharing","POWER ISSUE",
AK868="Sites strategiques &amp; DataCenter","POWER ISSUE",
AK868="Exclu","Exclu",
AK868="SAT","TX ISSUE",
AK868="SPARE-ISSUE","SPARE-ISSUE",
AK868="Fiber CAmtel","TX ISSUE",
AK868="Fiber AOF","TX ISSUE",
AK868="Projet OCM (HUAWEI)","TRAVAUX-HUAWEI",
AK868="Projet OCM (NOKIA)","TRAVAUX -NOKIA",
AK868="ACCESS-ISSUE","ACCESS-ISSUE",
AK868="Projet OCM (ZTE, NOKIA, autres projets)","TRAVAUX OCM",
AK868="No root CAuse","No root cause",
AK868="ODU HS","TX ISSUE",
AK868="IP &amp; VLAN","TX ISSUE",
AK868="Warehouse HUAWEI","SPARE-ISSUE",
AK868="SPARE-HS","SPARE-ISSUE",
AK868="Power Telco","RAN ISSUE",AK868="no impacts","no impacts"
),"")</f>
        <v>No root cause</v>
      </c>
      <c r="AK868" s="81" t="s">
        <v>5620</v>
      </c>
      <c r="AL868" s="56" t="str" cm="1">
        <f t="array" ref="AL868">IFERROR(_xlfn.IFS(
AK868="MPR ISSUE","ACTIVE",
AK868="BSS Hardware Issue","ACTIVE",
AK868="Sites strategiques, MLL, Pylone, etc.","PASSIVE",
AK868="AKTIVCO DEFAUT GE &amp; POWER Cabinet","PASSIVE",
AK868="AKTIVCO Coupure ENEO &amp; Baisse de tension","PASSIVE",
AK868="Coupure ENEO &amp; Baisse de tension","PASSIVE",
AK868="Defaut GE &amp; POWER Cabinet","PASSIVE",
AK868="Sharing","PASSIVE",
AK868="Sites strategiques &amp; DataCenter","PASSIVE",
AK868="Exclu","Exclu",
AK868="SAT","ACTIVE",
AK868="SPARE-ISSUE","SPARE-ISSUE",
AK868="Fiber CAmtel","ACTIVE",
AK868="Fiber AOF","ACTIVE",
AK868="Projet OCM (HUAWEI)","PLANNED WORKS",
AK868="Projet OCM (NOKIA)","PLANNED WORKS",
AK868="ACCESS-ISSUE","ACCESS-ISSUE",
AK868="Projet OCM (ZTE, NOKIA, autres projets)","PLANNED WORKS",
AK868="No root CAuse","No root cause",
AK868="ODU HS","ACTIVE",
AK868="IP &amp; VLAN","ACTIVE",
AK868="Warehouse HUAWEI","SPARE-ISSUE",
AK868="SPARE-HS","SPARE-ISSUE",
AK868="Power Telco","ACTIVE", AK868="no impacts","no impacts"
),"")</f>
        <v>No root cause</v>
      </c>
      <c r="AM868" s="108" t="s">
        <v>5537</v>
      </c>
      <c r="AN868" s="117" t="s">
        <v>4615</v>
      </c>
      <c r="AP868" s="23" t="s">
        <v>5537</v>
      </c>
      <c r="AQ868" s="23" t="s">
        <v>5537</v>
      </c>
      <c r="AR868" s="7"/>
      <c r="AS868" s="6"/>
      <c r="AT868" s="7"/>
      <c r="AU868" s="3" t="s">
        <v>5537</v>
      </c>
      <c r="AV868" s="24" t="s">
        <v>5537</v>
      </c>
      <c r="AW868" s="24" t="s">
        <v>5537</v>
      </c>
      <c r="AX868" s="24" t="s">
        <v>5537</v>
      </c>
      <c r="AY868" s="24" t="s">
        <v>5537</v>
      </c>
      <c r="AZ868" s="24" t="s">
        <v>5537</v>
      </c>
      <c r="BA868" s="24" t="s">
        <v>5537</v>
      </c>
      <c r="BB868" s="24" t="s">
        <v>5537</v>
      </c>
      <c r="BC868" s="24" t="s">
        <v>5537</v>
      </c>
      <c r="BD868" s="24" t="s">
        <v>5537</v>
      </c>
      <c r="BE868" s="24" t="s">
        <v>5537</v>
      </c>
      <c r="BF868" s="24" t="s">
        <v>5537</v>
      </c>
      <c r="BG868" s="24" t="s">
        <v>5537</v>
      </c>
      <c r="BH868" s="24" t="s">
        <v>5537</v>
      </c>
      <c r="BI868" s="9" t="s">
        <v>5537</v>
      </c>
      <c r="BJ868" s="14"/>
      <c r="BK868" s="14" t="s">
        <v>5537</v>
      </c>
      <c r="BL868" s="14" t="str">
        <f>_xlfn.XLOOKUP(B868,'[4]cell downs 18042026 17h'!$B:$B,'[4]cell downs 18042026 17h'!$B:$B,"")</f>
        <v/>
      </c>
      <c r="BM868" s="14" t="str">
        <f>_xlfn.XLOOKUP(B868,'[5]Cells Huawei 19042026 15h'!$B:$B,'[5]Cells Huawei 19042026 15h'!$B:$B,"")</f>
        <v/>
      </c>
      <c r="BN868" s="9" t="str">
        <f>_xlfn.XLOOKUP(B868,'[6]cells down 19042026 9H40'!$B:$B,'[6]cells down 19042026 9H40'!$B:$B,"")</f>
        <v/>
      </c>
      <c r="BO868" s="9" t="s">
        <v>4615</v>
      </c>
      <c r="BP868" s="9" t="s">
        <v>302</v>
      </c>
    </row>
    <row r="869" spans="1:68" s="9" customFormat="1" x14ac:dyDescent="0.35">
      <c r="A869" s="1" t="s">
        <v>3354</v>
      </c>
      <c r="B869" s="8" t="s">
        <v>3355</v>
      </c>
      <c r="C869" s="3" t="str">
        <f>_xlfn.XLOOKUP(B869,'[1]daily break down'!$D:$D,'[1]daily break down'!$E:$E,"")</f>
        <v>Yaounde</v>
      </c>
      <c r="D869" s="1" t="s">
        <v>11</v>
      </c>
      <c r="E869" s="1" t="s">
        <v>12</v>
      </c>
      <c r="F869" s="3" t="s">
        <v>37</v>
      </c>
      <c r="G869" s="1" t="s">
        <v>38</v>
      </c>
      <c r="H869" s="41" t="str">
        <f>_xlfn.XLOOKUP(B869,[2]CALCULATION!$B:$B,[2]CALCULATION!$H:$H,"")</f>
        <v>ZTE</v>
      </c>
      <c r="I869" s="34">
        <v>0</v>
      </c>
      <c r="J869" s="34">
        <v>0</v>
      </c>
      <c r="K869" s="34">
        <v>0</v>
      </c>
      <c r="L869" s="34">
        <v>0.27977887356498915</v>
      </c>
      <c r="M869" s="34">
        <v>0</v>
      </c>
      <c r="N869" s="34">
        <v>0</v>
      </c>
      <c r="O869" s="34">
        <v>0</v>
      </c>
      <c r="P869" s="34">
        <v>0</v>
      </c>
      <c r="Q869" s="34">
        <v>0</v>
      </c>
      <c r="R869" s="34">
        <v>0</v>
      </c>
      <c r="S869" s="109">
        <v>0</v>
      </c>
      <c r="T869" s="109">
        <f>_xlfn.XLOOKUP(B869,'[3]Nur des jours'!$B:$B,'[3]Nur des jours'!$U:$U,"")</f>
        <v>0</v>
      </c>
      <c r="U869" s="109">
        <v>0.16643695085793903</v>
      </c>
      <c r="V869" s="109">
        <v>0</v>
      </c>
      <c r="W869" s="109">
        <v>0</v>
      </c>
      <c r="X869" s="109">
        <v>0</v>
      </c>
      <c r="Y869" s="109">
        <v>0</v>
      </c>
      <c r="Z869" s="109">
        <v>0</v>
      </c>
      <c r="AA869" s="109">
        <v>0</v>
      </c>
      <c r="AB869" s="109">
        <v>7.3123821101323244E-4</v>
      </c>
      <c r="AC869" s="109">
        <v>0</v>
      </c>
      <c r="AD869" s="109">
        <v>0</v>
      </c>
      <c r="AE869" s="109">
        <v>0</v>
      </c>
      <c r="AF869" s="109">
        <v>0</v>
      </c>
      <c r="AG869" s="57" t="str">
        <f>_xlfn.XLOOKUP(B869,[3]CALCULATION!$B:$B,[3]CALCULATION!$M:$M,"")</f>
        <v>Operationnel</v>
      </c>
      <c r="AH869" s="57"/>
      <c r="AI869" s="56" t="str" cm="1">
        <f t="array" ref="AI869">IFERROR(_xlfn.IFS(
AK869="MPR ISSUE","PDH",
AK869="BSS Hardware Issue","BSS",
AK869="Sites strategiques, MLL, Pylone, etc.","ENVTECH",
AK869="AKTIVCO DEFAUT GE &amp; POWER Cabinet","AKTIVCO",
AK869="AKTIVCO Coupure ENEO &amp; Baisse de tension","AKTIVCO GRID ONLY",
AK869="Coupure ENEO &amp; Baisse de tension","IHS GRID ONLY",
AK869="Defaut GE &amp; POWER Cabinet","IHS",
AK869="Sharing","Partners",
AK869="Sites strategiques &amp; DataCenter","SST &amp; DC",
AK869="Exclu","Exclu",
AK869="SAT","SAT",
AK869="SPARE-ISSUE","SPARE-ISSUE",
AK869="Fiber CAmtel","TRANS_FO_CAMTEL",
AK869="Fiber AOF","Fiber AOF",
AK869="Projet OCM (HUAWEI)","TRAVAUX-HUAWEI",
AK869="Projet OCM (NOKIA)","TRAVAUX-NOKIA",
AK869="ACCESS-ISSUE","ACCESS-ISSUE",
AK869="Projet OCM (ZTE, NOKIA, autres projets)","TRAVAUX OCM",
AK869="No root CAuse","No root cause",
AK869="ODU HS","PDH",
AK869="IP &amp; VLAN","PDH",
AK869="Warehouse HUAWEI","SPARE-ISSUE",
AK869="SPARE-HS","SPARE-ISSUE",
AK869="Power Telco","BSS",AK869="no impacts","no impacts"
),"")</f>
        <v>No root cause</v>
      </c>
      <c r="AJ869" s="56" t="str" cm="1">
        <f t="array" ref="AJ869">IFERROR(_xlfn.IFS(
AK869="MPR ISSUE","TX ISSUE",
AK869="BSS Hardware Issue","RAN ISSUE",
AK869="Sites strategiques, MLL, Pylone, etc.","ENVTECH",
AK869="AKTIVCO DEFAUT GE &amp; POWER Cabinet","POWER ISSUE",
AK869="AKTIVCO Coupure ENEO &amp; Baisse de tension","POWER ISSUE",
AK869="Coupure ENEO &amp; Baisse de tension","POWER ISSUE",
AK869="Defaut GE &amp; POWER Cabinet","POWER ISSUE",
AK869="Sharing","POWER ISSUE",
AK869="Sites strategiques &amp; DataCenter","POWER ISSUE",
AK869="Exclu","Exclu",
AK869="SAT","TX ISSUE",
AK869="SPARE-ISSUE","SPARE-ISSUE",
AK869="Fiber CAmtel","TX ISSUE",
AK869="Fiber AOF","TX ISSUE",
AK869="Projet OCM (HUAWEI)","TRAVAUX-HUAWEI",
AK869="Projet OCM (NOKIA)","TRAVAUX -NOKIA",
AK869="ACCESS-ISSUE","ACCESS-ISSUE",
AK869="Projet OCM (ZTE, NOKIA, autres projets)","TRAVAUX OCM",
AK869="No root CAuse","No root cause",
AK869="ODU HS","TX ISSUE",
AK869="IP &amp; VLAN","TX ISSUE",
AK869="Warehouse HUAWEI","SPARE-ISSUE",
AK869="SPARE-HS","SPARE-ISSUE",
AK869="Power Telco","RAN ISSUE",AK869="no impacts","no impacts"
),"")</f>
        <v>No root cause</v>
      </c>
      <c r="AK869" s="81" t="s">
        <v>5620</v>
      </c>
      <c r="AL869" s="56" t="str" cm="1">
        <f t="array" ref="AL869">IFERROR(_xlfn.IFS(
AK869="MPR ISSUE","ACTIVE",
AK869="BSS Hardware Issue","ACTIVE",
AK869="Sites strategiques, MLL, Pylone, etc.","PASSIVE",
AK869="AKTIVCO DEFAUT GE &amp; POWER Cabinet","PASSIVE",
AK869="AKTIVCO Coupure ENEO &amp; Baisse de tension","PASSIVE",
AK869="Coupure ENEO &amp; Baisse de tension","PASSIVE",
AK869="Defaut GE &amp; POWER Cabinet","PASSIVE",
AK869="Sharing","PASSIVE",
AK869="Sites strategiques &amp; DataCenter","PASSIVE",
AK869="Exclu","Exclu",
AK869="SAT","ACTIVE",
AK869="SPARE-ISSUE","SPARE-ISSUE",
AK869="Fiber CAmtel","ACTIVE",
AK869="Fiber AOF","ACTIVE",
AK869="Projet OCM (HUAWEI)","PLANNED WORKS",
AK869="Projet OCM (NOKIA)","PLANNED WORKS",
AK869="ACCESS-ISSUE","ACCESS-ISSUE",
AK869="Projet OCM (ZTE, NOKIA, autres projets)","PLANNED WORKS",
AK869="No root CAuse","No root cause",
AK869="ODU HS","ACTIVE",
AK869="IP &amp; VLAN","ACTIVE",
AK869="Warehouse HUAWEI","SPARE-ISSUE",
AK869="SPARE-HS","SPARE-ISSUE",
AK869="Power Telco","ACTIVE", AK869="no impacts","no impacts"
),"")</f>
        <v>No root cause</v>
      </c>
      <c r="AM869" s="108" t="s">
        <v>5537</v>
      </c>
      <c r="AN869" s="117" t="s">
        <v>3355</v>
      </c>
      <c r="AP869" s="23" t="s">
        <v>5537</v>
      </c>
      <c r="AQ869" s="23" t="s">
        <v>5537</v>
      </c>
      <c r="AR869" s="7"/>
      <c r="AS869" s="6"/>
      <c r="AT869" s="7"/>
      <c r="AU869" s="3" t="s">
        <v>5537</v>
      </c>
      <c r="AV869" s="24" t="s">
        <v>5537</v>
      </c>
      <c r="AW869" s="24" t="s">
        <v>5537</v>
      </c>
      <c r="AX869" s="24" t="s">
        <v>5537</v>
      </c>
      <c r="AY869" s="24" t="s">
        <v>5537</v>
      </c>
      <c r="AZ869" s="24" t="s">
        <v>5537</v>
      </c>
      <c r="BA869" s="24" t="s">
        <v>5537</v>
      </c>
      <c r="BB869" s="24" t="s">
        <v>5537</v>
      </c>
      <c r="BC869" s="24" t="s">
        <v>5537</v>
      </c>
      <c r="BD869" s="24" t="s">
        <v>5537</v>
      </c>
      <c r="BE869" s="24" t="s">
        <v>5537</v>
      </c>
      <c r="BF869" s="24" t="s">
        <v>5537</v>
      </c>
      <c r="BG869" s="24" t="s">
        <v>5537</v>
      </c>
      <c r="BH869" s="24" t="s">
        <v>5537</v>
      </c>
      <c r="BI869" s="9" t="s">
        <v>5537</v>
      </c>
      <c r="BJ869" s="14"/>
      <c r="BK869" s="14" t="s">
        <v>5537</v>
      </c>
      <c r="BL869" s="14" t="str">
        <f>_xlfn.XLOOKUP(B869,'[4]cell downs 18042026 17h'!$B:$B,'[4]cell downs 18042026 17h'!$B:$B,"")</f>
        <v/>
      </c>
      <c r="BM869" s="14" t="str">
        <f>_xlfn.XLOOKUP(B869,'[5]Cells Huawei 19042026 15h'!$B:$B,'[5]Cells Huawei 19042026 15h'!$B:$B,"")</f>
        <v/>
      </c>
      <c r="BN869" s="9" t="str">
        <f>_xlfn.XLOOKUP(B869,'[6]cells down 19042026 9H40'!$B:$B,'[6]cells down 19042026 9H40'!$B:$B,"")</f>
        <v/>
      </c>
      <c r="BO869" s="9" t="s">
        <v>3355</v>
      </c>
      <c r="BP869" s="9" t="s">
        <v>594</v>
      </c>
    </row>
    <row r="870" spans="1:68" s="9" customFormat="1" x14ac:dyDescent="0.35">
      <c r="A870" s="107" t="s">
        <v>2388</v>
      </c>
      <c r="B870" s="8" t="s">
        <v>2389</v>
      </c>
      <c r="C870" s="3" t="str">
        <f>_xlfn.XLOOKUP(B870,'[1]daily break down'!$D:$D,'[1]daily break down'!$E:$E,"")</f>
        <v>Yaounde</v>
      </c>
      <c r="D870" s="1" t="s">
        <v>11</v>
      </c>
      <c r="E870" s="1" t="s">
        <v>12</v>
      </c>
      <c r="F870" s="3" t="s">
        <v>37</v>
      </c>
      <c r="G870" s="1" t="s">
        <v>38</v>
      </c>
      <c r="H870" s="41" t="str">
        <f>_xlfn.XLOOKUP(B870,[2]CALCULATION!$B:$B,[2]CALCULATION!$H:$H,"")</f>
        <v>ZTE</v>
      </c>
      <c r="I870" s="34">
        <v>60.097079898297274</v>
      </c>
      <c r="J870" s="34">
        <v>60.097079898297274</v>
      </c>
      <c r="K870" s="34">
        <v>60.097079898297274</v>
      </c>
      <c r="L870" s="34">
        <v>41.186974400241979</v>
      </c>
      <c r="M870" s="34">
        <v>0</v>
      </c>
      <c r="N870" s="34">
        <v>0</v>
      </c>
      <c r="O870" s="34">
        <v>0</v>
      </c>
      <c r="P870" s="34">
        <v>0</v>
      </c>
      <c r="Q870" s="34">
        <v>0</v>
      </c>
      <c r="R870" s="34">
        <v>0</v>
      </c>
      <c r="S870" s="109">
        <v>2.26690979445429</v>
      </c>
      <c r="T870" s="109">
        <f>_xlfn.XLOOKUP(B870,'[3]Nur des jours'!$B:$B,'[3]Nur des jours'!$U:$U,"")</f>
        <v>0</v>
      </c>
      <c r="U870" s="109">
        <v>0</v>
      </c>
      <c r="V870" s="109">
        <v>0</v>
      </c>
      <c r="W870" s="109">
        <v>0</v>
      </c>
      <c r="X870" s="109">
        <v>0</v>
      </c>
      <c r="Y870" s="109">
        <v>0</v>
      </c>
      <c r="Z870" s="109">
        <v>0</v>
      </c>
      <c r="AA870" s="109">
        <v>0</v>
      </c>
      <c r="AB870" s="109">
        <v>7.1340313269571969E-4</v>
      </c>
      <c r="AC870" s="109">
        <v>0</v>
      </c>
      <c r="AD870" s="109">
        <v>0</v>
      </c>
      <c r="AE870" s="109">
        <v>0</v>
      </c>
      <c r="AF870" s="109">
        <v>0</v>
      </c>
      <c r="AG870" s="57" t="str">
        <f>_xlfn.XLOOKUP(B870,[3]CALCULATION!$B:$B,[3]CALCULATION!$M:$M,"")</f>
        <v>Operationnel</v>
      </c>
      <c r="AH870" s="57"/>
      <c r="AI870" s="56" t="str" cm="1">
        <f t="array" ref="AI870">IFERROR(_xlfn.IFS(
AK870="MPR ISSUE","PDH",
AK870="BSS Hardware Issue","BSS",
AK870="Sites strategiques, MLL, Pylone, etc.","ENVTECH",
AK870="AKTIVCO DEFAUT GE &amp; POWER Cabinet","AKTIVCO",
AK870="AKTIVCO Coupure ENEO &amp; Baisse de tension","AKTIVCO GRID ONLY",
AK870="Coupure ENEO &amp; Baisse de tension","IHS GRID ONLY",
AK870="Defaut GE &amp; POWER Cabinet","IHS",
AK870="Sharing","Partners",
AK870="Sites strategiques &amp; DataCenter","SST &amp; DC",
AK870="Exclu","Exclu",
AK870="SAT","SAT",
AK870="SPARE-ISSUE","SPARE-ISSUE",
AK870="Fiber CAmtel","TRANS_FO_CAMTEL",
AK870="Fiber AOF","Fiber AOF",
AK870="Projet OCM (HUAWEI)","TRAVAUX-HUAWEI",
AK870="Projet OCM (NOKIA)","TRAVAUX-NOKIA",
AK870="ACCESS-ISSUE","ACCESS-ISSUE",
AK870="Projet OCM (ZTE, NOKIA, autres projets)","TRAVAUX OCM",
AK870="No root CAuse","No root cause",
AK870="ODU HS","PDH",
AK870="IP &amp; VLAN","PDH",
AK870="Warehouse HUAWEI","SPARE-ISSUE",
AK870="SPARE-HS","SPARE-ISSUE",
AK870="Power Telco","BSS",AK870="no impacts","no impacts"
),"")</f>
        <v>BSS</v>
      </c>
      <c r="AJ870" s="56" t="str" cm="1">
        <f t="array" ref="AJ870">IFERROR(_xlfn.IFS(
AK870="MPR ISSUE","TX ISSUE",
AK870="BSS Hardware Issue","RAN ISSUE",
AK870="Sites strategiques, MLL, Pylone, etc.","ENVTECH",
AK870="AKTIVCO DEFAUT GE &amp; POWER Cabinet","POWER ISSUE",
AK870="AKTIVCO Coupure ENEO &amp; Baisse de tension","POWER ISSUE",
AK870="Coupure ENEO &amp; Baisse de tension","POWER ISSUE",
AK870="Defaut GE &amp; POWER Cabinet","POWER ISSUE",
AK870="Sharing","POWER ISSUE",
AK870="Sites strategiques &amp; DataCenter","POWER ISSUE",
AK870="Exclu","Exclu",
AK870="SAT","TX ISSUE",
AK870="SPARE-ISSUE","SPARE-ISSUE",
AK870="Fiber CAmtel","TX ISSUE",
AK870="Fiber AOF","TX ISSUE",
AK870="Projet OCM (HUAWEI)","TRAVAUX-HUAWEI",
AK870="Projet OCM (NOKIA)","TRAVAUX -NOKIA",
AK870="ACCESS-ISSUE","ACCESS-ISSUE",
AK870="Projet OCM (ZTE, NOKIA, autres projets)","TRAVAUX OCM",
AK870="No root CAuse","No root cause",
AK870="ODU HS","TX ISSUE",
AK870="IP &amp; VLAN","TX ISSUE",
AK870="Warehouse HUAWEI","SPARE-ISSUE",
AK870="SPARE-HS","SPARE-ISSUE",
AK870="Power Telco","RAN ISSUE",AK870="no impacts","no impacts"
),"")</f>
        <v>RAN ISSUE</v>
      </c>
      <c r="AK870" s="81" t="s">
        <v>5320</v>
      </c>
      <c r="AL870" s="56" t="str" cm="1">
        <f t="array" ref="AL870">IFERROR(_xlfn.IFS(
AK870="MPR ISSUE","ACTIVE",
AK870="BSS Hardware Issue","ACTIVE",
AK870="Sites strategiques, MLL, Pylone, etc.","PASSIVE",
AK870="AKTIVCO DEFAUT GE &amp; POWER Cabinet","PASSIVE",
AK870="AKTIVCO Coupure ENEO &amp; Baisse de tension","PASSIVE",
AK870="Coupure ENEO &amp; Baisse de tension","PASSIVE",
AK870="Defaut GE &amp; POWER Cabinet","PASSIVE",
AK870="Sharing","PASSIVE",
AK870="Sites strategiques &amp; DataCenter","PASSIVE",
AK870="Exclu","Exclu",
AK870="SAT","ACTIVE",
AK870="SPARE-ISSUE","SPARE-ISSUE",
AK870="Fiber CAmtel","ACTIVE",
AK870="Fiber AOF","ACTIVE",
AK870="Projet OCM (HUAWEI)","PLANNED WORKS",
AK870="Projet OCM (NOKIA)","PLANNED WORKS",
AK870="ACCESS-ISSUE","ACCESS-ISSUE",
AK870="Projet OCM (ZTE, NOKIA, autres projets)","PLANNED WORKS",
AK870="No root CAuse","No root cause",
AK870="ODU HS","ACTIVE",
AK870="IP &amp; VLAN","ACTIVE",
AK870="Warehouse HUAWEI","SPARE-ISSUE",
AK870="SPARE-HS","SPARE-ISSUE",
AK870="Power Telco","ACTIVE", AK870="no impacts","no impacts"
),"")</f>
        <v>ACTIVE</v>
      </c>
      <c r="AM870" s="108" t="s">
        <v>6074</v>
      </c>
      <c r="AN870" s="117" t="s">
        <v>2389</v>
      </c>
      <c r="AP870" s="23" t="s">
        <v>5537</v>
      </c>
      <c r="AQ870" s="23" t="s">
        <v>5537</v>
      </c>
      <c r="AR870" s="7"/>
      <c r="AS870" s="6"/>
      <c r="AT870" s="7"/>
      <c r="AU870" s="3" t="s">
        <v>5537</v>
      </c>
      <c r="AV870" s="24" t="s">
        <v>5537</v>
      </c>
      <c r="AW870" s="24" t="s">
        <v>5537</v>
      </c>
      <c r="AX870" s="24" t="s">
        <v>5537</v>
      </c>
      <c r="AY870" s="24" t="s">
        <v>5537</v>
      </c>
      <c r="AZ870" s="24" t="s">
        <v>5537</v>
      </c>
      <c r="BA870" s="24" t="s">
        <v>5537</v>
      </c>
      <c r="BB870" s="24" t="s">
        <v>5537</v>
      </c>
      <c r="BC870" s="24" t="s">
        <v>5537</v>
      </c>
      <c r="BD870" s="24" t="s">
        <v>5537</v>
      </c>
      <c r="BE870" s="24" t="s">
        <v>5537</v>
      </c>
      <c r="BF870" s="24" t="s">
        <v>5537</v>
      </c>
      <c r="BG870" s="24" t="s">
        <v>5537</v>
      </c>
      <c r="BH870" s="24" t="s">
        <v>5537</v>
      </c>
      <c r="BI870" s="9" t="s">
        <v>5537</v>
      </c>
      <c r="BJ870" s="14"/>
      <c r="BK870" s="14" t="s">
        <v>2389</v>
      </c>
      <c r="BL870" s="14" t="str">
        <f>_xlfn.XLOOKUP(B870,'[4]cell downs 18042026 17h'!$B:$B,'[4]cell downs 18042026 17h'!$B:$B,"")</f>
        <v/>
      </c>
      <c r="BM870" s="14" t="str">
        <f>_xlfn.XLOOKUP(B870,'[5]Cells Huawei 19042026 15h'!$B:$B,'[5]Cells Huawei 19042026 15h'!$B:$B,"")</f>
        <v/>
      </c>
      <c r="BN870" s="9" t="str">
        <f>_xlfn.XLOOKUP(B870,'[6]cells down 19042026 9H40'!$B:$B,'[6]cells down 19042026 9H40'!$B:$B,"")</f>
        <v/>
      </c>
      <c r="BO870" s="9" t="s">
        <v>2389</v>
      </c>
      <c r="BP870" s="9" t="s">
        <v>12</v>
      </c>
    </row>
    <row r="871" spans="1:68" s="9" customFormat="1" x14ac:dyDescent="0.35">
      <c r="A871" s="1" t="s">
        <v>1771</v>
      </c>
      <c r="B871" s="1" t="s">
        <v>1772</v>
      </c>
      <c r="C871" s="3" t="str">
        <f>_xlfn.XLOOKUP(B871,'[1]daily break down'!$D:$D,'[1]daily break down'!$E:$E,"")</f>
        <v>CENTRE</v>
      </c>
      <c r="D871" s="1" t="s">
        <v>11</v>
      </c>
      <c r="E871" s="30" t="s">
        <v>96</v>
      </c>
      <c r="F871" s="3" t="s">
        <v>69</v>
      </c>
      <c r="G871" s="1" t="s">
        <v>1773</v>
      </c>
      <c r="H871" s="40" t="str">
        <f>_xlfn.XLOOKUP(B871,[2]CALCULATION!$B:$B,[2]CALCULATION!$H:$H,"")</f>
        <v>NOKIA</v>
      </c>
      <c r="I871" s="34">
        <v>0.75361310108546975</v>
      </c>
      <c r="J871" s="34">
        <v>1.306031303272507</v>
      </c>
      <c r="K871" s="34">
        <v>0.1644826960897062</v>
      </c>
      <c r="L871" s="34">
        <v>1.7133008244275927</v>
      </c>
      <c r="M871" s="34">
        <v>0</v>
      </c>
      <c r="N871" s="34">
        <v>0.16485041710317686</v>
      </c>
      <c r="O871" s="34">
        <v>0</v>
      </c>
      <c r="P871" s="34">
        <v>0</v>
      </c>
      <c r="Q871" s="34">
        <v>0</v>
      </c>
      <c r="R871" s="34">
        <v>4.3496291487940502</v>
      </c>
      <c r="S871" s="109">
        <v>0</v>
      </c>
      <c r="T871" s="109">
        <f>_xlfn.XLOOKUP(B871,'[3]Nur des jours'!$B:$B,'[3]Nur des jours'!$U:$U,"")</f>
        <v>0</v>
      </c>
      <c r="U871" s="109">
        <v>0</v>
      </c>
      <c r="V871" s="109">
        <v>0</v>
      </c>
      <c r="W871" s="109">
        <v>0</v>
      </c>
      <c r="X871" s="109">
        <v>0</v>
      </c>
      <c r="Y871" s="109">
        <v>0</v>
      </c>
      <c r="Z871" s="109">
        <v>0</v>
      </c>
      <c r="AA871" s="109">
        <v>0</v>
      </c>
      <c r="AB871" s="109">
        <v>6.5989789774364852E-4</v>
      </c>
      <c r="AC871" s="109">
        <v>0</v>
      </c>
      <c r="AD871" s="109">
        <v>0</v>
      </c>
      <c r="AE871" s="109">
        <v>0</v>
      </c>
      <c r="AF871" s="109">
        <v>0</v>
      </c>
      <c r="AG871" s="57" t="str">
        <f>_xlfn.XLOOKUP(B871,[3]CALCULATION!$B:$B,[3]CALCULATION!$M:$M,"")</f>
        <v>Operationnel</v>
      </c>
      <c r="AH871" s="57"/>
      <c r="AI871" s="56" t="str" cm="1">
        <f t="array" ref="AI871">IFERROR(_xlfn.IFS(
AK871="MPR ISSUE","PDH",
AK871="BSS Hardware Issue","BSS",
AK871="Sites strategiques, MLL, Pylone, etc.","ENVTECH",
AK871="AKTIVCO DEFAUT GE &amp; POWER Cabinet","AKTIVCO",
AK871="AKTIVCO Coupure ENEO &amp; Baisse de tension","AKTIVCO GRID ONLY",
AK871="Coupure ENEO &amp; Baisse de tension","IHS GRID ONLY",
AK871="Defaut GE &amp; POWER Cabinet","IHS",
AK871="Sharing","Partners",
AK871="Sites strategiques &amp; DataCenter","SST &amp; DC",
AK871="Exclu","Exclu",
AK871="SAT","SAT",
AK871="SPARE-ISSUE","SPARE-ISSUE",
AK871="Fiber CAmtel","TRANS_FO_CAMTEL",
AK871="Fiber AOF","Fiber AOF",
AK871="Projet OCM (HUAWEI)","TRAVAUX-HUAWEI",
AK871="Projet OCM (NOKIA)","TRAVAUX-NOKIA",
AK871="ACCESS-ISSUE","ACCESS-ISSUE",
AK871="Projet OCM (ZTE, NOKIA, autres projets)","TRAVAUX OCM",
AK871="No root CAuse","No root cause",
AK871="ODU HS","PDH",
AK871="IP &amp; VLAN","PDH",
AK871="Warehouse HUAWEI","SPARE-ISSUE",
AK871="SPARE-HS","SPARE-ISSUE",
AK871="Power Telco","BSS",AK871="no impacts","no impacts"
),"")</f>
        <v>No root cause</v>
      </c>
      <c r="AJ871" s="56" t="str" cm="1">
        <f t="array" ref="AJ871">IFERROR(_xlfn.IFS(
AK871="MPR ISSUE","TX ISSUE",
AK871="BSS Hardware Issue","RAN ISSUE",
AK871="Sites strategiques, MLL, Pylone, etc.","ENVTECH",
AK871="AKTIVCO DEFAUT GE &amp; POWER Cabinet","POWER ISSUE",
AK871="AKTIVCO Coupure ENEO &amp; Baisse de tension","POWER ISSUE",
AK871="Coupure ENEO &amp; Baisse de tension","POWER ISSUE",
AK871="Defaut GE &amp; POWER Cabinet","POWER ISSUE",
AK871="Sharing","POWER ISSUE",
AK871="Sites strategiques &amp; DataCenter","POWER ISSUE",
AK871="Exclu","Exclu",
AK871="SAT","TX ISSUE",
AK871="SPARE-ISSUE","SPARE-ISSUE",
AK871="Fiber CAmtel","TX ISSUE",
AK871="Fiber AOF","TX ISSUE",
AK871="Projet OCM (HUAWEI)","TRAVAUX-HUAWEI",
AK871="Projet OCM (NOKIA)","TRAVAUX -NOKIA",
AK871="ACCESS-ISSUE","ACCESS-ISSUE",
AK871="Projet OCM (ZTE, NOKIA, autres projets)","TRAVAUX OCM",
AK871="No root CAuse","No root cause",
AK871="ODU HS","TX ISSUE",
AK871="IP &amp; VLAN","TX ISSUE",
AK871="Warehouse HUAWEI","SPARE-ISSUE",
AK871="SPARE-HS","SPARE-ISSUE",
AK871="Power Telco","RAN ISSUE",AK871="no impacts","no impacts"
),"")</f>
        <v>No root cause</v>
      </c>
      <c r="AK871" s="81" t="s">
        <v>5620</v>
      </c>
      <c r="AL871" s="56" t="str" cm="1">
        <f t="array" ref="AL871">IFERROR(_xlfn.IFS(
AK871="MPR ISSUE","ACTIVE",
AK871="BSS Hardware Issue","ACTIVE",
AK871="Sites strategiques, MLL, Pylone, etc.","PASSIVE",
AK871="AKTIVCO DEFAUT GE &amp; POWER Cabinet","PASSIVE",
AK871="AKTIVCO Coupure ENEO &amp; Baisse de tension","PASSIVE",
AK871="Coupure ENEO &amp; Baisse de tension","PASSIVE",
AK871="Defaut GE &amp; POWER Cabinet","PASSIVE",
AK871="Sharing","PASSIVE",
AK871="Sites strategiques &amp; DataCenter","PASSIVE",
AK871="Exclu","Exclu",
AK871="SAT","ACTIVE",
AK871="SPARE-ISSUE","SPARE-ISSUE",
AK871="Fiber CAmtel","ACTIVE",
AK871="Fiber AOF","ACTIVE",
AK871="Projet OCM (HUAWEI)","PLANNED WORKS",
AK871="Projet OCM (NOKIA)","PLANNED WORKS",
AK871="ACCESS-ISSUE","ACCESS-ISSUE",
AK871="Projet OCM (ZTE, NOKIA, autres projets)","PLANNED WORKS",
AK871="No root CAuse","No root cause",
AK871="ODU HS","ACTIVE",
AK871="IP &amp; VLAN","ACTIVE",
AK871="Warehouse HUAWEI","SPARE-ISSUE",
AK871="SPARE-HS","SPARE-ISSUE",
AK871="Power Telco","ACTIVE", AK871="no impacts","no impacts"
),"")</f>
        <v>No root cause</v>
      </c>
      <c r="AM871" s="108" t="s">
        <v>5537</v>
      </c>
      <c r="AN871" s="117" t="s">
        <v>1772</v>
      </c>
      <c r="AP871" s="23" t="s">
        <v>5537</v>
      </c>
      <c r="AQ871" s="23" t="s">
        <v>5537</v>
      </c>
      <c r="AR871" s="7"/>
      <c r="AS871" s="6"/>
      <c r="AT871" s="7"/>
      <c r="AU871" s="3" t="s">
        <v>5537</v>
      </c>
      <c r="AV871" s="24" t="s">
        <v>5537</v>
      </c>
      <c r="AW871" s="24" t="s">
        <v>5537</v>
      </c>
      <c r="AX871" s="24" t="s">
        <v>5537</v>
      </c>
      <c r="AY871" s="24" t="s">
        <v>5537</v>
      </c>
      <c r="AZ871" s="24" t="s">
        <v>5537</v>
      </c>
      <c r="BA871" s="24" t="s">
        <v>5537</v>
      </c>
      <c r="BB871" s="24" t="s">
        <v>5537</v>
      </c>
      <c r="BC871" s="24" t="s">
        <v>5537</v>
      </c>
      <c r="BD871" s="24" t="s">
        <v>5537</v>
      </c>
      <c r="BE871" s="24" t="s">
        <v>5537</v>
      </c>
      <c r="BF871" s="24" t="s">
        <v>5537</v>
      </c>
      <c r="BG871" s="24" t="s">
        <v>5537</v>
      </c>
      <c r="BH871" s="24" t="s">
        <v>5537</v>
      </c>
      <c r="BI871" s="9" t="s">
        <v>5537</v>
      </c>
      <c r="BJ871" s="14"/>
      <c r="BK871" s="14" t="s">
        <v>5537</v>
      </c>
      <c r="BL871" s="14" t="str">
        <f>_xlfn.XLOOKUP(B871,'[4]cell downs 18042026 17h'!$B:$B,'[4]cell downs 18042026 17h'!$B:$B,"")</f>
        <v/>
      </c>
      <c r="BM871" s="14" t="str">
        <f>_xlfn.XLOOKUP(B871,'[5]Cells Huawei 19042026 15h'!$B:$B,'[5]Cells Huawei 19042026 15h'!$B:$B,"")</f>
        <v/>
      </c>
      <c r="BN871" s="9" t="str">
        <f>_xlfn.XLOOKUP(B871,'[6]cells down 19042026 9H40'!$B:$B,'[6]cells down 19042026 9H40'!$B:$B,"")</f>
        <v/>
      </c>
      <c r="BO871" s="9" t="s">
        <v>1772</v>
      </c>
      <c r="BP871" s="9" t="s">
        <v>12</v>
      </c>
    </row>
    <row r="872" spans="1:68" s="9" customFormat="1" x14ac:dyDescent="0.35">
      <c r="A872" s="3" t="s">
        <v>5455</v>
      </c>
      <c r="B872" s="31" t="s">
        <v>5456</v>
      </c>
      <c r="C872" s="3" t="str">
        <f>_xlfn.XLOOKUP(B872,'[1]daily break down'!$D:$D,'[1]daily break down'!$E:$E,"")</f>
        <v>Yaounde</v>
      </c>
      <c r="D872" s="25" t="e">
        <v>#N/A</v>
      </c>
      <c r="E872" s="25" t="e">
        <v>#N/A</v>
      </c>
      <c r="F872" s="3" t="s">
        <v>5388</v>
      </c>
      <c r="G872" s="3" t="s">
        <v>38</v>
      </c>
      <c r="H872" s="41" t="str">
        <f>_xlfn.XLOOKUP(B872,[2]CALCULATION!$B:$B,[2]CALCULATION!$H:$H,"")</f>
        <v>ZTE</v>
      </c>
      <c r="I872" s="34">
        <v>0</v>
      </c>
      <c r="J872" s="34">
        <v>0</v>
      </c>
      <c r="K872" s="34">
        <v>0</v>
      </c>
      <c r="L872" s="34">
        <v>0</v>
      </c>
      <c r="M872" s="34">
        <v>0</v>
      </c>
      <c r="N872" s="34">
        <v>0</v>
      </c>
      <c r="O872" s="34">
        <v>0</v>
      </c>
      <c r="P872" s="34">
        <v>0</v>
      </c>
      <c r="Q872" s="34">
        <v>0</v>
      </c>
      <c r="R872" s="34">
        <v>0</v>
      </c>
      <c r="S872" s="109">
        <v>0</v>
      </c>
      <c r="T872" s="109">
        <f>_xlfn.XLOOKUP(B872,'[3]Nur des jours'!$B:$B,'[3]Nur des jours'!$U:$U,"")</f>
        <v>0</v>
      </c>
      <c r="U872" s="109">
        <v>0</v>
      </c>
      <c r="V872" s="109" t="s">
        <v>5537</v>
      </c>
      <c r="W872" s="109">
        <v>0</v>
      </c>
      <c r="X872" s="109">
        <v>0</v>
      </c>
      <c r="Y872" s="109">
        <v>0</v>
      </c>
      <c r="Z872" s="109">
        <v>0</v>
      </c>
      <c r="AA872" s="109">
        <v>0.89558845770803552</v>
      </c>
      <c r="AB872" s="109">
        <v>4.8154711456976478E-4</v>
      </c>
      <c r="AC872" s="109">
        <v>0</v>
      </c>
      <c r="AD872" s="109">
        <v>0</v>
      </c>
      <c r="AE872" s="109">
        <v>0</v>
      </c>
      <c r="AF872" s="109">
        <v>0</v>
      </c>
      <c r="AG872" s="57" t="str">
        <f>_xlfn.XLOOKUP(B872,[3]CALCULATION!$B:$B,[3]CALCULATION!$M:$M,"")</f>
        <v>Operationnel</v>
      </c>
      <c r="AH872" s="57"/>
      <c r="AI872" s="56" t="str" cm="1">
        <f t="array" ref="AI872">IFERROR(_xlfn.IFS(
AK872="MPR ISSUE","PDH",
AK872="BSS Hardware Issue","BSS",
AK872="Sites strategiques, MLL, Pylone, etc.","ENVTECH",
AK872="AKTIVCO DEFAUT GE &amp; POWER Cabinet","AKTIVCO",
AK872="AKTIVCO Coupure ENEO &amp; Baisse de tension","AKTIVCO GRID ONLY",
AK872="Coupure ENEO &amp; Baisse de tension","IHS GRID ONLY",
AK872="Defaut GE &amp; POWER Cabinet","IHS",
AK872="Sharing","Partners",
AK872="Sites strategiques &amp; DataCenter","SST &amp; DC",
AK872="Exclu","Exclu",
AK872="SAT","SAT",
AK872="SPARE-ISSUE","SPARE-ISSUE",
AK872="Fiber CAmtel","TRANS_FO_CAMTEL",
AK872="Fiber AOF","Fiber AOF",
AK872="Projet OCM (HUAWEI)","TRAVAUX-HUAWEI",
AK872="Projet OCM (NOKIA)","TRAVAUX-NOKIA",
AK872="ACCESS-ISSUE","ACCESS-ISSUE",
AK872="Projet OCM (ZTE, NOKIA, autres projets)","TRAVAUX OCM",
AK872="No root CAuse","No root cause",
AK872="ODU HS","PDH",
AK872="IP &amp; VLAN","PDH",
AK872="Warehouse HUAWEI","SPARE-ISSUE",
AK872="SPARE-HS","SPARE-ISSUE",
AK872="Power Telco","BSS",AK872="no impacts","no impacts"
),"")</f>
        <v>No root cause</v>
      </c>
      <c r="AJ872" s="56" t="str" cm="1">
        <f t="array" ref="AJ872">IFERROR(_xlfn.IFS(
AK872="MPR ISSUE","TX ISSUE",
AK872="BSS Hardware Issue","RAN ISSUE",
AK872="Sites strategiques, MLL, Pylone, etc.","ENVTECH",
AK872="AKTIVCO DEFAUT GE &amp; POWER Cabinet","POWER ISSUE",
AK872="AKTIVCO Coupure ENEO &amp; Baisse de tension","POWER ISSUE",
AK872="Coupure ENEO &amp; Baisse de tension","POWER ISSUE",
AK872="Defaut GE &amp; POWER Cabinet","POWER ISSUE",
AK872="Sharing","POWER ISSUE",
AK872="Sites strategiques &amp; DataCenter","POWER ISSUE",
AK872="Exclu","Exclu",
AK872="SAT","TX ISSUE",
AK872="SPARE-ISSUE","SPARE-ISSUE",
AK872="Fiber CAmtel","TX ISSUE",
AK872="Fiber AOF","TX ISSUE",
AK872="Projet OCM (HUAWEI)","TRAVAUX-HUAWEI",
AK872="Projet OCM (NOKIA)","TRAVAUX -NOKIA",
AK872="ACCESS-ISSUE","ACCESS-ISSUE",
AK872="Projet OCM (ZTE, NOKIA, autres projets)","TRAVAUX OCM",
AK872="No root CAuse","No root cause",
AK872="ODU HS","TX ISSUE",
AK872="IP &amp; VLAN","TX ISSUE",
AK872="Warehouse HUAWEI","SPARE-ISSUE",
AK872="SPARE-HS","SPARE-ISSUE",
AK872="Power Telco","RAN ISSUE",AK872="no impacts","no impacts"
),"")</f>
        <v>No root cause</v>
      </c>
      <c r="AK872" s="81" t="s">
        <v>5620</v>
      </c>
      <c r="AL872" s="56" t="str" cm="1">
        <f t="array" ref="AL872">IFERROR(_xlfn.IFS(
AK872="MPR ISSUE","ACTIVE",
AK872="BSS Hardware Issue","ACTIVE",
AK872="Sites strategiques, MLL, Pylone, etc.","PASSIVE",
AK872="AKTIVCO DEFAUT GE &amp; POWER Cabinet","PASSIVE",
AK872="AKTIVCO Coupure ENEO &amp; Baisse de tension","PASSIVE",
AK872="Coupure ENEO &amp; Baisse de tension","PASSIVE",
AK872="Defaut GE &amp; POWER Cabinet","PASSIVE",
AK872="Sharing","PASSIVE",
AK872="Sites strategiques &amp; DataCenter","PASSIVE",
AK872="Exclu","Exclu",
AK872="SAT","ACTIVE",
AK872="SPARE-ISSUE","SPARE-ISSUE",
AK872="Fiber CAmtel","ACTIVE",
AK872="Fiber AOF","ACTIVE",
AK872="Projet OCM (HUAWEI)","PLANNED WORKS",
AK872="Projet OCM (NOKIA)","PLANNED WORKS",
AK872="ACCESS-ISSUE","ACCESS-ISSUE",
AK872="Projet OCM (ZTE, NOKIA, autres projets)","PLANNED WORKS",
AK872="No root CAuse","No root cause",
AK872="ODU HS","ACTIVE",
AK872="IP &amp; VLAN","ACTIVE",
AK872="Warehouse HUAWEI","SPARE-ISSUE",
AK872="SPARE-HS","SPARE-ISSUE",
AK872="Power Telco","ACTIVE", AK872="no impacts","no impacts"
),"")</f>
        <v>No root cause</v>
      </c>
      <c r="AM872" s="108" t="s">
        <v>5537</v>
      </c>
      <c r="AN872" s="117" t="s">
        <v>5456</v>
      </c>
      <c r="AP872" s="23" t="s">
        <v>5537</v>
      </c>
      <c r="AQ872" s="23" t="s">
        <v>5537</v>
      </c>
      <c r="AR872" s="7"/>
      <c r="AS872" s="6"/>
      <c r="AT872" s="7"/>
      <c r="AU872" s="3" t="s">
        <v>5537</v>
      </c>
      <c r="AV872" s="24" t="s">
        <v>5537</v>
      </c>
      <c r="AW872" s="24" t="s">
        <v>5537</v>
      </c>
      <c r="AX872" s="24" t="s">
        <v>5537</v>
      </c>
      <c r="AY872" s="24" t="s">
        <v>5537</v>
      </c>
      <c r="AZ872" s="24" t="s">
        <v>5537</v>
      </c>
      <c r="BA872" s="24" t="s">
        <v>5537</v>
      </c>
      <c r="BB872" s="24" t="s">
        <v>5537</v>
      </c>
      <c r="BC872" s="24" t="s">
        <v>5537</v>
      </c>
      <c r="BD872" s="24" t="s">
        <v>5537</v>
      </c>
      <c r="BE872" s="24" t="s">
        <v>5537</v>
      </c>
      <c r="BF872" s="24" t="s">
        <v>5537</v>
      </c>
      <c r="BG872" s="24" t="s">
        <v>5537</v>
      </c>
      <c r="BH872" s="24" t="s">
        <v>5537</v>
      </c>
      <c r="BI872" s="9" t="s">
        <v>5537</v>
      </c>
      <c r="BJ872" s="14"/>
      <c r="BK872" s="14" t="s">
        <v>5537</v>
      </c>
      <c r="BL872" s="14" t="str">
        <f>_xlfn.XLOOKUP(B872,'[4]cell downs 18042026 17h'!$B:$B,'[4]cell downs 18042026 17h'!$B:$B,"")</f>
        <v/>
      </c>
      <c r="BM872" s="14" t="str">
        <f>_xlfn.XLOOKUP(B872,'[5]Cells Huawei 19042026 15h'!$B:$B,'[5]Cells Huawei 19042026 15h'!$B:$B,"")</f>
        <v/>
      </c>
      <c r="BN872" s="9" t="str">
        <f>_xlfn.XLOOKUP(B872,'[6]cells down 19042026 9H40'!$B:$B,'[6]cells down 19042026 9H40'!$B:$B,"")</f>
        <v/>
      </c>
      <c r="BO872" s="9" t="s">
        <v>5537</v>
      </c>
      <c r="BP872" s="9" t="s">
        <v>5537</v>
      </c>
    </row>
    <row r="873" spans="1:68" s="9" customFormat="1" x14ac:dyDescent="0.35">
      <c r="A873" s="3" t="s">
        <v>2101</v>
      </c>
      <c r="B873" s="31" t="s">
        <v>2102</v>
      </c>
      <c r="C873" s="3" t="str">
        <f>_xlfn.XLOOKUP(B873,'[1]daily break down'!$D:$D,'[1]daily break down'!$E:$E,"")</f>
        <v>Yaounde</v>
      </c>
      <c r="D873" s="3" t="s">
        <v>357</v>
      </c>
      <c r="E873" s="3" t="s">
        <v>89</v>
      </c>
      <c r="F873" s="3" t="s">
        <v>37</v>
      </c>
      <c r="G873" s="3" t="s">
        <v>38</v>
      </c>
      <c r="H873" s="41" t="str">
        <f>_xlfn.XLOOKUP(B873,[2]CALCULATION!$B:$B,[2]CALCULATION!$H:$H,"")</f>
        <v>ZTE</v>
      </c>
      <c r="I873" s="34">
        <v>6.5133968024169991E-17</v>
      </c>
      <c r="J873" s="34">
        <v>0</v>
      </c>
      <c r="K873" s="34">
        <v>0</v>
      </c>
      <c r="L873" s="34">
        <v>0</v>
      </c>
      <c r="M873" s="34">
        <v>0</v>
      </c>
      <c r="N873" s="34">
        <v>0</v>
      </c>
      <c r="O873" s="34">
        <v>0</v>
      </c>
      <c r="P873" s="34">
        <v>0</v>
      </c>
      <c r="Q873" s="34">
        <v>0</v>
      </c>
      <c r="R873" s="34">
        <v>0</v>
      </c>
      <c r="S873" s="109">
        <v>13.510232341132257</v>
      </c>
      <c r="T873" s="109">
        <f>_xlfn.XLOOKUP(B873,'[3]Nur des jours'!$B:$B,'[3]Nur des jours'!$U:$U,"")</f>
        <v>0</v>
      </c>
      <c r="U873" s="109">
        <v>12.055353662469003</v>
      </c>
      <c r="V873" s="109">
        <v>0</v>
      </c>
      <c r="W873" s="109">
        <v>0</v>
      </c>
      <c r="X873" s="109">
        <v>0</v>
      </c>
      <c r="Y873" s="109">
        <v>0</v>
      </c>
      <c r="Z873" s="109">
        <v>0</v>
      </c>
      <c r="AA873" s="109">
        <v>0</v>
      </c>
      <c r="AB873" s="109">
        <v>3.7453664466531404E-4</v>
      </c>
      <c r="AC873" s="109">
        <v>2.6228073330695537E-3</v>
      </c>
      <c r="AD873" s="109">
        <v>0</v>
      </c>
      <c r="AE873" s="109">
        <v>3.7453664466531404E-4</v>
      </c>
      <c r="AF873" s="109">
        <v>3.7453664466531404E-4</v>
      </c>
      <c r="AG873" s="57" t="str">
        <f>_xlfn.XLOOKUP(B873,[3]CALCULATION!$B:$B,[3]CALCULATION!$M:$M,"")</f>
        <v>Operationnel</v>
      </c>
      <c r="AH873" s="57"/>
      <c r="AI873" s="56" t="str" cm="1">
        <f t="array" ref="AI873">IFERROR(_xlfn.IFS(
AK873="MPR ISSUE","PDH",
AK873="BSS Hardware Issue","BSS",
AK873="Sites strategiques, MLL, Pylone, etc.","ENVTECH",
AK873="AKTIVCO DEFAUT GE &amp; POWER Cabinet","AKTIVCO",
AK873="AKTIVCO Coupure ENEO &amp; Baisse de tension","AKTIVCO GRID ONLY",
AK873="Coupure ENEO &amp; Baisse de tension","IHS GRID ONLY",
AK873="Defaut GE &amp; POWER Cabinet","IHS",
AK873="Sharing","Partners",
AK873="Sites strategiques &amp; DataCenter","SST &amp; DC",
AK873="Exclu","Exclu",
AK873="SAT","SAT",
AK873="SPARE-ISSUE","SPARE-ISSUE",
AK873="Fiber CAmtel","TRANS_FO_CAMTEL",
AK873="Fiber AOF","Fiber AOF",
AK873="Projet OCM (HUAWEI)","TRAVAUX-HUAWEI",
AK873="Projet OCM (NOKIA)","TRAVAUX-NOKIA",
AK873="ACCESS-ISSUE","ACCESS-ISSUE",
AK873="Projet OCM (ZTE, NOKIA, autres projets)","TRAVAUX OCM",
AK873="No root CAuse","No root cause",
AK873="ODU HS","PDH",
AK873="IP &amp; VLAN","PDH",
AK873="Warehouse HUAWEI","SPARE-ISSUE",
AK873="SPARE-HS","SPARE-ISSUE",
AK873="Power Telco","BSS",AK873="no impacts","no impacts"
),"")</f>
        <v>No root cause</v>
      </c>
      <c r="AJ873" s="56" t="str" cm="1">
        <f t="array" ref="AJ873">IFERROR(_xlfn.IFS(
AK873="MPR ISSUE","TX ISSUE",
AK873="BSS Hardware Issue","RAN ISSUE",
AK873="Sites strategiques, MLL, Pylone, etc.","ENVTECH",
AK873="AKTIVCO DEFAUT GE &amp; POWER Cabinet","POWER ISSUE",
AK873="AKTIVCO Coupure ENEO &amp; Baisse de tension","POWER ISSUE",
AK873="Coupure ENEO &amp; Baisse de tension","POWER ISSUE",
AK873="Defaut GE &amp; POWER Cabinet","POWER ISSUE",
AK873="Sharing","POWER ISSUE",
AK873="Sites strategiques &amp; DataCenter","POWER ISSUE",
AK873="Exclu","Exclu",
AK873="SAT","TX ISSUE",
AK873="SPARE-ISSUE","SPARE-ISSUE",
AK873="Fiber CAmtel","TX ISSUE",
AK873="Fiber AOF","TX ISSUE",
AK873="Projet OCM (HUAWEI)","TRAVAUX-HUAWEI",
AK873="Projet OCM (NOKIA)","TRAVAUX -NOKIA",
AK873="ACCESS-ISSUE","ACCESS-ISSUE",
AK873="Projet OCM (ZTE, NOKIA, autres projets)","TRAVAUX OCM",
AK873="No root CAuse","No root cause",
AK873="ODU HS","TX ISSUE",
AK873="IP &amp; VLAN","TX ISSUE",
AK873="Warehouse HUAWEI","SPARE-ISSUE",
AK873="SPARE-HS","SPARE-ISSUE",
AK873="Power Telco","RAN ISSUE",AK873="no impacts","no impacts"
),"")</f>
        <v>No root cause</v>
      </c>
      <c r="AK873" s="81" t="s">
        <v>5620</v>
      </c>
      <c r="AL873" s="56" t="str" cm="1">
        <f t="array" ref="AL873">IFERROR(_xlfn.IFS(
AK873="MPR ISSUE","ACTIVE",
AK873="BSS Hardware Issue","ACTIVE",
AK873="Sites strategiques, MLL, Pylone, etc.","PASSIVE",
AK873="AKTIVCO DEFAUT GE &amp; POWER Cabinet","PASSIVE",
AK873="AKTIVCO Coupure ENEO &amp; Baisse de tension","PASSIVE",
AK873="Coupure ENEO &amp; Baisse de tension","PASSIVE",
AK873="Defaut GE &amp; POWER Cabinet","PASSIVE",
AK873="Sharing","PASSIVE",
AK873="Sites strategiques &amp; DataCenter","PASSIVE",
AK873="Exclu","Exclu",
AK873="SAT","ACTIVE",
AK873="SPARE-ISSUE","SPARE-ISSUE",
AK873="Fiber CAmtel","ACTIVE",
AK873="Fiber AOF","ACTIVE",
AK873="Projet OCM (HUAWEI)","PLANNED WORKS",
AK873="Projet OCM (NOKIA)","PLANNED WORKS",
AK873="ACCESS-ISSUE","ACCESS-ISSUE",
AK873="Projet OCM (ZTE, NOKIA, autres projets)","PLANNED WORKS",
AK873="No root CAuse","No root cause",
AK873="ODU HS","ACTIVE",
AK873="IP &amp; VLAN","ACTIVE",
AK873="Warehouse HUAWEI","SPARE-ISSUE",
AK873="SPARE-HS","SPARE-ISSUE",
AK873="Power Telco","ACTIVE", AK873="no impacts","no impacts"
),"")</f>
        <v>No root cause</v>
      </c>
      <c r="AM873" s="108" t="s">
        <v>5537</v>
      </c>
      <c r="AN873" s="117" t="s">
        <v>2102</v>
      </c>
      <c r="AP873" s="23" t="s">
        <v>5537</v>
      </c>
      <c r="AQ873" s="23" t="s">
        <v>5537</v>
      </c>
      <c r="AR873" s="7"/>
      <c r="AS873" s="6"/>
      <c r="AT873" s="7"/>
      <c r="AU873" s="3" t="s">
        <v>5537</v>
      </c>
      <c r="AV873" s="24" t="s">
        <v>5537</v>
      </c>
      <c r="AW873" s="24" t="s">
        <v>5537</v>
      </c>
      <c r="AX873" s="24" t="s">
        <v>5537</v>
      </c>
      <c r="AY873" s="24" t="s">
        <v>5537</v>
      </c>
      <c r="AZ873" s="24" t="s">
        <v>5537</v>
      </c>
      <c r="BA873" s="24" t="s">
        <v>5537</v>
      </c>
      <c r="BB873" s="24" t="s">
        <v>5537</v>
      </c>
      <c r="BC873" s="24" t="s">
        <v>5537</v>
      </c>
      <c r="BD873" s="24" t="s">
        <v>5537</v>
      </c>
      <c r="BE873" s="24" t="s">
        <v>5537</v>
      </c>
      <c r="BF873" s="24" t="s">
        <v>5537</v>
      </c>
      <c r="BG873" s="24" t="s">
        <v>5537</v>
      </c>
      <c r="BH873" s="24" t="s">
        <v>5537</v>
      </c>
      <c r="BI873" s="9" t="s">
        <v>5537</v>
      </c>
      <c r="BJ873" s="14"/>
      <c r="BK873" s="14" t="s">
        <v>5537</v>
      </c>
      <c r="BL873" s="14" t="str">
        <f>_xlfn.XLOOKUP(B873,'[4]cell downs 18042026 17h'!$B:$B,'[4]cell downs 18042026 17h'!$B:$B,"")</f>
        <v/>
      </c>
      <c r="BM873" s="14" t="str">
        <f>_xlfn.XLOOKUP(B873,'[5]Cells Huawei 19042026 15h'!$B:$B,'[5]Cells Huawei 19042026 15h'!$B:$B,"")</f>
        <v/>
      </c>
      <c r="BN873" s="9" t="str">
        <f>_xlfn.XLOOKUP(B873,'[6]cells down 19042026 9H40'!$B:$B,'[6]cells down 19042026 9H40'!$B:$B,"")</f>
        <v/>
      </c>
      <c r="BO873" s="9" t="s">
        <v>5537</v>
      </c>
      <c r="BP873" s="9" t="s">
        <v>12</v>
      </c>
    </row>
    <row r="874" spans="1:68" s="9" customFormat="1" ht="37" customHeight="1" x14ac:dyDescent="0.35">
      <c r="A874" s="1" t="s">
        <v>1710</v>
      </c>
      <c r="B874" s="8" t="s">
        <v>1711</v>
      </c>
      <c r="C874" s="3" t="str">
        <f>_xlfn.XLOOKUP(B874,'[1]daily break down'!$D:$D,'[1]daily break down'!$E:$E,"")</f>
        <v>Ngaoundere</v>
      </c>
      <c r="D874" s="1" t="s">
        <v>11</v>
      </c>
      <c r="E874" s="1" t="s">
        <v>12</v>
      </c>
      <c r="F874" s="3" t="s">
        <v>90</v>
      </c>
      <c r="G874" s="1" t="s">
        <v>91</v>
      </c>
      <c r="H874" s="39" t="str">
        <f>_xlfn.XLOOKUP(B874,[2]CALCULATION!$B:$B,[2]CALCULATION!$H:$H,"")</f>
        <v>Huawei</v>
      </c>
      <c r="I874" s="34">
        <v>1.5003046231376609</v>
      </c>
      <c r="J874" s="34">
        <v>0.86036417803117826</v>
      </c>
      <c r="K874" s="34">
        <v>0</v>
      </c>
      <c r="L874" s="34">
        <v>0</v>
      </c>
      <c r="M874" s="34">
        <v>0</v>
      </c>
      <c r="N874" s="34">
        <v>0</v>
      </c>
      <c r="O874" s="34">
        <v>0</v>
      </c>
      <c r="P874" s="34">
        <v>0</v>
      </c>
      <c r="Q874" s="34">
        <v>0</v>
      </c>
      <c r="R874" s="34">
        <v>0</v>
      </c>
      <c r="S874" s="109">
        <v>0</v>
      </c>
      <c r="T874" s="109">
        <f>_xlfn.XLOOKUP(B874,'[3]Nur des jours'!$B:$B,'[3]Nur des jours'!$U:$U,"")</f>
        <v>0</v>
      </c>
      <c r="U874" s="109">
        <v>0</v>
      </c>
      <c r="V874" s="109">
        <v>2.1402093980875088E-3</v>
      </c>
      <c r="W874" s="109">
        <v>0</v>
      </c>
      <c r="X874" s="109">
        <v>0</v>
      </c>
      <c r="Y874" s="109">
        <v>0</v>
      </c>
      <c r="Z874" s="109">
        <v>0</v>
      </c>
      <c r="AA874" s="109">
        <v>0</v>
      </c>
      <c r="AB874" s="109">
        <v>1.7835078317395909E-4</v>
      </c>
      <c r="AC874" s="109">
        <v>0</v>
      </c>
      <c r="AD874" s="109">
        <v>0</v>
      </c>
      <c r="AE874" s="109">
        <v>0</v>
      </c>
      <c r="AF874" s="109">
        <v>0</v>
      </c>
      <c r="AG874" s="57" t="str">
        <f>_xlfn.XLOOKUP(B874,[3]CALCULATION!$B:$B,[3]CALCULATION!$M:$M,"")</f>
        <v>Operationnel</v>
      </c>
      <c r="AH874" s="57"/>
      <c r="AI874" s="56" t="str" cm="1">
        <f t="array" ref="AI874">IFERROR(_xlfn.IFS(
AK874="MPR ISSUE","PDH",
AK874="BSS Hardware Issue","BSS",
AK874="Sites strategiques, MLL, Pylone, etc.","ENVTECH",
AK874="AKTIVCO DEFAUT GE &amp; POWER Cabinet","AKTIVCO",
AK874="AKTIVCO Coupure ENEO &amp; Baisse de tension","AKTIVCO GRID ONLY",
AK874="Coupure ENEO &amp; Baisse de tension","IHS GRID ONLY",
AK874="Defaut GE &amp; POWER Cabinet","IHS",
AK874="Sharing","Partners",
AK874="Sites strategiques &amp; DataCenter","SST &amp; DC",
AK874="Exclu","Exclu",
AK874="SAT","SAT",
AK874="SPARE-ISSUE","SPARE-ISSUE",
AK874="Fiber CAmtel","TRANS_FO_CAMTEL",
AK874="Fiber AOF","Fiber AOF",
AK874="Projet OCM (HUAWEI)","TRAVAUX-HUAWEI",
AK874="Projet OCM (NOKIA)","TRAVAUX-NOKIA",
AK874="ACCESS-ISSUE","ACCESS-ISSUE",
AK874="Projet OCM (ZTE, NOKIA, autres projets)","TRAVAUX OCM",
AK874="No root CAuse","No root cause",
AK874="ODU HS","PDH",
AK874="IP &amp; VLAN","PDH",
AK874="Warehouse HUAWEI","SPARE-ISSUE",
AK874="SPARE-HS","SPARE-ISSUE",
AK874="Power Telco","BSS",AK874="no impacts","no impacts"
),"")</f>
        <v>No root cause</v>
      </c>
      <c r="AJ874" s="56" t="str" cm="1">
        <f t="array" ref="AJ874">IFERROR(_xlfn.IFS(
AK874="MPR ISSUE","TX ISSUE",
AK874="BSS Hardware Issue","RAN ISSUE",
AK874="Sites strategiques, MLL, Pylone, etc.","ENVTECH",
AK874="AKTIVCO DEFAUT GE &amp; POWER Cabinet","POWER ISSUE",
AK874="AKTIVCO Coupure ENEO &amp; Baisse de tension","POWER ISSUE",
AK874="Coupure ENEO &amp; Baisse de tension","POWER ISSUE",
AK874="Defaut GE &amp; POWER Cabinet","POWER ISSUE",
AK874="Sharing","POWER ISSUE",
AK874="Sites strategiques &amp; DataCenter","POWER ISSUE",
AK874="Exclu","Exclu",
AK874="SAT","TX ISSUE",
AK874="SPARE-ISSUE","SPARE-ISSUE",
AK874="Fiber CAmtel","TX ISSUE",
AK874="Fiber AOF","TX ISSUE",
AK874="Projet OCM (HUAWEI)","TRAVAUX-HUAWEI",
AK874="Projet OCM (NOKIA)","TRAVAUX -NOKIA",
AK874="ACCESS-ISSUE","ACCESS-ISSUE",
AK874="Projet OCM (ZTE, NOKIA, autres projets)","TRAVAUX OCM",
AK874="No root CAuse","No root cause",
AK874="ODU HS","TX ISSUE",
AK874="IP &amp; VLAN","TX ISSUE",
AK874="Warehouse HUAWEI","SPARE-ISSUE",
AK874="SPARE-HS","SPARE-ISSUE",
AK874="Power Telco","RAN ISSUE",AK874="no impacts","no impacts"
),"")</f>
        <v>No root cause</v>
      </c>
      <c r="AK874" s="81" t="s">
        <v>5620</v>
      </c>
      <c r="AL874" s="56" t="str" cm="1">
        <f t="array" ref="AL874">IFERROR(_xlfn.IFS(
AK874="MPR ISSUE","ACTIVE",
AK874="BSS Hardware Issue","ACTIVE",
AK874="Sites strategiques, MLL, Pylone, etc.","PASSIVE",
AK874="AKTIVCO DEFAUT GE &amp; POWER Cabinet","PASSIVE",
AK874="AKTIVCO Coupure ENEO &amp; Baisse de tension","PASSIVE",
AK874="Coupure ENEO &amp; Baisse de tension","PASSIVE",
AK874="Defaut GE &amp; POWER Cabinet","PASSIVE",
AK874="Sharing","PASSIVE",
AK874="Sites strategiques &amp; DataCenter","PASSIVE",
AK874="Exclu","Exclu",
AK874="SAT","ACTIVE",
AK874="SPARE-ISSUE","SPARE-ISSUE",
AK874="Fiber CAmtel","ACTIVE",
AK874="Fiber AOF","ACTIVE",
AK874="Projet OCM (HUAWEI)","PLANNED WORKS",
AK874="Projet OCM (NOKIA)","PLANNED WORKS",
AK874="ACCESS-ISSUE","ACCESS-ISSUE",
AK874="Projet OCM (ZTE, NOKIA, autres projets)","PLANNED WORKS",
AK874="No root CAuse","No root cause",
AK874="ODU HS","ACTIVE",
AK874="IP &amp; VLAN","ACTIVE",
AK874="Warehouse HUAWEI","SPARE-ISSUE",
AK874="SPARE-HS","SPARE-ISSUE",
AK874="Power Telco","ACTIVE", AK874="no impacts","no impacts"
),"")</f>
        <v>No root cause</v>
      </c>
      <c r="AM874" s="108" t="s">
        <v>5537</v>
      </c>
      <c r="AN874" s="117" t="s">
        <v>1711</v>
      </c>
      <c r="AP874" s="23" t="s">
        <v>5537</v>
      </c>
      <c r="AQ874" s="23" t="s">
        <v>5537</v>
      </c>
      <c r="AR874" s="7"/>
      <c r="AS874" s="6"/>
      <c r="AT874" s="7"/>
      <c r="AU874" s="3" t="s">
        <v>5537</v>
      </c>
      <c r="AV874" s="24" t="s">
        <v>5537</v>
      </c>
      <c r="AW874" s="24" t="s">
        <v>5537</v>
      </c>
      <c r="AX874" s="24" t="s">
        <v>5537</v>
      </c>
      <c r="AY874" s="24" t="s">
        <v>5537</v>
      </c>
      <c r="AZ874" s="24" t="s">
        <v>5537</v>
      </c>
      <c r="BA874" s="24" t="s">
        <v>5537</v>
      </c>
      <c r="BB874" s="24" t="s">
        <v>5537</v>
      </c>
      <c r="BC874" s="24" t="s">
        <v>5537</v>
      </c>
      <c r="BD874" s="24" t="s">
        <v>5537</v>
      </c>
      <c r="BE874" s="24" t="s">
        <v>5537</v>
      </c>
      <c r="BF874" s="24" t="s">
        <v>5537</v>
      </c>
      <c r="BG874" s="24" t="s">
        <v>5537</v>
      </c>
      <c r="BH874" s="24" t="s">
        <v>5537</v>
      </c>
      <c r="BI874" s="9" t="s">
        <v>5537</v>
      </c>
      <c r="BJ874" s="14"/>
      <c r="BK874" s="14" t="s">
        <v>5537</v>
      </c>
      <c r="BL874" s="14" t="str">
        <f>_xlfn.XLOOKUP(B874,'[4]cell downs 18042026 17h'!$B:$B,'[4]cell downs 18042026 17h'!$B:$B,"")</f>
        <v/>
      </c>
      <c r="BM874" s="14" t="str">
        <f>_xlfn.XLOOKUP(B874,'[5]Cells Huawei 19042026 15h'!$B:$B,'[5]Cells Huawei 19042026 15h'!$B:$B,"")</f>
        <v/>
      </c>
      <c r="BN874" s="9" t="str">
        <f>_xlfn.XLOOKUP(B874,'[6]cells down 19042026 9H40'!$B:$B,'[6]cells down 19042026 9H40'!$B:$B,"")</f>
        <v/>
      </c>
      <c r="BO874" s="9" t="s">
        <v>1711</v>
      </c>
      <c r="BP874" s="9" t="s">
        <v>12</v>
      </c>
    </row>
    <row r="875" spans="1:68" s="9" customFormat="1" x14ac:dyDescent="0.35">
      <c r="A875" s="1" t="s">
        <v>2474</v>
      </c>
      <c r="B875" s="8" t="s">
        <v>2475</v>
      </c>
      <c r="C875" s="3" t="str">
        <f>_xlfn.XLOOKUP(B875,'[1]daily break down'!$D:$D,'[1]daily break down'!$E:$E,"")</f>
        <v>Yaounde</v>
      </c>
      <c r="D875" s="1" t="s">
        <v>11</v>
      </c>
      <c r="E875" s="1" t="s">
        <v>12</v>
      </c>
      <c r="F875" s="3" t="s">
        <v>37</v>
      </c>
      <c r="G875" s="1" t="s">
        <v>38</v>
      </c>
      <c r="H875" s="41" t="str">
        <f>_xlfn.XLOOKUP(B875,[2]CALCULATION!$B:$B,[2]CALCULATION!$H:$H,"")</f>
        <v>ZTE</v>
      </c>
      <c r="I875" s="34">
        <v>0.20920546866305395</v>
      </c>
      <c r="J875" s="34">
        <v>3.6137970739057108</v>
      </c>
      <c r="K875" s="34">
        <v>0.21575094240553791</v>
      </c>
      <c r="L875" s="34">
        <v>0</v>
      </c>
      <c r="M875" s="34">
        <v>0</v>
      </c>
      <c r="N875" s="34">
        <v>0</v>
      </c>
      <c r="O875" s="34">
        <v>0</v>
      </c>
      <c r="P875" s="34">
        <v>0</v>
      </c>
      <c r="Q875" s="34">
        <v>0</v>
      </c>
      <c r="R875" s="34">
        <v>0</v>
      </c>
      <c r="S875" s="109">
        <v>1.4766731443671111</v>
      </c>
      <c r="T875" s="109">
        <f>_xlfn.XLOOKUP(B875,'[3]Nur des jours'!$B:$B,'[3]Nur des jours'!$U:$U,"")</f>
        <v>0</v>
      </c>
      <c r="U875" s="109">
        <v>4.0498469036877234</v>
      </c>
      <c r="V875" s="109">
        <v>0</v>
      </c>
      <c r="W875" s="109">
        <v>0</v>
      </c>
      <c r="X875" s="109">
        <v>0</v>
      </c>
      <c r="Y875" s="109">
        <v>0.35468620249805261</v>
      </c>
      <c r="Z875" s="109">
        <v>0</v>
      </c>
      <c r="AA875" s="109">
        <v>2.3346117517471239E-2</v>
      </c>
      <c r="AB875" s="109">
        <v>1.2484554822173385E-4</v>
      </c>
      <c r="AC875" s="109">
        <v>0</v>
      </c>
      <c r="AD875" s="109">
        <v>0</v>
      </c>
      <c r="AE875" s="109">
        <v>0</v>
      </c>
      <c r="AF875" s="109">
        <v>0</v>
      </c>
      <c r="AG875" s="57" t="str">
        <f>_xlfn.XLOOKUP(B875,[3]CALCULATION!$B:$B,[3]CALCULATION!$M:$M,"")</f>
        <v>Operationnel</v>
      </c>
      <c r="AH875" s="57"/>
      <c r="AI875" s="56" t="str" cm="1">
        <f t="array" ref="AI875">IFERROR(_xlfn.IFS(
AK875="MPR ISSUE","PDH",
AK875="BSS Hardware Issue","BSS",
AK875="Sites strategiques, MLL, Pylone, etc.","ENVTECH",
AK875="AKTIVCO DEFAUT GE &amp; POWER Cabinet","AKTIVCO",
AK875="AKTIVCO Coupure ENEO &amp; Baisse de tension","AKTIVCO GRID ONLY",
AK875="Coupure ENEO &amp; Baisse de tension","IHS GRID ONLY",
AK875="Defaut GE &amp; POWER Cabinet","IHS",
AK875="Sharing","Partners",
AK875="Sites strategiques &amp; DataCenter","SST &amp; DC",
AK875="Exclu","Exclu",
AK875="SAT","SAT",
AK875="SPARE-ISSUE","SPARE-ISSUE",
AK875="Fiber CAmtel","TRANS_FO_CAMTEL",
AK875="Fiber AOF","Fiber AOF",
AK875="Projet OCM (HUAWEI)","TRAVAUX-HUAWEI",
AK875="Projet OCM (NOKIA)","TRAVAUX-NOKIA",
AK875="ACCESS-ISSUE","ACCESS-ISSUE",
AK875="Projet OCM (ZTE, NOKIA, autres projets)","TRAVAUX OCM",
AK875="No root CAuse","No root cause",
AK875="ODU HS","PDH",
AK875="IP &amp; VLAN","PDH",
AK875="Warehouse HUAWEI","SPARE-ISSUE",
AK875="SPARE-HS","SPARE-ISSUE",
AK875="Power Telco","BSS",AK875="no impacts","no impacts"
),"")</f>
        <v>No root cause</v>
      </c>
      <c r="AJ875" s="56" t="str" cm="1">
        <f t="array" ref="AJ875">IFERROR(_xlfn.IFS(
AK875="MPR ISSUE","TX ISSUE",
AK875="BSS Hardware Issue","RAN ISSUE",
AK875="Sites strategiques, MLL, Pylone, etc.","ENVTECH",
AK875="AKTIVCO DEFAUT GE &amp; POWER Cabinet","POWER ISSUE",
AK875="AKTIVCO Coupure ENEO &amp; Baisse de tension","POWER ISSUE",
AK875="Coupure ENEO &amp; Baisse de tension","POWER ISSUE",
AK875="Defaut GE &amp; POWER Cabinet","POWER ISSUE",
AK875="Sharing","POWER ISSUE",
AK875="Sites strategiques &amp; DataCenter","POWER ISSUE",
AK875="Exclu","Exclu",
AK875="SAT","TX ISSUE",
AK875="SPARE-ISSUE","SPARE-ISSUE",
AK875="Fiber CAmtel","TX ISSUE",
AK875="Fiber AOF","TX ISSUE",
AK875="Projet OCM (HUAWEI)","TRAVAUX-HUAWEI",
AK875="Projet OCM (NOKIA)","TRAVAUX -NOKIA",
AK875="ACCESS-ISSUE","ACCESS-ISSUE",
AK875="Projet OCM (ZTE, NOKIA, autres projets)","TRAVAUX OCM",
AK875="No root CAuse","No root cause",
AK875="ODU HS","TX ISSUE",
AK875="IP &amp; VLAN","TX ISSUE",
AK875="Warehouse HUAWEI","SPARE-ISSUE",
AK875="SPARE-HS","SPARE-ISSUE",
AK875="Power Telco","RAN ISSUE",AK875="no impacts","no impacts"
),"")</f>
        <v>No root cause</v>
      </c>
      <c r="AK875" s="81" t="s">
        <v>5620</v>
      </c>
      <c r="AL875" s="56" t="str" cm="1">
        <f t="array" ref="AL875">IFERROR(_xlfn.IFS(
AK875="MPR ISSUE","ACTIVE",
AK875="BSS Hardware Issue","ACTIVE",
AK875="Sites strategiques, MLL, Pylone, etc.","PASSIVE",
AK875="AKTIVCO DEFAUT GE &amp; POWER Cabinet","PASSIVE",
AK875="AKTIVCO Coupure ENEO &amp; Baisse de tension","PASSIVE",
AK875="Coupure ENEO &amp; Baisse de tension","PASSIVE",
AK875="Defaut GE &amp; POWER Cabinet","PASSIVE",
AK875="Sharing","PASSIVE",
AK875="Sites strategiques &amp; DataCenter","PASSIVE",
AK875="Exclu","Exclu",
AK875="SAT","ACTIVE",
AK875="SPARE-ISSUE","SPARE-ISSUE",
AK875="Fiber CAmtel","ACTIVE",
AK875="Fiber AOF","ACTIVE",
AK875="Projet OCM (HUAWEI)","PLANNED WORKS",
AK875="Projet OCM (NOKIA)","PLANNED WORKS",
AK875="ACCESS-ISSUE","ACCESS-ISSUE",
AK875="Projet OCM (ZTE, NOKIA, autres projets)","PLANNED WORKS",
AK875="No root CAuse","No root cause",
AK875="ODU HS","ACTIVE",
AK875="IP &amp; VLAN","ACTIVE",
AK875="Warehouse HUAWEI","SPARE-ISSUE",
AK875="SPARE-HS","SPARE-ISSUE",
AK875="Power Telco","ACTIVE", AK875="no impacts","no impacts"
),"")</f>
        <v>No root cause</v>
      </c>
      <c r="AM875" s="108" t="s">
        <v>5537</v>
      </c>
      <c r="AN875" s="117" t="s">
        <v>2475</v>
      </c>
      <c r="AP875" s="23" t="s">
        <v>5537</v>
      </c>
      <c r="AQ875" s="23" t="s">
        <v>5537</v>
      </c>
      <c r="AR875" s="7"/>
      <c r="AS875" s="6"/>
      <c r="AT875" s="7"/>
      <c r="AU875" s="3" t="s">
        <v>5537</v>
      </c>
      <c r="AV875" s="24" t="s">
        <v>5537</v>
      </c>
      <c r="AW875" s="24" t="s">
        <v>5537</v>
      </c>
      <c r="AX875" s="24" t="s">
        <v>5537</v>
      </c>
      <c r="AY875" s="24" t="s">
        <v>5537</v>
      </c>
      <c r="AZ875" s="24" t="s">
        <v>5537</v>
      </c>
      <c r="BA875" s="24" t="s">
        <v>5537</v>
      </c>
      <c r="BB875" s="24" t="s">
        <v>5537</v>
      </c>
      <c r="BC875" s="24" t="s">
        <v>5537</v>
      </c>
      <c r="BD875" s="24" t="s">
        <v>5537</v>
      </c>
      <c r="BE875" s="24" t="s">
        <v>5537</v>
      </c>
      <c r="BF875" s="24" t="s">
        <v>5537</v>
      </c>
      <c r="BG875" s="24" t="s">
        <v>5537</v>
      </c>
      <c r="BH875" s="24" t="s">
        <v>5537</v>
      </c>
      <c r="BI875" s="9" t="s">
        <v>5537</v>
      </c>
      <c r="BJ875" s="14"/>
      <c r="BK875" s="14" t="s">
        <v>5537</v>
      </c>
      <c r="BL875" s="14" t="str">
        <f>_xlfn.XLOOKUP(B875,'[4]cell downs 18042026 17h'!$B:$B,'[4]cell downs 18042026 17h'!$B:$B,"")</f>
        <v/>
      </c>
      <c r="BM875" s="14" t="str">
        <f>_xlfn.XLOOKUP(B875,'[5]Cells Huawei 19042026 15h'!$B:$B,'[5]Cells Huawei 19042026 15h'!$B:$B,"")</f>
        <v/>
      </c>
      <c r="BN875" s="9" t="str">
        <f>_xlfn.XLOOKUP(B875,'[6]cells down 19042026 9H40'!$B:$B,'[6]cells down 19042026 9H40'!$B:$B,"")</f>
        <v/>
      </c>
      <c r="BO875" s="9" t="s">
        <v>2475</v>
      </c>
      <c r="BP875" s="9" t="s">
        <v>5537</v>
      </c>
    </row>
    <row r="876" spans="1:68" s="9" customFormat="1" x14ac:dyDescent="0.35">
      <c r="A876" s="25" t="s">
        <v>5452</v>
      </c>
      <c r="B876" s="32" t="s">
        <v>5453</v>
      </c>
      <c r="C876" s="3" t="str">
        <f>_xlfn.XLOOKUP(B876,'[1]daily break down'!$D:$D,'[1]daily break down'!$E:$E,"")</f>
        <v/>
      </c>
      <c r="D876" s="25" t="s">
        <v>357</v>
      </c>
      <c r="E876" s="25" t="s">
        <v>987</v>
      </c>
      <c r="F876" s="25" t="s">
        <v>5454</v>
      </c>
      <c r="G876" s="25" t="s">
        <v>91</v>
      </c>
      <c r="H876" s="39" t="str">
        <f>_xlfn.XLOOKUP(B876,[2]CALCULATION!$B:$B,[2]CALCULATION!$H:$H,"")</f>
        <v>Huawei</v>
      </c>
      <c r="I876" s="34">
        <v>0</v>
      </c>
      <c r="J876" s="34">
        <v>0</v>
      </c>
      <c r="K876" s="34">
        <v>0</v>
      </c>
      <c r="L876" s="34">
        <v>0</v>
      </c>
      <c r="M876" s="34">
        <v>0</v>
      </c>
      <c r="N876" s="34">
        <v>0</v>
      </c>
      <c r="O876" s="34">
        <v>0</v>
      </c>
      <c r="P876" s="34">
        <v>0</v>
      </c>
      <c r="Q876" s="34">
        <v>0</v>
      </c>
      <c r="R876" s="34">
        <v>0</v>
      </c>
      <c r="S876" s="109">
        <v>0.17683480151698042</v>
      </c>
      <c r="T876" s="109">
        <f>_xlfn.XLOOKUP(B876,'[3]Nur des jours'!$B:$B,'[3]Nur des jours'!$U:$U,"")</f>
        <v>0</v>
      </c>
      <c r="U876" s="109">
        <v>0</v>
      </c>
      <c r="V876" s="109" t="s">
        <v>5537</v>
      </c>
      <c r="W876" s="109">
        <v>0</v>
      </c>
      <c r="X876" s="109">
        <v>1.0322943330108751</v>
      </c>
      <c r="Y876" s="109">
        <v>0</v>
      </c>
      <c r="Z876" s="109">
        <v>0</v>
      </c>
      <c r="AA876" s="109">
        <v>0</v>
      </c>
      <c r="AB876" s="109">
        <v>8.9175391586979543E-5</v>
      </c>
      <c r="AC876" s="109">
        <v>0</v>
      </c>
      <c r="AD876" s="109">
        <v>0</v>
      </c>
      <c r="AE876" s="109">
        <v>0</v>
      </c>
      <c r="AF876" s="109">
        <v>0</v>
      </c>
      <c r="AG876" s="57" t="str">
        <f>_xlfn.XLOOKUP(B876,[3]CALCULATION!$B:$B,[3]CALCULATION!$M:$M,"")</f>
        <v>EXCLU</v>
      </c>
      <c r="AH876" s="57" t="s">
        <v>5534</v>
      </c>
      <c r="AI876" s="56" t="str" cm="1">
        <f t="array" ref="AI876">IFERROR(_xlfn.IFS(
AK876="MPR ISSUE","PDH",
AK876="BSS Hardware Issue","BSS",
AK876="Sites strategiques, MLL, Pylone, etc.","ENVTECH",
AK876="AKTIVCO DEFAUT GE &amp; POWER Cabinet","AKTIVCO",
AK876="AKTIVCO Coupure ENEO &amp; Baisse de tension","AKTIVCO GRID ONLY",
AK876="Coupure ENEO &amp; Baisse de tension","IHS GRID ONLY",
AK876="Defaut GE &amp; POWER Cabinet","IHS",
AK876="Sharing","Partners",
AK876="Sites strategiques &amp; DataCenter","SST &amp; DC",
AK876="Exclu","Exclu",
AK876="SAT","SAT",
AK876="SPARE-ISSUE","SPARE-ISSUE",
AK876="Fiber CAmtel","TRANS_FO_CAMTEL",
AK876="Fiber AOF","Fiber AOF",
AK876="Projet OCM (HUAWEI)","TRAVAUX-HUAWEI",
AK876="Projet OCM (NOKIA)","TRAVAUX-NOKIA",
AK876="ACCESS-ISSUE","ACCESS-ISSUE",
AK876="Projet OCM (ZTE, NOKIA, autres projets)","TRAVAUX OCM",
AK876="No root CAuse","No root cause",
AK876="ODU HS","PDH",
AK876="IP &amp; VLAN","PDH",
AK876="Warehouse HUAWEI","SPARE-ISSUE",
AK876="SPARE-HS","SPARE-ISSUE",
AK876="Power Telco","BSS",AK876="no impacts","no impacts"
),"")</f>
        <v>Exclu</v>
      </c>
      <c r="AJ876" s="56" t="str" cm="1">
        <f t="array" ref="AJ876">IFERROR(_xlfn.IFS(
AK876="MPR ISSUE","TX ISSUE",
AK876="BSS Hardware Issue","RAN ISSUE",
AK876="Sites strategiques, MLL, Pylone, etc.","ENVTECH",
AK876="AKTIVCO DEFAUT GE &amp; POWER Cabinet","POWER ISSUE",
AK876="AKTIVCO Coupure ENEO &amp; Baisse de tension","POWER ISSUE",
AK876="Coupure ENEO &amp; Baisse de tension","POWER ISSUE",
AK876="Defaut GE &amp; POWER Cabinet","POWER ISSUE",
AK876="Sharing","POWER ISSUE",
AK876="Sites strategiques &amp; DataCenter","POWER ISSUE",
AK876="Exclu","Exclu",
AK876="SAT","TX ISSUE",
AK876="SPARE-ISSUE","SPARE-ISSUE",
AK876="Fiber CAmtel","TX ISSUE",
AK876="Fiber AOF","TX ISSUE",
AK876="Projet OCM (HUAWEI)","TRAVAUX-HUAWEI",
AK876="Projet OCM (NOKIA)","TRAVAUX -NOKIA",
AK876="ACCESS-ISSUE","ACCESS-ISSUE",
AK876="Projet OCM (ZTE, NOKIA, autres projets)","TRAVAUX OCM",
AK876="No root CAuse","No root cause",
AK876="ODU HS","TX ISSUE",
AK876="IP &amp; VLAN","TX ISSUE",
AK876="Warehouse HUAWEI","SPARE-ISSUE",
AK876="SPARE-HS","SPARE-ISSUE",
AK876="Power Telco","RAN ISSUE",AK876="no impacts","no impacts"
),"")</f>
        <v>Exclu</v>
      </c>
      <c r="AK876" s="81" t="s">
        <v>5559</v>
      </c>
      <c r="AL876" s="56" t="str" cm="1">
        <f t="array" ref="AL876">IFERROR(_xlfn.IFS(
AK876="MPR ISSUE","ACTIVE",
AK876="BSS Hardware Issue","ACTIVE",
AK876="Sites strategiques, MLL, Pylone, etc.","PASSIVE",
AK876="AKTIVCO DEFAUT GE &amp; POWER Cabinet","PASSIVE",
AK876="AKTIVCO Coupure ENEO &amp; Baisse de tension","PASSIVE",
AK876="Coupure ENEO &amp; Baisse de tension","PASSIVE",
AK876="Defaut GE &amp; POWER Cabinet","PASSIVE",
AK876="Sharing","PASSIVE",
AK876="Sites strategiques &amp; DataCenter","PASSIVE",
AK876="Exclu","Exclu",
AK876="SAT","ACTIVE",
AK876="SPARE-ISSUE","SPARE-ISSUE",
AK876="Fiber CAmtel","ACTIVE",
AK876="Fiber AOF","ACTIVE",
AK876="Projet OCM (HUAWEI)","PLANNED WORKS",
AK876="Projet OCM (NOKIA)","PLANNED WORKS",
AK876="ACCESS-ISSUE","ACCESS-ISSUE",
AK876="Projet OCM (ZTE, NOKIA, autres projets)","PLANNED WORKS",
AK876="No root CAuse","No root cause",
AK876="ODU HS","ACTIVE",
AK876="IP &amp; VLAN","ACTIVE",
AK876="Warehouse HUAWEI","SPARE-ISSUE",
AK876="SPARE-HS","SPARE-ISSUE",
AK876="Power Telco","ACTIVE", AK876="no impacts","no impacts"
),"")</f>
        <v>Exclu</v>
      </c>
      <c r="AM876" s="108" t="s">
        <v>5537</v>
      </c>
      <c r="AN876" s="117" t="s">
        <v>5453</v>
      </c>
      <c r="AP876" s="23" t="s">
        <v>5537</v>
      </c>
      <c r="AQ876" s="23" t="s">
        <v>5537</v>
      </c>
      <c r="AR876" s="7"/>
      <c r="AS876" s="6"/>
      <c r="AT876" s="7"/>
      <c r="AU876" s="3" t="s">
        <v>5537</v>
      </c>
      <c r="AV876" s="24" t="s">
        <v>5537</v>
      </c>
      <c r="AW876" s="24" t="s">
        <v>5537</v>
      </c>
      <c r="AX876" s="24" t="s">
        <v>5537</v>
      </c>
      <c r="AY876" s="24" t="s">
        <v>5537</v>
      </c>
      <c r="AZ876" s="24" t="s">
        <v>5537</v>
      </c>
      <c r="BA876" s="24" t="s">
        <v>5537</v>
      </c>
      <c r="BB876" s="24" t="s">
        <v>5537</v>
      </c>
      <c r="BC876" s="24" t="s">
        <v>5537</v>
      </c>
      <c r="BD876" s="24" t="s">
        <v>5537</v>
      </c>
      <c r="BE876" s="24" t="s">
        <v>5537</v>
      </c>
      <c r="BF876" s="24" t="s">
        <v>5537</v>
      </c>
      <c r="BG876" s="24" t="s">
        <v>5537</v>
      </c>
      <c r="BH876" s="24" t="s">
        <v>5537</v>
      </c>
      <c r="BI876" s="9" t="s">
        <v>5537</v>
      </c>
      <c r="BJ876" s="14"/>
      <c r="BK876" s="14" t="s">
        <v>5537</v>
      </c>
      <c r="BL876" s="14" t="str">
        <f>_xlfn.XLOOKUP(B876,'[4]cell downs 18042026 17h'!$B:$B,'[4]cell downs 18042026 17h'!$B:$B,"")</f>
        <v/>
      </c>
      <c r="BM876" s="14" t="str">
        <f>_xlfn.XLOOKUP(B876,'[5]Cells Huawei 19042026 15h'!$B:$B,'[5]Cells Huawei 19042026 15h'!$B:$B,"")</f>
        <v/>
      </c>
      <c r="BN876" s="9" t="str">
        <f>_xlfn.XLOOKUP(B876,'[6]cells down 19042026 9H40'!$B:$B,'[6]cells down 19042026 9H40'!$B:$B,"")</f>
        <v/>
      </c>
      <c r="BO876" s="9" t="s">
        <v>5537</v>
      </c>
      <c r="BP876" s="9" t="s">
        <v>5537</v>
      </c>
    </row>
    <row r="877" spans="1:68" s="9" customFormat="1" x14ac:dyDescent="0.35">
      <c r="A877" s="1" t="s">
        <v>1654</v>
      </c>
      <c r="B877" s="8" t="s">
        <v>1655</v>
      </c>
      <c r="C877" s="3" t="str">
        <f>_xlfn.XLOOKUP(B877,'[1]daily break down'!$D:$D,'[1]daily break down'!$E:$E,"")</f>
        <v>OUEST</v>
      </c>
      <c r="D877" s="1" t="s">
        <v>11</v>
      </c>
      <c r="E877" s="1" t="s">
        <v>12</v>
      </c>
      <c r="F877" s="3" t="s">
        <v>102</v>
      </c>
      <c r="G877" s="1" t="s">
        <v>856</v>
      </c>
      <c r="H877" s="39" t="str">
        <f>_xlfn.XLOOKUP(B877,[2]CALCULATION!$B:$B,[2]CALCULATION!$H:$H,"")</f>
        <v>Huawei</v>
      </c>
      <c r="I877" s="34">
        <v>0.45531171436480011</v>
      </c>
      <c r="J877" s="34">
        <v>3.0587159314333982E-2</v>
      </c>
      <c r="K877" s="34">
        <v>0</v>
      </c>
      <c r="L877" s="34">
        <v>0</v>
      </c>
      <c r="M877" s="34">
        <v>0</v>
      </c>
      <c r="N877" s="34">
        <v>0</v>
      </c>
      <c r="O877" s="34">
        <v>0</v>
      </c>
      <c r="P877" s="34">
        <v>0</v>
      </c>
      <c r="Q877" s="34">
        <v>0</v>
      </c>
      <c r="R877" s="34">
        <v>0</v>
      </c>
      <c r="S877" s="109">
        <v>0</v>
      </c>
      <c r="T877" s="109">
        <f>_xlfn.XLOOKUP(B877,'[3]Nur des jours'!$B:$B,'[3]Nur des jours'!$U:$U,"")</f>
        <v>0</v>
      </c>
      <c r="U877" s="109">
        <v>0</v>
      </c>
      <c r="V877" s="109">
        <v>0</v>
      </c>
      <c r="W877" s="109">
        <v>0</v>
      </c>
      <c r="X877" s="109">
        <v>0</v>
      </c>
      <c r="Y877" s="109">
        <v>0</v>
      </c>
      <c r="Z877" s="109">
        <v>0</v>
      </c>
      <c r="AA877" s="109">
        <v>0</v>
      </c>
      <c r="AB877" s="109">
        <v>8.9175391586979543E-5</v>
      </c>
      <c r="AC877" s="109">
        <v>0</v>
      </c>
      <c r="AD877" s="109">
        <v>0</v>
      </c>
      <c r="AE877" s="109">
        <v>0</v>
      </c>
      <c r="AF877" s="109">
        <v>0</v>
      </c>
      <c r="AG877" s="57" t="str">
        <f>_xlfn.XLOOKUP(B877,[3]CALCULATION!$B:$B,[3]CALCULATION!$M:$M,"")</f>
        <v>Operationnel</v>
      </c>
      <c r="AH877" s="57"/>
      <c r="AI877" s="56" t="str" cm="1">
        <f t="array" ref="AI877">IFERROR(_xlfn.IFS(
AK877="MPR ISSUE","PDH",
AK877="BSS Hardware Issue","BSS",
AK877="Sites strategiques, MLL, Pylone, etc.","ENVTECH",
AK877="AKTIVCO DEFAUT GE &amp; POWER Cabinet","AKTIVCO",
AK877="AKTIVCO Coupure ENEO &amp; Baisse de tension","AKTIVCO GRID ONLY",
AK877="Coupure ENEO &amp; Baisse de tension","IHS GRID ONLY",
AK877="Defaut GE &amp; POWER Cabinet","IHS",
AK877="Sharing","Partners",
AK877="Sites strategiques &amp; DataCenter","SST &amp; DC",
AK877="Exclu","Exclu",
AK877="SAT","SAT",
AK877="SPARE-ISSUE","SPARE-ISSUE",
AK877="Fiber CAmtel","TRANS_FO_CAMTEL",
AK877="Fiber AOF","Fiber AOF",
AK877="Projet OCM (HUAWEI)","TRAVAUX-HUAWEI",
AK877="Projet OCM (NOKIA)","TRAVAUX-NOKIA",
AK877="ACCESS-ISSUE","ACCESS-ISSUE",
AK877="Projet OCM (ZTE, NOKIA, autres projets)","TRAVAUX OCM",
AK877="No root CAuse","No root cause",
AK877="ODU HS","PDH",
AK877="IP &amp; VLAN","PDH",
AK877="Warehouse HUAWEI","SPARE-ISSUE",
AK877="SPARE-HS","SPARE-ISSUE",
AK877="Power Telco","BSS",AK877="no impacts","no impacts"
),"")</f>
        <v>No root cause</v>
      </c>
      <c r="AJ877" s="56" t="str" cm="1">
        <f t="array" ref="AJ877">IFERROR(_xlfn.IFS(
AK877="MPR ISSUE","TX ISSUE",
AK877="BSS Hardware Issue","RAN ISSUE",
AK877="Sites strategiques, MLL, Pylone, etc.","ENVTECH",
AK877="AKTIVCO DEFAUT GE &amp; POWER Cabinet","POWER ISSUE",
AK877="AKTIVCO Coupure ENEO &amp; Baisse de tension","POWER ISSUE",
AK877="Coupure ENEO &amp; Baisse de tension","POWER ISSUE",
AK877="Defaut GE &amp; POWER Cabinet","POWER ISSUE",
AK877="Sharing","POWER ISSUE",
AK877="Sites strategiques &amp; DataCenter","POWER ISSUE",
AK877="Exclu","Exclu",
AK877="SAT","TX ISSUE",
AK877="SPARE-ISSUE","SPARE-ISSUE",
AK877="Fiber CAmtel","TX ISSUE",
AK877="Fiber AOF","TX ISSUE",
AK877="Projet OCM (HUAWEI)","TRAVAUX-HUAWEI",
AK877="Projet OCM (NOKIA)","TRAVAUX -NOKIA",
AK877="ACCESS-ISSUE","ACCESS-ISSUE",
AK877="Projet OCM (ZTE, NOKIA, autres projets)","TRAVAUX OCM",
AK877="No root CAuse","No root cause",
AK877="ODU HS","TX ISSUE",
AK877="IP &amp; VLAN","TX ISSUE",
AK877="Warehouse HUAWEI","SPARE-ISSUE",
AK877="SPARE-HS","SPARE-ISSUE",
AK877="Power Telco","RAN ISSUE",AK877="no impacts","no impacts"
),"")</f>
        <v>No root cause</v>
      </c>
      <c r="AK877" s="81" t="s">
        <v>5620</v>
      </c>
      <c r="AL877" s="56" t="str" cm="1">
        <f t="array" ref="AL877">IFERROR(_xlfn.IFS(
AK877="MPR ISSUE","ACTIVE",
AK877="BSS Hardware Issue","ACTIVE",
AK877="Sites strategiques, MLL, Pylone, etc.","PASSIVE",
AK877="AKTIVCO DEFAUT GE &amp; POWER Cabinet","PASSIVE",
AK877="AKTIVCO Coupure ENEO &amp; Baisse de tension","PASSIVE",
AK877="Coupure ENEO &amp; Baisse de tension","PASSIVE",
AK877="Defaut GE &amp; POWER Cabinet","PASSIVE",
AK877="Sharing","PASSIVE",
AK877="Sites strategiques &amp; DataCenter","PASSIVE",
AK877="Exclu","Exclu",
AK877="SAT","ACTIVE",
AK877="SPARE-ISSUE","SPARE-ISSUE",
AK877="Fiber CAmtel","ACTIVE",
AK877="Fiber AOF","ACTIVE",
AK877="Projet OCM (HUAWEI)","PLANNED WORKS",
AK877="Projet OCM (NOKIA)","PLANNED WORKS",
AK877="ACCESS-ISSUE","ACCESS-ISSUE",
AK877="Projet OCM (ZTE, NOKIA, autres projets)","PLANNED WORKS",
AK877="No root CAuse","No root cause",
AK877="ODU HS","ACTIVE",
AK877="IP &amp; VLAN","ACTIVE",
AK877="Warehouse HUAWEI","SPARE-ISSUE",
AK877="SPARE-HS","SPARE-ISSUE",
AK877="Power Telco","ACTIVE", AK877="no impacts","no impacts"
),"")</f>
        <v>No root cause</v>
      </c>
      <c r="AM877" s="108" t="s">
        <v>5537</v>
      </c>
      <c r="AN877" s="117" t="s">
        <v>1655</v>
      </c>
      <c r="AP877" s="23" t="s">
        <v>5537</v>
      </c>
      <c r="AQ877" s="23" t="s">
        <v>5537</v>
      </c>
      <c r="AR877" s="7"/>
      <c r="AS877" s="6"/>
      <c r="AT877" s="7"/>
      <c r="AU877" s="3" t="s">
        <v>5537</v>
      </c>
      <c r="AV877" s="24" t="s">
        <v>5537</v>
      </c>
      <c r="AW877" s="24" t="s">
        <v>5537</v>
      </c>
      <c r="AX877" s="24" t="s">
        <v>5537</v>
      </c>
      <c r="AY877" s="24" t="s">
        <v>5537</v>
      </c>
      <c r="AZ877" s="24" t="s">
        <v>5537</v>
      </c>
      <c r="BA877" s="24" t="s">
        <v>5537</v>
      </c>
      <c r="BB877" s="24" t="s">
        <v>5537</v>
      </c>
      <c r="BC877" s="24" t="s">
        <v>5537</v>
      </c>
      <c r="BD877" s="24" t="s">
        <v>5537</v>
      </c>
      <c r="BE877" s="24" t="s">
        <v>5537</v>
      </c>
      <c r="BF877" s="24" t="s">
        <v>5537</v>
      </c>
      <c r="BG877" s="24" t="s">
        <v>5537</v>
      </c>
      <c r="BH877" s="24" t="s">
        <v>5537</v>
      </c>
      <c r="BI877" s="9" t="s">
        <v>5537</v>
      </c>
      <c r="BJ877" s="14"/>
      <c r="BK877" s="14" t="s">
        <v>5537</v>
      </c>
      <c r="BL877" s="14" t="str">
        <f>_xlfn.XLOOKUP(B877,'[4]cell downs 18042026 17h'!$B:$B,'[4]cell downs 18042026 17h'!$B:$B,"")</f>
        <v/>
      </c>
      <c r="BM877" s="14" t="str">
        <f>_xlfn.XLOOKUP(B877,'[5]Cells Huawei 19042026 15h'!$B:$B,'[5]Cells Huawei 19042026 15h'!$B:$B,"")</f>
        <v/>
      </c>
      <c r="BN877" s="9" t="str">
        <f>_xlfn.XLOOKUP(B877,'[6]cells down 19042026 9H40'!$B:$B,'[6]cells down 19042026 9H40'!$B:$B,"")</f>
        <v/>
      </c>
      <c r="BO877" s="9" t="s">
        <v>1655</v>
      </c>
      <c r="BP877" s="9" t="s">
        <v>12</v>
      </c>
    </row>
    <row r="878" spans="1:68" s="9" customFormat="1" x14ac:dyDescent="0.35">
      <c r="A878" s="1" t="s">
        <v>1016</v>
      </c>
      <c r="B878" s="8" t="s">
        <v>1017</v>
      </c>
      <c r="C878" s="3" t="str">
        <f>_xlfn.XLOOKUP(B878,'[1]daily break down'!$D:$D,'[1]daily break down'!$E:$E,"")</f>
        <v>Bafoussam</v>
      </c>
      <c r="D878" s="1" t="s">
        <v>11</v>
      </c>
      <c r="E878" s="1" t="s">
        <v>145</v>
      </c>
      <c r="F878" s="3" t="s">
        <v>102</v>
      </c>
      <c r="G878" s="1" t="s">
        <v>299</v>
      </c>
      <c r="H878" s="39" t="str">
        <f>_xlfn.XLOOKUP(B878,[2]CALCULATION!$B:$B,[2]CALCULATION!$H:$H,"")</f>
        <v>Huawei</v>
      </c>
      <c r="I878" s="34">
        <v>3.3830825007918772</v>
      </c>
      <c r="J878" s="34">
        <v>2.097155519029315</v>
      </c>
      <c r="K878" s="34">
        <v>0</v>
      </c>
      <c r="L878" s="34">
        <v>0</v>
      </c>
      <c r="M878" s="34">
        <v>0</v>
      </c>
      <c r="N878" s="34">
        <v>0</v>
      </c>
      <c r="O878" s="34">
        <v>0</v>
      </c>
      <c r="P878" s="34">
        <v>0</v>
      </c>
      <c r="Q878" s="34">
        <v>0</v>
      </c>
      <c r="R878" s="34">
        <v>0</v>
      </c>
      <c r="S878" s="109">
        <v>0</v>
      </c>
      <c r="T878" s="109">
        <f>_xlfn.XLOOKUP(B878,'[3]Nur des jours'!$B:$B,'[3]Nur des jours'!$U:$U,"")</f>
        <v>0</v>
      </c>
      <c r="U878" s="109">
        <v>0</v>
      </c>
      <c r="V878" s="109">
        <v>0</v>
      </c>
      <c r="W878" s="109">
        <v>0</v>
      </c>
      <c r="X878" s="109">
        <v>0</v>
      </c>
      <c r="Y878" s="109">
        <v>0</v>
      </c>
      <c r="Z878" s="109">
        <v>0</v>
      </c>
      <c r="AA878" s="109">
        <v>0</v>
      </c>
      <c r="AB878" s="109">
        <v>8.9175391586979543E-5</v>
      </c>
      <c r="AC878" s="109">
        <v>0</v>
      </c>
      <c r="AD878" s="109">
        <v>0</v>
      </c>
      <c r="AE878" s="109">
        <v>0</v>
      </c>
      <c r="AF878" s="109">
        <v>0</v>
      </c>
      <c r="AG878" s="57" t="str">
        <f>_xlfn.XLOOKUP(B878,[3]CALCULATION!$B:$B,[3]CALCULATION!$M:$M,"")</f>
        <v>Operationnel</v>
      </c>
      <c r="AH878" s="57"/>
      <c r="AI878" s="56" t="str" cm="1">
        <f t="array" ref="AI878">IFERROR(_xlfn.IFS(
AK878="MPR ISSUE","PDH",
AK878="BSS Hardware Issue","BSS",
AK878="Sites strategiques, MLL, Pylone, etc.","ENVTECH",
AK878="AKTIVCO DEFAUT GE &amp; POWER Cabinet","AKTIVCO",
AK878="AKTIVCO Coupure ENEO &amp; Baisse de tension","AKTIVCO GRID ONLY",
AK878="Coupure ENEO &amp; Baisse de tension","IHS GRID ONLY",
AK878="Defaut GE &amp; POWER Cabinet","IHS",
AK878="Sharing","Partners",
AK878="Sites strategiques &amp; DataCenter","SST &amp; DC",
AK878="Exclu","Exclu",
AK878="SAT","SAT",
AK878="SPARE-ISSUE","SPARE-ISSUE",
AK878="Fiber CAmtel","TRANS_FO_CAMTEL",
AK878="Fiber AOF","Fiber AOF",
AK878="Projet OCM (HUAWEI)","TRAVAUX-HUAWEI",
AK878="Projet OCM (NOKIA)","TRAVAUX-NOKIA",
AK878="ACCESS-ISSUE","ACCESS-ISSUE",
AK878="Projet OCM (ZTE, NOKIA, autres projets)","TRAVAUX OCM",
AK878="No root CAuse","No root cause",
AK878="ODU HS","PDH",
AK878="IP &amp; VLAN","PDH",
AK878="Warehouse HUAWEI","SPARE-ISSUE",
AK878="SPARE-HS","SPARE-ISSUE",
AK878="Power Telco","BSS",AK878="no impacts","no impacts"
),"")</f>
        <v>No root cause</v>
      </c>
      <c r="AJ878" s="56" t="str" cm="1">
        <f t="array" ref="AJ878">IFERROR(_xlfn.IFS(
AK878="MPR ISSUE","TX ISSUE",
AK878="BSS Hardware Issue","RAN ISSUE",
AK878="Sites strategiques, MLL, Pylone, etc.","ENVTECH",
AK878="AKTIVCO DEFAUT GE &amp; POWER Cabinet","POWER ISSUE",
AK878="AKTIVCO Coupure ENEO &amp; Baisse de tension","POWER ISSUE",
AK878="Coupure ENEO &amp; Baisse de tension","POWER ISSUE",
AK878="Defaut GE &amp; POWER Cabinet","POWER ISSUE",
AK878="Sharing","POWER ISSUE",
AK878="Sites strategiques &amp; DataCenter","POWER ISSUE",
AK878="Exclu","Exclu",
AK878="SAT","TX ISSUE",
AK878="SPARE-ISSUE","SPARE-ISSUE",
AK878="Fiber CAmtel","TX ISSUE",
AK878="Fiber AOF","TX ISSUE",
AK878="Projet OCM (HUAWEI)","TRAVAUX-HUAWEI",
AK878="Projet OCM (NOKIA)","TRAVAUX -NOKIA",
AK878="ACCESS-ISSUE","ACCESS-ISSUE",
AK878="Projet OCM (ZTE, NOKIA, autres projets)","TRAVAUX OCM",
AK878="No root CAuse","No root cause",
AK878="ODU HS","TX ISSUE",
AK878="IP &amp; VLAN","TX ISSUE",
AK878="Warehouse HUAWEI","SPARE-ISSUE",
AK878="SPARE-HS","SPARE-ISSUE",
AK878="Power Telco","RAN ISSUE",AK878="no impacts","no impacts"
),"")</f>
        <v>No root cause</v>
      </c>
      <c r="AK878" s="81" t="s">
        <v>5620</v>
      </c>
      <c r="AL878" s="56" t="str" cm="1">
        <f t="array" ref="AL878">IFERROR(_xlfn.IFS(
AK878="MPR ISSUE","ACTIVE",
AK878="BSS Hardware Issue","ACTIVE",
AK878="Sites strategiques, MLL, Pylone, etc.","PASSIVE",
AK878="AKTIVCO DEFAUT GE &amp; POWER Cabinet","PASSIVE",
AK878="AKTIVCO Coupure ENEO &amp; Baisse de tension","PASSIVE",
AK878="Coupure ENEO &amp; Baisse de tension","PASSIVE",
AK878="Defaut GE &amp; POWER Cabinet","PASSIVE",
AK878="Sharing","PASSIVE",
AK878="Sites strategiques &amp; DataCenter","PASSIVE",
AK878="Exclu","Exclu",
AK878="SAT","ACTIVE",
AK878="SPARE-ISSUE","SPARE-ISSUE",
AK878="Fiber CAmtel","ACTIVE",
AK878="Fiber AOF","ACTIVE",
AK878="Projet OCM (HUAWEI)","PLANNED WORKS",
AK878="Projet OCM (NOKIA)","PLANNED WORKS",
AK878="ACCESS-ISSUE","ACCESS-ISSUE",
AK878="Projet OCM (ZTE, NOKIA, autres projets)","PLANNED WORKS",
AK878="No root CAuse","No root cause",
AK878="ODU HS","ACTIVE",
AK878="IP &amp; VLAN","ACTIVE",
AK878="Warehouse HUAWEI","SPARE-ISSUE",
AK878="SPARE-HS","SPARE-ISSUE",
AK878="Power Telco","ACTIVE", AK878="no impacts","no impacts"
),"")</f>
        <v>No root cause</v>
      </c>
      <c r="AM878" s="108" t="s">
        <v>5537</v>
      </c>
      <c r="AN878" s="117" t="s">
        <v>1017</v>
      </c>
      <c r="AP878" s="23" t="s">
        <v>5537</v>
      </c>
      <c r="AQ878" s="23" t="s">
        <v>5537</v>
      </c>
      <c r="AR878" s="7"/>
      <c r="AS878" s="6"/>
      <c r="AT878" s="7"/>
      <c r="AU878" s="3" t="s">
        <v>5537</v>
      </c>
      <c r="AV878" s="24" t="s">
        <v>5537</v>
      </c>
      <c r="AW878" s="24" t="s">
        <v>5537</v>
      </c>
      <c r="AX878" s="24" t="s">
        <v>5537</v>
      </c>
      <c r="AY878" s="24" t="s">
        <v>5537</v>
      </c>
      <c r="AZ878" s="24" t="s">
        <v>5537</v>
      </c>
      <c r="BA878" s="24" t="s">
        <v>5537</v>
      </c>
      <c r="BB878" s="24" t="s">
        <v>5537</v>
      </c>
      <c r="BC878" s="24" t="s">
        <v>5537</v>
      </c>
      <c r="BD878" s="24" t="s">
        <v>5537</v>
      </c>
      <c r="BE878" s="24" t="s">
        <v>5537</v>
      </c>
      <c r="BF878" s="24" t="s">
        <v>5537</v>
      </c>
      <c r="BG878" s="24" t="s">
        <v>5537</v>
      </c>
      <c r="BH878" s="24" t="s">
        <v>5537</v>
      </c>
      <c r="BI878" s="9" t="s">
        <v>5537</v>
      </c>
      <c r="BJ878" s="14"/>
      <c r="BK878" s="14" t="s">
        <v>5537</v>
      </c>
      <c r="BL878" s="14" t="str">
        <f>_xlfn.XLOOKUP(B878,'[4]cell downs 18042026 17h'!$B:$B,'[4]cell downs 18042026 17h'!$B:$B,"")</f>
        <v/>
      </c>
      <c r="BM878" s="14" t="str">
        <f>_xlfn.XLOOKUP(B878,'[5]Cells Huawei 19042026 15h'!$B:$B,'[5]Cells Huawei 19042026 15h'!$B:$B,"")</f>
        <v/>
      </c>
      <c r="BN878" s="9" t="str">
        <f>_xlfn.XLOOKUP(B878,'[6]cells down 19042026 9H40'!$B:$B,'[6]cells down 19042026 9H40'!$B:$B,"")</f>
        <v/>
      </c>
      <c r="BO878" s="9" t="s">
        <v>1017</v>
      </c>
      <c r="BP878" s="9" t="s">
        <v>12</v>
      </c>
    </row>
    <row r="879" spans="1:68" s="9" customFormat="1" x14ac:dyDescent="0.35">
      <c r="A879" s="1" t="s">
        <v>2907</v>
      </c>
      <c r="B879" s="8" t="s">
        <v>2908</v>
      </c>
      <c r="C879" s="3" t="str">
        <f>_xlfn.XLOOKUP(B879,'[1]daily break down'!$D:$D,'[1]daily break down'!$E:$E,"")</f>
        <v>ADAMAOUA</v>
      </c>
      <c r="D879" s="1" t="s">
        <v>21</v>
      </c>
      <c r="E879" s="1" t="s">
        <v>122</v>
      </c>
      <c r="F879" s="3" t="s">
        <v>90</v>
      </c>
      <c r="G879" s="1" t="s">
        <v>2909</v>
      </c>
      <c r="H879" s="39" t="str">
        <f>_xlfn.XLOOKUP(B879,[2]CALCULATION!$B:$B,[2]CALCULATION!$H:$H,"")</f>
        <v>Huawei</v>
      </c>
      <c r="I879" s="34">
        <v>0</v>
      </c>
      <c r="J879" s="34">
        <v>0.53630080500409483</v>
      </c>
      <c r="K879" s="34">
        <v>0</v>
      </c>
      <c r="L879" s="34">
        <v>0</v>
      </c>
      <c r="M879" s="34">
        <v>0</v>
      </c>
      <c r="N879" s="34">
        <v>0</v>
      </c>
      <c r="O879" s="34">
        <v>0</v>
      </c>
      <c r="P879" s="34">
        <v>0</v>
      </c>
      <c r="Q879" s="34">
        <v>0</v>
      </c>
      <c r="R879" s="34">
        <v>0</v>
      </c>
      <c r="S879" s="109">
        <v>0</v>
      </c>
      <c r="T879" s="109">
        <f>_xlfn.XLOOKUP(B879,'[3]Nur des jours'!$B:$B,'[3]Nur des jours'!$U:$U,"")</f>
        <v>0</v>
      </c>
      <c r="U879" s="109">
        <v>5.9406148964281336</v>
      </c>
      <c r="V879" s="109">
        <v>0</v>
      </c>
      <c r="W879" s="109">
        <v>0</v>
      </c>
      <c r="X879" s="109">
        <v>0</v>
      </c>
      <c r="Y879" s="109">
        <v>0</v>
      </c>
      <c r="Z879" s="109">
        <v>0</v>
      </c>
      <c r="AA879" s="109">
        <v>0</v>
      </c>
      <c r="AB879" s="109">
        <v>8.9175391586979543E-5</v>
      </c>
      <c r="AC879" s="109">
        <v>0</v>
      </c>
      <c r="AD879" s="109">
        <v>0</v>
      </c>
      <c r="AE879" s="109">
        <v>0</v>
      </c>
      <c r="AF879" s="109">
        <v>0</v>
      </c>
      <c r="AG879" s="57" t="str">
        <f>_xlfn.XLOOKUP(B879,[3]CALCULATION!$B:$B,[3]CALCULATION!$M:$M,"")</f>
        <v>Operationnel</v>
      </c>
      <c r="AH879" s="57"/>
      <c r="AI879" s="56" t="str" cm="1">
        <f t="array" ref="AI879">IFERROR(_xlfn.IFS(
AK879="MPR ISSUE","PDH",
AK879="BSS Hardware Issue","BSS",
AK879="Sites strategiques, MLL, Pylone, etc.","ENVTECH",
AK879="AKTIVCO DEFAUT GE &amp; POWER Cabinet","AKTIVCO",
AK879="AKTIVCO Coupure ENEO &amp; Baisse de tension","AKTIVCO GRID ONLY",
AK879="Coupure ENEO &amp; Baisse de tension","IHS GRID ONLY",
AK879="Defaut GE &amp; POWER Cabinet","IHS",
AK879="Sharing","Partners",
AK879="Sites strategiques &amp; DataCenter","SST &amp; DC",
AK879="Exclu","Exclu",
AK879="SAT","SAT",
AK879="SPARE-ISSUE","SPARE-ISSUE",
AK879="Fiber CAmtel","TRANS_FO_CAMTEL",
AK879="Fiber AOF","Fiber AOF",
AK879="Projet OCM (HUAWEI)","TRAVAUX-HUAWEI",
AK879="Projet OCM (NOKIA)","TRAVAUX-NOKIA",
AK879="ACCESS-ISSUE","ACCESS-ISSUE",
AK879="Projet OCM (ZTE, NOKIA, autres projets)","TRAVAUX OCM",
AK879="No root CAuse","No root cause",
AK879="ODU HS","PDH",
AK879="IP &amp; VLAN","PDH",
AK879="Warehouse HUAWEI","SPARE-ISSUE",
AK879="SPARE-HS","SPARE-ISSUE",
AK879="Power Telco","BSS",AK879="no impacts","no impacts"
),"")</f>
        <v>No root cause</v>
      </c>
      <c r="AJ879" s="56" t="str" cm="1">
        <f t="array" ref="AJ879">IFERROR(_xlfn.IFS(
AK879="MPR ISSUE","TX ISSUE",
AK879="BSS Hardware Issue","RAN ISSUE",
AK879="Sites strategiques, MLL, Pylone, etc.","ENVTECH",
AK879="AKTIVCO DEFAUT GE &amp; POWER Cabinet","POWER ISSUE",
AK879="AKTIVCO Coupure ENEO &amp; Baisse de tension","POWER ISSUE",
AK879="Coupure ENEO &amp; Baisse de tension","POWER ISSUE",
AK879="Defaut GE &amp; POWER Cabinet","POWER ISSUE",
AK879="Sharing","POWER ISSUE",
AK879="Sites strategiques &amp; DataCenter","POWER ISSUE",
AK879="Exclu","Exclu",
AK879="SAT","TX ISSUE",
AK879="SPARE-ISSUE","SPARE-ISSUE",
AK879="Fiber CAmtel","TX ISSUE",
AK879="Fiber AOF","TX ISSUE",
AK879="Projet OCM (HUAWEI)","TRAVAUX-HUAWEI",
AK879="Projet OCM (NOKIA)","TRAVAUX -NOKIA",
AK879="ACCESS-ISSUE","ACCESS-ISSUE",
AK879="Projet OCM (ZTE, NOKIA, autres projets)","TRAVAUX OCM",
AK879="No root CAuse","No root cause",
AK879="ODU HS","TX ISSUE",
AK879="IP &amp; VLAN","TX ISSUE",
AK879="Warehouse HUAWEI","SPARE-ISSUE",
AK879="SPARE-HS","SPARE-ISSUE",
AK879="Power Telco","RAN ISSUE",AK879="no impacts","no impacts"
),"")</f>
        <v>No root cause</v>
      </c>
      <c r="AK879" s="81" t="s">
        <v>5620</v>
      </c>
      <c r="AL879" s="56" t="str" cm="1">
        <f t="array" ref="AL879">IFERROR(_xlfn.IFS(
AK879="MPR ISSUE","ACTIVE",
AK879="BSS Hardware Issue","ACTIVE",
AK879="Sites strategiques, MLL, Pylone, etc.","PASSIVE",
AK879="AKTIVCO DEFAUT GE &amp; POWER Cabinet","PASSIVE",
AK879="AKTIVCO Coupure ENEO &amp; Baisse de tension","PASSIVE",
AK879="Coupure ENEO &amp; Baisse de tension","PASSIVE",
AK879="Defaut GE &amp; POWER Cabinet","PASSIVE",
AK879="Sharing","PASSIVE",
AK879="Sites strategiques &amp; DataCenter","PASSIVE",
AK879="Exclu","Exclu",
AK879="SAT","ACTIVE",
AK879="SPARE-ISSUE","SPARE-ISSUE",
AK879="Fiber CAmtel","ACTIVE",
AK879="Fiber AOF","ACTIVE",
AK879="Projet OCM (HUAWEI)","PLANNED WORKS",
AK879="Projet OCM (NOKIA)","PLANNED WORKS",
AK879="ACCESS-ISSUE","ACCESS-ISSUE",
AK879="Projet OCM (ZTE, NOKIA, autres projets)","PLANNED WORKS",
AK879="No root CAuse","No root cause",
AK879="ODU HS","ACTIVE",
AK879="IP &amp; VLAN","ACTIVE",
AK879="Warehouse HUAWEI","SPARE-ISSUE",
AK879="SPARE-HS","SPARE-ISSUE",
AK879="Power Telco","ACTIVE", AK879="no impacts","no impacts"
),"")</f>
        <v>No root cause</v>
      </c>
      <c r="AM879" s="108" t="s">
        <v>5537</v>
      </c>
      <c r="AN879" s="117" t="s">
        <v>2908</v>
      </c>
      <c r="AP879" s="23" t="s">
        <v>5537</v>
      </c>
      <c r="AQ879" s="23" t="s">
        <v>5537</v>
      </c>
      <c r="AR879" s="7"/>
      <c r="AS879" s="6"/>
      <c r="AT879" s="7"/>
      <c r="AU879" s="3" t="s">
        <v>5537</v>
      </c>
      <c r="AV879" s="24" t="s">
        <v>5537</v>
      </c>
      <c r="AW879" s="24" t="s">
        <v>5537</v>
      </c>
      <c r="AX879" s="24" t="s">
        <v>5537</v>
      </c>
      <c r="AY879" s="24" t="s">
        <v>5537</v>
      </c>
      <c r="AZ879" s="24" t="s">
        <v>5537</v>
      </c>
      <c r="BA879" s="24" t="s">
        <v>5537</v>
      </c>
      <c r="BB879" s="24" t="s">
        <v>5537</v>
      </c>
      <c r="BC879" s="24" t="s">
        <v>5537</v>
      </c>
      <c r="BD879" s="24" t="s">
        <v>5537</v>
      </c>
      <c r="BE879" s="24" t="s">
        <v>5537</v>
      </c>
      <c r="BF879" s="24" t="s">
        <v>5537</v>
      </c>
      <c r="BG879" s="24" t="s">
        <v>5537</v>
      </c>
      <c r="BH879" s="24" t="s">
        <v>5537</v>
      </c>
      <c r="BI879" s="9" t="s">
        <v>5537</v>
      </c>
      <c r="BJ879" s="14"/>
      <c r="BK879" s="14" t="s">
        <v>5537</v>
      </c>
      <c r="BL879" s="14" t="str">
        <f>_xlfn.XLOOKUP(B879,'[4]cell downs 18042026 17h'!$B:$B,'[4]cell downs 18042026 17h'!$B:$B,"")</f>
        <v/>
      </c>
      <c r="BM879" s="14" t="str">
        <f>_xlfn.XLOOKUP(B879,'[5]Cells Huawei 19042026 15h'!$B:$B,'[5]Cells Huawei 19042026 15h'!$B:$B,"")</f>
        <v/>
      </c>
      <c r="BN879" s="9" t="str">
        <f>_xlfn.XLOOKUP(B879,'[6]cells down 19042026 9H40'!$B:$B,'[6]cells down 19042026 9H40'!$B:$B,"")</f>
        <v/>
      </c>
      <c r="BO879" s="9" t="s">
        <v>5537</v>
      </c>
      <c r="BP879" s="9" t="s">
        <v>12</v>
      </c>
    </row>
    <row r="880" spans="1:68" s="9" customFormat="1" x14ac:dyDescent="0.35">
      <c r="A880" s="1" t="s">
        <v>1561</v>
      </c>
      <c r="B880" s="8" t="s">
        <v>1562</v>
      </c>
      <c r="C880" s="3" t="str">
        <f>_xlfn.XLOOKUP(B880,'[1]daily break down'!$D:$D,'[1]daily break down'!$E:$E,"")</f>
        <v>LITTORAL</v>
      </c>
      <c r="D880" s="1" t="s">
        <v>11</v>
      </c>
      <c r="E880" s="1" t="s">
        <v>12</v>
      </c>
      <c r="F880" s="3" t="s">
        <v>31</v>
      </c>
      <c r="G880" s="1" t="s">
        <v>484</v>
      </c>
      <c r="H880" s="41" t="str">
        <f>_xlfn.XLOOKUP(B880,[2]CALCULATION!$B:$B,[2]CALCULATION!$H:$H,"")</f>
        <v>ZTE</v>
      </c>
      <c r="I880" s="34">
        <v>0</v>
      </c>
      <c r="J880" s="34">
        <v>0</v>
      </c>
      <c r="K880" s="34">
        <v>5.7896860465928885E-17</v>
      </c>
      <c r="L880" s="34">
        <v>0</v>
      </c>
      <c r="M880" s="34">
        <v>0</v>
      </c>
      <c r="N880" s="34">
        <v>1.8243501610864274</v>
      </c>
      <c r="O880" s="34">
        <v>0</v>
      </c>
      <c r="P880" s="34">
        <v>0</v>
      </c>
      <c r="Q880" s="34">
        <v>0</v>
      </c>
      <c r="R880" s="34">
        <v>0</v>
      </c>
      <c r="S880" s="109">
        <v>0</v>
      </c>
      <c r="T880" s="109">
        <f>_xlfn.XLOOKUP(B880,'[3]Nur des jours'!$B:$B,'[3]Nur des jours'!$U:$U,"")</f>
        <v>0</v>
      </c>
      <c r="U880" s="109">
        <v>0</v>
      </c>
      <c r="V880" s="109">
        <v>0</v>
      </c>
      <c r="W880" s="109">
        <v>0</v>
      </c>
      <c r="X880" s="109">
        <v>0</v>
      </c>
      <c r="Y880" s="109">
        <v>0</v>
      </c>
      <c r="Z880" s="109">
        <v>0</v>
      </c>
      <c r="AA880" s="109">
        <v>0</v>
      </c>
      <c r="AB880" s="109">
        <v>1.1579372093185777E-16</v>
      </c>
      <c r="AC880" s="109">
        <v>0</v>
      </c>
      <c r="AD880" s="109">
        <v>0</v>
      </c>
      <c r="AE880" s="109">
        <v>0</v>
      </c>
      <c r="AF880" s="109">
        <v>0</v>
      </c>
      <c r="AG880" s="57" t="str">
        <f>_xlfn.XLOOKUP(B880,[3]CALCULATION!$B:$B,[3]CALCULATION!$M:$M,"")</f>
        <v>Operationnel</v>
      </c>
      <c r="AH880" s="57"/>
      <c r="AI880" s="56" t="str" cm="1">
        <f t="array" ref="AI880">IFERROR(_xlfn.IFS(
AK880="MPR ISSUE","PDH",
AK880="BSS Hardware Issue","BSS",
AK880="Sites strategiques, MLL, Pylone, etc.","ENVTECH",
AK880="AKTIVCO DEFAUT GE &amp; POWER Cabinet","AKTIVCO",
AK880="AKTIVCO Coupure ENEO &amp; Baisse de tension","AKTIVCO GRID ONLY",
AK880="Coupure ENEO &amp; Baisse de tension","IHS GRID ONLY",
AK880="Defaut GE &amp; POWER Cabinet","IHS",
AK880="Sharing","Partners",
AK880="Sites strategiques &amp; DataCenter","SST &amp; DC",
AK880="Exclu","Exclu",
AK880="SAT","SAT",
AK880="SPARE-ISSUE","SPARE-ISSUE",
AK880="Fiber CAmtel","TRANS_FO_CAMTEL",
AK880="Fiber AOF","Fiber AOF",
AK880="Projet OCM (HUAWEI)","TRAVAUX-HUAWEI",
AK880="Projet OCM (NOKIA)","TRAVAUX-NOKIA",
AK880="ACCESS-ISSUE","ACCESS-ISSUE",
AK880="Projet OCM (ZTE, NOKIA, autres projets)","TRAVAUX OCM",
AK880="No root CAuse","No root cause",
AK880="ODU HS","PDH",
AK880="IP &amp; VLAN","PDH",
AK880="Warehouse HUAWEI","SPARE-ISSUE",
AK880="SPARE-HS","SPARE-ISSUE",
AK880="Power Telco","BSS",AK880="no impacts","no impacts"
),"")</f>
        <v>No root cause</v>
      </c>
      <c r="AJ880" s="56" t="str" cm="1">
        <f t="array" ref="AJ880">IFERROR(_xlfn.IFS(
AK880="MPR ISSUE","TX ISSUE",
AK880="BSS Hardware Issue","RAN ISSUE",
AK880="Sites strategiques, MLL, Pylone, etc.","ENVTECH",
AK880="AKTIVCO DEFAUT GE &amp; POWER Cabinet","POWER ISSUE",
AK880="AKTIVCO Coupure ENEO &amp; Baisse de tension","POWER ISSUE",
AK880="Coupure ENEO &amp; Baisse de tension","POWER ISSUE",
AK880="Defaut GE &amp; POWER Cabinet","POWER ISSUE",
AK880="Sharing","POWER ISSUE",
AK880="Sites strategiques &amp; DataCenter","POWER ISSUE",
AK880="Exclu","Exclu",
AK880="SAT","TX ISSUE",
AK880="SPARE-ISSUE","SPARE-ISSUE",
AK880="Fiber CAmtel","TX ISSUE",
AK880="Fiber AOF","TX ISSUE",
AK880="Projet OCM (HUAWEI)","TRAVAUX-HUAWEI",
AK880="Projet OCM (NOKIA)","TRAVAUX -NOKIA",
AK880="ACCESS-ISSUE","ACCESS-ISSUE",
AK880="Projet OCM (ZTE, NOKIA, autres projets)","TRAVAUX OCM",
AK880="No root CAuse","No root cause",
AK880="ODU HS","TX ISSUE",
AK880="IP &amp; VLAN","TX ISSUE",
AK880="Warehouse HUAWEI","SPARE-ISSUE",
AK880="SPARE-HS","SPARE-ISSUE",
AK880="Power Telco","RAN ISSUE",AK880="no impacts","no impacts"
),"")</f>
        <v>No root cause</v>
      </c>
      <c r="AK880" s="81" t="s">
        <v>5620</v>
      </c>
      <c r="AL880" s="56" t="str" cm="1">
        <f t="array" ref="AL880">IFERROR(_xlfn.IFS(
AK880="MPR ISSUE","ACTIVE",
AK880="BSS Hardware Issue","ACTIVE",
AK880="Sites strategiques, MLL, Pylone, etc.","PASSIVE",
AK880="AKTIVCO DEFAUT GE &amp; POWER Cabinet","PASSIVE",
AK880="AKTIVCO Coupure ENEO &amp; Baisse de tension","PASSIVE",
AK880="Coupure ENEO &amp; Baisse de tension","PASSIVE",
AK880="Defaut GE &amp; POWER Cabinet","PASSIVE",
AK880="Sharing","PASSIVE",
AK880="Sites strategiques &amp; DataCenter","PASSIVE",
AK880="Exclu","Exclu",
AK880="SAT","ACTIVE",
AK880="SPARE-ISSUE","SPARE-ISSUE",
AK880="Fiber CAmtel","ACTIVE",
AK880="Fiber AOF","ACTIVE",
AK880="Projet OCM (HUAWEI)","PLANNED WORKS",
AK880="Projet OCM (NOKIA)","PLANNED WORKS",
AK880="ACCESS-ISSUE","ACCESS-ISSUE",
AK880="Projet OCM (ZTE, NOKIA, autres projets)","PLANNED WORKS",
AK880="No root CAuse","No root cause",
AK880="ODU HS","ACTIVE",
AK880="IP &amp; VLAN","ACTIVE",
AK880="Warehouse HUAWEI","SPARE-ISSUE",
AK880="SPARE-HS","SPARE-ISSUE",
AK880="Power Telco","ACTIVE", AK880="no impacts","no impacts"
),"")</f>
        <v>No root cause</v>
      </c>
      <c r="AM880" s="108" t="s">
        <v>5537</v>
      </c>
      <c r="AN880" s="117" t="s">
        <v>1562</v>
      </c>
      <c r="AP880" s="23" t="s">
        <v>5537</v>
      </c>
      <c r="AQ880" s="23" t="s">
        <v>5537</v>
      </c>
      <c r="AR880" s="7"/>
      <c r="AS880" s="6"/>
      <c r="AT880" s="7"/>
      <c r="AU880" s="3" t="s">
        <v>5537</v>
      </c>
      <c r="AV880" s="24" t="s">
        <v>5537</v>
      </c>
      <c r="AW880" s="24" t="s">
        <v>5537</v>
      </c>
      <c r="AX880" s="24" t="s">
        <v>5537</v>
      </c>
      <c r="AY880" s="24" t="s">
        <v>5537</v>
      </c>
      <c r="AZ880" s="24" t="s">
        <v>5537</v>
      </c>
      <c r="BA880" s="24" t="s">
        <v>5537</v>
      </c>
      <c r="BB880" s="24" t="s">
        <v>5537</v>
      </c>
      <c r="BC880" s="24" t="s">
        <v>5537</v>
      </c>
      <c r="BD880" s="24" t="s">
        <v>5537</v>
      </c>
      <c r="BE880" s="24" t="s">
        <v>5537</v>
      </c>
      <c r="BF880" s="24" t="s">
        <v>5537</v>
      </c>
      <c r="BG880" s="24" t="s">
        <v>5537</v>
      </c>
      <c r="BH880" s="24" t="s">
        <v>5537</v>
      </c>
      <c r="BI880" s="9" t="s">
        <v>5537</v>
      </c>
      <c r="BJ880" s="14"/>
      <c r="BK880" s="14" t="s">
        <v>5537</v>
      </c>
      <c r="BL880" s="14" t="str">
        <f>_xlfn.XLOOKUP(B880,'[4]cell downs 18042026 17h'!$B:$B,'[4]cell downs 18042026 17h'!$B:$B,"")</f>
        <v/>
      </c>
      <c r="BM880" s="14" t="str">
        <f>_xlfn.XLOOKUP(B880,'[5]Cells Huawei 19042026 15h'!$B:$B,'[5]Cells Huawei 19042026 15h'!$B:$B,"")</f>
        <v/>
      </c>
      <c r="BN880" s="9" t="str">
        <f>_xlfn.XLOOKUP(B880,'[6]cells down 19042026 9H40'!$B:$B,'[6]cells down 19042026 9H40'!$B:$B,"")</f>
        <v/>
      </c>
      <c r="BO880" s="9" t="s">
        <v>1562</v>
      </c>
      <c r="BP880" s="9" t="s">
        <v>302</v>
      </c>
    </row>
    <row r="881" spans="1:68" s="9" customFormat="1" x14ac:dyDescent="0.35">
      <c r="A881" s="1" t="s">
        <v>2711</v>
      </c>
      <c r="B881" s="8" t="s">
        <v>2712</v>
      </c>
      <c r="C881" s="3" t="str">
        <f>_xlfn.XLOOKUP(B881,'[1]daily break down'!$D:$D,'[1]daily break down'!$E:$E,"")</f>
        <v>LITTORAL</v>
      </c>
      <c r="D881" s="1" t="s">
        <v>21</v>
      </c>
      <c r="E881" s="1" t="s">
        <v>563</v>
      </c>
      <c r="F881" s="3" t="s">
        <v>69</v>
      </c>
      <c r="G881" s="1" t="s">
        <v>502</v>
      </c>
      <c r="H881" s="41" t="str">
        <f>_xlfn.XLOOKUP(B881,[2]CALCULATION!$B:$B,[2]CALCULATION!$H:$H,"")</f>
        <v>ZTE</v>
      </c>
      <c r="I881" s="34">
        <v>0</v>
      </c>
      <c r="J881" s="34">
        <v>0</v>
      </c>
      <c r="K881" s="34">
        <v>0</v>
      </c>
      <c r="L881" s="34">
        <v>0</v>
      </c>
      <c r="M881" s="34">
        <v>0</v>
      </c>
      <c r="N881" s="34">
        <v>0</v>
      </c>
      <c r="O881" s="34">
        <v>0</v>
      </c>
      <c r="P881" s="34">
        <v>0</v>
      </c>
      <c r="Q881" s="34">
        <v>3.2386897067342399</v>
      </c>
      <c r="R881" s="34">
        <v>0</v>
      </c>
      <c r="S881" s="109">
        <v>0</v>
      </c>
      <c r="T881" s="109">
        <f>_xlfn.XLOOKUP(B881,'[3]Nur des jours'!$B:$B,'[3]Nur des jours'!$U:$U,"")</f>
        <v>8.4181569658114408E-3</v>
      </c>
      <c r="U881" s="109">
        <v>0</v>
      </c>
      <c r="V881" s="109">
        <v>0</v>
      </c>
      <c r="W881" s="109">
        <v>8.4181569658114408E-3</v>
      </c>
      <c r="X881" s="109">
        <v>3.4362131990993983</v>
      </c>
      <c r="Y881" s="109">
        <v>0</v>
      </c>
      <c r="Z881" s="109">
        <v>14.279958651154427</v>
      </c>
      <c r="AA881" s="109">
        <v>25.71129859345438</v>
      </c>
      <c r="AB881" s="109">
        <v>0</v>
      </c>
      <c r="AC881" s="109">
        <v>0</v>
      </c>
      <c r="AD881" s="109">
        <v>0</v>
      </c>
      <c r="AE881" s="109">
        <v>0</v>
      </c>
      <c r="AF881" s="109">
        <v>0</v>
      </c>
      <c r="AG881" s="57" t="str">
        <f>_xlfn.XLOOKUP(B881,[3]CALCULATION!$B:$B,[3]CALCULATION!$M:$M,"")</f>
        <v>Operationnel</v>
      </c>
      <c r="AH881" s="57"/>
      <c r="AI881" s="56" t="str" cm="1">
        <f t="array" ref="AI881">IFERROR(_xlfn.IFS(
AK881="MPR ISSUE","PDH",
AK881="BSS Hardware Issue","BSS",
AK881="Sites strategiques, MLL, Pylone, etc.","ENVTECH",
AK881="AKTIVCO DEFAUT GE &amp; POWER Cabinet","AKTIVCO",
AK881="AKTIVCO Coupure ENEO &amp; Baisse de tension","AKTIVCO GRID ONLY",
AK881="Coupure ENEO &amp; Baisse de tension","IHS GRID ONLY",
AK881="Defaut GE &amp; POWER Cabinet","IHS",
AK881="Sharing","Partners",
AK881="Sites strategiques &amp; DataCenter","SST &amp; DC",
AK881="Exclu","Exclu",
AK881="SAT","SAT",
AK881="SPARE-ISSUE","SPARE-ISSUE",
AK881="Fiber CAmtel","TRANS_FO_CAMTEL",
AK881="Fiber AOF","Fiber AOF",
AK881="Projet OCM (HUAWEI)","TRAVAUX-HUAWEI",
AK881="Projet OCM (NOKIA)","TRAVAUX-NOKIA",
AK881="ACCESS-ISSUE","ACCESS-ISSUE",
AK881="Projet OCM (ZTE, NOKIA, autres projets)","TRAVAUX OCM",
AK881="No root CAuse","No root cause",
AK881="ODU HS","PDH",
AK881="IP &amp; VLAN","PDH",
AK881="Warehouse HUAWEI","SPARE-ISSUE",
AK881="SPARE-HS","SPARE-ISSUE",
AK881="Power Telco","BSS",AK881="no impacts","no impacts"
),"")</f>
        <v>No root cause</v>
      </c>
      <c r="AJ881" s="56" t="str" cm="1">
        <f t="array" ref="AJ881">IFERROR(_xlfn.IFS(
AK881="MPR ISSUE","TX ISSUE",
AK881="BSS Hardware Issue","RAN ISSUE",
AK881="Sites strategiques, MLL, Pylone, etc.","ENVTECH",
AK881="AKTIVCO DEFAUT GE &amp; POWER Cabinet","POWER ISSUE",
AK881="AKTIVCO Coupure ENEO &amp; Baisse de tension","POWER ISSUE",
AK881="Coupure ENEO &amp; Baisse de tension","POWER ISSUE",
AK881="Defaut GE &amp; POWER Cabinet","POWER ISSUE",
AK881="Sharing","POWER ISSUE",
AK881="Sites strategiques &amp; DataCenter","POWER ISSUE",
AK881="Exclu","Exclu",
AK881="SAT","TX ISSUE",
AK881="SPARE-ISSUE","SPARE-ISSUE",
AK881="Fiber CAmtel","TX ISSUE",
AK881="Fiber AOF","TX ISSUE",
AK881="Projet OCM (HUAWEI)","TRAVAUX-HUAWEI",
AK881="Projet OCM (NOKIA)","TRAVAUX -NOKIA",
AK881="ACCESS-ISSUE","ACCESS-ISSUE",
AK881="Projet OCM (ZTE, NOKIA, autres projets)","TRAVAUX OCM",
AK881="No root CAuse","No root cause",
AK881="ODU HS","TX ISSUE",
AK881="IP &amp; VLAN","TX ISSUE",
AK881="Warehouse HUAWEI","SPARE-ISSUE",
AK881="SPARE-HS","SPARE-ISSUE",
AK881="Power Telco","RAN ISSUE",AK881="no impacts","no impacts"
),"")</f>
        <v>No root cause</v>
      </c>
      <c r="AK881" s="81" t="s">
        <v>5620</v>
      </c>
      <c r="AL881" s="56" t="str" cm="1">
        <f t="array" ref="AL881">IFERROR(_xlfn.IFS(
AK881="MPR ISSUE","ACTIVE",
AK881="BSS Hardware Issue","ACTIVE",
AK881="Sites strategiques, MLL, Pylone, etc.","PASSIVE",
AK881="AKTIVCO DEFAUT GE &amp; POWER Cabinet","PASSIVE",
AK881="AKTIVCO Coupure ENEO &amp; Baisse de tension","PASSIVE",
AK881="Coupure ENEO &amp; Baisse de tension","PASSIVE",
AK881="Defaut GE &amp; POWER Cabinet","PASSIVE",
AK881="Sharing","PASSIVE",
AK881="Sites strategiques &amp; DataCenter","PASSIVE",
AK881="Exclu","Exclu",
AK881="SAT","ACTIVE",
AK881="SPARE-ISSUE","SPARE-ISSUE",
AK881="Fiber CAmtel","ACTIVE",
AK881="Fiber AOF","ACTIVE",
AK881="Projet OCM (HUAWEI)","PLANNED WORKS",
AK881="Projet OCM (NOKIA)","PLANNED WORKS",
AK881="ACCESS-ISSUE","ACCESS-ISSUE",
AK881="Projet OCM (ZTE, NOKIA, autres projets)","PLANNED WORKS",
AK881="No root CAuse","No root cause",
AK881="ODU HS","ACTIVE",
AK881="IP &amp; VLAN","ACTIVE",
AK881="Warehouse HUAWEI","SPARE-ISSUE",
AK881="SPARE-HS","SPARE-ISSUE",
AK881="Power Telco","ACTIVE", AK881="no impacts","no impacts"
),"")</f>
        <v>No root cause</v>
      </c>
      <c r="AM881" s="108" t="s">
        <v>5537</v>
      </c>
      <c r="AN881" s="117" t="s">
        <v>2712</v>
      </c>
      <c r="AP881" s="23" t="s">
        <v>5537</v>
      </c>
      <c r="AQ881" s="23" t="s">
        <v>5537</v>
      </c>
      <c r="AR881" s="7"/>
      <c r="AS881" s="6"/>
      <c r="AT881" s="7"/>
      <c r="AU881" s="3" t="s">
        <v>5537</v>
      </c>
      <c r="AV881" s="24" t="s">
        <v>5537</v>
      </c>
      <c r="AW881" s="24" t="s">
        <v>5537</v>
      </c>
      <c r="AX881" s="24" t="s">
        <v>5537</v>
      </c>
      <c r="AY881" s="24" t="s">
        <v>5537</v>
      </c>
      <c r="AZ881" s="24" t="s">
        <v>5537</v>
      </c>
      <c r="BA881" s="24" t="s">
        <v>5537</v>
      </c>
      <c r="BB881" s="24" t="s">
        <v>5537</v>
      </c>
      <c r="BC881" s="24" t="s">
        <v>5537</v>
      </c>
      <c r="BD881" s="24" t="s">
        <v>5537</v>
      </c>
      <c r="BE881" s="24" t="s">
        <v>5537</v>
      </c>
      <c r="BF881" s="24" t="s">
        <v>5537</v>
      </c>
      <c r="BG881" s="24" t="s">
        <v>5537</v>
      </c>
      <c r="BH881" s="24" t="s">
        <v>5537</v>
      </c>
      <c r="BI881" s="9" t="s">
        <v>5537</v>
      </c>
      <c r="BJ881" s="14"/>
      <c r="BK881" s="14" t="s">
        <v>5537</v>
      </c>
      <c r="BL881" s="14" t="str">
        <f>_xlfn.XLOOKUP(B881,'[4]cell downs 18042026 17h'!$B:$B,'[4]cell downs 18042026 17h'!$B:$B,"")</f>
        <v/>
      </c>
      <c r="BM881" s="14" t="str">
        <f>_xlfn.XLOOKUP(B881,'[5]Cells Huawei 19042026 15h'!$B:$B,'[5]Cells Huawei 19042026 15h'!$B:$B,"")</f>
        <v/>
      </c>
      <c r="BN881" s="9" t="str">
        <f>_xlfn.XLOOKUP(B881,'[6]cells down 19042026 9H40'!$B:$B,'[6]cells down 19042026 9H40'!$B:$B,"")</f>
        <v/>
      </c>
      <c r="BO881" s="9" t="s">
        <v>5537</v>
      </c>
      <c r="BP881" s="9" t="s">
        <v>12</v>
      </c>
    </row>
    <row r="882" spans="1:68" s="9" customFormat="1" x14ac:dyDescent="0.35">
      <c r="A882" s="1" t="s">
        <v>425</v>
      </c>
      <c r="B882" s="1" t="s">
        <v>426</v>
      </c>
      <c r="C882" s="3" t="str">
        <f>_xlfn.XLOOKUP(B882,'[1]daily break down'!$D:$D,'[1]daily break down'!$E:$E,"")</f>
        <v>Douala</v>
      </c>
      <c r="D882" s="1" t="s">
        <v>21</v>
      </c>
      <c r="E882" s="1" t="s">
        <v>36</v>
      </c>
      <c r="F882" s="3" t="s">
        <v>31</v>
      </c>
      <c r="G882" s="1" t="s">
        <v>32</v>
      </c>
      <c r="H882" s="41" t="str">
        <f>_xlfn.XLOOKUP(B882,[2]CALCULATION!$B:$B,[2]CALCULATION!$H:$H,"")</f>
        <v>ZTE</v>
      </c>
      <c r="I882" s="34">
        <v>0.3438246398027584</v>
      </c>
      <c r="J882" s="34">
        <v>19.009197193186711</v>
      </c>
      <c r="K882" s="34">
        <v>7.323903570725359</v>
      </c>
      <c r="L882" s="34">
        <v>17.35476182323012</v>
      </c>
      <c r="M882" s="34">
        <v>6.6103399223246662</v>
      </c>
      <c r="N882" s="34">
        <v>5.9929251811330557</v>
      </c>
      <c r="O882" s="34">
        <v>3.8014399328830333</v>
      </c>
      <c r="P882" s="34">
        <v>9.5327958554131591</v>
      </c>
      <c r="Q882" s="34">
        <v>1.8696334249342954</v>
      </c>
      <c r="R882" s="34">
        <v>8.7031080120879025</v>
      </c>
      <c r="S882" s="109">
        <v>2.3639682906575574</v>
      </c>
      <c r="T882" s="109">
        <f>_xlfn.XLOOKUP(B882,'[3]Nur des jours'!$B:$B,'[3]Nur des jours'!$U:$U,"")</f>
        <v>0</v>
      </c>
      <c r="U882" s="109">
        <v>0</v>
      </c>
      <c r="V882" s="109">
        <v>3.9015303924002578</v>
      </c>
      <c r="W882" s="109">
        <v>0</v>
      </c>
      <c r="X882" s="109">
        <v>10.663753841675868</v>
      </c>
      <c r="Y882" s="109">
        <v>49.104714738623372</v>
      </c>
      <c r="Z882" s="109">
        <v>4.4858788983914186</v>
      </c>
      <c r="AA882" s="109">
        <v>18.654689341471837</v>
      </c>
      <c r="AB882" s="109">
        <v>0</v>
      </c>
      <c r="AC882" s="109">
        <v>0</v>
      </c>
      <c r="AD882" s="109">
        <v>0</v>
      </c>
      <c r="AE882" s="109">
        <v>0</v>
      </c>
      <c r="AF882" s="109">
        <v>0</v>
      </c>
      <c r="AG882" s="57" t="str">
        <f>_xlfn.XLOOKUP(B882,[3]CALCULATION!$B:$B,[3]CALCULATION!$M:$M,"")</f>
        <v>Operationnel</v>
      </c>
      <c r="AH882" s="57"/>
      <c r="AI882" s="56" t="str" cm="1">
        <f t="array" ref="AI882">IFERROR(_xlfn.IFS(
AK882="MPR ISSUE","PDH",
AK882="BSS Hardware Issue","BSS",
AK882="Sites strategiques, MLL, Pylone, etc.","ENVTECH",
AK882="AKTIVCO DEFAUT GE &amp; POWER Cabinet","AKTIVCO",
AK882="AKTIVCO Coupure ENEO &amp; Baisse de tension","AKTIVCO GRID ONLY",
AK882="Coupure ENEO &amp; Baisse de tension","IHS GRID ONLY",
AK882="Defaut GE &amp; POWER Cabinet","IHS",
AK882="Sharing","Partners",
AK882="Sites strategiques &amp; DataCenter","SST &amp; DC",
AK882="Exclu","Exclu",
AK882="SAT","SAT",
AK882="SPARE-ISSUE","SPARE-ISSUE",
AK882="Fiber CAmtel","TRANS_FO_CAMTEL",
AK882="Fiber AOF","Fiber AOF",
AK882="Projet OCM (HUAWEI)","TRAVAUX-HUAWEI",
AK882="Projet OCM (NOKIA)","TRAVAUX-NOKIA",
AK882="ACCESS-ISSUE","ACCESS-ISSUE",
AK882="Projet OCM (ZTE, NOKIA, autres projets)","TRAVAUX OCM",
AK882="No root CAuse","No root cause",
AK882="ODU HS","PDH",
AK882="IP &amp; VLAN","PDH",
AK882="Warehouse HUAWEI","SPARE-ISSUE",
AK882="SPARE-HS","SPARE-ISSUE",
AK882="Power Telco","BSS",AK882="no impacts","no impacts"
),"")</f>
        <v>No root cause</v>
      </c>
      <c r="AJ882" s="56" t="str" cm="1">
        <f t="array" ref="AJ882">IFERROR(_xlfn.IFS(
AK882="MPR ISSUE","TX ISSUE",
AK882="BSS Hardware Issue","RAN ISSUE",
AK882="Sites strategiques, MLL, Pylone, etc.","ENVTECH",
AK882="AKTIVCO DEFAUT GE &amp; POWER Cabinet","POWER ISSUE",
AK882="AKTIVCO Coupure ENEO &amp; Baisse de tension","POWER ISSUE",
AK882="Coupure ENEO &amp; Baisse de tension","POWER ISSUE",
AK882="Defaut GE &amp; POWER Cabinet","POWER ISSUE",
AK882="Sharing","POWER ISSUE",
AK882="Sites strategiques &amp; DataCenter","POWER ISSUE",
AK882="Exclu","Exclu",
AK882="SAT","TX ISSUE",
AK882="SPARE-ISSUE","SPARE-ISSUE",
AK882="Fiber CAmtel","TX ISSUE",
AK882="Fiber AOF","TX ISSUE",
AK882="Projet OCM (HUAWEI)","TRAVAUX-HUAWEI",
AK882="Projet OCM (NOKIA)","TRAVAUX -NOKIA",
AK882="ACCESS-ISSUE","ACCESS-ISSUE",
AK882="Projet OCM (ZTE, NOKIA, autres projets)","TRAVAUX OCM",
AK882="No root CAuse","No root cause",
AK882="ODU HS","TX ISSUE",
AK882="IP &amp; VLAN","TX ISSUE",
AK882="Warehouse HUAWEI","SPARE-ISSUE",
AK882="SPARE-HS","SPARE-ISSUE",
AK882="Power Telco","RAN ISSUE",AK882="no impacts","no impacts"
),"")</f>
        <v>No root cause</v>
      </c>
      <c r="AK882" s="81" t="s">
        <v>5620</v>
      </c>
      <c r="AL882" s="56" t="str" cm="1">
        <f t="array" ref="AL882">IFERROR(_xlfn.IFS(
AK882="MPR ISSUE","ACTIVE",
AK882="BSS Hardware Issue","ACTIVE",
AK882="Sites strategiques, MLL, Pylone, etc.","PASSIVE",
AK882="AKTIVCO DEFAUT GE &amp; POWER Cabinet","PASSIVE",
AK882="AKTIVCO Coupure ENEO &amp; Baisse de tension","PASSIVE",
AK882="Coupure ENEO &amp; Baisse de tension","PASSIVE",
AK882="Defaut GE &amp; POWER Cabinet","PASSIVE",
AK882="Sharing","PASSIVE",
AK882="Sites strategiques &amp; DataCenter","PASSIVE",
AK882="Exclu","Exclu",
AK882="SAT","ACTIVE",
AK882="SPARE-ISSUE","SPARE-ISSUE",
AK882="Fiber CAmtel","ACTIVE",
AK882="Fiber AOF","ACTIVE",
AK882="Projet OCM (HUAWEI)","PLANNED WORKS",
AK882="Projet OCM (NOKIA)","PLANNED WORKS",
AK882="ACCESS-ISSUE","ACCESS-ISSUE",
AK882="Projet OCM (ZTE, NOKIA, autres projets)","PLANNED WORKS",
AK882="No root CAuse","No root cause",
AK882="ODU HS","ACTIVE",
AK882="IP &amp; VLAN","ACTIVE",
AK882="Warehouse HUAWEI","SPARE-ISSUE",
AK882="SPARE-HS","SPARE-ISSUE",
AK882="Power Telco","ACTIVE", AK882="no impacts","no impacts"
),"")</f>
        <v>No root cause</v>
      </c>
      <c r="AM882" s="108" t="s">
        <v>5537</v>
      </c>
      <c r="AN882" s="117" t="s">
        <v>426</v>
      </c>
      <c r="AP882" s="23" t="s">
        <v>5537</v>
      </c>
      <c r="AQ882" s="23" t="s">
        <v>5537</v>
      </c>
      <c r="AR882" s="7"/>
      <c r="AS882" s="6"/>
      <c r="AT882" s="7"/>
      <c r="AU882" s="3" t="s">
        <v>5537</v>
      </c>
      <c r="AV882" s="24" t="s">
        <v>5537</v>
      </c>
      <c r="AW882" s="24" t="s">
        <v>5537</v>
      </c>
      <c r="AX882" s="24" t="s">
        <v>5537</v>
      </c>
      <c r="AY882" s="24" t="s">
        <v>5537</v>
      </c>
      <c r="AZ882" s="24" t="s">
        <v>5537</v>
      </c>
      <c r="BA882" s="24" t="s">
        <v>5537</v>
      </c>
      <c r="BB882" s="24" t="s">
        <v>5537</v>
      </c>
      <c r="BC882" s="24" t="s">
        <v>5537</v>
      </c>
      <c r="BD882" s="24" t="s">
        <v>5537</v>
      </c>
      <c r="BE882" s="24" t="s">
        <v>5537</v>
      </c>
      <c r="BF882" s="24" t="s">
        <v>5537</v>
      </c>
      <c r="BG882" s="24" t="s">
        <v>5537</v>
      </c>
      <c r="BH882" s="24" t="s">
        <v>5537</v>
      </c>
      <c r="BI882" s="9" t="s">
        <v>5537</v>
      </c>
      <c r="BJ882" s="14"/>
      <c r="BK882" s="14" t="s">
        <v>5537</v>
      </c>
      <c r="BL882" s="14" t="str">
        <f>_xlfn.XLOOKUP(B882,'[4]cell downs 18042026 17h'!$B:$B,'[4]cell downs 18042026 17h'!$B:$B,"")</f>
        <v/>
      </c>
      <c r="BM882" s="14" t="str">
        <f>_xlfn.XLOOKUP(B882,'[5]Cells Huawei 19042026 15h'!$B:$B,'[5]Cells Huawei 19042026 15h'!$B:$B,"")</f>
        <v/>
      </c>
      <c r="BN882" s="9" t="str">
        <f>_xlfn.XLOOKUP(B882,'[6]cells down 19042026 9H40'!$B:$B,'[6]cells down 19042026 9H40'!$B:$B,"")</f>
        <v/>
      </c>
      <c r="BO882" s="9" t="s">
        <v>5537</v>
      </c>
      <c r="BP882" s="9" t="s">
        <v>12</v>
      </c>
    </row>
    <row r="883" spans="1:68" s="9" customFormat="1" x14ac:dyDescent="0.35">
      <c r="A883" s="1" t="s">
        <v>1571</v>
      </c>
      <c r="B883" s="1" t="s">
        <v>1572</v>
      </c>
      <c r="C883" s="3" t="str">
        <f>_xlfn.XLOOKUP(B883,'[1]daily break down'!$D:$D,'[1]daily break down'!$E:$E,"")</f>
        <v>Yaounde</v>
      </c>
      <c r="D883" s="1" t="s">
        <v>11</v>
      </c>
      <c r="E883" s="1" t="s">
        <v>302</v>
      </c>
      <c r="F883" s="3" t="s">
        <v>37</v>
      </c>
      <c r="G883" s="1" t="s">
        <v>38</v>
      </c>
      <c r="H883" s="41" t="str">
        <f>_xlfn.XLOOKUP(B883,[2]CALCULATION!$B:$B,[2]CALCULATION!$H:$H,"")</f>
        <v>ZTE</v>
      </c>
      <c r="I883" s="34">
        <v>31.584835760330794</v>
      </c>
      <c r="J883" s="34">
        <v>23.161149920241538</v>
      </c>
      <c r="K883" s="34">
        <v>23.114261499345105</v>
      </c>
      <c r="L883" s="34">
        <v>13.341280644231563</v>
      </c>
      <c r="M883" s="34">
        <v>0</v>
      </c>
      <c r="N883" s="34">
        <v>0</v>
      </c>
      <c r="O883" s="34">
        <v>0</v>
      </c>
      <c r="P883" s="34">
        <v>3.4133664637748162</v>
      </c>
      <c r="Q883" s="34">
        <v>20.528852876298753</v>
      </c>
      <c r="R883" s="34">
        <v>0.29262012995351455</v>
      </c>
      <c r="S883" s="109">
        <v>0</v>
      </c>
      <c r="T883" s="109">
        <f>_xlfn.XLOOKUP(B883,'[3]Nur des jours'!$B:$B,'[3]Nur des jours'!$U:$U,"")</f>
        <v>0</v>
      </c>
      <c r="U883" s="109">
        <v>0</v>
      </c>
      <c r="V883" s="109">
        <v>0</v>
      </c>
      <c r="W883" s="109">
        <v>0</v>
      </c>
      <c r="X883" s="109">
        <v>0</v>
      </c>
      <c r="Y883" s="109">
        <v>0</v>
      </c>
      <c r="Z883" s="109">
        <v>0</v>
      </c>
      <c r="AA883" s="109">
        <v>18.327005447546323</v>
      </c>
      <c r="AB883" s="109">
        <v>0</v>
      </c>
      <c r="AC883" s="109">
        <v>0</v>
      </c>
      <c r="AD883" s="109">
        <v>0</v>
      </c>
      <c r="AE883" s="109">
        <v>0</v>
      </c>
      <c r="AF883" s="109">
        <v>0</v>
      </c>
      <c r="AG883" s="57" t="str">
        <f>_xlfn.XLOOKUP(B883,[3]CALCULATION!$B:$B,[3]CALCULATION!$M:$M,"")</f>
        <v>Operationnel</v>
      </c>
      <c r="AH883" s="57"/>
      <c r="AI883" s="56" t="str" cm="1">
        <f t="array" ref="AI883">IFERROR(_xlfn.IFS(
AK883="MPR ISSUE","PDH",
AK883="BSS Hardware Issue","BSS",
AK883="Sites strategiques, MLL, Pylone, etc.","ENVTECH",
AK883="AKTIVCO DEFAUT GE &amp; POWER Cabinet","AKTIVCO",
AK883="AKTIVCO Coupure ENEO &amp; Baisse de tension","AKTIVCO GRID ONLY",
AK883="Coupure ENEO &amp; Baisse de tension","IHS GRID ONLY",
AK883="Defaut GE &amp; POWER Cabinet","IHS",
AK883="Sharing","Partners",
AK883="Sites strategiques &amp; DataCenter","SST &amp; DC",
AK883="Exclu","Exclu",
AK883="SAT","SAT",
AK883="SPARE-ISSUE","SPARE-ISSUE",
AK883="Fiber CAmtel","TRANS_FO_CAMTEL",
AK883="Fiber AOF","Fiber AOF",
AK883="Projet OCM (HUAWEI)","TRAVAUX-HUAWEI",
AK883="Projet OCM (NOKIA)","TRAVAUX-NOKIA",
AK883="ACCESS-ISSUE","ACCESS-ISSUE",
AK883="Projet OCM (ZTE, NOKIA, autres projets)","TRAVAUX OCM",
AK883="No root CAuse","No root cause",
AK883="ODU HS","PDH",
AK883="IP &amp; VLAN","PDH",
AK883="Warehouse HUAWEI","SPARE-ISSUE",
AK883="SPARE-HS","SPARE-ISSUE",
AK883="Power Telco","BSS",AK883="no impacts","no impacts"
),"")</f>
        <v>No root cause</v>
      </c>
      <c r="AJ883" s="56" t="str" cm="1">
        <f t="array" ref="AJ883">IFERROR(_xlfn.IFS(
AK883="MPR ISSUE","TX ISSUE",
AK883="BSS Hardware Issue","RAN ISSUE",
AK883="Sites strategiques, MLL, Pylone, etc.","ENVTECH",
AK883="AKTIVCO DEFAUT GE &amp; POWER Cabinet","POWER ISSUE",
AK883="AKTIVCO Coupure ENEO &amp; Baisse de tension","POWER ISSUE",
AK883="Coupure ENEO &amp; Baisse de tension","POWER ISSUE",
AK883="Defaut GE &amp; POWER Cabinet","POWER ISSUE",
AK883="Sharing","POWER ISSUE",
AK883="Sites strategiques &amp; DataCenter","POWER ISSUE",
AK883="Exclu","Exclu",
AK883="SAT","TX ISSUE",
AK883="SPARE-ISSUE","SPARE-ISSUE",
AK883="Fiber CAmtel","TX ISSUE",
AK883="Fiber AOF","TX ISSUE",
AK883="Projet OCM (HUAWEI)","TRAVAUX-HUAWEI",
AK883="Projet OCM (NOKIA)","TRAVAUX -NOKIA",
AK883="ACCESS-ISSUE","ACCESS-ISSUE",
AK883="Projet OCM (ZTE, NOKIA, autres projets)","TRAVAUX OCM",
AK883="No root CAuse","No root cause",
AK883="ODU HS","TX ISSUE",
AK883="IP &amp; VLAN","TX ISSUE",
AK883="Warehouse HUAWEI","SPARE-ISSUE",
AK883="SPARE-HS","SPARE-ISSUE",
AK883="Power Telco","RAN ISSUE",AK883="no impacts","no impacts"
),"")</f>
        <v>No root cause</v>
      </c>
      <c r="AK883" s="81" t="s">
        <v>5620</v>
      </c>
      <c r="AL883" s="56" t="str" cm="1">
        <f t="array" ref="AL883">IFERROR(_xlfn.IFS(
AK883="MPR ISSUE","ACTIVE",
AK883="BSS Hardware Issue","ACTIVE",
AK883="Sites strategiques, MLL, Pylone, etc.","PASSIVE",
AK883="AKTIVCO DEFAUT GE &amp; POWER Cabinet","PASSIVE",
AK883="AKTIVCO Coupure ENEO &amp; Baisse de tension","PASSIVE",
AK883="Coupure ENEO &amp; Baisse de tension","PASSIVE",
AK883="Defaut GE &amp; POWER Cabinet","PASSIVE",
AK883="Sharing","PASSIVE",
AK883="Sites strategiques &amp; DataCenter","PASSIVE",
AK883="Exclu","Exclu",
AK883="SAT","ACTIVE",
AK883="SPARE-ISSUE","SPARE-ISSUE",
AK883="Fiber CAmtel","ACTIVE",
AK883="Fiber AOF","ACTIVE",
AK883="Projet OCM (HUAWEI)","PLANNED WORKS",
AK883="Projet OCM (NOKIA)","PLANNED WORKS",
AK883="ACCESS-ISSUE","ACCESS-ISSUE",
AK883="Projet OCM (ZTE, NOKIA, autres projets)","PLANNED WORKS",
AK883="No root CAuse","No root cause",
AK883="ODU HS","ACTIVE",
AK883="IP &amp; VLAN","ACTIVE",
AK883="Warehouse HUAWEI","SPARE-ISSUE",
AK883="SPARE-HS","SPARE-ISSUE",
AK883="Power Telco","ACTIVE", AK883="no impacts","no impacts"
),"")</f>
        <v>No root cause</v>
      </c>
      <c r="AM883" s="108" t="s">
        <v>5537</v>
      </c>
      <c r="AN883" s="117" t="s">
        <v>1572</v>
      </c>
      <c r="AP883" s="23" t="s">
        <v>5537</v>
      </c>
      <c r="AQ883" s="23" t="s">
        <v>5537</v>
      </c>
      <c r="AR883" s="7"/>
      <c r="AS883" s="6"/>
      <c r="AT883" s="7"/>
      <c r="AU883" s="3" t="s">
        <v>5537</v>
      </c>
      <c r="AV883" s="24" t="s">
        <v>5537</v>
      </c>
      <c r="AW883" s="24" t="s">
        <v>5537</v>
      </c>
      <c r="AX883" s="24" t="s">
        <v>5537</v>
      </c>
      <c r="AY883" s="24" t="s">
        <v>5537</v>
      </c>
      <c r="AZ883" s="24" t="s">
        <v>5537</v>
      </c>
      <c r="BA883" s="24" t="s">
        <v>5537</v>
      </c>
      <c r="BB883" s="24" t="s">
        <v>5537</v>
      </c>
      <c r="BC883" s="24" t="s">
        <v>5537</v>
      </c>
      <c r="BD883" s="24" t="s">
        <v>5537</v>
      </c>
      <c r="BE883" s="24" t="s">
        <v>5537</v>
      </c>
      <c r="BF883" s="24" t="s">
        <v>5537</v>
      </c>
      <c r="BG883" s="24" t="s">
        <v>5537</v>
      </c>
      <c r="BH883" s="24" t="s">
        <v>5537</v>
      </c>
      <c r="BI883" s="9" t="s">
        <v>5537</v>
      </c>
      <c r="BJ883" s="14"/>
      <c r="BK883" s="14" t="s">
        <v>5537</v>
      </c>
      <c r="BL883" s="14" t="str">
        <f>_xlfn.XLOOKUP(B883,'[4]cell downs 18042026 17h'!$B:$B,'[4]cell downs 18042026 17h'!$B:$B,"")</f>
        <v/>
      </c>
      <c r="BM883" s="14" t="str">
        <f>_xlfn.XLOOKUP(B883,'[5]Cells Huawei 19042026 15h'!$B:$B,'[5]Cells Huawei 19042026 15h'!$B:$B,"")</f>
        <v/>
      </c>
      <c r="BN883" s="9" t="str">
        <f>_xlfn.XLOOKUP(B883,'[6]cells down 19042026 9H40'!$B:$B,'[6]cells down 19042026 9H40'!$B:$B,"")</f>
        <v/>
      </c>
      <c r="BO883" s="9" t="s">
        <v>1572</v>
      </c>
      <c r="BP883" s="9" t="s">
        <v>12</v>
      </c>
    </row>
    <row r="884" spans="1:68" s="9" customFormat="1" x14ac:dyDescent="0.35">
      <c r="A884" s="1" t="s">
        <v>2946</v>
      </c>
      <c r="B884" s="8" t="s">
        <v>2947</v>
      </c>
      <c r="C884" s="3" t="str">
        <f>_xlfn.XLOOKUP(B884,'[1]daily break down'!$D:$D,'[1]daily break down'!$E:$E,"")</f>
        <v>Yaounde</v>
      </c>
      <c r="D884" s="1" t="s">
        <v>11</v>
      </c>
      <c r="E884" s="1" t="s">
        <v>12</v>
      </c>
      <c r="F884" s="3" t="s">
        <v>37</v>
      </c>
      <c r="G884" s="1" t="s">
        <v>38</v>
      </c>
      <c r="H884" s="41" t="str">
        <f>_xlfn.XLOOKUP(B884,[2]CALCULATION!$B:$B,[2]CALCULATION!$H:$H,"")</f>
        <v>ZTE</v>
      </c>
      <c r="I884" s="34">
        <v>0.18045532241541212</v>
      </c>
      <c r="J884" s="34">
        <v>7.249959336021429E-2</v>
      </c>
      <c r="K884" s="34">
        <v>0</v>
      </c>
      <c r="L884" s="34">
        <v>0</v>
      </c>
      <c r="M884" s="34">
        <v>0</v>
      </c>
      <c r="N884" s="34">
        <v>0</v>
      </c>
      <c r="O884" s="34">
        <v>0</v>
      </c>
      <c r="P884" s="34">
        <v>0</v>
      </c>
      <c r="Q884" s="34">
        <v>0</v>
      </c>
      <c r="R884" s="34">
        <v>0</v>
      </c>
      <c r="S884" s="109">
        <v>0.52347738369388697</v>
      </c>
      <c r="T884" s="109">
        <f>_xlfn.XLOOKUP(B884,'[3]Nur des jours'!$B:$B,'[3]Nur des jours'!$U:$U,"")</f>
        <v>0</v>
      </c>
      <c r="U884" s="109">
        <v>0.43753014128235607</v>
      </c>
      <c r="V884" s="109">
        <v>0</v>
      </c>
      <c r="W884" s="109">
        <v>0</v>
      </c>
      <c r="X884" s="109">
        <v>0</v>
      </c>
      <c r="Y884" s="109">
        <v>0</v>
      </c>
      <c r="Z884" s="109">
        <v>0</v>
      </c>
      <c r="AA884" s="109">
        <v>17.984304417677553</v>
      </c>
      <c r="AB884" s="109">
        <v>0</v>
      </c>
      <c r="AC884" s="109">
        <v>0</v>
      </c>
      <c r="AD884" s="109">
        <v>0</v>
      </c>
      <c r="AE884" s="109">
        <v>0</v>
      </c>
      <c r="AF884" s="109">
        <v>0</v>
      </c>
      <c r="AG884" s="57" t="str">
        <f>_xlfn.XLOOKUP(B884,[3]CALCULATION!$B:$B,[3]CALCULATION!$M:$M,"")</f>
        <v>Operationnel</v>
      </c>
      <c r="AH884" s="57"/>
      <c r="AI884" s="56" t="str" cm="1">
        <f t="array" ref="AI884">IFERROR(_xlfn.IFS(
AK884="MPR ISSUE","PDH",
AK884="BSS Hardware Issue","BSS",
AK884="Sites strategiques, MLL, Pylone, etc.","ENVTECH",
AK884="AKTIVCO DEFAUT GE &amp; POWER Cabinet","AKTIVCO",
AK884="AKTIVCO Coupure ENEO &amp; Baisse de tension","AKTIVCO GRID ONLY",
AK884="Coupure ENEO &amp; Baisse de tension","IHS GRID ONLY",
AK884="Defaut GE &amp; POWER Cabinet","IHS",
AK884="Sharing","Partners",
AK884="Sites strategiques &amp; DataCenter","SST &amp; DC",
AK884="Exclu","Exclu",
AK884="SAT","SAT",
AK884="SPARE-ISSUE","SPARE-ISSUE",
AK884="Fiber CAmtel","TRANS_FO_CAMTEL",
AK884="Fiber AOF","Fiber AOF",
AK884="Projet OCM (HUAWEI)","TRAVAUX-HUAWEI",
AK884="Projet OCM (NOKIA)","TRAVAUX-NOKIA",
AK884="ACCESS-ISSUE","ACCESS-ISSUE",
AK884="Projet OCM (ZTE, NOKIA, autres projets)","TRAVAUX OCM",
AK884="No root CAuse","No root cause",
AK884="ODU HS","PDH",
AK884="IP &amp; VLAN","PDH",
AK884="Warehouse HUAWEI","SPARE-ISSUE",
AK884="SPARE-HS","SPARE-ISSUE",
AK884="Power Telco","BSS",AK884="no impacts","no impacts"
),"")</f>
        <v>No root cause</v>
      </c>
      <c r="AJ884" s="56" t="str" cm="1">
        <f t="array" ref="AJ884">IFERROR(_xlfn.IFS(
AK884="MPR ISSUE","TX ISSUE",
AK884="BSS Hardware Issue","RAN ISSUE",
AK884="Sites strategiques, MLL, Pylone, etc.","ENVTECH",
AK884="AKTIVCO DEFAUT GE &amp; POWER Cabinet","POWER ISSUE",
AK884="AKTIVCO Coupure ENEO &amp; Baisse de tension","POWER ISSUE",
AK884="Coupure ENEO &amp; Baisse de tension","POWER ISSUE",
AK884="Defaut GE &amp; POWER Cabinet","POWER ISSUE",
AK884="Sharing","POWER ISSUE",
AK884="Sites strategiques &amp; DataCenter","POWER ISSUE",
AK884="Exclu","Exclu",
AK884="SAT","TX ISSUE",
AK884="SPARE-ISSUE","SPARE-ISSUE",
AK884="Fiber CAmtel","TX ISSUE",
AK884="Fiber AOF","TX ISSUE",
AK884="Projet OCM (HUAWEI)","TRAVAUX-HUAWEI",
AK884="Projet OCM (NOKIA)","TRAVAUX -NOKIA",
AK884="ACCESS-ISSUE","ACCESS-ISSUE",
AK884="Projet OCM (ZTE, NOKIA, autres projets)","TRAVAUX OCM",
AK884="No root CAuse","No root cause",
AK884="ODU HS","TX ISSUE",
AK884="IP &amp; VLAN","TX ISSUE",
AK884="Warehouse HUAWEI","SPARE-ISSUE",
AK884="SPARE-HS","SPARE-ISSUE",
AK884="Power Telco","RAN ISSUE",AK884="no impacts","no impacts"
),"")</f>
        <v>No root cause</v>
      </c>
      <c r="AK884" s="81" t="s">
        <v>5620</v>
      </c>
      <c r="AL884" s="56" t="str" cm="1">
        <f t="array" ref="AL884">IFERROR(_xlfn.IFS(
AK884="MPR ISSUE","ACTIVE",
AK884="BSS Hardware Issue","ACTIVE",
AK884="Sites strategiques, MLL, Pylone, etc.","PASSIVE",
AK884="AKTIVCO DEFAUT GE &amp; POWER Cabinet","PASSIVE",
AK884="AKTIVCO Coupure ENEO &amp; Baisse de tension","PASSIVE",
AK884="Coupure ENEO &amp; Baisse de tension","PASSIVE",
AK884="Defaut GE &amp; POWER Cabinet","PASSIVE",
AK884="Sharing","PASSIVE",
AK884="Sites strategiques &amp; DataCenter","PASSIVE",
AK884="Exclu","Exclu",
AK884="SAT","ACTIVE",
AK884="SPARE-ISSUE","SPARE-ISSUE",
AK884="Fiber CAmtel","ACTIVE",
AK884="Fiber AOF","ACTIVE",
AK884="Projet OCM (HUAWEI)","PLANNED WORKS",
AK884="Projet OCM (NOKIA)","PLANNED WORKS",
AK884="ACCESS-ISSUE","ACCESS-ISSUE",
AK884="Projet OCM (ZTE, NOKIA, autres projets)","PLANNED WORKS",
AK884="No root CAuse","No root cause",
AK884="ODU HS","ACTIVE",
AK884="IP &amp; VLAN","ACTIVE",
AK884="Warehouse HUAWEI","SPARE-ISSUE",
AK884="SPARE-HS","SPARE-ISSUE",
AK884="Power Telco","ACTIVE", AK884="no impacts","no impacts"
),"")</f>
        <v>No root cause</v>
      </c>
      <c r="AM884" s="108" t="s">
        <v>5537</v>
      </c>
      <c r="AN884" s="117" t="s">
        <v>2947</v>
      </c>
      <c r="AP884" s="23" t="s">
        <v>5537</v>
      </c>
      <c r="AQ884" s="23" t="s">
        <v>5537</v>
      </c>
      <c r="AR884" s="7"/>
      <c r="AS884" s="6"/>
      <c r="AT884" s="7"/>
      <c r="AU884" s="3" t="s">
        <v>5537</v>
      </c>
      <c r="AV884" s="24" t="s">
        <v>5537</v>
      </c>
      <c r="AW884" s="24" t="s">
        <v>5537</v>
      </c>
      <c r="AX884" s="24" t="s">
        <v>5537</v>
      </c>
      <c r="AY884" s="24" t="s">
        <v>5537</v>
      </c>
      <c r="AZ884" s="24" t="s">
        <v>5537</v>
      </c>
      <c r="BA884" s="24" t="s">
        <v>5537</v>
      </c>
      <c r="BB884" s="24" t="s">
        <v>5537</v>
      </c>
      <c r="BC884" s="24" t="s">
        <v>5537</v>
      </c>
      <c r="BD884" s="24" t="s">
        <v>5537</v>
      </c>
      <c r="BE884" s="24" t="s">
        <v>5537</v>
      </c>
      <c r="BF884" s="24" t="s">
        <v>5537</v>
      </c>
      <c r="BG884" s="24" t="s">
        <v>5537</v>
      </c>
      <c r="BH884" s="24" t="s">
        <v>5537</v>
      </c>
      <c r="BI884" s="9" t="s">
        <v>5537</v>
      </c>
      <c r="BJ884" s="14"/>
      <c r="BK884" s="14" t="s">
        <v>5537</v>
      </c>
      <c r="BL884" s="14" t="str">
        <f>_xlfn.XLOOKUP(B884,'[4]cell downs 18042026 17h'!$B:$B,'[4]cell downs 18042026 17h'!$B:$B,"")</f>
        <v/>
      </c>
      <c r="BM884" s="14" t="str">
        <f>_xlfn.XLOOKUP(B884,'[5]Cells Huawei 19042026 15h'!$B:$B,'[5]Cells Huawei 19042026 15h'!$B:$B,"")</f>
        <v/>
      </c>
      <c r="BN884" s="9" t="str">
        <f>_xlfn.XLOOKUP(B884,'[6]cells down 19042026 9H40'!$B:$B,'[6]cells down 19042026 9H40'!$B:$B,"")</f>
        <v/>
      </c>
      <c r="BO884" s="9" t="s">
        <v>5537</v>
      </c>
      <c r="BP884" s="9" t="s">
        <v>12</v>
      </c>
    </row>
    <row r="885" spans="1:68" s="9" customFormat="1" x14ac:dyDescent="0.35">
      <c r="A885" s="1" t="s">
        <v>791</v>
      </c>
      <c r="B885" s="1" t="s">
        <v>792</v>
      </c>
      <c r="C885" s="3" t="str">
        <f>_xlfn.XLOOKUP(B885,'[1]daily break down'!$D:$D,'[1]daily break down'!$E:$E,"")</f>
        <v>Douala</v>
      </c>
      <c r="D885" s="1" t="s">
        <v>21</v>
      </c>
      <c r="E885" s="1" t="s">
        <v>30</v>
      </c>
      <c r="F885" s="3" t="s">
        <v>31</v>
      </c>
      <c r="G885" s="1" t="s">
        <v>32</v>
      </c>
      <c r="H885" s="41" t="str">
        <f>_xlfn.XLOOKUP(B885,[2]CALCULATION!$B:$B,[2]CALCULATION!$H:$H,"")</f>
        <v>ZTE</v>
      </c>
      <c r="I885" s="34">
        <v>0</v>
      </c>
      <c r="J885" s="34">
        <v>15.021541207591754</v>
      </c>
      <c r="K885" s="34">
        <v>13.868556899607057</v>
      </c>
      <c r="L885" s="34">
        <v>3.5958728201967309</v>
      </c>
      <c r="M885" s="34">
        <v>0</v>
      </c>
      <c r="N885" s="34">
        <v>0</v>
      </c>
      <c r="O885" s="34">
        <v>20.205716927344163</v>
      </c>
      <c r="P885" s="34">
        <v>48.293147334868586</v>
      </c>
      <c r="Q885" s="34">
        <v>63.491023961784435</v>
      </c>
      <c r="R885" s="34">
        <v>0</v>
      </c>
      <c r="S885" s="109">
        <v>9.3316875123062033</v>
      </c>
      <c r="T885" s="109">
        <f>_xlfn.XLOOKUP(B885,'[3]Nur des jours'!$B:$B,'[3]Nur des jours'!$U:$U,"")</f>
        <v>0</v>
      </c>
      <c r="U885" s="109">
        <v>0</v>
      </c>
      <c r="V885" s="109">
        <v>0</v>
      </c>
      <c r="W885" s="109">
        <v>0</v>
      </c>
      <c r="X885" s="109">
        <v>0</v>
      </c>
      <c r="Y885" s="109">
        <v>0</v>
      </c>
      <c r="Z885" s="109">
        <v>13.868556899607057</v>
      </c>
      <c r="AA885" s="109">
        <v>14.494050931276453</v>
      </c>
      <c r="AB885" s="109">
        <v>0</v>
      </c>
      <c r="AC885" s="109">
        <v>0</v>
      </c>
      <c r="AD885" s="109">
        <v>0</v>
      </c>
      <c r="AE885" s="109">
        <v>0</v>
      </c>
      <c r="AF885" s="109">
        <v>0</v>
      </c>
      <c r="AG885" s="57" t="str">
        <f>_xlfn.XLOOKUP(B885,[3]CALCULATION!$B:$B,[3]CALCULATION!$M:$M,"")</f>
        <v>Operationnel</v>
      </c>
      <c r="AH885" s="57"/>
      <c r="AI885" s="56" t="str" cm="1">
        <f t="array" ref="AI885">IFERROR(_xlfn.IFS(
AK885="MPR ISSUE","PDH",
AK885="BSS Hardware Issue","BSS",
AK885="Sites strategiques, MLL, Pylone, etc.","ENVTECH",
AK885="AKTIVCO DEFAUT GE &amp; POWER Cabinet","AKTIVCO",
AK885="AKTIVCO Coupure ENEO &amp; Baisse de tension","AKTIVCO GRID ONLY",
AK885="Coupure ENEO &amp; Baisse de tension","IHS GRID ONLY",
AK885="Defaut GE &amp; POWER Cabinet","IHS",
AK885="Sharing","Partners",
AK885="Sites strategiques &amp; DataCenter","SST &amp; DC",
AK885="Exclu","Exclu",
AK885="SAT","SAT",
AK885="SPARE-ISSUE","SPARE-ISSUE",
AK885="Fiber CAmtel","TRANS_FO_CAMTEL",
AK885="Fiber AOF","Fiber AOF",
AK885="Projet OCM (HUAWEI)","TRAVAUX-HUAWEI",
AK885="Projet OCM (NOKIA)","TRAVAUX-NOKIA",
AK885="ACCESS-ISSUE","ACCESS-ISSUE",
AK885="Projet OCM (ZTE, NOKIA, autres projets)","TRAVAUX OCM",
AK885="No root CAuse","No root cause",
AK885="ODU HS","PDH",
AK885="IP &amp; VLAN","PDH",
AK885="Warehouse HUAWEI","SPARE-ISSUE",
AK885="SPARE-HS","SPARE-ISSUE",
AK885="Power Telco","BSS",AK885="no impacts","no impacts"
),"")</f>
        <v>No root cause</v>
      </c>
      <c r="AJ885" s="56" t="str" cm="1">
        <f t="array" ref="AJ885">IFERROR(_xlfn.IFS(
AK885="MPR ISSUE","TX ISSUE",
AK885="BSS Hardware Issue","RAN ISSUE",
AK885="Sites strategiques, MLL, Pylone, etc.","ENVTECH",
AK885="AKTIVCO DEFAUT GE &amp; POWER Cabinet","POWER ISSUE",
AK885="AKTIVCO Coupure ENEO &amp; Baisse de tension","POWER ISSUE",
AK885="Coupure ENEO &amp; Baisse de tension","POWER ISSUE",
AK885="Defaut GE &amp; POWER Cabinet","POWER ISSUE",
AK885="Sharing","POWER ISSUE",
AK885="Sites strategiques &amp; DataCenter","POWER ISSUE",
AK885="Exclu","Exclu",
AK885="SAT","TX ISSUE",
AK885="SPARE-ISSUE","SPARE-ISSUE",
AK885="Fiber CAmtel","TX ISSUE",
AK885="Fiber AOF","TX ISSUE",
AK885="Projet OCM (HUAWEI)","TRAVAUX-HUAWEI",
AK885="Projet OCM (NOKIA)","TRAVAUX -NOKIA",
AK885="ACCESS-ISSUE","ACCESS-ISSUE",
AK885="Projet OCM (ZTE, NOKIA, autres projets)","TRAVAUX OCM",
AK885="No root CAuse","No root cause",
AK885="ODU HS","TX ISSUE",
AK885="IP &amp; VLAN","TX ISSUE",
AK885="Warehouse HUAWEI","SPARE-ISSUE",
AK885="SPARE-HS","SPARE-ISSUE",
AK885="Power Telco","RAN ISSUE",AK885="no impacts","no impacts"
),"")</f>
        <v>No root cause</v>
      </c>
      <c r="AK885" s="81" t="s">
        <v>5620</v>
      </c>
      <c r="AL885" s="56" t="str" cm="1">
        <f t="array" ref="AL885">IFERROR(_xlfn.IFS(
AK885="MPR ISSUE","ACTIVE",
AK885="BSS Hardware Issue","ACTIVE",
AK885="Sites strategiques, MLL, Pylone, etc.","PASSIVE",
AK885="AKTIVCO DEFAUT GE &amp; POWER Cabinet","PASSIVE",
AK885="AKTIVCO Coupure ENEO &amp; Baisse de tension","PASSIVE",
AK885="Coupure ENEO &amp; Baisse de tension","PASSIVE",
AK885="Defaut GE &amp; POWER Cabinet","PASSIVE",
AK885="Sharing","PASSIVE",
AK885="Sites strategiques &amp; DataCenter","PASSIVE",
AK885="Exclu","Exclu",
AK885="SAT","ACTIVE",
AK885="SPARE-ISSUE","SPARE-ISSUE",
AK885="Fiber CAmtel","ACTIVE",
AK885="Fiber AOF","ACTIVE",
AK885="Projet OCM (HUAWEI)","PLANNED WORKS",
AK885="Projet OCM (NOKIA)","PLANNED WORKS",
AK885="ACCESS-ISSUE","ACCESS-ISSUE",
AK885="Projet OCM (ZTE, NOKIA, autres projets)","PLANNED WORKS",
AK885="No root CAuse","No root cause",
AK885="ODU HS","ACTIVE",
AK885="IP &amp; VLAN","ACTIVE",
AK885="Warehouse HUAWEI","SPARE-ISSUE",
AK885="SPARE-HS","SPARE-ISSUE",
AK885="Power Telco","ACTIVE", AK885="no impacts","no impacts"
),"")</f>
        <v>No root cause</v>
      </c>
      <c r="AM885" s="108" t="s">
        <v>5537</v>
      </c>
      <c r="AN885" s="117" t="s">
        <v>792</v>
      </c>
      <c r="AP885" s="23" t="s">
        <v>5537</v>
      </c>
      <c r="AQ885" s="23" t="s">
        <v>5537</v>
      </c>
      <c r="AR885" s="7"/>
      <c r="AS885" s="6"/>
      <c r="AT885" s="7"/>
      <c r="AU885" s="3" t="s">
        <v>5537</v>
      </c>
      <c r="AV885" s="24" t="s">
        <v>5537</v>
      </c>
      <c r="AW885" s="24" t="s">
        <v>5537</v>
      </c>
      <c r="AX885" s="24" t="s">
        <v>5537</v>
      </c>
      <c r="AY885" s="24" t="s">
        <v>5537</v>
      </c>
      <c r="AZ885" s="24" t="s">
        <v>5537</v>
      </c>
      <c r="BA885" s="24" t="s">
        <v>5537</v>
      </c>
      <c r="BB885" s="24" t="s">
        <v>5537</v>
      </c>
      <c r="BC885" s="24" t="s">
        <v>5537</v>
      </c>
      <c r="BD885" s="24" t="s">
        <v>5537</v>
      </c>
      <c r="BE885" s="24" t="s">
        <v>5537</v>
      </c>
      <c r="BF885" s="24" t="s">
        <v>5537</v>
      </c>
      <c r="BG885" s="24" t="s">
        <v>5537</v>
      </c>
      <c r="BH885" s="24" t="s">
        <v>5537</v>
      </c>
      <c r="BI885" s="9" t="s">
        <v>5537</v>
      </c>
      <c r="BJ885" s="14"/>
      <c r="BK885" s="14" t="s">
        <v>5537</v>
      </c>
      <c r="BL885" s="14" t="str">
        <f>_xlfn.XLOOKUP(B885,'[4]cell downs 18042026 17h'!$B:$B,'[4]cell downs 18042026 17h'!$B:$B,"")</f>
        <v/>
      </c>
      <c r="BM885" s="14" t="str">
        <f>_xlfn.XLOOKUP(B885,'[5]Cells Huawei 19042026 15h'!$B:$B,'[5]Cells Huawei 19042026 15h'!$B:$B,"")</f>
        <v/>
      </c>
      <c r="BN885" s="9" t="str">
        <f>_xlfn.XLOOKUP(B885,'[6]cells down 19042026 9H40'!$B:$B,'[6]cells down 19042026 9H40'!$B:$B,"")</f>
        <v/>
      </c>
      <c r="BO885" s="9" t="s">
        <v>5537</v>
      </c>
      <c r="BP885" s="9" t="s">
        <v>5537</v>
      </c>
    </row>
    <row r="886" spans="1:68" s="9" customFormat="1" x14ac:dyDescent="0.35">
      <c r="A886" s="1" t="s">
        <v>4326</v>
      </c>
      <c r="B886" s="8" t="s">
        <v>4327</v>
      </c>
      <c r="C886" s="3" t="str">
        <f>_xlfn.XLOOKUP(B886,'[1]daily break down'!$D:$D,'[1]daily break down'!$E:$E,"")</f>
        <v>Yaounde</v>
      </c>
      <c r="D886" s="1" t="s">
        <v>21</v>
      </c>
      <c r="E886" s="1" t="s">
        <v>36</v>
      </c>
      <c r="F886" s="3" t="s">
        <v>37</v>
      </c>
      <c r="G886" s="1" t="s">
        <v>38</v>
      </c>
      <c r="H886" s="41" t="str">
        <f>_xlfn.XLOOKUP(B886,[2]CALCULATION!$B:$B,[2]CALCULATION!$H:$H,"")</f>
        <v>ZTE</v>
      </c>
      <c r="I886" s="34">
        <v>0</v>
      </c>
      <c r="J886" s="34">
        <v>0</v>
      </c>
      <c r="K886" s="34">
        <v>0</v>
      </c>
      <c r="L886" s="34">
        <v>0</v>
      </c>
      <c r="M886" s="34">
        <v>0</v>
      </c>
      <c r="N886" s="34">
        <v>0</v>
      </c>
      <c r="O886" s="34">
        <v>0</v>
      </c>
      <c r="P886" s="34">
        <v>0</v>
      </c>
      <c r="Q886" s="34">
        <v>12.667132518912316</v>
      </c>
      <c r="R886" s="34">
        <v>0</v>
      </c>
      <c r="S886" s="109">
        <v>3.0497983922746955E-2</v>
      </c>
      <c r="T886" s="109">
        <f>_xlfn.XLOOKUP(B886,'[3]Nur des jours'!$B:$B,'[3]Nur des jours'!$U:$U,"")</f>
        <v>0</v>
      </c>
      <c r="U886" s="109">
        <v>0</v>
      </c>
      <c r="V886" s="109">
        <v>0</v>
      </c>
      <c r="W886" s="109">
        <v>0</v>
      </c>
      <c r="X886" s="109">
        <v>0</v>
      </c>
      <c r="Y886" s="109">
        <v>0</v>
      </c>
      <c r="Z886" s="109">
        <v>0</v>
      </c>
      <c r="AA886" s="109">
        <v>8.4977192501847725</v>
      </c>
      <c r="AB886" s="109">
        <v>0</v>
      </c>
      <c r="AC886" s="109">
        <v>0</v>
      </c>
      <c r="AD886" s="109">
        <v>0</v>
      </c>
      <c r="AE886" s="109">
        <v>0</v>
      </c>
      <c r="AF886" s="109">
        <v>0</v>
      </c>
      <c r="AG886" s="57" t="str">
        <f>_xlfn.XLOOKUP(B886,[3]CALCULATION!$B:$B,[3]CALCULATION!$M:$M,"")</f>
        <v>Operationnel</v>
      </c>
      <c r="AH886" s="57"/>
      <c r="AI886" s="56" t="str" cm="1">
        <f t="array" ref="AI886">IFERROR(_xlfn.IFS(
AK886="MPR ISSUE","PDH",
AK886="BSS Hardware Issue","BSS",
AK886="Sites strategiques, MLL, Pylone, etc.","ENVTECH",
AK886="AKTIVCO DEFAUT GE &amp; POWER Cabinet","AKTIVCO",
AK886="AKTIVCO Coupure ENEO &amp; Baisse de tension","AKTIVCO GRID ONLY",
AK886="Coupure ENEO &amp; Baisse de tension","IHS GRID ONLY",
AK886="Defaut GE &amp; POWER Cabinet","IHS",
AK886="Sharing","Partners",
AK886="Sites strategiques &amp; DataCenter","SST &amp; DC",
AK886="Exclu","Exclu",
AK886="SAT","SAT",
AK886="SPARE-ISSUE","SPARE-ISSUE",
AK886="Fiber CAmtel","TRANS_FO_CAMTEL",
AK886="Fiber AOF","Fiber AOF",
AK886="Projet OCM (HUAWEI)","TRAVAUX-HUAWEI",
AK886="Projet OCM (NOKIA)","TRAVAUX-NOKIA",
AK886="ACCESS-ISSUE","ACCESS-ISSUE",
AK886="Projet OCM (ZTE, NOKIA, autres projets)","TRAVAUX OCM",
AK886="No root CAuse","No root cause",
AK886="ODU HS","PDH",
AK886="IP &amp; VLAN","PDH",
AK886="Warehouse HUAWEI","SPARE-ISSUE",
AK886="SPARE-HS","SPARE-ISSUE",
AK886="Power Telco","BSS",AK886="no impacts","no impacts"
),"")</f>
        <v>No root cause</v>
      </c>
      <c r="AJ886" s="56" t="str" cm="1">
        <f t="array" ref="AJ886">IFERROR(_xlfn.IFS(
AK886="MPR ISSUE","TX ISSUE",
AK886="BSS Hardware Issue","RAN ISSUE",
AK886="Sites strategiques, MLL, Pylone, etc.","ENVTECH",
AK886="AKTIVCO DEFAUT GE &amp; POWER Cabinet","POWER ISSUE",
AK886="AKTIVCO Coupure ENEO &amp; Baisse de tension","POWER ISSUE",
AK886="Coupure ENEO &amp; Baisse de tension","POWER ISSUE",
AK886="Defaut GE &amp; POWER Cabinet","POWER ISSUE",
AK886="Sharing","POWER ISSUE",
AK886="Sites strategiques &amp; DataCenter","POWER ISSUE",
AK886="Exclu","Exclu",
AK886="SAT","TX ISSUE",
AK886="SPARE-ISSUE","SPARE-ISSUE",
AK886="Fiber CAmtel","TX ISSUE",
AK886="Fiber AOF","TX ISSUE",
AK886="Projet OCM (HUAWEI)","TRAVAUX-HUAWEI",
AK886="Projet OCM (NOKIA)","TRAVAUX -NOKIA",
AK886="ACCESS-ISSUE","ACCESS-ISSUE",
AK886="Projet OCM (ZTE, NOKIA, autres projets)","TRAVAUX OCM",
AK886="No root CAuse","No root cause",
AK886="ODU HS","TX ISSUE",
AK886="IP &amp; VLAN","TX ISSUE",
AK886="Warehouse HUAWEI","SPARE-ISSUE",
AK886="SPARE-HS","SPARE-ISSUE",
AK886="Power Telco","RAN ISSUE",AK886="no impacts","no impacts"
),"")</f>
        <v>No root cause</v>
      </c>
      <c r="AK886" s="81" t="s">
        <v>5620</v>
      </c>
      <c r="AL886" s="56" t="str" cm="1">
        <f t="array" ref="AL886">IFERROR(_xlfn.IFS(
AK886="MPR ISSUE","ACTIVE",
AK886="BSS Hardware Issue","ACTIVE",
AK886="Sites strategiques, MLL, Pylone, etc.","PASSIVE",
AK886="AKTIVCO DEFAUT GE &amp; POWER Cabinet","PASSIVE",
AK886="AKTIVCO Coupure ENEO &amp; Baisse de tension","PASSIVE",
AK886="Coupure ENEO &amp; Baisse de tension","PASSIVE",
AK886="Defaut GE &amp; POWER Cabinet","PASSIVE",
AK886="Sharing","PASSIVE",
AK886="Sites strategiques &amp; DataCenter","PASSIVE",
AK886="Exclu","Exclu",
AK886="SAT","ACTIVE",
AK886="SPARE-ISSUE","SPARE-ISSUE",
AK886="Fiber CAmtel","ACTIVE",
AK886="Fiber AOF","ACTIVE",
AK886="Projet OCM (HUAWEI)","PLANNED WORKS",
AK886="Projet OCM (NOKIA)","PLANNED WORKS",
AK886="ACCESS-ISSUE","ACCESS-ISSUE",
AK886="Projet OCM (ZTE, NOKIA, autres projets)","PLANNED WORKS",
AK886="No root CAuse","No root cause",
AK886="ODU HS","ACTIVE",
AK886="IP &amp; VLAN","ACTIVE",
AK886="Warehouse HUAWEI","SPARE-ISSUE",
AK886="SPARE-HS","SPARE-ISSUE",
AK886="Power Telco","ACTIVE", AK886="no impacts","no impacts"
),"")</f>
        <v>No root cause</v>
      </c>
      <c r="AM886" s="108" t="s">
        <v>5537</v>
      </c>
      <c r="AN886" s="117" t="s">
        <v>4327</v>
      </c>
      <c r="AP886" s="23" t="s">
        <v>5537</v>
      </c>
      <c r="AQ886" s="23" t="s">
        <v>5537</v>
      </c>
      <c r="AR886" s="7"/>
      <c r="AS886" s="6"/>
      <c r="AT886" s="7"/>
      <c r="AU886" s="3" t="s">
        <v>5537</v>
      </c>
      <c r="AV886" s="24" t="s">
        <v>5537</v>
      </c>
      <c r="AW886" s="24" t="s">
        <v>5537</v>
      </c>
      <c r="AX886" s="24" t="s">
        <v>5537</v>
      </c>
      <c r="AY886" s="24" t="s">
        <v>5537</v>
      </c>
      <c r="AZ886" s="24" t="s">
        <v>5537</v>
      </c>
      <c r="BA886" s="24" t="s">
        <v>5537</v>
      </c>
      <c r="BB886" s="24" t="s">
        <v>5537</v>
      </c>
      <c r="BC886" s="24" t="s">
        <v>5537</v>
      </c>
      <c r="BD886" s="24" t="s">
        <v>5537</v>
      </c>
      <c r="BE886" s="24" t="s">
        <v>5537</v>
      </c>
      <c r="BF886" s="24" t="s">
        <v>5537</v>
      </c>
      <c r="BG886" s="24" t="s">
        <v>5537</v>
      </c>
      <c r="BH886" s="24" t="s">
        <v>5537</v>
      </c>
      <c r="BI886" s="9" t="s">
        <v>5537</v>
      </c>
      <c r="BJ886" s="14"/>
      <c r="BK886" s="14" t="s">
        <v>5537</v>
      </c>
      <c r="BL886" s="14" t="str">
        <f>_xlfn.XLOOKUP(B886,'[4]cell downs 18042026 17h'!$B:$B,'[4]cell downs 18042026 17h'!$B:$B,"")</f>
        <v/>
      </c>
      <c r="BM886" s="14" t="str">
        <f>_xlfn.XLOOKUP(B886,'[5]Cells Huawei 19042026 15h'!$B:$B,'[5]Cells Huawei 19042026 15h'!$B:$B,"")</f>
        <v/>
      </c>
      <c r="BN886" s="9" t="str">
        <f>_xlfn.XLOOKUP(B886,'[6]cells down 19042026 9H40'!$B:$B,'[6]cells down 19042026 9H40'!$B:$B,"")</f>
        <v/>
      </c>
      <c r="BO886" s="9" t="s">
        <v>5537</v>
      </c>
      <c r="BP886" s="9" t="s">
        <v>12</v>
      </c>
    </row>
    <row r="887" spans="1:68" s="9" customFormat="1" x14ac:dyDescent="0.35">
      <c r="A887" s="1" t="s">
        <v>1174</v>
      </c>
      <c r="B887" s="8" t="s">
        <v>1175</v>
      </c>
      <c r="C887" s="3" t="str">
        <f>_xlfn.XLOOKUP(B887,'[1]daily break down'!$D:$D,'[1]daily break down'!$E:$E,"")</f>
        <v>OUEST</v>
      </c>
      <c r="D887" s="1" t="s">
        <v>21</v>
      </c>
      <c r="E887" s="1" t="s">
        <v>22</v>
      </c>
      <c r="F887" s="3" t="s">
        <v>102</v>
      </c>
      <c r="G887" s="1" t="s">
        <v>1176</v>
      </c>
      <c r="H887" s="39" t="str">
        <f>_xlfn.XLOOKUP(B887,[2]CALCULATION!$B:$B,[2]CALCULATION!$H:$H,"")</f>
        <v>Huawei</v>
      </c>
      <c r="I887" s="34">
        <v>2.0464860615295937</v>
      </c>
      <c r="J887" s="34">
        <v>1.0466515710563788</v>
      </c>
      <c r="K887" s="34">
        <v>0</v>
      </c>
      <c r="L887" s="34">
        <v>2.7373991604671937</v>
      </c>
      <c r="M887" s="34">
        <v>0</v>
      </c>
      <c r="N887" s="34">
        <v>37.828290286588306</v>
      </c>
      <c r="O887" s="34">
        <v>41.605670698821179</v>
      </c>
      <c r="P887" s="34">
        <v>41.605670698821179</v>
      </c>
      <c r="Q887" s="34">
        <v>41.553503094742787</v>
      </c>
      <c r="R887" s="34">
        <v>41.604065541772606</v>
      </c>
      <c r="S887" s="109">
        <v>41.520062322897665</v>
      </c>
      <c r="T887" s="109">
        <f>_xlfn.XLOOKUP(B887,'[3]Nur des jours'!$B:$B,'[3]Nur des jours'!$U:$U,"")</f>
        <v>0</v>
      </c>
      <c r="U887" s="109">
        <v>0</v>
      </c>
      <c r="V887" s="109">
        <v>0.89075515148402118</v>
      </c>
      <c r="W887" s="109">
        <v>0</v>
      </c>
      <c r="X887" s="109">
        <v>0</v>
      </c>
      <c r="Y887" s="109">
        <v>0</v>
      </c>
      <c r="Z887" s="109">
        <v>3.1878597335296619</v>
      </c>
      <c r="AA887" s="109">
        <v>5.9488547026107703</v>
      </c>
      <c r="AB887" s="109">
        <v>0</v>
      </c>
      <c r="AC887" s="109">
        <v>0</v>
      </c>
      <c r="AD887" s="109">
        <v>0</v>
      </c>
      <c r="AE887" s="109">
        <v>0</v>
      </c>
      <c r="AF887" s="109">
        <v>0</v>
      </c>
      <c r="AG887" s="57" t="str">
        <f>_xlfn.XLOOKUP(B887,[3]CALCULATION!$B:$B,[3]CALCULATION!$M:$M,"")</f>
        <v>Operationnel</v>
      </c>
      <c r="AH887" s="57"/>
      <c r="AI887" s="56" t="str" cm="1">
        <f t="array" ref="AI887">IFERROR(_xlfn.IFS(
AK887="MPR ISSUE","PDH",
AK887="BSS Hardware Issue","BSS",
AK887="Sites strategiques, MLL, Pylone, etc.","ENVTECH",
AK887="AKTIVCO DEFAUT GE &amp; POWER Cabinet","AKTIVCO",
AK887="AKTIVCO Coupure ENEO &amp; Baisse de tension","AKTIVCO GRID ONLY",
AK887="Coupure ENEO &amp; Baisse de tension","IHS GRID ONLY",
AK887="Defaut GE &amp; POWER Cabinet","IHS",
AK887="Sharing","Partners",
AK887="Sites strategiques &amp; DataCenter","SST &amp; DC",
AK887="Exclu","Exclu",
AK887="SAT","SAT",
AK887="SPARE-ISSUE","SPARE-ISSUE",
AK887="Fiber CAmtel","TRANS_FO_CAMTEL",
AK887="Fiber AOF","Fiber AOF",
AK887="Projet OCM (HUAWEI)","TRAVAUX-HUAWEI",
AK887="Projet OCM (NOKIA)","TRAVAUX-NOKIA",
AK887="ACCESS-ISSUE","ACCESS-ISSUE",
AK887="Projet OCM (ZTE, NOKIA, autres projets)","TRAVAUX OCM",
AK887="No root CAuse","No root cause",
AK887="ODU HS","PDH",
AK887="IP &amp; VLAN","PDH",
AK887="Warehouse HUAWEI","SPARE-ISSUE",
AK887="SPARE-HS","SPARE-ISSUE",
AK887="Power Telco","BSS",AK887="no impacts","no impacts"
),"")</f>
        <v>No root cause</v>
      </c>
      <c r="AJ887" s="56" t="str" cm="1">
        <f t="array" ref="AJ887">IFERROR(_xlfn.IFS(
AK887="MPR ISSUE","TX ISSUE",
AK887="BSS Hardware Issue","RAN ISSUE",
AK887="Sites strategiques, MLL, Pylone, etc.","ENVTECH",
AK887="AKTIVCO DEFAUT GE &amp; POWER Cabinet","POWER ISSUE",
AK887="AKTIVCO Coupure ENEO &amp; Baisse de tension","POWER ISSUE",
AK887="Coupure ENEO &amp; Baisse de tension","POWER ISSUE",
AK887="Defaut GE &amp; POWER Cabinet","POWER ISSUE",
AK887="Sharing","POWER ISSUE",
AK887="Sites strategiques &amp; DataCenter","POWER ISSUE",
AK887="Exclu","Exclu",
AK887="SAT","TX ISSUE",
AK887="SPARE-ISSUE","SPARE-ISSUE",
AK887="Fiber CAmtel","TX ISSUE",
AK887="Fiber AOF","TX ISSUE",
AK887="Projet OCM (HUAWEI)","TRAVAUX-HUAWEI",
AK887="Projet OCM (NOKIA)","TRAVAUX -NOKIA",
AK887="ACCESS-ISSUE","ACCESS-ISSUE",
AK887="Projet OCM (ZTE, NOKIA, autres projets)","TRAVAUX OCM",
AK887="No root CAuse","No root cause",
AK887="ODU HS","TX ISSUE",
AK887="IP &amp; VLAN","TX ISSUE",
AK887="Warehouse HUAWEI","SPARE-ISSUE",
AK887="SPARE-HS","SPARE-ISSUE",
AK887="Power Telco","RAN ISSUE",AK887="no impacts","no impacts"
),"")</f>
        <v>No root cause</v>
      </c>
      <c r="AK887" s="81" t="s">
        <v>5620</v>
      </c>
      <c r="AL887" s="56" t="str" cm="1">
        <f t="array" ref="AL887">IFERROR(_xlfn.IFS(
AK887="MPR ISSUE","ACTIVE",
AK887="BSS Hardware Issue","ACTIVE",
AK887="Sites strategiques, MLL, Pylone, etc.","PASSIVE",
AK887="AKTIVCO DEFAUT GE &amp; POWER Cabinet","PASSIVE",
AK887="AKTIVCO Coupure ENEO &amp; Baisse de tension","PASSIVE",
AK887="Coupure ENEO &amp; Baisse de tension","PASSIVE",
AK887="Defaut GE &amp; POWER Cabinet","PASSIVE",
AK887="Sharing","PASSIVE",
AK887="Sites strategiques &amp; DataCenter","PASSIVE",
AK887="Exclu","Exclu",
AK887="SAT","ACTIVE",
AK887="SPARE-ISSUE","SPARE-ISSUE",
AK887="Fiber CAmtel","ACTIVE",
AK887="Fiber AOF","ACTIVE",
AK887="Projet OCM (HUAWEI)","PLANNED WORKS",
AK887="Projet OCM (NOKIA)","PLANNED WORKS",
AK887="ACCESS-ISSUE","ACCESS-ISSUE",
AK887="Projet OCM (ZTE, NOKIA, autres projets)","PLANNED WORKS",
AK887="No root CAuse","No root cause",
AK887="ODU HS","ACTIVE",
AK887="IP &amp; VLAN","ACTIVE",
AK887="Warehouse HUAWEI","SPARE-ISSUE",
AK887="SPARE-HS","SPARE-ISSUE",
AK887="Power Telco","ACTIVE", AK887="no impacts","no impacts"
),"")</f>
        <v>No root cause</v>
      </c>
      <c r="AM887" s="108" t="s">
        <v>5537</v>
      </c>
      <c r="AN887" s="117" t="s">
        <v>1175</v>
      </c>
      <c r="AP887" s="23" t="s">
        <v>5537</v>
      </c>
      <c r="AQ887" s="23" t="s">
        <v>5537</v>
      </c>
      <c r="AR887" s="7"/>
      <c r="AS887" s="6"/>
      <c r="AT887" s="7"/>
      <c r="AU887" s="3" t="s">
        <v>5537</v>
      </c>
      <c r="AV887" s="24" t="s">
        <v>5537</v>
      </c>
      <c r="AW887" s="24" t="s">
        <v>5537</v>
      </c>
      <c r="AX887" s="24" t="s">
        <v>5537</v>
      </c>
      <c r="AY887" s="24" t="s">
        <v>5537</v>
      </c>
      <c r="AZ887" s="24" t="s">
        <v>5537</v>
      </c>
      <c r="BA887" s="24" t="s">
        <v>5537</v>
      </c>
      <c r="BB887" s="24" t="s">
        <v>5537</v>
      </c>
      <c r="BC887" s="24" t="s">
        <v>5537</v>
      </c>
      <c r="BD887" s="24" t="s">
        <v>5537</v>
      </c>
      <c r="BE887" s="24" t="s">
        <v>5537</v>
      </c>
      <c r="BF887" s="24" t="s">
        <v>5537</v>
      </c>
      <c r="BG887" s="24" t="s">
        <v>5537</v>
      </c>
      <c r="BH887" s="24" t="s">
        <v>5537</v>
      </c>
      <c r="BI887" s="9" t="s">
        <v>5537</v>
      </c>
      <c r="BJ887" s="14"/>
      <c r="BK887" s="14" t="s">
        <v>5537</v>
      </c>
      <c r="BL887" s="14" t="str">
        <f>_xlfn.XLOOKUP(B887,'[4]cell downs 18042026 17h'!$B:$B,'[4]cell downs 18042026 17h'!$B:$B,"")</f>
        <v/>
      </c>
      <c r="BM887" s="14" t="str">
        <f>_xlfn.XLOOKUP(B887,'[5]Cells Huawei 19042026 15h'!$B:$B,'[5]Cells Huawei 19042026 15h'!$B:$B,"")</f>
        <v>OST_227</v>
      </c>
      <c r="BN887" s="9" t="str">
        <f>_xlfn.XLOOKUP(B887,'[6]cells down 19042026 9H40'!$B:$B,'[6]cells down 19042026 9H40'!$B:$B,"")</f>
        <v/>
      </c>
      <c r="BO887" s="9" t="s">
        <v>5537</v>
      </c>
      <c r="BP887" s="9" t="s">
        <v>12</v>
      </c>
    </row>
    <row r="888" spans="1:68" s="9" customFormat="1" x14ac:dyDescent="0.35">
      <c r="A888" s="1" t="s">
        <v>128</v>
      </c>
      <c r="B888" s="1" t="s">
        <v>129</v>
      </c>
      <c r="C888" s="3" t="str">
        <f>_xlfn.XLOOKUP(B888,'[1]daily break down'!$D:$D,'[1]daily break down'!$E:$E,"")</f>
        <v>Douala</v>
      </c>
      <c r="D888" s="1" t="s">
        <v>21</v>
      </c>
      <c r="E888" s="1" t="s">
        <v>36</v>
      </c>
      <c r="F888" s="3" t="s">
        <v>31</v>
      </c>
      <c r="G888" s="1" t="s">
        <v>32</v>
      </c>
      <c r="H888" s="41" t="str">
        <f>_xlfn.XLOOKUP(B888,[2]CALCULATION!$B:$B,[2]CALCULATION!$H:$H,"")</f>
        <v>ZTE</v>
      </c>
      <c r="I888" s="34">
        <v>4.8062682452851195</v>
      </c>
      <c r="J888" s="34">
        <v>1.6006091035946957</v>
      </c>
      <c r="K888" s="34">
        <v>1.8972242910913073</v>
      </c>
      <c r="L888" s="34">
        <v>13.469211661002245</v>
      </c>
      <c r="M888" s="34">
        <v>0</v>
      </c>
      <c r="N888" s="34">
        <v>2.1497333299089982</v>
      </c>
      <c r="O888" s="34">
        <v>0</v>
      </c>
      <c r="P888" s="34">
        <v>0</v>
      </c>
      <c r="Q888" s="34">
        <v>4.8546191426035792</v>
      </c>
      <c r="R888" s="34">
        <v>0</v>
      </c>
      <c r="S888" s="109">
        <v>0.38256242990814188</v>
      </c>
      <c r="T888" s="109">
        <f>_xlfn.XLOOKUP(B888,'[3]Nur des jours'!$B:$B,'[3]Nur des jours'!$U:$U,"")</f>
        <v>0</v>
      </c>
      <c r="U888" s="109">
        <v>5.5504190530001463</v>
      </c>
      <c r="V888" s="109">
        <v>1.2306204039001676E-3</v>
      </c>
      <c r="W888" s="109">
        <v>0</v>
      </c>
      <c r="X888" s="109">
        <v>1.8852747886186516</v>
      </c>
      <c r="Y888" s="109">
        <v>0</v>
      </c>
      <c r="Z888" s="109">
        <v>9.9343169735726935</v>
      </c>
      <c r="AA888" s="109">
        <v>4.5738058344961816</v>
      </c>
      <c r="AB888" s="109">
        <v>0</v>
      </c>
      <c r="AC888" s="109">
        <v>0</v>
      </c>
      <c r="AD888" s="109">
        <v>0</v>
      </c>
      <c r="AE888" s="109">
        <v>0</v>
      </c>
      <c r="AF888" s="109">
        <v>0</v>
      </c>
      <c r="AG888" s="57" t="str">
        <f>_xlfn.XLOOKUP(B888,[3]CALCULATION!$B:$B,[3]CALCULATION!$M:$M,"")</f>
        <v>Operationnel</v>
      </c>
      <c r="AH888" s="57"/>
      <c r="AI888" s="56" t="str" cm="1">
        <f t="array" ref="AI888">IFERROR(_xlfn.IFS(
AK888="MPR ISSUE","PDH",
AK888="BSS Hardware Issue","BSS",
AK888="Sites strategiques, MLL, Pylone, etc.","ENVTECH",
AK888="AKTIVCO DEFAUT GE &amp; POWER Cabinet","AKTIVCO",
AK888="AKTIVCO Coupure ENEO &amp; Baisse de tension","AKTIVCO GRID ONLY",
AK888="Coupure ENEO &amp; Baisse de tension","IHS GRID ONLY",
AK888="Defaut GE &amp; POWER Cabinet","IHS",
AK888="Sharing","Partners",
AK888="Sites strategiques &amp; DataCenter","SST &amp; DC",
AK888="Exclu","Exclu",
AK888="SAT","SAT",
AK888="SPARE-ISSUE","SPARE-ISSUE",
AK888="Fiber CAmtel","TRANS_FO_CAMTEL",
AK888="Fiber AOF","Fiber AOF",
AK888="Projet OCM (HUAWEI)","TRAVAUX-HUAWEI",
AK888="Projet OCM (NOKIA)","TRAVAUX-NOKIA",
AK888="ACCESS-ISSUE","ACCESS-ISSUE",
AK888="Projet OCM (ZTE, NOKIA, autres projets)","TRAVAUX OCM",
AK888="No root CAuse","No root cause",
AK888="ODU HS","PDH",
AK888="IP &amp; VLAN","PDH",
AK888="Warehouse HUAWEI","SPARE-ISSUE",
AK888="SPARE-HS","SPARE-ISSUE",
AK888="Power Telco","BSS",AK888="no impacts","no impacts"
),"")</f>
        <v>No root cause</v>
      </c>
      <c r="AJ888" s="56" t="str" cm="1">
        <f t="array" ref="AJ888">IFERROR(_xlfn.IFS(
AK888="MPR ISSUE","TX ISSUE",
AK888="BSS Hardware Issue","RAN ISSUE",
AK888="Sites strategiques, MLL, Pylone, etc.","ENVTECH",
AK888="AKTIVCO DEFAUT GE &amp; POWER Cabinet","POWER ISSUE",
AK888="AKTIVCO Coupure ENEO &amp; Baisse de tension","POWER ISSUE",
AK888="Coupure ENEO &amp; Baisse de tension","POWER ISSUE",
AK888="Defaut GE &amp; POWER Cabinet","POWER ISSUE",
AK888="Sharing","POWER ISSUE",
AK888="Sites strategiques &amp; DataCenter","POWER ISSUE",
AK888="Exclu","Exclu",
AK888="SAT","TX ISSUE",
AK888="SPARE-ISSUE","SPARE-ISSUE",
AK888="Fiber CAmtel","TX ISSUE",
AK888="Fiber AOF","TX ISSUE",
AK888="Projet OCM (HUAWEI)","TRAVAUX-HUAWEI",
AK888="Projet OCM (NOKIA)","TRAVAUX -NOKIA",
AK888="ACCESS-ISSUE","ACCESS-ISSUE",
AK888="Projet OCM (ZTE, NOKIA, autres projets)","TRAVAUX OCM",
AK888="No root CAuse","No root cause",
AK888="ODU HS","TX ISSUE",
AK888="IP &amp; VLAN","TX ISSUE",
AK888="Warehouse HUAWEI","SPARE-ISSUE",
AK888="SPARE-HS","SPARE-ISSUE",
AK888="Power Telco","RAN ISSUE",AK888="no impacts","no impacts"
),"")</f>
        <v>No root cause</v>
      </c>
      <c r="AK888" s="81" t="s">
        <v>5620</v>
      </c>
      <c r="AL888" s="56" t="str" cm="1">
        <f t="array" ref="AL888">IFERROR(_xlfn.IFS(
AK888="MPR ISSUE","ACTIVE",
AK888="BSS Hardware Issue","ACTIVE",
AK888="Sites strategiques, MLL, Pylone, etc.","PASSIVE",
AK888="AKTIVCO DEFAUT GE &amp; POWER Cabinet","PASSIVE",
AK888="AKTIVCO Coupure ENEO &amp; Baisse de tension","PASSIVE",
AK888="Coupure ENEO &amp; Baisse de tension","PASSIVE",
AK888="Defaut GE &amp; POWER Cabinet","PASSIVE",
AK888="Sharing","PASSIVE",
AK888="Sites strategiques &amp; DataCenter","PASSIVE",
AK888="Exclu","Exclu",
AK888="SAT","ACTIVE",
AK888="SPARE-ISSUE","SPARE-ISSUE",
AK888="Fiber CAmtel","ACTIVE",
AK888="Fiber AOF","ACTIVE",
AK888="Projet OCM (HUAWEI)","PLANNED WORKS",
AK888="Projet OCM (NOKIA)","PLANNED WORKS",
AK888="ACCESS-ISSUE","ACCESS-ISSUE",
AK888="Projet OCM (ZTE, NOKIA, autres projets)","PLANNED WORKS",
AK888="No root CAuse","No root cause",
AK888="ODU HS","ACTIVE",
AK888="IP &amp; VLAN","ACTIVE",
AK888="Warehouse HUAWEI","SPARE-ISSUE",
AK888="SPARE-HS","SPARE-ISSUE",
AK888="Power Telco","ACTIVE", AK888="no impacts","no impacts"
),"")</f>
        <v>No root cause</v>
      </c>
      <c r="AM888" s="108" t="s">
        <v>5537</v>
      </c>
      <c r="AN888" s="117" t="s">
        <v>129</v>
      </c>
      <c r="AP888" s="23" t="s">
        <v>5537</v>
      </c>
      <c r="AQ888" s="23" t="s">
        <v>5537</v>
      </c>
      <c r="AR888" s="7"/>
      <c r="AS888" s="6"/>
      <c r="AT888" s="7"/>
      <c r="AU888" s="3" t="s">
        <v>5537</v>
      </c>
      <c r="AV888" s="24" t="s">
        <v>5537</v>
      </c>
      <c r="AW888" s="24" t="s">
        <v>5537</v>
      </c>
      <c r="AX888" s="24" t="s">
        <v>5537</v>
      </c>
      <c r="AY888" s="24" t="s">
        <v>5537</v>
      </c>
      <c r="AZ888" s="24" t="s">
        <v>5537</v>
      </c>
      <c r="BA888" s="24" t="s">
        <v>5537</v>
      </c>
      <c r="BB888" s="24" t="s">
        <v>5537</v>
      </c>
      <c r="BC888" s="24" t="s">
        <v>5537</v>
      </c>
      <c r="BD888" s="24" t="s">
        <v>5537</v>
      </c>
      <c r="BE888" s="24" t="s">
        <v>5537</v>
      </c>
      <c r="BF888" s="24" t="s">
        <v>5537</v>
      </c>
      <c r="BG888" s="24" t="s">
        <v>5537</v>
      </c>
      <c r="BH888" s="24" t="s">
        <v>5537</v>
      </c>
      <c r="BI888" s="9" t="s">
        <v>5537</v>
      </c>
      <c r="BJ888" s="14"/>
      <c r="BK888" s="14" t="s">
        <v>5537</v>
      </c>
      <c r="BL888" s="14" t="str">
        <f>_xlfn.XLOOKUP(B888,'[4]cell downs 18042026 17h'!$B:$B,'[4]cell downs 18042026 17h'!$B:$B,"")</f>
        <v/>
      </c>
      <c r="BM888" s="14" t="str">
        <f>_xlfn.XLOOKUP(B888,'[5]Cells Huawei 19042026 15h'!$B:$B,'[5]Cells Huawei 19042026 15h'!$B:$B,"")</f>
        <v/>
      </c>
      <c r="BN888" s="9" t="str">
        <f>_xlfn.XLOOKUP(B888,'[6]cells down 19042026 9H40'!$B:$B,'[6]cells down 19042026 9H40'!$B:$B,"")</f>
        <v/>
      </c>
      <c r="BO888" s="9" t="s">
        <v>5537</v>
      </c>
      <c r="BP888" s="9" t="s">
        <v>12</v>
      </c>
    </row>
    <row r="889" spans="1:68" s="9" customFormat="1" x14ac:dyDescent="0.35">
      <c r="A889" s="1" t="s">
        <v>1319</v>
      </c>
      <c r="B889" s="8" t="s">
        <v>1320</v>
      </c>
      <c r="C889" s="3" t="str">
        <f>_xlfn.XLOOKUP(B889,'[1]daily break down'!$D:$D,'[1]daily break down'!$E:$E,"")</f>
        <v>Maroua</v>
      </c>
      <c r="D889" s="1" t="s">
        <v>21</v>
      </c>
      <c r="E889" s="1" t="s">
        <v>22</v>
      </c>
      <c r="F889" s="3" t="s">
        <v>55</v>
      </c>
      <c r="G889" s="1" t="s">
        <v>84</v>
      </c>
      <c r="H889" s="39" t="str">
        <f>_xlfn.XLOOKUP(B889,[2]CALCULATION!$B:$B,[2]CALCULATION!$H:$H,"")</f>
        <v>Huawei</v>
      </c>
      <c r="I889" s="34">
        <v>0</v>
      </c>
      <c r="J889" s="34">
        <v>0</v>
      </c>
      <c r="K889" s="34">
        <v>0</v>
      </c>
      <c r="L889" s="34">
        <v>0</v>
      </c>
      <c r="M889" s="34">
        <v>1.7600547037522152</v>
      </c>
      <c r="N889" s="34">
        <v>0</v>
      </c>
      <c r="O889" s="34">
        <v>3.4978155596076856</v>
      </c>
      <c r="P889" s="34">
        <v>0</v>
      </c>
      <c r="Q889" s="34">
        <v>3.027504544377956</v>
      </c>
      <c r="R889" s="34">
        <v>0</v>
      </c>
      <c r="S889" s="109">
        <v>1.1536977111173892</v>
      </c>
      <c r="T889" s="109">
        <f>_xlfn.XLOOKUP(B889,'[3]Nur des jours'!$B:$B,'[3]Nur des jours'!$U:$U,"")</f>
        <v>0</v>
      </c>
      <c r="U889" s="109">
        <v>0</v>
      </c>
      <c r="V889" s="109">
        <v>0</v>
      </c>
      <c r="W889" s="109">
        <v>0</v>
      </c>
      <c r="X889" s="109">
        <v>8.4142332485810414</v>
      </c>
      <c r="Y889" s="109">
        <v>0</v>
      </c>
      <c r="Z889" s="109">
        <v>0</v>
      </c>
      <c r="AA889" s="109">
        <v>4.2261109826985468</v>
      </c>
      <c r="AB889" s="109">
        <v>0</v>
      </c>
      <c r="AC889" s="109">
        <v>0</v>
      </c>
      <c r="AD889" s="109">
        <v>0</v>
      </c>
      <c r="AE889" s="109">
        <v>0</v>
      </c>
      <c r="AF889" s="109">
        <v>0</v>
      </c>
      <c r="AG889" s="57" t="str">
        <f>_xlfn.XLOOKUP(B889,[3]CALCULATION!$B:$B,[3]CALCULATION!$M:$M,"")</f>
        <v>Operationnel</v>
      </c>
      <c r="AH889" s="57"/>
      <c r="AI889" s="56" t="str" cm="1">
        <f t="array" ref="AI889">IFERROR(_xlfn.IFS(
AK889="MPR ISSUE","PDH",
AK889="BSS Hardware Issue","BSS",
AK889="Sites strategiques, MLL, Pylone, etc.","ENVTECH",
AK889="AKTIVCO DEFAUT GE &amp; POWER Cabinet","AKTIVCO",
AK889="AKTIVCO Coupure ENEO &amp; Baisse de tension","AKTIVCO GRID ONLY",
AK889="Coupure ENEO &amp; Baisse de tension","IHS GRID ONLY",
AK889="Defaut GE &amp; POWER Cabinet","IHS",
AK889="Sharing","Partners",
AK889="Sites strategiques &amp; DataCenter","SST &amp; DC",
AK889="Exclu","Exclu",
AK889="SAT","SAT",
AK889="SPARE-ISSUE","SPARE-ISSUE",
AK889="Fiber CAmtel","TRANS_FO_CAMTEL",
AK889="Fiber AOF","Fiber AOF",
AK889="Projet OCM (HUAWEI)","TRAVAUX-HUAWEI",
AK889="Projet OCM (NOKIA)","TRAVAUX-NOKIA",
AK889="ACCESS-ISSUE","ACCESS-ISSUE",
AK889="Projet OCM (ZTE, NOKIA, autres projets)","TRAVAUX OCM",
AK889="No root CAuse","No root cause",
AK889="ODU HS","PDH",
AK889="IP &amp; VLAN","PDH",
AK889="Warehouse HUAWEI","SPARE-ISSUE",
AK889="SPARE-HS","SPARE-ISSUE",
AK889="Power Telco","BSS",AK889="no impacts","no impacts"
),"")</f>
        <v>No root cause</v>
      </c>
      <c r="AJ889" s="56" t="str" cm="1">
        <f t="array" ref="AJ889">IFERROR(_xlfn.IFS(
AK889="MPR ISSUE","TX ISSUE",
AK889="BSS Hardware Issue","RAN ISSUE",
AK889="Sites strategiques, MLL, Pylone, etc.","ENVTECH",
AK889="AKTIVCO DEFAUT GE &amp; POWER Cabinet","POWER ISSUE",
AK889="AKTIVCO Coupure ENEO &amp; Baisse de tension","POWER ISSUE",
AK889="Coupure ENEO &amp; Baisse de tension","POWER ISSUE",
AK889="Defaut GE &amp; POWER Cabinet","POWER ISSUE",
AK889="Sharing","POWER ISSUE",
AK889="Sites strategiques &amp; DataCenter","POWER ISSUE",
AK889="Exclu","Exclu",
AK889="SAT","TX ISSUE",
AK889="SPARE-ISSUE","SPARE-ISSUE",
AK889="Fiber CAmtel","TX ISSUE",
AK889="Fiber AOF","TX ISSUE",
AK889="Projet OCM (HUAWEI)","TRAVAUX-HUAWEI",
AK889="Projet OCM (NOKIA)","TRAVAUX -NOKIA",
AK889="ACCESS-ISSUE","ACCESS-ISSUE",
AK889="Projet OCM (ZTE, NOKIA, autres projets)","TRAVAUX OCM",
AK889="No root CAuse","No root cause",
AK889="ODU HS","TX ISSUE",
AK889="IP &amp; VLAN","TX ISSUE",
AK889="Warehouse HUAWEI","SPARE-ISSUE",
AK889="SPARE-HS","SPARE-ISSUE",
AK889="Power Telco","RAN ISSUE",AK889="no impacts","no impacts"
),"")</f>
        <v>No root cause</v>
      </c>
      <c r="AK889" s="81" t="s">
        <v>5620</v>
      </c>
      <c r="AL889" s="56" t="str" cm="1">
        <f t="array" ref="AL889">IFERROR(_xlfn.IFS(
AK889="MPR ISSUE","ACTIVE",
AK889="BSS Hardware Issue","ACTIVE",
AK889="Sites strategiques, MLL, Pylone, etc.","PASSIVE",
AK889="AKTIVCO DEFAUT GE &amp; POWER Cabinet","PASSIVE",
AK889="AKTIVCO Coupure ENEO &amp; Baisse de tension","PASSIVE",
AK889="Coupure ENEO &amp; Baisse de tension","PASSIVE",
AK889="Defaut GE &amp; POWER Cabinet","PASSIVE",
AK889="Sharing","PASSIVE",
AK889="Sites strategiques &amp; DataCenter","PASSIVE",
AK889="Exclu","Exclu",
AK889="SAT","ACTIVE",
AK889="SPARE-ISSUE","SPARE-ISSUE",
AK889="Fiber CAmtel","ACTIVE",
AK889="Fiber AOF","ACTIVE",
AK889="Projet OCM (HUAWEI)","PLANNED WORKS",
AK889="Projet OCM (NOKIA)","PLANNED WORKS",
AK889="ACCESS-ISSUE","ACCESS-ISSUE",
AK889="Projet OCM (ZTE, NOKIA, autres projets)","PLANNED WORKS",
AK889="No root CAuse","No root cause",
AK889="ODU HS","ACTIVE",
AK889="IP &amp; VLAN","ACTIVE",
AK889="Warehouse HUAWEI","SPARE-ISSUE",
AK889="SPARE-HS","SPARE-ISSUE",
AK889="Power Telco","ACTIVE", AK889="no impacts","no impacts"
),"")</f>
        <v>No root cause</v>
      </c>
      <c r="AM889" s="108" t="s">
        <v>5537</v>
      </c>
      <c r="AN889" s="117" t="s">
        <v>1320</v>
      </c>
      <c r="AP889" s="23" t="s">
        <v>5537</v>
      </c>
      <c r="AQ889" s="23" t="s">
        <v>5537</v>
      </c>
      <c r="AR889" s="7"/>
      <c r="AS889" s="6"/>
      <c r="AT889" s="7"/>
      <c r="AU889" s="3" t="s">
        <v>5537</v>
      </c>
      <c r="AV889" s="24" t="s">
        <v>5537</v>
      </c>
      <c r="AW889" s="24" t="s">
        <v>5537</v>
      </c>
      <c r="AX889" s="24" t="s">
        <v>5537</v>
      </c>
      <c r="AY889" s="24" t="s">
        <v>5537</v>
      </c>
      <c r="AZ889" s="24" t="s">
        <v>5537</v>
      </c>
      <c r="BA889" s="24" t="s">
        <v>5537</v>
      </c>
      <c r="BB889" s="24" t="s">
        <v>5537</v>
      </c>
      <c r="BC889" s="24" t="s">
        <v>5537</v>
      </c>
      <c r="BD889" s="24" t="s">
        <v>5537</v>
      </c>
      <c r="BE889" s="24" t="s">
        <v>5537</v>
      </c>
      <c r="BF889" s="24" t="s">
        <v>5537</v>
      </c>
      <c r="BG889" s="24" t="s">
        <v>5537</v>
      </c>
      <c r="BH889" s="24" t="s">
        <v>5537</v>
      </c>
      <c r="BI889" s="9" t="s">
        <v>5537</v>
      </c>
      <c r="BJ889" s="14"/>
      <c r="BK889" s="14" t="s">
        <v>5537</v>
      </c>
      <c r="BL889" s="14" t="str">
        <f>_xlfn.XLOOKUP(B889,'[4]cell downs 18042026 17h'!$B:$B,'[4]cell downs 18042026 17h'!$B:$B,"")</f>
        <v/>
      </c>
      <c r="BM889" s="14" t="str">
        <f>_xlfn.XLOOKUP(B889,'[5]Cells Huawei 19042026 15h'!$B:$B,'[5]Cells Huawei 19042026 15h'!$B:$B,"")</f>
        <v/>
      </c>
      <c r="BN889" s="9" t="str">
        <f>_xlfn.XLOOKUP(B889,'[6]cells down 19042026 9H40'!$B:$B,'[6]cells down 19042026 9H40'!$B:$B,"")</f>
        <v/>
      </c>
      <c r="BO889" s="9" t="s">
        <v>5537</v>
      </c>
      <c r="BP889" s="9" t="s">
        <v>12</v>
      </c>
    </row>
    <row r="890" spans="1:68" s="9" customFormat="1" x14ac:dyDescent="0.35">
      <c r="A890" s="1" t="s">
        <v>4637</v>
      </c>
      <c r="B890" s="8" t="s">
        <v>4638</v>
      </c>
      <c r="C890" s="3" t="str">
        <f>_xlfn.XLOOKUP(B890,'[1]daily break down'!$D:$D,'[1]daily break down'!$E:$E,"")</f>
        <v>LITTORAL</v>
      </c>
      <c r="D890" s="1" t="s">
        <v>11</v>
      </c>
      <c r="E890" s="1" t="s">
        <v>12</v>
      </c>
      <c r="F890" s="3" t="s">
        <v>69</v>
      </c>
      <c r="G890" s="1" t="s">
        <v>502</v>
      </c>
      <c r="H890" s="41" t="str">
        <f>_xlfn.XLOOKUP(B890,[2]CALCULATION!$B:$B,[2]CALCULATION!$H:$H,"")</f>
        <v>ZTE</v>
      </c>
      <c r="I890" s="34">
        <v>13.922133474872512</v>
      </c>
      <c r="J890" s="34">
        <v>0</v>
      </c>
      <c r="K890" s="34">
        <v>0</v>
      </c>
      <c r="L890" s="34">
        <v>0</v>
      </c>
      <c r="M890" s="34">
        <v>0</v>
      </c>
      <c r="N890" s="34">
        <v>0</v>
      </c>
      <c r="O890" s="34">
        <v>0</v>
      </c>
      <c r="P890" s="34">
        <v>0</v>
      </c>
      <c r="Q890" s="34">
        <v>0</v>
      </c>
      <c r="R890" s="34">
        <v>0</v>
      </c>
      <c r="S890" s="109">
        <v>0</v>
      </c>
      <c r="T890" s="109">
        <f>_xlfn.XLOOKUP(B890,'[3]Nur des jours'!$B:$B,'[3]Nur des jours'!$U:$U,"")</f>
        <v>9.9341386227895911E-3</v>
      </c>
      <c r="U890" s="109">
        <v>0</v>
      </c>
      <c r="V890" s="109">
        <v>2.6349009653771196</v>
      </c>
      <c r="W890" s="109">
        <v>9.9341386227895876E-3</v>
      </c>
      <c r="X890" s="109">
        <v>0</v>
      </c>
      <c r="Y890" s="109">
        <v>0</v>
      </c>
      <c r="Z890" s="109">
        <v>0</v>
      </c>
      <c r="AA890" s="109">
        <v>3.8123193306566443</v>
      </c>
      <c r="AB890" s="109">
        <v>0</v>
      </c>
      <c r="AC890" s="109">
        <v>0</v>
      </c>
      <c r="AD890" s="109">
        <v>0</v>
      </c>
      <c r="AE890" s="109">
        <v>0</v>
      </c>
      <c r="AF890" s="109">
        <v>0</v>
      </c>
      <c r="AG890" s="57" t="str">
        <f>_xlfn.XLOOKUP(B890,[3]CALCULATION!$B:$B,[3]CALCULATION!$M:$M,"")</f>
        <v>Operationnel</v>
      </c>
      <c r="AH890" s="57"/>
      <c r="AI890" s="56" t="str" cm="1">
        <f t="array" ref="AI890">IFERROR(_xlfn.IFS(
AK890="MPR ISSUE","PDH",
AK890="BSS Hardware Issue","BSS",
AK890="Sites strategiques, MLL, Pylone, etc.","ENVTECH",
AK890="AKTIVCO DEFAUT GE &amp; POWER Cabinet","AKTIVCO",
AK890="AKTIVCO Coupure ENEO &amp; Baisse de tension","AKTIVCO GRID ONLY",
AK890="Coupure ENEO &amp; Baisse de tension","IHS GRID ONLY",
AK890="Defaut GE &amp; POWER Cabinet","IHS",
AK890="Sharing","Partners",
AK890="Sites strategiques &amp; DataCenter","SST &amp; DC",
AK890="Exclu","Exclu",
AK890="SAT","SAT",
AK890="SPARE-ISSUE","SPARE-ISSUE",
AK890="Fiber CAmtel","TRANS_FO_CAMTEL",
AK890="Fiber AOF","Fiber AOF",
AK890="Projet OCM (HUAWEI)","TRAVAUX-HUAWEI",
AK890="Projet OCM (NOKIA)","TRAVAUX-NOKIA",
AK890="ACCESS-ISSUE","ACCESS-ISSUE",
AK890="Projet OCM (ZTE, NOKIA, autres projets)","TRAVAUX OCM",
AK890="No root CAuse","No root cause",
AK890="ODU HS","PDH",
AK890="IP &amp; VLAN","PDH",
AK890="Warehouse HUAWEI","SPARE-ISSUE",
AK890="SPARE-HS","SPARE-ISSUE",
AK890="Power Telco","BSS",AK890="no impacts","no impacts"
),"")</f>
        <v>No root cause</v>
      </c>
      <c r="AJ890" s="56" t="str" cm="1">
        <f t="array" ref="AJ890">IFERROR(_xlfn.IFS(
AK890="MPR ISSUE","TX ISSUE",
AK890="BSS Hardware Issue","RAN ISSUE",
AK890="Sites strategiques, MLL, Pylone, etc.","ENVTECH",
AK890="AKTIVCO DEFAUT GE &amp; POWER Cabinet","POWER ISSUE",
AK890="AKTIVCO Coupure ENEO &amp; Baisse de tension","POWER ISSUE",
AK890="Coupure ENEO &amp; Baisse de tension","POWER ISSUE",
AK890="Defaut GE &amp; POWER Cabinet","POWER ISSUE",
AK890="Sharing","POWER ISSUE",
AK890="Sites strategiques &amp; DataCenter","POWER ISSUE",
AK890="Exclu","Exclu",
AK890="SAT","TX ISSUE",
AK890="SPARE-ISSUE","SPARE-ISSUE",
AK890="Fiber CAmtel","TX ISSUE",
AK890="Fiber AOF","TX ISSUE",
AK890="Projet OCM (HUAWEI)","TRAVAUX-HUAWEI",
AK890="Projet OCM (NOKIA)","TRAVAUX -NOKIA",
AK890="ACCESS-ISSUE","ACCESS-ISSUE",
AK890="Projet OCM (ZTE, NOKIA, autres projets)","TRAVAUX OCM",
AK890="No root CAuse","No root cause",
AK890="ODU HS","TX ISSUE",
AK890="IP &amp; VLAN","TX ISSUE",
AK890="Warehouse HUAWEI","SPARE-ISSUE",
AK890="SPARE-HS","SPARE-ISSUE",
AK890="Power Telco","RAN ISSUE",AK890="no impacts","no impacts"
),"")</f>
        <v>No root cause</v>
      </c>
      <c r="AK890" s="81" t="s">
        <v>5620</v>
      </c>
      <c r="AL890" s="56" t="str" cm="1">
        <f t="array" ref="AL890">IFERROR(_xlfn.IFS(
AK890="MPR ISSUE","ACTIVE",
AK890="BSS Hardware Issue","ACTIVE",
AK890="Sites strategiques, MLL, Pylone, etc.","PASSIVE",
AK890="AKTIVCO DEFAUT GE &amp; POWER Cabinet","PASSIVE",
AK890="AKTIVCO Coupure ENEO &amp; Baisse de tension","PASSIVE",
AK890="Coupure ENEO &amp; Baisse de tension","PASSIVE",
AK890="Defaut GE &amp; POWER Cabinet","PASSIVE",
AK890="Sharing","PASSIVE",
AK890="Sites strategiques &amp; DataCenter","PASSIVE",
AK890="Exclu","Exclu",
AK890="SAT","ACTIVE",
AK890="SPARE-ISSUE","SPARE-ISSUE",
AK890="Fiber CAmtel","ACTIVE",
AK890="Fiber AOF","ACTIVE",
AK890="Projet OCM (HUAWEI)","PLANNED WORKS",
AK890="Projet OCM (NOKIA)","PLANNED WORKS",
AK890="ACCESS-ISSUE","ACCESS-ISSUE",
AK890="Projet OCM (ZTE, NOKIA, autres projets)","PLANNED WORKS",
AK890="No root CAuse","No root cause",
AK890="ODU HS","ACTIVE",
AK890="IP &amp; VLAN","ACTIVE",
AK890="Warehouse HUAWEI","SPARE-ISSUE",
AK890="SPARE-HS","SPARE-ISSUE",
AK890="Power Telco","ACTIVE", AK890="no impacts","no impacts"
),"")</f>
        <v>No root cause</v>
      </c>
      <c r="AM890" s="108" t="s">
        <v>5537</v>
      </c>
      <c r="AN890" s="117" t="s">
        <v>4638</v>
      </c>
      <c r="AP890" s="23" t="s">
        <v>5537</v>
      </c>
      <c r="AQ890" s="23" t="s">
        <v>5537</v>
      </c>
      <c r="AR890" s="7"/>
      <c r="AS890" s="6"/>
      <c r="AT890" s="7"/>
      <c r="AU890" s="3" t="s">
        <v>5537</v>
      </c>
      <c r="AV890" s="24" t="s">
        <v>5537</v>
      </c>
      <c r="AW890" s="24" t="s">
        <v>5537</v>
      </c>
      <c r="AX890" s="24" t="s">
        <v>5537</v>
      </c>
      <c r="AY890" s="24" t="s">
        <v>5537</v>
      </c>
      <c r="AZ890" s="24" t="s">
        <v>5537</v>
      </c>
      <c r="BA890" s="24" t="s">
        <v>5537</v>
      </c>
      <c r="BB890" s="24" t="s">
        <v>5537</v>
      </c>
      <c r="BC890" s="24" t="s">
        <v>5537</v>
      </c>
      <c r="BD890" s="24" t="s">
        <v>5537</v>
      </c>
      <c r="BE890" s="24" t="s">
        <v>5537</v>
      </c>
      <c r="BF890" s="24" t="s">
        <v>5537</v>
      </c>
      <c r="BG890" s="24" t="s">
        <v>5537</v>
      </c>
      <c r="BH890" s="24" t="s">
        <v>5537</v>
      </c>
      <c r="BI890" s="9" t="s">
        <v>5537</v>
      </c>
      <c r="BJ890" s="14"/>
      <c r="BK890" s="14" t="s">
        <v>5537</v>
      </c>
      <c r="BL890" s="14" t="str">
        <f>_xlfn.XLOOKUP(B890,'[4]cell downs 18042026 17h'!$B:$B,'[4]cell downs 18042026 17h'!$B:$B,"")</f>
        <v/>
      </c>
      <c r="BM890" s="14" t="str">
        <f>_xlfn.XLOOKUP(B890,'[5]Cells Huawei 19042026 15h'!$B:$B,'[5]Cells Huawei 19042026 15h'!$B:$B,"")</f>
        <v/>
      </c>
      <c r="BN890" s="9" t="str">
        <f>_xlfn.XLOOKUP(B890,'[6]cells down 19042026 9H40'!$B:$B,'[6]cells down 19042026 9H40'!$B:$B,"")</f>
        <v/>
      </c>
      <c r="BO890" s="9" t="s">
        <v>5537</v>
      </c>
      <c r="BP890" s="9" t="s">
        <v>12</v>
      </c>
    </row>
    <row r="891" spans="1:68" s="9" customFormat="1" x14ac:dyDescent="0.35">
      <c r="A891" s="1" t="s">
        <v>4541</v>
      </c>
      <c r="B891" s="8" t="s">
        <v>4542</v>
      </c>
      <c r="C891" s="3" t="str">
        <f>_xlfn.XLOOKUP(B891,'[1]daily break down'!$D:$D,'[1]daily break down'!$E:$E,"")</f>
        <v>Yaounde</v>
      </c>
      <c r="D891" s="1" t="s">
        <v>11</v>
      </c>
      <c r="E891" s="1" t="s">
        <v>12</v>
      </c>
      <c r="F891" s="3" t="s">
        <v>37</v>
      </c>
      <c r="G891" s="1" t="s">
        <v>38</v>
      </c>
      <c r="H891" s="41" t="str">
        <f>_xlfn.XLOOKUP(B891,[2]CALCULATION!$B:$B,[2]CALCULATION!$H:$H,"")</f>
        <v>ZTE</v>
      </c>
      <c r="I891" s="34">
        <v>0</v>
      </c>
      <c r="J891" s="34">
        <v>0</v>
      </c>
      <c r="K891" s="34">
        <v>0</v>
      </c>
      <c r="L891" s="34">
        <v>0</v>
      </c>
      <c r="M891" s="34">
        <v>0</v>
      </c>
      <c r="N891" s="34">
        <v>0</v>
      </c>
      <c r="O891" s="34">
        <v>0</v>
      </c>
      <c r="P891" s="34">
        <v>0</v>
      </c>
      <c r="Q891" s="34">
        <v>0</v>
      </c>
      <c r="R891" s="34">
        <v>0</v>
      </c>
      <c r="S891" s="109">
        <v>0</v>
      </c>
      <c r="T891" s="109">
        <f>_xlfn.XLOOKUP(B891,'[3]Nur des jours'!$B:$B,'[3]Nur des jours'!$U:$U,"")</f>
        <v>3.4689227327335093E-2</v>
      </c>
      <c r="U891" s="109">
        <v>0</v>
      </c>
      <c r="V891" s="109">
        <v>0</v>
      </c>
      <c r="W891" s="109">
        <v>3.4689227327335093E-2</v>
      </c>
      <c r="X891" s="109">
        <v>0.1329605088561866</v>
      </c>
      <c r="Y891" s="109">
        <v>0.11517893577374269</v>
      </c>
      <c r="Z891" s="109">
        <v>0</v>
      </c>
      <c r="AA891" s="109">
        <v>3.6574751807050125</v>
      </c>
      <c r="AB891" s="109">
        <v>0</v>
      </c>
      <c r="AC891" s="109">
        <v>0</v>
      </c>
      <c r="AD891" s="109">
        <v>0</v>
      </c>
      <c r="AE891" s="109">
        <v>0</v>
      </c>
      <c r="AF891" s="109">
        <v>0</v>
      </c>
      <c r="AG891" s="57" t="str">
        <f>_xlfn.XLOOKUP(B891,[3]CALCULATION!$B:$B,[3]CALCULATION!$M:$M,"")</f>
        <v>Operationnel</v>
      </c>
      <c r="AH891" s="57"/>
      <c r="AI891" s="56" t="str" cm="1">
        <f t="array" ref="AI891">IFERROR(_xlfn.IFS(
AK891="MPR ISSUE","PDH",
AK891="BSS Hardware Issue","BSS",
AK891="Sites strategiques, MLL, Pylone, etc.","ENVTECH",
AK891="AKTIVCO DEFAUT GE &amp; POWER Cabinet","AKTIVCO",
AK891="AKTIVCO Coupure ENEO &amp; Baisse de tension","AKTIVCO GRID ONLY",
AK891="Coupure ENEO &amp; Baisse de tension","IHS GRID ONLY",
AK891="Defaut GE &amp; POWER Cabinet","IHS",
AK891="Sharing","Partners",
AK891="Sites strategiques &amp; DataCenter","SST &amp; DC",
AK891="Exclu","Exclu",
AK891="SAT","SAT",
AK891="SPARE-ISSUE","SPARE-ISSUE",
AK891="Fiber CAmtel","TRANS_FO_CAMTEL",
AK891="Fiber AOF","Fiber AOF",
AK891="Projet OCM (HUAWEI)","TRAVAUX-HUAWEI",
AK891="Projet OCM (NOKIA)","TRAVAUX-NOKIA",
AK891="ACCESS-ISSUE","ACCESS-ISSUE",
AK891="Projet OCM (ZTE, NOKIA, autres projets)","TRAVAUX OCM",
AK891="No root CAuse","No root cause",
AK891="ODU HS","PDH",
AK891="IP &amp; VLAN","PDH",
AK891="Warehouse HUAWEI","SPARE-ISSUE",
AK891="SPARE-HS","SPARE-ISSUE",
AK891="Power Telco","BSS",AK891="no impacts","no impacts"
),"")</f>
        <v>No root cause</v>
      </c>
      <c r="AJ891" s="56" t="str" cm="1">
        <f t="array" ref="AJ891">IFERROR(_xlfn.IFS(
AK891="MPR ISSUE","TX ISSUE",
AK891="BSS Hardware Issue","RAN ISSUE",
AK891="Sites strategiques, MLL, Pylone, etc.","ENVTECH",
AK891="AKTIVCO DEFAUT GE &amp; POWER Cabinet","POWER ISSUE",
AK891="AKTIVCO Coupure ENEO &amp; Baisse de tension","POWER ISSUE",
AK891="Coupure ENEO &amp; Baisse de tension","POWER ISSUE",
AK891="Defaut GE &amp; POWER Cabinet","POWER ISSUE",
AK891="Sharing","POWER ISSUE",
AK891="Sites strategiques &amp; DataCenter","POWER ISSUE",
AK891="Exclu","Exclu",
AK891="SAT","TX ISSUE",
AK891="SPARE-ISSUE","SPARE-ISSUE",
AK891="Fiber CAmtel","TX ISSUE",
AK891="Fiber AOF","TX ISSUE",
AK891="Projet OCM (HUAWEI)","TRAVAUX-HUAWEI",
AK891="Projet OCM (NOKIA)","TRAVAUX -NOKIA",
AK891="ACCESS-ISSUE","ACCESS-ISSUE",
AK891="Projet OCM (ZTE, NOKIA, autres projets)","TRAVAUX OCM",
AK891="No root CAuse","No root cause",
AK891="ODU HS","TX ISSUE",
AK891="IP &amp; VLAN","TX ISSUE",
AK891="Warehouse HUAWEI","SPARE-ISSUE",
AK891="SPARE-HS","SPARE-ISSUE",
AK891="Power Telco","RAN ISSUE",AK891="no impacts","no impacts"
),"")</f>
        <v>No root cause</v>
      </c>
      <c r="AK891" s="81" t="s">
        <v>5620</v>
      </c>
      <c r="AL891" s="56" t="str" cm="1">
        <f t="array" ref="AL891">IFERROR(_xlfn.IFS(
AK891="MPR ISSUE","ACTIVE",
AK891="BSS Hardware Issue","ACTIVE",
AK891="Sites strategiques, MLL, Pylone, etc.","PASSIVE",
AK891="AKTIVCO DEFAUT GE &amp; POWER Cabinet","PASSIVE",
AK891="AKTIVCO Coupure ENEO &amp; Baisse de tension","PASSIVE",
AK891="Coupure ENEO &amp; Baisse de tension","PASSIVE",
AK891="Defaut GE &amp; POWER Cabinet","PASSIVE",
AK891="Sharing","PASSIVE",
AK891="Sites strategiques &amp; DataCenter","PASSIVE",
AK891="Exclu","Exclu",
AK891="SAT","ACTIVE",
AK891="SPARE-ISSUE","SPARE-ISSUE",
AK891="Fiber CAmtel","ACTIVE",
AK891="Fiber AOF","ACTIVE",
AK891="Projet OCM (HUAWEI)","PLANNED WORKS",
AK891="Projet OCM (NOKIA)","PLANNED WORKS",
AK891="ACCESS-ISSUE","ACCESS-ISSUE",
AK891="Projet OCM (ZTE, NOKIA, autres projets)","PLANNED WORKS",
AK891="No root CAuse","No root cause",
AK891="ODU HS","ACTIVE",
AK891="IP &amp; VLAN","ACTIVE",
AK891="Warehouse HUAWEI","SPARE-ISSUE",
AK891="SPARE-HS","SPARE-ISSUE",
AK891="Power Telco","ACTIVE", AK891="no impacts","no impacts"
),"")</f>
        <v>No root cause</v>
      </c>
      <c r="AM891" s="108" t="s">
        <v>5537</v>
      </c>
      <c r="AN891" s="117" t="s">
        <v>4542</v>
      </c>
      <c r="AP891" s="23" t="s">
        <v>5537</v>
      </c>
      <c r="AQ891" s="23" t="s">
        <v>5537</v>
      </c>
      <c r="AR891" s="7"/>
      <c r="AS891" s="6"/>
      <c r="AT891" s="7"/>
      <c r="AU891" s="3" t="s">
        <v>5537</v>
      </c>
      <c r="AV891" s="24" t="s">
        <v>5537</v>
      </c>
      <c r="AW891" s="24" t="s">
        <v>5537</v>
      </c>
      <c r="AX891" s="24" t="s">
        <v>5537</v>
      </c>
      <c r="AY891" s="24" t="s">
        <v>5537</v>
      </c>
      <c r="AZ891" s="24" t="s">
        <v>5537</v>
      </c>
      <c r="BA891" s="24" t="s">
        <v>5537</v>
      </c>
      <c r="BB891" s="24" t="s">
        <v>5537</v>
      </c>
      <c r="BC891" s="24" t="s">
        <v>5537</v>
      </c>
      <c r="BD891" s="24" t="s">
        <v>5537</v>
      </c>
      <c r="BE891" s="24" t="s">
        <v>5537</v>
      </c>
      <c r="BF891" s="24" t="s">
        <v>5537</v>
      </c>
      <c r="BG891" s="24" t="s">
        <v>5537</v>
      </c>
      <c r="BH891" s="24" t="s">
        <v>5537</v>
      </c>
      <c r="BI891" s="9" t="s">
        <v>5537</v>
      </c>
      <c r="BJ891" s="14"/>
      <c r="BK891" s="14" t="s">
        <v>5537</v>
      </c>
      <c r="BL891" s="14" t="str">
        <f>_xlfn.XLOOKUP(B891,'[4]cell downs 18042026 17h'!$B:$B,'[4]cell downs 18042026 17h'!$B:$B,"")</f>
        <v/>
      </c>
      <c r="BM891" s="14" t="str">
        <f>_xlfn.XLOOKUP(B891,'[5]Cells Huawei 19042026 15h'!$B:$B,'[5]Cells Huawei 19042026 15h'!$B:$B,"")</f>
        <v/>
      </c>
      <c r="BN891" s="9" t="str">
        <f>_xlfn.XLOOKUP(B891,'[6]cells down 19042026 9H40'!$B:$B,'[6]cells down 19042026 9H40'!$B:$B,"")</f>
        <v/>
      </c>
      <c r="BO891" s="9" t="s">
        <v>4542</v>
      </c>
      <c r="BP891" s="9" t="s">
        <v>12</v>
      </c>
    </row>
    <row r="892" spans="1:68" s="9" customFormat="1" x14ac:dyDescent="0.35">
      <c r="A892" s="1" t="s">
        <v>1618</v>
      </c>
      <c r="B892" s="8" t="s">
        <v>4514</v>
      </c>
      <c r="C892" s="3" t="str">
        <f>_xlfn.XLOOKUP(B892,'[1]daily break down'!$D:$D,'[1]daily break down'!$E:$E,"")</f>
        <v>CENTRE</v>
      </c>
      <c r="D892" s="1" t="s">
        <v>11</v>
      </c>
      <c r="E892" s="1" t="s">
        <v>12</v>
      </c>
      <c r="F892" s="3" t="s">
        <v>37</v>
      </c>
      <c r="G892" s="1" t="s">
        <v>1618</v>
      </c>
      <c r="H892" s="41" t="str">
        <f>_xlfn.XLOOKUP(B892,[2]CALCULATION!$B:$B,[2]CALCULATION!$H:$H,"")</f>
        <v>ZTE</v>
      </c>
      <c r="I892" s="34">
        <v>0</v>
      </c>
      <c r="J892" s="34">
        <v>0</v>
      </c>
      <c r="K892" s="34">
        <v>0</v>
      </c>
      <c r="L892" s="34">
        <v>0</v>
      </c>
      <c r="M892" s="34">
        <v>0.17007530683468816</v>
      </c>
      <c r="N892" s="34">
        <v>0</v>
      </c>
      <c r="O892" s="34">
        <v>0</v>
      </c>
      <c r="P892" s="34">
        <v>0</v>
      </c>
      <c r="Q892" s="34">
        <v>3.2038042935454141</v>
      </c>
      <c r="R892" s="34">
        <v>0</v>
      </c>
      <c r="S892" s="109">
        <v>1.7572010912214324</v>
      </c>
      <c r="T892" s="109">
        <f>_xlfn.XLOOKUP(B892,'[3]Nur des jours'!$B:$B,'[3]Nur des jours'!$U:$U,"")</f>
        <v>0</v>
      </c>
      <c r="U892" s="109">
        <v>0</v>
      </c>
      <c r="V892" s="109">
        <v>0</v>
      </c>
      <c r="W892" s="109">
        <v>0</v>
      </c>
      <c r="X892" s="109">
        <v>0</v>
      </c>
      <c r="Y892" s="109">
        <v>0</v>
      </c>
      <c r="Z892" s="109">
        <v>0</v>
      </c>
      <c r="AA892" s="109">
        <v>3.4990996852465384</v>
      </c>
      <c r="AB892" s="109">
        <v>0</v>
      </c>
      <c r="AC892" s="109">
        <v>0</v>
      </c>
      <c r="AD892" s="109">
        <v>0</v>
      </c>
      <c r="AE892" s="109">
        <v>0</v>
      </c>
      <c r="AF892" s="109">
        <v>0</v>
      </c>
      <c r="AG892" s="57" t="str">
        <f>_xlfn.XLOOKUP(B892,[3]CALCULATION!$B:$B,[3]CALCULATION!$M:$M,"")</f>
        <v>Operationnel</v>
      </c>
      <c r="AH892" s="57"/>
      <c r="AI892" s="56" t="str" cm="1">
        <f t="array" ref="AI892">IFERROR(_xlfn.IFS(
AK892="MPR ISSUE","PDH",
AK892="BSS Hardware Issue","BSS",
AK892="Sites strategiques, MLL, Pylone, etc.","ENVTECH",
AK892="AKTIVCO DEFAUT GE &amp; POWER Cabinet","AKTIVCO",
AK892="AKTIVCO Coupure ENEO &amp; Baisse de tension","AKTIVCO GRID ONLY",
AK892="Coupure ENEO &amp; Baisse de tension","IHS GRID ONLY",
AK892="Defaut GE &amp; POWER Cabinet","IHS",
AK892="Sharing","Partners",
AK892="Sites strategiques &amp; DataCenter","SST &amp; DC",
AK892="Exclu","Exclu",
AK892="SAT","SAT",
AK892="SPARE-ISSUE","SPARE-ISSUE",
AK892="Fiber CAmtel","TRANS_FO_CAMTEL",
AK892="Fiber AOF","Fiber AOF",
AK892="Projet OCM (HUAWEI)","TRAVAUX-HUAWEI",
AK892="Projet OCM (NOKIA)","TRAVAUX-NOKIA",
AK892="ACCESS-ISSUE","ACCESS-ISSUE",
AK892="Projet OCM (ZTE, NOKIA, autres projets)","TRAVAUX OCM",
AK892="No root CAuse","No root cause",
AK892="ODU HS","PDH",
AK892="IP &amp; VLAN","PDH",
AK892="Warehouse HUAWEI","SPARE-ISSUE",
AK892="SPARE-HS","SPARE-ISSUE",
AK892="Power Telco","BSS",AK892="no impacts","no impacts"
),"")</f>
        <v>No root cause</v>
      </c>
      <c r="AJ892" s="56" t="str" cm="1">
        <f t="array" ref="AJ892">IFERROR(_xlfn.IFS(
AK892="MPR ISSUE","TX ISSUE",
AK892="BSS Hardware Issue","RAN ISSUE",
AK892="Sites strategiques, MLL, Pylone, etc.","ENVTECH",
AK892="AKTIVCO DEFAUT GE &amp; POWER Cabinet","POWER ISSUE",
AK892="AKTIVCO Coupure ENEO &amp; Baisse de tension","POWER ISSUE",
AK892="Coupure ENEO &amp; Baisse de tension","POWER ISSUE",
AK892="Defaut GE &amp; POWER Cabinet","POWER ISSUE",
AK892="Sharing","POWER ISSUE",
AK892="Sites strategiques &amp; DataCenter","POWER ISSUE",
AK892="Exclu","Exclu",
AK892="SAT","TX ISSUE",
AK892="SPARE-ISSUE","SPARE-ISSUE",
AK892="Fiber CAmtel","TX ISSUE",
AK892="Fiber AOF","TX ISSUE",
AK892="Projet OCM (HUAWEI)","TRAVAUX-HUAWEI",
AK892="Projet OCM (NOKIA)","TRAVAUX -NOKIA",
AK892="ACCESS-ISSUE","ACCESS-ISSUE",
AK892="Projet OCM (ZTE, NOKIA, autres projets)","TRAVAUX OCM",
AK892="No root CAuse","No root cause",
AK892="ODU HS","TX ISSUE",
AK892="IP &amp; VLAN","TX ISSUE",
AK892="Warehouse HUAWEI","SPARE-ISSUE",
AK892="SPARE-HS","SPARE-ISSUE",
AK892="Power Telco","RAN ISSUE",AK892="no impacts","no impacts"
),"")</f>
        <v>No root cause</v>
      </c>
      <c r="AK892" s="81" t="s">
        <v>5620</v>
      </c>
      <c r="AL892" s="56" t="str" cm="1">
        <f t="array" ref="AL892">IFERROR(_xlfn.IFS(
AK892="MPR ISSUE","ACTIVE",
AK892="BSS Hardware Issue","ACTIVE",
AK892="Sites strategiques, MLL, Pylone, etc.","PASSIVE",
AK892="AKTIVCO DEFAUT GE &amp; POWER Cabinet","PASSIVE",
AK892="AKTIVCO Coupure ENEO &amp; Baisse de tension","PASSIVE",
AK892="Coupure ENEO &amp; Baisse de tension","PASSIVE",
AK892="Defaut GE &amp; POWER Cabinet","PASSIVE",
AK892="Sharing","PASSIVE",
AK892="Sites strategiques &amp; DataCenter","PASSIVE",
AK892="Exclu","Exclu",
AK892="SAT","ACTIVE",
AK892="SPARE-ISSUE","SPARE-ISSUE",
AK892="Fiber CAmtel","ACTIVE",
AK892="Fiber AOF","ACTIVE",
AK892="Projet OCM (HUAWEI)","PLANNED WORKS",
AK892="Projet OCM (NOKIA)","PLANNED WORKS",
AK892="ACCESS-ISSUE","ACCESS-ISSUE",
AK892="Projet OCM (ZTE, NOKIA, autres projets)","PLANNED WORKS",
AK892="No root CAuse","No root cause",
AK892="ODU HS","ACTIVE",
AK892="IP &amp; VLAN","ACTIVE",
AK892="Warehouse HUAWEI","SPARE-ISSUE",
AK892="SPARE-HS","SPARE-ISSUE",
AK892="Power Telco","ACTIVE", AK892="no impacts","no impacts"
),"")</f>
        <v>No root cause</v>
      </c>
      <c r="AM892" s="108" t="s">
        <v>5537</v>
      </c>
      <c r="AN892" s="117" t="s">
        <v>4514</v>
      </c>
      <c r="AP892" s="23" t="s">
        <v>5537</v>
      </c>
      <c r="AQ892" s="23" t="s">
        <v>5537</v>
      </c>
      <c r="AR892" s="7"/>
      <c r="AS892" s="6"/>
      <c r="AT892" s="7"/>
      <c r="AU892" s="3" t="s">
        <v>5537</v>
      </c>
      <c r="AV892" s="24" t="s">
        <v>5537</v>
      </c>
      <c r="AW892" s="24" t="s">
        <v>5537</v>
      </c>
      <c r="AX892" s="24" t="s">
        <v>5537</v>
      </c>
      <c r="AY892" s="24" t="s">
        <v>5537</v>
      </c>
      <c r="AZ892" s="24" t="s">
        <v>5537</v>
      </c>
      <c r="BA892" s="24" t="s">
        <v>5537</v>
      </c>
      <c r="BB892" s="24" t="s">
        <v>5537</v>
      </c>
      <c r="BC892" s="24" t="s">
        <v>5537</v>
      </c>
      <c r="BD892" s="24" t="s">
        <v>5537</v>
      </c>
      <c r="BE892" s="24" t="s">
        <v>5537</v>
      </c>
      <c r="BF892" s="24" t="s">
        <v>5537</v>
      </c>
      <c r="BG892" s="24" t="s">
        <v>5537</v>
      </c>
      <c r="BH892" s="24" t="s">
        <v>5537</v>
      </c>
      <c r="BI892" s="9" t="s">
        <v>5537</v>
      </c>
      <c r="BJ892" s="14"/>
      <c r="BK892" s="14" t="s">
        <v>5537</v>
      </c>
      <c r="BL892" s="14" t="str">
        <f>_xlfn.XLOOKUP(B892,'[4]cell downs 18042026 17h'!$B:$B,'[4]cell downs 18042026 17h'!$B:$B,"")</f>
        <v/>
      </c>
      <c r="BM892" s="14" t="str">
        <f>_xlfn.XLOOKUP(B892,'[5]Cells Huawei 19042026 15h'!$B:$B,'[5]Cells Huawei 19042026 15h'!$B:$B,"")</f>
        <v/>
      </c>
      <c r="BN892" s="9" t="str">
        <f>_xlfn.XLOOKUP(B892,'[6]cells down 19042026 9H40'!$B:$B,'[6]cells down 19042026 9H40'!$B:$B,"")</f>
        <v/>
      </c>
      <c r="BO892" s="9" t="s">
        <v>4514</v>
      </c>
      <c r="BP892" s="9" t="s">
        <v>12</v>
      </c>
    </row>
    <row r="893" spans="1:68" s="9" customFormat="1" x14ac:dyDescent="0.35">
      <c r="A893" s="1" t="s">
        <v>3165</v>
      </c>
      <c r="B893" s="8" t="s">
        <v>3166</v>
      </c>
      <c r="C893" s="3" t="str">
        <f>_xlfn.XLOOKUP(B893,'[1]daily break down'!$D:$D,'[1]daily break down'!$E:$E,"")</f>
        <v>Douala</v>
      </c>
      <c r="D893" s="1" t="s">
        <v>11</v>
      </c>
      <c r="E893" s="1" t="s">
        <v>12</v>
      </c>
      <c r="F893" s="3" t="s">
        <v>31</v>
      </c>
      <c r="G893" s="1" t="s">
        <v>32</v>
      </c>
      <c r="H893" s="41" t="str">
        <f>_xlfn.XLOOKUP(B893,[2]CALCULATION!$B:$B,[2]CALCULATION!$H:$H,"")</f>
        <v>ZTE</v>
      </c>
      <c r="I893" s="34">
        <v>0</v>
      </c>
      <c r="J893" s="34">
        <v>0</v>
      </c>
      <c r="K893" s="34">
        <v>0</v>
      </c>
      <c r="L893" s="34">
        <v>0</v>
      </c>
      <c r="M893" s="34">
        <v>0</v>
      </c>
      <c r="N893" s="34">
        <v>0</v>
      </c>
      <c r="O893" s="34">
        <v>0</v>
      </c>
      <c r="P893" s="34">
        <v>0</v>
      </c>
      <c r="Q893" s="34">
        <v>0</v>
      </c>
      <c r="R893" s="34">
        <v>0</v>
      </c>
      <c r="S893" s="109">
        <v>6.4090888985911727</v>
      </c>
      <c r="T893" s="109">
        <f>_xlfn.XLOOKUP(B893,'[3]Nur des jours'!$B:$B,'[3]Nur des jours'!$U:$U,"")</f>
        <v>0</v>
      </c>
      <c r="U893" s="109">
        <v>0</v>
      </c>
      <c r="V893" s="109">
        <v>2.2115497113570394E-3</v>
      </c>
      <c r="W893" s="109">
        <v>0</v>
      </c>
      <c r="X893" s="109">
        <v>0</v>
      </c>
      <c r="Y893" s="109">
        <v>0</v>
      </c>
      <c r="Z893" s="109">
        <v>0</v>
      </c>
      <c r="AA893" s="109">
        <v>3.3441663599033191</v>
      </c>
      <c r="AB893" s="109">
        <v>0</v>
      </c>
      <c r="AC893" s="109">
        <v>0</v>
      </c>
      <c r="AD893" s="109">
        <v>0</v>
      </c>
      <c r="AE893" s="109">
        <v>0</v>
      </c>
      <c r="AF893" s="109">
        <v>0</v>
      </c>
      <c r="AG893" s="57" t="str">
        <f>_xlfn.XLOOKUP(B893,[3]CALCULATION!$B:$B,[3]CALCULATION!$M:$M,"")</f>
        <v>Operationnel</v>
      </c>
      <c r="AH893" s="57"/>
      <c r="AI893" s="56" t="str" cm="1">
        <f t="array" ref="AI893">IFERROR(_xlfn.IFS(
AK893="MPR ISSUE","PDH",
AK893="BSS Hardware Issue","BSS",
AK893="Sites strategiques, MLL, Pylone, etc.","ENVTECH",
AK893="AKTIVCO DEFAUT GE &amp; POWER Cabinet","AKTIVCO",
AK893="AKTIVCO Coupure ENEO &amp; Baisse de tension","AKTIVCO GRID ONLY",
AK893="Coupure ENEO &amp; Baisse de tension","IHS GRID ONLY",
AK893="Defaut GE &amp; POWER Cabinet","IHS",
AK893="Sharing","Partners",
AK893="Sites strategiques &amp; DataCenter","SST &amp; DC",
AK893="Exclu","Exclu",
AK893="SAT","SAT",
AK893="SPARE-ISSUE","SPARE-ISSUE",
AK893="Fiber CAmtel","TRANS_FO_CAMTEL",
AK893="Fiber AOF","Fiber AOF",
AK893="Projet OCM (HUAWEI)","TRAVAUX-HUAWEI",
AK893="Projet OCM (NOKIA)","TRAVAUX-NOKIA",
AK893="ACCESS-ISSUE","ACCESS-ISSUE",
AK893="Projet OCM (ZTE, NOKIA, autres projets)","TRAVAUX OCM",
AK893="No root CAuse","No root cause",
AK893="ODU HS","PDH",
AK893="IP &amp; VLAN","PDH",
AK893="Warehouse HUAWEI","SPARE-ISSUE",
AK893="SPARE-HS","SPARE-ISSUE",
AK893="Power Telco","BSS",AK893="no impacts","no impacts"
),"")</f>
        <v>No root cause</v>
      </c>
      <c r="AJ893" s="56" t="str" cm="1">
        <f t="array" ref="AJ893">IFERROR(_xlfn.IFS(
AK893="MPR ISSUE","TX ISSUE",
AK893="BSS Hardware Issue","RAN ISSUE",
AK893="Sites strategiques, MLL, Pylone, etc.","ENVTECH",
AK893="AKTIVCO DEFAUT GE &amp; POWER Cabinet","POWER ISSUE",
AK893="AKTIVCO Coupure ENEO &amp; Baisse de tension","POWER ISSUE",
AK893="Coupure ENEO &amp; Baisse de tension","POWER ISSUE",
AK893="Defaut GE &amp; POWER Cabinet","POWER ISSUE",
AK893="Sharing","POWER ISSUE",
AK893="Sites strategiques &amp; DataCenter","POWER ISSUE",
AK893="Exclu","Exclu",
AK893="SAT","TX ISSUE",
AK893="SPARE-ISSUE","SPARE-ISSUE",
AK893="Fiber CAmtel","TX ISSUE",
AK893="Fiber AOF","TX ISSUE",
AK893="Projet OCM (HUAWEI)","TRAVAUX-HUAWEI",
AK893="Projet OCM (NOKIA)","TRAVAUX -NOKIA",
AK893="ACCESS-ISSUE","ACCESS-ISSUE",
AK893="Projet OCM (ZTE, NOKIA, autres projets)","TRAVAUX OCM",
AK893="No root CAuse","No root cause",
AK893="ODU HS","TX ISSUE",
AK893="IP &amp; VLAN","TX ISSUE",
AK893="Warehouse HUAWEI","SPARE-ISSUE",
AK893="SPARE-HS","SPARE-ISSUE",
AK893="Power Telco","RAN ISSUE",AK893="no impacts","no impacts"
),"")</f>
        <v>No root cause</v>
      </c>
      <c r="AK893" s="81" t="s">
        <v>5620</v>
      </c>
      <c r="AL893" s="56" t="str" cm="1">
        <f t="array" ref="AL893">IFERROR(_xlfn.IFS(
AK893="MPR ISSUE","ACTIVE",
AK893="BSS Hardware Issue","ACTIVE",
AK893="Sites strategiques, MLL, Pylone, etc.","PASSIVE",
AK893="AKTIVCO DEFAUT GE &amp; POWER Cabinet","PASSIVE",
AK893="AKTIVCO Coupure ENEO &amp; Baisse de tension","PASSIVE",
AK893="Coupure ENEO &amp; Baisse de tension","PASSIVE",
AK893="Defaut GE &amp; POWER Cabinet","PASSIVE",
AK893="Sharing","PASSIVE",
AK893="Sites strategiques &amp; DataCenter","PASSIVE",
AK893="Exclu","Exclu",
AK893="SAT","ACTIVE",
AK893="SPARE-ISSUE","SPARE-ISSUE",
AK893="Fiber CAmtel","ACTIVE",
AK893="Fiber AOF","ACTIVE",
AK893="Projet OCM (HUAWEI)","PLANNED WORKS",
AK893="Projet OCM (NOKIA)","PLANNED WORKS",
AK893="ACCESS-ISSUE","ACCESS-ISSUE",
AK893="Projet OCM (ZTE, NOKIA, autres projets)","PLANNED WORKS",
AK893="No root CAuse","No root cause",
AK893="ODU HS","ACTIVE",
AK893="IP &amp; VLAN","ACTIVE",
AK893="Warehouse HUAWEI","SPARE-ISSUE",
AK893="SPARE-HS","SPARE-ISSUE",
AK893="Power Telco","ACTIVE", AK893="no impacts","no impacts"
),"")</f>
        <v>No root cause</v>
      </c>
      <c r="AM893" s="108" t="s">
        <v>5537</v>
      </c>
      <c r="AN893" s="117" t="s">
        <v>3166</v>
      </c>
      <c r="AP893" s="23" t="s">
        <v>5537</v>
      </c>
      <c r="AQ893" s="23" t="s">
        <v>5537</v>
      </c>
      <c r="AR893" s="7"/>
      <c r="AS893" s="6"/>
      <c r="AT893" s="7"/>
      <c r="AU893" s="3" t="s">
        <v>5537</v>
      </c>
      <c r="AV893" s="24" t="s">
        <v>5537</v>
      </c>
      <c r="AW893" s="24" t="s">
        <v>5537</v>
      </c>
      <c r="AX893" s="24" t="s">
        <v>5537</v>
      </c>
      <c r="AY893" s="24" t="s">
        <v>5537</v>
      </c>
      <c r="AZ893" s="24" t="s">
        <v>5537</v>
      </c>
      <c r="BA893" s="24" t="s">
        <v>5537</v>
      </c>
      <c r="BB893" s="24" t="s">
        <v>5537</v>
      </c>
      <c r="BC893" s="24" t="s">
        <v>5537</v>
      </c>
      <c r="BD893" s="24" t="s">
        <v>5537</v>
      </c>
      <c r="BE893" s="24" t="s">
        <v>5537</v>
      </c>
      <c r="BF893" s="24" t="s">
        <v>5537</v>
      </c>
      <c r="BG893" s="24" t="s">
        <v>5537</v>
      </c>
      <c r="BH893" s="24" t="s">
        <v>5537</v>
      </c>
      <c r="BI893" s="9" t="s">
        <v>5537</v>
      </c>
      <c r="BJ893" s="14"/>
      <c r="BK893" s="14" t="s">
        <v>5537</v>
      </c>
      <c r="BL893" s="14" t="str">
        <f>_xlfn.XLOOKUP(B893,'[4]cell downs 18042026 17h'!$B:$B,'[4]cell downs 18042026 17h'!$B:$B,"")</f>
        <v/>
      </c>
      <c r="BM893" s="14" t="str">
        <f>_xlfn.XLOOKUP(B893,'[5]Cells Huawei 19042026 15h'!$B:$B,'[5]Cells Huawei 19042026 15h'!$B:$B,"")</f>
        <v/>
      </c>
      <c r="BN893" s="9" t="str">
        <f>_xlfn.XLOOKUP(B893,'[6]cells down 19042026 9H40'!$B:$B,'[6]cells down 19042026 9H40'!$B:$B,"")</f>
        <v/>
      </c>
      <c r="BO893" s="9" t="s">
        <v>3166</v>
      </c>
      <c r="BP893" s="9" t="s">
        <v>12</v>
      </c>
    </row>
    <row r="894" spans="1:68" s="9" customFormat="1" x14ac:dyDescent="0.35">
      <c r="A894" s="1" t="s">
        <v>1610</v>
      </c>
      <c r="B894" s="1" t="s">
        <v>1611</v>
      </c>
      <c r="C894" s="3" t="str">
        <f>_xlfn.XLOOKUP(B894,'[1]daily break down'!$D:$D,'[1]daily break down'!$E:$E,"")</f>
        <v>Douala</v>
      </c>
      <c r="D894" s="1" t="s">
        <v>11</v>
      </c>
      <c r="E894" s="1" t="s">
        <v>12</v>
      </c>
      <c r="F894" s="3" t="s">
        <v>31</v>
      </c>
      <c r="G894" s="1" t="s">
        <v>32</v>
      </c>
      <c r="H894" s="41" t="str">
        <f>_xlfn.XLOOKUP(B894,[2]CALCULATION!$B:$B,[2]CALCULATION!$H:$H,"")</f>
        <v>ZTE</v>
      </c>
      <c r="I894" s="34">
        <v>20.523448847568588</v>
      </c>
      <c r="J894" s="34">
        <v>33.660089803186331</v>
      </c>
      <c r="K894" s="34">
        <v>0</v>
      </c>
      <c r="L894" s="34">
        <v>0</v>
      </c>
      <c r="M894" s="34">
        <v>3.6383559767487868E-2</v>
      </c>
      <c r="N894" s="34">
        <v>0</v>
      </c>
      <c r="O894" s="34">
        <v>12.492045555070444</v>
      </c>
      <c r="P894" s="34">
        <v>2.6862481558529021</v>
      </c>
      <c r="Q894" s="34">
        <v>0</v>
      </c>
      <c r="R894" s="34">
        <v>0</v>
      </c>
      <c r="S894" s="109">
        <v>0</v>
      </c>
      <c r="T894" s="109">
        <f>_xlfn.XLOOKUP(B894,'[3]Nur des jours'!$B:$B,'[3]Nur des jours'!$U:$U,"")</f>
        <v>0</v>
      </c>
      <c r="U894" s="109">
        <v>0</v>
      </c>
      <c r="V894" s="109">
        <v>0</v>
      </c>
      <c r="W894" s="109">
        <v>0</v>
      </c>
      <c r="X894" s="109">
        <v>0</v>
      </c>
      <c r="Y894" s="109">
        <v>0</v>
      </c>
      <c r="Z894" s="109">
        <v>0</v>
      </c>
      <c r="AA894" s="109">
        <v>2.9277172811921273</v>
      </c>
      <c r="AB894" s="109">
        <v>0</v>
      </c>
      <c r="AC894" s="109">
        <v>0</v>
      </c>
      <c r="AD894" s="109">
        <v>0</v>
      </c>
      <c r="AE894" s="109">
        <v>0</v>
      </c>
      <c r="AF894" s="109">
        <v>0</v>
      </c>
      <c r="AG894" s="57" t="str">
        <f>_xlfn.XLOOKUP(B894,[3]CALCULATION!$B:$B,[3]CALCULATION!$M:$M,"")</f>
        <v>Operationnel</v>
      </c>
      <c r="AH894" s="57"/>
      <c r="AI894" s="56" t="str" cm="1">
        <f t="array" ref="AI894">IFERROR(_xlfn.IFS(
AK894="MPR ISSUE","PDH",
AK894="BSS Hardware Issue","BSS",
AK894="Sites strategiques, MLL, Pylone, etc.","ENVTECH",
AK894="AKTIVCO DEFAUT GE &amp; POWER Cabinet","AKTIVCO",
AK894="AKTIVCO Coupure ENEO &amp; Baisse de tension","AKTIVCO GRID ONLY",
AK894="Coupure ENEO &amp; Baisse de tension","IHS GRID ONLY",
AK894="Defaut GE &amp; POWER Cabinet","IHS",
AK894="Sharing","Partners",
AK894="Sites strategiques &amp; DataCenter","SST &amp; DC",
AK894="Exclu","Exclu",
AK894="SAT","SAT",
AK894="SPARE-ISSUE","SPARE-ISSUE",
AK894="Fiber CAmtel","TRANS_FO_CAMTEL",
AK894="Fiber AOF","Fiber AOF",
AK894="Projet OCM (HUAWEI)","TRAVAUX-HUAWEI",
AK894="Projet OCM (NOKIA)","TRAVAUX-NOKIA",
AK894="ACCESS-ISSUE","ACCESS-ISSUE",
AK894="Projet OCM (ZTE, NOKIA, autres projets)","TRAVAUX OCM",
AK894="No root CAuse","No root cause",
AK894="ODU HS","PDH",
AK894="IP &amp; VLAN","PDH",
AK894="Warehouse HUAWEI","SPARE-ISSUE",
AK894="SPARE-HS","SPARE-ISSUE",
AK894="Power Telco","BSS",AK894="no impacts","no impacts"
),"")</f>
        <v>No root cause</v>
      </c>
      <c r="AJ894" s="56" t="str" cm="1">
        <f t="array" ref="AJ894">IFERROR(_xlfn.IFS(
AK894="MPR ISSUE","TX ISSUE",
AK894="BSS Hardware Issue","RAN ISSUE",
AK894="Sites strategiques, MLL, Pylone, etc.","ENVTECH",
AK894="AKTIVCO DEFAUT GE &amp; POWER Cabinet","POWER ISSUE",
AK894="AKTIVCO Coupure ENEO &amp; Baisse de tension","POWER ISSUE",
AK894="Coupure ENEO &amp; Baisse de tension","POWER ISSUE",
AK894="Defaut GE &amp; POWER Cabinet","POWER ISSUE",
AK894="Sharing","POWER ISSUE",
AK894="Sites strategiques &amp; DataCenter","POWER ISSUE",
AK894="Exclu","Exclu",
AK894="SAT","TX ISSUE",
AK894="SPARE-ISSUE","SPARE-ISSUE",
AK894="Fiber CAmtel","TX ISSUE",
AK894="Fiber AOF","TX ISSUE",
AK894="Projet OCM (HUAWEI)","TRAVAUX-HUAWEI",
AK894="Projet OCM (NOKIA)","TRAVAUX -NOKIA",
AK894="ACCESS-ISSUE","ACCESS-ISSUE",
AK894="Projet OCM (ZTE, NOKIA, autres projets)","TRAVAUX OCM",
AK894="No root CAuse","No root cause",
AK894="ODU HS","TX ISSUE",
AK894="IP &amp; VLAN","TX ISSUE",
AK894="Warehouse HUAWEI","SPARE-ISSUE",
AK894="SPARE-HS","SPARE-ISSUE",
AK894="Power Telco","RAN ISSUE",AK894="no impacts","no impacts"
),"")</f>
        <v>No root cause</v>
      </c>
      <c r="AK894" s="81" t="s">
        <v>5620</v>
      </c>
      <c r="AL894" s="56" t="str" cm="1">
        <f t="array" ref="AL894">IFERROR(_xlfn.IFS(
AK894="MPR ISSUE","ACTIVE",
AK894="BSS Hardware Issue","ACTIVE",
AK894="Sites strategiques, MLL, Pylone, etc.","PASSIVE",
AK894="AKTIVCO DEFAUT GE &amp; POWER Cabinet","PASSIVE",
AK894="AKTIVCO Coupure ENEO &amp; Baisse de tension","PASSIVE",
AK894="Coupure ENEO &amp; Baisse de tension","PASSIVE",
AK894="Defaut GE &amp; POWER Cabinet","PASSIVE",
AK894="Sharing","PASSIVE",
AK894="Sites strategiques &amp; DataCenter","PASSIVE",
AK894="Exclu","Exclu",
AK894="SAT","ACTIVE",
AK894="SPARE-ISSUE","SPARE-ISSUE",
AK894="Fiber CAmtel","ACTIVE",
AK894="Fiber AOF","ACTIVE",
AK894="Projet OCM (HUAWEI)","PLANNED WORKS",
AK894="Projet OCM (NOKIA)","PLANNED WORKS",
AK894="ACCESS-ISSUE","ACCESS-ISSUE",
AK894="Projet OCM (ZTE, NOKIA, autres projets)","PLANNED WORKS",
AK894="No root CAuse","No root cause",
AK894="ODU HS","ACTIVE",
AK894="IP &amp; VLAN","ACTIVE",
AK894="Warehouse HUAWEI","SPARE-ISSUE",
AK894="SPARE-HS","SPARE-ISSUE",
AK894="Power Telco","ACTIVE", AK894="no impacts","no impacts"
),"")</f>
        <v>No root cause</v>
      </c>
      <c r="AM894" s="108" t="s">
        <v>5537</v>
      </c>
      <c r="AN894" s="117" t="s">
        <v>1611</v>
      </c>
      <c r="AP894" s="23" t="s">
        <v>5537</v>
      </c>
      <c r="AQ894" s="23" t="s">
        <v>5537</v>
      </c>
      <c r="AR894" s="7"/>
      <c r="AS894" s="6"/>
      <c r="AT894" s="7"/>
      <c r="AU894" s="3" t="s">
        <v>5537</v>
      </c>
      <c r="AV894" s="24" t="s">
        <v>5537</v>
      </c>
      <c r="AW894" s="24" t="s">
        <v>5537</v>
      </c>
      <c r="AX894" s="24" t="s">
        <v>5537</v>
      </c>
      <c r="AY894" s="24" t="s">
        <v>5537</v>
      </c>
      <c r="AZ894" s="24" t="s">
        <v>5537</v>
      </c>
      <c r="BA894" s="24" t="s">
        <v>5537</v>
      </c>
      <c r="BB894" s="24" t="s">
        <v>5537</v>
      </c>
      <c r="BC894" s="24" t="s">
        <v>5537</v>
      </c>
      <c r="BD894" s="24" t="s">
        <v>5537</v>
      </c>
      <c r="BE894" s="24" t="s">
        <v>5537</v>
      </c>
      <c r="BF894" s="24" t="s">
        <v>5537</v>
      </c>
      <c r="BG894" s="24" t="s">
        <v>5537</v>
      </c>
      <c r="BH894" s="24" t="s">
        <v>5537</v>
      </c>
      <c r="BI894" s="9" t="s">
        <v>5537</v>
      </c>
      <c r="BJ894" s="14"/>
      <c r="BK894" s="14" t="s">
        <v>5537</v>
      </c>
      <c r="BL894" s="14" t="str">
        <f>_xlfn.XLOOKUP(B894,'[4]cell downs 18042026 17h'!$B:$B,'[4]cell downs 18042026 17h'!$B:$B,"")</f>
        <v/>
      </c>
      <c r="BM894" s="14" t="str">
        <f>_xlfn.XLOOKUP(B894,'[5]Cells Huawei 19042026 15h'!$B:$B,'[5]Cells Huawei 19042026 15h'!$B:$B,"")</f>
        <v/>
      </c>
      <c r="BN894" s="9" t="str">
        <f>_xlfn.XLOOKUP(B894,'[6]cells down 19042026 9H40'!$B:$B,'[6]cells down 19042026 9H40'!$B:$B,"")</f>
        <v/>
      </c>
      <c r="BO894" s="9" t="s">
        <v>1611</v>
      </c>
      <c r="BP894" s="9" t="s">
        <v>12</v>
      </c>
    </row>
    <row r="895" spans="1:68" s="9" customFormat="1" x14ac:dyDescent="0.35">
      <c r="A895" s="1" t="s">
        <v>3437</v>
      </c>
      <c r="B895" s="8" t="s">
        <v>3438</v>
      </c>
      <c r="C895" s="3" t="str">
        <f>_xlfn.XLOOKUP(B895,'[1]daily break down'!$D:$D,'[1]daily break down'!$E:$E,"")</f>
        <v>Douala</v>
      </c>
      <c r="D895" s="1" t="s">
        <v>11</v>
      </c>
      <c r="E895" s="1" t="s">
        <v>12</v>
      </c>
      <c r="F895" s="3" t="s">
        <v>31</v>
      </c>
      <c r="G895" s="1" t="s">
        <v>32</v>
      </c>
      <c r="H895" s="41" t="str">
        <f>_xlfn.XLOOKUP(B895,[2]CALCULATION!$B:$B,[2]CALCULATION!$H:$H,"")</f>
        <v>ZTE</v>
      </c>
      <c r="I895" s="34">
        <v>0</v>
      </c>
      <c r="J895" s="34">
        <v>0</v>
      </c>
      <c r="K895" s="34">
        <v>0</v>
      </c>
      <c r="L895" s="34">
        <v>0</v>
      </c>
      <c r="M895" s="34">
        <v>0</v>
      </c>
      <c r="N895" s="34">
        <v>0</v>
      </c>
      <c r="O895" s="34">
        <v>0</v>
      </c>
      <c r="P895" s="34">
        <v>0</v>
      </c>
      <c r="Q895" s="34">
        <v>0</v>
      </c>
      <c r="R895" s="34">
        <v>0</v>
      </c>
      <c r="S895" s="109">
        <v>5.1065396238367962</v>
      </c>
      <c r="T895" s="109">
        <f>_xlfn.XLOOKUP(B895,'[3]Nur des jours'!$B:$B,'[3]Nur des jours'!$U:$U,"")</f>
        <v>0</v>
      </c>
      <c r="U895" s="109">
        <v>0</v>
      </c>
      <c r="V895" s="109">
        <v>0</v>
      </c>
      <c r="W895" s="109">
        <v>0</v>
      </c>
      <c r="X895" s="109">
        <v>0</v>
      </c>
      <c r="Y895" s="109">
        <v>0</v>
      </c>
      <c r="Z895" s="109">
        <v>0</v>
      </c>
      <c r="AA895" s="109">
        <v>2.6721049387472071</v>
      </c>
      <c r="AB895" s="109">
        <v>0</v>
      </c>
      <c r="AC895" s="109">
        <v>0</v>
      </c>
      <c r="AD895" s="109">
        <v>0</v>
      </c>
      <c r="AE895" s="109">
        <v>0</v>
      </c>
      <c r="AF895" s="109">
        <v>0</v>
      </c>
      <c r="AG895" s="57" t="str">
        <f>_xlfn.XLOOKUP(B895,[3]CALCULATION!$B:$B,[3]CALCULATION!$M:$M,"")</f>
        <v>Operationnel</v>
      </c>
      <c r="AH895" s="57"/>
      <c r="AI895" s="56" t="str" cm="1">
        <f t="array" ref="AI895">IFERROR(_xlfn.IFS(
AK895="MPR ISSUE","PDH",
AK895="BSS Hardware Issue","BSS",
AK895="Sites strategiques, MLL, Pylone, etc.","ENVTECH",
AK895="AKTIVCO DEFAUT GE &amp; POWER Cabinet","AKTIVCO",
AK895="AKTIVCO Coupure ENEO &amp; Baisse de tension","AKTIVCO GRID ONLY",
AK895="Coupure ENEO &amp; Baisse de tension","IHS GRID ONLY",
AK895="Defaut GE &amp; POWER Cabinet","IHS",
AK895="Sharing","Partners",
AK895="Sites strategiques &amp; DataCenter","SST &amp; DC",
AK895="Exclu","Exclu",
AK895="SAT","SAT",
AK895="SPARE-ISSUE","SPARE-ISSUE",
AK895="Fiber CAmtel","TRANS_FO_CAMTEL",
AK895="Fiber AOF","Fiber AOF",
AK895="Projet OCM (HUAWEI)","TRAVAUX-HUAWEI",
AK895="Projet OCM (NOKIA)","TRAVAUX-NOKIA",
AK895="ACCESS-ISSUE","ACCESS-ISSUE",
AK895="Projet OCM (ZTE, NOKIA, autres projets)","TRAVAUX OCM",
AK895="No root CAuse","No root cause",
AK895="ODU HS","PDH",
AK895="IP &amp; VLAN","PDH",
AK895="Warehouse HUAWEI","SPARE-ISSUE",
AK895="SPARE-HS","SPARE-ISSUE",
AK895="Power Telco","BSS",AK895="no impacts","no impacts"
),"")</f>
        <v>No root cause</v>
      </c>
      <c r="AJ895" s="56" t="str" cm="1">
        <f t="array" ref="AJ895">IFERROR(_xlfn.IFS(
AK895="MPR ISSUE","TX ISSUE",
AK895="BSS Hardware Issue","RAN ISSUE",
AK895="Sites strategiques, MLL, Pylone, etc.","ENVTECH",
AK895="AKTIVCO DEFAUT GE &amp; POWER Cabinet","POWER ISSUE",
AK895="AKTIVCO Coupure ENEO &amp; Baisse de tension","POWER ISSUE",
AK895="Coupure ENEO &amp; Baisse de tension","POWER ISSUE",
AK895="Defaut GE &amp; POWER Cabinet","POWER ISSUE",
AK895="Sharing","POWER ISSUE",
AK895="Sites strategiques &amp; DataCenter","POWER ISSUE",
AK895="Exclu","Exclu",
AK895="SAT","TX ISSUE",
AK895="SPARE-ISSUE","SPARE-ISSUE",
AK895="Fiber CAmtel","TX ISSUE",
AK895="Fiber AOF","TX ISSUE",
AK895="Projet OCM (HUAWEI)","TRAVAUX-HUAWEI",
AK895="Projet OCM (NOKIA)","TRAVAUX -NOKIA",
AK895="ACCESS-ISSUE","ACCESS-ISSUE",
AK895="Projet OCM (ZTE, NOKIA, autres projets)","TRAVAUX OCM",
AK895="No root CAuse","No root cause",
AK895="ODU HS","TX ISSUE",
AK895="IP &amp; VLAN","TX ISSUE",
AK895="Warehouse HUAWEI","SPARE-ISSUE",
AK895="SPARE-HS","SPARE-ISSUE",
AK895="Power Telco","RAN ISSUE",AK895="no impacts","no impacts"
),"")</f>
        <v>No root cause</v>
      </c>
      <c r="AK895" s="81" t="s">
        <v>5620</v>
      </c>
      <c r="AL895" s="56" t="str" cm="1">
        <f t="array" ref="AL895">IFERROR(_xlfn.IFS(
AK895="MPR ISSUE","ACTIVE",
AK895="BSS Hardware Issue","ACTIVE",
AK895="Sites strategiques, MLL, Pylone, etc.","PASSIVE",
AK895="AKTIVCO DEFAUT GE &amp; POWER Cabinet","PASSIVE",
AK895="AKTIVCO Coupure ENEO &amp; Baisse de tension","PASSIVE",
AK895="Coupure ENEO &amp; Baisse de tension","PASSIVE",
AK895="Defaut GE &amp; POWER Cabinet","PASSIVE",
AK895="Sharing","PASSIVE",
AK895="Sites strategiques &amp; DataCenter","PASSIVE",
AK895="Exclu","Exclu",
AK895="SAT","ACTIVE",
AK895="SPARE-ISSUE","SPARE-ISSUE",
AK895="Fiber CAmtel","ACTIVE",
AK895="Fiber AOF","ACTIVE",
AK895="Projet OCM (HUAWEI)","PLANNED WORKS",
AK895="Projet OCM (NOKIA)","PLANNED WORKS",
AK895="ACCESS-ISSUE","ACCESS-ISSUE",
AK895="Projet OCM (ZTE, NOKIA, autres projets)","PLANNED WORKS",
AK895="No root CAuse","No root cause",
AK895="ODU HS","ACTIVE",
AK895="IP &amp; VLAN","ACTIVE",
AK895="Warehouse HUAWEI","SPARE-ISSUE",
AK895="SPARE-HS","SPARE-ISSUE",
AK895="Power Telco","ACTIVE", AK895="no impacts","no impacts"
),"")</f>
        <v>No root cause</v>
      </c>
      <c r="AM895" s="108" t="s">
        <v>5537</v>
      </c>
      <c r="AN895" s="117" t="s">
        <v>3438</v>
      </c>
      <c r="AP895" s="23" t="s">
        <v>5537</v>
      </c>
      <c r="AQ895" s="23" t="s">
        <v>5537</v>
      </c>
      <c r="AR895" s="7"/>
      <c r="AS895" s="6"/>
      <c r="AT895" s="7"/>
      <c r="AU895" s="3" t="s">
        <v>5537</v>
      </c>
      <c r="AV895" s="24" t="s">
        <v>5537</v>
      </c>
      <c r="AW895" s="24" t="s">
        <v>5537</v>
      </c>
      <c r="AX895" s="24" t="s">
        <v>5537</v>
      </c>
      <c r="AY895" s="24" t="s">
        <v>5537</v>
      </c>
      <c r="AZ895" s="24" t="s">
        <v>5537</v>
      </c>
      <c r="BA895" s="24" t="s">
        <v>5537</v>
      </c>
      <c r="BB895" s="24" t="s">
        <v>5537</v>
      </c>
      <c r="BC895" s="24" t="s">
        <v>5537</v>
      </c>
      <c r="BD895" s="24" t="s">
        <v>5537</v>
      </c>
      <c r="BE895" s="24" t="s">
        <v>5537</v>
      </c>
      <c r="BF895" s="24" t="s">
        <v>5537</v>
      </c>
      <c r="BG895" s="24" t="s">
        <v>5537</v>
      </c>
      <c r="BH895" s="24" t="s">
        <v>5537</v>
      </c>
      <c r="BI895" s="9" t="s">
        <v>5537</v>
      </c>
      <c r="BJ895" s="14"/>
      <c r="BK895" s="14" t="s">
        <v>5537</v>
      </c>
      <c r="BL895" s="14" t="str">
        <f>_xlfn.XLOOKUP(B895,'[4]cell downs 18042026 17h'!$B:$B,'[4]cell downs 18042026 17h'!$B:$B,"")</f>
        <v/>
      </c>
      <c r="BM895" s="14" t="str">
        <f>_xlfn.XLOOKUP(B895,'[5]Cells Huawei 19042026 15h'!$B:$B,'[5]Cells Huawei 19042026 15h'!$B:$B,"")</f>
        <v/>
      </c>
      <c r="BN895" s="9" t="str">
        <f>_xlfn.XLOOKUP(B895,'[6]cells down 19042026 9H40'!$B:$B,'[6]cells down 19042026 9H40'!$B:$B,"")</f>
        <v/>
      </c>
      <c r="BO895" s="9" t="s">
        <v>3438</v>
      </c>
      <c r="BP895" s="9" t="s">
        <v>12</v>
      </c>
    </row>
    <row r="896" spans="1:68" s="9" customFormat="1" x14ac:dyDescent="0.35">
      <c r="A896" s="1" t="s">
        <v>2691</v>
      </c>
      <c r="B896" s="8" t="s">
        <v>2692</v>
      </c>
      <c r="C896" s="3" t="str">
        <f>_xlfn.XLOOKUP(B896,'[1]daily break down'!$D:$D,'[1]daily break down'!$E:$E,"")</f>
        <v>NORD-OUEST</v>
      </c>
      <c r="D896" s="1" t="s">
        <v>11</v>
      </c>
      <c r="E896" s="1" t="s">
        <v>12</v>
      </c>
      <c r="F896" s="3" t="s">
        <v>51</v>
      </c>
      <c r="G896" s="1" t="s">
        <v>52</v>
      </c>
      <c r="H896" s="39" t="str">
        <f>_xlfn.XLOOKUP(B896,[2]CALCULATION!$B:$B,[2]CALCULATION!$H:$H,"")</f>
        <v>Huawei</v>
      </c>
      <c r="I896" s="34">
        <v>0</v>
      </c>
      <c r="J896" s="34">
        <v>0</v>
      </c>
      <c r="K896" s="34">
        <v>0</v>
      </c>
      <c r="L896" s="34">
        <v>0</v>
      </c>
      <c r="M896" s="34">
        <v>0</v>
      </c>
      <c r="N896" s="34">
        <v>0</v>
      </c>
      <c r="O896" s="34">
        <v>0</v>
      </c>
      <c r="P896" s="34">
        <v>0</v>
      </c>
      <c r="Q896" s="34">
        <v>0</v>
      </c>
      <c r="R896" s="34">
        <v>0.14687186994375528</v>
      </c>
      <c r="S896" s="109">
        <v>4.5194088456281234</v>
      </c>
      <c r="T896" s="109">
        <f>_xlfn.XLOOKUP(B896,'[3]Nur des jours'!$B:$B,'[3]Nur des jours'!$U:$U,"")</f>
        <v>0</v>
      </c>
      <c r="U896" s="109">
        <v>0</v>
      </c>
      <c r="V896" s="109">
        <v>1.4419660819614593</v>
      </c>
      <c r="W896" s="109">
        <v>0</v>
      </c>
      <c r="X896" s="109">
        <v>0</v>
      </c>
      <c r="Y896" s="109">
        <v>0</v>
      </c>
      <c r="Z896" s="109">
        <v>1.7127025708195289</v>
      </c>
      <c r="AA896" s="109">
        <v>2.6683774073788715</v>
      </c>
      <c r="AB896" s="109">
        <v>0</v>
      </c>
      <c r="AC896" s="109">
        <v>0</v>
      </c>
      <c r="AD896" s="109">
        <v>0</v>
      </c>
      <c r="AE896" s="109">
        <v>0</v>
      </c>
      <c r="AF896" s="109">
        <v>0</v>
      </c>
      <c r="AG896" s="57" t="str">
        <f>_xlfn.XLOOKUP(B896,[3]CALCULATION!$B:$B,[3]CALCULATION!$M:$M,"")</f>
        <v>Operationnel</v>
      </c>
      <c r="AH896" s="57"/>
      <c r="AI896" s="56" t="str" cm="1">
        <f t="array" ref="AI896">IFERROR(_xlfn.IFS(
AK896="MPR ISSUE","PDH",
AK896="BSS Hardware Issue","BSS",
AK896="Sites strategiques, MLL, Pylone, etc.","ENVTECH",
AK896="AKTIVCO DEFAUT GE &amp; POWER Cabinet","AKTIVCO",
AK896="AKTIVCO Coupure ENEO &amp; Baisse de tension","AKTIVCO GRID ONLY",
AK896="Coupure ENEO &amp; Baisse de tension","IHS GRID ONLY",
AK896="Defaut GE &amp; POWER Cabinet","IHS",
AK896="Sharing","Partners",
AK896="Sites strategiques &amp; DataCenter","SST &amp; DC",
AK896="Exclu","Exclu",
AK896="SAT","SAT",
AK896="SPARE-ISSUE","SPARE-ISSUE",
AK896="Fiber CAmtel","TRANS_FO_CAMTEL",
AK896="Fiber AOF","Fiber AOF",
AK896="Projet OCM (HUAWEI)","TRAVAUX-HUAWEI",
AK896="Projet OCM (NOKIA)","TRAVAUX-NOKIA",
AK896="ACCESS-ISSUE","ACCESS-ISSUE",
AK896="Projet OCM (ZTE, NOKIA, autres projets)","TRAVAUX OCM",
AK896="No root CAuse","No root cause",
AK896="ODU HS","PDH",
AK896="IP &amp; VLAN","PDH",
AK896="Warehouse HUAWEI","SPARE-ISSUE",
AK896="SPARE-HS","SPARE-ISSUE",
AK896="Power Telco","BSS",AK896="no impacts","no impacts"
),"")</f>
        <v>No root cause</v>
      </c>
      <c r="AJ896" s="56" t="str" cm="1">
        <f t="array" ref="AJ896">IFERROR(_xlfn.IFS(
AK896="MPR ISSUE","TX ISSUE",
AK896="BSS Hardware Issue","RAN ISSUE",
AK896="Sites strategiques, MLL, Pylone, etc.","ENVTECH",
AK896="AKTIVCO DEFAUT GE &amp; POWER Cabinet","POWER ISSUE",
AK896="AKTIVCO Coupure ENEO &amp; Baisse de tension","POWER ISSUE",
AK896="Coupure ENEO &amp; Baisse de tension","POWER ISSUE",
AK896="Defaut GE &amp; POWER Cabinet","POWER ISSUE",
AK896="Sharing","POWER ISSUE",
AK896="Sites strategiques &amp; DataCenter","POWER ISSUE",
AK896="Exclu","Exclu",
AK896="SAT","TX ISSUE",
AK896="SPARE-ISSUE","SPARE-ISSUE",
AK896="Fiber CAmtel","TX ISSUE",
AK896="Fiber AOF","TX ISSUE",
AK896="Projet OCM (HUAWEI)","TRAVAUX-HUAWEI",
AK896="Projet OCM (NOKIA)","TRAVAUX -NOKIA",
AK896="ACCESS-ISSUE","ACCESS-ISSUE",
AK896="Projet OCM (ZTE, NOKIA, autres projets)","TRAVAUX OCM",
AK896="No root CAuse","No root cause",
AK896="ODU HS","TX ISSUE",
AK896="IP &amp; VLAN","TX ISSUE",
AK896="Warehouse HUAWEI","SPARE-ISSUE",
AK896="SPARE-HS","SPARE-ISSUE",
AK896="Power Telco","RAN ISSUE",AK896="no impacts","no impacts"
),"")</f>
        <v>No root cause</v>
      </c>
      <c r="AK896" s="81" t="s">
        <v>5620</v>
      </c>
      <c r="AL896" s="56" t="str" cm="1">
        <f t="array" ref="AL896">IFERROR(_xlfn.IFS(
AK896="MPR ISSUE","ACTIVE",
AK896="BSS Hardware Issue","ACTIVE",
AK896="Sites strategiques, MLL, Pylone, etc.","PASSIVE",
AK896="AKTIVCO DEFAUT GE &amp; POWER Cabinet","PASSIVE",
AK896="AKTIVCO Coupure ENEO &amp; Baisse de tension","PASSIVE",
AK896="Coupure ENEO &amp; Baisse de tension","PASSIVE",
AK896="Defaut GE &amp; POWER Cabinet","PASSIVE",
AK896="Sharing","PASSIVE",
AK896="Sites strategiques &amp; DataCenter","PASSIVE",
AK896="Exclu","Exclu",
AK896="SAT","ACTIVE",
AK896="SPARE-ISSUE","SPARE-ISSUE",
AK896="Fiber CAmtel","ACTIVE",
AK896="Fiber AOF","ACTIVE",
AK896="Projet OCM (HUAWEI)","PLANNED WORKS",
AK896="Projet OCM (NOKIA)","PLANNED WORKS",
AK896="ACCESS-ISSUE","ACCESS-ISSUE",
AK896="Projet OCM (ZTE, NOKIA, autres projets)","PLANNED WORKS",
AK896="No root CAuse","No root cause",
AK896="ODU HS","ACTIVE",
AK896="IP &amp; VLAN","ACTIVE",
AK896="Warehouse HUAWEI","SPARE-ISSUE",
AK896="SPARE-HS","SPARE-ISSUE",
AK896="Power Telco","ACTIVE", AK896="no impacts","no impacts"
),"")</f>
        <v>No root cause</v>
      </c>
      <c r="AM896" s="108" t="s">
        <v>5537</v>
      </c>
      <c r="AN896" s="117" t="s">
        <v>2692</v>
      </c>
      <c r="AP896" s="23" t="s">
        <v>5537</v>
      </c>
      <c r="AQ896" s="23" t="s">
        <v>5537</v>
      </c>
      <c r="AR896" s="7"/>
      <c r="AS896" s="6"/>
      <c r="AT896" s="7"/>
      <c r="AU896" s="3" t="s">
        <v>5537</v>
      </c>
      <c r="AV896" s="24" t="s">
        <v>5537</v>
      </c>
      <c r="AW896" s="24" t="s">
        <v>5537</v>
      </c>
      <c r="AX896" s="24" t="s">
        <v>5537</v>
      </c>
      <c r="AY896" s="24" t="s">
        <v>5537</v>
      </c>
      <c r="AZ896" s="24" t="s">
        <v>5537</v>
      </c>
      <c r="BA896" s="24" t="s">
        <v>5537</v>
      </c>
      <c r="BB896" s="24" t="s">
        <v>5537</v>
      </c>
      <c r="BC896" s="24" t="s">
        <v>5537</v>
      </c>
      <c r="BD896" s="24" t="s">
        <v>5537</v>
      </c>
      <c r="BE896" s="24" t="s">
        <v>5537</v>
      </c>
      <c r="BF896" s="24" t="s">
        <v>5537</v>
      </c>
      <c r="BG896" s="24" t="s">
        <v>5537</v>
      </c>
      <c r="BH896" s="24" t="s">
        <v>5537</v>
      </c>
      <c r="BI896" s="9" t="s">
        <v>5537</v>
      </c>
      <c r="BJ896" s="14"/>
      <c r="BK896" s="14" t="s">
        <v>5537</v>
      </c>
      <c r="BL896" s="14" t="str">
        <f>_xlfn.XLOOKUP(B896,'[4]cell downs 18042026 17h'!$B:$B,'[4]cell downs 18042026 17h'!$B:$B,"")</f>
        <v/>
      </c>
      <c r="BM896" s="14" t="str">
        <f>_xlfn.XLOOKUP(B896,'[5]Cells Huawei 19042026 15h'!$B:$B,'[5]Cells Huawei 19042026 15h'!$B:$B,"")</f>
        <v/>
      </c>
      <c r="BN896" s="9" t="str">
        <f>_xlfn.XLOOKUP(B896,'[6]cells down 19042026 9H40'!$B:$B,'[6]cells down 19042026 9H40'!$B:$B,"")</f>
        <v/>
      </c>
      <c r="BO896" s="9" t="s">
        <v>2692</v>
      </c>
      <c r="BP896" s="9" t="s">
        <v>12</v>
      </c>
    </row>
    <row r="897" spans="1:68" s="9" customFormat="1" x14ac:dyDescent="0.35">
      <c r="A897" s="1" t="s">
        <v>4909</v>
      </c>
      <c r="B897" s="8" t="s">
        <v>4910</v>
      </c>
      <c r="C897" s="3" t="str">
        <f>_xlfn.XLOOKUP(B897,'[1]daily break down'!$D:$D,'[1]daily break down'!$E:$E,"")</f>
        <v>Yaounde</v>
      </c>
      <c r="D897" s="1"/>
      <c r="E897" s="1"/>
      <c r="F897" s="3" t="s">
        <v>37</v>
      </c>
      <c r="G897" s="1" t="s">
        <v>38</v>
      </c>
      <c r="H897" s="41" t="str">
        <f>_xlfn.XLOOKUP(B897,[2]CALCULATION!$B:$B,[2]CALCULATION!$H:$H,"")</f>
        <v>ZTE</v>
      </c>
      <c r="I897" s="34">
        <v>0</v>
      </c>
      <c r="J897" s="34">
        <v>0</v>
      </c>
      <c r="K897" s="34">
        <v>0</v>
      </c>
      <c r="L897" s="34">
        <v>0</v>
      </c>
      <c r="M897" s="34">
        <v>0</v>
      </c>
      <c r="N897" s="34">
        <v>0</v>
      </c>
      <c r="O897" s="34">
        <v>0</v>
      </c>
      <c r="P897" s="34">
        <v>0</v>
      </c>
      <c r="Q897" s="34">
        <v>0</v>
      </c>
      <c r="R897" s="34">
        <v>0</v>
      </c>
      <c r="S897" s="109">
        <v>0</v>
      </c>
      <c r="T897" s="109">
        <f>_xlfn.XLOOKUP(B897,'[3]Nur des jours'!$B:$B,'[3]Nur des jours'!$U:$U,"")</f>
        <v>8.5430025140326629E-3</v>
      </c>
      <c r="U897" s="109">
        <v>0</v>
      </c>
      <c r="V897" s="109">
        <v>0</v>
      </c>
      <c r="W897" s="109">
        <v>8.5430025140326646E-3</v>
      </c>
      <c r="X897" s="109">
        <v>0</v>
      </c>
      <c r="Y897" s="109">
        <v>0</v>
      </c>
      <c r="Z897" s="109">
        <v>0</v>
      </c>
      <c r="AA897" s="109">
        <v>2.3339875240060155</v>
      </c>
      <c r="AB897" s="109">
        <v>0</v>
      </c>
      <c r="AC897" s="109">
        <v>0</v>
      </c>
      <c r="AD897" s="109">
        <v>0</v>
      </c>
      <c r="AE897" s="109">
        <v>0</v>
      </c>
      <c r="AF897" s="109">
        <v>0</v>
      </c>
      <c r="AG897" s="57" t="str">
        <f>_xlfn.XLOOKUP(B897,[3]CALCULATION!$B:$B,[3]CALCULATION!$M:$M,"")</f>
        <v>Operationnel</v>
      </c>
      <c r="AH897" s="57"/>
      <c r="AI897" s="56" t="str" cm="1">
        <f t="array" ref="AI897">IFERROR(_xlfn.IFS(
AK897="MPR ISSUE","PDH",
AK897="BSS Hardware Issue","BSS",
AK897="Sites strategiques, MLL, Pylone, etc.","ENVTECH",
AK897="AKTIVCO DEFAUT GE &amp; POWER Cabinet","AKTIVCO",
AK897="AKTIVCO Coupure ENEO &amp; Baisse de tension","AKTIVCO GRID ONLY",
AK897="Coupure ENEO &amp; Baisse de tension","IHS GRID ONLY",
AK897="Defaut GE &amp; POWER Cabinet","IHS",
AK897="Sharing","Partners",
AK897="Sites strategiques &amp; DataCenter","SST &amp; DC",
AK897="Exclu","Exclu",
AK897="SAT","SAT",
AK897="SPARE-ISSUE","SPARE-ISSUE",
AK897="Fiber CAmtel","TRANS_FO_CAMTEL",
AK897="Fiber AOF","Fiber AOF",
AK897="Projet OCM (HUAWEI)","TRAVAUX-HUAWEI",
AK897="Projet OCM (NOKIA)","TRAVAUX-NOKIA",
AK897="ACCESS-ISSUE","ACCESS-ISSUE",
AK897="Projet OCM (ZTE, NOKIA, autres projets)","TRAVAUX OCM",
AK897="No root CAuse","No root cause",
AK897="ODU HS","PDH",
AK897="IP &amp; VLAN","PDH",
AK897="Warehouse HUAWEI","SPARE-ISSUE",
AK897="SPARE-HS","SPARE-ISSUE",
AK897="Power Telco","BSS",AK897="no impacts","no impacts"
),"")</f>
        <v>No root cause</v>
      </c>
      <c r="AJ897" s="56" t="str" cm="1">
        <f t="array" ref="AJ897">IFERROR(_xlfn.IFS(
AK897="MPR ISSUE","TX ISSUE",
AK897="BSS Hardware Issue","RAN ISSUE",
AK897="Sites strategiques, MLL, Pylone, etc.","ENVTECH",
AK897="AKTIVCO DEFAUT GE &amp; POWER Cabinet","POWER ISSUE",
AK897="AKTIVCO Coupure ENEO &amp; Baisse de tension","POWER ISSUE",
AK897="Coupure ENEO &amp; Baisse de tension","POWER ISSUE",
AK897="Defaut GE &amp; POWER Cabinet","POWER ISSUE",
AK897="Sharing","POWER ISSUE",
AK897="Sites strategiques &amp; DataCenter","POWER ISSUE",
AK897="Exclu","Exclu",
AK897="SAT","TX ISSUE",
AK897="SPARE-ISSUE","SPARE-ISSUE",
AK897="Fiber CAmtel","TX ISSUE",
AK897="Fiber AOF","TX ISSUE",
AK897="Projet OCM (HUAWEI)","TRAVAUX-HUAWEI",
AK897="Projet OCM (NOKIA)","TRAVAUX -NOKIA",
AK897="ACCESS-ISSUE","ACCESS-ISSUE",
AK897="Projet OCM (ZTE, NOKIA, autres projets)","TRAVAUX OCM",
AK897="No root CAuse","No root cause",
AK897="ODU HS","TX ISSUE",
AK897="IP &amp; VLAN","TX ISSUE",
AK897="Warehouse HUAWEI","SPARE-ISSUE",
AK897="SPARE-HS","SPARE-ISSUE",
AK897="Power Telco","RAN ISSUE",AK897="no impacts","no impacts"
),"")</f>
        <v>No root cause</v>
      </c>
      <c r="AK897" s="81" t="s">
        <v>5620</v>
      </c>
      <c r="AL897" s="56" t="str" cm="1">
        <f t="array" ref="AL897">IFERROR(_xlfn.IFS(
AK897="MPR ISSUE","ACTIVE",
AK897="BSS Hardware Issue","ACTIVE",
AK897="Sites strategiques, MLL, Pylone, etc.","PASSIVE",
AK897="AKTIVCO DEFAUT GE &amp; POWER Cabinet","PASSIVE",
AK897="AKTIVCO Coupure ENEO &amp; Baisse de tension","PASSIVE",
AK897="Coupure ENEO &amp; Baisse de tension","PASSIVE",
AK897="Defaut GE &amp; POWER Cabinet","PASSIVE",
AK897="Sharing","PASSIVE",
AK897="Sites strategiques &amp; DataCenter","PASSIVE",
AK897="Exclu","Exclu",
AK897="SAT","ACTIVE",
AK897="SPARE-ISSUE","SPARE-ISSUE",
AK897="Fiber CAmtel","ACTIVE",
AK897="Fiber AOF","ACTIVE",
AK897="Projet OCM (HUAWEI)","PLANNED WORKS",
AK897="Projet OCM (NOKIA)","PLANNED WORKS",
AK897="ACCESS-ISSUE","ACCESS-ISSUE",
AK897="Projet OCM (ZTE, NOKIA, autres projets)","PLANNED WORKS",
AK897="No root CAuse","No root cause",
AK897="ODU HS","ACTIVE",
AK897="IP &amp; VLAN","ACTIVE",
AK897="Warehouse HUAWEI","SPARE-ISSUE",
AK897="SPARE-HS","SPARE-ISSUE",
AK897="Power Telco","ACTIVE", AK897="no impacts","no impacts"
),"")</f>
        <v>No root cause</v>
      </c>
      <c r="AM897" s="108" t="s">
        <v>5537</v>
      </c>
      <c r="AN897" s="117" t="s">
        <v>4910</v>
      </c>
      <c r="AP897" s="23" t="s">
        <v>5537</v>
      </c>
      <c r="AQ897" s="23" t="s">
        <v>5537</v>
      </c>
      <c r="AR897" s="7"/>
      <c r="AS897" s="6"/>
      <c r="AT897" s="7"/>
      <c r="AU897" s="3" t="s">
        <v>5537</v>
      </c>
      <c r="AV897" s="24" t="s">
        <v>5537</v>
      </c>
      <c r="AW897" s="24" t="s">
        <v>5537</v>
      </c>
      <c r="AX897" s="24" t="s">
        <v>5537</v>
      </c>
      <c r="AY897" s="24" t="s">
        <v>5537</v>
      </c>
      <c r="AZ897" s="24" t="s">
        <v>5537</v>
      </c>
      <c r="BA897" s="24" t="s">
        <v>5537</v>
      </c>
      <c r="BB897" s="24" t="s">
        <v>5537</v>
      </c>
      <c r="BC897" s="24" t="s">
        <v>5537</v>
      </c>
      <c r="BD897" s="24" t="s">
        <v>5537</v>
      </c>
      <c r="BE897" s="24" t="s">
        <v>5537</v>
      </c>
      <c r="BF897" s="24" t="s">
        <v>5537</v>
      </c>
      <c r="BG897" s="24" t="s">
        <v>5537</v>
      </c>
      <c r="BH897" s="24" t="s">
        <v>5537</v>
      </c>
      <c r="BI897" s="9" t="s">
        <v>5537</v>
      </c>
      <c r="BJ897" s="14"/>
      <c r="BK897" s="14" t="s">
        <v>5537</v>
      </c>
      <c r="BL897" s="14" t="str">
        <f>_xlfn.XLOOKUP(B897,'[4]cell downs 18042026 17h'!$B:$B,'[4]cell downs 18042026 17h'!$B:$B,"")</f>
        <v/>
      </c>
      <c r="BM897" s="14" t="str">
        <f>_xlfn.XLOOKUP(B897,'[5]Cells Huawei 19042026 15h'!$B:$B,'[5]Cells Huawei 19042026 15h'!$B:$B,"")</f>
        <v/>
      </c>
      <c r="BN897" s="9" t="str">
        <f>_xlfn.XLOOKUP(B897,'[6]cells down 19042026 9H40'!$B:$B,'[6]cells down 19042026 9H40'!$B:$B,"")</f>
        <v/>
      </c>
      <c r="BO897" s="9" t="s">
        <v>5537</v>
      </c>
      <c r="BP897" s="9" t="s">
        <v>594</v>
      </c>
    </row>
    <row r="898" spans="1:68" s="9" customFormat="1" x14ac:dyDescent="0.35">
      <c r="A898" s="1" t="s">
        <v>4533</v>
      </c>
      <c r="B898" s="8" t="s">
        <v>4534</v>
      </c>
      <c r="C898" s="3" t="str">
        <f>_xlfn.XLOOKUP(B898,'[1]daily break down'!$D:$D,'[1]daily break down'!$E:$E,"")</f>
        <v>Yaounde</v>
      </c>
      <c r="D898" s="1" t="s">
        <v>11</v>
      </c>
      <c r="E898" s="1" t="s">
        <v>12</v>
      </c>
      <c r="F898" s="3" t="s">
        <v>37</v>
      </c>
      <c r="G898" s="1" t="s">
        <v>38</v>
      </c>
      <c r="H898" s="41" t="str">
        <f>_xlfn.XLOOKUP(B898,[2]CALCULATION!$B:$B,[2]CALCULATION!$H:$H,"")</f>
        <v>ZTE</v>
      </c>
      <c r="I898" s="34">
        <v>0</v>
      </c>
      <c r="J898" s="34">
        <v>0</v>
      </c>
      <c r="K898" s="34">
        <v>0</v>
      </c>
      <c r="L898" s="34">
        <v>0</v>
      </c>
      <c r="M898" s="34">
        <v>3.3445587316263019</v>
      </c>
      <c r="N898" s="34">
        <v>0</v>
      </c>
      <c r="O898" s="34">
        <v>0</v>
      </c>
      <c r="P898" s="34">
        <v>0</v>
      </c>
      <c r="Q898" s="34">
        <v>0</v>
      </c>
      <c r="R898" s="34">
        <v>0</v>
      </c>
      <c r="S898" s="109">
        <v>0</v>
      </c>
      <c r="T898" s="109">
        <f>_xlfn.XLOOKUP(B898,'[3]Nur des jours'!$B:$B,'[3]Nur des jours'!$U:$U,"")</f>
        <v>0</v>
      </c>
      <c r="U898" s="109">
        <v>0</v>
      </c>
      <c r="V898" s="109">
        <v>0</v>
      </c>
      <c r="W898" s="109">
        <v>0</v>
      </c>
      <c r="X898" s="109">
        <v>0</v>
      </c>
      <c r="Y898" s="109">
        <v>0</v>
      </c>
      <c r="Z898" s="109">
        <v>0</v>
      </c>
      <c r="AA898" s="109">
        <v>2.2447407921057647</v>
      </c>
      <c r="AB898" s="109">
        <v>0</v>
      </c>
      <c r="AC898" s="109">
        <v>0</v>
      </c>
      <c r="AD898" s="109">
        <v>0</v>
      </c>
      <c r="AE898" s="109">
        <v>0</v>
      </c>
      <c r="AF898" s="109">
        <v>0</v>
      </c>
      <c r="AG898" s="57" t="str">
        <f>_xlfn.XLOOKUP(B898,[3]CALCULATION!$B:$B,[3]CALCULATION!$M:$M,"")</f>
        <v>Operationnel</v>
      </c>
      <c r="AH898" s="57"/>
      <c r="AI898" s="56" t="str" cm="1">
        <f t="array" ref="AI898">IFERROR(_xlfn.IFS(
AK898="MPR ISSUE","PDH",
AK898="BSS Hardware Issue","BSS",
AK898="Sites strategiques, MLL, Pylone, etc.","ENVTECH",
AK898="AKTIVCO DEFAUT GE &amp; POWER Cabinet","AKTIVCO",
AK898="AKTIVCO Coupure ENEO &amp; Baisse de tension","AKTIVCO GRID ONLY",
AK898="Coupure ENEO &amp; Baisse de tension","IHS GRID ONLY",
AK898="Defaut GE &amp; POWER Cabinet","IHS",
AK898="Sharing","Partners",
AK898="Sites strategiques &amp; DataCenter","SST &amp; DC",
AK898="Exclu","Exclu",
AK898="SAT","SAT",
AK898="SPARE-ISSUE","SPARE-ISSUE",
AK898="Fiber CAmtel","TRANS_FO_CAMTEL",
AK898="Fiber AOF","Fiber AOF",
AK898="Projet OCM (HUAWEI)","TRAVAUX-HUAWEI",
AK898="Projet OCM (NOKIA)","TRAVAUX-NOKIA",
AK898="ACCESS-ISSUE","ACCESS-ISSUE",
AK898="Projet OCM (ZTE, NOKIA, autres projets)","TRAVAUX OCM",
AK898="No root CAuse","No root cause",
AK898="ODU HS","PDH",
AK898="IP &amp; VLAN","PDH",
AK898="Warehouse HUAWEI","SPARE-ISSUE",
AK898="SPARE-HS","SPARE-ISSUE",
AK898="Power Telco","BSS",AK898="no impacts","no impacts"
),"")</f>
        <v>No root cause</v>
      </c>
      <c r="AJ898" s="56" t="str" cm="1">
        <f t="array" ref="AJ898">IFERROR(_xlfn.IFS(
AK898="MPR ISSUE","TX ISSUE",
AK898="BSS Hardware Issue","RAN ISSUE",
AK898="Sites strategiques, MLL, Pylone, etc.","ENVTECH",
AK898="AKTIVCO DEFAUT GE &amp; POWER Cabinet","POWER ISSUE",
AK898="AKTIVCO Coupure ENEO &amp; Baisse de tension","POWER ISSUE",
AK898="Coupure ENEO &amp; Baisse de tension","POWER ISSUE",
AK898="Defaut GE &amp; POWER Cabinet","POWER ISSUE",
AK898="Sharing","POWER ISSUE",
AK898="Sites strategiques &amp; DataCenter","POWER ISSUE",
AK898="Exclu","Exclu",
AK898="SAT","TX ISSUE",
AK898="SPARE-ISSUE","SPARE-ISSUE",
AK898="Fiber CAmtel","TX ISSUE",
AK898="Fiber AOF","TX ISSUE",
AK898="Projet OCM (HUAWEI)","TRAVAUX-HUAWEI",
AK898="Projet OCM (NOKIA)","TRAVAUX -NOKIA",
AK898="ACCESS-ISSUE","ACCESS-ISSUE",
AK898="Projet OCM (ZTE, NOKIA, autres projets)","TRAVAUX OCM",
AK898="No root CAuse","No root cause",
AK898="ODU HS","TX ISSUE",
AK898="IP &amp; VLAN","TX ISSUE",
AK898="Warehouse HUAWEI","SPARE-ISSUE",
AK898="SPARE-HS","SPARE-ISSUE",
AK898="Power Telco","RAN ISSUE",AK898="no impacts","no impacts"
),"")</f>
        <v>No root cause</v>
      </c>
      <c r="AK898" s="81" t="s">
        <v>5620</v>
      </c>
      <c r="AL898" s="56" t="str" cm="1">
        <f t="array" ref="AL898">IFERROR(_xlfn.IFS(
AK898="MPR ISSUE","ACTIVE",
AK898="BSS Hardware Issue","ACTIVE",
AK898="Sites strategiques, MLL, Pylone, etc.","PASSIVE",
AK898="AKTIVCO DEFAUT GE &amp; POWER Cabinet","PASSIVE",
AK898="AKTIVCO Coupure ENEO &amp; Baisse de tension","PASSIVE",
AK898="Coupure ENEO &amp; Baisse de tension","PASSIVE",
AK898="Defaut GE &amp; POWER Cabinet","PASSIVE",
AK898="Sharing","PASSIVE",
AK898="Sites strategiques &amp; DataCenter","PASSIVE",
AK898="Exclu","Exclu",
AK898="SAT","ACTIVE",
AK898="SPARE-ISSUE","SPARE-ISSUE",
AK898="Fiber CAmtel","ACTIVE",
AK898="Fiber AOF","ACTIVE",
AK898="Projet OCM (HUAWEI)","PLANNED WORKS",
AK898="Projet OCM (NOKIA)","PLANNED WORKS",
AK898="ACCESS-ISSUE","ACCESS-ISSUE",
AK898="Projet OCM (ZTE, NOKIA, autres projets)","PLANNED WORKS",
AK898="No root CAuse","No root cause",
AK898="ODU HS","ACTIVE",
AK898="IP &amp; VLAN","ACTIVE",
AK898="Warehouse HUAWEI","SPARE-ISSUE",
AK898="SPARE-HS","SPARE-ISSUE",
AK898="Power Telco","ACTIVE", AK898="no impacts","no impacts"
),"")</f>
        <v>No root cause</v>
      </c>
      <c r="AM898" s="108" t="s">
        <v>5537</v>
      </c>
      <c r="AN898" s="117" t="s">
        <v>4534</v>
      </c>
      <c r="AP898" s="23" t="s">
        <v>5537</v>
      </c>
      <c r="AQ898" s="23" t="s">
        <v>5537</v>
      </c>
      <c r="AR898" s="7"/>
      <c r="AS898" s="6"/>
      <c r="AT898" s="7"/>
      <c r="AU898" s="3" t="s">
        <v>5537</v>
      </c>
      <c r="AV898" s="24" t="s">
        <v>5537</v>
      </c>
      <c r="AW898" s="24" t="s">
        <v>5537</v>
      </c>
      <c r="AX898" s="24" t="s">
        <v>5537</v>
      </c>
      <c r="AY898" s="24" t="s">
        <v>5537</v>
      </c>
      <c r="AZ898" s="24" t="s">
        <v>5537</v>
      </c>
      <c r="BA898" s="24" t="s">
        <v>5537</v>
      </c>
      <c r="BB898" s="24" t="s">
        <v>5537</v>
      </c>
      <c r="BC898" s="24" t="s">
        <v>5537</v>
      </c>
      <c r="BD898" s="24" t="s">
        <v>5537</v>
      </c>
      <c r="BE898" s="24" t="s">
        <v>5537</v>
      </c>
      <c r="BF898" s="24" t="s">
        <v>5537</v>
      </c>
      <c r="BG898" s="24" t="s">
        <v>5537</v>
      </c>
      <c r="BH898" s="24" t="s">
        <v>5537</v>
      </c>
      <c r="BI898" s="9" t="s">
        <v>5537</v>
      </c>
      <c r="BJ898" s="14"/>
      <c r="BK898" s="14" t="s">
        <v>5537</v>
      </c>
      <c r="BL898" s="14" t="str">
        <f>_xlfn.XLOOKUP(B898,'[4]cell downs 18042026 17h'!$B:$B,'[4]cell downs 18042026 17h'!$B:$B,"")</f>
        <v/>
      </c>
      <c r="BM898" s="14" t="str">
        <f>_xlfn.XLOOKUP(B898,'[5]Cells Huawei 19042026 15h'!$B:$B,'[5]Cells Huawei 19042026 15h'!$B:$B,"")</f>
        <v/>
      </c>
      <c r="BN898" s="9" t="str">
        <f>_xlfn.XLOOKUP(B898,'[6]cells down 19042026 9H40'!$B:$B,'[6]cells down 19042026 9H40'!$B:$B,"")</f>
        <v/>
      </c>
      <c r="BO898" s="9" t="s">
        <v>4534</v>
      </c>
      <c r="BP898" s="9" t="s">
        <v>12</v>
      </c>
    </row>
    <row r="899" spans="1:68" s="9" customFormat="1" x14ac:dyDescent="0.35">
      <c r="A899" s="1" t="s">
        <v>1932</v>
      </c>
      <c r="B899" s="8" t="s">
        <v>1933</v>
      </c>
      <c r="C899" s="3" t="str">
        <f>_xlfn.XLOOKUP(B899,'[1]daily break down'!$D:$D,'[1]daily break down'!$E:$E,"")</f>
        <v>SUD-OUEST</v>
      </c>
      <c r="D899" s="1" t="s">
        <v>11</v>
      </c>
      <c r="E899" s="1" t="s">
        <v>12</v>
      </c>
      <c r="F899" s="3" t="s">
        <v>13</v>
      </c>
      <c r="G899" s="1" t="s">
        <v>14</v>
      </c>
      <c r="H899" s="39" t="str">
        <f>_xlfn.XLOOKUP(B899,[2]CALCULATION!$B:$B,[2]CALCULATION!$H:$H,"")</f>
        <v>Huawei</v>
      </c>
      <c r="I899" s="34">
        <v>0</v>
      </c>
      <c r="J899" s="34">
        <v>0.58099551126748905</v>
      </c>
      <c r="K899" s="34">
        <v>0</v>
      </c>
      <c r="L899" s="34">
        <v>0</v>
      </c>
      <c r="M899" s="34">
        <v>0.8229283486429646</v>
      </c>
      <c r="N899" s="34">
        <v>0</v>
      </c>
      <c r="O899" s="34">
        <v>0</v>
      </c>
      <c r="P899" s="34">
        <v>0</v>
      </c>
      <c r="Q899" s="34">
        <v>0</v>
      </c>
      <c r="R899" s="34">
        <v>0</v>
      </c>
      <c r="S899" s="109">
        <v>0</v>
      </c>
      <c r="T899" s="109">
        <f>_xlfn.XLOOKUP(B899,'[3]Nur des jours'!$B:$B,'[3]Nur des jours'!$U:$U,"")</f>
        <v>0</v>
      </c>
      <c r="U899" s="109">
        <v>0</v>
      </c>
      <c r="V899" s="109">
        <v>0</v>
      </c>
      <c r="W899" s="109">
        <v>0</v>
      </c>
      <c r="X899" s="109">
        <v>0</v>
      </c>
      <c r="Y899" s="109">
        <v>1.7605005807101497</v>
      </c>
      <c r="Z899" s="109">
        <v>0</v>
      </c>
      <c r="AA899" s="109">
        <v>1.8263120197013407</v>
      </c>
      <c r="AB899" s="109">
        <v>0</v>
      </c>
      <c r="AC899" s="109">
        <v>0</v>
      </c>
      <c r="AD899" s="109">
        <v>0</v>
      </c>
      <c r="AE899" s="109">
        <v>0</v>
      </c>
      <c r="AF899" s="109">
        <v>0</v>
      </c>
      <c r="AG899" s="57" t="str">
        <f>_xlfn.XLOOKUP(B899,[3]CALCULATION!$B:$B,[3]CALCULATION!$M:$M,"")</f>
        <v>Operationnel</v>
      </c>
      <c r="AH899" s="57"/>
      <c r="AI899" s="56" t="str" cm="1">
        <f t="array" ref="AI899">IFERROR(_xlfn.IFS(
AK899="MPR ISSUE","PDH",
AK899="BSS Hardware Issue","BSS",
AK899="Sites strategiques, MLL, Pylone, etc.","ENVTECH",
AK899="AKTIVCO DEFAUT GE &amp; POWER Cabinet","AKTIVCO",
AK899="AKTIVCO Coupure ENEO &amp; Baisse de tension","AKTIVCO GRID ONLY",
AK899="Coupure ENEO &amp; Baisse de tension","IHS GRID ONLY",
AK899="Defaut GE &amp; POWER Cabinet","IHS",
AK899="Sharing","Partners",
AK899="Sites strategiques &amp; DataCenter","SST &amp; DC",
AK899="Exclu","Exclu",
AK899="SAT","SAT",
AK899="SPARE-ISSUE","SPARE-ISSUE",
AK899="Fiber CAmtel","TRANS_FO_CAMTEL",
AK899="Fiber AOF","Fiber AOF",
AK899="Projet OCM (HUAWEI)","TRAVAUX-HUAWEI",
AK899="Projet OCM (NOKIA)","TRAVAUX-NOKIA",
AK899="ACCESS-ISSUE","ACCESS-ISSUE",
AK899="Projet OCM (ZTE, NOKIA, autres projets)","TRAVAUX OCM",
AK899="No root CAuse","No root cause",
AK899="ODU HS","PDH",
AK899="IP &amp; VLAN","PDH",
AK899="Warehouse HUAWEI","SPARE-ISSUE",
AK899="SPARE-HS","SPARE-ISSUE",
AK899="Power Telco","BSS",AK899="no impacts","no impacts"
),"")</f>
        <v>No root cause</v>
      </c>
      <c r="AJ899" s="56" t="str" cm="1">
        <f t="array" ref="AJ899">IFERROR(_xlfn.IFS(
AK899="MPR ISSUE","TX ISSUE",
AK899="BSS Hardware Issue","RAN ISSUE",
AK899="Sites strategiques, MLL, Pylone, etc.","ENVTECH",
AK899="AKTIVCO DEFAUT GE &amp; POWER Cabinet","POWER ISSUE",
AK899="AKTIVCO Coupure ENEO &amp; Baisse de tension","POWER ISSUE",
AK899="Coupure ENEO &amp; Baisse de tension","POWER ISSUE",
AK899="Defaut GE &amp; POWER Cabinet","POWER ISSUE",
AK899="Sharing","POWER ISSUE",
AK899="Sites strategiques &amp; DataCenter","POWER ISSUE",
AK899="Exclu","Exclu",
AK899="SAT","TX ISSUE",
AK899="SPARE-ISSUE","SPARE-ISSUE",
AK899="Fiber CAmtel","TX ISSUE",
AK899="Fiber AOF","TX ISSUE",
AK899="Projet OCM (HUAWEI)","TRAVAUX-HUAWEI",
AK899="Projet OCM (NOKIA)","TRAVAUX -NOKIA",
AK899="ACCESS-ISSUE","ACCESS-ISSUE",
AK899="Projet OCM (ZTE, NOKIA, autres projets)","TRAVAUX OCM",
AK899="No root CAuse","No root cause",
AK899="ODU HS","TX ISSUE",
AK899="IP &amp; VLAN","TX ISSUE",
AK899="Warehouse HUAWEI","SPARE-ISSUE",
AK899="SPARE-HS","SPARE-ISSUE",
AK899="Power Telco","RAN ISSUE",AK899="no impacts","no impacts"
),"")</f>
        <v>No root cause</v>
      </c>
      <c r="AK899" s="81" t="s">
        <v>5620</v>
      </c>
      <c r="AL899" s="56" t="str" cm="1">
        <f t="array" ref="AL899">IFERROR(_xlfn.IFS(
AK899="MPR ISSUE","ACTIVE",
AK899="BSS Hardware Issue","ACTIVE",
AK899="Sites strategiques, MLL, Pylone, etc.","PASSIVE",
AK899="AKTIVCO DEFAUT GE &amp; POWER Cabinet","PASSIVE",
AK899="AKTIVCO Coupure ENEO &amp; Baisse de tension","PASSIVE",
AK899="Coupure ENEO &amp; Baisse de tension","PASSIVE",
AK899="Defaut GE &amp; POWER Cabinet","PASSIVE",
AK899="Sharing","PASSIVE",
AK899="Sites strategiques &amp; DataCenter","PASSIVE",
AK899="Exclu","Exclu",
AK899="SAT","ACTIVE",
AK899="SPARE-ISSUE","SPARE-ISSUE",
AK899="Fiber CAmtel","ACTIVE",
AK899="Fiber AOF","ACTIVE",
AK899="Projet OCM (HUAWEI)","PLANNED WORKS",
AK899="Projet OCM (NOKIA)","PLANNED WORKS",
AK899="ACCESS-ISSUE","ACCESS-ISSUE",
AK899="Projet OCM (ZTE, NOKIA, autres projets)","PLANNED WORKS",
AK899="No root CAuse","No root cause",
AK899="ODU HS","ACTIVE",
AK899="IP &amp; VLAN","ACTIVE",
AK899="Warehouse HUAWEI","SPARE-ISSUE",
AK899="SPARE-HS","SPARE-ISSUE",
AK899="Power Telco","ACTIVE", AK899="no impacts","no impacts"
),"")</f>
        <v>No root cause</v>
      </c>
      <c r="AM899" s="108" t="s">
        <v>5537</v>
      </c>
      <c r="AN899" s="117" t="s">
        <v>1933</v>
      </c>
      <c r="AP899" s="23" t="s">
        <v>5537</v>
      </c>
      <c r="AQ899" s="23" t="s">
        <v>5537</v>
      </c>
      <c r="AR899" s="7"/>
      <c r="AS899" s="6"/>
      <c r="AT899" s="7"/>
      <c r="AU899" s="3" t="s">
        <v>5537</v>
      </c>
      <c r="AV899" s="24" t="s">
        <v>5537</v>
      </c>
      <c r="AW899" s="24" t="s">
        <v>5537</v>
      </c>
      <c r="AX899" s="24" t="s">
        <v>5537</v>
      </c>
      <c r="AY899" s="24" t="s">
        <v>5537</v>
      </c>
      <c r="AZ899" s="24" t="s">
        <v>5537</v>
      </c>
      <c r="BA899" s="24" t="s">
        <v>5537</v>
      </c>
      <c r="BB899" s="24" t="s">
        <v>5537</v>
      </c>
      <c r="BC899" s="24" t="s">
        <v>5537</v>
      </c>
      <c r="BD899" s="24" t="s">
        <v>5537</v>
      </c>
      <c r="BE899" s="24" t="s">
        <v>5537</v>
      </c>
      <c r="BF899" s="24" t="s">
        <v>5537</v>
      </c>
      <c r="BG899" s="24" t="s">
        <v>5537</v>
      </c>
      <c r="BH899" s="24" t="s">
        <v>5537</v>
      </c>
      <c r="BI899" s="9" t="s">
        <v>5537</v>
      </c>
      <c r="BJ899" s="14"/>
      <c r="BK899" s="14" t="s">
        <v>5537</v>
      </c>
      <c r="BL899" s="14" t="str">
        <f>_xlfn.XLOOKUP(B899,'[4]cell downs 18042026 17h'!$B:$B,'[4]cell downs 18042026 17h'!$B:$B,"")</f>
        <v/>
      </c>
      <c r="BM899" s="14" t="str">
        <f>_xlfn.XLOOKUP(B899,'[5]Cells Huawei 19042026 15h'!$B:$B,'[5]Cells Huawei 19042026 15h'!$B:$B,"")</f>
        <v/>
      </c>
      <c r="BN899" s="9" t="str">
        <f>_xlfn.XLOOKUP(B899,'[6]cells down 19042026 9H40'!$B:$B,'[6]cells down 19042026 9H40'!$B:$B,"")</f>
        <v/>
      </c>
      <c r="BO899" s="9" t="s">
        <v>5537</v>
      </c>
      <c r="BP899" s="9" t="s">
        <v>5537</v>
      </c>
    </row>
    <row r="900" spans="1:68" s="9" customFormat="1" x14ac:dyDescent="0.35">
      <c r="A900" s="1" t="s">
        <v>2779</v>
      </c>
      <c r="B900" s="8" t="s">
        <v>2780</v>
      </c>
      <c r="C900" s="3" t="str">
        <f>_xlfn.XLOOKUP(B900,'[1]daily break down'!$D:$D,'[1]daily break down'!$E:$E,"")</f>
        <v>Douala</v>
      </c>
      <c r="D900" s="1" t="s">
        <v>11</v>
      </c>
      <c r="E900" s="1" t="s">
        <v>594</v>
      </c>
      <c r="F900" s="3" t="s">
        <v>31</v>
      </c>
      <c r="G900" s="1" t="s">
        <v>32</v>
      </c>
      <c r="H900" s="41" t="str">
        <f>_xlfn.XLOOKUP(B900,[2]CALCULATION!$B:$B,[2]CALCULATION!$H:$H,"")</f>
        <v>ZTE</v>
      </c>
      <c r="I900" s="34">
        <v>0</v>
      </c>
      <c r="J900" s="34">
        <v>0</v>
      </c>
      <c r="K900" s="34">
        <v>0</v>
      </c>
      <c r="L900" s="34">
        <v>0.66799502329974636</v>
      </c>
      <c r="M900" s="34">
        <v>0</v>
      </c>
      <c r="N900" s="34">
        <v>0</v>
      </c>
      <c r="O900" s="34">
        <v>0</v>
      </c>
      <c r="P900" s="34">
        <v>0</v>
      </c>
      <c r="Q900" s="34">
        <v>0</v>
      </c>
      <c r="R900" s="34">
        <v>0</v>
      </c>
      <c r="S900" s="109">
        <v>3.4214992594875482</v>
      </c>
      <c r="T900" s="109">
        <f>_xlfn.XLOOKUP(B900,'[3]Nur des jours'!$B:$B,'[3]Nur des jours'!$U:$U,"")</f>
        <v>0</v>
      </c>
      <c r="U900" s="109">
        <v>0</v>
      </c>
      <c r="V900" s="109">
        <v>0</v>
      </c>
      <c r="W900" s="109">
        <v>0</v>
      </c>
      <c r="X900" s="109">
        <v>0</v>
      </c>
      <c r="Y900" s="109">
        <v>0</v>
      </c>
      <c r="Z900" s="109">
        <v>0</v>
      </c>
      <c r="AA900" s="109">
        <v>1.7237246492196794</v>
      </c>
      <c r="AB900" s="109">
        <v>0</v>
      </c>
      <c r="AC900" s="109">
        <v>0</v>
      </c>
      <c r="AD900" s="109">
        <v>0</v>
      </c>
      <c r="AE900" s="109">
        <v>0</v>
      </c>
      <c r="AF900" s="109">
        <v>0</v>
      </c>
      <c r="AG900" s="57" t="str">
        <f>_xlfn.XLOOKUP(B900,[3]CALCULATION!$B:$B,[3]CALCULATION!$M:$M,"")</f>
        <v>Operationnel</v>
      </c>
      <c r="AH900" s="57"/>
      <c r="AI900" s="56" t="str" cm="1">
        <f t="array" ref="AI900">IFERROR(_xlfn.IFS(
AK900="MPR ISSUE","PDH",
AK900="BSS Hardware Issue","BSS",
AK900="Sites strategiques, MLL, Pylone, etc.","ENVTECH",
AK900="AKTIVCO DEFAUT GE &amp; POWER Cabinet","AKTIVCO",
AK900="AKTIVCO Coupure ENEO &amp; Baisse de tension","AKTIVCO GRID ONLY",
AK900="Coupure ENEO &amp; Baisse de tension","IHS GRID ONLY",
AK900="Defaut GE &amp; POWER Cabinet","IHS",
AK900="Sharing","Partners",
AK900="Sites strategiques &amp; DataCenter","SST &amp; DC",
AK900="Exclu","Exclu",
AK900="SAT","SAT",
AK900="SPARE-ISSUE","SPARE-ISSUE",
AK900="Fiber CAmtel","TRANS_FO_CAMTEL",
AK900="Fiber AOF","Fiber AOF",
AK900="Projet OCM (HUAWEI)","TRAVAUX-HUAWEI",
AK900="Projet OCM (NOKIA)","TRAVAUX-NOKIA",
AK900="ACCESS-ISSUE","ACCESS-ISSUE",
AK900="Projet OCM (ZTE, NOKIA, autres projets)","TRAVAUX OCM",
AK900="No root CAuse","No root cause",
AK900="ODU HS","PDH",
AK900="IP &amp; VLAN","PDH",
AK900="Warehouse HUAWEI","SPARE-ISSUE",
AK900="SPARE-HS","SPARE-ISSUE",
AK900="Power Telco","BSS",AK900="no impacts","no impacts"
),"")</f>
        <v>No root cause</v>
      </c>
      <c r="AJ900" s="56" t="str" cm="1">
        <f t="array" ref="AJ900">IFERROR(_xlfn.IFS(
AK900="MPR ISSUE","TX ISSUE",
AK900="BSS Hardware Issue","RAN ISSUE",
AK900="Sites strategiques, MLL, Pylone, etc.","ENVTECH",
AK900="AKTIVCO DEFAUT GE &amp; POWER Cabinet","POWER ISSUE",
AK900="AKTIVCO Coupure ENEO &amp; Baisse de tension","POWER ISSUE",
AK900="Coupure ENEO &amp; Baisse de tension","POWER ISSUE",
AK900="Defaut GE &amp; POWER Cabinet","POWER ISSUE",
AK900="Sharing","POWER ISSUE",
AK900="Sites strategiques &amp; DataCenter","POWER ISSUE",
AK900="Exclu","Exclu",
AK900="SAT","TX ISSUE",
AK900="SPARE-ISSUE","SPARE-ISSUE",
AK900="Fiber CAmtel","TX ISSUE",
AK900="Fiber AOF","TX ISSUE",
AK900="Projet OCM (HUAWEI)","TRAVAUX-HUAWEI",
AK900="Projet OCM (NOKIA)","TRAVAUX -NOKIA",
AK900="ACCESS-ISSUE","ACCESS-ISSUE",
AK900="Projet OCM (ZTE, NOKIA, autres projets)","TRAVAUX OCM",
AK900="No root CAuse","No root cause",
AK900="ODU HS","TX ISSUE",
AK900="IP &amp; VLAN","TX ISSUE",
AK900="Warehouse HUAWEI","SPARE-ISSUE",
AK900="SPARE-HS","SPARE-ISSUE",
AK900="Power Telco","RAN ISSUE",AK900="no impacts","no impacts"
),"")</f>
        <v>No root cause</v>
      </c>
      <c r="AK900" s="81" t="s">
        <v>5620</v>
      </c>
      <c r="AL900" s="56" t="str" cm="1">
        <f t="array" ref="AL900">IFERROR(_xlfn.IFS(
AK900="MPR ISSUE","ACTIVE",
AK900="BSS Hardware Issue","ACTIVE",
AK900="Sites strategiques, MLL, Pylone, etc.","PASSIVE",
AK900="AKTIVCO DEFAUT GE &amp; POWER Cabinet","PASSIVE",
AK900="AKTIVCO Coupure ENEO &amp; Baisse de tension","PASSIVE",
AK900="Coupure ENEO &amp; Baisse de tension","PASSIVE",
AK900="Defaut GE &amp; POWER Cabinet","PASSIVE",
AK900="Sharing","PASSIVE",
AK900="Sites strategiques &amp; DataCenter","PASSIVE",
AK900="Exclu","Exclu",
AK900="SAT","ACTIVE",
AK900="SPARE-ISSUE","SPARE-ISSUE",
AK900="Fiber CAmtel","ACTIVE",
AK900="Fiber AOF","ACTIVE",
AK900="Projet OCM (HUAWEI)","PLANNED WORKS",
AK900="Projet OCM (NOKIA)","PLANNED WORKS",
AK900="ACCESS-ISSUE","ACCESS-ISSUE",
AK900="Projet OCM (ZTE, NOKIA, autres projets)","PLANNED WORKS",
AK900="No root CAuse","No root cause",
AK900="ODU HS","ACTIVE",
AK900="IP &amp; VLAN","ACTIVE",
AK900="Warehouse HUAWEI","SPARE-ISSUE",
AK900="SPARE-HS","SPARE-ISSUE",
AK900="Power Telco","ACTIVE", AK900="no impacts","no impacts"
),"")</f>
        <v>No root cause</v>
      </c>
      <c r="AM900" s="108" t="s">
        <v>5537</v>
      </c>
      <c r="AN900" s="117" t="s">
        <v>2780</v>
      </c>
      <c r="AP900" s="23" t="s">
        <v>5537</v>
      </c>
      <c r="AQ900" s="23" t="s">
        <v>5537</v>
      </c>
      <c r="AR900" s="7"/>
      <c r="AS900" s="6"/>
      <c r="AT900" s="7"/>
      <c r="AU900" s="3" t="s">
        <v>5537</v>
      </c>
      <c r="AV900" s="24" t="s">
        <v>5537</v>
      </c>
      <c r="AW900" s="24" t="s">
        <v>5537</v>
      </c>
      <c r="AX900" s="24" t="s">
        <v>5537</v>
      </c>
      <c r="AY900" s="24" t="s">
        <v>5537</v>
      </c>
      <c r="AZ900" s="24" t="s">
        <v>5537</v>
      </c>
      <c r="BA900" s="24" t="s">
        <v>5537</v>
      </c>
      <c r="BB900" s="24" t="s">
        <v>5537</v>
      </c>
      <c r="BC900" s="24" t="s">
        <v>5537</v>
      </c>
      <c r="BD900" s="24" t="s">
        <v>5537</v>
      </c>
      <c r="BE900" s="24" t="s">
        <v>5537</v>
      </c>
      <c r="BF900" s="24" t="s">
        <v>5537</v>
      </c>
      <c r="BG900" s="24" t="s">
        <v>5537</v>
      </c>
      <c r="BH900" s="24" t="s">
        <v>5537</v>
      </c>
      <c r="BI900" s="9" t="s">
        <v>5537</v>
      </c>
      <c r="BJ900" s="14"/>
      <c r="BK900" s="14" t="s">
        <v>5537</v>
      </c>
      <c r="BL900" s="14" t="str">
        <f>_xlfn.XLOOKUP(B900,'[4]cell downs 18042026 17h'!$B:$B,'[4]cell downs 18042026 17h'!$B:$B,"")</f>
        <v/>
      </c>
      <c r="BM900" s="14" t="str">
        <f>_xlfn.XLOOKUP(B900,'[5]Cells Huawei 19042026 15h'!$B:$B,'[5]Cells Huawei 19042026 15h'!$B:$B,"")</f>
        <v/>
      </c>
      <c r="BN900" s="9" t="str">
        <f>_xlfn.XLOOKUP(B900,'[6]cells down 19042026 9H40'!$B:$B,'[6]cells down 19042026 9H40'!$B:$B,"")</f>
        <v/>
      </c>
      <c r="BO900" s="9" t="s">
        <v>2780</v>
      </c>
      <c r="BP900" s="9" t="s">
        <v>12</v>
      </c>
    </row>
    <row r="901" spans="1:68" s="9" customFormat="1" x14ac:dyDescent="0.35">
      <c r="A901" s="1" t="s">
        <v>4612</v>
      </c>
      <c r="B901" s="8" t="s">
        <v>4613</v>
      </c>
      <c r="C901" s="3" t="str">
        <f>_xlfn.XLOOKUP(B901,'[1]daily break down'!$D:$D,'[1]daily break down'!$E:$E,"")</f>
        <v>OUEST</v>
      </c>
      <c r="D901" s="1" t="s">
        <v>11</v>
      </c>
      <c r="E901" s="1" t="s">
        <v>12</v>
      </c>
      <c r="F901" s="3" t="s">
        <v>102</v>
      </c>
      <c r="G901" s="1" t="s">
        <v>856</v>
      </c>
      <c r="H901" s="39" t="str">
        <f>_xlfn.XLOOKUP(B901,[2]CALCULATION!$B:$B,[2]CALCULATION!$H:$H,"")</f>
        <v>Huawei</v>
      </c>
      <c r="I901" s="34">
        <v>0</v>
      </c>
      <c r="J901" s="34">
        <v>0</v>
      </c>
      <c r="K901" s="34">
        <v>0</v>
      </c>
      <c r="L901" s="34">
        <v>0</v>
      </c>
      <c r="M901" s="34">
        <v>0</v>
      </c>
      <c r="N901" s="34">
        <v>0</v>
      </c>
      <c r="O901" s="34">
        <v>0</v>
      </c>
      <c r="P901" s="34">
        <v>0</v>
      </c>
      <c r="Q901" s="34">
        <v>0</v>
      </c>
      <c r="R901" s="34">
        <v>0</v>
      </c>
      <c r="S901" s="109">
        <v>0</v>
      </c>
      <c r="T901" s="109">
        <f>_xlfn.XLOOKUP(B901,'[3]Nur des jours'!$B:$B,'[3]Nur des jours'!$U:$U,"")</f>
        <v>0</v>
      </c>
      <c r="U901" s="109">
        <v>0</v>
      </c>
      <c r="V901" s="109">
        <v>0</v>
      </c>
      <c r="W901" s="109">
        <v>0</v>
      </c>
      <c r="X901" s="109">
        <v>0</v>
      </c>
      <c r="Y901" s="109">
        <v>0</v>
      </c>
      <c r="Z901" s="109">
        <v>1.803572294846661</v>
      </c>
      <c r="AA901" s="109">
        <v>1.6659746656279517</v>
      </c>
      <c r="AB901" s="109">
        <v>0</v>
      </c>
      <c r="AC901" s="109">
        <v>0</v>
      </c>
      <c r="AD901" s="109">
        <v>0</v>
      </c>
      <c r="AE901" s="109">
        <v>0</v>
      </c>
      <c r="AF901" s="109">
        <v>0</v>
      </c>
      <c r="AG901" s="57" t="str">
        <f>_xlfn.XLOOKUP(B901,[3]CALCULATION!$B:$B,[3]CALCULATION!$M:$M,"")</f>
        <v>Operationnel</v>
      </c>
      <c r="AH901" s="57"/>
      <c r="AI901" s="56" t="str" cm="1">
        <f t="array" ref="AI901">IFERROR(_xlfn.IFS(
AK901="MPR ISSUE","PDH",
AK901="BSS Hardware Issue","BSS",
AK901="Sites strategiques, MLL, Pylone, etc.","ENVTECH",
AK901="AKTIVCO DEFAUT GE &amp; POWER Cabinet","AKTIVCO",
AK901="AKTIVCO Coupure ENEO &amp; Baisse de tension","AKTIVCO GRID ONLY",
AK901="Coupure ENEO &amp; Baisse de tension","IHS GRID ONLY",
AK901="Defaut GE &amp; POWER Cabinet","IHS",
AK901="Sharing","Partners",
AK901="Sites strategiques &amp; DataCenter","SST &amp; DC",
AK901="Exclu","Exclu",
AK901="SAT","SAT",
AK901="SPARE-ISSUE","SPARE-ISSUE",
AK901="Fiber CAmtel","TRANS_FO_CAMTEL",
AK901="Fiber AOF","Fiber AOF",
AK901="Projet OCM (HUAWEI)","TRAVAUX-HUAWEI",
AK901="Projet OCM (NOKIA)","TRAVAUX-NOKIA",
AK901="ACCESS-ISSUE","ACCESS-ISSUE",
AK901="Projet OCM (ZTE, NOKIA, autres projets)","TRAVAUX OCM",
AK901="No root CAuse","No root cause",
AK901="ODU HS","PDH",
AK901="IP &amp; VLAN","PDH",
AK901="Warehouse HUAWEI","SPARE-ISSUE",
AK901="SPARE-HS","SPARE-ISSUE",
AK901="Power Telco","BSS",AK901="no impacts","no impacts"
),"")</f>
        <v>No root cause</v>
      </c>
      <c r="AJ901" s="56" t="str" cm="1">
        <f t="array" ref="AJ901">IFERROR(_xlfn.IFS(
AK901="MPR ISSUE","TX ISSUE",
AK901="BSS Hardware Issue","RAN ISSUE",
AK901="Sites strategiques, MLL, Pylone, etc.","ENVTECH",
AK901="AKTIVCO DEFAUT GE &amp; POWER Cabinet","POWER ISSUE",
AK901="AKTIVCO Coupure ENEO &amp; Baisse de tension","POWER ISSUE",
AK901="Coupure ENEO &amp; Baisse de tension","POWER ISSUE",
AK901="Defaut GE &amp; POWER Cabinet","POWER ISSUE",
AK901="Sharing","POWER ISSUE",
AK901="Sites strategiques &amp; DataCenter","POWER ISSUE",
AK901="Exclu","Exclu",
AK901="SAT","TX ISSUE",
AK901="SPARE-ISSUE","SPARE-ISSUE",
AK901="Fiber CAmtel","TX ISSUE",
AK901="Fiber AOF","TX ISSUE",
AK901="Projet OCM (HUAWEI)","TRAVAUX-HUAWEI",
AK901="Projet OCM (NOKIA)","TRAVAUX -NOKIA",
AK901="ACCESS-ISSUE","ACCESS-ISSUE",
AK901="Projet OCM (ZTE, NOKIA, autres projets)","TRAVAUX OCM",
AK901="No root CAuse","No root cause",
AK901="ODU HS","TX ISSUE",
AK901="IP &amp; VLAN","TX ISSUE",
AK901="Warehouse HUAWEI","SPARE-ISSUE",
AK901="SPARE-HS","SPARE-ISSUE",
AK901="Power Telco","RAN ISSUE",AK901="no impacts","no impacts"
),"")</f>
        <v>No root cause</v>
      </c>
      <c r="AK901" s="81" t="s">
        <v>5620</v>
      </c>
      <c r="AL901" s="56" t="str" cm="1">
        <f t="array" ref="AL901">IFERROR(_xlfn.IFS(
AK901="MPR ISSUE","ACTIVE",
AK901="BSS Hardware Issue","ACTIVE",
AK901="Sites strategiques, MLL, Pylone, etc.","PASSIVE",
AK901="AKTIVCO DEFAUT GE &amp; POWER Cabinet","PASSIVE",
AK901="AKTIVCO Coupure ENEO &amp; Baisse de tension","PASSIVE",
AK901="Coupure ENEO &amp; Baisse de tension","PASSIVE",
AK901="Defaut GE &amp; POWER Cabinet","PASSIVE",
AK901="Sharing","PASSIVE",
AK901="Sites strategiques &amp; DataCenter","PASSIVE",
AK901="Exclu","Exclu",
AK901="SAT","ACTIVE",
AK901="SPARE-ISSUE","SPARE-ISSUE",
AK901="Fiber CAmtel","ACTIVE",
AK901="Fiber AOF","ACTIVE",
AK901="Projet OCM (HUAWEI)","PLANNED WORKS",
AK901="Projet OCM (NOKIA)","PLANNED WORKS",
AK901="ACCESS-ISSUE","ACCESS-ISSUE",
AK901="Projet OCM (ZTE, NOKIA, autres projets)","PLANNED WORKS",
AK901="No root CAuse","No root cause",
AK901="ODU HS","ACTIVE",
AK901="IP &amp; VLAN","ACTIVE",
AK901="Warehouse HUAWEI","SPARE-ISSUE",
AK901="SPARE-HS","SPARE-ISSUE",
AK901="Power Telco","ACTIVE", AK901="no impacts","no impacts"
),"")</f>
        <v>No root cause</v>
      </c>
      <c r="AM901" s="108" t="s">
        <v>5537</v>
      </c>
      <c r="AN901" s="117" t="s">
        <v>4613</v>
      </c>
      <c r="AP901" s="23" t="s">
        <v>5537</v>
      </c>
      <c r="AQ901" s="23" t="s">
        <v>5537</v>
      </c>
      <c r="AR901" s="7"/>
      <c r="AS901" s="6"/>
      <c r="AT901" s="7"/>
      <c r="AU901" s="3" t="s">
        <v>5537</v>
      </c>
      <c r="AV901" s="24" t="s">
        <v>5537</v>
      </c>
      <c r="AW901" s="24" t="s">
        <v>5537</v>
      </c>
      <c r="AX901" s="24" t="s">
        <v>5537</v>
      </c>
      <c r="AY901" s="24" t="s">
        <v>5537</v>
      </c>
      <c r="AZ901" s="24" t="s">
        <v>5537</v>
      </c>
      <c r="BA901" s="24" t="s">
        <v>5537</v>
      </c>
      <c r="BB901" s="24" t="s">
        <v>5537</v>
      </c>
      <c r="BC901" s="24" t="s">
        <v>5537</v>
      </c>
      <c r="BD901" s="24" t="s">
        <v>5537</v>
      </c>
      <c r="BE901" s="24" t="s">
        <v>5537</v>
      </c>
      <c r="BF901" s="24" t="s">
        <v>5537</v>
      </c>
      <c r="BG901" s="24" t="s">
        <v>5537</v>
      </c>
      <c r="BH901" s="24" t="s">
        <v>5537</v>
      </c>
      <c r="BI901" s="9" t="s">
        <v>5537</v>
      </c>
      <c r="BJ901" s="14"/>
      <c r="BK901" s="14" t="s">
        <v>5537</v>
      </c>
      <c r="BL901" s="14" t="str">
        <f>_xlfn.XLOOKUP(B901,'[4]cell downs 18042026 17h'!$B:$B,'[4]cell downs 18042026 17h'!$B:$B,"")</f>
        <v/>
      </c>
      <c r="BM901" s="14" t="str">
        <f>_xlfn.XLOOKUP(B901,'[5]Cells Huawei 19042026 15h'!$B:$B,'[5]Cells Huawei 19042026 15h'!$B:$B,"")</f>
        <v/>
      </c>
      <c r="BN901" s="9" t="str">
        <f>_xlfn.XLOOKUP(B901,'[6]cells down 19042026 9H40'!$B:$B,'[6]cells down 19042026 9H40'!$B:$B,"")</f>
        <v/>
      </c>
      <c r="BO901" s="9" t="s">
        <v>5537</v>
      </c>
      <c r="BP901" s="9" t="s">
        <v>302</v>
      </c>
    </row>
    <row r="902" spans="1:68" s="9" customFormat="1" ht="15.5" customHeight="1" x14ac:dyDescent="0.35">
      <c r="A902" s="1" t="s">
        <v>1714</v>
      </c>
      <c r="B902" s="8" t="s">
        <v>1715</v>
      </c>
      <c r="C902" s="3" t="str">
        <f>_xlfn.XLOOKUP(B902,'[1]daily break down'!$D:$D,'[1]daily break down'!$E:$E,"")</f>
        <v>Maroua</v>
      </c>
      <c r="D902" s="1" t="s">
        <v>11</v>
      </c>
      <c r="E902" s="1" t="s">
        <v>12</v>
      </c>
      <c r="F902" s="3" t="s">
        <v>55</v>
      </c>
      <c r="G902" s="1" t="s">
        <v>84</v>
      </c>
      <c r="H902" s="39" t="str">
        <f>_xlfn.XLOOKUP(B902,[2]CALCULATION!$B:$B,[2]CALCULATION!$H:$H,"")</f>
        <v>Huawei</v>
      </c>
      <c r="I902" s="34">
        <v>0.27127154120759178</v>
      </c>
      <c r="J902" s="34">
        <v>0.69467630046257056</v>
      </c>
      <c r="K902" s="34">
        <v>0</v>
      </c>
      <c r="L902" s="34">
        <v>0</v>
      </c>
      <c r="M902" s="34">
        <v>0</v>
      </c>
      <c r="N902" s="34">
        <v>0</v>
      </c>
      <c r="O902" s="34">
        <v>0</v>
      </c>
      <c r="P902" s="34">
        <v>0</v>
      </c>
      <c r="Q902" s="34">
        <v>0</v>
      </c>
      <c r="R902" s="34">
        <v>0.52221109313335223</v>
      </c>
      <c r="S902" s="109">
        <v>0</v>
      </c>
      <c r="T902" s="109">
        <f>_xlfn.XLOOKUP(B902,'[3]Nur des jours'!$B:$B,'[3]Nur des jours'!$U:$U,"")</f>
        <v>0.67696606769339651</v>
      </c>
      <c r="U902" s="109">
        <v>0</v>
      </c>
      <c r="V902" s="109">
        <v>0</v>
      </c>
      <c r="W902" s="109">
        <v>0.67696606769339651</v>
      </c>
      <c r="X902" s="109">
        <v>0</v>
      </c>
      <c r="Y902" s="109">
        <v>0</v>
      </c>
      <c r="Z902" s="109">
        <v>0</v>
      </c>
      <c r="AA902" s="109">
        <v>1.6472478333946861</v>
      </c>
      <c r="AB902" s="109">
        <v>0</v>
      </c>
      <c r="AC902" s="109">
        <v>0</v>
      </c>
      <c r="AD902" s="109">
        <v>0</v>
      </c>
      <c r="AE902" s="109">
        <v>0</v>
      </c>
      <c r="AF902" s="109">
        <v>0</v>
      </c>
      <c r="AG902" s="57" t="str">
        <f>_xlfn.XLOOKUP(B902,[3]CALCULATION!$B:$B,[3]CALCULATION!$M:$M,"")</f>
        <v>Operationnel</v>
      </c>
      <c r="AH902" s="57"/>
      <c r="AI902" s="56" t="str" cm="1">
        <f t="array" ref="AI902">IFERROR(_xlfn.IFS(
AK902="MPR ISSUE","PDH",
AK902="BSS Hardware Issue","BSS",
AK902="Sites strategiques, MLL, Pylone, etc.","ENVTECH",
AK902="AKTIVCO DEFAUT GE &amp; POWER Cabinet","AKTIVCO",
AK902="AKTIVCO Coupure ENEO &amp; Baisse de tension","AKTIVCO GRID ONLY",
AK902="Coupure ENEO &amp; Baisse de tension","IHS GRID ONLY",
AK902="Defaut GE &amp; POWER Cabinet","IHS",
AK902="Sharing","Partners",
AK902="Sites strategiques &amp; DataCenter","SST &amp; DC",
AK902="Exclu","Exclu",
AK902="SAT","SAT",
AK902="SPARE-ISSUE","SPARE-ISSUE",
AK902="Fiber CAmtel","TRANS_FO_CAMTEL",
AK902="Fiber AOF","Fiber AOF",
AK902="Projet OCM (HUAWEI)","TRAVAUX-HUAWEI",
AK902="Projet OCM (NOKIA)","TRAVAUX-NOKIA",
AK902="ACCESS-ISSUE","ACCESS-ISSUE",
AK902="Projet OCM (ZTE, NOKIA, autres projets)","TRAVAUX OCM",
AK902="No root CAuse","No root cause",
AK902="ODU HS","PDH",
AK902="IP &amp; VLAN","PDH",
AK902="Warehouse HUAWEI","SPARE-ISSUE",
AK902="SPARE-HS","SPARE-ISSUE",
AK902="Power Telco","BSS",AK902="no impacts","no impacts"
),"")</f>
        <v>No root cause</v>
      </c>
      <c r="AJ902" s="56" t="str" cm="1">
        <f t="array" ref="AJ902">IFERROR(_xlfn.IFS(
AK902="MPR ISSUE","TX ISSUE",
AK902="BSS Hardware Issue","RAN ISSUE",
AK902="Sites strategiques, MLL, Pylone, etc.","ENVTECH",
AK902="AKTIVCO DEFAUT GE &amp; POWER Cabinet","POWER ISSUE",
AK902="AKTIVCO Coupure ENEO &amp; Baisse de tension","POWER ISSUE",
AK902="Coupure ENEO &amp; Baisse de tension","POWER ISSUE",
AK902="Defaut GE &amp; POWER Cabinet","POWER ISSUE",
AK902="Sharing","POWER ISSUE",
AK902="Sites strategiques &amp; DataCenter","POWER ISSUE",
AK902="Exclu","Exclu",
AK902="SAT","TX ISSUE",
AK902="SPARE-ISSUE","SPARE-ISSUE",
AK902="Fiber CAmtel","TX ISSUE",
AK902="Fiber AOF","TX ISSUE",
AK902="Projet OCM (HUAWEI)","TRAVAUX-HUAWEI",
AK902="Projet OCM (NOKIA)","TRAVAUX -NOKIA",
AK902="ACCESS-ISSUE","ACCESS-ISSUE",
AK902="Projet OCM (ZTE, NOKIA, autres projets)","TRAVAUX OCM",
AK902="No root CAuse","No root cause",
AK902="ODU HS","TX ISSUE",
AK902="IP &amp; VLAN","TX ISSUE",
AK902="Warehouse HUAWEI","SPARE-ISSUE",
AK902="SPARE-HS","SPARE-ISSUE",
AK902="Power Telco","RAN ISSUE",AK902="no impacts","no impacts"
),"")</f>
        <v>No root cause</v>
      </c>
      <c r="AK902" s="81" t="s">
        <v>5620</v>
      </c>
      <c r="AL902" s="56" t="str" cm="1">
        <f t="array" ref="AL902">IFERROR(_xlfn.IFS(
AK902="MPR ISSUE","ACTIVE",
AK902="BSS Hardware Issue","ACTIVE",
AK902="Sites strategiques, MLL, Pylone, etc.","PASSIVE",
AK902="AKTIVCO DEFAUT GE &amp; POWER Cabinet","PASSIVE",
AK902="AKTIVCO Coupure ENEO &amp; Baisse de tension","PASSIVE",
AK902="Coupure ENEO &amp; Baisse de tension","PASSIVE",
AK902="Defaut GE &amp; POWER Cabinet","PASSIVE",
AK902="Sharing","PASSIVE",
AK902="Sites strategiques &amp; DataCenter","PASSIVE",
AK902="Exclu","Exclu",
AK902="SAT","ACTIVE",
AK902="SPARE-ISSUE","SPARE-ISSUE",
AK902="Fiber CAmtel","ACTIVE",
AK902="Fiber AOF","ACTIVE",
AK902="Projet OCM (HUAWEI)","PLANNED WORKS",
AK902="Projet OCM (NOKIA)","PLANNED WORKS",
AK902="ACCESS-ISSUE","ACCESS-ISSUE",
AK902="Projet OCM (ZTE, NOKIA, autres projets)","PLANNED WORKS",
AK902="No root CAuse","No root cause",
AK902="ODU HS","ACTIVE",
AK902="IP &amp; VLAN","ACTIVE",
AK902="Warehouse HUAWEI","SPARE-ISSUE",
AK902="SPARE-HS","SPARE-ISSUE",
AK902="Power Telco","ACTIVE", AK902="no impacts","no impacts"
),"")</f>
        <v>No root cause</v>
      </c>
      <c r="AM902" s="108" t="s">
        <v>5537</v>
      </c>
      <c r="AN902" s="117" t="s">
        <v>1715</v>
      </c>
      <c r="AP902" s="23" t="s">
        <v>5537</v>
      </c>
      <c r="AQ902" s="23" t="s">
        <v>5537</v>
      </c>
      <c r="AR902" s="7"/>
      <c r="AS902" s="6"/>
      <c r="AT902" s="7"/>
      <c r="AU902" s="3" t="s">
        <v>5537</v>
      </c>
      <c r="AV902" s="24" t="s">
        <v>5537</v>
      </c>
      <c r="AW902" s="24" t="s">
        <v>5537</v>
      </c>
      <c r="AX902" s="24" t="s">
        <v>5537</v>
      </c>
      <c r="AY902" s="24" t="s">
        <v>5537</v>
      </c>
      <c r="AZ902" s="24" t="s">
        <v>5537</v>
      </c>
      <c r="BA902" s="24" t="s">
        <v>5537</v>
      </c>
      <c r="BB902" s="24" t="s">
        <v>5537</v>
      </c>
      <c r="BC902" s="24" t="s">
        <v>5537</v>
      </c>
      <c r="BD902" s="24" t="s">
        <v>5537</v>
      </c>
      <c r="BE902" s="24" t="s">
        <v>5537</v>
      </c>
      <c r="BF902" s="24" t="s">
        <v>5537</v>
      </c>
      <c r="BG902" s="24" t="s">
        <v>5537</v>
      </c>
      <c r="BH902" s="24" t="s">
        <v>5537</v>
      </c>
      <c r="BI902" s="9" t="s">
        <v>5537</v>
      </c>
      <c r="BJ902" s="14"/>
      <c r="BK902" s="14" t="s">
        <v>5537</v>
      </c>
      <c r="BL902" s="14" t="str">
        <f>_xlfn.XLOOKUP(B902,'[4]cell downs 18042026 17h'!$B:$B,'[4]cell downs 18042026 17h'!$B:$B,"")</f>
        <v/>
      </c>
      <c r="BM902" s="14" t="str">
        <f>_xlfn.XLOOKUP(B902,'[5]Cells Huawei 19042026 15h'!$B:$B,'[5]Cells Huawei 19042026 15h'!$B:$B,"")</f>
        <v/>
      </c>
      <c r="BN902" s="9" t="str">
        <f>_xlfn.XLOOKUP(B902,'[6]cells down 19042026 9H40'!$B:$B,'[6]cells down 19042026 9H40'!$B:$B,"")</f>
        <v/>
      </c>
      <c r="BO902" s="9" t="s">
        <v>1715</v>
      </c>
      <c r="BP902" s="9" t="s">
        <v>5537</v>
      </c>
    </row>
    <row r="903" spans="1:68" s="9" customFormat="1" x14ac:dyDescent="0.35">
      <c r="A903" s="1" t="s">
        <v>3795</v>
      </c>
      <c r="B903" s="8" t="s">
        <v>3796</v>
      </c>
      <c r="C903" s="3" t="str">
        <f>_xlfn.XLOOKUP(B903,'[1]daily break down'!$D:$D,'[1]daily break down'!$E:$E,"")</f>
        <v>Garoua</v>
      </c>
      <c r="D903" s="1" t="s">
        <v>11</v>
      </c>
      <c r="E903" s="1" t="s">
        <v>12</v>
      </c>
      <c r="F903" s="3" t="s">
        <v>23</v>
      </c>
      <c r="G903" s="1" t="s">
        <v>24</v>
      </c>
      <c r="H903" s="39" t="str">
        <f>_xlfn.XLOOKUP(B903,[2]CALCULATION!$B:$B,[2]CALCULATION!$H:$H,"")</f>
        <v>Huawei</v>
      </c>
      <c r="I903" s="34">
        <v>0</v>
      </c>
      <c r="J903" s="34">
        <v>0</v>
      </c>
      <c r="K903" s="34">
        <v>0</v>
      </c>
      <c r="L903" s="34">
        <v>0</v>
      </c>
      <c r="M903" s="34">
        <v>0</v>
      </c>
      <c r="N903" s="34">
        <v>0</v>
      </c>
      <c r="O903" s="34">
        <v>0</v>
      </c>
      <c r="P903" s="34">
        <v>0</v>
      </c>
      <c r="Q903" s="34">
        <v>3.7842469173850626</v>
      </c>
      <c r="R903" s="34">
        <v>0</v>
      </c>
      <c r="S903" s="109">
        <v>0</v>
      </c>
      <c r="T903" s="109">
        <f>_xlfn.XLOOKUP(B903,'[3]Nur des jours'!$B:$B,'[3]Nur des jours'!$U:$U,"")</f>
        <v>0.31764274483282112</v>
      </c>
      <c r="U903" s="109">
        <v>0</v>
      </c>
      <c r="V903" s="109">
        <v>2.6256802298870259</v>
      </c>
      <c r="W903" s="109">
        <v>0.31764274483282112</v>
      </c>
      <c r="X903" s="109">
        <v>12.927596002659566</v>
      </c>
      <c r="Y903" s="109">
        <v>0</v>
      </c>
      <c r="Z903" s="109">
        <v>2.3536061101551509</v>
      </c>
      <c r="AA903" s="109">
        <v>1.5959898183104901</v>
      </c>
      <c r="AB903" s="109">
        <v>0</v>
      </c>
      <c r="AC903" s="109">
        <v>0</v>
      </c>
      <c r="AD903" s="109">
        <v>0</v>
      </c>
      <c r="AE903" s="109">
        <v>0</v>
      </c>
      <c r="AF903" s="109">
        <v>0</v>
      </c>
      <c r="AG903" s="57" t="str">
        <f>_xlfn.XLOOKUP(B903,[3]CALCULATION!$B:$B,[3]CALCULATION!$M:$M,"")</f>
        <v>Operationnel</v>
      </c>
      <c r="AH903" s="57"/>
      <c r="AI903" s="56" t="str" cm="1">
        <f t="array" ref="AI903">IFERROR(_xlfn.IFS(
AK903="MPR ISSUE","PDH",
AK903="BSS Hardware Issue","BSS",
AK903="Sites strategiques, MLL, Pylone, etc.","ENVTECH",
AK903="AKTIVCO DEFAUT GE &amp; POWER Cabinet","AKTIVCO",
AK903="AKTIVCO Coupure ENEO &amp; Baisse de tension","AKTIVCO GRID ONLY",
AK903="Coupure ENEO &amp; Baisse de tension","IHS GRID ONLY",
AK903="Defaut GE &amp; POWER Cabinet","IHS",
AK903="Sharing","Partners",
AK903="Sites strategiques &amp; DataCenter","SST &amp; DC",
AK903="Exclu","Exclu",
AK903="SAT","SAT",
AK903="SPARE-ISSUE","SPARE-ISSUE",
AK903="Fiber CAmtel","TRANS_FO_CAMTEL",
AK903="Fiber AOF","Fiber AOF",
AK903="Projet OCM (HUAWEI)","TRAVAUX-HUAWEI",
AK903="Projet OCM (NOKIA)","TRAVAUX-NOKIA",
AK903="ACCESS-ISSUE","ACCESS-ISSUE",
AK903="Projet OCM (ZTE, NOKIA, autres projets)","TRAVAUX OCM",
AK903="No root CAuse","No root cause",
AK903="ODU HS","PDH",
AK903="IP &amp; VLAN","PDH",
AK903="Warehouse HUAWEI","SPARE-ISSUE",
AK903="SPARE-HS","SPARE-ISSUE",
AK903="Power Telco","BSS",AK903="no impacts","no impacts"
),"")</f>
        <v>No root cause</v>
      </c>
      <c r="AJ903" s="56" t="str" cm="1">
        <f t="array" ref="AJ903">IFERROR(_xlfn.IFS(
AK903="MPR ISSUE","TX ISSUE",
AK903="BSS Hardware Issue","RAN ISSUE",
AK903="Sites strategiques, MLL, Pylone, etc.","ENVTECH",
AK903="AKTIVCO DEFAUT GE &amp; POWER Cabinet","POWER ISSUE",
AK903="AKTIVCO Coupure ENEO &amp; Baisse de tension","POWER ISSUE",
AK903="Coupure ENEO &amp; Baisse de tension","POWER ISSUE",
AK903="Defaut GE &amp; POWER Cabinet","POWER ISSUE",
AK903="Sharing","POWER ISSUE",
AK903="Sites strategiques &amp; DataCenter","POWER ISSUE",
AK903="Exclu","Exclu",
AK903="SAT","TX ISSUE",
AK903="SPARE-ISSUE","SPARE-ISSUE",
AK903="Fiber CAmtel","TX ISSUE",
AK903="Fiber AOF","TX ISSUE",
AK903="Projet OCM (HUAWEI)","TRAVAUX-HUAWEI",
AK903="Projet OCM (NOKIA)","TRAVAUX -NOKIA",
AK903="ACCESS-ISSUE","ACCESS-ISSUE",
AK903="Projet OCM (ZTE, NOKIA, autres projets)","TRAVAUX OCM",
AK903="No root CAuse","No root cause",
AK903="ODU HS","TX ISSUE",
AK903="IP &amp; VLAN","TX ISSUE",
AK903="Warehouse HUAWEI","SPARE-ISSUE",
AK903="SPARE-HS","SPARE-ISSUE",
AK903="Power Telco","RAN ISSUE",AK903="no impacts","no impacts"
),"")</f>
        <v>No root cause</v>
      </c>
      <c r="AK903" s="81" t="s">
        <v>5620</v>
      </c>
      <c r="AL903" s="56" t="str" cm="1">
        <f t="array" ref="AL903">IFERROR(_xlfn.IFS(
AK903="MPR ISSUE","ACTIVE",
AK903="BSS Hardware Issue","ACTIVE",
AK903="Sites strategiques, MLL, Pylone, etc.","PASSIVE",
AK903="AKTIVCO DEFAUT GE &amp; POWER Cabinet","PASSIVE",
AK903="AKTIVCO Coupure ENEO &amp; Baisse de tension","PASSIVE",
AK903="Coupure ENEO &amp; Baisse de tension","PASSIVE",
AK903="Defaut GE &amp; POWER Cabinet","PASSIVE",
AK903="Sharing","PASSIVE",
AK903="Sites strategiques &amp; DataCenter","PASSIVE",
AK903="Exclu","Exclu",
AK903="SAT","ACTIVE",
AK903="SPARE-ISSUE","SPARE-ISSUE",
AK903="Fiber CAmtel","ACTIVE",
AK903="Fiber AOF","ACTIVE",
AK903="Projet OCM (HUAWEI)","PLANNED WORKS",
AK903="Projet OCM (NOKIA)","PLANNED WORKS",
AK903="ACCESS-ISSUE","ACCESS-ISSUE",
AK903="Projet OCM (ZTE, NOKIA, autres projets)","PLANNED WORKS",
AK903="No root CAuse","No root cause",
AK903="ODU HS","ACTIVE",
AK903="IP &amp; VLAN","ACTIVE",
AK903="Warehouse HUAWEI","SPARE-ISSUE",
AK903="SPARE-HS","SPARE-ISSUE",
AK903="Power Telco","ACTIVE", AK903="no impacts","no impacts"
),"")</f>
        <v>No root cause</v>
      </c>
      <c r="AM903" s="108" t="s">
        <v>5537</v>
      </c>
      <c r="AN903" s="117" t="s">
        <v>3796</v>
      </c>
      <c r="AP903" s="23" t="s">
        <v>5537</v>
      </c>
      <c r="AQ903" s="23" t="s">
        <v>5537</v>
      </c>
      <c r="AR903" s="7"/>
      <c r="AS903" s="6"/>
      <c r="AT903" s="7"/>
      <c r="AU903" s="3" t="s">
        <v>5537</v>
      </c>
      <c r="AV903" s="24" t="s">
        <v>5537</v>
      </c>
      <c r="AW903" s="24" t="s">
        <v>5537</v>
      </c>
      <c r="AX903" s="24" t="s">
        <v>5537</v>
      </c>
      <c r="AY903" s="24" t="s">
        <v>5537</v>
      </c>
      <c r="AZ903" s="24" t="s">
        <v>5537</v>
      </c>
      <c r="BA903" s="24" t="s">
        <v>5537</v>
      </c>
      <c r="BB903" s="24" t="s">
        <v>5537</v>
      </c>
      <c r="BC903" s="24" t="s">
        <v>5537</v>
      </c>
      <c r="BD903" s="24" t="s">
        <v>5537</v>
      </c>
      <c r="BE903" s="24" t="s">
        <v>5537</v>
      </c>
      <c r="BF903" s="24" t="s">
        <v>5537</v>
      </c>
      <c r="BG903" s="24" t="s">
        <v>5537</v>
      </c>
      <c r="BH903" s="24" t="s">
        <v>5537</v>
      </c>
      <c r="BI903" s="9" t="s">
        <v>5537</v>
      </c>
      <c r="BJ903" s="14"/>
      <c r="BK903" s="14" t="s">
        <v>5537</v>
      </c>
      <c r="BL903" s="14" t="str">
        <f>_xlfn.XLOOKUP(B903,'[4]cell downs 18042026 17h'!$B:$B,'[4]cell downs 18042026 17h'!$B:$B,"")</f>
        <v/>
      </c>
      <c r="BM903" s="14" t="str">
        <f>_xlfn.XLOOKUP(B903,'[5]Cells Huawei 19042026 15h'!$B:$B,'[5]Cells Huawei 19042026 15h'!$B:$B,"")</f>
        <v/>
      </c>
      <c r="BN903" s="9" t="str">
        <f>_xlfn.XLOOKUP(B903,'[6]cells down 19042026 9H40'!$B:$B,'[6]cells down 19042026 9H40'!$B:$B,"")</f>
        <v/>
      </c>
      <c r="BO903" s="9" t="s">
        <v>3796</v>
      </c>
      <c r="BP903" s="9" t="s">
        <v>12</v>
      </c>
    </row>
    <row r="904" spans="1:68" s="9" customFormat="1" x14ac:dyDescent="0.35">
      <c r="A904" s="1" t="s">
        <v>2673</v>
      </c>
      <c r="B904" s="8" t="s">
        <v>2674</v>
      </c>
      <c r="C904" s="3" t="str">
        <f>_xlfn.XLOOKUP(B904,'[1]daily break down'!$D:$D,'[1]daily break down'!$E:$E,"")</f>
        <v>NORD-OUEST</v>
      </c>
      <c r="D904" s="1" t="s">
        <v>11</v>
      </c>
      <c r="E904" s="1" t="s">
        <v>12</v>
      </c>
      <c r="F904" s="3" t="s">
        <v>51</v>
      </c>
      <c r="G904" s="1" t="s">
        <v>52</v>
      </c>
      <c r="H904" s="39" t="str">
        <f>_xlfn.XLOOKUP(B904,[2]CALCULATION!$B:$B,[2]CALCULATION!$H:$H,"")</f>
        <v>Huawei</v>
      </c>
      <c r="I904" s="34">
        <v>9.4769007199664426</v>
      </c>
      <c r="J904" s="34">
        <v>5.5451933750531479</v>
      </c>
      <c r="K904" s="34">
        <v>0</v>
      </c>
      <c r="L904" s="34">
        <v>0</v>
      </c>
      <c r="M904" s="34">
        <v>7.3343014213844002</v>
      </c>
      <c r="N904" s="34">
        <v>0</v>
      </c>
      <c r="O904" s="34">
        <v>0</v>
      </c>
      <c r="P904" s="34">
        <v>1.7089393692945583</v>
      </c>
      <c r="Q904" s="34">
        <v>14.990704357180975</v>
      </c>
      <c r="R904" s="34">
        <v>6.1590054304246449</v>
      </c>
      <c r="S904" s="109">
        <v>1.0371989795481591</v>
      </c>
      <c r="T904" s="109">
        <f>_xlfn.XLOOKUP(B904,'[3]Nur des jours'!$B:$B,'[3]Nur des jours'!$U:$U,"")</f>
        <v>0</v>
      </c>
      <c r="U904" s="109">
        <v>0.31097242554211496</v>
      </c>
      <c r="V904" s="109">
        <v>3.7632015249705365E-2</v>
      </c>
      <c r="W904" s="109">
        <v>0</v>
      </c>
      <c r="X904" s="109">
        <v>0</v>
      </c>
      <c r="Y904" s="109">
        <v>0</v>
      </c>
      <c r="Z904" s="109">
        <v>2.5366475189265851</v>
      </c>
      <c r="AA904" s="109">
        <v>1.4770655160900941</v>
      </c>
      <c r="AB904" s="109">
        <v>0</v>
      </c>
      <c r="AC904" s="109">
        <v>0</v>
      </c>
      <c r="AD904" s="109">
        <v>0</v>
      </c>
      <c r="AE904" s="109">
        <v>0</v>
      </c>
      <c r="AF904" s="109">
        <v>0</v>
      </c>
      <c r="AG904" s="57" t="str">
        <f>_xlfn.XLOOKUP(B904,[3]CALCULATION!$B:$B,[3]CALCULATION!$M:$M,"")</f>
        <v>Operationnel</v>
      </c>
      <c r="AH904" s="57"/>
      <c r="AI904" s="56" t="str" cm="1">
        <f t="array" ref="AI904">IFERROR(_xlfn.IFS(
AK904="MPR ISSUE","PDH",
AK904="BSS Hardware Issue","BSS",
AK904="Sites strategiques, MLL, Pylone, etc.","ENVTECH",
AK904="AKTIVCO DEFAUT GE &amp; POWER Cabinet","AKTIVCO",
AK904="AKTIVCO Coupure ENEO &amp; Baisse de tension","AKTIVCO GRID ONLY",
AK904="Coupure ENEO &amp; Baisse de tension","IHS GRID ONLY",
AK904="Defaut GE &amp; POWER Cabinet","IHS",
AK904="Sharing","Partners",
AK904="Sites strategiques &amp; DataCenter","SST &amp; DC",
AK904="Exclu","Exclu",
AK904="SAT","SAT",
AK904="SPARE-ISSUE","SPARE-ISSUE",
AK904="Fiber CAmtel","TRANS_FO_CAMTEL",
AK904="Fiber AOF","Fiber AOF",
AK904="Projet OCM (HUAWEI)","TRAVAUX-HUAWEI",
AK904="Projet OCM (NOKIA)","TRAVAUX-NOKIA",
AK904="ACCESS-ISSUE","ACCESS-ISSUE",
AK904="Projet OCM (ZTE, NOKIA, autres projets)","TRAVAUX OCM",
AK904="No root CAuse","No root cause",
AK904="ODU HS","PDH",
AK904="IP &amp; VLAN","PDH",
AK904="Warehouse HUAWEI","SPARE-ISSUE",
AK904="SPARE-HS","SPARE-ISSUE",
AK904="Power Telco","BSS",AK904="no impacts","no impacts"
),"")</f>
        <v>No root cause</v>
      </c>
      <c r="AJ904" s="56" t="str" cm="1">
        <f t="array" ref="AJ904">IFERROR(_xlfn.IFS(
AK904="MPR ISSUE","TX ISSUE",
AK904="BSS Hardware Issue","RAN ISSUE",
AK904="Sites strategiques, MLL, Pylone, etc.","ENVTECH",
AK904="AKTIVCO DEFAUT GE &amp; POWER Cabinet","POWER ISSUE",
AK904="AKTIVCO Coupure ENEO &amp; Baisse de tension","POWER ISSUE",
AK904="Coupure ENEO &amp; Baisse de tension","POWER ISSUE",
AK904="Defaut GE &amp; POWER Cabinet","POWER ISSUE",
AK904="Sharing","POWER ISSUE",
AK904="Sites strategiques &amp; DataCenter","POWER ISSUE",
AK904="Exclu","Exclu",
AK904="SAT","TX ISSUE",
AK904="SPARE-ISSUE","SPARE-ISSUE",
AK904="Fiber CAmtel","TX ISSUE",
AK904="Fiber AOF","TX ISSUE",
AK904="Projet OCM (HUAWEI)","TRAVAUX-HUAWEI",
AK904="Projet OCM (NOKIA)","TRAVAUX -NOKIA",
AK904="ACCESS-ISSUE","ACCESS-ISSUE",
AK904="Projet OCM (ZTE, NOKIA, autres projets)","TRAVAUX OCM",
AK904="No root CAuse","No root cause",
AK904="ODU HS","TX ISSUE",
AK904="IP &amp; VLAN","TX ISSUE",
AK904="Warehouse HUAWEI","SPARE-ISSUE",
AK904="SPARE-HS","SPARE-ISSUE",
AK904="Power Telco","RAN ISSUE",AK904="no impacts","no impacts"
),"")</f>
        <v>No root cause</v>
      </c>
      <c r="AK904" s="81" t="s">
        <v>5620</v>
      </c>
      <c r="AL904" s="56" t="str" cm="1">
        <f t="array" ref="AL904">IFERROR(_xlfn.IFS(
AK904="MPR ISSUE","ACTIVE",
AK904="BSS Hardware Issue","ACTIVE",
AK904="Sites strategiques, MLL, Pylone, etc.","PASSIVE",
AK904="AKTIVCO DEFAUT GE &amp; POWER Cabinet","PASSIVE",
AK904="AKTIVCO Coupure ENEO &amp; Baisse de tension","PASSIVE",
AK904="Coupure ENEO &amp; Baisse de tension","PASSIVE",
AK904="Defaut GE &amp; POWER Cabinet","PASSIVE",
AK904="Sharing","PASSIVE",
AK904="Sites strategiques &amp; DataCenter","PASSIVE",
AK904="Exclu","Exclu",
AK904="SAT","ACTIVE",
AK904="SPARE-ISSUE","SPARE-ISSUE",
AK904="Fiber CAmtel","ACTIVE",
AK904="Fiber AOF","ACTIVE",
AK904="Projet OCM (HUAWEI)","PLANNED WORKS",
AK904="Projet OCM (NOKIA)","PLANNED WORKS",
AK904="ACCESS-ISSUE","ACCESS-ISSUE",
AK904="Projet OCM (ZTE, NOKIA, autres projets)","PLANNED WORKS",
AK904="No root CAuse","No root cause",
AK904="ODU HS","ACTIVE",
AK904="IP &amp; VLAN","ACTIVE",
AK904="Warehouse HUAWEI","SPARE-ISSUE",
AK904="SPARE-HS","SPARE-ISSUE",
AK904="Power Telco","ACTIVE", AK904="no impacts","no impacts"
),"")</f>
        <v>No root cause</v>
      </c>
      <c r="AM904" s="108" t="s">
        <v>5537</v>
      </c>
      <c r="AN904" s="117" t="s">
        <v>2674</v>
      </c>
      <c r="AP904" s="23" t="s">
        <v>5537</v>
      </c>
      <c r="AQ904" s="23" t="s">
        <v>5537</v>
      </c>
      <c r="AR904" s="7"/>
      <c r="AS904" s="6"/>
      <c r="AT904" s="7"/>
      <c r="AU904" s="3" t="s">
        <v>5537</v>
      </c>
      <c r="AV904" s="24" t="s">
        <v>5537</v>
      </c>
      <c r="AW904" s="24" t="s">
        <v>5537</v>
      </c>
      <c r="AX904" s="24" t="s">
        <v>5537</v>
      </c>
      <c r="AY904" s="24" t="s">
        <v>5537</v>
      </c>
      <c r="AZ904" s="24" t="s">
        <v>5537</v>
      </c>
      <c r="BA904" s="24" t="s">
        <v>5537</v>
      </c>
      <c r="BB904" s="24" t="s">
        <v>5537</v>
      </c>
      <c r="BC904" s="24" t="s">
        <v>5537</v>
      </c>
      <c r="BD904" s="24" t="s">
        <v>5537</v>
      </c>
      <c r="BE904" s="24" t="s">
        <v>5537</v>
      </c>
      <c r="BF904" s="24" t="s">
        <v>5537</v>
      </c>
      <c r="BG904" s="24" t="s">
        <v>5537</v>
      </c>
      <c r="BH904" s="24" t="s">
        <v>5537</v>
      </c>
      <c r="BI904" s="9" t="s">
        <v>5537</v>
      </c>
      <c r="BJ904" s="14"/>
      <c r="BK904" s="14" t="s">
        <v>5537</v>
      </c>
      <c r="BL904" s="14" t="str">
        <f>_xlfn.XLOOKUP(B904,'[4]cell downs 18042026 17h'!$B:$B,'[4]cell downs 18042026 17h'!$B:$B,"")</f>
        <v/>
      </c>
      <c r="BM904" s="14" t="str">
        <f>_xlfn.XLOOKUP(B904,'[5]Cells Huawei 19042026 15h'!$B:$B,'[5]Cells Huawei 19042026 15h'!$B:$B,"")</f>
        <v/>
      </c>
      <c r="BN904" s="9" t="str">
        <f>_xlfn.XLOOKUP(B904,'[6]cells down 19042026 9H40'!$B:$B,'[6]cells down 19042026 9H40'!$B:$B,"")</f>
        <v/>
      </c>
      <c r="BO904" s="9" t="s">
        <v>2674</v>
      </c>
      <c r="BP904" s="9" t="s">
        <v>5537</v>
      </c>
    </row>
    <row r="905" spans="1:68" s="9" customFormat="1" x14ac:dyDescent="0.35">
      <c r="A905" s="1" t="s">
        <v>3763</v>
      </c>
      <c r="B905" s="8" t="s">
        <v>3764</v>
      </c>
      <c r="C905" s="3" t="str">
        <f>_xlfn.XLOOKUP(B905,'[1]daily break down'!$D:$D,'[1]daily break down'!$E:$E,"")</f>
        <v>Garoua</v>
      </c>
      <c r="D905" s="1" t="s">
        <v>21</v>
      </c>
      <c r="E905" s="1" t="s">
        <v>22</v>
      </c>
      <c r="F905" s="3" t="s">
        <v>23</v>
      </c>
      <c r="G905" s="1" t="s">
        <v>24</v>
      </c>
      <c r="H905" s="39" t="str">
        <f>_xlfn.XLOOKUP(B905,[2]CALCULATION!$B:$B,[2]CALCULATION!$H:$H,"")</f>
        <v>Huawei</v>
      </c>
      <c r="I905" s="34">
        <v>0</v>
      </c>
      <c r="J905" s="34">
        <v>0</v>
      </c>
      <c r="K905" s="34">
        <v>0</v>
      </c>
      <c r="L905" s="34">
        <v>0</v>
      </c>
      <c r="M905" s="34">
        <v>0</v>
      </c>
      <c r="N905" s="34">
        <v>0</v>
      </c>
      <c r="O905" s="34">
        <v>0</v>
      </c>
      <c r="P905" s="34">
        <v>0</v>
      </c>
      <c r="Q905" s="34">
        <v>5.8253824554194384</v>
      </c>
      <c r="R905" s="34">
        <v>0</v>
      </c>
      <c r="S905" s="109">
        <v>0</v>
      </c>
      <c r="T905" s="109">
        <f>_xlfn.XLOOKUP(B905,'[3]Nur des jours'!$B:$B,'[3]Nur des jours'!$U:$U,"")</f>
        <v>0.47261174033267417</v>
      </c>
      <c r="U905" s="109">
        <v>0</v>
      </c>
      <c r="V905" s="109">
        <v>2.4228953894182341</v>
      </c>
      <c r="W905" s="109">
        <v>0.47261174033267422</v>
      </c>
      <c r="X905" s="109">
        <v>11.687968884208964</v>
      </c>
      <c r="Y905" s="109">
        <v>0</v>
      </c>
      <c r="Z905" s="109">
        <v>2.1969427822151455</v>
      </c>
      <c r="AA905" s="109">
        <v>1.3676651456911875</v>
      </c>
      <c r="AB905" s="109">
        <v>0</v>
      </c>
      <c r="AC905" s="109">
        <v>0</v>
      </c>
      <c r="AD905" s="109">
        <v>0</v>
      </c>
      <c r="AE905" s="109">
        <v>0</v>
      </c>
      <c r="AF905" s="109">
        <v>0</v>
      </c>
      <c r="AG905" s="57" t="str">
        <f>_xlfn.XLOOKUP(B905,[3]CALCULATION!$B:$B,[3]CALCULATION!$M:$M,"")</f>
        <v>Operationnel</v>
      </c>
      <c r="AH905" s="57"/>
      <c r="AI905" s="56" t="str" cm="1">
        <f t="array" ref="AI905">IFERROR(_xlfn.IFS(
AK905="MPR ISSUE","PDH",
AK905="BSS Hardware Issue","BSS",
AK905="Sites strategiques, MLL, Pylone, etc.","ENVTECH",
AK905="AKTIVCO DEFAUT GE &amp; POWER Cabinet","AKTIVCO",
AK905="AKTIVCO Coupure ENEO &amp; Baisse de tension","AKTIVCO GRID ONLY",
AK905="Coupure ENEO &amp; Baisse de tension","IHS GRID ONLY",
AK905="Defaut GE &amp; POWER Cabinet","IHS",
AK905="Sharing","Partners",
AK905="Sites strategiques &amp; DataCenter","SST &amp; DC",
AK905="Exclu","Exclu",
AK905="SAT","SAT",
AK905="SPARE-ISSUE","SPARE-ISSUE",
AK905="Fiber CAmtel","TRANS_FO_CAMTEL",
AK905="Fiber AOF","Fiber AOF",
AK905="Projet OCM (HUAWEI)","TRAVAUX-HUAWEI",
AK905="Projet OCM (NOKIA)","TRAVAUX-NOKIA",
AK905="ACCESS-ISSUE","ACCESS-ISSUE",
AK905="Projet OCM (ZTE, NOKIA, autres projets)","TRAVAUX OCM",
AK905="No root CAuse","No root cause",
AK905="ODU HS","PDH",
AK905="IP &amp; VLAN","PDH",
AK905="Warehouse HUAWEI","SPARE-ISSUE",
AK905="SPARE-HS","SPARE-ISSUE",
AK905="Power Telco","BSS",AK905="no impacts","no impacts"
),"")</f>
        <v>No root cause</v>
      </c>
      <c r="AJ905" s="56" t="str" cm="1">
        <f t="array" ref="AJ905">IFERROR(_xlfn.IFS(
AK905="MPR ISSUE","TX ISSUE",
AK905="BSS Hardware Issue","RAN ISSUE",
AK905="Sites strategiques, MLL, Pylone, etc.","ENVTECH",
AK905="AKTIVCO DEFAUT GE &amp; POWER Cabinet","POWER ISSUE",
AK905="AKTIVCO Coupure ENEO &amp; Baisse de tension","POWER ISSUE",
AK905="Coupure ENEO &amp; Baisse de tension","POWER ISSUE",
AK905="Defaut GE &amp; POWER Cabinet","POWER ISSUE",
AK905="Sharing","POWER ISSUE",
AK905="Sites strategiques &amp; DataCenter","POWER ISSUE",
AK905="Exclu","Exclu",
AK905="SAT","TX ISSUE",
AK905="SPARE-ISSUE","SPARE-ISSUE",
AK905="Fiber CAmtel","TX ISSUE",
AK905="Fiber AOF","TX ISSUE",
AK905="Projet OCM (HUAWEI)","TRAVAUX-HUAWEI",
AK905="Projet OCM (NOKIA)","TRAVAUX -NOKIA",
AK905="ACCESS-ISSUE","ACCESS-ISSUE",
AK905="Projet OCM (ZTE, NOKIA, autres projets)","TRAVAUX OCM",
AK905="No root CAuse","No root cause",
AK905="ODU HS","TX ISSUE",
AK905="IP &amp; VLAN","TX ISSUE",
AK905="Warehouse HUAWEI","SPARE-ISSUE",
AK905="SPARE-HS","SPARE-ISSUE",
AK905="Power Telco","RAN ISSUE",AK905="no impacts","no impacts"
),"")</f>
        <v>No root cause</v>
      </c>
      <c r="AK905" s="81" t="s">
        <v>5620</v>
      </c>
      <c r="AL905" s="56" t="str" cm="1">
        <f t="array" ref="AL905">IFERROR(_xlfn.IFS(
AK905="MPR ISSUE","ACTIVE",
AK905="BSS Hardware Issue","ACTIVE",
AK905="Sites strategiques, MLL, Pylone, etc.","PASSIVE",
AK905="AKTIVCO DEFAUT GE &amp; POWER Cabinet","PASSIVE",
AK905="AKTIVCO Coupure ENEO &amp; Baisse de tension","PASSIVE",
AK905="Coupure ENEO &amp; Baisse de tension","PASSIVE",
AK905="Defaut GE &amp; POWER Cabinet","PASSIVE",
AK905="Sharing","PASSIVE",
AK905="Sites strategiques &amp; DataCenter","PASSIVE",
AK905="Exclu","Exclu",
AK905="SAT","ACTIVE",
AK905="SPARE-ISSUE","SPARE-ISSUE",
AK905="Fiber CAmtel","ACTIVE",
AK905="Fiber AOF","ACTIVE",
AK905="Projet OCM (HUAWEI)","PLANNED WORKS",
AK905="Projet OCM (NOKIA)","PLANNED WORKS",
AK905="ACCESS-ISSUE","ACCESS-ISSUE",
AK905="Projet OCM (ZTE, NOKIA, autres projets)","PLANNED WORKS",
AK905="No root CAuse","No root cause",
AK905="ODU HS","ACTIVE",
AK905="IP &amp; VLAN","ACTIVE",
AK905="Warehouse HUAWEI","SPARE-ISSUE",
AK905="SPARE-HS","SPARE-ISSUE",
AK905="Power Telco","ACTIVE", AK905="no impacts","no impacts"
),"")</f>
        <v>No root cause</v>
      </c>
      <c r="AM905" s="108" t="s">
        <v>5537</v>
      </c>
      <c r="AN905" s="117" t="s">
        <v>3764</v>
      </c>
      <c r="AP905" s="23" t="s">
        <v>5537</v>
      </c>
      <c r="AQ905" s="23" t="s">
        <v>5537</v>
      </c>
      <c r="AR905" s="7"/>
      <c r="AS905" s="6"/>
      <c r="AT905" s="7"/>
      <c r="AU905" s="3" t="s">
        <v>5537</v>
      </c>
      <c r="AV905" s="24" t="s">
        <v>5537</v>
      </c>
      <c r="AW905" s="24" t="s">
        <v>5537</v>
      </c>
      <c r="AX905" s="24" t="s">
        <v>5537</v>
      </c>
      <c r="AY905" s="24" t="s">
        <v>5537</v>
      </c>
      <c r="AZ905" s="24" t="s">
        <v>5537</v>
      </c>
      <c r="BA905" s="24" t="s">
        <v>5537</v>
      </c>
      <c r="BB905" s="24" t="s">
        <v>5537</v>
      </c>
      <c r="BC905" s="24" t="s">
        <v>5537</v>
      </c>
      <c r="BD905" s="24" t="s">
        <v>5537</v>
      </c>
      <c r="BE905" s="24" t="s">
        <v>5537</v>
      </c>
      <c r="BF905" s="24" t="s">
        <v>5537</v>
      </c>
      <c r="BG905" s="24" t="s">
        <v>5537</v>
      </c>
      <c r="BH905" s="24" t="s">
        <v>5537</v>
      </c>
      <c r="BI905" s="9" t="s">
        <v>5537</v>
      </c>
      <c r="BJ905" s="14"/>
      <c r="BK905" s="14" t="s">
        <v>5537</v>
      </c>
      <c r="BL905" s="14" t="str">
        <f>_xlfn.XLOOKUP(B905,'[4]cell downs 18042026 17h'!$B:$B,'[4]cell downs 18042026 17h'!$B:$B,"")</f>
        <v/>
      </c>
      <c r="BM905" s="14" t="str">
        <f>_xlfn.XLOOKUP(B905,'[5]Cells Huawei 19042026 15h'!$B:$B,'[5]Cells Huawei 19042026 15h'!$B:$B,"")</f>
        <v/>
      </c>
      <c r="BN905" s="9" t="str">
        <f>_xlfn.XLOOKUP(B905,'[6]cells down 19042026 9H40'!$B:$B,'[6]cells down 19042026 9H40'!$B:$B,"")</f>
        <v/>
      </c>
      <c r="BO905" s="9" t="s">
        <v>5537</v>
      </c>
      <c r="BP905" s="9" t="s">
        <v>66</v>
      </c>
    </row>
    <row r="906" spans="1:68" s="9" customFormat="1" x14ac:dyDescent="0.35">
      <c r="A906" s="1" t="s">
        <v>248</v>
      </c>
      <c r="B906" s="8" t="s">
        <v>249</v>
      </c>
      <c r="C906" s="3" t="str">
        <f>_xlfn.XLOOKUP(B906,'[1]daily break down'!$D:$D,'[1]daily break down'!$E:$E,"")</f>
        <v>NORD-OUEST</v>
      </c>
      <c r="D906" s="1" t="s">
        <v>11</v>
      </c>
      <c r="E906" s="1" t="s">
        <v>12</v>
      </c>
      <c r="F906" s="3" t="s">
        <v>51</v>
      </c>
      <c r="G906" s="1" t="s">
        <v>52</v>
      </c>
      <c r="H906" s="39" t="str">
        <f>_xlfn.XLOOKUP(B906,[2]CALCULATION!$B:$B,[2]CALCULATION!$H:$H,"")</f>
        <v>Huawei</v>
      </c>
      <c r="I906" s="34">
        <v>0.39757956585138959</v>
      </c>
      <c r="J906" s="34">
        <v>1.2561780711291459</v>
      </c>
      <c r="K906" s="34">
        <v>0</v>
      </c>
      <c r="L906" s="34">
        <v>6.7607966430102184</v>
      </c>
      <c r="M906" s="34">
        <v>9.9894273655734462</v>
      </c>
      <c r="N906" s="34">
        <v>0.23479880604851711</v>
      </c>
      <c r="O906" s="34">
        <v>1.4175320246666268</v>
      </c>
      <c r="P906" s="34">
        <v>0</v>
      </c>
      <c r="Q906" s="34">
        <v>0</v>
      </c>
      <c r="R906" s="34">
        <v>0</v>
      </c>
      <c r="S906" s="109">
        <v>1.0148159562598272E-2</v>
      </c>
      <c r="T906" s="109">
        <f>_xlfn.XLOOKUP(B906,'[3]Nur des jours'!$B:$B,'[3]Nur des jours'!$U:$U,"")</f>
        <v>3.0854685489094921E-3</v>
      </c>
      <c r="U906" s="109">
        <v>4.7178775971441036</v>
      </c>
      <c r="V906" s="109">
        <v>0</v>
      </c>
      <c r="W906" s="109">
        <v>3.0854685489094921E-3</v>
      </c>
      <c r="X906" s="109">
        <v>0</v>
      </c>
      <c r="Y906" s="109">
        <v>0</v>
      </c>
      <c r="Z906" s="109">
        <v>0.23795561491069617</v>
      </c>
      <c r="AA906" s="109">
        <v>1.1014944368823714</v>
      </c>
      <c r="AB906" s="109">
        <v>0</v>
      </c>
      <c r="AC906" s="109">
        <v>0</v>
      </c>
      <c r="AD906" s="109">
        <v>0</v>
      </c>
      <c r="AE906" s="109">
        <v>0</v>
      </c>
      <c r="AF906" s="109">
        <v>0</v>
      </c>
      <c r="AG906" s="57" t="str">
        <f>_xlfn.XLOOKUP(B906,[3]CALCULATION!$B:$B,[3]CALCULATION!$M:$M,"")</f>
        <v>Operationnel</v>
      </c>
      <c r="AH906" s="57"/>
      <c r="AI906" s="56" t="str" cm="1">
        <f t="array" ref="AI906">IFERROR(_xlfn.IFS(
AK906="MPR ISSUE","PDH",
AK906="BSS Hardware Issue","BSS",
AK906="Sites strategiques, MLL, Pylone, etc.","ENVTECH",
AK906="AKTIVCO DEFAUT GE &amp; POWER Cabinet","AKTIVCO",
AK906="AKTIVCO Coupure ENEO &amp; Baisse de tension","AKTIVCO GRID ONLY",
AK906="Coupure ENEO &amp; Baisse de tension","IHS GRID ONLY",
AK906="Defaut GE &amp; POWER Cabinet","IHS",
AK906="Sharing","Partners",
AK906="Sites strategiques &amp; DataCenter","SST &amp; DC",
AK906="Exclu","Exclu",
AK906="SAT","SAT",
AK906="SPARE-ISSUE","SPARE-ISSUE",
AK906="Fiber CAmtel","TRANS_FO_CAMTEL",
AK906="Fiber AOF","Fiber AOF",
AK906="Projet OCM (HUAWEI)","TRAVAUX-HUAWEI",
AK906="Projet OCM (NOKIA)","TRAVAUX-NOKIA",
AK906="ACCESS-ISSUE","ACCESS-ISSUE",
AK906="Projet OCM (ZTE, NOKIA, autres projets)","TRAVAUX OCM",
AK906="No root CAuse","No root cause",
AK906="ODU HS","PDH",
AK906="IP &amp; VLAN","PDH",
AK906="Warehouse HUAWEI","SPARE-ISSUE",
AK906="SPARE-HS","SPARE-ISSUE",
AK906="Power Telco","BSS",AK906="no impacts","no impacts"
),"")</f>
        <v>No root cause</v>
      </c>
      <c r="AJ906" s="56" t="str" cm="1">
        <f t="array" ref="AJ906">IFERROR(_xlfn.IFS(
AK906="MPR ISSUE","TX ISSUE",
AK906="BSS Hardware Issue","RAN ISSUE",
AK906="Sites strategiques, MLL, Pylone, etc.","ENVTECH",
AK906="AKTIVCO DEFAUT GE &amp; POWER Cabinet","POWER ISSUE",
AK906="AKTIVCO Coupure ENEO &amp; Baisse de tension","POWER ISSUE",
AK906="Coupure ENEO &amp; Baisse de tension","POWER ISSUE",
AK906="Defaut GE &amp; POWER Cabinet","POWER ISSUE",
AK906="Sharing","POWER ISSUE",
AK906="Sites strategiques &amp; DataCenter","POWER ISSUE",
AK906="Exclu","Exclu",
AK906="SAT","TX ISSUE",
AK906="SPARE-ISSUE","SPARE-ISSUE",
AK906="Fiber CAmtel","TX ISSUE",
AK906="Fiber AOF","TX ISSUE",
AK906="Projet OCM (HUAWEI)","TRAVAUX-HUAWEI",
AK906="Projet OCM (NOKIA)","TRAVAUX -NOKIA",
AK906="ACCESS-ISSUE","ACCESS-ISSUE",
AK906="Projet OCM (ZTE, NOKIA, autres projets)","TRAVAUX OCM",
AK906="No root CAuse","No root cause",
AK906="ODU HS","TX ISSUE",
AK906="IP &amp; VLAN","TX ISSUE",
AK906="Warehouse HUAWEI","SPARE-ISSUE",
AK906="SPARE-HS","SPARE-ISSUE",
AK906="Power Telco","RAN ISSUE",AK906="no impacts","no impacts"
),"")</f>
        <v>No root cause</v>
      </c>
      <c r="AK906" s="81" t="s">
        <v>5620</v>
      </c>
      <c r="AL906" s="56" t="str" cm="1">
        <f t="array" ref="AL906">IFERROR(_xlfn.IFS(
AK906="MPR ISSUE","ACTIVE",
AK906="BSS Hardware Issue","ACTIVE",
AK906="Sites strategiques, MLL, Pylone, etc.","PASSIVE",
AK906="AKTIVCO DEFAUT GE &amp; POWER Cabinet","PASSIVE",
AK906="AKTIVCO Coupure ENEO &amp; Baisse de tension","PASSIVE",
AK906="Coupure ENEO &amp; Baisse de tension","PASSIVE",
AK906="Defaut GE &amp; POWER Cabinet","PASSIVE",
AK906="Sharing","PASSIVE",
AK906="Sites strategiques &amp; DataCenter","PASSIVE",
AK906="Exclu","Exclu",
AK906="SAT","ACTIVE",
AK906="SPARE-ISSUE","SPARE-ISSUE",
AK906="Fiber CAmtel","ACTIVE",
AK906="Fiber AOF","ACTIVE",
AK906="Projet OCM (HUAWEI)","PLANNED WORKS",
AK906="Projet OCM (NOKIA)","PLANNED WORKS",
AK906="ACCESS-ISSUE","ACCESS-ISSUE",
AK906="Projet OCM (ZTE, NOKIA, autres projets)","PLANNED WORKS",
AK906="No root CAuse","No root cause",
AK906="ODU HS","ACTIVE",
AK906="IP &amp; VLAN","ACTIVE",
AK906="Warehouse HUAWEI","SPARE-ISSUE",
AK906="SPARE-HS","SPARE-ISSUE",
AK906="Power Telco","ACTIVE", AK906="no impacts","no impacts"
),"")</f>
        <v>No root cause</v>
      </c>
      <c r="AM906" s="108" t="s">
        <v>5537</v>
      </c>
      <c r="AN906" s="117" t="s">
        <v>249</v>
      </c>
      <c r="AP906" s="23" t="s">
        <v>5537</v>
      </c>
      <c r="AQ906" s="23" t="s">
        <v>5537</v>
      </c>
      <c r="AR906" s="7"/>
      <c r="AS906" s="6"/>
      <c r="AT906" s="7"/>
      <c r="AU906" s="3" t="s">
        <v>5537</v>
      </c>
      <c r="AV906" s="24" t="s">
        <v>5537</v>
      </c>
      <c r="AW906" s="24" t="s">
        <v>5537</v>
      </c>
      <c r="AX906" s="24" t="s">
        <v>5537</v>
      </c>
      <c r="AY906" s="24" t="s">
        <v>5537</v>
      </c>
      <c r="AZ906" s="24" t="s">
        <v>5537</v>
      </c>
      <c r="BA906" s="24" t="s">
        <v>5537</v>
      </c>
      <c r="BB906" s="24" t="s">
        <v>5537</v>
      </c>
      <c r="BC906" s="24" t="s">
        <v>5537</v>
      </c>
      <c r="BD906" s="24" t="s">
        <v>5537</v>
      </c>
      <c r="BE906" s="24" t="s">
        <v>5537</v>
      </c>
      <c r="BF906" s="24" t="s">
        <v>5537</v>
      </c>
      <c r="BG906" s="24" t="s">
        <v>5537</v>
      </c>
      <c r="BH906" s="24" t="s">
        <v>5537</v>
      </c>
      <c r="BI906" s="9" t="s">
        <v>5537</v>
      </c>
      <c r="BJ906" s="14"/>
      <c r="BK906" s="14" t="s">
        <v>5537</v>
      </c>
      <c r="BL906" s="14" t="str">
        <f>_xlfn.XLOOKUP(B906,'[4]cell downs 18042026 17h'!$B:$B,'[4]cell downs 18042026 17h'!$B:$B,"")</f>
        <v/>
      </c>
      <c r="BM906" s="14" t="str">
        <f>_xlfn.XLOOKUP(B906,'[5]Cells Huawei 19042026 15h'!$B:$B,'[5]Cells Huawei 19042026 15h'!$B:$B,"")</f>
        <v/>
      </c>
      <c r="BN906" s="9" t="str">
        <f>_xlfn.XLOOKUP(B906,'[6]cells down 19042026 9H40'!$B:$B,'[6]cells down 19042026 9H40'!$B:$B,"")</f>
        <v/>
      </c>
      <c r="BO906" s="9" t="s">
        <v>249</v>
      </c>
      <c r="BP906" s="9" t="s">
        <v>5537</v>
      </c>
    </row>
    <row r="907" spans="1:68" s="9" customFormat="1" x14ac:dyDescent="0.35">
      <c r="A907" s="1" t="s">
        <v>1802</v>
      </c>
      <c r="B907" s="8" t="s">
        <v>1803</v>
      </c>
      <c r="C907" s="3" t="str">
        <f>_xlfn.XLOOKUP(B907,'[1]daily break down'!$D:$D,'[1]daily break down'!$E:$E,"")</f>
        <v>EXTREME-NORD</v>
      </c>
      <c r="D907" s="1" t="s">
        <v>11</v>
      </c>
      <c r="E907" s="1" t="s">
        <v>12</v>
      </c>
      <c r="F907" s="3" t="s">
        <v>55</v>
      </c>
      <c r="G907" s="1" t="s">
        <v>1625</v>
      </c>
      <c r="H907" s="39" t="str">
        <f>_xlfn.XLOOKUP(B907,[2]CALCULATION!$B:$B,[2]CALCULATION!$H:$H,"")</f>
        <v>Huawei</v>
      </c>
      <c r="I907" s="34">
        <v>0</v>
      </c>
      <c r="J907" s="34">
        <v>0</v>
      </c>
      <c r="K907" s="34">
        <v>1.908478225509584</v>
      </c>
      <c r="L907" s="34">
        <v>0</v>
      </c>
      <c r="M907" s="34">
        <v>0</v>
      </c>
      <c r="N907" s="34">
        <v>0</v>
      </c>
      <c r="O907" s="34">
        <v>0</v>
      </c>
      <c r="P907" s="34">
        <v>0</v>
      </c>
      <c r="Q907" s="34">
        <v>0</v>
      </c>
      <c r="R907" s="34">
        <v>0</v>
      </c>
      <c r="S907" s="109">
        <v>0</v>
      </c>
      <c r="T907" s="109">
        <f>_xlfn.XLOOKUP(B907,'[3]Nur des jours'!$B:$B,'[3]Nur des jours'!$U:$U,"")</f>
        <v>27.737113799214125</v>
      </c>
      <c r="U907" s="109">
        <v>1.3452821224028559</v>
      </c>
      <c r="V907" s="109">
        <v>5.799432416467627</v>
      </c>
      <c r="W907" s="109">
        <v>27.737113799214125</v>
      </c>
      <c r="X907" s="109">
        <v>27.737113799214125</v>
      </c>
      <c r="Y907" s="109">
        <v>15.098767096706077</v>
      </c>
      <c r="Z907" s="109">
        <v>1.3916354909497681</v>
      </c>
      <c r="AA907" s="109">
        <v>1.0003873779010537</v>
      </c>
      <c r="AB907" s="109">
        <v>0</v>
      </c>
      <c r="AC907" s="109">
        <v>0</v>
      </c>
      <c r="AD907" s="109">
        <v>0</v>
      </c>
      <c r="AE907" s="109">
        <v>0</v>
      </c>
      <c r="AF907" s="109">
        <v>0</v>
      </c>
      <c r="AG907" s="57" t="str">
        <f>_xlfn.XLOOKUP(B907,[3]CALCULATION!$B:$B,[3]CALCULATION!$M:$M,"")</f>
        <v>Insecurity</v>
      </c>
      <c r="AH907" s="57"/>
      <c r="AI907" s="56" t="str" cm="1">
        <f t="array" ref="AI907">IFERROR(_xlfn.IFS(
AK907="MPR ISSUE","PDH",
AK907="BSS Hardware Issue","BSS",
AK907="Sites strategiques, MLL, Pylone, etc.","ENVTECH",
AK907="AKTIVCO DEFAUT GE &amp; POWER Cabinet","AKTIVCO",
AK907="AKTIVCO Coupure ENEO &amp; Baisse de tension","AKTIVCO GRID ONLY",
AK907="Coupure ENEO &amp; Baisse de tension","IHS GRID ONLY",
AK907="Defaut GE &amp; POWER Cabinet","IHS",
AK907="Sharing","Partners",
AK907="Sites strategiques &amp; DataCenter","SST &amp; DC",
AK907="Exclu","Exclu",
AK907="SAT","SAT",
AK907="SPARE-ISSUE","SPARE-ISSUE",
AK907="Fiber CAmtel","TRANS_FO_CAMTEL",
AK907="Fiber AOF","Fiber AOF",
AK907="Projet OCM (HUAWEI)","TRAVAUX-HUAWEI",
AK907="Projet OCM (NOKIA)","TRAVAUX-NOKIA",
AK907="ACCESS-ISSUE","ACCESS-ISSUE",
AK907="Projet OCM (ZTE, NOKIA, autres projets)","TRAVAUX OCM",
AK907="No root CAuse","No root cause",
AK907="ODU HS","PDH",
AK907="IP &amp; VLAN","PDH",
AK907="Warehouse HUAWEI","SPARE-ISSUE",
AK907="SPARE-HS","SPARE-ISSUE",
AK907="Power Telco","BSS",AK907="no impacts","no impacts"
),"")</f>
        <v>No root cause</v>
      </c>
      <c r="AJ907" s="56" t="str" cm="1">
        <f t="array" ref="AJ907">IFERROR(_xlfn.IFS(
AK907="MPR ISSUE","TX ISSUE",
AK907="BSS Hardware Issue","RAN ISSUE",
AK907="Sites strategiques, MLL, Pylone, etc.","ENVTECH",
AK907="AKTIVCO DEFAUT GE &amp; POWER Cabinet","POWER ISSUE",
AK907="AKTIVCO Coupure ENEO &amp; Baisse de tension","POWER ISSUE",
AK907="Coupure ENEO &amp; Baisse de tension","POWER ISSUE",
AK907="Defaut GE &amp; POWER Cabinet","POWER ISSUE",
AK907="Sharing","POWER ISSUE",
AK907="Sites strategiques &amp; DataCenter","POWER ISSUE",
AK907="Exclu","Exclu",
AK907="SAT","TX ISSUE",
AK907="SPARE-ISSUE","SPARE-ISSUE",
AK907="Fiber CAmtel","TX ISSUE",
AK907="Fiber AOF","TX ISSUE",
AK907="Projet OCM (HUAWEI)","TRAVAUX-HUAWEI",
AK907="Projet OCM (NOKIA)","TRAVAUX -NOKIA",
AK907="ACCESS-ISSUE","ACCESS-ISSUE",
AK907="Projet OCM (ZTE, NOKIA, autres projets)","TRAVAUX OCM",
AK907="No root CAuse","No root cause",
AK907="ODU HS","TX ISSUE",
AK907="IP &amp; VLAN","TX ISSUE",
AK907="Warehouse HUAWEI","SPARE-ISSUE",
AK907="SPARE-HS","SPARE-ISSUE",
AK907="Power Telco","RAN ISSUE",AK907="no impacts","no impacts"
),"")</f>
        <v>No root cause</v>
      </c>
      <c r="AK907" s="81" t="s">
        <v>5620</v>
      </c>
      <c r="AL907" s="56" t="str" cm="1">
        <f t="array" ref="AL907">IFERROR(_xlfn.IFS(
AK907="MPR ISSUE","ACTIVE",
AK907="BSS Hardware Issue","ACTIVE",
AK907="Sites strategiques, MLL, Pylone, etc.","PASSIVE",
AK907="AKTIVCO DEFAUT GE &amp; POWER Cabinet","PASSIVE",
AK907="AKTIVCO Coupure ENEO &amp; Baisse de tension","PASSIVE",
AK907="Coupure ENEO &amp; Baisse de tension","PASSIVE",
AK907="Defaut GE &amp; POWER Cabinet","PASSIVE",
AK907="Sharing","PASSIVE",
AK907="Sites strategiques &amp; DataCenter","PASSIVE",
AK907="Exclu","Exclu",
AK907="SAT","ACTIVE",
AK907="SPARE-ISSUE","SPARE-ISSUE",
AK907="Fiber CAmtel","ACTIVE",
AK907="Fiber AOF","ACTIVE",
AK907="Projet OCM (HUAWEI)","PLANNED WORKS",
AK907="Projet OCM (NOKIA)","PLANNED WORKS",
AK907="ACCESS-ISSUE","ACCESS-ISSUE",
AK907="Projet OCM (ZTE, NOKIA, autres projets)","PLANNED WORKS",
AK907="No root CAuse","No root cause",
AK907="ODU HS","ACTIVE",
AK907="IP &amp; VLAN","ACTIVE",
AK907="Warehouse HUAWEI","SPARE-ISSUE",
AK907="SPARE-HS","SPARE-ISSUE",
AK907="Power Telco","ACTIVE", AK907="no impacts","no impacts"
),"")</f>
        <v>No root cause</v>
      </c>
      <c r="AM907" s="108" t="s">
        <v>5537</v>
      </c>
      <c r="AN907" s="117" t="s">
        <v>1803</v>
      </c>
      <c r="AP907" s="23" t="s">
        <v>5537</v>
      </c>
      <c r="AQ907" s="23" t="s">
        <v>5537</v>
      </c>
      <c r="AR907" s="7"/>
      <c r="AS907" s="6"/>
      <c r="AT907" s="7"/>
      <c r="AU907" s="3" t="s">
        <v>5537</v>
      </c>
      <c r="AV907" s="24" t="s">
        <v>5537</v>
      </c>
      <c r="AW907" s="24" t="s">
        <v>5537</v>
      </c>
      <c r="AX907" s="24" t="s">
        <v>5537</v>
      </c>
      <c r="AY907" s="24" t="s">
        <v>5537</v>
      </c>
      <c r="AZ907" s="24" t="s">
        <v>5537</v>
      </c>
      <c r="BA907" s="24" t="s">
        <v>5537</v>
      </c>
      <c r="BB907" s="24" t="s">
        <v>5537</v>
      </c>
      <c r="BC907" s="24" t="s">
        <v>5537</v>
      </c>
      <c r="BD907" s="24" t="s">
        <v>5537</v>
      </c>
      <c r="BE907" s="24" t="s">
        <v>5537</v>
      </c>
      <c r="BF907" s="24" t="s">
        <v>5537</v>
      </c>
      <c r="BG907" s="24" t="s">
        <v>5537</v>
      </c>
      <c r="BH907" s="24" t="s">
        <v>5537</v>
      </c>
      <c r="BI907" s="9" t="s">
        <v>5537</v>
      </c>
      <c r="BJ907" s="14"/>
      <c r="BK907" s="14" t="s">
        <v>5537</v>
      </c>
      <c r="BL907" s="14" t="str">
        <f>_xlfn.XLOOKUP(B907,'[4]cell downs 18042026 17h'!$B:$B,'[4]cell downs 18042026 17h'!$B:$B,"")</f>
        <v/>
      </c>
      <c r="BM907" s="14" t="str">
        <f>_xlfn.XLOOKUP(B907,'[5]Cells Huawei 19042026 15h'!$B:$B,'[5]Cells Huawei 19042026 15h'!$B:$B,"")</f>
        <v/>
      </c>
      <c r="BN907" s="9" t="str">
        <f>_xlfn.XLOOKUP(B907,'[6]cells down 19042026 9H40'!$B:$B,'[6]cells down 19042026 9H40'!$B:$B,"")</f>
        <v/>
      </c>
      <c r="BO907" s="9" t="s">
        <v>1803</v>
      </c>
      <c r="BP907" s="9" t="s">
        <v>12</v>
      </c>
    </row>
    <row r="908" spans="1:68" s="9" customFormat="1" x14ac:dyDescent="0.35">
      <c r="A908" s="1" t="s">
        <v>338</v>
      </c>
      <c r="B908" s="8" t="s">
        <v>339</v>
      </c>
      <c r="C908" s="3" t="str">
        <f>_xlfn.XLOOKUP(B908,'[1]daily break down'!$D:$D,'[1]daily break down'!$E:$E,"")</f>
        <v>Douala</v>
      </c>
      <c r="D908" s="1" t="s">
        <v>21</v>
      </c>
      <c r="E908" s="1" t="s">
        <v>125</v>
      </c>
      <c r="F908" s="3" t="s">
        <v>31</v>
      </c>
      <c r="G908" s="1" t="s">
        <v>32</v>
      </c>
      <c r="H908" s="41" t="str">
        <f>_xlfn.XLOOKUP(B908,[2]CALCULATION!$B:$B,[2]CALCULATION!$H:$H,"")</f>
        <v>ZTE</v>
      </c>
      <c r="I908" s="34">
        <v>0</v>
      </c>
      <c r="J908" s="34">
        <v>0</v>
      </c>
      <c r="K908" s="34">
        <v>23.879529039787919</v>
      </c>
      <c r="L908" s="34">
        <v>0</v>
      </c>
      <c r="M908" s="34">
        <v>0</v>
      </c>
      <c r="N908" s="34">
        <v>18.159979939103906</v>
      </c>
      <c r="O908" s="34">
        <v>8.5214755745035422</v>
      </c>
      <c r="P908" s="34">
        <v>0</v>
      </c>
      <c r="Q908" s="34">
        <v>0</v>
      </c>
      <c r="R908" s="34">
        <v>0</v>
      </c>
      <c r="S908" s="109">
        <v>7.3877709861799543</v>
      </c>
      <c r="T908" s="109">
        <f>_xlfn.XLOOKUP(B908,'[3]Nur des jours'!$B:$B,'[3]Nur des jours'!$U:$U,"")</f>
        <v>4.0830379844363982</v>
      </c>
      <c r="U908" s="109">
        <v>0</v>
      </c>
      <c r="V908" s="109">
        <v>0</v>
      </c>
      <c r="W908" s="109">
        <v>4.0830379844363982</v>
      </c>
      <c r="X908" s="109">
        <v>0</v>
      </c>
      <c r="Y908" s="109">
        <v>0</v>
      </c>
      <c r="Z908" s="109">
        <v>0</v>
      </c>
      <c r="AA908" s="109">
        <v>0.90948198371728772</v>
      </c>
      <c r="AB908" s="109">
        <v>0</v>
      </c>
      <c r="AC908" s="109">
        <v>0</v>
      </c>
      <c r="AD908" s="109">
        <v>0</v>
      </c>
      <c r="AE908" s="109">
        <v>0</v>
      </c>
      <c r="AF908" s="109">
        <v>0</v>
      </c>
      <c r="AG908" s="57" t="str">
        <f>_xlfn.XLOOKUP(B908,[3]CALCULATION!$B:$B,[3]CALCULATION!$M:$M,"")</f>
        <v>Operationnel</v>
      </c>
      <c r="AH908" s="57"/>
      <c r="AI908" s="56" t="str" cm="1">
        <f t="array" ref="AI908">IFERROR(_xlfn.IFS(
AK908="MPR ISSUE","PDH",
AK908="BSS Hardware Issue","BSS",
AK908="Sites strategiques, MLL, Pylone, etc.","ENVTECH",
AK908="AKTIVCO DEFAUT GE &amp; POWER Cabinet","AKTIVCO",
AK908="AKTIVCO Coupure ENEO &amp; Baisse de tension","AKTIVCO GRID ONLY",
AK908="Coupure ENEO &amp; Baisse de tension","IHS GRID ONLY",
AK908="Defaut GE &amp; POWER Cabinet","IHS",
AK908="Sharing","Partners",
AK908="Sites strategiques &amp; DataCenter","SST &amp; DC",
AK908="Exclu","Exclu",
AK908="SAT","SAT",
AK908="SPARE-ISSUE","SPARE-ISSUE",
AK908="Fiber CAmtel","TRANS_FO_CAMTEL",
AK908="Fiber AOF","Fiber AOF",
AK908="Projet OCM (HUAWEI)","TRAVAUX-HUAWEI",
AK908="Projet OCM (NOKIA)","TRAVAUX-NOKIA",
AK908="ACCESS-ISSUE","ACCESS-ISSUE",
AK908="Projet OCM (ZTE, NOKIA, autres projets)","TRAVAUX OCM",
AK908="No root CAuse","No root cause",
AK908="ODU HS","PDH",
AK908="IP &amp; VLAN","PDH",
AK908="Warehouse HUAWEI","SPARE-ISSUE",
AK908="SPARE-HS","SPARE-ISSUE",
AK908="Power Telco","BSS",AK908="no impacts","no impacts"
),"")</f>
        <v>No root cause</v>
      </c>
      <c r="AJ908" s="56" t="str" cm="1">
        <f t="array" ref="AJ908">IFERROR(_xlfn.IFS(
AK908="MPR ISSUE","TX ISSUE",
AK908="BSS Hardware Issue","RAN ISSUE",
AK908="Sites strategiques, MLL, Pylone, etc.","ENVTECH",
AK908="AKTIVCO DEFAUT GE &amp; POWER Cabinet","POWER ISSUE",
AK908="AKTIVCO Coupure ENEO &amp; Baisse de tension","POWER ISSUE",
AK908="Coupure ENEO &amp; Baisse de tension","POWER ISSUE",
AK908="Defaut GE &amp; POWER Cabinet","POWER ISSUE",
AK908="Sharing","POWER ISSUE",
AK908="Sites strategiques &amp; DataCenter","POWER ISSUE",
AK908="Exclu","Exclu",
AK908="SAT","TX ISSUE",
AK908="SPARE-ISSUE","SPARE-ISSUE",
AK908="Fiber CAmtel","TX ISSUE",
AK908="Fiber AOF","TX ISSUE",
AK908="Projet OCM (HUAWEI)","TRAVAUX-HUAWEI",
AK908="Projet OCM (NOKIA)","TRAVAUX -NOKIA",
AK908="ACCESS-ISSUE","ACCESS-ISSUE",
AK908="Projet OCM (ZTE, NOKIA, autres projets)","TRAVAUX OCM",
AK908="No root CAuse","No root cause",
AK908="ODU HS","TX ISSUE",
AK908="IP &amp; VLAN","TX ISSUE",
AK908="Warehouse HUAWEI","SPARE-ISSUE",
AK908="SPARE-HS","SPARE-ISSUE",
AK908="Power Telco","RAN ISSUE",AK908="no impacts","no impacts"
),"")</f>
        <v>No root cause</v>
      </c>
      <c r="AK908" s="81" t="s">
        <v>5620</v>
      </c>
      <c r="AL908" s="56" t="str" cm="1">
        <f t="array" ref="AL908">IFERROR(_xlfn.IFS(
AK908="MPR ISSUE","ACTIVE",
AK908="BSS Hardware Issue","ACTIVE",
AK908="Sites strategiques, MLL, Pylone, etc.","PASSIVE",
AK908="AKTIVCO DEFAUT GE &amp; POWER Cabinet","PASSIVE",
AK908="AKTIVCO Coupure ENEO &amp; Baisse de tension","PASSIVE",
AK908="Coupure ENEO &amp; Baisse de tension","PASSIVE",
AK908="Defaut GE &amp; POWER Cabinet","PASSIVE",
AK908="Sharing","PASSIVE",
AK908="Sites strategiques &amp; DataCenter","PASSIVE",
AK908="Exclu","Exclu",
AK908="SAT","ACTIVE",
AK908="SPARE-ISSUE","SPARE-ISSUE",
AK908="Fiber CAmtel","ACTIVE",
AK908="Fiber AOF","ACTIVE",
AK908="Projet OCM (HUAWEI)","PLANNED WORKS",
AK908="Projet OCM (NOKIA)","PLANNED WORKS",
AK908="ACCESS-ISSUE","ACCESS-ISSUE",
AK908="Projet OCM (ZTE, NOKIA, autres projets)","PLANNED WORKS",
AK908="No root CAuse","No root cause",
AK908="ODU HS","ACTIVE",
AK908="IP &amp; VLAN","ACTIVE",
AK908="Warehouse HUAWEI","SPARE-ISSUE",
AK908="SPARE-HS","SPARE-ISSUE",
AK908="Power Telco","ACTIVE", AK908="no impacts","no impacts"
),"")</f>
        <v>No root cause</v>
      </c>
      <c r="AM908" s="108" t="s">
        <v>5537</v>
      </c>
      <c r="AN908" s="117" t="s">
        <v>339</v>
      </c>
      <c r="AP908" s="23" t="s">
        <v>5537</v>
      </c>
      <c r="AQ908" s="23" t="s">
        <v>5537</v>
      </c>
      <c r="AR908" s="7"/>
      <c r="AS908" s="6"/>
      <c r="AT908" s="7"/>
      <c r="AU908" s="3" t="s">
        <v>5537</v>
      </c>
      <c r="AV908" s="24" t="s">
        <v>5537</v>
      </c>
      <c r="AW908" s="24" t="s">
        <v>5537</v>
      </c>
      <c r="AX908" s="24" t="s">
        <v>5537</v>
      </c>
      <c r="AY908" s="24" t="s">
        <v>5537</v>
      </c>
      <c r="AZ908" s="24" t="s">
        <v>5537</v>
      </c>
      <c r="BA908" s="24" t="s">
        <v>5537</v>
      </c>
      <c r="BB908" s="24" t="s">
        <v>5537</v>
      </c>
      <c r="BC908" s="24" t="s">
        <v>5537</v>
      </c>
      <c r="BD908" s="24" t="s">
        <v>5537</v>
      </c>
      <c r="BE908" s="24" t="s">
        <v>5537</v>
      </c>
      <c r="BF908" s="24" t="s">
        <v>5537</v>
      </c>
      <c r="BG908" s="24" t="s">
        <v>5537</v>
      </c>
      <c r="BH908" s="24" t="s">
        <v>5537</v>
      </c>
      <c r="BI908" s="9" t="s">
        <v>5537</v>
      </c>
      <c r="BJ908" s="14"/>
      <c r="BK908" s="14" t="s">
        <v>5537</v>
      </c>
      <c r="BL908" s="14" t="str">
        <f>_xlfn.XLOOKUP(B908,'[4]cell downs 18042026 17h'!$B:$B,'[4]cell downs 18042026 17h'!$B:$B,"")</f>
        <v/>
      </c>
      <c r="BM908" s="14" t="str">
        <f>_xlfn.XLOOKUP(B908,'[5]Cells Huawei 19042026 15h'!$B:$B,'[5]Cells Huawei 19042026 15h'!$B:$B,"")</f>
        <v/>
      </c>
      <c r="BN908" s="9" t="str">
        <f>_xlfn.XLOOKUP(B908,'[6]cells down 19042026 9H40'!$B:$B,'[6]cells down 19042026 9H40'!$B:$B,"")</f>
        <v/>
      </c>
      <c r="BO908" s="9" t="s">
        <v>5537</v>
      </c>
      <c r="BP908" s="9" t="s">
        <v>5537</v>
      </c>
    </row>
    <row r="909" spans="1:68" s="9" customFormat="1" x14ac:dyDescent="0.35">
      <c r="A909" s="1" t="s">
        <v>2091</v>
      </c>
      <c r="B909" s="8" t="s">
        <v>2092</v>
      </c>
      <c r="C909" s="3" t="str">
        <f>_xlfn.XLOOKUP(B909,'[1]daily break down'!$D:$D,'[1]daily break down'!$E:$E,"")</f>
        <v>Garoua</v>
      </c>
      <c r="D909" s="1" t="s">
        <v>11</v>
      </c>
      <c r="E909" s="1" t="s">
        <v>12</v>
      </c>
      <c r="F909" s="3" t="s">
        <v>23</v>
      </c>
      <c r="G909" s="1" t="s">
        <v>24</v>
      </c>
      <c r="H909" s="39" t="str">
        <f>_xlfn.XLOOKUP(B909,[2]CALCULATION!$B:$B,[2]CALCULATION!$H:$H,"")</f>
        <v>Huawei</v>
      </c>
      <c r="I909" s="34">
        <v>0</v>
      </c>
      <c r="J909" s="34">
        <v>0</v>
      </c>
      <c r="K909" s="34">
        <v>0</v>
      </c>
      <c r="L909" s="34">
        <v>0</v>
      </c>
      <c r="M909" s="34">
        <v>0</v>
      </c>
      <c r="N909" s="34">
        <v>0</v>
      </c>
      <c r="O909" s="34">
        <v>0</v>
      </c>
      <c r="P909" s="34">
        <v>0</v>
      </c>
      <c r="Q909" s="34">
        <v>1.7913552661992449</v>
      </c>
      <c r="R909" s="34">
        <v>0</v>
      </c>
      <c r="S909" s="109">
        <v>0</v>
      </c>
      <c r="T909" s="109">
        <f>_xlfn.XLOOKUP(B909,'[3]Nur des jours'!$B:$B,'[3]Nur des jours'!$U:$U,"")</f>
        <v>0</v>
      </c>
      <c r="U909" s="109">
        <v>0</v>
      </c>
      <c r="V909" s="109">
        <v>0</v>
      </c>
      <c r="W909" s="109">
        <v>0</v>
      </c>
      <c r="X909" s="109">
        <v>0</v>
      </c>
      <c r="Y909" s="109">
        <v>0</v>
      </c>
      <c r="Z909" s="109">
        <v>0.97902095407681344</v>
      </c>
      <c r="AA909" s="109">
        <v>0.69890321402379341</v>
      </c>
      <c r="AB909" s="109">
        <v>0</v>
      </c>
      <c r="AC909" s="109">
        <v>0</v>
      </c>
      <c r="AD909" s="109">
        <v>0</v>
      </c>
      <c r="AE909" s="109">
        <v>0</v>
      </c>
      <c r="AF909" s="109">
        <v>0</v>
      </c>
      <c r="AG909" s="57" t="str">
        <f>_xlfn.XLOOKUP(B909,[3]CALCULATION!$B:$B,[3]CALCULATION!$M:$M,"")</f>
        <v>Operationnel</v>
      </c>
      <c r="AH909" s="57"/>
      <c r="AI909" s="56" t="str" cm="1">
        <f t="array" ref="AI909">IFERROR(_xlfn.IFS(
AK909="MPR ISSUE","PDH",
AK909="BSS Hardware Issue","BSS",
AK909="Sites strategiques, MLL, Pylone, etc.","ENVTECH",
AK909="AKTIVCO DEFAUT GE &amp; POWER Cabinet","AKTIVCO",
AK909="AKTIVCO Coupure ENEO &amp; Baisse de tension","AKTIVCO GRID ONLY",
AK909="Coupure ENEO &amp; Baisse de tension","IHS GRID ONLY",
AK909="Defaut GE &amp; POWER Cabinet","IHS",
AK909="Sharing","Partners",
AK909="Sites strategiques &amp; DataCenter","SST &amp; DC",
AK909="Exclu","Exclu",
AK909="SAT","SAT",
AK909="SPARE-ISSUE","SPARE-ISSUE",
AK909="Fiber CAmtel","TRANS_FO_CAMTEL",
AK909="Fiber AOF","Fiber AOF",
AK909="Projet OCM (HUAWEI)","TRAVAUX-HUAWEI",
AK909="Projet OCM (NOKIA)","TRAVAUX-NOKIA",
AK909="ACCESS-ISSUE","ACCESS-ISSUE",
AK909="Projet OCM (ZTE, NOKIA, autres projets)","TRAVAUX OCM",
AK909="No root CAuse","No root cause",
AK909="ODU HS","PDH",
AK909="IP &amp; VLAN","PDH",
AK909="Warehouse HUAWEI","SPARE-ISSUE",
AK909="SPARE-HS","SPARE-ISSUE",
AK909="Power Telco","BSS",AK909="no impacts","no impacts"
),"")</f>
        <v>No root cause</v>
      </c>
      <c r="AJ909" s="56" t="str" cm="1">
        <f t="array" ref="AJ909">IFERROR(_xlfn.IFS(
AK909="MPR ISSUE","TX ISSUE",
AK909="BSS Hardware Issue","RAN ISSUE",
AK909="Sites strategiques, MLL, Pylone, etc.","ENVTECH",
AK909="AKTIVCO DEFAUT GE &amp; POWER Cabinet","POWER ISSUE",
AK909="AKTIVCO Coupure ENEO &amp; Baisse de tension","POWER ISSUE",
AK909="Coupure ENEO &amp; Baisse de tension","POWER ISSUE",
AK909="Defaut GE &amp; POWER Cabinet","POWER ISSUE",
AK909="Sharing","POWER ISSUE",
AK909="Sites strategiques &amp; DataCenter","POWER ISSUE",
AK909="Exclu","Exclu",
AK909="SAT","TX ISSUE",
AK909="SPARE-ISSUE","SPARE-ISSUE",
AK909="Fiber CAmtel","TX ISSUE",
AK909="Fiber AOF","TX ISSUE",
AK909="Projet OCM (HUAWEI)","TRAVAUX-HUAWEI",
AK909="Projet OCM (NOKIA)","TRAVAUX -NOKIA",
AK909="ACCESS-ISSUE","ACCESS-ISSUE",
AK909="Projet OCM (ZTE, NOKIA, autres projets)","TRAVAUX OCM",
AK909="No root CAuse","No root cause",
AK909="ODU HS","TX ISSUE",
AK909="IP &amp; VLAN","TX ISSUE",
AK909="Warehouse HUAWEI","SPARE-ISSUE",
AK909="SPARE-HS","SPARE-ISSUE",
AK909="Power Telco","RAN ISSUE",AK909="no impacts","no impacts"
),"")</f>
        <v>No root cause</v>
      </c>
      <c r="AK909" s="81" t="s">
        <v>5620</v>
      </c>
      <c r="AL909" s="56" t="str" cm="1">
        <f t="array" ref="AL909">IFERROR(_xlfn.IFS(
AK909="MPR ISSUE","ACTIVE",
AK909="BSS Hardware Issue","ACTIVE",
AK909="Sites strategiques, MLL, Pylone, etc.","PASSIVE",
AK909="AKTIVCO DEFAUT GE &amp; POWER Cabinet","PASSIVE",
AK909="AKTIVCO Coupure ENEO &amp; Baisse de tension","PASSIVE",
AK909="Coupure ENEO &amp; Baisse de tension","PASSIVE",
AK909="Defaut GE &amp; POWER Cabinet","PASSIVE",
AK909="Sharing","PASSIVE",
AK909="Sites strategiques &amp; DataCenter","PASSIVE",
AK909="Exclu","Exclu",
AK909="SAT","ACTIVE",
AK909="SPARE-ISSUE","SPARE-ISSUE",
AK909="Fiber CAmtel","ACTIVE",
AK909="Fiber AOF","ACTIVE",
AK909="Projet OCM (HUAWEI)","PLANNED WORKS",
AK909="Projet OCM (NOKIA)","PLANNED WORKS",
AK909="ACCESS-ISSUE","ACCESS-ISSUE",
AK909="Projet OCM (ZTE, NOKIA, autres projets)","PLANNED WORKS",
AK909="No root CAuse","No root cause",
AK909="ODU HS","ACTIVE",
AK909="IP &amp; VLAN","ACTIVE",
AK909="Warehouse HUAWEI","SPARE-ISSUE",
AK909="SPARE-HS","SPARE-ISSUE",
AK909="Power Telco","ACTIVE", AK909="no impacts","no impacts"
),"")</f>
        <v>No root cause</v>
      </c>
      <c r="AM909" s="108" t="s">
        <v>5537</v>
      </c>
      <c r="AN909" s="117" t="s">
        <v>2092</v>
      </c>
      <c r="AP909" s="23" t="s">
        <v>5537</v>
      </c>
      <c r="AQ909" s="23" t="s">
        <v>5537</v>
      </c>
      <c r="AR909" s="7"/>
      <c r="AS909" s="6"/>
      <c r="AT909" s="7"/>
      <c r="AU909" s="3" t="s">
        <v>5537</v>
      </c>
      <c r="AV909" s="24" t="s">
        <v>5537</v>
      </c>
      <c r="AW909" s="24" t="s">
        <v>5537</v>
      </c>
      <c r="AX909" s="24" t="s">
        <v>5537</v>
      </c>
      <c r="AY909" s="24" t="s">
        <v>5537</v>
      </c>
      <c r="AZ909" s="24" t="s">
        <v>5537</v>
      </c>
      <c r="BA909" s="24" t="s">
        <v>5537</v>
      </c>
      <c r="BB909" s="24" t="s">
        <v>5537</v>
      </c>
      <c r="BC909" s="24" t="s">
        <v>5537</v>
      </c>
      <c r="BD909" s="24" t="s">
        <v>5537</v>
      </c>
      <c r="BE909" s="24" t="s">
        <v>5537</v>
      </c>
      <c r="BF909" s="24" t="s">
        <v>5537</v>
      </c>
      <c r="BG909" s="24" t="s">
        <v>5537</v>
      </c>
      <c r="BH909" s="24" t="s">
        <v>5537</v>
      </c>
      <c r="BI909" s="9" t="s">
        <v>5537</v>
      </c>
      <c r="BJ909" s="14"/>
      <c r="BK909" s="14" t="s">
        <v>5537</v>
      </c>
      <c r="BL909" s="14" t="str">
        <f>_xlfn.XLOOKUP(B909,'[4]cell downs 18042026 17h'!$B:$B,'[4]cell downs 18042026 17h'!$B:$B,"")</f>
        <v/>
      </c>
      <c r="BM909" s="14" t="str">
        <f>_xlfn.XLOOKUP(B909,'[5]Cells Huawei 19042026 15h'!$B:$B,'[5]Cells Huawei 19042026 15h'!$B:$B,"")</f>
        <v/>
      </c>
      <c r="BN909" s="9" t="str">
        <f>_xlfn.XLOOKUP(B909,'[6]cells down 19042026 9H40'!$B:$B,'[6]cells down 19042026 9H40'!$B:$B,"")</f>
        <v/>
      </c>
      <c r="BO909" s="9" t="s">
        <v>2092</v>
      </c>
      <c r="BP909" s="9" t="s">
        <v>5537</v>
      </c>
    </row>
    <row r="910" spans="1:68" s="9" customFormat="1" x14ac:dyDescent="0.35">
      <c r="A910" s="1" t="s">
        <v>2210</v>
      </c>
      <c r="B910" s="8" t="s">
        <v>2211</v>
      </c>
      <c r="C910" s="3" t="str">
        <f>_xlfn.XLOOKUP(B910,'[1]daily break down'!$D:$D,'[1]daily break down'!$E:$E,"")</f>
        <v>NORD-OUEST</v>
      </c>
      <c r="D910" s="1"/>
      <c r="E910" s="1"/>
      <c r="F910" s="3" t="s">
        <v>51</v>
      </c>
      <c r="G910" s="1" t="s">
        <v>52</v>
      </c>
      <c r="H910" s="39" t="str">
        <f>_xlfn.XLOOKUP(B910,[2]CALCULATION!$B:$B,[2]CALCULATION!$H:$H,"")</f>
        <v>Huawei</v>
      </c>
      <c r="I910" s="34">
        <v>0</v>
      </c>
      <c r="J910" s="34">
        <v>0</v>
      </c>
      <c r="K910" s="34">
        <v>3.2272574215327894</v>
      </c>
      <c r="L910" s="34">
        <v>0</v>
      </c>
      <c r="M910" s="34">
        <v>0</v>
      </c>
      <c r="N910" s="34">
        <v>0</v>
      </c>
      <c r="O910" s="34">
        <v>0</v>
      </c>
      <c r="P910" s="34">
        <v>0.30346385757049138</v>
      </c>
      <c r="Q910" s="34">
        <v>0</v>
      </c>
      <c r="R910" s="34">
        <v>6.1424009725111507E-2</v>
      </c>
      <c r="S910" s="109">
        <v>4.4494061632323438</v>
      </c>
      <c r="T910" s="109">
        <f>_xlfn.XLOOKUP(B910,'[3]Nur des jours'!$B:$B,'[3]Nur des jours'!$U:$U,"")</f>
        <v>0</v>
      </c>
      <c r="U910" s="109">
        <v>1.5248991961373502E-2</v>
      </c>
      <c r="V910" s="109">
        <v>5.6983075224079929E-2</v>
      </c>
      <c r="W910" s="109">
        <v>0</v>
      </c>
      <c r="X910" s="109">
        <v>0</v>
      </c>
      <c r="Y910" s="109">
        <v>3.2624817012096465</v>
      </c>
      <c r="Z910" s="109">
        <v>0.34974588580413374</v>
      </c>
      <c r="AA910" s="109">
        <v>0.62800877771214481</v>
      </c>
      <c r="AB910" s="109">
        <v>0</v>
      </c>
      <c r="AC910" s="109">
        <v>0</v>
      </c>
      <c r="AD910" s="109">
        <v>0</v>
      </c>
      <c r="AE910" s="109">
        <v>0</v>
      </c>
      <c r="AF910" s="109">
        <v>0</v>
      </c>
      <c r="AG910" s="57" t="str">
        <f>_xlfn.XLOOKUP(B910,[3]CALCULATION!$B:$B,[3]CALCULATION!$M:$M,"")</f>
        <v>Operationnel</v>
      </c>
      <c r="AH910" s="57"/>
      <c r="AI910" s="56" t="str" cm="1">
        <f t="array" ref="AI910">IFERROR(_xlfn.IFS(
AK910="MPR ISSUE","PDH",
AK910="BSS Hardware Issue","BSS",
AK910="Sites strategiques, MLL, Pylone, etc.","ENVTECH",
AK910="AKTIVCO DEFAUT GE &amp; POWER Cabinet","AKTIVCO",
AK910="AKTIVCO Coupure ENEO &amp; Baisse de tension","AKTIVCO GRID ONLY",
AK910="Coupure ENEO &amp; Baisse de tension","IHS GRID ONLY",
AK910="Defaut GE &amp; POWER Cabinet","IHS",
AK910="Sharing","Partners",
AK910="Sites strategiques &amp; DataCenter","SST &amp; DC",
AK910="Exclu","Exclu",
AK910="SAT","SAT",
AK910="SPARE-ISSUE","SPARE-ISSUE",
AK910="Fiber CAmtel","TRANS_FO_CAMTEL",
AK910="Fiber AOF","Fiber AOF",
AK910="Projet OCM (HUAWEI)","TRAVAUX-HUAWEI",
AK910="Projet OCM (NOKIA)","TRAVAUX-NOKIA",
AK910="ACCESS-ISSUE","ACCESS-ISSUE",
AK910="Projet OCM (ZTE, NOKIA, autres projets)","TRAVAUX OCM",
AK910="No root CAuse","No root cause",
AK910="ODU HS","PDH",
AK910="IP &amp; VLAN","PDH",
AK910="Warehouse HUAWEI","SPARE-ISSUE",
AK910="SPARE-HS","SPARE-ISSUE",
AK910="Power Telco","BSS",AK910="no impacts","no impacts"
),"")</f>
        <v>No root cause</v>
      </c>
      <c r="AJ910" s="56" t="str" cm="1">
        <f t="array" ref="AJ910">IFERROR(_xlfn.IFS(
AK910="MPR ISSUE","TX ISSUE",
AK910="BSS Hardware Issue","RAN ISSUE",
AK910="Sites strategiques, MLL, Pylone, etc.","ENVTECH",
AK910="AKTIVCO DEFAUT GE &amp; POWER Cabinet","POWER ISSUE",
AK910="AKTIVCO Coupure ENEO &amp; Baisse de tension","POWER ISSUE",
AK910="Coupure ENEO &amp; Baisse de tension","POWER ISSUE",
AK910="Defaut GE &amp; POWER Cabinet","POWER ISSUE",
AK910="Sharing","POWER ISSUE",
AK910="Sites strategiques &amp; DataCenter","POWER ISSUE",
AK910="Exclu","Exclu",
AK910="SAT","TX ISSUE",
AK910="SPARE-ISSUE","SPARE-ISSUE",
AK910="Fiber CAmtel","TX ISSUE",
AK910="Fiber AOF","TX ISSUE",
AK910="Projet OCM (HUAWEI)","TRAVAUX-HUAWEI",
AK910="Projet OCM (NOKIA)","TRAVAUX -NOKIA",
AK910="ACCESS-ISSUE","ACCESS-ISSUE",
AK910="Projet OCM (ZTE, NOKIA, autres projets)","TRAVAUX OCM",
AK910="No root CAuse","No root cause",
AK910="ODU HS","TX ISSUE",
AK910="IP &amp; VLAN","TX ISSUE",
AK910="Warehouse HUAWEI","SPARE-ISSUE",
AK910="SPARE-HS","SPARE-ISSUE",
AK910="Power Telco","RAN ISSUE",AK910="no impacts","no impacts"
),"")</f>
        <v>No root cause</v>
      </c>
      <c r="AK910" s="81" t="s">
        <v>5620</v>
      </c>
      <c r="AL910" s="56" t="str" cm="1">
        <f t="array" ref="AL910">IFERROR(_xlfn.IFS(
AK910="MPR ISSUE","ACTIVE",
AK910="BSS Hardware Issue","ACTIVE",
AK910="Sites strategiques, MLL, Pylone, etc.","PASSIVE",
AK910="AKTIVCO DEFAUT GE &amp; POWER Cabinet","PASSIVE",
AK910="AKTIVCO Coupure ENEO &amp; Baisse de tension","PASSIVE",
AK910="Coupure ENEO &amp; Baisse de tension","PASSIVE",
AK910="Defaut GE &amp; POWER Cabinet","PASSIVE",
AK910="Sharing","PASSIVE",
AK910="Sites strategiques &amp; DataCenter","PASSIVE",
AK910="Exclu","Exclu",
AK910="SAT","ACTIVE",
AK910="SPARE-ISSUE","SPARE-ISSUE",
AK910="Fiber CAmtel","ACTIVE",
AK910="Fiber AOF","ACTIVE",
AK910="Projet OCM (HUAWEI)","PLANNED WORKS",
AK910="Projet OCM (NOKIA)","PLANNED WORKS",
AK910="ACCESS-ISSUE","ACCESS-ISSUE",
AK910="Projet OCM (ZTE, NOKIA, autres projets)","PLANNED WORKS",
AK910="No root CAuse","No root cause",
AK910="ODU HS","ACTIVE",
AK910="IP &amp; VLAN","ACTIVE",
AK910="Warehouse HUAWEI","SPARE-ISSUE",
AK910="SPARE-HS","SPARE-ISSUE",
AK910="Power Telco","ACTIVE", AK910="no impacts","no impacts"
),"")</f>
        <v>No root cause</v>
      </c>
      <c r="AM910" s="108" t="s">
        <v>5537</v>
      </c>
      <c r="AN910" s="117" t="s">
        <v>2211</v>
      </c>
      <c r="AP910" s="23" t="s">
        <v>5537</v>
      </c>
      <c r="AQ910" s="23" t="s">
        <v>5537</v>
      </c>
      <c r="AR910" s="7"/>
      <c r="AS910" s="6"/>
      <c r="AT910" s="7"/>
      <c r="AU910" s="3" t="s">
        <v>5537</v>
      </c>
      <c r="AV910" s="24" t="s">
        <v>5537</v>
      </c>
      <c r="AW910" s="24" t="s">
        <v>5537</v>
      </c>
      <c r="AX910" s="24" t="s">
        <v>5537</v>
      </c>
      <c r="AY910" s="24" t="s">
        <v>5537</v>
      </c>
      <c r="AZ910" s="24" t="s">
        <v>5537</v>
      </c>
      <c r="BA910" s="24" t="s">
        <v>5537</v>
      </c>
      <c r="BB910" s="24" t="s">
        <v>5537</v>
      </c>
      <c r="BC910" s="24" t="s">
        <v>5537</v>
      </c>
      <c r="BD910" s="24" t="s">
        <v>5537</v>
      </c>
      <c r="BE910" s="24" t="s">
        <v>5537</v>
      </c>
      <c r="BF910" s="24" t="s">
        <v>5537</v>
      </c>
      <c r="BG910" s="24" t="s">
        <v>5537</v>
      </c>
      <c r="BH910" s="24" t="s">
        <v>5537</v>
      </c>
      <c r="BI910" s="9" t="s">
        <v>5537</v>
      </c>
      <c r="BJ910" s="14"/>
      <c r="BK910" s="14" t="s">
        <v>5537</v>
      </c>
      <c r="BL910" s="14" t="str">
        <f>_xlfn.XLOOKUP(B910,'[4]cell downs 18042026 17h'!$B:$B,'[4]cell downs 18042026 17h'!$B:$B,"")</f>
        <v/>
      </c>
      <c r="BM910" s="14" t="str">
        <f>_xlfn.XLOOKUP(B910,'[5]Cells Huawei 19042026 15h'!$B:$B,'[5]Cells Huawei 19042026 15h'!$B:$B,"")</f>
        <v/>
      </c>
      <c r="BN910" s="9" t="str">
        <f>_xlfn.XLOOKUP(B910,'[6]cells down 19042026 9H40'!$B:$B,'[6]cells down 19042026 9H40'!$B:$B,"")</f>
        <v/>
      </c>
      <c r="BO910" s="9" t="s">
        <v>5537</v>
      </c>
      <c r="BP910" s="9" t="s">
        <v>12</v>
      </c>
    </row>
    <row r="911" spans="1:68" s="9" customFormat="1" x14ac:dyDescent="0.35">
      <c r="A911" s="1" t="s">
        <v>401</v>
      </c>
      <c r="B911" s="8" t="s">
        <v>402</v>
      </c>
      <c r="C911" s="3" t="str">
        <f>_xlfn.XLOOKUP(B911,'[1]daily break down'!$D:$D,'[1]daily break down'!$E:$E,"")</f>
        <v>Douala</v>
      </c>
      <c r="D911" s="1" t="s">
        <v>11</v>
      </c>
      <c r="E911" s="1" t="s">
        <v>12</v>
      </c>
      <c r="F911" s="3" t="s">
        <v>31</v>
      </c>
      <c r="G911" s="1" t="s">
        <v>32</v>
      </c>
      <c r="H911" s="41" t="str">
        <f>_xlfn.XLOOKUP(B911,[2]CALCULATION!$B:$B,[2]CALCULATION!$H:$H,"")</f>
        <v>ZTE</v>
      </c>
      <c r="I911" s="34">
        <v>0</v>
      </c>
      <c r="J911" s="34">
        <v>0</v>
      </c>
      <c r="K911" s="34">
        <v>18.528952039334197</v>
      </c>
      <c r="L911" s="34">
        <v>0</v>
      </c>
      <c r="M911" s="34">
        <v>0</v>
      </c>
      <c r="N911" s="34">
        <v>11.384166160150441</v>
      </c>
      <c r="O911" s="34">
        <v>4.1865706140688808</v>
      </c>
      <c r="P911" s="34">
        <v>0</v>
      </c>
      <c r="Q911" s="34">
        <v>0</v>
      </c>
      <c r="R911" s="34">
        <v>0</v>
      </c>
      <c r="S911" s="109">
        <v>5.8604462193914388</v>
      </c>
      <c r="T911" s="109">
        <f>_xlfn.XLOOKUP(B911,'[3]Nur des jours'!$B:$B,'[3]Nur des jours'!$U:$U,"")</f>
        <v>3.0638345989104905</v>
      </c>
      <c r="U911" s="109">
        <v>19.345834296427562</v>
      </c>
      <c r="V911" s="109">
        <v>0</v>
      </c>
      <c r="W911" s="109">
        <v>3.0638345989104905</v>
      </c>
      <c r="X911" s="109">
        <v>0</v>
      </c>
      <c r="Y911" s="109">
        <v>0</v>
      </c>
      <c r="Z911" s="109">
        <v>0</v>
      </c>
      <c r="AA911" s="109">
        <v>0.59496037759001053</v>
      </c>
      <c r="AB911" s="109">
        <v>0</v>
      </c>
      <c r="AC911" s="109">
        <v>0</v>
      </c>
      <c r="AD911" s="109">
        <v>0</v>
      </c>
      <c r="AE911" s="109">
        <v>0</v>
      </c>
      <c r="AF911" s="109">
        <v>0</v>
      </c>
      <c r="AG911" s="57" t="str">
        <f>_xlfn.XLOOKUP(B911,[3]CALCULATION!$B:$B,[3]CALCULATION!$M:$M,"")</f>
        <v>Operationnel</v>
      </c>
      <c r="AH911" s="57"/>
      <c r="AI911" s="56" t="str" cm="1">
        <f t="array" ref="AI911">IFERROR(_xlfn.IFS(
AK911="MPR ISSUE","PDH",
AK911="BSS Hardware Issue","BSS",
AK911="Sites strategiques, MLL, Pylone, etc.","ENVTECH",
AK911="AKTIVCO DEFAUT GE &amp; POWER Cabinet","AKTIVCO",
AK911="AKTIVCO Coupure ENEO &amp; Baisse de tension","AKTIVCO GRID ONLY",
AK911="Coupure ENEO &amp; Baisse de tension","IHS GRID ONLY",
AK911="Defaut GE &amp; POWER Cabinet","IHS",
AK911="Sharing","Partners",
AK911="Sites strategiques &amp; DataCenter","SST &amp; DC",
AK911="Exclu","Exclu",
AK911="SAT","SAT",
AK911="SPARE-ISSUE","SPARE-ISSUE",
AK911="Fiber CAmtel","TRANS_FO_CAMTEL",
AK911="Fiber AOF","Fiber AOF",
AK911="Projet OCM (HUAWEI)","TRAVAUX-HUAWEI",
AK911="Projet OCM (NOKIA)","TRAVAUX-NOKIA",
AK911="ACCESS-ISSUE","ACCESS-ISSUE",
AK911="Projet OCM (ZTE, NOKIA, autres projets)","TRAVAUX OCM",
AK911="No root CAuse","No root cause",
AK911="ODU HS","PDH",
AK911="IP &amp; VLAN","PDH",
AK911="Warehouse HUAWEI","SPARE-ISSUE",
AK911="SPARE-HS","SPARE-ISSUE",
AK911="Power Telco","BSS",AK911="no impacts","no impacts"
),"")</f>
        <v>No root cause</v>
      </c>
      <c r="AJ911" s="56" t="str" cm="1">
        <f t="array" ref="AJ911">IFERROR(_xlfn.IFS(
AK911="MPR ISSUE","TX ISSUE",
AK911="BSS Hardware Issue","RAN ISSUE",
AK911="Sites strategiques, MLL, Pylone, etc.","ENVTECH",
AK911="AKTIVCO DEFAUT GE &amp; POWER Cabinet","POWER ISSUE",
AK911="AKTIVCO Coupure ENEO &amp; Baisse de tension","POWER ISSUE",
AK911="Coupure ENEO &amp; Baisse de tension","POWER ISSUE",
AK911="Defaut GE &amp; POWER Cabinet","POWER ISSUE",
AK911="Sharing","POWER ISSUE",
AK911="Sites strategiques &amp; DataCenter","POWER ISSUE",
AK911="Exclu","Exclu",
AK911="SAT","TX ISSUE",
AK911="SPARE-ISSUE","SPARE-ISSUE",
AK911="Fiber CAmtel","TX ISSUE",
AK911="Fiber AOF","TX ISSUE",
AK911="Projet OCM (HUAWEI)","TRAVAUX-HUAWEI",
AK911="Projet OCM (NOKIA)","TRAVAUX -NOKIA",
AK911="ACCESS-ISSUE","ACCESS-ISSUE",
AK911="Projet OCM (ZTE, NOKIA, autres projets)","TRAVAUX OCM",
AK911="No root CAuse","No root cause",
AK911="ODU HS","TX ISSUE",
AK911="IP &amp; VLAN","TX ISSUE",
AK911="Warehouse HUAWEI","SPARE-ISSUE",
AK911="SPARE-HS","SPARE-ISSUE",
AK911="Power Telco","RAN ISSUE",AK911="no impacts","no impacts"
),"")</f>
        <v>No root cause</v>
      </c>
      <c r="AK911" s="81" t="s">
        <v>5620</v>
      </c>
      <c r="AL911" s="56" t="str" cm="1">
        <f t="array" ref="AL911">IFERROR(_xlfn.IFS(
AK911="MPR ISSUE","ACTIVE",
AK911="BSS Hardware Issue","ACTIVE",
AK911="Sites strategiques, MLL, Pylone, etc.","PASSIVE",
AK911="AKTIVCO DEFAUT GE &amp; POWER Cabinet","PASSIVE",
AK911="AKTIVCO Coupure ENEO &amp; Baisse de tension","PASSIVE",
AK911="Coupure ENEO &amp; Baisse de tension","PASSIVE",
AK911="Defaut GE &amp; POWER Cabinet","PASSIVE",
AK911="Sharing","PASSIVE",
AK911="Sites strategiques &amp; DataCenter","PASSIVE",
AK911="Exclu","Exclu",
AK911="SAT","ACTIVE",
AK911="SPARE-ISSUE","SPARE-ISSUE",
AK911="Fiber CAmtel","ACTIVE",
AK911="Fiber AOF","ACTIVE",
AK911="Projet OCM (HUAWEI)","PLANNED WORKS",
AK911="Projet OCM (NOKIA)","PLANNED WORKS",
AK911="ACCESS-ISSUE","ACCESS-ISSUE",
AK911="Projet OCM (ZTE, NOKIA, autres projets)","PLANNED WORKS",
AK911="No root CAuse","No root cause",
AK911="ODU HS","ACTIVE",
AK911="IP &amp; VLAN","ACTIVE",
AK911="Warehouse HUAWEI","SPARE-ISSUE",
AK911="SPARE-HS","SPARE-ISSUE",
AK911="Power Telco","ACTIVE", AK911="no impacts","no impacts"
),"")</f>
        <v>No root cause</v>
      </c>
      <c r="AM911" s="108" t="s">
        <v>5537</v>
      </c>
      <c r="AN911" s="117" t="s">
        <v>402</v>
      </c>
      <c r="AP911" s="23" t="s">
        <v>5537</v>
      </c>
      <c r="AQ911" s="23" t="s">
        <v>5537</v>
      </c>
      <c r="AR911" s="7"/>
      <c r="AS911" s="6"/>
      <c r="AT911" s="7"/>
      <c r="AU911" s="3" t="s">
        <v>5537</v>
      </c>
      <c r="AV911" s="24" t="s">
        <v>5537</v>
      </c>
      <c r="AW911" s="24" t="s">
        <v>5537</v>
      </c>
      <c r="AX911" s="24" t="s">
        <v>5537</v>
      </c>
      <c r="AY911" s="24" t="s">
        <v>5537</v>
      </c>
      <c r="AZ911" s="24" t="s">
        <v>5537</v>
      </c>
      <c r="BA911" s="24" t="s">
        <v>5537</v>
      </c>
      <c r="BB911" s="24" t="s">
        <v>5537</v>
      </c>
      <c r="BC911" s="24" t="s">
        <v>5537</v>
      </c>
      <c r="BD911" s="24" t="s">
        <v>5537</v>
      </c>
      <c r="BE911" s="24" t="s">
        <v>5537</v>
      </c>
      <c r="BF911" s="24" t="s">
        <v>5537</v>
      </c>
      <c r="BG911" s="24" t="s">
        <v>5537</v>
      </c>
      <c r="BH911" s="24" t="s">
        <v>5537</v>
      </c>
      <c r="BI911" s="9" t="s">
        <v>5537</v>
      </c>
      <c r="BJ911" s="14"/>
      <c r="BK911" s="14" t="s">
        <v>5537</v>
      </c>
      <c r="BL911" s="14" t="str">
        <f>_xlfn.XLOOKUP(B911,'[4]cell downs 18042026 17h'!$B:$B,'[4]cell downs 18042026 17h'!$B:$B,"")</f>
        <v/>
      </c>
      <c r="BM911" s="14" t="str">
        <f>_xlfn.XLOOKUP(B911,'[5]Cells Huawei 19042026 15h'!$B:$B,'[5]Cells Huawei 19042026 15h'!$B:$B,"")</f>
        <v/>
      </c>
      <c r="BN911" s="9" t="str">
        <f>_xlfn.XLOOKUP(B911,'[6]cells down 19042026 9H40'!$B:$B,'[6]cells down 19042026 9H40'!$B:$B,"")</f>
        <v/>
      </c>
      <c r="BO911" s="9" t="s">
        <v>402</v>
      </c>
      <c r="BP911" s="9" t="s">
        <v>5537</v>
      </c>
    </row>
    <row r="912" spans="1:68" s="9" customFormat="1" x14ac:dyDescent="0.35">
      <c r="A912" s="1" t="s">
        <v>1632</v>
      </c>
      <c r="B912" s="8" t="s">
        <v>1633</v>
      </c>
      <c r="C912" s="3" t="str">
        <f>_xlfn.XLOOKUP(B912,'[1]daily break down'!$D:$D,'[1]daily break down'!$E:$E,"")</f>
        <v>OUEST</v>
      </c>
      <c r="D912" s="1"/>
      <c r="E912" s="1"/>
      <c r="F912" s="3" t="s">
        <v>102</v>
      </c>
      <c r="G912" s="1" t="s">
        <v>856</v>
      </c>
      <c r="H912" s="39" t="str">
        <f>_xlfn.XLOOKUP(B912,[2]CALCULATION!$B:$B,[2]CALCULATION!$H:$H,"")</f>
        <v>Huawei</v>
      </c>
      <c r="I912" s="34">
        <v>0</v>
      </c>
      <c r="J912" s="34">
        <v>0</v>
      </c>
      <c r="K912" s="34">
        <v>0</v>
      </c>
      <c r="L912" s="34">
        <v>0.95624555906549902</v>
      </c>
      <c r="M912" s="34">
        <v>0</v>
      </c>
      <c r="N912" s="34">
        <v>0</v>
      </c>
      <c r="O912" s="34">
        <v>0</v>
      </c>
      <c r="P912" s="34">
        <v>2.1765037824634095</v>
      </c>
      <c r="Q912" s="34">
        <v>4.6888242545650671</v>
      </c>
      <c r="R912" s="34">
        <v>0.50287786823729497</v>
      </c>
      <c r="S912" s="109">
        <v>0</v>
      </c>
      <c r="T912" s="109">
        <f>_xlfn.XLOOKUP(B912,'[3]Nur des jours'!$B:$B,'[3]Nur des jours'!$U:$U,"")</f>
        <v>0</v>
      </c>
      <c r="U912" s="109">
        <v>0</v>
      </c>
      <c r="V912" s="109">
        <v>0</v>
      </c>
      <c r="W912" s="109">
        <v>0</v>
      </c>
      <c r="X912" s="109">
        <v>0</v>
      </c>
      <c r="Y912" s="109">
        <v>0</v>
      </c>
      <c r="Z912" s="109">
        <v>5.8320706097884623</v>
      </c>
      <c r="AA912" s="109">
        <v>0.470667716796078</v>
      </c>
      <c r="AB912" s="109">
        <v>0</v>
      </c>
      <c r="AC912" s="109">
        <v>0</v>
      </c>
      <c r="AD912" s="109">
        <v>0</v>
      </c>
      <c r="AE912" s="109">
        <v>0</v>
      </c>
      <c r="AF912" s="109">
        <v>0</v>
      </c>
      <c r="AG912" s="57" t="str">
        <f>_xlfn.XLOOKUP(B912,[3]CALCULATION!$B:$B,[3]CALCULATION!$M:$M,"")</f>
        <v>Operationnel</v>
      </c>
      <c r="AH912" s="57"/>
      <c r="AI912" s="56" t="str" cm="1">
        <f t="array" ref="AI912">IFERROR(_xlfn.IFS(
AK912="MPR ISSUE","PDH",
AK912="BSS Hardware Issue","BSS",
AK912="Sites strategiques, MLL, Pylone, etc.","ENVTECH",
AK912="AKTIVCO DEFAUT GE &amp; POWER Cabinet","AKTIVCO",
AK912="AKTIVCO Coupure ENEO &amp; Baisse de tension","AKTIVCO GRID ONLY",
AK912="Coupure ENEO &amp; Baisse de tension","IHS GRID ONLY",
AK912="Defaut GE &amp; POWER Cabinet","IHS",
AK912="Sharing","Partners",
AK912="Sites strategiques &amp; DataCenter","SST &amp; DC",
AK912="Exclu","Exclu",
AK912="SAT","SAT",
AK912="SPARE-ISSUE","SPARE-ISSUE",
AK912="Fiber CAmtel","TRANS_FO_CAMTEL",
AK912="Fiber AOF","Fiber AOF",
AK912="Projet OCM (HUAWEI)","TRAVAUX-HUAWEI",
AK912="Projet OCM (NOKIA)","TRAVAUX-NOKIA",
AK912="ACCESS-ISSUE","ACCESS-ISSUE",
AK912="Projet OCM (ZTE, NOKIA, autres projets)","TRAVAUX OCM",
AK912="No root CAuse","No root cause",
AK912="ODU HS","PDH",
AK912="IP &amp; VLAN","PDH",
AK912="Warehouse HUAWEI","SPARE-ISSUE",
AK912="SPARE-HS","SPARE-ISSUE",
AK912="Power Telco","BSS",AK912="no impacts","no impacts"
),"")</f>
        <v>No root cause</v>
      </c>
      <c r="AJ912" s="56" t="str" cm="1">
        <f t="array" ref="AJ912">IFERROR(_xlfn.IFS(
AK912="MPR ISSUE","TX ISSUE",
AK912="BSS Hardware Issue","RAN ISSUE",
AK912="Sites strategiques, MLL, Pylone, etc.","ENVTECH",
AK912="AKTIVCO DEFAUT GE &amp; POWER Cabinet","POWER ISSUE",
AK912="AKTIVCO Coupure ENEO &amp; Baisse de tension","POWER ISSUE",
AK912="Coupure ENEO &amp; Baisse de tension","POWER ISSUE",
AK912="Defaut GE &amp; POWER Cabinet","POWER ISSUE",
AK912="Sharing","POWER ISSUE",
AK912="Sites strategiques &amp; DataCenter","POWER ISSUE",
AK912="Exclu","Exclu",
AK912="SAT","TX ISSUE",
AK912="SPARE-ISSUE","SPARE-ISSUE",
AK912="Fiber CAmtel","TX ISSUE",
AK912="Fiber AOF","TX ISSUE",
AK912="Projet OCM (HUAWEI)","TRAVAUX-HUAWEI",
AK912="Projet OCM (NOKIA)","TRAVAUX -NOKIA",
AK912="ACCESS-ISSUE","ACCESS-ISSUE",
AK912="Projet OCM (ZTE, NOKIA, autres projets)","TRAVAUX OCM",
AK912="No root CAuse","No root cause",
AK912="ODU HS","TX ISSUE",
AK912="IP &amp; VLAN","TX ISSUE",
AK912="Warehouse HUAWEI","SPARE-ISSUE",
AK912="SPARE-HS","SPARE-ISSUE",
AK912="Power Telco","RAN ISSUE",AK912="no impacts","no impacts"
),"")</f>
        <v>No root cause</v>
      </c>
      <c r="AK912" s="81" t="s">
        <v>5620</v>
      </c>
      <c r="AL912" s="56" t="str" cm="1">
        <f t="array" ref="AL912">IFERROR(_xlfn.IFS(
AK912="MPR ISSUE","ACTIVE",
AK912="BSS Hardware Issue","ACTIVE",
AK912="Sites strategiques, MLL, Pylone, etc.","PASSIVE",
AK912="AKTIVCO DEFAUT GE &amp; POWER Cabinet","PASSIVE",
AK912="AKTIVCO Coupure ENEO &amp; Baisse de tension","PASSIVE",
AK912="Coupure ENEO &amp; Baisse de tension","PASSIVE",
AK912="Defaut GE &amp; POWER Cabinet","PASSIVE",
AK912="Sharing","PASSIVE",
AK912="Sites strategiques &amp; DataCenter","PASSIVE",
AK912="Exclu","Exclu",
AK912="SAT","ACTIVE",
AK912="SPARE-ISSUE","SPARE-ISSUE",
AK912="Fiber CAmtel","ACTIVE",
AK912="Fiber AOF","ACTIVE",
AK912="Projet OCM (HUAWEI)","PLANNED WORKS",
AK912="Projet OCM (NOKIA)","PLANNED WORKS",
AK912="ACCESS-ISSUE","ACCESS-ISSUE",
AK912="Projet OCM (ZTE, NOKIA, autres projets)","PLANNED WORKS",
AK912="No root CAuse","No root cause",
AK912="ODU HS","ACTIVE",
AK912="IP &amp; VLAN","ACTIVE",
AK912="Warehouse HUAWEI","SPARE-ISSUE",
AK912="SPARE-HS","SPARE-ISSUE",
AK912="Power Telco","ACTIVE", AK912="no impacts","no impacts"
),"")</f>
        <v>No root cause</v>
      </c>
      <c r="AM912" s="108" t="s">
        <v>5537</v>
      </c>
      <c r="AN912" s="117" t="s">
        <v>1633</v>
      </c>
      <c r="AP912" s="23" t="s">
        <v>5537</v>
      </c>
      <c r="AQ912" s="23" t="s">
        <v>5537</v>
      </c>
      <c r="AR912" s="7"/>
      <c r="AS912" s="6"/>
      <c r="AT912" s="7"/>
      <c r="AU912" s="3" t="s">
        <v>5537</v>
      </c>
      <c r="AV912" s="24" t="s">
        <v>5537</v>
      </c>
      <c r="AW912" s="24" t="s">
        <v>5537</v>
      </c>
      <c r="AX912" s="24" t="s">
        <v>5537</v>
      </c>
      <c r="AY912" s="24" t="s">
        <v>5537</v>
      </c>
      <c r="AZ912" s="24" t="s">
        <v>5537</v>
      </c>
      <c r="BA912" s="24" t="s">
        <v>5537</v>
      </c>
      <c r="BB912" s="24" t="s">
        <v>5537</v>
      </c>
      <c r="BC912" s="24" t="s">
        <v>5537</v>
      </c>
      <c r="BD912" s="24" t="s">
        <v>5537</v>
      </c>
      <c r="BE912" s="24" t="s">
        <v>5537</v>
      </c>
      <c r="BF912" s="24" t="s">
        <v>5537</v>
      </c>
      <c r="BG912" s="24" t="s">
        <v>5537</v>
      </c>
      <c r="BH912" s="24" t="s">
        <v>5537</v>
      </c>
      <c r="BI912" s="9" t="s">
        <v>5537</v>
      </c>
      <c r="BJ912" s="14"/>
      <c r="BK912" s="14" t="s">
        <v>5537</v>
      </c>
      <c r="BL912" s="14" t="str">
        <f>_xlfn.XLOOKUP(B912,'[4]cell downs 18042026 17h'!$B:$B,'[4]cell downs 18042026 17h'!$B:$B,"")</f>
        <v/>
      </c>
      <c r="BM912" s="14" t="str">
        <f>_xlfn.XLOOKUP(B912,'[5]Cells Huawei 19042026 15h'!$B:$B,'[5]Cells Huawei 19042026 15h'!$B:$B,"")</f>
        <v/>
      </c>
      <c r="BN912" s="9" t="str">
        <f>_xlfn.XLOOKUP(B912,'[6]cells down 19042026 9H40'!$B:$B,'[6]cells down 19042026 9H40'!$B:$B,"")</f>
        <v/>
      </c>
      <c r="BO912" s="9" t="s">
        <v>5537</v>
      </c>
      <c r="BP912" s="9" t="s">
        <v>5537</v>
      </c>
    </row>
    <row r="913" spans="1:68" s="9" customFormat="1" x14ac:dyDescent="0.35">
      <c r="A913" s="1" t="s">
        <v>2539</v>
      </c>
      <c r="B913" s="8" t="s">
        <v>2540</v>
      </c>
      <c r="C913" s="3" t="str">
        <f>_xlfn.XLOOKUP(B913,'[1]daily break down'!$D:$D,'[1]daily break down'!$E:$E,"")</f>
        <v>OUEST</v>
      </c>
      <c r="D913" s="1" t="s">
        <v>21</v>
      </c>
      <c r="E913" s="1" t="s">
        <v>563</v>
      </c>
      <c r="F913" s="3" t="s">
        <v>102</v>
      </c>
      <c r="G913" s="1" t="s">
        <v>856</v>
      </c>
      <c r="H913" s="39" t="str">
        <f>_xlfn.XLOOKUP(B913,[2]CALCULATION!$B:$B,[2]CALCULATION!$H:$H,"")</f>
        <v>Huawei</v>
      </c>
      <c r="I913" s="34">
        <v>0</v>
      </c>
      <c r="J913" s="34">
        <v>0</v>
      </c>
      <c r="K913" s="34">
        <v>0</v>
      </c>
      <c r="L913" s="34">
        <v>0</v>
      </c>
      <c r="M913" s="34">
        <v>0</v>
      </c>
      <c r="N913" s="34">
        <v>0</v>
      </c>
      <c r="O913" s="34">
        <v>8.0614553994629509E-3</v>
      </c>
      <c r="P913" s="34">
        <v>0</v>
      </c>
      <c r="Q913" s="34">
        <v>0</v>
      </c>
      <c r="R913" s="34">
        <v>0</v>
      </c>
      <c r="S913" s="109">
        <v>0</v>
      </c>
      <c r="T913" s="109">
        <f>_xlfn.XLOOKUP(B913,'[3]Nur des jours'!$B:$B,'[3]Nur des jours'!$U:$U,"")</f>
        <v>0</v>
      </c>
      <c r="U913" s="109">
        <v>0</v>
      </c>
      <c r="V913" s="109">
        <v>0</v>
      </c>
      <c r="W913" s="109">
        <v>0</v>
      </c>
      <c r="X913" s="109">
        <v>0</v>
      </c>
      <c r="Y913" s="109">
        <v>0</v>
      </c>
      <c r="Z913" s="109">
        <v>5.9226728076408319</v>
      </c>
      <c r="AA913" s="109">
        <v>0.45960996823929245</v>
      </c>
      <c r="AB913" s="109">
        <v>0</v>
      </c>
      <c r="AC913" s="109">
        <v>0</v>
      </c>
      <c r="AD913" s="109">
        <v>0</v>
      </c>
      <c r="AE913" s="109">
        <v>0</v>
      </c>
      <c r="AF913" s="109">
        <v>0</v>
      </c>
      <c r="AG913" s="57" t="str">
        <f>_xlfn.XLOOKUP(B913,[3]CALCULATION!$B:$B,[3]CALCULATION!$M:$M,"")</f>
        <v>Operationnel</v>
      </c>
      <c r="AH913" s="57"/>
      <c r="AI913" s="56" t="str" cm="1">
        <f t="array" ref="AI913">IFERROR(_xlfn.IFS(
AK913="MPR ISSUE","PDH",
AK913="BSS Hardware Issue","BSS",
AK913="Sites strategiques, MLL, Pylone, etc.","ENVTECH",
AK913="AKTIVCO DEFAUT GE &amp; POWER Cabinet","AKTIVCO",
AK913="AKTIVCO Coupure ENEO &amp; Baisse de tension","AKTIVCO GRID ONLY",
AK913="Coupure ENEO &amp; Baisse de tension","IHS GRID ONLY",
AK913="Defaut GE &amp; POWER Cabinet","IHS",
AK913="Sharing","Partners",
AK913="Sites strategiques &amp; DataCenter","SST &amp; DC",
AK913="Exclu","Exclu",
AK913="SAT","SAT",
AK913="SPARE-ISSUE","SPARE-ISSUE",
AK913="Fiber CAmtel","TRANS_FO_CAMTEL",
AK913="Fiber AOF","Fiber AOF",
AK913="Projet OCM (HUAWEI)","TRAVAUX-HUAWEI",
AK913="Projet OCM (NOKIA)","TRAVAUX-NOKIA",
AK913="ACCESS-ISSUE","ACCESS-ISSUE",
AK913="Projet OCM (ZTE, NOKIA, autres projets)","TRAVAUX OCM",
AK913="No root CAuse","No root cause",
AK913="ODU HS","PDH",
AK913="IP &amp; VLAN","PDH",
AK913="Warehouse HUAWEI","SPARE-ISSUE",
AK913="SPARE-HS","SPARE-ISSUE",
AK913="Power Telco","BSS",AK913="no impacts","no impacts"
),"")</f>
        <v>No root cause</v>
      </c>
      <c r="AJ913" s="56" t="str" cm="1">
        <f t="array" ref="AJ913">IFERROR(_xlfn.IFS(
AK913="MPR ISSUE","TX ISSUE",
AK913="BSS Hardware Issue","RAN ISSUE",
AK913="Sites strategiques, MLL, Pylone, etc.","ENVTECH",
AK913="AKTIVCO DEFAUT GE &amp; POWER Cabinet","POWER ISSUE",
AK913="AKTIVCO Coupure ENEO &amp; Baisse de tension","POWER ISSUE",
AK913="Coupure ENEO &amp; Baisse de tension","POWER ISSUE",
AK913="Defaut GE &amp; POWER Cabinet","POWER ISSUE",
AK913="Sharing","POWER ISSUE",
AK913="Sites strategiques &amp; DataCenter","POWER ISSUE",
AK913="Exclu","Exclu",
AK913="SAT","TX ISSUE",
AK913="SPARE-ISSUE","SPARE-ISSUE",
AK913="Fiber CAmtel","TX ISSUE",
AK913="Fiber AOF","TX ISSUE",
AK913="Projet OCM (HUAWEI)","TRAVAUX-HUAWEI",
AK913="Projet OCM (NOKIA)","TRAVAUX -NOKIA",
AK913="ACCESS-ISSUE","ACCESS-ISSUE",
AK913="Projet OCM (ZTE, NOKIA, autres projets)","TRAVAUX OCM",
AK913="No root CAuse","No root cause",
AK913="ODU HS","TX ISSUE",
AK913="IP &amp; VLAN","TX ISSUE",
AK913="Warehouse HUAWEI","SPARE-ISSUE",
AK913="SPARE-HS","SPARE-ISSUE",
AK913="Power Telco","RAN ISSUE",AK913="no impacts","no impacts"
),"")</f>
        <v>No root cause</v>
      </c>
      <c r="AK913" s="81" t="s">
        <v>5620</v>
      </c>
      <c r="AL913" s="56" t="str" cm="1">
        <f t="array" ref="AL913">IFERROR(_xlfn.IFS(
AK913="MPR ISSUE","ACTIVE",
AK913="BSS Hardware Issue","ACTIVE",
AK913="Sites strategiques, MLL, Pylone, etc.","PASSIVE",
AK913="AKTIVCO DEFAUT GE &amp; POWER Cabinet","PASSIVE",
AK913="AKTIVCO Coupure ENEO &amp; Baisse de tension","PASSIVE",
AK913="Coupure ENEO &amp; Baisse de tension","PASSIVE",
AK913="Defaut GE &amp; POWER Cabinet","PASSIVE",
AK913="Sharing","PASSIVE",
AK913="Sites strategiques &amp; DataCenter","PASSIVE",
AK913="Exclu","Exclu",
AK913="SAT","ACTIVE",
AK913="SPARE-ISSUE","SPARE-ISSUE",
AK913="Fiber CAmtel","ACTIVE",
AK913="Fiber AOF","ACTIVE",
AK913="Projet OCM (HUAWEI)","PLANNED WORKS",
AK913="Projet OCM (NOKIA)","PLANNED WORKS",
AK913="ACCESS-ISSUE","ACCESS-ISSUE",
AK913="Projet OCM (ZTE, NOKIA, autres projets)","PLANNED WORKS",
AK913="No root CAuse","No root cause",
AK913="ODU HS","ACTIVE",
AK913="IP &amp; VLAN","ACTIVE",
AK913="Warehouse HUAWEI","SPARE-ISSUE",
AK913="SPARE-HS","SPARE-ISSUE",
AK913="Power Telco","ACTIVE", AK913="no impacts","no impacts"
),"")</f>
        <v>No root cause</v>
      </c>
      <c r="AM913" s="108" t="s">
        <v>5537</v>
      </c>
      <c r="AN913" s="117" t="s">
        <v>2540</v>
      </c>
      <c r="AP913" s="23" t="s">
        <v>5537</v>
      </c>
      <c r="AQ913" s="23" t="s">
        <v>5537</v>
      </c>
      <c r="AR913" s="7"/>
      <c r="AS913" s="6"/>
      <c r="AT913" s="7"/>
      <c r="AU913" s="3" t="s">
        <v>5537</v>
      </c>
      <c r="AV913" s="24" t="s">
        <v>5537</v>
      </c>
      <c r="AW913" s="24" t="s">
        <v>5537</v>
      </c>
      <c r="AX913" s="24" t="s">
        <v>5537</v>
      </c>
      <c r="AY913" s="24" t="s">
        <v>5537</v>
      </c>
      <c r="AZ913" s="24" t="s">
        <v>5537</v>
      </c>
      <c r="BA913" s="24" t="s">
        <v>5537</v>
      </c>
      <c r="BB913" s="24" t="s">
        <v>5537</v>
      </c>
      <c r="BC913" s="24" t="s">
        <v>5537</v>
      </c>
      <c r="BD913" s="24" t="s">
        <v>5537</v>
      </c>
      <c r="BE913" s="24" t="s">
        <v>5537</v>
      </c>
      <c r="BF913" s="24" t="s">
        <v>5537</v>
      </c>
      <c r="BG913" s="24" t="s">
        <v>5537</v>
      </c>
      <c r="BH913" s="24" t="s">
        <v>5537</v>
      </c>
      <c r="BI913" s="9" t="s">
        <v>5537</v>
      </c>
      <c r="BJ913" s="14"/>
      <c r="BK913" s="14" t="s">
        <v>5537</v>
      </c>
      <c r="BL913" s="14" t="str">
        <f>_xlfn.XLOOKUP(B913,'[4]cell downs 18042026 17h'!$B:$B,'[4]cell downs 18042026 17h'!$B:$B,"")</f>
        <v/>
      </c>
      <c r="BM913" s="14" t="str">
        <f>_xlfn.XLOOKUP(B913,'[5]Cells Huawei 19042026 15h'!$B:$B,'[5]Cells Huawei 19042026 15h'!$B:$B,"")</f>
        <v/>
      </c>
      <c r="BN913" s="9" t="str">
        <f>_xlfn.XLOOKUP(B913,'[6]cells down 19042026 9H40'!$B:$B,'[6]cells down 19042026 9H40'!$B:$B,"")</f>
        <v/>
      </c>
      <c r="BO913" s="9" t="s">
        <v>5537</v>
      </c>
      <c r="BP913" s="9" t="s">
        <v>12</v>
      </c>
    </row>
    <row r="914" spans="1:68" s="9" customFormat="1" x14ac:dyDescent="0.35">
      <c r="A914" s="1" t="s">
        <v>611</v>
      </c>
      <c r="B914" s="8" t="s">
        <v>612</v>
      </c>
      <c r="C914" s="3" t="str">
        <f>_xlfn.XLOOKUP(B914,'[1]daily break down'!$D:$D,'[1]daily break down'!$E:$E,"")</f>
        <v>Douala</v>
      </c>
      <c r="D914" s="1" t="s">
        <v>21</v>
      </c>
      <c r="E914" s="1" t="s">
        <v>30</v>
      </c>
      <c r="F914" s="3" t="s">
        <v>31</v>
      </c>
      <c r="G914" s="1" t="s">
        <v>32</v>
      </c>
      <c r="H914" s="41" t="str">
        <f>_xlfn.XLOOKUP(B914,[2]CALCULATION!$B:$B,[2]CALCULATION!$H:$H,"")</f>
        <v>ZTE</v>
      </c>
      <c r="I914" s="34">
        <v>0</v>
      </c>
      <c r="J914" s="34">
        <v>0</v>
      </c>
      <c r="K914" s="34">
        <v>0</v>
      </c>
      <c r="L914" s="34">
        <v>0</v>
      </c>
      <c r="M914" s="34">
        <v>0</v>
      </c>
      <c r="N914" s="34">
        <v>2.1228915370413182</v>
      </c>
      <c r="O914" s="34">
        <v>0</v>
      </c>
      <c r="P914" s="34">
        <v>0</v>
      </c>
      <c r="Q914" s="34">
        <v>0</v>
      </c>
      <c r="R914" s="34">
        <v>0</v>
      </c>
      <c r="S914" s="109">
        <v>3.442705167606932</v>
      </c>
      <c r="T914" s="109">
        <f>_xlfn.XLOOKUP(B914,'[3]Nur des jours'!$B:$B,'[3]Nur des jours'!$U:$U,"")</f>
        <v>0.67348822742150549</v>
      </c>
      <c r="U914" s="109">
        <v>0</v>
      </c>
      <c r="V914" s="109">
        <v>0</v>
      </c>
      <c r="W914" s="109">
        <v>0.6734882274215056</v>
      </c>
      <c r="X914" s="109">
        <v>2.0640179435155934</v>
      </c>
      <c r="Y914" s="109">
        <v>3.9279084732316871</v>
      </c>
      <c r="Z914" s="109">
        <v>0</v>
      </c>
      <c r="AA914" s="109">
        <v>0.38074325191976682</v>
      </c>
      <c r="AB914" s="109">
        <v>0</v>
      </c>
      <c r="AC914" s="109">
        <v>0</v>
      </c>
      <c r="AD914" s="109">
        <v>0</v>
      </c>
      <c r="AE914" s="109">
        <v>0</v>
      </c>
      <c r="AF914" s="109">
        <v>0</v>
      </c>
      <c r="AG914" s="57" t="str">
        <f>_xlfn.XLOOKUP(B914,[3]CALCULATION!$B:$B,[3]CALCULATION!$M:$M,"")</f>
        <v>Operationnel</v>
      </c>
      <c r="AH914" s="57"/>
      <c r="AI914" s="56" t="str" cm="1">
        <f t="array" ref="AI914">IFERROR(_xlfn.IFS(
AK914="MPR ISSUE","PDH",
AK914="BSS Hardware Issue","BSS",
AK914="Sites strategiques, MLL, Pylone, etc.","ENVTECH",
AK914="AKTIVCO DEFAUT GE &amp; POWER Cabinet","AKTIVCO",
AK914="AKTIVCO Coupure ENEO &amp; Baisse de tension","AKTIVCO GRID ONLY",
AK914="Coupure ENEO &amp; Baisse de tension","IHS GRID ONLY",
AK914="Defaut GE &amp; POWER Cabinet","IHS",
AK914="Sharing","Partners",
AK914="Sites strategiques &amp; DataCenter","SST &amp; DC",
AK914="Exclu","Exclu",
AK914="SAT","SAT",
AK914="SPARE-ISSUE","SPARE-ISSUE",
AK914="Fiber CAmtel","TRANS_FO_CAMTEL",
AK914="Fiber AOF","Fiber AOF",
AK914="Projet OCM (HUAWEI)","TRAVAUX-HUAWEI",
AK914="Projet OCM (NOKIA)","TRAVAUX-NOKIA",
AK914="ACCESS-ISSUE","ACCESS-ISSUE",
AK914="Projet OCM (ZTE, NOKIA, autres projets)","TRAVAUX OCM",
AK914="No root CAuse","No root cause",
AK914="ODU HS","PDH",
AK914="IP &amp; VLAN","PDH",
AK914="Warehouse HUAWEI","SPARE-ISSUE",
AK914="SPARE-HS","SPARE-ISSUE",
AK914="Power Telco","BSS",AK914="no impacts","no impacts"
),"")</f>
        <v>No root cause</v>
      </c>
      <c r="AJ914" s="56" t="str" cm="1">
        <f t="array" ref="AJ914">IFERROR(_xlfn.IFS(
AK914="MPR ISSUE","TX ISSUE",
AK914="BSS Hardware Issue","RAN ISSUE",
AK914="Sites strategiques, MLL, Pylone, etc.","ENVTECH",
AK914="AKTIVCO DEFAUT GE &amp; POWER Cabinet","POWER ISSUE",
AK914="AKTIVCO Coupure ENEO &amp; Baisse de tension","POWER ISSUE",
AK914="Coupure ENEO &amp; Baisse de tension","POWER ISSUE",
AK914="Defaut GE &amp; POWER Cabinet","POWER ISSUE",
AK914="Sharing","POWER ISSUE",
AK914="Sites strategiques &amp; DataCenter","POWER ISSUE",
AK914="Exclu","Exclu",
AK914="SAT","TX ISSUE",
AK914="SPARE-ISSUE","SPARE-ISSUE",
AK914="Fiber CAmtel","TX ISSUE",
AK914="Fiber AOF","TX ISSUE",
AK914="Projet OCM (HUAWEI)","TRAVAUX-HUAWEI",
AK914="Projet OCM (NOKIA)","TRAVAUX -NOKIA",
AK914="ACCESS-ISSUE","ACCESS-ISSUE",
AK914="Projet OCM (ZTE, NOKIA, autres projets)","TRAVAUX OCM",
AK914="No root CAuse","No root cause",
AK914="ODU HS","TX ISSUE",
AK914="IP &amp; VLAN","TX ISSUE",
AK914="Warehouse HUAWEI","SPARE-ISSUE",
AK914="SPARE-HS","SPARE-ISSUE",
AK914="Power Telco","RAN ISSUE",AK914="no impacts","no impacts"
),"")</f>
        <v>No root cause</v>
      </c>
      <c r="AK914" s="81" t="s">
        <v>5620</v>
      </c>
      <c r="AL914" s="56" t="str" cm="1">
        <f t="array" ref="AL914">IFERROR(_xlfn.IFS(
AK914="MPR ISSUE","ACTIVE",
AK914="BSS Hardware Issue","ACTIVE",
AK914="Sites strategiques, MLL, Pylone, etc.","PASSIVE",
AK914="AKTIVCO DEFAUT GE &amp; POWER Cabinet","PASSIVE",
AK914="AKTIVCO Coupure ENEO &amp; Baisse de tension","PASSIVE",
AK914="Coupure ENEO &amp; Baisse de tension","PASSIVE",
AK914="Defaut GE &amp; POWER Cabinet","PASSIVE",
AK914="Sharing","PASSIVE",
AK914="Sites strategiques &amp; DataCenter","PASSIVE",
AK914="Exclu","Exclu",
AK914="SAT","ACTIVE",
AK914="SPARE-ISSUE","SPARE-ISSUE",
AK914="Fiber CAmtel","ACTIVE",
AK914="Fiber AOF","ACTIVE",
AK914="Projet OCM (HUAWEI)","PLANNED WORKS",
AK914="Projet OCM (NOKIA)","PLANNED WORKS",
AK914="ACCESS-ISSUE","ACCESS-ISSUE",
AK914="Projet OCM (ZTE, NOKIA, autres projets)","PLANNED WORKS",
AK914="No root CAuse","No root cause",
AK914="ODU HS","ACTIVE",
AK914="IP &amp; VLAN","ACTIVE",
AK914="Warehouse HUAWEI","SPARE-ISSUE",
AK914="SPARE-HS","SPARE-ISSUE",
AK914="Power Telco","ACTIVE", AK914="no impacts","no impacts"
),"")</f>
        <v>No root cause</v>
      </c>
      <c r="AM914" s="108" t="s">
        <v>5537</v>
      </c>
      <c r="AN914" s="117" t="s">
        <v>612</v>
      </c>
      <c r="AP914" s="23" t="s">
        <v>5537</v>
      </c>
      <c r="AQ914" s="23" t="s">
        <v>5537</v>
      </c>
      <c r="AR914" s="7"/>
      <c r="AS914" s="6"/>
      <c r="AT914" s="7"/>
      <c r="AU914" s="3" t="s">
        <v>5537</v>
      </c>
      <c r="AV914" s="24" t="s">
        <v>5537</v>
      </c>
      <c r="AW914" s="24" t="s">
        <v>5537</v>
      </c>
      <c r="AX914" s="24" t="s">
        <v>5537</v>
      </c>
      <c r="AY914" s="24" t="s">
        <v>5537</v>
      </c>
      <c r="AZ914" s="24" t="s">
        <v>5537</v>
      </c>
      <c r="BA914" s="24" t="s">
        <v>5537</v>
      </c>
      <c r="BB914" s="24" t="s">
        <v>5537</v>
      </c>
      <c r="BC914" s="24" t="s">
        <v>5537</v>
      </c>
      <c r="BD914" s="24" t="s">
        <v>5537</v>
      </c>
      <c r="BE914" s="24" t="s">
        <v>5537</v>
      </c>
      <c r="BF914" s="24" t="s">
        <v>5537</v>
      </c>
      <c r="BG914" s="24" t="s">
        <v>5537</v>
      </c>
      <c r="BH914" s="24" t="s">
        <v>5537</v>
      </c>
      <c r="BI914" s="9" t="s">
        <v>5537</v>
      </c>
      <c r="BJ914" s="14"/>
      <c r="BK914" s="14" t="s">
        <v>5537</v>
      </c>
      <c r="BL914" s="14" t="str">
        <f>_xlfn.XLOOKUP(B914,'[4]cell downs 18042026 17h'!$B:$B,'[4]cell downs 18042026 17h'!$B:$B,"")</f>
        <v/>
      </c>
      <c r="BM914" s="14" t="str">
        <f>_xlfn.XLOOKUP(B914,'[5]Cells Huawei 19042026 15h'!$B:$B,'[5]Cells Huawei 19042026 15h'!$B:$B,"")</f>
        <v/>
      </c>
      <c r="BN914" s="9" t="str">
        <f>_xlfn.XLOOKUP(B914,'[6]cells down 19042026 9H40'!$B:$B,'[6]cells down 19042026 9H40'!$B:$B,"")</f>
        <v/>
      </c>
      <c r="BO914" s="9" t="s">
        <v>5537</v>
      </c>
      <c r="BP914" s="9" t="s">
        <v>1713</v>
      </c>
    </row>
    <row r="915" spans="1:68" s="9" customFormat="1" x14ac:dyDescent="0.35">
      <c r="A915" s="1" t="s">
        <v>2227</v>
      </c>
      <c r="B915" s="8" t="s">
        <v>2228</v>
      </c>
      <c r="C915" s="3" t="str">
        <f>_xlfn.XLOOKUP(B915,'[1]daily break down'!$D:$D,'[1]daily break down'!$E:$E,"")</f>
        <v>NORD-OUEST</v>
      </c>
      <c r="D915" s="1" t="s">
        <v>11</v>
      </c>
      <c r="E915" s="1" t="s">
        <v>12</v>
      </c>
      <c r="F915" s="3" t="s">
        <v>51</v>
      </c>
      <c r="G915" s="1" t="s">
        <v>2229</v>
      </c>
      <c r="H915" s="40" t="str">
        <f>_xlfn.XLOOKUP(B915,[2]CALCULATION!$B:$B,[2]CALCULATION!$H:$H,"")</f>
        <v>NOKIA</v>
      </c>
      <c r="I915" s="34">
        <v>2.0924462720842469</v>
      </c>
      <c r="J915" s="34">
        <v>0</v>
      </c>
      <c r="K915" s="34">
        <v>0</v>
      </c>
      <c r="L915" s="34">
        <v>0</v>
      </c>
      <c r="M915" s="34">
        <v>1.0795221731192857</v>
      </c>
      <c r="N915" s="34">
        <v>0</v>
      </c>
      <c r="O915" s="34">
        <v>0</v>
      </c>
      <c r="P915" s="34">
        <v>0</v>
      </c>
      <c r="Q915" s="34">
        <v>0</v>
      </c>
      <c r="R915" s="34">
        <v>0</v>
      </c>
      <c r="S915" s="109">
        <v>0</v>
      </c>
      <c r="T915" s="109">
        <f>_xlfn.XLOOKUP(B915,'[3]Nur des jours'!$B:$B,'[3]Nur des jours'!$U:$U,"")</f>
        <v>0</v>
      </c>
      <c r="U915" s="109">
        <v>0</v>
      </c>
      <c r="V915" s="109">
        <v>0.36706374685032511</v>
      </c>
      <c r="W915" s="109">
        <v>0</v>
      </c>
      <c r="X915" s="109">
        <v>0</v>
      </c>
      <c r="Y915" s="109">
        <v>0</v>
      </c>
      <c r="Z915" s="109">
        <v>0.27478505163611888</v>
      </c>
      <c r="AA915" s="109">
        <v>0.36704591177200763</v>
      </c>
      <c r="AB915" s="109">
        <v>0</v>
      </c>
      <c r="AC915" s="109">
        <v>0</v>
      </c>
      <c r="AD915" s="109">
        <v>0</v>
      </c>
      <c r="AE915" s="109">
        <v>0</v>
      </c>
      <c r="AF915" s="109">
        <v>0</v>
      </c>
      <c r="AG915" s="57" t="str">
        <f>_xlfn.XLOOKUP(B915,[3]CALCULATION!$B:$B,[3]CALCULATION!$M:$M,"")</f>
        <v>Insecurity</v>
      </c>
      <c r="AH915" s="57"/>
      <c r="AI915" s="56" t="str" cm="1">
        <f t="array" ref="AI915">IFERROR(_xlfn.IFS(
AK915="MPR ISSUE","PDH",
AK915="BSS Hardware Issue","BSS",
AK915="Sites strategiques, MLL, Pylone, etc.","ENVTECH",
AK915="AKTIVCO DEFAUT GE &amp; POWER Cabinet","AKTIVCO",
AK915="AKTIVCO Coupure ENEO &amp; Baisse de tension","AKTIVCO GRID ONLY",
AK915="Coupure ENEO &amp; Baisse de tension","IHS GRID ONLY",
AK915="Defaut GE &amp; POWER Cabinet","IHS",
AK915="Sharing","Partners",
AK915="Sites strategiques &amp; DataCenter","SST &amp; DC",
AK915="Exclu","Exclu",
AK915="SAT","SAT",
AK915="SPARE-ISSUE","SPARE-ISSUE",
AK915="Fiber CAmtel","TRANS_FO_CAMTEL",
AK915="Fiber AOF","Fiber AOF",
AK915="Projet OCM (HUAWEI)","TRAVAUX-HUAWEI",
AK915="Projet OCM (NOKIA)","TRAVAUX-NOKIA",
AK915="ACCESS-ISSUE","ACCESS-ISSUE",
AK915="Projet OCM (ZTE, NOKIA, autres projets)","TRAVAUX OCM",
AK915="No root CAuse","No root cause",
AK915="ODU HS","PDH",
AK915="IP &amp; VLAN","PDH",
AK915="Warehouse HUAWEI","SPARE-ISSUE",
AK915="SPARE-HS","SPARE-ISSUE",
AK915="Power Telco","BSS",AK915="no impacts","no impacts"
),"")</f>
        <v>No root cause</v>
      </c>
      <c r="AJ915" s="56" t="str" cm="1">
        <f t="array" ref="AJ915">IFERROR(_xlfn.IFS(
AK915="MPR ISSUE","TX ISSUE",
AK915="BSS Hardware Issue","RAN ISSUE",
AK915="Sites strategiques, MLL, Pylone, etc.","ENVTECH",
AK915="AKTIVCO DEFAUT GE &amp; POWER Cabinet","POWER ISSUE",
AK915="AKTIVCO Coupure ENEO &amp; Baisse de tension","POWER ISSUE",
AK915="Coupure ENEO &amp; Baisse de tension","POWER ISSUE",
AK915="Defaut GE &amp; POWER Cabinet","POWER ISSUE",
AK915="Sharing","POWER ISSUE",
AK915="Sites strategiques &amp; DataCenter","POWER ISSUE",
AK915="Exclu","Exclu",
AK915="SAT","TX ISSUE",
AK915="SPARE-ISSUE","SPARE-ISSUE",
AK915="Fiber CAmtel","TX ISSUE",
AK915="Fiber AOF","TX ISSUE",
AK915="Projet OCM (HUAWEI)","TRAVAUX-HUAWEI",
AK915="Projet OCM (NOKIA)","TRAVAUX -NOKIA",
AK915="ACCESS-ISSUE","ACCESS-ISSUE",
AK915="Projet OCM (ZTE, NOKIA, autres projets)","TRAVAUX OCM",
AK915="No root CAuse","No root cause",
AK915="ODU HS","TX ISSUE",
AK915="IP &amp; VLAN","TX ISSUE",
AK915="Warehouse HUAWEI","SPARE-ISSUE",
AK915="SPARE-HS","SPARE-ISSUE",
AK915="Power Telco","RAN ISSUE",AK915="no impacts","no impacts"
),"")</f>
        <v>No root cause</v>
      </c>
      <c r="AK915" s="81" t="s">
        <v>5620</v>
      </c>
      <c r="AL915" s="56" t="str" cm="1">
        <f t="array" ref="AL915">IFERROR(_xlfn.IFS(
AK915="MPR ISSUE","ACTIVE",
AK915="BSS Hardware Issue","ACTIVE",
AK915="Sites strategiques, MLL, Pylone, etc.","PASSIVE",
AK915="AKTIVCO DEFAUT GE &amp; POWER Cabinet","PASSIVE",
AK915="AKTIVCO Coupure ENEO &amp; Baisse de tension","PASSIVE",
AK915="Coupure ENEO &amp; Baisse de tension","PASSIVE",
AK915="Defaut GE &amp; POWER Cabinet","PASSIVE",
AK915="Sharing","PASSIVE",
AK915="Sites strategiques &amp; DataCenter","PASSIVE",
AK915="Exclu","Exclu",
AK915="SAT","ACTIVE",
AK915="SPARE-ISSUE","SPARE-ISSUE",
AK915="Fiber CAmtel","ACTIVE",
AK915="Fiber AOF","ACTIVE",
AK915="Projet OCM (HUAWEI)","PLANNED WORKS",
AK915="Projet OCM (NOKIA)","PLANNED WORKS",
AK915="ACCESS-ISSUE","ACCESS-ISSUE",
AK915="Projet OCM (ZTE, NOKIA, autres projets)","PLANNED WORKS",
AK915="No root CAuse","No root cause",
AK915="ODU HS","ACTIVE",
AK915="IP &amp; VLAN","ACTIVE",
AK915="Warehouse HUAWEI","SPARE-ISSUE",
AK915="SPARE-HS","SPARE-ISSUE",
AK915="Power Telco","ACTIVE", AK915="no impacts","no impacts"
),"")</f>
        <v>No root cause</v>
      </c>
      <c r="AM915" s="108" t="s">
        <v>5537</v>
      </c>
      <c r="AN915" s="117" t="s">
        <v>2228</v>
      </c>
      <c r="AP915" s="23" t="s">
        <v>5537</v>
      </c>
      <c r="AQ915" s="23" t="s">
        <v>5537</v>
      </c>
      <c r="AR915" s="7"/>
      <c r="AS915" s="6"/>
      <c r="AT915" s="7"/>
      <c r="AU915" s="3" t="s">
        <v>5537</v>
      </c>
      <c r="AV915" s="24" t="s">
        <v>5537</v>
      </c>
      <c r="AW915" s="24" t="s">
        <v>5537</v>
      </c>
      <c r="AX915" s="24" t="s">
        <v>5537</v>
      </c>
      <c r="AY915" s="24" t="s">
        <v>5537</v>
      </c>
      <c r="AZ915" s="24" t="s">
        <v>5537</v>
      </c>
      <c r="BA915" s="24" t="s">
        <v>5537</v>
      </c>
      <c r="BB915" s="24" t="s">
        <v>5537</v>
      </c>
      <c r="BC915" s="24" t="s">
        <v>5537</v>
      </c>
      <c r="BD915" s="24" t="s">
        <v>5537</v>
      </c>
      <c r="BE915" s="24" t="s">
        <v>5537</v>
      </c>
      <c r="BF915" s="24" t="s">
        <v>5537</v>
      </c>
      <c r="BG915" s="24" t="s">
        <v>5537</v>
      </c>
      <c r="BH915" s="24" t="s">
        <v>5537</v>
      </c>
      <c r="BI915" s="9" t="s">
        <v>5537</v>
      </c>
      <c r="BJ915" s="14"/>
      <c r="BK915" s="14" t="s">
        <v>5537</v>
      </c>
      <c r="BL915" s="14" t="str">
        <f>_xlfn.XLOOKUP(B915,'[4]cell downs 18042026 17h'!$B:$B,'[4]cell downs 18042026 17h'!$B:$B,"")</f>
        <v/>
      </c>
      <c r="BM915" s="14" t="str">
        <f>_xlfn.XLOOKUP(B915,'[5]Cells Huawei 19042026 15h'!$B:$B,'[5]Cells Huawei 19042026 15h'!$B:$B,"")</f>
        <v/>
      </c>
      <c r="BN915" s="9" t="str">
        <f>_xlfn.XLOOKUP(B915,'[6]cells down 19042026 9H40'!$B:$B,'[6]cells down 19042026 9H40'!$B:$B,"")</f>
        <v/>
      </c>
      <c r="BO915" s="9" t="s">
        <v>2228</v>
      </c>
      <c r="BP915" s="9" t="s">
        <v>5537</v>
      </c>
    </row>
    <row r="916" spans="1:68" s="9" customFormat="1" x14ac:dyDescent="0.35">
      <c r="A916" s="1" t="s">
        <v>1255</v>
      </c>
      <c r="B916" s="8" t="s">
        <v>1256</v>
      </c>
      <c r="C916" s="3" t="str">
        <f>_xlfn.XLOOKUP(B916,'[1]daily break down'!$D:$D,'[1]daily break down'!$E:$E,"")</f>
        <v>NORD-OUEST</v>
      </c>
      <c r="D916" s="1" t="s">
        <v>11</v>
      </c>
      <c r="E916" s="1" t="s">
        <v>12</v>
      </c>
      <c r="F916" s="3" t="s">
        <v>51</v>
      </c>
      <c r="G916" s="1" t="s">
        <v>1257</v>
      </c>
      <c r="H916" s="40" t="str">
        <f>_xlfn.XLOOKUP(B916,[2]CALCULATION!$B:$B,[2]CALCULATION!$H:$H,"")</f>
        <v>NOKIA</v>
      </c>
      <c r="I916" s="34">
        <v>2.0923861516778413</v>
      </c>
      <c r="J916" s="34">
        <v>0</v>
      </c>
      <c r="K916" s="34">
        <v>0</v>
      </c>
      <c r="L916" s="34">
        <v>0</v>
      </c>
      <c r="M916" s="34">
        <v>1.0719943551738911</v>
      </c>
      <c r="N916" s="34">
        <v>0</v>
      </c>
      <c r="O916" s="34">
        <v>0.58064207155090763</v>
      </c>
      <c r="P916" s="34">
        <v>0</v>
      </c>
      <c r="Q916" s="34">
        <v>0</v>
      </c>
      <c r="R916" s="34">
        <v>0</v>
      </c>
      <c r="S916" s="109">
        <v>0</v>
      </c>
      <c r="T916" s="109">
        <f>_xlfn.XLOOKUP(B916,'[3]Nur des jours'!$B:$B,'[3]Nur des jours'!$U:$U,"")</f>
        <v>0</v>
      </c>
      <c r="U916" s="109">
        <v>0</v>
      </c>
      <c r="V916" s="109">
        <v>0.36670704528397718</v>
      </c>
      <c r="W916" s="109">
        <v>0</v>
      </c>
      <c r="X916" s="109">
        <v>0</v>
      </c>
      <c r="Y916" s="109">
        <v>0</v>
      </c>
      <c r="Z916" s="109">
        <v>0.27150339722571781</v>
      </c>
      <c r="AA916" s="109">
        <v>0.36347889610852863</v>
      </c>
      <c r="AB916" s="109">
        <v>0</v>
      </c>
      <c r="AC916" s="109">
        <v>0</v>
      </c>
      <c r="AD916" s="109">
        <v>0</v>
      </c>
      <c r="AE916" s="109">
        <v>0</v>
      </c>
      <c r="AF916" s="109">
        <v>0</v>
      </c>
      <c r="AG916" s="57" t="str">
        <f>_xlfn.XLOOKUP(B916,[3]CALCULATION!$B:$B,[3]CALCULATION!$M:$M,"")</f>
        <v>Insecurity</v>
      </c>
      <c r="AH916" s="57"/>
      <c r="AI916" s="56" t="str" cm="1">
        <f t="array" ref="AI916">IFERROR(_xlfn.IFS(
AK916="MPR ISSUE","PDH",
AK916="BSS Hardware Issue","BSS",
AK916="Sites strategiques, MLL, Pylone, etc.","ENVTECH",
AK916="AKTIVCO DEFAUT GE &amp; POWER Cabinet","AKTIVCO",
AK916="AKTIVCO Coupure ENEO &amp; Baisse de tension","AKTIVCO GRID ONLY",
AK916="Coupure ENEO &amp; Baisse de tension","IHS GRID ONLY",
AK916="Defaut GE &amp; POWER Cabinet","IHS",
AK916="Sharing","Partners",
AK916="Sites strategiques &amp; DataCenter","SST &amp; DC",
AK916="Exclu","Exclu",
AK916="SAT","SAT",
AK916="SPARE-ISSUE","SPARE-ISSUE",
AK916="Fiber CAmtel","TRANS_FO_CAMTEL",
AK916="Fiber AOF","Fiber AOF",
AK916="Projet OCM (HUAWEI)","TRAVAUX-HUAWEI",
AK916="Projet OCM (NOKIA)","TRAVAUX-NOKIA",
AK916="ACCESS-ISSUE","ACCESS-ISSUE",
AK916="Projet OCM (ZTE, NOKIA, autres projets)","TRAVAUX OCM",
AK916="No root CAuse","No root cause",
AK916="ODU HS","PDH",
AK916="IP &amp; VLAN","PDH",
AK916="Warehouse HUAWEI","SPARE-ISSUE",
AK916="SPARE-HS","SPARE-ISSUE",
AK916="Power Telco","BSS",AK916="no impacts","no impacts"
),"")</f>
        <v>No root cause</v>
      </c>
      <c r="AJ916" s="56" t="str" cm="1">
        <f t="array" ref="AJ916">IFERROR(_xlfn.IFS(
AK916="MPR ISSUE","TX ISSUE",
AK916="BSS Hardware Issue","RAN ISSUE",
AK916="Sites strategiques, MLL, Pylone, etc.","ENVTECH",
AK916="AKTIVCO DEFAUT GE &amp; POWER Cabinet","POWER ISSUE",
AK916="AKTIVCO Coupure ENEO &amp; Baisse de tension","POWER ISSUE",
AK916="Coupure ENEO &amp; Baisse de tension","POWER ISSUE",
AK916="Defaut GE &amp; POWER Cabinet","POWER ISSUE",
AK916="Sharing","POWER ISSUE",
AK916="Sites strategiques &amp; DataCenter","POWER ISSUE",
AK916="Exclu","Exclu",
AK916="SAT","TX ISSUE",
AK916="SPARE-ISSUE","SPARE-ISSUE",
AK916="Fiber CAmtel","TX ISSUE",
AK916="Fiber AOF","TX ISSUE",
AK916="Projet OCM (HUAWEI)","TRAVAUX-HUAWEI",
AK916="Projet OCM (NOKIA)","TRAVAUX -NOKIA",
AK916="ACCESS-ISSUE","ACCESS-ISSUE",
AK916="Projet OCM (ZTE, NOKIA, autres projets)","TRAVAUX OCM",
AK916="No root CAuse","No root cause",
AK916="ODU HS","TX ISSUE",
AK916="IP &amp; VLAN","TX ISSUE",
AK916="Warehouse HUAWEI","SPARE-ISSUE",
AK916="SPARE-HS","SPARE-ISSUE",
AK916="Power Telco","RAN ISSUE",AK916="no impacts","no impacts"
),"")</f>
        <v>No root cause</v>
      </c>
      <c r="AK916" s="81" t="s">
        <v>5620</v>
      </c>
      <c r="AL916" s="56" t="str" cm="1">
        <f t="array" ref="AL916">IFERROR(_xlfn.IFS(
AK916="MPR ISSUE","ACTIVE",
AK916="BSS Hardware Issue","ACTIVE",
AK916="Sites strategiques, MLL, Pylone, etc.","PASSIVE",
AK916="AKTIVCO DEFAUT GE &amp; POWER Cabinet","PASSIVE",
AK916="AKTIVCO Coupure ENEO &amp; Baisse de tension","PASSIVE",
AK916="Coupure ENEO &amp; Baisse de tension","PASSIVE",
AK916="Defaut GE &amp; POWER Cabinet","PASSIVE",
AK916="Sharing","PASSIVE",
AK916="Sites strategiques &amp; DataCenter","PASSIVE",
AK916="Exclu","Exclu",
AK916="SAT","ACTIVE",
AK916="SPARE-ISSUE","SPARE-ISSUE",
AK916="Fiber CAmtel","ACTIVE",
AK916="Fiber AOF","ACTIVE",
AK916="Projet OCM (HUAWEI)","PLANNED WORKS",
AK916="Projet OCM (NOKIA)","PLANNED WORKS",
AK916="ACCESS-ISSUE","ACCESS-ISSUE",
AK916="Projet OCM (ZTE, NOKIA, autres projets)","PLANNED WORKS",
AK916="No root CAuse","No root cause",
AK916="ODU HS","ACTIVE",
AK916="IP &amp; VLAN","ACTIVE",
AK916="Warehouse HUAWEI","SPARE-ISSUE",
AK916="SPARE-HS","SPARE-ISSUE",
AK916="Power Telco","ACTIVE", AK916="no impacts","no impacts"
),"")</f>
        <v>No root cause</v>
      </c>
      <c r="AM916" s="108" t="s">
        <v>5537</v>
      </c>
      <c r="AN916" s="117" t="s">
        <v>1256</v>
      </c>
      <c r="AP916" s="23" t="s">
        <v>5537</v>
      </c>
      <c r="AQ916" s="23" t="s">
        <v>5537</v>
      </c>
      <c r="AR916" s="7"/>
      <c r="AS916" s="6"/>
      <c r="AT916" s="7"/>
      <c r="AU916" s="3" t="s">
        <v>5537</v>
      </c>
      <c r="AV916" s="24" t="s">
        <v>5537</v>
      </c>
      <c r="AW916" s="24" t="s">
        <v>5537</v>
      </c>
      <c r="AX916" s="24" t="s">
        <v>5537</v>
      </c>
      <c r="AY916" s="24" t="s">
        <v>5537</v>
      </c>
      <c r="AZ916" s="24" t="s">
        <v>5537</v>
      </c>
      <c r="BA916" s="24" t="s">
        <v>5537</v>
      </c>
      <c r="BB916" s="24" t="s">
        <v>5537</v>
      </c>
      <c r="BC916" s="24" t="s">
        <v>5537</v>
      </c>
      <c r="BD916" s="24" t="s">
        <v>5537</v>
      </c>
      <c r="BE916" s="24" t="s">
        <v>5537</v>
      </c>
      <c r="BF916" s="24" t="s">
        <v>5537</v>
      </c>
      <c r="BG916" s="24" t="s">
        <v>5537</v>
      </c>
      <c r="BH916" s="24" t="s">
        <v>5537</v>
      </c>
      <c r="BI916" s="9" t="s">
        <v>5537</v>
      </c>
      <c r="BJ916" s="14"/>
      <c r="BK916" s="14" t="s">
        <v>5537</v>
      </c>
      <c r="BL916" s="14" t="str">
        <f>_xlfn.XLOOKUP(B916,'[4]cell downs 18042026 17h'!$B:$B,'[4]cell downs 18042026 17h'!$B:$B,"")</f>
        <v/>
      </c>
      <c r="BM916" s="14" t="str">
        <f>_xlfn.XLOOKUP(B916,'[5]Cells Huawei 19042026 15h'!$B:$B,'[5]Cells Huawei 19042026 15h'!$B:$B,"")</f>
        <v/>
      </c>
      <c r="BN916" s="9" t="str">
        <f>_xlfn.XLOOKUP(B916,'[6]cells down 19042026 9H40'!$B:$B,'[6]cells down 19042026 9H40'!$B:$B,"")</f>
        <v/>
      </c>
      <c r="BO916" s="9" t="s">
        <v>1256</v>
      </c>
      <c r="BP916" s="9" t="s">
        <v>5537</v>
      </c>
    </row>
    <row r="917" spans="1:68" s="9" customFormat="1" x14ac:dyDescent="0.35">
      <c r="A917" s="1" t="s">
        <v>170</v>
      </c>
      <c r="B917" s="8" t="s">
        <v>171</v>
      </c>
      <c r="C917" s="3" t="str">
        <f>_xlfn.XLOOKUP(B917,'[1]daily break down'!$D:$D,'[1]daily break down'!$E:$E,"")</f>
        <v>Douala</v>
      </c>
      <c r="D917" s="1" t="s">
        <v>11</v>
      </c>
      <c r="E917" s="1" t="s">
        <v>12</v>
      </c>
      <c r="F917" s="3" t="s">
        <v>31</v>
      </c>
      <c r="G917" s="1" t="s">
        <v>32</v>
      </c>
      <c r="H917" s="41" t="str">
        <f>_xlfn.XLOOKUP(B917,[2]CALCULATION!$B:$B,[2]CALCULATION!$H:$H,"")</f>
        <v>ZTE</v>
      </c>
      <c r="I917" s="34">
        <v>0</v>
      </c>
      <c r="J917" s="34">
        <v>0</v>
      </c>
      <c r="K917" s="34">
        <v>0</v>
      </c>
      <c r="L917" s="34">
        <v>0</v>
      </c>
      <c r="M917" s="34">
        <v>0</v>
      </c>
      <c r="N917" s="34">
        <v>0</v>
      </c>
      <c r="O917" s="34">
        <v>0</v>
      </c>
      <c r="P917" s="34">
        <v>0</v>
      </c>
      <c r="Q917" s="34">
        <v>0</v>
      </c>
      <c r="R917" s="34">
        <v>0</v>
      </c>
      <c r="S917" s="109">
        <v>0</v>
      </c>
      <c r="T917" s="109">
        <f>_xlfn.XLOOKUP(B917,'[3]Nur des jours'!$B:$B,'[3]Nur des jours'!$U:$U,"")</f>
        <v>0</v>
      </c>
      <c r="U917" s="109">
        <v>0</v>
      </c>
      <c r="V917" s="109">
        <v>0</v>
      </c>
      <c r="W917" s="109">
        <v>0</v>
      </c>
      <c r="X917" s="109">
        <v>0</v>
      </c>
      <c r="Y917" s="109">
        <v>0</v>
      </c>
      <c r="Z917" s="109">
        <v>0</v>
      </c>
      <c r="AA917" s="109">
        <v>0.27360793646717013</v>
      </c>
      <c r="AB917" s="109">
        <v>0</v>
      </c>
      <c r="AC917" s="109">
        <v>0</v>
      </c>
      <c r="AD917" s="109">
        <v>0</v>
      </c>
      <c r="AE917" s="109">
        <v>0</v>
      </c>
      <c r="AF917" s="109">
        <v>0</v>
      </c>
      <c r="AG917" s="57" t="str">
        <f>_xlfn.XLOOKUP(B917,[3]CALCULATION!$B:$B,[3]CALCULATION!$M:$M,"")</f>
        <v>Operationnel</v>
      </c>
      <c r="AH917" s="57"/>
      <c r="AI917" s="56" t="str" cm="1">
        <f t="array" ref="AI917">IFERROR(_xlfn.IFS(
AK917="MPR ISSUE","PDH",
AK917="BSS Hardware Issue","BSS",
AK917="Sites strategiques, MLL, Pylone, etc.","ENVTECH",
AK917="AKTIVCO DEFAUT GE &amp; POWER Cabinet","AKTIVCO",
AK917="AKTIVCO Coupure ENEO &amp; Baisse de tension","AKTIVCO GRID ONLY",
AK917="Coupure ENEO &amp; Baisse de tension","IHS GRID ONLY",
AK917="Defaut GE &amp; POWER Cabinet","IHS",
AK917="Sharing","Partners",
AK917="Sites strategiques &amp; DataCenter","SST &amp; DC",
AK917="Exclu","Exclu",
AK917="SAT","SAT",
AK917="SPARE-ISSUE","SPARE-ISSUE",
AK917="Fiber CAmtel","TRANS_FO_CAMTEL",
AK917="Fiber AOF","Fiber AOF",
AK917="Projet OCM (HUAWEI)","TRAVAUX-HUAWEI",
AK917="Projet OCM (NOKIA)","TRAVAUX-NOKIA",
AK917="ACCESS-ISSUE","ACCESS-ISSUE",
AK917="Projet OCM (ZTE, NOKIA, autres projets)","TRAVAUX OCM",
AK917="No root CAuse","No root cause",
AK917="ODU HS","PDH",
AK917="IP &amp; VLAN","PDH",
AK917="Warehouse HUAWEI","SPARE-ISSUE",
AK917="SPARE-HS","SPARE-ISSUE",
AK917="Power Telco","BSS",AK917="no impacts","no impacts"
),"")</f>
        <v>No root cause</v>
      </c>
      <c r="AJ917" s="56" t="str" cm="1">
        <f t="array" ref="AJ917">IFERROR(_xlfn.IFS(
AK917="MPR ISSUE","TX ISSUE",
AK917="BSS Hardware Issue","RAN ISSUE",
AK917="Sites strategiques, MLL, Pylone, etc.","ENVTECH",
AK917="AKTIVCO DEFAUT GE &amp; POWER Cabinet","POWER ISSUE",
AK917="AKTIVCO Coupure ENEO &amp; Baisse de tension","POWER ISSUE",
AK917="Coupure ENEO &amp; Baisse de tension","POWER ISSUE",
AK917="Defaut GE &amp; POWER Cabinet","POWER ISSUE",
AK917="Sharing","POWER ISSUE",
AK917="Sites strategiques &amp; DataCenter","POWER ISSUE",
AK917="Exclu","Exclu",
AK917="SAT","TX ISSUE",
AK917="SPARE-ISSUE","SPARE-ISSUE",
AK917="Fiber CAmtel","TX ISSUE",
AK917="Fiber AOF","TX ISSUE",
AK917="Projet OCM (HUAWEI)","TRAVAUX-HUAWEI",
AK917="Projet OCM (NOKIA)","TRAVAUX -NOKIA",
AK917="ACCESS-ISSUE","ACCESS-ISSUE",
AK917="Projet OCM (ZTE, NOKIA, autres projets)","TRAVAUX OCM",
AK917="No root CAuse","No root cause",
AK917="ODU HS","TX ISSUE",
AK917="IP &amp; VLAN","TX ISSUE",
AK917="Warehouse HUAWEI","SPARE-ISSUE",
AK917="SPARE-HS","SPARE-ISSUE",
AK917="Power Telco","RAN ISSUE",AK917="no impacts","no impacts"
),"")</f>
        <v>No root cause</v>
      </c>
      <c r="AK917" s="81" t="s">
        <v>5620</v>
      </c>
      <c r="AL917" s="56" t="str" cm="1">
        <f t="array" ref="AL917">IFERROR(_xlfn.IFS(
AK917="MPR ISSUE","ACTIVE",
AK917="BSS Hardware Issue","ACTIVE",
AK917="Sites strategiques, MLL, Pylone, etc.","PASSIVE",
AK917="AKTIVCO DEFAUT GE &amp; POWER Cabinet","PASSIVE",
AK917="AKTIVCO Coupure ENEO &amp; Baisse de tension","PASSIVE",
AK917="Coupure ENEO &amp; Baisse de tension","PASSIVE",
AK917="Defaut GE &amp; POWER Cabinet","PASSIVE",
AK917="Sharing","PASSIVE",
AK917="Sites strategiques &amp; DataCenter","PASSIVE",
AK917="Exclu","Exclu",
AK917="SAT","ACTIVE",
AK917="SPARE-ISSUE","SPARE-ISSUE",
AK917="Fiber CAmtel","ACTIVE",
AK917="Fiber AOF","ACTIVE",
AK917="Projet OCM (HUAWEI)","PLANNED WORKS",
AK917="Projet OCM (NOKIA)","PLANNED WORKS",
AK917="ACCESS-ISSUE","ACCESS-ISSUE",
AK917="Projet OCM (ZTE, NOKIA, autres projets)","PLANNED WORKS",
AK917="No root CAuse","No root cause",
AK917="ODU HS","ACTIVE",
AK917="IP &amp; VLAN","ACTIVE",
AK917="Warehouse HUAWEI","SPARE-ISSUE",
AK917="SPARE-HS","SPARE-ISSUE",
AK917="Power Telco","ACTIVE", AK917="no impacts","no impacts"
),"")</f>
        <v>No root cause</v>
      </c>
      <c r="AM917" s="108" t="s">
        <v>5537</v>
      </c>
      <c r="AN917" s="117" t="s">
        <v>171</v>
      </c>
      <c r="AP917" s="23" t="s">
        <v>5537</v>
      </c>
      <c r="AQ917" s="23" t="s">
        <v>5537</v>
      </c>
      <c r="AR917" s="7"/>
      <c r="AS917" s="6"/>
      <c r="AT917" s="7"/>
      <c r="AU917" s="3" t="s">
        <v>5537</v>
      </c>
      <c r="AV917" s="24" t="s">
        <v>5537</v>
      </c>
      <c r="AW917" s="24" t="s">
        <v>5537</v>
      </c>
      <c r="AX917" s="24" t="s">
        <v>5537</v>
      </c>
      <c r="AY917" s="24" t="s">
        <v>5537</v>
      </c>
      <c r="AZ917" s="24" t="s">
        <v>5537</v>
      </c>
      <c r="BA917" s="24" t="s">
        <v>5537</v>
      </c>
      <c r="BB917" s="24" t="s">
        <v>5537</v>
      </c>
      <c r="BC917" s="24" t="s">
        <v>5537</v>
      </c>
      <c r="BD917" s="24" t="s">
        <v>5537</v>
      </c>
      <c r="BE917" s="24" t="s">
        <v>5537</v>
      </c>
      <c r="BF917" s="24" t="s">
        <v>5537</v>
      </c>
      <c r="BG917" s="24" t="s">
        <v>5537</v>
      </c>
      <c r="BH917" s="24" t="s">
        <v>5537</v>
      </c>
      <c r="BI917" s="9" t="s">
        <v>5537</v>
      </c>
      <c r="BJ917" s="14"/>
      <c r="BK917" s="14" t="s">
        <v>5537</v>
      </c>
      <c r="BL917" s="14" t="str">
        <f>_xlfn.XLOOKUP(B917,'[4]cell downs 18042026 17h'!$B:$B,'[4]cell downs 18042026 17h'!$B:$B,"")</f>
        <v/>
      </c>
      <c r="BM917" s="14" t="str">
        <f>_xlfn.XLOOKUP(B917,'[5]Cells Huawei 19042026 15h'!$B:$B,'[5]Cells Huawei 19042026 15h'!$B:$B,"")</f>
        <v/>
      </c>
      <c r="BN917" s="9" t="str">
        <f>_xlfn.XLOOKUP(B917,'[6]cells down 19042026 9H40'!$B:$B,'[6]cells down 19042026 9H40'!$B:$B,"")</f>
        <v/>
      </c>
      <c r="BO917" s="9" t="s">
        <v>171</v>
      </c>
      <c r="BP917" s="9" t="s">
        <v>5537</v>
      </c>
    </row>
    <row r="918" spans="1:68" s="9" customFormat="1" x14ac:dyDescent="0.35">
      <c r="A918" s="1" t="s">
        <v>2648</v>
      </c>
      <c r="B918" s="8" t="s">
        <v>2649</v>
      </c>
      <c r="C918" s="3" t="str">
        <f>_xlfn.XLOOKUP(B918,'[1]daily break down'!$D:$D,'[1]daily break down'!$E:$E,"")</f>
        <v>NORD-OUEST</v>
      </c>
      <c r="D918" s="1" t="s">
        <v>11</v>
      </c>
      <c r="E918" s="1" t="s">
        <v>12</v>
      </c>
      <c r="F918" s="3" t="s">
        <v>51</v>
      </c>
      <c r="G918" s="1" t="s">
        <v>52</v>
      </c>
      <c r="H918" s="39" t="str">
        <f>_xlfn.XLOOKUP(B918,[2]CALCULATION!$B:$B,[2]CALCULATION!$H:$H,"")</f>
        <v>Huawei</v>
      </c>
      <c r="I918" s="34">
        <v>0</v>
      </c>
      <c r="J918" s="34">
        <v>0</v>
      </c>
      <c r="K918" s="34">
        <v>0</v>
      </c>
      <c r="L918" s="34">
        <v>0</v>
      </c>
      <c r="M918" s="34">
        <v>0</v>
      </c>
      <c r="N918" s="34">
        <v>0</v>
      </c>
      <c r="O918" s="34">
        <v>0</v>
      </c>
      <c r="P918" s="34">
        <v>0</v>
      </c>
      <c r="Q918" s="34">
        <v>0</v>
      </c>
      <c r="R918" s="34">
        <v>0.26859627945998238</v>
      </c>
      <c r="S918" s="109">
        <v>4.2767269349633175</v>
      </c>
      <c r="T918" s="109">
        <f>_xlfn.XLOOKUP(B918,'[3]Nur des jours'!$B:$B,'[3]Nur des jours'!$U:$U,"")</f>
        <v>1.9427750811139364</v>
      </c>
      <c r="U918" s="109">
        <v>5.6407002194428033</v>
      </c>
      <c r="V918" s="109">
        <v>0.59132202161326131</v>
      </c>
      <c r="W918" s="109">
        <v>1.9427750811139364</v>
      </c>
      <c r="X918" s="109">
        <v>2.7295695610858575</v>
      </c>
      <c r="Y918" s="109">
        <v>0</v>
      </c>
      <c r="Z918" s="109">
        <v>0.36445982541598532</v>
      </c>
      <c r="AA918" s="109">
        <v>0.24988728230503407</v>
      </c>
      <c r="AB918" s="109">
        <v>0</v>
      </c>
      <c r="AC918" s="109">
        <v>0</v>
      </c>
      <c r="AD918" s="109">
        <v>0</v>
      </c>
      <c r="AE918" s="109">
        <v>0</v>
      </c>
      <c r="AF918" s="109">
        <v>0</v>
      </c>
      <c r="AG918" s="57" t="str">
        <f>_xlfn.XLOOKUP(B918,[3]CALCULATION!$B:$B,[3]CALCULATION!$M:$M,"")</f>
        <v>Operationnel</v>
      </c>
      <c r="AH918" s="57"/>
      <c r="AI918" s="56" t="str" cm="1">
        <f t="array" ref="AI918">IFERROR(_xlfn.IFS(
AK918="MPR ISSUE","PDH",
AK918="BSS Hardware Issue","BSS",
AK918="Sites strategiques, MLL, Pylone, etc.","ENVTECH",
AK918="AKTIVCO DEFAUT GE &amp; POWER Cabinet","AKTIVCO",
AK918="AKTIVCO Coupure ENEO &amp; Baisse de tension","AKTIVCO GRID ONLY",
AK918="Coupure ENEO &amp; Baisse de tension","IHS GRID ONLY",
AK918="Defaut GE &amp; POWER Cabinet","IHS",
AK918="Sharing","Partners",
AK918="Sites strategiques &amp; DataCenter","SST &amp; DC",
AK918="Exclu","Exclu",
AK918="SAT","SAT",
AK918="SPARE-ISSUE","SPARE-ISSUE",
AK918="Fiber CAmtel","TRANS_FO_CAMTEL",
AK918="Fiber AOF","Fiber AOF",
AK918="Projet OCM (HUAWEI)","TRAVAUX-HUAWEI",
AK918="Projet OCM (NOKIA)","TRAVAUX-NOKIA",
AK918="ACCESS-ISSUE","ACCESS-ISSUE",
AK918="Projet OCM (ZTE, NOKIA, autres projets)","TRAVAUX OCM",
AK918="No root CAuse","No root cause",
AK918="ODU HS","PDH",
AK918="IP &amp; VLAN","PDH",
AK918="Warehouse HUAWEI","SPARE-ISSUE",
AK918="SPARE-HS","SPARE-ISSUE",
AK918="Power Telco","BSS",AK918="no impacts","no impacts"
),"")</f>
        <v>No root cause</v>
      </c>
      <c r="AJ918" s="56" t="str" cm="1">
        <f t="array" ref="AJ918">IFERROR(_xlfn.IFS(
AK918="MPR ISSUE","TX ISSUE",
AK918="BSS Hardware Issue","RAN ISSUE",
AK918="Sites strategiques, MLL, Pylone, etc.","ENVTECH",
AK918="AKTIVCO DEFAUT GE &amp; POWER Cabinet","POWER ISSUE",
AK918="AKTIVCO Coupure ENEO &amp; Baisse de tension","POWER ISSUE",
AK918="Coupure ENEO &amp; Baisse de tension","POWER ISSUE",
AK918="Defaut GE &amp; POWER Cabinet","POWER ISSUE",
AK918="Sharing","POWER ISSUE",
AK918="Sites strategiques &amp; DataCenter","POWER ISSUE",
AK918="Exclu","Exclu",
AK918="SAT","TX ISSUE",
AK918="SPARE-ISSUE","SPARE-ISSUE",
AK918="Fiber CAmtel","TX ISSUE",
AK918="Fiber AOF","TX ISSUE",
AK918="Projet OCM (HUAWEI)","TRAVAUX-HUAWEI",
AK918="Projet OCM (NOKIA)","TRAVAUX -NOKIA",
AK918="ACCESS-ISSUE","ACCESS-ISSUE",
AK918="Projet OCM (ZTE, NOKIA, autres projets)","TRAVAUX OCM",
AK918="No root CAuse","No root cause",
AK918="ODU HS","TX ISSUE",
AK918="IP &amp; VLAN","TX ISSUE",
AK918="Warehouse HUAWEI","SPARE-ISSUE",
AK918="SPARE-HS","SPARE-ISSUE",
AK918="Power Telco","RAN ISSUE",AK918="no impacts","no impacts"
),"")</f>
        <v>No root cause</v>
      </c>
      <c r="AK918" s="81" t="s">
        <v>5620</v>
      </c>
      <c r="AL918" s="56" t="str" cm="1">
        <f t="array" ref="AL918">IFERROR(_xlfn.IFS(
AK918="MPR ISSUE","ACTIVE",
AK918="BSS Hardware Issue","ACTIVE",
AK918="Sites strategiques, MLL, Pylone, etc.","PASSIVE",
AK918="AKTIVCO DEFAUT GE &amp; POWER Cabinet","PASSIVE",
AK918="AKTIVCO Coupure ENEO &amp; Baisse de tension","PASSIVE",
AK918="Coupure ENEO &amp; Baisse de tension","PASSIVE",
AK918="Defaut GE &amp; POWER Cabinet","PASSIVE",
AK918="Sharing","PASSIVE",
AK918="Sites strategiques &amp; DataCenter","PASSIVE",
AK918="Exclu","Exclu",
AK918="SAT","ACTIVE",
AK918="SPARE-ISSUE","SPARE-ISSUE",
AK918="Fiber CAmtel","ACTIVE",
AK918="Fiber AOF","ACTIVE",
AK918="Projet OCM (HUAWEI)","PLANNED WORKS",
AK918="Projet OCM (NOKIA)","PLANNED WORKS",
AK918="ACCESS-ISSUE","ACCESS-ISSUE",
AK918="Projet OCM (ZTE, NOKIA, autres projets)","PLANNED WORKS",
AK918="No root CAuse","No root cause",
AK918="ODU HS","ACTIVE",
AK918="IP &amp; VLAN","ACTIVE",
AK918="Warehouse HUAWEI","SPARE-ISSUE",
AK918="SPARE-HS","SPARE-ISSUE",
AK918="Power Telco","ACTIVE", AK918="no impacts","no impacts"
),"")</f>
        <v>No root cause</v>
      </c>
      <c r="AM918" s="108" t="s">
        <v>5537</v>
      </c>
      <c r="AN918" s="117" t="s">
        <v>2649</v>
      </c>
      <c r="AP918" s="23" t="s">
        <v>5537</v>
      </c>
      <c r="AQ918" s="23" t="s">
        <v>5537</v>
      </c>
      <c r="AR918" s="7"/>
      <c r="AS918" s="6"/>
      <c r="AT918" s="7"/>
      <c r="AU918" s="3" t="s">
        <v>5537</v>
      </c>
      <c r="AV918" s="24" t="s">
        <v>5537</v>
      </c>
      <c r="AW918" s="24" t="s">
        <v>5537</v>
      </c>
      <c r="AX918" s="24" t="s">
        <v>5537</v>
      </c>
      <c r="AY918" s="24" t="s">
        <v>5537</v>
      </c>
      <c r="AZ918" s="24" t="s">
        <v>5537</v>
      </c>
      <c r="BA918" s="24" t="s">
        <v>5537</v>
      </c>
      <c r="BB918" s="24" t="s">
        <v>5537</v>
      </c>
      <c r="BC918" s="24" t="s">
        <v>5537</v>
      </c>
      <c r="BD918" s="24" t="s">
        <v>5537</v>
      </c>
      <c r="BE918" s="24" t="s">
        <v>5537</v>
      </c>
      <c r="BF918" s="24" t="s">
        <v>5537</v>
      </c>
      <c r="BG918" s="24" t="s">
        <v>5537</v>
      </c>
      <c r="BH918" s="24" t="s">
        <v>5537</v>
      </c>
      <c r="BI918" s="9" t="s">
        <v>5537</v>
      </c>
      <c r="BJ918" s="14"/>
      <c r="BK918" s="14" t="s">
        <v>5537</v>
      </c>
      <c r="BL918" s="14" t="str">
        <f>_xlfn.XLOOKUP(B918,'[4]cell downs 18042026 17h'!$B:$B,'[4]cell downs 18042026 17h'!$B:$B,"")</f>
        <v/>
      </c>
      <c r="BM918" s="14" t="str">
        <f>_xlfn.XLOOKUP(B918,'[5]Cells Huawei 19042026 15h'!$B:$B,'[5]Cells Huawei 19042026 15h'!$B:$B,"")</f>
        <v/>
      </c>
      <c r="BN918" s="9" t="str">
        <f>_xlfn.XLOOKUP(B918,'[6]cells down 19042026 9H40'!$B:$B,'[6]cells down 19042026 9H40'!$B:$B,"")</f>
        <v/>
      </c>
      <c r="BO918" s="9" t="s">
        <v>2649</v>
      </c>
      <c r="BP918" s="9" t="s">
        <v>5537</v>
      </c>
    </row>
    <row r="919" spans="1:68" s="9" customFormat="1" x14ac:dyDescent="0.35">
      <c r="A919" s="1" t="s">
        <v>4620</v>
      </c>
      <c r="B919" s="8" t="s">
        <v>4621</v>
      </c>
      <c r="C919" s="3" t="str">
        <f>_xlfn.XLOOKUP(B919,'[1]daily break down'!$D:$D,'[1]daily break down'!$E:$E,"")</f>
        <v>LITTORAL</v>
      </c>
      <c r="D919" s="1" t="s">
        <v>21</v>
      </c>
      <c r="E919" s="1" t="s">
        <v>36</v>
      </c>
      <c r="F919" s="3" t="s">
        <v>69</v>
      </c>
      <c r="G919" s="1" t="s">
        <v>502</v>
      </c>
      <c r="H919" s="41" t="str">
        <f>_xlfn.XLOOKUP(B919,[2]CALCULATION!$B:$B,[2]CALCULATION!$H:$H,"")</f>
        <v>ZTE</v>
      </c>
      <c r="I919" s="34">
        <v>0</v>
      </c>
      <c r="J919" s="34">
        <v>5.7999674688171875E-2</v>
      </c>
      <c r="K919" s="34">
        <v>3.5670156634854415E-5</v>
      </c>
      <c r="L919" s="34">
        <v>3.2007544951531388</v>
      </c>
      <c r="M919" s="34">
        <v>0</v>
      </c>
      <c r="N919" s="34">
        <v>0</v>
      </c>
      <c r="O919" s="34">
        <v>0</v>
      </c>
      <c r="P919" s="34">
        <v>0</v>
      </c>
      <c r="Q919" s="34">
        <v>0</v>
      </c>
      <c r="R919" s="34">
        <v>0</v>
      </c>
      <c r="S919" s="109">
        <v>0</v>
      </c>
      <c r="T919" s="109">
        <f>_xlfn.XLOOKUP(B919,'[3]Nur des jours'!$B:$B,'[3]Nur des jours'!$U:$U,"")</f>
        <v>1.0076819249328664E-2</v>
      </c>
      <c r="U919" s="109">
        <v>0.2029631912519651</v>
      </c>
      <c r="V919" s="109">
        <v>0</v>
      </c>
      <c r="W919" s="109">
        <v>1.0076819249328666E-2</v>
      </c>
      <c r="X919" s="109">
        <v>0</v>
      </c>
      <c r="Y919" s="109">
        <v>0</v>
      </c>
      <c r="Z919" s="109">
        <v>0</v>
      </c>
      <c r="AA919" s="109">
        <v>0.24888851791926003</v>
      </c>
      <c r="AB919" s="109">
        <v>0</v>
      </c>
      <c r="AC919" s="109">
        <v>0</v>
      </c>
      <c r="AD919" s="109">
        <v>0</v>
      </c>
      <c r="AE919" s="109">
        <v>0</v>
      </c>
      <c r="AF919" s="109">
        <v>0</v>
      </c>
      <c r="AG919" s="57" t="str">
        <f>_xlfn.XLOOKUP(B919,[3]CALCULATION!$B:$B,[3]CALCULATION!$M:$M,"")</f>
        <v>Operationnel</v>
      </c>
      <c r="AH919" s="57"/>
      <c r="AI919" s="56" t="str" cm="1">
        <f t="array" ref="AI919">IFERROR(_xlfn.IFS(
AK919="MPR ISSUE","PDH",
AK919="BSS Hardware Issue","BSS",
AK919="Sites strategiques, MLL, Pylone, etc.","ENVTECH",
AK919="AKTIVCO DEFAUT GE &amp; POWER Cabinet","AKTIVCO",
AK919="AKTIVCO Coupure ENEO &amp; Baisse de tension","AKTIVCO GRID ONLY",
AK919="Coupure ENEO &amp; Baisse de tension","IHS GRID ONLY",
AK919="Defaut GE &amp; POWER Cabinet","IHS",
AK919="Sharing","Partners",
AK919="Sites strategiques &amp; DataCenter","SST &amp; DC",
AK919="Exclu","Exclu",
AK919="SAT","SAT",
AK919="SPARE-ISSUE","SPARE-ISSUE",
AK919="Fiber CAmtel","TRANS_FO_CAMTEL",
AK919="Fiber AOF","Fiber AOF",
AK919="Projet OCM (HUAWEI)","TRAVAUX-HUAWEI",
AK919="Projet OCM (NOKIA)","TRAVAUX-NOKIA",
AK919="ACCESS-ISSUE","ACCESS-ISSUE",
AK919="Projet OCM (ZTE, NOKIA, autres projets)","TRAVAUX OCM",
AK919="No root CAuse","No root cause",
AK919="ODU HS","PDH",
AK919="IP &amp; VLAN","PDH",
AK919="Warehouse HUAWEI","SPARE-ISSUE",
AK919="SPARE-HS","SPARE-ISSUE",
AK919="Power Telco","BSS",AK919="no impacts","no impacts"
),"")</f>
        <v>No root cause</v>
      </c>
      <c r="AJ919" s="56" t="str" cm="1">
        <f t="array" ref="AJ919">IFERROR(_xlfn.IFS(
AK919="MPR ISSUE","TX ISSUE",
AK919="BSS Hardware Issue","RAN ISSUE",
AK919="Sites strategiques, MLL, Pylone, etc.","ENVTECH",
AK919="AKTIVCO DEFAUT GE &amp; POWER Cabinet","POWER ISSUE",
AK919="AKTIVCO Coupure ENEO &amp; Baisse de tension","POWER ISSUE",
AK919="Coupure ENEO &amp; Baisse de tension","POWER ISSUE",
AK919="Defaut GE &amp; POWER Cabinet","POWER ISSUE",
AK919="Sharing","POWER ISSUE",
AK919="Sites strategiques &amp; DataCenter","POWER ISSUE",
AK919="Exclu","Exclu",
AK919="SAT","TX ISSUE",
AK919="SPARE-ISSUE","SPARE-ISSUE",
AK919="Fiber CAmtel","TX ISSUE",
AK919="Fiber AOF","TX ISSUE",
AK919="Projet OCM (HUAWEI)","TRAVAUX-HUAWEI",
AK919="Projet OCM (NOKIA)","TRAVAUX -NOKIA",
AK919="ACCESS-ISSUE","ACCESS-ISSUE",
AK919="Projet OCM (ZTE, NOKIA, autres projets)","TRAVAUX OCM",
AK919="No root CAuse","No root cause",
AK919="ODU HS","TX ISSUE",
AK919="IP &amp; VLAN","TX ISSUE",
AK919="Warehouse HUAWEI","SPARE-ISSUE",
AK919="SPARE-HS","SPARE-ISSUE",
AK919="Power Telco","RAN ISSUE",AK919="no impacts","no impacts"
),"")</f>
        <v>No root cause</v>
      </c>
      <c r="AK919" s="81" t="s">
        <v>5620</v>
      </c>
      <c r="AL919" s="56" t="str" cm="1">
        <f t="array" ref="AL919">IFERROR(_xlfn.IFS(
AK919="MPR ISSUE","ACTIVE",
AK919="BSS Hardware Issue","ACTIVE",
AK919="Sites strategiques, MLL, Pylone, etc.","PASSIVE",
AK919="AKTIVCO DEFAUT GE &amp; POWER Cabinet","PASSIVE",
AK919="AKTIVCO Coupure ENEO &amp; Baisse de tension","PASSIVE",
AK919="Coupure ENEO &amp; Baisse de tension","PASSIVE",
AK919="Defaut GE &amp; POWER Cabinet","PASSIVE",
AK919="Sharing","PASSIVE",
AK919="Sites strategiques &amp; DataCenter","PASSIVE",
AK919="Exclu","Exclu",
AK919="SAT","ACTIVE",
AK919="SPARE-ISSUE","SPARE-ISSUE",
AK919="Fiber CAmtel","ACTIVE",
AK919="Fiber AOF","ACTIVE",
AK919="Projet OCM (HUAWEI)","PLANNED WORKS",
AK919="Projet OCM (NOKIA)","PLANNED WORKS",
AK919="ACCESS-ISSUE","ACCESS-ISSUE",
AK919="Projet OCM (ZTE, NOKIA, autres projets)","PLANNED WORKS",
AK919="No root CAuse","No root cause",
AK919="ODU HS","ACTIVE",
AK919="IP &amp; VLAN","ACTIVE",
AK919="Warehouse HUAWEI","SPARE-ISSUE",
AK919="SPARE-HS","SPARE-ISSUE",
AK919="Power Telco","ACTIVE", AK919="no impacts","no impacts"
),"")</f>
        <v>No root cause</v>
      </c>
      <c r="AM919" s="108" t="s">
        <v>5537</v>
      </c>
      <c r="AN919" s="117" t="s">
        <v>4621</v>
      </c>
      <c r="AP919" s="23" t="s">
        <v>5537</v>
      </c>
      <c r="AQ919" s="23" t="s">
        <v>5537</v>
      </c>
      <c r="AR919" s="7"/>
      <c r="AS919" s="6"/>
      <c r="AT919" s="7"/>
      <c r="AU919" s="3" t="s">
        <v>5537</v>
      </c>
      <c r="AV919" s="24" t="s">
        <v>5537</v>
      </c>
      <c r="AW919" s="24" t="s">
        <v>5537</v>
      </c>
      <c r="AX919" s="24" t="s">
        <v>5537</v>
      </c>
      <c r="AY919" s="24" t="s">
        <v>5537</v>
      </c>
      <c r="AZ919" s="24" t="s">
        <v>5537</v>
      </c>
      <c r="BA919" s="24" t="s">
        <v>5537</v>
      </c>
      <c r="BB919" s="24" t="s">
        <v>5537</v>
      </c>
      <c r="BC919" s="24" t="s">
        <v>5537</v>
      </c>
      <c r="BD919" s="24" t="s">
        <v>5537</v>
      </c>
      <c r="BE919" s="24" t="s">
        <v>5537</v>
      </c>
      <c r="BF919" s="24" t="s">
        <v>5537</v>
      </c>
      <c r="BG919" s="24" t="s">
        <v>5537</v>
      </c>
      <c r="BH919" s="24" t="s">
        <v>5537</v>
      </c>
      <c r="BI919" s="9" t="s">
        <v>5537</v>
      </c>
      <c r="BJ919" s="14"/>
      <c r="BK919" s="14" t="s">
        <v>5537</v>
      </c>
      <c r="BL919" s="14" t="str">
        <f>_xlfn.XLOOKUP(B919,'[4]cell downs 18042026 17h'!$B:$B,'[4]cell downs 18042026 17h'!$B:$B,"")</f>
        <v/>
      </c>
      <c r="BM919" s="14" t="str">
        <f>_xlfn.XLOOKUP(B919,'[5]Cells Huawei 19042026 15h'!$B:$B,'[5]Cells Huawei 19042026 15h'!$B:$B,"")</f>
        <v/>
      </c>
      <c r="BN919" s="9" t="str">
        <f>_xlfn.XLOOKUP(B919,'[6]cells down 19042026 9H40'!$B:$B,'[6]cells down 19042026 9H40'!$B:$B,"")</f>
        <v/>
      </c>
      <c r="BO919" s="9" t="s">
        <v>5537</v>
      </c>
      <c r="BP919" s="9" t="s">
        <v>12</v>
      </c>
    </row>
    <row r="920" spans="1:68" s="9" customFormat="1" x14ac:dyDescent="0.35">
      <c r="A920" s="1" t="s">
        <v>368</v>
      </c>
      <c r="B920" s="8" t="s">
        <v>369</v>
      </c>
      <c r="C920" s="3" t="str">
        <f>_xlfn.XLOOKUP(B920,'[1]daily break down'!$D:$D,'[1]daily break down'!$E:$E,"")</f>
        <v>Douala</v>
      </c>
      <c r="D920" s="1" t="s">
        <v>11</v>
      </c>
      <c r="E920" s="1" t="s">
        <v>145</v>
      </c>
      <c r="F920" s="3" t="s">
        <v>31</v>
      </c>
      <c r="G920" s="1" t="s">
        <v>32</v>
      </c>
      <c r="H920" s="41" t="str">
        <f>_xlfn.XLOOKUP(B920,[2]CALCULATION!$B:$B,[2]CALCULATION!$H:$H,"")</f>
        <v>ZTE</v>
      </c>
      <c r="I920" s="34">
        <v>0</v>
      </c>
      <c r="J920" s="34">
        <v>0</v>
      </c>
      <c r="K920" s="34">
        <v>6.9437488763900665</v>
      </c>
      <c r="L920" s="34">
        <v>0</v>
      </c>
      <c r="M920" s="34">
        <v>0</v>
      </c>
      <c r="N920" s="34">
        <v>4.1665418211184457</v>
      </c>
      <c r="O920" s="34">
        <v>1.539185093869585</v>
      </c>
      <c r="P920" s="34">
        <v>0</v>
      </c>
      <c r="Q920" s="34">
        <v>0</v>
      </c>
      <c r="R920" s="34">
        <v>0</v>
      </c>
      <c r="S920" s="109">
        <v>2.1955873162630239</v>
      </c>
      <c r="T920" s="109">
        <f>_xlfn.XLOOKUP(B920,'[3]Nur des jours'!$B:$B,'[3]Nur des jours'!$U:$U,"")</f>
        <v>1.1472235776881743</v>
      </c>
      <c r="U920" s="109">
        <v>7.2466955166893543</v>
      </c>
      <c r="V920" s="109">
        <v>0</v>
      </c>
      <c r="W920" s="109">
        <v>3.4467715654632984</v>
      </c>
      <c r="X920" s="109">
        <v>0</v>
      </c>
      <c r="Y920" s="109">
        <v>0</v>
      </c>
      <c r="Z920" s="109">
        <v>0</v>
      </c>
      <c r="AA920" s="109">
        <v>0.22156517793700986</v>
      </c>
      <c r="AB920" s="109">
        <v>0</v>
      </c>
      <c r="AC920" s="109">
        <v>0</v>
      </c>
      <c r="AD920" s="109">
        <v>0</v>
      </c>
      <c r="AE920" s="109">
        <v>0</v>
      </c>
      <c r="AF920" s="109">
        <v>0</v>
      </c>
      <c r="AG920" s="57" t="str">
        <f>_xlfn.XLOOKUP(B920,[3]CALCULATION!$B:$B,[3]CALCULATION!$M:$M,"")</f>
        <v>Operationnel</v>
      </c>
      <c r="AH920" s="57"/>
      <c r="AI920" s="56" t="str" cm="1">
        <f t="array" ref="AI920">IFERROR(_xlfn.IFS(
AK920="MPR ISSUE","PDH",
AK920="BSS Hardware Issue","BSS",
AK920="Sites strategiques, MLL, Pylone, etc.","ENVTECH",
AK920="AKTIVCO DEFAUT GE &amp; POWER Cabinet","AKTIVCO",
AK920="AKTIVCO Coupure ENEO &amp; Baisse de tension","AKTIVCO GRID ONLY",
AK920="Coupure ENEO &amp; Baisse de tension","IHS GRID ONLY",
AK920="Defaut GE &amp; POWER Cabinet","IHS",
AK920="Sharing","Partners",
AK920="Sites strategiques &amp; DataCenter","SST &amp; DC",
AK920="Exclu","Exclu",
AK920="SAT","SAT",
AK920="SPARE-ISSUE","SPARE-ISSUE",
AK920="Fiber CAmtel","TRANS_FO_CAMTEL",
AK920="Fiber AOF","Fiber AOF",
AK920="Projet OCM (HUAWEI)","TRAVAUX-HUAWEI",
AK920="Projet OCM (NOKIA)","TRAVAUX-NOKIA",
AK920="ACCESS-ISSUE","ACCESS-ISSUE",
AK920="Projet OCM (ZTE, NOKIA, autres projets)","TRAVAUX OCM",
AK920="No root CAuse","No root cause",
AK920="ODU HS","PDH",
AK920="IP &amp; VLAN","PDH",
AK920="Warehouse HUAWEI","SPARE-ISSUE",
AK920="SPARE-HS","SPARE-ISSUE",
AK920="Power Telco","BSS",AK920="no impacts","no impacts"
),"")</f>
        <v>No root cause</v>
      </c>
      <c r="AJ920" s="56" t="str" cm="1">
        <f t="array" ref="AJ920">IFERROR(_xlfn.IFS(
AK920="MPR ISSUE","TX ISSUE",
AK920="BSS Hardware Issue","RAN ISSUE",
AK920="Sites strategiques, MLL, Pylone, etc.","ENVTECH",
AK920="AKTIVCO DEFAUT GE &amp; POWER Cabinet","POWER ISSUE",
AK920="AKTIVCO Coupure ENEO &amp; Baisse de tension","POWER ISSUE",
AK920="Coupure ENEO &amp; Baisse de tension","POWER ISSUE",
AK920="Defaut GE &amp; POWER Cabinet","POWER ISSUE",
AK920="Sharing","POWER ISSUE",
AK920="Sites strategiques &amp; DataCenter","POWER ISSUE",
AK920="Exclu","Exclu",
AK920="SAT","TX ISSUE",
AK920="SPARE-ISSUE","SPARE-ISSUE",
AK920="Fiber CAmtel","TX ISSUE",
AK920="Fiber AOF","TX ISSUE",
AK920="Projet OCM (HUAWEI)","TRAVAUX-HUAWEI",
AK920="Projet OCM (NOKIA)","TRAVAUX -NOKIA",
AK920="ACCESS-ISSUE","ACCESS-ISSUE",
AK920="Projet OCM (ZTE, NOKIA, autres projets)","TRAVAUX OCM",
AK920="No root CAuse","No root cause",
AK920="ODU HS","TX ISSUE",
AK920="IP &amp; VLAN","TX ISSUE",
AK920="Warehouse HUAWEI","SPARE-ISSUE",
AK920="SPARE-HS","SPARE-ISSUE",
AK920="Power Telco","RAN ISSUE",AK920="no impacts","no impacts"
),"")</f>
        <v>No root cause</v>
      </c>
      <c r="AK920" s="81" t="s">
        <v>5620</v>
      </c>
      <c r="AL920" s="56" t="str" cm="1">
        <f t="array" ref="AL920">IFERROR(_xlfn.IFS(
AK920="MPR ISSUE","ACTIVE",
AK920="BSS Hardware Issue","ACTIVE",
AK920="Sites strategiques, MLL, Pylone, etc.","PASSIVE",
AK920="AKTIVCO DEFAUT GE &amp; POWER Cabinet","PASSIVE",
AK920="AKTIVCO Coupure ENEO &amp; Baisse de tension","PASSIVE",
AK920="Coupure ENEO &amp; Baisse de tension","PASSIVE",
AK920="Defaut GE &amp; POWER Cabinet","PASSIVE",
AK920="Sharing","PASSIVE",
AK920="Sites strategiques &amp; DataCenter","PASSIVE",
AK920="Exclu","Exclu",
AK920="SAT","ACTIVE",
AK920="SPARE-ISSUE","SPARE-ISSUE",
AK920="Fiber CAmtel","ACTIVE",
AK920="Fiber AOF","ACTIVE",
AK920="Projet OCM (HUAWEI)","PLANNED WORKS",
AK920="Projet OCM (NOKIA)","PLANNED WORKS",
AK920="ACCESS-ISSUE","ACCESS-ISSUE",
AK920="Projet OCM (ZTE, NOKIA, autres projets)","PLANNED WORKS",
AK920="No root CAuse","No root cause",
AK920="ODU HS","ACTIVE",
AK920="IP &amp; VLAN","ACTIVE",
AK920="Warehouse HUAWEI","SPARE-ISSUE",
AK920="SPARE-HS","SPARE-ISSUE",
AK920="Power Telco","ACTIVE", AK920="no impacts","no impacts"
),"")</f>
        <v>No root cause</v>
      </c>
      <c r="AM920" s="108" t="s">
        <v>5537</v>
      </c>
      <c r="AN920" s="117" t="s">
        <v>369</v>
      </c>
      <c r="AP920" s="23" t="s">
        <v>5537</v>
      </c>
      <c r="AQ920" s="23" t="s">
        <v>5537</v>
      </c>
      <c r="AR920" s="7"/>
      <c r="AS920" s="6"/>
      <c r="AT920" s="7"/>
      <c r="AU920" s="3" t="s">
        <v>5537</v>
      </c>
      <c r="AV920" s="24" t="s">
        <v>5537</v>
      </c>
      <c r="AW920" s="24" t="s">
        <v>5537</v>
      </c>
      <c r="AX920" s="24" t="s">
        <v>5537</v>
      </c>
      <c r="AY920" s="24" t="s">
        <v>5537</v>
      </c>
      <c r="AZ920" s="24" t="s">
        <v>5537</v>
      </c>
      <c r="BA920" s="24" t="s">
        <v>5537</v>
      </c>
      <c r="BB920" s="24" t="s">
        <v>5537</v>
      </c>
      <c r="BC920" s="24" t="s">
        <v>5537</v>
      </c>
      <c r="BD920" s="24" t="s">
        <v>5537</v>
      </c>
      <c r="BE920" s="24" t="s">
        <v>5537</v>
      </c>
      <c r="BF920" s="24" t="s">
        <v>5537</v>
      </c>
      <c r="BG920" s="24" t="s">
        <v>5537</v>
      </c>
      <c r="BH920" s="24" t="s">
        <v>5537</v>
      </c>
      <c r="BI920" s="9" t="s">
        <v>5537</v>
      </c>
      <c r="BJ920" s="14"/>
      <c r="BK920" s="14" t="s">
        <v>5537</v>
      </c>
      <c r="BL920" s="14" t="str">
        <f>_xlfn.XLOOKUP(B920,'[4]cell downs 18042026 17h'!$B:$B,'[4]cell downs 18042026 17h'!$B:$B,"")</f>
        <v/>
      </c>
      <c r="BM920" s="14" t="str">
        <f>_xlfn.XLOOKUP(B920,'[5]Cells Huawei 19042026 15h'!$B:$B,'[5]Cells Huawei 19042026 15h'!$B:$B,"")</f>
        <v/>
      </c>
      <c r="BN920" s="9" t="str">
        <f>_xlfn.XLOOKUP(B920,'[6]cells down 19042026 9H40'!$B:$B,'[6]cells down 19042026 9H40'!$B:$B,"")</f>
        <v/>
      </c>
      <c r="BO920" s="9" t="s">
        <v>369</v>
      </c>
      <c r="BP920" s="9" t="s">
        <v>5537</v>
      </c>
    </row>
    <row r="921" spans="1:68" s="9" customFormat="1" x14ac:dyDescent="0.35">
      <c r="A921" s="1" t="s">
        <v>189</v>
      </c>
      <c r="B921" s="8" t="s">
        <v>190</v>
      </c>
      <c r="C921" s="3" t="str">
        <f>_xlfn.XLOOKUP(B921,'[1]daily break down'!$D:$D,'[1]daily break down'!$E:$E,"")</f>
        <v>Douala</v>
      </c>
      <c r="D921" s="1" t="s">
        <v>11</v>
      </c>
      <c r="E921" s="1" t="s">
        <v>12</v>
      </c>
      <c r="F921" s="3" t="s">
        <v>31</v>
      </c>
      <c r="G921" s="1" t="s">
        <v>32</v>
      </c>
      <c r="H921" s="41" t="str">
        <f>_xlfn.XLOOKUP(B921,[2]CALCULATION!$B:$B,[2]CALCULATION!$H:$H,"")</f>
        <v>ZTE</v>
      </c>
      <c r="I921" s="34">
        <v>0</v>
      </c>
      <c r="J921" s="34">
        <v>0</v>
      </c>
      <c r="K921" s="34">
        <v>0</v>
      </c>
      <c r="L921" s="34">
        <v>2.1254776233973405</v>
      </c>
      <c r="M921" s="34">
        <v>1.4499561970476513</v>
      </c>
      <c r="N921" s="34">
        <v>0</v>
      </c>
      <c r="O921" s="34">
        <v>0</v>
      </c>
      <c r="P921" s="34">
        <v>0</v>
      </c>
      <c r="Q921" s="34">
        <v>0</v>
      </c>
      <c r="R921" s="34">
        <v>0</v>
      </c>
      <c r="S921" s="109">
        <v>0</v>
      </c>
      <c r="T921" s="109">
        <f>_xlfn.XLOOKUP(B921,'[3]Nur des jours'!$B:$B,'[3]Nur des jours'!$U:$U,"")</f>
        <v>0</v>
      </c>
      <c r="U921" s="109">
        <v>0</v>
      </c>
      <c r="V921" s="109">
        <v>0</v>
      </c>
      <c r="W921" s="109">
        <v>0</v>
      </c>
      <c r="X921" s="109">
        <v>1.8510314382492523</v>
      </c>
      <c r="Y921" s="109">
        <v>0</v>
      </c>
      <c r="Z921" s="109">
        <v>0</v>
      </c>
      <c r="AA921" s="109">
        <v>0.20480020431865703</v>
      </c>
      <c r="AB921" s="109">
        <v>0</v>
      </c>
      <c r="AC921" s="109">
        <v>0</v>
      </c>
      <c r="AD921" s="109">
        <v>0</v>
      </c>
      <c r="AE921" s="109">
        <v>0</v>
      </c>
      <c r="AF921" s="109">
        <v>0</v>
      </c>
      <c r="AG921" s="57" t="str">
        <f>_xlfn.XLOOKUP(B921,[3]CALCULATION!$B:$B,[3]CALCULATION!$M:$M,"")</f>
        <v>Operationnel</v>
      </c>
      <c r="AH921" s="57"/>
      <c r="AI921" s="56" t="str" cm="1">
        <f t="array" ref="AI921">IFERROR(_xlfn.IFS(
AK921="MPR ISSUE","PDH",
AK921="BSS Hardware Issue","BSS",
AK921="Sites strategiques, MLL, Pylone, etc.","ENVTECH",
AK921="AKTIVCO DEFAUT GE &amp; POWER Cabinet","AKTIVCO",
AK921="AKTIVCO Coupure ENEO &amp; Baisse de tension","AKTIVCO GRID ONLY",
AK921="Coupure ENEO &amp; Baisse de tension","IHS GRID ONLY",
AK921="Defaut GE &amp; POWER Cabinet","IHS",
AK921="Sharing","Partners",
AK921="Sites strategiques &amp; DataCenter","SST &amp; DC",
AK921="Exclu","Exclu",
AK921="SAT","SAT",
AK921="SPARE-ISSUE","SPARE-ISSUE",
AK921="Fiber CAmtel","TRANS_FO_CAMTEL",
AK921="Fiber AOF","Fiber AOF",
AK921="Projet OCM (HUAWEI)","TRAVAUX-HUAWEI",
AK921="Projet OCM (NOKIA)","TRAVAUX-NOKIA",
AK921="ACCESS-ISSUE","ACCESS-ISSUE",
AK921="Projet OCM (ZTE, NOKIA, autres projets)","TRAVAUX OCM",
AK921="No root CAuse","No root cause",
AK921="ODU HS","PDH",
AK921="IP &amp; VLAN","PDH",
AK921="Warehouse HUAWEI","SPARE-ISSUE",
AK921="SPARE-HS","SPARE-ISSUE",
AK921="Power Telco","BSS",AK921="no impacts","no impacts"
),"")</f>
        <v>No root cause</v>
      </c>
      <c r="AJ921" s="56" t="str" cm="1">
        <f t="array" ref="AJ921">IFERROR(_xlfn.IFS(
AK921="MPR ISSUE","TX ISSUE",
AK921="BSS Hardware Issue","RAN ISSUE",
AK921="Sites strategiques, MLL, Pylone, etc.","ENVTECH",
AK921="AKTIVCO DEFAUT GE &amp; POWER Cabinet","POWER ISSUE",
AK921="AKTIVCO Coupure ENEO &amp; Baisse de tension","POWER ISSUE",
AK921="Coupure ENEO &amp; Baisse de tension","POWER ISSUE",
AK921="Defaut GE &amp; POWER Cabinet","POWER ISSUE",
AK921="Sharing","POWER ISSUE",
AK921="Sites strategiques &amp; DataCenter","POWER ISSUE",
AK921="Exclu","Exclu",
AK921="SAT","TX ISSUE",
AK921="SPARE-ISSUE","SPARE-ISSUE",
AK921="Fiber CAmtel","TX ISSUE",
AK921="Fiber AOF","TX ISSUE",
AK921="Projet OCM (HUAWEI)","TRAVAUX-HUAWEI",
AK921="Projet OCM (NOKIA)","TRAVAUX -NOKIA",
AK921="ACCESS-ISSUE","ACCESS-ISSUE",
AK921="Projet OCM (ZTE, NOKIA, autres projets)","TRAVAUX OCM",
AK921="No root CAuse","No root cause",
AK921="ODU HS","TX ISSUE",
AK921="IP &amp; VLAN","TX ISSUE",
AK921="Warehouse HUAWEI","SPARE-ISSUE",
AK921="SPARE-HS","SPARE-ISSUE",
AK921="Power Telco","RAN ISSUE",AK921="no impacts","no impacts"
),"")</f>
        <v>No root cause</v>
      </c>
      <c r="AK921" s="81" t="s">
        <v>5620</v>
      </c>
      <c r="AL921" s="56" t="str" cm="1">
        <f t="array" ref="AL921">IFERROR(_xlfn.IFS(
AK921="MPR ISSUE","ACTIVE",
AK921="BSS Hardware Issue","ACTIVE",
AK921="Sites strategiques, MLL, Pylone, etc.","PASSIVE",
AK921="AKTIVCO DEFAUT GE &amp; POWER Cabinet","PASSIVE",
AK921="AKTIVCO Coupure ENEO &amp; Baisse de tension","PASSIVE",
AK921="Coupure ENEO &amp; Baisse de tension","PASSIVE",
AK921="Defaut GE &amp; POWER Cabinet","PASSIVE",
AK921="Sharing","PASSIVE",
AK921="Sites strategiques &amp; DataCenter","PASSIVE",
AK921="Exclu","Exclu",
AK921="SAT","ACTIVE",
AK921="SPARE-ISSUE","SPARE-ISSUE",
AK921="Fiber CAmtel","ACTIVE",
AK921="Fiber AOF","ACTIVE",
AK921="Projet OCM (HUAWEI)","PLANNED WORKS",
AK921="Projet OCM (NOKIA)","PLANNED WORKS",
AK921="ACCESS-ISSUE","ACCESS-ISSUE",
AK921="Projet OCM (ZTE, NOKIA, autres projets)","PLANNED WORKS",
AK921="No root CAuse","No root cause",
AK921="ODU HS","ACTIVE",
AK921="IP &amp; VLAN","ACTIVE",
AK921="Warehouse HUAWEI","SPARE-ISSUE",
AK921="SPARE-HS","SPARE-ISSUE",
AK921="Power Telco","ACTIVE", AK921="no impacts","no impacts"
),"")</f>
        <v>No root cause</v>
      </c>
      <c r="AM921" s="108" t="s">
        <v>5537</v>
      </c>
      <c r="AN921" s="117" t="s">
        <v>190</v>
      </c>
      <c r="AP921" s="23" t="s">
        <v>5537</v>
      </c>
      <c r="AQ921" s="23" t="s">
        <v>5537</v>
      </c>
      <c r="AR921" s="7"/>
      <c r="AS921" s="6"/>
      <c r="AT921" s="7"/>
      <c r="AU921" s="3" t="s">
        <v>5537</v>
      </c>
      <c r="AV921" s="24" t="s">
        <v>5537</v>
      </c>
      <c r="AW921" s="24" t="s">
        <v>5537</v>
      </c>
      <c r="AX921" s="24" t="s">
        <v>5537</v>
      </c>
      <c r="AY921" s="24" t="s">
        <v>5537</v>
      </c>
      <c r="AZ921" s="24" t="s">
        <v>5537</v>
      </c>
      <c r="BA921" s="24" t="s">
        <v>5537</v>
      </c>
      <c r="BB921" s="24" t="s">
        <v>5537</v>
      </c>
      <c r="BC921" s="24" t="s">
        <v>5537</v>
      </c>
      <c r="BD921" s="24" t="s">
        <v>5537</v>
      </c>
      <c r="BE921" s="24" t="s">
        <v>5537</v>
      </c>
      <c r="BF921" s="24" t="s">
        <v>5537</v>
      </c>
      <c r="BG921" s="24" t="s">
        <v>5537</v>
      </c>
      <c r="BH921" s="24" t="s">
        <v>5537</v>
      </c>
      <c r="BI921" s="9" t="s">
        <v>5537</v>
      </c>
      <c r="BJ921" s="14"/>
      <c r="BK921" s="14" t="s">
        <v>5537</v>
      </c>
      <c r="BL921" s="14" t="str">
        <f>_xlfn.XLOOKUP(B921,'[4]cell downs 18042026 17h'!$B:$B,'[4]cell downs 18042026 17h'!$B:$B,"")</f>
        <v/>
      </c>
      <c r="BM921" s="14" t="str">
        <f>_xlfn.XLOOKUP(B921,'[5]Cells Huawei 19042026 15h'!$B:$B,'[5]Cells Huawei 19042026 15h'!$B:$B,"")</f>
        <v/>
      </c>
      <c r="BN921" s="9" t="str">
        <f>_xlfn.XLOOKUP(B921,'[6]cells down 19042026 9H40'!$B:$B,'[6]cells down 19042026 9H40'!$B:$B,"")</f>
        <v/>
      </c>
      <c r="BO921" s="9" t="s">
        <v>5537</v>
      </c>
      <c r="BP921" s="9" t="s">
        <v>12</v>
      </c>
    </row>
    <row r="922" spans="1:68" s="9" customFormat="1" x14ac:dyDescent="0.35">
      <c r="A922" s="25" t="s">
        <v>5416</v>
      </c>
      <c r="B922" s="32" t="s">
        <v>5417</v>
      </c>
      <c r="C922" s="3" t="str">
        <f>_xlfn.XLOOKUP(B922,'[1]daily break down'!$D:$D,'[1]daily break down'!$E:$E,"")</f>
        <v/>
      </c>
      <c r="D922" s="25" t="s">
        <v>357</v>
      </c>
      <c r="E922" s="25" t="s">
        <v>987</v>
      </c>
      <c r="F922" s="25" t="s">
        <v>5403</v>
      </c>
      <c r="G922" s="25" t="s">
        <v>24</v>
      </c>
      <c r="H922" s="39" t="str">
        <f>_xlfn.XLOOKUP(B922,[2]CALCULATION!$B:$B,[2]CALCULATION!$H:$H,"")</f>
        <v>Huawei</v>
      </c>
      <c r="I922" s="34">
        <v>2.8497958240234218</v>
      </c>
      <c r="J922" s="34">
        <v>0.49010795216203956</v>
      </c>
      <c r="K922" s="34">
        <v>0</v>
      </c>
      <c r="L922" s="34">
        <v>0</v>
      </c>
      <c r="M922" s="34">
        <v>1.8567029931541839</v>
      </c>
      <c r="N922" s="34">
        <v>5.6176929684133627</v>
      </c>
      <c r="O922" s="34">
        <v>0.93778625300699447</v>
      </c>
      <c r="P922" s="34">
        <v>1.8223883024715131</v>
      </c>
      <c r="Q922" s="34">
        <v>0</v>
      </c>
      <c r="R922" s="34">
        <v>0.36947148242317357</v>
      </c>
      <c r="S922" s="109">
        <v>3.1144683862535771</v>
      </c>
      <c r="T922" s="109">
        <f>_xlfn.XLOOKUP(B922,'[3]Nur des jours'!$B:$B,'[3]Nur des jours'!$U:$U,"")</f>
        <v>0</v>
      </c>
      <c r="U922" s="109">
        <v>0</v>
      </c>
      <c r="V922" s="109" t="s">
        <v>5537</v>
      </c>
      <c r="W922" s="109">
        <v>0</v>
      </c>
      <c r="X922" s="109">
        <v>0</v>
      </c>
      <c r="Y922" s="109">
        <v>0</v>
      </c>
      <c r="Z922" s="109">
        <v>0</v>
      </c>
      <c r="AA922" s="109">
        <v>0.19841524628102947</v>
      </c>
      <c r="AB922" s="109">
        <v>0</v>
      </c>
      <c r="AC922" s="109">
        <v>0</v>
      </c>
      <c r="AD922" s="109">
        <v>0</v>
      </c>
      <c r="AE922" s="109">
        <v>0</v>
      </c>
      <c r="AF922" s="109">
        <v>0</v>
      </c>
      <c r="AG922" s="57" t="str">
        <f>_xlfn.XLOOKUP(B922,[3]CALCULATION!$B:$B,[3]CALCULATION!$M:$M,"")</f>
        <v>Operationnel</v>
      </c>
      <c r="AH922" s="57"/>
      <c r="AI922" s="56" t="str" cm="1">
        <f t="array" ref="AI922">IFERROR(_xlfn.IFS(
AK922="MPR ISSUE","PDH",
AK922="BSS Hardware Issue","BSS",
AK922="Sites strategiques, MLL, Pylone, etc.","ENVTECH",
AK922="AKTIVCO DEFAUT GE &amp; POWER Cabinet","AKTIVCO",
AK922="AKTIVCO Coupure ENEO &amp; Baisse de tension","AKTIVCO GRID ONLY",
AK922="Coupure ENEO &amp; Baisse de tension","IHS GRID ONLY",
AK922="Defaut GE &amp; POWER Cabinet","IHS",
AK922="Sharing","Partners",
AK922="Sites strategiques &amp; DataCenter","SST &amp; DC",
AK922="Exclu","Exclu",
AK922="SAT","SAT",
AK922="SPARE-ISSUE","SPARE-ISSUE",
AK922="Fiber CAmtel","TRANS_FO_CAMTEL",
AK922="Fiber AOF","Fiber AOF",
AK922="Projet OCM (HUAWEI)","TRAVAUX-HUAWEI",
AK922="Projet OCM (NOKIA)","TRAVAUX-NOKIA",
AK922="ACCESS-ISSUE","ACCESS-ISSUE",
AK922="Projet OCM (ZTE, NOKIA, autres projets)","TRAVAUX OCM",
AK922="No root CAuse","No root cause",
AK922="ODU HS","PDH",
AK922="IP &amp; VLAN","PDH",
AK922="Warehouse HUAWEI","SPARE-ISSUE",
AK922="SPARE-HS","SPARE-ISSUE",
AK922="Power Telco","BSS",AK922="no impacts","no impacts"
),"")</f>
        <v>No root cause</v>
      </c>
      <c r="AJ922" s="56" t="str" cm="1">
        <f t="array" ref="AJ922">IFERROR(_xlfn.IFS(
AK922="MPR ISSUE","TX ISSUE",
AK922="BSS Hardware Issue","RAN ISSUE",
AK922="Sites strategiques, MLL, Pylone, etc.","ENVTECH",
AK922="AKTIVCO DEFAUT GE &amp; POWER Cabinet","POWER ISSUE",
AK922="AKTIVCO Coupure ENEO &amp; Baisse de tension","POWER ISSUE",
AK922="Coupure ENEO &amp; Baisse de tension","POWER ISSUE",
AK922="Defaut GE &amp; POWER Cabinet","POWER ISSUE",
AK922="Sharing","POWER ISSUE",
AK922="Sites strategiques &amp; DataCenter","POWER ISSUE",
AK922="Exclu","Exclu",
AK922="SAT","TX ISSUE",
AK922="SPARE-ISSUE","SPARE-ISSUE",
AK922="Fiber CAmtel","TX ISSUE",
AK922="Fiber AOF","TX ISSUE",
AK922="Projet OCM (HUAWEI)","TRAVAUX-HUAWEI",
AK922="Projet OCM (NOKIA)","TRAVAUX -NOKIA",
AK922="ACCESS-ISSUE","ACCESS-ISSUE",
AK922="Projet OCM (ZTE, NOKIA, autres projets)","TRAVAUX OCM",
AK922="No root CAuse","No root cause",
AK922="ODU HS","TX ISSUE",
AK922="IP &amp; VLAN","TX ISSUE",
AK922="Warehouse HUAWEI","SPARE-ISSUE",
AK922="SPARE-HS","SPARE-ISSUE",
AK922="Power Telco","RAN ISSUE",AK922="no impacts","no impacts"
),"")</f>
        <v>No root cause</v>
      </c>
      <c r="AK922" s="81" t="s">
        <v>5620</v>
      </c>
      <c r="AL922" s="56" t="str" cm="1">
        <f t="array" ref="AL922">IFERROR(_xlfn.IFS(
AK922="MPR ISSUE","ACTIVE",
AK922="BSS Hardware Issue","ACTIVE",
AK922="Sites strategiques, MLL, Pylone, etc.","PASSIVE",
AK922="AKTIVCO DEFAUT GE &amp; POWER Cabinet","PASSIVE",
AK922="AKTIVCO Coupure ENEO &amp; Baisse de tension","PASSIVE",
AK922="Coupure ENEO &amp; Baisse de tension","PASSIVE",
AK922="Defaut GE &amp; POWER Cabinet","PASSIVE",
AK922="Sharing","PASSIVE",
AK922="Sites strategiques &amp; DataCenter","PASSIVE",
AK922="Exclu","Exclu",
AK922="SAT","ACTIVE",
AK922="SPARE-ISSUE","SPARE-ISSUE",
AK922="Fiber CAmtel","ACTIVE",
AK922="Fiber AOF","ACTIVE",
AK922="Projet OCM (HUAWEI)","PLANNED WORKS",
AK922="Projet OCM (NOKIA)","PLANNED WORKS",
AK922="ACCESS-ISSUE","ACCESS-ISSUE",
AK922="Projet OCM (ZTE, NOKIA, autres projets)","PLANNED WORKS",
AK922="No root CAuse","No root cause",
AK922="ODU HS","ACTIVE",
AK922="IP &amp; VLAN","ACTIVE",
AK922="Warehouse HUAWEI","SPARE-ISSUE",
AK922="SPARE-HS","SPARE-ISSUE",
AK922="Power Telco","ACTIVE", AK922="no impacts","no impacts"
),"")</f>
        <v>No root cause</v>
      </c>
      <c r="AM922" s="108" t="s">
        <v>5537</v>
      </c>
      <c r="AN922" s="117" t="s">
        <v>5417</v>
      </c>
      <c r="AP922" s="23" t="s">
        <v>5537</v>
      </c>
      <c r="AQ922" s="23" t="s">
        <v>5537</v>
      </c>
      <c r="AR922" s="7"/>
      <c r="AS922" s="6"/>
      <c r="AT922" s="7"/>
      <c r="AU922" s="3" t="s">
        <v>5537</v>
      </c>
      <c r="AV922" s="24" t="s">
        <v>5537</v>
      </c>
      <c r="AW922" s="24" t="s">
        <v>5537</v>
      </c>
      <c r="AX922" s="24" t="s">
        <v>5537</v>
      </c>
      <c r="AY922" s="24" t="s">
        <v>5537</v>
      </c>
      <c r="AZ922" s="24" t="s">
        <v>5537</v>
      </c>
      <c r="BA922" s="24" t="s">
        <v>5537</v>
      </c>
      <c r="BB922" s="24" t="s">
        <v>5537</v>
      </c>
      <c r="BC922" s="24" t="s">
        <v>5537</v>
      </c>
      <c r="BD922" s="24" t="s">
        <v>5537</v>
      </c>
      <c r="BE922" s="24" t="s">
        <v>5537</v>
      </c>
      <c r="BF922" s="24" t="s">
        <v>5537</v>
      </c>
      <c r="BG922" s="24" t="s">
        <v>5537</v>
      </c>
      <c r="BH922" s="24" t="s">
        <v>5537</v>
      </c>
      <c r="BI922" s="9" t="s">
        <v>5537</v>
      </c>
      <c r="BJ922" s="14"/>
      <c r="BK922" s="14" t="s">
        <v>5537</v>
      </c>
      <c r="BL922" s="14" t="str">
        <f>_xlfn.XLOOKUP(B922,'[4]cell downs 18042026 17h'!$B:$B,'[4]cell downs 18042026 17h'!$B:$B,"")</f>
        <v/>
      </c>
      <c r="BM922" s="14" t="str">
        <f>_xlfn.XLOOKUP(B922,'[5]Cells Huawei 19042026 15h'!$B:$B,'[5]Cells Huawei 19042026 15h'!$B:$B,"")</f>
        <v/>
      </c>
      <c r="BN922" s="9" t="str">
        <f>_xlfn.XLOOKUP(B922,'[6]cells down 19042026 9H40'!$B:$B,'[6]cells down 19042026 9H40'!$B:$B,"")</f>
        <v/>
      </c>
      <c r="BO922" s="9" t="s">
        <v>5537</v>
      </c>
      <c r="BP922" s="9" t="s">
        <v>12</v>
      </c>
    </row>
    <row r="923" spans="1:68" s="9" customFormat="1" x14ac:dyDescent="0.35">
      <c r="A923" s="1" t="s">
        <v>1039</v>
      </c>
      <c r="B923" s="1" t="s">
        <v>1040</v>
      </c>
      <c r="C923" s="3" t="str">
        <f>_xlfn.XLOOKUP(B923,'[1]daily break down'!$D:$D,'[1]daily break down'!$E:$E,"")</f>
        <v>CENTRE</v>
      </c>
      <c r="D923" s="1" t="s">
        <v>11</v>
      </c>
      <c r="E923" s="1" t="s">
        <v>12</v>
      </c>
      <c r="F923" s="3" t="s">
        <v>226</v>
      </c>
      <c r="G923" s="1" t="s">
        <v>1039</v>
      </c>
      <c r="H923" s="40" t="str">
        <f>_xlfn.XLOOKUP(B923,[2]CALCULATION!$B:$B,[2]CALCULATION!$H:$H,"")</f>
        <v>NOKIA</v>
      </c>
      <c r="I923" s="34">
        <v>0.11257501433940306</v>
      </c>
      <c r="J923" s="34">
        <v>4.8172546535286229E-2</v>
      </c>
      <c r="K923" s="34">
        <v>0</v>
      </c>
      <c r="L923" s="34">
        <v>0.34368195917621897</v>
      </c>
      <c r="M923" s="34">
        <v>0.20260648968561756</v>
      </c>
      <c r="N923" s="34">
        <v>0.15318548766811343</v>
      </c>
      <c r="O923" s="34">
        <v>4.4088313600602655E-2</v>
      </c>
      <c r="P923" s="34">
        <v>4.106277091483963</v>
      </c>
      <c r="Q923" s="34">
        <v>4.3892127739111268E-2</v>
      </c>
      <c r="R923" s="34">
        <v>0.11790770275630422</v>
      </c>
      <c r="S923" s="109">
        <v>0</v>
      </c>
      <c r="T923" s="109">
        <f>_xlfn.XLOOKUP(B923,'[3]Nur des jours'!$B:$B,'[3]Nur des jours'!$U:$U,"")</f>
        <v>0</v>
      </c>
      <c r="U923" s="109">
        <v>0</v>
      </c>
      <c r="V923" s="109">
        <v>9.0209826129388479E-2</v>
      </c>
      <c r="W923" s="109">
        <v>0</v>
      </c>
      <c r="X923" s="109">
        <v>0</v>
      </c>
      <c r="Y923" s="109">
        <v>7.3712378685797372E-2</v>
      </c>
      <c r="Z923" s="109">
        <v>2.3322040161742756</v>
      </c>
      <c r="AA923" s="109">
        <v>0.16823829376799573</v>
      </c>
      <c r="AB923" s="109">
        <v>0</v>
      </c>
      <c r="AC923" s="109">
        <v>0</v>
      </c>
      <c r="AD923" s="109">
        <v>0</v>
      </c>
      <c r="AE923" s="109">
        <v>0</v>
      </c>
      <c r="AF923" s="109">
        <v>0</v>
      </c>
      <c r="AG923" s="57" t="str">
        <f>_xlfn.XLOOKUP(B923,[3]CALCULATION!$B:$B,[3]CALCULATION!$M:$M,"")</f>
        <v>Operationnel</v>
      </c>
      <c r="AH923" s="57"/>
      <c r="AI923" s="56" t="str" cm="1">
        <f t="array" ref="AI923">IFERROR(_xlfn.IFS(
AK923="MPR ISSUE","PDH",
AK923="BSS Hardware Issue","BSS",
AK923="Sites strategiques, MLL, Pylone, etc.","ENVTECH",
AK923="AKTIVCO DEFAUT GE &amp; POWER Cabinet","AKTIVCO",
AK923="AKTIVCO Coupure ENEO &amp; Baisse de tension","AKTIVCO GRID ONLY",
AK923="Coupure ENEO &amp; Baisse de tension","IHS GRID ONLY",
AK923="Defaut GE &amp; POWER Cabinet","IHS",
AK923="Sharing","Partners",
AK923="Sites strategiques &amp; DataCenter","SST &amp; DC",
AK923="Exclu","Exclu",
AK923="SAT","SAT",
AK923="SPARE-ISSUE","SPARE-ISSUE",
AK923="Fiber CAmtel","TRANS_FO_CAMTEL",
AK923="Fiber AOF","Fiber AOF",
AK923="Projet OCM (HUAWEI)","TRAVAUX-HUAWEI",
AK923="Projet OCM (NOKIA)","TRAVAUX-NOKIA",
AK923="ACCESS-ISSUE","ACCESS-ISSUE",
AK923="Projet OCM (ZTE, NOKIA, autres projets)","TRAVAUX OCM",
AK923="No root CAuse","No root cause",
AK923="ODU HS","PDH",
AK923="IP &amp; VLAN","PDH",
AK923="Warehouse HUAWEI","SPARE-ISSUE",
AK923="SPARE-HS","SPARE-ISSUE",
AK923="Power Telco","BSS",AK923="no impacts","no impacts"
),"")</f>
        <v>No root cause</v>
      </c>
      <c r="AJ923" s="56" t="str" cm="1">
        <f t="array" ref="AJ923">IFERROR(_xlfn.IFS(
AK923="MPR ISSUE","TX ISSUE",
AK923="BSS Hardware Issue","RAN ISSUE",
AK923="Sites strategiques, MLL, Pylone, etc.","ENVTECH",
AK923="AKTIVCO DEFAUT GE &amp; POWER Cabinet","POWER ISSUE",
AK923="AKTIVCO Coupure ENEO &amp; Baisse de tension","POWER ISSUE",
AK923="Coupure ENEO &amp; Baisse de tension","POWER ISSUE",
AK923="Defaut GE &amp; POWER Cabinet","POWER ISSUE",
AK923="Sharing","POWER ISSUE",
AK923="Sites strategiques &amp; DataCenter","POWER ISSUE",
AK923="Exclu","Exclu",
AK923="SAT","TX ISSUE",
AK923="SPARE-ISSUE","SPARE-ISSUE",
AK923="Fiber CAmtel","TX ISSUE",
AK923="Fiber AOF","TX ISSUE",
AK923="Projet OCM (HUAWEI)","TRAVAUX-HUAWEI",
AK923="Projet OCM (NOKIA)","TRAVAUX -NOKIA",
AK923="ACCESS-ISSUE","ACCESS-ISSUE",
AK923="Projet OCM (ZTE, NOKIA, autres projets)","TRAVAUX OCM",
AK923="No root CAuse","No root cause",
AK923="ODU HS","TX ISSUE",
AK923="IP &amp; VLAN","TX ISSUE",
AK923="Warehouse HUAWEI","SPARE-ISSUE",
AK923="SPARE-HS","SPARE-ISSUE",
AK923="Power Telco","RAN ISSUE",AK923="no impacts","no impacts"
),"")</f>
        <v>No root cause</v>
      </c>
      <c r="AK923" s="81" t="s">
        <v>5620</v>
      </c>
      <c r="AL923" s="56" t="str" cm="1">
        <f t="array" ref="AL923">IFERROR(_xlfn.IFS(
AK923="MPR ISSUE","ACTIVE",
AK923="BSS Hardware Issue","ACTIVE",
AK923="Sites strategiques, MLL, Pylone, etc.","PASSIVE",
AK923="AKTIVCO DEFAUT GE &amp; POWER Cabinet","PASSIVE",
AK923="AKTIVCO Coupure ENEO &amp; Baisse de tension","PASSIVE",
AK923="Coupure ENEO &amp; Baisse de tension","PASSIVE",
AK923="Defaut GE &amp; POWER Cabinet","PASSIVE",
AK923="Sharing","PASSIVE",
AK923="Sites strategiques &amp; DataCenter","PASSIVE",
AK923="Exclu","Exclu",
AK923="SAT","ACTIVE",
AK923="SPARE-ISSUE","SPARE-ISSUE",
AK923="Fiber CAmtel","ACTIVE",
AK923="Fiber AOF","ACTIVE",
AK923="Projet OCM (HUAWEI)","PLANNED WORKS",
AK923="Projet OCM (NOKIA)","PLANNED WORKS",
AK923="ACCESS-ISSUE","ACCESS-ISSUE",
AK923="Projet OCM (ZTE, NOKIA, autres projets)","PLANNED WORKS",
AK923="No root CAuse","No root cause",
AK923="ODU HS","ACTIVE",
AK923="IP &amp; VLAN","ACTIVE",
AK923="Warehouse HUAWEI","SPARE-ISSUE",
AK923="SPARE-HS","SPARE-ISSUE",
AK923="Power Telco","ACTIVE", AK923="no impacts","no impacts"
),"")</f>
        <v>No root cause</v>
      </c>
      <c r="AM923" s="108" t="s">
        <v>5537</v>
      </c>
      <c r="AN923" s="117" t="s">
        <v>1040</v>
      </c>
      <c r="AP923" s="23" t="s">
        <v>5537</v>
      </c>
      <c r="AQ923" s="23" t="s">
        <v>5537</v>
      </c>
      <c r="AR923" s="7"/>
      <c r="AS923" s="6"/>
      <c r="AT923" s="7"/>
      <c r="AU923" s="3" t="s">
        <v>5537</v>
      </c>
      <c r="AV923" s="24" t="s">
        <v>5537</v>
      </c>
      <c r="AW923" s="24" t="s">
        <v>5537</v>
      </c>
      <c r="AX923" s="24" t="s">
        <v>5537</v>
      </c>
      <c r="AY923" s="24" t="s">
        <v>5537</v>
      </c>
      <c r="AZ923" s="24" t="s">
        <v>5537</v>
      </c>
      <c r="BA923" s="24" t="s">
        <v>5537</v>
      </c>
      <c r="BB923" s="24" t="s">
        <v>5537</v>
      </c>
      <c r="BC923" s="24" t="s">
        <v>5537</v>
      </c>
      <c r="BD923" s="24" t="s">
        <v>5537</v>
      </c>
      <c r="BE923" s="24" t="s">
        <v>5537</v>
      </c>
      <c r="BF923" s="24" t="s">
        <v>5537</v>
      </c>
      <c r="BG923" s="24" t="s">
        <v>5537</v>
      </c>
      <c r="BH923" s="24" t="s">
        <v>5537</v>
      </c>
      <c r="BI923" s="9" t="s">
        <v>5537</v>
      </c>
      <c r="BJ923" s="14"/>
      <c r="BK923" s="14" t="s">
        <v>5537</v>
      </c>
      <c r="BL923" s="14" t="str">
        <f>_xlfn.XLOOKUP(B923,'[4]cell downs 18042026 17h'!$B:$B,'[4]cell downs 18042026 17h'!$B:$B,"")</f>
        <v/>
      </c>
      <c r="BM923" s="14" t="str">
        <f>_xlfn.XLOOKUP(B923,'[5]Cells Huawei 19042026 15h'!$B:$B,'[5]Cells Huawei 19042026 15h'!$B:$B,"")</f>
        <v/>
      </c>
      <c r="BN923" s="9" t="str">
        <f>_xlfn.XLOOKUP(B923,'[6]cells down 19042026 9H40'!$B:$B,'[6]cells down 19042026 9H40'!$B:$B,"")</f>
        <v/>
      </c>
      <c r="BO923" s="9" t="s">
        <v>1040</v>
      </c>
      <c r="BP923" s="9" t="s">
        <v>318</v>
      </c>
    </row>
    <row r="924" spans="1:68" s="9" customFormat="1" x14ac:dyDescent="0.35">
      <c r="A924" s="1" t="s">
        <v>2751</v>
      </c>
      <c r="B924" s="8" t="s">
        <v>2752</v>
      </c>
      <c r="C924" s="3" t="str">
        <f>_xlfn.XLOOKUP(B924,'[1]daily break down'!$D:$D,'[1]daily break down'!$E:$E,"")</f>
        <v>Yaounde</v>
      </c>
      <c r="D924" s="1" t="s">
        <v>11</v>
      </c>
      <c r="E924" s="1" t="s">
        <v>12</v>
      </c>
      <c r="F924" s="3" t="s">
        <v>37</v>
      </c>
      <c r="G924" s="1" t="s">
        <v>38</v>
      </c>
      <c r="H924" s="41" t="str">
        <f>_xlfn.XLOOKUP(B924,[2]CALCULATION!$B:$B,[2]CALCULATION!$H:$H,"")</f>
        <v>ZTE</v>
      </c>
      <c r="I924" s="34">
        <v>0.2307859134271032</v>
      </c>
      <c r="J924" s="34">
        <v>0</v>
      </c>
      <c r="K924" s="34">
        <v>0</v>
      </c>
      <c r="L924" s="34">
        <v>0</v>
      </c>
      <c r="M924" s="34">
        <v>0</v>
      </c>
      <c r="N924" s="34">
        <v>0</v>
      </c>
      <c r="O924" s="34">
        <v>0</v>
      </c>
      <c r="P924" s="34">
        <v>0</v>
      </c>
      <c r="Q924" s="34">
        <v>0</v>
      </c>
      <c r="R924" s="34">
        <v>0</v>
      </c>
      <c r="S924" s="109">
        <v>0</v>
      </c>
      <c r="T924" s="109">
        <f>_xlfn.XLOOKUP(B924,'[3]Nur des jours'!$B:$B,'[3]Nur des jours'!$U:$U,"")</f>
        <v>0</v>
      </c>
      <c r="U924" s="109">
        <v>0</v>
      </c>
      <c r="V924" s="109">
        <v>0</v>
      </c>
      <c r="W924" s="109">
        <v>0</v>
      </c>
      <c r="X924" s="109">
        <v>0</v>
      </c>
      <c r="Y924" s="109">
        <v>0</v>
      </c>
      <c r="Z924" s="109">
        <v>0</v>
      </c>
      <c r="AA924" s="109">
        <v>0.16686499273755634</v>
      </c>
      <c r="AB924" s="109">
        <v>0</v>
      </c>
      <c r="AC924" s="109">
        <v>0</v>
      </c>
      <c r="AD924" s="109">
        <v>0</v>
      </c>
      <c r="AE924" s="109">
        <v>0</v>
      </c>
      <c r="AF924" s="109">
        <v>0</v>
      </c>
      <c r="AG924" s="57" t="str">
        <f>_xlfn.XLOOKUP(B924,[3]CALCULATION!$B:$B,[3]CALCULATION!$M:$M,"")</f>
        <v>Operationnel</v>
      </c>
      <c r="AH924" s="57"/>
      <c r="AI924" s="56" t="str" cm="1">
        <f t="array" ref="AI924">IFERROR(_xlfn.IFS(
AK924="MPR ISSUE","PDH",
AK924="BSS Hardware Issue","BSS",
AK924="Sites strategiques, MLL, Pylone, etc.","ENVTECH",
AK924="AKTIVCO DEFAUT GE &amp; POWER Cabinet","AKTIVCO",
AK924="AKTIVCO Coupure ENEO &amp; Baisse de tension","AKTIVCO GRID ONLY",
AK924="Coupure ENEO &amp; Baisse de tension","IHS GRID ONLY",
AK924="Defaut GE &amp; POWER Cabinet","IHS",
AK924="Sharing","Partners",
AK924="Sites strategiques &amp; DataCenter","SST &amp; DC",
AK924="Exclu","Exclu",
AK924="SAT","SAT",
AK924="SPARE-ISSUE","SPARE-ISSUE",
AK924="Fiber CAmtel","TRANS_FO_CAMTEL",
AK924="Fiber AOF","Fiber AOF",
AK924="Projet OCM (HUAWEI)","TRAVAUX-HUAWEI",
AK924="Projet OCM (NOKIA)","TRAVAUX-NOKIA",
AK924="ACCESS-ISSUE","ACCESS-ISSUE",
AK924="Projet OCM (ZTE, NOKIA, autres projets)","TRAVAUX OCM",
AK924="No root CAuse","No root cause",
AK924="ODU HS","PDH",
AK924="IP &amp; VLAN","PDH",
AK924="Warehouse HUAWEI","SPARE-ISSUE",
AK924="SPARE-HS","SPARE-ISSUE",
AK924="Power Telco","BSS",AK924="no impacts","no impacts"
),"")</f>
        <v>No root cause</v>
      </c>
      <c r="AJ924" s="56" t="str" cm="1">
        <f t="array" ref="AJ924">IFERROR(_xlfn.IFS(
AK924="MPR ISSUE","TX ISSUE",
AK924="BSS Hardware Issue","RAN ISSUE",
AK924="Sites strategiques, MLL, Pylone, etc.","ENVTECH",
AK924="AKTIVCO DEFAUT GE &amp; POWER Cabinet","POWER ISSUE",
AK924="AKTIVCO Coupure ENEO &amp; Baisse de tension","POWER ISSUE",
AK924="Coupure ENEO &amp; Baisse de tension","POWER ISSUE",
AK924="Defaut GE &amp; POWER Cabinet","POWER ISSUE",
AK924="Sharing","POWER ISSUE",
AK924="Sites strategiques &amp; DataCenter","POWER ISSUE",
AK924="Exclu","Exclu",
AK924="SAT","TX ISSUE",
AK924="SPARE-ISSUE","SPARE-ISSUE",
AK924="Fiber CAmtel","TX ISSUE",
AK924="Fiber AOF","TX ISSUE",
AK924="Projet OCM (HUAWEI)","TRAVAUX-HUAWEI",
AK924="Projet OCM (NOKIA)","TRAVAUX -NOKIA",
AK924="ACCESS-ISSUE","ACCESS-ISSUE",
AK924="Projet OCM (ZTE, NOKIA, autres projets)","TRAVAUX OCM",
AK924="No root CAuse","No root cause",
AK924="ODU HS","TX ISSUE",
AK924="IP &amp; VLAN","TX ISSUE",
AK924="Warehouse HUAWEI","SPARE-ISSUE",
AK924="SPARE-HS","SPARE-ISSUE",
AK924="Power Telco","RAN ISSUE",AK924="no impacts","no impacts"
),"")</f>
        <v>No root cause</v>
      </c>
      <c r="AK924" s="81" t="s">
        <v>5620</v>
      </c>
      <c r="AL924" s="56" t="str" cm="1">
        <f t="array" ref="AL924">IFERROR(_xlfn.IFS(
AK924="MPR ISSUE","ACTIVE",
AK924="BSS Hardware Issue","ACTIVE",
AK924="Sites strategiques, MLL, Pylone, etc.","PASSIVE",
AK924="AKTIVCO DEFAUT GE &amp; POWER Cabinet","PASSIVE",
AK924="AKTIVCO Coupure ENEO &amp; Baisse de tension","PASSIVE",
AK924="Coupure ENEO &amp; Baisse de tension","PASSIVE",
AK924="Defaut GE &amp; POWER Cabinet","PASSIVE",
AK924="Sharing","PASSIVE",
AK924="Sites strategiques &amp; DataCenter","PASSIVE",
AK924="Exclu","Exclu",
AK924="SAT","ACTIVE",
AK924="SPARE-ISSUE","SPARE-ISSUE",
AK924="Fiber CAmtel","ACTIVE",
AK924="Fiber AOF","ACTIVE",
AK924="Projet OCM (HUAWEI)","PLANNED WORKS",
AK924="Projet OCM (NOKIA)","PLANNED WORKS",
AK924="ACCESS-ISSUE","ACCESS-ISSUE",
AK924="Projet OCM (ZTE, NOKIA, autres projets)","PLANNED WORKS",
AK924="No root CAuse","No root cause",
AK924="ODU HS","ACTIVE",
AK924="IP &amp; VLAN","ACTIVE",
AK924="Warehouse HUAWEI","SPARE-ISSUE",
AK924="SPARE-HS","SPARE-ISSUE",
AK924="Power Telco","ACTIVE", AK924="no impacts","no impacts"
),"")</f>
        <v>No root cause</v>
      </c>
      <c r="AM924" s="108" t="s">
        <v>5537</v>
      </c>
      <c r="AN924" s="117" t="s">
        <v>2752</v>
      </c>
      <c r="AP924" s="23" t="s">
        <v>5537</v>
      </c>
      <c r="AQ924" s="23" t="s">
        <v>5537</v>
      </c>
      <c r="AR924" s="7"/>
      <c r="AS924" s="6"/>
      <c r="AT924" s="7"/>
      <c r="AU924" s="3" t="s">
        <v>5537</v>
      </c>
      <c r="AV924" s="24" t="s">
        <v>5537</v>
      </c>
      <c r="AW924" s="24" t="s">
        <v>5537</v>
      </c>
      <c r="AX924" s="24" t="s">
        <v>5537</v>
      </c>
      <c r="AY924" s="24" t="s">
        <v>5537</v>
      </c>
      <c r="AZ924" s="24" t="s">
        <v>5537</v>
      </c>
      <c r="BA924" s="24" t="s">
        <v>5537</v>
      </c>
      <c r="BB924" s="24" t="s">
        <v>5537</v>
      </c>
      <c r="BC924" s="24" t="s">
        <v>5537</v>
      </c>
      <c r="BD924" s="24" t="s">
        <v>5537</v>
      </c>
      <c r="BE924" s="24" t="s">
        <v>5537</v>
      </c>
      <c r="BF924" s="24" t="s">
        <v>5537</v>
      </c>
      <c r="BG924" s="24" t="s">
        <v>5537</v>
      </c>
      <c r="BH924" s="24" t="s">
        <v>5537</v>
      </c>
      <c r="BI924" s="9" t="s">
        <v>5537</v>
      </c>
      <c r="BJ924" s="14"/>
      <c r="BK924" s="14" t="s">
        <v>5537</v>
      </c>
      <c r="BL924" s="14" t="str">
        <f>_xlfn.XLOOKUP(B924,'[4]cell downs 18042026 17h'!$B:$B,'[4]cell downs 18042026 17h'!$B:$B,"")</f>
        <v/>
      </c>
      <c r="BM924" s="14" t="str">
        <f>_xlfn.XLOOKUP(B924,'[5]Cells Huawei 19042026 15h'!$B:$B,'[5]Cells Huawei 19042026 15h'!$B:$B,"")</f>
        <v/>
      </c>
      <c r="BN924" s="9" t="str">
        <f>_xlfn.XLOOKUP(B924,'[6]cells down 19042026 9H40'!$B:$B,'[6]cells down 19042026 9H40'!$B:$B,"")</f>
        <v/>
      </c>
      <c r="BO924" s="9" t="s">
        <v>2752</v>
      </c>
      <c r="BP924" s="9" t="s">
        <v>12</v>
      </c>
    </row>
    <row r="925" spans="1:68" s="9" customFormat="1" x14ac:dyDescent="0.35">
      <c r="A925" s="1" t="s">
        <v>1720</v>
      </c>
      <c r="B925" s="8" t="s">
        <v>1721</v>
      </c>
      <c r="C925" s="3" t="str">
        <f>_xlfn.XLOOKUP(B925,'[1]daily break down'!$D:$D,'[1]daily break down'!$E:$E,"")</f>
        <v>Maroua</v>
      </c>
      <c r="D925" s="1" t="s">
        <v>11</v>
      </c>
      <c r="E925" s="1" t="s">
        <v>12</v>
      </c>
      <c r="F925" s="3" t="s">
        <v>55</v>
      </c>
      <c r="G925" s="1" t="s">
        <v>84</v>
      </c>
      <c r="H925" s="39" t="str">
        <f>_xlfn.XLOOKUP(B925,[2]CALCULATION!$B:$B,[2]CALCULATION!$H:$H,"")</f>
        <v>Huawei</v>
      </c>
      <c r="I925" s="34">
        <v>1.4790630448616426</v>
      </c>
      <c r="J925" s="34">
        <v>0.74789617416167997</v>
      </c>
      <c r="K925" s="34">
        <v>0</v>
      </c>
      <c r="L925" s="34">
        <v>0</v>
      </c>
      <c r="M925" s="34">
        <v>0.82132319159439893</v>
      </c>
      <c r="N925" s="34">
        <v>0</v>
      </c>
      <c r="O925" s="34">
        <v>0</v>
      </c>
      <c r="P925" s="34">
        <v>0</v>
      </c>
      <c r="Q925" s="34">
        <v>0</v>
      </c>
      <c r="R925" s="34">
        <v>0</v>
      </c>
      <c r="S925" s="109">
        <v>0.90816218792179948</v>
      </c>
      <c r="T925" s="109">
        <f>_xlfn.XLOOKUP(B925,'[3]Nur des jours'!$B:$B,'[3]Nur des jours'!$U:$U,"")</f>
        <v>0</v>
      </c>
      <c r="U925" s="109">
        <v>0</v>
      </c>
      <c r="V925" s="109">
        <v>0</v>
      </c>
      <c r="W925" s="109">
        <v>0</v>
      </c>
      <c r="X925" s="109">
        <v>0</v>
      </c>
      <c r="Y925" s="109">
        <v>0</v>
      </c>
      <c r="Z925" s="109">
        <v>0</v>
      </c>
      <c r="AA925" s="109">
        <v>0.13677721561610923</v>
      </c>
      <c r="AB925" s="109">
        <v>0</v>
      </c>
      <c r="AC925" s="109">
        <v>0</v>
      </c>
      <c r="AD925" s="109">
        <v>0</v>
      </c>
      <c r="AE925" s="109">
        <v>0</v>
      </c>
      <c r="AF925" s="109">
        <v>0</v>
      </c>
      <c r="AG925" s="57" t="str">
        <f>_xlfn.XLOOKUP(B925,[3]CALCULATION!$B:$B,[3]CALCULATION!$M:$M,"")</f>
        <v>Operationnel</v>
      </c>
      <c r="AH925" s="57"/>
      <c r="AI925" s="56" t="str" cm="1">
        <f t="array" ref="AI925">IFERROR(_xlfn.IFS(
AK925="MPR ISSUE","PDH",
AK925="BSS Hardware Issue","BSS",
AK925="Sites strategiques, MLL, Pylone, etc.","ENVTECH",
AK925="AKTIVCO DEFAUT GE &amp; POWER Cabinet","AKTIVCO",
AK925="AKTIVCO Coupure ENEO &amp; Baisse de tension","AKTIVCO GRID ONLY",
AK925="Coupure ENEO &amp; Baisse de tension","IHS GRID ONLY",
AK925="Defaut GE &amp; POWER Cabinet","IHS",
AK925="Sharing","Partners",
AK925="Sites strategiques &amp; DataCenter","SST &amp; DC",
AK925="Exclu","Exclu",
AK925="SAT","SAT",
AK925="SPARE-ISSUE","SPARE-ISSUE",
AK925="Fiber CAmtel","TRANS_FO_CAMTEL",
AK925="Fiber AOF","Fiber AOF",
AK925="Projet OCM (HUAWEI)","TRAVAUX-HUAWEI",
AK925="Projet OCM (NOKIA)","TRAVAUX-NOKIA",
AK925="ACCESS-ISSUE","ACCESS-ISSUE",
AK925="Projet OCM (ZTE, NOKIA, autres projets)","TRAVAUX OCM",
AK925="No root CAuse","No root cause",
AK925="ODU HS","PDH",
AK925="IP &amp; VLAN","PDH",
AK925="Warehouse HUAWEI","SPARE-ISSUE",
AK925="SPARE-HS","SPARE-ISSUE",
AK925="Power Telco","BSS",AK925="no impacts","no impacts"
),"")</f>
        <v>No root cause</v>
      </c>
      <c r="AJ925" s="56" t="str" cm="1">
        <f t="array" ref="AJ925">IFERROR(_xlfn.IFS(
AK925="MPR ISSUE","TX ISSUE",
AK925="BSS Hardware Issue","RAN ISSUE",
AK925="Sites strategiques, MLL, Pylone, etc.","ENVTECH",
AK925="AKTIVCO DEFAUT GE &amp; POWER Cabinet","POWER ISSUE",
AK925="AKTIVCO Coupure ENEO &amp; Baisse de tension","POWER ISSUE",
AK925="Coupure ENEO &amp; Baisse de tension","POWER ISSUE",
AK925="Defaut GE &amp; POWER Cabinet","POWER ISSUE",
AK925="Sharing","POWER ISSUE",
AK925="Sites strategiques &amp; DataCenter","POWER ISSUE",
AK925="Exclu","Exclu",
AK925="SAT","TX ISSUE",
AK925="SPARE-ISSUE","SPARE-ISSUE",
AK925="Fiber CAmtel","TX ISSUE",
AK925="Fiber AOF","TX ISSUE",
AK925="Projet OCM (HUAWEI)","TRAVAUX-HUAWEI",
AK925="Projet OCM (NOKIA)","TRAVAUX -NOKIA",
AK925="ACCESS-ISSUE","ACCESS-ISSUE",
AK925="Projet OCM (ZTE, NOKIA, autres projets)","TRAVAUX OCM",
AK925="No root CAuse","No root cause",
AK925="ODU HS","TX ISSUE",
AK925="IP &amp; VLAN","TX ISSUE",
AK925="Warehouse HUAWEI","SPARE-ISSUE",
AK925="SPARE-HS","SPARE-ISSUE",
AK925="Power Telco","RAN ISSUE",AK925="no impacts","no impacts"
),"")</f>
        <v>No root cause</v>
      </c>
      <c r="AK925" s="81" t="s">
        <v>5620</v>
      </c>
      <c r="AL925" s="56" t="str" cm="1">
        <f t="array" ref="AL925">IFERROR(_xlfn.IFS(
AK925="MPR ISSUE","ACTIVE",
AK925="BSS Hardware Issue","ACTIVE",
AK925="Sites strategiques, MLL, Pylone, etc.","PASSIVE",
AK925="AKTIVCO DEFAUT GE &amp; POWER Cabinet","PASSIVE",
AK925="AKTIVCO Coupure ENEO &amp; Baisse de tension","PASSIVE",
AK925="Coupure ENEO &amp; Baisse de tension","PASSIVE",
AK925="Defaut GE &amp; POWER Cabinet","PASSIVE",
AK925="Sharing","PASSIVE",
AK925="Sites strategiques &amp; DataCenter","PASSIVE",
AK925="Exclu","Exclu",
AK925="SAT","ACTIVE",
AK925="SPARE-ISSUE","SPARE-ISSUE",
AK925="Fiber CAmtel","ACTIVE",
AK925="Fiber AOF","ACTIVE",
AK925="Projet OCM (HUAWEI)","PLANNED WORKS",
AK925="Projet OCM (NOKIA)","PLANNED WORKS",
AK925="ACCESS-ISSUE","ACCESS-ISSUE",
AK925="Projet OCM (ZTE, NOKIA, autres projets)","PLANNED WORKS",
AK925="No root CAuse","No root cause",
AK925="ODU HS","ACTIVE",
AK925="IP &amp; VLAN","ACTIVE",
AK925="Warehouse HUAWEI","SPARE-ISSUE",
AK925="SPARE-HS","SPARE-ISSUE",
AK925="Power Telco","ACTIVE", AK925="no impacts","no impacts"
),"")</f>
        <v>No root cause</v>
      </c>
      <c r="AM925" s="108" t="s">
        <v>5537</v>
      </c>
      <c r="AN925" s="117" t="s">
        <v>1721</v>
      </c>
      <c r="AP925" s="23" t="s">
        <v>5537</v>
      </c>
      <c r="AQ925" s="23" t="s">
        <v>5537</v>
      </c>
      <c r="AR925" s="7"/>
      <c r="AS925" s="6"/>
      <c r="AT925" s="7"/>
      <c r="AU925" s="3" t="s">
        <v>5537</v>
      </c>
      <c r="AV925" s="24" t="s">
        <v>5537</v>
      </c>
      <c r="AW925" s="24" t="s">
        <v>5537</v>
      </c>
      <c r="AX925" s="24" t="s">
        <v>5537</v>
      </c>
      <c r="AY925" s="24" t="s">
        <v>5537</v>
      </c>
      <c r="AZ925" s="24" t="s">
        <v>5537</v>
      </c>
      <c r="BA925" s="24" t="s">
        <v>5537</v>
      </c>
      <c r="BB925" s="24" t="s">
        <v>5537</v>
      </c>
      <c r="BC925" s="24" t="s">
        <v>5537</v>
      </c>
      <c r="BD925" s="24" t="s">
        <v>5537</v>
      </c>
      <c r="BE925" s="24" t="s">
        <v>5537</v>
      </c>
      <c r="BF925" s="24" t="s">
        <v>5537</v>
      </c>
      <c r="BG925" s="24" t="s">
        <v>5537</v>
      </c>
      <c r="BH925" s="24" t="s">
        <v>5537</v>
      </c>
      <c r="BI925" s="9" t="s">
        <v>5537</v>
      </c>
      <c r="BJ925" s="14"/>
      <c r="BK925" s="14" t="s">
        <v>5537</v>
      </c>
      <c r="BL925" s="14" t="str">
        <f>_xlfn.XLOOKUP(B925,'[4]cell downs 18042026 17h'!$B:$B,'[4]cell downs 18042026 17h'!$B:$B,"")</f>
        <v/>
      </c>
      <c r="BM925" s="14" t="str">
        <f>_xlfn.XLOOKUP(B925,'[5]Cells Huawei 19042026 15h'!$B:$B,'[5]Cells Huawei 19042026 15h'!$B:$B,"")</f>
        <v/>
      </c>
      <c r="BN925" s="9" t="str">
        <f>_xlfn.XLOOKUP(B925,'[6]cells down 19042026 9H40'!$B:$B,'[6]cells down 19042026 9H40'!$B:$B,"")</f>
        <v/>
      </c>
      <c r="BO925" s="9" t="s">
        <v>1721</v>
      </c>
      <c r="BP925" s="9" t="s">
        <v>12</v>
      </c>
    </row>
    <row r="926" spans="1:68" s="9" customFormat="1" x14ac:dyDescent="0.35">
      <c r="A926" s="1" t="s">
        <v>166</v>
      </c>
      <c r="B926" s="8" t="s">
        <v>167</v>
      </c>
      <c r="C926" s="3" t="str">
        <f>_xlfn.XLOOKUP(B926,'[1]daily break down'!$D:$D,'[1]daily break down'!$E:$E,"")</f>
        <v>Douala</v>
      </c>
      <c r="D926" s="1" t="s">
        <v>11</v>
      </c>
      <c r="E926" s="1" t="s">
        <v>12</v>
      </c>
      <c r="F926" s="3" t="s">
        <v>31</v>
      </c>
      <c r="G926" s="1" t="s">
        <v>32</v>
      </c>
      <c r="H926" s="41" t="str">
        <f>_xlfn.XLOOKUP(B926,[2]CALCULATION!$B:$B,[2]CALCULATION!$H:$H,"")</f>
        <v>ZTE</v>
      </c>
      <c r="I926" s="34">
        <v>0</v>
      </c>
      <c r="J926" s="34">
        <v>0</v>
      </c>
      <c r="K926" s="34">
        <v>0</v>
      </c>
      <c r="L926" s="34">
        <v>0</v>
      </c>
      <c r="M926" s="34">
        <v>0</v>
      </c>
      <c r="N926" s="34">
        <v>0</v>
      </c>
      <c r="O926" s="34">
        <v>0</v>
      </c>
      <c r="P926" s="34">
        <v>0</v>
      </c>
      <c r="Q926" s="34">
        <v>0</v>
      </c>
      <c r="R926" s="34">
        <v>0</v>
      </c>
      <c r="S926" s="109">
        <v>0</v>
      </c>
      <c r="T926" s="109">
        <f>_xlfn.XLOOKUP(B926,'[3]Nur des jours'!$B:$B,'[3]Nur des jours'!$U:$U,"")</f>
        <v>0</v>
      </c>
      <c r="U926" s="109">
        <v>0</v>
      </c>
      <c r="V926" s="109">
        <v>0</v>
      </c>
      <c r="W926" s="109">
        <v>0</v>
      </c>
      <c r="X926" s="109">
        <v>0</v>
      </c>
      <c r="Y926" s="109">
        <v>0</v>
      </c>
      <c r="Z926" s="109">
        <v>0</v>
      </c>
      <c r="AA926" s="109">
        <v>0.13069545390987697</v>
      </c>
      <c r="AB926" s="109">
        <v>0</v>
      </c>
      <c r="AC926" s="109">
        <v>0</v>
      </c>
      <c r="AD926" s="109">
        <v>0</v>
      </c>
      <c r="AE926" s="109">
        <v>0</v>
      </c>
      <c r="AF926" s="109">
        <v>0</v>
      </c>
      <c r="AG926" s="57" t="str">
        <f>_xlfn.XLOOKUP(B926,[3]CALCULATION!$B:$B,[3]CALCULATION!$M:$M,"")</f>
        <v>Operationnel</v>
      </c>
      <c r="AH926" s="57"/>
      <c r="AI926" s="56" t="str" cm="1">
        <f t="array" ref="AI926">IFERROR(_xlfn.IFS(
AK926="MPR ISSUE","PDH",
AK926="BSS Hardware Issue","BSS",
AK926="Sites strategiques, MLL, Pylone, etc.","ENVTECH",
AK926="AKTIVCO DEFAUT GE &amp; POWER Cabinet","AKTIVCO",
AK926="AKTIVCO Coupure ENEO &amp; Baisse de tension","AKTIVCO GRID ONLY",
AK926="Coupure ENEO &amp; Baisse de tension","IHS GRID ONLY",
AK926="Defaut GE &amp; POWER Cabinet","IHS",
AK926="Sharing","Partners",
AK926="Sites strategiques &amp; DataCenter","SST &amp; DC",
AK926="Exclu","Exclu",
AK926="SAT","SAT",
AK926="SPARE-ISSUE","SPARE-ISSUE",
AK926="Fiber CAmtel","TRANS_FO_CAMTEL",
AK926="Fiber AOF","Fiber AOF",
AK926="Projet OCM (HUAWEI)","TRAVAUX-HUAWEI",
AK926="Projet OCM (NOKIA)","TRAVAUX-NOKIA",
AK926="ACCESS-ISSUE","ACCESS-ISSUE",
AK926="Projet OCM (ZTE, NOKIA, autres projets)","TRAVAUX OCM",
AK926="No root CAuse","No root cause",
AK926="ODU HS","PDH",
AK926="IP &amp; VLAN","PDH",
AK926="Warehouse HUAWEI","SPARE-ISSUE",
AK926="SPARE-HS","SPARE-ISSUE",
AK926="Power Telco","BSS",AK926="no impacts","no impacts"
),"")</f>
        <v>No root cause</v>
      </c>
      <c r="AJ926" s="56" t="str" cm="1">
        <f t="array" ref="AJ926">IFERROR(_xlfn.IFS(
AK926="MPR ISSUE","TX ISSUE",
AK926="BSS Hardware Issue","RAN ISSUE",
AK926="Sites strategiques, MLL, Pylone, etc.","ENVTECH",
AK926="AKTIVCO DEFAUT GE &amp; POWER Cabinet","POWER ISSUE",
AK926="AKTIVCO Coupure ENEO &amp; Baisse de tension","POWER ISSUE",
AK926="Coupure ENEO &amp; Baisse de tension","POWER ISSUE",
AK926="Defaut GE &amp; POWER Cabinet","POWER ISSUE",
AK926="Sharing","POWER ISSUE",
AK926="Sites strategiques &amp; DataCenter","POWER ISSUE",
AK926="Exclu","Exclu",
AK926="SAT","TX ISSUE",
AK926="SPARE-ISSUE","SPARE-ISSUE",
AK926="Fiber CAmtel","TX ISSUE",
AK926="Fiber AOF","TX ISSUE",
AK926="Projet OCM (HUAWEI)","TRAVAUX-HUAWEI",
AK926="Projet OCM (NOKIA)","TRAVAUX -NOKIA",
AK926="ACCESS-ISSUE","ACCESS-ISSUE",
AK926="Projet OCM (ZTE, NOKIA, autres projets)","TRAVAUX OCM",
AK926="No root CAuse","No root cause",
AK926="ODU HS","TX ISSUE",
AK926="IP &amp; VLAN","TX ISSUE",
AK926="Warehouse HUAWEI","SPARE-ISSUE",
AK926="SPARE-HS","SPARE-ISSUE",
AK926="Power Telco","RAN ISSUE",AK926="no impacts","no impacts"
),"")</f>
        <v>No root cause</v>
      </c>
      <c r="AK926" s="81" t="s">
        <v>5620</v>
      </c>
      <c r="AL926" s="56" t="str" cm="1">
        <f t="array" ref="AL926">IFERROR(_xlfn.IFS(
AK926="MPR ISSUE","ACTIVE",
AK926="BSS Hardware Issue","ACTIVE",
AK926="Sites strategiques, MLL, Pylone, etc.","PASSIVE",
AK926="AKTIVCO DEFAUT GE &amp; POWER Cabinet","PASSIVE",
AK926="AKTIVCO Coupure ENEO &amp; Baisse de tension","PASSIVE",
AK926="Coupure ENEO &amp; Baisse de tension","PASSIVE",
AK926="Defaut GE &amp; POWER Cabinet","PASSIVE",
AK926="Sharing","PASSIVE",
AK926="Sites strategiques &amp; DataCenter","PASSIVE",
AK926="Exclu","Exclu",
AK926="SAT","ACTIVE",
AK926="SPARE-ISSUE","SPARE-ISSUE",
AK926="Fiber CAmtel","ACTIVE",
AK926="Fiber AOF","ACTIVE",
AK926="Projet OCM (HUAWEI)","PLANNED WORKS",
AK926="Projet OCM (NOKIA)","PLANNED WORKS",
AK926="ACCESS-ISSUE","ACCESS-ISSUE",
AK926="Projet OCM (ZTE, NOKIA, autres projets)","PLANNED WORKS",
AK926="No root CAuse","No root cause",
AK926="ODU HS","ACTIVE",
AK926="IP &amp; VLAN","ACTIVE",
AK926="Warehouse HUAWEI","SPARE-ISSUE",
AK926="SPARE-HS","SPARE-ISSUE",
AK926="Power Telco","ACTIVE", AK926="no impacts","no impacts"
),"")</f>
        <v>No root cause</v>
      </c>
      <c r="AM926" s="108" t="s">
        <v>5537</v>
      </c>
      <c r="AN926" s="117" t="s">
        <v>167</v>
      </c>
      <c r="AP926" s="23" t="s">
        <v>5537</v>
      </c>
      <c r="AQ926" s="23" t="s">
        <v>5537</v>
      </c>
      <c r="AR926" s="7"/>
      <c r="AS926" s="6"/>
      <c r="AT926" s="7"/>
      <c r="AU926" s="3" t="s">
        <v>5537</v>
      </c>
      <c r="AV926" s="24" t="s">
        <v>5537</v>
      </c>
      <c r="AW926" s="24" t="s">
        <v>5537</v>
      </c>
      <c r="AX926" s="24" t="s">
        <v>5537</v>
      </c>
      <c r="AY926" s="24" t="s">
        <v>5537</v>
      </c>
      <c r="AZ926" s="24" t="s">
        <v>5537</v>
      </c>
      <c r="BA926" s="24" t="s">
        <v>5537</v>
      </c>
      <c r="BB926" s="24" t="s">
        <v>5537</v>
      </c>
      <c r="BC926" s="24" t="s">
        <v>5537</v>
      </c>
      <c r="BD926" s="24" t="s">
        <v>5537</v>
      </c>
      <c r="BE926" s="24" t="s">
        <v>5537</v>
      </c>
      <c r="BF926" s="24" t="s">
        <v>5537</v>
      </c>
      <c r="BG926" s="24" t="s">
        <v>5537</v>
      </c>
      <c r="BH926" s="24" t="s">
        <v>5537</v>
      </c>
      <c r="BI926" s="9" t="s">
        <v>5537</v>
      </c>
      <c r="BJ926" s="14"/>
      <c r="BK926" s="14" t="s">
        <v>5537</v>
      </c>
      <c r="BL926" s="14" t="str">
        <f>_xlfn.XLOOKUP(B926,'[4]cell downs 18042026 17h'!$B:$B,'[4]cell downs 18042026 17h'!$B:$B,"")</f>
        <v/>
      </c>
      <c r="BM926" s="14" t="str">
        <f>_xlfn.XLOOKUP(B926,'[5]Cells Huawei 19042026 15h'!$B:$B,'[5]Cells Huawei 19042026 15h'!$B:$B,"")</f>
        <v/>
      </c>
      <c r="BN926" s="9" t="str">
        <f>_xlfn.XLOOKUP(B926,'[6]cells down 19042026 9H40'!$B:$B,'[6]cells down 19042026 9H40'!$B:$B,"")</f>
        <v/>
      </c>
      <c r="BO926" s="9" t="s">
        <v>167</v>
      </c>
      <c r="BP926" s="9" t="s">
        <v>12</v>
      </c>
    </row>
    <row r="927" spans="1:68" s="9" customFormat="1" x14ac:dyDescent="0.35">
      <c r="A927" s="1" t="s">
        <v>4597</v>
      </c>
      <c r="B927" s="8" t="s">
        <v>4598</v>
      </c>
      <c r="C927" s="3" t="str">
        <f>_xlfn.XLOOKUP(B927,'[1]daily break down'!$D:$D,'[1]daily break down'!$E:$E,"")</f>
        <v>ADAMAOUA</v>
      </c>
      <c r="D927" s="1" t="s">
        <v>11</v>
      </c>
      <c r="E927" s="1" t="s">
        <v>12</v>
      </c>
      <c r="F927" s="3" t="s">
        <v>90</v>
      </c>
      <c r="G927" s="1" t="s">
        <v>4599</v>
      </c>
      <c r="H927" s="40" t="str">
        <f>_xlfn.XLOOKUP(B927,[2]CALCULATION!$B:$B,[2]CALCULATION!$H:$H,"")</f>
        <v>NOKIA</v>
      </c>
      <c r="I927" s="34">
        <v>0</v>
      </c>
      <c r="J927" s="34">
        <v>0</v>
      </c>
      <c r="K927" s="34">
        <v>2.5022784293142787E-2</v>
      </c>
      <c r="L927" s="34">
        <v>0</v>
      </c>
      <c r="M927" s="34">
        <v>0</v>
      </c>
      <c r="N927" s="34">
        <v>0</v>
      </c>
      <c r="O927" s="34">
        <v>0</v>
      </c>
      <c r="P927" s="34">
        <v>6.6616802048432469E-2</v>
      </c>
      <c r="Q927" s="34">
        <v>5.2241216224856175E-2</v>
      </c>
      <c r="R927" s="34">
        <v>0</v>
      </c>
      <c r="S927" s="109">
        <v>0</v>
      </c>
      <c r="T927" s="109">
        <f>_xlfn.XLOOKUP(B927,'[3]Nur des jours'!$B:$B,'[3]Nur des jours'!$U:$U,"")</f>
        <v>0</v>
      </c>
      <c r="U927" s="109">
        <v>0</v>
      </c>
      <c r="V927" s="109">
        <v>0</v>
      </c>
      <c r="W927" s="109">
        <v>0</v>
      </c>
      <c r="X927" s="109">
        <v>0.54084473939101496</v>
      </c>
      <c r="Y927" s="109">
        <v>2.6300676126995235</v>
      </c>
      <c r="Z927" s="109">
        <v>0</v>
      </c>
      <c r="AA927" s="109">
        <v>6.1465922426389513E-2</v>
      </c>
      <c r="AB927" s="109">
        <v>0</v>
      </c>
      <c r="AC927" s="109">
        <v>0</v>
      </c>
      <c r="AD927" s="109">
        <v>0</v>
      </c>
      <c r="AE927" s="109">
        <v>0</v>
      </c>
      <c r="AF927" s="109">
        <v>0</v>
      </c>
      <c r="AG927" s="57" t="str">
        <f>_xlfn.XLOOKUP(B927,[3]CALCULATION!$B:$B,[3]CALCULATION!$M:$M,"")</f>
        <v>Operationnel</v>
      </c>
      <c r="AH927" s="57"/>
      <c r="AI927" s="56" t="str" cm="1">
        <f t="array" ref="AI927">IFERROR(_xlfn.IFS(
AK927="MPR ISSUE","PDH",
AK927="BSS Hardware Issue","BSS",
AK927="Sites strategiques, MLL, Pylone, etc.","ENVTECH",
AK927="AKTIVCO DEFAUT GE &amp; POWER Cabinet","AKTIVCO",
AK927="AKTIVCO Coupure ENEO &amp; Baisse de tension","AKTIVCO GRID ONLY",
AK927="Coupure ENEO &amp; Baisse de tension","IHS GRID ONLY",
AK927="Defaut GE &amp; POWER Cabinet","IHS",
AK927="Sharing","Partners",
AK927="Sites strategiques &amp; DataCenter","SST &amp; DC",
AK927="Exclu","Exclu",
AK927="SAT","SAT",
AK927="SPARE-ISSUE","SPARE-ISSUE",
AK927="Fiber CAmtel","TRANS_FO_CAMTEL",
AK927="Fiber AOF","Fiber AOF",
AK927="Projet OCM (HUAWEI)","TRAVAUX-HUAWEI",
AK927="Projet OCM (NOKIA)","TRAVAUX-NOKIA",
AK927="ACCESS-ISSUE","ACCESS-ISSUE",
AK927="Projet OCM (ZTE, NOKIA, autres projets)","TRAVAUX OCM",
AK927="No root CAuse","No root cause",
AK927="ODU HS","PDH",
AK927="IP &amp; VLAN","PDH",
AK927="Warehouse HUAWEI","SPARE-ISSUE",
AK927="SPARE-HS","SPARE-ISSUE",
AK927="Power Telco","BSS",AK927="no impacts","no impacts"
),"")</f>
        <v>No root cause</v>
      </c>
      <c r="AJ927" s="56" t="str" cm="1">
        <f t="array" ref="AJ927">IFERROR(_xlfn.IFS(
AK927="MPR ISSUE","TX ISSUE",
AK927="BSS Hardware Issue","RAN ISSUE",
AK927="Sites strategiques, MLL, Pylone, etc.","ENVTECH",
AK927="AKTIVCO DEFAUT GE &amp; POWER Cabinet","POWER ISSUE",
AK927="AKTIVCO Coupure ENEO &amp; Baisse de tension","POWER ISSUE",
AK927="Coupure ENEO &amp; Baisse de tension","POWER ISSUE",
AK927="Defaut GE &amp; POWER Cabinet","POWER ISSUE",
AK927="Sharing","POWER ISSUE",
AK927="Sites strategiques &amp; DataCenter","POWER ISSUE",
AK927="Exclu","Exclu",
AK927="SAT","TX ISSUE",
AK927="SPARE-ISSUE","SPARE-ISSUE",
AK927="Fiber CAmtel","TX ISSUE",
AK927="Fiber AOF","TX ISSUE",
AK927="Projet OCM (HUAWEI)","TRAVAUX-HUAWEI",
AK927="Projet OCM (NOKIA)","TRAVAUX -NOKIA",
AK927="ACCESS-ISSUE","ACCESS-ISSUE",
AK927="Projet OCM (ZTE, NOKIA, autres projets)","TRAVAUX OCM",
AK927="No root CAuse","No root cause",
AK927="ODU HS","TX ISSUE",
AK927="IP &amp; VLAN","TX ISSUE",
AK927="Warehouse HUAWEI","SPARE-ISSUE",
AK927="SPARE-HS","SPARE-ISSUE",
AK927="Power Telco","RAN ISSUE",AK927="no impacts","no impacts"
),"")</f>
        <v>No root cause</v>
      </c>
      <c r="AK927" s="81" t="s">
        <v>5620</v>
      </c>
      <c r="AL927" s="56" t="str" cm="1">
        <f t="array" ref="AL927">IFERROR(_xlfn.IFS(
AK927="MPR ISSUE","ACTIVE",
AK927="BSS Hardware Issue","ACTIVE",
AK927="Sites strategiques, MLL, Pylone, etc.","PASSIVE",
AK927="AKTIVCO DEFAUT GE &amp; POWER Cabinet","PASSIVE",
AK927="AKTIVCO Coupure ENEO &amp; Baisse de tension","PASSIVE",
AK927="Coupure ENEO &amp; Baisse de tension","PASSIVE",
AK927="Defaut GE &amp; POWER Cabinet","PASSIVE",
AK927="Sharing","PASSIVE",
AK927="Sites strategiques &amp; DataCenter","PASSIVE",
AK927="Exclu","Exclu",
AK927="SAT","ACTIVE",
AK927="SPARE-ISSUE","SPARE-ISSUE",
AK927="Fiber CAmtel","ACTIVE",
AK927="Fiber AOF","ACTIVE",
AK927="Projet OCM (HUAWEI)","PLANNED WORKS",
AK927="Projet OCM (NOKIA)","PLANNED WORKS",
AK927="ACCESS-ISSUE","ACCESS-ISSUE",
AK927="Projet OCM (ZTE, NOKIA, autres projets)","PLANNED WORKS",
AK927="No root CAuse","No root cause",
AK927="ODU HS","ACTIVE",
AK927="IP &amp; VLAN","ACTIVE",
AK927="Warehouse HUAWEI","SPARE-ISSUE",
AK927="SPARE-HS","SPARE-ISSUE",
AK927="Power Telco","ACTIVE", AK927="no impacts","no impacts"
),"")</f>
        <v>No root cause</v>
      </c>
      <c r="AM927" s="108" t="s">
        <v>5537</v>
      </c>
      <c r="AN927" s="117" t="s">
        <v>4598</v>
      </c>
      <c r="AP927" s="23" t="s">
        <v>5537</v>
      </c>
      <c r="AQ927" s="23" t="s">
        <v>5537</v>
      </c>
      <c r="AR927" s="7"/>
      <c r="AS927" s="6"/>
      <c r="AT927" s="7"/>
      <c r="AU927" s="3" t="s">
        <v>5537</v>
      </c>
      <c r="AV927" s="24" t="s">
        <v>5537</v>
      </c>
      <c r="AW927" s="24" t="s">
        <v>5537</v>
      </c>
      <c r="AX927" s="24" t="s">
        <v>5537</v>
      </c>
      <c r="AY927" s="24" t="s">
        <v>5537</v>
      </c>
      <c r="AZ927" s="24" t="s">
        <v>5537</v>
      </c>
      <c r="BA927" s="24" t="s">
        <v>5537</v>
      </c>
      <c r="BB927" s="24" t="s">
        <v>5537</v>
      </c>
      <c r="BC927" s="24" t="s">
        <v>5537</v>
      </c>
      <c r="BD927" s="24" t="s">
        <v>5537</v>
      </c>
      <c r="BE927" s="24" t="s">
        <v>5537</v>
      </c>
      <c r="BF927" s="24" t="s">
        <v>5537</v>
      </c>
      <c r="BG927" s="24" t="s">
        <v>5537</v>
      </c>
      <c r="BH927" s="24" t="s">
        <v>5537</v>
      </c>
      <c r="BI927" s="9" t="s">
        <v>5537</v>
      </c>
      <c r="BJ927" s="14"/>
      <c r="BK927" s="14" t="s">
        <v>5537</v>
      </c>
      <c r="BL927" s="14" t="str">
        <f>_xlfn.XLOOKUP(B927,'[4]cell downs 18042026 17h'!$B:$B,'[4]cell downs 18042026 17h'!$B:$B,"")</f>
        <v/>
      </c>
      <c r="BM927" s="14" t="str">
        <f>_xlfn.XLOOKUP(B927,'[5]Cells Huawei 19042026 15h'!$B:$B,'[5]Cells Huawei 19042026 15h'!$B:$B,"")</f>
        <v/>
      </c>
      <c r="BN927" s="9" t="str">
        <f>_xlfn.XLOOKUP(B927,'[6]cells down 19042026 9H40'!$B:$B,'[6]cells down 19042026 9H40'!$B:$B,"")</f>
        <v/>
      </c>
      <c r="BO927" s="9" t="s">
        <v>4598</v>
      </c>
      <c r="BP927" s="9" t="s">
        <v>66</v>
      </c>
    </row>
    <row r="928" spans="1:68" s="9" customFormat="1" x14ac:dyDescent="0.35">
      <c r="A928" s="1" t="s">
        <v>2667</v>
      </c>
      <c r="B928" s="8" t="s">
        <v>2668</v>
      </c>
      <c r="C928" s="3" t="str">
        <f>_xlfn.XLOOKUP(B928,'[1]daily break down'!$D:$D,'[1]daily break down'!$E:$E,"")</f>
        <v>NORD-OUEST</v>
      </c>
      <c r="D928" s="1" t="s">
        <v>11</v>
      </c>
      <c r="E928" s="1" t="s">
        <v>12</v>
      </c>
      <c r="F928" s="3" t="s">
        <v>51</v>
      </c>
      <c r="G928" s="1" t="s">
        <v>52</v>
      </c>
      <c r="H928" s="39" t="str">
        <f>_xlfn.XLOOKUP(B928,[2]CALCULATION!$B:$B,[2]CALCULATION!$H:$H,"")</f>
        <v>Huawei</v>
      </c>
      <c r="I928" s="34">
        <v>10.119445086507262</v>
      </c>
      <c r="J928" s="34">
        <v>6.9304439079652873</v>
      </c>
      <c r="K928" s="34">
        <v>1.4446413437090685E-2</v>
      </c>
      <c r="L928" s="34">
        <v>0</v>
      </c>
      <c r="M928" s="34">
        <v>8.6599114524031719</v>
      </c>
      <c r="N928" s="34">
        <v>0</v>
      </c>
      <c r="O928" s="34">
        <v>0</v>
      </c>
      <c r="P928" s="34">
        <v>1.3615477138283212</v>
      </c>
      <c r="Q928" s="34">
        <v>17.79812403512226</v>
      </c>
      <c r="R928" s="34">
        <v>1.0189001891945106</v>
      </c>
      <c r="S928" s="109">
        <v>1.3658102975461786</v>
      </c>
      <c r="T928" s="109">
        <f>_xlfn.XLOOKUP(B928,'[3]Nur des jours'!$B:$B,'[3]Nur des jours'!$U:$U,"")</f>
        <v>0</v>
      </c>
      <c r="U928" s="109">
        <v>0</v>
      </c>
      <c r="V928" s="109">
        <v>0</v>
      </c>
      <c r="W928" s="109">
        <v>0</v>
      </c>
      <c r="X928" s="109">
        <v>0</v>
      </c>
      <c r="Y928" s="109">
        <v>0</v>
      </c>
      <c r="Z928" s="109">
        <v>3.0791014259501819</v>
      </c>
      <c r="AA928" s="109">
        <v>5.7732148513410547E-2</v>
      </c>
      <c r="AB928" s="109">
        <v>0</v>
      </c>
      <c r="AC928" s="109">
        <v>0</v>
      </c>
      <c r="AD928" s="109">
        <v>0</v>
      </c>
      <c r="AE928" s="109">
        <v>0</v>
      </c>
      <c r="AF928" s="109">
        <v>0</v>
      </c>
      <c r="AG928" s="57" t="str">
        <f>_xlfn.XLOOKUP(B928,[3]CALCULATION!$B:$B,[3]CALCULATION!$M:$M,"")</f>
        <v>Operationnel</v>
      </c>
      <c r="AH928" s="57"/>
      <c r="AI928" s="56" t="str" cm="1">
        <f t="array" ref="AI928">IFERROR(_xlfn.IFS(
AK928="MPR ISSUE","PDH",
AK928="BSS Hardware Issue","BSS",
AK928="Sites strategiques, MLL, Pylone, etc.","ENVTECH",
AK928="AKTIVCO DEFAUT GE &amp; POWER Cabinet","AKTIVCO",
AK928="AKTIVCO Coupure ENEO &amp; Baisse de tension","AKTIVCO GRID ONLY",
AK928="Coupure ENEO &amp; Baisse de tension","IHS GRID ONLY",
AK928="Defaut GE &amp; POWER Cabinet","IHS",
AK928="Sharing","Partners",
AK928="Sites strategiques &amp; DataCenter","SST &amp; DC",
AK928="Exclu","Exclu",
AK928="SAT","SAT",
AK928="SPARE-ISSUE","SPARE-ISSUE",
AK928="Fiber CAmtel","TRANS_FO_CAMTEL",
AK928="Fiber AOF","Fiber AOF",
AK928="Projet OCM (HUAWEI)","TRAVAUX-HUAWEI",
AK928="Projet OCM (NOKIA)","TRAVAUX-NOKIA",
AK928="ACCESS-ISSUE","ACCESS-ISSUE",
AK928="Projet OCM (ZTE, NOKIA, autres projets)","TRAVAUX OCM",
AK928="No root CAuse","No root cause",
AK928="ODU HS","PDH",
AK928="IP &amp; VLAN","PDH",
AK928="Warehouse HUAWEI","SPARE-ISSUE",
AK928="SPARE-HS","SPARE-ISSUE",
AK928="Power Telco","BSS",AK928="no impacts","no impacts"
),"")</f>
        <v>No root cause</v>
      </c>
      <c r="AJ928" s="56" t="str" cm="1">
        <f t="array" ref="AJ928">IFERROR(_xlfn.IFS(
AK928="MPR ISSUE","TX ISSUE",
AK928="BSS Hardware Issue","RAN ISSUE",
AK928="Sites strategiques, MLL, Pylone, etc.","ENVTECH",
AK928="AKTIVCO DEFAUT GE &amp; POWER Cabinet","POWER ISSUE",
AK928="AKTIVCO Coupure ENEO &amp; Baisse de tension","POWER ISSUE",
AK928="Coupure ENEO &amp; Baisse de tension","POWER ISSUE",
AK928="Defaut GE &amp; POWER Cabinet","POWER ISSUE",
AK928="Sharing","POWER ISSUE",
AK928="Sites strategiques &amp; DataCenter","POWER ISSUE",
AK928="Exclu","Exclu",
AK928="SAT","TX ISSUE",
AK928="SPARE-ISSUE","SPARE-ISSUE",
AK928="Fiber CAmtel","TX ISSUE",
AK928="Fiber AOF","TX ISSUE",
AK928="Projet OCM (HUAWEI)","TRAVAUX-HUAWEI",
AK928="Projet OCM (NOKIA)","TRAVAUX -NOKIA",
AK928="ACCESS-ISSUE","ACCESS-ISSUE",
AK928="Projet OCM (ZTE, NOKIA, autres projets)","TRAVAUX OCM",
AK928="No root CAuse","No root cause",
AK928="ODU HS","TX ISSUE",
AK928="IP &amp; VLAN","TX ISSUE",
AK928="Warehouse HUAWEI","SPARE-ISSUE",
AK928="SPARE-HS","SPARE-ISSUE",
AK928="Power Telco","RAN ISSUE",AK928="no impacts","no impacts"
),"")</f>
        <v>No root cause</v>
      </c>
      <c r="AK928" s="81" t="s">
        <v>5620</v>
      </c>
      <c r="AL928" s="56" t="str" cm="1">
        <f t="array" ref="AL928">IFERROR(_xlfn.IFS(
AK928="MPR ISSUE","ACTIVE",
AK928="BSS Hardware Issue","ACTIVE",
AK928="Sites strategiques, MLL, Pylone, etc.","PASSIVE",
AK928="AKTIVCO DEFAUT GE &amp; POWER Cabinet","PASSIVE",
AK928="AKTIVCO Coupure ENEO &amp; Baisse de tension","PASSIVE",
AK928="Coupure ENEO &amp; Baisse de tension","PASSIVE",
AK928="Defaut GE &amp; POWER Cabinet","PASSIVE",
AK928="Sharing","PASSIVE",
AK928="Sites strategiques &amp; DataCenter","PASSIVE",
AK928="Exclu","Exclu",
AK928="SAT","ACTIVE",
AK928="SPARE-ISSUE","SPARE-ISSUE",
AK928="Fiber CAmtel","ACTIVE",
AK928="Fiber AOF","ACTIVE",
AK928="Projet OCM (HUAWEI)","PLANNED WORKS",
AK928="Projet OCM (NOKIA)","PLANNED WORKS",
AK928="ACCESS-ISSUE","ACCESS-ISSUE",
AK928="Projet OCM (ZTE, NOKIA, autres projets)","PLANNED WORKS",
AK928="No root CAuse","No root cause",
AK928="ODU HS","ACTIVE",
AK928="IP &amp; VLAN","ACTIVE",
AK928="Warehouse HUAWEI","SPARE-ISSUE",
AK928="SPARE-HS","SPARE-ISSUE",
AK928="Power Telco","ACTIVE", AK928="no impacts","no impacts"
),"")</f>
        <v>No root cause</v>
      </c>
      <c r="AM928" s="108" t="s">
        <v>5537</v>
      </c>
      <c r="AN928" s="117" t="s">
        <v>2668</v>
      </c>
      <c r="AP928" s="23" t="s">
        <v>5537</v>
      </c>
      <c r="AQ928" s="23" t="s">
        <v>5537</v>
      </c>
      <c r="AR928" s="7"/>
      <c r="AS928" s="6"/>
      <c r="AT928" s="7"/>
      <c r="AU928" s="3" t="s">
        <v>5537</v>
      </c>
      <c r="AV928" s="24" t="s">
        <v>5537</v>
      </c>
      <c r="AW928" s="24" t="s">
        <v>5537</v>
      </c>
      <c r="AX928" s="24" t="s">
        <v>5537</v>
      </c>
      <c r="AY928" s="24" t="s">
        <v>5537</v>
      </c>
      <c r="AZ928" s="24" t="s">
        <v>5537</v>
      </c>
      <c r="BA928" s="24" t="s">
        <v>5537</v>
      </c>
      <c r="BB928" s="24" t="s">
        <v>5537</v>
      </c>
      <c r="BC928" s="24" t="s">
        <v>5537</v>
      </c>
      <c r="BD928" s="24" t="s">
        <v>5537</v>
      </c>
      <c r="BE928" s="24" t="s">
        <v>5537</v>
      </c>
      <c r="BF928" s="24" t="s">
        <v>5537</v>
      </c>
      <c r="BG928" s="24" t="s">
        <v>5537</v>
      </c>
      <c r="BH928" s="24" t="s">
        <v>5537</v>
      </c>
      <c r="BI928" s="9" t="s">
        <v>5537</v>
      </c>
      <c r="BJ928" s="14"/>
      <c r="BK928" s="14" t="s">
        <v>5537</v>
      </c>
      <c r="BL928" s="14" t="str">
        <f>_xlfn.XLOOKUP(B928,'[4]cell downs 18042026 17h'!$B:$B,'[4]cell downs 18042026 17h'!$B:$B,"")</f>
        <v/>
      </c>
      <c r="BM928" s="14" t="str">
        <f>_xlfn.XLOOKUP(B928,'[5]Cells Huawei 19042026 15h'!$B:$B,'[5]Cells Huawei 19042026 15h'!$B:$B,"")</f>
        <v/>
      </c>
      <c r="BN928" s="9" t="str">
        <f>_xlfn.XLOOKUP(B928,'[6]cells down 19042026 9H40'!$B:$B,'[6]cells down 19042026 9H40'!$B:$B,"")</f>
        <v/>
      </c>
      <c r="BO928" s="9" t="s">
        <v>2668</v>
      </c>
      <c r="BP928" s="9" t="s">
        <v>5459</v>
      </c>
    </row>
    <row r="929" spans="1:68" s="9" customFormat="1" x14ac:dyDescent="0.35">
      <c r="A929" s="3" t="s">
        <v>2249</v>
      </c>
      <c r="B929" s="31" t="s">
        <v>2250</v>
      </c>
      <c r="C929" s="3" t="str">
        <f>_xlfn.XLOOKUP(B929,'[1]daily break down'!$D:$D,'[1]daily break down'!$E:$E,"")</f>
        <v>CENTRE</v>
      </c>
      <c r="D929" s="3" t="s">
        <v>11</v>
      </c>
      <c r="E929" s="3" t="s">
        <v>96</v>
      </c>
      <c r="F929" s="3" t="s">
        <v>226</v>
      </c>
      <c r="G929" s="3" t="s">
        <v>2251</v>
      </c>
      <c r="H929" s="40" t="str">
        <f>_xlfn.XLOOKUP(B929,[2]CALCULATION!$B:$B,[2]CALCULATION!$H:$H,"")</f>
        <v>NOKIA</v>
      </c>
      <c r="I929" s="34">
        <v>2.6752617476098045E-4</v>
      </c>
      <c r="J929" s="34">
        <v>0</v>
      </c>
      <c r="K929" s="34">
        <v>0</v>
      </c>
      <c r="L929" s="34">
        <v>0</v>
      </c>
      <c r="M929" s="34">
        <v>0</v>
      </c>
      <c r="N929" s="34">
        <v>0</v>
      </c>
      <c r="O929" s="34">
        <v>0</v>
      </c>
      <c r="P929" s="34">
        <v>0</v>
      </c>
      <c r="Q929" s="34">
        <v>0</v>
      </c>
      <c r="R929" s="34">
        <v>0</v>
      </c>
      <c r="S929" s="109">
        <v>0</v>
      </c>
      <c r="T929" s="109">
        <f>_xlfn.XLOOKUP(B929,'[3]Nur des jours'!$B:$B,'[3]Nur des jours'!$U:$U,"")</f>
        <v>0.27308521885465337</v>
      </c>
      <c r="U929" s="109">
        <v>0</v>
      </c>
      <c r="V929" s="109">
        <v>1.0084754508667519</v>
      </c>
      <c r="W929" s="109">
        <v>0.27308521885465337</v>
      </c>
      <c r="X929" s="109">
        <v>0</v>
      </c>
      <c r="Y929" s="109">
        <v>0</v>
      </c>
      <c r="Z929" s="109">
        <v>0</v>
      </c>
      <c r="AA929" s="109">
        <v>5.3005852759301142E-2</v>
      </c>
      <c r="AB929" s="109">
        <v>0</v>
      </c>
      <c r="AC929" s="109">
        <v>0</v>
      </c>
      <c r="AD929" s="109">
        <v>0</v>
      </c>
      <c r="AE929" s="109">
        <v>0</v>
      </c>
      <c r="AF929" s="109">
        <v>0</v>
      </c>
      <c r="AG929" s="57" t="str">
        <f>_xlfn.XLOOKUP(B929,[3]CALCULATION!$B:$B,[3]CALCULATION!$M:$M,"")</f>
        <v>Operationnel</v>
      </c>
      <c r="AH929" s="57"/>
      <c r="AI929" s="56" t="str" cm="1">
        <f t="array" ref="AI929">IFERROR(_xlfn.IFS(
AK929="MPR ISSUE","PDH",
AK929="BSS Hardware Issue","BSS",
AK929="Sites strategiques, MLL, Pylone, etc.","ENVTECH",
AK929="AKTIVCO DEFAUT GE &amp; POWER Cabinet","AKTIVCO",
AK929="AKTIVCO Coupure ENEO &amp; Baisse de tension","AKTIVCO GRID ONLY",
AK929="Coupure ENEO &amp; Baisse de tension","IHS GRID ONLY",
AK929="Defaut GE &amp; POWER Cabinet","IHS",
AK929="Sharing","Partners",
AK929="Sites strategiques &amp; DataCenter","SST &amp; DC",
AK929="Exclu","Exclu",
AK929="SAT","SAT",
AK929="SPARE-ISSUE","SPARE-ISSUE",
AK929="Fiber CAmtel","TRANS_FO_CAMTEL",
AK929="Fiber AOF","Fiber AOF",
AK929="Projet OCM (HUAWEI)","TRAVAUX-HUAWEI",
AK929="Projet OCM (NOKIA)","TRAVAUX-NOKIA",
AK929="ACCESS-ISSUE","ACCESS-ISSUE",
AK929="Projet OCM (ZTE, NOKIA, autres projets)","TRAVAUX OCM",
AK929="No root CAuse","No root cause",
AK929="ODU HS","PDH",
AK929="IP &amp; VLAN","PDH",
AK929="Warehouse HUAWEI","SPARE-ISSUE",
AK929="SPARE-HS","SPARE-ISSUE",
AK929="Power Telco","BSS",AK929="no impacts","no impacts"
),"")</f>
        <v>No root cause</v>
      </c>
      <c r="AJ929" s="56" t="str" cm="1">
        <f t="array" ref="AJ929">IFERROR(_xlfn.IFS(
AK929="MPR ISSUE","TX ISSUE",
AK929="BSS Hardware Issue","RAN ISSUE",
AK929="Sites strategiques, MLL, Pylone, etc.","ENVTECH",
AK929="AKTIVCO DEFAUT GE &amp; POWER Cabinet","POWER ISSUE",
AK929="AKTIVCO Coupure ENEO &amp; Baisse de tension","POWER ISSUE",
AK929="Coupure ENEO &amp; Baisse de tension","POWER ISSUE",
AK929="Defaut GE &amp; POWER Cabinet","POWER ISSUE",
AK929="Sharing","POWER ISSUE",
AK929="Sites strategiques &amp; DataCenter","POWER ISSUE",
AK929="Exclu","Exclu",
AK929="SAT","TX ISSUE",
AK929="SPARE-ISSUE","SPARE-ISSUE",
AK929="Fiber CAmtel","TX ISSUE",
AK929="Fiber AOF","TX ISSUE",
AK929="Projet OCM (HUAWEI)","TRAVAUX-HUAWEI",
AK929="Projet OCM (NOKIA)","TRAVAUX -NOKIA",
AK929="ACCESS-ISSUE","ACCESS-ISSUE",
AK929="Projet OCM (ZTE, NOKIA, autres projets)","TRAVAUX OCM",
AK929="No root CAuse","No root cause",
AK929="ODU HS","TX ISSUE",
AK929="IP &amp; VLAN","TX ISSUE",
AK929="Warehouse HUAWEI","SPARE-ISSUE",
AK929="SPARE-HS","SPARE-ISSUE",
AK929="Power Telco","RAN ISSUE",AK929="no impacts","no impacts"
),"")</f>
        <v>No root cause</v>
      </c>
      <c r="AK929" s="81" t="s">
        <v>5620</v>
      </c>
      <c r="AL929" s="56" t="str" cm="1">
        <f t="array" ref="AL929">IFERROR(_xlfn.IFS(
AK929="MPR ISSUE","ACTIVE",
AK929="BSS Hardware Issue","ACTIVE",
AK929="Sites strategiques, MLL, Pylone, etc.","PASSIVE",
AK929="AKTIVCO DEFAUT GE &amp; POWER Cabinet","PASSIVE",
AK929="AKTIVCO Coupure ENEO &amp; Baisse de tension","PASSIVE",
AK929="Coupure ENEO &amp; Baisse de tension","PASSIVE",
AK929="Defaut GE &amp; POWER Cabinet","PASSIVE",
AK929="Sharing","PASSIVE",
AK929="Sites strategiques &amp; DataCenter","PASSIVE",
AK929="Exclu","Exclu",
AK929="SAT","ACTIVE",
AK929="SPARE-ISSUE","SPARE-ISSUE",
AK929="Fiber CAmtel","ACTIVE",
AK929="Fiber AOF","ACTIVE",
AK929="Projet OCM (HUAWEI)","PLANNED WORKS",
AK929="Projet OCM (NOKIA)","PLANNED WORKS",
AK929="ACCESS-ISSUE","ACCESS-ISSUE",
AK929="Projet OCM (ZTE, NOKIA, autres projets)","PLANNED WORKS",
AK929="No root CAuse","No root cause",
AK929="ODU HS","ACTIVE",
AK929="IP &amp; VLAN","ACTIVE",
AK929="Warehouse HUAWEI","SPARE-ISSUE",
AK929="SPARE-HS","SPARE-ISSUE",
AK929="Power Telco","ACTIVE", AK929="no impacts","no impacts"
),"")</f>
        <v>No root cause</v>
      </c>
      <c r="AM929" s="108" t="s">
        <v>5537</v>
      </c>
      <c r="AN929" s="117" t="s">
        <v>2250</v>
      </c>
      <c r="AP929" s="23" t="s">
        <v>5537</v>
      </c>
      <c r="AQ929" s="23" t="s">
        <v>5537</v>
      </c>
      <c r="AR929" s="7"/>
      <c r="AS929" s="6"/>
      <c r="AT929" s="7"/>
      <c r="AU929" s="3" t="s">
        <v>5537</v>
      </c>
      <c r="AV929" s="24" t="s">
        <v>5537</v>
      </c>
      <c r="AW929" s="24" t="s">
        <v>5537</v>
      </c>
      <c r="AX929" s="24" t="s">
        <v>5537</v>
      </c>
      <c r="AY929" s="24" t="s">
        <v>5537</v>
      </c>
      <c r="AZ929" s="24" t="s">
        <v>5537</v>
      </c>
      <c r="BA929" s="24" t="s">
        <v>5537</v>
      </c>
      <c r="BB929" s="24" t="s">
        <v>5537</v>
      </c>
      <c r="BC929" s="24" t="s">
        <v>5537</v>
      </c>
      <c r="BD929" s="24" t="s">
        <v>5537</v>
      </c>
      <c r="BE929" s="24" t="s">
        <v>5537</v>
      </c>
      <c r="BF929" s="24" t="s">
        <v>5537</v>
      </c>
      <c r="BG929" s="24" t="s">
        <v>5537</v>
      </c>
      <c r="BH929" s="24" t="s">
        <v>5537</v>
      </c>
      <c r="BI929" s="9" t="s">
        <v>5537</v>
      </c>
      <c r="BJ929" s="14"/>
      <c r="BK929" s="14" t="s">
        <v>5537</v>
      </c>
      <c r="BL929" s="14" t="str">
        <f>_xlfn.XLOOKUP(B929,'[4]cell downs 18042026 17h'!$B:$B,'[4]cell downs 18042026 17h'!$B:$B,"")</f>
        <v/>
      </c>
      <c r="BM929" s="14" t="str">
        <f>_xlfn.XLOOKUP(B929,'[5]Cells Huawei 19042026 15h'!$B:$B,'[5]Cells Huawei 19042026 15h'!$B:$B,"")</f>
        <v/>
      </c>
      <c r="BN929" s="9" t="str">
        <f>_xlfn.XLOOKUP(B929,'[6]cells down 19042026 9H40'!$B:$B,'[6]cells down 19042026 9H40'!$B:$B,"")</f>
        <v/>
      </c>
      <c r="BO929" s="9" t="s">
        <v>2250</v>
      </c>
      <c r="BP929" s="9" t="s">
        <v>66</v>
      </c>
    </row>
    <row r="930" spans="1:68" s="9" customFormat="1" x14ac:dyDescent="0.35">
      <c r="A930" s="1" t="s">
        <v>728</v>
      </c>
      <c r="B930" s="8" t="s">
        <v>729</v>
      </c>
      <c r="C930" s="3" t="str">
        <f>_xlfn.XLOOKUP(B930,'[1]daily break down'!$D:$D,'[1]daily break down'!$E:$E,"")</f>
        <v>ADAMAOUA</v>
      </c>
      <c r="D930" s="1" t="s">
        <v>11</v>
      </c>
      <c r="E930" s="1" t="s">
        <v>66</v>
      </c>
      <c r="F930" s="3" t="s">
        <v>90</v>
      </c>
      <c r="G930" s="1" t="s">
        <v>728</v>
      </c>
      <c r="H930" s="40" t="str">
        <f>_xlfn.XLOOKUP(B930,[2]CALCULATION!$B:$B,[2]CALCULATION!$H:$H,"")</f>
        <v>NOKIA</v>
      </c>
      <c r="I930" s="34">
        <v>0</v>
      </c>
      <c r="J930" s="34">
        <v>0.42960770388030967</v>
      </c>
      <c r="K930" s="34">
        <v>2.9751328288835426</v>
      </c>
      <c r="L930" s="34">
        <v>17.013420618533651</v>
      </c>
      <c r="M930" s="34">
        <v>18.541853379151117</v>
      </c>
      <c r="N930" s="34">
        <v>15.75850530080182</v>
      </c>
      <c r="O930" s="34">
        <v>3.9595645095496625E-3</v>
      </c>
      <c r="P930" s="34">
        <v>2.9451348243667024</v>
      </c>
      <c r="Q930" s="34">
        <v>0</v>
      </c>
      <c r="R930" s="34">
        <v>0</v>
      </c>
      <c r="S930" s="109">
        <v>0</v>
      </c>
      <c r="T930" s="109">
        <f>_xlfn.XLOOKUP(B930,'[3]Nur des jours'!$B:$B,'[3]Nur des jours'!$U:$U,"")</f>
        <v>0</v>
      </c>
      <c r="U930" s="109">
        <v>0</v>
      </c>
      <c r="V930" s="109">
        <v>0</v>
      </c>
      <c r="W930" s="109">
        <v>0</v>
      </c>
      <c r="X930" s="109">
        <v>2.764917159536535E-3</v>
      </c>
      <c r="Y930" s="109">
        <v>0</v>
      </c>
      <c r="Z930" s="109">
        <v>0</v>
      </c>
      <c r="AA930" s="109">
        <v>4.6464404760851806E-2</v>
      </c>
      <c r="AB930" s="109">
        <v>0</v>
      </c>
      <c r="AC930" s="109">
        <v>0</v>
      </c>
      <c r="AD930" s="109">
        <v>0</v>
      </c>
      <c r="AE930" s="109">
        <v>0</v>
      </c>
      <c r="AF930" s="109">
        <v>0</v>
      </c>
      <c r="AG930" s="57" t="str">
        <f>_xlfn.XLOOKUP(B930,[3]CALCULATION!$B:$B,[3]CALCULATION!$M:$M,"")</f>
        <v>Operationnel</v>
      </c>
      <c r="AH930" s="57"/>
      <c r="AI930" s="56" t="str" cm="1">
        <f t="array" ref="AI930">IFERROR(_xlfn.IFS(
AK930="MPR ISSUE","PDH",
AK930="BSS Hardware Issue","BSS",
AK930="Sites strategiques, MLL, Pylone, etc.","ENVTECH",
AK930="AKTIVCO DEFAUT GE &amp; POWER Cabinet","AKTIVCO",
AK930="AKTIVCO Coupure ENEO &amp; Baisse de tension","AKTIVCO GRID ONLY",
AK930="Coupure ENEO &amp; Baisse de tension","IHS GRID ONLY",
AK930="Defaut GE &amp; POWER Cabinet","IHS",
AK930="Sharing","Partners",
AK930="Sites strategiques &amp; DataCenter","SST &amp; DC",
AK930="Exclu","Exclu",
AK930="SAT","SAT",
AK930="SPARE-ISSUE","SPARE-ISSUE",
AK930="Fiber CAmtel","TRANS_FO_CAMTEL",
AK930="Fiber AOF","Fiber AOF",
AK930="Projet OCM (HUAWEI)","TRAVAUX-HUAWEI",
AK930="Projet OCM (NOKIA)","TRAVAUX-NOKIA",
AK930="ACCESS-ISSUE","ACCESS-ISSUE",
AK930="Projet OCM (ZTE, NOKIA, autres projets)","TRAVAUX OCM",
AK930="No root CAuse","No root cause",
AK930="ODU HS","PDH",
AK930="IP &amp; VLAN","PDH",
AK930="Warehouse HUAWEI","SPARE-ISSUE",
AK930="SPARE-HS","SPARE-ISSUE",
AK930="Power Telco","BSS",AK930="no impacts","no impacts"
),"")</f>
        <v>No root cause</v>
      </c>
      <c r="AJ930" s="56" t="str" cm="1">
        <f t="array" ref="AJ930">IFERROR(_xlfn.IFS(
AK930="MPR ISSUE","TX ISSUE",
AK930="BSS Hardware Issue","RAN ISSUE",
AK930="Sites strategiques, MLL, Pylone, etc.","ENVTECH",
AK930="AKTIVCO DEFAUT GE &amp; POWER Cabinet","POWER ISSUE",
AK930="AKTIVCO Coupure ENEO &amp; Baisse de tension","POWER ISSUE",
AK930="Coupure ENEO &amp; Baisse de tension","POWER ISSUE",
AK930="Defaut GE &amp; POWER Cabinet","POWER ISSUE",
AK930="Sharing","POWER ISSUE",
AK930="Sites strategiques &amp; DataCenter","POWER ISSUE",
AK930="Exclu","Exclu",
AK930="SAT","TX ISSUE",
AK930="SPARE-ISSUE","SPARE-ISSUE",
AK930="Fiber CAmtel","TX ISSUE",
AK930="Fiber AOF","TX ISSUE",
AK930="Projet OCM (HUAWEI)","TRAVAUX-HUAWEI",
AK930="Projet OCM (NOKIA)","TRAVAUX -NOKIA",
AK930="ACCESS-ISSUE","ACCESS-ISSUE",
AK930="Projet OCM (ZTE, NOKIA, autres projets)","TRAVAUX OCM",
AK930="No root CAuse","No root cause",
AK930="ODU HS","TX ISSUE",
AK930="IP &amp; VLAN","TX ISSUE",
AK930="Warehouse HUAWEI","SPARE-ISSUE",
AK930="SPARE-HS","SPARE-ISSUE",
AK930="Power Telco","RAN ISSUE",AK930="no impacts","no impacts"
),"")</f>
        <v>No root cause</v>
      </c>
      <c r="AK930" s="81" t="s">
        <v>5620</v>
      </c>
      <c r="AL930" s="56" t="str" cm="1">
        <f t="array" ref="AL930">IFERROR(_xlfn.IFS(
AK930="MPR ISSUE","ACTIVE",
AK930="BSS Hardware Issue","ACTIVE",
AK930="Sites strategiques, MLL, Pylone, etc.","PASSIVE",
AK930="AKTIVCO DEFAUT GE &amp; POWER Cabinet","PASSIVE",
AK930="AKTIVCO Coupure ENEO &amp; Baisse de tension","PASSIVE",
AK930="Coupure ENEO &amp; Baisse de tension","PASSIVE",
AK930="Defaut GE &amp; POWER Cabinet","PASSIVE",
AK930="Sharing","PASSIVE",
AK930="Sites strategiques &amp; DataCenter","PASSIVE",
AK930="Exclu","Exclu",
AK930="SAT","ACTIVE",
AK930="SPARE-ISSUE","SPARE-ISSUE",
AK930="Fiber CAmtel","ACTIVE",
AK930="Fiber AOF","ACTIVE",
AK930="Projet OCM (HUAWEI)","PLANNED WORKS",
AK930="Projet OCM (NOKIA)","PLANNED WORKS",
AK930="ACCESS-ISSUE","ACCESS-ISSUE",
AK930="Projet OCM (ZTE, NOKIA, autres projets)","PLANNED WORKS",
AK930="No root CAuse","No root cause",
AK930="ODU HS","ACTIVE",
AK930="IP &amp; VLAN","ACTIVE",
AK930="Warehouse HUAWEI","SPARE-ISSUE",
AK930="SPARE-HS","SPARE-ISSUE",
AK930="Power Telco","ACTIVE", AK930="no impacts","no impacts"
),"")</f>
        <v>No root cause</v>
      </c>
      <c r="AM930" s="108" t="s">
        <v>5537</v>
      </c>
      <c r="AN930" s="117" t="s">
        <v>729</v>
      </c>
      <c r="AP930" s="23" t="s">
        <v>5537</v>
      </c>
      <c r="AQ930" s="23" t="s">
        <v>5537</v>
      </c>
      <c r="AR930" s="7"/>
      <c r="AS930" s="6"/>
      <c r="AT930" s="7"/>
      <c r="AU930" s="3" t="s">
        <v>5537</v>
      </c>
      <c r="AV930" s="24" t="s">
        <v>5537</v>
      </c>
      <c r="AW930" s="24" t="s">
        <v>5537</v>
      </c>
      <c r="AX930" s="24" t="s">
        <v>5537</v>
      </c>
      <c r="AY930" s="24" t="s">
        <v>5537</v>
      </c>
      <c r="AZ930" s="24" t="s">
        <v>5537</v>
      </c>
      <c r="BA930" s="24" t="s">
        <v>5537</v>
      </c>
      <c r="BB930" s="24" t="s">
        <v>5537</v>
      </c>
      <c r="BC930" s="24" t="s">
        <v>5537</v>
      </c>
      <c r="BD930" s="24" t="s">
        <v>5537</v>
      </c>
      <c r="BE930" s="24" t="s">
        <v>5537</v>
      </c>
      <c r="BF930" s="24" t="s">
        <v>5537</v>
      </c>
      <c r="BG930" s="24" t="s">
        <v>5537</v>
      </c>
      <c r="BH930" s="24" t="s">
        <v>5537</v>
      </c>
      <c r="BI930" s="9" t="s">
        <v>5537</v>
      </c>
      <c r="BJ930" s="14"/>
      <c r="BK930" s="14" t="s">
        <v>5537</v>
      </c>
      <c r="BL930" s="14" t="str">
        <f>_xlfn.XLOOKUP(B930,'[4]cell downs 18042026 17h'!$B:$B,'[4]cell downs 18042026 17h'!$B:$B,"")</f>
        <v/>
      </c>
      <c r="BM930" s="14" t="str">
        <f>_xlfn.XLOOKUP(B930,'[5]Cells Huawei 19042026 15h'!$B:$B,'[5]Cells Huawei 19042026 15h'!$B:$B,"")</f>
        <v/>
      </c>
      <c r="BN930" s="9" t="str">
        <f>_xlfn.XLOOKUP(B930,'[6]cells down 19042026 9H40'!$B:$B,'[6]cells down 19042026 9H40'!$B:$B,"")</f>
        <v/>
      </c>
      <c r="BO930" s="9" t="s">
        <v>729</v>
      </c>
      <c r="BP930" s="9" t="s">
        <v>594</v>
      </c>
    </row>
    <row r="931" spans="1:68" s="9" customFormat="1" x14ac:dyDescent="0.35">
      <c r="A931" s="1" t="s">
        <v>364</v>
      </c>
      <c r="B931" s="1" t="s">
        <v>365</v>
      </c>
      <c r="C931" s="3" t="str">
        <f>_xlfn.XLOOKUP(B931,'[1]daily break down'!$D:$D,'[1]daily break down'!$E:$E,"")</f>
        <v>Yaounde</v>
      </c>
      <c r="D931" s="1" t="s">
        <v>11</v>
      </c>
      <c r="E931" s="1" t="s">
        <v>12</v>
      </c>
      <c r="F931" s="3" t="s">
        <v>37</v>
      </c>
      <c r="G931" s="1" t="s">
        <v>38</v>
      </c>
      <c r="H931" s="41" t="str">
        <f>_xlfn.XLOOKUP(B931,[2]CALCULATION!$B:$B,[2]CALCULATION!$H:$H,"")</f>
        <v>ZTE</v>
      </c>
      <c r="I931" s="34">
        <v>9.9234375757991669E-2</v>
      </c>
      <c r="J931" s="34">
        <v>1.5479777874800595</v>
      </c>
      <c r="K931" s="34">
        <v>0</v>
      </c>
      <c r="L931" s="34">
        <v>0</v>
      </c>
      <c r="M931" s="34">
        <v>4.2697177491845789E-2</v>
      </c>
      <c r="N931" s="34">
        <v>0</v>
      </c>
      <c r="O931" s="34">
        <v>0</v>
      </c>
      <c r="P931" s="34">
        <v>0.6817280336041408</v>
      </c>
      <c r="Q931" s="34">
        <v>0</v>
      </c>
      <c r="R931" s="34">
        <v>0</v>
      </c>
      <c r="S931" s="109">
        <v>0.70220270351251146</v>
      </c>
      <c r="T931" s="109">
        <f>_xlfn.XLOOKUP(B931,'[3]Nur des jours'!$B:$B,'[3]Nur des jours'!$U:$U,"")</f>
        <v>0</v>
      </c>
      <c r="U931" s="109">
        <v>0.33986525241629534</v>
      </c>
      <c r="V931" s="109">
        <v>4.1299085702545142</v>
      </c>
      <c r="W931" s="109">
        <v>0</v>
      </c>
      <c r="X931" s="109">
        <v>0</v>
      </c>
      <c r="Y931" s="109">
        <v>0</v>
      </c>
      <c r="Z931" s="109">
        <v>0</v>
      </c>
      <c r="AA931" s="109">
        <v>4.0877999503471658E-2</v>
      </c>
      <c r="AB931" s="109">
        <v>0</v>
      </c>
      <c r="AC931" s="109">
        <v>0</v>
      </c>
      <c r="AD931" s="109">
        <v>0</v>
      </c>
      <c r="AE931" s="109">
        <v>0</v>
      </c>
      <c r="AF931" s="109">
        <v>0</v>
      </c>
      <c r="AG931" s="57" t="str">
        <f>_xlfn.XLOOKUP(B931,[3]CALCULATION!$B:$B,[3]CALCULATION!$M:$M,"")</f>
        <v>Operationnel</v>
      </c>
      <c r="AH931" s="57"/>
      <c r="AI931" s="56" t="str" cm="1">
        <f t="array" ref="AI931">IFERROR(_xlfn.IFS(
AK931="MPR ISSUE","PDH",
AK931="BSS Hardware Issue","BSS",
AK931="Sites strategiques, MLL, Pylone, etc.","ENVTECH",
AK931="AKTIVCO DEFAUT GE &amp; POWER Cabinet","AKTIVCO",
AK931="AKTIVCO Coupure ENEO &amp; Baisse de tension","AKTIVCO GRID ONLY",
AK931="Coupure ENEO &amp; Baisse de tension","IHS GRID ONLY",
AK931="Defaut GE &amp; POWER Cabinet","IHS",
AK931="Sharing","Partners",
AK931="Sites strategiques &amp; DataCenter","SST &amp; DC",
AK931="Exclu","Exclu",
AK931="SAT","SAT",
AK931="SPARE-ISSUE","SPARE-ISSUE",
AK931="Fiber CAmtel","TRANS_FO_CAMTEL",
AK931="Fiber AOF","Fiber AOF",
AK931="Projet OCM (HUAWEI)","TRAVAUX-HUAWEI",
AK931="Projet OCM (NOKIA)","TRAVAUX-NOKIA",
AK931="ACCESS-ISSUE","ACCESS-ISSUE",
AK931="Projet OCM (ZTE, NOKIA, autres projets)","TRAVAUX OCM",
AK931="No root CAuse","No root cause",
AK931="ODU HS","PDH",
AK931="IP &amp; VLAN","PDH",
AK931="Warehouse HUAWEI","SPARE-ISSUE",
AK931="SPARE-HS","SPARE-ISSUE",
AK931="Power Telco","BSS",AK931="no impacts","no impacts"
),"")</f>
        <v>No root cause</v>
      </c>
      <c r="AJ931" s="56" t="str" cm="1">
        <f t="array" ref="AJ931">IFERROR(_xlfn.IFS(
AK931="MPR ISSUE","TX ISSUE",
AK931="BSS Hardware Issue","RAN ISSUE",
AK931="Sites strategiques, MLL, Pylone, etc.","ENVTECH",
AK931="AKTIVCO DEFAUT GE &amp; POWER Cabinet","POWER ISSUE",
AK931="AKTIVCO Coupure ENEO &amp; Baisse de tension","POWER ISSUE",
AK931="Coupure ENEO &amp; Baisse de tension","POWER ISSUE",
AK931="Defaut GE &amp; POWER Cabinet","POWER ISSUE",
AK931="Sharing","POWER ISSUE",
AK931="Sites strategiques &amp; DataCenter","POWER ISSUE",
AK931="Exclu","Exclu",
AK931="SAT","TX ISSUE",
AK931="SPARE-ISSUE","SPARE-ISSUE",
AK931="Fiber CAmtel","TX ISSUE",
AK931="Fiber AOF","TX ISSUE",
AK931="Projet OCM (HUAWEI)","TRAVAUX-HUAWEI",
AK931="Projet OCM (NOKIA)","TRAVAUX -NOKIA",
AK931="ACCESS-ISSUE","ACCESS-ISSUE",
AK931="Projet OCM (ZTE, NOKIA, autres projets)","TRAVAUX OCM",
AK931="No root CAuse","No root cause",
AK931="ODU HS","TX ISSUE",
AK931="IP &amp; VLAN","TX ISSUE",
AK931="Warehouse HUAWEI","SPARE-ISSUE",
AK931="SPARE-HS","SPARE-ISSUE",
AK931="Power Telco","RAN ISSUE",AK931="no impacts","no impacts"
),"")</f>
        <v>No root cause</v>
      </c>
      <c r="AK931" s="81" t="s">
        <v>5620</v>
      </c>
      <c r="AL931" s="56" t="str" cm="1">
        <f t="array" ref="AL931">IFERROR(_xlfn.IFS(
AK931="MPR ISSUE","ACTIVE",
AK931="BSS Hardware Issue","ACTIVE",
AK931="Sites strategiques, MLL, Pylone, etc.","PASSIVE",
AK931="AKTIVCO DEFAUT GE &amp; POWER Cabinet","PASSIVE",
AK931="AKTIVCO Coupure ENEO &amp; Baisse de tension","PASSIVE",
AK931="Coupure ENEO &amp; Baisse de tension","PASSIVE",
AK931="Defaut GE &amp; POWER Cabinet","PASSIVE",
AK931="Sharing","PASSIVE",
AK931="Sites strategiques &amp; DataCenter","PASSIVE",
AK931="Exclu","Exclu",
AK931="SAT","ACTIVE",
AK931="SPARE-ISSUE","SPARE-ISSUE",
AK931="Fiber CAmtel","ACTIVE",
AK931="Fiber AOF","ACTIVE",
AK931="Projet OCM (HUAWEI)","PLANNED WORKS",
AK931="Projet OCM (NOKIA)","PLANNED WORKS",
AK931="ACCESS-ISSUE","ACCESS-ISSUE",
AK931="Projet OCM (ZTE, NOKIA, autres projets)","PLANNED WORKS",
AK931="No root CAuse","No root cause",
AK931="ODU HS","ACTIVE",
AK931="IP &amp; VLAN","ACTIVE",
AK931="Warehouse HUAWEI","SPARE-ISSUE",
AK931="SPARE-HS","SPARE-ISSUE",
AK931="Power Telco","ACTIVE", AK931="no impacts","no impacts"
),"")</f>
        <v>No root cause</v>
      </c>
      <c r="AM931" s="108" t="s">
        <v>5537</v>
      </c>
      <c r="AN931" s="117" t="s">
        <v>365</v>
      </c>
      <c r="AP931" s="23" t="s">
        <v>5537</v>
      </c>
      <c r="AQ931" s="23" t="s">
        <v>5537</v>
      </c>
      <c r="AR931" s="7"/>
      <c r="AS931" s="6"/>
      <c r="AT931" s="7"/>
      <c r="AU931" s="3" t="s">
        <v>5537</v>
      </c>
      <c r="AV931" s="24" t="s">
        <v>5537</v>
      </c>
      <c r="AW931" s="24" t="s">
        <v>5537</v>
      </c>
      <c r="AX931" s="24" t="s">
        <v>5537</v>
      </c>
      <c r="AY931" s="24" t="s">
        <v>5537</v>
      </c>
      <c r="AZ931" s="24" t="s">
        <v>5537</v>
      </c>
      <c r="BA931" s="24" t="s">
        <v>5537</v>
      </c>
      <c r="BB931" s="24" t="s">
        <v>5537</v>
      </c>
      <c r="BC931" s="24" t="s">
        <v>5537</v>
      </c>
      <c r="BD931" s="24" t="s">
        <v>5537</v>
      </c>
      <c r="BE931" s="24" t="s">
        <v>5537</v>
      </c>
      <c r="BF931" s="24" t="s">
        <v>5537</v>
      </c>
      <c r="BG931" s="24" t="s">
        <v>5537</v>
      </c>
      <c r="BH931" s="24" t="s">
        <v>5537</v>
      </c>
      <c r="BI931" s="9" t="s">
        <v>5537</v>
      </c>
      <c r="BJ931" s="14"/>
      <c r="BK931" s="14" t="s">
        <v>5537</v>
      </c>
      <c r="BL931" s="14" t="str">
        <f>_xlfn.XLOOKUP(B931,'[4]cell downs 18042026 17h'!$B:$B,'[4]cell downs 18042026 17h'!$B:$B,"")</f>
        <v/>
      </c>
      <c r="BM931" s="14" t="str">
        <f>_xlfn.XLOOKUP(B931,'[5]Cells Huawei 19042026 15h'!$B:$B,'[5]Cells Huawei 19042026 15h'!$B:$B,"")</f>
        <v/>
      </c>
      <c r="BN931" s="9" t="str">
        <f>_xlfn.XLOOKUP(B931,'[6]cells down 19042026 9H40'!$B:$B,'[6]cells down 19042026 9H40'!$B:$B,"")</f>
        <v/>
      </c>
      <c r="BO931" s="9" t="s">
        <v>365</v>
      </c>
      <c r="BP931" s="9" t="s">
        <v>5537</v>
      </c>
    </row>
    <row r="932" spans="1:68" s="9" customFormat="1" x14ac:dyDescent="0.35">
      <c r="A932" s="2" t="s">
        <v>838</v>
      </c>
      <c r="B932" s="1" t="s">
        <v>839</v>
      </c>
      <c r="C932" s="3" t="str">
        <f>_xlfn.XLOOKUP(B932,'[1]daily break down'!$D:$D,'[1]daily break down'!$E:$E,"")</f>
        <v>ADAMAOUA</v>
      </c>
      <c r="D932" s="1" t="s">
        <v>11</v>
      </c>
      <c r="E932" s="1" t="s">
        <v>96</v>
      </c>
      <c r="F932" s="3" t="s">
        <v>90</v>
      </c>
      <c r="G932" s="1" t="s">
        <v>840</v>
      </c>
      <c r="H932" s="40" t="str">
        <f>_xlfn.XLOOKUP(B932,[2]CALCULATION!$B:$B,[2]CALCULATION!$H:$H,"")</f>
        <v>NOKIA</v>
      </c>
      <c r="I932" s="34">
        <v>0</v>
      </c>
      <c r="J932" s="34">
        <v>0.21895589338428956</v>
      </c>
      <c r="K932" s="34">
        <v>11.116514952242214</v>
      </c>
      <c r="L932" s="34">
        <v>12.361235586100744</v>
      </c>
      <c r="M932" s="34">
        <v>12.361235586100744</v>
      </c>
      <c r="N932" s="34">
        <v>18.38198133574879</v>
      </c>
      <c r="O932" s="34">
        <v>2.2829932428585797E-3</v>
      </c>
      <c r="P932" s="34">
        <v>1.967288525894743</v>
      </c>
      <c r="Q932" s="34">
        <v>5.3511428404535489E-4</v>
      </c>
      <c r="R932" s="34">
        <v>0</v>
      </c>
      <c r="S932" s="109">
        <v>0</v>
      </c>
      <c r="T932" s="109">
        <f>_xlfn.XLOOKUP(B932,'[3]Nur des jours'!$B:$B,'[3]Nur des jours'!$U:$U,"")</f>
        <v>0</v>
      </c>
      <c r="U932" s="109">
        <v>0</v>
      </c>
      <c r="V932" s="109">
        <v>0</v>
      </c>
      <c r="W932" s="109">
        <v>0</v>
      </c>
      <c r="X932" s="109">
        <v>0</v>
      </c>
      <c r="Y932" s="109">
        <v>0</v>
      </c>
      <c r="Z932" s="109">
        <v>0</v>
      </c>
      <c r="AA932" s="109">
        <v>3.4495973033294998E-2</v>
      </c>
      <c r="AB932" s="109">
        <v>0</v>
      </c>
      <c r="AC932" s="109">
        <v>0</v>
      </c>
      <c r="AD932" s="109">
        <v>0</v>
      </c>
      <c r="AE932" s="109">
        <v>0</v>
      </c>
      <c r="AF932" s="109">
        <v>0</v>
      </c>
      <c r="AG932" s="57" t="str">
        <f>_xlfn.XLOOKUP(B932,[3]CALCULATION!$B:$B,[3]CALCULATION!$M:$M,"")</f>
        <v>Operationnel</v>
      </c>
      <c r="AH932" s="57"/>
      <c r="AI932" s="56" t="str" cm="1">
        <f t="array" ref="AI932">IFERROR(_xlfn.IFS(
AK932="MPR ISSUE","PDH",
AK932="BSS Hardware Issue","BSS",
AK932="Sites strategiques, MLL, Pylone, etc.","ENVTECH",
AK932="AKTIVCO DEFAUT GE &amp; POWER Cabinet","AKTIVCO",
AK932="AKTIVCO Coupure ENEO &amp; Baisse de tension","AKTIVCO GRID ONLY",
AK932="Coupure ENEO &amp; Baisse de tension","IHS GRID ONLY",
AK932="Defaut GE &amp; POWER Cabinet","IHS",
AK932="Sharing","Partners",
AK932="Sites strategiques &amp; DataCenter","SST &amp; DC",
AK932="Exclu","Exclu",
AK932="SAT","SAT",
AK932="SPARE-ISSUE","SPARE-ISSUE",
AK932="Fiber CAmtel","TRANS_FO_CAMTEL",
AK932="Fiber AOF","Fiber AOF",
AK932="Projet OCM (HUAWEI)","TRAVAUX-HUAWEI",
AK932="Projet OCM (NOKIA)","TRAVAUX-NOKIA",
AK932="ACCESS-ISSUE","ACCESS-ISSUE",
AK932="Projet OCM (ZTE, NOKIA, autres projets)","TRAVAUX OCM",
AK932="No root CAuse","No root cause",
AK932="ODU HS","PDH",
AK932="IP &amp; VLAN","PDH",
AK932="Warehouse HUAWEI","SPARE-ISSUE",
AK932="SPARE-HS","SPARE-ISSUE",
AK932="Power Telco","BSS",AK932="no impacts","no impacts"
),"")</f>
        <v>No root cause</v>
      </c>
      <c r="AJ932" s="56" t="str" cm="1">
        <f t="array" ref="AJ932">IFERROR(_xlfn.IFS(
AK932="MPR ISSUE","TX ISSUE",
AK932="BSS Hardware Issue","RAN ISSUE",
AK932="Sites strategiques, MLL, Pylone, etc.","ENVTECH",
AK932="AKTIVCO DEFAUT GE &amp; POWER Cabinet","POWER ISSUE",
AK932="AKTIVCO Coupure ENEO &amp; Baisse de tension","POWER ISSUE",
AK932="Coupure ENEO &amp; Baisse de tension","POWER ISSUE",
AK932="Defaut GE &amp; POWER Cabinet","POWER ISSUE",
AK932="Sharing","POWER ISSUE",
AK932="Sites strategiques &amp; DataCenter","POWER ISSUE",
AK932="Exclu","Exclu",
AK932="SAT","TX ISSUE",
AK932="SPARE-ISSUE","SPARE-ISSUE",
AK932="Fiber CAmtel","TX ISSUE",
AK932="Fiber AOF","TX ISSUE",
AK932="Projet OCM (HUAWEI)","TRAVAUX-HUAWEI",
AK932="Projet OCM (NOKIA)","TRAVAUX -NOKIA",
AK932="ACCESS-ISSUE","ACCESS-ISSUE",
AK932="Projet OCM (ZTE, NOKIA, autres projets)","TRAVAUX OCM",
AK932="No root CAuse","No root cause",
AK932="ODU HS","TX ISSUE",
AK932="IP &amp; VLAN","TX ISSUE",
AK932="Warehouse HUAWEI","SPARE-ISSUE",
AK932="SPARE-HS","SPARE-ISSUE",
AK932="Power Telco","RAN ISSUE",AK932="no impacts","no impacts"
),"")</f>
        <v>No root cause</v>
      </c>
      <c r="AK932" s="81" t="s">
        <v>5620</v>
      </c>
      <c r="AL932" s="56" t="str" cm="1">
        <f t="array" ref="AL932">IFERROR(_xlfn.IFS(
AK932="MPR ISSUE","ACTIVE",
AK932="BSS Hardware Issue","ACTIVE",
AK932="Sites strategiques, MLL, Pylone, etc.","PASSIVE",
AK932="AKTIVCO DEFAUT GE &amp; POWER Cabinet","PASSIVE",
AK932="AKTIVCO Coupure ENEO &amp; Baisse de tension","PASSIVE",
AK932="Coupure ENEO &amp; Baisse de tension","PASSIVE",
AK932="Defaut GE &amp; POWER Cabinet","PASSIVE",
AK932="Sharing","PASSIVE",
AK932="Sites strategiques &amp; DataCenter","PASSIVE",
AK932="Exclu","Exclu",
AK932="SAT","ACTIVE",
AK932="SPARE-ISSUE","SPARE-ISSUE",
AK932="Fiber CAmtel","ACTIVE",
AK932="Fiber AOF","ACTIVE",
AK932="Projet OCM (HUAWEI)","PLANNED WORKS",
AK932="Projet OCM (NOKIA)","PLANNED WORKS",
AK932="ACCESS-ISSUE","ACCESS-ISSUE",
AK932="Projet OCM (ZTE, NOKIA, autres projets)","PLANNED WORKS",
AK932="No root CAuse","No root cause",
AK932="ODU HS","ACTIVE",
AK932="IP &amp; VLAN","ACTIVE",
AK932="Warehouse HUAWEI","SPARE-ISSUE",
AK932="SPARE-HS","SPARE-ISSUE",
AK932="Power Telco","ACTIVE", AK932="no impacts","no impacts"
),"")</f>
        <v>No root cause</v>
      </c>
      <c r="AM932" s="108" t="s">
        <v>5537</v>
      </c>
      <c r="AN932" s="117" t="s">
        <v>839</v>
      </c>
      <c r="AP932" s="23" t="s">
        <v>5537</v>
      </c>
      <c r="AQ932" s="23" t="s">
        <v>5537</v>
      </c>
      <c r="AR932" s="7"/>
      <c r="AS932" s="6"/>
      <c r="AT932" s="7"/>
      <c r="AU932" s="3" t="s">
        <v>5537</v>
      </c>
      <c r="AV932" s="24" t="s">
        <v>5537</v>
      </c>
      <c r="AW932" s="24" t="s">
        <v>5537</v>
      </c>
      <c r="AX932" s="24" t="s">
        <v>5537</v>
      </c>
      <c r="AY932" s="24" t="s">
        <v>5537</v>
      </c>
      <c r="AZ932" s="24" t="s">
        <v>5537</v>
      </c>
      <c r="BA932" s="24" t="s">
        <v>5537</v>
      </c>
      <c r="BB932" s="24" t="s">
        <v>5537</v>
      </c>
      <c r="BC932" s="24" t="s">
        <v>5537</v>
      </c>
      <c r="BD932" s="24" t="s">
        <v>5537</v>
      </c>
      <c r="BE932" s="24" t="s">
        <v>5537</v>
      </c>
      <c r="BF932" s="24" t="s">
        <v>5537</v>
      </c>
      <c r="BG932" s="24" t="s">
        <v>5537</v>
      </c>
      <c r="BH932" s="24" t="s">
        <v>5537</v>
      </c>
      <c r="BI932" s="9" t="s">
        <v>5537</v>
      </c>
      <c r="BJ932" s="14"/>
      <c r="BK932" s="14" t="s">
        <v>5537</v>
      </c>
      <c r="BL932" s="14" t="str">
        <f>_xlfn.XLOOKUP(B932,'[4]cell downs 18042026 17h'!$B:$B,'[4]cell downs 18042026 17h'!$B:$B,"")</f>
        <v/>
      </c>
      <c r="BM932" s="14" t="str">
        <f>_xlfn.XLOOKUP(B932,'[5]Cells Huawei 19042026 15h'!$B:$B,'[5]Cells Huawei 19042026 15h'!$B:$B,"")</f>
        <v/>
      </c>
      <c r="BN932" s="9" t="str">
        <f>_xlfn.XLOOKUP(B932,'[6]cells down 19042026 9H40'!$B:$B,'[6]cells down 19042026 9H40'!$B:$B,"")</f>
        <v/>
      </c>
      <c r="BO932" s="9" t="s">
        <v>839</v>
      </c>
      <c r="BP932" s="9" t="s">
        <v>12</v>
      </c>
    </row>
    <row r="933" spans="1:68" s="9" customFormat="1" x14ac:dyDescent="0.35">
      <c r="A933" s="1" t="s">
        <v>1084</v>
      </c>
      <c r="B933" s="8" t="s">
        <v>1085</v>
      </c>
      <c r="C933" s="3" t="str">
        <f>_xlfn.XLOOKUP(B933,'[1]daily break down'!$D:$D,'[1]daily break down'!$E:$E,"")</f>
        <v>EXTREME-NORD</v>
      </c>
      <c r="D933" s="1" t="s">
        <v>11</v>
      </c>
      <c r="E933" s="1" t="s">
        <v>96</v>
      </c>
      <c r="F933" s="3" t="s">
        <v>55</v>
      </c>
      <c r="G933" s="1" t="s">
        <v>1084</v>
      </c>
      <c r="H933" s="40" t="str">
        <f>_xlfn.XLOOKUP(B933,[2]CALCULATION!$B:$B,[2]CALCULATION!$H:$H,"")</f>
        <v>NOKIA</v>
      </c>
      <c r="I933" s="34">
        <v>0</v>
      </c>
      <c r="J933" s="34">
        <v>2.7645971274559804E-3</v>
      </c>
      <c r="K933" s="34">
        <v>4.1782281180049188E-2</v>
      </c>
      <c r="L933" s="34">
        <v>0</v>
      </c>
      <c r="M933" s="34">
        <v>0</v>
      </c>
      <c r="N933" s="34">
        <v>0</v>
      </c>
      <c r="O933" s="34">
        <v>0</v>
      </c>
      <c r="P933" s="34">
        <v>0.12041814767257501</v>
      </c>
      <c r="Q933" s="34">
        <v>0.47552141736597703</v>
      </c>
      <c r="R933" s="34">
        <v>0</v>
      </c>
      <c r="S933" s="109">
        <v>0</v>
      </c>
      <c r="T933" s="109">
        <f>_xlfn.XLOOKUP(B933,'[3]Nur des jours'!$B:$B,'[3]Nur des jours'!$U:$U,"")</f>
        <v>0.30939685048651261</v>
      </c>
      <c r="U933" s="109">
        <v>0.12615152974952956</v>
      </c>
      <c r="V933" s="109">
        <v>2.0849861988809393E-2</v>
      </c>
      <c r="W933" s="109">
        <v>0.30939685048651266</v>
      </c>
      <c r="X933" s="109">
        <v>0</v>
      </c>
      <c r="Y933" s="109">
        <v>0</v>
      </c>
      <c r="Z933" s="109">
        <v>0</v>
      </c>
      <c r="AA933" s="109">
        <v>1.6230860554741829E-2</v>
      </c>
      <c r="AB933" s="109">
        <v>0</v>
      </c>
      <c r="AC933" s="109">
        <v>0</v>
      </c>
      <c r="AD933" s="109">
        <v>0</v>
      </c>
      <c r="AE933" s="109">
        <v>0</v>
      </c>
      <c r="AF933" s="109">
        <v>0</v>
      </c>
      <c r="AG933" s="57" t="str">
        <f>_xlfn.XLOOKUP(B933,[3]CALCULATION!$B:$B,[3]CALCULATION!$M:$M,"")</f>
        <v>Insecurity</v>
      </c>
      <c r="AH933" s="57"/>
      <c r="AI933" s="56" t="str" cm="1">
        <f t="array" ref="AI933">IFERROR(_xlfn.IFS(
AK933="MPR ISSUE","PDH",
AK933="BSS Hardware Issue","BSS",
AK933="Sites strategiques, MLL, Pylone, etc.","ENVTECH",
AK933="AKTIVCO DEFAUT GE &amp; POWER Cabinet","AKTIVCO",
AK933="AKTIVCO Coupure ENEO &amp; Baisse de tension","AKTIVCO GRID ONLY",
AK933="Coupure ENEO &amp; Baisse de tension","IHS GRID ONLY",
AK933="Defaut GE &amp; POWER Cabinet","IHS",
AK933="Sharing","Partners",
AK933="Sites strategiques &amp; DataCenter","SST &amp; DC",
AK933="Exclu","Exclu",
AK933="SAT","SAT",
AK933="SPARE-ISSUE","SPARE-ISSUE",
AK933="Fiber CAmtel","TRANS_FO_CAMTEL",
AK933="Fiber AOF","Fiber AOF",
AK933="Projet OCM (HUAWEI)","TRAVAUX-HUAWEI",
AK933="Projet OCM (NOKIA)","TRAVAUX-NOKIA",
AK933="ACCESS-ISSUE","ACCESS-ISSUE",
AK933="Projet OCM (ZTE, NOKIA, autres projets)","TRAVAUX OCM",
AK933="No root CAuse","No root cause",
AK933="ODU HS","PDH",
AK933="IP &amp; VLAN","PDH",
AK933="Warehouse HUAWEI","SPARE-ISSUE",
AK933="SPARE-HS","SPARE-ISSUE",
AK933="Power Telco","BSS",AK933="no impacts","no impacts"
),"")</f>
        <v>No root cause</v>
      </c>
      <c r="AJ933" s="56" t="str" cm="1">
        <f t="array" ref="AJ933">IFERROR(_xlfn.IFS(
AK933="MPR ISSUE","TX ISSUE",
AK933="BSS Hardware Issue","RAN ISSUE",
AK933="Sites strategiques, MLL, Pylone, etc.","ENVTECH",
AK933="AKTIVCO DEFAUT GE &amp; POWER Cabinet","POWER ISSUE",
AK933="AKTIVCO Coupure ENEO &amp; Baisse de tension","POWER ISSUE",
AK933="Coupure ENEO &amp; Baisse de tension","POWER ISSUE",
AK933="Defaut GE &amp; POWER Cabinet","POWER ISSUE",
AK933="Sharing","POWER ISSUE",
AK933="Sites strategiques &amp; DataCenter","POWER ISSUE",
AK933="Exclu","Exclu",
AK933="SAT","TX ISSUE",
AK933="SPARE-ISSUE","SPARE-ISSUE",
AK933="Fiber CAmtel","TX ISSUE",
AK933="Fiber AOF","TX ISSUE",
AK933="Projet OCM (HUAWEI)","TRAVAUX-HUAWEI",
AK933="Projet OCM (NOKIA)","TRAVAUX -NOKIA",
AK933="ACCESS-ISSUE","ACCESS-ISSUE",
AK933="Projet OCM (ZTE, NOKIA, autres projets)","TRAVAUX OCM",
AK933="No root CAuse","No root cause",
AK933="ODU HS","TX ISSUE",
AK933="IP &amp; VLAN","TX ISSUE",
AK933="Warehouse HUAWEI","SPARE-ISSUE",
AK933="SPARE-HS","SPARE-ISSUE",
AK933="Power Telco","RAN ISSUE",AK933="no impacts","no impacts"
),"")</f>
        <v>No root cause</v>
      </c>
      <c r="AK933" s="81" t="s">
        <v>5620</v>
      </c>
      <c r="AL933" s="56" t="str" cm="1">
        <f t="array" ref="AL933">IFERROR(_xlfn.IFS(
AK933="MPR ISSUE","ACTIVE",
AK933="BSS Hardware Issue","ACTIVE",
AK933="Sites strategiques, MLL, Pylone, etc.","PASSIVE",
AK933="AKTIVCO DEFAUT GE &amp; POWER Cabinet","PASSIVE",
AK933="AKTIVCO Coupure ENEO &amp; Baisse de tension","PASSIVE",
AK933="Coupure ENEO &amp; Baisse de tension","PASSIVE",
AK933="Defaut GE &amp; POWER Cabinet","PASSIVE",
AK933="Sharing","PASSIVE",
AK933="Sites strategiques &amp; DataCenter","PASSIVE",
AK933="Exclu","Exclu",
AK933="SAT","ACTIVE",
AK933="SPARE-ISSUE","SPARE-ISSUE",
AK933="Fiber CAmtel","ACTIVE",
AK933="Fiber AOF","ACTIVE",
AK933="Projet OCM (HUAWEI)","PLANNED WORKS",
AK933="Projet OCM (NOKIA)","PLANNED WORKS",
AK933="ACCESS-ISSUE","ACCESS-ISSUE",
AK933="Projet OCM (ZTE, NOKIA, autres projets)","PLANNED WORKS",
AK933="No root CAuse","No root cause",
AK933="ODU HS","ACTIVE",
AK933="IP &amp; VLAN","ACTIVE",
AK933="Warehouse HUAWEI","SPARE-ISSUE",
AK933="SPARE-HS","SPARE-ISSUE",
AK933="Power Telco","ACTIVE", AK933="no impacts","no impacts"
),"")</f>
        <v>No root cause</v>
      </c>
      <c r="AM933" s="108" t="s">
        <v>5537</v>
      </c>
      <c r="AN933" s="117" t="s">
        <v>1085</v>
      </c>
      <c r="AP933" s="23" t="s">
        <v>5537</v>
      </c>
      <c r="AQ933" s="23" t="s">
        <v>5537</v>
      </c>
      <c r="AR933" s="7"/>
      <c r="AS933" s="6"/>
      <c r="AT933" s="7"/>
      <c r="AU933" s="3" t="s">
        <v>5537</v>
      </c>
      <c r="AV933" s="24" t="s">
        <v>5537</v>
      </c>
      <c r="AW933" s="24" t="s">
        <v>5537</v>
      </c>
      <c r="AX933" s="24" t="s">
        <v>5537</v>
      </c>
      <c r="AY933" s="24" t="s">
        <v>5537</v>
      </c>
      <c r="AZ933" s="24" t="s">
        <v>5537</v>
      </c>
      <c r="BA933" s="24" t="s">
        <v>5537</v>
      </c>
      <c r="BB933" s="24" t="s">
        <v>5537</v>
      </c>
      <c r="BC933" s="24" t="s">
        <v>5537</v>
      </c>
      <c r="BD933" s="24" t="s">
        <v>5537</v>
      </c>
      <c r="BE933" s="24" t="s">
        <v>5537</v>
      </c>
      <c r="BF933" s="24" t="s">
        <v>5537</v>
      </c>
      <c r="BG933" s="24" t="s">
        <v>5537</v>
      </c>
      <c r="BH933" s="24" t="s">
        <v>5537</v>
      </c>
      <c r="BI933" s="9" t="s">
        <v>5537</v>
      </c>
      <c r="BJ933" s="14"/>
      <c r="BK933" s="14" t="s">
        <v>5537</v>
      </c>
      <c r="BL933" s="14" t="str">
        <f>_xlfn.XLOOKUP(B933,'[4]cell downs 18042026 17h'!$B:$B,'[4]cell downs 18042026 17h'!$B:$B,"")</f>
        <v/>
      </c>
      <c r="BM933" s="14" t="str">
        <f>_xlfn.XLOOKUP(B933,'[5]Cells Huawei 19042026 15h'!$B:$B,'[5]Cells Huawei 19042026 15h'!$B:$B,"")</f>
        <v/>
      </c>
      <c r="BN933" s="9" t="str">
        <f>_xlfn.XLOOKUP(B933,'[6]cells down 19042026 9H40'!$B:$B,'[6]cells down 19042026 9H40'!$B:$B,"")</f>
        <v/>
      </c>
      <c r="BO933" s="9" t="s">
        <v>1085</v>
      </c>
      <c r="BP933" s="9" t="s">
        <v>5537</v>
      </c>
    </row>
    <row r="934" spans="1:68" s="9" customFormat="1" x14ac:dyDescent="0.35">
      <c r="A934" s="1" t="s">
        <v>1194</v>
      </c>
      <c r="B934" s="8" t="s">
        <v>1195</v>
      </c>
      <c r="C934" s="3" t="str">
        <f>_xlfn.XLOOKUP(B934,'[1]daily break down'!$D:$D,'[1]daily break down'!$E:$E,"")</f>
        <v>NORD-OUEST</v>
      </c>
      <c r="D934" s="1" t="s">
        <v>11</v>
      </c>
      <c r="E934" s="1" t="s">
        <v>12</v>
      </c>
      <c r="F934" s="3" t="s">
        <v>51</v>
      </c>
      <c r="G934" s="1" t="s">
        <v>762</v>
      </c>
      <c r="H934" s="40" t="str">
        <f>_xlfn.XLOOKUP(B934,[2]CALCULATION!$B:$B,[2]CALCULATION!$H:$H,"")</f>
        <v>NOKIA</v>
      </c>
      <c r="I934" s="34">
        <v>2.7053307087621325E-3</v>
      </c>
      <c r="J934" s="34">
        <v>0.15714335700993459</v>
      </c>
      <c r="K934" s="34">
        <v>0</v>
      </c>
      <c r="L934" s="34">
        <v>0</v>
      </c>
      <c r="M934" s="34">
        <v>2.6195218224961261</v>
      </c>
      <c r="N934" s="34">
        <v>3.8940339532160726</v>
      </c>
      <c r="O934" s="34">
        <v>0</v>
      </c>
      <c r="P934" s="34">
        <v>0</v>
      </c>
      <c r="Q934" s="34">
        <v>0.66923146871340267</v>
      </c>
      <c r="R934" s="34">
        <v>0</v>
      </c>
      <c r="S934" s="109">
        <v>0.75584397278040771</v>
      </c>
      <c r="T934" s="109">
        <f>_xlfn.XLOOKUP(B934,'[3]Nur des jours'!$B:$B,'[3]Nur des jours'!$U:$U,"")</f>
        <v>0</v>
      </c>
      <c r="U934" s="109">
        <v>0</v>
      </c>
      <c r="V934" s="109">
        <v>0</v>
      </c>
      <c r="W934" s="109">
        <v>0</v>
      </c>
      <c r="X934" s="109">
        <v>0</v>
      </c>
      <c r="Y934" s="109">
        <v>0</v>
      </c>
      <c r="Z934" s="109">
        <v>0.10189180242728284</v>
      </c>
      <c r="AA934" s="109">
        <v>1.612291079892593E-2</v>
      </c>
      <c r="AB934" s="109">
        <v>0</v>
      </c>
      <c r="AC934" s="109">
        <v>0</v>
      </c>
      <c r="AD934" s="109">
        <v>0</v>
      </c>
      <c r="AE934" s="109">
        <v>0</v>
      </c>
      <c r="AF934" s="109">
        <v>0</v>
      </c>
      <c r="AG934" s="57" t="str">
        <f>_xlfn.XLOOKUP(B934,[3]CALCULATION!$B:$B,[3]CALCULATION!$M:$M,"")</f>
        <v>Insecurity</v>
      </c>
      <c r="AH934" s="57"/>
      <c r="AI934" s="56" t="str" cm="1">
        <f t="array" ref="AI934">IFERROR(_xlfn.IFS(
AK934="MPR ISSUE","PDH",
AK934="BSS Hardware Issue","BSS",
AK934="Sites strategiques, MLL, Pylone, etc.","ENVTECH",
AK934="AKTIVCO DEFAUT GE &amp; POWER Cabinet","AKTIVCO",
AK934="AKTIVCO Coupure ENEO &amp; Baisse de tension","AKTIVCO GRID ONLY",
AK934="Coupure ENEO &amp; Baisse de tension","IHS GRID ONLY",
AK934="Defaut GE &amp; POWER Cabinet","IHS",
AK934="Sharing","Partners",
AK934="Sites strategiques &amp; DataCenter","SST &amp; DC",
AK934="Exclu","Exclu",
AK934="SAT","SAT",
AK934="SPARE-ISSUE","SPARE-ISSUE",
AK934="Fiber CAmtel","TRANS_FO_CAMTEL",
AK934="Fiber AOF","Fiber AOF",
AK934="Projet OCM (HUAWEI)","TRAVAUX-HUAWEI",
AK934="Projet OCM (NOKIA)","TRAVAUX-NOKIA",
AK934="ACCESS-ISSUE","ACCESS-ISSUE",
AK934="Projet OCM (ZTE, NOKIA, autres projets)","TRAVAUX OCM",
AK934="No root CAuse","No root cause",
AK934="ODU HS","PDH",
AK934="IP &amp; VLAN","PDH",
AK934="Warehouse HUAWEI","SPARE-ISSUE",
AK934="SPARE-HS","SPARE-ISSUE",
AK934="Power Telco","BSS",AK934="no impacts","no impacts"
),"")</f>
        <v>No root cause</v>
      </c>
      <c r="AJ934" s="56" t="str" cm="1">
        <f t="array" ref="AJ934">IFERROR(_xlfn.IFS(
AK934="MPR ISSUE","TX ISSUE",
AK934="BSS Hardware Issue","RAN ISSUE",
AK934="Sites strategiques, MLL, Pylone, etc.","ENVTECH",
AK934="AKTIVCO DEFAUT GE &amp; POWER Cabinet","POWER ISSUE",
AK934="AKTIVCO Coupure ENEO &amp; Baisse de tension","POWER ISSUE",
AK934="Coupure ENEO &amp; Baisse de tension","POWER ISSUE",
AK934="Defaut GE &amp; POWER Cabinet","POWER ISSUE",
AK934="Sharing","POWER ISSUE",
AK934="Sites strategiques &amp; DataCenter","POWER ISSUE",
AK934="Exclu","Exclu",
AK934="SAT","TX ISSUE",
AK934="SPARE-ISSUE","SPARE-ISSUE",
AK934="Fiber CAmtel","TX ISSUE",
AK934="Fiber AOF","TX ISSUE",
AK934="Projet OCM (HUAWEI)","TRAVAUX-HUAWEI",
AK934="Projet OCM (NOKIA)","TRAVAUX -NOKIA",
AK934="ACCESS-ISSUE","ACCESS-ISSUE",
AK934="Projet OCM (ZTE, NOKIA, autres projets)","TRAVAUX OCM",
AK934="No root CAuse","No root cause",
AK934="ODU HS","TX ISSUE",
AK934="IP &amp; VLAN","TX ISSUE",
AK934="Warehouse HUAWEI","SPARE-ISSUE",
AK934="SPARE-HS","SPARE-ISSUE",
AK934="Power Telco","RAN ISSUE",AK934="no impacts","no impacts"
),"")</f>
        <v>No root cause</v>
      </c>
      <c r="AK934" s="81" t="s">
        <v>5620</v>
      </c>
      <c r="AL934" s="56" t="str" cm="1">
        <f t="array" ref="AL934">IFERROR(_xlfn.IFS(
AK934="MPR ISSUE","ACTIVE",
AK934="BSS Hardware Issue","ACTIVE",
AK934="Sites strategiques, MLL, Pylone, etc.","PASSIVE",
AK934="AKTIVCO DEFAUT GE &amp; POWER Cabinet","PASSIVE",
AK934="AKTIVCO Coupure ENEO &amp; Baisse de tension","PASSIVE",
AK934="Coupure ENEO &amp; Baisse de tension","PASSIVE",
AK934="Defaut GE &amp; POWER Cabinet","PASSIVE",
AK934="Sharing","PASSIVE",
AK934="Sites strategiques &amp; DataCenter","PASSIVE",
AK934="Exclu","Exclu",
AK934="SAT","ACTIVE",
AK934="SPARE-ISSUE","SPARE-ISSUE",
AK934="Fiber CAmtel","ACTIVE",
AK934="Fiber AOF","ACTIVE",
AK934="Projet OCM (HUAWEI)","PLANNED WORKS",
AK934="Projet OCM (NOKIA)","PLANNED WORKS",
AK934="ACCESS-ISSUE","ACCESS-ISSUE",
AK934="Projet OCM (ZTE, NOKIA, autres projets)","PLANNED WORKS",
AK934="No root CAuse","No root cause",
AK934="ODU HS","ACTIVE",
AK934="IP &amp; VLAN","ACTIVE",
AK934="Warehouse HUAWEI","SPARE-ISSUE",
AK934="SPARE-HS","SPARE-ISSUE",
AK934="Power Telco","ACTIVE", AK934="no impacts","no impacts"
),"")</f>
        <v>No root cause</v>
      </c>
      <c r="AM934" s="108" t="s">
        <v>5537</v>
      </c>
      <c r="AN934" s="117" t="s">
        <v>1195</v>
      </c>
      <c r="AP934" s="23" t="s">
        <v>5537</v>
      </c>
      <c r="AQ934" s="23" t="s">
        <v>5537</v>
      </c>
      <c r="AR934" s="7"/>
      <c r="AS934" s="6"/>
      <c r="AT934" s="7"/>
      <c r="AU934" s="3" t="s">
        <v>5537</v>
      </c>
      <c r="AV934" s="24" t="s">
        <v>5537</v>
      </c>
      <c r="AW934" s="24" t="s">
        <v>5537</v>
      </c>
      <c r="AX934" s="24" t="s">
        <v>5537</v>
      </c>
      <c r="AY934" s="24" t="s">
        <v>5537</v>
      </c>
      <c r="AZ934" s="24" t="s">
        <v>5537</v>
      </c>
      <c r="BA934" s="24" t="s">
        <v>5537</v>
      </c>
      <c r="BB934" s="24" t="s">
        <v>5537</v>
      </c>
      <c r="BC934" s="24" t="s">
        <v>5537</v>
      </c>
      <c r="BD934" s="24" t="s">
        <v>5537</v>
      </c>
      <c r="BE934" s="24" t="s">
        <v>5537</v>
      </c>
      <c r="BF934" s="24" t="s">
        <v>5537</v>
      </c>
      <c r="BG934" s="24" t="s">
        <v>5537</v>
      </c>
      <c r="BH934" s="24" t="s">
        <v>5537</v>
      </c>
      <c r="BI934" s="9" t="s">
        <v>5537</v>
      </c>
      <c r="BJ934" s="14"/>
      <c r="BK934" s="14" t="s">
        <v>5537</v>
      </c>
      <c r="BL934" s="14" t="str">
        <f>_xlfn.XLOOKUP(B934,'[4]cell downs 18042026 17h'!$B:$B,'[4]cell downs 18042026 17h'!$B:$B,"")</f>
        <v/>
      </c>
      <c r="BM934" s="14" t="str">
        <f>_xlfn.XLOOKUP(B934,'[5]Cells Huawei 19042026 15h'!$B:$B,'[5]Cells Huawei 19042026 15h'!$B:$B,"")</f>
        <v/>
      </c>
      <c r="BN934" s="9" t="str">
        <f>_xlfn.XLOOKUP(B934,'[6]cells down 19042026 9H40'!$B:$B,'[6]cells down 19042026 9H40'!$B:$B,"")</f>
        <v/>
      </c>
      <c r="BO934" s="9" t="s">
        <v>1195</v>
      </c>
      <c r="BP934" s="9" t="s">
        <v>154</v>
      </c>
    </row>
    <row r="935" spans="1:68" s="9" customFormat="1" x14ac:dyDescent="0.35">
      <c r="A935" s="1" t="s">
        <v>2637</v>
      </c>
      <c r="B935" s="8" t="s">
        <v>2638</v>
      </c>
      <c r="C935" s="3" t="str">
        <f>_xlfn.XLOOKUP(B935,'[1]daily break down'!$D:$D,'[1]daily break down'!$E:$E,"")</f>
        <v>CENTRE</v>
      </c>
      <c r="D935" s="1" t="s">
        <v>11</v>
      </c>
      <c r="E935" s="1" t="s">
        <v>12</v>
      </c>
      <c r="F935" s="3" t="s">
        <v>37</v>
      </c>
      <c r="G935" s="1" t="s">
        <v>2637</v>
      </c>
      <c r="H935" s="40" t="str">
        <f>_xlfn.XLOOKUP(B935,[2]CALCULATION!$B:$B,[2]CALCULATION!$H:$H,"")</f>
        <v>NOKIA</v>
      </c>
      <c r="I935" s="34">
        <v>0</v>
      </c>
      <c r="J935" s="34">
        <v>0</v>
      </c>
      <c r="K935" s="34">
        <v>0</v>
      </c>
      <c r="L935" s="34">
        <v>0</v>
      </c>
      <c r="M935" s="34">
        <v>0</v>
      </c>
      <c r="N935" s="34">
        <v>0</v>
      </c>
      <c r="O935" s="34">
        <v>0</v>
      </c>
      <c r="P935" s="34">
        <v>6.6851597340379598E-2</v>
      </c>
      <c r="Q935" s="34">
        <v>0</v>
      </c>
      <c r="R935" s="34">
        <v>0</v>
      </c>
      <c r="S935" s="109">
        <v>0</v>
      </c>
      <c r="T935" s="109">
        <f>_xlfn.XLOOKUP(B935,'[3]Nur des jours'!$B:$B,'[3]Nur des jours'!$U:$U,"")</f>
        <v>0</v>
      </c>
      <c r="U935" s="109">
        <v>0</v>
      </c>
      <c r="V935" s="109">
        <v>0</v>
      </c>
      <c r="W935" s="109">
        <v>0</v>
      </c>
      <c r="X935" s="109">
        <v>0</v>
      </c>
      <c r="Y935" s="109">
        <v>0</v>
      </c>
      <c r="Z935" s="109">
        <v>0</v>
      </c>
      <c r="AA935" s="109">
        <v>6.7238245256582962E-3</v>
      </c>
      <c r="AB935" s="109">
        <v>0</v>
      </c>
      <c r="AC935" s="109">
        <v>0</v>
      </c>
      <c r="AD935" s="109">
        <v>0</v>
      </c>
      <c r="AE935" s="109">
        <v>0</v>
      </c>
      <c r="AF935" s="109">
        <v>0</v>
      </c>
      <c r="AG935" s="57" t="str">
        <f>_xlfn.XLOOKUP(B935,[3]CALCULATION!$B:$B,[3]CALCULATION!$M:$M,"")</f>
        <v>Operationnel</v>
      </c>
      <c r="AH935" s="57"/>
      <c r="AI935" s="56" t="str" cm="1">
        <f t="array" ref="AI935">IFERROR(_xlfn.IFS(
AK935="MPR ISSUE","PDH",
AK935="BSS Hardware Issue","BSS",
AK935="Sites strategiques, MLL, Pylone, etc.","ENVTECH",
AK935="AKTIVCO DEFAUT GE &amp; POWER Cabinet","AKTIVCO",
AK935="AKTIVCO Coupure ENEO &amp; Baisse de tension","AKTIVCO GRID ONLY",
AK935="Coupure ENEO &amp; Baisse de tension","IHS GRID ONLY",
AK935="Defaut GE &amp; POWER Cabinet","IHS",
AK935="Sharing","Partners",
AK935="Sites strategiques &amp; DataCenter","SST &amp; DC",
AK935="Exclu","Exclu",
AK935="SAT","SAT",
AK935="SPARE-ISSUE","SPARE-ISSUE",
AK935="Fiber CAmtel","TRANS_FO_CAMTEL",
AK935="Fiber AOF","Fiber AOF",
AK935="Projet OCM (HUAWEI)","TRAVAUX-HUAWEI",
AK935="Projet OCM (NOKIA)","TRAVAUX-NOKIA",
AK935="ACCESS-ISSUE","ACCESS-ISSUE",
AK935="Projet OCM (ZTE, NOKIA, autres projets)","TRAVAUX OCM",
AK935="No root CAuse","No root cause",
AK935="ODU HS","PDH",
AK935="IP &amp; VLAN","PDH",
AK935="Warehouse HUAWEI","SPARE-ISSUE",
AK935="SPARE-HS","SPARE-ISSUE",
AK935="Power Telco","BSS",AK935="no impacts","no impacts"
),"")</f>
        <v>No root cause</v>
      </c>
      <c r="AJ935" s="56" t="str" cm="1">
        <f t="array" ref="AJ935">IFERROR(_xlfn.IFS(
AK935="MPR ISSUE","TX ISSUE",
AK935="BSS Hardware Issue","RAN ISSUE",
AK935="Sites strategiques, MLL, Pylone, etc.","ENVTECH",
AK935="AKTIVCO DEFAUT GE &amp; POWER Cabinet","POWER ISSUE",
AK935="AKTIVCO Coupure ENEO &amp; Baisse de tension","POWER ISSUE",
AK935="Coupure ENEO &amp; Baisse de tension","POWER ISSUE",
AK935="Defaut GE &amp; POWER Cabinet","POWER ISSUE",
AK935="Sharing","POWER ISSUE",
AK935="Sites strategiques &amp; DataCenter","POWER ISSUE",
AK935="Exclu","Exclu",
AK935="SAT","TX ISSUE",
AK935="SPARE-ISSUE","SPARE-ISSUE",
AK935="Fiber CAmtel","TX ISSUE",
AK935="Fiber AOF","TX ISSUE",
AK935="Projet OCM (HUAWEI)","TRAVAUX-HUAWEI",
AK935="Projet OCM (NOKIA)","TRAVAUX -NOKIA",
AK935="ACCESS-ISSUE","ACCESS-ISSUE",
AK935="Projet OCM (ZTE, NOKIA, autres projets)","TRAVAUX OCM",
AK935="No root CAuse","No root cause",
AK935="ODU HS","TX ISSUE",
AK935="IP &amp; VLAN","TX ISSUE",
AK935="Warehouse HUAWEI","SPARE-ISSUE",
AK935="SPARE-HS","SPARE-ISSUE",
AK935="Power Telco","RAN ISSUE",AK935="no impacts","no impacts"
),"")</f>
        <v>No root cause</v>
      </c>
      <c r="AK935" s="81" t="s">
        <v>5620</v>
      </c>
      <c r="AL935" s="56" t="str" cm="1">
        <f t="array" ref="AL935">IFERROR(_xlfn.IFS(
AK935="MPR ISSUE","ACTIVE",
AK935="BSS Hardware Issue","ACTIVE",
AK935="Sites strategiques, MLL, Pylone, etc.","PASSIVE",
AK935="AKTIVCO DEFAUT GE &amp; POWER Cabinet","PASSIVE",
AK935="AKTIVCO Coupure ENEO &amp; Baisse de tension","PASSIVE",
AK935="Coupure ENEO &amp; Baisse de tension","PASSIVE",
AK935="Defaut GE &amp; POWER Cabinet","PASSIVE",
AK935="Sharing","PASSIVE",
AK935="Sites strategiques &amp; DataCenter","PASSIVE",
AK935="Exclu","Exclu",
AK935="SAT","ACTIVE",
AK935="SPARE-ISSUE","SPARE-ISSUE",
AK935="Fiber CAmtel","ACTIVE",
AK935="Fiber AOF","ACTIVE",
AK935="Projet OCM (HUAWEI)","PLANNED WORKS",
AK935="Projet OCM (NOKIA)","PLANNED WORKS",
AK935="ACCESS-ISSUE","ACCESS-ISSUE",
AK935="Projet OCM (ZTE, NOKIA, autres projets)","PLANNED WORKS",
AK935="No root CAuse","No root cause",
AK935="ODU HS","ACTIVE",
AK935="IP &amp; VLAN","ACTIVE",
AK935="Warehouse HUAWEI","SPARE-ISSUE",
AK935="SPARE-HS","SPARE-ISSUE",
AK935="Power Telco","ACTIVE", AK935="no impacts","no impacts"
),"")</f>
        <v>No root cause</v>
      </c>
      <c r="AM935" s="108" t="s">
        <v>5537</v>
      </c>
      <c r="AN935" s="117" t="s">
        <v>2638</v>
      </c>
      <c r="AP935" s="23" t="s">
        <v>5537</v>
      </c>
      <c r="AQ935" s="23" t="s">
        <v>5537</v>
      </c>
      <c r="AR935" s="7"/>
      <c r="AS935" s="6"/>
      <c r="AT935" s="7"/>
      <c r="AU935" s="3" t="s">
        <v>5537</v>
      </c>
      <c r="AV935" s="24" t="s">
        <v>5537</v>
      </c>
      <c r="AW935" s="24" t="s">
        <v>5537</v>
      </c>
      <c r="AX935" s="24" t="s">
        <v>5537</v>
      </c>
      <c r="AY935" s="24" t="s">
        <v>5537</v>
      </c>
      <c r="AZ935" s="24" t="s">
        <v>5537</v>
      </c>
      <c r="BA935" s="24" t="s">
        <v>5537</v>
      </c>
      <c r="BB935" s="24" t="s">
        <v>5537</v>
      </c>
      <c r="BC935" s="24" t="s">
        <v>5537</v>
      </c>
      <c r="BD935" s="24" t="s">
        <v>5537</v>
      </c>
      <c r="BE935" s="24" t="s">
        <v>5537</v>
      </c>
      <c r="BF935" s="24" t="s">
        <v>5537</v>
      </c>
      <c r="BG935" s="24" t="s">
        <v>5537</v>
      </c>
      <c r="BH935" s="24" t="s">
        <v>5537</v>
      </c>
      <c r="BI935" s="9" t="s">
        <v>5537</v>
      </c>
      <c r="BJ935" s="14"/>
      <c r="BK935" s="14" t="s">
        <v>5537</v>
      </c>
      <c r="BL935" s="14" t="str">
        <f>_xlfn.XLOOKUP(B935,'[4]cell downs 18042026 17h'!$B:$B,'[4]cell downs 18042026 17h'!$B:$B,"")</f>
        <v/>
      </c>
      <c r="BM935" s="14" t="str">
        <f>_xlfn.XLOOKUP(B935,'[5]Cells Huawei 19042026 15h'!$B:$B,'[5]Cells Huawei 19042026 15h'!$B:$B,"")</f>
        <v/>
      </c>
      <c r="BN935" s="9" t="str">
        <f>_xlfn.XLOOKUP(B935,'[6]cells down 19042026 9H40'!$B:$B,'[6]cells down 19042026 9H40'!$B:$B,"")</f>
        <v/>
      </c>
      <c r="BO935" s="9" t="s">
        <v>2638</v>
      </c>
      <c r="BP935" s="9" t="s">
        <v>12</v>
      </c>
    </row>
    <row r="936" spans="1:68" s="9" customFormat="1" x14ac:dyDescent="0.35">
      <c r="A936" s="1" t="s">
        <v>2941</v>
      </c>
      <c r="B936" s="8" t="s">
        <v>2942</v>
      </c>
      <c r="C936" s="3" t="str">
        <f>_xlfn.XLOOKUP(B936,'[1]daily break down'!$D:$D,'[1]daily break down'!$E:$E,"")</f>
        <v>ADAMAOUA</v>
      </c>
      <c r="D936" s="1" t="s">
        <v>11</v>
      </c>
      <c r="E936" s="1" t="s">
        <v>66</v>
      </c>
      <c r="F936" s="3" t="s">
        <v>90</v>
      </c>
      <c r="G936" s="1" t="s">
        <v>2943</v>
      </c>
      <c r="H936" s="40" t="str">
        <f>_xlfn.XLOOKUP(B936,[2]CALCULATION!$B:$B,[2]CALCULATION!$H:$H,"")</f>
        <v>NOKIA</v>
      </c>
      <c r="I936" s="34">
        <v>0</v>
      </c>
      <c r="J936" s="34">
        <v>6.4621110814108665E-2</v>
      </c>
      <c r="K936" s="34">
        <v>0</v>
      </c>
      <c r="L936" s="34">
        <v>0</v>
      </c>
      <c r="M936" s="34">
        <v>0</v>
      </c>
      <c r="N936" s="34">
        <v>0</v>
      </c>
      <c r="O936" s="34">
        <v>0</v>
      </c>
      <c r="P936" s="34">
        <v>0</v>
      </c>
      <c r="Q936" s="34">
        <v>0</v>
      </c>
      <c r="R936" s="34">
        <v>0</v>
      </c>
      <c r="S936" s="109">
        <v>6.0603178560773414E-2</v>
      </c>
      <c r="T936" s="109">
        <f>_xlfn.XLOOKUP(B936,'[3]Nur des jours'!$B:$B,'[3]Nur des jours'!$U:$U,"")</f>
        <v>0</v>
      </c>
      <c r="U936" s="109">
        <v>0</v>
      </c>
      <c r="V936" s="109">
        <v>0</v>
      </c>
      <c r="W936" s="109">
        <v>0</v>
      </c>
      <c r="X936" s="109">
        <v>0</v>
      </c>
      <c r="Y936" s="109">
        <v>0</v>
      </c>
      <c r="Z936" s="109">
        <v>0</v>
      </c>
      <c r="AA936" s="109">
        <v>5.3511428404552598E-3</v>
      </c>
      <c r="AB936" s="109">
        <v>0</v>
      </c>
      <c r="AC936" s="109">
        <v>0</v>
      </c>
      <c r="AD936" s="109">
        <v>0</v>
      </c>
      <c r="AE936" s="109">
        <v>0</v>
      </c>
      <c r="AF936" s="109">
        <v>0</v>
      </c>
      <c r="AG936" s="57" t="str">
        <f>_xlfn.XLOOKUP(B936,[3]CALCULATION!$B:$B,[3]CALCULATION!$M:$M,"")</f>
        <v>Operationnel</v>
      </c>
      <c r="AH936" s="57"/>
      <c r="AI936" s="56" t="str" cm="1">
        <f t="array" ref="AI936">IFERROR(_xlfn.IFS(
AK936="MPR ISSUE","PDH",
AK936="BSS Hardware Issue","BSS",
AK936="Sites strategiques, MLL, Pylone, etc.","ENVTECH",
AK936="AKTIVCO DEFAUT GE &amp; POWER Cabinet","AKTIVCO",
AK936="AKTIVCO Coupure ENEO &amp; Baisse de tension","AKTIVCO GRID ONLY",
AK936="Coupure ENEO &amp; Baisse de tension","IHS GRID ONLY",
AK936="Defaut GE &amp; POWER Cabinet","IHS",
AK936="Sharing","Partners",
AK936="Sites strategiques &amp; DataCenter","SST &amp; DC",
AK936="Exclu","Exclu",
AK936="SAT","SAT",
AK936="SPARE-ISSUE","SPARE-ISSUE",
AK936="Fiber CAmtel","TRANS_FO_CAMTEL",
AK936="Fiber AOF","Fiber AOF",
AK936="Projet OCM (HUAWEI)","TRAVAUX-HUAWEI",
AK936="Projet OCM (NOKIA)","TRAVAUX-NOKIA",
AK936="ACCESS-ISSUE","ACCESS-ISSUE",
AK936="Projet OCM (ZTE, NOKIA, autres projets)","TRAVAUX OCM",
AK936="No root CAuse","No root cause",
AK936="ODU HS","PDH",
AK936="IP &amp; VLAN","PDH",
AK936="Warehouse HUAWEI","SPARE-ISSUE",
AK936="SPARE-HS","SPARE-ISSUE",
AK936="Power Telco","BSS",AK936="no impacts","no impacts"
),"")</f>
        <v>No root cause</v>
      </c>
      <c r="AJ936" s="56" t="str" cm="1">
        <f t="array" ref="AJ936">IFERROR(_xlfn.IFS(
AK936="MPR ISSUE","TX ISSUE",
AK936="BSS Hardware Issue","RAN ISSUE",
AK936="Sites strategiques, MLL, Pylone, etc.","ENVTECH",
AK936="AKTIVCO DEFAUT GE &amp; POWER Cabinet","POWER ISSUE",
AK936="AKTIVCO Coupure ENEO &amp; Baisse de tension","POWER ISSUE",
AK936="Coupure ENEO &amp; Baisse de tension","POWER ISSUE",
AK936="Defaut GE &amp; POWER Cabinet","POWER ISSUE",
AK936="Sharing","POWER ISSUE",
AK936="Sites strategiques &amp; DataCenter","POWER ISSUE",
AK936="Exclu","Exclu",
AK936="SAT","TX ISSUE",
AK936="SPARE-ISSUE","SPARE-ISSUE",
AK936="Fiber CAmtel","TX ISSUE",
AK936="Fiber AOF","TX ISSUE",
AK936="Projet OCM (HUAWEI)","TRAVAUX-HUAWEI",
AK936="Projet OCM (NOKIA)","TRAVAUX -NOKIA",
AK936="ACCESS-ISSUE","ACCESS-ISSUE",
AK936="Projet OCM (ZTE, NOKIA, autres projets)","TRAVAUX OCM",
AK936="No root CAuse","No root cause",
AK936="ODU HS","TX ISSUE",
AK936="IP &amp; VLAN","TX ISSUE",
AK936="Warehouse HUAWEI","SPARE-ISSUE",
AK936="SPARE-HS","SPARE-ISSUE",
AK936="Power Telco","RAN ISSUE",AK936="no impacts","no impacts"
),"")</f>
        <v>No root cause</v>
      </c>
      <c r="AK936" s="81" t="s">
        <v>5620</v>
      </c>
      <c r="AL936" s="56" t="str" cm="1">
        <f t="array" ref="AL936">IFERROR(_xlfn.IFS(
AK936="MPR ISSUE","ACTIVE",
AK936="BSS Hardware Issue","ACTIVE",
AK936="Sites strategiques, MLL, Pylone, etc.","PASSIVE",
AK936="AKTIVCO DEFAUT GE &amp; POWER Cabinet","PASSIVE",
AK936="AKTIVCO Coupure ENEO &amp; Baisse de tension","PASSIVE",
AK936="Coupure ENEO &amp; Baisse de tension","PASSIVE",
AK936="Defaut GE &amp; POWER Cabinet","PASSIVE",
AK936="Sharing","PASSIVE",
AK936="Sites strategiques &amp; DataCenter","PASSIVE",
AK936="Exclu","Exclu",
AK936="SAT","ACTIVE",
AK936="SPARE-ISSUE","SPARE-ISSUE",
AK936="Fiber CAmtel","ACTIVE",
AK936="Fiber AOF","ACTIVE",
AK936="Projet OCM (HUAWEI)","PLANNED WORKS",
AK936="Projet OCM (NOKIA)","PLANNED WORKS",
AK936="ACCESS-ISSUE","ACCESS-ISSUE",
AK936="Projet OCM (ZTE, NOKIA, autres projets)","PLANNED WORKS",
AK936="No root CAuse","No root cause",
AK936="ODU HS","ACTIVE",
AK936="IP &amp; VLAN","ACTIVE",
AK936="Warehouse HUAWEI","SPARE-ISSUE",
AK936="SPARE-HS","SPARE-ISSUE",
AK936="Power Telco","ACTIVE", AK936="no impacts","no impacts"
),"")</f>
        <v>No root cause</v>
      </c>
      <c r="AM936" s="108" t="s">
        <v>5537</v>
      </c>
      <c r="AN936" s="117" t="s">
        <v>2942</v>
      </c>
      <c r="AP936" s="23" t="s">
        <v>5537</v>
      </c>
      <c r="AQ936" s="23" t="s">
        <v>5537</v>
      </c>
      <c r="AR936" s="7"/>
      <c r="AS936" s="6"/>
      <c r="AT936" s="7"/>
      <c r="AU936" s="3" t="s">
        <v>5537</v>
      </c>
      <c r="AV936" s="24" t="s">
        <v>5537</v>
      </c>
      <c r="AW936" s="24" t="s">
        <v>5537</v>
      </c>
      <c r="AX936" s="24" t="s">
        <v>5537</v>
      </c>
      <c r="AY936" s="24" t="s">
        <v>5537</v>
      </c>
      <c r="AZ936" s="24" t="s">
        <v>5537</v>
      </c>
      <c r="BA936" s="24" t="s">
        <v>5537</v>
      </c>
      <c r="BB936" s="24" t="s">
        <v>5537</v>
      </c>
      <c r="BC936" s="24" t="s">
        <v>5537</v>
      </c>
      <c r="BD936" s="24" t="s">
        <v>5537</v>
      </c>
      <c r="BE936" s="24" t="s">
        <v>5537</v>
      </c>
      <c r="BF936" s="24" t="s">
        <v>5537</v>
      </c>
      <c r="BG936" s="24" t="s">
        <v>5537</v>
      </c>
      <c r="BH936" s="24" t="s">
        <v>5537</v>
      </c>
      <c r="BI936" s="9" t="s">
        <v>5537</v>
      </c>
      <c r="BJ936" s="14"/>
      <c r="BK936" s="14" t="s">
        <v>5537</v>
      </c>
      <c r="BL936" s="14" t="str">
        <f>_xlfn.XLOOKUP(B936,'[4]cell downs 18042026 17h'!$B:$B,'[4]cell downs 18042026 17h'!$B:$B,"")</f>
        <v/>
      </c>
      <c r="BM936" s="14" t="str">
        <f>_xlfn.XLOOKUP(B936,'[5]Cells Huawei 19042026 15h'!$B:$B,'[5]Cells Huawei 19042026 15h'!$B:$B,"")</f>
        <v/>
      </c>
      <c r="BN936" s="9" t="str">
        <f>_xlfn.XLOOKUP(B936,'[6]cells down 19042026 9H40'!$B:$B,'[6]cells down 19042026 9H40'!$B:$B,"")</f>
        <v/>
      </c>
      <c r="BO936" s="9" t="s">
        <v>2942</v>
      </c>
      <c r="BP936" s="9" t="s">
        <v>5537</v>
      </c>
    </row>
    <row r="937" spans="1:68" s="9" customFormat="1" x14ac:dyDescent="0.35">
      <c r="A937" s="1" t="s">
        <v>1887</v>
      </c>
      <c r="B937" s="8" t="s">
        <v>1888</v>
      </c>
      <c r="C937" s="3" t="str">
        <f>_xlfn.XLOOKUP(B937,'[1]daily break down'!$D:$D,'[1]daily break down'!$E:$E,"")</f>
        <v>SUD-OUEST</v>
      </c>
      <c r="D937" s="1" t="s">
        <v>11</v>
      </c>
      <c r="E937" s="1" t="s">
        <v>12</v>
      </c>
      <c r="F937" s="3" t="s">
        <v>13</v>
      </c>
      <c r="G937" s="1" t="s">
        <v>14</v>
      </c>
      <c r="H937" s="39" t="str">
        <f>_xlfn.XLOOKUP(B937,[2]CALCULATION!$B:$B,[2]CALCULATION!$H:$H,"")</f>
        <v>Huawei</v>
      </c>
      <c r="I937" s="34">
        <v>0</v>
      </c>
      <c r="J937" s="34">
        <v>0.62467361806679156</v>
      </c>
      <c r="K937" s="34">
        <v>0</v>
      </c>
      <c r="L937" s="34">
        <v>0</v>
      </c>
      <c r="M937" s="34">
        <v>0</v>
      </c>
      <c r="N937" s="34">
        <v>0</v>
      </c>
      <c r="O937" s="34">
        <v>0</v>
      </c>
      <c r="P937" s="34">
        <v>0</v>
      </c>
      <c r="Q937" s="34">
        <v>0</v>
      </c>
      <c r="R937" s="34">
        <v>0</v>
      </c>
      <c r="S937" s="109">
        <v>0</v>
      </c>
      <c r="T937" s="109">
        <f>_xlfn.XLOOKUP(B937,'[3]Nur des jours'!$B:$B,'[3]Nur des jours'!$U:$U,"")</f>
        <v>0</v>
      </c>
      <c r="U937" s="109">
        <v>0</v>
      </c>
      <c r="V937" s="109">
        <v>0</v>
      </c>
      <c r="W937" s="109">
        <v>0</v>
      </c>
      <c r="X937" s="109">
        <v>0</v>
      </c>
      <c r="Y937" s="109">
        <v>10.332663447791729</v>
      </c>
      <c r="Z937" s="109">
        <v>0</v>
      </c>
      <c r="AA937" s="109">
        <v>4.7262957541099162E-3</v>
      </c>
      <c r="AB937" s="109">
        <v>0</v>
      </c>
      <c r="AC937" s="109">
        <v>0</v>
      </c>
      <c r="AD937" s="109">
        <v>0</v>
      </c>
      <c r="AE937" s="109">
        <v>0</v>
      </c>
      <c r="AF937" s="109">
        <v>0</v>
      </c>
      <c r="AG937" s="57" t="str">
        <f>_xlfn.XLOOKUP(B937,[3]CALCULATION!$B:$B,[3]CALCULATION!$M:$M,"")</f>
        <v>Operationnel</v>
      </c>
      <c r="AH937" s="57"/>
      <c r="AI937" s="56" t="str" cm="1">
        <f t="array" ref="AI937">IFERROR(_xlfn.IFS(
AK937="MPR ISSUE","PDH",
AK937="BSS Hardware Issue","BSS",
AK937="Sites strategiques, MLL, Pylone, etc.","ENVTECH",
AK937="AKTIVCO DEFAUT GE &amp; POWER Cabinet","AKTIVCO",
AK937="AKTIVCO Coupure ENEO &amp; Baisse de tension","AKTIVCO GRID ONLY",
AK937="Coupure ENEO &amp; Baisse de tension","IHS GRID ONLY",
AK937="Defaut GE &amp; POWER Cabinet","IHS",
AK937="Sharing","Partners",
AK937="Sites strategiques &amp; DataCenter","SST &amp; DC",
AK937="Exclu","Exclu",
AK937="SAT","SAT",
AK937="SPARE-ISSUE","SPARE-ISSUE",
AK937="Fiber CAmtel","TRANS_FO_CAMTEL",
AK937="Fiber AOF","Fiber AOF",
AK937="Projet OCM (HUAWEI)","TRAVAUX-HUAWEI",
AK937="Projet OCM (NOKIA)","TRAVAUX-NOKIA",
AK937="ACCESS-ISSUE","ACCESS-ISSUE",
AK937="Projet OCM (ZTE, NOKIA, autres projets)","TRAVAUX OCM",
AK937="No root CAuse","No root cause",
AK937="ODU HS","PDH",
AK937="IP &amp; VLAN","PDH",
AK937="Warehouse HUAWEI","SPARE-ISSUE",
AK937="SPARE-HS","SPARE-ISSUE",
AK937="Power Telco","BSS",AK937="no impacts","no impacts"
),"")</f>
        <v>No root cause</v>
      </c>
      <c r="AJ937" s="56" t="str" cm="1">
        <f t="array" ref="AJ937">IFERROR(_xlfn.IFS(
AK937="MPR ISSUE","TX ISSUE",
AK937="BSS Hardware Issue","RAN ISSUE",
AK937="Sites strategiques, MLL, Pylone, etc.","ENVTECH",
AK937="AKTIVCO DEFAUT GE &amp; POWER Cabinet","POWER ISSUE",
AK937="AKTIVCO Coupure ENEO &amp; Baisse de tension","POWER ISSUE",
AK937="Coupure ENEO &amp; Baisse de tension","POWER ISSUE",
AK937="Defaut GE &amp; POWER Cabinet","POWER ISSUE",
AK937="Sharing","POWER ISSUE",
AK937="Sites strategiques &amp; DataCenter","POWER ISSUE",
AK937="Exclu","Exclu",
AK937="SAT","TX ISSUE",
AK937="SPARE-ISSUE","SPARE-ISSUE",
AK937="Fiber CAmtel","TX ISSUE",
AK937="Fiber AOF","TX ISSUE",
AK937="Projet OCM (HUAWEI)","TRAVAUX-HUAWEI",
AK937="Projet OCM (NOKIA)","TRAVAUX -NOKIA",
AK937="ACCESS-ISSUE","ACCESS-ISSUE",
AK937="Projet OCM (ZTE, NOKIA, autres projets)","TRAVAUX OCM",
AK937="No root CAuse","No root cause",
AK937="ODU HS","TX ISSUE",
AK937="IP &amp; VLAN","TX ISSUE",
AK937="Warehouse HUAWEI","SPARE-ISSUE",
AK937="SPARE-HS","SPARE-ISSUE",
AK937="Power Telco","RAN ISSUE",AK937="no impacts","no impacts"
),"")</f>
        <v>No root cause</v>
      </c>
      <c r="AK937" s="81" t="s">
        <v>5620</v>
      </c>
      <c r="AL937" s="56" t="str" cm="1">
        <f t="array" ref="AL937">IFERROR(_xlfn.IFS(
AK937="MPR ISSUE","ACTIVE",
AK937="BSS Hardware Issue","ACTIVE",
AK937="Sites strategiques, MLL, Pylone, etc.","PASSIVE",
AK937="AKTIVCO DEFAUT GE &amp; POWER Cabinet","PASSIVE",
AK937="AKTIVCO Coupure ENEO &amp; Baisse de tension","PASSIVE",
AK937="Coupure ENEO &amp; Baisse de tension","PASSIVE",
AK937="Defaut GE &amp; POWER Cabinet","PASSIVE",
AK937="Sharing","PASSIVE",
AK937="Sites strategiques &amp; DataCenter","PASSIVE",
AK937="Exclu","Exclu",
AK937="SAT","ACTIVE",
AK937="SPARE-ISSUE","SPARE-ISSUE",
AK937="Fiber CAmtel","ACTIVE",
AK937="Fiber AOF","ACTIVE",
AK937="Projet OCM (HUAWEI)","PLANNED WORKS",
AK937="Projet OCM (NOKIA)","PLANNED WORKS",
AK937="ACCESS-ISSUE","ACCESS-ISSUE",
AK937="Projet OCM (ZTE, NOKIA, autres projets)","PLANNED WORKS",
AK937="No root CAuse","No root cause",
AK937="ODU HS","ACTIVE",
AK937="IP &amp; VLAN","ACTIVE",
AK937="Warehouse HUAWEI","SPARE-ISSUE",
AK937="SPARE-HS","SPARE-ISSUE",
AK937="Power Telco","ACTIVE", AK937="no impacts","no impacts"
),"")</f>
        <v>No root cause</v>
      </c>
      <c r="AM937" s="108" t="s">
        <v>5537</v>
      </c>
      <c r="AN937" s="117" t="s">
        <v>1888</v>
      </c>
      <c r="AP937" s="23" t="s">
        <v>5537</v>
      </c>
      <c r="AQ937" s="23" t="s">
        <v>5537</v>
      </c>
      <c r="AR937" s="7"/>
      <c r="AS937" s="6"/>
      <c r="AT937" s="7"/>
      <c r="AU937" s="3" t="s">
        <v>5537</v>
      </c>
      <c r="AV937" s="24" t="s">
        <v>5537</v>
      </c>
      <c r="AW937" s="24" t="s">
        <v>5537</v>
      </c>
      <c r="AX937" s="24" t="s">
        <v>5537</v>
      </c>
      <c r="AY937" s="24" t="s">
        <v>5537</v>
      </c>
      <c r="AZ937" s="24" t="s">
        <v>5537</v>
      </c>
      <c r="BA937" s="24" t="s">
        <v>5537</v>
      </c>
      <c r="BB937" s="24" t="s">
        <v>5537</v>
      </c>
      <c r="BC937" s="24" t="s">
        <v>5537</v>
      </c>
      <c r="BD937" s="24" t="s">
        <v>5537</v>
      </c>
      <c r="BE937" s="24" t="s">
        <v>5537</v>
      </c>
      <c r="BF937" s="24" t="s">
        <v>5537</v>
      </c>
      <c r="BG937" s="24" t="s">
        <v>5537</v>
      </c>
      <c r="BH937" s="24" t="s">
        <v>5537</v>
      </c>
      <c r="BI937" s="9" t="s">
        <v>5537</v>
      </c>
      <c r="BJ937" s="14"/>
      <c r="BK937" s="14" t="s">
        <v>5537</v>
      </c>
      <c r="BL937" s="14" t="str">
        <f>_xlfn.XLOOKUP(B937,'[4]cell downs 18042026 17h'!$B:$B,'[4]cell downs 18042026 17h'!$B:$B,"")</f>
        <v/>
      </c>
      <c r="BM937" s="14" t="str">
        <f>_xlfn.XLOOKUP(B937,'[5]Cells Huawei 19042026 15h'!$B:$B,'[5]Cells Huawei 19042026 15h'!$B:$B,"")</f>
        <v/>
      </c>
      <c r="BN937" s="9" t="str">
        <f>_xlfn.XLOOKUP(B937,'[6]cells down 19042026 9H40'!$B:$B,'[6]cells down 19042026 9H40'!$B:$B,"")</f>
        <v/>
      </c>
      <c r="BO937" s="9" t="s">
        <v>1888</v>
      </c>
      <c r="BP937" s="9" t="s">
        <v>594</v>
      </c>
    </row>
    <row r="938" spans="1:68" s="9" customFormat="1" x14ac:dyDescent="0.35">
      <c r="A938" s="1" t="s">
        <v>4913</v>
      </c>
      <c r="B938" s="8" t="s">
        <v>4914</v>
      </c>
      <c r="C938" s="3" t="str">
        <f>_xlfn.XLOOKUP(B938,'[1]daily break down'!$D:$D,'[1]daily break down'!$E:$E,"")</f>
        <v>CENTRE</v>
      </c>
      <c r="D938" s="1" t="s">
        <v>21</v>
      </c>
      <c r="E938" s="1" t="s">
        <v>122</v>
      </c>
      <c r="F938" s="3" t="s">
        <v>69</v>
      </c>
      <c r="G938" s="1" t="s">
        <v>4915</v>
      </c>
      <c r="H938" s="40" t="str">
        <f>_xlfn.XLOOKUP(B938,[2]CALCULATION!$B:$B,[2]CALCULATION!$H:$H,"")</f>
        <v>NOKIA</v>
      </c>
      <c r="I938" s="34">
        <v>8.0257852428277016E-4</v>
      </c>
      <c r="J938" s="34">
        <v>0</v>
      </c>
      <c r="K938" s="34">
        <v>3.4459405099785123E-2</v>
      </c>
      <c r="L938" s="34">
        <v>0</v>
      </c>
      <c r="M938" s="34">
        <v>0</v>
      </c>
      <c r="N938" s="34">
        <v>9.2742407250450407E-4</v>
      </c>
      <c r="O938" s="34">
        <v>0</v>
      </c>
      <c r="P938" s="34">
        <v>4.6191284195926573E-2</v>
      </c>
      <c r="Q938" s="34">
        <v>0</v>
      </c>
      <c r="R938" s="34">
        <v>0</v>
      </c>
      <c r="S938" s="109">
        <v>0</v>
      </c>
      <c r="T938" s="109">
        <f>_xlfn.XLOOKUP(B938,'[3]Nur des jours'!$B:$B,'[3]Nur des jours'!$U:$U,"")</f>
        <v>0</v>
      </c>
      <c r="U938" s="109">
        <v>7.4907328933040301E-4</v>
      </c>
      <c r="V938" s="109">
        <v>1.2770561189205836E-2</v>
      </c>
      <c r="W938" s="109">
        <v>0</v>
      </c>
      <c r="X938" s="109">
        <v>2.3489654855336529E-2</v>
      </c>
      <c r="Y938" s="109">
        <v>9.9341386227895082E-2</v>
      </c>
      <c r="Z938" s="109">
        <v>0</v>
      </c>
      <c r="AA938" s="109">
        <v>4.459027624929111E-3</v>
      </c>
      <c r="AB938" s="109">
        <v>0</v>
      </c>
      <c r="AC938" s="109">
        <v>0</v>
      </c>
      <c r="AD938" s="109">
        <v>0</v>
      </c>
      <c r="AE938" s="109">
        <v>0</v>
      </c>
      <c r="AF938" s="109">
        <v>0</v>
      </c>
      <c r="AG938" s="57" t="str">
        <f>_xlfn.XLOOKUP(B938,[3]CALCULATION!$B:$B,[3]CALCULATION!$M:$M,"")</f>
        <v>Operationnel</v>
      </c>
      <c r="AH938" s="57"/>
      <c r="AI938" s="56" t="str" cm="1">
        <f t="array" ref="AI938">IFERROR(_xlfn.IFS(
AK938="MPR ISSUE","PDH",
AK938="BSS Hardware Issue","BSS",
AK938="Sites strategiques, MLL, Pylone, etc.","ENVTECH",
AK938="AKTIVCO DEFAUT GE &amp; POWER Cabinet","AKTIVCO",
AK938="AKTIVCO Coupure ENEO &amp; Baisse de tension","AKTIVCO GRID ONLY",
AK938="Coupure ENEO &amp; Baisse de tension","IHS GRID ONLY",
AK938="Defaut GE &amp; POWER Cabinet","IHS",
AK938="Sharing","Partners",
AK938="Sites strategiques &amp; DataCenter","SST &amp; DC",
AK938="Exclu","Exclu",
AK938="SAT","SAT",
AK938="SPARE-ISSUE","SPARE-ISSUE",
AK938="Fiber CAmtel","TRANS_FO_CAMTEL",
AK938="Fiber AOF","Fiber AOF",
AK938="Projet OCM (HUAWEI)","TRAVAUX-HUAWEI",
AK938="Projet OCM (NOKIA)","TRAVAUX-NOKIA",
AK938="ACCESS-ISSUE","ACCESS-ISSUE",
AK938="Projet OCM (ZTE, NOKIA, autres projets)","TRAVAUX OCM",
AK938="No root CAuse","No root cause",
AK938="ODU HS","PDH",
AK938="IP &amp; VLAN","PDH",
AK938="Warehouse HUAWEI","SPARE-ISSUE",
AK938="SPARE-HS","SPARE-ISSUE",
AK938="Power Telco","BSS",AK938="no impacts","no impacts"
),"")</f>
        <v>No root cause</v>
      </c>
      <c r="AJ938" s="56" t="str" cm="1">
        <f t="array" ref="AJ938">IFERROR(_xlfn.IFS(
AK938="MPR ISSUE","TX ISSUE",
AK938="BSS Hardware Issue","RAN ISSUE",
AK938="Sites strategiques, MLL, Pylone, etc.","ENVTECH",
AK938="AKTIVCO DEFAUT GE &amp; POWER Cabinet","POWER ISSUE",
AK938="AKTIVCO Coupure ENEO &amp; Baisse de tension","POWER ISSUE",
AK938="Coupure ENEO &amp; Baisse de tension","POWER ISSUE",
AK938="Defaut GE &amp; POWER Cabinet","POWER ISSUE",
AK938="Sharing","POWER ISSUE",
AK938="Sites strategiques &amp; DataCenter","POWER ISSUE",
AK938="Exclu","Exclu",
AK938="SAT","TX ISSUE",
AK938="SPARE-ISSUE","SPARE-ISSUE",
AK938="Fiber CAmtel","TX ISSUE",
AK938="Fiber AOF","TX ISSUE",
AK938="Projet OCM (HUAWEI)","TRAVAUX-HUAWEI",
AK938="Projet OCM (NOKIA)","TRAVAUX -NOKIA",
AK938="ACCESS-ISSUE","ACCESS-ISSUE",
AK938="Projet OCM (ZTE, NOKIA, autres projets)","TRAVAUX OCM",
AK938="No root CAuse","No root cause",
AK938="ODU HS","TX ISSUE",
AK938="IP &amp; VLAN","TX ISSUE",
AK938="Warehouse HUAWEI","SPARE-ISSUE",
AK938="SPARE-HS","SPARE-ISSUE",
AK938="Power Telco","RAN ISSUE",AK938="no impacts","no impacts"
),"")</f>
        <v>No root cause</v>
      </c>
      <c r="AK938" s="81" t="s">
        <v>5620</v>
      </c>
      <c r="AL938" s="56" t="str" cm="1">
        <f t="array" ref="AL938">IFERROR(_xlfn.IFS(
AK938="MPR ISSUE","ACTIVE",
AK938="BSS Hardware Issue","ACTIVE",
AK938="Sites strategiques, MLL, Pylone, etc.","PASSIVE",
AK938="AKTIVCO DEFAUT GE &amp; POWER Cabinet","PASSIVE",
AK938="AKTIVCO Coupure ENEO &amp; Baisse de tension","PASSIVE",
AK938="Coupure ENEO &amp; Baisse de tension","PASSIVE",
AK938="Defaut GE &amp; POWER Cabinet","PASSIVE",
AK938="Sharing","PASSIVE",
AK938="Sites strategiques &amp; DataCenter","PASSIVE",
AK938="Exclu","Exclu",
AK938="SAT","ACTIVE",
AK938="SPARE-ISSUE","SPARE-ISSUE",
AK938="Fiber CAmtel","ACTIVE",
AK938="Fiber AOF","ACTIVE",
AK938="Projet OCM (HUAWEI)","PLANNED WORKS",
AK938="Projet OCM (NOKIA)","PLANNED WORKS",
AK938="ACCESS-ISSUE","ACCESS-ISSUE",
AK938="Projet OCM (ZTE, NOKIA, autres projets)","PLANNED WORKS",
AK938="No root CAuse","No root cause",
AK938="ODU HS","ACTIVE",
AK938="IP &amp; VLAN","ACTIVE",
AK938="Warehouse HUAWEI","SPARE-ISSUE",
AK938="SPARE-HS","SPARE-ISSUE",
AK938="Power Telco","ACTIVE", AK938="no impacts","no impacts"
),"")</f>
        <v>No root cause</v>
      </c>
      <c r="AM938" s="108" t="s">
        <v>5537</v>
      </c>
      <c r="AN938" s="117" t="s">
        <v>4914</v>
      </c>
      <c r="AP938" s="23" t="s">
        <v>5537</v>
      </c>
      <c r="AQ938" s="23" t="s">
        <v>5537</v>
      </c>
      <c r="AR938" s="7"/>
      <c r="AS938" s="6"/>
      <c r="AT938" s="7"/>
      <c r="AU938" s="3" t="s">
        <v>5537</v>
      </c>
      <c r="AV938" s="24" t="s">
        <v>5537</v>
      </c>
      <c r="AW938" s="24" t="s">
        <v>5537</v>
      </c>
      <c r="AX938" s="24" t="s">
        <v>5537</v>
      </c>
      <c r="AY938" s="24" t="s">
        <v>5537</v>
      </c>
      <c r="AZ938" s="24" t="s">
        <v>5537</v>
      </c>
      <c r="BA938" s="24" t="s">
        <v>5537</v>
      </c>
      <c r="BB938" s="24" t="s">
        <v>5537</v>
      </c>
      <c r="BC938" s="24" t="s">
        <v>5537</v>
      </c>
      <c r="BD938" s="24" t="s">
        <v>5537</v>
      </c>
      <c r="BE938" s="24" t="s">
        <v>5537</v>
      </c>
      <c r="BF938" s="24" t="s">
        <v>5537</v>
      </c>
      <c r="BG938" s="24" t="s">
        <v>5537</v>
      </c>
      <c r="BH938" s="24" t="s">
        <v>5537</v>
      </c>
      <c r="BI938" s="9" t="s">
        <v>5537</v>
      </c>
      <c r="BJ938" s="14"/>
      <c r="BK938" s="14" t="s">
        <v>5537</v>
      </c>
      <c r="BL938" s="14" t="str">
        <f>_xlfn.XLOOKUP(B938,'[4]cell downs 18042026 17h'!$B:$B,'[4]cell downs 18042026 17h'!$B:$B,"")</f>
        <v/>
      </c>
      <c r="BM938" s="14" t="str">
        <f>_xlfn.XLOOKUP(B938,'[5]Cells Huawei 19042026 15h'!$B:$B,'[5]Cells Huawei 19042026 15h'!$B:$B,"")</f>
        <v/>
      </c>
      <c r="BN938" s="9" t="str">
        <f>_xlfn.XLOOKUP(B938,'[6]cells down 19042026 9H40'!$B:$B,'[6]cells down 19042026 9H40'!$B:$B,"")</f>
        <v/>
      </c>
      <c r="BO938" s="9" t="s">
        <v>5537</v>
      </c>
      <c r="BP938" s="9" t="s">
        <v>594</v>
      </c>
    </row>
    <row r="939" spans="1:68" s="9" customFormat="1" x14ac:dyDescent="0.35">
      <c r="A939" s="1" t="s">
        <v>4980</v>
      </c>
      <c r="B939" s="8" t="s">
        <v>4981</v>
      </c>
      <c r="C939" s="3" t="str">
        <f>_xlfn.XLOOKUP(B939,'[1]daily break down'!$D:$D,'[1]daily break down'!$E:$E,"")</f>
        <v>Douala</v>
      </c>
      <c r="D939" s="1" t="s">
        <v>21</v>
      </c>
      <c r="E939" s="1" t="s">
        <v>36</v>
      </c>
      <c r="F939" s="3" t="s">
        <v>31</v>
      </c>
      <c r="G939" s="1" t="s">
        <v>32</v>
      </c>
      <c r="H939" s="41" t="str">
        <f>_xlfn.XLOOKUP(B939,[2]CALCULATION!$B:$B,[2]CALCULATION!$H:$H,"")</f>
        <v>ZTE</v>
      </c>
      <c r="I939" s="34">
        <v>0</v>
      </c>
      <c r="J939" s="34">
        <v>0</v>
      </c>
      <c r="K939" s="34">
        <v>0</v>
      </c>
      <c r="L939" s="34">
        <v>0</v>
      </c>
      <c r="M939" s="34">
        <v>0</v>
      </c>
      <c r="N939" s="34">
        <v>0</v>
      </c>
      <c r="O939" s="34">
        <v>0</v>
      </c>
      <c r="P939" s="34">
        <v>0</v>
      </c>
      <c r="Q939" s="34">
        <v>0</v>
      </c>
      <c r="R939" s="34">
        <v>0</v>
      </c>
      <c r="S939" s="109">
        <v>0</v>
      </c>
      <c r="T939" s="109">
        <f>_xlfn.XLOOKUP(B939,'[3]Nur des jours'!$B:$B,'[3]Nur des jours'!$U:$U,"")</f>
        <v>0</v>
      </c>
      <c r="U939" s="109">
        <v>0</v>
      </c>
      <c r="V939" s="109">
        <v>0</v>
      </c>
      <c r="W939" s="109">
        <v>0</v>
      </c>
      <c r="X939" s="109">
        <v>0</v>
      </c>
      <c r="Y939" s="109">
        <v>0</v>
      </c>
      <c r="Z939" s="109">
        <v>0</v>
      </c>
      <c r="AA939" s="109">
        <v>2.2293847896742098E-3</v>
      </c>
      <c r="AB939" s="109">
        <v>0</v>
      </c>
      <c r="AC939" s="109">
        <v>0</v>
      </c>
      <c r="AD939" s="109">
        <v>0</v>
      </c>
      <c r="AE939" s="109">
        <v>0</v>
      </c>
      <c r="AF939" s="109">
        <v>0</v>
      </c>
      <c r="AG939" s="57" t="str">
        <f>_xlfn.XLOOKUP(B939,[3]CALCULATION!$B:$B,[3]CALCULATION!$M:$M,"")</f>
        <v>Operationnel</v>
      </c>
      <c r="AH939" s="57"/>
      <c r="AI939" s="56" t="str" cm="1">
        <f t="array" ref="AI939">IFERROR(_xlfn.IFS(
AK939="MPR ISSUE","PDH",
AK939="BSS Hardware Issue","BSS",
AK939="Sites strategiques, MLL, Pylone, etc.","ENVTECH",
AK939="AKTIVCO DEFAUT GE &amp; POWER Cabinet","AKTIVCO",
AK939="AKTIVCO Coupure ENEO &amp; Baisse de tension","AKTIVCO GRID ONLY",
AK939="Coupure ENEO &amp; Baisse de tension","IHS GRID ONLY",
AK939="Defaut GE &amp; POWER Cabinet","IHS",
AK939="Sharing","Partners",
AK939="Sites strategiques &amp; DataCenter","SST &amp; DC",
AK939="Exclu","Exclu",
AK939="SAT","SAT",
AK939="SPARE-ISSUE","SPARE-ISSUE",
AK939="Fiber CAmtel","TRANS_FO_CAMTEL",
AK939="Fiber AOF","Fiber AOF",
AK939="Projet OCM (HUAWEI)","TRAVAUX-HUAWEI",
AK939="Projet OCM (NOKIA)","TRAVAUX-NOKIA",
AK939="ACCESS-ISSUE","ACCESS-ISSUE",
AK939="Projet OCM (ZTE, NOKIA, autres projets)","TRAVAUX OCM",
AK939="No root CAuse","No root cause",
AK939="ODU HS","PDH",
AK939="IP &amp; VLAN","PDH",
AK939="Warehouse HUAWEI","SPARE-ISSUE",
AK939="SPARE-HS","SPARE-ISSUE",
AK939="Power Telco","BSS",AK939="no impacts","no impacts"
),"")</f>
        <v>No root cause</v>
      </c>
      <c r="AJ939" s="56" t="str" cm="1">
        <f t="array" ref="AJ939">IFERROR(_xlfn.IFS(
AK939="MPR ISSUE","TX ISSUE",
AK939="BSS Hardware Issue","RAN ISSUE",
AK939="Sites strategiques, MLL, Pylone, etc.","ENVTECH",
AK939="AKTIVCO DEFAUT GE &amp; POWER Cabinet","POWER ISSUE",
AK939="AKTIVCO Coupure ENEO &amp; Baisse de tension","POWER ISSUE",
AK939="Coupure ENEO &amp; Baisse de tension","POWER ISSUE",
AK939="Defaut GE &amp; POWER Cabinet","POWER ISSUE",
AK939="Sharing","POWER ISSUE",
AK939="Sites strategiques &amp; DataCenter","POWER ISSUE",
AK939="Exclu","Exclu",
AK939="SAT","TX ISSUE",
AK939="SPARE-ISSUE","SPARE-ISSUE",
AK939="Fiber CAmtel","TX ISSUE",
AK939="Fiber AOF","TX ISSUE",
AK939="Projet OCM (HUAWEI)","TRAVAUX-HUAWEI",
AK939="Projet OCM (NOKIA)","TRAVAUX -NOKIA",
AK939="ACCESS-ISSUE","ACCESS-ISSUE",
AK939="Projet OCM (ZTE, NOKIA, autres projets)","TRAVAUX OCM",
AK939="No root CAuse","No root cause",
AK939="ODU HS","TX ISSUE",
AK939="IP &amp; VLAN","TX ISSUE",
AK939="Warehouse HUAWEI","SPARE-ISSUE",
AK939="SPARE-HS","SPARE-ISSUE",
AK939="Power Telco","RAN ISSUE",AK939="no impacts","no impacts"
),"")</f>
        <v>No root cause</v>
      </c>
      <c r="AK939" s="81" t="s">
        <v>5620</v>
      </c>
      <c r="AL939" s="56" t="str" cm="1">
        <f t="array" ref="AL939">IFERROR(_xlfn.IFS(
AK939="MPR ISSUE","ACTIVE",
AK939="BSS Hardware Issue","ACTIVE",
AK939="Sites strategiques, MLL, Pylone, etc.","PASSIVE",
AK939="AKTIVCO DEFAUT GE &amp; POWER Cabinet","PASSIVE",
AK939="AKTIVCO Coupure ENEO &amp; Baisse de tension","PASSIVE",
AK939="Coupure ENEO &amp; Baisse de tension","PASSIVE",
AK939="Defaut GE &amp; POWER Cabinet","PASSIVE",
AK939="Sharing","PASSIVE",
AK939="Sites strategiques &amp; DataCenter","PASSIVE",
AK939="Exclu","Exclu",
AK939="SAT","ACTIVE",
AK939="SPARE-ISSUE","SPARE-ISSUE",
AK939="Fiber CAmtel","ACTIVE",
AK939="Fiber AOF","ACTIVE",
AK939="Projet OCM (HUAWEI)","PLANNED WORKS",
AK939="Projet OCM (NOKIA)","PLANNED WORKS",
AK939="ACCESS-ISSUE","ACCESS-ISSUE",
AK939="Projet OCM (ZTE, NOKIA, autres projets)","PLANNED WORKS",
AK939="No root CAuse","No root cause",
AK939="ODU HS","ACTIVE",
AK939="IP &amp; VLAN","ACTIVE",
AK939="Warehouse HUAWEI","SPARE-ISSUE",
AK939="SPARE-HS","SPARE-ISSUE",
AK939="Power Telco","ACTIVE", AK939="no impacts","no impacts"
),"")</f>
        <v>No root cause</v>
      </c>
      <c r="AM939" s="108" t="s">
        <v>5537</v>
      </c>
      <c r="AN939" s="117" t="s">
        <v>4981</v>
      </c>
      <c r="AP939" s="23" t="s">
        <v>5537</v>
      </c>
      <c r="AQ939" s="23" t="s">
        <v>5537</v>
      </c>
      <c r="AR939" s="7"/>
      <c r="AS939" s="6"/>
      <c r="AT939" s="7"/>
      <c r="AU939" s="3" t="s">
        <v>5537</v>
      </c>
      <c r="AV939" s="24" t="s">
        <v>5537</v>
      </c>
      <c r="AW939" s="24" t="s">
        <v>5537</v>
      </c>
      <c r="AX939" s="24" t="s">
        <v>5537</v>
      </c>
      <c r="AY939" s="24" t="s">
        <v>5537</v>
      </c>
      <c r="AZ939" s="24" t="s">
        <v>5537</v>
      </c>
      <c r="BA939" s="24" t="s">
        <v>5537</v>
      </c>
      <c r="BB939" s="24" t="s">
        <v>5537</v>
      </c>
      <c r="BC939" s="24" t="s">
        <v>5537</v>
      </c>
      <c r="BD939" s="24" t="s">
        <v>5537</v>
      </c>
      <c r="BE939" s="24" t="s">
        <v>5537</v>
      </c>
      <c r="BF939" s="24" t="s">
        <v>5537</v>
      </c>
      <c r="BG939" s="24" t="s">
        <v>5537</v>
      </c>
      <c r="BH939" s="24" t="s">
        <v>5537</v>
      </c>
      <c r="BI939" s="9" t="s">
        <v>5537</v>
      </c>
      <c r="BJ939" s="14"/>
      <c r="BK939" s="14" t="s">
        <v>5537</v>
      </c>
      <c r="BL939" s="14" t="str">
        <f>_xlfn.XLOOKUP(B939,'[4]cell downs 18042026 17h'!$B:$B,'[4]cell downs 18042026 17h'!$B:$B,"")</f>
        <v/>
      </c>
      <c r="BM939" s="14" t="str">
        <f>_xlfn.XLOOKUP(B939,'[5]Cells Huawei 19042026 15h'!$B:$B,'[5]Cells Huawei 19042026 15h'!$B:$B,"")</f>
        <v/>
      </c>
      <c r="BN939" s="9" t="str">
        <f>_xlfn.XLOOKUP(B939,'[6]cells down 19042026 9H40'!$B:$B,'[6]cells down 19042026 9H40'!$B:$B,"")</f>
        <v/>
      </c>
      <c r="BO939" s="9" t="s">
        <v>5537</v>
      </c>
      <c r="BP939" s="9" t="s">
        <v>5537</v>
      </c>
    </row>
    <row r="940" spans="1:68" s="9" customFormat="1" x14ac:dyDescent="0.35">
      <c r="A940" s="1" t="s">
        <v>843</v>
      </c>
      <c r="B940" s="8" t="s">
        <v>844</v>
      </c>
      <c r="C940" s="3" t="str">
        <f>_xlfn.XLOOKUP(B940,'[1]daily break down'!$D:$D,'[1]daily break down'!$E:$E,"")</f>
        <v>CENTRE</v>
      </c>
      <c r="D940" s="1" t="s">
        <v>11</v>
      </c>
      <c r="E940" s="1" t="s">
        <v>5502</v>
      </c>
      <c r="F940" s="3" t="s">
        <v>226</v>
      </c>
      <c r="G940" s="1" t="s">
        <v>845</v>
      </c>
      <c r="H940" s="40" t="str">
        <f>_xlfn.XLOOKUP(B940,[2]CALCULATION!$B:$B,[2]CALCULATION!$H:$H,"")</f>
        <v>NOKIA</v>
      </c>
      <c r="I940" s="34">
        <v>2.0974076872486383E-2</v>
      </c>
      <c r="J940" s="34">
        <v>0.44464633753099769</v>
      </c>
      <c r="K940" s="34">
        <v>3.9307442506841537</v>
      </c>
      <c r="L940" s="34">
        <v>0.38099294301621162</v>
      </c>
      <c r="M940" s="34">
        <v>0.18232800563873838</v>
      </c>
      <c r="N940" s="34">
        <v>0</v>
      </c>
      <c r="O940" s="34">
        <v>2.5652906547043228</v>
      </c>
      <c r="P940" s="34">
        <v>0</v>
      </c>
      <c r="Q940" s="34">
        <v>0</v>
      </c>
      <c r="R940" s="34">
        <v>0</v>
      </c>
      <c r="S940" s="109">
        <v>0.32554368452742793</v>
      </c>
      <c r="T940" s="109">
        <f>_xlfn.XLOOKUP(B940,'[3]Nur des jours'!$B:$B,'[3]Nur des jours'!$U:$U,"")</f>
        <v>9.9519737011070711E-3</v>
      </c>
      <c r="U940" s="109">
        <v>0.4658522456503808</v>
      </c>
      <c r="V940" s="109">
        <v>0</v>
      </c>
      <c r="W940" s="109">
        <v>9.9519737011070711E-3</v>
      </c>
      <c r="X940" s="109">
        <v>0</v>
      </c>
      <c r="Y940" s="109">
        <v>0</v>
      </c>
      <c r="Z940" s="109">
        <v>6.9485465124574819E-2</v>
      </c>
      <c r="AA940" s="109">
        <v>2.1937146330396973E-3</v>
      </c>
      <c r="AB940" s="109">
        <v>0</v>
      </c>
      <c r="AC940" s="109">
        <v>0</v>
      </c>
      <c r="AD940" s="109">
        <v>0</v>
      </c>
      <c r="AE940" s="109">
        <v>0</v>
      </c>
      <c r="AF940" s="109">
        <v>0</v>
      </c>
      <c r="AG940" s="57" t="str">
        <f>_xlfn.XLOOKUP(B940,[3]CALCULATION!$B:$B,[3]CALCULATION!$M:$M,"")</f>
        <v>Operationnel</v>
      </c>
      <c r="AH940" s="57"/>
      <c r="AI940" s="56" t="str" cm="1">
        <f t="array" ref="AI940">IFERROR(_xlfn.IFS(
AK940="MPR ISSUE","PDH",
AK940="BSS Hardware Issue","BSS",
AK940="Sites strategiques, MLL, Pylone, etc.","ENVTECH",
AK940="AKTIVCO DEFAUT GE &amp; POWER Cabinet","AKTIVCO",
AK940="AKTIVCO Coupure ENEO &amp; Baisse de tension","AKTIVCO GRID ONLY",
AK940="Coupure ENEO &amp; Baisse de tension","IHS GRID ONLY",
AK940="Defaut GE &amp; POWER Cabinet","IHS",
AK940="Sharing","Partners",
AK940="Sites strategiques &amp; DataCenter","SST &amp; DC",
AK940="Exclu","Exclu",
AK940="SAT","SAT",
AK940="SPARE-ISSUE","SPARE-ISSUE",
AK940="Fiber CAmtel","TRANS_FO_CAMTEL",
AK940="Fiber AOF","Fiber AOF",
AK940="Projet OCM (HUAWEI)","TRAVAUX-HUAWEI",
AK940="Projet OCM (NOKIA)","TRAVAUX-NOKIA",
AK940="ACCESS-ISSUE","ACCESS-ISSUE",
AK940="Projet OCM (ZTE, NOKIA, autres projets)","TRAVAUX OCM",
AK940="No root CAuse","No root cause",
AK940="ODU HS","PDH",
AK940="IP &amp; VLAN","PDH",
AK940="Warehouse HUAWEI","SPARE-ISSUE",
AK940="SPARE-HS","SPARE-ISSUE",
AK940="Power Telco","BSS",AK940="no impacts","no impacts"
),"")</f>
        <v>No root cause</v>
      </c>
      <c r="AJ940" s="56" t="str" cm="1">
        <f t="array" ref="AJ940">IFERROR(_xlfn.IFS(
AK940="MPR ISSUE","TX ISSUE",
AK940="BSS Hardware Issue","RAN ISSUE",
AK940="Sites strategiques, MLL, Pylone, etc.","ENVTECH",
AK940="AKTIVCO DEFAUT GE &amp; POWER Cabinet","POWER ISSUE",
AK940="AKTIVCO Coupure ENEO &amp; Baisse de tension","POWER ISSUE",
AK940="Coupure ENEO &amp; Baisse de tension","POWER ISSUE",
AK940="Defaut GE &amp; POWER Cabinet","POWER ISSUE",
AK940="Sharing","POWER ISSUE",
AK940="Sites strategiques &amp; DataCenter","POWER ISSUE",
AK940="Exclu","Exclu",
AK940="SAT","TX ISSUE",
AK940="SPARE-ISSUE","SPARE-ISSUE",
AK940="Fiber CAmtel","TX ISSUE",
AK940="Fiber AOF","TX ISSUE",
AK940="Projet OCM (HUAWEI)","TRAVAUX-HUAWEI",
AK940="Projet OCM (NOKIA)","TRAVAUX -NOKIA",
AK940="ACCESS-ISSUE","ACCESS-ISSUE",
AK940="Projet OCM (ZTE, NOKIA, autres projets)","TRAVAUX OCM",
AK940="No root CAuse","No root cause",
AK940="ODU HS","TX ISSUE",
AK940="IP &amp; VLAN","TX ISSUE",
AK940="Warehouse HUAWEI","SPARE-ISSUE",
AK940="SPARE-HS","SPARE-ISSUE",
AK940="Power Telco","RAN ISSUE",AK940="no impacts","no impacts"
),"")</f>
        <v>No root cause</v>
      </c>
      <c r="AK940" s="81" t="s">
        <v>5620</v>
      </c>
      <c r="AL940" s="56" t="str" cm="1">
        <f t="array" ref="AL940">IFERROR(_xlfn.IFS(
AK940="MPR ISSUE","ACTIVE",
AK940="BSS Hardware Issue","ACTIVE",
AK940="Sites strategiques, MLL, Pylone, etc.","PASSIVE",
AK940="AKTIVCO DEFAUT GE &amp; POWER Cabinet","PASSIVE",
AK940="AKTIVCO Coupure ENEO &amp; Baisse de tension","PASSIVE",
AK940="Coupure ENEO &amp; Baisse de tension","PASSIVE",
AK940="Defaut GE &amp; POWER Cabinet","PASSIVE",
AK940="Sharing","PASSIVE",
AK940="Sites strategiques &amp; DataCenter","PASSIVE",
AK940="Exclu","Exclu",
AK940="SAT","ACTIVE",
AK940="SPARE-ISSUE","SPARE-ISSUE",
AK940="Fiber CAmtel","ACTIVE",
AK940="Fiber AOF","ACTIVE",
AK940="Projet OCM (HUAWEI)","PLANNED WORKS",
AK940="Projet OCM (NOKIA)","PLANNED WORKS",
AK940="ACCESS-ISSUE","ACCESS-ISSUE",
AK940="Projet OCM (ZTE, NOKIA, autres projets)","PLANNED WORKS",
AK940="No root CAuse","No root cause",
AK940="ODU HS","ACTIVE",
AK940="IP &amp; VLAN","ACTIVE",
AK940="Warehouse HUAWEI","SPARE-ISSUE",
AK940="SPARE-HS","SPARE-ISSUE",
AK940="Power Telco","ACTIVE", AK940="no impacts","no impacts"
),"")</f>
        <v>No root cause</v>
      </c>
      <c r="AM940" s="108" t="s">
        <v>5537</v>
      </c>
      <c r="AN940" s="117" t="s">
        <v>844</v>
      </c>
      <c r="AP940" s="23" t="s">
        <v>5537</v>
      </c>
      <c r="AQ940" s="23" t="s">
        <v>5537</v>
      </c>
      <c r="AR940" s="7"/>
      <c r="AS940" s="6"/>
      <c r="AT940" s="7"/>
      <c r="AU940" s="3" t="s">
        <v>5537</v>
      </c>
      <c r="AV940" s="24" t="s">
        <v>5537</v>
      </c>
      <c r="AW940" s="24" t="s">
        <v>5537</v>
      </c>
      <c r="AX940" s="24" t="s">
        <v>5537</v>
      </c>
      <c r="AY940" s="24" t="s">
        <v>5537</v>
      </c>
      <c r="AZ940" s="24" t="s">
        <v>5537</v>
      </c>
      <c r="BA940" s="24" t="s">
        <v>5537</v>
      </c>
      <c r="BB940" s="24" t="s">
        <v>5537</v>
      </c>
      <c r="BC940" s="24" t="s">
        <v>5537</v>
      </c>
      <c r="BD940" s="24" t="s">
        <v>5537</v>
      </c>
      <c r="BE940" s="24" t="s">
        <v>5537</v>
      </c>
      <c r="BF940" s="24" t="s">
        <v>5537</v>
      </c>
      <c r="BG940" s="24" t="s">
        <v>5537</v>
      </c>
      <c r="BH940" s="24" t="s">
        <v>5537</v>
      </c>
      <c r="BI940" s="9" t="s">
        <v>5537</v>
      </c>
      <c r="BJ940" s="14"/>
      <c r="BK940" s="14" t="s">
        <v>5537</v>
      </c>
      <c r="BL940" s="14" t="str">
        <f>_xlfn.XLOOKUP(B940,'[4]cell downs 18042026 17h'!$B:$B,'[4]cell downs 18042026 17h'!$B:$B,"")</f>
        <v/>
      </c>
      <c r="BM940" s="14" t="str">
        <f>_xlfn.XLOOKUP(B940,'[5]Cells Huawei 19042026 15h'!$B:$B,'[5]Cells Huawei 19042026 15h'!$B:$B,"")</f>
        <v/>
      </c>
      <c r="BN940" s="9" t="str">
        <f>_xlfn.XLOOKUP(B940,'[6]cells down 19042026 9H40'!$B:$B,'[6]cells down 19042026 9H40'!$B:$B,"")</f>
        <v/>
      </c>
      <c r="BO940" s="9" t="s">
        <v>844</v>
      </c>
      <c r="BP940" s="9" t="s">
        <v>12</v>
      </c>
    </row>
    <row r="941" spans="1:68" s="9" customFormat="1" x14ac:dyDescent="0.35">
      <c r="A941" s="1" t="s">
        <v>2175</v>
      </c>
      <c r="B941" s="1" t="s">
        <v>2176</v>
      </c>
      <c r="C941" s="3" t="str">
        <f>_xlfn.XLOOKUP(B941,'[1]daily break down'!$D:$D,'[1]daily break down'!$E:$E,"")</f>
        <v>Douala</v>
      </c>
      <c r="D941" s="1" t="s">
        <v>11</v>
      </c>
      <c r="E941" s="1" t="s">
        <v>12</v>
      </c>
      <c r="F941" s="3" t="s">
        <v>31</v>
      </c>
      <c r="G941" s="1" t="s">
        <v>32</v>
      </c>
      <c r="H941" s="41" t="str">
        <f>_xlfn.XLOOKUP(B941,[2]CALCULATION!$B:$B,[2]CALCULATION!$H:$H,"")</f>
        <v>ZTE</v>
      </c>
      <c r="I941" s="34">
        <v>0</v>
      </c>
      <c r="J941" s="34">
        <v>2.1314702097119858</v>
      </c>
      <c r="K941" s="34">
        <v>0</v>
      </c>
      <c r="L941" s="34">
        <v>2.211549711357039E-3</v>
      </c>
      <c r="M941" s="34">
        <v>0</v>
      </c>
      <c r="N941" s="34">
        <v>0</v>
      </c>
      <c r="O941" s="34">
        <v>0</v>
      </c>
      <c r="P941" s="34">
        <v>0</v>
      </c>
      <c r="Q941" s="34">
        <v>0</v>
      </c>
      <c r="R941" s="34">
        <v>0</v>
      </c>
      <c r="S941" s="109">
        <v>0</v>
      </c>
      <c r="T941" s="109">
        <f>_xlfn.XLOOKUP(B941,'[3]Nur des jours'!$B:$B,'[3]Nur des jours'!$U:$U,"")</f>
        <v>0</v>
      </c>
      <c r="U941" s="109">
        <v>0</v>
      </c>
      <c r="V941" s="109">
        <v>0</v>
      </c>
      <c r="W941" s="109">
        <v>0</v>
      </c>
      <c r="X941" s="109">
        <v>0</v>
      </c>
      <c r="Y941" s="109">
        <v>0</v>
      </c>
      <c r="Z941" s="109">
        <v>0</v>
      </c>
      <c r="AA941" s="109">
        <v>1.8548481450091792E-3</v>
      </c>
      <c r="AB941" s="109">
        <v>0</v>
      </c>
      <c r="AC941" s="109">
        <v>0</v>
      </c>
      <c r="AD941" s="109">
        <v>0</v>
      </c>
      <c r="AE941" s="109">
        <v>0</v>
      </c>
      <c r="AF941" s="109">
        <v>0</v>
      </c>
      <c r="AG941" s="57" t="str">
        <f>_xlfn.XLOOKUP(B941,[3]CALCULATION!$B:$B,[3]CALCULATION!$M:$M,"")</f>
        <v>Operationnel</v>
      </c>
      <c r="AH941" s="57"/>
      <c r="AI941" s="56" t="str" cm="1">
        <f t="array" ref="AI941">IFERROR(_xlfn.IFS(
AK941="MPR ISSUE","PDH",
AK941="BSS Hardware Issue","BSS",
AK941="Sites strategiques, MLL, Pylone, etc.","ENVTECH",
AK941="AKTIVCO DEFAUT GE &amp; POWER Cabinet","AKTIVCO",
AK941="AKTIVCO Coupure ENEO &amp; Baisse de tension","AKTIVCO GRID ONLY",
AK941="Coupure ENEO &amp; Baisse de tension","IHS GRID ONLY",
AK941="Defaut GE &amp; POWER Cabinet","IHS",
AK941="Sharing","Partners",
AK941="Sites strategiques &amp; DataCenter","SST &amp; DC",
AK941="Exclu","Exclu",
AK941="SAT","SAT",
AK941="SPARE-ISSUE","SPARE-ISSUE",
AK941="Fiber CAmtel","TRANS_FO_CAMTEL",
AK941="Fiber AOF","Fiber AOF",
AK941="Projet OCM (HUAWEI)","TRAVAUX-HUAWEI",
AK941="Projet OCM (NOKIA)","TRAVAUX-NOKIA",
AK941="ACCESS-ISSUE","ACCESS-ISSUE",
AK941="Projet OCM (ZTE, NOKIA, autres projets)","TRAVAUX OCM",
AK941="No root CAuse","No root cause",
AK941="ODU HS","PDH",
AK941="IP &amp; VLAN","PDH",
AK941="Warehouse HUAWEI","SPARE-ISSUE",
AK941="SPARE-HS","SPARE-ISSUE",
AK941="Power Telco","BSS",AK941="no impacts","no impacts"
),"")</f>
        <v>No root cause</v>
      </c>
      <c r="AJ941" s="56" t="str" cm="1">
        <f t="array" ref="AJ941">IFERROR(_xlfn.IFS(
AK941="MPR ISSUE","TX ISSUE",
AK941="BSS Hardware Issue","RAN ISSUE",
AK941="Sites strategiques, MLL, Pylone, etc.","ENVTECH",
AK941="AKTIVCO DEFAUT GE &amp; POWER Cabinet","POWER ISSUE",
AK941="AKTIVCO Coupure ENEO &amp; Baisse de tension","POWER ISSUE",
AK941="Coupure ENEO &amp; Baisse de tension","POWER ISSUE",
AK941="Defaut GE &amp; POWER Cabinet","POWER ISSUE",
AK941="Sharing","POWER ISSUE",
AK941="Sites strategiques &amp; DataCenter","POWER ISSUE",
AK941="Exclu","Exclu",
AK941="SAT","TX ISSUE",
AK941="SPARE-ISSUE","SPARE-ISSUE",
AK941="Fiber CAmtel","TX ISSUE",
AK941="Fiber AOF","TX ISSUE",
AK941="Projet OCM (HUAWEI)","TRAVAUX-HUAWEI",
AK941="Projet OCM (NOKIA)","TRAVAUX -NOKIA",
AK941="ACCESS-ISSUE","ACCESS-ISSUE",
AK941="Projet OCM (ZTE, NOKIA, autres projets)","TRAVAUX OCM",
AK941="No root CAuse","No root cause",
AK941="ODU HS","TX ISSUE",
AK941="IP &amp; VLAN","TX ISSUE",
AK941="Warehouse HUAWEI","SPARE-ISSUE",
AK941="SPARE-HS","SPARE-ISSUE",
AK941="Power Telco","RAN ISSUE",AK941="no impacts","no impacts"
),"")</f>
        <v>No root cause</v>
      </c>
      <c r="AK941" s="81" t="s">
        <v>5620</v>
      </c>
      <c r="AL941" s="56" t="str" cm="1">
        <f t="array" ref="AL941">IFERROR(_xlfn.IFS(
AK941="MPR ISSUE","ACTIVE",
AK941="BSS Hardware Issue","ACTIVE",
AK941="Sites strategiques, MLL, Pylone, etc.","PASSIVE",
AK941="AKTIVCO DEFAUT GE &amp; POWER Cabinet","PASSIVE",
AK941="AKTIVCO Coupure ENEO &amp; Baisse de tension","PASSIVE",
AK941="Coupure ENEO &amp; Baisse de tension","PASSIVE",
AK941="Defaut GE &amp; POWER Cabinet","PASSIVE",
AK941="Sharing","PASSIVE",
AK941="Sites strategiques &amp; DataCenter","PASSIVE",
AK941="Exclu","Exclu",
AK941="SAT","ACTIVE",
AK941="SPARE-ISSUE","SPARE-ISSUE",
AK941="Fiber CAmtel","ACTIVE",
AK941="Fiber AOF","ACTIVE",
AK941="Projet OCM (HUAWEI)","PLANNED WORKS",
AK941="Projet OCM (NOKIA)","PLANNED WORKS",
AK941="ACCESS-ISSUE","ACCESS-ISSUE",
AK941="Projet OCM (ZTE, NOKIA, autres projets)","PLANNED WORKS",
AK941="No root CAuse","No root cause",
AK941="ODU HS","ACTIVE",
AK941="IP &amp; VLAN","ACTIVE",
AK941="Warehouse HUAWEI","SPARE-ISSUE",
AK941="SPARE-HS","SPARE-ISSUE",
AK941="Power Telco","ACTIVE", AK941="no impacts","no impacts"
),"")</f>
        <v>No root cause</v>
      </c>
      <c r="AM941" s="108" t="s">
        <v>5537</v>
      </c>
      <c r="AN941" s="117" t="s">
        <v>2176</v>
      </c>
      <c r="AP941" s="23" t="s">
        <v>5537</v>
      </c>
      <c r="AQ941" s="23" t="s">
        <v>5537</v>
      </c>
      <c r="AR941" s="7"/>
      <c r="AS941" s="6"/>
      <c r="AT941" s="7"/>
      <c r="AU941" s="3" t="s">
        <v>5537</v>
      </c>
      <c r="AV941" s="24" t="s">
        <v>5537</v>
      </c>
      <c r="AW941" s="24" t="s">
        <v>5537</v>
      </c>
      <c r="AX941" s="24" t="s">
        <v>5537</v>
      </c>
      <c r="AY941" s="24" t="s">
        <v>5537</v>
      </c>
      <c r="AZ941" s="24" t="s">
        <v>5537</v>
      </c>
      <c r="BA941" s="24" t="s">
        <v>5537</v>
      </c>
      <c r="BB941" s="24" t="s">
        <v>5537</v>
      </c>
      <c r="BC941" s="24" t="s">
        <v>5537</v>
      </c>
      <c r="BD941" s="24" t="s">
        <v>5537</v>
      </c>
      <c r="BE941" s="24" t="s">
        <v>5537</v>
      </c>
      <c r="BF941" s="24" t="s">
        <v>5537</v>
      </c>
      <c r="BG941" s="24" t="s">
        <v>5537</v>
      </c>
      <c r="BH941" s="24" t="s">
        <v>5537</v>
      </c>
      <c r="BI941" s="9" t="s">
        <v>5537</v>
      </c>
      <c r="BJ941" s="14"/>
      <c r="BK941" s="14" t="s">
        <v>5537</v>
      </c>
      <c r="BL941" s="14" t="str">
        <f>_xlfn.XLOOKUP(B941,'[4]cell downs 18042026 17h'!$B:$B,'[4]cell downs 18042026 17h'!$B:$B,"")</f>
        <v/>
      </c>
      <c r="BM941" s="14" t="str">
        <f>_xlfn.XLOOKUP(B941,'[5]Cells Huawei 19042026 15h'!$B:$B,'[5]Cells Huawei 19042026 15h'!$B:$B,"")</f>
        <v/>
      </c>
      <c r="BN941" s="9" t="str">
        <f>_xlfn.XLOOKUP(B941,'[6]cells down 19042026 9H40'!$B:$B,'[6]cells down 19042026 9H40'!$B:$B,"")</f>
        <v/>
      </c>
      <c r="BO941" s="9" t="s">
        <v>2176</v>
      </c>
      <c r="BP941" s="9" t="s">
        <v>12</v>
      </c>
    </row>
    <row r="942" spans="1:68" s="9" customFormat="1" x14ac:dyDescent="0.35">
      <c r="A942" s="1" t="s">
        <v>1814</v>
      </c>
      <c r="B942" s="8" t="s">
        <v>1815</v>
      </c>
      <c r="C942" s="3" t="str">
        <f>_xlfn.XLOOKUP(B942,'[1]daily break down'!$D:$D,'[1]daily break down'!$E:$E,"")</f>
        <v>OUEST</v>
      </c>
      <c r="D942" s="1" t="s">
        <v>11</v>
      </c>
      <c r="E942" s="1" t="s">
        <v>12</v>
      </c>
      <c r="F942" s="3" t="s">
        <v>102</v>
      </c>
      <c r="G942" s="1" t="s">
        <v>1799</v>
      </c>
      <c r="H942" s="39" t="str">
        <f>_xlfn.XLOOKUP(B942,[2]CALCULATION!$B:$B,[2]CALCULATION!$H:$H,"")</f>
        <v>Huawei</v>
      </c>
      <c r="I942" s="34">
        <v>0</v>
      </c>
      <c r="J942" s="34">
        <v>0</v>
      </c>
      <c r="K942" s="34">
        <v>0</v>
      </c>
      <c r="L942" s="34">
        <v>0</v>
      </c>
      <c r="M942" s="34">
        <v>0</v>
      </c>
      <c r="N942" s="34">
        <v>2.2115497113570925E-2</v>
      </c>
      <c r="O942" s="34">
        <v>0</v>
      </c>
      <c r="P942" s="34">
        <v>8.9175391586979538E-4</v>
      </c>
      <c r="Q942" s="34">
        <v>8.9175391586979538E-4</v>
      </c>
      <c r="R942" s="34">
        <v>0</v>
      </c>
      <c r="S942" s="109">
        <v>0</v>
      </c>
      <c r="T942" s="109">
        <f>_xlfn.XLOOKUP(B942,'[3]Nur des jours'!$B:$B,'[3]Nur des jours'!$U:$U,"")</f>
        <v>0</v>
      </c>
      <c r="U942" s="109">
        <v>0</v>
      </c>
      <c r="V942" s="109">
        <v>5.3505234952187721E-4</v>
      </c>
      <c r="W942" s="109">
        <v>0</v>
      </c>
      <c r="X942" s="109">
        <v>0</v>
      </c>
      <c r="Y942" s="109">
        <v>0</v>
      </c>
      <c r="Z942" s="109">
        <v>0</v>
      </c>
      <c r="AA942" s="109">
        <v>1.6051570485656314E-3</v>
      </c>
      <c r="AB942" s="109">
        <v>0</v>
      </c>
      <c r="AC942" s="109">
        <v>0</v>
      </c>
      <c r="AD942" s="109">
        <v>0</v>
      </c>
      <c r="AE942" s="109">
        <v>0</v>
      </c>
      <c r="AF942" s="109">
        <v>0</v>
      </c>
      <c r="AG942" s="57" t="str">
        <f>_xlfn.XLOOKUP(B942,[3]CALCULATION!$B:$B,[3]CALCULATION!$M:$M,"")</f>
        <v>Operationnel</v>
      </c>
      <c r="AH942" s="57"/>
      <c r="AI942" s="56" t="str" cm="1">
        <f t="array" ref="AI942">IFERROR(_xlfn.IFS(
AK942="MPR ISSUE","PDH",
AK942="BSS Hardware Issue","BSS",
AK942="Sites strategiques, MLL, Pylone, etc.","ENVTECH",
AK942="AKTIVCO DEFAUT GE &amp; POWER Cabinet","AKTIVCO",
AK942="AKTIVCO Coupure ENEO &amp; Baisse de tension","AKTIVCO GRID ONLY",
AK942="Coupure ENEO &amp; Baisse de tension","IHS GRID ONLY",
AK942="Defaut GE &amp; POWER Cabinet","IHS",
AK942="Sharing","Partners",
AK942="Sites strategiques &amp; DataCenter","SST &amp; DC",
AK942="Exclu","Exclu",
AK942="SAT","SAT",
AK942="SPARE-ISSUE","SPARE-ISSUE",
AK942="Fiber CAmtel","TRANS_FO_CAMTEL",
AK942="Fiber AOF","Fiber AOF",
AK942="Projet OCM (HUAWEI)","TRAVAUX-HUAWEI",
AK942="Projet OCM (NOKIA)","TRAVAUX-NOKIA",
AK942="ACCESS-ISSUE","ACCESS-ISSUE",
AK942="Projet OCM (ZTE, NOKIA, autres projets)","TRAVAUX OCM",
AK942="No root CAuse","No root cause",
AK942="ODU HS","PDH",
AK942="IP &amp; VLAN","PDH",
AK942="Warehouse HUAWEI","SPARE-ISSUE",
AK942="SPARE-HS","SPARE-ISSUE",
AK942="Power Telco","BSS",AK942="no impacts","no impacts"
),"")</f>
        <v>No root cause</v>
      </c>
      <c r="AJ942" s="56" t="str" cm="1">
        <f t="array" ref="AJ942">IFERROR(_xlfn.IFS(
AK942="MPR ISSUE","TX ISSUE",
AK942="BSS Hardware Issue","RAN ISSUE",
AK942="Sites strategiques, MLL, Pylone, etc.","ENVTECH",
AK942="AKTIVCO DEFAUT GE &amp; POWER Cabinet","POWER ISSUE",
AK942="AKTIVCO Coupure ENEO &amp; Baisse de tension","POWER ISSUE",
AK942="Coupure ENEO &amp; Baisse de tension","POWER ISSUE",
AK942="Defaut GE &amp; POWER Cabinet","POWER ISSUE",
AK942="Sharing","POWER ISSUE",
AK942="Sites strategiques &amp; DataCenter","POWER ISSUE",
AK942="Exclu","Exclu",
AK942="SAT","TX ISSUE",
AK942="SPARE-ISSUE","SPARE-ISSUE",
AK942="Fiber CAmtel","TX ISSUE",
AK942="Fiber AOF","TX ISSUE",
AK942="Projet OCM (HUAWEI)","TRAVAUX-HUAWEI",
AK942="Projet OCM (NOKIA)","TRAVAUX -NOKIA",
AK942="ACCESS-ISSUE","ACCESS-ISSUE",
AK942="Projet OCM (ZTE, NOKIA, autres projets)","TRAVAUX OCM",
AK942="No root CAuse","No root cause",
AK942="ODU HS","TX ISSUE",
AK942="IP &amp; VLAN","TX ISSUE",
AK942="Warehouse HUAWEI","SPARE-ISSUE",
AK942="SPARE-HS","SPARE-ISSUE",
AK942="Power Telco","RAN ISSUE",AK942="no impacts","no impacts"
),"")</f>
        <v>No root cause</v>
      </c>
      <c r="AK942" s="81" t="s">
        <v>5620</v>
      </c>
      <c r="AL942" s="56" t="str" cm="1">
        <f t="array" ref="AL942">IFERROR(_xlfn.IFS(
AK942="MPR ISSUE","ACTIVE",
AK942="BSS Hardware Issue","ACTIVE",
AK942="Sites strategiques, MLL, Pylone, etc.","PASSIVE",
AK942="AKTIVCO DEFAUT GE &amp; POWER Cabinet","PASSIVE",
AK942="AKTIVCO Coupure ENEO &amp; Baisse de tension","PASSIVE",
AK942="Coupure ENEO &amp; Baisse de tension","PASSIVE",
AK942="Defaut GE &amp; POWER Cabinet","PASSIVE",
AK942="Sharing","PASSIVE",
AK942="Sites strategiques &amp; DataCenter","PASSIVE",
AK942="Exclu","Exclu",
AK942="SAT","ACTIVE",
AK942="SPARE-ISSUE","SPARE-ISSUE",
AK942="Fiber CAmtel","ACTIVE",
AK942="Fiber AOF","ACTIVE",
AK942="Projet OCM (HUAWEI)","PLANNED WORKS",
AK942="Projet OCM (NOKIA)","PLANNED WORKS",
AK942="ACCESS-ISSUE","ACCESS-ISSUE",
AK942="Projet OCM (ZTE, NOKIA, autres projets)","PLANNED WORKS",
AK942="No root CAuse","No root cause",
AK942="ODU HS","ACTIVE",
AK942="IP &amp; VLAN","ACTIVE",
AK942="Warehouse HUAWEI","SPARE-ISSUE",
AK942="SPARE-HS","SPARE-ISSUE",
AK942="Power Telco","ACTIVE", AK942="no impacts","no impacts"
),"")</f>
        <v>No root cause</v>
      </c>
      <c r="AM942" s="108" t="s">
        <v>5537</v>
      </c>
      <c r="AN942" s="117" t="s">
        <v>1815</v>
      </c>
      <c r="AP942" s="23" t="s">
        <v>5537</v>
      </c>
      <c r="AQ942" s="23" t="s">
        <v>5537</v>
      </c>
      <c r="AR942" s="7"/>
      <c r="AS942" s="6"/>
      <c r="AT942" s="7"/>
      <c r="AU942" s="3" t="s">
        <v>5537</v>
      </c>
      <c r="AV942" s="24" t="s">
        <v>5537</v>
      </c>
      <c r="AW942" s="24" t="s">
        <v>5537</v>
      </c>
      <c r="AX942" s="24" t="s">
        <v>5537</v>
      </c>
      <c r="AY942" s="24" t="s">
        <v>5537</v>
      </c>
      <c r="AZ942" s="24" t="s">
        <v>5537</v>
      </c>
      <c r="BA942" s="24" t="s">
        <v>5537</v>
      </c>
      <c r="BB942" s="24" t="s">
        <v>5537</v>
      </c>
      <c r="BC942" s="24" t="s">
        <v>5537</v>
      </c>
      <c r="BD942" s="24" t="s">
        <v>5537</v>
      </c>
      <c r="BE942" s="24" t="s">
        <v>5537</v>
      </c>
      <c r="BF942" s="24" t="s">
        <v>5537</v>
      </c>
      <c r="BG942" s="24" t="s">
        <v>5537</v>
      </c>
      <c r="BH942" s="24" t="s">
        <v>5537</v>
      </c>
      <c r="BI942" s="9" t="s">
        <v>5537</v>
      </c>
      <c r="BJ942" s="14"/>
      <c r="BK942" s="14" t="s">
        <v>5537</v>
      </c>
      <c r="BL942" s="14" t="str">
        <f>_xlfn.XLOOKUP(B942,'[4]cell downs 18042026 17h'!$B:$B,'[4]cell downs 18042026 17h'!$B:$B,"")</f>
        <v/>
      </c>
      <c r="BM942" s="14" t="str">
        <f>_xlfn.XLOOKUP(B942,'[5]Cells Huawei 19042026 15h'!$B:$B,'[5]Cells Huawei 19042026 15h'!$B:$B,"")</f>
        <v/>
      </c>
      <c r="BN942" s="9" t="str">
        <f>_xlfn.XLOOKUP(B942,'[6]cells down 19042026 9H40'!$B:$B,'[6]cells down 19042026 9H40'!$B:$B,"")</f>
        <v/>
      </c>
      <c r="BO942" s="9" t="s">
        <v>1815</v>
      </c>
      <c r="BP942" s="9" t="s">
        <v>12</v>
      </c>
    </row>
    <row r="943" spans="1:68" s="9" customFormat="1" x14ac:dyDescent="0.35">
      <c r="A943" s="1" t="s">
        <v>1797</v>
      </c>
      <c r="B943" s="8" t="s">
        <v>1798</v>
      </c>
      <c r="C943" s="3" t="str">
        <f>_xlfn.XLOOKUP(B943,'[1]daily break down'!$D:$D,'[1]daily break down'!$E:$E,"")</f>
        <v>OUEST</v>
      </c>
      <c r="D943" s="1" t="s">
        <v>11</v>
      </c>
      <c r="E943" s="1" t="s">
        <v>114</v>
      </c>
      <c r="F943" s="3" t="s">
        <v>102</v>
      </c>
      <c r="G943" s="1" t="s">
        <v>1799</v>
      </c>
      <c r="H943" s="39" t="str">
        <f>_xlfn.XLOOKUP(B943,[2]CALCULATION!$B:$B,[2]CALCULATION!$H:$H,"")</f>
        <v>Huawei</v>
      </c>
      <c r="I943" s="34">
        <v>0</v>
      </c>
      <c r="J943" s="34">
        <v>0</v>
      </c>
      <c r="K943" s="34">
        <v>0</v>
      </c>
      <c r="L943" s="34">
        <v>0</v>
      </c>
      <c r="M943" s="34">
        <v>2.675261747609386E-4</v>
      </c>
      <c r="N943" s="34">
        <v>0</v>
      </c>
      <c r="O943" s="34">
        <v>0</v>
      </c>
      <c r="P943" s="34">
        <v>5.439698886805751E-3</v>
      </c>
      <c r="Q943" s="34">
        <v>0</v>
      </c>
      <c r="R943" s="34">
        <v>2.675261747609386E-4</v>
      </c>
      <c r="S943" s="109">
        <v>0</v>
      </c>
      <c r="T943" s="109">
        <f>_xlfn.XLOOKUP(B943,'[3]Nur des jours'!$B:$B,'[3]Nur des jours'!$U:$U,"")</f>
        <v>0</v>
      </c>
      <c r="U943" s="109">
        <v>0</v>
      </c>
      <c r="V943" s="109">
        <v>2.675261747609386E-4</v>
      </c>
      <c r="W943" s="109">
        <v>0</v>
      </c>
      <c r="X943" s="109">
        <v>0</v>
      </c>
      <c r="Y943" s="109">
        <v>0</v>
      </c>
      <c r="Z943" s="109">
        <v>1.7835078317395909E-4</v>
      </c>
      <c r="AA943" s="109">
        <v>2.675261747609386E-4</v>
      </c>
      <c r="AB943" s="109">
        <v>0</v>
      </c>
      <c r="AC943" s="109">
        <v>0</v>
      </c>
      <c r="AD943" s="109">
        <v>0</v>
      </c>
      <c r="AE943" s="109">
        <v>0</v>
      </c>
      <c r="AF943" s="109">
        <v>0</v>
      </c>
      <c r="AG943" s="57" t="str">
        <f>_xlfn.XLOOKUP(B943,[3]CALCULATION!$B:$B,[3]CALCULATION!$M:$M,"")</f>
        <v>Operationnel</v>
      </c>
      <c r="AH943" s="57"/>
      <c r="AI943" s="56" t="str" cm="1">
        <f t="array" ref="AI943">IFERROR(_xlfn.IFS(
AK943="MPR ISSUE","PDH",
AK943="BSS Hardware Issue","BSS",
AK943="Sites strategiques, MLL, Pylone, etc.","ENVTECH",
AK943="AKTIVCO DEFAUT GE &amp; POWER Cabinet","AKTIVCO",
AK943="AKTIVCO Coupure ENEO &amp; Baisse de tension","AKTIVCO GRID ONLY",
AK943="Coupure ENEO &amp; Baisse de tension","IHS GRID ONLY",
AK943="Defaut GE &amp; POWER Cabinet","IHS",
AK943="Sharing","Partners",
AK943="Sites strategiques &amp; DataCenter","SST &amp; DC",
AK943="Exclu","Exclu",
AK943="SAT","SAT",
AK943="SPARE-ISSUE","SPARE-ISSUE",
AK943="Fiber CAmtel","TRANS_FO_CAMTEL",
AK943="Fiber AOF","Fiber AOF",
AK943="Projet OCM (HUAWEI)","TRAVAUX-HUAWEI",
AK943="Projet OCM (NOKIA)","TRAVAUX-NOKIA",
AK943="ACCESS-ISSUE","ACCESS-ISSUE",
AK943="Projet OCM (ZTE, NOKIA, autres projets)","TRAVAUX OCM",
AK943="No root CAuse","No root cause",
AK943="ODU HS","PDH",
AK943="IP &amp; VLAN","PDH",
AK943="Warehouse HUAWEI","SPARE-ISSUE",
AK943="SPARE-HS","SPARE-ISSUE",
AK943="Power Telco","BSS",AK943="no impacts","no impacts"
),"")</f>
        <v>No root cause</v>
      </c>
      <c r="AJ943" s="56" t="str" cm="1">
        <f t="array" ref="AJ943">IFERROR(_xlfn.IFS(
AK943="MPR ISSUE","TX ISSUE",
AK943="BSS Hardware Issue","RAN ISSUE",
AK943="Sites strategiques, MLL, Pylone, etc.","ENVTECH",
AK943="AKTIVCO DEFAUT GE &amp; POWER Cabinet","POWER ISSUE",
AK943="AKTIVCO Coupure ENEO &amp; Baisse de tension","POWER ISSUE",
AK943="Coupure ENEO &amp; Baisse de tension","POWER ISSUE",
AK943="Defaut GE &amp; POWER Cabinet","POWER ISSUE",
AK943="Sharing","POWER ISSUE",
AK943="Sites strategiques &amp; DataCenter","POWER ISSUE",
AK943="Exclu","Exclu",
AK943="SAT","TX ISSUE",
AK943="SPARE-ISSUE","SPARE-ISSUE",
AK943="Fiber CAmtel","TX ISSUE",
AK943="Fiber AOF","TX ISSUE",
AK943="Projet OCM (HUAWEI)","TRAVAUX-HUAWEI",
AK943="Projet OCM (NOKIA)","TRAVAUX -NOKIA",
AK943="ACCESS-ISSUE","ACCESS-ISSUE",
AK943="Projet OCM (ZTE, NOKIA, autres projets)","TRAVAUX OCM",
AK943="No root CAuse","No root cause",
AK943="ODU HS","TX ISSUE",
AK943="IP &amp; VLAN","TX ISSUE",
AK943="Warehouse HUAWEI","SPARE-ISSUE",
AK943="SPARE-HS","SPARE-ISSUE",
AK943="Power Telco","RAN ISSUE",AK943="no impacts","no impacts"
),"")</f>
        <v>No root cause</v>
      </c>
      <c r="AK943" s="81" t="s">
        <v>5620</v>
      </c>
      <c r="AL943" s="56" t="str" cm="1">
        <f t="array" ref="AL943">IFERROR(_xlfn.IFS(
AK943="MPR ISSUE","ACTIVE",
AK943="BSS Hardware Issue","ACTIVE",
AK943="Sites strategiques, MLL, Pylone, etc.","PASSIVE",
AK943="AKTIVCO DEFAUT GE &amp; POWER Cabinet","PASSIVE",
AK943="AKTIVCO Coupure ENEO &amp; Baisse de tension","PASSIVE",
AK943="Coupure ENEO &amp; Baisse de tension","PASSIVE",
AK943="Defaut GE &amp; POWER Cabinet","PASSIVE",
AK943="Sharing","PASSIVE",
AK943="Sites strategiques &amp; DataCenter","PASSIVE",
AK943="Exclu","Exclu",
AK943="SAT","ACTIVE",
AK943="SPARE-ISSUE","SPARE-ISSUE",
AK943="Fiber CAmtel","ACTIVE",
AK943="Fiber AOF","ACTIVE",
AK943="Projet OCM (HUAWEI)","PLANNED WORKS",
AK943="Projet OCM (NOKIA)","PLANNED WORKS",
AK943="ACCESS-ISSUE","ACCESS-ISSUE",
AK943="Projet OCM (ZTE, NOKIA, autres projets)","PLANNED WORKS",
AK943="No root CAuse","No root cause",
AK943="ODU HS","ACTIVE",
AK943="IP &amp; VLAN","ACTIVE",
AK943="Warehouse HUAWEI","SPARE-ISSUE",
AK943="SPARE-HS","SPARE-ISSUE",
AK943="Power Telco","ACTIVE", AK943="no impacts","no impacts"
),"")</f>
        <v>No root cause</v>
      </c>
      <c r="AM943" s="108" t="s">
        <v>5537</v>
      </c>
      <c r="AN943" s="117" t="s">
        <v>1798</v>
      </c>
      <c r="AP943" s="23" t="s">
        <v>5537</v>
      </c>
      <c r="AQ943" s="23" t="s">
        <v>5537</v>
      </c>
      <c r="AR943" s="7"/>
      <c r="AS943" s="6"/>
      <c r="AT943" s="7"/>
      <c r="AU943" s="3" t="s">
        <v>5537</v>
      </c>
      <c r="AV943" s="24" t="s">
        <v>5537</v>
      </c>
      <c r="AW943" s="24" t="s">
        <v>5537</v>
      </c>
      <c r="AX943" s="24" t="s">
        <v>5537</v>
      </c>
      <c r="AY943" s="24" t="s">
        <v>5537</v>
      </c>
      <c r="AZ943" s="24" t="s">
        <v>5537</v>
      </c>
      <c r="BA943" s="24" t="s">
        <v>5537</v>
      </c>
      <c r="BB943" s="24" t="s">
        <v>5537</v>
      </c>
      <c r="BC943" s="24" t="s">
        <v>5537</v>
      </c>
      <c r="BD943" s="24" t="s">
        <v>5537</v>
      </c>
      <c r="BE943" s="24" t="s">
        <v>5537</v>
      </c>
      <c r="BF943" s="24" t="s">
        <v>5537</v>
      </c>
      <c r="BG943" s="24" t="s">
        <v>5537</v>
      </c>
      <c r="BH943" s="24" t="s">
        <v>5537</v>
      </c>
      <c r="BI943" s="9" t="s">
        <v>5537</v>
      </c>
      <c r="BJ943" s="14"/>
      <c r="BK943" s="14" t="s">
        <v>5537</v>
      </c>
      <c r="BL943" s="14" t="str">
        <f>_xlfn.XLOOKUP(B943,'[4]cell downs 18042026 17h'!$B:$B,'[4]cell downs 18042026 17h'!$B:$B,"")</f>
        <v/>
      </c>
      <c r="BM943" s="14" t="str">
        <f>_xlfn.XLOOKUP(B943,'[5]Cells Huawei 19042026 15h'!$B:$B,'[5]Cells Huawei 19042026 15h'!$B:$B,"")</f>
        <v/>
      </c>
      <c r="BN943" s="9" t="str">
        <f>_xlfn.XLOOKUP(B943,'[6]cells down 19042026 9H40'!$B:$B,'[6]cells down 19042026 9H40'!$B:$B,"")</f>
        <v/>
      </c>
      <c r="BO943" s="9" t="s">
        <v>1798</v>
      </c>
      <c r="BP943" s="9" t="s">
        <v>12</v>
      </c>
    </row>
    <row r="944" spans="1:68" s="9" customFormat="1" ht="21" customHeight="1" x14ac:dyDescent="0.35">
      <c r="A944" s="1" t="s">
        <v>4431</v>
      </c>
      <c r="B944" s="8" t="s">
        <v>4432</v>
      </c>
      <c r="C944" s="3" t="str">
        <f>_xlfn.XLOOKUP(B944,'[1]daily break down'!$D:$D,'[1]daily break down'!$E:$E,"")</f>
        <v>SUD-OUEST</v>
      </c>
      <c r="D944" s="1" t="s">
        <v>11</v>
      </c>
      <c r="E944" s="1" t="s">
        <v>12</v>
      </c>
      <c r="F944" s="3" t="s">
        <v>13</v>
      </c>
      <c r="G944" s="1" t="s">
        <v>14</v>
      </c>
      <c r="H944" s="39" t="str">
        <f>_xlfn.XLOOKUP(B944,[2]CALCULATION!$B:$B,[2]CALCULATION!$H:$H,"")</f>
        <v>Huawei</v>
      </c>
      <c r="I944" s="34">
        <v>0</v>
      </c>
      <c r="J944" s="34">
        <v>0</v>
      </c>
      <c r="K944" s="34">
        <v>0</v>
      </c>
      <c r="L944" s="34">
        <v>0</v>
      </c>
      <c r="M944" s="34">
        <v>0</v>
      </c>
      <c r="N944" s="34">
        <v>0</v>
      </c>
      <c r="O944" s="34">
        <v>7.0448559353713837E-3</v>
      </c>
      <c r="P944" s="34">
        <v>0</v>
      </c>
      <c r="Q944" s="34">
        <v>0</v>
      </c>
      <c r="R944" s="34">
        <v>0</v>
      </c>
      <c r="S944" s="109">
        <v>0</v>
      </c>
      <c r="T944" s="109">
        <f>_xlfn.XLOOKUP(B944,'[3]Nur des jours'!$B:$B,'[3]Nur des jours'!$U:$U,"")</f>
        <v>0</v>
      </c>
      <c r="U944" s="109">
        <v>0</v>
      </c>
      <c r="V944" s="109">
        <v>0</v>
      </c>
      <c r="W944" s="109">
        <v>0</v>
      </c>
      <c r="X944" s="109">
        <v>0</v>
      </c>
      <c r="Y944" s="109">
        <v>11.047047509795025</v>
      </c>
      <c r="Z944" s="109">
        <v>0</v>
      </c>
      <c r="AA944" s="109">
        <v>8.9175391586979543E-5</v>
      </c>
      <c r="AB944" s="109">
        <v>0</v>
      </c>
      <c r="AC944" s="109">
        <v>0</v>
      </c>
      <c r="AD944" s="109">
        <v>0</v>
      </c>
      <c r="AE944" s="109">
        <v>0</v>
      </c>
      <c r="AF944" s="109">
        <v>0</v>
      </c>
      <c r="AG944" s="57" t="str">
        <f>_xlfn.XLOOKUP(B944,[3]CALCULATION!$B:$B,[3]CALCULATION!$M:$M,"")</f>
        <v>Insecurity</v>
      </c>
      <c r="AH944" s="57"/>
      <c r="AI944" s="56" t="str" cm="1">
        <f t="array" ref="AI944">IFERROR(_xlfn.IFS(
AK944="MPR ISSUE","PDH",
AK944="BSS Hardware Issue","BSS",
AK944="Sites strategiques, MLL, Pylone, etc.","ENVTECH",
AK944="AKTIVCO DEFAUT GE &amp; POWER Cabinet","AKTIVCO",
AK944="AKTIVCO Coupure ENEO &amp; Baisse de tension","AKTIVCO GRID ONLY",
AK944="Coupure ENEO &amp; Baisse de tension","IHS GRID ONLY",
AK944="Defaut GE &amp; POWER Cabinet","IHS",
AK944="Sharing","Partners",
AK944="Sites strategiques &amp; DataCenter","SST &amp; DC",
AK944="Exclu","Exclu",
AK944="SAT","SAT",
AK944="SPARE-ISSUE","SPARE-ISSUE",
AK944="Fiber CAmtel","TRANS_FO_CAMTEL",
AK944="Fiber AOF","Fiber AOF",
AK944="Projet OCM (HUAWEI)","TRAVAUX-HUAWEI",
AK944="Projet OCM (NOKIA)","TRAVAUX-NOKIA",
AK944="ACCESS-ISSUE","ACCESS-ISSUE",
AK944="Projet OCM (ZTE, NOKIA, autres projets)","TRAVAUX OCM",
AK944="No root CAuse","No root cause",
AK944="ODU HS","PDH",
AK944="IP &amp; VLAN","PDH",
AK944="Warehouse HUAWEI","SPARE-ISSUE",
AK944="SPARE-HS","SPARE-ISSUE",
AK944="Power Telco","BSS",AK944="no impacts","no impacts"
),"")</f>
        <v>No root cause</v>
      </c>
      <c r="AJ944" s="56" t="str" cm="1">
        <f t="array" ref="AJ944">IFERROR(_xlfn.IFS(
AK944="MPR ISSUE","TX ISSUE",
AK944="BSS Hardware Issue","RAN ISSUE",
AK944="Sites strategiques, MLL, Pylone, etc.","ENVTECH",
AK944="AKTIVCO DEFAUT GE &amp; POWER Cabinet","POWER ISSUE",
AK944="AKTIVCO Coupure ENEO &amp; Baisse de tension","POWER ISSUE",
AK944="Coupure ENEO &amp; Baisse de tension","POWER ISSUE",
AK944="Defaut GE &amp; POWER Cabinet","POWER ISSUE",
AK944="Sharing","POWER ISSUE",
AK944="Sites strategiques &amp; DataCenter","POWER ISSUE",
AK944="Exclu","Exclu",
AK944="SAT","TX ISSUE",
AK944="SPARE-ISSUE","SPARE-ISSUE",
AK944="Fiber CAmtel","TX ISSUE",
AK944="Fiber AOF","TX ISSUE",
AK944="Projet OCM (HUAWEI)","TRAVAUX-HUAWEI",
AK944="Projet OCM (NOKIA)","TRAVAUX -NOKIA",
AK944="ACCESS-ISSUE","ACCESS-ISSUE",
AK944="Projet OCM (ZTE, NOKIA, autres projets)","TRAVAUX OCM",
AK944="No root CAuse","No root cause",
AK944="ODU HS","TX ISSUE",
AK944="IP &amp; VLAN","TX ISSUE",
AK944="Warehouse HUAWEI","SPARE-ISSUE",
AK944="SPARE-HS","SPARE-ISSUE",
AK944="Power Telco","RAN ISSUE",AK944="no impacts","no impacts"
),"")</f>
        <v>No root cause</v>
      </c>
      <c r="AK944" s="81" t="s">
        <v>5620</v>
      </c>
      <c r="AL944" s="56" t="str" cm="1">
        <f t="array" ref="AL944">IFERROR(_xlfn.IFS(
AK944="MPR ISSUE","ACTIVE",
AK944="BSS Hardware Issue","ACTIVE",
AK944="Sites strategiques, MLL, Pylone, etc.","PASSIVE",
AK944="AKTIVCO DEFAUT GE &amp; POWER Cabinet","PASSIVE",
AK944="AKTIVCO Coupure ENEO &amp; Baisse de tension","PASSIVE",
AK944="Coupure ENEO &amp; Baisse de tension","PASSIVE",
AK944="Defaut GE &amp; POWER Cabinet","PASSIVE",
AK944="Sharing","PASSIVE",
AK944="Sites strategiques &amp; DataCenter","PASSIVE",
AK944="Exclu","Exclu",
AK944="SAT","ACTIVE",
AK944="SPARE-ISSUE","SPARE-ISSUE",
AK944="Fiber CAmtel","ACTIVE",
AK944="Fiber AOF","ACTIVE",
AK944="Projet OCM (HUAWEI)","PLANNED WORKS",
AK944="Projet OCM (NOKIA)","PLANNED WORKS",
AK944="ACCESS-ISSUE","ACCESS-ISSUE",
AK944="Projet OCM (ZTE, NOKIA, autres projets)","PLANNED WORKS",
AK944="No root CAuse","No root cause",
AK944="ODU HS","ACTIVE",
AK944="IP &amp; VLAN","ACTIVE",
AK944="Warehouse HUAWEI","SPARE-ISSUE",
AK944="SPARE-HS","SPARE-ISSUE",
AK944="Power Telco","ACTIVE", AK944="no impacts","no impacts"
),"")</f>
        <v>No root cause</v>
      </c>
      <c r="AM944" s="108" t="s">
        <v>5537</v>
      </c>
      <c r="AN944" s="117" t="s">
        <v>4432</v>
      </c>
      <c r="AP944" s="23" t="s">
        <v>5537</v>
      </c>
      <c r="AQ944" s="23" t="s">
        <v>5537</v>
      </c>
      <c r="AR944" s="7"/>
      <c r="AS944" s="6"/>
      <c r="AT944" s="7"/>
      <c r="AU944" s="3" t="s">
        <v>5537</v>
      </c>
      <c r="AV944" s="24" t="s">
        <v>5537</v>
      </c>
      <c r="AW944" s="24" t="s">
        <v>5537</v>
      </c>
      <c r="AX944" s="24" t="s">
        <v>5537</v>
      </c>
      <c r="AY944" s="24" t="s">
        <v>5537</v>
      </c>
      <c r="AZ944" s="24" t="s">
        <v>5537</v>
      </c>
      <c r="BA944" s="24" t="s">
        <v>5537</v>
      </c>
      <c r="BB944" s="24" t="s">
        <v>5537</v>
      </c>
      <c r="BC944" s="24" t="s">
        <v>5537</v>
      </c>
      <c r="BD944" s="24" t="s">
        <v>5537</v>
      </c>
      <c r="BE944" s="24" t="s">
        <v>5537</v>
      </c>
      <c r="BF944" s="24" t="s">
        <v>5537</v>
      </c>
      <c r="BG944" s="24" t="s">
        <v>5537</v>
      </c>
      <c r="BH944" s="24" t="s">
        <v>5537</v>
      </c>
      <c r="BI944" s="9" t="s">
        <v>5537</v>
      </c>
      <c r="BJ944" s="14"/>
      <c r="BK944" s="14" t="s">
        <v>5537</v>
      </c>
      <c r="BL944" s="14" t="str">
        <f>_xlfn.XLOOKUP(B944,'[4]cell downs 18042026 17h'!$B:$B,'[4]cell downs 18042026 17h'!$B:$B,"")</f>
        <v/>
      </c>
      <c r="BM944" s="14" t="str">
        <f>_xlfn.XLOOKUP(B944,'[5]Cells Huawei 19042026 15h'!$B:$B,'[5]Cells Huawei 19042026 15h'!$B:$B,"")</f>
        <v/>
      </c>
      <c r="BN944" s="9" t="str">
        <f>_xlfn.XLOOKUP(B944,'[6]cells down 19042026 9H40'!$B:$B,'[6]cells down 19042026 9H40'!$B:$B,"")</f>
        <v/>
      </c>
      <c r="BO944" s="9" t="s">
        <v>4432</v>
      </c>
      <c r="BP944" s="9" t="s">
        <v>12</v>
      </c>
    </row>
    <row r="945" spans="1:68" s="9" customFormat="1" x14ac:dyDescent="0.35">
      <c r="A945" s="1" t="s">
        <v>1731</v>
      </c>
      <c r="B945" s="8" t="s">
        <v>1732</v>
      </c>
      <c r="C945" s="3" t="str">
        <f>_xlfn.XLOOKUP(B945,'[1]daily break down'!$D:$D,'[1]daily break down'!$E:$E,"")</f>
        <v>NORD-OUEST</v>
      </c>
      <c r="D945" s="1" t="s">
        <v>11</v>
      </c>
      <c r="E945" s="1" t="s">
        <v>12</v>
      </c>
      <c r="F945" s="3" t="s">
        <v>51</v>
      </c>
      <c r="G945" s="1" t="s">
        <v>52</v>
      </c>
      <c r="H945" s="39" t="str">
        <f>_xlfn.XLOOKUP(B945,[2]CALCULATION!$B:$B,[2]CALCULATION!$H:$H,"")</f>
        <v>Huawei</v>
      </c>
      <c r="I945" s="34">
        <v>0</v>
      </c>
      <c r="J945" s="34">
        <v>0</v>
      </c>
      <c r="K945" s="34">
        <v>0</v>
      </c>
      <c r="L945" s="34">
        <v>0</v>
      </c>
      <c r="M945" s="34">
        <v>0</v>
      </c>
      <c r="N945" s="34">
        <v>0</v>
      </c>
      <c r="O945" s="34">
        <v>0</v>
      </c>
      <c r="P945" s="34">
        <v>0</v>
      </c>
      <c r="Q945" s="34">
        <v>0</v>
      </c>
      <c r="R945" s="34">
        <v>0</v>
      </c>
      <c r="S945" s="109">
        <v>4.5479449709359566E-3</v>
      </c>
      <c r="T945" s="109">
        <f>_xlfn.XLOOKUP(B945,'[3]Nur des jours'!$B:$B,'[3]Nur des jours'!$U:$U,"")</f>
        <v>0</v>
      </c>
      <c r="U945" s="109">
        <v>0</v>
      </c>
      <c r="V945" s="109">
        <v>0</v>
      </c>
      <c r="W945" s="109">
        <v>0</v>
      </c>
      <c r="X945" s="109">
        <v>0</v>
      </c>
      <c r="Y945" s="109">
        <v>0</v>
      </c>
      <c r="Z945" s="109">
        <v>0.60155935656744652</v>
      </c>
      <c r="AA945" s="109">
        <v>8.9175391586979543E-5</v>
      </c>
      <c r="AB945" s="109">
        <v>0</v>
      </c>
      <c r="AC945" s="109">
        <v>0</v>
      </c>
      <c r="AD945" s="109">
        <v>0</v>
      </c>
      <c r="AE945" s="109">
        <v>0</v>
      </c>
      <c r="AF945" s="109">
        <v>0</v>
      </c>
      <c r="AG945" s="57" t="str">
        <f>_xlfn.XLOOKUP(B945,[3]CALCULATION!$B:$B,[3]CALCULATION!$M:$M,"")</f>
        <v>Operationnel</v>
      </c>
      <c r="AH945" s="57"/>
      <c r="AI945" s="56" t="str" cm="1">
        <f t="array" ref="AI945">IFERROR(_xlfn.IFS(
AK945="MPR ISSUE","PDH",
AK945="BSS Hardware Issue","BSS",
AK945="Sites strategiques, MLL, Pylone, etc.","ENVTECH",
AK945="AKTIVCO DEFAUT GE &amp; POWER Cabinet","AKTIVCO",
AK945="AKTIVCO Coupure ENEO &amp; Baisse de tension","AKTIVCO GRID ONLY",
AK945="Coupure ENEO &amp; Baisse de tension","IHS GRID ONLY",
AK945="Defaut GE &amp; POWER Cabinet","IHS",
AK945="Sharing","Partners",
AK945="Sites strategiques &amp; DataCenter","SST &amp; DC",
AK945="Exclu","Exclu",
AK945="SAT","SAT",
AK945="SPARE-ISSUE","SPARE-ISSUE",
AK945="Fiber CAmtel","TRANS_FO_CAMTEL",
AK945="Fiber AOF","Fiber AOF",
AK945="Projet OCM (HUAWEI)","TRAVAUX-HUAWEI",
AK945="Projet OCM (NOKIA)","TRAVAUX-NOKIA",
AK945="ACCESS-ISSUE","ACCESS-ISSUE",
AK945="Projet OCM (ZTE, NOKIA, autres projets)","TRAVAUX OCM",
AK945="No root CAuse","No root cause",
AK945="ODU HS","PDH",
AK945="IP &amp; VLAN","PDH",
AK945="Warehouse HUAWEI","SPARE-ISSUE",
AK945="SPARE-HS","SPARE-ISSUE",
AK945="Power Telco","BSS",AK945="no impacts","no impacts"
),"")</f>
        <v>No root cause</v>
      </c>
      <c r="AJ945" s="56" t="str" cm="1">
        <f t="array" ref="AJ945">IFERROR(_xlfn.IFS(
AK945="MPR ISSUE","TX ISSUE",
AK945="BSS Hardware Issue","RAN ISSUE",
AK945="Sites strategiques, MLL, Pylone, etc.","ENVTECH",
AK945="AKTIVCO DEFAUT GE &amp; POWER Cabinet","POWER ISSUE",
AK945="AKTIVCO Coupure ENEO &amp; Baisse de tension","POWER ISSUE",
AK945="Coupure ENEO &amp; Baisse de tension","POWER ISSUE",
AK945="Defaut GE &amp; POWER Cabinet","POWER ISSUE",
AK945="Sharing","POWER ISSUE",
AK945="Sites strategiques &amp; DataCenter","POWER ISSUE",
AK945="Exclu","Exclu",
AK945="SAT","TX ISSUE",
AK945="SPARE-ISSUE","SPARE-ISSUE",
AK945="Fiber CAmtel","TX ISSUE",
AK945="Fiber AOF","TX ISSUE",
AK945="Projet OCM (HUAWEI)","TRAVAUX-HUAWEI",
AK945="Projet OCM (NOKIA)","TRAVAUX -NOKIA",
AK945="ACCESS-ISSUE","ACCESS-ISSUE",
AK945="Projet OCM (ZTE, NOKIA, autres projets)","TRAVAUX OCM",
AK945="No root CAuse","No root cause",
AK945="ODU HS","TX ISSUE",
AK945="IP &amp; VLAN","TX ISSUE",
AK945="Warehouse HUAWEI","SPARE-ISSUE",
AK945="SPARE-HS","SPARE-ISSUE",
AK945="Power Telco","RAN ISSUE",AK945="no impacts","no impacts"
),"")</f>
        <v>No root cause</v>
      </c>
      <c r="AK945" s="81" t="s">
        <v>5620</v>
      </c>
      <c r="AL945" s="56" t="str" cm="1">
        <f t="array" ref="AL945">IFERROR(_xlfn.IFS(
AK945="MPR ISSUE","ACTIVE",
AK945="BSS Hardware Issue","ACTIVE",
AK945="Sites strategiques, MLL, Pylone, etc.","PASSIVE",
AK945="AKTIVCO DEFAUT GE &amp; POWER Cabinet","PASSIVE",
AK945="AKTIVCO Coupure ENEO &amp; Baisse de tension","PASSIVE",
AK945="Coupure ENEO &amp; Baisse de tension","PASSIVE",
AK945="Defaut GE &amp; POWER Cabinet","PASSIVE",
AK945="Sharing","PASSIVE",
AK945="Sites strategiques &amp; DataCenter","PASSIVE",
AK945="Exclu","Exclu",
AK945="SAT","ACTIVE",
AK945="SPARE-ISSUE","SPARE-ISSUE",
AK945="Fiber CAmtel","ACTIVE",
AK945="Fiber AOF","ACTIVE",
AK945="Projet OCM (HUAWEI)","PLANNED WORKS",
AK945="Projet OCM (NOKIA)","PLANNED WORKS",
AK945="ACCESS-ISSUE","ACCESS-ISSUE",
AK945="Projet OCM (ZTE, NOKIA, autres projets)","PLANNED WORKS",
AK945="No root CAuse","No root cause",
AK945="ODU HS","ACTIVE",
AK945="IP &amp; VLAN","ACTIVE",
AK945="Warehouse HUAWEI","SPARE-ISSUE",
AK945="SPARE-HS","SPARE-ISSUE",
AK945="Power Telco","ACTIVE", AK945="no impacts","no impacts"
),"")</f>
        <v>No root cause</v>
      </c>
      <c r="AM945" s="108" t="s">
        <v>5537</v>
      </c>
      <c r="AN945" s="117" t="s">
        <v>1732</v>
      </c>
      <c r="AP945" s="23" t="s">
        <v>5537</v>
      </c>
      <c r="AQ945" s="23" t="s">
        <v>5537</v>
      </c>
      <c r="AR945" s="7"/>
      <c r="AS945" s="6"/>
      <c r="AT945" s="7"/>
      <c r="AU945" s="3" t="s">
        <v>5537</v>
      </c>
      <c r="AV945" s="24" t="s">
        <v>5537</v>
      </c>
      <c r="AW945" s="24" t="s">
        <v>5537</v>
      </c>
      <c r="AX945" s="24" t="s">
        <v>5537</v>
      </c>
      <c r="AY945" s="24" t="s">
        <v>5537</v>
      </c>
      <c r="AZ945" s="24" t="s">
        <v>5537</v>
      </c>
      <c r="BA945" s="24" t="s">
        <v>5537</v>
      </c>
      <c r="BB945" s="24" t="s">
        <v>5537</v>
      </c>
      <c r="BC945" s="24" t="s">
        <v>5537</v>
      </c>
      <c r="BD945" s="24" t="s">
        <v>5537</v>
      </c>
      <c r="BE945" s="24" t="s">
        <v>5537</v>
      </c>
      <c r="BF945" s="24" t="s">
        <v>5537</v>
      </c>
      <c r="BG945" s="24" t="s">
        <v>5537</v>
      </c>
      <c r="BH945" s="24" t="s">
        <v>5537</v>
      </c>
      <c r="BI945" s="9" t="s">
        <v>5537</v>
      </c>
      <c r="BJ945" s="14"/>
      <c r="BK945" s="14" t="s">
        <v>5537</v>
      </c>
      <c r="BL945" s="14" t="str">
        <f>_xlfn.XLOOKUP(B945,'[4]cell downs 18042026 17h'!$B:$B,'[4]cell downs 18042026 17h'!$B:$B,"")</f>
        <v/>
      </c>
      <c r="BM945" s="14" t="str">
        <f>_xlfn.XLOOKUP(B945,'[5]Cells Huawei 19042026 15h'!$B:$B,'[5]Cells Huawei 19042026 15h'!$B:$B,"")</f>
        <v/>
      </c>
      <c r="BN945" s="9" t="str">
        <f>_xlfn.XLOOKUP(B945,'[6]cells down 19042026 9H40'!$B:$B,'[6]cells down 19042026 9H40'!$B:$B,"")</f>
        <v/>
      </c>
      <c r="BO945" s="9" t="s">
        <v>1732</v>
      </c>
      <c r="BP945" s="9" t="s">
        <v>12</v>
      </c>
    </row>
    <row r="946" spans="1:68" s="9" customFormat="1" x14ac:dyDescent="0.35">
      <c r="A946" s="1" t="s">
        <v>2494</v>
      </c>
      <c r="B946" s="8" t="s">
        <v>2495</v>
      </c>
      <c r="C946" s="3" t="str">
        <f>_xlfn.XLOOKUP(B946,'[1]daily break down'!$D:$D,'[1]daily break down'!$E:$E,"")</f>
        <v>Douala</v>
      </c>
      <c r="D946" s="1" t="s">
        <v>21</v>
      </c>
      <c r="E946" s="1" t="s">
        <v>30</v>
      </c>
      <c r="F946" s="3" t="s">
        <v>31</v>
      </c>
      <c r="G946" s="1" t="s">
        <v>32</v>
      </c>
      <c r="H946" s="41" t="str">
        <f>_xlfn.XLOOKUP(B946,[2]CALCULATION!$B:$B,[2]CALCULATION!$H:$H,"")</f>
        <v>ZTE</v>
      </c>
      <c r="I946" s="34">
        <v>0</v>
      </c>
      <c r="J946" s="34">
        <v>0</v>
      </c>
      <c r="K946" s="34">
        <v>0</v>
      </c>
      <c r="L946" s="34">
        <v>0</v>
      </c>
      <c r="M946" s="34">
        <v>0</v>
      </c>
      <c r="N946" s="34">
        <v>0</v>
      </c>
      <c r="O946" s="34">
        <v>0</v>
      </c>
      <c r="P946" s="34">
        <v>0</v>
      </c>
      <c r="Q946" s="34">
        <v>45.003984356496098</v>
      </c>
      <c r="R946" s="34">
        <v>0</v>
      </c>
      <c r="S946" s="109">
        <v>15.895691901162273</v>
      </c>
      <c r="T946" s="109">
        <f>_xlfn.XLOOKUP(B946,'[3]Nur des jours'!$B:$B,'[3]Nur des jours'!$U:$U,"")</f>
        <v>45.674422785525309</v>
      </c>
      <c r="U946" s="109">
        <v>13.868556899607057</v>
      </c>
      <c r="V946" s="109">
        <v>13.868556899607057</v>
      </c>
      <c r="W946" s="109">
        <v>45.674422785525309</v>
      </c>
      <c r="X946" s="109">
        <v>0</v>
      </c>
      <c r="Y946" s="109">
        <v>0</v>
      </c>
      <c r="Z946" s="109">
        <v>0</v>
      </c>
      <c r="AA946" s="109">
        <v>8.6845290698893322E-17</v>
      </c>
      <c r="AB946" s="109">
        <v>0</v>
      </c>
      <c r="AC946" s="109">
        <v>0</v>
      </c>
      <c r="AD946" s="109">
        <v>0</v>
      </c>
      <c r="AE946" s="109">
        <v>0</v>
      </c>
      <c r="AF946" s="109">
        <v>0</v>
      </c>
      <c r="AG946" s="57" t="str">
        <f>_xlfn.XLOOKUP(B946,[3]CALCULATION!$B:$B,[3]CALCULATION!$M:$M,"")</f>
        <v>Operationnel</v>
      </c>
      <c r="AH946" s="57"/>
      <c r="AI946" s="56" t="str" cm="1">
        <f t="array" ref="AI946">IFERROR(_xlfn.IFS(
AK946="MPR ISSUE","PDH",
AK946="BSS Hardware Issue","BSS",
AK946="Sites strategiques, MLL, Pylone, etc.","ENVTECH",
AK946="AKTIVCO DEFAUT GE &amp; POWER Cabinet","AKTIVCO",
AK946="AKTIVCO Coupure ENEO &amp; Baisse de tension","AKTIVCO GRID ONLY",
AK946="Coupure ENEO &amp; Baisse de tension","IHS GRID ONLY",
AK946="Defaut GE &amp; POWER Cabinet","IHS",
AK946="Sharing","Partners",
AK946="Sites strategiques &amp; DataCenter","SST &amp; DC",
AK946="Exclu","Exclu",
AK946="SAT","SAT",
AK946="SPARE-ISSUE","SPARE-ISSUE",
AK946="Fiber CAmtel","TRANS_FO_CAMTEL",
AK946="Fiber AOF","Fiber AOF",
AK946="Projet OCM (HUAWEI)","TRAVAUX-HUAWEI",
AK946="Projet OCM (NOKIA)","TRAVAUX-NOKIA",
AK946="ACCESS-ISSUE","ACCESS-ISSUE",
AK946="Projet OCM (ZTE, NOKIA, autres projets)","TRAVAUX OCM",
AK946="No root CAuse","No root cause",
AK946="ODU HS","PDH",
AK946="IP &amp; VLAN","PDH",
AK946="Warehouse HUAWEI","SPARE-ISSUE",
AK946="SPARE-HS","SPARE-ISSUE",
AK946="Power Telco","BSS",AK946="no impacts","no impacts"
),"")</f>
        <v>No root cause</v>
      </c>
      <c r="AJ946" s="56" t="str" cm="1">
        <f t="array" ref="AJ946">IFERROR(_xlfn.IFS(
AK946="MPR ISSUE","TX ISSUE",
AK946="BSS Hardware Issue","RAN ISSUE",
AK946="Sites strategiques, MLL, Pylone, etc.","ENVTECH",
AK946="AKTIVCO DEFAUT GE &amp; POWER Cabinet","POWER ISSUE",
AK946="AKTIVCO Coupure ENEO &amp; Baisse de tension","POWER ISSUE",
AK946="Coupure ENEO &amp; Baisse de tension","POWER ISSUE",
AK946="Defaut GE &amp; POWER Cabinet","POWER ISSUE",
AK946="Sharing","POWER ISSUE",
AK946="Sites strategiques &amp; DataCenter","POWER ISSUE",
AK946="Exclu","Exclu",
AK946="SAT","TX ISSUE",
AK946="SPARE-ISSUE","SPARE-ISSUE",
AK946="Fiber CAmtel","TX ISSUE",
AK946="Fiber AOF","TX ISSUE",
AK946="Projet OCM (HUAWEI)","TRAVAUX-HUAWEI",
AK946="Projet OCM (NOKIA)","TRAVAUX -NOKIA",
AK946="ACCESS-ISSUE","ACCESS-ISSUE",
AK946="Projet OCM (ZTE, NOKIA, autres projets)","TRAVAUX OCM",
AK946="No root CAuse","No root cause",
AK946="ODU HS","TX ISSUE",
AK946="IP &amp; VLAN","TX ISSUE",
AK946="Warehouse HUAWEI","SPARE-ISSUE",
AK946="SPARE-HS","SPARE-ISSUE",
AK946="Power Telco","RAN ISSUE",AK946="no impacts","no impacts"
),"")</f>
        <v>No root cause</v>
      </c>
      <c r="AK946" s="81" t="s">
        <v>5620</v>
      </c>
      <c r="AL946" s="56" t="str" cm="1">
        <f t="array" ref="AL946">IFERROR(_xlfn.IFS(
AK946="MPR ISSUE","ACTIVE",
AK946="BSS Hardware Issue","ACTIVE",
AK946="Sites strategiques, MLL, Pylone, etc.","PASSIVE",
AK946="AKTIVCO DEFAUT GE &amp; POWER Cabinet","PASSIVE",
AK946="AKTIVCO Coupure ENEO &amp; Baisse de tension","PASSIVE",
AK946="Coupure ENEO &amp; Baisse de tension","PASSIVE",
AK946="Defaut GE &amp; POWER Cabinet","PASSIVE",
AK946="Sharing","PASSIVE",
AK946="Sites strategiques &amp; DataCenter","PASSIVE",
AK946="Exclu","Exclu",
AK946="SAT","ACTIVE",
AK946="SPARE-ISSUE","SPARE-ISSUE",
AK946="Fiber CAmtel","ACTIVE",
AK946="Fiber AOF","ACTIVE",
AK946="Projet OCM (HUAWEI)","PLANNED WORKS",
AK946="Projet OCM (NOKIA)","PLANNED WORKS",
AK946="ACCESS-ISSUE","ACCESS-ISSUE",
AK946="Projet OCM (ZTE, NOKIA, autres projets)","PLANNED WORKS",
AK946="No root CAuse","No root cause",
AK946="ODU HS","ACTIVE",
AK946="IP &amp; VLAN","ACTIVE",
AK946="Warehouse HUAWEI","SPARE-ISSUE",
AK946="SPARE-HS","SPARE-ISSUE",
AK946="Power Telco","ACTIVE", AK946="no impacts","no impacts"
),"")</f>
        <v>No root cause</v>
      </c>
      <c r="AM946" s="108" t="s">
        <v>5537</v>
      </c>
      <c r="AN946" s="117" t="s">
        <v>2495</v>
      </c>
      <c r="AP946" s="23" t="s">
        <v>5537</v>
      </c>
      <c r="AQ946" s="23" t="s">
        <v>5537</v>
      </c>
      <c r="AR946" s="7"/>
      <c r="AS946" s="6"/>
      <c r="AT946" s="7"/>
      <c r="AU946" s="3" t="s">
        <v>5537</v>
      </c>
      <c r="AV946" s="24" t="s">
        <v>5537</v>
      </c>
      <c r="AW946" s="24" t="s">
        <v>5537</v>
      </c>
      <c r="AX946" s="24" t="s">
        <v>5537</v>
      </c>
      <c r="AY946" s="24" t="s">
        <v>5537</v>
      </c>
      <c r="AZ946" s="24" t="s">
        <v>5537</v>
      </c>
      <c r="BA946" s="24" t="s">
        <v>5537</v>
      </c>
      <c r="BB946" s="24" t="s">
        <v>5537</v>
      </c>
      <c r="BC946" s="24" t="s">
        <v>5537</v>
      </c>
      <c r="BD946" s="24" t="s">
        <v>5537</v>
      </c>
      <c r="BE946" s="24" t="s">
        <v>5537</v>
      </c>
      <c r="BF946" s="24" t="s">
        <v>5537</v>
      </c>
      <c r="BG946" s="24" t="s">
        <v>5537</v>
      </c>
      <c r="BH946" s="24" t="s">
        <v>5537</v>
      </c>
      <c r="BI946" s="9" t="s">
        <v>5537</v>
      </c>
      <c r="BJ946" s="14"/>
      <c r="BK946" s="14" t="s">
        <v>5537</v>
      </c>
      <c r="BL946" s="14" t="str">
        <f>_xlfn.XLOOKUP(B946,'[4]cell downs 18042026 17h'!$B:$B,'[4]cell downs 18042026 17h'!$B:$B,"")</f>
        <v/>
      </c>
      <c r="BM946" s="14" t="str">
        <f>_xlfn.XLOOKUP(B946,'[5]Cells Huawei 19042026 15h'!$B:$B,'[5]Cells Huawei 19042026 15h'!$B:$B,"")</f>
        <v/>
      </c>
      <c r="BN946" s="9" t="str">
        <f>_xlfn.XLOOKUP(B946,'[6]cells down 19042026 9H40'!$B:$B,'[6]cells down 19042026 9H40'!$B:$B,"")</f>
        <v/>
      </c>
      <c r="BO946" s="9" t="s">
        <v>5537</v>
      </c>
      <c r="BP946" s="9" t="s">
        <v>66</v>
      </c>
    </row>
    <row r="947" spans="1:68" s="9" customFormat="1" x14ac:dyDescent="0.35">
      <c r="A947" s="1" t="s">
        <v>1217</v>
      </c>
      <c r="B947" s="8" t="s">
        <v>1218</v>
      </c>
      <c r="C947" s="3" t="str">
        <f>_xlfn.XLOOKUP(B947,'[1]daily break down'!$D:$D,'[1]daily break down'!$E:$E,"")</f>
        <v>CENTRE</v>
      </c>
      <c r="D947" s="1" t="s">
        <v>21</v>
      </c>
      <c r="E947" s="1" t="s">
        <v>80</v>
      </c>
      <c r="F947" s="3" t="s">
        <v>69</v>
      </c>
      <c r="G947" s="1" t="s">
        <v>1216</v>
      </c>
      <c r="H947" s="41" t="str">
        <f>_xlfn.XLOOKUP(B947,[2]CALCULATION!$B:$B,[2]CALCULATION!$H:$H,"")</f>
        <v>ZTE</v>
      </c>
      <c r="I947" s="34">
        <v>0</v>
      </c>
      <c r="J947" s="34">
        <v>0</v>
      </c>
      <c r="K947" s="34">
        <v>0</v>
      </c>
      <c r="L947" s="34">
        <v>0</v>
      </c>
      <c r="M947" s="34">
        <v>0</v>
      </c>
      <c r="N947" s="34">
        <v>0</v>
      </c>
      <c r="O947" s="34">
        <v>0</v>
      </c>
      <c r="P947" s="34">
        <v>7.2371075582411097E-17</v>
      </c>
      <c r="Q947" s="34">
        <v>0</v>
      </c>
      <c r="R947" s="34">
        <v>0</v>
      </c>
      <c r="S947" s="109">
        <v>0</v>
      </c>
      <c r="T947" s="109">
        <f>_xlfn.XLOOKUP(B947,'[3]Nur des jours'!$B:$B,'[3]Nur des jours'!$U:$U,"")</f>
        <v>8.3824868091763767E-3</v>
      </c>
      <c r="U947" s="109">
        <v>0</v>
      </c>
      <c r="V947" s="109">
        <v>0</v>
      </c>
      <c r="W947" s="109">
        <v>8.3824868091763195E-3</v>
      </c>
      <c r="X947" s="109">
        <v>0</v>
      </c>
      <c r="Y947" s="109">
        <v>0</v>
      </c>
      <c r="Z947" s="109">
        <v>1.3891564150636491</v>
      </c>
      <c r="AA947" s="109">
        <v>2.8948430232964443E-17</v>
      </c>
      <c r="AB947" s="109">
        <v>0</v>
      </c>
      <c r="AC947" s="109">
        <v>0</v>
      </c>
      <c r="AD947" s="109">
        <v>0</v>
      </c>
      <c r="AE947" s="109">
        <v>0</v>
      </c>
      <c r="AF947" s="109">
        <v>0</v>
      </c>
      <c r="AG947" s="57" t="str">
        <f>_xlfn.XLOOKUP(B947,[3]CALCULATION!$B:$B,[3]CALCULATION!$M:$M,"")</f>
        <v>Operationnel</v>
      </c>
      <c r="AH947" s="57"/>
      <c r="AI947" s="56" t="str" cm="1">
        <f t="array" ref="AI947">IFERROR(_xlfn.IFS(
AK947="MPR ISSUE","PDH",
AK947="BSS Hardware Issue","BSS",
AK947="Sites strategiques, MLL, Pylone, etc.","ENVTECH",
AK947="AKTIVCO DEFAUT GE &amp; POWER Cabinet","AKTIVCO",
AK947="AKTIVCO Coupure ENEO &amp; Baisse de tension","AKTIVCO GRID ONLY",
AK947="Coupure ENEO &amp; Baisse de tension","IHS GRID ONLY",
AK947="Defaut GE &amp; POWER Cabinet","IHS",
AK947="Sharing","Partners",
AK947="Sites strategiques &amp; DataCenter","SST &amp; DC",
AK947="Exclu","Exclu",
AK947="SAT","SAT",
AK947="SPARE-ISSUE","SPARE-ISSUE",
AK947="Fiber CAmtel","TRANS_FO_CAMTEL",
AK947="Fiber AOF","Fiber AOF",
AK947="Projet OCM (HUAWEI)","TRAVAUX-HUAWEI",
AK947="Projet OCM (NOKIA)","TRAVAUX-NOKIA",
AK947="ACCESS-ISSUE","ACCESS-ISSUE",
AK947="Projet OCM (ZTE, NOKIA, autres projets)","TRAVAUX OCM",
AK947="No root CAuse","No root cause",
AK947="ODU HS","PDH",
AK947="IP &amp; VLAN","PDH",
AK947="Warehouse HUAWEI","SPARE-ISSUE",
AK947="SPARE-HS","SPARE-ISSUE",
AK947="Power Telco","BSS",AK947="no impacts","no impacts"
),"")</f>
        <v>No root cause</v>
      </c>
      <c r="AJ947" s="56" t="str" cm="1">
        <f t="array" ref="AJ947">IFERROR(_xlfn.IFS(
AK947="MPR ISSUE","TX ISSUE",
AK947="BSS Hardware Issue","RAN ISSUE",
AK947="Sites strategiques, MLL, Pylone, etc.","ENVTECH",
AK947="AKTIVCO DEFAUT GE &amp; POWER Cabinet","POWER ISSUE",
AK947="AKTIVCO Coupure ENEO &amp; Baisse de tension","POWER ISSUE",
AK947="Coupure ENEO &amp; Baisse de tension","POWER ISSUE",
AK947="Defaut GE &amp; POWER Cabinet","POWER ISSUE",
AK947="Sharing","POWER ISSUE",
AK947="Sites strategiques &amp; DataCenter","POWER ISSUE",
AK947="Exclu","Exclu",
AK947="SAT","TX ISSUE",
AK947="SPARE-ISSUE","SPARE-ISSUE",
AK947="Fiber CAmtel","TX ISSUE",
AK947="Fiber AOF","TX ISSUE",
AK947="Projet OCM (HUAWEI)","TRAVAUX-HUAWEI",
AK947="Projet OCM (NOKIA)","TRAVAUX -NOKIA",
AK947="ACCESS-ISSUE","ACCESS-ISSUE",
AK947="Projet OCM (ZTE, NOKIA, autres projets)","TRAVAUX OCM",
AK947="No root CAuse","No root cause",
AK947="ODU HS","TX ISSUE",
AK947="IP &amp; VLAN","TX ISSUE",
AK947="Warehouse HUAWEI","SPARE-ISSUE",
AK947="SPARE-HS","SPARE-ISSUE",
AK947="Power Telco","RAN ISSUE",AK947="no impacts","no impacts"
),"")</f>
        <v>No root cause</v>
      </c>
      <c r="AK947" s="81" t="s">
        <v>5620</v>
      </c>
      <c r="AL947" s="56" t="str" cm="1">
        <f t="array" ref="AL947">IFERROR(_xlfn.IFS(
AK947="MPR ISSUE","ACTIVE",
AK947="BSS Hardware Issue","ACTIVE",
AK947="Sites strategiques, MLL, Pylone, etc.","PASSIVE",
AK947="AKTIVCO DEFAUT GE &amp; POWER Cabinet","PASSIVE",
AK947="AKTIVCO Coupure ENEO &amp; Baisse de tension","PASSIVE",
AK947="Coupure ENEO &amp; Baisse de tension","PASSIVE",
AK947="Defaut GE &amp; POWER Cabinet","PASSIVE",
AK947="Sharing","PASSIVE",
AK947="Sites strategiques &amp; DataCenter","PASSIVE",
AK947="Exclu","Exclu",
AK947="SAT","ACTIVE",
AK947="SPARE-ISSUE","SPARE-ISSUE",
AK947="Fiber CAmtel","ACTIVE",
AK947="Fiber AOF","ACTIVE",
AK947="Projet OCM (HUAWEI)","PLANNED WORKS",
AK947="Projet OCM (NOKIA)","PLANNED WORKS",
AK947="ACCESS-ISSUE","ACCESS-ISSUE",
AK947="Projet OCM (ZTE, NOKIA, autres projets)","PLANNED WORKS",
AK947="No root CAuse","No root cause",
AK947="ODU HS","ACTIVE",
AK947="IP &amp; VLAN","ACTIVE",
AK947="Warehouse HUAWEI","SPARE-ISSUE",
AK947="SPARE-HS","SPARE-ISSUE",
AK947="Power Telco","ACTIVE", AK947="no impacts","no impacts"
),"")</f>
        <v>No root cause</v>
      </c>
      <c r="AM947" s="108" t="s">
        <v>5537</v>
      </c>
      <c r="AN947" s="117" t="s">
        <v>1218</v>
      </c>
      <c r="AP947" s="23" t="s">
        <v>5537</v>
      </c>
      <c r="AQ947" s="23" t="s">
        <v>5537</v>
      </c>
      <c r="AR947" s="7"/>
      <c r="AS947" s="6"/>
      <c r="AT947" s="7"/>
      <c r="AU947" s="3" t="s">
        <v>5537</v>
      </c>
      <c r="AV947" s="24" t="s">
        <v>5537</v>
      </c>
      <c r="AW947" s="24" t="s">
        <v>5537</v>
      </c>
      <c r="AX947" s="24" t="s">
        <v>5537</v>
      </c>
      <c r="AY947" s="24" t="s">
        <v>5537</v>
      </c>
      <c r="AZ947" s="24" t="s">
        <v>5537</v>
      </c>
      <c r="BA947" s="24" t="s">
        <v>5537</v>
      </c>
      <c r="BB947" s="24" t="s">
        <v>5537</v>
      </c>
      <c r="BC947" s="24" t="s">
        <v>5537</v>
      </c>
      <c r="BD947" s="24" t="s">
        <v>5537</v>
      </c>
      <c r="BE947" s="24" t="s">
        <v>5537</v>
      </c>
      <c r="BF947" s="24" t="s">
        <v>5537</v>
      </c>
      <c r="BG947" s="24" t="s">
        <v>5537</v>
      </c>
      <c r="BH947" s="24" t="s">
        <v>5537</v>
      </c>
      <c r="BI947" s="9" t="s">
        <v>5537</v>
      </c>
      <c r="BJ947" s="14"/>
      <c r="BK947" s="14" t="s">
        <v>5537</v>
      </c>
      <c r="BL947" s="14" t="str">
        <f>_xlfn.XLOOKUP(B947,'[4]cell downs 18042026 17h'!$B:$B,'[4]cell downs 18042026 17h'!$B:$B,"")</f>
        <v/>
      </c>
      <c r="BM947" s="14" t="str">
        <f>_xlfn.XLOOKUP(B947,'[5]Cells Huawei 19042026 15h'!$B:$B,'[5]Cells Huawei 19042026 15h'!$B:$B,"")</f>
        <v/>
      </c>
      <c r="BN947" s="9" t="str">
        <f>_xlfn.XLOOKUP(B947,'[6]cells down 19042026 9H40'!$B:$B,'[6]cells down 19042026 9H40'!$B:$B,"")</f>
        <v/>
      </c>
      <c r="BO947" s="9" t="s">
        <v>5537</v>
      </c>
      <c r="BP947" s="9" t="s">
        <v>5537</v>
      </c>
    </row>
    <row r="948" spans="1:68" s="9" customFormat="1" x14ac:dyDescent="0.35">
      <c r="A948" s="22" t="s">
        <v>3171</v>
      </c>
      <c r="B948" s="8" t="s">
        <v>3172</v>
      </c>
      <c r="C948" s="3" t="str">
        <f>_xlfn.XLOOKUP(B948,'[1]daily break down'!$D:$D,'[1]daily break down'!$E:$E,"")</f>
        <v>Yaounde</v>
      </c>
      <c r="D948" s="1" t="s">
        <v>11</v>
      </c>
      <c r="E948" s="1" t="s">
        <v>12</v>
      </c>
      <c r="F948" s="3" t="s">
        <v>37</v>
      </c>
      <c r="G948" s="1" t="s">
        <v>38</v>
      </c>
      <c r="H948" s="41" t="str">
        <f>_xlfn.XLOOKUP(B948,[2]CALCULATION!$B:$B,[2]CALCULATION!$H:$H,"")</f>
        <v>ZTE</v>
      </c>
      <c r="I948" s="34">
        <v>6.8917239529382206</v>
      </c>
      <c r="J948" s="34">
        <v>9.2142078514295171</v>
      </c>
      <c r="K948" s="34">
        <v>9.2457045997380387</v>
      </c>
      <c r="L948" s="34">
        <v>9.2457045997380387</v>
      </c>
      <c r="M948" s="34">
        <v>9.2457045997380387</v>
      </c>
      <c r="N948" s="34">
        <v>9.2457045997380387</v>
      </c>
      <c r="O948" s="34">
        <v>17.685994897740798</v>
      </c>
      <c r="P948" s="34">
        <v>12.21141059774622</v>
      </c>
      <c r="Q948" s="34">
        <v>11.064240525292995</v>
      </c>
      <c r="R948" s="34">
        <v>18.985744065199334</v>
      </c>
      <c r="S948" s="109">
        <v>9.2457045997380387</v>
      </c>
      <c r="T948" s="109">
        <f>_xlfn.XLOOKUP(B948,'[3]Nur des jours'!$B:$B,'[3]Nur des jours'!$U:$U,"")</f>
        <v>56.225548107626857</v>
      </c>
      <c r="U948" s="109">
        <v>4.5175004922481614</v>
      </c>
      <c r="V948" s="109">
        <v>8.14581531990423</v>
      </c>
      <c r="W948" s="109">
        <v>56.225548107626857</v>
      </c>
      <c r="X948" s="109">
        <v>13.868556899607057</v>
      </c>
      <c r="Y948" s="109">
        <v>56.081476344978917</v>
      </c>
      <c r="Z948" s="109">
        <v>0</v>
      </c>
      <c r="AA948" s="109">
        <v>0</v>
      </c>
      <c r="AB948" s="109">
        <v>0</v>
      </c>
      <c r="AC948" s="109">
        <v>0</v>
      </c>
      <c r="AD948" s="109">
        <v>0</v>
      </c>
      <c r="AE948" s="109">
        <v>0</v>
      </c>
      <c r="AF948" s="109">
        <v>0</v>
      </c>
      <c r="AG948" s="57" t="str">
        <f>_xlfn.XLOOKUP(B948,[3]CALCULATION!$B:$B,[3]CALCULATION!$M:$M,"")</f>
        <v>Operationnel</v>
      </c>
      <c r="AH948" s="57"/>
      <c r="AI948" s="56" t="str" cm="1">
        <f t="array" ref="AI948">IFERROR(_xlfn.IFS(
AK948="MPR ISSUE","PDH",
AK948="BSS Hardware Issue","BSS",
AK948="Sites strategiques, MLL, Pylone, etc.","ENVTECH",
AK948="AKTIVCO DEFAUT GE &amp; POWER Cabinet","AKTIVCO",
AK948="AKTIVCO Coupure ENEO &amp; Baisse de tension","AKTIVCO GRID ONLY",
AK948="Coupure ENEO &amp; Baisse de tension","IHS GRID ONLY",
AK948="Defaut GE &amp; POWER Cabinet","IHS",
AK948="Sharing","Partners",
AK948="Sites strategiques &amp; DataCenter","SST &amp; DC",
AK948="Exclu","Exclu",
AK948="SAT","SAT",
AK948="SPARE-ISSUE","SPARE-ISSUE",
AK948="Fiber CAmtel","TRANS_FO_CAMTEL",
AK948="Fiber AOF","Fiber AOF",
AK948="Projet OCM (HUAWEI)","TRAVAUX-HUAWEI",
AK948="Projet OCM (NOKIA)","TRAVAUX-NOKIA",
AK948="ACCESS-ISSUE","ACCESS-ISSUE",
AK948="Projet OCM (ZTE, NOKIA, autres projets)","TRAVAUX OCM",
AK948="No root CAuse","No root cause",
AK948="ODU HS","PDH",
AK948="IP &amp; VLAN","PDH",
AK948="Warehouse HUAWEI","SPARE-ISSUE",
AK948="SPARE-HS","SPARE-ISSUE",
AK948="Power Telco","BSS",AK948="no impacts","no impacts"
),"")</f>
        <v>BSS</v>
      </c>
      <c r="AJ948" s="56" t="str" cm="1">
        <f t="array" ref="AJ948">IFERROR(_xlfn.IFS(
AK948="MPR ISSUE","TX ISSUE",
AK948="BSS Hardware Issue","RAN ISSUE",
AK948="Sites strategiques, MLL, Pylone, etc.","ENVTECH",
AK948="AKTIVCO DEFAUT GE &amp; POWER Cabinet","POWER ISSUE",
AK948="AKTIVCO Coupure ENEO &amp; Baisse de tension","POWER ISSUE",
AK948="Coupure ENEO &amp; Baisse de tension","POWER ISSUE",
AK948="Defaut GE &amp; POWER Cabinet","POWER ISSUE",
AK948="Sharing","POWER ISSUE",
AK948="Sites strategiques &amp; DataCenter","POWER ISSUE",
AK948="Exclu","Exclu",
AK948="SAT","TX ISSUE",
AK948="SPARE-ISSUE","SPARE-ISSUE",
AK948="Fiber CAmtel","TX ISSUE",
AK948="Fiber AOF","TX ISSUE",
AK948="Projet OCM (HUAWEI)","TRAVAUX-HUAWEI",
AK948="Projet OCM (NOKIA)","TRAVAUX -NOKIA",
AK948="ACCESS-ISSUE","ACCESS-ISSUE",
AK948="Projet OCM (ZTE, NOKIA, autres projets)","TRAVAUX OCM",
AK948="No root CAuse","No root cause",
AK948="ODU HS","TX ISSUE",
AK948="IP &amp; VLAN","TX ISSUE",
AK948="Warehouse HUAWEI","SPARE-ISSUE",
AK948="SPARE-HS","SPARE-ISSUE",
AK948="Power Telco","RAN ISSUE",AK948="no impacts","no impacts"
),"")</f>
        <v>RAN ISSUE</v>
      </c>
      <c r="AK948" s="81" t="s">
        <v>5320</v>
      </c>
      <c r="AL948" s="56" t="str" cm="1">
        <f t="array" ref="AL948">IFERROR(_xlfn.IFS(
AK948="MPR ISSUE","ACTIVE",
AK948="BSS Hardware Issue","ACTIVE",
AK948="Sites strategiques, MLL, Pylone, etc.","PASSIVE",
AK948="AKTIVCO DEFAUT GE &amp; POWER Cabinet","PASSIVE",
AK948="AKTIVCO Coupure ENEO &amp; Baisse de tension","PASSIVE",
AK948="Coupure ENEO &amp; Baisse de tension","PASSIVE",
AK948="Defaut GE &amp; POWER Cabinet","PASSIVE",
AK948="Sharing","PASSIVE",
AK948="Sites strategiques &amp; DataCenter","PASSIVE",
AK948="Exclu","Exclu",
AK948="SAT","ACTIVE",
AK948="SPARE-ISSUE","SPARE-ISSUE",
AK948="Fiber CAmtel","ACTIVE",
AK948="Fiber AOF","ACTIVE",
AK948="Projet OCM (HUAWEI)","PLANNED WORKS",
AK948="Projet OCM (NOKIA)","PLANNED WORKS",
AK948="ACCESS-ISSUE","ACCESS-ISSUE",
AK948="Projet OCM (ZTE, NOKIA, autres projets)","PLANNED WORKS",
AK948="No root CAuse","No root cause",
AK948="ODU HS","ACTIVE",
AK948="IP &amp; VLAN","ACTIVE",
AK948="Warehouse HUAWEI","SPARE-ISSUE",
AK948="SPARE-HS","SPARE-ISSUE",
AK948="Power Telco","ACTIVE", AK948="no impacts","no impacts"
),"")</f>
        <v>ACTIVE</v>
      </c>
      <c r="AM948" s="108" t="s">
        <v>6074</v>
      </c>
      <c r="AN948" s="117" t="s">
        <v>3172</v>
      </c>
      <c r="AP948" s="23" t="s">
        <v>5537</v>
      </c>
      <c r="AQ948" s="23" t="s">
        <v>5537</v>
      </c>
      <c r="AR948" s="7"/>
      <c r="AS948" s="6"/>
      <c r="AT948" s="7"/>
      <c r="AU948" s="3" t="s">
        <v>5537</v>
      </c>
      <c r="AV948" s="24" t="s">
        <v>5537</v>
      </c>
      <c r="AW948" s="24" t="s">
        <v>5537</v>
      </c>
      <c r="AX948" s="24" t="s">
        <v>5537</v>
      </c>
      <c r="AY948" s="24" t="s">
        <v>5537</v>
      </c>
      <c r="AZ948" s="24" t="s">
        <v>5537</v>
      </c>
      <c r="BA948" s="24" t="s">
        <v>5537</v>
      </c>
      <c r="BB948" s="24" t="s">
        <v>5537</v>
      </c>
      <c r="BC948" s="24" t="s">
        <v>5537</v>
      </c>
      <c r="BD948" s="24" t="s">
        <v>5537</v>
      </c>
      <c r="BE948" s="24" t="s">
        <v>5537</v>
      </c>
      <c r="BF948" s="24" t="s">
        <v>5537</v>
      </c>
      <c r="BG948" s="24" t="s">
        <v>5537</v>
      </c>
      <c r="BH948" s="24" t="s">
        <v>5537</v>
      </c>
      <c r="BI948" s="9" t="s">
        <v>5537</v>
      </c>
      <c r="BJ948" s="14"/>
      <c r="BK948" s="14" t="s">
        <v>3172</v>
      </c>
      <c r="BL948" s="14" t="str">
        <f>_xlfn.XLOOKUP(B948,'[4]cell downs 18042026 17h'!$B:$B,'[4]cell downs 18042026 17h'!$B:$B,"")</f>
        <v/>
      </c>
      <c r="BM948" s="14" t="str">
        <f>_xlfn.XLOOKUP(B948,'[5]Cells Huawei 19042026 15h'!$B:$B,'[5]Cells Huawei 19042026 15h'!$B:$B,"")</f>
        <v/>
      </c>
      <c r="BN948" s="9" t="str">
        <f>_xlfn.XLOOKUP(B948,'[6]cells down 19042026 9H40'!$B:$B,'[6]cells down 19042026 9H40'!$B:$B,"")</f>
        <v>CTR_449</v>
      </c>
      <c r="BO948" s="9" t="s">
        <v>3172</v>
      </c>
      <c r="BP948" s="9" t="s">
        <v>5459</v>
      </c>
    </row>
    <row r="949" spans="1:68" s="9" customFormat="1" x14ac:dyDescent="0.35">
      <c r="A949" s="1" t="s">
        <v>3433</v>
      </c>
      <c r="B949" s="8" t="s">
        <v>3434</v>
      </c>
      <c r="C949" s="3" t="str">
        <f>_xlfn.XLOOKUP(B949,'[1]daily break down'!$D:$D,'[1]daily break down'!$E:$E,"")</f>
        <v>Yaounde</v>
      </c>
      <c r="D949" s="1" t="s">
        <v>11</v>
      </c>
      <c r="E949" s="1" t="s">
        <v>145</v>
      </c>
      <c r="F949" s="3" t="s">
        <v>37</v>
      </c>
      <c r="G949" s="1" t="s">
        <v>38</v>
      </c>
      <c r="H949" s="41" t="str">
        <f>_xlfn.XLOOKUP(B949,[2]CALCULATION!$B:$B,[2]CALCULATION!$H:$H,"")</f>
        <v>ZTE</v>
      </c>
      <c r="I949" s="34">
        <v>0</v>
      </c>
      <c r="J949" s="34">
        <v>0</v>
      </c>
      <c r="K949" s="34">
        <v>0</v>
      </c>
      <c r="L949" s="34">
        <v>2.2632714384775689E-2</v>
      </c>
      <c r="M949" s="34">
        <v>0</v>
      </c>
      <c r="N949" s="34">
        <v>0</v>
      </c>
      <c r="O949" s="34">
        <v>2.4451892373150014E-2</v>
      </c>
      <c r="P949" s="34">
        <v>0</v>
      </c>
      <c r="Q949" s="34">
        <v>0</v>
      </c>
      <c r="R949" s="34">
        <v>0</v>
      </c>
      <c r="S949" s="109">
        <v>0</v>
      </c>
      <c r="T949" s="109">
        <f>_xlfn.XLOOKUP(B949,'[3]Nur des jours'!$B:$B,'[3]Nur des jours'!$U:$U,"")</f>
        <v>27.834725182845226</v>
      </c>
      <c r="U949" s="109">
        <v>19.101012176364669</v>
      </c>
      <c r="V949" s="109">
        <v>0</v>
      </c>
      <c r="W949" s="109">
        <v>27.834725182845226</v>
      </c>
      <c r="X949" s="109">
        <v>50.176585110420525</v>
      </c>
      <c r="Y949" s="109">
        <v>53.338387794528451</v>
      </c>
      <c r="Z949" s="109">
        <v>0</v>
      </c>
      <c r="AA949" s="109">
        <v>0</v>
      </c>
      <c r="AB949" s="109">
        <v>0</v>
      </c>
      <c r="AC949" s="109">
        <v>0</v>
      </c>
      <c r="AD949" s="109">
        <v>0</v>
      </c>
      <c r="AE949" s="109">
        <v>0</v>
      </c>
      <c r="AF949" s="109">
        <v>0</v>
      </c>
      <c r="AG949" s="57" t="str">
        <f>_xlfn.XLOOKUP(B949,[3]CALCULATION!$B:$B,[3]CALCULATION!$M:$M,"")</f>
        <v>Operationnel</v>
      </c>
      <c r="AH949" s="57"/>
      <c r="AI949" s="56" t="str" cm="1">
        <f t="array" ref="AI949">IFERROR(_xlfn.IFS(
AK949="MPR ISSUE","PDH",
AK949="BSS Hardware Issue","BSS",
AK949="Sites strategiques, MLL, Pylone, etc.","ENVTECH",
AK949="AKTIVCO DEFAUT GE &amp; POWER Cabinet","AKTIVCO",
AK949="AKTIVCO Coupure ENEO &amp; Baisse de tension","AKTIVCO GRID ONLY",
AK949="Coupure ENEO &amp; Baisse de tension","IHS GRID ONLY",
AK949="Defaut GE &amp; POWER Cabinet","IHS",
AK949="Sharing","Partners",
AK949="Sites strategiques &amp; DataCenter","SST &amp; DC",
AK949="Exclu","Exclu",
AK949="SAT","SAT",
AK949="SPARE-ISSUE","SPARE-ISSUE",
AK949="Fiber CAmtel","TRANS_FO_CAMTEL",
AK949="Fiber AOF","Fiber AOF",
AK949="Projet OCM (HUAWEI)","TRAVAUX-HUAWEI",
AK949="Projet OCM (NOKIA)","TRAVAUX-NOKIA",
AK949="ACCESS-ISSUE","ACCESS-ISSUE",
AK949="Projet OCM (ZTE, NOKIA, autres projets)","TRAVAUX OCM",
AK949="No root CAuse","No root cause",
AK949="ODU HS","PDH",
AK949="IP &amp; VLAN","PDH",
AK949="Warehouse HUAWEI","SPARE-ISSUE",
AK949="SPARE-HS","SPARE-ISSUE",
AK949="Power Telco","BSS",AK949="no impacts","no impacts"
),"")</f>
        <v>No root cause</v>
      </c>
      <c r="AJ949" s="56" t="str" cm="1">
        <f t="array" ref="AJ949">IFERROR(_xlfn.IFS(
AK949="MPR ISSUE","TX ISSUE",
AK949="BSS Hardware Issue","RAN ISSUE",
AK949="Sites strategiques, MLL, Pylone, etc.","ENVTECH",
AK949="AKTIVCO DEFAUT GE &amp; POWER Cabinet","POWER ISSUE",
AK949="AKTIVCO Coupure ENEO &amp; Baisse de tension","POWER ISSUE",
AK949="Coupure ENEO &amp; Baisse de tension","POWER ISSUE",
AK949="Defaut GE &amp; POWER Cabinet","POWER ISSUE",
AK949="Sharing","POWER ISSUE",
AK949="Sites strategiques &amp; DataCenter","POWER ISSUE",
AK949="Exclu","Exclu",
AK949="SAT","TX ISSUE",
AK949="SPARE-ISSUE","SPARE-ISSUE",
AK949="Fiber CAmtel","TX ISSUE",
AK949="Fiber AOF","TX ISSUE",
AK949="Projet OCM (HUAWEI)","TRAVAUX-HUAWEI",
AK949="Projet OCM (NOKIA)","TRAVAUX -NOKIA",
AK949="ACCESS-ISSUE","ACCESS-ISSUE",
AK949="Projet OCM (ZTE, NOKIA, autres projets)","TRAVAUX OCM",
AK949="No root CAuse","No root cause",
AK949="ODU HS","TX ISSUE",
AK949="IP &amp; VLAN","TX ISSUE",
AK949="Warehouse HUAWEI","SPARE-ISSUE",
AK949="SPARE-HS","SPARE-ISSUE",
AK949="Power Telco","RAN ISSUE",AK949="no impacts","no impacts"
),"")</f>
        <v>No root cause</v>
      </c>
      <c r="AK949" s="81" t="s">
        <v>5620</v>
      </c>
      <c r="AL949" s="56" t="str" cm="1">
        <f t="array" ref="AL949">IFERROR(_xlfn.IFS(
AK949="MPR ISSUE","ACTIVE",
AK949="BSS Hardware Issue","ACTIVE",
AK949="Sites strategiques, MLL, Pylone, etc.","PASSIVE",
AK949="AKTIVCO DEFAUT GE &amp; POWER Cabinet","PASSIVE",
AK949="AKTIVCO Coupure ENEO &amp; Baisse de tension","PASSIVE",
AK949="Coupure ENEO &amp; Baisse de tension","PASSIVE",
AK949="Defaut GE &amp; POWER Cabinet","PASSIVE",
AK949="Sharing","PASSIVE",
AK949="Sites strategiques &amp; DataCenter","PASSIVE",
AK949="Exclu","Exclu",
AK949="SAT","ACTIVE",
AK949="SPARE-ISSUE","SPARE-ISSUE",
AK949="Fiber CAmtel","ACTIVE",
AK949="Fiber AOF","ACTIVE",
AK949="Projet OCM (HUAWEI)","PLANNED WORKS",
AK949="Projet OCM (NOKIA)","PLANNED WORKS",
AK949="ACCESS-ISSUE","ACCESS-ISSUE",
AK949="Projet OCM (ZTE, NOKIA, autres projets)","PLANNED WORKS",
AK949="No root CAuse","No root cause",
AK949="ODU HS","ACTIVE",
AK949="IP &amp; VLAN","ACTIVE",
AK949="Warehouse HUAWEI","SPARE-ISSUE",
AK949="SPARE-HS","SPARE-ISSUE",
AK949="Power Telco","ACTIVE", AK949="no impacts","no impacts"
),"")</f>
        <v>No root cause</v>
      </c>
      <c r="AM949" s="108" t="s">
        <v>5537</v>
      </c>
      <c r="AN949" s="117" t="s">
        <v>3434</v>
      </c>
      <c r="AP949" s="23" t="s">
        <v>5537</v>
      </c>
      <c r="AQ949" s="23" t="s">
        <v>5537</v>
      </c>
      <c r="AR949" s="7"/>
      <c r="AS949" s="6"/>
      <c r="AT949" s="7"/>
      <c r="AU949" s="3" t="s">
        <v>5537</v>
      </c>
      <c r="AV949" s="24" t="s">
        <v>5537</v>
      </c>
      <c r="AW949" s="24" t="s">
        <v>5537</v>
      </c>
      <c r="AX949" s="24" t="s">
        <v>5537</v>
      </c>
      <c r="AY949" s="24" t="s">
        <v>5537</v>
      </c>
      <c r="AZ949" s="24" t="s">
        <v>5537</v>
      </c>
      <c r="BA949" s="24" t="s">
        <v>5537</v>
      </c>
      <c r="BB949" s="24" t="s">
        <v>5537</v>
      </c>
      <c r="BC949" s="24" t="s">
        <v>5537</v>
      </c>
      <c r="BD949" s="24" t="s">
        <v>5537</v>
      </c>
      <c r="BE949" s="24" t="s">
        <v>5537</v>
      </c>
      <c r="BF949" s="24" t="s">
        <v>5537</v>
      </c>
      <c r="BG949" s="24" t="s">
        <v>5537</v>
      </c>
      <c r="BH949" s="24" t="s">
        <v>5537</v>
      </c>
      <c r="BI949" s="9" t="s">
        <v>5537</v>
      </c>
      <c r="BJ949" s="14"/>
      <c r="BK949" s="14" t="s">
        <v>5537</v>
      </c>
      <c r="BL949" s="14" t="str">
        <f>_xlfn.XLOOKUP(B949,'[4]cell downs 18042026 17h'!$B:$B,'[4]cell downs 18042026 17h'!$B:$B,"")</f>
        <v/>
      </c>
      <c r="BM949" s="14" t="str">
        <f>_xlfn.XLOOKUP(B949,'[5]Cells Huawei 19042026 15h'!$B:$B,'[5]Cells Huawei 19042026 15h'!$B:$B,"")</f>
        <v/>
      </c>
      <c r="BN949" s="9" t="str">
        <f>_xlfn.XLOOKUP(B949,'[6]cells down 19042026 9H40'!$B:$B,'[6]cells down 19042026 9H40'!$B:$B,"")</f>
        <v/>
      </c>
      <c r="BO949" s="9" t="s">
        <v>3434</v>
      </c>
      <c r="BP949" s="9" t="s">
        <v>1713</v>
      </c>
    </row>
    <row r="950" spans="1:68" s="9" customFormat="1" ht="23.5" customHeight="1" x14ac:dyDescent="0.35">
      <c r="A950" s="1" t="s">
        <v>643</v>
      </c>
      <c r="B950" s="1" t="s">
        <v>644</v>
      </c>
      <c r="C950" s="3" t="str">
        <f>_xlfn.XLOOKUP(B950,'[1]daily break down'!$D:$D,'[1]daily break down'!$E:$E,"")</f>
        <v>Yaounde</v>
      </c>
      <c r="D950" s="1" t="s">
        <v>11</v>
      </c>
      <c r="E950" s="1" t="s">
        <v>12</v>
      </c>
      <c r="F950" s="3" t="s">
        <v>37</v>
      </c>
      <c r="G950" s="1" t="s">
        <v>38</v>
      </c>
      <c r="H950" s="41" t="str">
        <f>_xlfn.XLOOKUP(B950,[2]CALCULATION!$B:$B,[2]CALCULATION!$H:$H,"")</f>
        <v>ZTE</v>
      </c>
      <c r="I950" s="34">
        <v>4.3638512925437958</v>
      </c>
      <c r="J950" s="34">
        <v>13.934903390947767</v>
      </c>
      <c r="K950" s="34">
        <v>0</v>
      </c>
      <c r="L950" s="34">
        <v>0</v>
      </c>
      <c r="M950" s="34">
        <v>0</v>
      </c>
      <c r="N950" s="34">
        <v>0</v>
      </c>
      <c r="O950" s="34">
        <v>0</v>
      </c>
      <c r="P950" s="34">
        <v>0</v>
      </c>
      <c r="Q950" s="34">
        <v>0</v>
      </c>
      <c r="R950" s="34">
        <v>0</v>
      </c>
      <c r="S950" s="109">
        <v>5.2243046459665603</v>
      </c>
      <c r="T950" s="109">
        <f>_xlfn.XLOOKUP(B950,'[3]Nur des jours'!$B:$B,'[3]Nur des jours'!$U:$U,"")</f>
        <v>35.558865746091257</v>
      </c>
      <c r="U950" s="109">
        <v>9.7253076907711318</v>
      </c>
      <c r="V950" s="109">
        <v>3.4415102173596646</v>
      </c>
      <c r="W950" s="109">
        <v>35.558865746091257</v>
      </c>
      <c r="X950" s="109">
        <v>13.868556899607057</v>
      </c>
      <c r="Y950" s="109">
        <v>28.43162958397183</v>
      </c>
      <c r="Z950" s="109">
        <v>0</v>
      </c>
      <c r="AA950" s="109">
        <v>0</v>
      </c>
      <c r="AB950" s="109">
        <v>0</v>
      </c>
      <c r="AC950" s="109">
        <v>0</v>
      </c>
      <c r="AD950" s="109">
        <v>0</v>
      </c>
      <c r="AE950" s="109">
        <v>0</v>
      </c>
      <c r="AF950" s="109">
        <v>0</v>
      </c>
      <c r="AG950" s="57" t="str">
        <f>_xlfn.XLOOKUP(B950,[3]CALCULATION!$B:$B,[3]CALCULATION!$M:$M,"")</f>
        <v>Operationnel</v>
      </c>
      <c r="AH950" s="57"/>
      <c r="AI950" s="56" t="str" cm="1">
        <f t="array" ref="AI950">IFERROR(_xlfn.IFS(
AK950="MPR ISSUE","PDH",
AK950="BSS Hardware Issue","BSS",
AK950="Sites strategiques, MLL, Pylone, etc.","ENVTECH",
AK950="AKTIVCO DEFAUT GE &amp; POWER Cabinet","AKTIVCO",
AK950="AKTIVCO Coupure ENEO &amp; Baisse de tension","AKTIVCO GRID ONLY",
AK950="Coupure ENEO &amp; Baisse de tension","IHS GRID ONLY",
AK950="Defaut GE &amp; POWER Cabinet","IHS",
AK950="Sharing","Partners",
AK950="Sites strategiques &amp; DataCenter","SST &amp; DC",
AK950="Exclu","Exclu",
AK950="SAT","SAT",
AK950="SPARE-ISSUE","SPARE-ISSUE",
AK950="Fiber CAmtel","TRANS_FO_CAMTEL",
AK950="Fiber AOF","Fiber AOF",
AK950="Projet OCM (HUAWEI)","TRAVAUX-HUAWEI",
AK950="Projet OCM (NOKIA)","TRAVAUX-NOKIA",
AK950="ACCESS-ISSUE","ACCESS-ISSUE",
AK950="Projet OCM (ZTE, NOKIA, autres projets)","TRAVAUX OCM",
AK950="No root CAuse","No root cause",
AK950="ODU HS","PDH",
AK950="IP &amp; VLAN","PDH",
AK950="Warehouse HUAWEI","SPARE-ISSUE",
AK950="SPARE-HS","SPARE-ISSUE",
AK950="Power Telco","BSS",AK950="no impacts","no impacts"
),"")</f>
        <v>No root cause</v>
      </c>
      <c r="AJ950" s="56" t="str" cm="1">
        <f t="array" ref="AJ950">IFERROR(_xlfn.IFS(
AK950="MPR ISSUE","TX ISSUE",
AK950="BSS Hardware Issue","RAN ISSUE",
AK950="Sites strategiques, MLL, Pylone, etc.","ENVTECH",
AK950="AKTIVCO DEFAUT GE &amp; POWER Cabinet","POWER ISSUE",
AK950="AKTIVCO Coupure ENEO &amp; Baisse de tension","POWER ISSUE",
AK950="Coupure ENEO &amp; Baisse de tension","POWER ISSUE",
AK950="Defaut GE &amp; POWER Cabinet","POWER ISSUE",
AK950="Sharing","POWER ISSUE",
AK950="Sites strategiques &amp; DataCenter","POWER ISSUE",
AK950="Exclu","Exclu",
AK950="SAT","TX ISSUE",
AK950="SPARE-ISSUE","SPARE-ISSUE",
AK950="Fiber CAmtel","TX ISSUE",
AK950="Fiber AOF","TX ISSUE",
AK950="Projet OCM (HUAWEI)","TRAVAUX-HUAWEI",
AK950="Projet OCM (NOKIA)","TRAVAUX -NOKIA",
AK950="ACCESS-ISSUE","ACCESS-ISSUE",
AK950="Projet OCM (ZTE, NOKIA, autres projets)","TRAVAUX OCM",
AK950="No root CAuse","No root cause",
AK950="ODU HS","TX ISSUE",
AK950="IP &amp; VLAN","TX ISSUE",
AK950="Warehouse HUAWEI","SPARE-ISSUE",
AK950="SPARE-HS","SPARE-ISSUE",
AK950="Power Telco","RAN ISSUE",AK950="no impacts","no impacts"
),"")</f>
        <v>No root cause</v>
      </c>
      <c r="AK950" s="81" t="s">
        <v>5620</v>
      </c>
      <c r="AL950" s="56" t="str" cm="1">
        <f t="array" ref="AL950">IFERROR(_xlfn.IFS(
AK950="MPR ISSUE","ACTIVE",
AK950="BSS Hardware Issue","ACTIVE",
AK950="Sites strategiques, MLL, Pylone, etc.","PASSIVE",
AK950="AKTIVCO DEFAUT GE &amp; POWER Cabinet","PASSIVE",
AK950="AKTIVCO Coupure ENEO &amp; Baisse de tension","PASSIVE",
AK950="Coupure ENEO &amp; Baisse de tension","PASSIVE",
AK950="Defaut GE &amp; POWER Cabinet","PASSIVE",
AK950="Sharing","PASSIVE",
AK950="Sites strategiques &amp; DataCenter","PASSIVE",
AK950="Exclu","Exclu",
AK950="SAT","ACTIVE",
AK950="SPARE-ISSUE","SPARE-ISSUE",
AK950="Fiber CAmtel","ACTIVE",
AK950="Fiber AOF","ACTIVE",
AK950="Projet OCM (HUAWEI)","PLANNED WORKS",
AK950="Projet OCM (NOKIA)","PLANNED WORKS",
AK950="ACCESS-ISSUE","ACCESS-ISSUE",
AK950="Projet OCM (ZTE, NOKIA, autres projets)","PLANNED WORKS",
AK950="No root CAuse","No root cause",
AK950="ODU HS","ACTIVE",
AK950="IP &amp; VLAN","ACTIVE",
AK950="Warehouse HUAWEI","SPARE-ISSUE",
AK950="SPARE-HS","SPARE-ISSUE",
AK950="Power Telco","ACTIVE", AK950="no impacts","no impacts"
),"")</f>
        <v>No root cause</v>
      </c>
      <c r="AM950" s="108" t="s">
        <v>5537</v>
      </c>
      <c r="AN950" s="117" t="s">
        <v>644</v>
      </c>
      <c r="AP950" s="23" t="s">
        <v>5537</v>
      </c>
      <c r="AQ950" s="23" t="s">
        <v>5537</v>
      </c>
      <c r="AR950" s="7"/>
      <c r="AS950" s="6"/>
      <c r="AT950" s="7"/>
      <c r="AU950" s="3" t="s">
        <v>5537</v>
      </c>
      <c r="AV950" s="24" t="s">
        <v>5537</v>
      </c>
      <c r="AW950" s="24" t="s">
        <v>5537</v>
      </c>
      <c r="AX950" s="24" t="s">
        <v>5537</v>
      </c>
      <c r="AY950" s="24" t="s">
        <v>5537</v>
      </c>
      <c r="AZ950" s="24" t="s">
        <v>5537</v>
      </c>
      <c r="BA950" s="24" t="s">
        <v>5537</v>
      </c>
      <c r="BB950" s="24" t="s">
        <v>5537</v>
      </c>
      <c r="BC950" s="24" t="s">
        <v>5537</v>
      </c>
      <c r="BD950" s="24" t="s">
        <v>5537</v>
      </c>
      <c r="BE950" s="24" t="s">
        <v>5537</v>
      </c>
      <c r="BF950" s="24" t="s">
        <v>5537</v>
      </c>
      <c r="BG950" s="24" t="s">
        <v>5537</v>
      </c>
      <c r="BH950" s="24" t="s">
        <v>5537</v>
      </c>
      <c r="BI950" s="9" t="s">
        <v>5537</v>
      </c>
      <c r="BJ950" s="14"/>
      <c r="BK950" s="14" t="s">
        <v>5537</v>
      </c>
      <c r="BL950" s="14" t="str">
        <f>_xlfn.XLOOKUP(B950,'[4]cell downs 18042026 17h'!$B:$B,'[4]cell downs 18042026 17h'!$B:$B,"")</f>
        <v/>
      </c>
      <c r="BM950" s="14" t="str">
        <f>_xlfn.XLOOKUP(B950,'[5]Cells Huawei 19042026 15h'!$B:$B,'[5]Cells Huawei 19042026 15h'!$B:$B,"")</f>
        <v/>
      </c>
      <c r="BN950" s="9" t="str">
        <f>_xlfn.XLOOKUP(B950,'[6]cells down 19042026 9H40'!$B:$B,'[6]cells down 19042026 9H40'!$B:$B,"")</f>
        <v/>
      </c>
      <c r="BO950" s="9" t="s">
        <v>644</v>
      </c>
      <c r="BP950" s="9" t="s">
        <v>5537</v>
      </c>
    </row>
    <row r="951" spans="1:68" s="9" customFormat="1" x14ac:dyDescent="0.35">
      <c r="A951" s="1" t="s">
        <v>1606</v>
      </c>
      <c r="B951" s="8" t="s">
        <v>1607</v>
      </c>
      <c r="C951" s="3" t="str">
        <f>_xlfn.XLOOKUP(B951,'[1]daily break down'!$D:$D,'[1]daily break down'!$E:$E,"")</f>
        <v>Douala</v>
      </c>
      <c r="D951" s="1" t="s">
        <v>21</v>
      </c>
      <c r="E951" s="1" t="s">
        <v>36</v>
      </c>
      <c r="F951" s="3" t="s">
        <v>31</v>
      </c>
      <c r="G951" s="1" t="s">
        <v>32</v>
      </c>
      <c r="H951" s="41" t="str">
        <f>_xlfn.XLOOKUP(B951,[2]CALCULATION!$B:$B,[2]CALCULATION!$H:$H,"")</f>
        <v>ZTE</v>
      </c>
      <c r="I951" s="34">
        <v>0</v>
      </c>
      <c r="J951" s="34">
        <v>0</v>
      </c>
      <c r="K951" s="34">
        <v>0</v>
      </c>
      <c r="L951" s="34">
        <v>0</v>
      </c>
      <c r="M951" s="34">
        <v>0</v>
      </c>
      <c r="N951" s="34">
        <v>0</v>
      </c>
      <c r="O951" s="34">
        <v>0</v>
      </c>
      <c r="P951" s="34">
        <v>0</v>
      </c>
      <c r="Q951" s="34">
        <v>0</v>
      </c>
      <c r="R951" s="34">
        <v>0</v>
      </c>
      <c r="S951" s="109">
        <v>9.4643091546743605</v>
      </c>
      <c r="T951" s="109">
        <f>_xlfn.XLOOKUP(B951,'[3]Nur des jours'!$B:$B,'[3]Nur des jours'!$U:$U,"")</f>
        <v>4.2182457131605746</v>
      </c>
      <c r="U951" s="109">
        <v>0</v>
      </c>
      <c r="V951" s="109">
        <v>0</v>
      </c>
      <c r="W951" s="109">
        <v>4.2182457131605737</v>
      </c>
      <c r="X951" s="109">
        <v>11.651728005068012</v>
      </c>
      <c r="Y951" s="109">
        <v>27.313994401212216</v>
      </c>
      <c r="Z951" s="109">
        <v>0</v>
      </c>
      <c r="AA951" s="109">
        <v>0</v>
      </c>
      <c r="AB951" s="109">
        <v>0</v>
      </c>
      <c r="AC951" s="109">
        <v>0</v>
      </c>
      <c r="AD951" s="109">
        <v>0</v>
      </c>
      <c r="AE951" s="109">
        <v>0</v>
      </c>
      <c r="AF951" s="109">
        <v>0</v>
      </c>
      <c r="AG951" s="57" t="str">
        <f>_xlfn.XLOOKUP(B951,[3]CALCULATION!$B:$B,[3]CALCULATION!$M:$M,"")</f>
        <v>Operationnel</v>
      </c>
      <c r="AH951" s="57"/>
      <c r="AI951" s="56" t="str" cm="1">
        <f t="array" ref="AI951">IFERROR(_xlfn.IFS(
AK951="MPR ISSUE","PDH",
AK951="BSS Hardware Issue","BSS",
AK951="Sites strategiques, MLL, Pylone, etc.","ENVTECH",
AK951="AKTIVCO DEFAUT GE &amp; POWER Cabinet","AKTIVCO",
AK951="AKTIVCO Coupure ENEO &amp; Baisse de tension","AKTIVCO GRID ONLY",
AK951="Coupure ENEO &amp; Baisse de tension","IHS GRID ONLY",
AK951="Defaut GE &amp; POWER Cabinet","IHS",
AK951="Sharing","Partners",
AK951="Sites strategiques &amp; DataCenter","SST &amp; DC",
AK951="Exclu","Exclu",
AK951="SAT","SAT",
AK951="SPARE-ISSUE","SPARE-ISSUE",
AK951="Fiber CAmtel","TRANS_FO_CAMTEL",
AK951="Fiber AOF","Fiber AOF",
AK951="Projet OCM (HUAWEI)","TRAVAUX-HUAWEI",
AK951="Projet OCM (NOKIA)","TRAVAUX-NOKIA",
AK951="ACCESS-ISSUE","ACCESS-ISSUE",
AK951="Projet OCM (ZTE, NOKIA, autres projets)","TRAVAUX OCM",
AK951="No root CAuse","No root cause",
AK951="ODU HS","PDH",
AK951="IP &amp; VLAN","PDH",
AK951="Warehouse HUAWEI","SPARE-ISSUE",
AK951="SPARE-HS","SPARE-ISSUE",
AK951="Power Telco","BSS",AK951="no impacts","no impacts"
),"")</f>
        <v>No root cause</v>
      </c>
      <c r="AJ951" s="56" t="str" cm="1">
        <f t="array" ref="AJ951">IFERROR(_xlfn.IFS(
AK951="MPR ISSUE","TX ISSUE",
AK951="BSS Hardware Issue","RAN ISSUE",
AK951="Sites strategiques, MLL, Pylone, etc.","ENVTECH",
AK951="AKTIVCO DEFAUT GE &amp; POWER Cabinet","POWER ISSUE",
AK951="AKTIVCO Coupure ENEO &amp; Baisse de tension","POWER ISSUE",
AK951="Coupure ENEO &amp; Baisse de tension","POWER ISSUE",
AK951="Defaut GE &amp; POWER Cabinet","POWER ISSUE",
AK951="Sharing","POWER ISSUE",
AK951="Sites strategiques &amp; DataCenter","POWER ISSUE",
AK951="Exclu","Exclu",
AK951="SAT","TX ISSUE",
AK951="SPARE-ISSUE","SPARE-ISSUE",
AK951="Fiber CAmtel","TX ISSUE",
AK951="Fiber AOF","TX ISSUE",
AK951="Projet OCM (HUAWEI)","TRAVAUX-HUAWEI",
AK951="Projet OCM (NOKIA)","TRAVAUX -NOKIA",
AK951="ACCESS-ISSUE","ACCESS-ISSUE",
AK951="Projet OCM (ZTE, NOKIA, autres projets)","TRAVAUX OCM",
AK951="No root CAuse","No root cause",
AK951="ODU HS","TX ISSUE",
AK951="IP &amp; VLAN","TX ISSUE",
AK951="Warehouse HUAWEI","SPARE-ISSUE",
AK951="SPARE-HS","SPARE-ISSUE",
AK951="Power Telco","RAN ISSUE",AK951="no impacts","no impacts"
),"")</f>
        <v>No root cause</v>
      </c>
      <c r="AK951" s="81" t="s">
        <v>5620</v>
      </c>
      <c r="AL951" s="56" t="str" cm="1">
        <f t="array" ref="AL951">IFERROR(_xlfn.IFS(
AK951="MPR ISSUE","ACTIVE",
AK951="BSS Hardware Issue","ACTIVE",
AK951="Sites strategiques, MLL, Pylone, etc.","PASSIVE",
AK951="AKTIVCO DEFAUT GE &amp; POWER Cabinet","PASSIVE",
AK951="AKTIVCO Coupure ENEO &amp; Baisse de tension","PASSIVE",
AK951="Coupure ENEO &amp; Baisse de tension","PASSIVE",
AK951="Defaut GE &amp; POWER Cabinet","PASSIVE",
AK951="Sharing","PASSIVE",
AK951="Sites strategiques &amp; DataCenter","PASSIVE",
AK951="Exclu","Exclu",
AK951="SAT","ACTIVE",
AK951="SPARE-ISSUE","SPARE-ISSUE",
AK951="Fiber CAmtel","ACTIVE",
AK951="Fiber AOF","ACTIVE",
AK951="Projet OCM (HUAWEI)","PLANNED WORKS",
AK951="Projet OCM (NOKIA)","PLANNED WORKS",
AK951="ACCESS-ISSUE","ACCESS-ISSUE",
AK951="Projet OCM (ZTE, NOKIA, autres projets)","PLANNED WORKS",
AK951="No root CAuse","No root cause",
AK951="ODU HS","ACTIVE",
AK951="IP &amp; VLAN","ACTIVE",
AK951="Warehouse HUAWEI","SPARE-ISSUE",
AK951="SPARE-HS","SPARE-ISSUE",
AK951="Power Telco","ACTIVE", AK951="no impacts","no impacts"
),"")</f>
        <v>No root cause</v>
      </c>
      <c r="AM951" s="108" t="s">
        <v>5537</v>
      </c>
      <c r="AN951" s="117" t="s">
        <v>1607</v>
      </c>
      <c r="AP951" s="23" t="s">
        <v>5537</v>
      </c>
      <c r="AQ951" s="23" t="s">
        <v>5537</v>
      </c>
      <c r="AR951" s="7"/>
      <c r="AS951" s="6"/>
      <c r="AT951" s="7"/>
      <c r="AU951" s="3" t="s">
        <v>5537</v>
      </c>
      <c r="AV951" s="24" t="s">
        <v>5537</v>
      </c>
      <c r="AW951" s="24" t="s">
        <v>5537</v>
      </c>
      <c r="AX951" s="24" t="s">
        <v>5537</v>
      </c>
      <c r="AY951" s="24" t="s">
        <v>5537</v>
      </c>
      <c r="AZ951" s="24" t="s">
        <v>5537</v>
      </c>
      <c r="BA951" s="24" t="s">
        <v>5537</v>
      </c>
      <c r="BB951" s="24" t="s">
        <v>5537</v>
      </c>
      <c r="BC951" s="24" t="s">
        <v>5537</v>
      </c>
      <c r="BD951" s="24" t="s">
        <v>5537</v>
      </c>
      <c r="BE951" s="24" t="s">
        <v>5537</v>
      </c>
      <c r="BF951" s="24" t="s">
        <v>5537</v>
      </c>
      <c r="BG951" s="24" t="s">
        <v>5537</v>
      </c>
      <c r="BH951" s="24" t="s">
        <v>5537</v>
      </c>
      <c r="BI951" s="9" t="s">
        <v>5537</v>
      </c>
      <c r="BJ951" s="14"/>
      <c r="BK951" s="14" t="s">
        <v>5537</v>
      </c>
      <c r="BL951" s="14" t="str">
        <f>_xlfn.XLOOKUP(B951,'[4]cell downs 18042026 17h'!$B:$B,'[4]cell downs 18042026 17h'!$B:$B,"")</f>
        <v/>
      </c>
      <c r="BM951" s="14" t="str">
        <f>_xlfn.XLOOKUP(B951,'[5]Cells Huawei 19042026 15h'!$B:$B,'[5]Cells Huawei 19042026 15h'!$B:$B,"")</f>
        <v/>
      </c>
      <c r="BN951" s="9" t="str">
        <f>_xlfn.XLOOKUP(B951,'[6]cells down 19042026 9H40'!$B:$B,'[6]cells down 19042026 9H40'!$B:$B,"")</f>
        <v/>
      </c>
      <c r="BO951" s="9" t="s">
        <v>5537</v>
      </c>
      <c r="BP951" s="9" t="s">
        <v>5537</v>
      </c>
    </row>
    <row r="952" spans="1:68" s="9" customFormat="1" x14ac:dyDescent="0.35">
      <c r="A952" s="3" t="s">
        <v>278</v>
      </c>
      <c r="B952" s="31" t="s">
        <v>279</v>
      </c>
      <c r="C952" s="3" t="str">
        <f>_xlfn.XLOOKUP(B952,'[1]daily break down'!$D:$D,'[1]daily break down'!$E:$E,"")</f>
        <v>Yaounde</v>
      </c>
      <c r="D952" s="1" t="s">
        <v>357</v>
      </c>
      <c r="E952" s="3" t="s">
        <v>89</v>
      </c>
      <c r="F952" s="3" t="s">
        <v>37</v>
      </c>
      <c r="G952" s="3" t="s">
        <v>115</v>
      </c>
      <c r="H952" s="41" t="str">
        <f>_xlfn.XLOOKUP(B952,[2]CALCULATION!$B:$B,[2]CALCULATION!$H:$H,"")</f>
        <v>ZTE</v>
      </c>
      <c r="I952" s="34">
        <v>0</v>
      </c>
      <c r="J952" s="34">
        <v>0</v>
      </c>
      <c r="K952" s="34">
        <v>0</v>
      </c>
      <c r="L952" s="34">
        <v>0</v>
      </c>
      <c r="M952" s="34">
        <v>0</v>
      </c>
      <c r="N952" s="34">
        <v>0</v>
      </c>
      <c r="O952" s="34">
        <v>0</v>
      </c>
      <c r="P952" s="34">
        <v>4.3580013868556922</v>
      </c>
      <c r="Q952" s="34">
        <v>0</v>
      </c>
      <c r="R952" s="34">
        <v>0.11343109809863772</v>
      </c>
      <c r="S952" s="109">
        <v>5.6834152320129707</v>
      </c>
      <c r="T952" s="109">
        <f>_xlfn.XLOOKUP(B952,'[3]Nur des jours'!$B:$B,'[3]Nur des jours'!$U:$U,"")</f>
        <v>0</v>
      </c>
      <c r="U952" s="109">
        <v>0</v>
      </c>
      <c r="V952" s="109">
        <v>5.3818775629007529</v>
      </c>
      <c r="W952" s="109">
        <v>0</v>
      </c>
      <c r="X952" s="109">
        <v>0</v>
      </c>
      <c r="Y952" s="109">
        <v>22.314358236809884</v>
      </c>
      <c r="Z952" s="109">
        <v>28.203233571039259</v>
      </c>
      <c r="AA952" s="109">
        <v>0</v>
      </c>
      <c r="AB952" s="109">
        <v>0</v>
      </c>
      <c r="AC952" s="109">
        <v>0</v>
      </c>
      <c r="AD952" s="109">
        <v>0</v>
      </c>
      <c r="AE952" s="109">
        <v>0</v>
      </c>
      <c r="AF952" s="109">
        <v>0</v>
      </c>
      <c r="AG952" s="57" t="str">
        <f>_xlfn.XLOOKUP(B952,[3]CALCULATION!$B:$B,[3]CALCULATION!$M:$M,"")</f>
        <v>Operationnel</v>
      </c>
      <c r="AH952" s="57"/>
      <c r="AI952" s="56" t="str" cm="1">
        <f t="array" ref="AI952">IFERROR(_xlfn.IFS(
AK952="MPR ISSUE","PDH",
AK952="BSS Hardware Issue","BSS",
AK952="Sites strategiques, MLL, Pylone, etc.","ENVTECH",
AK952="AKTIVCO DEFAUT GE &amp; POWER Cabinet","AKTIVCO",
AK952="AKTIVCO Coupure ENEO &amp; Baisse de tension","AKTIVCO GRID ONLY",
AK952="Coupure ENEO &amp; Baisse de tension","IHS GRID ONLY",
AK952="Defaut GE &amp; POWER Cabinet","IHS",
AK952="Sharing","Partners",
AK952="Sites strategiques &amp; DataCenter","SST &amp; DC",
AK952="Exclu","Exclu",
AK952="SAT","SAT",
AK952="SPARE-ISSUE","SPARE-ISSUE",
AK952="Fiber CAmtel","TRANS_FO_CAMTEL",
AK952="Fiber AOF","Fiber AOF",
AK952="Projet OCM (HUAWEI)","TRAVAUX-HUAWEI",
AK952="Projet OCM (NOKIA)","TRAVAUX-NOKIA",
AK952="ACCESS-ISSUE","ACCESS-ISSUE",
AK952="Projet OCM (ZTE, NOKIA, autres projets)","TRAVAUX OCM",
AK952="No root CAuse","No root cause",
AK952="ODU HS","PDH",
AK952="IP &amp; VLAN","PDH",
AK952="Warehouse HUAWEI","SPARE-ISSUE",
AK952="SPARE-HS","SPARE-ISSUE",
AK952="Power Telco","BSS",AK952="no impacts","no impacts"
),"")</f>
        <v>No root cause</v>
      </c>
      <c r="AJ952" s="56" t="str" cm="1">
        <f t="array" ref="AJ952">IFERROR(_xlfn.IFS(
AK952="MPR ISSUE","TX ISSUE",
AK952="BSS Hardware Issue","RAN ISSUE",
AK952="Sites strategiques, MLL, Pylone, etc.","ENVTECH",
AK952="AKTIVCO DEFAUT GE &amp; POWER Cabinet","POWER ISSUE",
AK952="AKTIVCO Coupure ENEO &amp; Baisse de tension","POWER ISSUE",
AK952="Coupure ENEO &amp; Baisse de tension","POWER ISSUE",
AK952="Defaut GE &amp; POWER Cabinet","POWER ISSUE",
AK952="Sharing","POWER ISSUE",
AK952="Sites strategiques &amp; DataCenter","POWER ISSUE",
AK952="Exclu","Exclu",
AK952="SAT","TX ISSUE",
AK952="SPARE-ISSUE","SPARE-ISSUE",
AK952="Fiber CAmtel","TX ISSUE",
AK952="Fiber AOF","TX ISSUE",
AK952="Projet OCM (HUAWEI)","TRAVAUX-HUAWEI",
AK952="Projet OCM (NOKIA)","TRAVAUX -NOKIA",
AK952="ACCESS-ISSUE","ACCESS-ISSUE",
AK952="Projet OCM (ZTE, NOKIA, autres projets)","TRAVAUX OCM",
AK952="No root CAuse","No root cause",
AK952="ODU HS","TX ISSUE",
AK952="IP &amp; VLAN","TX ISSUE",
AK952="Warehouse HUAWEI","SPARE-ISSUE",
AK952="SPARE-HS","SPARE-ISSUE",
AK952="Power Telco","RAN ISSUE",AK952="no impacts","no impacts"
),"")</f>
        <v>No root cause</v>
      </c>
      <c r="AK952" s="81" t="s">
        <v>5620</v>
      </c>
      <c r="AL952" s="56" t="str" cm="1">
        <f t="array" ref="AL952">IFERROR(_xlfn.IFS(
AK952="MPR ISSUE","ACTIVE",
AK952="BSS Hardware Issue","ACTIVE",
AK952="Sites strategiques, MLL, Pylone, etc.","PASSIVE",
AK952="AKTIVCO DEFAUT GE &amp; POWER Cabinet","PASSIVE",
AK952="AKTIVCO Coupure ENEO &amp; Baisse de tension","PASSIVE",
AK952="Coupure ENEO &amp; Baisse de tension","PASSIVE",
AK952="Defaut GE &amp; POWER Cabinet","PASSIVE",
AK952="Sharing","PASSIVE",
AK952="Sites strategiques &amp; DataCenter","PASSIVE",
AK952="Exclu","Exclu",
AK952="SAT","ACTIVE",
AK952="SPARE-ISSUE","SPARE-ISSUE",
AK952="Fiber CAmtel","ACTIVE",
AK952="Fiber AOF","ACTIVE",
AK952="Projet OCM (HUAWEI)","PLANNED WORKS",
AK952="Projet OCM (NOKIA)","PLANNED WORKS",
AK952="ACCESS-ISSUE","ACCESS-ISSUE",
AK952="Projet OCM (ZTE, NOKIA, autres projets)","PLANNED WORKS",
AK952="No root CAuse","No root cause",
AK952="ODU HS","ACTIVE",
AK952="IP &amp; VLAN","ACTIVE",
AK952="Warehouse HUAWEI","SPARE-ISSUE",
AK952="SPARE-HS","SPARE-ISSUE",
AK952="Power Telco","ACTIVE", AK952="no impacts","no impacts"
),"")</f>
        <v>No root cause</v>
      </c>
      <c r="AM952" s="108" t="s">
        <v>5537</v>
      </c>
      <c r="AN952" s="117" t="s">
        <v>279</v>
      </c>
      <c r="AP952" s="23" t="s">
        <v>5537</v>
      </c>
      <c r="AQ952" s="23" t="s">
        <v>5537</v>
      </c>
      <c r="AR952" s="7"/>
      <c r="AS952" s="6"/>
      <c r="AT952" s="7"/>
      <c r="AU952" s="3" t="s">
        <v>5537</v>
      </c>
      <c r="AV952" s="24" t="s">
        <v>5537</v>
      </c>
      <c r="AW952" s="24" t="s">
        <v>5537</v>
      </c>
      <c r="AX952" s="24" t="s">
        <v>5537</v>
      </c>
      <c r="AY952" s="24" t="s">
        <v>5537</v>
      </c>
      <c r="AZ952" s="24" t="s">
        <v>5537</v>
      </c>
      <c r="BA952" s="24" t="s">
        <v>5537</v>
      </c>
      <c r="BB952" s="24" t="s">
        <v>5537</v>
      </c>
      <c r="BC952" s="24" t="s">
        <v>5537</v>
      </c>
      <c r="BD952" s="24" t="s">
        <v>5537</v>
      </c>
      <c r="BE952" s="24" t="s">
        <v>5537</v>
      </c>
      <c r="BF952" s="24" t="s">
        <v>5537</v>
      </c>
      <c r="BG952" s="24" t="s">
        <v>5537</v>
      </c>
      <c r="BH952" s="24" t="s">
        <v>5537</v>
      </c>
      <c r="BI952" s="9" t="s">
        <v>5537</v>
      </c>
      <c r="BJ952" s="14"/>
      <c r="BK952" s="14" t="s">
        <v>5537</v>
      </c>
      <c r="BL952" s="14" t="str">
        <f>_xlfn.XLOOKUP(B952,'[4]cell downs 18042026 17h'!$B:$B,'[4]cell downs 18042026 17h'!$B:$B,"")</f>
        <v/>
      </c>
      <c r="BM952" s="14" t="str">
        <f>_xlfn.XLOOKUP(B952,'[5]Cells Huawei 19042026 15h'!$B:$B,'[5]Cells Huawei 19042026 15h'!$B:$B,"")</f>
        <v/>
      </c>
      <c r="BN952" s="9" t="str">
        <f>_xlfn.XLOOKUP(B952,'[6]cells down 19042026 9H40'!$B:$B,'[6]cells down 19042026 9H40'!$B:$B,"")</f>
        <v/>
      </c>
      <c r="BO952" s="9" t="s">
        <v>5537</v>
      </c>
      <c r="BP952" s="9" t="s">
        <v>12</v>
      </c>
    </row>
    <row r="953" spans="1:68" s="9" customFormat="1" x14ac:dyDescent="0.35">
      <c r="A953" s="1" t="s">
        <v>5590</v>
      </c>
      <c r="B953" s="8" t="s">
        <v>1967</v>
      </c>
      <c r="C953" s="3" t="str">
        <f>_xlfn.XLOOKUP(B953,'[1]daily break down'!$D:$D,'[1]daily break down'!$E:$E,"")</f>
        <v>Douala</v>
      </c>
      <c r="D953" s="1" t="s">
        <v>11</v>
      </c>
      <c r="E953" s="1" t="s">
        <v>12</v>
      </c>
      <c r="F953" s="3" t="s">
        <v>31</v>
      </c>
      <c r="G953" s="1" t="s">
        <v>32</v>
      </c>
      <c r="H953" s="41" t="str">
        <f>_xlfn.XLOOKUP(B953,[2]CALCULATION!$B:$B,[2]CALCULATION!$H:$H,"")</f>
        <v>ZTE</v>
      </c>
      <c r="I953" s="34">
        <v>0</v>
      </c>
      <c r="J953" s="34">
        <v>0</v>
      </c>
      <c r="K953" s="34">
        <v>0</v>
      </c>
      <c r="L953" s="34">
        <v>0</v>
      </c>
      <c r="M953" s="34">
        <v>0</v>
      </c>
      <c r="N953" s="34">
        <v>0</v>
      </c>
      <c r="O953" s="34">
        <v>0</v>
      </c>
      <c r="P953" s="34">
        <v>0</v>
      </c>
      <c r="Q953" s="34">
        <v>0.14391124694306726</v>
      </c>
      <c r="R953" s="34">
        <v>0</v>
      </c>
      <c r="S953" s="109">
        <v>0</v>
      </c>
      <c r="T953" s="109">
        <f>_xlfn.XLOOKUP(B953,'[3]Nur des jours'!$B:$B,'[3]Nur des jours'!$U:$U,"")</f>
        <v>0</v>
      </c>
      <c r="U953" s="109">
        <v>0</v>
      </c>
      <c r="V953" s="109">
        <v>0</v>
      </c>
      <c r="W953" s="109">
        <v>0</v>
      </c>
      <c r="X953" s="109">
        <v>0</v>
      </c>
      <c r="Y953" s="109">
        <v>20.50800366974573</v>
      </c>
      <c r="Z953" s="109">
        <v>0</v>
      </c>
      <c r="AA953" s="109">
        <v>0</v>
      </c>
      <c r="AB953" s="109">
        <v>0</v>
      </c>
      <c r="AC953" s="109">
        <v>0</v>
      </c>
      <c r="AD953" s="109">
        <v>0</v>
      </c>
      <c r="AE953" s="109">
        <v>0</v>
      </c>
      <c r="AF953" s="109">
        <v>0</v>
      </c>
      <c r="AG953" s="57" t="str">
        <f>_xlfn.XLOOKUP(B953,[3]CALCULATION!$B:$B,[3]CALCULATION!$M:$M,"")</f>
        <v>Operationnel</v>
      </c>
      <c r="AH953" s="57"/>
      <c r="AI953" s="56" t="str" cm="1">
        <f t="array" ref="AI953">IFERROR(_xlfn.IFS(
AK953="MPR ISSUE","PDH",
AK953="BSS Hardware Issue","BSS",
AK953="Sites strategiques, MLL, Pylone, etc.","ENVTECH",
AK953="AKTIVCO DEFAUT GE &amp; POWER Cabinet","AKTIVCO",
AK953="AKTIVCO Coupure ENEO &amp; Baisse de tension","AKTIVCO GRID ONLY",
AK953="Coupure ENEO &amp; Baisse de tension","IHS GRID ONLY",
AK953="Defaut GE &amp; POWER Cabinet","IHS",
AK953="Sharing","Partners",
AK953="Sites strategiques &amp; DataCenter","SST &amp; DC",
AK953="Exclu","Exclu",
AK953="SAT","SAT",
AK953="SPARE-ISSUE","SPARE-ISSUE",
AK953="Fiber CAmtel","TRANS_FO_CAMTEL",
AK953="Fiber AOF","Fiber AOF",
AK953="Projet OCM (HUAWEI)","TRAVAUX-HUAWEI",
AK953="Projet OCM (NOKIA)","TRAVAUX-NOKIA",
AK953="ACCESS-ISSUE","ACCESS-ISSUE",
AK953="Projet OCM (ZTE, NOKIA, autres projets)","TRAVAUX OCM",
AK953="No root CAuse","No root cause",
AK953="ODU HS","PDH",
AK953="IP &amp; VLAN","PDH",
AK953="Warehouse HUAWEI","SPARE-ISSUE",
AK953="SPARE-HS","SPARE-ISSUE",
AK953="Power Telco","BSS",AK953="no impacts","no impacts"
),"")</f>
        <v>No root cause</v>
      </c>
      <c r="AJ953" s="56" t="str" cm="1">
        <f t="array" ref="AJ953">IFERROR(_xlfn.IFS(
AK953="MPR ISSUE","TX ISSUE",
AK953="BSS Hardware Issue","RAN ISSUE",
AK953="Sites strategiques, MLL, Pylone, etc.","ENVTECH",
AK953="AKTIVCO DEFAUT GE &amp; POWER Cabinet","POWER ISSUE",
AK953="AKTIVCO Coupure ENEO &amp; Baisse de tension","POWER ISSUE",
AK953="Coupure ENEO &amp; Baisse de tension","POWER ISSUE",
AK953="Defaut GE &amp; POWER Cabinet","POWER ISSUE",
AK953="Sharing","POWER ISSUE",
AK953="Sites strategiques &amp; DataCenter","POWER ISSUE",
AK953="Exclu","Exclu",
AK953="SAT","TX ISSUE",
AK953="SPARE-ISSUE","SPARE-ISSUE",
AK953="Fiber CAmtel","TX ISSUE",
AK953="Fiber AOF","TX ISSUE",
AK953="Projet OCM (HUAWEI)","TRAVAUX-HUAWEI",
AK953="Projet OCM (NOKIA)","TRAVAUX -NOKIA",
AK953="ACCESS-ISSUE","ACCESS-ISSUE",
AK953="Projet OCM (ZTE, NOKIA, autres projets)","TRAVAUX OCM",
AK953="No root CAuse","No root cause",
AK953="ODU HS","TX ISSUE",
AK953="IP &amp; VLAN","TX ISSUE",
AK953="Warehouse HUAWEI","SPARE-ISSUE",
AK953="SPARE-HS","SPARE-ISSUE",
AK953="Power Telco","RAN ISSUE",AK953="no impacts","no impacts"
),"")</f>
        <v>No root cause</v>
      </c>
      <c r="AK953" s="81" t="s">
        <v>5620</v>
      </c>
      <c r="AL953" s="56" t="str" cm="1">
        <f t="array" ref="AL953">IFERROR(_xlfn.IFS(
AK953="MPR ISSUE","ACTIVE",
AK953="BSS Hardware Issue","ACTIVE",
AK953="Sites strategiques, MLL, Pylone, etc.","PASSIVE",
AK953="AKTIVCO DEFAUT GE &amp; POWER Cabinet","PASSIVE",
AK953="AKTIVCO Coupure ENEO &amp; Baisse de tension","PASSIVE",
AK953="Coupure ENEO &amp; Baisse de tension","PASSIVE",
AK953="Defaut GE &amp; POWER Cabinet","PASSIVE",
AK953="Sharing","PASSIVE",
AK953="Sites strategiques &amp; DataCenter","PASSIVE",
AK953="Exclu","Exclu",
AK953="SAT","ACTIVE",
AK953="SPARE-ISSUE","SPARE-ISSUE",
AK953="Fiber CAmtel","ACTIVE",
AK953="Fiber AOF","ACTIVE",
AK953="Projet OCM (HUAWEI)","PLANNED WORKS",
AK953="Projet OCM (NOKIA)","PLANNED WORKS",
AK953="ACCESS-ISSUE","ACCESS-ISSUE",
AK953="Projet OCM (ZTE, NOKIA, autres projets)","PLANNED WORKS",
AK953="No root CAuse","No root cause",
AK953="ODU HS","ACTIVE",
AK953="IP &amp; VLAN","ACTIVE",
AK953="Warehouse HUAWEI","SPARE-ISSUE",
AK953="SPARE-HS","SPARE-ISSUE",
AK953="Power Telco","ACTIVE", AK953="no impacts","no impacts"
),"")</f>
        <v>No root cause</v>
      </c>
      <c r="AM953" s="108" t="s">
        <v>5991</v>
      </c>
      <c r="AN953" s="117" t="s">
        <v>1967</v>
      </c>
      <c r="AP953" s="23" t="s">
        <v>5537</v>
      </c>
      <c r="AQ953" s="23" t="s">
        <v>5537</v>
      </c>
      <c r="AR953" s="7"/>
      <c r="AS953" s="6"/>
      <c r="AT953" s="7"/>
      <c r="AU953" s="3" t="s">
        <v>5537</v>
      </c>
      <c r="AV953" s="24" t="s">
        <v>5537</v>
      </c>
      <c r="AW953" s="24" t="s">
        <v>5537</v>
      </c>
      <c r="AX953" s="24" t="s">
        <v>5537</v>
      </c>
      <c r="AY953" s="24" t="s">
        <v>5537</v>
      </c>
      <c r="AZ953" s="24" t="s">
        <v>5537</v>
      </c>
      <c r="BA953" s="24" t="s">
        <v>5537</v>
      </c>
      <c r="BB953" s="24" t="s">
        <v>5537</v>
      </c>
      <c r="BC953" s="24" t="s">
        <v>5537</v>
      </c>
      <c r="BD953" s="24" t="s">
        <v>5537</v>
      </c>
      <c r="BE953" s="24" t="s">
        <v>5537</v>
      </c>
      <c r="BF953" s="24" t="s">
        <v>5537</v>
      </c>
      <c r="BG953" s="24" t="s">
        <v>5537</v>
      </c>
      <c r="BH953" s="24" t="s">
        <v>5537</v>
      </c>
      <c r="BI953" s="9" t="s">
        <v>5991</v>
      </c>
      <c r="BJ953" s="14"/>
      <c r="BK953" s="14" t="s">
        <v>5537</v>
      </c>
      <c r="BL953" s="14" t="str">
        <f>_xlfn.XLOOKUP(B953,'[4]cell downs 18042026 17h'!$B:$B,'[4]cell downs 18042026 17h'!$B:$B,"")</f>
        <v/>
      </c>
      <c r="BM953" s="14" t="str">
        <f>_xlfn.XLOOKUP(B953,'[5]Cells Huawei 19042026 15h'!$B:$B,'[5]Cells Huawei 19042026 15h'!$B:$B,"")</f>
        <v/>
      </c>
      <c r="BN953" s="9" t="str">
        <f>_xlfn.XLOOKUP(B953,'[6]cells down 19042026 9H40'!$B:$B,'[6]cells down 19042026 9H40'!$B:$B,"")</f>
        <v/>
      </c>
      <c r="BO953" s="9" t="s">
        <v>1967</v>
      </c>
      <c r="BP953" s="9" t="s">
        <v>12</v>
      </c>
    </row>
    <row r="954" spans="1:68" s="9" customFormat="1" x14ac:dyDescent="0.35">
      <c r="A954" s="25" t="s">
        <v>5442</v>
      </c>
      <c r="B954" s="32" t="s">
        <v>5443</v>
      </c>
      <c r="C954" s="3" t="str">
        <f>_xlfn.XLOOKUP(B954,'[1]daily break down'!$D:$D,'[1]daily break down'!$E:$E,"")</f>
        <v>Douala</v>
      </c>
      <c r="D954" s="25" t="s">
        <v>357</v>
      </c>
      <c r="E954" s="25" t="s">
        <v>710</v>
      </c>
      <c r="F954" s="25" t="s">
        <v>5371</v>
      </c>
      <c r="G954" s="25" t="s">
        <v>32</v>
      </c>
      <c r="H954" s="41" t="str">
        <f>_xlfn.XLOOKUP(B954,[2]CALCULATION!$B:$B,[2]CALCULATION!$H:$H,"")</f>
        <v>ZTE</v>
      </c>
      <c r="I954" s="34">
        <v>0</v>
      </c>
      <c r="J954" s="34">
        <v>18.876022663390717</v>
      </c>
      <c r="K954" s="34">
        <v>0</v>
      </c>
      <c r="L954" s="34">
        <v>1.3554659521220727E-3</v>
      </c>
      <c r="M954" s="34">
        <v>0</v>
      </c>
      <c r="N954" s="34">
        <v>0</v>
      </c>
      <c r="O954" s="34">
        <v>27.886215053947545</v>
      </c>
      <c r="P954" s="34">
        <v>0</v>
      </c>
      <c r="Q954" s="34">
        <v>0</v>
      </c>
      <c r="R954" s="34">
        <v>1.5338167352961737E-3</v>
      </c>
      <c r="S954" s="109">
        <v>0</v>
      </c>
      <c r="T954" s="109">
        <f>_xlfn.XLOOKUP(B954,'[3]Nur des jours'!$B:$B,'[3]Nur des jours'!$U:$U,"")</f>
        <v>0</v>
      </c>
      <c r="U954" s="109">
        <v>0</v>
      </c>
      <c r="V954" s="109" t="s">
        <v>5537</v>
      </c>
      <c r="W954" s="109">
        <v>0</v>
      </c>
      <c r="X954" s="109">
        <v>7.8105871878504605</v>
      </c>
      <c r="Y954" s="109">
        <v>20.469890107381442</v>
      </c>
      <c r="Z954" s="109">
        <v>0</v>
      </c>
      <c r="AA954" s="109">
        <v>0</v>
      </c>
      <c r="AB954" s="109">
        <v>0</v>
      </c>
      <c r="AC954" s="109">
        <v>0</v>
      </c>
      <c r="AD954" s="109">
        <v>0</v>
      </c>
      <c r="AE954" s="109">
        <v>0</v>
      </c>
      <c r="AF954" s="109">
        <v>0</v>
      </c>
      <c r="AG954" s="57" t="str">
        <f>_xlfn.XLOOKUP(B954,[3]CALCULATION!$B:$B,[3]CALCULATION!$M:$M,"")</f>
        <v>EXCLU</v>
      </c>
      <c r="AH954" s="57"/>
      <c r="AI954" s="56" t="str" cm="1">
        <f t="array" ref="AI954">IFERROR(_xlfn.IFS(
AK954="MPR ISSUE","PDH",
AK954="BSS Hardware Issue","BSS",
AK954="Sites strategiques, MLL, Pylone, etc.","ENVTECH",
AK954="AKTIVCO DEFAUT GE &amp; POWER Cabinet","AKTIVCO",
AK954="AKTIVCO Coupure ENEO &amp; Baisse de tension","AKTIVCO GRID ONLY",
AK954="Coupure ENEO &amp; Baisse de tension","IHS GRID ONLY",
AK954="Defaut GE &amp; POWER Cabinet","IHS",
AK954="Sharing","Partners",
AK954="Sites strategiques &amp; DataCenter","SST &amp; DC",
AK954="Exclu","Exclu",
AK954="SAT","SAT",
AK954="SPARE-ISSUE","SPARE-ISSUE",
AK954="Fiber CAmtel","TRANS_FO_CAMTEL",
AK954="Fiber AOF","Fiber AOF",
AK954="Projet OCM (HUAWEI)","TRAVAUX-HUAWEI",
AK954="Projet OCM (NOKIA)","TRAVAUX-NOKIA",
AK954="ACCESS-ISSUE","ACCESS-ISSUE",
AK954="Projet OCM (ZTE, NOKIA, autres projets)","TRAVAUX OCM",
AK954="No root CAuse","No root cause",
AK954="ODU HS","PDH",
AK954="IP &amp; VLAN","PDH",
AK954="Warehouse HUAWEI","SPARE-ISSUE",
AK954="SPARE-HS","SPARE-ISSUE",
AK954="Power Telco","BSS",AK954="no impacts","no impacts"
),"")</f>
        <v>Exclu</v>
      </c>
      <c r="AJ954" s="56" t="str" cm="1">
        <f t="array" ref="AJ954">IFERROR(_xlfn.IFS(
AK954="MPR ISSUE","TX ISSUE",
AK954="BSS Hardware Issue","RAN ISSUE",
AK954="Sites strategiques, MLL, Pylone, etc.","ENVTECH",
AK954="AKTIVCO DEFAUT GE &amp; POWER Cabinet","POWER ISSUE",
AK954="AKTIVCO Coupure ENEO &amp; Baisse de tension","POWER ISSUE",
AK954="Coupure ENEO &amp; Baisse de tension","POWER ISSUE",
AK954="Defaut GE &amp; POWER Cabinet","POWER ISSUE",
AK954="Sharing","POWER ISSUE",
AK954="Sites strategiques &amp; DataCenter","POWER ISSUE",
AK954="Exclu","Exclu",
AK954="SAT","TX ISSUE",
AK954="SPARE-ISSUE","SPARE-ISSUE",
AK954="Fiber CAmtel","TX ISSUE",
AK954="Fiber AOF","TX ISSUE",
AK954="Projet OCM (HUAWEI)","TRAVAUX-HUAWEI",
AK954="Projet OCM (NOKIA)","TRAVAUX -NOKIA",
AK954="ACCESS-ISSUE","ACCESS-ISSUE",
AK954="Projet OCM (ZTE, NOKIA, autres projets)","TRAVAUX OCM",
AK954="No root CAuse","No root cause",
AK954="ODU HS","TX ISSUE",
AK954="IP &amp; VLAN","TX ISSUE",
AK954="Warehouse HUAWEI","SPARE-ISSUE",
AK954="SPARE-HS","SPARE-ISSUE",
AK954="Power Telco","RAN ISSUE",AK954="no impacts","no impacts"
),"")</f>
        <v>Exclu</v>
      </c>
      <c r="AK954" s="81" t="s">
        <v>5559</v>
      </c>
      <c r="AL954" s="56" t="str" cm="1">
        <f t="array" ref="AL954">IFERROR(_xlfn.IFS(
AK954="MPR ISSUE","ACTIVE",
AK954="BSS Hardware Issue","ACTIVE",
AK954="Sites strategiques, MLL, Pylone, etc.","PASSIVE",
AK954="AKTIVCO DEFAUT GE &amp; POWER Cabinet","PASSIVE",
AK954="AKTIVCO Coupure ENEO &amp; Baisse de tension","PASSIVE",
AK954="Coupure ENEO &amp; Baisse de tension","PASSIVE",
AK954="Defaut GE &amp; POWER Cabinet","PASSIVE",
AK954="Sharing","PASSIVE",
AK954="Sites strategiques &amp; DataCenter","PASSIVE",
AK954="Exclu","Exclu",
AK954="SAT","ACTIVE",
AK954="SPARE-ISSUE","SPARE-ISSUE",
AK954="Fiber CAmtel","ACTIVE",
AK954="Fiber AOF","ACTIVE",
AK954="Projet OCM (HUAWEI)","PLANNED WORKS",
AK954="Projet OCM (NOKIA)","PLANNED WORKS",
AK954="ACCESS-ISSUE","ACCESS-ISSUE",
AK954="Projet OCM (ZTE, NOKIA, autres projets)","PLANNED WORKS",
AK954="No root CAuse","No root cause",
AK954="ODU HS","ACTIVE",
AK954="IP &amp; VLAN","ACTIVE",
AK954="Warehouse HUAWEI","SPARE-ISSUE",
AK954="SPARE-HS","SPARE-ISSUE",
AK954="Power Telco","ACTIVE", AK954="no impacts","no impacts"
),"")</f>
        <v>Exclu</v>
      </c>
      <c r="AM954" s="108" t="s">
        <v>5537</v>
      </c>
      <c r="AN954" s="117" t="s">
        <v>5443</v>
      </c>
      <c r="AP954" s="23" t="s">
        <v>5537</v>
      </c>
      <c r="AQ954" s="23" t="s">
        <v>5537</v>
      </c>
      <c r="AR954" s="7"/>
      <c r="AS954" s="6"/>
      <c r="AT954" s="7"/>
      <c r="AU954" s="3" t="s">
        <v>5537</v>
      </c>
      <c r="AV954" s="24" t="s">
        <v>5537</v>
      </c>
      <c r="AW954" s="24" t="s">
        <v>5537</v>
      </c>
      <c r="AX954" s="24" t="s">
        <v>5537</v>
      </c>
      <c r="AY954" s="24" t="s">
        <v>5537</v>
      </c>
      <c r="AZ954" s="24" t="s">
        <v>5537</v>
      </c>
      <c r="BA954" s="24" t="s">
        <v>5537</v>
      </c>
      <c r="BB954" s="24" t="s">
        <v>5537</v>
      </c>
      <c r="BC954" s="24" t="s">
        <v>5537</v>
      </c>
      <c r="BD954" s="24" t="s">
        <v>5537</v>
      </c>
      <c r="BE954" s="24" t="s">
        <v>5537</v>
      </c>
      <c r="BF954" s="24" t="s">
        <v>5537</v>
      </c>
      <c r="BG954" s="24" t="s">
        <v>5537</v>
      </c>
      <c r="BH954" s="24" t="s">
        <v>5537</v>
      </c>
      <c r="BI954" s="9" t="s">
        <v>5537</v>
      </c>
      <c r="BJ954" s="14"/>
      <c r="BK954" s="14" t="s">
        <v>5537</v>
      </c>
      <c r="BL954" s="14" t="str">
        <f>_xlfn.XLOOKUP(B954,'[4]cell downs 18042026 17h'!$B:$B,'[4]cell downs 18042026 17h'!$B:$B,"")</f>
        <v/>
      </c>
      <c r="BM954" s="14" t="str">
        <f>_xlfn.XLOOKUP(B954,'[5]Cells Huawei 19042026 15h'!$B:$B,'[5]Cells Huawei 19042026 15h'!$B:$B,"")</f>
        <v/>
      </c>
      <c r="BN954" s="9" t="str">
        <f>_xlfn.XLOOKUP(B954,'[6]cells down 19042026 9H40'!$B:$B,'[6]cells down 19042026 9H40'!$B:$B,"")</f>
        <v/>
      </c>
      <c r="BO954" s="9" t="s">
        <v>5537</v>
      </c>
      <c r="BP954" s="9" t="s">
        <v>5537</v>
      </c>
    </row>
    <row r="955" spans="1:68" s="9" customFormat="1" x14ac:dyDescent="0.35">
      <c r="A955" s="1" t="s">
        <v>1401</v>
      </c>
      <c r="B955" s="8" t="s">
        <v>1402</v>
      </c>
      <c r="C955" s="3" t="str">
        <f>_xlfn.XLOOKUP(B955,'[1]daily break down'!$D:$D,'[1]daily break down'!$E:$E,"")</f>
        <v>Yaounde</v>
      </c>
      <c r="D955" s="1"/>
      <c r="E955" s="1"/>
      <c r="F955" s="3" t="s">
        <v>37</v>
      </c>
      <c r="G955" s="1" t="s">
        <v>38</v>
      </c>
      <c r="H955" s="41" t="str">
        <f>_xlfn.XLOOKUP(B955,[2]CALCULATION!$B:$B,[2]CALCULATION!$H:$H,"")</f>
        <v>ZTE</v>
      </c>
      <c r="I955" s="34">
        <v>4.2804187961750177E-4</v>
      </c>
      <c r="J955" s="34">
        <v>0</v>
      </c>
      <c r="K955" s="34">
        <v>0</v>
      </c>
      <c r="L955" s="34">
        <v>0</v>
      </c>
      <c r="M955" s="34">
        <v>0</v>
      </c>
      <c r="N955" s="34">
        <v>0</v>
      </c>
      <c r="O955" s="34">
        <v>0</v>
      </c>
      <c r="P955" s="34">
        <v>0</v>
      </c>
      <c r="Q955" s="34">
        <v>0</v>
      </c>
      <c r="R955" s="34">
        <v>0</v>
      </c>
      <c r="S955" s="109">
        <v>0</v>
      </c>
      <c r="T955" s="109">
        <f>_xlfn.XLOOKUP(B955,'[3]Nur des jours'!$B:$B,'[3]Nur des jours'!$U:$U,"")</f>
        <v>13.928518432910142</v>
      </c>
      <c r="U955" s="109">
        <v>1.3214366226924974</v>
      </c>
      <c r="V955" s="109">
        <v>0.25404285555298695</v>
      </c>
      <c r="W955" s="109">
        <v>13.928518432910142</v>
      </c>
      <c r="X955" s="109">
        <v>12.929896727762511</v>
      </c>
      <c r="Y955" s="109">
        <v>18.712992212491407</v>
      </c>
      <c r="Z955" s="109">
        <v>0</v>
      </c>
      <c r="AA955" s="109">
        <v>0</v>
      </c>
      <c r="AB955" s="109">
        <v>0</v>
      </c>
      <c r="AC955" s="109">
        <v>0</v>
      </c>
      <c r="AD955" s="109">
        <v>0</v>
      </c>
      <c r="AE955" s="109">
        <v>0</v>
      </c>
      <c r="AF955" s="109">
        <v>0</v>
      </c>
      <c r="AG955" s="57" t="str">
        <f>_xlfn.XLOOKUP(B955,[3]CALCULATION!$B:$B,[3]CALCULATION!$M:$M,"")</f>
        <v>Operationnel</v>
      </c>
      <c r="AH955" s="57"/>
      <c r="AI955" s="56" t="str" cm="1">
        <f t="array" ref="AI955">IFERROR(_xlfn.IFS(
AK955="MPR ISSUE","PDH",
AK955="BSS Hardware Issue","BSS",
AK955="Sites strategiques, MLL, Pylone, etc.","ENVTECH",
AK955="AKTIVCO DEFAUT GE &amp; POWER Cabinet","AKTIVCO",
AK955="AKTIVCO Coupure ENEO &amp; Baisse de tension","AKTIVCO GRID ONLY",
AK955="Coupure ENEO &amp; Baisse de tension","IHS GRID ONLY",
AK955="Defaut GE &amp; POWER Cabinet","IHS",
AK955="Sharing","Partners",
AK955="Sites strategiques &amp; DataCenter","SST &amp; DC",
AK955="Exclu","Exclu",
AK955="SAT","SAT",
AK955="SPARE-ISSUE","SPARE-ISSUE",
AK955="Fiber CAmtel","TRANS_FO_CAMTEL",
AK955="Fiber AOF","Fiber AOF",
AK955="Projet OCM (HUAWEI)","TRAVAUX-HUAWEI",
AK955="Projet OCM (NOKIA)","TRAVAUX-NOKIA",
AK955="ACCESS-ISSUE","ACCESS-ISSUE",
AK955="Projet OCM (ZTE, NOKIA, autres projets)","TRAVAUX OCM",
AK955="No root CAuse","No root cause",
AK955="ODU HS","PDH",
AK955="IP &amp; VLAN","PDH",
AK955="Warehouse HUAWEI","SPARE-ISSUE",
AK955="SPARE-HS","SPARE-ISSUE",
AK955="Power Telco","BSS",AK955="no impacts","no impacts"
),"")</f>
        <v>No root cause</v>
      </c>
      <c r="AJ955" s="56" t="str" cm="1">
        <f t="array" ref="AJ955">IFERROR(_xlfn.IFS(
AK955="MPR ISSUE","TX ISSUE",
AK955="BSS Hardware Issue","RAN ISSUE",
AK955="Sites strategiques, MLL, Pylone, etc.","ENVTECH",
AK955="AKTIVCO DEFAUT GE &amp; POWER Cabinet","POWER ISSUE",
AK955="AKTIVCO Coupure ENEO &amp; Baisse de tension","POWER ISSUE",
AK955="Coupure ENEO &amp; Baisse de tension","POWER ISSUE",
AK955="Defaut GE &amp; POWER Cabinet","POWER ISSUE",
AK955="Sharing","POWER ISSUE",
AK955="Sites strategiques &amp; DataCenter","POWER ISSUE",
AK955="Exclu","Exclu",
AK955="SAT","TX ISSUE",
AK955="SPARE-ISSUE","SPARE-ISSUE",
AK955="Fiber CAmtel","TX ISSUE",
AK955="Fiber AOF","TX ISSUE",
AK955="Projet OCM (HUAWEI)","TRAVAUX-HUAWEI",
AK955="Projet OCM (NOKIA)","TRAVAUX -NOKIA",
AK955="ACCESS-ISSUE","ACCESS-ISSUE",
AK955="Projet OCM (ZTE, NOKIA, autres projets)","TRAVAUX OCM",
AK955="No root CAuse","No root cause",
AK955="ODU HS","TX ISSUE",
AK955="IP &amp; VLAN","TX ISSUE",
AK955="Warehouse HUAWEI","SPARE-ISSUE",
AK955="SPARE-HS","SPARE-ISSUE",
AK955="Power Telco","RAN ISSUE",AK955="no impacts","no impacts"
),"")</f>
        <v>No root cause</v>
      </c>
      <c r="AK955" s="81" t="s">
        <v>5620</v>
      </c>
      <c r="AL955" s="56" t="str" cm="1">
        <f t="array" ref="AL955">IFERROR(_xlfn.IFS(
AK955="MPR ISSUE","ACTIVE",
AK955="BSS Hardware Issue","ACTIVE",
AK955="Sites strategiques, MLL, Pylone, etc.","PASSIVE",
AK955="AKTIVCO DEFAUT GE &amp; POWER Cabinet","PASSIVE",
AK955="AKTIVCO Coupure ENEO &amp; Baisse de tension","PASSIVE",
AK955="Coupure ENEO &amp; Baisse de tension","PASSIVE",
AK955="Defaut GE &amp; POWER Cabinet","PASSIVE",
AK955="Sharing","PASSIVE",
AK955="Sites strategiques &amp; DataCenter","PASSIVE",
AK955="Exclu","Exclu",
AK955="SAT","ACTIVE",
AK955="SPARE-ISSUE","SPARE-ISSUE",
AK955="Fiber CAmtel","ACTIVE",
AK955="Fiber AOF","ACTIVE",
AK955="Projet OCM (HUAWEI)","PLANNED WORKS",
AK955="Projet OCM (NOKIA)","PLANNED WORKS",
AK955="ACCESS-ISSUE","ACCESS-ISSUE",
AK955="Projet OCM (ZTE, NOKIA, autres projets)","PLANNED WORKS",
AK955="No root CAuse","No root cause",
AK955="ODU HS","ACTIVE",
AK955="IP &amp; VLAN","ACTIVE",
AK955="Warehouse HUAWEI","SPARE-ISSUE",
AK955="SPARE-HS","SPARE-ISSUE",
AK955="Power Telco","ACTIVE", AK955="no impacts","no impacts"
),"")</f>
        <v>No root cause</v>
      </c>
      <c r="AM955" s="108" t="s">
        <v>5537</v>
      </c>
      <c r="AN955" s="117" t="s">
        <v>1402</v>
      </c>
      <c r="AP955" s="23" t="s">
        <v>5537</v>
      </c>
      <c r="AQ955" s="23" t="s">
        <v>5537</v>
      </c>
      <c r="AR955" s="7"/>
      <c r="AS955" s="6"/>
      <c r="AT955" s="7"/>
      <c r="AU955" s="3" t="s">
        <v>5537</v>
      </c>
      <c r="AV955" s="24" t="s">
        <v>5537</v>
      </c>
      <c r="AW955" s="24" t="s">
        <v>5537</v>
      </c>
      <c r="AX955" s="24" t="s">
        <v>5537</v>
      </c>
      <c r="AY955" s="24" t="s">
        <v>5537</v>
      </c>
      <c r="AZ955" s="24" t="s">
        <v>5537</v>
      </c>
      <c r="BA955" s="24" t="s">
        <v>5537</v>
      </c>
      <c r="BB955" s="24" t="s">
        <v>5537</v>
      </c>
      <c r="BC955" s="24" t="s">
        <v>5537</v>
      </c>
      <c r="BD955" s="24" t="s">
        <v>5537</v>
      </c>
      <c r="BE955" s="24" t="s">
        <v>5537</v>
      </c>
      <c r="BF955" s="24" t="s">
        <v>5537</v>
      </c>
      <c r="BG955" s="24" t="s">
        <v>5537</v>
      </c>
      <c r="BH955" s="24" t="s">
        <v>5537</v>
      </c>
      <c r="BI955" s="9" t="s">
        <v>5537</v>
      </c>
      <c r="BJ955" s="14"/>
      <c r="BK955" s="14" t="s">
        <v>5537</v>
      </c>
      <c r="BL955" s="14" t="str">
        <f>_xlfn.XLOOKUP(B955,'[4]cell downs 18042026 17h'!$B:$B,'[4]cell downs 18042026 17h'!$B:$B,"")</f>
        <v/>
      </c>
      <c r="BM955" s="14" t="str">
        <f>_xlfn.XLOOKUP(B955,'[5]Cells Huawei 19042026 15h'!$B:$B,'[5]Cells Huawei 19042026 15h'!$B:$B,"")</f>
        <v/>
      </c>
      <c r="BN955" s="9" t="str">
        <f>_xlfn.XLOOKUP(B955,'[6]cells down 19042026 9H40'!$B:$B,'[6]cells down 19042026 9H40'!$B:$B,"")</f>
        <v/>
      </c>
      <c r="BO955" s="9" t="s">
        <v>5537</v>
      </c>
      <c r="BP955" s="9" t="s">
        <v>594</v>
      </c>
    </row>
    <row r="956" spans="1:68" s="9" customFormat="1" x14ac:dyDescent="0.35">
      <c r="A956" s="1" t="s">
        <v>2103</v>
      </c>
      <c r="B956" s="8" t="s">
        <v>2104</v>
      </c>
      <c r="C956" s="3" t="str">
        <f>_xlfn.XLOOKUP(B956,'[1]daily break down'!$D:$D,'[1]daily break down'!$E:$E,"")</f>
        <v>OUEST</v>
      </c>
      <c r="D956" s="1" t="s">
        <v>11</v>
      </c>
      <c r="E956" s="1" t="s">
        <v>12</v>
      </c>
      <c r="F956" s="3" t="s">
        <v>102</v>
      </c>
      <c r="G956" s="1" t="s">
        <v>103</v>
      </c>
      <c r="H956" s="39" t="str">
        <f>_xlfn.XLOOKUP(B956,[2]CALCULATION!$B:$B,[2]CALCULATION!$H:$H,"")</f>
        <v>Huawei</v>
      </c>
      <c r="I956" s="34">
        <v>2.2585451427234311</v>
      </c>
      <c r="J956" s="34">
        <v>1.8194098443925086</v>
      </c>
      <c r="K956" s="34">
        <v>2.2770044487819359</v>
      </c>
      <c r="L956" s="34">
        <v>3.2953695856269243</v>
      </c>
      <c r="M956" s="34">
        <v>7.1435909289364865</v>
      </c>
      <c r="N956" s="34">
        <v>17.813283851692049</v>
      </c>
      <c r="O956" s="34">
        <v>9.5367374077213043</v>
      </c>
      <c r="P956" s="34">
        <v>16.939543364922823</v>
      </c>
      <c r="Q956" s="34">
        <v>18.491409199476077</v>
      </c>
      <c r="R956" s="34">
        <v>21.452692098061537</v>
      </c>
      <c r="S956" s="109">
        <v>18.491141673301318</v>
      </c>
      <c r="T956" s="109">
        <f>_xlfn.XLOOKUP(B956,'[3]Nur des jours'!$B:$B,'[3]Nur des jours'!$U:$U,"")</f>
        <v>18.491141673301318</v>
      </c>
      <c r="U956" s="109">
        <v>18.491409199476077</v>
      </c>
      <c r="V956" s="109">
        <v>18.491409199476077</v>
      </c>
      <c r="W956" s="109">
        <v>18.491141673301318</v>
      </c>
      <c r="X956" s="109">
        <v>18.491409199476077</v>
      </c>
      <c r="Y956" s="109">
        <v>18.491409199476077</v>
      </c>
      <c r="Z956" s="109">
        <v>0</v>
      </c>
      <c r="AA956" s="109">
        <v>0</v>
      </c>
      <c r="AB956" s="109">
        <v>0</v>
      </c>
      <c r="AC956" s="109">
        <v>0</v>
      </c>
      <c r="AD956" s="109">
        <v>0</v>
      </c>
      <c r="AE956" s="109">
        <v>0</v>
      </c>
      <c r="AF956" s="109">
        <v>0</v>
      </c>
      <c r="AG956" s="57" t="str">
        <f>_xlfn.XLOOKUP(B956,[3]CALCULATION!$B:$B,[3]CALCULATION!$M:$M,"")</f>
        <v>Operationnel</v>
      </c>
      <c r="AH956" s="57"/>
      <c r="AI956" s="56" t="str" cm="1">
        <f t="array" ref="AI956">IFERROR(_xlfn.IFS(
AK956="MPR ISSUE","PDH",
AK956="BSS Hardware Issue","BSS",
AK956="Sites strategiques, MLL, Pylone, etc.","ENVTECH",
AK956="AKTIVCO DEFAUT GE &amp; POWER Cabinet","AKTIVCO",
AK956="AKTIVCO Coupure ENEO &amp; Baisse de tension","AKTIVCO GRID ONLY",
AK956="Coupure ENEO &amp; Baisse de tension","IHS GRID ONLY",
AK956="Defaut GE &amp; POWER Cabinet","IHS",
AK956="Sharing","Partners",
AK956="Sites strategiques &amp; DataCenter","SST &amp; DC",
AK956="Exclu","Exclu",
AK956="SAT","SAT",
AK956="SPARE-ISSUE","SPARE-ISSUE",
AK956="Fiber CAmtel","TRANS_FO_CAMTEL",
AK956="Fiber AOF","Fiber AOF",
AK956="Projet OCM (HUAWEI)","TRAVAUX-HUAWEI",
AK956="Projet OCM (NOKIA)","TRAVAUX-NOKIA",
AK956="ACCESS-ISSUE","ACCESS-ISSUE",
AK956="Projet OCM (ZTE, NOKIA, autres projets)","TRAVAUX OCM",
AK956="No root CAuse","No root cause",
AK956="ODU HS","PDH",
AK956="IP &amp; VLAN","PDH",
AK956="Warehouse HUAWEI","SPARE-ISSUE",
AK956="SPARE-HS","SPARE-ISSUE",
AK956="Power Telco","BSS",AK956="no impacts","no impacts"
),"")</f>
        <v>No root cause</v>
      </c>
      <c r="AJ956" s="56" t="str" cm="1">
        <f t="array" ref="AJ956">IFERROR(_xlfn.IFS(
AK956="MPR ISSUE","TX ISSUE",
AK956="BSS Hardware Issue","RAN ISSUE",
AK956="Sites strategiques, MLL, Pylone, etc.","ENVTECH",
AK956="AKTIVCO DEFAUT GE &amp; POWER Cabinet","POWER ISSUE",
AK956="AKTIVCO Coupure ENEO &amp; Baisse de tension","POWER ISSUE",
AK956="Coupure ENEO &amp; Baisse de tension","POWER ISSUE",
AK956="Defaut GE &amp; POWER Cabinet","POWER ISSUE",
AK956="Sharing","POWER ISSUE",
AK956="Sites strategiques &amp; DataCenter","POWER ISSUE",
AK956="Exclu","Exclu",
AK956="SAT","TX ISSUE",
AK956="SPARE-ISSUE","SPARE-ISSUE",
AK956="Fiber CAmtel","TX ISSUE",
AK956="Fiber AOF","TX ISSUE",
AK956="Projet OCM (HUAWEI)","TRAVAUX-HUAWEI",
AK956="Projet OCM (NOKIA)","TRAVAUX -NOKIA",
AK956="ACCESS-ISSUE","ACCESS-ISSUE",
AK956="Projet OCM (ZTE, NOKIA, autres projets)","TRAVAUX OCM",
AK956="No root CAuse","No root cause",
AK956="ODU HS","TX ISSUE",
AK956="IP &amp; VLAN","TX ISSUE",
AK956="Warehouse HUAWEI","SPARE-ISSUE",
AK956="SPARE-HS","SPARE-ISSUE",
AK956="Power Telco","RAN ISSUE",AK956="no impacts","no impacts"
),"")</f>
        <v>No root cause</v>
      </c>
      <c r="AK956" s="81" t="s">
        <v>5620</v>
      </c>
      <c r="AL956" s="56" t="str" cm="1">
        <f t="array" ref="AL956">IFERROR(_xlfn.IFS(
AK956="MPR ISSUE","ACTIVE",
AK956="BSS Hardware Issue","ACTIVE",
AK956="Sites strategiques, MLL, Pylone, etc.","PASSIVE",
AK956="AKTIVCO DEFAUT GE &amp; POWER Cabinet","PASSIVE",
AK956="AKTIVCO Coupure ENEO &amp; Baisse de tension","PASSIVE",
AK956="Coupure ENEO &amp; Baisse de tension","PASSIVE",
AK956="Defaut GE &amp; POWER Cabinet","PASSIVE",
AK956="Sharing","PASSIVE",
AK956="Sites strategiques &amp; DataCenter","PASSIVE",
AK956="Exclu","Exclu",
AK956="SAT","ACTIVE",
AK956="SPARE-ISSUE","SPARE-ISSUE",
AK956="Fiber CAmtel","ACTIVE",
AK956="Fiber AOF","ACTIVE",
AK956="Projet OCM (HUAWEI)","PLANNED WORKS",
AK956="Projet OCM (NOKIA)","PLANNED WORKS",
AK956="ACCESS-ISSUE","ACCESS-ISSUE",
AK956="Projet OCM (ZTE, NOKIA, autres projets)","PLANNED WORKS",
AK956="No root CAuse","No root cause",
AK956="ODU HS","ACTIVE",
AK956="IP &amp; VLAN","ACTIVE",
AK956="Warehouse HUAWEI","SPARE-ISSUE",
AK956="SPARE-HS","SPARE-ISSUE",
AK956="Power Telco","ACTIVE", AK956="no impacts","no impacts"
),"")</f>
        <v>No root cause</v>
      </c>
      <c r="AM956" s="108" t="s">
        <v>5537</v>
      </c>
      <c r="AN956" s="117" t="s">
        <v>2104</v>
      </c>
      <c r="AP956" s="23" t="s">
        <v>5537</v>
      </c>
      <c r="AQ956" s="23" t="s">
        <v>5537</v>
      </c>
      <c r="AR956" s="7"/>
      <c r="AS956" s="6"/>
      <c r="AT956" s="7"/>
      <c r="AU956" s="3" t="s">
        <v>5537</v>
      </c>
      <c r="AV956" s="24" t="s">
        <v>5537</v>
      </c>
      <c r="AW956" s="24" t="s">
        <v>5537</v>
      </c>
      <c r="AX956" s="24" t="s">
        <v>5537</v>
      </c>
      <c r="AY956" s="24" t="s">
        <v>5537</v>
      </c>
      <c r="AZ956" s="24" t="s">
        <v>5537</v>
      </c>
      <c r="BA956" s="24" t="s">
        <v>5537</v>
      </c>
      <c r="BB956" s="24" t="s">
        <v>5537</v>
      </c>
      <c r="BC956" s="24" t="s">
        <v>5537</v>
      </c>
      <c r="BD956" s="24" t="s">
        <v>5537</v>
      </c>
      <c r="BE956" s="24" t="s">
        <v>5537</v>
      </c>
      <c r="BF956" s="24" t="s">
        <v>5537</v>
      </c>
      <c r="BG956" s="24" t="s">
        <v>5537</v>
      </c>
      <c r="BH956" s="24" t="s">
        <v>5537</v>
      </c>
      <c r="BI956" s="9" t="s">
        <v>5537</v>
      </c>
      <c r="BJ956" s="14"/>
      <c r="BK956" s="14" t="s">
        <v>5537</v>
      </c>
      <c r="BL956" s="14" t="str">
        <f>_xlfn.XLOOKUP(B956,'[4]cell downs 18042026 17h'!$B:$B,'[4]cell downs 18042026 17h'!$B:$B,"")</f>
        <v/>
      </c>
      <c r="BM956" s="14" t="str">
        <f>_xlfn.XLOOKUP(B956,'[5]Cells Huawei 19042026 15h'!$B:$B,'[5]Cells Huawei 19042026 15h'!$B:$B,"")</f>
        <v/>
      </c>
      <c r="BN956" s="9" t="str">
        <f>_xlfn.XLOOKUP(B956,'[6]cells down 19042026 9H40'!$B:$B,'[6]cells down 19042026 9H40'!$B:$B,"")</f>
        <v/>
      </c>
      <c r="BO956" s="9" t="s">
        <v>2104</v>
      </c>
      <c r="BP956" s="9" t="s">
        <v>594</v>
      </c>
    </row>
    <row r="957" spans="1:68" s="9" customFormat="1" x14ac:dyDescent="0.35">
      <c r="A957" s="1" t="s">
        <v>2835</v>
      </c>
      <c r="B957" s="8" t="s">
        <v>2836</v>
      </c>
      <c r="C957" s="3" t="str">
        <f>_xlfn.XLOOKUP(B957,'[1]daily break down'!$D:$D,'[1]daily break down'!$E:$E,"")</f>
        <v>NORD</v>
      </c>
      <c r="D957" s="1" t="s">
        <v>21</v>
      </c>
      <c r="E957" s="1" t="s">
        <v>122</v>
      </c>
      <c r="F957" s="3" t="s">
        <v>23</v>
      </c>
      <c r="G957" s="1" t="s">
        <v>2837</v>
      </c>
      <c r="H957" s="39" t="str">
        <f>_xlfn.XLOOKUP(B957,[2]CALCULATION!$B:$B,[2]CALCULATION!$H:$H,"")</f>
        <v>HUAWEI</v>
      </c>
      <c r="I957" s="34">
        <v>0</v>
      </c>
      <c r="J957" s="34">
        <v>0</v>
      </c>
      <c r="K957" s="34">
        <v>0</v>
      </c>
      <c r="L957" s="34">
        <v>0</v>
      </c>
      <c r="M957" s="34">
        <v>0</v>
      </c>
      <c r="N957" s="34">
        <v>0</v>
      </c>
      <c r="O957" s="34">
        <v>0</v>
      </c>
      <c r="P957" s="34">
        <v>0</v>
      </c>
      <c r="Q957" s="34">
        <v>0</v>
      </c>
      <c r="R957" s="34">
        <v>0</v>
      </c>
      <c r="S957" s="109">
        <v>0</v>
      </c>
      <c r="T957" s="109">
        <f>_xlfn.XLOOKUP(B957,'[3]Nur des jours'!$B:$B,'[3]Nur des jours'!$U:$U,"")</f>
        <v>0</v>
      </c>
      <c r="U957" s="109">
        <v>0</v>
      </c>
      <c r="V957" s="109">
        <v>18.491409199476074</v>
      </c>
      <c r="W957" s="109">
        <v>18.491409199476074</v>
      </c>
      <c r="X957" s="109">
        <v>18.491409199476074</v>
      </c>
      <c r="Y957" s="109">
        <v>18.491409199476074</v>
      </c>
      <c r="Z957" s="109">
        <v>0</v>
      </c>
      <c r="AA957" s="109">
        <v>0</v>
      </c>
      <c r="AB957" s="109">
        <v>0</v>
      </c>
      <c r="AC957" s="109">
        <v>0</v>
      </c>
      <c r="AD957" s="109">
        <v>0</v>
      </c>
      <c r="AE957" s="109">
        <v>0</v>
      </c>
      <c r="AF957" s="109">
        <v>0</v>
      </c>
      <c r="AG957" s="57" t="str">
        <f>_xlfn.XLOOKUP(B957,[3]CALCULATION!$B:$B,[3]CALCULATION!$M:$M,"")</f>
        <v>Operationnel</v>
      </c>
      <c r="AH957" s="57"/>
      <c r="AI957" s="56" t="str" cm="1">
        <f t="array" ref="AI957">IFERROR(_xlfn.IFS(
AK957="MPR ISSUE","PDH",
AK957="BSS Hardware Issue","BSS",
AK957="Sites strategiques, MLL, Pylone, etc.","ENVTECH",
AK957="AKTIVCO DEFAUT GE &amp; POWER Cabinet","AKTIVCO",
AK957="AKTIVCO Coupure ENEO &amp; Baisse de tension","AKTIVCO GRID ONLY",
AK957="Coupure ENEO &amp; Baisse de tension","IHS GRID ONLY",
AK957="Defaut GE &amp; POWER Cabinet","IHS",
AK957="Sharing","Partners",
AK957="Sites strategiques &amp; DataCenter","SST &amp; DC",
AK957="Exclu","Exclu",
AK957="SAT","SAT",
AK957="SPARE-ISSUE","SPARE-ISSUE",
AK957="Fiber CAmtel","TRANS_FO_CAMTEL",
AK957="Fiber AOF","Fiber AOF",
AK957="Projet OCM (HUAWEI)","TRAVAUX-HUAWEI",
AK957="Projet OCM (NOKIA)","TRAVAUX-NOKIA",
AK957="ACCESS-ISSUE","ACCESS-ISSUE",
AK957="Projet OCM (ZTE, NOKIA, autres projets)","TRAVAUX OCM",
AK957="No root CAuse","No root cause",
AK957="ODU HS","PDH",
AK957="IP &amp; VLAN","PDH",
AK957="Warehouse HUAWEI","SPARE-ISSUE",
AK957="SPARE-HS","SPARE-ISSUE",
AK957="Power Telco","BSS",AK957="no impacts","no impacts"
),"")</f>
        <v>SPARE-ISSUE</v>
      </c>
      <c r="AJ957" s="56" t="str" cm="1">
        <f t="array" ref="AJ957">IFERROR(_xlfn.IFS(
AK957="MPR ISSUE","TX ISSUE",
AK957="BSS Hardware Issue","RAN ISSUE",
AK957="Sites strategiques, MLL, Pylone, etc.","ENVTECH",
AK957="AKTIVCO DEFAUT GE &amp; POWER Cabinet","POWER ISSUE",
AK957="AKTIVCO Coupure ENEO &amp; Baisse de tension","POWER ISSUE",
AK957="Coupure ENEO &amp; Baisse de tension","POWER ISSUE",
AK957="Defaut GE &amp; POWER Cabinet","POWER ISSUE",
AK957="Sharing","POWER ISSUE",
AK957="Sites strategiques &amp; DataCenter","POWER ISSUE",
AK957="Exclu","Exclu",
AK957="SAT","TX ISSUE",
AK957="SPARE-ISSUE","SPARE-ISSUE",
AK957="Fiber CAmtel","TX ISSUE",
AK957="Fiber AOF","TX ISSUE",
AK957="Projet OCM (HUAWEI)","TRAVAUX-HUAWEI",
AK957="Projet OCM (NOKIA)","TRAVAUX -NOKIA",
AK957="ACCESS-ISSUE","ACCESS-ISSUE",
AK957="Projet OCM (ZTE, NOKIA, autres projets)","TRAVAUX OCM",
AK957="No root CAuse","No root cause",
AK957="ODU HS","TX ISSUE",
AK957="IP &amp; VLAN","TX ISSUE",
AK957="Warehouse HUAWEI","SPARE-ISSUE",
AK957="SPARE-HS","SPARE-ISSUE",
AK957="Power Telco","RAN ISSUE",AK957="no impacts","no impacts"
),"")</f>
        <v>SPARE-ISSUE</v>
      </c>
      <c r="AK957" s="81" t="s">
        <v>5336</v>
      </c>
      <c r="AL957" s="56" t="str" cm="1">
        <f t="array" ref="AL957">IFERROR(_xlfn.IFS(
AK957="MPR ISSUE","ACTIVE",
AK957="BSS Hardware Issue","ACTIVE",
AK957="Sites strategiques, MLL, Pylone, etc.","PASSIVE",
AK957="AKTIVCO DEFAUT GE &amp; POWER Cabinet","PASSIVE",
AK957="AKTIVCO Coupure ENEO &amp; Baisse de tension","PASSIVE",
AK957="Coupure ENEO &amp; Baisse de tension","PASSIVE",
AK957="Defaut GE &amp; POWER Cabinet","PASSIVE",
AK957="Sharing","PASSIVE",
AK957="Sites strategiques &amp; DataCenter","PASSIVE",
AK957="Exclu","Exclu",
AK957="SAT","ACTIVE",
AK957="SPARE-ISSUE","SPARE-ISSUE",
AK957="Fiber CAmtel","ACTIVE",
AK957="Fiber AOF","ACTIVE",
AK957="Projet OCM (HUAWEI)","PLANNED WORKS",
AK957="Projet OCM (NOKIA)","PLANNED WORKS",
AK957="ACCESS-ISSUE","ACCESS-ISSUE",
AK957="Projet OCM (ZTE, NOKIA, autres projets)","PLANNED WORKS",
AK957="No root CAuse","No root cause",
AK957="ODU HS","ACTIVE",
AK957="IP &amp; VLAN","ACTIVE",
AK957="Warehouse HUAWEI","SPARE-ISSUE",
AK957="SPARE-HS","SPARE-ISSUE",
AK957="Power Telco","ACTIVE", AK957="no impacts","no impacts"
),"")</f>
        <v>SPARE-ISSUE</v>
      </c>
      <c r="AM957" s="108" t="s">
        <v>5992</v>
      </c>
      <c r="AN957" s="117" t="s">
        <v>2836</v>
      </c>
      <c r="AP957" s="23" t="s">
        <v>5537</v>
      </c>
      <c r="AQ957" s="23" t="s">
        <v>5537</v>
      </c>
      <c r="AR957" s="7"/>
      <c r="AS957" s="6"/>
      <c r="AT957" s="7"/>
      <c r="AU957" s="3" t="s">
        <v>5537</v>
      </c>
      <c r="AV957" s="24" t="s">
        <v>5537</v>
      </c>
      <c r="AW957" s="24" t="s">
        <v>5537</v>
      </c>
      <c r="AX957" s="24" t="s">
        <v>5537</v>
      </c>
      <c r="AY957" s="24" t="s">
        <v>5537</v>
      </c>
      <c r="AZ957" s="24" t="s">
        <v>5537</v>
      </c>
      <c r="BA957" s="24" t="s">
        <v>5537</v>
      </c>
      <c r="BB957" s="24" t="s">
        <v>5537</v>
      </c>
      <c r="BC957" s="24" t="s">
        <v>5537</v>
      </c>
      <c r="BD957" s="24" t="s">
        <v>5537</v>
      </c>
      <c r="BE957" s="24" t="s">
        <v>6506</v>
      </c>
      <c r="BF957" s="24" t="s">
        <v>6507</v>
      </c>
      <c r="BG957" s="24" t="s">
        <v>6508</v>
      </c>
      <c r="BH957" s="24" t="s">
        <v>6509</v>
      </c>
      <c r="BI957" s="9" t="s">
        <v>5537</v>
      </c>
      <c r="BJ957" s="14"/>
      <c r="BK957" s="14" t="s">
        <v>5537</v>
      </c>
      <c r="BL957" s="14" t="str">
        <f>_xlfn.XLOOKUP(B957,'[4]cell downs 18042026 17h'!$B:$B,'[4]cell downs 18042026 17h'!$B:$B,"")</f>
        <v/>
      </c>
      <c r="BM957" s="14" t="str">
        <f>_xlfn.XLOOKUP(B957,'[5]Cells Huawei 19042026 15h'!$B:$B,'[5]Cells Huawei 19042026 15h'!$B:$B,"")</f>
        <v/>
      </c>
      <c r="BN957" s="9" t="str">
        <f>_xlfn.XLOOKUP(B957,'[6]cells down 19042026 9H40'!$B:$B,'[6]cells down 19042026 9H40'!$B:$B,"")</f>
        <v/>
      </c>
      <c r="BO957" s="9" t="s">
        <v>5537</v>
      </c>
      <c r="BP957" s="9" t="s">
        <v>12</v>
      </c>
    </row>
    <row r="958" spans="1:68" s="9" customFormat="1" x14ac:dyDescent="0.35">
      <c r="A958" s="1" t="s">
        <v>1660</v>
      </c>
      <c r="B958" s="8" t="s">
        <v>1661</v>
      </c>
      <c r="C958" s="3" t="str">
        <f>_xlfn.XLOOKUP(B958,'[1]daily break down'!$D:$D,'[1]daily break down'!$E:$E,"")</f>
        <v>LITTORAL</v>
      </c>
      <c r="D958" s="1" t="s">
        <v>11</v>
      </c>
      <c r="E958" s="1" t="s">
        <v>12</v>
      </c>
      <c r="F958" s="3" t="s">
        <v>13</v>
      </c>
      <c r="G958" s="1" t="s">
        <v>177</v>
      </c>
      <c r="H958" s="41" t="str">
        <f>_xlfn.XLOOKUP(B958,[2]CALCULATION!$B:$B,[2]CALCULATION!$H:$H,"")</f>
        <v>ZTE</v>
      </c>
      <c r="I958" s="34">
        <v>0</v>
      </c>
      <c r="J958" s="34">
        <v>0</v>
      </c>
      <c r="K958" s="34">
        <v>0.34489474450180085</v>
      </c>
      <c r="L958" s="34">
        <v>13.046627315349868</v>
      </c>
      <c r="M958" s="34">
        <v>13.810450214448982</v>
      </c>
      <c r="N958" s="34">
        <v>14.415986793481206</v>
      </c>
      <c r="O958" s="34">
        <v>0</v>
      </c>
      <c r="P958" s="34">
        <v>0.64693179580690241</v>
      </c>
      <c r="Q958" s="34">
        <v>13.217380355160616</v>
      </c>
      <c r="R958" s="34">
        <v>16.067265354575621</v>
      </c>
      <c r="S958" s="109">
        <v>0</v>
      </c>
      <c r="T958" s="109">
        <f>_xlfn.XLOOKUP(B958,'[3]Nur des jours'!$B:$B,'[3]Nur des jours'!$U:$U,"")</f>
        <v>0</v>
      </c>
      <c r="U958" s="109">
        <v>0</v>
      </c>
      <c r="V958" s="109">
        <v>1.5159816569786609E-3</v>
      </c>
      <c r="W958" s="109">
        <v>0</v>
      </c>
      <c r="X958" s="109">
        <v>15.395703315612398</v>
      </c>
      <c r="Y958" s="109">
        <v>17.534985289627404</v>
      </c>
      <c r="Z958" s="109">
        <v>0</v>
      </c>
      <c r="AA958" s="109">
        <v>0</v>
      </c>
      <c r="AB958" s="109">
        <v>0</v>
      </c>
      <c r="AC958" s="109">
        <v>0</v>
      </c>
      <c r="AD958" s="109">
        <v>0</v>
      </c>
      <c r="AE958" s="109">
        <v>0</v>
      </c>
      <c r="AF958" s="109">
        <v>0</v>
      </c>
      <c r="AG958" s="57" t="str">
        <f>_xlfn.XLOOKUP(B958,[3]CALCULATION!$B:$B,[3]CALCULATION!$M:$M,"")</f>
        <v>Operationnel</v>
      </c>
      <c r="AH958" s="57"/>
      <c r="AI958" s="56" t="str" cm="1">
        <f t="array" ref="AI958">IFERROR(_xlfn.IFS(
AK958="MPR ISSUE","PDH",
AK958="BSS Hardware Issue","BSS",
AK958="Sites strategiques, MLL, Pylone, etc.","ENVTECH",
AK958="AKTIVCO DEFAUT GE &amp; POWER Cabinet","AKTIVCO",
AK958="AKTIVCO Coupure ENEO &amp; Baisse de tension","AKTIVCO GRID ONLY",
AK958="Coupure ENEO &amp; Baisse de tension","IHS GRID ONLY",
AK958="Defaut GE &amp; POWER Cabinet","IHS",
AK958="Sharing","Partners",
AK958="Sites strategiques &amp; DataCenter","SST &amp; DC",
AK958="Exclu","Exclu",
AK958="SAT","SAT",
AK958="SPARE-ISSUE","SPARE-ISSUE",
AK958="Fiber CAmtel","TRANS_FO_CAMTEL",
AK958="Fiber AOF","Fiber AOF",
AK958="Projet OCM (HUAWEI)","TRAVAUX-HUAWEI",
AK958="Projet OCM (NOKIA)","TRAVAUX-NOKIA",
AK958="ACCESS-ISSUE","ACCESS-ISSUE",
AK958="Projet OCM (ZTE, NOKIA, autres projets)","TRAVAUX OCM",
AK958="No root CAuse","No root cause",
AK958="ODU HS","PDH",
AK958="IP &amp; VLAN","PDH",
AK958="Warehouse HUAWEI","SPARE-ISSUE",
AK958="SPARE-HS","SPARE-ISSUE",
AK958="Power Telco","BSS",AK958="no impacts","no impacts"
),"")</f>
        <v>No root cause</v>
      </c>
      <c r="AJ958" s="56" t="str" cm="1">
        <f t="array" ref="AJ958">IFERROR(_xlfn.IFS(
AK958="MPR ISSUE","TX ISSUE",
AK958="BSS Hardware Issue","RAN ISSUE",
AK958="Sites strategiques, MLL, Pylone, etc.","ENVTECH",
AK958="AKTIVCO DEFAUT GE &amp; POWER Cabinet","POWER ISSUE",
AK958="AKTIVCO Coupure ENEO &amp; Baisse de tension","POWER ISSUE",
AK958="Coupure ENEO &amp; Baisse de tension","POWER ISSUE",
AK958="Defaut GE &amp; POWER Cabinet","POWER ISSUE",
AK958="Sharing","POWER ISSUE",
AK958="Sites strategiques &amp; DataCenter","POWER ISSUE",
AK958="Exclu","Exclu",
AK958="SAT","TX ISSUE",
AK958="SPARE-ISSUE","SPARE-ISSUE",
AK958="Fiber CAmtel","TX ISSUE",
AK958="Fiber AOF","TX ISSUE",
AK958="Projet OCM (HUAWEI)","TRAVAUX-HUAWEI",
AK958="Projet OCM (NOKIA)","TRAVAUX -NOKIA",
AK958="ACCESS-ISSUE","ACCESS-ISSUE",
AK958="Projet OCM (ZTE, NOKIA, autres projets)","TRAVAUX OCM",
AK958="No root CAuse","No root cause",
AK958="ODU HS","TX ISSUE",
AK958="IP &amp; VLAN","TX ISSUE",
AK958="Warehouse HUAWEI","SPARE-ISSUE",
AK958="SPARE-HS","SPARE-ISSUE",
AK958="Power Telco","RAN ISSUE",AK958="no impacts","no impacts"
),"")</f>
        <v>No root cause</v>
      </c>
      <c r="AK958" s="81" t="s">
        <v>5620</v>
      </c>
      <c r="AL958" s="56" t="str" cm="1">
        <f t="array" ref="AL958">IFERROR(_xlfn.IFS(
AK958="MPR ISSUE","ACTIVE",
AK958="BSS Hardware Issue","ACTIVE",
AK958="Sites strategiques, MLL, Pylone, etc.","PASSIVE",
AK958="AKTIVCO DEFAUT GE &amp; POWER Cabinet","PASSIVE",
AK958="AKTIVCO Coupure ENEO &amp; Baisse de tension","PASSIVE",
AK958="Coupure ENEO &amp; Baisse de tension","PASSIVE",
AK958="Defaut GE &amp; POWER Cabinet","PASSIVE",
AK958="Sharing","PASSIVE",
AK958="Sites strategiques &amp; DataCenter","PASSIVE",
AK958="Exclu","Exclu",
AK958="SAT","ACTIVE",
AK958="SPARE-ISSUE","SPARE-ISSUE",
AK958="Fiber CAmtel","ACTIVE",
AK958="Fiber AOF","ACTIVE",
AK958="Projet OCM (HUAWEI)","PLANNED WORKS",
AK958="Projet OCM (NOKIA)","PLANNED WORKS",
AK958="ACCESS-ISSUE","ACCESS-ISSUE",
AK958="Projet OCM (ZTE, NOKIA, autres projets)","PLANNED WORKS",
AK958="No root CAuse","No root cause",
AK958="ODU HS","ACTIVE",
AK958="IP &amp; VLAN","ACTIVE",
AK958="Warehouse HUAWEI","SPARE-ISSUE",
AK958="SPARE-HS","SPARE-ISSUE",
AK958="Power Telco","ACTIVE", AK958="no impacts","no impacts"
),"")</f>
        <v>No root cause</v>
      </c>
      <c r="AM958" s="108" t="s">
        <v>5537</v>
      </c>
      <c r="AN958" s="117" t="s">
        <v>1661</v>
      </c>
      <c r="AP958" s="23" t="s">
        <v>5537</v>
      </c>
      <c r="AQ958" s="23" t="s">
        <v>5537</v>
      </c>
      <c r="AR958" s="7"/>
      <c r="AS958" s="6"/>
      <c r="AT958" s="7"/>
      <c r="AU958" s="3" t="s">
        <v>5537</v>
      </c>
      <c r="AV958" s="24" t="s">
        <v>5537</v>
      </c>
      <c r="AW958" s="24" t="s">
        <v>5537</v>
      </c>
      <c r="AX958" s="24" t="s">
        <v>5537</v>
      </c>
      <c r="AY958" s="24" t="s">
        <v>5537</v>
      </c>
      <c r="AZ958" s="24" t="s">
        <v>5537</v>
      </c>
      <c r="BA958" s="24" t="s">
        <v>5537</v>
      </c>
      <c r="BB958" s="24" t="s">
        <v>5537</v>
      </c>
      <c r="BC958" s="24" t="s">
        <v>5537</v>
      </c>
      <c r="BD958" s="24" t="s">
        <v>5537</v>
      </c>
      <c r="BE958" s="24" t="s">
        <v>5537</v>
      </c>
      <c r="BF958" s="24" t="s">
        <v>5537</v>
      </c>
      <c r="BG958" s="24" t="s">
        <v>5537</v>
      </c>
      <c r="BH958" s="24" t="s">
        <v>5537</v>
      </c>
      <c r="BI958" s="9" t="s">
        <v>5537</v>
      </c>
      <c r="BJ958" s="14"/>
      <c r="BK958" s="14" t="s">
        <v>5537</v>
      </c>
      <c r="BL958" s="14" t="str">
        <f>_xlfn.XLOOKUP(B958,'[4]cell downs 18042026 17h'!$B:$B,'[4]cell downs 18042026 17h'!$B:$B,"")</f>
        <v/>
      </c>
      <c r="BM958" s="14" t="str">
        <f>_xlfn.XLOOKUP(B958,'[5]Cells Huawei 19042026 15h'!$B:$B,'[5]Cells Huawei 19042026 15h'!$B:$B,"")</f>
        <v/>
      </c>
      <c r="BN958" s="9" t="str">
        <f>_xlfn.XLOOKUP(B958,'[6]cells down 19042026 9H40'!$B:$B,'[6]cells down 19042026 9H40'!$B:$B,"")</f>
        <v/>
      </c>
      <c r="BO958" s="9" t="s">
        <v>1661</v>
      </c>
      <c r="BP958" s="9" t="s">
        <v>12</v>
      </c>
    </row>
    <row r="959" spans="1:68" s="9" customFormat="1" x14ac:dyDescent="0.35">
      <c r="A959" s="22" t="s">
        <v>2948</v>
      </c>
      <c r="B959" s="8" t="s">
        <v>2949</v>
      </c>
      <c r="C959" s="3" t="str">
        <f>_xlfn.XLOOKUP(B959,'[1]daily break down'!$D:$D,'[1]daily break down'!$E:$E,"")</f>
        <v>Yaounde</v>
      </c>
      <c r="D959" s="1" t="s">
        <v>11</v>
      </c>
      <c r="E959" s="1" t="s">
        <v>12</v>
      </c>
      <c r="F959" s="3" t="s">
        <v>37</v>
      </c>
      <c r="G959" s="1" t="s">
        <v>38</v>
      </c>
      <c r="H959" s="41" t="str">
        <f>_xlfn.XLOOKUP(B959,[2]CALCULATION!$B:$B,[2]CALCULATION!$H:$H,"")</f>
        <v>ZTE</v>
      </c>
      <c r="I959" s="34">
        <v>6.2482699974032121</v>
      </c>
      <c r="J959" s="34">
        <v>5.4646501613717877</v>
      </c>
      <c r="K959" s="34">
        <v>0</v>
      </c>
      <c r="L959" s="34">
        <v>0</v>
      </c>
      <c r="M959" s="34">
        <v>0</v>
      </c>
      <c r="N959" s="34">
        <v>0</v>
      </c>
      <c r="O959" s="34">
        <v>10.853643920521185</v>
      </c>
      <c r="P959" s="34">
        <v>7.4495338623930971</v>
      </c>
      <c r="Q959" s="34">
        <v>4.6395459331741025</v>
      </c>
      <c r="R959" s="34">
        <v>10.372025465638224</v>
      </c>
      <c r="S959" s="109">
        <v>9.3388393787114801</v>
      </c>
      <c r="T959" s="109">
        <f>_xlfn.XLOOKUP(B959,'[3]Nur des jours'!$B:$B,'[3]Nur des jours'!$U:$U,"")</f>
        <v>9.2457045997380387</v>
      </c>
      <c r="U959" s="109">
        <v>0.65765067787565745</v>
      </c>
      <c r="V959" s="109">
        <v>6.3741856503240264</v>
      </c>
      <c r="W959" s="109">
        <v>9.2457045997380387</v>
      </c>
      <c r="X959" s="109">
        <v>9.272332371665911</v>
      </c>
      <c r="Y959" s="109">
        <v>16.758196288591545</v>
      </c>
      <c r="Z959" s="109">
        <v>0</v>
      </c>
      <c r="AA959" s="109">
        <v>0</v>
      </c>
      <c r="AB959" s="109">
        <v>0</v>
      </c>
      <c r="AC959" s="109">
        <v>0</v>
      </c>
      <c r="AD959" s="109">
        <v>0</v>
      </c>
      <c r="AE959" s="109">
        <v>0</v>
      </c>
      <c r="AF959" s="109">
        <v>0</v>
      </c>
      <c r="AG959" s="57" t="str">
        <f>_xlfn.XLOOKUP(B959,[3]CALCULATION!$B:$B,[3]CALCULATION!$M:$M,"")</f>
        <v>Operationnel</v>
      </c>
      <c r="AH959" s="57"/>
      <c r="AI959" s="56" t="str" cm="1">
        <f t="array" ref="AI959">IFERROR(_xlfn.IFS(
AK959="MPR ISSUE","PDH",
AK959="BSS Hardware Issue","BSS",
AK959="Sites strategiques, MLL, Pylone, etc.","ENVTECH",
AK959="AKTIVCO DEFAUT GE &amp; POWER Cabinet","AKTIVCO",
AK959="AKTIVCO Coupure ENEO &amp; Baisse de tension","AKTIVCO GRID ONLY",
AK959="Coupure ENEO &amp; Baisse de tension","IHS GRID ONLY",
AK959="Defaut GE &amp; POWER Cabinet","IHS",
AK959="Sharing","Partners",
AK959="Sites strategiques &amp; DataCenter","SST &amp; DC",
AK959="Exclu","Exclu",
AK959="SAT","SAT",
AK959="SPARE-ISSUE","SPARE-ISSUE",
AK959="Fiber CAmtel","TRANS_FO_CAMTEL",
AK959="Fiber AOF","Fiber AOF",
AK959="Projet OCM (HUAWEI)","TRAVAUX-HUAWEI",
AK959="Projet OCM (NOKIA)","TRAVAUX-NOKIA",
AK959="ACCESS-ISSUE","ACCESS-ISSUE",
AK959="Projet OCM (ZTE, NOKIA, autres projets)","TRAVAUX OCM",
AK959="No root CAuse","No root cause",
AK959="ODU HS","PDH",
AK959="IP &amp; VLAN","PDH",
AK959="Warehouse HUAWEI","SPARE-ISSUE",
AK959="SPARE-HS","SPARE-ISSUE",
AK959="Power Telco","BSS",AK959="no impacts","no impacts"
),"")</f>
        <v>BSS</v>
      </c>
      <c r="AJ959" s="56" t="str" cm="1">
        <f t="array" ref="AJ959">IFERROR(_xlfn.IFS(
AK959="MPR ISSUE","TX ISSUE",
AK959="BSS Hardware Issue","RAN ISSUE",
AK959="Sites strategiques, MLL, Pylone, etc.","ENVTECH",
AK959="AKTIVCO DEFAUT GE &amp; POWER Cabinet","POWER ISSUE",
AK959="AKTIVCO Coupure ENEO &amp; Baisse de tension","POWER ISSUE",
AK959="Coupure ENEO &amp; Baisse de tension","POWER ISSUE",
AK959="Defaut GE &amp; POWER Cabinet","POWER ISSUE",
AK959="Sharing","POWER ISSUE",
AK959="Sites strategiques &amp; DataCenter","POWER ISSUE",
AK959="Exclu","Exclu",
AK959="SAT","TX ISSUE",
AK959="SPARE-ISSUE","SPARE-ISSUE",
AK959="Fiber CAmtel","TX ISSUE",
AK959="Fiber AOF","TX ISSUE",
AK959="Projet OCM (HUAWEI)","TRAVAUX-HUAWEI",
AK959="Projet OCM (NOKIA)","TRAVAUX -NOKIA",
AK959="ACCESS-ISSUE","ACCESS-ISSUE",
AK959="Projet OCM (ZTE, NOKIA, autres projets)","TRAVAUX OCM",
AK959="No root CAuse","No root cause",
AK959="ODU HS","TX ISSUE",
AK959="IP &amp; VLAN","TX ISSUE",
AK959="Warehouse HUAWEI","SPARE-ISSUE",
AK959="SPARE-HS","SPARE-ISSUE",
AK959="Power Telco","RAN ISSUE",AK959="no impacts","no impacts"
),"")</f>
        <v>RAN ISSUE</v>
      </c>
      <c r="AK959" s="81" t="s">
        <v>5320</v>
      </c>
      <c r="AL959" s="56" t="str" cm="1">
        <f t="array" ref="AL959">IFERROR(_xlfn.IFS(
AK959="MPR ISSUE","ACTIVE",
AK959="BSS Hardware Issue","ACTIVE",
AK959="Sites strategiques, MLL, Pylone, etc.","PASSIVE",
AK959="AKTIVCO DEFAUT GE &amp; POWER Cabinet","PASSIVE",
AK959="AKTIVCO Coupure ENEO &amp; Baisse de tension","PASSIVE",
AK959="Coupure ENEO &amp; Baisse de tension","PASSIVE",
AK959="Defaut GE &amp; POWER Cabinet","PASSIVE",
AK959="Sharing","PASSIVE",
AK959="Sites strategiques &amp; DataCenter","PASSIVE",
AK959="Exclu","Exclu",
AK959="SAT","ACTIVE",
AK959="SPARE-ISSUE","SPARE-ISSUE",
AK959="Fiber CAmtel","ACTIVE",
AK959="Fiber AOF","ACTIVE",
AK959="Projet OCM (HUAWEI)","PLANNED WORKS",
AK959="Projet OCM (NOKIA)","PLANNED WORKS",
AK959="ACCESS-ISSUE","ACCESS-ISSUE",
AK959="Projet OCM (ZTE, NOKIA, autres projets)","PLANNED WORKS",
AK959="No root CAuse","No root cause",
AK959="ODU HS","ACTIVE",
AK959="IP &amp; VLAN","ACTIVE",
AK959="Warehouse HUAWEI","SPARE-ISSUE",
AK959="SPARE-HS","SPARE-ISSUE",
AK959="Power Telco","ACTIVE", AK959="no impacts","no impacts"
),"")</f>
        <v>ACTIVE</v>
      </c>
      <c r="AM959" s="108" t="s">
        <v>6074</v>
      </c>
      <c r="AN959" s="117" t="s">
        <v>2949</v>
      </c>
      <c r="AP959" s="23" t="s">
        <v>5537</v>
      </c>
      <c r="AQ959" s="23" t="s">
        <v>5537</v>
      </c>
      <c r="AR959" s="7"/>
      <c r="AS959" s="6"/>
      <c r="AT959" s="7"/>
      <c r="AU959" s="3" t="s">
        <v>5537</v>
      </c>
      <c r="AV959" s="24" t="s">
        <v>5537</v>
      </c>
      <c r="AW959" s="24" t="s">
        <v>5537</v>
      </c>
      <c r="AX959" s="24" t="s">
        <v>5537</v>
      </c>
      <c r="AY959" s="24" t="s">
        <v>5537</v>
      </c>
      <c r="AZ959" s="24" t="s">
        <v>5537</v>
      </c>
      <c r="BA959" s="24" t="s">
        <v>5537</v>
      </c>
      <c r="BB959" s="24" t="s">
        <v>5537</v>
      </c>
      <c r="BC959" s="24" t="s">
        <v>5537</v>
      </c>
      <c r="BD959" s="24" t="s">
        <v>5537</v>
      </c>
      <c r="BE959" s="24" t="s">
        <v>5537</v>
      </c>
      <c r="BF959" s="24" t="s">
        <v>5537</v>
      </c>
      <c r="BG959" s="24" t="s">
        <v>5537</v>
      </c>
      <c r="BH959" s="24" t="s">
        <v>5537</v>
      </c>
      <c r="BI959" s="9" t="s">
        <v>5537</v>
      </c>
      <c r="BJ959" s="14"/>
      <c r="BK959" s="14" t="s">
        <v>2949</v>
      </c>
      <c r="BL959" s="14" t="str">
        <f>_xlfn.XLOOKUP(B959,'[4]cell downs 18042026 17h'!$B:$B,'[4]cell downs 18042026 17h'!$B:$B,"")</f>
        <v/>
      </c>
      <c r="BM959" s="14" t="str">
        <f>_xlfn.XLOOKUP(B959,'[5]Cells Huawei 19042026 15h'!$B:$B,'[5]Cells Huawei 19042026 15h'!$B:$B,"")</f>
        <v/>
      </c>
      <c r="BN959" s="9" t="str">
        <f>_xlfn.XLOOKUP(B959,'[6]cells down 19042026 9H40'!$B:$B,'[6]cells down 19042026 9H40'!$B:$B,"")</f>
        <v>CTR_102</v>
      </c>
      <c r="BO959" s="9" t="s">
        <v>5537</v>
      </c>
      <c r="BP959" s="9" t="s">
        <v>5537</v>
      </c>
    </row>
    <row r="960" spans="1:68" s="9" customFormat="1" x14ac:dyDescent="0.35">
      <c r="A960" s="1" t="s">
        <v>3078</v>
      </c>
      <c r="B960" s="1" t="s">
        <v>3079</v>
      </c>
      <c r="C960" s="3" t="str">
        <f>_xlfn.XLOOKUP(B960,'[1]daily break down'!$D:$D,'[1]daily break down'!$E:$E,"")</f>
        <v>NORD-OUEST</v>
      </c>
      <c r="D960" s="1" t="s">
        <v>11</v>
      </c>
      <c r="E960" s="1" t="s">
        <v>96</v>
      </c>
      <c r="F960" s="3" t="s">
        <v>51</v>
      </c>
      <c r="G960" s="1" t="s">
        <v>3078</v>
      </c>
      <c r="H960" s="39" t="str">
        <f>_xlfn.XLOOKUP(B960,[2]CALCULATION!$B:$B,[2]CALCULATION!$H:$H,"")</f>
        <v>HUAWEI</v>
      </c>
      <c r="I960" s="34">
        <v>0</v>
      </c>
      <c r="J960" s="34">
        <v>0</v>
      </c>
      <c r="K960" s="34">
        <v>0</v>
      </c>
      <c r="L960" s="34">
        <v>0</v>
      </c>
      <c r="M960" s="34">
        <v>0</v>
      </c>
      <c r="N960" s="34">
        <v>0</v>
      </c>
      <c r="O960" s="34">
        <v>0</v>
      </c>
      <c r="P960" s="34">
        <v>0</v>
      </c>
      <c r="Q960" s="34">
        <v>0</v>
      </c>
      <c r="R960" s="34">
        <v>0</v>
      </c>
      <c r="S960" s="109">
        <v>0</v>
      </c>
      <c r="T960" s="109">
        <f>_xlfn.XLOOKUP(B960,'[3]Nur des jours'!$B:$B,'[3]Nur des jours'!$U:$U,"")</f>
        <v>0</v>
      </c>
      <c r="U960" s="109">
        <v>0</v>
      </c>
      <c r="V960" s="109">
        <v>16.505330548207503</v>
      </c>
      <c r="W960" s="109">
        <v>16.275989276124108</v>
      </c>
      <c r="X960" s="109">
        <v>15.565154394705981</v>
      </c>
      <c r="Y960" s="109">
        <v>16.717764166046006</v>
      </c>
      <c r="Z960" s="109">
        <v>0</v>
      </c>
      <c r="AA960" s="109">
        <v>0</v>
      </c>
      <c r="AB960" s="109">
        <v>0</v>
      </c>
      <c r="AC960" s="109">
        <v>0</v>
      </c>
      <c r="AD960" s="109">
        <v>0</v>
      </c>
      <c r="AE960" s="109">
        <v>0</v>
      </c>
      <c r="AF960" s="109">
        <v>0</v>
      </c>
      <c r="AG960" s="57" t="str">
        <f>_xlfn.XLOOKUP(B960,[3]CALCULATION!$B:$B,[3]CALCULATION!$M:$M,"")</f>
        <v>Insecurity</v>
      </c>
      <c r="AH960" s="57"/>
      <c r="AI960" s="56" t="str" cm="1">
        <f t="array" ref="AI960">IFERROR(_xlfn.IFS(
AK960="MPR ISSUE","PDH",
AK960="BSS Hardware Issue","BSS",
AK960="Sites strategiques, MLL, Pylone, etc.","ENVTECH",
AK960="AKTIVCO DEFAUT GE &amp; POWER Cabinet","AKTIVCO",
AK960="AKTIVCO Coupure ENEO &amp; Baisse de tension","AKTIVCO GRID ONLY",
AK960="Coupure ENEO &amp; Baisse de tension","IHS GRID ONLY",
AK960="Defaut GE &amp; POWER Cabinet","IHS",
AK960="Sharing","Partners",
AK960="Sites strategiques &amp; DataCenter","SST &amp; DC",
AK960="Exclu","Exclu",
AK960="SAT","SAT",
AK960="SPARE-ISSUE","SPARE-ISSUE",
AK960="Fiber CAmtel","TRANS_FO_CAMTEL",
AK960="Fiber AOF","Fiber AOF",
AK960="Projet OCM (HUAWEI)","TRAVAUX-HUAWEI",
AK960="Projet OCM (NOKIA)","TRAVAUX-NOKIA",
AK960="ACCESS-ISSUE","ACCESS-ISSUE",
AK960="Projet OCM (ZTE, NOKIA, autres projets)","TRAVAUX OCM",
AK960="No root CAuse","No root cause",
AK960="ODU HS","PDH",
AK960="IP &amp; VLAN","PDH",
AK960="Warehouse HUAWEI","SPARE-ISSUE",
AK960="SPARE-HS","SPARE-ISSUE",
AK960="Power Telco","BSS",AK960="no impacts","no impacts"
),"")</f>
        <v>IHS</v>
      </c>
      <c r="AJ960" s="56" t="str" cm="1">
        <f t="array" ref="AJ960">IFERROR(_xlfn.IFS(
AK960="MPR ISSUE","TX ISSUE",
AK960="BSS Hardware Issue","RAN ISSUE",
AK960="Sites strategiques, MLL, Pylone, etc.","ENVTECH",
AK960="AKTIVCO DEFAUT GE &amp; POWER Cabinet","POWER ISSUE",
AK960="AKTIVCO Coupure ENEO &amp; Baisse de tension","POWER ISSUE",
AK960="Coupure ENEO &amp; Baisse de tension","POWER ISSUE",
AK960="Defaut GE &amp; POWER Cabinet","POWER ISSUE",
AK960="Sharing","POWER ISSUE",
AK960="Sites strategiques &amp; DataCenter","POWER ISSUE",
AK960="Exclu","Exclu",
AK960="SAT","TX ISSUE",
AK960="SPARE-ISSUE","SPARE-ISSUE",
AK960="Fiber CAmtel","TX ISSUE",
AK960="Fiber AOF","TX ISSUE",
AK960="Projet OCM (HUAWEI)","TRAVAUX-HUAWEI",
AK960="Projet OCM (NOKIA)","TRAVAUX -NOKIA",
AK960="ACCESS-ISSUE","ACCESS-ISSUE",
AK960="Projet OCM (ZTE, NOKIA, autres projets)","TRAVAUX OCM",
AK960="No root CAuse","No root cause",
AK960="ODU HS","TX ISSUE",
AK960="IP &amp; VLAN","TX ISSUE",
AK960="Warehouse HUAWEI","SPARE-ISSUE",
AK960="SPARE-HS","SPARE-ISSUE",
AK960="Power Telco","RAN ISSUE",AK960="no impacts","no impacts"
),"")</f>
        <v>POWER ISSUE</v>
      </c>
      <c r="AK960" s="81" t="s">
        <v>5330</v>
      </c>
      <c r="AL960" s="56" t="str" cm="1">
        <f t="array" ref="AL960">IFERROR(_xlfn.IFS(
AK960="MPR ISSUE","ACTIVE",
AK960="BSS Hardware Issue","ACTIVE",
AK960="Sites strategiques, MLL, Pylone, etc.","PASSIVE",
AK960="AKTIVCO DEFAUT GE &amp; POWER Cabinet","PASSIVE",
AK960="AKTIVCO Coupure ENEO &amp; Baisse de tension","PASSIVE",
AK960="Coupure ENEO &amp; Baisse de tension","PASSIVE",
AK960="Defaut GE &amp; POWER Cabinet","PASSIVE",
AK960="Sharing","PASSIVE",
AK960="Sites strategiques &amp; DataCenter","PASSIVE",
AK960="Exclu","Exclu",
AK960="SAT","ACTIVE",
AK960="SPARE-ISSUE","SPARE-ISSUE",
AK960="Fiber CAmtel","ACTIVE",
AK960="Fiber AOF","ACTIVE",
AK960="Projet OCM (HUAWEI)","PLANNED WORKS",
AK960="Projet OCM (NOKIA)","PLANNED WORKS",
AK960="ACCESS-ISSUE","ACCESS-ISSUE",
AK960="Projet OCM (ZTE, NOKIA, autres projets)","PLANNED WORKS",
AK960="No root CAuse","No root cause",
AK960="ODU HS","ACTIVE",
AK960="IP &amp; VLAN","ACTIVE",
AK960="Warehouse HUAWEI","SPARE-ISSUE",
AK960="SPARE-HS","SPARE-ISSUE",
AK960="Power Telco","ACTIVE", AK960="no impacts","no impacts"
),"")</f>
        <v>PASSIVE</v>
      </c>
      <c r="AM960" s="108" t="s">
        <v>5993</v>
      </c>
      <c r="AN960" s="117" t="s">
        <v>3079</v>
      </c>
      <c r="AP960" s="23" t="s">
        <v>5537</v>
      </c>
      <c r="AQ960" s="23" t="s">
        <v>5537</v>
      </c>
      <c r="AR960" s="7"/>
      <c r="AS960" s="6"/>
      <c r="AT960" s="7"/>
      <c r="AU960" s="3" t="s">
        <v>6510</v>
      </c>
      <c r="AV960" s="24" t="s">
        <v>5537</v>
      </c>
      <c r="AW960" s="24" t="s">
        <v>5537</v>
      </c>
      <c r="AX960" s="24" t="s">
        <v>5537</v>
      </c>
      <c r="AY960" s="24" t="s">
        <v>5537</v>
      </c>
      <c r="AZ960" s="24" t="s">
        <v>5537</v>
      </c>
      <c r="BA960" s="24" t="s">
        <v>5537</v>
      </c>
      <c r="BB960" s="24" t="s">
        <v>5537</v>
      </c>
      <c r="BC960" s="24" t="s">
        <v>5537</v>
      </c>
      <c r="BD960" s="24" t="s">
        <v>5537</v>
      </c>
      <c r="BE960" s="24" t="s">
        <v>6511</v>
      </c>
      <c r="BF960" s="24" t="s">
        <v>6512</v>
      </c>
      <c r="BG960" s="24" t="s">
        <v>5537</v>
      </c>
      <c r="BH960" s="24" t="s">
        <v>6350</v>
      </c>
      <c r="BI960" s="9" t="s">
        <v>5537</v>
      </c>
      <c r="BJ960" s="14"/>
      <c r="BK960" s="14" t="s">
        <v>5537</v>
      </c>
      <c r="BL960" s="14" t="str">
        <f>_xlfn.XLOOKUP(B960,'[4]cell downs 18042026 17h'!$B:$B,'[4]cell downs 18042026 17h'!$B:$B,"")</f>
        <v/>
      </c>
      <c r="BM960" s="14" t="str">
        <f>_xlfn.XLOOKUP(B960,'[5]Cells Huawei 19042026 15h'!$B:$B,'[5]Cells Huawei 19042026 15h'!$B:$B,"")</f>
        <v/>
      </c>
      <c r="BN960" s="9" t="str">
        <f>_xlfn.XLOOKUP(B960,'[6]cells down 19042026 9H40'!$B:$B,'[6]cells down 19042026 9H40'!$B:$B,"")</f>
        <v/>
      </c>
      <c r="BO960" s="9" t="s">
        <v>3079</v>
      </c>
      <c r="BP960" s="9" t="s">
        <v>12</v>
      </c>
    </row>
    <row r="961" spans="1:68" s="9" customFormat="1" x14ac:dyDescent="0.35">
      <c r="A961" s="1" t="s">
        <v>3320</v>
      </c>
      <c r="B961" s="1" t="s">
        <v>3321</v>
      </c>
      <c r="C961" s="3" t="str">
        <f>_xlfn.XLOOKUP(B961,'[1]daily break down'!$D:$D,'[1]daily break down'!$E:$E,"")</f>
        <v>EXTREME-NORD</v>
      </c>
      <c r="D961" s="1" t="s">
        <v>11</v>
      </c>
      <c r="E961" s="1" t="s">
        <v>12</v>
      </c>
      <c r="F961" s="3" t="s">
        <v>55</v>
      </c>
      <c r="G961" s="1" t="s">
        <v>1625</v>
      </c>
      <c r="H961" s="39" t="str">
        <f>_xlfn.XLOOKUP(B961,[2]CALCULATION!$B:$B,[2]CALCULATION!$H:$H,"")</f>
        <v>Huawei</v>
      </c>
      <c r="I961" s="34">
        <v>11.931934920512624</v>
      </c>
      <c r="J961" s="34">
        <v>11.931934920512624</v>
      </c>
      <c r="K961" s="34">
        <v>13.029844506653195</v>
      </c>
      <c r="L961" s="34">
        <v>13.52371566034021</v>
      </c>
      <c r="M961" s="34">
        <v>10.216664098415391</v>
      </c>
      <c r="N961" s="34">
        <v>6.7571404519551512</v>
      </c>
      <c r="O961" s="34">
        <v>0</v>
      </c>
      <c r="P961" s="34">
        <v>0</v>
      </c>
      <c r="Q961" s="34">
        <v>0</v>
      </c>
      <c r="R961" s="34">
        <v>0</v>
      </c>
      <c r="S961" s="109">
        <v>0</v>
      </c>
      <c r="T961" s="109">
        <f>_xlfn.XLOOKUP(B961,'[3]Nur des jours'!$B:$B,'[3]Nur des jours'!$U:$U,"")</f>
        <v>27.737113799214125</v>
      </c>
      <c r="U961" s="109">
        <v>7.5903418057089391</v>
      </c>
      <c r="V961" s="109">
        <v>28.440172586485872</v>
      </c>
      <c r="W961" s="109">
        <v>27.737113799214125</v>
      </c>
      <c r="X961" s="109">
        <v>27.737113799214125</v>
      </c>
      <c r="Y961" s="109">
        <v>16.162897044513503</v>
      </c>
      <c r="Z961" s="109">
        <v>0</v>
      </c>
      <c r="AA961" s="109">
        <v>0</v>
      </c>
      <c r="AB961" s="109">
        <v>0</v>
      </c>
      <c r="AC961" s="109">
        <v>0</v>
      </c>
      <c r="AD961" s="109">
        <v>0</v>
      </c>
      <c r="AE961" s="109">
        <v>0</v>
      </c>
      <c r="AF961" s="109">
        <v>0</v>
      </c>
      <c r="AG961" s="57" t="str">
        <f>_xlfn.XLOOKUP(B961,[3]CALCULATION!$B:$B,[3]CALCULATION!$M:$M,"")</f>
        <v>Insecurity</v>
      </c>
      <c r="AH961" s="57"/>
      <c r="AI961" s="56" t="str" cm="1">
        <f t="array" ref="AI961">IFERROR(_xlfn.IFS(
AK961="MPR ISSUE","PDH",
AK961="BSS Hardware Issue","BSS",
AK961="Sites strategiques, MLL, Pylone, etc.","ENVTECH",
AK961="AKTIVCO DEFAUT GE &amp; POWER Cabinet","AKTIVCO",
AK961="AKTIVCO Coupure ENEO &amp; Baisse de tension","AKTIVCO GRID ONLY",
AK961="Coupure ENEO &amp; Baisse de tension","IHS GRID ONLY",
AK961="Defaut GE &amp; POWER Cabinet","IHS",
AK961="Sharing","Partners",
AK961="Sites strategiques &amp; DataCenter","SST &amp; DC",
AK961="Exclu","Exclu",
AK961="SAT","SAT",
AK961="SPARE-ISSUE","SPARE-ISSUE",
AK961="Fiber CAmtel","TRANS_FO_CAMTEL",
AK961="Fiber AOF","Fiber AOF",
AK961="Projet OCM (HUAWEI)","TRAVAUX-HUAWEI",
AK961="Projet OCM (NOKIA)","TRAVAUX-NOKIA",
AK961="ACCESS-ISSUE","ACCESS-ISSUE",
AK961="Projet OCM (ZTE, NOKIA, autres projets)","TRAVAUX OCM",
AK961="No root CAuse","No root cause",
AK961="ODU HS","PDH",
AK961="IP &amp; VLAN","PDH",
AK961="Warehouse HUAWEI","SPARE-ISSUE",
AK961="SPARE-HS","SPARE-ISSUE",
AK961="Power Telco","BSS",AK961="no impacts","no impacts"
),"")</f>
        <v>No root cause</v>
      </c>
      <c r="AJ961" s="56" t="str" cm="1">
        <f t="array" ref="AJ961">IFERROR(_xlfn.IFS(
AK961="MPR ISSUE","TX ISSUE",
AK961="BSS Hardware Issue","RAN ISSUE",
AK961="Sites strategiques, MLL, Pylone, etc.","ENVTECH",
AK961="AKTIVCO DEFAUT GE &amp; POWER Cabinet","POWER ISSUE",
AK961="AKTIVCO Coupure ENEO &amp; Baisse de tension","POWER ISSUE",
AK961="Coupure ENEO &amp; Baisse de tension","POWER ISSUE",
AK961="Defaut GE &amp; POWER Cabinet","POWER ISSUE",
AK961="Sharing","POWER ISSUE",
AK961="Sites strategiques &amp; DataCenter","POWER ISSUE",
AK961="Exclu","Exclu",
AK961="SAT","TX ISSUE",
AK961="SPARE-ISSUE","SPARE-ISSUE",
AK961="Fiber CAmtel","TX ISSUE",
AK961="Fiber AOF","TX ISSUE",
AK961="Projet OCM (HUAWEI)","TRAVAUX-HUAWEI",
AK961="Projet OCM (NOKIA)","TRAVAUX -NOKIA",
AK961="ACCESS-ISSUE","ACCESS-ISSUE",
AK961="Projet OCM (ZTE, NOKIA, autres projets)","TRAVAUX OCM",
AK961="No root CAuse","No root cause",
AK961="ODU HS","TX ISSUE",
AK961="IP &amp; VLAN","TX ISSUE",
AK961="Warehouse HUAWEI","SPARE-ISSUE",
AK961="SPARE-HS","SPARE-ISSUE",
AK961="Power Telco","RAN ISSUE",AK961="no impacts","no impacts"
),"")</f>
        <v>No root cause</v>
      </c>
      <c r="AK961" s="81" t="s">
        <v>5620</v>
      </c>
      <c r="AL961" s="56" t="str" cm="1">
        <f t="array" ref="AL961">IFERROR(_xlfn.IFS(
AK961="MPR ISSUE","ACTIVE",
AK961="BSS Hardware Issue","ACTIVE",
AK961="Sites strategiques, MLL, Pylone, etc.","PASSIVE",
AK961="AKTIVCO DEFAUT GE &amp; POWER Cabinet","PASSIVE",
AK961="AKTIVCO Coupure ENEO &amp; Baisse de tension","PASSIVE",
AK961="Coupure ENEO &amp; Baisse de tension","PASSIVE",
AK961="Defaut GE &amp; POWER Cabinet","PASSIVE",
AK961="Sharing","PASSIVE",
AK961="Sites strategiques &amp; DataCenter","PASSIVE",
AK961="Exclu","Exclu",
AK961="SAT","ACTIVE",
AK961="SPARE-ISSUE","SPARE-ISSUE",
AK961="Fiber CAmtel","ACTIVE",
AK961="Fiber AOF","ACTIVE",
AK961="Projet OCM (HUAWEI)","PLANNED WORKS",
AK961="Projet OCM (NOKIA)","PLANNED WORKS",
AK961="ACCESS-ISSUE","ACCESS-ISSUE",
AK961="Projet OCM (ZTE, NOKIA, autres projets)","PLANNED WORKS",
AK961="No root CAuse","No root cause",
AK961="ODU HS","ACTIVE",
AK961="IP &amp; VLAN","ACTIVE",
AK961="Warehouse HUAWEI","SPARE-ISSUE",
AK961="SPARE-HS","SPARE-ISSUE",
AK961="Power Telco","ACTIVE", AK961="no impacts","no impacts"
),"")</f>
        <v>No root cause</v>
      </c>
      <c r="AM961" s="108" t="s">
        <v>5537</v>
      </c>
      <c r="AN961" s="117" t="s">
        <v>3321</v>
      </c>
      <c r="AP961" s="23" t="s">
        <v>5537</v>
      </c>
      <c r="AQ961" s="23" t="s">
        <v>5537</v>
      </c>
      <c r="AR961" s="7"/>
      <c r="AS961" s="6"/>
      <c r="AT961" s="7"/>
      <c r="AU961" s="3" t="s">
        <v>5537</v>
      </c>
      <c r="AV961" s="24" t="s">
        <v>5537</v>
      </c>
      <c r="AW961" s="24" t="s">
        <v>5537</v>
      </c>
      <c r="AX961" s="24" t="s">
        <v>5537</v>
      </c>
      <c r="AY961" s="24" t="s">
        <v>5537</v>
      </c>
      <c r="AZ961" s="24" t="s">
        <v>5537</v>
      </c>
      <c r="BA961" s="24" t="s">
        <v>5537</v>
      </c>
      <c r="BB961" s="24" t="s">
        <v>5537</v>
      </c>
      <c r="BC961" s="24" t="s">
        <v>5537</v>
      </c>
      <c r="BD961" s="24" t="s">
        <v>5537</v>
      </c>
      <c r="BE961" s="24" t="s">
        <v>5537</v>
      </c>
      <c r="BF961" s="24" t="s">
        <v>5537</v>
      </c>
      <c r="BG961" s="24" t="s">
        <v>5537</v>
      </c>
      <c r="BH961" s="24" t="s">
        <v>5537</v>
      </c>
      <c r="BI961" s="9" t="s">
        <v>5537</v>
      </c>
      <c r="BJ961" s="14"/>
      <c r="BK961" s="14" t="s">
        <v>5537</v>
      </c>
      <c r="BL961" s="14" t="str">
        <f>_xlfn.XLOOKUP(B961,'[4]cell downs 18042026 17h'!$B:$B,'[4]cell downs 18042026 17h'!$B:$B,"")</f>
        <v/>
      </c>
      <c r="BM961" s="14" t="str">
        <f>_xlfn.XLOOKUP(B961,'[5]Cells Huawei 19042026 15h'!$B:$B,'[5]Cells Huawei 19042026 15h'!$B:$B,"")</f>
        <v/>
      </c>
      <c r="BN961" s="9" t="str">
        <f>_xlfn.XLOOKUP(B961,'[6]cells down 19042026 9H40'!$B:$B,'[6]cells down 19042026 9H40'!$B:$B,"")</f>
        <v/>
      </c>
      <c r="BO961" s="9" t="s">
        <v>3321</v>
      </c>
      <c r="BP961" s="9" t="s">
        <v>5578</v>
      </c>
    </row>
    <row r="962" spans="1:68" s="9" customFormat="1" x14ac:dyDescent="0.35">
      <c r="A962" s="1" t="s">
        <v>3329</v>
      </c>
      <c r="B962" s="8" t="s">
        <v>3330</v>
      </c>
      <c r="C962" s="3" t="str">
        <f>_xlfn.XLOOKUP(B962,'[1]daily break down'!$D:$D,'[1]daily break down'!$E:$E,"")</f>
        <v>EXTREME-NORD</v>
      </c>
      <c r="D962" s="1" t="s">
        <v>11</v>
      </c>
      <c r="E962" s="1" t="s">
        <v>12</v>
      </c>
      <c r="F962" s="3" t="s">
        <v>55</v>
      </c>
      <c r="G962" s="1" t="s">
        <v>1625</v>
      </c>
      <c r="H962" s="39" t="str">
        <f>_xlfn.XLOOKUP(B962,[2]CALCULATION!$B:$B,[2]CALCULATION!$H:$H,"")</f>
        <v>Huawei</v>
      </c>
      <c r="I962" s="34">
        <v>0</v>
      </c>
      <c r="J962" s="34">
        <v>0</v>
      </c>
      <c r="K962" s="34">
        <v>0</v>
      </c>
      <c r="L962" s="34">
        <v>0</v>
      </c>
      <c r="M962" s="34">
        <v>0</v>
      </c>
      <c r="N962" s="34">
        <v>0</v>
      </c>
      <c r="O962" s="34">
        <v>0</v>
      </c>
      <c r="P962" s="34">
        <v>0</v>
      </c>
      <c r="Q962" s="34">
        <v>0</v>
      </c>
      <c r="R962" s="34">
        <v>0</v>
      </c>
      <c r="S962" s="109">
        <v>0</v>
      </c>
      <c r="T962" s="109">
        <f>_xlfn.XLOOKUP(B962,'[3]Nur des jours'!$B:$B,'[3]Nur des jours'!$U:$U,"")</f>
        <v>27.735508642165538</v>
      </c>
      <c r="U962" s="109">
        <v>7.6005078003498543</v>
      </c>
      <c r="V962" s="109">
        <v>28.451497861217419</v>
      </c>
      <c r="W962" s="109">
        <v>27.735508642165538</v>
      </c>
      <c r="X962" s="109">
        <v>27.737113799214125</v>
      </c>
      <c r="Y962" s="109">
        <v>16.162415497398936</v>
      </c>
      <c r="Z962" s="109">
        <v>0</v>
      </c>
      <c r="AA962" s="109">
        <v>0</v>
      </c>
      <c r="AB962" s="109">
        <v>0</v>
      </c>
      <c r="AC962" s="109">
        <v>0</v>
      </c>
      <c r="AD962" s="109">
        <v>0</v>
      </c>
      <c r="AE962" s="109">
        <v>0</v>
      </c>
      <c r="AF962" s="109">
        <v>0</v>
      </c>
      <c r="AG962" s="57" t="str">
        <f>_xlfn.XLOOKUP(B962,[3]CALCULATION!$B:$B,[3]CALCULATION!$M:$M,"")</f>
        <v>Insecurity</v>
      </c>
      <c r="AH962" s="57"/>
      <c r="AI962" s="56" t="str" cm="1">
        <f t="array" ref="AI962">IFERROR(_xlfn.IFS(
AK962="MPR ISSUE","PDH",
AK962="BSS Hardware Issue","BSS",
AK962="Sites strategiques, MLL, Pylone, etc.","ENVTECH",
AK962="AKTIVCO DEFAUT GE &amp; POWER Cabinet","AKTIVCO",
AK962="AKTIVCO Coupure ENEO &amp; Baisse de tension","AKTIVCO GRID ONLY",
AK962="Coupure ENEO &amp; Baisse de tension","IHS GRID ONLY",
AK962="Defaut GE &amp; POWER Cabinet","IHS",
AK962="Sharing","Partners",
AK962="Sites strategiques &amp; DataCenter","SST &amp; DC",
AK962="Exclu","Exclu",
AK962="SAT","SAT",
AK962="SPARE-ISSUE","SPARE-ISSUE",
AK962="Fiber CAmtel","TRANS_FO_CAMTEL",
AK962="Fiber AOF","Fiber AOF",
AK962="Projet OCM (HUAWEI)","TRAVAUX-HUAWEI",
AK962="Projet OCM (NOKIA)","TRAVAUX-NOKIA",
AK962="ACCESS-ISSUE","ACCESS-ISSUE",
AK962="Projet OCM (ZTE, NOKIA, autres projets)","TRAVAUX OCM",
AK962="No root CAuse","No root cause",
AK962="ODU HS","PDH",
AK962="IP &amp; VLAN","PDH",
AK962="Warehouse HUAWEI","SPARE-ISSUE",
AK962="SPARE-HS","SPARE-ISSUE",
AK962="Power Telco","BSS",AK962="no impacts","no impacts"
),"")</f>
        <v>No root cause</v>
      </c>
      <c r="AJ962" s="56" t="str" cm="1">
        <f t="array" ref="AJ962">IFERROR(_xlfn.IFS(
AK962="MPR ISSUE","TX ISSUE",
AK962="BSS Hardware Issue","RAN ISSUE",
AK962="Sites strategiques, MLL, Pylone, etc.","ENVTECH",
AK962="AKTIVCO DEFAUT GE &amp; POWER Cabinet","POWER ISSUE",
AK962="AKTIVCO Coupure ENEO &amp; Baisse de tension","POWER ISSUE",
AK962="Coupure ENEO &amp; Baisse de tension","POWER ISSUE",
AK962="Defaut GE &amp; POWER Cabinet","POWER ISSUE",
AK962="Sharing","POWER ISSUE",
AK962="Sites strategiques &amp; DataCenter","POWER ISSUE",
AK962="Exclu","Exclu",
AK962="SAT","TX ISSUE",
AK962="SPARE-ISSUE","SPARE-ISSUE",
AK962="Fiber CAmtel","TX ISSUE",
AK962="Fiber AOF","TX ISSUE",
AK962="Projet OCM (HUAWEI)","TRAVAUX-HUAWEI",
AK962="Projet OCM (NOKIA)","TRAVAUX -NOKIA",
AK962="ACCESS-ISSUE","ACCESS-ISSUE",
AK962="Projet OCM (ZTE, NOKIA, autres projets)","TRAVAUX OCM",
AK962="No root CAuse","No root cause",
AK962="ODU HS","TX ISSUE",
AK962="IP &amp; VLAN","TX ISSUE",
AK962="Warehouse HUAWEI","SPARE-ISSUE",
AK962="SPARE-HS","SPARE-ISSUE",
AK962="Power Telco","RAN ISSUE",AK962="no impacts","no impacts"
),"")</f>
        <v>No root cause</v>
      </c>
      <c r="AK962" s="81" t="s">
        <v>5620</v>
      </c>
      <c r="AL962" s="56" t="str" cm="1">
        <f t="array" ref="AL962">IFERROR(_xlfn.IFS(
AK962="MPR ISSUE","ACTIVE",
AK962="BSS Hardware Issue","ACTIVE",
AK962="Sites strategiques, MLL, Pylone, etc.","PASSIVE",
AK962="AKTIVCO DEFAUT GE &amp; POWER Cabinet","PASSIVE",
AK962="AKTIVCO Coupure ENEO &amp; Baisse de tension","PASSIVE",
AK962="Coupure ENEO &amp; Baisse de tension","PASSIVE",
AK962="Defaut GE &amp; POWER Cabinet","PASSIVE",
AK962="Sharing","PASSIVE",
AK962="Sites strategiques &amp; DataCenter","PASSIVE",
AK962="Exclu","Exclu",
AK962="SAT","ACTIVE",
AK962="SPARE-ISSUE","SPARE-ISSUE",
AK962="Fiber CAmtel","ACTIVE",
AK962="Fiber AOF","ACTIVE",
AK962="Projet OCM (HUAWEI)","PLANNED WORKS",
AK962="Projet OCM (NOKIA)","PLANNED WORKS",
AK962="ACCESS-ISSUE","ACCESS-ISSUE",
AK962="Projet OCM (ZTE, NOKIA, autres projets)","PLANNED WORKS",
AK962="No root CAuse","No root cause",
AK962="ODU HS","ACTIVE",
AK962="IP &amp; VLAN","ACTIVE",
AK962="Warehouse HUAWEI","SPARE-ISSUE",
AK962="SPARE-HS","SPARE-ISSUE",
AK962="Power Telco","ACTIVE", AK962="no impacts","no impacts"
),"")</f>
        <v>No root cause</v>
      </c>
      <c r="AM962" s="108" t="s">
        <v>5537</v>
      </c>
      <c r="AN962" s="117" t="s">
        <v>3330</v>
      </c>
      <c r="AP962" s="23" t="s">
        <v>5537</v>
      </c>
      <c r="AQ962" s="23" t="s">
        <v>5537</v>
      </c>
      <c r="AR962" s="7"/>
      <c r="AS962" s="6"/>
      <c r="AT962" s="7"/>
      <c r="AU962" s="3" t="s">
        <v>5537</v>
      </c>
      <c r="AV962" s="24" t="s">
        <v>5537</v>
      </c>
      <c r="AW962" s="24" t="s">
        <v>5537</v>
      </c>
      <c r="AX962" s="24" t="s">
        <v>5537</v>
      </c>
      <c r="AY962" s="24" t="s">
        <v>5537</v>
      </c>
      <c r="AZ962" s="24" t="s">
        <v>5537</v>
      </c>
      <c r="BA962" s="24" t="s">
        <v>5537</v>
      </c>
      <c r="BB962" s="24" t="s">
        <v>5537</v>
      </c>
      <c r="BC962" s="24" t="s">
        <v>5537</v>
      </c>
      <c r="BD962" s="24" t="s">
        <v>5537</v>
      </c>
      <c r="BE962" s="24" t="s">
        <v>5537</v>
      </c>
      <c r="BF962" s="24" t="s">
        <v>5537</v>
      </c>
      <c r="BG962" s="24" t="s">
        <v>5537</v>
      </c>
      <c r="BH962" s="24" t="s">
        <v>5537</v>
      </c>
      <c r="BI962" s="9" t="s">
        <v>5537</v>
      </c>
      <c r="BJ962" s="14"/>
      <c r="BK962" s="14" t="s">
        <v>5537</v>
      </c>
      <c r="BL962" s="14" t="str">
        <f>_xlfn.XLOOKUP(B962,'[4]cell downs 18042026 17h'!$B:$B,'[4]cell downs 18042026 17h'!$B:$B,"")</f>
        <v/>
      </c>
      <c r="BM962" s="14" t="str">
        <f>_xlfn.XLOOKUP(B962,'[5]Cells Huawei 19042026 15h'!$B:$B,'[5]Cells Huawei 19042026 15h'!$B:$B,"")</f>
        <v/>
      </c>
      <c r="BN962" s="9" t="str">
        <f>_xlfn.XLOOKUP(B962,'[6]cells down 19042026 9H40'!$B:$B,'[6]cells down 19042026 9H40'!$B:$B,"")</f>
        <v/>
      </c>
      <c r="BO962" s="9" t="s">
        <v>3330</v>
      </c>
      <c r="BP962" s="9" t="s">
        <v>83</v>
      </c>
    </row>
    <row r="963" spans="1:68" s="9" customFormat="1" x14ac:dyDescent="0.35">
      <c r="A963" s="1" t="s">
        <v>929</v>
      </c>
      <c r="B963" s="8" t="s">
        <v>930</v>
      </c>
      <c r="C963" s="3" t="str">
        <f>_xlfn.XLOOKUP(B963,'[1]daily break down'!$D:$D,'[1]daily break down'!$E:$E,"")</f>
        <v>Yaounde</v>
      </c>
      <c r="D963" s="1" t="s">
        <v>21</v>
      </c>
      <c r="E963" s="1" t="s">
        <v>563</v>
      </c>
      <c r="F963" s="3" t="s">
        <v>37</v>
      </c>
      <c r="G963" s="1" t="s">
        <v>38</v>
      </c>
      <c r="H963" s="41" t="str">
        <f>_xlfn.XLOOKUP(B963,[2]CALCULATION!$B:$B,[2]CALCULATION!$H:$H,"")</f>
        <v>ZTE</v>
      </c>
      <c r="I963" s="34">
        <v>0</v>
      </c>
      <c r="J963" s="34">
        <v>0</v>
      </c>
      <c r="K963" s="34">
        <v>16.09919014476376</v>
      </c>
      <c r="L963" s="34">
        <v>13.868556899607057</v>
      </c>
      <c r="M963" s="34">
        <v>13.868556899607057</v>
      </c>
      <c r="N963" s="34">
        <v>24.964757885244829</v>
      </c>
      <c r="O963" s="34">
        <v>0</v>
      </c>
      <c r="P963" s="34">
        <v>1.1617234963602177</v>
      </c>
      <c r="Q963" s="34">
        <v>4.1380413659672461</v>
      </c>
      <c r="R963" s="34">
        <v>0</v>
      </c>
      <c r="S963" s="109">
        <v>0</v>
      </c>
      <c r="T963" s="109">
        <f>_xlfn.XLOOKUP(B963,'[3]Nur des jours'!$B:$B,'[3]Nur des jours'!$U:$U,"")</f>
        <v>0</v>
      </c>
      <c r="U963" s="109">
        <v>14.78608250364549</v>
      </c>
      <c r="V963" s="109">
        <v>0</v>
      </c>
      <c r="W963" s="109">
        <v>0</v>
      </c>
      <c r="X963" s="109">
        <v>7.4950311471807742</v>
      </c>
      <c r="Y963" s="109">
        <v>15.386964127236878</v>
      </c>
      <c r="Z963" s="109">
        <v>0</v>
      </c>
      <c r="AA963" s="109">
        <v>0</v>
      </c>
      <c r="AB963" s="109">
        <v>0</v>
      </c>
      <c r="AC963" s="109">
        <v>0</v>
      </c>
      <c r="AD963" s="109">
        <v>0</v>
      </c>
      <c r="AE963" s="109">
        <v>0</v>
      </c>
      <c r="AF963" s="109">
        <v>0</v>
      </c>
      <c r="AG963" s="57" t="str">
        <f>_xlfn.XLOOKUP(B963,[3]CALCULATION!$B:$B,[3]CALCULATION!$M:$M,"")</f>
        <v>Operationnel</v>
      </c>
      <c r="AH963" s="57"/>
      <c r="AI963" s="56" t="str" cm="1">
        <f t="array" ref="AI963">IFERROR(_xlfn.IFS(
AK963="MPR ISSUE","PDH",
AK963="BSS Hardware Issue","BSS",
AK963="Sites strategiques, MLL, Pylone, etc.","ENVTECH",
AK963="AKTIVCO DEFAUT GE &amp; POWER Cabinet","AKTIVCO",
AK963="AKTIVCO Coupure ENEO &amp; Baisse de tension","AKTIVCO GRID ONLY",
AK963="Coupure ENEO &amp; Baisse de tension","IHS GRID ONLY",
AK963="Defaut GE &amp; POWER Cabinet","IHS",
AK963="Sharing","Partners",
AK963="Sites strategiques &amp; DataCenter","SST &amp; DC",
AK963="Exclu","Exclu",
AK963="SAT","SAT",
AK963="SPARE-ISSUE","SPARE-ISSUE",
AK963="Fiber CAmtel","TRANS_FO_CAMTEL",
AK963="Fiber AOF","Fiber AOF",
AK963="Projet OCM (HUAWEI)","TRAVAUX-HUAWEI",
AK963="Projet OCM (NOKIA)","TRAVAUX-NOKIA",
AK963="ACCESS-ISSUE","ACCESS-ISSUE",
AK963="Projet OCM (ZTE, NOKIA, autres projets)","TRAVAUX OCM",
AK963="No root CAuse","No root cause",
AK963="ODU HS","PDH",
AK963="IP &amp; VLAN","PDH",
AK963="Warehouse HUAWEI","SPARE-ISSUE",
AK963="SPARE-HS","SPARE-ISSUE",
AK963="Power Telco","BSS",AK963="no impacts","no impacts"
),"")</f>
        <v>No root cause</v>
      </c>
      <c r="AJ963" s="56" t="str" cm="1">
        <f t="array" ref="AJ963">IFERROR(_xlfn.IFS(
AK963="MPR ISSUE","TX ISSUE",
AK963="BSS Hardware Issue","RAN ISSUE",
AK963="Sites strategiques, MLL, Pylone, etc.","ENVTECH",
AK963="AKTIVCO DEFAUT GE &amp; POWER Cabinet","POWER ISSUE",
AK963="AKTIVCO Coupure ENEO &amp; Baisse de tension","POWER ISSUE",
AK963="Coupure ENEO &amp; Baisse de tension","POWER ISSUE",
AK963="Defaut GE &amp; POWER Cabinet","POWER ISSUE",
AK963="Sharing","POWER ISSUE",
AK963="Sites strategiques &amp; DataCenter","POWER ISSUE",
AK963="Exclu","Exclu",
AK963="SAT","TX ISSUE",
AK963="SPARE-ISSUE","SPARE-ISSUE",
AK963="Fiber CAmtel","TX ISSUE",
AK963="Fiber AOF","TX ISSUE",
AK963="Projet OCM (HUAWEI)","TRAVAUX-HUAWEI",
AK963="Projet OCM (NOKIA)","TRAVAUX -NOKIA",
AK963="ACCESS-ISSUE","ACCESS-ISSUE",
AK963="Projet OCM (ZTE, NOKIA, autres projets)","TRAVAUX OCM",
AK963="No root CAuse","No root cause",
AK963="ODU HS","TX ISSUE",
AK963="IP &amp; VLAN","TX ISSUE",
AK963="Warehouse HUAWEI","SPARE-ISSUE",
AK963="SPARE-HS","SPARE-ISSUE",
AK963="Power Telco","RAN ISSUE",AK963="no impacts","no impacts"
),"")</f>
        <v>No root cause</v>
      </c>
      <c r="AK963" s="81" t="s">
        <v>5620</v>
      </c>
      <c r="AL963" s="56" t="str" cm="1">
        <f t="array" ref="AL963">IFERROR(_xlfn.IFS(
AK963="MPR ISSUE","ACTIVE",
AK963="BSS Hardware Issue","ACTIVE",
AK963="Sites strategiques, MLL, Pylone, etc.","PASSIVE",
AK963="AKTIVCO DEFAUT GE &amp; POWER Cabinet","PASSIVE",
AK963="AKTIVCO Coupure ENEO &amp; Baisse de tension","PASSIVE",
AK963="Coupure ENEO &amp; Baisse de tension","PASSIVE",
AK963="Defaut GE &amp; POWER Cabinet","PASSIVE",
AK963="Sharing","PASSIVE",
AK963="Sites strategiques &amp; DataCenter","PASSIVE",
AK963="Exclu","Exclu",
AK963="SAT","ACTIVE",
AK963="SPARE-ISSUE","SPARE-ISSUE",
AK963="Fiber CAmtel","ACTIVE",
AK963="Fiber AOF","ACTIVE",
AK963="Projet OCM (HUAWEI)","PLANNED WORKS",
AK963="Projet OCM (NOKIA)","PLANNED WORKS",
AK963="ACCESS-ISSUE","ACCESS-ISSUE",
AK963="Projet OCM (ZTE, NOKIA, autres projets)","PLANNED WORKS",
AK963="No root CAuse","No root cause",
AK963="ODU HS","ACTIVE",
AK963="IP &amp; VLAN","ACTIVE",
AK963="Warehouse HUAWEI","SPARE-ISSUE",
AK963="SPARE-HS","SPARE-ISSUE",
AK963="Power Telco","ACTIVE", AK963="no impacts","no impacts"
),"")</f>
        <v>No root cause</v>
      </c>
      <c r="AM963" s="108" t="s">
        <v>5537</v>
      </c>
      <c r="AN963" s="117" t="s">
        <v>930</v>
      </c>
      <c r="AP963" s="23" t="s">
        <v>5537</v>
      </c>
      <c r="AQ963" s="23" t="s">
        <v>5537</v>
      </c>
      <c r="AR963" s="7"/>
      <c r="AS963" s="6"/>
      <c r="AT963" s="7"/>
      <c r="AU963" s="3" t="s">
        <v>5537</v>
      </c>
      <c r="AV963" s="24" t="s">
        <v>5537</v>
      </c>
      <c r="AW963" s="24" t="s">
        <v>5537</v>
      </c>
      <c r="AX963" s="24" t="s">
        <v>5537</v>
      </c>
      <c r="AY963" s="24" t="s">
        <v>5537</v>
      </c>
      <c r="AZ963" s="24" t="s">
        <v>5537</v>
      </c>
      <c r="BA963" s="24" t="s">
        <v>5537</v>
      </c>
      <c r="BB963" s="24" t="s">
        <v>5537</v>
      </c>
      <c r="BC963" s="24" t="s">
        <v>5537</v>
      </c>
      <c r="BD963" s="24" t="s">
        <v>5537</v>
      </c>
      <c r="BE963" s="24" t="s">
        <v>5537</v>
      </c>
      <c r="BF963" s="24" t="s">
        <v>5537</v>
      </c>
      <c r="BG963" s="24" t="s">
        <v>5537</v>
      </c>
      <c r="BH963" s="24" t="s">
        <v>5537</v>
      </c>
      <c r="BI963" s="9" t="s">
        <v>5537</v>
      </c>
      <c r="BJ963" s="14"/>
      <c r="BK963" s="14" t="s">
        <v>5537</v>
      </c>
      <c r="BL963" s="14" t="str">
        <f>_xlfn.XLOOKUP(B963,'[4]cell downs 18042026 17h'!$B:$B,'[4]cell downs 18042026 17h'!$B:$B,"")</f>
        <v/>
      </c>
      <c r="BM963" s="14" t="str">
        <f>_xlfn.XLOOKUP(B963,'[5]Cells Huawei 19042026 15h'!$B:$B,'[5]Cells Huawei 19042026 15h'!$B:$B,"")</f>
        <v/>
      </c>
      <c r="BN963" s="9" t="str">
        <f>_xlfn.XLOOKUP(B963,'[6]cells down 19042026 9H40'!$B:$B,'[6]cells down 19042026 9H40'!$B:$B,"")</f>
        <v/>
      </c>
      <c r="BO963" s="9" t="s">
        <v>5537</v>
      </c>
      <c r="BP963" s="9" t="s">
        <v>5537</v>
      </c>
    </row>
    <row r="964" spans="1:68" s="9" customFormat="1" x14ac:dyDescent="0.35">
      <c r="A964" s="1" t="s">
        <v>2347</v>
      </c>
      <c r="B964" s="8" t="s">
        <v>2348</v>
      </c>
      <c r="C964" s="3" t="str">
        <f>_xlfn.XLOOKUP(B964,'[1]daily break down'!$D:$D,'[1]daily break down'!$E:$E,"")</f>
        <v>Yaounde</v>
      </c>
      <c r="D964" s="1" t="s">
        <v>11</v>
      </c>
      <c r="E964" s="1" t="s">
        <v>12</v>
      </c>
      <c r="F964" s="3" t="s">
        <v>37</v>
      </c>
      <c r="G964" s="1" t="s">
        <v>38</v>
      </c>
      <c r="H964" s="41" t="str">
        <f>_xlfn.XLOOKUP(B964,[2]CALCULATION!$B:$B,[2]CALCULATION!$H:$H,"")</f>
        <v>ZTE</v>
      </c>
      <c r="I964" s="34">
        <v>0</v>
      </c>
      <c r="J964" s="34">
        <v>0</v>
      </c>
      <c r="K964" s="34">
        <v>0</v>
      </c>
      <c r="L964" s="34">
        <v>0</v>
      </c>
      <c r="M964" s="34">
        <v>0</v>
      </c>
      <c r="N964" s="34">
        <v>0</v>
      </c>
      <c r="O964" s="34">
        <v>0</v>
      </c>
      <c r="P964" s="34">
        <v>0</v>
      </c>
      <c r="Q964" s="34">
        <v>0</v>
      </c>
      <c r="R964" s="34">
        <v>0</v>
      </c>
      <c r="S964" s="109">
        <v>0</v>
      </c>
      <c r="T964" s="109">
        <f>_xlfn.XLOOKUP(B964,'[3]Nur des jours'!$B:$B,'[3]Nur des jours'!$U:$U,"")</f>
        <v>0</v>
      </c>
      <c r="U964" s="109">
        <v>0</v>
      </c>
      <c r="V964" s="109">
        <v>0</v>
      </c>
      <c r="W964" s="109">
        <v>0</v>
      </c>
      <c r="X964" s="109">
        <v>0</v>
      </c>
      <c r="Y964" s="109">
        <v>14.313399422999552</v>
      </c>
      <c r="Z964" s="109">
        <v>0</v>
      </c>
      <c r="AA964" s="109">
        <v>0</v>
      </c>
      <c r="AB964" s="109">
        <v>0</v>
      </c>
      <c r="AC964" s="109">
        <v>0</v>
      </c>
      <c r="AD964" s="109">
        <v>0</v>
      </c>
      <c r="AE964" s="109">
        <v>0</v>
      </c>
      <c r="AF964" s="109">
        <v>0</v>
      </c>
      <c r="AG964" s="57" t="str">
        <f>_xlfn.XLOOKUP(B964,[3]CALCULATION!$B:$B,[3]CALCULATION!$M:$M,"")</f>
        <v>Operationnel</v>
      </c>
      <c r="AH964" s="57"/>
      <c r="AI964" s="56" t="str" cm="1">
        <f t="array" ref="AI964">IFERROR(_xlfn.IFS(
AK964="MPR ISSUE","PDH",
AK964="BSS Hardware Issue","BSS",
AK964="Sites strategiques, MLL, Pylone, etc.","ENVTECH",
AK964="AKTIVCO DEFAUT GE &amp; POWER Cabinet","AKTIVCO",
AK964="AKTIVCO Coupure ENEO &amp; Baisse de tension","AKTIVCO GRID ONLY",
AK964="Coupure ENEO &amp; Baisse de tension","IHS GRID ONLY",
AK964="Defaut GE &amp; POWER Cabinet","IHS",
AK964="Sharing","Partners",
AK964="Sites strategiques &amp; DataCenter","SST &amp; DC",
AK964="Exclu","Exclu",
AK964="SAT","SAT",
AK964="SPARE-ISSUE","SPARE-ISSUE",
AK964="Fiber CAmtel","TRANS_FO_CAMTEL",
AK964="Fiber AOF","Fiber AOF",
AK964="Projet OCM (HUAWEI)","TRAVAUX-HUAWEI",
AK964="Projet OCM (NOKIA)","TRAVAUX-NOKIA",
AK964="ACCESS-ISSUE","ACCESS-ISSUE",
AK964="Projet OCM (ZTE, NOKIA, autres projets)","TRAVAUX OCM",
AK964="No root CAuse","No root cause",
AK964="ODU HS","PDH",
AK964="IP &amp; VLAN","PDH",
AK964="Warehouse HUAWEI","SPARE-ISSUE",
AK964="SPARE-HS","SPARE-ISSUE",
AK964="Power Telco","BSS",AK964="no impacts","no impacts"
),"")</f>
        <v>No root cause</v>
      </c>
      <c r="AJ964" s="56" t="str" cm="1">
        <f t="array" ref="AJ964">IFERROR(_xlfn.IFS(
AK964="MPR ISSUE","TX ISSUE",
AK964="BSS Hardware Issue","RAN ISSUE",
AK964="Sites strategiques, MLL, Pylone, etc.","ENVTECH",
AK964="AKTIVCO DEFAUT GE &amp; POWER Cabinet","POWER ISSUE",
AK964="AKTIVCO Coupure ENEO &amp; Baisse de tension","POWER ISSUE",
AK964="Coupure ENEO &amp; Baisse de tension","POWER ISSUE",
AK964="Defaut GE &amp; POWER Cabinet","POWER ISSUE",
AK964="Sharing","POWER ISSUE",
AK964="Sites strategiques &amp; DataCenter","POWER ISSUE",
AK964="Exclu","Exclu",
AK964="SAT","TX ISSUE",
AK964="SPARE-ISSUE","SPARE-ISSUE",
AK964="Fiber CAmtel","TX ISSUE",
AK964="Fiber AOF","TX ISSUE",
AK964="Projet OCM (HUAWEI)","TRAVAUX-HUAWEI",
AK964="Projet OCM (NOKIA)","TRAVAUX -NOKIA",
AK964="ACCESS-ISSUE","ACCESS-ISSUE",
AK964="Projet OCM (ZTE, NOKIA, autres projets)","TRAVAUX OCM",
AK964="No root CAuse","No root cause",
AK964="ODU HS","TX ISSUE",
AK964="IP &amp; VLAN","TX ISSUE",
AK964="Warehouse HUAWEI","SPARE-ISSUE",
AK964="SPARE-HS","SPARE-ISSUE",
AK964="Power Telco","RAN ISSUE",AK964="no impacts","no impacts"
),"")</f>
        <v>No root cause</v>
      </c>
      <c r="AK964" s="81" t="s">
        <v>5620</v>
      </c>
      <c r="AL964" s="56" t="str" cm="1">
        <f t="array" ref="AL964">IFERROR(_xlfn.IFS(
AK964="MPR ISSUE","ACTIVE",
AK964="BSS Hardware Issue","ACTIVE",
AK964="Sites strategiques, MLL, Pylone, etc.","PASSIVE",
AK964="AKTIVCO DEFAUT GE &amp; POWER Cabinet","PASSIVE",
AK964="AKTIVCO Coupure ENEO &amp; Baisse de tension","PASSIVE",
AK964="Coupure ENEO &amp; Baisse de tension","PASSIVE",
AK964="Defaut GE &amp; POWER Cabinet","PASSIVE",
AK964="Sharing","PASSIVE",
AK964="Sites strategiques &amp; DataCenter","PASSIVE",
AK964="Exclu","Exclu",
AK964="SAT","ACTIVE",
AK964="SPARE-ISSUE","SPARE-ISSUE",
AK964="Fiber CAmtel","ACTIVE",
AK964="Fiber AOF","ACTIVE",
AK964="Projet OCM (HUAWEI)","PLANNED WORKS",
AK964="Projet OCM (NOKIA)","PLANNED WORKS",
AK964="ACCESS-ISSUE","ACCESS-ISSUE",
AK964="Projet OCM (ZTE, NOKIA, autres projets)","PLANNED WORKS",
AK964="No root CAuse","No root cause",
AK964="ODU HS","ACTIVE",
AK964="IP &amp; VLAN","ACTIVE",
AK964="Warehouse HUAWEI","SPARE-ISSUE",
AK964="SPARE-HS","SPARE-ISSUE",
AK964="Power Telco","ACTIVE", AK964="no impacts","no impacts"
),"")</f>
        <v>No root cause</v>
      </c>
      <c r="AM964" s="108" t="s">
        <v>5537</v>
      </c>
      <c r="AN964" s="117" t="s">
        <v>2348</v>
      </c>
      <c r="AP964" s="23" t="s">
        <v>5537</v>
      </c>
      <c r="AQ964" s="23" t="s">
        <v>5537</v>
      </c>
      <c r="AR964" s="7"/>
      <c r="AS964" s="6"/>
      <c r="AT964" s="7"/>
      <c r="AU964" s="3" t="s">
        <v>5537</v>
      </c>
      <c r="AV964" s="24" t="s">
        <v>5537</v>
      </c>
      <c r="AW964" s="24" t="s">
        <v>5537</v>
      </c>
      <c r="AX964" s="24" t="s">
        <v>5537</v>
      </c>
      <c r="AY964" s="24" t="s">
        <v>5537</v>
      </c>
      <c r="AZ964" s="24" t="s">
        <v>5537</v>
      </c>
      <c r="BA964" s="24" t="s">
        <v>5537</v>
      </c>
      <c r="BB964" s="24" t="s">
        <v>5537</v>
      </c>
      <c r="BC964" s="24" t="s">
        <v>5537</v>
      </c>
      <c r="BD964" s="24" t="s">
        <v>5537</v>
      </c>
      <c r="BE964" s="24" t="s">
        <v>5537</v>
      </c>
      <c r="BF964" s="24" t="s">
        <v>5537</v>
      </c>
      <c r="BG964" s="24" t="s">
        <v>5537</v>
      </c>
      <c r="BH964" s="24" t="s">
        <v>5537</v>
      </c>
      <c r="BI964" s="9" t="s">
        <v>5537</v>
      </c>
      <c r="BJ964" s="14"/>
      <c r="BK964" s="14" t="s">
        <v>5537</v>
      </c>
      <c r="BL964" s="14" t="str">
        <f>_xlfn.XLOOKUP(B964,'[4]cell downs 18042026 17h'!$B:$B,'[4]cell downs 18042026 17h'!$B:$B,"")</f>
        <v/>
      </c>
      <c r="BM964" s="14" t="str">
        <f>_xlfn.XLOOKUP(B964,'[5]Cells Huawei 19042026 15h'!$B:$B,'[5]Cells Huawei 19042026 15h'!$B:$B,"")</f>
        <v/>
      </c>
      <c r="BN964" s="9" t="str">
        <f>_xlfn.XLOOKUP(B964,'[6]cells down 19042026 9H40'!$B:$B,'[6]cells down 19042026 9H40'!$B:$B,"")</f>
        <v/>
      </c>
      <c r="BO964" s="9" t="s">
        <v>2348</v>
      </c>
      <c r="BP964" s="9" t="s">
        <v>12</v>
      </c>
    </row>
    <row r="965" spans="1:68" s="9" customFormat="1" x14ac:dyDescent="0.35">
      <c r="A965" s="1" t="s">
        <v>1064</v>
      </c>
      <c r="B965" s="1" t="s">
        <v>1065</v>
      </c>
      <c r="C965" s="3" t="str">
        <f>_xlfn.XLOOKUP(B965,'[1]daily break down'!$D:$D,'[1]daily break down'!$E:$E,"")</f>
        <v>Douala</v>
      </c>
      <c r="D965" s="1" t="s">
        <v>11</v>
      </c>
      <c r="E965" s="1" t="s">
        <v>145</v>
      </c>
      <c r="F965" s="3" t="s">
        <v>31</v>
      </c>
      <c r="G965" s="1" t="s">
        <v>32</v>
      </c>
      <c r="H965" s="41" t="str">
        <f>_xlfn.XLOOKUP(B965,[2]CALCULATION!$B:$B,[2]CALCULATION!$H:$H,"")</f>
        <v>ZTE</v>
      </c>
      <c r="I965" s="34">
        <v>13.868556899607057</v>
      </c>
      <c r="J965" s="34">
        <v>13.868556899607057</v>
      </c>
      <c r="K965" s="34">
        <v>13.868556899607057</v>
      </c>
      <c r="L965" s="34">
        <v>13.868556899607057</v>
      </c>
      <c r="M965" s="34">
        <v>24.214097273943946</v>
      </c>
      <c r="N965" s="34">
        <v>0</v>
      </c>
      <c r="O965" s="34">
        <v>0</v>
      </c>
      <c r="P965" s="34">
        <v>0.51905428427117328</v>
      </c>
      <c r="Q965" s="34">
        <v>0</v>
      </c>
      <c r="R965" s="34">
        <v>0.29911209846104686</v>
      </c>
      <c r="S965" s="109">
        <v>0</v>
      </c>
      <c r="T965" s="109">
        <f>_xlfn.XLOOKUP(B965,'[3]Nur des jours'!$B:$B,'[3]Nur des jours'!$U:$U,"")</f>
        <v>0</v>
      </c>
      <c r="U965" s="109">
        <v>0</v>
      </c>
      <c r="V965" s="109">
        <v>0</v>
      </c>
      <c r="W965" s="109">
        <v>0</v>
      </c>
      <c r="X965" s="109">
        <v>18.065293508316852</v>
      </c>
      <c r="Y965" s="109">
        <v>13.868556899607057</v>
      </c>
      <c r="Z965" s="109">
        <v>0</v>
      </c>
      <c r="AA965" s="109">
        <v>0</v>
      </c>
      <c r="AB965" s="109">
        <v>0</v>
      </c>
      <c r="AC965" s="109">
        <v>0</v>
      </c>
      <c r="AD965" s="109">
        <v>0</v>
      </c>
      <c r="AE965" s="109">
        <v>0</v>
      </c>
      <c r="AF965" s="109">
        <v>0</v>
      </c>
      <c r="AG965" s="57" t="str">
        <f>_xlfn.XLOOKUP(B965,[3]CALCULATION!$B:$B,[3]CALCULATION!$M:$M,"")</f>
        <v>Operationnel</v>
      </c>
      <c r="AH965" s="57"/>
      <c r="AI965" s="56" t="str" cm="1">
        <f t="array" ref="AI965">IFERROR(_xlfn.IFS(
AK965="MPR ISSUE","PDH",
AK965="BSS Hardware Issue","BSS",
AK965="Sites strategiques, MLL, Pylone, etc.","ENVTECH",
AK965="AKTIVCO DEFAUT GE &amp; POWER Cabinet","AKTIVCO",
AK965="AKTIVCO Coupure ENEO &amp; Baisse de tension","AKTIVCO GRID ONLY",
AK965="Coupure ENEO &amp; Baisse de tension","IHS GRID ONLY",
AK965="Defaut GE &amp; POWER Cabinet","IHS",
AK965="Sharing","Partners",
AK965="Sites strategiques &amp; DataCenter","SST &amp; DC",
AK965="Exclu","Exclu",
AK965="SAT","SAT",
AK965="SPARE-ISSUE","SPARE-ISSUE",
AK965="Fiber CAmtel","TRANS_FO_CAMTEL",
AK965="Fiber AOF","Fiber AOF",
AK965="Projet OCM (HUAWEI)","TRAVAUX-HUAWEI",
AK965="Projet OCM (NOKIA)","TRAVAUX-NOKIA",
AK965="ACCESS-ISSUE","ACCESS-ISSUE",
AK965="Projet OCM (ZTE, NOKIA, autres projets)","TRAVAUX OCM",
AK965="No root CAuse","No root cause",
AK965="ODU HS","PDH",
AK965="IP &amp; VLAN","PDH",
AK965="Warehouse HUAWEI","SPARE-ISSUE",
AK965="SPARE-HS","SPARE-ISSUE",
AK965="Power Telco","BSS",AK965="no impacts","no impacts"
),"")</f>
        <v>No root cause</v>
      </c>
      <c r="AJ965" s="56" t="str" cm="1">
        <f t="array" ref="AJ965">IFERROR(_xlfn.IFS(
AK965="MPR ISSUE","TX ISSUE",
AK965="BSS Hardware Issue","RAN ISSUE",
AK965="Sites strategiques, MLL, Pylone, etc.","ENVTECH",
AK965="AKTIVCO DEFAUT GE &amp; POWER Cabinet","POWER ISSUE",
AK965="AKTIVCO Coupure ENEO &amp; Baisse de tension","POWER ISSUE",
AK965="Coupure ENEO &amp; Baisse de tension","POWER ISSUE",
AK965="Defaut GE &amp; POWER Cabinet","POWER ISSUE",
AK965="Sharing","POWER ISSUE",
AK965="Sites strategiques &amp; DataCenter","POWER ISSUE",
AK965="Exclu","Exclu",
AK965="SAT","TX ISSUE",
AK965="SPARE-ISSUE","SPARE-ISSUE",
AK965="Fiber CAmtel","TX ISSUE",
AK965="Fiber AOF","TX ISSUE",
AK965="Projet OCM (HUAWEI)","TRAVAUX-HUAWEI",
AK965="Projet OCM (NOKIA)","TRAVAUX -NOKIA",
AK965="ACCESS-ISSUE","ACCESS-ISSUE",
AK965="Projet OCM (ZTE, NOKIA, autres projets)","TRAVAUX OCM",
AK965="No root CAuse","No root cause",
AK965="ODU HS","TX ISSUE",
AK965="IP &amp; VLAN","TX ISSUE",
AK965="Warehouse HUAWEI","SPARE-ISSUE",
AK965="SPARE-HS","SPARE-ISSUE",
AK965="Power Telco","RAN ISSUE",AK965="no impacts","no impacts"
),"")</f>
        <v>No root cause</v>
      </c>
      <c r="AK965" s="81" t="s">
        <v>5620</v>
      </c>
      <c r="AL965" s="56" t="str" cm="1">
        <f t="array" ref="AL965">IFERROR(_xlfn.IFS(
AK965="MPR ISSUE","ACTIVE",
AK965="BSS Hardware Issue","ACTIVE",
AK965="Sites strategiques, MLL, Pylone, etc.","PASSIVE",
AK965="AKTIVCO DEFAUT GE &amp; POWER Cabinet","PASSIVE",
AK965="AKTIVCO Coupure ENEO &amp; Baisse de tension","PASSIVE",
AK965="Coupure ENEO &amp; Baisse de tension","PASSIVE",
AK965="Defaut GE &amp; POWER Cabinet","PASSIVE",
AK965="Sharing","PASSIVE",
AK965="Sites strategiques &amp; DataCenter","PASSIVE",
AK965="Exclu","Exclu",
AK965="SAT","ACTIVE",
AK965="SPARE-ISSUE","SPARE-ISSUE",
AK965="Fiber CAmtel","ACTIVE",
AK965="Fiber AOF","ACTIVE",
AK965="Projet OCM (HUAWEI)","PLANNED WORKS",
AK965="Projet OCM (NOKIA)","PLANNED WORKS",
AK965="ACCESS-ISSUE","ACCESS-ISSUE",
AK965="Projet OCM (ZTE, NOKIA, autres projets)","PLANNED WORKS",
AK965="No root CAuse","No root cause",
AK965="ODU HS","ACTIVE",
AK965="IP &amp; VLAN","ACTIVE",
AK965="Warehouse HUAWEI","SPARE-ISSUE",
AK965="SPARE-HS","SPARE-ISSUE",
AK965="Power Telco","ACTIVE", AK965="no impacts","no impacts"
),"")</f>
        <v>No root cause</v>
      </c>
      <c r="AM965" s="108" t="s">
        <v>5537</v>
      </c>
      <c r="AN965" s="117" t="s">
        <v>1065</v>
      </c>
      <c r="AP965" s="23" t="s">
        <v>5537</v>
      </c>
      <c r="AQ965" s="23" t="s">
        <v>5537</v>
      </c>
      <c r="AR965" s="7"/>
      <c r="AS965" s="6"/>
      <c r="AT965" s="7"/>
      <c r="AU965" s="3" t="s">
        <v>5537</v>
      </c>
      <c r="AV965" s="24" t="s">
        <v>5537</v>
      </c>
      <c r="AW965" s="24" t="s">
        <v>5537</v>
      </c>
      <c r="AX965" s="24" t="s">
        <v>5537</v>
      </c>
      <c r="AY965" s="24" t="s">
        <v>5537</v>
      </c>
      <c r="AZ965" s="24" t="s">
        <v>5537</v>
      </c>
      <c r="BA965" s="24" t="s">
        <v>5537</v>
      </c>
      <c r="BB965" s="24" t="s">
        <v>5537</v>
      </c>
      <c r="BC965" s="24" t="s">
        <v>5537</v>
      </c>
      <c r="BD965" s="24" t="s">
        <v>5537</v>
      </c>
      <c r="BE965" s="24" t="s">
        <v>5537</v>
      </c>
      <c r="BF965" s="24" t="s">
        <v>5537</v>
      </c>
      <c r="BG965" s="24" t="s">
        <v>5537</v>
      </c>
      <c r="BH965" s="24" t="s">
        <v>5537</v>
      </c>
      <c r="BI965" s="9" t="s">
        <v>5537</v>
      </c>
      <c r="BJ965" s="14"/>
      <c r="BK965" s="14" t="s">
        <v>5537</v>
      </c>
      <c r="BL965" s="14" t="str">
        <f>_xlfn.XLOOKUP(B965,'[4]cell downs 18042026 17h'!$B:$B,'[4]cell downs 18042026 17h'!$B:$B,"")</f>
        <v/>
      </c>
      <c r="BM965" s="14" t="str">
        <f>_xlfn.XLOOKUP(B965,'[5]Cells Huawei 19042026 15h'!$B:$B,'[5]Cells Huawei 19042026 15h'!$B:$B,"")</f>
        <v/>
      </c>
      <c r="BN965" s="9" t="str">
        <f>_xlfn.XLOOKUP(B965,'[6]cells down 19042026 9H40'!$B:$B,'[6]cells down 19042026 9H40'!$B:$B,"")</f>
        <v/>
      </c>
      <c r="BO965" s="9" t="s">
        <v>1065</v>
      </c>
      <c r="BP965" s="9" t="s">
        <v>12</v>
      </c>
    </row>
    <row r="966" spans="1:68" s="9" customFormat="1" x14ac:dyDescent="0.35">
      <c r="A966" s="1" t="s">
        <v>1575</v>
      </c>
      <c r="B966" s="8" t="s">
        <v>1576</v>
      </c>
      <c r="C966" s="3" t="str">
        <f>_xlfn.XLOOKUP(B966,'[1]daily break down'!$D:$D,'[1]daily break down'!$E:$E,"")</f>
        <v>CENTRE</v>
      </c>
      <c r="D966" s="1" t="s">
        <v>11</v>
      </c>
      <c r="E966" s="1" t="s">
        <v>318</v>
      </c>
      <c r="F966" s="3" t="s">
        <v>37</v>
      </c>
      <c r="G966" s="1" t="s">
        <v>1577</v>
      </c>
      <c r="H966" s="41" t="str">
        <f>_xlfn.XLOOKUP(B966,[2]CALCULATION!$B:$B,[2]CALCULATION!$H:$H,"")</f>
        <v>ZTE</v>
      </c>
      <c r="I966" s="34">
        <v>0</v>
      </c>
      <c r="J966" s="34">
        <v>0</v>
      </c>
      <c r="K966" s="34">
        <v>0</v>
      </c>
      <c r="L966" s="34">
        <v>0</v>
      </c>
      <c r="M966" s="34">
        <v>0</v>
      </c>
      <c r="N966" s="34">
        <v>0</v>
      </c>
      <c r="O966" s="34">
        <v>0</v>
      </c>
      <c r="P966" s="34">
        <v>1.9373353822271302</v>
      </c>
      <c r="Q966" s="34">
        <v>1.4769228354635553</v>
      </c>
      <c r="R966" s="34">
        <v>4.1027992512120708</v>
      </c>
      <c r="S966" s="109">
        <v>13.868556899607057</v>
      </c>
      <c r="T966" s="109">
        <f>_xlfn.XLOOKUP(B966,'[3]Nur des jours'!$B:$B,'[3]Nur des jours'!$U:$U,"")</f>
        <v>13.868556899607057</v>
      </c>
      <c r="U966" s="109">
        <v>13.868556899607057</v>
      </c>
      <c r="V966" s="109">
        <v>13.868556899607057</v>
      </c>
      <c r="W966" s="109">
        <v>13.868556899607057</v>
      </c>
      <c r="X966" s="109">
        <v>13.868556899607057</v>
      </c>
      <c r="Y966" s="109">
        <v>13.868556899607057</v>
      </c>
      <c r="Z966" s="109">
        <v>24.325744864210844</v>
      </c>
      <c r="AA966" s="109">
        <v>0</v>
      </c>
      <c r="AB966" s="109">
        <v>0</v>
      </c>
      <c r="AC966" s="109">
        <v>0</v>
      </c>
      <c r="AD966" s="109">
        <v>0</v>
      </c>
      <c r="AE966" s="109">
        <v>0</v>
      </c>
      <c r="AF966" s="109">
        <v>0</v>
      </c>
      <c r="AG966" s="57" t="str">
        <f>_xlfn.XLOOKUP(B966,[3]CALCULATION!$B:$B,[3]CALCULATION!$M:$M,"")</f>
        <v>Operationnel</v>
      </c>
      <c r="AH966" s="57"/>
      <c r="AI966" s="56" t="str" cm="1">
        <f t="array" ref="AI966">IFERROR(_xlfn.IFS(
AK966="MPR ISSUE","PDH",
AK966="BSS Hardware Issue","BSS",
AK966="Sites strategiques, MLL, Pylone, etc.","ENVTECH",
AK966="AKTIVCO DEFAUT GE &amp; POWER Cabinet","AKTIVCO",
AK966="AKTIVCO Coupure ENEO &amp; Baisse de tension","AKTIVCO GRID ONLY",
AK966="Coupure ENEO &amp; Baisse de tension","IHS GRID ONLY",
AK966="Defaut GE &amp; POWER Cabinet","IHS",
AK966="Sharing","Partners",
AK966="Sites strategiques &amp; DataCenter","SST &amp; DC",
AK966="Exclu","Exclu",
AK966="SAT","SAT",
AK966="SPARE-ISSUE","SPARE-ISSUE",
AK966="Fiber CAmtel","TRANS_FO_CAMTEL",
AK966="Fiber AOF","Fiber AOF",
AK966="Projet OCM (HUAWEI)","TRAVAUX-HUAWEI",
AK966="Projet OCM (NOKIA)","TRAVAUX-NOKIA",
AK966="ACCESS-ISSUE","ACCESS-ISSUE",
AK966="Projet OCM (ZTE, NOKIA, autres projets)","TRAVAUX OCM",
AK966="No root CAuse","No root cause",
AK966="ODU HS","PDH",
AK966="IP &amp; VLAN","PDH",
AK966="Warehouse HUAWEI","SPARE-ISSUE",
AK966="SPARE-HS","SPARE-ISSUE",
AK966="Power Telco","BSS",AK966="no impacts","no impacts"
),"")</f>
        <v>No root cause</v>
      </c>
      <c r="AJ966" s="56" t="str" cm="1">
        <f t="array" ref="AJ966">IFERROR(_xlfn.IFS(
AK966="MPR ISSUE","TX ISSUE",
AK966="BSS Hardware Issue","RAN ISSUE",
AK966="Sites strategiques, MLL, Pylone, etc.","ENVTECH",
AK966="AKTIVCO DEFAUT GE &amp; POWER Cabinet","POWER ISSUE",
AK966="AKTIVCO Coupure ENEO &amp; Baisse de tension","POWER ISSUE",
AK966="Coupure ENEO &amp; Baisse de tension","POWER ISSUE",
AK966="Defaut GE &amp; POWER Cabinet","POWER ISSUE",
AK966="Sharing","POWER ISSUE",
AK966="Sites strategiques &amp; DataCenter","POWER ISSUE",
AK966="Exclu","Exclu",
AK966="SAT","TX ISSUE",
AK966="SPARE-ISSUE","SPARE-ISSUE",
AK966="Fiber CAmtel","TX ISSUE",
AK966="Fiber AOF","TX ISSUE",
AK966="Projet OCM (HUAWEI)","TRAVAUX-HUAWEI",
AK966="Projet OCM (NOKIA)","TRAVAUX -NOKIA",
AK966="ACCESS-ISSUE","ACCESS-ISSUE",
AK966="Projet OCM (ZTE, NOKIA, autres projets)","TRAVAUX OCM",
AK966="No root CAuse","No root cause",
AK966="ODU HS","TX ISSUE",
AK966="IP &amp; VLAN","TX ISSUE",
AK966="Warehouse HUAWEI","SPARE-ISSUE",
AK966="SPARE-HS","SPARE-ISSUE",
AK966="Power Telco","RAN ISSUE",AK966="no impacts","no impacts"
),"")</f>
        <v>No root cause</v>
      </c>
      <c r="AK966" s="81" t="s">
        <v>5620</v>
      </c>
      <c r="AL966" s="56" t="str" cm="1">
        <f t="array" ref="AL966">IFERROR(_xlfn.IFS(
AK966="MPR ISSUE","ACTIVE",
AK966="BSS Hardware Issue","ACTIVE",
AK966="Sites strategiques, MLL, Pylone, etc.","PASSIVE",
AK966="AKTIVCO DEFAUT GE &amp; POWER Cabinet","PASSIVE",
AK966="AKTIVCO Coupure ENEO &amp; Baisse de tension","PASSIVE",
AK966="Coupure ENEO &amp; Baisse de tension","PASSIVE",
AK966="Defaut GE &amp; POWER Cabinet","PASSIVE",
AK966="Sharing","PASSIVE",
AK966="Sites strategiques &amp; DataCenter","PASSIVE",
AK966="Exclu","Exclu",
AK966="SAT","ACTIVE",
AK966="SPARE-ISSUE","SPARE-ISSUE",
AK966="Fiber CAmtel","ACTIVE",
AK966="Fiber AOF","ACTIVE",
AK966="Projet OCM (HUAWEI)","PLANNED WORKS",
AK966="Projet OCM (NOKIA)","PLANNED WORKS",
AK966="ACCESS-ISSUE","ACCESS-ISSUE",
AK966="Projet OCM (ZTE, NOKIA, autres projets)","PLANNED WORKS",
AK966="No root CAuse","No root cause",
AK966="ODU HS","ACTIVE",
AK966="IP &amp; VLAN","ACTIVE",
AK966="Warehouse HUAWEI","SPARE-ISSUE",
AK966="SPARE-HS","SPARE-ISSUE",
AK966="Power Telco","ACTIVE", AK966="no impacts","no impacts"
),"")</f>
        <v>No root cause</v>
      </c>
      <c r="AM966" s="108" t="s">
        <v>5537</v>
      </c>
      <c r="AN966" s="117" t="s">
        <v>1576</v>
      </c>
      <c r="AP966" s="23" t="s">
        <v>5537</v>
      </c>
      <c r="AQ966" s="23" t="s">
        <v>5537</v>
      </c>
      <c r="AR966" s="7"/>
      <c r="AS966" s="6"/>
      <c r="AT966" s="7"/>
      <c r="AU966" s="3" t="s">
        <v>5537</v>
      </c>
      <c r="AV966" s="24" t="s">
        <v>5537</v>
      </c>
      <c r="AW966" s="24" t="s">
        <v>5537</v>
      </c>
      <c r="AX966" s="24" t="s">
        <v>5537</v>
      </c>
      <c r="AY966" s="24" t="s">
        <v>5537</v>
      </c>
      <c r="AZ966" s="24" t="s">
        <v>5537</v>
      </c>
      <c r="BA966" s="24" t="s">
        <v>5537</v>
      </c>
      <c r="BB966" s="24" t="s">
        <v>5537</v>
      </c>
      <c r="BC966" s="24" t="s">
        <v>5537</v>
      </c>
      <c r="BD966" s="24" t="s">
        <v>5537</v>
      </c>
      <c r="BE966" s="24" t="s">
        <v>5537</v>
      </c>
      <c r="BF966" s="24" t="s">
        <v>5537</v>
      </c>
      <c r="BG966" s="24" t="s">
        <v>5537</v>
      </c>
      <c r="BH966" s="24" t="s">
        <v>5537</v>
      </c>
      <c r="BI966" s="9" t="s">
        <v>5537</v>
      </c>
      <c r="BJ966" s="14"/>
      <c r="BK966" s="14" t="s">
        <v>5537</v>
      </c>
      <c r="BL966" s="14" t="str">
        <f>_xlfn.XLOOKUP(B966,'[4]cell downs 18042026 17h'!$B:$B,'[4]cell downs 18042026 17h'!$B:$B,"")</f>
        <v/>
      </c>
      <c r="BM966" s="14" t="str">
        <f>_xlfn.XLOOKUP(B966,'[5]Cells Huawei 19042026 15h'!$B:$B,'[5]Cells Huawei 19042026 15h'!$B:$B,"")</f>
        <v/>
      </c>
      <c r="BN966" s="9" t="str">
        <f>_xlfn.XLOOKUP(B966,'[6]cells down 19042026 9H40'!$B:$B,'[6]cells down 19042026 9H40'!$B:$B,"")</f>
        <v/>
      </c>
      <c r="BO966" s="9" t="s">
        <v>5537</v>
      </c>
      <c r="BP966" s="9" t="s">
        <v>12</v>
      </c>
    </row>
    <row r="967" spans="1:68" s="9" customFormat="1" x14ac:dyDescent="0.35">
      <c r="A967" s="1" t="s">
        <v>311</v>
      </c>
      <c r="B967" s="8" t="s">
        <v>312</v>
      </c>
      <c r="C967" s="3" t="str">
        <f>_xlfn.XLOOKUP(B967,'[1]daily break down'!$D:$D,'[1]daily break down'!$E:$E,"")</f>
        <v>Yaounde</v>
      </c>
      <c r="D967" s="1" t="s">
        <v>21</v>
      </c>
      <c r="E967" s="1" t="s">
        <v>30</v>
      </c>
      <c r="F967" s="3" t="s">
        <v>37</v>
      </c>
      <c r="G967" s="1" t="s">
        <v>38</v>
      </c>
      <c r="H967" s="41" t="str">
        <f>_xlfn.XLOOKUP(B967,[2]CALCULATION!$B:$B,[2]CALCULATION!$H:$H,"")</f>
        <v>ZTE</v>
      </c>
      <c r="I967" s="34">
        <v>0</v>
      </c>
      <c r="J967" s="34">
        <v>0</v>
      </c>
      <c r="K967" s="34">
        <v>0</v>
      </c>
      <c r="L967" s="34">
        <v>5.996403021404948</v>
      </c>
      <c r="M967" s="34">
        <v>34.245490578798226</v>
      </c>
      <c r="N967" s="34">
        <v>38.763650968944127</v>
      </c>
      <c r="O967" s="34">
        <v>40.276582827530511</v>
      </c>
      <c r="P967" s="34">
        <v>39.472809353000429</v>
      </c>
      <c r="Q967" s="34">
        <v>26.309469285141528</v>
      </c>
      <c r="R967" s="34">
        <v>0</v>
      </c>
      <c r="S967" s="109">
        <v>0</v>
      </c>
      <c r="T967" s="109">
        <f>_xlfn.XLOOKUP(B967,'[3]Nur des jours'!$B:$B,'[3]Nur des jours'!$U:$U,"")</f>
        <v>13.868556899607057</v>
      </c>
      <c r="U967" s="109">
        <v>30.551703178639009</v>
      </c>
      <c r="V967" s="109">
        <v>13.868556899607057</v>
      </c>
      <c r="W967" s="109">
        <v>13.868556899607057</v>
      </c>
      <c r="X967" s="109">
        <v>13.868556899607057</v>
      </c>
      <c r="Y967" s="109">
        <v>13.868556899607057</v>
      </c>
      <c r="Z967" s="109">
        <v>12.15241215867227</v>
      </c>
      <c r="AA967" s="109">
        <v>0</v>
      </c>
      <c r="AB967" s="109">
        <v>0</v>
      </c>
      <c r="AC967" s="109">
        <v>0</v>
      </c>
      <c r="AD967" s="109">
        <v>0</v>
      </c>
      <c r="AE967" s="109">
        <v>0</v>
      </c>
      <c r="AF967" s="109">
        <v>0</v>
      </c>
      <c r="AG967" s="57" t="str">
        <f>_xlfn.XLOOKUP(B967,[3]CALCULATION!$B:$B,[3]CALCULATION!$M:$M,"")</f>
        <v>Operationnel</v>
      </c>
      <c r="AH967" s="57"/>
      <c r="AI967" s="56" t="str" cm="1">
        <f t="array" ref="AI967">IFERROR(_xlfn.IFS(
AK967="MPR ISSUE","PDH",
AK967="BSS Hardware Issue","BSS",
AK967="Sites strategiques, MLL, Pylone, etc.","ENVTECH",
AK967="AKTIVCO DEFAUT GE &amp; POWER Cabinet","AKTIVCO",
AK967="AKTIVCO Coupure ENEO &amp; Baisse de tension","AKTIVCO GRID ONLY",
AK967="Coupure ENEO &amp; Baisse de tension","IHS GRID ONLY",
AK967="Defaut GE &amp; POWER Cabinet","IHS",
AK967="Sharing","Partners",
AK967="Sites strategiques &amp; DataCenter","SST &amp; DC",
AK967="Exclu","Exclu",
AK967="SAT","SAT",
AK967="SPARE-ISSUE","SPARE-ISSUE",
AK967="Fiber CAmtel","TRANS_FO_CAMTEL",
AK967="Fiber AOF","Fiber AOF",
AK967="Projet OCM (HUAWEI)","TRAVAUX-HUAWEI",
AK967="Projet OCM (NOKIA)","TRAVAUX-NOKIA",
AK967="ACCESS-ISSUE","ACCESS-ISSUE",
AK967="Projet OCM (ZTE, NOKIA, autres projets)","TRAVAUX OCM",
AK967="No root CAuse","No root cause",
AK967="ODU HS","PDH",
AK967="IP &amp; VLAN","PDH",
AK967="Warehouse HUAWEI","SPARE-ISSUE",
AK967="SPARE-HS","SPARE-ISSUE",
AK967="Power Telco","BSS",AK967="no impacts","no impacts"
),"")</f>
        <v>No root cause</v>
      </c>
      <c r="AJ967" s="56" t="str" cm="1">
        <f t="array" ref="AJ967">IFERROR(_xlfn.IFS(
AK967="MPR ISSUE","TX ISSUE",
AK967="BSS Hardware Issue","RAN ISSUE",
AK967="Sites strategiques, MLL, Pylone, etc.","ENVTECH",
AK967="AKTIVCO DEFAUT GE &amp; POWER Cabinet","POWER ISSUE",
AK967="AKTIVCO Coupure ENEO &amp; Baisse de tension","POWER ISSUE",
AK967="Coupure ENEO &amp; Baisse de tension","POWER ISSUE",
AK967="Defaut GE &amp; POWER Cabinet","POWER ISSUE",
AK967="Sharing","POWER ISSUE",
AK967="Sites strategiques &amp; DataCenter","POWER ISSUE",
AK967="Exclu","Exclu",
AK967="SAT","TX ISSUE",
AK967="SPARE-ISSUE","SPARE-ISSUE",
AK967="Fiber CAmtel","TX ISSUE",
AK967="Fiber AOF","TX ISSUE",
AK967="Projet OCM (HUAWEI)","TRAVAUX-HUAWEI",
AK967="Projet OCM (NOKIA)","TRAVAUX -NOKIA",
AK967="ACCESS-ISSUE","ACCESS-ISSUE",
AK967="Projet OCM (ZTE, NOKIA, autres projets)","TRAVAUX OCM",
AK967="No root CAuse","No root cause",
AK967="ODU HS","TX ISSUE",
AK967="IP &amp; VLAN","TX ISSUE",
AK967="Warehouse HUAWEI","SPARE-ISSUE",
AK967="SPARE-HS","SPARE-ISSUE",
AK967="Power Telco","RAN ISSUE",AK967="no impacts","no impacts"
),"")</f>
        <v>No root cause</v>
      </c>
      <c r="AK967" s="81" t="s">
        <v>5620</v>
      </c>
      <c r="AL967" s="56" t="str" cm="1">
        <f t="array" ref="AL967">IFERROR(_xlfn.IFS(
AK967="MPR ISSUE","ACTIVE",
AK967="BSS Hardware Issue","ACTIVE",
AK967="Sites strategiques, MLL, Pylone, etc.","PASSIVE",
AK967="AKTIVCO DEFAUT GE &amp; POWER Cabinet","PASSIVE",
AK967="AKTIVCO Coupure ENEO &amp; Baisse de tension","PASSIVE",
AK967="Coupure ENEO &amp; Baisse de tension","PASSIVE",
AK967="Defaut GE &amp; POWER Cabinet","PASSIVE",
AK967="Sharing","PASSIVE",
AK967="Sites strategiques &amp; DataCenter","PASSIVE",
AK967="Exclu","Exclu",
AK967="SAT","ACTIVE",
AK967="SPARE-ISSUE","SPARE-ISSUE",
AK967="Fiber CAmtel","ACTIVE",
AK967="Fiber AOF","ACTIVE",
AK967="Projet OCM (HUAWEI)","PLANNED WORKS",
AK967="Projet OCM (NOKIA)","PLANNED WORKS",
AK967="ACCESS-ISSUE","ACCESS-ISSUE",
AK967="Projet OCM (ZTE, NOKIA, autres projets)","PLANNED WORKS",
AK967="No root CAuse","No root cause",
AK967="ODU HS","ACTIVE",
AK967="IP &amp; VLAN","ACTIVE",
AK967="Warehouse HUAWEI","SPARE-ISSUE",
AK967="SPARE-HS","SPARE-ISSUE",
AK967="Power Telco","ACTIVE", AK967="no impacts","no impacts"
),"")</f>
        <v>No root cause</v>
      </c>
      <c r="AM967" s="108" t="s">
        <v>5537</v>
      </c>
      <c r="AN967" s="117" t="s">
        <v>312</v>
      </c>
      <c r="AP967" s="23" t="s">
        <v>5537</v>
      </c>
      <c r="AQ967" s="23" t="s">
        <v>5537</v>
      </c>
      <c r="AR967" s="7"/>
      <c r="AS967" s="6"/>
      <c r="AT967" s="7"/>
      <c r="AU967" s="3" t="s">
        <v>5537</v>
      </c>
      <c r="AV967" s="24" t="s">
        <v>5537</v>
      </c>
      <c r="AW967" s="24" t="s">
        <v>5537</v>
      </c>
      <c r="AX967" s="24" t="s">
        <v>5537</v>
      </c>
      <c r="AY967" s="24" t="s">
        <v>5537</v>
      </c>
      <c r="AZ967" s="24" t="s">
        <v>5537</v>
      </c>
      <c r="BA967" s="24" t="s">
        <v>5537</v>
      </c>
      <c r="BB967" s="24" t="s">
        <v>5537</v>
      </c>
      <c r="BC967" s="24" t="s">
        <v>5537</v>
      </c>
      <c r="BD967" s="24" t="s">
        <v>5537</v>
      </c>
      <c r="BE967" s="24" t="s">
        <v>5537</v>
      </c>
      <c r="BF967" s="24" t="s">
        <v>5537</v>
      </c>
      <c r="BG967" s="24" t="s">
        <v>5537</v>
      </c>
      <c r="BH967" s="24" t="s">
        <v>5537</v>
      </c>
      <c r="BI967" s="9" t="s">
        <v>5537</v>
      </c>
      <c r="BJ967" s="14"/>
      <c r="BK967" s="14" t="s">
        <v>5537</v>
      </c>
      <c r="BL967" s="14" t="str">
        <f>_xlfn.XLOOKUP(B967,'[4]cell downs 18042026 17h'!$B:$B,'[4]cell downs 18042026 17h'!$B:$B,"")</f>
        <v/>
      </c>
      <c r="BM967" s="14" t="str">
        <f>_xlfn.XLOOKUP(B967,'[5]Cells Huawei 19042026 15h'!$B:$B,'[5]Cells Huawei 19042026 15h'!$B:$B,"")</f>
        <v/>
      </c>
      <c r="BN967" s="9" t="str">
        <f>_xlfn.XLOOKUP(B967,'[6]cells down 19042026 9H40'!$B:$B,'[6]cells down 19042026 9H40'!$B:$B,"")</f>
        <v>CTR_718</v>
      </c>
      <c r="BO967" s="9" t="s">
        <v>5537</v>
      </c>
      <c r="BP967" s="9" t="s">
        <v>302</v>
      </c>
    </row>
    <row r="968" spans="1:68" s="9" customFormat="1" x14ac:dyDescent="0.35">
      <c r="A968" s="3" t="s">
        <v>3208</v>
      </c>
      <c r="B968" s="31" t="s">
        <v>3209</v>
      </c>
      <c r="C968" s="3" t="str">
        <f>_xlfn.XLOOKUP(B968,'[1]daily break down'!$D:$D,'[1]daily break down'!$E:$E,"")</f>
        <v>Yaounde</v>
      </c>
      <c r="D968" s="3" t="s">
        <v>357</v>
      </c>
      <c r="E968" s="3" t="s">
        <v>89</v>
      </c>
      <c r="F968" s="3" t="s">
        <v>37</v>
      </c>
      <c r="G968" s="3" t="s">
        <v>38</v>
      </c>
      <c r="H968" s="41" t="str">
        <f>_xlfn.XLOOKUP(B968,[2]CALCULATION!$B:$B,[2]CALCULATION!$H:$H,"")</f>
        <v>ZTE</v>
      </c>
      <c r="I968" s="34">
        <v>0</v>
      </c>
      <c r="J968" s="34">
        <v>0</v>
      </c>
      <c r="K968" s="34">
        <v>0</v>
      </c>
      <c r="L968" s="34">
        <v>16.087436828152605</v>
      </c>
      <c r="M968" s="34">
        <v>0</v>
      </c>
      <c r="N968" s="34">
        <v>0</v>
      </c>
      <c r="O968" s="34">
        <v>0</v>
      </c>
      <c r="P968" s="34">
        <v>2.5397151523971342E-2</v>
      </c>
      <c r="Q968" s="34">
        <v>0</v>
      </c>
      <c r="R968" s="34">
        <v>0</v>
      </c>
      <c r="S968" s="109">
        <v>0</v>
      </c>
      <c r="T968" s="109">
        <f>_xlfn.XLOOKUP(B968,'[3]Nur des jours'!$B:$B,'[3]Nur des jours'!$U:$U,"")</f>
        <v>0</v>
      </c>
      <c r="U968" s="109">
        <v>0</v>
      </c>
      <c r="V968" s="109">
        <v>0</v>
      </c>
      <c r="W968" s="109">
        <v>0</v>
      </c>
      <c r="X968" s="109">
        <v>0</v>
      </c>
      <c r="Y968" s="109">
        <v>13.601744127978819</v>
      </c>
      <c r="Z968" s="109">
        <v>0</v>
      </c>
      <c r="AA968" s="109">
        <v>0</v>
      </c>
      <c r="AB968" s="109">
        <v>0</v>
      </c>
      <c r="AC968" s="109">
        <v>0</v>
      </c>
      <c r="AD968" s="109">
        <v>0</v>
      </c>
      <c r="AE968" s="109">
        <v>0</v>
      </c>
      <c r="AF968" s="109">
        <v>0</v>
      </c>
      <c r="AG968" s="57" t="str">
        <f>_xlfn.XLOOKUP(B968,[3]CALCULATION!$B:$B,[3]CALCULATION!$M:$M,"")</f>
        <v>Operationnel</v>
      </c>
      <c r="AH968" s="57"/>
      <c r="AI968" s="56" t="str" cm="1">
        <f t="array" ref="AI968">IFERROR(_xlfn.IFS(
AK968="MPR ISSUE","PDH",
AK968="BSS Hardware Issue","BSS",
AK968="Sites strategiques, MLL, Pylone, etc.","ENVTECH",
AK968="AKTIVCO DEFAUT GE &amp; POWER Cabinet","AKTIVCO",
AK968="AKTIVCO Coupure ENEO &amp; Baisse de tension","AKTIVCO GRID ONLY",
AK968="Coupure ENEO &amp; Baisse de tension","IHS GRID ONLY",
AK968="Defaut GE &amp; POWER Cabinet","IHS",
AK968="Sharing","Partners",
AK968="Sites strategiques &amp; DataCenter","SST &amp; DC",
AK968="Exclu","Exclu",
AK968="SAT","SAT",
AK968="SPARE-ISSUE","SPARE-ISSUE",
AK968="Fiber CAmtel","TRANS_FO_CAMTEL",
AK968="Fiber AOF","Fiber AOF",
AK968="Projet OCM (HUAWEI)","TRAVAUX-HUAWEI",
AK968="Projet OCM (NOKIA)","TRAVAUX-NOKIA",
AK968="ACCESS-ISSUE","ACCESS-ISSUE",
AK968="Projet OCM (ZTE, NOKIA, autres projets)","TRAVAUX OCM",
AK968="No root CAuse","No root cause",
AK968="ODU HS","PDH",
AK968="IP &amp; VLAN","PDH",
AK968="Warehouse HUAWEI","SPARE-ISSUE",
AK968="SPARE-HS","SPARE-ISSUE",
AK968="Power Telco","BSS",AK968="no impacts","no impacts"
),"")</f>
        <v>No root cause</v>
      </c>
      <c r="AJ968" s="56" t="str" cm="1">
        <f t="array" ref="AJ968">IFERROR(_xlfn.IFS(
AK968="MPR ISSUE","TX ISSUE",
AK968="BSS Hardware Issue","RAN ISSUE",
AK968="Sites strategiques, MLL, Pylone, etc.","ENVTECH",
AK968="AKTIVCO DEFAUT GE &amp; POWER Cabinet","POWER ISSUE",
AK968="AKTIVCO Coupure ENEO &amp; Baisse de tension","POWER ISSUE",
AK968="Coupure ENEO &amp; Baisse de tension","POWER ISSUE",
AK968="Defaut GE &amp; POWER Cabinet","POWER ISSUE",
AK968="Sharing","POWER ISSUE",
AK968="Sites strategiques &amp; DataCenter","POWER ISSUE",
AK968="Exclu","Exclu",
AK968="SAT","TX ISSUE",
AK968="SPARE-ISSUE","SPARE-ISSUE",
AK968="Fiber CAmtel","TX ISSUE",
AK968="Fiber AOF","TX ISSUE",
AK968="Projet OCM (HUAWEI)","TRAVAUX-HUAWEI",
AK968="Projet OCM (NOKIA)","TRAVAUX -NOKIA",
AK968="ACCESS-ISSUE","ACCESS-ISSUE",
AK968="Projet OCM (ZTE, NOKIA, autres projets)","TRAVAUX OCM",
AK968="No root CAuse","No root cause",
AK968="ODU HS","TX ISSUE",
AK968="IP &amp; VLAN","TX ISSUE",
AK968="Warehouse HUAWEI","SPARE-ISSUE",
AK968="SPARE-HS","SPARE-ISSUE",
AK968="Power Telco","RAN ISSUE",AK968="no impacts","no impacts"
),"")</f>
        <v>No root cause</v>
      </c>
      <c r="AK968" s="81" t="s">
        <v>5620</v>
      </c>
      <c r="AL968" s="56" t="str" cm="1">
        <f t="array" ref="AL968">IFERROR(_xlfn.IFS(
AK968="MPR ISSUE","ACTIVE",
AK968="BSS Hardware Issue","ACTIVE",
AK968="Sites strategiques, MLL, Pylone, etc.","PASSIVE",
AK968="AKTIVCO DEFAUT GE &amp; POWER Cabinet","PASSIVE",
AK968="AKTIVCO Coupure ENEO &amp; Baisse de tension","PASSIVE",
AK968="Coupure ENEO &amp; Baisse de tension","PASSIVE",
AK968="Defaut GE &amp; POWER Cabinet","PASSIVE",
AK968="Sharing","PASSIVE",
AK968="Sites strategiques &amp; DataCenter","PASSIVE",
AK968="Exclu","Exclu",
AK968="SAT","ACTIVE",
AK968="SPARE-ISSUE","SPARE-ISSUE",
AK968="Fiber CAmtel","ACTIVE",
AK968="Fiber AOF","ACTIVE",
AK968="Projet OCM (HUAWEI)","PLANNED WORKS",
AK968="Projet OCM (NOKIA)","PLANNED WORKS",
AK968="ACCESS-ISSUE","ACCESS-ISSUE",
AK968="Projet OCM (ZTE, NOKIA, autres projets)","PLANNED WORKS",
AK968="No root CAuse","No root cause",
AK968="ODU HS","ACTIVE",
AK968="IP &amp; VLAN","ACTIVE",
AK968="Warehouse HUAWEI","SPARE-ISSUE",
AK968="SPARE-HS","SPARE-ISSUE",
AK968="Power Telco","ACTIVE", AK968="no impacts","no impacts"
),"")</f>
        <v>No root cause</v>
      </c>
      <c r="AM968" s="108" t="s">
        <v>5537</v>
      </c>
      <c r="AN968" s="117" t="s">
        <v>3209</v>
      </c>
      <c r="AP968" s="23" t="s">
        <v>5537</v>
      </c>
      <c r="AQ968" s="23" t="s">
        <v>5537</v>
      </c>
      <c r="AR968" s="7"/>
      <c r="AS968" s="6"/>
      <c r="AT968" s="7"/>
      <c r="AU968" s="3" t="s">
        <v>5537</v>
      </c>
      <c r="AV968" s="24" t="s">
        <v>5537</v>
      </c>
      <c r="AW968" s="24" t="s">
        <v>5537</v>
      </c>
      <c r="AX968" s="24" t="s">
        <v>5537</v>
      </c>
      <c r="AY968" s="24" t="s">
        <v>5537</v>
      </c>
      <c r="AZ968" s="24" t="s">
        <v>5537</v>
      </c>
      <c r="BA968" s="24" t="s">
        <v>5537</v>
      </c>
      <c r="BB968" s="24" t="s">
        <v>5537</v>
      </c>
      <c r="BC968" s="24" t="s">
        <v>5537</v>
      </c>
      <c r="BD968" s="24" t="s">
        <v>5537</v>
      </c>
      <c r="BE968" s="24" t="s">
        <v>5537</v>
      </c>
      <c r="BF968" s="24" t="s">
        <v>5537</v>
      </c>
      <c r="BG968" s="24" t="s">
        <v>5537</v>
      </c>
      <c r="BH968" s="24" t="s">
        <v>5537</v>
      </c>
      <c r="BI968" s="9" t="s">
        <v>5537</v>
      </c>
      <c r="BJ968" s="14"/>
      <c r="BK968" s="14" t="s">
        <v>5537</v>
      </c>
      <c r="BL968" s="14" t="str">
        <f>_xlfn.XLOOKUP(B968,'[4]cell downs 18042026 17h'!$B:$B,'[4]cell downs 18042026 17h'!$B:$B,"")</f>
        <v/>
      </c>
      <c r="BM968" s="14" t="str">
        <f>_xlfn.XLOOKUP(B968,'[5]Cells Huawei 19042026 15h'!$B:$B,'[5]Cells Huawei 19042026 15h'!$B:$B,"")</f>
        <v/>
      </c>
      <c r="BN968" s="9" t="str">
        <f>_xlfn.XLOOKUP(B968,'[6]cells down 19042026 9H40'!$B:$B,'[6]cells down 19042026 9H40'!$B:$B,"")</f>
        <v/>
      </c>
      <c r="BO968" s="9" t="s">
        <v>5537</v>
      </c>
      <c r="BP968" s="9" t="s">
        <v>5537</v>
      </c>
    </row>
    <row r="969" spans="1:68" s="9" customFormat="1" x14ac:dyDescent="0.35">
      <c r="A969" s="1" t="s">
        <v>2781</v>
      </c>
      <c r="B969" s="8" t="s">
        <v>2782</v>
      </c>
      <c r="C969" s="3" t="str">
        <f>_xlfn.XLOOKUP(B969,'[1]daily break down'!$D:$D,'[1]daily break down'!$E:$E,"")</f>
        <v>Yaounde</v>
      </c>
      <c r="D969" s="1" t="s">
        <v>11</v>
      </c>
      <c r="E969" s="1" t="s">
        <v>12</v>
      </c>
      <c r="F969" s="3" t="s">
        <v>37</v>
      </c>
      <c r="G969" s="1" t="s">
        <v>38</v>
      </c>
      <c r="H969" s="41" t="str">
        <f>_xlfn.XLOOKUP(B969,[2]CALCULATION!$B:$B,[2]CALCULATION!$H:$H,"")</f>
        <v>ZTE</v>
      </c>
      <c r="I969" s="34">
        <v>0</v>
      </c>
      <c r="J969" s="34">
        <v>0</v>
      </c>
      <c r="K969" s="34">
        <v>0</v>
      </c>
      <c r="L969" s="34">
        <v>0</v>
      </c>
      <c r="M969" s="34">
        <v>0</v>
      </c>
      <c r="N969" s="34">
        <v>0</v>
      </c>
      <c r="O969" s="34">
        <v>0</v>
      </c>
      <c r="P969" s="34">
        <v>0</v>
      </c>
      <c r="Q969" s="34">
        <v>0</v>
      </c>
      <c r="R969" s="34">
        <v>0</v>
      </c>
      <c r="S969" s="109">
        <v>0</v>
      </c>
      <c r="T969" s="109">
        <f>_xlfn.XLOOKUP(B969,'[3]Nur des jours'!$B:$B,'[3]Nur des jours'!$U:$U,"")</f>
        <v>4.2875528275019559E-2</v>
      </c>
      <c r="U969" s="109">
        <v>0</v>
      </c>
      <c r="V969" s="109">
        <v>0</v>
      </c>
      <c r="W969" s="109">
        <v>4.2875528275019559E-2</v>
      </c>
      <c r="X969" s="109">
        <v>3.6382846364354959</v>
      </c>
      <c r="Y969" s="109">
        <v>13.508734194553597</v>
      </c>
      <c r="Z969" s="109">
        <v>0</v>
      </c>
      <c r="AA969" s="109">
        <v>0</v>
      </c>
      <c r="AB969" s="109">
        <v>0</v>
      </c>
      <c r="AC969" s="109">
        <v>0</v>
      </c>
      <c r="AD969" s="109">
        <v>0</v>
      </c>
      <c r="AE969" s="109">
        <v>0</v>
      </c>
      <c r="AF969" s="109">
        <v>0</v>
      </c>
      <c r="AG969" s="57" t="str">
        <f>_xlfn.XLOOKUP(B969,[3]CALCULATION!$B:$B,[3]CALCULATION!$M:$M,"")</f>
        <v>Operationnel</v>
      </c>
      <c r="AH969" s="57"/>
      <c r="AI969" s="56" t="str" cm="1">
        <f t="array" ref="AI969">IFERROR(_xlfn.IFS(
AK969="MPR ISSUE","PDH",
AK969="BSS Hardware Issue","BSS",
AK969="Sites strategiques, MLL, Pylone, etc.","ENVTECH",
AK969="AKTIVCO DEFAUT GE &amp; POWER Cabinet","AKTIVCO",
AK969="AKTIVCO Coupure ENEO &amp; Baisse de tension","AKTIVCO GRID ONLY",
AK969="Coupure ENEO &amp; Baisse de tension","IHS GRID ONLY",
AK969="Defaut GE &amp; POWER Cabinet","IHS",
AK969="Sharing","Partners",
AK969="Sites strategiques &amp; DataCenter","SST &amp; DC",
AK969="Exclu","Exclu",
AK969="SAT","SAT",
AK969="SPARE-ISSUE","SPARE-ISSUE",
AK969="Fiber CAmtel","TRANS_FO_CAMTEL",
AK969="Fiber AOF","Fiber AOF",
AK969="Projet OCM (HUAWEI)","TRAVAUX-HUAWEI",
AK969="Projet OCM (NOKIA)","TRAVAUX-NOKIA",
AK969="ACCESS-ISSUE","ACCESS-ISSUE",
AK969="Projet OCM (ZTE, NOKIA, autres projets)","TRAVAUX OCM",
AK969="No root CAuse","No root cause",
AK969="ODU HS","PDH",
AK969="IP &amp; VLAN","PDH",
AK969="Warehouse HUAWEI","SPARE-ISSUE",
AK969="SPARE-HS","SPARE-ISSUE",
AK969="Power Telco","BSS",AK969="no impacts","no impacts"
),"")</f>
        <v>No root cause</v>
      </c>
      <c r="AJ969" s="56" t="str" cm="1">
        <f t="array" ref="AJ969">IFERROR(_xlfn.IFS(
AK969="MPR ISSUE","TX ISSUE",
AK969="BSS Hardware Issue","RAN ISSUE",
AK969="Sites strategiques, MLL, Pylone, etc.","ENVTECH",
AK969="AKTIVCO DEFAUT GE &amp; POWER Cabinet","POWER ISSUE",
AK969="AKTIVCO Coupure ENEO &amp; Baisse de tension","POWER ISSUE",
AK969="Coupure ENEO &amp; Baisse de tension","POWER ISSUE",
AK969="Defaut GE &amp; POWER Cabinet","POWER ISSUE",
AK969="Sharing","POWER ISSUE",
AK969="Sites strategiques &amp; DataCenter","POWER ISSUE",
AK969="Exclu","Exclu",
AK969="SAT","TX ISSUE",
AK969="SPARE-ISSUE","SPARE-ISSUE",
AK969="Fiber CAmtel","TX ISSUE",
AK969="Fiber AOF","TX ISSUE",
AK969="Projet OCM (HUAWEI)","TRAVAUX-HUAWEI",
AK969="Projet OCM (NOKIA)","TRAVAUX -NOKIA",
AK969="ACCESS-ISSUE","ACCESS-ISSUE",
AK969="Projet OCM (ZTE, NOKIA, autres projets)","TRAVAUX OCM",
AK969="No root CAuse","No root cause",
AK969="ODU HS","TX ISSUE",
AK969="IP &amp; VLAN","TX ISSUE",
AK969="Warehouse HUAWEI","SPARE-ISSUE",
AK969="SPARE-HS","SPARE-ISSUE",
AK969="Power Telco","RAN ISSUE",AK969="no impacts","no impacts"
),"")</f>
        <v>No root cause</v>
      </c>
      <c r="AK969" s="81" t="s">
        <v>5620</v>
      </c>
      <c r="AL969" s="56" t="str" cm="1">
        <f t="array" ref="AL969">IFERROR(_xlfn.IFS(
AK969="MPR ISSUE","ACTIVE",
AK969="BSS Hardware Issue","ACTIVE",
AK969="Sites strategiques, MLL, Pylone, etc.","PASSIVE",
AK969="AKTIVCO DEFAUT GE &amp; POWER Cabinet","PASSIVE",
AK969="AKTIVCO Coupure ENEO &amp; Baisse de tension","PASSIVE",
AK969="Coupure ENEO &amp; Baisse de tension","PASSIVE",
AK969="Defaut GE &amp; POWER Cabinet","PASSIVE",
AK969="Sharing","PASSIVE",
AK969="Sites strategiques &amp; DataCenter","PASSIVE",
AK969="Exclu","Exclu",
AK969="SAT","ACTIVE",
AK969="SPARE-ISSUE","SPARE-ISSUE",
AK969="Fiber CAmtel","ACTIVE",
AK969="Fiber AOF","ACTIVE",
AK969="Projet OCM (HUAWEI)","PLANNED WORKS",
AK969="Projet OCM (NOKIA)","PLANNED WORKS",
AK969="ACCESS-ISSUE","ACCESS-ISSUE",
AK969="Projet OCM (ZTE, NOKIA, autres projets)","PLANNED WORKS",
AK969="No root CAuse","No root cause",
AK969="ODU HS","ACTIVE",
AK969="IP &amp; VLAN","ACTIVE",
AK969="Warehouse HUAWEI","SPARE-ISSUE",
AK969="SPARE-HS","SPARE-ISSUE",
AK969="Power Telco","ACTIVE", AK969="no impacts","no impacts"
),"")</f>
        <v>No root cause</v>
      </c>
      <c r="AM969" s="108" t="s">
        <v>5537</v>
      </c>
      <c r="AN969" s="117" t="s">
        <v>2782</v>
      </c>
      <c r="AP969" s="23" t="s">
        <v>5537</v>
      </c>
      <c r="AQ969" s="23" t="s">
        <v>5537</v>
      </c>
      <c r="AR969" s="7"/>
      <c r="AS969" s="6"/>
      <c r="AT969" s="7"/>
      <c r="AU969" s="3" t="s">
        <v>5537</v>
      </c>
      <c r="AV969" s="24" t="s">
        <v>5537</v>
      </c>
      <c r="AW969" s="24" t="s">
        <v>5537</v>
      </c>
      <c r="AX969" s="24" t="s">
        <v>5537</v>
      </c>
      <c r="AY969" s="24" t="s">
        <v>5537</v>
      </c>
      <c r="AZ969" s="24" t="s">
        <v>5537</v>
      </c>
      <c r="BA969" s="24" t="s">
        <v>5537</v>
      </c>
      <c r="BB969" s="24" t="s">
        <v>5537</v>
      </c>
      <c r="BC969" s="24" t="s">
        <v>5537</v>
      </c>
      <c r="BD969" s="24" t="s">
        <v>5537</v>
      </c>
      <c r="BE969" s="24" t="s">
        <v>5537</v>
      </c>
      <c r="BF969" s="24" t="s">
        <v>5537</v>
      </c>
      <c r="BG969" s="24" t="s">
        <v>5537</v>
      </c>
      <c r="BH969" s="24" t="s">
        <v>5537</v>
      </c>
      <c r="BI969" s="9" t="s">
        <v>5537</v>
      </c>
      <c r="BJ969" s="14"/>
      <c r="BK969" s="14" t="s">
        <v>5537</v>
      </c>
      <c r="BL969" s="14" t="str">
        <f>_xlfn.XLOOKUP(B969,'[4]cell downs 18042026 17h'!$B:$B,'[4]cell downs 18042026 17h'!$B:$B,"")</f>
        <v/>
      </c>
      <c r="BM969" s="14" t="str">
        <f>_xlfn.XLOOKUP(B969,'[5]Cells Huawei 19042026 15h'!$B:$B,'[5]Cells Huawei 19042026 15h'!$B:$B,"")</f>
        <v/>
      </c>
      <c r="BN969" s="9" t="str">
        <f>_xlfn.XLOOKUP(B969,'[6]cells down 19042026 9H40'!$B:$B,'[6]cells down 19042026 9H40'!$B:$B,"")</f>
        <v/>
      </c>
      <c r="BO969" s="9" t="s">
        <v>2782</v>
      </c>
      <c r="BP969" s="9" t="s">
        <v>5537</v>
      </c>
    </row>
    <row r="970" spans="1:68" s="9" customFormat="1" x14ac:dyDescent="0.35">
      <c r="A970" s="1" t="s">
        <v>370</v>
      </c>
      <c r="B970" s="8" t="s">
        <v>371</v>
      </c>
      <c r="C970" s="3" t="str">
        <f>_xlfn.XLOOKUP(B970,'[1]daily break down'!$D:$D,'[1]daily break down'!$E:$E,"")</f>
        <v>SUD-OUEST</v>
      </c>
      <c r="D970" s="1" t="s">
        <v>21</v>
      </c>
      <c r="E970" s="1" t="s">
        <v>22</v>
      </c>
      <c r="F970" s="3" t="s">
        <v>13</v>
      </c>
      <c r="G970" s="1" t="s">
        <v>14</v>
      </c>
      <c r="H970" s="39" t="str">
        <f>_xlfn.XLOOKUP(B970,[2]CALCULATION!$B:$B,[2]CALCULATION!$H:$H,"")</f>
        <v>Huawei</v>
      </c>
      <c r="I970" s="34">
        <v>0.32129893588788727</v>
      </c>
      <c r="J970" s="34">
        <v>0.1927971966110498</v>
      </c>
      <c r="K970" s="34">
        <v>4.0284269746285322</v>
      </c>
      <c r="L970" s="34">
        <v>2.4149944497236273</v>
      </c>
      <c r="M970" s="34">
        <v>3.4441676440289588</v>
      </c>
      <c r="N970" s="34">
        <v>6.543601059260971</v>
      </c>
      <c r="O970" s="34">
        <v>0</v>
      </c>
      <c r="P970" s="34">
        <v>10.126400767051049</v>
      </c>
      <c r="Q970" s="34">
        <v>0.78370901142301097</v>
      </c>
      <c r="R970" s="34">
        <v>0.20098349755873449</v>
      </c>
      <c r="S970" s="109">
        <v>0.20795701318083631</v>
      </c>
      <c r="T970" s="109">
        <f>_xlfn.XLOOKUP(B970,'[3]Nur des jours'!$B:$B,'[3]Nur des jours'!$U:$U,"")</f>
        <v>18.491409199476077</v>
      </c>
      <c r="U970" s="109">
        <v>18.491409199476077</v>
      </c>
      <c r="V970" s="109">
        <v>18.491409199476077</v>
      </c>
      <c r="W970" s="109">
        <v>18.491409199476077</v>
      </c>
      <c r="X970" s="109">
        <v>18.491141673301318</v>
      </c>
      <c r="Y970" s="109">
        <v>11.727099046037333</v>
      </c>
      <c r="Z970" s="109">
        <v>0</v>
      </c>
      <c r="AA970" s="109">
        <v>0</v>
      </c>
      <c r="AB970" s="109">
        <v>0</v>
      </c>
      <c r="AC970" s="109">
        <v>0</v>
      </c>
      <c r="AD970" s="109">
        <v>0</v>
      </c>
      <c r="AE970" s="109">
        <v>0</v>
      </c>
      <c r="AF970" s="109">
        <v>0</v>
      </c>
      <c r="AG970" s="57" t="str">
        <f>_xlfn.XLOOKUP(B970,[3]CALCULATION!$B:$B,[3]CALCULATION!$M:$M,"")</f>
        <v>EXCLU</v>
      </c>
      <c r="AH970" s="57" t="s">
        <v>5536</v>
      </c>
      <c r="AI970" s="56" t="str" cm="1">
        <f t="array" ref="AI970">IFERROR(_xlfn.IFS(
AK970="MPR ISSUE","PDH",
AK970="BSS Hardware Issue","BSS",
AK970="Sites strategiques, MLL, Pylone, etc.","ENVTECH",
AK970="AKTIVCO DEFAUT GE &amp; POWER Cabinet","AKTIVCO",
AK970="AKTIVCO Coupure ENEO &amp; Baisse de tension","AKTIVCO GRID ONLY",
AK970="Coupure ENEO &amp; Baisse de tension","IHS GRID ONLY",
AK970="Defaut GE &amp; POWER Cabinet","IHS",
AK970="Sharing","Partners",
AK970="Sites strategiques &amp; DataCenter","SST &amp; DC",
AK970="Exclu","Exclu",
AK970="SAT","SAT",
AK970="SPARE-ISSUE","SPARE-ISSUE",
AK970="Fiber CAmtel","TRANS_FO_CAMTEL",
AK970="Fiber AOF","Fiber AOF",
AK970="Projet OCM (HUAWEI)","TRAVAUX-HUAWEI",
AK970="Projet OCM (NOKIA)","TRAVAUX-NOKIA",
AK970="ACCESS-ISSUE","ACCESS-ISSUE",
AK970="Projet OCM (ZTE, NOKIA, autres projets)","TRAVAUX OCM",
AK970="No root CAuse","No root cause",
AK970="ODU HS","PDH",
AK970="IP &amp; VLAN","PDH",
AK970="Warehouse HUAWEI","SPARE-ISSUE",
AK970="SPARE-HS","SPARE-ISSUE",
AK970="Power Telco","BSS",AK970="no impacts","no impacts"
),"")</f>
        <v>Exclu</v>
      </c>
      <c r="AJ970" s="56" t="str" cm="1">
        <f t="array" ref="AJ970">IFERROR(_xlfn.IFS(
AK970="MPR ISSUE","TX ISSUE",
AK970="BSS Hardware Issue","RAN ISSUE",
AK970="Sites strategiques, MLL, Pylone, etc.","ENVTECH",
AK970="AKTIVCO DEFAUT GE &amp; POWER Cabinet","POWER ISSUE",
AK970="AKTIVCO Coupure ENEO &amp; Baisse de tension","POWER ISSUE",
AK970="Coupure ENEO &amp; Baisse de tension","POWER ISSUE",
AK970="Defaut GE &amp; POWER Cabinet","POWER ISSUE",
AK970="Sharing","POWER ISSUE",
AK970="Sites strategiques &amp; DataCenter","POWER ISSUE",
AK970="Exclu","Exclu",
AK970="SAT","TX ISSUE",
AK970="SPARE-ISSUE","SPARE-ISSUE",
AK970="Fiber CAmtel","TX ISSUE",
AK970="Fiber AOF","TX ISSUE",
AK970="Projet OCM (HUAWEI)","TRAVAUX-HUAWEI",
AK970="Projet OCM (NOKIA)","TRAVAUX -NOKIA",
AK970="ACCESS-ISSUE","ACCESS-ISSUE",
AK970="Projet OCM (ZTE, NOKIA, autres projets)","TRAVAUX OCM",
AK970="No root CAuse","No root cause",
AK970="ODU HS","TX ISSUE",
AK970="IP &amp; VLAN","TX ISSUE",
AK970="Warehouse HUAWEI","SPARE-ISSUE",
AK970="SPARE-HS","SPARE-ISSUE",
AK970="Power Telco","RAN ISSUE",AK970="no impacts","no impacts"
),"")</f>
        <v>Exclu</v>
      </c>
      <c r="AK970" s="81" t="s">
        <v>5559</v>
      </c>
      <c r="AL970" s="56" t="str" cm="1">
        <f t="array" ref="AL970">IFERROR(_xlfn.IFS(
AK970="MPR ISSUE","ACTIVE",
AK970="BSS Hardware Issue","ACTIVE",
AK970="Sites strategiques, MLL, Pylone, etc.","PASSIVE",
AK970="AKTIVCO DEFAUT GE &amp; POWER Cabinet","PASSIVE",
AK970="AKTIVCO Coupure ENEO &amp; Baisse de tension","PASSIVE",
AK970="Coupure ENEO &amp; Baisse de tension","PASSIVE",
AK970="Defaut GE &amp; POWER Cabinet","PASSIVE",
AK970="Sharing","PASSIVE",
AK970="Sites strategiques &amp; DataCenter","PASSIVE",
AK970="Exclu","Exclu",
AK970="SAT","ACTIVE",
AK970="SPARE-ISSUE","SPARE-ISSUE",
AK970="Fiber CAmtel","ACTIVE",
AK970="Fiber AOF","ACTIVE",
AK970="Projet OCM (HUAWEI)","PLANNED WORKS",
AK970="Projet OCM (NOKIA)","PLANNED WORKS",
AK970="ACCESS-ISSUE","ACCESS-ISSUE",
AK970="Projet OCM (ZTE, NOKIA, autres projets)","PLANNED WORKS",
AK970="No root CAuse","No root cause",
AK970="ODU HS","ACTIVE",
AK970="IP &amp; VLAN","ACTIVE",
AK970="Warehouse HUAWEI","SPARE-ISSUE",
AK970="SPARE-HS","SPARE-ISSUE",
AK970="Power Telco","ACTIVE", AK970="no impacts","no impacts"
),"")</f>
        <v>Exclu</v>
      </c>
      <c r="AM970" s="108" t="s">
        <v>5537</v>
      </c>
      <c r="AN970" s="117" t="s">
        <v>371</v>
      </c>
      <c r="AP970" s="23" t="s">
        <v>5537</v>
      </c>
      <c r="AQ970" s="23" t="s">
        <v>5537</v>
      </c>
      <c r="AR970" s="7"/>
      <c r="AS970" s="6"/>
      <c r="AT970" s="7"/>
      <c r="AU970" s="3" t="s">
        <v>5537</v>
      </c>
      <c r="AV970" s="24" t="s">
        <v>5537</v>
      </c>
      <c r="AW970" s="24" t="s">
        <v>5537</v>
      </c>
      <c r="AX970" s="24" t="s">
        <v>5537</v>
      </c>
      <c r="AY970" s="24" t="s">
        <v>5537</v>
      </c>
      <c r="AZ970" s="24" t="s">
        <v>5537</v>
      </c>
      <c r="BA970" s="24" t="s">
        <v>5537</v>
      </c>
      <c r="BB970" s="24" t="s">
        <v>5537</v>
      </c>
      <c r="BC970" s="24" t="s">
        <v>5537</v>
      </c>
      <c r="BD970" s="24" t="s">
        <v>5537</v>
      </c>
      <c r="BE970" s="24" t="s">
        <v>5537</v>
      </c>
      <c r="BF970" s="24" t="s">
        <v>5537</v>
      </c>
      <c r="BG970" s="24" t="s">
        <v>5537</v>
      </c>
      <c r="BH970" s="24" t="s">
        <v>5537</v>
      </c>
      <c r="BI970" s="9" t="s">
        <v>5537</v>
      </c>
      <c r="BJ970" s="14"/>
      <c r="BK970" s="14" t="s">
        <v>5537</v>
      </c>
      <c r="BL970" s="14" t="str">
        <f>_xlfn.XLOOKUP(B970,'[4]cell downs 18042026 17h'!$B:$B,'[4]cell downs 18042026 17h'!$B:$B,"")</f>
        <v/>
      </c>
      <c r="BM970" s="14" t="str">
        <f>_xlfn.XLOOKUP(B970,'[5]Cells Huawei 19042026 15h'!$B:$B,'[5]Cells Huawei 19042026 15h'!$B:$B,"")</f>
        <v/>
      </c>
      <c r="BN970" s="9" t="str">
        <f>_xlfn.XLOOKUP(B970,'[6]cells down 19042026 9H40'!$B:$B,'[6]cells down 19042026 9H40'!$B:$B,"")</f>
        <v/>
      </c>
      <c r="BO970" s="9" t="s">
        <v>5537</v>
      </c>
      <c r="BP970" s="9" t="s">
        <v>5537</v>
      </c>
    </row>
    <row r="971" spans="1:68" s="9" customFormat="1" x14ac:dyDescent="0.35">
      <c r="A971" s="1" t="s">
        <v>4510</v>
      </c>
      <c r="B971" s="8" t="s">
        <v>4511</v>
      </c>
      <c r="C971" s="3" t="str">
        <f>_xlfn.XLOOKUP(B971,'[1]daily break down'!$D:$D,'[1]daily break down'!$E:$E,"")</f>
        <v>SUD-OUEST</v>
      </c>
      <c r="D971" s="1" t="s">
        <v>11</v>
      </c>
      <c r="E971" s="1" t="s">
        <v>12</v>
      </c>
      <c r="F971" s="3" t="s">
        <v>13</v>
      </c>
      <c r="G971" s="1" t="s">
        <v>14</v>
      </c>
      <c r="H971" s="39" t="str">
        <f>_xlfn.XLOOKUP(B971,[2]CALCULATION!$B:$B,[2]CALCULATION!$H:$H,"")</f>
        <v>Huawei</v>
      </c>
      <c r="I971" s="34">
        <v>0</v>
      </c>
      <c r="J971" s="34">
        <v>0</v>
      </c>
      <c r="K971" s="34">
        <v>0</v>
      </c>
      <c r="L971" s="34">
        <v>0</v>
      </c>
      <c r="M971" s="34">
        <v>0</v>
      </c>
      <c r="N971" s="34">
        <v>0</v>
      </c>
      <c r="O971" s="34">
        <v>6.9556805437844052E-3</v>
      </c>
      <c r="P971" s="34">
        <v>0</v>
      </c>
      <c r="Q971" s="34">
        <v>0</v>
      </c>
      <c r="R971" s="34">
        <v>0</v>
      </c>
      <c r="S971" s="109">
        <v>0</v>
      </c>
      <c r="T971" s="109">
        <f>_xlfn.XLOOKUP(B971,'[3]Nur des jours'!$B:$B,'[3]Nur des jours'!$U:$U,"")</f>
        <v>0</v>
      </c>
      <c r="U971" s="109">
        <v>0</v>
      </c>
      <c r="V971" s="109">
        <v>0</v>
      </c>
      <c r="W971" s="109">
        <v>0</v>
      </c>
      <c r="X971" s="109">
        <v>0</v>
      </c>
      <c r="Y971" s="109">
        <v>11.084251483165112</v>
      </c>
      <c r="Z971" s="109">
        <v>0</v>
      </c>
      <c r="AA971" s="109">
        <v>0</v>
      </c>
      <c r="AB971" s="109">
        <v>0</v>
      </c>
      <c r="AC971" s="109">
        <v>0</v>
      </c>
      <c r="AD971" s="109">
        <v>0</v>
      </c>
      <c r="AE971" s="109">
        <v>0</v>
      </c>
      <c r="AF971" s="109">
        <v>0</v>
      </c>
      <c r="AG971" s="57" t="str">
        <f>_xlfn.XLOOKUP(B971,[3]CALCULATION!$B:$B,[3]CALCULATION!$M:$M,"")</f>
        <v>Operationnel</v>
      </c>
      <c r="AH971" s="57"/>
      <c r="AI971" s="56" t="str" cm="1">
        <f t="array" ref="AI971">IFERROR(_xlfn.IFS(
AK971="MPR ISSUE","PDH",
AK971="BSS Hardware Issue","BSS",
AK971="Sites strategiques, MLL, Pylone, etc.","ENVTECH",
AK971="AKTIVCO DEFAUT GE &amp; POWER Cabinet","AKTIVCO",
AK971="AKTIVCO Coupure ENEO &amp; Baisse de tension","AKTIVCO GRID ONLY",
AK971="Coupure ENEO &amp; Baisse de tension","IHS GRID ONLY",
AK971="Defaut GE &amp; POWER Cabinet","IHS",
AK971="Sharing","Partners",
AK971="Sites strategiques &amp; DataCenter","SST &amp; DC",
AK971="Exclu","Exclu",
AK971="SAT","SAT",
AK971="SPARE-ISSUE","SPARE-ISSUE",
AK971="Fiber CAmtel","TRANS_FO_CAMTEL",
AK971="Fiber AOF","Fiber AOF",
AK971="Projet OCM (HUAWEI)","TRAVAUX-HUAWEI",
AK971="Projet OCM (NOKIA)","TRAVAUX-NOKIA",
AK971="ACCESS-ISSUE","ACCESS-ISSUE",
AK971="Projet OCM (ZTE, NOKIA, autres projets)","TRAVAUX OCM",
AK971="No root CAuse","No root cause",
AK971="ODU HS","PDH",
AK971="IP &amp; VLAN","PDH",
AK971="Warehouse HUAWEI","SPARE-ISSUE",
AK971="SPARE-HS","SPARE-ISSUE",
AK971="Power Telco","BSS",AK971="no impacts","no impacts"
),"")</f>
        <v>No root cause</v>
      </c>
      <c r="AJ971" s="56" t="str" cm="1">
        <f t="array" ref="AJ971">IFERROR(_xlfn.IFS(
AK971="MPR ISSUE","TX ISSUE",
AK971="BSS Hardware Issue","RAN ISSUE",
AK971="Sites strategiques, MLL, Pylone, etc.","ENVTECH",
AK971="AKTIVCO DEFAUT GE &amp; POWER Cabinet","POWER ISSUE",
AK971="AKTIVCO Coupure ENEO &amp; Baisse de tension","POWER ISSUE",
AK971="Coupure ENEO &amp; Baisse de tension","POWER ISSUE",
AK971="Defaut GE &amp; POWER Cabinet","POWER ISSUE",
AK971="Sharing","POWER ISSUE",
AK971="Sites strategiques &amp; DataCenter","POWER ISSUE",
AK971="Exclu","Exclu",
AK971="SAT","TX ISSUE",
AK971="SPARE-ISSUE","SPARE-ISSUE",
AK971="Fiber CAmtel","TX ISSUE",
AK971="Fiber AOF","TX ISSUE",
AK971="Projet OCM (HUAWEI)","TRAVAUX-HUAWEI",
AK971="Projet OCM (NOKIA)","TRAVAUX -NOKIA",
AK971="ACCESS-ISSUE","ACCESS-ISSUE",
AK971="Projet OCM (ZTE, NOKIA, autres projets)","TRAVAUX OCM",
AK971="No root CAuse","No root cause",
AK971="ODU HS","TX ISSUE",
AK971="IP &amp; VLAN","TX ISSUE",
AK971="Warehouse HUAWEI","SPARE-ISSUE",
AK971="SPARE-HS","SPARE-ISSUE",
AK971="Power Telco","RAN ISSUE",AK971="no impacts","no impacts"
),"")</f>
        <v>No root cause</v>
      </c>
      <c r="AK971" s="81" t="s">
        <v>5620</v>
      </c>
      <c r="AL971" s="56" t="str" cm="1">
        <f t="array" ref="AL971">IFERROR(_xlfn.IFS(
AK971="MPR ISSUE","ACTIVE",
AK971="BSS Hardware Issue","ACTIVE",
AK971="Sites strategiques, MLL, Pylone, etc.","PASSIVE",
AK971="AKTIVCO DEFAUT GE &amp; POWER Cabinet","PASSIVE",
AK971="AKTIVCO Coupure ENEO &amp; Baisse de tension","PASSIVE",
AK971="Coupure ENEO &amp; Baisse de tension","PASSIVE",
AK971="Defaut GE &amp; POWER Cabinet","PASSIVE",
AK971="Sharing","PASSIVE",
AK971="Sites strategiques &amp; DataCenter","PASSIVE",
AK971="Exclu","Exclu",
AK971="SAT","ACTIVE",
AK971="SPARE-ISSUE","SPARE-ISSUE",
AK971="Fiber CAmtel","ACTIVE",
AK971="Fiber AOF","ACTIVE",
AK971="Projet OCM (HUAWEI)","PLANNED WORKS",
AK971="Projet OCM (NOKIA)","PLANNED WORKS",
AK971="ACCESS-ISSUE","ACCESS-ISSUE",
AK971="Projet OCM (ZTE, NOKIA, autres projets)","PLANNED WORKS",
AK971="No root CAuse","No root cause",
AK971="ODU HS","ACTIVE",
AK971="IP &amp; VLAN","ACTIVE",
AK971="Warehouse HUAWEI","SPARE-ISSUE",
AK971="SPARE-HS","SPARE-ISSUE",
AK971="Power Telco","ACTIVE", AK971="no impacts","no impacts"
),"")</f>
        <v>No root cause</v>
      </c>
      <c r="AM971" s="108" t="s">
        <v>5537</v>
      </c>
      <c r="AN971" s="117" t="s">
        <v>4511</v>
      </c>
      <c r="AP971" s="23" t="s">
        <v>5537</v>
      </c>
      <c r="AQ971" s="23" t="s">
        <v>5537</v>
      </c>
      <c r="AR971" s="7"/>
      <c r="AS971" s="6"/>
      <c r="AT971" s="7"/>
      <c r="AU971" s="3" t="s">
        <v>5537</v>
      </c>
      <c r="AV971" s="24" t="s">
        <v>5537</v>
      </c>
      <c r="AW971" s="24" t="s">
        <v>5537</v>
      </c>
      <c r="AX971" s="24" t="s">
        <v>5537</v>
      </c>
      <c r="AY971" s="24" t="s">
        <v>5537</v>
      </c>
      <c r="AZ971" s="24" t="s">
        <v>5537</v>
      </c>
      <c r="BA971" s="24" t="s">
        <v>5537</v>
      </c>
      <c r="BB971" s="24" t="s">
        <v>5537</v>
      </c>
      <c r="BC971" s="24" t="s">
        <v>5537</v>
      </c>
      <c r="BD971" s="24" t="s">
        <v>5537</v>
      </c>
      <c r="BE971" s="24" t="s">
        <v>5537</v>
      </c>
      <c r="BF971" s="24" t="s">
        <v>5537</v>
      </c>
      <c r="BG971" s="24" t="s">
        <v>5537</v>
      </c>
      <c r="BH971" s="24" t="s">
        <v>5537</v>
      </c>
      <c r="BI971" s="9" t="s">
        <v>5537</v>
      </c>
      <c r="BJ971" s="14"/>
      <c r="BK971" s="14" t="s">
        <v>5537</v>
      </c>
      <c r="BL971" s="14" t="str">
        <f>_xlfn.XLOOKUP(B971,'[4]cell downs 18042026 17h'!$B:$B,'[4]cell downs 18042026 17h'!$B:$B,"")</f>
        <v/>
      </c>
      <c r="BM971" s="14" t="str">
        <f>_xlfn.XLOOKUP(B971,'[5]Cells Huawei 19042026 15h'!$B:$B,'[5]Cells Huawei 19042026 15h'!$B:$B,"")</f>
        <v/>
      </c>
      <c r="BN971" s="9" t="str">
        <f>_xlfn.XLOOKUP(B971,'[6]cells down 19042026 9H40'!$B:$B,'[6]cells down 19042026 9H40'!$B:$B,"")</f>
        <v/>
      </c>
      <c r="BO971" s="9" t="s">
        <v>4511</v>
      </c>
      <c r="BP971" s="9" t="s">
        <v>5537</v>
      </c>
    </row>
    <row r="972" spans="1:68" s="9" customFormat="1" x14ac:dyDescent="0.35">
      <c r="A972" s="1" t="s">
        <v>567</v>
      </c>
      <c r="B972" s="8" t="s">
        <v>568</v>
      </c>
      <c r="C972" s="3" t="str">
        <f>_xlfn.XLOOKUP(B972,'[1]daily break down'!$D:$D,'[1]daily break down'!$E:$E,"")</f>
        <v>SUD-OUEST</v>
      </c>
      <c r="D972" s="1" t="s">
        <v>11</v>
      </c>
      <c r="E972" s="71" t="str">
        <f>_xlfn.XLOOKUP(B972,[7]Sheet1!$A:$A,[7]Sheet1!$I:$I)</f>
        <v>Grid-Gen</v>
      </c>
      <c r="F972" s="3" t="s">
        <v>13</v>
      </c>
      <c r="G972" s="1" t="s">
        <v>14</v>
      </c>
      <c r="H972" s="39" t="str">
        <f>_xlfn.XLOOKUP(B972,[2]CALCULATION!$B:$B,[2]CALCULATION!$H:$H,"")</f>
        <v>Huawei</v>
      </c>
      <c r="I972" s="34">
        <v>0</v>
      </c>
      <c r="J972" s="34">
        <v>0</v>
      </c>
      <c r="K972" s="34">
        <v>0</v>
      </c>
      <c r="L972" s="34">
        <v>0</v>
      </c>
      <c r="M972" s="34">
        <v>0</v>
      </c>
      <c r="N972" s="34">
        <v>0</v>
      </c>
      <c r="O972" s="34">
        <v>7.2232067185453424E-3</v>
      </c>
      <c r="P972" s="34">
        <v>0</v>
      </c>
      <c r="Q972" s="34">
        <v>0.82629917844495226</v>
      </c>
      <c r="R972" s="34">
        <v>0.5496771137421419</v>
      </c>
      <c r="S972" s="109">
        <v>0</v>
      </c>
      <c r="T972" s="109">
        <f>_xlfn.XLOOKUP(B972,'[3]Nur des jours'!$B:$B,'[3]Nur des jours'!$U:$U,"")</f>
        <v>0</v>
      </c>
      <c r="U972" s="109">
        <v>8.2754763392717014E-3</v>
      </c>
      <c r="V972" s="109">
        <v>0</v>
      </c>
      <c r="W972" s="109">
        <v>0</v>
      </c>
      <c r="X972" s="109">
        <v>0</v>
      </c>
      <c r="Y972" s="109">
        <v>10.919919071548627</v>
      </c>
      <c r="Z972" s="109">
        <v>0</v>
      </c>
      <c r="AA972" s="109">
        <v>0</v>
      </c>
      <c r="AB972" s="109">
        <v>0</v>
      </c>
      <c r="AC972" s="109">
        <v>0</v>
      </c>
      <c r="AD972" s="109">
        <v>0</v>
      </c>
      <c r="AE972" s="109">
        <v>0</v>
      </c>
      <c r="AF972" s="109">
        <v>0</v>
      </c>
      <c r="AG972" s="57" t="str">
        <f>_xlfn.XLOOKUP(B972,[3]CALCULATION!$B:$B,[3]CALCULATION!$M:$M,"")</f>
        <v>Operationnel</v>
      </c>
      <c r="AH972" s="57"/>
      <c r="AI972" s="56" t="str" cm="1">
        <f t="array" ref="AI972">IFERROR(_xlfn.IFS(
AK972="MPR ISSUE","PDH",
AK972="BSS Hardware Issue","BSS",
AK972="Sites strategiques, MLL, Pylone, etc.","ENVTECH",
AK972="AKTIVCO DEFAUT GE &amp; POWER Cabinet","AKTIVCO",
AK972="AKTIVCO Coupure ENEO &amp; Baisse de tension","AKTIVCO GRID ONLY",
AK972="Coupure ENEO &amp; Baisse de tension","IHS GRID ONLY",
AK972="Defaut GE &amp; POWER Cabinet","IHS",
AK972="Sharing","Partners",
AK972="Sites strategiques &amp; DataCenter","SST &amp; DC",
AK972="Exclu","Exclu",
AK972="SAT","SAT",
AK972="SPARE-ISSUE","SPARE-ISSUE",
AK972="Fiber CAmtel","TRANS_FO_CAMTEL",
AK972="Fiber AOF","Fiber AOF",
AK972="Projet OCM (HUAWEI)","TRAVAUX-HUAWEI",
AK972="Projet OCM (NOKIA)","TRAVAUX-NOKIA",
AK972="ACCESS-ISSUE","ACCESS-ISSUE",
AK972="Projet OCM (ZTE, NOKIA, autres projets)","TRAVAUX OCM",
AK972="No root CAuse","No root cause",
AK972="ODU HS","PDH",
AK972="IP &amp; VLAN","PDH",
AK972="Warehouse HUAWEI","SPARE-ISSUE",
AK972="SPARE-HS","SPARE-ISSUE",
AK972="Power Telco","BSS",AK972="no impacts","no impacts"
),"")</f>
        <v>No root cause</v>
      </c>
      <c r="AJ972" s="56" t="str" cm="1">
        <f t="array" ref="AJ972">IFERROR(_xlfn.IFS(
AK972="MPR ISSUE","TX ISSUE",
AK972="BSS Hardware Issue","RAN ISSUE",
AK972="Sites strategiques, MLL, Pylone, etc.","ENVTECH",
AK972="AKTIVCO DEFAUT GE &amp; POWER Cabinet","POWER ISSUE",
AK972="AKTIVCO Coupure ENEO &amp; Baisse de tension","POWER ISSUE",
AK972="Coupure ENEO &amp; Baisse de tension","POWER ISSUE",
AK972="Defaut GE &amp; POWER Cabinet","POWER ISSUE",
AK972="Sharing","POWER ISSUE",
AK972="Sites strategiques &amp; DataCenter","POWER ISSUE",
AK972="Exclu","Exclu",
AK972="SAT","TX ISSUE",
AK972="SPARE-ISSUE","SPARE-ISSUE",
AK972="Fiber CAmtel","TX ISSUE",
AK972="Fiber AOF","TX ISSUE",
AK972="Projet OCM (HUAWEI)","TRAVAUX-HUAWEI",
AK972="Projet OCM (NOKIA)","TRAVAUX -NOKIA",
AK972="ACCESS-ISSUE","ACCESS-ISSUE",
AK972="Projet OCM (ZTE, NOKIA, autres projets)","TRAVAUX OCM",
AK972="No root CAuse","No root cause",
AK972="ODU HS","TX ISSUE",
AK972="IP &amp; VLAN","TX ISSUE",
AK972="Warehouse HUAWEI","SPARE-ISSUE",
AK972="SPARE-HS","SPARE-ISSUE",
AK972="Power Telco","RAN ISSUE",AK972="no impacts","no impacts"
),"")</f>
        <v>No root cause</v>
      </c>
      <c r="AK972" s="81" t="s">
        <v>5620</v>
      </c>
      <c r="AL972" s="56" t="str" cm="1">
        <f t="array" ref="AL972">IFERROR(_xlfn.IFS(
AK972="MPR ISSUE","ACTIVE",
AK972="BSS Hardware Issue","ACTIVE",
AK972="Sites strategiques, MLL, Pylone, etc.","PASSIVE",
AK972="AKTIVCO DEFAUT GE &amp; POWER Cabinet","PASSIVE",
AK972="AKTIVCO Coupure ENEO &amp; Baisse de tension","PASSIVE",
AK972="Coupure ENEO &amp; Baisse de tension","PASSIVE",
AK972="Defaut GE &amp; POWER Cabinet","PASSIVE",
AK972="Sharing","PASSIVE",
AK972="Sites strategiques &amp; DataCenter","PASSIVE",
AK972="Exclu","Exclu",
AK972="SAT","ACTIVE",
AK972="SPARE-ISSUE","SPARE-ISSUE",
AK972="Fiber CAmtel","ACTIVE",
AK972="Fiber AOF","ACTIVE",
AK972="Projet OCM (HUAWEI)","PLANNED WORKS",
AK972="Projet OCM (NOKIA)","PLANNED WORKS",
AK972="ACCESS-ISSUE","ACCESS-ISSUE",
AK972="Projet OCM (ZTE, NOKIA, autres projets)","PLANNED WORKS",
AK972="No root CAuse","No root cause",
AK972="ODU HS","ACTIVE",
AK972="IP &amp; VLAN","ACTIVE",
AK972="Warehouse HUAWEI","SPARE-ISSUE",
AK972="SPARE-HS","SPARE-ISSUE",
AK972="Power Telco","ACTIVE", AK972="no impacts","no impacts"
),"")</f>
        <v>No root cause</v>
      </c>
      <c r="AM972" s="108" t="s">
        <v>5537</v>
      </c>
      <c r="AN972" s="117" t="s">
        <v>568</v>
      </c>
      <c r="AP972" s="23" t="s">
        <v>5537</v>
      </c>
      <c r="AQ972" s="23" t="s">
        <v>5537</v>
      </c>
      <c r="AR972" s="7"/>
      <c r="AS972" s="6"/>
      <c r="AT972" s="7"/>
      <c r="AU972" s="3" t="s">
        <v>5537</v>
      </c>
      <c r="AV972" s="24" t="s">
        <v>5537</v>
      </c>
      <c r="AW972" s="24" t="s">
        <v>5537</v>
      </c>
      <c r="AX972" s="24" t="s">
        <v>5537</v>
      </c>
      <c r="AY972" s="24" t="s">
        <v>5537</v>
      </c>
      <c r="AZ972" s="24" t="s">
        <v>5537</v>
      </c>
      <c r="BA972" s="24" t="s">
        <v>5537</v>
      </c>
      <c r="BB972" s="24" t="s">
        <v>5537</v>
      </c>
      <c r="BC972" s="24" t="s">
        <v>5537</v>
      </c>
      <c r="BD972" s="24" t="s">
        <v>5537</v>
      </c>
      <c r="BE972" s="24" t="s">
        <v>5537</v>
      </c>
      <c r="BF972" s="24" t="s">
        <v>5537</v>
      </c>
      <c r="BG972" s="24" t="s">
        <v>5537</v>
      </c>
      <c r="BH972" s="24" t="s">
        <v>5537</v>
      </c>
      <c r="BI972" s="9" t="s">
        <v>5537</v>
      </c>
      <c r="BJ972" s="14"/>
      <c r="BK972" s="14" t="s">
        <v>5537</v>
      </c>
      <c r="BL972" s="14" t="str">
        <f>_xlfn.XLOOKUP(B972,'[4]cell downs 18042026 17h'!$B:$B,'[4]cell downs 18042026 17h'!$B:$B,"")</f>
        <v/>
      </c>
      <c r="BM972" s="14" t="str">
        <f>_xlfn.XLOOKUP(B972,'[5]Cells Huawei 19042026 15h'!$B:$B,'[5]Cells Huawei 19042026 15h'!$B:$B,"")</f>
        <v/>
      </c>
      <c r="BN972" s="9" t="str">
        <f>_xlfn.XLOOKUP(B972,'[6]cells down 19042026 9H40'!$B:$B,'[6]cells down 19042026 9H40'!$B:$B,"")</f>
        <v/>
      </c>
      <c r="BO972" s="9" t="s">
        <v>5537</v>
      </c>
      <c r="BP972" s="9" t="s">
        <v>5537</v>
      </c>
    </row>
    <row r="973" spans="1:68" s="9" customFormat="1" x14ac:dyDescent="0.35">
      <c r="A973" s="1" t="s">
        <v>846</v>
      </c>
      <c r="B973" s="8" t="s">
        <v>847</v>
      </c>
      <c r="C973" s="3" t="str">
        <f>_xlfn.XLOOKUP(B973,'[1]daily break down'!$D:$D,'[1]daily break down'!$E:$E,"")</f>
        <v>Douala</v>
      </c>
      <c r="D973" s="1" t="s">
        <v>11</v>
      </c>
      <c r="E973" s="1" t="s">
        <v>12</v>
      </c>
      <c r="F973" s="3" t="s">
        <v>31</v>
      </c>
      <c r="G973" s="1" t="s">
        <v>32</v>
      </c>
      <c r="H973" s="41" t="str">
        <f>_xlfn.XLOOKUP(B973,[2]CALCULATION!$B:$B,[2]CALCULATION!$H:$H,"")</f>
        <v>ZTE</v>
      </c>
      <c r="I973" s="34">
        <v>0</v>
      </c>
      <c r="J973" s="34">
        <v>0</v>
      </c>
      <c r="K973" s="34">
        <v>0</v>
      </c>
      <c r="L973" s="34">
        <v>0</v>
      </c>
      <c r="M973" s="34">
        <v>0</v>
      </c>
      <c r="N973" s="34">
        <v>0</v>
      </c>
      <c r="O973" s="34">
        <v>0</v>
      </c>
      <c r="P973" s="34">
        <v>0</v>
      </c>
      <c r="Q973" s="34">
        <v>0</v>
      </c>
      <c r="R973" s="34">
        <v>0</v>
      </c>
      <c r="S973" s="109">
        <v>0</v>
      </c>
      <c r="T973" s="109">
        <f>_xlfn.XLOOKUP(B973,'[3]Nur des jours'!$B:$B,'[3]Nur des jours'!$U:$U,"")</f>
        <v>0</v>
      </c>
      <c r="U973" s="109">
        <v>0</v>
      </c>
      <c r="V973" s="109">
        <v>2.2115497113570394E-3</v>
      </c>
      <c r="W973" s="109">
        <v>0</v>
      </c>
      <c r="X973" s="109">
        <v>2.1875972011768305</v>
      </c>
      <c r="Y973" s="109">
        <v>10.742620557995394</v>
      </c>
      <c r="Z973" s="109">
        <v>0</v>
      </c>
      <c r="AA973" s="109">
        <v>0</v>
      </c>
      <c r="AB973" s="109">
        <v>0</v>
      </c>
      <c r="AC973" s="109">
        <v>0</v>
      </c>
      <c r="AD973" s="109">
        <v>0</v>
      </c>
      <c r="AE973" s="109">
        <v>0</v>
      </c>
      <c r="AF973" s="109">
        <v>0</v>
      </c>
      <c r="AG973" s="57" t="str">
        <f>_xlfn.XLOOKUP(B973,[3]CALCULATION!$B:$B,[3]CALCULATION!$M:$M,"")</f>
        <v>Operationnel</v>
      </c>
      <c r="AH973" s="57"/>
      <c r="AI973" s="56" t="str" cm="1">
        <f t="array" ref="AI973">IFERROR(_xlfn.IFS(
AK973="MPR ISSUE","PDH",
AK973="BSS Hardware Issue","BSS",
AK973="Sites strategiques, MLL, Pylone, etc.","ENVTECH",
AK973="AKTIVCO DEFAUT GE &amp; POWER Cabinet","AKTIVCO",
AK973="AKTIVCO Coupure ENEO &amp; Baisse de tension","AKTIVCO GRID ONLY",
AK973="Coupure ENEO &amp; Baisse de tension","IHS GRID ONLY",
AK973="Defaut GE &amp; POWER Cabinet","IHS",
AK973="Sharing","Partners",
AK973="Sites strategiques &amp; DataCenter","SST &amp; DC",
AK973="Exclu","Exclu",
AK973="SAT","SAT",
AK973="SPARE-ISSUE","SPARE-ISSUE",
AK973="Fiber CAmtel","TRANS_FO_CAMTEL",
AK973="Fiber AOF","Fiber AOF",
AK973="Projet OCM (HUAWEI)","TRAVAUX-HUAWEI",
AK973="Projet OCM (NOKIA)","TRAVAUX-NOKIA",
AK973="ACCESS-ISSUE","ACCESS-ISSUE",
AK973="Projet OCM (ZTE, NOKIA, autres projets)","TRAVAUX OCM",
AK973="No root CAuse","No root cause",
AK973="ODU HS","PDH",
AK973="IP &amp; VLAN","PDH",
AK973="Warehouse HUAWEI","SPARE-ISSUE",
AK973="SPARE-HS","SPARE-ISSUE",
AK973="Power Telco","BSS",AK973="no impacts","no impacts"
),"")</f>
        <v>No root cause</v>
      </c>
      <c r="AJ973" s="56" t="str" cm="1">
        <f t="array" ref="AJ973">IFERROR(_xlfn.IFS(
AK973="MPR ISSUE","TX ISSUE",
AK973="BSS Hardware Issue","RAN ISSUE",
AK973="Sites strategiques, MLL, Pylone, etc.","ENVTECH",
AK973="AKTIVCO DEFAUT GE &amp; POWER Cabinet","POWER ISSUE",
AK973="AKTIVCO Coupure ENEO &amp; Baisse de tension","POWER ISSUE",
AK973="Coupure ENEO &amp; Baisse de tension","POWER ISSUE",
AK973="Defaut GE &amp; POWER Cabinet","POWER ISSUE",
AK973="Sharing","POWER ISSUE",
AK973="Sites strategiques &amp; DataCenter","POWER ISSUE",
AK973="Exclu","Exclu",
AK973="SAT","TX ISSUE",
AK973="SPARE-ISSUE","SPARE-ISSUE",
AK973="Fiber CAmtel","TX ISSUE",
AK973="Fiber AOF","TX ISSUE",
AK973="Projet OCM (HUAWEI)","TRAVAUX-HUAWEI",
AK973="Projet OCM (NOKIA)","TRAVAUX -NOKIA",
AK973="ACCESS-ISSUE","ACCESS-ISSUE",
AK973="Projet OCM (ZTE, NOKIA, autres projets)","TRAVAUX OCM",
AK973="No root CAuse","No root cause",
AK973="ODU HS","TX ISSUE",
AK973="IP &amp; VLAN","TX ISSUE",
AK973="Warehouse HUAWEI","SPARE-ISSUE",
AK973="SPARE-HS","SPARE-ISSUE",
AK973="Power Telco","RAN ISSUE",AK973="no impacts","no impacts"
),"")</f>
        <v>No root cause</v>
      </c>
      <c r="AK973" s="81" t="s">
        <v>5620</v>
      </c>
      <c r="AL973" s="56" t="str" cm="1">
        <f t="array" ref="AL973">IFERROR(_xlfn.IFS(
AK973="MPR ISSUE","ACTIVE",
AK973="BSS Hardware Issue","ACTIVE",
AK973="Sites strategiques, MLL, Pylone, etc.","PASSIVE",
AK973="AKTIVCO DEFAUT GE &amp; POWER Cabinet","PASSIVE",
AK973="AKTIVCO Coupure ENEO &amp; Baisse de tension","PASSIVE",
AK973="Coupure ENEO &amp; Baisse de tension","PASSIVE",
AK973="Defaut GE &amp; POWER Cabinet","PASSIVE",
AK973="Sharing","PASSIVE",
AK973="Sites strategiques &amp; DataCenter","PASSIVE",
AK973="Exclu","Exclu",
AK973="SAT","ACTIVE",
AK973="SPARE-ISSUE","SPARE-ISSUE",
AK973="Fiber CAmtel","ACTIVE",
AK973="Fiber AOF","ACTIVE",
AK973="Projet OCM (HUAWEI)","PLANNED WORKS",
AK973="Projet OCM (NOKIA)","PLANNED WORKS",
AK973="ACCESS-ISSUE","ACCESS-ISSUE",
AK973="Projet OCM (ZTE, NOKIA, autres projets)","PLANNED WORKS",
AK973="No root CAuse","No root cause",
AK973="ODU HS","ACTIVE",
AK973="IP &amp; VLAN","ACTIVE",
AK973="Warehouse HUAWEI","SPARE-ISSUE",
AK973="SPARE-HS","SPARE-ISSUE",
AK973="Power Telco","ACTIVE", AK973="no impacts","no impacts"
),"")</f>
        <v>No root cause</v>
      </c>
      <c r="AM973" s="108" t="s">
        <v>5537</v>
      </c>
      <c r="AN973" s="117" t="s">
        <v>847</v>
      </c>
      <c r="AP973" s="23" t="s">
        <v>5537</v>
      </c>
      <c r="AQ973" s="23" t="s">
        <v>5537</v>
      </c>
      <c r="AR973" s="7"/>
      <c r="AS973" s="6"/>
      <c r="AT973" s="7"/>
      <c r="AU973" s="3" t="s">
        <v>5537</v>
      </c>
      <c r="AV973" s="24" t="s">
        <v>5537</v>
      </c>
      <c r="AW973" s="24" t="s">
        <v>5537</v>
      </c>
      <c r="AX973" s="24" t="s">
        <v>5537</v>
      </c>
      <c r="AY973" s="24" t="s">
        <v>5537</v>
      </c>
      <c r="AZ973" s="24" t="s">
        <v>5537</v>
      </c>
      <c r="BA973" s="24" t="s">
        <v>5537</v>
      </c>
      <c r="BB973" s="24" t="s">
        <v>5537</v>
      </c>
      <c r="BC973" s="24" t="s">
        <v>5537</v>
      </c>
      <c r="BD973" s="24" t="s">
        <v>5537</v>
      </c>
      <c r="BE973" s="24" t="s">
        <v>5537</v>
      </c>
      <c r="BF973" s="24" t="s">
        <v>5537</v>
      </c>
      <c r="BG973" s="24" t="s">
        <v>5537</v>
      </c>
      <c r="BH973" s="24" t="s">
        <v>5537</v>
      </c>
      <c r="BI973" s="9" t="s">
        <v>5537</v>
      </c>
      <c r="BJ973" s="14"/>
      <c r="BK973" s="14" t="s">
        <v>5537</v>
      </c>
      <c r="BL973" s="14" t="str">
        <f>_xlfn.XLOOKUP(B973,'[4]cell downs 18042026 17h'!$B:$B,'[4]cell downs 18042026 17h'!$B:$B,"")</f>
        <v/>
      </c>
      <c r="BM973" s="14" t="str">
        <f>_xlfn.XLOOKUP(B973,'[5]Cells Huawei 19042026 15h'!$B:$B,'[5]Cells Huawei 19042026 15h'!$B:$B,"")</f>
        <v/>
      </c>
      <c r="BN973" s="9" t="str">
        <f>_xlfn.XLOOKUP(B973,'[6]cells down 19042026 9H40'!$B:$B,'[6]cells down 19042026 9H40'!$B:$B,"")</f>
        <v/>
      </c>
      <c r="BO973" s="9" t="s">
        <v>847</v>
      </c>
      <c r="BP973" s="9" t="s">
        <v>5537</v>
      </c>
    </row>
    <row r="974" spans="1:68" s="9" customFormat="1" x14ac:dyDescent="0.35">
      <c r="A974" s="1" t="s">
        <v>3050</v>
      </c>
      <c r="B974" s="8" t="s">
        <v>3051</v>
      </c>
      <c r="C974" s="3" t="str">
        <f>_xlfn.XLOOKUP(B974,'[1]daily break down'!$D:$D,'[1]daily break down'!$E:$E,"")</f>
        <v>NORD-OUEST</v>
      </c>
      <c r="D974" s="1" t="s">
        <v>21</v>
      </c>
      <c r="E974" s="1" t="s">
        <v>563</v>
      </c>
      <c r="F974" s="3" t="s">
        <v>51</v>
      </c>
      <c r="G974" s="1" t="s">
        <v>52</v>
      </c>
      <c r="H974" s="39" t="str">
        <f>_xlfn.XLOOKUP(B974,[2]CALCULATION!$B:$B,[2]CALCULATION!$H:$H,"")</f>
        <v>HUAWEI</v>
      </c>
      <c r="I974" s="34">
        <v>0</v>
      </c>
      <c r="J974" s="34">
        <v>0</v>
      </c>
      <c r="K974" s="34">
        <v>0</v>
      </c>
      <c r="L974" s="34">
        <v>0</v>
      </c>
      <c r="M974" s="34">
        <v>0</v>
      </c>
      <c r="N974" s="34">
        <v>0</v>
      </c>
      <c r="O974" s="34">
        <v>0</v>
      </c>
      <c r="P974" s="34">
        <v>0</v>
      </c>
      <c r="Q974" s="34">
        <v>0</v>
      </c>
      <c r="R974" s="34">
        <v>0</v>
      </c>
      <c r="S974" s="109">
        <v>0</v>
      </c>
      <c r="T974" s="109">
        <f>_xlfn.XLOOKUP(B974,'[3]Nur des jours'!$B:$B,'[3]Nur des jours'!$U:$U,"")</f>
        <v>0</v>
      </c>
      <c r="U974" s="109">
        <v>0</v>
      </c>
      <c r="V974" s="109">
        <v>2.6207577482714246</v>
      </c>
      <c r="W974" s="109">
        <v>5.2336502270048761</v>
      </c>
      <c r="X974" s="109">
        <v>4.7576676568702148</v>
      </c>
      <c r="Y974" s="109">
        <v>10.402487779404336</v>
      </c>
      <c r="Z974" s="109">
        <v>0</v>
      </c>
      <c r="AA974" s="109">
        <v>0</v>
      </c>
      <c r="AB974" s="109">
        <v>0</v>
      </c>
      <c r="AC974" s="109">
        <v>0</v>
      </c>
      <c r="AD974" s="109">
        <v>0</v>
      </c>
      <c r="AE974" s="109">
        <v>0</v>
      </c>
      <c r="AF974" s="109">
        <v>0</v>
      </c>
      <c r="AG974" s="57" t="str">
        <f>_xlfn.XLOOKUP(B974,[3]CALCULATION!$B:$B,[3]CALCULATION!$M:$M,"")</f>
        <v>Operationnel</v>
      </c>
      <c r="AH974" s="57"/>
      <c r="AI974" s="56" t="str" cm="1">
        <f t="array" ref="AI974">IFERROR(_xlfn.IFS(
AK974="MPR ISSUE","PDH",
AK974="BSS Hardware Issue","BSS",
AK974="Sites strategiques, MLL, Pylone, etc.","ENVTECH",
AK974="AKTIVCO DEFAUT GE &amp; POWER Cabinet","AKTIVCO",
AK974="AKTIVCO Coupure ENEO &amp; Baisse de tension","AKTIVCO GRID ONLY",
AK974="Coupure ENEO &amp; Baisse de tension","IHS GRID ONLY",
AK974="Defaut GE &amp; POWER Cabinet","IHS",
AK974="Sharing","Partners",
AK974="Sites strategiques &amp; DataCenter","SST &amp; DC",
AK974="Exclu","Exclu",
AK974="SAT","SAT",
AK974="SPARE-ISSUE","SPARE-ISSUE",
AK974="Fiber CAmtel","TRANS_FO_CAMTEL",
AK974="Fiber AOF","Fiber AOF",
AK974="Projet OCM (HUAWEI)","TRAVAUX-HUAWEI",
AK974="Projet OCM (NOKIA)","TRAVAUX-NOKIA",
AK974="ACCESS-ISSUE","ACCESS-ISSUE",
AK974="Projet OCM (ZTE, NOKIA, autres projets)","TRAVAUX OCM",
AK974="No root CAuse","No root cause",
AK974="ODU HS","PDH",
AK974="IP &amp; VLAN","PDH",
AK974="Warehouse HUAWEI","SPARE-ISSUE",
AK974="SPARE-HS","SPARE-ISSUE",
AK974="Power Telco","BSS",AK974="no impacts","no impacts"
),"")</f>
        <v>AKTIVCO</v>
      </c>
      <c r="AJ974" s="56" t="str" cm="1">
        <f t="array" ref="AJ974">IFERROR(_xlfn.IFS(
AK974="MPR ISSUE","TX ISSUE",
AK974="BSS Hardware Issue","RAN ISSUE",
AK974="Sites strategiques, MLL, Pylone, etc.","ENVTECH",
AK974="AKTIVCO DEFAUT GE &amp; POWER Cabinet","POWER ISSUE",
AK974="AKTIVCO Coupure ENEO &amp; Baisse de tension","POWER ISSUE",
AK974="Coupure ENEO &amp; Baisse de tension","POWER ISSUE",
AK974="Defaut GE &amp; POWER Cabinet","POWER ISSUE",
AK974="Sharing","POWER ISSUE",
AK974="Sites strategiques &amp; DataCenter","POWER ISSUE",
AK974="Exclu","Exclu",
AK974="SAT","TX ISSUE",
AK974="SPARE-ISSUE","SPARE-ISSUE",
AK974="Fiber CAmtel","TX ISSUE",
AK974="Fiber AOF","TX ISSUE",
AK974="Projet OCM (HUAWEI)","TRAVAUX-HUAWEI",
AK974="Projet OCM (NOKIA)","TRAVAUX -NOKIA",
AK974="ACCESS-ISSUE","ACCESS-ISSUE",
AK974="Projet OCM (ZTE, NOKIA, autres projets)","TRAVAUX OCM",
AK974="No root CAuse","No root cause",
AK974="ODU HS","TX ISSUE",
AK974="IP &amp; VLAN","TX ISSUE",
AK974="Warehouse HUAWEI","SPARE-ISSUE",
AK974="SPARE-HS","SPARE-ISSUE",
AK974="Power Telco","RAN ISSUE",AK974="no impacts","no impacts"
),"")</f>
        <v>POWER ISSUE</v>
      </c>
      <c r="AK974" s="81" t="s">
        <v>5325</v>
      </c>
      <c r="AL974" s="56" t="str" cm="1">
        <f t="array" ref="AL974">IFERROR(_xlfn.IFS(
AK974="MPR ISSUE","ACTIVE",
AK974="BSS Hardware Issue","ACTIVE",
AK974="Sites strategiques, MLL, Pylone, etc.","PASSIVE",
AK974="AKTIVCO DEFAUT GE &amp; POWER Cabinet","PASSIVE",
AK974="AKTIVCO Coupure ENEO &amp; Baisse de tension","PASSIVE",
AK974="Coupure ENEO &amp; Baisse de tension","PASSIVE",
AK974="Defaut GE &amp; POWER Cabinet","PASSIVE",
AK974="Sharing","PASSIVE",
AK974="Sites strategiques &amp; DataCenter","PASSIVE",
AK974="Exclu","Exclu",
AK974="SAT","ACTIVE",
AK974="SPARE-ISSUE","SPARE-ISSUE",
AK974="Fiber CAmtel","ACTIVE",
AK974="Fiber AOF","ACTIVE",
AK974="Projet OCM (HUAWEI)","PLANNED WORKS",
AK974="Projet OCM (NOKIA)","PLANNED WORKS",
AK974="ACCESS-ISSUE","ACCESS-ISSUE",
AK974="Projet OCM (ZTE, NOKIA, autres projets)","PLANNED WORKS",
AK974="No root CAuse","No root cause",
AK974="ODU HS","ACTIVE",
AK974="IP &amp; VLAN","ACTIVE",
AK974="Warehouse HUAWEI","SPARE-ISSUE",
AK974="SPARE-HS","SPARE-ISSUE",
AK974="Power Telco","ACTIVE", AK974="no impacts","no impacts"
),"")</f>
        <v>PASSIVE</v>
      </c>
      <c r="AM974" s="108" t="s">
        <v>5994</v>
      </c>
      <c r="AN974" s="117" t="s">
        <v>3051</v>
      </c>
      <c r="AP974" s="23" t="s">
        <v>5537</v>
      </c>
      <c r="AQ974" s="23" t="s">
        <v>5537</v>
      </c>
      <c r="AR974" s="7"/>
      <c r="AS974" s="6"/>
      <c r="AT974" s="7"/>
      <c r="AU974" s="3" t="s">
        <v>5537</v>
      </c>
      <c r="AV974" s="24" t="s">
        <v>5537</v>
      </c>
      <c r="AW974" s="24" t="s">
        <v>5537</v>
      </c>
      <c r="AX974" s="24" t="s">
        <v>5537</v>
      </c>
      <c r="AY974" s="24" t="s">
        <v>5537</v>
      </c>
      <c r="AZ974" s="24" t="s">
        <v>5537</v>
      </c>
      <c r="BA974" s="24" t="s">
        <v>5537</v>
      </c>
      <c r="BB974" s="24" t="s">
        <v>5537</v>
      </c>
      <c r="BC974" s="24" t="s">
        <v>5537</v>
      </c>
      <c r="BD974" s="24" t="s">
        <v>5537</v>
      </c>
      <c r="BE974" s="24" t="s">
        <v>5537</v>
      </c>
      <c r="BF974" s="24" t="s">
        <v>5537</v>
      </c>
      <c r="BG974" s="24" t="s">
        <v>6513</v>
      </c>
      <c r="BH974" s="24" t="s">
        <v>6514</v>
      </c>
      <c r="BI974" s="9" t="s">
        <v>5537</v>
      </c>
      <c r="BJ974" s="14"/>
      <c r="BK974" s="14" t="s">
        <v>5537</v>
      </c>
      <c r="BL974" s="14" t="str">
        <f>_xlfn.XLOOKUP(B974,'[4]cell downs 18042026 17h'!$B:$B,'[4]cell downs 18042026 17h'!$B:$B,"")</f>
        <v/>
      </c>
      <c r="BM974" s="14" t="str">
        <f>_xlfn.XLOOKUP(B974,'[5]Cells Huawei 19042026 15h'!$B:$B,'[5]Cells Huawei 19042026 15h'!$B:$B,"")</f>
        <v/>
      </c>
      <c r="BN974" s="9" t="str">
        <f>_xlfn.XLOOKUP(B974,'[6]cells down 19042026 9H40'!$B:$B,'[6]cells down 19042026 9H40'!$B:$B,"")</f>
        <v/>
      </c>
      <c r="BO974" s="9" t="s">
        <v>5537</v>
      </c>
      <c r="BP974" s="9" t="s">
        <v>5537</v>
      </c>
    </row>
    <row r="975" spans="1:68" s="9" customFormat="1" x14ac:dyDescent="0.35">
      <c r="A975" s="1" t="s">
        <v>4889</v>
      </c>
      <c r="B975" s="8" t="s">
        <v>4890</v>
      </c>
      <c r="C975" s="3" t="str">
        <f>_xlfn.XLOOKUP(B975,'[1]daily break down'!$D:$D,'[1]daily break down'!$E:$E,"")</f>
        <v>SUD-OUEST</v>
      </c>
      <c r="D975" s="1" t="s">
        <v>11</v>
      </c>
      <c r="E975" s="1" t="s">
        <v>12</v>
      </c>
      <c r="F975" s="3" t="s">
        <v>13</v>
      </c>
      <c r="G975" s="1" t="s">
        <v>14</v>
      </c>
      <c r="H975" s="39" t="str">
        <f>_xlfn.XLOOKUP(B975,[2]CALCULATION!$B:$B,[2]CALCULATION!$H:$H,"")</f>
        <v>Huawei</v>
      </c>
      <c r="I975" s="34">
        <v>0</v>
      </c>
      <c r="J975" s="34">
        <v>0.62601124894059634</v>
      </c>
      <c r="K975" s="34">
        <v>0</v>
      </c>
      <c r="L975" s="34">
        <v>0</v>
      </c>
      <c r="M975" s="34">
        <v>0</v>
      </c>
      <c r="N975" s="34">
        <v>0</v>
      </c>
      <c r="O975" s="34">
        <v>0</v>
      </c>
      <c r="P975" s="34">
        <v>0</v>
      </c>
      <c r="Q975" s="34">
        <v>0</v>
      </c>
      <c r="R975" s="34">
        <v>0</v>
      </c>
      <c r="S975" s="109">
        <v>0</v>
      </c>
      <c r="T975" s="109">
        <f>_xlfn.XLOOKUP(B975,'[3]Nur des jours'!$B:$B,'[3]Nur des jours'!$U:$U,"")</f>
        <v>0</v>
      </c>
      <c r="U975" s="109">
        <v>0</v>
      </c>
      <c r="V975" s="109">
        <v>0</v>
      </c>
      <c r="W975" s="109">
        <v>0</v>
      </c>
      <c r="X975" s="109">
        <v>0</v>
      </c>
      <c r="Y975" s="109">
        <v>10.332395921616968</v>
      </c>
      <c r="Z975" s="109">
        <v>0</v>
      </c>
      <c r="AA975" s="109">
        <v>0</v>
      </c>
      <c r="AB975" s="109">
        <v>0</v>
      </c>
      <c r="AC975" s="109">
        <v>0</v>
      </c>
      <c r="AD975" s="109">
        <v>0</v>
      </c>
      <c r="AE975" s="109">
        <v>0</v>
      </c>
      <c r="AF975" s="109">
        <v>0</v>
      </c>
      <c r="AG975" s="57" t="str">
        <f>_xlfn.XLOOKUP(B975,[3]CALCULATION!$B:$B,[3]CALCULATION!$M:$M,"")</f>
        <v>Operationnel</v>
      </c>
      <c r="AH975" s="57"/>
      <c r="AI975" s="56" t="str" cm="1">
        <f t="array" ref="AI975">IFERROR(_xlfn.IFS(
AK975="MPR ISSUE","PDH",
AK975="BSS Hardware Issue","BSS",
AK975="Sites strategiques, MLL, Pylone, etc.","ENVTECH",
AK975="AKTIVCO DEFAUT GE &amp; POWER Cabinet","AKTIVCO",
AK975="AKTIVCO Coupure ENEO &amp; Baisse de tension","AKTIVCO GRID ONLY",
AK975="Coupure ENEO &amp; Baisse de tension","IHS GRID ONLY",
AK975="Defaut GE &amp; POWER Cabinet","IHS",
AK975="Sharing","Partners",
AK975="Sites strategiques &amp; DataCenter","SST &amp; DC",
AK975="Exclu","Exclu",
AK975="SAT","SAT",
AK975="SPARE-ISSUE","SPARE-ISSUE",
AK975="Fiber CAmtel","TRANS_FO_CAMTEL",
AK975="Fiber AOF","Fiber AOF",
AK975="Projet OCM (HUAWEI)","TRAVAUX-HUAWEI",
AK975="Projet OCM (NOKIA)","TRAVAUX-NOKIA",
AK975="ACCESS-ISSUE","ACCESS-ISSUE",
AK975="Projet OCM (ZTE, NOKIA, autres projets)","TRAVAUX OCM",
AK975="No root CAuse","No root cause",
AK975="ODU HS","PDH",
AK975="IP &amp; VLAN","PDH",
AK975="Warehouse HUAWEI","SPARE-ISSUE",
AK975="SPARE-HS","SPARE-ISSUE",
AK975="Power Telco","BSS",AK975="no impacts","no impacts"
),"")</f>
        <v>No root cause</v>
      </c>
      <c r="AJ975" s="56" t="str" cm="1">
        <f t="array" ref="AJ975">IFERROR(_xlfn.IFS(
AK975="MPR ISSUE","TX ISSUE",
AK975="BSS Hardware Issue","RAN ISSUE",
AK975="Sites strategiques, MLL, Pylone, etc.","ENVTECH",
AK975="AKTIVCO DEFAUT GE &amp; POWER Cabinet","POWER ISSUE",
AK975="AKTIVCO Coupure ENEO &amp; Baisse de tension","POWER ISSUE",
AK975="Coupure ENEO &amp; Baisse de tension","POWER ISSUE",
AK975="Defaut GE &amp; POWER Cabinet","POWER ISSUE",
AK975="Sharing","POWER ISSUE",
AK975="Sites strategiques &amp; DataCenter","POWER ISSUE",
AK975="Exclu","Exclu",
AK975="SAT","TX ISSUE",
AK975="SPARE-ISSUE","SPARE-ISSUE",
AK975="Fiber CAmtel","TX ISSUE",
AK975="Fiber AOF","TX ISSUE",
AK975="Projet OCM (HUAWEI)","TRAVAUX-HUAWEI",
AK975="Projet OCM (NOKIA)","TRAVAUX -NOKIA",
AK975="ACCESS-ISSUE","ACCESS-ISSUE",
AK975="Projet OCM (ZTE, NOKIA, autres projets)","TRAVAUX OCM",
AK975="No root CAuse","No root cause",
AK975="ODU HS","TX ISSUE",
AK975="IP &amp; VLAN","TX ISSUE",
AK975="Warehouse HUAWEI","SPARE-ISSUE",
AK975="SPARE-HS","SPARE-ISSUE",
AK975="Power Telco","RAN ISSUE",AK975="no impacts","no impacts"
),"")</f>
        <v>No root cause</v>
      </c>
      <c r="AK975" s="81" t="s">
        <v>5620</v>
      </c>
      <c r="AL975" s="56" t="str" cm="1">
        <f t="array" ref="AL975">IFERROR(_xlfn.IFS(
AK975="MPR ISSUE","ACTIVE",
AK975="BSS Hardware Issue","ACTIVE",
AK975="Sites strategiques, MLL, Pylone, etc.","PASSIVE",
AK975="AKTIVCO DEFAUT GE &amp; POWER Cabinet","PASSIVE",
AK975="AKTIVCO Coupure ENEO &amp; Baisse de tension","PASSIVE",
AK975="Coupure ENEO &amp; Baisse de tension","PASSIVE",
AK975="Defaut GE &amp; POWER Cabinet","PASSIVE",
AK975="Sharing","PASSIVE",
AK975="Sites strategiques &amp; DataCenter","PASSIVE",
AK975="Exclu","Exclu",
AK975="SAT","ACTIVE",
AK975="SPARE-ISSUE","SPARE-ISSUE",
AK975="Fiber CAmtel","ACTIVE",
AK975="Fiber AOF","ACTIVE",
AK975="Projet OCM (HUAWEI)","PLANNED WORKS",
AK975="Projet OCM (NOKIA)","PLANNED WORKS",
AK975="ACCESS-ISSUE","ACCESS-ISSUE",
AK975="Projet OCM (ZTE, NOKIA, autres projets)","PLANNED WORKS",
AK975="No root CAuse","No root cause",
AK975="ODU HS","ACTIVE",
AK975="IP &amp; VLAN","ACTIVE",
AK975="Warehouse HUAWEI","SPARE-ISSUE",
AK975="SPARE-HS","SPARE-ISSUE",
AK975="Power Telco","ACTIVE", AK975="no impacts","no impacts"
),"")</f>
        <v>No root cause</v>
      </c>
      <c r="AM975" s="108" t="s">
        <v>5537</v>
      </c>
      <c r="AN975" s="117" t="s">
        <v>4890</v>
      </c>
      <c r="AP975" s="23" t="s">
        <v>5537</v>
      </c>
      <c r="AQ975" s="23" t="s">
        <v>5537</v>
      </c>
      <c r="AR975" s="7"/>
      <c r="AS975" s="6"/>
      <c r="AT975" s="7"/>
      <c r="AU975" s="3" t="s">
        <v>5537</v>
      </c>
      <c r="AV975" s="24" t="s">
        <v>5537</v>
      </c>
      <c r="AW975" s="24" t="s">
        <v>5537</v>
      </c>
      <c r="AX975" s="24" t="s">
        <v>5537</v>
      </c>
      <c r="AY975" s="24" t="s">
        <v>5537</v>
      </c>
      <c r="AZ975" s="24" t="s">
        <v>5537</v>
      </c>
      <c r="BA975" s="24" t="s">
        <v>5537</v>
      </c>
      <c r="BB975" s="24" t="s">
        <v>5537</v>
      </c>
      <c r="BC975" s="24" t="s">
        <v>5537</v>
      </c>
      <c r="BD975" s="24" t="s">
        <v>5537</v>
      </c>
      <c r="BE975" s="24" t="s">
        <v>5537</v>
      </c>
      <c r="BF975" s="24" t="s">
        <v>5537</v>
      </c>
      <c r="BG975" s="24" t="s">
        <v>5537</v>
      </c>
      <c r="BH975" s="24" t="s">
        <v>5537</v>
      </c>
      <c r="BI975" s="9" t="s">
        <v>5537</v>
      </c>
      <c r="BJ975" s="14"/>
      <c r="BK975" s="14" t="s">
        <v>5537</v>
      </c>
      <c r="BL975" s="14" t="str">
        <f>_xlfn.XLOOKUP(B975,'[4]cell downs 18042026 17h'!$B:$B,'[4]cell downs 18042026 17h'!$B:$B,"")</f>
        <v/>
      </c>
      <c r="BM975" s="14" t="str">
        <f>_xlfn.XLOOKUP(B975,'[5]Cells Huawei 19042026 15h'!$B:$B,'[5]Cells Huawei 19042026 15h'!$B:$B,"")</f>
        <v/>
      </c>
      <c r="BN975" s="9" t="str">
        <f>_xlfn.XLOOKUP(B975,'[6]cells down 19042026 9H40'!$B:$B,'[6]cells down 19042026 9H40'!$B:$B,"")</f>
        <v/>
      </c>
      <c r="BO975" s="9" t="s">
        <v>4890</v>
      </c>
      <c r="BP975" s="9" t="s">
        <v>12</v>
      </c>
    </row>
    <row r="976" spans="1:68" s="9" customFormat="1" x14ac:dyDescent="0.35">
      <c r="A976" s="1" t="s">
        <v>5186</v>
      </c>
      <c r="B976" s="8" t="s">
        <v>5187</v>
      </c>
      <c r="C976" s="3" t="str">
        <f>_xlfn.XLOOKUP(B976,'[1]daily break down'!$D:$D,'[1]daily break down'!$E:$E,"")</f>
        <v>SUD-OUEST</v>
      </c>
      <c r="D976" s="1" t="s">
        <v>11</v>
      </c>
      <c r="E976" s="1" t="s">
        <v>12</v>
      </c>
      <c r="F976" s="3" t="s">
        <v>13</v>
      </c>
      <c r="G976" s="1" t="s">
        <v>14</v>
      </c>
      <c r="H976" s="39" t="str">
        <f>_xlfn.XLOOKUP(B976,[2]CALCULATION!$B:$B,[2]CALCULATION!$H:$H,"")</f>
        <v>Huawei</v>
      </c>
      <c r="I976" s="34">
        <v>0</v>
      </c>
      <c r="J976" s="34">
        <v>8.9175391586979543E-5</v>
      </c>
      <c r="K976" s="34">
        <v>0</v>
      </c>
      <c r="L976" s="34">
        <v>0</v>
      </c>
      <c r="M976" s="34">
        <v>0</v>
      </c>
      <c r="N976" s="34">
        <v>0</v>
      </c>
      <c r="O976" s="34">
        <v>6.9556805437844052E-3</v>
      </c>
      <c r="P976" s="34">
        <v>0</v>
      </c>
      <c r="Q976" s="34">
        <v>0</v>
      </c>
      <c r="R976" s="34">
        <v>0</v>
      </c>
      <c r="S976" s="109">
        <v>0</v>
      </c>
      <c r="T976" s="109">
        <f>_xlfn.XLOOKUP(B976,'[3]Nur des jours'!$B:$B,'[3]Nur des jours'!$U:$U,"")</f>
        <v>0</v>
      </c>
      <c r="U976" s="109">
        <v>0</v>
      </c>
      <c r="V976" s="109">
        <v>0</v>
      </c>
      <c r="W976" s="109">
        <v>0</v>
      </c>
      <c r="X976" s="109">
        <v>0</v>
      </c>
      <c r="Y976" s="109">
        <v>10.138171918740527</v>
      </c>
      <c r="Z976" s="109">
        <v>0</v>
      </c>
      <c r="AA976" s="109">
        <v>0</v>
      </c>
      <c r="AB976" s="109">
        <v>0</v>
      </c>
      <c r="AC976" s="109">
        <v>0</v>
      </c>
      <c r="AD976" s="109">
        <v>0</v>
      </c>
      <c r="AE976" s="109">
        <v>0</v>
      </c>
      <c r="AF976" s="109">
        <v>0</v>
      </c>
      <c r="AG976" s="57" t="str">
        <f>_xlfn.XLOOKUP(B976,[3]CALCULATION!$B:$B,[3]CALCULATION!$M:$M,"")</f>
        <v>Operationnel</v>
      </c>
      <c r="AH976" s="57"/>
      <c r="AI976" s="56" t="str" cm="1">
        <f t="array" ref="AI976">IFERROR(_xlfn.IFS(
AK976="MPR ISSUE","PDH",
AK976="BSS Hardware Issue","BSS",
AK976="Sites strategiques, MLL, Pylone, etc.","ENVTECH",
AK976="AKTIVCO DEFAUT GE &amp; POWER Cabinet","AKTIVCO",
AK976="AKTIVCO Coupure ENEO &amp; Baisse de tension","AKTIVCO GRID ONLY",
AK976="Coupure ENEO &amp; Baisse de tension","IHS GRID ONLY",
AK976="Defaut GE &amp; POWER Cabinet","IHS",
AK976="Sharing","Partners",
AK976="Sites strategiques &amp; DataCenter","SST &amp; DC",
AK976="Exclu","Exclu",
AK976="SAT","SAT",
AK976="SPARE-ISSUE","SPARE-ISSUE",
AK976="Fiber CAmtel","TRANS_FO_CAMTEL",
AK976="Fiber AOF","Fiber AOF",
AK976="Projet OCM (HUAWEI)","TRAVAUX-HUAWEI",
AK976="Projet OCM (NOKIA)","TRAVAUX-NOKIA",
AK976="ACCESS-ISSUE","ACCESS-ISSUE",
AK976="Projet OCM (ZTE, NOKIA, autres projets)","TRAVAUX OCM",
AK976="No root CAuse","No root cause",
AK976="ODU HS","PDH",
AK976="IP &amp; VLAN","PDH",
AK976="Warehouse HUAWEI","SPARE-ISSUE",
AK976="SPARE-HS","SPARE-ISSUE",
AK976="Power Telco","BSS",AK976="no impacts","no impacts"
),"")</f>
        <v>No root cause</v>
      </c>
      <c r="AJ976" s="56" t="str" cm="1">
        <f t="array" ref="AJ976">IFERROR(_xlfn.IFS(
AK976="MPR ISSUE","TX ISSUE",
AK976="BSS Hardware Issue","RAN ISSUE",
AK976="Sites strategiques, MLL, Pylone, etc.","ENVTECH",
AK976="AKTIVCO DEFAUT GE &amp; POWER Cabinet","POWER ISSUE",
AK976="AKTIVCO Coupure ENEO &amp; Baisse de tension","POWER ISSUE",
AK976="Coupure ENEO &amp; Baisse de tension","POWER ISSUE",
AK976="Defaut GE &amp; POWER Cabinet","POWER ISSUE",
AK976="Sharing","POWER ISSUE",
AK976="Sites strategiques &amp; DataCenter","POWER ISSUE",
AK976="Exclu","Exclu",
AK976="SAT","TX ISSUE",
AK976="SPARE-ISSUE","SPARE-ISSUE",
AK976="Fiber CAmtel","TX ISSUE",
AK976="Fiber AOF","TX ISSUE",
AK976="Projet OCM (HUAWEI)","TRAVAUX-HUAWEI",
AK976="Projet OCM (NOKIA)","TRAVAUX -NOKIA",
AK976="ACCESS-ISSUE","ACCESS-ISSUE",
AK976="Projet OCM (ZTE, NOKIA, autres projets)","TRAVAUX OCM",
AK976="No root CAuse","No root cause",
AK976="ODU HS","TX ISSUE",
AK976="IP &amp; VLAN","TX ISSUE",
AK976="Warehouse HUAWEI","SPARE-ISSUE",
AK976="SPARE-HS","SPARE-ISSUE",
AK976="Power Telco","RAN ISSUE",AK976="no impacts","no impacts"
),"")</f>
        <v>No root cause</v>
      </c>
      <c r="AK976" s="81" t="s">
        <v>5620</v>
      </c>
      <c r="AL976" s="56" t="str" cm="1">
        <f t="array" ref="AL976">IFERROR(_xlfn.IFS(
AK976="MPR ISSUE","ACTIVE",
AK976="BSS Hardware Issue","ACTIVE",
AK976="Sites strategiques, MLL, Pylone, etc.","PASSIVE",
AK976="AKTIVCO DEFAUT GE &amp; POWER Cabinet","PASSIVE",
AK976="AKTIVCO Coupure ENEO &amp; Baisse de tension","PASSIVE",
AK976="Coupure ENEO &amp; Baisse de tension","PASSIVE",
AK976="Defaut GE &amp; POWER Cabinet","PASSIVE",
AK976="Sharing","PASSIVE",
AK976="Sites strategiques &amp; DataCenter","PASSIVE",
AK976="Exclu","Exclu",
AK976="SAT","ACTIVE",
AK976="SPARE-ISSUE","SPARE-ISSUE",
AK976="Fiber CAmtel","ACTIVE",
AK976="Fiber AOF","ACTIVE",
AK976="Projet OCM (HUAWEI)","PLANNED WORKS",
AK976="Projet OCM (NOKIA)","PLANNED WORKS",
AK976="ACCESS-ISSUE","ACCESS-ISSUE",
AK976="Projet OCM (ZTE, NOKIA, autres projets)","PLANNED WORKS",
AK976="No root CAuse","No root cause",
AK976="ODU HS","ACTIVE",
AK976="IP &amp; VLAN","ACTIVE",
AK976="Warehouse HUAWEI","SPARE-ISSUE",
AK976="SPARE-HS","SPARE-ISSUE",
AK976="Power Telco","ACTIVE", AK976="no impacts","no impacts"
),"")</f>
        <v>No root cause</v>
      </c>
      <c r="AM976" s="108" t="s">
        <v>5537</v>
      </c>
      <c r="AN976" s="117" t="s">
        <v>5187</v>
      </c>
      <c r="AP976" s="23" t="s">
        <v>5537</v>
      </c>
      <c r="AQ976" s="23" t="s">
        <v>5537</v>
      </c>
      <c r="AR976" s="7"/>
      <c r="AS976" s="6"/>
      <c r="AT976" s="7"/>
      <c r="AU976" s="3" t="s">
        <v>5537</v>
      </c>
      <c r="AV976" s="24" t="s">
        <v>5537</v>
      </c>
      <c r="AW976" s="24" t="s">
        <v>5537</v>
      </c>
      <c r="AX976" s="24" t="s">
        <v>5537</v>
      </c>
      <c r="AY976" s="24" t="s">
        <v>5537</v>
      </c>
      <c r="AZ976" s="24" t="s">
        <v>5537</v>
      </c>
      <c r="BA976" s="24" t="s">
        <v>5537</v>
      </c>
      <c r="BB976" s="24" t="s">
        <v>5537</v>
      </c>
      <c r="BC976" s="24" t="s">
        <v>5537</v>
      </c>
      <c r="BD976" s="24" t="s">
        <v>5537</v>
      </c>
      <c r="BE976" s="24" t="s">
        <v>5537</v>
      </c>
      <c r="BF976" s="24" t="s">
        <v>5537</v>
      </c>
      <c r="BG976" s="24" t="s">
        <v>5537</v>
      </c>
      <c r="BH976" s="24" t="s">
        <v>5537</v>
      </c>
      <c r="BI976" s="9" t="s">
        <v>5537</v>
      </c>
      <c r="BJ976" s="14"/>
      <c r="BK976" s="14" t="s">
        <v>5537</v>
      </c>
      <c r="BL976" s="14" t="str">
        <f>_xlfn.XLOOKUP(B976,'[4]cell downs 18042026 17h'!$B:$B,'[4]cell downs 18042026 17h'!$B:$B,"")</f>
        <v/>
      </c>
      <c r="BM976" s="14" t="str">
        <f>_xlfn.XLOOKUP(B976,'[5]Cells Huawei 19042026 15h'!$B:$B,'[5]Cells Huawei 19042026 15h'!$B:$B,"")</f>
        <v/>
      </c>
      <c r="BN976" s="9" t="str">
        <f>_xlfn.XLOOKUP(B976,'[6]cells down 19042026 9H40'!$B:$B,'[6]cells down 19042026 9H40'!$B:$B,"")</f>
        <v/>
      </c>
      <c r="BO976" s="9" t="s">
        <v>5187</v>
      </c>
      <c r="BP976" s="9" t="s">
        <v>318</v>
      </c>
    </row>
    <row r="977" spans="1:68" s="9" customFormat="1" x14ac:dyDescent="0.35">
      <c r="A977" s="1" t="s">
        <v>1612</v>
      </c>
      <c r="B977" s="8" t="s">
        <v>1613</v>
      </c>
      <c r="C977" s="3" t="str">
        <f>_xlfn.XLOOKUP(B977,'[1]daily break down'!$D:$D,'[1]daily break down'!$E:$E,"")</f>
        <v>Yaounde</v>
      </c>
      <c r="D977" s="1" t="s">
        <v>21</v>
      </c>
      <c r="E977" s="1" t="s">
        <v>12</v>
      </c>
      <c r="F977" s="3" t="s">
        <v>37</v>
      </c>
      <c r="G977" s="1" t="s">
        <v>38</v>
      </c>
      <c r="H977" s="41" t="str">
        <f>_xlfn.XLOOKUP(B977,[2]CALCULATION!$B:$B,[2]CALCULATION!$H:$H,"")</f>
        <v>ZTE</v>
      </c>
      <c r="I977" s="34">
        <v>9.1622542682909405</v>
      </c>
      <c r="J977" s="34">
        <v>0</v>
      </c>
      <c r="K977" s="34">
        <v>3.6733484004074977</v>
      </c>
      <c r="L977" s="34">
        <v>28.701278133052543</v>
      </c>
      <c r="M977" s="34">
        <v>0</v>
      </c>
      <c r="N977" s="34">
        <v>0</v>
      </c>
      <c r="O977" s="34">
        <v>0</v>
      </c>
      <c r="P977" s="34">
        <v>0</v>
      </c>
      <c r="Q977" s="34">
        <v>20.349128792094362</v>
      </c>
      <c r="R977" s="34">
        <v>27.15404941886181</v>
      </c>
      <c r="S977" s="109">
        <v>32.177548918052807</v>
      </c>
      <c r="T977" s="109">
        <f>_xlfn.XLOOKUP(B977,'[3]Nur des jours'!$B:$B,'[3]Nur des jours'!$U:$U,"")</f>
        <v>8.5501187102812803</v>
      </c>
      <c r="U977" s="109">
        <v>0</v>
      </c>
      <c r="V977" s="109">
        <v>0</v>
      </c>
      <c r="W977" s="109">
        <v>8.5501187102812803</v>
      </c>
      <c r="X977" s="109">
        <v>0</v>
      </c>
      <c r="Y977" s="109">
        <v>9.9783517819383452</v>
      </c>
      <c r="Z977" s="109">
        <v>0</v>
      </c>
      <c r="AA977" s="109">
        <v>0</v>
      </c>
      <c r="AB977" s="109">
        <v>0</v>
      </c>
      <c r="AC977" s="109">
        <v>0</v>
      </c>
      <c r="AD977" s="109">
        <v>0</v>
      </c>
      <c r="AE977" s="109">
        <v>0</v>
      </c>
      <c r="AF977" s="109">
        <v>0</v>
      </c>
      <c r="AG977" s="57" t="str">
        <f>_xlfn.XLOOKUP(B977,[3]CALCULATION!$B:$B,[3]CALCULATION!$M:$M,"")</f>
        <v>Operationnel</v>
      </c>
      <c r="AH977" s="57"/>
      <c r="AI977" s="56" t="str" cm="1">
        <f t="array" ref="AI977">IFERROR(_xlfn.IFS(
AK977="MPR ISSUE","PDH",
AK977="BSS Hardware Issue","BSS",
AK977="Sites strategiques, MLL, Pylone, etc.","ENVTECH",
AK977="AKTIVCO DEFAUT GE &amp; POWER Cabinet","AKTIVCO",
AK977="AKTIVCO Coupure ENEO &amp; Baisse de tension","AKTIVCO GRID ONLY",
AK977="Coupure ENEO &amp; Baisse de tension","IHS GRID ONLY",
AK977="Defaut GE &amp; POWER Cabinet","IHS",
AK977="Sharing","Partners",
AK977="Sites strategiques &amp; DataCenter","SST &amp; DC",
AK977="Exclu","Exclu",
AK977="SAT","SAT",
AK977="SPARE-ISSUE","SPARE-ISSUE",
AK977="Fiber CAmtel","TRANS_FO_CAMTEL",
AK977="Fiber AOF","Fiber AOF",
AK977="Projet OCM (HUAWEI)","TRAVAUX-HUAWEI",
AK977="Projet OCM (NOKIA)","TRAVAUX-NOKIA",
AK977="ACCESS-ISSUE","ACCESS-ISSUE",
AK977="Projet OCM (ZTE, NOKIA, autres projets)","TRAVAUX OCM",
AK977="No root CAuse","No root cause",
AK977="ODU HS","PDH",
AK977="IP &amp; VLAN","PDH",
AK977="Warehouse HUAWEI","SPARE-ISSUE",
AK977="SPARE-HS","SPARE-ISSUE",
AK977="Power Telco","BSS",AK977="no impacts","no impacts"
),"")</f>
        <v>No root cause</v>
      </c>
      <c r="AJ977" s="56" t="str" cm="1">
        <f t="array" ref="AJ977">IFERROR(_xlfn.IFS(
AK977="MPR ISSUE","TX ISSUE",
AK977="BSS Hardware Issue","RAN ISSUE",
AK977="Sites strategiques, MLL, Pylone, etc.","ENVTECH",
AK977="AKTIVCO DEFAUT GE &amp; POWER Cabinet","POWER ISSUE",
AK977="AKTIVCO Coupure ENEO &amp; Baisse de tension","POWER ISSUE",
AK977="Coupure ENEO &amp; Baisse de tension","POWER ISSUE",
AK977="Defaut GE &amp; POWER Cabinet","POWER ISSUE",
AK977="Sharing","POWER ISSUE",
AK977="Sites strategiques &amp; DataCenter","POWER ISSUE",
AK977="Exclu","Exclu",
AK977="SAT","TX ISSUE",
AK977="SPARE-ISSUE","SPARE-ISSUE",
AK977="Fiber CAmtel","TX ISSUE",
AK977="Fiber AOF","TX ISSUE",
AK977="Projet OCM (HUAWEI)","TRAVAUX-HUAWEI",
AK977="Projet OCM (NOKIA)","TRAVAUX -NOKIA",
AK977="ACCESS-ISSUE","ACCESS-ISSUE",
AK977="Projet OCM (ZTE, NOKIA, autres projets)","TRAVAUX OCM",
AK977="No root CAuse","No root cause",
AK977="ODU HS","TX ISSUE",
AK977="IP &amp; VLAN","TX ISSUE",
AK977="Warehouse HUAWEI","SPARE-ISSUE",
AK977="SPARE-HS","SPARE-ISSUE",
AK977="Power Telco","RAN ISSUE",AK977="no impacts","no impacts"
),"")</f>
        <v>No root cause</v>
      </c>
      <c r="AK977" s="81" t="s">
        <v>5620</v>
      </c>
      <c r="AL977" s="56" t="str" cm="1">
        <f t="array" ref="AL977">IFERROR(_xlfn.IFS(
AK977="MPR ISSUE","ACTIVE",
AK977="BSS Hardware Issue","ACTIVE",
AK977="Sites strategiques, MLL, Pylone, etc.","PASSIVE",
AK977="AKTIVCO DEFAUT GE &amp; POWER Cabinet","PASSIVE",
AK977="AKTIVCO Coupure ENEO &amp; Baisse de tension","PASSIVE",
AK977="Coupure ENEO &amp; Baisse de tension","PASSIVE",
AK977="Defaut GE &amp; POWER Cabinet","PASSIVE",
AK977="Sharing","PASSIVE",
AK977="Sites strategiques &amp; DataCenter","PASSIVE",
AK977="Exclu","Exclu",
AK977="SAT","ACTIVE",
AK977="SPARE-ISSUE","SPARE-ISSUE",
AK977="Fiber CAmtel","ACTIVE",
AK977="Fiber AOF","ACTIVE",
AK977="Projet OCM (HUAWEI)","PLANNED WORKS",
AK977="Projet OCM (NOKIA)","PLANNED WORKS",
AK977="ACCESS-ISSUE","ACCESS-ISSUE",
AK977="Projet OCM (ZTE, NOKIA, autres projets)","PLANNED WORKS",
AK977="No root CAuse","No root cause",
AK977="ODU HS","ACTIVE",
AK977="IP &amp; VLAN","ACTIVE",
AK977="Warehouse HUAWEI","SPARE-ISSUE",
AK977="SPARE-HS","SPARE-ISSUE",
AK977="Power Telco","ACTIVE", AK977="no impacts","no impacts"
),"")</f>
        <v>No root cause</v>
      </c>
      <c r="AM977" s="108" t="s">
        <v>5537</v>
      </c>
      <c r="AN977" s="117" t="s">
        <v>1613</v>
      </c>
      <c r="AP977" s="23" t="s">
        <v>5537</v>
      </c>
      <c r="AQ977" s="23" t="s">
        <v>5537</v>
      </c>
      <c r="AR977" s="7"/>
      <c r="AS977" s="6"/>
      <c r="AT977" s="7"/>
      <c r="AU977" s="3" t="s">
        <v>5537</v>
      </c>
      <c r="AV977" s="24" t="s">
        <v>5537</v>
      </c>
      <c r="AW977" s="24" t="s">
        <v>5537</v>
      </c>
      <c r="AX977" s="24" t="s">
        <v>5537</v>
      </c>
      <c r="AY977" s="24" t="s">
        <v>5537</v>
      </c>
      <c r="AZ977" s="24" t="s">
        <v>5537</v>
      </c>
      <c r="BA977" s="24" t="s">
        <v>5537</v>
      </c>
      <c r="BB977" s="24" t="s">
        <v>5537</v>
      </c>
      <c r="BC977" s="24" t="s">
        <v>5537</v>
      </c>
      <c r="BD977" s="24" t="s">
        <v>5537</v>
      </c>
      <c r="BE977" s="24" t="s">
        <v>5537</v>
      </c>
      <c r="BF977" s="24" t="s">
        <v>5537</v>
      </c>
      <c r="BG977" s="24" t="s">
        <v>5537</v>
      </c>
      <c r="BH977" s="24" t="s">
        <v>5537</v>
      </c>
      <c r="BI977" s="9" t="s">
        <v>5537</v>
      </c>
      <c r="BJ977" s="14"/>
      <c r="BK977" s="14" t="s">
        <v>5537</v>
      </c>
      <c r="BL977" s="14" t="str">
        <f>_xlfn.XLOOKUP(B977,'[4]cell downs 18042026 17h'!$B:$B,'[4]cell downs 18042026 17h'!$B:$B,"")</f>
        <v/>
      </c>
      <c r="BM977" s="14" t="str">
        <f>_xlfn.XLOOKUP(B977,'[5]Cells Huawei 19042026 15h'!$B:$B,'[5]Cells Huawei 19042026 15h'!$B:$B,"")</f>
        <v/>
      </c>
      <c r="BN977" s="9" t="str">
        <f>_xlfn.XLOOKUP(B977,'[6]cells down 19042026 9H40'!$B:$B,'[6]cells down 19042026 9H40'!$B:$B,"")</f>
        <v/>
      </c>
      <c r="BO977" s="9" t="s">
        <v>5537</v>
      </c>
      <c r="BP977" s="9" t="s">
        <v>5537</v>
      </c>
    </row>
    <row r="978" spans="1:68" s="9" customFormat="1" x14ac:dyDescent="0.35">
      <c r="A978" s="107" t="s">
        <v>2766</v>
      </c>
      <c r="B978" s="8" t="s">
        <v>2767</v>
      </c>
      <c r="C978" s="3" t="str">
        <f>_xlfn.XLOOKUP(B978,'[1]daily break down'!$D:$D,'[1]daily break down'!$E:$E,"")</f>
        <v>Yaounde</v>
      </c>
      <c r="D978" s="1" t="s">
        <v>357</v>
      </c>
      <c r="E978" s="1"/>
      <c r="F978" s="3" t="s">
        <v>37</v>
      </c>
      <c r="G978" s="1" t="s">
        <v>38</v>
      </c>
      <c r="H978" s="41" t="str">
        <f>_xlfn.XLOOKUP(B978,[2]CALCULATION!$B:$B,[2]CALCULATION!$H:$H,"")</f>
        <v>ZTE</v>
      </c>
      <c r="I978" s="34">
        <v>6.2907888241118846</v>
      </c>
      <c r="J978" s="34">
        <v>5.095731566376454</v>
      </c>
      <c r="K978" s="34">
        <v>0</v>
      </c>
      <c r="L978" s="34">
        <v>0</v>
      </c>
      <c r="M978" s="34">
        <v>0</v>
      </c>
      <c r="N978" s="34">
        <v>0</v>
      </c>
      <c r="O978" s="34">
        <v>9.2457045997380387</v>
      </c>
      <c r="P978" s="34">
        <v>7.4489809749652576</v>
      </c>
      <c r="Q978" s="34">
        <v>2.5207921343024204</v>
      </c>
      <c r="R978" s="34">
        <v>6.7872460641549175</v>
      </c>
      <c r="S978" s="109">
        <v>9.2457045997380387</v>
      </c>
      <c r="T978" s="109">
        <f>_xlfn.XLOOKUP(B978,'[3]Nur des jours'!$B:$B,'[3]Nur des jours'!$U:$U,"")</f>
        <v>9.2457045997380387</v>
      </c>
      <c r="U978" s="109">
        <v>3.4146862595703023</v>
      </c>
      <c r="V978" s="109">
        <v>9.2457045997380387</v>
      </c>
      <c r="W978" s="109">
        <v>9.2457045997380387</v>
      </c>
      <c r="X978" s="109">
        <v>7.0899251782794428</v>
      </c>
      <c r="Y978" s="109">
        <v>9.4093592783784619</v>
      </c>
      <c r="Z978" s="109">
        <v>0</v>
      </c>
      <c r="AA978" s="109">
        <v>0</v>
      </c>
      <c r="AB978" s="109">
        <v>0</v>
      </c>
      <c r="AC978" s="109">
        <v>0</v>
      </c>
      <c r="AD978" s="109">
        <v>0</v>
      </c>
      <c r="AE978" s="109">
        <v>0</v>
      </c>
      <c r="AF978" s="109">
        <v>0</v>
      </c>
      <c r="AG978" s="57" t="str">
        <f>_xlfn.XLOOKUP(B978,[3]CALCULATION!$B:$B,[3]CALCULATION!$M:$M,"")</f>
        <v>Operationnel</v>
      </c>
      <c r="AH978" s="57"/>
      <c r="AI978" s="56" t="str" cm="1">
        <f t="array" ref="AI978">IFERROR(_xlfn.IFS(
AK978="MPR ISSUE","PDH",
AK978="BSS Hardware Issue","BSS",
AK978="Sites strategiques, MLL, Pylone, etc.","ENVTECH",
AK978="AKTIVCO DEFAUT GE &amp; POWER Cabinet","AKTIVCO",
AK978="AKTIVCO Coupure ENEO &amp; Baisse de tension","AKTIVCO GRID ONLY",
AK978="Coupure ENEO &amp; Baisse de tension","IHS GRID ONLY",
AK978="Defaut GE &amp; POWER Cabinet","IHS",
AK978="Sharing","Partners",
AK978="Sites strategiques &amp; DataCenter","SST &amp; DC",
AK978="Exclu","Exclu",
AK978="SAT","SAT",
AK978="SPARE-ISSUE","SPARE-ISSUE",
AK978="Fiber CAmtel","TRANS_FO_CAMTEL",
AK978="Fiber AOF","Fiber AOF",
AK978="Projet OCM (HUAWEI)","TRAVAUX-HUAWEI",
AK978="Projet OCM (NOKIA)","TRAVAUX-NOKIA",
AK978="ACCESS-ISSUE","ACCESS-ISSUE",
AK978="Projet OCM (ZTE, NOKIA, autres projets)","TRAVAUX OCM",
AK978="No root CAuse","No root cause",
AK978="ODU HS","PDH",
AK978="IP &amp; VLAN","PDH",
AK978="Warehouse HUAWEI","SPARE-ISSUE",
AK978="SPARE-HS","SPARE-ISSUE",
AK978="Power Telco","BSS",AK978="no impacts","no impacts"
),"")</f>
        <v>BSS</v>
      </c>
      <c r="AJ978" s="56" t="str" cm="1">
        <f t="array" ref="AJ978">IFERROR(_xlfn.IFS(
AK978="MPR ISSUE","TX ISSUE",
AK978="BSS Hardware Issue","RAN ISSUE",
AK978="Sites strategiques, MLL, Pylone, etc.","ENVTECH",
AK978="AKTIVCO DEFAUT GE &amp; POWER Cabinet","POWER ISSUE",
AK978="AKTIVCO Coupure ENEO &amp; Baisse de tension","POWER ISSUE",
AK978="Coupure ENEO &amp; Baisse de tension","POWER ISSUE",
AK978="Defaut GE &amp; POWER Cabinet","POWER ISSUE",
AK978="Sharing","POWER ISSUE",
AK978="Sites strategiques &amp; DataCenter","POWER ISSUE",
AK978="Exclu","Exclu",
AK978="SAT","TX ISSUE",
AK978="SPARE-ISSUE","SPARE-ISSUE",
AK978="Fiber CAmtel","TX ISSUE",
AK978="Fiber AOF","TX ISSUE",
AK978="Projet OCM (HUAWEI)","TRAVAUX-HUAWEI",
AK978="Projet OCM (NOKIA)","TRAVAUX -NOKIA",
AK978="ACCESS-ISSUE","ACCESS-ISSUE",
AK978="Projet OCM (ZTE, NOKIA, autres projets)","TRAVAUX OCM",
AK978="No root CAuse","No root cause",
AK978="ODU HS","TX ISSUE",
AK978="IP &amp; VLAN","TX ISSUE",
AK978="Warehouse HUAWEI","SPARE-ISSUE",
AK978="SPARE-HS","SPARE-ISSUE",
AK978="Power Telco","RAN ISSUE",AK978="no impacts","no impacts"
),"")</f>
        <v>RAN ISSUE</v>
      </c>
      <c r="AK978" s="81" t="s">
        <v>5320</v>
      </c>
      <c r="AL978" s="56" t="str" cm="1">
        <f t="array" ref="AL978">IFERROR(_xlfn.IFS(
AK978="MPR ISSUE","ACTIVE",
AK978="BSS Hardware Issue","ACTIVE",
AK978="Sites strategiques, MLL, Pylone, etc.","PASSIVE",
AK978="AKTIVCO DEFAUT GE &amp; POWER Cabinet","PASSIVE",
AK978="AKTIVCO Coupure ENEO &amp; Baisse de tension","PASSIVE",
AK978="Coupure ENEO &amp; Baisse de tension","PASSIVE",
AK978="Defaut GE &amp; POWER Cabinet","PASSIVE",
AK978="Sharing","PASSIVE",
AK978="Sites strategiques &amp; DataCenter","PASSIVE",
AK978="Exclu","Exclu",
AK978="SAT","ACTIVE",
AK978="SPARE-ISSUE","SPARE-ISSUE",
AK978="Fiber CAmtel","ACTIVE",
AK978="Fiber AOF","ACTIVE",
AK978="Projet OCM (HUAWEI)","PLANNED WORKS",
AK978="Projet OCM (NOKIA)","PLANNED WORKS",
AK978="ACCESS-ISSUE","ACCESS-ISSUE",
AK978="Projet OCM (ZTE, NOKIA, autres projets)","PLANNED WORKS",
AK978="No root CAuse","No root cause",
AK978="ODU HS","ACTIVE",
AK978="IP &amp; VLAN","ACTIVE",
AK978="Warehouse HUAWEI","SPARE-ISSUE",
AK978="SPARE-HS","SPARE-ISSUE",
AK978="Power Telco","ACTIVE", AK978="no impacts","no impacts"
),"")</f>
        <v>ACTIVE</v>
      </c>
      <c r="AM978" s="108" t="s">
        <v>6074</v>
      </c>
      <c r="AN978" s="117" t="s">
        <v>2767</v>
      </c>
      <c r="AP978" s="23" t="s">
        <v>5537</v>
      </c>
      <c r="AQ978" s="23" t="s">
        <v>5537</v>
      </c>
      <c r="AR978" s="7"/>
      <c r="AS978" s="6"/>
      <c r="AT978" s="7"/>
      <c r="AU978" s="3" t="s">
        <v>5537</v>
      </c>
      <c r="AV978" s="24" t="s">
        <v>5537</v>
      </c>
      <c r="AW978" s="24" t="s">
        <v>5537</v>
      </c>
      <c r="AX978" s="24" t="s">
        <v>5537</v>
      </c>
      <c r="AY978" s="24" t="s">
        <v>5537</v>
      </c>
      <c r="AZ978" s="24" t="s">
        <v>5537</v>
      </c>
      <c r="BA978" s="24" t="s">
        <v>5537</v>
      </c>
      <c r="BB978" s="24" t="s">
        <v>5537</v>
      </c>
      <c r="BC978" s="24" t="s">
        <v>5537</v>
      </c>
      <c r="BD978" s="24" t="s">
        <v>5537</v>
      </c>
      <c r="BE978" s="24" t="s">
        <v>5537</v>
      </c>
      <c r="BF978" s="24" t="s">
        <v>5537</v>
      </c>
      <c r="BG978" s="24" t="s">
        <v>5537</v>
      </c>
      <c r="BH978" s="24" t="s">
        <v>5537</v>
      </c>
      <c r="BI978" s="9" t="s">
        <v>5537</v>
      </c>
      <c r="BJ978" s="14"/>
      <c r="BK978" s="14" t="s">
        <v>2767</v>
      </c>
      <c r="BL978" s="14" t="str">
        <f>_xlfn.XLOOKUP(B978,'[4]cell downs 18042026 17h'!$B:$B,'[4]cell downs 18042026 17h'!$B:$B,"")</f>
        <v/>
      </c>
      <c r="BM978" s="14" t="str">
        <f>_xlfn.XLOOKUP(B978,'[5]Cells Huawei 19042026 15h'!$B:$B,'[5]Cells Huawei 19042026 15h'!$B:$B,"")</f>
        <v/>
      </c>
      <c r="BN978" s="9" t="str">
        <f>_xlfn.XLOOKUP(B978,'[6]cells down 19042026 9H40'!$B:$B,'[6]cells down 19042026 9H40'!$B:$B,"")</f>
        <v>CTR_937</v>
      </c>
      <c r="BO978" s="9" t="s">
        <v>2767</v>
      </c>
      <c r="BP978" s="9" t="s">
        <v>5537</v>
      </c>
    </row>
    <row r="979" spans="1:68" s="9" customFormat="1" x14ac:dyDescent="0.35">
      <c r="A979" s="1" t="s">
        <v>2271</v>
      </c>
      <c r="B979" s="103" t="s">
        <v>2272</v>
      </c>
      <c r="C979" s="3" t="str">
        <f>_xlfn.XLOOKUP(B979,'[1]daily break down'!$D:$D,'[1]daily break down'!$E:$E,"")</f>
        <v>Yaounde</v>
      </c>
      <c r="D979" s="1" t="s">
        <v>11</v>
      </c>
      <c r="E979" s="1" t="s">
        <v>12</v>
      </c>
      <c r="F979" s="3" t="s">
        <v>37</v>
      </c>
      <c r="G979" s="1" t="s">
        <v>38</v>
      </c>
      <c r="H979" s="41" t="str">
        <f>_xlfn.XLOOKUP(B979,[2]CALCULATION!$B:$B,[2]CALCULATION!$H:$H,"")</f>
        <v>ZTE</v>
      </c>
      <c r="I979" s="34">
        <v>0</v>
      </c>
      <c r="J979" s="34">
        <v>9.6783835997180638</v>
      </c>
      <c r="K979" s="34">
        <v>0</v>
      </c>
      <c r="L979" s="34">
        <v>0</v>
      </c>
      <c r="M979" s="34">
        <v>0</v>
      </c>
      <c r="N979" s="34">
        <v>0</v>
      </c>
      <c r="O979" s="34">
        <v>0</v>
      </c>
      <c r="P979" s="34">
        <v>0</v>
      </c>
      <c r="Q979" s="34">
        <v>0</v>
      </c>
      <c r="R979" s="34">
        <v>0</v>
      </c>
      <c r="S979" s="109">
        <v>0</v>
      </c>
      <c r="T979" s="109">
        <f>_xlfn.XLOOKUP(B979,'[3]Nur des jours'!$B:$B,'[3]Nur des jours'!$U:$U,"")</f>
        <v>1.1622407136314217</v>
      </c>
      <c r="U979" s="109">
        <v>0</v>
      </c>
      <c r="V979" s="109">
        <v>0</v>
      </c>
      <c r="W979" s="109">
        <v>1.1622407136314217</v>
      </c>
      <c r="X979" s="109">
        <v>18.441756341440446</v>
      </c>
      <c r="Y979" s="109">
        <v>9.2615064791272523</v>
      </c>
      <c r="Z979" s="109">
        <v>0</v>
      </c>
      <c r="AA979" s="109">
        <v>0</v>
      </c>
      <c r="AB979" s="109">
        <v>0</v>
      </c>
      <c r="AC979" s="109">
        <v>0</v>
      </c>
      <c r="AD979" s="109">
        <v>0</v>
      </c>
      <c r="AE979" s="109">
        <v>0</v>
      </c>
      <c r="AF979" s="109">
        <v>0</v>
      </c>
      <c r="AG979" s="57" t="str">
        <f>_xlfn.XLOOKUP(B979,[3]CALCULATION!$B:$B,[3]CALCULATION!$M:$M,"")</f>
        <v>Operationnel</v>
      </c>
      <c r="AH979" s="57"/>
      <c r="AI979" s="56" t="str" cm="1">
        <f t="array" ref="AI979">IFERROR(_xlfn.IFS(
AK979="MPR ISSUE","PDH",
AK979="BSS Hardware Issue","BSS",
AK979="Sites strategiques, MLL, Pylone, etc.","ENVTECH",
AK979="AKTIVCO DEFAUT GE &amp; POWER Cabinet","AKTIVCO",
AK979="AKTIVCO Coupure ENEO &amp; Baisse de tension","AKTIVCO GRID ONLY",
AK979="Coupure ENEO &amp; Baisse de tension","IHS GRID ONLY",
AK979="Defaut GE &amp; POWER Cabinet","IHS",
AK979="Sharing","Partners",
AK979="Sites strategiques &amp; DataCenter","SST &amp; DC",
AK979="Exclu","Exclu",
AK979="SAT","SAT",
AK979="SPARE-ISSUE","SPARE-ISSUE",
AK979="Fiber CAmtel","TRANS_FO_CAMTEL",
AK979="Fiber AOF","Fiber AOF",
AK979="Projet OCM (HUAWEI)","TRAVAUX-HUAWEI",
AK979="Projet OCM (NOKIA)","TRAVAUX-NOKIA",
AK979="ACCESS-ISSUE","ACCESS-ISSUE",
AK979="Projet OCM (ZTE, NOKIA, autres projets)","TRAVAUX OCM",
AK979="No root CAuse","No root cause",
AK979="ODU HS","PDH",
AK979="IP &amp; VLAN","PDH",
AK979="Warehouse HUAWEI","SPARE-ISSUE",
AK979="SPARE-HS","SPARE-ISSUE",
AK979="Power Telco","BSS",AK979="no impacts","no impacts"
),"")</f>
        <v>No root cause</v>
      </c>
      <c r="AJ979" s="56" t="str" cm="1">
        <f t="array" ref="AJ979">IFERROR(_xlfn.IFS(
AK979="MPR ISSUE","TX ISSUE",
AK979="BSS Hardware Issue","RAN ISSUE",
AK979="Sites strategiques, MLL, Pylone, etc.","ENVTECH",
AK979="AKTIVCO DEFAUT GE &amp; POWER Cabinet","POWER ISSUE",
AK979="AKTIVCO Coupure ENEO &amp; Baisse de tension","POWER ISSUE",
AK979="Coupure ENEO &amp; Baisse de tension","POWER ISSUE",
AK979="Defaut GE &amp; POWER Cabinet","POWER ISSUE",
AK979="Sharing","POWER ISSUE",
AK979="Sites strategiques &amp; DataCenter","POWER ISSUE",
AK979="Exclu","Exclu",
AK979="SAT","TX ISSUE",
AK979="SPARE-ISSUE","SPARE-ISSUE",
AK979="Fiber CAmtel","TX ISSUE",
AK979="Fiber AOF","TX ISSUE",
AK979="Projet OCM (HUAWEI)","TRAVAUX-HUAWEI",
AK979="Projet OCM (NOKIA)","TRAVAUX -NOKIA",
AK979="ACCESS-ISSUE","ACCESS-ISSUE",
AK979="Projet OCM (ZTE, NOKIA, autres projets)","TRAVAUX OCM",
AK979="No root CAuse","No root cause",
AK979="ODU HS","TX ISSUE",
AK979="IP &amp; VLAN","TX ISSUE",
AK979="Warehouse HUAWEI","SPARE-ISSUE",
AK979="SPARE-HS","SPARE-ISSUE",
AK979="Power Telco","RAN ISSUE",AK979="no impacts","no impacts"
),"")</f>
        <v>No root cause</v>
      </c>
      <c r="AK979" s="81" t="s">
        <v>5620</v>
      </c>
      <c r="AL979" s="56" t="str" cm="1">
        <f t="array" ref="AL979">IFERROR(_xlfn.IFS(
AK979="MPR ISSUE","ACTIVE",
AK979="BSS Hardware Issue","ACTIVE",
AK979="Sites strategiques, MLL, Pylone, etc.","PASSIVE",
AK979="AKTIVCO DEFAUT GE &amp; POWER Cabinet","PASSIVE",
AK979="AKTIVCO Coupure ENEO &amp; Baisse de tension","PASSIVE",
AK979="Coupure ENEO &amp; Baisse de tension","PASSIVE",
AK979="Defaut GE &amp; POWER Cabinet","PASSIVE",
AK979="Sharing","PASSIVE",
AK979="Sites strategiques &amp; DataCenter","PASSIVE",
AK979="Exclu","Exclu",
AK979="SAT","ACTIVE",
AK979="SPARE-ISSUE","SPARE-ISSUE",
AK979="Fiber CAmtel","ACTIVE",
AK979="Fiber AOF","ACTIVE",
AK979="Projet OCM (HUAWEI)","PLANNED WORKS",
AK979="Projet OCM (NOKIA)","PLANNED WORKS",
AK979="ACCESS-ISSUE","ACCESS-ISSUE",
AK979="Projet OCM (ZTE, NOKIA, autres projets)","PLANNED WORKS",
AK979="No root CAuse","No root cause",
AK979="ODU HS","ACTIVE",
AK979="IP &amp; VLAN","ACTIVE",
AK979="Warehouse HUAWEI","SPARE-ISSUE",
AK979="SPARE-HS","SPARE-ISSUE",
AK979="Power Telco","ACTIVE", AK979="no impacts","no impacts"
),"")</f>
        <v>No root cause</v>
      </c>
      <c r="AM979" s="108" t="s">
        <v>5537</v>
      </c>
      <c r="AN979" s="117" t="s">
        <v>2272</v>
      </c>
      <c r="AP979" s="23" t="s">
        <v>5537</v>
      </c>
      <c r="AQ979" s="23" t="s">
        <v>5537</v>
      </c>
      <c r="AR979" s="7"/>
      <c r="AS979" s="6"/>
      <c r="AT979" s="7"/>
      <c r="AU979" s="3" t="s">
        <v>5537</v>
      </c>
      <c r="AV979" s="24" t="s">
        <v>5537</v>
      </c>
      <c r="AW979" s="24" t="s">
        <v>5537</v>
      </c>
      <c r="AX979" s="24" t="s">
        <v>5537</v>
      </c>
      <c r="AY979" s="24" t="s">
        <v>5537</v>
      </c>
      <c r="AZ979" s="24" t="s">
        <v>5537</v>
      </c>
      <c r="BA979" s="24" t="s">
        <v>5537</v>
      </c>
      <c r="BB979" s="24" t="s">
        <v>5537</v>
      </c>
      <c r="BC979" s="24" t="s">
        <v>5537</v>
      </c>
      <c r="BD979" s="24" t="s">
        <v>5537</v>
      </c>
      <c r="BE979" s="24" t="s">
        <v>5537</v>
      </c>
      <c r="BF979" s="24" t="s">
        <v>5537</v>
      </c>
      <c r="BG979" s="24" t="s">
        <v>5537</v>
      </c>
      <c r="BH979" s="24" t="s">
        <v>5537</v>
      </c>
      <c r="BI979" s="9" t="s">
        <v>5537</v>
      </c>
      <c r="BJ979" s="14"/>
      <c r="BK979" s="14" t="s">
        <v>5537</v>
      </c>
      <c r="BL979" s="14" t="str">
        <f>_xlfn.XLOOKUP(B979,'[4]cell downs 18042026 17h'!$B:$B,'[4]cell downs 18042026 17h'!$B:$B,"")</f>
        <v/>
      </c>
      <c r="BM979" s="14" t="str">
        <f>_xlfn.XLOOKUP(B979,'[5]Cells Huawei 19042026 15h'!$B:$B,'[5]Cells Huawei 19042026 15h'!$B:$B,"")</f>
        <v/>
      </c>
      <c r="BN979" s="9" t="str">
        <f>_xlfn.XLOOKUP(B979,'[6]cells down 19042026 9H40'!$B:$B,'[6]cells down 19042026 9H40'!$B:$B,"")</f>
        <v/>
      </c>
      <c r="BO979" s="9" t="s">
        <v>2272</v>
      </c>
      <c r="BP979" s="9" t="s">
        <v>5537</v>
      </c>
    </row>
    <row r="980" spans="1:68" s="9" customFormat="1" x14ac:dyDescent="0.35">
      <c r="A980" s="1" t="s">
        <v>519</v>
      </c>
      <c r="B980" s="8" t="s">
        <v>520</v>
      </c>
      <c r="C980" s="3" t="str">
        <f>_xlfn.XLOOKUP(B980,'[1]daily break down'!$D:$D,'[1]daily break down'!$E:$E,"")</f>
        <v>SUD-OUEST</v>
      </c>
      <c r="D980" s="1" t="s">
        <v>18</v>
      </c>
      <c r="E980" s="1"/>
      <c r="F980" s="3" t="s">
        <v>13</v>
      </c>
      <c r="G980" s="1" t="s">
        <v>14</v>
      </c>
      <c r="H980" s="39" t="str">
        <f>_xlfn.XLOOKUP(B980,[2]CALCULATION!$B:$B,[2]CALCULATION!$H:$H,"")</f>
        <v>Huawei</v>
      </c>
      <c r="I980" s="34">
        <v>4.6228522998690194</v>
      </c>
      <c r="J980" s="34">
        <v>5.8647088031092958</v>
      </c>
      <c r="K980" s="34">
        <v>8.9987779404336887</v>
      </c>
      <c r="L980" s="34">
        <v>4.6228522998690194</v>
      </c>
      <c r="M980" s="34">
        <v>4.6228522998690194</v>
      </c>
      <c r="N980" s="34">
        <v>5.3840534424554765</v>
      </c>
      <c r="O980" s="34">
        <v>4.6225847736942578</v>
      </c>
      <c r="P980" s="34">
        <v>4.6225847736942578</v>
      </c>
      <c r="Q980" s="34">
        <v>4.6228522998690194</v>
      </c>
      <c r="R980" s="34">
        <v>4.7542968270682264</v>
      </c>
      <c r="S980" s="109">
        <v>1.2167090428127485</v>
      </c>
      <c r="T980" s="109">
        <f>_xlfn.XLOOKUP(B980,'[3]Nur des jours'!$B:$B,'[3]Nur des jours'!$U:$U,"")</f>
        <v>0</v>
      </c>
      <c r="U980" s="109">
        <v>0</v>
      </c>
      <c r="V980" s="109">
        <v>0</v>
      </c>
      <c r="W980" s="109">
        <v>0</v>
      </c>
      <c r="X980" s="109">
        <v>0</v>
      </c>
      <c r="Y980" s="109">
        <v>8.2667193158178591</v>
      </c>
      <c r="Z980" s="109">
        <v>0</v>
      </c>
      <c r="AA980" s="109">
        <v>0</v>
      </c>
      <c r="AB980" s="109">
        <v>0</v>
      </c>
      <c r="AC980" s="109">
        <v>0</v>
      </c>
      <c r="AD980" s="109">
        <v>0</v>
      </c>
      <c r="AE980" s="109">
        <v>0</v>
      </c>
      <c r="AF980" s="109">
        <v>0</v>
      </c>
      <c r="AG980" s="57" t="str">
        <f>_xlfn.XLOOKUP(B980,[3]CALCULATION!$B:$B,[3]CALCULATION!$M:$M,"")</f>
        <v>Operationnel</v>
      </c>
      <c r="AH980" s="57"/>
      <c r="AI980" s="56" t="str" cm="1">
        <f t="array" ref="AI980">IFERROR(_xlfn.IFS(
AK980="MPR ISSUE","PDH",
AK980="BSS Hardware Issue","BSS",
AK980="Sites strategiques, MLL, Pylone, etc.","ENVTECH",
AK980="AKTIVCO DEFAUT GE &amp; POWER Cabinet","AKTIVCO",
AK980="AKTIVCO Coupure ENEO &amp; Baisse de tension","AKTIVCO GRID ONLY",
AK980="Coupure ENEO &amp; Baisse de tension","IHS GRID ONLY",
AK980="Defaut GE &amp; POWER Cabinet","IHS",
AK980="Sharing","Partners",
AK980="Sites strategiques &amp; DataCenter","SST &amp; DC",
AK980="Exclu","Exclu",
AK980="SAT","SAT",
AK980="SPARE-ISSUE","SPARE-ISSUE",
AK980="Fiber CAmtel","TRANS_FO_CAMTEL",
AK980="Fiber AOF","Fiber AOF",
AK980="Projet OCM (HUAWEI)","TRAVAUX-HUAWEI",
AK980="Projet OCM (NOKIA)","TRAVAUX-NOKIA",
AK980="ACCESS-ISSUE","ACCESS-ISSUE",
AK980="Projet OCM (ZTE, NOKIA, autres projets)","TRAVAUX OCM",
AK980="No root CAuse","No root cause",
AK980="ODU HS","PDH",
AK980="IP &amp; VLAN","PDH",
AK980="Warehouse HUAWEI","SPARE-ISSUE",
AK980="SPARE-HS","SPARE-ISSUE",
AK980="Power Telco","BSS",AK980="no impacts","no impacts"
),"")</f>
        <v>No root cause</v>
      </c>
      <c r="AJ980" s="56" t="str" cm="1">
        <f t="array" ref="AJ980">IFERROR(_xlfn.IFS(
AK980="MPR ISSUE","TX ISSUE",
AK980="BSS Hardware Issue","RAN ISSUE",
AK980="Sites strategiques, MLL, Pylone, etc.","ENVTECH",
AK980="AKTIVCO DEFAUT GE &amp; POWER Cabinet","POWER ISSUE",
AK980="AKTIVCO Coupure ENEO &amp; Baisse de tension","POWER ISSUE",
AK980="Coupure ENEO &amp; Baisse de tension","POWER ISSUE",
AK980="Defaut GE &amp; POWER Cabinet","POWER ISSUE",
AK980="Sharing","POWER ISSUE",
AK980="Sites strategiques &amp; DataCenter","POWER ISSUE",
AK980="Exclu","Exclu",
AK980="SAT","TX ISSUE",
AK980="SPARE-ISSUE","SPARE-ISSUE",
AK980="Fiber CAmtel","TX ISSUE",
AK980="Fiber AOF","TX ISSUE",
AK980="Projet OCM (HUAWEI)","TRAVAUX-HUAWEI",
AK980="Projet OCM (NOKIA)","TRAVAUX -NOKIA",
AK980="ACCESS-ISSUE","ACCESS-ISSUE",
AK980="Projet OCM (ZTE, NOKIA, autres projets)","TRAVAUX OCM",
AK980="No root CAuse","No root cause",
AK980="ODU HS","TX ISSUE",
AK980="IP &amp; VLAN","TX ISSUE",
AK980="Warehouse HUAWEI","SPARE-ISSUE",
AK980="SPARE-HS","SPARE-ISSUE",
AK980="Power Telco","RAN ISSUE",AK980="no impacts","no impacts"
),"")</f>
        <v>No root cause</v>
      </c>
      <c r="AK980" s="81" t="s">
        <v>5620</v>
      </c>
      <c r="AL980" s="56" t="str" cm="1">
        <f t="array" ref="AL980">IFERROR(_xlfn.IFS(
AK980="MPR ISSUE","ACTIVE",
AK980="BSS Hardware Issue","ACTIVE",
AK980="Sites strategiques, MLL, Pylone, etc.","PASSIVE",
AK980="AKTIVCO DEFAUT GE &amp; POWER Cabinet","PASSIVE",
AK980="AKTIVCO Coupure ENEO &amp; Baisse de tension","PASSIVE",
AK980="Coupure ENEO &amp; Baisse de tension","PASSIVE",
AK980="Defaut GE &amp; POWER Cabinet","PASSIVE",
AK980="Sharing","PASSIVE",
AK980="Sites strategiques &amp; DataCenter","PASSIVE",
AK980="Exclu","Exclu",
AK980="SAT","ACTIVE",
AK980="SPARE-ISSUE","SPARE-ISSUE",
AK980="Fiber CAmtel","ACTIVE",
AK980="Fiber AOF","ACTIVE",
AK980="Projet OCM (HUAWEI)","PLANNED WORKS",
AK980="Projet OCM (NOKIA)","PLANNED WORKS",
AK980="ACCESS-ISSUE","ACCESS-ISSUE",
AK980="Projet OCM (ZTE, NOKIA, autres projets)","PLANNED WORKS",
AK980="No root CAuse","No root cause",
AK980="ODU HS","ACTIVE",
AK980="IP &amp; VLAN","ACTIVE",
AK980="Warehouse HUAWEI","SPARE-ISSUE",
AK980="SPARE-HS","SPARE-ISSUE",
AK980="Power Telco","ACTIVE", AK980="no impacts","no impacts"
),"")</f>
        <v>No root cause</v>
      </c>
      <c r="AM980" s="108" t="s">
        <v>5537</v>
      </c>
      <c r="AN980" s="117" t="s">
        <v>520</v>
      </c>
      <c r="AP980" s="23" t="s">
        <v>5537</v>
      </c>
      <c r="AQ980" s="23" t="s">
        <v>5537</v>
      </c>
      <c r="AR980" s="7"/>
      <c r="AS980" s="6"/>
      <c r="AT980" s="7"/>
      <c r="AU980" s="3" t="s">
        <v>5537</v>
      </c>
      <c r="AV980" s="24" t="s">
        <v>5537</v>
      </c>
      <c r="AW980" s="24" t="s">
        <v>5537</v>
      </c>
      <c r="AX980" s="24" t="s">
        <v>5537</v>
      </c>
      <c r="AY980" s="24" t="s">
        <v>5537</v>
      </c>
      <c r="AZ980" s="24" t="s">
        <v>5537</v>
      </c>
      <c r="BA980" s="24" t="s">
        <v>5537</v>
      </c>
      <c r="BB980" s="24" t="s">
        <v>5537</v>
      </c>
      <c r="BC980" s="24" t="s">
        <v>5537</v>
      </c>
      <c r="BD980" s="24" t="s">
        <v>5537</v>
      </c>
      <c r="BE980" s="24" t="s">
        <v>5537</v>
      </c>
      <c r="BF980" s="24" t="s">
        <v>5537</v>
      </c>
      <c r="BG980" s="24" t="s">
        <v>5537</v>
      </c>
      <c r="BH980" s="24" t="s">
        <v>5537</v>
      </c>
      <c r="BI980" s="9" t="s">
        <v>5537</v>
      </c>
      <c r="BJ980" s="14"/>
      <c r="BK980" s="14" t="s">
        <v>5537</v>
      </c>
      <c r="BL980" s="14" t="str">
        <f>_xlfn.XLOOKUP(B980,'[4]cell downs 18042026 17h'!$B:$B,'[4]cell downs 18042026 17h'!$B:$B,"")</f>
        <v/>
      </c>
      <c r="BM980" s="14" t="str">
        <f>_xlfn.XLOOKUP(B980,'[5]Cells Huawei 19042026 15h'!$B:$B,'[5]Cells Huawei 19042026 15h'!$B:$B,"")</f>
        <v/>
      </c>
      <c r="BN980" s="9" t="str">
        <f>_xlfn.XLOOKUP(B980,'[6]cells down 19042026 9H40'!$B:$B,'[6]cells down 19042026 9H40'!$B:$B,"")</f>
        <v/>
      </c>
      <c r="BO980" s="9" t="s">
        <v>5537</v>
      </c>
      <c r="BP980" s="9" t="s">
        <v>5537</v>
      </c>
    </row>
    <row r="981" spans="1:68" s="9" customFormat="1" x14ac:dyDescent="0.35">
      <c r="A981" s="1" t="s">
        <v>336</v>
      </c>
      <c r="B981" s="8" t="s">
        <v>337</v>
      </c>
      <c r="C981" s="3" t="str">
        <f>_xlfn.XLOOKUP(B981,'[1]daily break down'!$D:$D,'[1]daily break down'!$E:$E,"")</f>
        <v>SUD-OUEST</v>
      </c>
      <c r="D981" s="1" t="s">
        <v>11</v>
      </c>
      <c r="E981" s="1" t="s">
        <v>12</v>
      </c>
      <c r="F981" s="3" t="s">
        <v>13</v>
      </c>
      <c r="G981" s="1" t="s">
        <v>14</v>
      </c>
      <c r="H981" s="39" t="str">
        <f>_xlfn.XLOOKUP(B981,[2]CALCULATION!$B:$B,[2]CALCULATION!$H:$H,"")</f>
        <v>Huawei</v>
      </c>
      <c r="I981" s="34">
        <v>0</v>
      </c>
      <c r="J981" s="34">
        <v>1.2405010372881551</v>
      </c>
      <c r="K981" s="34">
        <v>18.533054107347194</v>
      </c>
      <c r="L981" s="34">
        <v>8.9175391586979543E-5</v>
      </c>
      <c r="M981" s="34">
        <v>0</v>
      </c>
      <c r="N981" s="34">
        <v>2.8479053057217789</v>
      </c>
      <c r="O981" s="34">
        <v>0</v>
      </c>
      <c r="P981" s="34">
        <v>0</v>
      </c>
      <c r="Q981" s="34">
        <v>0</v>
      </c>
      <c r="R981" s="34">
        <v>14.895144007556361</v>
      </c>
      <c r="S981" s="109">
        <v>3.5292944728378886</v>
      </c>
      <c r="T981" s="109">
        <f>_xlfn.XLOOKUP(B981,'[3]Nur des jours'!$B:$B,'[3]Nur des jours'!$U:$U,"")</f>
        <v>0</v>
      </c>
      <c r="U981" s="109">
        <v>0</v>
      </c>
      <c r="V981" s="109">
        <v>0</v>
      </c>
      <c r="W981" s="109">
        <v>0</v>
      </c>
      <c r="X981" s="109">
        <v>0</v>
      </c>
      <c r="Y981" s="109">
        <v>8.2661664283900222</v>
      </c>
      <c r="Z981" s="109">
        <v>0</v>
      </c>
      <c r="AA981" s="109">
        <v>0</v>
      </c>
      <c r="AB981" s="109">
        <v>0</v>
      </c>
      <c r="AC981" s="109">
        <v>0</v>
      </c>
      <c r="AD981" s="109">
        <v>0</v>
      </c>
      <c r="AE981" s="109">
        <v>0</v>
      </c>
      <c r="AF981" s="109">
        <v>0</v>
      </c>
      <c r="AG981" s="57" t="str">
        <f>_xlfn.XLOOKUP(B981,[3]CALCULATION!$B:$B,[3]CALCULATION!$M:$M,"")</f>
        <v>Operationnel</v>
      </c>
      <c r="AH981" s="57"/>
      <c r="AI981" s="56" t="str" cm="1">
        <f t="array" ref="AI981">IFERROR(_xlfn.IFS(
AK981="MPR ISSUE","PDH",
AK981="BSS Hardware Issue","BSS",
AK981="Sites strategiques, MLL, Pylone, etc.","ENVTECH",
AK981="AKTIVCO DEFAUT GE &amp; POWER Cabinet","AKTIVCO",
AK981="AKTIVCO Coupure ENEO &amp; Baisse de tension","AKTIVCO GRID ONLY",
AK981="Coupure ENEO &amp; Baisse de tension","IHS GRID ONLY",
AK981="Defaut GE &amp; POWER Cabinet","IHS",
AK981="Sharing","Partners",
AK981="Sites strategiques &amp; DataCenter","SST &amp; DC",
AK981="Exclu","Exclu",
AK981="SAT","SAT",
AK981="SPARE-ISSUE","SPARE-ISSUE",
AK981="Fiber CAmtel","TRANS_FO_CAMTEL",
AK981="Fiber AOF","Fiber AOF",
AK981="Projet OCM (HUAWEI)","TRAVAUX-HUAWEI",
AK981="Projet OCM (NOKIA)","TRAVAUX-NOKIA",
AK981="ACCESS-ISSUE","ACCESS-ISSUE",
AK981="Projet OCM (ZTE, NOKIA, autres projets)","TRAVAUX OCM",
AK981="No root CAuse","No root cause",
AK981="ODU HS","PDH",
AK981="IP &amp; VLAN","PDH",
AK981="Warehouse HUAWEI","SPARE-ISSUE",
AK981="SPARE-HS","SPARE-ISSUE",
AK981="Power Telco","BSS",AK981="no impacts","no impacts"
),"")</f>
        <v>No root cause</v>
      </c>
      <c r="AJ981" s="56" t="str" cm="1">
        <f t="array" ref="AJ981">IFERROR(_xlfn.IFS(
AK981="MPR ISSUE","TX ISSUE",
AK981="BSS Hardware Issue","RAN ISSUE",
AK981="Sites strategiques, MLL, Pylone, etc.","ENVTECH",
AK981="AKTIVCO DEFAUT GE &amp; POWER Cabinet","POWER ISSUE",
AK981="AKTIVCO Coupure ENEO &amp; Baisse de tension","POWER ISSUE",
AK981="Coupure ENEO &amp; Baisse de tension","POWER ISSUE",
AK981="Defaut GE &amp; POWER Cabinet","POWER ISSUE",
AK981="Sharing","POWER ISSUE",
AK981="Sites strategiques &amp; DataCenter","POWER ISSUE",
AK981="Exclu","Exclu",
AK981="SAT","TX ISSUE",
AK981="SPARE-ISSUE","SPARE-ISSUE",
AK981="Fiber CAmtel","TX ISSUE",
AK981="Fiber AOF","TX ISSUE",
AK981="Projet OCM (HUAWEI)","TRAVAUX-HUAWEI",
AK981="Projet OCM (NOKIA)","TRAVAUX -NOKIA",
AK981="ACCESS-ISSUE","ACCESS-ISSUE",
AK981="Projet OCM (ZTE, NOKIA, autres projets)","TRAVAUX OCM",
AK981="No root CAuse","No root cause",
AK981="ODU HS","TX ISSUE",
AK981="IP &amp; VLAN","TX ISSUE",
AK981="Warehouse HUAWEI","SPARE-ISSUE",
AK981="SPARE-HS","SPARE-ISSUE",
AK981="Power Telco","RAN ISSUE",AK981="no impacts","no impacts"
),"")</f>
        <v>No root cause</v>
      </c>
      <c r="AK981" s="81" t="s">
        <v>5620</v>
      </c>
      <c r="AL981" s="56" t="str" cm="1">
        <f t="array" ref="AL981">IFERROR(_xlfn.IFS(
AK981="MPR ISSUE","ACTIVE",
AK981="BSS Hardware Issue","ACTIVE",
AK981="Sites strategiques, MLL, Pylone, etc.","PASSIVE",
AK981="AKTIVCO DEFAUT GE &amp; POWER Cabinet","PASSIVE",
AK981="AKTIVCO Coupure ENEO &amp; Baisse de tension","PASSIVE",
AK981="Coupure ENEO &amp; Baisse de tension","PASSIVE",
AK981="Defaut GE &amp; POWER Cabinet","PASSIVE",
AK981="Sharing","PASSIVE",
AK981="Sites strategiques &amp; DataCenter","PASSIVE",
AK981="Exclu","Exclu",
AK981="SAT","ACTIVE",
AK981="SPARE-ISSUE","SPARE-ISSUE",
AK981="Fiber CAmtel","ACTIVE",
AK981="Fiber AOF","ACTIVE",
AK981="Projet OCM (HUAWEI)","PLANNED WORKS",
AK981="Projet OCM (NOKIA)","PLANNED WORKS",
AK981="ACCESS-ISSUE","ACCESS-ISSUE",
AK981="Projet OCM (ZTE, NOKIA, autres projets)","PLANNED WORKS",
AK981="No root CAuse","No root cause",
AK981="ODU HS","ACTIVE",
AK981="IP &amp; VLAN","ACTIVE",
AK981="Warehouse HUAWEI","SPARE-ISSUE",
AK981="SPARE-HS","SPARE-ISSUE",
AK981="Power Telco","ACTIVE", AK981="no impacts","no impacts"
),"")</f>
        <v>No root cause</v>
      </c>
      <c r="AM981" s="108" t="s">
        <v>5537</v>
      </c>
      <c r="AN981" s="117" t="s">
        <v>337</v>
      </c>
      <c r="AP981" s="23" t="s">
        <v>5537</v>
      </c>
      <c r="AQ981" s="23" t="s">
        <v>5537</v>
      </c>
      <c r="AR981" s="7"/>
      <c r="AS981" s="6"/>
      <c r="AT981" s="7"/>
      <c r="AU981" s="3" t="s">
        <v>5537</v>
      </c>
      <c r="AV981" s="24" t="s">
        <v>5537</v>
      </c>
      <c r="AW981" s="24" t="s">
        <v>5537</v>
      </c>
      <c r="AX981" s="24" t="s">
        <v>5537</v>
      </c>
      <c r="AY981" s="24" t="s">
        <v>5537</v>
      </c>
      <c r="AZ981" s="24" t="s">
        <v>5537</v>
      </c>
      <c r="BA981" s="24" t="s">
        <v>5537</v>
      </c>
      <c r="BB981" s="24" t="s">
        <v>5537</v>
      </c>
      <c r="BC981" s="24" t="s">
        <v>5537</v>
      </c>
      <c r="BD981" s="24" t="s">
        <v>5537</v>
      </c>
      <c r="BE981" s="24" t="s">
        <v>5537</v>
      </c>
      <c r="BF981" s="24" t="s">
        <v>5537</v>
      </c>
      <c r="BG981" s="24" t="s">
        <v>5537</v>
      </c>
      <c r="BH981" s="24" t="s">
        <v>5537</v>
      </c>
      <c r="BI981" s="9" t="s">
        <v>5537</v>
      </c>
      <c r="BJ981" s="14"/>
      <c r="BK981" s="14" t="s">
        <v>5537</v>
      </c>
      <c r="BL981" s="14" t="str">
        <f>_xlfn.XLOOKUP(B981,'[4]cell downs 18042026 17h'!$B:$B,'[4]cell downs 18042026 17h'!$B:$B,"")</f>
        <v/>
      </c>
      <c r="BM981" s="14" t="str">
        <f>_xlfn.XLOOKUP(B981,'[5]Cells Huawei 19042026 15h'!$B:$B,'[5]Cells Huawei 19042026 15h'!$B:$B,"")</f>
        <v/>
      </c>
      <c r="BN981" s="9" t="str">
        <f>_xlfn.XLOOKUP(B981,'[6]cells down 19042026 9H40'!$B:$B,'[6]cells down 19042026 9H40'!$B:$B,"")</f>
        <v/>
      </c>
      <c r="BO981" s="9" t="s">
        <v>337</v>
      </c>
      <c r="BP981" s="9" t="s">
        <v>5537</v>
      </c>
    </row>
    <row r="982" spans="1:68" s="9" customFormat="1" x14ac:dyDescent="0.35">
      <c r="A982" s="1" t="s">
        <v>2376</v>
      </c>
      <c r="B982" s="8" t="s">
        <v>2377</v>
      </c>
      <c r="C982" s="3" t="str">
        <f>_xlfn.XLOOKUP(B982,'[1]daily break down'!$D:$D,'[1]daily break down'!$E:$E,"")</f>
        <v>Yaounde</v>
      </c>
      <c r="D982" s="1" t="s">
        <v>11</v>
      </c>
      <c r="E982" s="1" t="s">
        <v>12</v>
      </c>
      <c r="F982" s="3" t="s">
        <v>37</v>
      </c>
      <c r="G982" s="1" t="s">
        <v>38</v>
      </c>
      <c r="H982" s="41" t="str">
        <f>_xlfn.XLOOKUP(B982,[2]CALCULATION!$B:$B,[2]CALCULATION!$H:$H,"")</f>
        <v>ZTE</v>
      </c>
      <c r="I982" s="34">
        <v>0</v>
      </c>
      <c r="J982" s="34">
        <v>0</v>
      </c>
      <c r="K982" s="34">
        <v>16.036856546044461</v>
      </c>
      <c r="L982" s="34">
        <v>13.868556899607057</v>
      </c>
      <c r="M982" s="34">
        <v>21.059321610693054</v>
      </c>
      <c r="N982" s="34">
        <v>0</v>
      </c>
      <c r="O982" s="34">
        <v>0</v>
      </c>
      <c r="P982" s="34">
        <v>0</v>
      </c>
      <c r="Q982" s="34">
        <v>0</v>
      </c>
      <c r="R982" s="34">
        <v>0</v>
      </c>
      <c r="S982" s="109">
        <v>0</v>
      </c>
      <c r="T982" s="109">
        <f>_xlfn.XLOOKUP(B982,'[3]Nur des jours'!$B:$B,'[3]Nur des jours'!$U:$U,"")</f>
        <v>0</v>
      </c>
      <c r="U982" s="109">
        <v>0</v>
      </c>
      <c r="V982" s="109">
        <v>0</v>
      </c>
      <c r="W982" s="109">
        <v>0</v>
      </c>
      <c r="X982" s="109">
        <v>1.1111253791737731E-2</v>
      </c>
      <c r="Y982" s="109">
        <v>7.5717933242588451</v>
      </c>
      <c r="Z982" s="109">
        <v>0</v>
      </c>
      <c r="AA982" s="109">
        <v>0</v>
      </c>
      <c r="AB982" s="109">
        <v>0</v>
      </c>
      <c r="AC982" s="109">
        <v>0</v>
      </c>
      <c r="AD982" s="109">
        <v>0</v>
      </c>
      <c r="AE982" s="109">
        <v>0</v>
      </c>
      <c r="AF982" s="109">
        <v>0</v>
      </c>
      <c r="AG982" s="57" t="str">
        <f>_xlfn.XLOOKUP(B982,[3]CALCULATION!$B:$B,[3]CALCULATION!$M:$M,"")</f>
        <v>Operationnel</v>
      </c>
      <c r="AH982" s="57"/>
      <c r="AI982" s="56" t="str" cm="1">
        <f t="array" ref="AI982">IFERROR(_xlfn.IFS(
AK982="MPR ISSUE","PDH",
AK982="BSS Hardware Issue","BSS",
AK982="Sites strategiques, MLL, Pylone, etc.","ENVTECH",
AK982="AKTIVCO DEFAUT GE &amp; POWER Cabinet","AKTIVCO",
AK982="AKTIVCO Coupure ENEO &amp; Baisse de tension","AKTIVCO GRID ONLY",
AK982="Coupure ENEO &amp; Baisse de tension","IHS GRID ONLY",
AK982="Defaut GE &amp; POWER Cabinet","IHS",
AK982="Sharing","Partners",
AK982="Sites strategiques &amp; DataCenter","SST &amp; DC",
AK982="Exclu","Exclu",
AK982="SAT","SAT",
AK982="SPARE-ISSUE","SPARE-ISSUE",
AK982="Fiber CAmtel","TRANS_FO_CAMTEL",
AK982="Fiber AOF","Fiber AOF",
AK982="Projet OCM (HUAWEI)","TRAVAUX-HUAWEI",
AK982="Projet OCM (NOKIA)","TRAVAUX-NOKIA",
AK982="ACCESS-ISSUE","ACCESS-ISSUE",
AK982="Projet OCM (ZTE, NOKIA, autres projets)","TRAVAUX OCM",
AK982="No root CAuse","No root cause",
AK982="ODU HS","PDH",
AK982="IP &amp; VLAN","PDH",
AK982="Warehouse HUAWEI","SPARE-ISSUE",
AK982="SPARE-HS","SPARE-ISSUE",
AK982="Power Telco","BSS",AK982="no impacts","no impacts"
),"")</f>
        <v>No root cause</v>
      </c>
      <c r="AJ982" s="56" t="str" cm="1">
        <f t="array" ref="AJ982">IFERROR(_xlfn.IFS(
AK982="MPR ISSUE","TX ISSUE",
AK982="BSS Hardware Issue","RAN ISSUE",
AK982="Sites strategiques, MLL, Pylone, etc.","ENVTECH",
AK982="AKTIVCO DEFAUT GE &amp; POWER Cabinet","POWER ISSUE",
AK982="AKTIVCO Coupure ENEO &amp; Baisse de tension","POWER ISSUE",
AK982="Coupure ENEO &amp; Baisse de tension","POWER ISSUE",
AK982="Defaut GE &amp; POWER Cabinet","POWER ISSUE",
AK982="Sharing","POWER ISSUE",
AK982="Sites strategiques &amp; DataCenter","POWER ISSUE",
AK982="Exclu","Exclu",
AK982="SAT","TX ISSUE",
AK982="SPARE-ISSUE","SPARE-ISSUE",
AK982="Fiber CAmtel","TX ISSUE",
AK982="Fiber AOF","TX ISSUE",
AK982="Projet OCM (HUAWEI)","TRAVAUX-HUAWEI",
AK982="Projet OCM (NOKIA)","TRAVAUX -NOKIA",
AK982="ACCESS-ISSUE","ACCESS-ISSUE",
AK982="Projet OCM (ZTE, NOKIA, autres projets)","TRAVAUX OCM",
AK982="No root CAuse","No root cause",
AK982="ODU HS","TX ISSUE",
AK982="IP &amp; VLAN","TX ISSUE",
AK982="Warehouse HUAWEI","SPARE-ISSUE",
AK982="SPARE-HS","SPARE-ISSUE",
AK982="Power Telco","RAN ISSUE",AK982="no impacts","no impacts"
),"")</f>
        <v>No root cause</v>
      </c>
      <c r="AK982" s="81" t="s">
        <v>5620</v>
      </c>
      <c r="AL982" s="56" t="str" cm="1">
        <f t="array" ref="AL982">IFERROR(_xlfn.IFS(
AK982="MPR ISSUE","ACTIVE",
AK982="BSS Hardware Issue","ACTIVE",
AK982="Sites strategiques, MLL, Pylone, etc.","PASSIVE",
AK982="AKTIVCO DEFAUT GE &amp; POWER Cabinet","PASSIVE",
AK982="AKTIVCO Coupure ENEO &amp; Baisse de tension","PASSIVE",
AK982="Coupure ENEO &amp; Baisse de tension","PASSIVE",
AK982="Defaut GE &amp; POWER Cabinet","PASSIVE",
AK982="Sharing","PASSIVE",
AK982="Sites strategiques &amp; DataCenter","PASSIVE",
AK982="Exclu","Exclu",
AK982="SAT","ACTIVE",
AK982="SPARE-ISSUE","SPARE-ISSUE",
AK982="Fiber CAmtel","ACTIVE",
AK982="Fiber AOF","ACTIVE",
AK982="Projet OCM (HUAWEI)","PLANNED WORKS",
AK982="Projet OCM (NOKIA)","PLANNED WORKS",
AK982="ACCESS-ISSUE","ACCESS-ISSUE",
AK982="Projet OCM (ZTE, NOKIA, autres projets)","PLANNED WORKS",
AK982="No root CAuse","No root cause",
AK982="ODU HS","ACTIVE",
AK982="IP &amp; VLAN","ACTIVE",
AK982="Warehouse HUAWEI","SPARE-ISSUE",
AK982="SPARE-HS","SPARE-ISSUE",
AK982="Power Telco","ACTIVE", AK982="no impacts","no impacts"
),"")</f>
        <v>No root cause</v>
      </c>
      <c r="AM982" s="108" t="s">
        <v>5537</v>
      </c>
      <c r="AN982" s="117" t="s">
        <v>2377</v>
      </c>
      <c r="AP982" s="23" t="s">
        <v>5537</v>
      </c>
      <c r="AQ982" s="23" t="s">
        <v>5537</v>
      </c>
      <c r="AR982" s="7"/>
      <c r="AS982" s="6"/>
      <c r="AT982" s="7"/>
      <c r="AU982" s="3" t="s">
        <v>5537</v>
      </c>
      <c r="AV982" s="24" t="s">
        <v>5537</v>
      </c>
      <c r="AW982" s="24" t="s">
        <v>5537</v>
      </c>
      <c r="AX982" s="24" t="s">
        <v>5537</v>
      </c>
      <c r="AY982" s="24" t="s">
        <v>5537</v>
      </c>
      <c r="AZ982" s="24" t="s">
        <v>5537</v>
      </c>
      <c r="BA982" s="24" t="s">
        <v>5537</v>
      </c>
      <c r="BB982" s="24" t="s">
        <v>5537</v>
      </c>
      <c r="BC982" s="24" t="s">
        <v>5537</v>
      </c>
      <c r="BD982" s="24" t="s">
        <v>5537</v>
      </c>
      <c r="BE982" s="24" t="s">
        <v>5537</v>
      </c>
      <c r="BF982" s="24" t="s">
        <v>5537</v>
      </c>
      <c r="BG982" s="24" t="s">
        <v>5537</v>
      </c>
      <c r="BH982" s="24" t="s">
        <v>5537</v>
      </c>
      <c r="BI982" s="9" t="s">
        <v>5537</v>
      </c>
      <c r="BJ982" s="14"/>
      <c r="BK982" s="14" t="s">
        <v>5537</v>
      </c>
      <c r="BL982" s="14" t="str">
        <f>_xlfn.XLOOKUP(B982,'[4]cell downs 18042026 17h'!$B:$B,'[4]cell downs 18042026 17h'!$B:$B,"")</f>
        <v/>
      </c>
      <c r="BM982" s="14" t="str">
        <f>_xlfn.XLOOKUP(B982,'[5]Cells Huawei 19042026 15h'!$B:$B,'[5]Cells Huawei 19042026 15h'!$B:$B,"")</f>
        <v/>
      </c>
      <c r="BN982" s="9" t="str">
        <f>_xlfn.XLOOKUP(B982,'[6]cells down 19042026 9H40'!$B:$B,'[6]cells down 19042026 9H40'!$B:$B,"")</f>
        <v/>
      </c>
      <c r="BO982" s="9" t="s">
        <v>2377</v>
      </c>
      <c r="BP982" s="9" t="s">
        <v>5537</v>
      </c>
    </row>
    <row r="983" spans="1:68" s="9" customFormat="1" x14ac:dyDescent="0.35">
      <c r="A983" s="1" t="s">
        <v>5034</v>
      </c>
      <c r="B983" s="8" t="s">
        <v>5035</v>
      </c>
      <c r="C983" s="3" t="str">
        <f>_xlfn.XLOOKUP(B983,'[1]daily break down'!$D:$D,'[1]daily break down'!$E:$E,"")</f>
        <v>Yaounde</v>
      </c>
      <c r="D983" s="1" t="s">
        <v>11</v>
      </c>
      <c r="E983" s="1" t="s">
        <v>318</v>
      </c>
      <c r="F983" s="3" t="s">
        <v>37</v>
      </c>
      <c r="G983" s="1" t="s">
        <v>38</v>
      </c>
      <c r="H983" s="40" t="str">
        <f>_xlfn.XLOOKUP(B983,[2]CALCULATION!$B:$B,[2]CALCULATION!$H:$H,"")</f>
        <v>NOKIA</v>
      </c>
      <c r="I983" s="34">
        <v>0</v>
      </c>
      <c r="J983" s="34">
        <v>0</v>
      </c>
      <c r="K983" s="34">
        <v>0</v>
      </c>
      <c r="L983" s="34">
        <v>0</v>
      </c>
      <c r="M983" s="34">
        <v>0</v>
      </c>
      <c r="N983" s="34">
        <v>0</v>
      </c>
      <c r="O983" s="34">
        <v>0</v>
      </c>
      <c r="P983" s="34">
        <v>0</v>
      </c>
      <c r="Q983" s="34">
        <v>0</v>
      </c>
      <c r="R983" s="34">
        <v>5.5081142472312825</v>
      </c>
      <c r="S983" s="109">
        <v>12.327606132984052</v>
      </c>
      <c r="T983" s="109">
        <f>_xlfn.XLOOKUP(B983,'[3]Nur des jours'!$B:$B,'[3]Nur des jours'!$U:$U,"")</f>
        <v>12.327606132984052</v>
      </c>
      <c r="U983" s="109">
        <v>12.327606132984052</v>
      </c>
      <c r="V983" s="109">
        <v>12.327606132984052</v>
      </c>
      <c r="W983" s="109">
        <v>12.327606132984052</v>
      </c>
      <c r="X983" s="109">
        <v>12.327606132984052</v>
      </c>
      <c r="Y983" s="109">
        <v>7.3694770599385748</v>
      </c>
      <c r="Z983" s="109">
        <v>0</v>
      </c>
      <c r="AA983" s="109">
        <v>0</v>
      </c>
      <c r="AB983" s="109">
        <v>0</v>
      </c>
      <c r="AC983" s="109">
        <v>0</v>
      </c>
      <c r="AD983" s="109">
        <v>0</v>
      </c>
      <c r="AE983" s="109">
        <v>0</v>
      </c>
      <c r="AF983" s="109">
        <v>0</v>
      </c>
      <c r="AG983" s="57" t="str">
        <f>_xlfn.XLOOKUP(B983,[3]CALCULATION!$B:$B,[3]CALCULATION!$M:$M,"")</f>
        <v>Operationnel</v>
      </c>
      <c r="AH983" s="57"/>
      <c r="AI983" s="56" t="str" cm="1">
        <f t="array" ref="AI983">IFERROR(_xlfn.IFS(
AK983="MPR ISSUE","PDH",
AK983="BSS Hardware Issue","BSS",
AK983="Sites strategiques, MLL, Pylone, etc.","ENVTECH",
AK983="AKTIVCO DEFAUT GE &amp; POWER Cabinet","AKTIVCO",
AK983="AKTIVCO Coupure ENEO &amp; Baisse de tension","AKTIVCO GRID ONLY",
AK983="Coupure ENEO &amp; Baisse de tension","IHS GRID ONLY",
AK983="Defaut GE &amp; POWER Cabinet","IHS",
AK983="Sharing","Partners",
AK983="Sites strategiques &amp; DataCenter","SST &amp; DC",
AK983="Exclu","Exclu",
AK983="SAT","SAT",
AK983="SPARE-ISSUE","SPARE-ISSUE",
AK983="Fiber CAmtel","TRANS_FO_CAMTEL",
AK983="Fiber AOF","Fiber AOF",
AK983="Projet OCM (HUAWEI)","TRAVAUX-HUAWEI",
AK983="Projet OCM (NOKIA)","TRAVAUX-NOKIA",
AK983="ACCESS-ISSUE","ACCESS-ISSUE",
AK983="Projet OCM (ZTE, NOKIA, autres projets)","TRAVAUX OCM",
AK983="No root CAuse","No root cause",
AK983="ODU HS","PDH",
AK983="IP &amp; VLAN","PDH",
AK983="Warehouse HUAWEI","SPARE-ISSUE",
AK983="SPARE-HS","SPARE-ISSUE",
AK983="Power Telco","BSS",AK983="no impacts","no impacts"
),"")</f>
        <v>No root cause</v>
      </c>
      <c r="AJ983" s="56" t="str" cm="1">
        <f t="array" ref="AJ983">IFERROR(_xlfn.IFS(
AK983="MPR ISSUE","TX ISSUE",
AK983="BSS Hardware Issue","RAN ISSUE",
AK983="Sites strategiques, MLL, Pylone, etc.","ENVTECH",
AK983="AKTIVCO DEFAUT GE &amp; POWER Cabinet","POWER ISSUE",
AK983="AKTIVCO Coupure ENEO &amp; Baisse de tension","POWER ISSUE",
AK983="Coupure ENEO &amp; Baisse de tension","POWER ISSUE",
AK983="Defaut GE &amp; POWER Cabinet","POWER ISSUE",
AK983="Sharing","POWER ISSUE",
AK983="Sites strategiques &amp; DataCenter","POWER ISSUE",
AK983="Exclu","Exclu",
AK983="SAT","TX ISSUE",
AK983="SPARE-ISSUE","SPARE-ISSUE",
AK983="Fiber CAmtel","TX ISSUE",
AK983="Fiber AOF","TX ISSUE",
AK983="Projet OCM (HUAWEI)","TRAVAUX-HUAWEI",
AK983="Projet OCM (NOKIA)","TRAVAUX -NOKIA",
AK983="ACCESS-ISSUE","ACCESS-ISSUE",
AK983="Projet OCM (ZTE, NOKIA, autres projets)","TRAVAUX OCM",
AK983="No root CAuse","No root cause",
AK983="ODU HS","TX ISSUE",
AK983="IP &amp; VLAN","TX ISSUE",
AK983="Warehouse HUAWEI","SPARE-ISSUE",
AK983="SPARE-HS","SPARE-ISSUE",
AK983="Power Telco","RAN ISSUE",AK983="no impacts","no impacts"
),"")</f>
        <v>No root cause</v>
      </c>
      <c r="AK983" s="81" t="s">
        <v>5620</v>
      </c>
      <c r="AL983" s="56" t="str" cm="1">
        <f t="array" ref="AL983">IFERROR(_xlfn.IFS(
AK983="MPR ISSUE","ACTIVE",
AK983="BSS Hardware Issue","ACTIVE",
AK983="Sites strategiques, MLL, Pylone, etc.","PASSIVE",
AK983="AKTIVCO DEFAUT GE &amp; POWER Cabinet","PASSIVE",
AK983="AKTIVCO Coupure ENEO &amp; Baisse de tension","PASSIVE",
AK983="Coupure ENEO &amp; Baisse de tension","PASSIVE",
AK983="Defaut GE &amp; POWER Cabinet","PASSIVE",
AK983="Sharing","PASSIVE",
AK983="Sites strategiques &amp; DataCenter","PASSIVE",
AK983="Exclu","Exclu",
AK983="SAT","ACTIVE",
AK983="SPARE-ISSUE","SPARE-ISSUE",
AK983="Fiber CAmtel","ACTIVE",
AK983="Fiber AOF","ACTIVE",
AK983="Projet OCM (HUAWEI)","PLANNED WORKS",
AK983="Projet OCM (NOKIA)","PLANNED WORKS",
AK983="ACCESS-ISSUE","ACCESS-ISSUE",
AK983="Projet OCM (ZTE, NOKIA, autres projets)","PLANNED WORKS",
AK983="No root CAuse","No root cause",
AK983="ODU HS","ACTIVE",
AK983="IP &amp; VLAN","ACTIVE",
AK983="Warehouse HUAWEI","SPARE-ISSUE",
AK983="SPARE-HS","SPARE-ISSUE",
AK983="Power Telco","ACTIVE", AK983="no impacts","no impacts"
),"")</f>
        <v>No root cause</v>
      </c>
      <c r="AM983" s="108" t="s">
        <v>5537</v>
      </c>
      <c r="AN983" s="117" t="s">
        <v>5035</v>
      </c>
      <c r="AP983" s="23" t="s">
        <v>5537</v>
      </c>
      <c r="AQ983" s="23" t="s">
        <v>5537</v>
      </c>
      <c r="AR983" s="7"/>
      <c r="AS983" s="6"/>
      <c r="AT983" s="7"/>
      <c r="AU983" s="3" t="s">
        <v>5537</v>
      </c>
      <c r="AV983" s="24" t="s">
        <v>5537</v>
      </c>
      <c r="AW983" s="24" t="s">
        <v>5537</v>
      </c>
      <c r="AX983" s="24" t="s">
        <v>5537</v>
      </c>
      <c r="AY983" s="24" t="s">
        <v>5537</v>
      </c>
      <c r="AZ983" s="24" t="s">
        <v>5537</v>
      </c>
      <c r="BA983" s="24" t="s">
        <v>5537</v>
      </c>
      <c r="BB983" s="24" t="s">
        <v>5537</v>
      </c>
      <c r="BC983" s="24" t="s">
        <v>5537</v>
      </c>
      <c r="BD983" s="24" t="s">
        <v>5537</v>
      </c>
      <c r="BE983" s="24" t="s">
        <v>5537</v>
      </c>
      <c r="BF983" s="24" t="s">
        <v>5537</v>
      </c>
      <c r="BG983" s="24" t="s">
        <v>5537</v>
      </c>
      <c r="BH983" s="24" t="s">
        <v>5537</v>
      </c>
      <c r="BI983" s="9" t="s">
        <v>5537</v>
      </c>
      <c r="BJ983" s="14"/>
      <c r="BK983" s="14" t="s">
        <v>5537</v>
      </c>
      <c r="BL983" s="14" t="str">
        <f>_xlfn.XLOOKUP(B983,'[4]cell downs 18042026 17h'!$B:$B,'[4]cell downs 18042026 17h'!$B:$B,"")</f>
        <v/>
      </c>
      <c r="BM983" s="14" t="str">
        <f>_xlfn.XLOOKUP(B983,'[5]Cells Huawei 19042026 15h'!$B:$B,'[5]Cells Huawei 19042026 15h'!$B:$B,"")</f>
        <v/>
      </c>
      <c r="BN983" s="9" t="str">
        <f>_xlfn.XLOOKUP(B983,'[6]cells down 19042026 9H40'!$B:$B,'[6]cells down 19042026 9H40'!$B:$B,"")</f>
        <v/>
      </c>
      <c r="BO983" s="9" t="s">
        <v>5035</v>
      </c>
      <c r="BP983" s="9" t="s">
        <v>5537</v>
      </c>
    </row>
    <row r="984" spans="1:68" s="9" customFormat="1" x14ac:dyDescent="0.35">
      <c r="A984" s="1" t="s">
        <v>1835</v>
      </c>
      <c r="B984" s="8" t="s">
        <v>1836</v>
      </c>
      <c r="C984" s="3" t="str">
        <f>_xlfn.XLOOKUP(B984,'[1]daily break down'!$D:$D,'[1]daily break down'!$E:$E,"")</f>
        <v>NORD</v>
      </c>
      <c r="D984" s="1" t="s">
        <v>21</v>
      </c>
      <c r="E984" s="1" t="s">
        <v>122</v>
      </c>
      <c r="F984" s="3" t="s">
        <v>23</v>
      </c>
      <c r="G984" s="1" t="s">
        <v>1837</v>
      </c>
      <c r="H984" s="39" t="str">
        <f>_xlfn.XLOOKUP(B984,[2]CALCULATION!$B:$B,[2]CALCULATION!$H:$H,"")</f>
        <v>Huawei</v>
      </c>
      <c r="I984" s="34">
        <v>0</v>
      </c>
      <c r="J984" s="34">
        <v>0</v>
      </c>
      <c r="K984" s="34">
        <v>0</v>
      </c>
      <c r="L984" s="34">
        <v>0</v>
      </c>
      <c r="M984" s="34">
        <v>0</v>
      </c>
      <c r="N984" s="34">
        <v>0</v>
      </c>
      <c r="O984" s="34">
        <v>0</v>
      </c>
      <c r="P984" s="34">
        <v>0</v>
      </c>
      <c r="Q984" s="34">
        <v>0</v>
      </c>
      <c r="R984" s="34">
        <v>0</v>
      </c>
      <c r="S984" s="109">
        <v>0</v>
      </c>
      <c r="T984" s="109">
        <f>_xlfn.XLOOKUP(B984,'[3]Nur des jours'!$B:$B,'[3]Nur des jours'!$U:$U,"")</f>
        <v>0</v>
      </c>
      <c r="U984" s="109">
        <v>0</v>
      </c>
      <c r="V984" s="109">
        <v>2.9427879223703251E-2</v>
      </c>
      <c r="W984" s="109">
        <v>7.8338976352112955</v>
      </c>
      <c r="X984" s="109">
        <v>5.8802253212454305</v>
      </c>
      <c r="Y984" s="109">
        <v>7.353759491828681</v>
      </c>
      <c r="Z984" s="109">
        <v>0</v>
      </c>
      <c r="AA984" s="109">
        <v>0</v>
      </c>
      <c r="AB984" s="109">
        <v>0</v>
      </c>
      <c r="AC984" s="109">
        <v>0</v>
      </c>
      <c r="AD984" s="109">
        <v>0</v>
      </c>
      <c r="AE984" s="109">
        <v>0</v>
      </c>
      <c r="AF984" s="109">
        <v>0</v>
      </c>
      <c r="AG984" s="57" t="str">
        <f>_xlfn.XLOOKUP(B984,[3]CALCULATION!$B:$B,[3]CALCULATION!$M:$M,"")</f>
        <v>EXCLU</v>
      </c>
      <c r="AH984" s="57"/>
      <c r="AI984" s="56" t="str" cm="1">
        <f t="array" ref="AI984">IFERROR(_xlfn.IFS(
AK984="MPR ISSUE","PDH",
AK984="BSS Hardware Issue","BSS",
AK984="Sites strategiques, MLL, Pylone, etc.","ENVTECH",
AK984="AKTIVCO DEFAUT GE &amp; POWER Cabinet","AKTIVCO",
AK984="AKTIVCO Coupure ENEO &amp; Baisse de tension","AKTIVCO GRID ONLY",
AK984="Coupure ENEO &amp; Baisse de tension","IHS GRID ONLY",
AK984="Defaut GE &amp; POWER Cabinet","IHS",
AK984="Sharing","Partners",
AK984="Sites strategiques &amp; DataCenter","SST &amp; DC",
AK984="Exclu","Exclu",
AK984="SAT","SAT",
AK984="SPARE-ISSUE","SPARE-ISSUE",
AK984="Fiber CAmtel","TRANS_FO_CAMTEL",
AK984="Fiber AOF","Fiber AOF",
AK984="Projet OCM (HUAWEI)","TRAVAUX-HUAWEI",
AK984="Projet OCM (NOKIA)","TRAVAUX-NOKIA",
AK984="ACCESS-ISSUE","ACCESS-ISSUE",
AK984="Projet OCM (ZTE, NOKIA, autres projets)","TRAVAUX OCM",
AK984="No root CAuse","No root cause",
AK984="ODU HS","PDH",
AK984="IP &amp; VLAN","PDH",
AK984="Warehouse HUAWEI","SPARE-ISSUE",
AK984="SPARE-HS","SPARE-ISSUE",
AK984="Power Telco","BSS",AK984="no impacts","no impacts"
),"")</f>
        <v>Exclu</v>
      </c>
      <c r="AJ984" s="56" t="str" cm="1">
        <f t="array" ref="AJ984">IFERROR(_xlfn.IFS(
AK984="MPR ISSUE","TX ISSUE",
AK984="BSS Hardware Issue","RAN ISSUE",
AK984="Sites strategiques, MLL, Pylone, etc.","ENVTECH",
AK984="AKTIVCO DEFAUT GE &amp; POWER Cabinet","POWER ISSUE",
AK984="AKTIVCO Coupure ENEO &amp; Baisse de tension","POWER ISSUE",
AK984="Coupure ENEO &amp; Baisse de tension","POWER ISSUE",
AK984="Defaut GE &amp; POWER Cabinet","POWER ISSUE",
AK984="Sharing","POWER ISSUE",
AK984="Sites strategiques &amp; DataCenter","POWER ISSUE",
AK984="Exclu","Exclu",
AK984="SAT","TX ISSUE",
AK984="SPARE-ISSUE","SPARE-ISSUE",
AK984="Fiber CAmtel","TX ISSUE",
AK984="Fiber AOF","TX ISSUE",
AK984="Projet OCM (HUAWEI)","TRAVAUX-HUAWEI",
AK984="Projet OCM (NOKIA)","TRAVAUX -NOKIA",
AK984="ACCESS-ISSUE","ACCESS-ISSUE",
AK984="Projet OCM (ZTE, NOKIA, autres projets)","TRAVAUX OCM",
AK984="No root CAuse","No root cause",
AK984="ODU HS","TX ISSUE",
AK984="IP &amp; VLAN","TX ISSUE",
AK984="Warehouse HUAWEI","SPARE-ISSUE",
AK984="SPARE-HS","SPARE-ISSUE",
AK984="Power Telco","RAN ISSUE",AK984="no impacts","no impacts"
),"")</f>
        <v>Exclu</v>
      </c>
      <c r="AK984" s="81" t="s">
        <v>5559</v>
      </c>
      <c r="AL984" s="56" t="str" cm="1">
        <f t="array" ref="AL984">IFERROR(_xlfn.IFS(
AK984="MPR ISSUE","ACTIVE",
AK984="BSS Hardware Issue","ACTIVE",
AK984="Sites strategiques, MLL, Pylone, etc.","PASSIVE",
AK984="AKTIVCO DEFAUT GE &amp; POWER Cabinet","PASSIVE",
AK984="AKTIVCO Coupure ENEO &amp; Baisse de tension","PASSIVE",
AK984="Coupure ENEO &amp; Baisse de tension","PASSIVE",
AK984="Defaut GE &amp; POWER Cabinet","PASSIVE",
AK984="Sharing","PASSIVE",
AK984="Sites strategiques &amp; DataCenter","PASSIVE",
AK984="Exclu","Exclu",
AK984="SAT","ACTIVE",
AK984="SPARE-ISSUE","SPARE-ISSUE",
AK984="Fiber CAmtel","ACTIVE",
AK984="Fiber AOF","ACTIVE",
AK984="Projet OCM (HUAWEI)","PLANNED WORKS",
AK984="Projet OCM (NOKIA)","PLANNED WORKS",
AK984="ACCESS-ISSUE","ACCESS-ISSUE",
AK984="Projet OCM (ZTE, NOKIA, autres projets)","PLANNED WORKS",
AK984="No root CAuse","No root cause",
AK984="ODU HS","ACTIVE",
AK984="IP &amp; VLAN","ACTIVE",
AK984="Warehouse HUAWEI","SPARE-ISSUE",
AK984="SPARE-HS","SPARE-ISSUE",
AK984="Power Telco","ACTIVE", AK984="no impacts","no impacts"
),"")</f>
        <v>Exclu</v>
      </c>
      <c r="AM984" s="108" t="s">
        <v>5537</v>
      </c>
      <c r="AN984" s="117" t="s">
        <v>1836</v>
      </c>
      <c r="AP984" s="23" t="s">
        <v>5537</v>
      </c>
      <c r="AQ984" s="23" t="s">
        <v>5537</v>
      </c>
      <c r="AR984" s="7"/>
      <c r="AS984" s="6"/>
      <c r="AT984" s="7"/>
      <c r="AU984" s="3" t="s">
        <v>5537</v>
      </c>
      <c r="AV984" s="24" t="s">
        <v>5537</v>
      </c>
      <c r="AW984" s="24" t="s">
        <v>5537</v>
      </c>
      <c r="AX984" s="24" t="s">
        <v>5537</v>
      </c>
      <c r="AY984" s="24" t="s">
        <v>5537</v>
      </c>
      <c r="AZ984" s="24" t="s">
        <v>5537</v>
      </c>
      <c r="BA984" s="24" t="s">
        <v>5537</v>
      </c>
      <c r="BB984" s="24" t="s">
        <v>5537</v>
      </c>
      <c r="BC984" s="24" t="s">
        <v>5537</v>
      </c>
      <c r="BD984" s="24" t="s">
        <v>5537</v>
      </c>
      <c r="BE984" s="24" t="s">
        <v>5537</v>
      </c>
      <c r="BF984" s="24" t="s">
        <v>5537</v>
      </c>
      <c r="BG984" s="24" t="s">
        <v>5537</v>
      </c>
      <c r="BH984" s="24" t="s">
        <v>5537</v>
      </c>
      <c r="BI984" s="9" t="s">
        <v>5537</v>
      </c>
      <c r="BJ984" s="14"/>
      <c r="BK984" s="14" t="s">
        <v>5537</v>
      </c>
      <c r="BL984" s="14" t="str">
        <f>_xlfn.XLOOKUP(B984,'[4]cell downs 18042026 17h'!$B:$B,'[4]cell downs 18042026 17h'!$B:$B,"")</f>
        <v/>
      </c>
      <c r="BM984" s="14" t="str">
        <f>_xlfn.XLOOKUP(B984,'[5]Cells Huawei 19042026 15h'!$B:$B,'[5]Cells Huawei 19042026 15h'!$B:$B,"")</f>
        <v/>
      </c>
      <c r="BN984" s="9" t="str">
        <f>_xlfn.XLOOKUP(B984,'[6]cells down 19042026 9H40'!$B:$B,'[6]cells down 19042026 9H40'!$B:$B,"")</f>
        <v/>
      </c>
      <c r="BO984" s="9" t="s">
        <v>5537</v>
      </c>
      <c r="BP984" s="9" t="s">
        <v>5537</v>
      </c>
    </row>
    <row r="985" spans="1:68" s="9" customFormat="1" x14ac:dyDescent="0.35">
      <c r="A985" s="3" t="s">
        <v>111</v>
      </c>
      <c r="B985" s="31" t="s">
        <v>112</v>
      </c>
      <c r="C985" s="3" t="str">
        <f>_xlfn.XLOOKUP(B985,'[1]daily break down'!$D:$D,'[1]daily break down'!$E:$E,"")</f>
        <v>Yaounde</v>
      </c>
      <c r="D985" s="3" t="s">
        <v>113</v>
      </c>
      <c r="E985" s="3" t="s">
        <v>114</v>
      </c>
      <c r="F985" s="3" t="s">
        <v>37</v>
      </c>
      <c r="G985" s="3" t="s">
        <v>115</v>
      </c>
      <c r="H985" s="41" t="str">
        <f>_xlfn.XLOOKUP(B985,[2]CALCULATION!$B:$B,[2]CALCULATION!$H:$H,"")</f>
        <v>ZTE</v>
      </c>
      <c r="I985" s="34">
        <v>0</v>
      </c>
      <c r="J985" s="34">
        <v>0</v>
      </c>
      <c r="K985" s="34">
        <v>0</v>
      </c>
      <c r="L985" s="34">
        <v>27.364467672850438</v>
      </c>
      <c r="M985" s="34">
        <v>0</v>
      </c>
      <c r="N985" s="34">
        <v>0</v>
      </c>
      <c r="O985" s="34">
        <v>0</v>
      </c>
      <c r="P985" s="34">
        <v>4.9707255024498247</v>
      </c>
      <c r="Q985" s="34">
        <v>0.15421992221052261</v>
      </c>
      <c r="R985" s="34">
        <v>0</v>
      </c>
      <c r="S985" s="109">
        <v>0</v>
      </c>
      <c r="T985" s="109">
        <f>_xlfn.XLOOKUP(B985,'[3]Nur des jours'!$B:$B,'[3]Nur des jours'!$U:$U,"")</f>
        <v>20.548364451977982</v>
      </c>
      <c r="U985" s="109">
        <v>9.054530395253872</v>
      </c>
      <c r="V985" s="109">
        <v>8.5472472626721814</v>
      </c>
      <c r="W985" s="109">
        <v>20.548364451977985</v>
      </c>
      <c r="X985" s="109">
        <v>14.843689806610676</v>
      </c>
      <c r="Y985" s="109">
        <v>6.960121478285429</v>
      </c>
      <c r="Z985" s="109">
        <v>10.639016588049639</v>
      </c>
      <c r="AA985" s="109">
        <v>0</v>
      </c>
      <c r="AB985" s="109">
        <v>0</v>
      </c>
      <c r="AC985" s="109">
        <v>0</v>
      </c>
      <c r="AD985" s="109">
        <v>0</v>
      </c>
      <c r="AE985" s="109">
        <v>0</v>
      </c>
      <c r="AF985" s="109">
        <v>0</v>
      </c>
      <c r="AG985" s="57" t="str">
        <f>_xlfn.XLOOKUP(B985,[3]CALCULATION!$B:$B,[3]CALCULATION!$M:$M,"")</f>
        <v>Operationnel</v>
      </c>
      <c r="AH985" s="57"/>
      <c r="AI985" s="56" t="str" cm="1">
        <f t="array" ref="AI985">IFERROR(_xlfn.IFS(
AK985="MPR ISSUE","PDH",
AK985="BSS Hardware Issue","BSS",
AK985="Sites strategiques, MLL, Pylone, etc.","ENVTECH",
AK985="AKTIVCO DEFAUT GE &amp; POWER Cabinet","AKTIVCO",
AK985="AKTIVCO Coupure ENEO &amp; Baisse de tension","AKTIVCO GRID ONLY",
AK985="Coupure ENEO &amp; Baisse de tension","IHS GRID ONLY",
AK985="Defaut GE &amp; POWER Cabinet","IHS",
AK985="Sharing","Partners",
AK985="Sites strategiques &amp; DataCenter","SST &amp; DC",
AK985="Exclu","Exclu",
AK985="SAT","SAT",
AK985="SPARE-ISSUE","SPARE-ISSUE",
AK985="Fiber CAmtel","TRANS_FO_CAMTEL",
AK985="Fiber AOF","Fiber AOF",
AK985="Projet OCM (HUAWEI)","TRAVAUX-HUAWEI",
AK985="Projet OCM (NOKIA)","TRAVAUX-NOKIA",
AK985="ACCESS-ISSUE","ACCESS-ISSUE",
AK985="Projet OCM (ZTE, NOKIA, autres projets)","TRAVAUX OCM",
AK985="No root CAuse","No root cause",
AK985="ODU HS","PDH",
AK985="IP &amp; VLAN","PDH",
AK985="Warehouse HUAWEI","SPARE-ISSUE",
AK985="SPARE-HS","SPARE-ISSUE",
AK985="Power Telco","BSS",AK985="no impacts","no impacts"
),"")</f>
        <v>No root cause</v>
      </c>
      <c r="AJ985" s="56" t="str" cm="1">
        <f t="array" ref="AJ985">IFERROR(_xlfn.IFS(
AK985="MPR ISSUE","TX ISSUE",
AK985="BSS Hardware Issue","RAN ISSUE",
AK985="Sites strategiques, MLL, Pylone, etc.","ENVTECH",
AK985="AKTIVCO DEFAUT GE &amp; POWER Cabinet","POWER ISSUE",
AK985="AKTIVCO Coupure ENEO &amp; Baisse de tension","POWER ISSUE",
AK985="Coupure ENEO &amp; Baisse de tension","POWER ISSUE",
AK985="Defaut GE &amp; POWER Cabinet","POWER ISSUE",
AK985="Sharing","POWER ISSUE",
AK985="Sites strategiques &amp; DataCenter","POWER ISSUE",
AK985="Exclu","Exclu",
AK985="SAT","TX ISSUE",
AK985="SPARE-ISSUE","SPARE-ISSUE",
AK985="Fiber CAmtel","TX ISSUE",
AK985="Fiber AOF","TX ISSUE",
AK985="Projet OCM (HUAWEI)","TRAVAUX-HUAWEI",
AK985="Projet OCM (NOKIA)","TRAVAUX -NOKIA",
AK985="ACCESS-ISSUE","ACCESS-ISSUE",
AK985="Projet OCM (ZTE, NOKIA, autres projets)","TRAVAUX OCM",
AK985="No root CAuse","No root cause",
AK985="ODU HS","TX ISSUE",
AK985="IP &amp; VLAN","TX ISSUE",
AK985="Warehouse HUAWEI","SPARE-ISSUE",
AK985="SPARE-HS","SPARE-ISSUE",
AK985="Power Telco","RAN ISSUE",AK985="no impacts","no impacts"
),"")</f>
        <v>No root cause</v>
      </c>
      <c r="AK985" s="81" t="s">
        <v>5620</v>
      </c>
      <c r="AL985" s="56" t="str" cm="1">
        <f t="array" ref="AL985">IFERROR(_xlfn.IFS(
AK985="MPR ISSUE","ACTIVE",
AK985="BSS Hardware Issue","ACTIVE",
AK985="Sites strategiques, MLL, Pylone, etc.","PASSIVE",
AK985="AKTIVCO DEFAUT GE &amp; POWER Cabinet","PASSIVE",
AK985="AKTIVCO Coupure ENEO &amp; Baisse de tension","PASSIVE",
AK985="Coupure ENEO &amp; Baisse de tension","PASSIVE",
AK985="Defaut GE &amp; POWER Cabinet","PASSIVE",
AK985="Sharing","PASSIVE",
AK985="Sites strategiques &amp; DataCenter","PASSIVE",
AK985="Exclu","Exclu",
AK985="SAT","ACTIVE",
AK985="SPARE-ISSUE","SPARE-ISSUE",
AK985="Fiber CAmtel","ACTIVE",
AK985="Fiber AOF","ACTIVE",
AK985="Projet OCM (HUAWEI)","PLANNED WORKS",
AK985="Projet OCM (NOKIA)","PLANNED WORKS",
AK985="ACCESS-ISSUE","ACCESS-ISSUE",
AK985="Projet OCM (ZTE, NOKIA, autres projets)","PLANNED WORKS",
AK985="No root CAuse","No root cause",
AK985="ODU HS","ACTIVE",
AK985="IP &amp; VLAN","ACTIVE",
AK985="Warehouse HUAWEI","SPARE-ISSUE",
AK985="SPARE-HS","SPARE-ISSUE",
AK985="Power Telco","ACTIVE", AK985="no impacts","no impacts"
),"")</f>
        <v>No root cause</v>
      </c>
      <c r="AM985" s="108" t="s">
        <v>5537</v>
      </c>
      <c r="AN985" s="117" t="s">
        <v>112</v>
      </c>
      <c r="AP985" s="23" t="s">
        <v>5537</v>
      </c>
      <c r="AQ985" s="23" t="s">
        <v>5537</v>
      </c>
      <c r="AR985" s="7"/>
      <c r="AS985" s="6"/>
      <c r="AT985" s="7"/>
      <c r="AU985" s="3" t="s">
        <v>5537</v>
      </c>
      <c r="AV985" s="24" t="s">
        <v>5537</v>
      </c>
      <c r="AW985" s="24" t="s">
        <v>5537</v>
      </c>
      <c r="AX985" s="24" t="s">
        <v>5537</v>
      </c>
      <c r="AY985" s="24" t="s">
        <v>5537</v>
      </c>
      <c r="AZ985" s="24" t="s">
        <v>5537</v>
      </c>
      <c r="BA985" s="24" t="s">
        <v>5537</v>
      </c>
      <c r="BB985" s="24" t="s">
        <v>5537</v>
      </c>
      <c r="BC985" s="24" t="s">
        <v>5537</v>
      </c>
      <c r="BD985" s="24" t="s">
        <v>5537</v>
      </c>
      <c r="BE985" s="24" t="s">
        <v>5537</v>
      </c>
      <c r="BF985" s="24" t="s">
        <v>5537</v>
      </c>
      <c r="BG985" s="24" t="s">
        <v>5537</v>
      </c>
      <c r="BH985" s="24" t="s">
        <v>5537</v>
      </c>
      <c r="BI985" s="9" t="s">
        <v>5537</v>
      </c>
      <c r="BJ985" s="14"/>
      <c r="BK985" s="14" t="s">
        <v>5537</v>
      </c>
      <c r="BL985" s="14" t="str">
        <f>_xlfn.XLOOKUP(B985,'[4]cell downs 18042026 17h'!$B:$B,'[4]cell downs 18042026 17h'!$B:$B,"")</f>
        <v/>
      </c>
      <c r="BM985" s="14" t="str">
        <f>_xlfn.XLOOKUP(B985,'[5]Cells Huawei 19042026 15h'!$B:$B,'[5]Cells Huawei 19042026 15h'!$B:$B,"")</f>
        <v/>
      </c>
      <c r="BN985" s="9" t="str">
        <f>_xlfn.XLOOKUP(B985,'[6]cells down 19042026 9H40'!$B:$B,'[6]cells down 19042026 9H40'!$B:$B,"")</f>
        <v/>
      </c>
      <c r="BO985" s="9" t="s">
        <v>5537</v>
      </c>
      <c r="BP985" s="9" t="s">
        <v>5537</v>
      </c>
    </row>
    <row r="986" spans="1:68" s="9" customFormat="1" x14ac:dyDescent="0.35">
      <c r="A986" s="1" t="s">
        <v>1282</v>
      </c>
      <c r="B986" s="8" t="s">
        <v>1283</v>
      </c>
      <c r="C986" s="3" t="str">
        <f>_xlfn.XLOOKUP(B986,'[1]daily break down'!$D:$D,'[1]daily break down'!$E:$E,"")</f>
        <v>Yaounde</v>
      </c>
      <c r="D986" s="1" t="s">
        <v>21</v>
      </c>
      <c r="E986" s="1" t="s">
        <v>36</v>
      </c>
      <c r="F986" s="3" t="s">
        <v>37</v>
      </c>
      <c r="G986" s="1" t="s">
        <v>38</v>
      </c>
      <c r="H986" s="41" t="str">
        <f>_xlfn.XLOOKUP(B986,[2]CALCULATION!$B:$B,[2]CALCULATION!$H:$H,"")</f>
        <v>ZTE</v>
      </c>
      <c r="I986" s="34">
        <v>0</v>
      </c>
      <c r="J986" s="34">
        <v>0</v>
      </c>
      <c r="K986" s="34">
        <v>0</v>
      </c>
      <c r="L986" s="34">
        <v>0.25249120373937367</v>
      </c>
      <c r="M986" s="34">
        <v>2.3114261499344941E-2</v>
      </c>
      <c r="N986" s="34">
        <v>0</v>
      </c>
      <c r="O986" s="34">
        <v>0</v>
      </c>
      <c r="P986" s="34">
        <v>0</v>
      </c>
      <c r="Q986" s="34">
        <v>0</v>
      </c>
      <c r="R986" s="34">
        <v>0</v>
      </c>
      <c r="S986" s="109">
        <v>0.3258290457805062</v>
      </c>
      <c r="T986" s="109">
        <f>_xlfn.XLOOKUP(B986,'[3]Nur des jours'!$B:$B,'[3]Nur des jours'!$U:$U,"")</f>
        <v>0</v>
      </c>
      <c r="U986" s="109">
        <v>0.35725445377575693</v>
      </c>
      <c r="V986" s="109">
        <v>0</v>
      </c>
      <c r="W986" s="109">
        <v>0</v>
      </c>
      <c r="X986" s="109">
        <v>0</v>
      </c>
      <c r="Y986" s="109">
        <v>6.7802903836111339</v>
      </c>
      <c r="Z986" s="109">
        <v>0</v>
      </c>
      <c r="AA986" s="109">
        <v>0</v>
      </c>
      <c r="AB986" s="109">
        <v>0</v>
      </c>
      <c r="AC986" s="109">
        <v>0</v>
      </c>
      <c r="AD986" s="109">
        <v>0</v>
      </c>
      <c r="AE986" s="109">
        <v>0</v>
      </c>
      <c r="AF986" s="109">
        <v>0</v>
      </c>
      <c r="AG986" s="57" t="str">
        <f>_xlfn.XLOOKUP(B986,[3]CALCULATION!$B:$B,[3]CALCULATION!$M:$M,"")</f>
        <v>Operationnel</v>
      </c>
      <c r="AH986" s="57"/>
      <c r="AI986" s="56" t="str" cm="1">
        <f t="array" ref="AI986">IFERROR(_xlfn.IFS(
AK986="MPR ISSUE","PDH",
AK986="BSS Hardware Issue","BSS",
AK986="Sites strategiques, MLL, Pylone, etc.","ENVTECH",
AK986="AKTIVCO DEFAUT GE &amp; POWER Cabinet","AKTIVCO",
AK986="AKTIVCO Coupure ENEO &amp; Baisse de tension","AKTIVCO GRID ONLY",
AK986="Coupure ENEO &amp; Baisse de tension","IHS GRID ONLY",
AK986="Defaut GE &amp; POWER Cabinet","IHS",
AK986="Sharing","Partners",
AK986="Sites strategiques &amp; DataCenter","SST &amp; DC",
AK986="Exclu","Exclu",
AK986="SAT","SAT",
AK986="SPARE-ISSUE","SPARE-ISSUE",
AK986="Fiber CAmtel","TRANS_FO_CAMTEL",
AK986="Fiber AOF","Fiber AOF",
AK986="Projet OCM (HUAWEI)","TRAVAUX-HUAWEI",
AK986="Projet OCM (NOKIA)","TRAVAUX-NOKIA",
AK986="ACCESS-ISSUE","ACCESS-ISSUE",
AK986="Projet OCM (ZTE, NOKIA, autres projets)","TRAVAUX OCM",
AK986="No root CAuse","No root cause",
AK986="ODU HS","PDH",
AK986="IP &amp; VLAN","PDH",
AK986="Warehouse HUAWEI","SPARE-ISSUE",
AK986="SPARE-HS","SPARE-ISSUE",
AK986="Power Telco","BSS",AK986="no impacts","no impacts"
),"")</f>
        <v>No root cause</v>
      </c>
      <c r="AJ986" s="56" t="str" cm="1">
        <f t="array" ref="AJ986">IFERROR(_xlfn.IFS(
AK986="MPR ISSUE","TX ISSUE",
AK986="BSS Hardware Issue","RAN ISSUE",
AK986="Sites strategiques, MLL, Pylone, etc.","ENVTECH",
AK986="AKTIVCO DEFAUT GE &amp; POWER Cabinet","POWER ISSUE",
AK986="AKTIVCO Coupure ENEO &amp; Baisse de tension","POWER ISSUE",
AK986="Coupure ENEO &amp; Baisse de tension","POWER ISSUE",
AK986="Defaut GE &amp; POWER Cabinet","POWER ISSUE",
AK986="Sharing","POWER ISSUE",
AK986="Sites strategiques &amp; DataCenter","POWER ISSUE",
AK986="Exclu","Exclu",
AK986="SAT","TX ISSUE",
AK986="SPARE-ISSUE","SPARE-ISSUE",
AK986="Fiber CAmtel","TX ISSUE",
AK986="Fiber AOF","TX ISSUE",
AK986="Projet OCM (HUAWEI)","TRAVAUX-HUAWEI",
AK986="Projet OCM (NOKIA)","TRAVAUX -NOKIA",
AK986="ACCESS-ISSUE","ACCESS-ISSUE",
AK986="Projet OCM (ZTE, NOKIA, autres projets)","TRAVAUX OCM",
AK986="No root CAuse","No root cause",
AK986="ODU HS","TX ISSUE",
AK986="IP &amp; VLAN","TX ISSUE",
AK986="Warehouse HUAWEI","SPARE-ISSUE",
AK986="SPARE-HS","SPARE-ISSUE",
AK986="Power Telco","RAN ISSUE",AK986="no impacts","no impacts"
),"")</f>
        <v>No root cause</v>
      </c>
      <c r="AK986" s="81" t="s">
        <v>5620</v>
      </c>
      <c r="AL986" s="56" t="str" cm="1">
        <f t="array" ref="AL986">IFERROR(_xlfn.IFS(
AK986="MPR ISSUE","ACTIVE",
AK986="BSS Hardware Issue","ACTIVE",
AK986="Sites strategiques, MLL, Pylone, etc.","PASSIVE",
AK986="AKTIVCO DEFAUT GE &amp; POWER Cabinet","PASSIVE",
AK986="AKTIVCO Coupure ENEO &amp; Baisse de tension","PASSIVE",
AK986="Coupure ENEO &amp; Baisse de tension","PASSIVE",
AK986="Defaut GE &amp; POWER Cabinet","PASSIVE",
AK986="Sharing","PASSIVE",
AK986="Sites strategiques &amp; DataCenter","PASSIVE",
AK986="Exclu","Exclu",
AK986="SAT","ACTIVE",
AK986="SPARE-ISSUE","SPARE-ISSUE",
AK986="Fiber CAmtel","ACTIVE",
AK986="Fiber AOF","ACTIVE",
AK986="Projet OCM (HUAWEI)","PLANNED WORKS",
AK986="Projet OCM (NOKIA)","PLANNED WORKS",
AK986="ACCESS-ISSUE","ACCESS-ISSUE",
AK986="Projet OCM (ZTE, NOKIA, autres projets)","PLANNED WORKS",
AK986="No root CAuse","No root cause",
AK986="ODU HS","ACTIVE",
AK986="IP &amp; VLAN","ACTIVE",
AK986="Warehouse HUAWEI","SPARE-ISSUE",
AK986="SPARE-HS","SPARE-ISSUE",
AK986="Power Telco","ACTIVE", AK986="no impacts","no impacts"
),"")</f>
        <v>No root cause</v>
      </c>
      <c r="AM986" s="108" t="s">
        <v>5537</v>
      </c>
      <c r="AN986" s="117" t="s">
        <v>1283</v>
      </c>
      <c r="AP986" s="23" t="s">
        <v>5537</v>
      </c>
      <c r="AQ986" s="23" t="s">
        <v>5537</v>
      </c>
      <c r="AR986" s="7"/>
      <c r="AS986" s="6"/>
      <c r="AT986" s="7"/>
      <c r="AU986" s="3" t="s">
        <v>5537</v>
      </c>
      <c r="AV986" s="24" t="s">
        <v>5537</v>
      </c>
      <c r="AW986" s="24" t="s">
        <v>5537</v>
      </c>
      <c r="AX986" s="24" t="s">
        <v>5537</v>
      </c>
      <c r="AY986" s="24" t="s">
        <v>5537</v>
      </c>
      <c r="AZ986" s="24" t="s">
        <v>5537</v>
      </c>
      <c r="BA986" s="24" t="s">
        <v>5537</v>
      </c>
      <c r="BB986" s="24" t="s">
        <v>5537</v>
      </c>
      <c r="BC986" s="24" t="s">
        <v>5537</v>
      </c>
      <c r="BD986" s="24" t="s">
        <v>5537</v>
      </c>
      <c r="BE986" s="24" t="s">
        <v>5537</v>
      </c>
      <c r="BF986" s="24" t="s">
        <v>5537</v>
      </c>
      <c r="BG986" s="24" t="s">
        <v>5537</v>
      </c>
      <c r="BH986" s="24" t="s">
        <v>5537</v>
      </c>
      <c r="BI986" s="9" t="s">
        <v>5537</v>
      </c>
      <c r="BJ986" s="14"/>
      <c r="BK986" s="14" t="s">
        <v>5537</v>
      </c>
      <c r="BL986" s="14" t="str">
        <f>_xlfn.XLOOKUP(B986,'[4]cell downs 18042026 17h'!$B:$B,'[4]cell downs 18042026 17h'!$B:$B,"")</f>
        <v/>
      </c>
      <c r="BM986" s="14" t="str">
        <f>_xlfn.XLOOKUP(B986,'[5]Cells Huawei 19042026 15h'!$B:$B,'[5]Cells Huawei 19042026 15h'!$B:$B,"")</f>
        <v/>
      </c>
      <c r="BN986" s="9" t="str">
        <f>_xlfn.XLOOKUP(B986,'[6]cells down 19042026 9H40'!$B:$B,'[6]cells down 19042026 9H40'!$B:$B,"")</f>
        <v/>
      </c>
      <c r="BO986" s="9" t="s">
        <v>5537</v>
      </c>
      <c r="BP986" s="9" t="s">
        <v>12</v>
      </c>
    </row>
    <row r="987" spans="1:68" s="9" customFormat="1" x14ac:dyDescent="0.35">
      <c r="A987" s="1" t="s">
        <v>3527</v>
      </c>
      <c r="B987" s="8" t="s">
        <v>3528</v>
      </c>
      <c r="C987" s="3" t="str">
        <f>_xlfn.XLOOKUP(B987,'[1]daily break down'!$D:$D,'[1]daily break down'!$E:$E,"")</f>
        <v>NORD</v>
      </c>
      <c r="D987" s="1" t="s">
        <v>11</v>
      </c>
      <c r="E987" s="1" t="s">
        <v>12</v>
      </c>
      <c r="F987" s="3" t="s">
        <v>23</v>
      </c>
      <c r="G987" s="1" t="s">
        <v>3527</v>
      </c>
      <c r="H987" s="39" t="str">
        <f>_xlfn.XLOOKUP(B987,[2]CALCULATION!$B:$B,[2]CALCULATION!$H:$H,"")</f>
        <v>HUAWEI</v>
      </c>
      <c r="I987" s="34">
        <v>0</v>
      </c>
      <c r="J987" s="34">
        <v>0</v>
      </c>
      <c r="K987" s="34">
        <v>0</v>
      </c>
      <c r="L987" s="34">
        <v>0</v>
      </c>
      <c r="M987" s="34">
        <v>0</v>
      </c>
      <c r="N987" s="34">
        <v>0</v>
      </c>
      <c r="O987" s="34">
        <v>0</v>
      </c>
      <c r="P987" s="34">
        <v>0</v>
      </c>
      <c r="Q987" s="34">
        <v>0</v>
      </c>
      <c r="R987" s="34">
        <v>0</v>
      </c>
      <c r="S987" s="109">
        <v>0</v>
      </c>
      <c r="T987" s="109">
        <f>_xlfn.XLOOKUP(B987,'[3]Nur des jours'!$B:$B,'[3]Nur des jours'!$U:$U,"")</f>
        <v>0</v>
      </c>
      <c r="U987" s="109">
        <v>0</v>
      </c>
      <c r="V987" s="109">
        <v>5.8677407664232519E-3</v>
      </c>
      <c r="W987" s="109">
        <v>0.82273216278147321</v>
      </c>
      <c r="X987" s="109">
        <v>5.1486304086658512</v>
      </c>
      <c r="Y987" s="109">
        <v>6.3382301324361574</v>
      </c>
      <c r="Z987" s="109">
        <v>0</v>
      </c>
      <c r="AA987" s="109">
        <v>0</v>
      </c>
      <c r="AB987" s="109">
        <v>0</v>
      </c>
      <c r="AC987" s="109">
        <v>0</v>
      </c>
      <c r="AD987" s="109">
        <v>0</v>
      </c>
      <c r="AE987" s="109">
        <v>0</v>
      </c>
      <c r="AF987" s="109">
        <v>0</v>
      </c>
      <c r="AG987" s="57" t="str">
        <f>_xlfn.XLOOKUP(B987,[3]CALCULATION!$B:$B,[3]CALCULATION!$M:$M,"")</f>
        <v>Operationnel</v>
      </c>
      <c r="AH987" s="57"/>
      <c r="AI987" s="56" t="str" cm="1">
        <f t="array" ref="AI987">IFERROR(_xlfn.IFS(
AK987="MPR ISSUE","PDH",
AK987="BSS Hardware Issue","BSS",
AK987="Sites strategiques, MLL, Pylone, etc.","ENVTECH",
AK987="AKTIVCO DEFAUT GE &amp; POWER Cabinet","AKTIVCO",
AK987="AKTIVCO Coupure ENEO &amp; Baisse de tension","AKTIVCO GRID ONLY",
AK987="Coupure ENEO &amp; Baisse de tension","IHS GRID ONLY",
AK987="Defaut GE &amp; POWER Cabinet","IHS",
AK987="Sharing","Partners",
AK987="Sites strategiques &amp; DataCenter","SST &amp; DC",
AK987="Exclu","Exclu",
AK987="SAT","SAT",
AK987="SPARE-ISSUE","SPARE-ISSUE",
AK987="Fiber CAmtel","TRANS_FO_CAMTEL",
AK987="Fiber AOF","Fiber AOF",
AK987="Projet OCM (HUAWEI)","TRAVAUX-HUAWEI",
AK987="Projet OCM (NOKIA)","TRAVAUX-NOKIA",
AK987="ACCESS-ISSUE","ACCESS-ISSUE",
AK987="Projet OCM (ZTE, NOKIA, autres projets)","TRAVAUX OCM",
AK987="No root CAuse","No root cause",
AK987="ODU HS","PDH",
AK987="IP &amp; VLAN","PDH",
AK987="Warehouse HUAWEI","SPARE-ISSUE",
AK987="SPARE-HS","SPARE-ISSUE",
AK987="Power Telco","BSS",AK987="no impacts","no impacts"
),"")</f>
        <v>No root cause</v>
      </c>
      <c r="AJ987" s="56" t="str" cm="1">
        <f t="array" ref="AJ987">IFERROR(_xlfn.IFS(
AK987="MPR ISSUE","TX ISSUE",
AK987="BSS Hardware Issue","RAN ISSUE",
AK987="Sites strategiques, MLL, Pylone, etc.","ENVTECH",
AK987="AKTIVCO DEFAUT GE &amp; POWER Cabinet","POWER ISSUE",
AK987="AKTIVCO Coupure ENEO &amp; Baisse de tension","POWER ISSUE",
AK987="Coupure ENEO &amp; Baisse de tension","POWER ISSUE",
AK987="Defaut GE &amp; POWER Cabinet","POWER ISSUE",
AK987="Sharing","POWER ISSUE",
AK987="Sites strategiques &amp; DataCenter","POWER ISSUE",
AK987="Exclu","Exclu",
AK987="SAT","TX ISSUE",
AK987="SPARE-ISSUE","SPARE-ISSUE",
AK987="Fiber CAmtel","TX ISSUE",
AK987="Fiber AOF","TX ISSUE",
AK987="Projet OCM (HUAWEI)","TRAVAUX-HUAWEI",
AK987="Projet OCM (NOKIA)","TRAVAUX -NOKIA",
AK987="ACCESS-ISSUE","ACCESS-ISSUE",
AK987="Projet OCM (ZTE, NOKIA, autres projets)","TRAVAUX OCM",
AK987="No root CAuse","No root cause",
AK987="ODU HS","TX ISSUE",
AK987="IP &amp; VLAN","TX ISSUE",
AK987="Warehouse HUAWEI","SPARE-ISSUE",
AK987="SPARE-HS","SPARE-ISSUE",
AK987="Power Telco","RAN ISSUE",AK987="no impacts","no impacts"
),"")</f>
        <v>No root cause</v>
      </c>
      <c r="AK987" s="81" t="s">
        <v>5620</v>
      </c>
      <c r="AL987" s="56" t="str" cm="1">
        <f t="array" ref="AL987">IFERROR(_xlfn.IFS(
AK987="MPR ISSUE","ACTIVE",
AK987="BSS Hardware Issue","ACTIVE",
AK987="Sites strategiques, MLL, Pylone, etc.","PASSIVE",
AK987="AKTIVCO DEFAUT GE &amp; POWER Cabinet","PASSIVE",
AK987="AKTIVCO Coupure ENEO &amp; Baisse de tension","PASSIVE",
AK987="Coupure ENEO &amp; Baisse de tension","PASSIVE",
AK987="Defaut GE &amp; POWER Cabinet","PASSIVE",
AK987="Sharing","PASSIVE",
AK987="Sites strategiques &amp; DataCenter","PASSIVE",
AK987="Exclu","Exclu",
AK987="SAT","ACTIVE",
AK987="SPARE-ISSUE","SPARE-ISSUE",
AK987="Fiber CAmtel","ACTIVE",
AK987="Fiber AOF","ACTIVE",
AK987="Projet OCM (HUAWEI)","PLANNED WORKS",
AK987="Projet OCM (NOKIA)","PLANNED WORKS",
AK987="ACCESS-ISSUE","ACCESS-ISSUE",
AK987="Projet OCM (ZTE, NOKIA, autres projets)","PLANNED WORKS",
AK987="No root CAuse","No root cause",
AK987="ODU HS","ACTIVE",
AK987="IP &amp; VLAN","ACTIVE",
AK987="Warehouse HUAWEI","SPARE-ISSUE",
AK987="SPARE-HS","SPARE-ISSUE",
AK987="Power Telco","ACTIVE", AK987="no impacts","no impacts"
),"")</f>
        <v>No root cause</v>
      </c>
      <c r="AM987" s="108" t="s">
        <v>5537</v>
      </c>
      <c r="AN987" s="117" t="s">
        <v>3528</v>
      </c>
      <c r="AP987" s="23" t="s">
        <v>5537</v>
      </c>
      <c r="AQ987" s="23" t="s">
        <v>5537</v>
      </c>
      <c r="AR987" s="7"/>
      <c r="AS987" s="6"/>
      <c r="AT987" s="7"/>
      <c r="AU987" s="3" t="s">
        <v>5537</v>
      </c>
      <c r="AV987" s="24" t="s">
        <v>5537</v>
      </c>
      <c r="AW987" s="24" t="s">
        <v>5537</v>
      </c>
      <c r="AX987" s="24" t="s">
        <v>5537</v>
      </c>
      <c r="AY987" s="24" t="s">
        <v>5537</v>
      </c>
      <c r="AZ987" s="24" t="s">
        <v>5537</v>
      </c>
      <c r="BA987" s="24" t="s">
        <v>5537</v>
      </c>
      <c r="BB987" s="24" t="s">
        <v>5537</v>
      </c>
      <c r="BC987" s="24" t="s">
        <v>5537</v>
      </c>
      <c r="BD987" s="24" t="s">
        <v>5537</v>
      </c>
      <c r="BE987" s="24" t="s">
        <v>5537</v>
      </c>
      <c r="BF987" s="24" t="s">
        <v>5537</v>
      </c>
      <c r="BG987" s="24" t="s">
        <v>5537</v>
      </c>
      <c r="BH987" s="24" t="s">
        <v>5537</v>
      </c>
      <c r="BI987" s="9" t="s">
        <v>5537</v>
      </c>
      <c r="BJ987" s="14"/>
      <c r="BK987" s="14" t="s">
        <v>5537</v>
      </c>
      <c r="BL987" s="14" t="str">
        <f>_xlfn.XLOOKUP(B987,'[4]cell downs 18042026 17h'!$B:$B,'[4]cell downs 18042026 17h'!$B:$B,"")</f>
        <v/>
      </c>
      <c r="BM987" s="14" t="str">
        <f>_xlfn.XLOOKUP(B987,'[5]Cells Huawei 19042026 15h'!$B:$B,'[5]Cells Huawei 19042026 15h'!$B:$B,"")</f>
        <v/>
      </c>
      <c r="BN987" s="9" t="str">
        <f>_xlfn.XLOOKUP(B987,'[6]cells down 19042026 9H40'!$B:$B,'[6]cells down 19042026 9H40'!$B:$B,"")</f>
        <v/>
      </c>
      <c r="BO987" s="9" t="s">
        <v>3528</v>
      </c>
      <c r="BP987" s="9" t="s">
        <v>12</v>
      </c>
    </row>
    <row r="988" spans="1:68" s="9" customFormat="1" x14ac:dyDescent="0.35">
      <c r="A988" s="1" t="s">
        <v>172</v>
      </c>
      <c r="B988" s="8" t="s">
        <v>173</v>
      </c>
      <c r="C988" s="3" t="str">
        <f>_xlfn.XLOOKUP(B988,'[1]daily break down'!$D:$D,'[1]daily break down'!$E:$E,"")</f>
        <v>Garoua</v>
      </c>
      <c r="D988" s="1" t="s">
        <v>11</v>
      </c>
      <c r="E988" s="1" t="s">
        <v>12</v>
      </c>
      <c r="F988" s="3" t="s">
        <v>23</v>
      </c>
      <c r="G988" s="1" t="s">
        <v>24</v>
      </c>
      <c r="H988" s="39" t="str">
        <f>_xlfn.XLOOKUP(B988,[2]CALCULATION!$B:$B,[2]CALCULATION!$H:$H,"")</f>
        <v>Huawei</v>
      </c>
      <c r="I988" s="34">
        <v>0</v>
      </c>
      <c r="J988" s="34">
        <v>0.7093902400744222</v>
      </c>
      <c r="K988" s="34">
        <v>0</v>
      </c>
      <c r="L988" s="34">
        <v>0</v>
      </c>
      <c r="M988" s="34">
        <v>4.9199847046368355</v>
      </c>
      <c r="N988" s="34">
        <v>0</v>
      </c>
      <c r="O988" s="34">
        <v>0</v>
      </c>
      <c r="P988" s="34">
        <v>0</v>
      </c>
      <c r="Q988" s="34">
        <v>1.0701046990437547E-2</v>
      </c>
      <c r="R988" s="34">
        <v>6.5989789774364869E-3</v>
      </c>
      <c r="S988" s="109">
        <v>0</v>
      </c>
      <c r="T988" s="109">
        <f>_xlfn.XLOOKUP(B988,'[3]Nur des jours'!$B:$B,'[3]Nur des jours'!$U:$U,"")</f>
        <v>1.3658459677028134</v>
      </c>
      <c r="U988" s="109">
        <v>0</v>
      </c>
      <c r="V988" s="109">
        <v>2.0168798315227159</v>
      </c>
      <c r="W988" s="109">
        <v>1.3658459677028134</v>
      </c>
      <c r="X988" s="109">
        <v>0</v>
      </c>
      <c r="Y988" s="109">
        <v>6.2401907069254321</v>
      </c>
      <c r="Z988" s="109">
        <v>0</v>
      </c>
      <c r="AA988" s="109">
        <v>0</v>
      </c>
      <c r="AB988" s="109">
        <v>0</v>
      </c>
      <c r="AC988" s="109">
        <v>0</v>
      </c>
      <c r="AD988" s="109">
        <v>0</v>
      </c>
      <c r="AE988" s="109">
        <v>0</v>
      </c>
      <c r="AF988" s="109">
        <v>0</v>
      </c>
      <c r="AG988" s="57" t="str">
        <f>_xlfn.XLOOKUP(B988,[3]CALCULATION!$B:$B,[3]CALCULATION!$M:$M,"")</f>
        <v>Operationnel</v>
      </c>
      <c r="AH988" s="57"/>
      <c r="AI988" s="56" t="str" cm="1">
        <f t="array" ref="AI988">IFERROR(_xlfn.IFS(
AK988="MPR ISSUE","PDH",
AK988="BSS Hardware Issue","BSS",
AK988="Sites strategiques, MLL, Pylone, etc.","ENVTECH",
AK988="AKTIVCO DEFAUT GE &amp; POWER Cabinet","AKTIVCO",
AK988="AKTIVCO Coupure ENEO &amp; Baisse de tension","AKTIVCO GRID ONLY",
AK988="Coupure ENEO &amp; Baisse de tension","IHS GRID ONLY",
AK988="Defaut GE &amp; POWER Cabinet","IHS",
AK988="Sharing","Partners",
AK988="Sites strategiques &amp; DataCenter","SST &amp; DC",
AK988="Exclu","Exclu",
AK988="SAT","SAT",
AK988="SPARE-ISSUE","SPARE-ISSUE",
AK988="Fiber CAmtel","TRANS_FO_CAMTEL",
AK988="Fiber AOF","Fiber AOF",
AK988="Projet OCM (HUAWEI)","TRAVAUX-HUAWEI",
AK988="Projet OCM (NOKIA)","TRAVAUX-NOKIA",
AK988="ACCESS-ISSUE","ACCESS-ISSUE",
AK988="Projet OCM (ZTE, NOKIA, autres projets)","TRAVAUX OCM",
AK988="No root CAuse","No root cause",
AK988="ODU HS","PDH",
AK988="IP &amp; VLAN","PDH",
AK988="Warehouse HUAWEI","SPARE-ISSUE",
AK988="SPARE-HS","SPARE-ISSUE",
AK988="Power Telco","BSS",AK988="no impacts","no impacts"
),"")</f>
        <v>No root cause</v>
      </c>
      <c r="AJ988" s="56" t="str" cm="1">
        <f t="array" ref="AJ988">IFERROR(_xlfn.IFS(
AK988="MPR ISSUE","TX ISSUE",
AK988="BSS Hardware Issue","RAN ISSUE",
AK988="Sites strategiques, MLL, Pylone, etc.","ENVTECH",
AK988="AKTIVCO DEFAUT GE &amp; POWER Cabinet","POWER ISSUE",
AK988="AKTIVCO Coupure ENEO &amp; Baisse de tension","POWER ISSUE",
AK988="Coupure ENEO &amp; Baisse de tension","POWER ISSUE",
AK988="Defaut GE &amp; POWER Cabinet","POWER ISSUE",
AK988="Sharing","POWER ISSUE",
AK988="Sites strategiques &amp; DataCenter","POWER ISSUE",
AK988="Exclu","Exclu",
AK988="SAT","TX ISSUE",
AK988="SPARE-ISSUE","SPARE-ISSUE",
AK988="Fiber CAmtel","TX ISSUE",
AK988="Fiber AOF","TX ISSUE",
AK988="Projet OCM (HUAWEI)","TRAVAUX-HUAWEI",
AK988="Projet OCM (NOKIA)","TRAVAUX -NOKIA",
AK988="ACCESS-ISSUE","ACCESS-ISSUE",
AK988="Projet OCM (ZTE, NOKIA, autres projets)","TRAVAUX OCM",
AK988="No root CAuse","No root cause",
AK988="ODU HS","TX ISSUE",
AK988="IP &amp; VLAN","TX ISSUE",
AK988="Warehouse HUAWEI","SPARE-ISSUE",
AK988="SPARE-HS","SPARE-ISSUE",
AK988="Power Telco","RAN ISSUE",AK988="no impacts","no impacts"
),"")</f>
        <v>No root cause</v>
      </c>
      <c r="AK988" s="81" t="s">
        <v>5620</v>
      </c>
      <c r="AL988" s="56" t="str" cm="1">
        <f t="array" ref="AL988">IFERROR(_xlfn.IFS(
AK988="MPR ISSUE","ACTIVE",
AK988="BSS Hardware Issue","ACTIVE",
AK988="Sites strategiques, MLL, Pylone, etc.","PASSIVE",
AK988="AKTIVCO DEFAUT GE &amp; POWER Cabinet","PASSIVE",
AK988="AKTIVCO Coupure ENEO &amp; Baisse de tension","PASSIVE",
AK988="Coupure ENEO &amp; Baisse de tension","PASSIVE",
AK988="Defaut GE &amp; POWER Cabinet","PASSIVE",
AK988="Sharing","PASSIVE",
AK988="Sites strategiques &amp; DataCenter","PASSIVE",
AK988="Exclu","Exclu",
AK988="SAT","ACTIVE",
AK988="SPARE-ISSUE","SPARE-ISSUE",
AK988="Fiber CAmtel","ACTIVE",
AK988="Fiber AOF","ACTIVE",
AK988="Projet OCM (HUAWEI)","PLANNED WORKS",
AK988="Projet OCM (NOKIA)","PLANNED WORKS",
AK988="ACCESS-ISSUE","ACCESS-ISSUE",
AK988="Projet OCM (ZTE, NOKIA, autres projets)","PLANNED WORKS",
AK988="No root CAuse","No root cause",
AK988="ODU HS","ACTIVE",
AK988="IP &amp; VLAN","ACTIVE",
AK988="Warehouse HUAWEI","SPARE-ISSUE",
AK988="SPARE-HS","SPARE-ISSUE",
AK988="Power Telco","ACTIVE", AK988="no impacts","no impacts"
),"")</f>
        <v>No root cause</v>
      </c>
      <c r="AM988" s="108" t="s">
        <v>5537</v>
      </c>
      <c r="AN988" s="117" t="s">
        <v>173</v>
      </c>
      <c r="AP988" s="23" t="s">
        <v>5537</v>
      </c>
      <c r="AQ988" s="23" t="s">
        <v>5537</v>
      </c>
      <c r="AR988" s="7"/>
      <c r="AS988" s="6"/>
      <c r="AT988" s="7"/>
      <c r="AU988" s="3" t="s">
        <v>5537</v>
      </c>
      <c r="AV988" s="24" t="s">
        <v>5537</v>
      </c>
      <c r="AW988" s="24" t="s">
        <v>5537</v>
      </c>
      <c r="AX988" s="24" t="s">
        <v>5537</v>
      </c>
      <c r="AY988" s="24" t="s">
        <v>5537</v>
      </c>
      <c r="AZ988" s="24" t="s">
        <v>5537</v>
      </c>
      <c r="BA988" s="24" t="s">
        <v>5537</v>
      </c>
      <c r="BB988" s="24" t="s">
        <v>5537</v>
      </c>
      <c r="BC988" s="24" t="s">
        <v>5537</v>
      </c>
      <c r="BD988" s="24" t="s">
        <v>5537</v>
      </c>
      <c r="BE988" s="24" t="s">
        <v>5537</v>
      </c>
      <c r="BF988" s="24" t="s">
        <v>5537</v>
      </c>
      <c r="BG988" s="24" t="s">
        <v>5537</v>
      </c>
      <c r="BH988" s="24" t="s">
        <v>5537</v>
      </c>
      <c r="BI988" s="9" t="s">
        <v>5537</v>
      </c>
      <c r="BJ988" s="14"/>
      <c r="BK988" s="14" t="s">
        <v>5537</v>
      </c>
      <c r="BL988" s="14" t="str">
        <f>_xlfn.XLOOKUP(B988,'[4]cell downs 18042026 17h'!$B:$B,'[4]cell downs 18042026 17h'!$B:$B,"")</f>
        <v/>
      </c>
      <c r="BM988" s="14" t="str">
        <f>_xlfn.XLOOKUP(B988,'[5]Cells Huawei 19042026 15h'!$B:$B,'[5]Cells Huawei 19042026 15h'!$B:$B,"")</f>
        <v/>
      </c>
      <c r="BN988" s="9" t="str">
        <f>_xlfn.XLOOKUP(B988,'[6]cells down 19042026 9H40'!$B:$B,'[6]cells down 19042026 9H40'!$B:$B,"")</f>
        <v/>
      </c>
      <c r="BO988" s="9" t="s">
        <v>173</v>
      </c>
      <c r="BP988" s="9" t="s">
        <v>12</v>
      </c>
    </row>
    <row r="989" spans="1:68" s="9" customFormat="1" x14ac:dyDescent="0.35">
      <c r="A989" s="1" t="s">
        <v>3389</v>
      </c>
      <c r="B989" s="8" t="s">
        <v>3390</v>
      </c>
      <c r="C989" s="3" t="str">
        <f>_xlfn.XLOOKUP(B989,'[1]daily break down'!$D:$D,'[1]daily break down'!$E:$E,"")</f>
        <v>Yaounde</v>
      </c>
      <c r="D989" s="1" t="s">
        <v>11</v>
      </c>
      <c r="E989" s="1" t="s">
        <v>12</v>
      </c>
      <c r="F989" s="3" t="s">
        <v>37</v>
      </c>
      <c r="G989" s="1" t="s">
        <v>38</v>
      </c>
      <c r="H989" s="41" t="str">
        <f>_xlfn.XLOOKUP(B989,[2]CALCULATION!$B:$B,[2]CALCULATION!$H:$H,"")</f>
        <v>ZTE</v>
      </c>
      <c r="I989" s="34">
        <v>0</v>
      </c>
      <c r="J989" s="34">
        <v>0</v>
      </c>
      <c r="K989" s="34">
        <v>0</v>
      </c>
      <c r="L989" s="34">
        <v>1.0665376833802823E-2</v>
      </c>
      <c r="M989" s="34">
        <v>0</v>
      </c>
      <c r="N989" s="34">
        <v>0</v>
      </c>
      <c r="O989" s="34">
        <v>1.0879397773611608E-2</v>
      </c>
      <c r="P989" s="34">
        <v>0</v>
      </c>
      <c r="Q989" s="34">
        <v>0</v>
      </c>
      <c r="R989" s="34">
        <v>0</v>
      </c>
      <c r="S989" s="109">
        <v>0</v>
      </c>
      <c r="T989" s="109">
        <f>_xlfn.XLOOKUP(B989,'[3]Nur des jours'!$B:$B,'[3]Nur des jours'!$U:$U,"")</f>
        <v>0</v>
      </c>
      <c r="U989" s="109">
        <v>0</v>
      </c>
      <c r="V989" s="109">
        <v>0</v>
      </c>
      <c r="W989" s="109">
        <v>0</v>
      </c>
      <c r="X989" s="109">
        <v>0</v>
      </c>
      <c r="Y989" s="109">
        <v>6.0046428275875856</v>
      </c>
      <c r="Z989" s="109">
        <v>0</v>
      </c>
      <c r="AA989" s="109">
        <v>0</v>
      </c>
      <c r="AB989" s="109">
        <v>0</v>
      </c>
      <c r="AC989" s="109">
        <v>0</v>
      </c>
      <c r="AD989" s="109">
        <v>0</v>
      </c>
      <c r="AE989" s="109">
        <v>0</v>
      </c>
      <c r="AF989" s="109">
        <v>0</v>
      </c>
      <c r="AG989" s="57" t="str">
        <f>_xlfn.XLOOKUP(B989,[3]CALCULATION!$B:$B,[3]CALCULATION!$M:$M,"")</f>
        <v>Operationnel</v>
      </c>
      <c r="AH989" s="57"/>
      <c r="AI989" s="56" t="str" cm="1">
        <f t="array" ref="AI989">IFERROR(_xlfn.IFS(
AK989="MPR ISSUE","PDH",
AK989="BSS Hardware Issue","BSS",
AK989="Sites strategiques, MLL, Pylone, etc.","ENVTECH",
AK989="AKTIVCO DEFAUT GE &amp; POWER Cabinet","AKTIVCO",
AK989="AKTIVCO Coupure ENEO &amp; Baisse de tension","AKTIVCO GRID ONLY",
AK989="Coupure ENEO &amp; Baisse de tension","IHS GRID ONLY",
AK989="Defaut GE &amp; POWER Cabinet","IHS",
AK989="Sharing","Partners",
AK989="Sites strategiques &amp; DataCenter","SST &amp; DC",
AK989="Exclu","Exclu",
AK989="SAT","SAT",
AK989="SPARE-ISSUE","SPARE-ISSUE",
AK989="Fiber CAmtel","TRANS_FO_CAMTEL",
AK989="Fiber AOF","Fiber AOF",
AK989="Projet OCM (HUAWEI)","TRAVAUX-HUAWEI",
AK989="Projet OCM (NOKIA)","TRAVAUX-NOKIA",
AK989="ACCESS-ISSUE","ACCESS-ISSUE",
AK989="Projet OCM (ZTE, NOKIA, autres projets)","TRAVAUX OCM",
AK989="No root CAuse","No root cause",
AK989="ODU HS","PDH",
AK989="IP &amp; VLAN","PDH",
AK989="Warehouse HUAWEI","SPARE-ISSUE",
AK989="SPARE-HS","SPARE-ISSUE",
AK989="Power Telco","BSS",AK989="no impacts","no impacts"
),"")</f>
        <v>No root cause</v>
      </c>
      <c r="AJ989" s="56" t="str" cm="1">
        <f t="array" ref="AJ989">IFERROR(_xlfn.IFS(
AK989="MPR ISSUE","TX ISSUE",
AK989="BSS Hardware Issue","RAN ISSUE",
AK989="Sites strategiques, MLL, Pylone, etc.","ENVTECH",
AK989="AKTIVCO DEFAUT GE &amp; POWER Cabinet","POWER ISSUE",
AK989="AKTIVCO Coupure ENEO &amp; Baisse de tension","POWER ISSUE",
AK989="Coupure ENEO &amp; Baisse de tension","POWER ISSUE",
AK989="Defaut GE &amp; POWER Cabinet","POWER ISSUE",
AK989="Sharing","POWER ISSUE",
AK989="Sites strategiques &amp; DataCenter","POWER ISSUE",
AK989="Exclu","Exclu",
AK989="SAT","TX ISSUE",
AK989="SPARE-ISSUE","SPARE-ISSUE",
AK989="Fiber CAmtel","TX ISSUE",
AK989="Fiber AOF","TX ISSUE",
AK989="Projet OCM (HUAWEI)","TRAVAUX-HUAWEI",
AK989="Projet OCM (NOKIA)","TRAVAUX -NOKIA",
AK989="ACCESS-ISSUE","ACCESS-ISSUE",
AK989="Projet OCM (ZTE, NOKIA, autres projets)","TRAVAUX OCM",
AK989="No root CAuse","No root cause",
AK989="ODU HS","TX ISSUE",
AK989="IP &amp; VLAN","TX ISSUE",
AK989="Warehouse HUAWEI","SPARE-ISSUE",
AK989="SPARE-HS","SPARE-ISSUE",
AK989="Power Telco","RAN ISSUE",AK989="no impacts","no impacts"
),"")</f>
        <v>No root cause</v>
      </c>
      <c r="AK989" s="81" t="s">
        <v>5620</v>
      </c>
      <c r="AL989" s="56" t="str" cm="1">
        <f t="array" ref="AL989">IFERROR(_xlfn.IFS(
AK989="MPR ISSUE","ACTIVE",
AK989="BSS Hardware Issue","ACTIVE",
AK989="Sites strategiques, MLL, Pylone, etc.","PASSIVE",
AK989="AKTIVCO DEFAUT GE &amp; POWER Cabinet","PASSIVE",
AK989="AKTIVCO Coupure ENEO &amp; Baisse de tension","PASSIVE",
AK989="Coupure ENEO &amp; Baisse de tension","PASSIVE",
AK989="Defaut GE &amp; POWER Cabinet","PASSIVE",
AK989="Sharing","PASSIVE",
AK989="Sites strategiques &amp; DataCenter","PASSIVE",
AK989="Exclu","Exclu",
AK989="SAT","ACTIVE",
AK989="SPARE-ISSUE","SPARE-ISSUE",
AK989="Fiber CAmtel","ACTIVE",
AK989="Fiber AOF","ACTIVE",
AK989="Projet OCM (HUAWEI)","PLANNED WORKS",
AK989="Projet OCM (NOKIA)","PLANNED WORKS",
AK989="ACCESS-ISSUE","ACCESS-ISSUE",
AK989="Projet OCM (ZTE, NOKIA, autres projets)","PLANNED WORKS",
AK989="No root CAuse","No root cause",
AK989="ODU HS","ACTIVE",
AK989="IP &amp; VLAN","ACTIVE",
AK989="Warehouse HUAWEI","SPARE-ISSUE",
AK989="SPARE-HS","SPARE-ISSUE",
AK989="Power Telco","ACTIVE", AK989="no impacts","no impacts"
),"")</f>
        <v>No root cause</v>
      </c>
      <c r="AM989" s="108" t="s">
        <v>5537</v>
      </c>
      <c r="AN989" s="117" t="s">
        <v>3390</v>
      </c>
      <c r="AP989" s="23" t="s">
        <v>5537</v>
      </c>
      <c r="AQ989" s="23" t="s">
        <v>5537</v>
      </c>
      <c r="AR989" s="7"/>
      <c r="AS989" s="6"/>
      <c r="AT989" s="7"/>
      <c r="AU989" s="3" t="s">
        <v>5537</v>
      </c>
      <c r="AV989" s="24" t="s">
        <v>5537</v>
      </c>
      <c r="AW989" s="24" t="s">
        <v>5537</v>
      </c>
      <c r="AX989" s="24" t="s">
        <v>5537</v>
      </c>
      <c r="AY989" s="24" t="s">
        <v>5537</v>
      </c>
      <c r="AZ989" s="24" t="s">
        <v>5537</v>
      </c>
      <c r="BA989" s="24" t="s">
        <v>5537</v>
      </c>
      <c r="BB989" s="24" t="s">
        <v>5537</v>
      </c>
      <c r="BC989" s="24" t="s">
        <v>5537</v>
      </c>
      <c r="BD989" s="24" t="s">
        <v>5537</v>
      </c>
      <c r="BE989" s="24" t="s">
        <v>5537</v>
      </c>
      <c r="BF989" s="24" t="s">
        <v>5537</v>
      </c>
      <c r="BG989" s="24" t="s">
        <v>5537</v>
      </c>
      <c r="BH989" s="24" t="s">
        <v>5537</v>
      </c>
      <c r="BI989" s="9" t="s">
        <v>5537</v>
      </c>
      <c r="BJ989" s="14"/>
      <c r="BK989" s="14" t="s">
        <v>5537</v>
      </c>
      <c r="BL989" s="14" t="str">
        <f>_xlfn.XLOOKUP(B989,'[4]cell downs 18042026 17h'!$B:$B,'[4]cell downs 18042026 17h'!$B:$B,"")</f>
        <v/>
      </c>
      <c r="BM989" s="14" t="str">
        <f>_xlfn.XLOOKUP(B989,'[5]Cells Huawei 19042026 15h'!$B:$B,'[5]Cells Huawei 19042026 15h'!$B:$B,"")</f>
        <v/>
      </c>
      <c r="BN989" s="9" t="str">
        <f>_xlfn.XLOOKUP(B989,'[6]cells down 19042026 9H40'!$B:$B,'[6]cells down 19042026 9H40'!$B:$B,"")</f>
        <v/>
      </c>
      <c r="BO989" s="9" t="s">
        <v>3390</v>
      </c>
      <c r="BP989" s="9" t="s">
        <v>12</v>
      </c>
    </row>
    <row r="990" spans="1:68" s="9" customFormat="1" x14ac:dyDescent="0.35">
      <c r="A990" s="1" t="s">
        <v>2167</v>
      </c>
      <c r="B990" s="8" t="s">
        <v>2168</v>
      </c>
      <c r="C990" s="3" t="str">
        <f>_xlfn.XLOOKUP(B990,'[1]daily break down'!$D:$D,'[1]daily break down'!$E:$E,"")</f>
        <v>SUD-OUEST</v>
      </c>
      <c r="D990" s="1" t="s">
        <v>11</v>
      </c>
      <c r="E990" s="1" t="s">
        <v>12</v>
      </c>
      <c r="F990" s="3" t="s">
        <v>13</v>
      </c>
      <c r="G990" s="1" t="s">
        <v>14</v>
      </c>
      <c r="H990" s="39" t="str">
        <f>_xlfn.XLOOKUP(B990,[2]CALCULATION!$B:$B,[2]CALCULATION!$H:$H,"")</f>
        <v>Huawei</v>
      </c>
      <c r="I990" s="34">
        <v>0</v>
      </c>
      <c r="J990" s="34">
        <v>0</v>
      </c>
      <c r="K990" s="34">
        <v>0</v>
      </c>
      <c r="L990" s="34">
        <v>0</v>
      </c>
      <c r="M990" s="34">
        <v>0</v>
      </c>
      <c r="N990" s="34">
        <v>0</v>
      </c>
      <c r="O990" s="34">
        <v>0</v>
      </c>
      <c r="P990" s="34">
        <v>0</v>
      </c>
      <c r="Q990" s="34">
        <v>0</v>
      </c>
      <c r="R990" s="34">
        <v>0</v>
      </c>
      <c r="S990" s="109">
        <v>0</v>
      </c>
      <c r="T990" s="109">
        <f>_xlfn.XLOOKUP(B990,'[3]Nur des jours'!$B:$B,'[3]Nur des jours'!$U:$U,"")</f>
        <v>0</v>
      </c>
      <c r="U990" s="109">
        <v>0</v>
      </c>
      <c r="V990" s="109">
        <v>0</v>
      </c>
      <c r="W990" s="109">
        <v>0</v>
      </c>
      <c r="X990" s="109">
        <v>0</v>
      </c>
      <c r="Y990" s="109">
        <v>5.6052084135911855</v>
      </c>
      <c r="Z990" s="109">
        <v>0</v>
      </c>
      <c r="AA990" s="109">
        <v>0</v>
      </c>
      <c r="AB990" s="109">
        <v>0</v>
      </c>
      <c r="AC990" s="109">
        <v>0</v>
      </c>
      <c r="AD990" s="109">
        <v>0</v>
      </c>
      <c r="AE990" s="109">
        <v>0</v>
      </c>
      <c r="AF990" s="109">
        <v>0</v>
      </c>
      <c r="AG990" s="57" t="str">
        <f>_xlfn.XLOOKUP(B990,[3]CALCULATION!$B:$B,[3]CALCULATION!$M:$M,"")</f>
        <v>Insecurity</v>
      </c>
      <c r="AH990" s="57"/>
      <c r="AI990" s="56" t="str" cm="1">
        <f t="array" ref="AI990">IFERROR(_xlfn.IFS(
AK990="MPR ISSUE","PDH",
AK990="BSS Hardware Issue","BSS",
AK990="Sites strategiques, MLL, Pylone, etc.","ENVTECH",
AK990="AKTIVCO DEFAUT GE &amp; POWER Cabinet","AKTIVCO",
AK990="AKTIVCO Coupure ENEO &amp; Baisse de tension","AKTIVCO GRID ONLY",
AK990="Coupure ENEO &amp; Baisse de tension","IHS GRID ONLY",
AK990="Defaut GE &amp; POWER Cabinet","IHS",
AK990="Sharing","Partners",
AK990="Sites strategiques &amp; DataCenter","SST &amp; DC",
AK990="Exclu","Exclu",
AK990="SAT","SAT",
AK990="SPARE-ISSUE","SPARE-ISSUE",
AK990="Fiber CAmtel","TRANS_FO_CAMTEL",
AK990="Fiber AOF","Fiber AOF",
AK990="Projet OCM (HUAWEI)","TRAVAUX-HUAWEI",
AK990="Projet OCM (NOKIA)","TRAVAUX-NOKIA",
AK990="ACCESS-ISSUE","ACCESS-ISSUE",
AK990="Projet OCM (ZTE, NOKIA, autres projets)","TRAVAUX OCM",
AK990="No root CAuse","No root cause",
AK990="ODU HS","PDH",
AK990="IP &amp; VLAN","PDH",
AK990="Warehouse HUAWEI","SPARE-ISSUE",
AK990="SPARE-HS","SPARE-ISSUE",
AK990="Power Telco","BSS",AK990="no impacts","no impacts"
),"")</f>
        <v>No root cause</v>
      </c>
      <c r="AJ990" s="56" t="str" cm="1">
        <f t="array" ref="AJ990">IFERROR(_xlfn.IFS(
AK990="MPR ISSUE","TX ISSUE",
AK990="BSS Hardware Issue","RAN ISSUE",
AK990="Sites strategiques, MLL, Pylone, etc.","ENVTECH",
AK990="AKTIVCO DEFAUT GE &amp; POWER Cabinet","POWER ISSUE",
AK990="AKTIVCO Coupure ENEO &amp; Baisse de tension","POWER ISSUE",
AK990="Coupure ENEO &amp; Baisse de tension","POWER ISSUE",
AK990="Defaut GE &amp; POWER Cabinet","POWER ISSUE",
AK990="Sharing","POWER ISSUE",
AK990="Sites strategiques &amp; DataCenter","POWER ISSUE",
AK990="Exclu","Exclu",
AK990="SAT","TX ISSUE",
AK990="SPARE-ISSUE","SPARE-ISSUE",
AK990="Fiber CAmtel","TX ISSUE",
AK990="Fiber AOF","TX ISSUE",
AK990="Projet OCM (HUAWEI)","TRAVAUX-HUAWEI",
AK990="Projet OCM (NOKIA)","TRAVAUX -NOKIA",
AK990="ACCESS-ISSUE","ACCESS-ISSUE",
AK990="Projet OCM (ZTE, NOKIA, autres projets)","TRAVAUX OCM",
AK990="No root CAuse","No root cause",
AK990="ODU HS","TX ISSUE",
AK990="IP &amp; VLAN","TX ISSUE",
AK990="Warehouse HUAWEI","SPARE-ISSUE",
AK990="SPARE-HS","SPARE-ISSUE",
AK990="Power Telco","RAN ISSUE",AK990="no impacts","no impacts"
),"")</f>
        <v>No root cause</v>
      </c>
      <c r="AK990" s="81" t="s">
        <v>5620</v>
      </c>
      <c r="AL990" s="56" t="str" cm="1">
        <f t="array" ref="AL990">IFERROR(_xlfn.IFS(
AK990="MPR ISSUE","ACTIVE",
AK990="BSS Hardware Issue","ACTIVE",
AK990="Sites strategiques, MLL, Pylone, etc.","PASSIVE",
AK990="AKTIVCO DEFAUT GE &amp; POWER Cabinet","PASSIVE",
AK990="AKTIVCO Coupure ENEO &amp; Baisse de tension","PASSIVE",
AK990="Coupure ENEO &amp; Baisse de tension","PASSIVE",
AK990="Defaut GE &amp; POWER Cabinet","PASSIVE",
AK990="Sharing","PASSIVE",
AK990="Sites strategiques &amp; DataCenter","PASSIVE",
AK990="Exclu","Exclu",
AK990="SAT","ACTIVE",
AK990="SPARE-ISSUE","SPARE-ISSUE",
AK990="Fiber CAmtel","ACTIVE",
AK990="Fiber AOF","ACTIVE",
AK990="Projet OCM (HUAWEI)","PLANNED WORKS",
AK990="Projet OCM (NOKIA)","PLANNED WORKS",
AK990="ACCESS-ISSUE","ACCESS-ISSUE",
AK990="Projet OCM (ZTE, NOKIA, autres projets)","PLANNED WORKS",
AK990="No root CAuse","No root cause",
AK990="ODU HS","ACTIVE",
AK990="IP &amp; VLAN","ACTIVE",
AK990="Warehouse HUAWEI","SPARE-ISSUE",
AK990="SPARE-HS","SPARE-ISSUE",
AK990="Power Telco","ACTIVE", AK990="no impacts","no impacts"
),"")</f>
        <v>No root cause</v>
      </c>
      <c r="AM990" s="108" t="s">
        <v>5537</v>
      </c>
      <c r="AN990" s="117" t="s">
        <v>2168</v>
      </c>
      <c r="AP990" s="23" t="s">
        <v>5537</v>
      </c>
      <c r="AQ990" s="23" t="s">
        <v>5537</v>
      </c>
      <c r="AR990" s="7"/>
      <c r="AS990" s="6"/>
      <c r="AT990" s="7"/>
      <c r="AU990" s="3" t="s">
        <v>5537</v>
      </c>
      <c r="AV990" s="24" t="s">
        <v>5537</v>
      </c>
      <c r="AW990" s="24" t="s">
        <v>5537</v>
      </c>
      <c r="AX990" s="24" t="s">
        <v>5537</v>
      </c>
      <c r="AY990" s="24" t="s">
        <v>5537</v>
      </c>
      <c r="AZ990" s="24" t="s">
        <v>5537</v>
      </c>
      <c r="BA990" s="24" t="s">
        <v>5537</v>
      </c>
      <c r="BB990" s="24" t="s">
        <v>5537</v>
      </c>
      <c r="BC990" s="24" t="s">
        <v>5537</v>
      </c>
      <c r="BD990" s="24" t="s">
        <v>5537</v>
      </c>
      <c r="BE990" s="24" t="s">
        <v>5537</v>
      </c>
      <c r="BF990" s="24" t="s">
        <v>5537</v>
      </c>
      <c r="BG990" s="24" t="s">
        <v>5537</v>
      </c>
      <c r="BH990" s="24" t="s">
        <v>5537</v>
      </c>
      <c r="BI990" s="9" t="s">
        <v>5537</v>
      </c>
      <c r="BJ990" s="14"/>
      <c r="BK990" s="14" t="s">
        <v>5537</v>
      </c>
      <c r="BL990" s="14" t="str">
        <f>_xlfn.XLOOKUP(B990,'[4]cell downs 18042026 17h'!$B:$B,'[4]cell downs 18042026 17h'!$B:$B,"")</f>
        <v/>
      </c>
      <c r="BM990" s="14" t="str">
        <f>_xlfn.XLOOKUP(B990,'[5]Cells Huawei 19042026 15h'!$B:$B,'[5]Cells Huawei 19042026 15h'!$B:$B,"")</f>
        <v/>
      </c>
      <c r="BN990" s="9" t="str">
        <f>_xlfn.XLOOKUP(B990,'[6]cells down 19042026 9H40'!$B:$B,'[6]cells down 19042026 9H40'!$B:$B,"")</f>
        <v/>
      </c>
      <c r="BO990" s="9" t="s">
        <v>2168</v>
      </c>
      <c r="BP990" s="9" t="s">
        <v>5537</v>
      </c>
    </row>
    <row r="991" spans="1:68" s="9" customFormat="1" x14ac:dyDescent="0.35">
      <c r="A991" s="25" t="s">
        <v>5444</v>
      </c>
      <c r="B991" s="32" t="s">
        <v>5445</v>
      </c>
      <c r="C991" s="3" t="str">
        <f>_xlfn.XLOOKUP(B991,'[1]daily break down'!$D:$D,'[1]daily break down'!$E:$E,"")</f>
        <v>NORD</v>
      </c>
      <c r="D991" s="25" t="s">
        <v>357</v>
      </c>
      <c r="E991" s="25" t="s">
        <v>122</v>
      </c>
      <c r="F991" s="25" t="s">
        <v>5403</v>
      </c>
      <c r="G991" s="25" t="s">
        <v>732</v>
      </c>
      <c r="H991" s="39" t="str">
        <f>_xlfn.XLOOKUP(B991,[2]CALCULATION!$B:$B,[2]CALCULATION!$H:$H,"")</f>
        <v>Huawei</v>
      </c>
      <c r="I991" s="34">
        <v>6.22979285626639</v>
      </c>
      <c r="J991" s="34">
        <v>3.342828729029514</v>
      </c>
      <c r="K991" s="34">
        <v>0</v>
      </c>
      <c r="L991" s="34">
        <v>0</v>
      </c>
      <c r="M991" s="34">
        <v>3.4642142720577116</v>
      </c>
      <c r="N991" s="34">
        <v>7.1004657095650243</v>
      </c>
      <c r="O991" s="34">
        <v>0</v>
      </c>
      <c r="P991" s="34">
        <v>0</v>
      </c>
      <c r="Q991" s="34">
        <v>0</v>
      </c>
      <c r="R991" s="34">
        <v>0</v>
      </c>
      <c r="S991" s="109">
        <v>0</v>
      </c>
      <c r="T991" s="109">
        <f>_xlfn.XLOOKUP(B991,'[3]Nur des jours'!$B:$B,'[3]Nur des jours'!$U:$U,"")</f>
        <v>0</v>
      </c>
      <c r="U991" s="109">
        <v>0</v>
      </c>
      <c r="V991" s="109">
        <v>0</v>
      </c>
      <c r="W991" s="109">
        <v>0</v>
      </c>
      <c r="X991" s="109">
        <v>0</v>
      </c>
      <c r="Y991" s="109">
        <v>5.4294437167732488</v>
      </c>
      <c r="Z991" s="109">
        <v>3.4147932700402075</v>
      </c>
      <c r="AA991" s="109">
        <v>0</v>
      </c>
      <c r="AB991" s="109">
        <v>0</v>
      </c>
      <c r="AC991" s="109">
        <v>0</v>
      </c>
      <c r="AD991" s="109">
        <v>0</v>
      </c>
      <c r="AE991" s="109">
        <v>0</v>
      </c>
      <c r="AF991" s="109">
        <v>0</v>
      </c>
      <c r="AG991" s="57" t="str">
        <f>_xlfn.XLOOKUP(B991,[3]CALCULATION!$B:$B,[3]CALCULATION!$M:$M,"")</f>
        <v>Operationnel</v>
      </c>
      <c r="AH991" s="57"/>
      <c r="AI991" s="56" t="str" cm="1">
        <f t="array" ref="AI991">IFERROR(_xlfn.IFS(
AK991="MPR ISSUE","PDH",
AK991="BSS Hardware Issue","BSS",
AK991="Sites strategiques, MLL, Pylone, etc.","ENVTECH",
AK991="AKTIVCO DEFAUT GE &amp; POWER Cabinet","AKTIVCO",
AK991="AKTIVCO Coupure ENEO &amp; Baisse de tension","AKTIVCO GRID ONLY",
AK991="Coupure ENEO &amp; Baisse de tension","IHS GRID ONLY",
AK991="Defaut GE &amp; POWER Cabinet","IHS",
AK991="Sharing","Partners",
AK991="Sites strategiques &amp; DataCenter","SST &amp; DC",
AK991="Exclu","Exclu",
AK991="SAT","SAT",
AK991="SPARE-ISSUE","SPARE-ISSUE",
AK991="Fiber CAmtel","TRANS_FO_CAMTEL",
AK991="Fiber AOF","Fiber AOF",
AK991="Projet OCM (HUAWEI)","TRAVAUX-HUAWEI",
AK991="Projet OCM (NOKIA)","TRAVAUX-NOKIA",
AK991="ACCESS-ISSUE","ACCESS-ISSUE",
AK991="Projet OCM (ZTE, NOKIA, autres projets)","TRAVAUX OCM",
AK991="No root CAuse","No root cause",
AK991="ODU HS","PDH",
AK991="IP &amp; VLAN","PDH",
AK991="Warehouse HUAWEI","SPARE-ISSUE",
AK991="SPARE-HS","SPARE-ISSUE",
AK991="Power Telco","BSS",AK991="no impacts","no impacts"
),"")</f>
        <v>No root cause</v>
      </c>
      <c r="AJ991" s="56" t="str" cm="1">
        <f t="array" ref="AJ991">IFERROR(_xlfn.IFS(
AK991="MPR ISSUE","TX ISSUE",
AK991="BSS Hardware Issue","RAN ISSUE",
AK991="Sites strategiques, MLL, Pylone, etc.","ENVTECH",
AK991="AKTIVCO DEFAUT GE &amp; POWER Cabinet","POWER ISSUE",
AK991="AKTIVCO Coupure ENEO &amp; Baisse de tension","POWER ISSUE",
AK991="Coupure ENEO &amp; Baisse de tension","POWER ISSUE",
AK991="Defaut GE &amp; POWER Cabinet","POWER ISSUE",
AK991="Sharing","POWER ISSUE",
AK991="Sites strategiques &amp; DataCenter","POWER ISSUE",
AK991="Exclu","Exclu",
AK991="SAT","TX ISSUE",
AK991="SPARE-ISSUE","SPARE-ISSUE",
AK991="Fiber CAmtel","TX ISSUE",
AK991="Fiber AOF","TX ISSUE",
AK991="Projet OCM (HUAWEI)","TRAVAUX-HUAWEI",
AK991="Projet OCM (NOKIA)","TRAVAUX -NOKIA",
AK991="ACCESS-ISSUE","ACCESS-ISSUE",
AK991="Projet OCM (ZTE, NOKIA, autres projets)","TRAVAUX OCM",
AK991="No root CAuse","No root cause",
AK991="ODU HS","TX ISSUE",
AK991="IP &amp; VLAN","TX ISSUE",
AK991="Warehouse HUAWEI","SPARE-ISSUE",
AK991="SPARE-HS","SPARE-ISSUE",
AK991="Power Telco","RAN ISSUE",AK991="no impacts","no impacts"
),"")</f>
        <v>No root cause</v>
      </c>
      <c r="AK991" s="81" t="s">
        <v>5620</v>
      </c>
      <c r="AL991" s="56" t="str" cm="1">
        <f t="array" ref="AL991">IFERROR(_xlfn.IFS(
AK991="MPR ISSUE","ACTIVE",
AK991="BSS Hardware Issue","ACTIVE",
AK991="Sites strategiques, MLL, Pylone, etc.","PASSIVE",
AK991="AKTIVCO DEFAUT GE &amp; POWER Cabinet","PASSIVE",
AK991="AKTIVCO Coupure ENEO &amp; Baisse de tension","PASSIVE",
AK991="Coupure ENEO &amp; Baisse de tension","PASSIVE",
AK991="Defaut GE &amp; POWER Cabinet","PASSIVE",
AK991="Sharing","PASSIVE",
AK991="Sites strategiques &amp; DataCenter","PASSIVE",
AK991="Exclu","Exclu",
AK991="SAT","ACTIVE",
AK991="SPARE-ISSUE","SPARE-ISSUE",
AK991="Fiber CAmtel","ACTIVE",
AK991="Fiber AOF","ACTIVE",
AK991="Projet OCM (HUAWEI)","PLANNED WORKS",
AK991="Projet OCM (NOKIA)","PLANNED WORKS",
AK991="ACCESS-ISSUE","ACCESS-ISSUE",
AK991="Projet OCM (ZTE, NOKIA, autres projets)","PLANNED WORKS",
AK991="No root CAuse","No root cause",
AK991="ODU HS","ACTIVE",
AK991="IP &amp; VLAN","ACTIVE",
AK991="Warehouse HUAWEI","SPARE-ISSUE",
AK991="SPARE-HS","SPARE-ISSUE",
AK991="Power Telco","ACTIVE", AK991="no impacts","no impacts"
),"")</f>
        <v>No root cause</v>
      </c>
      <c r="AM991" s="108" t="s">
        <v>5537</v>
      </c>
      <c r="AN991" s="117" t="s">
        <v>5445</v>
      </c>
      <c r="AP991" s="23" t="s">
        <v>5537</v>
      </c>
      <c r="AQ991" s="23" t="s">
        <v>5537</v>
      </c>
      <c r="AR991" s="7"/>
      <c r="AS991" s="6"/>
      <c r="AT991" s="7"/>
      <c r="AU991" s="3" t="s">
        <v>5537</v>
      </c>
      <c r="AV991" s="24" t="s">
        <v>5537</v>
      </c>
      <c r="AW991" s="24" t="s">
        <v>5537</v>
      </c>
      <c r="AX991" s="24" t="s">
        <v>5537</v>
      </c>
      <c r="AY991" s="24" t="s">
        <v>5537</v>
      </c>
      <c r="AZ991" s="24" t="s">
        <v>5537</v>
      </c>
      <c r="BA991" s="24" t="s">
        <v>5537</v>
      </c>
      <c r="BB991" s="24" t="s">
        <v>5537</v>
      </c>
      <c r="BC991" s="24" t="s">
        <v>5537</v>
      </c>
      <c r="BD991" s="24" t="s">
        <v>5537</v>
      </c>
      <c r="BE991" s="24" t="s">
        <v>5537</v>
      </c>
      <c r="BF991" s="24" t="s">
        <v>5537</v>
      </c>
      <c r="BG991" s="24" t="s">
        <v>5537</v>
      </c>
      <c r="BH991" s="24" t="s">
        <v>5537</v>
      </c>
      <c r="BI991" s="9" t="s">
        <v>5537</v>
      </c>
      <c r="BJ991" s="14"/>
      <c r="BK991" s="14" t="s">
        <v>5537</v>
      </c>
      <c r="BL991" s="14" t="str">
        <f>_xlfn.XLOOKUP(B991,'[4]cell downs 18042026 17h'!$B:$B,'[4]cell downs 18042026 17h'!$B:$B,"")</f>
        <v/>
      </c>
      <c r="BM991" s="14" t="str">
        <f>_xlfn.XLOOKUP(B991,'[5]Cells Huawei 19042026 15h'!$B:$B,'[5]Cells Huawei 19042026 15h'!$B:$B,"")</f>
        <v/>
      </c>
      <c r="BN991" s="9" t="str">
        <f>_xlfn.XLOOKUP(B991,'[6]cells down 19042026 9H40'!$B:$B,'[6]cells down 19042026 9H40'!$B:$B,"")</f>
        <v/>
      </c>
      <c r="BO991" s="9" t="s">
        <v>5537</v>
      </c>
      <c r="BP991" s="9" t="s">
        <v>5537</v>
      </c>
    </row>
    <row r="992" spans="1:68" s="9" customFormat="1" x14ac:dyDescent="0.35">
      <c r="A992" s="1" t="s">
        <v>2073</v>
      </c>
      <c r="B992" s="8" t="s">
        <v>2074</v>
      </c>
      <c r="C992" s="3" t="str">
        <f>_xlfn.XLOOKUP(B992,'[1]daily break down'!$D:$D,'[1]daily break down'!$E:$E,"")</f>
        <v>NORD</v>
      </c>
      <c r="D992" s="1" t="s">
        <v>21</v>
      </c>
      <c r="E992" s="1" t="s">
        <v>122</v>
      </c>
      <c r="F992" s="3" t="s">
        <v>23</v>
      </c>
      <c r="G992" s="1" t="s">
        <v>2075</v>
      </c>
      <c r="H992" s="39" t="str">
        <f>_xlfn.XLOOKUP(B992,[2]CALCULATION!$B:$B,[2]CALCULATION!$H:$H,"")</f>
        <v>Huawei</v>
      </c>
      <c r="I992" s="34">
        <v>0</v>
      </c>
      <c r="J992" s="34">
        <v>0</v>
      </c>
      <c r="K992" s="34">
        <v>0</v>
      </c>
      <c r="L992" s="34">
        <v>0</v>
      </c>
      <c r="M992" s="34">
        <v>0</v>
      </c>
      <c r="N992" s="34">
        <v>0</v>
      </c>
      <c r="O992" s="34">
        <v>0</v>
      </c>
      <c r="P992" s="34">
        <v>0</v>
      </c>
      <c r="Q992" s="34">
        <v>0</v>
      </c>
      <c r="R992" s="34">
        <v>0</v>
      </c>
      <c r="S992" s="109">
        <v>0</v>
      </c>
      <c r="T992" s="109">
        <f>_xlfn.XLOOKUP(B992,'[3]Nur des jours'!$B:$B,'[3]Nur des jours'!$U:$U,"")</f>
        <v>0</v>
      </c>
      <c r="U992" s="109">
        <v>0</v>
      </c>
      <c r="V992" s="109">
        <v>9.2242846706788448</v>
      </c>
      <c r="W992" s="109">
        <v>2.2291350985780451</v>
      </c>
      <c r="X992" s="109">
        <v>1.0978382458273053</v>
      </c>
      <c r="Y992" s="109">
        <v>5.3131411710655101</v>
      </c>
      <c r="Z992" s="109">
        <v>0</v>
      </c>
      <c r="AA992" s="109">
        <v>0</v>
      </c>
      <c r="AB992" s="109">
        <v>0</v>
      </c>
      <c r="AC992" s="109">
        <v>0</v>
      </c>
      <c r="AD992" s="109">
        <v>0</v>
      </c>
      <c r="AE992" s="109">
        <v>0</v>
      </c>
      <c r="AF992" s="109">
        <v>0</v>
      </c>
      <c r="AG992" s="57" t="str">
        <f>_xlfn.XLOOKUP(B992,[3]CALCULATION!$B:$B,[3]CALCULATION!$M:$M,"")</f>
        <v>EXCLU</v>
      </c>
      <c r="AH992" s="57"/>
      <c r="AI992" s="56" t="str" cm="1">
        <f t="array" ref="AI992">IFERROR(_xlfn.IFS(
AK992="MPR ISSUE","PDH",
AK992="BSS Hardware Issue","BSS",
AK992="Sites strategiques, MLL, Pylone, etc.","ENVTECH",
AK992="AKTIVCO DEFAUT GE &amp; POWER Cabinet","AKTIVCO",
AK992="AKTIVCO Coupure ENEO &amp; Baisse de tension","AKTIVCO GRID ONLY",
AK992="Coupure ENEO &amp; Baisse de tension","IHS GRID ONLY",
AK992="Defaut GE &amp; POWER Cabinet","IHS",
AK992="Sharing","Partners",
AK992="Sites strategiques &amp; DataCenter","SST &amp; DC",
AK992="Exclu","Exclu",
AK992="SAT","SAT",
AK992="SPARE-ISSUE","SPARE-ISSUE",
AK992="Fiber CAmtel","TRANS_FO_CAMTEL",
AK992="Fiber AOF","Fiber AOF",
AK992="Projet OCM (HUAWEI)","TRAVAUX-HUAWEI",
AK992="Projet OCM (NOKIA)","TRAVAUX-NOKIA",
AK992="ACCESS-ISSUE","ACCESS-ISSUE",
AK992="Projet OCM (ZTE, NOKIA, autres projets)","TRAVAUX OCM",
AK992="No root CAuse","No root cause",
AK992="ODU HS","PDH",
AK992="IP &amp; VLAN","PDH",
AK992="Warehouse HUAWEI","SPARE-ISSUE",
AK992="SPARE-HS","SPARE-ISSUE",
AK992="Power Telco","BSS",AK992="no impacts","no impacts"
),"")</f>
        <v>Exclu</v>
      </c>
      <c r="AJ992" s="56" t="str" cm="1">
        <f t="array" ref="AJ992">IFERROR(_xlfn.IFS(
AK992="MPR ISSUE","TX ISSUE",
AK992="BSS Hardware Issue","RAN ISSUE",
AK992="Sites strategiques, MLL, Pylone, etc.","ENVTECH",
AK992="AKTIVCO DEFAUT GE &amp; POWER Cabinet","POWER ISSUE",
AK992="AKTIVCO Coupure ENEO &amp; Baisse de tension","POWER ISSUE",
AK992="Coupure ENEO &amp; Baisse de tension","POWER ISSUE",
AK992="Defaut GE &amp; POWER Cabinet","POWER ISSUE",
AK992="Sharing","POWER ISSUE",
AK992="Sites strategiques &amp; DataCenter","POWER ISSUE",
AK992="Exclu","Exclu",
AK992="SAT","TX ISSUE",
AK992="SPARE-ISSUE","SPARE-ISSUE",
AK992="Fiber CAmtel","TX ISSUE",
AK992="Fiber AOF","TX ISSUE",
AK992="Projet OCM (HUAWEI)","TRAVAUX-HUAWEI",
AK992="Projet OCM (NOKIA)","TRAVAUX -NOKIA",
AK992="ACCESS-ISSUE","ACCESS-ISSUE",
AK992="Projet OCM (ZTE, NOKIA, autres projets)","TRAVAUX OCM",
AK992="No root CAuse","No root cause",
AK992="ODU HS","TX ISSUE",
AK992="IP &amp; VLAN","TX ISSUE",
AK992="Warehouse HUAWEI","SPARE-ISSUE",
AK992="SPARE-HS","SPARE-ISSUE",
AK992="Power Telco","RAN ISSUE",AK992="no impacts","no impacts"
),"")</f>
        <v>Exclu</v>
      </c>
      <c r="AK992" s="81" t="s">
        <v>5559</v>
      </c>
      <c r="AL992" s="56" t="str" cm="1">
        <f t="array" ref="AL992">IFERROR(_xlfn.IFS(
AK992="MPR ISSUE","ACTIVE",
AK992="BSS Hardware Issue","ACTIVE",
AK992="Sites strategiques, MLL, Pylone, etc.","PASSIVE",
AK992="AKTIVCO DEFAUT GE &amp; POWER Cabinet","PASSIVE",
AK992="AKTIVCO Coupure ENEO &amp; Baisse de tension","PASSIVE",
AK992="Coupure ENEO &amp; Baisse de tension","PASSIVE",
AK992="Defaut GE &amp; POWER Cabinet","PASSIVE",
AK992="Sharing","PASSIVE",
AK992="Sites strategiques &amp; DataCenter","PASSIVE",
AK992="Exclu","Exclu",
AK992="SAT","ACTIVE",
AK992="SPARE-ISSUE","SPARE-ISSUE",
AK992="Fiber CAmtel","ACTIVE",
AK992="Fiber AOF","ACTIVE",
AK992="Projet OCM (HUAWEI)","PLANNED WORKS",
AK992="Projet OCM (NOKIA)","PLANNED WORKS",
AK992="ACCESS-ISSUE","ACCESS-ISSUE",
AK992="Projet OCM (ZTE, NOKIA, autres projets)","PLANNED WORKS",
AK992="No root CAuse","No root cause",
AK992="ODU HS","ACTIVE",
AK992="IP &amp; VLAN","ACTIVE",
AK992="Warehouse HUAWEI","SPARE-ISSUE",
AK992="SPARE-HS","SPARE-ISSUE",
AK992="Power Telco","ACTIVE", AK992="no impacts","no impacts"
),"")</f>
        <v>Exclu</v>
      </c>
      <c r="AM992" s="108" t="s">
        <v>5995</v>
      </c>
      <c r="AN992" s="117" t="s">
        <v>2074</v>
      </c>
      <c r="AP992" s="23" t="s">
        <v>5537</v>
      </c>
      <c r="AQ992" s="23" t="s">
        <v>5537</v>
      </c>
      <c r="AR992" s="7"/>
      <c r="AS992" s="6"/>
      <c r="AT992" s="7"/>
      <c r="AU992" s="3" t="s">
        <v>5537</v>
      </c>
      <c r="AV992" s="24" t="s">
        <v>5537</v>
      </c>
      <c r="AW992" s="24" t="s">
        <v>5537</v>
      </c>
      <c r="AX992" s="24" t="s">
        <v>6515</v>
      </c>
      <c r="AY992" s="24" t="s">
        <v>5537</v>
      </c>
      <c r="AZ992" s="24" t="s">
        <v>5537</v>
      </c>
      <c r="BA992" s="24" t="s">
        <v>5537</v>
      </c>
      <c r="BB992" s="24" t="s">
        <v>5537</v>
      </c>
      <c r="BC992" s="24" t="s">
        <v>5537</v>
      </c>
      <c r="BD992" s="24" t="s">
        <v>5537</v>
      </c>
      <c r="BE992" s="24" t="s">
        <v>5537</v>
      </c>
      <c r="BF992" s="24" t="s">
        <v>5537</v>
      </c>
      <c r="BG992" s="24" t="s">
        <v>5537</v>
      </c>
      <c r="BH992" s="24" t="s">
        <v>6516</v>
      </c>
      <c r="BI992" s="9" t="s">
        <v>5537</v>
      </c>
      <c r="BJ992" s="14"/>
      <c r="BK992" s="14" t="s">
        <v>5537</v>
      </c>
      <c r="BL992" s="14" t="str">
        <f>_xlfn.XLOOKUP(B992,'[4]cell downs 18042026 17h'!$B:$B,'[4]cell downs 18042026 17h'!$B:$B,"")</f>
        <v/>
      </c>
      <c r="BM992" s="14" t="str">
        <f>_xlfn.XLOOKUP(B992,'[5]Cells Huawei 19042026 15h'!$B:$B,'[5]Cells Huawei 19042026 15h'!$B:$B,"")</f>
        <v/>
      </c>
      <c r="BN992" s="9" t="str">
        <f>_xlfn.XLOOKUP(B992,'[6]cells down 19042026 9H40'!$B:$B,'[6]cells down 19042026 9H40'!$B:$B,"")</f>
        <v/>
      </c>
      <c r="BO992" s="9" t="s">
        <v>5537</v>
      </c>
      <c r="BP992" s="9" t="s">
        <v>5537</v>
      </c>
    </row>
    <row r="993" spans="1:68" s="9" customFormat="1" x14ac:dyDescent="0.35">
      <c r="A993" s="1" t="s">
        <v>2687</v>
      </c>
      <c r="B993" s="8" t="s">
        <v>2688</v>
      </c>
      <c r="C993" s="3" t="str">
        <f>_xlfn.XLOOKUP(B993,'[1]daily break down'!$D:$D,'[1]daily break down'!$E:$E,"")</f>
        <v>EXTREME-NORD</v>
      </c>
      <c r="D993" s="1" t="s">
        <v>21</v>
      </c>
      <c r="E993" s="1" t="s">
        <v>122</v>
      </c>
      <c r="F993" s="3" t="s">
        <v>55</v>
      </c>
      <c r="G993" s="1" t="s">
        <v>2687</v>
      </c>
      <c r="H993" s="39" t="str">
        <f>_xlfn.XLOOKUP(B993,[2]CALCULATION!$B:$B,[2]CALCULATION!$H:$H,"")</f>
        <v>Huawei</v>
      </c>
      <c r="I993" s="34">
        <v>0</v>
      </c>
      <c r="J993" s="34">
        <v>0</v>
      </c>
      <c r="K993" s="34">
        <v>0</v>
      </c>
      <c r="L993" s="34">
        <v>0</v>
      </c>
      <c r="M993" s="34">
        <v>0</v>
      </c>
      <c r="N993" s="34">
        <v>0</v>
      </c>
      <c r="O993" s="34">
        <v>0</v>
      </c>
      <c r="P993" s="34">
        <v>0</v>
      </c>
      <c r="Q993" s="34">
        <v>0</v>
      </c>
      <c r="R993" s="34">
        <v>0</v>
      </c>
      <c r="S993" s="109">
        <v>0</v>
      </c>
      <c r="T993" s="109">
        <f>_xlfn.XLOOKUP(B993,'[3]Nur des jours'!$B:$B,'[3]Nur des jours'!$U:$U,"")</f>
        <v>0</v>
      </c>
      <c r="U993" s="109">
        <v>0</v>
      </c>
      <c r="V993" s="109">
        <v>5.7560931761563543</v>
      </c>
      <c r="W993" s="109">
        <v>5.0284219808066011</v>
      </c>
      <c r="X993" s="109">
        <v>10.490307705039193</v>
      </c>
      <c r="Y993" s="109">
        <v>5.2475259179358096</v>
      </c>
      <c r="Z993" s="109">
        <v>0</v>
      </c>
      <c r="AA993" s="109">
        <v>0</v>
      </c>
      <c r="AB993" s="109">
        <v>0</v>
      </c>
      <c r="AC993" s="109">
        <v>0</v>
      </c>
      <c r="AD993" s="109">
        <v>0</v>
      </c>
      <c r="AE993" s="109">
        <v>0</v>
      </c>
      <c r="AF993" s="109">
        <v>0</v>
      </c>
      <c r="AG993" s="57" t="str">
        <f>_xlfn.XLOOKUP(B993,[3]CALCULATION!$B:$B,[3]CALCULATION!$M:$M,"")</f>
        <v>Insecurity</v>
      </c>
      <c r="AH993" s="57"/>
      <c r="AI993" s="56" t="str" cm="1">
        <f t="array" ref="AI993">IFERROR(_xlfn.IFS(
AK993="MPR ISSUE","PDH",
AK993="BSS Hardware Issue","BSS",
AK993="Sites strategiques, MLL, Pylone, etc.","ENVTECH",
AK993="AKTIVCO DEFAUT GE &amp; POWER Cabinet","AKTIVCO",
AK993="AKTIVCO Coupure ENEO &amp; Baisse de tension","AKTIVCO GRID ONLY",
AK993="Coupure ENEO &amp; Baisse de tension","IHS GRID ONLY",
AK993="Defaut GE &amp; POWER Cabinet","IHS",
AK993="Sharing","Partners",
AK993="Sites strategiques &amp; DataCenter","SST &amp; DC",
AK993="Exclu","Exclu",
AK993="SAT","SAT",
AK993="SPARE-ISSUE","SPARE-ISSUE",
AK993="Fiber CAmtel","TRANS_FO_CAMTEL",
AK993="Fiber AOF","Fiber AOF",
AK993="Projet OCM (HUAWEI)","TRAVAUX-HUAWEI",
AK993="Projet OCM (NOKIA)","TRAVAUX-NOKIA",
AK993="ACCESS-ISSUE","ACCESS-ISSUE",
AK993="Projet OCM (ZTE, NOKIA, autres projets)","TRAVAUX OCM",
AK993="No root CAuse","No root cause",
AK993="ODU HS","PDH",
AK993="IP &amp; VLAN","PDH",
AK993="Warehouse HUAWEI","SPARE-ISSUE",
AK993="SPARE-HS","SPARE-ISSUE",
AK993="Power Telco","BSS",AK993="no impacts","no impacts"
),"")</f>
        <v>No root cause</v>
      </c>
      <c r="AJ993" s="56" t="str" cm="1">
        <f t="array" ref="AJ993">IFERROR(_xlfn.IFS(
AK993="MPR ISSUE","TX ISSUE",
AK993="BSS Hardware Issue","RAN ISSUE",
AK993="Sites strategiques, MLL, Pylone, etc.","ENVTECH",
AK993="AKTIVCO DEFAUT GE &amp; POWER Cabinet","POWER ISSUE",
AK993="AKTIVCO Coupure ENEO &amp; Baisse de tension","POWER ISSUE",
AK993="Coupure ENEO &amp; Baisse de tension","POWER ISSUE",
AK993="Defaut GE &amp; POWER Cabinet","POWER ISSUE",
AK993="Sharing","POWER ISSUE",
AK993="Sites strategiques &amp; DataCenter","POWER ISSUE",
AK993="Exclu","Exclu",
AK993="SAT","TX ISSUE",
AK993="SPARE-ISSUE","SPARE-ISSUE",
AK993="Fiber CAmtel","TX ISSUE",
AK993="Fiber AOF","TX ISSUE",
AK993="Projet OCM (HUAWEI)","TRAVAUX-HUAWEI",
AK993="Projet OCM (NOKIA)","TRAVAUX -NOKIA",
AK993="ACCESS-ISSUE","ACCESS-ISSUE",
AK993="Projet OCM (ZTE, NOKIA, autres projets)","TRAVAUX OCM",
AK993="No root CAuse","No root cause",
AK993="ODU HS","TX ISSUE",
AK993="IP &amp; VLAN","TX ISSUE",
AK993="Warehouse HUAWEI","SPARE-ISSUE",
AK993="SPARE-HS","SPARE-ISSUE",
AK993="Power Telco","RAN ISSUE",AK993="no impacts","no impacts"
),"")</f>
        <v>No root cause</v>
      </c>
      <c r="AK993" s="81" t="s">
        <v>5620</v>
      </c>
      <c r="AL993" s="56" t="str" cm="1">
        <f t="array" ref="AL993">IFERROR(_xlfn.IFS(
AK993="MPR ISSUE","ACTIVE",
AK993="BSS Hardware Issue","ACTIVE",
AK993="Sites strategiques, MLL, Pylone, etc.","PASSIVE",
AK993="AKTIVCO DEFAUT GE &amp; POWER Cabinet","PASSIVE",
AK993="AKTIVCO Coupure ENEO &amp; Baisse de tension","PASSIVE",
AK993="Coupure ENEO &amp; Baisse de tension","PASSIVE",
AK993="Defaut GE &amp; POWER Cabinet","PASSIVE",
AK993="Sharing","PASSIVE",
AK993="Sites strategiques &amp; DataCenter","PASSIVE",
AK993="Exclu","Exclu",
AK993="SAT","ACTIVE",
AK993="SPARE-ISSUE","SPARE-ISSUE",
AK993="Fiber CAmtel","ACTIVE",
AK993="Fiber AOF","ACTIVE",
AK993="Projet OCM (HUAWEI)","PLANNED WORKS",
AK993="Projet OCM (NOKIA)","PLANNED WORKS",
AK993="ACCESS-ISSUE","ACCESS-ISSUE",
AK993="Projet OCM (ZTE, NOKIA, autres projets)","PLANNED WORKS",
AK993="No root CAuse","No root cause",
AK993="ODU HS","ACTIVE",
AK993="IP &amp; VLAN","ACTIVE",
AK993="Warehouse HUAWEI","SPARE-ISSUE",
AK993="SPARE-HS","SPARE-ISSUE",
AK993="Power Telco","ACTIVE", AK993="no impacts","no impacts"
),"")</f>
        <v>No root cause</v>
      </c>
      <c r="AM993" s="108" t="s">
        <v>5537</v>
      </c>
      <c r="AN993" s="117" t="s">
        <v>2688</v>
      </c>
      <c r="AP993" s="23" t="s">
        <v>5537</v>
      </c>
      <c r="AQ993" s="23" t="s">
        <v>5537</v>
      </c>
      <c r="AR993" s="7"/>
      <c r="AS993" s="6"/>
      <c r="AT993" s="7"/>
      <c r="AU993" s="3" t="s">
        <v>5537</v>
      </c>
      <c r="AV993" s="24" t="s">
        <v>5537</v>
      </c>
      <c r="AW993" s="24" t="s">
        <v>5537</v>
      </c>
      <c r="AX993" s="24" t="s">
        <v>5537</v>
      </c>
      <c r="AY993" s="24" t="s">
        <v>5537</v>
      </c>
      <c r="AZ993" s="24" t="s">
        <v>5537</v>
      </c>
      <c r="BA993" s="24" t="s">
        <v>5537</v>
      </c>
      <c r="BB993" s="24" t="s">
        <v>5537</v>
      </c>
      <c r="BC993" s="24" t="s">
        <v>5537</v>
      </c>
      <c r="BD993" s="24" t="s">
        <v>5537</v>
      </c>
      <c r="BE993" s="24" t="s">
        <v>5537</v>
      </c>
      <c r="BF993" s="24" t="s">
        <v>5537</v>
      </c>
      <c r="BG993" s="24" t="s">
        <v>5537</v>
      </c>
      <c r="BH993" s="24" t="s">
        <v>5537</v>
      </c>
      <c r="BI993" s="9" t="s">
        <v>5537</v>
      </c>
      <c r="BJ993" s="14"/>
      <c r="BK993" s="14" t="s">
        <v>5537</v>
      </c>
      <c r="BL993" s="14" t="str">
        <f>_xlfn.XLOOKUP(B993,'[4]cell downs 18042026 17h'!$B:$B,'[4]cell downs 18042026 17h'!$B:$B,"")</f>
        <v/>
      </c>
      <c r="BM993" s="14" t="str">
        <f>_xlfn.XLOOKUP(B993,'[5]Cells Huawei 19042026 15h'!$B:$B,'[5]Cells Huawei 19042026 15h'!$B:$B,"")</f>
        <v/>
      </c>
      <c r="BN993" s="9" t="str">
        <f>_xlfn.XLOOKUP(B993,'[6]cells down 19042026 9H40'!$B:$B,'[6]cells down 19042026 9H40'!$B:$B,"")</f>
        <v/>
      </c>
      <c r="BO993" s="9" t="s">
        <v>5537</v>
      </c>
      <c r="BP993" s="9" t="s">
        <v>5537</v>
      </c>
    </row>
    <row r="994" spans="1:68" s="9" customFormat="1" x14ac:dyDescent="0.35">
      <c r="A994" s="1" t="s">
        <v>390</v>
      </c>
      <c r="B994" s="8" t="s">
        <v>391</v>
      </c>
      <c r="C994" s="3" t="str">
        <f>_xlfn.XLOOKUP(B994,'[1]daily break down'!$D:$D,'[1]daily break down'!$E:$E,"")</f>
        <v>CENTRE</v>
      </c>
      <c r="D994" s="1" t="s">
        <v>11</v>
      </c>
      <c r="E994" s="1" t="s">
        <v>12</v>
      </c>
      <c r="F994" s="3" t="s">
        <v>69</v>
      </c>
      <c r="G994" s="1" t="s">
        <v>390</v>
      </c>
      <c r="H994" s="41" t="str">
        <f>_xlfn.XLOOKUP(B994,[2]CALCULATION!$B:$B,[2]CALCULATION!$H:$H,"")</f>
        <v>ZTE</v>
      </c>
      <c r="I994" s="34">
        <v>4.6737834390716344</v>
      </c>
      <c r="J994" s="34">
        <v>4.6739457589141615</v>
      </c>
      <c r="K994" s="34">
        <v>4.6738375456858101</v>
      </c>
      <c r="L994" s="34">
        <v>4.6735129060007585</v>
      </c>
      <c r="M994" s="34">
        <v>0</v>
      </c>
      <c r="N994" s="34">
        <v>0</v>
      </c>
      <c r="O994" s="34">
        <v>0</v>
      </c>
      <c r="P994" s="34">
        <v>0</v>
      </c>
      <c r="Q994" s="34">
        <v>0</v>
      </c>
      <c r="R994" s="34">
        <v>0</v>
      </c>
      <c r="S994" s="109">
        <v>0</v>
      </c>
      <c r="T994" s="109">
        <f>_xlfn.XLOOKUP(B994,'[3]Nur des jours'!$B:$B,'[3]Nur des jours'!$U:$U,"")</f>
        <v>0</v>
      </c>
      <c r="U994" s="109">
        <v>0</v>
      </c>
      <c r="V994" s="109">
        <v>4.6216216794651199</v>
      </c>
      <c r="W994" s="109">
        <v>4.6217286899350229</v>
      </c>
      <c r="X994" s="109">
        <v>4.6215681742301671</v>
      </c>
      <c r="Y994" s="109">
        <v>5.1042388987338523</v>
      </c>
      <c r="Z994" s="109">
        <v>0</v>
      </c>
      <c r="AA994" s="109">
        <v>0</v>
      </c>
      <c r="AB994" s="109">
        <v>0</v>
      </c>
      <c r="AC994" s="109">
        <v>32.363194369507092</v>
      </c>
      <c r="AD994" s="109">
        <v>5.1001152626048665E-2</v>
      </c>
      <c r="AE994" s="109">
        <v>4.6385828389449619</v>
      </c>
      <c r="AF994" s="109">
        <v>4.6385828389449619</v>
      </c>
      <c r="AG994" s="57" t="str">
        <f>_xlfn.XLOOKUP(B994,[3]CALCULATION!$B:$B,[3]CALCULATION!$M:$M,"")</f>
        <v>EXCLU</v>
      </c>
      <c r="AH994" s="57"/>
      <c r="AI994" s="56" t="str" cm="1">
        <f t="array" ref="AI994">IFERROR(_xlfn.IFS(
AK994="MPR ISSUE","PDH",
AK994="BSS Hardware Issue","BSS",
AK994="Sites strategiques, MLL, Pylone, etc.","ENVTECH",
AK994="AKTIVCO DEFAUT GE &amp; POWER Cabinet","AKTIVCO",
AK994="AKTIVCO Coupure ENEO &amp; Baisse de tension","AKTIVCO GRID ONLY",
AK994="Coupure ENEO &amp; Baisse de tension","IHS GRID ONLY",
AK994="Defaut GE &amp; POWER Cabinet","IHS",
AK994="Sharing","Partners",
AK994="Sites strategiques &amp; DataCenter","SST &amp; DC",
AK994="Exclu","Exclu",
AK994="SAT","SAT",
AK994="SPARE-ISSUE","SPARE-ISSUE",
AK994="Fiber CAmtel","TRANS_FO_CAMTEL",
AK994="Fiber AOF","Fiber AOF",
AK994="Projet OCM (HUAWEI)","TRAVAUX-HUAWEI",
AK994="Projet OCM (NOKIA)","TRAVAUX-NOKIA",
AK994="ACCESS-ISSUE","ACCESS-ISSUE",
AK994="Projet OCM (ZTE, NOKIA, autres projets)","TRAVAUX OCM",
AK994="No root CAuse","No root cause",
AK994="ODU HS","PDH",
AK994="IP &amp; VLAN","PDH",
AK994="Warehouse HUAWEI","SPARE-ISSUE",
AK994="SPARE-HS","SPARE-ISSUE",
AK994="Power Telco","BSS",AK994="no impacts","no impacts"
),"")</f>
        <v>Exclu</v>
      </c>
      <c r="AJ994" s="56" t="str" cm="1">
        <f t="array" ref="AJ994">IFERROR(_xlfn.IFS(
AK994="MPR ISSUE","TX ISSUE",
AK994="BSS Hardware Issue","RAN ISSUE",
AK994="Sites strategiques, MLL, Pylone, etc.","ENVTECH",
AK994="AKTIVCO DEFAUT GE &amp; POWER Cabinet","POWER ISSUE",
AK994="AKTIVCO Coupure ENEO &amp; Baisse de tension","POWER ISSUE",
AK994="Coupure ENEO &amp; Baisse de tension","POWER ISSUE",
AK994="Defaut GE &amp; POWER Cabinet","POWER ISSUE",
AK994="Sharing","POWER ISSUE",
AK994="Sites strategiques &amp; DataCenter","POWER ISSUE",
AK994="Exclu","Exclu",
AK994="SAT","TX ISSUE",
AK994="SPARE-ISSUE","SPARE-ISSUE",
AK994="Fiber CAmtel","TX ISSUE",
AK994="Fiber AOF","TX ISSUE",
AK994="Projet OCM (HUAWEI)","TRAVAUX-HUAWEI",
AK994="Projet OCM (NOKIA)","TRAVAUX -NOKIA",
AK994="ACCESS-ISSUE","ACCESS-ISSUE",
AK994="Projet OCM (ZTE, NOKIA, autres projets)","TRAVAUX OCM",
AK994="No root CAuse","No root cause",
AK994="ODU HS","TX ISSUE",
AK994="IP &amp; VLAN","TX ISSUE",
AK994="Warehouse HUAWEI","SPARE-ISSUE",
AK994="SPARE-HS","SPARE-ISSUE",
AK994="Power Telco","RAN ISSUE",AK994="no impacts","no impacts"
),"")</f>
        <v>Exclu</v>
      </c>
      <c r="AK994" s="81" t="s">
        <v>5559</v>
      </c>
      <c r="AL994" s="56" t="str" cm="1">
        <f t="array" ref="AL994">IFERROR(_xlfn.IFS(
AK994="MPR ISSUE","ACTIVE",
AK994="BSS Hardware Issue","ACTIVE",
AK994="Sites strategiques, MLL, Pylone, etc.","PASSIVE",
AK994="AKTIVCO DEFAUT GE &amp; POWER Cabinet","PASSIVE",
AK994="AKTIVCO Coupure ENEO &amp; Baisse de tension","PASSIVE",
AK994="Coupure ENEO &amp; Baisse de tension","PASSIVE",
AK994="Defaut GE &amp; POWER Cabinet","PASSIVE",
AK994="Sharing","PASSIVE",
AK994="Sites strategiques &amp; DataCenter","PASSIVE",
AK994="Exclu","Exclu",
AK994="SAT","ACTIVE",
AK994="SPARE-ISSUE","SPARE-ISSUE",
AK994="Fiber CAmtel","ACTIVE",
AK994="Fiber AOF","ACTIVE",
AK994="Projet OCM (HUAWEI)","PLANNED WORKS",
AK994="Projet OCM (NOKIA)","PLANNED WORKS",
AK994="ACCESS-ISSUE","ACCESS-ISSUE",
AK994="Projet OCM (ZTE, NOKIA, autres projets)","PLANNED WORKS",
AK994="No root CAuse","No root cause",
AK994="ODU HS","ACTIVE",
AK994="IP &amp; VLAN","ACTIVE",
AK994="Warehouse HUAWEI","SPARE-ISSUE",
AK994="SPARE-HS","SPARE-ISSUE",
AK994="Power Telco","ACTIVE", AK994="no impacts","no impacts"
),"")</f>
        <v>Exclu</v>
      </c>
      <c r="AM994" s="108" t="s">
        <v>5537</v>
      </c>
      <c r="AN994" s="117" t="s">
        <v>391</v>
      </c>
      <c r="AP994" s="23" t="s">
        <v>5537</v>
      </c>
      <c r="AQ994" s="23" t="s">
        <v>5537</v>
      </c>
      <c r="AR994" s="7"/>
      <c r="AS994" s="6"/>
      <c r="AT994" s="7"/>
      <c r="AU994" s="3" t="s">
        <v>5537</v>
      </c>
      <c r="AV994" s="24" t="s">
        <v>5537</v>
      </c>
      <c r="AW994" s="24" t="s">
        <v>5537</v>
      </c>
      <c r="AX994" s="24" t="s">
        <v>5537</v>
      </c>
      <c r="AY994" s="24" t="s">
        <v>5537</v>
      </c>
      <c r="AZ994" s="24" t="s">
        <v>5537</v>
      </c>
      <c r="BA994" s="24" t="s">
        <v>5537</v>
      </c>
      <c r="BB994" s="24" t="s">
        <v>5537</v>
      </c>
      <c r="BC994" s="24" t="s">
        <v>5537</v>
      </c>
      <c r="BD994" s="24" t="s">
        <v>5537</v>
      </c>
      <c r="BE994" s="24" t="s">
        <v>5537</v>
      </c>
      <c r="BF994" s="24" t="s">
        <v>5537</v>
      </c>
      <c r="BG994" s="24" t="s">
        <v>5537</v>
      </c>
      <c r="BH994" s="24" t="s">
        <v>5537</v>
      </c>
      <c r="BI994" s="9" t="s">
        <v>5537</v>
      </c>
      <c r="BJ994" s="14"/>
      <c r="BK994" s="14" t="s">
        <v>5537</v>
      </c>
      <c r="BL994" s="14" t="str">
        <f>_xlfn.XLOOKUP(B994,'[4]cell downs 18042026 17h'!$B:$B,'[4]cell downs 18042026 17h'!$B:$B,"")</f>
        <v/>
      </c>
      <c r="BM994" s="14" t="str">
        <f>_xlfn.XLOOKUP(B994,'[5]Cells Huawei 19042026 15h'!$B:$B,'[5]Cells Huawei 19042026 15h'!$B:$B,"")</f>
        <v/>
      </c>
      <c r="BN994" s="9" t="str">
        <f>_xlfn.XLOOKUP(B994,'[6]cells down 19042026 9H40'!$B:$B,'[6]cells down 19042026 9H40'!$B:$B,"")</f>
        <v/>
      </c>
      <c r="BO994" s="9" t="s">
        <v>391</v>
      </c>
      <c r="BP994" s="9" t="s">
        <v>12</v>
      </c>
    </row>
    <row r="995" spans="1:68" s="9" customFormat="1" x14ac:dyDescent="0.35">
      <c r="A995" s="25" t="s">
        <v>5384</v>
      </c>
      <c r="B995" s="25" t="s">
        <v>5385</v>
      </c>
      <c r="C995" s="3" t="str">
        <f>_xlfn.XLOOKUP(B995,'[1]daily break down'!$D:$D,'[1]daily break down'!$E:$E,"")</f>
        <v>Maroua</v>
      </c>
      <c r="D995" s="25" t="s">
        <v>357</v>
      </c>
      <c r="E995" s="25" t="s">
        <v>987</v>
      </c>
      <c r="F995" s="25" t="s">
        <v>5382</v>
      </c>
      <c r="G995" s="25" t="s">
        <v>84</v>
      </c>
      <c r="H995" s="39" t="str">
        <f>_xlfn.XLOOKUP(B995,[2]CALCULATION!$B:$B,[2]CALCULATION!$H:$H,"")</f>
        <v>Huawei</v>
      </c>
      <c r="I995" s="34">
        <v>18.491409199476077</v>
      </c>
      <c r="J995" s="34">
        <v>18.491409199476077</v>
      </c>
      <c r="K995" s="34">
        <v>18.491141673301318</v>
      </c>
      <c r="L995" s="34">
        <v>18.491409199476077</v>
      </c>
      <c r="M995" s="34">
        <v>18.491141673301318</v>
      </c>
      <c r="N995" s="34">
        <v>18.491409199476077</v>
      </c>
      <c r="O995" s="34">
        <v>12.774196494051644</v>
      </c>
      <c r="P995" s="34">
        <v>4.8485908861322997</v>
      </c>
      <c r="Q995" s="34">
        <v>0</v>
      </c>
      <c r="R995" s="34">
        <v>0.56840394597540755</v>
      </c>
      <c r="S995" s="109">
        <v>0</v>
      </c>
      <c r="T995" s="109">
        <f>_xlfn.XLOOKUP(B995,'[3]Nur des jours'!$B:$B,'[3]Nur des jours'!$U:$U,"")</f>
        <v>5.6563950883621112</v>
      </c>
      <c r="U995" s="109">
        <v>0</v>
      </c>
      <c r="V995" s="109" t="s">
        <v>5537</v>
      </c>
      <c r="W995" s="109">
        <v>5.6563950883621112</v>
      </c>
      <c r="X995" s="109">
        <v>1.5262368270111548</v>
      </c>
      <c r="Y995" s="109">
        <v>4.9778595337767859</v>
      </c>
      <c r="Z995" s="109">
        <v>0</v>
      </c>
      <c r="AA995" s="109">
        <v>0</v>
      </c>
      <c r="AB995" s="109">
        <v>0</v>
      </c>
      <c r="AC995" s="109">
        <v>0</v>
      </c>
      <c r="AD995" s="109">
        <v>0</v>
      </c>
      <c r="AE995" s="109">
        <v>0</v>
      </c>
      <c r="AF995" s="109">
        <v>0</v>
      </c>
      <c r="AG995" s="57" t="str">
        <f>_xlfn.XLOOKUP(B995,[3]CALCULATION!$B:$B,[3]CALCULATION!$M:$M,"")</f>
        <v>EXCLU</v>
      </c>
      <c r="AH995" s="57"/>
      <c r="AI995" s="56" t="str" cm="1">
        <f t="array" ref="AI995">IFERROR(_xlfn.IFS(
AK995="MPR ISSUE","PDH",
AK995="BSS Hardware Issue","BSS",
AK995="Sites strategiques, MLL, Pylone, etc.","ENVTECH",
AK995="AKTIVCO DEFAUT GE &amp; POWER Cabinet","AKTIVCO",
AK995="AKTIVCO Coupure ENEO &amp; Baisse de tension","AKTIVCO GRID ONLY",
AK995="Coupure ENEO &amp; Baisse de tension","IHS GRID ONLY",
AK995="Defaut GE &amp; POWER Cabinet","IHS",
AK995="Sharing","Partners",
AK995="Sites strategiques &amp; DataCenter","SST &amp; DC",
AK995="Exclu","Exclu",
AK995="SAT","SAT",
AK995="SPARE-ISSUE","SPARE-ISSUE",
AK995="Fiber CAmtel","TRANS_FO_CAMTEL",
AK995="Fiber AOF","Fiber AOF",
AK995="Projet OCM (HUAWEI)","TRAVAUX-HUAWEI",
AK995="Projet OCM (NOKIA)","TRAVAUX-NOKIA",
AK995="ACCESS-ISSUE","ACCESS-ISSUE",
AK995="Projet OCM (ZTE, NOKIA, autres projets)","TRAVAUX OCM",
AK995="No root CAuse","No root cause",
AK995="ODU HS","PDH",
AK995="IP &amp; VLAN","PDH",
AK995="Warehouse HUAWEI","SPARE-ISSUE",
AK995="SPARE-HS","SPARE-ISSUE",
AK995="Power Telco","BSS",AK995="no impacts","no impacts"
),"")</f>
        <v>Exclu</v>
      </c>
      <c r="AJ995" s="56" t="str" cm="1">
        <f t="array" ref="AJ995">IFERROR(_xlfn.IFS(
AK995="MPR ISSUE","TX ISSUE",
AK995="BSS Hardware Issue","RAN ISSUE",
AK995="Sites strategiques, MLL, Pylone, etc.","ENVTECH",
AK995="AKTIVCO DEFAUT GE &amp; POWER Cabinet","POWER ISSUE",
AK995="AKTIVCO Coupure ENEO &amp; Baisse de tension","POWER ISSUE",
AK995="Coupure ENEO &amp; Baisse de tension","POWER ISSUE",
AK995="Defaut GE &amp; POWER Cabinet","POWER ISSUE",
AK995="Sharing","POWER ISSUE",
AK995="Sites strategiques &amp; DataCenter","POWER ISSUE",
AK995="Exclu","Exclu",
AK995="SAT","TX ISSUE",
AK995="SPARE-ISSUE","SPARE-ISSUE",
AK995="Fiber CAmtel","TX ISSUE",
AK995="Fiber AOF","TX ISSUE",
AK995="Projet OCM (HUAWEI)","TRAVAUX-HUAWEI",
AK995="Projet OCM (NOKIA)","TRAVAUX -NOKIA",
AK995="ACCESS-ISSUE","ACCESS-ISSUE",
AK995="Projet OCM (ZTE, NOKIA, autres projets)","TRAVAUX OCM",
AK995="No root CAuse","No root cause",
AK995="ODU HS","TX ISSUE",
AK995="IP &amp; VLAN","TX ISSUE",
AK995="Warehouse HUAWEI","SPARE-ISSUE",
AK995="SPARE-HS","SPARE-ISSUE",
AK995="Power Telco","RAN ISSUE",AK995="no impacts","no impacts"
),"")</f>
        <v>Exclu</v>
      </c>
      <c r="AK995" s="81" t="s">
        <v>5559</v>
      </c>
      <c r="AL995" s="56" t="str" cm="1">
        <f t="array" ref="AL995">IFERROR(_xlfn.IFS(
AK995="MPR ISSUE","ACTIVE",
AK995="BSS Hardware Issue","ACTIVE",
AK995="Sites strategiques, MLL, Pylone, etc.","PASSIVE",
AK995="AKTIVCO DEFAUT GE &amp; POWER Cabinet","PASSIVE",
AK995="AKTIVCO Coupure ENEO &amp; Baisse de tension","PASSIVE",
AK995="Coupure ENEO &amp; Baisse de tension","PASSIVE",
AK995="Defaut GE &amp; POWER Cabinet","PASSIVE",
AK995="Sharing","PASSIVE",
AK995="Sites strategiques &amp; DataCenter","PASSIVE",
AK995="Exclu","Exclu",
AK995="SAT","ACTIVE",
AK995="SPARE-ISSUE","SPARE-ISSUE",
AK995="Fiber CAmtel","ACTIVE",
AK995="Fiber AOF","ACTIVE",
AK995="Projet OCM (HUAWEI)","PLANNED WORKS",
AK995="Projet OCM (NOKIA)","PLANNED WORKS",
AK995="ACCESS-ISSUE","ACCESS-ISSUE",
AK995="Projet OCM (ZTE, NOKIA, autres projets)","PLANNED WORKS",
AK995="No root CAuse","No root cause",
AK995="ODU HS","ACTIVE",
AK995="IP &amp; VLAN","ACTIVE",
AK995="Warehouse HUAWEI","SPARE-ISSUE",
AK995="SPARE-HS","SPARE-ISSUE",
AK995="Power Telco","ACTIVE", AK995="no impacts","no impacts"
),"")</f>
        <v>Exclu</v>
      </c>
      <c r="AM995" s="108" t="s">
        <v>5537</v>
      </c>
      <c r="AN995" s="117" t="s">
        <v>5385</v>
      </c>
      <c r="AP995" s="23" t="s">
        <v>5537</v>
      </c>
      <c r="AQ995" s="23" t="s">
        <v>5537</v>
      </c>
      <c r="AR995" s="7"/>
      <c r="AS995" s="6"/>
      <c r="AT995" s="7"/>
      <c r="AU995" s="3" t="s">
        <v>5537</v>
      </c>
      <c r="AV995" s="24" t="s">
        <v>5537</v>
      </c>
      <c r="AW995" s="24" t="s">
        <v>5537</v>
      </c>
      <c r="AX995" s="24" t="s">
        <v>5537</v>
      </c>
      <c r="AY995" s="24" t="s">
        <v>5537</v>
      </c>
      <c r="AZ995" s="24" t="s">
        <v>5537</v>
      </c>
      <c r="BA995" s="24" t="s">
        <v>5537</v>
      </c>
      <c r="BB995" s="24" t="s">
        <v>5537</v>
      </c>
      <c r="BC995" s="24" t="s">
        <v>5537</v>
      </c>
      <c r="BD995" s="24" t="s">
        <v>5537</v>
      </c>
      <c r="BE995" s="24" t="s">
        <v>5537</v>
      </c>
      <c r="BF995" s="24" t="s">
        <v>5537</v>
      </c>
      <c r="BG995" s="24" t="s">
        <v>5537</v>
      </c>
      <c r="BH995" s="24" t="s">
        <v>5537</v>
      </c>
      <c r="BI995" s="9" t="s">
        <v>5537</v>
      </c>
      <c r="BJ995" s="14"/>
      <c r="BK995" s="14" t="s">
        <v>5537</v>
      </c>
      <c r="BL995" s="14" t="str">
        <f>_xlfn.XLOOKUP(B995,'[4]cell downs 18042026 17h'!$B:$B,'[4]cell downs 18042026 17h'!$B:$B,"")</f>
        <v/>
      </c>
      <c r="BM995" s="14" t="str">
        <f>_xlfn.XLOOKUP(B995,'[5]Cells Huawei 19042026 15h'!$B:$B,'[5]Cells Huawei 19042026 15h'!$B:$B,"")</f>
        <v>EXN_350</v>
      </c>
      <c r="BN995" s="9" t="str">
        <f>_xlfn.XLOOKUP(B995,'[6]cells down 19042026 9H40'!$B:$B,'[6]cells down 19042026 9H40'!$B:$B,"")</f>
        <v/>
      </c>
      <c r="BO995" s="9" t="s">
        <v>5537</v>
      </c>
      <c r="BP995" s="9" t="s">
        <v>594</v>
      </c>
    </row>
    <row r="996" spans="1:68" s="9" customFormat="1" x14ac:dyDescent="0.35">
      <c r="A996" s="1" t="s">
        <v>4199</v>
      </c>
      <c r="B996" s="8" t="s">
        <v>4200</v>
      </c>
      <c r="C996" s="3" t="str">
        <f>_xlfn.XLOOKUP(B996,'[1]daily break down'!$D:$D,'[1]daily break down'!$E:$E,"")</f>
        <v>NORD</v>
      </c>
      <c r="D996" s="1" t="s">
        <v>21</v>
      </c>
      <c r="E996" s="1" t="s">
        <v>36</v>
      </c>
      <c r="F996" s="3" t="s">
        <v>23</v>
      </c>
      <c r="G996" s="1" t="s">
        <v>3004</v>
      </c>
      <c r="H996" s="39" t="str">
        <f>_xlfn.XLOOKUP(B996,[2]CALCULATION!$B:$B,[2]CALCULATION!$H:$H,"")</f>
        <v>HUAWEI</v>
      </c>
      <c r="I996" s="34">
        <v>0</v>
      </c>
      <c r="J996" s="34">
        <v>0</v>
      </c>
      <c r="K996" s="34">
        <v>0</v>
      </c>
      <c r="L996" s="34">
        <v>0</v>
      </c>
      <c r="M996" s="34">
        <v>0</v>
      </c>
      <c r="N996" s="34">
        <v>0</v>
      </c>
      <c r="O996" s="34">
        <v>0</v>
      </c>
      <c r="P996" s="34">
        <v>0</v>
      </c>
      <c r="Q996" s="34">
        <v>0</v>
      </c>
      <c r="R996" s="34">
        <v>0</v>
      </c>
      <c r="S996" s="109">
        <v>0</v>
      </c>
      <c r="T996" s="109">
        <f>_xlfn.XLOOKUP(B996,'[3]Nur des jours'!$B:$B,'[3]Nur des jours'!$U:$U,"")</f>
        <v>0</v>
      </c>
      <c r="U996" s="109">
        <v>0</v>
      </c>
      <c r="V996" s="109">
        <v>0.10765253272380167</v>
      </c>
      <c r="W996" s="109">
        <v>0</v>
      </c>
      <c r="X996" s="109">
        <v>0</v>
      </c>
      <c r="Y996" s="109">
        <v>4.8469500589270993</v>
      </c>
      <c r="Z996" s="109">
        <v>0</v>
      </c>
      <c r="AA996" s="109">
        <v>0</v>
      </c>
      <c r="AB996" s="109">
        <v>0</v>
      </c>
      <c r="AC996" s="109">
        <v>0</v>
      </c>
      <c r="AD996" s="109">
        <v>0</v>
      </c>
      <c r="AE996" s="109">
        <v>0</v>
      </c>
      <c r="AF996" s="109">
        <v>0</v>
      </c>
      <c r="AG996" s="57" t="str">
        <f>_xlfn.XLOOKUP(B996,[3]CALCULATION!$B:$B,[3]CALCULATION!$M:$M,"")</f>
        <v>Operationnel</v>
      </c>
      <c r="AH996" s="57"/>
      <c r="AI996" s="56" t="str" cm="1">
        <f t="array" ref="AI996">IFERROR(_xlfn.IFS(
AK996="MPR ISSUE","PDH",
AK996="BSS Hardware Issue","BSS",
AK996="Sites strategiques, MLL, Pylone, etc.","ENVTECH",
AK996="AKTIVCO DEFAUT GE &amp; POWER Cabinet","AKTIVCO",
AK996="AKTIVCO Coupure ENEO &amp; Baisse de tension","AKTIVCO GRID ONLY",
AK996="Coupure ENEO &amp; Baisse de tension","IHS GRID ONLY",
AK996="Defaut GE &amp; POWER Cabinet","IHS",
AK996="Sharing","Partners",
AK996="Sites strategiques &amp; DataCenter","SST &amp; DC",
AK996="Exclu","Exclu",
AK996="SAT","SAT",
AK996="SPARE-ISSUE","SPARE-ISSUE",
AK996="Fiber CAmtel","TRANS_FO_CAMTEL",
AK996="Fiber AOF","Fiber AOF",
AK996="Projet OCM (HUAWEI)","TRAVAUX-HUAWEI",
AK996="Projet OCM (NOKIA)","TRAVAUX-NOKIA",
AK996="ACCESS-ISSUE","ACCESS-ISSUE",
AK996="Projet OCM (ZTE, NOKIA, autres projets)","TRAVAUX OCM",
AK996="No root CAuse","No root cause",
AK996="ODU HS","PDH",
AK996="IP &amp; VLAN","PDH",
AK996="Warehouse HUAWEI","SPARE-ISSUE",
AK996="SPARE-HS","SPARE-ISSUE",
AK996="Power Telco","BSS",AK996="no impacts","no impacts"
),"")</f>
        <v>No root cause</v>
      </c>
      <c r="AJ996" s="56" t="str" cm="1">
        <f t="array" ref="AJ996">IFERROR(_xlfn.IFS(
AK996="MPR ISSUE","TX ISSUE",
AK996="BSS Hardware Issue","RAN ISSUE",
AK996="Sites strategiques, MLL, Pylone, etc.","ENVTECH",
AK996="AKTIVCO DEFAUT GE &amp; POWER Cabinet","POWER ISSUE",
AK996="AKTIVCO Coupure ENEO &amp; Baisse de tension","POWER ISSUE",
AK996="Coupure ENEO &amp; Baisse de tension","POWER ISSUE",
AK996="Defaut GE &amp; POWER Cabinet","POWER ISSUE",
AK996="Sharing","POWER ISSUE",
AK996="Sites strategiques &amp; DataCenter","POWER ISSUE",
AK996="Exclu","Exclu",
AK996="SAT","TX ISSUE",
AK996="SPARE-ISSUE","SPARE-ISSUE",
AK996="Fiber CAmtel","TX ISSUE",
AK996="Fiber AOF","TX ISSUE",
AK996="Projet OCM (HUAWEI)","TRAVAUX-HUAWEI",
AK996="Projet OCM (NOKIA)","TRAVAUX -NOKIA",
AK996="ACCESS-ISSUE","ACCESS-ISSUE",
AK996="Projet OCM (ZTE, NOKIA, autres projets)","TRAVAUX OCM",
AK996="No root CAuse","No root cause",
AK996="ODU HS","TX ISSUE",
AK996="IP &amp; VLAN","TX ISSUE",
AK996="Warehouse HUAWEI","SPARE-ISSUE",
AK996="SPARE-HS","SPARE-ISSUE",
AK996="Power Telco","RAN ISSUE",AK996="no impacts","no impacts"
),"")</f>
        <v>No root cause</v>
      </c>
      <c r="AK996" s="81" t="s">
        <v>5620</v>
      </c>
      <c r="AL996" s="56" t="str" cm="1">
        <f t="array" ref="AL996">IFERROR(_xlfn.IFS(
AK996="MPR ISSUE","ACTIVE",
AK996="BSS Hardware Issue","ACTIVE",
AK996="Sites strategiques, MLL, Pylone, etc.","PASSIVE",
AK996="AKTIVCO DEFAUT GE &amp; POWER Cabinet","PASSIVE",
AK996="AKTIVCO Coupure ENEO &amp; Baisse de tension","PASSIVE",
AK996="Coupure ENEO &amp; Baisse de tension","PASSIVE",
AK996="Defaut GE &amp; POWER Cabinet","PASSIVE",
AK996="Sharing","PASSIVE",
AK996="Sites strategiques &amp; DataCenter","PASSIVE",
AK996="Exclu","Exclu",
AK996="SAT","ACTIVE",
AK996="SPARE-ISSUE","SPARE-ISSUE",
AK996="Fiber CAmtel","ACTIVE",
AK996="Fiber AOF","ACTIVE",
AK996="Projet OCM (HUAWEI)","PLANNED WORKS",
AK996="Projet OCM (NOKIA)","PLANNED WORKS",
AK996="ACCESS-ISSUE","ACCESS-ISSUE",
AK996="Projet OCM (ZTE, NOKIA, autres projets)","PLANNED WORKS",
AK996="No root CAuse","No root cause",
AK996="ODU HS","ACTIVE",
AK996="IP &amp; VLAN","ACTIVE",
AK996="Warehouse HUAWEI","SPARE-ISSUE",
AK996="SPARE-HS","SPARE-ISSUE",
AK996="Power Telco","ACTIVE", AK996="no impacts","no impacts"
),"")</f>
        <v>No root cause</v>
      </c>
      <c r="AM996" s="108" t="s">
        <v>5537</v>
      </c>
      <c r="AN996" s="117" t="s">
        <v>4200</v>
      </c>
      <c r="AP996" s="23" t="s">
        <v>5537</v>
      </c>
      <c r="AQ996" s="23" t="s">
        <v>5537</v>
      </c>
      <c r="AR996" s="7"/>
      <c r="AS996" s="6"/>
      <c r="AT996" s="7"/>
      <c r="AU996" s="3" t="s">
        <v>5537</v>
      </c>
      <c r="AV996" s="24" t="s">
        <v>5537</v>
      </c>
      <c r="AW996" s="24" t="s">
        <v>5537</v>
      </c>
      <c r="AX996" s="24" t="s">
        <v>5537</v>
      </c>
      <c r="AY996" s="24" t="s">
        <v>5537</v>
      </c>
      <c r="AZ996" s="24" t="s">
        <v>5537</v>
      </c>
      <c r="BA996" s="24" t="s">
        <v>5537</v>
      </c>
      <c r="BB996" s="24" t="s">
        <v>5537</v>
      </c>
      <c r="BC996" s="24" t="s">
        <v>5537</v>
      </c>
      <c r="BD996" s="24" t="s">
        <v>5537</v>
      </c>
      <c r="BE996" s="24" t="s">
        <v>5537</v>
      </c>
      <c r="BF996" s="24" t="s">
        <v>5537</v>
      </c>
      <c r="BG996" s="24" t="s">
        <v>5537</v>
      </c>
      <c r="BH996" s="24" t="s">
        <v>5537</v>
      </c>
      <c r="BI996" s="9" t="s">
        <v>5537</v>
      </c>
      <c r="BJ996" s="14"/>
      <c r="BK996" s="14" t="s">
        <v>5537</v>
      </c>
      <c r="BL996" s="14" t="str">
        <f>_xlfn.XLOOKUP(B996,'[4]cell downs 18042026 17h'!$B:$B,'[4]cell downs 18042026 17h'!$B:$B,"")</f>
        <v/>
      </c>
      <c r="BM996" s="14" t="str">
        <f>_xlfn.XLOOKUP(B996,'[5]Cells Huawei 19042026 15h'!$B:$B,'[5]Cells Huawei 19042026 15h'!$B:$B,"")</f>
        <v/>
      </c>
      <c r="BN996" s="9" t="str">
        <f>_xlfn.XLOOKUP(B996,'[6]cells down 19042026 9H40'!$B:$B,'[6]cells down 19042026 9H40'!$B:$B,"")</f>
        <v/>
      </c>
      <c r="BO996" s="9" t="s">
        <v>5537</v>
      </c>
      <c r="BP996" s="9" t="s">
        <v>12</v>
      </c>
    </row>
    <row r="997" spans="1:68" s="9" customFormat="1" x14ac:dyDescent="0.35">
      <c r="A997" s="1" t="s">
        <v>4882</v>
      </c>
      <c r="B997" s="8" t="s">
        <v>4883</v>
      </c>
      <c r="C997" s="3" t="str">
        <f>_xlfn.XLOOKUP(B997,'[1]daily break down'!$D:$D,'[1]daily break down'!$E:$E,"")</f>
        <v>SUD-OUEST</v>
      </c>
      <c r="D997" s="1" t="s">
        <v>11</v>
      </c>
      <c r="E997" s="1" t="s">
        <v>12</v>
      </c>
      <c r="F997" s="3" t="s">
        <v>13</v>
      </c>
      <c r="G997" s="1" t="s">
        <v>14</v>
      </c>
      <c r="H997" s="39" t="str">
        <f>_xlfn.XLOOKUP(B997,[2]CALCULATION!$B:$B,[2]CALCULATION!$H:$H,"")</f>
        <v>Huawei</v>
      </c>
      <c r="I997" s="34">
        <v>0</v>
      </c>
      <c r="J997" s="34">
        <v>0</v>
      </c>
      <c r="K997" s="34">
        <v>0</v>
      </c>
      <c r="L997" s="34">
        <v>0</v>
      </c>
      <c r="M997" s="34">
        <v>0</v>
      </c>
      <c r="N997" s="34">
        <v>0.33656576292757817</v>
      </c>
      <c r="O997" s="34">
        <v>0</v>
      </c>
      <c r="P997" s="34">
        <v>0</v>
      </c>
      <c r="Q997" s="34">
        <v>0</v>
      </c>
      <c r="R997" s="34">
        <v>0</v>
      </c>
      <c r="S997" s="109">
        <v>0</v>
      </c>
      <c r="T997" s="109">
        <f>_xlfn.XLOOKUP(B997,'[3]Nur des jours'!$B:$B,'[3]Nur des jours'!$U:$U,"")</f>
        <v>0</v>
      </c>
      <c r="U997" s="109">
        <v>7.1340313269583622E-3</v>
      </c>
      <c r="V997" s="109">
        <v>0</v>
      </c>
      <c r="W997" s="109">
        <v>0</v>
      </c>
      <c r="X997" s="109">
        <v>0</v>
      </c>
      <c r="Y997" s="109">
        <v>4.7500164082720513</v>
      </c>
      <c r="Z997" s="109">
        <v>0</v>
      </c>
      <c r="AA997" s="109">
        <v>0</v>
      </c>
      <c r="AB997" s="109">
        <v>0</v>
      </c>
      <c r="AC997" s="109">
        <v>0</v>
      </c>
      <c r="AD997" s="109">
        <v>0</v>
      </c>
      <c r="AE997" s="109">
        <v>0</v>
      </c>
      <c r="AF997" s="109">
        <v>0</v>
      </c>
      <c r="AG997" s="57" t="str">
        <f>_xlfn.XLOOKUP(B997,[3]CALCULATION!$B:$B,[3]CALCULATION!$M:$M,"")</f>
        <v>Operationnel</v>
      </c>
      <c r="AH997" s="57"/>
      <c r="AI997" s="56" t="str" cm="1">
        <f t="array" ref="AI997">IFERROR(_xlfn.IFS(
AK997="MPR ISSUE","PDH",
AK997="BSS Hardware Issue","BSS",
AK997="Sites strategiques, MLL, Pylone, etc.","ENVTECH",
AK997="AKTIVCO DEFAUT GE &amp; POWER Cabinet","AKTIVCO",
AK997="AKTIVCO Coupure ENEO &amp; Baisse de tension","AKTIVCO GRID ONLY",
AK997="Coupure ENEO &amp; Baisse de tension","IHS GRID ONLY",
AK997="Defaut GE &amp; POWER Cabinet","IHS",
AK997="Sharing","Partners",
AK997="Sites strategiques &amp; DataCenter","SST &amp; DC",
AK997="Exclu","Exclu",
AK997="SAT","SAT",
AK997="SPARE-ISSUE","SPARE-ISSUE",
AK997="Fiber CAmtel","TRANS_FO_CAMTEL",
AK997="Fiber AOF","Fiber AOF",
AK997="Projet OCM (HUAWEI)","TRAVAUX-HUAWEI",
AK997="Projet OCM (NOKIA)","TRAVAUX-NOKIA",
AK997="ACCESS-ISSUE","ACCESS-ISSUE",
AK997="Projet OCM (ZTE, NOKIA, autres projets)","TRAVAUX OCM",
AK997="No root CAuse","No root cause",
AK997="ODU HS","PDH",
AK997="IP &amp; VLAN","PDH",
AK997="Warehouse HUAWEI","SPARE-ISSUE",
AK997="SPARE-HS","SPARE-ISSUE",
AK997="Power Telco","BSS",AK997="no impacts","no impacts"
),"")</f>
        <v>No root cause</v>
      </c>
      <c r="AJ997" s="56" t="str" cm="1">
        <f t="array" ref="AJ997">IFERROR(_xlfn.IFS(
AK997="MPR ISSUE","TX ISSUE",
AK997="BSS Hardware Issue","RAN ISSUE",
AK997="Sites strategiques, MLL, Pylone, etc.","ENVTECH",
AK997="AKTIVCO DEFAUT GE &amp; POWER Cabinet","POWER ISSUE",
AK997="AKTIVCO Coupure ENEO &amp; Baisse de tension","POWER ISSUE",
AK997="Coupure ENEO &amp; Baisse de tension","POWER ISSUE",
AK997="Defaut GE &amp; POWER Cabinet","POWER ISSUE",
AK997="Sharing","POWER ISSUE",
AK997="Sites strategiques &amp; DataCenter","POWER ISSUE",
AK997="Exclu","Exclu",
AK997="SAT","TX ISSUE",
AK997="SPARE-ISSUE","SPARE-ISSUE",
AK997="Fiber CAmtel","TX ISSUE",
AK997="Fiber AOF","TX ISSUE",
AK997="Projet OCM (HUAWEI)","TRAVAUX-HUAWEI",
AK997="Projet OCM (NOKIA)","TRAVAUX -NOKIA",
AK997="ACCESS-ISSUE","ACCESS-ISSUE",
AK997="Projet OCM (ZTE, NOKIA, autres projets)","TRAVAUX OCM",
AK997="No root CAuse","No root cause",
AK997="ODU HS","TX ISSUE",
AK997="IP &amp; VLAN","TX ISSUE",
AK997="Warehouse HUAWEI","SPARE-ISSUE",
AK997="SPARE-HS","SPARE-ISSUE",
AK997="Power Telco","RAN ISSUE",AK997="no impacts","no impacts"
),"")</f>
        <v>No root cause</v>
      </c>
      <c r="AK997" s="81" t="s">
        <v>5620</v>
      </c>
      <c r="AL997" s="56" t="str" cm="1">
        <f t="array" ref="AL997">IFERROR(_xlfn.IFS(
AK997="MPR ISSUE","ACTIVE",
AK997="BSS Hardware Issue","ACTIVE",
AK997="Sites strategiques, MLL, Pylone, etc.","PASSIVE",
AK997="AKTIVCO DEFAUT GE &amp; POWER Cabinet","PASSIVE",
AK997="AKTIVCO Coupure ENEO &amp; Baisse de tension","PASSIVE",
AK997="Coupure ENEO &amp; Baisse de tension","PASSIVE",
AK997="Defaut GE &amp; POWER Cabinet","PASSIVE",
AK997="Sharing","PASSIVE",
AK997="Sites strategiques &amp; DataCenter","PASSIVE",
AK997="Exclu","Exclu",
AK997="SAT","ACTIVE",
AK997="SPARE-ISSUE","SPARE-ISSUE",
AK997="Fiber CAmtel","ACTIVE",
AK997="Fiber AOF","ACTIVE",
AK997="Projet OCM (HUAWEI)","PLANNED WORKS",
AK997="Projet OCM (NOKIA)","PLANNED WORKS",
AK997="ACCESS-ISSUE","ACCESS-ISSUE",
AK997="Projet OCM (ZTE, NOKIA, autres projets)","PLANNED WORKS",
AK997="No root CAuse","No root cause",
AK997="ODU HS","ACTIVE",
AK997="IP &amp; VLAN","ACTIVE",
AK997="Warehouse HUAWEI","SPARE-ISSUE",
AK997="SPARE-HS","SPARE-ISSUE",
AK997="Power Telco","ACTIVE", AK997="no impacts","no impacts"
),"")</f>
        <v>No root cause</v>
      </c>
      <c r="AM997" s="108" t="s">
        <v>5537</v>
      </c>
      <c r="AN997" s="117" t="s">
        <v>4883</v>
      </c>
      <c r="AP997" s="23" t="s">
        <v>5537</v>
      </c>
      <c r="AQ997" s="23" t="s">
        <v>5537</v>
      </c>
      <c r="AR997" s="7"/>
      <c r="AS997" s="6"/>
      <c r="AT997" s="7"/>
      <c r="AU997" s="3" t="s">
        <v>5537</v>
      </c>
      <c r="AV997" s="24" t="s">
        <v>5537</v>
      </c>
      <c r="AW997" s="24" t="s">
        <v>5537</v>
      </c>
      <c r="AX997" s="24" t="s">
        <v>5537</v>
      </c>
      <c r="AY997" s="24" t="s">
        <v>5537</v>
      </c>
      <c r="AZ997" s="24" t="s">
        <v>5537</v>
      </c>
      <c r="BA997" s="24" t="s">
        <v>5537</v>
      </c>
      <c r="BB997" s="24" t="s">
        <v>5537</v>
      </c>
      <c r="BC997" s="24" t="s">
        <v>5537</v>
      </c>
      <c r="BD997" s="24" t="s">
        <v>5537</v>
      </c>
      <c r="BE997" s="24" t="s">
        <v>5537</v>
      </c>
      <c r="BF997" s="24" t="s">
        <v>5537</v>
      </c>
      <c r="BG997" s="24" t="s">
        <v>5537</v>
      </c>
      <c r="BH997" s="24" t="s">
        <v>5537</v>
      </c>
      <c r="BI997" s="9" t="s">
        <v>5537</v>
      </c>
      <c r="BJ997" s="14"/>
      <c r="BK997" s="14" t="s">
        <v>5537</v>
      </c>
      <c r="BL997" s="14" t="str">
        <f>_xlfn.XLOOKUP(B997,'[4]cell downs 18042026 17h'!$B:$B,'[4]cell downs 18042026 17h'!$B:$B,"")</f>
        <v/>
      </c>
      <c r="BM997" s="14" t="str">
        <f>_xlfn.XLOOKUP(B997,'[5]Cells Huawei 19042026 15h'!$B:$B,'[5]Cells Huawei 19042026 15h'!$B:$B,"")</f>
        <v/>
      </c>
      <c r="BN997" s="9" t="str">
        <f>_xlfn.XLOOKUP(B997,'[6]cells down 19042026 9H40'!$B:$B,'[6]cells down 19042026 9H40'!$B:$B,"")</f>
        <v/>
      </c>
      <c r="BO997" s="9" t="s">
        <v>4883</v>
      </c>
      <c r="BP997" s="9" t="s">
        <v>5537</v>
      </c>
    </row>
    <row r="998" spans="1:68" s="9" customFormat="1" x14ac:dyDescent="0.35">
      <c r="A998" s="1" t="s">
        <v>494</v>
      </c>
      <c r="B998" s="8" t="s">
        <v>495</v>
      </c>
      <c r="C998" s="3" t="str">
        <f>_xlfn.XLOOKUP(B998,'[1]daily break down'!$D:$D,'[1]daily break down'!$E:$E,"")</f>
        <v>Douala</v>
      </c>
      <c r="D998" s="1" t="s">
        <v>11</v>
      </c>
      <c r="E998" s="1" t="s">
        <v>12</v>
      </c>
      <c r="F998" s="3" t="s">
        <v>31</v>
      </c>
      <c r="G998" s="1" t="s">
        <v>32</v>
      </c>
      <c r="H998" s="41" t="str">
        <f>_xlfn.XLOOKUP(B998,[2]CALCULATION!$B:$B,[2]CALCULATION!$H:$H,"")</f>
        <v>ZTE</v>
      </c>
      <c r="I998" s="34">
        <v>0</v>
      </c>
      <c r="J998" s="34">
        <v>0</v>
      </c>
      <c r="K998" s="34">
        <v>5.0418696298579189</v>
      </c>
      <c r="L998" s="34">
        <v>20.032359966099083</v>
      </c>
      <c r="M998" s="34">
        <v>20.032359966099083</v>
      </c>
      <c r="N998" s="34">
        <v>20.032359966099083</v>
      </c>
      <c r="O998" s="34">
        <v>0</v>
      </c>
      <c r="P998" s="34">
        <v>0.68156751789928505</v>
      </c>
      <c r="Q998" s="34">
        <v>0</v>
      </c>
      <c r="R998" s="34">
        <v>1.0392321784763419</v>
      </c>
      <c r="S998" s="109">
        <v>4.6752517599655281</v>
      </c>
      <c r="T998" s="109">
        <f>_xlfn.XLOOKUP(B998,'[3]Nur des jours'!$B:$B,'[3]Nur des jours'!$U:$U,"")</f>
        <v>0</v>
      </c>
      <c r="U998" s="109">
        <v>0</v>
      </c>
      <c r="V998" s="109">
        <v>1.8013429100568119E-3</v>
      </c>
      <c r="W998" s="109">
        <v>0</v>
      </c>
      <c r="X998" s="109">
        <v>0</v>
      </c>
      <c r="Y998" s="109">
        <v>4.7424364999871589</v>
      </c>
      <c r="Z998" s="109">
        <v>0</v>
      </c>
      <c r="AA998" s="109">
        <v>0</v>
      </c>
      <c r="AB998" s="109">
        <v>0</v>
      </c>
      <c r="AC998" s="109">
        <v>0</v>
      </c>
      <c r="AD998" s="109">
        <v>0</v>
      </c>
      <c r="AE998" s="109">
        <v>0</v>
      </c>
      <c r="AF998" s="109">
        <v>0</v>
      </c>
      <c r="AG998" s="57" t="str">
        <f>_xlfn.XLOOKUP(B998,[3]CALCULATION!$B:$B,[3]CALCULATION!$M:$M,"")</f>
        <v>Operationnel</v>
      </c>
      <c r="AH998" s="57"/>
      <c r="AI998" s="56" t="str" cm="1">
        <f t="array" ref="AI998">IFERROR(_xlfn.IFS(
AK998="MPR ISSUE","PDH",
AK998="BSS Hardware Issue","BSS",
AK998="Sites strategiques, MLL, Pylone, etc.","ENVTECH",
AK998="AKTIVCO DEFAUT GE &amp; POWER Cabinet","AKTIVCO",
AK998="AKTIVCO Coupure ENEO &amp; Baisse de tension","AKTIVCO GRID ONLY",
AK998="Coupure ENEO &amp; Baisse de tension","IHS GRID ONLY",
AK998="Defaut GE &amp; POWER Cabinet","IHS",
AK998="Sharing","Partners",
AK998="Sites strategiques &amp; DataCenter","SST &amp; DC",
AK998="Exclu","Exclu",
AK998="SAT","SAT",
AK998="SPARE-ISSUE","SPARE-ISSUE",
AK998="Fiber CAmtel","TRANS_FO_CAMTEL",
AK998="Fiber AOF","Fiber AOF",
AK998="Projet OCM (HUAWEI)","TRAVAUX-HUAWEI",
AK998="Projet OCM (NOKIA)","TRAVAUX-NOKIA",
AK998="ACCESS-ISSUE","ACCESS-ISSUE",
AK998="Projet OCM (ZTE, NOKIA, autres projets)","TRAVAUX OCM",
AK998="No root CAuse","No root cause",
AK998="ODU HS","PDH",
AK998="IP &amp; VLAN","PDH",
AK998="Warehouse HUAWEI","SPARE-ISSUE",
AK998="SPARE-HS","SPARE-ISSUE",
AK998="Power Telco","BSS",AK998="no impacts","no impacts"
),"")</f>
        <v>No root cause</v>
      </c>
      <c r="AJ998" s="56" t="str" cm="1">
        <f t="array" ref="AJ998">IFERROR(_xlfn.IFS(
AK998="MPR ISSUE","TX ISSUE",
AK998="BSS Hardware Issue","RAN ISSUE",
AK998="Sites strategiques, MLL, Pylone, etc.","ENVTECH",
AK998="AKTIVCO DEFAUT GE &amp; POWER Cabinet","POWER ISSUE",
AK998="AKTIVCO Coupure ENEO &amp; Baisse de tension","POWER ISSUE",
AK998="Coupure ENEO &amp; Baisse de tension","POWER ISSUE",
AK998="Defaut GE &amp; POWER Cabinet","POWER ISSUE",
AK998="Sharing","POWER ISSUE",
AK998="Sites strategiques &amp; DataCenter","POWER ISSUE",
AK998="Exclu","Exclu",
AK998="SAT","TX ISSUE",
AK998="SPARE-ISSUE","SPARE-ISSUE",
AK998="Fiber CAmtel","TX ISSUE",
AK998="Fiber AOF","TX ISSUE",
AK998="Projet OCM (HUAWEI)","TRAVAUX-HUAWEI",
AK998="Projet OCM (NOKIA)","TRAVAUX -NOKIA",
AK998="ACCESS-ISSUE","ACCESS-ISSUE",
AK998="Projet OCM (ZTE, NOKIA, autres projets)","TRAVAUX OCM",
AK998="No root CAuse","No root cause",
AK998="ODU HS","TX ISSUE",
AK998="IP &amp; VLAN","TX ISSUE",
AK998="Warehouse HUAWEI","SPARE-ISSUE",
AK998="SPARE-HS","SPARE-ISSUE",
AK998="Power Telco","RAN ISSUE",AK998="no impacts","no impacts"
),"")</f>
        <v>No root cause</v>
      </c>
      <c r="AK998" s="81" t="s">
        <v>5620</v>
      </c>
      <c r="AL998" s="56" t="str" cm="1">
        <f t="array" ref="AL998">IFERROR(_xlfn.IFS(
AK998="MPR ISSUE","ACTIVE",
AK998="BSS Hardware Issue","ACTIVE",
AK998="Sites strategiques, MLL, Pylone, etc.","PASSIVE",
AK998="AKTIVCO DEFAUT GE &amp; POWER Cabinet","PASSIVE",
AK998="AKTIVCO Coupure ENEO &amp; Baisse de tension","PASSIVE",
AK998="Coupure ENEO &amp; Baisse de tension","PASSIVE",
AK998="Defaut GE &amp; POWER Cabinet","PASSIVE",
AK998="Sharing","PASSIVE",
AK998="Sites strategiques &amp; DataCenter","PASSIVE",
AK998="Exclu","Exclu",
AK998="SAT","ACTIVE",
AK998="SPARE-ISSUE","SPARE-ISSUE",
AK998="Fiber CAmtel","ACTIVE",
AK998="Fiber AOF","ACTIVE",
AK998="Projet OCM (HUAWEI)","PLANNED WORKS",
AK998="Projet OCM (NOKIA)","PLANNED WORKS",
AK998="ACCESS-ISSUE","ACCESS-ISSUE",
AK998="Projet OCM (ZTE, NOKIA, autres projets)","PLANNED WORKS",
AK998="No root CAuse","No root cause",
AK998="ODU HS","ACTIVE",
AK998="IP &amp; VLAN","ACTIVE",
AK998="Warehouse HUAWEI","SPARE-ISSUE",
AK998="SPARE-HS","SPARE-ISSUE",
AK998="Power Telco","ACTIVE", AK998="no impacts","no impacts"
),"")</f>
        <v>No root cause</v>
      </c>
      <c r="AM998" s="108" t="s">
        <v>5537</v>
      </c>
      <c r="AN998" s="117" t="s">
        <v>495</v>
      </c>
      <c r="AP998" s="23" t="s">
        <v>5537</v>
      </c>
      <c r="AQ998" s="23" t="s">
        <v>5537</v>
      </c>
      <c r="AR998" s="7"/>
      <c r="AS998" s="6"/>
      <c r="AT998" s="7"/>
      <c r="AU998" s="3" t="s">
        <v>5537</v>
      </c>
      <c r="AV998" s="24" t="s">
        <v>5537</v>
      </c>
      <c r="AW998" s="24" t="s">
        <v>5537</v>
      </c>
      <c r="AX998" s="24" t="s">
        <v>5537</v>
      </c>
      <c r="AY998" s="24" t="s">
        <v>5537</v>
      </c>
      <c r="AZ998" s="24" t="s">
        <v>5537</v>
      </c>
      <c r="BA998" s="24" t="s">
        <v>5537</v>
      </c>
      <c r="BB998" s="24" t="s">
        <v>5537</v>
      </c>
      <c r="BC998" s="24" t="s">
        <v>5537</v>
      </c>
      <c r="BD998" s="24" t="s">
        <v>5537</v>
      </c>
      <c r="BE998" s="24" t="s">
        <v>5537</v>
      </c>
      <c r="BF998" s="24" t="s">
        <v>5537</v>
      </c>
      <c r="BG998" s="24" t="s">
        <v>5537</v>
      </c>
      <c r="BH998" s="24" t="s">
        <v>5537</v>
      </c>
      <c r="BI998" s="9" t="s">
        <v>5537</v>
      </c>
      <c r="BJ998" s="14"/>
      <c r="BK998" s="14" t="s">
        <v>5537</v>
      </c>
      <c r="BL998" s="14" t="str">
        <f>_xlfn.XLOOKUP(B998,'[4]cell downs 18042026 17h'!$B:$B,'[4]cell downs 18042026 17h'!$B:$B,"")</f>
        <v/>
      </c>
      <c r="BM998" s="14" t="str">
        <f>_xlfn.XLOOKUP(B998,'[5]Cells Huawei 19042026 15h'!$B:$B,'[5]Cells Huawei 19042026 15h'!$B:$B,"")</f>
        <v/>
      </c>
      <c r="BN998" s="9" t="str">
        <f>_xlfn.XLOOKUP(B998,'[6]cells down 19042026 9H40'!$B:$B,'[6]cells down 19042026 9H40'!$B:$B,"")</f>
        <v/>
      </c>
      <c r="BO998" s="9" t="s">
        <v>495</v>
      </c>
      <c r="BP998" s="9" t="s">
        <v>12</v>
      </c>
    </row>
    <row r="999" spans="1:68" s="9" customFormat="1" x14ac:dyDescent="0.35">
      <c r="A999" s="1" t="s">
        <v>4771</v>
      </c>
      <c r="B999" s="8" t="s">
        <v>4772</v>
      </c>
      <c r="C999" s="3" t="str">
        <f>_xlfn.XLOOKUP(B999,'[1]daily break down'!$D:$D,'[1]daily break down'!$E:$E,"")</f>
        <v>SUD-OUEST</v>
      </c>
      <c r="D999" s="1" t="s">
        <v>11</v>
      </c>
      <c r="E999" s="1" t="s">
        <v>12</v>
      </c>
      <c r="F999" s="3" t="s">
        <v>13</v>
      </c>
      <c r="G999" s="1" t="s">
        <v>14</v>
      </c>
      <c r="H999" s="39" t="str">
        <f>_xlfn.XLOOKUP(B999,[2]CALCULATION!$B:$B,[2]CALCULATION!$H:$H,"")</f>
        <v>Huawei</v>
      </c>
      <c r="I999" s="34">
        <v>0</v>
      </c>
      <c r="J999" s="34">
        <v>0</v>
      </c>
      <c r="K999" s="34">
        <v>0</v>
      </c>
      <c r="L999" s="34">
        <v>0</v>
      </c>
      <c r="M999" s="34">
        <v>0</v>
      </c>
      <c r="N999" s="34">
        <v>0</v>
      </c>
      <c r="O999" s="34">
        <v>0</v>
      </c>
      <c r="P999" s="34">
        <v>0</v>
      </c>
      <c r="Q999" s="34">
        <v>0</v>
      </c>
      <c r="R999" s="34">
        <v>0</v>
      </c>
      <c r="S999" s="109">
        <v>0</v>
      </c>
      <c r="T999" s="109">
        <f>_xlfn.XLOOKUP(B999,'[3]Nur des jours'!$B:$B,'[3]Nur des jours'!$U:$U,"")</f>
        <v>0</v>
      </c>
      <c r="U999" s="109">
        <v>0</v>
      </c>
      <c r="V999" s="109">
        <v>0</v>
      </c>
      <c r="W999" s="109">
        <v>0</v>
      </c>
      <c r="X999" s="109">
        <v>0</v>
      </c>
      <c r="Y999" s="109">
        <v>4.7109575867569546</v>
      </c>
      <c r="Z999" s="109">
        <v>0</v>
      </c>
      <c r="AA999" s="109">
        <v>0</v>
      </c>
      <c r="AB999" s="109">
        <v>0</v>
      </c>
      <c r="AC999" s="109">
        <v>0</v>
      </c>
      <c r="AD999" s="109">
        <v>0</v>
      </c>
      <c r="AE999" s="109">
        <v>0</v>
      </c>
      <c r="AF999" s="109">
        <v>0</v>
      </c>
      <c r="AG999" s="57" t="str">
        <f>_xlfn.XLOOKUP(B999,[3]CALCULATION!$B:$B,[3]CALCULATION!$M:$M,"")</f>
        <v>Operationnel</v>
      </c>
      <c r="AH999" s="57"/>
      <c r="AI999" s="56" t="str" cm="1">
        <f t="array" ref="AI999">IFERROR(_xlfn.IFS(
AK999="MPR ISSUE","PDH",
AK999="BSS Hardware Issue","BSS",
AK999="Sites strategiques, MLL, Pylone, etc.","ENVTECH",
AK999="AKTIVCO DEFAUT GE &amp; POWER Cabinet","AKTIVCO",
AK999="AKTIVCO Coupure ENEO &amp; Baisse de tension","AKTIVCO GRID ONLY",
AK999="Coupure ENEO &amp; Baisse de tension","IHS GRID ONLY",
AK999="Defaut GE &amp; POWER Cabinet","IHS",
AK999="Sharing","Partners",
AK999="Sites strategiques &amp; DataCenter","SST &amp; DC",
AK999="Exclu","Exclu",
AK999="SAT","SAT",
AK999="SPARE-ISSUE","SPARE-ISSUE",
AK999="Fiber CAmtel","TRANS_FO_CAMTEL",
AK999="Fiber AOF","Fiber AOF",
AK999="Projet OCM (HUAWEI)","TRAVAUX-HUAWEI",
AK999="Projet OCM (NOKIA)","TRAVAUX-NOKIA",
AK999="ACCESS-ISSUE","ACCESS-ISSUE",
AK999="Projet OCM (ZTE, NOKIA, autres projets)","TRAVAUX OCM",
AK999="No root CAuse","No root cause",
AK999="ODU HS","PDH",
AK999="IP &amp; VLAN","PDH",
AK999="Warehouse HUAWEI","SPARE-ISSUE",
AK999="SPARE-HS","SPARE-ISSUE",
AK999="Power Telco","BSS",AK999="no impacts","no impacts"
),"")</f>
        <v>No root cause</v>
      </c>
      <c r="AJ999" s="56" t="str" cm="1">
        <f t="array" ref="AJ999">IFERROR(_xlfn.IFS(
AK999="MPR ISSUE","TX ISSUE",
AK999="BSS Hardware Issue","RAN ISSUE",
AK999="Sites strategiques, MLL, Pylone, etc.","ENVTECH",
AK999="AKTIVCO DEFAUT GE &amp; POWER Cabinet","POWER ISSUE",
AK999="AKTIVCO Coupure ENEO &amp; Baisse de tension","POWER ISSUE",
AK999="Coupure ENEO &amp; Baisse de tension","POWER ISSUE",
AK999="Defaut GE &amp; POWER Cabinet","POWER ISSUE",
AK999="Sharing","POWER ISSUE",
AK999="Sites strategiques &amp; DataCenter","POWER ISSUE",
AK999="Exclu","Exclu",
AK999="SAT","TX ISSUE",
AK999="SPARE-ISSUE","SPARE-ISSUE",
AK999="Fiber CAmtel","TX ISSUE",
AK999="Fiber AOF","TX ISSUE",
AK999="Projet OCM (HUAWEI)","TRAVAUX-HUAWEI",
AK999="Projet OCM (NOKIA)","TRAVAUX -NOKIA",
AK999="ACCESS-ISSUE","ACCESS-ISSUE",
AK999="Projet OCM (ZTE, NOKIA, autres projets)","TRAVAUX OCM",
AK999="No root CAuse","No root cause",
AK999="ODU HS","TX ISSUE",
AK999="IP &amp; VLAN","TX ISSUE",
AK999="Warehouse HUAWEI","SPARE-ISSUE",
AK999="SPARE-HS","SPARE-ISSUE",
AK999="Power Telco","RAN ISSUE",AK999="no impacts","no impacts"
),"")</f>
        <v>No root cause</v>
      </c>
      <c r="AK999" s="81" t="s">
        <v>5620</v>
      </c>
      <c r="AL999" s="56" t="str" cm="1">
        <f t="array" ref="AL999">IFERROR(_xlfn.IFS(
AK999="MPR ISSUE","ACTIVE",
AK999="BSS Hardware Issue","ACTIVE",
AK999="Sites strategiques, MLL, Pylone, etc.","PASSIVE",
AK999="AKTIVCO DEFAUT GE &amp; POWER Cabinet","PASSIVE",
AK999="AKTIVCO Coupure ENEO &amp; Baisse de tension","PASSIVE",
AK999="Coupure ENEO &amp; Baisse de tension","PASSIVE",
AK999="Defaut GE &amp; POWER Cabinet","PASSIVE",
AK999="Sharing","PASSIVE",
AK999="Sites strategiques &amp; DataCenter","PASSIVE",
AK999="Exclu","Exclu",
AK999="SAT","ACTIVE",
AK999="SPARE-ISSUE","SPARE-ISSUE",
AK999="Fiber CAmtel","ACTIVE",
AK999="Fiber AOF","ACTIVE",
AK999="Projet OCM (HUAWEI)","PLANNED WORKS",
AK999="Projet OCM (NOKIA)","PLANNED WORKS",
AK999="ACCESS-ISSUE","ACCESS-ISSUE",
AK999="Projet OCM (ZTE, NOKIA, autres projets)","PLANNED WORKS",
AK999="No root CAuse","No root cause",
AK999="ODU HS","ACTIVE",
AK999="IP &amp; VLAN","ACTIVE",
AK999="Warehouse HUAWEI","SPARE-ISSUE",
AK999="SPARE-HS","SPARE-ISSUE",
AK999="Power Telco","ACTIVE", AK999="no impacts","no impacts"
),"")</f>
        <v>No root cause</v>
      </c>
      <c r="AM999" s="108" t="s">
        <v>5537</v>
      </c>
      <c r="AN999" s="117" t="s">
        <v>4772</v>
      </c>
      <c r="AP999" s="23" t="s">
        <v>5537</v>
      </c>
      <c r="AQ999" s="23" t="s">
        <v>5537</v>
      </c>
      <c r="AR999" s="7"/>
      <c r="AS999" s="6"/>
      <c r="AT999" s="7"/>
      <c r="AU999" s="3" t="s">
        <v>5537</v>
      </c>
      <c r="AV999" s="24" t="s">
        <v>5537</v>
      </c>
      <c r="AW999" s="24" t="s">
        <v>5537</v>
      </c>
      <c r="AX999" s="24" t="s">
        <v>5537</v>
      </c>
      <c r="AY999" s="24" t="s">
        <v>5537</v>
      </c>
      <c r="AZ999" s="24" t="s">
        <v>5537</v>
      </c>
      <c r="BA999" s="24" t="s">
        <v>5537</v>
      </c>
      <c r="BB999" s="24" t="s">
        <v>5537</v>
      </c>
      <c r="BC999" s="24" t="s">
        <v>5537</v>
      </c>
      <c r="BD999" s="24" t="s">
        <v>5537</v>
      </c>
      <c r="BE999" s="24" t="s">
        <v>5537</v>
      </c>
      <c r="BF999" s="24" t="s">
        <v>5537</v>
      </c>
      <c r="BG999" s="24" t="s">
        <v>5537</v>
      </c>
      <c r="BH999" s="24" t="s">
        <v>5537</v>
      </c>
      <c r="BI999" s="9" t="s">
        <v>5537</v>
      </c>
      <c r="BJ999" s="14"/>
      <c r="BK999" s="14" t="s">
        <v>5537</v>
      </c>
      <c r="BL999" s="14" t="str">
        <f>_xlfn.XLOOKUP(B999,'[4]cell downs 18042026 17h'!$B:$B,'[4]cell downs 18042026 17h'!$B:$B,"")</f>
        <v/>
      </c>
      <c r="BM999" s="14" t="str">
        <f>_xlfn.XLOOKUP(B999,'[5]Cells Huawei 19042026 15h'!$B:$B,'[5]Cells Huawei 19042026 15h'!$B:$B,"")</f>
        <v/>
      </c>
      <c r="BN999" s="9" t="str">
        <f>_xlfn.XLOOKUP(B999,'[6]cells down 19042026 9H40'!$B:$B,'[6]cells down 19042026 9H40'!$B:$B,"")</f>
        <v/>
      </c>
      <c r="BO999" s="9" t="s">
        <v>4772</v>
      </c>
      <c r="BP999" s="9" t="s">
        <v>12</v>
      </c>
    </row>
    <row r="1000" spans="1:68" s="9" customFormat="1" x14ac:dyDescent="0.35">
      <c r="A1000" s="1" t="s">
        <v>2424</v>
      </c>
      <c r="B1000" s="8" t="s">
        <v>2425</v>
      </c>
      <c r="C1000" s="3" t="str">
        <f>_xlfn.XLOOKUP(B1000,'[1]daily break down'!$D:$D,'[1]daily break down'!$E:$E,"")</f>
        <v>Douala</v>
      </c>
      <c r="D1000" s="1" t="s">
        <v>11</v>
      </c>
      <c r="E1000" s="1" t="s">
        <v>12</v>
      </c>
      <c r="F1000" s="3" t="s">
        <v>31</v>
      </c>
      <c r="G1000" s="1" t="s">
        <v>32</v>
      </c>
      <c r="H1000" s="41" t="str">
        <f>_xlfn.XLOOKUP(B1000,[2]CALCULATION!$B:$B,[2]CALCULATION!$H:$H,"")</f>
        <v>ZTE</v>
      </c>
      <c r="I1000" s="34">
        <v>0.12907246178299447</v>
      </c>
      <c r="J1000" s="34">
        <v>0</v>
      </c>
      <c r="K1000" s="34">
        <v>0</v>
      </c>
      <c r="L1000" s="34">
        <v>0</v>
      </c>
      <c r="M1000" s="34">
        <v>0</v>
      </c>
      <c r="N1000" s="34">
        <v>0</v>
      </c>
      <c r="O1000" s="34">
        <v>0</v>
      </c>
      <c r="P1000" s="34">
        <v>0</v>
      </c>
      <c r="Q1000" s="34">
        <v>0</v>
      </c>
      <c r="R1000" s="34">
        <v>0</v>
      </c>
      <c r="S1000" s="109">
        <v>0</v>
      </c>
      <c r="T1000" s="109">
        <f>_xlfn.XLOOKUP(B1000,'[3]Nur des jours'!$B:$B,'[3]Nur des jours'!$U:$U,"")</f>
        <v>0</v>
      </c>
      <c r="U1000" s="109">
        <v>0</v>
      </c>
      <c r="V1000" s="109">
        <v>2.4255706511658228E-3</v>
      </c>
      <c r="W1000" s="109">
        <v>0</v>
      </c>
      <c r="X1000" s="109">
        <v>0</v>
      </c>
      <c r="Y1000" s="109">
        <v>4.7058745894365011</v>
      </c>
      <c r="Z1000" s="109">
        <v>0</v>
      </c>
      <c r="AA1000" s="109">
        <v>0</v>
      </c>
      <c r="AB1000" s="109">
        <v>0</v>
      </c>
      <c r="AC1000" s="109">
        <v>0</v>
      </c>
      <c r="AD1000" s="109">
        <v>0</v>
      </c>
      <c r="AE1000" s="109">
        <v>0</v>
      </c>
      <c r="AF1000" s="109">
        <v>0</v>
      </c>
      <c r="AG1000" s="57" t="str">
        <f>_xlfn.XLOOKUP(B1000,[3]CALCULATION!$B:$B,[3]CALCULATION!$M:$M,"")</f>
        <v>Operationnel</v>
      </c>
      <c r="AH1000" s="57"/>
      <c r="AI1000" s="56" t="str" cm="1">
        <f t="array" ref="AI1000">IFERROR(_xlfn.IFS(
AK1000="MPR ISSUE","PDH",
AK1000="BSS Hardware Issue","BSS",
AK1000="Sites strategiques, MLL, Pylone, etc.","ENVTECH",
AK1000="AKTIVCO DEFAUT GE &amp; POWER Cabinet","AKTIVCO",
AK1000="AKTIVCO Coupure ENEO &amp; Baisse de tension","AKTIVCO GRID ONLY",
AK1000="Coupure ENEO &amp; Baisse de tension","IHS GRID ONLY",
AK1000="Defaut GE &amp; POWER Cabinet","IHS",
AK1000="Sharing","Partners",
AK1000="Sites strategiques &amp; DataCenter","SST &amp; DC",
AK1000="Exclu","Exclu",
AK1000="SAT","SAT",
AK1000="SPARE-ISSUE","SPARE-ISSUE",
AK1000="Fiber CAmtel","TRANS_FO_CAMTEL",
AK1000="Fiber AOF","Fiber AOF",
AK1000="Projet OCM (HUAWEI)","TRAVAUX-HUAWEI",
AK1000="Projet OCM (NOKIA)","TRAVAUX-NOKIA",
AK1000="ACCESS-ISSUE","ACCESS-ISSUE",
AK1000="Projet OCM (ZTE, NOKIA, autres projets)","TRAVAUX OCM",
AK1000="No root CAuse","No root cause",
AK1000="ODU HS","PDH",
AK1000="IP &amp; VLAN","PDH",
AK1000="Warehouse HUAWEI","SPARE-ISSUE",
AK1000="SPARE-HS","SPARE-ISSUE",
AK1000="Power Telco","BSS",AK1000="no impacts","no impacts"
),"")</f>
        <v>No root cause</v>
      </c>
      <c r="AJ1000" s="56" t="str" cm="1">
        <f t="array" ref="AJ1000">IFERROR(_xlfn.IFS(
AK1000="MPR ISSUE","TX ISSUE",
AK1000="BSS Hardware Issue","RAN ISSUE",
AK1000="Sites strategiques, MLL, Pylone, etc.","ENVTECH",
AK1000="AKTIVCO DEFAUT GE &amp; POWER Cabinet","POWER ISSUE",
AK1000="AKTIVCO Coupure ENEO &amp; Baisse de tension","POWER ISSUE",
AK1000="Coupure ENEO &amp; Baisse de tension","POWER ISSUE",
AK1000="Defaut GE &amp; POWER Cabinet","POWER ISSUE",
AK1000="Sharing","POWER ISSUE",
AK1000="Sites strategiques &amp; DataCenter","POWER ISSUE",
AK1000="Exclu","Exclu",
AK1000="SAT","TX ISSUE",
AK1000="SPARE-ISSUE","SPARE-ISSUE",
AK1000="Fiber CAmtel","TX ISSUE",
AK1000="Fiber AOF","TX ISSUE",
AK1000="Projet OCM (HUAWEI)","TRAVAUX-HUAWEI",
AK1000="Projet OCM (NOKIA)","TRAVAUX -NOKIA",
AK1000="ACCESS-ISSUE","ACCESS-ISSUE",
AK1000="Projet OCM (ZTE, NOKIA, autres projets)","TRAVAUX OCM",
AK1000="No root CAuse","No root cause",
AK1000="ODU HS","TX ISSUE",
AK1000="IP &amp; VLAN","TX ISSUE",
AK1000="Warehouse HUAWEI","SPARE-ISSUE",
AK1000="SPARE-HS","SPARE-ISSUE",
AK1000="Power Telco","RAN ISSUE",AK1000="no impacts","no impacts"
),"")</f>
        <v>No root cause</v>
      </c>
      <c r="AK1000" s="81" t="s">
        <v>5620</v>
      </c>
      <c r="AL1000" s="56" t="str" cm="1">
        <f t="array" ref="AL1000">IFERROR(_xlfn.IFS(
AK1000="MPR ISSUE","ACTIVE",
AK1000="BSS Hardware Issue","ACTIVE",
AK1000="Sites strategiques, MLL, Pylone, etc.","PASSIVE",
AK1000="AKTIVCO DEFAUT GE &amp; POWER Cabinet","PASSIVE",
AK1000="AKTIVCO Coupure ENEO &amp; Baisse de tension","PASSIVE",
AK1000="Coupure ENEO &amp; Baisse de tension","PASSIVE",
AK1000="Defaut GE &amp; POWER Cabinet","PASSIVE",
AK1000="Sharing","PASSIVE",
AK1000="Sites strategiques &amp; DataCenter","PASSIVE",
AK1000="Exclu","Exclu",
AK1000="SAT","ACTIVE",
AK1000="SPARE-ISSUE","SPARE-ISSUE",
AK1000="Fiber CAmtel","ACTIVE",
AK1000="Fiber AOF","ACTIVE",
AK1000="Projet OCM (HUAWEI)","PLANNED WORKS",
AK1000="Projet OCM (NOKIA)","PLANNED WORKS",
AK1000="ACCESS-ISSUE","ACCESS-ISSUE",
AK1000="Projet OCM (ZTE, NOKIA, autres projets)","PLANNED WORKS",
AK1000="No root CAuse","No root cause",
AK1000="ODU HS","ACTIVE",
AK1000="IP &amp; VLAN","ACTIVE",
AK1000="Warehouse HUAWEI","SPARE-ISSUE",
AK1000="SPARE-HS","SPARE-ISSUE",
AK1000="Power Telco","ACTIVE", AK1000="no impacts","no impacts"
),"")</f>
        <v>No root cause</v>
      </c>
      <c r="AM1000" s="108" t="s">
        <v>5537</v>
      </c>
      <c r="AN1000" s="117" t="s">
        <v>2425</v>
      </c>
      <c r="AP1000" s="23" t="s">
        <v>5537</v>
      </c>
      <c r="AQ1000" s="23" t="s">
        <v>5537</v>
      </c>
      <c r="AR1000" s="7"/>
      <c r="AS1000" s="6"/>
      <c r="AT1000" s="7"/>
      <c r="AU1000" s="3" t="s">
        <v>5537</v>
      </c>
      <c r="AV1000" s="24" t="s">
        <v>5537</v>
      </c>
      <c r="AW1000" s="24" t="s">
        <v>5537</v>
      </c>
      <c r="AX1000" s="24" t="s">
        <v>5537</v>
      </c>
      <c r="AY1000" s="24" t="s">
        <v>5537</v>
      </c>
      <c r="AZ1000" s="24" t="s">
        <v>5537</v>
      </c>
      <c r="BA1000" s="24" t="s">
        <v>5537</v>
      </c>
      <c r="BB1000" s="24" t="s">
        <v>5537</v>
      </c>
      <c r="BC1000" s="24" t="s">
        <v>5537</v>
      </c>
      <c r="BD1000" s="24" t="s">
        <v>5537</v>
      </c>
      <c r="BE1000" s="24" t="s">
        <v>5537</v>
      </c>
      <c r="BF1000" s="24" t="s">
        <v>5537</v>
      </c>
      <c r="BG1000" s="24" t="s">
        <v>5537</v>
      </c>
      <c r="BH1000" s="24" t="s">
        <v>5537</v>
      </c>
      <c r="BI1000" s="9" t="s">
        <v>5537</v>
      </c>
      <c r="BJ1000" s="14"/>
      <c r="BK1000" s="14" t="s">
        <v>5537</v>
      </c>
      <c r="BL1000" s="14" t="str">
        <f>_xlfn.XLOOKUP(B1000,'[4]cell downs 18042026 17h'!$B:$B,'[4]cell downs 18042026 17h'!$B:$B,"")</f>
        <v/>
      </c>
      <c r="BM1000" s="14" t="str">
        <f>_xlfn.XLOOKUP(B1000,'[5]Cells Huawei 19042026 15h'!$B:$B,'[5]Cells Huawei 19042026 15h'!$B:$B,"")</f>
        <v/>
      </c>
      <c r="BN1000" s="9" t="str">
        <f>_xlfn.XLOOKUP(B1000,'[6]cells down 19042026 9H40'!$B:$B,'[6]cells down 19042026 9H40'!$B:$B,"")</f>
        <v/>
      </c>
      <c r="BO1000" s="9" t="s">
        <v>2425</v>
      </c>
      <c r="BP1000" s="9" t="s">
        <v>12</v>
      </c>
    </row>
    <row r="1001" spans="1:68" s="9" customFormat="1" x14ac:dyDescent="0.35">
      <c r="A1001" s="1" t="s">
        <v>797</v>
      </c>
      <c r="B1001" s="8" t="s">
        <v>798</v>
      </c>
      <c r="C1001" s="3" t="str">
        <f>_xlfn.XLOOKUP(B1001,'[1]daily break down'!$D:$D,'[1]daily break down'!$E:$E,"")</f>
        <v>Douala</v>
      </c>
      <c r="D1001" s="1" t="s">
        <v>11</v>
      </c>
      <c r="E1001" s="1" t="s">
        <v>12</v>
      </c>
      <c r="F1001" s="3" t="s">
        <v>31</v>
      </c>
      <c r="G1001" s="1" t="s">
        <v>32</v>
      </c>
      <c r="H1001" s="41" t="str">
        <f>_xlfn.XLOOKUP(B1001,[2]CALCULATION!$B:$B,[2]CALCULATION!$H:$H,"")</f>
        <v>ZTE</v>
      </c>
      <c r="I1001" s="34">
        <v>0</v>
      </c>
      <c r="J1001" s="34">
        <v>0</v>
      </c>
      <c r="K1001" s="34">
        <v>0</v>
      </c>
      <c r="L1001" s="34">
        <v>0</v>
      </c>
      <c r="M1001" s="34">
        <v>0</v>
      </c>
      <c r="N1001" s="34">
        <v>0</v>
      </c>
      <c r="O1001" s="34">
        <v>0</v>
      </c>
      <c r="P1001" s="34">
        <v>0</v>
      </c>
      <c r="Q1001" s="34">
        <v>0</v>
      </c>
      <c r="R1001" s="34">
        <v>0</v>
      </c>
      <c r="S1001" s="109">
        <v>0</v>
      </c>
      <c r="T1001" s="109">
        <f>_xlfn.XLOOKUP(B1001,'[3]Nur des jours'!$B:$B,'[3]Nur des jours'!$U:$U,"")</f>
        <v>0</v>
      </c>
      <c r="U1001" s="109">
        <v>0</v>
      </c>
      <c r="V1001" s="109">
        <v>0</v>
      </c>
      <c r="W1001" s="109">
        <v>0</v>
      </c>
      <c r="X1001" s="109">
        <v>0</v>
      </c>
      <c r="Y1001" s="109">
        <v>4.6787652703940523</v>
      </c>
      <c r="Z1001" s="109">
        <v>0.42072949750736932</v>
      </c>
      <c r="AA1001" s="109">
        <v>0</v>
      </c>
      <c r="AB1001" s="109">
        <v>0</v>
      </c>
      <c r="AC1001" s="109">
        <v>0</v>
      </c>
      <c r="AD1001" s="109">
        <v>0</v>
      </c>
      <c r="AE1001" s="109">
        <v>0</v>
      </c>
      <c r="AF1001" s="109">
        <v>0</v>
      </c>
      <c r="AG1001" s="57" t="str">
        <f>_xlfn.XLOOKUP(B1001,[3]CALCULATION!$B:$B,[3]CALCULATION!$M:$M,"")</f>
        <v>Operationnel</v>
      </c>
      <c r="AH1001" s="57"/>
      <c r="AI1001" s="56" t="str" cm="1">
        <f t="array" ref="AI1001">IFERROR(_xlfn.IFS(
AK1001="MPR ISSUE","PDH",
AK1001="BSS Hardware Issue","BSS",
AK1001="Sites strategiques, MLL, Pylone, etc.","ENVTECH",
AK1001="AKTIVCO DEFAUT GE &amp; POWER Cabinet","AKTIVCO",
AK1001="AKTIVCO Coupure ENEO &amp; Baisse de tension","AKTIVCO GRID ONLY",
AK1001="Coupure ENEO &amp; Baisse de tension","IHS GRID ONLY",
AK1001="Defaut GE &amp; POWER Cabinet","IHS",
AK1001="Sharing","Partners",
AK1001="Sites strategiques &amp; DataCenter","SST &amp; DC",
AK1001="Exclu","Exclu",
AK1001="SAT","SAT",
AK1001="SPARE-ISSUE","SPARE-ISSUE",
AK1001="Fiber CAmtel","TRANS_FO_CAMTEL",
AK1001="Fiber AOF","Fiber AOF",
AK1001="Projet OCM (HUAWEI)","TRAVAUX-HUAWEI",
AK1001="Projet OCM (NOKIA)","TRAVAUX-NOKIA",
AK1001="ACCESS-ISSUE","ACCESS-ISSUE",
AK1001="Projet OCM (ZTE, NOKIA, autres projets)","TRAVAUX OCM",
AK1001="No root CAuse","No root cause",
AK1001="ODU HS","PDH",
AK1001="IP &amp; VLAN","PDH",
AK1001="Warehouse HUAWEI","SPARE-ISSUE",
AK1001="SPARE-HS","SPARE-ISSUE",
AK1001="Power Telco","BSS",AK1001="no impacts","no impacts"
),"")</f>
        <v>No root cause</v>
      </c>
      <c r="AJ1001" s="56" t="str" cm="1">
        <f t="array" ref="AJ1001">IFERROR(_xlfn.IFS(
AK1001="MPR ISSUE","TX ISSUE",
AK1001="BSS Hardware Issue","RAN ISSUE",
AK1001="Sites strategiques, MLL, Pylone, etc.","ENVTECH",
AK1001="AKTIVCO DEFAUT GE &amp; POWER Cabinet","POWER ISSUE",
AK1001="AKTIVCO Coupure ENEO &amp; Baisse de tension","POWER ISSUE",
AK1001="Coupure ENEO &amp; Baisse de tension","POWER ISSUE",
AK1001="Defaut GE &amp; POWER Cabinet","POWER ISSUE",
AK1001="Sharing","POWER ISSUE",
AK1001="Sites strategiques &amp; DataCenter","POWER ISSUE",
AK1001="Exclu","Exclu",
AK1001="SAT","TX ISSUE",
AK1001="SPARE-ISSUE","SPARE-ISSUE",
AK1001="Fiber CAmtel","TX ISSUE",
AK1001="Fiber AOF","TX ISSUE",
AK1001="Projet OCM (HUAWEI)","TRAVAUX-HUAWEI",
AK1001="Projet OCM (NOKIA)","TRAVAUX -NOKIA",
AK1001="ACCESS-ISSUE","ACCESS-ISSUE",
AK1001="Projet OCM (ZTE, NOKIA, autres projets)","TRAVAUX OCM",
AK1001="No root CAuse","No root cause",
AK1001="ODU HS","TX ISSUE",
AK1001="IP &amp; VLAN","TX ISSUE",
AK1001="Warehouse HUAWEI","SPARE-ISSUE",
AK1001="SPARE-HS","SPARE-ISSUE",
AK1001="Power Telco","RAN ISSUE",AK1001="no impacts","no impacts"
),"")</f>
        <v>No root cause</v>
      </c>
      <c r="AK1001" s="81" t="s">
        <v>5620</v>
      </c>
      <c r="AL1001" s="56" t="str" cm="1">
        <f t="array" ref="AL1001">IFERROR(_xlfn.IFS(
AK1001="MPR ISSUE","ACTIVE",
AK1001="BSS Hardware Issue","ACTIVE",
AK1001="Sites strategiques, MLL, Pylone, etc.","PASSIVE",
AK1001="AKTIVCO DEFAUT GE &amp; POWER Cabinet","PASSIVE",
AK1001="AKTIVCO Coupure ENEO &amp; Baisse de tension","PASSIVE",
AK1001="Coupure ENEO &amp; Baisse de tension","PASSIVE",
AK1001="Defaut GE &amp; POWER Cabinet","PASSIVE",
AK1001="Sharing","PASSIVE",
AK1001="Sites strategiques &amp; DataCenter","PASSIVE",
AK1001="Exclu","Exclu",
AK1001="SAT","ACTIVE",
AK1001="SPARE-ISSUE","SPARE-ISSUE",
AK1001="Fiber CAmtel","ACTIVE",
AK1001="Fiber AOF","ACTIVE",
AK1001="Projet OCM (HUAWEI)","PLANNED WORKS",
AK1001="Projet OCM (NOKIA)","PLANNED WORKS",
AK1001="ACCESS-ISSUE","ACCESS-ISSUE",
AK1001="Projet OCM (ZTE, NOKIA, autres projets)","PLANNED WORKS",
AK1001="No root CAuse","No root cause",
AK1001="ODU HS","ACTIVE",
AK1001="IP &amp; VLAN","ACTIVE",
AK1001="Warehouse HUAWEI","SPARE-ISSUE",
AK1001="SPARE-HS","SPARE-ISSUE",
AK1001="Power Telco","ACTIVE", AK1001="no impacts","no impacts"
),"")</f>
        <v>No root cause</v>
      </c>
      <c r="AM1001" s="108" t="s">
        <v>5537</v>
      </c>
      <c r="AN1001" s="117" t="s">
        <v>798</v>
      </c>
      <c r="AP1001" s="23" t="s">
        <v>5537</v>
      </c>
      <c r="AQ1001" s="23" t="s">
        <v>5537</v>
      </c>
      <c r="AR1001" s="7"/>
      <c r="AS1001" s="6"/>
      <c r="AT1001" s="7"/>
      <c r="AU1001" s="3" t="s">
        <v>5537</v>
      </c>
      <c r="AV1001" s="24" t="s">
        <v>5537</v>
      </c>
      <c r="AW1001" s="24" t="s">
        <v>5537</v>
      </c>
      <c r="AX1001" s="24" t="s">
        <v>5537</v>
      </c>
      <c r="AY1001" s="24" t="s">
        <v>5537</v>
      </c>
      <c r="AZ1001" s="24" t="s">
        <v>5537</v>
      </c>
      <c r="BA1001" s="24" t="s">
        <v>5537</v>
      </c>
      <c r="BB1001" s="24" t="s">
        <v>5537</v>
      </c>
      <c r="BC1001" s="24" t="s">
        <v>5537</v>
      </c>
      <c r="BD1001" s="24" t="s">
        <v>5537</v>
      </c>
      <c r="BE1001" s="24" t="s">
        <v>5537</v>
      </c>
      <c r="BF1001" s="24" t="s">
        <v>5537</v>
      </c>
      <c r="BG1001" s="24" t="s">
        <v>5537</v>
      </c>
      <c r="BH1001" s="24" t="s">
        <v>5537</v>
      </c>
      <c r="BI1001" s="9" t="s">
        <v>5537</v>
      </c>
      <c r="BJ1001" s="14"/>
      <c r="BK1001" s="14" t="s">
        <v>5537</v>
      </c>
      <c r="BL1001" s="14" t="str">
        <f>_xlfn.XLOOKUP(B1001,'[4]cell downs 18042026 17h'!$B:$B,'[4]cell downs 18042026 17h'!$B:$B,"")</f>
        <v/>
      </c>
      <c r="BM1001" s="14" t="str">
        <f>_xlfn.XLOOKUP(B1001,'[5]Cells Huawei 19042026 15h'!$B:$B,'[5]Cells Huawei 19042026 15h'!$B:$B,"")</f>
        <v/>
      </c>
      <c r="BN1001" s="9" t="str">
        <f>_xlfn.XLOOKUP(B1001,'[6]cells down 19042026 9H40'!$B:$B,'[6]cells down 19042026 9H40'!$B:$B,"")</f>
        <v/>
      </c>
      <c r="BO1001" s="9" t="s">
        <v>798</v>
      </c>
      <c r="BP1001" s="9" t="s">
        <v>5537</v>
      </c>
    </row>
    <row r="1002" spans="1:68" s="9" customFormat="1" x14ac:dyDescent="0.35">
      <c r="A1002" s="22" t="s">
        <v>286</v>
      </c>
      <c r="B1002" s="8" t="s">
        <v>287</v>
      </c>
      <c r="C1002" s="3" t="str">
        <f>_xlfn.XLOOKUP(B1002,'[1]daily break down'!$D:$D,'[1]daily break down'!$E:$E,"")</f>
        <v>Yaounde</v>
      </c>
      <c r="D1002" s="1" t="s">
        <v>11</v>
      </c>
      <c r="E1002" s="1" t="s">
        <v>145</v>
      </c>
      <c r="F1002" s="3" t="s">
        <v>37</v>
      </c>
      <c r="G1002" s="1" t="s">
        <v>38</v>
      </c>
      <c r="H1002" s="41" t="str">
        <f>_xlfn.XLOOKUP(B1002,[2]CALCULATION!$B:$B,[2]CALCULATION!$H:$H,"")</f>
        <v>ZTE</v>
      </c>
      <c r="I1002" s="34">
        <v>47.726473391489982</v>
      </c>
      <c r="J1002" s="34">
        <v>8.7857736000890299</v>
      </c>
      <c r="K1002" s="34">
        <v>4.9374630813878824</v>
      </c>
      <c r="L1002" s="34">
        <v>12.555859465290082</v>
      </c>
      <c r="M1002" s="34">
        <v>0.43934931927073034</v>
      </c>
      <c r="N1002" s="34">
        <v>9.0583292669354787</v>
      </c>
      <c r="O1002" s="34">
        <v>9.2457045997380387</v>
      </c>
      <c r="P1002" s="34">
        <v>7.4160930905479789</v>
      </c>
      <c r="Q1002" s="34">
        <v>3.3923389064386056</v>
      </c>
      <c r="R1002" s="34">
        <v>9.2457045997380387</v>
      </c>
      <c r="S1002" s="109">
        <v>9.2457045997380387</v>
      </c>
      <c r="T1002" s="109">
        <f>_xlfn.XLOOKUP(B1002,'[3]Nur des jours'!$B:$B,'[3]Nur des jours'!$U:$U,"")</f>
        <v>9.2457045997380387</v>
      </c>
      <c r="U1002" s="109">
        <v>0</v>
      </c>
      <c r="V1002" s="109">
        <v>6.1939800190050587</v>
      </c>
      <c r="W1002" s="109">
        <v>9.2457045997380387</v>
      </c>
      <c r="X1002" s="109">
        <v>9.2457045997380387</v>
      </c>
      <c r="Y1002" s="109">
        <v>4.665032260089661</v>
      </c>
      <c r="Z1002" s="109">
        <v>0</v>
      </c>
      <c r="AA1002" s="109">
        <v>0</v>
      </c>
      <c r="AB1002" s="109">
        <v>0</v>
      </c>
      <c r="AC1002" s="109">
        <v>0</v>
      </c>
      <c r="AD1002" s="109">
        <v>0</v>
      </c>
      <c r="AE1002" s="109">
        <v>0</v>
      </c>
      <c r="AF1002" s="109">
        <v>0</v>
      </c>
      <c r="AG1002" s="57" t="str">
        <f>_xlfn.XLOOKUP(B1002,[3]CALCULATION!$B:$B,[3]CALCULATION!$M:$M,"")</f>
        <v>Operationnel</v>
      </c>
      <c r="AH1002" s="57"/>
      <c r="AI1002" s="56" t="str" cm="1">
        <f t="array" ref="AI1002">IFERROR(_xlfn.IFS(
AK1002="MPR ISSUE","PDH",
AK1002="BSS Hardware Issue","BSS",
AK1002="Sites strategiques, MLL, Pylone, etc.","ENVTECH",
AK1002="AKTIVCO DEFAUT GE &amp; POWER Cabinet","AKTIVCO",
AK1002="AKTIVCO Coupure ENEO &amp; Baisse de tension","AKTIVCO GRID ONLY",
AK1002="Coupure ENEO &amp; Baisse de tension","IHS GRID ONLY",
AK1002="Defaut GE &amp; POWER Cabinet","IHS",
AK1002="Sharing","Partners",
AK1002="Sites strategiques &amp; DataCenter","SST &amp; DC",
AK1002="Exclu","Exclu",
AK1002="SAT","SAT",
AK1002="SPARE-ISSUE","SPARE-ISSUE",
AK1002="Fiber CAmtel","TRANS_FO_CAMTEL",
AK1002="Fiber AOF","Fiber AOF",
AK1002="Projet OCM (HUAWEI)","TRAVAUX-HUAWEI",
AK1002="Projet OCM (NOKIA)","TRAVAUX-NOKIA",
AK1002="ACCESS-ISSUE","ACCESS-ISSUE",
AK1002="Projet OCM (ZTE, NOKIA, autres projets)","TRAVAUX OCM",
AK1002="No root CAuse","No root cause",
AK1002="ODU HS","PDH",
AK1002="IP &amp; VLAN","PDH",
AK1002="Warehouse HUAWEI","SPARE-ISSUE",
AK1002="SPARE-HS","SPARE-ISSUE",
AK1002="Power Telco","BSS",AK1002="no impacts","no impacts"
),"")</f>
        <v>BSS</v>
      </c>
      <c r="AJ1002" s="56" t="str" cm="1">
        <f t="array" ref="AJ1002">IFERROR(_xlfn.IFS(
AK1002="MPR ISSUE","TX ISSUE",
AK1002="BSS Hardware Issue","RAN ISSUE",
AK1002="Sites strategiques, MLL, Pylone, etc.","ENVTECH",
AK1002="AKTIVCO DEFAUT GE &amp; POWER Cabinet","POWER ISSUE",
AK1002="AKTIVCO Coupure ENEO &amp; Baisse de tension","POWER ISSUE",
AK1002="Coupure ENEO &amp; Baisse de tension","POWER ISSUE",
AK1002="Defaut GE &amp; POWER Cabinet","POWER ISSUE",
AK1002="Sharing","POWER ISSUE",
AK1002="Sites strategiques &amp; DataCenter","POWER ISSUE",
AK1002="Exclu","Exclu",
AK1002="SAT","TX ISSUE",
AK1002="SPARE-ISSUE","SPARE-ISSUE",
AK1002="Fiber CAmtel","TX ISSUE",
AK1002="Fiber AOF","TX ISSUE",
AK1002="Projet OCM (HUAWEI)","TRAVAUX-HUAWEI",
AK1002="Projet OCM (NOKIA)","TRAVAUX -NOKIA",
AK1002="ACCESS-ISSUE","ACCESS-ISSUE",
AK1002="Projet OCM (ZTE, NOKIA, autres projets)","TRAVAUX OCM",
AK1002="No root CAuse","No root cause",
AK1002="ODU HS","TX ISSUE",
AK1002="IP &amp; VLAN","TX ISSUE",
AK1002="Warehouse HUAWEI","SPARE-ISSUE",
AK1002="SPARE-HS","SPARE-ISSUE",
AK1002="Power Telco","RAN ISSUE",AK1002="no impacts","no impacts"
),"")</f>
        <v>RAN ISSUE</v>
      </c>
      <c r="AK1002" s="81" t="s">
        <v>5320</v>
      </c>
      <c r="AL1002" s="56" t="str" cm="1">
        <f t="array" ref="AL1002">IFERROR(_xlfn.IFS(
AK1002="MPR ISSUE","ACTIVE",
AK1002="BSS Hardware Issue","ACTIVE",
AK1002="Sites strategiques, MLL, Pylone, etc.","PASSIVE",
AK1002="AKTIVCO DEFAUT GE &amp; POWER Cabinet","PASSIVE",
AK1002="AKTIVCO Coupure ENEO &amp; Baisse de tension","PASSIVE",
AK1002="Coupure ENEO &amp; Baisse de tension","PASSIVE",
AK1002="Defaut GE &amp; POWER Cabinet","PASSIVE",
AK1002="Sharing","PASSIVE",
AK1002="Sites strategiques &amp; DataCenter","PASSIVE",
AK1002="Exclu","Exclu",
AK1002="SAT","ACTIVE",
AK1002="SPARE-ISSUE","SPARE-ISSUE",
AK1002="Fiber CAmtel","ACTIVE",
AK1002="Fiber AOF","ACTIVE",
AK1002="Projet OCM (HUAWEI)","PLANNED WORKS",
AK1002="Projet OCM (NOKIA)","PLANNED WORKS",
AK1002="ACCESS-ISSUE","ACCESS-ISSUE",
AK1002="Projet OCM (ZTE, NOKIA, autres projets)","PLANNED WORKS",
AK1002="No root CAuse","No root cause",
AK1002="ODU HS","ACTIVE",
AK1002="IP &amp; VLAN","ACTIVE",
AK1002="Warehouse HUAWEI","SPARE-ISSUE",
AK1002="SPARE-HS","SPARE-ISSUE",
AK1002="Power Telco","ACTIVE", AK1002="no impacts","no impacts"
),"")</f>
        <v>ACTIVE</v>
      </c>
      <c r="AM1002" s="108" t="s">
        <v>6074</v>
      </c>
      <c r="AN1002" s="117" t="s">
        <v>287</v>
      </c>
      <c r="AP1002" s="23" t="s">
        <v>5537</v>
      </c>
      <c r="AQ1002" s="23" t="s">
        <v>5537</v>
      </c>
      <c r="AR1002" s="7"/>
      <c r="AS1002" s="6"/>
      <c r="AT1002" s="7"/>
      <c r="AU1002" s="3" t="s">
        <v>5537</v>
      </c>
      <c r="AV1002" s="24" t="s">
        <v>5537</v>
      </c>
      <c r="AW1002" s="24" t="s">
        <v>5537</v>
      </c>
      <c r="AX1002" s="24" t="s">
        <v>5537</v>
      </c>
      <c r="AY1002" s="24" t="s">
        <v>5537</v>
      </c>
      <c r="AZ1002" s="24" t="s">
        <v>5537</v>
      </c>
      <c r="BA1002" s="24" t="s">
        <v>5537</v>
      </c>
      <c r="BB1002" s="24" t="s">
        <v>5537</v>
      </c>
      <c r="BC1002" s="24" t="s">
        <v>5537</v>
      </c>
      <c r="BD1002" s="24" t="s">
        <v>5537</v>
      </c>
      <c r="BE1002" s="24" t="s">
        <v>5537</v>
      </c>
      <c r="BF1002" s="24" t="s">
        <v>5537</v>
      </c>
      <c r="BG1002" s="24" t="s">
        <v>5537</v>
      </c>
      <c r="BH1002" s="24" t="s">
        <v>5537</v>
      </c>
      <c r="BI1002" s="9" t="s">
        <v>5537</v>
      </c>
      <c r="BJ1002" s="14"/>
      <c r="BK1002" s="14" t="s">
        <v>5537</v>
      </c>
      <c r="BL1002" s="14" t="str">
        <f>_xlfn.XLOOKUP(B1002,'[4]cell downs 18042026 17h'!$B:$B,'[4]cell downs 18042026 17h'!$B:$B,"")</f>
        <v/>
      </c>
      <c r="BM1002" s="14" t="str">
        <f>_xlfn.XLOOKUP(B1002,'[5]Cells Huawei 19042026 15h'!$B:$B,'[5]Cells Huawei 19042026 15h'!$B:$B,"")</f>
        <v/>
      </c>
      <c r="BN1002" s="9" t="str">
        <f>_xlfn.XLOOKUP(B1002,'[6]cells down 19042026 9H40'!$B:$B,'[6]cells down 19042026 9H40'!$B:$B,"")</f>
        <v>CTR_093</v>
      </c>
      <c r="BO1002" s="9" t="s">
        <v>287</v>
      </c>
      <c r="BP1002" s="9" t="s">
        <v>12</v>
      </c>
    </row>
    <row r="1003" spans="1:68" s="9" customFormat="1" x14ac:dyDescent="0.35">
      <c r="A1003" s="2" t="s">
        <v>1385</v>
      </c>
      <c r="B1003" s="8" t="s">
        <v>1386</v>
      </c>
      <c r="C1003" s="3" t="str">
        <f>_xlfn.XLOOKUP(B1003,'[1]daily break down'!$D:$D,'[1]daily break down'!$E:$E,"")</f>
        <v>OUEST</v>
      </c>
      <c r="D1003" s="1" t="s">
        <v>11</v>
      </c>
      <c r="E1003" s="1" t="s">
        <v>237</v>
      </c>
      <c r="F1003" s="3" t="s">
        <v>102</v>
      </c>
      <c r="G1003" s="1" t="s">
        <v>1387</v>
      </c>
      <c r="H1003" s="39" t="str">
        <f>_xlfn.XLOOKUP(B1003,[2]CALCULATION!$B:$B,[2]CALCULATION!$H:$H,"")</f>
        <v>Huawei</v>
      </c>
      <c r="I1003" s="34">
        <v>0</v>
      </c>
      <c r="J1003" s="34">
        <v>0</v>
      </c>
      <c r="K1003" s="34">
        <v>0</v>
      </c>
      <c r="L1003" s="34">
        <v>0</v>
      </c>
      <c r="M1003" s="34">
        <v>0</v>
      </c>
      <c r="N1003" s="34">
        <v>0</v>
      </c>
      <c r="O1003" s="34">
        <v>0</v>
      </c>
      <c r="P1003" s="34">
        <v>0</v>
      </c>
      <c r="Q1003" s="34">
        <v>0</v>
      </c>
      <c r="R1003" s="34">
        <v>0</v>
      </c>
      <c r="S1003" s="109">
        <v>0</v>
      </c>
      <c r="T1003" s="109">
        <f>_xlfn.XLOOKUP(B1003,'[3]Nur des jours'!$B:$B,'[3]Nur des jours'!$U:$U,"")</f>
        <v>0</v>
      </c>
      <c r="U1003" s="109">
        <v>0</v>
      </c>
      <c r="V1003" s="109">
        <v>4.62311982604378</v>
      </c>
      <c r="W1003" s="109">
        <v>4.6228522998690194</v>
      </c>
      <c r="X1003" s="109">
        <v>4.628381174147413</v>
      </c>
      <c r="Y1003" s="109">
        <v>4.6228522998690194</v>
      </c>
      <c r="Z1003" s="109">
        <v>0</v>
      </c>
      <c r="AA1003" s="109">
        <v>0</v>
      </c>
      <c r="AB1003" s="109">
        <v>0</v>
      </c>
      <c r="AC1003" s="109">
        <v>0</v>
      </c>
      <c r="AD1003" s="109">
        <v>0</v>
      </c>
      <c r="AE1003" s="109">
        <v>0</v>
      </c>
      <c r="AF1003" s="109">
        <v>0</v>
      </c>
      <c r="AG1003" s="57" t="str">
        <f>_xlfn.XLOOKUP(B1003,[3]CALCULATION!$B:$B,[3]CALCULATION!$M:$M,"")</f>
        <v>EXCLU</v>
      </c>
      <c r="AH1003" s="57"/>
      <c r="AI1003" s="56" t="str" cm="1">
        <f t="array" ref="AI1003">IFERROR(_xlfn.IFS(
AK1003="MPR ISSUE","PDH",
AK1003="BSS Hardware Issue","BSS",
AK1003="Sites strategiques, MLL, Pylone, etc.","ENVTECH",
AK1003="AKTIVCO DEFAUT GE &amp; POWER Cabinet","AKTIVCO",
AK1003="AKTIVCO Coupure ENEO &amp; Baisse de tension","AKTIVCO GRID ONLY",
AK1003="Coupure ENEO &amp; Baisse de tension","IHS GRID ONLY",
AK1003="Defaut GE &amp; POWER Cabinet","IHS",
AK1003="Sharing","Partners",
AK1003="Sites strategiques &amp; DataCenter","SST &amp; DC",
AK1003="Exclu","Exclu",
AK1003="SAT","SAT",
AK1003="SPARE-ISSUE","SPARE-ISSUE",
AK1003="Fiber CAmtel","TRANS_FO_CAMTEL",
AK1003="Fiber AOF","Fiber AOF",
AK1003="Projet OCM (HUAWEI)","TRAVAUX-HUAWEI",
AK1003="Projet OCM (NOKIA)","TRAVAUX-NOKIA",
AK1003="ACCESS-ISSUE","ACCESS-ISSUE",
AK1003="Projet OCM (ZTE, NOKIA, autres projets)","TRAVAUX OCM",
AK1003="No root CAuse","No root cause",
AK1003="ODU HS","PDH",
AK1003="IP &amp; VLAN","PDH",
AK1003="Warehouse HUAWEI","SPARE-ISSUE",
AK1003="SPARE-HS","SPARE-ISSUE",
AK1003="Power Telco","BSS",AK1003="no impacts","no impacts"
),"")</f>
        <v>Exclu</v>
      </c>
      <c r="AJ1003" s="56" t="str" cm="1">
        <f t="array" ref="AJ1003">IFERROR(_xlfn.IFS(
AK1003="MPR ISSUE","TX ISSUE",
AK1003="BSS Hardware Issue","RAN ISSUE",
AK1003="Sites strategiques, MLL, Pylone, etc.","ENVTECH",
AK1003="AKTIVCO DEFAUT GE &amp; POWER Cabinet","POWER ISSUE",
AK1003="AKTIVCO Coupure ENEO &amp; Baisse de tension","POWER ISSUE",
AK1003="Coupure ENEO &amp; Baisse de tension","POWER ISSUE",
AK1003="Defaut GE &amp; POWER Cabinet","POWER ISSUE",
AK1003="Sharing","POWER ISSUE",
AK1003="Sites strategiques &amp; DataCenter","POWER ISSUE",
AK1003="Exclu","Exclu",
AK1003="SAT","TX ISSUE",
AK1003="SPARE-ISSUE","SPARE-ISSUE",
AK1003="Fiber CAmtel","TX ISSUE",
AK1003="Fiber AOF","TX ISSUE",
AK1003="Projet OCM (HUAWEI)","TRAVAUX-HUAWEI",
AK1003="Projet OCM (NOKIA)","TRAVAUX -NOKIA",
AK1003="ACCESS-ISSUE","ACCESS-ISSUE",
AK1003="Projet OCM (ZTE, NOKIA, autres projets)","TRAVAUX OCM",
AK1003="No root CAuse","No root cause",
AK1003="ODU HS","TX ISSUE",
AK1003="IP &amp; VLAN","TX ISSUE",
AK1003="Warehouse HUAWEI","SPARE-ISSUE",
AK1003="SPARE-HS","SPARE-ISSUE",
AK1003="Power Telco","RAN ISSUE",AK1003="no impacts","no impacts"
),"")</f>
        <v>Exclu</v>
      </c>
      <c r="AK1003" s="81" t="s">
        <v>5559</v>
      </c>
      <c r="AL1003" s="56" t="str" cm="1">
        <f t="array" ref="AL1003">IFERROR(_xlfn.IFS(
AK1003="MPR ISSUE","ACTIVE",
AK1003="BSS Hardware Issue","ACTIVE",
AK1003="Sites strategiques, MLL, Pylone, etc.","PASSIVE",
AK1003="AKTIVCO DEFAUT GE &amp; POWER Cabinet","PASSIVE",
AK1003="AKTIVCO Coupure ENEO &amp; Baisse de tension","PASSIVE",
AK1003="Coupure ENEO &amp; Baisse de tension","PASSIVE",
AK1003="Defaut GE &amp; POWER Cabinet","PASSIVE",
AK1003="Sharing","PASSIVE",
AK1003="Sites strategiques &amp; DataCenter","PASSIVE",
AK1003="Exclu","Exclu",
AK1003="SAT","ACTIVE",
AK1003="SPARE-ISSUE","SPARE-ISSUE",
AK1003="Fiber CAmtel","ACTIVE",
AK1003="Fiber AOF","ACTIVE",
AK1003="Projet OCM (HUAWEI)","PLANNED WORKS",
AK1003="Projet OCM (NOKIA)","PLANNED WORKS",
AK1003="ACCESS-ISSUE","ACCESS-ISSUE",
AK1003="Projet OCM (ZTE, NOKIA, autres projets)","PLANNED WORKS",
AK1003="No root CAuse","No root cause",
AK1003="ODU HS","ACTIVE",
AK1003="IP &amp; VLAN","ACTIVE",
AK1003="Warehouse HUAWEI","SPARE-ISSUE",
AK1003="SPARE-HS","SPARE-ISSUE",
AK1003="Power Telco","ACTIVE", AK1003="no impacts","no impacts"
),"")</f>
        <v>Exclu</v>
      </c>
      <c r="AM1003" s="108" t="s">
        <v>5537</v>
      </c>
      <c r="AN1003" s="117" t="s">
        <v>1386</v>
      </c>
      <c r="AP1003" s="23" t="s">
        <v>5537</v>
      </c>
      <c r="AQ1003" s="23" t="s">
        <v>5537</v>
      </c>
      <c r="AR1003" s="7"/>
      <c r="AS1003" s="6"/>
      <c r="AT1003" s="7"/>
      <c r="AU1003" s="3" t="s">
        <v>5537</v>
      </c>
      <c r="AV1003" s="24" t="s">
        <v>5537</v>
      </c>
      <c r="AW1003" s="24" t="s">
        <v>5537</v>
      </c>
      <c r="AX1003" s="24" t="s">
        <v>5537</v>
      </c>
      <c r="AY1003" s="24" t="s">
        <v>5537</v>
      </c>
      <c r="AZ1003" s="24" t="s">
        <v>5537</v>
      </c>
      <c r="BA1003" s="24" t="s">
        <v>5537</v>
      </c>
      <c r="BB1003" s="24" t="s">
        <v>5537</v>
      </c>
      <c r="BC1003" s="24" t="s">
        <v>5537</v>
      </c>
      <c r="BD1003" s="24" t="s">
        <v>5537</v>
      </c>
      <c r="BE1003" s="24" t="s">
        <v>5537</v>
      </c>
      <c r="BF1003" s="24" t="s">
        <v>5537</v>
      </c>
      <c r="BG1003" s="24" t="s">
        <v>5537</v>
      </c>
      <c r="BH1003" s="24" t="s">
        <v>5537</v>
      </c>
      <c r="BI1003" s="9" t="s">
        <v>5537</v>
      </c>
      <c r="BJ1003" s="14"/>
      <c r="BK1003" s="14" t="s">
        <v>5537</v>
      </c>
      <c r="BL1003" s="14" t="str">
        <f>_xlfn.XLOOKUP(B1003,'[4]cell downs 18042026 17h'!$B:$B,'[4]cell downs 18042026 17h'!$B:$B,"")</f>
        <v/>
      </c>
      <c r="BM1003" s="14" t="str">
        <f>_xlfn.XLOOKUP(B1003,'[5]Cells Huawei 19042026 15h'!$B:$B,'[5]Cells Huawei 19042026 15h'!$B:$B,"")</f>
        <v>OST_092</v>
      </c>
      <c r="BN1003" s="9" t="str">
        <f>_xlfn.XLOOKUP(B1003,'[6]cells down 19042026 9H40'!$B:$B,'[6]cells down 19042026 9H40'!$B:$B,"")</f>
        <v/>
      </c>
      <c r="BO1003" s="9" t="s">
        <v>1386</v>
      </c>
      <c r="BP1003" s="9" t="s">
        <v>12</v>
      </c>
    </row>
    <row r="1004" spans="1:68" s="9" customFormat="1" x14ac:dyDescent="0.35">
      <c r="A1004" s="1" t="s">
        <v>3861</v>
      </c>
      <c r="B1004" s="8" t="s">
        <v>3862</v>
      </c>
      <c r="C1004" s="3" t="str">
        <f>_xlfn.XLOOKUP(B1004,'[1]daily break down'!$D:$D,'[1]daily break down'!$E:$E,"")</f>
        <v>EXTREME-NORD</v>
      </c>
      <c r="D1004" s="1" t="s">
        <v>11</v>
      </c>
      <c r="E1004" s="1" t="s">
        <v>96</v>
      </c>
      <c r="F1004" s="3" t="s">
        <v>55</v>
      </c>
      <c r="G1004" s="1" t="s">
        <v>3861</v>
      </c>
      <c r="H1004" s="39" t="str">
        <f>_xlfn.XLOOKUP(B1004,[2]CALCULATION!$B:$B,[2]CALCULATION!$H:$H,"")</f>
        <v>HUAWEI</v>
      </c>
      <c r="I1004" s="34">
        <v>0</v>
      </c>
      <c r="J1004" s="34">
        <v>0</v>
      </c>
      <c r="K1004" s="34">
        <v>0</v>
      </c>
      <c r="L1004" s="34">
        <v>0</v>
      </c>
      <c r="M1004" s="34">
        <v>0</v>
      </c>
      <c r="N1004" s="34">
        <v>0</v>
      </c>
      <c r="O1004" s="34">
        <v>0</v>
      </c>
      <c r="P1004" s="34">
        <v>0</v>
      </c>
      <c r="Q1004" s="34">
        <v>0</v>
      </c>
      <c r="R1004" s="34">
        <v>0</v>
      </c>
      <c r="S1004" s="109">
        <v>0</v>
      </c>
      <c r="T1004" s="109">
        <f>_xlfn.XLOOKUP(B1004,'[3]Nur des jours'!$B:$B,'[3]Nur des jours'!$U:$U,"")</f>
        <v>0</v>
      </c>
      <c r="U1004" s="109">
        <v>0</v>
      </c>
      <c r="V1004" s="109">
        <v>4.6228522998690194</v>
      </c>
      <c r="W1004" s="109">
        <v>4.6228522998690194</v>
      </c>
      <c r="X1004" s="109">
        <v>4.6228522998690194</v>
      </c>
      <c r="Y1004" s="109">
        <v>4.6228522998690194</v>
      </c>
      <c r="Z1004" s="109">
        <v>0</v>
      </c>
      <c r="AA1004" s="109">
        <v>0</v>
      </c>
      <c r="AB1004" s="109">
        <v>0</v>
      </c>
      <c r="AC1004" s="109">
        <v>0</v>
      </c>
      <c r="AD1004" s="109">
        <v>0</v>
      </c>
      <c r="AE1004" s="109">
        <v>0</v>
      </c>
      <c r="AF1004" s="109">
        <v>0</v>
      </c>
      <c r="AG1004" s="57" t="str">
        <f>_xlfn.XLOOKUP(B1004,[3]CALCULATION!$B:$B,[3]CALCULATION!$M:$M,"")</f>
        <v>Insecurity</v>
      </c>
      <c r="AH1004" s="57"/>
      <c r="AI1004" s="56" t="str" cm="1">
        <f t="array" ref="AI1004">IFERROR(_xlfn.IFS(
AK1004="MPR ISSUE","PDH",
AK1004="BSS Hardware Issue","BSS",
AK1004="Sites strategiques, MLL, Pylone, etc.","ENVTECH",
AK1004="AKTIVCO DEFAUT GE &amp; POWER Cabinet","AKTIVCO",
AK1004="AKTIVCO Coupure ENEO &amp; Baisse de tension","AKTIVCO GRID ONLY",
AK1004="Coupure ENEO &amp; Baisse de tension","IHS GRID ONLY",
AK1004="Defaut GE &amp; POWER Cabinet","IHS",
AK1004="Sharing","Partners",
AK1004="Sites strategiques &amp; DataCenter","SST &amp; DC",
AK1004="Exclu","Exclu",
AK1004="SAT","SAT",
AK1004="SPARE-ISSUE","SPARE-ISSUE",
AK1004="Fiber CAmtel","TRANS_FO_CAMTEL",
AK1004="Fiber AOF","Fiber AOF",
AK1004="Projet OCM (HUAWEI)","TRAVAUX-HUAWEI",
AK1004="Projet OCM (NOKIA)","TRAVAUX-NOKIA",
AK1004="ACCESS-ISSUE","ACCESS-ISSUE",
AK1004="Projet OCM (ZTE, NOKIA, autres projets)","TRAVAUX OCM",
AK1004="No root CAuse","No root cause",
AK1004="ODU HS","PDH",
AK1004="IP &amp; VLAN","PDH",
AK1004="Warehouse HUAWEI","SPARE-ISSUE",
AK1004="SPARE-HS","SPARE-ISSUE",
AK1004="Power Telco","BSS",AK1004="no impacts","no impacts"
),"")</f>
        <v>No root cause</v>
      </c>
      <c r="AJ1004" s="56" t="str" cm="1">
        <f t="array" ref="AJ1004">IFERROR(_xlfn.IFS(
AK1004="MPR ISSUE","TX ISSUE",
AK1004="BSS Hardware Issue","RAN ISSUE",
AK1004="Sites strategiques, MLL, Pylone, etc.","ENVTECH",
AK1004="AKTIVCO DEFAUT GE &amp; POWER Cabinet","POWER ISSUE",
AK1004="AKTIVCO Coupure ENEO &amp; Baisse de tension","POWER ISSUE",
AK1004="Coupure ENEO &amp; Baisse de tension","POWER ISSUE",
AK1004="Defaut GE &amp; POWER Cabinet","POWER ISSUE",
AK1004="Sharing","POWER ISSUE",
AK1004="Sites strategiques &amp; DataCenter","POWER ISSUE",
AK1004="Exclu","Exclu",
AK1004="SAT","TX ISSUE",
AK1004="SPARE-ISSUE","SPARE-ISSUE",
AK1004="Fiber CAmtel","TX ISSUE",
AK1004="Fiber AOF","TX ISSUE",
AK1004="Projet OCM (HUAWEI)","TRAVAUX-HUAWEI",
AK1004="Projet OCM (NOKIA)","TRAVAUX -NOKIA",
AK1004="ACCESS-ISSUE","ACCESS-ISSUE",
AK1004="Projet OCM (ZTE, NOKIA, autres projets)","TRAVAUX OCM",
AK1004="No root CAuse","No root cause",
AK1004="ODU HS","TX ISSUE",
AK1004="IP &amp; VLAN","TX ISSUE",
AK1004="Warehouse HUAWEI","SPARE-ISSUE",
AK1004="SPARE-HS","SPARE-ISSUE",
AK1004="Power Telco","RAN ISSUE",AK1004="no impacts","no impacts"
),"")</f>
        <v>No root cause</v>
      </c>
      <c r="AK1004" s="81" t="s">
        <v>5620</v>
      </c>
      <c r="AL1004" s="56" t="str" cm="1">
        <f t="array" ref="AL1004">IFERROR(_xlfn.IFS(
AK1004="MPR ISSUE","ACTIVE",
AK1004="BSS Hardware Issue","ACTIVE",
AK1004="Sites strategiques, MLL, Pylone, etc.","PASSIVE",
AK1004="AKTIVCO DEFAUT GE &amp; POWER Cabinet","PASSIVE",
AK1004="AKTIVCO Coupure ENEO &amp; Baisse de tension","PASSIVE",
AK1004="Coupure ENEO &amp; Baisse de tension","PASSIVE",
AK1004="Defaut GE &amp; POWER Cabinet","PASSIVE",
AK1004="Sharing","PASSIVE",
AK1004="Sites strategiques &amp; DataCenter","PASSIVE",
AK1004="Exclu","Exclu",
AK1004="SAT","ACTIVE",
AK1004="SPARE-ISSUE","SPARE-ISSUE",
AK1004="Fiber CAmtel","ACTIVE",
AK1004="Fiber AOF","ACTIVE",
AK1004="Projet OCM (HUAWEI)","PLANNED WORKS",
AK1004="Projet OCM (NOKIA)","PLANNED WORKS",
AK1004="ACCESS-ISSUE","ACCESS-ISSUE",
AK1004="Projet OCM (ZTE, NOKIA, autres projets)","PLANNED WORKS",
AK1004="No root CAuse","No root cause",
AK1004="ODU HS","ACTIVE",
AK1004="IP &amp; VLAN","ACTIVE",
AK1004="Warehouse HUAWEI","SPARE-ISSUE",
AK1004="SPARE-HS","SPARE-ISSUE",
AK1004="Power Telco","ACTIVE", AK1004="no impacts","no impacts"
),"")</f>
        <v>No root cause</v>
      </c>
      <c r="AM1004" s="108" t="s">
        <v>5537</v>
      </c>
      <c r="AN1004" s="117" t="s">
        <v>3862</v>
      </c>
      <c r="AP1004" s="23" t="s">
        <v>5537</v>
      </c>
      <c r="AQ1004" s="23" t="s">
        <v>5537</v>
      </c>
      <c r="AR1004" s="7"/>
      <c r="AS1004" s="6"/>
      <c r="AT1004" s="7"/>
      <c r="AU1004" s="3" t="s">
        <v>5537</v>
      </c>
      <c r="AV1004" s="24" t="s">
        <v>5537</v>
      </c>
      <c r="AW1004" s="24" t="s">
        <v>5537</v>
      </c>
      <c r="AX1004" s="24" t="s">
        <v>5537</v>
      </c>
      <c r="AY1004" s="24" t="s">
        <v>5537</v>
      </c>
      <c r="AZ1004" s="24" t="s">
        <v>5537</v>
      </c>
      <c r="BA1004" s="24" t="s">
        <v>5537</v>
      </c>
      <c r="BB1004" s="24" t="s">
        <v>5537</v>
      </c>
      <c r="BC1004" s="24" t="s">
        <v>5537</v>
      </c>
      <c r="BD1004" s="24" t="s">
        <v>5537</v>
      </c>
      <c r="BE1004" s="24" t="s">
        <v>5537</v>
      </c>
      <c r="BF1004" s="24" t="s">
        <v>5537</v>
      </c>
      <c r="BG1004" s="24" t="s">
        <v>5537</v>
      </c>
      <c r="BH1004" s="24" t="s">
        <v>5537</v>
      </c>
      <c r="BI1004" s="9" t="s">
        <v>5537</v>
      </c>
      <c r="BJ1004" s="14"/>
      <c r="BK1004" s="14" t="s">
        <v>5537</v>
      </c>
      <c r="BL1004" s="14" t="str">
        <f>_xlfn.XLOOKUP(B1004,'[4]cell downs 18042026 17h'!$B:$B,'[4]cell downs 18042026 17h'!$B:$B,"")</f>
        <v/>
      </c>
      <c r="BM1004" s="14" t="str">
        <f>_xlfn.XLOOKUP(B1004,'[5]Cells Huawei 19042026 15h'!$B:$B,'[5]Cells Huawei 19042026 15h'!$B:$B,"")</f>
        <v>EXN_073</v>
      </c>
      <c r="BN1004" s="9" t="str">
        <f>_xlfn.XLOOKUP(B1004,'[6]cells down 19042026 9H40'!$B:$B,'[6]cells down 19042026 9H40'!$B:$B,"")</f>
        <v/>
      </c>
      <c r="BO1004" s="9" t="s">
        <v>3862</v>
      </c>
      <c r="BP1004" s="9" t="s">
        <v>66</v>
      </c>
    </row>
    <row r="1005" spans="1:68" s="9" customFormat="1" x14ac:dyDescent="0.35">
      <c r="A1005" s="107" t="s">
        <v>3205</v>
      </c>
      <c r="B1005" s="8" t="s">
        <v>3206</v>
      </c>
      <c r="C1005" s="3" t="str">
        <f>_xlfn.XLOOKUP(B1005,'[1]daily break down'!$D:$D,'[1]daily break down'!$E:$E,"")</f>
        <v>Yaounde</v>
      </c>
      <c r="D1005" s="1"/>
      <c r="E1005" s="1"/>
      <c r="F1005" s="3" t="s">
        <v>37</v>
      </c>
      <c r="G1005" s="1" t="s">
        <v>38</v>
      </c>
      <c r="H1005" s="41" t="str">
        <f>_xlfn.XLOOKUP(B1005,[2]CALCULATION!$B:$B,[2]CALCULATION!$H:$H,"")</f>
        <v>ZTE</v>
      </c>
      <c r="I1005" s="34">
        <v>0</v>
      </c>
      <c r="J1005" s="34">
        <v>0</v>
      </c>
      <c r="K1005" s="34">
        <v>0</v>
      </c>
      <c r="L1005" s="34">
        <v>0</v>
      </c>
      <c r="M1005" s="34">
        <v>4.8743269041442668E-2</v>
      </c>
      <c r="N1005" s="34">
        <v>0</v>
      </c>
      <c r="O1005" s="34">
        <v>0</v>
      </c>
      <c r="P1005" s="34">
        <v>5.2203274235017923E-2</v>
      </c>
      <c r="Q1005" s="34">
        <v>0</v>
      </c>
      <c r="R1005" s="34">
        <v>0</v>
      </c>
      <c r="S1005" s="109">
        <v>0</v>
      </c>
      <c r="T1005" s="109">
        <f>_xlfn.XLOOKUP(B1005,'[3]Nur des jours'!$B:$B,'[3]Nur des jours'!$U:$U,"")</f>
        <v>0</v>
      </c>
      <c r="U1005" s="109">
        <v>0</v>
      </c>
      <c r="V1005" s="109">
        <v>9.2457045997380387</v>
      </c>
      <c r="W1005" s="109">
        <v>9.2457045997380387</v>
      </c>
      <c r="X1005" s="109">
        <v>9.2457045997380387</v>
      </c>
      <c r="Y1005" s="109">
        <v>4.5449486777786348</v>
      </c>
      <c r="Z1005" s="109">
        <v>0</v>
      </c>
      <c r="AA1005" s="109">
        <v>0</v>
      </c>
      <c r="AB1005" s="109">
        <v>0</v>
      </c>
      <c r="AC1005" s="109">
        <v>0</v>
      </c>
      <c r="AD1005" s="109">
        <v>0</v>
      </c>
      <c r="AE1005" s="109">
        <v>0.12684307699331973</v>
      </c>
      <c r="AF1005" s="109">
        <v>0.12684307699331973</v>
      </c>
      <c r="AG1005" s="57" t="str">
        <f>_xlfn.XLOOKUP(B1005,[3]CALCULATION!$B:$B,[3]CALCULATION!$M:$M,"")</f>
        <v>Operationnel</v>
      </c>
      <c r="AH1005" s="57"/>
      <c r="AI1005" s="56" t="str" cm="1">
        <f t="array" ref="AI1005">IFERROR(_xlfn.IFS(
AK1005="MPR ISSUE","PDH",
AK1005="BSS Hardware Issue","BSS",
AK1005="Sites strategiques, MLL, Pylone, etc.","ENVTECH",
AK1005="AKTIVCO DEFAUT GE &amp; POWER Cabinet","AKTIVCO",
AK1005="AKTIVCO Coupure ENEO &amp; Baisse de tension","AKTIVCO GRID ONLY",
AK1005="Coupure ENEO &amp; Baisse de tension","IHS GRID ONLY",
AK1005="Defaut GE &amp; POWER Cabinet","IHS",
AK1005="Sharing","Partners",
AK1005="Sites strategiques &amp; DataCenter","SST &amp; DC",
AK1005="Exclu","Exclu",
AK1005="SAT","SAT",
AK1005="SPARE-ISSUE","SPARE-ISSUE",
AK1005="Fiber CAmtel","TRANS_FO_CAMTEL",
AK1005="Fiber AOF","Fiber AOF",
AK1005="Projet OCM (HUAWEI)","TRAVAUX-HUAWEI",
AK1005="Projet OCM (NOKIA)","TRAVAUX-NOKIA",
AK1005="ACCESS-ISSUE","ACCESS-ISSUE",
AK1005="Projet OCM (ZTE, NOKIA, autres projets)","TRAVAUX OCM",
AK1005="No root CAuse","No root cause",
AK1005="ODU HS","PDH",
AK1005="IP &amp; VLAN","PDH",
AK1005="Warehouse HUAWEI","SPARE-ISSUE",
AK1005="SPARE-HS","SPARE-ISSUE",
AK1005="Power Telco","BSS",AK1005="no impacts","no impacts"
),"")</f>
        <v>BSS</v>
      </c>
      <c r="AJ1005" s="56" t="str" cm="1">
        <f t="array" ref="AJ1005">IFERROR(_xlfn.IFS(
AK1005="MPR ISSUE","TX ISSUE",
AK1005="BSS Hardware Issue","RAN ISSUE",
AK1005="Sites strategiques, MLL, Pylone, etc.","ENVTECH",
AK1005="AKTIVCO DEFAUT GE &amp; POWER Cabinet","POWER ISSUE",
AK1005="AKTIVCO Coupure ENEO &amp; Baisse de tension","POWER ISSUE",
AK1005="Coupure ENEO &amp; Baisse de tension","POWER ISSUE",
AK1005="Defaut GE &amp; POWER Cabinet","POWER ISSUE",
AK1005="Sharing","POWER ISSUE",
AK1005="Sites strategiques &amp; DataCenter","POWER ISSUE",
AK1005="Exclu","Exclu",
AK1005="SAT","TX ISSUE",
AK1005="SPARE-ISSUE","SPARE-ISSUE",
AK1005="Fiber CAmtel","TX ISSUE",
AK1005="Fiber AOF","TX ISSUE",
AK1005="Projet OCM (HUAWEI)","TRAVAUX-HUAWEI",
AK1005="Projet OCM (NOKIA)","TRAVAUX -NOKIA",
AK1005="ACCESS-ISSUE","ACCESS-ISSUE",
AK1005="Projet OCM (ZTE, NOKIA, autres projets)","TRAVAUX OCM",
AK1005="No root CAuse","No root cause",
AK1005="ODU HS","TX ISSUE",
AK1005="IP &amp; VLAN","TX ISSUE",
AK1005="Warehouse HUAWEI","SPARE-ISSUE",
AK1005="SPARE-HS","SPARE-ISSUE",
AK1005="Power Telco","RAN ISSUE",AK1005="no impacts","no impacts"
),"")</f>
        <v>RAN ISSUE</v>
      </c>
      <c r="AK1005" s="81" t="s">
        <v>5320</v>
      </c>
      <c r="AL1005" s="56" t="str" cm="1">
        <f t="array" ref="AL1005">IFERROR(_xlfn.IFS(
AK1005="MPR ISSUE","ACTIVE",
AK1005="BSS Hardware Issue","ACTIVE",
AK1005="Sites strategiques, MLL, Pylone, etc.","PASSIVE",
AK1005="AKTIVCO DEFAUT GE &amp; POWER Cabinet","PASSIVE",
AK1005="AKTIVCO Coupure ENEO &amp; Baisse de tension","PASSIVE",
AK1005="Coupure ENEO &amp; Baisse de tension","PASSIVE",
AK1005="Defaut GE &amp; POWER Cabinet","PASSIVE",
AK1005="Sharing","PASSIVE",
AK1005="Sites strategiques &amp; DataCenter","PASSIVE",
AK1005="Exclu","Exclu",
AK1005="SAT","ACTIVE",
AK1005="SPARE-ISSUE","SPARE-ISSUE",
AK1005="Fiber CAmtel","ACTIVE",
AK1005="Fiber AOF","ACTIVE",
AK1005="Projet OCM (HUAWEI)","PLANNED WORKS",
AK1005="Projet OCM (NOKIA)","PLANNED WORKS",
AK1005="ACCESS-ISSUE","ACCESS-ISSUE",
AK1005="Projet OCM (ZTE, NOKIA, autres projets)","PLANNED WORKS",
AK1005="No root CAuse","No root cause",
AK1005="ODU HS","ACTIVE",
AK1005="IP &amp; VLAN","ACTIVE",
AK1005="Warehouse HUAWEI","SPARE-ISSUE",
AK1005="SPARE-HS","SPARE-ISSUE",
AK1005="Power Telco","ACTIVE", AK1005="no impacts","no impacts"
),"")</f>
        <v>ACTIVE</v>
      </c>
      <c r="AM1005" s="108" t="s">
        <v>6074</v>
      </c>
      <c r="AN1005" s="117" t="s">
        <v>3206</v>
      </c>
      <c r="AP1005" s="23" t="s">
        <v>5537</v>
      </c>
      <c r="AQ1005" s="23" t="s">
        <v>5537</v>
      </c>
      <c r="AR1005" s="7"/>
      <c r="AS1005" s="6"/>
      <c r="AT1005" s="7"/>
      <c r="AU1005" s="3" t="s">
        <v>5537</v>
      </c>
      <c r="AV1005" s="24" t="s">
        <v>5537</v>
      </c>
      <c r="AW1005" s="24" t="s">
        <v>5537</v>
      </c>
      <c r="AX1005" s="24" t="s">
        <v>5537</v>
      </c>
      <c r="AY1005" s="24" t="s">
        <v>5537</v>
      </c>
      <c r="AZ1005" s="24" t="s">
        <v>5537</v>
      </c>
      <c r="BA1005" s="24" t="s">
        <v>5537</v>
      </c>
      <c r="BB1005" s="24" t="s">
        <v>5537</v>
      </c>
      <c r="BC1005" s="24" t="s">
        <v>5537</v>
      </c>
      <c r="BD1005" s="24" t="s">
        <v>5537</v>
      </c>
      <c r="BE1005" s="24" t="s">
        <v>5537</v>
      </c>
      <c r="BF1005" s="24" t="s">
        <v>5537</v>
      </c>
      <c r="BG1005" s="24" t="s">
        <v>5537</v>
      </c>
      <c r="BH1005" s="24" t="s">
        <v>5537</v>
      </c>
      <c r="BI1005" s="9" t="s">
        <v>5537</v>
      </c>
      <c r="BJ1005" s="14"/>
      <c r="BK1005" s="14" t="s">
        <v>3206</v>
      </c>
      <c r="BL1005" s="14" t="str">
        <f>_xlfn.XLOOKUP(B1005,'[4]cell downs 18042026 17h'!$B:$B,'[4]cell downs 18042026 17h'!$B:$B,"")</f>
        <v/>
      </c>
      <c r="BM1005" s="14" t="str">
        <f>_xlfn.XLOOKUP(B1005,'[5]Cells Huawei 19042026 15h'!$B:$B,'[5]Cells Huawei 19042026 15h'!$B:$B,"")</f>
        <v/>
      </c>
      <c r="BN1005" s="9" t="str">
        <f>_xlfn.XLOOKUP(B1005,'[6]cells down 19042026 9H40'!$B:$B,'[6]cells down 19042026 9H40'!$B:$B,"")</f>
        <v>CTR_064</v>
      </c>
      <c r="BO1005" s="9" t="s">
        <v>5537</v>
      </c>
      <c r="BP1005" s="9" t="s">
        <v>12</v>
      </c>
    </row>
    <row r="1006" spans="1:68" s="9" customFormat="1" x14ac:dyDescent="0.35">
      <c r="A1006" s="1" t="s">
        <v>2976</v>
      </c>
      <c r="B1006" s="8" t="s">
        <v>2977</v>
      </c>
      <c r="C1006" s="3" t="str">
        <f>_xlfn.XLOOKUP(B1006,'[1]daily break down'!$D:$D,'[1]daily break down'!$E:$E,"")</f>
        <v>NORD</v>
      </c>
      <c r="D1006" s="1" t="s">
        <v>21</v>
      </c>
      <c r="E1006" s="1" t="s">
        <v>122</v>
      </c>
      <c r="F1006" s="3" t="s">
        <v>23</v>
      </c>
      <c r="G1006" s="1" t="s">
        <v>2976</v>
      </c>
      <c r="H1006" s="39" t="str">
        <f>_xlfn.XLOOKUP(B1006,[2]CALCULATION!$B:$B,[2]CALCULATION!$H:$H,"")</f>
        <v>HUAWEI</v>
      </c>
      <c r="I1006" s="34">
        <v>0</v>
      </c>
      <c r="J1006" s="34">
        <v>0</v>
      </c>
      <c r="K1006" s="34">
        <v>0</v>
      </c>
      <c r="L1006" s="34">
        <v>0</v>
      </c>
      <c r="M1006" s="34">
        <v>0</v>
      </c>
      <c r="N1006" s="34">
        <v>0</v>
      </c>
      <c r="O1006" s="34">
        <v>0</v>
      </c>
      <c r="P1006" s="34">
        <v>0</v>
      </c>
      <c r="Q1006" s="34">
        <v>0</v>
      </c>
      <c r="R1006" s="34">
        <v>0</v>
      </c>
      <c r="S1006" s="109">
        <v>0</v>
      </c>
      <c r="T1006" s="109">
        <f>_xlfn.XLOOKUP(B1006,'[3]Nur des jours'!$B:$B,'[3]Nur des jours'!$U:$U,"")</f>
        <v>0</v>
      </c>
      <c r="U1006" s="109">
        <v>0</v>
      </c>
      <c r="V1006" s="109">
        <v>0</v>
      </c>
      <c r="W1006" s="109">
        <v>0</v>
      </c>
      <c r="X1006" s="109">
        <v>1.6168390248635263</v>
      </c>
      <c r="Y1006" s="109">
        <v>4.5283263847868209</v>
      </c>
      <c r="Z1006" s="109">
        <v>0</v>
      </c>
      <c r="AA1006" s="109">
        <v>0</v>
      </c>
      <c r="AB1006" s="109">
        <v>0</v>
      </c>
      <c r="AC1006" s="109">
        <v>0</v>
      </c>
      <c r="AD1006" s="109">
        <v>0</v>
      </c>
      <c r="AE1006" s="109">
        <v>0</v>
      </c>
      <c r="AF1006" s="109">
        <v>0</v>
      </c>
      <c r="AG1006" s="57" t="str">
        <f>_xlfn.XLOOKUP(B1006,[3]CALCULATION!$B:$B,[3]CALCULATION!$M:$M,"")</f>
        <v>Operationnel</v>
      </c>
      <c r="AH1006" s="57"/>
      <c r="AI1006" s="56" t="str" cm="1">
        <f t="array" ref="AI1006">IFERROR(_xlfn.IFS(
AK1006="MPR ISSUE","PDH",
AK1006="BSS Hardware Issue","BSS",
AK1006="Sites strategiques, MLL, Pylone, etc.","ENVTECH",
AK1006="AKTIVCO DEFAUT GE &amp; POWER Cabinet","AKTIVCO",
AK1006="AKTIVCO Coupure ENEO &amp; Baisse de tension","AKTIVCO GRID ONLY",
AK1006="Coupure ENEO &amp; Baisse de tension","IHS GRID ONLY",
AK1006="Defaut GE &amp; POWER Cabinet","IHS",
AK1006="Sharing","Partners",
AK1006="Sites strategiques &amp; DataCenter","SST &amp; DC",
AK1006="Exclu","Exclu",
AK1006="SAT","SAT",
AK1006="SPARE-ISSUE","SPARE-ISSUE",
AK1006="Fiber CAmtel","TRANS_FO_CAMTEL",
AK1006="Fiber AOF","Fiber AOF",
AK1006="Projet OCM (HUAWEI)","TRAVAUX-HUAWEI",
AK1006="Projet OCM (NOKIA)","TRAVAUX-NOKIA",
AK1006="ACCESS-ISSUE","ACCESS-ISSUE",
AK1006="Projet OCM (ZTE, NOKIA, autres projets)","TRAVAUX OCM",
AK1006="No root CAuse","No root cause",
AK1006="ODU HS","PDH",
AK1006="IP &amp; VLAN","PDH",
AK1006="Warehouse HUAWEI","SPARE-ISSUE",
AK1006="SPARE-HS","SPARE-ISSUE",
AK1006="Power Telco","BSS",AK1006="no impacts","no impacts"
),"")</f>
        <v>No root cause</v>
      </c>
      <c r="AJ1006" s="56" t="str" cm="1">
        <f t="array" ref="AJ1006">IFERROR(_xlfn.IFS(
AK1006="MPR ISSUE","TX ISSUE",
AK1006="BSS Hardware Issue","RAN ISSUE",
AK1006="Sites strategiques, MLL, Pylone, etc.","ENVTECH",
AK1006="AKTIVCO DEFAUT GE &amp; POWER Cabinet","POWER ISSUE",
AK1006="AKTIVCO Coupure ENEO &amp; Baisse de tension","POWER ISSUE",
AK1006="Coupure ENEO &amp; Baisse de tension","POWER ISSUE",
AK1006="Defaut GE &amp; POWER Cabinet","POWER ISSUE",
AK1006="Sharing","POWER ISSUE",
AK1006="Sites strategiques &amp; DataCenter","POWER ISSUE",
AK1006="Exclu","Exclu",
AK1006="SAT","TX ISSUE",
AK1006="SPARE-ISSUE","SPARE-ISSUE",
AK1006="Fiber CAmtel","TX ISSUE",
AK1006="Fiber AOF","TX ISSUE",
AK1006="Projet OCM (HUAWEI)","TRAVAUX-HUAWEI",
AK1006="Projet OCM (NOKIA)","TRAVAUX -NOKIA",
AK1006="ACCESS-ISSUE","ACCESS-ISSUE",
AK1006="Projet OCM (ZTE, NOKIA, autres projets)","TRAVAUX OCM",
AK1006="No root CAuse","No root cause",
AK1006="ODU HS","TX ISSUE",
AK1006="IP &amp; VLAN","TX ISSUE",
AK1006="Warehouse HUAWEI","SPARE-ISSUE",
AK1006="SPARE-HS","SPARE-ISSUE",
AK1006="Power Telco","RAN ISSUE",AK1006="no impacts","no impacts"
),"")</f>
        <v>No root cause</v>
      </c>
      <c r="AK1006" s="81" t="s">
        <v>5620</v>
      </c>
      <c r="AL1006" s="56" t="str" cm="1">
        <f t="array" ref="AL1006">IFERROR(_xlfn.IFS(
AK1006="MPR ISSUE","ACTIVE",
AK1006="BSS Hardware Issue","ACTIVE",
AK1006="Sites strategiques, MLL, Pylone, etc.","PASSIVE",
AK1006="AKTIVCO DEFAUT GE &amp; POWER Cabinet","PASSIVE",
AK1006="AKTIVCO Coupure ENEO &amp; Baisse de tension","PASSIVE",
AK1006="Coupure ENEO &amp; Baisse de tension","PASSIVE",
AK1006="Defaut GE &amp; POWER Cabinet","PASSIVE",
AK1006="Sharing","PASSIVE",
AK1006="Sites strategiques &amp; DataCenter","PASSIVE",
AK1006="Exclu","Exclu",
AK1006="SAT","ACTIVE",
AK1006="SPARE-ISSUE","SPARE-ISSUE",
AK1006="Fiber CAmtel","ACTIVE",
AK1006="Fiber AOF","ACTIVE",
AK1006="Projet OCM (HUAWEI)","PLANNED WORKS",
AK1006="Projet OCM (NOKIA)","PLANNED WORKS",
AK1006="ACCESS-ISSUE","ACCESS-ISSUE",
AK1006="Projet OCM (ZTE, NOKIA, autres projets)","PLANNED WORKS",
AK1006="No root CAuse","No root cause",
AK1006="ODU HS","ACTIVE",
AK1006="IP &amp; VLAN","ACTIVE",
AK1006="Warehouse HUAWEI","SPARE-ISSUE",
AK1006="SPARE-HS","SPARE-ISSUE",
AK1006="Power Telco","ACTIVE", AK1006="no impacts","no impacts"
),"")</f>
        <v>No root cause</v>
      </c>
      <c r="AM1006" s="108" t="s">
        <v>5537</v>
      </c>
      <c r="AN1006" s="117" t="s">
        <v>2977</v>
      </c>
      <c r="AP1006" s="23" t="s">
        <v>5537</v>
      </c>
      <c r="AQ1006" s="23" t="s">
        <v>5537</v>
      </c>
      <c r="AR1006" s="7"/>
      <c r="AS1006" s="6"/>
      <c r="AT1006" s="7"/>
      <c r="AU1006" s="3" t="s">
        <v>5537</v>
      </c>
      <c r="AV1006" s="24" t="s">
        <v>5537</v>
      </c>
      <c r="AW1006" s="24" t="s">
        <v>5537</v>
      </c>
      <c r="AX1006" s="24" t="s">
        <v>5537</v>
      </c>
      <c r="AY1006" s="24" t="s">
        <v>5537</v>
      </c>
      <c r="AZ1006" s="24" t="s">
        <v>5537</v>
      </c>
      <c r="BA1006" s="24" t="s">
        <v>5537</v>
      </c>
      <c r="BB1006" s="24" t="s">
        <v>5537</v>
      </c>
      <c r="BC1006" s="24" t="s">
        <v>5537</v>
      </c>
      <c r="BD1006" s="24" t="s">
        <v>5537</v>
      </c>
      <c r="BE1006" s="24" t="s">
        <v>5537</v>
      </c>
      <c r="BF1006" s="24" t="s">
        <v>5537</v>
      </c>
      <c r="BG1006" s="24" t="s">
        <v>5537</v>
      </c>
      <c r="BH1006" s="24" t="s">
        <v>5537</v>
      </c>
      <c r="BI1006" s="9" t="s">
        <v>5537</v>
      </c>
      <c r="BJ1006" s="14"/>
      <c r="BK1006" s="14" t="s">
        <v>5537</v>
      </c>
      <c r="BL1006" s="14" t="str">
        <f>_xlfn.XLOOKUP(B1006,'[4]cell downs 18042026 17h'!$B:$B,'[4]cell downs 18042026 17h'!$B:$B,"")</f>
        <v/>
      </c>
      <c r="BM1006" s="14" t="str">
        <f>_xlfn.XLOOKUP(B1006,'[5]Cells Huawei 19042026 15h'!$B:$B,'[5]Cells Huawei 19042026 15h'!$B:$B,"")</f>
        <v/>
      </c>
      <c r="BN1006" s="9" t="str">
        <f>_xlfn.XLOOKUP(B1006,'[6]cells down 19042026 9H40'!$B:$B,'[6]cells down 19042026 9H40'!$B:$B,"")</f>
        <v/>
      </c>
      <c r="BO1006" s="9" t="s">
        <v>5537</v>
      </c>
      <c r="BP1006" s="9" t="s">
        <v>12</v>
      </c>
    </row>
    <row r="1007" spans="1:68" s="9" customFormat="1" x14ac:dyDescent="0.35">
      <c r="A1007" s="22" t="s">
        <v>883</v>
      </c>
      <c r="B1007" s="1" t="s">
        <v>884</v>
      </c>
      <c r="C1007" s="3" t="str">
        <f>_xlfn.XLOOKUP(B1007,'[1]daily break down'!$D:$D,'[1]daily break down'!$E:$E,"")</f>
        <v>Yaounde</v>
      </c>
      <c r="D1007" s="1" t="s">
        <v>11</v>
      </c>
      <c r="E1007" s="1" t="s">
        <v>145</v>
      </c>
      <c r="F1007" s="3" t="s">
        <v>37</v>
      </c>
      <c r="G1007" s="1" t="s">
        <v>38</v>
      </c>
      <c r="H1007" s="41" t="str">
        <f>_xlfn.XLOOKUP(B1007,[2]CALCULATION!$B:$B,[2]CALCULATION!$H:$H,"")</f>
        <v>ZTE</v>
      </c>
      <c r="I1007" s="34">
        <v>13.868556899607057</v>
      </c>
      <c r="J1007" s="34">
        <v>13.868556899607057</v>
      </c>
      <c r="K1007" s="34">
        <v>13.868556899607057</v>
      </c>
      <c r="L1007" s="34">
        <v>13.868556899607057</v>
      </c>
      <c r="M1007" s="34">
        <v>13.868556899607057</v>
      </c>
      <c r="N1007" s="34">
        <v>13.868556899607057</v>
      </c>
      <c r="O1007" s="34">
        <v>9.2457045997380387</v>
      </c>
      <c r="P1007" s="34">
        <v>10.619326661587236</v>
      </c>
      <c r="Q1007" s="34">
        <v>3.6958205990874151</v>
      </c>
      <c r="R1007" s="34">
        <v>9.2457045997380387</v>
      </c>
      <c r="S1007" s="109">
        <v>9.4520207857136764</v>
      </c>
      <c r="T1007" s="109">
        <f>_xlfn.XLOOKUP(B1007,'[3]Nur des jours'!$B:$B,'[3]Nur des jours'!$U:$U,"")</f>
        <v>9.2457045997380387</v>
      </c>
      <c r="U1007" s="109">
        <v>0.79401768669046613</v>
      </c>
      <c r="V1007" s="109">
        <v>6.1748251448921758</v>
      </c>
      <c r="W1007" s="109">
        <v>9.2457045997380387</v>
      </c>
      <c r="X1007" s="109">
        <v>9.2457045997380387</v>
      </c>
      <c r="Y1007" s="109">
        <v>4.2899070578398737</v>
      </c>
      <c r="Z1007" s="109">
        <v>0</v>
      </c>
      <c r="AA1007" s="109">
        <v>0</v>
      </c>
      <c r="AB1007" s="109">
        <v>0</v>
      </c>
      <c r="AC1007" s="109">
        <v>0</v>
      </c>
      <c r="AD1007" s="109">
        <v>0</v>
      </c>
      <c r="AE1007" s="109">
        <v>0</v>
      </c>
      <c r="AF1007" s="109">
        <v>0</v>
      </c>
      <c r="AG1007" s="57" t="str">
        <f>_xlfn.XLOOKUP(B1007,[3]CALCULATION!$B:$B,[3]CALCULATION!$M:$M,"")</f>
        <v>Operationnel</v>
      </c>
      <c r="AH1007" s="57"/>
      <c r="AI1007" s="56" t="str" cm="1">
        <f t="array" ref="AI1007">IFERROR(_xlfn.IFS(
AK1007="MPR ISSUE","PDH",
AK1007="BSS Hardware Issue","BSS",
AK1007="Sites strategiques, MLL, Pylone, etc.","ENVTECH",
AK1007="AKTIVCO DEFAUT GE &amp; POWER Cabinet","AKTIVCO",
AK1007="AKTIVCO Coupure ENEO &amp; Baisse de tension","AKTIVCO GRID ONLY",
AK1007="Coupure ENEO &amp; Baisse de tension","IHS GRID ONLY",
AK1007="Defaut GE &amp; POWER Cabinet","IHS",
AK1007="Sharing","Partners",
AK1007="Sites strategiques &amp; DataCenter","SST &amp; DC",
AK1007="Exclu","Exclu",
AK1007="SAT","SAT",
AK1007="SPARE-ISSUE","SPARE-ISSUE",
AK1007="Fiber CAmtel","TRANS_FO_CAMTEL",
AK1007="Fiber AOF","Fiber AOF",
AK1007="Projet OCM (HUAWEI)","TRAVAUX-HUAWEI",
AK1007="Projet OCM (NOKIA)","TRAVAUX-NOKIA",
AK1007="ACCESS-ISSUE","ACCESS-ISSUE",
AK1007="Projet OCM (ZTE, NOKIA, autres projets)","TRAVAUX OCM",
AK1007="No root CAuse","No root cause",
AK1007="ODU HS","PDH",
AK1007="IP &amp; VLAN","PDH",
AK1007="Warehouse HUAWEI","SPARE-ISSUE",
AK1007="SPARE-HS","SPARE-ISSUE",
AK1007="Power Telco","BSS",AK1007="no impacts","no impacts"
),"")</f>
        <v>BSS</v>
      </c>
      <c r="AJ1007" s="56" t="str" cm="1">
        <f t="array" ref="AJ1007">IFERROR(_xlfn.IFS(
AK1007="MPR ISSUE","TX ISSUE",
AK1007="BSS Hardware Issue","RAN ISSUE",
AK1007="Sites strategiques, MLL, Pylone, etc.","ENVTECH",
AK1007="AKTIVCO DEFAUT GE &amp; POWER Cabinet","POWER ISSUE",
AK1007="AKTIVCO Coupure ENEO &amp; Baisse de tension","POWER ISSUE",
AK1007="Coupure ENEO &amp; Baisse de tension","POWER ISSUE",
AK1007="Defaut GE &amp; POWER Cabinet","POWER ISSUE",
AK1007="Sharing","POWER ISSUE",
AK1007="Sites strategiques &amp; DataCenter","POWER ISSUE",
AK1007="Exclu","Exclu",
AK1007="SAT","TX ISSUE",
AK1007="SPARE-ISSUE","SPARE-ISSUE",
AK1007="Fiber CAmtel","TX ISSUE",
AK1007="Fiber AOF","TX ISSUE",
AK1007="Projet OCM (HUAWEI)","TRAVAUX-HUAWEI",
AK1007="Projet OCM (NOKIA)","TRAVAUX -NOKIA",
AK1007="ACCESS-ISSUE","ACCESS-ISSUE",
AK1007="Projet OCM (ZTE, NOKIA, autres projets)","TRAVAUX OCM",
AK1007="No root CAuse","No root cause",
AK1007="ODU HS","TX ISSUE",
AK1007="IP &amp; VLAN","TX ISSUE",
AK1007="Warehouse HUAWEI","SPARE-ISSUE",
AK1007="SPARE-HS","SPARE-ISSUE",
AK1007="Power Telco","RAN ISSUE",AK1007="no impacts","no impacts"
),"")</f>
        <v>RAN ISSUE</v>
      </c>
      <c r="AK1007" s="81" t="s">
        <v>5320</v>
      </c>
      <c r="AL1007" s="56" t="str" cm="1">
        <f t="array" ref="AL1007">IFERROR(_xlfn.IFS(
AK1007="MPR ISSUE","ACTIVE",
AK1007="BSS Hardware Issue","ACTIVE",
AK1007="Sites strategiques, MLL, Pylone, etc.","PASSIVE",
AK1007="AKTIVCO DEFAUT GE &amp; POWER Cabinet","PASSIVE",
AK1007="AKTIVCO Coupure ENEO &amp; Baisse de tension","PASSIVE",
AK1007="Coupure ENEO &amp; Baisse de tension","PASSIVE",
AK1007="Defaut GE &amp; POWER Cabinet","PASSIVE",
AK1007="Sharing","PASSIVE",
AK1007="Sites strategiques &amp; DataCenter","PASSIVE",
AK1007="Exclu","Exclu",
AK1007="SAT","ACTIVE",
AK1007="SPARE-ISSUE","SPARE-ISSUE",
AK1007="Fiber CAmtel","ACTIVE",
AK1007="Fiber AOF","ACTIVE",
AK1007="Projet OCM (HUAWEI)","PLANNED WORKS",
AK1007="Projet OCM (NOKIA)","PLANNED WORKS",
AK1007="ACCESS-ISSUE","ACCESS-ISSUE",
AK1007="Projet OCM (ZTE, NOKIA, autres projets)","PLANNED WORKS",
AK1007="No root CAuse","No root cause",
AK1007="ODU HS","ACTIVE",
AK1007="IP &amp; VLAN","ACTIVE",
AK1007="Warehouse HUAWEI","SPARE-ISSUE",
AK1007="SPARE-HS","SPARE-ISSUE",
AK1007="Power Telco","ACTIVE", AK1007="no impacts","no impacts"
),"")</f>
        <v>ACTIVE</v>
      </c>
      <c r="AM1007" s="108" t="s">
        <v>6074</v>
      </c>
      <c r="AN1007" s="117" t="s">
        <v>884</v>
      </c>
      <c r="AP1007" s="23" t="s">
        <v>5537</v>
      </c>
      <c r="AQ1007" s="23" t="s">
        <v>5537</v>
      </c>
      <c r="AR1007" s="7"/>
      <c r="AS1007" s="6"/>
      <c r="AT1007" s="7"/>
      <c r="AU1007" s="3" t="s">
        <v>5537</v>
      </c>
      <c r="AV1007" s="24" t="s">
        <v>5537</v>
      </c>
      <c r="AW1007" s="24" t="s">
        <v>5537</v>
      </c>
      <c r="AX1007" s="24" t="s">
        <v>5537</v>
      </c>
      <c r="AY1007" s="24" t="s">
        <v>5537</v>
      </c>
      <c r="AZ1007" s="24" t="s">
        <v>5537</v>
      </c>
      <c r="BA1007" s="24" t="s">
        <v>5537</v>
      </c>
      <c r="BB1007" s="24" t="s">
        <v>5537</v>
      </c>
      <c r="BC1007" s="24" t="s">
        <v>5537</v>
      </c>
      <c r="BD1007" s="24" t="s">
        <v>5537</v>
      </c>
      <c r="BE1007" s="24" t="s">
        <v>5537</v>
      </c>
      <c r="BF1007" s="24" t="s">
        <v>5537</v>
      </c>
      <c r="BG1007" s="24" t="s">
        <v>5537</v>
      </c>
      <c r="BH1007" s="24" t="s">
        <v>5537</v>
      </c>
      <c r="BI1007" s="9" t="s">
        <v>5537</v>
      </c>
      <c r="BJ1007" s="14"/>
      <c r="BK1007" s="14" t="s">
        <v>5537</v>
      </c>
      <c r="BL1007" s="14" t="str">
        <f>_xlfn.XLOOKUP(B1007,'[4]cell downs 18042026 17h'!$B:$B,'[4]cell downs 18042026 17h'!$B:$B,"")</f>
        <v/>
      </c>
      <c r="BM1007" s="14" t="str">
        <f>_xlfn.XLOOKUP(B1007,'[5]Cells Huawei 19042026 15h'!$B:$B,'[5]Cells Huawei 19042026 15h'!$B:$B,"")</f>
        <v/>
      </c>
      <c r="BN1007" s="9" t="str">
        <f>_xlfn.XLOOKUP(B1007,'[6]cells down 19042026 9H40'!$B:$B,'[6]cells down 19042026 9H40'!$B:$B,"")</f>
        <v>CTR_124</v>
      </c>
      <c r="BO1007" s="9" t="s">
        <v>884</v>
      </c>
      <c r="BP1007" s="9" t="s">
        <v>5537</v>
      </c>
    </row>
    <row r="1008" spans="1:68" s="9" customFormat="1" x14ac:dyDescent="0.35">
      <c r="A1008" s="1" t="s">
        <v>1648</v>
      </c>
      <c r="B1008" s="8" t="s">
        <v>1649</v>
      </c>
      <c r="C1008" s="3" t="str">
        <f>_xlfn.XLOOKUP(B1008,'[1]daily break down'!$D:$D,'[1]daily break down'!$E:$E,"")</f>
        <v>NORD-OUEST</v>
      </c>
      <c r="D1008" s="1" t="s">
        <v>18</v>
      </c>
      <c r="E1008" s="1"/>
      <c r="F1008" s="3" t="s">
        <v>51</v>
      </c>
      <c r="G1008" s="1" t="s">
        <v>52</v>
      </c>
      <c r="H1008" s="39" t="str">
        <f>_xlfn.XLOOKUP(B1008,[2]CALCULATION!$B:$B,[2]CALCULATION!$H:$H,"")</f>
        <v>Huawei</v>
      </c>
      <c r="I1008" s="34">
        <v>5.8593047743791278</v>
      </c>
      <c r="J1008" s="34">
        <v>4.363530261134084</v>
      </c>
      <c r="K1008" s="34">
        <v>18.491409199476081</v>
      </c>
      <c r="L1008" s="34">
        <v>9.0962466434382634</v>
      </c>
      <c r="M1008" s="34">
        <v>5.8089741833674351</v>
      </c>
      <c r="N1008" s="34">
        <v>4.6228522998690194</v>
      </c>
      <c r="O1008" s="34">
        <v>8.0754559359421059</v>
      </c>
      <c r="P1008" s="34">
        <v>9.6827531939058247</v>
      </c>
      <c r="Q1008" s="34">
        <v>4.6228522998690194</v>
      </c>
      <c r="R1008" s="34">
        <v>0</v>
      </c>
      <c r="S1008" s="109">
        <v>5.1662871362000713</v>
      </c>
      <c r="T1008" s="109">
        <f>_xlfn.XLOOKUP(B1008,'[3]Nur des jours'!$B:$B,'[3]Nur des jours'!$U:$U,"")</f>
        <v>0</v>
      </c>
      <c r="U1008" s="109">
        <v>0</v>
      </c>
      <c r="V1008" s="109">
        <v>0</v>
      </c>
      <c r="W1008" s="109">
        <v>0</v>
      </c>
      <c r="X1008" s="109">
        <v>0</v>
      </c>
      <c r="Y1008" s="109">
        <v>4.2064923965494128</v>
      </c>
      <c r="Z1008" s="109">
        <v>1.2780082069896388</v>
      </c>
      <c r="AA1008" s="109">
        <v>0</v>
      </c>
      <c r="AB1008" s="109">
        <v>0</v>
      </c>
      <c r="AC1008" s="109">
        <v>0</v>
      </c>
      <c r="AD1008" s="109">
        <v>0</v>
      </c>
      <c r="AE1008" s="109">
        <v>0</v>
      </c>
      <c r="AF1008" s="109">
        <v>0</v>
      </c>
      <c r="AG1008" s="57" t="str">
        <f>_xlfn.XLOOKUP(B1008,[3]CALCULATION!$B:$B,[3]CALCULATION!$M:$M,"")</f>
        <v>Operationnel</v>
      </c>
      <c r="AH1008" s="57"/>
      <c r="AI1008" s="56" t="str" cm="1">
        <f t="array" ref="AI1008">IFERROR(_xlfn.IFS(
AK1008="MPR ISSUE","PDH",
AK1008="BSS Hardware Issue","BSS",
AK1008="Sites strategiques, MLL, Pylone, etc.","ENVTECH",
AK1008="AKTIVCO DEFAUT GE &amp; POWER Cabinet","AKTIVCO",
AK1008="AKTIVCO Coupure ENEO &amp; Baisse de tension","AKTIVCO GRID ONLY",
AK1008="Coupure ENEO &amp; Baisse de tension","IHS GRID ONLY",
AK1008="Defaut GE &amp; POWER Cabinet","IHS",
AK1008="Sharing","Partners",
AK1008="Sites strategiques &amp; DataCenter","SST &amp; DC",
AK1008="Exclu","Exclu",
AK1008="SAT","SAT",
AK1008="SPARE-ISSUE","SPARE-ISSUE",
AK1008="Fiber CAmtel","TRANS_FO_CAMTEL",
AK1008="Fiber AOF","Fiber AOF",
AK1008="Projet OCM (HUAWEI)","TRAVAUX-HUAWEI",
AK1008="Projet OCM (NOKIA)","TRAVAUX-NOKIA",
AK1008="ACCESS-ISSUE","ACCESS-ISSUE",
AK1008="Projet OCM (ZTE, NOKIA, autres projets)","TRAVAUX OCM",
AK1008="No root CAuse","No root cause",
AK1008="ODU HS","PDH",
AK1008="IP &amp; VLAN","PDH",
AK1008="Warehouse HUAWEI","SPARE-ISSUE",
AK1008="SPARE-HS","SPARE-ISSUE",
AK1008="Power Telco","BSS",AK1008="no impacts","no impacts"
),"")</f>
        <v>No root cause</v>
      </c>
      <c r="AJ1008" s="56" t="str" cm="1">
        <f t="array" ref="AJ1008">IFERROR(_xlfn.IFS(
AK1008="MPR ISSUE","TX ISSUE",
AK1008="BSS Hardware Issue","RAN ISSUE",
AK1008="Sites strategiques, MLL, Pylone, etc.","ENVTECH",
AK1008="AKTIVCO DEFAUT GE &amp; POWER Cabinet","POWER ISSUE",
AK1008="AKTIVCO Coupure ENEO &amp; Baisse de tension","POWER ISSUE",
AK1008="Coupure ENEO &amp; Baisse de tension","POWER ISSUE",
AK1008="Defaut GE &amp; POWER Cabinet","POWER ISSUE",
AK1008="Sharing","POWER ISSUE",
AK1008="Sites strategiques &amp; DataCenter","POWER ISSUE",
AK1008="Exclu","Exclu",
AK1008="SAT","TX ISSUE",
AK1008="SPARE-ISSUE","SPARE-ISSUE",
AK1008="Fiber CAmtel","TX ISSUE",
AK1008="Fiber AOF","TX ISSUE",
AK1008="Projet OCM (HUAWEI)","TRAVAUX-HUAWEI",
AK1008="Projet OCM (NOKIA)","TRAVAUX -NOKIA",
AK1008="ACCESS-ISSUE","ACCESS-ISSUE",
AK1008="Projet OCM (ZTE, NOKIA, autres projets)","TRAVAUX OCM",
AK1008="No root CAuse","No root cause",
AK1008="ODU HS","TX ISSUE",
AK1008="IP &amp; VLAN","TX ISSUE",
AK1008="Warehouse HUAWEI","SPARE-ISSUE",
AK1008="SPARE-HS","SPARE-ISSUE",
AK1008="Power Telco","RAN ISSUE",AK1008="no impacts","no impacts"
),"")</f>
        <v>No root cause</v>
      </c>
      <c r="AK1008" s="81" t="s">
        <v>5620</v>
      </c>
      <c r="AL1008" s="56" t="str" cm="1">
        <f t="array" ref="AL1008">IFERROR(_xlfn.IFS(
AK1008="MPR ISSUE","ACTIVE",
AK1008="BSS Hardware Issue","ACTIVE",
AK1008="Sites strategiques, MLL, Pylone, etc.","PASSIVE",
AK1008="AKTIVCO DEFAUT GE &amp; POWER Cabinet","PASSIVE",
AK1008="AKTIVCO Coupure ENEO &amp; Baisse de tension","PASSIVE",
AK1008="Coupure ENEO &amp; Baisse de tension","PASSIVE",
AK1008="Defaut GE &amp; POWER Cabinet","PASSIVE",
AK1008="Sharing","PASSIVE",
AK1008="Sites strategiques &amp; DataCenter","PASSIVE",
AK1008="Exclu","Exclu",
AK1008="SAT","ACTIVE",
AK1008="SPARE-ISSUE","SPARE-ISSUE",
AK1008="Fiber CAmtel","ACTIVE",
AK1008="Fiber AOF","ACTIVE",
AK1008="Projet OCM (HUAWEI)","PLANNED WORKS",
AK1008="Projet OCM (NOKIA)","PLANNED WORKS",
AK1008="ACCESS-ISSUE","ACCESS-ISSUE",
AK1008="Projet OCM (ZTE, NOKIA, autres projets)","PLANNED WORKS",
AK1008="No root CAuse","No root cause",
AK1008="ODU HS","ACTIVE",
AK1008="IP &amp; VLAN","ACTIVE",
AK1008="Warehouse HUAWEI","SPARE-ISSUE",
AK1008="SPARE-HS","SPARE-ISSUE",
AK1008="Power Telco","ACTIVE", AK1008="no impacts","no impacts"
),"")</f>
        <v>No root cause</v>
      </c>
      <c r="AM1008" s="108" t="s">
        <v>5537</v>
      </c>
      <c r="AN1008" s="117" t="s">
        <v>1649</v>
      </c>
      <c r="AP1008" s="23" t="s">
        <v>5537</v>
      </c>
      <c r="AQ1008" s="23" t="s">
        <v>5537</v>
      </c>
      <c r="AR1008" s="7"/>
      <c r="AS1008" s="6"/>
      <c r="AT1008" s="7"/>
      <c r="AU1008" s="3" t="s">
        <v>5537</v>
      </c>
      <c r="AV1008" s="24" t="s">
        <v>5537</v>
      </c>
      <c r="AW1008" s="24" t="s">
        <v>5537</v>
      </c>
      <c r="AX1008" s="24" t="s">
        <v>5537</v>
      </c>
      <c r="AY1008" s="24" t="s">
        <v>5537</v>
      </c>
      <c r="AZ1008" s="24" t="s">
        <v>5537</v>
      </c>
      <c r="BA1008" s="24" t="s">
        <v>5537</v>
      </c>
      <c r="BB1008" s="24" t="s">
        <v>5537</v>
      </c>
      <c r="BC1008" s="24" t="s">
        <v>5537</v>
      </c>
      <c r="BD1008" s="24" t="s">
        <v>5537</v>
      </c>
      <c r="BE1008" s="24" t="s">
        <v>5537</v>
      </c>
      <c r="BF1008" s="24" t="s">
        <v>5537</v>
      </c>
      <c r="BG1008" s="24" t="s">
        <v>5537</v>
      </c>
      <c r="BH1008" s="24" t="s">
        <v>5537</v>
      </c>
      <c r="BI1008" s="9" t="s">
        <v>5537</v>
      </c>
      <c r="BJ1008" s="14"/>
      <c r="BK1008" s="14" t="s">
        <v>5537</v>
      </c>
      <c r="BL1008" s="14" t="str">
        <f>_xlfn.XLOOKUP(B1008,'[4]cell downs 18042026 17h'!$B:$B,'[4]cell downs 18042026 17h'!$B:$B,"")</f>
        <v/>
      </c>
      <c r="BM1008" s="14" t="str">
        <f>_xlfn.XLOOKUP(B1008,'[5]Cells Huawei 19042026 15h'!$B:$B,'[5]Cells Huawei 19042026 15h'!$B:$B,"")</f>
        <v/>
      </c>
      <c r="BN1008" s="9" t="str">
        <f>_xlfn.XLOOKUP(B1008,'[6]cells down 19042026 9H40'!$B:$B,'[6]cells down 19042026 9H40'!$B:$B,"")</f>
        <v/>
      </c>
      <c r="BO1008" s="9" t="s">
        <v>5537</v>
      </c>
      <c r="BP1008" s="9" t="s">
        <v>5537</v>
      </c>
    </row>
    <row r="1009" spans="1:68" s="9" customFormat="1" x14ac:dyDescent="0.35">
      <c r="A1009" s="1" t="s">
        <v>3123</v>
      </c>
      <c r="B1009" s="8" t="s">
        <v>3124</v>
      </c>
      <c r="C1009" s="3" t="str">
        <f>_xlfn.XLOOKUP(B1009,'[1]daily break down'!$D:$D,'[1]daily break down'!$E:$E,"")</f>
        <v>EXTREME-NORD</v>
      </c>
      <c r="D1009" s="1" t="s">
        <v>11</v>
      </c>
      <c r="E1009" s="1" t="s">
        <v>66</v>
      </c>
      <c r="F1009" s="3" t="s">
        <v>55</v>
      </c>
      <c r="G1009" s="1" t="s">
        <v>3123</v>
      </c>
      <c r="H1009" s="39" t="str">
        <f>_xlfn.XLOOKUP(B1009,[2]CALCULATION!$B:$B,[2]CALCULATION!$H:$H,"")</f>
        <v>HUAWEI</v>
      </c>
      <c r="I1009" s="34">
        <v>0</v>
      </c>
      <c r="J1009" s="34">
        <v>0</v>
      </c>
      <c r="K1009" s="34">
        <v>0</v>
      </c>
      <c r="L1009" s="34">
        <v>0</v>
      </c>
      <c r="M1009" s="34">
        <v>0</v>
      </c>
      <c r="N1009" s="34">
        <v>0</v>
      </c>
      <c r="O1009" s="34">
        <v>0</v>
      </c>
      <c r="P1009" s="34">
        <v>0</v>
      </c>
      <c r="Q1009" s="34">
        <v>0</v>
      </c>
      <c r="R1009" s="34">
        <v>0</v>
      </c>
      <c r="S1009" s="109">
        <v>0</v>
      </c>
      <c r="T1009" s="109">
        <f>_xlfn.XLOOKUP(B1009,'[3]Nur des jours'!$B:$B,'[3]Nur des jours'!$U:$U,"")</f>
        <v>0</v>
      </c>
      <c r="U1009" s="109">
        <v>0</v>
      </c>
      <c r="V1009" s="109">
        <v>2.4055061880587729</v>
      </c>
      <c r="W1009" s="109">
        <v>6.9653114860757981</v>
      </c>
      <c r="X1009" s="109">
        <v>0</v>
      </c>
      <c r="Y1009" s="109">
        <v>4.1958448547939255</v>
      </c>
      <c r="Z1009" s="109">
        <v>0</v>
      </c>
      <c r="AA1009" s="109">
        <v>0</v>
      </c>
      <c r="AB1009" s="109">
        <v>0</v>
      </c>
      <c r="AC1009" s="109">
        <v>0</v>
      </c>
      <c r="AD1009" s="109">
        <v>0</v>
      </c>
      <c r="AE1009" s="109">
        <v>0</v>
      </c>
      <c r="AF1009" s="109">
        <v>0</v>
      </c>
      <c r="AG1009" s="57" t="str">
        <f>_xlfn.XLOOKUP(B1009,[3]CALCULATION!$B:$B,[3]CALCULATION!$M:$M,"")</f>
        <v>Insecurity</v>
      </c>
      <c r="AH1009" s="57"/>
      <c r="AI1009" s="56" t="str" cm="1">
        <f t="array" ref="AI1009">IFERROR(_xlfn.IFS(
AK1009="MPR ISSUE","PDH",
AK1009="BSS Hardware Issue","BSS",
AK1009="Sites strategiques, MLL, Pylone, etc.","ENVTECH",
AK1009="AKTIVCO DEFAUT GE &amp; POWER Cabinet","AKTIVCO",
AK1009="AKTIVCO Coupure ENEO &amp; Baisse de tension","AKTIVCO GRID ONLY",
AK1009="Coupure ENEO &amp; Baisse de tension","IHS GRID ONLY",
AK1009="Defaut GE &amp; POWER Cabinet","IHS",
AK1009="Sharing","Partners",
AK1009="Sites strategiques &amp; DataCenter","SST &amp; DC",
AK1009="Exclu","Exclu",
AK1009="SAT","SAT",
AK1009="SPARE-ISSUE","SPARE-ISSUE",
AK1009="Fiber CAmtel","TRANS_FO_CAMTEL",
AK1009="Fiber AOF","Fiber AOF",
AK1009="Projet OCM (HUAWEI)","TRAVAUX-HUAWEI",
AK1009="Projet OCM (NOKIA)","TRAVAUX-NOKIA",
AK1009="ACCESS-ISSUE","ACCESS-ISSUE",
AK1009="Projet OCM (ZTE, NOKIA, autres projets)","TRAVAUX OCM",
AK1009="No root CAuse","No root cause",
AK1009="ODU HS","PDH",
AK1009="IP &amp; VLAN","PDH",
AK1009="Warehouse HUAWEI","SPARE-ISSUE",
AK1009="SPARE-HS","SPARE-ISSUE",
AK1009="Power Telco","BSS",AK1009="no impacts","no impacts"
),"")</f>
        <v>No root cause</v>
      </c>
      <c r="AJ1009" s="56" t="str" cm="1">
        <f t="array" ref="AJ1009">IFERROR(_xlfn.IFS(
AK1009="MPR ISSUE","TX ISSUE",
AK1009="BSS Hardware Issue","RAN ISSUE",
AK1009="Sites strategiques, MLL, Pylone, etc.","ENVTECH",
AK1009="AKTIVCO DEFAUT GE &amp; POWER Cabinet","POWER ISSUE",
AK1009="AKTIVCO Coupure ENEO &amp; Baisse de tension","POWER ISSUE",
AK1009="Coupure ENEO &amp; Baisse de tension","POWER ISSUE",
AK1009="Defaut GE &amp; POWER Cabinet","POWER ISSUE",
AK1009="Sharing","POWER ISSUE",
AK1009="Sites strategiques &amp; DataCenter","POWER ISSUE",
AK1009="Exclu","Exclu",
AK1009="SAT","TX ISSUE",
AK1009="SPARE-ISSUE","SPARE-ISSUE",
AK1009="Fiber CAmtel","TX ISSUE",
AK1009="Fiber AOF","TX ISSUE",
AK1009="Projet OCM (HUAWEI)","TRAVAUX-HUAWEI",
AK1009="Projet OCM (NOKIA)","TRAVAUX -NOKIA",
AK1009="ACCESS-ISSUE","ACCESS-ISSUE",
AK1009="Projet OCM (ZTE, NOKIA, autres projets)","TRAVAUX OCM",
AK1009="No root CAuse","No root cause",
AK1009="ODU HS","TX ISSUE",
AK1009="IP &amp; VLAN","TX ISSUE",
AK1009="Warehouse HUAWEI","SPARE-ISSUE",
AK1009="SPARE-HS","SPARE-ISSUE",
AK1009="Power Telco","RAN ISSUE",AK1009="no impacts","no impacts"
),"")</f>
        <v>No root cause</v>
      </c>
      <c r="AK1009" s="81" t="s">
        <v>5620</v>
      </c>
      <c r="AL1009" s="56" t="str" cm="1">
        <f t="array" ref="AL1009">IFERROR(_xlfn.IFS(
AK1009="MPR ISSUE","ACTIVE",
AK1009="BSS Hardware Issue","ACTIVE",
AK1009="Sites strategiques, MLL, Pylone, etc.","PASSIVE",
AK1009="AKTIVCO DEFAUT GE &amp; POWER Cabinet","PASSIVE",
AK1009="AKTIVCO Coupure ENEO &amp; Baisse de tension","PASSIVE",
AK1009="Coupure ENEO &amp; Baisse de tension","PASSIVE",
AK1009="Defaut GE &amp; POWER Cabinet","PASSIVE",
AK1009="Sharing","PASSIVE",
AK1009="Sites strategiques &amp; DataCenter","PASSIVE",
AK1009="Exclu","Exclu",
AK1009="SAT","ACTIVE",
AK1009="SPARE-ISSUE","SPARE-ISSUE",
AK1009="Fiber CAmtel","ACTIVE",
AK1009="Fiber AOF","ACTIVE",
AK1009="Projet OCM (HUAWEI)","PLANNED WORKS",
AK1009="Projet OCM (NOKIA)","PLANNED WORKS",
AK1009="ACCESS-ISSUE","ACCESS-ISSUE",
AK1009="Projet OCM (ZTE, NOKIA, autres projets)","PLANNED WORKS",
AK1009="No root CAuse","No root cause",
AK1009="ODU HS","ACTIVE",
AK1009="IP &amp; VLAN","ACTIVE",
AK1009="Warehouse HUAWEI","SPARE-ISSUE",
AK1009="SPARE-HS","SPARE-ISSUE",
AK1009="Power Telco","ACTIVE", AK1009="no impacts","no impacts"
),"")</f>
        <v>No root cause</v>
      </c>
      <c r="AM1009" s="108" t="s">
        <v>5537</v>
      </c>
      <c r="AN1009" s="117" t="s">
        <v>3124</v>
      </c>
      <c r="AP1009" s="23" t="s">
        <v>5537</v>
      </c>
      <c r="AQ1009" s="23" t="s">
        <v>5537</v>
      </c>
      <c r="AR1009" s="7"/>
      <c r="AS1009" s="6"/>
      <c r="AT1009" s="7"/>
      <c r="AU1009" s="3" t="s">
        <v>5537</v>
      </c>
      <c r="AV1009" s="24" t="s">
        <v>5537</v>
      </c>
      <c r="AW1009" s="24" t="s">
        <v>5537</v>
      </c>
      <c r="AX1009" s="24" t="s">
        <v>5537</v>
      </c>
      <c r="AY1009" s="24" t="s">
        <v>5537</v>
      </c>
      <c r="AZ1009" s="24" t="s">
        <v>5537</v>
      </c>
      <c r="BA1009" s="24" t="s">
        <v>5537</v>
      </c>
      <c r="BB1009" s="24" t="s">
        <v>5537</v>
      </c>
      <c r="BC1009" s="24" t="s">
        <v>5537</v>
      </c>
      <c r="BD1009" s="24" t="s">
        <v>5537</v>
      </c>
      <c r="BE1009" s="24" t="s">
        <v>5537</v>
      </c>
      <c r="BF1009" s="24" t="s">
        <v>5537</v>
      </c>
      <c r="BG1009" s="24" t="s">
        <v>5537</v>
      </c>
      <c r="BH1009" s="24" t="s">
        <v>5537</v>
      </c>
      <c r="BI1009" s="9" t="s">
        <v>5537</v>
      </c>
      <c r="BJ1009" s="14"/>
      <c r="BK1009" s="14" t="s">
        <v>5537</v>
      </c>
      <c r="BL1009" s="14" t="str">
        <f>_xlfn.XLOOKUP(B1009,'[4]cell downs 18042026 17h'!$B:$B,'[4]cell downs 18042026 17h'!$B:$B,"")</f>
        <v/>
      </c>
      <c r="BM1009" s="14" t="str">
        <f>_xlfn.XLOOKUP(B1009,'[5]Cells Huawei 19042026 15h'!$B:$B,'[5]Cells Huawei 19042026 15h'!$B:$B,"")</f>
        <v/>
      </c>
      <c r="BN1009" s="9" t="str">
        <f>_xlfn.XLOOKUP(B1009,'[6]cells down 19042026 9H40'!$B:$B,'[6]cells down 19042026 9H40'!$B:$B,"")</f>
        <v/>
      </c>
      <c r="BO1009" s="9" t="s">
        <v>3124</v>
      </c>
      <c r="BP1009" s="9" t="s">
        <v>318</v>
      </c>
    </row>
    <row r="1010" spans="1:68" s="9" customFormat="1" x14ac:dyDescent="0.35">
      <c r="A1010" s="1" t="s">
        <v>3075</v>
      </c>
      <c r="B1010" s="8" t="s">
        <v>3076</v>
      </c>
      <c r="C1010" s="3" t="str">
        <f>_xlfn.XLOOKUP(B1010,'[1]daily break down'!$D:$D,'[1]daily break down'!$E:$E,"")</f>
        <v>EXTREME-NORD</v>
      </c>
      <c r="D1010" s="1" t="s">
        <v>11</v>
      </c>
      <c r="E1010" s="1" t="s">
        <v>96</v>
      </c>
      <c r="F1010" s="3" t="s">
        <v>55</v>
      </c>
      <c r="G1010" s="1" t="s">
        <v>3077</v>
      </c>
      <c r="H1010" s="39" t="str">
        <f>_xlfn.XLOOKUP(B1010,[2]CALCULATION!$B:$B,[2]CALCULATION!$H:$H,"")</f>
        <v>Huawei</v>
      </c>
      <c r="I1010" s="34">
        <v>0</v>
      </c>
      <c r="J1010" s="34">
        <v>0</v>
      </c>
      <c r="K1010" s="34">
        <v>0</v>
      </c>
      <c r="L1010" s="34">
        <v>0</v>
      </c>
      <c r="M1010" s="34">
        <v>0</v>
      </c>
      <c r="N1010" s="34">
        <v>0</v>
      </c>
      <c r="O1010" s="34">
        <v>0</v>
      </c>
      <c r="P1010" s="34">
        <v>0</v>
      </c>
      <c r="Q1010" s="34">
        <v>0</v>
      </c>
      <c r="R1010" s="34">
        <v>0</v>
      </c>
      <c r="S1010" s="109">
        <v>0</v>
      </c>
      <c r="T1010" s="109">
        <f>_xlfn.XLOOKUP(B1010,'[3]Nur des jours'!$B:$B,'[3]Nur des jours'!$U:$U,"")</f>
        <v>0</v>
      </c>
      <c r="U1010" s="109">
        <v>0</v>
      </c>
      <c r="V1010" s="109">
        <v>2.4066654681494035</v>
      </c>
      <c r="W1010" s="109">
        <v>6.9663815907748416</v>
      </c>
      <c r="X1010" s="109">
        <v>0</v>
      </c>
      <c r="Y1010" s="109">
        <v>4.1937403155524748</v>
      </c>
      <c r="Z1010" s="109">
        <v>0</v>
      </c>
      <c r="AA1010" s="109">
        <v>0</v>
      </c>
      <c r="AB1010" s="109">
        <v>0</v>
      </c>
      <c r="AC1010" s="109">
        <v>0</v>
      </c>
      <c r="AD1010" s="109">
        <v>0</v>
      </c>
      <c r="AE1010" s="109">
        <v>0</v>
      </c>
      <c r="AF1010" s="109">
        <v>0</v>
      </c>
      <c r="AG1010" s="57" t="str">
        <f>_xlfn.XLOOKUP(B1010,[3]CALCULATION!$B:$B,[3]CALCULATION!$M:$M,"")</f>
        <v>Insecurity</v>
      </c>
      <c r="AH1010" s="57"/>
      <c r="AI1010" s="56" t="str" cm="1">
        <f t="array" ref="AI1010">IFERROR(_xlfn.IFS(
AK1010="MPR ISSUE","PDH",
AK1010="BSS Hardware Issue","BSS",
AK1010="Sites strategiques, MLL, Pylone, etc.","ENVTECH",
AK1010="AKTIVCO DEFAUT GE &amp; POWER Cabinet","AKTIVCO",
AK1010="AKTIVCO Coupure ENEO &amp; Baisse de tension","AKTIVCO GRID ONLY",
AK1010="Coupure ENEO &amp; Baisse de tension","IHS GRID ONLY",
AK1010="Defaut GE &amp; POWER Cabinet","IHS",
AK1010="Sharing","Partners",
AK1010="Sites strategiques &amp; DataCenter","SST &amp; DC",
AK1010="Exclu","Exclu",
AK1010="SAT","SAT",
AK1010="SPARE-ISSUE","SPARE-ISSUE",
AK1010="Fiber CAmtel","TRANS_FO_CAMTEL",
AK1010="Fiber AOF","Fiber AOF",
AK1010="Projet OCM (HUAWEI)","TRAVAUX-HUAWEI",
AK1010="Projet OCM (NOKIA)","TRAVAUX-NOKIA",
AK1010="ACCESS-ISSUE","ACCESS-ISSUE",
AK1010="Projet OCM (ZTE, NOKIA, autres projets)","TRAVAUX OCM",
AK1010="No root CAuse","No root cause",
AK1010="ODU HS","PDH",
AK1010="IP &amp; VLAN","PDH",
AK1010="Warehouse HUAWEI","SPARE-ISSUE",
AK1010="SPARE-HS","SPARE-ISSUE",
AK1010="Power Telco","BSS",AK1010="no impacts","no impacts"
),"")</f>
        <v>No root cause</v>
      </c>
      <c r="AJ1010" s="56" t="str" cm="1">
        <f t="array" ref="AJ1010">IFERROR(_xlfn.IFS(
AK1010="MPR ISSUE","TX ISSUE",
AK1010="BSS Hardware Issue","RAN ISSUE",
AK1010="Sites strategiques, MLL, Pylone, etc.","ENVTECH",
AK1010="AKTIVCO DEFAUT GE &amp; POWER Cabinet","POWER ISSUE",
AK1010="AKTIVCO Coupure ENEO &amp; Baisse de tension","POWER ISSUE",
AK1010="Coupure ENEO &amp; Baisse de tension","POWER ISSUE",
AK1010="Defaut GE &amp; POWER Cabinet","POWER ISSUE",
AK1010="Sharing","POWER ISSUE",
AK1010="Sites strategiques &amp; DataCenter","POWER ISSUE",
AK1010="Exclu","Exclu",
AK1010="SAT","TX ISSUE",
AK1010="SPARE-ISSUE","SPARE-ISSUE",
AK1010="Fiber CAmtel","TX ISSUE",
AK1010="Fiber AOF","TX ISSUE",
AK1010="Projet OCM (HUAWEI)","TRAVAUX-HUAWEI",
AK1010="Projet OCM (NOKIA)","TRAVAUX -NOKIA",
AK1010="ACCESS-ISSUE","ACCESS-ISSUE",
AK1010="Projet OCM (ZTE, NOKIA, autres projets)","TRAVAUX OCM",
AK1010="No root CAuse","No root cause",
AK1010="ODU HS","TX ISSUE",
AK1010="IP &amp; VLAN","TX ISSUE",
AK1010="Warehouse HUAWEI","SPARE-ISSUE",
AK1010="SPARE-HS","SPARE-ISSUE",
AK1010="Power Telco","RAN ISSUE",AK1010="no impacts","no impacts"
),"")</f>
        <v>No root cause</v>
      </c>
      <c r="AK1010" s="81" t="s">
        <v>5620</v>
      </c>
      <c r="AL1010" s="56" t="str" cm="1">
        <f t="array" ref="AL1010">IFERROR(_xlfn.IFS(
AK1010="MPR ISSUE","ACTIVE",
AK1010="BSS Hardware Issue","ACTIVE",
AK1010="Sites strategiques, MLL, Pylone, etc.","PASSIVE",
AK1010="AKTIVCO DEFAUT GE &amp; POWER Cabinet","PASSIVE",
AK1010="AKTIVCO Coupure ENEO &amp; Baisse de tension","PASSIVE",
AK1010="Coupure ENEO &amp; Baisse de tension","PASSIVE",
AK1010="Defaut GE &amp; POWER Cabinet","PASSIVE",
AK1010="Sharing","PASSIVE",
AK1010="Sites strategiques &amp; DataCenter","PASSIVE",
AK1010="Exclu","Exclu",
AK1010="SAT","ACTIVE",
AK1010="SPARE-ISSUE","SPARE-ISSUE",
AK1010="Fiber CAmtel","ACTIVE",
AK1010="Fiber AOF","ACTIVE",
AK1010="Projet OCM (HUAWEI)","PLANNED WORKS",
AK1010="Projet OCM (NOKIA)","PLANNED WORKS",
AK1010="ACCESS-ISSUE","ACCESS-ISSUE",
AK1010="Projet OCM (ZTE, NOKIA, autres projets)","PLANNED WORKS",
AK1010="No root CAuse","No root cause",
AK1010="ODU HS","ACTIVE",
AK1010="IP &amp; VLAN","ACTIVE",
AK1010="Warehouse HUAWEI","SPARE-ISSUE",
AK1010="SPARE-HS","SPARE-ISSUE",
AK1010="Power Telco","ACTIVE", AK1010="no impacts","no impacts"
),"")</f>
        <v>No root cause</v>
      </c>
      <c r="AM1010" s="108" t="s">
        <v>5537</v>
      </c>
      <c r="AN1010" s="117" t="s">
        <v>3076</v>
      </c>
      <c r="AP1010" s="23" t="s">
        <v>5537</v>
      </c>
      <c r="AQ1010" s="23" t="s">
        <v>5537</v>
      </c>
      <c r="AR1010" s="7"/>
      <c r="AS1010" s="6"/>
      <c r="AT1010" s="7"/>
      <c r="AU1010" s="3" t="s">
        <v>5537</v>
      </c>
      <c r="AV1010" s="24" t="s">
        <v>5537</v>
      </c>
      <c r="AW1010" s="24" t="s">
        <v>5537</v>
      </c>
      <c r="AX1010" s="24" t="s">
        <v>5537</v>
      </c>
      <c r="AY1010" s="24" t="s">
        <v>5537</v>
      </c>
      <c r="AZ1010" s="24" t="s">
        <v>5537</v>
      </c>
      <c r="BA1010" s="24" t="s">
        <v>5537</v>
      </c>
      <c r="BB1010" s="24" t="s">
        <v>5537</v>
      </c>
      <c r="BC1010" s="24" t="s">
        <v>5537</v>
      </c>
      <c r="BD1010" s="24" t="s">
        <v>5537</v>
      </c>
      <c r="BE1010" s="24" t="s">
        <v>5537</v>
      </c>
      <c r="BF1010" s="24" t="s">
        <v>5537</v>
      </c>
      <c r="BG1010" s="24" t="s">
        <v>5537</v>
      </c>
      <c r="BH1010" s="24" t="s">
        <v>5537</v>
      </c>
      <c r="BI1010" s="9" t="s">
        <v>5537</v>
      </c>
      <c r="BJ1010" s="14"/>
      <c r="BK1010" s="14" t="s">
        <v>5537</v>
      </c>
      <c r="BL1010" s="14" t="str">
        <f>_xlfn.XLOOKUP(B1010,'[4]cell downs 18042026 17h'!$B:$B,'[4]cell downs 18042026 17h'!$B:$B,"")</f>
        <v/>
      </c>
      <c r="BM1010" s="14" t="str">
        <f>_xlfn.XLOOKUP(B1010,'[5]Cells Huawei 19042026 15h'!$B:$B,'[5]Cells Huawei 19042026 15h'!$B:$B,"")</f>
        <v/>
      </c>
      <c r="BN1010" s="9" t="str">
        <f>_xlfn.XLOOKUP(B1010,'[6]cells down 19042026 9H40'!$B:$B,'[6]cells down 19042026 9H40'!$B:$B,"")</f>
        <v/>
      </c>
      <c r="BO1010" s="9" t="s">
        <v>3076</v>
      </c>
      <c r="BP1010" s="9" t="s">
        <v>5537</v>
      </c>
    </row>
    <row r="1011" spans="1:68" s="9" customFormat="1" x14ac:dyDescent="0.35">
      <c r="A1011" s="1" t="s">
        <v>3117</v>
      </c>
      <c r="B1011" s="8" t="s">
        <v>3118</v>
      </c>
      <c r="C1011" s="3" t="str">
        <f>_xlfn.XLOOKUP(B1011,'[1]daily break down'!$D:$D,'[1]daily break down'!$E:$E,"")</f>
        <v>EXTREME-NORD</v>
      </c>
      <c r="D1011" s="1" t="s">
        <v>11</v>
      </c>
      <c r="E1011" s="1" t="s">
        <v>12</v>
      </c>
      <c r="F1011" s="3" t="s">
        <v>55</v>
      </c>
      <c r="G1011" s="1" t="s">
        <v>3117</v>
      </c>
      <c r="H1011" s="39" t="str">
        <f>_xlfn.XLOOKUP(B1011,[2]CALCULATION!$B:$B,[2]CALCULATION!$H:$H,"")</f>
        <v>HUAWEI</v>
      </c>
      <c r="I1011" s="34">
        <v>0</v>
      </c>
      <c r="J1011" s="34">
        <v>0</v>
      </c>
      <c r="K1011" s="34">
        <v>0</v>
      </c>
      <c r="L1011" s="34">
        <v>0</v>
      </c>
      <c r="M1011" s="34">
        <v>0</v>
      </c>
      <c r="N1011" s="34">
        <v>0</v>
      </c>
      <c r="O1011" s="34">
        <v>0</v>
      </c>
      <c r="P1011" s="34">
        <v>0</v>
      </c>
      <c r="Q1011" s="34">
        <v>0</v>
      </c>
      <c r="R1011" s="34">
        <v>0</v>
      </c>
      <c r="S1011" s="109">
        <v>0</v>
      </c>
      <c r="T1011" s="109">
        <f>_xlfn.XLOOKUP(B1011,'[3]Nur des jours'!$B:$B,'[3]Nur des jours'!$U:$U,"")</f>
        <v>0</v>
      </c>
      <c r="U1011" s="109">
        <v>0</v>
      </c>
      <c r="V1011" s="109">
        <v>4.6228522998690194</v>
      </c>
      <c r="W1011" s="109">
        <v>4.6255275616166305</v>
      </c>
      <c r="X1011" s="109">
        <v>4.6328399437267604</v>
      </c>
      <c r="Y1011" s="109">
        <v>4.1022820339408677</v>
      </c>
      <c r="Z1011" s="109">
        <v>0</v>
      </c>
      <c r="AA1011" s="109">
        <v>0</v>
      </c>
      <c r="AB1011" s="109">
        <v>0</v>
      </c>
      <c r="AC1011" s="109">
        <v>0</v>
      </c>
      <c r="AD1011" s="109">
        <v>0</v>
      </c>
      <c r="AE1011" s="109">
        <v>0</v>
      </c>
      <c r="AF1011" s="109">
        <v>0</v>
      </c>
      <c r="AG1011" s="57" t="str">
        <f>_xlfn.XLOOKUP(B1011,[3]CALCULATION!$B:$B,[3]CALCULATION!$M:$M,"")</f>
        <v>Insecurity</v>
      </c>
      <c r="AH1011" s="57"/>
      <c r="AI1011" s="56" t="str" cm="1">
        <f t="array" ref="AI1011">IFERROR(_xlfn.IFS(
AK1011="MPR ISSUE","PDH",
AK1011="BSS Hardware Issue","BSS",
AK1011="Sites strategiques, MLL, Pylone, etc.","ENVTECH",
AK1011="AKTIVCO DEFAUT GE &amp; POWER Cabinet","AKTIVCO",
AK1011="AKTIVCO Coupure ENEO &amp; Baisse de tension","AKTIVCO GRID ONLY",
AK1011="Coupure ENEO &amp; Baisse de tension","IHS GRID ONLY",
AK1011="Defaut GE &amp; POWER Cabinet","IHS",
AK1011="Sharing","Partners",
AK1011="Sites strategiques &amp; DataCenter","SST &amp; DC",
AK1011="Exclu","Exclu",
AK1011="SAT","SAT",
AK1011="SPARE-ISSUE","SPARE-ISSUE",
AK1011="Fiber CAmtel","TRANS_FO_CAMTEL",
AK1011="Fiber AOF","Fiber AOF",
AK1011="Projet OCM (HUAWEI)","TRAVAUX-HUAWEI",
AK1011="Projet OCM (NOKIA)","TRAVAUX-NOKIA",
AK1011="ACCESS-ISSUE","ACCESS-ISSUE",
AK1011="Projet OCM (ZTE, NOKIA, autres projets)","TRAVAUX OCM",
AK1011="No root CAuse","No root cause",
AK1011="ODU HS","PDH",
AK1011="IP &amp; VLAN","PDH",
AK1011="Warehouse HUAWEI","SPARE-ISSUE",
AK1011="SPARE-HS","SPARE-ISSUE",
AK1011="Power Telco","BSS",AK1011="no impacts","no impacts"
),"")</f>
        <v>No root cause</v>
      </c>
      <c r="AJ1011" s="56" t="str" cm="1">
        <f t="array" ref="AJ1011">IFERROR(_xlfn.IFS(
AK1011="MPR ISSUE","TX ISSUE",
AK1011="BSS Hardware Issue","RAN ISSUE",
AK1011="Sites strategiques, MLL, Pylone, etc.","ENVTECH",
AK1011="AKTIVCO DEFAUT GE &amp; POWER Cabinet","POWER ISSUE",
AK1011="AKTIVCO Coupure ENEO &amp; Baisse de tension","POWER ISSUE",
AK1011="Coupure ENEO &amp; Baisse de tension","POWER ISSUE",
AK1011="Defaut GE &amp; POWER Cabinet","POWER ISSUE",
AK1011="Sharing","POWER ISSUE",
AK1011="Sites strategiques &amp; DataCenter","POWER ISSUE",
AK1011="Exclu","Exclu",
AK1011="SAT","TX ISSUE",
AK1011="SPARE-ISSUE","SPARE-ISSUE",
AK1011="Fiber CAmtel","TX ISSUE",
AK1011="Fiber AOF","TX ISSUE",
AK1011="Projet OCM (HUAWEI)","TRAVAUX-HUAWEI",
AK1011="Projet OCM (NOKIA)","TRAVAUX -NOKIA",
AK1011="ACCESS-ISSUE","ACCESS-ISSUE",
AK1011="Projet OCM (ZTE, NOKIA, autres projets)","TRAVAUX OCM",
AK1011="No root CAuse","No root cause",
AK1011="ODU HS","TX ISSUE",
AK1011="IP &amp; VLAN","TX ISSUE",
AK1011="Warehouse HUAWEI","SPARE-ISSUE",
AK1011="SPARE-HS","SPARE-ISSUE",
AK1011="Power Telco","RAN ISSUE",AK1011="no impacts","no impacts"
),"")</f>
        <v>No root cause</v>
      </c>
      <c r="AK1011" s="81" t="s">
        <v>5620</v>
      </c>
      <c r="AL1011" s="56" t="str" cm="1">
        <f t="array" ref="AL1011">IFERROR(_xlfn.IFS(
AK1011="MPR ISSUE","ACTIVE",
AK1011="BSS Hardware Issue","ACTIVE",
AK1011="Sites strategiques, MLL, Pylone, etc.","PASSIVE",
AK1011="AKTIVCO DEFAUT GE &amp; POWER Cabinet","PASSIVE",
AK1011="AKTIVCO Coupure ENEO &amp; Baisse de tension","PASSIVE",
AK1011="Coupure ENEO &amp; Baisse de tension","PASSIVE",
AK1011="Defaut GE &amp; POWER Cabinet","PASSIVE",
AK1011="Sharing","PASSIVE",
AK1011="Sites strategiques &amp; DataCenter","PASSIVE",
AK1011="Exclu","Exclu",
AK1011="SAT","ACTIVE",
AK1011="SPARE-ISSUE","SPARE-ISSUE",
AK1011="Fiber CAmtel","ACTIVE",
AK1011="Fiber AOF","ACTIVE",
AK1011="Projet OCM (HUAWEI)","PLANNED WORKS",
AK1011="Projet OCM (NOKIA)","PLANNED WORKS",
AK1011="ACCESS-ISSUE","ACCESS-ISSUE",
AK1011="Projet OCM (ZTE, NOKIA, autres projets)","PLANNED WORKS",
AK1011="No root CAuse","No root cause",
AK1011="ODU HS","ACTIVE",
AK1011="IP &amp; VLAN","ACTIVE",
AK1011="Warehouse HUAWEI","SPARE-ISSUE",
AK1011="SPARE-HS","SPARE-ISSUE",
AK1011="Power Telco","ACTIVE", AK1011="no impacts","no impacts"
),"")</f>
        <v>No root cause</v>
      </c>
      <c r="AM1011" s="108" t="s">
        <v>5537</v>
      </c>
      <c r="AN1011" s="117" t="s">
        <v>3118</v>
      </c>
      <c r="AP1011" s="23" t="s">
        <v>5537</v>
      </c>
      <c r="AQ1011" s="23" t="s">
        <v>5537</v>
      </c>
      <c r="AR1011" s="7"/>
      <c r="AS1011" s="6"/>
      <c r="AT1011" s="7"/>
      <c r="AU1011" s="3" t="s">
        <v>5537</v>
      </c>
      <c r="AV1011" s="24" t="s">
        <v>5537</v>
      </c>
      <c r="AW1011" s="24" t="s">
        <v>5537</v>
      </c>
      <c r="AX1011" s="24" t="s">
        <v>5537</v>
      </c>
      <c r="AY1011" s="24" t="s">
        <v>5537</v>
      </c>
      <c r="AZ1011" s="24" t="s">
        <v>5537</v>
      </c>
      <c r="BA1011" s="24" t="s">
        <v>5537</v>
      </c>
      <c r="BB1011" s="24" t="s">
        <v>5537</v>
      </c>
      <c r="BC1011" s="24" t="s">
        <v>5537</v>
      </c>
      <c r="BD1011" s="24" t="s">
        <v>5537</v>
      </c>
      <c r="BE1011" s="24" t="s">
        <v>5537</v>
      </c>
      <c r="BF1011" s="24" t="s">
        <v>5537</v>
      </c>
      <c r="BG1011" s="24" t="s">
        <v>5537</v>
      </c>
      <c r="BH1011" s="24" t="s">
        <v>5537</v>
      </c>
      <c r="BI1011" s="9" t="s">
        <v>5537</v>
      </c>
      <c r="BJ1011" s="14"/>
      <c r="BK1011" s="14" t="s">
        <v>5537</v>
      </c>
      <c r="BL1011" s="14" t="str">
        <f>_xlfn.XLOOKUP(B1011,'[4]cell downs 18042026 17h'!$B:$B,'[4]cell downs 18042026 17h'!$B:$B,"")</f>
        <v/>
      </c>
      <c r="BM1011" s="14" t="str">
        <f>_xlfn.XLOOKUP(B1011,'[5]Cells Huawei 19042026 15h'!$B:$B,'[5]Cells Huawei 19042026 15h'!$B:$B,"")</f>
        <v>EXN_098</v>
      </c>
      <c r="BN1011" s="9" t="str">
        <f>_xlfn.XLOOKUP(B1011,'[6]cells down 19042026 9H40'!$B:$B,'[6]cells down 19042026 9H40'!$B:$B,"")</f>
        <v/>
      </c>
      <c r="BO1011" s="9" t="s">
        <v>3118</v>
      </c>
      <c r="BP1011" s="9" t="s">
        <v>12</v>
      </c>
    </row>
    <row r="1012" spans="1:68" s="9" customFormat="1" x14ac:dyDescent="0.35">
      <c r="A1012" s="1" t="s">
        <v>1559</v>
      </c>
      <c r="B1012" s="1" t="s">
        <v>1560</v>
      </c>
      <c r="C1012" s="3" t="str">
        <f>_xlfn.XLOOKUP(B1012,'[1]daily break down'!$D:$D,'[1]daily break down'!$E:$E,"")</f>
        <v>Yaounde</v>
      </c>
      <c r="D1012" s="1" t="s">
        <v>21</v>
      </c>
      <c r="E1012" s="1" t="s">
        <v>22</v>
      </c>
      <c r="F1012" s="3" t="s">
        <v>37</v>
      </c>
      <c r="G1012" s="1" t="s">
        <v>38</v>
      </c>
      <c r="H1012" s="41" t="str">
        <f>_xlfn.XLOOKUP(B1012,[2]CALCULATION!$B:$B,[2]CALCULATION!$H:$H,"")</f>
        <v>ZTE</v>
      </c>
      <c r="I1012" s="34">
        <v>0.65579582973064821</v>
      </c>
      <c r="J1012" s="34">
        <v>0</v>
      </c>
      <c r="K1012" s="34">
        <v>0</v>
      </c>
      <c r="L1012" s="34">
        <v>1.6283492006042497E-16</v>
      </c>
      <c r="M1012" s="34">
        <v>0</v>
      </c>
      <c r="N1012" s="34">
        <v>0</v>
      </c>
      <c r="O1012" s="34">
        <v>0</v>
      </c>
      <c r="P1012" s="34">
        <v>3.0392578609891188</v>
      </c>
      <c r="Q1012" s="34">
        <v>1.7075125630291672</v>
      </c>
      <c r="R1012" s="34">
        <v>6.9762978943193135</v>
      </c>
      <c r="S1012" s="109">
        <v>0.5292381139904061</v>
      </c>
      <c r="T1012" s="109">
        <f>_xlfn.XLOOKUP(B1012,'[3]Nur des jours'!$B:$B,'[3]Nur des jours'!$U:$U,"")</f>
        <v>0</v>
      </c>
      <c r="U1012" s="109">
        <v>19.313748990534567</v>
      </c>
      <c r="V1012" s="109">
        <v>16.472549674260129</v>
      </c>
      <c r="W1012" s="109">
        <v>0</v>
      </c>
      <c r="X1012" s="109">
        <v>0</v>
      </c>
      <c r="Y1012" s="109">
        <v>4.0684132202161329</v>
      </c>
      <c r="Z1012" s="109">
        <v>0</v>
      </c>
      <c r="AA1012" s="109">
        <v>0</v>
      </c>
      <c r="AB1012" s="109">
        <v>0</v>
      </c>
      <c r="AC1012" s="109">
        <v>0</v>
      </c>
      <c r="AD1012" s="109">
        <v>0</v>
      </c>
      <c r="AE1012" s="109">
        <v>0</v>
      </c>
      <c r="AF1012" s="109">
        <v>0</v>
      </c>
      <c r="AG1012" s="57" t="str">
        <f>_xlfn.XLOOKUP(B1012,[3]CALCULATION!$B:$B,[3]CALCULATION!$M:$M,"")</f>
        <v>Operationnel</v>
      </c>
      <c r="AH1012" s="57"/>
      <c r="AI1012" s="56" t="str" cm="1">
        <f t="array" ref="AI1012">IFERROR(_xlfn.IFS(
AK1012="MPR ISSUE","PDH",
AK1012="BSS Hardware Issue","BSS",
AK1012="Sites strategiques, MLL, Pylone, etc.","ENVTECH",
AK1012="AKTIVCO DEFAUT GE &amp; POWER Cabinet","AKTIVCO",
AK1012="AKTIVCO Coupure ENEO &amp; Baisse de tension","AKTIVCO GRID ONLY",
AK1012="Coupure ENEO &amp; Baisse de tension","IHS GRID ONLY",
AK1012="Defaut GE &amp; POWER Cabinet","IHS",
AK1012="Sharing","Partners",
AK1012="Sites strategiques &amp; DataCenter","SST &amp; DC",
AK1012="Exclu","Exclu",
AK1012="SAT","SAT",
AK1012="SPARE-ISSUE","SPARE-ISSUE",
AK1012="Fiber CAmtel","TRANS_FO_CAMTEL",
AK1012="Fiber AOF","Fiber AOF",
AK1012="Projet OCM (HUAWEI)","TRAVAUX-HUAWEI",
AK1012="Projet OCM (NOKIA)","TRAVAUX-NOKIA",
AK1012="ACCESS-ISSUE","ACCESS-ISSUE",
AK1012="Projet OCM (ZTE, NOKIA, autres projets)","TRAVAUX OCM",
AK1012="No root CAuse","No root cause",
AK1012="ODU HS","PDH",
AK1012="IP &amp; VLAN","PDH",
AK1012="Warehouse HUAWEI","SPARE-ISSUE",
AK1012="SPARE-HS","SPARE-ISSUE",
AK1012="Power Telco","BSS",AK1012="no impacts","no impacts"
),"")</f>
        <v>No root cause</v>
      </c>
      <c r="AJ1012" s="56" t="str" cm="1">
        <f t="array" ref="AJ1012">IFERROR(_xlfn.IFS(
AK1012="MPR ISSUE","TX ISSUE",
AK1012="BSS Hardware Issue","RAN ISSUE",
AK1012="Sites strategiques, MLL, Pylone, etc.","ENVTECH",
AK1012="AKTIVCO DEFAUT GE &amp; POWER Cabinet","POWER ISSUE",
AK1012="AKTIVCO Coupure ENEO &amp; Baisse de tension","POWER ISSUE",
AK1012="Coupure ENEO &amp; Baisse de tension","POWER ISSUE",
AK1012="Defaut GE &amp; POWER Cabinet","POWER ISSUE",
AK1012="Sharing","POWER ISSUE",
AK1012="Sites strategiques &amp; DataCenter","POWER ISSUE",
AK1012="Exclu","Exclu",
AK1012="SAT","TX ISSUE",
AK1012="SPARE-ISSUE","SPARE-ISSUE",
AK1012="Fiber CAmtel","TX ISSUE",
AK1012="Fiber AOF","TX ISSUE",
AK1012="Projet OCM (HUAWEI)","TRAVAUX-HUAWEI",
AK1012="Projet OCM (NOKIA)","TRAVAUX -NOKIA",
AK1012="ACCESS-ISSUE","ACCESS-ISSUE",
AK1012="Projet OCM (ZTE, NOKIA, autres projets)","TRAVAUX OCM",
AK1012="No root CAuse","No root cause",
AK1012="ODU HS","TX ISSUE",
AK1012="IP &amp; VLAN","TX ISSUE",
AK1012="Warehouse HUAWEI","SPARE-ISSUE",
AK1012="SPARE-HS","SPARE-ISSUE",
AK1012="Power Telco","RAN ISSUE",AK1012="no impacts","no impacts"
),"")</f>
        <v>No root cause</v>
      </c>
      <c r="AK1012" s="81" t="s">
        <v>5620</v>
      </c>
      <c r="AL1012" s="56" t="str" cm="1">
        <f t="array" ref="AL1012">IFERROR(_xlfn.IFS(
AK1012="MPR ISSUE","ACTIVE",
AK1012="BSS Hardware Issue","ACTIVE",
AK1012="Sites strategiques, MLL, Pylone, etc.","PASSIVE",
AK1012="AKTIVCO DEFAUT GE &amp; POWER Cabinet","PASSIVE",
AK1012="AKTIVCO Coupure ENEO &amp; Baisse de tension","PASSIVE",
AK1012="Coupure ENEO &amp; Baisse de tension","PASSIVE",
AK1012="Defaut GE &amp; POWER Cabinet","PASSIVE",
AK1012="Sharing","PASSIVE",
AK1012="Sites strategiques &amp; DataCenter","PASSIVE",
AK1012="Exclu","Exclu",
AK1012="SAT","ACTIVE",
AK1012="SPARE-ISSUE","SPARE-ISSUE",
AK1012="Fiber CAmtel","ACTIVE",
AK1012="Fiber AOF","ACTIVE",
AK1012="Projet OCM (HUAWEI)","PLANNED WORKS",
AK1012="Projet OCM (NOKIA)","PLANNED WORKS",
AK1012="ACCESS-ISSUE","ACCESS-ISSUE",
AK1012="Projet OCM (ZTE, NOKIA, autres projets)","PLANNED WORKS",
AK1012="No root CAuse","No root cause",
AK1012="ODU HS","ACTIVE",
AK1012="IP &amp; VLAN","ACTIVE",
AK1012="Warehouse HUAWEI","SPARE-ISSUE",
AK1012="SPARE-HS","SPARE-ISSUE",
AK1012="Power Telco","ACTIVE", AK1012="no impacts","no impacts"
),"")</f>
        <v>No root cause</v>
      </c>
      <c r="AM1012" s="108" t="s">
        <v>5537</v>
      </c>
      <c r="AN1012" s="117" t="s">
        <v>1560</v>
      </c>
      <c r="AP1012" s="23" t="s">
        <v>5537</v>
      </c>
      <c r="AQ1012" s="23" t="s">
        <v>5537</v>
      </c>
      <c r="AR1012" s="7"/>
      <c r="AS1012" s="6"/>
      <c r="AT1012" s="7"/>
      <c r="AU1012" s="3" t="s">
        <v>5537</v>
      </c>
      <c r="AV1012" s="24" t="s">
        <v>5537</v>
      </c>
      <c r="AW1012" s="24" t="s">
        <v>5537</v>
      </c>
      <c r="AX1012" s="24" t="s">
        <v>5537</v>
      </c>
      <c r="AY1012" s="24" t="s">
        <v>5537</v>
      </c>
      <c r="AZ1012" s="24" t="s">
        <v>5537</v>
      </c>
      <c r="BA1012" s="24" t="s">
        <v>5537</v>
      </c>
      <c r="BB1012" s="24" t="s">
        <v>5537</v>
      </c>
      <c r="BC1012" s="24" t="s">
        <v>5537</v>
      </c>
      <c r="BD1012" s="24" t="s">
        <v>5537</v>
      </c>
      <c r="BE1012" s="24" t="s">
        <v>5537</v>
      </c>
      <c r="BF1012" s="24" t="s">
        <v>5537</v>
      </c>
      <c r="BG1012" s="24" t="s">
        <v>5537</v>
      </c>
      <c r="BH1012" s="24" t="s">
        <v>5537</v>
      </c>
      <c r="BI1012" s="9" t="s">
        <v>5537</v>
      </c>
      <c r="BJ1012" s="14"/>
      <c r="BK1012" s="14" t="s">
        <v>5537</v>
      </c>
      <c r="BL1012" s="14" t="str">
        <f>_xlfn.XLOOKUP(B1012,'[4]cell downs 18042026 17h'!$B:$B,'[4]cell downs 18042026 17h'!$B:$B,"")</f>
        <v/>
      </c>
      <c r="BM1012" s="14" t="str">
        <f>_xlfn.XLOOKUP(B1012,'[5]Cells Huawei 19042026 15h'!$B:$B,'[5]Cells Huawei 19042026 15h'!$B:$B,"")</f>
        <v/>
      </c>
      <c r="BN1012" s="9" t="str">
        <f>_xlfn.XLOOKUP(B1012,'[6]cells down 19042026 9H40'!$B:$B,'[6]cells down 19042026 9H40'!$B:$B,"")</f>
        <v>CTR_838</v>
      </c>
      <c r="BO1012" s="9" t="s">
        <v>5537</v>
      </c>
      <c r="BP1012" s="9" t="s">
        <v>12</v>
      </c>
    </row>
    <row r="1013" spans="1:68" s="9" customFormat="1" x14ac:dyDescent="0.35">
      <c r="A1013" s="1" t="s">
        <v>2910</v>
      </c>
      <c r="B1013" s="8" t="s">
        <v>2911</v>
      </c>
      <c r="C1013" s="3" t="str">
        <f>_xlfn.XLOOKUP(B1013,'[1]daily break down'!$D:$D,'[1]daily break down'!$E:$E,"")</f>
        <v>Maroua</v>
      </c>
      <c r="D1013" s="1" t="s">
        <v>21</v>
      </c>
      <c r="E1013" s="1" t="s">
        <v>22</v>
      </c>
      <c r="F1013" s="3" t="s">
        <v>55</v>
      </c>
      <c r="G1013" s="1" t="s">
        <v>84</v>
      </c>
      <c r="H1013" s="39" t="str">
        <f>_xlfn.XLOOKUP(B1013,[2]CALCULATION!$B:$B,[2]CALCULATION!$H:$H,"")</f>
        <v>Huawei</v>
      </c>
      <c r="I1013" s="34">
        <v>0.24879934252767288</v>
      </c>
      <c r="J1013" s="34">
        <v>0.67373791851794784</v>
      </c>
      <c r="K1013" s="34">
        <v>0</v>
      </c>
      <c r="L1013" s="34">
        <v>0</v>
      </c>
      <c r="M1013" s="34">
        <v>0</v>
      </c>
      <c r="N1013" s="34">
        <v>0</v>
      </c>
      <c r="O1013" s="34">
        <v>0</v>
      </c>
      <c r="P1013" s="34">
        <v>0</v>
      </c>
      <c r="Q1013" s="34">
        <v>0</v>
      </c>
      <c r="R1013" s="34">
        <v>0</v>
      </c>
      <c r="S1013" s="109">
        <v>0</v>
      </c>
      <c r="T1013" s="109">
        <f>_xlfn.XLOOKUP(B1013,'[3]Nur des jours'!$B:$B,'[3]Nur des jours'!$U:$U,"")</f>
        <v>0</v>
      </c>
      <c r="U1013" s="109">
        <v>0</v>
      </c>
      <c r="V1013" s="109">
        <v>0</v>
      </c>
      <c r="W1013" s="109">
        <v>0</v>
      </c>
      <c r="X1013" s="109">
        <v>0</v>
      </c>
      <c r="Y1013" s="109">
        <v>3.9629722372036875</v>
      </c>
      <c r="Z1013" s="109">
        <v>0</v>
      </c>
      <c r="AA1013" s="109">
        <v>0</v>
      </c>
      <c r="AB1013" s="109">
        <v>0</v>
      </c>
      <c r="AC1013" s="109">
        <v>0</v>
      </c>
      <c r="AD1013" s="109">
        <v>0</v>
      </c>
      <c r="AE1013" s="109">
        <v>0</v>
      </c>
      <c r="AF1013" s="109">
        <v>0</v>
      </c>
      <c r="AG1013" s="57" t="str">
        <f>_xlfn.XLOOKUP(B1013,[3]CALCULATION!$B:$B,[3]CALCULATION!$M:$M,"")</f>
        <v>Operationnel</v>
      </c>
      <c r="AH1013" s="57"/>
      <c r="AI1013" s="56" t="str" cm="1">
        <f t="array" ref="AI1013">IFERROR(_xlfn.IFS(
AK1013="MPR ISSUE","PDH",
AK1013="BSS Hardware Issue","BSS",
AK1013="Sites strategiques, MLL, Pylone, etc.","ENVTECH",
AK1013="AKTIVCO DEFAUT GE &amp; POWER Cabinet","AKTIVCO",
AK1013="AKTIVCO Coupure ENEO &amp; Baisse de tension","AKTIVCO GRID ONLY",
AK1013="Coupure ENEO &amp; Baisse de tension","IHS GRID ONLY",
AK1013="Defaut GE &amp; POWER Cabinet","IHS",
AK1013="Sharing","Partners",
AK1013="Sites strategiques &amp; DataCenter","SST &amp; DC",
AK1013="Exclu","Exclu",
AK1013="SAT","SAT",
AK1013="SPARE-ISSUE","SPARE-ISSUE",
AK1013="Fiber CAmtel","TRANS_FO_CAMTEL",
AK1013="Fiber AOF","Fiber AOF",
AK1013="Projet OCM (HUAWEI)","TRAVAUX-HUAWEI",
AK1013="Projet OCM (NOKIA)","TRAVAUX-NOKIA",
AK1013="ACCESS-ISSUE","ACCESS-ISSUE",
AK1013="Projet OCM (ZTE, NOKIA, autres projets)","TRAVAUX OCM",
AK1013="No root CAuse","No root cause",
AK1013="ODU HS","PDH",
AK1013="IP &amp; VLAN","PDH",
AK1013="Warehouse HUAWEI","SPARE-ISSUE",
AK1013="SPARE-HS","SPARE-ISSUE",
AK1013="Power Telco","BSS",AK1013="no impacts","no impacts"
),"")</f>
        <v>No root cause</v>
      </c>
      <c r="AJ1013" s="56" t="str" cm="1">
        <f t="array" ref="AJ1013">IFERROR(_xlfn.IFS(
AK1013="MPR ISSUE","TX ISSUE",
AK1013="BSS Hardware Issue","RAN ISSUE",
AK1013="Sites strategiques, MLL, Pylone, etc.","ENVTECH",
AK1013="AKTIVCO DEFAUT GE &amp; POWER Cabinet","POWER ISSUE",
AK1013="AKTIVCO Coupure ENEO &amp; Baisse de tension","POWER ISSUE",
AK1013="Coupure ENEO &amp; Baisse de tension","POWER ISSUE",
AK1013="Defaut GE &amp; POWER Cabinet","POWER ISSUE",
AK1013="Sharing","POWER ISSUE",
AK1013="Sites strategiques &amp; DataCenter","POWER ISSUE",
AK1013="Exclu","Exclu",
AK1013="SAT","TX ISSUE",
AK1013="SPARE-ISSUE","SPARE-ISSUE",
AK1013="Fiber CAmtel","TX ISSUE",
AK1013="Fiber AOF","TX ISSUE",
AK1013="Projet OCM (HUAWEI)","TRAVAUX-HUAWEI",
AK1013="Projet OCM (NOKIA)","TRAVAUX -NOKIA",
AK1013="ACCESS-ISSUE","ACCESS-ISSUE",
AK1013="Projet OCM (ZTE, NOKIA, autres projets)","TRAVAUX OCM",
AK1013="No root CAuse","No root cause",
AK1013="ODU HS","TX ISSUE",
AK1013="IP &amp; VLAN","TX ISSUE",
AK1013="Warehouse HUAWEI","SPARE-ISSUE",
AK1013="SPARE-HS","SPARE-ISSUE",
AK1013="Power Telco","RAN ISSUE",AK1013="no impacts","no impacts"
),"")</f>
        <v>No root cause</v>
      </c>
      <c r="AK1013" s="81" t="s">
        <v>5620</v>
      </c>
      <c r="AL1013" s="56" t="str" cm="1">
        <f t="array" ref="AL1013">IFERROR(_xlfn.IFS(
AK1013="MPR ISSUE","ACTIVE",
AK1013="BSS Hardware Issue","ACTIVE",
AK1013="Sites strategiques, MLL, Pylone, etc.","PASSIVE",
AK1013="AKTIVCO DEFAUT GE &amp; POWER Cabinet","PASSIVE",
AK1013="AKTIVCO Coupure ENEO &amp; Baisse de tension","PASSIVE",
AK1013="Coupure ENEO &amp; Baisse de tension","PASSIVE",
AK1013="Defaut GE &amp; POWER Cabinet","PASSIVE",
AK1013="Sharing","PASSIVE",
AK1013="Sites strategiques &amp; DataCenter","PASSIVE",
AK1013="Exclu","Exclu",
AK1013="SAT","ACTIVE",
AK1013="SPARE-ISSUE","SPARE-ISSUE",
AK1013="Fiber CAmtel","ACTIVE",
AK1013="Fiber AOF","ACTIVE",
AK1013="Projet OCM (HUAWEI)","PLANNED WORKS",
AK1013="Projet OCM (NOKIA)","PLANNED WORKS",
AK1013="ACCESS-ISSUE","ACCESS-ISSUE",
AK1013="Projet OCM (ZTE, NOKIA, autres projets)","PLANNED WORKS",
AK1013="No root CAuse","No root cause",
AK1013="ODU HS","ACTIVE",
AK1013="IP &amp; VLAN","ACTIVE",
AK1013="Warehouse HUAWEI","SPARE-ISSUE",
AK1013="SPARE-HS","SPARE-ISSUE",
AK1013="Power Telco","ACTIVE", AK1013="no impacts","no impacts"
),"")</f>
        <v>No root cause</v>
      </c>
      <c r="AM1013" s="108" t="s">
        <v>5537</v>
      </c>
      <c r="AN1013" s="117" t="s">
        <v>2911</v>
      </c>
      <c r="AP1013" s="23" t="s">
        <v>5537</v>
      </c>
      <c r="AQ1013" s="23" t="s">
        <v>5537</v>
      </c>
      <c r="AR1013" s="7"/>
      <c r="AS1013" s="6"/>
      <c r="AT1013" s="7"/>
      <c r="AU1013" s="3" t="s">
        <v>5537</v>
      </c>
      <c r="AV1013" s="24" t="s">
        <v>5537</v>
      </c>
      <c r="AW1013" s="24" t="s">
        <v>5537</v>
      </c>
      <c r="AX1013" s="24" t="s">
        <v>5537</v>
      </c>
      <c r="AY1013" s="24" t="s">
        <v>5537</v>
      </c>
      <c r="AZ1013" s="24" t="s">
        <v>5537</v>
      </c>
      <c r="BA1013" s="24" t="s">
        <v>5537</v>
      </c>
      <c r="BB1013" s="24" t="s">
        <v>5537</v>
      </c>
      <c r="BC1013" s="24" t="s">
        <v>5537</v>
      </c>
      <c r="BD1013" s="24" t="s">
        <v>5537</v>
      </c>
      <c r="BE1013" s="24" t="s">
        <v>5537</v>
      </c>
      <c r="BF1013" s="24" t="s">
        <v>5537</v>
      </c>
      <c r="BG1013" s="24" t="s">
        <v>5537</v>
      </c>
      <c r="BH1013" s="24" t="s">
        <v>5537</v>
      </c>
      <c r="BI1013" s="9" t="s">
        <v>5537</v>
      </c>
      <c r="BJ1013" s="14"/>
      <c r="BK1013" s="14" t="s">
        <v>5537</v>
      </c>
      <c r="BL1013" s="14" t="str">
        <f>_xlfn.XLOOKUP(B1013,'[4]cell downs 18042026 17h'!$B:$B,'[4]cell downs 18042026 17h'!$B:$B,"")</f>
        <v/>
      </c>
      <c r="BM1013" s="14" t="str">
        <f>_xlfn.XLOOKUP(B1013,'[5]Cells Huawei 19042026 15h'!$B:$B,'[5]Cells Huawei 19042026 15h'!$B:$B,"")</f>
        <v/>
      </c>
      <c r="BN1013" s="9" t="str">
        <f>_xlfn.XLOOKUP(B1013,'[6]cells down 19042026 9H40'!$B:$B,'[6]cells down 19042026 9H40'!$B:$B,"")</f>
        <v/>
      </c>
      <c r="BO1013" s="9" t="s">
        <v>5537</v>
      </c>
      <c r="BP1013" s="9" t="s">
        <v>12</v>
      </c>
    </row>
    <row r="1014" spans="1:68" s="9" customFormat="1" x14ac:dyDescent="0.35">
      <c r="A1014" s="1" t="s">
        <v>2819</v>
      </c>
      <c r="B1014" s="8" t="s">
        <v>2820</v>
      </c>
      <c r="C1014" s="3" t="str">
        <f>_xlfn.XLOOKUP(B1014,'[1]daily break down'!$D:$D,'[1]daily break down'!$E:$E,"")</f>
        <v>NORD</v>
      </c>
      <c r="D1014" s="1" t="s">
        <v>21</v>
      </c>
      <c r="E1014" s="1" t="s">
        <v>563</v>
      </c>
      <c r="F1014" s="3" t="s">
        <v>23</v>
      </c>
      <c r="G1014" s="1" t="s">
        <v>2817</v>
      </c>
      <c r="H1014" s="39" t="str">
        <f>_xlfn.XLOOKUP(B1014,[2]CALCULATION!$B:$B,[2]CALCULATION!$H:$H,"")</f>
        <v>HUAWEI</v>
      </c>
      <c r="I1014" s="34">
        <v>0</v>
      </c>
      <c r="J1014" s="34">
        <v>0</v>
      </c>
      <c r="K1014" s="34">
        <v>0</v>
      </c>
      <c r="L1014" s="34">
        <v>0</v>
      </c>
      <c r="M1014" s="34">
        <v>0</v>
      </c>
      <c r="N1014" s="34">
        <v>0</v>
      </c>
      <c r="O1014" s="34">
        <v>0</v>
      </c>
      <c r="P1014" s="34">
        <v>0</v>
      </c>
      <c r="Q1014" s="34">
        <v>0</v>
      </c>
      <c r="R1014" s="34">
        <v>0</v>
      </c>
      <c r="S1014" s="109">
        <v>0</v>
      </c>
      <c r="T1014" s="109">
        <f>_xlfn.XLOOKUP(B1014,'[3]Nur des jours'!$B:$B,'[3]Nur des jours'!$U:$U,"")</f>
        <v>0</v>
      </c>
      <c r="U1014" s="109">
        <v>0</v>
      </c>
      <c r="V1014" s="109">
        <v>1.708868028981289</v>
      </c>
      <c r="W1014" s="109">
        <v>5.383215193774558</v>
      </c>
      <c r="X1014" s="109">
        <v>6.1725244197892319</v>
      </c>
      <c r="Y1014" s="109">
        <v>3.8793970602083703</v>
      </c>
      <c r="Z1014" s="109">
        <v>0</v>
      </c>
      <c r="AA1014" s="109">
        <v>0</v>
      </c>
      <c r="AB1014" s="109">
        <v>0</v>
      </c>
      <c r="AC1014" s="109">
        <v>0</v>
      </c>
      <c r="AD1014" s="109">
        <v>0</v>
      </c>
      <c r="AE1014" s="109">
        <v>0</v>
      </c>
      <c r="AF1014" s="109">
        <v>0</v>
      </c>
      <c r="AG1014" s="57" t="str">
        <f>_xlfn.XLOOKUP(B1014,[3]CALCULATION!$B:$B,[3]CALCULATION!$M:$M,"")</f>
        <v>Operationnel</v>
      </c>
      <c r="AH1014" s="57"/>
      <c r="AI1014" s="56" t="str" cm="1">
        <f t="array" ref="AI1014">IFERROR(_xlfn.IFS(
AK1014="MPR ISSUE","PDH",
AK1014="BSS Hardware Issue","BSS",
AK1014="Sites strategiques, MLL, Pylone, etc.","ENVTECH",
AK1014="AKTIVCO DEFAUT GE &amp; POWER Cabinet","AKTIVCO",
AK1014="AKTIVCO Coupure ENEO &amp; Baisse de tension","AKTIVCO GRID ONLY",
AK1014="Coupure ENEO &amp; Baisse de tension","IHS GRID ONLY",
AK1014="Defaut GE &amp; POWER Cabinet","IHS",
AK1014="Sharing","Partners",
AK1014="Sites strategiques &amp; DataCenter","SST &amp; DC",
AK1014="Exclu","Exclu",
AK1014="SAT","SAT",
AK1014="SPARE-ISSUE","SPARE-ISSUE",
AK1014="Fiber CAmtel","TRANS_FO_CAMTEL",
AK1014="Fiber AOF","Fiber AOF",
AK1014="Projet OCM (HUAWEI)","TRAVAUX-HUAWEI",
AK1014="Projet OCM (NOKIA)","TRAVAUX-NOKIA",
AK1014="ACCESS-ISSUE","ACCESS-ISSUE",
AK1014="Projet OCM (ZTE, NOKIA, autres projets)","TRAVAUX OCM",
AK1014="No root CAuse","No root cause",
AK1014="ODU HS","PDH",
AK1014="IP &amp; VLAN","PDH",
AK1014="Warehouse HUAWEI","SPARE-ISSUE",
AK1014="SPARE-HS","SPARE-ISSUE",
AK1014="Power Telco","BSS",AK1014="no impacts","no impacts"
),"")</f>
        <v>No root cause</v>
      </c>
      <c r="AJ1014" s="56" t="str" cm="1">
        <f t="array" ref="AJ1014">IFERROR(_xlfn.IFS(
AK1014="MPR ISSUE","TX ISSUE",
AK1014="BSS Hardware Issue","RAN ISSUE",
AK1014="Sites strategiques, MLL, Pylone, etc.","ENVTECH",
AK1014="AKTIVCO DEFAUT GE &amp; POWER Cabinet","POWER ISSUE",
AK1014="AKTIVCO Coupure ENEO &amp; Baisse de tension","POWER ISSUE",
AK1014="Coupure ENEO &amp; Baisse de tension","POWER ISSUE",
AK1014="Defaut GE &amp; POWER Cabinet","POWER ISSUE",
AK1014="Sharing","POWER ISSUE",
AK1014="Sites strategiques &amp; DataCenter","POWER ISSUE",
AK1014="Exclu","Exclu",
AK1014="SAT","TX ISSUE",
AK1014="SPARE-ISSUE","SPARE-ISSUE",
AK1014="Fiber CAmtel","TX ISSUE",
AK1014="Fiber AOF","TX ISSUE",
AK1014="Projet OCM (HUAWEI)","TRAVAUX-HUAWEI",
AK1014="Projet OCM (NOKIA)","TRAVAUX -NOKIA",
AK1014="ACCESS-ISSUE","ACCESS-ISSUE",
AK1014="Projet OCM (ZTE, NOKIA, autres projets)","TRAVAUX OCM",
AK1014="No root CAuse","No root cause",
AK1014="ODU HS","TX ISSUE",
AK1014="IP &amp; VLAN","TX ISSUE",
AK1014="Warehouse HUAWEI","SPARE-ISSUE",
AK1014="SPARE-HS","SPARE-ISSUE",
AK1014="Power Telco","RAN ISSUE",AK1014="no impacts","no impacts"
),"")</f>
        <v>No root cause</v>
      </c>
      <c r="AK1014" s="81" t="s">
        <v>5620</v>
      </c>
      <c r="AL1014" s="56" t="str" cm="1">
        <f t="array" ref="AL1014">IFERROR(_xlfn.IFS(
AK1014="MPR ISSUE","ACTIVE",
AK1014="BSS Hardware Issue","ACTIVE",
AK1014="Sites strategiques, MLL, Pylone, etc.","PASSIVE",
AK1014="AKTIVCO DEFAUT GE &amp; POWER Cabinet","PASSIVE",
AK1014="AKTIVCO Coupure ENEO &amp; Baisse de tension","PASSIVE",
AK1014="Coupure ENEO &amp; Baisse de tension","PASSIVE",
AK1014="Defaut GE &amp; POWER Cabinet","PASSIVE",
AK1014="Sharing","PASSIVE",
AK1014="Sites strategiques &amp; DataCenter","PASSIVE",
AK1014="Exclu","Exclu",
AK1014="SAT","ACTIVE",
AK1014="SPARE-ISSUE","SPARE-ISSUE",
AK1014="Fiber CAmtel","ACTIVE",
AK1014="Fiber AOF","ACTIVE",
AK1014="Projet OCM (HUAWEI)","PLANNED WORKS",
AK1014="Projet OCM (NOKIA)","PLANNED WORKS",
AK1014="ACCESS-ISSUE","ACCESS-ISSUE",
AK1014="Projet OCM (ZTE, NOKIA, autres projets)","PLANNED WORKS",
AK1014="No root CAuse","No root cause",
AK1014="ODU HS","ACTIVE",
AK1014="IP &amp; VLAN","ACTIVE",
AK1014="Warehouse HUAWEI","SPARE-ISSUE",
AK1014="SPARE-HS","SPARE-ISSUE",
AK1014="Power Telco","ACTIVE", AK1014="no impacts","no impacts"
),"")</f>
        <v>No root cause</v>
      </c>
      <c r="AM1014" s="108" t="s">
        <v>5537</v>
      </c>
      <c r="AN1014" s="117" t="s">
        <v>2820</v>
      </c>
      <c r="AP1014" s="23" t="s">
        <v>5537</v>
      </c>
      <c r="AQ1014" s="23" t="s">
        <v>5537</v>
      </c>
      <c r="AR1014" s="7"/>
      <c r="AS1014" s="6"/>
      <c r="AT1014" s="7"/>
      <c r="AU1014" s="3" t="s">
        <v>5537</v>
      </c>
      <c r="AV1014" s="24" t="s">
        <v>5537</v>
      </c>
      <c r="AW1014" s="24" t="s">
        <v>5537</v>
      </c>
      <c r="AX1014" s="24" t="s">
        <v>5537</v>
      </c>
      <c r="AY1014" s="24" t="s">
        <v>5537</v>
      </c>
      <c r="AZ1014" s="24" t="s">
        <v>5537</v>
      </c>
      <c r="BA1014" s="24" t="s">
        <v>5537</v>
      </c>
      <c r="BB1014" s="24" t="s">
        <v>5537</v>
      </c>
      <c r="BC1014" s="24" t="s">
        <v>5537</v>
      </c>
      <c r="BD1014" s="24" t="s">
        <v>5537</v>
      </c>
      <c r="BE1014" s="24" t="s">
        <v>5537</v>
      </c>
      <c r="BF1014" s="24" t="s">
        <v>5537</v>
      </c>
      <c r="BG1014" s="24" t="s">
        <v>5537</v>
      </c>
      <c r="BH1014" s="24" t="s">
        <v>5537</v>
      </c>
      <c r="BI1014" s="9" t="s">
        <v>5537</v>
      </c>
      <c r="BJ1014" s="14"/>
      <c r="BK1014" s="14" t="s">
        <v>5537</v>
      </c>
      <c r="BL1014" s="14" t="str">
        <f>_xlfn.XLOOKUP(B1014,'[4]cell downs 18042026 17h'!$B:$B,'[4]cell downs 18042026 17h'!$B:$B,"")</f>
        <v/>
      </c>
      <c r="BM1014" s="14" t="str">
        <f>_xlfn.XLOOKUP(B1014,'[5]Cells Huawei 19042026 15h'!$B:$B,'[5]Cells Huawei 19042026 15h'!$B:$B,"")</f>
        <v/>
      </c>
      <c r="BN1014" s="9" t="str">
        <f>_xlfn.XLOOKUP(B1014,'[6]cells down 19042026 9H40'!$B:$B,'[6]cells down 19042026 9H40'!$B:$B,"")</f>
        <v/>
      </c>
      <c r="BO1014" s="9" t="s">
        <v>5537</v>
      </c>
      <c r="BP1014" s="9" t="s">
        <v>12</v>
      </c>
    </row>
    <row r="1015" spans="1:68" s="9" customFormat="1" x14ac:dyDescent="0.35">
      <c r="A1015" s="1" t="s">
        <v>4709</v>
      </c>
      <c r="B1015" s="8" t="s">
        <v>4710</v>
      </c>
      <c r="C1015" s="3" t="str">
        <f>_xlfn.XLOOKUP(B1015,'[1]daily break down'!$D:$D,'[1]daily break down'!$E:$E,"")</f>
        <v>LITTORAL</v>
      </c>
      <c r="D1015" s="1" t="s">
        <v>21</v>
      </c>
      <c r="E1015" s="1" t="s">
        <v>89</v>
      </c>
      <c r="F1015" s="3" t="s">
        <v>69</v>
      </c>
      <c r="G1015" s="1" t="s">
        <v>502</v>
      </c>
      <c r="H1015" s="41" t="str">
        <f>_xlfn.XLOOKUP(B1015,[2]CALCULATION!$B:$B,[2]CALCULATION!$H:$H,"")</f>
        <v>ZTE</v>
      </c>
      <c r="I1015" s="34">
        <v>13.398584750865359</v>
      </c>
      <c r="J1015" s="34">
        <v>0</v>
      </c>
      <c r="K1015" s="34">
        <v>0</v>
      </c>
      <c r="L1015" s="34">
        <v>0</v>
      </c>
      <c r="M1015" s="34">
        <v>0</v>
      </c>
      <c r="N1015" s="34">
        <v>0</v>
      </c>
      <c r="O1015" s="34">
        <v>0</v>
      </c>
      <c r="P1015" s="34">
        <v>0</v>
      </c>
      <c r="Q1015" s="34">
        <v>0</v>
      </c>
      <c r="R1015" s="34">
        <v>0</v>
      </c>
      <c r="S1015" s="109">
        <v>0</v>
      </c>
      <c r="T1015" s="109">
        <f>_xlfn.XLOOKUP(B1015,'[3]Nur des jours'!$B:$B,'[3]Nur des jours'!$U:$U,"")</f>
        <v>8.0257852428280447E-3</v>
      </c>
      <c r="U1015" s="109">
        <v>0</v>
      </c>
      <c r="V1015" s="109">
        <v>0</v>
      </c>
      <c r="W1015" s="109">
        <v>8.0257852428280447E-3</v>
      </c>
      <c r="X1015" s="109">
        <v>0</v>
      </c>
      <c r="Y1015" s="109">
        <v>3.8062910741853648</v>
      </c>
      <c r="Z1015" s="109">
        <v>0</v>
      </c>
      <c r="AA1015" s="109">
        <v>0</v>
      </c>
      <c r="AB1015" s="109">
        <v>0</v>
      </c>
      <c r="AC1015" s="109">
        <v>0</v>
      </c>
      <c r="AD1015" s="109">
        <v>0</v>
      </c>
      <c r="AE1015" s="109">
        <v>0</v>
      </c>
      <c r="AF1015" s="109">
        <v>0</v>
      </c>
      <c r="AG1015" s="57" t="str">
        <f>_xlfn.XLOOKUP(B1015,[3]CALCULATION!$B:$B,[3]CALCULATION!$M:$M,"")</f>
        <v>Operationnel</v>
      </c>
      <c r="AH1015" s="57"/>
      <c r="AI1015" s="56" t="str" cm="1">
        <f t="array" ref="AI1015">IFERROR(_xlfn.IFS(
AK1015="MPR ISSUE","PDH",
AK1015="BSS Hardware Issue","BSS",
AK1015="Sites strategiques, MLL, Pylone, etc.","ENVTECH",
AK1015="AKTIVCO DEFAUT GE &amp; POWER Cabinet","AKTIVCO",
AK1015="AKTIVCO Coupure ENEO &amp; Baisse de tension","AKTIVCO GRID ONLY",
AK1015="Coupure ENEO &amp; Baisse de tension","IHS GRID ONLY",
AK1015="Defaut GE &amp; POWER Cabinet","IHS",
AK1015="Sharing","Partners",
AK1015="Sites strategiques &amp; DataCenter","SST &amp; DC",
AK1015="Exclu","Exclu",
AK1015="SAT","SAT",
AK1015="SPARE-ISSUE","SPARE-ISSUE",
AK1015="Fiber CAmtel","TRANS_FO_CAMTEL",
AK1015="Fiber AOF","Fiber AOF",
AK1015="Projet OCM (HUAWEI)","TRAVAUX-HUAWEI",
AK1015="Projet OCM (NOKIA)","TRAVAUX-NOKIA",
AK1015="ACCESS-ISSUE","ACCESS-ISSUE",
AK1015="Projet OCM (ZTE, NOKIA, autres projets)","TRAVAUX OCM",
AK1015="No root CAuse","No root cause",
AK1015="ODU HS","PDH",
AK1015="IP &amp; VLAN","PDH",
AK1015="Warehouse HUAWEI","SPARE-ISSUE",
AK1015="SPARE-HS","SPARE-ISSUE",
AK1015="Power Telco","BSS",AK1015="no impacts","no impacts"
),"")</f>
        <v>No root cause</v>
      </c>
      <c r="AJ1015" s="56" t="str" cm="1">
        <f t="array" ref="AJ1015">IFERROR(_xlfn.IFS(
AK1015="MPR ISSUE","TX ISSUE",
AK1015="BSS Hardware Issue","RAN ISSUE",
AK1015="Sites strategiques, MLL, Pylone, etc.","ENVTECH",
AK1015="AKTIVCO DEFAUT GE &amp; POWER Cabinet","POWER ISSUE",
AK1015="AKTIVCO Coupure ENEO &amp; Baisse de tension","POWER ISSUE",
AK1015="Coupure ENEO &amp; Baisse de tension","POWER ISSUE",
AK1015="Defaut GE &amp; POWER Cabinet","POWER ISSUE",
AK1015="Sharing","POWER ISSUE",
AK1015="Sites strategiques &amp; DataCenter","POWER ISSUE",
AK1015="Exclu","Exclu",
AK1015="SAT","TX ISSUE",
AK1015="SPARE-ISSUE","SPARE-ISSUE",
AK1015="Fiber CAmtel","TX ISSUE",
AK1015="Fiber AOF","TX ISSUE",
AK1015="Projet OCM (HUAWEI)","TRAVAUX-HUAWEI",
AK1015="Projet OCM (NOKIA)","TRAVAUX -NOKIA",
AK1015="ACCESS-ISSUE","ACCESS-ISSUE",
AK1015="Projet OCM (ZTE, NOKIA, autres projets)","TRAVAUX OCM",
AK1015="No root CAuse","No root cause",
AK1015="ODU HS","TX ISSUE",
AK1015="IP &amp; VLAN","TX ISSUE",
AK1015="Warehouse HUAWEI","SPARE-ISSUE",
AK1015="SPARE-HS","SPARE-ISSUE",
AK1015="Power Telco","RAN ISSUE",AK1015="no impacts","no impacts"
),"")</f>
        <v>No root cause</v>
      </c>
      <c r="AK1015" s="81" t="s">
        <v>5620</v>
      </c>
      <c r="AL1015" s="56" t="str" cm="1">
        <f t="array" ref="AL1015">IFERROR(_xlfn.IFS(
AK1015="MPR ISSUE","ACTIVE",
AK1015="BSS Hardware Issue","ACTIVE",
AK1015="Sites strategiques, MLL, Pylone, etc.","PASSIVE",
AK1015="AKTIVCO DEFAUT GE &amp; POWER Cabinet","PASSIVE",
AK1015="AKTIVCO Coupure ENEO &amp; Baisse de tension","PASSIVE",
AK1015="Coupure ENEO &amp; Baisse de tension","PASSIVE",
AK1015="Defaut GE &amp; POWER Cabinet","PASSIVE",
AK1015="Sharing","PASSIVE",
AK1015="Sites strategiques &amp; DataCenter","PASSIVE",
AK1015="Exclu","Exclu",
AK1015="SAT","ACTIVE",
AK1015="SPARE-ISSUE","SPARE-ISSUE",
AK1015="Fiber CAmtel","ACTIVE",
AK1015="Fiber AOF","ACTIVE",
AK1015="Projet OCM (HUAWEI)","PLANNED WORKS",
AK1015="Projet OCM (NOKIA)","PLANNED WORKS",
AK1015="ACCESS-ISSUE","ACCESS-ISSUE",
AK1015="Projet OCM (ZTE, NOKIA, autres projets)","PLANNED WORKS",
AK1015="No root CAuse","No root cause",
AK1015="ODU HS","ACTIVE",
AK1015="IP &amp; VLAN","ACTIVE",
AK1015="Warehouse HUAWEI","SPARE-ISSUE",
AK1015="SPARE-HS","SPARE-ISSUE",
AK1015="Power Telco","ACTIVE", AK1015="no impacts","no impacts"
),"")</f>
        <v>No root cause</v>
      </c>
      <c r="AM1015" s="108" t="s">
        <v>5537</v>
      </c>
      <c r="AN1015" s="117" t="s">
        <v>4710</v>
      </c>
      <c r="AP1015" s="23" t="s">
        <v>5537</v>
      </c>
      <c r="AQ1015" s="23" t="s">
        <v>5537</v>
      </c>
      <c r="AR1015" s="7"/>
      <c r="AS1015" s="6"/>
      <c r="AT1015" s="7"/>
      <c r="AU1015" s="3" t="s">
        <v>5537</v>
      </c>
      <c r="AV1015" s="24" t="s">
        <v>5537</v>
      </c>
      <c r="AW1015" s="24" t="s">
        <v>5537</v>
      </c>
      <c r="AX1015" s="24" t="s">
        <v>5537</v>
      </c>
      <c r="AY1015" s="24" t="s">
        <v>5537</v>
      </c>
      <c r="AZ1015" s="24" t="s">
        <v>5537</v>
      </c>
      <c r="BA1015" s="24" t="s">
        <v>5537</v>
      </c>
      <c r="BB1015" s="24" t="s">
        <v>5537</v>
      </c>
      <c r="BC1015" s="24" t="s">
        <v>5537</v>
      </c>
      <c r="BD1015" s="24" t="s">
        <v>5537</v>
      </c>
      <c r="BE1015" s="24" t="s">
        <v>5537</v>
      </c>
      <c r="BF1015" s="24" t="s">
        <v>5537</v>
      </c>
      <c r="BG1015" s="24" t="s">
        <v>5537</v>
      </c>
      <c r="BH1015" s="24" t="s">
        <v>5537</v>
      </c>
      <c r="BI1015" s="9" t="s">
        <v>5537</v>
      </c>
      <c r="BJ1015" s="14"/>
      <c r="BK1015" s="14" t="s">
        <v>5537</v>
      </c>
      <c r="BL1015" s="14" t="str">
        <f>_xlfn.XLOOKUP(B1015,'[4]cell downs 18042026 17h'!$B:$B,'[4]cell downs 18042026 17h'!$B:$B,"")</f>
        <v/>
      </c>
      <c r="BM1015" s="14" t="str">
        <f>_xlfn.XLOOKUP(B1015,'[5]Cells Huawei 19042026 15h'!$B:$B,'[5]Cells Huawei 19042026 15h'!$B:$B,"")</f>
        <v/>
      </c>
      <c r="BN1015" s="9" t="str">
        <f>_xlfn.XLOOKUP(B1015,'[6]cells down 19042026 9H40'!$B:$B,'[6]cells down 19042026 9H40'!$B:$B,"")</f>
        <v/>
      </c>
      <c r="BO1015" s="9" t="s">
        <v>5537</v>
      </c>
      <c r="BP1015" s="9" t="s">
        <v>12</v>
      </c>
    </row>
    <row r="1016" spans="1:68" s="9" customFormat="1" x14ac:dyDescent="0.35">
      <c r="A1016" s="1" t="s">
        <v>4237</v>
      </c>
      <c r="B1016" s="8" t="s">
        <v>4238</v>
      </c>
      <c r="C1016" s="3" t="str">
        <f>_xlfn.XLOOKUP(B1016,'[1]daily break down'!$D:$D,'[1]daily break down'!$E:$E,"")</f>
        <v>Douala</v>
      </c>
      <c r="D1016" s="1" t="s">
        <v>11</v>
      </c>
      <c r="E1016" s="1" t="s">
        <v>12</v>
      </c>
      <c r="F1016" s="3" t="s">
        <v>31</v>
      </c>
      <c r="G1016" s="1" t="s">
        <v>32</v>
      </c>
      <c r="H1016" s="41" t="str">
        <f>_xlfn.XLOOKUP(B1016,[2]CALCULATION!$B:$B,[2]CALCULATION!$H:$H,"")</f>
        <v>ZTE</v>
      </c>
      <c r="I1016" s="34">
        <v>9.9573242246021515E-2</v>
      </c>
      <c r="J1016" s="34">
        <v>1.8139166402707507</v>
      </c>
      <c r="K1016" s="34">
        <v>0.92465963536539075</v>
      </c>
      <c r="L1016" s="34">
        <v>0</v>
      </c>
      <c r="M1016" s="34">
        <v>0</v>
      </c>
      <c r="N1016" s="34">
        <v>0</v>
      </c>
      <c r="O1016" s="34">
        <v>0</v>
      </c>
      <c r="P1016" s="34">
        <v>0.19079966783950197</v>
      </c>
      <c r="Q1016" s="34">
        <v>0</v>
      </c>
      <c r="R1016" s="34">
        <v>0</v>
      </c>
      <c r="S1016" s="109">
        <v>0</v>
      </c>
      <c r="T1016" s="109">
        <f>_xlfn.XLOOKUP(B1016,'[3]Nur des jours'!$B:$B,'[3]Nur des jours'!$U:$U,"")</f>
        <v>0</v>
      </c>
      <c r="U1016" s="109">
        <v>0</v>
      </c>
      <c r="V1016" s="109">
        <v>0</v>
      </c>
      <c r="W1016" s="109">
        <v>0</v>
      </c>
      <c r="X1016" s="109">
        <v>0</v>
      </c>
      <c r="Y1016" s="109">
        <v>3.6536228037884571</v>
      </c>
      <c r="Z1016" s="109">
        <v>0</v>
      </c>
      <c r="AA1016" s="109">
        <v>0</v>
      </c>
      <c r="AB1016" s="109">
        <v>0</v>
      </c>
      <c r="AC1016" s="109">
        <v>0</v>
      </c>
      <c r="AD1016" s="109">
        <v>0</v>
      </c>
      <c r="AE1016" s="109">
        <v>0</v>
      </c>
      <c r="AF1016" s="109">
        <v>0</v>
      </c>
      <c r="AG1016" s="57" t="str">
        <f>_xlfn.XLOOKUP(B1016,[3]CALCULATION!$B:$B,[3]CALCULATION!$M:$M,"")</f>
        <v>Operationnel</v>
      </c>
      <c r="AH1016" s="57"/>
      <c r="AI1016" s="56" t="str" cm="1">
        <f t="array" ref="AI1016">IFERROR(_xlfn.IFS(
AK1016="MPR ISSUE","PDH",
AK1016="BSS Hardware Issue","BSS",
AK1016="Sites strategiques, MLL, Pylone, etc.","ENVTECH",
AK1016="AKTIVCO DEFAUT GE &amp; POWER Cabinet","AKTIVCO",
AK1016="AKTIVCO Coupure ENEO &amp; Baisse de tension","AKTIVCO GRID ONLY",
AK1016="Coupure ENEO &amp; Baisse de tension","IHS GRID ONLY",
AK1016="Defaut GE &amp; POWER Cabinet","IHS",
AK1016="Sharing","Partners",
AK1016="Sites strategiques &amp; DataCenter","SST &amp; DC",
AK1016="Exclu","Exclu",
AK1016="SAT","SAT",
AK1016="SPARE-ISSUE","SPARE-ISSUE",
AK1016="Fiber CAmtel","TRANS_FO_CAMTEL",
AK1016="Fiber AOF","Fiber AOF",
AK1016="Projet OCM (HUAWEI)","TRAVAUX-HUAWEI",
AK1016="Projet OCM (NOKIA)","TRAVAUX-NOKIA",
AK1016="ACCESS-ISSUE","ACCESS-ISSUE",
AK1016="Projet OCM (ZTE, NOKIA, autres projets)","TRAVAUX OCM",
AK1016="No root CAuse","No root cause",
AK1016="ODU HS","PDH",
AK1016="IP &amp; VLAN","PDH",
AK1016="Warehouse HUAWEI","SPARE-ISSUE",
AK1016="SPARE-HS","SPARE-ISSUE",
AK1016="Power Telco","BSS",AK1016="no impacts","no impacts"
),"")</f>
        <v>No root cause</v>
      </c>
      <c r="AJ1016" s="56" t="str" cm="1">
        <f t="array" ref="AJ1016">IFERROR(_xlfn.IFS(
AK1016="MPR ISSUE","TX ISSUE",
AK1016="BSS Hardware Issue","RAN ISSUE",
AK1016="Sites strategiques, MLL, Pylone, etc.","ENVTECH",
AK1016="AKTIVCO DEFAUT GE &amp; POWER Cabinet","POWER ISSUE",
AK1016="AKTIVCO Coupure ENEO &amp; Baisse de tension","POWER ISSUE",
AK1016="Coupure ENEO &amp; Baisse de tension","POWER ISSUE",
AK1016="Defaut GE &amp; POWER Cabinet","POWER ISSUE",
AK1016="Sharing","POWER ISSUE",
AK1016="Sites strategiques &amp; DataCenter","POWER ISSUE",
AK1016="Exclu","Exclu",
AK1016="SAT","TX ISSUE",
AK1016="SPARE-ISSUE","SPARE-ISSUE",
AK1016="Fiber CAmtel","TX ISSUE",
AK1016="Fiber AOF","TX ISSUE",
AK1016="Projet OCM (HUAWEI)","TRAVAUX-HUAWEI",
AK1016="Projet OCM (NOKIA)","TRAVAUX -NOKIA",
AK1016="ACCESS-ISSUE","ACCESS-ISSUE",
AK1016="Projet OCM (ZTE, NOKIA, autres projets)","TRAVAUX OCM",
AK1016="No root CAuse","No root cause",
AK1016="ODU HS","TX ISSUE",
AK1016="IP &amp; VLAN","TX ISSUE",
AK1016="Warehouse HUAWEI","SPARE-ISSUE",
AK1016="SPARE-HS","SPARE-ISSUE",
AK1016="Power Telco","RAN ISSUE",AK1016="no impacts","no impacts"
),"")</f>
        <v>No root cause</v>
      </c>
      <c r="AK1016" s="81" t="s">
        <v>5620</v>
      </c>
      <c r="AL1016" s="56" t="str" cm="1">
        <f t="array" ref="AL1016">IFERROR(_xlfn.IFS(
AK1016="MPR ISSUE","ACTIVE",
AK1016="BSS Hardware Issue","ACTIVE",
AK1016="Sites strategiques, MLL, Pylone, etc.","PASSIVE",
AK1016="AKTIVCO DEFAUT GE &amp; POWER Cabinet","PASSIVE",
AK1016="AKTIVCO Coupure ENEO &amp; Baisse de tension","PASSIVE",
AK1016="Coupure ENEO &amp; Baisse de tension","PASSIVE",
AK1016="Defaut GE &amp; POWER Cabinet","PASSIVE",
AK1016="Sharing","PASSIVE",
AK1016="Sites strategiques &amp; DataCenter","PASSIVE",
AK1016="Exclu","Exclu",
AK1016="SAT","ACTIVE",
AK1016="SPARE-ISSUE","SPARE-ISSUE",
AK1016="Fiber CAmtel","ACTIVE",
AK1016="Fiber AOF","ACTIVE",
AK1016="Projet OCM (HUAWEI)","PLANNED WORKS",
AK1016="Projet OCM (NOKIA)","PLANNED WORKS",
AK1016="ACCESS-ISSUE","ACCESS-ISSUE",
AK1016="Projet OCM (ZTE, NOKIA, autres projets)","PLANNED WORKS",
AK1016="No root CAuse","No root cause",
AK1016="ODU HS","ACTIVE",
AK1016="IP &amp; VLAN","ACTIVE",
AK1016="Warehouse HUAWEI","SPARE-ISSUE",
AK1016="SPARE-HS","SPARE-ISSUE",
AK1016="Power Telco","ACTIVE", AK1016="no impacts","no impacts"
),"")</f>
        <v>No root cause</v>
      </c>
      <c r="AM1016" s="108" t="s">
        <v>5537</v>
      </c>
      <c r="AN1016" s="117" t="s">
        <v>4238</v>
      </c>
      <c r="AP1016" s="23" t="s">
        <v>5537</v>
      </c>
      <c r="AQ1016" s="23" t="s">
        <v>5537</v>
      </c>
      <c r="AR1016" s="7"/>
      <c r="AS1016" s="6"/>
      <c r="AT1016" s="7"/>
      <c r="AU1016" s="3" t="s">
        <v>5537</v>
      </c>
      <c r="AV1016" s="24" t="s">
        <v>5537</v>
      </c>
      <c r="AW1016" s="24" t="s">
        <v>5537</v>
      </c>
      <c r="AX1016" s="24" t="s">
        <v>5537</v>
      </c>
      <c r="AY1016" s="24" t="s">
        <v>5537</v>
      </c>
      <c r="AZ1016" s="24" t="s">
        <v>5537</v>
      </c>
      <c r="BA1016" s="24" t="s">
        <v>5537</v>
      </c>
      <c r="BB1016" s="24" t="s">
        <v>5537</v>
      </c>
      <c r="BC1016" s="24" t="s">
        <v>5537</v>
      </c>
      <c r="BD1016" s="24" t="s">
        <v>5537</v>
      </c>
      <c r="BE1016" s="24" t="s">
        <v>5537</v>
      </c>
      <c r="BF1016" s="24" t="s">
        <v>5537</v>
      </c>
      <c r="BG1016" s="24" t="s">
        <v>5537</v>
      </c>
      <c r="BH1016" s="24" t="s">
        <v>5537</v>
      </c>
      <c r="BI1016" s="9" t="s">
        <v>5537</v>
      </c>
      <c r="BJ1016" s="14"/>
      <c r="BK1016" s="14" t="s">
        <v>5537</v>
      </c>
      <c r="BL1016" s="14" t="str">
        <f>_xlfn.XLOOKUP(B1016,'[4]cell downs 18042026 17h'!$B:$B,'[4]cell downs 18042026 17h'!$B:$B,"")</f>
        <v/>
      </c>
      <c r="BM1016" s="14" t="str">
        <f>_xlfn.XLOOKUP(B1016,'[5]Cells Huawei 19042026 15h'!$B:$B,'[5]Cells Huawei 19042026 15h'!$B:$B,"")</f>
        <v/>
      </c>
      <c r="BN1016" s="9" t="str">
        <f>_xlfn.XLOOKUP(B1016,'[6]cells down 19042026 9H40'!$B:$B,'[6]cells down 19042026 9H40'!$B:$B,"")</f>
        <v/>
      </c>
      <c r="BO1016" s="9" t="s">
        <v>4238</v>
      </c>
      <c r="BP1016" s="9" t="s">
        <v>5537</v>
      </c>
    </row>
    <row r="1017" spans="1:68" s="9" customFormat="1" x14ac:dyDescent="0.35">
      <c r="A1017" s="1" t="s">
        <v>2301</v>
      </c>
      <c r="B1017" s="8" t="s">
        <v>2302</v>
      </c>
      <c r="C1017" s="3" t="str">
        <f>_xlfn.XLOOKUP(B1017,'[1]daily break down'!$D:$D,'[1]daily break down'!$E:$E,"")</f>
        <v>CENTRE</v>
      </c>
      <c r="D1017" s="1" t="s">
        <v>11</v>
      </c>
      <c r="E1017" s="1" t="s">
        <v>12</v>
      </c>
      <c r="F1017" s="3" t="s">
        <v>69</v>
      </c>
      <c r="G1017" s="1" t="s">
        <v>1216</v>
      </c>
      <c r="H1017" s="41" t="str">
        <f>_xlfn.XLOOKUP(B1017,[2]CALCULATION!$B:$B,[2]CALCULATION!$H:$H,"")</f>
        <v>ZTE</v>
      </c>
      <c r="I1017" s="34">
        <v>0</v>
      </c>
      <c r="J1017" s="34">
        <v>0</v>
      </c>
      <c r="K1017" s="34">
        <v>0</v>
      </c>
      <c r="L1017" s="34">
        <v>0</v>
      </c>
      <c r="M1017" s="34">
        <v>0</v>
      </c>
      <c r="N1017" s="34">
        <v>0</v>
      </c>
      <c r="O1017" s="34">
        <v>0</v>
      </c>
      <c r="P1017" s="34">
        <v>0</v>
      </c>
      <c r="Q1017" s="34">
        <v>0</v>
      </c>
      <c r="R1017" s="34">
        <v>0</v>
      </c>
      <c r="S1017" s="109">
        <v>0</v>
      </c>
      <c r="T1017" s="109">
        <f>_xlfn.XLOOKUP(B1017,'[3]Nur des jours'!$B:$B,'[3]Nur des jours'!$U:$U,"")</f>
        <v>9.9341386227895893E-3</v>
      </c>
      <c r="U1017" s="109">
        <v>0</v>
      </c>
      <c r="V1017" s="109">
        <v>0</v>
      </c>
      <c r="W1017" s="109">
        <v>9.9341386227895893E-3</v>
      </c>
      <c r="X1017" s="109">
        <v>0</v>
      </c>
      <c r="Y1017" s="109">
        <v>3.5854571344593684</v>
      </c>
      <c r="Z1017" s="109">
        <v>0</v>
      </c>
      <c r="AA1017" s="109">
        <v>0</v>
      </c>
      <c r="AB1017" s="109">
        <v>0</v>
      </c>
      <c r="AC1017" s="109">
        <v>0</v>
      </c>
      <c r="AD1017" s="109">
        <v>0</v>
      </c>
      <c r="AE1017" s="109">
        <v>0</v>
      </c>
      <c r="AF1017" s="109">
        <v>0</v>
      </c>
      <c r="AG1017" s="57" t="str">
        <f>_xlfn.XLOOKUP(B1017,[3]CALCULATION!$B:$B,[3]CALCULATION!$M:$M,"")</f>
        <v>Operationnel</v>
      </c>
      <c r="AH1017" s="57"/>
      <c r="AI1017" s="56" t="str" cm="1">
        <f t="array" ref="AI1017">IFERROR(_xlfn.IFS(
AK1017="MPR ISSUE","PDH",
AK1017="BSS Hardware Issue","BSS",
AK1017="Sites strategiques, MLL, Pylone, etc.","ENVTECH",
AK1017="AKTIVCO DEFAUT GE &amp; POWER Cabinet","AKTIVCO",
AK1017="AKTIVCO Coupure ENEO &amp; Baisse de tension","AKTIVCO GRID ONLY",
AK1017="Coupure ENEO &amp; Baisse de tension","IHS GRID ONLY",
AK1017="Defaut GE &amp; POWER Cabinet","IHS",
AK1017="Sharing","Partners",
AK1017="Sites strategiques &amp; DataCenter","SST &amp; DC",
AK1017="Exclu","Exclu",
AK1017="SAT","SAT",
AK1017="SPARE-ISSUE","SPARE-ISSUE",
AK1017="Fiber CAmtel","TRANS_FO_CAMTEL",
AK1017="Fiber AOF","Fiber AOF",
AK1017="Projet OCM (HUAWEI)","TRAVAUX-HUAWEI",
AK1017="Projet OCM (NOKIA)","TRAVAUX-NOKIA",
AK1017="ACCESS-ISSUE","ACCESS-ISSUE",
AK1017="Projet OCM (ZTE, NOKIA, autres projets)","TRAVAUX OCM",
AK1017="No root CAuse","No root cause",
AK1017="ODU HS","PDH",
AK1017="IP &amp; VLAN","PDH",
AK1017="Warehouse HUAWEI","SPARE-ISSUE",
AK1017="SPARE-HS","SPARE-ISSUE",
AK1017="Power Telco","BSS",AK1017="no impacts","no impacts"
),"")</f>
        <v>No root cause</v>
      </c>
      <c r="AJ1017" s="56" t="str" cm="1">
        <f t="array" ref="AJ1017">IFERROR(_xlfn.IFS(
AK1017="MPR ISSUE","TX ISSUE",
AK1017="BSS Hardware Issue","RAN ISSUE",
AK1017="Sites strategiques, MLL, Pylone, etc.","ENVTECH",
AK1017="AKTIVCO DEFAUT GE &amp; POWER Cabinet","POWER ISSUE",
AK1017="AKTIVCO Coupure ENEO &amp; Baisse de tension","POWER ISSUE",
AK1017="Coupure ENEO &amp; Baisse de tension","POWER ISSUE",
AK1017="Defaut GE &amp; POWER Cabinet","POWER ISSUE",
AK1017="Sharing","POWER ISSUE",
AK1017="Sites strategiques &amp; DataCenter","POWER ISSUE",
AK1017="Exclu","Exclu",
AK1017="SAT","TX ISSUE",
AK1017="SPARE-ISSUE","SPARE-ISSUE",
AK1017="Fiber CAmtel","TX ISSUE",
AK1017="Fiber AOF","TX ISSUE",
AK1017="Projet OCM (HUAWEI)","TRAVAUX-HUAWEI",
AK1017="Projet OCM (NOKIA)","TRAVAUX -NOKIA",
AK1017="ACCESS-ISSUE","ACCESS-ISSUE",
AK1017="Projet OCM (ZTE, NOKIA, autres projets)","TRAVAUX OCM",
AK1017="No root CAuse","No root cause",
AK1017="ODU HS","TX ISSUE",
AK1017="IP &amp; VLAN","TX ISSUE",
AK1017="Warehouse HUAWEI","SPARE-ISSUE",
AK1017="SPARE-HS","SPARE-ISSUE",
AK1017="Power Telco","RAN ISSUE",AK1017="no impacts","no impacts"
),"")</f>
        <v>No root cause</v>
      </c>
      <c r="AK1017" s="81" t="s">
        <v>5620</v>
      </c>
      <c r="AL1017" s="56" t="str" cm="1">
        <f t="array" ref="AL1017">IFERROR(_xlfn.IFS(
AK1017="MPR ISSUE","ACTIVE",
AK1017="BSS Hardware Issue","ACTIVE",
AK1017="Sites strategiques, MLL, Pylone, etc.","PASSIVE",
AK1017="AKTIVCO DEFAUT GE &amp; POWER Cabinet","PASSIVE",
AK1017="AKTIVCO Coupure ENEO &amp; Baisse de tension","PASSIVE",
AK1017="Coupure ENEO &amp; Baisse de tension","PASSIVE",
AK1017="Defaut GE &amp; POWER Cabinet","PASSIVE",
AK1017="Sharing","PASSIVE",
AK1017="Sites strategiques &amp; DataCenter","PASSIVE",
AK1017="Exclu","Exclu",
AK1017="SAT","ACTIVE",
AK1017="SPARE-ISSUE","SPARE-ISSUE",
AK1017="Fiber CAmtel","ACTIVE",
AK1017="Fiber AOF","ACTIVE",
AK1017="Projet OCM (HUAWEI)","PLANNED WORKS",
AK1017="Projet OCM (NOKIA)","PLANNED WORKS",
AK1017="ACCESS-ISSUE","ACCESS-ISSUE",
AK1017="Projet OCM (ZTE, NOKIA, autres projets)","PLANNED WORKS",
AK1017="No root CAuse","No root cause",
AK1017="ODU HS","ACTIVE",
AK1017="IP &amp; VLAN","ACTIVE",
AK1017="Warehouse HUAWEI","SPARE-ISSUE",
AK1017="SPARE-HS","SPARE-ISSUE",
AK1017="Power Telco","ACTIVE", AK1017="no impacts","no impacts"
),"")</f>
        <v>No root cause</v>
      </c>
      <c r="AM1017" s="108" t="s">
        <v>5537</v>
      </c>
      <c r="AN1017" s="117" t="s">
        <v>2302</v>
      </c>
      <c r="AP1017" s="23" t="s">
        <v>5537</v>
      </c>
      <c r="AQ1017" s="23" t="s">
        <v>5537</v>
      </c>
      <c r="AR1017" s="7"/>
      <c r="AS1017" s="6"/>
      <c r="AT1017" s="7"/>
      <c r="AU1017" s="3" t="s">
        <v>5537</v>
      </c>
      <c r="AV1017" s="24" t="s">
        <v>5537</v>
      </c>
      <c r="AW1017" s="24" t="s">
        <v>5537</v>
      </c>
      <c r="AX1017" s="24" t="s">
        <v>5537</v>
      </c>
      <c r="AY1017" s="24" t="s">
        <v>5537</v>
      </c>
      <c r="AZ1017" s="24" t="s">
        <v>5537</v>
      </c>
      <c r="BA1017" s="24" t="s">
        <v>5537</v>
      </c>
      <c r="BB1017" s="24" t="s">
        <v>5537</v>
      </c>
      <c r="BC1017" s="24" t="s">
        <v>5537</v>
      </c>
      <c r="BD1017" s="24" t="s">
        <v>5537</v>
      </c>
      <c r="BE1017" s="24" t="s">
        <v>5537</v>
      </c>
      <c r="BF1017" s="24" t="s">
        <v>5537</v>
      </c>
      <c r="BG1017" s="24" t="s">
        <v>5537</v>
      </c>
      <c r="BH1017" s="24" t="s">
        <v>5537</v>
      </c>
      <c r="BI1017" s="9" t="s">
        <v>5537</v>
      </c>
      <c r="BJ1017" s="14"/>
      <c r="BK1017" s="14" t="s">
        <v>5537</v>
      </c>
      <c r="BL1017" s="14" t="str">
        <f>_xlfn.XLOOKUP(B1017,'[4]cell downs 18042026 17h'!$B:$B,'[4]cell downs 18042026 17h'!$B:$B,"")</f>
        <v/>
      </c>
      <c r="BM1017" s="14" t="str">
        <f>_xlfn.XLOOKUP(B1017,'[5]Cells Huawei 19042026 15h'!$B:$B,'[5]Cells Huawei 19042026 15h'!$B:$B,"")</f>
        <v/>
      </c>
      <c r="BN1017" s="9" t="str">
        <f>_xlfn.XLOOKUP(B1017,'[6]cells down 19042026 9H40'!$B:$B,'[6]cells down 19042026 9H40'!$B:$B,"")</f>
        <v/>
      </c>
      <c r="BO1017" s="9" t="s">
        <v>2302</v>
      </c>
      <c r="BP1017" s="9" t="s">
        <v>5459</v>
      </c>
    </row>
    <row r="1018" spans="1:68" s="9" customFormat="1" x14ac:dyDescent="0.35">
      <c r="A1018" s="1" t="s">
        <v>1741</v>
      </c>
      <c r="B1018" s="8" t="s">
        <v>1742</v>
      </c>
      <c r="C1018" s="3" t="str">
        <f>_xlfn.XLOOKUP(B1018,'[1]daily break down'!$D:$D,'[1]daily break down'!$E:$E,"")</f>
        <v>Garoua</v>
      </c>
      <c r="D1018" s="1" t="s">
        <v>21</v>
      </c>
      <c r="E1018" s="1" t="s">
        <v>36</v>
      </c>
      <c r="F1018" s="3" t="s">
        <v>23</v>
      </c>
      <c r="G1018" s="1" t="s">
        <v>24</v>
      </c>
      <c r="H1018" s="39" t="str">
        <f>_xlfn.XLOOKUP(B1018,[2]CALCULATION!$B:$B,[2]CALCULATION!$H:$H,"")</f>
        <v>Huawei</v>
      </c>
      <c r="I1018" s="34">
        <v>0</v>
      </c>
      <c r="J1018" s="34">
        <v>1.8473574121158682</v>
      </c>
      <c r="K1018" s="34">
        <v>5.0657686348032289</v>
      </c>
      <c r="L1018" s="34">
        <v>0</v>
      </c>
      <c r="M1018" s="34">
        <v>0</v>
      </c>
      <c r="N1018" s="34">
        <v>0</v>
      </c>
      <c r="O1018" s="34">
        <v>0</v>
      </c>
      <c r="P1018" s="34">
        <v>8.1006925717612213E-2</v>
      </c>
      <c r="Q1018" s="34">
        <v>6.1533695456763482</v>
      </c>
      <c r="R1018" s="34">
        <v>5.2857999960049424</v>
      </c>
      <c r="S1018" s="109">
        <v>0</v>
      </c>
      <c r="T1018" s="109">
        <f>_xlfn.XLOOKUP(B1018,'[3]Nur des jours'!$B:$B,'[3]Nur des jours'!$U:$U,"")</f>
        <v>0</v>
      </c>
      <c r="U1018" s="109">
        <v>1.1254826172192687</v>
      </c>
      <c r="V1018" s="109">
        <v>0</v>
      </c>
      <c r="W1018" s="109">
        <v>0</v>
      </c>
      <c r="X1018" s="109">
        <v>0</v>
      </c>
      <c r="Y1018" s="109">
        <v>3.4864011094845524</v>
      </c>
      <c r="Z1018" s="109">
        <v>5.2924881503739671</v>
      </c>
      <c r="AA1018" s="109">
        <v>0</v>
      </c>
      <c r="AB1018" s="109">
        <v>0</v>
      </c>
      <c r="AC1018" s="109">
        <v>0</v>
      </c>
      <c r="AD1018" s="109">
        <v>0</v>
      </c>
      <c r="AE1018" s="109">
        <v>0</v>
      </c>
      <c r="AF1018" s="109">
        <v>0</v>
      </c>
      <c r="AG1018" s="57" t="str">
        <f>_xlfn.XLOOKUP(B1018,[3]CALCULATION!$B:$B,[3]CALCULATION!$M:$M,"")</f>
        <v>Operationnel</v>
      </c>
      <c r="AH1018" s="57"/>
      <c r="AI1018" s="56" t="str" cm="1">
        <f t="array" ref="AI1018">IFERROR(_xlfn.IFS(
AK1018="MPR ISSUE","PDH",
AK1018="BSS Hardware Issue","BSS",
AK1018="Sites strategiques, MLL, Pylone, etc.","ENVTECH",
AK1018="AKTIVCO DEFAUT GE &amp; POWER Cabinet","AKTIVCO",
AK1018="AKTIVCO Coupure ENEO &amp; Baisse de tension","AKTIVCO GRID ONLY",
AK1018="Coupure ENEO &amp; Baisse de tension","IHS GRID ONLY",
AK1018="Defaut GE &amp; POWER Cabinet","IHS",
AK1018="Sharing","Partners",
AK1018="Sites strategiques &amp; DataCenter","SST &amp; DC",
AK1018="Exclu","Exclu",
AK1018="SAT","SAT",
AK1018="SPARE-ISSUE","SPARE-ISSUE",
AK1018="Fiber CAmtel","TRANS_FO_CAMTEL",
AK1018="Fiber AOF","Fiber AOF",
AK1018="Projet OCM (HUAWEI)","TRAVAUX-HUAWEI",
AK1018="Projet OCM (NOKIA)","TRAVAUX-NOKIA",
AK1018="ACCESS-ISSUE","ACCESS-ISSUE",
AK1018="Projet OCM (ZTE, NOKIA, autres projets)","TRAVAUX OCM",
AK1018="No root CAuse","No root cause",
AK1018="ODU HS","PDH",
AK1018="IP &amp; VLAN","PDH",
AK1018="Warehouse HUAWEI","SPARE-ISSUE",
AK1018="SPARE-HS","SPARE-ISSUE",
AK1018="Power Telco","BSS",AK1018="no impacts","no impacts"
),"")</f>
        <v>No root cause</v>
      </c>
      <c r="AJ1018" s="56" t="str" cm="1">
        <f t="array" ref="AJ1018">IFERROR(_xlfn.IFS(
AK1018="MPR ISSUE","TX ISSUE",
AK1018="BSS Hardware Issue","RAN ISSUE",
AK1018="Sites strategiques, MLL, Pylone, etc.","ENVTECH",
AK1018="AKTIVCO DEFAUT GE &amp; POWER Cabinet","POWER ISSUE",
AK1018="AKTIVCO Coupure ENEO &amp; Baisse de tension","POWER ISSUE",
AK1018="Coupure ENEO &amp; Baisse de tension","POWER ISSUE",
AK1018="Defaut GE &amp; POWER Cabinet","POWER ISSUE",
AK1018="Sharing","POWER ISSUE",
AK1018="Sites strategiques &amp; DataCenter","POWER ISSUE",
AK1018="Exclu","Exclu",
AK1018="SAT","TX ISSUE",
AK1018="SPARE-ISSUE","SPARE-ISSUE",
AK1018="Fiber CAmtel","TX ISSUE",
AK1018="Fiber AOF","TX ISSUE",
AK1018="Projet OCM (HUAWEI)","TRAVAUX-HUAWEI",
AK1018="Projet OCM (NOKIA)","TRAVAUX -NOKIA",
AK1018="ACCESS-ISSUE","ACCESS-ISSUE",
AK1018="Projet OCM (ZTE, NOKIA, autres projets)","TRAVAUX OCM",
AK1018="No root CAuse","No root cause",
AK1018="ODU HS","TX ISSUE",
AK1018="IP &amp; VLAN","TX ISSUE",
AK1018="Warehouse HUAWEI","SPARE-ISSUE",
AK1018="SPARE-HS","SPARE-ISSUE",
AK1018="Power Telco","RAN ISSUE",AK1018="no impacts","no impacts"
),"")</f>
        <v>No root cause</v>
      </c>
      <c r="AK1018" s="81" t="s">
        <v>5620</v>
      </c>
      <c r="AL1018" s="56" t="str" cm="1">
        <f t="array" ref="AL1018">IFERROR(_xlfn.IFS(
AK1018="MPR ISSUE","ACTIVE",
AK1018="BSS Hardware Issue","ACTIVE",
AK1018="Sites strategiques, MLL, Pylone, etc.","PASSIVE",
AK1018="AKTIVCO DEFAUT GE &amp; POWER Cabinet","PASSIVE",
AK1018="AKTIVCO Coupure ENEO &amp; Baisse de tension","PASSIVE",
AK1018="Coupure ENEO &amp; Baisse de tension","PASSIVE",
AK1018="Defaut GE &amp; POWER Cabinet","PASSIVE",
AK1018="Sharing","PASSIVE",
AK1018="Sites strategiques &amp; DataCenter","PASSIVE",
AK1018="Exclu","Exclu",
AK1018="SAT","ACTIVE",
AK1018="SPARE-ISSUE","SPARE-ISSUE",
AK1018="Fiber CAmtel","ACTIVE",
AK1018="Fiber AOF","ACTIVE",
AK1018="Projet OCM (HUAWEI)","PLANNED WORKS",
AK1018="Projet OCM (NOKIA)","PLANNED WORKS",
AK1018="ACCESS-ISSUE","ACCESS-ISSUE",
AK1018="Projet OCM (ZTE, NOKIA, autres projets)","PLANNED WORKS",
AK1018="No root CAuse","No root cause",
AK1018="ODU HS","ACTIVE",
AK1018="IP &amp; VLAN","ACTIVE",
AK1018="Warehouse HUAWEI","SPARE-ISSUE",
AK1018="SPARE-HS","SPARE-ISSUE",
AK1018="Power Telco","ACTIVE", AK1018="no impacts","no impacts"
),"")</f>
        <v>No root cause</v>
      </c>
      <c r="AM1018" s="108" t="s">
        <v>5537</v>
      </c>
      <c r="AN1018" s="117" t="s">
        <v>1742</v>
      </c>
      <c r="AP1018" s="23" t="s">
        <v>5537</v>
      </c>
      <c r="AQ1018" s="23" t="s">
        <v>5537</v>
      </c>
      <c r="AR1018" s="7"/>
      <c r="AS1018" s="6"/>
      <c r="AT1018" s="7"/>
      <c r="AU1018" s="3" t="s">
        <v>5537</v>
      </c>
      <c r="AV1018" s="24" t="s">
        <v>5537</v>
      </c>
      <c r="AW1018" s="24" t="s">
        <v>5537</v>
      </c>
      <c r="AX1018" s="24" t="s">
        <v>5537</v>
      </c>
      <c r="AY1018" s="24" t="s">
        <v>5537</v>
      </c>
      <c r="AZ1018" s="24" t="s">
        <v>5537</v>
      </c>
      <c r="BA1018" s="24" t="s">
        <v>5537</v>
      </c>
      <c r="BB1018" s="24" t="s">
        <v>5537</v>
      </c>
      <c r="BC1018" s="24" t="s">
        <v>5537</v>
      </c>
      <c r="BD1018" s="24" t="s">
        <v>5537</v>
      </c>
      <c r="BE1018" s="24" t="s">
        <v>5537</v>
      </c>
      <c r="BF1018" s="24" t="s">
        <v>5537</v>
      </c>
      <c r="BG1018" s="24" t="s">
        <v>5537</v>
      </c>
      <c r="BH1018" s="24" t="s">
        <v>5537</v>
      </c>
      <c r="BI1018" s="9" t="s">
        <v>5537</v>
      </c>
      <c r="BJ1018" s="14"/>
      <c r="BK1018" s="14" t="s">
        <v>5537</v>
      </c>
      <c r="BL1018" s="14" t="str">
        <f>_xlfn.XLOOKUP(B1018,'[4]cell downs 18042026 17h'!$B:$B,'[4]cell downs 18042026 17h'!$B:$B,"")</f>
        <v/>
      </c>
      <c r="BM1018" s="14" t="str">
        <f>_xlfn.XLOOKUP(B1018,'[5]Cells Huawei 19042026 15h'!$B:$B,'[5]Cells Huawei 19042026 15h'!$B:$B,"")</f>
        <v/>
      </c>
      <c r="BN1018" s="9" t="str">
        <f>_xlfn.XLOOKUP(B1018,'[6]cells down 19042026 9H40'!$B:$B,'[6]cells down 19042026 9H40'!$B:$B,"")</f>
        <v/>
      </c>
      <c r="BO1018" s="9" t="s">
        <v>5537</v>
      </c>
      <c r="BP1018" s="9" t="s">
        <v>12</v>
      </c>
    </row>
    <row r="1019" spans="1:68" s="9" customFormat="1" x14ac:dyDescent="0.35">
      <c r="A1019" s="1" t="s">
        <v>3709</v>
      </c>
      <c r="B1019" s="8" t="s">
        <v>3710</v>
      </c>
      <c r="C1019" s="3" t="str">
        <f>_xlfn.XLOOKUP(B1019,'[1]daily break down'!$D:$D,'[1]daily break down'!$E:$E,"")</f>
        <v>OUEST</v>
      </c>
      <c r="D1019" s="1" t="s">
        <v>357</v>
      </c>
      <c r="E1019" s="1" t="s">
        <v>5500</v>
      </c>
      <c r="F1019" s="3" t="s">
        <v>102</v>
      </c>
      <c r="G1019" s="1" t="s">
        <v>1183</v>
      </c>
      <c r="H1019" s="39" t="str">
        <f>_xlfn.XLOOKUP(B1019,[2]CALCULATION!$B:$B,[2]CALCULATION!$H:$H,"")</f>
        <v>HUAWEI</v>
      </c>
      <c r="I1019" s="34">
        <v>0</v>
      </c>
      <c r="J1019" s="34">
        <v>0</v>
      </c>
      <c r="K1019" s="34">
        <v>0</v>
      </c>
      <c r="L1019" s="34">
        <v>0</v>
      </c>
      <c r="M1019" s="34">
        <v>0</v>
      </c>
      <c r="N1019" s="34">
        <v>0</v>
      </c>
      <c r="O1019" s="34">
        <v>0</v>
      </c>
      <c r="P1019" s="34">
        <v>0</v>
      </c>
      <c r="Q1019" s="34">
        <v>0</v>
      </c>
      <c r="R1019" s="34">
        <v>0</v>
      </c>
      <c r="S1019" s="109">
        <v>0</v>
      </c>
      <c r="T1019" s="109">
        <f>_xlfn.XLOOKUP(B1019,'[3]Nur des jours'!$B:$B,'[3]Nur des jours'!$U:$U,"")</f>
        <v>0</v>
      </c>
      <c r="U1019" s="109">
        <v>0</v>
      </c>
      <c r="V1019" s="109">
        <v>0</v>
      </c>
      <c r="W1019" s="109">
        <v>0</v>
      </c>
      <c r="X1019" s="109">
        <v>0</v>
      </c>
      <c r="Y1019" s="109">
        <v>3.4671570599800816</v>
      </c>
      <c r="Z1019" s="109">
        <v>0</v>
      </c>
      <c r="AA1019" s="109">
        <v>0</v>
      </c>
      <c r="AB1019" s="109">
        <v>0</v>
      </c>
      <c r="AC1019" s="109">
        <v>0</v>
      </c>
      <c r="AD1019" s="109">
        <v>0</v>
      </c>
      <c r="AE1019" s="109">
        <v>0</v>
      </c>
      <c r="AF1019" s="109">
        <v>0</v>
      </c>
      <c r="AG1019" s="57" t="str">
        <f>_xlfn.XLOOKUP(B1019,[3]CALCULATION!$B:$B,[3]CALCULATION!$M:$M,"")</f>
        <v>Insecurity</v>
      </c>
      <c r="AH1019" s="57"/>
      <c r="AI1019" s="56" t="str" cm="1">
        <f t="array" ref="AI1019">IFERROR(_xlfn.IFS(
AK1019="MPR ISSUE","PDH",
AK1019="BSS Hardware Issue","BSS",
AK1019="Sites strategiques, MLL, Pylone, etc.","ENVTECH",
AK1019="AKTIVCO DEFAUT GE &amp; POWER Cabinet","AKTIVCO",
AK1019="AKTIVCO Coupure ENEO &amp; Baisse de tension","AKTIVCO GRID ONLY",
AK1019="Coupure ENEO &amp; Baisse de tension","IHS GRID ONLY",
AK1019="Defaut GE &amp; POWER Cabinet","IHS",
AK1019="Sharing","Partners",
AK1019="Sites strategiques &amp; DataCenter","SST &amp; DC",
AK1019="Exclu","Exclu",
AK1019="SAT","SAT",
AK1019="SPARE-ISSUE","SPARE-ISSUE",
AK1019="Fiber CAmtel","TRANS_FO_CAMTEL",
AK1019="Fiber AOF","Fiber AOF",
AK1019="Projet OCM (HUAWEI)","TRAVAUX-HUAWEI",
AK1019="Projet OCM (NOKIA)","TRAVAUX-NOKIA",
AK1019="ACCESS-ISSUE","ACCESS-ISSUE",
AK1019="Projet OCM (ZTE, NOKIA, autres projets)","TRAVAUX OCM",
AK1019="No root CAuse","No root cause",
AK1019="ODU HS","PDH",
AK1019="IP &amp; VLAN","PDH",
AK1019="Warehouse HUAWEI","SPARE-ISSUE",
AK1019="SPARE-HS","SPARE-ISSUE",
AK1019="Power Telco","BSS",AK1019="no impacts","no impacts"
),"")</f>
        <v>No root cause</v>
      </c>
      <c r="AJ1019" s="56" t="str" cm="1">
        <f t="array" ref="AJ1019">IFERROR(_xlfn.IFS(
AK1019="MPR ISSUE","TX ISSUE",
AK1019="BSS Hardware Issue","RAN ISSUE",
AK1019="Sites strategiques, MLL, Pylone, etc.","ENVTECH",
AK1019="AKTIVCO DEFAUT GE &amp; POWER Cabinet","POWER ISSUE",
AK1019="AKTIVCO Coupure ENEO &amp; Baisse de tension","POWER ISSUE",
AK1019="Coupure ENEO &amp; Baisse de tension","POWER ISSUE",
AK1019="Defaut GE &amp; POWER Cabinet","POWER ISSUE",
AK1019="Sharing","POWER ISSUE",
AK1019="Sites strategiques &amp; DataCenter","POWER ISSUE",
AK1019="Exclu","Exclu",
AK1019="SAT","TX ISSUE",
AK1019="SPARE-ISSUE","SPARE-ISSUE",
AK1019="Fiber CAmtel","TX ISSUE",
AK1019="Fiber AOF","TX ISSUE",
AK1019="Projet OCM (HUAWEI)","TRAVAUX-HUAWEI",
AK1019="Projet OCM (NOKIA)","TRAVAUX -NOKIA",
AK1019="ACCESS-ISSUE","ACCESS-ISSUE",
AK1019="Projet OCM (ZTE, NOKIA, autres projets)","TRAVAUX OCM",
AK1019="No root CAuse","No root cause",
AK1019="ODU HS","TX ISSUE",
AK1019="IP &amp; VLAN","TX ISSUE",
AK1019="Warehouse HUAWEI","SPARE-ISSUE",
AK1019="SPARE-HS","SPARE-ISSUE",
AK1019="Power Telco","RAN ISSUE",AK1019="no impacts","no impacts"
),"")</f>
        <v>No root cause</v>
      </c>
      <c r="AK1019" s="81" t="s">
        <v>5620</v>
      </c>
      <c r="AL1019" s="56" t="str" cm="1">
        <f t="array" ref="AL1019">IFERROR(_xlfn.IFS(
AK1019="MPR ISSUE","ACTIVE",
AK1019="BSS Hardware Issue","ACTIVE",
AK1019="Sites strategiques, MLL, Pylone, etc.","PASSIVE",
AK1019="AKTIVCO DEFAUT GE &amp; POWER Cabinet","PASSIVE",
AK1019="AKTIVCO Coupure ENEO &amp; Baisse de tension","PASSIVE",
AK1019="Coupure ENEO &amp; Baisse de tension","PASSIVE",
AK1019="Defaut GE &amp; POWER Cabinet","PASSIVE",
AK1019="Sharing","PASSIVE",
AK1019="Sites strategiques &amp; DataCenter","PASSIVE",
AK1019="Exclu","Exclu",
AK1019="SAT","ACTIVE",
AK1019="SPARE-ISSUE","SPARE-ISSUE",
AK1019="Fiber CAmtel","ACTIVE",
AK1019="Fiber AOF","ACTIVE",
AK1019="Projet OCM (HUAWEI)","PLANNED WORKS",
AK1019="Projet OCM (NOKIA)","PLANNED WORKS",
AK1019="ACCESS-ISSUE","ACCESS-ISSUE",
AK1019="Projet OCM (ZTE, NOKIA, autres projets)","PLANNED WORKS",
AK1019="No root CAuse","No root cause",
AK1019="ODU HS","ACTIVE",
AK1019="IP &amp; VLAN","ACTIVE",
AK1019="Warehouse HUAWEI","SPARE-ISSUE",
AK1019="SPARE-HS","SPARE-ISSUE",
AK1019="Power Telco","ACTIVE", AK1019="no impacts","no impacts"
),"")</f>
        <v>No root cause</v>
      </c>
      <c r="AM1019" s="108" t="s">
        <v>5537</v>
      </c>
      <c r="AN1019" s="117" t="s">
        <v>3710</v>
      </c>
      <c r="AP1019" s="23" t="s">
        <v>5537</v>
      </c>
      <c r="AQ1019" s="23" t="s">
        <v>5537</v>
      </c>
      <c r="AR1019" s="7"/>
      <c r="AS1019" s="6"/>
      <c r="AT1019" s="7"/>
      <c r="AU1019" s="3" t="s">
        <v>5537</v>
      </c>
      <c r="AV1019" s="24" t="s">
        <v>5537</v>
      </c>
      <c r="AW1019" s="24" t="s">
        <v>5537</v>
      </c>
      <c r="AX1019" s="24" t="s">
        <v>5537</v>
      </c>
      <c r="AY1019" s="24" t="s">
        <v>5537</v>
      </c>
      <c r="AZ1019" s="24" t="s">
        <v>5537</v>
      </c>
      <c r="BA1019" s="24" t="s">
        <v>5537</v>
      </c>
      <c r="BB1019" s="24" t="s">
        <v>5537</v>
      </c>
      <c r="BC1019" s="24" t="s">
        <v>5537</v>
      </c>
      <c r="BD1019" s="24" t="s">
        <v>5537</v>
      </c>
      <c r="BE1019" s="24" t="s">
        <v>5537</v>
      </c>
      <c r="BF1019" s="24" t="s">
        <v>5537</v>
      </c>
      <c r="BG1019" s="24" t="s">
        <v>5537</v>
      </c>
      <c r="BH1019" s="24" t="s">
        <v>5537</v>
      </c>
      <c r="BI1019" s="9" t="s">
        <v>5537</v>
      </c>
      <c r="BJ1019" s="14"/>
      <c r="BK1019" s="14" t="s">
        <v>5537</v>
      </c>
      <c r="BL1019" s="14" t="str">
        <f>_xlfn.XLOOKUP(B1019,'[4]cell downs 18042026 17h'!$B:$B,'[4]cell downs 18042026 17h'!$B:$B,"")</f>
        <v/>
      </c>
      <c r="BM1019" s="14" t="str">
        <f>_xlfn.XLOOKUP(B1019,'[5]Cells Huawei 19042026 15h'!$B:$B,'[5]Cells Huawei 19042026 15h'!$B:$B,"")</f>
        <v>OST_283</v>
      </c>
      <c r="BN1019" s="9" t="str">
        <f>_xlfn.XLOOKUP(B1019,'[6]cells down 19042026 9H40'!$B:$B,'[6]cells down 19042026 9H40'!$B:$B,"")</f>
        <v/>
      </c>
      <c r="BO1019" s="9" t="s">
        <v>5537</v>
      </c>
      <c r="BP1019" s="9" t="s">
        <v>594</v>
      </c>
    </row>
    <row r="1020" spans="1:68" s="9" customFormat="1" x14ac:dyDescent="0.35">
      <c r="A1020" s="1" t="s">
        <v>3109</v>
      </c>
      <c r="B1020" s="8" t="s">
        <v>3110</v>
      </c>
      <c r="C1020" s="3" t="str">
        <f>_xlfn.XLOOKUP(B1020,'[1]daily break down'!$D:$D,'[1]daily break down'!$E:$E,"")</f>
        <v>EXTREME-NORD</v>
      </c>
      <c r="D1020" s="1" t="s">
        <v>21</v>
      </c>
      <c r="E1020" s="1" t="s">
        <v>122</v>
      </c>
      <c r="F1020" s="3" t="s">
        <v>55</v>
      </c>
      <c r="G1020" s="1" t="s">
        <v>3109</v>
      </c>
      <c r="H1020" s="39" t="str">
        <f>_xlfn.XLOOKUP(B1020,[2]CALCULATION!$B:$B,[2]CALCULATION!$H:$H,"")</f>
        <v>HUAWEI</v>
      </c>
      <c r="I1020" s="34">
        <v>0</v>
      </c>
      <c r="J1020" s="34">
        <v>0</v>
      </c>
      <c r="K1020" s="34">
        <v>0</v>
      </c>
      <c r="L1020" s="34">
        <v>0</v>
      </c>
      <c r="M1020" s="34">
        <v>0</v>
      </c>
      <c r="N1020" s="34">
        <v>0</v>
      </c>
      <c r="O1020" s="34">
        <v>0</v>
      </c>
      <c r="P1020" s="34">
        <v>0</v>
      </c>
      <c r="Q1020" s="34">
        <v>0</v>
      </c>
      <c r="R1020" s="34">
        <v>0</v>
      </c>
      <c r="S1020" s="109">
        <v>0</v>
      </c>
      <c r="T1020" s="109">
        <f>_xlfn.XLOOKUP(B1020,'[3]Nur des jours'!$B:$B,'[3]Nur des jours'!$U:$U,"")</f>
        <v>0</v>
      </c>
      <c r="U1020" s="109">
        <v>0</v>
      </c>
      <c r="V1020" s="109">
        <v>0</v>
      </c>
      <c r="W1020" s="109">
        <v>3.8969646123510053E-2</v>
      </c>
      <c r="X1020" s="109">
        <v>2.7380055531299847</v>
      </c>
      <c r="Y1020" s="109">
        <v>3.0871807164279614</v>
      </c>
      <c r="Z1020" s="109">
        <v>0</v>
      </c>
      <c r="AA1020" s="109">
        <v>0</v>
      </c>
      <c r="AB1020" s="109">
        <v>0</v>
      </c>
      <c r="AC1020" s="109">
        <v>0</v>
      </c>
      <c r="AD1020" s="109">
        <v>0</v>
      </c>
      <c r="AE1020" s="109">
        <v>0</v>
      </c>
      <c r="AF1020" s="109">
        <v>0</v>
      </c>
      <c r="AG1020" s="57" t="str">
        <f>_xlfn.XLOOKUP(B1020,[3]CALCULATION!$B:$B,[3]CALCULATION!$M:$M,"")</f>
        <v>Insecurity</v>
      </c>
      <c r="AH1020" s="57"/>
      <c r="AI1020" s="56" t="str" cm="1">
        <f t="array" ref="AI1020">IFERROR(_xlfn.IFS(
AK1020="MPR ISSUE","PDH",
AK1020="BSS Hardware Issue","BSS",
AK1020="Sites strategiques, MLL, Pylone, etc.","ENVTECH",
AK1020="AKTIVCO DEFAUT GE &amp; POWER Cabinet","AKTIVCO",
AK1020="AKTIVCO Coupure ENEO &amp; Baisse de tension","AKTIVCO GRID ONLY",
AK1020="Coupure ENEO &amp; Baisse de tension","IHS GRID ONLY",
AK1020="Defaut GE &amp; POWER Cabinet","IHS",
AK1020="Sharing","Partners",
AK1020="Sites strategiques &amp; DataCenter","SST &amp; DC",
AK1020="Exclu","Exclu",
AK1020="SAT","SAT",
AK1020="SPARE-ISSUE","SPARE-ISSUE",
AK1020="Fiber CAmtel","TRANS_FO_CAMTEL",
AK1020="Fiber AOF","Fiber AOF",
AK1020="Projet OCM (HUAWEI)","TRAVAUX-HUAWEI",
AK1020="Projet OCM (NOKIA)","TRAVAUX-NOKIA",
AK1020="ACCESS-ISSUE","ACCESS-ISSUE",
AK1020="Projet OCM (ZTE, NOKIA, autres projets)","TRAVAUX OCM",
AK1020="No root CAuse","No root cause",
AK1020="ODU HS","PDH",
AK1020="IP &amp; VLAN","PDH",
AK1020="Warehouse HUAWEI","SPARE-ISSUE",
AK1020="SPARE-HS","SPARE-ISSUE",
AK1020="Power Telco","BSS",AK1020="no impacts","no impacts"
),"")</f>
        <v>No root cause</v>
      </c>
      <c r="AJ1020" s="56" t="str" cm="1">
        <f t="array" ref="AJ1020">IFERROR(_xlfn.IFS(
AK1020="MPR ISSUE","TX ISSUE",
AK1020="BSS Hardware Issue","RAN ISSUE",
AK1020="Sites strategiques, MLL, Pylone, etc.","ENVTECH",
AK1020="AKTIVCO DEFAUT GE &amp; POWER Cabinet","POWER ISSUE",
AK1020="AKTIVCO Coupure ENEO &amp; Baisse de tension","POWER ISSUE",
AK1020="Coupure ENEO &amp; Baisse de tension","POWER ISSUE",
AK1020="Defaut GE &amp; POWER Cabinet","POWER ISSUE",
AK1020="Sharing","POWER ISSUE",
AK1020="Sites strategiques &amp; DataCenter","POWER ISSUE",
AK1020="Exclu","Exclu",
AK1020="SAT","TX ISSUE",
AK1020="SPARE-ISSUE","SPARE-ISSUE",
AK1020="Fiber CAmtel","TX ISSUE",
AK1020="Fiber AOF","TX ISSUE",
AK1020="Projet OCM (HUAWEI)","TRAVAUX-HUAWEI",
AK1020="Projet OCM (NOKIA)","TRAVAUX -NOKIA",
AK1020="ACCESS-ISSUE","ACCESS-ISSUE",
AK1020="Projet OCM (ZTE, NOKIA, autres projets)","TRAVAUX OCM",
AK1020="No root CAuse","No root cause",
AK1020="ODU HS","TX ISSUE",
AK1020="IP &amp; VLAN","TX ISSUE",
AK1020="Warehouse HUAWEI","SPARE-ISSUE",
AK1020="SPARE-HS","SPARE-ISSUE",
AK1020="Power Telco","RAN ISSUE",AK1020="no impacts","no impacts"
),"")</f>
        <v>No root cause</v>
      </c>
      <c r="AK1020" s="81" t="s">
        <v>5620</v>
      </c>
      <c r="AL1020" s="56" t="str" cm="1">
        <f t="array" ref="AL1020">IFERROR(_xlfn.IFS(
AK1020="MPR ISSUE","ACTIVE",
AK1020="BSS Hardware Issue","ACTIVE",
AK1020="Sites strategiques, MLL, Pylone, etc.","PASSIVE",
AK1020="AKTIVCO DEFAUT GE &amp; POWER Cabinet","PASSIVE",
AK1020="AKTIVCO Coupure ENEO &amp; Baisse de tension","PASSIVE",
AK1020="Coupure ENEO &amp; Baisse de tension","PASSIVE",
AK1020="Defaut GE &amp; POWER Cabinet","PASSIVE",
AK1020="Sharing","PASSIVE",
AK1020="Sites strategiques &amp; DataCenter","PASSIVE",
AK1020="Exclu","Exclu",
AK1020="SAT","ACTIVE",
AK1020="SPARE-ISSUE","SPARE-ISSUE",
AK1020="Fiber CAmtel","ACTIVE",
AK1020="Fiber AOF","ACTIVE",
AK1020="Projet OCM (HUAWEI)","PLANNED WORKS",
AK1020="Projet OCM (NOKIA)","PLANNED WORKS",
AK1020="ACCESS-ISSUE","ACCESS-ISSUE",
AK1020="Projet OCM (ZTE, NOKIA, autres projets)","PLANNED WORKS",
AK1020="No root CAuse","No root cause",
AK1020="ODU HS","ACTIVE",
AK1020="IP &amp; VLAN","ACTIVE",
AK1020="Warehouse HUAWEI","SPARE-ISSUE",
AK1020="SPARE-HS","SPARE-ISSUE",
AK1020="Power Telco","ACTIVE", AK1020="no impacts","no impacts"
),"")</f>
        <v>No root cause</v>
      </c>
      <c r="AM1020" s="108" t="s">
        <v>5537</v>
      </c>
      <c r="AN1020" s="117" t="s">
        <v>3110</v>
      </c>
      <c r="AP1020" s="23" t="s">
        <v>5537</v>
      </c>
      <c r="AQ1020" s="23" t="s">
        <v>5537</v>
      </c>
      <c r="AR1020" s="7"/>
      <c r="AS1020" s="6"/>
      <c r="AT1020" s="7"/>
      <c r="AU1020" s="3" t="s">
        <v>5537</v>
      </c>
      <c r="AV1020" s="24" t="s">
        <v>5537</v>
      </c>
      <c r="AW1020" s="24" t="s">
        <v>5537</v>
      </c>
      <c r="AX1020" s="24" t="s">
        <v>5537</v>
      </c>
      <c r="AY1020" s="24" t="s">
        <v>5537</v>
      </c>
      <c r="AZ1020" s="24" t="s">
        <v>5537</v>
      </c>
      <c r="BA1020" s="24" t="s">
        <v>5537</v>
      </c>
      <c r="BB1020" s="24" t="s">
        <v>5537</v>
      </c>
      <c r="BC1020" s="24" t="s">
        <v>5537</v>
      </c>
      <c r="BD1020" s="24" t="s">
        <v>5537</v>
      </c>
      <c r="BE1020" s="24" t="s">
        <v>5537</v>
      </c>
      <c r="BF1020" s="24" t="s">
        <v>5537</v>
      </c>
      <c r="BG1020" s="24" t="s">
        <v>5537</v>
      </c>
      <c r="BH1020" s="24" t="s">
        <v>5537</v>
      </c>
      <c r="BI1020" s="9" t="s">
        <v>5537</v>
      </c>
      <c r="BJ1020" s="14"/>
      <c r="BK1020" s="14" t="s">
        <v>5537</v>
      </c>
      <c r="BL1020" s="14" t="str">
        <f>_xlfn.XLOOKUP(B1020,'[4]cell downs 18042026 17h'!$B:$B,'[4]cell downs 18042026 17h'!$B:$B,"")</f>
        <v/>
      </c>
      <c r="BM1020" s="14" t="str">
        <f>_xlfn.XLOOKUP(B1020,'[5]Cells Huawei 19042026 15h'!$B:$B,'[5]Cells Huawei 19042026 15h'!$B:$B,"")</f>
        <v/>
      </c>
      <c r="BN1020" s="9" t="str">
        <f>_xlfn.XLOOKUP(B1020,'[6]cells down 19042026 9H40'!$B:$B,'[6]cells down 19042026 9H40'!$B:$B,"")</f>
        <v/>
      </c>
      <c r="BO1020" s="9" t="s">
        <v>5537</v>
      </c>
      <c r="BP1020" s="9" t="s">
        <v>12</v>
      </c>
    </row>
    <row r="1021" spans="1:68" s="9" customFormat="1" x14ac:dyDescent="0.35">
      <c r="A1021" s="1" t="s">
        <v>3465</v>
      </c>
      <c r="B1021" s="8" t="s">
        <v>3466</v>
      </c>
      <c r="C1021" s="3" t="str">
        <f>_xlfn.XLOOKUP(B1021,'[1]daily break down'!$D:$D,'[1]daily break down'!$E:$E,"")</f>
        <v>EXTREME-NORD</v>
      </c>
      <c r="D1021" s="1" t="s">
        <v>11</v>
      </c>
      <c r="E1021" s="1" t="s">
        <v>83</v>
      </c>
      <c r="F1021" s="3" t="s">
        <v>55</v>
      </c>
      <c r="G1021" s="1" t="s">
        <v>3467</v>
      </c>
      <c r="H1021" s="39" t="str">
        <f>_xlfn.XLOOKUP(B1021,[2]CALCULATION!$B:$B,[2]CALCULATION!$H:$H,"")</f>
        <v>HUAWEI</v>
      </c>
      <c r="I1021" s="34">
        <v>0</v>
      </c>
      <c r="J1021" s="34">
        <v>0</v>
      </c>
      <c r="K1021" s="34">
        <v>0</v>
      </c>
      <c r="L1021" s="34">
        <v>0</v>
      </c>
      <c r="M1021" s="34">
        <v>0</v>
      </c>
      <c r="N1021" s="34">
        <v>0</v>
      </c>
      <c r="O1021" s="34">
        <v>0</v>
      </c>
      <c r="P1021" s="34">
        <v>0</v>
      </c>
      <c r="Q1021" s="34">
        <v>0</v>
      </c>
      <c r="R1021" s="34">
        <v>0</v>
      </c>
      <c r="S1021" s="109">
        <v>0</v>
      </c>
      <c r="T1021" s="109">
        <f>_xlfn.XLOOKUP(B1021,'[3]Nur des jours'!$B:$B,'[3]Nur des jours'!$U:$U,"")</f>
        <v>0</v>
      </c>
      <c r="U1021" s="109">
        <v>0</v>
      </c>
      <c r="V1021" s="109">
        <v>3.0875195829159923</v>
      </c>
      <c r="W1021" s="109">
        <v>3.4537272460070834</v>
      </c>
      <c r="X1021" s="109">
        <v>3.0819015332460129</v>
      </c>
      <c r="Y1021" s="109">
        <v>3.0819015332460129</v>
      </c>
      <c r="Z1021" s="109">
        <v>0</v>
      </c>
      <c r="AA1021" s="109">
        <v>0</v>
      </c>
      <c r="AB1021" s="109">
        <v>0</v>
      </c>
      <c r="AC1021" s="109">
        <v>0</v>
      </c>
      <c r="AD1021" s="109">
        <v>0</v>
      </c>
      <c r="AE1021" s="109">
        <v>0</v>
      </c>
      <c r="AF1021" s="109">
        <v>0</v>
      </c>
      <c r="AG1021" s="57" t="str">
        <f>_xlfn.XLOOKUP(B1021,[3]CALCULATION!$B:$B,[3]CALCULATION!$M:$M,"")</f>
        <v>Insecurity</v>
      </c>
      <c r="AH1021" s="57"/>
      <c r="AI1021" s="56" t="str" cm="1">
        <f t="array" ref="AI1021">IFERROR(_xlfn.IFS(
AK1021="MPR ISSUE","PDH",
AK1021="BSS Hardware Issue","BSS",
AK1021="Sites strategiques, MLL, Pylone, etc.","ENVTECH",
AK1021="AKTIVCO DEFAUT GE &amp; POWER Cabinet","AKTIVCO",
AK1021="AKTIVCO Coupure ENEO &amp; Baisse de tension","AKTIVCO GRID ONLY",
AK1021="Coupure ENEO &amp; Baisse de tension","IHS GRID ONLY",
AK1021="Defaut GE &amp; POWER Cabinet","IHS",
AK1021="Sharing","Partners",
AK1021="Sites strategiques &amp; DataCenter","SST &amp; DC",
AK1021="Exclu","Exclu",
AK1021="SAT","SAT",
AK1021="SPARE-ISSUE","SPARE-ISSUE",
AK1021="Fiber CAmtel","TRANS_FO_CAMTEL",
AK1021="Fiber AOF","Fiber AOF",
AK1021="Projet OCM (HUAWEI)","TRAVAUX-HUAWEI",
AK1021="Projet OCM (NOKIA)","TRAVAUX-NOKIA",
AK1021="ACCESS-ISSUE","ACCESS-ISSUE",
AK1021="Projet OCM (ZTE, NOKIA, autres projets)","TRAVAUX OCM",
AK1021="No root CAuse","No root cause",
AK1021="ODU HS","PDH",
AK1021="IP &amp; VLAN","PDH",
AK1021="Warehouse HUAWEI","SPARE-ISSUE",
AK1021="SPARE-HS","SPARE-ISSUE",
AK1021="Power Telco","BSS",AK1021="no impacts","no impacts"
),"")</f>
        <v>No root cause</v>
      </c>
      <c r="AJ1021" s="56" t="str" cm="1">
        <f t="array" ref="AJ1021">IFERROR(_xlfn.IFS(
AK1021="MPR ISSUE","TX ISSUE",
AK1021="BSS Hardware Issue","RAN ISSUE",
AK1021="Sites strategiques, MLL, Pylone, etc.","ENVTECH",
AK1021="AKTIVCO DEFAUT GE &amp; POWER Cabinet","POWER ISSUE",
AK1021="AKTIVCO Coupure ENEO &amp; Baisse de tension","POWER ISSUE",
AK1021="Coupure ENEO &amp; Baisse de tension","POWER ISSUE",
AK1021="Defaut GE &amp; POWER Cabinet","POWER ISSUE",
AK1021="Sharing","POWER ISSUE",
AK1021="Sites strategiques &amp; DataCenter","POWER ISSUE",
AK1021="Exclu","Exclu",
AK1021="SAT","TX ISSUE",
AK1021="SPARE-ISSUE","SPARE-ISSUE",
AK1021="Fiber CAmtel","TX ISSUE",
AK1021="Fiber AOF","TX ISSUE",
AK1021="Projet OCM (HUAWEI)","TRAVAUX-HUAWEI",
AK1021="Projet OCM (NOKIA)","TRAVAUX -NOKIA",
AK1021="ACCESS-ISSUE","ACCESS-ISSUE",
AK1021="Projet OCM (ZTE, NOKIA, autres projets)","TRAVAUX OCM",
AK1021="No root CAuse","No root cause",
AK1021="ODU HS","TX ISSUE",
AK1021="IP &amp; VLAN","TX ISSUE",
AK1021="Warehouse HUAWEI","SPARE-ISSUE",
AK1021="SPARE-HS","SPARE-ISSUE",
AK1021="Power Telco","RAN ISSUE",AK1021="no impacts","no impacts"
),"")</f>
        <v>No root cause</v>
      </c>
      <c r="AK1021" s="81" t="s">
        <v>5620</v>
      </c>
      <c r="AL1021" s="56" t="str" cm="1">
        <f t="array" ref="AL1021">IFERROR(_xlfn.IFS(
AK1021="MPR ISSUE","ACTIVE",
AK1021="BSS Hardware Issue","ACTIVE",
AK1021="Sites strategiques, MLL, Pylone, etc.","PASSIVE",
AK1021="AKTIVCO DEFAUT GE &amp; POWER Cabinet","PASSIVE",
AK1021="AKTIVCO Coupure ENEO &amp; Baisse de tension","PASSIVE",
AK1021="Coupure ENEO &amp; Baisse de tension","PASSIVE",
AK1021="Defaut GE &amp; POWER Cabinet","PASSIVE",
AK1021="Sharing","PASSIVE",
AK1021="Sites strategiques &amp; DataCenter","PASSIVE",
AK1021="Exclu","Exclu",
AK1021="SAT","ACTIVE",
AK1021="SPARE-ISSUE","SPARE-ISSUE",
AK1021="Fiber CAmtel","ACTIVE",
AK1021="Fiber AOF","ACTIVE",
AK1021="Projet OCM (HUAWEI)","PLANNED WORKS",
AK1021="Projet OCM (NOKIA)","PLANNED WORKS",
AK1021="ACCESS-ISSUE","ACCESS-ISSUE",
AK1021="Projet OCM (ZTE, NOKIA, autres projets)","PLANNED WORKS",
AK1021="No root CAuse","No root cause",
AK1021="ODU HS","ACTIVE",
AK1021="IP &amp; VLAN","ACTIVE",
AK1021="Warehouse HUAWEI","SPARE-ISSUE",
AK1021="SPARE-HS","SPARE-ISSUE",
AK1021="Power Telco","ACTIVE", AK1021="no impacts","no impacts"
),"")</f>
        <v>No root cause</v>
      </c>
      <c r="AM1021" s="108" t="s">
        <v>5537</v>
      </c>
      <c r="AN1021" s="117" t="s">
        <v>3466</v>
      </c>
      <c r="AP1021" s="23" t="s">
        <v>5537</v>
      </c>
      <c r="AQ1021" s="23" t="s">
        <v>5537</v>
      </c>
      <c r="AR1021" s="7"/>
      <c r="AS1021" s="6"/>
      <c r="AT1021" s="7"/>
      <c r="AU1021" s="3" t="s">
        <v>5537</v>
      </c>
      <c r="AV1021" s="24" t="s">
        <v>5537</v>
      </c>
      <c r="AW1021" s="24" t="s">
        <v>5537</v>
      </c>
      <c r="AX1021" s="24" t="s">
        <v>5537</v>
      </c>
      <c r="AY1021" s="24" t="s">
        <v>5537</v>
      </c>
      <c r="AZ1021" s="24" t="s">
        <v>5537</v>
      </c>
      <c r="BA1021" s="24" t="s">
        <v>5537</v>
      </c>
      <c r="BB1021" s="24" t="s">
        <v>5537</v>
      </c>
      <c r="BC1021" s="24" t="s">
        <v>5537</v>
      </c>
      <c r="BD1021" s="24" t="s">
        <v>5537</v>
      </c>
      <c r="BE1021" s="24" t="s">
        <v>5537</v>
      </c>
      <c r="BF1021" s="24" t="s">
        <v>5537</v>
      </c>
      <c r="BG1021" s="24" t="s">
        <v>5537</v>
      </c>
      <c r="BH1021" s="24" t="s">
        <v>5537</v>
      </c>
      <c r="BI1021" s="9" t="s">
        <v>5537</v>
      </c>
      <c r="BJ1021" s="14"/>
      <c r="BK1021" s="14" t="s">
        <v>5537</v>
      </c>
      <c r="BL1021" s="14" t="str">
        <f>_xlfn.XLOOKUP(B1021,'[4]cell downs 18042026 17h'!$B:$B,'[4]cell downs 18042026 17h'!$B:$B,"")</f>
        <v/>
      </c>
      <c r="BM1021" s="14" t="str">
        <f>_xlfn.XLOOKUP(B1021,'[5]Cells Huawei 19042026 15h'!$B:$B,'[5]Cells Huawei 19042026 15h'!$B:$B,"")</f>
        <v/>
      </c>
      <c r="BN1021" s="9" t="str">
        <f>_xlfn.XLOOKUP(B1021,'[6]cells down 19042026 9H40'!$B:$B,'[6]cells down 19042026 9H40'!$B:$B,"")</f>
        <v/>
      </c>
      <c r="BO1021" s="9" t="s">
        <v>3466</v>
      </c>
      <c r="BP1021" s="9" t="s">
        <v>12</v>
      </c>
    </row>
    <row r="1022" spans="1:68" s="9" customFormat="1" x14ac:dyDescent="0.35">
      <c r="A1022" s="1" t="s">
        <v>4645</v>
      </c>
      <c r="B1022" s="8" t="s">
        <v>4646</v>
      </c>
      <c r="C1022" s="3" t="str">
        <f>_xlfn.XLOOKUP(B1022,'[1]daily break down'!$D:$D,'[1]daily break down'!$E:$E,"")</f>
        <v>Yaounde</v>
      </c>
      <c r="D1022" s="1" t="s">
        <v>21</v>
      </c>
      <c r="E1022" s="1" t="s">
        <v>563</v>
      </c>
      <c r="F1022" s="3" t="s">
        <v>37</v>
      </c>
      <c r="G1022" s="1" t="s">
        <v>38</v>
      </c>
      <c r="H1022" s="41" t="str">
        <f>_xlfn.XLOOKUP(B1022,[2]CALCULATION!$B:$B,[2]CALCULATION!$H:$H,"")</f>
        <v>ZTE</v>
      </c>
      <c r="I1022" s="34">
        <v>0</v>
      </c>
      <c r="J1022" s="34">
        <v>0</v>
      </c>
      <c r="K1022" s="34">
        <v>0</v>
      </c>
      <c r="L1022" s="34">
        <v>0</v>
      </c>
      <c r="M1022" s="34">
        <v>0</v>
      </c>
      <c r="N1022" s="34">
        <v>0</v>
      </c>
      <c r="O1022" s="34">
        <v>0</v>
      </c>
      <c r="P1022" s="34">
        <v>0</v>
      </c>
      <c r="Q1022" s="34">
        <v>0</v>
      </c>
      <c r="R1022" s="34">
        <v>0</v>
      </c>
      <c r="S1022" s="109">
        <v>0</v>
      </c>
      <c r="T1022" s="109">
        <f>_xlfn.XLOOKUP(B1022,'[3]Nur des jours'!$B:$B,'[3]Nur des jours'!$U:$U,"")</f>
        <v>0</v>
      </c>
      <c r="U1022" s="109">
        <v>0</v>
      </c>
      <c r="V1022" s="109">
        <v>0</v>
      </c>
      <c r="W1022" s="109">
        <v>0</v>
      </c>
      <c r="X1022" s="109">
        <v>0</v>
      </c>
      <c r="Y1022" s="109">
        <v>3.0282536176672861</v>
      </c>
      <c r="Z1022" s="109">
        <v>0</v>
      </c>
      <c r="AA1022" s="109">
        <v>0</v>
      </c>
      <c r="AB1022" s="109">
        <v>0</v>
      </c>
      <c r="AC1022" s="109">
        <v>0</v>
      </c>
      <c r="AD1022" s="109">
        <v>0</v>
      </c>
      <c r="AE1022" s="109">
        <v>0</v>
      </c>
      <c r="AF1022" s="109">
        <v>0</v>
      </c>
      <c r="AG1022" s="57" t="str">
        <f>_xlfn.XLOOKUP(B1022,[3]CALCULATION!$B:$B,[3]CALCULATION!$M:$M,"")</f>
        <v>Operationnel</v>
      </c>
      <c r="AH1022" s="57"/>
      <c r="AI1022" s="56" t="str" cm="1">
        <f t="array" ref="AI1022">IFERROR(_xlfn.IFS(
AK1022="MPR ISSUE","PDH",
AK1022="BSS Hardware Issue","BSS",
AK1022="Sites strategiques, MLL, Pylone, etc.","ENVTECH",
AK1022="AKTIVCO DEFAUT GE &amp; POWER Cabinet","AKTIVCO",
AK1022="AKTIVCO Coupure ENEO &amp; Baisse de tension","AKTIVCO GRID ONLY",
AK1022="Coupure ENEO &amp; Baisse de tension","IHS GRID ONLY",
AK1022="Defaut GE &amp; POWER Cabinet","IHS",
AK1022="Sharing","Partners",
AK1022="Sites strategiques &amp; DataCenter","SST &amp; DC",
AK1022="Exclu","Exclu",
AK1022="SAT","SAT",
AK1022="SPARE-ISSUE","SPARE-ISSUE",
AK1022="Fiber CAmtel","TRANS_FO_CAMTEL",
AK1022="Fiber AOF","Fiber AOF",
AK1022="Projet OCM (HUAWEI)","TRAVAUX-HUAWEI",
AK1022="Projet OCM (NOKIA)","TRAVAUX-NOKIA",
AK1022="ACCESS-ISSUE","ACCESS-ISSUE",
AK1022="Projet OCM (ZTE, NOKIA, autres projets)","TRAVAUX OCM",
AK1022="No root CAuse","No root cause",
AK1022="ODU HS","PDH",
AK1022="IP &amp; VLAN","PDH",
AK1022="Warehouse HUAWEI","SPARE-ISSUE",
AK1022="SPARE-HS","SPARE-ISSUE",
AK1022="Power Telco","BSS",AK1022="no impacts","no impacts"
),"")</f>
        <v>No root cause</v>
      </c>
      <c r="AJ1022" s="56" t="str" cm="1">
        <f t="array" ref="AJ1022">IFERROR(_xlfn.IFS(
AK1022="MPR ISSUE","TX ISSUE",
AK1022="BSS Hardware Issue","RAN ISSUE",
AK1022="Sites strategiques, MLL, Pylone, etc.","ENVTECH",
AK1022="AKTIVCO DEFAUT GE &amp; POWER Cabinet","POWER ISSUE",
AK1022="AKTIVCO Coupure ENEO &amp; Baisse de tension","POWER ISSUE",
AK1022="Coupure ENEO &amp; Baisse de tension","POWER ISSUE",
AK1022="Defaut GE &amp; POWER Cabinet","POWER ISSUE",
AK1022="Sharing","POWER ISSUE",
AK1022="Sites strategiques &amp; DataCenter","POWER ISSUE",
AK1022="Exclu","Exclu",
AK1022="SAT","TX ISSUE",
AK1022="SPARE-ISSUE","SPARE-ISSUE",
AK1022="Fiber CAmtel","TX ISSUE",
AK1022="Fiber AOF","TX ISSUE",
AK1022="Projet OCM (HUAWEI)","TRAVAUX-HUAWEI",
AK1022="Projet OCM (NOKIA)","TRAVAUX -NOKIA",
AK1022="ACCESS-ISSUE","ACCESS-ISSUE",
AK1022="Projet OCM (ZTE, NOKIA, autres projets)","TRAVAUX OCM",
AK1022="No root CAuse","No root cause",
AK1022="ODU HS","TX ISSUE",
AK1022="IP &amp; VLAN","TX ISSUE",
AK1022="Warehouse HUAWEI","SPARE-ISSUE",
AK1022="SPARE-HS","SPARE-ISSUE",
AK1022="Power Telco","RAN ISSUE",AK1022="no impacts","no impacts"
),"")</f>
        <v>No root cause</v>
      </c>
      <c r="AK1022" s="81" t="s">
        <v>5620</v>
      </c>
      <c r="AL1022" s="56" t="str" cm="1">
        <f t="array" ref="AL1022">IFERROR(_xlfn.IFS(
AK1022="MPR ISSUE","ACTIVE",
AK1022="BSS Hardware Issue","ACTIVE",
AK1022="Sites strategiques, MLL, Pylone, etc.","PASSIVE",
AK1022="AKTIVCO DEFAUT GE &amp; POWER Cabinet","PASSIVE",
AK1022="AKTIVCO Coupure ENEO &amp; Baisse de tension","PASSIVE",
AK1022="Coupure ENEO &amp; Baisse de tension","PASSIVE",
AK1022="Defaut GE &amp; POWER Cabinet","PASSIVE",
AK1022="Sharing","PASSIVE",
AK1022="Sites strategiques &amp; DataCenter","PASSIVE",
AK1022="Exclu","Exclu",
AK1022="SAT","ACTIVE",
AK1022="SPARE-ISSUE","SPARE-ISSUE",
AK1022="Fiber CAmtel","ACTIVE",
AK1022="Fiber AOF","ACTIVE",
AK1022="Projet OCM (HUAWEI)","PLANNED WORKS",
AK1022="Projet OCM (NOKIA)","PLANNED WORKS",
AK1022="ACCESS-ISSUE","ACCESS-ISSUE",
AK1022="Projet OCM (ZTE, NOKIA, autres projets)","PLANNED WORKS",
AK1022="No root CAuse","No root cause",
AK1022="ODU HS","ACTIVE",
AK1022="IP &amp; VLAN","ACTIVE",
AK1022="Warehouse HUAWEI","SPARE-ISSUE",
AK1022="SPARE-HS","SPARE-ISSUE",
AK1022="Power Telco","ACTIVE", AK1022="no impacts","no impacts"
),"")</f>
        <v>No root cause</v>
      </c>
      <c r="AM1022" s="108" t="s">
        <v>5537</v>
      </c>
      <c r="AN1022" s="117" t="s">
        <v>4646</v>
      </c>
      <c r="AP1022" s="23" t="s">
        <v>5537</v>
      </c>
      <c r="AQ1022" s="23" t="s">
        <v>5537</v>
      </c>
      <c r="AR1022" s="7"/>
      <c r="AS1022" s="6"/>
      <c r="AT1022" s="7"/>
      <c r="AU1022" s="3" t="s">
        <v>5537</v>
      </c>
      <c r="AV1022" s="24" t="s">
        <v>5537</v>
      </c>
      <c r="AW1022" s="24" t="s">
        <v>5537</v>
      </c>
      <c r="AX1022" s="24" t="s">
        <v>5537</v>
      </c>
      <c r="AY1022" s="24" t="s">
        <v>5537</v>
      </c>
      <c r="AZ1022" s="24" t="s">
        <v>5537</v>
      </c>
      <c r="BA1022" s="24" t="s">
        <v>5537</v>
      </c>
      <c r="BB1022" s="24" t="s">
        <v>5537</v>
      </c>
      <c r="BC1022" s="24" t="s">
        <v>5537</v>
      </c>
      <c r="BD1022" s="24" t="s">
        <v>5537</v>
      </c>
      <c r="BE1022" s="24" t="s">
        <v>5537</v>
      </c>
      <c r="BF1022" s="24" t="s">
        <v>5537</v>
      </c>
      <c r="BG1022" s="24" t="s">
        <v>5537</v>
      </c>
      <c r="BH1022" s="24" t="s">
        <v>5537</v>
      </c>
      <c r="BI1022" s="9" t="s">
        <v>5537</v>
      </c>
      <c r="BJ1022" s="14"/>
      <c r="BK1022" s="14" t="s">
        <v>5537</v>
      </c>
      <c r="BL1022" s="14" t="str">
        <f>_xlfn.XLOOKUP(B1022,'[4]cell downs 18042026 17h'!$B:$B,'[4]cell downs 18042026 17h'!$B:$B,"")</f>
        <v/>
      </c>
      <c r="BM1022" s="14" t="str">
        <f>_xlfn.XLOOKUP(B1022,'[5]Cells Huawei 19042026 15h'!$B:$B,'[5]Cells Huawei 19042026 15h'!$B:$B,"")</f>
        <v/>
      </c>
      <c r="BN1022" s="9" t="str">
        <f>_xlfn.XLOOKUP(B1022,'[6]cells down 19042026 9H40'!$B:$B,'[6]cells down 19042026 9H40'!$B:$B,"")</f>
        <v/>
      </c>
      <c r="BO1022" s="9" t="s">
        <v>5537</v>
      </c>
      <c r="BP1022" s="9" t="s">
        <v>12</v>
      </c>
    </row>
    <row r="1023" spans="1:68" s="9" customFormat="1" x14ac:dyDescent="0.35">
      <c r="A1023" s="1" t="s">
        <v>4775</v>
      </c>
      <c r="B1023" s="8" t="s">
        <v>4776</v>
      </c>
      <c r="C1023" s="3" t="str">
        <f>_xlfn.XLOOKUP(B1023,'[1]daily break down'!$D:$D,'[1]daily break down'!$E:$E,"")</f>
        <v>SUD-OUEST</v>
      </c>
      <c r="D1023" s="1" t="s">
        <v>1022</v>
      </c>
      <c r="E1023" s="1"/>
      <c r="F1023" s="3" t="s">
        <v>13</v>
      </c>
      <c r="G1023" s="1" t="s">
        <v>14</v>
      </c>
      <c r="H1023" s="39" t="str">
        <f>_xlfn.XLOOKUP(B1023,[2]CALCULATION!$B:$B,[2]CALCULATION!$H:$H,"")</f>
        <v>Huawei</v>
      </c>
      <c r="I1023" s="34">
        <v>0</v>
      </c>
      <c r="J1023" s="34">
        <v>0</v>
      </c>
      <c r="K1023" s="34">
        <v>0</v>
      </c>
      <c r="L1023" s="34">
        <v>0</v>
      </c>
      <c r="M1023" s="34">
        <v>0</v>
      </c>
      <c r="N1023" s="34">
        <v>0</v>
      </c>
      <c r="O1023" s="34">
        <v>0</v>
      </c>
      <c r="P1023" s="34">
        <v>0</v>
      </c>
      <c r="Q1023" s="34">
        <v>0</v>
      </c>
      <c r="R1023" s="34">
        <v>0</v>
      </c>
      <c r="S1023" s="109">
        <v>7.7582590680672185E-3</v>
      </c>
      <c r="T1023" s="109">
        <f>_xlfn.XLOOKUP(B1023,'[3]Nur des jours'!$B:$B,'[3]Nur des jours'!$U:$U,"")</f>
        <v>0</v>
      </c>
      <c r="U1023" s="109">
        <v>7.5620732065758639E-3</v>
      </c>
      <c r="V1023" s="109">
        <v>7.651248598162845E-3</v>
      </c>
      <c r="W1023" s="109">
        <v>0</v>
      </c>
      <c r="X1023" s="109">
        <v>0</v>
      </c>
      <c r="Y1023" s="109">
        <v>2.8852162895617708</v>
      </c>
      <c r="Z1023" s="109">
        <v>0</v>
      </c>
      <c r="AA1023" s="109">
        <v>0</v>
      </c>
      <c r="AB1023" s="109">
        <v>0</v>
      </c>
      <c r="AC1023" s="109">
        <v>0</v>
      </c>
      <c r="AD1023" s="109">
        <v>0</v>
      </c>
      <c r="AE1023" s="109">
        <v>0</v>
      </c>
      <c r="AF1023" s="109">
        <v>0</v>
      </c>
      <c r="AG1023" s="57" t="str">
        <f>_xlfn.XLOOKUP(B1023,[3]CALCULATION!$B:$B,[3]CALCULATION!$M:$M,"")</f>
        <v>Operationnel</v>
      </c>
      <c r="AH1023" s="57"/>
      <c r="AI1023" s="56" t="str" cm="1">
        <f t="array" ref="AI1023">IFERROR(_xlfn.IFS(
AK1023="MPR ISSUE","PDH",
AK1023="BSS Hardware Issue","BSS",
AK1023="Sites strategiques, MLL, Pylone, etc.","ENVTECH",
AK1023="AKTIVCO DEFAUT GE &amp; POWER Cabinet","AKTIVCO",
AK1023="AKTIVCO Coupure ENEO &amp; Baisse de tension","AKTIVCO GRID ONLY",
AK1023="Coupure ENEO &amp; Baisse de tension","IHS GRID ONLY",
AK1023="Defaut GE &amp; POWER Cabinet","IHS",
AK1023="Sharing","Partners",
AK1023="Sites strategiques &amp; DataCenter","SST &amp; DC",
AK1023="Exclu","Exclu",
AK1023="SAT","SAT",
AK1023="SPARE-ISSUE","SPARE-ISSUE",
AK1023="Fiber CAmtel","TRANS_FO_CAMTEL",
AK1023="Fiber AOF","Fiber AOF",
AK1023="Projet OCM (HUAWEI)","TRAVAUX-HUAWEI",
AK1023="Projet OCM (NOKIA)","TRAVAUX-NOKIA",
AK1023="ACCESS-ISSUE","ACCESS-ISSUE",
AK1023="Projet OCM (ZTE, NOKIA, autres projets)","TRAVAUX OCM",
AK1023="No root CAuse","No root cause",
AK1023="ODU HS","PDH",
AK1023="IP &amp; VLAN","PDH",
AK1023="Warehouse HUAWEI","SPARE-ISSUE",
AK1023="SPARE-HS","SPARE-ISSUE",
AK1023="Power Telco","BSS",AK1023="no impacts","no impacts"
),"")</f>
        <v>No root cause</v>
      </c>
      <c r="AJ1023" s="56" t="str" cm="1">
        <f t="array" ref="AJ1023">IFERROR(_xlfn.IFS(
AK1023="MPR ISSUE","TX ISSUE",
AK1023="BSS Hardware Issue","RAN ISSUE",
AK1023="Sites strategiques, MLL, Pylone, etc.","ENVTECH",
AK1023="AKTIVCO DEFAUT GE &amp; POWER Cabinet","POWER ISSUE",
AK1023="AKTIVCO Coupure ENEO &amp; Baisse de tension","POWER ISSUE",
AK1023="Coupure ENEO &amp; Baisse de tension","POWER ISSUE",
AK1023="Defaut GE &amp; POWER Cabinet","POWER ISSUE",
AK1023="Sharing","POWER ISSUE",
AK1023="Sites strategiques &amp; DataCenter","POWER ISSUE",
AK1023="Exclu","Exclu",
AK1023="SAT","TX ISSUE",
AK1023="SPARE-ISSUE","SPARE-ISSUE",
AK1023="Fiber CAmtel","TX ISSUE",
AK1023="Fiber AOF","TX ISSUE",
AK1023="Projet OCM (HUAWEI)","TRAVAUX-HUAWEI",
AK1023="Projet OCM (NOKIA)","TRAVAUX -NOKIA",
AK1023="ACCESS-ISSUE","ACCESS-ISSUE",
AK1023="Projet OCM (ZTE, NOKIA, autres projets)","TRAVAUX OCM",
AK1023="No root CAuse","No root cause",
AK1023="ODU HS","TX ISSUE",
AK1023="IP &amp; VLAN","TX ISSUE",
AK1023="Warehouse HUAWEI","SPARE-ISSUE",
AK1023="SPARE-HS","SPARE-ISSUE",
AK1023="Power Telco","RAN ISSUE",AK1023="no impacts","no impacts"
),"")</f>
        <v>No root cause</v>
      </c>
      <c r="AK1023" s="81" t="s">
        <v>5620</v>
      </c>
      <c r="AL1023" s="56" t="str" cm="1">
        <f t="array" ref="AL1023">IFERROR(_xlfn.IFS(
AK1023="MPR ISSUE","ACTIVE",
AK1023="BSS Hardware Issue","ACTIVE",
AK1023="Sites strategiques, MLL, Pylone, etc.","PASSIVE",
AK1023="AKTIVCO DEFAUT GE &amp; POWER Cabinet","PASSIVE",
AK1023="AKTIVCO Coupure ENEO &amp; Baisse de tension","PASSIVE",
AK1023="Coupure ENEO &amp; Baisse de tension","PASSIVE",
AK1023="Defaut GE &amp; POWER Cabinet","PASSIVE",
AK1023="Sharing","PASSIVE",
AK1023="Sites strategiques &amp; DataCenter","PASSIVE",
AK1023="Exclu","Exclu",
AK1023="SAT","ACTIVE",
AK1023="SPARE-ISSUE","SPARE-ISSUE",
AK1023="Fiber CAmtel","ACTIVE",
AK1023="Fiber AOF","ACTIVE",
AK1023="Projet OCM (HUAWEI)","PLANNED WORKS",
AK1023="Projet OCM (NOKIA)","PLANNED WORKS",
AK1023="ACCESS-ISSUE","ACCESS-ISSUE",
AK1023="Projet OCM (ZTE, NOKIA, autres projets)","PLANNED WORKS",
AK1023="No root CAuse","No root cause",
AK1023="ODU HS","ACTIVE",
AK1023="IP &amp; VLAN","ACTIVE",
AK1023="Warehouse HUAWEI","SPARE-ISSUE",
AK1023="SPARE-HS","SPARE-ISSUE",
AK1023="Power Telco","ACTIVE", AK1023="no impacts","no impacts"
),"")</f>
        <v>No root cause</v>
      </c>
      <c r="AM1023" s="108" t="s">
        <v>5537</v>
      </c>
      <c r="AN1023" s="117" t="s">
        <v>4776</v>
      </c>
      <c r="AP1023" s="23" t="s">
        <v>5537</v>
      </c>
      <c r="AQ1023" s="23" t="s">
        <v>5537</v>
      </c>
      <c r="AR1023" s="7"/>
      <c r="AS1023" s="6"/>
      <c r="AT1023" s="7"/>
      <c r="AU1023" s="3" t="s">
        <v>5537</v>
      </c>
      <c r="AV1023" s="24" t="s">
        <v>5537</v>
      </c>
      <c r="AW1023" s="24" t="s">
        <v>5537</v>
      </c>
      <c r="AX1023" s="24" t="s">
        <v>5537</v>
      </c>
      <c r="AY1023" s="24" t="s">
        <v>5537</v>
      </c>
      <c r="AZ1023" s="24" t="s">
        <v>5537</v>
      </c>
      <c r="BA1023" s="24" t="s">
        <v>5537</v>
      </c>
      <c r="BB1023" s="24" t="s">
        <v>5537</v>
      </c>
      <c r="BC1023" s="24" t="s">
        <v>5537</v>
      </c>
      <c r="BD1023" s="24" t="s">
        <v>5537</v>
      </c>
      <c r="BE1023" s="24" t="s">
        <v>5537</v>
      </c>
      <c r="BF1023" s="24" t="s">
        <v>5537</v>
      </c>
      <c r="BG1023" s="24" t="s">
        <v>5537</v>
      </c>
      <c r="BH1023" s="24" t="s">
        <v>5537</v>
      </c>
      <c r="BI1023" s="9" t="s">
        <v>5537</v>
      </c>
      <c r="BJ1023" s="14"/>
      <c r="BK1023" s="14" t="s">
        <v>5537</v>
      </c>
      <c r="BL1023" s="14" t="str">
        <f>_xlfn.XLOOKUP(B1023,'[4]cell downs 18042026 17h'!$B:$B,'[4]cell downs 18042026 17h'!$B:$B,"")</f>
        <v/>
      </c>
      <c r="BM1023" s="14" t="str">
        <f>_xlfn.XLOOKUP(B1023,'[5]Cells Huawei 19042026 15h'!$B:$B,'[5]Cells Huawei 19042026 15h'!$B:$B,"")</f>
        <v/>
      </c>
      <c r="BN1023" s="9" t="str">
        <f>_xlfn.XLOOKUP(B1023,'[6]cells down 19042026 9H40'!$B:$B,'[6]cells down 19042026 9H40'!$B:$B,"")</f>
        <v/>
      </c>
      <c r="BO1023" s="9" t="s">
        <v>5537</v>
      </c>
      <c r="BP1023" s="9" t="s">
        <v>5537</v>
      </c>
    </row>
    <row r="1024" spans="1:68" s="9" customFormat="1" x14ac:dyDescent="0.35">
      <c r="A1024" s="1" t="s">
        <v>4827</v>
      </c>
      <c r="B1024" s="8" t="s">
        <v>4828</v>
      </c>
      <c r="C1024" s="3" t="str">
        <f>_xlfn.XLOOKUP(B1024,'[1]daily break down'!$D:$D,'[1]daily break down'!$E:$E,"")</f>
        <v>ADAMAOUA</v>
      </c>
      <c r="D1024" s="1" t="s">
        <v>11</v>
      </c>
      <c r="E1024" s="1" t="s">
        <v>12</v>
      </c>
      <c r="F1024" s="3" t="s">
        <v>90</v>
      </c>
      <c r="G1024" s="1" t="s">
        <v>4827</v>
      </c>
      <c r="H1024" s="39" t="str">
        <f>_xlfn.XLOOKUP(B1024,[2]CALCULATION!$B:$B,[2]CALCULATION!$H:$H,"")</f>
        <v>Huawei</v>
      </c>
      <c r="I1024" s="34">
        <v>0</v>
      </c>
      <c r="J1024" s="34">
        <v>0</v>
      </c>
      <c r="K1024" s="34">
        <v>0</v>
      </c>
      <c r="L1024" s="34">
        <v>0</v>
      </c>
      <c r="M1024" s="34">
        <v>0</v>
      </c>
      <c r="N1024" s="34">
        <v>0</v>
      </c>
      <c r="O1024" s="34">
        <v>0</v>
      </c>
      <c r="P1024" s="34">
        <v>0</v>
      </c>
      <c r="Q1024" s="34">
        <v>0</v>
      </c>
      <c r="R1024" s="34">
        <v>0</v>
      </c>
      <c r="S1024" s="109">
        <v>0</v>
      </c>
      <c r="T1024" s="109">
        <f>_xlfn.XLOOKUP(B1024,'[3]Nur des jours'!$B:$B,'[3]Nur des jours'!$U:$U,"")</f>
        <v>0</v>
      </c>
      <c r="U1024" s="109">
        <v>0</v>
      </c>
      <c r="V1024" s="109">
        <v>0</v>
      </c>
      <c r="W1024" s="109">
        <v>0</v>
      </c>
      <c r="X1024" s="109">
        <v>0</v>
      </c>
      <c r="Y1024" s="109">
        <v>2.8222049578664108</v>
      </c>
      <c r="Z1024" s="109">
        <v>0</v>
      </c>
      <c r="AA1024" s="109">
        <v>0</v>
      </c>
      <c r="AB1024" s="109">
        <v>0</v>
      </c>
      <c r="AC1024" s="109">
        <v>0</v>
      </c>
      <c r="AD1024" s="109">
        <v>0</v>
      </c>
      <c r="AE1024" s="109">
        <v>0</v>
      </c>
      <c r="AF1024" s="109">
        <v>0</v>
      </c>
      <c r="AG1024" s="57" t="str">
        <f>_xlfn.XLOOKUP(B1024,[3]CALCULATION!$B:$B,[3]CALCULATION!$M:$M,"")</f>
        <v>Operationnel</v>
      </c>
      <c r="AH1024" s="57"/>
      <c r="AI1024" s="56" t="str" cm="1">
        <f t="array" ref="AI1024">IFERROR(_xlfn.IFS(
AK1024="MPR ISSUE","PDH",
AK1024="BSS Hardware Issue","BSS",
AK1024="Sites strategiques, MLL, Pylone, etc.","ENVTECH",
AK1024="AKTIVCO DEFAUT GE &amp; POWER Cabinet","AKTIVCO",
AK1024="AKTIVCO Coupure ENEO &amp; Baisse de tension","AKTIVCO GRID ONLY",
AK1024="Coupure ENEO &amp; Baisse de tension","IHS GRID ONLY",
AK1024="Defaut GE &amp; POWER Cabinet","IHS",
AK1024="Sharing","Partners",
AK1024="Sites strategiques &amp; DataCenter","SST &amp; DC",
AK1024="Exclu","Exclu",
AK1024="SAT","SAT",
AK1024="SPARE-ISSUE","SPARE-ISSUE",
AK1024="Fiber CAmtel","TRANS_FO_CAMTEL",
AK1024="Fiber AOF","Fiber AOF",
AK1024="Projet OCM (HUAWEI)","TRAVAUX-HUAWEI",
AK1024="Projet OCM (NOKIA)","TRAVAUX-NOKIA",
AK1024="ACCESS-ISSUE","ACCESS-ISSUE",
AK1024="Projet OCM (ZTE, NOKIA, autres projets)","TRAVAUX OCM",
AK1024="No root CAuse","No root cause",
AK1024="ODU HS","PDH",
AK1024="IP &amp; VLAN","PDH",
AK1024="Warehouse HUAWEI","SPARE-ISSUE",
AK1024="SPARE-HS","SPARE-ISSUE",
AK1024="Power Telco","BSS",AK1024="no impacts","no impacts"
),"")</f>
        <v>PDH</v>
      </c>
      <c r="AJ1024" s="56" t="str" cm="1">
        <f t="array" ref="AJ1024">IFERROR(_xlfn.IFS(
AK1024="MPR ISSUE","TX ISSUE",
AK1024="BSS Hardware Issue","RAN ISSUE",
AK1024="Sites strategiques, MLL, Pylone, etc.","ENVTECH",
AK1024="AKTIVCO DEFAUT GE &amp; POWER Cabinet","POWER ISSUE",
AK1024="AKTIVCO Coupure ENEO &amp; Baisse de tension","POWER ISSUE",
AK1024="Coupure ENEO &amp; Baisse de tension","POWER ISSUE",
AK1024="Defaut GE &amp; POWER Cabinet","POWER ISSUE",
AK1024="Sharing","POWER ISSUE",
AK1024="Sites strategiques &amp; DataCenter","POWER ISSUE",
AK1024="Exclu","Exclu",
AK1024="SAT","TX ISSUE",
AK1024="SPARE-ISSUE","SPARE-ISSUE",
AK1024="Fiber CAmtel","TX ISSUE",
AK1024="Fiber AOF","TX ISSUE",
AK1024="Projet OCM (HUAWEI)","TRAVAUX-HUAWEI",
AK1024="Projet OCM (NOKIA)","TRAVAUX -NOKIA",
AK1024="ACCESS-ISSUE","ACCESS-ISSUE",
AK1024="Projet OCM (ZTE, NOKIA, autres projets)","TRAVAUX OCM",
AK1024="No root CAuse","No root cause",
AK1024="ODU HS","TX ISSUE",
AK1024="IP &amp; VLAN","TX ISSUE",
AK1024="Warehouse HUAWEI","SPARE-ISSUE",
AK1024="SPARE-HS","SPARE-ISSUE",
AK1024="Power Telco","RAN ISSUE",AK1024="no impacts","no impacts"
),"")</f>
        <v>TX ISSUE</v>
      </c>
      <c r="AK1024" s="81" t="s">
        <v>5618</v>
      </c>
      <c r="AL1024" s="56" t="str" cm="1">
        <f t="array" ref="AL1024">IFERROR(_xlfn.IFS(
AK1024="MPR ISSUE","ACTIVE",
AK1024="BSS Hardware Issue","ACTIVE",
AK1024="Sites strategiques, MLL, Pylone, etc.","PASSIVE",
AK1024="AKTIVCO DEFAUT GE &amp; POWER Cabinet","PASSIVE",
AK1024="AKTIVCO Coupure ENEO &amp; Baisse de tension","PASSIVE",
AK1024="Coupure ENEO &amp; Baisse de tension","PASSIVE",
AK1024="Defaut GE &amp; POWER Cabinet","PASSIVE",
AK1024="Sharing","PASSIVE",
AK1024="Sites strategiques &amp; DataCenter","PASSIVE",
AK1024="Exclu","Exclu",
AK1024="SAT","ACTIVE",
AK1024="SPARE-ISSUE","SPARE-ISSUE",
AK1024="Fiber CAmtel","ACTIVE",
AK1024="Fiber AOF","ACTIVE",
AK1024="Projet OCM (HUAWEI)","PLANNED WORKS",
AK1024="Projet OCM (NOKIA)","PLANNED WORKS",
AK1024="ACCESS-ISSUE","ACCESS-ISSUE",
AK1024="Projet OCM (ZTE, NOKIA, autres projets)","PLANNED WORKS",
AK1024="No root CAuse","No root cause",
AK1024="ODU HS","ACTIVE",
AK1024="IP &amp; VLAN","ACTIVE",
AK1024="Warehouse HUAWEI","SPARE-ISSUE",
AK1024="SPARE-HS","SPARE-ISSUE",
AK1024="Power Telco","ACTIVE", AK1024="no impacts","no impacts"
),"")</f>
        <v>ACTIVE</v>
      </c>
      <c r="AM1024" s="108" t="s">
        <v>5814</v>
      </c>
      <c r="AN1024" s="227" t="s">
        <v>2932</v>
      </c>
      <c r="AO1024" s="9" t="s">
        <v>6068</v>
      </c>
      <c r="AP1024" s="23" t="s">
        <v>5703</v>
      </c>
      <c r="AQ1024" s="23" t="s">
        <v>5537</v>
      </c>
      <c r="AR1024" s="7"/>
      <c r="AS1024" s="6"/>
      <c r="AT1024" s="7"/>
      <c r="AU1024" s="3" t="s">
        <v>5537</v>
      </c>
      <c r="AV1024" s="24" t="s">
        <v>5537</v>
      </c>
      <c r="AW1024" s="24" t="s">
        <v>5537</v>
      </c>
      <c r="AX1024" s="24" t="s">
        <v>5537</v>
      </c>
      <c r="AY1024" s="24" t="s">
        <v>5537</v>
      </c>
      <c r="AZ1024" s="24" t="s">
        <v>5537</v>
      </c>
      <c r="BA1024" s="24" t="s">
        <v>5537</v>
      </c>
      <c r="BB1024" s="24" t="s">
        <v>5537</v>
      </c>
      <c r="BC1024" s="24" t="s">
        <v>5537</v>
      </c>
      <c r="BD1024" s="24" t="s">
        <v>5537</v>
      </c>
      <c r="BE1024" s="24" t="s">
        <v>5537</v>
      </c>
      <c r="BF1024" s="24" t="s">
        <v>5537</v>
      </c>
      <c r="BG1024" s="24" t="s">
        <v>6379</v>
      </c>
      <c r="BH1024" s="24" t="s">
        <v>5537</v>
      </c>
      <c r="BI1024" s="9" t="s">
        <v>5537</v>
      </c>
      <c r="BJ1024" s="14"/>
      <c r="BK1024" s="14" t="s">
        <v>5537</v>
      </c>
      <c r="BL1024" s="14" t="str">
        <f>_xlfn.XLOOKUP(B1024,'[4]cell downs 18042026 17h'!$B:$B,'[4]cell downs 18042026 17h'!$B:$B,"")</f>
        <v/>
      </c>
      <c r="BM1024" s="14" t="str">
        <f>_xlfn.XLOOKUP(B1024,'[5]Cells Huawei 19042026 15h'!$B:$B,'[5]Cells Huawei 19042026 15h'!$B:$B,"")</f>
        <v>ADM_012</v>
      </c>
      <c r="BN1024" s="9" t="str">
        <f>_xlfn.XLOOKUP(B1024,'[6]cells down 19042026 9H40'!$B:$B,'[6]cells down 19042026 9H40'!$B:$B,"")</f>
        <v/>
      </c>
      <c r="BO1024" s="9" t="s">
        <v>4828</v>
      </c>
      <c r="BP1024" s="9" t="s">
        <v>12</v>
      </c>
    </row>
    <row r="1025" spans="1:68" s="9" customFormat="1" x14ac:dyDescent="0.35">
      <c r="A1025" s="1" t="s">
        <v>2589</v>
      </c>
      <c r="B1025" s="8" t="s">
        <v>2590</v>
      </c>
      <c r="C1025" s="3" t="str">
        <f>_xlfn.XLOOKUP(B1025,'[1]daily break down'!$D:$D,'[1]daily break down'!$E:$E,"")</f>
        <v>SUD-OUEST</v>
      </c>
      <c r="D1025" s="1" t="s">
        <v>11</v>
      </c>
      <c r="E1025" s="1" t="s">
        <v>12</v>
      </c>
      <c r="F1025" s="3" t="s">
        <v>13</v>
      </c>
      <c r="G1025" s="1" t="s">
        <v>63</v>
      </c>
      <c r="H1025" s="39" t="str">
        <f>_xlfn.XLOOKUP(B1025,[2]CALCULATION!$B:$B,[2]CALCULATION!$H:$H,"")</f>
        <v>Huawei</v>
      </c>
      <c r="I1025" s="34">
        <v>0</v>
      </c>
      <c r="J1025" s="34">
        <v>0</v>
      </c>
      <c r="K1025" s="34">
        <v>0</v>
      </c>
      <c r="L1025" s="34">
        <v>0</v>
      </c>
      <c r="M1025" s="34">
        <v>0</v>
      </c>
      <c r="N1025" s="34">
        <v>0</v>
      </c>
      <c r="O1025" s="34">
        <v>0</v>
      </c>
      <c r="P1025" s="34">
        <v>0</v>
      </c>
      <c r="Q1025" s="34">
        <v>2.6639364728778396</v>
      </c>
      <c r="R1025" s="34">
        <v>0</v>
      </c>
      <c r="S1025" s="109">
        <v>0</v>
      </c>
      <c r="T1025" s="109">
        <f>_xlfn.XLOOKUP(B1025,'[3]Nur des jours'!$B:$B,'[3]Nur des jours'!$U:$U,"")</f>
        <v>0</v>
      </c>
      <c r="U1025" s="109">
        <v>0</v>
      </c>
      <c r="V1025" s="109">
        <v>0.98726076025945042</v>
      </c>
      <c r="W1025" s="109">
        <v>0</v>
      </c>
      <c r="X1025" s="109">
        <v>0</v>
      </c>
      <c r="Y1025" s="109">
        <v>2.7763866416690206</v>
      </c>
      <c r="Z1025" s="109">
        <v>0</v>
      </c>
      <c r="AA1025" s="109">
        <v>0</v>
      </c>
      <c r="AB1025" s="109">
        <v>0</v>
      </c>
      <c r="AC1025" s="109">
        <v>0</v>
      </c>
      <c r="AD1025" s="109">
        <v>0</v>
      </c>
      <c r="AE1025" s="109">
        <v>0</v>
      </c>
      <c r="AF1025" s="109">
        <v>0</v>
      </c>
      <c r="AG1025" s="57" t="str">
        <f>_xlfn.XLOOKUP(B1025,[3]CALCULATION!$B:$B,[3]CALCULATION!$M:$M,"")</f>
        <v>Operationnel</v>
      </c>
      <c r="AH1025" s="57"/>
      <c r="AI1025" s="56" t="str" cm="1">
        <f t="array" ref="AI1025">IFERROR(_xlfn.IFS(
AK1025="MPR ISSUE","PDH",
AK1025="BSS Hardware Issue","BSS",
AK1025="Sites strategiques, MLL, Pylone, etc.","ENVTECH",
AK1025="AKTIVCO DEFAUT GE &amp; POWER Cabinet","AKTIVCO",
AK1025="AKTIVCO Coupure ENEO &amp; Baisse de tension","AKTIVCO GRID ONLY",
AK1025="Coupure ENEO &amp; Baisse de tension","IHS GRID ONLY",
AK1025="Defaut GE &amp; POWER Cabinet","IHS",
AK1025="Sharing","Partners",
AK1025="Sites strategiques &amp; DataCenter","SST &amp; DC",
AK1025="Exclu","Exclu",
AK1025="SAT","SAT",
AK1025="SPARE-ISSUE","SPARE-ISSUE",
AK1025="Fiber CAmtel","TRANS_FO_CAMTEL",
AK1025="Fiber AOF","Fiber AOF",
AK1025="Projet OCM (HUAWEI)","TRAVAUX-HUAWEI",
AK1025="Projet OCM (NOKIA)","TRAVAUX-NOKIA",
AK1025="ACCESS-ISSUE","ACCESS-ISSUE",
AK1025="Projet OCM (ZTE, NOKIA, autres projets)","TRAVAUX OCM",
AK1025="No root CAuse","No root cause",
AK1025="ODU HS","PDH",
AK1025="IP &amp; VLAN","PDH",
AK1025="Warehouse HUAWEI","SPARE-ISSUE",
AK1025="SPARE-HS","SPARE-ISSUE",
AK1025="Power Telco","BSS",AK1025="no impacts","no impacts"
),"")</f>
        <v>No root cause</v>
      </c>
      <c r="AJ1025" s="56" t="str" cm="1">
        <f t="array" ref="AJ1025">IFERROR(_xlfn.IFS(
AK1025="MPR ISSUE","TX ISSUE",
AK1025="BSS Hardware Issue","RAN ISSUE",
AK1025="Sites strategiques, MLL, Pylone, etc.","ENVTECH",
AK1025="AKTIVCO DEFAUT GE &amp; POWER Cabinet","POWER ISSUE",
AK1025="AKTIVCO Coupure ENEO &amp; Baisse de tension","POWER ISSUE",
AK1025="Coupure ENEO &amp; Baisse de tension","POWER ISSUE",
AK1025="Defaut GE &amp; POWER Cabinet","POWER ISSUE",
AK1025="Sharing","POWER ISSUE",
AK1025="Sites strategiques &amp; DataCenter","POWER ISSUE",
AK1025="Exclu","Exclu",
AK1025="SAT","TX ISSUE",
AK1025="SPARE-ISSUE","SPARE-ISSUE",
AK1025="Fiber CAmtel","TX ISSUE",
AK1025="Fiber AOF","TX ISSUE",
AK1025="Projet OCM (HUAWEI)","TRAVAUX-HUAWEI",
AK1025="Projet OCM (NOKIA)","TRAVAUX -NOKIA",
AK1025="ACCESS-ISSUE","ACCESS-ISSUE",
AK1025="Projet OCM (ZTE, NOKIA, autres projets)","TRAVAUX OCM",
AK1025="No root CAuse","No root cause",
AK1025="ODU HS","TX ISSUE",
AK1025="IP &amp; VLAN","TX ISSUE",
AK1025="Warehouse HUAWEI","SPARE-ISSUE",
AK1025="SPARE-HS","SPARE-ISSUE",
AK1025="Power Telco","RAN ISSUE",AK1025="no impacts","no impacts"
),"")</f>
        <v>No root cause</v>
      </c>
      <c r="AK1025" s="81" t="s">
        <v>5620</v>
      </c>
      <c r="AL1025" s="56" t="str" cm="1">
        <f t="array" ref="AL1025">IFERROR(_xlfn.IFS(
AK1025="MPR ISSUE","ACTIVE",
AK1025="BSS Hardware Issue","ACTIVE",
AK1025="Sites strategiques, MLL, Pylone, etc.","PASSIVE",
AK1025="AKTIVCO DEFAUT GE &amp; POWER Cabinet","PASSIVE",
AK1025="AKTIVCO Coupure ENEO &amp; Baisse de tension","PASSIVE",
AK1025="Coupure ENEO &amp; Baisse de tension","PASSIVE",
AK1025="Defaut GE &amp; POWER Cabinet","PASSIVE",
AK1025="Sharing","PASSIVE",
AK1025="Sites strategiques &amp; DataCenter","PASSIVE",
AK1025="Exclu","Exclu",
AK1025="SAT","ACTIVE",
AK1025="SPARE-ISSUE","SPARE-ISSUE",
AK1025="Fiber CAmtel","ACTIVE",
AK1025="Fiber AOF","ACTIVE",
AK1025="Projet OCM (HUAWEI)","PLANNED WORKS",
AK1025="Projet OCM (NOKIA)","PLANNED WORKS",
AK1025="ACCESS-ISSUE","ACCESS-ISSUE",
AK1025="Projet OCM (ZTE, NOKIA, autres projets)","PLANNED WORKS",
AK1025="No root CAuse","No root cause",
AK1025="ODU HS","ACTIVE",
AK1025="IP &amp; VLAN","ACTIVE",
AK1025="Warehouse HUAWEI","SPARE-ISSUE",
AK1025="SPARE-HS","SPARE-ISSUE",
AK1025="Power Telco","ACTIVE", AK1025="no impacts","no impacts"
),"")</f>
        <v>No root cause</v>
      </c>
      <c r="AM1025" s="108" t="s">
        <v>5537</v>
      </c>
      <c r="AN1025" s="117" t="s">
        <v>2590</v>
      </c>
      <c r="AP1025" s="23" t="s">
        <v>5537</v>
      </c>
      <c r="AQ1025" s="23" t="s">
        <v>5537</v>
      </c>
      <c r="AR1025" s="7"/>
      <c r="AS1025" s="6"/>
      <c r="AT1025" s="7"/>
      <c r="AU1025" s="3" t="s">
        <v>5537</v>
      </c>
      <c r="AV1025" s="24" t="s">
        <v>5537</v>
      </c>
      <c r="AW1025" s="24" t="s">
        <v>5537</v>
      </c>
      <c r="AX1025" s="24" t="s">
        <v>5537</v>
      </c>
      <c r="AY1025" s="24" t="s">
        <v>5537</v>
      </c>
      <c r="AZ1025" s="24" t="s">
        <v>5537</v>
      </c>
      <c r="BA1025" s="24" t="s">
        <v>5537</v>
      </c>
      <c r="BB1025" s="24" t="s">
        <v>5537</v>
      </c>
      <c r="BC1025" s="24" t="s">
        <v>5537</v>
      </c>
      <c r="BD1025" s="24" t="s">
        <v>5537</v>
      </c>
      <c r="BE1025" s="24" t="s">
        <v>5537</v>
      </c>
      <c r="BF1025" s="24" t="s">
        <v>5537</v>
      </c>
      <c r="BG1025" s="24" t="s">
        <v>5537</v>
      </c>
      <c r="BH1025" s="24" t="s">
        <v>5537</v>
      </c>
      <c r="BI1025" s="9" t="s">
        <v>5537</v>
      </c>
      <c r="BJ1025" s="14"/>
      <c r="BK1025" s="14" t="s">
        <v>5537</v>
      </c>
      <c r="BL1025" s="14" t="str">
        <f>_xlfn.XLOOKUP(B1025,'[4]cell downs 18042026 17h'!$B:$B,'[4]cell downs 18042026 17h'!$B:$B,"")</f>
        <v/>
      </c>
      <c r="BM1025" s="14" t="str">
        <f>_xlfn.XLOOKUP(B1025,'[5]Cells Huawei 19042026 15h'!$B:$B,'[5]Cells Huawei 19042026 15h'!$B:$B,"")</f>
        <v/>
      </c>
      <c r="BN1025" s="9" t="str">
        <f>_xlfn.XLOOKUP(B1025,'[6]cells down 19042026 9H40'!$B:$B,'[6]cells down 19042026 9H40'!$B:$B,"")</f>
        <v/>
      </c>
      <c r="BO1025" s="9" t="s">
        <v>2590</v>
      </c>
      <c r="BP1025" s="9" t="s">
        <v>66</v>
      </c>
    </row>
    <row r="1026" spans="1:68" s="9" customFormat="1" x14ac:dyDescent="0.35">
      <c r="A1026" s="1" t="s">
        <v>4042</v>
      </c>
      <c r="B1026" s="1" t="s">
        <v>4043</v>
      </c>
      <c r="C1026" s="3" t="str">
        <f>_xlfn.XLOOKUP(B1026,'[1]daily break down'!$D:$D,'[1]daily break down'!$E:$E,"")</f>
        <v>ADAMAOUA</v>
      </c>
      <c r="D1026" s="1" t="s">
        <v>21</v>
      </c>
      <c r="E1026" s="1" t="s">
        <v>563</v>
      </c>
      <c r="F1026" s="3" t="s">
        <v>90</v>
      </c>
      <c r="G1026" s="1" t="s">
        <v>1494</v>
      </c>
      <c r="H1026" s="39" t="str">
        <f>_xlfn.XLOOKUP(B1026,[2]CALCULATION!$B:$B,[2]CALCULATION!$H:$H,"")</f>
        <v>HUAWEI</v>
      </c>
      <c r="I1026" s="34">
        <v>0</v>
      </c>
      <c r="J1026" s="34">
        <v>0</v>
      </c>
      <c r="K1026" s="34">
        <v>0</v>
      </c>
      <c r="L1026" s="34">
        <v>0</v>
      </c>
      <c r="M1026" s="34">
        <v>0</v>
      </c>
      <c r="N1026" s="34">
        <v>0</v>
      </c>
      <c r="O1026" s="34">
        <v>0</v>
      </c>
      <c r="P1026" s="34">
        <v>0</v>
      </c>
      <c r="Q1026" s="34">
        <v>0</v>
      </c>
      <c r="R1026" s="34">
        <v>0</v>
      </c>
      <c r="S1026" s="109">
        <v>0</v>
      </c>
      <c r="T1026" s="109">
        <f>_xlfn.XLOOKUP(B1026,'[3]Nur des jours'!$B:$B,'[3]Nur des jours'!$U:$U,"")</f>
        <v>0</v>
      </c>
      <c r="U1026" s="109">
        <v>0</v>
      </c>
      <c r="V1026" s="109">
        <v>0.17082438012401799</v>
      </c>
      <c r="W1026" s="109">
        <v>1.2280343175442954</v>
      </c>
      <c r="X1026" s="109">
        <v>2.3567985891739647</v>
      </c>
      <c r="Y1026" s="109">
        <v>2.7593719769542258</v>
      </c>
      <c r="Z1026" s="109">
        <v>0</v>
      </c>
      <c r="AA1026" s="109">
        <v>0</v>
      </c>
      <c r="AB1026" s="109">
        <v>0</v>
      </c>
      <c r="AC1026" s="109">
        <v>0</v>
      </c>
      <c r="AD1026" s="109">
        <v>0</v>
      </c>
      <c r="AE1026" s="109">
        <v>0</v>
      </c>
      <c r="AF1026" s="109">
        <v>0</v>
      </c>
      <c r="AG1026" s="57" t="str">
        <f>_xlfn.XLOOKUP(B1026,[3]CALCULATION!$B:$B,[3]CALCULATION!$M:$M,"")</f>
        <v>Operationnel</v>
      </c>
      <c r="AH1026" s="57"/>
      <c r="AI1026" s="56" t="str" cm="1">
        <f t="array" ref="AI1026">IFERROR(_xlfn.IFS(
AK1026="MPR ISSUE","PDH",
AK1026="BSS Hardware Issue","BSS",
AK1026="Sites strategiques, MLL, Pylone, etc.","ENVTECH",
AK1026="AKTIVCO DEFAUT GE &amp; POWER Cabinet","AKTIVCO",
AK1026="AKTIVCO Coupure ENEO &amp; Baisse de tension","AKTIVCO GRID ONLY",
AK1026="Coupure ENEO &amp; Baisse de tension","IHS GRID ONLY",
AK1026="Defaut GE &amp; POWER Cabinet","IHS",
AK1026="Sharing","Partners",
AK1026="Sites strategiques &amp; DataCenter","SST &amp; DC",
AK1026="Exclu","Exclu",
AK1026="SAT","SAT",
AK1026="SPARE-ISSUE","SPARE-ISSUE",
AK1026="Fiber CAmtel","TRANS_FO_CAMTEL",
AK1026="Fiber AOF","Fiber AOF",
AK1026="Projet OCM (HUAWEI)","TRAVAUX-HUAWEI",
AK1026="Projet OCM (NOKIA)","TRAVAUX-NOKIA",
AK1026="ACCESS-ISSUE","ACCESS-ISSUE",
AK1026="Projet OCM (ZTE, NOKIA, autres projets)","TRAVAUX OCM",
AK1026="No root CAuse","No root cause",
AK1026="ODU HS","PDH",
AK1026="IP &amp; VLAN","PDH",
AK1026="Warehouse HUAWEI","SPARE-ISSUE",
AK1026="SPARE-HS","SPARE-ISSUE",
AK1026="Power Telco","BSS",AK1026="no impacts","no impacts"
),"")</f>
        <v>No root cause</v>
      </c>
      <c r="AJ1026" s="56" t="str" cm="1">
        <f t="array" ref="AJ1026">IFERROR(_xlfn.IFS(
AK1026="MPR ISSUE","TX ISSUE",
AK1026="BSS Hardware Issue","RAN ISSUE",
AK1026="Sites strategiques, MLL, Pylone, etc.","ENVTECH",
AK1026="AKTIVCO DEFAUT GE &amp; POWER Cabinet","POWER ISSUE",
AK1026="AKTIVCO Coupure ENEO &amp; Baisse de tension","POWER ISSUE",
AK1026="Coupure ENEO &amp; Baisse de tension","POWER ISSUE",
AK1026="Defaut GE &amp; POWER Cabinet","POWER ISSUE",
AK1026="Sharing","POWER ISSUE",
AK1026="Sites strategiques &amp; DataCenter","POWER ISSUE",
AK1026="Exclu","Exclu",
AK1026="SAT","TX ISSUE",
AK1026="SPARE-ISSUE","SPARE-ISSUE",
AK1026="Fiber CAmtel","TX ISSUE",
AK1026="Fiber AOF","TX ISSUE",
AK1026="Projet OCM (HUAWEI)","TRAVAUX-HUAWEI",
AK1026="Projet OCM (NOKIA)","TRAVAUX -NOKIA",
AK1026="ACCESS-ISSUE","ACCESS-ISSUE",
AK1026="Projet OCM (ZTE, NOKIA, autres projets)","TRAVAUX OCM",
AK1026="No root CAuse","No root cause",
AK1026="ODU HS","TX ISSUE",
AK1026="IP &amp; VLAN","TX ISSUE",
AK1026="Warehouse HUAWEI","SPARE-ISSUE",
AK1026="SPARE-HS","SPARE-ISSUE",
AK1026="Power Telco","RAN ISSUE",AK1026="no impacts","no impacts"
),"")</f>
        <v>No root cause</v>
      </c>
      <c r="AK1026" s="81" t="s">
        <v>5620</v>
      </c>
      <c r="AL1026" s="56" t="str" cm="1">
        <f t="array" ref="AL1026">IFERROR(_xlfn.IFS(
AK1026="MPR ISSUE","ACTIVE",
AK1026="BSS Hardware Issue","ACTIVE",
AK1026="Sites strategiques, MLL, Pylone, etc.","PASSIVE",
AK1026="AKTIVCO DEFAUT GE &amp; POWER Cabinet","PASSIVE",
AK1026="AKTIVCO Coupure ENEO &amp; Baisse de tension","PASSIVE",
AK1026="Coupure ENEO &amp; Baisse de tension","PASSIVE",
AK1026="Defaut GE &amp; POWER Cabinet","PASSIVE",
AK1026="Sharing","PASSIVE",
AK1026="Sites strategiques &amp; DataCenter","PASSIVE",
AK1026="Exclu","Exclu",
AK1026="SAT","ACTIVE",
AK1026="SPARE-ISSUE","SPARE-ISSUE",
AK1026="Fiber CAmtel","ACTIVE",
AK1026="Fiber AOF","ACTIVE",
AK1026="Projet OCM (HUAWEI)","PLANNED WORKS",
AK1026="Projet OCM (NOKIA)","PLANNED WORKS",
AK1026="ACCESS-ISSUE","ACCESS-ISSUE",
AK1026="Projet OCM (ZTE, NOKIA, autres projets)","PLANNED WORKS",
AK1026="No root CAuse","No root cause",
AK1026="ODU HS","ACTIVE",
AK1026="IP &amp; VLAN","ACTIVE",
AK1026="Warehouse HUAWEI","SPARE-ISSUE",
AK1026="SPARE-HS","SPARE-ISSUE",
AK1026="Power Telco","ACTIVE", AK1026="no impacts","no impacts"
),"")</f>
        <v>No root cause</v>
      </c>
      <c r="AM1026" s="108" t="s">
        <v>5537</v>
      </c>
      <c r="AN1026" s="117" t="s">
        <v>4043</v>
      </c>
      <c r="AP1026" s="23" t="s">
        <v>5537</v>
      </c>
      <c r="AQ1026" s="23" t="s">
        <v>5537</v>
      </c>
      <c r="AR1026" s="7"/>
      <c r="AS1026" s="6"/>
      <c r="AT1026" s="7"/>
      <c r="AU1026" s="3" t="s">
        <v>5537</v>
      </c>
      <c r="AV1026" s="24" t="s">
        <v>5537</v>
      </c>
      <c r="AW1026" s="24" t="s">
        <v>5537</v>
      </c>
      <c r="AX1026" s="24" t="s">
        <v>5537</v>
      </c>
      <c r="AY1026" s="24" t="s">
        <v>5537</v>
      </c>
      <c r="AZ1026" s="24" t="s">
        <v>5537</v>
      </c>
      <c r="BA1026" s="24" t="s">
        <v>5537</v>
      </c>
      <c r="BB1026" s="24" t="s">
        <v>5537</v>
      </c>
      <c r="BC1026" s="24" t="s">
        <v>5537</v>
      </c>
      <c r="BD1026" s="24" t="s">
        <v>5537</v>
      </c>
      <c r="BE1026" s="24" t="s">
        <v>5537</v>
      </c>
      <c r="BF1026" s="24" t="s">
        <v>5537</v>
      </c>
      <c r="BG1026" s="24" t="s">
        <v>5537</v>
      </c>
      <c r="BH1026" s="24" t="s">
        <v>5537</v>
      </c>
      <c r="BI1026" s="9" t="s">
        <v>5537</v>
      </c>
      <c r="BJ1026" s="14"/>
      <c r="BK1026" s="14" t="s">
        <v>5537</v>
      </c>
      <c r="BL1026" s="14" t="str">
        <f>_xlfn.XLOOKUP(B1026,'[4]cell downs 18042026 17h'!$B:$B,'[4]cell downs 18042026 17h'!$B:$B,"")</f>
        <v/>
      </c>
      <c r="BM1026" s="14" t="str">
        <f>_xlfn.XLOOKUP(B1026,'[5]Cells Huawei 19042026 15h'!$B:$B,'[5]Cells Huawei 19042026 15h'!$B:$B,"")</f>
        <v/>
      </c>
      <c r="BN1026" s="9" t="str">
        <f>_xlfn.XLOOKUP(B1026,'[6]cells down 19042026 9H40'!$B:$B,'[6]cells down 19042026 9H40'!$B:$B,"")</f>
        <v/>
      </c>
      <c r="BO1026" s="9" t="s">
        <v>5537</v>
      </c>
      <c r="BP1026" s="9" t="s">
        <v>12</v>
      </c>
    </row>
    <row r="1027" spans="1:68" s="9" customFormat="1" x14ac:dyDescent="0.35">
      <c r="A1027" s="1" t="s">
        <v>4683</v>
      </c>
      <c r="B1027" s="8" t="s">
        <v>4684</v>
      </c>
      <c r="C1027" s="3" t="str">
        <f>_xlfn.XLOOKUP(B1027,'[1]daily break down'!$D:$D,'[1]daily break down'!$E:$E,"")</f>
        <v>Bafoussam</v>
      </c>
      <c r="D1027" s="1" t="s">
        <v>11</v>
      </c>
      <c r="E1027" s="1" t="s">
        <v>12</v>
      </c>
      <c r="F1027" s="3" t="s">
        <v>102</v>
      </c>
      <c r="G1027" s="1" t="s">
        <v>299</v>
      </c>
      <c r="H1027" s="39" t="str">
        <f>_xlfn.XLOOKUP(B1027,[2]CALCULATION!$B:$B,[2]CALCULATION!$H:$H,"")</f>
        <v>Huawei</v>
      </c>
      <c r="I1027" s="34">
        <v>0</v>
      </c>
      <c r="J1027" s="34">
        <v>0</v>
      </c>
      <c r="K1027" s="34">
        <v>0</v>
      </c>
      <c r="L1027" s="34">
        <v>0</v>
      </c>
      <c r="M1027" s="34">
        <v>0</v>
      </c>
      <c r="N1027" s="34">
        <v>0</v>
      </c>
      <c r="O1027" s="34">
        <v>0</v>
      </c>
      <c r="P1027" s="34">
        <v>0</v>
      </c>
      <c r="Q1027" s="34">
        <v>0</v>
      </c>
      <c r="R1027" s="34">
        <v>0</v>
      </c>
      <c r="S1027" s="109">
        <v>0</v>
      </c>
      <c r="T1027" s="109">
        <f>_xlfn.XLOOKUP(B1027,'[3]Nur des jours'!$B:$B,'[3]Nur des jours'!$U:$U,"")</f>
        <v>6.1638030664920258</v>
      </c>
      <c r="U1027" s="109">
        <v>6.1589340901113774</v>
      </c>
      <c r="V1027" s="109">
        <v>6.1638030664920258</v>
      </c>
      <c r="W1027" s="109">
        <v>6.1638030664920258</v>
      </c>
      <c r="X1027" s="109">
        <v>5.655806530777638</v>
      </c>
      <c r="Y1027" s="109">
        <v>2.6678601901076666</v>
      </c>
      <c r="Z1027" s="109">
        <v>0</v>
      </c>
      <c r="AA1027" s="109">
        <v>0</v>
      </c>
      <c r="AB1027" s="109">
        <v>0</v>
      </c>
      <c r="AC1027" s="109">
        <v>0</v>
      </c>
      <c r="AD1027" s="109">
        <v>0</v>
      </c>
      <c r="AE1027" s="109">
        <v>0</v>
      </c>
      <c r="AF1027" s="109">
        <v>0</v>
      </c>
      <c r="AG1027" s="57" t="str">
        <f>_xlfn.XLOOKUP(B1027,[3]CALCULATION!$B:$B,[3]CALCULATION!$M:$M,"")</f>
        <v>Operationnel</v>
      </c>
      <c r="AH1027" s="57"/>
      <c r="AI1027" s="56" t="str" cm="1">
        <f t="array" ref="AI1027">IFERROR(_xlfn.IFS(
AK1027="MPR ISSUE","PDH",
AK1027="BSS Hardware Issue","BSS",
AK1027="Sites strategiques, MLL, Pylone, etc.","ENVTECH",
AK1027="AKTIVCO DEFAUT GE &amp; POWER Cabinet","AKTIVCO",
AK1027="AKTIVCO Coupure ENEO &amp; Baisse de tension","AKTIVCO GRID ONLY",
AK1027="Coupure ENEO &amp; Baisse de tension","IHS GRID ONLY",
AK1027="Defaut GE &amp; POWER Cabinet","IHS",
AK1027="Sharing","Partners",
AK1027="Sites strategiques &amp; DataCenter","SST &amp; DC",
AK1027="Exclu","Exclu",
AK1027="SAT","SAT",
AK1027="SPARE-ISSUE","SPARE-ISSUE",
AK1027="Fiber CAmtel","TRANS_FO_CAMTEL",
AK1027="Fiber AOF","Fiber AOF",
AK1027="Projet OCM (HUAWEI)","TRAVAUX-HUAWEI",
AK1027="Projet OCM (NOKIA)","TRAVAUX-NOKIA",
AK1027="ACCESS-ISSUE","ACCESS-ISSUE",
AK1027="Projet OCM (ZTE, NOKIA, autres projets)","TRAVAUX OCM",
AK1027="No root CAuse","No root cause",
AK1027="ODU HS","PDH",
AK1027="IP &amp; VLAN","PDH",
AK1027="Warehouse HUAWEI","SPARE-ISSUE",
AK1027="SPARE-HS","SPARE-ISSUE",
AK1027="Power Telco","BSS",AK1027="no impacts","no impacts"
),"")</f>
        <v>No root cause</v>
      </c>
      <c r="AJ1027" s="56" t="str" cm="1">
        <f t="array" ref="AJ1027">IFERROR(_xlfn.IFS(
AK1027="MPR ISSUE","TX ISSUE",
AK1027="BSS Hardware Issue","RAN ISSUE",
AK1027="Sites strategiques, MLL, Pylone, etc.","ENVTECH",
AK1027="AKTIVCO DEFAUT GE &amp; POWER Cabinet","POWER ISSUE",
AK1027="AKTIVCO Coupure ENEO &amp; Baisse de tension","POWER ISSUE",
AK1027="Coupure ENEO &amp; Baisse de tension","POWER ISSUE",
AK1027="Defaut GE &amp; POWER Cabinet","POWER ISSUE",
AK1027="Sharing","POWER ISSUE",
AK1027="Sites strategiques &amp; DataCenter","POWER ISSUE",
AK1027="Exclu","Exclu",
AK1027="SAT","TX ISSUE",
AK1027="SPARE-ISSUE","SPARE-ISSUE",
AK1027="Fiber CAmtel","TX ISSUE",
AK1027="Fiber AOF","TX ISSUE",
AK1027="Projet OCM (HUAWEI)","TRAVAUX-HUAWEI",
AK1027="Projet OCM (NOKIA)","TRAVAUX -NOKIA",
AK1027="ACCESS-ISSUE","ACCESS-ISSUE",
AK1027="Projet OCM (ZTE, NOKIA, autres projets)","TRAVAUX OCM",
AK1027="No root CAuse","No root cause",
AK1027="ODU HS","TX ISSUE",
AK1027="IP &amp; VLAN","TX ISSUE",
AK1027="Warehouse HUAWEI","SPARE-ISSUE",
AK1027="SPARE-HS","SPARE-ISSUE",
AK1027="Power Telco","RAN ISSUE",AK1027="no impacts","no impacts"
),"")</f>
        <v>No root cause</v>
      </c>
      <c r="AK1027" s="81" t="s">
        <v>5620</v>
      </c>
      <c r="AL1027" s="56" t="str" cm="1">
        <f t="array" ref="AL1027">IFERROR(_xlfn.IFS(
AK1027="MPR ISSUE","ACTIVE",
AK1027="BSS Hardware Issue","ACTIVE",
AK1027="Sites strategiques, MLL, Pylone, etc.","PASSIVE",
AK1027="AKTIVCO DEFAUT GE &amp; POWER Cabinet","PASSIVE",
AK1027="AKTIVCO Coupure ENEO &amp; Baisse de tension","PASSIVE",
AK1027="Coupure ENEO &amp; Baisse de tension","PASSIVE",
AK1027="Defaut GE &amp; POWER Cabinet","PASSIVE",
AK1027="Sharing","PASSIVE",
AK1027="Sites strategiques &amp; DataCenter","PASSIVE",
AK1027="Exclu","Exclu",
AK1027="SAT","ACTIVE",
AK1027="SPARE-ISSUE","SPARE-ISSUE",
AK1027="Fiber CAmtel","ACTIVE",
AK1027="Fiber AOF","ACTIVE",
AK1027="Projet OCM (HUAWEI)","PLANNED WORKS",
AK1027="Projet OCM (NOKIA)","PLANNED WORKS",
AK1027="ACCESS-ISSUE","ACCESS-ISSUE",
AK1027="Projet OCM (ZTE, NOKIA, autres projets)","PLANNED WORKS",
AK1027="No root CAuse","No root cause",
AK1027="ODU HS","ACTIVE",
AK1027="IP &amp; VLAN","ACTIVE",
AK1027="Warehouse HUAWEI","SPARE-ISSUE",
AK1027="SPARE-HS","SPARE-ISSUE",
AK1027="Power Telco","ACTIVE", AK1027="no impacts","no impacts"
),"")</f>
        <v>No root cause</v>
      </c>
      <c r="AM1027" s="108" t="s">
        <v>5537</v>
      </c>
      <c r="AN1027" s="117" t="s">
        <v>4684</v>
      </c>
      <c r="AP1027" s="23" t="s">
        <v>5537</v>
      </c>
      <c r="AQ1027" s="23" t="s">
        <v>5537</v>
      </c>
      <c r="AR1027" s="7"/>
      <c r="AS1027" s="6"/>
      <c r="AT1027" s="7"/>
      <c r="AU1027" s="3" t="s">
        <v>5537</v>
      </c>
      <c r="AV1027" s="24" t="s">
        <v>5537</v>
      </c>
      <c r="AW1027" s="24" t="s">
        <v>5537</v>
      </c>
      <c r="AX1027" s="24" t="s">
        <v>5537</v>
      </c>
      <c r="AY1027" s="24" t="s">
        <v>5537</v>
      </c>
      <c r="AZ1027" s="24" t="s">
        <v>5537</v>
      </c>
      <c r="BA1027" s="24" t="s">
        <v>5537</v>
      </c>
      <c r="BB1027" s="24" t="s">
        <v>5537</v>
      </c>
      <c r="BC1027" s="24" t="s">
        <v>5537</v>
      </c>
      <c r="BD1027" s="24" t="s">
        <v>5537</v>
      </c>
      <c r="BE1027" s="24" t="s">
        <v>5537</v>
      </c>
      <c r="BF1027" s="24" t="s">
        <v>5537</v>
      </c>
      <c r="BG1027" s="24" t="s">
        <v>5537</v>
      </c>
      <c r="BH1027" s="24" t="s">
        <v>5537</v>
      </c>
      <c r="BI1027" s="9" t="s">
        <v>5537</v>
      </c>
      <c r="BJ1027" s="14"/>
      <c r="BK1027" s="14" t="s">
        <v>5537</v>
      </c>
      <c r="BL1027" s="14" t="str">
        <f>_xlfn.XLOOKUP(B1027,'[4]cell downs 18042026 17h'!$B:$B,'[4]cell downs 18042026 17h'!$B:$B,"")</f>
        <v/>
      </c>
      <c r="BM1027" s="14" t="str">
        <f>_xlfn.XLOOKUP(B1027,'[5]Cells Huawei 19042026 15h'!$B:$B,'[5]Cells Huawei 19042026 15h'!$B:$B,"")</f>
        <v/>
      </c>
      <c r="BN1027" s="9" t="str">
        <f>_xlfn.XLOOKUP(B1027,'[6]cells down 19042026 9H40'!$B:$B,'[6]cells down 19042026 9H40'!$B:$B,"")</f>
        <v/>
      </c>
      <c r="BO1027" s="9" t="s">
        <v>4684</v>
      </c>
      <c r="BP1027" s="9" t="s">
        <v>12</v>
      </c>
    </row>
    <row r="1028" spans="1:68" s="9" customFormat="1" x14ac:dyDescent="0.35">
      <c r="A1028" s="1" t="s">
        <v>2805</v>
      </c>
      <c r="B1028" s="8" t="s">
        <v>2806</v>
      </c>
      <c r="C1028" s="3" t="str">
        <f>_xlfn.XLOOKUP(B1028,'[1]daily break down'!$D:$D,'[1]daily break down'!$E:$E,"")</f>
        <v>SUD-OUEST</v>
      </c>
      <c r="D1028" s="1" t="s">
        <v>21</v>
      </c>
      <c r="E1028" s="1" t="s">
        <v>5526</v>
      </c>
      <c r="F1028" s="3" t="s">
        <v>13</v>
      </c>
      <c r="G1028" s="1" t="s">
        <v>63</v>
      </c>
      <c r="H1028" s="39" t="str">
        <f>_xlfn.XLOOKUP(B1028,[2]CALCULATION!$B:$B,[2]CALCULATION!$H:$H,"")</f>
        <v>HUAWEI</v>
      </c>
      <c r="I1028" s="34">
        <v>0</v>
      </c>
      <c r="J1028" s="34">
        <v>0</v>
      </c>
      <c r="K1028" s="34">
        <v>0</v>
      </c>
      <c r="L1028" s="34">
        <v>0</v>
      </c>
      <c r="M1028" s="34">
        <v>0</v>
      </c>
      <c r="N1028" s="34">
        <v>0</v>
      </c>
      <c r="O1028" s="34">
        <v>0</v>
      </c>
      <c r="P1028" s="34">
        <v>0</v>
      </c>
      <c r="Q1028" s="34">
        <v>0</v>
      </c>
      <c r="R1028" s="34">
        <v>0</v>
      </c>
      <c r="S1028" s="109">
        <v>0</v>
      </c>
      <c r="T1028" s="109">
        <f>_xlfn.XLOOKUP(B1028,'[3]Nur des jours'!$B:$B,'[3]Nur des jours'!$U:$U,"")</f>
        <v>0</v>
      </c>
      <c r="U1028" s="109">
        <v>0</v>
      </c>
      <c r="V1028" s="109">
        <v>0</v>
      </c>
      <c r="W1028" s="109">
        <v>0</v>
      </c>
      <c r="X1028" s="109">
        <v>2.8973619778959177</v>
      </c>
      <c r="Y1028" s="109">
        <v>2.5195080086635677</v>
      </c>
      <c r="Z1028" s="109">
        <v>0</v>
      </c>
      <c r="AA1028" s="109">
        <v>0</v>
      </c>
      <c r="AB1028" s="109">
        <v>0</v>
      </c>
      <c r="AC1028" s="109">
        <v>0</v>
      </c>
      <c r="AD1028" s="109">
        <v>0</v>
      </c>
      <c r="AE1028" s="109">
        <v>0</v>
      </c>
      <c r="AF1028" s="109">
        <v>0</v>
      </c>
      <c r="AG1028" s="57" t="str">
        <f>_xlfn.XLOOKUP(B1028,[3]CALCULATION!$B:$B,[3]CALCULATION!$M:$M,"")</f>
        <v>Operationnel</v>
      </c>
      <c r="AH1028" s="57"/>
      <c r="AI1028" s="56" t="str" cm="1">
        <f t="array" ref="AI1028">IFERROR(_xlfn.IFS(
AK1028="MPR ISSUE","PDH",
AK1028="BSS Hardware Issue","BSS",
AK1028="Sites strategiques, MLL, Pylone, etc.","ENVTECH",
AK1028="AKTIVCO DEFAUT GE &amp; POWER Cabinet","AKTIVCO",
AK1028="AKTIVCO Coupure ENEO &amp; Baisse de tension","AKTIVCO GRID ONLY",
AK1028="Coupure ENEO &amp; Baisse de tension","IHS GRID ONLY",
AK1028="Defaut GE &amp; POWER Cabinet","IHS",
AK1028="Sharing","Partners",
AK1028="Sites strategiques &amp; DataCenter","SST &amp; DC",
AK1028="Exclu","Exclu",
AK1028="SAT","SAT",
AK1028="SPARE-ISSUE","SPARE-ISSUE",
AK1028="Fiber CAmtel","TRANS_FO_CAMTEL",
AK1028="Fiber AOF","Fiber AOF",
AK1028="Projet OCM (HUAWEI)","TRAVAUX-HUAWEI",
AK1028="Projet OCM (NOKIA)","TRAVAUX-NOKIA",
AK1028="ACCESS-ISSUE","ACCESS-ISSUE",
AK1028="Projet OCM (ZTE, NOKIA, autres projets)","TRAVAUX OCM",
AK1028="No root CAuse","No root cause",
AK1028="ODU HS","PDH",
AK1028="IP &amp; VLAN","PDH",
AK1028="Warehouse HUAWEI","SPARE-ISSUE",
AK1028="SPARE-HS","SPARE-ISSUE",
AK1028="Power Telco","BSS",AK1028="no impacts","no impacts"
),"")</f>
        <v>No root cause</v>
      </c>
      <c r="AJ1028" s="56" t="str" cm="1">
        <f t="array" ref="AJ1028">IFERROR(_xlfn.IFS(
AK1028="MPR ISSUE","TX ISSUE",
AK1028="BSS Hardware Issue","RAN ISSUE",
AK1028="Sites strategiques, MLL, Pylone, etc.","ENVTECH",
AK1028="AKTIVCO DEFAUT GE &amp; POWER Cabinet","POWER ISSUE",
AK1028="AKTIVCO Coupure ENEO &amp; Baisse de tension","POWER ISSUE",
AK1028="Coupure ENEO &amp; Baisse de tension","POWER ISSUE",
AK1028="Defaut GE &amp; POWER Cabinet","POWER ISSUE",
AK1028="Sharing","POWER ISSUE",
AK1028="Sites strategiques &amp; DataCenter","POWER ISSUE",
AK1028="Exclu","Exclu",
AK1028="SAT","TX ISSUE",
AK1028="SPARE-ISSUE","SPARE-ISSUE",
AK1028="Fiber CAmtel","TX ISSUE",
AK1028="Fiber AOF","TX ISSUE",
AK1028="Projet OCM (HUAWEI)","TRAVAUX-HUAWEI",
AK1028="Projet OCM (NOKIA)","TRAVAUX -NOKIA",
AK1028="ACCESS-ISSUE","ACCESS-ISSUE",
AK1028="Projet OCM (ZTE, NOKIA, autres projets)","TRAVAUX OCM",
AK1028="No root CAuse","No root cause",
AK1028="ODU HS","TX ISSUE",
AK1028="IP &amp; VLAN","TX ISSUE",
AK1028="Warehouse HUAWEI","SPARE-ISSUE",
AK1028="SPARE-HS","SPARE-ISSUE",
AK1028="Power Telco","RAN ISSUE",AK1028="no impacts","no impacts"
),"")</f>
        <v>No root cause</v>
      </c>
      <c r="AK1028" s="81" t="s">
        <v>5620</v>
      </c>
      <c r="AL1028" s="56" t="str" cm="1">
        <f t="array" ref="AL1028">IFERROR(_xlfn.IFS(
AK1028="MPR ISSUE","ACTIVE",
AK1028="BSS Hardware Issue","ACTIVE",
AK1028="Sites strategiques, MLL, Pylone, etc.","PASSIVE",
AK1028="AKTIVCO DEFAUT GE &amp; POWER Cabinet","PASSIVE",
AK1028="AKTIVCO Coupure ENEO &amp; Baisse de tension","PASSIVE",
AK1028="Coupure ENEO &amp; Baisse de tension","PASSIVE",
AK1028="Defaut GE &amp; POWER Cabinet","PASSIVE",
AK1028="Sharing","PASSIVE",
AK1028="Sites strategiques &amp; DataCenter","PASSIVE",
AK1028="Exclu","Exclu",
AK1028="SAT","ACTIVE",
AK1028="SPARE-ISSUE","SPARE-ISSUE",
AK1028="Fiber CAmtel","ACTIVE",
AK1028="Fiber AOF","ACTIVE",
AK1028="Projet OCM (HUAWEI)","PLANNED WORKS",
AK1028="Projet OCM (NOKIA)","PLANNED WORKS",
AK1028="ACCESS-ISSUE","ACCESS-ISSUE",
AK1028="Projet OCM (ZTE, NOKIA, autres projets)","PLANNED WORKS",
AK1028="No root CAuse","No root cause",
AK1028="ODU HS","ACTIVE",
AK1028="IP &amp; VLAN","ACTIVE",
AK1028="Warehouse HUAWEI","SPARE-ISSUE",
AK1028="SPARE-HS","SPARE-ISSUE",
AK1028="Power Telco","ACTIVE", AK1028="no impacts","no impacts"
),"")</f>
        <v>No root cause</v>
      </c>
      <c r="AM1028" s="108" t="s">
        <v>5537</v>
      </c>
      <c r="AN1028" s="117" t="s">
        <v>2806</v>
      </c>
      <c r="AP1028" s="23" t="s">
        <v>5537</v>
      </c>
      <c r="AQ1028" s="23" t="s">
        <v>5537</v>
      </c>
      <c r="AR1028" s="7"/>
      <c r="AS1028" s="6"/>
      <c r="AT1028" s="7"/>
      <c r="AU1028" s="3" t="s">
        <v>5537</v>
      </c>
      <c r="AV1028" s="24" t="s">
        <v>5537</v>
      </c>
      <c r="AW1028" s="24" t="s">
        <v>5537</v>
      </c>
      <c r="AX1028" s="24" t="s">
        <v>5537</v>
      </c>
      <c r="AY1028" s="24" t="s">
        <v>5537</v>
      </c>
      <c r="AZ1028" s="24" t="s">
        <v>5537</v>
      </c>
      <c r="BA1028" s="24" t="s">
        <v>5537</v>
      </c>
      <c r="BB1028" s="24" t="s">
        <v>5537</v>
      </c>
      <c r="BC1028" s="24" t="s">
        <v>5537</v>
      </c>
      <c r="BD1028" s="24" t="s">
        <v>5537</v>
      </c>
      <c r="BE1028" s="24" t="s">
        <v>5537</v>
      </c>
      <c r="BF1028" s="24" t="s">
        <v>5537</v>
      </c>
      <c r="BG1028" s="24" t="s">
        <v>5537</v>
      </c>
      <c r="BH1028" s="24" t="s">
        <v>5537</v>
      </c>
      <c r="BI1028" s="9" t="s">
        <v>5537</v>
      </c>
      <c r="BJ1028" s="14"/>
      <c r="BK1028" s="14" t="s">
        <v>5537</v>
      </c>
      <c r="BL1028" s="14" t="str">
        <f>_xlfn.XLOOKUP(B1028,'[4]cell downs 18042026 17h'!$B:$B,'[4]cell downs 18042026 17h'!$B:$B,"")</f>
        <v/>
      </c>
      <c r="BM1028" s="14" t="str">
        <f>_xlfn.XLOOKUP(B1028,'[5]Cells Huawei 19042026 15h'!$B:$B,'[5]Cells Huawei 19042026 15h'!$B:$B,"")</f>
        <v/>
      </c>
      <c r="BN1028" s="9" t="str">
        <f>_xlfn.XLOOKUP(B1028,'[6]cells down 19042026 9H40'!$B:$B,'[6]cells down 19042026 9H40'!$B:$B,"")</f>
        <v/>
      </c>
      <c r="BO1028" s="9" t="s">
        <v>5537</v>
      </c>
      <c r="BP1028" s="9" t="s">
        <v>594</v>
      </c>
    </row>
    <row r="1029" spans="1:68" s="9" customFormat="1" x14ac:dyDescent="0.35">
      <c r="A1029" s="1" t="s">
        <v>2931</v>
      </c>
      <c r="B1029" s="8" t="s">
        <v>2932</v>
      </c>
      <c r="C1029" s="3" t="str">
        <f>_xlfn.XLOOKUP(B1029,'[1]daily break down'!$D:$D,'[1]daily break down'!$E:$E,"")</f>
        <v>OUEST</v>
      </c>
      <c r="D1029" s="1" t="s">
        <v>357</v>
      </c>
      <c r="E1029" s="1" t="s">
        <v>710</v>
      </c>
      <c r="F1029" s="3" t="s">
        <v>102</v>
      </c>
      <c r="G1029" s="1" t="s">
        <v>2931</v>
      </c>
      <c r="H1029" s="39" t="str">
        <f>_xlfn.XLOOKUP(B1029,[2]CALCULATION!$B:$B,[2]CALCULATION!$H:$H,"")</f>
        <v>HUAWEI</v>
      </c>
      <c r="I1029" s="34">
        <v>0</v>
      </c>
      <c r="J1029" s="34">
        <v>0</v>
      </c>
      <c r="K1029" s="34">
        <v>0</v>
      </c>
      <c r="L1029" s="34">
        <v>0</v>
      </c>
      <c r="M1029" s="34">
        <v>0</v>
      </c>
      <c r="N1029" s="34">
        <v>0</v>
      </c>
      <c r="O1029" s="34">
        <v>0</v>
      </c>
      <c r="P1029" s="34">
        <v>0</v>
      </c>
      <c r="Q1029" s="34">
        <v>0</v>
      </c>
      <c r="R1029" s="34">
        <v>0</v>
      </c>
      <c r="S1029" s="109">
        <v>0</v>
      </c>
      <c r="T1029" s="109">
        <f>_xlfn.XLOOKUP(B1029,'[3]Nur des jours'!$B:$B,'[3]Nur des jours'!$U:$U,"")</f>
        <v>0</v>
      </c>
      <c r="U1029" s="109">
        <v>0</v>
      </c>
      <c r="V1029" s="109">
        <v>0</v>
      </c>
      <c r="W1029" s="109">
        <v>0</v>
      </c>
      <c r="X1029" s="109">
        <v>0</v>
      </c>
      <c r="Y1029" s="109">
        <v>2.3716195392557213</v>
      </c>
      <c r="Z1029" s="109">
        <v>0</v>
      </c>
      <c r="AA1029" s="109">
        <v>0</v>
      </c>
      <c r="AB1029" s="109">
        <v>0</v>
      </c>
      <c r="AC1029" s="109">
        <v>0</v>
      </c>
      <c r="AD1029" s="109">
        <v>0</v>
      </c>
      <c r="AE1029" s="109">
        <v>0</v>
      </c>
      <c r="AF1029" s="109">
        <v>0</v>
      </c>
      <c r="AG1029" s="57" t="str">
        <f>_xlfn.XLOOKUP(B1029,[3]CALCULATION!$B:$B,[3]CALCULATION!$M:$M,"")</f>
        <v>Operationnel</v>
      </c>
      <c r="AH1029" s="57"/>
      <c r="AI1029" s="56" t="str" cm="1">
        <f t="array" ref="AI1029">IFERROR(_xlfn.IFS(
AK1029="MPR ISSUE","PDH",
AK1029="BSS Hardware Issue","BSS",
AK1029="Sites strategiques, MLL, Pylone, etc.","ENVTECH",
AK1029="AKTIVCO DEFAUT GE &amp; POWER Cabinet","AKTIVCO",
AK1029="AKTIVCO Coupure ENEO &amp; Baisse de tension","AKTIVCO GRID ONLY",
AK1029="Coupure ENEO &amp; Baisse de tension","IHS GRID ONLY",
AK1029="Defaut GE &amp; POWER Cabinet","IHS",
AK1029="Sharing","Partners",
AK1029="Sites strategiques &amp; DataCenter","SST &amp; DC",
AK1029="Exclu","Exclu",
AK1029="SAT","SAT",
AK1029="SPARE-ISSUE","SPARE-ISSUE",
AK1029="Fiber CAmtel","TRANS_FO_CAMTEL",
AK1029="Fiber AOF","Fiber AOF",
AK1029="Projet OCM (HUAWEI)","TRAVAUX-HUAWEI",
AK1029="Projet OCM (NOKIA)","TRAVAUX-NOKIA",
AK1029="ACCESS-ISSUE","ACCESS-ISSUE",
AK1029="Projet OCM (ZTE, NOKIA, autres projets)","TRAVAUX OCM",
AK1029="No root CAuse","No root cause",
AK1029="ODU HS","PDH",
AK1029="IP &amp; VLAN","PDH",
AK1029="Warehouse HUAWEI","SPARE-ISSUE",
AK1029="SPARE-HS","SPARE-ISSUE",
AK1029="Power Telco","BSS",AK1029="no impacts","no impacts"
),"")</f>
        <v>PDH</v>
      </c>
      <c r="AJ1029" s="56" t="str" cm="1">
        <f t="array" ref="AJ1029">IFERROR(_xlfn.IFS(
AK1029="MPR ISSUE","TX ISSUE",
AK1029="BSS Hardware Issue","RAN ISSUE",
AK1029="Sites strategiques, MLL, Pylone, etc.","ENVTECH",
AK1029="AKTIVCO DEFAUT GE &amp; POWER Cabinet","POWER ISSUE",
AK1029="AKTIVCO Coupure ENEO &amp; Baisse de tension","POWER ISSUE",
AK1029="Coupure ENEO &amp; Baisse de tension","POWER ISSUE",
AK1029="Defaut GE &amp; POWER Cabinet","POWER ISSUE",
AK1029="Sharing","POWER ISSUE",
AK1029="Sites strategiques &amp; DataCenter","POWER ISSUE",
AK1029="Exclu","Exclu",
AK1029="SAT","TX ISSUE",
AK1029="SPARE-ISSUE","SPARE-ISSUE",
AK1029="Fiber CAmtel","TX ISSUE",
AK1029="Fiber AOF","TX ISSUE",
AK1029="Projet OCM (HUAWEI)","TRAVAUX-HUAWEI",
AK1029="Projet OCM (NOKIA)","TRAVAUX -NOKIA",
AK1029="ACCESS-ISSUE","ACCESS-ISSUE",
AK1029="Projet OCM (ZTE, NOKIA, autres projets)","TRAVAUX OCM",
AK1029="No root CAuse","No root cause",
AK1029="ODU HS","TX ISSUE",
AK1029="IP &amp; VLAN","TX ISSUE",
AK1029="Warehouse HUAWEI","SPARE-ISSUE",
AK1029="SPARE-HS","SPARE-ISSUE",
AK1029="Power Telco","RAN ISSUE",AK1029="no impacts","no impacts"
),"")</f>
        <v>TX ISSUE</v>
      </c>
      <c r="AK1029" s="81" t="s">
        <v>5618</v>
      </c>
      <c r="AL1029" s="56" t="str" cm="1">
        <f t="array" ref="AL1029">IFERROR(_xlfn.IFS(
AK1029="MPR ISSUE","ACTIVE",
AK1029="BSS Hardware Issue","ACTIVE",
AK1029="Sites strategiques, MLL, Pylone, etc.","PASSIVE",
AK1029="AKTIVCO DEFAUT GE &amp; POWER Cabinet","PASSIVE",
AK1029="AKTIVCO Coupure ENEO &amp; Baisse de tension","PASSIVE",
AK1029="Coupure ENEO &amp; Baisse de tension","PASSIVE",
AK1029="Defaut GE &amp; POWER Cabinet","PASSIVE",
AK1029="Sharing","PASSIVE",
AK1029="Sites strategiques &amp; DataCenter","PASSIVE",
AK1029="Exclu","Exclu",
AK1029="SAT","ACTIVE",
AK1029="SPARE-ISSUE","SPARE-ISSUE",
AK1029="Fiber CAmtel","ACTIVE",
AK1029="Fiber AOF","ACTIVE",
AK1029="Projet OCM (HUAWEI)","PLANNED WORKS",
AK1029="Projet OCM (NOKIA)","PLANNED WORKS",
AK1029="ACCESS-ISSUE","ACCESS-ISSUE",
AK1029="Projet OCM (ZTE, NOKIA, autres projets)","PLANNED WORKS",
AK1029="No root CAuse","No root cause",
AK1029="ODU HS","ACTIVE",
AK1029="IP &amp; VLAN","ACTIVE",
AK1029="Warehouse HUAWEI","SPARE-ISSUE",
AK1029="SPARE-HS","SPARE-ISSUE",
AK1029="Power Telco","ACTIVE", AK1029="no impacts","no impacts"
),"")</f>
        <v>ACTIVE</v>
      </c>
      <c r="AM1029" s="108" t="s">
        <v>5814</v>
      </c>
      <c r="AN1029" s="227" t="s">
        <v>2932</v>
      </c>
      <c r="AO1029" s="9" t="s">
        <v>6091</v>
      </c>
      <c r="AP1029" s="23" t="s">
        <v>5703</v>
      </c>
      <c r="AQ1029" s="23" t="s">
        <v>5537</v>
      </c>
      <c r="AR1029" s="7"/>
      <c r="AS1029" s="6"/>
      <c r="AT1029" s="7"/>
      <c r="AU1029" s="3" t="s">
        <v>5537</v>
      </c>
      <c r="AV1029" s="24" t="s">
        <v>5537</v>
      </c>
      <c r="AW1029" s="24" t="s">
        <v>5537</v>
      </c>
      <c r="AX1029" s="24" t="s">
        <v>5537</v>
      </c>
      <c r="AY1029" s="24" t="s">
        <v>5537</v>
      </c>
      <c r="AZ1029" s="24" t="s">
        <v>5537</v>
      </c>
      <c r="BA1029" s="24" t="s">
        <v>5537</v>
      </c>
      <c r="BB1029" s="24" t="s">
        <v>5537</v>
      </c>
      <c r="BC1029" s="24" t="s">
        <v>5537</v>
      </c>
      <c r="BD1029" s="24" t="s">
        <v>5537</v>
      </c>
      <c r="BE1029" s="24" t="s">
        <v>5537</v>
      </c>
      <c r="BF1029" s="24" t="s">
        <v>5537</v>
      </c>
      <c r="BG1029" s="24" t="s">
        <v>6379</v>
      </c>
      <c r="BH1029" s="24" t="s">
        <v>5537</v>
      </c>
      <c r="BI1029" s="9" t="s">
        <v>5537</v>
      </c>
      <c r="BJ1029" s="14"/>
      <c r="BK1029" s="14" t="s">
        <v>5537</v>
      </c>
      <c r="BL1029" s="14" t="str">
        <f>_xlfn.XLOOKUP(B1029,'[4]cell downs 18042026 17h'!$B:$B,'[4]cell downs 18042026 17h'!$B:$B,"")</f>
        <v/>
      </c>
      <c r="BM1029" s="14" t="str">
        <f>_xlfn.XLOOKUP(B1029,'[5]Cells Huawei 19042026 15h'!$B:$B,'[5]Cells Huawei 19042026 15h'!$B:$B,"")</f>
        <v/>
      </c>
      <c r="BN1029" s="9" t="str">
        <f>_xlfn.XLOOKUP(B1029,'[6]cells down 19042026 9H40'!$B:$B,'[6]cells down 19042026 9H40'!$B:$B,"")</f>
        <v/>
      </c>
      <c r="BO1029" s="9" t="s">
        <v>5537</v>
      </c>
      <c r="BP1029" s="9" t="s">
        <v>12</v>
      </c>
    </row>
    <row r="1030" spans="1:68" s="9" customFormat="1" x14ac:dyDescent="0.35">
      <c r="A1030" s="1" t="s">
        <v>4667</v>
      </c>
      <c r="B1030" s="8" t="s">
        <v>4668</v>
      </c>
      <c r="C1030" s="3" t="str">
        <f>_xlfn.XLOOKUP(B1030,'[1]daily break down'!$D:$D,'[1]daily break down'!$E:$E,"")</f>
        <v>SUD-OUEST</v>
      </c>
      <c r="D1030" s="1" t="s">
        <v>11</v>
      </c>
      <c r="E1030" s="1" t="s">
        <v>12</v>
      </c>
      <c r="F1030" s="3" t="s">
        <v>13</v>
      </c>
      <c r="G1030" s="1" t="s">
        <v>14</v>
      </c>
      <c r="H1030" s="39" t="str">
        <f>_xlfn.XLOOKUP(B1030,[2]CALCULATION!$B:$B,[2]CALCULATION!$H:$H,"")</f>
        <v>Huawei</v>
      </c>
      <c r="I1030" s="34">
        <v>0</v>
      </c>
      <c r="J1030" s="34">
        <v>0.62485196884996552</v>
      </c>
      <c r="K1030" s="34">
        <v>0</v>
      </c>
      <c r="L1030" s="34">
        <v>0</v>
      </c>
      <c r="M1030" s="34">
        <v>0</v>
      </c>
      <c r="N1030" s="34">
        <v>0</v>
      </c>
      <c r="O1030" s="34">
        <v>0</v>
      </c>
      <c r="P1030" s="34">
        <v>0</v>
      </c>
      <c r="Q1030" s="34">
        <v>0</v>
      </c>
      <c r="R1030" s="34">
        <v>8.2933114175890946E-3</v>
      </c>
      <c r="S1030" s="109">
        <v>0</v>
      </c>
      <c r="T1030" s="109">
        <f>_xlfn.XLOOKUP(B1030,'[3]Nur des jours'!$B:$B,'[3]Nur des jours'!$U:$U,"")</f>
        <v>0</v>
      </c>
      <c r="U1030" s="109">
        <v>8.9175391586979543E-5</v>
      </c>
      <c r="V1030" s="109">
        <v>0</v>
      </c>
      <c r="W1030" s="109">
        <v>0</v>
      </c>
      <c r="X1030" s="109">
        <v>0</v>
      </c>
      <c r="Y1030" s="109">
        <v>2.2855652863742857</v>
      </c>
      <c r="Z1030" s="109">
        <v>0.82571062086047831</v>
      </c>
      <c r="AA1030" s="109">
        <v>0</v>
      </c>
      <c r="AB1030" s="109">
        <v>0</v>
      </c>
      <c r="AC1030" s="109">
        <v>0</v>
      </c>
      <c r="AD1030" s="109">
        <v>0</v>
      </c>
      <c r="AE1030" s="109">
        <v>0</v>
      </c>
      <c r="AF1030" s="109">
        <v>0</v>
      </c>
      <c r="AG1030" s="57" t="str">
        <f>_xlfn.XLOOKUP(B1030,[3]CALCULATION!$B:$B,[3]CALCULATION!$M:$M,"")</f>
        <v>Operationnel</v>
      </c>
      <c r="AH1030" s="57"/>
      <c r="AI1030" s="56" t="str" cm="1">
        <f t="array" ref="AI1030">IFERROR(_xlfn.IFS(
AK1030="MPR ISSUE","PDH",
AK1030="BSS Hardware Issue","BSS",
AK1030="Sites strategiques, MLL, Pylone, etc.","ENVTECH",
AK1030="AKTIVCO DEFAUT GE &amp; POWER Cabinet","AKTIVCO",
AK1030="AKTIVCO Coupure ENEO &amp; Baisse de tension","AKTIVCO GRID ONLY",
AK1030="Coupure ENEO &amp; Baisse de tension","IHS GRID ONLY",
AK1030="Defaut GE &amp; POWER Cabinet","IHS",
AK1030="Sharing","Partners",
AK1030="Sites strategiques &amp; DataCenter","SST &amp; DC",
AK1030="Exclu","Exclu",
AK1030="SAT","SAT",
AK1030="SPARE-ISSUE","SPARE-ISSUE",
AK1030="Fiber CAmtel","TRANS_FO_CAMTEL",
AK1030="Fiber AOF","Fiber AOF",
AK1030="Projet OCM (HUAWEI)","TRAVAUX-HUAWEI",
AK1030="Projet OCM (NOKIA)","TRAVAUX-NOKIA",
AK1030="ACCESS-ISSUE","ACCESS-ISSUE",
AK1030="Projet OCM (ZTE, NOKIA, autres projets)","TRAVAUX OCM",
AK1030="No root CAuse","No root cause",
AK1030="ODU HS","PDH",
AK1030="IP &amp; VLAN","PDH",
AK1030="Warehouse HUAWEI","SPARE-ISSUE",
AK1030="SPARE-HS","SPARE-ISSUE",
AK1030="Power Telco","BSS",AK1030="no impacts","no impacts"
),"")</f>
        <v>No root cause</v>
      </c>
      <c r="AJ1030" s="56" t="str" cm="1">
        <f t="array" ref="AJ1030">IFERROR(_xlfn.IFS(
AK1030="MPR ISSUE","TX ISSUE",
AK1030="BSS Hardware Issue","RAN ISSUE",
AK1030="Sites strategiques, MLL, Pylone, etc.","ENVTECH",
AK1030="AKTIVCO DEFAUT GE &amp; POWER Cabinet","POWER ISSUE",
AK1030="AKTIVCO Coupure ENEO &amp; Baisse de tension","POWER ISSUE",
AK1030="Coupure ENEO &amp; Baisse de tension","POWER ISSUE",
AK1030="Defaut GE &amp; POWER Cabinet","POWER ISSUE",
AK1030="Sharing","POWER ISSUE",
AK1030="Sites strategiques &amp; DataCenter","POWER ISSUE",
AK1030="Exclu","Exclu",
AK1030="SAT","TX ISSUE",
AK1030="SPARE-ISSUE","SPARE-ISSUE",
AK1030="Fiber CAmtel","TX ISSUE",
AK1030="Fiber AOF","TX ISSUE",
AK1030="Projet OCM (HUAWEI)","TRAVAUX-HUAWEI",
AK1030="Projet OCM (NOKIA)","TRAVAUX -NOKIA",
AK1030="ACCESS-ISSUE","ACCESS-ISSUE",
AK1030="Projet OCM (ZTE, NOKIA, autres projets)","TRAVAUX OCM",
AK1030="No root CAuse","No root cause",
AK1030="ODU HS","TX ISSUE",
AK1030="IP &amp; VLAN","TX ISSUE",
AK1030="Warehouse HUAWEI","SPARE-ISSUE",
AK1030="SPARE-HS","SPARE-ISSUE",
AK1030="Power Telco","RAN ISSUE",AK1030="no impacts","no impacts"
),"")</f>
        <v>No root cause</v>
      </c>
      <c r="AK1030" s="81" t="s">
        <v>5620</v>
      </c>
      <c r="AL1030" s="56" t="str" cm="1">
        <f t="array" ref="AL1030">IFERROR(_xlfn.IFS(
AK1030="MPR ISSUE","ACTIVE",
AK1030="BSS Hardware Issue","ACTIVE",
AK1030="Sites strategiques, MLL, Pylone, etc.","PASSIVE",
AK1030="AKTIVCO DEFAUT GE &amp; POWER Cabinet","PASSIVE",
AK1030="AKTIVCO Coupure ENEO &amp; Baisse de tension","PASSIVE",
AK1030="Coupure ENEO &amp; Baisse de tension","PASSIVE",
AK1030="Defaut GE &amp; POWER Cabinet","PASSIVE",
AK1030="Sharing","PASSIVE",
AK1030="Sites strategiques &amp; DataCenter","PASSIVE",
AK1030="Exclu","Exclu",
AK1030="SAT","ACTIVE",
AK1030="SPARE-ISSUE","SPARE-ISSUE",
AK1030="Fiber CAmtel","ACTIVE",
AK1030="Fiber AOF","ACTIVE",
AK1030="Projet OCM (HUAWEI)","PLANNED WORKS",
AK1030="Projet OCM (NOKIA)","PLANNED WORKS",
AK1030="ACCESS-ISSUE","ACCESS-ISSUE",
AK1030="Projet OCM (ZTE, NOKIA, autres projets)","PLANNED WORKS",
AK1030="No root CAuse","No root cause",
AK1030="ODU HS","ACTIVE",
AK1030="IP &amp; VLAN","ACTIVE",
AK1030="Warehouse HUAWEI","SPARE-ISSUE",
AK1030="SPARE-HS","SPARE-ISSUE",
AK1030="Power Telco","ACTIVE", AK1030="no impacts","no impacts"
),"")</f>
        <v>No root cause</v>
      </c>
      <c r="AM1030" s="108" t="s">
        <v>5537</v>
      </c>
      <c r="AN1030" s="117" t="s">
        <v>4668</v>
      </c>
      <c r="AP1030" s="23" t="s">
        <v>5537</v>
      </c>
      <c r="AQ1030" s="23" t="s">
        <v>5537</v>
      </c>
      <c r="AR1030" s="7"/>
      <c r="AS1030" s="6"/>
      <c r="AT1030" s="7"/>
      <c r="AU1030" s="3" t="s">
        <v>5537</v>
      </c>
      <c r="AV1030" s="24" t="s">
        <v>5537</v>
      </c>
      <c r="AW1030" s="24" t="s">
        <v>5537</v>
      </c>
      <c r="AX1030" s="24" t="s">
        <v>5537</v>
      </c>
      <c r="AY1030" s="24" t="s">
        <v>5537</v>
      </c>
      <c r="AZ1030" s="24" t="s">
        <v>5537</v>
      </c>
      <c r="BA1030" s="24" t="s">
        <v>5537</v>
      </c>
      <c r="BB1030" s="24" t="s">
        <v>5537</v>
      </c>
      <c r="BC1030" s="24" t="s">
        <v>5537</v>
      </c>
      <c r="BD1030" s="24" t="s">
        <v>5537</v>
      </c>
      <c r="BE1030" s="24" t="s">
        <v>5537</v>
      </c>
      <c r="BF1030" s="24" t="s">
        <v>5537</v>
      </c>
      <c r="BG1030" s="24" t="s">
        <v>5537</v>
      </c>
      <c r="BH1030" s="24" t="s">
        <v>5537</v>
      </c>
      <c r="BI1030" s="9" t="s">
        <v>5537</v>
      </c>
      <c r="BJ1030" s="14"/>
      <c r="BK1030" s="14" t="s">
        <v>5537</v>
      </c>
      <c r="BL1030" s="14" t="str">
        <f>_xlfn.XLOOKUP(B1030,'[4]cell downs 18042026 17h'!$B:$B,'[4]cell downs 18042026 17h'!$B:$B,"")</f>
        <v/>
      </c>
      <c r="BM1030" s="14" t="str">
        <f>_xlfn.XLOOKUP(B1030,'[5]Cells Huawei 19042026 15h'!$B:$B,'[5]Cells Huawei 19042026 15h'!$B:$B,"")</f>
        <v/>
      </c>
      <c r="BN1030" s="9" t="str">
        <f>_xlfn.XLOOKUP(B1030,'[6]cells down 19042026 9H40'!$B:$B,'[6]cells down 19042026 9H40'!$B:$B,"")</f>
        <v/>
      </c>
      <c r="BO1030" s="9" t="s">
        <v>4668</v>
      </c>
      <c r="BP1030" s="9" t="s">
        <v>12</v>
      </c>
    </row>
    <row r="1031" spans="1:68" s="9" customFormat="1" x14ac:dyDescent="0.35">
      <c r="A1031" s="1" t="s">
        <v>352</v>
      </c>
      <c r="B1031" s="1" t="s">
        <v>353</v>
      </c>
      <c r="C1031" s="3" t="str">
        <f>_xlfn.XLOOKUP(B1031,'[1]daily break down'!$D:$D,'[1]daily break down'!$E:$E,"")</f>
        <v>LITTORAL</v>
      </c>
      <c r="D1031" s="1" t="s">
        <v>21</v>
      </c>
      <c r="E1031" s="1" t="s">
        <v>36</v>
      </c>
      <c r="F1031" s="3" t="s">
        <v>31</v>
      </c>
      <c r="G1031" s="1" t="s">
        <v>354</v>
      </c>
      <c r="H1031" s="41" t="str">
        <f>_xlfn.XLOOKUP(B1031,[2]CALCULATION!$B:$B,[2]CALCULATION!$H:$H,"")</f>
        <v>ZTE</v>
      </c>
      <c r="I1031" s="34">
        <v>0</v>
      </c>
      <c r="J1031" s="34">
        <v>5.536971403948832</v>
      </c>
      <c r="K1031" s="34">
        <v>0.7958368646788414</v>
      </c>
      <c r="L1031" s="34">
        <v>0</v>
      </c>
      <c r="M1031" s="34">
        <v>0.76462547762339872</v>
      </c>
      <c r="N1031" s="34">
        <v>0.56699497478833261</v>
      </c>
      <c r="O1031" s="34">
        <v>0.47441308324273096</v>
      </c>
      <c r="P1031" s="34">
        <v>5.9604831736736842E-2</v>
      </c>
      <c r="Q1031" s="34">
        <v>6.9736404676500214</v>
      </c>
      <c r="R1031" s="34">
        <v>3.7297429180471013</v>
      </c>
      <c r="S1031" s="109">
        <v>9.3867800692286405</v>
      </c>
      <c r="T1031" s="109">
        <f>_xlfn.XLOOKUP(B1031,'[3]Nur des jours'!$B:$B,'[3]Nur des jours'!$U:$U,"")</f>
        <v>0.40915453167937932</v>
      </c>
      <c r="U1031" s="109">
        <v>1.4125025325811214</v>
      </c>
      <c r="V1031" s="109">
        <v>0.37685520484657559</v>
      </c>
      <c r="W1031" s="109">
        <v>0.40915453167937926</v>
      </c>
      <c r="X1031" s="109">
        <v>0</v>
      </c>
      <c r="Y1031" s="109">
        <v>2.0553322603750219</v>
      </c>
      <c r="Z1031" s="109">
        <v>0</v>
      </c>
      <c r="AA1031" s="109">
        <v>0</v>
      </c>
      <c r="AB1031" s="109">
        <v>0</v>
      </c>
      <c r="AC1031" s="109">
        <v>0</v>
      </c>
      <c r="AD1031" s="109">
        <v>0</v>
      </c>
      <c r="AE1031" s="109">
        <v>0</v>
      </c>
      <c r="AF1031" s="109">
        <v>0</v>
      </c>
      <c r="AG1031" s="57" t="str">
        <f>_xlfn.XLOOKUP(B1031,[3]CALCULATION!$B:$B,[3]CALCULATION!$M:$M,"")</f>
        <v>Operationnel</v>
      </c>
      <c r="AH1031" s="57"/>
      <c r="AI1031" s="56" t="str" cm="1">
        <f t="array" ref="AI1031">IFERROR(_xlfn.IFS(
AK1031="MPR ISSUE","PDH",
AK1031="BSS Hardware Issue","BSS",
AK1031="Sites strategiques, MLL, Pylone, etc.","ENVTECH",
AK1031="AKTIVCO DEFAUT GE &amp; POWER Cabinet","AKTIVCO",
AK1031="AKTIVCO Coupure ENEO &amp; Baisse de tension","AKTIVCO GRID ONLY",
AK1031="Coupure ENEO &amp; Baisse de tension","IHS GRID ONLY",
AK1031="Defaut GE &amp; POWER Cabinet","IHS",
AK1031="Sharing","Partners",
AK1031="Sites strategiques &amp; DataCenter","SST &amp; DC",
AK1031="Exclu","Exclu",
AK1031="SAT","SAT",
AK1031="SPARE-ISSUE","SPARE-ISSUE",
AK1031="Fiber CAmtel","TRANS_FO_CAMTEL",
AK1031="Fiber AOF","Fiber AOF",
AK1031="Projet OCM (HUAWEI)","TRAVAUX-HUAWEI",
AK1031="Projet OCM (NOKIA)","TRAVAUX-NOKIA",
AK1031="ACCESS-ISSUE","ACCESS-ISSUE",
AK1031="Projet OCM (ZTE, NOKIA, autres projets)","TRAVAUX OCM",
AK1031="No root CAuse","No root cause",
AK1031="ODU HS","PDH",
AK1031="IP &amp; VLAN","PDH",
AK1031="Warehouse HUAWEI","SPARE-ISSUE",
AK1031="SPARE-HS","SPARE-ISSUE",
AK1031="Power Telco","BSS",AK1031="no impacts","no impacts"
),"")</f>
        <v>No root cause</v>
      </c>
      <c r="AJ1031" s="56" t="str" cm="1">
        <f t="array" ref="AJ1031">IFERROR(_xlfn.IFS(
AK1031="MPR ISSUE","TX ISSUE",
AK1031="BSS Hardware Issue","RAN ISSUE",
AK1031="Sites strategiques, MLL, Pylone, etc.","ENVTECH",
AK1031="AKTIVCO DEFAUT GE &amp; POWER Cabinet","POWER ISSUE",
AK1031="AKTIVCO Coupure ENEO &amp; Baisse de tension","POWER ISSUE",
AK1031="Coupure ENEO &amp; Baisse de tension","POWER ISSUE",
AK1031="Defaut GE &amp; POWER Cabinet","POWER ISSUE",
AK1031="Sharing","POWER ISSUE",
AK1031="Sites strategiques &amp; DataCenter","POWER ISSUE",
AK1031="Exclu","Exclu",
AK1031="SAT","TX ISSUE",
AK1031="SPARE-ISSUE","SPARE-ISSUE",
AK1031="Fiber CAmtel","TX ISSUE",
AK1031="Fiber AOF","TX ISSUE",
AK1031="Projet OCM (HUAWEI)","TRAVAUX-HUAWEI",
AK1031="Projet OCM (NOKIA)","TRAVAUX -NOKIA",
AK1031="ACCESS-ISSUE","ACCESS-ISSUE",
AK1031="Projet OCM (ZTE, NOKIA, autres projets)","TRAVAUX OCM",
AK1031="No root CAuse","No root cause",
AK1031="ODU HS","TX ISSUE",
AK1031="IP &amp; VLAN","TX ISSUE",
AK1031="Warehouse HUAWEI","SPARE-ISSUE",
AK1031="SPARE-HS","SPARE-ISSUE",
AK1031="Power Telco","RAN ISSUE",AK1031="no impacts","no impacts"
),"")</f>
        <v>No root cause</v>
      </c>
      <c r="AK1031" s="81" t="s">
        <v>5620</v>
      </c>
      <c r="AL1031" s="56" t="str" cm="1">
        <f t="array" ref="AL1031">IFERROR(_xlfn.IFS(
AK1031="MPR ISSUE","ACTIVE",
AK1031="BSS Hardware Issue","ACTIVE",
AK1031="Sites strategiques, MLL, Pylone, etc.","PASSIVE",
AK1031="AKTIVCO DEFAUT GE &amp; POWER Cabinet","PASSIVE",
AK1031="AKTIVCO Coupure ENEO &amp; Baisse de tension","PASSIVE",
AK1031="Coupure ENEO &amp; Baisse de tension","PASSIVE",
AK1031="Defaut GE &amp; POWER Cabinet","PASSIVE",
AK1031="Sharing","PASSIVE",
AK1031="Sites strategiques &amp; DataCenter","PASSIVE",
AK1031="Exclu","Exclu",
AK1031="SAT","ACTIVE",
AK1031="SPARE-ISSUE","SPARE-ISSUE",
AK1031="Fiber CAmtel","ACTIVE",
AK1031="Fiber AOF","ACTIVE",
AK1031="Projet OCM (HUAWEI)","PLANNED WORKS",
AK1031="Projet OCM (NOKIA)","PLANNED WORKS",
AK1031="ACCESS-ISSUE","ACCESS-ISSUE",
AK1031="Projet OCM (ZTE, NOKIA, autres projets)","PLANNED WORKS",
AK1031="No root CAuse","No root cause",
AK1031="ODU HS","ACTIVE",
AK1031="IP &amp; VLAN","ACTIVE",
AK1031="Warehouse HUAWEI","SPARE-ISSUE",
AK1031="SPARE-HS","SPARE-ISSUE",
AK1031="Power Telco","ACTIVE", AK1031="no impacts","no impacts"
),"")</f>
        <v>No root cause</v>
      </c>
      <c r="AM1031" s="108" t="s">
        <v>5537</v>
      </c>
      <c r="AN1031" s="117" t="s">
        <v>353</v>
      </c>
      <c r="AP1031" s="23" t="s">
        <v>5537</v>
      </c>
      <c r="AQ1031" s="23" t="s">
        <v>5537</v>
      </c>
      <c r="AR1031" s="7"/>
      <c r="AS1031" s="6"/>
      <c r="AT1031" s="7"/>
      <c r="AU1031" s="3" t="s">
        <v>5537</v>
      </c>
      <c r="AV1031" s="24" t="s">
        <v>5537</v>
      </c>
      <c r="AW1031" s="24" t="s">
        <v>5537</v>
      </c>
      <c r="AX1031" s="24" t="s">
        <v>5537</v>
      </c>
      <c r="AY1031" s="24" t="s">
        <v>5537</v>
      </c>
      <c r="AZ1031" s="24" t="s">
        <v>5537</v>
      </c>
      <c r="BA1031" s="24" t="s">
        <v>5537</v>
      </c>
      <c r="BB1031" s="24" t="s">
        <v>5537</v>
      </c>
      <c r="BC1031" s="24" t="s">
        <v>5537</v>
      </c>
      <c r="BD1031" s="24" t="s">
        <v>5537</v>
      </c>
      <c r="BE1031" s="24" t="s">
        <v>5537</v>
      </c>
      <c r="BF1031" s="24" t="s">
        <v>5537</v>
      </c>
      <c r="BG1031" s="24" t="s">
        <v>5537</v>
      </c>
      <c r="BH1031" s="24" t="s">
        <v>5537</v>
      </c>
      <c r="BI1031" s="9" t="s">
        <v>5537</v>
      </c>
      <c r="BJ1031" s="14"/>
      <c r="BK1031" s="14" t="s">
        <v>5537</v>
      </c>
      <c r="BL1031" s="14" t="str">
        <f>_xlfn.XLOOKUP(B1031,'[4]cell downs 18042026 17h'!$B:$B,'[4]cell downs 18042026 17h'!$B:$B,"")</f>
        <v/>
      </c>
      <c r="BM1031" s="14" t="str">
        <f>_xlfn.XLOOKUP(B1031,'[5]Cells Huawei 19042026 15h'!$B:$B,'[5]Cells Huawei 19042026 15h'!$B:$B,"")</f>
        <v/>
      </c>
      <c r="BN1031" s="9" t="str">
        <f>_xlfn.XLOOKUP(B1031,'[6]cells down 19042026 9H40'!$B:$B,'[6]cells down 19042026 9H40'!$B:$B,"")</f>
        <v/>
      </c>
      <c r="BO1031" s="9" t="s">
        <v>5537</v>
      </c>
      <c r="BP1031" s="9" t="s">
        <v>594</v>
      </c>
    </row>
    <row r="1032" spans="1:68" s="9" customFormat="1" x14ac:dyDescent="0.35">
      <c r="A1032" s="1" t="s">
        <v>1363</v>
      </c>
      <c r="B1032" s="8" t="s">
        <v>1364</v>
      </c>
      <c r="C1032" s="3" t="str">
        <f>_xlfn.XLOOKUP(B1032,'[1]daily break down'!$D:$D,'[1]daily break down'!$E:$E,"")</f>
        <v>OUEST</v>
      </c>
      <c r="D1032" s="1"/>
      <c r="E1032" s="1"/>
      <c r="F1032" s="3" t="s">
        <v>102</v>
      </c>
      <c r="G1032" s="1" t="s">
        <v>1365</v>
      </c>
      <c r="H1032" s="39" t="str">
        <f>_xlfn.XLOOKUP(B1032,[2]CALCULATION!$B:$B,[2]CALCULATION!$H:$H,"")</f>
        <v>Huawei</v>
      </c>
      <c r="I1032" s="34">
        <v>0</v>
      </c>
      <c r="J1032" s="34">
        <v>0</v>
      </c>
      <c r="K1032" s="34">
        <v>0</v>
      </c>
      <c r="L1032" s="34">
        <v>0</v>
      </c>
      <c r="M1032" s="34">
        <v>0</v>
      </c>
      <c r="N1032" s="34">
        <v>0</v>
      </c>
      <c r="O1032" s="34">
        <v>0</v>
      </c>
      <c r="P1032" s="34">
        <v>0</v>
      </c>
      <c r="Q1032" s="34">
        <v>0</v>
      </c>
      <c r="R1032" s="34">
        <v>0</v>
      </c>
      <c r="S1032" s="109">
        <v>0</v>
      </c>
      <c r="T1032" s="109">
        <f>_xlfn.XLOOKUP(B1032,'[3]Nur des jours'!$B:$B,'[3]Nur des jours'!$U:$U,"")</f>
        <v>0</v>
      </c>
      <c r="U1032" s="109">
        <v>0</v>
      </c>
      <c r="V1032" s="109">
        <v>0</v>
      </c>
      <c r="W1032" s="109">
        <v>0.45381356778613885</v>
      </c>
      <c r="X1032" s="109">
        <v>0.44960448930323338</v>
      </c>
      <c r="Y1032" s="109">
        <v>2.0139370436003459</v>
      </c>
      <c r="Z1032" s="109">
        <v>0</v>
      </c>
      <c r="AA1032" s="109">
        <v>0</v>
      </c>
      <c r="AB1032" s="109">
        <v>0</v>
      </c>
      <c r="AC1032" s="109">
        <v>0</v>
      </c>
      <c r="AD1032" s="109">
        <v>0</v>
      </c>
      <c r="AE1032" s="109">
        <v>0</v>
      </c>
      <c r="AF1032" s="109">
        <v>0</v>
      </c>
      <c r="AG1032" s="57" t="str">
        <f>_xlfn.XLOOKUP(B1032,[3]CALCULATION!$B:$B,[3]CALCULATION!$M:$M,"")</f>
        <v>Operationnel</v>
      </c>
      <c r="AH1032" s="57"/>
      <c r="AI1032" s="56" t="str" cm="1">
        <f t="array" ref="AI1032">IFERROR(_xlfn.IFS(
AK1032="MPR ISSUE","PDH",
AK1032="BSS Hardware Issue","BSS",
AK1032="Sites strategiques, MLL, Pylone, etc.","ENVTECH",
AK1032="AKTIVCO DEFAUT GE &amp; POWER Cabinet","AKTIVCO",
AK1032="AKTIVCO Coupure ENEO &amp; Baisse de tension","AKTIVCO GRID ONLY",
AK1032="Coupure ENEO &amp; Baisse de tension","IHS GRID ONLY",
AK1032="Defaut GE &amp; POWER Cabinet","IHS",
AK1032="Sharing","Partners",
AK1032="Sites strategiques &amp; DataCenter","SST &amp; DC",
AK1032="Exclu","Exclu",
AK1032="SAT","SAT",
AK1032="SPARE-ISSUE","SPARE-ISSUE",
AK1032="Fiber CAmtel","TRANS_FO_CAMTEL",
AK1032="Fiber AOF","Fiber AOF",
AK1032="Projet OCM (HUAWEI)","TRAVAUX-HUAWEI",
AK1032="Projet OCM (NOKIA)","TRAVAUX-NOKIA",
AK1032="ACCESS-ISSUE","ACCESS-ISSUE",
AK1032="Projet OCM (ZTE, NOKIA, autres projets)","TRAVAUX OCM",
AK1032="No root CAuse","No root cause",
AK1032="ODU HS","PDH",
AK1032="IP &amp; VLAN","PDH",
AK1032="Warehouse HUAWEI","SPARE-ISSUE",
AK1032="SPARE-HS","SPARE-ISSUE",
AK1032="Power Telco","BSS",AK1032="no impacts","no impacts"
),"")</f>
        <v>No root cause</v>
      </c>
      <c r="AJ1032" s="56" t="str" cm="1">
        <f t="array" ref="AJ1032">IFERROR(_xlfn.IFS(
AK1032="MPR ISSUE","TX ISSUE",
AK1032="BSS Hardware Issue","RAN ISSUE",
AK1032="Sites strategiques, MLL, Pylone, etc.","ENVTECH",
AK1032="AKTIVCO DEFAUT GE &amp; POWER Cabinet","POWER ISSUE",
AK1032="AKTIVCO Coupure ENEO &amp; Baisse de tension","POWER ISSUE",
AK1032="Coupure ENEO &amp; Baisse de tension","POWER ISSUE",
AK1032="Defaut GE &amp; POWER Cabinet","POWER ISSUE",
AK1032="Sharing","POWER ISSUE",
AK1032="Sites strategiques &amp; DataCenter","POWER ISSUE",
AK1032="Exclu","Exclu",
AK1032="SAT","TX ISSUE",
AK1032="SPARE-ISSUE","SPARE-ISSUE",
AK1032="Fiber CAmtel","TX ISSUE",
AK1032="Fiber AOF","TX ISSUE",
AK1032="Projet OCM (HUAWEI)","TRAVAUX-HUAWEI",
AK1032="Projet OCM (NOKIA)","TRAVAUX -NOKIA",
AK1032="ACCESS-ISSUE","ACCESS-ISSUE",
AK1032="Projet OCM (ZTE, NOKIA, autres projets)","TRAVAUX OCM",
AK1032="No root CAuse","No root cause",
AK1032="ODU HS","TX ISSUE",
AK1032="IP &amp; VLAN","TX ISSUE",
AK1032="Warehouse HUAWEI","SPARE-ISSUE",
AK1032="SPARE-HS","SPARE-ISSUE",
AK1032="Power Telco","RAN ISSUE",AK1032="no impacts","no impacts"
),"")</f>
        <v>No root cause</v>
      </c>
      <c r="AK1032" s="81" t="s">
        <v>5620</v>
      </c>
      <c r="AL1032" s="56" t="str" cm="1">
        <f t="array" ref="AL1032">IFERROR(_xlfn.IFS(
AK1032="MPR ISSUE","ACTIVE",
AK1032="BSS Hardware Issue","ACTIVE",
AK1032="Sites strategiques, MLL, Pylone, etc.","PASSIVE",
AK1032="AKTIVCO DEFAUT GE &amp; POWER Cabinet","PASSIVE",
AK1032="AKTIVCO Coupure ENEO &amp; Baisse de tension","PASSIVE",
AK1032="Coupure ENEO &amp; Baisse de tension","PASSIVE",
AK1032="Defaut GE &amp; POWER Cabinet","PASSIVE",
AK1032="Sharing","PASSIVE",
AK1032="Sites strategiques &amp; DataCenter","PASSIVE",
AK1032="Exclu","Exclu",
AK1032="SAT","ACTIVE",
AK1032="SPARE-ISSUE","SPARE-ISSUE",
AK1032="Fiber CAmtel","ACTIVE",
AK1032="Fiber AOF","ACTIVE",
AK1032="Projet OCM (HUAWEI)","PLANNED WORKS",
AK1032="Projet OCM (NOKIA)","PLANNED WORKS",
AK1032="ACCESS-ISSUE","ACCESS-ISSUE",
AK1032="Projet OCM (ZTE, NOKIA, autres projets)","PLANNED WORKS",
AK1032="No root CAuse","No root cause",
AK1032="ODU HS","ACTIVE",
AK1032="IP &amp; VLAN","ACTIVE",
AK1032="Warehouse HUAWEI","SPARE-ISSUE",
AK1032="SPARE-HS","SPARE-ISSUE",
AK1032="Power Telco","ACTIVE", AK1032="no impacts","no impacts"
),"")</f>
        <v>No root cause</v>
      </c>
      <c r="AM1032" s="108" t="s">
        <v>5537</v>
      </c>
      <c r="AN1032" s="117" t="s">
        <v>1364</v>
      </c>
      <c r="AP1032" s="23" t="s">
        <v>5537</v>
      </c>
      <c r="AQ1032" s="23" t="s">
        <v>5537</v>
      </c>
      <c r="AR1032" s="7"/>
      <c r="AS1032" s="6"/>
      <c r="AT1032" s="7"/>
      <c r="AU1032" s="3" t="s">
        <v>5537</v>
      </c>
      <c r="AV1032" s="24" t="s">
        <v>5537</v>
      </c>
      <c r="AW1032" s="24" t="s">
        <v>5537</v>
      </c>
      <c r="AX1032" s="24" t="s">
        <v>5537</v>
      </c>
      <c r="AY1032" s="24" t="s">
        <v>5537</v>
      </c>
      <c r="AZ1032" s="24" t="s">
        <v>5537</v>
      </c>
      <c r="BA1032" s="24" t="s">
        <v>5537</v>
      </c>
      <c r="BB1032" s="24" t="s">
        <v>5537</v>
      </c>
      <c r="BC1032" s="24" t="s">
        <v>5537</v>
      </c>
      <c r="BD1032" s="24" t="s">
        <v>5537</v>
      </c>
      <c r="BE1032" s="24" t="s">
        <v>5537</v>
      </c>
      <c r="BF1032" s="24" t="s">
        <v>5537</v>
      </c>
      <c r="BG1032" s="24" t="s">
        <v>5537</v>
      </c>
      <c r="BH1032" s="24" t="s">
        <v>5537</v>
      </c>
      <c r="BI1032" s="9" t="s">
        <v>5537</v>
      </c>
      <c r="BJ1032" s="14"/>
      <c r="BK1032" s="14" t="s">
        <v>5537</v>
      </c>
      <c r="BL1032" s="14" t="str">
        <f>_xlfn.XLOOKUP(B1032,'[4]cell downs 18042026 17h'!$B:$B,'[4]cell downs 18042026 17h'!$B:$B,"")</f>
        <v/>
      </c>
      <c r="BM1032" s="14" t="str">
        <f>_xlfn.XLOOKUP(B1032,'[5]Cells Huawei 19042026 15h'!$B:$B,'[5]Cells Huawei 19042026 15h'!$B:$B,"")</f>
        <v/>
      </c>
      <c r="BN1032" s="9" t="str">
        <f>_xlfn.XLOOKUP(B1032,'[6]cells down 19042026 9H40'!$B:$B,'[6]cells down 19042026 9H40'!$B:$B,"")</f>
        <v/>
      </c>
      <c r="BO1032" s="9" t="s">
        <v>5537</v>
      </c>
      <c r="BP1032" s="9" t="s">
        <v>5537</v>
      </c>
    </row>
    <row r="1033" spans="1:68" s="9" customFormat="1" x14ac:dyDescent="0.35">
      <c r="A1033" s="1" t="s">
        <v>599</v>
      </c>
      <c r="B1033" s="8" t="s">
        <v>600</v>
      </c>
      <c r="C1033" s="3" t="str">
        <f>_xlfn.XLOOKUP(B1033,'[1]daily break down'!$D:$D,'[1]daily break down'!$E:$E,"")</f>
        <v>SUD-OUEST</v>
      </c>
      <c r="D1033" s="1" t="s">
        <v>11</v>
      </c>
      <c r="E1033" s="1" t="s">
        <v>12</v>
      </c>
      <c r="F1033" s="3" t="s">
        <v>13</v>
      </c>
      <c r="G1033" s="1" t="s">
        <v>14</v>
      </c>
      <c r="H1033" s="39" t="str">
        <f>_xlfn.XLOOKUP(B1033,[2]CALCULATION!$B:$B,[2]CALCULATION!$H:$H,"")</f>
        <v>Huawei</v>
      </c>
      <c r="I1033" s="34">
        <v>0</v>
      </c>
      <c r="J1033" s="34">
        <v>0</v>
      </c>
      <c r="K1033" s="34">
        <v>4.3424491985629201</v>
      </c>
      <c r="L1033" s="34">
        <v>0</v>
      </c>
      <c r="M1033" s="34">
        <v>1.2518619821763359</v>
      </c>
      <c r="N1033" s="34">
        <v>0</v>
      </c>
      <c r="O1033" s="34">
        <v>0</v>
      </c>
      <c r="P1033" s="34">
        <v>10.014039773651453</v>
      </c>
      <c r="Q1033" s="34">
        <v>1.2445317649878866</v>
      </c>
      <c r="R1033" s="34">
        <v>0</v>
      </c>
      <c r="S1033" s="109">
        <v>0</v>
      </c>
      <c r="T1033" s="109">
        <f>_xlfn.XLOOKUP(B1033,'[3]Nur des jours'!$B:$B,'[3]Nur des jours'!$U:$U,"")</f>
        <v>0</v>
      </c>
      <c r="U1033" s="109">
        <v>0</v>
      </c>
      <c r="V1033" s="109">
        <v>0</v>
      </c>
      <c r="W1033" s="109">
        <v>0</v>
      </c>
      <c r="X1033" s="109">
        <v>0</v>
      </c>
      <c r="Y1033" s="109">
        <v>1.9470733349884286</v>
      </c>
      <c r="Z1033" s="109">
        <v>0</v>
      </c>
      <c r="AA1033" s="109">
        <v>0</v>
      </c>
      <c r="AB1033" s="109">
        <v>0</v>
      </c>
      <c r="AC1033" s="109">
        <v>0</v>
      </c>
      <c r="AD1033" s="109">
        <v>0</v>
      </c>
      <c r="AE1033" s="109">
        <v>0</v>
      </c>
      <c r="AF1033" s="109">
        <v>0</v>
      </c>
      <c r="AG1033" s="57" t="str">
        <f>_xlfn.XLOOKUP(B1033,[3]CALCULATION!$B:$B,[3]CALCULATION!$M:$M,"")</f>
        <v>Operationnel</v>
      </c>
      <c r="AH1033" s="57"/>
      <c r="AI1033" s="56" t="str" cm="1">
        <f t="array" ref="AI1033">IFERROR(_xlfn.IFS(
AK1033="MPR ISSUE","PDH",
AK1033="BSS Hardware Issue","BSS",
AK1033="Sites strategiques, MLL, Pylone, etc.","ENVTECH",
AK1033="AKTIVCO DEFAUT GE &amp; POWER Cabinet","AKTIVCO",
AK1033="AKTIVCO Coupure ENEO &amp; Baisse de tension","AKTIVCO GRID ONLY",
AK1033="Coupure ENEO &amp; Baisse de tension","IHS GRID ONLY",
AK1033="Defaut GE &amp; POWER Cabinet","IHS",
AK1033="Sharing","Partners",
AK1033="Sites strategiques &amp; DataCenter","SST &amp; DC",
AK1033="Exclu","Exclu",
AK1033="SAT","SAT",
AK1033="SPARE-ISSUE","SPARE-ISSUE",
AK1033="Fiber CAmtel","TRANS_FO_CAMTEL",
AK1033="Fiber AOF","Fiber AOF",
AK1033="Projet OCM (HUAWEI)","TRAVAUX-HUAWEI",
AK1033="Projet OCM (NOKIA)","TRAVAUX-NOKIA",
AK1033="ACCESS-ISSUE","ACCESS-ISSUE",
AK1033="Projet OCM (ZTE, NOKIA, autres projets)","TRAVAUX OCM",
AK1033="No root CAuse","No root cause",
AK1033="ODU HS","PDH",
AK1033="IP &amp; VLAN","PDH",
AK1033="Warehouse HUAWEI","SPARE-ISSUE",
AK1033="SPARE-HS","SPARE-ISSUE",
AK1033="Power Telco","BSS",AK1033="no impacts","no impacts"
),"")</f>
        <v>No root cause</v>
      </c>
      <c r="AJ1033" s="56" t="str" cm="1">
        <f t="array" ref="AJ1033">IFERROR(_xlfn.IFS(
AK1033="MPR ISSUE","TX ISSUE",
AK1033="BSS Hardware Issue","RAN ISSUE",
AK1033="Sites strategiques, MLL, Pylone, etc.","ENVTECH",
AK1033="AKTIVCO DEFAUT GE &amp; POWER Cabinet","POWER ISSUE",
AK1033="AKTIVCO Coupure ENEO &amp; Baisse de tension","POWER ISSUE",
AK1033="Coupure ENEO &amp; Baisse de tension","POWER ISSUE",
AK1033="Defaut GE &amp; POWER Cabinet","POWER ISSUE",
AK1033="Sharing","POWER ISSUE",
AK1033="Sites strategiques &amp; DataCenter","POWER ISSUE",
AK1033="Exclu","Exclu",
AK1033="SAT","TX ISSUE",
AK1033="SPARE-ISSUE","SPARE-ISSUE",
AK1033="Fiber CAmtel","TX ISSUE",
AK1033="Fiber AOF","TX ISSUE",
AK1033="Projet OCM (HUAWEI)","TRAVAUX-HUAWEI",
AK1033="Projet OCM (NOKIA)","TRAVAUX -NOKIA",
AK1033="ACCESS-ISSUE","ACCESS-ISSUE",
AK1033="Projet OCM (ZTE, NOKIA, autres projets)","TRAVAUX OCM",
AK1033="No root CAuse","No root cause",
AK1033="ODU HS","TX ISSUE",
AK1033="IP &amp; VLAN","TX ISSUE",
AK1033="Warehouse HUAWEI","SPARE-ISSUE",
AK1033="SPARE-HS","SPARE-ISSUE",
AK1033="Power Telco","RAN ISSUE",AK1033="no impacts","no impacts"
),"")</f>
        <v>No root cause</v>
      </c>
      <c r="AK1033" s="81" t="s">
        <v>5620</v>
      </c>
      <c r="AL1033" s="56" t="str" cm="1">
        <f t="array" ref="AL1033">IFERROR(_xlfn.IFS(
AK1033="MPR ISSUE","ACTIVE",
AK1033="BSS Hardware Issue","ACTIVE",
AK1033="Sites strategiques, MLL, Pylone, etc.","PASSIVE",
AK1033="AKTIVCO DEFAUT GE &amp; POWER Cabinet","PASSIVE",
AK1033="AKTIVCO Coupure ENEO &amp; Baisse de tension","PASSIVE",
AK1033="Coupure ENEO &amp; Baisse de tension","PASSIVE",
AK1033="Defaut GE &amp; POWER Cabinet","PASSIVE",
AK1033="Sharing","PASSIVE",
AK1033="Sites strategiques &amp; DataCenter","PASSIVE",
AK1033="Exclu","Exclu",
AK1033="SAT","ACTIVE",
AK1033="SPARE-ISSUE","SPARE-ISSUE",
AK1033="Fiber CAmtel","ACTIVE",
AK1033="Fiber AOF","ACTIVE",
AK1033="Projet OCM (HUAWEI)","PLANNED WORKS",
AK1033="Projet OCM (NOKIA)","PLANNED WORKS",
AK1033="ACCESS-ISSUE","ACCESS-ISSUE",
AK1033="Projet OCM (ZTE, NOKIA, autres projets)","PLANNED WORKS",
AK1033="No root CAuse","No root cause",
AK1033="ODU HS","ACTIVE",
AK1033="IP &amp; VLAN","ACTIVE",
AK1033="Warehouse HUAWEI","SPARE-ISSUE",
AK1033="SPARE-HS","SPARE-ISSUE",
AK1033="Power Telco","ACTIVE", AK1033="no impacts","no impacts"
),"")</f>
        <v>No root cause</v>
      </c>
      <c r="AM1033" s="108" t="s">
        <v>5537</v>
      </c>
      <c r="AN1033" s="117" t="s">
        <v>600</v>
      </c>
      <c r="AP1033" s="23" t="s">
        <v>5537</v>
      </c>
      <c r="AQ1033" s="23" t="s">
        <v>5537</v>
      </c>
      <c r="AR1033" s="7"/>
      <c r="AS1033" s="6"/>
      <c r="AT1033" s="7"/>
      <c r="AU1033" s="3" t="s">
        <v>5537</v>
      </c>
      <c r="AV1033" s="24" t="s">
        <v>5537</v>
      </c>
      <c r="AW1033" s="24" t="s">
        <v>5537</v>
      </c>
      <c r="AX1033" s="24" t="s">
        <v>5537</v>
      </c>
      <c r="AY1033" s="24" t="s">
        <v>5537</v>
      </c>
      <c r="AZ1033" s="24" t="s">
        <v>5537</v>
      </c>
      <c r="BA1033" s="24" t="s">
        <v>5537</v>
      </c>
      <c r="BB1033" s="24" t="s">
        <v>5537</v>
      </c>
      <c r="BC1033" s="24" t="s">
        <v>5537</v>
      </c>
      <c r="BD1033" s="24" t="s">
        <v>5537</v>
      </c>
      <c r="BE1033" s="24" t="s">
        <v>5537</v>
      </c>
      <c r="BF1033" s="24" t="s">
        <v>5537</v>
      </c>
      <c r="BG1033" s="24" t="s">
        <v>5537</v>
      </c>
      <c r="BH1033" s="24" t="s">
        <v>5537</v>
      </c>
      <c r="BI1033" s="9" t="s">
        <v>5537</v>
      </c>
      <c r="BJ1033" s="14"/>
      <c r="BK1033" s="14" t="s">
        <v>5537</v>
      </c>
      <c r="BL1033" s="14" t="str">
        <f>_xlfn.XLOOKUP(B1033,'[4]cell downs 18042026 17h'!$B:$B,'[4]cell downs 18042026 17h'!$B:$B,"")</f>
        <v/>
      </c>
      <c r="BM1033" s="14" t="str">
        <f>_xlfn.XLOOKUP(B1033,'[5]Cells Huawei 19042026 15h'!$B:$B,'[5]Cells Huawei 19042026 15h'!$B:$B,"")</f>
        <v/>
      </c>
      <c r="BN1033" s="9" t="str">
        <f>_xlfn.XLOOKUP(B1033,'[6]cells down 19042026 9H40'!$B:$B,'[6]cells down 19042026 9H40'!$B:$B,"")</f>
        <v/>
      </c>
      <c r="BO1033" s="9" t="s">
        <v>600</v>
      </c>
      <c r="BP1033" s="9" t="s">
        <v>5537</v>
      </c>
    </row>
    <row r="1034" spans="1:68" s="9" customFormat="1" x14ac:dyDescent="0.35">
      <c r="A1034" s="1" t="s">
        <v>2258</v>
      </c>
      <c r="B1034" s="8" t="s">
        <v>2259</v>
      </c>
      <c r="C1034" s="3" t="str">
        <f>_xlfn.XLOOKUP(B1034,'[1]daily break down'!$D:$D,'[1]daily break down'!$E:$E,"")</f>
        <v>SUD-OUEST</v>
      </c>
      <c r="D1034" s="1" t="s">
        <v>11</v>
      </c>
      <c r="E1034" s="1" t="s">
        <v>12</v>
      </c>
      <c r="F1034" s="3" t="s">
        <v>13</v>
      </c>
      <c r="G1034" s="1" t="s">
        <v>14</v>
      </c>
      <c r="H1034" s="39" t="str">
        <f>_xlfn.XLOOKUP(B1034,[2]CALCULATION!$B:$B,[2]CALCULATION!$H:$H,"")</f>
        <v>Huawei</v>
      </c>
      <c r="I1034" s="34">
        <v>0</v>
      </c>
      <c r="J1034" s="34">
        <v>0.49973889445343334</v>
      </c>
      <c r="K1034" s="34">
        <v>0</v>
      </c>
      <c r="L1034" s="34">
        <v>0</v>
      </c>
      <c r="M1034" s="34">
        <v>0.16907654244891321</v>
      </c>
      <c r="N1034" s="34">
        <v>0</v>
      </c>
      <c r="O1034" s="34">
        <v>0.16420756606826409</v>
      </c>
      <c r="P1034" s="34">
        <v>1.9495880810311819</v>
      </c>
      <c r="Q1034" s="34">
        <v>1.9473230260848722</v>
      </c>
      <c r="R1034" s="34">
        <v>1.1408386196505469</v>
      </c>
      <c r="S1034" s="109">
        <v>0</v>
      </c>
      <c r="T1034" s="109">
        <f>_xlfn.XLOOKUP(B1034,'[3]Nur des jours'!$B:$B,'[3]Nur des jours'!$U:$U,"")</f>
        <v>0</v>
      </c>
      <c r="U1034" s="109">
        <v>0</v>
      </c>
      <c r="V1034" s="109">
        <v>0</v>
      </c>
      <c r="W1034" s="109">
        <v>0</v>
      </c>
      <c r="X1034" s="109">
        <v>0.86689181669534532</v>
      </c>
      <c r="Y1034" s="109">
        <v>1.9461815810725585</v>
      </c>
      <c r="Z1034" s="109">
        <v>0</v>
      </c>
      <c r="AA1034" s="109">
        <v>0</v>
      </c>
      <c r="AB1034" s="109">
        <v>0</v>
      </c>
      <c r="AC1034" s="109">
        <v>0</v>
      </c>
      <c r="AD1034" s="109">
        <v>0</v>
      </c>
      <c r="AE1034" s="109">
        <v>0</v>
      </c>
      <c r="AF1034" s="109">
        <v>0</v>
      </c>
      <c r="AG1034" s="57" t="str">
        <f>_xlfn.XLOOKUP(B1034,[3]CALCULATION!$B:$B,[3]CALCULATION!$M:$M,"")</f>
        <v>Operationnel</v>
      </c>
      <c r="AH1034" s="57"/>
      <c r="AI1034" s="56" t="str" cm="1">
        <f t="array" ref="AI1034">IFERROR(_xlfn.IFS(
AK1034="MPR ISSUE","PDH",
AK1034="BSS Hardware Issue","BSS",
AK1034="Sites strategiques, MLL, Pylone, etc.","ENVTECH",
AK1034="AKTIVCO DEFAUT GE &amp; POWER Cabinet","AKTIVCO",
AK1034="AKTIVCO Coupure ENEO &amp; Baisse de tension","AKTIVCO GRID ONLY",
AK1034="Coupure ENEO &amp; Baisse de tension","IHS GRID ONLY",
AK1034="Defaut GE &amp; POWER Cabinet","IHS",
AK1034="Sharing","Partners",
AK1034="Sites strategiques &amp; DataCenter","SST &amp; DC",
AK1034="Exclu","Exclu",
AK1034="SAT","SAT",
AK1034="SPARE-ISSUE","SPARE-ISSUE",
AK1034="Fiber CAmtel","TRANS_FO_CAMTEL",
AK1034="Fiber AOF","Fiber AOF",
AK1034="Projet OCM (HUAWEI)","TRAVAUX-HUAWEI",
AK1034="Projet OCM (NOKIA)","TRAVAUX-NOKIA",
AK1034="ACCESS-ISSUE","ACCESS-ISSUE",
AK1034="Projet OCM (ZTE, NOKIA, autres projets)","TRAVAUX OCM",
AK1034="No root CAuse","No root cause",
AK1034="ODU HS","PDH",
AK1034="IP &amp; VLAN","PDH",
AK1034="Warehouse HUAWEI","SPARE-ISSUE",
AK1034="SPARE-HS","SPARE-ISSUE",
AK1034="Power Telco","BSS",AK1034="no impacts","no impacts"
),"")</f>
        <v>No root cause</v>
      </c>
      <c r="AJ1034" s="56" t="str" cm="1">
        <f t="array" ref="AJ1034">IFERROR(_xlfn.IFS(
AK1034="MPR ISSUE","TX ISSUE",
AK1034="BSS Hardware Issue","RAN ISSUE",
AK1034="Sites strategiques, MLL, Pylone, etc.","ENVTECH",
AK1034="AKTIVCO DEFAUT GE &amp; POWER Cabinet","POWER ISSUE",
AK1034="AKTIVCO Coupure ENEO &amp; Baisse de tension","POWER ISSUE",
AK1034="Coupure ENEO &amp; Baisse de tension","POWER ISSUE",
AK1034="Defaut GE &amp; POWER Cabinet","POWER ISSUE",
AK1034="Sharing","POWER ISSUE",
AK1034="Sites strategiques &amp; DataCenter","POWER ISSUE",
AK1034="Exclu","Exclu",
AK1034="SAT","TX ISSUE",
AK1034="SPARE-ISSUE","SPARE-ISSUE",
AK1034="Fiber CAmtel","TX ISSUE",
AK1034="Fiber AOF","TX ISSUE",
AK1034="Projet OCM (HUAWEI)","TRAVAUX-HUAWEI",
AK1034="Projet OCM (NOKIA)","TRAVAUX -NOKIA",
AK1034="ACCESS-ISSUE","ACCESS-ISSUE",
AK1034="Projet OCM (ZTE, NOKIA, autres projets)","TRAVAUX OCM",
AK1034="No root CAuse","No root cause",
AK1034="ODU HS","TX ISSUE",
AK1034="IP &amp; VLAN","TX ISSUE",
AK1034="Warehouse HUAWEI","SPARE-ISSUE",
AK1034="SPARE-HS","SPARE-ISSUE",
AK1034="Power Telco","RAN ISSUE",AK1034="no impacts","no impacts"
),"")</f>
        <v>No root cause</v>
      </c>
      <c r="AK1034" s="81" t="s">
        <v>5620</v>
      </c>
      <c r="AL1034" s="56" t="str" cm="1">
        <f t="array" ref="AL1034">IFERROR(_xlfn.IFS(
AK1034="MPR ISSUE","ACTIVE",
AK1034="BSS Hardware Issue","ACTIVE",
AK1034="Sites strategiques, MLL, Pylone, etc.","PASSIVE",
AK1034="AKTIVCO DEFAUT GE &amp; POWER Cabinet","PASSIVE",
AK1034="AKTIVCO Coupure ENEO &amp; Baisse de tension","PASSIVE",
AK1034="Coupure ENEO &amp; Baisse de tension","PASSIVE",
AK1034="Defaut GE &amp; POWER Cabinet","PASSIVE",
AK1034="Sharing","PASSIVE",
AK1034="Sites strategiques &amp; DataCenter","PASSIVE",
AK1034="Exclu","Exclu",
AK1034="SAT","ACTIVE",
AK1034="SPARE-ISSUE","SPARE-ISSUE",
AK1034="Fiber CAmtel","ACTIVE",
AK1034="Fiber AOF","ACTIVE",
AK1034="Projet OCM (HUAWEI)","PLANNED WORKS",
AK1034="Projet OCM (NOKIA)","PLANNED WORKS",
AK1034="ACCESS-ISSUE","ACCESS-ISSUE",
AK1034="Projet OCM (ZTE, NOKIA, autres projets)","PLANNED WORKS",
AK1034="No root CAuse","No root cause",
AK1034="ODU HS","ACTIVE",
AK1034="IP &amp; VLAN","ACTIVE",
AK1034="Warehouse HUAWEI","SPARE-ISSUE",
AK1034="SPARE-HS","SPARE-ISSUE",
AK1034="Power Telco","ACTIVE", AK1034="no impacts","no impacts"
),"")</f>
        <v>No root cause</v>
      </c>
      <c r="AM1034" s="108" t="s">
        <v>5537</v>
      </c>
      <c r="AN1034" s="117" t="s">
        <v>2259</v>
      </c>
      <c r="AP1034" s="23" t="s">
        <v>5537</v>
      </c>
      <c r="AQ1034" s="23" t="s">
        <v>5537</v>
      </c>
      <c r="AR1034" s="7"/>
      <c r="AS1034" s="6"/>
      <c r="AT1034" s="7"/>
      <c r="AU1034" s="3" t="s">
        <v>5537</v>
      </c>
      <c r="AV1034" s="24" t="s">
        <v>5537</v>
      </c>
      <c r="AW1034" s="24" t="s">
        <v>5537</v>
      </c>
      <c r="AX1034" s="24" t="s">
        <v>5537</v>
      </c>
      <c r="AY1034" s="24" t="s">
        <v>5537</v>
      </c>
      <c r="AZ1034" s="24" t="s">
        <v>5537</v>
      </c>
      <c r="BA1034" s="24" t="s">
        <v>5537</v>
      </c>
      <c r="BB1034" s="24" t="s">
        <v>5537</v>
      </c>
      <c r="BC1034" s="24" t="s">
        <v>5537</v>
      </c>
      <c r="BD1034" s="24" t="s">
        <v>5537</v>
      </c>
      <c r="BE1034" s="24" t="s">
        <v>5537</v>
      </c>
      <c r="BF1034" s="24" t="s">
        <v>5537</v>
      </c>
      <c r="BG1034" s="24" t="s">
        <v>5537</v>
      </c>
      <c r="BH1034" s="24" t="s">
        <v>5537</v>
      </c>
      <c r="BI1034" s="9" t="s">
        <v>5537</v>
      </c>
      <c r="BJ1034" s="14"/>
      <c r="BK1034" s="14" t="s">
        <v>5537</v>
      </c>
      <c r="BL1034" s="14" t="str">
        <f>_xlfn.XLOOKUP(B1034,'[4]cell downs 18042026 17h'!$B:$B,'[4]cell downs 18042026 17h'!$B:$B,"")</f>
        <v/>
      </c>
      <c r="BM1034" s="14" t="str">
        <f>_xlfn.XLOOKUP(B1034,'[5]Cells Huawei 19042026 15h'!$B:$B,'[5]Cells Huawei 19042026 15h'!$B:$B,"")</f>
        <v/>
      </c>
      <c r="BN1034" s="9" t="str">
        <f>_xlfn.XLOOKUP(B1034,'[6]cells down 19042026 9H40'!$B:$B,'[6]cells down 19042026 9H40'!$B:$B,"")</f>
        <v/>
      </c>
      <c r="BO1034" s="9" t="s">
        <v>2259</v>
      </c>
      <c r="BP1034" s="9" t="s">
        <v>12</v>
      </c>
    </row>
    <row r="1035" spans="1:68" s="9" customFormat="1" x14ac:dyDescent="0.35">
      <c r="A1035" s="1" t="s">
        <v>2875</v>
      </c>
      <c r="B1035" s="8" t="s">
        <v>2876</v>
      </c>
      <c r="C1035" s="3" t="str">
        <f>_xlfn.XLOOKUP(B1035,'[1]daily break down'!$D:$D,'[1]daily break down'!$E:$E,"")</f>
        <v>Garoua</v>
      </c>
      <c r="D1035" s="1"/>
      <c r="E1035" s="1"/>
      <c r="F1035" s="3" t="s">
        <v>23</v>
      </c>
      <c r="G1035" s="1" t="s">
        <v>24</v>
      </c>
      <c r="H1035" s="39" t="str">
        <f>_xlfn.XLOOKUP(B1035,[2]CALCULATION!$B:$B,[2]CALCULATION!$H:$H,"")</f>
        <v>Huawei</v>
      </c>
      <c r="I1035" s="34">
        <v>0</v>
      </c>
      <c r="J1035" s="34">
        <v>0</v>
      </c>
      <c r="K1035" s="34">
        <v>5.0747931844318312</v>
      </c>
      <c r="L1035" s="34">
        <v>1.1822338364252223</v>
      </c>
      <c r="M1035" s="34">
        <v>0</v>
      </c>
      <c r="N1035" s="34">
        <v>0</v>
      </c>
      <c r="O1035" s="34">
        <v>0</v>
      </c>
      <c r="P1035" s="34">
        <v>0</v>
      </c>
      <c r="Q1035" s="34">
        <v>0</v>
      </c>
      <c r="R1035" s="34">
        <v>0.55912970525036165</v>
      </c>
      <c r="S1035" s="109">
        <v>2.0161485933117032</v>
      </c>
      <c r="T1035" s="109">
        <f>_xlfn.XLOOKUP(B1035,'[3]Nur des jours'!$B:$B,'[3]Nur des jours'!$U:$U,"")</f>
        <v>0</v>
      </c>
      <c r="U1035" s="109">
        <v>0</v>
      </c>
      <c r="V1035" s="109">
        <v>0</v>
      </c>
      <c r="W1035" s="109">
        <v>0</v>
      </c>
      <c r="X1035" s="109">
        <v>0</v>
      </c>
      <c r="Y1035" s="109">
        <v>1.9416871413365753</v>
      </c>
      <c r="Z1035" s="109">
        <v>0</v>
      </c>
      <c r="AA1035" s="109">
        <v>0</v>
      </c>
      <c r="AB1035" s="109">
        <v>0</v>
      </c>
      <c r="AC1035" s="109">
        <v>0</v>
      </c>
      <c r="AD1035" s="109">
        <v>0</v>
      </c>
      <c r="AE1035" s="109">
        <v>0</v>
      </c>
      <c r="AF1035" s="109">
        <v>0</v>
      </c>
      <c r="AG1035" s="57" t="str">
        <f>_xlfn.XLOOKUP(B1035,[3]CALCULATION!$B:$B,[3]CALCULATION!$M:$M,"")</f>
        <v>Operationnel</v>
      </c>
      <c r="AH1035" s="57"/>
      <c r="AI1035" s="56" t="str" cm="1">
        <f t="array" ref="AI1035">IFERROR(_xlfn.IFS(
AK1035="MPR ISSUE","PDH",
AK1035="BSS Hardware Issue","BSS",
AK1035="Sites strategiques, MLL, Pylone, etc.","ENVTECH",
AK1035="AKTIVCO DEFAUT GE &amp; POWER Cabinet","AKTIVCO",
AK1035="AKTIVCO Coupure ENEO &amp; Baisse de tension","AKTIVCO GRID ONLY",
AK1035="Coupure ENEO &amp; Baisse de tension","IHS GRID ONLY",
AK1035="Defaut GE &amp; POWER Cabinet","IHS",
AK1035="Sharing","Partners",
AK1035="Sites strategiques &amp; DataCenter","SST &amp; DC",
AK1035="Exclu","Exclu",
AK1035="SAT","SAT",
AK1035="SPARE-ISSUE","SPARE-ISSUE",
AK1035="Fiber CAmtel","TRANS_FO_CAMTEL",
AK1035="Fiber AOF","Fiber AOF",
AK1035="Projet OCM (HUAWEI)","TRAVAUX-HUAWEI",
AK1035="Projet OCM (NOKIA)","TRAVAUX-NOKIA",
AK1035="ACCESS-ISSUE","ACCESS-ISSUE",
AK1035="Projet OCM (ZTE, NOKIA, autres projets)","TRAVAUX OCM",
AK1035="No root CAuse","No root cause",
AK1035="ODU HS","PDH",
AK1035="IP &amp; VLAN","PDH",
AK1035="Warehouse HUAWEI","SPARE-ISSUE",
AK1035="SPARE-HS","SPARE-ISSUE",
AK1035="Power Telco","BSS",AK1035="no impacts","no impacts"
),"")</f>
        <v>No root cause</v>
      </c>
      <c r="AJ1035" s="56" t="str" cm="1">
        <f t="array" ref="AJ1035">IFERROR(_xlfn.IFS(
AK1035="MPR ISSUE","TX ISSUE",
AK1035="BSS Hardware Issue","RAN ISSUE",
AK1035="Sites strategiques, MLL, Pylone, etc.","ENVTECH",
AK1035="AKTIVCO DEFAUT GE &amp; POWER Cabinet","POWER ISSUE",
AK1035="AKTIVCO Coupure ENEO &amp; Baisse de tension","POWER ISSUE",
AK1035="Coupure ENEO &amp; Baisse de tension","POWER ISSUE",
AK1035="Defaut GE &amp; POWER Cabinet","POWER ISSUE",
AK1035="Sharing","POWER ISSUE",
AK1035="Sites strategiques &amp; DataCenter","POWER ISSUE",
AK1035="Exclu","Exclu",
AK1035="SAT","TX ISSUE",
AK1035="SPARE-ISSUE","SPARE-ISSUE",
AK1035="Fiber CAmtel","TX ISSUE",
AK1035="Fiber AOF","TX ISSUE",
AK1035="Projet OCM (HUAWEI)","TRAVAUX-HUAWEI",
AK1035="Projet OCM (NOKIA)","TRAVAUX -NOKIA",
AK1035="ACCESS-ISSUE","ACCESS-ISSUE",
AK1035="Projet OCM (ZTE, NOKIA, autres projets)","TRAVAUX OCM",
AK1035="No root CAuse","No root cause",
AK1035="ODU HS","TX ISSUE",
AK1035="IP &amp; VLAN","TX ISSUE",
AK1035="Warehouse HUAWEI","SPARE-ISSUE",
AK1035="SPARE-HS","SPARE-ISSUE",
AK1035="Power Telco","RAN ISSUE",AK1035="no impacts","no impacts"
),"")</f>
        <v>No root cause</v>
      </c>
      <c r="AK1035" s="81" t="s">
        <v>5620</v>
      </c>
      <c r="AL1035" s="56" t="str" cm="1">
        <f t="array" ref="AL1035">IFERROR(_xlfn.IFS(
AK1035="MPR ISSUE","ACTIVE",
AK1035="BSS Hardware Issue","ACTIVE",
AK1035="Sites strategiques, MLL, Pylone, etc.","PASSIVE",
AK1035="AKTIVCO DEFAUT GE &amp; POWER Cabinet","PASSIVE",
AK1035="AKTIVCO Coupure ENEO &amp; Baisse de tension","PASSIVE",
AK1035="Coupure ENEO &amp; Baisse de tension","PASSIVE",
AK1035="Defaut GE &amp; POWER Cabinet","PASSIVE",
AK1035="Sharing","PASSIVE",
AK1035="Sites strategiques &amp; DataCenter","PASSIVE",
AK1035="Exclu","Exclu",
AK1035="SAT","ACTIVE",
AK1035="SPARE-ISSUE","SPARE-ISSUE",
AK1035="Fiber CAmtel","ACTIVE",
AK1035="Fiber AOF","ACTIVE",
AK1035="Projet OCM (HUAWEI)","PLANNED WORKS",
AK1035="Projet OCM (NOKIA)","PLANNED WORKS",
AK1035="ACCESS-ISSUE","ACCESS-ISSUE",
AK1035="Projet OCM (ZTE, NOKIA, autres projets)","PLANNED WORKS",
AK1035="No root CAuse","No root cause",
AK1035="ODU HS","ACTIVE",
AK1035="IP &amp; VLAN","ACTIVE",
AK1035="Warehouse HUAWEI","SPARE-ISSUE",
AK1035="SPARE-HS","SPARE-ISSUE",
AK1035="Power Telco","ACTIVE", AK1035="no impacts","no impacts"
),"")</f>
        <v>No root cause</v>
      </c>
      <c r="AM1035" s="108" t="s">
        <v>5537</v>
      </c>
      <c r="AN1035" s="117" t="s">
        <v>2876</v>
      </c>
      <c r="AP1035" s="23" t="s">
        <v>5537</v>
      </c>
      <c r="AQ1035" s="23" t="s">
        <v>5537</v>
      </c>
      <c r="AR1035" s="7"/>
      <c r="AS1035" s="6"/>
      <c r="AT1035" s="7"/>
      <c r="AU1035" s="3" t="s">
        <v>5537</v>
      </c>
      <c r="AV1035" s="24" t="s">
        <v>5537</v>
      </c>
      <c r="AW1035" s="24" t="s">
        <v>5537</v>
      </c>
      <c r="AX1035" s="24" t="s">
        <v>5537</v>
      </c>
      <c r="AY1035" s="24" t="s">
        <v>5537</v>
      </c>
      <c r="AZ1035" s="24" t="s">
        <v>5537</v>
      </c>
      <c r="BA1035" s="24" t="s">
        <v>5537</v>
      </c>
      <c r="BB1035" s="24" t="s">
        <v>5537</v>
      </c>
      <c r="BC1035" s="24" t="s">
        <v>5537</v>
      </c>
      <c r="BD1035" s="24" t="s">
        <v>5537</v>
      </c>
      <c r="BE1035" s="24" t="s">
        <v>5537</v>
      </c>
      <c r="BF1035" s="24" t="s">
        <v>5537</v>
      </c>
      <c r="BG1035" s="24" t="s">
        <v>5537</v>
      </c>
      <c r="BH1035" s="24" t="s">
        <v>5537</v>
      </c>
      <c r="BI1035" s="9" t="s">
        <v>5537</v>
      </c>
      <c r="BJ1035" s="14"/>
      <c r="BK1035" s="14" t="s">
        <v>5537</v>
      </c>
      <c r="BL1035" s="14" t="str">
        <f>_xlfn.XLOOKUP(B1035,'[4]cell downs 18042026 17h'!$B:$B,'[4]cell downs 18042026 17h'!$B:$B,"")</f>
        <v/>
      </c>
      <c r="BM1035" s="14" t="str">
        <f>_xlfn.XLOOKUP(B1035,'[5]Cells Huawei 19042026 15h'!$B:$B,'[5]Cells Huawei 19042026 15h'!$B:$B,"")</f>
        <v/>
      </c>
      <c r="BN1035" s="9" t="str">
        <f>_xlfn.XLOOKUP(B1035,'[6]cells down 19042026 9H40'!$B:$B,'[6]cells down 19042026 9H40'!$B:$B,"")</f>
        <v/>
      </c>
      <c r="BO1035" s="9" t="s">
        <v>5537</v>
      </c>
      <c r="BP1035" s="9" t="s">
        <v>5537</v>
      </c>
    </row>
    <row r="1036" spans="1:68" s="9" customFormat="1" x14ac:dyDescent="0.35">
      <c r="A1036" s="1" t="s">
        <v>5243</v>
      </c>
      <c r="B1036" s="8" t="s">
        <v>5244</v>
      </c>
      <c r="C1036" s="3" t="str">
        <f>_xlfn.XLOOKUP(B1036,'[1]daily break down'!$D:$D,'[1]daily break down'!$E:$E,"")</f>
        <v>SUD-OUEST</v>
      </c>
      <c r="D1036" s="1" t="s">
        <v>11</v>
      </c>
      <c r="E1036" s="1" t="s">
        <v>154</v>
      </c>
      <c r="F1036" s="3" t="s">
        <v>13</v>
      </c>
      <c r="G1036" s="1" t="s">
        <v>5245</v>
      </c>
      <c r="H1036" s="39" t="str">
        <f>_xlfn.XLOOKUP(B1036,[2]CALCULATION!$B:$B,[2]CALCULATION!$H:$H,"")</f>
        <v>HUAWEI</v>
      </c>
      <c r="I1036" s="34">
        <v>0</v>
      </c>
      <c r="J1036" s="34">
        <v>0</v>
      </c>
      <c r="K1036" s="34">
        <v>0</v>
      </c>
      <c r="L1036" s="34">
        <v>0</v>
      </c>
      <c r="M1036" s="34">
        <v>0</v>
      </c>
      <c r="N1036" s="34">
        <v>0</v>
      </c>
      <c r="O1036" s="34">
        <v>0</v>
      </c>
      <c r="P1036" s="34">
        <v>0</v>
      </c>
      <c r="Q1036" s="34">
        <v>0</v>
      </c>
      <c r="R1036" s="34">
        <v>0</v>
      </c>
      <c r="S1036" s="109">
        <v>0</v>
      </c>
      <c r="T1036" s="109">
        <f>_xlfn.XLOOKUP(B1036,'[3]Nur des jours'!$B:$B,'[3]Nur des jours'!$U:$U,"")</f>
        <v>0</v>
      </c>
      <c r="U1036" s="109">
        <v>0</v>
      </c>
      <c r="V1036" s="109">
        <v>2.1300969086815456</v>
      </c>
      <c r="W1036" s="109">
        <v>2.234004074958694</v>
      </c>
      <c r="X1036" s="109">
        <v>2.3368768066934336</v>
      </c>
      <c r="Y1036" s="109">
        <v>1.8993109952544422</v>
      </c>
      <c r="Z1036" s="109">
        <v>0</v>
      </c>
      <c r="AA1036" s="109">
        <v>0</v>
      </c>
      <c r="AB1036" s="109">
        <v>0</v>
      </c>
      <c r="AC1036" s="109">
        <v>0</v>
      </c>
      <c r="AD1036" s="109">
        <v>0</v>
      </c>
      <c r="AE1036" s="109">
        <v>0</v>
      </c>
      <c r="AF1036" s="109">
        <v>0</v>
      </c>
      <c r="AG1036" s="57" t="str">
        <f>_xlfn.XLOOKUP(B1036,[3]CALCULATION!$B:$B,[3]CALCULATION!$M:$M,"")</f>
        <v>Insecurity</v>
      </c>
      <c r="AH1036" s="57"/>
      <c r="AI1036" s="56" t="str" cm="1">
        <f t="array" ref="AI1036">IFERROR(_xlfn.IFS(
AK1036="MPR ISSUE","PDH",
AK1036="BSS Hardware Issue","BSS",
AK1036="Sites strategiques, MLL, Pylone, etc.","ENVTECH",
AK1036="AKTIVCO DEFAUT GE &amp; POWER Cabinet","AKTIVCO",
AK1036="AKTIVCO Coupure ENEO &amp; Baisse de tension","AKTIVCO GRID ONLY",
AK1036="Coupure ENEO &amp; Baisse de tension","IHS GRID ONLY",
AK1036="Defaut GE &amp; POWER Cabinet","IHS",
AK1036="Sharing","Partners",
AK1036="Sites strategiques &amp; DataCenter","SST &amp; DC",
AK1036="Exclu","Exclu",
AK1036="SAT","SAT",
AK1036="SPARE-ISSUE","SPARE-ISSUE",
AK1036="Fiber CAmtel","TRANS_FO_CAMTEL",
AK1036="Fiber AOF","Fiber AOF",
AK1036="Projet OCM (HUAWEI)","TRAVAUX-HUAWEI",
AK1036="Projet OCM (NOKIA)","TRAVAUX-NOKIA",
AK1036="ACCESS-ISSUE","ACCESS-ISSUE",
AK1036="Projet OCM (ZTE, NOKIA, autres projets)","TRAVAUX OCM",
AK1036="No root CAuse","No root cause",
AK1036="ODU HS","PDH",
AK1036="IP &amp; VLAN","PDH",
AK1036="Warehouse HUAWEI","SPARE-ISSUE",
AK1036="SPARE-HS","SPARE-ISSUE",
AK1036="Power Telco","BSS",AK1036="no impacts","no impacts"
),"")</f>
        <v>No root cause</v>
      </c>
      <c r="AJ1036" s="56" t="str" cm="1">
        <f t="array" ref="AJ1036">IFERROR(_xlfn.IFS(
AK1036="MPR ISSUE","TX ISSUE",
AK1036="BSS Hardware Issue","RAN ISSUE",
AK1036="Sites strategiques, MLL, Pylone, etc.","ENVTECH",
AK1036="AKTIVCO DEFAUT GE &amp; POWER Cabinet","POWER ISSUE",
AK1036="AKTIVCO Coupure ENEO &amp; Baisse de tension","POWER ISSUE",
AK1036="Coupure ENEO &amp; Baisse de tension","POWER ISSUE",
AK1036="Defaut GE &amp; POWER Cabinet","POWER ISSUE",
AK1036="Sharing","POWER ISSUE",
AK1036="Sites strategiques &amp; DataCenter","POWER ISSUE",
AK1036="Exclu","Exclu",
AK1036="SAT","TX ISSUE",
AK1036="SPARE-ISSUE","SPARE-ISSUE",
AK1036="Fiber CAmtel","TX ISSUE",
AK1036="Fiber AOF","TX ISSUE",
AK1036="Projet OCM (HUAWEI)","TRAVAUX-HUAWEI",
AK1036="Projet OCM (NOKIA)","TRAVAUX -NOKIA",
AK1036="ACCESS-ISSUE","ACCESS-ISSUE",
AK1036="Projet OCM (ZTE, NOKIA, autres projets)","TRAVAUX OCM",
AK1036="No root CAuse","No root cause",
AK1036="ODU HS","TX ISSUE",
AK1036="IP &amp; VLAN","TX ISSUE",
AK1036="Warehouse HUAWEI","SPARE-ISSUE",
AK1036="SPARE-HS","SPARE-ISSUE",
AK1036="Power Telco","RAN ISSUE",AK1036="no impacts","no impacts"
),"")</f>
        <v>No root cause</v>
      </c>
      <c r="AK1036" s="81" t="s">
        <v>5620</v>
      </c>
      <c r="AL1036" s="56" t="str" cm="1">
        <f t="array" ref="AL1036">IFERROR(_xlfn.IFS(
AK1036="MPR ISSUE","ACTIVE",
AK1036="BSS Hardware Issue","ACTIVE",
AK1036="Sites strategiques, MLL, Pylone, etc.","PASSIVE",
AK1036="AKTIVCO DEFAUT GE &amp; POWER Cabinet","PASSIVE",
AK1036="AKTIVCO Coupure ENEO &amp; Baisse de tension","PASSIVE",
AK1036="Coupure ENEO &amp; Baisse de tension","PASSIVE",
AK1036="Defaut GE &amp; POWER Cabinet","PASSIVE",
AK1036="Sharing","PASSIVE",
AK1036="Sites strategiques &amp; DataCenter","PASSIVE",
AK1036="Exclu","Exclu",
AK1036="SAT","ACTIVE",
AK1036="SPARE-ISSUE","SPARE-ISSUE",
AK1036="Fiber CAmtel","ACTIVE",
AK1036="Fiber AOF","ACTIVE",
AK1036="Projet OCM (HUAWEI)","PLANNED WORKS",
AK1036="Projet OCM (NOKIA)","PLANNED WORKS",
AK1036="ACCESS-ISSUE","ACCESS-ISSUE",
AK1036="Projet OCM (ZTE, NOKIA, autres projets)","PLANNED WORKS",
AK1036="No root CAuse","No root cause",
AK1036="ODU HS","ACTIVE",
AK1036="IP &amp; VLAN","ACTIVE",
AK1036="Warehouse HUAWEI","SPARE-ISSUE",
AK1036="SPARE-HS","SPARE-ISSUE",
AK1036="Power Telco","ACTIVE", AK1036="no impacts","no impacts"
),"")</f>
        <v>No root cause</v>
      </c>
      <c r="AM1036" s="108" t="s">
        <v>5537</v>
      </c>
      <c r="AN1036" s="117" t="s">
        <v>5244</v>
      </c>
      <c r="AP1036" s="23" t="s">
        <v>5537</v>
      </c>
      <c r="AQ1036" s="23" t="s">
        <v>5537</v>
      </c>
      <c r="AR1036" s="7"/>
      <c r="AS1036" s="6"/>
      <c r="AT1036" s="7"/>
      <c r="AU1036" s="3" t="s">
        <v>5537</v>
      </c>
      <c r="AV1036" s="24" t="s">
        <v>5537</v>
      </c>
      <c r="AW1036" s="24" t="s">
        <v>5537</v>
      </c>
      <c r="AX1036" s="24" t="s">
        <v>5537</v>
      </c>
      <c r="AY1036" s="24" t="s">
        <v>5537</v>
      </c>
      <c r="AZ1036" s="24" t="s">
        <v>5537</v>
      </c>
      <c r="BA1036" s="24" t="s">
        <v>5537</v>
      </c>
      <c r="BB1036" s="24" t="s">
        <v>5537</v>
      </c>
      <c r="BC1036" s="24" t="s">
        <v>5537</v>
      </c>
      <c r="BD1036" s="24" t="s">
        <v>5537</v>
      </c>
      <c r="BE1036" s="24" t="s">
        <v>5537</v>
      </c>
      <c r="BF1036" s="24" t="s">
        <v>5537</v>
      </c>
      <c r="BG1036" s="24" t="s">
        <v>5537</v>
      </c>
      <c r="BH1036" s="24" t="s">
        <v>5537</v>
      </c>
      <c r="BI1036" s="9" t="s">
        <v>5537</v>
      </c>
      <c r="BJ1036" s="14"/>
      <c r="BK1036" s="14" t="s">
        <v>5537</v>
      </c>
      <c r="BL1036" s="14" t="str">
        <f>_xlfn.XLOOKUP(B1036,'[4]cell downs 18042026 17h'!$B:$B,'[4]cell downs 18042026 17h'!$B:$B,"")</f>
        <v/>
      </c>
      <c r="BM1036" s="14" t="str">
        <f>_xlfn.XLOOKUP(B1036,'[5]Cells Huawei 19042026 15h'!$B:$B,'[5]Cells Huawei 19042026 15h'!$B:$B,"")</f>
        <v>SUO_046</v>
      </c>
      <c r="BN1036" s="9" t="str">
        <f>_xlfn.XLOOKUP(B1036,'[6]cells down 19042026 9H40'!$B:$B,'[6]cells down 19042026 9H40'!$B:$B,"")</f>
        <v/>
      </c>
      <c r="BO1036" s="9" t="s">
        <v>5244</v>
      </c>
      <c r="BP1036" s="9" t="s">
        <v>594</v>
      </c>
    </row>
    <row r="1037" spans="1:68" s="9" customFormat="1" x14ac:dyDescent="0.35">
      <c r="A1037" s="25" t="s">
        <v>5401</v>
      </c>
      <c r="B1037" s="32" t="s">
        <v>5402</v>
      </c>
      <c r="C1037" s="3" t="str">
        <f>_xlfn.XLOOKUP(B1037,'[1]daily break down'!$D:$D,'[1]daily break down'!$E:$E,"")</f>
        <v/>
      </c>
      <c r="D1037" s="25" t="s">
        <v>357</v>
      </c>
      <c r="E1037" s="25" t="s">
        <v>987</v>
      </c>
      <c r="F1037" s="25" t="s">
        <v>5403</v>
      </c>
      <c r="G1037" s="25" t="s">
        <v>24</v>
      </c>
      <c r="H1037" s="39" t="str">
        <f>_xlfn.XLOOKUP(B1037,[2]CALCULATION!$B:$B,[2]CALCULATION!$H:$H,"")</f>
        <v>Huawei</v>
      </c>
      <c r="I1037" s="34">
        <v>0</v>
      </c>
      <c r="J1037" s="34">
        <v>0</v>
      </c>
      <c r="K1037" s="34">
        <v>9.0676926830521101</v>
      </c>
      <c r="L1037" s="34">
        <v>1.2369518567029933</v>
      </c>
      <c r="M1037" s="34">
        <v>0</v>
      </c>
      <c r="N1037" s="34">
        <v>0</v>
      </c>
      <c r="O1037" s="34">
        <v>0</v>
      </c>
      <c r="P1037" s="34">
        <v>0</v>
      </c>
      <c r="Q1037" s="34">
        <v>0</v>
      </c>
      <c r="R1037" s="34">
        <v>0.55859465290083987</v>
      </c>
      <c r="S1037" s="109">
        <v>2.0293287161882581</v>
      </c>
      <c r="T1037" s="109">
        <f>_xlfn.XLOOKUP(B1037,'[3]Nur des jours'!$B:$B,'[3]Nur des jours'!$U:$U,"")</f>
        <v>0</v>
      </c>
      <c r="U1037" s="109">
        <v>0</v>
      </c>
      <c r="V1037" s="109" t="s">
        <v>5537</v>
      </c>
      <c r="W1037" s="109">
        <v>0</v>
      </c>
      <c r="X1037" s="109">
        <v>8.9175391586979543E-5</v>
      </c>
      <c r="Y1037" s="109">
        <v>1.8709532207297825</v>
      </c>
      <c r="Z1037" s="109">
        <v>0</v>
      </c>
      <c r="AA1037" s="109">
        <v>0</v>
      </c>
      <c r="AB1037" s="109">
        <v>0</v>
      </c>
      <c r="AC1037" s="109">
        <v>0</v>
      </c>
      <c r="AD1037" s="109">
        <v>0</v>
      </c>
      <c r="AE1037" s="109">
        <v>0</v>
      </c>
      <c r="AF1037" s="109">
        <v>0</v>
      </c>
      <c r="AG1037" s="57" t="str">
        <f>_xlfn.XLOOKUP(B1037,[3]CALCULATION!$B:$B,[3]CALCULATION!$M:$M,"")</f>
        <v>EXCLU</v>
      </c>
      <c r="AH1037" s="57" t="s">
        <v>5533</v>
      </c>
      <c r="AI1037" s="56" t="str" cm="1">
        <f t="array" ref="AI1037">IFERROR(_xlfn.IFS(
AK1037="MPR ISSUE","PDH",
AK1037="BSS Hardware Issue","BSS",
AK1037="Sites strategiques, MLL, Pylone, etc.","ENVTECH",
AK1037="AKTIVCO DEFAUT GE &amp; POWER Cabinet","AKTIVCO",
AK1037="AKTIVCO Coupure ENEO &amp; Baisse de tension","AKTIVCO GRID ONLY",
AK1037="Coupure ENEO &amp; Baisse de tension","IHS GRID ONLY",
AK1037="Defaut GE &amp; POWER Cabinet","IHS",
AK1037="Sharing","Partners",
AK1037="Sites strategiques &amp; DataCenter","SST &amp; DC",
AK1037="Exclu","Exclu",
AK1037="SAT","SAT",
AK1037="SPARE-ISSUE","SPARE-ISSUE",
AK1037="Fiber CAmtel","TRANS_FO_CAMTEL",
AK1037="Fiber AOF","Fiber AOF",
AK1037="Projet OCM (HUAWEI)","TRAVAUX-HUAWEI",
AK1037="Projet OCM (NOKIA)","TRAVAUX-NOKIA",
AK1037="ACCESS-ISSUE","ACCESS-ISSUE",
AK1037="Projet OCM (ZTE, NOKIA, autres projets)","TRAVAUX OCM",
AK1037="No root CAuse","No root cause",
AK1037="ODU HS","PDH",
AK1037="IP &amp; VLAN","PDH",
AK1037="Warehouse HUAWEI","SPARE-ISSUE",
AK1037="SPARE-HS","SPARE-ISSUE",
AK1037="Power Telco","BSS",AK1037="no impacts","no impacts"
),"")</f>
        <v>Exclu</v>
      </c>
      <c r="AJ1037" s="56" t="str" cm="1">
        <f t="array" ref="AJ1037">IFERROR(_xlfn.IFS(
AK1037="MPR ISSUE","TX ISSUE",
AK1037="BSS Hardware Issue","RAN ISSUE",
AK1037="Sites strategiques, MLL, Pylone, etc.","ENVTECH",
AK1037="AKTIVCO DEFAUT GE &amp; POWER Cabinet","POWER ISSUE",
AK1037="AKTIVCO Coupure ENEO &amp; Baisse de tension","POWER ISSUE",
AK1037="Coupure ENEO &amp; Baisse de tension","POWER ISSUE",
AK1037="Defaut GE &amp; POWER Cabinet","POWER ISSUE",
AK1037="Sharing","POWER ISSUE",
AK1037="Sites strategiques &amp; DataCenter","POWER ISSUE",
AK1037="Exclu","Exclu",
AK1037="SAT","TX ISSUE",
AK1037="SPARE-ISSUE","SPARE-ISSUE",
AK1037="Fiber CAmtel","TX ISSUE",
AK1037="Fiber AOF","TX ISSUE",
AK1037="Projet OCM (HUAWEI)","TRAVAUX-HUAWEI",
AK1037="Projet OCM (NOKIA)","TRAVAUX -NOKIA",
AK1037="ACCESS-ISSUE","ACCESS-ISSUE",
AK1037="Projet OCM (ZTE, NOKIA, autres projets)","TRAVAUX OCM",
AK1037="No root CAuse","No root cause",
AK1037="ODU HS","TX ISSUE",
AK1037="IP &amp; VLAN","TX ISSUE",
AK1037="Warehouse HUAWEI","SPARE-ISSUE",
AK1037="SPARE-HS","SPARE-ISSUE",
AK1037="Power Telco","RAN ISSUE",AK1037="no impacts","no impacts"
),"")</f>
        <v>Exclu</v>
      </c>
      <c r="AK1037" s="81" t="s">
        <v>5559</v>
      </c>
      <c r="AL1037" s="56" t="str" cm="1">
        <f t="array" ref="AL1037">IFERROR(_xlfn.IFS(
AK1037="MPR ISSUE","ACTIVE",
AK1037="BSS Hardware Issue","ACTIVE",
AK1037="Sites strategiques, MLL, Pylone, etc.","PASSIVE",
AK1037="AKTIVCO DEFAUT GE &amp; POWER Cabinet","PASSIVE",
AK1037="AKTIVCO Coupure ENEO &amp; Baisse de tension","PASSIVE",
AK1037="Coupure ENEO &amp; Baisse de tension","PASSIVE",
AK1037="Defaut GE &amp; POWER Cabinet","PASSIVE",
AK1037="Sharing","PASSIVE",
AK1037="Sites strategiques &amp; DataCenter","PASSIVE",
AK1037="Exclu","Exclu",
AK1037="SAT","ACTIVE",
AK1037="SPARE-ISSUE","SPARE-ISSUE",
AK1037="Fiber CAmtel","ACTIVE",
AK1037="Fiber AOF","ACTIVE",
AK1037="Projet OCM (HUAWEI)","PLANNED WORKS",
AK1037="Projet OCM (NOKIA)","PLANNED WORKS",
AK1037="ACCESS-ISSUE","ACCESS-ISSUE",
AK1037="Projet OCM (ZTE, NOKIA, autres projets)","PLANNED WORKS",
AK1037="No root CAuse","No root cause",
AK1037="ODU HS","ACTIVE",
AK1037="IP &amp; VLAN","ACTIVE",
AK1037="Warehouse HUAWEI","SPARE-ISSUE",
AK1037="SPARE-HS","SPARE-ISSUE",
AK1037="Power Telco","ACTIVE", AK1037="no impacts","no impacts"
),"")</f>
        <v>Exclu</v>
      </c>
      <c r="AM1037" s="108" t="s">
        <v>5537</v>
      </c>
      <c r="AN1037" s="117" t="s">
        <v>5402</v>
      </c>
      <c r="AP1037" s="23" t="s">
        <v>5537</v>
      </c>
      <c r="AQ1037" s="23" t="s">
        <v>5537</v>
      </c>
      <c r="AR1037" s="7"/>
      <c r="AS1037" s="6"/>
      <c r="AT1037" s="7"/>
      <c r="AU1037" s="3" t="s">
        <v>5537</v>
      </c>
      <c r="AV1037" s="24" t="s">
        <v>5537</v>
      </c>
      <c r="AW1037" s="24" t="s">
        <v>5537</v>
      </c>
      <c r="AX1037" s="24" t="s">
        <v>5537</v>
      </c>
      <c r="AY1037" s="24" t="s">
        <v>5537</v>
      </c>
      <c r="AZ1037" s="24" t="s">
        <v>5537</v>
      </c>
      <c r="BA1037" s="24" t="s">
        <v>5537</v>
      </c>
      <c r="BB1037" s="24" t="s">
        <v>5537</v>
      </c>
      <c r="BC1037" s="24" t="s">
        <v>5537</v>
      </c>
      <c r="BD1037" s="24" t="s">
        <v>5537</v>
      </c>
      <c r="BE1037" s="24" t="s">
        <v>5537</v>
      </c>
      <c r="BF1037" s="24" t="s">
        <v>5537</v>
      </c>
      <c r="BG1037" s="24" t="s">
        <v>5537</v>
      </c>
      <c r="BH1037" s="24" t="s">
        <v>5537</v>
      </c>
      <c r="BI1037" s="9" t="s">
        <v>5537</v>
      </c>
      <c r="BJ1037" s="14"/>
      <c r="BK1037" s="14" t="s">
        <v>5537</v>
      </c>
      <c r="BL1037" s="14" t="str">
        <f>_xlfn.XLOOKUP(B1037,'[4]cell downs 18042026 17h'!$B:$B,'[4]cell downs 18042026 17h'!$B:$B,"")</f>
        <v/>
      </c>
      <c r="BM1037" s="14" t="str">
        <f>_xlfn.XLOOKUP(B1037,'[5]Cells Huawei 19042026 15h'!$B:$B,'[5]Cells Huawei 19042026 15h'!$B:$B,"")</f>
        <v/>
      </c>
      <c r="BN1037" s="9" t="str">
        <f>_xlfn.XLOOKUP(B1037,'[6]cells down 19042026 9H40'!$B:$B,'[6]cells down 19042026 9H40'!$B:$B,"")</f>
        <v/>
      </c>
      <c r="BO1037" s="9" t="s">
        <v>5537</v>
      </c>
      <c r="BP1037" s="9" t="s">
        <v>1129</v>
      </c>
    </row>
    <row r="1038" spans="1:68" s="9" customFormat="1" x14ac:dyDescent="0.35">
      <c r="A1038" s="1" t="s">
        <v>4441</v>
      </c>
      <c r="B1038" s="8" t="s">
        <v>4442</v>
      </c>
      <c r="C1038" s="3" t="str">
        <f>_xlfn.XLOOKUP(B1038,'[1]daily break down'!$D:$D,'[1]daily break down'!$E:$E,"")</f>
        <v>Yaounde</v>
      </c>
      <c r="D1038" s="1" t="s">
        <v>21</v>
      </c>
      <c r="E1038" s="1" t="s">
        <v>36</v>
      </c>
      <c r="F1038" s="3" t="s">
        <v>37</v>
      </c>
      <c r="G1038" s="1" t="s">
        <v>38</v>
      </c>
      <c r="H1038" s="41" t="str">
        <f>_xlfn.XLOOKUP(B1038,[2]CALCULATION!$B:$B,[2]CALCULATION!$H:$H,"")</f>
        <v>ZTE</v>
      </c>
      <c r="I1038" s="34">
        <v>0</v>
      </c>
      <c r="J1038" s="34">
        <v>0</v>
      </c>
      <c r="K1038" s="34">
        <v>0</v>
      </c>
      <c r="L1038" s="34">
        <v>0</v>
      </c>
      <c r="M1038" s="34">
        <v>0</v>
      </c>
      <c r="N1038" s="34">
        <v>0</v>
      </c>
      <c r="O1038" s="34">
        <v>0</v>
      </c>
      <c r="P1038" s="34">
        <v>2.97713828320963</v>
      </c>
      <c r="Q1038" s="34">
        <v>23.181945621559613</v>
      </c>
      <c r="R1038" s="34">
        <v>1.7165371126577695</v>
      </c>
      <c r="S1038" s="109">
        <v>2.2757381582214</v>
      </c>
      <c r="T1038" s="109">
        <f>_xlfn.XLOOKUP(B1038,'[3]Nur des jours'!$B:$B,'[3]Nur des jours'!$U:$U,"")</f>
        <v>0.15596775988562669</v>
      </c>
      <c r="U1038" s="109">
        <v>0</v>
      </c>
      <c r="V1038" s="109">
        <v>0</v>
      </c>
      <c r="W1038" s="109">
        <v>0.15596775988562669</v>
      </c>
      <c r="X1038" s="109">
        <v>0</v>
      </c>
      <c r="Y1038" s="109">
        <v>1.8481599906401511</v>
      </c>
      <c r="Z1038" s="109">
        <v>0</v>
      </c>
      <c r="AA1038" s="109">
        <v>0</v>
      </c>
      <c r="AB1038" s="109">
        <v>0</v>
      </c>
      <c r="AC1038" s="109">
        <v>0</v>
      </c>
      <c r="AD1038" s="109">
        <v>0</v>
      </c>
      <c r="AE1038" s="109">
        <v>0</v>
      </c>
      <c r="AF1038" s="109">
        <v>0</v>
      </c>
      <c r="AG1038" s="57" t="str">
        <f>_xlfn.XLOOKUP(B1038,[3]CALCULATION!$B:$B,[3]CALCULATION!$M:$M,"")</f>
        <v>Operationnel</v>
      </c>
      <c r="AH1038" s="57"/>
      <c r="AI1038" s="56" t="str" cm="1">
        <f t="array" ref="AI1038">IFERROR(_xlfn.IFS(
AK1038="MPR ISSUE","PDH",
AK1038="BSS Hardware Issue","BSS",
AK1038="Sites strategiques, MLL, Pylone, etc.","ENVTECH",
AK1038="AKTIVCO DEFAUT GE &amp; POWER Cabinet","AKTIVCO",
AK1038="AKTIVCO Coupure ENEO &amp; Baisse de tension","AKTIVCO GRID ONLY",
AK1038="Coupure ENEO &amp; Baisse de tension","IHS GRID ONLY",
AK1038="Defaut GE &amp; POWER Cabinet","IHS",
AK1038="Sharing","Partners",
AK1038="Sites strategiques &amp; DataCenter","SST &amp; DC",
AK1038="Exclu","Exclu",
AK1038="SAT","SAT",
AK1038="SPARE-ISSUE","SPARE-ISSUE",
AK1038="Fiber CAmtel","TRANS_FO_CAMTEL",
AK1038="Fiber AOF","Fiber AOF",
AK1038="Projet OCM (HUAWEI)","TRAVAUX-HUAWEI",
AK1038="Projet OCM (NOKIA)","TRAVAUX-NOKIA",
AK1038="ACCESS-ISSUE","ACCESS-ISSUE",
AK1038="Projet OCM (ZTE, NOKIA, autres projets)","TRAVAUX OCM",
AK1038="No root CAuse","No root cause",
AK1038="ODU HS","PDH",
AK1038="IP &amp; VLAN","PDH",
AK1038="Warehouse HUAWEI","SPARE-ISSUE",
AK1038="SPARE-HS","SPARE-ISSUE",
AK1038="Power Telco","BSS",AK1038="no impacts","no impacts"
),"")</f>
        <v>No root cause</v>
      </c>
      <c r="AJ1038" s="56" t="str" cm="1">
        <f t="array" ref="AJ1038">IFERROR(_xlfn.IFS(
AK1038="MPR ISSUE","TX ISSUE",
AK1038="BSS Hardware Issue","RAN ISSUE",
AK1038="Sites strategiques, MLL, Pylone, etc.","ENVTECH",
AK1038="AKTIVCO DEFAUT GE &amp; POWER Cabinet","POWER ISSUE",
AK1038="AKTIVCO Coupure ENEO &amp; Baisse de tension","POWER ISSUE",
AK1038="Coupure ENEO &amp; Baisse de tension","POWER ISSUE",
AK1038="Defaut GE &amp; POWER Cabinet","POWER ISSUE",
AK1038="Sharing","POWER ISSUE",
AK1038="Sites strategiques &amp; DataCenter","POWER ISSUE",
AK1038="Exclu","Exclu",
AK1038="SAT","TX ISSUE",
AK1038="SPARE-ISSUE","SPARE-ISSUE",
AK1038="Fiber CAmtel","TX ISSUE",
AK1038="Fiber AOF","TX ISSUE",
AK1038="Projet OCM (HUAWEI)","TRAVAUX-HUAWEI",
AK1038="Projet OCM (NOKIA)","TRAVAUX -NOKIA",
AK1038="ACCESS-ISSUE","ACCESS-ISSUE",
AK1038="Projet OCM (ZTE, NOKIA, autres projets)","TRAVAUX OCM",
AK1038="No root CAuse","No root cause",
AK1038="ODU HS","TX ISSUE",
AK1038="IP &amp; VLAN","TX ISSUE",
AK1038="Warehouse HUAWEI","SPARE-ISSUE",
AK1038="SPARE-HS","SPARE-ISSUE",
AK1038="Power Telco","RAN ISSUE",AK1038="no impacts","no impacts"
),"")</f>
        <v>No root cause</v>
      </c>
      <c r="AK1038" s="81" t="s">
        <v>5620</v>
      </c>
      <c r="AL1038" s="56" t="str" cm="1">
        <f t="array" ref="AL1038">IFERROR(_xlfn.IFS(
AK1038="MPR ISSUE","ACTIVE",
AK1038="BSS Hardware Issue","ACTIVE",
AK1038="Sites strategiques, MLL, Pylone, etc.","PASSIVE",
AK1038="AKTIVCO DEFAUT GE &amp; POWER Cabinet","PASSIVE",
AK1038="AKTIVCO Coupure ENEO &amp; Baisse de tension","PASSIVE",
AK1038="Coupure ENEO &amp; Baisse de tension","PASSIVE",
AK1038="Defaut GE &amp; POWER Cabinet","PASSIVE",
AK1038="Sharing","PASSIVE",
AK1038="Sites strategiques &amp; DataCenter","PASSIVE",
AK1038="Exclu","Exclu",
AK1038="SAT","ACTIVE",
AK1038="SPARE-ISSUE","SPARE-ISSUE",
AK1038="Fiber CAmtel","ACTIVE",
AK1038="Fiber AOF","ACTIVE",
AK1038="Projet OCM (HUAWEI)","PLANNED WORKS",
AK1038="Projet OCM (NOKIA)","PLANNED WORKS",
AK1038="ACCESS-ISSUE","ACCESS-ISSUE",
AK1038="Projet OCM (ZTE, NOKIA, autres projets)","PLANNED WORKS",
AK1038="No root CAuse","No root cause",
AK1038="ODU HS","ACTIVE",
AK1038="IP &amp; VLAN","ACTIVE",
AK1038="Warehouse HUAWEI","SPARE-ISSUE",
AK1038="SPARE-HS","SPARE-ISSUE",
AK1038="Power Telco","ACTIVE", AK1038="no impacts","no impacts"
),"")</f>
        <v>No root cause</v>
      </c>
      <c r="AM1038" s="108" t="s">
        <v>5537</v>
      </c>
      <c r="AN1038" s="117" t="s">
        <v>4442</v>
      </c>
      <c r="AP1038" s="23" t="s">
        <v>5537</v>
      </c>
      <c r="AQ1038" s="23" t="s">
        <v>5537</v>
      </c>
      <c r="AR1038" s="7"/>
      <c r="AS1038" s="6"/>
      <c r="AT1038" s="7"/>
      <c r="AU1038" s="3" t="s">
        <v>5537</v>
      </c>
      <c r="AV1038" s="24" t="s">
        <v>5537</v>
      </c>
      <c r="AW1038" s="24" t="s">
        <v>5537</v>
      </c>
      <c r="AX1038" s="24" t="s">
        <v>5537</v>
      </c>
      <c r="AY1038" s="24" t="s">
        <v>5537</v>
      </c>
      <c r="AZ1038" s="24" t="s">
        <v>5537</v>
      </c>
      <c r="BA1038" s="24" t="s">
        <v>5537</v>
      </c>
      <c r="BB1038" s="24" t="s">
        <v>5537</v>
      </c>
      <c r="BC1038" s="24" t="s">
        <v>5537</v>
      </c>
      <c r="BD1038" s="24" t="s">
        <v>5537</v>
      </c>
      <c r="BE1038" s="24" t="s">
        <v>5537</v>
      </c>
      <c r="BF1038" s="24" t="s">
        <v>5537</v>
      </c>
      <c r="BG1038" s="24" t="s">
        <v>5537</v>
      </c>
      <c r="BH1038" s="24" t="s">
        <v>5537</v>
      </c>
      <c r="BI1038" s="9" t="s">
        <v>5537</v>
      </c>
      <c r="BJ1038" s="14"/>
      <c r="BK1038" s="14" t="s">
        <v>5537</v>
      </c>
      <c r="BL1038" s="14" t="str">
        <f>_xlfn.XLOOKUP(B1038,'[4]cell downs 18042026 17h'!$B:$B,'[4]cell downs 18042026 17h'!$B:$B,"")</f>
        <v/>
      </c>
      <c r="BM1038" s="14" t="str">
        <f>_xlfn.XLOOKUP(B1038,'[5]Cells Huawei 19042026 15h'!$B:$B,'[5]Cells Huawei 19042026 15h'!$B:$B,"")</f>
        <v/>
      </c>
      <c r="BN1038" s="9" t="str">
        <f>_xlfn.XLOOKUP(B1038,'[6]cells down 19042026 9H40'!$B:$B,'[6]cells down 19042026 9H40'!$B:$B,"")</f>
        <v/>
      </c>
      <c r="BO1038" s="9" t="s">
        <v>5537</v>
      </c>
      <c r="BP1038" s="9" t="s">
        <v>12</v>
      </c>
    </row>
    <row r="1039" spans="1:68" s="9" customFormat="1" x14ac:dyDescent="0.35">
      <c r="A1039" s="1" t="s">
        <v>1778</v>
      </c>
      <c r="B1039" s="8" t="s">
        <v>1779</v>
      </c>
      <c r="C1039" s="3" t="str">
        <f>_xlfn.XLOOKUP(B1039,'[1]daily break down'!$D:$D,'[1]daily break down'!$E:$E,"")</f>
        <v>Garoua</v>
      </c>
      <c r="D1039" s="1" t="s">
        <v>11</v>
      </c>
      <c r="E1039" s="1" t="s">
        <v>12</v>
      </c>
      <c r="F1039" s="3" t="s">
        <v>23</v>
      </c>
      <c r="G1039" s="1" t="s">
        <v>24</v>
      </c>
      <c r="H1039" s="39" t="str">
        <f>_xlfn.XLOOKUP(B1039,[2]CALCULATION!$B:$B,[2]CALCULATION!$H:$H,"")</f>
        <v>Huawei</v>
      </c>
      <c r="I1039" s="34">
        <v>0</v>
      </c>
      <c r="J1039" s="34">
        <v>0</v>
      </c>
      <c r="K1039" s="34">
        <v>4.6273824097616378</v>
      </c>
      <c r="L1039" s="34">
        <v>0</v>
      </c>
      <c r="M1039" s="34">
        <v>0</v>
      </c>
      <c r="N1039" s="34">
        <v>0</v>
      </c>
      <c r="O1039" s="34">
        <v>0</v>
      </c>
      <c r="P1039" s="34">
        <v>0</v>
      </c>
      <c r="Q1039" s="34">
        <v>0</v>
      </c>
      <c r="R1039" s="34">
        <v>0</v>
      </c>
      <c r="S1039" s="109">
        <v>0</v>
      </c>
      <c r="T1039" s="109">
        <f>_xlfn.XLOOKUP(B1039,'[3]Nur des jours'!$B:$B,'[3]Nur des jours'!$U:$U,"")</f>
        <v>0</v>
      </c>
      <c r="U1039" s="109">
        <v>0</v>
      </c>
      <c r="V1039" s="109">
        <v>0</v>
      </c>
      <c r="W1039" s="109">
        <v>0</v>
      </c>
      <c r="X1039" s="109">
        <v>0</v>
      </c>
      <c r="Y1039" s="109">
        <v>1.8352295588600389</v>
      </c>
      <c r="Z1039" s="109">
        <v>2.2467383208773142</v>
      </c>
      <c r="AA1039" s="109">
        <v>0</v>
      </c>
      <c r="AB1039" s="109">
        <v>0</v>
      </c>
      <c r="AC1039" s="109">
        <v>0</v>
      </c>
      <c r="AD1039" s="109">
        <v>0</v>
      </c>
      <c r="AE1039" s="109">
        <v>0</v>
      </c>
      <c r="AF1039" s="109">
        <v>0</v>
      </c>
      <c r="AG1039" s="57" t="str">
        <f>_xlfn.XLOOKUP(B1039,[3]CALCULATION!$B:$B,[3]CALCULATION!$M:$M,"")</f>
        <v>Operationnel</v>
      </c>
      <c r="AH1039" s="57"/>
      <c r="AI1039" s="56" t="str" cm="1">
        <f t="array" ref="AI1039">IFERROR(_xlfn.IFS(
AK1039="MPR ISSUE","PDH",
AK1039="BSS Hardware Issue","BSS",
AK1039="Sites strategiques, MLL, Pylone, etc.","ENVTECH",
AK1039="AKTIVCO DEFAUT GE &amp; POWER Cabinet","AKTIVCO",
AK1039="AKTIVCO Coupure ENEO &amp; Baisse de tension","AKTIVCO GRID ONLY",
AK1039="Coupure ENEO &amp; Baisse de tension","IHS GRID ONLY",
AK1039="Defaut GE &amp; POWER Cabinet","IHS",
AK1039="Sharing","Partners",
AK1039="Sites strategiques &amp; DataCenter","SST &amp; DC",
AK1039="Exclu","Exclu",
AK1039="SAT","SAT",
AK1039="SPARE-ISSUE","SPARE-ISSUE",
AK1039="Fiber CAmtel","TRANS_FO_CAMTEL",
AK1039="Fiber AOF","Fiber AOF",
AK1039="Projet OCM (HUAWEI)","TRAVAUX-HUAWEI",
AK1039="Projet OCM (NOKIA)","TRAVAUX-NOKIA",
AK1039="ACCESS-ISSUE","ACCESS-ISSUE",
AK1039="Projet OCM (ZTE, NOKIA, autres projets)","TRAVAUX OCM",
AK1039="No root CAuse","No root cause",
AK1039="ODU HS","PDH",
AK1039="IP &amp; VLAN","PDH",
AK1039="Warehouse HUAWEI","SPARE-ISSUE",
AK1039="SPARE-HS","SPARE-ISSUE",
AK1039="Power Telco","BSS",AK1039="no impacts","no impacts"
),"")</f>
        <v>No root cause</v>
      </c>
      <c r="AJ1039" s="56" t="str" cm="1">
        <f t="array" ref="AJ1039">IFERROR(_xlfn.IFS(
AK1039="MPR ISSUE","TX ISSUE",
AK1039="BSS Hardware Issue","RAN ISSUE",
AK1039="Sites strategiques, MLL, Pylone, etc.","ENVTECH",
AK1039="AKTIVCO DEFAUT GE &amp; POWER Cabinet","POWER ISSUE",
AK1039="AKTIVCO Coupure ENEO &amp; Baisse de tension","POWER ISSUE",
AK1039="Coupure ENEO &amp; Baisse de tension","POWER ISSUE",
AK1039="Defaut GE &amp; POWER Cabinet","POWER ISSUE",
AK1039="Sharing","POWER ISSUE",
AK1039="Sites strategiques &amp; DataCenter","POWER ISSUE",
AK1039="Exclu","Exclu",
AK1039="SAT","TX ISSUE",
AK1039="SPARE-ISSUE","SPARE-ISSUE",
AK1039="Fiber CAmtel","TX ISSUE",
AK1039="Fiber AOF","TX ISSUE",
AK1039="Projet OCM (HUAWEI)","TRAVAUX-HUAWEI",
AK1039="Projet OCM (NOKIA)","TRAVAUX -NOKIA",
AK1039="ACCESS-ISSUE","ACCESS-ISSUE",
AK1039="Projet OCM (ZTE, NOKIA, autres projets)","TRAVAUX OCM",
AK1039="No root CAuse","No root cause",
AK1039="ODU HS","TX ISSUE",
AK1039="IP &amp; VLAN","TX ISSUE",
AK1039="Warehouse HUAWEI","SPARE-ISSUE",
AK1039="SPARE-HS","SPARE-ISSUE",
AK1039="Power Telco","RAN ISSUE",AK1039="no impacts","no impacts"
),"")</f>
        <v>No root cause</v>
      </c>
      <c r="AK1039" s="81" t="s">
        <v>5620</v>
      </c>
      <c r="AL1039" s="56" t="str" cm="1">
        <f t="array" ref="AL1039">IFERROR(_xlfn.IFS(
AK1039="MPR ISSUE","ACTIVE",
AK1039="BSS Hardware Issue","ACTIVE",
AK1039="Sites strategiques, MLL, Pylone, etc.","PASSIVE",
AK1039="AKTIVCO DEFAUT GE &amp; POWER Cabinet","PASSIVE",
AK1039="AKTIVCO Coupure ENEO &amp; Baisse de tension","PASSIVE",
AK1039="Coupure ENEO &amp; Baisse de tension","PASSIVE",
AK1039="Defaut GE &amp; POWER Cabinet","PASSIVE",
AK1039="Sharing","PASSIVE",
AK1039="Sites strategiques &amp; DataCenter","PASSIVE",
AK1039="Exclu","Exclu",
AK1039="SAT","ACTIVE",
AK1039="SPARE-ISSUE","SPARE-ISSUE",
AK1039="Fiber CAmtel","ACTIVE",
AK1039="Fiber AOF","ACTIVE",
AK1039="Projet OCM (HUAWEI)","PLANNED WORKS",
AK1039="Projet OCM (NOKIA)","PLANNED WORKS",
AK1039="ACCESS-ISSUE","ACCESS-ISSUE",
AK1039="Projet OCM (ZTE, NOKIA, autres projets)","PLANNED WORKS",
AK1039="No root CAuse","No root cause",
AK1039="ODU HS","ACTIVE",
AK1039="IP &amp; VLAN","ACTIVE",
AK1039="Warehouse HUAWEI","SPARE-ISSUE",
AK1039="SPARE-HS","SPARE-ISSUE",
AK1039="Power Telco","ACTIVE", AK1039="no impacts","no impacts"
),"")</f>
        <v>No root cause</v>
      </c>
      <c r="AM1039" s="108" t="s">
        <v>5537</v>
      </c>
      <c r="AN1039" s="117" t="s">
        <v>1779</v>
      </c>
      <c r="AP1039" s="23" t="s">
        <v>5537</v>
      </c>
      <c r="AQ1039" s="23" t="s">
        <v>5537</v>
      </c>
      <c r="AR1039" s="7"/>
      <c r="AS1039" s="6"/>
      <c r="AT1039" s="7"/>
      <c r="AU1039" s="3" t="s">
        <v>5537</v>
      </c>
      <c r="AV1039" s="24" t="s">
        <v>5537</v>
      </c>
      <c r="AW1039" s="24" t="s">
        <v>5537</v>
      </c>
      <c r="AX1039" s="24" t="s">
        <v>5537</v>
      </c>
      <c r="AY1039" s="24" t="s">
        <v>5537</v>
      </c>
      <c r="AZ1039" s="24" t="s">
        <v>5537</v>
      </c>
      <c r="BA1039" s="24" t="s">
        <v>5537</v>
      </c>
      <c r="BB1039" s="24" t="s">
        <v>5537</v>
      </c>
      <c r="BC1039" s="24" t="s">
        <v>5537</v>
      </c>
      <c r="BD1039" s="24" t="s">
        <v>5537</v>
      </c>
      <c r="BE1039" s="24" t="s">
        <v>5537</v>
      </c>
      <c r="BF1039" s="24" t="s">
        <v>5537</v>
      </c>
      <c r="BG1039" s="24" t="s">
        <v>5537</v>
      </c>
      <c r="BH1039" s="24" t="s">
        <v>5537</v>
      </c>
      <c r="BI1039" s="9" t="s">
        <v>5537</v>
      </c>
      <c r="BJ1039" s="14"/>
      <c r="BK1039" s="14" t="s">
        <v>5537</v>
      </c>
      <c r="BL1039" s="14" t="str">
        <f>_xlfn.XLOOKUP(B1039,'[4]cell downs 18042026 17h'!$B:$B,'[4]cell downs 18042026 17h'!$B:$B,"")</f>
        <v/>
      </c>
      <c r="BM1039" s="14" t="str">
        <f>_xlfn.XLOOKUP(B1039,'[5]Cells Huawei 19042026 15h'!$B:$B,'[5]Cells Huawei 19042026 15h'!$B:$B,"")</f>
        <v/>
      </c>
      <c r="BN1039" s="9" t="str">
        <f>_xlfn.XLOOKUP(B1039,'[6]cells down 19042026 9H40'!$B:$B,'[6]cells down 19042026 9H40'!$B:$B,"")</f>
        <v/>
      </c>
      <c r="BO1039" s="9" t="s">
        <v>1779</v>
      </c>
      <c r="BP1039" s="9" t="s">
        <v>318</v>
      </c>
    </row>
    <row r="1040" spans="1:68" s="9" customFormat="1" x14ac:dyDescent="0.35">
      <c r="A1040" s="1" t="s">
        <v>158</v>
      </c>
      <c r="B1040" s="8" t="s">
        <v>159</v>
      </c>
      <c r="C1040" s="3" t="str">
        <f>_xlfn.XLOOKUP(B1040,'[1]daily break down'!$D:$D,'[1]daily break down'!$E:$E,"")</f>
        <v>Yaounde</v>
      </c>
      <c r="D1040" s="1" t="s">
        <v>21</v>
      </c>
      <c r="E1040" s="1" t="s">
        <v>30</v>
      </c>
      <c r="F1040" s="3" t="s">
        <v>37</v>
      </c>
      <c r="G1040" s="1" t="s">
        <v>38</v>
      </c>
      <c r="H1040" s="41" t="str">
        <f>_xlfn.XLOOKUP(B1040,[2]CALCULATION!$B:$B,[2]CALCULATION!$H:$H,"")</f>
        <v>ZTE</v>
      </c>
      <c r="I1040" s="34">
        <v>0</v>
      </c>
      <c r="J1040" s="34">
        <v>0</v>
      </c>
      <c r="K1040" s="34">
        <v>0</v>
      </c>
      <c r="L1040" s="34">
        <v>0</v>
      </c>
      <c r="M1040" s="34">
        <v>0</v>
      </c>
      <c r="N1040" s="34">
        <v>0</v>
      </c>
      <c r="O1040" s="34">
        <v>0</v>
      </c>
      <c r="P1040" s="34">
        <v>0</v>
      </c>
      <c r="Q1040" s="34">
        <v>0</v>
      </c>
      <c r="R1040" s="34">
        <v>0</v>
      </c>
      <c r="S1040" s="109">
        <v>0</v>
      </c>
      <c r="T1040" s="109">
        <f>_xlfn.XLOOKUP(B1040,'[3]Nur des jours'!$B:$B,'[3]Nur des jours'!$U:$U,"")</f>
        <v>13.868556899607057</v>
      </c>
      <c r="U1040" s="109">
        <v>13.868556899607057</v>
      </c>
      <c r="V1040" s="109">
        <v>13.868556899607057</v>
      </c>
      <c r="W1040" s="109">
        <v>13.868556899607057</v>
      </c>
      <c r="X1040" s="109">
        <v>38.878152171741817</v>
      </c>
      <c r="Y1040" s="109">
        <v>1.8300217159913594</v>
      </c>
      <c r="Z1040" s="109">
        <v>0</v>
      </c>
      <c r="AA1040" s="109">
        <v>0</v>
      </c>
      <c r="AB1040" s="109">
        <v>0</v>
      </c>
      <c r="AC1040" s="109">
        <v>0</v>
      </c>
      <c r="AD1040" s="109">
        <v>0</v>
      </c>
      <c r="AE1040" s="109">
        <v>0</v>
      </c>
      <c r="AF1040" s="109">
        <v>0</v>
      </c>
      <c r="AG1040" s="57" t="str">
        <f>_xlfn.XLOOKUP(B1040,[3]CALCULATION!$B:$B,[3]CALCULATION!$M:$M,"")</f>
        <v>Operationnel</v>
      </c>
      <c r="AH1040" s="57"/>
      <c r="AI1040" s="56" t="str" cm="1">
        <f t="array" ref="AI1040">IFERROR(_xlfn.IFS(
AK1040="MPR ISSUE","PDH",
AK1040="BSS Hardware Issue","BSS",
AK1040="Sites strategiques, MLL, Pylone, etc.","ENVTECH",
AK1040="AKTIVCO DEFAUT GE &amp; POWER Cabinet","AKTIVCO",
AK1040="AKTIVCO Coupure ENEO &amp; Baisse de tension","AKTIVCO GRID ONLY",
AK1040="Coupure ENEO &amp; Baisse de tension","IHS GRID ONLY",
AK1040="Defaut GE &amp; POWER Cabinet","IHS",
AK1040="Sharing","Partners",
AK1040="Sites strategiques &amp; DataCenter","SST &amp; DC",
AK1040="Exclu","Exclu",
AK1040="SAT","SAT",
AK1040="SPARE-ISSUE","SPARE-ISSUE",
AK1040="Fiber CAmtel","TRANS_FO_CAMTEL",
AK1040="Fiber AOF","Fiber AOF",
AK1040="Projet OCM (HUAWEI)","TRAVAUX-HUAWEI",
AK1040="Projet OCM (NOKIA)","TRAVAUX-NOKIA",
AK1040="ACCESS-ISSUE","ACCESS-ISSUE",
AK1040="Projet OCM (ZTE, NOKIA, autres projets)","TRAVAUX OCM",
AK1040="No root CAuse","No root cause",
AK1040="ODU HS","PDH",
AK1040="IP &amp; VLAN","PDH",
AK1040="Warehouse HUAWEI","SPARE-ISSUE",
AK1040="SPARE-HS","SPARE-ISSUE",
AK1040="Power Telco","BSS",AK1040="no impacts","no impacts"
),"")</f>
        <v>No root cause</v>
      </c>
      <c r="AJ1040" s="56" t="str" cm="1">
        <f t="array" ref="AJ1040">IFERROR(_xlfn.IFS(
AK1040="MPR ISSUE","TX ISSUE",
AK1040="BSS Hardware Issue","RAN ISSUE",
AK1040="Sites strategiques, MLL, Pylone, etc.","ENVTECH",
AK1040="AKTIVCO DEFAUT GE &amp; POWER Cabinet","POWER ISSUE",
AK1040="AKTIVCO Coupure ENEO &amp; Baisse de tension","POWER ISSUE",
AK1040="Coupure ENEO &amp; Baisse de tension","POWER ISSUE",
AK1040="Defaut GE &amp; POWER Cabinet","POWER ISSUE",
AK1040="Sharing","POWER ISSUE",
AK1040="Sites strategiques &amp; DataCenter","POWER ISSUE",
AK1040="Exclu","Exclu",
AK1040="SAT","TX ISSUE",
AK1040="SPARE-ISSUE","SPARE-ISSUE",
AK1040="Fiber CAmtel","TX ISSUE",
AK1040="Fiber AOF","TX ISSUE",
AK1040="Projet OCM (HUAWEI)","TRAVAUX-HUAWEI",
AK1040="Projet OCM (NOKIA)","TRAVAUX -NOKIA",
AK1040="ACCESS-ISSUE","ACCESS-ISSUE",
AK1040="Projet OCM (ZTE, NOKIA, autres projets)","TRAVAUX OCM",
AK1040="No root CAuse","No root cause",
AK1040="ODU HS","TX ISSUE",
AK1040="IP &amp; VLAN","TX ISSUE",
AK1040="Warehouse HUAWEI","SPARE-ISSUE",
AK1040="SPARE-HS","SPARE-ISSUE",
AK1040="Power Telco","RAN ISSUE",AK1040="no impacts","no impacts"
),"")</f>
        <v>No root cause</v>
      </c>
      <c r="AK1040" s="81" t="s">
        <v>5620</v>
      </c>
      <c r="AL1040" s="56" t="str" cm="1">
        <f t="array" ref="AL1040">IFERROR(_xlfn.IFS(
AK1040="MPR ISSUE","ACTIVE",
AK1040="BSS Hardware Issue","ACTIVE",
AK1040="Sites strategiques, MLL, Pylone, etc.","PASSIVE",
AK1040="AKTIVCO DEFAUT GE &amp; POWER Cabinet","PASSIVE",
AK1040="AKTIVCO Coupure ENEO &amp; Baisse de tension","PASSIVE",
AK1040="Coupure ENEO &amp; Baisse de tension","PASSIVE",
AK1040="Defaut GE &amp; POWER Cabinet","PASSIVE",
AK1040="Sharing","PASSIVE",
AK1040="Sites strategiques &amp; DataCenter","PASSIVE",
AK1040="Exclu","Exclu",
AK1040="SAT","ACTIVE",
AK1040="SPARE-ISSUE","SPARE-ISSUE",
AK1040="Fiber CAmtel","ACTIVE",
AK1040="Fiber AOF","ACTIVE",
AK1040="Projet OCM (HUAWEI)","PLANNED WORKS",
AK1040="Projet OCM (NOKIA)","PLANNED WORKS",
AK1040="ACCESS-ISSUE","ACCESS-ISSUE",
AK1040="Projet OCM (ZTE, NOKIA, autres projets)","PLANNED WORKS",
AK1040="No root CAuse","No root cause",
AK1040="ODU HS","ACTIVE",
AK1040="IP &amp; VLAN","ACTIVE",
AK1040="Warehouse HUAWEI","SPARE-ISSUE",
AK1040="SPARE-HS","SPARE-ISSUE",
AK1040="Power Telco","ACTIVE", AK1040="no impacts","no impacts"
),"")</f>
        <v>No root cause</v>
      </c>
      <c r="AM1040" s="108" t="s">
        <v>5537</v>
      </c>
      <c r="AN1040" s="117" t="s">
        <v>159</v>
      </c>
      <c r="AP1040" s="23" t="s">
        <v>5537</v>
      </c>
      <c r="AQ1040" s="23" t="s">
        <v>5537</v>
      </c>
      <c r="AR1040" s="7"/>
      <c r="AS1040" s="6"/>
      <c r="AT1040" s="7"/>
      <c r="AU1040" s="3" t="s">
        <v>5537</v>
      </c>
      <c r="AV1040" s="24" t="s">
        <v>5537</v>
      </c>
      <c r="AW1040" s="24" t="s">
        <v>5537</v>
      </c>
      <c r="AX1040" s="24" t="s">
        <v>5537</v>
      </c>
      <c r="AY1040" s="24" t="s">
        <v>5537</v>
      </c>
      <c r="AZ1040" s="24" t="s">
        <v>5537</v>
      </c>
      <c r="BA1040" s="24" t="s">
        <v>5537</v>
      </c>
      <c r="BB1040" s="24" t="s">
        <v>5537</v>
      </c>
      <c r="BC1040" s="24" t="s">
        <v>5537</v>
      </c>
      <c r="BD1040" s="24" t="s">
        <v>5537</v>
      </c>
      <c r="BE1040" s="24" t="s">
        <v>5537</v>
      </c>
      <c r="BF1040" s="24" t="s">
        <v>5537</v>
      </c>
      <c r="BG1040" s="24" t="s">
        <v>5537</v>
      </c>
      <c r="BH1040" s="24" t="s">
        <v>5537</v>
      </c>
      <c r="BI1040" s="9" t="s">
        <v>5537</v>
      </c>
      <c r="BJ1040" s="14"/>
      <c r="BK1040" s="14" t="s">
        <v>5537</v>
      </c>
      <c r="BL1040" s="14" t="str">
        <f>_xlfn.XLOOKUP(B1040,'[4]cell downs 18042026 17h'!$B:$B,'[4]cell downs 18042026 17h'!$B:$B,"")</f>
        <v/>
      </c>
      <c r="BM1040" s="14" t="str">
        <f>_xlfn.XLOOKUP(B1040,'[5]Cells Huawei 19042026 15h'!$B:$B,'[5]Cells Huawei 19042026 15h'!$B:$B,"")</f>
        <v/>
      </c>
      <c r="BN1040" s="9" t="str">
        <f>_xlfn.XLOOKUP(B1040,'[6]cells down 19042026 9H40'!$B:$B,'[6]cells down 19042026 9H40'!$B:$B,"")</f>
        <v/>
      </c>
      <c r="BO1040" s="9" t="s">
        <v>5537</v>
      </c>
      <c r="BP1040" s="9" t="s">
        <v>1129</v>
      </c>
    </row>
    <row r="1041" spans="1:68" s="9" customFormat="1" x14ac:dyDescent="0.35">
      <c r="A1041" s="1" t="s">
        <v>2883</v>
      </c>
      <c r="B1041" s="8" t="s">
        <v>2884</v>
      </c>
      <c r="C1041" s="3" t="str">
        <f>_xlfn.XLOOKUP(B1041,'[1]daily break down'!$D:$D,'[1]daily break down'!$E:$E,"")</f>
        <v>Garoua</v>
      </c>
      <c r="D1041" s="1" t="s">
        <v>11</v>
      </c>
      <c r="E1041" s="1" t="s">
        <v>12</v>
      </c>
      <c r="F1041" s="3" t="s">
        <v>23</v>
      </c>
      <c r="G1041" s="1" t="s">
        <v>24</v>
      </c>
      <c r="H1041" s="39" t="str">
        <f>_xlfn.XLOOKUP(B1041,[2]CALCULATION!$B:$B,[2]CALCULATION!$H:$H,"")</f>
        <v>Huawei</v>
      </c>
      <c r="I1041" s="34">
        <v>0</v>
      </c>
      <c r="J1041" s="34">
        <v>0</v>
      </c>
      <c r="K1041" s="34">
        <v>5.2659852239943161</v>
      </c>
      <c r="L1041" s="34">
        <v>0</v>
      </c>
      <c r="M1041" s="34">
        <v>0</v>
      </c>
      <c r="N1041" s="34">
        <v>0.30455179734785254</v>
      </c>
      <c r="O1041" s="34">
        <v>0</v>
      </c>
      <c r="P1041" s="34">
        <v>0</v>
      </c>
      <c r="Q1041" s="34">
        <v>0</v>
      </c>
      <c r="R1041" s="34">
        <v>0</v>
      </c>
      <c r="S1041" s="109">
        <v>0</v>
      </c>
      <c r="T1041" s="109">
        <f>_xlfn.XLOOKUP(B1041,'[3]Nur des jours'!$B:$B,'[3]Nur des jours'!$U:$U,"")</f>
        <v>0</v>
      </c>
      <c r="U1041" s="109">
        <v>2.4283350883050399</v>
      </c>
      <c r="V1041" s="109">
        <v>0.47050720109122152</v>
      </c>
      <c r="W1041" s="109">
        <v>0</v>
      </c>
      <c r="X1041" s="109">
        <v>0</v>
      </c>
      <c r="Y1041" s="109">
        <v>1.8147192187950336</v>
      </c>
      <c r="Z1041" s="109">
        <v>2.8826480382840658</v>
      </c>
      <c r="AA1041" s="109">
        <v>0</v>
      </c>
      <c r="AB1041" s="109">
        <v>0</v>
      </c>
      <c r="AC1041" s="109">
        <v>0</v>
      </c>
      <c r="AD1041" s="109">
        <v>0</v>
      </c>
      <c r="AE1041" s="109">
        <v>0</v>
      </c>
      <c r="AF1041" s="109">
        <v>0</v>
      </c>
      <c r="AG1041" s="57" t="str">
        <f>_xlfn.XLOOKUP(B1041,[3]CALCULATION!$B:$B,[3]CALCULATION!$M:$M,"")</f>
        <v>Operationnel</v>
      </c>
      <c r="AH1041" s="57"/>
      <c r="AI1041" s="56" t="str" cm="1">
        <f t="array" ref="AI1041">IFERROR(_xlfn.IFS(
AK1041="MPR ISSUE","PDH",
AK1041="BSS Hardware Issue","BSS",
AK1041="Sites strategiques, MLL, Pylone, etc.","ENVTECH",
AK1041="AKTIVCO DEFAUT GE &amp; POWER Cabinet","AKTIVCO",
AK1041="AKTIVCO Coupure ENEO &amp; Baisse de tension","AKTIVCO GRID ONLY",
AK1041="Coupure ENEO &amp; Baisse de tension","IHS GRID ONLY",
AK1041="Defaut GE &amp; POWER Cabinet","IHS",
AK1041="Sharing","Partners",
AK1041="Sites strategiques &amp; DataCenter","SST &amp; DC",
AK1041="Exclu","Exclu",
AK1041="SAT","SAT",
AK1041="SPARE-ISSUE","SPARE-ISSUE",
AK1041="Fiber CAmtel","TRANS_FO_CAMTEL",
AK1041="Fiber AOF","Fiber AOF",
AK1041="Projet OCM (HUAWEI)","TRAVAUX-HUAWEI",
AK1041="Projet OCM (NOKIA)","TRAVAUX-NOKIA",
AK1041="ACCESS-ISSUE","ACCESS-ISSUE",
AK1041="Projet OCM (ZTE, NOKIA, autres projets)","TRAVAUX OCM",
AK1041="No root CAuse","No root cause",
AK1041="ODU HS","PDH",
AK1041="IP &amp; VLAN","PDH",
AK1041="Warehouse HUAWEI","SPARE-ISSUE",
AK1041="SPARE-HS","SPARE-ISSUE",
AK1041="Power Telco","BSS",AK1041="no impacts","no impacts"
),"")</f>
        <v>No root cause</v>
      </c>
      <c r="AJ1041" s="56" t="str" cm="1">
        <f t="array" ref="AJ1041">IFERROR(_xlfn.IFS(
AK1041="MPR ISSUE","TX ISSUE",
AK1041="BSS Hardware Issue","RAN ISSUE",
AK1041="Sites strategiques, MLL, Pylone, etc.","ENVTECH",
AK1041="AKTIVCO DEFAUT GE &amp; POWER Cabinet","POWER ISSUE",
AK1041="AKTIVCO Coupure ENEO &amp; Baisse de tension","POWER ISSUE",
AK1041="Coupure ENEO &amp; Baisse de tension","POWER ISSUE",
AK1041="Defaut GE &amp; POWER Cabinet","POWER ISSUE",
AK1041="Sharing","POWER ISSUE",
AK1041="Sites strategiques &amp; DataCenter","POWER ISSUE",
AK1041="Exclu","Exclu",
AK1041="SAT","TX ISSUE",
AK1041="SPARE-ISSUE","SPARE-ISSUE",
AK1041="Fiber CAmtel","TX ISSUE",
AK1041="Fiber AOF","TX ISSUE",
AK1041="Projet OCM (HUAWEI)","TRAVAUX-HUAWEI",
AK1041="Projet OCM (NOKIA)","TRAVAUX -NOKIA",
AK1041="ACCESS-ISSUE","ACCESS-ISSUE",
AK1041="Projet OCM (ZTE, NOKIA, autres projets)","TRAVAUX OCM",
AK1041="No root CAuse","No root cause",
AK1041="ODU HS","TX ISSUE",
AK1041="IP &amp; VLAN","TX ISSUE",
AK1041="Warehouse HUAWEI","SPARE-ISSUE",
AK1041="SPARE-HS","SPARE-ISSUE",
AK1041="Power Telco","RAN ISSUE",AK1041="no impacts","no impacts"
),"")</f>
        <v>No root cause</v>
      </c>
      <c r="AK1041" s="81" t="s">
        <v>5620</v>
      </c>
      <c r="AL1041" s="56" t="str" cm="1">
        <f t="array" ref="AL1041">IFERROR(_xlfn.IFS(
AK1041="MPR ISSUE","ACTIVE",
AK1041="BSS Hardware Issue","ACTIVE",
AK1041="Sites strategiques, MLL, Pylone, etc.","PASSIVE",
AK1041="AKTIVCO DEFAUT GE &amp; POWER Cabinet","PASSIVE",
AK1041="AKTIVCO Coupure ENEO &amp; Baisse de tension","PASSIVE",
AK1041="Coupure ENEO &amp; Baisse de tension","PASSIVE",
AK1041="Defaut GE &amp; POWER Cabinet","PASSIVE",
AK1041="Sharing","PASSIVE",
AK1041="Sites strategiques &amp; DataCenter","PASSIVE",
AK1041="Exclu","Exclu",
AK1041="SAT","ACTIVE",
AK1041="SPARE-ISSUE","SPARE-ISSUE",
AK1041="Fiber CAmtel","ACTIVE",
AK1041="Fiber AOF","ACTIVE",
AK1041="Projet OCM (HUAWEI)","PLANNED WORKS",
AK1041="Projet OCM (NOKIA)","PLANNED WORKS",
AK1041="ACCESS-ISSUE","ACCESS-ISSUE",
AK1041="Projet OCM (ZTE, NOKIA, autres projets)","PLANNED WORKS",
AK1041="No root CAuse","No root cause",
AK1041="ODU HS","ACTIVE",
AK1041="IP &amp; VLAN","ACTIVE",
AK1041="Warehouse HUAWEI","SPARE-ISSUE",
AK1041="SPARE-HS","SPARE-ISSUE",
AK1041="Power Telco","ACTIVE", AK1041="no impacts","no impacts"
),"")</f>
        <v>No root cause</v>
      </c>
      <c r="AM1041" s="108" t="s">
        <v>5537</v>
      </c>
      <c r="AN1041" s="117" t="s">
        <v>2884</v>
      </c>
      <c r="AP1041" s="23" t="s">
        <v>5537</v>
      </c>
      <c r="AQ1041" s="23" t="s">
        <v>5537</v>
      </c>
      <c r="AR1041" s="7"/>
      <c r="AS1041" s="6"/>
      <c r="AT1041" s="7"/>
      <c r="AU1041" s="3" t="s">
        <v>5537</v>
      </c>
      <c r="AV1041" s="24" t="s">
        <v>5537</v>
      </c>
      <c r="AW1041" s="24" t="s">
        <v>5537</v>
      </c>
      <c r="AX1041" s="24" t="s">
        <v>5537</v>
      </c>
      <c r="AY1041" s="24" t="s">
        <v>5537</v>
      </c>
      <c r="AZ1041" s="24" t="s">
        <v>5537</v>
      </c>
      <c r="BA1041" s="24" t="s">
        <v>5537</v>
      </c>
      <c r="BB1041" s="24" t="s">
        <v>5537</v>
      </c>
      <c r="BC1041" s="24" t="s">
        <v>5537</v>
      </c>
      <c r="BD1041" s="24" t="s">
        <v>5537</v>
      </c>
      <c r="BE1041" s="24" t="s">
        <v>5537</v>
      </c>
      <c r="BF1041" s="24" t="s">
        <v>5537</v>
      </c>
      <c r="BG1041" s="24" t="s">
        <v>5537</v>
      </c>
      <c r="BH1041" s="24" t="s">
        <v>5537</v>
      </c>
      <c r="BI1041" s="9" t="s">
        <v>5537</v>
      </c>
      <c r="BJ1041" s="14"/>
      <c r="BK1041" s="14" t="s">
        <v>5537</v>
      </c>
      <c r="BL1041" s="14" t="str">
        <f>_xlfn.XLOOKUP(B1041,'[4]cell downs 18042026 17h'!$B:$B,'[4]cell downs 18042026 17h'!$B:$B,"")</f>
        <v/>
      </c>
      <c r="BM1041" s="14" t="str">
        <f>_xlfn.XLOOKUP(B1041,'[5]Cells Huawei 19042026 15h'!$B:$B,'[5]Cells Huawei 19042026 15h'!$B:$B,"")</f>
        <v/>
      </c>
      <c r="BN1041" s="9" t="str">
        <f>_xlfn.XLOOKUP(B1041,'[6]cells down 19042026 9H40'!$B:$B,'[6]cells down 19042026 9H40'!$B:$B,"")</f>
        <v/>
      </c>
      <c r="BO1041" s="9" t="s">
        <v>5537</v>
      </c>
      <c r="BP1041" s="9" t="s">
        <v>12</v>
      </c>
    </row>
    <row r="1042" spans="1:68" s="9" customFormat="1" ht="31" customHeight="1" x14ac:dyDescent="0.35">
      <c r="A1042" s="1" t="s">
        <v>178</v>
      </c>
      <c r="B1042" s="8" t="s">
        <v>179</v>
      </c>
      <c r="C1042" s="3" t="str">
        <f>_xlfn.XLOOKUP(B1042,'[1]daily break down'!$D:$D,'[1]daily break down'!$E:$E,"")</f>
        <v>SUD-OUEST</v>
      </c>
      <c r="D1042" s="1" t="s">
        <v>18</v>
      </c>
      <c r="E1042" s="1"/>
      <c r="F1042" s="3" t="s">
        <v>13</v>
      </c>
      <c r="G1042" s="1" t="s">
        <v>14</v>
      </c>
      <c r="H1042" s="39" t="str">
        <f>_xlfn.XLOOKUP(B1042,[2]CALCULATION!$B:$B,[2]CALCULATION!$H:$H,"")</f>
        <v>Huawei</v>
      </c>
      <c r="I1042" s="34">
        <v>0.34287938065193635</v>
      </c>
      <c r="J1042" s="34">
        <v>0.75050009559601982</v>
      </c>
      <c r="K1042" s="34">
        <v>0</v>
      </c>
      <c r="L1042" s="34">
        <v>0</v>
      </c>
      <c r="M1042" s="34">
        <v>0</v>
      </c>
      <c r="N1042" s="34">
        <v>0</v>
      </c>
      <c r="O1042" s="34">
        <v>0</v>
      </c>
      <c r="P1042" s="34">
        <v>0</v>
      </c>
      <c r="Q1042" s="34">
        <v>7.2232067185453424E-3</v>
      </c>
      <c r="R1042" s="34">
        <v>4.4679724797607525</v>
      </c>
      <c r="S1042" s="109">
        <v>0</v>
      </c>
      <c r="T1042" s="109">
        <f>_xlfn.XLOOKUP(B1042,'[3]Nur des jours'!$B:$B,'[3]Nur des jours'!$U:$U,"")</f>
        <v>0</v>
      </c>
      <c r="U1042" s="109">
        <v>7.5620732065758639E-3</v>
      </c>
      <c r="V1042" s="109">
        <v>0.27171741816552664</v>
      </c>
      <c r="W1042" s="109">
        <v>0</v>
      </c>
      <c r="X1042" s="109">
        <v>0.19936050543185146</v>
      </c>
      <c r="Y1042" s="109">
        <v>1.8129000408066591</v>
      </c>
      <c r="Z1042" s="109">
        <v>0</v>
      </c>
      <c r="AA1042" s="109">
        <v>0</v>
      </c>
      <c r="AB1042" s="109">
        <v>0</v>
      </c>
      <c r="AC1042" s="109">
        <v>0</v>
      </c>
      <c r="AD1042" s="109">
        <v>0</v>
      </c>
      <c r="AE1042" s="109">
        <v>0</v>
      </c>
      <c r="AF1042" s="109">
        <v>0</v>
      </c>
      <c r="AG1042" s="57" t="str">
        <f>_xlfn.XLOOKUP(B1042,[3]CALCULATION!$B:$B,[3]CALCULATION!$M:$M,"")</f>
        <v>Operationnel</v>
      </c>
      <c r="AH1042" s="57"/>
      <c r="AI1042" s="56" t="str" cm="1">
        <f t="array" ref="AI1042">IFERROR(_xlfn.IFS(
AK1042="MPR ISSUE","PDH",
AK1042="BSS Hardware Issue","BSS",
AK1042="Sites strategiques, MLL, Pylone, etc.","ENVTECH",
AK1042="AKTIVCO DEFAUT GE &amp; POWER Cabinet","AKTIVCO",
AK1042="AKTIVCO Coupure ENEO &amp; Baisse de tension","AKTIVCO GRID ONLY",
AK1042="Coupure ENEO &amp; Baisse de tension","IHS GRID ONLY",
AK1042="Defaut GE &amp; POWER Cabinet","IHS",
AK1042="Sharing","Partners",
AK1042="Sites strategiques &amp; DataCenter","SST &amp; DC",
AK1042="Exclu","Exclu",
AK1042="SAT","SAT",
AK1042="SPARE-ISSUE","SPARE-ISSUE",
AK1042="Fiber CAmtel","TRANS_FO_CAMTEL",
AK1042="Fiber AOF","Fiber AOF",
AK1042="Projet OCM (HUAWEI)","TRAVAUX-HUAWEI",
AK1042="Projet OCM (NOKIA)","TRAVAUX-NOKIA",
AK1042="ACCESS-ISSUE","ACCESS-ISSUE",
AK1042="Projet OCM (ZTE, NOKIA, autres projets)","TRAVAUX OCM",
AK1042="No root CAuse","No root cause",
AK1042="ODU HS","PDH",
AK1042="IP &amp; VLAN","PDH",
AK1042="Warehouse HUAWEI","SPARE-ISSUE",
AK1042="SPARE-HS","SPARE-ISSUE",
AK1042="Power Telco","BSS",AK1042="no impacts","no impacts"
),"")</f>
        <v>No root cause</v>
      </c>
      <c r="AJ1042" s="56" t="str" cm="1">
        <f t="array" ref="AJ1042">IFERROR(_xlfn.IFS(
AK1042="MPR ISSUE","TX ISSUE",
AK1042="BSS Hardware Issue","RAN ISSUE",
AK1042="Sites strategiques, MLL, Pylone, etc.","ENVTECH",
AK1042="AKTIVCO DEFAUT GE &amp; POWER Cabinet","POWER ISSUE",
AK1042="AKTIVCO Coupure ENEO &amp; Baisse de tension","POWER ISSUE",
AK1042="Coupure ENEO &amp; Baisse de tension","POWER ISSUE",
AK1042="Defaut GE &amp; POWER Cabinet","POWER ISSUE",
AK1042="Sharing","POWER ISSUE",
AK1042="Sites strategiques &amp; DataCenter","POWER ISSUE",
AK1042="Exclu","Exclu",
AK1042="SAT","TX ISSUE",
AK1042="SPARE-ISSUE","SPARE-ISSUE",
AK1042="Fiber CAmtel","TX ISSUE",
AK1042="Fiber AOF","TX ISSUE",
AK1042="Projet OCM (HUAWEI)","TRAVAUX-HUAWEI",
AK1042="Projet OCM (NOKIA)","TRAVAUX -NOKIA",
AK1042="ACCESS-ISSUE","ACCESS-ISSUE",
AK1042="Projet OCM (ZTE, NOKIA, autres projets)","TRAVAUX OCM",
AK1042="No root CAuse","No root cause",
AK1042="ODU HS","TX ISSUE",
AK1042="IP &amp; VLAN","TX ISSUE",
AK1042="Warehouse HUAWEI","SPARE-ISSUE",
AK1042="SPARE-HS","SPARE-ISSUE",
AK1042="Power Telco","RAN ISSUE",AK1042="no impacts","no impacts"
),"")</f>
        <v>No root cause</v>
      </c>
      <c r="AK1042" s="81" t="s">
        <v>5620</v>
      </c>
      <c r="AL1042" s="56" t="str" cm="1">
        <f t="array" ref="AL1042">IFERROR(_xlfn.IFS(
AK1042="MPR ISSUE","ACTIVE",
AK1042="BSS Hardware Issue","ACTIVE",
AK1042="Sites strategiques, MLL, Pylone, etc.","PASSIVE",
AK1042="AKTIVCO DEFAUT GE &amp; POWER Cabinet","PASSIVE",
AK1042="AKTIVCO Coupure ENEO &amp; Baisse de tension","PASSIVE",
AK1042="Coupure ENEO &amp; Baisse de tension","PASSIVE",
AK1042="Defaut GE &amp; POWER Cabinet","PASSIVE",
AK1042="Sharing","PASSIVE",
AK1042="Sites strategiques &amp; DataCenter","PASSIVE",
AK1042="Exclu","Exclu",
AK1042="SAT","ACTIVE",
AK1042="SPARE-ISSUE","SPARE-ISSUE",
AK1042="Fiber CAmtel","ACTIVE",
AK1042="Fiber AOF","ACTIVE",
AK1042="Projet OCM (HUAWEI)","PLANNED WORKS",
AK1042="Projet OCM (NOKIA)","PLANNED WORKS",
AK1042="ACCESS-ISSUE","ACCESS-ISSUE",
AK1042="Projet OCM (ZTE, NOKIA, autres projets)","PLANNED WORKS",
AK1042="No root CAuse","No root cause",
AK1042="ODU HS","ACTIVE",
AK1042="IP &amp; VLAN","ACTIVE",
AK1042="Warehouse HUAWEI","SPARE-ISSUE",
AK1042="SPARE-HS","SPARE-ISSUE",
AK1042="Power Telco","ACTIVE", AK1042="no impacts","no impacts"
),"")</f>
        <v>No root cause</v>
      </c>
      <c r="AM1042" s="108" t="s">
        <v>5537</v>
      </c>
      <c r="AN1042" s="117" t="s">
        <v>179</v>
      </c>
      <c r="AP1042" s="23" t="s">
        <v>5537</v>
      </c>
      <c r="AQ1042" s="23" t="s">
        <v>5537</v>
      </c>
      <c r="AR1042" s="7"/>
      <c r="AS1042" s="6"/>
      <c r="AT1042" s="7"/>
      <c r="AU1042" s="3" t="s">
        <v>5537</v>
      </c>
      <c r="AV1042" s="24" t="s">
        <v>5537</v>
      </c>
      <c r="AW1042" s="24" t="s">
        <v>5537</v>
      </c>
      <c r="AX1042" s="24" t="s">
        <v>5537</v>
      </c>
      <c r="AY1042" s="24" t="s">
        <v>5537</v>
      </c>
      <c r="AZ1042" s="24" t="s">
        <v>5537</v>
      </c>
      <c r="BA1042" s="24" t="s">
        <v>5537</v>
      </c>
      <c r="BB1042" s="24" t="s">
        <v>5537</v>
      </c>
      <c r="BC1042" s="24" t="s">
        <v>5537</v>
      </c>
      <c r="BD1042" s="24" t="s">
        <v>5537</v>
      </c>
      <c r="BE1042" s="24" t="s">
        <v>5537</v>
      </c>
      <c r="BF1042" s="24" t="s">
        <v>5537</v>
      </c>
      <c r="BG1042" s="24" t="s">
        <v>5537</v>
      </c>
      <c r="BH1042" s="24" t="s">
        <v>5537</v>
      </c>
      <c r="BI1042" s="9" t="s">
        <v>5537</v>
      </c>
      <c r="BJ1042" s="14"/>
      <c r="BK1042" s="14" t="s">
        <v>5537</v>
      </c>
      <c r="BL1042" s="14" t="str">
        <f>_xlfn.XLOOKUP(B1042,'[4]cell downs 18042026 17h'!$B:$B,'[4]cell downs 18042026 17h'!$B:$B,"")</f>
        <v/>
      </c>
      <c r="BM1042" s="14" t="str">
        <f>_xlfn.XLOOKUP(B1042,'[5]Cells Huawei 19042026 15h'!$B:$B,'[5]Cells Huawei 19042026 15h'!$B:$B,"")</f>
        <v/>
      </c>
      <c r="BN1042" s="9" t="str">
        <f>_xlfn.XLOOKUP(B1042,'[6]cells down 19042026 9H40'!$B:$B,'[6]cells down 19042026 9H40'!$B:$B,"")</f>
        <v/>
      </c>
      <c r="BO1042" s="9" t="s">
        <v>5537</v>
      </c>
      <c r="BP1042" s="9" t="s">
        <v>12</v>
      </c>
    </row>
    <row r="1043" spans="1:68" s="9" customFormat="1" x14ac:dyDescent="0.35">
      <c r="A1043" s="1" t="s">
        <v>4462</v>
      </c>
      <c r="B1043" s="8" t="s">
        <v>4463</v>
      </c>
      <c r="C1043" s="3" t="str">
        <f>_xlfn.XLOOKUP(B1043,'[1]daily break down'!$D:$D,'[1]daily break down'!$E:$E,"")</f>
        <v>SUD-OUEST</v>
      </c>
      <c r="D1043" s="1" t="s">
        <v>11</v>
      </c>
      <c r="E1043" s="1" t="s">
        <v>12</v>
      </c>
      <c r="F1043" s="3" t="s">
        <v>13</v>
      </c>
      <c r="G1043" s="1" t="s">
        <v>14</v>
      </c>
      <c r="H1043" s="39" t="str">
        <f>_xlfn.XLOOKUP(B1043,[2]CALCULATION!$B:$B,[2]CALCULATION!$H:$H,"")</f>
        <v>Huawei</v>
      </c>
      <c r="I1043" s="34">
        <v>0</v>
      </c>
      <c r="J1043" s="34">
        <v>8.0257852428281603E-4</v>
      </c>
      <c r="K1043" s="34">
        <v>0</v>
      </c>
      <c r="L1043" s="34">
        <v>0</v>
      </c>
      <c r="M1043" s="34">
        <v>0</v>
      </c>
      <c r="N1043" s="34">
        <v>0</v>
      </c>
      <c r="O1043" s="34">
        <v>0</v>
      </c>
      <c r="P1043" s="34">
        <v>1.6943324401526112E-3</v>
      </c>
      <c r="Q1043" s="34">
        <v>2.675261747609386E-4</v>
      </c>
      <c r="R1043" s="34">
        <v>3.3886648803052224E-3</v>
      </c>
      <c r="S1043" s="109">
        <v>1.4205461529022665</v>
      </c>
      <c r="T1043" s="109">
        <f>_xlfn.XLOOKUP(B1043,'[3]Nur des jours'!$B:$B,'[3]Nur des jours'!$U:$U,"")</f>
        <v>0</v>
      </c>
      <c r="U1043" s="109">
        <v>0</v>
      </c>
      <c r="V1043" s="109">
        <v>0</v>
      </c>
      <c r="W1043" s="109">
        <v>0</v>
      </c>
      <c r="X1043" s="109">
        <v>0</v>
      </c>
      <c r="Y1043" s="109">
        <v>1.7939056823986332</v>
      </c>
      <c r="Z1043" s="109">
        <v>0</v>
      </c>
      <c r="AA1043" s="109">
        <v>0</v>
      </c>
      <c r="AB1043" s="109">
        <v>0</v>
      </c>
      <c r="AC1043" s="109">
        <v>0</v>
      </c>
      <c r="AD1043" s="109">
        <v>0</v>
      </c>
      <c r="AE1043" s="109">
        <v>0</v>
      </c>
      <c r="AF1043" s="109">
        <v>0</v>
      </c>
      <c r="AG1043" s="57" t="str">
        <f>_xlfn.XLOOKUP(B1043,[3]CALCULATION!$B:$B,[3]CALCULATION!$M:$M,"")</f>
        <v>Operationnel</v>
      </c>
      <c r="AH1043" s="57"/>
      <c r="AI1043" s="56" t="str" cm="1">
        <f t="array" ref="AI1043">IFERROR(_xlfn.IFS(
AK1043="MPR ISSUE","PDH",
AK1043="BSS Hardware Issue","BSS",
AK1043="Sites strategiques, MLL, Pylone, etc.","ENVTECH",
AK1043="AKTIVCO DEFAUT GE &amp; POWER Cabinet","AKTIVCO",
AK1043="AKTIVCO Coupure ENEO &amp; Baisse de tension","AKTIVCO GRID ONLY",
AK1043="Coupure ENEO &amp; Baisse de tension","IHS GRID ONLY",
AK1043="Defaut GE &amp; POWER Cabinet","IHS",
AK1043="Sharing","Partners",
AK1043="Sites strategiques &amp; DataCenter","SST &amp; DC",
AK1043="Exclu","Exclu",
AK1043="SAT","SAT",
AK1043="SPARE-ISSUE","SPARE-ISSUE",
AK1043="Fiber CAmtel","TRANS_FO_CAMTEL",
AK1043="Fiber AOF","Fiber AOF",
AK1043="Projet OCM (HUAWEI)","TRAVAUX-HUAWEI",
AK1043="Projet OCM (NOKIA)","TRAVAUX-NOKIA",
AK1043="ACCESS-ISSUE","ACCESS-ISSUE",
AK1043="Projet OCM (ZTE, NOKIA, autres projets)","TRAVAUX OCM",
AK1043="No root CAuse","No root cause",
AK1043="ODU HS","PDH",
AK1043="IP &amp; VLAN","PDH",
AK1043="Warehouse HUAWEI","SPARE-ISSUE",
AK1043="SPARE-HS","SPARE-ISSUE",
AK1043="Power Telco","BSS",AK1043="no impacts","no impacts"
),"")</f>
        <v>No root cause</v>
      </c>
      <c r="AJ1043" s="56" t="str" cm="1">
        <f t="array" ref="AJ1043">IFERROR(_xlfn.IFS(
AK1043="MPR ISSUE","TX ISSUE",
AK1043="BSS Hardware Issue","RAN ISSUE",
AK1043="Sites strategiques, MLL, Pylone, etc.","ENVTECH",
AK1043="AKTIVCO DEFAUT GE &amp; POWER Cabinet","POWER ISSUE",
AK1043="AKTIVCO Coupure ENEO &amp; Baisse de tension","POWER ISSUE",
AK1043="Coupure ENEO &amp; Baisse de tension","POWER ISSUE",
AK1043="Defaut GE &amp; POWER Cabinet","POWER ISSUE",
AK1043="Sharing","POWER ISSUE",
AK1043="Sites strategiques &amp; DataCenter","POWER ISSUE",
AK1043="Exclu","Exclu",
AK1043="SAT","TX ISSUE",
AK1043="SPARE-ISSUE","SPARE-ISSUE",
AK1043="Fiber CAmtel","TX ISSUE",
AK1043="Fiber AOF","TX ISSUE",
AK1043="Projet OCM (HUAWEI)","TRAVAUX-HUAWEI",
AK1043="Projet OCM (NOKIA)","TRAVAUX -NOKIA",
AK1043="ACCESS-ISSUE","ACCESS-ISSUE",
AK1043="Projet OCM (ZTE, NOKIA, autres projets)","TRAVAUX OCM",
AK1043="No root CAuse","No root cause",
AK1043="ODU HS","TX ISSUE",
AK1043="IP &amp; VLAN","TX ISSUE",
AK1043="Warehouse HUAWEI","SPARE-ISSUE",
AK1043="SPARE-HS","SPARE-ISSUE",
AK1043="Power Telco","RAN ISSUE",AK1043="no impacts","no impacts"
),"")</f>
        <v>No root cause</v>
      </c>
      <c r="AK1043" s="81" t="s">
        <v>5620</v>
      </c>
      <c r="AL1043" s="56" t="str" cm="1">
        <f t="array" ref="AL1043">IFERROR(_xlfn.IFS(
AK1043="MPR ISSUE","ACTIVE",
AK1043="BSS Hardware Issue","ACTIVE",
AK1043="Sites strategiques, MLL, Pylone, etc.","PASSIVE",
AK1043="AKTIVCO DEFAUT GE &amp; POWER Cabinet","PASSIVE",
AK1043="AKTIVCO Coupure ENEO &amp; Baisse de tension","PASSIVE",
AK1043="Coupure ENEO &amp; Baisse de tension","PASSIVE",
AK1043="Defaut GE &amp; POWER Cabinet","PASSIVE",
AK1043="Sharing","PASSIVE",
AK1043="Sites strategiques &amp; DataCenter","PASSIVE",
AK1043="Exclu","Exclu",
AK1043="SAT","ACTIVE",
AK1043="SPARE-ISSUE","SPARE-ISSUE",
AK1043="Fiber CAmtel","ACTIVE",
AK1043="Fiber AOF","ACTIVE",
AK1043="Projet OCM (HUAWEI)","PLANNED WORKS",
AK1043="Projet OCM (NOKIA)","PLANNED WORKS",
AK1043="ACCESS-ISSUE","ACCESS-ISSUE",
AK1043="Projet OCM (ZTE, NOKIA, autres projets)","PLANNED WORKS",
AK1043="No root CAuse","No root cause",
AK1043="ODU HS","ACTIVE",
AK1043="IP &amp; VLAN","ACTIVE",
AK1043="Warehouse HUAWEI","SPARE-ISSUE",
AK1043="SPARE-HS","SPARE-ISSUE",
AK1043="Power Telco","ACTIVE", AK1043="no impacts","no impacts"
),"")</f>
        <v>No root cause</v>
      </c>
      <c r="AM1043" s="108" t="s">
        <v>5537</v>
      </c>
      <c r="AN1043" s="117" t="s">
        <v>4463</v>
      </c>
      <c r="AP1043" s="23" t="s">
        <v>5537</v>
      </c>
      <c r="AQ1043" s="23" t="s">
        <v>5537</v>
      </c>
      <c r="AR1043" s="7"/>
      <c r="AS1043" s="6"/>
      <c r="AT1043" s="7"/>
      <c r="AU1043" s="3" t="s">
        <v>5537</v>
      </c>
      <c r="AV1043" s="24" t="s">
        <v>5537</v>
      </c>
      <c r="AW1043" s="24" t="s">
        <v>5537</v>
      </c>
      <c r="AX1043" s="24" t="s">
        <v>5537</v>
      </c>
      <c r="AY1043" s="24" t="s">
        <v>5537</v>
      </c>
      <c r="AZ1043" s="24" t="s">
        <v>5537</v>
      </c>
      <c r="BA1043" s="24" t="s">
        <v>5537</v>
      </c>
      <c r="BB1043" s="24" t="s">
        <v>5537</v>
      </c>
      <c r="BC1043" s="24" t="s">
        <v>5537</v>
      </c>
      <c r="BD1043" s="24" t="s">
        <v>5537</v>
      </c>
      <c r="BE1043" s="24" t="s">
        <v>5537</v>
      </c>
      <c r="BF1043" s="24" t="s">
        <v>5537</v>
      </c>
      <c r="BG1043" s="24" t="s">
        <v>5537</v>
      </c>
      <c r="BH1043" s="24" t="s">
        <v>5537</v>
      </c>
      <c r="BI1043" s="9" t="s">
        <v>5537</v>
      </c>
      <c r="BJ1043" s="14"/>
      <c r="BK1043" s="14" t="s">
        <v>5537</v>
      </c>
      <c r="BL1043" s="14" t="str">
        <f>_xlfn.XLOOKUP(B1043,'[4]cell downs 18042026 17h'!$B:$B,'[4]cell downs 18042026 17h'!$B:$B,"")</f>
        <v/>
      </c>
      <c r="BM1043" s="14" t="str">
        <f>_xlfn.XLOOKUP(B1043,'[5]Cells Huawei 19042026 15h'!$B:$B,'[5]Cells Huawei 19042026 15h'!$B:$B,"")</f>
        <v/>
      </c>
      <c r="BN1043" s="9" t="str">
        <f>_xlfn.XLOOKUP(B1043,'[6]cells down 19042026 9H40'!$B:$B,'[6]cells down 19042026 9H40'!$B:$B,"")</f>
        <v/>
      </c>
      <c r="BO1043" s="9" t="s">
        <v>4463</v>
      </c>
      <c r="BP1043" s="9" t="s">
        <v>12</v>
      </c>
    </row>
    <row r="1044" spans="1:68" s="9" customFormat="1" x14ac:dyDescent="0.35">
      <c r="A1044" s="1" t="s">
        <v>2885</v>
      </c>
      <c r="B1044" s="8" t="s">
        <v>2886</v>
      </c>
      <c r="C1044" s="3" t="str">
        <f>_xlfn.XLOOKUP(B1044,'[1]daily break down'!$D:$D,'[1]daily break down'!$E:$E,"")</f>
        <v>Garoua</v>
      </c>
      <c r="D1044" s="1" t="s">
        <v>21</v>
      </c>
      <c r="E1044" s="1" t="s">
        <v>22</v>
      </c>
      <c r="F1044" s="3" t="s">
        <v>23</v>
      </c>
      <c r="G1044" s="1" t="s">
        <v>24</v>
      </c>
      <c r="H1044" s="39" t="str">
        <f>_xlfn.XLOOKUP(B1044,[2]CALCULATION!$B:$B,[2]CALCULATION!$H:$H,"")</f>
        <v>Huawei</v>
      </c>
      <c r="I1044" s="34">
        <v>0</v>
      </c>
      <c r="J1044" s="34">
        <v>0</v>
      </c>
      <c r="K1044" s="34">
        <v>4.7938907009328471</v>
      </c>
      <c r="L1044" s="34">
        <v>0</v>
      </c>
      <c r="M1044" s="34">
        <v>0</v>
      </c>
      <c r="N1044" s="34">
        <v>0</v>
      </c>
      <c r="O1044" s="34">
        <v>0</v>
      </c>
      <c r="P1044" s="34">
        <v>0</v>
      </c>
      <c r="Q1044" s="34">
        <v>0</v>
      </c>
      <c r="R1044" s="34">
        <v>0</v>
      </c>
      <c r="S1044" s="109">
        <v>0</v>
      </c>
      <c r="T1044" s="109">
        <f>_xlfn.XLOOKUP(B1044,'[3]Nur des jours'!$B:$B,'[3]Nur des jours'!$U:$U,"")</f>
        <v>0</v>
      </c>
      <c r="U1044" s="109">
        <v>4.775520570265928</v>
      </c>
      <c r="V1044" s="109">
        <v>0</v>
      </c>
      <c r="W1044" s="109">
        <v>0</v>
      </c>
      <c r="X1044" s="109">
        <v>0</v>
      </c>
      <c r="Y1044" s="109">
        <v>1.7828836039984819</v>
      </c>
      <c r="Z1044" s="109">
        <v>0</v>
      </c>
      <c r="AA1044" s="109">
        <v>0</v>
      </c>
      <c r="AB1044" s="109">
        <v>0</v>
      </c>
      <c r="AC1044" s="109">
        <v>0</v>
      </c>
      <c r="AD1044" s="109">
        <v>0</v>
      </c>
      <c r="AE1044" s="109">
        <v>0</v>
      </c>
      <c r="AF1044" s="109">
        <v>0</v>
      </c>
      <c r="AG1044" s="57" t="str">
        <f>_xlfn.XLOOKUP(B1044,[3]CALCULATION!$B:$B,[3]CALCULATION!$M:$M,"")</f>
        <v>Operationnel</v>
      </c>
      <c r="AH1044" s="57"/>
      <c r="AI1044" s="56" t="str" cm="1">
        <f t="array" ref="AI1044">IFERROR(_xlfn.IFS(
AK1044="MPR ISSUE","PDH",
AK1044="BSS Hardware Issue","BSS",
AK1044="Sites strategiques, MLL, Pylone, etc.","ENVTECH",
AK1044="AKTIVCO DEFAUT GE &amp; POWER Cabinet","AKTIVCO",
AK1044="AKTIVCO Coupure ENEO &amp; Baisse de tension","AKTIVCO GRID ONLY",
AK1044="Coupure ENEO &amp; Baisse de tension","IHS GRID ONLY",
AK1044="Defaut GE &amp; POWER Cabinet","IHS",
AK1044="Sharing","Partners",
AK1044="Sites strategiques &amp; DataCenter","SST &amp; DC",
AK1044="Exclu","Exclu",
AK1044="SAT","SAT",
AK1044="SPARE-ISSUE","SPARE-ISSUE",
AK1044="Fiber CAmtel","TRANS_FO_CAMTEL",
AK1044="Fiber AOF","Fiber AOF",
AK1044="Projet OCM (HUAWEI)","TRAVAUX-HUAWEI",
AK1044="Projet OCM (NOKIA)","TRAVAUX-NOKIA",
AK1044="ACCESS-ISSUE","ACCESS-ISSUE",
AK1044="Projet OCM (ZTE, NOKIA, autres projets)","TRAVAUX OCM",
AK1044="No root CAuse","No root cause",
AK1044="ODU HS","PDH",
AK1044="IP &amp; VLAN","PDH",
AK1044="Warehouse HUAWEI","SPARE-ISSUE",
AK1044="SPARE-HS","SPARE-ISSUE",
AK1044="Power Telco","BSS",AK1044="no impacts","no impacts"
),"")</f>
        <v>No root cause</v>
      </c>
      <c r="AJ1044" s="56" t="str" cm="1">
        <f t="array" ref="AJ1044">IFERROR(_xlfn.IFS(
AK1044="MPR ISSUE","TX ISSUE",
AK1044="BSS Hardware Issue","RAN ISSUE",
AK1044="Sites strategiques, MLL, Pylone, etc.","ENVTECH",
AK1044="AKTIVCO DEFAUT GE &amp; POWER Cabinet","POWER ISSUE",
AK1044="AKTIVCO Coupure ENEO &amp; Baisse de tension","POWER ISSUE",
AK1044="Coupure ENEO &amp; Baisse de tension","POWER ISSUE",
AK1044="Defaut GE &amp; POWER Cabinet","POWER ISSUE",
AK1044="Sharing","POWER ISSUE",
AK1044="Sites strategiques &amp; DataCenter","POWER ISSUE",
AK1044="Exclu","Exclu",
AK1044="SAT","TX ISSUE",
AK1044="SPARE-ISSUE","SPARE-ISSUE",
AK1044="Fiber CAmtel","TX ISSUE",
AK1044="Fiber AOF","TX ISSUE",
AK1044="Projet OCM (HUAWEI)","TRAVAUX-HUAWEI",
AK1044="Projet OCM (NOKIA)","TRAVAUX -NOKIA",
AK1044="ACCESS-ISSUE","ACCESS-ISSUE",
AK1044="Projet OCM (ZTE, NOKIA, autres projets)","TRAVAUX OCM",
AK1044="No root CAuse","No root cause",
AK1044="ODU HS","TX ISSUE",
AK1044="IP &amp; VLAN","TX ISSUE",
AK1044="Warehouse HUAWEI","SPARE-ISSUE",
AK1044="SPARE-HS","SPARE-ISSUE",
AK1044="Power Telco","RAN ISSUE",AK1044="no impacts","no impacts"
),"")</f>
        <v>No root cause</v>
      </c>
      <c r="AK1044" s="81" t="s">
        <v>5620</v>
      </c>
      <c r="AL1044" s="56" t="str" cm="1">
        <f t="array" ref="AL1044">IFERROR(_xlfn.IFS(
AK1044="MPR ISSUE","ACTIVE",
AK1044="BSS Hardware Issue","ACTIVE",
AK1044="Sites strategiques, MLL, Pylone, etc.","PASSIVE",
AK1044="AKTIVCO DEFAUT GE &amp; POWER Cabinet","PASSIVE",
AK1044="AKTIVCO Coupure ENEO &amp; Baisse de tension","PASSIVE",
AK1044="Coupure ENEO &amp; Baisse de tension","PASSIVE",
AK1044="Defaut GE &amp; POWER Cabinet","PASSIVE",
AK1044="Sharing","PASSIVE",
AK1044="Sites strategiques &amp; DataCenter","PASSIVE",
AK1044="Exclu","Exclu",
AK1044="SAT","ACTIVE",
AK1044="SPARE-ISSUE","SPARE-ISSUE",
AK1044="Fiber CAmtel","ACTIVE",
AK1044="Fiber AOF","ACTIVE",
AK1044="Projet OCM (HUAWEI)","PLANNED WORKS",
AK1044="Projet OCM (NOKIA)","PLANNED WORKS",
AK1044="ACCESS-ISSUE","ACCESS-ISSUE",
AK1044="Projet OCM (ZTE, NOKIA, autres projets)","PLANNED WORKS",
AK1044="No root CAuse","No root cause",
AK1044="ODU HS","ACTIVE",
AK1044="IP &amp; VLAN","ACTIVE",
AK1044="Warehouse HUAWEI","SPARE-ISSUE",
AK1044="SPARE-HS","SPARE-ISSUE",
AK1044="Power Telco","ACTIVE", AK1044="no impacts","no impacts"
),"")</f>
        <v>No root cause</v>
      </c>
      <c r="AM1044" s="108" t="s">
        <v>5537</v>
      </c>
      <c r="AN1044" s="117" t="s">
        <v>2886</v>
      </c>
      <c r="AP1044" s="23" t="s">
        <v>5537</v>
      </c>
      <c r="AQ1044" s="23" t="s">
        <v>5537</v>
      </c>
      <c r="AR1044" s="7"/>
      <c r="AS1044" s="6"/>
      <c r="AT1044" s="7"/>
      <c r="AU1044" s="3" t="s">
        <v>5537</v>
      </c>
      <c r="AV1044" s="24" t="s">
        <v>5537</v>
      </c>
      <c r="AW1044" s="24" t="s">
        <v>5537</v>
      </c>
      <c r="AX1044" s="24" t="s">
        <v>5537</v>
      </c>
      <c r="AY1044" s="24" t="s">
        <v>5537</v>
      </c>
      <c r="AZ1044" s="24" t="s">
        <v>5537</v>
      </c>
      <c r="BA1044" s="24" t="s">
        <v>5537</v>
      </c>
      <c r="BB1044" s="24" t="s">
        <v>5537</v>
      </c>
      <c r="BC1044" s="24" t="s">
        <v>5537</v>
      </c>
      <c r="BD1044" s="24" t="s">
        <v>5537</v>
      </c>
      <c r="BE1044" s="24" t="s">
        <v>5537</v>
      </c>
      <c r="BF1044" s="24" t="s">
        <v>5537</v>
      </c>
      <c r="BG1044" s="24" t="s">
        <v>5537</v>
      </c>
      <c r="BH1044" s="24" t="s">
        <v>5537</v>
      </c>
      <c r="BI1044" s="9" t="s">
        <v>5537</v>
      </c>
      <c r="BJ1044" s="14"/>
      <c r="BK1044" s="14" t="s">
        <v>5537</v>
      </c>
      <c r="BL1044" s="14" t="str">
        <f>_xlfn.XLOOKUP(B1044,'[4]cell downs 18042026 17h'!$B:$B,'[4]cell downs 18042026 17h'!$B:$B,"")</f>
        <v/>
      </c>
      <c r="BM1044" s="14" t="str">
        <f>_xlfn.XLOOKUP(B1044,'[5]Cells Huawei 19042026 15h'!$B:$B,'[5]Cells Huawei 19042026 15h'!$B:$B,"")</f>
        <v/>
      </c>
      <c r="BN1044" s="9" t="str">
        <f>_xlfn.XLOOKUP(B1044,'[6]cells down 19042026 9H40'!$B:$B,'[6]cells down 19042026 9H40'!$B:$B,"")</f>
        <v/>
      </c>
      <c r="BO1044" s="9" t="s">
        <v>5537</v>
      </c>
      <c r="BP1044" s="9" t="s">
        <v>5537</v>
      </c>
    </row>
    <row r="1045" spans="1:68" s="9" customFormat="1" x14ac:dyDescent="0.35">
      <c r="A1045" s="1" t="s">
        <v>2001</v>
      </c>
      <c r="B1045" s="8" t="s">
        <v>2002</v>
      </c>
      <c r="C1045" s="3" t="str">
        <f>_xlfn.XLOOKUP(B1045,'[1]daily break down'!$D:$D,'[1]daily break down'!$E:$E,"")</f>
        <v>SUD-OUEST</v>
      </c>
      <c r="D1045" s="1" t="s">
        <v>11</v>
      </c>
      <c r="E1045" s="1"/>
      <c r="F1045" s="3" t="s">
        <v>13</v>
      </c>
      <c r="G1045" s="1" t="s">
        <v>14</v>
      </c>
      <c r="H1045" s="39" t="str">
        <f>_xlfn.XLOOKUP(B1045,[2]CALCULATION!$B:$B,[2]CALCULATION!$H:$H,"")</f>
        <v>Huawei</v>
      </c>
      <c r="I1045" s="34">
        <v>0</v>
      </c>
      <c r="J1045" s="34">
        <v>0</v>
      </c>
      <c r="K1045" s="34">
        <v>0</v>
      </c>
      <c r="L1045" s="34">
        <v>0</v>
      </c>
      <c r="M1045" s="34">
        <v>0</v>
      </c>
      <c r="N1045" s="34">
        <v>0</v>
      </c>
      <c r="O1045" s="34">
        <v>0</v>
      </c>
      <c r="P1045" s="34">
        <v>0</v>
      </c>
      <c r="Q1045" s="34">
        <v>0</v>
      </c>
      <c r="R1045" s="34">
        <v>0</v>
      </c>
      <c r="S1045" s="109">
        <v>0</v>
      </c>
      <c r="T1045" s="109">
        <f>_xlfn.XLOOKUP(B1045,'[3]Nur des jours'!$B:$B,'[3]Nur des jours'!$U:$U,"")</f>
        <v>0</v>
      </c>
      <c r="U1045" s="109">
        <v>0</v>
      </c>
      <c r="V1045" s="109">
        <v>0</v>
      </c>
      <c r="W1045" s="109">
        <v>0</v>
      </c>
      <c r="X1045" s="109">
        <v>0</v>
      </c>
      <c r="Y1045" s="109">
        <v>1.7572902666130188</v>
      </c>
      <c r="Z1045" s="109">
        <v>0</v>
      </c>
      <c r="AA1045" s="109">
        <v>0</v>
      </c>
      <c r="AB1045" s="109">
        <v>0</v>
      </c>
      <c r="AC1045" s="109">
        <v>0</v>
      </c>
      <c r="AD1045" s="109">
        <v>0</v>
      </c>
      <c r="AE1045" s="109">
        <v>0</v>
      </c>
      <c r="AF1045" s="109">
        <v>0</v>
      </c>
      <c r="AG1045" s="57" t="str">
        <f>_xlfn.XLOOKUP(B1045,[3]CALCULATION!$B:$B,[3]CALCULATION!$M:$M,"")</f>
        <v>Operationnel</v>
      </c>
      <c r="AH1045" s="57"/>
      <c r="AI1045" s="56" t="str" cm="1">
        <f t="array" ref="AI1045">IFERROR(_xlfn.IFS(
AK1045="MPR ISSUE","PDH",
AK1045="BSS Hardware Issue","BSS",
AK1045="Sites strategiques, MLL, Pylone, etc.","ENVTECH",
AK1045="AKTIVCO DEFAUT GE &amp; POWER Cabinet","AKTIVCO",
AK1045="AKTIVCO Coupure ENEO &amp; Baisse de tension","AKTIVCO GRID ONLY",
AK1045="Coupure ENEO &amp; Baisse de tension","IHS GRID ONLY",
AK1045="Defaut GE &amp; POWER Cabinet","IHS",
AK1045="Sharing","Partners",
AK1045="Sites strategiques &amp; DataCenter","SST &amp; DC",
AK1045="Exclu","Exclu",
AK1045="SAT","SAT",
AK1045="SPARE-ISSUE","SPARE-ISSUE",
AK1045="Fiber CAmtel","TRANS_FO_CAMTEL",
AK1045="Fiber AOF","Fiber AOF",
AK1045="Projet OCM (HUAWEI)","TRAVAUX-HUAWEI",
AK1045="Projet OCM (NOKIA)","TRAVAUX-NOKIA",
AK1045="ACCESS-ISSUE","ACCESS-ISSUE",
AK1045="Projet OCM (ZTE, NOKIA, autres projets)","TRAVAUX OCM",
AK1045="No root CAuse","No root cause",
AK1045="ODU HS","PDH",
AK1045="IP &amp; VLAN","PDH",
AK1045="Warehouse HUAWEI","SPARE-ISSUE",
AK1045="SPARE-HS","SPARE-ISSUE",
AK1045="Power Telco","BSS",AK1045="no impacts","no impacts"
),"")</f>
        <v>No root cause</v>
      </c>
      <c r="AJ1045" s="56" t="str" cm="1">
        <f t="array" ref="AJ1045">IFERROR(_xlfn.IFS(
AK1045="MPR ISSUE","TX ISSUE",
AK1045="BSS Hardware Issue","RAN ISSUE",
AK1045="Sites strategiques, MLL, Pylone, etc.","ENVTECH",
AK1045="AKTIVCO DEFAUT GE &amp; POWER Cabinet","POWER ISSUE",
AK1045="AKTIVCO Coupure ENEO &amp; Baisse de tension","POWER ISSUE",
AK1045="Coupure ENEO &amp; Baisse de tension","POWER ISSUE",
AK1045="Defaut GE &amp; POWER Cabinet","POWER ISSUE",
AK1045="Sharing","POWER ISSUE",
AK1045="Sites strategiques &amp; DataCenter","POWER ISSUE",
AK1045="Exclu","Exclu",
AK1045="SAT","TX ISSUE",
AK1045="SPARE-ISSUE","SPARE-ISSUE",
AK1045="Fiber CAmtel","TX ISSUE",
AK1045="Fiber AOF","TX ISSUE",
AK1045="Projet OCM (HUAWEI)","TRAVAUX-HUAWEI",
AK1045="Projet OCM (NOKIA)","TRAVAUX -NOKIA",
AK1045="ACCESS-ISSUE","ACCESS-ISSUE",
AK1045="Projet OCM (ZTE, NOKIA, autres projets)","TRAVAUX OCM",
AK1045="No root CAuse","No root cause",
AK1045="ODU HS","TX ISSUE",
AK1045="IP &amp; VLAN","TX ISSUE",
AK1045="Warehouse HUAWEI","SPARE-ISSUE",
AK1045="SPARE-HS","SPARE-ISSUE",
AK1045="Power Telco","RAN ISSUE",AK1045="no impacts","no impacts"
),"")</f>
        <v>No root cause</v>
      </c>
      <c r="AK1045" s="81" t="s">
        <v>5620</v>
      </c>
      <c r="AL1045" s="56" t="str" cm="1">
        <f t="array" ref="AL1045">IFERROR(_xlfn.IFS(
AK1045="MPR ISSUE","ACTIVE",
AK1045="BSS Hardware Issue","ACTIVE",
AK1045="Sites strategiques, MLL, Pylone, etc.","PASSIVE",
AK1045="AKTIVCO DEFAUT GE &amp; POWER Cabinet","PASSIVE",
AK1045="AKTIVCO Coupure ENEO &amp; Baisse de tension","PASSIVE",
AK1045="Coupure ENEO &amp; Baisse de tension","PASSIVE",
AK1045="Defaut GE &amp; POWER Cabinet","PASSIVE",
AK1045="Sharing","PASSIVE",
AK1045="Sites strategiques &amp; DataCenter","PASSIVE",
AK1045="Exclu","Exclu",
AK1045="SAT","ACTIVE",
AK1045="SPARE-ISSUE","SPARE-ISSUE",
AK1045="Fiber CAmtel","ACTIVE",
AK1045="Fiber AOF","ACTIVE",
AK1045="Projet OCM (HUAWEI)","PLANNED WORKS",
AK1045="Projet OCM (NOKIA)","PLANNED WORKS",
AK1045="ACCESS-ISSUE","ACCESS-ISSUE",
AK1045="Projet OCM (ZTE, NOKIA, autres projets)","PLANNED WORKS",
AK1045="No root CAuse","No root cause",
AK1045="ODU HS","ACTIVE",
AK1045="IP &amp; VLAN","ACTIVE",
AK1045="Warehouse HUAWEI","SPARE-ISSUE",
AK1045="SPARE-HS","SPARE-ISSUE",
AK1045="Power Telco","ACTIVE", AK1045="no impacts","no impacts"
),"")</f>
        <v>No root cause</v>
      </c>
      <c r="AM1045" s="108" t="s">
        <v>5537</v>
      </c>
      <c r="AN1045" s="117" t="s">
        <v>2002</v>
      </c>
      <c r="AP1045" s="23" t="s">
        <v>5537</v>
      </c>
      <c r="AQ1045" s="23" t="s">
        <v>5537</v>
      </c>
      <c r="AR1045" s="7"/>
      <c r="AS1045" s="6"/>
      <c r="AT1045" s="7"/>
      <c r="AU1045" s="3" t="s">
        <v>5537</v>
      </c>
      <c r="AV1045" s="24" t="s">
        <v>5537</v>
      </c>
      <c r="AW1045" s="24" t="s">
        <v>5537</v>
      </c>
      <c r="AX1045" s="24" t="s">
        <v>5537</v>
      </c>
      <c r="AY1045" s="24" t="s">
        <v>5537</v>
      </c>
      <c r="AZ1045" s="24" t="s">
        <v>5537</v>
      </c>
      <c r="BA1045" s="24" t="s">
        <v>5537</v>
      </c>
      <c r="BB1045" s="24" t="s">
        <v>5537</v>
      </c>
      <c r="BC1045" s="24" t="s">
        <v>5537</v>
      </c>
      <c r="BD1045" s="24" t="s">
        <v>5537</v>
      </c>
      <c r="BE1045" s="24" t="s">
        <v>5537</v>
      </c>
      <c r="BF1045" s="24" t="s">
        <v>5537</v>
      </c>
      <c r="BG1045" s="24" t="s">
        <v>5537</v>
      </c>
      <c r="BH1045" s="24" t="s">
        <v>5537</v>
      </c>
      <c r="BI1045" s="9" t="s">
        <v>5537</v>
      </c>
      <c r="BJ1045" s="14"/>
      <c r="BK1045" s="14" t="s">
        <v>5537</v>
      </c>
      <c r="BL1045" s="14" t="str">
        <f>_xlfn.XLOOKUP(B1045,'[4]cell downs 18042026 17h'!$B:$B,'[4]cell downs 18042026 17h'!$B:$B,"")</f>
        <v/>
      </c>
      <c r="BM1045" s="14" t="str">
        <f>_xlfn.XLOOKUP(B1045,'[5]Cells Huawei 19042026 15h'!$B:$B,'[5]Cells Huawei 19042026 15h'!$B:$B,"")</f>
        <v/>
      </c>
      <c r="BN1045" s="9" t="str">
        <f>_xlfn.XLOOKUP(B1045,'[6]cells down 19042026 9H40'!$B:$B,'[6]cells down 19042026 9H40'!$B:$B,"")</f>
        <v/>
      </c>
      <c r="BO1045" s="9" t="s">
        <v>5537</v>
      </c>
      <c r="BP1045" s="9" t="s">
        <v>5578</v>
      </c>
    </row>
    <row r="1046" spans="1:68" s="9" customFormat="1" x14ac:dyDescent="0.35">
      <c r="A1046" s="1" t="s">
        <v>535</v>
      </c>
      <c r="B1046" s="8" t="s">
        <v>536</v>
      </c>
      <c r="C1046" s="3" t="str">
        <f>_xlfn.XLOOKUP(B1046,'[1]daily break down'!$D:$D,'[1]daily break down'!$E:$E,"")</f>
        <v>SUD-OUEST</v>
      </c>
      <c r="D1046" s="1" t="s">
        <v>11</v>
      </c>
      <c r="E1046" s="1" t="s">
        <v>12</v>
      </c>
      <c r="F1046" s="3" t="s">
        <v>13</v>
      </c>
      <c r="G1046" s="1" t="s">
        <v>14</v>
      </c>
      <c r="H1046" s="39" t="str">
        <f>_xlfn.XLOOKUP(B1046,[2]CALCULATION!$B:$B,[2]CALCULATION!$H:$H,"")</f>
        <v>Huawei</v>
      </c>
      <c r="I1046" s="34">
        <v>0</v>
      </c>
      <c r="J1046" s="34">
        <v>0</v>
      </c>
      <c r="K1046" s="34">
        <v>2.3592776650600831</v>
      </c>
      <c r="L1046" s="34">
        <v>0</v>
      </c>
      <c r="M1046" s="34">
        <v>0.94795224764790986</v>
      </c>
      <c r="N1046" s="34">
        <v>0</v>
      </c>
      <c r="O1046" s="34">
        <v>0</v>
      </c>
      <c r="P1046" s="34">
        <v>8.4817390200123821</v>
      </c>
      <c r="Q1046" s="34">
        <v>0</v>
      </c>
      <c r="R1046" s="34">
        <v>0</v>
      </c>
      <c r="S1046" s="109">
        <v>0</v>
      </c>
      <c r="T1046" s="109">
        <f>_xlfn.XLOOKUP(B1046,'[3]Nur des jours'!$B:$B,'[3]Nur des jours'!$U:$U,"")</f>
        <v>0</v>
      </c>
      <c r="U1046" s="109">
        <v>0</v>
      </c>
      <c r="V1046" s="109">
        <v>0</v>
      </c>
      <c r="W1046" s="109">
        <v>0</v>
      </c>
      <c r="X1046" s="109">
        <v>0</v>
      </c>
      <c r="Y1046" s="109">
        <v>1.757058410594893</v>
      </c>
      <c r="Z1046" s="109">
        <v>0</v>
      </c>
      <c r="AA1046" s="109">
        <v>0</v>
      </c>
      <c r="AB1046" s="109">
        <v>0</v>
      </c>
      <c r="AC1046" s="109">
        <v>0</v>
      </c>
      <c r="AD1046" s="109">
        <v>0</v>
      </c>
      <c r="AE1046" s="109">
        <v>0</v>
      </c>
      <c r="AF1046" s="109">
        <v>0</v>
      </c>
      <c r="AG1046" s="57" t="str">
        <f>_xlfn.XLOOKUP(B1046,[3]CALCULATION!$B:$B,[3]CALCULATION!$M:$M,"")</f>
        <v>Operationnel</v>
      </c>
      <c r="AH1046" s="57"/>
      <c r="AI1046" s="56" t="str" cm="1">
        <f t="array" ref="AI1046">IFERROR(_xlfn.IFS(
AK1046="MPR ISSUE","PDH",
AK1046="BSS Hardware Issue","BSS",
AK1046="Sites strategiques, MLL, Pylone, etc.","ENVTECH",
AK1046="AKTIVCO DEFAUT GE &amp; POWER Cabinet","AKTIVCO",
AK1046="AKTIVCO Coupure ENEO &amp; Baisse de tension","AKTIVCO GRID ONLY",
AK1046="Coupure ENEO &amp; Baisse de tension","IHS GRID ONLY",
AK1046="Defaut GE &amp; POWER Cabinet","IHS",
AK1046="Sharing","Partners",
AK1046="Sites strategiques &amp; DataCenter","SST &amp; DC",
AK1046="Exclu","Exclu",
AK1046="SAT","SAT",
AK1046="SPARE-ISSUE","SPARE-ISSUE",
AK1046="Fiber CAmtel","TRANS_FO_CAMTEL",
AK1046="Fiber AOF","Fiber AOF",
AK1046="Projet OCM (HUAWEI)","TRAVAUX-HUAWEI",
AK1046="Projet OCM (NOKIA)","TRAVAUX-NOKIA",
AK1046="ACCESS-ISSUE","ACCESS-ISSUE",
AK1046="Projet OCM (ZTE, NOKIA, autres projets)","TRAVAUX OCM",
AK1046="No root CAuse","No root cause",
AK1046="ODU HS","PDH",
AK1046="IP &amp; VLAN","PDH",
AK1046="Warehouse HUAWEI","SPARE-ISSUE",
AK1046="SPARE-HS","SPARE-ISSUE",
AK1046="Power Telco","BSS",AK1046="no impacts","no impacts"
),"")</f>
        <v>No root cause</v>
      </c>
      <c r="AJ1046" s="56" t="str" cm="1">
        <f t="array" ref="AJ1046">IFERROR(_xlfn.IFS(
AK1046="MPR ISSUE","TX ISSUE",
AK1046="BSS Hardware Issue","RAN ISSUE",
AK1046="Sites strategiques, MLL, Pylone, etc.","ENVTECH",
AK1046="AKTIVCO DEFAUT GE &amp; POWER Cabinet","POWER ISSUE",
AK1046="AKTIVCO Coupure ENEO &amp; Baisse de tension","POWER ISSUE",
AK1046="Coupure ENEO &amp; Baisse de tension","POWER ISSUE",
AK1046="Defaut GE &amp; POWER Cabinet","POWER ISSUE",
AK1046="Sharing","POWER ISSUE",
AK1046="Sites strategiques &amp; DataCenter","POWER ISSUE",
AK1046="Exclu","Exclu",
AK1046="SAT","TX ISSUE",
AK1046="SPARE-ISSUE","SPARE-ISSUE",
AK1046="Fiber CAmtel","TX ISSUE",
AK1046="Fiber AOF","TX ISSUE",
AK1046="Projet OCM (HUAWEI)","TRAVAUX-HUAWEI",
AK1046="Projet OCM (NOKIA)","TRAVAUX -NOKIA",
AK1046="ACCESS-ISSUE","ACCESS-ISSUE",
AK1046="Projet OCM (ZTE, NOKIA, autres projets)","TRAVAUX OCM",
AK1046="No root CAuse","No root cause",
AK1046="ODU HS","TX ISSUE",
AK1046="IP &amp; VLAN","TX ISSUE",
AK1046="Warehouse HUAWEI","SPARE-ISSUE",
AK1046="SPARE-HS","SPARE-ISSUE",
AK1046="Power Telco","RAN ISSUE",AK1046="no impacts","no impacts"
),"")</f>
        <v>No root cause</v>
      </c>
      <c r="AK1046" s="81" t="s">
        <v>5620</v>
      </c>
      <c r="AL1046" s="56" t="str" cm="1">
        <f t="array" ref="AL1046">IFERROR(_xlfn.IFS(
AK1046="MPR ISSUE","ACTIVE",
AK1046="BSS Hardware Issue","ACTIVE",
AK1046="Sites strategiques, MLL, Pylone, etc.","PASSIVE",
AK1046="AKTIVCO DEFAUT GE &amp; POWER Cabinet","PASSIVE",
AK1046="AKTIVCO Coupure ENEO &amp; Baisse de tension","PASSIVE",
AK1046="Coupure ENEO &amp; Baisse de tension","PASSIVE",
AK1046="Defaut GE &amp; POWER Cabinet","PASSIVE",
AK1046="Sharing","PASSIVE",
AK1046="Sites strategiques &amp; DataCenter","PASSIVE",
AK1046="Exclu","Exclu",
AK1046="SAT","ACTIVE",
AK1046="SPARE-ISSUE","SPARE-ISSUE",
AK1046="Fiber CAmtel","ACTIVE",
AK1046="Fiber AOF","ACTIVE",
AK1046="Projet OCM (HUAWEI)","PLANNED WORKS",
AK1046="Projet OCM (NOKIA)","PLANNED WORKS",
AK1046="ACCESS-ISSUE","ACCESS-ISSUE",
AK1046="Projet OCM (ZTE, NOKIA, autres projets)","PLANNED WORKS",
AK1046="No root CAuse","No root cause",
AK1046="ODU HS","ACTIVE",
AK1046="IP &amp; VLAN","ACTIVE",
AK1046="Warehouse HUAWEI","SPARE-ISSUE",
AK1046="SPARE-HS","SPARE-ISSUE",
AK1046="Power Telco","ACTIVE", AK1046="no impacts","no impacts"
),"")</f>
        <v>No root cause</v>
      </c>
      <c r="AM1046" s="108" t="s">
        <v>5537</v>
      </c>
      <c r="AN1046" s="117" t="s">
        <v>536</v>
      </c>
      <c r="AP1046" s="23" t="s">
        <v>5537</v>
      </c>
      <c r="AQ1046" s="23" t="s">
        <v>5537</v>
      </c>
      <c r="AR1046" s="7"/>
      <c r="AS1046" s="6"/>
      <c r="AT1046" s="7"/>
      <c r="AU1046" s="3" t="s">
        <v>5537</v>
      </c>
      <c r="AV1046" s="24" t="s">
        <v>5537</v>
      </c>
      <c r="AW1046" s="24" t="s">
        <v>5537</v>
      </c>
      <c r="AX1046" s="24" t="s">
        <v>5537</v>
      </c>
      <c r="AY1046" s="24" t="s">
        <v>5537</v>
      </c>
      <c r="AZ1046" s="24" t="s">
        <v>5537</v>
      </c>
      <c r="BA1046" s="24" t="s">
        <v>5537</v>
      </c>
      <c r="BB1046" s="24" t="s">
        <v>5537</v>
      </c>
      <c r="BC1046" s="24" t="s">
        <v>5537</v>
      </c>
      <c r="BD1046" s="24" t="s">
        <v>5537</v>
      </c>
      <c r="BE1046" s="24" t="s">
        <v>5537</v>
      </c>
      <c r="BF1046" s="24" t="s">
        <v>5537</v>
      </c>
      <c r="BG1046" s="24" t="s">
        <v>5537</v>
      </c>
      <c r="BH1046" s="24" t="s">
        <v>5537</v>
      </c>
      <c r="BI1046" s="9" t="s">
        <v>5537</v>
      </c>
      <c r="BJ1046" s="14"/>
      <c r="BK1046" s="14" t="s">
        <v>5537</v>
      </c>
      <c r="BL1046" s="14" t="str">
        <f>_xlfn.XLOOKUP(B1046,'[4]cell downs 18042026 17h'!$B:$B,'[4]cell downs 18042026 17h'!$B:$B,"")</f>
        <v/>
      </c>
      <c r="BM1046" s="14" t="str">
        <f>_xlfn.XLOOKUP(B1046,'[5]Cells Huawei 19042026 15h'!$B:$B,'[5]Cells Huawei 19042026 15h'!$B:$B,"")</f>
        <v/>
      </c>
      <c r="BN1046" s="9" t="str">
        <f>_xlfn.XLOOKUP(B1046,'[6]cells down 19042026 9H40'!$B:$B,'[6]cells down 19042026 9H40'!$B:$B,"")</f>
        <v/>
      </c>
      <c r="BO1046" s="9" t="s">
        <v>536</v>
      </c>
      <c r="BP1046" s="9" t="s">
        <v>12</v>
      </c>
    </row>
    <row r="1047" spans="1:68" s="9" customFormat="1" x14ac:dyDescent="0.35">
      <c r="A1047" s="1" t="s">
        <v>4206</v>
      </c>
      <c r="B1047" s="8" t="s">
        <v>4207</v>
      </c>
      <c r="C1047" s="3" t="str">
        <f>_xlfn.XLOOKUP(B1047,'[1]daily break down'!$D:$D,'[1]daily break down'!$E:$E,"")</f>
        <v>SUD-OUEST</v>
      </c>
      <c r="D1047" s="1" t="s">
        <v>11</v>
      </c>
      <c r="E1047" s="1" t="s">
        <v>12</v>
      </c>
      <c r="F1047" s="3" t="s">
        <v>13</v>
      </c>
      <c r="G1047" s="1" t="s">
        <v>14</v>
      </c>
      <c r="H1047" s="39" t="str">
        <f>_xlfn.XLOOKUP(B1047,[2]CALCULATION!$B:$B,[2]CALCULATION!$H:$H,"")</f>
        <v>Huawei</v>
      </c>
      <c r="I1047" s="34">
        <v>0</v>
      </c>
      <c r="J1047" s="34">
        <v>0</v>
      </c>
      <c r="K1047" s="34">
        <v>0</v>
      </c>
      <c r="L1047" s="34">
        <v>0</v>
      </c>
      <c r="M1047" s="34">
        <v>0</v>
      </c>
      <c r="N1047" s="34">
        <v>0</v>
      </c>
      <c r="O1047" s="34">
        <v>0</v>
      </c>
      <c r="P1047" s="34">
        <v>0</v>
      </c>
      <c r="Q1047" s="34">
        <v>0</v>
      </c>
      <c r="R1047" s="34">
        <v>0</v>
      </c>
      <c r="S1047" s="109">
        <v>0</v>
      </c>
      <c r="T1047" s="109">
        <f>_xlfn.XLOOKUP(B1047,'[3]Nur des jours'!$B:$B,'[3]Nur des jours'!$U:$U,"")</f>
        <v>0</v>
      </c>
      <c r="U1047" s="109">
        <v>0</v>
      </c>
      <c r="V1047" s="109">
        <v>6.6797718822142906</v>
      </c>
      <c r="W1047" s="109">
        <v>0</v>
      </c>
      <c r="X1047" s="109">
        <v>0</v>
      </c>
      <c r="Y1047" s="109">
        <v>1.7545258294738224</v>
      </c>
      <c r="Z1047" s="109">
        <v>0</v>
      </c>
      <c r="AA1047" s="109">
        <v>0</v>
      </c>
      <c r="AB1047" s="109">
        <v>0</v>
      </c>
      <c r="AC1047" s="109">
        <v>0</v>
      </c>
      <c r="AD1047" s="109">
        <v>0</v>
      </c>
      <c r="AE1047" s="109">
        <v>0</v>
      </c>
      <c r="AF1047" s="109">
        <v>0</v>
      </c>
      <c r="AG1047" s="57" t="str">
        <f>_xlfn.XLOOKUP(B1047,[3]CALCULATION!$B:$B,[3]CALCULATION!$M:$M,"")</f>
        <v>Operationnel</v>
      </c>
      <c r="AH1047" s="57"/>
      <c r="AI1047" s="56" t="str" cm="1">
        <f t="array" ref="AI1047">IFERROR(_xlfn.IFS(
AK1047="MPR ISSUE","PDH",
AK1047="BSS Hardware Issue","BSS",
AK1047="Sites strategiques, MLL, Pylone, etc.","ENVTECH",
AK1047="AKTIVCO DEFAUT GE &amp; POWER Cabinet","AKTIVCO",
AK1047="AKTIVCO Coupure ENEO &amp; Baisse de tension","AKTIVCO GRID ONLY",
AK1047="Coupure ENEO &amp; Baisse de tension","IHS GRID ONLY",
AK1047="Defaut GE &amp; POWER Cabinet","IHS",
AK1047="Sharing","Partners",
AK1047="Sites strategiques &amp; DataCenter","SST &amp; DC",
AK1047="Exclu","Exclu",
AK1047="SAT","SAT",
AK1047="SPARE-ISSUE","SPARE-ISSUE",
AK1047="Fiber CAmtel","TRANS_FO_CAMTEL",
AK1047="Fiber AOF","Fiber AOF",
AK1047="Projet OCM (HUAWEI)","TRAVAUX-HUAWEI",
AK1047="Projet OCM (NOKIA)","TRAVAUX-NOKIA",
AK1047="ACCESS-ISSUE","ACCESS-ISSUE",
AK1047="Projet OCM (ZTE, NOKIA, autres projets)","TRAVAUX OCM",
AK1047="No root CAuse","No root cause",
AK1047="ODU HS","PDH",
AK1047="IP &amp; VLAN","PDH",
AK1047="Warehouse HUAWEI","SPARE-ISSUE",
AK1047="SPARE-HS","SPARE-ISSUE",
AK1047="Power Telco","BSS",AK1047="no impacts","no impacts"
),"")</f>
        <v>No root cause</v>
      </c>
      <c r="AJ1047" s="56" t="str" cm="1">
        <f t="array" ref="AJ1047">IFERROR(_xlfn.IFS(
AK1047="MPR ISSUE","TX ISSUE",
AK1047="BSS Hardware Issue","RAN ISSUE",
AK1047="Sites strategiques, MLL, Pylone, etc.","ENVTECH",
AK1047="AKTIVCO DEFAUT GE &amp; POWER Cabinet","POWER ISSUE",
AK1047="AKTIVCO Coupure ENEO &amp; Baisse de tension","POWER ISSUE",
AK1047="Coupure ENEO &amp; Baisse de tension","POWER ISSUE",
AK1047="Defaut GE &amp; POWER Cabinet","POWER ISSUE",
AK1047="Sharing","POWER ISSUE",
AK1047="Sites strategiques &amp; DataCenter","POWER ISSUE",
AK1047="Exclu","Exclu",
AK1047="SAT","TX ISSUE",
AK1047="SPARE-ISSUE","SPARE-ISSUE",
AK1047="Fiber CAmtel","TX ISSUE",
AK1047="Fiber AOF","TX ISSUE",
AK1047="Projet OCM (HUAWEI)","TRAVAUX-HUAWEI",
AK1047="Projet OCM (NOKIA)","TRAVAUX -NOKIA",
AK1047="ACCESS-ISSUE","ACCESS-ISSUE",
AK1047="Projet OCM (ZTE, NOKIA, autres projets)","TRAVAUX OCM",
AK1047="No root CAuse","No root cause",
AK1047="ODU HS","TX ISSUE",
AK1047="IP &amp; VLAN","TX ISSUE",
AK1047="Warehouse HUAWEI","SPARE-ISSUE",
AK1047="SPARE-HS","SPARE-ISSUE",
AK1047="Power Telco","RAN ISSUE",AK1047="no impacts","no impacts"
),"")</f>
        <v>No root cause</v>
      </c>
      <c r="AK1047" s="81" t="s">
        <v>5620</v>
      </c>
      <c r="AL1047" s="56" t="str" cm="1">
        <f t="array" ref="AL1047">IFERROR(_xlfn.IFS(
AK1047="MPR ISSUE","ACTIVE",
AK1047="BSS Hardware Issue","ACTIVE",
AK1047="Sites strategiques, MLL, Pylone, etc.","PASSIVE",
AK1047="AKTIVCO DEFAUT GE &amp; POWER Cabinet","PASSIVE",
AK1047="AKTIVCO Coupure ENEO &amp; Baisse de tension","PASSIVE",
AK1047="Coupure ENEO &amp; Baisse de tension","PASSIVE",
AK1047="Defaut GE &amp; POWER Cabinet","PASSIVE",
AK1047="Sharing","PASSIVE",
AK1047="Sites strategiques &amp; DataCenter","PASSIVE",
AK1047="Exclu","Exclu",
AK1047="SAT","ACTIVE",
AK1047="SPARE-ISSUE","SPARE-ISSUE",
AK1047="Fiber CAmtel","ACTIVE",
AK1047="Fiber AOF","ACTIVE",
AK1047="Projet OCM (HUAWEI)","PLANNED WORKS",
AK1047="Projet OCM (NOKIA)","PLANNED WORKS",
AK1047="ACCESS-ISSUE","ACCESS-ISSUE",
AK1047="Projet OCM (ZTE, NOKIA, autres projets)","PLANNED WORKS",
AK1047="No root CAuse","No root cause",
AK1047="ODU HS","ACTIVE",
AK1047="IP &amp; VLAN","ACTIVE",
AK1047="Warehouse HUAWEI","SPARE-ISSUE",
AK1047="SPARE-HS","SPARE-ISSUE",
AK1047="Power Telco","ACTIVE", AK1047="no impacts","no impacts"
),"")</f>
        <v>No root cause</v>
      </c>
      <c r="AM1047" s="108" t="s">
        <v>5537</v>
      </c>
      <c r="AN1047" s="117" t="s">
        <v>4207</v>
      </c>
      <c r="AP1047" s="23" t="s">
        <v>5537</v>
      </c>
      <c r="AQ1047" s="23" t="s">
        <v>5537</v>
      </c>
      <c r="AR1047" s="7"/>
      <c r="AS1047" s="6"/>
      <c r="AT1047" s="7"/>
      <c r="AU1047" s="3" t="s">
        <v>5537</v>
      </c>
      <c r="AV1047" s="24" t="s">
        <v>5537</v>
      </c>
      <c r="AW1047" s="24" t="s">
        <v>5537</v>
      </c>
      <c r="AX1047" s="24" t="s">
        <v>5537</v>
      </c>
      <c r="AY1047" s="24" t="s">
        <v>5537</v>
      </c>
      <c r="AZ1047" s="24" t="s">
        <v>5537</v>
      </c>
      <c r="BA1047" s="24" t="s">
        <v>5537</v>
      </c>
      <c r="BB1047" s="24" t="s">
        <v>5537</v>
      </c>
      <c r="BC1047" s="24" t="s">
        <v>5537</v>
      </c>
      <c r="BD1047" s="24" t="s">
        <v>5537</v>
      </c>
      <c r="BE1047" s="24" t="s">
        <v>5537</v>
      </c>
      <c r="BF1047" s="24" t="s">
        <v>5537</v>
      </c>
      <c r="BG1047" s="24" t="s">
        <v>5537</v>
      </c>
      <c r="BH1047" s="24" t="s">
        <v>5537</v>
      </c>
      <c r="BI1047" s="9" t="s">
        <v>5537</v>
      </c>
      <c r="BJ1047" s="14"/>
      <c r="BK1047" s="14" t="s">
        <v>5537</v>
      </c>
      <c r="BL1047" s="14" t="str">
        <f>_xlfn.XLOOKUP(B1047,'[4]cell downs 18042026 17h'!$B:$B,'[4]cell downs 18042026 17h'!$B:$B,"")</f>
        <v/>
      </c>
      <c r="BM1047" s="14" t="str">
        <f>_xlfn.XLOOKUP(B1047,'[5]Cells Huawei 19042026 15h'!$B:$B,'[5]Cells Huawei 19042026 15h'!$B:$B,"")</f>
        <v/>
      </c>
      <c r="BN1047" s="9" t="str">
        <f>_xlfn.XLOOKUP(B1047,'[6]cells down 19042026 9H40'!$B:$B,'[6]cells down 19042026 9H40'!$B:$B,"")</f>
        <v/>
      </c>
      <c r="BO1047" s="9" t="s">
        <v>4207</v>
      </c>
      <c r="BP1047" s="9" t="s">
        <v>5537</v>
      </c>
    </row>
    <row r="1048" spans="1:68" s="9" customFormat="1" x14ac:dyDescent="0.35">
      <c r="A1048" s="1" t="s">
        <v>3693</v>
      </c>
      <c r="B1048" s="8" t="s">
        <v>3694</v>
      </c>
      <c r="C1048" s="3" t="str">
        <f>_xlfn.XLOOKUP(B1048,'[1]daily break down'!$D:$D,'[1]daily break down'!$E:$E,"")</f>
        <v>SUD-OUEST</v>
      </c>
      <c r="D1048" s="1" t="s">
        <v>11</v>
      </c>
      <c r="E1048" s="1" t="s">
        <v>757</v>
      </c>
      <c r="F1048" s="3" t="s">
        <v>13</v>
      </c>
      <c r="G1048" s="1" t="s">
        <v>14</v>
      </c>
      <c r="H1048" s="39" t="str">
        <f>_xlfn.XLOOKUP(B1048,[2]CALCULATION!$B:$B,[2]CALCULATION!$H:$H,"")</f>
        <v>Huawei</v>
      </c>
      <c r="I1048" s="34">
        <v>2.5733342750254682</v>
      </c>
      <c r="J1048" s="34">
        <v>7.4550627366714889E-2</v>
      </c>
      <c r="K1048" s="34">
        <v>0</v>
      </c>
      <c r="L1048" s="34">
        <v>0</v>
      </c>
      <c r="M1048" s="34">
        <v>8.9175391586979543E-5</v>
      </c>
      <c r="N1048" s="34">
        <v>0</v>
      </c>
      <c r="O1048" s="34">
        <v>0</v>
      </c>
      <c r="P1048" s="34">
        <v>0</v>
      </c>
      <c r="Q1048" s="34">
        <v>0</v>
      </c>
      <c r="R1048" s="34">
        <v>0</v>
      </c>
      <c r="S1048" s="109">
        <v>0</v>
      </c>
      <c r="T1048" s="109">
        <f>_xlfn.XLOOKUP(B1048,'[3]Nur des jours'!$B:$B,'[3]Nur des jours'!$U:$U,"")</f>
        <v>0</v>
      </c>
      <c r="U1048" s="109">
        <v>8.9175391586979543E-5</v>
      </c>
      <c r="V1048" s="109">
        <v>0</v>
      </c>
      <c r="W1048" s="109">
        <v>0</v>
      </c>
      <c r="X1048" s="109">
        <v>0</v>
      </c>
      <c r="Y1048" s="109">
        <v>1.7414170469105363</v>
      </c>
      <c r="Z1048" s="109">
        <v>0</v>
      </c>
      <c r="AA1048" s="109">
        <v>0</v>
      </c>
      <c r="AB1048" s="109">
        <v>0</v>
      </c>
      <c r="AC1048" s="109">
        <v>0</v>
      </c>
      <c r="AD1048" s="109">
        <v>0</v>
      </c>
      <c r="AE1048" s="109">
        <v>0</v>
      </c>
      <c r="AF1048" s="109">
        <v>0</v>
      </c>
      <c r="AG1048" s="57" t="str">
        <f>_xlfn.XLOOKUP(B1048,[3]CALCULATION!$B:$B,[3]CALCULATION!$M:$M,"")</f>
        <v>Operationnel</v>
      </c>
      <c r="AH1048" s="57"/>
      <c r="AI1048" s="56" t="str" cm="1">
        <f t="array" ref="AI1048">IFERROR(_xlfn.IFS(
AK1048="MPR ISSUE","PDH",
AK1048="BSS Hardware Issue","BSS",
AK1048="Sites strategiques, MLL, Pylone, etc.","ENVTECH",
AK1048="AKTIVCO DEFAUT GE &amp; POWER Cabinet","AKTIVCO",
AK1048="AKTIVCO Coupure ENEO &amp; Baisse de tension","AKTIVCO GRID ONLY",
AK1048="Coupure ENEO &amp; Baisse de tension","IHS GRID ONLY",
AK1048="Defaut GE &amp; POWER Cabinet","IHS",
AK1048="Sharing","Partners",
AK1048="Sites strategiques &amp; DataCenter","SST &amp; DC",
AK1048="Exclu","Exclu",
AK1048="SAT","SAT",
AK1048="SPARE-ISSUE","SPARE-ISSUE",
AK1048="Fiber CAmtel","TRANS_FO_CAMTEL",
AK1048="Fiber AOF","Fiber AOF",
AK1048="Projet OCM (HUAWEI)","TRAVAUX-HUAWEI",
AK1048="Projet OCM (NOKIA)","TRAVAUX-NOKIA",
AK1048="ACCESS-ISSUE","ACCESS-ISSUE",
AK1048="Projet OCM (ZTE, NOKIA, autres projets)","TRAVAUX OCM",
AK1048="No root CAuse","No root cause",
AK1048="ODU HS","PDH",
AK1048="IP &amp; VLAN","PDH",
AK1048="Warehouse HUAWEI","SPARE-ISSUE",
AK1048="SPARE-HS","SPARE-ISSUE",
AK1048="Power Telco","BSS",AK1048="no impacts","no impacts"
),"")</f>
        <v>No root cause</v>
      </c>
      <c r="AJ1048" s="56" t="str" cm="1">
        <f t="array" ref="AJ1048">IFERROR(_xlfn.IFS(
AK1048="MPR ISSUE","TX ISSUE",
AK1048="BSS Hardware Issue","RAN ISSUE",
AK1048="Sites strategiques, MLL, Pylone, etc.","ENVTECH",
AK1048="AKTIVCO DEFAUT GE &amp; POWER Cabinet","POWER ISSUE",
AK1048="AKTIVCO Coupure ENEO &amp; Baisse de tension","POWER ISSUE",
AK1048="Coupure ENEO &amp; Baisse de tension","POWER ISSUE",
AK1048="Defaut GE &amp; POWER Cabinet","POWER ISSUE",
AK1048="Sharing","POWER ISSUE",
AK1048="Sites strategiques &amp; DataCenter","POWER ISSUE",
AK1048="Exclu","Exclu",
AK1048="SAT","TX ISSUE",
AK1048="SPARE-ISSUE","SPARE-ISSUE",
AK1048="Fiber CAmtel","TX ISSUE",
AK1048="Fiber AOF","TX ISSUE",
AK1048="Projet OCM (HUAWEI)","TRAVAUX-HUAWEI",
AK1048="Projet OCM (NOKIA)","TRAVAUX -NOKIA",
AK1048="ACCESS-ISSUE","ACCESS-ISSUE",
AK1048="Projet OCM (ZTE, NOKIA, autres projets)","TRAVAUX OCM",
AK1048="No root CAuse","No root cause",
AK1048="ODU HS","TX ISSUE",
AK1048="IP &amp; VLAN","TX ISSUE",
AK1048="Warehouse HUAWEI","SPARE-ISSUE",
AK1048="SPARE-HS","SPARE-ISSUE",
AK1048="Power Telco","RAN ISSUE",AK1048="no impacts","no impacts"
),"")</f>
        <v>No root cause</v>
      </c>
      <c r="AK1048" s="81" t="s">
        <v>5620</v>
      </c>
      <c r="AL1048" s="56" t="str" cm="1">
        <f t="array" ref="AL1048">IFERROR(_xlfn.IFS(
AK1048="MPR ISSUE","ACTIVE",
AK1048="BSS Hardware Issue","ACTIVE",
AK1048="Sites strategiques, MLL, Pylone, etc.","PASSIVE",
AK1048="AKTIVCO DEFAUT GE &amp; POWER Cabinet","PASSIVE",
AK1048="AKTIVCO Coupure ENEO &amp; Baisse de tension","PASSIVE",
AK1048="Coupure ENEO &amp; Baisse de tension","PASSIVE",
AK1048="Defaut GE &amp; POWER Cabinet","PASSIVE",
AK1048="Sharing","PASSIVE",
AK1048="Sites strategiques &amp; DataCenter","PASSIVE",
AK1048="Exclu","Exclu",
AK1048="SAT","ACTIVE",
AK1048="SPARE-ISSUE","SPARE-ISSUE",
AK1048="Fiber CAmtel","ACTIVE",
AK1048="Fiber AOF","ACTIVE",
AK1048="Projet OCM (HUAWEI)","PLANNED WORKS",
AK1048="Projet OCM (NOKIA)","PLANNED WORKS",
AK1048="ACCESS-ISSUE","ACCESS-ISSUE",
AK1048="Projet OCM (ZTE, NOKIA, autres projets)","PLANNED WORKS",
AK1048="No root CAuse","No root cause",
AK1048="ODU HS","ACTIVE",
AK1048="IP &amp; VLAN","ACTIVE",
AK1048="Warehouse HUAWEI","SPARE-ISSUE",
AK1048="SPARE-HS","SPARE-ISSUE",
AK1048="Power Telco","ACTIVE", AK1048="no impacts","no impacts"
),"")</f>
        <v>No root cause</v>
      </c>
      <c r="AM1048" s="108" t="s">
        <v>5537</v>
      </c>
      <c r="AN1048" s="117" t="s">
        <v>3694</v>
      </c>
      <c r="AP1048" s="23" t="s">
        <v>5537</v>
      </c>
      <c r="AQ1048" s="23" t="s">
        <v>5537</v>
      </c>
      <c r="AR1048" s="7"/>
      <c r="AS1048" s="6"/>
      <c r="AT1048" s="7"/>
      <c r="AU1048" s="3" t="s">
        <v>5537</v>
      </c>
      <c r="AV1048" s="24" t="s">
        <v>5537</v>
      </c>
      <c r="AW1048" s="24" t="s">
        <v>5537</v>
      </c>
      <c r="AX1048" s="24" t="s">
        <v>5537</v>
      </c>
      <c r="AY1048" s="24" t="s">
        <v>5537</v>
      </c>
      <c r="AZ1048" s="24" t="s">
        <v>5537</v>
      </c>
      <c r="BA1048" s="24" t="s">
        <v>5537</v>
      </c>
      <c r="BB1048" s="24" t="s">
        <v>5537</v>
      </c>
      <c r="BC1048" s="24" t="s">
        <v>5537</v>
      </c>
      <c r="BD1048" s="24" t="s">
        <v>5537</v>
      </c>
      <c r="BE1048" s="24" t="s">
        <v>5537</v>
      </c>
      <c r="BF1048" s="24" t="s">
        <v>5537</v>
      </c>
      <c r="BG1048" s="24" t="s">
        <v>5537</v>
      </c>
      <c r="BH1048" s="24" t="s">
        <v>5537</v>
      </c>
      <c r="BI1048" s="9" t="s">
        <v>5537</v>
      </c>
      <c r="BJ1048" s="14"/>
      <c r="BK1048" s="14" t="s">
        <v>5537</v>
      </c>
      <c r="BL1048" s="14" t="str">
        <f>_xlfn.XLOOKUP(B1048,'[4]cell downs 18042026 17h'!$B:$B,'[4]cell downs 18042026 17h'!$B:$B,"")</f>
        <v/>
      </c>
      <c r="BM1048" s="14" t="str">
        <f>_xlfn.XLOOKUP(B1048,'[5]Cells Huawei 19042026 15h'!$B:$B,'[5]Cells Huawei 19042026 15h'!$B:$B,"")</f>
        <v/>
      </c>
      <c r="BN1048" s="9" t="str">
        <f>_xlfn.XLOOKUP(B1048,'[6]cells down 19042026 9H40'!$B:$B,'[6]cells down 19042026 9H40'!$B:$B,"")</f>
        <v/>
      </c>
      <c r="BO1048" s="9" t="s">
        <v>3694</v>
      </c>
      <c r="BP1048" s="9" t="s">
        <v>12</v>
      </c>
    </row>
    <row r="1049" spans="1:68" s="9" customFormat="1" x14ac:dyDescent="0.35">
      <c r="A1049" s="1" t="s">
        <v>2486</v>
      </c>
      <c r="B1049" s="8" t="s">
        <v>2487</v>
      </c>
      <c r="C1049" s="3" t="str">
        <f>_xlfn.XLOOKUP(B1049,'[1]daily break down'!$D:$D,'[1]daily break down'!$E:$E,"")</f>
        <v>SUD-OUEST</v>
      </c>
      <c r="D1049" s="1" t="s">
        <v>11</v>
      </c>
      <c r="E1049" s="1" t="s">
        <v>12</v>
      </c>
      <c r="F1049" s="3" t="s">
        <v>13</v>
      </c>
      <c r="G1049" s="1" t="s">
        <v>14</v>
      </c>
      <c r="H1049" s="39" t="str">
        <f>_xlfn.XLOOKUP(B1049,[2]CALCULATION!$B:$B,[2]CALCULATION!$H:$H,"")</f>
        <v>Huawei</v>
      </c>
      <c r="I1049" s="34">
        <v>0</v>
      </c>
      <c r="J1049" s="34">
        <v>0.62312196625317817</v>
      </c>
      <c r="K1049" s="34">
        <v>0</v>
      </c>
      <c r="L1049" s="34">
        <v>0</v>
      </c>
      <c r="M1049" s="34">
        <v>0</v>
      </c>
      <c r="N1049" s="34">
        <v>0</v>
      </c>
      <c r="O1049" s="34">
        <v>0</v>
      </c>
      <c r="P1049" s="34">
        <v>0</v>
      </c>
      <c r="Q1049" s="34">
        <v>1.5766209232577981E-2</v>
      </c>
      <c r="R1049" s="34">
        <v>0</v>
      </c>
      <c r="S1049" s="109">
        <v>7.7404239897498235E-3</v>
      </c>
      <c r="T1049" s="109">
        <f>_xlfn.XLOOKUP(B1049,'[3]Nur des jours'!$B:$B,'[3]Nur des jours'!$U:$U,"")</f>
        <v>0</v>
      </c>
      <c r="U1049" s="109">
        <v>0</v>
      </c>
      <c r="V1049" s="109">
        <v>0</v>
      </c>
      <c r="W1049" s="109">
        <v>0</v>
      </c>
      <c r="X1049" s="109">
        <v>0</v>
      </c>
      <c r="Y1049" s="109">
        <v>1.740489622838032</v>
      </c>
      <c r="Z1049" s="109">
        <v>0</v>
      </c>
      <c r="AA1049" s="109">
        <v>0</v>
      </c>
      <c r="AB1049" s="109">
        <v>0</v>
      </c>
      <c r="AC1049" s="109">
        <v>0</v>
      </c>
      <c r="AD1049" s="109">
        <v>0</v>
      </c>
      <c r="AE1049" s="109">
        <v>0</v>
      </c>
      <c r="AF1049" s="109">
        <v>0</v>
      </c>
      <c r="AG1049" s="57" t="str">
        <f>_xlfn.XLOOKUP(B1049,[3]CALCULATION!$B:$B,[3]CALCULATION!$M:$M,"")</f>
        <v>Operationnel</v>
      </c>
      <c r="AH1049" s="57"/>
      <c r="AI1049" s="56" t="str" cm="1">
        <f t="array" ref="AI1049">IFERROR(_xlfn.IFS(
AK1049="MPR ISSUE","PDH",
AK1049="BSS Hardware Issue","BSS",
AK1049="Sites strategiques, MLL, Pylone, etc.","ENVTECH",
AK1049="AKTIVCO DEFAUT GE &amp; POWER Cabinet","AKTIVCO",
AK1049="AKTIVCO Coupure ENEO &amp; Baisse de tension","AKTIVCO GRID ONLY",
AK1049="Coupure ENEO &amp; Baisse de tension","IHS GRID ONLY",
AK1049="Defaut GE &amp; POWER Cabinet","IHS",
AK1049="Sharing","Partners",
AK1049="Sites strategiques &amp; DataCenter","SST &amp; DC",
AK1049="Exclu","Exclu",
AK1049="SAT","SAT",
AK1049="SPARE-ISSUE","SPARE-ISSUE",
AK1049="Fiber CAmtel","TRANS_FO_CAMTEL",
AK1049="Fiber AOF","Fiber AOF",
AK1049="Projet OCM (HUAWEI)","TRAVAUX-HUAWEI",
AK1049="Projet OCM (NOKIA)","TRAVAUX-NOKIA",
AK1049="ACCESS-ISSUE","ACCESS-ISSUE",
AK1049="Projet OCM (ZTE, NOKIA, autres projets)","TRAVAUX OCM",
AK1049="No root CAuse","No root cause",
AK1049="ODU HS","PDH",
AK1049="IP &amp; VLAN","PDH",
AK1049="Warehouse HUAWEI","SPARE-ISSUE",
AK1049="SPARE-HS","SPARE-ISSUE",
AK1049="Power Telco","BSS",AK1049="no impacts","no impacts"
),"")</f>
        <v>No root cause</v>
      </c>
      <c r="AJ1049" s="56" t="str" cm="1">
        <f t="array" ref="AJ1049">IFERROR(_xlfn.IFS(
AK1049="MPR ISSUE","TX ISSUE",
AK1049="BSS Hardware Issue","RAN ISSUE",
AK1049="Sites strategiques, MLL, Pylone, etc.","ENVTECH",
AK1049="AKTIVCO DEFAUT GE &amp; POWER Cabinet","POWER ISSUE",
AK1049="AKTIVCO Coupure ENEO &amp; Baisse de tension","POWER ISSUE",
AK1049="Coupure ENEO &amp; Baisse de tension","POWER ISSUE",
AK1049="Defaut GE &amp; POWER Cabinet","POWER ISSUE",
AK1049="Sharing","POWER ISSUE",
AK1049="Sites strategiques &amp; DataCenter","POWER ISSUE",
AK1049="Exclu","Exclu",
AK1049="SAT","TX ISSUE",
AK1049="SPARE-ISSUE","SPARE-ISSUE",
AK1049="Fiber CAmtel","TX ISSUE",
AK1049="Fiber AOF","TX ISSUE",
AK1049="Projet OCM (HUAWEI)","TRAVAUX-HUAWEI",
AK1049="Projet OCM (NOKIA)","TRAVAUX -NOKIA",
AK1049="ACCESS-ISSUE","ACCESS-ISSUE",
AK1049="Projet OCM (ZTE, NOKIA, autres projets)","TRAVAUX OCM",
AK1049="No root CAuse","No root cause",
AK1049="ODU HS","TX ISSUE",
AK1049="IP &amp; VLAN","TX ISSUE",
AK1049="Warehouse HUAWEI","SPARE-ISSUE",
AK1049="SPARE-HS","SPARE-ISSUE",
AK1049="Power Telco","RAN ISSUE",AK1049="no impacts","no impacts"
),"")</f>
        <v>No root cause</v>
      </c>
      <c r="AK1049" s="81" t="s">
        <v>5620</v>
      </c>
      <c r="AL1049" s="56" t="str" cm="1">
        <f t="array" ref="AL1049">IFERROR(_xlfn.IFS(
AK1049="MPR ISSUE","ACTIVE",
AK1049="BSS Hardware Issue","ACTIVE",
AK1049="Sites strategiques, MLL, Pylone, etc.","PASSIVE",
AK1049="AKTIVCO DEFAUT GE &amp; POWER Cabinet","PASSIVE",
AK1049="AKTIVCO Coupure ENEO &amp; Baisse de tension","PASSIVE",
AK1049="Coupure ENEO &amp; Baisse de tension","PASSIVE",
AK1049="Defaut GE &amp; POWER Cabinet","PASSIVE",
AK1049="Sharing","PASSIVE",
AK1049="Sites strategiques &amp; DataCenter","PASSIVE",
AK1049="Exclu","Exclu",
AK1049="SAT","ACTIVE",
AK1049="SPARE-ISSUE","SPARE-ISSUE",
AK1049="Fiber CAmtel","ACTIVE",
AK1049="Fiber AOF","ACTIVE",
AK1049="Projet OCM (HUAWEI)","PLANNED WORKS",
AK1049="Projet OCM (NOKIA)","PLANNED WORKS",
AK1049="ACCESS-ISSUE","ACCESS-ISSUE",
AK1049="Projet OCM (ZTE, NOKIA, autres projets)","PLANNED WORKS",
AK1049="No root CAuse","No root cause",
AK1049="ODU HS","ACTIVE",
AK1049="IP &amp; VLAN","ACTIVE",
AK1049="Warehouse HUAWEI","SPARE-ISSUE",
AK1049="SPARE-HS","SPARE-ISSUE",
AK1049="Power Telco","ACTIVE", AK1049="no impacts","no impacts"
),"")</f>
        <v>No root cause</v>
      </c>
      <c r="AM1049" s="108" t="s">
        <v>5537</v>
      </c>
      <c r="AN1049" s="117" t="s">
        <v>2487</v>
      </c>
      <c r="AP1049" s="23" t="s">
        <v>5537</v>
      </c>
      <c r="AQ1049" s="23" t="s">
        <v>5537</v>
      </c>
      <c r="AR1049" s="7"/>
      <c r="AS1049" s="6"/>
      <c r="AT1049" s="7"/>
      <c r="AU1049" s="3" t="s">
        <v>5537</v>
      </c>
      <c r="AV1049" s="24" t="s">
        <v>5537</v>
      </c>
      <c r="AW1049" s="24" t="s">
        <v>5537</v>
      </c>
      <c r="AX1049" s="24" t="s">
        <v>5537</v>
      </c>
      <c r="AY1049" s="24" t="s">
        <v>5537</v>
      </c>
      <c r="AZ1049" s="24" t="s">
        <v>5537</v>
      </c>
      <c r="BA1049" s="24" t="s">
        <v>5537</v>
      </c>
      <c r="BB1049" s="24" t="s">
        <v>5537</v>
      </c>
      <c r="BC1049" s="24" t="s">
        <v>5537</v>
      </c>
      <c r="BD1049" s="24" t="s">
        <v>5537</v>
      </c>
      <c r="BE1049" s="24" t="s">
        <v>5537</v>
      </c>
      <c r="BF1049" s="24" t="s">
        <v>5537</v>
      </c>
      <c r="BG1049" s="24" t="s">
        <v>5537</v>
      </c>
      <c r="BH1049" s="24" t="s">
        <v>5537</v>
      </c>
      <c r="BI1049" s="9" t="s">
        <v>5537</v>
      </c>
      <c r="BJ1049" s="14"/>
      <c r="BK1049" s="14" t="s">
        <v>5537</v>
      </c>
      <c r="BL1049" s="14" t="str">
        <f>_xlfn.XLOOKUP(B1049,'[4]cell downs 18042026 17h'!$B:$B,'[4]cell downs 18042026 17h'!$B:$B,"")</f>
        <v/>
      </c>
      <c r="BM1049" s="14" t="str">
        <f>_xlfn.XLOOKUP(B1049,'[5]Cells Huawei 19042026 15h'!$B:$B,'[5]Cells Huawei 19042026 15h'!$B:$B,"")</f>
        <v/>
      </c>
      <c r="BN1049" s="9" t="str">
        <f>_xlfn.XLOOKUP(B1049,'[6]cells down 19042026 9H40'!$B:$B,'[6]cells down 19042026 9H40'!$B:$B,"")</f>
        <v/>
      </c>
      <c r="BO1049" s="9" t="s">
        <v>2487</v>
      </c>
      <c r="BP1049" s="9" t="s">
        <v>5537</v>
      </c>
    </row>
    <row r="1050" spans="1:68" s="9" customFormat="1" x14ac:dyDescent="0.35">
      <c r="A1050" s="1" t="s">
        <v>1999</v>
      </c>
      <c r="B1050" s="8" t="s">
        <v>2000</v>
      </c>
      <c r="C1050" s="3" t="str">
        <f>_xlfn.XLOOKUP(B1050,'[1]daily break down'!$D:$D,'[1]daily break down'!$E:$E,"")</f>
        <v>SUD-OUEST</v>
      </c>
      <c r="D1050" s="1" t="s">
        <v>21</v>
      </c>
      <c r="E1050" s="1" t="s">
        <v>22</v>
      </c>
      <c r="F1050" s="3" t="s">
        <v>13</v>
      </c>
      <c r="G1050" s="1" t="s">
        <v>14</v>
      </c>
      <c r="H1050" s="39" t="str">
        <f>_xlfn.XLOOKUP(B1050,[2]CALCULATION!$B:$B,[2]CALCULATION!$H:$H,"")</f>
        <v>Huawei</v>
      </c>
      <c r="I1050" s="34">
        <v>0</v>
      </c>
      <c r="J1050" s="34">
        <v>0</v>
      </c>
      <c r="K1050" s="34">
        <v>0</v>
      </c>
      <c r="L1050" s="34">
        <v>0</v>
      </c>
      <c r="M1050" s="34">
        <v>0</v>
      </c>
      <c r="N1050" s="34">
        <v>4.0119651973415733</v>
      </c>
      <c r="O1050" s="34">
        <v>8.9175391586979543E-5</v>
      </c>
      <c r="P1050" s="34">
        <v>0</v>
      </c>
      <c r="Q1050" s="34">
        <v>0</v>
      </c>
      <c r="R1050" s="34">
        <v>0</v>
      </c>
      <c r="S1050" s="109">
        <v>0</v>
      </c>
      <c r="T1050" s="109">
        <f>_xlfn.XLOOKUP(B1050,'[3]Nur des jours'!$B:$B,'[3]Nur des jours'!$U:$U,"")</f>
        <v>0</v>
      </c>
      <c r="U1050" s="109">
        <v>0</v>
      </c>
      <c r="V1050" s="109">
        <v>0</v>
      </c>
      <c r="W1050" s="109">
        <v>0</v>
      </c>
      <c r="X1050" s="109">
        <v>0</v>
      </c>
      <c r="Y1050" s="109">
        <v>1.7292178533414373</v>
      </c>
      <c r="Z1050" s="109">
        <v>0</v>
      </c>
      <c r="AA1050" s="109">
        <v>0</v>
      </c>
      <c r="AB1050" s="109">
        <v>0</v>
      </c>
      <c r="AC1050" s="109">
        <v>0</v>
      </c>
      <c r="AD1050" s="109">
        <v>0</v>
      </c>
      <c r="AE1050" s="109">
        <v>0</v>
      </c>
      <c r="AF1050" s="109">
        <v>0</v>
      </c>
      <c r="AG1050" s="57" t="str">
        <f>_xlfn.XLOOKUP(B1050,[3]CALCULATION!$B:$B,[3]CALCULATION!$M:$M,"")</f>
        <v>Operationnel</v>
      </c>
      <c r="AH1050" s="57"/>
      <c r="AI1050" s="56" t="str" cm="1">
        <f t="array" ref="AI1050">IFERROR(_xlfn.IFS(
AK1050="MPR ISSUE","PDH",
AK1050="BSS Hardware Issue","BSS",
AK1050="Sites strategiques, MLL, Pylone, etc.","ENVTECH",
AK1050="AKTIVCO DEFAUT GE &amp; POWER Cabinet","AKTIVCO",
AK1050="AKTIVCO Coupure ENEO &amp; Baisse de tension","AKTIVCO GRID ONLY",
AK1050="Coupure ENEO &amp; Baisse de tension","IHS GRID ONLY",
AK1050="Defaut GE &amp; POWER Cabinet","IHS",
AK1050="Sharing","Partners",
AK1050="Sites strategiques &amp; DataCenter","SST &amp; DC",
AK1050="Exclu","Exclu",
AK1050="SAT","SAT",
AK1050="SPARE-ISSUE","SPARE-ISSUE",
AK1050="Fiber CAmtel","TRANS_FO_CAMTEL",
AK1050="Fiber AOF","Fiber AOF",
AK1050="Projet OCM (HUAWEI)","TRAVAUX-HUAWEI",
AK1050="Projet OCM (NOKIA)","TRAVAUX-NOKIA",
AK1050="ACCESS-ISSUE","ACCESS-ISSUE",
AK1050="Projet OCM (ZTE, NOKIA, autres projets)","TRAVAUX OCM",
AK1050="No root CAuse","No root cause",
AK1050="ODU HS","PDH",
AK1050="IP &amp; VLAN","PDH",
AK1050="Warehouse HUAWEI","SPARE-ISSUE",
AK1050="SPARE-HS","SPARE-ISSUE",
AK1050="Power Telco","BSS",AK1050="no impacts","no impacts"
),"")</f>
        <v>No root cause</v>
      </c>
      <c r="AJ1050" s="56" t="str" cm="1">
        <f t="array" ref="AJ1050">IFERROR(_xlfn.IFS(
AK1050="MPR ISSUE","TX ISSUE",
AK1050="BSS Hardware Issue","RAN ISSUE",
AK1050="Sites strategiques, MLL, Pylone, etc.","ENVTECH",
AK1050="AKTIVCO DEFAUT GE &amp; POWER Cabinet","POWER ISSUE",
AK1050="AKTIVCO Coupure ENEO &amp; Baisse de tension","POWER ISSUE",
AK1050="Coupure ENEO &amp; Baisse de tension","POWER ISSUE",
AK1050="Defaut GE &amp; POWER Cabinet","POWER ISSUE",
AK1050="Sharing","POWER ISSUE",
AK1050="Sites strategiques &amp; DataCenter","POWER ISSUE",
AK1050="Exclu","Exclu",
AK1050="SAT","TX ISSUE",
AK1050="SPARE-ISSUE","SPARE-ISSUE",
AK1050="Fiber CAmtel","TX ISSUE",
AK1050="Fiber AOF","TX ISSUE",
AK1050="Projet OCM (HUAWEI)","TRAVAUX-HUAWEI",
AK1050="Projet OCM (NOKIA)","TRAVAUX -NOKIA",
AK1050="ACCESS-ISSUE","ACCESS-ISSUE",
AK1050="Projet OCM (ZTE, NOKIA, autres projets)","TRAVAUX OCM",
AK1050="No root CAuse","No root cause",
AK1050="ODU HS","TX ISSUE",
AK1050="IP &amp; VLAN","TX ISSUE",
AK1050="Warehouse HUAWEI","SPARE-ISSUE",
AK1050="SPARE-HS","SPARE-ISSUE",
AK1050="Power Telco","RAN ISSUE",AK1050="no impacts","no impacts"
),"")</f>
        <v>No root cause</v>
      </c>
      <c r="AK1050" s="81" t="s">
        <v>5620</v>
      </c>
      <c r="AL1050" s="56" t="str" cm="1">
        <f t="array" ref="AL1050">IFERROR(_xlfn.IFS(
AK1050="MPR ISSUE","ACTIVE",
AK1050="BSS Hardware Issue","ACTIVE",
AK1050="Sites strategiques, MLL, Pylone, etc.","PASSIVE",
AK1050="AKTIVCO DEFAUT GE &amp; POWER Cabinet","PASSIVE",
AK1050="AKTIVCO Coupure ENEO &amp; Baisse de tension","PASSIVE",
AK1050="Coupure ENEO &amp; Baisse de tension","PASSIVE",
AK1050="Defaut GE &amp; POWER Cabinet","PASSIVE",
AK1050="Sharing","PASSIVE",
AK1050="Sites strategiques &amp; DataCenter","PASSIVE",
AK1050="Exclu","Exclu",
AK1050="SAT","ACTIVE",
AK1050="SPARE-ISSUE","SPARE-ISSUE",
AK1050="Fiber CAmtel","ACTIVE",
AK1050="Fiber AOF","ACTIVE",
AK1050="Projet OCM (HUAWEI)","PLANNED WORKS",
AK1050="Projet OCM (NOKIA)","PLANNED WORKS",
AK1050="ACCESS-ISSUE","ACCESS-ISSUE",
AK1050="Projet OCM (ZTE, NOKIA, autres projets)","PLANNED WORKS",
AK1050="No root CAuse","No root cause",
AK1050="ODU HS","ACTIVE",
AK1050="IP &amp; VLAN","ACTIVE",
AK1050="Warehouse HUAWEI","SPARE-ISSUE",
AK1050="SPARE-HS","SPARE-ISSUE",
AK1050="Power Telco","ACTIVE", AK1050="no impacts","no impacts"
),"")</f>
        <v>No root cause</v>
      </c>
      <c r="AM1050" s="108" t="s">
        <v>5537</v>
      </c>
      <c r="AN1050" s="117" t="s">
        <v>2000</v>
      </c>
      <c r="AP1050" s="23" t="s">
        <v>5537</v>
      </c>
      <c r="AQ1050" s="23" t="s">
        <v>5537</v>
      </c>
      <c r="AR1050" s="7"/>
      <c r="AS1050" s="6"/>
      <c r="AT1050" s="7"/>
      <c r="AU1050" s="3" t="s">
        <v>5537</v>
      </c>
      <c r="AV1050" s="24" t="s">
        <v>5537</v>
      </c>
      <c r="AW1050" s="24" t="s">
        <v>5537</v>
      </c>
      <c r="AX1050" s="24" t="s">
        <v>5537</v>
      </c>
      <c r="AY1050" s="24" t="s">
        <v>5537</v>
      </c>
      <c r="AZ1050" s="24" t="s">
        <v>5537</v>
      </c>
      <c r="BA1050" s="24" t="s">
        <v>5537</v>
      </c>
      <c r="BB1050" s="24" t="s">
        <v>5537</v>
      </c>
      <c r="BC1050" s="24" t="s">
        <v>5537</v>
      </c>
      <c r="BD1050" s="24" t="s">
        <v>5537</v>
      </c>
      <c r="BE1050" s="24" t="s">
        <v>5537</v>
      </c>
      <c r="BF1050" s="24" t="s">
        <v>5537</v>
      </c>
      <c r="BG1050" s="24" t="s">
        <v>5537</v>
      </c>
      <c r="BH1050" s="24" t="s">
        <v>5537</v>
      </c>
      <c r="BI1050" s="9" t="s">
        <v>5537</v>
      </c>
      <c r="BJ1050" s="14"/>
      <c r="BK1050" s="14" t="s">
        <v>5537</v>
      </c>
      <c r="BL1050" s="14" t="str">
        <f>_xlfn.XLOOKUP(B1050,'[4]cell downs 18042026 17h'!$B:$B,'[4]cell downs 18042026 17h'!$B:$B,"")</f>
        <v/>
      </c>
      <c r="BM1050" s="14" t="str">
        <f>_xlfn.XLOOKUP(B1050,'[5]Cells Huawei 19042026 15h'!$B:$B,'[5]Cells Huawei 19042026 15h'!$B:$B,"")</f>
        <v/>
      </c>
      <c r="BN1050" s="9" t="str">
        <f>_xlfn.XLOOKUP(B1050,'[6]cells down 19042026 9H40'!$B:$B,'[6]cells down 19042026 9H40'!$B:$B,"")</f>
        <v/>
      </c>
      <c r="BO1050" s="9" t="s">
        <v>5537</v>
      </c>
      <c r="BP1050" s="9" t="s">
        <v>1129</v>
      </c>
    </row>
    <row r="1051" spans="1:68" s="9" customFormat="1" x14ac:dyDescent="0.35">
      <c r="A1051" s="1" t="s">
        <v>5182</v>
      </c>
      <c r="B1051" s="8" t="s">
        <v>5183</v>
      </c>
      <c r="C1051" s="3" t="str">
        <f>_xlfn.XLOOKUP(B1051,'[1]daily break down'!$D:$D,'[1]daily break down'!$E:$E,"")</f>
        <v>SUD-OUEST</v>
      </c>
      <c r="D1051" s="1" t="s">
        <v>11</v>
      </c>
      <c r="E1051" s="1" t="s">
        <v>12</v>
      </c>
      <c r="F1051" s="3" t="s">
        <v>13</v>
      </c>
      <c r="G1051" s="1" t="s">
        <v>14</v>
      </c>
      <c r="H1051" s="39" t="str">
        <f>_xlfn.XLOOKUP(B1051,[2]CALCULATION!$B:$B,[2]CALCULATION!$H:$H,"")</f>
        <v>Huawei</v>
      </c>
      <c r="I1051" s="34">
        <v>0</v>
      </c>
      <c r="J1051" s="34">
        <v>3.9176533031991854</v>
      </c>
      <c r="K1051" s="34">
        <v>0</v>
      </c>
      <c r="L1051" s="34">
        <v>0</v>
      </c>
      <c r="M1051" s="34">
        <v>2.1117624481712629</v>
      </c>
      <c r="N1051" s="34">
        <v>4.6417574828854589</v>
      </c>
      <c r="O1051" s="34">
        <v>1.9691353268670471</v>
      </c>
      <c r="P1051" s="34">
        <v>0</v>
      </c>
      <c r="Q1051" s="34">
        <v>0</v>
      </c>
      <c r="R1051" s="34">
        <v>2.374883358587804</v>
      </c>
      <c r="S1051" s="109">
        <v>1.0991580416227926</v>
      </c>
      <c r="T1051" s="109">
        <f>_xlfn.XLOOKUP(B1051,'[3]Nur des jours'!$B:$B,'[3]Nur des jours'!$U:$U,"")</f>
        <v>0</v>
      </c>
      <c r="U1051" s="109">
        <v>5.270533168965251</v>
      </c>
      <c r="V1051" s="109">
        <v>0</v>
      </c>
      <c r="W1051" s="109">
        <v>0</v>
      </c>
      <c r="X1051" s="109">
        <v>0</v>
      </c>
      <c r="Y1051" s="109">
        <v>1.727773211997728</v>
      </c>
      <c r="Z1051" s="109">
        <v>0</v>
      </c>
      <c r="AA1051" s="109">
        <v>0</v>
      </c>
      <c r="AB1051" s="109">
        <v>0</v>
      </c>
      <c r="AC1051" s="109">
        <v>0</v>
      </c>
      <c r="AD1051" s="109">
        <v>0</v>
      </c>
      <c r="AE1051" s="109">
        <v>0</v>
      </c>
      <c r="AF1051" s="109">
        <v>0</v>
      </c>
      <c r="AG1051" s="57" t="str">
        <f>_xlfn.XLOOKUP(B1051,[3]CALCULATION!$B:$B,[3]CALCULATION!$M:$M,"")</f>
        <v>Operationnel</v>
      </c>
      <c r="AH1051" s="57"/>
      <c r="AI1051" s="56" t="str" cm="1">
        <f t="array" ref="AI1051">IFERROR(_xlfn.IFS(
AK1051="MPR ISSUE","PDH",
AK1051="BSS Hardware Issue","BSS",
AK1051="Sites strategiques, MLL, Pylone, etc.","ENVTECH",
AK1051="AKTIVCO DEFAUT GE &amp; POWER Cabinet","AKTIVCO",
AK1051="AKTIVCO Coupure ENEO &amp; Baisse de tension","AKTIVCO GRID ONLY",
AK1051="Coupure ENEO &amp; Baisse de tension","IHS GRID ONLY",
AK1051="Defaut GE &amp; POWER Cabinet","IHS",
AK1051="Sharing","Partners",
AK1051="Sites strategiques &amp; DataCenter","SST &amp; DC",
AK1051="Exclu","Exclu",
AK1051="SAT","SAT",
AK1051="SPARE-ISSUE","SPARE-ISSUE",
AK1051="Fiber CAmtel","TRANS_FO_CAMTEL",
AK1051="Fiber AOF","Fiber AOF",
AK1051="Projet OCM (HUAWEI)","TRAVAUX-HUAWEI",
AK1051="Projet OCM (NOKIA)","TRAVAUX-NOKIA",
AK1051="ACCESS-ISSUE","ACCESS-ISSUE",
AK1051="Projet OCM (ZTE, NOKIA, autres projets)","TRAVAUX OCM",
AK1051="No root CAuse","No root cause",
AK1051="ODU HS","PDH",
AK1051="IP &amp; VLAN","PDH",
AK1051="Warehouse HUAWEI","SPARE-ISSUE",
AK1051="SPARE-HS","SPARE-ISSUE",
AK1051="Power Telco","BSS",AK1051="no impacts","no impacts"
),"")</f>
        <v>No root cause</v>
      </c>
      <c r="AJ1051" s="56" t="str" cm="1">
        <f t="array" ref="AJ1051">IFERROR(_xlfn.IFS(
AK1051="MPR ISSUE","TX ISSUE",
AK1051="BSS Hardware Issue","RAN ISSUE",
AK1051="Sites strategiques, MLL, Pylone, etc.","ENVTECH",
AK1051="AKTIVCO DEFAUT GE &amp; POWER Cabinet","POWER ISSUE",
AK1051="AKTIVCO Coupure ENEO &amp; Baisse de tension","POWER ISSUE",
AK1051="Coupure ENEO &amp; Baisse de tension","POWER ISSUE",
AK1051="Defaut GE &amp; POWER Cabinet","POWER ISSUE",
AK1051="Sharing","POWER ISSUE",
AK1051="Sites strategiques &amp; DataCenter","POWER ISSUE",
AK1051="Exclu","Exclu",
AK1051="SAT","TX ISSUE",
AK1051="SPARE-ISSUE","SPARE-ISSUE",
AK1051="Fiber CAmtel","TX ISSUE",
AK1051="Fiber AOF","TX ISSUE",
AK1051="Projet OCM (HUAWEI)","TRAVAUX-HUAWEI",
AK1051="Projet OCM (NOKIA)","TRAVAUX -NOKIA",
AK1051="ACCESS-ISSUE","ACCESS-ISSUE",
AK1051="Projet OCM (ZTE, NOKIA, autres projets)","TRAVAUX OCM",
AK1051="No root CAuse","No root cause",
AK1051="ODU HS","TX ISSUE",
AK1051="IP &amp; VLAN","TX ISSUE",
AK1051="Warehouse HUAWEI","SPARE-ISSUE",
AK1051="SPARE-HS","SPARE-ISSUE",
AK1051="Power Telco","RAN ISSUE",AK1051="no impacts","no impacts"
),"")</f>
        <v>No root cause</v>
      </c>
      <c r="AK1051" s="81" t="s">
        <v>5620</v>
      </c>
      <c r="AL1051" s="56" t="str" cm="1">
        <f t="array" ref="AL1051">IFERROR(_xlfn.IFS(
AK1051="MPR ISSUE","ACTIVE",
AK1051="BSS Hardware Issue","ACTIVE",
AK1051="Sites strategiques, MLL, Pylone, etc.","PASSIVE",
AK1051="AKTIVCO DEFAUT GE &amp; POWER Cabinet","PASSIVE",
AK1051="AKTIVCO Coupure ENEO &amp; Baisse de tension","PASSIVE",
AK1051="Coupure ENEO &amp; Baisse de tension","PASSIVE",
AK1051="Defaut GE &amp; POWER Cabinet","PASSIVE",
AK1051="Sharing","PASSIVE",
AK1051="Sites strategiques &amp; DataCenter","PASSIVE",
AK1051="Exclu","Exclu",
AK1051="SAT","ACTIVE",
AK1051="SPARE-ISSUE","SPARE-ISSUE",
AK1051="Fiber CAmtel","ACTIVE",
AK1051="Fiber AOF","ACTIVE",
AK1051="Projet OCM (HUAWEI)","PLANNED WORKS",
AK1051="Projet OCM (NOKIA)","PLANNED WORKS",
AK1051="ACCESS-ISSUE","ACCESS-ISSUE",
AK1051="Projet OCM (ZTE, NOKIA, autres projets)","PLANNED WORKS",
AK1051="No root CAuse","No root cause",
AK1051="ODU HS","ACTIVE",
AK1051="IP &amp; VLAN","ACTIVE",
AK1051="Warehouse HUAWEI","SPARE-ISSUE",
AK1051="SPARE-HS","SPARE-ISSUE",
AK1051="Power Telco","ACTIVE", AK1051="no impacts","no impacts"
),"")</f>
        <v>No root cause</v>
      </c>
      <c r="AM1051" s="108" t="s">
        <v>5537</v>
      </c>
      <c r="AN1051" s="117" t="s">
        <v>5183</v>
      </c>
      <c r="AP1051" s="23" t="s">
        <v>5537</v>
      </c>
      <c r="AQ1051" s="23" t="s">
        <v>5537</v>
      </c>
      <c r="AR1051" s="7"/>
      <c r="AS1051" s="6"/>
      <c r="AT1051" s="7"/>
      <c r="AU1051" s="3" t="s">
        <v>5537</v>
      </c>
      <c r="AV1051" s="24" t="s">
        <v>5537</v>
      </c>
      <c r="AW1051" s="24" t="s">
        <v>5537</v>
      </c>
      <c r="AX1051" s="24" t="s">
        <v>5537</v>
      </c>
      <c r="AY1051" s="24" t="s">
        <v>5537</v>
      </c>
      <c r="AZ1051" s="24" t="s">
        <v>5537</v>
      </c>
      <c r="BA1051" s="24" t="s">
        <v>5537</v>
      </c>
      <c r="BB1051" s="24" t="s">
        <v>5537</v>
      </c>
      <c r="BC1051" s="24" t="s">
        <v>5537</v>
      </c>
      <c r="BD1051" s="24" t="s">
        <v>5537</v>
      </c>
      <c r="BE1051" s="24" t="s">
        <v>5537</v>
      </c>
      <c r="BF1051" s="24" t="s">
        <v>5537</v>
      </c>
      <c r="BG1051" s="24" t="s">
        <v>5537</v>
      </c>
      <c r="BH1051" s="24" t="s">
        <v>5537</v>
      </c>
      <c r="BI1051" s="9" t="s">
        <v>5537</v>
      </c>
      <c r="BJ1051" s="14"/>
      <c r="BK1051" s="14" t="s">
        <v>5537</v>
      </c>
      <c r="BL1051" s="14" t="str">
        <f>_xlfn.XLOOKUP(B1051,'[4]cell downs 18042026 17h'!$B:$B,'[4]cell downs 18042026 17h'!$B:$B,"")</f>
        <v/>
      </c>
      <c r="BM1051" s="14" t="str">
        <f>_xlfn.XLOOKUP(B1051,'[5]Cells Huawei 19042026 15h'!$B:$B,'[5]Cells Huawei 19042026 15h'!$B:$B,"")</f>
        <v/>
      </c>
      <c r="BN1051" s="9" t="str">
        <f>_xlfn.XLOOKUP(B1051,'[6]cells down 19042026 9H40'!$B:$B,'[6]cells down 19042026 9H40'!$B:$B,"")</f>
        <v/>
      </c>
      <c r="BO1051" s="9" t="s">
        <v>5183</v>
      </c>
      <c r="BP1051" s="9" t="s">
        <v>12</v>
      </c>
    </row>
    <row r="1052" spans="1:68" s="9" customFormat="1" x14ac:dyDescent="0.35">
      <c r="A1052" s="1" t="s">
        <v>2862</v>
      </c>
      <c r="B1052" s="8" t="s">
        <v>2863</v>
      </c>
      <c r="C1052" s="3" t="str">
        <f>_xlfn.XLOOKUP(B1052,'[1]daily break down'!$D:$D,'[1]daily break down'!$E:$E,"")</f>
        <v>SUD-OUEST</v>
      </c>
      <c r="D1052" s="1" t="s">
        <v>11</v>
      </c>
      <c r="E1052" s="1" t="s">
        <v>12</v>
      </c>
      <c r="F1052" s="3" t="s">
        <v>13</v>
      </c>
      <c r="G1052" s="1" t="s">
        <v>14</v>
      </c>
      <c r="H1052" s="39" t="str">
        <f>_xlfn.XLOOKUP(B1052,[2]CALCULATION!$B:$B,[2]CALCULATION!$H:$H,"")</f>
        <v>Huawei</v>
      </c>
      <c r="I1052" s="34">
        <v>0</v>
      </c>
      <c r="J1052" s="34">
        <v>0.62399588509073067</v>
      </c>
      <c r="K1052" s="34">
        <v>0</v>
      </c>
      <c r="L1052" s="34">
        <v>0</v>
      </c>
      <c r="M1052" s="34">
        <v>0</v>
      </c>
      <c r="N1052" s="34">
        <v>7.6512485981628442E-3</v>
      </c>
      <c r="O1052" s="34">
        <v>0</v>
      </c>
      <c r="P1052" s="34">
        <v>0</v>
      </c>
      <c r="Q1052" s="34">
        <v>2.6752617476093862E-3</v>
      </c>
      <c r="R1052" s="34">
        <v>0</v>
      </c>
      <c r="S1052" s="109">
        <v>0</v>
      </c>
      <c r="T1052" s="109">
        <f>_xlfn.XLOOKUP(B1052,'[3]Nur des jours'!$B:$B,'[3]Nur des jours'!$U:$U,"")</f>
        <v>0</v>
      </c>
      <c r="U1052" s="109">
        <v>0</v>
      </c>
      <c r="V1052" s="109">
        <v>0</v>
      </c>
      <c r="W1052" s="109">
        <v>0</v>
      </c>
      <c r="X1052" s="109">
        <v>0</v>
      </c>
      <c r="Y1052" s="109">
        <v>1.7270419737867155</v>
      </c>
      <c r="Z1052" s="109">
        <v>0</v>
      </c>
      <c r="AA1052" s="109">
        <v>0</v>
      </c>
      <c r="AB1052" s="109">
        <v>0</v>
      </c>
      <c r="AC1052" s="109">
        <v>0</v>
      </c>
      <c r="AD1052" s="109">
        <v>0</v>
      </c>
      <c r="AE1052" s="109">
        <v>0</v>
      </c>
      <c r="AF1052" s="109">
        <v>0</v>
      </c>
      <c r="AG1052" s="57" t="str">
        <f>_xlfn.XLOOKUP(B1052,[3]CALCULATION!$B:$B,[3]CALCULATION!$M:$M,"")</f>
        <v>Operationnel</v>
      </c>
      <c r="AH1052" s="57"/>
      <c r="AI1052" s="56" t="str" cm="1">
        <f t="array" ref="AI1052">IFERROR(_xlfn.IFS(
AK1052="MPR ISSUE","PDH",
AK1052="BSS Hardware Issue","BSS",
AK1052="Sites strategiques, MLL, Pylone, etc.","ENVTECH",
AK1052="AKTIVCO DEFAUT GE &amp; POWER Cabinet","AKTIVCO",
AK1052="AKTIVCO Coupure ENEO &amp; Baisse de tension","AKTIVCO GRID ONLY",
AK1052="Coupure ENEO &amp; Baisse de tension","IHS GRID ONLY",
AK1052="Defaut GE &amp; POWER Cabinet","IHS",
AK1052="Sharing","Partners",
AK1052="Sites strategiques &amp; DataCenter","SST &amp; DC",
AK1052="Exclu","Exclu",
AK1052="SAT","SAT",
AK1052="SPARE-ISSUE","SPARE-ISSUE",
AK1052="Fiber CAmtel","TRANS_FO_CAMTEL",
AK1052="Fiber AOF","Fiber AOF",
AK1052="Projet OCM (HUAWEI)","TRAVAUX-HUAWEI",
AK1052="Projet OCM (NOKIA)","TRAVAUX-NOKIA",
AK1052="ACCESS-ISSUE","ACCESS-ISSUE",
AK1052="Projet OCM (ZTE, NOKIA, autres projets)","TRAVAUX OCM",
AK1052="No root CAuse","No root cause",
AK1052="ODU HS","PDH",
AK1052="IP &amp; VLAN","PDH",
AK1052="Warehouse HUAWEI","SPARE-ISSUE",
AK1052="SPARE-HS","SPARE-ISSUE",
AK1052="Power Telco","BSS",AK1052="no impacts","no impacts"
),"")</f>
        <v>No root cause</v>
      </c>
      <c r="AJ1052" s="56" t="str" cm="1">
        <f t="array" ref="AJ1052">IFERROR(_xlfn.IFS(
AK1052="MPR ISSUE","TX ISSUE",
AK1052="BSS Hardware Issue","RAN ISSUE",
AK1052="Sites strategiques, MLL, Pylone, etc.","ENVTECH",
AK1052="AKTIVCO DEFAUT GE &amp; POWER Cabinet","POWER ISSUE",
AK1052="AKTIVCO Coupure ENEO &amp; Baisse de tension","POWER ISSUE",
AK1052="Coupure ENEO &amp; Baisse de tension","POWER ISSUE",
AK1052="Defaut GE &amp; POWER Cabinet","POWER ISSUE",
AK1052="Sharing","POWER ISSUE",
AK1052="Sites strategiques &amp; DataCenter","POWER ISSUE",
AK1052="Exclu","Exclu",
AK1052="SAT","TX ISSUE",
AK1052="SPARE-ISSUE","SPARE-ISSUE",
AK1052="Fiber CAmtel","TX ISSUE",
AK1052="Fiber AOF","TX ISSUE",
AK1052="Projet OCM (HUAWEI)","TRAVAUX-HUAWEI",
AK1052="Projet OCM (NOKIA)","TRAVAUX -NOKIA",
AK1052="ACCESS-ISSUE","ACCESS-ISSUE",
AK1052="Projet OCM (ZTE, NOKIA, autres projets)","TRAVAUX OCM",
AK1052="No root CAuse","No root cause",
AK1052="ODU HS","TX ISSUE",
AK1052="IP &amp; VLAN","TX ISSUE",
AK1052="Warehouse HUAWEI","SPARE-ISSUE",
AK1052="SPARE-HS","SPARE-ISSUE",
AK1052="Power Telco","RAN ISSUE",AK1052="no impacts","no impacts"
),"")</f>
        <v>No root cause</v>
      </c>
      <c r="AK1052" s="81" t="s">
        <v>5620</v>
      </c>
      <c r="AL1052" s="56" t="str" cm="1">
        <f t="array" ref="AL1052">IFERROR(_xlfn.IFS(
AK1052="MPR ISSUE","ACTIVE",
AK1052="BSS Hardware Issue","ACTIVE",
AK1052="Sites strategiques, MLL, Pylone, etc.","PASSIVE",
AK1052="AKTIVCO DEFAUT GE &amp; POWER Cabinet","PASSIVE",
AK1052="AKTIVCO Coupure ENEO &amp; Baisse de tension","PASSIVE",
AK1052="Coupure ENEO &amp; Baisse de tension","PASSIVE",
AK1052="Defaut GE &amp; POWER Cabinet","PASSIVE",
AK1052="Sharing","PASSIVE",
AK1052="Sites strategiques &amp; DataCenter","PASSIVE",
AK1052="Exclu","Exclu",
AK1052="SAT","ACTIVE",
AK1052="SPARE-ISSUE","SPARE-ISSUE",
AK1052="Fiber CAmtel","ACTIVE",
AK1052="Fiber AOF","ACTIVE",
AK1052="Projet OCM (HUAWEI)","PLANNED WORKS",
AK1052="Projet OCM (NOKIA)","PLANNED WORKS",
AK1052="ACCESS-ISSUE","ACCESS-ISSUE",
AK1052="Projet OCM (ZTE, NOKIA, autres projets)","PLANNED WORKS",
AK1052="No root CAuse","No root cause",
AK1052="ODU HS","ACTIVE",
AK1052="IP &amp; VLAN","ACTIVE",
AK1052="Warehouse HUAWEI","SPARE-ISSUE",
AK1052="SPARE-HS","SPARE-ISSUE",
AK1052="Power Telco","ACTIVE", AK1052="no impacts","no impacts"
),"")</f>
        <v>No root cause</v>
      </c>
      <c r="AM1052" s="108" t="s">
        <v>5537</v>
      </c>
      <c r="AN1052" s="117" t="s">
        <v>2863</v>
      </c>
      <c r="AP1052" s="23" t="s">
        <v>5537</v>
      </c>
      <c r="AQ1052" s="23" t="s">
        <v>5537</v>
      </c>
      <c r="AR1052" s="7"/>
      <c r="AS1052" s="6"/>
      <c r="AT1052" s="7"/>
      <c r="AU1052" s="3" t="s">
        <v>5537</v>
      </c>
      <c r="AV1052" s="24" t="s">
        <v>5537</v>
      </c>
      <c r="AW1052" s="24" t="s">
        <v>5537</v>
      </c>
      <c r="AX1052" s="24" t="s">
        <v>5537</v>
      </c>
      <c r="AY1052" s="24" t="s">
        <v>5537</v>
      </c>
      <c r="AZ1052" s="24" t="s">
        <v>5537</v>
      </c>
      <c r="BA1052" s="24" t="s">
        <v>5537</v>
      </c>
      <c r="BB1052" s="24" t="s">
        <v>5537</v>
      </c>
      <c r="BC1052" s="24" t="s">
        <v>5537</v>
      </c>
      <c r="BD1052" s="24" t="s">
        <v>5537</v>
      </c>
      <c r="BE1052" s="24" t="s">
        <v>5537</v>
      </c>
      <c r="BF1052" s="24" t="s">
        <v>5537</v>
      </c>
      <c r="BG1052" s="24" t="s">
        <v>5537</v>
      </c>
      <c r="BH1052" s="24" t="s">
        <v>5537</v>
      </c>
      <c r="BI1052" s="9" t="s">
        <v>5537</v>
      </c>
      <c r="BJ1052" s="14"/>
      <c r="BK1052" s="14" t="s">
        <v>5537</v>
      </c>
      <c r="BL1052" s="14" t="str">
        <f>_xlfn.XLOOKUP(B1052,'[4]cell downs 18042026 17h'!$B:$B,'[4]cell downs 18042026 17h'!$B:$B,"")</f>
        <v/>
      </c>
      <c r="BM1052" s="14" t="str">
        <f>_xlfn.XLOOKUP(B1052,'[5]Cells Huawei 19042026 15h'!$B:$B,'[5]Cells Huawei 19042026 15h'!$B:$B,"")</f>
        <v/>
      </c>
      <c r="BN1052" s="9" t="str">
        <f>_xlfn.XLOOKUP(B1052,'[6]cells down 19042026 9H40'!$B:$B,'[6]cells down 19042026 9H40'!$B:$B,"")</f>
        <v/>
      </c>
      <c r="BO1052" s="9" t="s">
        <v>2863</v>
      </c>
      <c r="BP1052" s="9" t="s">
        <v>5537</v>
      </c>
    </row>
    <row r="1053" spans="1:68" s="9" customFormat="1" x14ac:dyDescent="0.35">
      <c r="A1053" s="1" t="s">
        <v>2881</v>
      </c>
      <c r="B1053" s="8" t="s">
        <v>2882</v>
      </c>
      <c r="C1053" s="3" t="str">
        <f>_xlfn.XLOOKUP(B1053,'[1]daily break down'!$D:$D,'[1]daily break down'!$E:$E,"")</f>
        <v>Garoua</v>
      </c>
      <c r="D1053" s="1" t="s">
        <v>11</v>
      </c>
      <c r="E1053" s="1" t="s">
        <v>12</v>
      </c>
      <c r="F1053" s="3" t="s">
        <v>23</v>
      </c>
      <c r="G1053" s="1" t="s">
        <v>24</v>
      </c>
      <c r="H1053" s="39" t="str">
        <f>_xlfn.XLOOKUP(B1053,[2]CALCULATION!$B:$B,[2]CALCULATION!$H:$H,"")</f>
        <v>Huawei</v>
      </c>
      <c r="I1053" s="34">
        <v>0</v>
      </c>
      <c r="J1053" s="34">
        <v>0</v>
      </c>
      <c r="K1053" s="34">
        <v>4.5392057825604333</v>
      </c>
      <c r="L1053" s="34">
        <v>0.58570397194328161</v>
      </c>
      <c r="M1053" s="34">
        <v>0</v>
      </c>
      <c r="N1053" s="34">
        <v>0</v>
      </c>
      <c r="O1053" s="34">
        <v>0</v>
      </c>
      <c r="P1053" s="34">
        <v>0</v>
      </c>
      <c r="Q1053" s="34">
        <v>0</v>
      </c>
      <c r="R1053" s="34">
        <v>0.24764006243704215</v>
      </c>
      <c r="S1053" s="109">
        <v>0.96937217670710252</v>
      </c>
      <c r="T1053" s="109">
        <f>_xlfn.XLOOKUP(B1053,'[3]Nur des jours'!$B:$B,'[3]Nur des jours'!$U:$U,"")</f>
        <v>0</v>
      </c>
      <c r="U1053" s="109">
        <v>0</v>
      </c>
      <c r="V1053" s="109">
        <v>0</v>
      </c>
      <c r="W1053" s="109">
        <v>0</v>
      </c>
      <c r="X1053" s="109">
        <v>0</v>
      </c>
      <c r="Y1053" s="109">
        <v>1.7234036178099668</v>
      </c>
      <c r="Z1053" s="109">
        <v>0</v>
      </c>
      <c r="AA1053" s="109">
        <v>0</v>
      </c>
      <c r="AB1053" s="109">
        <v>0</v>
      </c>
      <c r="AC1053" s="109">
        <v>0</v>
      </c>
      <c r="AD1053" s="109">
        <v>0</v>
      </c>
      <c r="AE1053" s="109">
        <v>0</v>
      </c>
      <c r="AF1053" s="109">
        <v>0</v>
      </c>
      <c r="AG1053" s="57" t="str">
        <f>_xlfn.XLOOKUP(B1053,[3]CALCULATION!$B:$B,[3]CALCULATION!$M:$M,"")</f>
        <v>Operationnel</v>
      </c>
      <c r="AH1053" s="57"/>
      <c r="AI1053" s="56" t="str" cm="1">
        <f t="array" ref="AI1053">IFERROR(_xlfn.IFS(
AK1053="MPR ISSUE","PDH",
AK1053="BSS Hardware Issue","BSS",
AK1053="Sites strategiques, MLL, Pylone, etc.","ENVTECH",
AK1053="AKTIVCO DEFAUT GE &amp; POWER Cabinet","AKTIVCO",
AK1053="AKTIVCO Coupure ENEO &amp; Baisse de tension","AKTIVCO GRID ONLY",
AK1053="Coupure ENEO &amp; Baisse de tension","IHS GRID ONLY",
AK1053="Defaut GE &amp; POWER Cabinet","IHS",
AK1053="Sharing","Partners",
AK1053="Sites strategiques &amp; DataCenter","SST &amp; DC",
AK1053="Exclu","Exclu",
AK1053="SAT","SAT",
AK1053="SPARE-ISSUE","SPARE-ISSUE",
AK1053="Fiber CAmtel","TRANS_FO_CAMTEL",
AK1053="Fiber AOF","Fiber AOF",
AK1053="Projet OCM (HUAWEI)","TRAVAUX-HUAWEI",
AK1053="Projet OCM (NOKIA)","TRAVAUX-NOKIA",
AK1053="ACCESS-ISSUE","ACCESS-ISSUE",
AK1053="Projet OCM (ZTE, NOKIA, autres projets)","TRAVAUX OCM",
AK1053="No root CAuse","No root cause",
AK1053="ODU HS","PDH",
AK1053="IP &amp; VLAN","PDH",
AK1053="Warehouse HUAWEI","SPARE-ISSUE",
AK1053="SPARE-HS","SPARE-ISSUE",
AK1053="Power Telco","BSS",AK1053="no impacts","no impacts"
),"")</f>
        <v>No root cause</v>
      </c>
      <c r="AJ1053" s="56" t="str" cm="1">
        <f t="array" ref="AJ1053">IFERROR(_xlfn.IFS(
AK1053="MPR ISSUE","TX ISSUE",
AK1053="BSS Hardware Issue","RAN ISSUE",
AK1053="Sites strategiques, MLL, Pylone, etc.","ENVTECH",
AK1053="AKTIVCO DEFAUT GE &amp; POWER Cabinet","POWER ISSUE",
AK1053="AKTIVCO Coupure ENEO &amp; Baisse de tension","POWER ISSUE",
AK1053="Coupure ENEO &amp; Baisse de tension","POWER ISSUE",
AK1053="Defaut GE &amp; POWER Cabinet","POWER ISSUE",
AK1053="Sharing","POWER ISSUE",
AK1053="Sites strategiques &amp; DataCenter","POWER ISSUE",
AK1053="Exclu","Exclu",
AK1053="SAT","TX ISSUE",
AK1053="SPARE-ISSUE","SPARE-ISSUE",
AK1053="Fiber CAmtel","TX ISSUE",
AK1053="Fiber AOF","TX ISSUE",
AK1053="Projet OCM (HUAWEI)","TRAVAUX-HUAWEI",
AK1053="Projet OCM (NOKIA)","TRAVAUX -NOKIA",
AK1053="ACCESS-ISSUE","ACCESS-ISSUE",
AK1053="Projet OCM (ZTE, NOKIA, autres projets)","TRAVAUX OCM",
AK1053="No root CAuse","No root cause",
AK1053="ODU HS","TX ISSUE",
AK1053="IP &amp; VLAN","TX ISSUE",
AK1053="Warehouse HUAWEI","SPARE-ISSUE",
AK1053="SPARE-HS","SPARE-ISSUE",
AK1053="Power Telco","RAN ISSUE",AK1053="no impacts","no impacts"
),"")</f>
        <v>No root cause</v>
      </c>
      <c r="AK1053" s="81" t="s">
        <v>5620</v>
      </c>
      <c r="AL1053" s="56" t="str" cm="1">
        <f t="array" ref="AL1053">IFERROR(_xlfn.IFS(
AK1053="MPR ISSUE","ACTIVE",
AK1053="BSS Hardware Issue","ACTIVE",
AK1053="Sites strategiques, MLL, Pylone, etc.","PASSIVE",
AK1053="AKTIVCO DEFAUT GE &amp; POWER Cabinet","PASSIVE",
AK1053="AKTIVCO Coupure ENEO &amp; Baisse de tension","PASSIVE",
AK1053="Coupure ENEO &amp; Baisse de tension","PASSIVE",
AK1053="Defaut GE &amp; POWER Cabinet","PASSIVE",
AK1053="Sharing","PASSIVE",
AK1053="Sites strategiques &amp; DataCenter","PASSIVE",
AK1053="Exclu","Exclu",
AK1053="SAT","ACTIVE",
AK1053="SPARE-ISSUE","SPARE-ISSUE",
AK1053="Fiber CAmtel","ACTIVE",
AK1053="Fiber AOF","ACTIVE",
AK1053="Projet OCM (HUAWEI)","PLANNED WORKS",
AK1053="Projet OCM (NOKIA)","PLANNED WORKS",
AK1053="ACCESS-ISSUE","ACCESS-ISSUE",
AK1053="Projet OCM (ZTE, NOKIA, autres projets)","PLANNED WORKS",
AK1053="No root CAuse","No root cause",
AK1053="ODU HS","ACTIVE",
AK1053="IP &amp; VLAN","ACTIVE",
AK1053="Warehouse HUAWEI","SPARE-ISSUE",
AK1053="SPARE-HS","SPARE-ISSUE",
AK1053="Power Telco","ACTIVE", AK1053="no impacts","no impacts"
),"")</f>
        <v>No root cause</v>
      </c>
      <c r="AM1053" s="108" t="s">
        <v>5537</v>
      </c>
      <c r="AN1053" s="117" t="s">
        <v>2882</v>
      </c>
      <c r="AP1053" s="23" t="s">
        <v>5537</v>
      </c>
      <c r="AQ1053" s="23" t="s">
        <v>5537</v>
      </c>
      <c r="AR1053" s="7"/>
      <c r="AS1053" s="6"/>
      <c r="AT1053" s="7"/>
      <c r="AU1053" s="3" t="s">
        <v>5537</v>
      </c>
      <c r="AV1053" s="24" t="s">
        <v>5537</v>
      </c>
      <c r="AW1053" s="24" t="s">
        <v>5537</v>
      </c>
      <c r="AX1053" s="24" t="s">
        <v>5537</v>
      </c>
      <c r="AY1053" s="24" t="s">
        <v>5537</v>
      </c>
      <c r="AZ1053" s="24" t="s">
        <v>5537</v>
      </c>
      <c r="BA1053" s="24" t="s">
        <v>5537</v>
      </c>
      <c r="BB1053" s="24" t="s">
        <v>5537</v>
      </c>
      <c r="BC1053" s="24" t="s">
        <v>5537</v>
      </c>
      <c r="BD1053" s="24" t="s">
        <v>5537</v>
      </c>
      <c r="BE1053" s="24" t="s">
        <v>5537</v>
      </c>
      <c r="BF1053" s="24" t="s">
        <v>5537</v>
      </c>
      <c r="BG1053" s="24" t="s">
        <v>5537</v>
      </c>
      <c r="BH1053" s="24" t="s">
        <v>5537</v>
      </c>
      <c r="BI1053" s="9" t="s">
        <v>5537</v>
      </c>
      <c r="BJ1053" s="14"/>
      <c r="BK1053" s="14" t="s">
        <v>5537</v>
      </c>
      <c r="BL1053" s="14" t="str">
        <f>_xlfn.XLOOKUP(B1053,'[4]cell downs 18042026 17h'!$B:$B,'[4]cell downs 18042026 17h'!$B:$B,"")</f>
        <v/>
      </c>
      <c r="BM1053" s="14" t="str">
        <f>_xlfn.XLOOKUP(B1053,'[5]Cells Huawei 19042026 15h'!$B:$B,'[5]Cells Huawei 19042026 15h'!$B:$B,"")</f>
        <v/>
      </c>
      <c r="BN1053" s="9" t="str">
        <f>_xlfn.XLOOKUP(B1053,'[6]cells down 19042026 9H40'!$B:$B,'[6]cells down 19042026 9H40'!$B:$B,"")</f>
        <v/>
      </c>
      <c r="BO1053" s="9" t="s">
        <v>2882</v>
      </c>
      <c r="BP1053" s="9" t="s">
        <v>5537</v>
      </c>
    </row>
    <row r="1054" spans="1:68" s="9" customFormat="1" x14ac:dyDescent="0.35">
      <c r="A1054" s="1" t="s">
        <v>2693</v>
      </c>
      <c r="B1054" s="8" t="s">
        <v>2694</v>
      </c>
      <c r="C1054" s="3" t="str">
        <f>_xlfn.XLOOKUP(B1054,'[1]daily break down'!$D:$D,'[1]daily break down'!$E:$E,"")</f>
        <v>SUD-OUEST</v>
      </c>
      <c r="D1054" s="1" t="s">
        <v>11</v>
      </c>
      <c r="E1054" s="1" t="s">
        <v>12</v>
      </c>
      <c r="F1054" s="3" t="s">
        <v>13</v>
      </c>
      <c r="G1054" s="1" t="s">
        <v>14</v>
      </c>
      <c r="H1054" s="39" t="str">
        <f>_xlfn.XLOOKUP(B1054,[2]CALCULATION!$B:$B,[2]CALCULATION!$H:$H,"")</f>
        <v>Huawei</v>
      </c>
      <c r="I1054" s="34">
        <v>0</v>
      </c>
      <c r="J1054" s="34">
        <v>0.6242277411088567</v>
      </c>
      <c r="K1054" s="34">
        <v>0</v>
      </c>
      <c r="L1054" s="34">
        <v>0</v>
      </c>
      <c r="M1054" s="34">
        <v>0</v>
      </c>
      <c r="N1054" s="34">
        <v>0</v>
      </c>
      <c r="O1054" s="34">
        <v>0</v>
      </c>
      <c r="P1054" s="34">
        <v>0</v>
      </c>
      <c r="Q1054" s="34">
        <v>0</v>
      </c>
      <c r="R1054" s="34">
        <v>0</v>
      </c>
      <c r="S1054" s="109">
        <v>0</v>
      </c>
      <c r="T1054" s="109">
        <f>_xlfn.XLOOKUP(B1054,'[3]Nur des jours'!$B:$B,'[3]Nur des jours'!$U:$U,"")</f>
        <v>0</v>
      </c>
      <c r="U1054" s="109">
        <v>0</v>
      </c>
      <c r="V1054" s="109">
        <v>0</v>
      </c>
      <c r="W1054" s="109">
        <v>0</v>
      </c>
      <c r="X1054" s="109">
        <v>0</v>
      </c>
      <c r="Y1054" s="109">
        <v>1.7110974137709631</v>
      </c>
      <c r="Z1054" s="109">
        <v>0</v>
      </c>
      <c r="AA1054" s="109">
        <v>0</v>
      </c>
      <c r="AB1054" s="109">
        <v>0</v>
      </c>
      <c r="AC1054" s="109">
        <v>0</v>
      </c>
      <c r="AD1054" s="109">
        <v>0</v>
      </c>
      <c r="AE1054" s="109">
        <v>0</v>
      </c>
      <c r="AF1054" s="109">
        <v>0</v>
      </c>
      <c r="AG1054" s="57" t="str">
        <f>_xlfn.XLOOKUP(B1054,[3]CALCULATION!$B:$B,[3]CALCULATION!$M:$M,"")</f>
        <v>Operationnel</v>
      </c>
      <c r="AH1054" s="57"/>
      <c r="AI1054" s="56" t="str" cm="1">
        <f t="array" ref="AI1054">IFERROR(_xlfn.IFS(
AK1054="MPR ISSUE","PDH",
AK1054="BSS Hardware Issue","BSS",
AK1054="Sites strategiques, MLL, Pylone, etc.","ENVTECH",
AK1054="AKTIVCO DEFAUT GE &amp; POWER Cabinet","AKTIVCO",
AK1054="AKTIVCO Coupure ENEO &amp; Baisse de tension","AKTIVCO GRID ONLY",
AK1054="Coupure ENEO &amp; Baisse de tension","IHS GRID ONLY",
AK1054="Defaut GE &amp; POWER Cabinet","IHS",
AK1054="Sharing","Partners",
AK1054="Sites strategiques &amp; DataCenter","SST &amp; DC",
AK1054="Exclu","Exclu",
AK1054="SAT","SAT",
AK1054="SPARE-ISSUE","SPARE-ISSUE",
AK1054="Fiber CAmtel","TRANS_FO_CAMTEL",
AK1054="Fiber AOF","Fiber AOF",
AK1054="Projet OCM (HUAWEI)","TRAVAUX-HUAWEI",
AK1054="Projet OCM (NOKIA)","TRAVAUX-NOKIA",
AK1054="ACCESS-ISSUE","ACCESS-ISSUE",
AK1054="Projet OCM (ZTE, NOKIA, autres projets)","TRAVAUX OCM",
AK1054="No root CAuse","No root cause",
AK1054="ODU HS","PDH",
AK1054="IP &amp; VLAN","PDH",
AK1054="Warehouse HUAWEI","SPARE-ISSUE",
AK1054="SPARE-HS","SPARE-ISSUE",
AK1054="Power Telco","BSS",AK1054="no impacts","no impacts"
),"")</f>
        <v>No root cause</v>
      </c>
      <c r="AJ1054" s="56" t="str" cm="1">
        <f t="array" ref="AJ1054">IFERROR(_xlfn.IFS(
AK1054="MPR ISSUE","TX ISSUE",
AK1054="BSS Hardware Issue","RAN ISSUE",
AK1054="Sites strategiques, MLL, Pylone, etc.","ENVTECH",
AK1054="AKTIVCO DEFAUT GE &amp; POWER Cabinet","POWER ISSUE",
AK1054="AKTIVCO Coupure ENEO &amp; Baisse de tension","POWER ISSUE",
AK1054="Coupure ENEO &amp; Baisse de tension","POWER ISSUE",
AK1054="Defaut GE &amp; POWER Cabinet","POWER ISSUE",
AK1054="Sharing","POWER ISSUE",
AK1054="Sites strategiques &amp; DataCenter","POWER ISSUE",
AK1054="Exclu","Exclu",
AK1054="SAT","TX ISSUE",
AK1054="SPARE-ISSUE","SPARE-ISSUE",
AK1054="Fiber CAmtel","TX ISSUE",
AK1054="Fiber AOF","TX ISSUE",
AK1054="Projet OCM (HUAWEI)","TRAVAUX-HUAWEI",
AK1054="Projet OCM (NOKIA)","TRAVAUX -NOKIA",
AK1054="ACCESS-ISSUE","ACCESS-ISSUE",
AK1054="Projet OCM (ZTE, NOKIA, autres projets)","TRAVAUX OCM",
AK1054="No root CAuse","No root cause",
AK1054="ODU HS","TX ISSUE",
AK1054="IP &amp; VLAN","TX ISSUE",
AK1054="Warehouse HUAWEI","SPARE-ISSUE",
AK1054="SPARE-HS","SPARE-ISSUE",
AK1054="Power Telco","RAN ISSUE",AK1054="no impacts","no impacts"
),"")</f>
        <v>No root cause</v>
      </c>
      <c r="AK1054" s="81" t="s">
        <v>5620</v>
      </c>
      <c r="AL1054" s="56" t="str" cm="1">
        <f t="array" ref="AL1054">IFERROR(_xlfn.IFS(
AK1054="MPR ISSUE","ACTIVE",
AK1054="BSS Hardware Issue","ACTIVE",
AK1054="Sites strategiques, MLL, Pylone, etc.","PASSIVE",
AK1054="AKTIVCO DEFAUT GE &amp; POWER Cabinet","PASSIVE",
AK1054="AKTIVCO Coupure ENEO &amp; Baisse de tension","PASSIVE",
AK1054="Coupure ENEO &amp; Baisse de tension","PASSIVE",
AK1054="Defaut GE &amp; POWER Cabinet","PASSIVE",
AK1054="Sharing","PASSIVE",
AK1054="Sites strategiques &amp; DataCenter","PASSIVE",
AK1054="Exclu","Exclu",
AK1054="SAT","ACTIVE",
AK1054="SPARE-ISSUE","SPARE-ISSUE",
AK1054="Fiber CAmtel","ACTIVE",
AK1054="Fiber AOF","ACTIVE",
AK1054="Projet OCM (HUAWEI)","PLANNED WORKS",
AK1054="Projet OCM (NOKIA)","PLANNED WORKS",
AK1054="ACCESS-ISSUE","ACCESS-ISSUE",
AK1054="Projet OCM (ZTE, NOKIA, autres projets)","PLANNED WORKS",
AK1054="No root CAuse","No root cause",
AK1054="ODU HS","ACTIVE",
AK1054="IP &amp; VLAN","ACTIVE",
AK1054="Warehouse HUAWEI","SPARE-ISSUE",
AK1054="SPARE-HS","SPARE-ISSUE",
AK1054="Power Telco","ACTIVE", AK1054="no impacts","no impacts"
),"")</f>
        <v>No root cause</v>
      </c>
      <c r="AM1054" s="108" t="s">
        <v>5537</v>
      </c>
      <c r="AN1054" s="117" t="s">
        <v>2694</v>
      </c>
      <c r="AP1054" s="23" t="s">
        <v>5537</v>
      </c>
      <c r="AQ1054" s="23" t="s">
        <v>5537</v>
      </c>
      <c r="AR1054" s="7"/>
      <c r="AS1054" s="6"/>
      <c r="AT1054" s="7"/>
      <c r="AU1054" s="3" t="s">
        <v>5537</v>
      </c>
      <c r="AV1054" s="24" t="s">
        <v>5537</v>
      </c>
      <c r="AW1054" s="24" t="s">
        <v>5537</v>
      </c>
      <c r="AX1054" s="24" t="s">
        <v>5537</v>
      </c>
      <c r="AY1054" s="24" t="s">
        <v>5537</v>
      </c>
      <c r="AZ1054" s="24" t="s">
        <v>5537</v>
      </c>
      <c r="BA1054" s="24" t="s">
        <v>5537</v>
      </c>
      <c r="BB1054" s="24" t="s">
        <v>5537</v>
      </c>
      <c r="BC1054" s="24" t="s">
        <v>5537</v>
      </c>
      <c r="BD1054" s="24" t="s">
        <v>5537</v>
      </c>
      <c r="BE1054" s="24" t="s">
        <v>5537</v>
      </c>
      <c r="BF1054" s="24" t="s">
        <v>5537</v>
      </c>
      <c r="BG1054" s="24" t="s">
        <v>5537</v>
      </c>
      <c r="BH1054" s="24" t="s">
        <v>5537</v>
      </c>
      <c r="BI1054" s="9" t="s">
        <v>5537</v>
      </c>
      <c r="BJ1054" s="14"/>
      <c r="BK1054" s="14" t="s">
        <v>5537</v>
      </c>
      <c r="BL1054" s="14" t="str">
        <f>_xlfn.XLOOKUP(B1054,'[4]cell downs 18042026 17h'!$B:$B,'[4]cell downs 18042026 17h'!$B:$B,"")</f>
        <v/>
      </c>
      <c r="BM1054" s="14" t="str">
        <f>_xlfn.XLOOKUP(B1054,'[5]Cells Huawei 19042026 15h'!$B:$B,'[5]Cells Huawei 19042026 15h'!$B:$B,"")</f>
        <v/>
      </c>
      <c r="BN1054" s="9" t="str">
        <f>_xlfn.XLOOKUP(B1054,'[6]cells down 19042026 9H40'!$B:$B,'[6]cells down 19042026 9H40'!$B:$B,"")</f>
        <v/>
      </c>
      <c r="BO1054" s="9" t="s">
        <v>2694</v>
      </c>
      <c r="BP1054" s="9" t="s">
        <v>12</v>
      </c>
    </row>
    <row r="1055" spans="1:68" s="9" customFormat="1" x14ac:dyDescent="0.35">
      <c r="A1055" s="1" t="s">
        <v>2007</v>
      </c>
      <c r="B1055" s="8" t="s">
        <v>2008</v>
      </c>
      <c r="C1055" s="3" t="str">
        <f>_xlfn.XLOOKUP(B1055,'[1]daily break down'!$D:$D,'[1]daily break down'!$E:$E,"")</f>
        <v>SUD-OUEST</v>
      </c>
      <c r="D1055" s="1" t="s">
        <v>11</v>
      </c>
      <c r="E1055" s="1" t="s">
        <v>12</v>
      </c>
      <c r="F1055" s="3" t="s">
        <v>13</v>
      </c>
      <c r="G1055" s="1" t="s">
        <v>14</v>
      </c>
      <c r="H1055" s="39" t="str">
        <f>_xlfn.XLOOKUP(B1055,[2]CALCULATION!$B:$B,[2]CALCULATION!$H:$H,"")</f>
        <v>Huawei</v>
      </c>
      <c r="I1055" s="34">
        <v>0</v>
      </c>
      <c r="J1055" s="34">
        <v>0</v>
      </c>
      <c r="K1055" s="34">
        <v>0</v>
      </c>
      <c r="L1055" s="34">
        <v>0</v>
      </c>
      <c r="M1055" s="34">
        <v>0</v>
      </c>
      <c r="N1055" s="34">
        <v>0</v>
      </c>
      <c r="O1055" s="34">
        <v>0</v>
      </c>
      <c r="P1055" s="34">
        <v>0</v>
      </c>
      <c r="Q1055" s="34">
        <v>0</v>
      </c>
      <c r="R1055" s="34">
        <v>0</v>
      </c>
      <c r="S1055" s="109">
        <v>0</v>
      </c>
      <c r="T1055" s="109">
        <f>_xlfn.XLOOKUP(B1055,'[3]Nur des jours'!$B:$B,'[3]Nur des jours'!$U:$U,"")</f>
        <v>0</v>
      </c>
      <c r="U1055" s="109">
        <v>0</v>
      </c>
      <c r="V1055" s="109">
        <v>0</v>
      </c>
      <c r="W1055" s="109">
        <v>0</v>
      </c>
      <c r="X1055" s="109">
        <v>0</v>
      </c>
      <c r="Y1055" s="109">
        <v>1.7082438012401802</v>
      </c>
      <c r="Z1055" s="109">
        <v>0</v>
      </c>
      <c r="AA1055" s="109">
        <v>0</v>
      </c>
      <c r="AB1055" s="109">
        <v>0</v>
      </c>
      <c r="AC1055" s="109">
        <v>0</v>
      </c>
      <c r="AD1055" s="109">
        <v>0</v>
      </c>
      <c r="AE1055" s="109">
        <v>0</v>
      </c>
      <c r="AF1055" s="109">
        <v>0</v>
      </c>
      <c r="AG1055" s="57" t="str">
        <f>_xlfn.XLOOKUP(B1055,[3]CALCULATION!$B:$B,[3]CALCULATION!$M:$M,"")</f>
        <v>Operationnel</v>
      </c>
      <c r="AH1055" s="57"/>
      <c r="AI1055" s="56" t="str" cm="1">
        <f t="array" ref="AI1055">IFERROR(_xlfn.IFS(
AK1055="MPR ISSUE","PDH",
AK1055="BSS Hardware Issue","BSS",
AK1055="Sites strategiques, MLL, Pylone, etc.","ENVTECH",
AK1055="AKTIVCO DEFAUT GE &amp; POWER Cabinet","AKTIVCO",
AK1055="AKTIVCO Coupure ENEO &amp; Baisse de tension","AKTIVCO GRID ONLY",
AK1055="Coupure ENEO &amp; Baisse de tension","IHS GRID ONLY",
AK1055="Defaut GE &amp; POWER Cabinet","IHS",
AK1055="Sharing","Partners",
AK1055="Sites strategiques &amp; DataCenter","SST &amp; DC",
AK1055="Exclu","Exclu",
AK1055="SAT","SAT",
AK1055="SPARE-ISSUE","SPARE-ISSUE",
AK1055="Fiber CAmtel","TRANS_FO_CAMTEL",
AK1055="Fiber AOF","Fiber AOF",
AK1055="Projet OCM (HUAWEI)","TRAVAUX-HUAWEI",
AK1055="Projet OCM (NOKIA)","TRAVAUX-NOKIA",
AK1055="ACCESS-ISSUE","ACCESS-ISSUE",
AK1055="Projet OCM (ZTE, NOKIA, autres projets)","TRAVAUX OCM",
AK1055="No root CAuse","No root cause",
AK1055="ODU HS","PDH",
AK1055="IP &amp; VLAN","PDH",
AK1055="Warehouse HUAWEI","SPARE-ISSUE",
AK1055="SPARE-HS","SPARE-ISSUE",
AK1055="Power Telco","BSS",AK1055="no impacts","no impacts"
),"")</f>
        <v>No root cause</v>
      </c>
      <c r="AJ1055" s="56" t="str" cm="1">
        <f t="array" ref="AJ1055">IFERROR(_xlfn.IFS(
AK1055="MPR ISSUE","TX ISSUE",
AK1055="BSS Hardware Issue","RAN ISSUE",
AK1055="Sites strategiques, MLL, Pylone, etc.","ENVTECH",
AK1055="AKTIVCO DEFAUT GE &amp; POWER Cabinet","POWER ISSUE",
AK1055="AKTIVCO Coupure ENEO &amp; Baisse de tension","POWER ISSUE",
AK1055="Coupure ENEO &amp; Baisse de tension","POWER ISSUE",
AK1055="Defaut GE &amp; POWER Cabinet","POWER ISSUE",
AK1055="Sharing","POWER ISSUE",
AK1055="Sites strategiques &amp; DataCenter","POWER ISSUE",
AK1055="Exclu","Exclu",
AK1055="SAT","TX ISSUE",
AK1055="SPARE-ISSUE","SPARE-ISSUE",
AK1055="Fiber CAmtel","TX ISSUE",
AK1055="Fiber AOF","TX ISSUE",
AK1055="Projet OCM (HUAWEI)","TRAVAUX-HUAWEI",
AK1055="Projet OCM (NOKIA)","TRAVAUX -NOKIA",
AK1055="ACCESS-ISSUE","ACCESS-ISSUE",
AK1055="Projet OCM (ZTE, NOKIA, autres projets)","TRAVAUX OCM",
AK1055="No root CAuse","No root cause",
AK1055="ODU HS","TX ISSUE",
AK1055="IP &amp; VLAN","TX ISSUE",
AK1055="Warehouse HUAWEI","SPARE-ISSUE",
AK1055="SPARE-HS","SPARE-ISSUE",
AK1055="Power Telco","RAN ISSUE",AK1055="no impacts","no impacts"
),"")</f>
        <v>No root cause</v>
      </c>
      <c r="AK1055" s="81" t="s">
        <v>5620</v>
      </c>
      <c r="AL1055" s="56" t="str" cm="1">
        <f t="array" ref="AL1055">IFERROR(_xlfn.IFS(
AK1055="MPR ISSUE","ACTIVE",
AK1055="BSS Hardware Issue","ACTIVE",
AK1055="Sites strategiques, MLL, Pylone, etc.","PASSIVE",
AK1055="AKTIVCO DEFAUT GE &amp; POWER Cabinet","PASSIVE",
AK1055="AKTIVCO Coupure ENEO &amp; Baisse de tension","PASSIVE",
AK1055="Coupure ENEO &amp; Baisse de tension","PASSIVE",
AK1055="Defaut GE &amp; POWER Cabinet","PASSIVE",
AK1055="Sharing","PASSIVE",
AK1055="Sites strategiques &amp; DataCenter","PASSIVE",
AK1055="Exclu","Exclu",
AK1055="SAT","ACTIVE",
AK1055="SPARE-ISSUE","SPARE-ISSUE",
AK1055="Fiber CAmtel","ACTIVE",
AK1055="Fiber AOF","ACTIVE",
AK1055="Projet OCM (HUAWEI)","PLANNED WORKS",
AK1055="Projet OCM (NOKIA)","PLANNED WORKS",
AK1055="ACCESS-ISSUE","ACCESS-ISSUE",
AK1055="Projet OCM (ZTE, NOKIA, autres projets)","PLANNED WORKS",
AK1055="No root CAuse","No root cause",
AK1055="ODU HS","ACTIVE",
AK1055="IP &amp; VLAN","ACTIVE",
AK1055="Warehouse HUAWEI","SPARE-ISSUE",
AK1055="SPARE-HS","SPARE-ISSUE",
AK1055="Power Telco","ACTIVE", AK1055="no impacts","no impacts"
),"")</f>
        <v>No root cause</v>
      </c>
      <c r="AM1055" s="108" t="s">
        <v>5537</v>
      </c>
      <c r="AN1055" s="117" t="s">
        <v>2008</v>
      </c>
      <c r="AP1055" s="23" t="s">
        <v>5537</v>
      </c>
      <c r="AQ1055" s="23" t="s">
        <v>5537</v>
      </c>
      <c r="AR1055" s="7"/>
      <c r="AS1055" s="6"/>
      <c r="AT1055" s="7"/>
      <c r="AU1055" s="3" t="s">
        <v>5537</v>
      </c>
      <c r="AV1055" s="24" t="s">
        <v>5537</v>
      </c>
      <c r="AW1055" s="24" t="s">
        <v>5537</v>
      </c>
      <c r="AX1055" s="24" t="s">
        <v>5537</v>
      </c>
      <c r="AY1055" s="24" t="s">
        <v>5537</v>
      </c>
      <c r="AZ1055" s="24" t="s">
        <v>5537</v>
      </c>
      <c r="BA1055" s="24" t="s">
        <v>5537</v>
      </c>
      <c r="BB1055" s="24" t="s">
        <v>5537</v>
      </c>
      <c r="BC1055" s="24" t="s">
        <v>5537</v>
      </c>
      <c r="BD1055" s="24" t="s">
        <v>5537</v>
      </c>
      <c r="BE1055" s="24" t="s">
        <v>5537</v>
      </c>
      <c r="BF1055" s="24" t="s">
        <v>5537</v>
      </c>
      <c r="BG1055" s="24" t="s">
        <v>5537</v>
      </c>
      <c r="BH1055" s="24" t="s">
        <v>5537</v>
      </c>
      <c r="BI1055" s="9" t="s">
        <v>5537</v>
      </c>
      <c r="BJ1055" s="14"/>
      <c r="BK1055" s="14" t="s">
        <v>5537</v>
      </c>
      <c r="BL1055" s="14" t="str">
        <f>_xlfn.XLOOKUP(B1055,'[4]cell downs 18042026 17h'!$B:$B,'[4]cell downs 18042026 17h'!$B:$B,"")</f>
        <v/>
      </c>
      <c r="BM1055" s="14" t="str">
        <f>_xlfn.XLOOKUP(B1055,'[5]Cells Huawei 19042026 15h'!$B:$B,'[5]Cells Huawei 19042026 15h'!$B:$B,"")</f>
        <v/>
      </c>
      <c r="BN1055" s="9" t="str">
        <f>_xlfn.XLOOKUP(B1055,'[6]cells down 19042026 9H40'!$B:$B,'[6]cells down 19042026 9H40'!$B:$B,"")</f>
        <v/>
      </c>
      <c r="BO1055" s="9" t="s">
        <v>2008</v>
      </c>
      <c r="BP1055" s="9" t="s">
        <v>5537</v>
      </c>
    </row>
    <row r="1056" spans="1:68" s="9" customFormat="1" x14ac:dyDescent="0.35">
      <c r="A1056" s="1" t="s">
        <v>211</v>
      </c>
      <c r="B1056" s="8" t="s">
        <v>212</v>
      </c>
      <c r="C1056" s="3" t="str">
        <f>_xlfn.XLOOKUP(B1056,'[1]daily break down'!$D:$D,'[1]daily break down'!$E:$E,"")</f>
        <v>SUD-OUEST</v>
      </c>
      <c r="D1056" s="1" t="s">
        <v>11</v>
      </c>
      <c r="E1056" s="1" t="s">
        <v>12</v>
      </c>
      <c r="F1056" s="3" t="s">
        <v>13</v>
      </c>
      <c r="G1056" s="1" t="s">
        <v>14</v>
      </c>
      <c r="H1056" s="39" t="str">
        <f>_xlfn.XLOOKUP(B1056,[2]CALCULATION!$B:$B,[2]CALCULATION!$H:$H,"")</f>
        <v>Huawei</v>
      </c>
      <c r="I1056" s="34">
        <v>0</v>
      </c>
      <c r="J1056" s="34">
        <v>0</v>
      </c>
      <c r="K1056" s="34">
        <v>0</v>
      </c>
      <c r="L1056" s="34">
        <v>0</v>
      </c>
      <c r="M1056" s="34">
        <v>0</v>
      </c>
      <c r="N1056" s="34">
        <v>0</v>
      </c>
      <c r="O1056" s="34">
        <v>0</v>
      </c>
      <c r="P1056" s="34">
        <v>0</v>
      </c>
      <c r="Q1056" s="34">
        <v>0</v>
      </c>
      <c r="R1056" s="34">
        <v>0</v>
      </c>
      <c r="S1056" s="109">
        <v>0</v>
      </c>
      <c r="T1056" s="109">
        <f>_xlfn.XLOOKUP(B1056,'[3]Nur des jours'!$B:$B,'[3]Nur des jours'!$U:$U,"")</f>
        <v>0</v>
      </c>
      <c r="U1056" s="109">
        <v>0</v>
      </c>
      <c r="V1056" s="109">
        <v>0</v>
      </c>
      <c r="W1056" s="109">
        <v>0</v>
      </c>
      <c r="X1056" s="109">
        <v>0</v>
      </c>
      <c r="Y1056" s="109">
        <v>1.7067278195832014</v>
      </c>
      <c r="Z1056" s="109">
        <v>0</v>
      </c>
      <c r="AA1056" s="109">
        <v>0</v>
      </c>
      <c r="AB1056" s="109">
        <v>0</v>
      </c>
      <c r="AC1056" s="109">
        <v>0</v>
      </c>
      <c r="AD1056" s="109">
        <v>0</v>
      </c>
      <c r="AE1056" s="109">
        <v>0</v>
      </c>
      <c r="AF1056" s="109">
        <v>0</v>
      </c>
      <c r="AG1056" s="57" t="str">
        <f>_xlfn.XLOOKUP(B1056,[3]CALCULATION!$B:$B,[3]CALCULATION!$M:$M,"")</f>
        <v>Insecurity</v>
      </c>
      <c r="AH1056" s="57"/>
      <c r="AI1056" s="56" t="str" cm="1">
        <f t="array" ref="AI1056">IFERROR(_xlfn.IFS(
AK1056="MPR ISSUE","PDH",
AK1056="BSS Hardware Issue","BSS",
AK1056="Sites strategiques, MLL, Pylone, etc.","ENVTECH",
AK1056="AKTIVCO DEFAUT GE &amp; POWER Cabinet","AKTIVCO",
AK1056="AKTIVCO Coupure ENEO &amp; Baisse de tension","AKTIVCO GRID ONLY",
AK1056="Coupure ENEO &amp; Baisse de tension","IHS GRID ONLY",
AK1056="Defaut GE &amp; POWER Cabinet","IHS",
AK1056="Sharing","Partners",
AK1056="Sites strategiques &amp; DataCenter","SST &amp; DC",
AK1056="Exclu","Exclu",
AK1056="SAT","SAT",
AK1056="SPARE-ISSUE","SPARE-ISSUE",
AK1056="Fiber CAmtel","TRANS_FO_CAMTEL",
AK1056="Fiber AOF","Fiber AOF",
AK1056="Projet OCM (HUAWEI)","TRAVAUX-HUAWEI",
AK1056="Projet OCM (NOKIA)","TRAVAUX-NOKIA",
AK1056="ACCESS-ISSUE","ACCESS-ISSUE",
AK1056="Projet OCM (ZTE, NOKIA, autres projets)","TRAVAUX OCM",
AK1056="No root CAuse","No root cause",
AK1056="ODU HS","PDH",
AK1056="IP &amp; VLAN","PDH",
AK1056="Warehouse HUAWEI","SPARE-ISSUE",
AK1056="SPARE-HS","SPARE-ISSUE",
AK1056="Power Telco","BSS",AK1056="no impacts","no impacts"
),"")</f>
        <v>No root cause</v>
      </c>
      <c r="AJ1056" s="56" t="str" cm="1">
        <f t="array" ref="AJ1056">IFERROR(_xlfn.IFS(
AK1056="MPR ISSUE","TX ISSUE",
AK1056="BSS Hardware Issue","RAN ISSUE",
AK1056="Sites strategiques, MLL, Pylone, etc.","ENVTECH",
AK1056="AKTIVCO DEFAUT GE &amp; POWER Cabinet","POWER ISSUE",
AK1056="AKTIVCO Coupure ENEO &amp; Baisse de tension","POWER ISSUE",
AK1056="Coupure ENEO &amp; Baisse de tension","POWER ISSUE",
AK1056="Defaut GE &amp; POWER Cabinet","POWER ISSUE",
AK1056="Sharing","POWER ISSUE",
AK1056="Sites strategiques &amp; DataCenter","POWER ISSUE",
AK1056="Exclu","Exclu",
AK1056="SAT","TX ISSUE",
AK1056="SPARE-ISSUE","SPARE-ISSUE",
AK1056="Fiber CAmtel","TX ISSUE",
AK1056="Fiber AOF","TX ISSUE",
AK1056="Projet OCM (HUAWEI)","TRAVAUX-HUAWEI",
AK1056="Projet OCM (NOKIA)","TRAVAUX -NOKIA",
AK1056="ACCESS-ISSUE","ACCESS-ISSUE",
AK1056="Projet OCM (ZTE, NOKIA, autres projets)","TRAVAUX OCM",
AK1056="No root CAuse","No root cause",
AK1056="ODU HS","TX ISSUE",
AK1056="IP &amp; VLAN","TX ISSUE",
AK1056="Warehouse HUAWEI","SPARE-ISSUE",
AK1056="SPARE-HS","SPARE-ISSUE",
AK1056="Power Telco","RAN ISSUE",AK1056="no impacts","no impacts"
),"")</f>
        <v>No root cause</v>
      </c>
      <c r="AK1056" s="81" t="s">
        <v>5620</v>
      </c>
      <c r="AL1056" s="56" t="str" cm="1">
        <f t="array" ref="AL1056">IFERROR(_xlfn.IFS(
AK1056="MPR ISSUE","ACTIVE",
AK1056="BSS Hardware Issue","ACTIVE",
AK1056="Sites strategiques, MLL, Pylone, etc.","PASSIVE",
AK1056="AKTIVCO DEFAUT GE &amp; POWER Cabinet","PASSIVE",
AK1056="AKTIVCO Coupure ENEO &amp; Baisse de tension","PASSIVE",
AK1056="Coupure ENEO &amp; Baisse de tension","PASSIVE",
AK1056="Defaut GE &amp; POWER Cabinet","PASSIVE",
AK1056="Sharing","PASSIVE",
AK1056="Sites strategiques &amp; DataCenter","PASSIVE",
AK1056="Exclu","Exclu",
AK1056="SAT","ACTIVE",
AK1056="SPARE-ISSUE","SPARE-ISSUE",
AK1056="Fiber CAmtel","ACTIVE",
AK1056="Fiber AOF","ACTIVE",
AK1056="Projet OCM (HUAWEI)","PLANNED WORKS",
AK1056="Projet OCM (NOKIA)","PLANNED WORKS",
AK1056="ACCESS-ISSUE","ACCESS-ISSUE",
AK1056="Projet OCM (ZTE, NOKIA, autres projets)","PLANNED WORKS",
AK1056="No root CAuse","No root cause",
AK1056="ODU HS","ACTIVE",
AK1056="IP &amp; VLAN","ACTIVE",
AK1056="Warehouse HUAWEI","SPARE-ISSUE",
AK1056="SPARE-HS","SPARE-ISSUE",
AK1056="Power Telco","ACTIVE", AK1056="no impacts","no impacts"
),"")</f>
        <v>No root cause</v>
      </c>
      <c r="AM1056" s="108" t="s">
        <v>5537</v>
      </c>
      <c r="AN1056" s="117" t="s">
        <v>212</v>
      </c>
      <c r="AP1056" s="23" t="s">
        <v>5537</v>
      </c>
      <c r="AQ1056" s="23" t="s">
        <v>5537</v>
      </c>
      <c r="AR1056" s="7"/>
      <c r="AS1056" s="6"/>
      <c r="AT1056" s="7"/>
      <c r="AU1056" s="3" t="s">
        <v>5537</v>
      </c>
      <c r="AV1056" s="24" t="s">
        <v>5537</v>
      </c>
      <c r="AW1056" s="24" t="s">
        <v>5537</v>
      </c>
      <c r="AX1056" s="24" t="s">
        <v>5537</v>
      </c>
      <c r="AY1056" s="24" t="s">
        <v>5537</v>
      </c>
      <c r="AZ1056" s="24" t="s">
        <v>5537</v>
      </c>
      <c r="BA1056" s="24" t="s">
        <v>5537</v>
      </c>
      <c r="BB1056" s="24" t="s">
        <v>5537</v>
      </c>
      <c r="BC1056" s="24" t="s">
        <v>5537</v>
      </c>
      <c r="BD1056" s="24" t="s">
        <v>5537</v>
      </c>
      <c r="BE1056" s="24" t="s">
        <v>5537</v>
      </c>
      <c r="BF1056" s="24" t="s">
        <v>5537</v>
      </c>
      <c r="BG1056" s="24" t="s">
        <v>5537</v>
      </c>
      <c r="BH1056" s="24" t="s">
        <v>5537</v>
      </c>
      <c r="BI1056" s="9" t="s">
        <v>5537</v>
      </c>
      <c r="BJ1056" s="14"/>
      <c r="BK1056" s="14" t="s">
        <v>5537</v>
      </c>
      <c r="BL1056" s="14" t="str">
        <f>_xlfn.XLOOKUP(B1056,'[4]cell downs 18042026 17h'!$B:$B,'[4]cell downs 18042026 17h'!$B:$B,"")</f>
        <v/>
      </c>
      <c r="BM1056" s="14" t="str">
        <f>_xlfn.XLOOKUP(B1056,'[5]Cells Huawei 19042026 15h'!$B:$B,'[5]Cells Huawei 19042026 15h'!$B:$B,"")</f>
        <v/>
      </c>
      <c r="BN1056" s="9" t="str">
        <f>_xlfn.XLOOKUP(B1056,'[6]cells down 19042026 9H40'!$B:$B,'[6]cells down 19042026 9H40'!$B:$B,"")</f>
        <v/>
      </c>
      <c r="BO1056" s="9" t="s">
        <v>212</v>
      </c>
      <c r="BP1056" s="9" t="s">
        <v>12</v>
      </c>
    </row>
    <row r="1057" spans="1:68" s="9" customFormat="1" x14ac:dyDescent="0.35">
      <c r="A1057" s="1" t="s">
        <v>541</v>
      </c>
      <c r="B1057" s="8" t="s">
        <v>542</v>
      </c>
      <c r="C1057" s="3" t="str">
        <f>_xlfn.XLOOKUP(B1057,'[1]daily break down'!$D:$D,'[1]daily break down'!$E:$E,"")</f>
        <v>SUD-OUEST</v>
      </c>
      <c r="D1057" s="1" t="s">
        <v>11</v>
      </c>
      <c r="E1057" s="1" t="s">
        <v>12</v>
      </c>
      <c r="F1057" s="3" t="s">
        <v>13</v>
      </c>
      <c r="G1057" s="1" t="s">
        <v>14</v>
      </c>
      <c r="H1057" s="39" t="str">
        <f>_xlfn.XLOOKUP(B1057,[2]CALCULATION!$B:$B,[2]CALCULATION!$H:$H,"")</f>
        <v>Huawei</v>
      </c>
      <c r="I1057" s="34">
        <v>0.44810634272457217</v>
      </c>
      <c r="J1057" s="34">
        <v>0.27795969557661515</v>
      </c>
      <c r="K1057" s="34">
        <v>0</v>
      </c>
      <c r="L1057" s="34">
        <v>0</v>
      </c>
      <c r="M1057" s="34">
        <v>0</v>
      </c>
      <c r="N1057" s="34">
        <v>0</v>
      </c>
      <c r="O1057" s="34">
        <v>3.8103753071200486</v>
      </c>
      <c r="P1057" s="34">
        <v>3.4496073429157645</v>
      </c>
      <c r="Q1057" s="34">
        <v>1.4009454018314478</v>
      </c>
      <c r="R1057" s="34">
        <v>0</v>
      </c>
      <c r="S1057" s="109">
        <v>0</v>
      </c>
      <c r="T1057" s="109">
        <f>_xlfn.XLOOKUP(B1057,'[3]Nur des jours'!$B:$B,'[3]Nur des jours'!$U:$U,"")</f>
        <v>0</v>
      </c>
      <c r="U1057" s="109">
        <v>0</v>
      </c>
      <c r="V1057" s="109">
        <v>0</v>
      </c>
      <c r="W1057" s="109">
        <v>0</v>
      </c>
      <c r="X1057" s="109">
        <v>0</v>
      </c>
      <c r="Y1057" s="109">
        <v>1.6841664455116956</v>
      </c>
      <c r="Z1057" s="109">
        <v>0</v>
      </c>
      <c r="AA1057" s="109">
        <v>0</v>
      </c>
      <c r="AB1057" s="109">
        <v>0</v>
      </c>
      <c r="AC1057" s="109">
        <v>0</v>
      </c>
      <c r="AD1057" s="109">
        <v>0</v>
      </c>
      <c r="AE1057" s="109">
        <v>0</v>
      </c>
      <c r="AF1057" s="109">
        <v>0</v>
      </c>
      <c r="AG1057" s="57" t="str">
        <f>_xlfn.XLOOKUP(B1057,[3]CALCULATION!$B:$B,[3]CALCULATION!$M:$M,"")</f>
        <v>Operationnel</v>
      </c>
      <c r="AH1057" s="57"/>
      <c r="AI1057" s="56" t="str" cm="1">
        <f t="array" ref="AI1057">IFERROR(_xlfn.IFS(
AK1057="MPR ISSUE","PDH",
AK1057="BSS Hardware Issue","BSS",
AK1057="Sites strategiques, MLL, Pylone, etc.","ENVTECH",
AK1057="AKTIVCO DEFAUT GE &amp; POWER Cabinet","AKTIVCO",
AK1057="AKTIVCO Coupure ENEO &amp; Baisse de tension","AKTIVCO GRID ONLY",
AK1057="Coupure ENEO &amp; Baisse de tension","IHS GRID ONLY",
AK1057="Defaut GE &amp; POWER Cabinet","IHS",
AK1057="Sharing","Partners",
AK1057="Sites strategiques &amp; DataCenter","SST &amp; DC",
AK1057="Exclu","Exclu",
AK1057="SAT","SAT",
AK1057="SPARE-ISSUE","SPARE-ISSUE",
AK1057="Fiber CAmtel","TRANS_FO_CAMTEL",
AK1057="Fiber AOF","Fiber AOF",
AK1057="Projet OCM (HUAWEI)","TRAVAUX-HUAWEI",
AK1057="Projet OCM (NOKIA)","TRAVAUX-NOKIA",
AK1057="ACCESS-ISSUE","ACCESS-ISSUE",
AK1057="Projet OCM (ZTE, NOKIA, autres projets)","TRAVAUX OCM",
AK1057="No root CAuse","No root cause",
AK1057="ODU HS","PDH",
AK1057="IP &amp; VLAN","PDH",
AK1057="Warehouse HUAWEI","SPARE-ISSUE",
AK1057="SPARE-HS","SPARE-ISSUE",
AK1057="Power Telco","BSS",AK1057="no impacts","no impacts"
),"")</f>
        <v>No root cause</v>
      </c>
      <c r="AJ1057" s="56" t="str" cm="1">
        <f t="array" ref="AJ1057">IFERROR(_xlfn.IFS(
AK1057="MPR ISSUE","TX ISSUE",
AK1057="BSS Hardware Issue","RAN ISSUE",
AK1057="Sites strategiques, MLL, Pylone, etc.","ENVTECH",
AK1057="AKTIVCO DEFAUT GE &amp; POWER Cabinet","POWER ISSUE",
AK1057="AKTIVCO Coupure ENEO &amp; Baisse de tension","POWER ISSUE",
AK1057="Coupure ENEO &amp; Baisse de tension","POWER ISSUE",
AK1057="Defaut GE &amp; POWER Cabinet","POWER ISSUE",
AK1057="Sharing","POWER ISSUE",
AK1057="Sites strategiques &amp; DataCenter","POWER ISSUE",
AK1057="Exclu","Exclu",
AK1057="SAT","TX ISSUE",
AK1057="SPARE-ISSUE","SPARE-ISSUE",
AK1057="Fiber CAmtel","TX ISSUE",
AK1057="Fiber AOF","TX ISSUE",
AK1057="Projet OCM (HUAWEI)","TRAVAUX-HUAWEI",
AK1057="Projet OCM (NOKIA)","TRAVAUX -NOKIA",
AK1057="ACCESS-ISSUE","ACCESS-ISSUE",
AK1057="Projet OCM (ZTE, NOKIA, autres projets)","TRAVAUX OCM",
AK1057="No root CAuse","No root cause",
AK1057="ODU HS","TX ISSUE",
AK1057="IP &amp; VLAN","TX ISSUE",
AK1057="Warehouse HUAWEI","SPARE-ISSUE",
AK1057="SPARE-HS","SPARE-ISSUE",
AK1057="Power Telco","RAN ISSUE",AK1057="no impacts","no impacts"
),"")</f>
        <v>No root cause</v>
      </c>
      <c r="AK1057" s="81" t="s">
        <v>5620</v>
      </c>
      <c r="AL1057" s="56" t="str" cm="1">
        <f t="array" ref="AL1057">IFERROR(_xlfn.IFS(
AK1057="MPR ISSUE","ACTIVE",
AK1057="BSS Hardware Issue","ACTIVE",
AK1057="Sites strategiques, MLL, Pylone, etc.","PASSIVE",
AK1057="AKTIVCO DEFAUT GE &amp; POWER Cabinet","PASSIVE",
AK1057="AKTIVCO Coupure ENEO &amp; Baisse de tension","PASSIVE",
AK1057="Coupure ENEO &amp; Baisse de tension","PASSIVE",
AK1057="Defaut GE &amp; POWER Cabinet","PASSIVE",
AK1057="Sharing","PASSIVE",
AK1057="Sites strategiques &amp; DataCenter","PASSIVE",
AK1057="Exclu","Exclu",
AK1057="SAT","ACTIVE",
AK1057="SPARE-ISSUE","SPARE-ISSUE",
AK1057="Fiber CAmtel","ACTIVE",
AK1057="Fiber AOF","ACTIVE",
AK1057="Projet OCM (HUAWEI)","PLANNED WORKS",
AK1057="Projet OCM (NOKIA)","PLANNED WORKS",
AK1057="ACCESS-ISSUE","ACCESS-ISSUE",
AK1057="Projet OCM (ZTE, NOKIA, autres projets)","PLANNED WORKS",
AK1057="No root CAuse","No root cause",
AK1057="ODU HS","ACTIVE",
AK1057="IP &amp; VLAN","ACTIVE",
AK1057="Warehouse HUAWEI","SPARE-ISSUE",
AK1057="SPARE-HS","SPARE-ISSUE",
AK1057="Power Telco","ACTIVE", AK1057="no impacts","no impacts"
),"")</f>
        <v>No root cause</v>
      </c>
      <c r="AM1057" s="108" t="s">
        <v>5537</v>
      </c>
      <c r="AN1057" s="117" t="s">
        <v>542</v>
      </c>
      <c r="AP1057" s="23" t="s">
        <v>5537</v>
      </c>
      <c r="AQ1057" s="23" t="s">
        <v>5537</v>
      </c>
      <c r="AR1057" s="7"/>
      <c r="AS1057" s="6"/>
      <c r="AT1057" s="7"/>
      <c r="AU1057" s="3" t="s">
        <v>5537</v>
      </c>
      <c r="AV1057" s="24" t="s">
        <v>5537</v>
      </c>
      <c r="AW1057" s="24" t="s">
        <v>5537</v>
      </c>
      <c r="AX1057" s="24" t="s">
        <v>5537</v>
      </c>
      <c r="AY1057" s="24" t="s">
        <v>5537</v>
      </c>
      <c r="AZ1057" s="24" t="s">
        <v>5537</v>
      </c>
      <c r="BA1057" s="24" t="s">
        <v>5537</v>
      </c>
      <c r="BB1057" s="24" t="s">
        <v>5537</v>
      </c>
      <c r="BC1057" s="24" t="s">
        <v>5537</v>
      </c>
      <c r="BD1057" s="24" t="s">
        <v>5537</v>
      </c>
      <c r="BE1057" s="24" t="s">
        <v>5537</v>
      </c>
      <c r="BF1057" s="24" t="s">
        <v>5537</v>
      </c>
      <c r="BG1057" s="24" t="s">
        <v>5537</v>
      </c>
      <c r="BH1057" s="24" t="s">
        <v>5537</v>
      </c>
      <c r="BI1057" s="9" t="s">
        <v>5537</v>
      </c>
      <c r="BJ1057" s="14"/>
      <c r="BK1057" s="14" t="s">
        <v>5537</v>
      </c>
      <c r="BL1057" s="14" t="str">
        <f>_xlfn.XLOOKUP(B1057,'[4]cell downs 18042026 17h'!$B:$B,'[4]cell downs 18042026 17h'!$B:$B,"")</f>
        <v/>
      </c>
      <c r="BM1057" s="14" t="str">
        <f>_xlfn.XLOOKUP(B1057,'[5]Cells Huawei 19042026 15h'!$B:$B,'[5]Cells Huawei 19042026 15h'!$B:$B,"")</f>
        <v/>
      </c>
      <c r="BN1057" s="9" t="str">
        <f>_xlfn.XLOOKUP(B1057,'[6]cells down 19042026 9H40'!$B:$B,'[6]cells down 19042026 9H40'!$B:$B,"")</f>
        <v/>
      </c>
      <c r="BO1057" s="9" t="s">
        <v>542</v>
      </c>
      <c r="BP1057" s="9" t="s">
        <v>12</v>
      </c>
    </row>
    <row r="1058" spans="1:68" s="9" customFormat="1" x14ac:dyDescent="0.35">
      <c r="A1058" s="1" t="s">
        <v>3356</v>
      </c>
      <c r="B1058" s="8" t="s">
        <v>3357</v>
      </c>
      <c r="C1058" s="3" t="str">
        <f>_xlfn.XLOOKUP(B1058,'[1]daily break down'!$D:$D,'[1]daily break down'!$E:$E,"")</f>
        <v>SUD-OUEST</v>
      </c>
      <c r="D1058" s="1" t="s">
        <v>11</v>
      </c>
      <c r="E1058" s="1" t="s">
        <v>12</v>
      </c>
      <c r="F1058" s="3" t="s">
        <v>13</v>
      </c>
      <c r="G1058" s="1" t="s">
        <v>14</v>
      </c>
      <c r="H1058" s="39" t="str">
        <f>_xlfn.XLOOKUP(B1058,[2]CALCULATION!$B:$B,[2]CALCULATION!$H:$H,"")</f>
        <v>Huawei</v>
      </c>
      <c r="I1058" s="34">
        <v>11.76259085188895</v>
      </c>
      <c r="J1058" s="34">
        <v>15.469611880159686</v>
      </c>
      <c r="K1058" s="34">
        <v>0</v>
      </c>
      <c r="L1058" s="34">
        <v>8.0257852428281592E-3</v>
      </c>
      <c r="M1058" s="34">
        <v>8.0079501645107607E-3</v>
      </c>
      <c r="N1058" s="34">
        <v>0</v>
      </c>
      <c r="O1058" s="34">
        <v>0</v>
      </c>
      <c r="P1058" s="34">
        <v>8.560837592350037E-3</v>
      </c>
      <c r="Q1058" s="34">
        <v>0</v>
      </c>
      <c r="R1058" s="34">
        <v>0</v>
      </c>
      <c r="S1058" s="109">
        <v>7.3837224234019052E-3</v>
      </c>
      <c r="T1058" s="109">
        <f>_xlfn.XLOOKUP(B1058,'[3]Nur des jours'!$B:$B,'[3]Nur des jours'!$U:$U,"")</f>
        <v>0</v>
      </c>
      <c r="U1058" s="109">
        <v>8.0614553994629509E-3</v>
      </c>
      <c r="V1058" s="109">
        <v>0</v>
      </c>
      <c r="W1058" s="109">
        <v>0</v>
      </c>
      <c r="X1058" s="109">
        <v>0</v>
      </c>
      <c r="Y1058" s="109">
        <v>1.6818657204087515</v>
      </c>
      <c r="Z1058" s="109">
        <v>0</v>
      </c>
      <c r="AA1058" s="109">
        <v>0</v>
      </c>
      <c r="AB1058" s="109">
        <v>0</v>
      </c>
      <c r="AC1058" s="109">
        <v>0</v>
      </c>
      <c r="AD1058" s="109">
        <v>0</v>
      </c>
      <c r="AE1058" s="109">
        <v>0</v>
      </c>
      <c r="AF1058" s="109">
        <v>0</v>
      </c>
      <c r="AG1058" s="57" t="str">
        <f>_xlfn.XLOOKUP(B1058,[3]CALCULATION!$B:$B,[3]CALCULATION!$M:$M,"")</f>
        <v>Operationnel</v>
      </c>
      <c r="AH1058" s="57"/>
      <c r="AI1058" s="56" t="str" cm="1">
        <f t="array" ref="AI1058">IFERROR(_xlfn.IFS(
AK1058="MPR ISSUE","PDH",
AK1058="BSS Hardware Issue","BSS",
AK1058="Sites strategiques, MLL, Pylone, etc.","ENVTECH",
AK1058="AKTIVCO DEFAUT GE &amp; POWER Cabinet","AKTIVCO",
AK1058="AKTIVCO Coupure ENEO &amp; Baisse de tension","AKTIVCO GRID ONLY",
AK1058="Coupure ENEO &amp; Baisse de tension","IHS GRID ONLY",
AK1058="Defaut GE &amp; POWER Cabinet","IHS",
AK1058="Sharing","Partners",
AK1058="Sites strategiques &amp; DataCenter","SST &amp; DC",
AK1058="Exclu","Exclu",
AK1058="SAT","SAT",
AK1058="SPARE-ISSUE","SPARE-ISSUE",
AK1058="Fiber CAmtel","TRANS_FO_CAMTEL",
AK1058="Fiber AOF","Fiber AOF",
AK1058="Projet OCM (HUAWEI)","TRAVAUX-HUAWEI",
AK1058="Projet OCM (NOKIA)","TRAVAUX-NOKIA",
AK1058="ACCESS-ISSUE","ACCESS-ISSUE",
AK1058="Projet OCM (ZTE, NOKIA, autres projets)","TRAVAUX OCM",
AK1058="No root CAuse","No root cause",
AK1058="ODU HS","PDH",
AK1058="IP &amp; VLAN","PDH",
AK1058="Warehouse HUAWEI","SPARE-ISSUE",
AK1058="SPARE-HS","SPARE-ISSUE",
AK1058="Power Telco","BSS",AK1058="no impacts","no impacts"
),"")</f>
        <v>No root cause</v>
      </c>
      <c r="AJ1058" s="56" t="str" cm="1">
        <f t="array" ref="AJ1058">IFERROR(_xlfn.IFS(
AK1058="MPR ISSUE","TX ISSUE",
AK1058="BSS Hardware Issue","RAN ISSUE",
AK1058="Sites strategiques, MLL, Pylone, etc.","ENVTECH",
AK1058="AKTIVCO DEFAUT GE &amp; POWER Cabinet","POWER ISSUE",
AK1058="AKTIVCO Coupure ENEO &amp; Baisse de tension","POWER ISSUE",
AK1058="Coupure ENEO &amp; Baisse de tension","POWER ISSUE",
AK1058="Defaut GE &amp; POWER Cabinet","POWER ISSUE",
AK1058="Sharing","POWER ISSUE",
AK1058="Sites strategiques &amp; DataCenter","POWER ISSUE",
AK1058="Exclu","Exclu",
AK1058="SAT","TX ISSUE",
AK1058="SPARE-ISSUE","SPARE-ISSUE",
AK1058="Fiber CAmtel","TX ISSUE",
AK1058="Fiber AOF","TX ISSUE",
AK1058="Projet OCM (HUAWEI)","TRAVAUX-HUAWEI",
AK1058="Projet OCM (NOKIA)","TRAVAUX -NOKIA",
AK1058="ACCESS-ISSUE","ACCESS-ISSUE",
AK1058="Projet OCM (ZTE, NOKIA, autres projets)","TRAVAUX OCM",
AK1058="No root CAuse","No root cause",
AK1058="ODU HS","TX ISSUE",
AK1058="IP &amp; VLAN","TX ISSUE",
AK1058="Warehouse HUAWEI","SPARE-ISSUE",
AK1058="SPARE-HS","SPARE-ISSUE",
AK1058="Power Telco","RAN ISSUE",AK1058="no impacts","no impacts"
),"")</f>
        <v>No root cause</v>
      </c>
      <c r="AK1058" s="81" t="s">
        <v>5620</v>
      </c>
      <c r="AL1058" s="56" t="str" cm="1">
        <f t="array" ref="AL1058">IFERROR(_xlfn.IFS(
AK1058="MPR ISSUE","ACTIVE",
AK1058="BSS Hardware Issue","ACTIVE",
AK1058="Sites strategiques, MLL, Pylone, etc.","PASSIVE",
AK1058="AKTIVCO DEFAUT GE &amp; POWER Cabinet","PASSIVE",
AK1058="AKTIVCO Coupure ENEO &amp; Baisse de tension","PASSIVE",
AK1058="Coupure ENEO &amp; Baisse de tension","PASSIVE",
AK1058="Defaut GE &amp; POWER Cabinet","PASSIVE",
AK1058="Sharing","PASSIVE",
AK1058="Sites strategiques &amp; DataCenter","PASSIVE",
AK1058="Exclu","Exclu",
AK1058="SAT","ACTIVE",
AK1058="SPARE-ISSUE","SPARE-ISSUE",
AK1058="Fiber CAmtel","ACTIVE",
AK1058="Fiber AOF","ACTIVE",
AK1058="Projet OCM (HUAWEI)","PLANNED WORKS",
AK1058="Projet OCM (NOKIA)","PLANNED WORKS",
AK1058="ACCESS-ISSUE","ACCESS-ISSUE",
AK1058="Projet OCM (ZTE, NOKIA, autres projets)","PLANNED WORKS",
AK1058="No root CAuse","No root cause",
AK1058="ODU HS","ACTIVE",
AK1058="IP &amp; VLAN","ACTIVE",
AK1058="Warehouse HUAWEI","SPARE-ISSUE",
AK1058="SPARE-HS","SPARE-ISSUE",
AK1058="Power Telco","ACTIVE", AK1058="no impacts","no impacts"
),"")</f>
        <v>No root cause</v>
      </c>
      <c r="AM1058" s="108" t="s">
        <v>5537</v>
      </c>
      <c r="AN1058" s="117" t="s">
        <v>3357</v>
      </c>
      <c r="AP1058" s="23" t="s">
        <v>5537</v>
      </c>
      <c r="AQ1058" s="23" t="s">
        <v>5537</v>
      </c>
      <c r="AR1058" s="7"/>
      <c r="AS1058" s="6"/>
      <c r="AT1058" s="7"/>
      <c r="AU1058" s="3" t="s">
        <v>5537</v>
      </c>
      <c r="AV1058" s="24" t="s">
        <v>5537</v>
      </c>
      <c r="AW1058" s="24" t="s">
        <v>5537</v>
      </c>
      <c r="AX1058" s="24" t="s">
        <v>5537</v>
      </c>
      <c r="AY1058" s="24" t="s">
        <v>5537</v>
      </c>
      <c r="AZ1058" s="24" t="s">
        <v>5537</v>
      </c>
      <c r="BA1058" s="24" t="s">
        <v>5537</v>
      </c>
      <c r="BB1058" s="24" t="s">
        <v>5537</v>
      </c>
      <c r="BC1058" s="24" t="s">
        <v>5537</v>
      </c>
      <c r="BD1058" s="24" t="s">
        <v>5537</v>
      </c>
      <c r="BE1058" s="24" t="s">
        <v>5537</v>
      </c>
      <c r="BF1058" s="24" t="s">
        <v>5537</v>
      </c>
      <c r="BG1058" s="24" t="s">
        <v>5537</v>
      </c>
      <c r="BH1058" s="24" t="s">
        <v>5537</v>
      </c>
      <c r="BI1058" s="9" t="s">
        <v>5537</v>
      </c>
      <c r="BJ1058" s="14"/>
      <c r="BK1058" s="14" t="s">
        <v>5537</v>
      </c>
      <c r="BL1058" s="14" t="str">
        <f>_xlfn.XLOOKUP(B1058,'[4]cell downs 18042026 17h'!$B:$B,'[4]cell downs 18042026 17h'!$B:$B,"")</f>
        <v/>
      </c>
      <c r="BM1058" s="14" t="str">
        <f>_xlfn.XLOOKUP(B1058,'[5]Cells Huawei 19042026 15h'!$B:$B,'[5]Cells Huawei 19042026 15h'!$B:$B,"")</f>
        <v/>
      </c>
      <c r="BN1058" s="9" t="str">
        <f>_xlfn.XLOOKUP(B1058,'[6]cells down 19042026 9H40'!$B:$B,'[6]cells down 19042026 9H40'!$B:$B,"")</f>
        <v/>
      </c>
      <c r="BO1058" s="9" t="s">
        <v>3357</v>
      </c>
      <c r="BP1058" s="9" t="s">
        <v>12</v>
      </c>
    </row>
    <row r="1059" spans="1:68" s="9" customFormat="1" x14ac:dyDescent="0.35">
      <c r="A1059" s="1" t="s">
        <v>2005</v>
      </c>
      <c r="B1059" s="8" t="s">
        <v>2006</v>
      </c>
      <c r="C1059" s="3" t="str">
        <f>_xlfn.XLOOKUP(B1059,'[1]daily break down'!$D:$D,'[1]daily break down'!$E:$E,"")</f>
        <v>SUD-OUEST</v>
      </c>
      <c r="D1059" s="1" t="s">
        <v>11</v>
      </c>
      <c r="E1059" s="1" t="s">
        <v>12</v>
      </c>
      <c r="F1059" s="3" t="s">
        <v>13</v>
      </c>
      <c r="G1059" s="1" t="s">
        <v>14</v>
      </c>
      <c r="H1059" s="39" t="str">
        <f>_xlfn.XLOOKUP(B1059,[2]CALCULATION!$B:$B,[2]CALCULATION!$H:$H,"")</f>
        <v>Huawei</v>
      </c>
      <c r="I1059" s="34">
        <v>0</v>
      </c>
      <c r="J1059" s="34">
        <v>0</v>
      </c>
      <c r="K1059" s="34">
        <v>0</v>
      </c>
      <c r="L1059" s="34">
        <v>0</v>
      </c>
      <c r="M1059" s="34">
        <v>0</v>
      </c>
      <c r="N1059" s="34">
        <v>0</v>
      </c>
      <c r="O1059" s="34">
        <v>0</v>
      </c>
      <c r="P1059" s="34">
        <v>0</v>
      </c>
      <c r="Q1059" s="34">
        <v>0</v>
      </c>
      <c r="R1059" s="34">
        <v>0</v>
      </c>
      <c r="S1059" s="109">
        <v>0</v>
      </c>
      <c r="T1059" s="109">
        <f>_xlfn.XLOOKUP(B1059,'[3]Nur des jours'!$B:$B,'[3]Nur des jours'!$U:$U,"")</f>
        <v>0</v>
      </c>
      <c r="U1059" s="109">
        <v>0</v>
      </c>
      <c r="V1059" s="109">
        <v>0</v>
      </c>
      <c r="W1059" s="109">
        <v>0</v>
      </c>
      <c r="X1059" s="109">
        <v>0</v>
      </c>
      <c r="Y1059" s="109">
        <v>1.6813128329809122</v>
      </c>
      <c r="Z1059" s="109">
        <v>0</v>
      </c>
      <c r="AA1059" s="109">
        <v>0</v>
      </c>
      <c r="AB1059" s="109">
        <v>0</v>
      </c>
      <c r="AC1059" s="109">
        <v>0</v>
      </c>
      <c r="AD1059" s="109">
        <v>0</v>
      </c>
      <c r="AE1059" s="109">
        <v>0</v>
      </c>
      <c r="AF1059" s="109">
        <v>0</v>
      </c>
      <c r="AG1059" s="57" t="str">
        <f>_xlfn.XLOOKUP(B1059,[3]CALCULATION!$B:$B,[3]CALCULATION!$M:$M,"")</f>
        <v>Operationnel</v>
      </c>
      <c r="AH1059" s="57"/>
      <c r="AI1059" s="56" t="str" cm="1">
        <f t="array" ref="AI1059">IFERROR(_xlfn.IFS(
AK1059="MPR ISSUE","PDH",
AK1059="BSS Hardware Issue","BSS",
AK1059="Sites strategiques, MLL, Pylone, etc.","ENVTECH",
AK1059="AKTIVCO DEFAUT GE &amp; POWER Cabinet","AKTIVCO",
AK1059="AKTIVCO Coupure ENEO &amp; Baisse de tension","AKTIVCO GRID ONLY",
AK1059="Coupure ENEO &amp; Baisse de tension","IHS GRID ONLY",
AK1059="Defaut GE &amp; POWER Cabinet","IHS",
AK1059="Sharing","Partners",
AK1059="Sites strategiques &amp; DataCenter","SST &amp; DC",
AK1059="Exclu","Exclu",
AK1059="SAT","SAT",
AK1059="SPARE-ISSUE","SPARE-ISSUE",
AK1059="Fiber CAmtel","TRANS_FO_CAMTEL",
AK1059="Fiber AOF","Fiber AOF",
AK1059="Projet OCM (HUAWEI)","TRAVAUX-HUAWEI",
AK1059="Projet OCM (NOKIA)","TRAVAUX-NOKIA",
AK1059="ACCESS-ISSUE","ACCESS-ISSUE",
AK1059="Projet OCM (ZTE, NOKIA, autres projets)","TRAVAUX OCM",
AK1059="No root CAuse","No root cause",
AK1059="ODU HS","PDH",
AK1059="IP &amp; VLAN","PDH",
AK1059="Warehouse HUAWEI","SPARE-ISSUE",
AK1059="SPARE-HS","SPARE-ISSUE",
AK1059="Power Telco","BSS",AK1059="no impacts","no impacts"
),"")</f>
        <v>No root cause</v>
      </c>
      <c r="AJ1059" s="56" t="str" cm="1">
        <f t="array" ref="AJ1059">IFERROR(_xlfn.IFS(
AK1059="MPR ISSUE","TX ISSUE",
AK1059="BSS Hardware Issue","RAN ISSUE",
AK1059="Sites strategiques, MLL, Pylone, etc.","ENVTECH",
AK1059="AKTIVCO DEFAUT GE &amp; POWER Cabinet","POWER ISSUE",
AK1059="AKTIVCO Coupure ENEO &amp; Baisse de tension","POWER ISSUE",
AK1059="Coupure ENEO &amp; Baisse de tension","POWER ISSUE",
AK1059="Defaut GE &amp; POWER Cabinet","POWER ISSUE",
AK1059="Sharing","POWER ISSUE",
AK1059="Sites strategiques &amp; DataCenter","POWER ISSUE",
AK1059="Exclu","Exclu",
AK1059="SAT","TX ISSUE",
AK1059="SPARE-ISSUE","SPARE-ISSUE",
AK1059="Fiber CAmtel","TX ISSUE",
AK1059="Fiber AOF","TX ISSUE",
AK1059="Projet OCM (HUAWEI)","TRAVAUX-HUAWEI",
AK1059="Projet OCM (NOKIA)","TRAVAUX -NOKIA",
AK1059="ACCESS-ISSUE","ACCESS-ISSUE",
AK1059="Projet OCM (ZTE, NOKIA, autres projets)","TRAVAUX OCM",
AK1059="No root CAuse","No root cause",
AK1059="ODU HS","TX ISSUE",
AK1059="IP &amp; VLAN","TX ISSUE",
AK1059="Warehouse HUAWEI","SPARE-ISSUE",
AK1059="SPARE-HS","SPARE-ISSUE",
AK1059="Power Telco","RAN ISSUE",AK1059="no impacts","no impacts"
),"")</f>
        <v>No root cause</v>
      </c>
      <c r="AK1059" s="81" t="s">
        <v>5620</v>
      </c>
      <c r="AL1059" s="56" t="str" cm="1">
        <f t="array" ref="AL1059">IFERROR(_xlfn.IFS(
AK1059="MPR ISSUE","ACTIVE",
AK1059="BSS Hardware Issue","ACTIVE",
AK1059="Sites strategiques, MLL, Pylone, etc.","PASSIVE",
AK1059="AKTIVCO DEFAUT GE &amp; POWER Cabinet","PASSIVE",
AK1059="AKTIVCO Coupure ENEO &amp; Baisse de tension","PASSIVE",
AK1059="Coupure ENEO &amp; Baisse de tension","PASSIVE",
AK1059="Defaut GE &amp; POWER Cabinet","PASSIVE",
AK1059="Sharing","PASSIVE",
AK1059="Sites strategiques &amp; DataCenter","PASSIVE",
AK1059="Exclu","Exclu",
AK1059="SAT","ACTIVE",
AK1059="SPARE-ISSUE","SPARE-ISSUE",
AK1059="Fiber CAmtel","ACTIVE",
AK1059="Fiber AOF","ACTIVE",
AK1059="Projet OCM (HUAWEI)","PLANNED WORKS",
AK1059="Projet OCM (NOKIA)","PLANNED WORKS",
AK1059="ACCESS-ISSUE","ACCESS-ISSUE",
AK1059="Projet OCM (ZTE, NOKIA, autres projets)","PLANNED WORKS",
AK1059="No root CAuse","No root cause",
AK1059="ODU HS","ACTIVE",
AK1059="IP &amp; VLAN","ACTIVE",
AK1059="Warehouse HUAWEI","SPARE-ISSUE",
AK1059="SPARE-HS","SPARE-ISSUE",
AK1059="Power Telco","ACTIVE", AK1059="no impacts","no impacts"
),"")</f>
        <v>No root cause</v>
      </c>
      <c r="AM1059" s="108" t="s">
        <v>5537</v>
      </c>
      <c r="AN1059" s="117" t="s">
        <v>2006</v>
      </c>
      <c r="AP1059" s="23" t="s">
        <v>5537</v>
      </c>
      <c r="AQ1059" s="23" t="s">
        <v>5537</v>
      </c>
      <c r="AR1059" s="7"/>
      <c r="AS1059" s="6"/>
      <c r="AT1059" s="7"/>
      <c r="AU1059" s="3" t="s">
        <v>5537</v>
      </c>
      <c r="AV1059" s="24" t="s">
        <v>5537</v>
      </c>
      <c r="AW1059" s="24" t="s">
        <v>5537</v>
      </c>
      <c r="AX1059" s="24" t="s">
        <v>5537</v>
      </c>
      <c r="AY1059" s="24" t="s">
        <v>5537</v>
      </c>
      <c r="AZ1059" s="24" t="s">
        <v>5537</v>
      </c>
      <c r="BA1059" s="24" t="s">
        <v>5537</v>
      </c>
      <c r="BB1059" s="24" t="s">
        <v>5537</v>
      </c>
      <c r="BC1059" s="24" t="s">
        <v>5537</v>
      </c>
      <c r="BD1059" s="24" t="s">
        <v>5537</v>
      </c>
      <c r="BE1059" s="24" t="s">
        <v>5537</v>
      </c>
      <c r="BF1059" s="24" t="s">
        <v>5537</v>
      </c>
      <c r="BG1059" s="24" t="s">
        <v>5537</v>
      </c>
      <c r="BH1059" s="24" t="s">
        <v>5537</v>
      </c>
      <c r="BI1059" s="9" t="s">
        <v>5537</v>
      </c>
      <c r="BJ1059" s="14"/>
      <c r="BK1059" s="14" t="s">
        <v>5537</v>
      </c>
      <c r="BL1059" s="14" t="str">
        <f>_xlfn.XLOOKUP(B1059,'[4]cell downs 18042026 17h'!$B:$B,'[4]cell downs 18042026 17h'!$B:$B,"")</f>
        <v/>
      </c>
      <c r="BM1059" s="14" t="str">
        <f>_xlfn.XLOOKUP(B1059,'[5]Cells Huawei 19042026 15h'!$B:$B,'[5]Cells Huawei 19042026 15h'!$B:$B,"")</f>
        <v/>
      </c>
      <c r="BN1059" s="9" t="str">
        <f>_xlfn.XLOOKUP(B1059,'[6]cells down 19042026 9H40'!$B:$B,'[6]cells down 19042026 9H40'!$B:$B,"")</f>
        <v/>
      </c>
      <c r="BO1059" s="9" t="s">
        <v>2006</v>
      </c>
      <c r="BP1059" s="9" t="s">
        <v>12</v>
      </c>
    </row>
    <row r="1060" spans="1:68" s="9" customFormat="1" x14ac:dyDescent="0.35">
      <c r="A1060" s="1" t="s">
        <v>5190</v>
      </c>
      <c r="B1060" s="8" t="s">
        <v>5191</v>
      </c>
      <c r="C1060" s="3" t="str">
        <f>_xlfn.XLOOKUP(B1060,'[1]daily break down'!$D:$D,'[1]daily break down'!$E:$E,"")</f>
        <v>SUD-OUEST</v>
      </c>
      <c r="D1060" s="1" t="s">
        <v>11</v>
      </c>
      <c r="E1060" s="1" t="s">
        <v>12</v>
      </c>
      <c r="F1060" s="3" t="s">
        <v>13</v>
      </c>
      <c r="G1060" s="1" t="s">
        <v>14</v>
      </c>
      <c r="H1060" s="39" t="str">
        <f>_xlfn.XLOOKUP(B1060,[2]CALCULATION!$B:$B,[2]CALCULATION!$H:$H,"")</f>
        <v>Huawei</v>
      </c>
      <c r="I1060" s="34">
        <v>0</v>
      </c>
      <c r="J1060" s="34">
        <v>2.675261747609386E-4</v>
      </c>
      <c r="K1060" s="34">
        <v>0</v>
      </c>
      <c r="L1060" s="34">
        <v>0</v>
      </c>
      <c r="M1060" s="34">
        <v>0</v>
      </c>
      <c r="N1060" s="34">
        <v>0</v>
      </c>
      <c r="O1060" s="34">
        <v>0</v>
      </c>
      <c r="P1060" s="34">
        <v>5.3505234952187721E-4</v>
      </c>
      <c r="Q1060" s="34">
        <v>5.3505234952187721E-4</v>
      </c>
      <c r="R1060" s="34">
        <v>3.2103140971312641E-3</v>
      </c>
      <c r="S1060" s="109">
        <v>1.4197970796129362</v>
      </c>
      <c r="T1060" s="109">
        <f>_xlfn.XLOOKUP(B1060,'[3]Nur des jours'!$B:$B,'[3]Nur des jours'!$U:$U,"")</f>
        <v>0</v>
      </c>
      <c r="U1060" s="109">
        <v>0</v>
      </c>
      <c r="V1060" s="109">
        <v>0</v>
      </c>
      <c r="W1060" s="109">
        <v>0</v>
      </c>
      <c r="X1060" s="109">
        <v>0</v>
      </c>
      <c r="Y1060" s="109">
        <v>1.6776566419258456</v>
      </c>
      <c r="Z1060" s="109">
        <v>0</v>
      </c>
      <c r="AA1060" s="109">
        <v>0</v>
      </c>
      <c r="AB1060" s="109">
        <v>0</v>
      </c>
      <c r="AC1060" s="109">
        <v>0</v>
      </c>
      <c r="AD1060" s="109">
        <v>0</v>
      </c>
      <c r="AE1060" s="109">
        <v>0</v>
      </c>
      <c r="AF1060" s="109">
        <v>0</v>
      </c>
      <c r="AG1060" s="57" t="str">
        <f>_xlfn.XLOOKUP(B1060,[3]CALCULATION!$B:$B,[3]CALCULATION!$M:$M,"")</f>
        <v>Operationnel</v>
      </c>
      <c r="AH1060" s="57"/>
      <c r="AI1060" s="56" t="str" cm="1">
        <f t="array" ref="AI1060">IFERROR(_xlfn.IFS(
AK1060="MPR ISSUE","PDH",
AK1060="BSS Hardware Issue","BSS",
AK1060="Sites strategiques, MLL, Pylone, etc.","ENVTECH",
AK1060="AKTIVCO DEFAUT GE &amp; POWER Cabinet","AKTIVCO",
AK1060="AKTIVCO Coupure ENEO &amp; Baisse de tension","AKTIVCO GRID ONLY",
AK1060="Coupure ENEO &amp; Baisse de tension","IHS GRID ONLY",
AK1060="Defaut GE &amp; POWER Cabinet","IHS",
AK1060="Sharing","Partners",
AK1060="Sites strategiques &amp; DataCenter","SST &amp; DC",
AK1060="Exclu","Exclu",
AK1060="SAT","SAT",
AK1060="SPARE-ISSUE","SPARE-ISSUE",
AK1060="Fiber CAmtel","TRANS_FO_CAMTEL",
AK1060="Fiber AOF","Fiber AOF",
AK1060="Projet OCM (HUAWEI)","TRAVAUX-HUAWEI",
AK1060="Projet OCM (NOKIA)","TRAVAUX-NOKIA",
AK1060="ACCESS-ISSUE","ACCESS-ISSUE",
AK1060="Projet OCM (ZTE, NOKIA, autres projets)","TRAVAUX OCM",
AK1060="No root CAuse","No root cause",
AK1060="ODU HS","PDH",
AK1060="IP &amp; VLAN","PDH",
AK1060="Warehouse HUAWEI","SPARE-ISSUE",
AK1060="SPARE-HS","SPARE-ISSUE",
AK1060="Power Telco","BSS",AK1060="no impacts","no impacts"
),"")</f>
        <v>No root cause</v>
      </c>
      <c r="AJ1060" s="56" t="str" cm="1">
        <f t="array" ref="AJ1060">IFERROR(_xlfn.IFS(
AK1060="MPR ISSUE","TX ISSUE",
AK1060="BSS Hardware Issue","RAN ISSUE",
AK1060="Sites strategiques, MLL, Pylone, etc.","ENVTECH",
AK1060="AKTIVCO DEFAUT GE &amp; POWER Cabinet","POWER ISSUE",
AK1060="AKTIVCO Coupure ENEO &amp; Baisse de tension","POWER ISSUE",
AK1060="Coupure ENEO &amp; Baisse de tension","POWER ISSUE",
AK1060="Defaut GE &amp; POWER Cabinet","POWER ISSUE",
AK1060="Sharing","POWER ISSUE",
AK1060="Sites strategiques &amp; DataCenter","POWER ISSUE",
AK1060="Exclu","Exclu",
AK1060="SAT","TX ISSUE",
AK1060="SPARE-ISSUE","SPARE-ISSUE",
AK1060="Fiber CAmtel","TX ISSUE",
AK1060="Fiber AOF","TX ISSUE",
AK1060="Projet OCM (HUAWEI)","TRAVAUX-HUAWEI",
AK1060="Projet OCM (NOKIA)","TRAVAUX -NOKIA",
AK1060="ACCESS-ISSUE","ACCESS-ISSUE",
AK1060="Projet OCM (ZTE, NOKIA, autres projets)","TRAVAUX OCM",
AK1060="No root CAuse","No root cause",
AK1060="ODU HS","TX ISSUE",
AK1060="IP &amp; VLAN","TX ISSUE",
AK1060="Warehouse HUAWEI","SPARE-ISSUE",
AK1060="SPARE-HS","SPARE-ISSUE",
AK1060="Power Telco","RAN ISSUE",AK1060="no impacts","no impacts"
),"")</f>
        <v>No root cause</v>
      </c>
      <c r="AK1060" s="81" t="s">
        <v>5620</v>
      </c>
      <c r="AL1060" s="56" t="str" cm="1">
        <f t="array" ref="AL1060">IFERROR(_xlfn.IFS(
AK1060="MPR ISSUE","ACTIVE",
AK1060="BSS Hardware Issue","ACTIVE",
AK1060="Sites strategiques, MLL, Pylone, etc.","PASSIVE",
AK1060="AKTIVCO DEFAUT GE &amp; POWER Cabinet","PASSIVE",
AK1060="AKTIVCO Coupure ENEO &amp; Baisse de tension","PASSIVE",
AK1060="Coupure ENEO &amp; Baisse de tension","PASSIVE",
AK1060="Defaut GE &amp; POWER Cabinet","PASSIVE",
AK1060="Sharing","PASSIVE",
AK1060="Sites strategiques &amp; DataCenter","PASSIVE",
AK1060="Exclu","Exclu",
AK1060="SAT","ACTIVE",
AK1060="SPARE-ISSUE","SPARE-ISSUE",
AK1060="Fiber CAmtel","ACTIVE",
AK1060="Fiber AOF","ACTIVE",
AK1060="Projet OCM (HUAWEI)","PLANNED WORKS",
AK1060="Projet OCM (NOKIA)","PLANNED WORKS",
AK1060="ACCESS-ISSUE","ACCESS-ISSUE",
AK1060="Projet OCM (ZTE, NOKIA, autres projets)","PLANNED WORKS",
AK1060="No root CAuse","No root cause",
AK1060="ODU HS","ACTIVE",
AK1060="IP &amp; VLAN","ACTIVE",
AK1060="Warehouse HUAWEI","SPARE-ISSUE",
AK1060="SPARE-HS","SPARE-ISSUE",
AK1060="Power Telco","ACTIVE", AK1060="no impacts","no impacts"
),"")</f>
        <v>No root cause</v>
      </c>
      <c r="AM1060" s="108" t="s">
        <v>5537</v>
      </c>
      <c r="AN1060" s="117" t="s">
        <v>5191</v>
      </c>
      <c r="AP1060" s="23" t="s">
        <v>5537</v>
      </c>
      <c r="AQ1060" s="23" t="s">
        <v>5537</v>
      </c>
      <c r="AR1060" s="7"/>
      <c r="AS1060" s="6"/>
      <c r="AT1060" s="7"/>
      <c r="AU1060" s="3" t="s">
        <v>5537</v>
      </c>
      <c r="AV1060" s="24" t="s">
        <v>5537</v>
      </c>
      <c r="AW1060" s="24" t="s">
        <v>5537</v>
      </c>
      <c r="AX1060" s="24" t="s">
        <v>5537</v>
      </c>
      <c r="AY1060" s="24" t="s">
        <v>5537</v>
      </c>
      <c r="AZ1060" s="24" t="s">
        <v>5537</v>
      </c>
      <c r="BA1060" s="24" t="s">
        <v>5537</v>
      </c>
      <c r="BB1060" s="24" t="s">
        <v>5537</v>
      </c>
      <c r="BC1060" s="24" t="s">
        <v>5537</v>
      </c>
      <c r="BD1060" s="24" t="s">
        <v>5537</v>
      </c>
      <c r="BE1060" s="24" t="s">
        <v>5537</v>
      </c>
      <c r="BF1060" s="24" t="s">
        <v>5537</v>
      </c>
      <c r="BG1060" s="24" t="s">
        <v>5537</v>
      </c>
      <c r="BH1060" s="24" t="s">
        <v>5537</v>
      </c>
      <c r="BI1060" s="9" t="s">
        <v>5537</v>
      </c>
      <c r="BJ1060" s="14"/>
      <c r="BK1060" s="14" t="s">
        <v>5537</v>
      </c>
      <c r="BL1060" s="14" t="str">
        <f>_xlfn.XLOOKUP(B1060,'[4]cell downs 18042026 17h'!$B:$B,'[4]cell downs 18042026 17h'!$B:$B,"")</f>
        <v/>
      </c>
      <c r="BM1060" s="14" t="str">
        <f>_xlfn.XLOOKUP(B1060,'[5]Cells Huawei 19042026 15h'!$B:$B,'[5]Cells Huawei 19042026 15h'!$B:$B,"")</f>
        <v/>
      </c>
      <c r="BN1060" s="9" t="str">
        <f>_xlfn.XLOOKUP(B1060,'[6]cells down 19042026 9H40'!$B:$B,'[6]cells down 19042026 9H40'!$B:$B,"")</f>
        <v/>
      </c>
      <c r="BO1060" s="9" t="s">
        <v>5191</v>
      </c>
      <c r="BP1060" s="9" t="s">
        <v>5537</v>
      </c>
    </row>
    <row r="1061" spans="1:68" s="9" customFormat="1" x14ac:dyDescent="0.35">
      <c r="A1061" s="1" t="s">
        <v>5192</v>
      </c>
      <c r="B1061" s="8" t="s">
        <v>5193</v>
      </c>
      <c r="C1061" s="3" t="str">
        <f>_xlfn.XLOOKUP(B1061,'[1]daily break down'!$D:$D,'[1]daily break down'!$E:$E,"")</f>
        <v>SUD-OUEST</v>
      </c>
      <c r="D1061" s="1" t="s">
        <v>11</v>
      </c>
      <c r="E1061" s="1"/>
      <c r="F1061" s="3" t="s">
        <v>13</v>
      </c>
      <c r="G1061" s="1" t="s">
        <v>14</v>
      </c>
      <c r="H1061" s="39" t="str">
        <f>_xlfn.XLOOKUP(B1061,[2]CALCULATION!$B:$B,[2]CALCULATION!$H:$H,"")</f>
        <v>Huawei</v>
      </c>
      <c r="I1061" s="34">
        <v>0</v>
      </c>
      <c r="J1061" s="34">
        <v>0</v>
      </c>
      <c r="K1061" s="34">
        <v>0</v>
      </c>
      <c r="L1061" s="34">
        <v>0</v>
      </c>
      <c r="M1061" s="34">
        <v>1.1096985729083733</v>
      </c>
      <c r="N1061" s="34">
        <v>2.3305096837341233</v>
      </c>
      <c r="O1061" s="34">
        <v>1.0835345130167535</v>
      </c>
      <c r="P1061" s="34">
        <v>0</v>
      </c>
      <c r="Q1061" s="34">
        <v>0</v>
      </c>
      <c r="R1061" s="34">
        <v>0.83259496109099318</v>
      </c>
      <c r="S1061" s="109">
        <v>0.66070047626793149</v>
      </c>
      <c r="T1061" s="109">
        <f>_xlfn.XLOOKUP(B1061,'[3]Nur des jours'!$B:$B,'[3]Nur des jours'!$U:$U,"")</f>
        <v>0</v>
      </c>
      <c r="U1061" s="109">
        <v>2.5057393282025382</v>
      </c>
      <c r="V1061" s="109">
        <v>0</v>
      </c>
      <c r="W1061" s="109">
        <v>0</v>
      </c>
      <c r="X1061" s="109">
        <v>0</v>
      </c>
      <c r="Y1061" s="109">
        <v>1.6718067362377402</v>
      </c>
      <c r="Z1061" s="109">
        <v>0</v>
      </c>
      <c r="AA1061" s="109">
        <v>0</v>
      </c>
      <c r="AB1061" s="109">
        <v>0</v>
      </c>
      <c r="AC1061" s="109">
        <v>0</v>
      </c>
      <c r="AD1061" s="109">
        <v>0</v>
      </c>
      <c r="AE1061" s="109">
        <v>0</v>
      </c>
      <c r="AF1061" s="109">
        <v>0</v>
      </c>
      <c r="AG1061" s="57" t="str">
        <f>_xlfn.XLOOKUP(B1061,[3]CALCULATION!$B:$B,[3]CALCULATION!$M:$M,"")</f>
        <v>Operationnel</v>
      </c>
      <c r="AH1061" s="57"/>
      <c r="AI1061" s="56" t="str" cm="1">
        <f t="array" ref="AI1061">IFERROR(_xlfn.IFS(
AK1061="MPR ISSUE","PDH",
AK1061="BSS Hardware Issue","BSS",
AK1061="Sites strategiques, MLL, Pylone, etc.","ENVTECH",
AK1061="AKTIVCO DEFAUT GE &amp; POWER Cabinet","AKTIVCO",
AK1061="AKTIVCO Coupure ENEO &amp; Baisse de tension","AKTIVCO GRID ONLY",
AK1061="Coupure ENEO &amp; Baisse de tension","IHS GRID ONLY",
AK1061="Defaut GE &amp; POWER Cabinet","IHS",
AK1061="Sharing","Partners",
AK1061="Sites strategiques &amp; DataCenter","SST &amp; DC",
AK1061="Exclu","Exclu",
AK1061="SAT","SAT",
AK1061="SPARE-ISSUE","SPARE-ISSUE",
AK1061="Fiber CAmtel","TRANS_FO_CAMTEL",
AK1061="Fiber AOF","Fiber AOF",
AK1061="Projet OCM (HUAWEI)","TRAVAUX-HUAWEI",
AK1061="Projet OCM (NOKIA)","TRAVAUX-NOKIA",
AK1061="ACCESS-ISSUE","ACCESS-ISSUE",
AK1061="Projet OCM (ZTE, NOKIA, autres projets)","TRAVAUX OCM",
AK1061="No root CAuse","No root cause",
AK1061="ODU HS","PDH",
AK1061="IP &amp; VLAN","PDH",
AK1061="Warehouse HUAWEI","SPARE-ISSUE",
AK1061="SPARE-HS","SPARE-ISSUE",
AK1061="Power Telco","BSS",AK1061="no impacts","no impacts"
),"")</f>
        <v>No root cause</v>
      </c>
      <c r="AJ1061" s="56" t="str" cm="1">
        <f t="array" ref="AJ1061">IFERROR(_xlfn.IFS(
AK1061="MPR ISSUE","TX ISSUE",
AK1061="BSS Hardware Issue","RAN ISSUE",
AK1061="Sites strategiques, MLL, Pylone, etc.","ENVTECH",
AK1061="AKTIVCO DEFAUT GE &amp; POWER Cabinet","POWER ISSUE",
AK1061="AKTIVCO Coupure ENEO &amp; Baisse de tension","POWER ISSUE",
AK1061="Coupure ENEO &amp; Baisse de tension","POWER ISSUE",
AK1061="Defaut GE &amp; POWER Cabinet","POWER ISSUE",
AK1061="Sharing","POWER ISSUE",
AK1061="Sites strategiques &amp; DataCenter","POWER ISSUE",
AK1061="Exclu","Exclu",
AK1061="SAT","TX ISSUE",
AK1061="SPARE-ISSUE","SPARE-ISSUE",
AK1061="Fiber CAmtel","TX ISSUE",
AK1061="Fiber AOF","TX ISSUE",
AK1061="Projet OCM (HUAWEI)","TRAVAUX-HUAWEI",
AK1061="Projet OCM (NOKIA)","TRAVAUX -NOKIA",
AK1061="ACCESS-ISSUE","ACCESS-ISSUE",
AK1061="Projet OCM (ZTE, NOKIA, autres projets)","TRAVAUX OCM",
AK1061="No root CAuse","No root cause",
AK1061="ODU HS","TX ISSUE",
AK1061="IP &amp; VLAN","TX ISSUE",
AK1061="Warehouse HUAWEI","SPARE-ISSUE",
AK1061="SPARE-HS","SPARE-ISSUE",
AK1061="Power Telco","RAN ISSUE",AK1061="no impacts","no impacts"
),"")</f>
        <v>No root cause</v>
      </c>
      <c r="AK1061" s="81" t="s">
        <v>5620</v>
      </c>
      <c r="AL1061" s="56" t="str" cm="1">
        <f t="array" ref="AL1061">IFERROR(_xlfn.IFS(
AK1061="MPR ISSUE","ACTIVE",
AK1061="BSS Hardware Issue","ACTIVE",
AK1061="Sites strategiques, MLL, Pylone, etc.","PASSIVE",
AK1061="AKTIVCO DEFAUT GE &amp; POWER Cabinet","PASSIVE",
AK1061="AKTIVCO Coupure ENEO &amp; Baisse de tension","PASSIVE",
AK1061="Coupure ENEO &amp; Baisse de tension","PASSIVE",
AK1061="Defaut GE &amp; POWER Cabinet","PASSIVE",
AK1061="Sharing","PASSIVE",
AK1061="Sites strategiques &amp; DataCenter","PASSIVE",
AK1061="Exclu","Exclu",
AK1061="SAT","ACTIVE",
AK1061="SPARE-ISSUE","SPARE-ISSUE",
AK1061="Fiber CAmtel","ACTIVE",
AK1061="Fiber AOF","ACTIVE",
AK1061="Projet OCM (HUAWEI)","PLANNED WORKS",
AK1061="Projet OCM (NOKIA)","PLANNED WORKS",
AK1061="ACCESS-ISSUE","ACCESS-ISSUE",
AK1061="Projet OCM (ZTE, NOKIA, autres projets)","PLANNED WORKS",
AK1061="No root CAuse","No root cause",
AK1061="ODU HS","ACTIVE",
AK1061="IP &amp; VLAN","ACTIVE",
AK1061="Warehouse HUAWEI","SPARE-ISSUE",
AK1061="SPARE-HS","SPARE-ISSUE",
AK1061="Power Telco","ACTIVE", AK1061="no impacts","no impacts"
),"")</f>
        <v>No root cause</v>
      </c>
      <c r="AM1061" s="108" t="s">
        <v>5537</v>
      </c>
      <c r="AN1061" s="117" t="s">
        <v>5193</v>
      </c>
      <c r="AP1061" s="23" t="s">
        <v>5537</v>
      </c>
      <c r="AQ1061" s="23" t="s">
        <v>5537</v>
      </c>
      <c r="AR1061" s="7"/>
      <c r="AS1061" s="6"/>
      <c r="AT1061" s="7"/>
      <c r="AU1061" s="3" t="s">
        <v>5537</v>
      </c>
      <c r="AV1061" s="24" t="s">
        <v>5537</v>
      </c>
      <c r="AW1061" s="24" t="s">
        <v>5537</v>
      </c>
      <c r="AX1061" s="24" t="s">
        <v>5537</v>
      </c>
      <c r="AY1061" s="24" t="s">
        <v>5537</v>
      </c>
      <c r="AZ1061" s="24" t="s">
        <v>5537</v>
      </c>
      <c r="BA1061" s="24" t="s">
        <v>5537</v>
      </c>
      <c r="BB1061" s="24" t="s">
        <v>5537</v>
      </c>
      <c r="BC1061" s="24" t="s">
        <v>5537</v>
      </c>
      <c r="BD1061" s="24" t="s">
        <v>5537</v>
      </c>
      <c r="BE1061" s="24" t="s">
        <v>5537</v>
      </c>
      <c r="BF1061" s="24" t="s">
        <v>5537</v>
      </c>
      <c r="BG1061" s="24" t="s">
        <v>5537</v>
      </c>
      <c r="BH1061" s="24" t="s">
        <v>5537</v>
      </c>
      <c r="BI1061" s="9" t="s">
        <v>5537</v>
      </c>
      <c r="BJ1061" s="14"/>
      <c r="BK1061" s="14" t="s">
        <v>5537</v>
      </c>
      <c r="BL1061" s="14" t="str">
        <f>_xlfn.XLOOKUP(B1061,'[4]cell downs 18042026 17h'!$B:$B,'[4]cell downs 18042026 17h'!$B:$B,"")</f>
        <v/>
      </c>
      <c r="BM1061" s="14" t="str">
        <f>_xlfn.XLOOKUP(B1061,'[5]Cells Huawei 19042026 15h'!$B:$B,'[5]Cells Huawei 19042026 15h'!$B:$B,"")</f>
        <v/>
      </c>
      <c r="BN1061" s="9" t="str">
        <f>_xlfn.XLOOKUP(B1061,'[6]cells down 19042026 9H40'!$B:$B,'[6]cells down 19042026 9H40'!$B:$B,"")</f>
        <v/>
      </c>
      <c r="BO1061" s="9" t="s">
        <v>5537</v>
      </c>
      <c r="BP1061" s="9" t="s">
        <v>5537</v>
      </c>
    </row>
    <row r="1062" spans="1:68" s="9" customFormat="1" x14ac:dyDescent="0.35">
      <c r="A1062" s="1" t="s">
        <v>213</v>
      </c>
      <c r="B1062" s="8" t="s">
        <v>214</v>
      </c>
      <c r="C1062" s="3" t="str">
        <f>_xlfn.XLOOKUP(B1062,'[1]daily break down'!$D:$D,'[1]daily break down'!$E:$E,"")</f>
        <v>SUD-OUEST</v>
      </c>
      <c r="D1062" s="1" t="s">
        <v>11</v>
      </c>
      <c r="E1062" s="1" t="s">
        <v>12</v>
      </c>
      <c r="F1062" s="3" t="s">
        <v>13</v>
      </c>
      <c r="G1062" s="1" t="s">
        <v>14</v>
      </c>
      <c r="H1062" s="39" t="str">
        <f>_xlfn.XLOOKUP(B1062,[2]CALCULATION!$B:$B,[2]CALCULATION!$H:$H,"")</f>
        <v>Huawei</v>
      </c>
      <c r="I1062" s="34">
        <v>0</v>
      </c>
      <c r="J1062" s="34">
        <v>0</v>
      </c>
      <c r="K1062" s="34">
        <v>0</v>
      </c>
      <c r="L1062" s="34">
        <v>0</v>
      </c>
      <c r="M1062" s="34">
        <v>0</v>
      </c>
      <c r="N1062" s="34">
        <v>0</v>
      </c>
      <c r="O1062" s="34">
        <v>0</v>
      </c>
      <c r="P1062" s="34">
        <v>0</v>
      </c>
      <c r="Q1062" s="34">
        <v>0</v>
      </c>
      <c r="R1062" s="34">
        <v>0</v>
      </c>
      <c r="S1062" s="109">
        <v>8.0257852428281592E-3</v>
      </c>
      <c r="T1062" s="109">
        <f>_xlfn.XLOOKUP(B1062,'[3]Nur des jours'!$B:$B,'[3]Nur des jours'!$U:$U,"")</f>
        <v>0</v>
      </c>
      <c r="U1062" s="109">
        <v>0</v>
      </c>
      <c r="V1062" s="109">
        <v>0</v>
      </c>
      <c r="W1062" s="109">
        <v>0</v>
      </c>
      <c r="X1062" s="109">
        <v>0</v>
      </c>
      <c r="Y1062" s="109">
        <v>1.6677225033030565</v>
      </c>
      <c r="Z1062" s="109">
        <v>0</v>
      </c>
      <c r="AA1062" s="109">
        <v>0</v>
      </c>
      <c r="AB1062" s="109">
        <v>0</v>
      </c>
      <c r="AC1062" s="109">
        <v>0</v>
      </c>
      <c r="AD1062" s="109">
        <v>0</v>
      </c>
      <c r="AE1062" s="109">
        <v>0</v>
      </c>
      <c r="AF1062" s="109">
        <v>0</v>
      </c>
      <c r="AG1062" s="57" t="str">
        <f>_xlfn.XLOOKUP(B1062,[3]CALCULATION!$B:$B,[3]CALCULATION!$M:$M,"")</f>
        <v>Operationnel</v>
      </c>
      <c r="AH1062" s="57"/>
      <c r="AI1062" s="56" t="str" cm="1">
        <f t="array" ref="AI1062">IFERROR(_xlfn.IFS(
AK1062="MPR ISSUE","PDH",
AK1062="BSS Hardware Issue","BSS",
AK1062="Sites strategiques, MLL, Pylone, etc.","ENVTECH",
AK1062="AKTIVCO DEFAUT GE &amp; POWER Cabinet","AKTIVCO",
AK1062="AKTIVCO Coupure ENEO &amp; Baisse de tension","AKTIVCO GRID ONLY",
AK1062="Coupure ENEO &amp; Baisse de tension","IHS GRID ONLY",
AK1062="Defaut GE &amp; POWER Cabinet","IHS",
AK1062="Sharing","Partners",
AK1062="Sites strategiques &amp; DataCenter","SST &amp; DC",
AK1062="Exclu","Exclu",
AK1062="SAT","SAT",
AK1062="SPARE-ISSUE","SPARE-ISSUE",
AK1062="Fiber CAmtel","TRANS_FO_CAMTEL",
AK1062="Fiber AOF","Fiber AOF",
AK1062="Projet OCM (HUAWEI)","TRAVAUX-HUAWEI",
AK1062="Projet OCM (NOKIA)","TRAVAUX-NOKIA",
AK1062="ACCESS-ISSUE","ACCESS-ISSUE",
AK1062="Projet OCM (ZTE, NOKIA, autres projets)","TRAVAUX OCM",
AK1062="No root CAuse","No root cause",
AK1062="ODU HS","PDH",
AK1062="IP &amp; VLAN","PDH",
AK1062="Warehouse HUAWEI","SPARE-ISSUE",
AK1062="SPARE-HS","SPARE-ISSUE",
AK1062="Power Telco","BSS",AK1062="no impacts","no impacts"
),"")</f>
        <v>No root cause</v>
      </c>
      <c r="AJ1062" s="56" t="str" cm="1">
        <f t="array" ref="AJ1062">IFERROR(_xlfn.IFS(
AK1062="MPR ISSUE","TX ISSUE",
AK1062="BSS Hardware Issue","RAN ISSUE",
AK1062="Sites strategiques, MLL, Pylone, etc.","ENVTECH",
AK1062="AKTIVCO DEFAUT GE &amp; POWER Cabinet","POWER ISSUE",
AK1062="AKTIVCO Coupure ENEO &amp; Baisse de tension","POWER ISSUE",
AK1062="Coupure ENEO &amp; Baisse de tension","POWER ISSUE",
AK1062="Defaut GE &amp; POWER Cabinet","POWER ISSUE",
AK1062="Sharing","POWER ISSUE",
AK1062="Sites strategiques &amp; DataCenter","POWER ISSUE",
AK1062="Exclu","Exclu",
AK1062="SAT","TX ISSUE",
AK1062="SPARE-ISSUE","SPARE-ISSUE",
AK1062="Fiber CAmtel","TX ISSUE",
AK1062="Fiber AOF","TX ISSUE",
AK1062="Projet OCM (HUAWEI)","TRAVAUX-HUAWEI",
AK1062="Projet OCM (NOKIA)","TRAVAUX -NOKIA",
AK1062="ACCESS-ISSUE","ACCESS-ISSUE",
AK1062="Projet OCM (ZTE, NOKIA, autres projets)","TRAVAUX OCM",
AK1062="No root CAuse","No root cause",
AK1062="ODU HS","TX ISSUE",
AK1062="IP &amp; VLAN","TX ISSUE",
AK1062="Warehouse HUAWEI","SPARE-ISSUE",
AK1062="SPARE-HS","SPARE-ISSUE",
AK1062="Power Telco","RAN ISSUE",AK1062="no impacts","no impacts"
),"")</f>
        <v>No root cause</v>
      </c>
      <c r="AK1062" s="81" t="s">
        <v>5620</v>
      </c>
      <c r="AL1062" s="56" t="str" cm="1">
        <f t="array" ref="AL1062">IFERROR(_xlfn.IFS(
AK1062="MPR ISSUE","ACTIVE",
AK1062="BSS Hardware Issue","ACTIVE",
AK1062="Sites strategiques, MLL, Pylone, etc.","PASSIVE",
AK1062="AKTIVCO DEFAUT GE &amp; POWER Cabinet","PASSIVE",
AK1062="AKTIVCO Coupure ENEO &amp; Baisse de tension","PASSIVE",
AK1062="Coupure ENEO &amp; Baisse de tension","PASSIVE",
AK1062="Defaut GE &amp; POWER Cabinet","PASSIVE",
AK1062="Sharing","PASSIVE",
AK1062="Sites strategiques &amp; DataCenter","PASSIVE",
AK1062="Exclu","Exclu",
AK1062="SAT","ACTIVE",
AK1062="SPARE-ISSUE","SPARE-ISSUE",
AK1062="Fiber CAmtel","ACTIVE",
AK1062="Fiber AOF","ACTIVE",
AK1062="Projet OCM (HUAWEI)","PLANNED WORKS",
AK1062="Projet OCM (NOKIA)","PLANNED WORKS",
AK1062="ACCESS-ISSUE","ACCESS-ISSUE",
AK1062="Projet OCM (ZTE, NOKIA, autres projets)","PLANNED WORKS",
AK1062="No root CAuse","No root cause",
AK1062="ODU HS","ACTIVE",
AK1062="IP &amp; VLAN","ACTIVE",
AK1062="Warehouse HUAWEI","SPARE-ISSUE",
AK1062="SPARE-HS","SPARE-ISSUE",
AK1062="Power Telco","ACTIVE", AK1062="no impacts","no impacts"
),"")</f>
        <v>No root cause</v>
      </c>
      <c r="AM1062" s="108" t="s">
        <v>5537</v>
      </c>
      <c r="AN1062" s="117" t="s">
        <v>214</v>
      </c>
      <c r="AP1062" s="23" t="s">
        <v>5537</v>
      </c>
      <c r="AQ1062" s="23" t="s">
        <v>5537</v>
      </c>
      <c r="AR1062" s="7"/>
      <c r="AS1062" s="6"/>
      <c r="AT1062" s="7"/>
      <c r="AU1062" s="3" t="s">
        <v>5537</v>
      </c>
      <c r="AV1062" s="24" t="s">
        <v>5537</v>
      </c>
      <c r="AW1062" s="24" t="s">
        <v>5537</v>
      </c>
      <c r="AX1062" s="24" t="s">
        <v>5537</v>
      </c>
      <c r="AY1062" s="24" t="s">
        <v>5537</v>
      </c>
      <c r="AZ1062" s="24" t="s">
        <v>5537</v>
      </c>
      <c r="BA1062" s="24" t="s">
        <v>5537</v>
      </c>
      <c r="BB1062" s="24" t="s">
        <v>5537</v>
      </c>
      <c r="BC1062" s="24" t="s">
        <v>5537</v>
      </c>
      <c r="BD1062" s="24" t="s">
        <v>5537</v>
      </c>
      <c r="BE1062" s="24" t="s">
        <v>5537</v>
      </c>
      <c r="BF1062" s="24" t="s">
        <v>5537</v>
      </c>
      <c r="BG1062" s="24" t="s">
        <v>5537</v>
      </c>
      <c r="BH1062" s="24" t="s">
        <v>5537</v>
      </c>
      <c r="BI1062" s="9" t="s">
        <v>5537</v>
      </c>
      <c r="BJ1062" s="14"/>
      <c r="BK1062" s="14" t="s">
        <v>5537</v>
      </c>
      <c r="BL1062" s="14" t="str">
        <f>_xlfn.XLOOKUP(B1062,'[4]cell downs 18042026 17h'!$B:$B,'[4]cell downs 18042026 17h'!$B:$B,"")</f>
        <v/>
      </c>
      <c r="BM1062" s="14" t="str">
        <f>_xlfn.XLOOKUP(B1062,'[5]Cells Huawei 19042026 15h'!$B:$B,'[5]Cells Huawei 19042026 15h'!$B:$B,"")</f>
        <v/>
      </c>
      <c r="BN1062" s="9" t="str">
        <f>_xlfn.XLOOKUP(B1062,'[6]cells down 19042026 9H40'!$B:$B,'[6]cells down 19042026 9H40'!$B:$B,"")</f>
        <v/>
      </c>
      <c r="BO1062" s="9" t="s">
        <v>5537</v>
      </c>
      <c r="BP1062" s="9" t="s">
        <v>5537</v>
      </c>
    </row>
    <row r="1063" spans="1:68" s="9" customFormat="1" x14ac:dyDescent="0.35">
      <c r="A1063" s="1" t="s">
        <v>5188</v>
      </c>
      <c r="B1063" s="8" t="s">
        <v>5189</v>
      </c>
      <c r="C1063" s="3" t="str">
        <f>_xlfn.XLOOKUP(B1063,'[1]daily break down'!$D:$D,'[1]daily break down'!$E:$E,"")</f>
        <v>SUD-OUEST</v>
      </c>
      <c r="D1063" s="1" t="s">
        <v>21</v>
      </c>
      <c r="E1063" s="1" t="s">
        <v>30</v>
      </c>
      <c r="F1063" s="3" t="s">
        <v>13</v>
      </c>
      <c r="G1063" s="1" t="s">
        <v>14</v>
      </c>
      <c r="H1063" s="39" t="str">
        <f>_xlfn.XLOOKUP(B1063,[2]CALCULATION!$B:$B,[2]CALCULATION!$H:$H,"")</f>
        <v>Huawei</v>
      </c>
      <c r="I1063" s="34">
        <v>0</v>
      </c>
      <c r="J1063" s="34">
        <v>5.3505234952187721E-4</v>
      </c>
      <c r="K1063" s="34">
        <v>0</v>
      </c>
      <c r="L1063" s="34">
        <v>0</v>
      </c>
      <c r="M1063" s="34">
        <v>0</v>
      </c>
      <c r="N1063" s="34">
        <v>0</v>
      </c>
      <c r="O1063" s="34">
        <v>0</v>
      </c>
      <c r="P1063" s="34">
        <v>0</v>
      </c>
      <c r="Q1063" s="34">
        <v>2.675261747609386E-4</v>
      </c>
      <c r="R1063" s="34">
        <v>3.2103140971312641E-3</v>
      </c>
      <c r="S1063" s="109">
        <v>1.4138223283766083</v>
      </c>
      <c r="T1063" s="109">
        <f>_xlfn.XLOOKUP(B1063,'[3]Nur des jours'!$B:$B,'[3]Nur des jours'!$U:$U,"")</f>
        <v>0</v>
      </c>
      <c r="U1063" s="109">
        <v>0</v>
      </c>
      <c r="V1063" s="109">
        <v>0</v>
      </c>
      <c r="W1063" s="109">
        <v>0</v>
      </c>
      <c r="X1063" s="109">
        <v>0</v>
      </c>
      <c r="Y1063" s="109">
        <v>1.6496020637325823</v>
      </c>
      <c r="Z1063" s="109">
        <v>0</v>
      </c>
      <c r="AA1063" s="109">
        <v>0</v>
      </c>
      <c r="AB1063" s="109">
        <v>0</v>
      </c>
      <c r="AC1063" s="109">
        <v>0</v>
      </c>
      <c r="AD1063" s="109">
        <v>0</v>
      </c>
      <c r="AE1063" s="109">
        <v>0</v>
      </c>
      <c r="AF1063" s="109">
        <v>0</v>
      </c>
      <c r="AG1063" s="57" t="str">
        <f>_xlfn.XLOOKUP(B1063,[3]CALCULATION!$B:$B,[3]CALCULATION!$M:$M,"")</f>
        <v>Operationnel</v>
      </c>
      <c r="AH1063" s="57"/>
      <c r="AI1063" s="56" t="str" cm="1">
        <f t="array" ref="AI1063">IFERROR(_xlfn.IFS(
AK1063="MPR ISSUE","PDH",
AK1063="BSS Hardware Issue","BSS",
AK1063="Sites strategiques, MLL, Pylone, etc.","ENVTECH",
AK1063="AKTIVCO DEFAUT GE &amp; POWER Cabinet","AKTIVCO",
AK1063="AKTIVCO Coupure ENEO &amp; Baisse de tension","AKTIVCO GRID ONLY",
AK1063="Coupure ENEO &amp; Baisse de tension","IHS GRID ONLY",
AK1063="Defaut GE &amp; POWER Cabinet","IHS",
AK1063="Sharing","Partners",
AK1063="Sites strategiques &amp; DataCenter","SST &amp; DC",
AK1063="Exclu","Exclu",
AK1063="SAT","SAT",
AK1063="SPARE-ISSUE","SPARE-ISSUE",
AK1063="Fiber CAmtel","TRANS_FO_CAMTEL",
AK1063="Fiber AOF","Fiber AOF",
AK1063="Projet OCM (HUAWEI)","TRAVAUX-HUAWEI",
AK1063="Projet OCM (NOKIA)","TRAVAUX-NOKIA",
AK1063="ACCESS-ISSUE","ACCESS-ISSUE",
AK1063="Projet OCM (ZTE, NOKIA, autres projets)","TRAVAUX OCM",
AK1063="No root CAuse","No root cause",
AK1063="ODU HS","PDH",
AK1063="IP &amp; VLAN","PDH",
AK1063="Warehouse HUAWEI","SPARE-ISSUE",
AK1063="SPARE-HS","SPARE-ISSUE",
AK1063="Power Telco","BSS",AK1063="no impacts","no impacts"
),"")</f>
        <v>No root cause</v>
      </c>
      <c r="AJ1063" s="56" t="str" cm="1">
        <f t="array" ref="AJ1063">IFERROR(_xlfn.IFS(
AK1063="MPR ISSUE","TX ISSUE",
AK1063="BSS Hardware Issue","RAN ISSUE",
AK1063="Sites strategiques, MLL, Pylone, etc.","ENVTECH",
AK1063="AKTIVCO DEFAUT GE &amp; POWER Cabinet","POWER ISSUE",
AK1063="AKTIVCO Coupure ENEO &amp; Baisse de tension","POWER ISSUE",
AK1063="Coupure ENEO &amp; Baisse de tension","POWER ISSUE",
AK1063="Defaut GE &amp; POWER Cabinet","POWER ISSUE",
AK1063="Sharing","POWER ISSUE",
AK1063="Sites strategiques &amp; DataCenter","POWER ISSUE",
AK1063="Exclu","Exclu",
AK1063="SAT","TX ISSUE",
AK1063="SPARE-ISSUE","SPARE-ISSUE",
AK1063="Fiber CAmtel","TX ISSUE",
AK1063="Fiber AOF","TX ISSUE",
AK1063="Projet OCM (HUAWEI)","TRAVAUX-HUAWEI",
AK1063="Projet OCM (NOKIA)","TRAVAUX -NOKIA",
AK1063="ACCESS-ISSUE","ACCESS-ISSUE",
AK1063="Projet OCM (ZTE, NOKIA, autres projets)","TRAVAUX OCM",
AK1063="No root CAuse","No root cause",
AK1063="ODU HS","TX ISSUE",
AK1063="IP &amp; VLAN","TX ISSUE",
AK1063="Warehouse HUAWEI","SPARE-ISSUE",
AK1063="SPARE-HS","SPARE-ISSUE",
AK1063="Power Telco","RAN ISSUE",AK1063="no impacts","no impacts"
),"")</f>
        <v>No root cause</v>
      </c>
      <c r="AK1063" s="81" t="s">
        <v>5620</v>
      </c>
      <c r="AL1063" s="56" t="str" cm="1">
        <f t="array" ref="AL1063">IFERROR(_xlfn.IFS(
AK1063="MPR ISSUE","ACTIVE",
AK1063="BSS Hardware Issue","ACTIVE",
AK1063="Sites strategiques, MLL, Pylone, etc.","PASSIVE",
AK1063="AKTIVCO DEFAUT GE &amp; POWER Cabinet","PASSIVE",
AK1063="AKTIVCO Coupure ENEO &amp; Baisse de tension","PASSIVE",
AK1063="Coupure ENEO &amp; Baisse de tension","PASSIVE",
AK1063="Defaut GE &amp; POWER Cabinet","PASSIVE",
AK1063="Sharing","PASSIVE",
AK1063="Sites strategiques &amp; DataCenter","PASSIVE",
AK1063="Exclu","Exclu",
AK1063="SAT","ACTIVE",
AK1063="SPARE-ISSUE","SPARE-ISSUE",
AK1063="Fiber CAmtel","ACTIVE",
AK1063="Fiber AOF","ACTIVE",
AK1063="Projet OCM (HUAWEI)","PLANNED WORKS",
AK1063="Projet OCM (NOKIA)","PLANNED WORKS",
AK1063="ACCESS-ISSUE","ACCESS-ISSUE",
AK1063="Projet OCM (ZTE, NOKIA, autres projets)","PLANNED WORKS",
AK1063="No root CAuse","No root cause",
AK1063="ODU HS","ACTIVE",
AK1063="IP &amp; VLAN","ACTIVE",
AK1063="Warehouse HUAWEI","SPARE-ISSUE",
AK1063="SPARE-HS","SPARE-ISSUE",
AK1063="Power Telco","ACTIVE", AK1063="no impacts","no impacts"
),"")</f>
        <v>No root cause</v>
      </c>
      <c r="AM1063" s="108" t="s">
        <v>5537</v>
      </c>
      <c r="AN1063" s="117" t="s">
        <v>5189</v>
      </c>
      <c r="AP1063" s="23" t="s">
        <v>5537</v>
      </c>
      <c r="AQ1063" s="23" t="s">
        <v>5537</v>
      </c>
      <c r="AR1063" s="7"/>
      <c r="AS1063" s="6"/>
      <c r="AT1063" s="7"/>
      <c r="AU1063" s="3" t="s">
        <v>5537</v>
      </c>
      <c r="AV1063" s="24" t="s">
        <v>5537</v>
      </c>
      <c r="AW1063" s="24" t="s">
        <v>5537</v>
      </c>
      <c r="AX1063" s="24" t="s">
        <v>5537</v>
      </c>
      <c r="AY1063" s="24" t="s">
        <v>5537</v>
      </c>
      <c r="AZ1063" s="24" t="s">
        <v>5537</v>
      </c>
      <c r="BA1063" s="24" t="s">
        <v>5537</v>
      </c>
      <c r="BB1063" s="24" t="s">
        <v>5537</v>
      </c>
      <c r="BC1063" s="24" t="s">
        <v>5537</v>
      </c>
      <c r="BD1063" s="24" t="s">
        <v>5537</v>
      </c>
      <c r="BE1063" s="24" t="s">
        <v>5537</v>
      </c>
      <c r="BF1063" s="24" t="s">
        <v>5537</v>
      </c>
      <c r="BG1063" s="24" t="s">
        <v>5537</v>
      </c>
      <c r="BH1063" s="24" t="s">
        <v>5537</v>
      </c>
      <c r="BI1063" s="9" t="s">
        <v>5537</v>
      </c>
      <c r="BJ1063" s="14"/>
      <c r="BK1063" s="14" t="s">
        <v>5537</v>
      </c>
      <c r="BL1063" s="14" t="str">
        <f>_xlfn.XLOOKUP(B1063,'[4]cell downs 18042026 17h'!$B:$B,'[4]cell downs 18042026 17h'!$B:$B,"")</f>
        <v/>
      </c>
      <c r="BM1063" s="14" t="str">
        <f>_xlfn.XLOOKUP(B1063,'[5]Cells Huawei 19042026 15h'!$B:$B,'[5]Cells Huawei 19042026 15h'!$B:$B,"")</f>
        <v/>
      </c>
      <c r="BN1063" s="9" t="str">
        <f>_xlfn.XLOOKUP(B1063,'[6]cells down 19042026 9H40'!$B:$B,'[6]cells down 19042026 9H40'!$B:$B,"")</f>
        <v/>
      </c>
      <c r="BO1063" s="9" t="s">
        <v>5537</v>
      </c>
      <c r="BP1063" s="9" t="s">
        <v>66</v>
      </c>
    </row>
    <row r="1064" spans="1:68" s="9" customFormat="1" x14ac:dyDescent="0.35">
      <c r="A1064" s="1" t="s">
        <v>2887</v>
      </c>
      <c r="B1064" s="8" t="s">
        <v>2888</v>
      </c>
      <c r="C1064" s="3" t="str">
        <f>_xlfn.XLOOKUP(B1064,'[1]daily break down'!$D:$D,'[1]daily break down'!$E:$E,"")</f>
        <v>Garoua</v>
      </c>
      <c r="D1064" s="1" t="s">
        <v>11</v>
      </c>
      <c r="E1064" s="1" t="s">
        <v>12</v>
      </c>
      <c r="F1064" s="3" t="s">
        <v>23</v>
      </c>
      <c r="G1064" s="1" t="s">
        <v>24</v>
      </c>
      <c r="H1064" s="39" t="str">
        <f>_xlfn.XLOOKUP(B1064,[2]CALCULATION!$B:$B,[2]CALCULATION!$H:$H,"")</f>
        <v>Huawei</v>
      </c>
      <c r="I1064" s="34">
        <v>0</v>
      </c>
      <c r="J1064" s="34">
        <v>0</v>
      </c>
      <c r="K1064" s="34">
        <v>4.3281097955957337</v>
      </c>
      <c r="L1064" s="34">
        <v>0</v>
      </c>
      <c r="M1064" s="34">
        <v>0</v>
      </c>
      <c r="N1064" s="34">
        <v>0</v>
      </c>
      <c r="O1064" s="34">
        <v>0</v>
      </c>
      <c r="P1064" s="34">
        <v>0</v>
      </c>
      <c r="Q1064" s="34">
        <v>0</v>
      </c>
      <c r="R1064" s="34">
        <v>0</v>
      </c>
      <c r="S1064" s="109">
        <v>0</v>
      </c>
      <c r="T1064" s="109">
        <f>_xlfn.XLOOKUP(B1064,'[3]Nur des jours'!$B:$B,'[3]Nur des jours'!$U:$U,"")</f>
        <v>0</v>
      </c>
      <c r="U1064" s="109">
        <v>1.9694385231984428</v>
      </c>
      <c r="V1064" s="109">
        <v>0</v>
      </c>
      <c r="W1064" s="109">
        <v>0</v>
      </c>
      <c r="X1064" s="109">
        <v>0</v>
      </c>
      <c r="Y1064" s="109">
        <v>1.6339607000482264</v>
      </c>
      <c r="Z1064" s="109">
        <v>0</v>
      </c>
      <c r="AA1064" s="109">
        <v>0</v>
      </c>
      <c r="AB1064" s="109">
        <v>0</v>
      </c>
      <c r="AC1064" s="109">
        <v>0</v>
      </c>
      <c r="AD1064" s="109">
        <v>0</v>
      </c>
      <c r="AE1064" s="109">
        <v>0</v>
      </c>
      <c r="AF1064" s="109">
        <v>0</v>
      </c>
      <c r="AG1064" s="57" t="str">
        <f>_xlfn.XLOOKUP(B1064,[3]CALCULATION!$B:$B,[3]CALCULATION!$M:$M,"")</f>
        <v>Operationnel</v>
      </c>
      <c r="AH1064" s="57"/>
      <c r="AI1064" s="56" t="str" cm="1">
        <f t="array" ref="AI1064">IFERROR(_xlfn.IFS(
AK1064="MPR ISSUE","PDH",
AK1064="BSS Hardware Issue","BSS",
AK1064="Sites strategiques, MLL, Pylone, etc.","ENVTECH",
AK1064="AKTIVCO DEFAUT GE &amp; POWER Cabinet","AKTIVCO",
AK1064="AKTIVCO Coupure ENEO &amp; Baisse de tension","AKTIVCO GRID ONLY",
AK1064="Coupure ENEO &amp; Baisse de tension","IHS GRID ONLY",
AK1064="Defaut GE &amp; POWER Cabinet","IHS",
AK1064="Sharing","Partners",
AK1064="Sites strategiques &amp; DataCenter","SST &amp; DC",
AK1064="Exclu","Exclu",
AK1064="SAT","SAT",
AK1064="SPARE-ISSUE","SPARE-ISSUE",
AK1064="Fiber CAmtel","TRANS_FO_CAMTEL",
AK1064="Fiber AOF","Fiber AOF",
AK1064="Projet OCM (HUAWEI)","TRAVAUX-HUAWEI",
AK1064="Projet OCM (NOKIA)","TRAVAUX-NOKIA",
AK1064="ACCESS-ISSUE","ACCESS-ISSUE",
AK1064="Projet OCM (ZTE, NOKIA, autres projets)","TRAVAUX OCM",
AK1064="No root CAuse","No root cause",
AK1064="ODU HS","PDH",
AK1064="IP &amp; VLAN","PDH",
AK1064="Warehouse HUAWEI","SPARE-ISSUE",
AK1064="SPARE-HS","SPARE-ISSUE",
AK1064="Power Telco","BSS",AK1064="no impacts","no impacts"
),"")</f>
        <v>No root cause</v>
      </c>
      <c r="AJ1064" s="56" t="str" cm="1">
        <f t="array" ref="AJ1064">IFERROR(_xlfn.IFS(
AK1064="MPR ISSUE","TX ISSUE",
AK1064="BSS Hardware Issue","RAN ISSUE",
AK1064="Sites strategiques, MLL, Pylone, etc.","ENVTECH",
AK1064="AKTIVCO DEFAUT GE &amp; POWER Cabinet","POWER ISSUE",
AK1064="AKTIVCO Coupure ENEO &amp; Baisse de tension","POWER ISSUE",
AK1064="Coupure ENEO &amp; Baisse de tension","POWER ISSUE",
AK1064="Defaut GE &amp; POWER Cabinet","POWER ISSUE",
AK1064="Sharing","POWER ISSUE",
AK1064="Sites strategiques &amp; DataCenter","POWER ISSUE",
AK1064="Exclu","Exclu",
AK1064="SAT","TX ISSUE",
AK1064="SPARE-ISSUE","SPARE-ISSUE",
AK1064="Fiber CAmtel","TX ISSUE",
AK1064="Fiber AOF","TX ISSUE",
AK1064="Projet OCM (HUAWEI)","TRAVAUX-HUAWEI",
AK1064="Projet OCM (NOKIA)","TRAVAUX -NOKIA",
AK1064="ACCESS-ISSUE","ACCESS-ISSUE",
AK1064="Projet OCM (ZTE, NOKIA, autres projets)","TRAVAUX OCM",
AK1064="No root CAuse","No root cause",
AK1064="ODU HS","TX ISSUE",
AK1064="IP &amp; VLAN","TX ISSUE",
AK1064="Warehouse HUAWEI","SPARE-ISSUE",
AK1064="SPARE-HS","SPARE-ISSUE",
AK1064="Power Telco","RAN ISSUE",AK1064="no impacts","no impacts"
),"")</f>
        <v>No root cause</v>
      </c>
      <c r="AK1064" s="81" t="s">
        <v>5620</v>
      </c>
      <c r="AL1064" s="56" t="str" cm="1">
        <f t="array" ref="AL1064">IFERROR(_xlfn.IFS(
AK1064="MPR ISSUE","ACTIVE",
AK1064="BSS Hardware Issue","ACTIVE",
AK1064="Sites strategiques, MLL, Pylone, etc.","PASSIVE",
AK1064="AKTIVCO DEFAUT GE &amp; POWER Cabinet","PASSIVE",
AK1064="AKTIVCO Coupure ENEO &amp; Baisse de tension","PASSIVE",
AK1064="Coupure ENEO &amp; Baisse de tension","PASSIVE",
AK1064="Defaut GE &amp; POWER Cabinet","PASSIVE",
AK1064="Sharing","PASSIVE",
AK1064="Sites strategiques &amp; DataCenter","PASSIVE",
AK1064="Exclu","Exclu",
AK1064="SAT","ACTIVE",
AK1064="SPARE-ISSUE","SPARE-ISSUE",
AK1064="Fiber CAmtel","ACTIVE",
AK1064="Fiber AOF","ACTIVE",
AK1064="Projet OCM (HUAWEI)","PLANNED WORKS",
AK1064="Projet OCM (NOKIA)","PLANNED WORKS",
AK1064="ACCESS-ISSUE","ACCESS-ISSUE",
AK1064="Projet OCM (ZTE, NOKIA, autres projets)","PLANNED WORKS",
AK1064="No root CAuse","No root cause",
AK1064="ODU HS","ACTIVE",
AK1064="IP &amp; VLAN","ACTIVE",
AK1064="Warehouse HUAWEI","SPARE-ISSUE",
AK1064="SPARE-HS","SPARE-ISSUE",
AK1064="Power Telco","ACTIVE", AK1064="no impacts","no impacts"
),"")</f>
        <v>No root cause</v>
      </c>
      <c r="AM1064" s="108" t="s">
        <v>5537</v>
      </c>
      <c r="AN1064" s="117" t="s">
        <v>2888</v>
      </c>
      <c r="AP1064" s="23" t="s">
        <v>5537</v>
      </c>
      <c r="AQ1064" s="23" t="s">
        <v>5537</v>
      </c>
      <c r="AR1064" s="7"/>
      <c r="AS1064" s="6"/>
      <c r="AT1064" s="7"/>
      <c r="AU1064" s="3" t="s">
        <v>5537</v>
      </c>
      <c r="AV1064" s="24" t="s">
        <v>5537</v>
      </c>
      <c r="AW1064" s="24" t="s">
        <v>5537</v>
      </c>
      <c r="AX1064" s="24" t="s">
        <v>5537</v>
      </c>
      <c r="AY1064" s="24" t="s">
        <v>5537</v>
      </c>
      <c r="AZ1064" s="24" t="s">
        <v>5537</v>
      </c>
      <c r="BA1064" s="24" t="s">
        <v>5537</v>
      </c>
      <c r="BB1064" s="24" t="s">
        <v>5537</v>
      </c>
      <c r="BC1064" s="24" t="s">
        <v>5537</v>
      </c>
      <c r="BD1064" s="24" t="s">
        <v>5537</v>
      </c>
      <c r="BE1064" s="24" t="s">
        <v>5537</v>
      </c>
      <c r="BF1064" s="24" t="s">
        <v>5537</v>
      </c>
      <c r="BG1064" s="24" t="s">
        <v>5537</v>
      </c>
      <c r="BH1064" s="24" t="s">
        <v>5537</v>
      </c>
      <c r="BI1064" s="9" t="s">
        <v>5537</v>
      </c>
      <c r="BJ1064" s="14"/>
      <c r="BK1064" s="14" t="s">
        <v>5537</v>
      </c>
      <c r="BL1064" s="14" t="str">
        <f>_xlfn.XLOOKUP(B1064,'[4]cell downs 18042026 17h'!$B:$B,'[4]cell downs 18042026 17h'!$B:$B,"")</f>
        <v/>
      </c>
      <c r="BM1064" s="14" t="str">
        <f>_xlfn.XLOOKUP(B1064,'[5]Cells Huawei 19042026 15h'!$B:$B,'[5]Cells Huawei 19042026 15h'!$B:$B,"")</f>
        <v/>
      </c>
      <c r="BN1064" s="9" t="str">
        <f>_xlfn.XLOOKUP(B1064,'[6]cells down 19042026 9H40'!$B:$B,'[6]cells down 19042026 9H40'!$B:$B,"")</f>
        <v/>
      </c>
      <c r="BO1064" s="9" t="s">
        <v>2888</v>
      </c>
      <c r="BP1064" s="9" t="s">
        <v>12</v>
      </c>
    </row>
    <row r="1065" spans="1:68" s="9" customFormat="1" x14ac:dyDescent="0.35">
      <c r="A1065" s="1" t="s">
        <v>4101</v>
      </c>
      <c r="B1065" s="8" t="s">
        <v>4102</v>
      </c>
      <c r="C1065" s="3" t="str">
        <f>_xlfn.XLOOKUP(B1065,'[1]daily break down'!$D:$D,'[1]daily break down'!$E:$E,"")</f>
        <v>SUD-OUEST</v>
      </c>
      <c r="D1065" s="1" t="s">
        <v>11</v>
      </c>
      <c r="E1065" s="1" t="s">
        <v>12</v>
      </c>
      <c r="F1065" s="3" t="s">
        <v>31</v>
      </c>
      <c r="G1065" s="1" t="s">
        <v>4103</v>
      </c>
      <c r="H1065" s="39" t="str">
        <f>_xlfn.XLOOKUP(B1065,[2]CALCULATION!$B:$B,[2]CALCULATION!$H:$H,"")</f>
        <v>HUAWEI</v>
      </c>
      <c r="I1065" s="34">
        <v>0</v>
      </c>
      <c r="J1065" s="34">
        <v>0</v>
      </c>
      <c r="K1065" s="34">
        <v>0</v>
      </c>
      <c r="L1065" s="34">
        <v>0</v>
      </c>
      <c r="M1065" s="34">
        <v>0</v>
      </c>
      <c r="N1065" s="34">
        <v>0</v>
      </c>
      <c r="O1065" s="34">
        <v>0</v>
      </c>
      <c r="P1065" s="34">
        <v>0</v>
      </c>
      <c r="Q1065" s="34">
        <v>0</v>
      </c>
      <c r="R1065" s="34">
        <v>0</v>
      </c>
      <c r="S1065" s="109">
        <v>0</v>
      </c>
      <c r="T1065" s="109">
        <f>_xlfn.XLOOKUP(B1065,'[3]Nur des jours'!$B:$B,'[3]Nur des jours'!$U:$U,"")</f>
        <v>0</v>
      </c>
      <c r="U1065" s="109">
        <v>0</v>
      </c>
      <c r="V1065" s="109">
        <v>0</v>
      </c>
      <c r="W1065" s="109">
        <v>0</v>
      </c>
      <c r="X1065" s="109">
        <v>1.2647032385648611</v>
      </c>
      <c r="Y1065" s="109">
        <v>1.5681492610570356</v>
      </c>
      <c r="Z1065" s="109">
        <v>0</v>
      </c>
      <c r="AA1065" s="109">
        <v>0</v>
      </c>
      <c r="AB1065" s="109">
        <v>0</v>
      </c>
      <c r="AC1065" s="109">
        <v>0</v>
      </c>
      <c r="AD1065" s="109">
        <v>0</v>
      </c>
      <c r="AE1065" s="109">
        <v>0</v>
      </c>
      <c r="AF1065" s="109">
        <v>0</v>
      </c>
      <c r="AG1065" s="57" t="str">
        <f>_xlfn.XLOOKUP(B1065,[3]CALCULATION!$B:$B,[3]CALCULATION!$M:$M,"")</f>
        <v>Operationnel</v>
      </c>
      <c r="AH1065" s="57"/>
      <c r="AI1065" s="56" t="str" cm="1">
        <f t="array" ref="AI1065">IFERROR(_xlfn.IFS(
AK1065="MPR ISSUE","PDH",
AK1065="BSS Hardware Issue","BSS",
AK1065="Sites strategiques, MLL, Pylone, etc.","ENVTECH",
AK1065="AKTIVCO DEFAUT GE &amp; POWER Cabinet","AKTIVCO",
AK1065="AKTIVCO Coupure ENEO &amp; Baisse de tension","AKTIVCO GRID ONLY",
AK1065="Coupure ENEO &amp; Baisse de tension","IHS GRID ONLY",
AK1065="Defaut GE &amp; POWER Cabinet","IHS",
AK1065="Sharing","Partners",
AK1065="Sites strategiques &amp; DataCenter","SST &amp; DC",
AK1065="Exclu","Exclu",
AK1065="SAT","SAT",
AK1065="SPARE-ISSUE","SPARE-ISSUE",
AK1065="Fiber CAmtel","TRANS_FO_CAMTEL",
AK1065="Fiber AOF","Fiber AOF",
AK1065="Projet OCM (HUAWEI)","TRAVAUX-HUAWEI",
AK1065="Projet OCM (NOKIA)","TRAVAUX-NOKIA",
AK1065="ACCESS-ISSUE","ACCESS-ISSUE",
AK1065="Projet OCM (ZTE, NOKIA, autres projets)","TRAVAUX OCM",
AK1065="No root CAuse","No root cause",
AK1065="ODU HS","PDH",
AK1065="IP &amp; VLAN","PDH",
AK1065="Warehouse HUAWEI","SPARE-ISSUE",
AK1065="SPARE-HS","SPARE-ISSUE",
AK1065="Power Telco","BSS",AK1065="no impacts","no impacts"
),"")</f>
        <v>No root cause</v>
      </c>
      <c r="AJ1065" s="56" t="str" cm="1">
        <f t="array" ref="AJ1065">IFERROR(_xlfn.IFS(
AK1065="MPR ISSUE","TX ISSUE",
AK1065="BSS Hardware Issue","RAN ISSUE",
AK1065="Sites strategiques, MLL, Pylone, etc.","ENVTECH",
AK1065="AKTIVCO DEFAUT GE &amp; POWER Cabinet","POWER ISSUE",
AK1065="AKTIVCO Coupure ENEO &amp; Baisse de tension","POWER ISSUE",
AK1065="Coupure ENEO &amp; Baisse de tension","POWER ISSUE",
AK1065="Defaut GE &amp; POWER Cabinet","POWER ISSUE",
AK1065="Sharing","POWER ISSUE",
AK1065="Sites strategiques &amp; DataCenter","POWER ISSUE",
AK1065="Exclu","Exclu",
AK1065="SAT","TX ISSUE",
AK1065="SPARE-ISSUE","SPARE-ISSUE",
AK1065="Fiber CAmtel","TX ISSUE",
AK1065="Fiber AOF","TX ISSUE",
AK1065="Projet OCM (HUAWEI)","TRAVAUX-HUAWEI",
AK1065="Projet OCM (NOKIA)","TRAVAUX -NOKIA",
AK1065="ACCESS-ISSUE","ACCESS-ISSUE",
AK1065="Projet OCM (ZTE, NOKIA, autres projets)","TRAVAUX OCM",
AK1065="No root CAuse","No root cause",
AK1065="ODU HS","TX ISSUE",
AK1065="IP &amp; VLAN","TX ISSUE",
AK1065="Warehouse HUAWEI","SPARE-ISSUE",
AK1065="SPARE-HS","SPARE-ISSUE",
AK1065="Power Telco","RAN ISSUE",AK1065="no impacts","no impacts"
),"")</f>
        <v>No root cause</v>
      </c>
      <c r="AK1065" s="81" t="s">
        <v>5620</v>
      </c>
      <c r="AL1065" s="56" t="str" cm="1">
        <f t="array" ref="AL1065">IFERROR(_xlfn.IFS(
AK1065="MPR ISSUE","ACTIVE",
AK1065="BSS Hardware Issue","ACTIVE",
AK1065="Sites strategiques, MLL, Pylone, etc.","PASSIVE",
AK1065="AKTIVCO DEFAUT GE &amp; POWER Cabinet","PASSIVE",
AK1065="AKTIVCO Coupure ENEO &amp; Baisse de tension","PASSIVE",
AK1065="Coupure ENEO &amp; Baisse de tension","PASSIVE",
AK1065="Defaut GE &amp; POWER Cabinet","PASSIVE",
AK1065="Sharing","PASSIVE",
AK1065="Sites strategiques &amp; DataCenter","PASSIVE",
AK1065="Exclu","Exclu",
AK1065="SAT","ACTIVE",
AK1065="SPARE-ISSUE","SPARE-ISSUE",
AK1065="Fiber CAmtel","ACTIVE",
AK1065="Fiber AOF","ACTIVE",
AK1065="Projet OCM (HUAWEI)","PLANNED WORKS",
AK1065="Projet OCM (NOKIA)","PLANNED WORKS",
AK1065="ACCESS-ISSUE","ACCESS-ISSUE",
AK1065="Projet OCM (ZTE, NOKIA, autres projets)","PLANNED WORKS",
AK1065="No root CAuse","No root cause",
AK1065="ODU HS","ACTIVE",
AK1065="IP &amp; VLAN","ACTIVE",
AK1065="Warehouse HUAWEI","SPARE-ISSUE",
AK1065="SPARE-HS","SPARE-ISSUE",
AK1065="Power Telco","ACTIVE", AK1065="no impacts","no impacts"
),"")</f>
        <v>No root cause</v>
      </c>
      <c r="AM1065" s="108" t="s">
        <v>5537</v>
      </c>
      <c r="AN1065" s="117" t="s">
        <v>4102</v>
      </c>
      <c r="AP1065" s="23" t="s">
        <v>5537</v>
      </c>
      <c r="AQ1065" s="23" t="s">
        <v>5537</v>
      </c>
      <c r="AR1065" s="7"/>
      <c r="AS1065" s="6"/>
      <c r="AT1065" s="7"/>
      <c r="AU1065" s="3" t="s">
        <v>5537</v>
      </c>
      <c r="AV1065" s="24" t="s">
        <v>5537</v>
      </c>
      <c r="AW1065" s="24" t="s">
        <v>5537</v>
      </c>
      <c r="AX1065" s="24" t="s">
        <v>5537</v>
      </c>
      <c r="AY1065" s="24" t="s">
        <v>5537</v>
      </c>
      <c r="AZ1065" s="24" t="s">
        <v>5537</v>
      </c>
      <c r="BA1065" s="24" t="s">
        <v>5537</v>
      </c>
      <c r="BB1065" s="24" t="s">
        <v>5537</v>
      </c>
      <c r="BC1065" s="24" t="s">
        <v>5537</v>
      </c>
      <c r="BD1065" s="24" t="s">
        <v>5537</v>
      </c>
      <c r="BE1065" s="24" t="s">
        <v>5537</v>
      </c>
      <c r="BF1065" s="24" t="s">
        <v>5537</v>
      </c>
      <c r="BG1065" s="24" t="s">
        <v>5537</v>
      </c>
      <c r="BH1065" s="24" t="s">
        <v>5537</v>
      </c>
      <c r="BI1065" s="9" t="s">
        <v>5537</v>
      </c>
      <c r="BJ1065" s="14"/>
      <c r="BK1065" s="14" t="s">
        <v>5537</v>
      </c>
      <c r="BL1065" s="14" t="str">
        <f>_xlfn.XLOOKUP(B1065,'[4]cell downs 18042026 17h'!$B:$B,'[4]cell downs 18042026 17h'!$B:$B,"")</f>
        <v/>
      </c>
      <c r="BM1065" s="14" t="str">
        <f>_xlfn.XLOOKUP(B1065,'[5]Cells Huawei 19042026 15h'!$B:$B,'[5]Cells Huawei 19042026 15h'!$B:$B,"")</f>
        <v/>
      </c>
      <c r="BN1065" s="9" t="str">
        <f>_xlfn.XLOOKUP(B1065,'[6]cells down 19042026 9H40'!$B:$B,'[6]cells down 19042026 9H40'!$B:$B,"")</f>
        <v/>
      </c>
      <c r="BO1065" s="9" t="s">
        <v>4102</v>
      </c>
      <c r="BP1065" s="9" t="s">
        <v>5537</v>
      </c>
    </row>
    <row r="1066" spans="1:68" s="9" customFormat="1" x14ac:dyDescent="0.35">
      <c r="A1066" s="1" t="s">
        <v>4254</v>
      </c>
      <c r="B1066" s="8" t="s">
        <v>4255</v>
      </c>
      <c r="C1066" s="3" t="str">
        <f>_xlfn.XLOOKUP(B1066,'[1]daily break down'!$D:$D,'[1]daily break down'!$E:$E,"")</f>
        <v>OUEST</v>
      </c>
      <c r="D1066" s="1" t="s">
        <v>21</v>
      </c>
      <c r="E1066" s="1" t="s">
        <v>80</v>
      </c>
      <c r="F1066" s="3" t="s">
        <v>102</v>
      </c>
      <c r="G1066" s="1" t="s">
        <v>4256</v>
      </c>
      <c r="H1066" s="39" t="str">
        <f>_xlfn.XLOOKUP(B1066,[2]CALCULATION!$B:$B,[2]CALCULATION!$H:$H,"")</f>
        <v>HUAWEI</v>
      </c>
      <c r="I1066" s="34">
        <v>0</v>
      </c>
      <c r="J1066" s="34">
        <v>0</v>
      </c>
      <c r="K1066" s="34">
        <v>0</v>
      </c>
      <c r="L1066" s="34">
        <v>0</v>
      </c>
      <c r="M1066" s="34">
        <v>0</v>
      </c>
      <c r="N1066" s="34">
        <v>0</v>
      </c>
      <c r="O1066" s="34">
        <v>0</v>
      </c>
      <c r="P1066" s="34">
        <v>0</v>
      </c>
      <c r="Q1066" s="34">
        <v>0</v>
      </c>
      <c r="R1066" s="34">
        <v>0</v>
      </c>
      <c r="S1066" s="109">
        <v>0</v>
      </c>
      <c r="T1066" s="109">
        <f>_xlfn.XLOOKUP(B1066,'[3]Nur des jours'!$B:$B,'[3]Nur des jours'!$U:$U,"")</f>
        <v>0</v>
      </c>
      <c r="U1066" s="109">
        <v>0</v>
      </c>
      <c r="V1066" s="109">
        <v>8.0257852428281581E-4</v>
      </c>
      <c r="W1066" s="109">
        <v>0</v>
      </c>
      <c r="X1066" s="109">
        <v>0.84500817559990071</v>
      </c>
      <c r="Y1066" s="109">
        <v>1.5416641697557023</v>
      </c>
      <c r="Z1066" s="109">
        <v>0</v>
      </c>
      <c r="AA1066" s="109">
        <v>0</v>
      </c>
      <c r="AB1066" s="109">
        <v>0</v>
      </c>
      <c r="AC1066" s="109">
        <v>0</v>
      </c>
      <c r="AD1066" s="109">
        <v>0</v>
      </c>
      <c r="AE1066" s="109">
        <v>0</v>
      </c>
      <c r="AF1066" s="109">
        <v>0</v>
      </c>
      <c r="AG1066" s="57" t="str">
        <f>_xlfn.XLOOKUP(B1066,[3]CALCULATION!$B:$B,[3]CALCULATION!$M:$M,"")</f>
        <v>Operationnel</v>
      </c>
      <c r="AH1066" s="57"/>
      <c r="AI1066" s="56" t="str" cm="1">
        <f t="array" ref="AI1066">IFERROR(_xlfn.IFS(
AK1066="MPR ISSUE","PDH",
AK1066="BSS Hardware Issue","BSS",
AK1066="Sites strategiques, MLL, Pylone, etc.","ENVTECH",
AK1066="AKTIVCO DEFAUT GE &amp; POWER Cabinet","AKTIVCO",
AK1066="AKTIVCO Coupure ENEO &amp; Baisse de tension","AKTIVCO GRID ONLY",
AK1066="Coupure ENEO &amp; Baisse de tension","IHS GRID ONLY",
AK1066="Defaut GE &amp; POWER Cabinet","IHS",
AK1066="Sharing","Partners",
AK1066="Sites strategiques &amp; DataCenter","SST &amp; DC",
AK1066="Exclu","Exclu",
AK1066="SAT","SAT",
AK1066="SPARE-ISSUE","SPARE-ISSUE",
AK1066="Fiber CAmtel","TRANS_FO_CAMTEL",
AK1066="Fiber AOF","Fiber AOF",
AK1066="Projet OCM (HUAWEI)","TRAVAUX-HUAWEI",
AK1066="Projet OCM (NOKIA)","TRAVAUX-NOKIA",
AK1066="ACCESS-ISSUE","ACCESS-ISSUE",
AK1066="Projet OCM (ZTE, NOKIA, autres projets)","TRAVAUX OCM",
AK1066="No root CAuse","No root cause",
AK1066="ODU HS","PDH",
AK1066="IP &amp; VLAN","PDH",
AK1066="Warehouse HUAWEI","SPARE-ISSUE",
AK1066="SPARE-HS","SPARE-ISSUE",
AK1066="Power Telco","BSS",AK1066="no impacts","no impacts"
),"")</f>
        <v>No root cause</v>
      </c>
      <c r="AJ1066" s="56" t="str" cm="1">
        <f t="array" ref="AJ1066">IFERROR(_xlfn.IFS(
AK1066="MPR ISSUE","TX ISSUE",
AK1066="BSS Hardware Issue","RAN ISSUE",
AK1066="Sites strategiques, MLL, Pylone, etc.","ENVTECH",
AK1066="AKTIVCO DEFAUT GE &amp; POWER Cabinet","POWER ISSUE",
AK1066="AKTIVCO Coupure ENEO &amp; Baisse de tension","POWER ISSUE",
AK1066="Coupure ENEO &amp; Baisse de tension","POWER ISSUE",
AK1066="Defaut GE &amp; POWER Cabinet","POWER ISSUE",
AK1066="Sharing","POWER ISSUE",
AK1066="Sites strategiques &amp; DataCenter","POWER ISSUE",
AK1066="Exclu","Exclu",
AK1066="SAT","TX ISSUE",
AK1066="SPARE-ISSUE","SPARE-ISSUE",
AK1066="Fiber CAmtel","TX ISSUE",
AK1066="Fiber AOF","TX ISSUE",
AK1066="Projet OCM (HUAWEI)","TRAVAUX-HUAWEI",
AK1066="Projet OCM (NOKIA)","TRAVAUX -NOKIA",
AK1066="ACCESS-ISSUE","ACCESS-ISSUE",
AK1066="Projet OCM (ZTE, NOKIA, autres projets)","TRAVAUX OCM",
AK1066="No root CAuse","No root cause",
AK1066="ODU HS","TX ISSUE",
AK1066="IP &amp; VLAN","TX ISSUE",
AK1066="Warehouse HUAWEI","SPARE-ISSUE",
AK1066="SPARE-HS","SPARE-ISSUE",
AK1066="Power Telco","RAN ISSUE",AK1066="no impacts","no impacts"
),"")</f>
        <v>No root cause</v>
      </c>
      <c r="AK1066" s="81" t="s">
        <v>5620</v>
      </c>
      <c r="AL1066" s="56" t="str" cm="1">
        <f t="array" ref="AL1066">IFERROR(_xlfn.IFS(
AK1066="MPR ISSUE","ACTIVE",
AK1066="BSS Hardware Issue","ACTIVE",
AK1066="Sites strategiques, MLL, Pylone, etc.","PASSIVE",
AK1066="AKTIVCO DEFAUT GE &amp; POWER Cabinet","PASSIVE",
AK1066="AKTIVCO Coupure ENEO &amp; Baisse de tension","PASSIVE",
AK1066="Coupure ENEO &amp; Baisse de tension","PASSIVE",
AK1066="Defaut GE &amp; POWER Cabinet","PASSIVE",
AK1066="Sharing","PASSIVE",
AK1066="Sites strategiques &amp; DataCenter","PASSIVE",
AK1066="Exclu","Exclu",
AK1066="SAT","ACTIVE",
AK1066="SPARE-ISSUE","SPARE-ISSUE",
AK1066="Fiber CAmtel","ACTIVE",
AK1066="Fiber AOF","ACTIVE",
AK1066="Projet OCM (HUAWEI)","PLANNED WORKS",
AK1066="Projet OCM (NOKIA)","PLANNED WORKS",
AK1066="ACCESS-ISSUE","ACCESS-ISSUE",
AK1066="Projet OCM (ZTE, NOKIA, autres projets)","PLANNED WORKS",
AK1066="No root CAuse","No root cause",
AK1066="ODU HS","ACTIVE",
AK1066="IP &amp; VLAN","ACTIVE",
AK1066="Warehouse HUAWEI","SPARE-ISSUE",
AK1066="SPARE-HS","SPARE-ISSUE",
AK1066="Power Telco","ACTIVE", AK1066="no impacts","no impacts"
),"")</f>
        <v>No root cause</v>
      </c>
      <c r="AM1066" s="108" t="s">
        <v>5537</v>
      </c>
      <c r="AN1066" s="117" t="s">
        <v>4255</v>
      </c>
      <c r="AP1066" s="23" t="s">
        <v>5537</v>
      </c>
      <c r="AQ1066" s="23" t="s">
        <v>5537</v>
      </c>
      <c r="AR1066" s="7"/>
      <c r="AS1066" s="6"/>
      <c r="AT1066" s="7"/>
      <c r="AU1066" s="3" t="s">
        <v>5537</v>
      </c>
      <c r="AV1066" s="24" t="s">
        <v>5537</v>
      </c>
      <c r="AW1066" s="24" t="s">
        <v>5537</v>
      </c>
      <c r="AX1066" s="24" t="s">
        <v>5537</v>
      </c>
      <c r="AY1066" s="24" t="s">
        <v>5537</v>
      </c>
      <c r="AZ1066" s="24" t="s">
        <v>5537</v>
      </c>
      <c r="BA1066" s="24" t="s">
        <v>5537</v>
      </c>
      <c r="BB1066" s="24" t="s">
        <v>5537</v>
      </c>
      <c r="BC1066" s="24" t="s">
        <v>5537</v>
      </c>
      <c r="BD1066" s="24" t="s">
        <v>5537</v>
      </c>
      <c r="BE1066" s="24" t="s">
        <v>5537</v>
      </c>
      <c r="BF1066" s="24" t="s">
        <v>5537</v>
      </c>
      <c r="BG1066" s="24" t="s">
        <v>5537</v>
      </c>
      <c r="BH1066" s="24" t="s">
        <v>5537</v>
      </c>
      <c r="BI1066" s="9" t="s">
        <v>5537</v>
      </c>
      <c r="BJ1066" s="14"/>
      <c r="BK1066" s="14" t="s">
        <v>5537</v>
      </c>
      <c r="BL1066" s="14" t="str">
        <f>_xlfn.XLOOKUP(B1066,'[4]cell downs 18042026 17h'!$B:$B,'[4]cell downs 18042026 17h'!$B:$B,"")</f>
        <v/>
      </c>
      <c r="BM1066" s="14" t="str">
        <f>_xlfn.XLOOKUP(B1066,'[5]Cells Huawei 19042026 15h'!$B:$B,'[5]Cells Huawei 19042026 15h'!$B:$B,"")</f>
        <v/>
      </c>
      <c r="BN1066" s="9" t="str">
        <f>_xlfn.XLOOKUP(B1066,'[6]cells down 19042026 9H40'!$B:$B,'[6]cells down 19042026 9H40'!$B:$B,"")</f>
        <v/>
      </c>
      <c r="BO1066" s="9" t="s">
        <v>5537</v>
      </c>
      <c r="BP1066" s="9" t="s">
        <v>12</v>
      </c>
    </row>
    <row r="1067" spans="1:68" s="9" customFormat="1" x14ac:dyDescent="0.35">
      <c r="A1067" s="1" t="s">
        <v>1495</v>
      </c>
      <c r="B1067" s="8" t="s">
        <v>1496</v>
      </c>
      <c r="C1067" s="3" t="str">
        <f>_xlfn.XLOOKUP(B1067,'[1]daily break down'!$D:$D,'[1]daily break down'!$E:$E,"")</f>
        <v>NORD-OUEST</v>
      </c>
      <c r="D1067" s="1" t="s">
        <v>21</v>
      </c>
      <c r="E1067" s="1" t="s">
        <v>188</v>
      </c>
      <c r="F1067" s="3" t="s">
        <v>51</v>
      </c>
      <c r="G1067" s="1" t="s">
        <v>1495</v>
      </c>
      <c r="H1067" s="39" t="str">
        <f>_xlfn.XLOOKUP(B1067,[2]CALCULATION!$B:$B,[2]CALCULATION!$H:$H,"")</f>
        <v>Huawei</v>
      </c>
      <c r="I1067" s="34">
        <v>0</v>
      </c>
      <c r="J1067" s="34">
        <v>0</v>
      </c>
      <c r="K1067" s="34">
        <v>0</v>
      </c>
      <c r="L1067" s="34">
        <v>0</v>
      </c>
      <c r="M1067" s="34">
        <v>0</v>
      </c>
      <c r="N1067" s="34">
        <v>0</v>
      </c>
      <c r="O1067" s="34">
        <v>0</v>
      </c>
      <c r="P1067" s="34">
        <v>0</v>
      </c>
      <c r="Q1067" s="34">
        <v>0</v>
      </c>
      <c r="R1067" s="34">
        <v>0</v>
      </c>
      <c r="S1067" s="109">
        <v>0</v>
      </c>
      <c r="T1067" s="109">
        <f>_xlfn.XLOOKUP(B1067,'[3]Nur des jours'!$B:$B,'[3]Nur des jours'!$U:$U,"")</f>
        <v>0</v>
      </c>
      <c r="U1067" s="109">
        <v>0</v>
      </c>
      <c r="V1067" s="109">
        <v>7.8193798814609359</v>
      </c>
      <c r="W1067" s="109">
        <v>0</v>
      </c>
      <c r="X1067" s="109">
        <v>0</v>
      </c>
      <c r="Y1067" s="109">
        <v>1.5169625862861089</v>
      </c>
      <c r="Z1067" s="109">
        <v>0</v>
      </c>
      <c r="AA1067" s="109">
        <v>0</v>
      </c>
      <c r="AB1067" s="109">
        <v>0</v>
      </c>
      <c r="AC1067" s="109">
        <v>0</v>
      </c>
      <c r="AD1067" s="109">
        <v>0</v>
      </c>
      <c r="AE1067" s="109">
        <v>0</v>
      </c>
      <c r="AF1067" s="109">
        <v>0</v>
      </c>
      <c r="AG1067" s="57" t="str">
        <f>_xlfn.XLOOKUP(B1067,[3]CALCULATION!$B:$B,[3]CALCULATION!$M:$M,"")</f>
        <v>Insecurity</v>
      </c>
      <c r="AH1067" s="57"/>
      <c r="AI1067" s="56" t="str" cm="1">
        <f t="array" ref="AI1067">IFERROR(_xlfn.IFS(
AK1067="MPR ISSUE","PDH",
AK1067="BSS Hardware Issue","BSS",
AK1067="Sites strategiques, MLL, Pylone, etc.","ENVTECH",
AK1067="AKTIVCO DEFAUT GE &amp; POWER Cabinet","AKTIVCO",
AK1067="AKTIVCO Coupure ENEO &amp; Baisse de tension","AKTIVCO GRID ONLY",
AK1067="Coupure ENEO &amp; Baisse de tension","IHS GRID ONLY",
AK1067="Defaut GE &amp; POWER Cabinet","IHS",
AK1067="Sharing","Partners",
AK1067="Sites strategiques &amp; DataCenter","SST &amp; DC",
AK1067="Exclu","Exclu",
AK1067="SAT","SAT",
AK1067="SPARE-ISSUE","SPARE-ISSUE",
AK1067="Fiber CAmtel","TRANS_FO_CAMTEL",
AK1067="Fiber AOF","Fiber AOF",
AK1067="Projet OCM (HUAWEI)","TRAVAUX-HUAWEI",
AK1067="Projet OCM (NOKIA)","TRAVAUX-NOKIA",
AK1067="ACCESS-ISSUE","ACCESS-ISSUE",
AK1067="Projet OCM (ZTE, NOKIA, autres projets)","TRAVAUX OCM",
AK1067="No root CAuse","No root cause",
AK1067="ODU HS","PDH",
AK1067="IP &amp; VLAN","PDH",
AK1067="Warehouse HUAWEI","SPARE-ISSUE",
AK1067="SPARE-HS","SPARE-ISSUE",
AK1067="Power Telco","BSS",AK1067="no impacts","no impacts"
),"")</f>
        <v>No root cause</v>
      </c>
      <c r="AJ1067" s="56" t="str" cm="1">
        <f t="array" ref="AJ1067">IFERROR(_xlfn.IFS(
AK1067="MPR ISSUE","TX ISSUE",
AK1067="BSS Hardware Issue","RAN ISSUE",
AK1067="Sites strategiques, MLL, Pylone, etc.","ENVTECH",
AK1067="AKTIVCO DEFAUT GE &amp; POWER Cabinet","POWER ISSUE",
AK1067="AKTIVCO Coupure ENEO &amp; Baisse de tension","POWER ISSUE",
AK1067="Coupure ENEO &amp; Baisse de tension","POWER ISSUE",
AK1067="Defaut GE &amp; POWER Cabinet","POWER ISSUE",
AK1067="Sharing","POWER ISSUE",
AK1067="Sites strategiques &amp; DataCenter","POWER ISSUE",
AK1067="Exclu","Exclu",
AK1067="SAT","TX ISSUE",
AK1067="SPARE-ISSUE","SPARE-ISSUE",
AK1067="Fiber CAmtel","TX ISSUE",
AK1067="Fiber AOF","TX ISSUE",
AK1067="Projet OCM (HUAWEI)","TRAVAUX-HUAWEI",
AK1067="Projet OCM (NOKIA)","TRAVAUX -NOKIA",
AK1067="ACCESS-ISSUE","ACCESS-ISSUE",
AK1067="Projet OCM (ZTE, NOKIA, autres projets)","TRAVAUX OCM",
AK1067="No root CAuse","No root cause",
AK1067="ODU HS","TX ISSUE",
AK1067="IP &amp; VLAN","TX ISSUE",
AK1067="Warehouse HUAWEI","SPARE-ISSUE",
AK1067="SPARE-HS","SPARE-ISSUE",
AK1067="Power Telco","RAN ISSUE",AK1067="no impacts","no impacts"
),"")</f>
        <v>No root cause</v>
      </c>
      <c r="AK1067" s="81" t="s">
        <v>5620</v>
      </c>
      <c r="AL1067" s="56" t="str" cm="1">
        <f t="array" ref="AL1067">IFERROR(_xlfn.IFS(
AK1067="MPR ISSUE","ACTIVE",
AK1067="BSS Hardware Issue","ACTIVE",
AK1067="Sites strategiques, MLL, Pylone, etc.","PASSIVE",
AK1067="AKTIVCO DEFAUT GE &amp; POWER Cabinet","PASSIVE",
AK1067="AKTIVCO Coupure ENEO &amp; Baisse de tension","PASSIVE",
AK1067="Coupure ENEO &amp; Baisse de tension","PASSIVE",
AK1067="Defaut GE &amp; POWER Cabinet","PASSIVE",
AK1067="Sharing","PASSIVE",
AK1067="Sites strategiques &amp; DataCenter","PASSIVE",
AK1067="Exclu","Exclu",
AK1067="SAT","ACTIVE",
AK1067="SPARE-ISSUE","SPARE-ISSUE",
AK1067="Fiber CAmtel","ACTIVE",
AK1067="Fiber AOF","ACTIVE",
AK1067="Projet OCM (HUAWEI)","PLANNED WORKS",
AK1067="Projet OCM (NOKIA)","PLANNED WORKS",
AK1067="ACCESS-ISSUE","ACCESS-ISSUE",
AK1067="Projet OCM (ZTE, NOKIA, autres projets)","PLANNED WORKS",
AK1067="No root CAuse","No root cause",
AK1067="ODU HS","ACTIVE",
AK1067="IP &amp; VLAN","ACTIVE",
AK1067="Warehouse HUAWEI","SPARE-ISSUE",
AK1067="SPARE-HS","SPARE-ISSUE",
AK1067="Power Telco","ACTIVE", AK1067="no impacts","no impacts"
),"")</f>
        <v>No root cause</v>
      </c>
      <c r="AM1067" s="108" t="s">
        <v>5537</v>
      </c>
      <c r="AN1067" s="117" t="s">
        <v>1496</v>
      </c>
      <c r="AP1067" s="23" t="s">
        <v>5537</v>
      </c>
      <c r="AQ1067" s="23" t="s">
        <v>5537</v>
      </c>
      <c r="AR1067" s="7"/>
      <c r="AS1067" s="6"/>
      <c r="AT1067" s="7"/>
      <c r="AU1067" s="3" t="s">
        <v>5537</v>
      </c>
      <c r="AV1067" s="24" t="s">
        <v>5537</v>
      </c>
      <c r="AW1067" s="24" t="s">
        <v>5537</v>
      </c>
      <c r="AX1067" s="24" t="s">
        <v>5537</v>
      </c>
      <c r="AY1067" s="24" t="s">
        <v>5537</v>
      </c>
      <c r="AZ1067" s="24" t="s">
        <v>5537</v>
      </c>
      <c r="BA1067" s="24" t="s">
        <v>5537</v>
      </c>
      <c r="BB1067" s="24" t="s">
        <v>5537</v>
      </c>
      <c r="BC1067" s="24" t="s">
        <v>5537</v>
      </c>
      <c r="BD1067" s="24" t="s">
        <v>5537</v>
      </c>
      <c r="BE1067" s="24" t="s">
        <v>5537</v>
      </c>
      <c r="BF1067" s="24" t="s">
        <v>5537</v>
      </c>
      <c r="BG1067" s="24" t="s">
        <v>5537</v>
      </c>
      <c r="BH1067" s="24" t="s">
        <v>5537</v>
      </c>
      <c r="BI1067" s="9" t="s">
        <v>5537</v>
      </c>
      <c r="BJ1067" s="14"/>
      <c r="BK1067" s="14" t="s">
        <v>5537</v>
      </c>
      <c r="BL1067" s="14" t="str">
        <f>_xlfn.XLOOKUP(B1067,'[4]cell downs 18042026 17h'!$B:$B,'[4]cell downs 18042026 17h'!$B:$B,"")</f>
        <v/>
      </c>
      <c r="BM1067" s="14" t="str">
        <f>_xlfn.XLOOKUP(B1067,'[5]Cells Huawei 19042026 15h'!$B:$B,'[5]Cells Huawei 19042026 15h'!$B:$B,"")</f>
        <v>NRO_037</v>
      </c>
      <c r="BN1067" s="9" t="str">
        <f>_xlfn.XLOOKUP(B1067,'[6]cells down 19042026 9H40'!$B:$B,'[6]cells down 19042026 9H40'!$B:$B,"")</f>
        <v/>
      </c>
      <c r="BO1067" s="9" t="s">
        <v>5537</v>
      </c>
      <c r="BP1067" s="9" t="s">
        <v>12</v>
      </c>
    </row>
    <row r="1068" spans="1:68" s="9" customFormat="1" x14ac:dyDescent="0.35">
      <c r="A1068" s="1" t="s">
        <v>4467</v>
      </c>
      <c r="B1068" s="8" t="s">
        <v>4468</v>
      </c>
      <c r="C1068" s="3" t="str">
        <f>_xlfn.XLOOKUP(B1068,'[1]daily break down'!$D:$D,'[1]daily break down'!$E:$E,"")</f>
        <v>SUD-OUEST</v>
      </c>
      <c r="D1068" s="1" t="s">
        <v>11</v>
      </c>
      <c r="E1068" s="1" t="s">
        <v>12</v>
      </c>
      <c r="F1068" s="3" t="s">
        <v>13</v>
      </c>
      <c r="G1068" s="1" t="s">
        <v>3459</v>
      </c>
      <c r="H1068" s="39" t="str">
        <f>_xlfn.XLOOKUP(B1068,[2]CALCULATION!$B:$B,[2]CALCULATION!$H:$H,"")</f>
        <v>HUAWEI</v>
      </c>
      <c r="I1068" s="34">
        <v>0</v>
      </c>
      <c r="J1068" s="34">
        <v>0</v>
      </c>
      <c r="K1068" s="34">
        <v>0</v>
      </c>
      <c r="L1068" s="34">
        <v>0</v>
      </c>
      <c r="M1068" s="34">
        <v>0</v>
      </c>
      <c r="N1068" s="34">
        <v>0</v>
      </c>
      <c r="O1068" s="34">
        <v>0</v>
      </c>
      <c r="P1068" s="34">
        <v>0</v>
      </c>
      <c r="Q1068" s="34">
        <v>0</v>
      </c>
      <c r="R1068" s="34">
        <v>0</v>
      </c>
      <c r="S1068" s="109">
        <v>0</v>
      </c>
      <c r="T1068" s="109">
        <f>_xlfn.XLOOKUP(B1068,'[3]Nur des jours'!$B:$B,'[3]Nur des jours'!$U:$U,"")</f>
        <v>0</v>
      </c>
      <c r="U1068" s="109">
        <v>0</v>
      </c>
      <c r="V1068" s="109">
        <v>0.50170075306834683</v>
      </c>
      <c r="W1068" s="109">
        <v>0</v>
      </c>
      <c r="X1068" s="109">
        <v>0.4451457197238845</v>
      </c>
      <c r="Y1068" s="109">
        <v>1.2484911523743487</v>
      </c>
      <c r="Z1068" s="109">
        <v>0</v>
      </c>
      <c r="AA1068" s="109">
        <v>0</v>
      </c>
      <c r="AB1068" s="109">
        <v>0</v>
      </c>
      <c r="AC1068" s="109">
        <v>0</v>
      </c>
      <c r="AD1068" s="109">
        <v>0</v>
      </c>
      <c r="AE1068" s="109">
        <v>0</v>
      </c>
      <c r="AF1068" s="109">
        <v>0</v>
      </c>
      <c r="AG1068" s="57" t="str">
        <f>_xlfn.XLOOKUP(B1068,[3]CALCULATION!$B:$B,[3]CALCULATION!$M:$M,"")</f>
        <v>Insecurity</v>
      </c>
      <c r="AH1068" s="57"/>
      <c r="AI1068" s="56" t="str" cm="1">
        <f t="array" ref="AI1068">IFERROR(_xlfn.IFS(
AK1068="MPR ISSUE","PDH",
AK1068="BSS Hardware Issue","BSS",
AK1068="Sites strategiques, MLL, Pylone, etc.","ENVTECH",
AK1068="AKTIVCO DEFAUT GE &amp; POWER Cabinet","AKTIVCO",
AK1068="AKTIVCO Coupure ENEO &amp; Baisse de tension","AKTIVCO GRID ONLY",
AK1068="Coupure ENEO &amp; Baisse de tension","IHS GRID ONLY",
AK1068="Defaut GE &amp; POWER Cabinet","IHS",
AK1068="Sharing","Partners",
AK1068="Sites strategiques &amp; DataCenter","SST &amp; DC",
AK1068="Exclu","Exclu",
AK1068="SAT","SAT",
AK1068="SPARE-ISSUE","SPARE-ISSUE",
AK1068="Fiber CAmtel","TRANS_FO_CAMTEL",
AK1068="Fiber AOF","Fiber AOF",
AK1068="Projet OCM (HUAWEI)","TRAVAUX-HUAWEI",
AK1068="Projet OCM (NOKIA)","TRAVAUX-NOKIA",
AK1068="ACCESS-ISSUE","ACCESS-ISSUE",
AK1068="Projet OCM (ZTE, NOKIA, autres projets)","TRAVAUX OCM",
AK1068="No root CAuse","No root cause",
AK1068="ODU HS","PDH",
AK1068="IP &amp; VLAN","PDH",
AK1068="Warehouse HUAWEI","SPARE-ISSUE",
AK1068="SPARE-HS","SPARE-ISSUE",
AK1068="Power Telco","BSS",AK1068="no impacts","no impacts"
),"")</f>
        <v>No root cause</v>
      </c>
      <c r="AJ1068" s="56" t="str" cm="1">
        <f t="array" ref="AJ1068">IFERROR(_xlfn.IFS(
AK1068="MPR ISSUE","TX ISSUE",
AK1068="BSS Hardware Issue","RAN ISSUE",
AK1068="Sites strategiques, MLL, Pylone, etc.","ENVTECH",
AK1068="AKTIVCO DEFAUT GE &amp; POWER Cabinet","POWER ISSUE",
AK1068="AKTIVCO Coupure ENEO &amp; Baisse de tension","POWER ISSUE",
AK1068="Coupure ENEO &amp; Baisse de tension","POWER ISSUE",
AK1068="Defaut GE &amp; POWER Cabinet","POWER ISSUE",
AK1068="Sharing","POWER ISSUE",
AK1068="Sites strategiques &amp; DataCenter","POWER ISSUE",
AK1068="Exclu","Exclu",
AK1068="SAT","TX ISSUE",
AK1068="SPARE-ISSUE","SPARE-ISSUE",
AK1068="Fiber CAmtel","TX ISSUE",
AK1068="Fiber AOF","TX ISSUE",
AK1068="Projet OCM (HUAWEI)","TRAVAUX-HUAWEI",
AK1068="Projet OCM (NOKIA)","TRAVAUX -NOKIA",
AK1068="ACCESS-ISSUE","ACCESS-ISSUE",
AK1068="Projet OCM (ZTE, NOKIA, autres projets)","TRAVAUX OCM",
AK1068="No root CAuse","No root cause",
AK1068="ODU HS","TX ISSUE",
AK1068="IP &amp; VLAN","TX ISSUE",
AK1068="Warehouse HUAWEI","SPARE-ISSUE",
AK1068="SPARE-HS","SPARE-ISSUE",
AK1068="Power Telco","RAN ISSUE",AK1068="no impacts","no impacts"
),"")</f>
        <v>No root cause</v>
      </c>
      <c r="AK1068" s="81" t="s">
        <v>5620</v>
      </c>
      <c r="AL1068" s="56" t="str" cm="1">
        <f t="array" ref="AL1068">IFERROR(_xlfn.IFS(
AK1068="MPR ISSUE","ACTIVE",
AK1068="BSS Hardware Issue","ACTIVE",
AK1068="Sites strategiques, MLL, Pylone, etc.","PASSIVE",
AK1068="AKTIVCO DEFAUT GE &amp; POWER Cabinet","PASSIVE",
AK1068="AKTIVCO Coupure ENEO &amp; Baisse de tension","PASSIVE",
AK1068="Coupure ENEO &amp; Baisse de tension","PASSIVE",
AK1068="Defaut GE &amp; POWER Cabinet","PASSIVE",
AK1068="Sharing","PASSIVE",
AK1068="Sites strategiques &amp; DataCenter","PASSIVE",
AK1068="Exclu","Exclu",
AK1068="SAT","ACTIVE",
AK1068="SPARE-ISSUE","SPARE-ISSUE",
AK1068="Fiber CAmtel","ACTIVE",
AK1068="Fiber AOF","ACTIVE",
AK1068="Projet OCM (HUAWEI)","PLANNED WORKS",
AK1068="Projet OCM (NOKIA)","PLANNED WORKS",
AK1068="ACCESS-ISSUE","ACCESS-ISSUE",
AK1068="Projet OCM (ZTE, NOKIA, autres projets)","PLANNED WORKS",
AK1068="No root CAuse","No root cause",
AK1068="ODU HS","ACTIVE",
AK1068="IP &amp; VLAN","ACTIVE",
AK1068="Warehouse HUAWEI","SPARE-ISSUE",
AK1068="SPARE-HS","SPARE-ISSUE",
AK1068="Power Telco","ACTIVE", AK1068="no impacts","no impacts"
),"")</f>
        <v>No root cause</v>
      </c>
      <c r="AM1068" s="108" t="s">
        <v>5537</v>
      </c>
      <c r="AN1068" s="117" t="s">
        <v>4468</v>
      </c>
      <c r="AP1068" s="23" t="s">
        <v>5537</v>
      </c>
      <c r="AQ1068" s="23" t="s">
        <v>5537</v>
      </c>
      <c r="AR1068" s="7"/>
      <c r="AS1068" s="6"/>
      <c r="AT1068" s="7"/>
      <c r="AU1068" s="3" t="s">
        <v>5537</v>
      </c>
      <c r="AV1068" s="24" t="s">
        <v>5537</v>
      </c>
      <c r="AW1068" s="24" t="s">
        <v>5537</v>
      </c>
      <c r="AX1068" s="24" t="s">
        <v>5537</v>
      </c>
      <c r="AY1068" s="24" t="s">
        <v>5537</v>
      </c>
      <c r="AZ1068" s="24" t="s">
        <v>5537</v>
      </c>
      <c r="BA1068" s="24" t="s">
        <v>5537</v>
      </c>
      <c r="BB1068" s="24" t="s">
        <v>5537</v>
      </c>
      <c r="BC1068" s="24" t="s">
        <v>5537</v>
      </c>
      <c r="BD1068" s="24" t="s">
        <v>5537</v>
      </c>
      <c r="BE1068" s="24" t="s">
        <v>5537</v>
      </c>
      <c r="BF1068" s="24" t="s">
        <v>5537</v>
      </c>
      <c r="BG1068" s="24" t="s">
        <v>5537</v>
      </c>
      <c r="BH1068" s="24" t="s">
        <v>5537</v>
      </c>
      <c r="BI1068" s="9" t="s">
        <v>5537</v>
      </c>
      <c r="BJ1068" s="14"/>
      <c r="BK1068" s="14" t="s">
        <v>5537</v>
      </c>
      <c r="BL1068" s="14" t="str">
        <f>_xlfn.XLOOKUP(B1068,'[4]cell downs 18042026 17h'!$B:$B,'[4]cell downs 18042026 17h'!$B:$B,"")</f>
        <v/>
      </c>
      <c r="BM1068" s="14" t="str">
        <f>_xlfn.XLOOKUP(B1068,'[5]Cells Huawei 19042026 15h'!$B:$B,'[5]Cells Huawei 19042026 15h'!$B:$B,"")</f>
        <v/>
      </c>
      <c r="BN1068" s="9" t="str">
        <f>_xlfn.XLOOKUP(B1068,'[6]cells down 19042026 9H40'!$B:$B,'[6]cells down 19042026 9H40'!$B:$B,"")</f>
        <v/>
      </c>
      <c r="BO1068" s="9" t="s">
        <v>4468</v>
      </c>
      <c r="BP1068" s="9" t="s">
        <v>5537</v>
      </c>
    </row>
    <row r="1069" spans="1:68" s="9" customFormat="1" x14ac:dyDescent="0.35">
      <c r="A1069" s="1" t="s">
        <v>2313</v>
      </c>
      <c r="B1069" s="8" t="s">
        <v>2314</v>
      </c>
      <c r="C1069" s="3" t="str">
        <f>_xlfn.XLOOKUP(B1069,'[1]daily break down'!$D:$D,'[1]daily break down'!$E:$E,"")</f>
        <v>Yaounde</v>
      </c>
      <c r="D1069" s="1" t="s">
        <v>11</v>
      </c>
      <c r="E1069" s="1" t="s">
        <v>145</v>
      </c>
      <c r="F1069" s="3" t="s">
        <v>37</v>
      </c>
      <c r="G1069" s="1" t="s">
        <v>38</v>
      </c>
      <c r="H1069" s="41" t="str">
        <f>_xlfn.XLOOKUP(B1069,[2]CALCULATION!$B:$B,[2]CALCULATION!$H:$H,"")</f>
        <v>ZTE</v>
      </c>
      <c r="I1069" s="34">
        <v>0</v>
      </c>
      <c r="J1069" s="34">
        <v>0</v>
      </c>
      <c r="K1069" s="34">
        <v>0</v>
      </c>
      <c r="L1069" s="34">
        <v>0</v>
      </c>
      <c r="M1069" s="34">
        <v>0</v>
      </c>
      <c r="N1069" s="34">
        <v>0</v>
      </c>
      <c r="O1069" s="34">
        <v>0</v>
      </c>
      <c r="P1069" s="34">
        <v>0</v>
      </c>
      <c r="Q1069" s="34">
        <v>0</v>
      </c>
      <c r="R1069" s="34">
        <v>0</v>
      </c>
      <c r="S1069" s="109">
        <v>0</v>
      </c>
      <c r="T1069" s="109">
        <f>_xlfn.XLOOKUP(B1069,'[3]Nur des jours'!$B:$B,'[3]Nur des jours'!$U:$U,"")</f>
        <v>3.8596892986676479</v>
      </c>
      <c r="U1069" s="109">
        <v>0</v>
      </c>
      <c r="V1069" s="109">
        <v>8.4003218874934685E-2</v>
      </c>
      <c r="W1069" s="109">
        <v>3.8596892986676479</v>
      </c>
      <c r="X1069" s="109">
        <v>0.20569195823452691</v>
      </c>
      <c r="Y1069" s="109">
        <v>1.2409469142460896</v>
      </c>
      <c r="Z1069" s="109">
        <v>0</v>
      </c>
      <c r="AA1069" s="109">
        <v>0</v>
      </c>
      <c r="AB1069" s="109">
        <v>0</v>
      </c>
      <c r="AC1069" s="109">
        <v>0</v>
      </c>
      <c r="AD1069" s="109">
        <v>0</v>
      </c>
      <c r="AE1069" s="109">
        <v>0</v>
      </c>
      <c r="AF1069" s="109">
        <v>0</v>
      </c>
      <c r="AG1069" s="57" t="str">
        <f>_xlfn.XLOOKUP(B1069,[3]CALCULATION!$B:$B,[3]CALCULATION!$M:$M,"")</f>
        <v>Operationnel</v>
      </c>
      <c r="AH1069" s="57"/>
      <c r="AI1069" s="56" t="str" cm="1">
        <f t="array" ref="AI1069">IFERROR(_xlfn.IFS(
AK1069="MPR ISSUE","PDH",
AK1069="BSS Hardware Issue","BSS",
AK1069="Sites strategiques, MLL, Pylone, etc.","ENVTECH",
AK1069="AKTIVCO DEFAUT GE &amp; POWER Cabinet","AKTIVCO",
AK1069="AKTIVCO Coupure ENEO &amp; Baisse de tension","AKTIVCO GRID ONLY",
AK1069="Coupure ENEO &amp; Baisse de tension","IHS GRID ONLY",
AK1069="Defaut GE &amp; POWER Cabinet","IHS",
AK1069="Sharing","Partners",
AK1069="Sites strategiques &amp; DataCenter","SST &amp; DC",
AK1069="Exclu","Exclu",
AK1069="SAT","SAT",
AK1069="SPARE-ISSUE","SPARE-ISSUE",
AK1069="Fiber CAmtel","TRANS_FO_CAMTEL",
AK1069="Fiber AOF","Fiber AOF",
AK1069="Projet OCM (HUAWEI)","TRAVAUX-HUAWEI",
AK1069="Projet OCM (NOKIA)","TRAVAUX-NOKIA",
AK1069="ACCESS-ISSUE","ACCESS-ISSUE",
AK1069="Projet OCM (ZTE, NOKIA, autres projets)","TRAVAUX OCM",
AK1069="No root CAuse","No root cause",
AK1069="ODU HS","PDH",
AK1069="IP &amp; VLAN","PDH",
AK1069="Warehouse HUAWEI","SPARE-ISSUE",
AK1069="SPARE-HS","SPARE-ISSUE",
AK1069="Power Telco","BSS",AK1069="no impacts","no impacts"
),"")</f>
        <v>No root cause</v>
      </c>
      <c r="AJ1069" s="56" t="str" cm="1">
        <f t="array" ref="AJ1069">IFERROR(_xlfn.IFS(
AK1069="MPR ISSUE","TX ISSUE",
AK1069="BSS Hardware Issue","RAN ISSUE",
AK1069="Sites strategiques, MLL, Pylone, etc.","ENVTECH",
AK1069="AKTIVCO DEFAUT GE &amp; POWER Cabinet","POWER ISSUE",
AK1069="AKTIVCO Coupure ENEO &amp; Baisse de tension","POWER ISSUE",
AK1069="Coupure ENEO &amp; Baisse de tension","POWER ISSUE",
AK1069="Defaut GE &amp; POWER Cabinet","POWER ISSUE",
AK1069="Sharing","POWER ISSUE",
AK1069="Sites strategiques &amp; DataCenter","POWER ISSUE",
AK1069="Exclu","Exclu",
AK1069="SAT","TX ISSUE",
AK1069="SPARE-ISSUE","SPARE-ISSUE",
AK1069="Fiber CAmtel","TX ISSUE",
AK1069="Fiber AOF","TX ISSUE",
AK1069="Projet OCM (HUAWEI)","TRAVAUX-HUAWEI",
AK1069="Projet OCM (NOKIA)","TRAVAUX -NOKIA",
AK1069="ACCESS-ISSUE","ACCESS-ISSUE",
AK1069="Projet OCM (ZTE, NOKIA, autres projets)","TRAVAUX OCM",
AK1069="No root CAuse","No root cause",
AK1069="ODU HS","TX ISSUE",
AK1069="IP &amp; VLAN","TX ISSUE",
AK1069="Warehouse HUAWEI","SPARE-ISSUE",
AK1069="SPARE-HS","SPARE-ISSUE",
AK1069="Power Telco","RAN ISSUE",AK1069="no impacts","no impacts"
),"")</f>
        <v>No root cause</v>
      </c>
      <c r="AK1069" s="81" t="s">
        <v>5620</v>
      </c>
      <c r="AL1069" s="56" t="str" cm="1">
        <f t="array" ref="AL1069">IFERROR(_xlfn.IFS(
AK1069="MPR ISSUE","ACTIVE",
AK1069="BSS Hardware Issue","ACTIVE",
AK1069="Sites strategiques, MLL, Pylone, etc.","PASSIVE",
AK1069="AKTIVCO DEFAUT GE &amp; POWER Cabinet","PASSIVE",
AK1069="AKTIVCO Coupure ENEO &amp; Baisse de tension","PASSIVE",
AK1069="Coupure ENEO &amp; Baisse de tension","PASSIVE",
AK1069="Defaut GE &amp; POWER Cabinet","PASSIVE",
AK1069="Sharing","PASSIVE",
AK1069="Sites strategiques &amp; DataCenter","PASSIVE",
AK1069="Exclu","Exclu",
AK1069="SAT","ACTIVE",
AK1069="SPARE-ISSUE","SPARE-ISSUE",
AK1069="Fiber CAmtel","ACTIVE",
AK1069="Fiber AOF","ACTIVE",
AK1069="Projet OCM (HUAWEI)","PLANNED WORKS",
AK1069="Projet OCM (NOKIA)","PLANNED WORKS",
AK1069="ACCESS-ISSUE","ACCESS-ISSUE",
AK1069="Projet OCM (ZTE, NOKIA, autres projets)","PLANNED WORKS",
AK1069="No root CAuse","No root cause",
AK1069="ODU HS","ACTIVE",
AK1069="IP &amp; VLAN","ACTIVE",
AK1069="Warehouse HUAWEI","SPARE-ISSUE",
AK1069="SPARE-HS","SPARE-ISSUE",
AK1069="Power Telco","ACTIVE", AK1069="no impacts","no impacts"
),"")</f>
        <v>No root cause</v>
      </c>
      <c r="AM1069" s="108" t="s">
        <v>5537</v>
      </c>
      <c r="AN1069" s="117" t="s">
        <v>2314</v>
      </c>
      <c r="AP1069" s="23" t="s">
        <v>5537</v>
      </c>
      <c r="AQ1069" s="23" t="s">
        <v>5537</v>
      </c>
      <c r="AR1069" s="7"/>
      <c r="AS1069" s="6"/>
      <c r="AT1069" s="7"/>
      <c r="AU1069" s="3" t="s">
        <v>5537</v>
      </c>
      <c r="AV1069" s="24" t="s">
        <v>5537</v>
      </c>
      <c r="AW1069" s="24" t="s">
        <v>5537</v>
      </c>
      <c r="AX1069" s="24" t="s">
        <v>5537</v>
      </c>
      <c r="AY1069" s="24" t="s">
        <v>5537</v>
      </c>
      <c r="AZ1069" s="24" t="s">
        <v>5537</v>
      </c>
      <c r="BA1069" s="24" t="s">
        <v>5537</v>
      </c>
      <c r="BB1069" s="24" t="s">
        <v>5537</v>
      </c>
      <c r="BC1069" s="24" t="s">
        <v>5537</v>
      </c>
      <c r="BD1069" s="24" t="s">
        <v>5537</v>
      </c>
      <c r="BE1069" s="24" t="s">
        <v>5537</v>
      </c>
      <c r="BF1069" s="24" t="s">
        <v>5537</v>
      </c>
      <c r="BG1069" s="24" t="s">
        <v>5537</v>
      </c>
      <c r="BH1069" s="24" t="s">
        <v>5537</v>
      </c>
      <c r="BI1069" s="9" t="s">
        <v>5537</v>
      </c>
      <c r="BJ1069" s="14"/>
      <c r="BK1069" s="14" t="s">
        <v>5537</v>
      </c>
      <c r="BL1069" s="14" t="str">
        <f>_xlfn.XLOOKUP(B1069,'[4]cell downs 18042026 17h'!$B:$B,'[4]cell downs 18042026 17h'!$B:$B,"")</f>
        <v/>
      </c>
      <c r="BM1069" s="14" t="str">
        <f>_xlfn.XLOOKUP(B1069,'[5]Cells Huawei 19042026 15h'!$B:$B,'[5]Cells Huawei 19042026 15h'!$B:$B,"")</f>
        <v/>
      </c>
      <c r="BN1069" s="9" t="str">
        <f>_xlfn.XLOOKUP(B1069,'[6]cells down 19042026 9H40'!$B:$B,'[6]cells down 19042026 9H40'!$B:$B,"")</f>
        <v/>
      </c>
      <c r="BO1069" s="9" t="s">
        <v>2314</v>
      </c>
      <c r="BP1069" s="9" t="s">
        <v>12</v>
      </c>
    </row>
    <row r="1070" spans="1:68" s="9" customFormat="1" x14ac:dyDescent="0.35">
      <c r="A1070" s="1" t="s">
        <v>4212</v>
      </c>
      <c r="B1070" s="8" t="s">
        <v>4213</v>
      </c>
      <c r="C1070" s="3" t="str">
        <f>_xlfn.XLOOKUP(B1070,'[1]daily break down'!$D:$D,'[1]daily break down'!$E:$E,"")</f>
        <v>OUEST</v>
      </c>
      <c r="D1070" s="1" t="s">
        <v>21</v>
      </c>
      <c r="E1070" s="1" t="s">
        <v>122</v>
      </c>
      <c r="F1070" s="3" t="s">
        <v>102</v>
      </c>
      <c r="G1070" s="1" t="s">
        <v>4212</v>
      </c>
      <c r="H1070" s="39" t="str">
        <f>_xlfn.XLOOKUP(B1070,[2]CALCULATION!$B:$B,[2]CALCULATION!$H:$H,"")</f>
        <v>HUAWEI</v>
      </c>
      <c r="I1070" s="34">
        <v>0</v>
      </c>
      <c r="J1070" s="34">
        <v>0</v>
      </c>
      <c r="K1070" s="34">
        <v>0</v>
      </c>
      <c r="L1070" s="34">
        <v>0</v>
      </c>
      <c r="M1070" s="34">
        <v>0</v>
      </c>
      <c r="N1070" s="34">
        <v>0</v>
      </c>
      <c r="O1070" s="34">
        <v>0</v>
      </c>
      <c r="P1070" s="34">
        <v>0</v>
      </c>
      <c r="Q1070" s="34">
        <v>0</v>
      </c>
      <c r="R1070" s="34">
        <v>0</v>
      </c>
      <c r="S1070" s="109">
        <v>0</v>
      </c>
      <c r="T1070" s="109">
        <f>_xlfn.XLOOKUP(B1070,'[3]Nur des jours'!$B:$B,'[3]Nur des jours'!$U:$U,"")</f>
        <v>0</v>
      </c>
      <c r="U1070" s="109">
        <v>0</v>
      </c>
      <c r="V1070" s="109">
        <v>0</v>
      </c>
      <c r="W1070" s="109">
        <v>0.17442706594413199</v>
      </c>
      <c r="X1070" s="109">
        <v>0</v>
      </c>
      <c r="Y1070" s="109">
        <v>1.2314764876595525</v>
      </c>
      <c r="Z1070" s="109">
        <v>0</v>
      </c>
      <c r="AA1070" s="109">
        <v>0</v>
      </c>
      <c r="AB1070" s="109">
        <v>0</v>
      </c>
      <c r="AC1070" s="109">
        <v>0</v>
      </c>
      <c r="AD1070" s="109">
        <v>0</v>
      </c>
      <c r="AE1070" s="109">
        <v>0</v>
      </c>
      <c r="AF1070" s="109">
        <v>0</v>
      </c>
      <c r="AG1070" s="57" t="str">
        <f>_xlfn.XLOOKUP(B1070,[3]CALCULATION!$B:$B,[3]CALCULATION!$M:$M,"")</f>
        <v>Operationnel</v>
      </c>
      <c r="AH1070" s="57"/>
      <c r="AI1070" s="56" t="str" cm="1">
        <f t="array" ref="AI1070">IFERROR(_xlfn.IFS(
AK1070="MPR ISSUE","PDH",
AK1070="BSS Hardware Issue","BSS",
AK1070="Sites strategiques, MLL, Pylone, etc.","ENVTECH",
AK1070="AKTIVCO DEFAUT GE &amp; POWER Cabinet","AKTIVCO",
AK1070="AKTIVCO Coupure ENEO &amp; Baisse de tension","AKTIVCO GRID ONLY",
AK1070="Coupure ENEO &amp; Baisse de tension","IHS GRID ONLY",
AK1070="Defaut GE &amp; POWER Cabinet","IHS",
AK1070="Sharing","Partners",
AK1070="Sites strategiques &amp; DataCenter","SST &amp; DC",
AK1070="Exclu","Exclu",
AK1070="SAT","SAT",
AK1070="SPARE-ISSUE","SPARE-ISSUE",
AK1070="Fiber CAmtel","TRANS_FO_CAMTEL",
AK1070="Fiber AOF","Fiber AOF",
AK1070="Projet OCM (HUAWEI)","TRAVAUX-HUAWEI",
AK1070="Projet OCM (NOKIA)","TRAVAUX-NOKIA",
AK1070="ACCESS-ISSUE","ACCESS-ISSUE",
AK1070="Projet OCM (ZTE, NOKIA, autres projets)","TRAVAUX OCM",
AK1070="No root CAuse","No root cause",
AK1070="ODU HS","PDH",
AK1070="IP &amp; VLAN","PDH",
AK1070="Warehouse HUAWEI","SPARE-ISSUE",
AK1070="SPARE-HS","SPARE-ISSUE",
AK1070="Power Telco","BSS",AK1070="no impacts","no impacts"
),"")</f>
        <v>No root cause</v>
      </c>
      <c r="AJ1070" s="56" t="str" cm="1">
        <f t="array" ref="AJ1070">IFERROR(_xlfn.IFS(
AK1070="MPR ISSUE","TX ISSUE",
AK1070="BSS Hardware Issue","RAN ISSUE",
AK1070="Sites strategiques, MLL, Pylone, etc.","ENVTECH",
AK1070="AKTIVCO DEFAUT GE &amp; POWER Cabinet","POWER ISSUE",
AK1070="AKTIVCO Coupure ENEO &amp; Baisse de tension","POWER ISSUE",
AK1070="Coupure ENEO &amp; Baisse de tension","POWER ISSUE",
AK1070="Defaut GE &amp; POWER Cabinet","POWER ISSUE",
AK1070="Sharing","POWER ISSUE",
AK1070="Sites strategiques &amp; DataCenter","POWER ISSUE",
AK1070="Exclu","Exclu",
AK1070="SAT","TX ISSUE",
AK1070="SPARE-ISSUE","SPARE-ISSUE",
AK1070="Fiber CAmtel","TX ISSUE",
AK1070="Fiber AOF","TX ISSUE",
AK1070="Projet OCM (HUAWEI)","TRAVAUX-HUAWEI",
AK1070="Projet OCM (NOKIA)","TRAVAUX -NOKIA",
AK1070="ACCESS-ISSUE","ACCESS-ISSUE",
AK1070="Projet OCM (ZTE, NOKIA, autres projets)","TRAVAUX OCM",
AK1070="No root CAuse","No root cause",
AK1070="ODU HS","TX ISSUE",
AK1070="IP &amp; VLAN","TX ISSUE",
AK1070="Warehouse HUAWEI","SPARE-ISSUE",
AK1070="SPARE-HS","SPARE-ISSUE",
AK1070="Power Telco","RAN ISSUE",AK1070="no impacts","no impacts"
),"")</f>
        <v>No root cause</v>
      </c>
      <c r="AK1070" s="81" t="s">
        <v>5620</v>
      </c>
      <c r="AL1070" s="56" t="str" cm="1">
        <f t="array" ref="AL1070">IFERROR(_xlfn.IFS(
AK1070="MPR ISSUE","ACTIVE",
AK1070="BSS Hardware Issue","ACTIVE",
AK1070="Sites strategiques, MLL, Pylone, etc.","PASSIVE",
AK1070="AKTIVCO DEFAUT GE &amp; POWER Cabinet","PASSIVE",
AK1070="AKTIVCO Coupure ENEO &amp; Baisse de tension","PASSIVE",
AK1070="Coupure ENEO &amp; Baisse de tension","PASSIVE",
AK1070="Defaut GE &amp; POWER Cabinet","PASSIVE",
AK1070="Sharing","PASSIVE",
AK1070="Sites strategiques &amp; DataCenter","PASSIVE",
AK1070="Exclu","Exclu",
AK1070="SAT","ACTIVE",
AK1070="SPARE-ISSUE","SPARE-ISSUE",
AK1070="Fiber CAmtel","ACTIVE",
AK1070="Fiber AOF","ACTIVE",
AK1070="Projet OCM (HUAWEI)","PLANNED WORKS",
AK1070="Projet OCM (NOKIA)","PLANNED WORKS",
AK1070="ACCESS-ISSUE","ACCESS-ISSUE",
AK1070="Projet OCM (ZTE, NOKIA, autres projets)","PLANNED WORKS",
AK1070="No root CAuse","No root cause",
AK1070="ODU HS","ACTIVE",
AK1070="IP &amp; VLAN","ACTIVE",
AK1070="Warehouse HUAWEI","SPARE-ISSUE",
AK1070="SPARE-HS","SPARE-ISSUE",
AK1070="Power Telco","ACTIVE", AK1070="no impacts","no impacts"
),"")</f>
        <v>No root cause</v>
      </c>
      <c r="AM1070" s="108" t="s">
        <v>5537</v>
      </c>
      <c r="AN1070" s="117" t="s">
        <v>4213</v>
      </c>
      <c r="AP1070" s="23" t="s">
        <v>5537</v>
      </c>
      <c r="AQ1070" s="23" t="s">
        <v>5537</v>
      </c>
      <c r="AR1070" s="7"/>
      <c r="AS1070" s="6"/>
      <c r="AT1070" s="7"/>
      <c r="AU1070" s="3" t="s">
        <v>5537</v>
      </c>
      <c r="AV1070" s="24" t="s">
        <v>5537</v>
      </c>
      <c r="AW1070" s="24" t="s">
        <v>5537</v>
      </c>
      <c r="AX1070" s="24" t="s">
        <v>5537</v>
      </c>
      <c r="AY1070" s="24" t="s">
        <v>5537</v>
      </c>
      <c r="AZ1070" s="24" t="s">
        <v>5537</v>
      </c>
      <c r="BA1070" s="24" t="s">
        <v>5537</v>
      </c>
      <c r="BB1070" s="24" t="s">
        <v>5537</v>
      </c>
      <c r="BC1070" s="24" t="s">
        <v>5537</v>
      </c>
      <c r="BD1070" s="24" t="s">
        <v>5537</v>
      </c>
      <c r="BE1070" s="24" t="s">
        <v>5537</v>
      </c>
      <c r="BF1070" s="24" t="s">
        <v>5537</v>
      </c>
      <c r="BG1070" s="24" t="s">
        <v>5537</v>
      </c>
      <c r="BH1070" s="24" t="s">
        <v>5537</v>
      </c>
      <c r="BI1070" s="9" t="s">
        <v>5537</v>
      </c>
      <c r="BJ1070" s="14"/>
      <c r="BK1070" s="14" t="s">
        <v>5537</v>
      </c>
      <c r="BL1070" s="14" t="str">
        <f>_xlfn.XLOOKUP(B1070,'[4]cell downs 18042026 17h'!$B:$B,'[4]cell downs 18042026 17h'!$B:$B,"")</f>
        <v/>
      </c>
      <c r="BM1070" s="14" t="str">
        <f>_xlfn.XLOOKUP(B1070,'[5]Cells Huawei 19042026 15h'!$B:$B,'[5]Cells Huawei 19042026 15h'!$B:$B,"")</f>
        <v/>
      </c>
      <c r="BN1070" s="9" t="str">
        <f>_xlfn.XLOOKUP(B1070,'[6]cells down 19042026 9H40'!$B:$B,'[6]cells down 19042026 9H40'!$B:$B,"")</f>
        <v/>
      </c>
      <c r="BO1070" s="9" t="s">
        <v>5537</v>
      </c>
      <c r="BP1070" s="9" t="s">
        <v>12</v>
      </c>
    </row>
    <row r="1071" spans="1:68" s="9" customFormat="1" x14ac:dyDescent="0.35">
      <c r="A1071" s="1" t="s">
        <v>3212</v>
      </c>
      <c r="B1071" s="8" t="s">
        <v>3213</v>
      </c>
      <c r="C1071" s="3" t="str">
        <f>_xlfn.XLOOKUP(B1071,'[1]daily break down'!$D:$D,'[1]daily break down'!$E:$E,"")</f>
        <v>OUEST</v>
      </c>
      <c r="D1071" s="1" t="s">
        <v>11</v>
      </c>
      <c r="E1071" s="1" t="s">
        <v>83</v>
      </c>
      <c r="F1071" s="3" t="s">
        <v>102</v>
      </c>
      <c r="G1071" s="1" t="s">
        <v>3212</v>
      </c>
      <c r="H1071" s="39" t="str">
        <f>_xlfn.XLOOKUP(B1071,[2]CALCULATION!$B:$B,[2]CALCULATION!$H:$H,"")</f>
        <v>Huawei</v>
      </c>
      <c r="I1071" s="34">
        <v>0</v>
      </c>
      <c r="J1071" s="34">
        <v>0</v>
      </c>
      <c r="K1071" s="34">
        <v>0</v>
      </c>
      <c r="L1071" s="34">
        <v>0</v>
      </c>
      <c r="M1071" s="34">
        <v>0</v>
      </c>
      <c r="N1071" s="34">
        <v>0</v>
      </c>
      <c r="O1071" s="34">
        <v>0</v>
      </c>
      <c r="P1071" s="34">
        <v>0</v>
      </c>
      <c r="Q1071" s="34">
        <v>0</v>
      </c>
      <c r="R1071" s="34">
        <v>0</v>
      </c>
      <c r="S1071" s="109">
        <v>0</v>
      </c>
      <c r="T1071" s="109">
        <f>_xlfn.XLOOKUP(B1071,'[3]Nur des jours'!$B:$B,'[3]Nur des jours'!$U:$U,"")</f>
        <v>0</v>
      </c>
      <c r="U1071" s="109">
        <v>0</v>
      </c>
      <c r="V1071" s="109">
        <v>4.494439735983769E-3</v>
      </c>
      <c r="W1071" s="109">
        <v>0.21419929059192483</v>
      </c>
      <c r="X1071" s="109">
        <v>0</v>
      </c>
      <c r="Y1071" s="109">
        <v>1.2309771054666654</v>
      </c>
      <c r="Z1071" s="109">
        <v>0</v>
      </c>
      <c r="AA1071" s="109">
        <v>0</v>
      </c>
      <c r="AB1071" s="109">
        <v>0</v>
      </c>
      <c r="AC1071" s="109">
        <v>0</v>
      </c>
      <c r="AD1071" s="109">
        <v>0</v>
      </c>
      <c r="AE1071" s="109">
        <v>0</v>
      </c>
      <c r="AF1071" s="109">
        <v>0</v>
      </c>
      <c r="AG1071" s="57" t="str">
        <f>_xlfn.XLOOKUP(B1071,[3]CALCULATION!$B:$B,[3]CALCULATION!$M:$M,"")</f>
        <v>Operationnel</v>
      </c>
      <c r="AH1071" s="57"/>
      <c r="AI1071" s="56" t="str" cm="1">
        <f t="array" ref="AI1071">IFERROR(_xlfn.IFS(
AK1071="MPR ISSUE","PDH",
AK1071="BSS Hardware Issue","BSS",
AK1071="Sites strategiques, MLL, Pylone, etc.","ENVTECH",
AK1071="AKTIVCO DEFAUT GE &amp; POWER Cabinet","AKTIVCO",
AK1071="AKTIVCO Coupure ENEO &amp; Baisse de tension","AKTIVCO GRID ONLY",
AK1071="Coupure ENEO &amp; Baisse de tension","IHS GRID ONLY",
AK1071="Defaut GE &amp; POWER Cabinet","IHS",
AK1071="Sharing","Partners",
AK1071="Sites strategiques &amp; DataCenter","SST &amp; DC",
AK1071="Exclu","Exclu",
AK1071="SAT","SAT",
AK1071="SPARE-ISSUE","SPARE-ISSUE",
AK1071="Fiber CAmtel","TRANS_FO_CAMTEL",
AK1071="Fiber AOF","Fiber AOF",
AK1071="Projet OCM (HUAWEI)","TRAVAUX-HUAWEI",
AK1071="Projet OCM (NOKIA)","TRAVAUX-NOKIA",
AK1071="ACCESS-ISSUE","ACCESS-ISSUE",
AK1071="Projet OCM (ZTE, NOKIA, autres projets)","TRAVAUX OCM",
AK1071="No root CAuse","No root cause",
AK1071="ODU HS","PDH",
AK1071="IP &amp; VLAN","PDH",
AK1071="Warehouse HUAWEI","SPARE-ISSUE",
AK1071="SPARE-HS","SPARE-ISSUE",
AK1071="Power Telco","BSS",AK1071="no impacts","no impacts"
),"")</f>
        <v>No root cause</v>
      </c>
      <c r="AJ1071" s="56" t="str" cm="1">
        <f t="array" ref="AJ1071">IFERROR(_xlfn.IFS(
AK1071="MPR ISSUE","TX ISSUE",
AK1071="BSS Hardware Issue","RAN ISSUE",
AK1071="Sites strategiques, MLL, Pylone, etc.","ENVTECH",
AK1071="AKTIVCO DEFAUT GE &amp; POWER Cabinet","POWER ISSUE",
AK1071="AKTIVCO Coupure ENEO &amp; Baisse de tension","POWER ISSUE",
AK1071="Coupure ENEO &amp; Baisse de tension","POWER ISSUE",
AK1071="Defaut GE &amp; POWER Cabinet","POWER ISSUE",
AK1071="Sharing","POWER ISSUE",
AK1071="Sites strategiques &amp; DataCenter","POWER ISSUE",
AK1071="Exclu","Exclu",
AK1071="SAT","TX ISSUE",
AK1071="SPARE-ISSUE","SPARE-ISSUE",
AK1071="Fiber CAmtel","TX ISSUE",
AK1071="Fiber AOF","TX ISSUE",
AK1071="Projet OCM (HUAWEI)","TRAVAUX-HUAWEI",
AK1071="Projet OCM (NOKIA)","TRAVAUX -NOKIA",
AK1071="ACCESS-ISSUE","ACCESS-ISSUE",
AK1071="Projet OCM (ZTE, NOKIA, autres projets)","TRAVAUX OCM",
AK1071="No root CAuse","No root cause",
AK1071="ODU HS","TX ISSUE",
AK1071="IP &amp; VLAN","TX ISSUE",
AK1071="Warehouse HUAWEI","SPARE-ISSUE",
AK1071="SPARE-HS","SPARE-ISSUE",
AK1071="Power Telco","RAN ISSUE",AK1071="no impacts","no impacts"
),"")</f>
        <v>No root cause</v>
      </c>
      <c r="AK1071" s="81" t="s">
        <v>5620</v>
      </c>
      <c r="AL1071" s="56" t="str" cm="1">
        <f t="array" ref="AL1071">IFERROR(_xlfn.IFS(
AK1071="MPR ISSUE","ACTIVE",
AK1071="BSS Hardware Issue","ACTIVE",
AK1071="Sites strategiques, MLL, Pylone, etc.","PASSIVE",
AK1071="AKTIVCO DEFAUT GE &amp; POWER Cabinet","PASSIVE",
AK1071="AKTIVCO Coupure ENEO &amp; Baisse de tension","PASSIVE",
AK1071="Coupure ENEO &amp; Baisse de tension","PASSIVE",
AK1071="Defaut GE &amp; POWER Cabinet","PASSIVE",
AK1071="Sharing","PASSIVE",
AK1071="Sites strategiques &amp; DataCenter","PASSIVE",
AK1071="Exclu","Exclu",
AK1071="SAT","ACTIVE",
AK1071="SPARE-ISSUE","SPARE-ISSUE",
AK1071="Fiber CAmtel","ACTIVE",
AK1071="Fiber AOF","ACTIVE",
AK1071="Projet OCM (HUAWEI)","PLANNED WORKS",
AK1071="Projet OCM (NOKIA)","PLANNED WORKS",
AK1071="ACCESS-ISSUE","ACCESS-ISSUE",
AK1071="Projet OCM (ZTE, NOKIA, autres projets)","PLANNED WORKS",
AK1071="No root CAuse","No root cause",
AK1071="ODU HS","ACTIVE",
AK1071="IP &amp; VLAN","ACTIVE",
AK1071="Warehouse HUAWEI","SPARE-ISSUE",
AK1071="SPARE-HS","SPARE-ISSUE",
AK1071="Power Telco","ACTIVE", AK1071="no impacts","no impacts"
),"")</f>
        <v>No root cause</v>
      </c>
      <c r="AM1071" s="108" t="s">
        <v>5537</v>
      </c>
      <c r="AN1071" s="117" t="s">
        <v>3213</v>
      </c>
      <c r="AP1071" s="23" t="s">
        <v>5537</v>
      </c>
      <c r="AQ1071" s="23" t="s">
        <v>5537</v>
      </c>
      <c r="AR1071" s="7"/>
      <c r="AS1071" s="6"/>
      <c r="AT1071" s="7"/>
      <c r="AU1071" s="3" t="s">
        <v>5537</v>
      </c>
      <c r="AV1071" s="24" t="s">
        <v>5537</v>
      </c>
      <c r="AW1071" s="24" t="s">
        <v>5537</v>
      </c>
      <c r="AX1071" s="24" t="s">
        <v>5537</v>
      </c>
      <c r="AY1071" s="24" t="s">
        <v>5537</v>
      </c>
      <c r="AZ1071" s="24" t="s">
        <v>5537</v>
      </c>
      <c r="BA1071" s="24" t="s">
        <v>5537</v>
      </c>
      <c r="BB1071" s="24" t="s">
        <v>5537</v>
      </c>
      <c r="BC1071" s="24" t="s">
        <v>5537</v>
      </c>
      <c r="BD1071" s="24" t="s">
        <v>5537</v>
      </c>
      <c r="BE1071" s="24" t="s">
        <v>5537</v>
      </c>
      <c r="BF1071" s="24" t="s">
        <v>5537</v>
      </c>
      <c r="BG1071" s="24" t="s">
        <v>5537</v>
      </c>
      <c r="BH1071" s="24" t="s">
        <v>5537</v>
      </c>
      <c r="BI1071" s="9" t="s">
        <v>5537</v>
      </c>
      <c r="BJ1071" s="14"/>
      <c r="BK1071" s="14" t="s">
        <v>5537</v>
      </c>
      <c r="BL1071" s="14" t="str">
        <f>_xlfn.XLOOKUP(B1071,'[4]cell downs 18042026 17h'!$B:$B,'[4]cell downs 18042026 17h'!$B:$B,"")</f>
        <v/>
      </c>
      <c r="BM1071" s="14" t="str">
        <f>_xlfn.XLOOKUP(B1071,'[5]Cells Huawei 19042026 15h'!$B:$B,'[5]Cells Huawei 19042026 15h'!$B:$B,"")</f>
        <v/>
      </c>
      <c r="BN1071" s="9" t="str">
        <f>_xlfn.XLOOKUP(B1071,'[6]cells down 19042026 9H40'!$B:$B,'[6]cells down 19042026 9H40'!$B:$B,"")</f>
        <v/>
      </c>
      <c r="BO1071" s="9" t="s">
        <v>3213</v>
      </c>
      <c r="BP1071" s="9" t="s">
        <v>12</v>
      </c>
    </row>
    <row r="1072" spans="1:68" s="9" customFormat="1" x14ac:dyDescent="0.35">
      <c r="A1072" s="1" t="s">
        <v>2689</v>
      </c>
      <c r="B1072" s="8" t="s">
        <v>2690</v>
      </c>
      <c r="C1072" s="3" t="str">
        <f>_xlfn.XLOOKUP(B1072,'[1]daily break down'!$D:$D,'[1]daily break down'!$E:$E,"")</f>
        <v>OUEST</v>
      </c>
      <c r="D1072" s="1" t="s">
        <v>11</v>
      </c>
      <c r="E1072" s="1" t="s">
        <v>12</v>
      </c>
      <c r="F1072" s="3" t="s">
        <v>102</v>
      </c>
      <c r="G1072" s="1" t="s">
        <v>2689</v>
      </c>
      <c r="H1072" s="39" t="str">
        <f>_xlfn.XLOOKUP(B1072,[2]CALCULATION!$B:$B,[2]CALCULATION!$H:$H,"")</f>
        <v>Huawei</v>
      </c>
      <c r="I1072" s="34">
        <v>0</v>
      </c>
      <c r="J1072" s="34">
        <v>0</v>
      </c>
      <c r="K1072" s="34">
        <v>0</v>
      </c>
      <c r="L1072" s="34">
        <v>0</v>
      </c>
      <c r="M1072" s="34">
        <v>0</v>
      </c>
      <c r="N1072" s="34">
        <v>0</v>
      </c>
      <c r="O1072" s="34">
        <v>0</v>
      </c>
      <c r="P1072" s="34">
        <v>0</v>
      </c>
      <c r="Q1072" s="34">
        <v>0</v>
      </c>
      <c r="R1072" s="34">
        <v>0</v>
      </c>
      <c r="S1072" s="109">
        <v>0</v>
      </c>
      <c r="T1072" s="109">
        <f>_xlfn.XLOOKUP(B1072,'[3]Nur des jours'!$B:$B,'[3]Nur des jours'!$U:$U,"")</f>
        <v>0</v>
      </c>
      <c r="U1072" s="109">
        <v>0</v>
      </c>
      <c r="V1072" s="109">
        <v>2.0653020691544457</v>
      </c>
      <c r="W1072" s="109">
        <v>0</v>
      </c>
      <c r="X1072" s="109">
        <v>0.1516695060111348</v>
      </c>
      <c r="Y1072" s="109">
        <v>1.1455649154046565</v>
      </c>
      <c r="Z1072" s="109">
        <v>0</v>
      </c>
      <c r="AA1072" s="109">
        <v>0</v>
      </c>
      <c r="AB1072" s="109">
        <v>0</v>
      </c>
      <c r="AC1072" s="109">
        <v>0</v>
      </c>
      <c r="AD1072" s="109">
        <v>0</v>
      </c>
      <c r="AE1072" s="109">
        <v>0</v>
      </c>
      <c r="AF1072" s="109">
        <v>0</v>
      </c>
      <c r="AG1072" s="57" t="str">
        <f>_xlfn.XLOOKUP(B1072,[3]CALCULATION!$B:$B,[3]CALCULATION!$M:$M,"")</f>
        <v>Operationnel</v>
      </c>
      <c r="AH1072" s="57"/>
      <c r="AI1072" s="56" t="str" cm="1">
        <f t="array" ref="AI1072">IFERROR(_xlfn.IFS(
AK1072="MPR ISSUE","PDH",
AK1072="BSS Hardware Issue","BSS",
AK1072="Sites strategiques, MLL, Pylone, etc.","ENVTECH",
AK1072="AKTIVCO DEFAUT GE &amp; POWER Cabinet","AKTIVCO",
AK1072="AKTIVCO Coupure ENEO &amp; Baisse de tension","AKTIVCO GRID ONLY",
AK1072="Coupure ENEO &amp; Baisse de tension","IHS GRID ONLY",
AK1072="Defaut GE &amp; POWER Cabinet","IHS",
AK1072="Sharing","Partners",
AK1072="Sites strategiques &amp; DataCenter","SST &amp; DC",
AK1072="Exclu","Exclu",
AK1072="SAT","SAT",
AK1072="SPARE-ISSUE","SPARE-ISSUE",
AK1072="Fiber CAmtel","TRANS_FO_CAMTEL",
AK1072="Fiber AOF","Fiber AOF",
AK1072="Projet OCM (HUAWEI)","TRAVAUX-HUAWEI",
AK1072="Projet OCM (NOKIA)","TRAVAUX-NOKIA",
AK1072="ACCESS-ISSUE","ACCESS-ISSUE",
AK1072="Projet OCM (ZTE, NOKIA, autres projets)","TRAVAUX OCM",
AK1072="No root CAuse","No root cause",
AK1072="ODU HS","PDH",
AK1072="IP &amp; VLAN","PDH",
AK1072="Warehouse HUAWEI","SPARE-ISSUE",
AK1072="SPARE-HS","SPARE-ISSUE",
AK1072="Power Telco","BSS",AK1072="no impacts","no impacts"
),"")</f>
        <v>No root cause</v>
      </c>
      <c r="AJ1072" s="56" t="str" cm="1">
        <f t="array" ref="AJ1072">IFERROR(_xlfn.IFS(
AK1072="MPR ISSUE","TX ISSUE",
AK1072="BSS Hardware Issue","RAN ISSUE",
AK1072="Sites strategiques, MLL, Pylone, etc.","ENVTECH",
AK1072="AKTIVCO DEFAUT GE &amp; POWER Cabinet","POWER ISSUE",
AK1072="AKTIVCO Coupure ENEO &amp; Baisse de tension","POWER ISSUE",
AK1072="Coupure ENEO &amp; Baisse de tension","POWER ISSUE",
AK1072="Defaut GE &amp; POWER Cabinet","POWER ISSUE",
AK1072="Sharing","POWER ISSUE",
AK1072="Sites strategiques &amp; DataCenter","POWER ISSUE",
AK1072="Exclu","Exclu",
AK1072="SAT","TX ISSUE",
AK1072="SPARE-ISSUE","SPARE-ISSUE",
AK1072="Fiber CAmtel","TX ISSUE",
AK1072="Fiber AOF","TX ISSUE",
AK1072="Projet OCM (HUAWEI)","TRAVAUX-HUAWEI",
AK1072="Projet OCM (NOKIA)","TRAVAUX -NOKIA",
AK1072="ACCESS-ISSUE","ACCESS-ISSUE",
AK1072="Projet OCM (ZTE, NOKIA, autres projets)","TRAVAUX OCM",
AK1072="No root CAuse","No root cause",
AK1072="ODU HS","TX ISSUE",
AK1072="IP &amp; VLAN","TX ISSUE",
AK1072="Warehouse HUAWEI","SPARE-ISSUE",
AK1072="SPARE-HS","SPARE-ISSUE",
AK1072="Power Telco","RAN ISSUE",AK1072="no impacts","no impacts"
),"")</f>
        <v>No root cause</v>
      </c>
      <c r="AK1072" s="81" t="s">
        <v>5620</v>
      </c>
      <c r="AL1072" s="56" t="str" cm="1">
        <f t="array" ref="AL1072">IFERROR(_xlfn.IFS(
AK1072="MPR ISSUE","ACTIVE",
AK1072="BSS Hardware Issue","ACTIVE",
AK1072="Sites strategiques, MLL, Pylone, etc.","PASSIVE",
AK1072="AKTIVCO DEFAUT GE &amp; POWER Cabinet","PASSIVE",
AK1072="AKTIVCO Coupure ENEO &amp; Baisse de tension","PASSIVE",
AK1072="Coupure ENEO &amp; Baisse de tension","PASSIVE",
AK1072="Defaut GE &amp; POWER Cabinet","PASSIVE",
AK1072="Sharing","PASSIVE",
AK1072="Sites strategiques &amp; DataCenter","PASSIVE",
AK1072="Exclu","Exclu",
AK1072="SAT","ACTIVE",
AK1072="SPARE-ISSUE","SPARE-ISSUE",
AK1072="Fiber CAmtel","ACTIVE",
AK1072="Fiber AOF","ACTIVE",
AK1072="Projet OCM (HUAWEI)","PLANNED WORKS",
AK1072="Projet OCM (NOKIA)","PLANNED WORKS",
AK1072="ACCESS-ISSUE","ACCESS-ISSUE",
AK1072="Projet OCM (ZTE, NOKIA, autres projets)","PLANNED WORKS",
AK1072="No root CAuse","No root cause",
AK1072="ODU HS","ACTIVE",
AK1072="IP &amp; VLAN","ACTIVE",
AK1072="Warehouse HUAWEI","SPARE-ISSUE",
AK1072="SPARE-HS","SPARE-ISSUE",
AK1072="Power Telco","ACTIVE", AK1072="no impacts","no impacts"
),"")</f>
        <v>No root cause</v>
      </c>
      <c r="AM1072" s="108" t="s">
        <v>5537</v>
      </c>
      <c r="AN1072" s="117" t="s">
        <v>2690</v>
      </c>
      <c r="AP1072" s="23" t="s">
        <v>5537</v>
      </c>
      <c r="AQ1072" s="23" t="s">
        <v>5537</v>
      </c>
      <c r="AR1072" s="7"/>
      <c r="AS1072" s="6"/>
      <c r="AT1072" s="7"/>
      <c r="AU1072" s="3" t="s">
        <v>5537</v>
      </c>
      <c r="AV1072" s="24" t="s">
        <v>5537</v>
      </c>
      <c r="AW1072" s="24" t="s">
        <v>5537</v>
      </c>
      <c r="AX1072" s="24" t="s">
        <v>5537</v>
      </c>
      <c r="AY1072" s="24" t="s">
        <v>5537</v>
      </c>
      <c r="AZ1072" s="24" t="s">
        <v>5537</v>
      </c>
      <c r="BA1072" s="24" t="s">
        <v>5537</v>
      </c>
      <c r="BB1072" s="24" t="s">
        <v>5537</v>
      </c>
      <c r="BC1072" s="24" t="s">
        <v>5537</v>
      </c>
      <c r="BD1072" s="24" t="s">
        <v>5537</v>
      </c>
      <c r="BE1072" s="24" t="s">
        <v>5537</v>
      </c>
      <c r="BF1072" s="24" t="s">
        <v>5537</v>
      </c>
      <c r="BG1072" s="24" t="s">
        <v>5537</v>
      </c>
      <c r="BH1072" s="24" t="s">
        <v>5537</v>
      </c>
      <c r="BI1072" s="9" t="s">
        <v>5537</v>
      </c>
      <c r="BJ1072" s="14"/>
      <c r="BK1072" s="14" t="s">
        <v>5537</v>
      </c>
      <c r="BL1072" s="14" t="str">
        <f>_xlfn.XLOOKUP(B1072,'[4]cell downs 18042026 17h'!$B:$B,'[4]cell downs 18042026 17h'!$B:$B,"")</f>
        <v/>
      </c>
      <c r="BM1072" s="14" t="str">
        <f>_xlfn.XLOOKUP(B1072,'[5]Cells Huawei 19042026 15h'!$B:$B,'[5]Cells Huawei 19042026 15h'!$B:$B,"")</f>
        <v/>
      </c>
      <c r="BN1072" s="9" t="str">
        <f>_xlfn.XLOOKUP(B1072,'[6]cells down 19042026 9H40'!$B:$B,'[6]cells down 19042026 9H40'!$B:$B,"")</f>
        <v/>
      </c>
      <c r="BO1072" s="9" t="s">
        <v>2690</v>
      </c>
      <c r="BP1072" s="9" t="s">
        <v>12</v>
      </c>
    </row>
    <row r="1073" spans="1:68" s="9" customFormat="1" x14ac:dyDescent="0.35">
      <c r="A1073" s="1" t="s">
        <v>5207</v>
      </c>
      <c r="B1073" s="8" t="s">
        <v>5208</v>
      </c>
      <c r="C1073" s="3" t="str">
        <f>_xlfn.XLOOKUP(B1073,'[1]daily break down'!$D:$D,'[1]daily break down'!$E:$E,"")</f>
        <v>SUD-OUEST</v>
      </c>
      <c r="D1073" s="1" t="s">
        <v>11</v>
      </c>
      <c r="E1073" s="1" t="s">
        <v>12</v>
      </c>
      <c r="F1073" s="3" t="s">
        <v>13</v>
      </c>
      <c r="G1073" s="1" t="s">
        <v>14</v>
      </c>
      <c r="H1073" s="39" t="str">
        <f>_xlfn.XLOOKUP(B1073,[2]CALCULATION!$B:$B,[2]CALCULATION!$H:$H,"")</f>
        <v>Huawei</v>
      </c>
      <c r="I1073" s="34">
        <v>0</v>
      </c>
      <c r="J1073" s="34">
        <v>0</v>
      </c>
      <c r="K1073" s="34">
        <v>0</v>
      </c>
      <c r="L1073" s="34">
        <v>0</v>
      </c>
      <c r="M1073" s="34">
        <v>0</v>
      </c>
      <c r="N1073" s="34">
        <v>0</v>
      </c>
      <c r="O1073" s="34">
        <v>0</v>
      </c>
      <c r="P1073" s="34">
        <v>0</v>
      </c>
      <c r="Q1073" s="34">
        <v>0</v>
      </c>
      <c r="R1073" s="34">
        <v>0</v>
      </c>
      <c r="S1073" s="109">
        <v>0</v>
      </c>
      <c r="T1073" s="109">
        <f>_xlfn.XLOOKUP(B1073,'[3]Nur des jours'!$B:$B,'[3]Nur des jours'!$U:$U,"")</f>
        <v>0</v>
      </c>
      <c r="U1073" s="109">
        <v>0</v>
      </c>
      <c r="V1073" s="109">
        <v>0</v>
      </c>
      <c r="W1073" s="109">
        <v>0</v>
      </c>
      <c r="X1073" s="109">
        <v>0</v>
      </c>
      <c r="Y1073" s="109">
        <v>1.1443878002357084</v>
      </c>
      <c r="Z1073" s="109">
        <v>0</v>
      </c>
      <c r="AA1073" s="109">
        <v>0</v>
      </c>
      <c r="AB1073" s="109">
        <v>0</v>
      </c>
      <c r="AC1073" s="109">
        <v>0</v>
      </c>
      <c r="AD1073" s="109">
        <v>0</v>
      </c>
      <c r="AE1073" s="109">
        <v>0</v>
      </c>
      <c r="AF1073" s="109">
        <v>0</v>
      </c>
      <c r="AG1073" s="57" t="str">
        <f>_xlfn.XLOOKUP(B1073,[3]CALCULATION!$B:$B,[3]CALCULATION!$M:$M,"")</f>
        <v>Operationnel</v>
      </c>
      <c r="AH1073" s="57"/>
      <c r="AI1073" s="56" t="str" cm="1">
        <f t="array" ref="AI1073">IFERROR(_xlfn.IFS(
AK1073="MPR ISSUE","PDH",
AK1073="BSS Hardware Issue","BSS",
AK1073="Sites strategiques, MLL, Pylone, etc.","ENVTECH",
AK1073="AKTIVCO DEFAUT GE &amp; POWER Cabinet","AKTIVCO",
AK1073="AKTIVCO Coupure ENEO &amp; Baisse de tension","AKTIVCO GRID ONLY",
AK1073="Coupure ENEO &amp; Baisse de tension","IHS GRID ONLY",
AK1073="Defaut GE &amp; POWER Cabinet","IHS",
AK1073="Sharing","Partners",
AK1073="Sites strategiques &amp; DataCenter","SST &amp; DC",
AK1073="Exclu","Exclu",
AK1073="SAT","SAT",
AK1073="SPARE-ISSUE","SPARE-ISSUE",
AK1073="Fiber CAmtel","TRANS_FO_CAMTEL",
AK1073="Fiber AOF","Fiber AOF",
AK1073="Projet OCM (HUAWEI)","TRAVAUX-HUAWEI",
AK1073="Projet OCM (NOKIA)","TRAVAUX-NOKIA",
AK1073="ACCESS-ISSUE","ACCESS-ISSUE",
AK1073="Projet OCM (ZTE, NOKIA, autres projets)","TRAVAUX OCM",
AK1073="No root CAuse","No root cause",
AK1073="ODU HS","PDH",
AK1073="IP &amp; VLAN","PDH",
AK1073="Warehouse HUAWEI","SPARE-ISSUE",
AK1073="SPARE-HS","SPARE-ISSUE",
AK1073="Power Telco","BSS",AK1073="no impacts","no impacts"
),"")</f>
        <v>No root cause</v>
      </c>
      <c r="AJ1073" s="56" t="str" cm="1">
        <f t="array" ref="AJ1073">IFERROR(_xlfn.IFS(
AK1073="MPR ISSUE","TX ISSUE",
AK1073="BSS Hardware Issue","RAN ISSUE",
AK1073="Sites strategiques, MLL, Pylone, etc.","ENVTECH",
AK1073="AKTIVCO DEFAUT GE &amp; POWER Cabinet","POWER ISSUE",
AK1073="AKTIVCO Coupure ENEO &amp; Baisse de tension","POWER ISSUE",
AK1073="Coupure ENEO &amp; Baisse de tension","POWER ISSUE",
AK1073="Defaut GE &amp; POWER Cabinet","POWER ISSUE",
AK1073="Sharing","POWER ISSUE",
AK1073="Sites strategiques &amp; DataCenter","POWER ISSUE",
AK1073="Exclu","Exclu",
AK1073="SAT","TX ISSUE",
AK1073="SPARE-ISSUE","SPARE-ISSUE",
AK1073="Fiber CAmtel","TX ISSUE",
AK1073="Fiber AOF","TX ISSUE",
AK1073="Projet OCM (HUAWEI)","TRAVAUX-HUAWEI",
AK1073="Projet OCM (NOKIA)","TRAVAUX -NOKIA",
AK1073="ACCESS-ISSUE","ACCESS-ISSUE",
AK1073="Projet OCM (ZTE, NOKIA, autres projets)","TRAVAUX OCM",
AK1073="No root CAuse","No root cause",
AK1073="ODU HS","TX ISSUE",
AK1073="IP &amp; VLAN","TX ISSUE",
AK1073="Warehouse HUAWEI","SPARE-ISSUE",
AK1073="SPARE-HS","SPARE-ISSUE",
AK1073="Power Telco","RAN ISSUE",AK1073="no impacts","no impacts"
),"")</f>
        <v>No root cause</v>
      </c>
      <c r="AK1073" s="81" t="s">
        <v>5620</v>
      </c>
      <c r="AL1073" s="56" t="str" cm="1">
        <f t="array" ref="AL1073">IFERROR(_xlfn.IFS(
AK1073="MPR ISSUE","ACTIVE",
AK1073="BSS Hardware Issue","ACTIVE",
AK1073="Sites strategiques, MLL, Pylone, etc.","PASSIVE",
AK1073="AKTIVCO DEFAUT GE &amp; POWER Cabinet","PASSIVE",
AK1073="AKTIVCO Coupure ENEO &amp; Baisse de tension","PASSIVE",
AK1073="Coupure ENEO &amp; Baisse de tension","PASSIVE",
AK1073="Defaut GE &amp; POWER Cabinet","PASSIVE",
AK1073="Sharing","PASSIVE",
AK1073="Sites strategiques &amp; DataCenter","PASSIVE",
AK1073="Exclu","Exclu",
AK1073="SAT","ACTIVE",
AK1073="SPARE-ISSUE","SPARE-ISSUE",
AK1073="Fiber CAmtel","ACTIVE",
AK1073="Fiber AOF","ACTIVE",
AK1073="Projet OCM (HUAWEI)","PLANNED WORKS",
AK1073="Projet OCM (NOKIA)","PLANNED WORKS",
AK1073="ACCESS-ISSUE","ACCESS-ISSUE",
AK1073="Projet OCM (ZTE, NOKIA, autres projets)","PLANNED WORKS",
AK1073="No root CAuse","No root cause",
AK1073="ODU HS","ACTIVE",
AK1073="IP &amp; VLAN","ACTIVE",
AK1073="Warehouse HUAWEI","SPARE-ISSUE",
AK1073="SPARE-HS","SPARE-ISSUE",
AK1073="Power Telco","ACTIVE", AK1073="no impacts","no impacts"
),"")</f>
        <v>No root cause</v>
      </c>
      <c r="AM1073" s="108" t="s">
        <v>5537</v>
      </c>
      <c r="AN1073" s="117" t="s">
        <v>5208</v>
      </c>
      <c r="AP1073" s="23" t="s">
        <v>5537</v>
      </c>
      <c r="AQ1073" s="23" t="s">
        <v>5537</v>
      </c>
      <c r="AR1073" s="7"/>
      <c r="AS1073" s="6"/>
      <c r="AT1073" s="7"/>
      <c r="AU1073" s="3" t="s">
        <v>5537</v>
      </c>
      <c r="AV1073" s="24" t="s">
        <v>5537</v>
      </c>
      <c r="AW1073" s="24" t="s">
        <v>5537</v>
      </c>
      <c r="AX1073" s="24" t="s">
        <v>5537</v>
      </c>
      <c r="AY1073" s="24" t="s">
        <v>5537</v>
      </c>
      <c r="AZ1073" s="24" t="s">
        <v>5537</v>
      </c>
      <c r="BA1073" s="24" t="s">
        <v>5537</v>
      </c>
      <c r="BB1073" s="24" t="s">
        <v>5537</v>
      </c>
      <c r="BC1073" s="24" t="s">
        <v>5537</v>
      </c>
      <c r="BD1073" s="24" t="s">
        <v>5537</v>
      </c>
      <c r="BE1073" s="24" t="s">
        <v>5537</v>
      </c>
      <c r="BF1073" s="24" t="s">
        <v>5537</v>
      </c>
      <c r="BG1073" s="24" t="s">
        <v>5537</v>
      </c>
      <c r="BH1073" s="24" t="s">
        <v>5537</v>
      </c>
      <c r="BI1073" s="9" t="s">
        <v>5537</v>
      </c>
      <c r="BJ1073" s="14"/>
      <c r="BK1073" s="14" t="s">
        <v>5537</v>
      </c>
      <c r="BL1073" s="14" t="str">
        <f>_xlfn.XLOOKUP(B1073,'[4]cell downs 18042026 17h'!$B:$B,'[4]cell downs 18042026 17h'!$B:$B,"")</f>
        <v/>
      </c>
      <c r="BM1073" s="14" t="str">
        <f>_xlfn.XLOOKUP(B1073,'[5]Cells Huawei 19042026 15h'!$B:$B,'[5]Cells Huawei 19042026 15h'!$B:$B,"")</f>
        <v/>
      </c>
      <c r="BN1073" s="9" t="str">
        <f>_xlfn.XLOOKUP(B1073,'[6]cells down 19042026 9H40'!$B:$B,'[6]cells down 19042026 9H40'!$B:$B,"")</f>
        <v/>
      </c>
      <c r="BO1073" s="9" t="s">
        <v>5208</v>
      </c>
      <c r="BP1073" s="9" t="s">
        <v>12</v>
      </c>
    </row>
    <row r="1074" spans="1:68" s="9" customFormat="1" x14ac:dyDescent="0.35">
      <c r="A1074" s="1" t="s">
        <v>1862</v>
      </c>
      <c r="B1074" s="8" t="s">
        <v>1863</v>
      </c>
      <c r="C1074" s="3" t="str">
        <f>_xlfn.XLOOKUP(B1074,'[1]daily break down'!$D:$D,'[1]daily break down'!$E:$E,"")</f>
        <v>Maroua</v>
      </c>
      <c r="D1074" s="1" t="s">
        <v>11</v>
      </c>
      <c r="E1074" s="1" t="s">
        <v>12</v>
      </c>
      <c r="F1074" s="3" t="s">
        <v>55</v>
      </c>
      <c r="G1074" s="1" t="s">
        <v>84</v>
      </c>
      <c r="H1074" s="39" t="str">
        <f>_xlfn.XLOOKUP(B1074,[2]CALCULATION!$B:$B,[2]CALCULATION!$H:$H,"")</f>
        <v>Huawei</v>
      </c>
      <c r="I1074" s="34">
        <v>5.9747512363276288E-3</v>
      </c>
      <c r="J1074" s="34">
        <v>3.7453664466531402E-3</v>
      </c>
      <c r="K1074" s="34">
        <v>4.0485627780488712E-2</v>
      </c>
      <c r="L1074" s="34">
        <v>8.0257852428281581E-4</v>
      </c>
      <c r="M1074" s="34">
        <v>0</v>
      </c>
      <c r="N1074" s="34">
        <v>0</v>
      </c>
      <c r="O1074" s="34">
        <v>0</v>
      </c>
      <c r="P1074" s="34">
        <v>5.7964004531536693E-3</v>
      </c>
      <c r="Q1074" s="34">
        <v>0</v>
      </c>
      <c r="R1074" s="34">
        <v>5.974751236327628E-3</v>
      </c>
      <c r="S1074" s="109">
        <v>0</v>
      </c>
      <c r="T1074" s="109">
        <f>_xlfn.XLOOKUP(B1074,'[3]Nur des jours'!$B:$B,'[3]Nur des jours'!$U:$U,"")</f>
        <v>0</v>
      </c>
      <c r="U1074" s="109">
        <v>0</v>
      </c>
      <c r="V1074" s="109">
        <v>0</v>
      </c>
      <c r="W1074" s="109">
        <v>0</v>
      </c>
      <c r="X1074" s="109">
        <v>0</v>
      </c>
      <c r="Y1074" s="109">
        <v>1.0681428404288409</v>
      </c>
      <c r="Z1074" s="109">
        <v>0</v>
      </c>
      <c r="AA1074" s="109">
        <v>0</v>
      </c>
      <c r="AB1074" s="109">
        <v>0</v>
      </c>
      <c r="AC1074" s="109">
        <v>0</v>
      </c>
      <c r="AD1074" s="109">
        <v>0</v>
      </c>
      <c r="AE1074" s="109">
        <v>0</v>
      </c>
      <c r="AF1074" s="109">
        <v>0</v>
      </c>
      <c r="AG1074" s="57" t="str">
        <f>_xlfn.XLOOKUP(B1074,[3]CALCULATION!$B:$B,[3]CALCULATION!$M:$M,"")</f>
        <v>Operationnel</v>
      </c>
      <c r="AH1074" s="57"/>
      <c r="AI1074" s="56" t="str" cm="1">
        <f t="array" ref="AI1074">IFERROR(_xlfn.IFS(
AK1074="MPR ISSUE","PDH",
AK1074="BSS Hardware Issue","BSS",
AK1074="Sites strategiques, MLL, Pylone, etc.","ENVTECH",
AK1074="AKTIVCO DEFAUT GE &amp; POWER Cabinet","AKTIVCO",
AK1074="AKTIVCO Coupure ENEO &amp; Baisse de tension","AKTIVCO GRID ONLY",
AK1074="Coupure ENEO &amp; Baisse de tension","IHS GRID ONLY",
AK1074="Defaut GE &amp; POWER Cabinet","IHS",
AK1074="Sharing","Partners",
AK1074="Sites strategiques &amp; DataCenter","SST &amp; DC",
AK1074="Exclu","Exclu",
AK1074="SAT","SAT",
AK1074="SPARE-ISSUE","SPARE-ISSUE",
AK1074="Fiber CAmtel","TRANS_FO_CAMTEL",
AK1074="Fiber AOF","Fiber AOF",
AK1074="Projet OCM (HUAWEI)","TRAVAUX-HUAWEI",
AK1074="Projet OCM (NOKIA)","TRAVAUX-NOKIA",
AK1074="ACCESS-ISSUE","ACCESS-ISSUE",
AK1074="Projet OCM (ZTE, NOKIA, autres projets)","TRAVAUX OCM",
AK1074="No root CAuse","No root cause",
AK1074="ODU HS","PDH",
AK1074="IP &amp; VLAN","PDH",
AK1074="Warehouse HUAWEI","SPARE-ISSUE",
AK1074="SPARE-HS","SPARE-ISSUE",
AK1074="Power Telco","BSS",AK1074="no impacts","no impacts"
),"")</f>
        <v>No root cause</v>
      </c>
      <c r="AJ1074" s="56" t="str" cm="1">
        <f t="array" ref="AJ1074">IFERROR(_xlfn.IFS(
AK1074="MPR ISSUE","TX ISSUE",
AK1074="BSS Hardware Issue","RAN ISSUE",
AK1074="Sites strategiques, MLL, Pylone, etc.","ENVTECH",
AK1074="AKTIVCO DEFAUT GE &amp; POWER Cabinet","POWER ISSUE",
AK1074="AKTIVCO Coupure ENEO &amp; Baisse de tension","POWER ISSUE",
AK1074="Coupure ENEO &amp; Baisse de tension","POWER ISSUE",
AK1074="Defaut GE &amp; POWER Cabinet","POWER ISSUE",
AK1074="Sharing","POWER ISSUE",
AK1074="Sites strategiques &amp; DataCenter","POWER ISSUE",
AK1074="Exclu","Exclu",
AK1074="SAT","TX ISSUE",
AK1074="SPARE-ISSUE","SPARE-ISSUE",
AK1074="Fiber CAmtel","TX ISSUE",
AK1074="Fiber AOF","TX ISSUE",
AK1074="Projet OCM (HUAWEI)","TRAVAUX-HUAWEI",
AK1074="Projet OCM (NOKIA)","TRAVAUX -NOKIA",
AK1074="ACCESS-ISSUE","ACCESS-ISSUE",
AK1074="Projet OCM (ZTE, NOKIA, autres projets)","TRAVAUX OCM",
AK1074="No root CAuse","No root cause",
AK1074="ODU HS","TX ISSUE",
AK1074="IP &amp; VLAN","TX ISSUE",
AK1074="Warehouse HUAWEI","SPARE-ISSUE",
AK1074="SPARE-HS","SPARE-ISSUE",
AK1074="Power Telco","RAN ISSUE",AK1074="no impacts","no impacts"
),"")</f>
        <v>No root cause</v>
      </c>
      <c r="AK1074" s="81" t="s">
        <v>5620</v>
      </c>
      <c r="AL1074" s="56" t="str" cm="1">
        <f t="array" ref="AL1074">IFERROR(_xlfn.IFS(
AK1074="MPR ISSUE","ACTIVE",
AK1074="BSS Hardware Issue","ACTIVE",
AK1074="Sites strategiques, MLL, Pylone, etc.","PASSIVE",
AK1074="AKTIVCO DEFAUT GE &amp; POWER Cabinet","PASSIVE",
AK1074="AKTIVCO Coupure ENEO &amp; Baisse de tension","PASSIVE",
AK1074="Coupure ENEO &amp; Baisse de tension","PASSIVE",
AK1074="Defaut GE &amp; POWER Cabinet","PASSIVE",
AK1074="Sharing","PASSIVE",
AK1074="Sites strategiques &amp; DataCenter","PASSIVE",
AK1074="Exclu","Exclu",
AK1074="SAT","ACTIVE",
AK1074="SPARE-ISSUE","SPARE-ISSUE",
AK1074="Fiber CAmtel","ACTIVE",
AK1074="Fiber AOF","ACTIVE",
AK1074="Projet OCM (HUAWEI)","PLANNED WORKS",
AK1074="Projet OCM (NOKIA)","PLANNED WORKS",
AK1074="ACCESS-ISSUE","ACCESS-ISSUE",
AK1074="Projet OCM (ZTE, NOKIA, autres projets)","PLANNED WORKS",
AK1074="No root CAuse","No root cause",
AK1074="ODU HS","ACTIVE",
AK1074="IP &amp; VLAN","ACTIVE",
AK1074="Warehouse HUAWEI","SPARE-ISSUE",
AK1074="SPARE-HS","SPARE-ISSUE",
AK1074="Power Telco","ACTIVE", AK1074="no impacts","no impacts"
),"")</f>
        <v>No root cause</v>
      </c>
      <c r="AM1074" s="108" t="s">
        <v>5537</v>
      </c>
      <c r="AN1074" s="117" t="s">
        <v>1863</v>
      </c>
      <c r="AP1074" s="23" t="s">
        <v>5537</v>
      </c>
      <c r="AQ1074" s="23" t="s">
        <v>5537</v>
      </c>
      <c r="AR1074" s="7"/>
      <c r="AS1074" s="6"/>
      <c r="AT1074" s="7"/>
      <c r="AU1074" s="3" t="s">
        <v>5537</v>
      </c>
      <c r="AV1074" s="24" t="s">
        <v>5537</v>
      </c>
      <c r="AW1074" s="24" t="s">
        <v>5537</v>
      </c>
      <c r="AX1074" s="24" t="s">
        <v>5537</v>
      </c>
      <c r="AY1074" s="24" t="s">
        <v>5537</v>
      </c>
      <c r="AZ1074" s="24" t="s">
        <v>5537</v>
      </c>
      <c r="BA1074" s="24" t="s">
        <v>5537</v>
      </c>
      <c r="BB1074" s="24" t="s">
        <v>5537</v>
      </c>
      <c r="BC1074" s="24" t="s">
        <v>5537</v>
      </c>
      <c r="BD1074" s="24" t="s">
        <v>5537</v>
      </c>
      <c r="BE1074" s="24" t="s">
        <v>5537</v>
      </c>
      <c r="BF1074" s="24" t="s">
        <v>5537</v>
      </c>
      <c r="BG1074" s="24" t="s">
        <v>5537</v>
      </c>
      <c r="BH1074" s="24" t="s">
        <v>5537</v>
      </c>
      <c r="BI1074" s="9" t="s">
        <v>5537</v>
      </c>
      <c r="BJ1074" s="14"/>
      <c r="BK1074" s="14" t="s">
        <v>5537</v>
      </c>
      <c r="BL1074" s="14" t="str">
        <f>_xlfn.XLOOKUP(B1074,'[4]cell downs 18042026 17h'!$B:$B,'[4]cell downs 18042026 17h'!$B:$B,"")</f>
        <v/>
      </c>
      <c r="BM1074" s="14" t="str">
        <f>_xlfn.XLOOKUP(B1074,'[5]Cells Huawei 19042026 15h'!$B:$B,'[5]Cells Huawei 19042026 15h'!$B:$B,"")</f>
        <v/>
      </c>
      <c r="BN1074" s="9" t="str">
        <f>_xlfn.XLOOKUP(B1074,'[6]cells down 19042026 9H40'!$B:$B,'[6]cells down 19042026 9H40'!$B:$B,"")</f>
        <v/>
      </c>
      <c r="BO1074" s="9" t="s">
        <v>1863</v>
      </c>
      <c r="BP1074" s="9" t="s">
        <v>12</v>
      </c>
    </row>
    <row r="1075" spans="1:68" s="9" customFormat="1" x14ac:dyDescent="0.35">
      <c r="A1075" s="1" t="s">
        <v>1943</v>
      </c>
      <c r="B1075" s="8" t="s">
        <v>1944</v>
      </c>
      <c r="C1075" s="3" t="str">
        <f>_xlfn.XLOOKUP(B1075,'[1]daily break down'!$D:$D,'[1]daily break down'!$E:$E,"")</f>
        <v>OUEST</v>
      </c>
      <c r="D1075" s="1" t="s">
        <v>11</v>
      </c>
      <c r="E1075" s="1" t="s">
        <v>12</v>
      </c>
      <c r="F1075" s="3" t="s">
        <v>102</v>
      </c>
      <c r="G1075" s="1" t="s">
        <v>856</v>
      </c>
      <c r="H1075" s="39" t="str">
        <f>_xlfn.XLOOKUP(B1075,[2]CALCULATION!$B:$B,[2]CALCULATION!$H:$H,"")</f>
        <v>Huawei</v>
      </c>
      <c r="I1075" s="34">
        <v>1.7737698789782921</v>
      </c>
      <c r="J1075" s="34">
        <v>1.5395417954359314</v>
      </c>
      <c r="K1075" s="34">
        <v>0</v>
      </c>
      <c r="L1075" s="34">
        <v>0</v>
      </c>
      <c r="M1075" s="34">
        <v>0</v>
      </c>
      <c r="N1075" s="34">
        <v>0</v>
      </c>
      <c r="O1075" s="34">
        <v>0</v>
      </c>
      <c r="P1075" s="34">
        <v>0</v>
      </c>
      <c r="Q1075" s="34">
        <v>0</v>
      </c>
      <c r="R1075" s="34">
        <v>0</v>
      </c>
      <c r="S1075" s="109">
        <v>0.24398387138197605</v>
      </c>
      <c r="T1075" s="109">
        <f>_xlfn.XLOOKUP(B1075,'[3]Nur des jours'!$B:$B,'[3]Nur des jours'!$U:$U,"")</f>
        <v>0</v>
      </c>
      <c r="U1075" s="109">
        <v>3.5533539934880558</v>
      </c>
      <c r="V1075" s="109">
        <v>0</v>
      </c>
      <c r="W1075" s="109">
        <v>0</v>
      </c>
      <c r="X1075" s="109">
        <v>0</v>
      </c>
      <c r="Y1075" s="109">
        <v>0.96273752757303099</v>
      </c>
      <c r="Z1075" s="109">
        <v>0</v>
      </c>
      <c r="AA1075" s="109">
        <v>0</v>
      </c>
      <c r="AB1075" s="109">
        <v>0</v>
      </c>
      <c r="AC1075" s="109">
        <v>0</v>
      </c>
      <c r="AD1075" s="109">
        <v>0</v>
      </c>
      <c r="AE1075" s="109">
        <v>0</v>
      </c>
      <c r="AF1075" s="109">
        <v>0</v>
      </c>
      <c r="AG1075" s="57" t="str">
        <f>_xlfn.XLOOKUP(B1075,[3]CALCULATION!$B:$B,[3]CALCULATION!$M:$M,"")</f>
        <v>Operationnel</v>
      </c>
      <c r="AH1075" s="57"/>
      <c r="AI1075" s="56" t="str" cm="1">
        <f t="array" ref="AI1075">IFERROR(_xlfn.IFS(
AK1075="MPR ISSUE","PDH",
AK1075="BSS Hardware Issue","BSS",
AK1075="Sites strategiques, MLL, Pylone, etc.","ENVTECH",
AK1075="AKTIVCO DEFAUT GE &amp; POWER Cabinet","AKTIVCO",
AK1075="AKTIVCO Coupure ENEO &amp; Baisse de tension","AKTIVCO GRID ONLY",
AK1075="Coupure ENEO &amp; Baisse de tension","IHS GRID ONLY",
AK1075="Defaut GE &amp; POWER Cabinet","IHS",
AK1075="Sharing","Partners",
AK1075="Sites strategiques &amp; DataCenter","SST &amp; DC",
AK1075="Exclu","Exclu",
AK1075="SAT","SAT",
AK1075="SPARE-ISSUE","SPARE-ISSUE",
AK1075="Fiber CAmtel","TRANS_FO_CAMTEL",
AK1075="Fiber AOF","Fiber AOF",
AK1075="Projet OCM (HUAWEI)","TRAVAUX-HUAWEI",
AK1075="Projet OCM (NOKIA)","TRAVAUX-NOKIA",
AK1075="ACCESS-ISSUE","ACCESS-ISSUE",
AK1075="Projet OCM (ZTE, NOKIA, autres projets)","TRAVAUX OCM",
AK1075="No root CAuse","No root cause",
AK1075="ODU HS","PDH",
AK1075="IP &amp; VLAN","PDH",
AK1075="Warehouse HUAWEI","SPARE-ISSUE",
AK1075="SPARE-HS","SPARE-ISSUE",
AK1075="Power Telco","BSS",AK1075="no impacts","no impacts"
),"")</f>
        <v>No root cause</v>
      </c>
      <c r="AJ1075" s="56" t="str" cm="1">
        <f t="array" ref="AJ1075">IFERROR(_xlfn.IFS(
AK1075="MPR ISSUE","TX ISSUE",
AK1075="BSS Hardware Issue","RAN ISSUE",
AK1075="Sites strategiques, MLL, Pylone, etc.","ENVTECH",
AK1075="AKTIVCO DEFAUT GE &amp; POWER Cabinet","POWER ISSUE",
AK1075="AKTIVCO Coupure ENEO &amp; Baisse de tension","POWER ISSUE",
AK1075="Coupure ENEO &amp; Baisse de tension","POWER ISSUE",
AK1075="Defaut GE &amp; POWER Cabinet","POWER ISSUE",
AK1075="Sharing","POWER ISSUE",
AK1075="Sites strategiques &amp; DataCenter","POWER ISSUE",
AK1075="Exclu","Exclu",
AK1075="SAT","TX ISSUE",
AK1075="SPARE-ISSUE","SPARE-ISSUE",
AK1075="Fiber CAmtel","TX ISSUE",
AK1075="Fiber AOF","TX ISSUE",
AK1075="Projet OCM (HUAWEI)","TRAVAUX-HUAWEI",
AK1075="Projet OCM (NOKIA)","TRAVAUX -NOKIA",
AK1075="ACCESS-ISSUE","ACCESS-ISSUE",
AK1075="Projet OCM (ZTE, NOKIA, autres projets)","TRAVAUX OCM",
AK1075="No root CAuse","No root cause",
AK1075="ODU HS","TX ISSUE",
AK1075="IP &amp; VLAN","TX ISSUE",
AK1075="Warehouse HUAWEI","SPARE-ISSUE",
AK1075="SPARE-HS","SPARE-ISSUE",
AK1075="Power Telco","RAN ISSUE",AK1075="no impacts","no impacts"
),"")</f>
        <v>No root cause</v>
      </c>
      <c r="AK1075" s="81" t="s">
        <v>5620</v>
      </c>
      <c r="AL1075" s="56" t="str" cm="1">
        <f t="array" ref="AL1075">IFERROR(_xlfn.IFS(
AK1075="MPR ISSUE","ACTIVE",
AK1075="BSS Hardware Issue","ACTIVE",
AK1075="Sites strategiques, MLL, Pylone, etc.","PASSIVE",
AK1075="AKTIVCO DEFAUT GE &amp; POWER Cabinet","PASSIVE",
AK1075="AKTIVCO Coupure ENEO &amp; Baisse de tension","PASSIVE",
AK1075="Coupure ENEO &amp; Baisse de tension","PASSIVE",
AK1075="Defaut GE &amp; POWER Cabinet","PASSIVE",
AK1075="Sharing","PASSIVE",
AK1075="Sites strategiques &amp; DataCenter","PASSIVE",
AK1075="Exclu","Exclu",
AK1075="SAT","ACTIVE",
AK1075="SPARE-ISSUE","SPARE-ISSUE",
AK1075="Fiber CAmtel","ACTIVE",
AK1075="Fiber AOF","ACTIVE",
AK1075="Projet OCM (HUAWEI)","PLANNED WORKS",
AK1075="Projet OCM (NOKIA)","PLANNED WORKS",
AK1075="ACCESS-ISSUE","ACCESS-ISSUE",
AK1075="Projet OCM (ZTE, NOKIA, autres projets)","PLANNED WORKS",
AK1075="No root CAuse","No root cause",
AK1075="ODU HS","ACTIVE",
AK1075="IP &amp; VLAN","ACTIVE",
AK1075="Warehouse HUAWEI","SPARE-ISSUE",
AK1075="SPARE-HS","SPARE-ISSUE",
AK1075="Power Telco","ACTIVE", AK1075="no impacts","no impacts"
),"")</f>
        <v>No root cause</v>
      </c>
      <c r="AM1075" s="108" t="s">
        <v>5537</v>
      </c>
      <c r="AN1075" s="117" t="s">
        <v>1944</v>
      </c>
      <c r="AP1075" s="23" t="s">
        <v>5537</v>
      </c>
      <c r="AQ1075" s="23" t="s">
        <v>5537</v>
      </c>
      <c r="AR1075" s="7"/>
      <c r="AS1075" s="6"/>
      <c r="AT1075" s="7"/>
      <c r="AU1075" s="3" t="s">
        <v>5537</v>
      </c>
      <c r="AV1075" s="24" t="s">
        <v>5537</v>
      </c>
      <c r="AW1075" s="24" t="s">
        <v>5537</v>
      </c>
      <c r="AX1075" s="24" t="s">
        <v>5537</v>
      </c>
      <c r="AY1075" s="24" t="s">
        <v>5537</v>
      </c>
      <c r="AZ1075" s="24" t="s">
        <v>5537</v>
      </c>
      <c r="BA1075" s="24" t="s">
        <v>5537</v>
      </c>
      <c r="BB1075" s="24" t="s">
        <v>5537</v>
      </c>
      <c r="BC1075" s="24" t="s">
        <v>5537</v>
      </c>
      <c r="BD1075" s="24" t="s">
        <v>5537</v>
      </c>
      <c r="BE1075" s="24" t="s">
        <v>5537</v>
      </c>
      <c r="BF1075" s="24" t="s">
        <v>5537</v>
      </c>
      <c r="BG1075" s="24" t="s">
        <v>5537</v>
      </c>
      <c r="BH1075" s="24" t="s">
        <v>5537</v>
      </c>
      <c r="BI1075" s="9" t="s">
        <v>5537</v>
      </c>
      <c r="BJ1075" s="14"/>
      <c r="BK1075" s="14" t="s">
        <v>5537</v>
      </c>
      <c r="BL1075" s="14" t="str">
        <f>_xlfn.XLOOKUP(B1075,'[4]cell downs 18042026 17h'!$B:$B,'[4]cell downs 18042026 17h'!$B:$B,"")</f>
        <v/>
      </c>
      <c r="BM1075" s="14" t="str">
        <f>_xlfn.XLOOKUP(B1075,'[5]Cells Huawei 19042026 15h'!$B:$B,'[5]Cells Huawei 19042026 15h'!$B:$B,"")</f>
        <v/>
      </c>
      <c r="BN1075" s="9" t="str">
        <f>_xlfn.XLOOKUP(B1075,'[6]cells down 19042026 9H40'!$B:$B,'[6]cells down 19042026 9H40'!$B:$B,"")</f>
        <v/>
      </c>
      <c r="BO1075" s="9" t="s">
        <v>1944</v>
      </c>
      <c r="BP1075" s="9" t="s">
        <v>5537</v>
      </c>
    </row>
    <row r="1076" spans="1:68" s="9" customFormat="1" x14ac:dyDescent="0.35">
      <c r="A1076" s="1" t="s">
        <v>4474</v>
      </c>
      <c r="B1076" s="8" t="s">
        <v>4475</v>
      </c>
      <c r="C1076" s="3" t="str">
        <f>_xlfn.XLOOKUP(B1076,'[1]daily break down'!$D:$D,'[1]daily break down'!$E:$E,"")</f>
        <v>ADAMAOUA</v>
      </c>
      <c r="D1076" s="1" t="s">
        <v>11</v>
      </c>
      <c r="E1076" s="1" t="s">
        <v>154</v>
      </c>
      <c r="F1076" s="3" t="s">
        <v>90</v>
      </c>
      <c r="G1076" s="1" t="s">
        <v>4476</v>
      </c>
      <c r="H1076" s="40" t="str">
        <f>_xlfn.XLOOKUP(B1076,[2]CALCULATION!$B:$B,[2]CALCULATION!$H:$H,"")</f>
        <v>NOKIA</v>
      </c>
      <c r="I1076" s="34">
        <v>0</v>
      </c>
      <c r="J1076" s="34">
        <v>0</v>
      </c>
      <c r="K1076" s="34">
        <v>0</v>
      </c>
      <c r="L1076" s="34">
        <v>0</v>
      </c>
      <c r="M1076" s="34">
        <v>0</v>
      </c>
      <c r="N1076" s="34">
        <v>0</v>
      </c>
      <c r="O1076" s="34">
        <v>0</v>
      </c>
      <c r="P1076" s="34">
        <v>0</v>
      </c>
      <c r="Q1076" s="34">
        <v>0</v>
      </c>
      <c r="R1076" s="34">
        <v>0</v>
      </c>
      <c r="S1076" s="109">
        <v>0</v>
      </c>
      <c r="T1076" s="109">
        <f>_xlfn.XLOOKUP(B1076,'[3]Nur des jours'!$B:$B,'[3]Nur des jours'!$U:$U,"")</f>
        <v>1.0767609026395535</v>
      </c>
      <c r="U1076" s="109">
        <v>0</v>
      </c>
      <c r="V1076" s="109">
        <v>0</v>
      </c>
      <c r="W1076" s="109">
        <v>1.0767609026395535</v>
      </c>
      <c r="X1076" s="109">
        <v>1.5409507666230065</v>
      </c>
      <c r="Y1076" s="109">
        <v>0.93614743569341186</v>
      </c>
      <c r="Z1076" s="109">
        <v>0</v>
      </c>
      <c r="AA1076" s="109">
        <v>0</v>
      </c>
      <c r="AB1076" s="109">
        <v>0</v>
      </c>
      <c r="AC1076" s="109">
        <v>0</v>
      </c>
      <c r="AD1076" s="109">
        <v>0</v>
      </c>
      <c r="AE1076" s="109">
        <v>0</v>
      </c>
      <c r="AF1076" s="109">
        <v>0</v>
      </c>
      <c r="AG1076" s="57" t="str">
        <f>_xlfn.XLOOKUP(B1076,[3]CALCULATION!$B:$B,[3]CALCULATION!$M:$M,"")</f>
        <v>Operationnel</v>
      </c>
      <c r="AH1076" s="57"/>
      <c r="AI1076" s="56" t="str" cm="1">
        <f t="array" ref="AI1076">IFERROR(_xlfn.IFS(
AK1076="MPR ISSUE","PDH",
AK1076="BSS Hardware Issue","BSS",
AK1076="Sites strategiques, MLL, Pylone, etc.","ENVTECH",
AK1076="AKTIVCO DEFAUT GE &amp; POWER Cabinet","AKTIVCO",
AK1076="AKTIVCO Coupure ENEO &amp; Baisse de tension","AKTIVCO GRID ONLY",
AK1076="Coupure ENEO &amp; Baisse de tension","IHS GRID ONLY",
AK1076="Defaut GE &amp; POWER Cabinet","IHS",
AK1076="Sharing","Partners",
AK1076="Sites strategiques &amp; DataCenter","SST &amp; DC",
AK1076="Exclu","Exclu",
AK1076="SAT","SAT",
AK1076="SPARE-ISSUE","SPARE-ISSUE",
AK1076="Fiber CAmtel","TRANS_FO_CAMTEL",
AK1076="Fiber AOF","Fiber AOF",
AK1076="Projet OCM (HUAWEI)","TRAVAUX-HUAWEI",
AK1076="Projet OCM (NOKIA)","TRAVAUX-NOKIA",
AK1076="ACCESS-ISSUE","ACCESS-ISSUE",
AK1076="Projet OCM (ZTE, NOKIA, autres projets)","TRAVAUX OCM",
AK1076="No root CAuse","No root cause",
AK1076="ODU HS","PDH",
AK1076="IP &amp; VLAN","PDH",
AK1076="Warehouse HUAWEI","SPARE-ISSUE",
AK1076="SPARE-HS","SPARE-ISSUE",
AK1076="Power Telco","BSS",AK1076="no impacts","no impacts"
),"")</f>
        <v>No root cause</v>
      </c>
      <c r="AJ1076" s="56" t="str" cm="1">
        <f t="array" ref="AJ1076">IFERROR(_xlfn.IFS(
AK1076="MPR ISSUE","TX ISSUE",
AK1076="BSS Hardware Issue","RAN ISSUE",
AK1076="Sites strategiques, MLL, Pylone, etc.","ENVTECH",
AK1076="AKTIVCO DEFAUT GE &amp; POWER Cabinet","POWER ISSUE",
AK1076="AKTIVCO Coupure ENEO &amp; Baisse de tension","POWER ISSUE",
AK1076="Coupure ENEO &amp; Baisse de tension","POWER ISSUE",
AK1076="Defaut GE &amp; POWER Cabinet","POWER ISSUE",
AK1076="Sharing","POWER ISSUE",
AK1076="Sites strategiques &amp; DataCenter","POWER ISSUE",
AK1076="Exclu","Exclu",
AK1076="SAT","TX ISSUE",
AK1076="SPARE-ISSUE","SPARE-ISSUE",
AK1076="Fiber CAmtel","TX ISSUE",
AK1076="Fiber AOF","TX ISSUE",
AK1076="Projet OCM (HUAWEI)","TRAVAUX-HUAWEI",
AK1076="Projet OCM (NOKIA)","TRAVAUX -NOKIA",
AK1076="ACCESS-ISSUE","ACCESS-ISSUE",
AK1076="Projet OCM (ZTE, NOKIA, autres projets)","TRAVAUX OCM",
AK1076="No root CAuse","No root cause",
AK1076="ODU HS","TX ISSUE",
AK1076="IP &amp; VLAN","TX ISSUE",
AK1076="Warehouse HUAWEI","SPARE-ISSUE",
AK1076="SPARE-HS","SPARE-ISSUE",
AK1076="Power Telco","RAN ISSUE",AK1076="no impacts","no impacts"
),"")</f>
        <v>No root cause</v>
      </c>
      <c r="AK1076" s="81" t="s">
        <v>5620</v>
      </c>
      <c r="AL1076" s="56" t="str" cm="1">
        <f t="array" ref="AL1076">IFERROR(_xlfn.IFS(
AK1076="MPR ISSUE","ACTIVE",
AK1076="BSS Hardware Issue","ACTIVE",
AK1076="Sites strategiques, MLL, Pylone, etc.","PASSIVE",
AK1076="AKTIVCO DEFAUT GE &amp; POWER Cabinet","PASSIVE",
AK1076="AKTIVCO Coupure ENEO &amp; Baisse de tension","PASSIVE",
AK1076="Coupure ENEO &amp; Baisse de tension","PASSIVE",
AK1076="Defaut GE &amp; POWER Cabinet","PASSIVE",
AK1076="Sharing","PASSIVE",
AK1076="Sites strategiques &amp; DataCenter","PASSIVE",
AK1076="Exclu","Exclu",
AK1076="SAT","ACTIVE",
AK1076="SPARE-ISSUE","SPARE-ISSUE",
AK1076="Fiber CAmtel","ACTIVE",
AK1076="Fiber AOF","ACTIVE",
AK1076="Projet OCM (HUAWEI)","PLANNED WORKS",
AK1076="Projet OCM (NOKIA)","PLANNED WORKS",
AK1076="ACCESS-ISSUE","ACCESS-ISSUE",
AK1076="Projet OCM (ZTE, NOKIA, autres projets)","PLANNED WORKS",
AK1076="No root CAuse","No root cause",
AK1076="ODU HS","ACTIVE",
AK1076="IP &amp; VLAN","ACTIVE",
AK1076="Warehouse HUAWEI","SPARE-ISSUE",
AK1076="SPARE-HS","SPARE-ISSUE",
AK1076="Power Telco","ACTIVE", AK1076="no impacts","no impacts"
),"")</f>
        <v>No root cause</v>
      </c>
      <c r="AM1076" s="108" t="s">
        <v>5537</v>
      </c>
      <c r="AN1076" s="117" t="s">
        <v>4475</v>
      </c>
      <c r="AP1076" s="23" t="s">
        <v>5537</v>
      </c>
      <c r="AQ1076" s="23" t="s">
        <v>5537</v>
      </c>
      <c r="AR1076" s="7"/>
      <c r="AS1076" s="6"/>
      <c r="AT1076" s="7"/>
      <c r="AU1076" s="3" t="s">
        <v>5537</v>
      </c>
      <c r="AV1076" s="24" t="s">
        <v>5537</v>
      </c>
      <c r="AW1076" s="24" t="s">
        <v>5537</v>
      </c>
      <c r="AX1076" s="24" t="s">
        <v>5537</v>
      </c>
      <c r="AY1076" s="24" t="s">
        <v>5537</v>
      </c>
      <c r="AZ1076" s="24" t="s">
        <v>5537</v>
      </c>
      <c r="BA1076" s="24" t="s">
        <v>5537</v>
      </c>
      <c r="BB1076" s="24" t="s">
        <v>5537</v>
      </c>
      <c r="BC1076" s="24" t="s">
        <v>5537</v>
      </c>
      <c r="BD1076" s="24" t="s">
        <v>5537</v>
      </c>
      <c r="BE1076" s="24" t="s">
        <v>5537</v>
      </c>
      <c r="BF1076" s="24" t="s">
        <v>5537</v>
      </c>
      <c r="BG1076" s="24" t="s">
        <v>5537</v>
      </c>
      <c r="BH1076" s="24" t="s">
        <v>5537</v>
      </c>
      <c r="BI1076" s="9" t="s">
        <v>5537</v>
      </c>
      <c r="BJ1076" s="14"/>
      <c r="BK1076" s="14" t="s">
        <v>5537</v>
      </c>
      <c r="BL1076" s="14" t="str">
        <f>_xlfn.XLOOKUP(B1076,'[4]cell downs 18042026 17h'!$B:$B,'[4]cell downs 18042026 17h'!$B:$B,"")</f>
        <v/>
      </c>
      <c r="BM1076" s="14" t="str">
        <f>_xlfn.XLOOKUP(B1076,'[5]Cells Huawei 19042026 15h'!$B:$B,'[5]Cells Huawei 19042026 15h'!$B:$B,"")</f>
        <v/>
      </c>
      <c r="BN1076" s="9" t="str">
        <f>_xlfn.XLOOKUP(B1076,'[6]cells down 19042026 9H40'!$B:$B,'[6]cells down 19042026 9H40'!$B:$B,"")</f>
        <v/>
      </c>
      <c r="BO1076" s="9" t="s">
        <v>4475</v>
      </c>
      <c r="BP1076" s="9" t="s">
        <v>12</v>
      </c>
    </row>
    <row r="1077" spans="1:68" s="9" customFormat="1" x14ac:dyDescent="0.35">
      <c r="A1077" s="1" t="s">
        <v>2919</v>
      </c>
      <c r="B1077" s="8" t="s">
        <v>2920</v>
      </c>
      <c r="C1077" s="3" t="str">
        <f>_xlfn.XLOOKUP(B1077,'[1]daily break down'!$D:$D,'[1]daily break down'!$E:$E,"")</f>
        <v>Garoua</v>
      </c>
      <c r="D1077" s="1" t="s">
        <v>11</v>
      </c>
      <c r="E1077" s="1" t="s">
        <v>12</v>
      </c>
      <c r="F1077" s="3" t="s">
        <v>23</v>
      </c>
      <c r="G1077" s="1" t="s">
        <v>24</v>
      </c>
      <c r="H1077" s="39" t="str">
        <f>_xlfn.XLOOKUP(B1077,[2]CALCULATION!$B:$B,[2]CALCULATION!$H:$H,"")</f>
        <v>Huawei</v>
      </c>
      <c r="I1077" s="34">
        <v>0</v>
      </c>
      <c r="J1077" s="34">
        <v>0</v>
      </c>
      <c r="K1077" s="34">
        <v>4.7484112512234855</v>
      </c>
      <c r="L1077" s="34">
        <v>0</v>
      </c>
      <c r="M1077" s="34">
        <v>0</v>
      </c>
      <c r="N1077" s="34">
        <v>0</v>
      </c>
      <c r="O1077" s="34">
        <v>0</v>
      </c>
      <c r="P1077" s="34">
        <v>0</v>
      </c>
      <c r="Q1077" s="34">
        <v>0</v>
      </c>
      <c r="R1077" s="34">
        <v>0</v>
      </c>
      <c r="S1077" s="109">
        <v>0</v>
      </c>
      <c r="T1077" s="109">
        <f>_xlfn.XLOOKUP(B1077,'[3]Nur des jours'!$B:$B,'[3]Nur des jours'!$U:$U,"")</f>
        <v>0</v>
      </c>
      <c r="U1077" s="109">
        <v>0</v>
      </c>
      <c r="V1077" s="109">
        <v>0</v>
      </c>
      <c r="W1077" s="109">
        <v>0</v>
      </c>
      <c r="X1077" s="109">
        <v>0</v>
      </c>
      <c r="Y1077" s="109">
        <v>0.91342353602543147</v>
      </c>
      <c r="Z1077" s="109">
        <v>0</v>
      </c>
      <c r="AA1077" s="109">
        <v>0</v>
      </c>
      <c r="AB1077" s="109">
        <v>0</v>
      </c>
      <c r="AC1077" s="109">
        <v>0</v>
      </c>
      <c r="AD1077" s="109">
        <v>0</v>
      </c>
      <c r="AE1077" s="109">
        <v>0</v>
      </c>
      <c r="AF1077" s="109">
        <v>0</v>
      </c>
      <c r="AG1077" s="57" t="str">
        <f>_xlfn.XLOOKUP(B1077,[3]CALCULATION!$B:$B,[3]CALCULATION!$M:$M,"")</f>
        <v>Operationnel</v>
      </c>
      <c r="AH1077" s="57"/>
      <c r="AI1077" s="56" t="str" cm="1">
        <f t="array" ref="AI1077">IFERROR(_xlfn.IFS(
AK1077="MPR ISSUE","PDH",
AK1077="BSS Hardware Issue","BSS",
AK1077="Sites strategiques, MLL, Pylone, etc.","ENVTECH",
AK1077="AKTIVCO DEFAUT GE &amp; POWER Cabinet","AKTIVCO",
AK1077="AKTIVCO Coupure ENEO &amp; Baisse de tension","AKTIVCO GRID ONLY",
AK1077="Coupure ENEO &amp; Baisse de tension","IHS GRID ONLY",
AK1077="Defaut GE &amp; POWER Cabinet","IHS",
AK1077="Sharing","Partners",
AK1077="Sites strategiques &amp; DataCenter","SST &amp; DC",
AK1077="Exclu","Exclu",
AK1077="SAT","SAT",
AK1077="SPARE-ISSUE","SPARE-ISSUE",
AK1077="Fiber CAmtel","TRANS_FO_CAMTEL",
AK1077="Fiber AOF","Fiber AOF",
AK1077="Projet OCM (HUAWEI)","TRAVAUX-HUAWEI",
AK1077="Projet OCM (NOKIA)","TRAVAUX-NOKIA",
AK1077="ACCESS-ISSUE","ACCESS-ISSUE",
AK1077="Projet OCM (ZTE, NOKIA, autres projets)","TRAVAUX OCM",
AK1077="No root CAuse","No root cause",
AK1077="ODU HS","PDH",
AK1077="IP &amp; VLAN","PDH",
AK1077="Warehouse HUAWEI","SPARE-ISSUE",
AK1077="SPARE-HS","SPARE-ISSUE",
AK1077="Power Telco","BSS",AK1077="no impacts","no impacts"
),"")</f>
        <v>No root cause</v>
      </c>
      <c r="AJ1077" s="56" t="str" cm="1">
        <f t="array" ref="AJ1077">IFERROR(_xlfn.IFS(
AK1077="MPR ISSUE","TX ISSUE",
AK1077="BSS Hardware Issue","RAN ISSUE",
AK1077="Sites strategiques, MLL, Pylone, etc.","ENVTECH",
AK1077="AKTIVCO DEFAUT GE &amp; POWER Cabinet","POWER ISSUE",
AK1077="AKTIVCO Coupure ENEO &amp; Baisse de tension","POWER ISSUE",
AK1077="Coupure ENEO &amp; Baisse de tension","POWER ISSUE",
AK1077="Defaut GE &amp; POWER Cabinet","POWER ISSUE",
AK1077="Sharing","POWER ISSUE",
AK1077="Sites strategiques &amp; DataCenter","POWER ISSUE",
AK1077="Exclu","Exclu",
AK1077="SAT","TX ISSUE",
AK1077="SPARE-ISSUE","SPARE-ISSUE",
AK1077="Fiber CAmtel","TX ISSUE",
AK1077="Fiber AOF","TX ISSUE",
AK1077="Projet OCM (HUAWEI)","TRAVAUX-HUAWEI",
AK1077="Projet OCM (NOKIA)","TRAVAUX -NOKIA",
AK1077="ACCESS-ISSUE","ACCESS-ISSUE",
AK1077="Projet OCM (ZTE, NOKIA, autres projets)","TRAVAUX OCM",
AK1077="No root CAuse","No root cause",
AK1077="ODU HS","TX ISSUE",
AK1077="IP &amp; VLAN","TX ISSUE",
AK1077="Warehouse HUAWEI","SPARE-ISSUE",
AK1077="SPARE-HS","SPARE-ISSUE",
AK1077="Power Telco","RAN ISSUE",AK1077="no impacts","no impacts"
),"")</f>
        <v>No root cause</v>
      </c>
      <c r="AK1077" s="81" t="s">
        <v>5620</v>
      </c>
      <c r="AL1077" s="56" t="str" cm="1">
        <f t="array" ref="AL1077">IFERROR(_xlfn.IFS(
AK1077="MPR ISSUE","ACTIVE",
AK1077="BSS Hardware Issue","ACTIVE",
AK1077="Sites strategiques, MLL, Pylone, etc.","PASSIVE",
AK1077="AKTIVCO DEFAUT GE &amp; POWER Cabinet","PASSIVE",
AK1077="AKTIVCO Coupure ENEO &amp; Baisse de tension","PASSIVE",
AK1077="Coupure ENEO &amp; Baisse de tension","PASSIVE",
AK1077="Defaut GE &amp; POWER Cabinet","PASSIVE",
AK1077="Sharing","PASSIVE",
AK1077="Sites strategiques &amp; DataCenter","PASSIVE",
AK1077="Exclu","Exclu",
AK1077="SAT","ACTIVE",
AK1077="SPARE-ISSUE","SPARE-ISSUE",
AK1077="Fiber CAmtel","ACTIVE",
AK1077="Fiber AOF","ACTIVE",
AK1077="Projet OCM (HUAWEI)","PLANNED WORKS",
AK1077="Projet OCM (NOKIA)","PLANNED WORKS",
AK1077="ACCESS-ISSUE","ACCESS-ISSUE",
AK1077="Projet OCM (ZTE, NOKIA, autres projets)","PLANNED WORKS",
AK1077="No root CAuse","No root cause",
AK1077="ODU HS","ACTIVE",
AK1077="IP &amp; VLAN","ACTIVE",
AK1077="Warehouse HUAWEI","SPARE-ISSUE",
AK1077="SPARE-HS","SPARE-ISSUE",
AK1077="Power Telco","ACTIVE", AK1077="no impacts","no impacts"
),"")</f>
        <v>No root cause</v>
      </c>
      <c r="AM1077" s="108" t="s">
        <v>5537</v>
      </c>
      <c r="AN1077" s="117" t="s">
        <v>2920</v>
      </c>
      <c r="AP1077" s="23" t="s">
        <v>5537</v>
      </c>
      <c r="AQ1077" s="23" t="s">
        <v>5537</v>
      </c>
      <c r="AR1077" s="7"/>
      <c r="AS1077" s="6"/>
      <c r="AT1077" s="7"/>
      <c r="AU1077" s="3" t="s">
        <v>5537</v>
      </c>
      <c r="AV1077" s="24" t="s">
        <v>5537</v>
      </c>
      <c r="AW1077" s="24" t="s">
        <v>5537</v>
      </c>
      <c r="AX1077" s="24" t="s">
        <v>5537</v>
      </c>
      <c r="AY1077" s="24" t="s">
        <v>5537</v>
      </c>
      <c r="AZ1077" s="24" t="s">
        <v>5537</v>
      </c>
      <c r="BA1077" s="24" t="s">
        <v>5537</v>
      </c>
      <c r="BB1077" s="24" t="s">
        <v>5537</v>
      </c>
      <c r="BC1077" s="24" t="s">
        <v>5537</v>
      </c>
      <c r="BD1077" s="24" t="s">
        <v>5537</v>
      </c>
      <c r="BE1077" s="24" t="s">
        <v>5537</v>
      </c>
      <c r="BF1077" s="24" t="s">
        <v>5537</v>
      </c>
      <c r="BG1077" s="24" t="s">
        <v>5537</v>
      </c>
      <c r="BH1077" s="24" t="s">
        <v>5537</v>
      </c>
      <c r="BI1077" s="9" t="s">
        <v>5537</v>
      </c>
      <c r="BJ1077" s="14"/>
      <c r="BK1077" s="14" t="s">
        <v>5537</v>
      </c>
      <c r="BL1077" s="14" t="str">
        <f>_xlfn.XLOOKUP(B1077,'[4]cell downs 18042026 17h'!$B:$B,'[4]cell downs 18042026 17h'!$B:$B,"")</f>
        <v/>
      </c>
      <c r="BM1077" s="14" t="str">
        <f>_xlfn.XLOOKUP(B1077,'[5]Cells Huawei 19042026 15h'!$B:$B,'[5]Cells Huawei 19042026 15h'!$B:$B,"")</f>
        <v/>
      </c>
      <c r="BN1077" s="9" t="str">
        <f>_xlfn.XLOOKUP(B1077,'[6]cells down 19042026 9H40'!$B:$B,'[6]cells down 19042026 9H40'!$B:$B,"")</f>
        <v/>
      </c>
      <c r="BO1077" s="9" t="s">
        <v>2920</v>
      </c>
      <c r="BP1077" s="9" t="s">
        <v>5537</v>
      </c>
    </row>
    <row r="1078" spans="1:68" s="9" customFormat="1" x14ac:dyDescent="0.35">
      <c r="A1078" s="1" t="s">
        <v>4051</v>
      </c>
      <c r="B1078" s="8" t="s">
        <v>4052</v>
      </c>
      <c r="C1078" s="3" t="str">
        <f>_xlfn.XLOOKUP(B1078,'[1]daily break down'!$D:$D,'[1]daily break down'!$E:$E,"")</f>
        <v>SUD-OUEST</v>
      </c>
      <c r="D1078" s="1" t="s">
        <v>11</v>
      </c>
      <c r="E1078" s="1" t="s">
        <v>12</v>
      </c>
      <c r="F1078" s="3" t="s">
        <v>13</v>
      </c>
      <c r="G1078" s="1" t="s">
        <v>4053</v>
      </c>
      <c r="H1078" s="39" t="str">
        <f>_xlfn.XLOOKUP(B1078,[2]CALCULATION!$B:$B,[2]CALCULATION!$H:$H,"")</f>
        <v>HUAWEI</v>
      </c>
      <c r="I1078" s="34">
        <v>0</v>
      </c>
      <c r="J1078" s="34">
        <v>0</v>
      </c>
      <c r="K1078" s="34">
        <v>0</v>
      </c>
      <c r="L1078" s="34">
        <v>0</v>
      </c>
      <c r="M1078" s="34">
        <v>0</v>
      </c>
      <c r="N1078" s="34">
        <v>0</v>
      </c>
      <c r="O1078" s="34">
        <v>0</v>
      </c>
      <c r="P1078" s="34">
        <v>0</v>
      </c>
      <c r="Q1078" s="34">
        <v>0</v>
      </c>
      <c r="R1078" s="34">
        <v>0</v>
      </c>
      <c r="S1078" s="109">
        <v>0</v>
      </c>
      <c r="T1078" s="109">
        <f>_xlfn.XLOOKUP(B1078,'[3]Nur des jours'!$B:$B,'[3]Nur des jours'!$U:$U,"")</f>
        <v>0</v>
      </c>
      <c r="U1078" s="109">
        <v>0</v>
      </c>
      <c r="V1078" s="109">
        <v>0</v>
      </c>
      <c r="W1078" s="109">
        <v>0.63726518335887306</v>
      </c>
      <c r="X1078" s="109">
        <v>0</v>
      </c>
      <c r="Y1078" s="109">
        <v>0.88634988713962437</v>
      </c>
      <c r="Z1078" s="109">
        <v>0</v>
      </c>
      <c r="AA1078" s="109">
        <v>0</v>
      </c>
      <c r="AB1078" s="109">
        <v>0</v>
      </c>
      <c r="AC1078" s="109">
        <v>0</v>
      </c>
      <c r="AD1078" s="109">
        <v>0</v>
      </c>
      <c r="AE1078" s="109">
        <v>0</v>
      </c>
      <c r="AF1078" s="109">
        <v>0</v>
      </c>
      <c r="AG1078" s="57" t="str">
        <f>_xlfn.XLOOKUP(B1078,[3]CALCULATION!$B:$B,[3]CALCULATION!$M:$M,"")</f>
        <v>Insecurity</v>
      </c>
      <c r="AH1078" s="57"/>
      <c r="AI1078" s="56" t="str" cm="1">
        <f t="array" ref="AI1078">IFERROR(_xlfn.IFS(
AK1078="MPR ISSUE","PDH",
AK1078="BSS Hardware Issue","BSS",
AK1078="Sites strategiques, MLL, Pylone, etc.","ENVTECH",
AK1078="AKTIVCO DEFAUT GE &amp; POWER Cabinet","AKTIVCO",
AK1078="AKTIVCO Coupure ENEO &amp; Baisse de tension","AKTIVCO GRID ONLY",
AK1078="Coupure ENEO &amp; Baisse de tension","IHS GRID ONLY",
AK1078="Defaut GE &amp; POWER Cabinet","IHS",
AK1078="Sharing","Partners",
AK1078="Sites strategiques &amp; DataCenter","SST &amp; DC",
AK1078="Exclu","Exclu",
AK1078="SAT","SAT",
AK1078="SPARE-ISSUE","SPARE-ISSUE",
AK1078="Fiber CAmtel","TRANS_FO_CAMTEL",
AK1078="Fiber AOF","Fiber AOF",
AK1078="Projet OCM (HUAWEI)","TRAVAUX-HUAWEI",
AK1078="Projet OCM (NOKIA)","TRAVAUX-NOKIA",
AK1078="ACCESS-ISSUE","ACCESS-ISSUE",
AK1078="Projet OCM (ZTE, NOKIA, autres projets)","TRAVAUX OCM",
AK1078="No root CAuse","No root cause",
AK1078="ODU HS","PDH",
AK1078="IP &amp; VLAN","PDH",
AK1078="Warehouse HUAWEI","SPARE-ISSUE",
AK1078="SPARE-HS","SPARE-ISSUE",
AK1078="Power Telco","BSS",AK1078="no impacts","no impacts"
),"")</f>
        <v>No root cause</v>
      </c>
      <c r="AJ1078" s="56" t="str" cm="1">
        <f t="array" ref="AJ1078">IFERROR(_xlfn.IFS(
AK1078="MPR ISSUE","TX ISSUE",
AK1078="BSS Hardware Issue","RAN ISSUE",
AK1078="Sites strategiques, MLL, Pylone, etc.","ENVTECH",
AK1078="AKTIVCO DEFAUT GE &amp; POWER Cabinet","POWER ISSUE",
AK1078="AKTIVCO Coupure ENEO &amp; Baisse de tension","POWER ISSUE",
AK1078="Coupure ENEO &amp; Baisse de tension","POWER ISSUE",
AK1078="Defaut GE &amp; POWER Cabinet","POWER ISSUE",
AK1078="Sharing","POWER ISSUE",
AK1078="Sites strategiques &amp; DataCenter","POWER ISSUE",
AK1078="Exclu","Exclu",
AK1078="SAT","TX ISSUE",
AK1078="SPARE-ISSUE","SPARE-ISSUE",
AK1078="Fiber CAmtel","TX ISSUE",
AK1078="Fiber AOF","TX ISSUE",
AK1078="Projet OCM (HUAWEI)","TRAVAUX-HUAWEI",
AK1078="Projet OCM (NOKIA)","TRAVAUX -NOKIA",
AK1078="ACCESS-ISSUE","ACCESS-ISSUE",
AK1078="Projet OCM (ZTE, NOKIA, autres projets)","TRAVAUX OCM",
AK1078="No root CAuse","No root cause",
AK1078="ODU HS","TX ISSUE",
AK1078="IP &amp; VLAN","TX ISSUE",
AK1078="Warehouse HUAWEI","SPARE-ISSUE",
AK1078="SPARE-HS","SPARE-ISSUE",
AK1078="Power Telco","RAN ISSUE",AK1078="no impacts","no impacts"
),"")</f>
        <v>No root cause</v>
      </c>
      <c r="AK1078" s="81" t="s">
        <v>5620</v>
      </c>
      <c r="AL1078" s="56" t="str" cm="1">
        <f t="array" ref="AL1078">IFERROR(_xlfn.IFS(
AK1078="MPR ISSUE","ACTIVE",
AK1078="BSS Hardware Issue","ACTIVE",
AK1078="Sites strategiques, MLL, Pylone, etc.","PASSIVE",
AK1078="AKTIVCO DEFAUT GE &amp; POWER Cabinet","PASSIVE",
AK1078="AKTIVCO Coupure ENEO &amp; Baisse de tension","PASSIVE",
AK1078="Coupure ENEO &amp; Baisse de tension","PASSIVE",
AK1078="Defaut GE &amp; POWER Cabinet","PASSIVE",
AK1078="Sharing","PASSIVE",
AK1078="Sites strategiques &amp; DataCenter","PASSIVE",
AK1078="Exclu","Exclu",
AK1078="SAT","ACTIVE",
AK1078="SPARE-ISSUE","SPARE-ISSUE",
AK1078="Fiber CAmtel","ACTIVE",
AK1078="Fiber AOF","ACTIVE",
AK1078="Projet OCM (HUAWEI)","PLANNED WORKS",
AK1078="Projet OCM (NOKIA)","PLANNED WORKS",
AK1078="ACCESS-ISSUE","ACCESS-ISSUE",
AK1078="Projet OCM (ZTE, NOKIA, autres projets)","PLANNED WORKS",
AK1078="No root CAuse","No root cause",
AK1078="ODU HS","ACTIVE",
AK1078="IP &amp; VLAN","ACTIVE",
AK1078="Warehouse HUAWEI","SPARE-ISSUE",
AK1078="SPARE-HS","SPARE-ISSUE",
AK1078="Power Telco","ACTIVE", AK1078="no impacts","no impacts"
),"")</f>
        <v>No root cause</v>
      </c>
      <c r="AM1078" s="108" t="s">
        <v>5537</v>
      </c>
      <c r="AN1078" s="117" t="s">
        <v>4052</v>
      </c>
      <c r="AP1078" s="23" t="s">
        <v>5537</v>
      </c>
      <c r="AQ1078" s="23" t="s">
        <v>5537</v>
      </c>
      <c r="AR1078" s="7"/>
      <c r="AS1078" s="6"/>
      <c r="AT1078" s="7"/>
      <c r="AU1078" s="3" t="s">
        <v>5537</v>
      </c>
      <c r="AV1078" s="24" t="s">
        <v>5537</v>
      </c>
      <c r="AW1078" s="24" t="s">
        <v>5537</v>
      </c>
      <c r="AX1078" s="24" t="s">
        <v>5537</v>
      </c>
      <c r="AY1078" s="24" t="s">
        <v>5537</v>
      </c>
      <c r="AZ1078" s="24" t="s">
        <v>5537</v>
      </c>
      <c r="BA1078" s="24" t="s">
        <v>5537</v>
      </c>
      <c r="BB1078" s="24" t="s">
        <v>5537</v>
      </c>
      <c r="BC1078" s="24" t="s">
        <v>5537</v>
      </c>
      <c r="BD1078" s="24" t="s">
        <v>5537</v>
      </c>
      <c r="BE1078" s="24" t="s">
        <v>5537</v>
      </c>
      <c r="BF1078" s="24" t="s">
        <v>5537</v>
      </c>
      <c r="BG1078" s="24" t="s">
        <v>5537</v>
      </c>
      <c r="BH1078" s="24" t="s">
        <v>5537</v>
      </c>
      <c r="BI1078" s="9" t="s">
        <v>5537</v>
      </c>
      <c r="BJ1078" s="14"/>
      <c r="BK1078" s="14" t="s">
        <v>5537</v>
      </c>
      <c r="BL1078" s="14" t="str">
        <f>_xlfn.XLOOKUP(B1078,'[4]cell downs 18042026 17h'!$B:$B,'[4]cell downs 18042026 17h'!$B:$B,"")</f>
        <v/>
      </c>
      <c r="BM1078" s="14" t="str">
        <f>_xlfn.XLOOKUP(B1078,'[5]Cells Huawei 19042026 15h'!$B:$B,'[5]Cells Huawei 19042026 15h'!$B:$B,"")</f>
        <v/>
      </c>
      <c r="BN1078" s="9" t="str">
        <f>_xlfn.XLOOKUP(B1078,'[6]cells down 19042026 9H40'!$B:$B,'[6]cells down 19042026 9H40'!$B:$B,"")</f>
        <v/>
      </c>
      <c r="BO1078" s="9" t="s">
        <v>4052</v>
      </c>
      <c r="BP1078" s="9" t="s">
        <v>12</v>
      </c>
    </row>
    <row r="1079" spans="1:68" s="9" customFormat="1" x14ac:dyDescent="0.35">
      <c r="A1079" s="1" t="s">
        <v>1881</v>
      </c>
      <c r="B1079" s="8" t="s">
        <v>1882</v>
      </c>
      <c r="C1079" s="3" t="str">
        <f>_xlfn.XLOOKUP(B1079,'[1]daily break down'!$D:$D,'[1]daily break down'!$E:$E,"")</f>
        <v>Maroua</v>
      </c>
      <c r="D1079" s="1" t="s">
        <v>11</v>
      </c>
      <c r="E1079" s="1" t="s">
        <v>12</v>
      </c>
      <c r="F1079" s="3" t="s">
        <v>55</v>
      </c>
      <c r="G1079" s="1" t="s">
        <v>84</v>
      </c>
      <c r="H1079" s="39" t="str">
        <f>_xlfn.XLOOKUP(B1079,[2]CALCULATION!$B:$B,[2]CALCULATION!$H:$H,"")</f>
        <v>Huawei</v>
      </c>
      <c r="I1079" s="34">
        <v>0.80917750326025228</v>
      </c>
      <c r="J1079" s="34">
        <v>0.59282016819192251</v>
      </c>
      <c r="K1079" s="34">
        <v>3.83454183824012E-3</v>
      </c>
      <c r="L1079" s="34">
        <v>0.40098606581001212</v>
      </c>
      <c r="M1079" s="34">
        <v>0</v>
      </c>
      <c r="N1079" s="34">
        <v>0</v>
      </c>
      <c r="O1079" s="34">
        <v>0.31862367414027781</v>
      </c>
      <c r="P1079" s="34">
        <v>0.16948674925021329</v>
      </c>
      <c r="Q1079" s="34">
        <v>0.16024817868180222</v>
      </c>
      <c r="R1079" s="34">
        <v>0.32067470814677845</v>
      </c>
      <c r="S1079" s="109">
        <v>0.83728558668846831</v>
      </c>
      <c r="T1079" s="109">
        <f>_xlfn.XLOOKUP(B1079,'[3]Nur des jours'!$B:$B,'[3]Nur des jours'!$U:$U,"")</f>
        <v>0.68067576398341478</v>
      </c>
      <c r="U1079" s="109">
        <v>0</v>
      </c>
      <c r="V1079" s="109">
        <v>0.15445177822864858</v>
      </c>
      <c r="W1079" s="109">
        <v>0.68067576398341467</v>
      </c>
      <c r="X1079" s="109">
        <v>0.80630605565115165</v>
      </c>
      <c r="Y1079" s="109">
        <v>0.8840669971149977</v>
      </c>
      <c r="Z1079" s="109">
        <v>0</v>
      </c>
      <c r="AA1079" s="109">
        <v>0</v>
      </c>
      <c r="AB1079" s="109">
        <v>0</v>
      </c>
      <c r="AC1079" s="109">
        <v>0</v>
      </c>
      <c r="AD1079" s="109">
        <v>0</v>
      </c>
      <c r="AE1079" s="109">
        <v>0</v>
      </c>
      <c r="AF1079" s="109">
        <v>0</v>
      </c>
      <c r="AG1079" s="57" t="str">
        <f>_xlfn.XLOOKUP(B1079,[3]CALCULATION!$B:$B,[3]CALCULATION!$M:$M,"")</f>
        <v>Operationnel</v>
      </c>
      <c r="AH1079" s="57"/>
      <c r="AI1079" s="56" t="str" cm="1">
        <f t="array" ref="AI1079">IFERROR(_xlfn.IFS(
AK1079="MPR ISSUE","PDH",
AK1079="BSS Hardware Issue","BSS",
AK1079="Sites strategiques, MLL, Pylone, etc.","ENVTECH",
AK1079="AKTIVCO DEFAUT GE &amp; POWER Cabinet","AKTIVCO",
AK1079="AKTIVCO Coupure ENEO &amp; Baisse de tension","AKTIVCO GRID ONLY",
AK1079="Coupure ENEO &amp; Baisse de tension","IHS GRID ONLY",
AK1079="Defaut GE &amp; POWER Cabinet","IHS",
AK1079="Sharing","Partners",
AK1079="Sites strategiques &amp; DataCenter","SST &amp; DC",
AK1079="Exclu","Exclu",
AK1079="SAT","SAT",
AK1079="SPARE-ISSUE","SPARE-ISSUE",
AK1079="Fiber CAmtel","TRANS_FO_CAMTEL",
AK1079="Fiber AOF","Fiber AOF",
AK1079="Projet OCM (HUAWEI)","TRAVAUX-HUAWEI",
AK1079="Projet OCM (NOKIA)","TRAVAUX-NOKIA",
AK1079="ACCESS-ISSUE","ACCESS-ISSUE",
AK1079="Projet OCM (ZTE, NOKIA, autres projets)","TRAVAUX OCM",
AK1079="No root CAuse","No root cause",
AK1079="ODU HS","PDH",
AK1079="IP &amp; VLAN","PDH",
AK1079="Warehouse HUAWEI","SPARE-ISSUE",
AK1079="SPARE-HS","SPARE-ISSUE",
AK1079="Power Telco","BSS",AK1079="no impacts","no impacts"
),"")</f>
        <v>No root cause</v>
      </c>
      <c r="AJ1079" s="56" t="str" cm="1">
        <f t="array" ref="AJ1079">IFERROR(_xlfn.IFS(
AK1079="MPR ISSUE","TX ISSUE",
AK1079="BSS Hardware Issue","RAN ISSUE",
AK1079="Sites strategiques, MLL, Pylone, etc.","ENVTECH",
AK1079="AKTIVCO DEFAUT GE &amp; POWER Cabinet","POWER ISSUE",
AK1079="AKTIVCO Coupure ENEO &amp; Baisse de tension","POWER ISSUE",
AK1079="Coupure ENEO &amp; Baisse de tension","POWER ISSUE",
AK1079="Defaut GE &amp; POWER Cabinet","POWER ISSUE",
AK1079="Sharing","POWER ISSUE",
AK1079="Sites strategiques &amp; DataCenter","POWER ISSUE",
AK1079="Exclu","Exclu",
AK1079="SAT","TX ISSUE",
AK1079="SPARE-ISSUE","SPARE-ISSUE",
AK1079="Fiber CAmtel","TX ISSUE",
AK1079="Fiber AOF","TX ISSUE",
AK1079="Projet OCM (HUAWEI)","TRAVAUX-HUAWEI",
AK1079="Projet OCM (NOKIA)","TRAVAUX -NOKIA",
AK1079="ACCESS-ISSUE","ACCESS-ISSUE",
AK1079="Projet OCM (ZTE, NOKIA, autres projets)","TRAVAUX OCM",
AK1079="No root CAuse","No root cause",
AK1079="ODU HS","TX ISSUE",
AK1079="IP &amp; VLAN","TX ISSUE",
AK1079="Warehouse HUAWEI","SPARE-ISSUE",
AK1079="SPARE-HS","SPARE-ISSUE",
AK1079="Power Telco","RAN ISSUE",AK1079="no impacts","no impacts"
),"")</f>
        <v>No root cause</v>
      </c>
      <c r="AK1079" s="81" t="s">
        <v>5620</v>
      </c>
      <c r="AL1079" s="56" t="str" cm="1">
        <f t="array" ref="AL1079">IFERROR(_xlfn.IFS(
AK1079="MPR ISSUE","ACTIVE",
AK1079="BSS Hardware Issue","ACTIVE",
AK1079="Sites strategiques, MLL, Pylone, etc.","PASSIVE",
AK1079="AKTIVCO DEFAUT GE &amp; POWER Cabinet","PASSIVE",
AK1079="AKTIVCO Coupure ENEO &amp; Baisse de tension","PASSIVE",
AK1079="Coupure ENEO &amp; Baisse de tension","PASSIVE",
AK1079="Defaut GE &amp; POWER Cabinet","PASSIVE",
AK1079="Sharing","PASSIVE",
AK1079="Sites strategiques &amp; DataCenter","PASSIVE",
AK1079="Exclu","Exclu",
AK1079="SAT","ACTIVE",
AK1079="SPARE-ISSUE","SPARE-ISSUE",
AK1079="Fiber CAmtel","ACTIVE",
AK1079="Fiber AOF","ACTIVE",
AK1079="Projet OCM (HUAWEI)","PLANNED WORKS",
AK1079="Projet OCM (NOKIA)","PLANNED WORKS",
AK1079="ACCESS-ISSUE","ACCESS-ISSUE",
AK1079="Projet OCM (ZTE, NOKIA, autres projets)","PLANNED WORKS",
AK1079="No root CAuse","No root cause",
AK1079="ODU HS","ACTIVE",
AK1079="IP &amp; VLAN","ACTIVE",
AK1079="Warehouse HUAWEI","SPARE-ISSUE",
AK1079="SPARE-HS","SPARE-ISSUE",
AK1079="Power Telco","ACTIVE", AK1079="no impacts","no impacts"
),"")</f>
        <v>No root cause</v>
      </c>
      <c r="AM1079" s="108" t="s">
        <v>5537</v>
      </c>
      <c r="AN1079" s="117" t="s">
        <v>1882</v>
      </c>
      <c r="AP1079" s="23" t="s">
        <v>5537</v>
      </c>
      <c r="AQ1079" s="23" t="s">
        <v>5537</v>
      </c>
      <c r="AR1079" s="7"/>
      <c r="AS1079" s="6"/>
      <c r="AT1079" s="7"/>
      <c r="AU1079" s="3" t="s">
        <v>5537</v>
      </c>
      <c r="AV1079" s="24" t="s">
        <v>5537</v>
      </c>
      <c r="AW1079" s="24" t="s">
        <v>5537</v>
      </c>
      <c r="AX1079" s="24" t="s">
        <v>5537</v>
      </c>
      <c r="AY1079" s="24" t="s">
        <v>5537</v>
      </c>
      <c r="AZ1079" s="24" t="s">
        <v>5537</v>
      </c>
      <c r="BA1079" s="24" t="s">
        <v>5537</v>
      </c>
      <c r="BB1079" s="24" t="s">
        <v>5537</v>
      </c>
      <c r="BC1079" s="24" t="s">
        <v>5537</v>
      </c>
      <c r="BD1079" s="24" t="s">
        <v>5537</v>
      </c>
      <c r="BE1079" s="24" t="s">
        <v>5537</v>
      </c>
      <c r="BF1079" s="24" t="s">
        <v>5537</v>
      </c>
      <c r="BG1079" s="24" t="s">
        <v>5537</v>
      </c>
      <c r="BH1079" s="24" t="s">
        <v>5537</v>
      </c>
      <c r="BI1079" s="9" t="s">
        <v>5537</v>
      </c>
      <c r="BJ1079" s="14"/>
      <c r="BK1079" s="14" t="s">
        <v>5537</v>
      </c>
      <c r="BL1079" s="14" t="str">
        <f>_xlfn.XLOOKUP(B1079,'[4]cell downs 18042026 17h'!$B:$B,'[4]cell downs 18042026 17h'!$B:$B,"")</f>
        <v/>
      </c>
      <c r="BM1079" s="14" t="str">
        <f>_xlfn.XLOOKUP(B1079,'[5]Cells Huawei 19042026 15h'!$B:$B,'[5]Cells Huawei 19042026 15h'!$B:$B,"")</f>
        <v/>
      </c>
      <c r="BN1079" s="9" t="str">
        <f>_xlfn.XLOOKUP(B1079,'[6]cells down 19042026 9H40'!$B:$B,'[6]cells down 19042026 9H40'!$B:$B,"")</f>
        <v/>
      </c>
      <c r="BO1079" s="9" t="s">
        <v>1882</v>
      </c>
      <c r="BP1079" s="9" t="s">
        <v>12</v>
      </c>
    </row>
    <row r="1080" spans="1:68" s="9" customFormat="1" x14ac:dyDescent="0.35">
      <c r="A1080" s="1" t="s">
        <v>3911</v>
      </c>
      <c r="B1080" s="8" t="s">
        <v>3912</v>
      </c>
      <c r="C1080" s="3" t="str">
        <f>_xlfn.XLOOKUP(B1080,'[1]daily break down'!$D:$D,'[1]daily break down'!$E:$E,"")</f>
        <v>EXTREME-NORD</v>
      </c>
      <c r="D1080" s="1" t="s">
        <v>11</v>
      </c>
      <c r="E1080" s="1" t="s">
        <v>96</v>
      </c>
      <c r="F1080" s="3" t="s">
        <v>55</v>
      </c>
      <c r="G1080" s="1" t="s">
        <v>3911</v>
      </c>
      <c r="H1080" s="39" t="str">
        <f>_xlfn.XLOOKUP(B1080,[2]CALCULATION!$B:$B,[2]CALCULATION!$H:$H,"")</f>
        <v>HUAWEI</v>
      </c>
      <c r="I1080" s="34">
        <v>0</v>
      </c>
      <c r="J1080" s="34">
        <v>0</v>
      </c>
      <c r="K1080" s="34">
        <v>0</v>
      </c>
      <c r="L1080" s="34">
        <v>0</v>
      </c>
      <c r="M1080" s="34">
        <v>0</v>
      </c>
      <c r="N1080" s="34">
        <v>0</v>
      </c>
      <c r="O1080" s="34">
        <v>0</v>
      </c>
      <c r="P1080" s="34">
        <v>0</v>
      </c>
      <c r="Q1080" s="34">
        <v>0</v>
      </c>
      <c r="R1080" s="34">
        <v>0</v>
      </c>
      <c r="S1080" s="109">
        <v>0</v>
      </c>
      <c r="T1080" s="109">
        <f>_xlfn.XLOOKUP(B1080,'[3]Nur des jours'!$B:$B,'[3]Nur des jours'!$U:$U,"")</f>
        <v>0</v>
      </c>
      <c r="U1080" s="109">
        <v>0</v>
      </c>
      <c r="V1080" s="109">
        <v>5.3505234952187716E-3</v>
      </c>
      <c r="W1080" s="109">
        <v>0.10035798569198678</v>
      </c>
      <c r="X1080" s="109">
        <v>1.35353976366381</v>
      </c>
      <c r="Y1080" s="109">
        <v>0.80182945099348502</v>
      </c>
      <c r="Z1080" s="109">
        <v>0</v>
      </c>
      <c r="AA1080" s="109">
        <v>0</v>
      </c>
      <c r="AB1080" s="109">
        <v>0</v>
      </c>
      <c r="AC1080" s="109">
        <v>0</v>
      </c>
      <c r="AD1080" s="109">
        <v>0</v>
      </c>
      <c r="AE1080" s="109">
        <v>0</v>
      </c>
      <c r="AF1080" s="109">
        <v>0</v>
      </c>
      <c r="AG1080" s="57" t="str">
        <f>_xlfn.XLOOKUP(B1080,[3]CALCULATION!$B:$B,[3]CALCULATION!$M:$M,"")</f>
        <v>Insecurity</v>
      </c>
      <c r="AH1080" s="57"/>
      <c r="AI1080" s="56" t="str" cm="1">
        <f t="array" ref="AI1080">IFERROR(_xlfn.IFS(
AK1080="MPR ISSUE","PDH",
AK1080="BSS Hardware Issue","BSS",
AK1080="Sites strategiques, MLL, Pylone, etc.","ENVTECH",
AK1080="AKTIVCO DEFAUT GE &amp; POWER Cabinet","AKTIVCO",
AK1080="AKTIVCO Coupure ENEO &amp; Baisse de tension","AKTIVCO GRID ONLY",
AK1080="Coupure ENEO &amp; Baisse de tension","IHS GRID ONLY",
AK1080="Defaut GE &amp; POWER Cabinet","IHS",
AK1080="Sharing","Partners",
AK1080="Sites strategiques &amp; DataCenter","SST &amp; DC",
AK1080="Exclu","Exclu",
AK1080="SAT","SAT",
AK1080="SPARE-ISSUE","SPARE-ISSUE",
AK1080="Fiber CAmtel","TRANS_FO_CAMTEL",
AK1080="Fiber AOF","Fiber AOF",
AK1080="Projet OCM (HUAWEI)","TRAVAUX-HUAWEI",
AK1080="Projet OCM (NOKIA)","TRAVAUX-NOKIA",
AK1080="ACCESS-ISSUE","ACCESS-ISSUE",
AK1080="Projet OCM (ZTE, NOKIA, autres projets)","TRAVAUX OCM",
AK1080="No root CAuse","No root cause",
AK1080="ODU HS","PDH",
AK1080="IP &amp; VLAN","PDH",
AK1080="Warehouse HUAWEI","SPARE-ISSUE",
AK1080="SPARE-HS","SPARE-ISSUE",
AK1080="Power Telco","BSS",AK1080="no impacts","no impacts"
),"")</f>
        <v>No root cause</v>
      </c>
      <c r="AJ1080" s="56" t="str" cm="1">
        <f t="array" ref="AJ1080">IFERROR(_xlfn.IFS(
AK1080="MPR ISSUE","TX ISSUE",
AK1080="BSS Hardware Issue","RAN ISSUE",
AK1080="Sites strategiques, MLL, Pylone, etc.","ENVTECH",
AK1080="AKTIVCO DEFAUT GE &amp; POWER Cabinet","POWER ISSUE",
AK1080="AKTIVCO Coupure ENEO &amp; Baisse de tension","POWER ISSUE",
AK1080="Coupure ENEO &amp; Baisse de tension","POWER ISSUE",
AK1080="Defaut GE &amp; POWER Cabinet","POWER ISSUE",
AK1080="Sharing","POWER ISSUE",
AK1080="Sites strategiques &amp; DataCenter","POWER ISSUE",
AK1080="Exclu","Exclu",
AK1080="SAT","TX ISSUE",
AK1080="SPARE-ISSUE","SPARE-ISSUE",
AK1080="Fiber CAmtel","TX ISSUE",
AK1080="Fiber AOF","TX ISSUE",
AK1080="Projet OCM (HUAWEI)","TRAVAUX-HUAWEI",
AK1080="Projet OCM (NOKIA)","TRAVAUX -NOKIA",
AK1080="ACCESS-ISSUE","ACCESS-ISSUE",
AK1080="Projet OCM (ZTE, NOKIA, autres projets)","TRAVAUX OCM",
AK1080="No root CAuse","No root cause",
AK1080="ODU HS","TX ISSUE",
AK1080="IP &amp; VLAN","TX ISSUE",
AK1080="Warehouse HUAWEI","SPARE-ISSUE",
AK1080="SPARE-HS","SPARE-ISSUE",
AK1080="Power Telco","RAN ISSUE",AK1080="no impacts","no impacts"
),"")</f>
        <v>No root cause</v>
      </c>
      <c r="AK1080" s="81" t="s">
        <v>5620</v>
      </c>
      <c r="AL1080" s="56" t="str" cm="1">
        <f t="array" ref="AL1080">IFERROR(_xlfn.IFS(
AK1080="MPR ISSUE","ACTIVE",
AK1080="BSS Hardware Issue","ACTIVE",
AK1080="Sites strategiques, MLL, Pylone, etc.","PASSIVE",
AK1080="AKTIVCO DEFAUT GE &amp; POWER Cabinet","PASSIVE",
AK1080="AKTIVCO Coupure ENEO &amp; Baisse de tension","PASSIVE",
AK1080="Coupure ENEO &amp; Baisse de tension","PASSIVE",
AK1080="Defaut GE &amp; POWER Cabinet","PASSIVE",
AK1080="Sharing","PASSIVE",
AK1080="Sites strategiques &amp; DataCenter","PASSIVE",
AK1080="Exclu","Exclu",
AK1080="SAT","ACTIVE",
AK1080="SPARE-ISSUE","SPARE-ISSUE",
AK1080="Fiber CAmtel","ACTIVE",
AK1080="Fiber AOF","ACTIVE",
AK1080="Projet OCM (HUAWEI)","PLANNED WORKS",
AK1080="Projet OCM (NOKIA)","PLANNED WORKS",
AK1080="ACCESS-ISSUE","ACCESS-ISSUE",
AK1080="Projet OCM (ZTE, NOKIA, autres projets)","PLANNED WORKS",
AK1080="No root CAuse","No root cause",
AK1080="ODU HS","ACTIVE",
AK1080="IP &amp; VLAN","ACTIVE",
AK1080="Warehouse HUAWEI","SPARE-ISSUE",
AK1080="SPARE-HS","SPARE-ISSUE",
AK1080="Power Telco","ACTIVE", AK1080="no impacts","no impacts"
),"")</f>
        <v>No root cause</v>
      </c>
      <c r="AM1080" s="108" t="s">
        <v>5537</v>
      </c>
      <c r="AN1080" s="117" t="s">
        <v>3912</v>
      </c>
      <c r="AP1080" s="23" t="s">
        <v>5537</v>
      </c>
      <c r="AQ1080" s="23" t="s">
        <v>5537</v>
      </c>
      <c r="AR1080" s="7"/>
      <c r="AS1080" s="6"/>
      <c r="AT1080" s="7"/>
      <c r="AU1080" s="3" t="s">
        <v>5537</v>
      </c>
      <c r="AV1080" s="24" t="s">
        <v>5537</v>
      </c>
      <c r="AW1080" s="24" t="s">
        <v>5537</v>
      </c>
      <c r="AX1080" s="24" t="s">
        <v>5537</v>
      </c>
      <c r="AY1080" s="24" t="s">
        <v>5537</v>
      </c>
      <c r="AZ1080" s="24" t="s">
        <v>5537</v>
      </c>
      <c r="BA1080" s="24" t="s">
        <v>5537</v>
      </c>
      <c r="BB1080" s="24" t="s">
        <v>5537</v>
      </c>
      <c r="BC1080" s="24" t="s">
        <v>5537</v>
      </c>
      <c r="BD1080" s="24" t="s">
        <v>5537</v>
      </c>
      <c r="BE1080" s="24" t="s">
        <v>5537</v>
      </c>
      <c r="BF1080" s="24" t="s">
        <v>5537</v>
      </c>
      <c r="BG1080" s="24" t="s">
        <v>5537</v>
      </c>
      <c r="BH1080" s="24" t="s">
        <v>5537</v>
      </c>
      <c r="BI1080" s="9" t="s">
        <v>5537</v>
      </c>
      <c r="BJ1080" s="14"/>
      <c r="BK1080" s="14" t="s">
        <v>5537</v>
      </c>
      <c r="BL1080" s="14" t="str">
        <f>_xlfn.XLOOKUP(B1080,'[4]cell downs 18042026 17h'!$B:$B,'[4]cell downs 18042026 17h'!$B:$B,"")</f>
        <v/>
      </c>
      <c r="BM1080" s="14" t="str">
        <f>_xlfn.XLOOKUP(B1080,'[5]Cells Huawei 19042026 15h'!$B:$B,'[5]Cells Huawei 19042026 15h'!$B:$B,"")</f>
        <v/>
      </c>
      <c r="BN1080" s="9" t="str">
        <f>_xlfn.XLOOKUP(B1080,'[6]cells down 19042026 9H40'!$B:$B,'[6]cells down 19042026 9H40'!$B:$B,"")</f>
        <v/>
      </c>
      <c r="BO1080" s="9" t="s">
        <v>3912</v>
      </c>
      <c r="BP1080" s="9" t="s">
        <v>594</v>
      </c>
    </row>
    <row r="1081" spans="1:68" s="9" customFormat="1" x14ac:dyDescent="0.35">
      <c r="A1081" s="1" t="s">
        <v>3426</v>
      </c>
      <c r="B1081" s="8" t="s">
        <v>3427</v>
      </c>
      <c r="C1081" s="3" t="str">
        <f>_xlfn.XLOOKUP(B1081,'[1]daily break down'!$D:$D,'[1]daily break down'!$E:$E,"")</f>
        <v>EXTREME-NORD</v>
      </c>
      <c r="D1081" s="1" t="s">
        <v>11</v>
      </c>
      <c r="E1081" s="1" t="s">
        <v>96</v>
      </c>
      <c r="F1081" s="3" t="s">
        <v>55</v>
      </c>
      <c r="G1081" s="1" t="s">
        <v>3353</v>
      </c>
      <c r="H1081" s="39" t="str">
        <f>_xlfn.XLOOKUP(B1081,[2]CALCULATION!$B:$B,[2]CALCULATION!$H:$H,"")</f>
        <v>HUAWEI</v>
      </c>
      <c r="I1081" s="34">
        <v>0</v>
      </c>
      <c r="J1081" s="34">
        <v>0</v>
      </c>
      <c r="K1081" s="34">
        <v>0</v>
      </c>
      <c r="L1081" s="34">
        <v>0</v>
      </c>
      <c r="M1081" s="34">
        <v>0</v>
      </c>
      <c r="N1081" s="34">
        <v>0</v>
      </c>
      <c r="O1081" s="34">
        <v>0</v>
      </c>
      <c r="P1081" s="34">
        <v>0</v>
      </c>
      <c r="Q1081" s="34">
        <v>0</v>
      </c>
      <c r="R1081" s="34">
        <v>0</v>
      </c>
      <c r="S1081" s="109">
        <v>0</v>
      </c>
      <c r="T1081" s="109">
        <f>_xlfn.XLOOKUP(B1081,'[3]Nur des jours'!$B:$B,'[3]Nur des jours'!$U:$U,"")</f>
        <v>0</v>
      </c>
      <c r="U1081" s="109">
        <v>0</v>
      </c>
      <c r="V1081" s="109">
        <v>4.4587695793489755E-3</v>
      </c>
      <c r="W1081" s="109">
        <v>9.7896744884186135E-2</v>
      </c>
      <c r="X1081" s="109">
        <v>1.3535754338204451</v>
      </c>
      <c r="Y1081" s="109">
        <v>0.80115171801742413</v>
      </c>
      <c r="Z1081" s="109">
        <v>0</v>
      </c>
      <c r="AA1081" s="109">
        <v>0</v>
      </c>
      <c r="AB1081" s="109">
        <v>0</v>
      </c>
      <c r="AC1081" s="109">
        <v>0</v>
      </c>
      <c r="AD1081" s="109">
        <v>0</v>
      </c>
      <c r="AE1081" s="109">
        <v>0</v>
      </c>
      <c r="AF1081" s="109">
        <v>0</v>
      </c>
      <c r="AG1081" s="57" t="str">
        <f>_xlfn.XLOOKUP(B1081,[3]CALCULATION!$B:$B,[3]CALCULATION!$M:$M,"")</f>
        <v>Insecurity</v>
      </c>
      <c r="AH1081" s="57"/>
      <c r="AI1081" s="56" t="str" cm="1">
        <f t="array" ref="AI1081">IFERROR(_xlfn.IFS(
AK1081="MPR ISSUE","PDH",
AK1081="BSS Hardware Issue","BSS",
AK1081="Sites strategiques, MLL, Pylone, etc.","ENVTECH",
AK1081="AKTIVCO DEFAUT GE &amp; POWER Cabinet","AKTIVCO",
AK1081="AKTIVCO Coupure ENEO &amp; Baisse de tension","AKTIVCO GRID ONLY",
AK1081="Coupure ENEO &amp; Baisse de tension","IHS GRID ONLY",
AK1081="Defaut GE &amp; POWER Cabinet","IHS",
AK1081="Sharing","Partners",
AK1081="Sites strategiques &amp; DataCenter","SST &amp; DC",
AK1081="Exclu","Exclu",
AK1081="SAT","SAT",
AK1081="SPARE-ISSUE","SPARE-ISSUE",
AK1081="Fiber CAmtel","TRANS_FO_CAMTEL",
AK1081="Fiber AOF","Fiber AOF",
AK1081="Projet OCM (HUAWEI)","TRAVAUX-HUAWEI",
AK1081="Projet OCM (NOKIA)","TRAVAUX-NOKIA",
AK1081="ACCESS-ISSUE","ACCESS-ISSUE",
AK1081="Projet OCM (ZTE, NOKIA, autres projets)","TRAVAUX OCM",
AK1081="No root CAuse","No root cause",
AK1081="ODU HS","PDH",
AK1081="IP &amp; VLAN","PDH",
AK1081="Warehouse HUAWEI","SPARE-ISSUE",
AK1081="SPARE-HS","SPARE-ISSUE",
AK1081="Power Telco","BSS",AK1081="no impacts","no impacts"
),"")</f>
        <v>No root cause</v>
      </c>
      <c r="AJ1081" s="56" t="str" cm="1">
        <f t="array" ref="AJ1081">IFERROR(_xlfn.IFS(
AK1081="MPR ISSUE","TX ISSUE",
AK1081="BSS Hardware Issue","RAN ISSUE",
AK1081="Sites strategiques, MLL, Pylone, etc.","ENVTECH",
AK1081="AKTIVCO DEFAUT GE &amp; POWER Cabinet","POWER ISSUE",
AK1081="AKTIVCO Coupure ENEO &amp; Baisse de tension","POWER ISSUE",
AK1081="Coupure ENEO &amp; Baisse de tension","POWER ISSUE",
AK1081="Defaut GE &amp; POWER Cabinet","POWER ISSUE",
AK1081="Sharing","POWER ISSUE",
AK1081="Sites strategiques &amp; DataCenter","POWER ISSUE",
AK1081="Exclu","Exclu",
AK1081="SAT","TX ISSUE",
AK1081="SPARE-ISSUE","SPARE-ISSUE",
AK1081="Fiber CAmtel","TX ISSUE",
AK1081="Fiber AOF","TX ISSUE",
AK1081="Projet OCM (HUAWEI)","TRAVAUX-HUAWEI",
AK1081="Projet OCM (NOKIA)","TRAVAUX -NOKIA",
AK1081="ACCESS-ISSUE","ACCESS-ISSUE",
AK1081="Projet OCM (ZTE, NOKIA, autres projets)","TRAVAUX OCM",
AK1081="No root CAuse","No root cause",
AK1081="ODU HS","TX ISSUE",
AK1081="IP &amp; VLAN","TX ISSUE",
AK1081="Warehouse HUAWEI","SPARE-ISSUE",
AK1081="SPARE-HS","SPARE-ISSUE",
AK1081="Power Telco","RAN ISSUE",AK1081="no impacts","no impacts"
),"")</f>
        <v>No root cause</v>
      </c>
      <c r="AK1081" s="81" t="s">
        <v>5620</v>
      </c>
      <c r="AL1081" s="56" t="str" cm="1">
        <f t="array" ref="AL1081">IFERROR(_xlfn.IFS(
AK1081="MPR ISSUE","ACTIVE",
AK1081="BSS Hardware Issue","ACTIVE",
AK1081="Sites strategiques, MLL, Pylone, etc.","PASSIVE",
AK1081="AKTIVCO DEFAUT GE &amp; POWER Cabinet","PASSIVE",
AK1081="AKTIVCO Coupure ENEO &amp; Baisse de tension","PASSIVE",
AK1081="Coupure ENEO &amp; Baisse de tension","PASSIVE",
AK1081="Defaut GE &amp; POWER Cabinet","PASSIVE",
AK1081="Sharing","PASSIVE",
AK1081="Sites strategiques &amp; DataCenter","PASSIVE",
AK1081="Exclu","Exclu",
AK1081="SAT","ACTIVE",
AK1081="SPARE-ISSUE","SPARE-ISSUE",
AK1081="Fiber CAmtel","ACTIVE",
AK1081="Fiber AOF","ACTIVE",
AK1081="Projet OCM (HUAWEI)","PLANNED WORKS",
AK1081="Projet OCM (NOKIA)","PLANNED WORKS",
AK1081="ACCESS-ISSUE","ACCESS-ISSUE",
AK1081="Projet OCM (ZTE, NOKIA, autres projets)","PLANNED WORKS",
AK1081="No root CAuse","No root cause",
AK1081="ODU HS","ACTIVE",
AK1081="IP &amp; VLAN","ACTIVE",
AK1081="Warehouse HUAWEI","SPARE-ISSUE",
AK1081="SPARE-HS","SPARE-ISSUE",
AK1081="Power Telco","ACTIVE", AK1081="no impacts","no impacts"
),"")</f>
        <v>No root cause</v>
      </c>
      <c r="AM1081" s="108" t="s">
        <v>5537</v>
      </c>
      <c r="AN1081" s="117" t="s">
        <v>3427</v>
      </c>
      <c r="AP1081" s="23" t="s">
        <v>5537</v>
      </c>
      <c r="AQ1081" s="23" t="s">
        <v>5537</v>
      </c>
      <c r="AR1081" s="7"/>
      <c r="AS1081" s="6"/>
      <c r="AT1081" s="7"/>
      <c r="AU1081" s="3" t="s">
        <v>5537</v>
      </c>
      <c r="AV1081" s="24" t="s">
        <v>5537</v>
      </c>
      <c r="AW1081" s="24" t="s">
        <v>5537</v>
      </c>
      <c r="AX1081" s="24" t="s">
        <v>5537</v>
      </c>
      <c r="AY1081" s="24" t="s">
        <v>5537</v>
      </c>
      <c r="AZ1081" s="24" t="s">
        <v>5537</v>
      </c>
      <c r="BA1081" s="24" t="s">
        <v>5537</v>
      </c>
      <c r="BB1081" s="24" t="s">
        <v>5537</v>
      </c>
      <c r="BC1081" s="24" t="s">
        <v>5537</v>
      </c>
      <c r="BD1081" s="24" t="s">
        <v>5537</v>
      </c>
      <c r="BE1081" s="24" t="s">
        <v>5537</v>
      </c>
      <c r="BF1081" s="24" t="s">
        <v>5537</v>
      </c>
      <c r="BG1081" s="24" t="s">
        <v>5537</v>
      </c>
      <c r="BH1081" s="24" t="s">
        <v>5537</v>
      </c>
      <c r="BI1081" s="9" t="s">
        <v>5537</v>
      </c>
      <c r="BJ1081" s="14"/>
      <c r="BK1081" s="14" t="s">
        <v>5537</v>
      </c>
      <c r="BL1081" s="14" t="str">
        <f>_xlfn.XLOOKUP(B1081,'[4]cell downs 18042026 17h'!$B:$B,'[4]cell downs 18042026 17h'!$B:$B,"")</f>
        <v/>
      </c>
      <c r="BM1081" s="14" t="str">
        <f>_xlfn.XLOOKUP(B1081,'[5]Cells Huawei 19042026 15h'!$B:$B,'[5]Cells Huawei 19042026 15h'!$B:$B,"")</f>
        <v/>
      </c>
      <c r="BN1081" s="9" t="str">
        <f>_xlfn.XLOOKUP(B1081,'[6]cells down 19042026 9H40'!$B:$B,'[6]cells down 19042026 9H40'!$B:$B,"")</f>
        <v/>
      </c>
      <c r="BO1081" s="9" t="s">
        <v>3427</v>
      </c>
      <c r="BP1081" s="9" t="s">
        <v>12</v>
      </c>
    </row>
    <row r="1082" spans="1:68" s="9" customFormat="1" x14ac:dyDescent="0.35">
      <c r="A1082" s="1" t="s">
        <v>4276</v>
      </c>
      <c r="B1082" s="8" t="s">
        <v>4277</v>
      </c>
      <c r="C1082" s="3" t="str">
        <f>_xlfn.XLOOKUP(B1082,'[1]daily break down'!$D:$D,'[1]daily break down'!$E:$E,"")</f>
        <v>ADAMAOUA</v>
      </c>
      <c r="D1082" s="1" t="s">
        <v>11</v>
      </c>
      <c r="E1082" s="1" t="s">
        <v>12</v>
      </c>
      <c r="F1082" s="3" t="s">
        <v>90</v>
      </c>
      <c r="G1082" s="1" t="s">
        <v>4246</v>
      </c>
      <c r="H1082" s="39" t="str">
        <f>_xlfn.XLOOKUP(B1082,[2]CALCULATION!$B:$B,[2]CALCULATION!$H:$H,"")</f>
        <v>HUAWEI</v>
      </c>
      <c r="I1082" s="34">
        <v>0</v>
      </c>
      <c r="J1082" s="34">
        <v>0</v>
      </c>
      <c r="K1082" s="34">
        <v>0</v>
      </c>
      <c r="L1082" s="34">
        <v>0</v>
      </c>
      <c r="M1082" s="34">
        <v>0</v>
      </c>
      <c r="N1082" s="34">
        <v>0</v>
      </c>
      <c r="O1082" s="34">
        <v>0</v>
      </c>
      <c r="P1082" s="34">
        <v>0</v>
      </c>
      <c r="Q1082" s="34">
        <v>0</v>
      </c>
      <c r="R1082" s="34">
        <v>0</v>
      </c>
      <c r="S1082" s="109">
        <v>0</v>
      </c>
      <c r="T1082" s="109">
        <f>_xlfn.XLOOKUP(B1082,'[3]Nur des jours'!$B:$B,'[3]Nur des jours'!$U:$U,"")</f>
        <v>0</v>
      </c>
      <c r="U1082" s="109">
        <v>0</v>
      </c>
      <c r="V1082" s="109">
        <v>0</v>
      </c>
      <c r="W1082" s="109">
        <v>0</v>
      </c>
      <c r="X1082" s="109">
        <v>0</v>
      </c>
      <c r="Y1082" s="109">
        <v>0.77564755602354785</v>
      </c>
      <c r="Z1082" s="109">
        <v>0</v>
      </c>
      <c r="AA1082" s="109">
        <v>0</v>
      </c>
      <c r="AB1082" s="109">
        <v>0</v>
      </c>
      <c r="AC1082" s="109">
        <v>0</v>
      </c>
      <c r="AD1082" s="109">
        <v>0</v>
      </c>
      <c r="AE1082" s="109">
        <v>0</v>
      </c>
      <c r="AF1082" s="109">
        <v>0</v>
      </c>
      <c r="AG1082" s="57" t="str">
        <f>_xlfn.XLOOKUP(B1082,[3]CALCULATION!$B:$B,[3]CALCULATION!$M:$M,"")</f>
        <v>Operationnel</v>
      </c>
      <c r="AH1082" s="57"/>
      <c r="AI1082" s="56" t="str" cm="1">
        <f t="array" ref="AI1082">IFERROR(_xlfn.IFS(
AK1082="MPR ISSUE","PDH",
AK1082="BSS Hardware Issue","BSS",
AK1082="Sites strategiques, MLL, Pylone, etc.","ENVTECH",
AK1082="AKTIVCO DEFAUT GE &amp; POWER Cabinet","AKTIVCO",
AK1082="AKTIVCO Coupure ENEO &amp; Baisse de tension","AKTIVCO GRID ONLY",
AK1082="Coupure ENEO &amp; Baisse de tension","IHS GRID ONLY",
AK1082="Defaut GE &amp; POWER Cabinet","IHS",
AK1082="Sharing","Partners",
AK1082="Sites strategiques &amp; DataCenter","SST &amp; DC",
AK1082="Exclu","Exclu",
AK1082="SAT","SAT",
AK1082="SPARE-ISSUE","SPARE-ISSUE",
AK1082="Fiber CAmtel","TRANS_FO_CAMTEL",
AK1082="Fiber AOF","Fiber AOF",
AK1082="Projet OCM (HUAWEI)","TRAVAUX-HUAWEI",
AK1082="Projet OCM (NOKIA)","TRAVAUX-NOKIA",
AK1082="ACCESS-ISSUE","ACCESS-ISSUE",
AK1082="Projet OCM (ZTE, NOKIA, autres projets)","TRAVAUX OCM",
AK1082="No root CAuse","No root cause",
AK1082="ODU HS","PDH",
AK1082="IP &amp; VLAN","PDH",
AK1082="Warehouse HUAWEI","SPARE-ISSUE",
AK1082="SPARE-HS","SPARE-ISSUE",
AK1082="Power Telco","BSS",AK1082="no impacts","no impacts"
),"")</f>
        <v>No root cause</v>
      </c>
      <c r="AJ1082" s="56" t="str" cm="1">
        <f t="array" ref="AJ1082">IFERROR(_xlfn.IFS(
AK1082="MPR ISSUE","TX ISSUE",
AK1082="BSS Hardware Issue","RAN ISSUE",
AK1082="Sites strategiques, MLL, Pylone, etc.","ENVTECH",
AK1082="AKTIVCO DEFAUT GE &amp; POWER Cabinet","POWER ISSUE",
AK1082="AKTIVCO Coupure ENEO &amp; Baisse de tension","POWER ISSUE",
AK1082="Coupure ENEO &amp; Baisse de tension","POWER ISSUE",
AK1082="Defaut GE &amp; POWER Cabinet","POWER ISSUE",
AK1082="Sharing","POWER ISSUE",
AK1082="Sites strategiques &amp; DataCenter","POWER ISSUE",
AK1082="Exclu","Exclu",
AK1082="SAT","TX ISSUE",
AK1082="SPARE-ISSUE","SPARE-ISSUE",
AK1082="Fiber CAmtel","TX ISSUE",
AK1082="Fiber AOF","TX ISSUE",
AK1082="Projet OCM (HUAWEI)","TRAVAUX-HUAWEI",
AK1082="Projet OCM (NOKIA)","TRAVAUX -NOKIA",
AK1082="ACCESS-ISSUE","ACCESS-ISSUE",
AK1082="Projet OCM (ZTE, NOKIA, autres projets)","TRAVAUX OCM",
AK1082="No root CAuse","No root cause",
AK1082="ODU HS","TX ISSUE",
AK1082="IP &amp; VLAN","TX ISSUE",
AK1082="Warehouse HUAWEI","SPARE-ISSUE",
AK1082="SPARE-HS","SPARE-ISSUE",
AK1082="Power Telco","RAN ISSUE",AK1082="no impacts","no impacts"
),"")</f>
        <v>No root cause</v>
      </c>
      <c r="AK1082" s="81" t="s">
        <v>5620</v>
      </c>
      <c r="AL1082" s="56" t="str" cm="1">
        <f t="array" ref="AL1082">IFERROR(_xlfn.IFS(
AK1082="MPR ISSUE","ACTIVE",
AK1082="BSS Hardware Issue","ACTIVE",
AK1082="Sites strategiques, MLL, Pylone, etc.","PASSIVE",
AK1082="AKTIVCO DEFAUT GE &amp; POWER Cabinet","PASSIVE",
AK1082="AKTIVCO Coupure ENEO &amp; Baisse de tension","PASSIVE",
AK1082="Coupure ENEO &amp; Baisse de tension","PASSIVE",
AK1082="Defaut GE &amp; POWER Cabinet","PASSIVE",
AK1082="Sharing","PASSIVE",
AK1082="Sites strategiques &amp; DataCenter","PASSIVE",
AK1082="Exclu","Exclu",
AK1082="SAT","ACTIVE",
AK1082="SPARE-ISSUE","SPARE-ISSUE",
AK1082="Fiber CAmtel","ACTIVE",
AK1082="Fiber AOF","ACTIVE",
AK1082="Projet OCM (HUAWEI)","PLANNED WORKS",
AK1082="Projet OCM (NOKIA)","PLANNED WORKS",
AK1082="ACCESS-ISSUE","ACCESS-ISSUE",
AK1082="Projet OCM (ZTE, NOKIA, autres projets)","PLANNED WORKS",
AK1082="No root CAuse","No root cause",
AK1082="ODU HS","ACTIVE",
AK1082="IP &amp; VLAN","ACTIVE",
AK1082="Warehouse HUAWEI","SPARE-ISSUE",
AK1082="SPARE-HS","SPARE-ISSUE",
AK1082="Power Telco","ACTIVE", AK1082="no impacts","no impacts"
),"")</f>
        <v>No root cause</v>
      </c>
      <c r="AM1082" s="108" t="s">
        <v>5537</v>
      </c>
      <c r="AN1082" s="117" t="s">
        <v>4277</v>
      </c>
      <c r="AP1082" s="23" t="s">
        <v>5537</v>
      </c>
      <c r="AQ1082" s="23" t="s">
        <v>5537</v>
      </c>
      <c r="AR1082" s="7"/>
      <c r="AS1082" s="6"/>
      <c r="AT1082" s="7"/>
      <c r="AU1082" s="3" t="s">
        <v>5537</v>
      </c>
      <c r="AV1082" s="24" t="s">
        <v>5537</v>
      </c>
      <c r="AW1082" s="24" t="s">
        <v>5537</v>
      </c>
      <c r="AX1082" s="24" t="s">
        <v>5537</v>
      </c>
      <c r="AY1082" s="24" t="s">
        <v>5537</v>
      </c>
      <c r="AZ1082" s="24" t="s">
        <v>5537</v>
      </c>
      <c r="BA1082" s="24" t="s">
        <v>5537</v>
      </c>
      <c r="BB1082" s="24" t="s">
        <v>5537</v>
      </c>
      <c r="BC1082" s="24" t="s">
        <v>5537</v>
      </c>
      <c r="BD1082" s="24" t="s">
        <v>5537</v>
      </c>
      <c r="BE1082" s="24" t="s">
        <v>5537</v>
      </c>
      <c r="BF1082" s="24" t="s">
        <v>5537</v>
      </c>
      <c r="BG1082" s="24" t="s">
        <v>5537</v>
      </c>
      <c r="BH1082" s="24" t="s">
        <v>5537</v>
      </c>
      <c r="BI1082" s="9" t="s">
        <v>5537</v>
      </c>
      <c r="BJ1082" s="14"/>
      <c r="BK1082" s="14" t="s">
        <v>5537</v>
      </c>
      <c r="BL1082" s="14" t="str">
        <f>_xlfn.XLOOKUP(B1082,'[4]cell downs 18042026 17h'!$B:$B,'[4]cell downs 18042026 17h'!$B:$B,"")</f>
        <v/>
      </c>
      <c r="BM1082" s="14" t="str">
        <f>_xlfn.XLOOKUP(B1082,'[5]Cells Huawei 19042026 15h'!$B:$B,'[5]Cells Huawei 19042026 15h'!$B:$B,"")</f>
        <v/>
      </c>
      <c r="BN1082" s="9" t="str">
        <f>_xlfn.XLOOKUP(B1082,'[6]cells down 19042026 9H40'!$B:$B,'[6]cells down 19042026 9H40'!$B:$B,"")</f>
        <v/>
      </c>
      <c r="BO1082" s="9" t="s">
        <v>4277</v>
      </c>
      <c r="BP1082" s="9" t="s">
        <v>5537</v>
      </c>
    </row>
    <row r="1083" spans="1:68" s="9" customFormat="1" x14ac:dyDescent="0.35">
      <c r="A1083" s="1" t="s">
        <v>3351</v>
      </c>
      <c r="B1083" s="8" t="s">
        <v>3352</v>
      </c>
      <c r="C1083" s="3" t="str">
        <f>_xlfn.XLOOKUP(B1083,'[1]daily break down'!$D:$D,'[1]daily break down'!$E:$E,"")</f>
        <v>EXTREME-NORD</v>
      </c>
      <c r="D1083" s="1" t="s">
        <v>11</v>
      </c>
      <c r="E1083" s="1" t="s">
        <v>66</v>
      </c>
      <c r="F1083" s="3" t="s">
        <v>55</v>
      </c>
      <c r="G1083" s="1" t="s">
        <v>3353</v>
      </c>
      <c r="H1083" s="39" t="str">
        <f>_xlfn.XLOOKUP(B1083,[2]CALCULATION!$B:$B,[2]CALCULATION!$H:$H,"")</f>
        <v>HUAWEI</v>
      </c>
      <c r="I1083" s="34">
        <v>0</v>
      </c>
      <c r="J1083" s="34">
        <v>0</v>
      </c>
      <c r="K1083" s="34">
        <v>0</v>
      </c>
      <c r="L1083" s="34">
        <v>0</v>
      </c>
      <c r="M1083" s="34">
        <v>0</v>
      </c>
      <c r="N1083" s="34">
        <v>0</v>
      </c>
      <c r="O1083" s="34">
        <v>0</v>
      </c>
      <c r="P1083" s="34">
        <v>0</v>
      </c>
      <c r="Q1083" s="34">
        <v>0</v>
      </c>
      <c r="R1083" s="34">
        <v>0</v>
      </c>
      <c r="S1083" s="109">
        <v>0</v>
      </c>
      <c r="T1083" s="109">
        <f>_xlfn.XLOOKUP(B1083,'[3]Nur des jours'!$B:$B,'[3]Nur des jours'!$U:$U,"")</f>
        <v>0</v>
      </c>
      <c r="U1083" s="109">
        <v>0</v>
      </c>
      <c r="V1083" s="109">
        <v>1.5413253032676717</v>
      </c>
      <c r="W1083" s="109">
        <v>1.8097967371794323</v>
      </c>
      <c r="X1083" s="109">
        <v>9.4347564299024338E-3</v>
      </c>
      <c r="Y1083" s="109">
        <v>0.76667651162989769</v>
      </c>
      <c r="Z1083" s="109">
        <v>0</v>
      </c>
      <c r="AA1083" s="109">
        <v>0</v>
      </c>
      <c r="AB1083" s="109">
        <v>0</v>
      </c>
      <c r="AC1083" s="109">
        <v>0</v>
      </c>
      <c r="AD1083" s="109">
        <v>0</v>
      </c>
      <c r="AE1083" s="109">
        <v>0</v>
      </c>
      <c r="AF1083" s="109">
        <v>0</v>
      </c>
      <c r="AG1083" s="57" t="str">
        <f>_xlfn.XLOOKUP(B1083,[3]CALCULATION!$B:$B,[3]CALCULATION!$M:$M,"")</f>
        <v>Insecurity</v>
      </c>
      <c r="AH1083" s="57"/>
      <c r="AI1083" s="56" t="str" cm="1">
        <f t="array" ref="AI1083">IFERROR(_xlfn.IFS(
AK1083="MPR ISSUE","PDH",
AK1083="BSS Hardware Issue","BSS",
AK1083="Sites strategiques, MLL, Pylone, etc.","ENVTECH",
AK1083="AKTIVCO DEFAUT GE &amp; POWER Cabinet","AKTIVCO",
AK1083="AKTIVCO Coupure ENEO &amp; Baisse de tension","AKTIVCO GRID ONLY",
AK1083="Coupure ENEO &amp; Baisse de tension","IHS GRID ONLY",
AK1083="Defaut GE &amp; POWER Cabinet","IHS",
AK1083="Sharing","Partners",
AK1083="Sites strategiques &amp; DataCenter","SST &amp; DC",
AK1083="Exclu","Exclu",
AK1083="SAT","SAT",
AK1083="SPARE-ISSUE","SPARE-ISSUE",
AK1083="Fiber CAmtel","TRANS_FO_CAMTEL",
AK1083="Fiber AOF","Fiber AOF",
AK1083="Projet OCM (HUAWEI)","TRAVAUX-HUAWEI",
AK1083="Projet OCM (NOKIA)","TRAVAUX-NOKIA",
AK1083="ACCESS-ISSUE","ACCESS-ISSUE",
AK1083="Projet OCM (ZTE, NOKIA, autres projets)","TRAVAUX OCM",
AK1083="No root CAuse","No root cause",
AK1083="ODU HS","PDH",
AK1083="IP &amp; VLAN","PDH",
AK1083="Warehouse HUAWEI","SPARE-ISSUE",
AK1083="SPARE-HS","SPARE-ISSUE",
AK1083="Power Telco","BSS",AK1083="no impacts","no impacts"
),"")</f>
        <v>No root cause</v>
      </c>
      <c r="AJ1083" s="56" t="str" cm="1">
        <f t="array" ref="AJ1083">IFERROR(_xlfn.IFS(
AK1083="MPR ISSUE","TX ISSUE",
AK1083="BSS Hardware Issue","RAN ISSUE",
AK1083="Sites strategiques, MLL, Pylone, etc.","ENVTECH",
AK1083="AKTIVCO DEFAUT GE &amp; POWER Cabinet","POWER ISSUE",
AK1083="AKTIVCO Coupure ENEO &amp; Baisse de tension","POWER ISSUE",
AK1083="Coupure ENEO &amp; Baisse de tension","POWER ISSUE",
AK1083="Defaut GE &amp; POWER Cabinet","POWER ISSUE",
AK1083="Sharing","POWER ISSUE",
AK1083="Sites strategiques &amp; DataCenter","POWER ISSUE",
AK1083="Exclu","Exclu",
AK1083="SAT","TX ISSUE",
AK1083="SPARE-ISSUE","SPARE-ISSUE",
AK1083="Fiber CAmtel","TX ISSUE",
AK1083="Fiber AOF","TX ISSUE",
AK1083="Projet OCM (HUAWEI)","TRAVAUX-HUAWEI",
AK1083="Projet OCM (NOKIA)","TRAVAUX -NOKIA",
AK1083="ACCESS-ISSUE","ACCESS-ISSUE",
AK1083="Projet OCM (ZTE, NOKIA, autres projets)","TRAVAUX OCM",
AK1083="No root CAuse","No root cause",
AK1083="ODU HS","TX ISSUE",
AK1083="IP &amp; VLAN","TX ISSUE",
AK1083="Warehouse HUAWEI","SPARE-ISSUE",
AK1083="SPARE-HS","SPARE-ISSUE",
AK1083="Power Telco","RAN ISSUE",AK1083="no impacts","no impacts"
),"")</f>
        <v>No root cause</v>
      </c>
      <c r="AK1083" s="81" t="s">
        <v>5620</v>
      </c>
      <c r="AL1083" s="56" t="str" cm="1">
        <f t="array" ref="AL1083">IFERROR(_xlfn.IFS(
AK1083="MPR ISSUE","ACTIVE",
AK1083="BSS Hardware Issue","ACTIVE",
AK1083="Sites strategiques, MLL, Pylone, etc.","PASSIVE",
AK1083="AKTIVCO DEFAUT GE &amp; POWER Cabinet","PASSIVE",
AK1083="AKTIVCO Coupure ENEO &amp; Baisse de tension","PASSIVE",
AK1083="Coupure ENEO &amp; Baisse de tension","PASSIVE",
AK1083="Defaut GE &amp; POWER Cabinet","PASSIVE",
AK1083="Sharing","PASSIVE",
AK1083="Sites strategiques &amp; DataCenter","PASSIVE",
AK1083="Exclu","Exclu",
AK1083="SAT","ACTIVE",
AK1083="SPARE-ISSUE","SPARE-ISSUE",
AK1083="Fiber CAmtel","ACTIVE",
AK1083="Fiber AOF","ACTIVE",
AK1083="Projet OCM (HUAWEI)","PLANNED WORKS",
AK1083="Projet OCM (NOKIA)","PLANNED WORKS",
AK1083="ACCESS-ISSUE","ACCESS-ISSUE",
AK1083="Projet OCM (ZTE, NOKIA, autres projets)","PLANNED WORKS",
AK1083="No root CAuse","No root cause",
AK1083="ODU HS","ACTIVE",
AK1083="IP &amp; VLAN","ACTIVE",
AK1083="Warehouse HUAWEI","SPARE-ISSUE",
AK1083="SPARE-HS","SPARE-ISSUE",
AK1083="Power Telco","ACTIVE", AK1083="no impacts","no impacts"
),"")</f>
        <v>No root cause</v>
      </c>
      <c r="AM1083" s="108" t="s">
        <v>5537</v>
      </c>
      <c r="AN1083" s="117" t="s">
        <v>3352</v>
      </c>
      <c r="AP1083" s="23" t="s">
        <v>5537</v>
      </c>
      <c r="AQ1083" s="23" t="s">
        <v>5537</v>
      </c>
      <c r="AR1083" s="7"/>
      <c r="AS1083" s="6"/>
      <c r="AT1083" s="7"/>
      <c r="AU1083" s="3" t="s">
        <v>5537</v>
      </c>
      <c r="AV1083" s="24" t="s">
        <v>5537</v>
      </c>
      <c r="AW1083" s="24" t="s">
        <v>5537</v>
      </c>
      <c r="AX1083" s="24" t="s">
        <v>5537</v>
      </c>
      <c r="AY1083" s="24" t="s">
        <v>5537</v>
      </c>
      <c r="AZ1083" s="24" t="s">
        <v>5537</v>
      </c>
      <c r="BA1083" s="24" t="s">
        <v>5537</v>
      </c>
      <c r="BB1083" s="24" t="s">
        <v>5537</v>
      </c>
      <c r="BC1083" s="24" t="s">
        <v>5537</v>
      </c>
      <c r="BD1083" s="24" t="s">
        <v>5537</v>
      </c>
      <c r="BE1083" s="24" t="s">
        <v>5537</v>
      </c>
      <c r="BF1083" s="24" t="s">
        <v>5537</v>
      </c>
      <c r="BG1083" s="24" t="s">
        <v>5537</v>
      </c>
      <c r="BH1083" s="24" t="s">
        <v>5537</v>
      </c>
      <c r="BI1083" s="9" t="s">
        <v>5537</v>
      </c>
      <c r="BJ1083" s="14"/>
      <c r="BK1083" s="14" t="s">
        <v>5537</v>
      </c>
      <c r="BL1083" s="14" t="str">
        <f>_xlfn.XLOOKUP(B1083,'[4]cell downs 18042026 17h'!$B:$B,'[4]cell downs 18042026 17h'!$B:$B,"")</f>
        <v/>
      </c>
      <c r="BM1083" s="14" t="str">
        <f>_xlfn.XLOOKUP(B1083,'[5]Cells Huawei 19042026 15h'!$B:$B,'[5]Cells Huawei 19042026 15h'!$B:$B,"")</f>
        <v/>
      </c>
      <c r="BN1083" s="9" t="str">
        <f>_xlfn.XLOOKUP(B1083,'[6]cells down 19042026 9H40'!$B:$B,'[6]cells down 19042026 9H40'!$B:$B,"")</f>
        <v/>
      </c>
      <c r="BO1083" s="9" t="s">
        <v>3352</v>
      </c>
      <c r="BP1083" s="9" t="s">
        <v>594</v>
      </c>
    </row>
    <row r="1084" spans="1:68" s="9" customFormat="1" x14ac:dyDescent="0.35">
      <c r="A1084" s="1" t="s">
        <v>615</v>
      </c>
      <c r="B1084" s="8" t="s">
        <v>616</v>
      </c>
      <c r="C1084" s="3" t="str">
        <f>_xlfn.XLOOKUP(B1084,'[1]daily break down'!$D:$D,'[1]daily break down'!$E:$E,"")</f>
        <v>CENTRE</v>
      </c>
      <c r="D1084" s="1" t="s">
        <v>11</v>
      </c>
      <c r="E1084" s="1" t="s">
        <v>12</v>
      </c>
      <c r="F1084" s="3" t="s">
        <v>226</v>
      </c>
      <c r="G1084" s="1" t="s">
        <v>489</v>
      </c>
      <c r="H1084" s="41" t="str">
        <f>_xlfn.XLOOKUP(B1084,[2]CALCULATION!$B:$B,[2]CALCULATION!$H:$H,"")</f>
        <v>ZTE</v>
      </c>
      <c r="I1084" s="34">
        <v>0</v>
      </c>
      <c r="J1084" s="34">
        <v>0</v>
      </c>
      <c r="K1084" s="34">
        <v>0</v>
      </c>
      <c r="L1084" s="34">
        <v>0.96330825007918786</v>
      </c>
      <c r="M1084" s="34">
        <v>0</v>
      </c>
      <c r="N1084" s="34">
        <v>0</v>
      </c>
      <c r="O1084" s="34">
        <v>4.3422645349446661E-17</v>
      </c>
      <c r="P1084" s="34">
        <v>0</v>
      </c>
      <c r="Q1084" s="34">
        <v>0</v>
      </c>
      <c r="R1084" s="34">
        <v>0</v>
      </c>
      <c r="S1084" s="109">
        <v>0</v>
      </c>
      <c r="T1084" s="109">
        <f>_xlfn.XLOOKUP(B1084,'[3]Nur des jours'!$B:$B,'[3]Nur des jours'!$U:$U,"")</f>
        <v>0</v>
      </c>
      <c r="U1084" s="109">
        <v>0</v>
      </c>
      <c r="V1084" s="109">
        <v>0</v>
      </c>
      <c r="W1084" s="109">
        <v>0</v>
      </c>
      <c r="X1084" s="109">
        <v>0</v>
      </c>
      <c r="Y1084" s="109">
        <v>0.76532104567777592</v>
      </c>
      <c r="Z1084" s="109">
        <v>8.6845290698893322E-17</v>
      </c>
      <c r="AA1084" s="109">
        <v>0</v>
      </c>
      <c r="AB1084" s="109">
        <v>0</v>
      </c>
      <c r="AC1084" s="109">
        <v>0</v>
      </c>
      <c r="AD1084" s="109">
        <v>0</v>
      </c>
      <c r="AE1084" s="109">
        <v>0</v>
      </c>
      <c r="AF1084" s="109">
        <v>0</v>
      </c>
      <c r="AG1084" s="57" t="str">
        <f>_xlfn.XLOOKUP(B1084,[3]CALCULATION!$B:$B,[3]CALCULATION!$M:$M,"")</f>
        <v>Operationnel</v>
      </c>
      <c r="AH1084" s="57"/>
      <c r="AI1084" s="56" t="str" cm="1">
        <f t="array" ref="AI1084">IFERROR(_xlfn.IFS(
AK1084="MPR ISSUE","PDH",
AK1084="BSS Hardware Issue","BSS",
AK1084="Sites strategiques, MLL, Pylone, etc.","ENVTECH",
AK1084="AKTIVCO DEFAUT GE &amp; POWER Cabinet","AKTIVCO",
AK1084="AKTIVCO Coupure ENEO &amp; Baisse de tension","AKTIVCO GRID ONLY",
AK1084="Coupure ENEO &amp; Baisse de tension","IHS GRID ONLY",
AK1084="Defaut GE &amp; POWER Cabinet","IHS",
AK1084="Sharing","Partners",
AK1084="Sites strategiques &amp; DataCenter","SST &amp; DC",
AK1084="Exclu","Exclu",
AK1084="SAT","SAT",
AK1084="SPARE-ISSUE","SPARE-ISSUE",
AK1084="Fiber CAmtel","TRANS_FO_CAMTEL",
AK1084="Fiber AOF","Fiber AOF",
AK1084="Projet OCM (HUAWEI)","TRAVAUX-HUAWEI",
AK1084="Projet OCM (NOKIA)","TRAVAUX-NOKIA",
AK1084="ACCESS-ISSUE","ACCESS-ISSUE",
AK1084="Projet OCM (ZTE, NOKIA, autres projets)","TRAVAUX OCM",
AK1084="No root CAuse","No root cause",
AK1084="ODU HS","PDH",
AK1084="IP &amp; VLAN","PDH",
AK1084="Warehouse HUAWEI","SPARE-ISSUE",
AK1084="SPARE-HS","SPARE-ISSUE",
AK1084="Power Telco","BSS",AK1084="no impacts","no impacts"
),"")</f>
        <v>No root cause</v>
      </c>
      <c r="AJ1084" s="56" t="str" cm="1">
        <f t="array" ref="AJ1084">IFERROR(_xlfn.IFS(
AK1084="MPR ISSUE","TX ISSUE",
AK1084="BSS Hardware Issue","RAN ISSUE",
AK1084="Sites strategiques, MLL, Pylone, etc.","ENVTECH",
AK1084="AKTIVCO DEFAUT GE &amp; POWER Cabinet","POWER ISSUE",
AK1084="AKTIVCO Coupure ENEO &amp; Baisse de tension","POWER ISSUE",
AK1084="Coupure ENEO &amp; Baisse de tension","POWER ISSUE",
AK1084="Defaut GE &amp; POWER Cabinet","POWER ISSUE",
AK1084="Sharing","POWER ISSUE",
AK1084="Sites strategiques &amp; DataCenter","POWER ISSUE",
AK1084="Exclu","Exclu",
AK1084="SAT","TX ISSUE",
AK1084="SPARE-ISSUE","SPARE-ISSUE",
AK1084="Fiber CAmtel","TX ISSUE",
AK1084="Fiber AOF","TX ISSUE",
AK1084="Projet OCM (HUAWEI)","TRAVAUX-HUAWEI",
AK1084="Projet OCM (NOKIA)","TRAVAUX -NOKIA",
AK1084="ACCESS-ISSUE","ACCESS-ISSUE",
AK1084="Projet OCM (ZTE, NOKIA, autres projets)","TRAVAUX OCM",
AK1084="No root CAuse","No root cause",
AK1084="ODU HS","TX ISSUE",
AK1084="IP &amp; VLAN","TX ISSUE",
AK1084="Warehouse HUAWEI","SPARE-ISSUE",
AK1084="SPARE-HS","SPARE-ISSUE",
AK1084="Power Telco","RAN ISSUE",AK1084="no impacts","no impacts"
),"")</f>
        <v>No root cause</v>
      </c>
      <c r="AK1084" s="81" t="s">
        <v>5620</v>
      </c>
      <c r="AL1084" s="56" t="str" cm="1">
        <f t="array" ref="AL1084">IFERROR(_xlfn.IFS(
AK1084="MPR ISSUE","ACTIVE",
AK1084="BSS Hardware Issue","ACTIVE",
AK1084="Sites strategiques, MLL, Pylone, etc.","PASSIVE",
AK1084="AKTIVCO DEFAUT GE &amp; POWER Cabinet","PASSIVE",
AK1084="AKTIVCO Coupure ENEO &amp; Baisse de tension","PASSIVE",
AK1084="Coupure ENEO &amp; Baisse de tension","PASSIVE",
AK1084="Defaut GE &amp; POWER Cabinet","PASSIVE",
AK1084="Sharing","PASSIVE",
AK1084="Sites strategiques &amp; DataCenter","PASSIVE",
AK1084="Exclu","Exclu",
AK1084="SAT","ACTIVE",
AK1084="SPARE-ISSUE","SPARE-ISSUE",
AK1084="Fiber CAmtel","ACTIVE",
AK1084="Fiber AOF","ACTIVE",
AK1084="Projet OCM (HUAWEI)","PLANNED WORKS",
AK1084="Projet OCM (NOKIA)","PLANNED WORKS",
AK1084="ACCESS-ISSUE","ACCESS-ISSUE",
AK1084="Projet OCM (ZTE, NOKIA, autres projets)","PLANNED WORKS",
AK1084="No root CAuse","No root cause",
AK1084="ODU HS","ACTIVE",
AK1084="IP &amp; VLAN","ACTIVE",
AK1084="Warehouse HUAWEI","SPARE-ISSUE",
AK1084="SPARE-HS","SPARE-ISSUE",
AK1084="Power Telco","ACTIVE", AK1084="no impacts","no impacts"
),"")</f>
        <v>No root cause</v>
      </c>
      <c r="AM1084" s="108" t="s">
        <v>5537</v>
      </c>
      <c r="AN1084" s="117" t="s">
        <v>616</v>
      </c>
      <c r="AP1084" s="23" t="s">
        <v>5537</v>
      </c>
      <c r="AQ1084" s="23" t="s">
        <v>5537</v>
      </c>
      <c r="AR1084" s="7"/>
      <c r="AS1084" s="6"/>
      <c r="AT1084" s="7"/>
      <c r="AU1084" s="3" t="s">
        <v>5537</v>
      </c>
      <c r="AV1084" s="24" t="s">
        <v>5537</v>
      </c>
      <c r="AW1084" s="24" t="s">
        <v>5537</v>
      </c>
      <c r="AX1084" s="24" t="s">
        <v>5537</v>
      </c>
      <c r="AY1084" s="24" t="s">
        <v>5537</v>
      </c>
      <c r="AZ1084" s="24" t="s">
        <v>5537</v>
      </c>
      <c r="BA1084" s="24" t="s">
        <v>5537</v>
      </c>
      <c r="BB1084" s="24" t="s">
        <v>5537</v>
      </c>
      <c r="BC1084" s="24" t="s">
        <v>5537</v>
      </c>
      <c r="BD1084" s="24" t="s">
        <v>5537</v>
      </c>
      <c r="BE1084" s="24" t="s">
        <v>5537</v>
      </c>
      <c r="BF1084" s="24" t="s">
        <v>5537</v>
      </c>
      <c r="BG1084" s="24" t="s">
        <v>5537</v>
      </c>
      <c r="BH1084" s="24" t="s">
        <v>5537</v>
      </c>
      <c r="BI1084" s="9" t="s">
        <v>5537</v>
      </c>
      <c r="BJ1084" s="14"/>
      <c r="BK1084" s="14" t="s">
        <v>5537</v>
      </c>
      <c r="BL1084" s="14" t="str">
        <f>_xlfn.XLOOKUP(B1084,'[4]cell downs 18042026 17h'!$B:$B,'[4]cell downs 18042026 17h'!$B:$B,"")</f>
        <v/>
      </c>
      <c r="BM1084" s="14" t="str">
        <f>_xlfn.XLOOKUP(B1084,'[5]Cells Huawei 19042026 15h'!$B:$B,'[5]Cells Huawei 19042026 15h'!$B:$B,"")</f>
        <v/>
      </c>
      <c r="BN1084" s="9" t="str">
        <f>_xlfn.XLOOKUP(B1084,'[6]cells down 19042026 9H40'!$B:$B,'[6]cells down 19042026 9H40'!$B:$B,"")</f>
        <v/>
      </c>
      <c r="BO1084" s="9" t="s">
        <v>616</v>
      </c>
      <c r="BP1084" s="9" t="s">
        <v>5537</v>
      </c>
    </row>
    <row r="1085" spans="1:68" s="9" customFormat="1" x14ac:dyDescent="0.35">
      <c r="A1085" s="1" t="s">
        <v>4268</v>
      </c>
      <c r="B1085" s="8" t="s">
        <v>4269</v>
      </c>
      <c r="C1085" s="3" t="str">
        <f>_xlfn.XLOOKUP(B1085,'[1]daily break down'!$D:$D,'[1]daily break down'!$E:$E,"")</f>
        <v>ADAMAOUA</v>
      </c>
      <c r="D1085" s="1" t="s">
        <v>11</v>
      </c>
      <c r="E1085" s="1" t="s">
        <v>12</v>
      </c>
      <c r="F1085" s="3" t="s">
        <v>90</v>
      </c>
      <c r="G1085" s="1" t="s">
        <v>4246</v>
      </c>
      <c r="H1085" s="39" t="str">
        <f>_xlfn.XLOOKUP(B1085,[2]CALCULATION!$B:$B,[2]CALCULATION!$H:$H,"")</f>
        <v>HUAWEI</v>
      </c>
      <c r="I1085" s="34">
        <v>0</v>
      </c>
      <c r="J1085" s="34">
        <v>0</v>
      </c>
      <c r="K1085" s="34">
        <v>0</v>
      </c>
      <c r="L1085" s="34">
        <v>0</v>
      </c>
      <c r="M1085" s="34">
        <v>0</v>
      </c>
      <c r="N1085" s="34">
        <v>0</v>
      </c>
      <c r="O1085" s="34">
        <v>0</v>
      </c>
      <c r="P1085" s="34">
        <v>0</v>
      </c>
      <c r="Q1085" s="34">
        <v>0</v>
      </c>
      <c r="R1085" s="34">
        <v>0</v>
      </c>
      <c r="S1085" s="109">
        <v>0</v>
      </c>
      <c r="T1085" s="109">
        <f>_xlfn.XLOOKUP(B1085,'[3]Nur des jours'!$B:$B,'[3]Nur des jours'!$U:$U,"")</f>
        <v>0</v>
      </c>
      <c r="U1085" s="109">
        <v>0</v>
      </c>
      <c r="V1085" s="109">
        <v>0</v>
      </c>
      <c r="W1085" s="109">
        <v>0</v>
      </c>
      <c r="X1085" s="109">
        <v>0</v>
      </c>
      <c r="Y1085" s="109">
        <v>0.7279922267594664</v>
      </c>
      <c r="Z1085" s="109">
        <v>0</v>
      </c>
      <c r="AA1085" s="109">
        <v>0</v>
      </c>
      <c r="AB1085" s="109">
        <v>0</v>
      </c>
      <c r="AC1085" s="109">
        <v>0</v>
      </c>
      <c r="AD1085" s="109">
        <v>0</v>
      </c>
      <c r="AE1085" s="109">
        <v>0</v>
      </c>
      <c r="AF1085" s="109">
        <v>0</v>
      </c>
      <c r="AG1085" s="57" t="str">
        <f>_xlfn.XLOOKUP(B1085,[3]CALCULATION!$B:$B,[3]CALCULATION!$M:$M,"")</f>
        <v>Operationnel</v>
      </c>
      <c r="AH1085" s="57"/>
      <c r="AI1085" s="56" t="str" cm="1">
        <f t="array" ref="AI1085">IFERROR(_xlfn.IFS(
AK1085="MPR ISSUE","PDH",
AK1085="BSS Hardware Issue","BSS",
AK1085="Sites strategiques, MLL, Pylone, etc.","ENVTECH",
AK1085="AKTIVCO DEFAUT GE &amp; POWER Cabinet","AKTIVCO",
AK1085="AKTIVCO Coupure ENEO &amp; Baisse de tension","AKTIVCO GRID ONLY",
AK1085="Coupure ENEO &amp; Baisse de tension","IHS GRID ONLY",
AK1085="Defaut GE &amp; POWER Cabinet","IHS",
AK1085="Sharing","Partners",
AK1085="Sites strategiques &amp; DataCenter","SST &amp; DC",
AK1085="Exclu","Exclu",
AK1085="SAT","SAT",
AK1085="SPARE-ISSUE","SPARE-ISSUE",
AK1085="Fiber CAmtel","TRANS_FO_CAMTEL",
AK1085="Fiber AOF","Fiber AOF",
AK1085="Projet OCM (HUAWEI)","TRAVAUX-HUAWEI",
AK1085="Projet OCM (NOKIA)","TRAVAUX-NOKIA",
AK1085="ACCESS-ISSUE","ACCESS-ISSUE",
AK1085="Projet OCM (ZTE, NOKIA, autres projets)","TRAVAUX OCM",
AK1085="No root CAuse","No root cause",
AK1085="ODU HS","PDH",
AK1085="IP &amp; VLAN","PDH",
AK1085="Warehouse HUAWEI","SPARE-ISSUE",
AK1085="SPARE-HS","SPARE-ISSUE",
AK1085="Power Telco","BSS",AK1085="no impacts","no impacts"
),"")</f>
        <v>No root cause</v>
      </c>
      <c r="AJ1085" s="56" t="str" cm="1">
        <f t="array" ref="AJ1085">IFERROR(_xlfn.IFS(
AK1085="MPR ISSUE","TX ISSUE",
AK1085="BSS Hardware Issue","RAN ISSUE",
AK1085="Sites strategiques, MLL, Pylone, etc.","ENVTECH",
AK1085="AKTIVCO DEFAUT GE &amp; POWER Cabinet","POWER ISSUE",
AK1085="AKTIVCO Coupure ENEO &amp; Baisse de tension","POWER ISSUE",
AK1085="Coupure ENEO &amp; Baisse de tension","POWER ISSUE",
AK1085="Defaut GE &amp; POWER Cabinet","POWER ISSUE",
AK1085="Sharing","POWER ISSUE",
AK1085="Sites strategiques &amp; DataCenter","POWER ISSUE",
AK1085="Exclu","Exclu",
AK1085="SAT","TX ISSUE",
AK1085="SPARE-ISSUE","SPARE-ISSUE",
AK1085="Fiber CAmtel","TX ISSUE",
AK1085="Fiber AOF","TX ISSUE",
AK1085="Projet OCM (HUAWEI)","TRAVAUX-HUAWEI",
AK1085="Projet OCM (NOKIA)","TRAVAUX -NOKIA",
AK1085="ACCESS-ISSUE","ACCESS-ISSUE",
AK1085="Projet OCM (ZTE, NOKIA, autres projets)","TRAVAUX OCM",
AK1085="No root CAuse","No root cause",
AK1085="ODU HS","TX ISSUE",
AK1085="IP &amp; VLAN","TX ISSUE",
AK1085="Warehouse HUAWEI","SPARE-ISSUE",
AK1085="SPARE-HS","SPARE-ISSUE",
AK1085="Power Telco","RAN ISSUE",AK1085="no impacts","no impacts"
),"")</f>
        <v>No root cause</v>
      </c>
      <c r="AK1085" s="81" t="s">
        <v>5620</v>
      </c>
      <c r="AL1085" s="56" t="str" cm="1">
        <f t="array" ref="AL1085">IFERROR(_xlfn.IFS(
AK1085="MPR ISSUE","ACTIVE",
AK1085="BSS Hardware Issue","ACTIVE",
AK1085="Sites strategiques, MLL, Pylone, etc.","PASSIVE",
AK1085="AKTIVCO DEFAUT GE &amp; POWER Cabinet","PASSIVE",
AK1085="AKTIVCO Coupure ENEO &amp; Baisse de tension","PASSIVE",
AK1085="Coupure ENEO &amp; Baisse de tension","PASSIVE",
AK1085="Defaut GE &amp; POWER Cabinet","PASSIVE",
AK1085="Sharing","PASSIVE",
AK1085="Sites strategiques &amp; DataCenter","PASSIVE",
AK1085="Exclu","Exclu",
AK1085="SAT","ACTIVE",
AK1085="SPARE-ISSUE","SPARE-ISSUE",
AK1085="Fiber CAmtel","ACTIVE",
AK1085="Fiber AOF","ACTIVE",
AK1085="Projet OCM (HUAWEI)","PLANNED WORKS",
AK1085="Projet OCM (NOKIA)","PLANNED WORKS",
AK1085="ACCESS-ISSUE","ACCESS-ISSUE",
AK1085="Projet OCM (ZTE, NOKIA, autres projets)","PLANNED WORKS",
AK1085="No root CAuse","No root cause",
AK1085="ODU HS","ACTIVE",
AK1085="IP &amp; VLAN","ACTIVE",
AK1085="Warehouse HUAWEI","SPARE-ISSUE",
AK1085="SPARE-HS","SPARE-ISSUE",
AK1085="Power Telco","ACTIVE", AK1085="no impacts","no impacts"
),"")</f>
        <v>No root cause</v>
      </c>
      <c r="AM1085" s="108" t="s">
        <v>5537</v>
      </c>
      <c r="AN1085" s="117" t="s">
        <v>4269</v>
      </c>
      <c r="AP1085" s="23" t="s">
        <v>5537</v>
      </c>
      <c r="AQ1085" s="23" t="s">
        <v>5537</v>
      </c>
      <c r="AR1085" s="7"/>
      <c r="AS1085" s="6"/>
      <c r="AT1085" s="7"/>
      <c r="AU1085" s="3" t="s">
        <v>5537</v>
      </c>
      <c r="AV1085" s="24" t="s">
        <v>5537</v>
      </c>
      <c r="AW1085" s="24" t="s">
        <v>5537</v>
      </c>
      <c r="AX1085" s="24" t="s">
        <v>5537</v>
      </c>
      <c r="AY1085" s="24" t="s">
        <v>5537</v>
      </c>
      <c r="AZ1085" s="24" t="s">
        <v>5537</v>
      </c>
      <c r="BA1085" s="24" t="s">
        <v>5537</v>
      </c>
      <c r="BB1085" s="24" t="s">
        <v>5537</v>
      </c>
      <c r="BC1085" s="24" t="s">
        <v>5537</v>
      </c>
      <c r="BD1085" s="24" t="s">
        <v>5537</v>
      </c>
      <c r="BE1085" s="24" t="s">
        <v>5537</v>
      </c>
      <c r="BF1085" s="24" t="s">
        <v>5537</v>
      </c>
      <c r="BG1085" s="24" t="s">
        <v>5537</v>
      </c>
      <c r="BH1085" s="24" t="s">
        <v>5537</v>
      </c>
      <c r="BI1085" s="9" t="s">
        <v>5537</v>
      </c>
      <c r="BJ1085" s="14"/>
      <c r="BK1085" s="14" t="s">
        <v>5537</v>
      </c>
      <c r="BL1085" s="14" t="str">
        <f>_xlfn.XLOOKUP(B1085,'[4]cell downs 18042026 17h'!$B:$B,'[4]cell downs 18042026 17h'!$B:$B,"")</f>
        <v/>
      </c>
      <c r="BM1085" s="14" t="str">
        <f>_xlfn.XLOOKUP(B1085,'[5]Cells Huawei 19042026 15h'!$B:$B,'[5]Cells Huawei 19042026 15h'!$B:$B,"")</f>
        <v/>
      </c>
      <c r="BN1085" s="9" t="str">
        <f>_xlfn.XLOOKUP(B1085,'[6]cells down 19042026 9H40'!$B:$B,'[6]cells down 19042026 9H40'!$B:$B,"")</f>
        <v/>
      </c>
      <c r="BO1085" s="9" t="s">
        <v>4269</v>
      </c>
      <c r="BP1085" s="9" t="s">
        <v>12</v>
      </c>
    </row>
    <row r="1086" spans="1:68" s="9" customFormat="1" x14ac:dyDescent="0.35">
      <c r="A1086" s="1" t="s">
        <v>3035</v>
      </c>
      <c r="B1086" s="8" t="s">
        <v>3036</v>
      </c>
      <c r="C1086" s="3" t="str">
        <f>_xlfn.XLOOKUP(B1086,'[1]daily break down'!$D:$D,'[1]daily break down'!$E:$E,"")</f>
        <v>ADAMAOUA</v>
      </c>
      <c r="D1086" s="1" t="s">
        <v>11</v>
      </c>
      <c r="E1086" s="1" t="s">
        <v>12</v>
      </c>
      <c r="F1086" s="3" t="s">
        <v>90</v>
      </c>
      <c r="G1086" s="1" t="s">
        <v>3035</v>
      </c>
      <c r="H1086" s="39" t="str">
        <f>_xlfn.XLOOKUP(B1086,[2]CALCULATION!$B:$B,[2]CALCULATION!$H:$H,"")</f>
        <v>HUAWEI</v>
      </c>
      <c r="I1086" s="34">
        <v>0</v>
      </c>
      <c r="J1086" s="34">
        <v>0</v>
      </c>
      <c r="K1086" s="34">
        <v>0</v>
      </c>
      <c r="L1086" s="34">
        <v>0</v>
      </c>
      <c r="M1086" s="34">
        <v>0</v>
      </c>
      <c r="N1086" s="34">
        <v>0</v>
      </c>
      <c r="O1086" s="34">
        <v>0</v>
      </c>
      <c r="P1086" s="34">
        <v>0</v>
      </c>
      <c r="Q1086" s="34">
        <v>0</v>
      </c>
      <c r="R1086" s="34">
        <v>0</v>
      </c>
      <c r="S1086" s="109">
        <v>0</v>
      </c>
      <c r="T1086" s="109">
        <f>_xlfn.XLOOKUP(B1086,'[3]Nur des jours'!$B:$B,'[3]Nur des jours'!$U:$U,"")</f>
        <v>0</v>
      </c>
      <c r="U1086" s="109">
        <v>0</v>
      </c>
      <c r="V1086" s="109">
        <v>0</v>
      </c>
      <c r="W1086" s="109">
        <v>0</v>
      </c>
      <c r="X1086" s="109">
        <v>6.8486700738800296E-2</v>
      </c>
      <c r="Y1086" s="109">
        <v>0.72553098595166565</v>
      </c>
      <c r="Z1086" s="109">
        <v>0</v>
      </c>
      <c r="AA1086" s="109">
        <v>0</v>
      </c>
      <c r="AB1086" s="109">
        <v>0</v>
      </c>
      <c r="AC1086" s="109">
        <v>0</v>
      </c>
      <c r="AD1086" s="109">
        <v>0</v>
      </c>
      <c r="AE1086" s="109">
        <v>0</v>
      </c>
      <c r="AF1086" s="109">
        <v>0</v>
      </c>
      <c r="AG1086" s="57" t="str">
        <f>_xlfn.XLOOKUP(B1086,[3]CALCULATION!$B:$B,[3]CALCULATION!$M:$M,"")</f>
        <v>Operationnel</v>
      </c>
      <c r="AH1086" s="57"/>
      <c r="AI1086" s="56" t="str" cm="1">
        <f t="array" ref="AI1086">IFERROR(_xlfn.IFS(
AK1086="MPR ISSUE","PDH",
AK1086="BSS Hardware Issue","BSS",
AK1086="Sites strategiques, MLL, Pylone, etc.","ENVTECH",
AK1086="AKTIVCO DEFAUT GE &amp; POWER Cabinet","AKTIVCO",
AK1086="AKTIVCO Coupure ENEO &amp; Baisse de tension","AKTIVCO GRID ONLY",
AK1086="Coupure ENEO &amp; Baisse de tension","IHS GRID ONLY",
AK1086="Defaut GE &amp; POWER Cabinet","IHS",
AK1086="Sharing","Partners",
AK1086="Sites strategiques &amp; DataCenter","SST &amp; DC",
AK1086="Exclu","Exclu",
AK1086="SAT","SAT",
AK1086="SPARE-ISSUE","SPARE-ISSUE",
AK1086="Fiber CAmtel","TRANS_FO_CAMTEL",
AK1086="Fiber AOF","Fiber AOF",
AK1086="Projet OCM (HUAWEI)","TRAVAUX-HUAWEI",
AK1086="Projet OCM (NOKIA)","TRAVAUX-NOKIA",
AK1086="ACCESS-ISSUE","ACCESS-ISSUE",
AK1086="Projet OCM (ZTE, NOKIA, autres projets)","TRAVAUX OCM",
AK1086="No root CAuse","No root cause",
AK1086="ODU HS","PDH",
AK1086="IP &amp; VLAN","PDH",
AK1086="Warehouse HUAWEI","SPARE-ISSUE",
AK1086="SPARE-HS","SPARE-ISSUE",
AK1086="Power Telco","BSS",AK1086="no impacts","no impacts"
),"")</f>
        <v>No root cause</v>
      </c>
      <c r="AJ1086" s="56" t="str" cm="1">
        <f t="array" ref="AJ1086">IFERROR(_xlfn.IFS(
AK1086="MPR ISSUE","TX ISSUE",
AK1086="BSS Hardware Issue","RAN ISSUE",
AK1086="Sites strategiques, MLL, Pylone, etc.","ENVTECH",
AK1086="AKTIVCO DEFAUT GE &amp; POWER Cabinet","POWER ISSUE",
AK1086="AKTIVCO Coupure ENEO &amp; Baisse de tension","POWER ISSUE",
AK1086="Coupure ENEO &amp; Baisse de tension","POWER ISSUE",
AK1086="Defaut GE &amp; POWER Cabinet","POWER ISSUE",
AK1086="Sharing","POWER ISSUE",
AK1086="Sites strategiques &amp; DataCenter","POWER ISSUE",
AK1086="Exclu","Exclu",
AK1086="SAT","TX ISSUE",
AK1086="SPARE-ISSUE","SPARE-ISSUE",
AK1086="Fiber CAmtel","TX ISSUE",
AK1086="Fiber AOF","TX ISSUE",
AK1086="Projet OCM (HUAWEI)","TRAVAUX-HUAWEI",
AK1086="Projet OCM (NOKIA)","TRAVAUX -NOKIA",
AK1086="ACCESS-ISSUE","ACCESS-ISSUE",
AK1086="Projet OCM (ZTE, NOKIA, autres projets)","TRAVAUX OCM",
AK1086="No root CAuse","No root cause",
AK1086="ODU HS","TX ISSUE",
AK1086="IP &amp; VLAN","TX ISSUE",
AK1086="Warehouse HUAWEI","SPARE-ISSUE",
AK1086="SPARE-HS","SPARE-ISSUE",
AK1086="Power Telco","RAN ISSUE",AK1086="no impacts","no impacts"
),"")</f>
        <v>No root cause</v>
      </c>
      <c r="AK1086" s="81" t="s">
        <v>5620</v>
      </c>
      <c r="AL1086" s="56" t="str" cm="1">
        <f t="array" ref="AL1086">IFERROR(_xlfn.IFS(
AK1086="MPR ISSUE","ACTIVE",
AK1086="BSS Hardware Issue","ACTIVE",
AK1086="Sites strategiques, MLL, Pylone, etc.","PASSIVE",
AK1086="AKTIVCO DEFAUT GE &amp; POWER Cabinet","PASSIVE",
AK1086="AKTIVCO Coupure ENEO &amp; Baisse de tension","PASSIVE",
AK1086="Coupure ENEO &amp; Baisse de tension","PASSIVE",
AK1086="Defaut GE &amp; POWER Cabinet","PASSIVE",
AK1086="Sharing","PASSIVE",
AK1086="Sites strategiques &amp; DataCenter","PASSIVE",
AK1086="Exclu","Exclu",
AK1086="SAT","ACTIVE",
AK1086="SPARE-ISSUE","SPARE-ISSUE",
AK1086="Fiber CAmtel","ACTIVE",
AK1086="Fiber AOF","ACTIVE",
AK1086="Projet OCM (HUAWEI)","PLANNED WORKS",
AK1086="Projet OCM (NOKIA)","PLANNED WORKS",
AK1086="ACCESS-ISSUE","ACCESS-ISSUE",
AK1086="Projet OCM (ZTE, NOKIA, autres projets)","PLANNED WORKS",
AK1086="No root CAuse","No root cause",
AK1086="ODU HS","ACTIVE",
AK1086="IP &amp; VLAN","ACTIVE",
AK1086="Warehouse HUAWEI","SPARE-ISSUE",
AK1086="SPARE-HS","SPARE-ISSUE",
AK1086="Power Telco","ACTIVE", AK1086="no impacts","no impacts"
),"")</f>
        <v>No root cause</v>
      </c>
      <c r="AM1086" s="108" t="s">
        <v>5537</v>
      </c>
      <c r="AN1086" s="117" t="s">
        <v>3036</v>
      </c>
      <c r="AP1086" s="23" t="s">
        <v>5537</v>
      </c>
      <c r="AQ1086" s="23" t="s">
        <v>5537</v>
      </c>
      <c r="AR1086" s="7"/>
      <c r="AS1086" s="6"/>
      <c r="AT1086" s="7"/>
      <c r="AU1086" s="3" t="s">
        <v>5537</v>
      </c>
      <c r="AV1086" s="24" t="s">
        <v>5537</v>
      </c>
      <c r="AW1086" s="24" t="s">
        <v>5537</v>
      </c>
      <c r="AX1086" s="24" t="s">
        <v>5537</v>
      </c>
      <c r="AY1086" s="24" t="s">
        <v>5537</v>
      </c>
      <c r="AZ1086" s="24" t="s">
        <v>5537</v>
      </c>
      <c r="BA1086" s="24" t="s">
        <v>5537</v>
      </c>
      <c r="BB1086" s="24" t="s">
        <v>5537</v>
      </c>
      <c r="BC1086" s="24" t="s">
        <v>5537</v>
      </c>
      <c r="BD1086" s="24" t="s">
        <v>5537</v>
      </c>
      <c r="BE1086" s="24" t="s">
        <v>5537</v>
      </c>
      <c r="BF1086" s="24" t="s">
        <v>5537</v>
      </c>
      <c r="BG1086" s="24" t="s">
        <v>5537</v>
      </c>
      <c r="BH1086" s="24" t="s">
        <v>5537</v>
      </c>
      <c r="BI1086" s="9" t="s">
        <v>5537</v>
      </c>
      <c r="BJ1086" s="14"/>
      <c r="BK1086" s="14" t="s">
        <v>5537</v>
      </c>
      <c r="BL1086" s="14" t="str">
        <f>_xlfn.XLOOKUP(B1086,'[4]cell downs 18042026 17h'!$B:$B,'[4]cell downs 18042026 17h'!$B:$B,"")</f>
        <v/>
      </c>
      <c r="BM1086" s="14" t="str">
        <f>_xlfn.XLOOKUP(B1086,'[5]Cells Huawei 19042026 15h'!$B:$B,'[5]Cells Huawei 19042026 15h'!$B:$B,"")</f>
        <v/>
      </c>
      <c r="BN1086" s="9" t="str">
        <f>_xlfn.XLOOKUP(B1086,'[6]cells down 19042026 9H40'!$B:$B,'[6]cells down 19042026 9H40'!$B:$B,"")</f>
        <v/>
      </c>
      <c r="BO1086" s="9" t="s">
        <v>3036</v>
      </c>
      <c r="BP1086" s="9" t="s">
        <v>594</v>
      </c>
    </row>
    <row r="1087" spans="1:68" s="9" customFormat="1" x14ac:dyDescent="0.35">
      <c r="A1087" s="1" t="s">
        <v>5237</v>
      </c>
      <c r="B1087" s="8" t="s">
        <v>5238</v>
      </c>
      <c r="C1087" s="3" t="str">
        <f>_xlfn.XLOOKUP(B1087,'[1]daily break down'!$D:$D,'[1]daily break down'!$E:$E,"")</f>
        <v>SUD-OUEST</v>
      </c>
      <c r="D1087" s="1" t="s">
        <v>11</v>
      </c>
      <c r="E1087" s="1" t="s">
        <v>154</v>
      </c>
      <c r="F1087" s="3" t="s">
        <v>13</v>
      </c>
      <c r="G1087" s="1" t="s">
        <v>5239</v>
      </c>
      <c r="H1087" s="39" t="str">
        <f>_xlfn.XLOOKUP(B1087,[2]CALCULATION!$B:$B,[2]CALCULATION!$H:$H,"")</f>
        <v>HUAWEI</v>
      </c>
      <c r="I1087" s="34">
        <v>0</v>
      </c>
      <c r="J1087" s="34">
        <v>0</v>
      </c>
      <c r="K1087" s="34">
        <v>0</v>
      </c>
      <c r="L1087" s="34">
        <v>0</v>
      </c>
      <c r="M1087" s="34">
        <v>0</v>
      </c>
      <c r="N1087" s="34">
        <v>0</v>
      </c>
      <c r="O1087" s="34">
        <v>0</v>
      </c>
      <c r="P1087" s="34">
        <v>0</v>
      </c>
      <c r="Q1087" s="34">
        <v>0</v>
      </c>
      <c r="R1087" s="34">
        <v>0</v>
      </c>
      <c r="S1087" s="109">
        <v>0</v>
      </c>
      <c r="T1087" s="109">
        <f>_xlfn.XLOOKUP(B1087,'[3]Nur des jours'!$B:$B,'[3]Nur des jours'!$U:$U,"")</f>
        <v>0</v>
      </c>
      <c r="U1087" s="109">
        <v>0</v>
      </c>
      <c r="V1087" s="109">
        <v>1.1776323862193345</v>
      </c>
      <c r="W1087" s="109">
        <v>1.3863206376111838</v>
      </c>
      <c r="X1087" s="109">
        <v>1.5889627974534359</v>
      </c>
      <c r="Y1087" s="109">
        <v>0.71258271909323623</v>
      </c>
      <c r="Z1087" s="109">
        <v>0</v>
      </c>
      <c r="AA1087" s="109">
        <v>0</v>
      </c>
      <c r="AB1087" s="109">
        <v>0</v>
      </c>
      <c r="AC1087" s="109">
        <v>0</v>
      </c>
      <c r="AD1087" s="109">
        <v>0</v>
      </c>
      <c r="AE1087" s="109">
        <v>0</v>
      </c>
      <c r="AF1087" s="109">
        <v>0</v>
      </c>
      <c r="AG1087" s="57" t="str">
        <f>_xlfn.XLOOKUP(B1087,[3]CALCULATION!$B:$B,[3]CALCULATION!$M:$M,"")</f>
        <v>Insecurity</v>
      </c>
      <c r="AH1087" s="57"/>
      <c r="AI1087" s="56" t="str" cm="1">
        <f t="array" ref="AI1087">IFERROR(_xlfn.IFS(
AK1087="MPR ISSUE","PDH",
AK1087="BSS Hardware Issue","BSS",
AK1087="Sites strategiques, MLL, Pylone, etc.","ENVTECH",
AK1087="AKTIVCO DEFAUT GE &amp; POWER Cabinet","AKTIVCO",
AK1087="AKTIVCO Coupure ENEO &amp; Baisse de tension","AKTIVCO GRID ONLY",
AK1087="Coupure ENEO &amp; Baisse de tension","IHS GRID ONLY",
AK1087="Defaut GE &amp; POWER Cabinet","IHS",
AK1087="Sharing","Partners",
AK1087="Sites strategiques &amp; DataCenter","SST &amp; DC",
AK1087="Exclu","Exclu",
AK1087="SAT","SAT",
AK1087="SPARE-ISSUE","SPARE-ISSUE",
AK1087="Fiber CAmtel","TRANS_FO_CAMTEL",
AK1087="Fiber AOF","Fiber AOF",
AK1087="Projet OCM (HUAWEI)","TRAVAUX-HUAWEI",
AK1087="Projet OCM (NOKIA)","TRAVAUX-NOKIA",
AK1087="ACCESS-ISSUE","ACCESS-ISSUE",
AK1087="Projet OCM (ZTE, NOKIA, autres projets)","TRAVAUX OCM",
AK1087="No root CAuse","No root cause",
AK1087="ODU HS","PDH",
AK1087="IP &amp; VLAN","PDH",
AK1087="Warehouse HUAWEI","SPARE-ISSUE",
AK1087="SPARE-HS","SPARE-ISSUE",
AK1087="Power Telco","BSS",AK1087="no impacts","no impacts"
),"")</f>
        <v>No root cause</v>
      </c>
      <c r="AJ1087" s="56" t="str" cm="1">
        <f t="array" ref="AJ1087">IFERROR(_xlfn.IFS(
AK1087="MPR ISSUE","TX ISSUE",
AK1087="BSS Hardware Issue","RAN ISSUE",
AK1087="Sites strategiques, MLL, Pylone, etc.","ENVTECH",
AK1087="AKTIVCO DEFAUT GE &amp; POWER Cabinet","POWER ISSUE",
AK1087="AKTIVCO Coupure ENEO &amp; Baisse de tension","POWER ISSUE",
AK1087="Coupure ENEO &amp; Baisse de tension","POWER ISSUE",
AK1087="Defaut GE &amp; POWER Cabinet","POWER ISSUE",
AK1087="Sharing","POWER ISSUE",
AK1087="Sites strategiques &amp; DataCenter","POWER ISSUE",
AK1087="Exclu","Exclu",
AK1087="SAT","TX ISSUE",
AK1087="SPARE-ISSUE","SPARE-ISSUE",
AK1087="Fiber CAmtel","TX ISSUE",
AK1087="Fiber AOF","TX ISSUE",
AK1087="Projet OCM (HUAWEI)","TRAVAUX-HUAWEI",
AK1087="Projet OCM (NOKIA)","TRAVAUX -NOKIA",
AK1087="ACCESS-ISSUE","ACCESS-ISSUE",
AK1087="Projet OCM (ZTE, NOKIA, autres projets)","TRAVAUX OCM",
AK1087="No root CAuse","No root cause",
AK1087="ODU HS","TX ISSUE",
AK1087="IP &amp; VLAN","TX ISSUE",
AK1087="Warehouse HUAWEI","SPARE-ISSUE",
AK1087="SPARE-HS","SPARE-ISSUE",
AK1087="Power Telco","RAN ISSUE",AK1087="no impacts","no impacts"
),"")</f>
        <v>No root cause</v>
      </c>
      <c r="AK1087" s="81" t="s">
        <v>5620</v>
      </c>
      <c r="AL1087" s="56" t="str" cm="1">
        <f t="array" ref="AL1087">IFERROR(_xlfn.IFS(
AK1087="MPR ISSUE","ACTIVE",
AK1087="BSS Hardware Issue","ACTIVE",
AK1087="Sites strategiques, MLL, Pylone, etc.","PASSIVE",
AK1087="AKTIVCO DEFAUT GE &amp; POWER Cabinet","PASSIVE",
AK1087="AKTIVCO Coupure ENEO &amp; Baisse de tension","PASSIVE",
AK1087="Coupure ENEO &amp; Baisse de tension","PASSIVE",
AK1087="Defaut GE &amp; POWER Cabinet","PASSIVE",
AK1087="Sharing","PASSIVE",
AK1087="Sites strategiques &amp; DataCenter","PASSIVE",
AK1087="Exclu","Exclu",
AK1087="SAT","ACTIVE",
AK1087="SPARE-ISSUE","SPARE-ISSUE",
AK1087="Fiber CAmtel","ACTIVE",
AK1087="Fiber AOF","ACTIVE",
AK1087="Projet OCM (HUAWEI)","PLANNED WORKS",
AK1087="Projet OCM (NOKIA)","PLANNED WORKS",
AK1087="ACCESS-ISSUE","ACCESS-ISSUE",
AK1087="Projet OCM (ZTE, NOKIA, autres projets)","PLANNED WORKS",
AK1087="No root CAuse","No root cause",
AK1087="ODU HS","ACTIVE",
AK1087="IP &amp; VLAN","ACTIVE",
AK1087="Warehouse HUAWEI","SPARE-ISSUE",
AK1087="SPARE-HS","SPARE-ISSUE",
AK1087="Power Telco","ACTIVE", AK1087="no impacts","no impacts"
),"")</f>
        <v>No root cause</v>
      </c>
      <c r="AM1087" s="108" t="s">
        <v>5537</v>
      </c>
      <c r="AN1087" s="117" t="s">
        <v>5238</v>
      </c>
      <c r="AP1087" s="23" t="s">
        <v>5537</v>
      </c>
      <c r="AQ1087" s="23" t="s">
        <v>5537</v>
      </c>
      <c r="AR1087" s="7"/>
      <c r="AS1087" s="6"/>
      <c r="AT1087" s="7"/>
      <c r="AU1087" s="3" t="s">
        <v>5537</v>
      </c>
      <c r="AV1087" s="24" t="s">
        <v>5537</v>
      </c>
      <c r="AW1087" s="24" t="s">
        <v>5537</v>
      </c>
      <c r="AX1087" s="24" t="s">
        <v>5537</v>
      </c>
      <c r="AY1087" s="24" t="s">
        <v>5537</v>
      </c>
      <c r="AZ1087" s="24" t="s">
        <v>5537</v>
      </c>
      <c r="BA1087" s="24" t="s">
        <v>5537</v>
      </c>
      <c r="BB1087" s="24" t="s">
        <v>5537</v>
      </c>
      <c r="BC1087" s="24" t="s">
        <v>5537</v>
      </c>
      <c r="BD1087" s="24" t="s">
        <v>5537</v>
      </c>
      <c r="BE1087" s="24" t="s">
        <v>5537</v>
      </c>
      <c r="BF1087" s="24" t="s">
        <v>5537</v>
      </c>
      <c r="BG1087" s="24" t="s">
        <v>5537</v>
      </c>
      <c r="BH1087" s="24" t="s">
        <v>5537</v>
      </c>
      <c r="BI1087" s="9" t="s">
        <v>5537</v>
      </c>
      <c r="BJ1087" s="14"/>
      <c r="BK1087" s="14" t="s">
        <v>5537</v>
      </c>
      <c r="BL1087" s="14" t="str">
        <f>_xlfn.XLOOKUP(B1087,'[4]cell downs 18042026 17h'!$B:$B,'[4]cell downs 18042026 17h'!$B:$B,"")</f>
        <v/>
      </c>
      <c r="BM1087" s="14" t="str">
        <f>_xlfn.XLOOKUP(B1087,'[5]Cells Huawei 19042026 15h'!$B:$B,'[5]Cells Huawei 19042026 15h'!$B:$B,"")</f>
        <v/>
      </c>
      <c r="BN1087" s="9" t="str">
        <f>_xlfn.XLOOKUP(B1087,'[6]cells down 19042026 9H40'!$B:$B,'[6]cells down 19042026 9H40'!$B:$B,"")</f>
        <v/>
      </c>
      <c r="BO1087" s="9" t="s">
        <v>5238</v>
      </c>
      <c r="BP1087" s="9" t="s">
        <v>12</v>
      </c>
    </row>
    <row r="1088" spans="1:68" s="9" customFormat="1" x14ac:dyDescent="0.35">
      <c r="A1088" s="1" t="s">
        <v>403</v>
      </c>
      <c r="B1088" s="1" t="s">
        <v>404</v>
      </c>
      <c r="C1088" s="3" t="str">
        <f>_xlfn.XLOOKUP(B1088,'[1]daily break down'!$D:$D,'[1]daily break down'!$E:$E,"")</f>
        <v>LITTORAL</v>
      </c>
      <c r="D1088" s="1" t="s">
        <v>11</v>
      </c>
      <c r="E1088" s="1" t="s">
        <v>12</v>
      </c>
      <c r="F1088" s="3" t="s">
        <v>31</v>
      </c>
      <c r="G1088" s="1" t="s">
        <v>354</v>
      </c>
      <c r="H1088" s="41" t="str">
        <f>_xlfn.XLOOKUP(B1088,[2]CALCULATION!$B:$B,[2]CALCULATION!$H:$H,"")</f>
        <v>ZTE</v>
      </c>
      <c r="I1088" s="34">
        <v>0</v>
      </c>
      <c r="J1088" s="34">
        <v>5.2275327951420127</v>
      </c>
      <c r="K1088" s="34">
        <v>0.43942065958400012</v>
      </c>
      <c r="L1088" s="34">
        <v>0</v>
      </c>
      <c r="M1088" s="34">
        <v>0.25454223774587437</v>
      </c>
      <c r="N1088" s="34">
        <v>0.27655072438954031</v>
      </c>
      <c r="O1088" s="34">
        <v>0.23085725374037286</v>
      </c>
      <c r="P1088" s="34">
        <v>0.53770977619116955</v>
      </c>
      <c r="Q1088" s="34">
        <v>9.6283918751944011</v>
      </c>
      <c r="R1088" s="34">
        <v>8.1471172806214014</v>
      </c>
      <c r="S1088" s="109">
        <v>23.779313734722475</v>
      </c>
      <c r="T1088" s="109">
        <f>_xlfn.XLOOKUP(B1088,'[3]Nur des jours'!$B:$B,'[3]Nur des jours'!$U:$U,"")</f>
        <v>0.86389552353802224</v>
      </c>
      <c r="U1088" s="109">
        <v>1.7809039103052511</v>
      </c>
      <c r="V1088" s="109">
        <v>0.81782751624418881</v>
      </c>
      <c r="W1088" s="109">
        <v>0.86389552353802224</v>
      </c>
      <c r="X1088" s="109">
        <v>0.11765801165986034</v>
      </c>
      <c r="Y1088" s="109">
        <v>0.70300528203679369</v>
      </c>
      <c r="Z1088" s="109">
        <v>0</v>
      </c>
      <c r="AA1088" s="109">
        <v>0</v>
      </c>
      <c r="AB1088" s="109">
        <v>0</v>
      </c>
      <c r="AC1088" s="109">
        <v>0</v>
      </c>
      <c r="AD1088" s="109">
        <v>0</v>
      </c>
      <c r="AE1088" s="109">
        <v>0</v>
      </c>
      <c r="AF1088" s="109">
        <v>0</v>
      </c>
      <c r="AG1088" s="57" t="str">
        <f>_xlfn.XLOOKUP(B1088,[3]CALCULATION!$B:$B,[3]CALCULATION!$M:$M,"")</f>
        <v>Operationnel</v>
      </c>
      <c r="AH1088" s="57"/>
      <c r="AI1088" s="56" t="str" cm="1">
        <f t="array" ref="AI1088">IFERROR(_xlfn.IFS(
AK1088="MPR ISSUE","PDH",
AK1088="BSS Hardware Issue","BSS",
AK1088="Sites strategiques, MLL, Pylone, etc.","ENVTECH",
AK1088="AKTIVCO DEFAUT GE &amp; POWER Cabinet","AKTIVCO",
AK1088="AKTIVCO Coupure ENEO &amp; Baisse de tension","AKTIVCO GRID ONLY",
AK1088="Coupure ENEO &amp; Baisse de tension","IHS GRID ONLY",
AK1088="Defaut GE &amp; POWER Cabinet","IHS",
AK1088="Sharing","Partners",
AK1088="Sites strategiques &amp; DataCenter","SST &amp; DC",
AK1088="Exclu","Exclu",
AK1088="SAT","SAT",
AK1088="SPARE-ISSUE","SPARE-ISSUE",
AK1088="Fiber CAmtel","TRANS_FO_CAMTEL",
AK1088="Fiber AOF","Fiber AOF",
AK1088="Projet OCM (HUAWEI)","TRAVAUX-HUAWEI",
AK1088="Projet OCM (NOKIA)","TRAVAUX-NOKIA",
AK1088="ACCESS-ISSUE","ACCESS-ISSUE",
AK1088="Projet OCM (ZTE, NOKIA, autres projets)","TRAVAUX OCM",
AK1088="No root CAuse","No root cause",
AK1088="ODU HS","PDH",
AK1088="IP &amp; VLAN","PDH",
AK1088="Warehouse HUAWEI","SPARE-ISSUE",
AK1088="SPARE-HS","SPARE-ISSUE",
AK1088="Power Telco","BSS",AK1088="no impacts","no impacts"
),"")</f>
        <v>No root cause</v>
      </c>
      <c r="AJ1088" s="56" t="str" cm="1">
        <f t="array" ref="AJ1088">IFERROR(_xlfn.IFS(
AK1088="MPR ISSUE","TX ISSUE",
AK1088="BSS Hardware Issue","RAN ISSUE",
AK1088="Sites strategiques, MLL, Pylone, etc.","ENVTECH",
AK1088="AKTIVCO DEFAUT GE &amp; POWER Cabinet","POWER ISSUE",
AK1088="AKTIVCO Coupure ENEO &amp; Baisse de tension","POWER ISSUE",
AK1088="Coupure ENEO &amp; Baisse de tension","POWER ISSUE",
AK1088="Defaut GE &amp; POWER Cabinet","POWER ISSUE",
AK1088="Sharing","POWER ISSUE",
AK1088="Sites strategiques &amp; DataCenter","POWER ISSUE",
AK1088="Exclu","Exclu",
AK1088="SAT","TX ISSUE",
AK1088="SPARE-ISSUE","SPARE-ISSUE",
AK1088="Fiber CAmtel","TX ISSUE",
AK1088="Fiber AOF","TX ISSUE",
AK1088="Projet OCM (HUAWEI)","TRAVAUX-HUAWEI",
AK1088="Projet OCM (NOKIA)","TRAVAUX -NOKIA",
AK1088="ACCESS-ISSUE","ACCESS-ISSUE",
AK1088="Projet OCM (ZTE, NOKIA, autres projets)","TRAVAUX OCM",
AK1088="No root CAuse","No root cause",
AK1088="ODU HS","TX ISSUE",
AK1088="IP &amp; VLAN","TX ISSUE",
AK1088="Warehouse HUAWEI","SPARE-ISSUE",
AK1088="SPARE-HS","SPARE-ISSUE",
AK1088="Power Telco","RAN ISSUE",AK1088="no impacts","no impacts"
),"")</f>
        <v>No root cause</v>
      </c>
      <c r="AK1088" s="81" t="s">
        <v>5620</v>
      </c>
      <c r="AL1088" s="56" t="str" cm="1">
        <f t="array" ref="AL1088">IFERROR(_xlfn.IFS(
AK1088="MPR ISSUE","ACTIVE",
AK1088="BSS Hardware Issue","ACTIVE",
AK1088="Sites strategiques, MLL, Pylone, etc.","PASSIVE",
AK1088="AKTIVCO DEFAUT GE &amp; POWER Cabinet","PASSIVE",
AK1088="AKTIVCO Coupure ENEO &amp; Baisse de tension","PASSIVE",
AK1088="Coupure ENEO &amp; Baisse de tension","PASSIVE",
AK1088="Defaut GE &amp; POWER Cabinet","PASSIVE",
AK1088="Sharing","PASSIVE",
AK1088="Sites strategiques &amp; DataCenter","PASSIVE",
AK1088="Exclu","Exclu",
AK1088="SAT","ACTIVE",
AK1088="SPARE-ISSUE","SPARE-ISSUE",
AK1088="Fiber CAmtel","ACTIVE",
AK1088="Fiber AOF","ACTIVE",
AK1088="Projet OCM (HUAWEI)","PLANNED WORKS",
AK1088="Projet OCM (NOKIA)","PLANNED WORKS",
AK1088="ACCESS-ISSUE","ACCESS-ISSUE",
AK1088="Projet OCM (ZTE, NOKIA, autres projets)","PLANNED WORKS",
AK1088="No root CAuse","No root cause",
AK1088="ODU HS","ACTIVE",
AK1088="IP &amp; VLAN","ACTIVE",
AK1088="Warehouse HUAWEI","SPARE-ISSUE",
AK1088="SPARE-HS","SPARE-ISSUE",
AK1088="Power Telco","ACTIVE", AK1088="no impacts","no impacts"
),"")</f>
        <v>No root cause</v>
      </c>
      <c r="AM1088" s="108" t="s">
        <v>5537</v>
      </c>
      <c r="AN1088" s="117" t="s">
        <v>404</v>
      </c>
      <c r="AP1088" s="23" t="s">
        <v>5537</v>
      </c>
      <c r="AQ1088" s="23" t="s">
        <v>5537</v>
      </c>
      <c r="AR1088" s="7"/>
      <c r="AS1088" s="6"/>
      <c r="AT1088" s="7"/>
      <c r="AU1088" s="3" t="s">
        <v>5537</v>
      </c>
      <c r="AV1088" s="24" t="s">
        <v>5537</v>
      </c>
      <c r="AW1088" s="24" t="s">
        <v>5537</v>
      </c>
      <c r="AX1088" s="24" t="s">
        <v>5537</v>
      </c>
      <c r="AY1088" s="24" t="s">
        <v>5537</v>
      </c>
      <c r="AZ1088" s="24" t="s">
        <v>5537</v>
      </c>
      <c r="BA1088" s="24" t="s">
        <v>5537</v>
      </c>
      <c r="BB1088" s="24" t="s">
        <v>5537</v>
      </c>
      <c r="BC1088" s="24" t="s">
        <v>5537</v>
      </c>
      <c r="BD1088" s="24" t="s">
        <v>5537</v>
      </c>
      <c r="BE1088" s="24" t="s">
        <v>5537</v>
      </c>
      <c r="BF1088" s="24" t="s">
        <v>5537</v>
      </c>
      <c r="BG1088" s="24" t="s">
        <v>5537</v>
      </c>
      <c r="BH1088" s="24" t="s">
        <v>5537</v>
      </c>
      <c r="BI1088" s="9" t="s">
        <v>5537</v>
      </c>
      <c r="BJ1088" s="14"/>
      <c r="BK1088" s="14" t="s">
        <v>5537</v>
      </c>
      <c r="BL1088" s="14" t="str">
        <f>_xlfn.XLOOKUP(B1088,'[4]cell downs 18042026 17h'!$B:$B,'[4]cell downs 18042026 17h'!$B:$B,"")</f>
        <v/>
      </c>
      <c r="BM1088" s="14" t="str">
        <f>_xlfn.XLOOKUP(B1088,'[5]Cells Huawei 19042026 15h'!$B:$B,'[5]Cells Huawei 19042026 15h'!$B:$B,"")</f>
        <v/>
      </c>
      <c r="BN1088" s="9" t="str">
        <f>_xlfn.XLOOKUP(B1088,'[6]cells down 19042026 9H40'!$B:$B,'[6]cells down 19042026 9H40'!$B:$B,"")</f>
        <v/>
      </c>
      <c r="BO1088" s="9" t="s">
        <v>404</v>
      </c>
      <c r="BP1088" s="9" t="s">
        <v>594</v>
      </c>
    </row>
    <row r="1089" spans="1:68" s="9" customFormat="1" x14ac:dyDescent="0.35">
      <c r="A1089" s="1" t="s">
        <v>1928</v>
      </c>
      <c r="B1089" s="8" t="s">
        <v>1929</v>
      </c>
      <c r="C1089" s="3" t="str">
        <f>_xlfn.XLOOKUP(B1089,'[1]daily break down'!$D:$D,'[1]daily break down'!$E:$E,"")</f>
        <v>Douala</v>
      </c>
      <c r="D1089" s="1" t="s">
        <v>11</v>
      </c>
      <c r="E1089" s="1" t="s">
        <v>12</v>
      </c>
      <c r="F1089" s="3" t="s">
        <v>31</v>
      </c>
      <c r="G1089" s="1" t="s">
        <v>32</v>
      </c>
      <c r="H1089" s="41" t="str">
        <f>_xlfn.XLOOKUP(B1089,[2]CALCULATION!$B:$B,[2]CALCULATION!$H:$H,"")</f>
        <v>ZTE</v>
      </c>
      <c r="I1089" s="34">
        <v>0</v>
      </c>
      <c r="J1089" s="34">
        <v>7.184076556716974</v>
      </c>
      <c r="K1089" s="34">
        <v>0</v>
      </c>
      <c r="L1089" s="34">
        <v>0</v>
      </c>
      <c r="M1089" s="34">
        <v>0</v>
      </c>
      <c r="N1089" s="34">
        <v>0</v>
      </c>
      <c r="O1089" s="34">
        <v>0</v>
      </c>
      <c r="P1089" s="34">
        <v>0</v>
      </c>
      <c r="Q1089" s="34">
        <v>6.3533721139276258</v>
      </c>
      <c r="R1089" s="34">
        <v>0</v>
      </c>
      <c r="S1089" s="109">
        <v>0</v>
      </c>
      <c r="T1089" s="109">
        <f>_xlfn.XLOOKUP(B1089,'[3]Nur des jours'!$B:$B,'[3]Nur des jours'!$U:$U,"")</f>
        <v>10.251567346682531</v>
      </c>
      <c r="U1089" s="109">
        <v>1.961822944756916</v>
      </c>
      <c r="V1089" s="109">
        <v>0</v>
      </c>
      <c r="W1089" s="109">
        <v>10.251567346682531</v>
      </c>
      <c r="X1089" s="109">
        <v>0</v>
      </c>
      <c r="Y1089" s="109">
        <v>0.66910079815542256</v>
      </c>
      <c r="Z1089" s="109">
        <v>0</v>
      </c>
      <c r="AA1089" s="109">
        <v>0</v>
      </c>
      <c r="AB1089" s="109">
        <v>0</v>
      </c>
      <c r="AC1089" s="109">
        <v>0</v>
      </c>
      <c r="AD1089" s="109">
        <v>0</v>
      </c>
      <c r="AE1089" s="109">
        <v>0</v>
      </c>
      <c r="AF1089" s="109">
        <v>0</v>
      </c>
      <c r="AG1089" s="57" t="str">
        <f>_xlfn.XLOOKUP(B1089,[3]CALCULATION!$B:$B,[3]CALCULATION!$M:$M,"")</f>
        <v>Operationnel</v>
      </c>
      <c r="AH1089" s="57"/>
      <c r="AI1089" s="56" t="str" cm="1">
        <f t="array" ref="AI1089">IFERROR(_xlfn.IFS(
AK1089="MPR ISSUE","PDH",
AK1089="BSS Hardware Issue","BSS",
AK1089="Sites strategiques, MLL, Pylone, etc.","ENVTECH",
AK1089="AKTIVCO DEFAUT GE &amp; POWER Cabinet","AKTIVCO",
AK1089="AKTIVCO Coupure ENEO &amp; Baisse de tension","AKTIVCO GRID ONLY",
AK1089="Coupure ENEO &amp; Baisse de tension","IHS GRID ONLY",
AK1089="Defaut GE &amp; POWER Cabinet","IHS",
AK1089="Sharing","Partners",
AK1089="Sites strategiques &amp; DataCenter","SST &amp; DC",
AK1089="Exclu","Exclu",
AK1089="SAT","SAT",
AK1089="SPARE-ISSUE","SPARE-ISSUE",
AK1089="Fiber CAmtel","TRANS_FO_CAMTEL",
AK1089="Fiber AOF","Fiber AOF",
AK1089="Projet OCM (HUAWEI)","TRAVAUX-HUAWEI",
AK1089="Projet OCM (NOKIA)","TRAVAUX-NOKIA",
AK1089="ACCESS-ISSUE","ACCESS-ISSUE",
AK1089="Projet OCM (ZTE, NOKIA, autres projets)","TRAVAUX OCM",
AK1089="No root CAuse","No root cause",
AK1089="ODU HS","PDH",
AK1089="IP &amp; VLAN","PDH",
AK1089="Warehouse HUAWEI","SPARE-ISSUE",
AK1089="SPARE-HS","SPARE-ISSUE",
AK1089="Power Telco","BSS",AK1089="no impacts","no impacts"
),"")</f>
        <v>No root cause</v>
      </c>
      <c r="AJ1089" s="56" t="str" cm="1">
        <f t="array" ref="AJ1089">IFERROR(_xlfn.IFS(
AK1089="MPR ISSUE","TX ISSUE",
AK1089="BSS Hardware Issue","RAN ISSUE",
AK1089="Sites strategiques, MLL, Pylone, etc.","ENVTECH",
AK1089="AKTIVCO DEFAUT GE &amp; POWER Cabinet","POWER ISSUE",
AK1089="AKTIVCO Coupure ENEO &amp; Baisse de tension","POWER ISSUE",
AK1089="Coupure ENEO &amp; Baisse de tension","POWER ISSUE",
AK1089="Defaut GE &amp; POWER Cabinet","POWER ISSUE",
AK1089="Sharing","POWER ISSUE",
AK1089="Sites strategiques &amp; DataCenter","POWER ISSUE",
AK1089="Exclu","Exclu",
AK1089="SAT","TX ISSUE",
AK1089="SPARE-ISSUE","SPARE-ISSUE",
AK1089="Fiber CAmtel","TX ISSUE",
AK1089="Fiber AOF","TX ISSUE",
AK1089="Projet OCM (HUAWEI)","TRAVAUX-HUAWEI",
AK1089="Projet OCM (NOKIA)","TRAVAUX -NOKIA",
AK1089="ACCESS-ISSUE","ACCESS-ISSUE",
AK1089="Projet OCM (ZTE, NOKIA, autres projets)","TRAVAUX OCM",
AK1089="No root CAuse","No root cause",
AK1089="ODU HS","TX ISSUE",
AK1089="IP &amp; VLAN","TX ISSUE",
AK1089="Warehouse HUAWEI","SPARE-ISSUE",
AK1089="SPARE-HS","SPARE-ISSUE",
AK1089="Power Telco","RAN ISSUE",AK1089="no impacts","no impacts"
),"")</f>
        <v>No root cause</v>
      </c>
      <c r="AK1089" s="81" t="s">
        <v>5620</v>
      </c>
      <c r="AL1089" s="56" t="str" cm="1">
        <f t="array" ref="AL1089">IFERROR(_xlfn.IFS(
AK1089="MPR ISSUE","ACTIVE",
AK1089="BSS Hardware Issue","ACTIVE",
AK1089="Sites strategiques, MLL, Pylone, etc.","PASSIVE",
AK1089="AKTIVCO DEFAUT GE &amp; POWER Cabinet","PASSIVE",
AK1089="AKTIVCO Coupure ENEO &amp; Baisse de tension","PASSIVE",
AK1089="Coupure ENEO &amp; Baisse de tension","PASSIVE",
AK1089="Defaut GE &amp; POWER Cabinet","PASSIVE",
AK1089="Sharing","PASSIVE",
AK1089="Sites strategiques &amp; DataCenter","PASSIVE",
AK1089="Exclu","Exclu",
AK1089="SAT","ACTIVE",
AK1089="SPARE-ISSUE","SPARE-ISSUE",
AK1089="Fiber CAmtel","ACTIVE",
AK1089="Fiber AOF","ACTIVE",
AK1089="Projet OCM (HUAWEI)","PLANNED WORKS",
AK1089="Projet OCM (NOKIA)","PLANNED WORKS",
AK1089="ACCESS-ISSUE","ACCESS-ISSUE",
AK1089="Projet OCM (ZTE, NOKIA, autres projets)","PLANNED WORKS",
AK1089="No root CAuse","No root cause",
AK1089="ODU HS","ACTIVE",
AK1089="IP &amp; VLAN","ACTIVE",
AK1089="Warehouse HUAWEI","SPARE-ISSUE",
AK1089="SPARE-HS","SPARE-ISSUE",
AK1089="Power Telco","ACTIVE", AK1089="no impacts","no impacts"
),"")</f>
        <v>No root cause</v>
      </c>
      <c r="AM1089" s="108" t="s">
        <v>5537</v>
      </c>
      <c r="AN1089" s="117" t="s">
        <v>1929</v>
      </c>
      <c r="AP1089" s="23" t="s">
        <v>5537</v>
      </c>
      <c r="AQ1089" s="23" t="s">
        <v>5537</v>
      </c>
      <c r="AR1089" s="7"/>
      <c r="AS1089" s="6"/>
      <c r="AT1089" s="7"/>
      <c r="AU1089" s="3" t="s">
        <v>5537</v>
      </c>
      <c r="AV1089" s="24" t="s">
        <v>5537</v>
      </c>
      <c r="AW1089" s="24" t="s">
        <v>5537</v>
      </c>
      <c r="AX1089" s="24" t="s">
        <v>5537</v>
      </c>
      <c r="AY1089" s="24" t="s">
        <v>5537</v>
      </c>
      <c r="AZ1089" s="24" t="s">
        <v>5537</v>
      </c>
      <c r="BA1089" s="24" t="s">
        <v>5537</v>
      </c>
      <c r="BB1089" s="24" t="s">
        <v>5537</v>
      </c>
      <c r="BC1089" s="24" t="s">
        <v>5537</v>
      </c>
      <c r="BD1089" s="24" t="s">
        <v>5537</v>
      </c>
      <c r="BE1089" s="24" t="s">
        <v>5537</v>
      </c>
      <c r="BF1089" s="24" t="s">
        <v>5537</v>
      </c>
      <c r="BG1089" s="24" t="s">
        <v>5537</v>
      </c>
      <c r="BH1089" s="24" t="s">
        <v>5537</v>
      </c>
      <c r="BI1089" s="9" t="s">
        <v>5537</v>
      </c>
      <c r="BJ1089" s="14"/>
      <c r="BK1089" s="14" t="s">
        <v>5537</v>
      </c>
      <c r="BL1089" s="14" t="str">
        <f>_xlfn.XLOOKUP(B1089,'[4]cell downs 18042026 17h'!$B:$B,'[4]cell downs 18042026 17h'!$B:$B,"")</f>
        <v/>
      </c>
      <c r="BM1089" s="14" t="str">
        <f>_xlfn.XLOOKUP(B1089,'[5]Cells Huawei 19042026 15h'!$B:$B,'[5]Cells Huawei 19042026 15h'!$B:$B,"")</f>
        <v/>
      </c>
      <c r="BN1089" s="9" t="str">
        <f>_xlfn.XLOOKUP(B1089,'[6]cells down 19042026 9H40'!$B:$B,'[6]cells down 19042026 9H40'!$B:$B,"")</f>
        <v/>
      </c>
      <c r="BO1089" s="9" t="s">
        <v>1929</v>
      </c>
      <c r="BP1089" s="9" t="s">
        <v>12</v>
      </c>
    </row>
    <row r="1090" spans="1:68" s="9" customFormat="1" x14ac:dyDescent="0.35">
      <c r="A1090" s="1" t="s">
        <v>2807</v>
      </c>
      <c r="B1090" s="8" t="s">
        <v>2808</v>
      </c>
      <c r="C1090" s="3" t="str">
        <f>_xlfn.XLOOKUP(B1090,'[1]daily break down'!$D:$D,'[1]daily break down'!$E:$E,"")</f>
        <v>Yaounde</v>
      </c>
      <c r="D1090" s="1" t="s">
        <v>11</v>
      </c>
      <c r="E1090" s="1" t="s">
        <v>12</v>
      </c>
      <c r="F1090" s="3" t="s">
        <v>37</v>
      </c>
      <c r="G1090" s="1" t="s">
        <v>38</v>
      </c>
      <c r="H1090" s="41" t="str">
        <f>_xlfn.XLOOKUP(B1090,[2]CALCULATION!$B:$B,[2]CALCULATION!$H:$H,"")</f>
        <v>ZTE</v>
      </c>
      <c r="I1090" s="34">
        <v>0</v>
      </c>
      <c r="J1090" s="34">
        <v>0</v>
      </c>
      <c r="K1090" s="34">
        <v>0</v>
      </c>
      <c r="L1090" s="34">
        <v>0.61568473859482431</v>
      </c>
      <c r="M1090" s="34">
        <v>0</v>
      </c>
      <c r="N1090" s="34">
        <v>0</v>
      </c>
      <c r="O1090" s="34">
        <v>0</v>
      </c>
      <c r="P1090" s="34">
        <v>0</v>
      </c>
      <c r="Q1090" s="34">
        <v>0</v>
      </c>
      <c r="R1090" s="34">
        <v>0</v>
      </c>
      <c r="S1090" s="109">
        <v>0</v>
      </c>
      <c r="T1090" s="109">
        <f>_xlfn.XLOOKUP(B1090,'[3]Nur des jours'!$B:$B,'[3]Nur des jours'!$U:$U,"")</f>
        <v>0</v>
      </c>
      <c r="U1090" s="109">
        <v>0</v>
      </c>
      <c r="V1090" s="109">
        <v>0</v>
      </c>
      <c r="W1090" s="109">
        <v>0</v>
      </c>
      <c r="X1090" s="109">
        <v>1.0841409056795452</v>
      </c>
      <c r="Y1090" s="109">
        <v>0.65636655223680562</v>
      </c>
      <c r="Z1090" s="109">
        <v>0</v>
      </c>
      <c r="AA1090" s="109">
        <v>0</v>
      </c>
      <c r="AB1090" s="109">
        <v>0</v>
      </c>
      <c r="AC1090" s="109">
        <v>0</v>
      </c>
      <c r="AD1090" s="109">
        <v>0</v>
      </c>
      <c r="AE1090" s="109">
        <v>0</v>
      </c>
      <c r="AF1090" s="109">
        <v>0</v>
      </c>
      <c r="AG1090" s="57" t="str">
        <f>_xlfn.XLOOKUP(B1090,[3]CALCULATION!$B:$B,[3]CALCULATION!$M:$M,"")</f>
        <v>Operationnel</v>
      </c>
      <c r="AH1090" s="57"/>
      <c r="AI1090" s="56" t="str" cm="1">
        <f t="array" ref="AI1090">IFERROR(_xlfn.IFS(
AK1090="MPR ISSUE","PDH",
AK1090="BSS Hardware Issue","BSS",
AK1090="Sites strategiques, MLL, Pylone, etc.","ENVTECH",
AK1090="AKTIVCO DEFAUT GE &amp; POWER Cabinet","AKTIVCO",
AK1090="AKTIVCO Coupure ENEO &amp; Baisse de tension","AKTIVCO GRID ONLY",
AK1090="Coupure ENEO &amp; Baisse de tension","IHS GRID ONLY",
AK1090="Defaut GE &amp; POWER Cabinet","IHS",
AK1090="Sharing","Partners",
AK1090="Sites strategiques &amp; DataCenter","SST &amp; DC",
AK1090="Exclu","Exclu",
AK1090="SAT","SAT",
AK1090="SPARE-ISSUE","SPARE-ISSUE",
AK1090="Fiber CAmtel","TRANS_FO_CAMTEL",
AK1090="Fiber AOF","Fiber AOF",
AK1090="Projet OCM (HUAWEI)","TRAVAUX-HUAWEI",
AK1090="Projet OCM (NOKIA)","TRAVAUX-NOKIA",
AK1090="ACCESS-ISSUE","ACCESS-ISSUE",
AK1090="Projet OCM (ZTE, NOKIA, autres projets)","TRAVAUX OCM",
AK1090="No root CAuse","No root cause",
AK1090="ODU HS","PDH",
AK1090="IP &amp; VLAN","PDH",
AK1090="Warehouse HUAWEI","SPARE-ISSUE",
AK1090="SPARE-HS","SPARE-ISSUE",
AK1090="Power Telco","BSS",AK1090="no impacts","no impacts"
),"")</f>
        <v>No root cause</v>
      </c>
      <c r="AJ1090" s="56" t="str" cm="1">
        <f t="array" ref="AJ1090">IFERROR(_xlfn.IFS(
AK1090="MPR ISSUE","TX ISSUE",
AK1090="BSS Hardware Issue","RAN ISSUE",
AK1090="Sites strategiques, MLL, Pylone, etc.","ENVTECH",
AK1090="AKTIVCO DEFAUT GE &amp; POWER Cabinet","POWER ISSUE",
AK1090="AKTIVCO Coupure ENEO &amp; Baisse de tension","POWER ISSUE",
AK1090="Coupure ENEO &amp; Baisse de tension","POWER ISSUE",
AK1090="Defaut GE &amp; POWER Cabinet","POWER ISSUE",
AK1090="Sharing","POWER ISSUE",
AK1090="Sites strategiques &amp; DataCenter","POWER ISSUE",
AK1090="Exclu","Exclu",
AK1090="SAT","TX ISSUE",
AK1090="SPARE-ISSUE","SPARE-ISSUE",
AK1090="Fiber CAmtel","TX ISSUE",
AK1090="Fiber AOF","TX ISSUE",
AK1090="Projet OCM (HUAWEI)","TRAVAUX-HUAWEI",
AK1090="Projet OCM (NOKIA)","TRAVAUX -NOKIA",
AK1090="ACCESS-ISSUE","ACCESS-ISSUE",
AK1090="Projet OCM (ZTE, NOKIA, autres projets)","TRAVAUX OCM",
AK1090="No root CAuse","No root cause",
AK1090="ODU HS","TX ISSUE",
AK1090="IP &amp; VLAN","TX ISSUE",
AK1090="Warehouse HUAWEI","SPARE-ISSUE",
AK1090="SPARE-HS","SPARE-ISSUE",
AK1090="Power Telco","RAN ISSUE",AK1090="no impacts","no impacts"
),"")</f>
        <v>No root cause</v>
      </c>
      <c r="AK1090" s="81" t="s">
        <v>5620</v>
      </c>
      <c r="AL1090" s="56" t="str" cm="1">
        <f t="array" ref="AL1090">IFERROR(_xlfn.IFS(
AK1090="MPR ISSUE","ACTIVE",
AK1090="BSS Hardware Issue","ACTIVE",
AK1090="Sites strategiques, MLL, Pylone, etc.","PASSIVE",
AK1090="AKTIVCO DEFAUT GE &amp; POWER Cabinet","PASSIVE",
AK1090="AKTIVCO Coupure ENEO &amp; Baisse de tension","PASSIVE",
AK1090="Coupure ENEO &amp; Baisse de tension","PASSIVE",
AK1090="Defaut GE &amp; POWER Cabinet","PASSIVE",
AK1090="Sharing","PASSIVE",
AK1090="Sites strategiques &amp; DataCenter","PASSIVE",
AK1090="Exclu","Exclu",
AK1090="SAT","ACTIVE",
AK1090="SPARE-ISSUE","SPARE-ISSUE",
AK1090="Fiber CAmtel","ACTIVE",
AK1090="Fiber AOF","ACTIVE",
AK1090="Projet OCM (HUAWEI)","PLANNED WORKS",
AK1090="Projet OCM (NOKIA)","PLANNED WORKS",
AK1090="ACCESS-ISSUE","ACCESS-ISSUE",
AK1090="Projet OCM (ZTE, NOKIA, autres projets)","PLANNED WORKS",
AK1090="No root CAuse","No root cause",
AK1090="ODU HS","ACTIVE",
AK1090="IP &amp; VLAN","ACTIVE",
AK1090="Warehouse HUAWEI","SPARE-ISSUE",
AK1090="SPARE-HS","SPARE-ISSUE",
AK1090="Power Telco","ACTIVE", AK1090="no impacts","no impacts"
),"")</f>
        <v>No root cause</v>
      </c>
      <c r="AM1090" s="108" t="s">
        <v>5537</v>
      </c>
      <c r="AN1090" s="117" t="s">
        <v>2808</v>
      </c>
      <c r="AP1090" s="23" t="s">
        <v>5537</v>
      </c>
      <c r="AQ1090" s="23" t="s">
        <v>5537</v>
      </c>
      <c r="AR1090" s="7"/>
      <c r="AS1090" s="6"/>
      <c r="AT1090" s="7"/>
      <c r="AU1090" s="3" t="s">
        <v>5537</v>
      </c>
      <c r="AV1090" s="24" t="s">
        <v>5537</v>
      </c>
      <c r="AW1090" s="24" t="s">
        <v>5537</v>
      </c>
      <c r="AX1090" s="24" t="s">
        <v>5537</v>
      </c>
      <c r="AY1090" s="24" t="s">
        <v>5537</v>
      </c>
      <c r="AZ1090" s="24" t="s">
        <v>5537</v>
      </c>
      <c r="BA1090" s="24" t="s">
        <v>5537</v>
      </c>
      <c r="BB1090" s="24" t="s">
        <v>5537</v>
      </c>
      <c r="BC1090" s="24" t="s">
        <v>5537</v>
      </c>
      <c r="BD1090" s="24" t="s">
        <v>5537</v>
      </c>
      <c r="BE1090" s="24" t="s">
        <v>5537</v>
      </c>
      <c r="BF1090" s="24" t="s">
        <v>5537</v>
      </c>
      <c r="BG1090" s="24" t="s">
        <v>5537</v>
      </c>
      <c r="BH1090" s="24" t="s">
        <v>5537</v>
      </c>
      <c r="BI1090" s="9" t="s">
        <v>5537</v>
      </c>
      <c r="BJ1090" s="14"/>
      <c r="BK1090" s="14" t="s">
        <v>5537</v>
      </c>
      <c r="BL1090" s="14" t="str">
        <f>_xlfn.XLOOKUP(B1090,'[4]cell downs 18042026 17h'!$B:$B,'[4]cell downs 18042026 17h'!$B:$B,"")</f>
        <v/>
      </c>
      <c r="BM1090" s="14" t="str">
        <f>_xlfn.XLOOKUP(B1090,'[5]Cells Huawei 19042026 15h'!$B:$B,'[5]Cells Huawei 19042026 15h'!$B:$B,"")</f>
        <v/>
      </c>
      <c r="BN1090" s="9" t="str">
        <f>_xlfn.XLOOKUP(B1090,'[6]cells down 19042026 9H40'!$B:$B,'[6]cells down 19042026 9H40'!$B:$B,"")</f>
        <v/>
      </c>
      <c r="BO1090" s="9" t="s">
        <v>2808</v>
      </c>
      <c r="BP1090" s="9" t="s">
        <v>12</v>
      </c>
    </row>
    <row r="1091" spans="1:68" s="9" customFormat="1" x14ac:dyDescent="0.35">
      <c r="A1091" s="1" t="s">
        <v>5293</v>
      </c>
      <c r="B1091" s="8" t="s">
        <v>5294</v>
      </c>
      <c r="C1091" s="3" t="str">
        <f>_xlfn.XLOOKUP(B1091,'[1]daily break down'!$D:$D,'[1]daily break down'!$E:$E,"")</f>
        <v>NORD-OUEST</v>
      </c>
      <c r="D1091" s="1" t="s">
        <v>11</v>
      </c>
      <c r="E1091" s="1" t="s">
        <v>154</v>
      </c>
      <c r="F1091" s="3" t="s">
        <v>51</v>
      </c>
      <c r="G1091" s="1" t="s">
        <v>5295</v>
      </c>
      <c r="H1091" s="39" t="str">
        <f>_xlfn.XLOOKUP(B1091,[2]CALCULATION!$B:$B,[2]CALCULATION!$H:$H,"")</f>
        <v>HUAWEI</v>
      </c>
      <c r="I1091" s="34">
        <v>0</v>
      </c>
      <c r="J1091" s="34">
        <v>0</v>
      </c>
      <c r="K1091" s="34">
        <v>0</v>
      </c>
      <c r="L1091" s="34">
        <v>0</v>
      </c>
      <c r="M1091" s="34">
        <v>0</v>
      </c>
      <c r="N1091" s="34">
        <v>0</v>
      </c>
      <c r="O1091" s="34">
        <v>0</v>
      </c>
      <c r="P1091" s="34">
        <v>0</v>
      </c>
      <c r="Q1091" s="34">
        <v>0</v>
      </c>
      <c r="R1091" s="34">
        <v>0</v>
      </c>
      <c r="S1091" s="109">
        <v>0</v>
      </c>
      <c r="T1091" s="109">
        <f>_xlfn.XLOOKUP(B1091,'[3]Nur des jours'!$B:$B,'[3]Nur des jours'!$U:$U,"")</f>
        <v>0</v>
      </c>
      <c r="U1091" s="109">
        <v>0</v>
      </c>
      <c r="V1091" s="109">
        <v>3.5137779547017547</v>
      </c>
      <c r="W1091" s="109">
        <v>1.3585157505143637</v>
      </c>
      <c r="X1091" s="109">
        <v>1.2956649345238604</v>
      </c>
      <c r="Y1091" s="109">
        <v>0.65313840306135551</v>
      </c>
      <c r="Z1091" s="109">
        <v>0</v>
      </c>
      <c r="AA1091" s="109">
        <v>0</v>
      </c>
      <c r="AB1091" s="109">
        <v>0</v>
      </c>
      <c r="AC1091" s="109">
        <v>0</v>
      </c>
      <c r="AD1091" s="109">
        <v>0</v>
      </c>
      <c r="AE1091" s="109">
        <v>0</v>
      </c>
      <c r="AF1091" s="109">
        <v>0</v>
      </c>
      <c r="AG1091" s="57" t="str">
        <f>_xlfn.XLOOKUP(B1091,[3]CALCULATION!$B:$B,[3]CALCULATION!$M:$M,"")</f>
        <v>Insecurity</v>
      </c>
      <c r="AH1091" s="57"/>
      <c r="AI1091" s="56" t="str" cm="1">
        <f t="array" ref="AI1091">IFERROR(_xlfn.IFS(
AK1091="MPR ISSUE","PDH",
AK1091="BSS Hardware Issue","BSS",
AK1091="Sites strategiques, MLL, Pylone, etc.","ENVTECH",
AK1091="AKTIVCO DEFAUT GE &amp; POWER Cabinet","AKTIVCO",
AK1091="AKTIVCO Coupure ENEO &amp; Baisse de tension","AKTIVCO GRID ONLY",
AK1091="Coupure ENEO &amp; Baisse de tension","IHS GRID ONLY",
AK1091="Defaut GE &amp; POWER Cabinet","IHS",
AK1091="Sharing","Partners",
AK1091="Sites strategiques &amp; DataCenter","SST &amp; DC",
AK1091="Exclu","Exclu",
AK1091="SAT","SAT",
AK1091="SPARE-ISSUE","SPARE-ISSUE",
AK1091="Fiber CAmtel","TRANS_FO_CAMTEL",
AK1091="Fiber AOF","Fiber AOF",
AK1091="Projet OCM (HUAWEI)","TRAVAUX-HUAWEI",
AK1091="Projet OCM (NOKIA)","TRAVAUX-NOKIA",
AK1091="ACCESS-ISSUE","ACCESS-ISSUE",
AK1091="Projet OCM (ZTE, NOKIA, autres projets)","TRAVAUX OCM",
AK1091="No root CAuse","No root cause",
AK1091="ODU HS","PDH",
AK1091="IP &amp; VLAN","PDH",
AK1091="Warehouse HUAWEI","SPARE-ISSUE",
AK1091="SPARE-HS","SPARE-ISSUE",
AK1091="Power Telco","BSS",AK1091="no impacts","no impacts"
),"")</f>
        <v>IHS</v>
      </c>
      <c r="AJ1091" s="56" t="str" cm="1">
        <f t="array" ref="AJ1091">IFERROR(_xlfn.IFS(
AK1091="MPR ISSUE","TX ISSUE",
AK1091="BSS Hardware Issue","RAN ISSUE",
AK1091="Sites strategiques, MLL, Pylone, etc.","ENVTECH",
AK1091="AKTIVCO DEFAUT GE &amp; POWER Cabinet","POWER ISSUE",
AK1091="AKTIVCO Coupure ENEO &amp; Baisse de tension","POWER ISSUE",
AK1091="Coupure ENEO &amp; Baisse de tension","POWER ISSUE",
AK1091="Defaut GE &amp; POWER Cabinet","POWER ISSUE",
AK1091="Sharing","POWER ISSUE",
AK1091="Sites strategiques &amp; DataCenter","POWER ISSUE",
AK1091="Exclu","Exclu",
AK1091="SAT","TX ISSUE",
AK1091="SPARE-ISSUE","SPARE-ISSUE",
AK1091="Fiber CAmtel","TX ISSUE",
AK1091="Fiber AOF","TX ISSUE",
AK1091="Projet OCM (HUAWEI)","TRAVAUX-HUAWEI",
AK1091="Projet OCM (NOKIA)","TRAVAUX -NOKIA",
AK1091="ACCESS-ISSUE","ACCESS-ISSUE",
AK1091="Projet OCM (ZTE, NOKIA, autres projets)","TRAVAUX OCM",
AK1091="No root CAuse","No root cause",
AK1091="ODU HS","TX ISSUE",
AK1091="IP &amp; VLAN","TX ISSUE",
AK1091="Warehouse HUAWEI","SPARE-ISSUE",
AK1091="SPARE-HS","SPARE-ISSUE",
AK1091="Power Telco","RAN ISSUE",AK1091="no impacts","no impacts"
),"")</f>
        <v>POWER ISSUE</v>
      </c>
      <c r="AK1091" s="81" t="s">
        <v>5330</v>
      </c>
      <c r="AL1091" s="56" t="str" cm="1">
        <f t="array" ref="AL1091">IFERROR(_xlfn.IFS(
AK1091="MPR ISSUE","ACTIVE",
AK1091="BSS Hardware Issue","ACTIVE",
AK1091="Sites strategiques, MLL, Pylone, etc.","PASSIVE",
AK1091="AKTIVCO DEFAUT GE &amp; POWER Cabinet","PASSIVE",
AK1091="AKTIVCO Coupure ENEO &amp; Baisse de tension","PASSIVE",
AK1091="Coupure ENEO &amp; Baisse de tension","PASSIVE",
AK1091="Defaut GE &amp; POWER Cabinet","PASSIVE",
AK1091="Sharing","PASSIVE",
AK1091="Sites strategiques &amp; DataCenter","PASSIVE",
AK1091="Exclu","Exclu",
AK1091="SAT","ACTIVE",
AK1091="SPARE-ISSUE","SPARE-ISSUE",
AK1091="Fiber CAmtel","ACTIVE",
AK1091="Fiber AOF","ACTIVE",
AK1091="Projet OCM (HUAWEI)","PLANNED WORKS",
AK1091="Projet OCM (NOKIA)","PLANNED WORKS",
AK1091="ACCESS-ISSUE","ACCESS-ISSUE",
AK1091="Projet OCM (ZTE, NOKIA, autres projets)","PLANNED WORKS",
AK1091="No root CAuse","No root cause",
AK1091="ODU HS","ACTIVE",
AK1091="IP &amp; VLAN","ACTIVE",
AK1091="Warehouse HUAWEI","SPARE-ISSUE",
AK1091="SPARE-HS","SPARE-ISSUE",
AK1091="Power Telco","ACTIVE", AK1091="no impacts","no impacts"
),"")</f>
        <v>PASSIVE</v>
      </c>
      <c r="AM1091" s="108" t="s">
        <v>5996</v>
      </c>
      <c r="AN1091" s="227" t="s">
        <v>984</v>
      </c>
      <c r="AO1091" s="9" t="s">
        <v>6098</v>
      </c>
      <c r="AP1091" s="23" t="s">
        <v>5683</v>
      </c>
      <c r="AQ1091" s="23" t="s">
        <v>5537</v>
      </c>
      <c r="AR1091" s="7"/>
      <c r="AS1091" s="6"/>
      <c r="AT1091" s="7"/>
      <c r="AU1091" s="3" t="s">
        <v>5537</v>
      </c>
      <c r="AV1091" s="24" t="s">
        <v>5537</v>
      </c>
      <c r="AW1091" s="24" t="s">
        <v>5537</v>
      </c>
      <c r="AX1091" s="24" t="s">
        <v>5537</v>
      </c>
      <c r="AY1091" s="24" t="s">
        <v>5537</v>
      </c>
      <c r="AZ1091" s="24" t="s">
        <v>5537</v>
      </c>
      <c r="BA1091" s="24" t="s">
        <v>5537</v>
      </c>
      <c r="BB1091" s="24" t="s">
        <v>5537</v>
      </c>
      <c r="BC1091" s="24" t="s">
        <v>5537</v>
      </c>
      <c r="BD1091" s="24" t="s">
        <v>5537</v>
      </c>
      <c r="BE1091" s="24" t="s">
        <v>6371</v>
      </c>
      <c r="BF1091" s="24" t="s">
        <v>6372</v>
      </c>
      <c r="BG1091" s="24" t="s">
        <v>6368</v>
      </c>
      <c r="BH1091" s="24" t="s">
        <v>6373</v>
      </c>
      <c r="BI1091" s="9" t="s">
        <v>5537</v>
      </c>
      <c r="BJ1091" s="14"/>
      <c r="BK1091" s="14" t="s">
        <v>5537</v>
      </c>
      <c r="BL1091" s="14" t="str">
        <f>_xlfn.XLOOKUP(B1091,'[4]cell downs 18042026 17h'!$B:$B,'[4]cell downs 18042026 17h'!$B:$B,"")</f>
        <v/>
      </c>
      <c r="BM1091" s="14" t="str">
        <f>_xlfn.XLOOKUP(B1091,'[5]Cells Huawei 19042026 15h'!$B:$B,'[5]Cells Huawei 19042026 15h'!$B:$B,"")</f>
        <v/>
      </c>
      <c r="BN1091" s="9" t="str">
        <f>_xlfn.XLOOKUP(B1091,'[6]cells down 19042026 9H40'!$B:$B,'[6]cells down 19042026 9H40'!$B:$B,"")</f>
        <v/>
      </c>
      <c r="BO1091" s="9" t="s">
        <v>5294</v>
      </c>
      <c r="BP1091" s="9" t="s">
        <v>594</v>
      </c>
    </row>
    <row r="1092" spans="1:68" s="9" customFormat="1" x14ac:dyDescent="0.35">
      <c r="A1092" s="1" t="s">
        <v>5018</v>
      </c>
      <c r="B1092" s="8" t="s">
        <v>5019</v>
      </c>
      <c r="C1092" s="3" t="str">
        <f>_xlfn.XLOOKUP(B1092,'[1]daily break down'!$D:$D,'[1]daily break down'!$E:$E,"")</f>
        <v>SUD-OUEST</v>
      </c>
      <c r="D1092" s="1" t="s">
        <v>11</v>
      </c>
      <c r="E1092" s="1" t="s">
        <v>12</v>
      </c>
      <c r="F1092" s="3" t="s">
        <v>13</v>
      </c>
      <c r="G1092" s="1" t="s">
        <v>1431</v>
      </c>
      <c r="H1092" s="39" t="str">
        <f>_xlfn.XLOOKUP(B1092,[2]CALCULATION!$B:$B,[2]CALCULATION!$H:$H,"")</f>
        <v>Huawei</v>
      </c>
      <c r="I1092" s="34">
        <v>0</v>
      </c>
      <c r="J1092" s="34">
        <v>0</v>
      </c>
      <c r="K1092" s="34">
        <v>0</v>
      </c>
      <c r="L1092" s="34">
        <v>0</v>
      </c>
      <c r="M1092" s="34">
        <v>0</v>
      </c>
      <c r="N1092" s="34">
        <v>0</v>
      </c>
      <c r="O1092" s="34">
        <v>0</v>
      </c>
      <c r="P1092" s="34">
        <v>0</v>
      </c>
      <c r="Q1092" s="34">
        <v>0</v>
      </c>
      <c r="R1092" s="34">
        <v>0</v>
      </c>
      <c r="S1092" s="109">
        <v>0</v>
      </c>
      <c r="T1092" s="109">
        <f>_xlfn.XLOOKUP(B1092,'[3]Nur des jours'!$B:$B,'[3]Nur des jours'!$U:$U,"")</f>
        <v>0</v>
      </c>
      <c r="U1092" s="109">
        <v>0</v>
      </c>
      <c r="V1092" s="109">
        <v>0</v>
      </c>
      <c r="W1092" s="109">
        <v>7.8024722272160449</v>
      </c>
      <c r="X1092" s="109">
        <v>10.29308740900543</v>
      </c>
      <c r="Y1092" s="109">
        <v>0.65287087688659462</v>
      </c>
      <c r="Z1092" s="109">
        <v>0</v>
      </c>
      <c r="AA1092" s="109">
        <v>0</v>
      </c>
      <c r="AB1092" s="109">
        <v>0</v>
      </c>
      <c r="AC1092" s="109">
        <v>0</v>
      </c>
      <c r="AD1092" s="109">
        <v>0</v>
      </c>
      <c r="AE1092" s="109">
        <v>0</v>
      </c>
      <c r="AF1092" s="109">
        <v>0</v>
      </c>
      <c r="AG1092" s="57" t="str">
        <f>_xlfn.XLOOKUP(B1092,[3]CALCULATION!$B:$B,[3]CALCULATION!$M:$M,"")</f>
        <v>Insecurity</v>
      </c>
      <c r="AH1092" s="57"/>
      <c r="AI1092" s="56" t="str" cm="1">
        <f t="array" ref="AI1092">IFERROR(_xlfn.IFS(
AK1092="MPR ISSUE","PDH",
AK1092="BSS Hardware Issue","BSS",
AK1092="Sites strategiques, MLL, Pylone, etc.","ENVTECH",
AK1092="AKTIVCO DEFAUT GE &amp; POWER Cabinet","AKTIVCO",
AK1092="AKTIVCO Coupure ENEO &amp; Baisse de tension","AKTIVCO GRID ONLY",
AK1092="Coupure ENEO &amp; Baisse de tension","IHS GRID ONLY",
AK1092="Defaut GE &amp; POWER Cabinet","IHS",
AK1092="Sharing","Partners",
AK1092="Sites strategiques &amp; DataCenter","SST &amp; DC",
AK1092="Exclu","Exclu",
AK1092="SAT","SAT",
AK1092="SPARE-ISSUE","SPARE-ISSUE",
AK1092="Fiber CAmtel","TRANS_FO_CAMTEL",
AK1092="Fiber AOF","Fiber AOF",
AK1092="Projet OCM (HUAWEI)","TRAVAUX-HUAWEI",
AK1092="Projet OCM (NOKIA)","TRAVAUX-NOKIA",
AK1092="ACCESS-ISSUE","ACCESS-ISSUE",
AK1092="Projet OCM (ZTE, NOKIA, autres projets)","TRAVAUX OCM",
AK1092="No root CAuse","No root cause",
AK1092="ODU HS","PDH",
AK1092="IP &amp; VLAN","PDH",
AK1092="Warehouse HUAWEI","SPARE-ISSUE",
AK1092="SPARE-HS","SPARE-ISSUE",
AK1092="Power Telco","BSS",AK1092="no impacts","no impacts"
),"")</f>
        <v>No root cause</v>
      </c>
      <c r="AJ1092" s="56" t="str" cm="1">
        <f t="array" ref="AJ1092">IFERROR(_xlfn.IFS(
AK1092="MPR ISSUE","TX ISSUE",
AK1092="BSS Hardware Issue","RAN ISSUE",
AK1092="Sites strategiques, MLL, Pylone, etc.","ENVTECH",
AK1092="AKTIVCO DEFAUT GE &amp; POWER Cabinet","POWER ISSUE",
AK1092="AKTIVCO Coupure ENEO &amp; Baisse de tension","POWER ISSUE",
AK1092="Coupure ENEO &amp; Baisse de tension","POWER ISSUE",
AK1092="Defaut GE &amp; POWER Cabinet","POWER ISSUE",
AK1092="Sharing","POWER ISSUE",
AK1092="Sites strategiques &amp; DataCenter","POWER ISSUE",
AK1092="Exclu","Exclu",
AK1092="SAT","TX ISSUE",
AK1092="SPARE-ISSUE","SPARE-ISSUE",
AK1092="Fiber CAmtel","TX ISSUE",
AK1092="Fiber AOF","TX ISSUE",
AK1092="Projet OCM (HUAWEI)","TRAVAUX-HUAWEI",
AK1092="Projet OCM (NOKIA)","TRAVAUX -NOKIA",
AK1092="ACCESS-ISSUE","ACCESS-ISSUE",
AK1092="Projet OCM (ZTE, NOKIA, autres projets)","TRAVAUX OCM",
AK1092="No root CAuse","No root cause",
AK1092="ODU HS","TX ISSUE",
AK1092="IP &amp; VLAN","TX ISSUE",
AK1092="Warehouse HUAWEI","SPARE-ISSUE",
AK1092="SPARE-HS","SPARE-ISSUE",
AK1092="Power Telco","RAN ISSUE",AK1092="no impacts","no impacts"
),"")</f>
        <v>No root cause</v>
      </c>
      <c r="AK1092" s="81" t="s">
        <v>5620</v>
      </c>
      <c r="AL1092" s="56" t="str" cm="1">
        <f t="array" ref="AL1092">IFERROR(_xlfn.IFS(
AK1092="MPR ISSUE","ACTIVE",
AK1092="BSS Hardware Issue","ACTIVE",
AK1092="Sites strategiques, MLL, Pylone, etc.","PASSIVE",
AK1092="AKTIVCO DEFAUT GE &amp; POWER Cabinet","PASSIVE",
AK1092="AKTIVCO Coupure ENEO &amp; Baisse de tension","PASSIVE",
AK1092="Coupure ENEO &amp; Baisse de tension","PASSIVE",
AK1092="Defaut GE &amp; POWER Cabinet","PASSIVE",
AK1092="Sharing","PASSIVE",
AK1092="Sites strategiques &amp; DataCenter","PASSIVE",
AK1092="Exclu","Exclu",
AK1092="SAT","ACTIVE",
AK1092="SPARE-ISSUE","SPARE-ISSUE",
AK1092="Fiber CAmtel","ACTIVE",
AK1092="Fiber AOF","ACTIVE",
AK1092="Projet OCM (HUAWEI)","PLANNED WORKS",
AK1092="Projet OCM (NOKIA)","PLANNED WORKS",
AK1092="ACCESS-ISSUE","ACCESS-ISSUE",
AK1092="Projet OCM (ZTE, NOKIA, autres projets)","PLANNED WORKS",
AK1092="No root CAuse","No root cause",
AK1092="ODU HS","ACTIVE",
AK1092="IP &amp; VLAN","ACTIVE",
AK1092="Warehouse HUAWEI","SPARE-ISSUE",
AK1092="SPARE-HS","SPARE-ISSUE",
AK1092="Power Telco","ACTIVE", AK1092="no impacts","no impacts"
),"")</f>
        <v>No root cause</v>
      </c>
      <c r="AM1092" s="108" t="s">
        <v>5537</v>
      </c>
      <c r="AN1092" s="117" t="s">
        <v>5019</v>
      </c>
      <c r="AP1092" s="23" t="s">
        <v>5537</v>
      </c>
      <c r="AQ1092" s="23" t="s">
        <v>5537</v>
      </c>
      <c r="AR1092" s="7"/>
      <c r="AS1092" s="6"/>
      <c r="AT1092" s="7"/>
      <c r="AU1092" s="3" t="s">
        <v>5537</v>
      </c>
      <c r="AV1092" s="24" t="s">
        <v>5537</v>
      </c>
      <c r="AW1092" s="24" t="s">
        <v>5537</v>
      </c>
      <c r="AX1092" s="24" t="s">
        <v>5537</v>
      </c>
      <c r="AY1092" s="24" t="s">
        <v>5537</v>
      </c>
      <c r="AZ1092" s="24" t="s">
        <v>5537</v>
      </c>
      <c r="BA1092" s="24" t="s">
        <v>5537</v>
      </c>
      <c r="BB1092" s="24" t="s">
        <v>5537</v>
      </c>
      <c r="BC1092" s="24" t="s">
        <v>5537</v>
      </c>
      <c r="BD1092" s="24" t="s">
        <v>5537</v>
      </c>
      <c r="BE1092" s="24" t="s">
        <v>5537</v>
      </c>
      <c r="BF1092" s="24" t="s">
        <v>5537</v>
      </c>
      <c r="BG1092" s="24" t="s">
        <v>5537</v>
      </c>
      <c r="BH1092" s="24" t="s">
        <v>5537</v>
      </c>
      <c r="BI1092" s="9" t="s">
        <v>5537</v>
      </c>
      <c r="BJ1092" s="14"/>
      <c r="BK1092" s="14" t="s">
        <v>5537</v>
      </c>
      <c r="BL1092" s="14" t="str">
        <f>_xlfn.XLOOKUP(B1092,'[4]cell downs 18042026 17h'!$B:$B,'[4]cell downs 18042026 17h'!$B:$B,"")</f>
        <v/>
      </c>
      <c r="BM1092" s="14" t="str">
        <f>_xlfn.XLOOKUP(B1092,'[5]Cells Huawei 19042026 15h'!$B:$B,'[5]Cells Huawei 19042026 15h'!$B:$B,"")</f>
        <v/>
      </c>
      <c r="BN1092" s="9" t="str">
        <f>_xlfn.XLOOKUP(B1092,'[6]cells down 19042026 9H40'!$B:$B,'[6]cells down 19042026 9H40'!$B:$B,"")</f>
        <v/>
      </c>
      <c r="BO1092" s="9" t="s">
        <v>5019</v>
      </c>
      <c r="BP1092" s="9" t="s">
        <v>12</v>
      </c>
    </row>
    <row r="1093" spans="1:68" s="9" customFormat="1" ht="29" customHeight="1" x14ac:dyDescent="0.35">
      <c r="A1093" s="1" t="s">
        <v>1548</v>
      </c>
      <c r="B1093" s="8" t="s">
        <v>1549</v>
      </c>
      <c r="C1093" s="3" t="str">
        <f>_xlfn.XLOOKUP(B1093,'[1]daily break down'!$D:$D,'[1]daily break down'!$E:$E,"")</f>
        <v>SUD-OUEST</v>
      </c>
      <c r="D1093" s="1" t="s">
        <v>21</v>
      </c>
      <c r="E1093" s="1" t="s">
        <v>987</v>
      </c>
      <c r="F1093" s="3" t="s">
        <v>13</v>
      </c>
      <c r="G1093" s="1" t="s">
        <v>1431</v>
      </c>
      <c r="H1093" s="39" t="str">
        <f>_xlfn.XLOOKUP(B1093,[2]CALCULATION!$B:$B,[2]CALCULATION!$H:$H,"")</f>
        <v>Huawei</v>
      </c>
      <c r="I1093" s="34">
        <v>0</v>
      </c>
      <c r="J1093" s="34">
        <v>0</v>
      </c>
      <c r="K1093" s="34">
        <v>0</v>
      </c>
      <c r="L1093" s="34">
        <v>0</v>
      </c>
      <c r="M1093" s="34">
        <v>0</v>
      </c>
      <c r="N1093" s="34">
        <v>0</v>
      </c>
      <c r="O1093" s="34">
        <v>0</v>
      </c>
      <c r="P1093" s="34">
        <v>0</v>
      </c>
      <c r="Q1093" s="34">
        <v>0</v>
      </c>
      <c r="R1093" s="34">
        <v>0</v>
      </c>
      <c r="S1093" s="109">
        <v>0</v>
      </c>
      <c r="T1093" s="109">
        <f>_xlfn.XLOOKUP(B1093,'[3]Nur des jours'!$B:$B,'[3]Nur des jours'!$U:$U,"")</f>
        <v>0</v>
      </c>
      <c r="U1093" s="109">
        <v>0</v>
      </c>
      <c r="V1093" s="109">
        <v>1.4981465786612564E-3</v>
      </c>
      <c r="W1093" s="109">
        <v>7.7486816310107791</v>
      </c>
      <c r="X1093" s="109">
        <v>10.071878932634769</v>
      </c>
      <c r="Y1093" s="109">
        <v>0.64411385343275318</v>
      </c>
      <c r="Z1093" s="109">
        <v>0</v>
      </c>
      <c r="AA1093" s="109">
        <v>0</v>
      </c>
      <c r="AB1093" s="109">
        <v>0</v>
      </c>
      <c r="AC1093" s="109">
        <v>0</v>
      </c>
      <c r="AD1093" s="109">
        <v>0</v>
      </c>
      <c r="AE1093" s="109">
        <v>0</v>
      </c>
      <c r="AF1093" s="109">
        <v>0</v>
      </c>
      <c r="AG1093" s="57" t="str">
        <f>_xlfn.XLOOKUP(B1093,[3]CALCULATION!$B:$B,[3]CALCULATION!$M:$M,"")</f>
        <v>Insecurity</v>
      </c>
      <c r="AH1093" s="57"/>
      <c r="AI1093" s="56" t="str" cm="1">
        <f t="array" ref="AI1093">IFERROR(_xlfn.IFS(
AK1093="MPR ISSUE","PDH",
AK1093="BSS Hardware Issue","BSS",
AK1093="Sites strategiques, MLL, Pylone, etc.","ENVTECH",
AK1093="AKTIVCO DEFAUT GE &amp; POWER Cabinet","AKTIVCO",
AK1093="AKTIVCO Coupure ENEO &amp; Baisse de tension","AKTIVCO GRID ONLY",
AK1093="Coupure ENEO &amp; Baisse de tension","IHS GRID ONLY",
AK1093="Defaut GE &amp; POWER Cabinet","IHS",
AK1093="Sharing","Partners",
AK1093="Sites strategiques &amp; DataCenter","SST &amp; DC",
AK1093="Exclu","Exclu",
AK1093="SAT","SAT",
AK1093="SPARE-ISSUE","SPARE-ISSUE",
AK1093="Fiber CAmtel","TRANS_FO_CAMTEL",
AK1093="Fiber AOF","Fiber AOF",
AK1093="Projet OCM (HUAWEI)","TRAVAUX-HUAWEI",
AK1093="Projet OCM (NOKIA)","TRAVAUX-NOKIA",
AK1093="ACCESS-ISSUE","ACCESS-ISSUE",
AK1093="Projet OCM (ZTE, NOKIA, autres projets)","TRAVAUX OCM",
AK1093="No root CAuse","No root cause",
AK1093="ODU HS","PDH",
AK1093="IP &amp; VLAN","PDH",
AK1093="Warehouse HUAWEI","SPARE-ISSUE",
AK1093="SPARE-HS","SPARE-ISSUE",
AK1093="Power Telco","BSS",AK1093="no impacts","no impacts"
),"")</f>
        <v>No root cause</v>
      </c>
      <c r="AJ1093" s="56" t="str" cm="1">
        <f t="array" ref="AJ1093">IFERROR(_xlfn.IFS(
AK1093="MPR ISSUE","TX ISSUE",
AK1093="BSS Hardware Issue","RAN ISSUE",
AK1093="Sites strategiques, MLL, Pylone, etc.","ENVTECH",
AK1093="AKTIVCO DEFAUT GE &amp; POWER Cabinet","POWER ISSUE",
AK1093="AKTIVCO Coupure ENEO &amp; Baisse de tension","POWER ISSUE",
AK1093="Coupure ENEO &amp; Baisse de tension","POWER ISSUE",
AK1093="Defaut GE &amp; POWER Cabinet","POWER ISSUE",
AK1093="Sharing","POWER ISSUE",
AK1093="Sites strategiques &amp; DataCenter","POWER ISSUE",
AK1093="Exclu","Exclu",
AK1093="SAT","TX ISSUE",
AK1093="SPARE-ISSUE","SPARE-ISSUE",
AK1093="Fiber CAmtel","TX ISSUE",
AK1093="Fiber AOF","TX ISSUE",
AK1093="Projet OCM (HUAWEI)","TRAVAUX-HUAWEI",
AK1093="Projet OCM (NOKIA)","TRAVAUX -NOKIA",
AK1093="ACCESS-ISSUE","ACCESS-ISSUE",
AK1093="Projet OCM (ZTE, NOKIA, autres projets)","TRAVAUX OCM",
AK1093="No root CAuse","No root cause",
AK1093="ODU HS","TX ISSUE",
AK1093="IP &amp; VLAN","TX ISSUE",
AK1093="Warehouse HUAWEI","SPARE-ISSUE",
AK1093="SPARE-HS","SPARE-ISSUE",
AK1093="Power Telco","RAN ISSUE",AK1093="no impacts","no impacts"
),"")</f>
        <v>No root cause</v>
      </c>
      <c r="AK1093" s="81" t="s">
        <v>5620</v>
      </c>
      <c r="AL1093" s="56" t="str" cm="1">
        <f t="array" ref="AL1093">IFERROR(_xlfn.IFS(
AK1093="MPR ISSUE","ACTIVE",
AK1093="BSS Hardware Issue","ACTIVE",
AK1093="Sites strategiques, MLL, Pylone, etc.","PASSIVE",
AK1093="AKTIVCO DEFAUT GE &amp; POWER Cabinet","PASSIVE",
AK1093="AKTIVCO Coupure ENEO &amp; Baisse de tension","PASSIVE",
AK1093="Coupure ENEO &amp; Baisse de tension","PASSIVE",
AK1093="Defaut GE &amp; POWER Cabinet","PASSIVE",
AK1093="Sharing","PASSIVE",
AK1093="Sites strategiques &amp; DataCenter","PASSIVE",
AK1093="Exclu","Exclu",
AK1093="SAT","ACTIVE",
AK1093="SPARE-ISSUE","SPARE-ISSUE",
AK1093="Fiber CAmtel","ACTIVE",
AK1093="Fiber AOF","ACTIVE",
AK1093="Projet OCM (HUAWEI)","PLANNED WORKS",
AK1093="Projet OCM (NOKIA)","PLANNED WORKS",
AK1093="ACCESS-ISSUE","ACCESS-ISSUE",
AK1093="Projet OCM (ZTE, NOKIA, autres projets)","PLANNED WORKS",
AK1093="No root CAuse","No root cause",
AK1093="ODU HS","ACTIVE",
AK1093="IP &amp; VLAN","ACTIVE",
AK1093="Warehouse HUAWEI","SPARE-ISSUE",
AK1093="SPARE-HS","SPARE-ISSUE",
AK1093="Power Telco","ACTIVE", AK1093="no impacts","no impacts"
),"")</f>
        <v>No root cause</v>
      </c>
      <c r="AM1093" s="108" t="s">
        <v>5537</v>
      </c>
      <c r="AN1093" s="117" t="s">
        <v>1549</v>
      </c>
      <c r="AP1093" s="23" t="s">
        <v>5537</v>
      </c>
      <c r="AQ1093" s="23" t="s">
        <v>5537</v>
      </c>
      <c r="AR1093" s="7"/>
      <c r="AS1093" s="6"/>
      <c r="AT1093" s="7"/>
      <c r="AU1093" s="3" t="s">
        <v>5537</v>
      </c>
      <c r="AV1093" s="24" t="s">
        <v>5537</v>
      </c>
      <c r="AW1093" s="24" t="s">
        <v>5537</v>
      </c>
      <c r="AX1093" s="24" t="s">
        <v>5537</v>
      </c>
      <c r="AY1093" s="24" t="s">
        <v>5537</v>
      </c>
      <c r="AZ1093" s="24" t="s">
        <v>5537</v>
      </c>
      <c r="BA1093" s="24" t="s">
        <v>5537</v>
      </c>
      <c r="BB1093" s="24" t="s">
        <v>5537</v>
      </c>
      <c r="BC1093" s="24" t="s">
        <v>5537</v>
      </c>
      <c r="BD1093" s="24" t="s">
        <v>5537</v>
      </c>
      <c r="BE1093" s="24" t="s">
        <v>5537</v>
      </c>
      <c r="BF1093" s="24" t="s">
        <v>5537</v>
      </c>
      <c r="BG1093" s="24" t="s">
        <v>5537</v>
      </c>
      <c r="BH1093" s="24" t="s">
        <v>5537</v>
      </c>
      <c r="BI1093" s="9" t="s">
        <v>5537</v>
      </c>
      <c r="BJ1093" s="14"/>
      <c r="BK1093" s="14" t="s">
        <v>5537</v>
      </c>
      <c r="BL1093" s="14" t="str">
        <f>_xlfn.XLOOKUP(B1093,'[4]cell downs 18042026 17h'!$B:$B,'[4]cell downs 18042026 17h'!$B:$B,"")</f>
        <v/>
      </c>
      <c r="BM1093" s="14" t="str">
        <f>_xlfn.XLOOKUP(B1093,'[5]Cells Huawei 19042026 15h'!$B:$B,'[5]Cells Huawei 19042026 15h'!$B:$B,"")</f>
        <v/>
      </c>
      <c r="BN1093" s="9" t="str">
        <f>_xlfn.XLOOKUP(B1093,'[6]cells down 19042026 9H40'!$B:$B,'[6]cells down 19042026 9H40'!$B:$B,"")</f>
        <v/>
      </c>
      <c r="BO1093" s="9" t="s">
        <v>5537</v>
      </c>
      <c r="BP1093" s="9" t="s">
        <v>12</v>
      </c>
    </row>
    <row r="1094" spans="1:68" s="9" customFormat="1" x14ac:dyDescent="0.35">
      <c r="A1094" s="1" t="s">
        <v>1269</v>
      </c>
      <c r="B1094" s="8" t="s">
        <v>1270</v>
      </c>
      <c r="C1094" s="3" t="str">
        <f>_xlfn.XLOOKUP(B1094,'[1]daily break down'!$D:$D,'[1]daily break down'!$E:$E,"")</f>
        <v>OUEST</v>
      </c>
      <c r="D1094" s="1" t="s">
        <v>21</v>
      </c>
      <c r="E1094" s="1" t="s">
        <v>122</v>
      </c>
      <c r="F1094" s="3" t="s">
        <v>102</v>
      </c>
      <c r="G1094" s="1" t="s">
        <v>1269</v>
      </c>
      <c r="H1094" s="40" t="str">
        <f>_xlfn.XLOOKUP(B1094,[2]CALCULATION!$B:$B,[2]CALCULATION!$H:$H,"")</f>
        <v>NOKIA</v>
      </c>
      <c r="I1094" s="34">
        <v>0</v>
      </c>
      <c r="J1094" s="34">
        <v>0</v>
      </c>
      <c r="K1094" s="34">
        <v>0</v>
      </c>
      <c r="L1094" s="34">
        <v>0</v>
      </c>
      <c r="M1094" s="34">
        <v>0</v>
      </c>
      <c r="N1094" s="34">
        <v>0</v>
      </c>
      <c r="O1094" s="34">
        <v>0</v>
      </c>
      <c r="P1094" s="34">
        <v>0</v>
      </c>
      <c r="Q1094" s="34">
        <v>0</v>
      </c>
      <c r="R1094" s="34">
        <v>0</v>
      </c>
      <c r="S1094" s="109">
        <v>0</v>
      </c>
      <c r="T1094" s="109">
        <f>_xlfn.XLOOKUP(B1094,'[3]Nur des jours'!$B:$B,'[3]Nur des jours'!$U:$U,"")</f>
        <v>8.8247967514475043E-2</v>
      </c>
      <c r="U1094" s="109">
        <v>0</v>
      </c>
      <c r="V1094" s="109">
        <v>0</v>
      </c>
      <c r="W1094" s="109">
        <v>8.8247967514475043E-2</v>
      </c>
      <c r="X1094" s="109">
        <v>0</v>
      </c>
      <c r="Y1094" s="109">
        <v>0.61493566530549348</v>
      </c>
      <c r="Z1094" s="109">
        <v>1.6612840400304767</v>
      </c>
      <c r="AA1094" s="109">
        <v>0</v>
      </c>
      <c r="AB1094" s="109">
        <v>0</v>
      </c>
      <c r="AC1094" s="109">
        <v>0</v>
      </c>
      <c r="AD1094" s="109">
        <v>0</v>
      </c>
      <c r="AE1094" s="109">
        <v>0</v>
      </c>
      <c r="AF1094" s="109">
        <v>0</v>
      </c>
      <c r="AG1094" s="57" t="str">
        <f>_xlfn.XLOOKUP(B1094,[3]CALCULATION!$B:$B,[3]CALCULATION!$M:$M,"")</f>
        <v>Operationnel</v>
      </c>
      <c r="AH1094" s="57"/>
      <c r="AI1094" s="56" t="str" cm="1">
        <f t="array" ref="AI1094">IFERROR(_xlfn.IFS(
AK1094="MPR ISSUE","PDH",
AK1094="BSS Hardware Issue","BSS",
AK1094="Sites strategiques, MLL, Pylone, etc.","ENVTECH",
AK1094="AKTIVCO DEFAUT GE &amp; POWER Cabinet","AKTIVCO",
AK1094="AKTIVCO Coupure ENEO &amp; Baisse de tension","AKTIVCO GRID ONLY",
AK1094="Coupure ENEO &amp; Baisse de tension","IHS GRID ONLY",
AK1094="Defaut GE &amp; POWER Cabinet","IHS",
AK1094="Sharing","Partners",
AK1094="Sites strategiques &amp; DataCenter","SST &amp; DC",
AK1094="Exclu","Exclu",
AK1094="SAT","SAT",
AK1094="SPARE-ISSUE","SPARE-ISSUE",
AK1094="Fiber CAmtel","TRANS_FO_CAMTEL",
AK1094="Fiber AOF","Fiber AOF",
AK1094="Projet OCM (HUAWEI)","TRAVAUX-HUAWEI",
AK1094="Projet OCM (NOKIA)","TRAVAUX-NOKIA",
AK1094="ACCESS-ISSUE","ACCESS-ISSUE",
AK1094="Projet OCM (ZTE, NOKIA, autres projets)","TRAVAUX OCM",
AK1094="No root CAuse","No root cause",
AK1094="ODU HS","PDH",
AK1094="IP &amp; VLAN","PDH",
AK1094="Warehouse HUAWEI","SPARE-ISSUE",
AK1094="SPARE-HS","SPARE-ISSUE",
AK1094="Power Telco","BSS",AK1094="no impacts","no impacts"
),"")</f>
        <v>No root cause</v>
      </c>
      <c r="AJ1094" s="56" t="str" cm="1">
        <f t="array" ref="AJ1094">IFERROR(_xlfn.IFS(
AK1094="MPR ISSUE","TX ISSUE",
AK1094="BSS Hardware Issue","RAN ISSUE",
AK1094="Sites strategiques, MLL, Pylone, etc.","ENVTECH",
AK1094="AKTIVCO DEFAUT GE &amp; POWER Cabinet","POWER ISSUE",
AK1094="AKTIVCO Coupure ENEO &amp; Baisse de tension","POWER ISSUE",
AK1094="Coupure ENEO &amp; Baisse de tension","POWER ISSUE",
AK1094="Defaut GE &amp; POWER Cabinet","POWER ISSUE",
AK1094="Sharing","POWER ISSUE",
AK1094="Sites strategiques &amp; DataCenter","POWER ISSUE",
AK1094="Exclu","Exclu",
AK1094="SAT","TX ISSUE",
AK1094="SPARE-ISSUE","SPARE-ISSUE",
AK1094="Fiber CAmtel","TX ISSUE",
AK1094="Fiber AOF","TX ISSUE",
AK1094="Projet OCM (HUAWEI)","TRAVAUX-HUAWEI",
AK1094="Projet OCM (NOKIA)","TRAVAUX -NOKIA",
AK1094="ACCESS-ISSUE","ACCESS-ISSUE",
AK1094="Projet OCM (ZTE, NOKIA, autres projets)","TRAVAUX OCM",
AK1094="No root CAuse","No root cause",
AK1094="ODU HS","TX ISSUE",
AK1094="IP &amp; VLAN","TX ISSUE",
AK1094="Warehouse HUAWEI","SPARE-ISSUE",
AK1094="SPARE-HS","SPARE-ISSUE",
AK1094="Power Telco","RAN ISSUE",AK1094="no impacts","no impacts"
),"")</f>
        <v>No root cause</v>
      </c>
      <c r="AK1094" s="81" t="s">
        <v>5620</v>
      </c>
      <c r="AL1094" s="56" t="str" cm="1">
        <f t="array" ref="AL1094">IFERROR(_xlfn.IFS(
AK1094="MPR ISSUE","ACTIVE",
AK1094="BSS Hardware Issue","ACTIVE",
AK1094="Sites strategiques, MLL, Pylone, etc.","PASSIVE",
AK1094="AKTIVCO DEFAUT GE &amp; POWER Cabinet","PASSIVE",
AK1094="AKTIVCO Coupure ENEO &amp; Baisse de tension","PASSIVE",
AK1094="Coupure ENEO &amp; Baisse de tension","PASSIVE",
AK1094="Defaut GE &amp; POWER Cabinet","PASSIVE",
AK1094="Sharing","PASSIVE",
AK1094="Sites strategiques &amp; DataCenter","PASSIVE",
AK1094="Exclu","Exclu",
AK1094="SAT","ACTIVE",
AK1094="SPARE-ISSUE","SPARE-ISSUE",
AK1094="Fiber CAmtel","ACTIVE",
AK1094="Fiber AOF","ACTIVE",
AK1094="Projet OCM (HUAWEI)","PLANNED WORKS",
AK1094="Projet OCM (NOKIA)","PLANNED WORKS",
AK1094="ACCESS-ISSUE","ACCESS-ISSUE",
AK1094="Projet OCM (ZTE, NOKIA, autres projets)","PLANNED WORKS",
AK1094="No root CAuse","No root cause",
AK1094="ODU HS","ACTIVE",
AK1094="IP &amp; VLAN","ACTIVE",
AK1094="Warehouse HUAWEI","SPARE-ISSUE",
AK1094="SPARE-HS","SPARE-ISSUE",
AK1094="Power Telco","ACTIVE", AK1094="no impacts","no impacts"
),"")</f>
        <v>No root cause</v>
      </c>
      <c r="AM1094" s="108" t="s">
        <v>5537</v>
      </c>
      <c r="AN1094" s="117" t="s">
        <v>1270</v>
      </c>
      <c r="AP1094" s="23" t="s">
        <v>5537</v>
      </c>
      <c r="AQ1094" s="23" t="s">
        <v>5537</v>
      </c>
      <c r="AR1094" s="7"/>
      <c r="AS1094" s="6"/>
      <c r="AT1094" s="7"/>
      <c r="AU1094" s="3" t="s">
        <v>5537</v>
      </c>
      <c r="AV1094" s="24" t="s">
        <v>5537</v>
      </c>
      <c r="AW1094" s="24" t="s">
        <v>5537</v>
      </c>
      <c r="AX1094" s="24" t="s">
        <v>5537</v>
      </c>
      <c r="AY1094" s="24" t="s">
        <v>5537</v>
      </c>
      <c r="AZ1094" s="24" t="s">
        <v>5537</v>
      </c>
      <c r="BA1094" s="24" t="s">
        <v>5537</v>
      </c>
      <c r="BB1094" s="24" t="s">
        <v>5537</v>
      </c>
      <c r="BC1094" s="24" t="s">
        <v>5537</v>
      </c>
      <c r="BD1094" s="24" t="s">
        <v>5537</v>
      </c>
      <c r="BE1094" s="24" t="s">
        <v>5537</v>
      </c>
      <c r="BF1094" s="24" t="s">
        <v>5537</v>
      </c>
      <c r="BG1094" s="24" t="s">
        <v>5537</v>
      </c>
      <c r="BH1094" s="24" t="s">
        <v>5537</v>
      </c>
      <c r="BI1094" s="9" t="s">
        <v>5537</v>
      </c>
      <c r="BJ1094" s="14"/>
      <c r="BK1094" s="14" t="s">
        <v>5537</v>
      </c>
      <c r="BL1094" s="14" t="str">
        <f>_xlfn.XLOOKUP(B1094,'[4]cell downs 18042026 17h'!$B:$B,'[4]cell downs 18042026 17h'!$B:$B,"")</f>
        <v/>
      </c>
      <c r="BM1094" s="14" t="str">
        <f>_xlfn.XLOOKUP(B1094,'[5]Cells Huawei 19042026 15h'!$B:$B,'[5]Cells Huawei 19042026 15h'!$B:$B,"")</f>
        <v/>
      </c>
      <c r="BN1094" s="9" t="str">
        <f>_xlfn.XLOOKUP(B1094,'[6]cells down 19042026 9H40'!$B:$B,'[6]cells down 19042026 9H40'!$B:$B,"")</f>
        <v/>
      </c>
      <c r="BO1094" s="9" t="s">
        <v>5537</v>
      </c>
      <c r="BP1094" s="9" t="s">
        <v>302</v>
      </c>
    </row>
    <row r="1095" spans="1:68" s="9" customFormat="1" x14ac:dyDescent="0.35">
      <c r="A1095" s="1" t="s">
        <v>3933</v>
      </c>
      <c r="B1095" s="8" t="s">
        <v>3934</v>
      </c>
      <c r="C1095" s="3" t="str">
        <f>_xlfn.XLOOKUP(B1095,'[1]daily break down'!$D:$D,'[1]daily break down'!$E:$E,"")</f>
        <v>ADAMAOUA</v>
      </c>
      <c r="D1095" s="1" t="s">
        <v>21</v>
      </c>
      <c r="E1095" s="1" t="s">
        <v>80</v>
      </c>
      <c r="F1095" s="3" t="s">
        <v>90</v>
      </c>
      <c r="G1095" s="1" t="s">
        <v>3933</v>
      </c>
      <c r="H1095" s="39" t="str">
        <f>_xlfn.XLOOKUP(B1095,[2]CALCULATION!$B:$B,[2]CALCULATION!$H:$H,"")</f>
        <v>HUAWEI</v>
      </c>
      <c r="I1095" s="34">
        <v>0</v>
      </c>
      <c r="J1095" s="34">
        <v>0</v>
      </c>
      <c r="K1095" s="34">
        <v>0</v>
      </c>
      <c r="L1095" s="34">
        <v>0</v>
      </c>
      <c r="M1095" s="34">
        <v>0</v>
      </c>
      <c r="N1095" s="34">
        <v>0</v>
      </c>
      <c r="O1095" s="34">
        <v>0</v>
      </c>
      <c r="P1095" s="34">
        <v>0</v>
      </c>
      <c r="Q1095" s="34">
        <v>0</v>
      </c>
      <c r="R1095" s="34">
        <v>0</v>
      </c>
      <c r="S1095" s="109">
        <v>0</v>
      </c>
      <c r="T1095" s="109">
        <f>_xlfn.XLOOKUP(B1095,'[3]Nur des jours'!$B:$B,'[3]Nur des jours'!$U:$U,"")</f>
        <v>0</v>
      </c>
      <c r="U1095" s="109">
        <v>0</v>
      </c>
      <c r="V1095" s="109">
        <v>0</v>
      </c>
      <c r="W1095" s="109">
        <v>0</v>
      </c>
      <c r="X1095" s="109">
        <v>1.8905183016439665E-2</v>
      </c>
      <c r="Y1095" s="109">
        <v>0.56940271036118173</v>
      </c>
      <c r="Z1095" s="109">
        <v>0</v>
      </c>
      <c r="AA1095" s="109">
        <v>0</v>
      </c>
      <c r="AB1095" s="109">
        <v>0</v>
      </c>
      <c r="AC1095" s="109">
        <v>0</v>
      </c>
      <c r="AD1095" s="109">
        <v>0</v>
      </c>
      <c r="AE1095" s="109">
        <v>0</v>
      </c>
      <c r="AF1095" s="109">
        <v>0</v>
      </c>
      <c r="AG1095" s="57" t="str">
        <f>_xlfn.XLOOKUP(B1095,[3]CALCULATION!$B:$B,[3]CALCULATION!$M:$M,"")</f>
        <v>Operationnel</v>
      </c>
      <c r="AH1095" s="57"/>
      <c r="AI1095" s="56" t="str" cm="1">
        <f t="array" ref="AI1095">IFERROR(_xlfn.IFS(
AK1095="MPR ISSUE","PDH",
AK1095="BSS Hardware Issue","BSS",
AK1095="Sites strategiques, MLL, Pylone, etc.","ENVTECH",
AK1095="AKTIVCO DEFAUT GE &amp; POWER Cabinet","AKTIVCO",
AK1095="AKTIVCO Coupure ENEO &amp; Baisse de tension","AKTIVCO GRID ONLY",
AK1095="Coupure ENEO &amp; Baisse de tension","IHS GRID ONLY",
AK1095="Defaut GE &amp; POWER Cabinet","IHS",
AK1095="Sharing","Partners",
AK1095="Sites strategiques &amp; DataCenter","SST &amp; DC",
AK1095="Exclu","Exclu",
AK1095="SAT","SAT",
AK1095="SPARE-ISSUE","SPARE-ISSUE",
AK1095="Fiber CAmtel","TRANS_FO_CAMTEL",
AK1095="Fiber AOF","Fiber AOF",
AK1095="Projet OCM (HUAWEI)","TRAVAUX-HUAWEI",
AK1095="Projet OCM (NOKIA)","TRAVAUX-NOKIA",
AK1095="ACCESS-ISSUE","ACCESS-ISSUE",
AK1095="Projet OCM (ZTE, NOKIA, autres projets)","TRAVAUX OCM",
AK1095="No root CAuse","No root cause",
AK1095="ODU HS","PDH",
AK1095="IP &amp; VLAN","PDH",
AK1095="Warehouse HUAWEI","SPARE-ISSUE",
AK1095="SPARE-HS","SPARE-ISSUE",
AK1095="Power Telco","BSS",AK1095="no impacts","no impacts"
),"")</f>
        <v>AKTIVCO</v>
      </c>
      <c r="AJ1095" s="56" t="str" cm="1">
        <f t="array" ref="AJ1095">IFERROR(_xlfn.IFS(
AK1095="MPR ISSUE","TX ISSUE",
AK1095="BSS Hardware Issue","RAN ISSUE",
AK1095="Sites strategiques, MLL, Pylone, etc.","ENVTECH",
AK1095="AKTIVCO DEFAUT GE &amp; POWER Cabinet","POWER ISSUE",
AK1095="AKTIVCO Coupure ENEO &amp; Baisse de tension","POWER ISSUE",
AK1095="Coupure ENEO &amp; Baisse de tension","POWER ISSUE",
AK1095="Defaut GE &amp; POWER Cabinet","POWER ISSUE",
AK1095="Sharing","POWER ISSUE",
AK1095="Sites strategiques &amp; DataCenter","POWER ISSUE",
AK1095="Exclu","Exclu",
AK1095="SAT","TX ISSUE",
AK1095="SPARE-ISSUE","SPARE-ISSUE",
AK1095="Fiber CAmtel","TX ISSUE",
AK1095="Fiber AOF","TX ISSUE",
AK1095="Projet OCM (HUAWEI)","TRAVAUX-HUAWEI",
AK1095="Projet OCM (NOKIA)","TRAVAUX -NOKIA",
AK1095="ACCESS-ISSUE","ACCESS-ISSUE",
AK1095="Projet OCM (ZTE, NOKIA, autres projets)","TRAVAUX OCM",
AK1095="No root CAuse","No root cause",
AK1095="ODU HS","TX ISSUE",
AK1095="IP &amp; VLAN","TX ISSUE",
AK1095="Warehouse HUAWEI","SPARE-ISSUE",
AK1095="SPARE-HS","SPARE-ISSUE",
AK1095="Power Telco","RAN ISSUE",AK1095="no impacts","no impacts"
),"")</f>
        <v>POWER ISSUE</v>
      </c>
      <c r="AK1095" s="81" t="s">
        <v>5325</v>
      </c>
      <c r="AL1095" s="56" t="str" cm="1">
        <f t="array" ref="AL1095">IFERROR(_xlfn.IFS(
AK1095="MPR ISSUE","ACTIVE",
AK1095="BSS Hardware Issue","ACTIVE",
AK1095="Sites strategiques, MLL, Pylone, etc.","PASSIVE",
AK1095="AKTIVCO DEFAUT GE &amp; POWER Cabinet","PASSIVE",
AK1095="AKTIVCO Coupure ENEO &amp; Baisse de tension","PASSIVE",
AK1095="Coupure ENEO &amp; Baisse de tension","PASSIVE",
AK1095="Defaut GE &amp; POWER Cabinet","PASSIVE",
AK1095="Sharing","PASSIVE",
AK1095="Sites strategiques &amp; DataCenter","PASSIVE",
AK1095="Exclu","Exclu",
AK1095="SAT","ACTIVE",
AK1095="SPARE-ISSUE","SPARE-ISSUE",
AK1095="Fiber CAmtel","ACTIVE",
AK1095="Fiber AOF","ACTIVE",
AK1095="Projet OCM (HUAWEI)","PLANNED WORKS",
AK1095="Projet OCM (NOKIA)","PLANNED WORKS",
AK1095="ACCESS-ISSUE","ACCESS-ISSUE",
AK1095="Projet OCM (ZTE, NOKIA, autres projets)","PLANNED WORKS",
AK1095="No root CAuse","No root cause",
AK1095="ODU HS","ACTIVE",
AK1095="IP &amp; VLAN","ACTIVE",
AK1095="Warehouse HUAWEI","SPARE-ISSUE",
AK1095="SPARE-HS","SPARE-ISSUE",
AK1095="Power Telco","ACTIVE", AK1095="no impacts","no impacts"
),"")</f>
        <v>PASSIVE</v>
      </c>
      <c r="AM1095" s="108" t="s">
        <v>5997</v>
      </c>
      <c r="AN1095" s="117" t="s">
        <v>3934</v>
      </c>
      <c r="AP1095" s="23" t="s">
        <v>5537</v>
      </c>
      <c r="AQ1095" s="23" t="s">
        <v>5537</v>
      </c>
      <c r="AR1095" s="7"/>
      <c r="AS1095" s="6"/>
      <c r="AT1095" s="7"/>
      <c r="AU1095" s="3" t="s">
        <v>5537</v>
      </c>
      <c r="AV1095" s="24" t="s">
        <v>5537</v>
      </c>
      <c r="AW1095" s="24" t="s">
        <v>5537</v>
      </c>
      <c r="AX1095" s="24" t="s">
        <v>5537</v>
      </c>
      <c r="AY1095" s="24" t="s">
        <v>5537</v>
      </c>
      <c r="AZ1095" s="24" t="s">
        <v>5537</v>
      </c>
      <c r="BA1095" s="24" t="s">
        <v>5537</v>
      </c>
      <c r="BB1095" s="24" t="s">
        <v>5537</v>
      </c>
      <c r="BC1095" s="24" t="s">
        <v>5537</v>
      </c>
      <c r="BD1095" s="24" t="s">
        <v>5537</v>
      </c>
      <c r="BE1095" s="24" t="s">
        <v>6517</v>
      </c>
      <c r="BF1095" s="24" t="s">
        <v>6518</v>
      </c>
      <c r="BG1095" s="24" t="s">
        <v>6519</v>
      </c>
      <c r="BH1095" s="24" t="s">
        <v>6520</v>
      </c>
      <c r="BI1095" s="9" t="s">
        <v>5537</v>
      </c>
      <c r="BJ1095" s="14"/>
      <c r="BK1095" s="14" t="s">
        <v>5537</v>
      </c>
      <c r="BL1095" s="14" t="str">
        <f>_xlfn.XLOOKUP(B1095,'[4]cell downs 18042026 17h'!$B:$B,'[4]cell downs 18042026 17h'!$B:$B,"")</f>
        <v/>
      </c>
      <c r="BM1095" s="14" t="str">
        <f>_xlfn.XLOOKUP(B1095,'[5]Cells Huawei 19042026 15h'!$B:$B,'[5]Cells Huawei 19042026 15h'!$B:$B,"")</f>
        <v/>
      </c>
      <c r="BN1095" s="9" t="str">
        <f>_xlfn.XLOOKUP(B1095,'[6]cells down 19042026 9H40'!$B:$B,'[6]cells down 19042026 9H40'!$B:$B,"")</f>
        <v/>
      </c>
      <c r="BO1095" s="9" t="s">
        <v>5537</v>
      </c>
      <c r="BP1095" s="9" t="s">
        <v>5537</v>
      </c>
    </row>
    <row r="1096" spans="1:68" s="9" customFormat="1" x14ac:dyDescent="0.35">
      <c r="A1096" s="2" t="s">
        <v>1859</v>
      </c>
      <c r="B1096" s="8" t="s">
        <v>1860</v>
      </c>
      <c r="C1096" s="3" t="str">
        <f>_xlfn.XLOOKUP(B1096,'[1]daily break down'!$D:$D,'[1]daily break down'!$E:$E,"")</f>
        <v>NORD</v>
      </c>
      <c r="D1096" s="1" t="s">
        <v>11</v>
      </c>
      <c r="E1096" s="1" t="s">
        <v>66</v>
      </c>
      <c r="F1096" s="3" t="s">
        <v>23</v>
      </c>
      <c r="G1096" s="1" t="s">
        <v>1861</v>
      </c>
      <c r="H1096" s="40" t="str">
        <f>_xlfn.XLOOKUP(B1096,[2]CALCULATION!$B:$B,[2]CALCULATION!$H:$H,"")</f>
        <v>NOKIA</v>
      </c>
      <c r="I1096" s="34">
        <v>0</v>
      </c>
      <c r="J1096" s="34">
        <v>0</v>
      </c>
      <c r="K1096" s="34">
        <v>0</v>
      </c>
      <c r="L1096" s="34">
        <v>0</v>
      </c>
      <c r="M1096" s="34">
        <v>0</v>
      </c>
      <c r="N1096" s="34">
        <v>0</v>
      </c>
      <c r="O1096" s="34">
        <v>0</v>
      </c>
      <c r="P1096" s="34">
        <v>0.4182473777471255</v>
      </c>
      <c r="Q1096" s="34">
        <v>0.3549708086212327</v>
      </c>
      <c r="R1096" s="34">
        <v>0</v>
      </c>
      <c r="S1096" s="109">
        <v>9.8092930745687112E-4</v>
      </c>
      <c r="T1096" s="109">
        <f>_xlfn.XLOOKUP(B1096,'[3]Nur des jours'!$B:$B,'[3]Nur des jours'!$U:$U,"")</f>
        <v>0.49134917575638293</v>
      </c>
      <c r="U1096" s="109">
        <v>0</v>
      </c>
      <c r="V1096" s="109">
        <v>0</v>
      </c>
      <c r="W1096" s="109">
        <v>0.49134917575638293</v>
      </c>
      <c r="X1096" s="109">
        <v>1.8656049298449173E-2</v>
      </c>
      <c r="Y1096" s="109">
        <v>0.56560237401286351</v>
      </c>
      <c r="Z1096" s="109">
        <v>0</v>
      </c>
      <c r="AA1096" s="109">
        <v>0</v>
      </c>
      <c r="AB1096" s="109">
        <v>0</v>
      </c>
      <c r="AC1096" s="109">
        <v>0</v>
      </c>
      <c r="AD1096" s="109">
        <v>0</v>
      </c>
      <c r="AE1096" s="109">
        <v>0</v>
      </c>
      <c r="AF1096" s="109">
        <v>0</v>
      </c>
      <c r="AG1096" s="57" t="str">
        <f>_xlfn.XLOOKUP(B1096,[3]CALCULATION!$B:$B,[3]CALCULATION!$M:$M,"")</f>
        <v>Operationnel</v>
      </c>
      <c r="AH1096" s="57"/>
      <c r="AI1096" s="56" t="str" cm="1">
        <f t="array" ref="AI1096">IFERROR(_xlfn.IFS(
AK1096="MPR ISSUE","PDH",
AK1096="BSS Hardware Issue","BSS",
AK1096="Sites strategiques, MLL, Pylone, etc.","ENVTECH",
AK1096="AKTIVCO DEFAUT GE &amp; POWER Cabinet","AKTIVCO",
AK1096="AKTIVCO Coupure ENEO &amp; Baisse de tension","AKTIVCO GRID ONLY",
AK1096="Coupure ENEO &amp; Baisse de tension","IHS GRID ONLY",
AK1096="Defaut GE &amp; POWER Cabinet","IHS",
AK1096="Sharing","Partners",
AK1096="Sites strategiques &amp; DataCenter","SST &amp; DC",
AK1096="Exclu","Exclu",
AK1096="SAT","SAT",
AK1096="SPARE-ISSUE","SPARE-ISSUE",
AK1096="Fiber CAmtel","TRANS_FO_CAMTEL",
AK1096="Fiber AOF","Fiber AOF",
AK1096="Projet OCM (HUAWEI)","TRAVAUX-HUAWEI",
AK1096="Projet OCM (NOKIA)","TRAVAUX-NOKIA",
AK1096="ACCESS-ISSUE","ACCESS-ISSUE",
AK1096="Projet OCM (ZTE, NOKIA, autres projets)","TRAVAUX OCM",
AK1096="No root CAuse","No root cause",
AK1096="ODU HS","PDH",
AK1096="IP &amp; VLAN","PDH",
AK1096="Warehouse HUAWEI","SPARE-ISSUE",
AK1096="SPARE-HS","SPARE-ISSUE",
AK1096="Power Telco","BSS",AK1096="no impacts","no impacts"
),"")</f>
        <v>No root cause</v>
      </c>
      <c r="AJ1096" s="56" t="str" cm="1">
        <f t="array" ref="AJ1096">IFERROR(_xlfn.IFS(
AK1096="MPR ISSUE","TX ISSUE",
AK1096="BSS Hardware Issue","RAN ISSUE",
AK1096="Sites strategiques, MLL, Pylone, etc.","ENVTECH",
AK1096="AKTIVCO DEFAUT GE &amp; POWER Cabinet","POWER ISSUE",
AK1096="AKTIVCO Coupure ENEO &amp; Baisse de tension","POWER ISSUE",
AK1096="Coupure ENEO &amp; Baisse de tension","POWER ISSUE",
AK1096="Defaut GE &amp; POWER Cabinet","POWER ISSUE",
AK1096="Sharing","POWER ISSUE",
AK1096="Sites strategiques &amp; DataCenter","POWER ISSUE",
AK1096="Exclu","Exclu",
AK1096="SAT","TX ISSUE",
AK1096="SPARE-ISSUE","SPARE-ISSUE",
AK1096="Fiber CAmtel","TX ISSUE",
AK1096="Fiber AOF","TX ISSUE",
AK1096="Projet OCM (HUAWEI)","TRAVAUX-HUAWEI",
AK1096="Projet OCM (NOKIA)","TRAVAUX -NOKIA",
AK1096="ACCESS-ISSUE","ACCESS-ISSUE",
AK1096="Projet OCM (ZTE, NOKIA, autres projets)","TRAVAUX OCM",
AK1096="No root CAuse","No root cause",
AK1096="ODU HS","TX ISSUE",
AK1096="IP &amp; VLAN","TX ISSUE",
AK1096="Warehouse HUAWEI","SPARE-ISSUE",
AK1096="SPARE-HS","SPARE-ISSUE",
AK1096="Power Telco","RAN ISSUE",AK1096="no impacts","no impacts"
),"")</f>
        <v>No root cause</v>
      </c>
      <c r="AK1096" s="81" t="s">
        <v>5620</v>
      </c>
      <c r="AL1096" s="56" t="str" cm="1">
        <f t="array" ref="AL1096">IFERROR(_xlfn.IFS(
AK1096="MPR ISSUE","ACTIVE",
AK1096="BSS Hardware Issue","ACTIVE",
AK1096="Sites strategiques, MLL, Pylone, etc.","PASSIVE",
AK1096="AKTIVCO DEFAUT GE &amp; POWER Cabinet","PASSIVE",
AK1096="AKTIVCO Coupure ENEO &amp; Baisse de tension","PASSIVE",
AK1096="Coupure ENEO &amp; Baisse de tension","PASSIVE",
AK1096="Defaut GE &amp; POWER Cabinet","PASSIVE",
AK1096="Sharing","PASSIVE",
AK1096="Sites strategiques &amp; DataCenter","PASSIVE",
AK1096="Exclu","Exclu",
AK1096="SAT","ACTIVE",
AK1096="SPARE-ISSUE","SPARE-ISSUE",
AK1096="Fiber CAmtel","ACTIVE",
AK1096="Fiber AOF","ACTIVE",
AK1096="Projet OCM (HUAWEI)","PLANNED WORKS",
AK1096="Projet OCM (NOKIA)","PLANNED WORKS",
AK1096="ACCESS-ISSUE","ACCESS-ISSUE",
AK1096="Projet OCM (ZTE, NOKIA, autres projets)","PLANNED WORKS",
AK1096="No root CAuse","No root cause",
AK1096="ODU HS","ACTIVE",
AK1096="IP &amp; VLAN","ACTIVE",
AK1096="Warehouse HUAWEI","SPARE-ISSUE",
AK1096="SPARE-HS","SPARE-ISSUE",
AK1096="Power Telco","ACTIVE", AK1096="no impacts","no impacts"
),"")</f>
        <v>No root cause</v>
      </c>
      <c r="AM1096" s="108" t="s">
        <v>5537</v>
      </c>
      <c r="AN1096" s="117" t="s">
        <v>1860</v>
      </c>
      <c r="AP1096" s="23" t="s">
        <v>5537</v>
      </c>
      <c r="AQ1096" s="23" t="s">
        <v>5537</v>
      </c>
      <c r="AR1096" s="7"/>
      <c r="AS1096" s="6"/>
      <c r="AT1096" s="7"/>
      <c r="AU1096" s="3" t="s">
        <v>5537</v>
      </c>
      <c r="AV1096" s="24" t="s">
        <v>5537</v>
      </c>
      <c r="AW1096" s="24" t="s">
        <v>5537</v>
      </c>
      <c r="AX1096" s="24" t="s">
        <v>5537</v>
      </c>
      <c r="AY1096" s="24" t="s">
        <v>5537</v>
      </c>
      <c r="AZ1096" s="24" t="s">
        <v>5537</v>
      </c>
      <c r="BA1096" s="24" t="s">
        <v>5537</v>
      </c>
      <c r="BB1096" s="24" t="s">
        <v>5537</v>
      </c>
      <c r="BC1096" s="24" t="s">
        <v>5537</v>
      </c>
      <c r="BD1096" s="24" t="s">
        <v>5537</v>
      </c>
      <c r="BE1096" s="24" t="s">
        <v>5537</v>
      </c>
      <c r="BF1096" s="24" t="s">
        <v>5537</v>
      </c>
      <c r="BG1096" s="24" t="s">
        <v>5537</v>
      </c>
      <c r="BH1096" s="24" t="s">
        <v>5537</v>
      </c>
      <c r="BI1096" s="9" t="s">
        <v>5537</v>
      </c>
      <c r="BJ1096" s="14"/>
      <c r="BK1096" s="14" t="s">
        <v>5537</v>
      </c>
      <c r="BL1096" s="14" t="str">
        <f>_xlfn.XLOOKUP(B1096,'[4]cell downs 18042026 17h'!$B:$B,'[4]cell downs 18042026 17h'!$B:$B,"")</f>
        <v/>
      </c>
      <c r="BM1096" s="14" t="str">
        <f>_xlfn.XLOOKUP(B1096,'[5]Cells Huawei 19042026 15h'!$B:$B,'[5]Cells Huawei 19042026 15h'!$B:$B,"")</f>
        <v/>
      </c>
      <c r="BN1096" s="9" t="str">
        <f>_xlfn.XLOOKUP(B1096,'[6]cells down 19042026 9H40'!$B:$B,'[6]cells down 19042026 9H40'!$B:$B,"")</f>
        <v/>
      </c>
      <c r="BO1096" s="9" t="s">
        <v>1860</v>
      </c>
      <c r="BP1096" s="9" t="s">
        <v>5537</v>
      </c>
    </row>
    <row r="1097" spans="1:68" s="9" customFormat="1" x14ac:dyDescent="0.35">
      <c r="A1097" s="1" t="s">
        <v>4519</v>
      </c>
      <c r="B1097" s="8" t="s">
        <v>4520</v>
      </c>
      <c r="C1097" s="3" t="str">
        <f>_xlfn.XLOOKUP(B1097,'[1]daily break down'!$D:$D,'[1]daily break down'!$E:$E,"")</f>
        <v>Douala</v>
      </c>
      <c r="D1097" s="1" t="s">
        <v>11</v>
      </c>
      <c r="E1097" s="1" t="s">
        <v>12</v>
      </c>
      <c r="F1097" s="3" t="s">
        <v>31</v>
      </c>
      <c r="G1097" s="1" t="s">
        <v>32</v>
      </c>
      <c r="H1097" s="41" t="str">
        <f>_xlfn.XLOOKUP(B1097,[2]CALCULATION!$B:$B,[2]CALCULATION!$H:$H,"")</f>
        <v>ZTE</v>
      </c>
      <c r="I1097" s="34">
        <v>0</v>
      </c>
      <c r="J1097" s="34">
        <v>0</v>
      </c>
      <c r="K1097" s="34">
        <v>0</v>
      </c>
      <c r="L1097" s="34">
        <v>0</v>
      </c>
      <c r="M1097" s="34">
        <v>0</v>
      </c>
      <c r="N1097" s="34">
        <v>0</v>
      </c>
      <c r="O1097" s="34">
        <v>0</v>
      </c>
      <c r="P1097" s="34">
        <v>0</v>
      </c>
      <c r="Q1097" s="34">
        <v>0</v>
      </c>
      <c r="R1097" s="34">
        <v>0</v>
      </c>
      <c r="S1097" s="109">
        <v>0</v>
      </c>
      <c r="T1097" s="109">
        <f>_xlfn.XLOOKUP(B1097,'[3]Nur des jours'!$B:$B,'[3]Nur des jours'!$U:$U,"")</f>
        <v>21.826586679907432</v>
      </c>
      <c r="U1097" s="109">
        <v>9.9502080283534955</v>
      </c>
      <c r="V1097" s="109">
        <v>13.868556899607057</v>
      </c>
      <c r="W1097" s="109">
        <v>21.826586679907429</v>
      </c>
      <c r="X1097" s="109">
        <v>0</v>
      </c>
      <c r="Y1097" s="109">
        <v>0.45907491588977112</v>
      </c>
      <c r="Z1097" s="109">
        <v>0</v>
      </c>
      <c r="AA1097" s="109">
        <v>0</v>
      </c>
      <c r="AB1097" s="109">
        <v>0</v>
      </c>
      <c r="AC1097" s="109">
        <v>0</v>
      </c>
      <c r="AD1097" s="109">
        <v>0</v>
      </c>
      <c r="AE1097" s="109">
        <v>0</v>
      </c>
      <c r="AF1097" s="109">
        <v>0</v>
      </c>
      <c r="AG1097" s="57" t="str">
        <f>_xlfn.XLOOKUP(B1097,[3]CALCULATION!$B:$B,[3]CALCULATION!$M:$M,"")</f>
        <v>Operationnel</v>
      </c>
      <c r="AH1097" s="57"/>
      <c r="AI1097" s="56" t="str" cm="1">
        <f t="array" ref="AI1097">IFERROR(_xlfn.IFS(
AK1097="MPR ISSUE","PDH",
AK1097="BSS Hardware Issue","BSS",
AK1097="Sites strategiques, MLL, Pylone, etc.","ENVTECH",
AK1097="AKTIVCO DEFAUT GE &amp; POWER Cabinet","AKTIVCO",
AK1097="AKTIVCO Coupure ENEO &amp; Baisse de tension","AKTIVCO GRID ONLY",
AK1097="Coupure ENEO &amp; Baisse de tension","IHS GRID ONLY",
AK1097="Defaut GE &amp; POWER Cabinet","IHS",
AK1097="Sharing","Partners",
AK1097="Sites strategiques &amp; DataCenter","SST &amp; DC",
AK1097="Exclu","Exclu",
AK1097="SAT","SAT",
AK1097="SPARE-ISSUE","SPARE-ISSUE",
AK1097="Fiber CAmtel","TRANS_FO_CAMTEL",
AK1097="Fiber AOF","Fiber AOF",
AK1097="Projet OCM (HUAWEI)","TRAVAUX-HUAWEI",
AK1097="Projet OCM (NOKIA)","TRAVAUX-NOKIA",
AK1097="ACCESS-ISSUE","ACCESS-ISSUE",
AK1097="Projet OCM (ZTE, NOKIA, autres projets)","TRAVAUX OCM",
AK1097="No root CAuse","No root cause",
AK1097="ODU HS","PDH",
AK1097="IP &amp; VLAN","PDH",
AK1097="Warehouse HUAWEI","SPARE-ISSUE",
AK1097="SPARE-HS","SPARE-ISSUE",
AK1097="Power Telco","BSS",AK1097="no impacts","no impacts"
),"")</f>
        <v>No root cause</v>
      </c>
      <c r="AJ1097" s="56" t="str" cm="1">
        <f t="array" ref="AJ1097">IFERROR(_xlfn.IFS(
AK1097="MPR ISSUE","TX ISSUE",
AK1097="BSS Hardware Issue","RAN ISSUE",
AK1097="Sites strategiques, MLL, Pylone, etc.","ENVTECH",
AK1097="AKTIVCO DEFAUT GE &amp; POWER Cabinet","POWER ISSUE",
AK1097="AKTIVCO Coupure ENEO &amp; Baisse de tension","POWER ISSUE",
AK1097="Coupure ENEO &amp; Baisse de tension","POWER ISSUE",
AK1097="Defaut GE &amp; POWER Cabinet","POWER ISSUE",
AK1097="Sharing","POWER ISSUE",
AK1097="Sites strategiques &amp; DataCenter","POWER ISSUE",
AK1097="Exclu","Exclu",
AK1097="SAT","TX ISSUE",
AK1097="SPARE-ISSUE","SPARE-ISSUE",
AK1097="Fiber CAmtel","TX ISSUE",
AK1097="Fiber AOF","TX ISSUE",
AK1097="Projet OCM (HUAWEI)","TRAVAUX-HUAWEI",
AK1097="Projet OCM (NOKIA)","TRAVAUX -NOKIA",
AK1097="ACCESS-ISSUE","ACCESS-ISSUE",
AK1097="Projet OCM (ZTE, NOKIA, autres projets)","TRAVAUX OCM",
AK1097="No root CAuse","No root cause",
AK1097="ODU HS","TX ISSUE",
AK1097="IP &amp; VLAN","TX ISSUE",
AK1097="Warehouse HUAWEI","SPARE-ISSUE",
AK1097="SPARE-HS","SPARE-ISSUE",
AK1097="Power Telco","RAN ISSUE",AK1097="no impacts","no impacts"
),"")</f>
        <v>No root cause</v>
      </c>
      <c r="AK1097" s="81" t="s">
        <v>5620</v>
      </c>
      <c r="AL1097" s="56" t="str" cm="1">
        <f t="array" ref="AL1097">IFERROR(_xlfn.IFS(
AK1097="MPR ISSUE","ACTIVE",
AK1097="BSS Hardware Issue","ACTIVE",
AK1097="Sites strategiques, MLL, Pylone, etc.","PASSIVE",
AK1097="AKTIVCO DEFAUT GE &amp; POWER Cabinet","PASSIVE",
AK1097="AKTIVCO Coupure ENEO &amp; Baisse de tension","PASSIVE",
AK1097="Coupure ENEO &amp; Baisse de tension","PASSIVE",
AK1097="Defaut GE &amp; POWER Cabinet","PASSIVE",
AK1097="Sharing","PASSIVE",
AK1097="Sites strategiques &amp; DataCenter","PASSIVE",
AK1097="Exclu","Exclu",
AK1097="SAT","ACTIVE",
AK1097="SPARE-ISSUE","SPARE-ISSUE",
AK1097="Fiber CAmtel","ACTIVE",
AK1097="Fiber AOF","ACTIVE",
AK1097="Projet OCM (HUAWEI)","PLANNED WORKS",
AK1097="Projet OCM (NOKIA)","PLANNED WORKS",
AK1097="ACCESS-ISSUE","ACCESS-ISSUE",
AK1097="Projet OCM (ZTE, NOKIA, autres projets)","PLANNED WORKS",
AK1097="No root CAuse","No root cause",
AK1097="ODU HS","ACTIVE",
AK1097="IP &amp; VLAN","ACTIVE",
AK1097="Warehouse HUAWEI","SPARE-ISSUE",
AK1097="SPARE-HS","SPARE-ISSUE",
AK1097="Power Telco","ACTIVE", AK1097="no impacts","no impacts"
),"")</f>
        <v>No root cause</v>
      </c>
      <c r="AM1097" s="108" t="s">
        <v>5537</v>
      </c>
      <c r="AN1097" s="117" t="s">
        <v>4520</v>
      </c>
      <c r="AP1097" s="23" t="s">
        <v>5537</v>
      </c>
      <c r="AQ1097" s="23" t="s">
        <v>5537</v>
      </c>
      <c r="AR1097" s="7"/>
      <c r="AS1097" s="6"/>
      <c r="AT1097" s="7"/>
      <c r="AU1097" s="3" t="s">
        <v>5537</v>
      </c>
      <c r="AV1097" s="24" t="s">
        <v>5537</v>
      </c>
      <c r="AW1097" s="24" t="s">
        <v>5537</v>
      </c>
      <c r="AX1097" s="24" t="s">
        <v>5537</v>
      </c>
      <c r="AY1097" s="24" t="s">
        <v>5537</v>
      </c>
      <c r="AZ1097" s="24" t="s">
        <v>5537</v>
      </c>
      <c r="BA1097" s="24" t="s">
        <v>5537</v>
      </c>
      <c r="BB1097" s="24" t="s">
        <v>5537</v>
      </c>
      <c r="BC1097" s="24" t="s">
        <v>5537</v>
      </c>
      <c r="BD1097" s="24" t="s">
        <v>5537</v>
      </c>
      <c r="BE1097" s="24" t="s">
        <v>5537</v>
      </c>
      <c r="BF1097" s="24" t="s">
        <v>5537</v>
      </c>
      <c r="BG1097" s="24" t="s">
        <v>5537</v>
      </c>
      <c r="BH1097" s="24" t="s">
        <v>5537</v>
      </c>
      <c r="BI1097" s="9" t="s">
        <v>5537</v>
      </c>
      <c r="BJ1097" s="14"/>
      <c r="BK1097" s="14" t="s">
        <v>5537</v>
      </c>
      <c r="BL1097" s="14" t="str">
        <f>_xlfn.XLOOKUP(B1097,'[4]cell downs 18042026 17h'!$B:$B,'[4]cell downs 18042026 17h'!$B:$B,"")</f>
        <v/>
      </c>
      <c r="BM1097" s="14" t="str">
        <f>_xlfn.XLOOKUP(B1097,'[5]Cells Huawei 19042026 15h'!$B:$B,'[5]Cells Huawei 19042026 15h'!$B:$B,"")</f>
        <v/>
      </c>
      <c r="BN1097" s="9" t="str">
        <f>_xlfn.XLOOKUP(B1097,'[6]cells down 19042026 9H40'!$B:$B,'[6]cells down 19042026 9H40'!$B:$B,"")</f>
        <v/>
      </c>
      <c r="BO1097" s="9" t="s">
        <v>4520</v>
      </c>
      <c r="BP1097" s="9" t="s">
        <v>302</v>
      </c>
    </row>
    <row r="1098" spans="1:68" s="9" customFormat="1" x14ac:dyDescent="0.35">
      <c r="A1098" s="25" t="s">
        <v>5432</v>
      </c>
      <c r="B1098" s="32" t="s">
        <v>5433</v>
      </c>
      <c r="C1098" s="3" t="str">
        <f>_xlfn.XLOOKUP(B1098,'[1]daily break down'!$D:$D,'[1]daily break down'!$E:$E,"")</f>
        <v>EXTREME-NORD</v>
      </c>
      <c r="D1098" s="25" t="s">
        <v>11</v>
      </c>
      <c r="E1098" s="25" t="s">
        <v>66</v>
      </c>
      <c r="F1098" s="25" t="s">
        <v>5382</v>
      </c>
      <c r="G1098" s="25" t="s">
        <v>1056</v>
      </c>
      <c r="H1098" s="39" t="str">
        <f>_xlfn.XLOOKUP(B1098,[2]CALCULATION!$B:$B,[2]CALCULATION!$H:$H,"")</f>
        <v>Huawei</v>
      </c>
      <c r="I1098" s="34">
        <v>3.307105067159771</v>
      </c>
      <c r="J1098" s="34">
        <v>2.8137511307439653</v>
      </c>
      <c r="K1098" s="34">
        <v>3.3206240565243568</v>
      </c>
      <c r="L1098" s="34">
        <v>1.7486580887073992</v>
      </c>
      <c r="M1098" s="34">
        <v>0</v>
      </c>
      <c r="N1098" s="34">
        <v>0</v>
      </c>
      <c r="O1098" s="34">
        <v>1.6154300536764514</v>
      </c>
      <c r="P1098" s="34">
        <v>1.0602062305775997</v>
      </c>
      <c r="Q1098" s="34">
        <v>1.0153153384527143</v>
      </c>
      <c r="R1098" s="34">
        <v>4.4136825013626</v>
      </c>
      <c r="S1098" s="109">
        <v>0.74787833908336265</v>
      </c>
      <c r="T1098" s="109">
        <f>_xlfn.XLOOKUP(B1098,'[3]Nur des jours'!$B:$B,'[3]Nur des jours'!$U:$U,"")</f>
        <v>1.3734437110660238</v>
      </c>
      <c r="U1098" s="109">
        <v>0</v>
      </c>
      <c r="V1098" s="109" t="s">
        <v>5537</v>
      </c>
      <c r="W1098" s="109">
        <v>1.3734437110660238</v>
      </c>
      <c r="X1098" s="109">
        <v>0</v>
      </c>
      <c r="Y1098" s="109">
        <v>0.44202458101834002</v>
      </c>
      <c r="Z1098" s="109">
        <v>4.5811895569195826</v>
      </c>
      <c r="AA1098" s="109">
        <v>0</v>
      </c>
      <c r="AB1098" s="109">
        <v>0</v>
      </c>
      <c r="AC1098" s="109">
        <v>0</v>
      </c>
      <c r="AD1098" s="109">
        <v>0</v>
      </c>
      <c r="AE1098" s="109">
        <v>0</v>
      </c>
      <c r="AF1098" s="109">
        <v>0</v>
      </c>
      <c r="AG1098" s="57" t="str">
        <f>_xlfn.XLOOKUP(B1098,[3]CALCULATION!$B:$B,[3]CALCULATION!$M:$M,"")</f>
        <v>Insecurity</v>
      </c>
      <c r="AH1098" s="57"/>
      <c r="AI1098" s="56" t="str" cm="1">
        <f t="array" ref="AI1098">IFERROR(_xlfn.IFS(
AK1098="MPR ISSUE","PDH",
AK1098="BSS Hardware Issue","BSS",
AK1098="Sites strategiques, MLL, Pylone, etc.","ENVTECH",
AK1098="AKTIVCO DEFAUT GE &amp; POWER Cabinet","AKTIVCO",
AK1098="AKTIVCO Coupure ENEO &amp; Baisse de tension","AKTIVCO GRID ONLY",
AK1098="Coupure ENEO &amp; Baisse de tension","IHS GRID ONLY",
AK1098="Defaut GE &amp; POWER Cabinet","IHS",
AK1098="Sharing","Partners",
AK1098="Sites strategiques &amp; DataCenter","SST &amp; DC",
AK1098="Exclu","Exclu",
AK1098="SAT","SAT",
AK1098="SPARE-ISSUE","SPARE-ISSUE",
AK1098="Fiber CAmtel","TRANS_FO_CAMTEL",
AK1098="Fiber AOF","Fiber AOF",
AK1098="Projet OCM (HUAWEI)","TRAVAUX-HUAWEI",
AK1098="Projet OCM (NOKIA)","TRAVAUX-NOKIA",
AK1098="ACCESS-ISSUE","ACCESS-ISSUE",
AK1098="Projet OCM (ZTE, NOKIA, autres projets)","TRAVAUX OCM",
AK1098="No root CAuse","No root cause",
AK1098="ODU HS","PDH",
AK1098="IP &amp; VLAN","PDH",
AK1098="Warehouse HUAWEI","SPARE-ISSUE",
AK1098="SPARE-HS","SPARE-ISSUE",
AK1098="Power Telco","BSS",AK1098="no impacts","no impacts"
),"")</f>
        <v>No root cause</v>
      </c>
      <c r="AJ1098" s="56" t="str" cm="1">
        <f t="array" ref="AJ1098">IFERROR(_xlfn.IFS(
AK1098="MPR ISSUE","TX ISSUE",
AK1098="BSS Hardware Issue","RAN ISSUE",
AK1098="Sites strategiques, MLL, Pylone, etc.","ENVTECH",
AK1098="AKTIVCO DEFAUT GE &amp; POWER Cabinet","POWER ISSUE",
AK1098="AKTIVCO Coupure ENEO &amp; Baisse de tension","POWER ISSUE",
AK1098="Coupure ENEO &amp; Baisse de tension","POWER ISSUE",
AK1098="Defaut GE &amp; POWER Cabinet","POWER ISSUE",
AK1098="Sharing","POWER ISSUE",
AK1098="Sites strategiques &amp; DataCenter","POWER ISSUE",
AK1098="Exclu","Exclu",
AK1098="SAT","TX ISSUE",
AK1098="SPARE-ISSUE","SPARE-ISSUE",
AK1098="Fiber CAmtel","TX ISSUE",
AK1098="Fiber AOF","TX ISSUE",
AK1098="Projet OCM (HUAWEI)","TRAVAUX-HUAWEI",
AK1098="Projet OCM (NOKIA)","TRAVAUX -NOKIA",
AK1098="ACCESS-ISSUE","ACCESS-ISSUE",
AK1098="Projet OCM (ZTE, NOKIA, autres projets)","TRAVAUX OCM",
AK1098="No root CAuse","No root cause",
AK1098="ODU HS","TX ISSUE",
AK1098="IP &amp; VLAN","TX ISSUE",
AK1098="Warehouse HUAWEI","SPARE-ISSUE",
AK1098="SPARE-HS","SPARE-ISSUE",
AK1098="Power Telco","RAN ISSUE",AK1098="no impacts","no impacts"
),"")</f>
        <v>No root cause</v>
      </c>
      <c r="AK1098" s="81" t="s">
        <v>5620</v>
      </c>
      <c r="AL1098" s="56" t="str" cm="1">
        <f t="array" ref="AL1098">IFERROR(_xlfn.IFS(
AK1098="MPR ISSUE","ACTIVE",
AK1098="BSS Hardware Issue","ACTIVE",
AK1098="Sites strategiques, MLL, Pylone, etc.","PASSIVE",
AK1098="AKTIVCO DEFAUT GE &amp; POWER Cabinet","PASSIVE",
AK1098="AKTIVCO Coupure ENEO &amp; Baisse de tension","PASSIVE",
AK1098="Coupure ENEO &amp; Baisse de tension","PASSIVE",
AK1098="Defaut GE &amp; POWER Cabinet","PASSIVE",
AK1098="Sharing","PASSIVE",
AK1098="Sites strategiques &amp; DataCenter","PASSIVE",
AK1098="Exclu","Exclu",
AK1098="SAT","ACTIVE",
AK1098="SPARE-ISSUE","SPARE-ISSUE",
AK1098="Fiber CAmtel","ACTIVE",
AK1098="Fiber AOF","ACTIVE",
AK1098="Projet OCM (HUAWEI)","PLANNED WORKS",
AK1098="Projet OCM (NOKIA)","PLANNED WORKS",
AK1098="ACCESS-ISSUE","ACCESS-ISSUE",
AK1098="Projet OCM (ZTE, NOKIA, autres projets)","PLANNED WORKS",
AK1098="No root CAuse","No root cause",
AK1098="ODU HS","ACTIVE",
AK1098="IP &amp; VLAN","ACTIVE",
AK1098="Warehouse HUAWEI","SPARE-ISSUE",
AK1098="SPARE-HS","SPARE-ISSUE",
AK1098="Power Telco","ACTIVE", AK1098="no impacts","no impacts"
),"")</f>
        <v>No root cause</v>
      </c>
      <c r="AM1098" s="108" t="s">
        <v>5537</v>
      </c>
      <c r="AN1098" s="117" t="s">
        <v>5433</v>
      </c>
      <c r="AP1098" s="23" t="s">
        <v>5537</v>
      </c>
      <c r="AQ1098" s="23" t="s">
        <v>5537</v>
      </c>
      <c r="AR1098" s="7"/>
      <c r="AS1098" s="6"/>
      <c r="AT1098" s="7"/>
      <c r="AU1098" s="3" t="s">
        <v>5537</v>
      </c>
      <c r="AV1098" s="24" t="s">
        <v>5537</v>
      </c>
      <c r="AW1098" s="24" t="s">
        <v>5537</v>
      </c>
      <c r="AX1098" s="24" t="s">
        <v>5537</v>
      </c>
      <c r="AY1098" s="24" t="s">
        <v>5537</v>
      </c>
      <c r="AZ1098" s="24" t="s">
        <v>5537</v>
      </c>
      <c r="BA1098" s="24" t="s">
        <v>5537</v>
      </c>
      <c r="BB1098" s="24" t="s">
        <v>5537</v>
      </c>
      <c r="BC1098" s="24" t="s">
        <v>5537</v>
      </c>
      <c r="BD1098" s="24" t="s">
        <v>5537</v>
      </c>
      <c r="BE1098" s="24" t="s">
        <v>5537</v>
      </c>
      <c r="BF1098" s="24" t="s">
        <v>5537</v>
      </c>
      <c r="BG1098" s="24" t="s">
        <v>5537</v>
      </c>
      <c r="BH1098" s="24" t="s">
        <v>5537</v>
      </c>
      <c r="BI1098" s="9" t="s">
        <v>5537</v>
      </c>
      <c r="BJ1098" s="14"/>
      <c r="BK1098" s="14" t="s">
        <v>5537</v>
      </c>
      <c r="BL1098" s="14" t="str">
        <f>_xlfn.XLOOKUP(B1098,'[4]cell downs 18042026 17h'!$B:$B,'[4]cell downs 18042026 17h'!$B:$B,"")</f>
        <v/>
      </c>
      <c r="BM1098" s="14" t="str">
        <f>_xlfn.XLOOKUP(B1098,'[5]Cells Huawei 19042026 15h'!$B:$B,'[5]Cells Huawei 19042026 15h'!$B:$B,"")</f>
        <v/>
      </c>
      <c r="BN1098" s="9" t="str">
        <f>_xlfn.XLOOKUP(B1098,'[6]cells down 19042026 9H40'!$B:$B,'[6]cells down 19042026 9H40'!$B:$B,"")</f>
        <v/>
      </c>
      <c r="BO1098" s="9" t="s">
        <v>5433</v>
      </c>
      <c r="BP1098" s="9" t="s">
        <v>594</v>
      </c>
    </row>
    <row r="1099" spans="1:68" s="9" customFormat="1" x14ac:dyDescent="0.35">
      <c r="A1099" s="1" t="s">
        <v>4244</v>
      </c>
      <c r="B1099" s="8" t="s">
        <v>4245</v>
      </c>
      <c r="C1099" s="3" t="str">
        <f>_xlfn.XLOOKUP(B1099,'[1]daily break down'!$D:$D,'[1]daily break down'!$E:$E,"")</f>
        <v>ADAMAOUA</v>
      </c>
      <c r="D1099" s="1"/>
      <c r="E1099" s="1"/>
      <c r="F1099" s="3" t="s">
        <v>90</v>
      </c>
      <c r="G1099" s="1" t="s">
        <v>4246</v>
      </c>
      <c r="H1099" s="39" t="str">
        <f>_xlfn.XLOOKUP(B1099,[2]CALCULATION!$B:$B,[2]CALCULATION!$H:$H,"")</f>
        <v>HUAWEI</v>
      </c>
      <c r="I1099" s="34">
        <v>0</v>
      </c>
      <c r="J1099" s="34">
        <v>0</v>
      </c>
      <c r="K1099" s="34">
        <v>0</v>
      </c>
      <c r="L1099" s="34">
        <v>0</v>
      </c>
      <c r="M1099" s="34">
        <v>0</v>
      </c>
      <c r="N1099" s="34">
        <v>0</v>
      </c>
      <c r="O1099" s="34">
        <v>0</v>
      </c>
      <c r="P1099" s="34">
        <v>0</v>
      </c>
      <c r="Q1099" s="34">
        <v>0</v>
      </c>
      <c r="R1099" s="34">
        <v>0</v>
      </c>
      <c r="S1099" s="109">
        <v>0</v>
      </c>
      <c r="T1099" s="109">
        <f>_xlfn.XLOOKUP(B1099,'[3]Nur des jours'!$B:$B,'[3]Nur des jours'!$U:$U,"")</f>
        <v>0</v>
      </c>
      <c r="U1099" s="109">
        <v>0</v>
      </c>
      <c r="V1099" s="109">
        <v>0</v>
      </c>
      <c r="W1099" s="109">
        <v>0</v>
      </c>
      <c r="X1099" s="109">
        <v>6.2137412857807335E-2</v>
      </c>
      <c r="Y1099" s="109">
        <v>0.4348905496913818</v>
      </c>
      <c r="Z1099" s="109">
        <v>0</v>
      </c>
      <c r="AA1099" s="109">
        <v>0</v>
      </c>
      <c r="AB1099" s="109">
        <v>0</v>
      </c>
      <c r="AC1099" s="109">
        <v>0</v>
      </c>
      <c r="AD1099" s="109">
        <v>0</v>
      </c>
      <c r="AE1099" s="109">
        <v>0</v>
      </c>
      <c r="AF1099" s="109">
        <v>0</v>
      </c>
      <c r="AG1099" s="57" t="str">
        <f>_xlfn.XLOOKUP(B1099,[3]CALCULATION!$B:$B,[3]CALCULATION!$M:$M,"")</f>
        <v>Operationnel</v>
      </c>
      <c r="AH1099" s="57"/>
      <c r="AI1099" s="56" t="str" cm="1">
        <f t="array" ref="AI1099">IFERROR(_xlfn.IFS(
AK1099="MPR ISSUE","PDH",
AK1099="BSS Hardware Issue","BSS",
AK1099="Sites strategiques, MLL, Pylone, etc.","ENVTECH",
AK1099="AKTIVCO DEFAUT GE &amp; POWER Cabinet","AKTIVCO",
AK1099="AKTIVCO Coupure ENEO &amp; Baisse de tension","AKTIVCO GRID ONLY",
AK1099="Coupure ENEO &amp; Baisse de tension","IHS GRID ONLY",
AK1099="Defaut GE &amp; POWER Cabinet","IHS",
AK1099="Sharing","Partners",
AK1099="Sites strategiques &amp; DataCenter","SST &amp; DC",
AK1099="Exclu","Exclu",
AK1099="SAT","SAT",
AK1099="SPARE-ISSUE","SPARE-ISSUE",
AK1099="Fiber CAmtel","TRANS_FO_CAMTEL",
AK1099="Fiber AOF","Fiber AOF",
AK1099="Projet OCM (HUAWEI)","TRAVAUX-HUAWEI",
AK1099="Projet OCM (NOKIA)","TRAVAUX-NOKIA",
AK1099="ACCESS-ISSUE","ACCESS-ISSUE",
AK1099="Projet OCM (ZTE, NOKIA, autres projets)","TRAVAUX OCM",
AK1099="No root CAuse","No root cause",
AK1099="ODU HS","PDH",
AK1099="IP &amp; VLAN","PDH",
AK1099="Warehouse HUAWEI","SPARE-ISSUE",
AK1099="SPARE-HS","SPARE-ISSUE",
AK1099="Power Telco","BSS",AK1099="no impacts","no impacts"
),"")</f>
        <v>No root cause</v>
      </c>
      <c r="AJ1099" s="56" t="str" cm="1">
        <f t="array" ref="AJ1099">IFERROR(_xlfn.IFS(
AK1099="MPR ISSUE","TX ISSUE",
AK1099="BSS Hardware Issue","RAN ISSUE",
AK1099="Sites strategiques, MLL, Pylone, etc.","ENVTECH",
AK1099="AKTIVCO DEFAUT GE &amp; POWER Cabinet","POWER ISSUE",
AK1099="AKTIVCO Coupure ENEO &amp; Baisse de tension","POWER ISSUE",
AK1099="Coupure ENEO &amp; Baisse de tension","POWER ISSUE",
AK1099="Defaut GE &amp; POWER Cabinet","POWER ISSUE",
AK1099="Sharing","POWER ISSUE",
AK1099="Sites strategiques &amp; DataCenter","POWER ISSUE",
AK1099="Exclu","Exclu",
AK1099="SAT","TX ISSUE",
AK1099="SPARE-ISSUE","SPARE-ISSUE",
AK1099="Fiber CAmtel","TX ISSUE",
AK1099="Fiber AOF","TX ISSUE",
AK1099="Projet OCM (HUAWEI)","TRAVAUX-HUAWEI",
AK1099="Projet OCM (NOKIA)","TRAVAUX -NOKIA",
AK1099="ACCESS-ISSUE","ACCESS-ISSUE",
AK1099="Projet OCM (ZTE, NOKIA, autres projets)","TRAVAUX OCM",
AK1099="No root CAuse","No root cause",
AK1099="ODU HS","TX ISSUE",
AK1099="IP &amp; VLAN","TX ISSUE",
AK1099="Warehouse HUAWEI","SPARE-ISSUE",
AK1099="SPARE-HS","SPARE-ISSUE",
AK1099="Power Telco","RAN ISSUE",AK1099="no impacts","no impacts"
),"")</f>
        <v>No root cause</v>
      </c>
      <c r="AK1099" s="81" t="s">
        <v>5620</v>
      </c>
      <c r="AL1099" s="56" t="str" cm="1">
        <f t="array" ref="AL1099">IFERROR(_xlfn.IFS(
AK1099="MPR ISSUE","ACTIVE",
AK1099="BSS Hardware Issue","ACTIVE",
AK1099="Sites strategiques, MLL, Pylone, etc.","PASSIVE",
AK1099="AKTIVCO DEFAUT GE &amp; POWER Cabinet","PASSIVE",
AK1099="AKTIVCO Coupure ENEO &amp; Baisse de tension","PASSIVE",
AK1099="Coupure ENEO &amp; Baisse de tension","PASSIVE",
AK1099="Defaut GE &amp; POWER Cabinet","PASSIVE",
AK1099="Sharing","PASSIVE",
AK1099="Sites strategiques &amp; DataCenter","PASSIVE",
AK1099="Exclu","Exclu",
AK1099="SAT","ACTIVE",
AK1099="SPARE-ISSUE","SPARE-ISSUE",
AK1099="Fiber CAmtel","ACTIVE",
AK1099="Fiber AOF","ACTIVE",
AK1099="Projet OCM (HUAWEI)","PLANNED WORKS",
AK1099="Projet OCM (NOKIA)","PLANNED WORKS",
AK1099="ACCESS-ISSUE","ACCESS-ISSUE",
AK1099="Projet OCM (ZTE, NOKIA, autres projets)","PLANNED WORKS",
AK1099="No root CAuse","No root cause",
AK1099="ODU HS","ACTIVE",
AK1099="IP &amp; VLAN","ACTIVE",
AK1099="Warehouse HUAWEI","SPARE-ISSUE",
AK1099="SPARE-HS","SPARE-ISSUE",
AK1099="Power Telco","ACTIVE", AK1099="no impacts","no impacts"
),"")</f>
        <v>No root cause</v>
      </c>
      <c r="AM1099" s="108" t="s">
        <v>5537</v>
      </c>
      <c r="AN1099" s="117" t="s">
        <v>4245</v>
      </c>
      <c r="AP1099" s="23" t="s">
        <v>5537</v>
      </c>
      <c r="AQ1099" s="23" t="s">
        <v>5537</v>
      </c>
      <c r="AR1099" s="7"/>
      <c r="AS1099" s="6"/>
      <c r="AT1099" s="7"/>
      <c r="AU1099" s="3" t="s">
        <v>5537</v>
      </c>
      <c r="AV1099" s="24" t="s">
        <v>5537</v>
      </c>
      <c r="AW1099" s="24" t="s">
        <v>5537</v>
      </c>
      <c r="AX1099" s="24" t="s">
        <v>5537</v>
      </c>
      <c r="AY1099" s="24" t="s">
        <v>5537</v>
      </c>
      <c r="AZ1099" s="24" t="s">
        <v>5537</v>
      </c>
      <c r="BA1099" s="24" t="s">
        <v>5537</v>
      </c>
      <c r="BB1099" s="24" t="s">
        <v>5537</v>
      </c>
      <c r="BC1099" s="24" t="s">
        <v>5537</v>
      </c>
      <c r="BD1099" s="24" t="s">
        <v>5537</v>
      </c>
      <c r="BE1099" s="24" t="s">
        <v>5537</v>
      </c>
      <c r="BF1099" s="24" t="s">
        <v>5537</v>
      </c>
      <c r="BG1099" s="24" t="s">
        <v>5537</v>
      </c>
      <c r="BH1099" s="24" t="s">
        <v>5537</v>
      </c>
      <c r="BI1099" s="9" t="s">
        <v>5537</v>
      </c>
      <c r="BJ1099" s="14"/>
      <c r="BK1099" s="14" t="s">
        <v>5537</v>
      </c>
      <c r="BL1099" s="14" t="str">
        <f>_xlfn.XLOOKUP(B1099,'[4]cell downs 18042026 17h'!$B:$B,'[4]cell downs 18042026 17h'!$B:$B,"")</f>
        <v/>
      </c>
      <c r="BM1099" s="14" t="str">
        <f>_xlfn.XLOOKUP(B1099,'[5]Cells Huawei 19042026 15h'!$B:$B,'[5]Cells Huawei 19042026 15h'!$B:$B,"")</f>
        <v/>
      </c>
      <c r="BN1099" s="9" t="str">
        <f>_xlfn.XLOOKUP(B1099,'[6]cells down 19042026 9H40'!$B:$B,'[6]cells down 19042026 9H40'!$B:$B,"")</f>
        <v/>
      </c>
      <c r="BO1099" s="9" t="s">
        <v>5537</v>
      </c>
      <c r="BP1099" s="9" t="s">
        <v>12</v>
      </c>
    </row>
    <row r="1100" spans="1:68" s="9" customFormat="1" x14ac:dyDescent="0.35">
      <c r="A1100" s="1" t="s">
        <v>1718</v>
      </c>
      <c r="B1100" s="1" t="s">
        <v>1719</v>
      </c>
      <c r="C1100" s="3" t="str">
        <f>_xlfn.XLOOKUP(B1100,'[1]daily break down'!$D:$D,'[1]daily break down'!$E:$E,"")</f>
        <v>Douala</v>
      </c>
      <c r="D1100" s="1" t="s">
        <v>21</v>
      </c>
      <c r="E1100" s="1" t="s">
        <v>30</v>
      </c>
      <c r="F1100" s="3" t="s">
        <v>31</v>
      </c>
      <c r="G1100" s="1" t="s">
        <v>32</v>
      </c>
      <c r="H1100" s="41" t="str">
        <f>_xlfn.XLOOKUP(B1100,[2]CALCULATION!$B:$B,[2]CALCULATION!$H:$H,"")</f>
        <v>ZTE</v>
      </c>
      <c r="I1100" s="34">
        <v>0</v>
      </c>
      <c r="J1100" s="34">
        <v>4.2418593568528085</v>
      </c>
      <c r="K1100" s="34">
        <v>0</v>
      </c>
      <c r="L1100" s="34">
        <v>0</v>
      </c>
      <c r="M1100" s="34">
        <v>0.38760975707196477</v>
      </c>
      <c r="N1100" s="34">
        <v>13.383603285078749</v>
      </c>
      <c r="O1100" s="34">
        <v>0.6445775654690068</v>
      </c>
      <c r="P1100" s="34">
        <v>0</v>
      </c>
      <c r="Q1100" s="34">
        <v>0</v>
      </c>
      <c r="R1100" s="34">
        <v>0</v>
      </c>
      <c r="S1100" s="109">
        <v>0</v>
      </c>
      <c r="T1100" s="109">
        <f>_xlfn.XLOOKUP(B1100,'[3]Nur des jours'!$B:$B,'[3]Nur des jours'!$U:$U,"")</f>
        <v>0.40478493749161687</v>
      </c>
      <c r="U1100" s="109">
        <v>1.0109635793432701</v>
      </c>
      <c r="V1100" s="109">
        <v>0</v>
      </c>
      <c r="W1100" s="109">
        <v>0.40478493749161687</v>
      </c>
      <c r="X1100" s="109">
        <v>0.60410977276683531</v>
      </c>
      <c r="Y1100" s="109">
        <v>0.43260765966675518</v>
      </c>
      <c r="Z1100" s="109">
        <v>0</v>
      </c>
      <c r="AA1100" s="109">
        <v>0</v>
      </c>
      <c r="AB1100" s="109">
        <v>0</v>
      </c>
      <c r="AC1100" s="109">
        <v>0</v>
      </c>
      <c r="AD1100" s="109">
        <v>0</v>
      </c>
      <c r="AE1100" s="109">
        <v>0</v>
      </c>
      <c r="AF1100" s="109">
        <v>0</v>
      </c>
      <c r="AG1100" s="57" t="str">
        <f>_xlfn.XLOOKUP(B1100,[3]CALCULATION!$B:$B,[3]CALCULATION!$M:$M,"")</f>
        <v>Operationnel</v>
      </c>
      <c r="AH1100" s="57"/>
      <c r="AI1100" s="56" t="str" cm="1">
        <f t="array" ref="AI1100">IFERROR(_xlfn.IFS(
AK1100="MPR ISSUE","PDH",
AK1100="BSS Hardware Issue","BSS",
AK1100="Sites strategiques, MLL, Pylone, etc.","ENVTECH",
AK1100="AKTIVCO DEFAUT GE &amp; POWER Cabinet","AKTIVCO",
AK1100="AKTIVCO Coupure ENEO &amp; Baisse de tension","AKTIVCO GRID ONLY",
AK1100="Coupure ENEO &amp; Baisse de tension","IHS GRID ONLY",
AK1100="Defaut GE &amp; POWER Cabinet","IHS",
AK1100="Sharing","Partners",
AK1100="Sites strategiques &amp; DataCenter","SST &amp; DC",
AK1100="Exclu","Exclu",
AK1100="SAT","SAT",
AK1100="SPARE-ISSUE","SPARE-ISSUE",
AK1100="Fiber CAmtel","TRANS_FO_CAMTEL",
AK1100="Fiber AOF","Fiber AOF",
AK1100="Projet OCM (HUAWEI)","TRAVAUX-HUAWEI",
AK1100="Projet OCM (NOKIA)","TRAVAUX-NOKIA",
AK1100="ACCESS-ISSUE","ACCESS-ISSUE",
AK1100="Projet OCM (ZTE, NOKIA, autres projets)","TRAVAUX OCM",
AK1100="No root CAuse","No root cause",
AK1100="ODU HS","PDH",
AK1100="IP &amp; VLAN","PDH",
AK1100="Warehouse HUAWEI","SPARE-ISSUE",
AK1100="SPARE-HS","SPARE-ISSUE",
AK1100="Power Telco","BSS",AK1100="no impacts","no impacts"
),"")</f>
        <v>No root cause</v>
      </c>
      <c r="AJ1100" s="56" t="str" cm="1">
        <f t="array" ref="AJ1100">IFERROR(_xlfn.IFS(
AK1100="MPR ISSUE","TX ISSUE",
AK1100="BSS Hardware Issue","RAN ISSUE",
AK1100="Sites strategiques, MLL, Pylone, etc.","ENVTECH",
AK1100="AKTIVCO DEFAUT GE &amp; POWER Cabinet","POWER ISSUE",
AK1100="AKTIVCO Coupure ENEO &amp; Baisse de tension","POWER ISSUE",
AK1100="Coupure ENEO &amp; Baisse de tension","POWER ISSUE",
AK1100="Defaut GE &amp; POWER Cabinet","POWER ISSUE",
AK1100="Sharing","POWER ISSUE",
AK1100="Sites strategiques &amp; DataCenter","POWER ISSUE",
AK1100="Exclu","Exclu",
AK1100="SAT","TX ISSUE",
AK1100="SPARE-ISSUE","SPARE-ISSUE",
AK1100="Fiber CAmtel","TX ISSUE",
AK1100="Fiber AOF","TX ISSUE",
AK1100="Projet OCM (HUAWEI)","TRAVAUX-HUAWEI",
AK1100="Projet OCM (NOKIA)","TRAVAUX -NOKIA",
AK1100="ACCESS-ISSUE","ACCESS-ISSUE",
AK1100="Projet OCM (ZTE, NOKIA, autres projets)","TRAVAUX OCM",
AK1100="No root CAuse","No root cause",
AK1100="ODU HS","TX ISSUE",
AK1100="IP &amp; VLAN","TX ISSUE",
AK1100="Warehouse HUAWEI","SPARE-ISSUE",
AK1100="SPARE-HS","SPARE-ISSUE",
AK1100="Power Telco","RAN ISSUE",AK1100="no impacts","no impacts"
),"")</f>
        <v>No root cause</v>
      </c>
      <c r="AK1100" s="81" t="s">
        <v>5620</v>
      </c>
      <c r="AL1100" s="56" t="str" cm="1">
        <f t="array" ref="AL1100">IFERROR(_xlfn.IFS(
AK1100="MPR ISSUE","ACTIVE",
AK1100="BSS Hardware Issue","ACTIVE",
AK1100="Sites strategiques, MLL, Pylone, etc.","PASSIVE",
AK1100="AKTIVCO DEFAUT GE &amp; POWER Cabinet","PASSIVE",
AK1100="AKTIVCO Coupure ENEO &amp; Baisse de tension","PASSIVE",
AK1100="Coupure ENEO &amp; Baisse de tension","PASSIVE",
AK1100="Defaut GE &amp; POWER Cabinet","PASSIVE",
AK1100="Sharing","PASSIVE",
AK1100="Sites strategiques &amp; DataCenter","PASSIVE",
AK1100="Exclu","Exclu",
AK1100="SAT","ACTIVE",
AK1100="SPARE-ISSUE","SPARE-ISSUE",
AK1100="Fiber CAmtel","ACTIVE",
AK1100="Fiber AOF","ACTIVE",
AK1100="Projet OCM (HUAWEI)","PLANNED WORKS",
AK1100="Projet OCM (NOKIA)","PLANNED WORKS",
AK1100="ACCESS-ISSUE","ACCESS-ISSUE",
AK1100="Projet OCM (ZTE, NOKIA, autres projets)","PLANNED WORKS",
AK1100="No root CAuse","No root cause",
AK1100="ODU HS","ACTIVE",
AK1100="IP &amp; VLAN","ACTIVE",
AK1100="Warehouse HUAWEI","SPARE-ISSUE",
AK1100="SPARE-HS","SPARE-ISSUE",
AK1100="Power Telco","ACTIVE", AK1100="no impacts","no impacts"
),"")</f>
        <v>No root cause</v>
      </c>
      <c r="AM1100" s="108" t="s">
        <v>5537</v>
      </c>
      <c r="AN1100" s="117" t="s">
        <v>1719</v>
      </c>
      <c r="AP1100" s="23" t="s">
        <v>5537</v>
      </c>
      <c r="AQ1100" s="23" t="s">
        <v>5537</v>
      </c>
      <c r="AR1100" s="7"/>
      <c r="AS1100" s="6"/>
      <c r="AT1100" s="7"/>
      <c r="AU1100" s="3" t="s">
        <v>5537</v>
      </c>
      <c r="AV1100" s="24" t="s">
        <v>5537</v>
      </c>
      <c r="AW1100" s="24" t="s">
        <v>5537</v>
      </c>
      <c r="AX1100" s="24" t="s">
        <v>5537</v>
      </c>
      <c r="AY1100" s="24" t="s">
        <v>5537</v>
      </c>
      <c r="AZ1100" s="24" t="s">
        <v>5537</v>
      </c>
      <c r="BA1100" s="24" t="s">
        <v>5537</v>
      </c>
      <c r="BB1100" s="24" t="s">
        <v>5537</v>
      </c>
      <c r="BC1100" s="24" t="s">
        <v>5537</v>
      </c>
      <c r="BD1100" s="24" t="s">
        <v>5537</v>
      </c>
      <c r="BE1100" s="24" t="s">
        <v>5537</v>
      </c>
      <c r="BF1100" s="24" t="s">
        <v>5537</v>
      </c>
      <c r="BG1100" s="24" t="s">
        <v>5537</v>
      </c>
      <c r="BH1100" s="24" t="s">
        <v>5537</v>
      </c>
      <c r="BI1100" s="9" t="s">
        <v>5537</v>
      </c>
      <c r="BJ1100" s="14"/>
      <c r="BK1100" s="14" t="s">
        <v>5537</v>
      </c>
      <c r="BL1100" s="14" t="str">
        <f>_xlfn.XLOOKUP(B1100,'[4]cell downs 18042026 17h'!$B:$B,'[4]cell downs 18042026 17h'!$B:$B,"")</f>
        <v/>
      </c>
      <c r="BM1100" s="14" t="str">
        <f>_xlfn.XLOOKUP(B1100,'[5]Cells Huawei 19042026 15h'!$B:$B,'[5]Cells Huawei 19042026 15h'!$B:$B,"")</f>
        <v/>
      </c>
      <c r="BN1100" s="9" t="str">
        <f>_xlfn.XLOOKUP(B1100,'[6]cells down 19042026 9H40'!$B:$B,'[6]cells down 19042026 9H40'!$B:$B,"")</f>
        <v/>
      </c>
      <c r="BO1100" s="9" t="s">
        <v>5537</v>
      </c>
      <c r="BP1100" s="9" t="s">
        <v>12</v>
      </c>
    </row>
    <row r="1101" spans="1:68" s="9" customFormat="1" x14ac:dyDescent="0.35">
      <c r="A1101" s="1" t="s">
        <v>2368</v>
      </c>
      <c r="B1101" s="8" t="s">
        <v>2369</v>
      </c>
      <c r="C1101" s="3" t="str">
        <f>_xlfn.XLOOKUP(B1101,'[1]daily break down'!$D:$D,'[1]daily break down'!$E:$E,"")</f>
        <v>Ngaoundere</v>
      </c>
      <c r="D1101" s="1" t="s">
        <v>11</v>
      </c>
      <c r="E1101" s="1" t="s">
        <v>12</v>
      </c>
      <c r="F1101" s="3" t="s">
        <v>90</v>
      </c>
      <c r="G1101" s="1" t="s">
        <v>91</v>
      </c>
      <c r="H1101" s="39" t="str">
        <f>_xlfn.XLOOKUP(B1101,[2]CALCULATION!$B:$B,[2]CALCULATION!$H:$H,"")</f>
        <v>Huawei</v>
      </c>
      <c r="I1101" s="34">
        <v>1.7971695017307163</v>
      </c>
      <c r="J1101" s="34">
        <v>0.8496631310407412</v>
      </c>
      <c r="K1101" s="34">
        <v>0</v>
      </c>
      <c r="L1101" s="34">
        <v>0</v>
      </c>
      <c r="M1101" s="34">
        <v>0</v>
      </c>
      <c r="N1101" s="34">
        <v>0</v>
      </c>
      <c r="O1101" s="34">
        <v>0.46317698390277162</v>
      </c>
      <c r="P1101" s="34">
        <v>0</v>
      </c>
      <c r="Q1101" s="34">
        <v>0.22133332191888319</v>
      </c>
      <c r="R1101" s="34">
        <v>0.67705524308498344</v>
      </c>
      <c r="S1101" s="109">
        <v>0.98651168697011982</v>
      </c>
      <c r="T1101" s="109">
        <f>_xlfn.XLOOKUP(B1101,'[3]Nur des jours'!$B:$B,'[3]Nur des jours'!$U:$U,"")</f>
        <v>0</v>
      </c>
      <c r="U1101" s="109">
        <v>0.50589199647293492</v>
      </c>
      <c r="V1101" s="109">
        <v>0</v>
      </c>
      <c r="W1101" s="109">
        <v>0</v>
      </c>
      <c r="X1101" s="109">
        <v>0</v>
      </c>
      <c r="Y1101" s="109">
        <v>0.39394120987464076</v>
      </c>
      <c r="Z1101" s="109">
        <v>6.5633088208016943E-2</v>
      </c>
      <c r="AA1101" s="109">
        <v>0</v>
      </c>
      <c r="AB1101" s="109">
        <v>0</v>
      </c>
      <c r="AC1101" s="109">
        <v>0</v>
      </c>
      <c r="AD1101" s="109">
        <v>0</v>
      </c>
      <c r="AE1101" s="109">
        <v>0</v>
      </c>
      <c r="AF1101" s="109">
        <v>0</v>
      </c>
      <c r="AG1101" s="57" t="str">
        <f>_xlfn.XLOOKUP(B1101,[3]CALCULATION!$B:$B,[3]CALCULATION!$M:$M,"")</f>
        <v>Operationnel</v>
      </c>
      <c r="AH1101" s="57"/>
      <c r="AI1101" s="56" t="str" cm="1">
        <f t="array" ref="AI1101">IFERROR(_xlfn.IFS(
AK1101="MPR ISSUE","PDH",
AK1101="BSS Hardware Issue","BSS",
AK1101="Sites strategiques, MLL, Pylone, etc.","ENVTECH",
AK1101="AKTIVCO DEFAUT GE &amp; POWER Cabinet","AKTIVCO",
AK1101="AKTIVCO Coupure ENEO &amp; Baisse de tension","AKTIVCO GRID ONLY",
AK1101="Coupure ENEO &amp; Baisse de tension","IHS GRID ONLY",
AK1101="Defaut GE &amp; POWER Cabinet","IHS",
AK1101="Sharing","Partners",
AK1101="Sites strategiques &amp; DataCenter","SST &amp; DC",
AK1101="Exclu","Exclu",
AK1101="SAT","SAT",
AK1101="SPARE-ISSUE","SPARE-ISSUE",
AK1101="Fiber CAmtel","TRANS_FO_CAMTEL",
AK1101="Fiber AOF","Fiber AOF",
AK1101="Projet OCM (HUAWEI)","TRAVAUX-HUAWEI",
AK1101="Projet OCM (NOKIA)","TRAVAUX-NOKIA",
AK1101="ACCESS-ISSUE","ACCESS-ISSUE",
AK1101="Projet OCM (ZTE, NOKIA, autres projets)","TRAVAUX OCM",
AK1101="No root CAuse","No root cause",
AK1101="ODU HS","PDH",
AK1101="IP &amp; VLAN","PDH",
AK1101="Warehouse HUAWEI","SPARE-ISSUE",
AK1101="SPARE-HS","SPARE-ISSUE",
AK1101="Power Telco","BSS",AK1101="no impacts","no impacts"
),"")</f>
        <v>No root cause</v>
      </c>
      <c r="AJ1101" s="56" t="str" cm="1">
        <f t="array" ref="AJ1101">IFERROR(_xlfn.IFS(
AK1101="MPR ISSUE","TX ISSUE",
AK1101="BSS Hardware Issue","RAN ISSUE",
AK1101="Sites strategiques, MLL, Pylone, etc.","ENVTECH",
AK1101="AKTIVCO DEFAUT GE &amp; POWER Cabinet","POWER ISSUE",
AK1101="AKTIVCO Coupure ENEO &amp; Baisse de tension","POWER ISSUE",
AK1101="Coupure ENEO &amp; Baisse de tension","POWER ISSUE",
AK1101="Defaut GE &amp; POWER Cabinet","POWER ISSUE",
AK1101="Sharing","POWER ISSUE",
AK1101="Sites strategiques &amp; DataCenter","POWER ISSUE",
AK1101="Exclu","Exclu",
AK1101="SAT","TX ISSUE",
AK1101="SPARE-ISSUE","SPARE-ISSUE",
AK1101="Fiber CAmtel","TX ISSUE",
AK1101="Fiber AOF","TX ISSUE",
AK1101="Projet OCM (HUAWEI)","TRAVAUX-HUAWEI",
AK1101="Projet OCM (NOKIA)","TRAVAUX -NOKIA",
AK1101="ACCESS-ISSUE","ACCESS-ISSUE",
AK1101="Projet OCM (ZTE, NOKIA, autres projets)","TRAVAUX OCM",
AK1101="No root CAuse","No root cause",
AK1101="ODU HS","TX ISSUE",
AK1101="IP &amp; VLAN","TX ISSUE",
AK1101="Warehouse HUAWEI","SPARE-ISSUE",
AK1101="SPARE-HS","SPARE-ISSUE",
AK1101="Power Telco","RAN ISSUE",AK1101="no impacts","no impacts"
),"")</f>
        <v>No root cause</v>
      </c>
      <c r="AK1101" s="81" t="s">
        <v>5620</v>
      </c>
      <c r="AL1101" s="56" t="str" cm="1">
        <f t="array" ref="AL1101">IFERROR(_xlfn.IFS(
AK1101="MPR ISSUE","ACTIVE",
AK1101="BSS Hardware Issue","ACTIVE",
AK1101="Sites strategiques, MLL, Pylone, etc.","PASSIVE",
AK1101="AKTIVCO DEFAUT GE &amp; POWER Cabinet","PASSIVE",
AK1101="AKTIVCO Coupure ENEO &amp; Baisse de tension","PASSIVE",
AK1101="Coupure ENEO &amp; Baisse de tension","PASSIVE",
AK1101="Defaut GE &amp; POWER Cabinet","PASSIVE",
AK1101="Sharing","PASSIVE",
AK1101="Sites strategiques &amp; DataCenter","PASSIVE",
AK1101="Exclu","Exclu",
AK1101="SAT","ACTIVE",
AK1101="SPARE-ISSUE","SPARE-ISSUE",
AK1101="Fiber CAmtel","ACTIVE",
AK1101="Fiber AOF","ACTIVE",
AK1101="Projet OCM (HUAWEI)","PLANNED WORKS",
AK1101="Projet OCM (NOKIA)","PLANNED WORKS",
AK1101="ACCESS-ISSUE","ACCESS-ISSUE",
AK1101="Projet OCM (ZTE, NOKIA, autres projets)","PLANNED WORKS",
AK1101="No root CAuse","No root cause",
AK1101="ODU HS","ACTIVE",
AK1101="IP &amp; VLAN","ACTIVE",
AK1101="Warehouse HUAWEI","SPARE-ISSUE",
AK1101="SPARE-HS","SPARE-ISSUE",
AK1101="Power Telco","ACTIVE", AK1101="no impacts","no impacts"
),"")</f>
        <v>No root cause</v>
      </c>
      <c r="AM1101" s="108" t="s">
        <v>5537</v>
      </c>
      <c r="AN1101" s="117" t="s">
        <v>2369</v>
      </c>
      <c r="AP1101" s="23" t="s">
        <v>5537</v>
      </c>
      <c r="AQ1101" s="23" t="s">
        <v>5537</v>
      </c>
      <c r="AR1101" s="7"/>
      <c r="AS1101" s="6"/>
      <c r="AT1101" s="7"/>
      <c r="AU1101" s="3" t="s">
        <v>5537</v>
      </c>
      <c r="AV1101" s="24" t="s">
        <v>5537</v>
      </c>
      <c r="AW1101" s="24" t="s">
        <v>5537</v>
      </c>
      <c r="AX1101" s="24" t="s">
        <v>5537</v>
      </c>
      <c r="AY1101" s="24" t="s">
        <v>5537</v>
      </c>
      <c r="AZ1101" s="24" t="s">
        <v>5537</v>
      </c>
      <c r="BA1101" s="24" t="s">
        <v>5537</v>
      </c>
      <c r="BB1101" s="24" t="s">
        <v>5537</v>
      </c>
      <c r="BC1101" s="24" t="s">
        <v>5537</v>
      </c>
      <c r="BD1101" s="24" t="s">
        <v>5537</v>
      </c>
      <c r="BE1101" s="24" t="s">
        <v>5537</v>
      </c>
      <c r="BF1101" s="24" t="s">
        <v>5537</v>
      </c>
      <c r="BG1101" s="24" t="s">
        <v>5537</v>
      </c>
      <c r="BH1101" s="24" t="s">
        <v>5537</v>
      </c>
      <c r="BI1101" s="9" t="s">
        <v>5537</v>
      </c>
      <c r="BJ1101" s="14"/>
      <c r="BK1101" s="14" t="s">
        <v>5537</v>
      </c>
      <c r="BL1101" s="14" t="str">
        <f>_xlfn.XLOOKUP(B1101,'[4]cell downs 18042026 17h'!$B:$B,'[4]cell downs 18042026 17h'!$B:$B,"")</f>
        <v/>
      </c>
      <c r="BM1101" s="14" t="str">
        <f>_xlfn.XLOOKUP(B1101,'[5]Cells Huawei 19042026 15h'!$B:$B,'[5]Cells Huawei 19042026 15h'!$B:$B,"")</f>
        <v/>
      </c>
      <c r="BN1101" s="9" t="str">
        <f>_xlfn.XLOOKUP(B1101,'[6]cells down 19042026 9H40'!$B:$B,'[6]cells down 19042026 9H40'!$B:$B,"")</f>
        <v/>
      </c>
      <c r="BO1101" s="9" t="s">
        <v>2369</v>
      </c>
      <c r="BP1101" s="9" t="s">
        <v>5537</v>
      </c>
    </row>
    <row r="1102" spans="1:68" s="9" customFormat="1" x14ac:dyDescent="0.35">
      <c r="A1102" s="1" t="s">
        <v>4817</v>
      </c>
      <c r="B1102" s="8" t="s">
        <v>4818</v>
      </c>
      <c r="C1102" s="3" t="str">
        <f>_xlfn.XLOOKUP(B1102,'[1]daily break down'!$D:$D,'[1]daily break down'!$E:$E,"")</f>
        <v>SUD-OUEST</v>
      </c>
      <c r="D1102" s="1" t="s">
        <v>11</v>
      </c>
      <c r="E1102" s="1" t="s">
        <v>12</v>
      </c>
      <c r="F1102" s="3" t="s">
        <v>13</v>
      </c>
      <c r="G1102" s="1" t="s">
        <v>63</v>
      </c>
      <c r="H1102" s="39" t="str">
        <f>_xlfn.XLOOKUP(B1102,[2]CALCULATION!$B:$B,[2]CALCULATION!$H:$H,"")</f>
        <v>HUAWEI</v>
      </c>
      <c r="I1102" s="34">
        <v>0</v>
      </c>
      <c r="J1102" s="34">
        <v>0</v>
      </c>
      <c r="K1102" s="34">
        <v>0</v>
      </c>
      <c r="L1102" s="34">
        <v>0</v>
      </c>
      <c r="M1102" s="34">
        <v>0</v>
      </c>
      <c r="N1102" s="34">
        <v>0</v>
      </c>
      <c r="O1102" s="34">
        <v>0</v>
      </c>
      <c r="P1102" s="34">
        <v>0</v>
      </c>
      <c r="Q1102" s="34">
        <v>0</v>
      </c>
      <c r="R1102" s="34">
        <v>0</v>
      </c>
      <c r="S1102" s="109">
        <v>0</v>
      </c>
      <c r="T1102" s="109">
        <f>_xlfn.XLOOKUP(B1102,'[3]Nur des jours'!$B:$B,'[3]Nur des jours'!$U:$U,"")</f>
        <v>0</v>
      </c>
      <c r="U1102" s="109">
        <v>0</v>
      </c>
      <c r="V1102" s="109">
        <v>0</v>
      </c>
      <c r="W1102" s="109">
        <v>0</v>
      </c>
      <c r="X1102" s="109">
        <v>0</v>
      </c>
      <c r="Y1102" s="109">
        <v>0.33690462941560873</v>
      </c>
      <c r="Z1102" s="109">
        <v>0</v>
      </c>
      <c r="AA1102" s="109">
        <v>0</v>
      </c>
      <c r="AB1102" s="109">
        <v>0</v>
      </c>
      <c r="AC1102" s="109">
        <v>0</v>
      </c>
      <c r="AD1102" s="109">
        <v>0</v>
      </c>
      <c r="AE1102" s="109">
        <v>0</v>
      </c>
      <c r="AF1102" s="109">
        <v>0</v>
      </c>
      <c r="AG1102" s="57" t="str">
        <f>_xlfn.XLOOKUP(B1102,[3]CALCULATION!$B:$B,[3]CALCULATION!$M:$M,"")</f>
        <v>Operationnel</v>
      </c>
      <c r="AH1102" s="57"/>
      <c r="AI1102" s="56" t="str" cm="1">
        <f t="array" ref="AI1102">IFERROR(_xlfn.IFS(
AK1102="MPR ISSUE","PDH",
AK1102="BSS Hardware Issue","BSS",
AK1102="Sites strategiques, MLL, Pylone, etc.","ENVTECH",
AK1102="AKTIVCO DEFAUT GE &amp; POWER Cabinet","AKTIVCO",
AK1102="AKTIVCO Coupure ENEO &amp; Baisse de tension","AKTIVCO GRID ONLY",
AK1102="Coupure ENEO &amp; Baisse de tension","IHS GRID ONLY",
AK1102="Defaut GE &amp; POWER Cabinet","IHS",
AK1102="Sharing","Partners",
AK1102="Sites strategiques &amp; DataCenter","SST &amp; DC",
AK1102="Exclu","Exclu",
AK1102="SAT","SAT",
AK1102="SPARE-ISSUE","SPARE-ISSUE",
AK1102="Fiber CAmtel","TRANS_FO_CAMTEL",
AK1102="Fiber AOF","Fiber AOF",
AK1102="Projet OCM (HUAWEI)","TRAVAUX-HUAWEI",
AK1102="Projet OCM (NOKIA)","TRAVAUX-NOKIA",
AK1102="ACCESS-ISSUE","ACCESS-ISSUE",
AK1102="Projet OCM (ZTE, NOKIA, autres projets)","TRAVAUX OCM",
AK1102="No root CAuse","No root cause",
AK1102="ODU HS","PDH",
AK1102="IP &amp; VLAN","PDH",
AK1102="Warehouse HUAWEI","SPARE-ISSUE",
AK1102="SPARE-HS","SPARE-ISSUE",
AK1102="Power Telco","BSS",AK1102="no impacts","no impacts"
),"")</f>
        <v>No root cause</v>
      </c>
      <c r="AJ1102" s="56" t="str" cm="1">
        <f t="array" ref="AJ1102">IFERROR(_xlfn.IFS(
AK1102="MPR ISSUE","TX ISSUE",
AK1102="BSS Hardware Issue","RAN ISSUE",
AK1102="Sites strategiques, MLL, Pylone, etc.","ENVTECH",
AK1102="AKTIVCO DEFAUT GE &amp; POWER Cabinet","POWER ISSUE",
AK1102="AKTIVCO Coupure ENEO &amp; Baisse de tension","POWER ISSUE",
AK1102="Coupure ENEO &amp; Baisse de tension","POWER ISSUE",
AK1102="Defaut GE &amp; POWER Cabinet","POWER ISSUE",
AK1102="Sharing","POWER ISSUE",
AK1102="Sites strategiques &amp; DataCenter","POWER ISSUE",
AK1102="Exclu","Exclu",
AK1102="SAT","TX ISSUE",
AK1102="SPARE-ISSUE","SPARE-ISSUE",
AK1102="Fiber CAmtel","TX ISSUE",
AK1102="Fiber AOF","TX ISSUE",
AK1102="Projet OCM (HUAWEI)","TRAVAUX-HUAWEI",
AK1102="Projet OCM (NOKIA)","TRAVAUX -NOKIA",
AK1102="ACCESS-ISSUE","ACCESS-ISSUE",
AK1102="Projet OCM (ZTE, NOKIA, autres projets)","TRAVAUX OCM",
AK1102="No root CAuse","No root cause",
AK1102="ODU HS","TX ISSUE",
AK1102="IP &amp; VLAN","TX ISSUE",
AK1102="Warehouse HUAWEI","SPARE-ISSUE",
AK1102="SPARE-HS","SPARE-ISSUE",
AK1102="Power Telco","RAN ISSUE",AK1102="no impacts","no impacts"
),"")</f>
        <v>No root cause</v>
      </c>
      <c r="AK1102" s="81" t="s">
        <v>5620</v>
      </c>
      <c r="AL1102" s="56" t="str" cm="1">
        <f t="array" ref="AL1102">IFERROR(_xlfn.IFS(
AK1102="MPR ISSUE","ACTIVE",
AK1102="BSS Hardware Issue","ACTIVE",
AK1102="Sites strategiques, MLL, Pylone, etc.","PASSIVE",
AK1102="AKTIVCO DEFAUT GE &amp; POWER Cabinet","PASSIVE",
AK1102="AKTIVCO Coupure ENEO &amp; Baisse de tension","PASSIVE",
AK1102="Coupure ENEO &amp; Baisse de tension","PASSIVE",
AK1102="Defaut GE &amp; POWER Cabinet","PASSIVE",
AK1102="Sharing","PASSIVE",
AK1102="Sites strategiques &amp; DataCenter","PASSIVE",
AK1102="Exclu","Exclu",
AK1102="SAT","ACTIVE",
AK1102="SPARE-ISSUE","SPARE-ISSUE",
AK1102="Fiber CAmtel","ACTIVE",
AK1102="Fiber AOF","ACTIVE",
AK1102="Projet OCM (HUAWEI)","PLANNED WORKS",
AK1102="Projet OCM (NOKIA)","PLANNED WORKS",
AK1102="ACCESS-ISSUE","ACCESS-ISSUE",
AK1102="Projet OCM (ZTE, NOKIA, autres projets)","PLANNED WORKS",
AK1102="No root CAuse","No root cause",
AK1102="ODU HS","ACTIVE",
AK1102="IP &amp; VLAN","ACTIVE",
AK1102="Warehouse HUAWEI","SPARE-ISSUE",
AK1102="SPARE-HS","SPARE-ISSUE",
AK1102="Power Telco","ACTIVE", AK1102="no impacts","no impacts"
),"")</f>
        <v>No root cause</v>
      </c>
      <c r="AM1102" s="108" t="s">
        <v>5537</v>
      </c>
      <c r="AN1102" s="117" t="s">
        <v>4818</v>
      </c>
      <c r="AP1102" s="23" t="s">
        <v>5537</v>
      </c>
      <c r="AQ1102" s="23" t="s">
        <v>5537</v>
      </c>
      <c r="AR1102" s="7"/>
      <c r="AS1102" s="6"/>
      <c r="AT1102" s="7"/>
      <c r="AU1102" s="3" t="s">
        <v>5537</v>
      </c>
      <c r="AV1102" s="24" t="s">
        <v>5537</v>
      </c>
      <c r="AW1102" s="24" t="s">
        <v>5537</v>
      </c>
      <c r="AX1102" s="24" t="s">
        <v>5537</v>
      </c>
      <c r="AY1102" s="24" t="s">
        <v>5537</v>
      </c>
      <c r="AZ1102" s="24" t="s">
        <v>5537</v>
      </c>
      <c r="BA1102" s="24" t="s">
        <v>5537</v>
      </c>
      <c r="BB1102" s="24" t="s">
        <v>5537</v>
      </c>
      <c r="BC1102" s="24" t="s">
        <v>5537</v>
      </c>
      <c r="BD1102" s="24" t="s">
        <v>5537</v>
      </c>
      <c r="BE1102" s="24" t="s">
        <v>5537</v>
      </c>
      <c r="BF1102" s="24" t="s">
        <v>5537</v>
      </c>
      <c r="BG1102" s="24" t="s">
        <v>5537</v>
      </c>
      <c r="BH1102" s="24" t="s">
        <v>5537</v>
      </c>
      <c r="BI1102" s="9" t="s">
        <v>5537</v>
      </c>
      <c r="BJ1102" s="14"/>
      <c r="BK1102" s="14" t="s">
        <v>5537</v>
      </c>
      <c r="BL1102" s="14" t="str">
        <f>_xlfn.XLOOKUP(B1102,'[4]cell downs 18042026 17h'!$B:$B,'[4]cell downs 18042026 17h'!$B:$B,"")</f>
        <v/>
      </c>
      <c r="BM1102" s="14" t="str">
        <f>_xlfn.XLOOKUP(B1102,'[5]Cells Huawei 19042026 15h'!$B:$B,'[5]Cells Huawei 19042026 15h'!$B:$B,"")</f>
        <v/>
      </c>
      <c r="BN1102" s="9" t="str">
        <f>_xlfn.XLOOKUP(B1102,'[6]cells down 19042026 9H40'!$B:$B,'[6]cells down 19042026 9H40'!$B:$B,"")</f>
        <v/>
      </c>
      <c r="BO1102" s="9" t="s">
        <v>4818</v>
      </c>
      <c r="BP1102" s="9" t="s">
        <v>12</v>
      </c>
    </row>
    <row r="1103" spans="1:68" s="9" customFormat="1" x14ac:dyDescent="0.35">
      <c r="A1103" s="1" t="s">
        <v>1198</v>
      </c>
      <c r="B1103" s="8" t="s">
        <v>1199</v>
      </c>
      <c r="C1103" s="3" t="str">
        <f>_xlfn.XLOOKUP(B1103,'[1]daily break down'!$D:$D,'[1]daily break down'!$E:$E,"")</f>
        <v>SUD-OUEST</v>
      </c>
      <c r="D1103" s="1" t="s">
        <v>11</v>
      </c>
      <c r="E1103" s="1" t="s">
        <v>12</v>
      </c>
      <c r="F1103" s="3" t="s">
        <v>13</v>
      </c>
      <c r="G1103" s="1" t="s">
        <v>1198</v>
      </c>
      <c r="H1103" s="40" t="str">
        <f>_xlfn.XLOOKUP(B1103,[2]CALCULATION!$B:$B,[2]CALCULATION!$H:$H,"")</f>
        <v>NOKIA</v>
      </c>
      <c r="I1103" s="34">
        <v>0</v>
      </c>
      <c r="J1103" s="34">
        <v>0.65853529892792617</v>
      </c>
      <c r="K1103" s="34">
        <v>0</v>
      </c>
      <c r="L1103" s="34">
        <v>0</v>
      </c>
      <c r="M1103" s="34">
        <v>0.34235795956480369</v>
      </c>
      <c r="N1103" s="34">
        <v>6.8388598076999124E-2</v>
      </c>
      <c r="O1103" s="34">
        <v>0.16227141690168898</v>
      </c>
      <c r="P1103" s="34">
        <v>0.17326807194652988</v>
      </c>
      <c r="Q1103" s="34">
        <v>3.5283456170889974E-2</v>
      </c>
      <c r="R1103" s="34">
        <v>0</v>
      </c>
      <c r="S1103" s="109">
        <v>0</v>
      </c>
      <c r="T1103" s="109">
        <f>_xlfn.XLOOKUP(B1103,'[3]Nur des jours'!$B:$B,'[3]Nur des jours'!$U:$U,"")</f>
        <v>4.2981290289441922</v>
      </c>
      <c r="U1103" s="109">
        <v>3.2000428650187351</v>
      </c>
      <c r="V1103" s="109">
        <v>2.7929554294258812</v>
      </c>
      <c r="W1103" s="109">
        <v>4.2981290289441914</v>
      </c>
      <c r="X1103" s="109">
        <v>1.0861562695294168E-2</v>
      </c>
      <c r="Y1103" s="109">
        <v>0.33642308230103907</v>
      </c>
      <c r="Z1103" s="109">
        <v>0</v>
      </c>
      <c r="AA1103" s="109">
        <v>0</v>
      </c>
      <c r="AB1103" s="109">
        <v>0</v>
      </c>
      <c r="AC1103" s="109">
        <v>0</v>
      </c>
      <c r="AD1103" s="109">
        <v>0</v>
      </c>
      <c r="AE1103" s="109">
        <v>0</v>
      </c>
      <c r="AF1103" s="109">
        <v>0</v>
      </c>
      <c r="AG1103" s="57" t="str">
        <f>_xlfn.XLOOKUP(B1103,[3]CALCULATION!$B:$B,[3]CALCULATION!$M:$M,"")</f>
        <v>Insecurity</v>
      </c>
      <c r="AH1103" s="57"/>
      <c r="AI1103" s="56" t="str" cm="1">
        <f t="array" ref="AI1103">IFERROR(_xlfn.IFS(
AK1103="MPR ISSUE","PDH",
AK1103="BSS Hardware Issue","BSS",
AK1103="Sites strategiques, MLL, Pylone, etc.","ENVTECH",
AK1103="AKTIVCO DEFAUT GE &amp; POWER Cabinet","AKTIVCO",
AK1103="AKTIVCO Coupure ENEO &amp; Baisse de tension","AKTIVCO GRID ONLY",
AK1103="Coupure ENEO &amp; Baisse de tension","IHS GRID ONLY",
AK1103="Defaut GE &amp; POWER Cabinet","IHS",
AK1103="Sharing","Partners",
AK1103="Sites strategiques &amp; DataCenter","SST &amp; DC",
AK1103="Exclu","Exclu",
AK1103="SAT","SAT",
AK1103="SPARE-ISSUE","SPARE-ISSUE",
AK1103="Fiber CAmtel","TRANS_FO_CAMTEL",
AK1103="Fiber AOF","Fiber AOF",
AK1103="Projet OCM (HUAWEI)","TRAVAUX-HUAWEI",
AK1103="Projet OCM (NOKIA)","TRAVAUX-NOKIA",
AK1103="ACCESS-ISSUE","ACCESS-ISSUE",
AK1103="Projet OCM (ZTE, NOKIA, autres projets)","TRAVAUX OCM",
AK1103="No root CAuse","No root cause",
AK1103="ODU HS","PDH",
AK1103="IP &amp; VLAN","PDH",
AK1103="Warehouse HUAWEI","SPARE-ISSUE",
AK1103="SPARE-HS","SPARE-ISSUE",
AK1103="Power Telco","BSS",AK1103="no impacts","no impacts"
),"")</f>
        <v>No root cause</v>
      </c>
      <c r="AJ1103" s="56" t="str" cm="1">
        <f t="array" ref="AJ1103">IFERROR(_xlfn.IFS(
AK1103="MPR ISSUE","TX ISSUE",
AK1103="BSS Hardware Issue","RAN ISSUE",
AK1103="Sites strategiques, MLL, Pylone, etc.","ENVTECH",
AK1103="AKTIVCO DEFAUT GE &amp; POWER Cabinet","POWER ISSUE",
AK1103="AKTIVCO Coupure ENEO &amp; Baisse de tension","POWER ISSUE",
AK1103="Coupure ENEO &amp; Baisse de tension","POWER ISSUE",
AK1103="Defaut GE &amp; POWER Cabinet","POWER ISSUE",
AK1103="Sharing","POWER ISSUE",
AK1103="Sites strategiques &amp; DataCenter","POWER ISSUE",
AK1103="Exclu","Exclu",
AK1103="SAT","TX ISSUE",
AK1103="SPARE-ISSUE","SPARE-ISSUE",
AK1103="Fiber CAmtel","TX ISSUE",
AK1103="Fiber AOF","TX ISSUE",
AK1103="Projet OCM (HUAWEI)","TRAVAUX-HUAWEI",
AK1103="Projet OCM (NOKIA)","TRAVAUX -NOKIA",
AK1103="ACCESS-ISSUE","ACCESS-ISSUE",
AK1103="Projet OCM (ZTE, NOKIA, autres projets)","TRAVAUX OCM",
AK1103="No root CAuse","No root cause",
AK1103="ODU HS","TX ISSUE",
AK1103="IP &amp; VLAN","TX ISSUE",
AK1103="Warehouse HUAWEI","SPARE-ISSUE",
AK1103="SPARE-HS","SPARE-ISSUE",
AK1103="Power Telco","RAN ISSUE",AK1103="no impacts","no impacts"
),"")</f>
        <v>No root cause</v>
      </c>
      <c r="AK1103" s="81" t="s">
        <v>5620</v>
      </c>
      <c r="AL1103" s="56" t="str" cm="1">
        <f t="array" ref="AL1103">IFERROR(_xlfn.IFS(
AK1103="MPR ISSUE","ACTIVE",
AK1103="BSS Hardware Issue","ACTIVE",
AK1103="Sites strategiques, MLL, Pylone, etc.","PASSIVE",
AK1103="AKTIVCO DEFAUT GE &amp; POWER Cabinet","PASSIVE",
AK1103="AKTIVCO Coupure ENEO &amp; Baisse de tension","PASSIVE",
AK1103="Coupure ENEO &amp; Baisse de tension","PASSIVE",
AK1103="Defaut GE &amp; POWER Cabinet","PASSIVE",
AK1103="Sharing","PASSIVE",
AK1103="Sites strategiques &amp; DataCenter","PASSIVE",
AK1103="Exclu","Exclu",
AK1103="SAT","ACTIVE",
AK1103="SPARE-ISSUE","SPARE-ISSUE",
AK1103="Fiber CAmtel","ACTIVE",
AK1103="Fiber AOF","ACTIVE",
AK1103="Projet OCM (HUAWEI)","PLANNED WORKS",
AK1103="Projet OCM (NOKIA)","PLANNED WORKS",
AK1103="ACCESS-ISSUE","ACCESS-ISSUE",
AK1103="Projet OCM (ZTE, NOKIA, autres projets)","PLANNED WORKS",
AK1103="No root CAuse","No root cause",
AK1103="ODU HS","ACTIVE",
AK1103="IP &amp; VLAN","ACTIVE",
AK1103="Warehouse HUAWEI","SPARE-ISSUE",
AK1103="SPARE-HS","SPARE-ISSUE",
AK1103="Power Telco","ACTIVE", AK1103="no impacts","no impacts"
),"")</f>
        <v>No root cause</v>
      </c>
      <c r="AM1103" s="108" t="s">
        <v>5537</v>
      </c>
      <c r="AN1103" s="117" t="s">
        <v>1199</v>
      </c>
      <c r="AP1103" s="23" t="s">
        <v>5537</v>
      </c>
      <c r="AQ1103" s="23" t="s">
        <v>5537</v>
      </c>
      <c r="AR1103" s="7"/>
      <c r="AS1103" s="6"/>
      <c r="AT1103" s="7"/>
      <c r="AU1103" s="3" t="s">
        <v>5537</v>
      </c>
      <c r="AV1103" s="24" t="s">
        <v>5537</v>
      </c>
      <c r="AW1103" s="24" t="s">
        <v>5537</v>
      </c>
      <c r="AX1103" s="24" t="s">
        <v>5537</v>
      </c>
      <c r="AY1103" s="24" t="s">
        <v>5537</v>
      </c>
      <c r="AZ1103" s="24" t="s">
        <v>5537</v>
      </c>
      <c r="BA1103" s="24" t="s">
        <v>5537</v>
      </c>
      <c r="BB1103" s="24" t="s">
        <v>5537</v>
      </c>
      <c r="BC1103" s="24" t="s">
        <v>5537</v>
      </c>
      <c r="BD1103" s="24" t="s">
        <v>5537</v>
      </c>
      <c r="BE1103" s="24" t="s">
        <v>5537</v>
      </c>
      <c r="BF1103" s="24" t="s">
        <v>5537</v>
      </c>
      <c r="BG1103" s="24" t="s">
        <v>5537</v>
      </c>
      <c r="BH1103" s="24" t="s">
        <v>5537</v>
      </c>
      <c r="BI1103" s="9" t="s">
        <v>5537</v>
      </c>
      <c r="BJ1103" s="14"/>
      <c r="BK1103" s="14" t="s">
        <v>5537</v>
      </c>
      <c r="BL1103" s="14" t="str">
        <f>_xlfn.XLOOKUP(B1103,'[4]cell downs 18042026 17h'!$B:$B,'[4]cell downs 18042026 17h'!$B:$B,"")</f>
        <v/>
      </c>
      <c r="BM1103" s="14" t="str">
        <f>_xlfn.XLOOKUP(B1103,'[5]Cells Huawei 19042026 15h'!$B:$B,'[5]Cells Huawei 19042026 15h'!$B:$B,"")</f>
        <v/>
      </c>
      <c r="BN1103" s="9" t="str">
        <f>_xlfn.XLOOKUP(B1103,'[6]cells down 19042026 9H40'!$B:$B,'[6]cells down 19042026 9H40'!$B:$B,"")</f>
        <v/>
      </c>
      <c r="BO1103" s="9" t="s">
        <v>1199</v>
      </c>
      <c r="BP1103" s="9" t="s">
        <v>12</v>
      </c>
    </row>
    <row r="1104" spans="1:68" s="9" customFormat="1" x14ac:dyDescent="0.35">
      <c r="A1104" s="1" t="s">
        <v>4247</v>
      </c>
      <c r="B1104" s="8" t="s">
        <v>4248</v>
      </c>
      <c r="C1104" s="3" t="str">
        <f>_xlfn.XLOOKUP(B1104,'[1]daily break down'!$D:$D,'[1]daily break down'!$E:$E,"")</f>
        <v>NORD-OUEST</v>
      </c>
      <c r="D1104" s="1" t="s">
        <v>11</v>
      </c>
      <c r="E1104" s="1" t="s">
        <v>12</v>
      </c>
      <c r="F1104" s="3" t="s">
        <v>51</v>
      </c>
      <c r="G1104" s="1" t="s">
        <v>3129</v>
      </c>
      <c r="H1104" s="39" t="str">
        <f>_xlfn.XLOOKUP(B1104,[2]CALCULATION!$B:$B,[2]CALCULATION!$H:$H,"")</f>
        <v>HUAWEI</v>
      </c>
      <c r="I1104" s="34">
        <v>0</v>
      </c>
      <c r="J1104" s="34">
        <v>0</v>
      </c>
      <c r="K1104" s="34">
        <v>0</v>
      </c>
      <c r="L1104" s="34">
        <v>0</v>
      </c>
      <c r="M1104" s="34">
        <v>0</v>
      </c>
      <c r="N1104" s="34">
        <v>0</v>
      </c>
      <c r="O1104" s="34">
        <v>0</v>
      </c>
      <c r="P1104" s="34">
        <v>0</v>
      </c>
      <c r="Q1104" s="34">
        <v>0</v>
      </c>
      <c r="R1104" s="34">
        <v>0</v>
      </c>
      <c r="S1104" s="109">
        <v>0</v>
      </c>
      <c r="T1104" s="109">
        <f>_xlfn.XLOOKUP(B1104,'[3]Nur des jours'!$B:$B,'[3]Nur des jours'!$U:$U,"")</f>
        <v>0</v>
      </c>
      <c r="U1104" s="109">
        <v>0</v>
      </c>
      <c r="V1104" s="109">
        <v>0</v>
      </c>
      <c r="W1104" s="109">
        <v>0</v>
      </c>
      <c r="X1104" s="109">
        <v>0</v>
      </c>
      <c r="Y1104" s="109">
        <v>0.32750554314234098</v>
      </c>
      <c r="Z1104" s="109">
        <v>0</v>
      </c>
      <c r="AA1104" s="109">
        <v>0</v>
      </c>
      <c r="AB1104" s="109">
        <v>0</v>
      </c>
      <c r="AC1104" s="109">
        <v>0</v>
      </c>
      <c r="AD1104" s="109">
        <v>0</v>
      </c>
      <c r="AE1104" s="109">
        <v>0</v>
      </c>
      <c r="AF1104" s="109">
        <v>0</v>
      </c>
      <c r="AG1104" s="57" t="str">
        <f>_xlfn.XLOOKUP(B1104,[3]CALCULATION!$B:$B,[3]CALCULATION!$M:$M,"")</f>
        <v>Insecurity</v>
      </c>
      <c r="AH1104" s="57"/>
      <c r="AI1104" s="56" t="str" cm="1">
        <f t="array" ref="AI1104">IFERROR(_xlfn.IFS(
AK1104="MPR ISSUE","PDH",
AK1104="BSS Hardware Issue","BSS",
AK1104="Sites strategiques, MLL, Pylone, etc.","ENVTECH",
AK1104="AKTIVCO DEFAUT GE &amp; POWER Cabinet","AKTIVCO",
AK1104="AKTIVCO Coupure ENEO &amp; Baisse de tension","AKTIVCO GRID ONLY",
AK1104="Coupure ENEO &amp; Baisse de tension","IHS GRID ONLY",
AK1104="Defaut GE &amp; POWER Cabinet","IHS",
AK1104="Sharing","Partners",
AK1104="Sites strategiques &amp; DataCenter","SST &amp; DC",
AK1104="Exclu","Exclu",
AK1104="SAT","SAT",
AK1104="SPARE-ISSUE","SPARE-ISSUE",
AK1104="Fiber CAmtel","TRANS_FO_CAMTEL",
AK1104="Fiber AOF","Fiber AOF",
AK1104="Projet OCM (HUAWEI)","TRAVAUX-HUAWEI",
AK1104="Projet OCM (NOKIA)","TRAVAUX-NOKIA",
AK1104="ACCESS-ISSUE","ACCESS-ISSUE",
AK1104="Projet OCM (ZTE, NOKIA, autres projets)","TRAVAUX OCM",
AK1104="No root CAuse","No root cause",
AK1104="ODU HS","PDH",
AK1104="IP &amp; VLAN","PDH",
AK1104="Warehouse HUAWEI","SPARE-ISSUE",
AK1104="SPARE-HS","SPARE-ISSUE",
AK1104="Power Telco","BSS",AK1104="no impacts","no impacts"
),"")</f>
        <v>IHS</v>
      </c>
      <c r="AJ1104" s="56" t="str" cm="1">
        <f t="array" ref="AJ1104">IFERROR(_xlfn.IFS(
AK1104="MPR ISSUE","TX ISSUE",
AK1104="BSS Hardware Issue","RAN ISSUE",
AK1104="Sites strategiques, MLL, Pylone, etc.","ENVTECH",
AK1104="AKTIVCO DEFAUT GE &amp; POWER Cabinet","POWER ISSUE",
AK1104="AKTIVCO Coupure ENEO &amp; Baisse de tension","POWER ISSUE",
AK1104="Coupure ENEO &amp; Baisse de tension","POWER ISSUE",
AK1104="Defaut GE &amp; POWER Cabinet","POWER ISSUE",
AK1104="Sharing","POWER ISSUE",
AK1104="Sites strategiques &amp; DataCenter","POWER ISSUE",
AK1104="Exclu","Exclu",
AK1104="SAT","TX ISSUE",
AK1104="SPARE-ISSUE","SPARE-ISSUE",
AK1104="Fiber CAmtel","TX ISSUE",
AK1104="Fiber AOF","TX ISSUE",
AK1104="Projet OCM (HUAWEI)","TRAVAUX-HUAWEI",
AK1104="Projet OCM (NOKIA)","TRAVAUX -NOKIA",
AK1104="ACCESS-ISSUE","ACCESS-ISSUE",
AK1104="Projet OCM (ZTE, NOKIA, autres projets)","TRAVAUX OCM",
AK1104="No root CAuse","No root cause",
AK1104="ODU HS","TX ISSUE",
AK1104="IP &amp; VLAN","TX ISSUE",
AK1104="Warehouse HUAWEI","SPARE-ISSUE",
AK1104="SPARE-HS","SPARE-ISSUE",
AK1104="Power Telco","RAN ISSUE",AK1104="no impacts","no impacts"
),"")</f>
        <v>POWER ISSUE</v>
      </c>
      <c r="AK1104" s="81" t="s">
        <v>5330</v>
      </c>
      <c r="AL1104" s="56" t="str" cm="1">
        <f t="array" ref="AL1104">IFERROR(_xlfn.IFS(
AK1104="MPR ISSUE","ACTIVE",
AK1104="BSS Hardware Issue","ACTIVE",
AK1104="Sites strategiques, MLL, Pylone, etc.","PASSIVE",
AK1104="AKTIVCO DEFAUT GE &amp; POWER Cabinet","PASSIVE",
AK1104="AKTIVCO Coupure ENEO &amp; Baisse de tension","PASSIVE",
AK1104="Coupure ENEO &amp; Baisse de tension","PASSIVE",
AK1104="Defaut GE &amp; POWER Cabinet","PASSIVE",
AK1104="Sharing","PASSIVE",
AK1104="Sites strategiques &amp; DataCenter","PASSIVE",
AK1104="Exclu","Exclu",
AK1104="SAT","ACTIVE",
AK1104="SPARE-ISSUE","SPARE-ISSUE",
AK1104="Fiber CAmtel","ACTIVE",
AK1104="Fiber AOF","ACTIVE",
AK1104="Projet OCM (HUAWEI)","PLANNED WORKS",
AK1104="Projet OCM (NOKIA)","PLANNED WORKS",
AK1104="ACCESS-ISSUE","ACCESS-ISSUE",
AK1104="Projet OCM (ZTE, NOKIA, autres projets)","PLANNED WORKS",
AK1104="No root CAuse","No root cause",
AK1104="ODU HS","ACTIVE",
AK1104="IP &amp; VLAN","ACTIVE",
AK1104="Warehouse HUAWEI","SPARE-ISSUE",
AK1104="SPARE-HS","SPARE-ISSUE",
AK1104="Power Telco","ACTIVE", AK1104="no impacts","no impacts"
),"")</f>
        <v>PASSIVE</v>
      </c>
      <c r="AM1104" s="108" t="s">
        <v>5998</v>
      </c>
      <c r="AN1104" s="117" t="s">
        <v>4248</v>
      </c>
      <c r="AP1104" s="23" t="s">
        <v>5537</v>
      </c>
      <c r="AQ1104" s="23" t="s">
        <v>5537</v>
      </c>
      <c r="AR1104" s="7"/>
      <c r="AS1104" s="6"/>
      <c r="AT1104" s="7"/>
      <c r="AU1104" s="3" t="s">
        <v>5998</v>
      </c>
      <c r="AV1104" s="24" t="s">
        <v>5537</v>
      </c>
      <c r="AW1104" s="24" t="s">
        <v>5537</v>
      </c>
      <c r="AX1104" s="24" t="s">
        <v>5537</v>
      </c>
      <c r="AY1104" s="24" t="s">
        <v>5537</v>
      </c>
      <c r="AZ1104" s="24" t="s">
        <v>5537</v>
      </c>
      <c r="BA1104" s="24" t="s">
        <v>5537</v>
      </c>
      <c r="BB1104" s="24" t="s">
        <v>5537</v>
      </c>
      <c r="BC1104" s="24" t="s">
        <v>5537</v>
      </c>
      <c r="BD1104" s="24" t="s">
        <v>5537</v>
      </c>
      <c r="BE1104" s="24" t="s">
        <v>5537</v>
      </c>
      <c r="BF1104" s="24" t="s">
        <v>5537</v>
      </c>
      <c r="BG1104" s="24" t="s">
        <v>5537</v>
      </c>
      <c r="BH1104" s="24" t="s">
        <v>5537</v>
      </c>
      <c r="BI1104" s="9" t="s">
        <v>5537</v>
      </c>
      <c r="BJ1104" s="14"/>
      <c r="BK1104" s="14" t="s">
        <v>5537</v>
      </c>
      <c r="BL1104" s="14" t="str">
        <f>_xlfn.XLOOKUP(B1104,'[4]cell downs 18042026 17h'!$B:$B,'[4]cell downs 18042026 17h'!$B:$B,"")</f>
        <v/>
      </c>
      <c r="BM1104" s="14" t="str">
        <f>_xlfn.XLOOKUP(B1104,'[5]Cells Huawei 19042026 15h'!$B:$B,'[5]Cells Huawei 19042026 15h'!$B:$B,"")</f>
        <v/>
      </c>
      <c r="BN1104" s="9" t="str">
        <f>_xlfn.XLOOKUP(B1104,'[6]cells down 19042026 9H40'!$B:$B,'[6]cells down 19042026 9H40'!$B:$B,"")</f>
        <v/>
      </c>
      <c r="BO1104" s="9" t="s">
        <v>4248</v>
      </c>
      <c r="BP1104" s="9" t="s">
        <v>5537</v>
      </c>
    </row>
    <row r="1105" spans="1:68" s="9" customFormat="1" x14ac:dyDescent="0.35">
      <c r="A1105" s="1" t="s">
        <v>41</v>
      </c>
      <c r="B1105" s="8" t="s">
        <v>42</v>
      </c>
      <c r="C1105" s="3" t="str">
        <f>_xlfn.XLOOKUP(B1105,'[1]daily break down'!$D:$D,'[1]daily break down'!$E:$E,"")</f>
        <v>Douala</v>
      </c>
      <c r="D1105" s="1" t="s">
        <v>18</v>
      </c>
      <c r="E1105" s="1" t="s">
        <v>18</v>
      </c>
      <c r="F1105" s="3" t="s">
        <v>31</v>
      </c>
      <c r="G1105" s="1" t="s">
        <v>32</v>
      </c>
      <c r="H1105" s="41" t="str">
        <f>_xlfn.XLOOKUP(B1105,[2]CALCULATION!$B:$B,[2]CALCULATION!$H:$H,"")</f>
        <v>ZTE</v>
      </c>
      <c r="I1105" s="34">
        <v>0</v>
      </c>
      <c r="J1105" s="34">
        <v>1.410201807478177</v>
      </c>
      <c r="K1105" s="34">
        <v>17.281281300562448</v>
      </c>
      <c r="L1105" s="34">
        <v>20.459795453053793</v>
      </c>
      <c r="M1105" s="34">
        <v>1.661444555735333</v>
      </c>
      <c r="N1105" s="34">
        <v>0.47432390785114492</v>
      </c>
      <c r="O1105" s="34">
        <v>6.9556805437844037E-4</v>
      </c>
      <c r="P1105" s="34">
        <v>0</v>
      </c>
      <c r="Q1105" s="34">
        <v>0.46677966972288631</v>
      </c>
      <c r="R1105" s="34">
        <v>1.0614546860598175</v>
      </c>
      <c r="S1105" s="109">
        <v>7.8795376006254775E-2</v>
      </c>
      <c r="T1105" s="109">
        <f>_xlfn.XLOOKUP(B1105,'[3]Nur des jours'!$B:$B,'[3]Nur des jours'!$U:$U,"")</f>
        <v>0</v>
      </c>
      <c r="U1105" s="109">
        <v>0.27276968778625249</v>
      </c>
      <c r="V1105" s="109">
        <v>0</v>
      </c>
      <c r="W1105" s="109">
        <v>0</v>
      </c>
      <c r="X1105" s="109">
        <v>6.4954820179606365</v>
      </c>
      <c r="Y1105" s="109">
        <v>0.32559718976237989</v>
      </c>
      <c r="Z1105" s="109">
        <v>0</v>
      </c>
      <c r="AA1105" s="109">
        <v>0</v>
      </c>
      <c r="AB1105" s="109">
        <v>0</v>
      </c>
      <c r="AC1105" s="109">
        <v>0</v>
      </c>
      <c r="AD1105" s="109">
        <v>0</v>
      </c>
      <c r="AE1105" s="109">
        <v>0</v>
      </c>
      <c r="AF1105" s="109">
        <v>0</v>
      </c>
      <c r="AG1105" s="57" t="str">
        <f>_xlfn.XLOOKUP(B1105,[3]CALCULATION!$B:$B,[3]CALCULATION!$M:$M,"")</f>
        <v>Operationnel</v>
      </c>
      <c r="AH1105" s="57"/>
      <c r="AI1105" s="56" t="str" cm="1">
        <f t="array" ref="AI1105">IFERROR(_xlfn.IFS(
AK1105="MPR ISSUE","PDH",
AK1105="BSS Hardware Issue","BSS",
AK1105="Sites strategiques, MLL, Pylone, etc.","ENVTECH",
AK1105="AKTIVCO DEFAUT GE &amp; POWER Cabinet","AKTIVCO",
AK1105="AKTIVCO Coupure ENEO &amp; Baisse de tension","AKTIVCO GRID ONLY",
AK1105="Coupure ENEO &amp; Baisse de tension","IHS GRID ONLY",
AK1105="Defaut GE &amp; POWER Cabinet","IHS",
AK1105="Sharing","Partners",
AK1105="Sites strategiques &amp; DataCenter","SST &amp; DC",
AK1105="Exclu","Exclu",
AK1105="SAT","SAT",
AK1105="SPARE-ISSUE","SPARE-ISSUE",
AK1105="Fiber CAmtel","TRANS_FO_CAMTEL",
AK1105="Fiber AOF","Fiber AOF",
AK1105="Projet OCM (HUAWEI)","TRAVAUX-HUAWEI",
AK1105="Projet OCM (NOKIA)","TRAVAUX-NOKIA",
AK1105="ACCESS-ISSUE","ACCESS-ISSUE",
AK1105="Projet OCM (ZTE, NOKIA, autres projets)","TRAVAUX OCM",
AK1105="No root CAuse","No root cause",
AK1105="ODU HS","PDH",
AK1105="IP &amp; VLAN","PDH",
AK1105="Warehouse HUAWEI","SPARE-ISSUE",
AK1105="SPARE-HS","SPARE-ISSUE",
AK1105="Power Telco","BSS",AK1105="no impacts","no impacts"
),"")</f>
        <v>No root cause</v>
      </c>
      <c r="AJ1105" s="56" t="str" cm="1">
        <f t="array" ref="AJ1105">IFERROR(_xlfn.IFS(
AK1105="MPR ISSUE","TX ISSUE",
AK1105="BSS Hardware Issue","RAN ISSUE",
AK1105="Sites strategiques, MLL, Pylone, etc.","ENVTECH",
AK1105="AKTIVCO DEFAUT GE &amp; POWER Cabinet","POWER ISSUE",
AK1105="AKTIVCO Coupure ENEO &amp; Baisse de tension","POWER ISSUE",
AK1105="Coupure ENEO &amp; Baisse de tension","POWER ISSUE",
AK1105="Defaut GE &amp; POWER Cabinet","POWER ISSUE",
AK1105="Sharing","POWER ISSUE",
AK1105="Sites strategiques &amp; DataCenter","POWER ISSUE",
AK1105="Exclu","Exclu",
AK1105="SAT","TX ISSUE",
AK1105="SPARE-ISSUE","SPARE-ISSUE",
AK1105="Fiber CAmtel","TX ISSUE",
AK1105="Fiber AOF","TX ISSUE",
AK1105="Projet OCM (HUAWEI)","TRAVAUX-HUAWEI",
AK1105="Projet OCM (NOKIA)","TRAVAUX -NOKIA",
AK1105="ACCESS-ISSUE","ACCESS-ISSUE",
AK1105="Projet OCM (ZTE, NOKIA, autres projets)","TRAVAUX OCM",
AK1105="No root CAuse","No root cause",
AK1105="ODU HS","TX ISSUE",
AK1105="IP &amp; VLAN","TX ISSUE",
AK1105="Warehouse HUAWEI","SPARE-ISSUE",
AK1105="SPARE-HS","SPARE-ISSUE",
AK1105="Power Telco","RAN ISSUE",AK1105="no impacts","no impacts"
),"")</f>
        <v>No root cause</v>
      </c>
      <c r="AK1105" s="81" t="s">
        <v>5620</v>
      </c>
      <c r="AL1105" s="56" t="str" cm="1">
        <f t="array" ref="AL1105">IFERROR(_xlfn.IFS(
AK1105="MPR ISSUE","ACTIVE",
AK1105="BSS Hardware Issue","ACTIVE",
AK1105="Sites strategiques, MLL, Pylone, etc.","PASSIVE",
AK1105="AKTIVCO DEFAUT GE &amp; POWER Cabinet","PASSIVE",
AK1105="AKTIVCO Coupure ENEO &amp; Baisse de tension","PASSIVE",
AK1105="Coupure ENEO &amp; Baisse de tension","PASSIVE",
AK1105="Defaut GE &amp; POWER Cabinet","PASSIVE",
AK1105="Sharing","PASSIVE",
AK1105="Sites strategiques &amp; DataCenter","PASSIVE",
AK1105="Exclu","Exclu",
AK1105="SAT","ACTIVE",
AK1105="SPARE-ISSUE","SPARE-ISSUE",
AK1105="Fiber CAmtel","ACTIVE",
AK1105="Fiber AOF","ACTIVE",
AK1105="Projet OCM (HUAWEI)","PLANNED WORKS",
AK1105="Projet OCM (NOKIA)","PLANNED WORKS",
AK1105="ACCESS-ISSUE","ACCESS-ISSUE",
AK1105="Projet OCM (ZTE, NOKIA, autres projets)","PLANNED WORKS",
AK1105="No root CAuse","No root cause",
AK1105="ODU HS","ACTIVE",
AK1105="IP &amp; VLAN","ACTIVE",
AK1105="Warehouse HUAWEI","SPARE-ISSUE",
AK1105="SPARE-HS","SPARE-ISSUE",
AK1105="Power Telco","ACTIVE", AK1105="no impacts","no impacts"
),"")</f>
        <v>No root cause</v>
      </c>
      <c r="AM1105" s="108" t="s">
        <v>5537</v>
      </c>
      <c r="AN1105" s="117" t="s">
        <v>42</v>
      </c>
      <c r="AP1105" s="23" t="s">
        <v>5537</v>
      </c>
      <c r="AQ1105" s="23" t="s">
        <v>5537</v>
      </c>
      <c r="AR1105" s="7"/>
      <c r="AS1105" s="6"/>
      <c r="AT1105" s="7"/>
      <c r="AU1105" s="3" t="s">
        <v>5537</v>
      </c>
      <c r="AV1105" s="24" t="s">
        <v>5537</v>
      </c>
      <c r="AW1105" s="24" t="s">
        <v>5537</v>
      </c>
      <c r="AX1105" s="24" t="s">
        <v>5537</v>
      </c>
      <c r="AY1105" s="24" t="s">
        <v>5537</v>
      </c>
      <c r="AZ1105" s="24" t="s">
        <v>5537</v>
      </c>
      <c r="BA1105" s="24" t="s">
        <v>5537</v>
      </c>
      <c r="BB1105" s="24" t="s">
        <v>5537</v>
      </c>
      <c r="BC1105" s="24" t="s">
        <v>5537</v>
      </c>
      <c r="BD1105" s="24" t="s">
        <v>5537</v>
      </c>
      <c r="BE1105" s="24" t="s">
        <v>5537</v>
      </c>
      <c r="BF1105" s="24" t="s">
        <v>5537</v>
      </c>
      <c r="BG1105" s="24" t="s">
        <v>5537</v>
      </c>
      <c r="BH1105" s="24" t="s">
        <v>5537</v>
      </c>
      <c r="BI1105" s="9" t="s">
        <v>5537</v>
      </c>
      <c r="BJ1105" s="14"/>
      <c r="BK1105" s="14" t="s">
        <v>5537</v>
      </c>
      <c r="BL1105" s="14" t="str">
        <f>_xlfn.XLOOKUP(B1105,'[4]cell downs 18042026 17h'!$B:$B,'[4]cell downs 18042026 17h'!$B:$B,"")</f>
        <v/>
      </c>
      <c r="BM1105" s="14" t="str">
        <f>_xlfn.XLOOKUP(B1105,'[5]Cells Huawei 19042026 15h'!$B:$B,'[5]Cells Huawei 19042026 15h'!$B:$B,"")</f>
        <v/>
      </c>
      <c r="BN1105" s="9" t="str">
        <f>_xlfn.XLOOKUP(B1105,'[6]cells down 19042026 9H40'!$B:$B,'[6]cells down 19042026 9H40'!$B:$B,"")</f>
        <v/>
      </c>
      <c r="BO1105" s="9" t="s">
        <v>5537</v>
      </c>
      <c r="BP1105" s="9" t="s">
        <v>5537</v>
      </c>
    </row>
    <row r="1106" spans="1:68" s="9" customFormat="1" x14ac:dyDescent="0.35">
      <c r="A1106" s="1" t="s">
        <v>1600</v>
      </c>
      <c r="B1106" s="8" t="s">
        <v>1601</v>
      </c>
      <c r="C1106" s="3" t="str">
        <f>_xlfn.XLOOKUP(B1106,'[1]daily break down'!$D:$D,'[1]daily break down'!$E:$E,"")</f>
        <v>Yaounde</v>
      </c>
      <c r="D1106" s="1" t="s">
        <v>11</v>
      </c>
      <c r="E1106" s="1" t="s">
        <v>12</v>
      </c>
      <c r="F1106" s="3" t="s">
        <v>37</v>
      </c>
      <c r="G1106" s="1" t="s">
        <v>38</v>
      </c>
      <c r="H1106" s="41" t="str">
        <f>_xlfn.XLOOKUP(B1106,[2]CALCULATION!$B:$B,[2]CALCULATION!$H:$H,"")</f>
        <v>ZTE</v>
      </c>
      <c r="I1106" s="34">
        <v>0.52194356695859134</v>
      </c>
      <c r="J1106" s="34">
        <v>0</v>
      </c>
      <c r="K1106" s="34">
        <v>0</v>
      </c>
      <c r="L1106" s="34">
        <v>0</v>
      </c>
      <c r="M1106" s="34">
        <v>0</v>
      </c>
      <c r="N1106" s="34">
        <v>0.30061024503970812</v>
      </c>
      <c r="O1106" s="34">
        <v>0</v>
      </c>
      <c r="P1106" s="34">
        <v>0</v>
      </c>
      <c r="Q1106" s="34">
        <v>0.77224105606492599</v>
      </c>
      <c r="R1106" s="34">
        <v>0</v>
      </c>
      <c r="S1106" s="109">
        <v>0.10799139921183183</v>
      </c>
      <c r="T1106" s="109">
        <f>_xlfn.XLOOKUP(B1106,'[3]Nur des jours'!$B:$B,'[3]Nur des jours'!$U:$U,"")</f>
        <v>0</v>
      </c>
      <c r="U1106" s="109">
        <v>0</v>
      </c>
      <c r="V1106" s="109">
        <v>0</v>
      </c>
      <c r="W1106" s="109">
        <v>0</v>
      </c>
      <c r="X1106" s="109">
        <v>0</v>
      </c>
      <c r="Y1106" s="109">
        <v>0.30241158794976497</v>
      </c>
      <c r="Z1106" s="109">
        <v>0</v>
      </c>
      <c r="AA1106" s="109">
        <v>0</v>
      </c>
      <c r="AB1106" s="109">
        <v>0</v>
      </c>
      <c r="AC1106" s="109">
        <v>0</v>
      </c>
      <c r="AD1106" s="109">
        <v>0</v>
      </c>
      <c r="AE1106" s="109">
        <v>0</v>
      </c>
      <c r="AF1106" s="109">
        <v>0</v>
      </c>
      <c r="AG1106" s="57" t="str">
        <f>_xlfn.XLOOKUP(B1106,[3]CALCULATION!$B:$B,[3]CALCULATION!$M:$M,"")</f>
        <v>Operationnel</v>
      </c>
      <c r="AH1106" s="57"/>
      <c r="AI1106" s="56" t="str" cm="1">
        <f t="array" ref="AI1106">IFERROR(_xlfn.IFS(
AK1106="MPR ISSUE","PDH",
AK1106="BSS Hardware Issue","BSS",
AK1106="Sites strategiques, MLL, Pylone, etc.","ENVTECH",
AK1106="AKTIVCO DEFAUT GE &amp; POWER Cabinet","AKTIVCO",
AK1106="AKTIVCO Coupure ENEO &amp; Baisse de tension","AKTIVCO GRID ONLY",
AK1106="Coupure ENEO &amp; Baisse de tension","IHS GRID ONLY",
AK1106="Defaut GE &amp; POWER Cabinet","IHS",
AK1106="Sharing","Partners",
AK1106="Sites strategiques &amp; DataCenter","SST &amp; DC",
AK1106="Exclu","Exclu",
AK1106="SAT","SAT",
AK1106="SPARE-ISSUE","SPARE-ISSUE",
AK1106="Fiber CAmtel","TRANS_FO_CAMTEL",
AK1106="Fiber AOF","Fiber AOF",
AK1106="Projet OCM (HUAWEI)","TRAVAUX-HUAWEI",
AK1106="Projet OCM (NOKIA)","TRAVAUX-NOKIA",
AK1106="ACCESS-ISSUE","ACCESS-ISSUE",
AK1106="Projet OCM (ZTE, NOKIA, autres projets)","TRAVAUX OCM",
AK1106="No root CAuse","No root cause",
AK1106="ODU HS","PDH",
AK1106="IP &amp; VLAN","PDH",
AK1106="Warehouse HUAWEI","SPARE-ISSUE",
AK1106="SPARE-HS","SPARE-ISSUE",
AK1106="Power Telco","BSS",AK1106="no impacts","no impacts"
),"")</f>
        <v>No root cause</v>
      </c>
      <c r="AJ1106" s="56" t="str" cm="1">
        <f t="array" ref="AJ1106">IFERROR(_xlfn.IFS(
AK1106="MPR ISSUE","TX ISSUE",
AK1106="BSS Hardware Issue","RAN ISSUE",
AK1106="Sites strategiques, MLL, Pylone, etc.","ENVTECH",
AK1106="AKTIVCO DEFAUT GE &amp; POWER Cabinet","POWER ISSUE",
AK1106="AKTIVCO Coupure ENEO &amp; Baisse de tension","POWER ISSUE",
AK1106="Coupure ENEO &amp; Baisse de tension","POWER ISSUE",
AK1106="Defaut GE &amp; POWER Cabinet","POWER ISSUE",
AK1106="Sharing","POWER ISSUE",
AK1106="Sites strategiques &amp; DataCenter","POWER ISSUE",
AK1106="Exclu","Exclu",
AK1106="SAT","TX ISSUE",
AK1106="SPARE-ISSUE","SPARE-ISSUE",
AK1106="Fiber CAmtel","TX ISSUE",
AK1106="Fiber AOF","TX ISSUE",
AK1106="Projet OCM (HUAWEI)","TRAVAUX-HUAWEI",
AK1106="Projet OCM (NOKIA)","TRAVAUX -NOKIA",
AK1106="ACCESS-ISSUE","ACCESS-ISSUE",
AK1106="Projet OCM (ZTE, NOKIA, autres projets)","TRAVAUX OCM",
AK1106="No root CAuse","No root cause",
AK1106="ODU HS","TX ISSUE",
AK1106="IP &amp; VLAN","TX ISSUE",
AK1106="Warehouse HUAWEI","SPARE-ISSUE",
AK1106="SPARE-HS","SPARE-ISSUE",
AK1106="Power Telco","RAN ISSUE",AK1106="no impacts","no impacts"
),"")</f>
        <v>No root cause</v>
      </c>
      <c r="AK1106" s="81" t="s">
        <v>5620</v>
      </c>
      <c r="AL1106" s="56" t="str" cm="1">
        <f t="array" ref="AL1106">IFERROR(_xlfn.IFS(
AK1106="MPR ISSUE","ACTIVE",
AK1106="BSS Hardware Issue","ACTIVE",
AK1106="Sites strategiques, MLL, Pylone, etc.","PASSIVE",
AK1106="AKTIVCO DEFAUT GE &amp; POWER Cabinet","PASSIVE",
AK1106="AKTIVCO Coupure ENEO &amp; Baisse de tension","PASSIVE",
AK1106="Coupure ENEO &amp; Baisse de tension","PASSIVE",
AK1106="Defaut GE &amp; POWER Cabinet","PASSIVE",
AK1106="Sharing","PASSIVE",
AK1106="Sites strategiques &amp; DataCenter","PASSIVE",
AK1106="Exclu","Exclu",
AK1106="SAT","ACTIVE",
AK1106="SPARE-ISSUE","SPARE-ISSUE",
AK1106="Fiber CAmtel","ACTIVE",
AK1106="Fiber AOF","ACTIVE",
AK1106="Projet OCM (HUAWEI)","PLANNED WORKS",
AK1106="Projet OCM (NOKIA)","PLANNED WORKS",
AK1106="ACCESS-ISSUE","ACCESS-ISSUE",
AK1106="Projet OCM (ZTE, NOKIA, autres projets)","PLANNED WORKS",
AK1106="No root CAuse","No root cause",
AK1106="ODU HS","ACTIVE",
AK1106="IP &amp; VLAN","ACTIVE",
AK1106="Warehouse HUAWEI","SPARE-ISSUE",
AK1106="SPARE-HS","SPARE-ISSUE",
AK1106="Power Telco","ACTIVE", AK1106="no impacts","no impacts"
),"")</f>
        <v>No root cause</v>
      </c>
      <c r="AM1106" s="108" t="s">
        <v>5537</v>
      </c>
      <c r="AN1106" s="117" t="s">
        <v>1601</v>
      </c>
      <c r="AP1106" s="23" t="s">
        <v>5537</v>
      </c>
      <c r="AQ1106" s="23" t="s">
        <v>5537</v>
      </c>
      <c r="AR1106" s="7"/>
      <c r="AS1106" s="6"/>
      <c r="AT1106" s="7"/>
      <c r="AU1106" s="3" t="s">
        <v>5537</v>
      </c>
      <c r="AV1106" s="24" t="s">
        <v>5537</v>
      </c>
      <c r="AW1106" s="24" t="s">
        <v>5537</v>
      </c>
      <c r="AX1106" s="24" t="s">
        <v>5537</v>
      </c>
      <c r="AY1106" s="24" t="s">
        <v>5537</v>
      </c>
      <c r="AZ1106" s="24" t="s">
        <v>5537</v>
      </c>
      <c r="BA1106" s="24" t="s">
        <v>5537</v>
      </c>
      <c r="BB1106" s="24" t="s">
        <v>5537</v>
      </c>
      <c r="BC1106" s="24" t="s">
        <v>5537</v>
      </c>
      <c r="BD1106" s="24" t="s">
        <v>5537</v>
      </c>
      <c r="BE1106" s="24" t="s">
        <v>5537</v>
      </c>
      <c r="BF1106" s="24" t="s">
        <v>5537</v>
      </c>
      <c r="BG1106" s="24" t="s">
        <v>5537</v>
      </c>
      <c r="BH1106" s="24" t="s">
        <v>5537</v>
      </c>
      <c r="BI1106" s="9" t="s">
        <v>5537</v>
      </c>
      <c r="BJ1106" s="14"/>
      <c r="BK1106" s="14" t="s">
        <v>5537</v>
      </c>
      <c r="BL1106" s="14" t="str">
        <f>_xlfn.XLOOKUP(B1106,'[4]cell downs 18042026 17h'!$B:$B,'[4]cell downs 18042026 17h'!$B:$B,"")</f>
        <v/>
      </c>
      <c r="BM1106" s="14" t="str">
        <f>_xlfn.XLOOKUP(B1106,'[5]Cells Huawei 19042026 15h'!$B:$B,'[5]Cells Huawei 19042026 15h'!$B:$B,"")</f>
        <v/>
      </c>
      <c r="BN1106" s="9" t="str">
        <f>_xlfn.XLOOKUP(B1106,'[6]cells down 19042026 9H40'!$B:$B,'[6]cells down 19042026 9H40'!$B:$B,"")</f>
        <v/>
      </c>
      <c r="BO1106" s="9" t="s">
        <v>5537</v>
      </c>
      <c r="BP1106" s="9" t="s">
        <v>5537</v>
      </c>
    </row>
    <row r="1107" spans="1:68" s="9" customFormat="1" x14ac:dyDescent="0.35">
      <c r="A1107" s="1" t="s">
        <v>3707</v>
      </c>
      <c r="B1107" s="1" t="s">
        <v>3708</v>
      </c>
      <c r="C1107" s="3" t="str">
        <f>_xlfn.XLOOKUP(B1107,'[1]daily break down'!$D:$D,'[1]daily break down'!$E:$E,"")</f>
        <v>OUEST</v>
      </c>
      <c r="D1107" s="1" t="s">
        <v>11</v>
      </c>
      <c r="E1107" s="1" t="s">
        <v>318</v>
      </c>
      <c r="F1107" s="3" t="s">
        <v>102</v>
      </c>
      <c r="G1107" s="1" t="s">
        <v>3707</v>
      </c>
      <c r="H1107" s="39" t="str">
        <f>_xlfn.XLOOKUP(B1107,[2]CALCULATION!$B:$B,[2]CALCULATION!$H:$H,"")</f>
        <v>HUAWEI</v>
      </c>
      <c r="I1107" s="34">
        <v>0</v>
      </c>
      <c r="J1107" s="34">
        <v>0</v>
      </c>
      <c r="K1107" s="34">
        <v>0</v>
      </c>
      <c r="L1107" s="34">
        <v>0</v>
      </c>
      <c r="M1107" s="34">
        <v>0</v>
      </c>
      <c r="N1107" s="34">
        <v>0</v>
      </c>
      <c r="O1107" s="34">
        <v>0</v>
      </c>
      <c r="P1107" s="34">
        <v>0</v>
      </c>
      <c r="Q1107" s="34">
        <v>0</v>
      </c>
      <c r="R1107" s="34">
        <v>0</v>
      </c>
      <c r="S1107" s="109">
        <v>0</v>
      </c>
      <c r="T1107" s="109">
        <f>_xlfn.XLOOKUP(B1107,'[3]Nur des jours'!$B:$B,'[3]Nur des jours'!$U:$U,"")</f>
        <v>0</v>
      </c>
      <c r="U1107" s="109">
        <v>0</v>
      </c>
      <c r="V1107" s="109">
        <v>4.923123678420696</v>
      </c>
      <c r="W1107" s="109">
        <v>3.8270332702684962</v>
      </c>
      <c r="X1107" s="109">
        <v>0.18339811033778214</v>
      </c>
      <c r="Y1107" s="109">
        <v>0.29916560369599893</v>
      </c>
      <c r="Z1107" s="109">
        <v>0</v>
      </c>
      <c r="AA1107" s="109">
        <v>0</v>
      </c>
      <c r="AB1107" s="109">
        <v>0</v>
      </c>
      <c r="AC1107" s="109">
        <v>0</v>
      </c>
      <c r="AD1107" s="109">
        <v>0</v>
      </c>
      <c r="AE1107" s="109">
        <v>0</v>
      </c>
      <c r="AF1107" s="109">
        <v>0</v>
      </c>
      <c r="AG1107" s="57" t="str">
        <f>_xlfn.XLOOKUP(B1107,[3]CALCULATION!$B:$B,[3]CALCULATION!$M:$M,"")</f>
        <v>Operationnel</v>
      </c>
      <c r="AH1107" s="57"/>
      <c r="AI1107" s="56" t="str" cm="1">
        <f t="array" ref="AI1107">IFERROR(_xlfn.IFS(
AK1107="MPR ISSUE","PDH",
AK1107="BSS Hardware Issue","BSS",
AK1107="Sites strategiques, MLL, Pylone, etc.","ENVTECH",
AK1107="AKTIVCO DEFAUT GE &amp; POWER Cabinet","AKTIVCO",
AK1107="AKTIVCO Coupure ENEO &amp; Baisse de tension","AKTIVCO GRID ONLY",
AK1107="Coupure ENEO &amp; Baisse de tension","IHS GRID ONLY",
AK1107="Defaut GE &amp; POWER Cabinet","IHS",
AK1107="Sharing","Partners",
AK1107="Sites strategiques &amp; DataCenter","SST &amp; DC",
AK1107="Exclu","Exclu",
AK1107="SAT","SAT",
AK1107="SPARE-ISSUE","SPARE-ISSUE",
AK1107="Fiber CAmtel","TRANS_FO_CAMTEL",
AK1107="Fiber AOF","Fiber AOF",
AK1107="Projet OCM (HUAWEI)","TRAVAUX-HUAWEI",
AK1107="Projet OCM (NOKIA)","TRAVAUX-NOKIA",
AK1107="ACCESS-ISSUE","ACCESS-ISSUE",
AK1107="Projet OCM (ZTE, NOKIA, autres projets)","TRAVAUX OCM",
AK1107="No root CAuse","No root cause",
AK1107="ODU HS","PDH",
AK1107="IP &amp; VLAN","PDH",
AK1107="Warehouse HUAWEI","SPARE-ISSUE",
AK1107="SPARE-HS","SPARE-ISSUE",
AK1107="Power Telco","BSS",AK1107="no impacts","no impacts"
),"")</f>
        <v>No root cause</v>
      </c>
      <c r="AJ1107" s="56" t="str" cm="1">
        <f t="array" ref="AJ1107">IFERROR(_xlfn.IFS(
AK1107="MPR ISSUE","TX ISSUE",
AK1107="BSS Hardware Issue","RAN ISSUE",
AK1107="Sites strategiques, MLL, Pylone, etc.","ENVTECH",
AK1107="AKTIVCO DEFAUT GE &amp; POWER Cabinet","POWER ISSUE",
AK1107="AKTIVCO Coupure ENEO &amp; Baisse de tension","POWER ISSUE",
AK1107="Coupure ENEO &amp; Baisse de tension","POWER ISSUE",
AK1107="Defaut GE &amp; POWER Cabinet","POWER ISSUE",
AK1107="Sharing","POWER ISSUE",
AK1107="Sites strategiques &amp; DataCenter","POWER ISSUE",
AK1107="Exclu","Exclu",
AK1107="SAT","TX ISSUE",
AK1107="SPARE-ISSUE","SPARE-ISSUE",
AK1107="Fiber CAmtel","TX ISSUE",
AK1107="Fiber AOF","TX ISSUE",
AK1107="Projet OCM (HUAWEI)","TRAVAUX-HUAWEI",
AK1107="Projet OCM (NOKIA)","TRAVAUX -NOKIA",
AK1107="ACCESS-ISSUE","ACCESS-ISSUE",
AK1107="Projet OCM (ZTE, NOKIA, autres projets)","TRAVAUX OCM",
AK1107="No root CAuse","No root cause",
AK1107="ODU HS","TX ISSUE",
AK1107="IP &amp; VLAN","TX ISSUE",
AK1107="Warehouse HUAWEI","SPARE-ISSUE",
AK1107="SPARE-HS","SPARE-ISSUE",
AK1107="Power Telco","RAN ISSUE",AK1107="no impacts","no impacts"
),"")</f>
        <v>No root cause</v>
      </c>
      <c r="AK1107" s="81" t="s">
        <v>5620</v>
      </c>
      <c r="AL1107" s="56" t="str" cm="1">
        <f t="array" ref="AL1107">IFERROR(_xlfn.IFS(
AK1107="MPR ISSUE","ACTIVE",
AK1107="BSS Hardware Issue","ACTIVE",
AK1107="Sites strategiques, MLL, Pylone, etc.","PASSIVE",
AK1107="AKTIVCO DEFAUT GE &amp; POWER Cabinet","PASSIVE",
AK1107="AKTIVCO Coupure ENEO &amp; Baisse de tension","PASSIVE",
AK1107="Coupure ENEO &amp; Baisse de tension","PASSIVE",
AK1107="Defaut GE &amp; POWER Cabinet","PASSIVE",
AK1107="Sharing","PASSIVE",
AK1107="Sites strategiques &amp; DataCenter","PASSIVE",
AK1107="Exclu","Exclu",
AK1107="SAT","ACTIVE",
AK1107="SPARE-ISSUE","SPARE-ISSUE",
AK1107="Fiber CAmtel","ACTIVE",
AK1107="Fiber AOF","ACTIVE",
AK1107="Projet OCM (HUAWEI)","PLANNED WORKS",
AK1107="Projet OCM (NOKIA)","PLANNED WORKS",
AK1107="ACCESS-ISSUE","ACCESS-ISSUE",
AK1107="Projet OCM (ZTE, NOKIA, autres projets)","PLANNED WORKS",
AK1107="No root CAuse","No root cause",
AK1107="ODU HS","ACTIVE",
AK1107="IP &amp; VLAN","ACTIVE",
AK1107="Warehouse HUAWEI","SPARE-ISSUE",
AK1107="SPARE-HS","SPARE-ISSUE",
AK1107="Power Telco","ACTIVE", AK1107="no impacts","no impacts"
),"")</f>
        <v>No root cause</v>
      </c>
      <c r="AM1107" s="108" t="s">
        <v>5537</v>
      </c>
      <c r="AN1107" s="117" t="s">
        <v>3708</v>
      </c>
      <c r="AP1107" s="23" t="s">
        <v>5537</v>
      </c>
      <c r="AQ1107" s="23" t="s">
        <v>5537</v>
      </c>
      <c r="AR1107" s="7"/>
      <c r="AS1107" s="6"/>
      <c r="AT1107" s="7"/>
      <c r="AU1107" s="3" t="s">
        <v>5537</v>
      </c>
      <c r="AV1107" s="24" t="s">
        <v>5537</v>
      </c>
      <c r="AW1107" s="24" t="s">
        <v>5537</v>
      </c>
      <c r="AX1107" s="24" t="s">
        <v>5537</v>
      </c>
      <c r="AY1107" s="24" t="s">
        <v>5537</v>
      </c>
      <c r="AZ1107" s="24" t="s">
        <v>5537</v>
      </c>
      <c r="BA1107" s="24" t="s">
        <v>5537</v>
      </c>
      <c r="BB1107" s="24" t="s">
        <v>5537</v>
      </c>
      <c r="BC1107" s="24" t="s">
        <v>5537</v>
      </c>
      <c r="BD1107" s="24" t="s">
        <v>5537</v>
      </c>
      <c r="BE1107" s="24" t="s">
        <v>5537</v>
      </c>
      <c r="BF1107" s="24" t="s">
        <v>5537</v>
      </c>
      <c r="BG1107" s="24" t="s">
        <v>5537</v>
      </c>
      <c r="BH1107" s="24" t="s">
        <v>5537</v>
      </c>
      <c r="BI1107" s="9" t="s">
        <v>5537</v>
      </c>
      <c r="BJ1107" s="14"/>
      <c r="BK1107" s="14" t="s">
        <v>5537</v>
      </c>
      <c r="BL1107" s="14" t="str">
        <f>_xlfn.XLOOKUP(B1107,'[4]cell downs 18042026 17h'!$B:$B,'[4]cell downs 18042026 17h'!$B:$B,"")</f>
        <v/>
      </c>
      <c r="BM1107" s="14" t="str">
        <f>_xlfn.XLOOKUP(B1107,'[5]Cells Huawei 19042026 15h'!$B:$B,'[5]Cells Huawei 19042026 15h'!$B:$B,"")</f>
        <v/>
      </c>
      <c r="BN1107" s="9" t="str">
        <f>_xlfn.XLOOKUP(B1107,'[6]cells down 19042026 9H40'!$B:$B,'[6]cells down 19042026 9H40'!$B:$B,"")</f>
        <v/>
      </c>
      <c r="BO1107" s="9" t="s">
        <v>3708</v>
      </c>
      <c r="BP1107" s="9" t="s">
        <v>12</v>
      </c>
    </row>
    <row r="1108" spans="1:68" s="9" customFormat="1" x14ac:dyDescent="0.35">
      <c r="A1108" s="1" t="s">
        <v>1431</v>
      </c>
      <c r="B1108" s="8" t="s">
        <v>1550</v>
      </c>
      <c r="C1108" s="3" t="str">
        <f>_xlfn.XLOOKUP(B1108,'[1]daily break down'!$D:$D,'[1]daily break down'!$E:$E,"")</f>
        <v>SUD-OUEST</v>
      </c>
      <c r="D1108" s="1" t="s">
        <v>11</v>
      </c>
      <c r="E1108" s="1" t="s">
        <v>12</v>
      </c>
      <c r="F1108" s="3" t="s">
        <v>13</v>
      </c>
      <c r="G1108" s="1" t="s">
        <v>1431</v>
      </c>
      <c r="H1108" s="39" t="str">
        <f>_xlfn.XLOOKUP(B1108,[2]CALCULATION!$B:$B,[2]CALCULATION!$H:$H,"")</f>
        <v>Huawei</v>
      </c>
      <c r="I1108" s="34">
        <v>0</v>
      </c>
      <c r="J1108" s="34">
        <v>0</v>
      </c>
      <c r="K1108" s="34">
        <v>0</v>
      </c>
      <c r="L1108" s="34">
        <v>0</v>
      </c>
      <c r="M1108" s="34">
        <v>0</v>
      </c>
      <c r="N1108" s="34">
        <v>0</v>
      </c>
      <c r="O1108" s="34">
        <v>0</v>
      </c>
      <c r="P1108" s="34">
        <v>0</v>
      </c>
      <c r="Q1108" s="34">
        <v>0</v>
      </c>
      <c r="R1108" s="34">
        <v>0</v>
      </c>
      <c r="S1108" s="109">
        <v>0</v>
      </c>
      <c r="T1108" s="109">
        <f>_xlfn.XLOOKUP(B1108,'[3]Nur des jours'!$B:$B,'[3]Nur des jours'!$U:$U,"")</f>
        <v>0</v>
      </c>
      <c r="U1108" s="109">
        <v>0</v>
      </c>
      <c r="V1108" s="109">
        <v>0</v>
      </c>
      <c r="W1108" s="109">
        <v>4.0251988254530824</v>
      </c>
      <c r="X1108" s="109">
        <v>4.6363356190769709</v>
      </c>
      <c r="Y1108" s="109">
        <v>0.2968113733581027</v>
      </c>
      <c r="Z1108" s="109">
        <v>0</v>
      </c>
      <c r="AA1108" s="109">
        <v>0</v>
      </c>
      <c r="AB1108" s="109">
        <v>0</v>
      </c>
      <c r="AC1108" s="109">
        <v>0</v>
      </c>
      <c r="AD1108" s="109">
        <v>0</v>
      </c>
      <c r="AE1108" s="109">
        <v>0</v>
      </c>
      <c r="AF1108" s="109">
        <v>0</v>
      </c>
      <c r="AG1108" s="57" t="str">
        <f>_xlfn.XLOOKUP(B1108,[3]CALCULATION!$B:$B,[3]CALCULATION!$M:$M,"")</f>
        <v>Insecurity</v>
      </c>
      <c r="AH1108" s="57"/>
      <c r="AI1108" s="56" t="str" cm="1">
        <f t="array" ref="AI1108">IFERROR(_xlfn.IFS(
AK1108="MPR ISSUE","PDH",
AK1108="BSS Hardware Issue","BSS",
AK1108="Sites strategiques, MLL, Pylone, etc.","ENVTECH",
AK1108="AKTIVCO DEFAUT GE &amp; POWER Cabinet","AKTIVCO",
AK1108="AKTIVCO Coupure ENEO &amp; Baisse de tension","AKTIVCO GRID ONLY",
AK1108="Coupure ENEO &amp; Baisse de tension","IHS GRID ONLY",
AK1108="Defaut GE &amp; POWER Cabinet","IHS",
AK1108="Sharing","Partners",
AK1108="Sites strategiques &amp; DataCenter","SST &amp; DC",
AK1108="Exclu","Exclu",
AK1108="SAT","SAT",
AK1108="SPARE-ISSUE","SPARE-ISSUE",
AK1108="Fiber CAmtel","TRANS_FO_CAMTEL",
AK1108="Fiber AOF","Fiber AOF",
AK1108="Projet OCM (HUAWEI)","TRAVAUX-HUAWEI",
AK1108="Projet OCM (NOKIA)","TRAVAUX-NOKIA",
AK1108="ACCESS-ISSUE","ACCESS-ISSUE",
AK1108="Projet OCM (ZTE, NOKIA, autres projets)","TRAVAUX OCM",
AK1108="No root CAuse","No root cause",
AK1108="ODU HS","PDH",
AK1108="IP &amp; VLAN","PDH",
AK1108="Warehouse HUAWEI","SPARE-ISSUE",
AK1108="SPARE-HS","SPARE-ISSUE",
AK1108="Power Telco","BSS",AK1108="no impacts","no impacts"
),"")</f>
        <v>No root cause</v>
      </c>
      <c r="AJ1108" s="56" t="str" cm="1">
        <f t="array" ref="AJ1108">IFERROR(_xlfn.IFS(
AK1108="MPR ISSUE","TX ISSUE",
AK1108="BSS Hardware Issue","RAN ISSUE",
AK1108="Sites strategiques, MLL, Pylone, etc.","ENVTECH",
AK1108="AKTIVCO DEFAUT GE &amp; POWER Cabinet","POWER ISSUE",
AK1108="AKTIVCO Coupure ENEO &amp; Baisse de tension","POWER ISSUE",
AK1108="Coupure ENEO &amp; Baisse de tension","POWER ISSUE",
AK1108="Defaut GE &amp; POWER Cabinet","POWER ISSUE",
AK1108="Sharing","POWER ISSUE",
AK1108="Sites strategiques &amp; DataCenter","POWER ISSUE",
AK1108="Exclu","Exclu",
AK1108="SAT","TX ISSUE",
AK1108="SPARE-ISSUE","SPARE-ISSUE",
AK1108="Fiber CAmtel","TX ISSUE",
AK1108="Fiber AOF","TX ISSUE",
AK1108="Projet OCM (HUAWEI)","TRAVAUX-HUAWEI",
AK1108="Projet OCM (NOKIA)","TRAVAUX -NOKIA",
AK1108="ACCESS-ISSUE","ACCESS-ISSUE",
AK1108="Projet OCM (ZTE, NOKIA, autres projets)","TRAVAUX OCM",
AK1108="No root CAuse","No root cause",
AK1108="ODU HS","TX ISSUE",
AK1108="IP &amp; VLAN","TX ISSUE",
AK1108="Warehouse HUAWEI","SPARE-ISSUE",
AK1108="SPARE-HS","SPARE-ISSUE",
AK1108="Power Telco","RAN ISSUE",AK1108="no impacts","no impacts"
),"")</f>
        <v>No root cause</v>
      </c>
      <c r="AK1108" s="81" t="s">
        <v>5620</v>
      </c>
      <c r="AL1108" s="56" t="str" cm="1">
        <f t="array" ref="AL1108">IFERROR(_xlfn.IFS(
AK1108="MPR ISSUE","ACTIVE",
AK1108="BSS Hardware Issue","ACTIVE",
AK1108="Sites strategiques, MLL, Pylone, etc.","PASSIVE",
AK1108="AKTIVCO DEFAUT GE &amp; POWER Cabinet","PASSIVE",
AK1108="AKTIVCO Coupure ENEO &amp; Baisse de tension","PASSIVE",
AK1108="Coupure ENEO &amp; Baisse de tension","PASSIVE",
AK1108="Defaut GE &amp; POWER Cabinet","PASSIVE",
AK1108="Sharing","PASSIVE",
AK1108="Sites strategiques &amp; DataCenter","PASSIVE",
AK1108="Exclu","Exclu",
AK1108="SAT","ACTIVE",
AK1108="SPARE-ISSUE","SPARE-ISSUE",
AK1108="Fiber CAmtel","ACTIVE",
AK1108="Fiber AOF","ACTIVE",
AK1108="Projet OCM (HUAWEI)","PLANNED WORKS",
AK1108="Projet OCM (NOKIA)","PLANNED WORKS",
AK1108="ACCESS-ISSUE","ACCESS-ISSUE",
AK1108="Projet OCM (ZTE, NOKIA, autres projets)","PLANNED WORKS",
AK1108="No root CAuse","No root cause",
AK1108="ODU HS","ACTIVE",
AK1108="IP &amp; VLAN","ACTIVE",
AK1108="Warehouse HUAWEI","SPARE-ISSUE",
AK1108="SPARE-HS","SPARE-ISSUE",
AK1108="Power Telco","ACTIVE", AK1108="no impacts","no impacts"
),"")</f>
        <v>No root cause</v>
      </c>
      <c r="AM1108" s="108" t="s">
        <v>5537</v>
      </c>
      <c r="AN1108" s="117" t="s">
        <v>1550</v>
      </c>
      <c r="AP1108" s="23" t="s">
        <v>5537</v>
      </c>
      <c r="AQ1108" s="23" t="s">
        <v>5537</v>
      </c>
      <c r="AR1108" s="7"/>
      <c r="AS1108" s="6"/>
      <c r="AT1108" s="7"/>
      <c r="AU1108" s="3" t="s">
        <v>5537</v>
      </c>
      <c r="AV1108" s="24" t="s">
        <v>5537</v>
      </c>
      <c r="AW1108" s="24" t="s">
        <v>5537</v>
      </c>
      <c r="AX1108" s="24" t="s">
        <v>5537</v>
      </c>
      <c r="AY1108" s="24" t="s">
        <v>5537</v>
      </c>
      <c r="AZ1108" s="24" t="s">
        <v>5537</v>
      </c>
      <c r="BA1108" s="24" t="s">
        <v>5537</v>
      </c>
      <c r="BB1108" s="24" t="s">
        <v>5537</v>
      </c>
      <c r="BC1108" s="24" t="s">
        <v>5537</v>
      </c>
      <c r="BD1108" s="24" t="s">
        <v>5537</v>
      </c>
      <c r="BE1108" s="24" t="s">
        <v>5537</v>
      </c>
      <c r="BF1108" s="24" t="s">
        <v>5537</v>
      </c>
      <c r="BG1108" s="24" t="s">
        <v>5537</v>
      </c>
      <c r="BH1108" s="24" t="s">
        <v>5537</v>
      </c>
      <c r="BI1108" s="9" t="s">
        <v>5537</v>
      </c>
      <c r="BJ1108" s="14"/>
      <c r="BK1108" s="14" t="s">
        <v>5537</v>
      </c>
      <c r="BL1108" s="14" t="str">
        <f>_xlfn.XLOOKUP(B1108,'[4]cell downs 18042026 17h'!$B:$B,'[4]cell downs 18042026 17h'!$B:$B,"")</f>
        <v/>
      </c>
      <c r="BM1108" s="14" t="str">
        <f>_xlfn.XLOOKUP(B1108,'[5]Cells Huawei 19042026 15h'!$B:$B,'[5]Cells Huawei 19042026 15h'!$B:$B,"")</f>
        <v/>
      </c>
      <c r="BN1108" s="9" t="str">
        <f>_xlfn.XLOOKUP(B1108,'[6]cells down 19042026 9H40'!$B:$B,'[6]cells down 19042026 9H40'!$B:$B,"")</f>
        <v/>
      </c>
      <c r="BO1108" s="9" t="s">
        <v>1550</v>
      </c>
      <c r="BP1108" s="9" t="s">
        <v>5537</v>
      </c>
    </row>
    <row r="1109" spans="1:68" s="9" customFormat="1" x14ac:dyDescent="0.35">
      <c r="A1109" s="1" t="s">
        <v>5235</v>
      </c>
      <c r="B1109" s="1" t="s">
        <v>5236</v>
      </c>
      <c r="C1109" s="3" t="str">
        <f>_xlfn.XLOOKUP(B1109,'[1]daily break down'!$D:$D,'[1]daily break down'!$E:$E,"")</f>
        <v>SUD-OUEST</v>
      </c>
      <c r="D1109" s="1" t="s">
        <v>11</v>
      </c>
      <c r="E1109" s="1" t="s">
        <v>154</v>
      </c>
      <c r="F1109" s="3" t="s">
        <v>13</v>
      </c>
      <c r="G1109" s="1" t="s">
        <v>5235</v>
      </c>
      <c r="H1109" s="39" t="str">
        <f>_xlfn.XLOOKUP(B1109,[2]CALCULATION!$B:$B,[2]CALCULATION!$H:$H,"")</f>
        <v>HUAWEI</v>
      </c>
      <c r="I1109" s="34">
        <v>0</v>
      </c>
      <c r="J1109" s="34">
        <v>0</v>
      </c>
      <c r="K1109" s="34">
        <v>0</v>
      </c>
      <c r="L1109" s="34">
        <v>0</v>
      </c>
      <c r="M1109" s="34">
        <v>0</v>
      </c>
      <c r="N1109" s="34">
        <v>0</v>
      </c>
      <c r="O1109" s="34">
        <v>0</v>
      </c>
      <c r="P1109" s="34">
        <v>0</v>
      </c>
      <c r="Q1109" s="34">
        <v>0</v>
      </c>
      <c r="R1109" s="34">
        <v>0</v>
      </c>
      <c r="S1109" s="109">
        <v>0</v>
      </c>
      <c r="T1109" s="109">
        <f>_xlfn.XLOOKUP(B1109,'[3]Nur des jours'!$B:$B,'[3]Nur des jours'!$U:$U,"")</f>
        <v>0</v>
      </c>
      <c r="U1109" s="109">
        <v>0</v>
      </c>
      <c r="V1109" s="109">
        <v>2.3405865029834523</v>
      </c>
      <c r="W1109" s="109">
        <v>2.9191564435997752</v>
      </c>
      <c r="X1109" s="109">
        <v>2.8668639939731699</v>
      </c>
      <c r="Y1109" s="109">
        <v>0.25286574038403914</v>
      </c>
      <c r="Z1109" s="109">
        <v>0</v>
      </c>
      <c r="AA1109" s="109">
        <v>0</v>
      </c>
      <c r="AB1109" s="109">
        <v>0</v>
      </c>
      <c r="AC1109" s="109">
        <v>0</v>
      </c>
      <c r="AD1109" s="109">
        <v>0</v>
      </c>
      <c r="AE1109" s="109">
        <v>0</v>
      </c>
      <c r="AF1109" s="109">
        <v>0</v>
      </c>
      <c r="AG1109" s="57" t="str">
        <f>_xlfn.XLOOKUP(B1109,[3]CALCULATION!$B:$B,[3]CALCULATION!$M:$M,"")</f>
        <v>Insecurity</v>
      </c>
      <c r="AH1109" s="57"/>
      <c r="AI1109" s="56" t="str" cm="1">
        <f t="array" ref="AI1109">IFERROR(_xlfn.IFS(
AK1109="MPR ISSUE","PDH",
AK1109="BSS Hardware Issue","BSS",
AK1109="Sites strategiques, MLL, Pylone, etc.","ENVTECH",
AK1109="AKTIVCO DEFAUT GE &amp; POWER Cabinet","AKTIVCO",
AK1109="AKTIVCO Coupure ENEO &amp; Baisse de tension","AKTIVCO GRID ONLY",
AK1109="Coupure ENEO &amp; Baisse de tension","IHS GRID ONLY",
AK1109="Defaut GE &amp; POWER Cabinet","IHS",
AK1109="Sharing","Partners",
AK1109="Sites strategiques &amp; DataCenter","SST &amp; DC",
AK1109="Exclu","Exclu",
AK1109="SAT","SAT",
AK1109="SPARE-ISSUE","SPARE-ISSUE",
AK1109="Fiber CAmtel","TRANS_FO_CAMTEL",
AK1109="Fiber AOF","Fiber AOF",
AK1109="Projet OCM (HUAWEI)","TRAVAUX-HUAWEI",
AK1109="Projet OCM (NOKIA)","TRAVAUX-NOKIA",
AK1109="ACCESS-ISSUE","ACCESS-ISSUE",
AK1109="Projet OCM (ZTE, NOKIA, autres projets)","TRAVAUX OCM",
AK1109="No root CAuse","No root cause",
AK1109="ODU HS","PDH",
AK1109="IP &amp; VLAN","PDH",
AK1109="Warehouse HUAWEI","SPARE-ISSUE",
AK1109="SPARE-HS","SPARE-ISSUE",
AK1109="Power Telco","BSS",AK1109="no impacts","no impacts"
),"")</f>
        <v>IHS</v>
      </c>
      <c r="AJ1109" s="56" t="str" cm="1">
        <f t="array" ref="AJ1109">IFERROR(_xlfn.IFS(
AK1109="MPR ISSUE","TX ISSUE",
AK1109="BSS Hardware Issue","RAN ISSUE",
AK1109="Sites strategiques, MLL, Pylone, etc.","ENVTECH",
AK1109="AKTIVCO DEFAUT GE &amp; POWER Cabinet","POWER ISSUE",
AK1109="AKTIVCO Coupure ENEO &amp; Baisse de tension","POWER ISSUE",
AK1109="Coupure ENEO &amp; Baisse de tension","POWER ISSUE",
AK1109="Defaut GE &amp; POWER Cabinet","POWER ISSUE",
AK1109="Sharing","POWER ISSUE",
AK1109="Sites strategiques &amp; DataCenter","POWER ISSUE",
AK1109="Exclu","Exclu",
AK1109="SAT","TX ISSUE",
AK1109="SPARE-ISSUE","SPARE-ISSUE",
AK1109="Fiber CAmtel","TX ISSUE",
AK1109="Fiber AOF","TX ISSUE",
AK1109="Projet OCM (HUAWEI)","TRAVAUX-HUAWEI",
AK1109="Projet OCM (NOKIA)","TRAVAUX -NOKIA",
AK1109="ACCESS-ISSUE","ACCESS-ISSUE",
AK1109="Projet OCM (ZTE, NOKIA, autres projets)","TRAVAUX OCM",
AK1109="No root CAuse","No root cause",
AK1109="ODU HS","TX ISSUE",
AK1109="IP &amp; VLAN","TX ISSUE",
AK1109="Warehouse HUAWEI","SPARE-ISSUE",
AK1109="SPARE-HS","SPARE-ISSUE",
AK1109="Power Telco","RAN ISSUE",AK1109="no impacts","no impacts"
),"")</f>
        <v>POWER ISSUE</v>
      </c>
      <c r="AK1109" s="81" t="s">
        <v>5330</v>
      </c>
      <c r="AL1109" s="56" t="str" cm="1">
        <f t="array" ref="AL1109">IFERROR(_xlfn.IFS(
AK1109="MPR ISSUE","ACTIVE",
AK1109="BSS Hardware Issue","ACTIVE",
AK1109="Sites strategiques, MLL, Pylone, etc.","PASSIVE",
AK1109="AKTIVCO DEFAUT GE &amp; POWER Cabinet","PASSIVE",
AK1109="AKTIVCO Coupure ENEO &amp; Baisse de tension","PASSIVE",
AK1109="Coupure ENEO &amp; Baisse de tension","PASSIVE",
AK1109="Defaut GE &amp; POWER Cabinet","PASSIVE",
AK1109="Sharing","PASSIVE",
AK1109="Sites strategiques &amp; DataCenter","PASSIVE",
AK1109="Exclu","Exclu",
AK1109="SAT","ACTIVE",
AK1109="SPARE-ISSUE","SPARE-ISSUE",
AK1109="Fiber CAmtel","ACTIVE",
AK1109="Fiber AOF","ACTIVE",
AK1109="Projet OCM (HUAWEI)","PLANNED WORKS",
AK1109="Projet OCM (NOKIA)","PLANNED WORKS",
AK1109="ACCESS-ISSUE","ACCESS-ISSUE",
AK1109="Projet OCM (ZTE, NOKIA, autres projets)","PLANNED WORKS",
AK1109="No root CAuse","No root cause",
AK1109="ODU HS","ACTIVE",
AK1109="IP &amp; VLAN","ACTIVE",
AK1109="Warehouse HUAWEI","SPARE-ISSUE",
AK1109="SPARE-HS","SPARE-ISSUE",
AK1109="Power Telco","ACTIVE", AK1109="no impacts","no impacts"
),"")</f>
        <v>PASSIVE</v>
      </c>
      <c r="AM1109" s="108" t="s">
        <v>5999</v>
      </c>
      <c r="AN1109" s="117" t="s">
        <v>5236</v>
      </c>
      <c r="AP1109" s="23" t="s">
        <v>5537</v>
      </c>
      <c r="AQ1109" s="23" t="s">
        <v>5537</v>
      </c>
      <c r="AR1109" s="7"/>
      <c r="AS1109" s="6"/>
      <c r="AT1109" s="7"/>
      <c r="AU1109" s="3" t="s">
        <v>5537</v>
      </c>
      <c r="AV1109" s="24" t="s">
        <v>5537</v>
      </c>
      <c r="AW1109" s="24" t="s">
        <v>5537</v>
      </c>
      <c r="AX1109" s="24" t="s">
        <v>5537</v>
      </c>
      <c r="AY1109" s="24" t="s">
        <v>5537</v>
      </c>
      <c r="AZ1109" s="24" t="s">
        <v>5537</v>
      </c>
      <c r="BA1109" s="24" t="s">
        <v>5537</v>
      </c>
      <c r="BB1109" s="24" t="s">
        <v>5537</v>
      </c>
      <c r="BC1109" s="24" t="s">
        <v>5537</v>
      </c>
      <c r="BD1109" s="24" t="s">
        <v>5537</v>
      </c>
      <c r="BE1109" s="24" t="s">
        <v>6521</v>
      </c>
      <c r="BF1109" s="24" t="s">
        <v>6522</v>
      </c>
      <c r="BG1109" s="24" t="s">
        <v>6523</v>
      </c>
      <c r="BH1109" s="24" t="s">
        <v>6524</v>
      </c>
      <c r="BI1109" s="9" t="s">
        <v>5537</v>
      </c>
      <c r="BJ1109" s="14"/>
      <c r="BK1109" s="14" t="s">
        <v>5537</v>
      </c>
      <c r="BL1109" s="14" t="str">
        <f>_xlfn.XLOOKUP(B1109,'[4]cell downs 18042026 17h'!$B:$B,'[4]cell downs 18042026 17h'!$B:$B,"")</f>
        <v/>
      </c>
      <c r="BM1109" s="14" t="str">
        <f>_xlfn.XLOOKUP(B1109,'[5]Cells Huawei 19042026 15h'!$B:$B,'[5]Cells Huawei 19042026 15h'!$B:$B,"")</f>
        <v/>
      </c>
      <c r="BN1109" s="9" t="str">
        <f>_xlfn.XLOOKUP(B1109,'[6]cells down 19042026 9H40'!$B:$B,'[6]cells down 19042026 9H40'!$B:$B,"")</f>
        <v/>
      </c>
      <c r="BO1109" s="9" t="s">
        <v>5236</v>
      </c>
      <c r="BP1109" s="9" t="s">
        <v>12</v>
      </c>
    </row>
    <row r="1110" spans="1:68" s="9" customFormat="1" x14ac:dyDescent="0.35">
      <c r="A1110" s="3" t="s">
        <v>1580</v>
      </c>
      <c r="B1110" s="31" t="s">
        <v>1581</v>
      </c>
      <c r="C1110" s="3" t="str">
        <f>_xlfn.XLOOKUP(B1110,'[1]daily break down'!$D:$D,'[1]daily break down'!$E:$E,"")</f>
        <v>Yaounde</v>
      </c>
      <c r="D1110" s="3" t="s">
        <v>357</v>
      </c>
      <c r="E1110" s="3" t="s">
        <v>5528</v>
      </c>
      <c r="F1110" s="3" t="s">
        <v>37</v>
      </c>
      <c r="G1110" s="3" t="s">
        <v>38</v>
      </c>
      <c r="H1110" s="41" t="str">
        <f>_xlfn.XLOOKUP(B1110,[2]CALCULATION!$B:$B,[2]CALCULATION!$H:$H,"")</f>
        <v>ZTE</v>
      </c>
      <c r="I1110" s="34">
        <v>0.13233628111507781</v>
      </c>
      <c r="J1110" s="34">
        <v>2.3479523903285369</v>
      </c>
      <c r="K1110" s="34">
        <v>0.13709824702582263</v>
      </c>
      <c r="L1110" s="34">
        <v>0</v>
      </c>
      <c r="M1110" s="34">
        <v>0</v>
      </c>
      <c r="N1110" s="34">
        <v>0</v>
      </c>
      <c r="O1110" s="34">
        <v>0</v>
      </c>
      <c r="P1110" s="34">
        <v>0</v>
      </c>
      <c r="Q1110" s="34">
        <v>0</v>
      </c>
      <c r="R1110" s="34">
        <v>0</v>
      </c>
      <c r="S1110" s="109">
        <v>0.95658442555352985</v>
      </c>
      <c r="T1110" s="109">
        <f>_xlfn.XLOOKUP(B1110,'[3]Nur des jours'!$B:$B,'[3]Nur des jours'!$U:$U,"")</f>
        <v>0</v>
      </c>
      <c r="U1110" s="109">
        <v>2.6518442897786452</v>
      </c>
      <c r="V1110" s="109">
        <v>0</v>
      </c>
      <c r="W1110" s="109">
        <v>0</v>
      </c>
      <c r="X1110" s="109">
        <v>0</v>
      </c>
      <c r="Y1110" s="109">
        <v>0.22891323020377616</v>
      </c>
      <c r="Z1110" s="109">
        <v>0</v>
      </c>
      <c r="AA1110" s="109">
        <v>0</v>
      </c>
      <c r="AB1110" s="109">
        <v>0</v>
      </c>
      <c r="AC1110" s="109">
        <v>0</v>
      </c>
      <c r="AD1110" s="109">
        <v>0</v>
      </c>
      <c r="AE1110" s="109">
        <v>0</v>
      </c>
      <c r="AF1110" s="109">
        <v>0</v>
      </c>
      <c r="AG1110" s="57" t="str">
        <f>_xlfn.XLOOKUP(B1110,[3]CALCULATION!$B:$B,[3]CALCULATION!$M:$M,"")</f>
        <v>Operationnel</v>
      </c>
      <c r="AH1110" s="57"/>
      <c r="AI1110" s="56" t="str" cm="1">
        <f t="array" ref="AI1110">IFERROR(_xlfn.IFS(
AK1110="MPR ISSUE","PDH",
AK1110="BSS Hardware Issue","BSS",
AK1110="Sites strategiques, MLL, Pylone, etc.","ENVTECH",
AK1110="AKTIVCO DEFAUT GE &amp; POWER Cabinet","AKTIVCO",
AK1110="AKTIVCO Coupure ENEO &amp; Baisse de tension","AKTIVCO GRID ONLY",
AK1110="Coupure ENEO &amp; Baisse de tension","IHS GRID ONLY",
AK1110="Defaut GE &amp; POWER Cabinet","IHS",
AK1110="Sharing","Partners",
AK1110="Sites strategiques &amp; DataCenter","SST &amp; DC",
AK1110="Exclu","Exclu",
AK1110="SAT","SAT",
AK1110="SPARE-ISSUE","SPARE-ISSUE",
AK1110="Fiber CAmtel","TRANS_FO_CAMTEL",
AK1110="Fiber AOF","Fiber AOF",
AK1110="Projet OCM (HUAWEI)","TRAVAUX-HUAWEI",
AK1110="Projet OCM (NOKIA)","TRAVAUX-NOKIA",
AK1110="ACCESS-ISSUE","ACCESS-ISSUE",
AK1110="Projet OCM (ZTE, NOKIA, autres projets)","TRAVAUX OCM",
AK1110="No root CAuse","No root cause",
AK1110="ODU HS","PDH",
AK1110="IP &amp; VLAN","PDH",
AK1110="Warehouse HUAWEI","SPARE-ISSUE",
AK1110="SPARE-HS","SPARE-ISSUE",
AK1110="Power Telco","BSS",AK1110="no impacts","no impacts"
),"")</f>
        <v>No root cause</v>
      </c>
      <c r="AJ1110" s="56" t="str" cm="1">
        <f t="array" ref="AJ1110">IFERROR(_xlfn.IFS(
AK1110="MPR ISSUE","TX ISSUE",
AK1110="BSS Hardware Issue","RAN ISSUE",
AK1110="Sites strategiques, MLL, Pylone, etc.","ENVTECH",
AK1110="AKTIVCO DEFAUT GE &amp; POWER Cabinet","POWER ISSUE",
AK1110="AKTIVCO Coupure ENEO &amp; Baisse de tension","POWER ISSUE",
AK1110="Coupure ENEO &amp; Baisse de tension","POWER ISSUE",
AK1110="Defaut GE &amp; POWER Cabinet","POWER ISSUE",
AK1110="Sharing","POWER ISSUE",
AK1110="Sites strategiques &amp; DataCenter","POWER ISSUE",
AK1110="Exclu","Exclu",
AK1110="SAT","TX ISSUE",
AK1110="SPARE-ISSUE","SPARE-ISSUE",
AK1110="Fiber CAmtel","TX ISSUE",
AK1110="Fiber AOF","TX ISSUE",
AK1110="Projet OCM (HUAWEI)","TRAVAUX-HUAWEI",
AK1110="Projet OCM (NOKIA)","TRAVAUX -NOKIA",
AK1110="ACCESS-ISSUE","ACCESS-ISSUE",
AK1110="Projet OCM (ZTE, NOKIA, autres projets)","TRAVAUX OCM",
AK1110="No root CAuse","No root cause",
AK1110="ODU HS","TX ISSUE",
AK1110="IP &amp; VLAN","TX ISSUE",
AK1110="Warehouse HUAWEI","SPARE-ISSUE",
AK1110="SPARE-HS","SPARE-ISSUE",
AK1110="Power Telco","RAN ISSUE",AK1110="no impacts","no impacts"
),"")</f>
        <v>No root cause</v>
      </c>
      <c r="AK1110" s="81" t="s">
        <v>5620</v>
      </c>
      <c r="AL1110" s="56" t="str" cm="1">
        <f t="array" ref="AL1110">IFERROR(_xlfn.IFS(
AK1110="MPR ISSUE","ACTIVE",
AK1110="BSS Hardware Issue","ACTIVE",
AK1110="Sites strategiques, MLL, Pylone, etc.","PASSIVE",
AK1110="AKTIVCO DEFAUT GE &amp; POWER Cabinet","PASSIVE",
AK1110="AKTIVCO Coupure ENEO &amp; Baisse de tension","PASSIVE",
AK1110="Coupure ENEO &amp; Baisse de tension","PASSIVE",
AK1110="Defaut GE &amp; POWER Cabinet","PASSIVE",
AK1110="Sharing","PASSIVE",
AK1110="Sites strategiques &amp; DataCenter","PASSIVE",
AK1110="Exclu","Exclu",
AK1110="SAT","ACTIVE",
AK1110="SPARE-ISSUE","SPARE-ISSUE",
AK1110="Fiber CAmtel","ACTIVE",
AK1110="Fiber AOF","ACTIVE",
AK1110="Projet OCM (HUAWEI)","PLANNED WORKS",
AK1110="Projet OCM (NOKIA)","PLANNED WORKS",
AK1110="ACCESS-ISSUE","ACCESS-ISSUE",
AK1110="Projet OCM (ZTE, NOKIA, autres projets)","PLANNED WORKS",
AK1110="No root CAuse","No root cause",
AK1110="ODU HS","ACTIVE",
AK1110="IP &amp; VLAN","ACTIVE",
AK1110="Warehouse HUAWEI","SPARE-ISSUE",
AK1110="SPARE-HS","SPARE-ISSUE",
AK1110="Power Telco","ACTIVE", AK1110="no impacts","no impacts"
),"")</f>
        <v>No root cause</v>
      </c>
      <c r="AM1110" s="108" t="s">
        <v>5537</v>
      </c>
      <c r="AN1110" s="117" t="s">
        <v>1581</v>
      </c>
      <c r="AP1110" s="23" t="s">
        <v>5537</v>
      </c>
      <c r="AQ1110" s="23" t="s">
        <v>5537</v>
      </c>
      <c r="AR1110" s="7"/>
      <c r="AS1110" s="6"/>
      <c r="AT1110" s="7"/>
      <c r="AU1110" s="3" t="s">
        <v>5537</v>
      </c>
      <c r="AV1110" s="24" t="s">
        <v>5537</v>
      </c>
      <c r="AW1110" s="24" t="s">
        <v>5537</v>
      </c>
      <c r="AX1110" s="24" t="s">
        <v>5537</v>
      </c>
      <c r="AY1110" s="24" t="s">
        <v>5537</v>
      </c>
      <c r="AZ1110" s="24" t="s">
        <v>5537</v>
      </c>
      <c r="BA1110" s="24" t="s">
        <v>5537</v>
      </c>
      <c r="BB1110" s="24" t="s">
        <v>5537</v>
      </c>
      <c r="BC1110" s="24" t="s">
        <v>5537</v>
      </c>
      <c r="BD1110" s="24" t="s">
        <v>5537</v>
      </c>
      <c r="BE1110" s="24" t="s">
        <v>5537</v>
      </c>
      <c r="BF1110" s="24" t="s">
        <v>5537</v>
      </c>
      <c r="BG1110" s="24" t="s">
        <v>5537</v>
      </c>
      <c r="BH1110" s="24" t="s">
        <v>5537</v>
      </c>
      <c r="BI1110" s="9" t="s">
        <v>5537</v>
      </c>
      <c r="BJ1110" s="14"/>
      <c r="BK1110" s="14" t="s">
        <v>5537</v>
      </c>
      <c r="BL1110" s="14" t="str">
        <f>_xlfn.XLOOKUP(B1110,'[4]cell downs 18042026 17h'!$B:$B,'[4]cell downs 18042026 17h'!$B:$B,"")</f>
        <v/>
      </c>
      <c r="BM1110" s="14" t="str">
        <f>_xlfn.XLOOKUP(B1110,'[5]Cells Huawei 19042026 15h'!$B:$B,'[5]Cells Huawei 19042026 15h'!$B:$B,"")</f>
        <v/>
      </c>
      <c r="BN1110" s="9" t="str">
        <f>_xlfn.XLOOKUP(B1110,'[6]cells down 19042026 9H40'!$B:$B,'[6]cells down 19042026 9H40'!$B:$B,"")</f>
        <v/>
      </c>
      <c r="BO1110" s="9" t="s">
        <v>5537</v>
      </c>
      <c r="BP1110" s="9" t="s">
        <v>12</v>
      </c>
    </row>
    <row r="1111" spans="1:68" s="9" customFormat="1" x14ac:dyDescent="0.35">
      <c r="A1111" s="1" t="s">
        <v>4085</v>
      </c>
      <c r="B1111" s="8" t="s">
        <v>4086</v>
      </c>
      <c r="C1111" s="3" t="str">
        <f>_xlfn.XLOOKUP(B1111,'[1]daily break down'!$D:$D,'[1]daily break down'!$E:$E,"")</f>
        <v>SUD-OUEST</v>
      </c>
      <c r="D1111" s="1" t="s">
        <v>11</v>
      </c>
      <c r="E1111" s="1" t="s">
        <v>12</v>
      </c>
      <c r="F1111" s="3" t="s">
        <v>13</v>
      </c>
      <c r="G1111" s="1" t="s">
        <v>63</v>
      </c>
      <c r="H1111" s="39" t="str">
        <f>_xlfn.XLOOKUP(B1111,[2]CALCULATION!$B:$B,[2]CALCULATION!$H:$H,"")</f>
        <v>HUAWEI</v>
      </c>
      <c r="I1111" s="34">
        <v>0</v>
      </c>
      <c r="J1111" s="34">
        <v>0</v>
      </c>
      <c r="K1111" s="34">
        <v>0</v>
      </c>
      <c r="L1111" s="34">
        <v>0</v>
      </c>
      <c r="M1111" s="34">
        <v>0</v>
      </c>
      <c r="N1111" s="34">
        <v>0</v>
      </c>
      <c r="O1111" s="34">
        <v>0</v>
      </c>
      <c r="P1111" s="34">
        <v>0</v>
      </c>
      <c r="Q1111" s="34">
        <v>0</v>
      </c>
      <c r="R1111" s="34">
        <v>0</v>
      </c>
      <c r="S1111" s="109">
        <v>0</v>
      </c>
      <c r="T1111" s="109">
        <f>_xlfn.XLOOKUP(B1111,'[3]Nur des jours'!$B:$B,'[3]Nur des jours'!$U:$U,"")</f>
        <v>0</v>
      </c>
      <c r="U1111" s="109">
        <v>0</v>
      </c>
      <c r="V1111" s="109">
        <v>0</v>
      </c>
      <c r="W1111" s="109">
        <v>0.29160353048942311</v>
      </c>
      <c r="X1111" s="109">
        <v>0</v>
      </c>
      <c r="Y1111" s="109">
        <v>0.22463281140760144</v>
      </c>
      <c r="Z1111" s="109">
        <v>0</v>
      </c>
      <c r="AA1111" s="109">
        <v>0</v>
      </c>
      <c r="AB1111" s="109">
        <v>0</v>
      </c>
      <c r="AC1111" s="109">
        <v>0</v>
      </c>
      <c r="AD1111" s="109">
        <v>0</v>
      </c>
      <c r="AE1111" s="109">
        <v>0</v>
      </c>
      <c r="AF1111" s="109">
        <v>0</v>
      </c>
      <c r="AG1111" s="57" t="str">
        <f>_xlfn.XLOOKUP(B1111,[3]CALCULATION!$B:$B,[3]CALCULATION!$M:$M,"")</f>
        <v>Operationnel</v>
      </c>
      <c r="AH1111" s="57"/>
      <c r="AI1111" s="56" t="str" cm="1">
        <f t="array" ref="AI1111">IFERROR(_xlfn.IFS(
AK1111="MPR ISSUE","PDH",
AK1111="BSS Hardware Issue","BSS",
AK1111="Sites strategiques, MLL, Pylone, etc.","ENVTECH",
AK1111="AKTIVCO DEFAUT GE &amp; POWER Cabinet","AKTIVCO",
AK1111="AKTIVCO Coupure ENEO &amp; Baisse de tension","AKTIVCO GRID ONLY",
AK1111="Coupure ENEO &amp; Baisse de tension","IHS GRID ONLY",
AK1111="Defaut GE &amp; POWER Cabinet","IHS",
AK1111="Sharing","Partners",
AK1111="Sites strategiques &amp; DataCenter","SST &amp; DC",
AK1111="Exclu","Exclu",
AK1111="SAT","SAT",
AK1111="SPARE-ISSUE","SPARE-ISSUE",
AK1111="Fiber CAmtel","TRANS_FO_CAMTEL",
AK1111="Fiber AOF","Fiber AOF",
AK1111="Projet OCM (HUAWEI)","TRAVAUX-HUAWEI",
AK1111="Projet OCM (NOKIA)","TRAVAUX-NOKIA",
AK1111="ACCESS-ISSUE","ACCESS-ISSUE",
AK1111="Projet OCM (ZTE, NOKIA, autres projets)","TRAVAUX OCM",
AK1111="No root CAuse","No root cause",
AK1111="ODU HS","PDH",
AK1111="IP &amp; VLAN","PDH",
AK1111="Warehouse HUAWEI","SPARE-ISSUE",
AK1111="SPARE-HS","SPARE-ISSUE",
AK1111="Power Telco","BSS",AK1111="no impacts","no impacts"
),"")</f>
        <v>No root cause</v>
      </c>
      <c r="AJ1111" s="56" t="str" cm="1">
        <f t="array" ref="AJ1111">IFERROR(_xlfn.IFS(
AK1111="MPR ISSUE","TX ISSUE",
AK1111="BSS Hardware Issue","RAN ISSUE",
AK1111="Sites strategiques, MLL, Pylone, etc.","ENVTECH",
AK1111="AKTIVCO DEFAUT GE &amp; POWER Cabinet","POWER ISSUE",
AK1111="AKTIVCO Coupure ENEO &amp; Baisse de tension","POWER ISSUE",
AK1111="Coupure ENEO &amp; Baisse de tension","POWER ISSUE",
AK1111="Defaut GE &amp; POWER Cabinet","POWER ISSUE",
AK1111="Sharing","POWER ISSUE",
AK1111="Sites strategiques &amp; DataCenter","POWER ISSUE",
AK1111="Exclu","Exclu",
AK1111="SAT","TX ISSUE",
AK1111="SPARE-ISSUE","SPARE-ISSUE",
AK1111="Fiber CAmtel","TX ISSUE",
AK1111="Fiber AOF","TX ISSUE",
AK1111="Projet OCM (HUAWEI)","TRAVAUX-HUAWEI",
AK1111="Projet OCM (NOKIA)","TRAVAUX -NOKIA",
AK1111="ACCESS-ISSUE","ACCESS-ISSUE",
AK1111="Projet OCM (ZTE, NOKIA, autres projets)","TRAVAUX OCM",
AK1111="No root CAuse","No root cause",
AK1111="ODU HS","TX ISSUE",
AK1111="IP &amp; VLAN","TX ISSUE",
AK1111="Warehouse HUAWEI","SPARE-ISSUE",
AK1111="SPARE-HS","SPARE-ISSUE",
AK1111="Power Telco","RAN ISSUE",AK1111="no impacts","no impacts"
),"")</f>
        <v>No root cause</v>
      </c>
      <c r="AK1111" s="81" t="s">
        <v>5620</v>
      </c>
      <c r="AL1111" s="56" t="str" cm="1">
        <f t="array" ref="AL1111">IFERROR(_xlfn.IFS(
AK1111="MPR ISSUE","ACTIVE",
AK1111="BSS Hardware Issue","ACTIVE",
AK1111="Sites strategiques, MLL, Pylone, etc.","PASSIVE",
AK1111="AKTIVCO DEFAUT GE &amp; POWER Cabinet","PASSIVE",
AK1111="AKTIVCO Coupure ENEO &amp; Baisse de tension","PASSIVE",
AK1111="Coupure ENEO &amp; Baisse de tension","PASSIVE",
AK1111="Defaut GE &amp; POWER Cabinet","PASSIVE",
AK1111="Sharing","PASSIVE",
AK1111="Sites strategiques &amp; DataCenter","PASSIVE",
AK1111="Exclu","Exclu",
AK1111="SAT","ACTIVE",
AK1111="SPARE-ISSUE","SPARE-ISSUE",
AK1111="Fiber CAmtel","ACTIVE",
AK1111="Fiber AOF","ACTIVE",
AK1111="Projet OCM (HUAWEI)","PLANNED WORKS",
AK1111="Projet OCM (NOKIA)","PLANNED WORKS",
AK1111="ACCESS-ISSUE","ACCESS-ISSUE",
AK1111="Projet OCM (ZTE, NOKIA, autres projets)","PLANNED WORKS",
AK1111="No root CAuse","No root cause",
AK1111="ODU HS","ACTIVE",
AK1111="IP &amp; VLAN","ACTIVE",
AK1111="Warehouse HUAWEI","SPARE-ISSUE",
AK1111="SPARE-HS","SPARE-ISSUE",
AK1111="Power Telco","ACTIVE", AK1111="no impacts","no impacts"
),"")</f>
        <v>No root cause</v>
      </c>
      <c r="AM1111" s="108" t="s">
        <v>5537</v>
      </c>
      <c r="AN1111" s="117" t="s">
        <v>4086</v>
      </c>
      <c r="AP1111" s="23" t="s">
        <v>5537</v>
      </c>
      <c r="AQ1111" s="23" t="s">
        <v>5537</v>
      </c>
      <c r="AR1111" s="7"/>
      <c r="AS1111" s="6"/>
      <c r="AT1111" s="7"/>
      <c r="AU1111" s="3" t="s">
        <v>5537</v>
      </c>
      <c r="AV1111" s="24" t="s">
        <v>5537</v>
      </c>
      <c r="AW1111" s="24" t="s">
        <v>5537</v>
      </c>
      <c r="AX1111" s="24" t="s">
        <v>5537</v>
      </c>
      <c r="AY1111" s="24" t="s">
        <v>5537</v>
      </c>
      <c r="AZ1111" s="24" t="s">
        <v>5537</v>
      </c>
      <c r="BA1111" s="24" t="s">
        <v>5537</v>
      </c>
      <c r="BB1111" s="24" t="s">
        <v>5537</v>
      </c>
      <c r="BC1111" s="24" t="s">
        <v>5537</v>
      </c>
      <c r="BD1111" s="24" t="s">
        <v>5537</v>
      </c>
      <c r="BE1111" s="24" t="s">
        <v>5537</v>
      </c>
      <c r="BF1111" s="24" t="s">
        <v>5537</v>
      </c>
      <c r="BG1111" s="24" t="s">
        <v>5537</v>
      </c>
      <c r="BH1111" s="24" t="s">
        <v>5537</v>
      </c>
      <c r="BI1111" s="9" t="s">
        <v>5537</v>
      </c>
      <c r="BJ1111" s="14"/>
      <c r="BK1111" s="14" t="s">
        <v>5537</v>
      </c>
      <c r="BL1111" s="14" t="str">
        <f>_xlfn.XLOOKUP(B1111,'[4]cell downs 18042026 17h'!$B:$B,'[4]cell downs 18042026 17h'!$B:$B,"")</f>
        <v/>
      </c>
      <c r="BM1111" s="14" t="str">
        <f>_xlfn.XLOOKUP(B1111,'[5]Cells Huawei 19042026 15h'!$B:$B,'[5]Cells Huawei 19042026 15h'!$B:$B,"")</f>
        <v/>
      </c>
      <c r="BN1111" s="9" t="str">
        <f>_xlfn.XLOOKUP(B1111,'[6]cells down 19042026 9H40'!$B:$B,'[6]cells down 19042026 9H40'!$B:$B,"")</f>
        <v/>
      </c>
      <c r="BO1111" s="9" t="s">
        <v>4086</v>
      </c>
      <c r="BP1111" s="9" t="s">
        <v>5537</v>
      </c>
    </row>
    <row r="1112" spans="1:68" s="9" customFormat="1" x14ac:dyDescent="0.35">
      <c r="A1112" s="1" t="s">
        <v>4982</v>
      </c>
      <c r="B1112" s="8" t="s">
        <v>4983</v>
      </c>
      <c r="C1112" s="3" t="str">
        <f>_xlfn.XLOOKUP(B1112,'[1]daily break down'!$D:$D,'[1]daily break down'!$E:$E,"")</f>
        <v>Yaounde</v>
      </c>
      <c r="D1112" s="1" t="s">
        <v>11</v>
      </c>
      <c r="E1112" s="1" t="s">
        <v>12</v>
      </c>
      <c r="F1112" s="3" t="s">
        <v>37</v>
      </c>
      <c r="G1112" s="1" t="s">
        <v>38</v>
      </c>
      <c r="H1112" s="41" t="str">
        <f>_xlfn.XLOOKUP(B1112,[2]CALCULATION!$B:$B,[2]CALCULATION!$H:$H,"")</f>
        <v>ZTE</v>
      </c>
      <c r="I1112" s="34">
        <v>0</v>
      </c>
      <c r="J1112" s="34">
        <v>0</v>
      </c>
      <c r="K1112" s="34">
        <v>0</v>
      </c>
      <c r="L1112" s="34">
        <v>0</v>
      </c>
      <c r="M1112" s="34">
        <v>0</v>
      </c>
      <c r="N1112" s="34">
        <v>0</v>
      </c>
      <c r="O1112" s="34">
        <v>0</v>
      </c>
      <c r="P1112" s="34">
        <v>0</v>
      </c>
      <c r="Q1112" s="34">
        <v>0</v>
      </c>
      <c r="R1112" s="34">
        <v>0</v>
      </c>
      <c r="S1112" s="109">
        <v>0</v>
      </c>
      <c r="T1112" s="109">
        <f>_xlfn.XLOOKUP(B1112,'[3]Nur des jours'!$B:$B,'[3]Nur des jours'!$U:$U,"")</f>
        <v>2.4255706511662188E-3</v>
      </c>
      <c r="U1112" s="109">
        <v>0</v>
      </c>
      <c r="V1112" s="109">
        <v>0</v>
      </c>
      <c r="W1112" s="109">
        <v>0.1308202994580995</v>
      </c>
      <c r="X1112" s="109">
        <v>0.26007111202426669</v>
      </c>
      <c r="Y1112" s="109">
        <v>0.21744527484569121</v>
      </c>
      <c r="Z1112" s="109">
        <v>0</v>
      </c>
      <c r="AA1112" s="109">
        <v>0</v>
      </c>
      <c r="AB1112" s="109">
        <v>0</v>
      </c>
      <c r="AC1112" s="109">
        <v>0</v>
      </c>
      <c r="AD1112" s="109">
        <v>0</v>
      </c>
      <c r="AE1112" s="109">
        <v>0</v>
      </c>
      <c r="AF1112" s="109">
        <v>0</v>
      </c>
      <c r="AG1112" s="57" t="str">
        <f>_xlfn.XLOOKUP(B1112,[3]CALCULATION!$B:$B,[3]CALCULATION!$M:$M,"")</f>
        <v>Operationnel</v>
      </c>
      <c r="AH1112" s="57"/>
      <c r="AI1112" s="56" t="str" cm="1">
        <f t="array" ref="AI1112">IFERROR(_xlfn.IFS(
AK1112="MPR ISSUE","PDH",
AK1112="BSS Hardware Issue","BSS",
AK1112="Sites strategiques, MLL, Pylone, etc.","ENVTECH",
AK1112="AKTIVCO DEFAUT GE &amp; POWER Cabinet","AKTIVCO",
AK1112="AKTIVCO Coupure ENEO &amp; Baisse de tension","AKTIVCO GRID ONLY",
AK1112="Coupure ENEO &amp; Baisse de tension","IHS GRID ONLY",
AK1112="Defaut GE &amp; POWER Cabinet","IHS",
AK1112="Sharing","Partners",
AK1112="Sites strategiques &amp; DataCenter","SST &amp; DC",
AK1112="Exclu","Exclu",
AK1112="SAT","SAT",
AK1112="SPARE-ISSUE","SPARE-ISSUE",
AK1112="Fiber CAmtel","TRANS_FO_CAMTEL",
AK1112="Fiber AOF","Fiber AOF",
AK1112="Projet OCM (HUAWEI)","TRAVAUX-HUAWEI",
AK1112="Projet OCM (NOKIA)","TRAVAUX-NOKIA",
AK1112="ACCESS-ISSUE","ACCESS-ISSUE",
AK1112="Projet OCM (ZTE, NOKIA, autres projets)","TRAVAUX OCM",
AK1112="No root CAuse","No root cause",
AK1112="ODU HS","PDH",
AK1112="IP &amp; VLAN","PDH",
AK1112="Warehouse HUAWEI","SPARE-ISSUE",
AK1112="SPARE-HS","SPARE-ISSUE",
AK1112="Power Telco","BSS",AK1112="no impacts","no impacts"
),"")</f>
        <v>No root cause</v>
      </c>
      <c r="AJ1112" s="56" t="str" cm="1">
        <f t="array" ref="AJ1112">IFERROR(_xlfn.IFS(
AK1112="MPR ISSUE","TX ISSUE",
AK1112="BSS Hardware Issue","RAN ISSUE",
AK1112="Sites strategiques, MLL, Pylone, etc.","ENVTECH",
AK1112="AKTIVCO DEFAUT GE &amp; POWER Cabinet","POWER ISSUE",
AK1112="AKTIVCO Coupure ENEO &amp; Baisse de tension","POWER ISSUE",
AK1112="Coupure ENEO &amp; Baisse de tension","POWER ISSUE",
AK1112="Defaut GE &amp; POWER Cabinet","POWER ISSUE",
AK1112="Sharing","POWER ISSUE",
AK1112="Sites strategiques &amp; DataCenter","POWER ISSUE",
AK1112="Exclu","Exclu",
AK1112="SAT","TX ISSUE",
AK1112="SPARE-ISSUE","SPARE-ISSUE",
AK1112="Fiber CAmtel","TX ISSUE",
AK1112="Fiber AOF","TX ISSUE",
AK1112="Projet OCM (HUAWEI)","TRAVAUX-HUAWEI",
AK1112="Projet OCM (NOKIA)","TRAVAUX -NOKIA",
AK1112="ACCESS-ISSUE","ACCESS-ISSUE",
AK1112="Projet OCM (ZTE, NOKIA, autres projets)","TRAVAUX OCM",
AK1112="No root CAuse","No root cause",
AK1112="ODU HS","TX ISSUE",
AK1112="IP &amp; VLAN","TX ISSUE",
AK1112="Warehouse HUAWEI","SPARE-ISSUE",
AK1112="SPARE-HS","SPARE-ISSUE",
AK1112="Power Telco","RAN ISSUE",AK1112="no impacts","no impacts"
),"")</f>
        <v>No root cause</v>
      </c>
      <c r="AK1112" s="81" t="s">
        <v>5620</v>
      </c>
      <c r="AL1112" s="56" t="str" cm="1">
        <f t="array" ref="AL1112">IFERROR(_xlfn.IFS(
AK1112="MPR ISSUE","ACTIVE",
AK1112="BSS Hardware Issue","ACTIVE",
AK1112="Sites strategiques, MLL, Pylone, etc.","PASSIVE",
AK1112="AKTIVCO DEFAUT GE &amp; POWER Cabinet","PASSIVE",
AK1112="AKTIVCO Coupure ENEO &amp; Baisse de tension","PASSIVE",
AK1112="Coupure ENEO &amp; Baisse de tension","PASSIVE",
AK1112="Defaut GE &amp; POWER Cabinet","PASSIVE",
AK1112="Sharing","PASSIVE",
AK1112="Sites strategiques &amp; DataCenter","PASSIVE",
AK1112="Exclu","Exclu",
AK1112="SAT","ACTIVE",
AK1112="SPARE-ISSUE","SPARE-ISSUE",
AK1112="Fiber CAmtel","ACTIVE",
AK1112="Fiber AOF","ACTIVE",
AK1112="Projet OCM (HUAWEI)","PLANNED WORKS",
AK1112="Projet OCM (NOKIA)","PLANNED WORKS",
AK1112="ACCESS-ISSUE","ACCESS-ISSUE",
AK1112="Projet OCM (ZTE, NOKIA, autres projets)","PLANNED WORKS",
AK1112="No root CAuse","No root cause",
AK1112="ODU HS","ACTIVE",
AK1112="IP &amp; VLAN","ACTIVE",
AK1112="Warehouse HUAWEI","SPARE-ISSUE",
AK1112="SPARE-HS","SPARE-ISSUE",
AK1112="Power Telco","ACTIVE", AK1112="no impacts","no impacts"
),"")</f>
        <v>No root cause</v>
      </c>
      <c r="AM1112" s="108" t="s">
        <v>5537</v>
      </c>
      <c r="AN1112" s="117" t="s">
        <v>4983</v>
      </c>
      <c r="AP1112" s="23" t="s">
        <v>5537</v>
      </c>
      <c r="AQ1112" s="23" t="s">
        <v>5537</v>
      </c>
      <c r="AR1112" s="7"/>
      <c r="AS1112" s="6"/>
      <c r="AT1112" s="7"/>
      <c r="AU1112" s="3" t="s">
        <v>5537</v>
      </c>
      <c r="AV1112" s="24" t="s">
        <v>5537</v>
      </c>
      <c r="AW1112" s="24" t="s">
        <v>5537</v>
      </c>
      <c r="AX1112" s="24" t="s">
        <v>5537</v>
      </c>
      <c r="AY1112" s="24" t="s">
        <v>5537</v>
      </c>
      <c r="AZ1112" s="24" t="s">
        <v>5537</v>
      </c>
      <c r="BA1112" s="24" t="s">
        <v>5537</v>
      </c>
      <c r="BB1112" s="24" t="s">
        <v>5537</v>
      </c>
      <c r="BC1112" s="24" t="s">
        <v>5537</v>
      </c>
      <c r="BD1112" s="24" t="s">
        <v>5537</v>
      </c>
      <c r="BE1112" s="24" t="s">
        <v>5537</v>
      </c>
      <c r="BF1112" s="24" t="s">
        <v>5537</v>
      </c>
      <c r="BG1112" s="24" t="s">
        <v>5537</v>
      </c>
      <c r="BH1112" s="24" t="s">
        <v>5537</v>
      </c>
      <c r="BI1112" s="9" t="s">
        <v>5537</v>
      </c>
      <c r="BJ1112" s="14"/>
      <c r="BK1112" s="14" t="s">
        <v>5537</v>
      </c>
      <c r="BL1112" s="14" t="str">
        <f>_xlfn.XLOOKUP(B1112,'[4]cell downs 18042026 17h'!$B:$B,'[4]cell downs 18042026 17h'!$B:$B,"")</f>
        <v/>
      </c>
      <c r="BM1112" s="14" t="str">
        <f>_xlfn.XLOOKUP(B1112,'[5]Cells Huawei 19042026 15h'!$B:$B,'[5]Cells Huawei 19042026 15h'!$B:$B,"")</f>
        <v/>
      </c>
      <c r="BN1112" s="9" t="str">
        <f>_xlfn.XLOOKUP(B1112,'[6]cells down 19042026 9H40'!$B:$B,'[6]cells down 19042026 9H40'!$B:$B,"")</f>
        <v/>
      </c>
      <c r="BO1112" s="9" t="s">
        <v>4983</v>
      </c>
      <c r="BP1112" s="9" t="s">
        <v>12</v>
      </c>
    </row>
    <row r="1113" spans="1:68" s="9" customFormat="1" x14ac:dyDescent="0.35">
      <c r="A1113" s="1" t="s">
        <v>156</v>
      </c>
      <c r="B1113" s="8" t="s">
        <v>157</v>
      </c>
      <c r="C1113" s="3" t="str">
        <f>_xlfn.XLOOKUP(B1113,'[1]daily break down'!$D:$D,'[1]daily break down'!$E:$E,"")</f>
        <v>EXTREME-NORD</v>
      </c>
      <c r="D1113" s="1" t="s">
        <v>11</v>
      </c>
      <c r="E1113" s="1" t="s">
        <v>66</v>
      </c>
      <c r="F1113" s="3" t="s">
        <v>55</v>
      </c>
      <c r="G1113" s="1" t="s">
        <v>156</v>
      </c>
      <c r="H1113" s="39" t="str">
        <f>_xlfn.XLOOKUP(B1113,[2]CALCULATION!$B:$B,[2]CALCULATION!$H:$H,"")</f>
        <v>HUAWEI</v>
      </c>
      <c r="I1113" s="34">
        <v>0</v>
      </c>
      <c r="J1113" s="34">
        <v>0</v>
      </c>
      <c r="K1113" s="34">
        <v>0</v>
      </c>
      <c r="L1113" s="34">
        <v>0</v>
      </c>
      <c r="M1113" s="34">
        <v>0</v>
      </c>
      <c r="N1113" s="34">
        <v>0</v>
      </c>
      <c r="O1113" s="34">
        <v>0</v>
      </c>
      <c r="P1113" s="34">
        <v>0</v>
      </c>
      <c r="Q1113" s="34">
        <v>0</v>
      </c>
      <c r="R1113" s="34">
        <v>0</v>
      </c>
      <c r="S1113" s="109">
        <v>0</v>
      </c>
      <c r="T1113" s="109">
        <f>_xlfn.XLOOKUP(B1113,'[3]Nur des jours'!$B:$B,'[3]Nur des jours'!$U:$U,"")</f>
        <v>0</v>
      </c>
      <c r="U1113" s="109">
        <v>0</v>
      </c>
      <c r="V1113" s="109">
        <v>0.96122154591605258</v>
      </c>
      <c r="W1113" s="109">
        <v>0</v>
      </c>
      <c r="X1113" s="109">
        <v>0</v>
      </c>
      <c r="Y1113" s="109">
        <v>0.2127368141698984</v>
      </c>
      <c r="Z1113" s="109">
        <v>0</v>
      </c>
      <c r="AA1113" s="109">
        <v>0</v>
      </c>
      <c r="AB1113" s="109">
        <v>0</v>
      </c>
      <c r="AC1113" s="109">
        <v>0</v>
      </c>
      <c r="AD1113" s="109">
        <v>0</v>
      </c>
      <c r="AE1113" s="109">
        <v>0</v>
      </c>
      <c r="AF1113" s="109">
        <v>0</v>
      </c>
      <c r="AG1113" s="57" t="str">
        <f>_xlfn.XLOOKUP(B1113,[3]CALCULATION!$B:$B,[3]CALCULATION!$M:$M,"")</f>
        <v>Insecurity</v>
      </c>
      <c r="AH1113" s="57"/>
      <c r="AI1113" s="56" t="str" cm="1">
        <f t="array" ref="AI1113">IFERROR(_xlfn.IFS(
AK1113="MPR ISSUE","PDH",
AK1113="BSS Hardware Issue","BSS",
AK1113="Sites strategiques, MLL, Pylone, etc.","ENVTECH",
AK1113="AKTIVCO DEFAUT GE &amp; POWER Cabinet","AKTIVCO",
AK1113="AKTIVCO Coupure ENEO &amp; Baisse de tension","AKTIVCO GRID ONLY",
AK1113="Coupure ENEO &amp; Baisse de tension","IHS GRID ONLY",
AK1113="Defaut GE &amp; POWER Cabinet","IHS",
AK1113="Sharing","Partners",
AK1113="Sites strategiques &amp; DataCenter","SST &amp; DC",
AK1113="Exclu","Exclu",
AK1113="SAT","SAT",
AK1113="SPARE-ISSUE","SPARE-ISSUE",
AK1113="Fiber CAmtel","TRANS_FO_CAMTEL",
AK1113="Fiber AOF","Fiber AOF",
AK1113="Projet OCM (HUAWEI)","TRAVAUX-HUAWEI",
AK1113="Projet OCM (NOKIA)","TRAVAUX-NOKIA",
AK1113="ACCESS-ISSUE","ACCESS-ISSUE",
AK1113="Projet OCM (ZTE, NOKIA, autres projets)","TRAVAUX OCM",
AK1113="No root CAuse","No root cause",
AK1113="ODU HS","PDH",
AK1113="IP &amp; VLAN","PDH",
AK1113="Warehouse HUAWEI","SPARE-ISSUE",
AK1113="SPARE-HS","SPARE-ISSUE",
AK1113="Power Telco","BSS",AK1113="no impacts","no impacts"
),"")</f>
        <v>No root cause</v>
      </c>
      <c r="AJ1113" s="56" t="str" cm="1">
        <f t="array" ref="AJ1113">IFERROR(_xlfn.IFS(
AK1113="MPR ISSUE","TX ISSUE",
AK1113="BSS Hardware Issue","RAN ISSUE",
AK1113="Sites strategiques, MLL, Pylone, etc.","ENVTECH",
AK1113="AKTIVCO DEFAUT GE &amp; POWER Cabinet","POWER ISSUE",
AK1113="AKTIVCO Coupure ENEO &amp; Baisse de tension","POWER ISSUE",
AK1113="Coupure ENEO &amp; Baisse de tension","POWER ISSUE",
AK1113="Defaut GE &amp; POWER Cabinet","POWER ISSUE",
AK1113="Sharing","POWER ISSUE",
AK1113="Sites strategiques &amp; DataCenter","POWER ISSUE",
AK1113="Exclu","Exclu",
AK1113="SAT","TX ISSUE",
AK1113="SPARE-ISSUE","SPARE-ISSUE",
AK1113="Fiber CAmtel","TX ISSUE",
AK1113="Fiber AOF","TX ISSUE",
AK1113="Projet OCM (HUAWEI)","TRAVAUX-HUAWEI",
AK1113="Projet OCM (NOKIA)","TRAVAUX -NOKIA",
AK1113="ACCESS-ISSUE","ACCESS-ISSUE",
AK1113="Projet OCM (ZTE, NOKIA, autres projets)","TRAVAUX OCM",
AK1113="No root CAuse","No root cause",
AK1113="ODU HS","TX ISSUE",
AK1113="IP &amp; VLAN","TX ISSUE",
AK1113="Warehouse HUAWEI","SPARE-ISSUE",
AK1113="SPARE-HS","SPARE-ISSUE",
AK1113="Power Telco","RAN ISSUE",AK1113="no impacts","no impacts"
),"")</f>
        <v>No root cause</v>
      </c>
      <c r="AK1113" s="81" t="s">
        <v>5620</v>
      </c>
      <c r="AL1113" s="56" t="str" cm="1">
        <f t="array" ref="AL1113">IFERROR(_xlfn.IFS(
AK1113="MPR ISSUE","ACTIVE",
AK1113="BSS Hardware Issue","ACTIVE",
AK1113="Sites strategiques, MLL, Pylone, etc.","PASSIVE",
AK1113="AKTIVCO DEFAUT GE &amp; POWER Cabinet","PASSIVE",
AK1113="AKTIVCO Coupure ENEO &amp; Baisse de tension","PASSIVE",
AK1113="Coupure ENEO &amp; Baisse de tension","PASSIVE",
AK1113="Defaut GE &amp; POWER Cabinet","PASSIVE",
AK1113="Sharing","PASSIVE",
AK1113="Sites strategiques &amp; DataCenter","PASSIVE",
AK1113="Exclu","Exclu",
AK1113="SAT","ACTIVE",
AK1113="SPARE-ISSUE","SPARE-ISSUE",
AK1113="Fiber CAmtel","ACTIVE",
AK1113="Fiber AOF","ACTIVE",
AK1113="Projet OCM (HUAWEI)","PLANNED WORKS",
AK1113="Projet OCM (NOKIA)","PLANNED WORKS",
AK1113="ACCESS-ISSUE","ACCESS-ISSUE",
AK1113="Projet OCM (ZTE, NOKIA, autres projets)","PLANNED WORKS",
AK1113="No root CAuse","No root cause",
AK1113="ODU HS","ACTIVE",
AK1113="IP &amp; VLAN","ACTIVE",
AK1113="Warehouse HUAWEI","SPARE-ISSUE",
AK1113="SPARE-HS","SPARE-ISSUE",
AK1113="Power Telco","ACTIVE", AK1113="no impacts","no impacts"
),"")</f>
        <v>No root cause</v>
      </c>
      <c r="AM1113" s="108" t="s">
        <v>5537</v>
      </c>
      <c r="AN1113" s="117" t="s">
        <v>157</v>
      </c>
      <c r="AP1113" s="23" t="s">
        <v>5537</v>
      </c>
      <c r="AQ1113" s="23" t="s">
        <v>5537</v>
      </c>
      <c r="AR1113" s="7"/>
      <c r="AS1113" s="6"/>
      <c r="AT1113" s="7"/>
      <c r="AU1113" s="3" t="s">
        <v>5537</v>
      </c>
      <c r="AV1113" s="24" t="s">
        <v>5537</v>
      </c>
      <c r="AW1113" s="24" t="s">
        <v>5537</v>
      </c>
      <c r="AX1113" s="24" t="s">
        <v>5537</v>
      </c>
      <c r="AY1113" s="24" t="s">
        <v>5537</v>
      </c>
      <c r="AZ1113" s="24" t="s">
        <v>5537</v>
      </c>
      <c r="BA1113" s="24" t="s">
        <v>5537</v>
      </c>
      <c r="BB1113" s="24" t="s">
        <v>5537</v>
      </c>
      <c r="BC1113" s="24" t="s">
        <v>5537</v>
      </c>
      <c r="BD1113" s="24" t="s">
        <v>5537</v>
      </c>
      <c r="BE1113" s="24" t="s">
        <v>5537</v>
      </c>
      <c r="BF1113" s="24" t="s">
        <v>5537</v>
      </c>
      <c r="BG1113" s="24" t="s">
        <v>5537</v>
      </c>
      <c r="BH1113" s="24" t="s">
        <v>5537</v>
      </c>
      <c r="BI1113" s="9" t="s">
        <v>5537</v>
      </c>
      <c r="BJ1113" s="14"/>
      <c r="BK1113" s="14" t="s">
        <v>5537</v>
      </c>
      <c r="BL1113" s="14" t="str">
        <f>_xlfn.XLOOKUP(B1113,'[4]cell downs 18042026 17h'!$B:$B,'[4]cell downs 18042026 17h'!$B:$B,"")</f>
        <v/>
      </c>
      <c r="BM1113" s="14" t="str">
        <f>_xlfn.XLOOKUP(B1113,'[5]Cells Huawei 19042026 15h'!$B:$B,'[5]Cells Huawei 19042026 15h'!$B:$B,"")</f>
        <v/>
      </c>
      <c r="BN1113" s="9" t="str">
        <f>_xlfn.XLOOKUP(B1113,'[6]cells down 19042026 9H40'!$B:$B,'[6]cells down 19042026 9H40'!$B:$B,"")</f>
        <v/>
      </c>
      <c r="BO1113" s="9" t="s">
        <v>157</v>
      </c>
      <c r="BP1113" s="9" t="s">
        <v>302</v>
      </c>
    </row>
    <row r="1114" spans="1:68" s="9" customFormat="1" x14ac:dyDescent="0.35">
      <c r="A1114" s="1" t="s">
        <v>3822</v>
      </c>
      <c r="B1114" s="8" t="s">
        <v>3823</v>
      </c>
      <c r="C1114" s="3" t="str">
        <f>_xlfn.XLOOKUP(B1114,'[1]daily break down'!$D:$D,'[1]daily break down'!$E:$E,"")</f>
        <v>NORD</v>
      </c>
      <c r="D1114" s="1" t="s">
        <v>11</v>
      </c>
      <c r="E1114" s="1" t="s">
        <v>154</v>
      </c>
      <c r="F1114" s="3" t="s">
        <v>23</v>
      </c>
      <c r="G1114" s="1" t="s">
        <v>3824</v>
      </c>
      <c r="H1114" s="39" t="str">
        <f>_xlfn.XLOOKUP(B1114,[2]CALCULATION!$B:$B,[2]CALCULATION!$H:$H,"")</f>
        <v>HUAWEI</v>
      </c>
      <c r="I1114" s="34">
        <v>0</v>
      </c>
      <c r="J1114" s="34">
        <v>0</v>
      </c>
      <c r="K1114" s="34">
        <v>0</v>
      </c>
      <c r="L1114" s="34">
        <v>0</v>
      </c>
      <c r="M1114" s="34">
        <v>0</v>
      </c>
      <c r="N1114" s="34">
        <v>0</v>
      </c>
      <c r="O1114" s="34">
        <v>0</v>
      </c>
      <c r="P1114" s="34">
        <v>0</v>
      </c>
      <c r="Q1114" s="34">
        <v>0</v>
      </c>
      <c r="R1114" s="34">
        <v>0</v>
      </c>
      <c r="S1114" s="109">
        <v>0</v>
      </c>
      <c r="T1114" s="109">
        <f>_xlfn.XLOOKUP(B1114,'[3]Nur des jours'!$B:$B,'[3]Nur des jours'!$U:$U,"")</f>
        <v>0</v>
      </c>
      <c r="U1114" s="109">
        <v>0</v>
      </c>
      <c r="V1114" s="109">
        <v>7.2232067185453427E-2</v>
      </c>
      <c r="W1114" s="109">
        <v>0.87250986636532524</v>
      </c>
      <c r="X1114" s="109">
        <v>0.20635185613227067</v>
      </c>
      <c r="Y1114" s="109">
        <v>0.20207143733609562</v>
      </c>
      <c r="Z1114" s="109">
        <v>0</v>
      </c>
      <c r="AA1114" s="109">
        <v>0</v>
      </c>
      <c r="AB1114" s="109">
        <v>0</v>
      </c>
      <c r="AC1114" s="109">
        <v>0</v>
      </c>
      <c r="AD1114" s="109">
        <v>0</v>
      </c>
      <c r="AE1114" s="109">
        <v>0</v>
      </c>
      <c r="AF1114" s="109">
        <v>0</v>
      </c>
      <c r="AG1114" s="57" t="str">
        <f>_xlfn.XLOOKUP(B1114,[3]CALCULATION!$B:$B,[3]CALCULATION!$M:$M,"")</f>
        <v>Operationnel</v>
      </c>
      <c r="AH1114" s="57"/>
      <c r="AI1114" s="56" t="str" cm="1">
        <f t="array" ref="AI1114">IFERROR(_xlfn.IFS(
AK1114="MPR ISSUE","PDH",
AK1114="BSS Hardware Issue","BSS",
AK1114="Sites strategiques, MLL, Pylone, etc.","ENVTECH",
AK1114="AKTIVCO DEFAUT GE &amp; POWER Cabinet","AKTIVCO",
AK1114="AKTIVCO Coupure ENEO &amp; Baisse de tension","AKTIVCO GRID ONLY",
AK1114="Coupure ENEO &amp; Baisse de tension","IHS GRID ONLY",
AK1114="Defaut GE &amp; POWER Cabinet","IHS",
AK1114="Sharing","Partners",
AK1114="Sites strategiques &amp; DataCenter","SST &amp; DC",
AK1114="Exclu","Exclu",
AK1114="SAT","SAT",
AK1114="SPARE-ISSUE","SPARE-ISSUE",
AK1114="Fiber CAmtel","TRANS_FO_CAMTEL",
AK1114="Fiber AOF","Fiber AOF",
AK1114="Projet OCM (HUAWEI)","TRAVAUX-HUAWEI",
AK1114="Projet OCM (NOKIA)","TRAVAUX-NOKIA",
AK1114="ACCESS-ISSUE","ACCESS-ISSUE",
AK1114="Projet OCM (ZTE, NOKIA, autres projets)","TRAVAUX OCM",
AK1114="No root CAuse","No root cause",
AK1114="ODU HS","PDH",
AK1114="IP &amp; VLAN","PDH",
AK1114="Warehouse HUAWEI","SPARE-ISSUE",
AK1114="SPARE-HS","SPARE-ISSUE",
AK1114="Power Telco","BSS",AK1114="no impacts","no impacts"
),"")</f>
        <v>No root cause</v>
      </c>
      <c r="AJ1114" s="56" t="str" cm="1">
        <f t="array" ref="AJ1114">IFERROR(_xlfn.IFS(
AK1114="MPR ISSUE","TX ISSUE",
AK1114="BSS Hardware Issue","RAN ISSUE",
AK1114="Sites strategiques, MLL, Pylone, etc.","ENVTECH",
AK1114="AKTIVCO DEFAUT GE &amp; POWER Cabinet","POWER ISSUE",
AK1114="AKTIVCO Coupure ENEO &amp; Baisse de tension","POWER ISSUE",
AK1114="Coupure ENEO &amp; Baisse de tension","POWER ISSUE",
AK1114="Defaut GE &amp; POWER Cabinet","POWER ISSUE",
AK1114="Sharing","POWER ISSUE",
AK1114="Sites strategiques &amp; DataCenter","POWER ISSUE",
AK1114="Exclu","Exclu",
AK1114="SAT","TX ISSUE",
AK1114="SPARE-ISSUE","SPARE-ISSUE",
AK1114="Fiber CAmtel","TX ISSUE",
AK1114="Fiber AOF","TX ISSUE",
AK1114="Projet OCM (HUAWEI)","TRAVAUX-HUAWEI",
AK1114="Projet OCM (NOKIA)","TRAVAUX -NOKIA",
AK1114="ACCESS-ISSUE","ACCESS-ISSUE",
AK1114="Projet OCM (ZTE, NOKIA, autres projets)","TRAVAUX OCM",
AK1114="No root CAuse","No root cause",
AK1114="ODU HS","TX ISSUE",
AK1114="IP &amp; VLAN","TX ISSUE",
AK1114="Warehouse HUAWEI","SPARE-ISSUE",
AK1114="SPARE-HS","SPARE-ISSUE",
AK1114="Power Telco","RAN ISSUE",AK1114="no impacts","no impacts"
),"")</f>
        <v>No root cause</v>
      </c>
      <c r="AK1114" s="81" t="s">
        <v>5620</v>
      </c>
      <c r="AL1114" s="56" t="str" cm="1">
        <f t="array" ref="AL1114">IFERROR(_xlfn.IFS(
AK1114="MPR ISSUE","ACTIVE",
AK1114="BSS Hardware Issue","ACTIVE",
AK1114="Sites strategiques, MLL, Pylone, etc.","PASSIVE",
AK1114="AKTIVCO DEFAUT GE &amp; POWER Cabinet","PASSIVE",
AK1114="AKTIVCO Coupure ENEO &amp; Baisse de tension","PASSIVE",
AK1114="Coupure ENEO &amp; Baisse de tension","PASSIVE",
AK1114="Defaut GE &amp; POWER Cabinet","PASSIVE",
AK1114="Sharing","PASSIVE",
AK1114="Sites strategiques &amp; DataCenter","PASSIVE",
AK1114="Exclu","Exclu",
AK1114="SAT","ACTIVE",
AK1114="SPARE-ISSUE","SPARE-ISSUE",
AK1114="Fiber CAmtel","ACTIVE",
AK1114="Fiber AOF","ACTIVE",
AK1114="Projet OCM (HUAWEI)","PLANNED WORKS",
AK1114="Projet OCM (NOKIA)","PLANNED WORKS",
AK1114="ACCESS-ISSUE","ACCESS-ISSUE",
AK1114="Projet OCM (ZTE, NOKIA, autres projets)","PLANNED WORKS",
AK1114="No root CAuse","No root cause",
AK1114="ODU HS","ACTIVE",
AK1114="IP &amp; VLAN","ACTIVE",
AK1114="Warehouse HUAWEI","SPARE-ISSUE",
AK1114="SPARE-HS","SPARE-ISSUE",
AK1114="Power Telco","ACTIVE", AK1114="no impacts","no impacts"
),"")</f>
        <v>No root cause</v>
      </c>
      <c r="AM1114" s="108" t="s">
        <v>5537</v>
      </c>
      <c r="AN1114" s="117" t="s">
        <v>3823</v>
      </c>
      <c r="AP1114" s="23" t="s">
        <v>5537</v>
      </c>
      <c r="AQ1114" s="23" t="s">
        <v>5537</v>
      </c>
      <c r="AR1114" s="7"/>
      <c r="AS1114" s="6"/>
      <c r="AT1114" s="7"/>
      <c r="AU1114" s="3" t="s">
        <v>5537</v>
      </c>
      <c r="AV1114" s="24" t="s">
        <v>5537</v>
      </c>
      <c r="AW1114" s="24" t="s">
        <v>5537</v>
      </c>
      <c r="AX1114" s="24" t="s">
        <v>5537</v>
      </c>
      <c r="AY1114" s="24" t="s">
        <v>5537</v>
      </c>
      <c r="AZ1114" s="24" t="s">
        <v>5537</v>
      </c>
      <c r="BA1114" s="24" t="s">
        <v>5537</v>
      </c>
      <c r="BB1114" s="24" t="s">
        <v>5537</v>
      </c>
      <c r="BC1114" s="24" t="s">
        <v>5537</v>
      </c>
      <c r="BD1114" s="24" t="s">
        <v>5537</v>
      </c>
      <c r="BE1114" s="24" t="s">
        <v>5537</v>
      </c>
      <c r="BF1114" s="24" t="s">
        <v>5537</v>
      </c>
      <c r="BG1114" s="24" t="s">
        <v>5537</v>
      </c>
      <c r="BH1114" s="24" t="s">
        <v>5537</v>
      </c>
      <c r="BI1114" s="9" t="s">
        <v>5537</v>
      </c>
      <c r="BJ1114" s="14"/>
      <c r="BK1114" s="14" t="s">
        <v>5537</v>
      </c>
      <c r="BL1114" s="14" t="str">
        <f>_xlfn.XLOOKUP(B1114,'[4]cell downs 18042026 17h'!$B:$B,'[4]cell downs 18042026 17h'!$B:$B,"")</f>
        <v/>
      </c>
      <c r="BM1114" s="14" t="str">
        <f>_xlfn.XLOOKUP(B1114,'[5]Cells Huawei 19042026 15h'!$B:$B,'[5]Cells Huawei 19042026 15h'!$B:$B,"")</f>
        <v/>
      </c>
      <c r="BN1114" s="9" t="str">
        <f>_xlfn.XLOOKUP(B1114,'[6]cells down 19042026 9H40'!$B:$B,'[6]cells down 19042026 9H40'!$B:$B,"")</f>
        <v/>
      </c>
      <c r="BO1114" s="9" t="s">
        <v>3823</v>
      </c>
      <c r="BP1114" s="9" t="s">
        <v>5537</v>
      </c>
    </row>
    <row r="1115" spans="1:68" s="9" customFormat="1" x14ac:dyDescent="0.35">
      <c r="A1115" s="1" t="s">
        <v>2239</v>
      </c>
      <c r="B1115" s="8" t="s">
        <v>2240</v>
      </c>
      <c r="C1115" s="3" t="str">
        <f>_xlfn.XLOOKUP(B1115,'[1]daily break down'!$D:$D,'[1]daily break down'!$E:$E,"")</f>
        <v>Yaounde</v>
      </c>
      <c r="D1115" s="1" t="s">
        <v>11</v>
      </c>
      <c r="E1115" s="1" t="s">
        <v>12</v>
      </c>
      <c r="F1115" s="3" t="s">
        <v>37</v>
      </c>
      <c r="G1115" s="1" t="s">
        <v>38</v>
      </c>
      <c r="H1115" s="41" t="str">
        <f>_xlfn.XLOOKUP(B1115,[2]CALCULATION!$B:$B,[2]CALCULATION!$H:$H,"")</f>
        <v>ZTE</v>
      </c>
      <c r="I1115" s="34">
        <v>0.10410335213863958</v>
      </c>
      <c r="J1115" s="34">
        <v>1.8770884876709675</v>
      </c>
      <c r="K1115" s="34">
        <v>0.10792005889856218</v>
      </c>
      <c r="L1115" s="34">
        <v>0</v>
      </c>
      <c r="M1115" s="34">
        <v>0</v>
      </c>
      <c r="N1115" s="34">
        <v>0</v>
      </c>
      <c r="O1115" s="34">
        <v>0</v>
      </c>
      <c r="P1115" s="34">
        <v>0</v>
      </c>
      <c r="Q1115" s="34">
        <v>5.9836687754863265</v>
      </c>
      <c r="R1115" s="34">
        <v>0</v>
      </c>
      <c r="S1115" s="109">
        <v>0.7676039357024026</v>
      </c>
      <c r="T1115" s="109">
        <f>_xlfn.XLOOKUP(B1115,'[3]Nur des jours'!$B:$B,'[3]Nur des jours'!$U:$U,"")</f>
        <v>0</v>
      </c>
      <c r="U1115" s="109">
        <v>2.117219982136386</v>
      </c>
      <c r="V1115" s="109">
        <v>0</v>
      </c>
      <c r="W1115" s="109">
        <v>0</v>
      </c>
      <c r="X1115" s="109">
        <v>0</v>
      </c>
      <c r="Y1115" s="109">
        <v>0.19206595840003643</v>
      </c>
      <c r="Z1115" s="109">
        <v>0</v>
      </c>
      <c r="AA1115" s="109">
        <v>0</v>
      </c>
      <c r="AB1115" s="109">
        <v>0</v>
      </c>
      <c r="AC1115" s="109">
        <v>0</v>
      </c>
      <c r="AD1115" s="109">
        <v>0</v>
      </c>
      <c r="AE1115" s="109">
        <v>0</v>
      </c>
      <c r="AF1115" s="109">
        <v>0</v>
      </c>
      <c r="AG1115" s="57" t="str">
        <f>_xlfn.XLOOKUP(B1115,[3]CALCULATION!$B:$B,[3]CALCULATION!$M:$M,"")</f>
        <v>Operationnel</v>
      </c>
      <c r="AH1115" s="57"/>
      <c r="AI1115" s="56" t="str" cm="1">
        <f t="array" ref="AI1115">IFERROR(_xlfn.IFS(
AK1115="MPR ISSUE","PDH",
AK1115="BSS Hardware Issue","BSS",
AK1115="Sites strategiques, MLL, Pylone, etc.","ENVTECH",
AK1115="AKTIVCO DEFAUT GE &amp; POWER Cabinet","AKTIVCO",
AK1115="AKTIVCO Coupure ENEO &amp; Baisse de tension","AKTIVCO GRID ONLY",
AK1115="Coupure ENEO &amp; Baisse de tension","IHS GRID ONLY",
AK1115="Defaut GE &amp; POWER Cabinet","IHS",
AK1115="Sharing","Partners",
AK1115="Sites strategiques &amp; DataCenter","SST &amp; DC",
AK1115="Exclu","Exclu",
AK1115="SAT","SAT",
AK1115="SPARE-ISSUE","SPARE-ISSUE",
AK1115="Fiber CAmtel","TRANS_FO_CAMTEL",
AK1115="Fiber AOF","Fiber AOF",
AK1115="Projet OCM (HUAWEI)","TRAVAUX-HUAWEI",
AK1115="Projet OCM (NOKIA)","TRAVAUX-NOKIA",
AK1115="ACCESS-ISSUE","ACCESS-ISSUE",
AK1115="Projet OCM (ZTE, NOKIA, autres projets)","TRAVAUX OCM",
AK1115="No root CAuse","No root cause",
AK1115="ODU HS","PDH",
AK1115="IP &amp; VLAN","PDH",
AK1115="Warehouse HUAWEI","SPARE-ISSUE",
AK1115="SPARE-HS","SPARE-ISSUE",
AK1115="Power Telco","BSS",AK1115="no impacts","no impacts"
),"")</f>
        <v>No root cause</v>
      </c>
      <c r="AJ1115" s="56" t="str" cm="1">
        <f t="array" ref="AJ1115">IFERROR(_xlfn.IFS(
AK1115="MPR ISSUE","TX ISSUE",
AK1115="BSS Hardware Issue","RAN ISSUE",
AK1115="Sites strategiques, MLL, Pylone, etc.","ENVTECH",
AK1115="AKTIVCO DEFAUT GE &amp; POWER Cabinet","POWER ISSUE",
AK1115="AKTIVCO Coupure ENEO &amp; Baisse de tension","POWER ISSUE",
AK1115="Coupure ENEO &amp; Baisse de tension","POWER ISSUE",
AK1115="Defaut GE &amp; POWER Cabinet","POWER ISSUE",
AK1115="Sharing","POWER ISSUE",
AK1115="Sites strategiques &amp; DataCenter","POWER ISSUE",
AK1115="Exclu","Exclu",
AK1115="SAT","TX ISSUE",
AK1115="SPARE-ISSUE","SPARE-ISSUE",
AK1115="Fiber CAmtel","TX ISSUE",
AK1115="Fiber AOF","TX ISSUE",
AK1115="Projet OCM (HUAWEI)","TRAVAUX-HUAWEI",
AK1115="Projet OCM (NOKIA)","TRAVAUX -NOKIA",
AK1115="ACCESS-ISSUE","ACCESS-ISSUE",
AK1115="Projet OCM (ZTE, NOKIA, autres projets)","TRAVAUX OCM",
AK1115="No root CAuse","No root cause",
AK1115="ODU HS","TX ISSUE",
AK1115="IP &amp; VLAN","TX ISSUE",
AK1115="Warehouse HUAWEI","SPARE-ISSUE",
AK1115="SPARE-HS","SPARE-ISSUE",
AK1115="Power Telco","RAN ISSUE",AK1115="no impacts","no impacts"
),"")</f>
        <v>No root cause</v>
      </c>
      <c r="AK1115" s="81" t="s">
        <v>5620</v>
      </c>
      <c r="AL1115" s="56" t="str" cm="1">
        <f t="array" ref="AL1115">IFERROR(_xlfn.IFS(
AK1115="MPR ISSUE","ACTIVE",
AK1115="BSS Hardware Issue","ACTIVE",
AK1115="Sites strategiques, MLL, Pylone, etc.","PASSIVE",
AK1115="AKTIVCO DEFAUT GE &amp; POWER Cabinet","PASSIVE",
AK1115="AKTIVCO Coupure ENEO &amp; Baisse de tension","PASSIVE",
AK1115="Coupure ENEO &amp; Baisse de tension","PASSIVE",
AK1115="Defaut GE &amp; POWER Cabinet","PASSIVE",
AK1115="Sharing","PASSIVE",
AK1115="Sites strategiques &amp; DataCenter","PASSIVE",
AK1115="Exclu","Exclu",
AK1115="SAT","ACTIVE",
AK1115="SPARE-ISSUE","SPARE-ISSUE",
AK1115="Fiber CAmtel","ACTIVE",
AK1115="Fiber AOF","ACTIVE",
AK1115="Projet OCM (HUAWEI)","PLANNED WORKS",
AK1115="Projet OCM (NOKIA)","PLANNED WORKS",
AK1115="ACCESS-ISSUE","ACCESS-ISSUE",
AK1115="Projet OCM (ZTE, NOKIA, autres projets)","PLANNED WORKS",
AK1115="No root CAuse","No root cause",
AK1115="ODU HS","ACTIVE",
AK1115="IP &amp; VLAN","ACTIVE",
AK1115="Warehouse HUAWEI","SPARE-ISSUE",
AK1115="SPARE-HS","SPARE-ISSUE",
AK1115="Power Telco","ACTIVE", AK1115="no impacts","no impacts"
),"")</f>
        <v>No root cause</v>
      </c>
      <c r="AM1115" s="108" t="s">
        <v>5537</v>
      </c>
      <c r="AN1115" s="117" t="s">
        <v>2240</v>
      </c>
      <c r="AP1115" s="23" t="s">
        <v>5537</v>
      </c>
      <c r="AQ1115" s="23" t="s">
        <v>5537</v>
      </c>
      <c r="AR1115" s="7"/>
      <c r="AS1115" s="6"/>
      <c r="AT1115" s="7"/>
      <c r="AU1115" s="3" t="s">
        <v>5537</v>
      </c>
      <c r="AV1115" s="24" t="s">
        <v>5537</v>
      </c>
      <c r="AW1115" s="24" t="s">
        <v>5537</v>
      </c>
      <c r="AX1115" s="24" t="s">
        <v>5537</v>
      </c>
      <c r="AY1115" s="24" t="s">
        <v>5537</v>
      </c>
      <c r="AZ1115" s="24" t="s">
        <v>5537</v>
      </c>
      <c r="BA1115" s="24" t="s">
        <v>5537</v>
      </c>
      <c r="BB1115" s="24" t="s">
        <v>5537</v>
      </c>
      <c r="BC1115" s="24" t="s">
        <v>5537</v>
      </c>
      <c r="BD1115" s="24" t="s">
        <v>5537</v>
      </c>
      <c r="BE1115" s="24" t="s">
        <v>5537</v>
      </c>
      <c r="BF1115" s="24" t="s">
        <v>5537</v>
      </c>
      <c r="BG1115" s="24" t="s">
        <v>5537</v>
      </c>
      <c r="BH1115" s="24" t="s">
        <v>5537</v>
      </c>
      <c r="BI1115" s="9" t="s">
        <v>5537</v>
      </c>
      <c r="BJ1115" s="14"/>
      <c r="BK1115" s="14" t="s">
        <v>5537</v>
      </c>
      <c r="BL1115" s="14" t="str">
        <f>_xlfn.XLOOKUP(B1115,'[4]cell downs 18042026 17h'!$B:$B,'[4]cell downs 18042026 17h'!$B:$B,"")</f>
        <v/>
      </c>
      <c r="BM1115" s="14" t="str">
        <f>_xlfn.XLOOKUP(B1115,'[5]Cells Huawei 19042026 15h'!$B:$B,'[5]Cells Huawei 19042026 15h'!$B:$B,"")</f>
        <v/>
      </c>
      <c r="BN1115" s="9" t="str">
        <f>_xlfn.XLOOKUP(B1115,'[6]cells down 19042026 9H40'!$B:$B,'[6]cells down 19042026 9H40'!$B:$B,"")</f>
        <v/>
      </c>
      <c r="BO1115" s="9" t="s">
        <v>2240</v>
      </c>
      <c r="BP1115" s="9" t="s">
        <v>12</v>
      </c>
    </row>
    <row r="1116" spans="1:68" s="9" customFormat="1" x14ac:dyDescent="0.35">
      <c r="A1116" s="1" t="s">
        <v>5251</v>
      </c>
      <c r="B1116" s="1" t="s">
        <v>5252</v>
      </c>
      <c r="C1116" s="3" t="str">
        <f>_xlfn.XLOOKUP(B1116,'[1]daily break down'!$D:$D,'[1]daily break down'!$E:$E,"")</f>
        <v>SUD-OUEST</v>
      </c>
      <c r="D1116" s="1" t="s">
        <v>11</v>
      </c>
      <c r="E1116" s="1" t="s">
        <v>154</v>
      </c>
      <c r="F1116" s="3" t="s">
        <v>13</v>
      </c>
      <c r="G1116" s="1" t="s">
        <v>5253</v>
      </c>
      <c r="H1116" s="39" t="str">
        <f>_xlfn.XLOOKUP(B1116,[2]CALCULATION!$B:$B,[2]CALCULATION!$H:$H,"")</f>
        <v>HUAWEI</v>
      </c>
      <c r="I1116" s="34">
        <v>0</v>
      </c>
      <c r="J1116" s="34">
        <v>0</v>
      </c>
      <c r="K1116" s="34">
        <v>0</v>
      </c>
      <c r="L1116" s="34">
        <v>0</v>
      </c>
      <c r="M1116" s="34">
        <v>0</v>
      </c>
      <c r="N1116" s="34">
        <v>0</v>
      </c>
      <c r="O1116" s="34">
        <v>0</v>
      </c>
      <c r="P1116" s="34">
        <v>0</v>
      </c>
      <c r="Q1116" s="34">
        <v>0</v>
      </c>
      <c r="R1116" s="34">
        <v>0</v>
      </c>
      <c r="S1116" s="109">
        <v>0</v>
      </c>
      <c r="T1116" s="109">
        <f>_xlfn.XLOOKUP(B1116,'[3]Nur des jours'!$B:$B,'[3]Nur des jours'!$U:$U,"")</f>
        <v>0</v>
      </c>
      <c r="U1116" s="109">
        <v>0</v>
      </c>
      <c r="V1116" s="109">
        <v>1.5613540962181074</v>
      </c>
      <c r="W1116" s="109">
        <v>1.9450401360602456</v>
      </c>
      <c r="X1116" s="109">
        <v>1.9130975107937893</v>
      </c>
      <c r="Y1116" s="109">
        <v>0.1673465398521258</v>
      </c>
      <c r="Z1116" s="109">
        <v>0</v>
      </c>
      <c r="AA1116" s="109">
        <v>0</v>
      </c>
      <c r="AB1116" s="109">
        <v>0</v>
      </c>
      <c r="AC1116" s="109">
        <v>0</v>
      </c>
      <c r="AD1116" s="109">
        <v>0</v>
      </c>
      <c r="AE1116" s="109">
        <v>0</v>
      </c>
      <c r="AF1116" s="109">
        <v>0</v>
      </c>
      <c r="AG1116" s="57" t="str">
        <f>_xlfn.XLOOKUP(B1116,[3]CALCULATION!$B:$B,[3]CALCULATION!$M:$M,"")</f>
        <v>Operationnel</v>
      </c>
      <c r="AH1116" s="57"/>
      <c r="AI1116" s="56" t="str" cm="1">
        <f t="array" ref="AI1116">IFERROR(_xlfn.IFS(
AK1116="MPR ISSUE","PDH",
AK1116="BSS Hardware Issue","BSS",
AK1116="Sites strategiques, MLL, Pylone, etc.","ENVTECH",
AK1116="AKTIVCO DEFAUT GE &amp; POWER Cabinet","AKTIVCO",
AK1116="AKTIVCO Coupure ENEO &amp; Baisse de tension","AKTIVCO GRID ONLY",
AK1116="Coupure ENEO &amp; Baisse de tension","IHS GRID ONLY",
AK1116="Defaut GE &amp; POWER Cabinet","IHS",
AK1116="Sharing","Partners",
AK1116="Sites strategiques &amp; DataCenter","SST &amp; DC",
AK1116="Exclu","Exclu",
AK1116="SAT","SAT",
AK1116="SPARE-ISSUE","SPARE-ISSUE",
AK1116="Fiber CAmtel","TRANS_FO_CAMTEL",
AK1116="Fiber AOF","Fiber AOF",
AK1116="Projet OCM (HUAWEI)","TRAVAUX-HUAWEI",
AK1116="Projet OCM (NOKIA)","TRAVAUX-NOKIA",
AK1116="ACCESS-ISSUE","ACCESS-ISSUE",
AK1116="Projet OCM (ZTE, NOKIA, autres projets)","TRAVAUX OCM",
AK1116="No root CAuse","No root cause",
AK1116="ODU HS","PDH",
AK1116="IP &amp; VLAN","PDH",
AK1116="Warehouse HUAWEI","SPARE-ISSUE",
AK1116="SPARE-HS","SPARE-ISSUE",
AK1116="Power Telco","BSS",AK1116="no impacts","no impacts"
),"")</f>
        <v>ACCESS-ISSUE</v>
      </c>
      <c r="AJ1116" s="56" t="str" cm="1">
        <f t="array" ref="AJ1116">IFERROR(_xlfn.IFS(
AK1116="MPR ISSUE","TX ISSUE",
AK1116="BSS Hardware Issue","RAN ISSUE",
AK1116="Sites strategiques, MLL, Pylone, etc.","ENVTECH",
AK1116="AKTIVCO DEFAUT GE &amp; POWER Cabinet","POWER ISSUE",
AK1116="AKTIVCO Coupure ENEO &amp; Baisse de tension","POWER ISSUE",
AK1116="Coupure ENEO &amp; Baisse de tension","POWER ISSUE",
AK1116="Defaut GE &amp; POWER Cabinet","POWER ISSUE",
AK1116="Sharing","POWER ISSUE",
AK1116="Sites strategiques &amp; DataCenter","POWER ISSUE",
AK1116="Exclu","Exclu",
AK1116="SAT","TX ISSUE",
AK1116="SPARE-ISSUE","SPARE-ISSUE",
AK1116="Fiber CAmtel","TX ISSUE",
AK1116="Fiber AOF","TX ISSUE",
AK1116="Projet OCM (HUAWEI)","TRAVAUX-HUAWEI",
AK1116="Projet OCM (NOKIA)","TRAVAUX -NOKIA",
AK1116="ACCESS-ISSUE","ACCESS-ISSUE",
AK1116="Projet OCM (ZTE, NOKIA, autres projets)","TRAVAUX OCM",
AK1116="No root CAuse","No root cause",
AK1116="ODU HS","TX ISSUE",
AK1116="IP &amp; VLAN","TX ISSUE",
AK1116="Warehouse HUAWEI","SPARE-ISSUE",
AK1116="SPARE-HS","SPARE-ISSUE",
AK1116="Power Telco","RAN ISSUE",AK1116="no impacts","no impacts"
),"")</f>
        <v>ACCESS-ISSUE</v>
      </c>
      <c r="AK1116" s="81" t="s">
        <v>25</v>
      </c>
      <c r="AL1116" s="56" t="str" cm="1">
        <f t="array" ref="AL1116">IFERROR(_xlfn.IFS(
AK1116="MPR ISSUE","ACTIVE",
AK1116="BSS Hardware Issue","ACTIVE",
AK1116="Sites strategiques, MLL, Pylone, etc.","PASSIVE",
AK1116="AKTIVCO DEFAUT GE &amp; POWER Cabinet","PASSIVE",
AK1116="AKTIVCO Coupure ENEO &amp; Baisse de tension","PASSIVE",
AK1116="Coupure ENEO &amp; Baisse de tension","PASSIVE",
AK1116="Defaut GE &amp; POWER Cabinet","PASSIVE",
AK1116="Sharing","PASSIVE",
AK1116="Sites strategiques &amp; DataCenter","PASSIVE",
AK1116="Exclu","Exclu",
AK1116="SAT","ACTIVE",
AK1116="SPARE-ISSUE","SPARE-ISSUE",
AK1116="Fiber CAmtel","ACTIVE",
AK1116="Fiber AOF","ACTIVE",
AK1116="Projet OCM (HUAWEI)","PLANNED WORKS",
AK1116="Projet OCM (NOKIA)","PLANNED WORKS",
AK1116="ACCESS-ISSUE","ACCESS-ISSUE",
AK1116="Projet OCM (ZTE, NOKIA, autres projets)","PLANNED WORKS",
AK1116="No root CAuse","No root cause",
AK1116="ODU HS","ACTIVE",
AK1116="IP &amp; VLAN","ACTIVE",
AK1116="Warehouse HUAWEI","SPARE-ISSUE",
AK1116="SPARE-HS","SPARE-ISSUE",
AK1116="Power Telco","ACTIVE", AK1116="no impacts","no impacts"
),"")</f>
        <v>ACCESS-ISSUE</v>
      </c>
      <c r="AM1116" s="108" t="s">
        <v>6000</v>
      </c>
      <c r="AN1116" s="227" t="s">
        <v>5236</v>
      </c>
      <c r="AO1116" s="9" t="s">
        <v>5621</v>
      </c>
      <c r="AP1116" s="23" t="s">
        <v>5537</v>
      </c>
      <c r="AQ1116" s="23" t="s">
        <v>5537</v>
      </c>
      <c r="AR1116" s="7"/>
      <c r="AS1116" s="6"/>
      <c r="AT1116" s="7"/>
      <c r="AU1116" s="3" t="s">
        <v>5537</v>
      </c>
      <c r="AV1116" s="24" t="s">
        <v>5537</v>
      </c>
      <c r="AW1116" s="24" t="s">
        <v>5537</v>
      </c>
      <c r="AX1116" s="24" t="s">
        <v>5537</v>
      </c>
      <c r="AY1116" s="24" t="s">
        <v>5537</v>
      </c>
      <c r="AZ1116" s="24" t="s">
        <v>5537</v>
      </c>
      <c r="BA1116" s="24" t="s">
        <v>5537</v>
      </c>
      <c r="BB1116" s="24" t="s">
        <v>5537</v>
      </c>
      <c r="BC1116" s="24" t="s">
        <v>5537</v>
      </c>
      <c r="BD1116" s="24" t="s">
        <v>5537</v>
      </c>
      <c r="BE1116" s="24" t="s">
        <v>6525</v>
      </c>
      <c r="BF1116" s="24" t="s">
        <v>6526</v>
      </c>
      <c r="BG1116" s="24" t="s">
        <v>6527</v>
      </c>
      <c r="BH1116" s="24" t="s">
        <v>6528</v>
      </c>
      <c r="BI1116" s="9" t="s">
        <v>5537</v>
      </c>
      <c r="BJ1116" s="14"/>
      <c r="BK1116" s="14" t="s">
        <v>5537</v>
      </c>
      <c r="BL1116" s="14" t="str">
        <f>_xlfn.XLOOKUP(B1116,'[4]cell downs 18042026 17h'!$B:$B,'[4]cell downs 18042026 17h'!$B:$B,"")</f>
        <v/>
      </c>
      <c r="BM1116" s="14" t="str">
        <f>_xlfn.XLOOKUP(B1116,'[5]Cells Huawei 19042026 15h'!$B:$B,'[5]Cells Huawei 19042026 15h'!$B:$B,"")</f>
        <v/>
      </c>
      <c r="BN1116" s="9" t="str">
        <f>_xlfn.XLOOKUP(B1116,'[6]cells down 19042026 9H40'!$B:$B,'[6]cells down 19042026 9H40'!$B:$B,"")</f>
        <v/>
      </c>
      <c r="BO1116" s="9" t="s">
        <v>5252</v>
      </c>
      <c r="BP1116" s="9" t="s">
        <v>5537</v>
      </c>
    </row>
    <row r="1117" spans="1:68" s="9" customFormat="1" x14ac:dyDescent="0.35">
      <c r="A1117" s="1" t="s">
        <v>3880</v>
      </c>
      <c r="B1117" s="8" t="s">
        <v>3881</v>
      </c>
      <c r="C1117" s="3" t="str">
        <f>_xlfn.XLOOKUP(B1117,'[1]daily break down'!$D:$D,'[1]daily break down'!$E:$E,"")</f>
        <v>ADAMAOUA</v>
      </c>
      <c r="D1117" s="1"/>
      <c r="E1117" s="1"/>
      <c r="F1117" s="3" t="s">
        <v>90</v>
      </c>
      <c r="G1117" s="1" t="s">
        <v>3882</v>
      </c>
      <c r="H1117" s="39" t="str">
        <f>_xlfn.XLOOKUP(B1117,[2]CALCULATION!$B:$B,[2]CALCULATION!$H:$H,"")</f>
        <v>HUAWEI</v>
      </c>
      <c r="I1117" s="34">
        <v>0</v>
      </c>
      <c r="J1117" s="34">
        <v>0</v>
      </c>
      <c r="K1117" s="34">
        <v>0</v>
      </c>
      <c r="L1117" s="34">
        <v>0</v>
      </c>
      <c r="M1117" s="34">
        <v>0</v>
      </c>
      <c r="N1117" s="34">
        <v>0</v>
      </c>
      <c r="O1117" s="34">
        <v>0</v>
      </c>
      <c r="P1117" s="34">
        <v>0</v>
      </c>
      <c r="Q1117" s="34">
        <v>0</v>
      </c>
      <c r="R1117" s="34">
        <v>0</v>
      </c>
      <c r="S1117" s="109">
        <v>0</v>
      </c>
      <c r="T1117" s="109">
        <f>_xlfn.XLOOKUP(B1117,'[3]Nur des jours'!$B:$B,'[3]Nur des jours'!$U:$U,"")</f>
        <v>0</v>
      </c>
      <c r="U1117" s="109">
        <v>0</v>
      </c>
      <c r="V1117" s="109">
        <v>0</v>
      </c>
      <c r="W1117" s="109">
        <v>0</v>
      </c>
      <c r="X1117" s="109">
        <v>0.89273484517725221</v>
      </c>
      <c r="Y1117" s="109">
        <v>0.14847702699232093</v>
      </c>
      <c r="Z1117" s="109">
        <v>0</v>
      </c>
      <c r="AA1117" s="109">
        <v>0</v>
      </c>
      <c r="AB1117" s="109">
        <v>0</v>
      </c>
      <c r="AC1117" s="109">
        <v>0</v>
      </c>
      <c r="AD1117" s="109">
        <v>0</v>
      </c>
      <c r="AE1117" s="109">
        <v>0</v>
      </c>
      <c r="AF1117" s="109">
        <v>0</v>
      </c>
      <c r="AG1117" s="57" t="str">
        <f>_xlfn.XLOOKUP(B1117,[3]CALCULATION!$B:$B,[3]CALCULATION!$M:$M,"")</f>
        <v>Operationnel</v>
      </c>
      <c r="AH1117" s="57"/>
      <c r="AI1117" s="56" t="str" cm="1">
        <f t="array" ref="AI1117">IFERROR(_xlfn.IFS(
AK1117="MPR ISSUE","PDH",
AK1117="BSS Hardware Issue","BSS",
AK1117="Sites strategiques, MLL, Pylone, etc.","ENVTECH",
AK1117="AKTIVCO DEFAUT GE &amp; POWER Cabinet","AKTIVCO",
AK1117="AKTIVCO Coupure ENEO &amp; Baisse de tension","AKTIVCO GRID ONLY",
AK1117="Coupure ENEO &amp; Baisse de tension","IHS GRID ONLY",
AK1117="Defaut GE &amp; POWER Cabinet","IHS",
AK1117="Sharing","Partners",
AK1117="Sites strategiques &amp; DataCenter","SST &amp; DC",
AK1117="Exclu","Exclu",
AK1117="SAT","SAT",
AK1117="SPARE-ISSUE","SPARE-ISSUE",
AK1117="Fiber CAmtel","TRANS_FO_CAMTEL",
AK1117="Fiber AOF","Fiber AOF",
AK1117="Projet OCM (HUAWEI)","TRAVAUX-HUAWEI",
AK1117="Projet OCM (NOKIA)","TRAVAUX-NOKIA",
AK1117="ACCESS-ISSUE","ACCESS-ISSUE",
AK1117="Projet OCM (ZTE, NOKIA, autres projets)","TRAVAUX OCM",
AK1117="No root CAuse","No root cause",
AK1117="ODU HS","PDH",
AK1117="IP &amp; VLAN","PDH",
AK1117="Warehouse HUAWEI","SPARE-ISSUE",
AK1117="SPARE-HS","SPARE-ISSUE",
AK1117="Power Telco","BSS",AK1117="no impacts","no impacts"
),"")</f>
        <v>PDH</v>
      </c>
      <c r="AJ1117" s="56" t="str" cm="1">
        <f t="array" ref="AJ1117">IFERROR(_xlfn.IFS(
AK1117="MPR ISSUE","TX ISSUE",
AK1117="BSS Hardware Issue","RAN ISSUE",
AK1117="Sites strategiques, MLL, Pylone, etc.","ENVTECH",
AK1117="AKTIVCO DEFAUT GE &amp; POWER Cabinet","POWER ISSUE",
AK1117="AKTIVCO Coupure ENEO &amp; Baisse de tension","POWER ISSUE",
AK1117="Coupure ENEO &amp; Baisse de tension","POWER ISSUE",
AK1117="Defaut GE &amp; POWER Cabinet","POWER ISSUE",
AK1117="Sharing","POWER ISSUE",
AK1117="Sites strategiques &amp; DataCenter","POWER ISSUE",
AK1117="Exclu","Exclu",
AK1117="SAT","TX ISSUE",
AK1117="SPARE-ISSUE","SPARE-ISSUE",
AK1117="Fiber CAmtel","TX ISSUE",
AK1117="Fiber AOF","TX ISSUE",
AK1117="Projet OCM (HUAWEI)","TRAVAUX-HUAWEI",
AK1117="Projet OCM (NOKIA)","TRAVAUX -NOKIA",
AK1117="ACCESS-ISSUE","ACCESS-ISSUE",
AK1117="Projet OCM (ZTE, NOKIA, autres projets)","TRAVAUX OCM",
AK1117="No root CAuse","No root cause",
AK1117="ODU HS","TX ISSUE",
AK1117="IP &amp; VLAN","TX ISSUE",
AK1117="Warehouse HUAWEI","SPARE-ISSUE",
AK1117="SPARE-HS","SPARE-ISSUE",
AK1117="Power Telco","RAN ISSUE",AK1117="no impacts","no impacts"
),"")</f>
        <v>TX ISSUE</v>
      </c>
      <c r="AK1117" s="81" t="s">
        <v>5618</v>
      </c>
      <c r="AL1117" s="56" t="str" cm="1">
        <f t="array" ref="AL1117">IFERROR(_xlfn.IFS(
AK1117="MPR ISSUE","ACTIVE",
AK1117="BSS Hardware Issue","ACTIVE",
AK1117="Sites strategiques, MLL, Pylone, etc.","PASSIVE",
AK1117="AKTIVCO DEFAUT GE &amp; POWER Cabinet","PASSIVE",
AK1117="AKTIVCO Coupure ENEO &amp; Baisse de tension","PASSIVE",
AK1117="Coupure ENEO &amp; Baisse de tension","PASSIVE",
AK1117="Defaut GE &amp; POWER Cabinet","PASSIVE",
AK1117="Sharing","PASSIVE",
AK1117="Sites strategiques &amp; DataCenter","PASSIVE",
AK1117="Exclu","Exclu",
AK1117="SAT","ACTIVE",
AK1117="SPARE-ISSUE","SPARE-ISSUE",
AK1117="Fiber CAmtel","ACTIVE",
AK1117="Fiber AOF","ACTIVE",
AK1117="Projet OCM (HUAWEI)","PLANNED WORKS",
AK1117="Projet OCM (NOKIA)","PLANNED WORKS",
AK1117="ACCESS-ISSUE","ACCESS-ISSUE",
AK1117="Projet OCM (ZTE, NOKIA, autres projets)","PLANNED WORKS",
AK1117="No root CAuse","No root cause",
AK1117="ODU HS","ACTIVE",
AK1117="IP &amp; VLAN","ACTIVE",
AK1117="Warehouse HUAWEI","SPARE-ISSUE",
AK1117="SPARE-HS","SPARE-ISSUE",
AK1117="Power Telco","ACTIVE", AK1117="no impacts","no impacts"
),"")</f>
        <v>ACTIVE</v>
      </c>
      <c r="AM1117" s="108" t="s">
        <v>5711</v>
      </c>
      <c r="AN1117" s="227" t="s">
        <v>2932</v>
      </c>
      <c r="AO1117" s="9" t="s">
        <v>6062</v>
      </c>
      <c r="AP1117" s="23" t="s">
        <v>5711</v>
      </c>
      <c r="AQ1117" s="23" t="s">
        <v>5537</v>
      </c>
      <c r="AR1117" s="7"/>
      <c r="AS1117" s="6"/>
      <c r="AT1117" s="7"/>
      <c r="AU1117" s="3" t="s">
        <v>5537</v>
      </c>
      <c r="AV1117" s="24" t="s">
        <v>5537</v>
      </c>
      <c r="AW1117" s="24" t="s">
        <v>5537</v>
      </c>
      <c r="AX1117" s="24" t="s">
        <v>5537</v>
      </c>
      <c r="AY1117" s="24" t="s">
        <v>5537</v>
      </c>
      <c r="AZ1117" s="24" t="s">
        <v>5537</v>
      </c>
      <c r="BA1117" s="24" t="s">
        <v>5537</v>
      </c>
      <c r="BB1117" s="24" t="s">
        <v>5537</v>
      </c>
      <c r="BC1117" s="24" t="s">
        <v>5537</v>
      </c>
      <c r="BD1117" s="24" t="s">
        <v>5537</v>
      </c>
      <c r="BE1117" s="24" t="s">
        <v>5537</v>
      </c>
      <c r="BF1117" s="24" t="s">
        <v>5537</v>
      </c>
      <c r="BG1117" s="24" t="s">
        <v>5537</v>
      </c>
      <c r="BH1117" s="24" t="s">
        <v>5537</v>
      </c>
      <c r="BI1117" s="9" t="s">
        <v>5537</v>
      </c>
      <c r="BJ1117" s="14"/>
      <c r="BK1117" s="14" t="s">
        <v>5537</v>
      </c>
      <c r="BL1117" s="14" t="str">
        <f>_xlfn.XLOOKUP(B1117,'[4]cell downs 18042026 17h'!$B:$B,'[4]cell downs 18042026 17h'!$B:$B,"")</f>
        <v/>
      </c>
      <c r="BM1117" s="14" t="str">
        <f>_xlfn.XLOOKUP(B1117,'[5]Cells Huawei 19042026 15h'!$B:$B,'[5]Cells Huawei 19042026 15h'!$B:$B,"")</f>
        <v/>
      </c>
      <c r="BN1117" s="9" t="str">
        <f>_xlfn.XLOOKUP(B1117,'[6]cells down 19042026 9H40'!$B:$B,'[6]cells down 19042026 9H40'!$B:$B,"")</f>
        <v/>
      </c>
      <c r="BO1117" s="9" t="s">
        <v>5537</v>
      </c>
      <c r="BP1117" s="9" t="s">
        <v>594</v>
      </c>
    </row>
    <row r="1118" spans="1:68" s="9" customFormat="1" x14ac:dyDescent="0.35">
      <c r="A1118" s="1" t="s">
        <v>4527</v>
      </c>
      <c r="B1118" s="8" t="s">
        <v>4528</v>
      </c>
      <c r="C1118" s="3" t="str">
        <f>_xlfn.XLOOKUP(B1118,'[1]daily break down'!$D:$D,'[1]daily break down'!$E:$E,"")</f>
        <v>Douala</v>
      </c>
      <c r="D1118" s="1" t="s">
        <v>11</v>
      </c>
      <c r="E1118" s="1" t="s">
        <v>757</v>
      </c>
      <c r="F1118" s="3" t="s">
        <v>31</v>
      </c>
      <c r="G1118" s="1" t="s">
        <v>32</v>
      </c>
      <c r="H1118" s="41" t="str">
        <f>_xlfn.XLOOKUP(B1118,[2]CALCULATION!$B:$B,[2]CALCULATION!$H:$H,"")</f>
        <v>ZTE</v>
      </c>
      <c r="I1118" s="34">
        <v>0</v>
      </c>
      <c r="J1118" s="34">
        <v>0</v>
      </c>
      <c r="K1118" s="34">
        <v>0</v>
      </c>
      <c r="L1118" s="34">
        <v>0</v>
      </c>
      <c r="M1118" s="34">
        <v>0</v>
      </c>
      <c r="N1118" s="34">
        <v>0</v>
      </c>
      <c r="O1118" s="34">
        <v>0</v>
      </c>
      <c r="P1118" s="34">
        <v>0</v>
      </c>
      <c r="Q1118" s="34">
        <v>0</v>
      </c>
      <c r="R1118" s="34">
        <v>0</v>
      </c>
      <c r="S1118" s="109">
        <v>0</v>
      </c>
      <c r="T1118" s="109">
        <f>_xlfn.XLOOKUP(B1118,'[3]Nur des jours'!$B:$B,'[3]Nur des jours'!$U:$U,"")</f>
        <v>14.530844697845234</v>
      </c>
      <c r="U1118" s="109">
        <v>0</v>
      </c>
      <c r="V1118" s="109">
        <v>0</v>
      </c>
      <c r="W1118" s="109">
        <v>14.530844697845234</v>
      </c>
      <c r="X1118" s="109">
        <v>0</v>
      </c>
      <c r="Y1118" s="109">
        <v>0.14767444846803848</v>
      </c>
      <c r="Z1118" s="109">
        <v>0</v>
      </c>
      <c r="AA1118" s="109">
        <v>0</v>
      </c>
      <c r="AB1118" s="109">
        <v>0</v>
      </c>
      <c r="AC1118" s="109">
        <v>0</v>
      </c>
      <c r="AD1118" s="109">
        <v>0</v>
      </c>
      <c r="AE1118" s="109">
        <v>0</v>
      </c>
      <c r="AF1118" s="109">
        <v>0</v>
      </c>
      <c r="AG1118" s="57" t="str">
        <f>_xlfn.XLOOKUP(B1118,[3]CALCULATION!$B:$B,[3]CALCULATION!$M:$M,"")</f>
        <v>Operationnel</v>
      </c>
      <c r="AH1118" s="57"/>
      <c r="AI1118" s="56" t="str" cm="1">
        <f t="array" ref="AI1118">IFERROR(_xlfn.IFS(
AK1118="MPR ISSUE","PDH",
AK1118="BSS Hardware Issue","BSS",
AK1118="Sites strategiques, MLL, Pylone, etc.","ENVTECH",
AK1118="AKTIVCO DEFAUT GE &amp; POWER Cabinet","AKTIVCO",
AK1118="AKTIVCO Coupure ENEO &amp; Baisse de tension","AKTIVCO GRID ONLY",
AK1118="Coupure ENEO &amp; Baisse de tension","IHS GRID ONLY",
AK1118="Defaut GE &amp; POWER Cabinet","IHS",
AK1118="Sharing","Partners",
AK1118="Sites strategiques &amp; DataCenter","SST &amp; DC",
AK1118="Exclu","Exclu",
AK1118="SAT","SAT",
AK1118="SPARE-ISSUE","SPARE-ISSUE",
AK1118="Fiber CAmtel","TRANS_FO_CAMTEL",
AK1118="Fiber AOF","Fiber AOF",
AK1118="Projet OCM (HUAWEI)","TRAVAUX-HUAWEI",
AK1118="Projet OCM (NOKIA)","TRAVAUX-NOKIA",
AK1118="ACCESS-ISSUE","ACCESS-ISSUE",
AK1118="Projet OCM (ZTE, NOKIA, autres projets)","TRAVAUX OCM",
AK1118="No root CAuse","No root cause",
AK1118="ODU HS","PDH",
AK1118="IP &amp; VLAN","PDH",
AK1118="Warehouse HUAWEI","SPARE-ISSUE",
AK1118="SPARE-HS","SPARE-ISSUE",
AK1118="Power Telco","BSS",AK1118="no impacts","no impacts"
),"")</f>
        <v>No root cause</v>
      </c>
      <c r="AJ1118" s="56" t="str" cm="1">
        <f t="array" ref="AJ1118">IFERROR(_xlfn.IFS(
AK1118="MPR ISSUE","TX ISSUE",
AK1118="BSS Hardware Issue","RAN ISSUE",
AK1118="Sites strategiques, MLL, Pylone, etc.","ENVTECH",
AK1118="AKTIVCO DEFAUT GE &amp; POWER Cabinet","POWER ISSUE",
AK1118="AKTIVCO Coupure ENEO &amp; Baisse de tension","POWER ISSUE",
AK1118="Coupure ENEO &amp; Baisse de tension","POWER ISSUE",
AK1118="Defaut GE &amp; POWER Cabinet","POWER ISSUE",
AK1118="Sharing","POWER ISSUE",
AK1118="Sites strategiques &amp; DataCenter","POWER ISSUE",
AK1118="Exclu","Exclu",
AK1118="SAT","TX ISSUE",
AK1118="SPARE-ISSUE","SPARE-ISSUE",
AK1118="Fiber CAmtel","TX ISSUE",
AK1118="Fiber AOF","TX ISSUE",
AK1118="Projet OCM (HUAWEI)","TRAVAUX-HUAWEI",
AK1118="Projet OCM (NOKIA)","TRAVAUX -NOKIA",
AK1118="ACCESS-ISSUE","ACCESS-ISSUE",
AK1118="Projet OCM (ZTE, NOKIA, autres projets)","TRAVAUX OCM",
AK1118="No root CAuse","No root cause",
AK1118="ODU HS","TX ISSUE",
AK1118="IP &amp; VLAN","TX ISSUE",
AK1118="Warehouse HUAWEI","SPARE-ISSUE",
AK1118="SPARE-HS","SPARE-ISSUE",
AK1118="Power Telco","RAN ISSUE",AK1118="no impacts","no impacts"
),"")</f>
        <v>No root cause</v>
      </c>
      <c r="AK1118" s="81" t="s">
        <v>5620</v>
      </c>
      <c r="AL1118" s="56" t="str" cm="1">
        <f t="array" ref="AL1118">IFERROR(_xlfn.IFS(
AK1118="MPR ISSUE","ACTIVE",
AK1118="BSS Hardware Issue","ACTIVE",
AK1118="Sites strategiques, MLL, Pylone, etc.","PASSIVE",
AK1118="AKTIVCO DEFAUT GE &amp; POWER Cabinet","PASSIVE",
AK1118="AKTIVCO Coupure ENEO &amp; Baisse de tension","PASSIVE",
AK1118="Coupure ENEO &amp; Baisse de tension","PASSIVE",
AK1118="Defaut GE &amp; POWER Cabinet","PASSIVE",
AK1118="Sharing","PASSIVE",
AK1118="Sites strategiques &amp; DataCenter","PASSIVE",
AK1118="Exclu","Exclu",
AK1118="SAT","ACTIVE",
AK1118="SPARE-ISSUE","SPARE-ISSUE",
AK1118="Fiber CAmtel","ACTIVE",
AK1118="Fiber AOF","ACTIVE",
AK1118="Projet OCM (HUAWEI)","PLANNED WORKS",
AK1118="Projet OCM (NOKIA)","PLANNED WORKS",
AK1118="ACCESS-ISSUE","ACCESS-ISSUE",
AK1118="Projet OCM (ZTE, NOKIA, autres projets)","PLANNED WORKS",
AK1118="No root CAuse","No root cause",
AK1118="ODU HS","ACTIVE",
AK1118="IP &amp; VLAN","ACTIVE",
AK1118="Warehouse HUAWEI","SPARE-ISSUE",
AK1118="SPARE-HS","SPARE-ISSUE",
AK1118="Power Telco","ACTIVE", AK1118="no impacts","no impacts"
),"")</f>
        <v>No root cause</v>
      </c>
      <c r="AM1118" s="108" t="s">
        <v>5537</v>
      </c>
      <c r="AN1118" s="117" t="s">
        <v>4528</v>
      </c>
      <c r="AP1118" s="23" t="s">
        <v>5537</v>
      </c>
      <c r="AQ1118" s="23" t="s">
        <v>5537</v>
      </c>
      <c r="AR1118" s="7"/>
      <c r="AS1118" s="6"/>
      <c r="AT1118" s="7"/>
      <c r="AU1118" s="3" t="s">
        <v>5537</v>
      </c>
      <c r="AV1118" s="24" t="s">
        <v>5537</v>
      </c>
      <c r="AW1118" s="24" t="s">
        <v>5537</v>
      </c>
      <c r="AX1118" s="24" t="s">
        <v>5537</v>
      </c>
      <c r="AY1118" s="24" t="s">
        <v>5537</v>
      </c>
      <c r="AZ1118" s="24" t="s">
        <v>5537</v>
      </c>
      <c r="BA1118" s="24" t="s">
        <v>5537</v>
      </c>
      <c r="BB1118" s="24" t="s">
        <v>5537</v>
      </c>
      <c r="BC1118" s="24" t="s">
        <v>5537</v>
      </c>
      <c r="BD1118" s="24" t="s">
        <v>5537</v>
      </c>
      <c r="BE1118" s="24" t="s">
        <v>5537</v>
      </c>
      <c r="BF1118" s="24" t="s">
        <v>5537</v>
      </c>
      <c r="BG1118" s="24" t="s">
        <v>5537</v>
      </c>
      <c r="BH1118" s="24" t="s">
        <v>5537</v>
      </c>
      <c r="BI1118" s="9" t="s">
        <v>5537</v>
      </c>
      <c r="BJ1118" s="14"/>
      <c r="BK1118" s="14" t="s">
        <v>5537</v>
      </c>
      <c r="BL1118" s="14" t="str">
        <f>_xlfn.XLOOKUP(B1118,'[4]cell downs 18042026 17h'!$B:$B,'[4]cell downs 18042026 17h'!$B:$B,"")</f>
        <v/>
      </c>
      <c r="BM1118" s="14" t="str">
        <f>_xlfn.XLOOKUP(B1118,'[5]Cells Huawei 19042026 15h'!$B:$B,'[5]Cells Huawei 19042026 15h'!$B:$B,"")</f>
        <v/>
      </c>
      <c r="BN1118" s="9" t="str">
        <f>_xlfn.XLOOKUP(B1118,'[6]cells down 19042026 9H40'!$B:$B,'[6]cells down 19042026 9H40'!$B:$B,"")</f>
        <v/>
      </c>
      <c r="BO1118" s="9" t="s">
        <v>4528</v>
      </c>
      <c r="BP1118" s="9" t="s">
        <v>5537</v>
      </c>
    </row>
    <row r="1119" spans="1:68" s="9" customFormat="1" x14ac:dyDescent="0.35">
      <c r="A1119" s="1" t="s">
        <v>2174</v>
      </c>
      <c r="B1119" s="8" t="s">
        <v>2390</v>
      </c>
      <c r="C1119" s="3" t="str">
        <f>_xlfn.XLOOKUP(B1119,'[1]daily break down'!$D:$D,'[1]daily break down'!$E:$E,"")</f>
        <v>Yaounde</v>
      </c>
      <c r="D1119" s="1" t="s">
        <v>11</v>
      </c>
      <c r="E1119" s="1" t="s">
        <v>12</v>
      </c>
      <c r="F1119" s="3" t="s">
        <v>37</v>
      </c>
      <c r="G1119" s="1" t="s">
        <v>38</v>
      </c>
      <c r="H1119" s="41" t="str">
        <f>_xlfn.XLOOKUP(B1119,[2]CALCULATION!$B:$B,[2]CALCULATION!$H:$H,"")</f>
        <v>ZTE</v>
      </c>
      <c r="I1119" s="34">
        <v>0</v>
      </c>
      <c r="J1119" s="34">
        <v>0</v>
      </c>
      <c r="K1119" s="34">
        <v>0</v>
      </c>
      <c r="L1119" s="34">
        <v>0</v>
      </c>
      <c r="M1119" s="34">
        <v>0</v>
      </c>
      <c r="N1119" s="34">
        <v>0</v>
      </c>
      <c r="O1119" s="34">
        <v>0</v>
      </c>
      <c r="P1119" s="34">
        <v>0</v>
      </c>
      <c r="Q1119" s="34">
        <v>0</v>
      </c>
      <c r="R1119" s="34">
        <v>0</v>
      </c>
      <c r="S1119" s="109">
        <v>2.3861551280843987</v>
      </c>
      <c r="T1119" s="109">
        <f>_xlfn.XLOOKUP(B1119,'[3]Nur des jours'!$B:$B,'[3]Nur des jours'!$U:$U,"")</f>
        <v>0</v>
      </c>
      <c r="U1119" s="109">
        <v>0</v>
      </c>
      <c r="V1119" s="109">
        <v>0</v>
      </c>
      <c r="W1119" s="109">
        <v>0</v>
      </c>
      <c r="X1119" s="109">
        <v>0</v>
      </c>
      <c r="Y1119" s="109">
        <v>0.1463189825159163</v>
      </c>
      <c r="Z1119" s="109">
        <v>0</v>
      </c>
      <c r="AA1119" s="109">
        <v>0</v>
      </c>
      <c r="AB1119" s="109">
        <v>0</v>
      </c>
      <c r="AC1119" s="109">
        <v>0</v>
      </c>
      <c r="AD1119" s="109">
        <v>0</v>
      </c>
      <c r="AE1119" s="109">
        <v>0</v>
      </c>
      <c r="AF1119" s="109">
        <v>0</v>
      </c>
      <c r="AG1119" s="57" t="str">
        <f>_xlfn.XLOOKUP(B1119,[3]CALCULATION!$B:$B,[3]CALCULATION!$M:$M,"")</f>
        <v>Operationnel</v>
      </c>
      <c r="AH1119" s="57"/>
      <c r="AI1119" s="56" t="str" cm="1">
        <f t="array" ref="AI1119">IFERROR(_xlfn.IFS(
AK1119="MPR ISSUE","PDH",
AK1119="BSS Hardware Issue","BSS",
AK1119="Sites strategiques, MLL, Pylone, etc.","ENVTECH",
AK1119="AKTIVCO DEFAUT GE &amp; POWER Cabinet","AKTIVCO",
AK1119="AKTIVCO Coupure ENEO &amp; Baisse de tension","AKTIVCO GRID ONLY",
AK1119="Coupure ENEO &amp; Baisse de tension","IHS GRID ONLY",
AK1119="Defaut GE &amp; POWER Cabinet","IHS",
AK1119="Sharing","Partners",
AK1119="Sites strategiques &amp; DataCenter","SST &amp; DC",
AK1119="Exclu","Exclu",
AK1119="SAT","SAT",
AK1119="SPARE-ISSUE","SPARE-ISSUE",
AK1119="Fiber CAmtel","TRANS_FO_CAMTEL",
AK1119="Fiber AOF","Fiber AOF",
AK1119="Projet OCM (HUAWEI)","TRAVAUX-HUAWEI",
AK1119="Projet OCM (NOKIA)","TRAVAUX-NOKIA",
AK1119="ACCESS-ISSUE","ACCESS-ISSUE",
AK1119="Projet OCM (ZTE, NOKIA, autres projets)","TRAVAUX OCM",
AK1119="No root CAuse","No root cause",
AK1119="ODU HS","PDH",
AK1119="IP &amp; VLAN","PDH",
AK1119="Warehouse HUAWEI","SPARE-ISSUE",
AK1119="SPARE-HS","SPARE-ISSUE",
AK1119="Power Telco","BSS",AK1119="no impacts","no impacts"
),"")</f>
        <v>No root cause</v>
      </c>
      <c r="AJ1119" s="56" t="str" cm="1">
        <f t="array" ref="AJ1119">IFERROR(_xlfn.IFS(
AK1119="MPR ISSUE","TX ISSUE",
AK1119="BSS Hardware Issue","RAN ISSUE",
AK1119="Sites strategiques, MLL, Pylone, etc.","ENVTECH",
AK1119="AKTIVCO DEFAUT GE &amp; POWER Cabinet","POWER ISSUE",
AK1119="AKTIVCO Coupure ENEO &amp; Baisse de tension","POWER ISSUE",
AK1119="Coupure ENEO &amp; Baisse de tension","POWER ISSUE",
AK1119="Defaut GE &amp; POWER Cabinet","POWER ISSUE",
AK1119="Sharing","POWER ISSUE",
AK1119="Sites strategiques &amp; DataCenter","POWER ISSUE",
AK1119="Exclu","Exclu",
AK1119="SAT","TX ISSUE",
AK1119="SPARE-ISSUE","SPARE-ISSUE",
AK1119="Fiber CAmtel","TX ISSUE",
AK1119="Fiber AOF","TX ISSUE",
AK1119="Projet OCM (HUAWEI)","TRAVAUX-HUAWEI",
AK1119="Projet OCM (NOKIA)","TRAVAUX -NOKIA",
AK1119="ACCESS-ISSUE","ACCESS-ISSUE",
AK1119="Projet OCM (ZTE, NOKIA, autres projets)","TRAVAUX OCM",
AK1119="No root CAuse","No root cause",
AK1119="ODU HS","TX ISSUE",
AK1119="IP &amp; VLAN","TX ISSUE",
AK1119="Warehouse HUAWEI","SPARE-ISSUE",
AK1119="SPARE-HS","SPARE-ISSUE",
AK1119="Power Telco","RAN ISSUE",AK1119="no impacts","no impacts"
),"")</f>
        <v>No root cause</v>
      </c>
      <c r="AK1119" s="81" t="s">
        <v>5620</v>
      </c>
      <c r="AL1119" s="56" t="str" cm="1">
        <f t="array" ref="AL1119">IFERROR(_xlfn.IFS(
AK1119="MPR ISSUE","ACTIVE",
AK1119="BSS Hardware Issue","ACTIVE",
AK1119="Sites strategiques, MLL, Pylone, etc.","PASSIVE",
AK1119="AKTIVCO DEFAUT GE &amp; POWER Cabinet","PASSIVE",
AK1119="AKTIVCO Coupure ENEO &amp; Baisse de tension","PASSIVE",
AK1119="Coupure ENEO &amp; Baisse de tension","PASSIVE",
AK1119="Defaut GE &amp; POWER Cabinet","PASSIVE",
AK1119="Sharing","PASSIVE",
AK1119="Sites strategiques &amp; DataCenter","PASSIVE",
AK1119="Exclu","Exclu",
AK1119="SAT","ACTIVE",
AK1119="SPARE-ISSUE","SPARE-ISSUE",
AK1119="Fiber CAmtel","ACTIVE",
AK1119="Fiber AOF","ACTIVE",
AK1119="Projet OCM (HUAWEI)","PLANNED WORKS",
AK1119="Projet OCM (NOKIA)","PLANNED WORKS",
AK1119="ACCESS-ISSUE","ACCESS-ISSUE",
AK1119="Projet OCM (ZTE, NOKIA, autres projets)","PLANNED WORKS",
AK1119="No root CAuse","No root cause",
AK1119="ODU HS","ACTIVE",
AK1119="IP &amp; VLAN","ACTIVE",
AK1119="Warehouse HUAWEI","SPARE-ISSUE",
AK1119="SPARE-HS","SPARE-ISSUE",
AK1119="Power Telco","ACTIVE", AK1119="no impacts","no impacts"
),"")</f>
        <v>No root cause</v>
      </c>
      <c r="AM1119" s="108" t="s">
        <v>5537</v>
      </c>
      <c r="AN1119" s="117" t="s">
        <v>2390</v>
      </c>
      <c r="AP1119" s="23" t="s">
        <v>5537</v>
      </c>
      <c r="AQ1119" s="23" t="s">
        <v>5537</v>
      </c>
      <c r="AR1119" s="7"/>
      <c r="AS1119" s="6"/>
      <c r="AT1119" s="7"/>
      <c r="AU1119" s="3" t="s">
        <v>5537</v>
      </c>
      <c r="AV1119" s="24" t="s">
        <v>5537</v>
      </c>
      <c r="AW1119" s="24" t="s">
        <v>5537</v>
      </c>
      <c r="AX1119" s="24" t="s">
        <v>5537</v>
      </c>
      <c r="AY1119" s="24" t="s">
        <v>5537</v>
      </c>
      <c r="AZ1119" s="24" t="s">
        <v>5537</v>
      </c>
      <c r="BA1119" s="24" t="s">
        <v>5537</v>
      </c>
      <c r="BB1119" s="24" t="s">
        <v>5537</v>
      </c>
      <c r="BC1119" s="24" t="s">
        <v>5537</v>
      </c>
      <c r="BD1119" s="24" t="s">
        <v>5537</v>
      </c>
      <c r="BE1119" s="24" t="s">
        <v>5537</v>
      </c>
      <c r="BF1119" s="24" t="s">
        <v>5537</v>
      </c>
      <c r="BG1119" s="24" t="s">
        <v>5537</v>
      </c>
      <c r="BH1119" s="24" t="s">
        <v>5537</v>
      </c>
      <c r="BI1119" s="9" t="s">
        <v>5537</v>
      </c>
      <c r="BJ1119" s="14"/>
      <c r="BK1119" s="14" t="s">
        <v>5537</v>
      </c>
      <c r="BL1119" s="14" t="str">
        <f>_xlfn.XLOOKUP(B1119,'[4]cell downs 18042026 17h'!$B:$B,'[4]cell downs 18042026 17h'!$B:$B,"")</f>
        <v/>
      </c>
      <c r="BM1119" s="14" t="str">
        <f>_xlfn.XLOOKUP(B1119,'[5]Cells Huawei 19042026 15h'!$B:$B,'[5]Cells Huawei 19042026 15h'!$B:$B,"")</f>
        <v/>
      </c>
      <c r="BN1119" s="9" t="str">
        <f>_xlfn.XLOOKUP(B1119,'[6]cells down 19042026 9H40'!$B:$B,'[6]cells down 19042026 9H40'!$B:$B,"")</f>
        <v/>
      </c>
      <c r="BO1119" s="9" t="s">
        <v>2390</v>
      </c>
      <c r="BP1119" s="9" t="s">
        <v>5537</v>
      </c>
    </row>
    <row r="1120" spans="1:68" s="9" customFormat="1" x14ac:dyDescent="0.35">
      <c r="A1120" s="107" t="s">
        <v>4545</v>
      </c>
      <c r="B1120" s="8" t="s">
        <v>4546</v>
      </c>
      <c r="C1120" s="3" t="str">
        <f>_xlfn.XLOOKUP(B1120,'[1]daily break down'!$D:$D,'[1]daily break down'!$E:$E,"")</f>
        <v>Yaounde</v>
      </c>
      <c r="D1120" s="1" t="s">
        <v>11</v>
      </c>
      <c r="E1120" s="1" t="s">
        <v>12</v>
      </c>
      <c r="F1120" s="3" t="s">
        <v>37</v>
      </c>
      <c r="G1120" s="1" t="s">
        <v>38</v>
      </c>
      <c r="H1120" s="41" t="str">
        <f>_xlfn.XLOOKUP(B1120,[2]CALCULATION!$B:$B,[2]CALCULATION!$H:$H,"")</f>
        <v>ZTE</v>
      </c>
      <c r="I1120" s="34">
        <v>2.6742451481452942</v>
      </c>
      <c r="J1120" s="34">
        <v>2.1616114920683799E-2</v>
      </c>
      <c r="K1120" s="34">
        <v>0</v>
      </c>
      <c r="L1120" s="34">
        <v>0</v>
      </c>
      <c r="M1120" s="34">
        <v>0</v>
      </c>
      <c r="N1120" s="34">
        <v>0</v>
      </c>
      <c r="O1120" s="34">
        <v>0</v>
      </c>
      <c r="P1120" s="34">
        <v>0</v>
      </c>
      <c r="Q1120" s="34">
        <v>0</v>
      </c>
      <c r="R1120" s="34">
        <v>0</v>
      </c>
      <c r="S1120" s="109">
        <v>0</v>
      </c>
      <c r="T1120" s="109">
        <f>_xlfn.XLOOKUP(B1120,'[3]Nur des jours'!$B:$B,'[3]Nur des jours'!$U:$U,"")</f>
        <v>4.1991621793609619</v>
      </c>
      <c r="U1120" s="109">
        <v>0.87333027996792534</v>
      </c>
      <c r="V1120" s="109">
        <v>0</v>
      </c>
      <c r="W1120" s="109">
        <v>4.1991621793609628</v>
      </c>
      <c r="X1120" s="109">
        <v>0.25846595497570163</v>
      </c>
      <c r="Y1120" s="109">
        <v>0.13599247217014401</v>
      </c>
      <c r="Z1120" s="109">
        <v>0</v>
      </c>
      <c r="AA1120" s="109">
        <v>0</v>
      </c>
      <c r="AB1120" s="109">
        <v>0</v>
      </c>
      <c r="AC1120" s="109">
        <v>0</v>
      </c>
      <c r="AD1120" s="109">
        <v>0</v>
      </c>
      <c r="AE1120" s="109">
        <v>0</v>
      </c>
      <c r="AF1120" s="109">
        <v>0</v>
      </c>
      <c r="AG1120" s="57" t="str">
        <f>_xlfn.XLOOKUP(B1120,[3]CALCULATION!$B:$B,[3]CALCULATION!$M:$M,"")</f>
        <v>Operationnel</v>
      </c>
      <c r="AH1120" s="57"/>
      <c r="AI1120" s="56" t="str" cm="1">
        <f t="array" ref="AI1120">IFERROR(_xlfn.IFS(
AK1120="MPR ISSUE","PDH",
AK1120="BSS Hardware Issue","BSS",
AK1120="Sites strategiques, MLL, Pylone, etc.","ENVTECH",
AK1120="AKTIVCO DEFAUT GE &amp; POWER Cabinet","AKTIVCO",
AK1120="AKTIVCO Coupure ENEO &amp; Baisse de tension","AKTIVCO GRID ONLY",
AK1120="Coupure ENEO &amp; Baisse de tension","IHS GRID ONLY",
AK1120="Defaut GE &amp; POWER Cabinet","IHS",
AK1120="Sharing","Partners",
AK1120="Sites strategiques &amp; DataCenter","SST &amp; DC",
AK1120="Exclu","Exclu",
AK1120="SAT","SAT",
AK1120="SPARE-ISSUE","SPARE-ISSUE",
AK1120="Fiber CAmtel","TRANS_FO_CAMTEL",
AK1120="Fiber AOF","Fiber AOF",
AK1120="Projet OCM (HUAWEI)","TRAVAUX-HUAWEI",
AK1120="Projet OCM (NOKIA)","TRAVAUX-NOKIA",
AK1120="ACCESS-ISSUE","ACCESS-ISSUE",
AK1120="Projet OCM (ZTE, NOKIA, autres projets)","TRAVAUX OCM",
AK1120="No root CAuse","No root cause",
AK1120="ODU HS","PDH",
AK1120="IP &amp; VLAN","PDH",
AK1120="Warehouse HUAWEI","SPARE-ISSUE",
AK1120="SPARE-HS","SPARE-ISSUE",
AK1120="Power Telco","BSS",AK1120="no impacts","no impacts"
),"")</f>
        <v>BSS</v>
      </c>
      <c r="AJ1120" s="56" t="str" cm="1">
        <f t="array" ref="AJ1120">IFERROR(_xlfn.IFS(
AK1120="MPR ISSUE","TX ISSUE",
AK1120="BSS Hardware Issue","RAN ISSUE",
AK1120="Sites strategiques, MLL, Pylone, etc.","ENVTECH",
AK1120="AKTIVCO DEFAUT GE &amp; POWER Cabinet","POWER ISSUE",
AK1120="AKTIVCO Coupure ENEO &amp; Baisse de tension","POWER ISSUE",
AK1120="Coupure ENEO &amp; Baisse de tension","POWER ISSUE",
AK1120="Defaut GE &amp; POWER Cabinet","POWER ISSUE",
AK1120="Sharing","POWER ISSUE",
AK1120="Sites strategiques &amp; DataCenter","POWER ISSUE",
AK1120="Exclu","Exclu",
AK1120="SAT","TX ISSUE",
AK1120="SPARE-ISSUE","SPARE-ISSUE",
AK1120="Fiber CAmtel","TX ISSUE",
AK1120="Fiber AOF","TX ISSUE",
AK1120="Projet OCM (HUAWEI)","TRAVAUX-HUAWEI",
AK1120="Projet OCM (NOKIA)","TRAVAUX -NOKIA",
AK1120="ACCESS-ISSUE","ACCESS-ISSUE",
AK1120="Projet OCM (ZTE, NOKIA, autres projets)","TRAVAUX OCM",
AK1120="No root CAuse","No root cause",
AK1120="ODU HS","TX ISSUE",
AK1120="IP &amp; VLAN","TX ISSUE",
AK1120="Warehouse HUAWEI","SPARE-ISSUE",
AK1120="SPARE-HS","SPARE-ISSUE",
AK1120="Power Telco","RAN ISSUE",AK1120="no impacts","no impacts"
),"")</f>
        <v>RAN ISSUE</v>
      </c>
      <c r="AK1120" s="81" t="s">
        <v>5320</v>
      </c>
      <c r="AL1120" s="56" t="str" cm="1">
        <f t="array" ref="AL1120">IFERROR(_xlfn.IFS(
AK1120="MPR ISSUE","ACTIVE",
AK1120="BSS Hardware Issue","ACTIVE",
AK1120="Sites strategiques, MLL, Pylone, etc.","PASSIVE",
AK1120="AKTIVCO DEFAUT GE &amp; POWER Cabinet","PASSIVE",
AK1120="AKTIVCO Coupure ENEO &amp; Baisse de tension","PASSIVE",
AK1120="Coupure ENEO &amp; Baisse de tension","PASSIVE",
AK1120="Defaut GE &amp; POWER Cabinet","PASSIVE",
AK1120="Sharing","PASSIVE",
AK1120="Sites strategiques &amp; DataCenter","PASSIVE",
AK1120="Exclu","Exclu",
AK1120="SAT","ACTIVE",
AK1120="SPARE-ISSUE","SPARE-ISSUE",
AK1120="Fiber CAmtel","ACTIVE",
AK1120="Fiber AOF","ACTIVE",
AK1120="Projet OCM (HUAWEI)","PLANNED WORKS",
AK1120="Projet OCM (NOKIA)","PLANNED WORKS",
AK1120="ACCESS-ISSUE","ACCESS-ISSUE",
AK1120="Projet OCM (ZTE, NOKIA, autres projets)","PLANNED WORKS",
AK1120="No root CAuse","No root cause",
AK1120="ODU HS","ACTIVE",
AK1120="IP &amp; VLAN","ACTIVE",
AK1120="Warehouse HUAWEI","SPARE-ISSUE",
AK1120="SPARE-HS","SPARE-ISSUE",
AK1120="Power Telco","ACTIVE", AK1120="no impacts","no impacts"
),"")</f>
        <v>ACTIVE</v>
      </c>
      <c r="AM1120" s="108" t="s">
        <v>6074</v>
      </c>
      <c r="AN1120" s="117" t="s">
        <v>4546</v>
      </c>
      <c r="AP1120" s="23" t="s">
        <v>5537</v>
      </c>
      <c r="AQ1120" s="23" t="s">
        <v>5537</v>
      </c>
      <c r="AR1120" s="7"/>
      <c r="AS1120" s="6"/>
      <c r="AT1120" s="7"/>
      <c r="AU1120" s="3" t="s">
        <v>5537</v>
      </c>
      <c r="AV1120" s="24" t="s">
        <v>5537</v>
      </c>
      <c r="AW1120" s="24" t="s">
        <v>5537</v>
      </c>
      <c r="AX1120" s="24" t="s">
        <v>5537</v>
      </c>
      <c r="AY1120" s="24" t="s">
        <v>5537</v>
      </c>
      <c r="AZ1120" s="24" t="s">
        <v>5537</v>
      </c>
      <c r="BA1120" s="24" t="s">
        <v>5537</v>
      </c>
      <c r="BB1120" s="24" t="s">
        <v>5537</v>
      </c>
      <c r="BC1120" s="24" t="s">
        <v>5537</v>
      </c>
      <c r="BD1120" s="24" t="s">
        <v>5537</v>
      </c>
      <c r="BE1120" s="24" t="s">
        <v>5537</v>
      </c>
      <c r="BF1120" s="24" t="s">
        <v>5537</v>
      </c>
      <c r="BG1120" s="24" t="s">
        <v>5537</v>
      </c>
      <c r="BH1120" s="24" t="s">
        <v>5537</v>
      </c>
      <c r="BI1120" s="9" t="s">
        <v>5537</v>
      </c>
      <c r="BJ1120" s="14"/>
      <c r="BK1120" s="14" t="s">
        <v>4546</v>
      </c>
      <c r="BL1120" s="14" t="str">
        <f>_xlfn.XLOOKUP(B1120,'[4]cell downs 18042026 17h'!$B:$B,'[4]cell downs 18042026 17h'!$B:$B,"")</f>
        <v/>
      </c>
      <c r="BM1120" s="14" t="str">
        <f>_xlfn.XLOOKUP(B1120,'[5]Cells Huawei 19042026 15h'!$B:$B,'[5]Cells Huawei 19042026 15h'!$B:$B,"")</f>
        <v/>
      </c>
      <c r="BN1120" s="9" t="str">
        <f>_xlfn.XLOOKUP(B1120,'[6]cells down 19042026 9H40'!$B:$B,'[6]cells down 19042026 9H40'!$B:$B,"")</f>
        <v/>
      </c>
      <c r="BO1120" s="9" t="s">
        <v>4546</v>
      </c>
      <c r="BP1120" s="9" t="s">
        <v>12</v>
      </c>
    </row>
    <row r="1121" spans="1:68" s="9" customFormat="1" x14ac:dyDescent="0.35">
      <c r="A1121" s="25" t="s">
        <v>5436</v>
      </c>
      <c r="B1121" s="32" t="s">
        <v>5437</v>
      </c>
      <c r="C1121" s="3" t="str">
        <f>_xlfn.XLOOKUP(B1121,'[1]daily break down'!$D:$D,'[1]daily break down'!$E:$E,"")</f>
        <v>Yaounde</v>
      </c>
      <c r="D1121" s="1" t="s">
        <v>11</v>
      </c>
      <c r="E1121" s="1" t="str">
        <f>BP1121</f>
        <v/>
      </c>
      <c r="F1121" s="25" t="s">
        <v>5388</v>
      </c>
      <c r="G1121" s="25" t="s">
        <v>115</v>
      </c>
      <c r="H1121" s="41" t="str">
        <f>_xlfn.XLOOKUP(B1121,[2]CALCULATION!$B:$B,[2]CALCULATION!$H:$H,"")</f>
        <v>ZTE</v>
      </c>
      <c r="I1121" s="34">
        <v>0</v>
      </c>
      <c r="J1121" s="34">
        <v>0</v>
      </c>
      <c r="K1121" s="34">
        <v>0</v>
      </c>
      <c r="L1121" s="34">
        <v>0</v>
      </c>
      <c r="M1121" s="34">
        <v>0</v>
      </c>
      <c r="N1121" s="34">
        <v>0</v>
      </c>
      <c r="O1121" s="34">
        <v>0</v>
      </c>
      <c r="P1121" s="34">
        <v>0</v>
      </c>
      <c r="Q1121" s="34">
        <v>0</v>
      </c>
      <c r="R1121" s="34">
        <v>3.289876381505167</v>
      </c>
      <c r="S1121" s="109">
        <v>0</v>
      </c>
      <c r="T1121" s="109">
        <f>_xlfn.XLOOKUP(B1121,'[3]Nur des jours'!$B:$B,'[3]Nur des jours'!$U:$U,"")</f>
        <v>3.887030473728216</v>
      </c>
      <c r="U1121" s="109">
        <v>0.78793592498423404</v>
      </c>
      <c r="V1121" s="109" t="s">
        <v>5537</v>
      </c>
      <c r="W1121" s="109">
        <v>3.8870304737282164</v>
      </c>
      <c r="X1121" s="109">
        <v>0.23820530600713991</v>
      </c>
      <c r="Y1121" s="109">
        <v>0.12680740683668482</v>
      </c>
      <c r="Z1121" s="109">
        <v>0</v>
      </c>
      <c r="AA1121" s="109">
        <v>0</v>
      </c>
      <c r="AB1121" s="109">
        <v>0</v>
      </c>
      <c r="AC1121" s="109">
        <v>0</v>
      </c>
      <c r="AD1121" s="109">
        <v>0</v>
      </c>
      <c r="AE1121" s="109">
        <v>0</v>
      </c>
      <c r="AF1121" s="109">
        <v>0</v>
      </c>
      <c r="AG1121" s="57" t="str">
        <f>_xlfn.XLOOKUP(B1121,[3]CALCULATION!$B:$B,[3]CALCULATION!$M:$M,"")</f>
        <v>Operationnel</v>
      </c>
      <c r="AH1121" s="57"/>
      <c r="AI1121" s="56" t="str" cm="1">
        <f t="array" ref="AI1121">IFERROR(_xlfn.IFS(
AK1121="MPR ISSUE","PDH",
AK1121="BSS Hardware Issue","BSS",
AK1121="Sites strategiques, MLL, Pylone, etc.","ENVTECH",
AK1121="AKTIVCO DEFAUT GE &amp; POWER Cabinet","AKTIVCO",
AK1121="AKTIVCO Coupure ENEO &amp; Baisse de tension","AKTIVCO GRID ONLY",
AK1121="Coupure ENEO &amp; Baisse de tension","IHS GRID ONLY",
AK1121="Defaut GE &amp; POWER Cabinet","IHS",
AK1121="Sharing","Partners",
AK1121="Sites strategiques &amp; DataCenter","SST &amp; DC",
AK1121="Exclu","Exclu",
AK1121="SAT","SAT",
AK1121="SPARE-ISSUE","SPARE-ISSUE",
AK1121="Fiber CAmtel","TRANS_FO_CAMTEL",
AK1121="Fiber AOF","Fiber AOF",
AK1121="Projet OCM (HUAWEI)","TRAVAUX-HUAWEI",
AK1121="Projet OCM (NOKIA)","TRAVAUX-NOKIA",
AK1121="ACCESS-ISSUE","ACCESS-ISSUE",
AK1121="Projet OCM (ZTE, NOKIA, autres projets)","TRAVAUX OCM",
AK1121="No root CAuse","No root cause",
AK1121="ODU HS","PDH",
AK1121="IP &amp; VLAN","PDH",
AK1121="Warehouse HUAWEI","SPARE-ISSUE",
AK1121="SPARE-HS","SPARE-ISSUE",
AK1121="Power Telco","BSS",AK1121="no impacts","no impacts"
),"")</f>
        <v>No root cause</v>
      </c>
      <c r="AJ1121" s="56" t="str" cm="1">
        <f t="array" ref="AJ1121">IFERROR(_xlfn.IFS(
AK1121="MPR ISSUE","TX ISSUE",
AK1121="BSS Hardware Issue","RAN ISSUE",
AK1121="Sites strategiques, MLL, Pylone, etc.","ENVTECH",
AK1121="AKTIVCO DEFAUT GE &amp; POWER Cabinet","POWER ISSUE",
AK1121="AKTIVCO Coupure ENEO &amp; Baisse de tension","POWER ISSUE",
AK1121="Coupure ENEO &amp; Baisse de tension","POWER ISSUE",
AK1121="Defaut GE &amp; POWER Cabinet","POWER ISSUE",
AK1121="Sharing","POWER ISSUE",
AK1121="Sites strategiques &amp; DataCenter","POWER ISSUE",
AK1121="Exclu","Exclu",
AK1121="SAT","TX ISSUE",
AK1121="SPARE-ISSUE","SPARE-ISSUE",
AK1121="Fiber CAmtel","TX ISSUE",
AK1121="Fiber AOF","TX ISSUE",
AK1121="Projet OCM (HUAWEI)","TRAVAUX-HUAWEI",
AK1121="Projet OCM (NOKIA)","TRAVAUX -NOKIA",
AK1121="ACCESS-ISSUE","ACCESS-ISSUE",
AK1121="Projet OCM (ZTE, NOKIA, autres projets)","TRAVAUX OCM",
AK1121="No root CAuse","No root cause",
AK1121="ODU HS","TX ISSUE",
AK1121="IP &amp; VLAN","TX ISSUE",
AK1121="Warehouse HUAWEI","SPARE-ISSUE",
AK1121="SPARE-HS","SPARE-ISSUE",
AK1121="Power Telco","RAN ISSUE",AK1121="no impacts","no impacts"
),"")</f>
        <v>No root cause</v>
      </c>
      <c r="AK1121" s="81" t="s">
        <v>5620</v>
      </c>
      <c r="AL1121" s="56" t="str" cm="1">
        <f t="array" ref="AL1121">IFERROR(_xlfn.IFS(
AK1121="MPR ISSUE","ACTIVE",
AK1121="BSS Hardware Issue","ACTIVE",
AK1121="Sites strategiques, MLL, Pylone, etc.","PASSIVE",
AK1121="AKTIVCO DEFAUT GE &amp; POWER Cabinet","PASSIVE",
AK1121="AKTIVCO Coupure ENEO &amp; Baisse de tension","PASSIVE",
AK1121="Coupure ENEO &amp; Baisse de tension","PASSIVE",
AK1121="Defaut GE &amp; POWER Cabinet","PASSIVE",
AK1121="Sharing","PASSIVE",
AK1121="Sites strategiques &amp; DataCenter","PASSIVE",
AK1121="Exclu","Exclu",
AK1121="SAT","ACTIVE",
AK1121="SPARE-ISSUE","SPARE-ISSUE",
AK1121="Fiber CAmtel","ACTIVE",
AK1121="Fiber AOF","ACTIVE",
AK1121="Projet OCM (HUAWEI)","PLANNED WORKS",
AK1121="Projet OCM (NOKIA)","PLANNED WORKS",
AK1121="ACCESS-ISSUE","ACCESS-ISSUE",
AK1121="Projet OCM (ZTE, NOKIA, autres projets)","PLANNED WORKS",
AK1121="No root CAuse","No root cause",
AK1121="ODU HS","ACTIVE",
AK1121="IP &amp; VLAN","ACTIVE",
AK1121="Warehouse HUAWEI","SPARE-ISSUE",
AK1121="SPARE-HS","SPARE-ISSUE",
AK1121="Power Telco","ACTIVE", AK1121="no impacts","no impacts"
),"")</f>
        <v>No root cause</v>
      </c>
      <c r="AM1121" s="108" t="s">
        <v>5537</v>
      </c>
      <c r="AN1121" s="117" t="s">
        <v>5437</v>
      </c>
      <c r="AP1121" s="23" t="s">
        <v>5537</v>
      </c>
      <c r="AQ1121" s="23" t="s">
        <v>5537</v>
      </c>
      <c r="AR1121" s="7"/>
      <c r="AS1121" s="6"/>
      <c r="AT1121" s="7"/>
      <c r="AU1121" s="3" t="s">
        <v>5537</v>
      </c>
      <c r="AV1121" s="24" t="s">
        <v>5537</v>
      </c>
      <c r="AW1121" s="24" t="s">
        <v>5537</v>
      </c>
      <c r="AX1121" s="24" t="s">
        <v>5537</v>
      </c>
      <c r="AY1121" s="24" t="s">
        <v>5537</v>
      </c>
      <c r="AZ1121" s="24" t="s">
        <v>5537</v>
      </c>
      <c r="BA1121" s="24" t="s">
        <v>5537</v>
      </c>
      <c r="BB1121" s="24" t="s">
        <v>5537</v>
      </c>
      <c r="BC1121" s="24" t="s">
        <v>5537</v>
      </c>
      <c r="BD1121" s="24" t="s">
        <v>5537</v>
      </c>
      <c r="BE1121" s="24" t="s">
        <v>5537</v>
      </c>
      <c r="BF1121" s="24" t="s">
        <v>5537</v>
      </c>
      <c r="BG1121" s="24" t="s">
        <v>5537</v>
      </c>
      <c r="BH1121" s="24" t="s">
        <v>5537</v>
      </c>
      <c r="BI1121" s="9" t="s">
        <v>5537</v>
      </c>
      <c r="BJ1121" s="14"/>
      <c r="BK1121" s="14" t="s">
        <v>5537</v>
      </c>
      <c r="BL1121" s="14" t="str">
        <f>_xlfn.XLOOKUP(B1121,'[4]cell downs 18042026 17h'!$B:$B,'[4]cell downs 18042026 17h'!$B:$B,"")</f>
        <v/>
      </c>
      <c r="BM1121" s="14" t="str">
        <f>_xlfn.XLOOKUP(B1121,'[5]Cells Huawei 19042026 15h'!$B:$B,'[5]Cells Huawei 19042026 15h'!$B:$B,"")</f>
        <v/>
      </c>
      <c r="BN1121" s="9" t="str">
        <f>_xlfn.XLOOKUP(B1121,'[6]cells down 19042026 9H40'!$B:$B,'[6]cells down 19042026 9H40'!$B:$B,"")</f>
        <v/>
      </c>
      <c r="BO1121" s="9" t="s">
        <v>5437</v>
      </c>
      <c r="BP1121" s="9" t="s">
        <v>5537</v>
      </c>
    </row>
    <row r="1122" spans="1:68" s="9" customFormat="1" ht="28.5" customHeight="1" x14ac:dyDescent="0.35">
      <c r="A1122" s="1" t="s">
        <v>3865</v>
      </c>
      <c r="B1122" s="8" t="s">
        <v>3866</v>
      </c>
      <c r="C1122" s="3" t="str">
        <f>_xlfn.XLOOKUP(B1122,'[1]daily break down'!$D:$D,'[1]daily break down'!$E:$E,"")</f>
        <v>EXTREME-NORD</v>
      </c>
      <c r="D1122" s="1" t="s">
        <v>21</v>
      </c>
      <c r="E1122" s="1" t="s">
        <v>563</v>
      </c>
      <c r="F1122" s="3" t="s">
        <v>55</v>
      </c>
      <c r="G1122" s="1" t="s">
        <v>3865</v>
      </c>
      <c r="H1122" s="39" t="str">
        <f>_xlfn.XLOOKUP(B1122,[2]CALCULATION!$B:$B,[2]CALCULATION!$H:$H,"")</f>
        <v>HUAWEI</v>
      </c>
      <c r="I1122" s="34">
        <v>0</v>
      </c>
      <c r="J1122" s="34">
        <v>0</v>
      </c>
      <c r="K1122" s="34">
        <v>0</v>
      </c>
      <c r="L1122" s="34">
        <v>0</v>
      </c>
      <c r="M1122" s="34">
        <v>0</v>
      </c>
      <c r="N1122" s="34">
        <v>0</v>
      </c>
      <c r="O1122" s="34">
        <v>0</v>
      </c>
      <c r="P1122" s="34">
        <v>0</v>
      </c>
      <c r="Q1122" s="34">
        <v>0</v>
      </c>
      <c r="R1122" s="34">
        <v>0</v>
      </c>
      <c r="S1122" s="109">
        <v>0</v>
      </c>
      <c r="T1122" s="109">
        <f>_xlfn.XLOOKUP(B1122,'[3]Nur des jours'!$B:$B,'[3]Nur des jours'!$U:$U,"")</f>
        <v>0</v>
      </c>
      <c r="U1122" s="109">
        <v>0</v>
      </c>
      <c r="V1122" s="109">
        <v>6.8487057440366623</v>
      </c>
      <c r="W1122" s="109">
        <v>7.9380009873499358</v>
      </c>
      <c r="X1122" s="109">
        <v>0.61051256588277958</v>
      </c>
      <c r="Y1122" s="109">
        <v>0.11856760065404799</v>
      </c>
      <c r="Z1122" s="109">
        <v>0</v>
      </c>
      <c r="AA1122" s="109">
        <v>0</v>
      </c>
      <c r="AB1122" s="109">
        <v>0</v>
      </c>
      <c r="AC1122" s="109">
        <v>0</v>
      </c>
      <c r="AD1122" s="109">
        <v>0</v>
      </c>
      <c r="AE1122" s="109">
        <v>0</v>
      </c>
      <c r="AF1122" s="109">
        <v>0</v>
      </c>
      <c r="AG1122" s="57" t="str">
        <f>_xlfn.XLOOKUP(B1122,[3]CALCULATION!$B:$B,[3]CALCULATION!$M:$M,"")</f>
        <v>Insecurity</v>
      </c>
      <c r="AH1122" s="57"/>
      <c r="AI1122" s="56" t="str" cm="1">
        <f t="array" ref="AI1122">IFERROR(_xlfn.IFS(
AK1122="MPR ISSUE","PDH",
AK1122="BSS Hardware Issue","BSS",
AK1122="Sites strategiques, MLL, Pylone, etc.","ENVTECH",
AK1122="AKTIVCO DEFAUT GE &amp; POWER Cabinet","AKTIVCO",
AK1122="AKTIVCO Coupure ENEO &amp; Baisse de tension","AKTIVCO GRID ONLY",
AK1122="Coupure ENEO &amp; Baisse de tension","IHS GRID ONLY",
AK1122="Defaut GE &amp; POWER Cabinet","IHS",
AK1122="Sharing","Partners",
AK1122="Sites strategiques &amp; DataCenter","SST &amp; DC",
AK1122="Exclu","Exclu",
AK1122="SAT","SAT",
AK1122="SPARE-ISSUE","SPARE-ISSUE",
AK1122="Fiber CAmtel","TRANS_FO_CAMTEL",
AK1122="Fiber AOF","Fiber AOF",
AK1122="Projet OCM (HUAWEI)","TRAVAUX-HUAWEI",
AK1122="Projet OCM (NOKIA)","TRAVAUX-NOKIA",
AK1122="ACCESS-ISSUE","ACCESS-ISSUE",
AK1122="Projet OCM (ZTE, NOKIA, autres projets)","TRAVAUX OCM",
AK1122="No root CAuse","No root cause",
AK1122="ODU HS","PDH",
AK1122="IP &amp; VLAN","PDH",
AK1122="Warehouse HUAWEI","SPARE-ISSUE",
AK1122="SPARE-HS","SPARE-ISSUE",
AK1122="Power Telco","BSS",AK1122="no impacts","no impacts"
),"")</f>
        <v>No root cause</v>
      </c>
      <c r="AJ1122" s="56" t="str" cm="1">
        <f t="array" ref="AJ1122">IFERROR(_xlfn.IFS(
AK1122="MPR ISSUE","TX ISSUE",
AK1122="BSS Hardware Issue","RAN ISSUE",
AK1122="Sites strategiques, MLL, Pylone, etc.","ENVTECH",
AK1122="AKTIVCO DEFAUT GE &amp; POWER Cabinet","POWER ISSUE",
AK1122="AKTIVCO Coupure ENEO &amp; Baisse de tension","POWER ISSUE",
AK1122="Coupure ENEO &amp; Baisse de tension","POWER ISSUE",
AK1122="Defaut GE &amp; POWER Cabinet","POWER ISSUE",
AK1122="Sharing","POWER ISSUE",
AK1122="Sites strategiques &amp; DataCenter","POWER ISSUE",
AK1122="Exclu","Exclu",
AK1122="SAT","TX ISSUE",
AK1122="SPARE-ISSUE","SPARE-ISSUE",
AK1122="Fiber CAmtel","TX ISSUE",
AK1122="Fiber AOF","TX ISSUE",
AK1122="Projet OCM (HUAWEI)","TRAVAUX-HUAWEI",
AK1122="Projet OCM (NOKIA)","TRAVAUX -NOKIA",
AK1122="ACCESS-ISSUE","ACCESS-ISSUE",
AK1122="Projet OCM (ZTE, NOKIA, autres projets)","TRAVAUX OCM",
AK1122="No root CAuse","No root cause",
AK1122="ODU HS","TX ISSUE",
AK1122="IP &amp; VLAN","TX ISSUE",
AK1122="Warehouse HUAWEI","SPARE-ISSUE",
AK1122="SPARE-HS","SPARE-ISSUE",
AK1122="Power Telco","RAN ISSUE",AK1122="no impacts","no impacts"
),"")</f>
        <v>No root cause</v>
      </c>
      <c r="AK1122" s="81" t="s">
        <v>5620</v>
      </c>
      <c r="AL1122" s="56" t="str" cm="1">
        <f t="array" ref="AL1122">IFERROR(_xlfn.IFS(
AK1122="MPR ISSUE","ACTIVE",
AK1122="BSS Hardware Issue","ACTIVE",
AK1122="Sites strategiques, MLL, Pylone, etc.","PASSIVE",
AK1122="AKTIVCO DEFAUT GE &amp; POWER Cabinet","PASSIVE",
AK1122="AKTIVCO Coupure ENEO &amp; Baisse de tension","PASSIVE",
AK1122="Coupure ENEO &amp; Baisse de tension","PASSIVE",
AK1122="Defaut GE &amp; POWER Cabinet","PASSIVE",
AK1122="Sharing","PASSIVE",
AK1122="Sites strategiques &amp; DataCenter","PASSIVE",
AK1122="Exclu","Exclu",
AK1122="SAT","ACTIVE",
AK1122="SPARE-ISSUE","SPARE-ISSUE",
AK1122="Fiber CAmtel","ACTIVE",
AK1122="Fiber AOF","ACTIVE",
AK1122="Projet OCM (HUAWEI)","PLANNED WORKS",
AK1122="Projet OCM (NOKIA)","PLANNED WORKS",
AK1122="ACCESS-ISSUE","ACCESS-ISSUE",
AK1122="Projet OCM (ZTE, NOKIA, autres projets)","PLANNED WORKS",
AK1122="No root CAuse","No root cause",
AK1122="ODU HS","ACTIVE",
AK1122="IP &amp; VLAN","ACTIVE",
AK1122="Warehouse HUAWEI","SPARE-ISSUE",
AK1122="SPARE-HS","SPARE-ISSUE",
AK1122="Power Telco","ACTIVE", AK1122="no impacts","no impacts"
),"")</f>
        <v>No root cause</v>
      </c>
      <c r="AM1122" s="108" t="s">
        <v>5537</v>
      </c>
      <c r="AN1122" s="117" t="s">
        <v>3866</v>
      </c>
      <c r="AP1122" s="23" t="s">
        <v>5537</v>
      </c>
      <c r="AQ1122" s="23" t="s">
        <v>5537</v>
      </c>
      <c r="AR1122" s="7"/>
      <c r="AS1122" s="6"/>
      <c r="AT1122" s="7"/>
      <c r="AU1122" s="3" t="s">
        <v>5537</v>
      </c>
      <c r="AV1122" s="24" t="s">
        <v>5537</v>
      </c>
      <c r="AW1122" s="24" t="s">
        <v>5537</v>
      </c>
      <c r="AX1122" s="24" t="s">
        <v>5537</v>
      </c>
      <c r="AY1122" s="24" t="s">
        <v>5537</v>
      </c>
      <c r="AZ1122" s="24" t="s">
        <v>5537</v>
      </c>
      <c r="BA1122" s="24" t="s">
        <v>5537</v>
      </c>
      <c r="BB1122" s="24" t="s">
        <v>5537</v>
      </c>
      <c r="BC1122" s="24" t="s">
        <v>5537</v>
      </c>
      <c r="BD1122" s="24" t="s">
        <v>5537</v>
      </c>
      <c r="BE1122" s="24" t="s">
        <v>5537</v>
      </c>
      <c r="BF1122" s="24" t="s">
        <v>5537</v>
      </c>
      <c r="BG1122" s="24" t="s">
        <v>5537</v>
      </c>
      <c r="BH1122" s="24" t="s">
        <v>5537</v>
      </c>
      <c r="BI1122" s="9" t="s">
        <v>5537</v>
      </c>
      <c r="BJ1122" s="14"/>
      <c r="BK1122" s="14" t="s">
        <v>5537</v>
      </c>
      <c r="BL1122" s="14" t="str">
        <f>_xlfn.XLOOKUP(B1122,'[4]cell downs 18042026 17h'!$B:$B,'[4]cell downs 18042026 17h'!$B:$B,"")</f>
        <v/>
      </c>
      <c r="BM1122" s="14" t="str">
        <f>_xlfn.XLOOKUP(B1122,'[5]Cells Huawei 19042026 15h'!$B:$B,'[5]Cells Huawei 19042026 15h'!$B:$B,"")</f>
        <v/>
      </c>
      <c r="BN1122" s="9" t="str">
        <f>_xlfn.XLOOKUP(B1122,'[6]cells down 19042026 9H40'!$B:$B,'[6]cells down 19042026 9H40'!$B:$B,"")</f>
        <v/>
      </c>
      <c r="BO1122" s="9" t="s">
        <v>5537</v>
      </c>
      <c r="BP1122" s="9" t="s">
        <v>594</v>
      </c>
    </row>
    <row r="1123" spans="1:68" s="9" customFormat="1" ht="23.5" customHeight="1" x14ac:dyDescent="0.35">
      <c r="A1123" s="1" t="s">
        <v>1733</v>
      </c>
      <c r="B1123" s="8" t="s">
        <v>1734</v>
      </c>
      <c r="C1123" s="3" t="str">
        <f>_xlfn.XLOOKUP(B1123,'[1]daily break down'!$D:$D,'[1]daily break down'!$E:$E,"")</f>
        <v>Yaounde</v>
      </c>
      <c r="D1123" s="1" t="s">
        <v>21</v>
      </c>
      <c r="E1123" s="1" t="s">
        <v>30</v>
      </c>
      <c r="F1123" s="3" t="s">
        <v>37</v>
      </c>
      <c r="G1123" s="1" t="s">
        <v>38</v>
      </c>
      <c r="H1123" s="41" t="str">
        <f>_xlfn.XLOOKUP(B1123,[2]CALCULATION!$B:$B,[2]CALCULATION!$H:$H,"")</f>
        <v>ZTE</v>
      </c>
      <c r="I1123" s="34">
        <v>0</v>
      </c>
      <c r="J1123" s="34">
        <v>0</v>
      </c>
      <c r="K1123" s="34">
        <v>0</v>
      </c>
      <c r="L1123" s="34">
        <v>0</v>
      </c>
      <c r="M1123" s="34">
        <v>0</v>
      </c>
      <c r="N1123" s="34">
        <v>0</v>
      </c>
      <c r="O1123" s="34">
        <v>0</v>
      </c>
      <c r="P1123" s="34">
        <v>0</v>
      </c>
      <c r="Q1123" s="34">
        <v>0</v>
      </c>
      <c r="R1123" s="34">
        <v>0</v>
      </c>
      <c r="S1123" s="109">
        <v>0</v>
      </c>
      <c r="T1123" s="109">
        <f>_xlfn.XLOOKUP(B1123,'[3]Nur des jours'!$B:$B,'[3]Nur des jours'!$U:$U,"")</f>
        <v>0</v>
      </c>
      <c r="U1123" s="109">
        <v>3.3119740435404242E-2</v>
      </c>
      <c r="V1123" s="109">
        <v>4.9759868505534655E-2</v>
      </c>
      <c r="W1123" s="109">
        <v>0</v>
      </c>
      <c r="X1123" s="109">
        <v>6.4616488743925435E-2</v>
      </c>
      <c r="Y1123" s="109">
        <v>8.987095964135805E-2</v>
      </c>
      <c r="Z1123" s="109">
        <v>0</v>
      </c>
      <c r="AA1123" s="109">
        <v>0</v>
      </c>
      <c r="AB1123" s="109">
        <v>0</v>
      </c>
      <c r="AC1123" s="109">
        <v>0</v>
      </c>
      <c r="AD1123" s="109">
        <v>0</v>
      </c>
      <c r="AE1123" s="109">
        <v>0</v>
      </c>
      <c r="AF1123" s="109">
        <v>0</v>
      </c>
      <c r="AG1123" s="57" t="str">
        <f>_xlfn.XLOOKUP(B1123,[3]CALCULATION!$B:$B,[3]CALCULATION!$M:$M,"")</f>
        <v>Operationnel</v>
      </c>
      <c r="AH1123" s="57"/>
      <c r="AI1123" s="56" t="str" cm="1">
        <f t="array" ref="AI1123">IFERROR(_xlfn.IFS(
AK1123="MPR ISSUE","PDH",
AK1123="BSS Hardware Issue","BSS",
AK1123="Sites strategiques, MLL, Pylone, etc.","ENVTECH",
AK1123="AKTIVCO DEFAUT GE &amp; POWER Cabinet","AKTIVCO",
AK1123="AKTIVCO Coupure ENEO &amp; Baisse de tension","AKTIVCO GRID ONLY",
AK1123="Coupure ENEO &amp; Baisse de tension","IHS GRID ONLY",
AK1123="Defaut GE &amp; POWER Cabinet","IHS",
AK1123="Sharing","Partners",
AK1123="Sites strategiques &amp; DataCenter","SST &amp; DC",
AK1123="Exclu","Exclu",
AK1123="SAT","SAT",
AK1123="SPARE-ISSUE","SPARE-ISSUE",
AK1123="Fiber CAmtel","TRANS_FO_CAMTEL",
AK1123="Fiber AOF","Fiber AOF",
AK1123="Projet OCM (HUAWEI)","TRAVAUX-HUAWEI",
AK1123="Projet OCM (NOKIA)","TRAVAUX-NOKIA",
AK1123="ACCESS-ISSUE","ACCESS-ISSUE",
AK1123="Projet OCM (ZTE, NOKIA, autres projets)","TRAVAUX OCM",
AK1123="No root CAuse","No root cause",
AK1123="ODU HS","PDH",
AK1123="IP &amp; VLAN","PDH",
AK1123="Warehouse HUAWEI","SPARE-ISSUE",
AK1123="SPARE-HS","SPARE-ISSUE",
AK1123="Power Telco","BSS",AK1123="no impacts","no impacts"
),"")</f>
        <v>No root cause</v>
      </c>
      <c r="AJ1123" s="56" t="str" cm="1">
        <f t="array" ref="AJ1123">IFERROR(_xlfn.IFS(
AK1123="MPR ISSUE","TX ISSUE",
AK1123="BSS Hardware Issue","RAN ISSUE",
AK1123="Sites strategiques, MLL, Pylone, etc.","ENVTECH",
AK1123="AKTIVCO DEFAUT GE &amp; POWER Cabinet","POWER ISSUE",
AK1123="AKTIVCO Coupure ENEO &amp; Baisse de tension","POWER ISSUE",
AK1123="Coupure ENEO &amp; Baisse de tension","POWER ISSUE",
AK1123="Defaut GE &amp; POWER Cabinet","POWER ISSUE",
AK1123="Sharing","POWER ISSUE",
AK1123="Sites strategiques &amp; DataCenter","POWER ISSUE",
AK1123="Exclu","Exclu",
AK1123="SAT","TX ISSUE",
AK1123="SPARE-ISSUE","SPARE-ISSUE",
AK1123="Fiber CAmtel","TX ISSUE",
AK1123="Fiber AOF","TX ISSUE",
AK1123="Projet OCM (HUAWEI)","TRAVAUX-HUAWEI",
AK1123="Projet OCM (NOKIA)","TRAVAUX -NOKIA",
AK1123="ACCESS-ISSUE","ACCESS-ISSUE",
AK1123="Projet OCM (ZTE, NOKIA, autres projets)","TRAVAUX OCM",
AK1123="No root CAuse","No root cause",
AK1123="ODU HS","TX ISSUE",
AK1123="IP &amp; VLAN","TX ISSUE",
AK1123="Warehouse HUAWEI","SPARE-ISSUE",
AK1123="SPARE-HS","SPARE-ISSUE",
AK1123="Power Telco","RAN ISSUE",AK1123="no impacts","no impacts"
),"")</f>
        <v>No root cause</v>
      </c>
      <c r="AK1123" s="81" t="s">
        <v>5620</v>
      </c>
      <c r="AL1123" s="56" t="str" cm="1">
        <f t="array" ref="AL1123">IFERROR(_xlfn.IFS(
AK1123="MPR ISSUE","ACTIVE",
AK1123="BSS Hardware Issue","ACTIVE",
AK1123="Sites strategiques, MLL, Pylone, etc.","PASSIVE",
AK1123="AKTIVCO DEFAUT GE &amp; POWER Cabinet","PASSIVE",
AK1123="AKTIVCO Coupure ENEO &amp; Baisse de tension","PASSIVE",
AK1123="Coupure ENEO &amp; Baisse de tension","PASSIVE",
AK1123="Defaut GE &amp; POWER Cabinet","PASSIVE",
AK1123="Sharing","PASSIVE",
AK1123="Sites strategiques &amp; DataCenter","PASSIVE",
AK1123="Exclu","Exclu",
AK1123="SAT","ACTIVE",
AK1123="SPARE-ISSUE","SPARE-ISSUE",
AK1123="Fiber CAmtel","ACTIVE",
AK1123="Fiber AOF","ACTIVE",
AK1123="Projet OCM (HUAWEI)","PLANNED WORKS",
AK1123="Projet OCM (NOKIA)","PLANNED WORKS",
AK1123="ACCESS-ISSUE","ACCESS-ISSUE",
AK1123="Projet OCM (ZTE, NOKIA, autres projets)","PLANNED WORKS",
AK1123="No root CAuse","No root cause",
AK1123="ODU HS","ACTIVE",
AK1123="IP &amp; VLAN","ACTIVE",
AK1123="Warehouse HUAWEI","SPARE-ISSUE",
AK1123="SPARE-HS","SPARE-ISSUE",
AK1123="Power Telco","ACTIVE", AK1123="no impacts","no impacts"
),"")</f>
        <v>No root cause</v>
      </c>
      <c r="AM1123" s="108" t="s">
        <v>5537</v>
      </c>
      <c r="AN1123" s="117" t="s">
        <v>1734</v>
      </c>
      <c r="AP1123" s="23" t="s">
        <v>5537</v>
      </c>
      <c r="AQ1123" s="23" t="s">
        <v>5537</v>
      </c>
      <c r="AR1123" s="7"/>
      <c r="AS1123" s="6"/>
      <c r="AT1123" s="7"/>
      <c r="AU1123" s="3" t="s">
        <v>5537</v>
      </c>
      <c r="AV1123" s="24" t="s">
        <v>5537</v>
      </c>
      <c r="AW1123" s="24" t="s">
        <v>5537</v>
      </c>
      <c r="AX1123" s="24" t="s">
        <v>5537</v>
      </c>
      <c r="AY1123" s="24" t="s">
        <v>5537</v>
      </c>
      <c r="AZ1123" s="24" t="s">
        <v>5537</v>
      </c>
      <c r="BA1123" s="24" t="s">
        <v>5537</v>
      </c>
      <c r="BB1123" s="24" t="s">
        <v>5537</v>
      </c>
      <c r="BC1123" s="24" t="s">
        <v>5537</v>
      </c>
      <c r="BD1123" s="24" t="s">
        <v>5537</v>
      </c>
      <c r="BE1123" s="24" t="s">
        <v>5537</v>
      </c>
      <c r="BF1123" s="24" t="s">
        <v>5537</v>
      </c>
      <c r="BG1123" s="24" t="s">
        <v>5537</v>
      </c>
      <c r="BH1123" s="24" t="s">
        <v>5537</v>
      </c>
      <c r="BI1123" s="9" t="s">
        <v>5537</v>
      </c>
      <c r="BJ1123" s="14"/>
      <c r="BK1123" s="14" t="s">
        <v>5537</v>
      </c>
      <c r="BL1123" s="14" t="str">
        <f>_xlfn.XLOOKUP(B1123,'[4]cell downs 18042026 17h'!$B:$B,'[4]cell downs 18042026 17h'!$B:$B,"")</f>
        <v/>
      </c>
      <c r="BM1123" s="14" t="str">
        <f>_xlfn.XLOOKUP(B1123,'[5]Cells Huawei 19042026 15h'!$B:$B,'[5]Cells Huawei 19042026 15h'!$B:$B,"")</f>
        <v/>
      </c>
      <c r="BN1123" s="9" t="str">
        <f>_xlfn.XLOOKUP(B1123,'[6]cells down 19042026 9H40'!$B:$B,'[6]cells down 19042026 9H40'!$B:$B,"")</f>
        <v/>
      </c>
      <c r="BO1123" s="9" t="s">
        <v>5537</v>
      </c>
      <c r="BP1123" s="9" t="s">
        <v>12</v>
      </c>
    </row>
    <row r="1124" spans="1:68" s="9" customFormat="1" x14ac:dyDescent="0.35">
      <c r="A1124" s="1" t="s">
        <v>3101</v>
      </c>
      <c r="B1124" s="8" t="s">
        <v>3102</v>
      </c>
      <c r="C1124" s="3" t="str">
        <f>_xlfn.XLOOKUP(B1124,'[1]daily break down'!$D:$D,'[1]daily break down'!$E:$E,"")</f>
        <v>OUEST</v>
      </c>
      <c r="D1124" s="1" t="s">
        <v>11</v>
      </c>
      <c r="E1124" s="1" t="s">
        <v>96</v>
      </c>
      <c r="F1124" s="3" t="s">
        <v>102</v>
      </c>
      <c r="G1124" s="1" t="s">
        <v>3103</v>
      </c>
      <c r="H1124" s="39" t="str">
        <f>_xlfn.XLOOKUP(B1124,[2]CALCULATION!$B:$B,[2]CALCULATION!$H:$H,"")</f>
        <v>HUAWEI</v>
      </c>
      <c r="I1124" s="34">
        <v>0</v>
      </c>
      <c r="J1124" s="34">
        <v>0</v>
      </c>
      <c r="K1124" s="34">
        <v>0</v>
      </c>
      <c r="L1124" s="34">
        <v>0</v>
      </c>
      <c r="M1124" s="34">
        <v>0</v>
      </c>
      <c r="N1124" s="34">
        <v>0</v>
      </c>
      <c r="O1124" s="34">
        <v>0</v>
      </c>
      <c r="P1124" s="34">
        <v>0</v>
      </c>
      <c r="Q1124" s="34">
        <v>0</v>
      </c>
      <c r="R1124" s="34">
        <v>0</v>
      </c>
      <c r="S1124" s="109">
        <v>0</v>
      </c>
      <c r="T1124" s="109">
        <f>_xlfn.XLOOKUP(B1124,'[3]Nur des jours'!$B:$B,'[3]Nur des jours'!$U:$U,"")</f>
        <v>0</v>
      </c>
      <c r="U1124" s="109">
        <v>0</v>
      </c>
      <c r="V1124" s="109">
        <v>0.13957732291194033</v>
      </c>
      <c r="W1124" s="109">
        <v>0.10884748297106722</v>
      </c>
      <c r="X1124" s="109">
        <v>5.5288742783927303E-3</v>
      </c>
      <c r="Y1124" s="109">
        <v>8.8729514629044645E-2</v>
      </c>
      <c r="Z1124" s="109">
        <v>0</v>
      </c>
      <c r="AA1124" s="109">
        <v>0</v>
      </c>
      <c r="AB1124" s="109">
        <v>0</v>
      </c>
      <c r="AC1124" s="109">
        <v>0</v>
      </c>
      <c r="AD1124" s="109">
        <v>0</v>
      </c>
      <c r="AE1124" s="109">
        <v>0</v>
      </c>
      <c r="AF1124" s="109">
        <v>0</v>
      </c>
      <c r="AG1124" s="57" t="str">
        <f>_xlfn.XLOOKUP(B1124,[3]CALCULATION!$B:$B,[3]CALCULATION!$M:$M,"")</f>
        <v>Operationnel</v>
      </c>
      <c r="AH1124" s="57"/>
      <c r="AI1124" s="56" t="str" cm="1">
        <f t="array" ref="AI1124">IFERROR(_xlfn.IFS(
AK1124="MPR ISSUE","PDH",
AK1124="BSS Hardware Issue","BSS",
AK1124="Sites strategiques, MLL, Pylone, etc.","ENVTECH",
AK1124="AKTIVCO DEFAUT GE &amp; POWER Cabinet","AKTIVCO",
AK1124="AKTIVCO Coupure ENEO &amp; Baisse de tension","AKTIVCO GRID ONLY",
AK1124="Coupure ENEO &amp; Baisse de tension","IHS GRID ONLY",
AK1124="Defaut GE &amp; POWER Cabinet","IHS",
AK1124="Sharing","Partners",
AK1124="Sites strategiques &amp; DataCenter","SST &amp; DC",
AK1124="Exclu","Exclu",
AK1124="SAT","SAT",
AK1124="SPARE-ISSUE","SPARE-ISSUE",
AK1124="Fiber CAmtel","TRANS_FO_CAMTEL",
AK1124="Fiber AOF","Fiber AOF",
AK1124="Projet OCM (HUAWEI)","TRAVAUX-HUAWEI",
AK1124="Projet OCM (NOKIA)","TRAVAUX-NOKIA",
AK1124="ACCESS-ISSUE","ACCESS-ISSUE",
AK1124="Projet OCM (ZTE, NOKIA, autres projets)","TRAVAUX OCM",
AK1124="No root CAuse","No root cause",
AK1124="ODU HS","PDH",
AK1124="IP &amp; VLAN","PDH",
AK1124="Warehouse HUAWEI","SPARE-ISSUE",
AK1124="SPARE-HS","SPARE-ISSUE",
AK1124="Power Telco","BSS",AK1124="no impacts","no impacts"
),"")</f>
        <v>No root cause</v>
      </c>
      <c r="AJ1124" s="56" t="str" cm="1">
        <f t="array" ref="AJ1124">IFERROR(_xlfn.IFS(
AK1124="MPR ISSUE","TX ISSUE",
AK1124="BSS Hardware Issue","RAN ISSUE",
AK1124="Sites strategiques, MLL, Pylone, etc.","ENVTECH",
AK1124="AKTIVCO DEFAUT GE &amp; POWER Cabinet","POWER ISSUE",
AK1124="AKTIVCO Coupure ENEO &amp; Baisse de tension","POWER ISSUE",
AK1124="Coupure ENEO &amp; Baisse de tension","POWER ISSUE",
AK1124="Defaut GE &amp; POWER Cabinet","POWER ISSUE",
AK1124="Sharing","POWER ISSUE",
AK1124="Sites strategiques &amp; DataCenter","POWER ISSUE",
AK1124="Exclu","Exclu",
AK1124="SAT","TX ISSUE",
AK1124="SPARE-ISSUE","SPARE-ISSUE",
AK1124="Fiber CAmtel","TX ISSUE",
AK1124="Fiber AOF","TX ISSUE",
AK1124="Projet OCM (HUAWEI)","TRAVAUX-HUAWEI",
AK1124="Projet OCM (NOKIA)","TRAVAUX -NOKIA",
AK1124="ACCESS-ISSUE","ACCESS-ISSUE",
AK1124="Projet OCM (ZTE, NOKIA, autres projets)","TRAVAUX OCM",
AK1124="No root CAuse","No root cause",
AK1124="ODU HS","TX ISSUE",
AK1124="IP &amp; VLAN","TX ISSUE",
AK1124="Warehouse HUAWEI","SPARE-ISSUE",
AK1124="SPARE-HS","SPARE-ISSUE",
AK1124="Power Telco","RAN ISSUE",AK1124="no impacts","no impacts"
),"")</f>
        <v>No root cause</v>
      </c>
      <c r="AK1124" s="81" t="s">
        <v>5620</v>
      </c>
      <c r="AL1124" s="56" t="str" cm="1">
        <f t="array" ref="AL1124">IFERROR(_xlfn.IFS(
AK1124="MPR ISSUE","ACTIVE",
AK1124="BSS Hardware Issue","ACTIVE",
AK1124="Sites strategiques, MLL, Pylone, etc.","PASSIVE",
AK1124="AKTIVCO DEFAUT GE &amp; POWER Cabinet","PASSIVE",
AK1124="AKTIVCO Coupure ENEO &amp; Baisse de tension","PASSIVE",
AK1124="Coupure ENEO &amp; Baisse de tension","PASSIVE",
AK1124="Defaut GE &amp; POWER Cabinet","PASSIVE",
AK1124="Sharing","PASSIVE",
AK1124="Sites strategiques &amp; DataCenter","PASSIVE",
AK1124="Exclu","Exclu",
AK1124="SAT","ACTIVE",
AK1124="SPARE-ISSUE","SPARE-ISSUE",
AK1124="Fiber CAmtel","ACTIVE",
AK1124="Fiber AOF","ACTIVE",
AK1124="Projet OCM (HUAWEI)","PLANNED WORKS",
AK1124="Projet OCM (NOKIA)","PLANNED WORKS",
AK1124="ACCESS-ISSUE","ACCESS-ISSUE",
AK1124="Projet OCM (ZTE, NOKIA, autres projets)","PLANNED WORKS",
AK1124="No root CAuse","No root cause",
AK1124="ODU HS","ACTIVE",
AK1124="IP &amp; VLAN","ACTIVE",
AK1124="Warehouse HUAWEI","SPARE-ISSUE",
AK1124="SPARE-HS","SPARE-ISSUE",
AK1124="Power Telco","ACTIVE", AK1124="no impacts","no impacts"
),"")</f>
        <v>No root cause</v>
      </c>
      <c r="AM1124" s="108" t="s">
        <v>5537</v>
      </c>
      <c r="AN1124" s="117" t="s">
        <v>3102</v>
      </c>
      <c r="AP1124" s="23" t="s">
        <v>5537</v>
      </c>
      <c r="AQ1124" s="23" t="s">
        <v>5537</v>
      </c>
      <c r="AR1124" s="7"/>
      <c r="AS1124" s="6"/>
      <c r="AT1124" s="7"/>
      <c r="AU1124" s="3" t="s">
        <v>5537</v>
      </c>
      <c r="AV1124" s="24" t="s">
        <v>5537</v>
      </c>
      <c r="AW1124" s="24" t="s">
        <v>5537</v>
      </c>
      <c r="AX1124" s="24" t="s">
        <v>5537</v>
      </c>
      <c r="AY1124" s="24" t="s">
        <v>5537</v>
      </c>
      <c r="AZ1124" s="24" t="s">
        <v>5537</v>
      </c>
      <c r="BA1124" s="24" t="s">
        <v>5537</v>
      </c>
      <c r="BB1124" s="24" t="s">
        <v>5537</v>
      </c>
      <c r="BC1124" s="24" t="s">
        <v>5537</v>
      </c>
      <c r="BD1124" s="24" t="s">
        <v>5537</v>
      </c>
      <c r="BE1124" s="24" t="s">
        <v>5537</v>
      </c>
      <c r="BF1124" s="24" t="s">
        <v>5537</v>
      </c>
      <c r="BG1124" s="24" t="s">
        <v>5537</v>
      </c>
      <c r="BH1124" s="24" t="s">
        <v>5537</v>
      </c>
      <c r="BI1124" s="9" t="s">
        <v>5537</v>
      </c>
      <c r="BJ1124" s="14"/>
      <c r="BK1124" s="14" t="s">
        <v>5537</v>
      </c>
      <c r="BL1124" s="14" t="str">
        <f>_xlfn.XLOOKUP(B1124,'[4]cell downs 18042026 17h'!$B:$B,'[4]cell downs 18042026 17h'!$B:$B,"")</f>
        <v/>
      </c>
      <c r="BM1124" s="14" t="str">
        <f>_xlfn.XLOOKUP(B1124,'[5]Cells Huawei 19042026 15h'!$B:$B,'[5]Cells Huawei 19042026 15h'!$B:$B,"")</f>
        <v/>
      </c>
      <c r="BN1124" s="9" t="str">
        <f>_xlfn.XLOOKUP(B1124,'[6]cells down 19042026 9H40'!$B:$B,'[6]cells down 19042026 9H40'!$B:$B,"")</f>
        <v/>
      </c>
      <c r="BO1124" s="9" t="s">
        <v>3102</v>
      </c>
      <c r="BP1124" s="9" t="s">
        <v>5537</v>
      </c>
    </row>
    <row r="1125" spans="1:68" s="9" customFormat="1" x14ac:dyDescent="0.35">
      <c r="A1125" s="1" t="s">
        <v>1332</v>
      </c>
      <c r="B1125" s="8" t="s">
        <v>1333</v>
      </c>
      <c r="C1125" s="3" t="str">
        <f>_xlfn.XLOOKUP(B1125,'[1]daily break down'!$D:$D,'[1]daily break down'!$E:$E,"")</f>
        <v>Bafoussam</v>
      </c>
      <c r="D1125" s="1" t="s">
        <v>11</v>
      </c>
      <c r="E1125" s="1" t="s">
        <v>12</v>
      </c>
      <c r="F1125" s="3" t="s">
        <v>102</v>
      </c>
      <c r="G1125" s="1" t="s">
        <v>299</v>
      </c>
      <c r="H1125" s="39" t="str">
        <f>_xlfn.XLOOKUP(B1125,[2]CALCULATION!$B:$B,[2]CALCULATION!$H:$H,"")</f>
        <v>Huawei</v>
      </c>
      <c r="I1125" s="34">
        <v>0.62396021493409581</v>
      </c>
      <c r="J1125" s="34">
        <v>0.3026612790462086</v>
      </c>
      <c r="K1125" s="34">
        <v>0.16301261582099857</v>
      </c>
      <c r="L1125" s="34">
        <v>0.14967197723958645</v>
      </c>
      <c r="M1125" s="34">
        <v>0</v>
      </c>
      <c r="N1125" s="34">
        <v>9.572086532946382E-2</v>
      </c>
      <c r="O1125" s="34">
        <v>0</v>
      </c>
      <c r="P1125" s="34">
        <v>0.15088476256516933</v>
      </c>
      <c r="Q1125" s="34">
        <v>6.402793115945131E-2</v>
      </c>
      <c r="R1125" s="34">
        <v>0</v>
      </c>
      <c r="S1125" s="109">
        <v>0</v>
      </c>
      <c r="T1125" s="109">
        <f>_xlfn.XLOOKUP(B1125,'[3]Nur des jours'!$B:$B,'[3]Nur des jours'!$U:$U,"")</f>
        <v>0.53731740446818643</v>
      </c>
      <c r="U1125" s="109">
        <v>0</v>
      </c>
      <c r="V1125" s="109">
        <v>0</v>
      </c>
      <c r="W1125" s="109">
        <v>0.53731740446818643</v>
      </c>
      <c r="X1125" s="109">
        <v>9.6452103540477063E-2</v>
      </c>
      <c r="Y1125" s="109">
        <v>7.2053716402279464E-2</v>
      </c>
      <c r="Z1125" s="109">
        <v>0.54031369762550907</v>
      </c>
      <c r="AA1125" s="109">
        <v>0</v>
      </c>
      <c r="AB1125" s="109">
        <v>0</v>
      </c>
      <c r="AC1125" s="109">
        <v>0</v>
      </c>
      <c r="AD1125" s="109">
        <v>0</v>
      </c>
      <c r="AE1125" s="109">
        <v>0</v>
      </c>
      <c r="AF1125" s="109">
        <v>0</v>
      </c>
      <c r="AG1125" s="57" t="str">
        <f>_xlfn.XLOOKUP(B1125,[3]CALCULATION!$B:$B,[3]CALCULATION!$M:$M,"")</f>
        <v>Operationnel</v>
      </c>
      <c r="AH1125" s="57"/>
      <c r="AI1125" s="56" t="str" cm="1">
        <f t="array" ref="AI1125">IFERROR(_xlfn.IFS(
AK1125="MPR ISSUE","PDH",
AK1125="BSS Hardware Issue","BSS",
AK1125="Sites strategiques, MLL, Pylone, etc.","ENVTECH",
AK1125="AKTIVCO DEFAUT GE &amp; POWER Cabinet","AKTIVCO",
AK1125="AKTIVCO Coupure ENEO &amp; Baisse de tension","AKTIVCO GRID ONLY",
AK1125="Coupure ENEO &amp; Baisse de tension","IHS GRID ONLY",
AK1125="Defaut GE &amp; POWER Cabinet","IHS",
AK1125="Sharing","Partners",
AK1125="Sites strategiques &amp; DataCenter","SST &amp; DC",
AK1125="Exclu","Exclu",
AK1125="SAT","SAT",
AK1125="SPARE-ISSUE","SPARE-ISSUE",
AK1125="Fiber CAmtel","TRANS_FO_CAMTEL",
AK1125="Fiber AOF","Fiber AOF",
AK1125="Projet OCM (HUAWEI)","TRAVAUX-HUAWEI",
AK1125="Projet OCM (NOKIA)","TRAVAUX-NOKIA",
AK1125="ACCESS-ISSUE","ACCESS-ISSUE",
AK1125="Projet OCM (ZTE, NOKIA, autres projets)","TRAVAUX OCM",
AK1125="No root CAuse","No root cause",
AK1125="ODU HS","PDH",
AK1125="IP &amp; VLAN","PDH",
AK1125="Warehouse HUAWEI","SPARE-ISSUE",
AK1125="SPARE-HS","SPARE-ISSUE",
AK1125="Power Telco","BSS",AK1125="no impacts","no impacts"
),"")</f>
        <v>No root cause</v>
      </c>
      <c r="AJ1125" s="56" t="str" cm="1">
        <f t="array" ref="AJ1125">IFERROR(_xlfn.IFS(
AK1125="MPR ISSUE","TX ISSUE",
AK1125="BSS Hardware Issue","RAN ISSUE",
AK1125="Sites strategiques, MLL, Pylone, etc.","ENVTECH",
AK1125="AKTIVCO DEFAUT GE &amp; POWER Cabinet","POWER ISSUE",
AK1125="AKTIVCO Coupure ENEO &amp; Baisse de tension","POWER ISSUE",
AK1125="Coupure ENEO &amp; Baisse de tension","POWER ISSUE",
AK1125="Defaut GE &amp; POWER Cabinet","POWER ISSUE",
AK1125="Sharing","POWER ISSUE",
AK1125="Sites strategiques &amp; DataCenter","POWER ISSUE",
AK1125="Exclu","Exclu",
AK1125="SAT","TX ISSUE",
AK1125="SPARE-ISSUE","SPARE-ISSUE",
AK1125="Fiber CAmtel","TX ISSUE",
AK1125="Fiber AOF","TX ISSUE",
AK1125="Projet OCM (HUAWEI)","TRAVAUX-HUAWEI",
AK1125="Projet OCM (NOKIA)","TRAVAUX -NOKIA",
AK1125="ACCESS-ISSUE","ACCESS-ISSUE",
AK1125="Projet OCM (ZTE, NOKIA, autres projets)","TRAVAUX OCM",
AK1125="No root CAuse","No root cause",
AK1125="ODU HS","TX ISSUE",
AK1125="IP &amp; VLAN","TX ISSUE",
AK1125="Warehouse HUAWEI","SPARE-ISSUE",
AK1125="SPARE-HS","SPARE-ISSUE",
AK1125="Power Telco","RAN ISSUE",AK1125="no impacts","no impacts"
),"")</f>
        <v>No root cause</v>
      </c>
      <c r="AK1125" s="81" t="s">
        <v>5620</v>
      </c>
      <c r="AL1125" s="56" t="str" cm="1">
        <f t="array" ref="AL1125">IFERROR(_xlfn.IFS(
AK1125="MPR ISSUE","ACTIVE",
AK1125="BSS Hardware Issue","ACTIVE",
AK1125="Sites strategiques, MLL, Pylone, etc.","PASSIVE",
AK1125="AKTIVCO DEFAUT GE &amp; POWER Cabinet","PASSIVE",
AK1125="AKTIVCO Coupure ENEO &amp; Baisse de tension","PASSIVE",
AK1125="Coupure ENEO &amp; Baisse de tension","PASSIVE",
AK1125="Defaut GE &amp; POWER Cabinet","PASSIVE",
AK1125="Sharing","PASSIVE",
AK1125="Sites strategiques &amp; DataCenter","PASSIVE",
AK1125="Exclu","Exclu",
AK1125="SAT","ACTIVE",
AK1125="SPARE-ISSUE","SPARE-ISSUE",
AK1125="Fiber CAmtel","ACTIVE",
AK1125="Fiber AOF","ACTIVE",
AK1125="Projet OCM (HUAWEI)","PLANNED WORKS",
AK1125="Projet OCM (NOKIA)","PLANNED WORKS",
AK1125="ACCESS-ISSUE","ACCESS-ISSUE",
AK1125="Projet OCM (ZTE, NOKIA, autres projets)","PLANNED WORKS",
AK1125="No root CAuse","No root cause",
AK1125="ODU HS","ACTIVE",
AK1125="IP &amp; VLAN","ACTIVE",
AK1125="Warehouse HUAWEI","SPARE-ISSUE",
AK1125="SPARE-HS","SPARE-ISSUE",
AK1125="Power Telco","ACTIVE", AK1125="no impacts","no impacts"
),"")</f>
        <v>No root cause</v>
      </c>
      <c r="AM1125" s="108" t="s">
        <v>5537</v>
      </c>
      <c r="AN1125" s="117" t="s">
        <v>1333</v>
      </c>
      <c r="AP1125" s="23" t="s">
        <v>5537</v>
      </c>
      <c r="AQ1125" s="23" t="s">
        <v>5537</v>
      </c>
      <c r="AR1125" s="7"/>
      <c r="AS1125" s="6"/>
      <c r="AT1125" s="7"/>
      <c r="AU1125" s="3" t="s">
        <v>5537</v>
      </c>
      <c r="AV1125" s="24" t="s">
        <v>5537</v>
      </c>
      <c r="AW1125" s="24" t="s">
        <v>5537</v>
      </c>
      <c r="AX1125" s="24" t="s">
        <v>5537</v>
      </c>
      <c r="AY1125" s="24" t="s">
        <v>5537</v>
      </c>
      <c r="AZ1125" s="24" t="s">
        <v>5537</v>
      </c>
      <c r="BA1125" s="24" t="s">
        <v>5537</v>
      </c>
      <c r="BB1125" s="24" t="s">
        <v>5537</v>
      </c>
      <c r="BC1125" s="24" t="s">
        <v>5537</v>
      </c>
      <c r="BD1125" s="24" t="s">
        <v>5537</v>
      </c>
      <c r="BE1125" s="24" t="s">
        <v>5537</v>
      </c>
      <c r="BF1125" s="24" t="s">
        <v>5537</v>
      </c>
      <c r="BG1125" s="24" t="s">
        <v>5537</v>
      </c>
      <c r="BH1125" s="24" t="s">
        <v>5537</v>
      </c>
      <c r="BI1125" s="9" t="s">
        <v>5537</v>
      </c>
      <c r="BJ1125" s="14"/>
      <c r="BK1125" s="14" t="s">
        <v>5537</v>
      </c>
      <c r="BL1125" s="14" t="str">
        <f>_xlfn.XLOOKUP(B1125,'[4]cell downs 18042026 17h'!$B:$B,'[4]cell downs 18042026 17h'!$B:$B,"")</f>
        <v/>
      </c>
      <c r="BM1125" s="14" t="str">
        <f>_xlfn.XLOOKUP(B1125,'[5]Cells Huawei 19042026 15h'!$B:$B,'[5]Cells Huawei 19042026 15h'!$B:$B,"")</f>
        <v/>
      </c>
      <c r="BN1125" s="9" t="str">
        <f>_xlfn.XLOOKUP(B1125,'[6]cells down 19042026 9H40'!$B:$B,'[6]cells down 19042026 9H40'!$B:$B,"")</f>
        <v/>
      </c>
      <c r="BO1125" s="9" t="s">
        <v>1333</v>
      </c>
      <c r="BP1125" s="9" t="s">
        <v>12</v>
      </c>
    </row>
    <row r="1126" spans="1:68" s="9" customFormat="1" x14ac:dyDescent="0.35">
      <c r="A1126" s="1" t="s">
        <v>4032</v>
      </c>
      <c r="B1126" s="8" t="s">
        <v>4033</v>
      </c>
      <c r="C1126" s="3" t="str">
        <f>_xlfn.XLOOKUP(B1126,'[1]daily break down'!$D:$D,'[1]daily break down'!$E:$E,"")</f>
        <v>NGAOUNDERE</v>
      </c>
      <c r="D1126" s="1" t="s">
        <v>11</v>
      </c>
      <c r="E1126" s="1" t="s">
        <v>12</v>
      </c>
      <c r="F1126" s="3" t="s">
        <v>90</v>
      </c>
      <c r="G1126" s="1" t="s">
        <v>4034</v>
      </c>
      <c r="H1126" s="39" t="str">
        <f>_xlfn.XLOOKUP(B1126,[2]CALCULATION!$B:$B,[2]CALCULATION!$H:$H,"")</f>
        <v>HUAWEI</v>
      </c>
      <c r="I1126" s="34">
        <v>0</v>
      </c>
      <c r="J1126" s="34">
        <v>0</v>
      </c>
      <c r="K1126" s="34">
        <v>0</v>
      </c>
      <c r="L1126" s="34">
        <v>0</v>
      </c>
      <c r="M1126" s="34">
        <v>0</v>
      </c>
      <c r="N1126" s="34">
        <v>0</v>
      </c>
      <c r="O1126" s="34">
        <v>0</v>
      </c>
      <c r="P1126" s="34">
        <v>0</v>
      </c>
      <c r="Q1126" s="34">
        <v>0</v>
      </c>
      <c r="R1126" s="34">
        <v>0</v>
      </c>
      <c r="S1126" s="109">
        <v>0</v>
      </c>
      <c r="T1126" s="109">
        <f>_xlfn.XLOOKUP(B1126,'[3]Nur des jours'!$B:$B,'[3]Nur des jours'!$U:$U,"")</f>
        <v>0</v>
      </c>
      <c r="U1126" s="109">
        <v>0</v>
      </c>
      <c r="V1126" s="109">
        <v>3.8345418382401196E-3</v>
      </c>
      <c r="W1126" s="109">
        <v>1.6051570485656314E-3</v>
      </c>
      <c r="X1126" s="109">
        <v>4.8939454902934373E-2</v>
      </c>
      <c r="Y1126" s="109">
        <v>6.2939991382090152E-2</v>
      </c>
      <c r="Z1126" s="109">
        <v>0</v>
      </c>
      <c r="AA1126" s="109">
        <v>0</v>
      </c>
      <c r="AB1126" s="109">
        <v>0</v>
      </c>
      <c r="AC1126" s="109">
        <v>0</v>
      </c>
      <c r="AD1126" s="109">
        <v>0</v>
      </c>
      <c r="AE1126" s="109">
        <v>0</v>
      </c>
      <c r="AF1126" s="109">
        <v>0</v>
      </c>
      <c r="AG1126" s="57" t="str">
        <f>_xlfn.XLOOKUP(B1126,[3]CALCULATION!$B:$B,[3]CALCULATION!$M:$M,"")</f>
        <v>Operationnel</v>
      </c>
      <c r="AH1126" s="57"/>
      <c r="AI1126" s="56" t="str" cm="1">
        <f t="array" ref="AI1126">IFERROR(_xlfn.IFS(
AK1126="MPR ISSUE","PDH",
AK1126="BSS Hardware Issue","BSS",
AK1126="Sites strategiques, MLL, Pylone, etc.","ENVTECH",
AK1126="AKTIVCO DEFAUT GE &amp; POWER Cabinet","AKTIVCO",
AK1126="AKTIVCO Coupure ENEO &amp; Baisse de tension","AKTIVCO GRID ONLY",
AK1126="Coupure ENEO &amp; Baisse de tension","IHS GRID ONLY",
AK1126="Defaut GE &amp; POWER Cabinet","IHS",
AK1126="Sharing","Partners",
AK1126="Sites strategiques &amp; DataCenter","SST &amp; DC",
AK1126="Exclu","Exclu",
AK1126="SAT","SAT",
AK1126="SPARE-ISSUE","SPARE-ISSUE",
AK1126="Fiber CAmtel","TRANS_FO_CAMTEL",
AK1126="Fiber AOF","Fiber AOF",
AK1126="Projet OCM (HUAWEI)","TRAVAUX-HUAWEI",
AK1126="Projet OCM (NOKIA)","TRAVAUX-NOKIA",
AK1126="ACCESS-ISSUE","ACCESS-ISSUE",
AK1126="Projet OCM (ZTE, NOKIA, autres projets)","TRAVAUX OCM",
AK1126="No root CAuse","No root cause",
AK1126="ODU HS","PDH",
AK1126="IP &amp; VLAN","PDH",
AK1126="Warehouse HUAWEI","SPARE-ISSUE",
AK1126="SPARE-HS","SPARE-ISSUE",
AK1126="Power Telco","BSS",AK1126="no impacts","no impacts"
),"")</f>
        <v>No root cause</v>
      </c>
      <c r="AJ1126" s="56" t="str" cm="1">
        <f t="array" ref="AJ1126">IFERROR(_xlfn.IFS(
AK1126="MPR ISSUE","TX ISSUE",
AK1126="BSS Hardware Issue","RAN ISSUE",
AK1126="Sites strategiques, MLL, Pylone, etc.","ENVTECH",
AK1126="AKTIVCO DEFAUT GE &amp; POWER Cabinet","POWER ISSUE",
AK1126="AKTIVCO Coupure ENEO &amp; Baisse de tension","POWER ISSUE",
AK1126="Coupure ENEO &amp; Baisse de tension","POWER ISSUE",
AK1126="Defaut GE &amp; POWER Cabinet","POWER ISSUE",
AK1126="Sharing","POWER ISSUE",
AK1126="Sites strategiques &amp; DataCenter","POWER ISSUE",
AK1126="Exclu","Exclu",
AK1126="SAT","TX ISSUE",
AK1126="SPARE-ISSUE","SPARE-ISSUE",
AK1126="Fiber CAmtel","TX ISSUE",
AK1126="Fiber AOF","TX ISSUE",
AK1126="Projet OCM (HUAWEI)","TRAVAUX-HUAWEI",
AK1126="Projet OCM (NOKIA)","TRAVAUX -NOKIA",
AK1126="ACCESS-ISSUE","ACCESS-ISSUE",
AK1126="Projet OCM (ZTE, NOKIA, autres projets)","TRAVAUX OCM",
AK1126="No root CAuse","No root cause",
AK1126="ODU HS","TX ISSUE",
AK1126="IP &amp; VLAN","TX ISSUE",
AK1126="Warehouse HUAWEI","SPARE-ISSUE",
AK1126="SPARE-HS","SPARE-ISSUE",
AK1126="Power Telco","RAN ISSUE",AK1126="no impacts","no impacts"
),"")</f>
        <v>No root cause</v>
      </c>
      <c r="AK1126" s="81" t="s">
        <v>5620</v>
      </c>
      <c r="AL1126" s="56" t="str" cm="1">
        <f t="array" ref="AL1126">IFERROR(_xlfn.IFS(
AK1126="MPR ISSUE","ACTIVE",
AK1126="BSS Hardware Issue","ACTIVE",
AK1126="Sites strategiques, MLL, Pylone, etc.","PASSIVE",
AK1126="AKTIVCO DEFAUT GE &amp; POWER Cabinet","PASSIVE",
AK1126="AKTIVCO Coupure ENEO &amp; Baisse de tension","PASSIVE",
AK1126="Coupure ENEO &amp; Baisse de tension","PASSIVE",
AK1126="Defaut GE &amp; POWER Cabinet","PASSIVE",
AK1126="Sharing","PASSIVE",
AK1126="Sites strategiques &amp; DataCenter","PASSIVE",
AK1126="Exclu","Exclu",
AK1126="SAT","ACTIVE",
AK1126="SPARE-ISSUE","SPARE-ISSUE",
AK1126="Fiber CAmtel","ACTIVE",
AK1126="Fiber AOF","ACTIVE",
AK1126="Projet OCM (HUAWEI)","PLANNED WORKS",
AK1126="Projet OCM (NOKIA)","PLANNED WORKS",
AK1126="ACCESS-ISSUE","ACCESS-ISSUE",
AK1126="Projet OCM (ZTE, NOKIA, autres projets)","PLANNED WORKS",
AK1126="No root CAuse","No root cause",
AK1126="ODU HS","ACTIVE",
AK1126="IP &amp; VLAN","ACTIVE",
AK1126="Warehouse HUAWEI","SPARE-ISSUE",
AK1126="SPARE-HS","SPARE-ISSUE",
AK1126="Power Telco","ACTIVE", AK1126="no impacts","no impacts"
),"")</f>
        <v>No root cause</v>
      </c>
      <c r="AM1126" s="108" t="s">
        <v>5537</v>
      </c>
      <c r="AN1126" s="117" t="s">
        <v>4033</v>
      </c>
      <c r="AP1126" s="23" t="s">
        <v>5537</v>
      </c>
      <c r="AQ1126" s="23" t="s">
        <v>5537</v>
      </c>
      <c r="AR1126" s="7"/>
      <c r="AS1126" s="6"/>
      <c r="AT1126" s="7"/>
      <c r="AU1126" s="3" t="s">
        <v>5537</v>
      </c>
      <c r="AV1126" s="24" t="s">
        <v>5537</v>
      </c>
      <c r="AW1126" s="24" t="s">
        <v>5537</v>
      </c>
      <c r="AX1126" s="24" t="s">
        <v>5537</v>
      </c>
      <c r="AY1126" s="24" t="s">
        <v>5537</v>
      </c>
      <c r="AZ1126" s="24" t="s">
        <v>5537</v>
      </c>
      <c r="BA1126" s="24" t="s">
        <v>5537</v>
      </c>
      <c r="BB1126" s="24" t="s">
        <v>5537</v>
      </c>
      <c r="BC1126" s="24" t="s">
        <v>5537</v>
      </c>
      <c r="BD1126" s="24" t="s">
        <v>5537</v>
      </c>
      <c r="BE1126" s="24" t="s">
        <v>5537</v>
      </c>
      <c r="BF1126" s="24" t="s">
        <v>5537</v>
      </c>
      <c r="BG1126" s="24" t="s">
        <v>5537</v>
      </c>
      <c r="BH1126" s="24" t="s">
        <v>5537</v>
      </c>
      <c r="BI1126" s="9" t="s">
        <v>5537</v>
      </c>
      <c r="BJ1126" s="14"/>
      <c r="BK1126" s="14" t="s">
        <v>5537</v>
      </c>
      <c r="BL1126" s="14" t="str">
        <f>_xlfn.XLOOKUP(B1126,'[4]cell downs 18042026 17h'!$B:$B,'[4]cell downs 18042026 17h'!$B:$B,"")</f>
        <v/>
      </c>
      <c r="BM1126" s="14" t="str">
        <f>_xlfn.XLOOKUP(B1126,'[5]Cells Huawei 19042026 15h'!$B:$B,'[5]Cells Huawei 19042026 15h'!$B:$B,"")</f>
        <v/>
      </c>
      <c r="BN1126" s="9" t="str">
        <f>_xlfn.XLOOKUP(B1126,'[6]cells down 19042026 9H40'!$B:$B,'[6]cells down 19042026 9H40'!$B:$B,"")</f>
        <v/>
      </c>
      <c r="BO1126" s="9" t="s">
        <v>4033</v>
      </c>
      <c r="BP1126" s="9" t="s">
        <v>5537</v>
      </c>
    </row>
    <row r="1127" spans="1:68" s="9" customFormat="1" x14ac:dyDescent="0.35">
      <c r="A1127" s="1" t="s">
        <v>4351</v>
      </c>
      <c r="B1127" s="8" t="s">
        <v>4352</v>
      </c>
      <c r="C1127" s="3" t="str">
        <f>_xlfn.XLOOKUP(B1127,'[1]daily break down'!$D:$D,'[1]daily break down'!$E:$E,"")</f>
        <v>OUEST</v>
      </c>
      <c r="D1127" s="1" t="s">
        <v>21</v>
      </c>
      <c r="E1127" s="1" t="s">
        <v>122</v>
      </c>
      <c r="F1127" s="3" t="s">
        <v>102</v>
      </c>
      <c r="G1127" s="1" t="s">
        <v>4351</v>
      </c>
      <c r="H1127" s="39" t="str">
        <f>_xlfn.XLOOKUP(B1127,[2]CALCULATION!$B:$B,[2]CALCULATION!$H:$H,"")</f>
        <v>HUAWEI</v>
      </c>
      <c r="I1127" s="34">
        <v>0</v>
      </c>
      <c r="J1127" s="34">
        <v>0</v>
      </c>
      <c r="K1127" s="34">
        <v>0</v>
      </c>
      <c r="L1127" s="34">
        <v>0</v>
      </c>
      <c r="M1127" s="34">
        <v>0</v>
      </c>
      <c r="N1127" s="34">
        <v>0</v>
      </c>
      <c r="O1127" s="34">
        <v>0</v>
      </c>
      <c r="P1127" s="34">
        <v>0</v>
      </c>
      <c r="Q1127" s="34">
        <v>0</v>
      </c>
      <c r="R1127" s="34">
        <v>0</v>
      </c>
      <c r="S1127" s="109">
        <v>0</v>
      </c>
      <c r="T1127" s="109">
        <f>_xlfn.XLOOKUP(B1127,'[3]Nur des jours'!$B:$B,'[3]Nur des jours'!$U:$U,"")</f>
        <v>0</v>
      </c>
      <c r="U1127" s="109">
        <v>0</v>
      </c>
      <c r="V1127" s="109">
        <v>0.18685811553135692</v>
      </c>
      <c r="W1127" s="109">
        <v>0</v>
      </c>
      <c r="X1127" s="109">
        <v>0</v>
      </c>
      <c r="Y1127" s="109">
        <v>6.1531020195015884E-2</v>
      </c>
      <c r="Z1127" s="109">
        <v>0</v>
      </c>
      <c r="AA1127" s="109">
        <v>0</v>
      </c>
      <c r="AB1127" s="109">
        <v>0</v>
      </c>
      <c r="AC1127" s="109">
        <v>0</v>
      </c>
      <c r="AD1127" s="109">
        <v>0</v>
      </c>
      <c r="AE1127" s="109">
        <v>0</v>
      </c>
      <c r="AF1127" s="109">
        <v>0</v>
      </c>
      <c r="AG1127" s="57" t="str">
        <f>_xlfn.XLOOKUP(B1127,[3]CALCULATION!$B:$B,[3]CALCULATION!$M:$M,"")</f>
        <v>Operationnel</v>
      </c>
      <c r="AH1127" s="57"/>
      <c r="AI1127" s="56" t="str" cm="1">
        <f t="array" ref="AI1127">IFERROR(_xlfn.IFS(
AK1127="MPR ISSUE","PDH",
AK1127="BSS Hardware Issue","BSS",
AK1127="Sites strategiques, MLL, Pylone, etc.","ENVTECH",
AK1127="AKTIVCO DEFAUT GE &amp; POWER Cabinet","AKTIVCO",
AK1127="AKTIVCO Coupure ENEO &amp; Baisse de tension","AKTIVCO GRID ONLY",
AK1127="Coupure ENEO &amp; Baisse de tension","IHS GRID ONLY",
AK1127="Defaut GE &amp; POWER Cabinet","IHS",
AK1127="Sharing","Partners",
AK1127="Sites strategiques &amp; DataCenter","SST &amp; DC",
AK1127="Exclu","Exclu",
AK1127="SAT","SAT",
AK1127="SPARE-ISSUE","SPARE-ISSUE",
AK1127="Fiber CAmtel","TRANS_FO_CAMTEL",
AK1127="Fiber AOF","Fiber AOF",
AK1127="Projet OCM (HUAWEI)","TRAVAUX-HUAWEI",
AK1127="Projet OCM (NOKIA)","TRAVAUX-NOKIA",
AK1127="ACCESS-ISSUE","ACCESS-ISSUE",
AK1127="Projet OCM (ZTE, NOKIA, autres projets)","TRAVAUX OCM",
AK1127="No root CAuse","No root cause",
AK1127="ODU HS","PDH",
AK1127="IP &amp; VLAN","PDH",
AK1127="Warehouse HUAWEI","SPARE-ISSUE",
AK1127="SPARE-HS","SPARE-ISSUE",
AK1127="Power Telco","BSS",AK1127="no impacts","no impacts"
),"")</f>
        <v>No root cause</v>
      </c>
      <c r="AJ1127" s="56" t="str" cm="1">
        <f t="array" ref="AJ1127">IFERROR(_xlfn.IFS(
AK1127="MPR ISSUE","TX ISSUE",
AK1127="BSS Hardware Issue","RAN ISSUE",
AK1127="Sites strategiques, MLL, Pylone, etc.","ENVTECH",
AK1127="AKTIVCO DEFAUT GE &amp; POWER Cabinet","POWER ISSUE",
AK1127="AKTIVCO Coupure ENEO &amp; Baisse de tension","POWER ISSUE",
AK1127="Coupure ENEO &amp; Baisse de tension","POWER ISSUE",
AK1127="Defaut GE &amp; POWER Cabinet","POWER ISSUE",
AK1127="Sharing","POWER ISSUE",
AK1127="Sites strategiques &amp; DataCenter","POWER ISSUE",
AK1127="Exclu","Exclu",
AK1127="SAT","TX ISSUE",
AK1127="SPARE-ISSUE","SPARE-ISSUE",
AK1127="Fiber CAmtel","TX ISSUE",
AK1127="Fiber AOF","TX ISSUE",
AK1127="Projet OCM (HUAWEI)","TRAVAUX-HUAWEI",
AK1127="Projet OCM (NOKIA)","TRAVAUX -NOKIA",
AK1127="ACCESS-ISSUE","ACCESS-ISSUE",
AK1127="Projet OCM (ZTE, NOKIA, autres projets)","TRAVAUX OCM",
AK1127="No root CAuse","No root cause",
AK1127="ODU HS","TX ISSUE",
AK1127="IP &amp; VLAN","TX ISSUE",
AK1127="Warehouse HUAWEI","SPARE-ISSUE",
AK1127="SPARE-HS","SPARE-ISSUE",
AK1127="Power Telco","RAN ISSUE",AK1127="no impacts","no impacts"
),"")</f>
        <v>No root cause</v>
      </c>
      <c r="AK1127" s="81" t="s">
        <v>5620</v>
      </c>
      <c r="AL1127" s="56" t="str" cm="1">
        <f t="array" ref="AL1127">IFERROR(_xlfn.IFS(
AK1127="MPR ISSUE","ACTIVE",
AK1127="BSS Hardware Issue","ACTIVE",
AK1127="Sites strategiques, MLL, Pylone, etc.","PASSIVE",
AK1127="AKTIVCO DEFAUT GE &amp; POWER Cabinet","PASSIVE",
AK1127="AKTIVCO Coupure ENEO &amp; Baisse de tension","PASSIVE",
AK1127="Coupure ENEO &amp; Baisse de tension","PASSIVE",
AK1127="Defaut GE &amp; POWER Cabinet","PASSIVE",
AK1127="Sharing","PASSIVE",
AK1127="Sites strategiques &amp; DataCenter","PASSIVE",
AK1127="Exclu","Exclu",
AK1127="SAT","ACTIVE",
AK1127="SPARE-ISSUE","SPARE-ISSUE",
AK1127="Fiber CAmtel","ACTIVE",
AK1127="Fiber AOF","ACTIVE",
AK1127="Projet OCM (HUAWEI)","PLANNED WORKS",
AK1127="Projet OCM (NOKIA)","PLANNED WORKS",
AK1127="ACCESS-ISSUE","ACCESS-ISSUE",
AK1127="Projet OCM (ZTE, NOKIA, autres projets)","PLANNED WORKS",
AK1127="No root CAuse","No root cause",
AK1127="ODU HS","ACTIVE",
AK1127="IP &amp; VLAN","ACTIVE",
AK1127="Warehouse HUAWEI","SPARE-ISSUE",
AK1127="SPARE-HS","SPARE-ISSUE",
AK1127="Power Telco","ACTIVE", AK1127="no impacts","no impacts"
),"")</f>
        <v>No root cause</v>
      </c>
      <c r="AM1127" s="108" t="s">
        <v>5537</v>
      </c>
      <c r="AN1127" s="117" t="s">
        <v>4352</v>
      </c>
      <c r="AP1127" s="23" t="s">
        <v>5537</v>
      </c>
      <c r="AQ1127" s="23" t="s">
        <v>5537</v>
      </c>
      <c r="AR1127" s="7"/>
      <c r="AS1127" s="6"/>
      <c r="AT1127" s="7"/>
      <c r="AU1127" s="3" t="s">
        <v>5537</v>
      </c>
      <c r="AV1127" s="24" t="s">
        <v>5537</v>
      </c>
      <c r="AW1127" s="24" t="s">
        <v>5537</v>
      </c>
      <c r="AX1127" s="24" t="s">
        <v>5537</v>
      </c>
      <c r="AY1127" s="24" t="s">
        <v>5537</v>
      </c>
      <c r="AZ1127" s="24" t="s">
        <v>5537</v>
      </c>
      <c r="BA1127" s="24" t="s">
        <v>5537</v>
      </c>
      <c r="BB1127" s="24" t="s">
        <v>5537</v>
      </c>
      <c r="BC1127" s="24" t="s">
        <v>5537</v>
      </c>
      <c r="BD1127" s="24" t="s">
        <v>5537</v>
      </c>
      <c r="BE1127" s="24" t="s">
        <v>5537</v>
      </c>
      <c r="BF1127" s="24" t="s">
        <v>5537</v>
      </c>
      <c r="BG1127" s="24" t="s">
        <v>5537</v>
      </c>
      <c r="BH1127" s="24" t="s">
        <v>5537</v>
      </c>
      <c r="BI1127" s="9" t="s">
        <v>5537</v>
      </c>
      <c r="BJ1127" s="14"/>
      <c r="BK1127" s="14" t="s">
        <v>5537</v>
      </c>
      <c r="BL1127" s="14" t="str">
        <f>_xlfn.XLOOKUP(B1127,'[4]cell downs 18042026 17h'!$B:$B,'[4]cell downs 18042026 17h'!$B:$B,"")</f>
        <v/>
      </c>
      <c r="BM1127" s="14" t="str">
        <f>_xlfn.XLOOKUP(B1127,'[5]Cells Huawei 19042026 15h'!$B:$B,'[5]Cells Huawei 19042026 15h'!$B:$B,"")</f>
        <v/>
      </c>
      <c r="BN1127" s="9" t="str">
        <f>_xlfn.XLOOKUP(B1127,'[6]cells down 19042026 9H40'!$B:$B,'[6]cells down 19042026 9H40'!$B:$B,"")</f>
        <v/>
      </c>
      <c r="BO1127" s="9" t="s">
        <v>5537</v>
      </c>
      <c r="BP1127" s="9" t="s">
        <v>12</v>
      </c>
    </row>
    <row r="1128" spans="1:68" s="9" customFormat="1" x14ac:dyDescent="0.35">
      <c r="A1128" s="1" t="s">
        <v>4034</v>
      </c>
      <c r="B1128" s="8" t="s">
        <v>4270</v>
      </c>
      <c r="C1128" s="3" t="str">
        <f>_xlfn.XLOOKUP(B1128,'[1]daily break down'!$D:$D,'[1]daily break down'!$E:$E,"")</f>
        <v>NGAOUNDERE</v>
      </c>
      <c r="D1128" s="1" t="s">
        <v>11</v>
      </c>
      <c r="E1128" s="1" t="s">
        <v>188</v>
      </c>
      <c r="F1128" s="3" t="s">
        <v>90</v>
      </c>
      <c r="G1128" s="1" t="s">
        <v>4034</v>
      </c>
      <c r="H1128" s="39" t="str">
        <f>_xlfn.XLOOKUP(B1128,[2]CALCULATION!$B:$B,[2]CALCULATION!$H:$H,"")</f>
        <v>HUAWEI</v>
      </c>
      <c r="I1128" s="34">
        <v>0</v>
      </c>
      <c r="J1128" s="34">
        <v>0</v>
      </c>
      <c r="K1128" s="34">
        <v>0</v>
      </c>
      <c r="L1128" s="34">
        <v>0</v>
      </c>
      <c r="M1128" s="34">
        <v>0</v>
      </c>
      <c r="N1128" s="34">
        <v>0</v>
      </c>
      <c r="O1128" s="34">
        <v>0</v>
      </c>
      <c r="P1128" s="34">
        <v>0</v>
      </c>
      <c r="Q1128" s="34">
        <v>0</v>
      </c>
      <c r="R1128" s="34">
        <v>0</v>
      </c>
      <c r="S1128" s="109">
        <v>0</v>
      </c>
      <c r="T1128" s="109">
        <f>_xlfn.XLOOKUP(B1128,'[3]Nur des jours'!$B:$B,'[3]Nur des jours'!$U:$U,"")</f>
        <v>0</v>
      </c>
      <c r="U1128" s="109">
        <v>0</v>
      </c>
      <c r="V1128" s="109">
        <v>1.8726832233265697E-3</v>
      </c>
      <c r="W1128" s="109">
        <v>2.4969109644354267E-3</v>
      </c>
      <c r="X1128" s="109">
        <v>4.068181364198007E-2</v>
      </c>
      <c r="Y1128" s="109">
        <v>5.9640501893371917E-2</v>
      </c>
      <c r="Z1128" s="109">
        <v>0</v>
      </c>
      <c r="AA1128" s="109">
        <v>0</v>
      </c>
      <c r="AB1128" s="109">
        <v>0</v>
      </c>
      <c r="AC1128" s="109">
        <v>0</v>
      </c>
      <c r="AD1128" s="109">
        <v>0</v>
      </c>
      <c r="AE1128" s="109">
        <v>0</v>
      </c>
      <c r="AF1128" s="109">
        <v>0</v>
      </c>
      <c r="AG1128" s="57" t="str">
        <f>_xlfn.XLOOKUP(B1128,[3]CALCULATION!$B:$B,[3]CALCULATION!$M:$M,"")</f>
        <v>Operationnel</v>
      </c>
      <c r="AH1128" s="57"/>
      <c r="AI1128" s="56" t="str" cm="1">
        <f t="array" ref="AI1128">IFERROR(_xlfn.IFS(
AK1128="MPR ISSUE","PDH",
AK1128="BSS Hardware Issue","BSS",
AK1128="Sites strategiques, MLL, Pylone, etc.","ENVTECH",
AK1128="AKTIVCO DEFAUT GE &amp; POWER Cabinet","AKTIVCO",
AK1128="AKTIVCO Coupure ENEO &amp; Baisse de tension","AKTIVCO GRID ONLY",
AK1128="Coupure ENEO &amp; Baisse de tension","IHS GRID ONLY",
AK1128="Defaut GE &amp; POWER Cabinet","IHS",
AK1128="Sharing","Partners",
AK1128="Sites strategiques &amp; DataCenter","SST &amp; DC",
AK1128="Exclu","Exclu",
AK1128="SAT","SAT",
AK1128="SPARE-ISSUE","SPARE-ISSUE",
AK1128="Fiber CAmtel","TRANS_FO_CAMTEL",
AK1128="Fiber AOF","Fiber AOF",
AK1128="Projet OCM (HUAWEI)","TRAVAUX-HUAWEI",
AK1128="Projet OCM (NOKIA)","TRAVAUX-NOKIA",
AK1128="ACCESS-ISSUE","ACCESS-ISSUE",
AK1128="Projet OCM (ZTE, NOKIA, autres projets)","TRAVAUX OCM",
AK1128="No root CAuse","No root cause",
AK1128="ODU HS","PDH",
AK1128="IP &amp; VLAN","PDH",
AK1128="Warehouse HUAWEI","SPARE-ISSUE",
AK1128="SPARE-HS","SPARE-ISSUE",
AK1128="Power Telco","BSS",AK1128="no impacts","no impacts"
),"")</f>
        <v>No root cause</v>
      </c>
      <c r="AJ1128" s="56" t="str" cm="1">
        <f t="array" ref="AJ1128">IFERROR(_xlfn.IFS(
AK1128="MPR ISSUE","TX ISSUE",
AK1128="BSS Hardware Issue","RAN ISSUE",
AK1128="Sites strategiques, MLL, Pylone, etc.","ENVTECH",
AK1128="AKTIVCO DEFAUT GE &amp; POWER Cabinet","POWER ISSUE",
AK1128="AKTIVCO Coupure ENEO &amp; Baisse de tension","POWER ISSUE",
AK1128="Coupure ENEO &amp; Baisse de tension","POWER ISSUE",
AK1128="Defaut GE &amp; POWER Cabinet","POWER ISSUE",
AK1128="Sharing","POWER ISSUE",
AK1128="Sites strategiques &amp; DataCenter","POWER ISSUE",
AK1128="Exclu","Exclu",
AK1128="SAT","TX ISSUE",
AK1128="SPARE-ISSUE","SPARE-ISSUE",
AK1128="Fiber CAmtel","TX ISSUE",
AK1128="Fiber AOF","TX ISSUE",
AK1128="Projet OCM (HUAWEI)","TRAVAUX-HUAWEI",
AK1128="Projet OCM (NOKIA)","TRAVAUX -NOKIA",
AK1128="ACCESS-ISSUE","ACCESS-ISSUE",
AK1128="Projet OCM (ZTE, NOKIA, autres projets)","TRAVAUX OCM",
AK1128="No root CAuse","No root cause",
AK1128="ODU HS","TX ISSUE",
AK1128="IP &amp; VLAN","TX ISSUE",
AK1128="Warehouse HUAWEI","SPARE-ISSUE",
AK1128="SPARE-HS","SPARE-ISSUE",
AK1128="Power Telco","RAN ISSUE",AK1128="no impacts","no impacts"
),"")</f>
        <v>No root cause</v>
      </c>
      <c r="AK1128" s="81" t="s">
        <v>5620</v>
      </c>
      <c r="AL1128" s="56" t="str" cm="1">
        <f t="array" ref="AL1128">IFERROR(_xlfn.IFS(
AK1128="MPR ISSUE","ACTIVE",
AK1128="BSS Hardware Issue","ACTIVE",
AK1128="Sites strategiques, MLL, Pylone, etc.","PASSIVE",
AK1128="AKTIVCO DEFAUT GE &amp; POWER Cabinet","PASSIVE",
AK1128="AKTIVCO Coupure ENEO &amp; Baisse de tension","PASSIVE",
AK1128="Coupure ENEO &amp; Baisse de tension","PASSIVE",
AK1128="Defaut GE &amp; POWER Cabinet","PASSIVE",
AK1128="Sharing","PASSIVE",
AK1128="Sites strategiques &amp; DataCenter","PASSIVE",
AK1128="Exclu","Exclu",
AK1128="SAT","ACTIVE",
AK1128="SPARE-ISSUE","SPARE-ISSUE",
AK1128="Fiber CAmtel","ACTIVE",
AK1128="Fiber AOF","ACTIVE",
AK1128="Projet OCM (HUAWEI)","PLANNED WORKS",
AK1128="Projet OCM (NOKIA)","PLANNED WORKS",
AK1128="ACCESS-ISSUE","ACCESS-ISSUE",
AK1128="Projet OCM (ZTE, NOKIA, autres projets)","PLANNED WORKS",
AK1128="No root CAuse","No root cause",
AK1128="ODU HS","ACTIVE",
AK1128="IP &amp; VLAN","ACTIVE",
AK1128="Warehouse HUAWEI","SPARE-ISSUE",
AK1128="SPARE-HS","SPARE-ISSUE",
AK1128="Power Telco","ACTIVE", AK1128="no impacts","no impacts"
),"")</f>
        <v>No root cause</v>
      </c>
      <c r="AM1128" s="108" t="s">
        <v>5537</v>
      </c>
      <c r="AN1128" s="117" t="s">
        <v>4270</v>
      </c>
      <c r="AP1128" s="23" t="s">
        <v>5537</v>
      </c>
      <c r="AQ1128" s="23" t="s">
        <v>5537</v>
      </c>
      <c r="AR1128" s="7"/>
      <c r="AS1128" s="6"/>
      <c r="AT1128" s="7"/>
      <c r="AU1128" s="3" t="s">
        <v>5537</v>
      </c>
      <c r="AV1128" s="24" t="s">
        <v>5537</v>
      </c>
      <c r="AW1128" s="24" t="s">
        <v>5537</v>
      </c>
      <c r="AX1128" s="24" t="s">
        <v>5537</v>
      </c>
      <c r="AY1128" s="24" t="s">
        <v>5537</v>
      </c>
      <c r="AZ1128" s="24" t="s">
        <v>5537</v>
      </c>
      <c r="BA1128" s="24" t="s">
        <v>5537</v>
      </c>
      <c r="BB1128" s="24" t="s">
        <v>5537</v>
      </c>
      <c r="BC1128" s="24" t="s">
        <v>5537</v>
      </c>
      <c r="BD1128" s="24" t="s">
        <v>5537</v>
      </c>
      <c r="BE1128" s="24" t="s">
        <v>5537</v>
      </c>
      <c r="BF1128" s="24" t="s">
        <v>5537</v>
      </c>
      <c r="BG1128" s="24" t="s">
        <v>5537</v>
      </c>
      <c r="BH1128" s="24" t="s">
        <v>5537</v>
      </c>
      <c r="BI1128" s="9" t="s">
        <v>5537</v>
      </c>
      <c r="BJ1128" s="14"/>
      <c r="BK1128" s="14" t="s">
        <v>5537</v>
      </c>
      <c r="BL1128" s="14" t="str">
        <f>_xlfn.XLOOKUP(B1128,'[4]cell downs 18042026 17h'!$B:$B,'[4]cell downs 18042026 17h'!$B:$B,"")</f>
        <v/>
      </c>
      <c r="BM1128" s="14" t="str">
        <f>_xlfn.XLOOKUP(B1128,'[5]Cells Huawei 19042026 15h'!$B:$B,'[5]Cells Huawei 19042026 15h'!$B:$B,"")</f>
        <v/>
      </c>
      <c r="BN1128" s="9" t="str">
        <f>_xlfn.XLOOKUP(B1128,'[6]cells down 19042026 9H40'!$B:$B,'[6]cells down 19042026 9H40'!$B:$B,"")</f>
        <v/>
      </c>
      <c r="BO1128" s="9" t="s">
        <v>4270</v>
      </c>
      <c r="BP1128" s="9" t="s">
        <v>12</v>
      </c>
    </row>
    <row r="1129" spans="1:68" s="9" customFormat="1" x14ac:dyDescent="0.35">
      <c r="A1129" s="1" t="s">
        <v>344</v>
      </c>
      <c r="B1129" s="8" t="s">
        <v>345</v>
      </c>
      <c r="C1129" s="3" t="str">
        <f>_xlfn.XLOOKUP(B1129,'[1]daily break down'!$D:$D,'[1]daily break down'!$E:$E,"")</f>
        <v>OUEST</v>
      </c>
      <c r="D1129" s="1" t="s">
        <v>11</v>
      </c>
      <c r="E1129" s="1" t="s">
        <v>12</v>
      </c>
      <c r="F1129" s="3" t="s">
        <v>102</v>
      </c>
      <c r="G1129" s="1" t="s">
        <v>344</v>
      </c>
      <c r="H1129" s="40" t="str">
        <f>_xlfn.XLOOKUP(B1129,[2]CALCULATION!$B:$B,[2]CALCULATION!$H:$H,"")</f>
        <v>NOKIA</v>
      </c>
      <c r="I1129" s="34">
        <v>1.7756656423187911</v>
      </c>
      <c r="J1129" s="34">
        <v>0</v>
      </c>
      <c r="K1129" s="34">
        <v>0</v>
      </c>
      <c r="L1129" s="34">
        <v>0</v>
      </c>
      <c r="M1129" s="34">
        <v>0</v>
      </c>
      <c r="N1129" s="34">
        <v>0</v>
      </c>
      <c r="O1129" s="34">
        <v>0</v>
      </c>
      <c r="P1129" s="34">
        <v>0</v>
      </c>
      <c r="Q1129" s="34">
        <v>0.25878843825887876</v>
      </c>
      <c r="R1129" s="34">
        <v>0</v>
      </c>
      <c r="S1129" s="109">
        <v>0</v>
      </c>
      <c r="T1129" s="109">
        <f>_xlfn.XLOOKUP(B1129,'[3]Nur des jours'!$B:$B,'[3]Nur des jours'!$U:$U,"")</f>
        <v>0.83940796100823833</v>
      </c>
      <c r="U1129" s="109">
        <v>0</v>
      </c>
      <c r="V1129" s="109">
        <v>5.321220461543291</v>
      </c>
      <c r="W1129" s="109">
        <v>0.83940796100823822</v>
      </c>
      <c r="X1129" s="109">
        <v>0.44070478522285272</v>
      </c>
      <c r="Y1129" s="109">
        <v>5.8927098760676228E-2</v>
      </c>
      <c r="Z1129" s="109">
        <v>0</v>
      </c>
      <c r="AA1129" s="109">
        <v>0</v>
      </c>
      <c r="AB1129" s="109">
        <v>0</v>
      </c>
      <c r="AC1129" s="109">
        <v>0</v>
      </c>
      <c r="AD1129" s="109">
        <v>0</v>
      </c>
      <c r="AE1129" s="109">
        <v>0</v>
      </c>
      <c r="AF1129" s="109">
        <v>0</v>
      </c>
      <c r="AG1129" s="57" t="str">
        <f>_xlfn.XLOOKUP(B1129,[3]CALCULATION!$B:$B,[3]CALCULATION!$M:$M,"")</f>
        <v>Operationnel</v>
      </c>
      <c r="AH1129" s="57"/>
      <c r="AI1129" s="56" t="str" cm="1">
        <f t="array" ref="AI1129">IFERROR(_xlfn.IFS(
AK1129="MPR ISSUE","PDH",
AK1129="BSS Hardware Issue","BSS",
AK1129="Sites strategiques, MLL, Pylone, etc.","ENVTECH",
AK1129="AKTIVCO DEFAUT GE &amp; POWER Cabinet","AKTIVCO",
AK1129="AKTIVCO Coupure ENEO &amp; Baisse de tension","AKTIVCO GRID ONLY",
AK1129="Coupure ENEO &amp; Baisse de tension","IHS GRID ONLY",
AK1129="Defaut GE &amp; POWER Cabinet","IHS",
AK1129="Sharing","Partners",
AK1129="Sites strategiques &amp; DataCenter","SST &amp; DC",
AK1129="Exclu","Exclu",
AK1129="SAT","SAT",
AK1129="SPARE-ISSUE","SPARE-ISSUE",
AK1129="Fiber CAmtel","TRANS_FO_CAMTEL",
AK1129="Fiber AOF","Fiber AOF",
AK1129="Projet OCM (HUAWEI)","TRAVAUX-HUAWEI",
AK1129="Projet OCM (NOKIA)","TRAVAUX-NOKIA",
AK1129="ACCESS-ISSUE","ACCESS-ISSUE",
AK1129="Projet OCM (ZTE, NOKIA, autres projets)","TRAVAUX OCM",
AK1129="No root CAuse","No root cause",
AK1129="ODU HS","PDH",
AK1129="IP &amp; VLAN","PDH",
AK1129="Warehouse HUAWEI","SPARE-ISSUE",
AK1129="SPARE-HS","SPARE-ISSUE",
AK1129="Power Telco","BSS",AK1129="no impacts","no impacts"
),"")</f>
        <v>PDH</v>
      </c>
      <c r="AJ1129" s="56" t="str" cm="1">
        <f t="array" ref="AJ1129">IFERROR(_xlfn.IFS(
AK1129="MPR ISSUE","TX ISSUE",
AK1129="BSS Hardware Issue","RAN ISSUE",
AK1129="Sites strategiques, MLL, Pylone, etc.","ENVTECH",
AK1129="AKTIVCO DEFAUT GE &amp; POWER Cabinet","POWER ISSUE",
AK1129="AKTIVCO Coupure ENEO &amp; Baisse de tension","POWER ISSUE",
AK1129="Coupure ENEO &amp; Baisse de tension","POWER ISSUE",
AK1129="Defaut GE &amp; POWER Cabinet","POWER ISSUE",
AK1129="Sharing","POWER ISSUE",
AK1129="Sites strategiques &amp; DataCenter","POWER ISSUE",
AK1129="Exclu","Exclu",
AK1129="SAT","TX ISSUE",
AK1129="SPARE-ISSUE","SPARE-ISSUE",
AK1129="Fiber CAmtel","TX ISSUE",
AK1129="Fiber AOF","TX ISSUE",
AK1129="Projet OCM (HUAWEI)","TRAVAUX-HUAWEI",
AK1129="Projet OCM (NOKIA)","TRAVAUX -NOKIA",
AK1129="ACCESS-ISSUE","ACCESS-ISSUE",
AK1129="Projet OCM (ZTE, NOKIA, autres projets)","TRAVAUX OCM",
AK1129="No root CAuse","No root cause",
AK1129="ODU HS","TX ISSUE",
AK1129="IP &amp; VLAN","TX ISSUE",
AK1129="Warehouse HUAWEI","SPARE-ISSUE",
AK1129="SPARE-HS","SPARE-ISSUE",
AK1129="Power Telco","RAN ISSUE",AK1129="no impacts","no impacts"
),"")</f>
        <v>TX ISSUE</v>
      </c>
      <c r="AK1129" s="113" t="s">
        <v>5618</v>
      </c>
      <c r="AL1129" s="56" t="str" cm="1">
        <f t="array" ref="AL1129">IFERROR(_xlfn.IFS(
AK1129="MPR ISSUE","ACTIVE",
AK1129="BSS Hardware Issue","ACTIVE",
AK1129="Sites strategiques, MLL, Pylone, etc.","PASSIVE",
AK1129="AKTIVCO DEFAUT GE &amp; POWER Cabinet","PASSIVE",
AK1129="AKTIVCO Coupure ENEO &amp; Baisse de tension","PASSIVE",
AK1129="Coupure ENEO &amp; Baisse de tension","PASSIVE",
AK1129="Defaut GE &amp; POWER Cabinet","PASSIVE",
AK1129="Sharing","PASSIVE",
AK1129="Sites strategiques &amp; DataCenter","PASSIVE",
AK1129="Exclu","Exclu",
AK1129="SAT","ACTIVE",
AK1129="SPARE-ISSUE","SPARE-ISSUE",
AK1129="Fiber CAmtel","ACTIVE",
AK1129="Fiber AOF","ACTIVE",
AK1129="Projet OCM (HUAWEI)","PLANNED WORKS",
AK1129="Projet OCM (NOKIA)","PLANNED WORKS",
AK1129="ACCESS-ISSUE","ACCESS-ISSUE",
AK1129="Projet OCM (ZTE, NOKIA, autres projets)","PLANNED WORKS",
AK1129="No root CAuse","No root cause",
AK1129="ODU HS","ACTIVE",
AK1129="IP &amp; VLAN","ACTIVE",
AK1129="Warehouse HUAWEI","SPARE-ISSUE",
AK1129="SPARE-HS","SPARE-ISSUE",
AK1129="Power Telco","ACTIVE", AK1129="no impacts","no impacts"
),"")</f>
        <v>ACTIVE</v>
      </c>
      <c r="AM1129" s="108" t="s">
        <v>6001</v>
      </c>
      <c r="AN1129" s="117" t="s">
        <v>345</v>
      </c>
      <c r="AP1129" s="23" t="s">
        <v>5537</v>
      </c>
      <c r="AQ1129" s="23" t="s">
        <v>5537</v>
      </c>
      <c r="AR1129" s="7"/>
      <c r="AS1129" s="6"/>
      <c r="AT1129" s="7"/>
      <c r="AU1129" s="3" t="s">
        <v>5537</v>
      </c>
      <c r="AV1129" s="24" t="s">
        <v>5537</v>
      </c>
      <c r="AW1129" s="24" t="s">
        <v>5537</v>
      </c>
      <c r="AX1129" s="24" t="s">
        <v>5537</v>
      </c>
      <c r="AY1129" s="24" t="s">
        <v>5537</v>
      </c>
      <c r="AZ1129" s="24" t="s">
        <v>5537</v>
      </c>
      <c r="BA1129" s="24" t="s">
        <v>5537</v>
      </c>
      <c r="BB1129" s="24" t="s">
        <v>5537</v>
      </c>
      <c r="BC1129" s="24" t="s">
        <v>5537</v>
      </c>
      <c r="BD1129" s="24" t="s">
        <v>5537</v>
      </c>
      <c r="BE1129" s="24" t="s">
        <v>5537</v>
      </c>
      <c r="BF1129" s="24" t="s">
        <v>5537</v>
      </c>
      <c r="BG1129" s="24" t="s">
        <v>5537</v>
      </c>
      <c r="BH1129" s="24" t="s">
        <v>6529</v>
      </c>
      <c r="BI1129" s="9" t="s">
        <v>6530</v>
      </c>
      <c r="BJ1129" s="14"/>
      <c r="BK1129" s="14" t="s">
        <v>5537</v>
      </c>
      <c r="BL1129" s="14" t="str">
        <f>_xlfn.XLOOKUP(B1129,'[4]cell downs 18042026 17h'!$B:$B,'[4]cell downs 18042026 17h'!$B:$B,"")</f>
        <v/>
      </c>
      <c r="BM1129" s="14" t="str">
        <f>_xlfn.XLOOKUP(B1129,'[5]Cells Huawei 19042026 15h'!$B:$B,'[5]Cells Huawei 19042026 15h'!$B:$B,"")</f>
        <v/>
      </c>
      <c r="BN1129" s="9" t="str">
        <f>_xlfn.XLOOKUP(B1129,'[6]cells down 19042026 9H40'!$B:$B,'[6]cells down 19042026 9H40'!$B:$B,"")</f>
        <v/>
      </c>
      <c r="BO1129" s="9" t="s">
        <v>345</v>
      </c>
      <c r="BP1129" s="9" t="s">
        <v>5537</v>
      </c>
    </row>
    <row r="1130" spans="1:68" s="9" customFormat="1" x14ac:dyDescent="0.35">
      <c r="A1130" s="1" t="s">
        <v>1261</v>
      </c>
      <c r="B1130" s="8" t="s">
        <v>1262</v>
      </c>
      <c r="C1130" s="3" t="str">
        <f>_xlfn.XLOOKUP(B1130,'[1]daily break down'!$D:$D,'[1]daily break down'!$E:$E,"")</f>
        <v>CENTRE</v>
      </c>
      <c r="D1130" s="1" t="s">
        <v>21</v>
      </c>
      <c r="E1130" s="1" t="s">
        <v>30</v>
      </c>
      <c r="F1130" s="3" t="s">
        <v>69</v>
      </c>
      <c r="G1130" s="1" t="s">
        <v>502</v>
      </c>
      <c r="H1130" s="40" t="str">
        <f>_xlfn.XLOOKUP(B1130,[2]CALCULATION!$B:$B,[2]CALCULATION!$H:$H,"")</f>
        <v>NOKIA</v>
      </c>
      <c r="I1130" s="34">
        <v>0</v>
      </c>
      <c r="J1130" s="34">
        <v>0</v>
      </c>
      <c r="K1130" s="34">
        <v>0</v>
      </c>
      <c r="L1130" s="34">
        <v>0</v>
      </c>
      <c r="M1130" s="34">
        <v>0</v>
      </c>
      <c r="N1130" s="34">
        <v>0</v>
      </c>
      <c r="O1130" s="34">
        <v>0</v>
      </c>
      <c r="P1130" s="34">
        <v>0</v>
      </c>
      <c r="Q1130" s="34">
        <v>0</v>
      </c>
      <c r="R1130" s="34">
        <v>0</v>
      </c>
      <c r="S1130" s="109">
        <v>0</v>
      </c>
      <c r="T1130" s="109">
        <f>_xlfn.XLOOKUP(B1130,'[3]Nur des jours'!$B:$B,'[3]Nur des jours'!$U:$U,"")</f>
        <v>0</v>
      </c>
      <c r="U1130" s="109">
        <v>0</v>
      </c>
      <c r="V1130" s="109">
        <v>5.199226210667357E-2</v>
      </c>
      <c r="W1130" s="109">
        <v>2.5593337385463138E-2</v>
      </c>
      <c r="X1130" s="109">
        <v>2.1492513152158416E-2</v>
      </c>
      <c r="Y1130" s="109">
        <v>5.8142355314710736E-2</v>
      </c>
      <c r="Z1130" s="109">
        <v>0</v>
      </c>
      <c r="AA1130" s="109">
        <v>0</v>
      </c>
      <c r="AB1130" s="109">
        <v>0</v>
      </c>
      <c r="AC1130" s="109">
        <v>0</v>
      </c>
      <c r="AD1130" s="109">
        <v>7.8892407968420189E-2</v>
      </c>
      <c r="AE1130" s="109">
        <v>2.6485091301332957E-2</v>
      </c>
      <c r="AF1130" s="109">
        <v>2.6485091301332957E-2</v>
      </c>
      <c r="AG1130" s="57" t="str">
        <f>_xlfn.XLOOKUP(B1130,[3]CALCULATION!$B:$B,[3]CALCULATION!$M:$M,"")</f>
        <v>Operationnel</v>
      </c>
      <c r="AH1130" s="57"/>
      <c r="AI1130" s="56" t="str" cm="1">
        <f t="array" ref="AI1130">IFERROR(_xlfn.IFS(
AK1130="MPR ISSUE","PDH",
AK1130="BSS Hardware Issue","BSS",
AK1130="Sites strategiques, MLL, Pylone, etc.","ENVTECH",
AK1130="AKTIVCO DEFAUT GE &amp; POWER Cabinet","AKTIVCO",
AK1130="AKTIVCO Coupure ENEO &amp; Baisse de tension","AKTIVCO GRID ONLY",
AK1130="Coupure ENEO &amp; Baisse de tension","IHS GRID ONLY",
AK1130="Defaut GE &amp; POWER Cabinet","IHS",
AK1130="Sharing","Partners",
AK1130="Sites strategiques &amp; DataCenter","SST &amp; DC",
AK1130="Exclu","Exclu",
AK1130="SAT","SAT",
AK1130="SPARE-ISSUE","SPARE-ISSUE",
AK1130="Fiber CAmtel","TRANS_FO_CAMTEL",
AK1130="Fiber AOF","Fiber AOF",
AK1130="Projet OCM (HUAWEI)","TRAVAUX-HUAWEI",
AK1130="Projet OCM (NOKIA)","TRAVAUX-NOKIA",
AK1130="ACCESS-ISSUE","ACCESS-ISSUE",
AK1130="Projet OCM (ZTE, NOKIA, autres projets)","TRAVAUX OCM",
AK1130="No root CAuse","No root cause",
AK1130="ODU HS","PDH",
AK1130="IP &amp; VLAN","PDH",
AK1130="Warehouse HUAWEI","SPARE-ISSUE",
AK1130="SPARE-HS","SPARE-ISSUE",
AK1130="Power Telco","BSS",AK1130="no impacts","no impacts"
),"")</f>
        <v>No root cause</v>
      </c>
      <c r="AJ1130" s="56" t="str" cm="1">
        <f t="array" ref="AJ1130">IFERROR(_xlfn.IFS(
AK1130="MPR ISSUE","TX ISSUE",
AK1130="BSS Hardware Issue","RAN ISSUE",
AK1130="Sites strategiques, MLL, Pylone, etc.","ENVTECH",
AK1130="AKTIVCO DEFAUT GE &amp; POWER Cabinet","POWER ISSUE",
AK1130="AKTIVCO Coupure ENEO &amp; Baisse de tension","POWER ISSUE",
AK1130="Coupure ENEO &amp; Baisse de tension","POWER ISSUE",
AK1130="Defaut GE &amp; POWER Cabinet","POWER ISSUE",
AK1130="Sharing","POWER ISSUE",
AK1130="Sites strategiques &amp; DataCenter","POWER ISSUE",
AK1130="Exclu","Exclu",
AK1130="SAT","TX ISSUE",
AK1130="SPARE-ISSUE","SPARE-ISSUE",
AK1130="Fiber CAmtel","TX ISSUE",
AK1130="Fiber AOF","TX ISSUE",
AK1130="Projet OCM (HUAWEI)","TRAVAUX-HUAWEI",
AK1130="Projet OCM (NOKIA)","TRAVAUX -NOKIA",
AK1130="ACCESS-ISSUE","ACCESS-ISSUE",
AK1130="Projet OCM (ZTE, NOKIA, autres projets)","TRAVAUX OCM",
AK1130="No root CAuse","No root cause",
AK1130="ODU HS","TX ISSUE",
AK1130="IP &amp; VLAN","TX ISSUE",
AK1130="Warehouse HUAWEI","SPARE-ISSUE",
AK1130="SPARE-HS","SPARE-ISSUE",
AK1130="Power Telco","RAN ISSUE",AK1130="no impacts","no impacts"
),"")</f>
        <v>No root cause</v>
      </c>
      <c r="AK1130" s="81" t="s">
        <v>5620</v>
      </c>
      <c r="AL1130" s="56" t="str" cm="1">
        <f t="array" ref="AL1130">IFERROR(_xlfn.IFS(
AK1130="MPR ISSUE","ACTIVE",
AK1130="BSS Hardware Issue","ACTIVE",
AK1130="Sites strategiques, MLL, Pylone, etc.","PASSIVE",
AK1130="AKTIVCO DEFAUT GE &amp; POWER Cabinet","PASSIVE",
AK1130="AKTIVCO Coupure ENEO &amp; Baisse de tension","PASSIVE",
AK1130="Coupure ENEO &amp; Baisse de tension","PASSIVE",
AK1130="Defaut GE &amp; POWER Cabinet","PASSIVE",
AK1130="Sharing","PASSIVE",
AK1130="Sites strategiques &amp; DataCenter","PASSIVE",
AK1130="Exclu","Exclu",
AK1130="SAT","ACTIVE",
AK1130="SPARE-ISSUE","SPARE-ISSUE",
AK1130="Fiber CAmtel","ACTIVE",
AK1130="Fiber AOF","ACTIVE",
AK1130="Projet OCM (HUAWEI)","PLANNED WORKS",
AK1130="Projet OCM (NOKIA)","PLANNED WORKS",
AK1130="ACCESS-ISSUE","ACCESS-ISSUE",
AK1130="Projet OCM (ZTE, NOKIA, autres projets)","PLANNED WORKS",
AK1130="No root CAuse","No root cause",
AK1130="ODU HS","ACTIVE",
AK1130="IP &amp; VLAN","ACTIVE",
AK1130="Warehouse HUAWEI","SPARE-ISSUE",
AK1130="SPARE-HS","SPARE-ISSUE",
AK1130="Power Telco","ACTIVE", AK1130="no impacts","no impacts"
),"")</f>
        <v>No root cause</v>
      </c>
      <c r="AM1130" s="108" t="s">
        <v>5537</v>
      </c>
      <c r="AN1130" s="117" t="s">
        <v>1262</v>
      </c>
      <c r="AP1130" s="23" t="s">
        <v>5537</v>
      </c>
      <c r="AQ1130" s="23" t="s">
        <v>5537</v>
      </c>
      <c r="AR1130" s="7"/>
      <c r="AS1130" s="6"/>
      <c r="AT1130" s="7"/>
      <c r="AU1130" s="3" t="s">
        <v>5537</v>
      </c>
      <c r="AV1130" s="24" t="s">
        <v>5537</v>
      </c>
      <c r="AW1130" s="24" t="s">
        <v>5537</v>
      </c>
      <c r="AX1130" s="24" t="s">
        <v>5537</v>
      </c>
      <c r="AY1130" s="24" t="s">
        <v>5537</v>
      </c>
      <c r="AZ1130" s="24" t="s">
        <v>5537</v>
      </c>
      <c r="BA1130" s="24" t="s">
        <v>5537</v>
      </c>
      <c r="BB1130" s="24" t="s">
        <v>5537</v>
      </c>
      <c r="BC1130" s="24" t="s">
        <v>5537</v>
      </c>
      <c r="BD1130" s="24" t="s">
        <v>5537</v>
      </c>
      <c r="BE1130" s="24" t="s">
        <v>5537</v>
      </c>
      <c r="BF1130" s="24" t="s">
        <v>5537</v>
      </c>
      <c r="BG1130" s="24" t="s">
        <v>5537</v>
      </c>
      <c r="BH1130" s="24" t="s">
        <v>5537</v>
      </c>
      <c r="BI1130" s="9" t="s">
        <v>5537</v>
      </c>
      <c r="BJ1130" s="14"/>
      <c r="BK1130" s="14" t="s">
        <v>5537</v>
      </c>
      <c r="BL1130" s="14" t="str">
        <f>_xlfn.XLOOKUP(B1130,'[4]cell downs 18042026 17h'!$B:$B,'[4]cell downs 18042026 17h'!$B:$B,"")</f>
        <v/>
      </c>
      <c r="BM1130" s="14" t="str">
        <f>_xlfn.XLOOKUP(B1130,'[5]Cells Huawei 19042026 15h'!$B:$B,'[5]Cells Huawei 19042026 15h'!$B:$B,"")</f>
        <v/>
      </c>
      <c r="BN1130" s="9" t="str">
        <f>_xlfn.XLOOKUP(B1130,'[6]cells down 19042026 9H40'!$B:$B,'[6]cells down 19042026 9H40'!$B:$B,"")</f>
        <v/>
      </c>
      <c r="BO1130" s="9" t="s">
        <v>5537</v>
      </c>
      <c r="BP1130" s="9" t="s">
        <v>12</v>
      </c>
    </row>
    <row r="1131" spans="1:68" s="9" customFormat="1" x14ac:dyDescent="0.35">
      <c r="A1131" s="1" t="s">
        <v>2984</v>
      </c>
      <c r="B1131" s="8" t="s">
        <v>2985</v>
      </c>
      <c r="C1131" s="3" t="str">
        <f>_xlfn.XLOOKUP(B1131,'[1]daily break down'!$D:$D,'[1]daily break down'!$E:$E,"")</f>
        <v>ADAMAOUA</v>
      </c>
      <c r="D1131" s="1" t="s">
        <v>21</v>
      </c>
      <c r="E1131" s="1" t="s">
        <v>122</v>
      </c>
      <c r="F1131" s="3" t="s">
        <v>90</v>
      </c>
      <c r="G1131" s="1" t="s">
        <v>2986</v>
      </c>
      <c r="H1131" s="39" t="str">
        <f>_xlfn.XLOOKUP(B1131,[2]CALCULATION!$B:$B,[2]CALCULATION!$H:$H,"")</f>
        <v>Huawei</v>
      </c>
      <c r="I1131" s="34">
        <v>0</v>
      </c>
      <c r="J1131" s="34">
        <v>0</v>
      </c>
      <c r="K1131" s="34">
        <v>0</v>
      </c>
      <c r="L1131" s="34">
        <v>0</v>
      </c>
      <c r="M1131" s="34">
        <v>0</v>
      </c>
      <c r="N1131" s="34">
        <v>0</v>
      </c>
      <c r="O1131" s="34">
        <v>0</v>
      </c>
      <c r="P1131" s="34">
        <v>0</v>
      </c>
      <c r="Q1131" s="34">
        <v>0</v>
      </c>
      <c r="R1131" s="34">
        <v>0</v>
      </c>
      <c r="S1131" s="109">
        <v>0</v>
      </c>
      <c r="T1131" s="109">
        <f>_xlfn.XLOOKUP(B1131,'[3]Nur des jours'!$B:$B,'[3]Nur des jours'!$U:$U,"")</f>
        <v>0</v>
      </c>
      <c r="U1131" s="109">
        <v>0</v>
      </c>
      <c r="V1131" s="109">
        <v>4.8868114589664781E-3</v>
      </c>
      <c r="W1131" s="109">
        <v>1.4268062653916727E-3</v>
      </c>
      <c r="X1131" s="109">
        <v>0.15767992740409723</v>
      </c>
      <c r="Y1131" s="109">
        <v>5.7642973121823579E-2</v>
      </c>
      <c r="Z1131" s="109">
        <v>0</v>
      </c>
      <c r="AA1131" s="109">
        <v>0</v>
      </c>
      <c r="AB1131" s="109">
        <v>0</v>
      </c>
      <c r="AC1131" s="109">
        <v>0</v>
      </c>
      <c r="AD1131" s="109">
        <v>0</v>
      </c>
      <c r="AE1131" s="109">
        <v>0</v>
      </c>
      <c r="AF1131" s="109">
        <v>0</v>
      </c>
      <c r="AG1131" s="57" t="str">
        <f>_xlfn.XLOOKUP(B1131,[3]CALCULATION!$B:$B,[3]CALCULATION!$M:$M,"")</f>
        <v>EXCLU</v>
      </c>
      <c r="AH1131" s="57"/>
      <c r="AI1131" s="56" t="str" cm="1">
        <f t="array" ref="AI1131">IFERROR(_xlfn.IFS(
AK1131="MPR ISSUE","PDH",
AK1131="BSS Hardware Issue","BSS",
AK1131="Sites strategiques, MLL, Pylone, etc.","ENVTECH",
AK1131="AKTIVCO DEFAUT GE &amp; POWER Cabinet","AKTIVCO",
AK1131="AKTIVCO Coupure ENEO &amp; Baisse de tension","AKTIVCO GRID ONLY",
AK1131="Coupure ENEO &amp; Baisse de tension","IHS GRID ONLY",
AK1131="Defaut GE &amp; POWER Cabinet","IHS",
AK1131="Sharing","Partners",
AK1131="Sites strategiques &amp; DataCenter","SST &amp; DC",
AK1131="Exclu","Exclu",
AK1131="SAT","SAT",
AK1131="SPARE-ISSUE","SPARE-ISSUE",
AK1131="Fiber CAmtel","TRANS_FO_CAMTEL",
AK1131="Fiber AOF","Fiber AOF",
AK1131="Projet OCM (HUAWEI)","TRAVAUX-HUAWEI",
AK1131="Projet OCM (NOKIA)","TRAVAUX-NOKIA",
AK1131="ACCESS-ISSUE","ACCESS-ISSUE",
AK1131="Projet OCM (ZTE, NOKIA, autres projets)","TRAVAUX OCM",
AK1131="No root CAuse","No root cause",
AK1131="ODU HS","PDH",
AK1131="IP &amp; VLAN","PDH",
AK1131="Warehouse HUAWEI","SPARE-ISSUE",
AK1131="SPARE-HS","SPARE-ISSUE",
AK1131="Power Telco","BSS",AK1131="no impacts","no impacts"
),"")</f>
        <v>Exclu</v>
      </c>
      <c r="AJ1131" s="56" t="str" cm="1">
        <f t="array" ref="AJ1131">IFERROR(_xlfn.IFS(
AK1131="MPR ISSUE","TX ISSUE",
AK1131="BSS Hardware Issue","RAN ISSUE",
AK1131="Sites strategiques, MLL, Pylone, etc.","ENVTECH",
AK1131="AKTIVCO DEFAUT GE &amp; POWER Cabinet","POWER ISSUE",
AK1131="AKTIVCO Coupure ENEO &amp; Baisse de tension","POWER ISSUE",
AK1131="Coupure ENEO &amp; Baisse de tension","POWER ISSUE",
AK1131="Defaut GE &amp; POWER Cabinet","POWER ISSUE",
AK1131="Sharing","POWER ISSUE",
AK1131="Sites strategiques &amp; DataCenter","POWER ISSUE",
AK1131="Exclu","Exclu",
AK1131="SAT","TX ISSUE",
AK1131="SPARE-ISSUE","SPARE-ISSUE",
AK1131="Fiber CAmtel","TX ISSUE",
AK1131="Fiber AOF","TX ISSUE",
AK1131="Projet OCM (HUAWEI)","TRAVAUX-HUAWEI",
AK1131="Projet OCM (NOKIA)","TRAVAUX -NOKIA",
AK1131="ACCESS-ISSUE","ACCESS-ISSUE",
AK1131="Projet OCM (ZTE, NOKIA, autres projets)","TRAVAUX OCM",
AK1131="No root CAuse","No root cause",
AK1131="ODU HS","TX ISSUE",
AK1131="IP &amp; VLAN","TX ISSUE",
AK1131="Warehouse HUAWEI","SPARE-ISSUE",
AK1131="SPARE-HS","SPARE-ISSUE",
AK1131="Power Telco","RAN ISSUE",AK1131="no impacts","no impacts"
),"")</f>
        <v>Exclu</v>
      </c>
      <c r="AK1131" s="81" t="s">
        <v>5559</v>
      </c>
      <c r="AL1131" s="56" t="str" cm="1">
        <f t="array" ref="AL1131">IFERROR(_xlfn.IFS(
AK1131="MPR ISSUE","ACTIVE",
AK1131="BSS Hardware Issue","ACTIVE",
AK1131="Sites strategiques, MLL, Pylone, etc.","PASSIVE",
AK1131="AKTIVCO DEFAUT GE &amp; POWER Cabinet","PASSIVE",
AK1131="AKTIVCO Coupure ENEO &amp; Baisse de tension","PASSIVE",
AK1131="Coupure ENEO &amp; Baisse de tension","PASSIVE",
AK1131="Defaut GE &amp; POWER Cabinet","PASSIVE",
AK1131="Sharing","PASSIVE",
AK1131="Sites strategiques &amp; DataCenter","PASSIVE",
AK1131="Exclu","Exclu",
AK1131="SAT","ACTIVE",
AK1131="SPARE-ISSUE","SPARE-ISSUE",
AK1131="Fiber CAmtel","ACTIVE",
AK1131="Fiber AOF","ACTIVE",
AK1131="Projet OCM (HUAWEI)","PLANNED WORKS",
AK1131="Projet OCM (NOKIA)","PLANNED WORKS",
AK1131="ACCESS-ISSUE","ACCESS-ISSUE",
AK1131="Projet OCM (ZTE, NOKIA, autres projets)","PLANNED WORKS",
AK1131="No root CAuse","No root cause",
AK1131="ODU HS","ACTIVE",
AK1131="IP &amp; VLAN","ACTIVE",
AK1131="Warehouse HUAWEI","SPARE-ISSUE",
AK1131="SPARE-HS","SPARE-ISSUE",
AK1131="Power Telco","ACTIVE", AK1131="no impacts","no impacts"
),"")</f>
        <v>Exclu</v>
      </c>
      <c r="AM1131" s="108" t="s">
        <v>5537</v>
      </c>
      <c r="AN1131" s="117" t="s">
        <v>2985</v>
      </c>
      <c r="AP1131" s="23" t="s">
        <v>5537</v>
      </c>
      <c r="AQ1131" s="23" t="s">
        <v>5537</v>
      </c>
      <c r="AR1131" s="7"/>
      <c r="AS1131" s="6"/>
      <c r="AT1131" s="7"/>
      <c r="AU1131" s="3" t="s">
        <v>5537</v>
      </c>
      <c r="AV1131" s="24" t="s">
        <v>5537</v>
      </c>
      <c r="AW1131" s="24" t="s">
        <v>5537</v>
      </c>
      <c r="AX1131" s="24" t="s">
        <v>5537</v>
      </c>
      <c r="AY1131" s="24" t="s">
        <v>5537</v>
      </c>
      <c r="AZ1131" s="24" t="s">
        <v>5537</v>
      </c>
      <c r="BA1131" s="24" t="s">
        <v>5537</v>
      </c>
      <c r="BB1131" s="24" t="s">
        <v>5537</v>
      </c>
      <c r="BC1131" s="24" t="s">
        <v>5537</v>
      </c>
      <c r="BD1131" s="24" t="s">
        <v>5537</v>
      </c>
      <c r="BE1131" s="24" t="s">
        <v>5537</v>
      </c>
      <c r="BF1131" s="24" t="s">
        <v>5537</v>
      </c>
      <c r="BG1131" s="24" t="s">
        <v>5537</v>
      </c>
      <c r="BH1131" s="24" t="s">
        <v>5537</v>
      </c>
      <c r="BI1131" s="9" t="s">
        <v>5537</v>
      </c>
      <c r="BJ1131" s="14"/>
      <c r="BK1131" s="14" t="s">
        <v>5537</v>
      </c>
      <c r="BL1131" s="14" t="str">
        <f>_xlfn.XLOOKUP(B1131,'[4]cell downs 18042026 17h'!$B:$B,'[4]cell downs 18042026 17h'!$B:$B,"")</f>
        <v/>
      </c>
      <c r="BM1131" s="14" t="str">
        <f>_xlfn.XLOOKUP(B1131,'[5]Cells Huawei 19042026 15h'!$B:$B,'[5]Cells Huawei 19042026 15h'!$B:$B,"")</f>
        <v/>
      </c>
      <c r="BN1131" s="9" t="str">
        <f>_xlfn.XLOOKUP(B1131,'[6]cells down 19042026 9H40'!$B:$B,'[6]cells down 19042026 9H40'!$B:$B,"")</f>
        <v/>
      </c>
      <c r="BO1131" s="9" t="s">
        <v>5537</v>
      </c>
      <c r="BP1131" s="9" t="s">
        <v>302</v>
      </c>
    </row>
    <row r="1132" spans="1:68" s="9" customFormat="1" x14ac:dyDescent="0.35">
      <c r="A1132" s="1" t="s">
        <v>4487</v>
      </c>
      <c r="B1132" s="1" t="s">
        <v>4488</v>
      </c>
      <c r="C1132" s="3" t="str">
        <f>_xlfn.XLOOKUP(B1132,'[1]daily break down'!$D:$D,'[1]daily break down'!$E:$E,"")</f>
        <v>Yaounde</v>
      </c>
      <c r="D1132" s="1" t="s">
        <v>11</v>
      </c>
      <c r="E1132" s="1" t="s">
        <v>12</v>
      </c>
      <c r="F1132" s="3" t="s">
        <v>37</v>
      </c>
      <c r="G1132" s="1" t="s">
        <v>38</v>
      </c>
      <c r="H1132" s="41" t="str">
        <f>_xlfn.XLOOKUP(B1132,[2]CALCULATION!$B:$B,[2]CALCULATION!$H:$H,"")</f>
        <v>ZTE</v>
      </c>
      <c r="I1132" s="34">
        <v>13.868556899607057</v>
      </c>
      <c r="J1132" s="34">
        <v>13.868556899607057</v>
      </c>
      <c r="K1132" s="34">
        <v>13.868556899607057</v>
      </c>
      <c r="L1132" s="34">
        <v>13.868556899607057</v>
      </c>
      <c r="M1132" s="34">
        <v>13.868556899607057</v>
      </c>
      <c r="N1132" s="34">
        <v>13.868556899607057</v>
      </c>
      <c r="O1132" s="34">
        <v>0</v>
      </c>
      <c r="P1132" s="34">
        <v>0</v>
      </c>
      <c r="Q1132" s="34">
        <v>0</v>
      </c>
      <c r="R1132" s="34">
        <v>0</v>
      </c>
      <c r="S1132" s="109">
        <v>1.1539830723704667</v>
      </c>
      <c r="T1132" s="109">
        <f>_xlfn.XLOOKUP(B1132,'[3]Nur des jours'!$B:$B,'[3]Nur des jours'!$U:$U,"")</f>
        <v>0</v>
      </c>
      <c r="U1132" s="109">
        <v>0.2942787922370324</v>
      </c>
      <c r="V1132" s="109">
        <v>0</v>
      </c>
      <c r="W1132" s="109">
        <v>0</v>
      </c>
      <c r="X1132" s="109">
        <v>0</v>
      </c>
      <c r="Y1132" s="109">
        <v>5.6394517639605672E-2</v>
      </c>
      <c r="Z1132" s="109">
        <v>0</v>
      </c>
      <c r="AA1132" s="109">
        <v>0</v>
      </c>
      <c r="AB1132" s="109">
        <v>0</v>
      </c>
      <c r="AC1132" s="109">
        <v>0</v>
      </c>
      <c r="AD1132" s="109">
        <v>0</v>
      </c>
      <c r="AE1132" s="109">
        <v>0</v>
      </c>
      <c r="AF1132" s="109">
        <v>0</v>
      </c>
      <c r="AG1132" s="57" t="str">
        <f>_xlfn.XLOOKUP(B1132,[3]CALCULATION!$B:$B,[3]CALCULATION!$M:$M,"")</f>
        <v>Operationnel</v>
      </c>
      <c r="AH1132" s="57"/>
      <c r="AI1132" s="56" t="str" cm="1">
        <f t="array" ref="AI1132">IFERROR(_xlfn.IFS(
AK1132="MPR ISSUE","PDH",
AK1132="BSS Hardware Issue","BSS",
AK1132="Sites strategiques, MLL, Pylone, etc.","ENVTECH",
AK1132="AKTIVCO DEFAUT GE &amp; POWER Cabinet","AKTIVCO",
AK1132="AKTIVCO Coupure ENEO &amp; Baisse de tension","AKTIVCO GRID ONLY",
AK1132="Coupure ENEO &amp; Baisse de tension","IHS GRID ONLY",
AK1132="Defaut GE &amp; POWER Cabinet","IHS",
AK1132="Sharing","Partners",
AK1132="Sites strategiques &amp; DataCenter","SST &amp; DC",
AK1132="Exclu","Exclu",
AK1132="SAT","SAT",
AK1132="SPARE-ISSUE","SPARE-ISSUE",
AK1132="Fiber CAmtel","TRANS_FO_CAMTEL",
AK1132="Fiber AOF","Fiber AOF",
AK1132="Projet OCM (HUAWEI)","TRAVAUX-HUAWEI",
AK1132="Projet OCM (NOKIA)","TRAVAUX-NOKIA",
AK1132="ACCESS-ISSUE","ACCESS-ISSUE",
AK1132="Projet OCM (ZTE, NOKIA, autres projets)","TRAVAUX OCM",
AK1132="No root CAuse","No root cause",
AK1132="ODU HS","PDH",
AK1132="IP &amp; VLAN","PDH",
AK1132="Warehouse HUAWEI","SPARE-ISSUE",
AK1132="SPARE-HS","SPARE-ISSUE",
AK1132="Power Telco","BSS",AK1132="no impacts","no impacts"
),"")</f>
        <v>No root cause</v>
      </c>
      <c r="AJ1132" s="56" t="str" cm="1">
        <f t="array" ref="AJ1132">IFERROR(_xlfn.IFS(
AK1132="MPR ISSUE","TX ISSUE",
AK1132="BSS Hardware Issue","RAN ISSUE",
AK1132="Sites strategiques, MLL, Pylone, etc.","ENVTECH",
AK1132="AKTIVCO DEFAUT GE &amp; POWER Cabinet","POWER ISSUE",
AK1132="AKTIVCO Coupure ENEO &amp; Baisse de tension","POWER ISSUE",
AK1132="Coupure ENEO &amp; Baisse de tension","POWER ISSUE",
AK1132="Defaut GE &amp; POWER Cabinet","POWER ISSUE",
AK1132="Sharing","POWER ISSUE",
AK1132="Sites strategiques &amp; DataCenter","POWER ISSUE",
AK1132="Exclu","Exclu",
AK1132="SAT","TX ISSUE",
AK1132="SPARE-ISSUE","SPARE-ISSUE",
AK1132="Fiber CAmtel","TX ISSUE",
AK1132="Fiber AOF","TX ISSUE",
AK1132="Projet OCM (HUAWEI)","TRAVAUX-HUAWEI",
AK1132="Projet OCM (NOKIA)","TRAVAUX -NOKIA",
AK1132="ACCESS-ISSUE","ACCESS-ISSUE",
AK1132="Projet OCM (ZTE, NOKIA, autres projets)","TRAVAUX OCM",
AK1132="No root CAuse","No root cause",
AK1132="ODU HS","TX ISSUE",
AK1132="IP &amp; VLAN","TX ISSUE",
AK1132="Warehouse HUAWEI","SPARE-ISSUE",
AK1132="SPARE-HS","SPARE-ISSUE",
AK1132="Power Telco","RAN ISSUE",AK1132="no impacts","no impacts"
),"")</f>
        <v>No root cause</v>
      </c>
      <c r="AK1132" s="81" t="s">
        <v>5620</v>
      </c>
      <c r="AL1132" s="56" t="str" cm="1">
        <f t="array" ref="AL1132">IFERROR(_xlfn.IFS(
AK1132="MPR ISSUE","ACTIVE",
AK1132="BSS Hardware Issue","ACTIVE",
AK1132="Sites strategiques, MLL, Pylone, etc.","PASSIVE",
AK1132="AKTIVCO DEFAUT GE &amp; POWER Cabinet","PASSIVE",
AK1132="AKTIVCO Coupure ENEO &amp; Baisse de tension","PASSIVE",
AK1132="Coupure ENEO &amp; Baisse de tension","PASSIVE",
AK1132="Defaut GE &amp; POWER Cabinet","PASSIVE",
AK1132="Sharing","PASSIVE",
AK1132="Sites strategiques &amp; DataCenter","PASSIVE",
AK1132="Exclu","Exclu",
AK1132="SAT","ACTIVE",
AK1132="SPARE-ISSUE","SPARE-ISSUE",
AK1132="Fiber CAmtel","ACTIVE",
AK1132="Fiber AOF","ACTIVE",
AK1132="Projet OCM (HUAWEI)","PLANNED WORKS",
AK1132="Projet OCM (NOKIA)","PLANNED WORKS",
AK1132="ACCESS-ISSUE","ACCESS-ISSUE",
AK1132="Projet OCM (ZTE, NOKIA, autres projets)","PLANNED WORKS",
AK1132="No root CAuse","No root cause",
AK1132="ODU HS","ACTIVE",
AK1132="IP &amp; VLAN","ACTIVE",
AK1132="Warehouse HUAWEI","SPARE-ISSUE",
AK1132="SPARE-HS","SPARE-ISSUE",
AK1132="Power Telco","ACTIVE", AK1132="no impacts","no impacts"
),"")</f>
        <v>No root cause</v>
      </c>
      <c r="AM1132" s="108" t="s">
        <v>5537</v>
      </c>
      <c r="AN1132" s="117" t="s">
        <v>4488</v>
      </c>
      <c r="AP1132" s="23" t="s">
        <v>5537</v>
      </c>
      <c r="AQ1132" s="23" t="s">
        <v>5537</v>
      </c>
      <c r="AR1132" s="7"/>
      <c r="AS1132" s="6"/>
      <c r="AT1132" s="7"/>
      <c r="AU1132" s="3" t="s">
        <v>5537</v>
      </c>
      <c r="AV1132" s="24" t="s">
        <v>5537</v>
      </c>
      <c r="AW1132" s="24" t="s">
        <v>5537</v>
      </c>
      <c r="AX1132" s="24" t="s">
        <v>5537</v>
      </c>
      <c r="AY1132" s="24" t="s">
        <v>5537</v>
      </c>
      <c r="AZ1132" s="24" t="s">
        <v>5537</v>
      </c>
      <c r="BA1132" s="24" t="s">
        <v>5537</v>
      </c>
      <c r="BB1132" s="24" t="s">
        <v>5537</v>
      </c>
      <c r="BC1132" s="24" t="s">
        <v>5537</v>
      </c>
      <c r="BD1132" s="24" t="s">
        <v>5537</v>
      </c>
      <c r="BE1132" s="24" t="s">
        <v>5537</v>
      </c>
      <c r="BF1132" s="24" t="s">
        <v>5537</v>
      </c>
      <c r="BG1132" s="24" t="s">
        <v>5537</v>
      </c>
      <c r="BH1132" s="24" t="s">
        <v>5537</v>
      </c>
      <c r="BI1132" s="9" t="s">
        <v>5537</v>
      </c>
      <c r="BJ1132" s="14"/>
      <c r="BK1132" s="14" t="s">
        <v>5537</v>
      </c>
      <c r="BL1132" s="14" t="str">
        <f>_xlfn.XLOOKUP(B1132,'[4]cell downs 18042026 17h'!$B:$B,'[4]cell downs 18042026 17h'!$B:$B,"")</f>
        <v/>
      </c>
      <c r="BM1132" s="14" t="str">
        <f>_xlfn.XLOOKUP(B1132,'[5]Cells Huawei 19042026 15h'!$B:$B,'[5]Cells Huawei 19042026 15h'!$B:$B,"")</f>
        <v/>
      </c>
      <c r="BN1132" s="9" t="str">
        <f>_xlfn.XLOOKUP(B1132,'[6]cells down 19042026 9H40'!$B:$B,'[6]cells down 19042026 9H40'!$B:$B,"")</f>
        <v/>
      </c>
      <c r="BO1132" s="9" t="s">
        <v>4488</v>
      </c>
      <c r="BP1132" s="9" t="s">
        <v>302</v>
      </c>
    </row>
    <row r="1133" spans="1:68" s="9" customFormat="1" x14ac:dyDescent="0.35">
      <c r="A1133" s="1" t="s">
        <v>4523</v>
      </c>
      <c r="B1133" s="8" t="s">
        <v>4524</v>
      </c>
      <c r="C1133" s="3" t="str">
        <f>_xlfn.XLOOKUP(B1133,'[1]daily break down'!$D:$D,'[1]daily break down'!$E:$E,"")</f>
        <v>Yaounde</v>
      </c>
      <c r="D1133" s="1" t="s">
        <v>11</v>
      </c>
      <c r="E1133" s="1" t="s">
        <v>12</v>
      </c>
      <c r="F1133" s="3" t="s">
        <v>37</v>
      </c>
      <c r="G1133" s="1" t="s">
        <v>38</v>
      </c>
      <c r="H1133" s="41" t="str">
        <f>_xlfn.XLOOKUP(B1133,[2]CALCULATION!$B:$B,[2]CALCULATION!$H:$H,"")</f>
        <v>ZTE</v>
      </c>
      <c r="I1133" s="34">
        <v>0</v>
      </c>
      <c r="J1133" s="34">
        <v>0</v>
      </c>
      <c r="K1133" s="34">
        <v>0</v>
      </c>
      <c r="L1133" s="34">
        <v>0</v>
      </c>
      <c r="M1133" s="34">
        <v>1.1106081619025603</v>
      </c>
      <c r="N1133" s="34">
        <v>0</v>
      </c>
      <c r="O1133" s="34">
        <v>2.5557667228828455E-2</v>
      </c>
      <c r="P1133" s="34">
        <v>0.99558974183367621</v>
      </c>
      <c r="Q1133" s="34">
        <v>1.6317491503368691</v>
      </c>
      <c r="R1133" s="34">
        <v>5.4165132849930873E-2</v>
      </c>
      <c r="S1133" s="109">
        <v>0</v>
      </c>
      <c r="T1133" s="109">
        <f>_xlfn.XLOOKUP(B1133,'[3]Nur des jours'!$B:$B,'[3]Nur des jours'!$U:$U,"")</f>
        <v>0</v>
      </c>
      <c r="U1133" s="109">
        <v>0</v>
      </c>
      <c r="V1133" s="109">
        <v>0</v>
      </c>
      <c r="W1133" s="109">
        <v>0</v>
      </c>
      <c r="X1133" s="109">
        <v>0</v>
      </c>
      <c r="Y1133" s="109">
        <v>5.5342248018879533E-2</v>
      </c>
      <c r="Z1133" s="109">
        <v>0</v>
      </c>
      <c r="AA1133" s="109">
        <v>0</v>
      </c>
      <c r="AB1133" s="109">
        <v>0</v>
      </c>
      <c r="AC1133" s="109">
        <v>0</v>
      </c>
      <c r="AD1133" s="109">
        <v>0</v>
      </c>
      <c r="AE1133" s="109">
        <v>0</v>
      </c>
      <c r="AF1133" s="109">
        <v>0</v>
      </c>
      <c r="AG1133" s="57" t="str">
        <f>_xlfn.XLOOKUP(B1133,[3]CALCULATION!$B:$B,[3]CALCULATION!$M:$M,"")</f>
        <v>Operationnel</v>
      </c>
      <c r="AH1133" s="57"/>
      <c r="AI1133" s="56" t="str" cm="1">
        <f t="array" ref="AI1133">IFERROR(_xlfn.IFS(
AK1133="MPR ISSUE","PDH",
AK1133="BSS Hardware Issue","BSS",
AK1133="Sites strategiques, MLL, Pylone, etc.","ENVTECH",
AK1133="AKTIVCO DEFAUT GE &amp; POWER Cabinet","AKTIVCO",
AK1133="AKTIVCO Coupure ENEO &amp; Baisse de tension","AKTIVCO GRID ONLY",
AK1133="Coupure ENEO &amp; Baisse de tension","IHS GRID ONLY",
AK1133="Defaut GE &amp; POWER Cabinet","IHS",
AK1133="Sharing","Partners",
AK1133="Sites strategiques &amp; DataCenter","SST &amp; DC",
AK1133="Exclu","Exclu",
AK1133="SAT","SAT",
AK1133="SPARE-ISSUE","SPARE-ISSUE",
AK1133="Fiber CAmtel","TRANS_FO_CAMTEL",
AK1133="Fiber AOF","Fiber AOF",
AK1133="Projet OCM (HUAWEI)","TRAVAUX-HUAWEI",
AK1133="Projet OCM (NOKIA)","TRAVAUX-NOKIA",
AK1133="ACCESS-ISSUE","ACCESS-ISSUE",
AK1133="Projet OCM (ZTE, NOKIA, autres projets)","TRAVAUX OCM",
AK1133="No root CAuse","No root cause",
AK1133="ODU HS","PDH",
AK1133="IP &amp; VLAN","PDH",
AK1133="Warehouse HUAWEI","SPARE-ISSUE",
AK1133="SPARE-HS","SPARE-ISSUE",
AK1133="Power Telco","BSS",AK1133="no impacts","no impacts"
),"")</f>
        <v>No root cause</v>
      </c>
      <c r="AJ1133" s="56" t="str" cm="1">
        <f t="array" ref="AJ1133">IFERROR(_xlfn.IFS(
AK1133="MPR ISSUE","TX ISSUE",
AK1133="BSS Hardware Issue","RAN ISSUE",
AK1133="Sites strategiques, MLL, Pylone, etc.","ENVTECH",
AK1133="AKTIVCO DEFAUT GE &amp; POWER Cabinet","POWER ISSUE",
AK1133="AKTIVCO Coupure ENEO &amp; Baisse de tension","POWER ISSUE",
AK1133="Coupure ENEO &amp; Baisse de tension","POWER ISSUE",
AK1133="Defaut GE &amp; POWER Cabinet","POWER ISSUE",
AK1133="Sharing","POWER ISSUE",
AK1133="Sites strategiques &amp; DataCenter","POWER ISSUE",
AK1133="Exclu","Exclu",
AK1133="SAT","TX ISSUE",
AK1133="SPARE-ISSUE","SPARE-ISSUE",
AK1133="Fiber CAmtel","TX ISSUE",
AK1133="Fiber AOF","TX ISSUE",
AK1133="Projet OCM (HUAWEI)","TRAVAUX-HUAWEI",
AK1133="Projet OCM (NOKIA)","TRAVAUX -NOKIA",
AK1133="ACCESS-ISSUE","ACCESS-ISSUE",
AK1133="Projet OCM (ZTE, NOKIA, autres projets)","TRAVAUX OCM",
AK1133="No root CAuse","No root cause",
AK1133="ODU HS","TX ISSUE",
AK1133="IP &amp; VLAN","TX ISSUE",
AK1133="Warehouse HUAWEI","SPARE-ISSUE",
AK1133="SPARE-HS","SPARE-ISSUE",
AK1133="Power Telco","RAN ISSUE",AK1133="no impacts","no impacts"
),"")</f>
        <v>No root cause</v>
      </c>
      <c r="AK1133" s="81" t="s">
        <v>5620</v>
      </c>
      <c r="AL1133" s="56" t="str" cm="1">
        <f t="array" ref="AL1133">IFERROR(_xlfn.IFS(
AK1133="MPR ISSUE","ACTIVE",
AK1133="BSS Hardware Issue","ACTIVE",
AK1133="Sites strategiques, MLL, Pylone, etc.","PASSIVE",
AK1133="AKTIVCO DEFAUT GE &amp; POWER Cabinet","PASSIVE",
AK1133="AKTIVCO Coupure ENEO &amp; Baisse de tension","PASSIVE",
AK1133="Coupure ENEO &amp; Baisse de tension","PASSIVE",
AK1133="Defaut GE &amp; POWER Cabinet","PASSIVE",
AK1133="Sharing","PASSIVE",
AK1133="Sites strategiques &amp; DataCenter","PASSIVE",
AK1133="Exclu","Exclu",
AK1133="SAT","ACTIVE",
AK1133="SPARE-ISSUE","SPARE-ISSUE",
AK1133="Fiber CAmtel","ACTIVE",
AK1133="Fiber AOF","ACTIVE",
AK1133="Projet OCM (HUAWEI)","PLANNED WORKS",
AK1133="Projet OCM (NOKIA)","PLANNED WORKS",
AK1133="ACCESS-ISSUE","ACCESS-ISSUE",
AK1133="Projet OCM (ZTE, NOKIA, autres projets)","PLANNED WORKS",
AK1133="No root CAuse","No root cause",
AK1133="ODU HS","ACTIVE",
AK1133="IP &amp; VLAN","ACTIVE",
AK1133="Warehouse HUAWEI","SPARE-ISSUE",
AK1133="SPARE-HS","SPARE-ISSUE",
AK1133="Power Telco","ACTIVE", AK1133="no impacts","no impacts"
),"")</f>
        <v>No root cause</v>
      </c>
      <c r="AM1133" s="108" t="s">
        <v>5537</v>
      </c>
      <c r="AN1133" s="117" t="s">
        <v>4524</v>
      </c>
      <c r="AP1133" s="23" t="s">
        <v>5537</v>
      </c>
      <c r="AQ1133" s="23" t="s">
        <v>5537</v>
      </c>
      <c r="AR1133" s="7"/>
      <c r="AS1133" s="6"/>
      <c r="AT1133" s="7"/>
      <c r="AU1133" s="3" t="s">
        <v>5537</v>
      </c>
      <c r="AV1133" s="24" t="s">
        <v>5537</v>
      </c>
      <c r="AW1133" s="24" t="s">
        <v>5537</v>
      </c>
      <c r="AX1133" s="24" t="s">
        <v>5537</v>
      </c>
      <c r="AY1133" s="24" t="s">
        <v>5537</v>
      </c>
      <c r="AZ1133" s="24" t="s">
        <v>5537</v>
      </c>
      <c r="BA1133" s="24" t="s">
        <v>5537</v>
      </c>
      <c r="BB1133" s="24" t="s">
        <v>5537</v>
      </c>
      <c r="BC1133" s="24" t="s">
        <v>5537</v>
      </c>
      <c r="BD1133" s="24" t="s">
        <v>5537</v>
      </c>
      <c r="BE1133" s="24" t="s">
        <v>5537</v>
      </c>
      <c r="BF1133" s="24" t="s">
        <v>5537</v>
      </c>
      <c r="BG1133" s="24" t="s">
        <v>5537</v>
      </c>
      <c r="BH1133" s="24" t="s">
        <v>5537</v>
      </c>
      <c r="BI1133" s="9" t="s">
        <v>5537</v>
      </c>
      <c r="BJ1133" s="14"/>
      <c r="BK1133" s="14" t="s">
        <v>5537</v>
      </c>
      <c r="BL1133" s="14" t="str">
        <f>_xlfn.XLOOKUP(B1133,'[4]cell downs 18042026 17h'!$B:$B,'[4]cell downs 18042026 17h'!$B:$B,"")</f>
        <v/>
      </c>
      <c r="BM1133" s="14" t="str">
        <f>_xlfn.XLOOKUP(B1133,'[5]Cells Huawei 19042026 15h'!$B:$B,'[5]Cells Huawei 19042026 15h'!$B:$B,"")</f>
        <v/>
      </c>
      <c r="BN1133" s="9" t="str">
        <f>_xlfn.XLOOKUP(B1133,'[6]cells down 19042026 9H40'!$B:$B,'[6]cells down 19042026 9H40'!$B:$B,"")</f>
        <v/>
      </c>
      <c r="BO1133" s="9" t="s">
        <v>4524</v>
      </c>
      <c r="BP1133" s="9" t="s">
        <v>302</v>
      </c>
    </row>
    <row r="1134" spans="1:68" s="9" customFormat="1" x14ac:dyDescent="0.35">
      <c r="A1134" s="1" t="s">
        <v>224</v>
      </c>
      <c r="B1134" s="8" t="s">
        <v>225</v>
      </c>
      <c r="C1134" s="3" t="str">
        <f>_xlfn.XLOOKUP(B1134,'[1]daily break down'!$D:$D,'[1]daily break down'!$E:$E,"")</f>
        <v>CENTRE</v>
      </c>
      <c r="D1134" s="1" t="s">
        <v>11</v>
      </c>
      <c r="E1134" s="1" t="s">
        <v>12</v>
      </c>
      <c r="F1134" s="3" t="s">
        <v>226</v>
      </c>
      <c r="G1134" s="1" t="s">
        <v>224</v>
      </c>
      <c r="H1134" s="40" t="str">
        <f>_xlfn.XLOOKUP(B1134,[2]CALCULATION!$B:$B,[2]CALCULATION!$H:$H,"")</f>
        <v>NOKIA</v>
      </c>
      <c r="I1134" s="34">
        <v>1.7835078317392992E-4</v>
      </c>
      <c r="J1134" s="34">
        <v>0</v>
      </c>
      <c r="K1134" s="34">
        <v>0</v>
      </c>
      <c r="L1134" s="34">
        <v>0</v>
      </c>
      <c r="M1134" s="34">
        <v>0</v>
      </c>
      <c r="N1134" s="34">
        <v>0</v>
      </c>
      <c r="O1134" s="34">
        <v>0</v>
      </c>
      <c r="P1134" s="34">
        <v>0</v>
      </c>
      <c r="Q1134" s="34">
        <v>0</v>
      </c>
      <c r="R1134" s="34">
        <v>0</v>
      </c>
      <c r="S1134" s="109">
        <v>0.71618540491335014</v>
      </c>
      <c r="T1134" s="109">
        <f>_xlfn.XLOOKUP(B1134,'[3]Nur des jours'!$B:$B,'[3]Nur des jours'!$U:$U,"")</f>
        <v>0.21739176961073878</v>
      </c>
      <c r="U1134" s="109">
        <v>0</v>
      </c>
      <c r="V1134" s="109">
        <v>0</v>
      </c>
      <c r="W1134" s="109">
        <v>0.21739176961073878</v>
      </c>
      <c r="X1134" s="109">
        <v>5.0487299260625021E-2</v>
      </c>
      <c r="Y1134" s="109">
        <v>4.9267802149737881E-2</v>
      </c>
      <c r="Z1134" s="109">
        <v>0</v>
      </c>
      <c r="AA1134" s="109">
        <v>0</v>
      </c>
      <c r="AB1134" s="109">
        <v>0</v>
      </c>
      <c r="AC1134" s="109">
        <v>0</v>
      </c>
      <c r="AD1134" s="109">
        <v>0</v>
      </c>
      <c r="AE1134" s="109">
        <v>0</v>
      </c>
      <c r="AF1134" s="109">
        <v>0</v>
      </c>
      <c r="AG1134" s="57" t="str">
        <f>_xlfn.XLOOKUP(B1134,[3]CALCULATION!$B:$B,[3]CALCULATION!$M:$M,"")</f>
        <v>Operationnel</v>
      </c>
      <c r="AH1134" s="57"/>
      <c r="AI1134" s="56" t="str" cm="1">
        <f t="array" ref="AI1134">IFERROR(_xlfn.IFS(
AK1134="MPR ISSUE","PDH",
AK1134="BSS Hardware Issue","BSS",
AK1134="Sites strategiques, MLL, Pylone, etc.","ENVTECH",
AK1134="AKTIVCO DEFAUT GE &amp; POWER Cabinet","AKTIVCO",
AK1134="AKTIVCO Coupure ENEO &amp; Baisse de tension","AKTIVCO GRID ONLY",
AK1134="Coupure ENEO &amp; Baisse de tension","IHS GRID ONLY",
AK1134="Defaut GE &amp; POWER Cabinet","IHS",
AK1134="Sharing","Partners",
AK1134="Sites strategiques &amp; DataCenter","SST &amp; DC",
AK1134="Exclu","Exclu",
AK1134="SAT","SAT",
AK1134="SPARE-ISSUE","SPARE-ISSUE",
AK1134="Fiber CAmtel","TRANS_FO_CAMTEL",
AK1134="Fiber AOF","Fiber AOF",
AK1134="Projet OCM (HUAWEI)","TRAVAUX-HUAWEI",
AK1134="Projet OCM (NOKIA)","TRAVAUX-NOKIA",
AK1134="ACCESS-ISSUE","ACCESS-ISSUE",
AK1134="Projet OCM (ZTE, NOKIA, autres projets)","TRAVAUX OCM",
AK1134="No root CAuse","No root cause",
AK1134="ODU HS","PDH",
AK1134="IP &amp; VLAN","PDH",
AK1134="Warehouse HUAWEI","SPARE-ISSUE",
AK1134="SPARE-HS","SPARE-ISSUE",
AK1134="Power Telco","BSS",AK1134="no impacts","no impacts"
),"")</f>
        <v>No root cause</v>
      </c>
      <c r="AJ1134" s="56" t="str" cm="1">
        <f t="array" ref="AJ1134">IFERROR(_xlfn.IFS(
AK1134="MPR ISSUE","TX ISSUE",
AK1134="BSS Hardware Issue","RAN ISSUE",
AK1134="Sites strategiques, MLL, Pylone, etc.","ENVTECH",
AK1134="AKTIVCO DEFAUT GE &amp; POWER Cabinet","POWER ISSUE",
AK1134="AKTIVCO Coupure ENEO &amp; Baisse de tension","POWER ISSUE",
AK1134="Coupure ENEO &amp; Baisse de tension","POWER ISSUE",
AK1134="Defaut GE &amp; POWER Cabinet","POWER ISSUE",
AK1134="Sharing","POWER ISSUE",
AK1134="Sites strategiques &amp; DataCenter","POWER ISSUE",
AK1134="Exclu","Exclu",
AK1134="SAT","TX ISSUE",
AK1134="SPARE-ISSUE","SPARE-ISSUE",
AK1134="Fiber CAmtel","TX ISSUE",
AK1134="Fiber AOF","TX ISSUE",
AK1134="Projet OCM (HUAWEI)","TRAVAUX-HUAWEI",
AK1134="Projet OCM (NOKIA)","TRAVAUX -NOKIA",
AK1134="ACCESS-ISSUE","ACCESS-ISSUE",
AK1134="Projet OCM (ZTE, NOKIA, autres projets)","TRAVAUX OCM",
AK1134="No root CAuse","No root cause",
AK1134="ODU HS","TX ISSUE",
AK1134="IP &amp; VLAN","TX ISSUE",
AK1134="Warehouse HUAWEI","SPARE-ISSUE",
AK1134="SPARE-HS","SPARE-ISSUE",
AK1134="Power Telco","RAN ISSUE",AK1134="no impacts","no impacts"
),"")</f>
        <v>No root cause</v>
      </c>
      <c r="AK1134" s="81" t="s">
        <v>5620</v>
      </c>
      <c r="AL1134" s="56" t="str" cm="1">
        <f t="array" ref="AL1134">IFERROR(_xlfn.IFS(
AK1134="MPR ISSUE","ACTIVE",
AK1134="BSS Hardware Issue","ACTIVE",
AK1134="Sites strategiques, MLL, Pylone, etc.","PASSIVE",
AK1134="AKTIVCO DEFAUT GE &amp; POWER Cabinet","PASSIVE",
AK1134="AKTIVCO Coupure ENEO &amp; Baisse de tension","PASSIVE",
AK1134="Coupure ENEO &amp; Baisse de tension","PASSIVE",
AK1134="Defaut GE &amp; POWER Cabinet","PASSIVE",
AK1134="Sharing","PASSIVE",
AK1134="Sites strategiques &amp; DataCenter","PASSIVE",
AK1134="Exclu","Exclu",
AK1134="SAT","ACTIVE",
AK1134="SPARE-ISSUE","SPARE-ISSUE",
AK1134="Fiber CAmtel","ACTIVE",
AK1134="Fiber AOF","ACTIVE",
AK1134="Projet OCM (HUAWEI)","PLANNED WORKS",
AK1134="Projet OCM (NOKIA)","PLANNED WORKS",
AK1134="ACCESS-ISSUE","ACCESS-ISSUE",
AK1134="Projet OCM (ZTE, NOKIA, autres projets)","PLANNED WORKS",
AK1134="No root CAuse","No root cause",
AK1134="ODU HS","ACTIVE",
AK1134="IP &amp; VLAN","ACTIVE",
AK1134="Warehouse HUAWEI","SPARE-ISSUE",
AK1134="SPARE-HS","SPARE-ISSUE",
AK1134="Power Telco","ACTIVE", AK1134="no impacts","no impacts"
),"")</f>
        <v>No root cause</v>
      </c>
      <c r="AM1134" s="108" t="s">
        <v>5537</v>
      </c>
      <c r="AN1134" s="117" t="s">
        <v>225</v>
      </c>
      <c r="AP1134" s="23" t="s">
        <v>5537</v>
      </c>
      <c r="AQ1134" s="23" t="s">
        <v>5537</v>
      </c>
      <c r="AR1134" s="7"/>
      <c r="AS1134" s="6"/>
      <c r="AT1134" s="7"/>
      <c r="AU1134" s="3" t="s">
        <v>5537</v>
      </c>
      <c r="AV1134" s="24" t="s">
        <v>5537</v>
      </c>
      <c r="AW1134" s="24" t="s">
        <v>5537</v>
      </c>
      <c r="AX1134" s="24" t="s">
        <v>5537</v>
      </c>
      <c r="AY1134" s="24" t="s">
        <v>5537</v>
      </c>
      <c r="AZ1134" s="24" t="s">
        <v>5537</v>
      </c>
      <c r="BA1134" s="24" t="s">
        <v>5537</v>
      </c>
      <c r="BB1134" s="24" t="s">
        <v>5537</v>
      </c>
      <c r="BC1134" s="24" t="s">
        <v>5537</v>
      </c>
      <c r="BD1134" s="24" t="s">
        <v>5537</v>
      </c>
      <c r="BE1134" s="24" t="s">
        <v>5537</v>
      </c>
      <c r="BF1134" s="24" t="s">
        <v>5537</v>
      </c>
      <c r="BG1134" s="24" t="s">
        <v>5537</v>
      </c>
      <c r="BH1134" s="24" t="s">
        <v>5537</v>
      </c>
      <c r="BI1134" s="9" t="s">
        <v>5537</v>
      </c>
      <c r="BJ1134" s="14"/>
      <c r="BK1134" s="14" t="s">
        <v>5537</v>
      </c>
      <c r="BL1134" s="14" t="str">
        <f>_xlfn.XLOOKUP(B1134,'[4]cell downs 18042026 17h'!$B:$B,'[4]cell downs 18042026 17h'!$B:$B,"")</f>
        <v/>
      </c>
      <c r="BM1134" s="14" t="str">
        <f>_xlfn.XLOOKUP(B1134,'[5]Cells Huawei 19042026 15h'!$B:$B,'[5]Cells Huawei 19042026 15h'!$B:$B,"")</f>
        <v/>
      </c>
      <c r="BN1134" s="9" t="str">
        <f>_xlfn.XLOOKUP(B1134,'[6]cells down 19042026 9H40'!$B:$B,'[6]cells down 19042026 9H40'!$B:$B,"")</f>
        <v/>
      </c>
      <c r="BO1134" s="9" t="s">
        <v>225</v>
      </c>
      <c r="BP1134" s="9" t="s">
        <v>12</v>
      </c>
    </row>
    <row r="1135" spans="1:68" s="9" customFormat="1" x14ac:dyDescent="0.35">
      <c r="A1135" s="107" t="s">
        <v>1824</v>
      </c>
      <c r="B1135" s="8" t="s">
        <v>1825</v>
      </c>
      <c r="C1135" s="3" t="str">
        <f>_xlfn.XLOOKUP(B1135,'[1]daily break down'!$D:$D,'[1]daily break down'!$E:$E,"")</f>
        <v>Yaounde</v>
      </c>
      <c r="D1135" s="1" t="s">
        <v>11</v>
      </c>
      <c r="E1135" s="1" t="s">
        <v>12</v>
      </c>
      <c r="F1135" s="3" t="s">
        <v>37</v>
      </c>
      <c r="G1135" s="1" t="s">
        <v>38</v>
      </c>
      <c r="H1135" s="41" t="str">
        <f>_xlfn.XLOOKUP(B1135,[2]CALCULATION!$B:$B,[2]CALCULATION!$H:$H,"")</f>
        <v>ZTE</v>
      </c>
      <c r="I1135" s="34">
        <v>6.3740964749324398</v>
      </c>
      <c r="J1135" s="34">
        <v>1.2358817520039498</v>
      </c>
      <c r="K1135" s="34">
        <v>5.3291214012379455E-2</v>
      </c>
      <c r="L1135" s="34">
        <v>0</v>
      </c>
      <c r="M1135" s="34">
        <v>0</v>
      </c>
      <c r="N1135" s="34">
        <v>0.57739282544737491</v>
      </c>
      <c r="O1135" s="34">
        <v>4.6674399956624979E-2</v>
      </c>
      <c r="P1135" s="34">
        <v>4.644254393849935E-2</v>
      </c>
      <c r="Q1135" s="34">
        <v>0</v>
      </c>
      <c r="R1135" s="34">
        <v>0</v>
      </c>
      <c r="S1135" s="109">
        <v>0.28618166668093431</v>
      </c>
      <c r="T1135" s="109">
        <f>_xlfn.XLOOKUP(B1135,'[3]Nur des jours'!$B:$B,'[3]Nur des jours'!$U:$U,"")</f>
        <v>0</v>
      </c>
      <c r="U1135" s="109">
        <v>0.75474484423555976</v>
      </c>
      <c r="V1135" s="109">
        <v>0</v>
      </c>
      <c r="W1135" s="109">
        <v>0</v>
      </c>
      <c r="X1135" s="109">
        <v>0</v>
      </c>
      <c r="Y1135" s="109">
        <v>4.7084606757924682E-2</v>
      </c>
      <c r="Z1135" s="109">
        <v>0</v>
      </c>
      <c r="AA1135" s="109">
        <v>0</v>
      </c>
      <c r="AB1135" s="109">
        <v>0</v>
      </c>
      <c r="AC1135" s="109">
        <v>0</v>
      </c>
      <c r="AD1135" s="109">
        <v>0</v>
      </c>
      <c r="AE1135" s="109">
        <v>0</v>
      </c>
      <c r="AF1135" s="109">
        <v>0</v>
      </c>
      <c r="AG1135" s="57" t="str">
        <f>_xlfn.XLOOKUP(B1135,[3]CALCULATION!$B:$B,[3]CALCULATION!$M:$M,"")</f>
        <v>Operationnel</v>
      </c>
      <c r="AH1135" s="57"/>
      <c r="AI1135" s="56" t="str" cm="1">
        <f t="array" ref="AI1135">IFERROR(_xlfn.IFS(
AK1135="MPR ISSUE","PDH",
AK1135="BSS Hardware Issue","BSS",
AK1135="Sites strategiques, MLL, Pylone, etc.","ENVTECH",
AK1135="AKTIVCO DEFAUT GE &amp; POWER Cabinet","AKTIVCO",
AK1135="AKTIVCO Coupure ENEO &amp; Baisse de tension","AKTIVCO GRID ONLY",
AK1135="Coupure ENEO &amp; Baisse de tension","IHS GRID ONLY",
AK1135="Defaut GE &amp; POWER Cabinet","IHS",
AK1135="Sharing","Partners",
AK1135="Sites strategiques &amp; DataCenter","SST &amp; DC",
AK1135="Exclu","Exclu",
AK1135="SAT","SAT",
AK1135="SPARE-ISSUE","SPARE-ISSUE",
AK1135="Fiber CAmtel","TRANS_FO_CAMTEL",
AK1135="Fiber AOF","Fiber AOF",
AK1135="Projet OCM (HUAWEI)","TRAVAUX-HUAWEI",
AK1135="Projet OCM (NOKIA)","TRAVAUX-NOKIA",
AK1135="ACCESS-ISSUE","ACCESS-ISSUE",
AK1135="Projet OCM (ZTE, NOKIA, autres projets)","TRAVAUX OCM",
AK1135="No root CAuse","No root cause",
AK1135="ODU HS","PDH",
AK1135="IP &amp; VLAN","PDH",
AK1135="Warehouse HUAWEI","SPARE-ISSUE",
AK1135="SPARE-HS","SPARE-ISSUE",
AK1135="Power Telco","BSS",AK1135="no impacts","no impacts"
),"")</f>
        <v>BSS</v>
      </c>
      <c r="AJ1135" s="56" t="str" cm="1">
        <f t="array" ref="AJ1135">IFERROR(_xlfn.IFS(
AK1135="MPR ISSUE","TX ISSUE",
AK1135="BSS Hardware Issue","RAN ISSUE",
AK1135="Sites strategiques, MLL, Pylone, etc.","ENVTECH",
AK1135="AKTIVCO DEFAUT GE &amp; POWER Cabinet","POWER ISSUE",
AK1135="AKTIVCO Coupure ENEO &amp; Baisse de tension","POWER ISSUE",
AK1135="Coupure ENEO &amp; Baisse de tension","POWER ISSUE",
AK1135="Defaut GE &amp; POWER Cabinet","POWER ISSUE",
AK1135="Sharing","POWER ISSUE",
AK1135="Sites strategiques &amp; DataCenter","POWER ISSUE",
AK1135="Exclu","Exclu",
AK1135="SAT","TX ISSUE",
AK1135="SPARE-ISSUE","SPARE-ISSUE",
AK1135="Fiber CAmtel","TX ISSUE",
AK1135="Fiber AOF","TX ISSUE",
AK1135="Projet OCM (HUAWEI)","TRAVAUX-HUAWEI",
AK1135="Projet OCM (NOKIA)","TRAVAUX -NOKIA",
AK1135="ACCESS-ISSUE","ACCESS-ISSUE",
AK1135="Projet OCM (ZTE, NOKIA, autres projets)","TRAVAUX OCM",
AK1135="No root CAuse","No root cause",
AK1135="ODU HS","TX ISSUE",
AK1135="IP &amp; VLAN","TX ISSUE",
AK1135="Warehouse HUAWEI","SPARE-ISSUE",
AK1135="SPARE-HS","SPARE-ISSUE",
AK1135="Power Telco","RAN ISSUE",AK1135="no impacts","no impacts"
),"")</f>
        <v>RAN ISSUE</v>
      </c>
      <c r="AK1135" s="81" t="s">
        <v>5320</v>
      </c>
      <c r="AL1135" s="56" t="str" cm="1">
        <f t="array" ref="AL1135">IFERROR(_xlfn.IFS(
AK1135="MPR ISSUE","ACTIVE",
AK1135="BSS Hardware Issue","ACTIVE",
AK1135="Sites strategiques, MLL, Pylone, etc.","PASSIVE",
AK1135="AKTIVCO DEFAUT GE &amp; POWER Cabinet","PASSIVE",
AK1135="AKTIVCO Coupure ENEO &amp; Baisse de tension","PASSIVE",
AK1135="Coupure ENEO &amp; Baisse de tension","PASSIVE",
AK1135="Defaut GE &amp; POWER Cabinet","PASSIVE",
AK1135="Sharing","PASSIVE",
AK1135="Sites strategiques &amp; DataCenter","PASSIVE",
AK1135="Exclu","Exclu",
AK1135="SAT","ACTIVE",
AK1135="SPARE-ISSUE","SPARE-ISSUE",
AK1135="Fiber CAmtel","ACTIVE",
AK1135="Fiber AOF","ACTIVE",
AK1135="Projet OCM (HUAWEI)","PLANNED WORKS",
AK1135="Projet OCM (NOKIA)","PLANNED WORKS",
AK1135="ACCESS-ISSUE","ACCESS-ISSUE",
AK1135="Projet OCM (ZTE, NOKIA, autres projets)","PLANNED WORKS",
AK1135="No root CAuse","No root cause",
AK1135="ODU HS","ACTIVE",
AK1135="IP &amp; VLAN","ACTIVE",
AK1135="Warehouse HUAWEI","SPARE-ISSUE",
AK1135="SPARE-HS","SPARE-ISSUE",
AK1135="Power Telco","ACTIVE", AK1135="no impacts","no impacts"
),"")</f>
        <v>ACTIVE</v>
      </c>
      <c r="AM1135" s="108" t="s">
        <v>6074</v>
      </c>
      <c r="AN1135" s="117" t="s">
        <v>1825</v>
      </c>
      <c r="AP1135" s="23" t="s">
        <v>5537</v>
      </c>
      <c r="AQ1135" s="23" t="s">
        <v>5537</v>
      </c>
      <c r="AR1135" s="7"/>
      <c r="AS1135" s="6"/>
      <c r="AT1135" s="7"/>
      <c r="AU1135" s="3" t="s">
        <v>5537</v>
      </c>
      <c r="AV1135" s="24" t="s">
        <v>5537</v>
      </c>
      <c r="AW1135" s="24" t="s">
        <v>5537</v>
      </c>
      <c r="AX1135" s="24" t="s">
        <v>5537</v>
      </c>
      <c r="AY1135" s="24" t="s">
        <v>5537</v>
      </c>
      <c r="AZ1135" s="24" t="s">
        <v>5537</v>
      </c>
      <c r="BA1135" s="24" t="s">
        <v>5537</v>
      </c>
      <c r="BB1135" s="24" t="s">
        <v>5537</v>
      </c>
      <c r="BC1135" s="24" t="s">
        <v>5537</v>
      </c>
      <c r="BD1135" s="24" t="s">
        <v>5537</v>
      </c>
      <c r="BE1135" s="24" t="s">
        <v>5537</v>
      </c>
      <c r="BF1135" s="24" t="s">
        <v>5537</v>
      </c>
      <c r="BG1135" s="24" t="s">
        <v>5537</v>
      </c>
      <c r="BH1135" s="24" t="s">
        <v>5537</v>
      </c>
      <c r="BI1135" s="9" t="s">
        <v>5537</v>
      </c>
      <c r="BJ1135" s="14"/>
      <c r="BK1135" s="14" t="s">
        <v>1825</v>
      </c>
      <c r="BL1135" s="14" t="str">
        <f>_xlfn.XLOOKUP(B1135,'[4]cell downs 18042026 17h'!$B:$B,'[4]cell downs 18042026 17h'!$B:$B,"")</f>
        <v/>
      </c>
      <c r="BM1135" s="14" t="str">
        <f>_xlfn.XLOOKUP(B1135,'[5]Cells Huawei 19042026 15h'!$B:$B,'[5]Cells Huawei 19042026 15h'!$B:$B,"")</f>
        <v/>
      </c>
      <c r="BN1135" s="9" t="str">
        <f>_xlfn.XLOOKUP(B1135,'[6]cells down 19042026 9H40'!$B:$B,'[6]cells down 19042026 9H40'!$B:$B,"")</f>
        <v/>
      </c>
      <c r="BO1135" s="9" t="s">
        <v>1825</v>
      </c>
      <c r="BP1135" s="9" t="s">
        <v>12</v>
      </c>
    </row>
    <row r="1136" spans="1:68" s="9" customFormat="1" x14ac:dyDescent="0.35">
      <c r="A1136" s="1" t="s">
        <v>2264</v>
      </c>
      <c r="B1136" s="8" t="s">
        <v>2265</v>
      </c>
      <c r="C1136" s="3" t="str">
        <f>_xlfn.XLOOKUP(B1136,'[1]daily break down'!$D:$D,'[1]daily break down'!$E:$E,"")</f>
        <v>Yaounde</v>
      </c>
      <c r="D1136" s="1" t="s">
        <v>11</v>
      </c>
      <c r="E1136" s="1" t="s">
        <v>12</v>
      </c>
      <c r="F1136" s="3" t="s">
        <v>37</v>
      </c>
      <c r="G1136" s="1" t="s">
        <v>38</v>
      </c>
      <c r="H1136" s="41" t="str">
        <f>_xlfn.XLOOKUP(B1136,[2]CALCULATION!$B:$B,[2]CALCULATION!$H:$H,"")</f>
        <v>ZTE</v>
      </c>
      <c r="I1136" s="34">
        <v>4.6977596288020632E-2</v>
      </c>
      <c r="J1136" s="34">
        <v>0.11498274991225124</v>
      </c>
      <c r="K1136" s="34">
        <v>0</v>
      </c>
      <c r="L1136" s="34">
        <v>0</v>
      </c>
      <c r="M1136" s="34">
        <v>0</v>
      </c>
      <c r="N1136" s="34">
        <v>4.6228522998690236E-2</v>
      </c>
      <c r="O1136" s="34">
        <v>0</v>
      </c>
      <c r="P1136" s="34">
        <v>0</v>
      </c>
      <c r="Q1136" s="34">
        <v>4.7084606757924682E-2</v>
      </c>
      <c r="R1136" s="34">
        <v>0</v>
      </c>
      <c r="S1136" s="109">
        <v>0</v>
      </c>
      <c r="T1136" s="109">
        <f>_xlfn.XLOOKUP(B1136,'[3]Nur des jours'!$B:$B,'[3]Nur des jours'!$U:$U,"")</f>
        <v>0</v>
      </c>
      <c r="U1136" s="109">
        <v>0</v>
      </c>
      <c r="V1136" s="109">
        <v>0</v>
      </c>
      <c r="W1136" s="109">
        <v>0</v>
      </c>
      <c r="X1136" s="109">
        <v>0</v>
      </c>
      <c r="Y1136" s="109">
        <v>4.5800481119073005E-2</v>
      </c>
      <c r="Z1136" s="109">
        <v>0</v>
      </c>
      <c r="AA1136" s="109">
        <v>0</v>
      </c>
      <c r="AB1136" s="109">
        <v>0</v>
      </c>
      <c r="AC1136" s="109">
        <v>0</v>
      </c>
      <c r="AD1136" s="109">
        <v>0</v>
      </c>
      <c r="AE1136" s="109">
        <v>0</v>
      </c>
      <c r="AF1136" s="109">
        <v>0</v>
      </c>
      <c r="AG1136" s="57" t="str">
        <f>_xlfn.XLOOKUP(B1136,[3]CALCULATION!$B:$B,[3]CALCULATION!$M:$M,"")</f>
        <v>Operationnel</v>
      </c>
      <c r="AH1136" s="57"/>
      <c r="AI1136" s="56" t="str" cm="1">
        <f t="array" ref="AI1136">IFERROR(_xlfn.IFS(
AK1136="MPR ISSUE","PDH",
AK1136="BSS Hardware Issue","BSS",
AK1136="Sites strategiques, MLL, Pylone, etc.","ENVTECH",
AK1136="AKTIVCO DEFAUT GE &amp; POWER Cabinet","AKTIVCO",
AK1136="AKTIVCO Coupure ENEO &amp; Baisse de tension","AKTIVCO GRID ONLY",
AK1136="Coupure ENEO &amp; Baisse de tension","IHS GRID ONLY",
AK1136="Defaut GE &amp; POWER Cabinet","IHS",
AK1136="Sharing","Partners",
AK1136="Sites strategiques &amp; DataCenter","SST &amp; DC",
AK1136="Exclu","Exclu",
AK1136="SAT","SAT",
AK1136="SPARE-ISSUE","SPARE-ISSUE",
AK1136="Fiber CAmtel","TRANS_FO_CAMTEL",
AK1136="Fiber AOF","Fiber AOF",
AK1136="Projet OCM (HUAWEI)","TRAVAUX-HUAWEI",
AK1136="Projet OCM (NOKIA)","TRAVAUX-NOKIA",
AK1136="ACCESS-ISSUE","ACCESS-ISSUE",
AK1136="Projet OCM (ZTE, NOKIA, autres projets)","TRAVAUX OCM",
AK1136="No root CAuse","No root cause",
AK1136="ODU HS","PDH",
AK1136="IP &amp; VLAN","PDH",
AK1136="Warehouse HUAWEI","SPARE-ISSUE",
AK1136="SPARE-HS","SPARE-ISSUE",
AK1136="Power Telco","BSS",AK1136="no impacts","no impacts"
),"")</f>
        <v>No root cause</v>
      </c>
      <c r="AJ1136" s="56" t="str" cm="1">
        <f t="array" ref="AJ1136">IFERROR(_xlfn.IFS(
AK1136="MPR ISSUE","TX ISSUE",
AK1136="BSS Hardware Issue","RAN ISSUE",
AK1136="Sites strategiques, MLL, Pylone, etc.","ENVTECH",
AK1136="AKTIVCO DEFAUT GE &amp; POWER Cabinet","POWER ISSUE",
AK1136="AKTIVCO Coupure ENEO &amp; Baisse de tension","POWER ISSUE",
AK1136="Coupure ENEO &amp; Baisse de tension","POWER ISSUE",
AK1136="Defaut GE &amp; POWER Cabinet","POWER ISSUE",
AK1136="Sharing","POWER ISSUE",
AK1136="Sites strategiques &amp; DataCenter","POWER ISSUE",
AK1136="Exclu","Exclu",
AK1136="SAT","TX ISSUE",
AK1136="SPARE-ISSUE","SPARE-ISSUE",
AK1136="Fiber CAmtel","TX ISSUE",
AK1136="Fiber AOF","TX ISSUE",
AK1136="Projet OCM (HUAWEI)","TRAVAUX-HUAWEI",
AK1136="Projet OCM (NOKIA)","TRAVAUX -NOKIA",
AK1136="ACCESS-ISSUE","ACCESS-ISSUE",
AK1136="Projet OCM (ZTE, NOKIA, autres projets)","TRAVAUX OCM",
AK1136="No root CAuse","No root cause",
AK1136="ODU HS","TX ISSUE",
AK1136="IP &amp; VLAN","TX ISSUE",
AK1136="Warehouse HUAWEI","SPARE-ISSUE",
AK1136="SPARE-HS","SPARE-ISSUE",
AK1136="Power Telco","RAN ISSUE",AK1136="no impacts","no impacts"
),"")</f>
        <v>No root cause</v>
      </c>
      <c r="AK1136" s="81" t="s">
        <v>5620</v>
      </c>
      <c r="AL1136" s="56" t="str" cm="1">
        <f t="array" ref="AL1136">IFERROR(_xlfn.IFS(
AK1136="MPR ISSUE","ACTIVE",
AK1136="BSS Hardware Issue","ACTIVE",
AK1136="Sites strategiques, MLL, Pylone, etc.","PASSIVE",
AK1136="AKTIVCO DEFAUT GE &amp; POWER Cabinet","PASSIVE",
AK1136="AKTIVCO Coupure ENEO &amp; Baisse de tension","PASSIVE",
AK1136="Coupure ENEO &amp; Baisse de tension","PASSIVE",
AK1136="Defaut GE &amp; POWER Cabinet","PASSIVE",
AK1136="Sharing","PASSIVE",
AK1136="Sites strategiques &amp; DataCenter","PASSIVE",
AK1136="Exclu","Exclu",
AK1136="SAT","ACTIVE",
AK1136="SPARE-ISSUE","SPARE-ISSUE",
AK1136="Fiber CAmtel","ACTIVE",
AK1136="Fiber AOF","ACTIVE",
AK1136="Projet OCM (HUAWEI)","PLANNED WORKS",
AK1136="Projet OCM (NOKIA)","PLANNED WORKS",
AK1136="ACCESS-ISSUE","ACCESS-ISSUE",
AK1136="Projet OCM (ZTE, NOKIA, autres projets)","PLANNED WORKS",
AK1136="No root CAuse","No root cause",
AK1136="ODU HS","ACTIVE",
AK1136="IP &amp; VLAN","ACTIVE",
AK1136="Warehouse HUAWEI","SPARE-ISSUE",
AK1136="SPARE-HS","SPARE-ISSUE",
AK1136="Power Telco","ACTIVE", AK1136="no impacts","no impacts"
),"")</f>
        <v>No root cause</v>
      </c>
      <c r="AM1136" s="108" t="s">
        <v>5537</v>
      </c>
      <c r="AN1136" s="117" t="s">
        <v>2265</v>
      </c>
      <c r="AP1136" s="23" t="s">
        <v>5537</v>
      </c>
      <c r="AQ1136" s="23" t="s">
        <v>5537</v>
      </c>
      <c r="AR1136" s="7"/>
      <c r="AS1136" s="6"/>
      <c r="AT1136" s="7"/>
      <c r="AU1136" s="3" t="s">
        <v>5537</v>
      </c>
      <c r="AV1136" s="24" t="s">
        <v>5537</v>
      </c>
      <c r="AW1136" s="24" t="s">
        <v>5537</v>
      </c>
      <c r="AX1136" s="24" t="s">
        <v>5537</v>
      </c>
      <c r="AY1136" s="24" t="s">
        <v>5537</v>
      </c>
      <c r="AZ1136" s="24" t="s">
        <v>5537</v>
      </c>
      <c r="BA1136" s="24" t="s">
        <v>5537</v>
      </c>
      <c r="BB1136" s="24" t="s">
        <v>5537</v>
      </c>
      <c r="BC1136" s="24" t="s">
        <v>5537</v>
      </c>
      <c r="BD1136" s="24" t="s">
        <v>5537</v>
      </c>
      <c r="BE1136" s="24" t="s">
        <v>5537</v>
      </c>
      <c r="BF1136" s="24" t="s">
        <v>5537</v>
      </c>
      <c r="BG1136" s="24" t="s">
        <v>5537</v>
      </c>
      <c r="BH1136" s="24" t="s">
        <v>5537</v>
      </c>
      <c r="BI1136" s="9" t="s">
        <v>5537</v>
      </c>
      <c r="BJ1136" s="14"/>
      <c r="BK1136" s="14" t="s">
        <v>5537</v>
      </c>
      <c r="BL1136" s="14" t="str">
        <f>_xlfn.XLOOKUP(B1136,'[4]cell downs 18042026 17h'!$B:$B,'[4]cell downs 18042026 17h'!$B:$B,"")</f>
        <v/>
      </c>
      <c r="BM1136" s="14" t="str">
        <f>_xlfn.XLOOKUP(B1136,'[5]Cells Huawei 19042026 15h'!$B:$B,'[5]Cells Huawei 19042026 15h'!$B:$B,"")</f>
        <v/>
      </c>
      <c r="BN1136" s="9" t="str">
        <f>_xlfn.XLOOKUP(B1136,'[6]cells down 19042026 9H40'!$B:$B,'[6]cells down 19042026 9H40'!$B:$B,"")</f>
        <v/>
      </c>
      <c r="BO1136" s="9" t="s">
        <v>2265</v>
      </c>
      <c r="BP1136" s="9" t="s">
        <v>5537</v>
      </c>
    </row>
    <row r="1137" spans="1:68" s="9" customFormat="1" x14ac:dyDescent="0.35">
      <c r="A1137" s="1" t="s">
        <v>2221</v>
      </c>
      <c r="B1137" s="1" t="s">
        <v>2222</v>
      </c>
      <c r="C1137" s="3" t="str">
        <f>_xlfn.XLOOKUP(B1137,'[1]daily break down'!$D:$D,'[1]daily break down'!$E:$E,"")</f>
        <v>Yaounde</v>
      </c>
      <c r="D1137" s="1" t="s">
        <v>11</v>
      </c>
      <c r="E1137" s="1" t="s">
        <v>12</v>
      </c>
      <c r="F1137" s="3" t="s">
        <v>37</v>
      </c>
      <c r="G1137" s="1" t="s">
        <v>38</v>
      </c>
      <c r="H1137" s="41" t="str">
        <f>_xlfn.XLOOKUP(B1137,[2]CALCULATION!$B:$B,[2]CALCULATION!$H:$H,"")</f>
        <v>ZTE</v>
      </c>
      <c r="I1137" s="34">
        <v>4.5586460179263884E-2</v>
      </c>
      <c r="J1137" s="34">
        <v>4.8281875565372019</v>
      </c>
      <c r="K1137" s="34">
        <v>34.892886086641383</v>
      </c>
      <c r="L1137" s="34">
        <v>49.985856782894288</v>
      </c>
      <c r="M1137" s="34">
        <v>50.559415066503426</v>
      </c>
      <c r="N1137" s="34">
        <v>17.659349290734603</v>
      </c>
      <c r="O1137" s="34">
        <v>0</v>
      </c>
      <c r="P1137" s="34">
        <v>0</v>
      </c>
      <c r="Q1137" s="34">
        <v>4.5800481119073005E-2</v>
      </c>
      <c r="R1137" s="34">
        <v>0</v>
      </c>
      <c r="S1137" s="109">
        <v>0</v>
      </c>
      <c r="T1137" s="109">
        <f>_xlfn.XLOOKUP(B1137,'[3]Nur des jours'!$B:$B,'[3]Nur des jours'!$U:$U,"")</f>
        <v>0.30599643869156151</v>
      </c>
      <c r="U1137" s="109">
        <v>23.93993645004894</v>
      </c>
      <c r="V1137" s="109">
        <v>0</v>
      </c>
      <c r="W1137" s="109">
        <v>0.30599643869156151</v>
      </c>
      <c r="X1137" s="109">
        <v>0</v>
      </c>
      <c r="Y1137" s="109">
        <v>4.5657800492533755E-2</v>
      </c>
      <c r="Z1137" s="109">
        <v>0</v>
      </c>
      <c r="AA1137" s="109">
        <v>0</v>
      </c>
      <c r="AB1137" s="109">
        <v>0</v>
      </c>
      <c r="AC1137" s="109">
        <v>0</v>
      </c>
      <c r="AD1137" s="109">
        <v>0</v>
      </c>
      <c r="AE1137" s="109">
        <v>0</v>
      </c>
      <c r="AF1137" s="109">
        <v>0</v>
      </c>
      <c r="AG1137" s="57" t="str">
        <f>_xlfn.XLOOKUP(B1137,[3]CALCULATION!$B:$B,[3]CALCULATION!$M:$M,"")</f>
        <v>Operationnel</v>
      </c>
      <c r="AH1137" s="57"/>
      <c r="AI1137" s="56" t="str" cm="1">
        <f t="array" ref="AI1137">IFERROR(_xlfn.IFS(
AK1137="MPR ISSUE","PDH",
AK1137="BSS Hardware Issue","BSS",
AK1137="Sites strategiques, MLL, Pylone, etc.","ENVTECH",
AK1137="AKTIVCO DEFAUT GE &amp; POWER Cabinet","AKTIVCO",
AK1137="AKTIVCO Coupure ENEO &amp; Baisse de tension","AKTIVCO GRID ONLY",
AK1137="Coupure ENEO &amp; Baisse de tension","IHS GRID ONLY",
AK1137="Defaut GE &amp; POWER Cabinet","IHS",
AK1137="Sharing","Partners",
AK1137="Sites strategiques &amp; DataCenter","SST &amp; DC",
AK1137="Exclu","Exclu",
AK1137="SAT","SAT",
AK1137="SPARE-ISSUE","SPARE-ISSUE",
AK1137="Fiber CAmtel","TRANS_FO_CAMTEL",
AK1137="Fiber AOF","Fiber AOF",
AK1137="Projet OCM (HUAWEI)","TRAVAUX-HUAWEI",
AK1137="Projet OCM (NOKIA)","TRAVAUX-NOKIA",
AK1137="ACCESS-ISSUE","ACCESS-ISSUE",
AK1137="Projet OCM (ZTE, NOKIA, autres projets)","TRAVAUX OCM",
AK1137="No root CAuse","No root cause",
AK1137="ODU HS","PDH",
AK1137="IP &amp; VLAN","PDH",
AK1137="Warehouse HUAWEI","SPARE-ISSUE",
AK1137="SPARE-HS","SPARE-ISSUE",
AK1137="Power Telco","BSS",AK1137="no impacts","no impacts"
),"")</f>
        <v>No root cause</v>
      </c>
      <c r="AJ1137" s="56" t="str" cm="1">
        <f t="array" ref="AJ1137">IFERROR(_xlfn.IFS(
AK1137="MPR ISSUE","TX ISSUE",
AK1137="BSS Hardware Issue","RAN ISSUE",
AK1137="Sites strategiques, MLL, Pylone, etc.","ENVTECH",
AK1137="AKTIVCO DEFAUT GE &amp; POWER Cabinet","POWER ISSUE",
AK1137="AKTIVCO Coupure ENEO &amp; Baisse de tension","POWER ISSUE",
AK1137="Coupure ENEO &amp; Baisse de tension","POWER ISSUE",
AK1137="Defaut GE &amp; POWER Cabinet","POWER ISSUE",
AK1137="Sharing","POWER ISSUE",
AK1137="Sites strategiques &amp; DataCenter","POWER ISSUE",
AK1137="Exclu","Exclu",
AK1137="SAT","TX ISSUE",
AK1137="SPARE-ISSUE","SPARE-ISSUE",
AK1137="Fiber CAmtel","TX ISSUE",
AK1137="Fiber AOF","TX ISSUE",
AK1137="Projet OCM (HUAWEI)","TRAVAUX-HUAWEI",
AK1137="Projet OCM (NOKIA)","TRAVAUX -NOKIA",
AK1137="ACCESS-ISSUE","ACCESS-ISSUE",
AK1137="Projet OCM (ZTE, NOKIA, autres projets)","TRAVAUX OCM",
AK1137="No root CAuse","No root cause",
AK1137="ODU HS","TX ISSUE",
AK1137="IP &amp; VLAN","TX ISSUE",
AK1137="Warehouse HUAWEI","SPARE-ISSUE",
AK1137="SPARE-HS","SPARE-ISSUE",
AK1137="Power Telco","RAN ISSUE",AK1137="no impacts","no impacts"
),"")</f>
        <v>No root cause</v>
      </c>
      <c r="AK1137" s="81" t="s">
        <v>5620</v>
      </c>
      <c r="AL1137" s="56" t="str" cm="1">
        <f t="array" ref="AL1137">IFERROR(_xlfn.IFS(
AK1137="MPR ISSUE","ACTIVE",
AK1137="BSS Hardware Issue","ACTIVE",
AK1137="Sites strategiques, MLL, Pylone, etc.","PASSIVE",
AK1137="AKTIVCO DEFAUT GE &amp; POWER Cabinet","PASSIVE",
AK1137="AKTIVCO Coupure ENEO &amp; Baisse de tension","PASSIVE",
AK1137="Coupure ENEO &amp; Baisse de tension","PASSIVE",
AK1137="Defaut GE &amp; POWER Cabinet","PASSIVE",
AK1137="Sharing","PASSIVE",
AK1137="Sites strategiques &amp; DataCenter","PASSIVE",
AK1137="Exclu","Exclu",
AK1137="SAT","ACTIVE",
AK1137="SPARE-ISSUE","SPARE-ISSUE",
AK1137="Fiber CAmtel","ACTIVE",
AK1137="Fiber AOF","ACTIVE",
AK1137="Projet OCM (HUAWEI)","PLANNED WORKS",
AK1137="Projet OCM (NOKIA)","PLANNED WORKS",
AK1137="ACCESS-ISSUE","ACCESS-ISSUE",
AK1137="Projet OCM (ZTE, NOKIA, autres projets)","PLANNED WORKS",
AK1137="No root CAuse","No root cause",
AK1137="ODU HS","ACTIVE",
AK1137="IP &amp; VLAN","ACTIVE",
AK1137="Warehouse HUAWEI","SPARE-ISSUE",
AK1137="SPARE-HS","SPARE-ISSUE",
AK1137="Power Telco","ACTIVE", AK1137="no impacts","no impacts"
),"")</f>
        <v>No root cause</v>
      </c>
      <c r="AM1137" s="108" t="s">
        <v>5537</v>
      </c>
      <c r="AN1137" s="117" t="s">
        <v>2222</v>
      </c>
      <c r="AP1137" s="23" t="s">
        <v>5537</v>
      </c>
      <c r="AQ1137" s="23" t="s">
        <v>5537</v>
      </c>
      <c r="AR1137" s="7"/>
      <c r="AS1137" s="6"/>
      <c r="AT1137" s="7"/>
      <c r="AU1137" s="3" t="s">
        <v>5537</v>
      </c>
      <c r="AV1137" s="24" t="s">
        <v>5537</v>
      </c>
      <c r="AW1137" s="24" t="s">
        <v>5537</v>
      </c>
      <c r="AX1137" s="24" t="s">
        <v>5537</v>
      </c>
      <c r="AY1137" s="24" t="s">
        <v>5537</v>
      </c>
      <c r="AZ1137" s="24" t="s">
        <v>5537</v>
      </c>
      <c r="BA1137" s="24" t="s">
        <v>5537</v>
      </c>
      <c r="BB1137" s="24" t="s">
        <v>5537</v>
      </c>
      <c r="BC1137" s="24" t="s">
        <v>5537</v>
      </c>
      <c r="BD1137" s="24" t="s">
        <v>5537</v>
      </c>
      <c r="BE1137" s="24" t="s">
        <v>5537</v>
      </c>
      <c r="BF1137" s="24" t="s">
        <v>5537</v>
      </c>
      <c r="BG1137" s="24" t="s">
        <v>5537</v>
      </c>
      <c r="BH1137" s="24" t="s">
        <v>5537</v>
      </c>
      <c r="BI1137" s="9" t="s">
        <v>5537</v>
      </c>
      <c r="BJ1137" s="14"/>
      <c r="BK1137" s="14" t="s">
        <v>5537</v>
      </c>
      <c r="BL1137" s="14" t="str">
        <f>_xlfn.XLOOKUP(B1137,'[4]cell downs 18042026 17h'!$B:$B,'[4]cell downs 18042026 17h'!$B:$B,"")</f>
        <v/>
      </c>
      <c r="BM1137" s="14" t="str">
        <f>_xlfn.XLOOKUP(B1137,'[5]Cells Huawei 19042026 15h'!$B:$B,'[5]Cells Huawei 19042026 15h'!$B:$B,"")</f>
        <v/>
      </c>
      <c r="BN1137" s="9" t="str">
        <f>_xlfn.XLOOKUP(B1137,'[6]cells down 19042026 9H40'!$B:$B,'[6]cells down 19042026 9H40'!$B:$B,"")</f>
        <v/>
      </c>
      <c r="BO1137" s="9" t="s">
        <v>2222</v>
      </c>
      <c r="BP1137" s="9" t="s">
        <v>5580</v>
      </c>
    </row>
    <row r="1138" spans="1:68" s="9" customFormat="1" x14ac:dyDescent="0.35">
      <c r="A1138" s="1" t="s">
        <v>3961</v>
      </c>
      <c r="B1138" s="8" t="s">
        <v>3962</v>
      </c>
      <c r="C1138" s="3" t="str">
        <f>_xlfn.XLOOKUP(B1138,'[1]daily break down'!$D:$D,'[1]daily break down'!$E:$E,"")</f>
        <v>NORD-OUEST</v>
      </c>
      <c r="D1138" s="1" t="s">
        <v>11</v>
      </c>
      <c r="E1138" s="1" t="s">
        <v>12</v>
      </c>
      <c r="F1138" s="3" t="s">
        <v>51</v>
      </c>
      <c r="G1138" s="1" t="s">
        <v>3963</v>
      </c>
      <c r="H1138" s="39" t="str">
        <f>_xlfn.XLOOKUP(B1138,[2]CALCULATION!$B:$B,[2]CALCULATION!$H:$H,"")</f>
        <v>HUAWEI</v>
      </c>
      <c r="I1138" s="34">
        <v>0</v>
      </c>
      <c r="J1138" s="34">
        <v>0</v>
      </c>
      <c r="K1138" s="34">
        <v>0</v>
      </c>
      <c r="L1138" s="34">
        <v>0</v>
      </c>
      <c r="M1138" s="34">
        <v>0</v>
      </c>
      <c r="N1138" s="34">
        <v>0</v>
      </c>
      <c r="O1138" s="34">
        <v>0</v>
      </c>
      <c r="P1138" s="34">
        <v>0</v>
      </c>
      <c r="Q1138" s="34">
        <v>0</v>
      </c>
      <c r="R1138" s="34">
        <v>0</v>
      </c>
      <c r="S1138" s="109">
        <v>0</v>
      </c>
      <c r="T1138" s="109">
        <f>_xlfn.XLOOKUP(B1138,'[3]Nur des jours'!$B:$B,'[3]Nur des jours'!$U:$U,"")</f>
        <v>0</v>
      </c>
      <c r="U1138" s="109">
        <v>0</v>
      </c>
      <c r="V1138" s="109">
        <v>0.11642739125596048</v>
      </c>
      <c r="W1138" s="109">
        <v>0</v>
      </c>
      <c r="X1138" s="109">
        <v>0</v>
      </c>
      <c r="Y1138" s="109">
        <v>4.2518826708671846E-2</v>
      </c>
      <c r="Z1138" s="109">
        <v>0</v>
      </c>
      <c r="AA1138" s="109">
        <v>0</v>
      </c>
      <c r="AB1138" s="109">
        <v>0</v>
      </c>
      <c r="AC1138" s="109">
        <v>0</v>
      </c>
      <c r="AD1138" s="109">
        <v>0</v>
      </c>
      <c r="AE1138" s="109">
        <v>0</v>
      </c>
      <c r="AF1138" s="109">
        <v>0</v>
      </c>
      <c r="AG1138" s="57" t="str">
        <f>_xlfn.XLOOKUP(B1138,[3]CALCULATION!$B:$B,[3]CALCULATION!$M:$M,"")</f>
        <v>Insecurity</v>
      </c>
      <c r="AH1138" s="57"/>
      <c r="AI1138" s="56" t="str" cm="1">
        <f t="array" ref="AI1138">IFERROR(_xlfn.IFS(
AK1138="MPR ISSUE","PDH",
AK1138="BSS Hardware Issue","BSS",
AK1138="Sites strategiques, MLL, Pylone, etc.","ENVTECH",
AK1138="AKTIVCO DEFAUT GE &amp; POWER Cabinet","AKTIVCO",
AK1138="AKTIVCO Coupure ENEO &amp; Baisse de tension","AKTIVCO GRID ONLY",
AK1138="Coupure ENEO &amp; Baisse de tension","IHS GRID ONLY",
AK1138="Defaut GE &amp; POWER Cabinet","IHS",
AK1138="Sharing","Partners",
AK1138="Sites strategiques &amp; DataCenter","SST &amp; DC",
AK1138="Exclu","Exclu",
AK1138="SAT","SAT",
AK1138="SPARE-ISSUE","SPARE-ISSUE",
AK1138="Fiber CAmtel","TRANS_FO_CAMTEL",
AK1138="Fiber AOF","Fiber AOF",
AK1138="Projet OCM (HUAWEI)","TRAVAUX-HUAWEI",
AK1138="Projet OCM (NOKIA)","TRAVAUX-NOKIA",
AK1138="ACCESS-ISSUE","ACCESS-ISSUE",
AK1138="Projet OCM (ZTE, NOKIA, autres projets)","TRAVAUX OCM",
AK1138="No root CAuse","No root cause",
AK1138="ODU HS","PDH",
AK1138="IP &amp; VLAN","PDH",
AK1138="Warehouse HUAWEI","SPARE-ISSUE",
AK1138="SPARE-HS","SPARE-ISSUE",
AK1138="Power Telco","BSS",AK1138="no impacts","no impacts"
),"")</f>
        <v>PDH</v>
      </c>
      <c r="AJ1138" s="56" t="str" cm="1">
        <f t="array" ref="AJ1138">IFERROR(_xlfn.IFS(
AK1138="MPR ISSUE","TX ISSUE",
AK1138="BSS Hardware Issue","RAN ISSUE",
AK1138="Sites strategiques, MLL, Pylone, etc.","ENVTECH",
AK1138="AKTIVCO DEFAUT GE &amp; POWER Cabinet","POWER ISSUE",
AK1138="AKTIVCO Coupure ENEO &amp; Baisse de tension","POWER ISSUE",
AK1138="Coupure ENEO &amp; Baisse de tension","POWER ISSUE",
AK1138="Defaut GE &amp; POWER Cabinet","POWER ISSUE",
AK1138="Sharing","POWER ISSUE",
AK1138="Sites strategiques &amp; DataCenter","POWER ISSUE",
AK1138="Exclu","Exclu",
AK1138="SAT","TX ISSUE",
AK1138="SPARE-ISSUE","SPARE-ISSUE",
AK1138="Fiber CAmtel","TX ISSUE",
AK1138="Fiber AOF","TX ISSUE",
AK1138="Projet OCM (HUAWEI)","TRAVAUX-HUAWEI",
AK1138="Projet OCM (NOKIA)","TRAVAUX -NOKIA",
AK1138="ACCESS-ISSUE","ACCESS-ISSUE",
AK1138="Projet OCM (ZTE, NOKIA, autres projets)","TRAVAUX OCM",
AK1138="No root CAuse","No root cause",
AK1138="ODU HS","TX ISSUE",
AK1138="IP &amp; VLAN","TX ISSUE",
AK1138="Warehouse HUAWEI","SPARE-ISSUE",
AK1138="SPARE-HS","SPARE-ISSUE",
AK1138="Power Telco","RAN ISSUE",AK1138="no impacts","no impacts"
),"")</f>
        <v>TX ISSUE</v>
      </c>
      <c r="AK1138" s="81" t="s">
        <v>5618</v>
      </c>
      <c r="AL1138" s="56" t="str" cm="1">
        <f t="array" ref="AL1138">IFERROR(_xlfn.IFS(
AK1138="MPR ISSUE","ACTIVE",
AK1138="BSS Hardware Issue","ACTIVE",
AK1138="Sites strategiques, MLL, Pylone, etc.","PASSIVE",
AK1138="AKTIVCO DEFAUT GE &amp; POWER Cabinet","PASSIVE",
AK1138="AKTIVCO Coupure ENEO &amp; Baisse de tension","PASSIVE",
AK1138="Coupure ENEO &amp; Baisse de tension","PASSIVE",
AK1138="Defaut GE &amp; POWER Cabinet","PASSIVE",
AK1138="Sharing","PASSIVE",
AK1138="Sites strategiques &amp; DataCenter","PASSIVE",
AK1138="Exclu","Exclu",
AK1138="SAT","ACTIVE",
AK1138="SPARE-ISSUE","SPARE-ISSUE",
AK1138="Fiber CAmtel","ACTIVE",
AK1138="Fiber AOF","ACTIVE",
AK1138="Projet OCM (HUAWEI)","PLANNED WORKS",
AK1138="Projet OCM (NOKIA)","PLANNED WORKS",
AK1138="ACCESS-ISSUE","ACCESS-ISSUE",
AK1138="Projet OCM (ZTE, NOKIA, autres projets)","PLANNED WORKS",
AK1138="No root CAuse","No root cause",
AK1138="ODU HS","ACTIVE",
AK1138="IP &amp; VLAN","ACTIVE",
AK1138="Warehouse HUAWEI","SPARE-ISSUE",
AK1138="SPARE-HS","SPARE-ISSUE",
AK1138="Power Telco","ACTIVE", AK1138="no impacts","no impacts"
),"")</f>
        <v>ACTIVE</v>
      </c>
      <c r="AM1138" s="108" t="s">
        <v>6002</v>
      </c>
      <c r="AN1138" s="117" t="s">
        <v>3962</v>
      </c>
      <c r="AP1138" s="23" t="s">
        <v>5537</v>
      </c>
      <c r="AQ1138" s="23" t="s">
        <v>5537</v>
      </c>
      <c r="AR1138" s="7"/>
      <c r="AS1138" s="6"/>
      <c r="AT1138" s="7"/>
      <c r="AU1138" s="3" t="s">
        <v>5537</v>
      </c>
      <c r="AV1138" s="24" t="s">
        <v>5537</v>
      </c>
      <c r="AW1138" s="24" t="s">
        <v>5537</v>
      </c>
      <c r="AX1138" s="24" t="s">
        <v>5537</v>
      </c>
      <c r="AY1138" s="24" t="s">
        <v>5537</v>
      </c>
      <c r="AZ1138" s="24" t="s">
        <v>5537</v>
      </c>
      <c r="BA1138" s="24" t="s">
        <v>5537</v>
      </c>
      <c r="BB1138" s="24" t="s">
        <v>5537</v>
      </c>
      <c r="BC1138" s="24" t="s">
        <v>5537</v>
      </c>
      <c r="BD1138" s="24" t="s">
        <v>5537</v>
      </c>
      <c r="BE1138" s="24" t="s">
        <v>5537</v>
      </c>
      <c r="BF1138" s="24" t="s">
        <v>5537</v>
      </c>
      <c r="BG1138" s="24" t="s">
        <v>5537</v>
      </c>
      <c r="BH1138" s="24" t="s">
        <v>6002</v>
      </c>
      <c r="BI1138" s="9" t="s">
        <v>5537</v>
      </c>
      <c r="BJ1138" s="14"/>
      <c r="BK1138" s="14" t="s">
        <v>5537</v>
      </c>
      <c r="BL1138" s="14" t="str">
        <f>_xlfn.XLOOKUP(B1138,'[4]cell downs 18042026 17h'!$B:$B,'[4]cell downs 18042026 17h'!$B:$B,"")</f>
        <v/>
      </c>
      <c r="BM1138" s="14" t="str">
        <f>_xlfn.XLOOKUP(B1138,'[5]Cells Huawei 19042026 15h'!$B:$B,'[5]Cells Huawei 19042026 15h'!$B:$B,"")</f>
        <v/>
      </c>
      <c r="BN1138" s="9" t="str">
        <f>_xlfn.XLOOKUP(B1138,'[6]cells down 19042026 9H40'!$B:$B,'[6]cells down 19042026 9H40'!$B:$B,"")</f>
        <v/>
      </c>
      <c r="BO1138" s="9" t="s">
        <v>3962</v>
      </c>
      <c r="BP1138" s="9" t="s">
        <v>302</v>
      </c>
    </row>
    <row r="1139" spans="1:68" s="9" customFormat="1" x14ac:dyDescent="0.35">
      <c r="A1139" s="1" t="s">
        <v>1590</v>
      </c>
      <c r="B1139" s="8" t="s">
        <v>1591</v>
      </c>
      <c r="C1139" s="3" t="str">
        <f>_xlfn.XLOOKUP(B1139,'[1]daily break down'!$D:$D,'[1]daily break down'!$E:$E,"")</f>
        <v>SUD-OUEST</v>
      </c>
      <c r="D1139" s="1" t="s">
        <v>11</v>
      </c>
      <c r="E1139" s="1" t="s">
        <v>12</v>
      </c>
      <c r="F1139" s="3" t="s">
        <v>51</v>
      </c>
      <c r="G1139" s="1" t="s">
        <v>52</v>
      </c>
      <c r="H1139" s="39" t="str">
        <f>_xlfn.XLOOKUP(B1139,[2]CALCULATION!$B:$B,[2]CALCULATION!$H:$H,"")</f>
        <v>Huawei</v>
      </c>
      <c r="I1139" s="34">
        <v>0</v>
      </c>
      <c r="J1139" s="34">
        <v>1.5835230985666306</v>
      </c>
      <c r="K1139" s="34">
        <v>0</v>
      </c>
      <c r="L1139" s="34">
        <v>0</v>
      </c>
      <c r="M1139" s="34">
        <v>0</v>
      </c>
      <c r="N1139" s="34">
        <v>0</v>
      </c>
      <c r="O1139" s="34">
        <v>0</v>
      </c>
      <c r="P1139" s="34">
        <v>0</v>
      </c>
      <c r="Q1139" s="34">
        <v>0</v>
      </c>
      <c r="R1139" s="34">
        <v>0</v>
      </c>
      <c r="S1139" s="109">
        <v>0.57589467886871393</v>
      </c>
      <c r="T1139" s="109">
        <f>_xlfn.XLOOKUP(B1139,'[3]Nur des jours'!$B:$B,'[3]Nur des jours'!$U:$U,"")</f>
        <v>0</v>
      </c>
      <c r="U1139" s="109">
        <v>7.1793324258845495</v>
      </c>
      <c r="V1139" s="109">
        <v>5.5764582673435426</v>
      </c>
      <c r="W1139" s="109">
        <v>0</v>
      </c>
      <c r="X1139" s="109">
        <v>0</v>
      </c>
      <c r="Y1139" s="109">
        <v>4.1912434045880381E-2</v>
      </c>
      <c r="Z1139" s="109">
        <v>0.23788427459742661</v>
      </c>
      <c r="AA1139" s="109">
        <v>0</v>
      </c>
      <c r="AB1139" s="109">
        <v>0</v>
      </c>
      <c r="AC1139" s="109">
        <v>0</v>
      </c>
      <c r="AD1139" s="109">
        <v>0</v>
      </c>
      <c r="AE1139" s="109">
        <v>0</v>
      </c>
      <c r="AF1139" s="109">
        <v>0</v>
      </c>
      <c r="AG1139" s="57" t="str">
        <f>_xlfn.XLOOKUP(B1139,[3]CALCULATION!$B:$B,[3]CALCULATION!$M:$M,"")</f>
        <v>Operationnel</v>
      </c>
      <c r="AH1139" s="57"/>
      <c r="AI1139" s="56" t="str" cm="1">
        <f t="array" ref="AI1139">IFERROR(_xlfn.IFS(
AK1139="MPR ISSUE","PDH",
AK1139="BSS Hardware Issue","BSS",
AK1139="Sites strategiques, MLL, Pylone, etc.","ENVTECH",
AK1139="AKTIVCO DEFAUT GE &amp; POWER Cabinet","AKTIVCO",
AK1139="AKTIVCO Coupure ENEO &amp; Baisse de tension","AKTIVCO GRID ONLY",
AK1139="Coupure ENEO &amp; Baisse de tension","IHS GRID ONLY",
AK1139="Defaut GE &amp; POWER Cabinet","IHS",
AK1139="Sharing","Partners",
AK1139="Sites strategiques &amp; DataCenter","SST &amp; DC",
AK1139="Exclu","Exclu",
AK1139="SAT","SAT",
AK1139="SPARE-ISSUE","SPARE-ISSUE",
AK1139="Fiber CAmtel","TRANS_FO_CAMTEL",
AK1139="Fiber AOF","Fiber AOF",
AK1139="Projet OCM (HUAWEI)","TRAVAUX-HUAWEI",
AK1139="Projet OCM (NOKIA)","TRAVAUX-NOKIA",
AK1139="ACCESS-ISSUE","ACCESS-ISSUE",
AK1139="Projet OCM (ZTE, NOKIA, autres projets)","TRAVAUX OCM",
AK1139="No root CAuse","No root cause",
AK1139="ODU HS","PDH",
AK1139="IP &amp; VLAN","PDH",
AK1139="Warehouse HUAWEI","SPARE-ISSUE",
AK1139="SPARE-HS","SPARE-ISSUE",
AK1139="Power Telco","BSS",AK1139="no impacts","no impacts"
),"")</f>
        <v>No root cause</v>
      </c>
      <c r="AJ1139" s="56" t="str" cm="1">
        <f t="array" ref="AJ1139">IFERROR(_xlfn.IFS(
AK1139="MPR ISSUE","TX ISSUE",
AK1139="BSS Hardware Issue","RAN ISSUE",
AK1139="Sites strategiques, MLL, Pylone, etc.","ENVTECH",
AK1139="AKTIVCO DEFAUT GE &amp; POWER Cabinet","POWER ISSUE",
AK1139="AKTIVCO Coupure ENEO &amp; Baisse de tension","POWER ISSUE",
AK1139="Coupure ENEO &amp; Baisse de tension","POWER ISSUE",
AK1139="Defaut GE &amp; POWER Cabinet","POWER ISSUE",
AK1139="Sharing","POWER ISSUE",
AK1139="Sites strategiques &amp; DataCenter","POWER ISSUE",
AK1139="Exclu","Exclu",
AK1139="SAT","TX ISSUE",
AK1139="SPARE-ISSUE","SPARE-ISSUE",
AK1139="Fiber CAmtel","TX ISSUE",
AK1139="Fiber AOF","TX ISSUE",
AK1139="Projet OCM (HUAWEI)","TRAVAUX-HUAWEI",
AK1139="Projet OCM (NOKIA)","TRAVAUX -NOKIA",
AK1139="ACCESS-ISSUE","ACCESS-ISSUE",
AK1139="Projet OCM (ZTE, NOKIA, autres projets)","TRAVAUX OCM",
AK1139="No root CAuse","No root cause",
AK1139="ODU HS","TX ISSUE",
AK1139="IP &amp; VLAN","TX ISSUE",
AK1139="Warehouse HUAWEI","SPARE-ISSUE",
AK1139="SPARE-HS","SPARE-ISSUE",
AK1139="Power Telco","RAN ISSUE",AK1139="no impacts","no impacts"
),"")</f>
        <v>No root cause</v>
      </c>
      <c r="AK1139" s="81" t="s">
        <v>5620</v>
      </c>
      <c r="AL1139" s="56" t="str" cm="1">
        <f t="array" ref="AL1139">IFERROR(_xlfn.IFS(
AK1139="MPR ISSUE","ACTIVE",
AK1139="BSS Hardware Issue","ACTIVE",
AK1139="Sites strategiques, MLL, Pylone, etc.","PASSIVE",
AK1139="AKTIVCO DEFAUT GE &amp; POWER Cabinet","PASSIVE",
AK1139="AKTIVCO Coupure ENEO &amp; Baisse de tension","PASSIVE",
AK1139="Coupure ENEO &amp; Baisse de tension","PASSIVE",
AK1139="Defaut GE &amp; POWER Cabinet","PASSIVE",
AK1139="Sharing","PASSIVE",
AK1139="Sites strategiques &amp; DataCenter","PASSIVE",
AK1139="Exclu","Exclu",
AK1139="SAT","ACTIVE",
AK1139="SPARE-ISSUE","SPARE-ISSUE",
AK1139="Fiber CAmtel","ACTIVE",
AK1139="Fiber AOF","ACTIVE",
AK1139="Projet OCM (HUAWEI)","PLANNED WORKS",
AK1139="Projet OCM (NOKIA)","PLANNED WORKS",
AK1139="ACCESS-ISSUE","ACCESS-ISSUE",
AK1139="Projet OCM (ZTE, NOKIA, autres projets)","PLANNED WORKS",
AK1139="No root CAuse","No root cause",
AK1139="ODU HS","ACTIVE",
AK1139="IP &amp; VLAN","ACTIVE",
AK1139="Warehouse HUAWEI","SPARE-ISSUE",
AK1139="SPARE-HS","SPARE-ISSUE",
AK1139="Power Telco","ACTIVE", AK1139="no impacts","no impacts"
),"")</f>
        <v>No root cause</v>
      </c>
      <c r="AM1139" s="108" t="s">
        <v>5537</v>
      </c>
      <c r="AN1139" s="117" t="s">
        <v>1591</v>
      </c>
      <c r="AP1139" s="23" t="s">
        <v>5537</v>
      </c>
      <c r="AQ1139" s="23" t="s">
        <v>5537</v>
      </c>
      <c r="AR1139" s="7"/>
      <c r="AS1139" s="6"/>
      <c r="AT1139" s="7"/>
      <c r="AU1139" s="3" t="s">
        <v>5537</v>
      </c>
      <c r="AV1139" s="24" t="s">
        <v>5537</v>
      </c>
      <c r="AW1139" s="24" t="s">
        <v>5537</v>
      </c>
      <c r="AX1139" s="24" t="s">
        <v>5537</v>
      </c>
      <c r="AY1139" s="24" t="s">
        <v>5537</v>
      </c>
      <c r="AZ1139" s="24" t="s">
        <v>5537</v>
      </c>
      <c r="BA1139" s="24" t="s">
        <v>5537</v>
      </c>
      <c r="BB1139" s="24" t="s">
        <v>5537</v>
      </c>
      <c r="BC1139" s="24" t="s">
        <v>5537</v>
      </c>
      <c r="BD1139" s="24" t="s">
        <v>5537</v>
      </c>
      <c r="BE1139" s="24" t="s">
        <v>5537</v>
      </c>
      <c r="BF1139" s="24" t="s">
        <v>5537</v>
      </c>
      <c r="BG1139" s="24" t="s">
        <v>5537</v>
      </c>
      <c r="BH1139" s="24" t="s">
        <v>5537</v>
      </c>
      <c r="BI1139" s="9" t="s">
        <v>5537</v>
      </c>
      <c r="BJ1139" s="14"/>
      <c r="BK1139" s="14" t="s">
        <v>5537</v>
      </c>
      <c r="BL1139" s="14" t="str">
        <f>_xlfn.XLOOKUP(B1139,'[4]cell downs 18042026 17h'!$B:$B,'[4]cell downs 18042026 17h'!$B:$B,"")</f>
        <v/>
      </c>
      <c r="BM1139" s="14" t="str">
        <f>_xlfn.XLOOKUP(B1139,'[5]Cells Huawei 19042026 15h'!$B:$B,'[5]Cells Huawei 19042026 15h'!$B:$B,"")</f>
        <v/>
      </c>
      <c r="BN1139" s="9" t="str">
        <f>_xlfn.XLOOKUP(B1139,'[6]cells down 19042026 9H40'!$B:$B,'[6]cells down 19042026 9H40'!$B:$B,"")</f>
        <v/>
      </c>
      <c r="BO1139" s="9" t="s">
        <v>5537</v>
      </c>
      <c r="BP1139" s="9" t="s">
        <v>5537</v>
      </c>
    </row>
    <row r="1140" spans="1:68" s="9" customFormat="1" x14ac:dyDescent="0.35">
      <c r="A1140" s="1" t="s">
        <v>2026</v>
      </c>
      <c r="B1140" s="8" t="s">
        <v>2027</v>
      </c>
      <c r="C1140" s="3" t="str">
        <f>_xlfn.XLOOKUP(B1140,'[1]daily break down'!$D:$D,'[1]daily break down'!$E:$E,"")</f>
        <v>NORD</v>
      </c>
      <c r="D1140" s="1" t="s">
        <v>11</v>
      </c>
      <c r="E1140" s="1" t="s">
        <v>66</v>
      </c>
      <c r="F1140" s="3" t="s">
        <v>23</v>
      </c>
      <c r="G1140" s="1" t="s">
        <v>2028</v>
      </c>
      <c r="H1140" s="40" t="str">
        <f>_xlfn.XLOOKUP(B1140,[2]CALCULATION!$B:$B,[2]CALCULATION!$H:$H,"")</f>
        <v>NOKIA</v>
      </c>
      <c r="I1140" s="34">
        <v>0</v>
      </c>
      <c r="J1140" s="34">
        <v>0</v>
      </c>
      <c r="K1140" s="34">
        <v>0</v>
      </c>
      <c r="L1140" s="34">
        <v>0</v>
      </c>
      <c r="M1140" s="34">
        <v>0</v>
      </c>
      <c r="N1140" s="34">
        <v>0</v>
      </c>
      <c r="O1140" s="34">
        <v>3.6659162718221575E-2</v>
      </c>
      <c r="P1140" s="34">
        <v>0</v>
      </c>
      <c r="Q1140" s="34">
        <v>0</v>
      </c>
      <c r="R1140" s="34">
        <v>0</v>
      </c>
      <c r="S1140" s="109">
        <v>0</v>
      </c>
      <c r="T1140" s="109">
        <f>_xlfn.XLOOKUP(B1140,'[3]Nur des jours'!$B:$B,'[3]Nur des jours'!$U:$U,"")</f>
        <v>0</v>
      </c>
      <c r="U1140" s="109">
        <v>1.7794618445754095E-2</v>
      </c>
      <c r="V1140" s="109">
        <v>1.479105932037063</v>
      </c>
      <c r="W1140" s="109">
        <v>0</v>
      </c>
      <c r="X1140" s="109">
        <v>0</v>
      </c>
      <c r="Y1140" s="109">
        <v>3.4511913887393324E-2</v>
      </c>
      <c r="Z1140" s="109">
        <v>0</v>
      </c>
      <c r="AA1140" s="109">
        <v>0</v>
      </c>
      <c r="AB1140" s="109">
        <v>0</v>
      </c>
      <c r="AC1140" s="109">
        <v>0</v>
      </c>
      <c r="AD1140" s="109">
        <v>0</v>
      </c>
      <c r="AE1140" s="109">
        <v>0</v>
      </c>
      <c r="AF1140" s="109">
        <v>0</v>
      </c>
      <c r="AG1140" s="57" t="str">
        <f>_xlfn.XLOOKUP(B1140,[3]CALCULATION!$B:$B,[3]CALCULATION!$M:$M,"")</f>
        <v>Operationnel</v>
      </c>
      <c r="AH1140" s="57"/>
      <c r="AI1140" s="56" t="str" cm="1">
        <f t="array" ref="AI1140">IFERROR(_xlfn.IFS(
AK1140="MPR ISSUE","PDH",
AK1140="BSS Hardware Issue","BSS",
AK1140="Sites strategiques, MLL, Pylone, etc.","ENVTECH",
AK1140="AKTIVCO DEFAUT GE &amp; POWER Cabinet","AKTIVCO",
AK1140="AKTIVCO Coupure ENEO &amp; Baisse de tension","AKTIVCO GRID ONLY",
AK1140="Coupure ENEO &amp; Baisse de tension","IHS GRID ONLY",
AK1140="Defaut GE &amp; POWER Cabinet","IHS",
AK1140="Sharing","Partners",
AK1140="Sites strategiques &amp; DataCenter","SST &amp; DC",
AK1140="Exclu","Exclu",
AK1140="SAT","SAT",
AK1140="SPARE-ISSUE","SPARE-ISSUE",
AK1140="Fiber CAmtel","TRANS_FO_CAMTEL",
AK1140="Fiber AOF","Fiber AOF",
AK1140="Projet OCM (HUAWEI)","TRAVAUX-HUAWEI",
AK1140="Projet OCM (NOKIA)","TRAVAUX-NOKIA",
AK1140="ACCESS-ISSUE","ACCESS-ISSUE",
AK1140="Projet OCM (ZTE, NOKIA, autres projets)","TRAVAUX OCM",
AK1140="No root CAuse","No root cause",
AK1140="ODU HS","PDH",
AK1140="IP &amp; VLAN","PDH",
AK1140="Warehouse HUAWEI","SPARE-ISSUE",
AK1140="SPARE-HS","SPARE-ISSUE",
AK1140="Power Telco","BSS",AK1140="no impacts","no impacts"
),"")</f>
        <v>No root cause</v>
      </c>
      <c r="AJ1140" s="56" t="str" cm="1">
        <f t="array" ref="AJ1140">IFERROR(_xlfn.IFS(
AK1140="MPR ISSUE","TX ISSUE",
AK1140="BSS Hardware Issue","RAN ISSUE",
AK1140="Sites strategiques, MLL, Pylone, etc.","ENVTECH",
AK1140="AKTIVCO DEFAUT GE &amp; POWER Cabinet","POWER ISSUE",
AK1140="AKTIVCO Coupure ENEO &amp; Baisse de tension","POWER ISSUE",
AK1140="Coupure ENEO &amp; Baisse de tension","POWER ISSUE",
AK1140="Defaut GE &amp; POWER Cabinet","POWER ISSUE",
AK1140="Sharing","POWER ISSUE",
AK1140="Sites strategiques &amp; DataCenter","POWER ISSUE",
AK1140="Exclu","Exclu",
AK1140="SAT","TX ISSUE",
AK1140="SPARE-ISSUE","SPARE-ISSUE",
AK1140="Fiber CAmtel","TX ISSUE",
AK1140="Fiber AOF","TX ISSUE",
AK1140="Projet OCM (HUAWEI)","TRAVAUX-HUAWEI",
AK1140="Projet OCM (NOKIA)","TRAVAUX -NOKIA",
AK1140="ACCESS-ISSUE","ACCESS-ISSUE",
AK1140="Projet OCM (ZTE, NOKIA, autres projets)","TRAVAUX OCM",
AK1140="No root CAuse","No root cause",
AK1140="ODU HS","TX ISSUE",
AK1140="IP &amp; VLAN","TX ISSUE",
AK1140="Warehouse HUAWEI","SPARE-ISSUE",
AK1140="SPARE-HS","SPARE-ISSUE",
AK1140="Power Telco","RAN ISSUE",AK1140="no impacts","no impacts"
),"")</f>
        <v>No root cause</v>
      </c>
      <c r="AK1140" s="81" t="s">
        <v>5620</v>
      </c>
      <c r="AL1140" s="56" t="str" cm="1">
        <f t="array" ref="AL1140">IFERROR(_xlfn.IFS(
AK1140="MPR ISSUE","ACTIVE",
AK1140="BSS Hardware Issue","ACTIVE",
AK1140="Sites strategiques, MLL, Pylone, etc.","PASSIVE",
AK1140="AKTIVCO DEFAUT GE &amp; POWER Cabinet","PASSIVE",
AK1140="AKTIVCO Coupure ENEO &amp; Baisse de tension","PASSIVE",
AK1140="Coupure ENEO &amp; Baisse de tension","PASSIVE",
AK1140="Defaut GE &amp; POWER Cabinet","PASSIVE",
AK1140="Sharing","PASSIVE",
AK1140="Sites strategiques &amp; DataCenter","PASSIVE",
AK1140="Exclu","Exclu",
AK1140="SAT","ACTIVE",
AK1140="SPARE-ISSUE","SPARE-ISSUE",
AK1140="Fiber CAmtel","ACTIVE",
AK1140="Fiber AOF","ACTIVE",
AK1140="Projet OCM (HUAWEI)","PLANNED WORKS",
AK1140="Projet OCM (NOKIA)","PLANNED WORKS",
AK1140="ACCESS-ISSUE","ACCESS-ISSUE",
AK1140="Projet OCM (ZTE, NOKIA, autres projets)","PLANNED WORKS",
AK1140="No root CAuse","No root cause",
AK1140="ODU HS","ACTIVE",
AK1140="IP &amp; VLAN","ACTIVE",
AK1140="Warehouse HUAWEI","SPARE-ISSUE",
AK1140="SPARE-HS","SPARE-ISSUE",
AK1140="Power Telco","ACTIVE", AK1140="no impacts","no impacts"
),"")</f>
        <v>No root cause</v>
      </c>
      <c r="AM1140" s="108" t="s">
        <v>5537</v>
      </c>
      <c r="AN1140" s="117" t="s">
        <v>2027</v>
      </c>
      <c r="AP1140" s="23" t="s">
        <v>5537</v>
      </c>
      <c r="AQ1140" s="23" t="s">
        <v>5537</v>
      </c>
      <c r="AR1140" s="7"/>
      <c r="AS1140" s="6"/>
      <c r="AT1140" s="7"/>
      <c r="AU1140" s="3" t="s">
        <v>5537</v>
      </c>
      <c r="AV1140" s="24" t="s">
        <v>5537</v>
      </c>
      <c r="AW1140" s="24" t="s">
        <v>5537</v>
      </c>
      <c r="AX1140" s="24" t="s">
        <v>5537</v>
      </c>
      <c r="AY1140" s="24" t="s">
        <v>5537</v>
      </c>
      <c r="AZ1140" s="24" t="s">
        <v>5537</v>
      </c>
      <c r="BA1140" s="24" t="s">
        <v>5537</v>
      </c>
      <c r="BB1140" s="24" t="s">
        <v>5537</v>
      </c>
      <c r="BC1140" s="24" t="s">
        <v>5537</v>
      </c>
      <c r="BD1140" s="24" t="s">
        <v>5537</v>
      </c>
      <c r="BE1140" s="24" t="s">
        <v>5537</v>
      </c>
      <c r="BF1140" s="24" t="s">
        <v>5537</v>
      </c>
      <c r="BG1140" s="24" t="s">
        <v>5537</v>
      </c>
      <c r="BH1140" s="24" t="s">
        <v>5537</v>
      </c>
      <c r="BI1140" s="9" t="s">
        <v>5537</v>
      </c>
      <c r="BJ1140" s="14"/>
      <c r="BK1140" s="14" t="s">
        <v>5537</v>
      </c>
      <c r="BL1140" s="14" t="str">
        <f>_xlfn.XLOOKUP(B1140,'[4]cell downs 18042026 17h'!$B:$B,'[4]cell downs 18042026 17h'!$B:$B,"")</f>
        <v/>
      </c>
      <c r="BM1140" s="14" t="str">
        <f>_xlfn.XLOOKUP(B1140,'[5]Cells Huawei 19042026 15h'!$B:$B,'[5]Cells Huawei 19042026 15h'!$B:$B,"")</f>
        <v/>
      </c>
      <c r="BN1140" s="9" t="str">
        <f>_xlfn.XLOOKUP(B1140,'[6]cells down 19042026 9H40'!$B:$B,'[6]cells down 19042026 9H40'!$B:$B,"")</f>
        <v/>
      </c>
      <c r="BO1140" s="9" t="s">
        <v>2027</v>
      </c>
      <c r="BP1140" s="9" t="s">
        <v>154</v>
      </c>
    </row>
    <row r="1141" spans="1:68" s="9" customFormat="1" x14ac:dyDescent="0.35">
      <c r="A1141" s="1" t="s">
        <v>4280</v>
      </c>
      <c r="B1141" s="8" t="s">
        <v>4281</v>
      </c>
      <c r="C1141" s="3" t="str">
        <f>_xlfn.XLOOKUP(B1141,'[1]daily break down'!$D:$D,'[1]daily break down'!$E:$E,"")</f>
        <v>ADAMAOUA</v>
      </c>
      <c r="D1141" s="1" t="s">
        <v>11</v>
      </c>
      <c r="E1141" s="1" t="s">
        <v>66</v>
      </c>
      <c r="F1141" s="3" t="s">
        <v>90</v>
      </c>
      <c r="G1141" s="1" t="s">
        <v>4015</v>
      </c>
      <c r="H1141" s="39" t="str">
        <f>_xlfn.XLOOKUP(B1141,[2]CALCULATION!$B:$B,[2]CALCULATION!$H:$H,"")</f>
        <v>HUAWEI</v>
      </c>
      <c r="I1141" s="34">
        <v>0</v>
      </c>
      <c r="J1141" s="34">
        <v>0</v>
      </c>
      <c r="K1141" s="34">
        <v>0</v>
      </c>
      <c r="L1141" s="34">
        <v>0</v>
      </c>
      <c r="M1141" s="34">
        <v>0</v>
      </c>
      <c r="N1141" s="34">
        <v>0</v>
      </c>
      <c r="O1141" s="34">
        <v>0</v>
      </c>
      <c r="P1141" s="34">
        <v>0</v>
      </c>
      <c r="Q1141" s="34">
        <v>0</v>
      </c>
      <c r="R1141" s="34">
        <v>0</v>
      </c>
      <c r="S1141" s="109">
        <v>0</v>
      </c>
      <c r="T1141" s="109">
        <f>_xlfn.XLOOKUP(B1141,'[3]Nur des jours'!$B:$B,'[3]Nur des jours'!$U:$U,"")</f>
        <v>0</v>
      </c>
      <c r="U1141" s="109">
        <v>0</v>
      </c>
      <c r="V1141" s="109">
        <v>4.5479449709359557E-3</v>
      </c>
      <c r="W1141" s="109">
        <v>1.0701046990437544E-3</v>
      </c>
      <c r="X1141" s="109">
        <v>4.6620894721672905E-2</v>
      </c>
      <c r="Y1141" s="109">
        <v>3.4421701152574105E-2</v>
      </c>
      <c r="Z1141" s="109">
        <v>0</v>
      </c>
      <c r="AA1141" s="109">
        <v>0</v>
      </c>
      <c r="AB1141" s="109">
        <v>0</v>
      </c>
      <c r="AC1141" s="109">
        <v>0</v>
      </c>
      <c r="AD1141" s="109">
        <v>0</v>
      </c>
      <c r="AE1141" s="109">
        <v>0</v>
      </c>
      <c r="AF1141" s="109">
        <v>0</v>
      </c>
      <c r="AG1141" s="57" t="str">
        <f>_xlfn.XLOOKUP(B1141,[3]CALCULATION!$B:$B,[3]CALCULATION!$M:$M,"")</f>
        <v>Operationnel</v>
      </c>
      <c r="AH1141" s="57"/>
      <c r="AI1141" s="56" t="str" cm="1">
        <f t="array" ref="AI1141">IFERROR(_xlfn.IFS(
AK1141="MPR ISSUE","PDH",
AK1141="BSS Hardware Issue","BSS",
AK1141="Sites strategiques, MLL, Pylone, etc.","ENVTECH",
AK1141="AKTIVCO DEFAUT GE &amp; POWER Cabinet","AKTIVCO",
AK1141="AKTIVCO Coupure ENEO &amp; Baisse de tension","AKTIVCO GRID ONLY",
AK1141="Coupure ENEO &amp; Baisse de tension","IHS GRID ONLY",
AK1141="Defaut GE &amp; POWER Cabinet","IHS",
AK1141="Sharing","Partners",
AK1141="Sites strategiques &amp; DataCenter","SST &amp; DC",
AK1141="Exclu","Exclu",
AK1141="SAT","SAT",
AK1141="SPARE-ISSUE","SPARE-ISSUE",
AK1141="Fiber CAmtel","TRANS_FO_CAMTEL",
AK1141="Fiber AOF","Fiber AOF",
AK1141="Projet OCM (HUAWEI)","TRAVAUX-HUAWEI",
AK1141="Projet OCM (NOKIA)","TRAVAUX-NOKIA",
AK1141="ACCESS-ISSUE","ACCESS-ISSUE",
AK1141="Projet OCM (ZTE, NOKIA, autres projets)","TRAVAUX OCM",
AK1141="No root CAuse","No root cause",
AK1141="ODU HS","PDH",
AK1141="IP &amp; VLAN","PDH",
AK1141="Warehouse HUAWEI","SPARE-ISSUE",
AK1141="SPARE-HS","SPARE-ISSUE",
AK1141="Power Telco","BSS",AK1141="no impacts","no impacts"
),"")</f>
        <v>No root cause</v>
      </c>
      <c r="AJ1141" s="56" t="str" cm="1">
        <f t="array" ref="AJ1141">IFERROR(_xlfn.IFS(
AK1141="MPR ISSUE","TX ISSUE",
AK1141="BSS Hardware Issue","RAN ISSUE",
AK1141="Sites strategiques, MLL, Pylone, etc.","ENVTECH",
AK1141="AKTIVCO DEFAUT GE &amp; POWER Cabinet","POWER ISSUE",
AK1141="AKTIVCO Coupure ENEO &amp; Baisse de tension","POWER ISSUE",
AK1141="Coupure ENEO &amp; Baisse de tension","POWER ISSUE",
AK1141="Defaut GE &amp; POWER Cabinet","POWER ISSUE",
AK1141="Sharing","POWER ISSUE",
AK1141="Sites strategiques &amp; DataCenter","POWER ISSUE",
AK1141="Exclu","Exclu",
AK1141="SAT","TX ISSUE",
AK1141="SPARE-ISSUE","SPARE-ISSUE",
AK1141="Fiber CAmtel","TX ISSUE",
AK1141="Fiber AOF","TX ISSUE",
AK1141="Projet OCM (HUAWEI)","TRAVAUX-HUAWEI",
AK1141="Projet OCM (NOKIA)","TRAVAUX -NOKIA",
AK1141="ACCESS-ISSUE","ACCESS-ISSUE",
AK1141="Projet OCM (ZTE, NOKIA, autres projets)","TRAVAUX OCM",
AK1141="No root CAuse","No root cause",
AK1141="ODU HS","TX ISSUE",
AK1141="IP &amp; VLAN","TX ISSUE",
AK1141="Warehouse HUAWEI","SPARE-ISSUE",
AK1141="SPARE-HS","SPARE-ISSUE",
AK1141="Power Telco","RAN ISSUE",AK1141="no impacts","no impacts"
),"")</f>
        <v>No root cause</v>
      </c>
      <c r="AK1141" s="81" t="s">
        <v>5620</v>
      </c>
      <c r="AL1141" s="56" t="str" cm="1">
        <f t="array" ref="AL1141">IFERROR(_xlfn.IFS(
AK1141="MPR ISSUE","ACTIVE",
AK1141="BSS Hardware Issue","ACTIVE",
AK1141="Sites strategiques, MLL, Pylone, etc.","PASSIVE",
AK1141="AKTIVCO DEFAUT GE &amp; POWER Cabinet","PASSIVE",
AK1141="AKTIVCO Coupure ENEO &amp; Baisse de tension","PASSIVE",
AK1141="Coupure ENEO &amp; Baisse de tension","PASSIVE",
AK1141="Defaut GE &amp; POWER Cabinet","PASSIVE",
AK1141="Sharing","PASSIVE",
AK1141="Sites strategiques &amp; DataCenter","PASSIVE",
AK1141="Exclu","Exclu",
AK1141="SAT","ACTIVE",
AK1141="SPARE-ISSUE","SPARE-ISSUE",
AK1141="Fiber CAmtel","ACTIVE",
AK1141="Fiber AOF","ACTIVE",
AK1141="Projet OCM (HUAWEI)","PLANNED WORKS",
AK1141="Projet OCM (NOKIA)","PLANNED WORKS",
AK1141="ACCESS-ISSUE","ACCESS-ISSUE",
AK1141="Projet OCM (ZTE, NOKIA, autres projets)","PLANNED WORKS",
AK1141="No root CAuse","No root cause",
AK1141="ODU HS","ACTIVE",
AK1141="IP &amp; VLAN","ACTIVE",
AK1141="Warehouse HUAWEI","SPARE-ISSUE",
AK1141="SPARE-HS","SPARE-ISSUE",
AK1141="Power Telco","ACTIVE", AK1141="no impacts","no impacts"
),"")</f>
        <v>No root cause</v>
      </c>
      <c r="AM1141" s="108" t="s">
        <v>5537</v>
      </c>
      <c r="AN1141" s="117" t="s">
        <v>4281</v>
      </c>
      <c r="AP1141" s="23" t="s">
        <v>5537</v>
      </c>
      <c r="AQ1141" s="23" t="s">
        <v>5537</v>
      </c>
      <c r="AR1141" s="7"/>
      <c r="AS1141" s="6"/>
      <c r="AT1141" s="7"/>
      <c r="AU1141" s="3" t="s">
        <v>5537</v>
      </c>
      <c r="AV1141" s="24" t="s">
        <v>5537</v>
      </c>
      <c r="AW1141" s="24" t="s">
        <v>5537</v>
      </c>
      <c r="AX1141" s="24" t="s">
        <v>5537</v>
      </c>
      <c r="AY1141" s="24" t="s">
        <v>5537</v>
      </c>
      <c r="AZ1141" s="24" t="s">
        <v>5537</v>
      </c>
      <c r="BA1141" s="24" t="s">
        <v>5537</v>
      </c>
      <c r="BB1141" s="24" t="s">
        <v>5537</v>
      </c>
      <c r="BC1141" s="24" t="s">
        <v>5537</v>
      </c>
      <c r="BD1141" s="24" t="s">
        <v>5537</v>
      </c>
      <c r="BE1141" s="24" t="s">
        <v>5537</v>
      </c>
      <c r="BF1141" s="24" t="s">
        <v>5537</v>
      </c>
      <c r="BG1141" s="24" t="s">
        <v>5537</v>
      </c>
      <c r="BH1141" s="24" t="s">
        <v>5537</v>
      </c>
      <c r="BI1141" s="9" t="s">
        <v>5537</v>
      </c>
      <c r="BJ1141" s="14"/>
      <c r="BK1141" s="14" t="s">
        <v>5537</v>
      </c>
      <c r="BL1141" s="14" t="str">
        <f>_xlfn.XLOOKUP(B1141,'[4]cell downs 18042026 17h'!$B:$B,'[4]cell downs 18042026 17h'!$B:$B,"")</f>
        <v/>
      </c>
      <c r="BM1141" s="14" t="str">
        <f>_xlfn.XLOOKUP(B1141,'[5]Cells Huawei 19042026 15h'!$B:$B,'[5]Cells Huawei 19042026 15h'!$B:$B,"")</f>
        <v/>
      </c>
      <c r="BN1141" s="9" t="str">
        <f>_xlfn.XLOOKUP(B1141,'[6]cells down 19042026 9H40'!$B:$B,'[6]cells down 19042026 9H40'!$B:$B,"")</f>
        <v/>
      </c>
      <c r="BO1141" s="9" t="s">
        <v>4281</v>
      </c>
      <c r="BP1141" s="9" t="s">
        <v>12</v>
      </c>
    </row>
    <row r="1142" spans="1:68" s="9" customFormat="1" x14ac:dyDescent="0.35">
      <c r="A1142" s="1" t="s">
        <v>4013</v>
      </c>
      <c r="B1142" s="8" t="s">
        <v>4014</v>
      </c>
      <c r="C1142" s="3" t="str">
        <f>_xlfn.XLOOKUP(B1142,'[1]daily break down'!$D:$D,'[1]daily break down'!$E:$E,"")</f>
        <v>ADAMAOUA</v>
      </c>
      <c r="D1142" s="1"/>
      <c r="E1142" s="1"/>
      <c r="F1142" s="3" t="s">
        <v>90</v>
      </c>
      <c r="G1142" s="1" t="s">
        <v>554</v>
      </c>
      <c r="H1142" s="39" t="str">
        <f>_xlfn.XLOOKUP(B1142,[2]CALCULATION!$B:$B,[2]CALCULATION!$H:$H,"")</f>
        <v>HUAWEI</v>
      </c>
      <c r="I1142" s="34">
        <v>0</v>
      </c>
      <c r="J1142" s="34">
        <v>0</v>
      </c>
      <c r="K1142" s="34">
        <v>0</v>
      </c>
      <c r="L1142" s="34">
        <v>0</v>
      </c>
      <c r="M1142" s="34">
        <v>0</v>
      </c>
      <c r="N1142" s="34">
        <v>0</v>
      </c>
      <c r="O1142" s="34">
        <v>0</v>
      </c>
      <c r="P1142" s="34">
        <v>0</v>
      </c>
      <c r="Q1142" s="34">
        <v>0</v>
      </c>
      <c r="R1142" s="34">
        <v>0</v>
      </c>
      <c r="S1142" s="109">
        <v>0</v>
      </c>
      <c r="T1142" s="109">
        <f>_xlfn.XLOOKUP(B1142,'[3]Nur des jours'!$B:$B,'[3]Nur des jours'!$U:$U,"")</f>
        <v>0</v>
      </c>
      <c r="U1142" s="109">
        <v>0</v>
      </c>
      <c r="V1142" s="109">
        <v>0.43230446333535943</v>
      </c>
      <c r="W1142" s="109">
        <v>1.3376308738046929E-3</v>
      </c>
      <c r="X1142" s="109">
        <v>4.2946868588289347E-2</v>
      </c>
      <c r="Y1142" s="109">
        <v>3.2192316362899612E-2</v>
      </c>
      <c r="Z1142" s="109">
        <v>0</v>
      </c>
      <c r="AA1142" s="109">
        <v>0</v>
      </c>
      <c r="AB1142" s="109">
        <v>0</v>
      </c>
      <c r="AC1142" s="109">
        <v>0</v>
      </c>
      <c r="AD1142" s="109">
        <v>0</v>
      </c>
      <c r="AE1142" s="109">
        <v>0</v>
      </c>
      <c r="AF1142" s="109">
        <v>0</v>
      </c>
      <c r="AG1142" s="57" t="str">
        <f>_xlfn.XLOOKUP(B1142,[3]CALCULATION!$B:$B,[3]CALCULATION!$M:$M,"")</f>
        <v>Operationnel</v>
      </c>
      <c r="AH1142" s="57"/>
      <c r="AI1142" s="56" t="str" cm="1">
        <f t="array" ref="AI1142">IFERROR(_xlfn.IFS(
AK1142="MPR ISSUE","PDH",
AK1142="BSS Hardware Issue","BSS",
AK1142="Sites strategiques, MLL, Pylone, etc.","ENVTECH",
AK1142="AKTIVCO DEFAUT GE &amp; POWER Cabinet","AKTIVCO",
AK1142="AKTIVCO Coupure ENEO &amp; Baisse de tension","AKTIVCO GRID ONLY",
AK1142="Coupure ENEO &amp; Baisse de tension","IHS GRID ONLY",
AK1142="Defaut GE &amp; POWER Cabinet","IHS",
AK1142="Sharing","Partners",
AK1142="Sites strategiques &amp; DataCenter","SST &amp; DC",
AK1142="Exclu","Exclu",
AK1142="SAT","SAT",
AK1142="SPARE-ISSUE","SPARE-ISSUE",
AK1142="Fiber CAmtel","TRANS_FO_CAMTEL",
AK1142="Fiber AOF","Fiber AOF",
AK1142="Projet OCM (HUAWEI)","TRAVAUX-HUAWEI",
AK1142="Projet OCM (NOKIA)","TRAVAUX-NOKIA",
AK1142="ACCESS-ISSUE","ACCESS-ISSUE",
AK1142="Projet OCM (ZTE, NOKIA, autres projets)","TRAVAUX OCM",
AK1142="No root CAuse","No root cause",
AK1142="ODU HS","PDH",
AK1142="IP &amp; VLAN","PDH",
AK1142="Warehouse HUAWEI","SPARE-ISSUE",
AK1142="SPARE-HS","SPARE-ISSUE",
AK1142="Power Telco","BSS",AK1142="no impacts","no impacts"
),"")</f>
        <v>No root cause</v>
      </c>
      <c r="AJ1142" s="56" t="str" cm="1">
        <f t="array" ref="AJ1142">IFERROR(_xlfn.IFS(
AK1142="MPR ISSUE","TX ISSUE",
AK1142="BSS Hardware Issue","RAN ISSUE",
AK1142="Sites strategiques, MLL, Pylone, etc.","ENVTECH",
AK1142="AKTIVCO DEFAUT GE &amp; POWER Cabinet","POWER ISSUE",
AK1142="AKTIVCO Coupure ENEO &amp; Baisse de tension","POWER ISSUE",
AK1142="Coupure ENEO &amp; Baisse de tension","POWER ISSUE",
AK1142="Defaut GE &amp; POWER Cabinet","POWER ISSUE",
AK1142="Sharing","POWER ISSUE",
AK1142="Sites strategiques &amp; DataCenter","POWER ISSUE",
AK1142="Exclu","Exclu",
AK1142="SAT","TX ISSUE",
AK1142="SPARE-ISSUE","SPARE-ISSUE",
AK1142="Fiber CAmtel","TX ISSUE",
AK1142="Fiber AOF","TX ISSUE",
AK1142="Projet OCM (HUAWEI)","TRAVAUX-HUAWEI",
AK1142="Projet OCM (NOKIA)","TRAVAUX -NOKIA",
AK1142="ACCESS-ISSUE","ACCESS-ISSUE",
AK1142="Projet OCM (ZTE, NOKIA, autres projets)","TRAVAUX OCM",
AK1142="No root CAuse","No root cause",
AK1142="ODU HS","TX ISSUE",
AK1142="IP &amp; VLAN","TX ISSUE",
AK1142="Warehouse HUAWEI","SPARE-ISSUE",
AK1142="SPARE-HS","SPARE-ISSUE",
AK1142="Power Telco","RAN ISSUE",AK1142="no impacts","no impacts"
),"")</f>
        <v>No root cause</v>
      </c>
      <c r="AK1142" s="81" t="s">
        <v>5620</v>
      </c>
      <c r="AL1142" s="56" t="str" cm="1">
        <f t="array" ref="AL1142">IFERROR(_xlfn.IFS(
AK1142="MPR ISSUE","ACTIVE",
AK1142="BSS Hardware Issue","ACTIVE",
AK1142="Sites strategiques, MLL, Pylone, etc.","PASSIVE",
AK1142="AKTIVCO DEFAUT GE &amp; POWER Cabinet","PASSIVE",
AK1142="AKTIVCO Coupure ENEO &amp; Baisse de tension","PASSIVE",
AK1142="Coupure ENEO &amp; Baisse de tension","PASSIVE",
AK1142="Defaut GE &amp; POWER Cabinet","PASSIVE",
AK1142="Sharing","PASSIVE",
AK1142="Sites strategiques &amp; DataCenter","PASSIVE",
AK1142="Exclu","Exclu",
AK1142="SAT","ACTIVE",
AK1142="SPARE-ISSUE","SPARE-ISSUE",
AK1142="Fiber CAmtel","ACTIVE",
AK1142="Fiber AOF","ACTIVE",
AK1142="Projet OCM (HUAWEI)","PLANNED WORKS",
AK1142="Projet OCM (NOKIA)","PLANNED WORKS",
AK1142="ACCESS-ISSUE","ACCESS-ISSUE",
AK1142="Projet OCM (ZTE, NOKIA, autres projets)","PLANNED WORKS",
AK1142="No root CAuse","No root cause",
AK1142="ODU HS","ACTIVE",
AK1142="IP &amp; VLAN","ACTIVE",
AK1142="Warehouse HUAWEI","SPARE-ISSUE",
AK1142="SPARE-HS","SPARE-ISSUE",
AK1142="Power Telco","ACTIVE", AK1142="no impacts","no impacts"
),"")</f>
        <v>No root cause</v>
      </c>
      <c r="AM1142" s="108" t="s">
        <v>5537</v>
      </c>
      <c r="AN1142" s="117" t="s">
        <v>4014</v>
      </c>
      <c r="AP1142" s="23" t="s">
        <v>5537</v>
      </c>
      <c r="AQ1142" s="23" t="s">
        <v>5537</v>
      </c>
      <c r="AR1142" s="7"/>
      <c r="AS1142" s="6"/>
      <c r="AT1142" s="7"/>
      <c r="AU1142" s="3" t="s">
        <v>5537</v>
      </c>
      <c r="AV1142" s="24" t="s">
        <v>5537</v>
      </c>
      <c r="AW1142" s="24" t="s">
        <v>5537</v>
      </c>
      <c r="AX1142" s="24" t="s">
        <v>5537</v>
      </c>
      <c r="AY1142" s="24" t="s">
        <v>5537</v>
      </c>
      <c r="AZ1142" s="24" t="s">
        <v>5537</v>
      </c>
      <c r="BA1142" s="24" t="s">
        <v>5537</v>
      </c>
      <c r="BB1142" s="24" t="s">
        <v>5537</v>
      </c>
      <c r="BC1142" s="24" t="s">
        <v>5537</v>
      </c>
      <c r="BD1142" s="24" t="s">
        <v>5537</v>
      </c>
      <c r="BE1142" s="24" t="s">
        <v>5537</v>
      </c>
      <c r="BF1142" s="24" t="s">
        <v>5537</v>
      </c>
      <c r="BG1142" s="24" t="s">
        <v>5537</v>
      </c>
      <c r="BH1142" s="24" t="s">
        <v>5537</v>
      </c>
      <c r="BI1142" s="9" t="s">
        <v>5537</v>
      </c>
      <c r="BJ1142" s="14"/>
      <c r="BK1142" s="14" t="s">
        <v>5537</v>
      </c>
      <c r="BL1142" s="14" t="str">
        <f>_xlfn.XLOOKUP(B1142,'[4]cell downs 18042026 17h'!$B:$B,'[4]cell downs 18042026 17h'!$B:$B,"")</f>
        <v/>
      </c>
      <c r="BM1142" s="14" t="str">
        <f>_xlfn.XLOOKUP(B1142,'[5]Cells Huawei 19042026 15h'!$B:$B,'[5]Cells Huawei 19042026 15h'!$B:$B,"")</f>
        <v/>
      </c>
      <c r="BN1142" s="9" t="str">
        <f>_xlfn.XLOOKUP(B1142,'[6]cells down 19042026 9H40'!$B:$B,'[6]cells down 19042026 9H40'!$B:$B,"")</f>
        <v/>
      </c>
      <c r="BO1142" s="9" t="s">
        <v>5537</v>
      </c>
      <c r="BP1142" s="9" t="s">
        <v>5537</v>
      </c>
    </row>
    <row r="1143" spans="1:68" s="9" customFormat="1" x14ac:dyDescent="0.35">
      <c r="A1143" s="1" t="s">
        <v>3137</v>
      </c>
      <c r="B1143" s="8" t="s">
        <v>3138</v>
      </c>
      <c r="C1143" s="3" t="str">
        <f>_xlfn.XLOOKUP(B1143,'[1]daily break down'!$D:$D,'[1]daily break down'!$E:$E,"")</f>
        <v>EXTREME-NORD</v>
      </c>
      <c r="D1143" s="1" t="s">
        <v>11</v>
      </c>
      <c r="E1143" s="1" t="s">
        <v>12</v>
      </c>
      <c r="F1143" s="3" t="s">
        <v>55</v>
      </c>
      <c r="G1143" s="1" t="s">
        <v>3137</v>
      </c>
      <c r="H1143" s="39" t="str">
        <f>_xlfn.XLOOKUP(B1143,[2]CALCULATION!$B:$B,[2]CALCULATION!$H:$H,"")</f>
        <v>HUAWEI</v>
      </c>
      <c r="I1143" s="34">
        <v>0</v>
      </c>
      <c r="J1143" s="34">
        <v>0</v>
      </c>
      <c r="K1143" s="34">
        <v>0</v>
      </c>
      <c r="L1143" s="34">
        <v>0</v>
      </c>
      <c r="M1143" s="34">
        <v>0</v>
      </c>
      <c r="N1143" s="34">
        <v>0</v>
      </c>
      <c r="O1143" s="34">
        <v>0</v>
      </c>
      <c r="P1143" s="34">
        <v>0</v>
      </c>
      <c r="Q1143" s="34">
        <v>0</v>
      </c>
      <c r="R1143" s="34">
        <v>0</v>
      </c>
      <c r="S1143" s="109">
        <v>0</v>
      </c>
      <c r="T1143" s="109">
        <f>_xlfn.XLOOKUP(B1143,'[3]Nur des jours'!$B:$B,'[3]Nur des jours'!$U:$U,"")</f>
        <v>0</v>
      </c>
      <c r="U1143" s="109">
        <v>0</v>
      </c>
      <c r="V1143" s="109">
        <v>0.60015038538037246</v>
      </c>
      <c r="W1143" s="109">
        <v>2.43983871381976E-2</v>
      </c>
      <c r="X1143" s="109">
        <v>0</v>
      </c>
      <c r="Y1143" s="109">
        <v>2.9249528440529294E-2</v>
      </c>
      <c r="Z1143" s="109">
        <v>0</v>
      </c>
      <c r="AA1143" s="109">
        <v>0</v>
      </c>
      <c r="AB1143" s="109">
        <v>0</v>
      </c>
      <c r="AC1143" s="109">
        <v>0</v>
      </c>
      <c r="AD1143" s="109">
        <v>0</v>
      </c>
      <c r="AE1143" s="109">
        <v>0</v>
      </c>
      <c r="AF1143" s="109">
        <v>0</v>
      </c>
      <c r="AG1143" s="57" t="str">
        <f>_xlfn.XLOOKUP(B1143,[3]CALCULATION!$B:$B,[3]CALCULATION!$M:$M,"")</f>
        <v>Insecurity</v>
      </c>
      <c r="AH1143" s="57"/>
      <c r="AI1143" s="56" t="str" cm="1">
        <f t="array" ref="AI1143">IFERROR(_xlfn.IFS(
AK1143="MPR ISSUE","PDH",
AK1143="BSS Hardware Issue","BSS",
AK1143="Sites strategiques, MLL, Pylone, etc.","ENVTECH",
AK1143="AKTIVCO DEFAUT GE &amp; POWER Cabinet","AKTIVCO",
AK1143="AKTIVCO Coupure ENEO &amp; Baisse de tension","AKTIVCO GRID ONLY",
AK1143="Coupure ENEO &amp; Baisse de tension","IHS GRID ONLY",
AK1143="Defaut GE &amp; POWER Cabinet","IHS",
AK1143="Sharing","Partners",
AK1143="Sites strategiques &amp; DataCenter","SST &amp; DC",
AK1143="Exclu","Exclu",
AK1143="SAT","SAT",
AK1143="SPARE-ISSUE","SPARE-ISSUE",
AK1143="Fiber CAmtel","TRANS_FO_CAMTEL",
AK1143="Fiber AOF","Fiber AOF",
AK1143="Projet OCM (HUAWEI)","TRAVAUX-HUAWEI",
AK1143="Projet OCM (NOKIA)","TRAVAUX-NOKIA",
AK1143="ACCESS-ISSUE","ACCESS-ISSUE",
AK1143="Projet OCM (ZTE, NOKIA, autres projets)","TRAVAUX OCM",
AK1143="No root CAuse","No root cause",
AK1143="ODU HS","PDH",
AK1143="IP &amp; VLAN","PDH",
AK1143="Warehouse HUAWEI","SPARE-ISSUE",
AK1143="SPARE-HS","SPARE-ISSUE",
AK1143="Power Telco","BSS",AK1143="no impacts","no impacts"
),"")</f>
        <v>No root cause</v>
      </c>
      <c r="AJ1143" s="56" t="str" cm="1">
        <f t="array" ref="AJ1143">IFERROR(_xlfn.IFS(
AK1143="MPR ISSUE","TX ISSUE",
AK1143="BSS Hardware Issue","RAN ISSUE",
AK1143="Sites strategiques, MLL, Pylone, etc.","ENVTECH",
AK1143="AKTIVCO DEFAUT GE &amp; POWER Cabinet","POWER ISSUE",
AK1143="AKTIVCO Coupure ENEO &amp; Baisse de tension","POWER ISSUE",
AK1143="Coupure ENEO &amp; Baisse de tension","POWER ISSUE",
AK1143="Defaut GE &amp; POWER Cabinet","POWER ISSUE",
AK1143="Sharing","POWER ISSUE",
AK1143="Sites strategiques &amp; DataCenter","POWER ISSUE",
AK1143="Exclu","Exclu",
AK1143="SAT","TX ISSUE",
AK1143="SPARE-ISSUE","SPARE-ISSUE",
AK1143="Fiber CAmtel","TX ISSUE",
AK1143="Fiber AOF","TX ISSUE",
AK1143="Projet OCM (HUAWEI)","TRAVAUX-HUAWEI",
AK1143="Projet OCM (NOKIA)","TRAVAUX -NOKIA",
AK1143="ACCESS-ISSUE","ACCESS-ISSUE",
AK1143="Projet OCM (ZTE, NOKIA, autres projets)","TRAVAUX OCM",
AK1143="No root CAuse","No root cause",
AK1143="ODU HS","TX ISSUE",
AK1143="IP &amp; VLAN","TX ISSUE",
AK1143="Warehouse HUAWEI","SPARE-ISSUE",
AK1143="SPARE-HS","SPARE-ISSUE",
AK1143="Power Telco","RAN ISSUE",AK1143="no impacts","no impacts"
),"")</f>
        <v>No root cause</v>
      </c>
      <c r="AK1143" s="81" t="s">
        <v>5620</v>
      </c>
      <c r="AL1143" s="56" t="str" cm="1">
        <f t="array" ref="AL1143">IFERROR(_xlfn.IFS(
AK1143="MPR ISSUE","ACTIVE",
AK1143="BSS Hardware Issue","ACTIVE",
AK1143="Sites strategiques, MLL, Pylone, etc.","PASSIVE",
AK1143="AKTIVCO DEFAUT GE &amp; POWER Cabinet","PASSIVE",
AK1143="AKTIVCO Coupure ENEO &amp; Baisse de tension","PASSIVE",
AK1143="Coupure ENEO &amp; Baisse de tension","PASSIVE",
AK1143="Defaut GE &amp; POWER Cabinet","PASSIVE",
AK1143="Sharing","PASSIVE",
AK1143="Sites strategiques &amp; DataCenter","PASSIVE",
AK1143="Exclu","Exclu",
AK1143="SAT","ACTIVE",
AK1143="SPARE-ISSUE","SPARE-ISSUE",
AK1143="Fiber CAmtel","ACTIVE",
AK1143="Fiber AOF","ACTIVE",
AK1143="Projet OCM (HUAWEI)","PLANNED WORKS",
AK1143="Projet OCM (NOKIA)","PLANNED WORKS",
AK1143="ACCESS-ISSUE","ACCESS-ISSUE",
AK1143="Projet OCM (ZTE, NOKIA, autres projets)","PLANNED WORKS",
AK1143="No root CAuse","No root cause",
AK1143="ODU HS","ACTIVE",
AK1143="IP &amp; VLAN","ACTIVE",
AK1143="Warehouse HUAWEI","SPARE-ISSUE",
AK1143="SPARE-HS","SPARE-ISSUE",
AK1143="Power Telco","ACTIVE", AK1143="no impacts","no impacts"
),"")</f>
        <v>No root cause</v>
      </c>
      <c r="AM1143" s="108" t="s">
        <v>5537</v>
      </c>
      <c r="AN1143" s="117" t="s">
        <v>3138</v>
      </c>
      <c r="AP1143" s="23" t="s">
        <v>5537</v>
      </c>
      <c r="AQ1143" s="23" t="s">
        <v>5537</v>
      </c>
      <c r="AR1143" s="7"/>
      <c r="AS1143" s="6"/>
      <c r="AT1143" s="7"/>
      <c r="AU1143" s="3" t="s">
        <v>5537</v>
      </c>
      <c r="AV1143" s="24" t="s">
        <v>5537</v>
      </c>
      <c r="AW1143" s="24" t="s">
        <v>5537</v>
      </c>
      <c r="AX1143" s="24" t="s">
        <v>5537</v>
      </c>
      <c r="AY1143" s="24" t="s">
        <v>5537</v>
      </c>
      <c r="AZ1143" s="24" t="s">
        <v>5537</v>
      </c>
      <c r="BA1143" s="24" t="s">
        <v>5537</v>
      </c>
      <c r="BB1143" s="24" t="s">
        <v>5537</v>
      </c>
      <c r="BC1143" s="24" t="s">
        <v>5537</v>
      </c>
      <c r="BD1143" s="24" t="s">
        <v>5537</v>
      </c>
      <c r="BE1143" s="24" t="s">
        <v>5537</v>
      </c>
      <c r="BF1143" s="24" t="s">
        <v>5537</v>
      </c>
      <c r="BG1143" s="24" t="s">
        <v>5537</v>
      </c>
      <c r="BH1143" s="24" t="s">
        <v>5537</v>
      </c>
      <c r="BI1143" s="9" t="s">
        <v>5537</v>
      </c>
      <c r="BJ1143" s="14"/>
      <c r="BK1143" s="14" t="s">
        <v>5537</v>
      </c>
      <c r="BL1143" s="14" t="str">
        <f>_xlfn.XLOOKUP(B1143,'[4]cell downs 18042026 17h'!$B:$B,'[4]cell downs 18042026 17h'!$B:$B,"")</f>
        <v/>
      </c>
      <c r="BM1143" s="14" t="str">
        <f>_xlfn.XLOOKUP(B1143,'[5]Cells Huawei 19042026 15h'!$B:$B,'[5]Cells Huawei 19042026 15h'!$B:$B,"")</f>
        <v>EXN_015</v>
      </c>
      <c r="BN1143" s="9" t="str">
        <f>_xlfn.XLOOKUP(B1143,'[6]cells down 19042026 9H40'!$B:$B,'[6]cells down 19042026 9H40'!$B:$B,"")</f>
        <v/>
      </c>
      <c r="BO1143" s="9" t="s">
        <v>3138</v>
      </c>
      <c r="BP1143" s="9" t="s">
        <v>12</v>
      </c>
    </row>
    <row r="1144" spans="1:68" s="9" customFormat="1" x14ac:dyDescent="0.35">
      <c r="A1144" s="1" t="s">
        <v>4015</v>
      </c>
      <c r="B1144" s="8" t="s">
        <v>4016</v>
      </c>
      <c r="C1144" s="3" t="str">
        <f>_xlfn.XLOOKUP(B1144,'[1]daily break down'!$D:$D,'[1]daily break down'!$E:$E,"")</f>
        <v>ADAMAOUA</v>
      </c>
      <c r="D1144" s="1"/>
      <c r="E1144" s="1"/>
      <c r="F1144" s="3" t="s">
        <v>90</v>
      </c>
      <c r="G1144" s="1" t="s">
        <v>4015</v>
      </c>
      <c r="H1144" s="39" t="str">
        <f>_xlfn.XLOOKUP(B1144,[2]CALCULATION!$B:$B,[2]CALCULATION!$H:$H,"")</f>
        <v>HUAWEI</v>
      </c>
      <c r="I1144" s="34">
        <v>0</v>
      </c>
      <c r="J1144" s="34">
        <v>0</v>
      </c>
      <c r="K1144" s="34">
        <v>0</v>
      </c>
      <c r="L1144" s="34">
        <v>0</v>
      </c>
      <c r="M1144" s="34">
        <v>0</v>
      </c>
      <c r="N1144" s="34">
        <v>0</v>
      </c>
      <c r="O1144" s="34">
        <v>0</v>
      </c>
      <c r="P1144" s="34">
        <v>0</v>
      </c>
      <c r="Q1144" s="34">
        <v>0</v>
      </c>
      <c r="R1144" s="34">
        <v>0</v>
      </c>
      <c r="S1144" s="109">
        <v>0</v>
      </c>
      <c r="T1144" s="109">
        <f>_xlfn.XLOOKUP(B1144,'[3]Nur des jours'!$B:$B,'[3]Nur des jours'!$U:$U,"")</f>
        <v>0</v>
      </c>
      <c r="U1144" s="109">
        <v>0</v>
      </c>
      <c r="V1144" s="109">
        <v>2.0867041631353212E-3</v>
      </c>
      <c r="W1144" s="109">
        <v>8.9175391586979538E-4</v>
      </c>
      <c r="X1144" s="109">
        <v>3.1853449874869093E-2</v>
      </c>
      <c r="Y1144" s="109">
        <v>2.4915604409402083E-2</v>
      </c>
      <c r="Z1144" s="109">
        <v>0</v>
      </c>
      <c r="AA1144" s="109">
        <v>0</v>
      </c>
      <c r="AB1144" s="109">
        <v>0</v>
      </c>
      <c r="AC1144" s="109">
        <v>0</v>
      </c>
      <c r="AD1144" s="109">
        <v>0</v>
      </c>
      <c r="AE1144" s="109">
        <v>0</v>
      </c>
      <c r="AF1144" s="109">
        <v>0</v>
      </c>
      <c r="AG1144" s="57" t="str">
        <f>_xlfn.XLOOKUP(B1144,[3]CALCULATION!$B:$B,[3]CALCULATION!$M:$M,"")</f>
        <v>Operationnel</v>
      </c>
      <c r="AH1144" s="57"/>
      <c r="AI1144" s="56" t="str" cm="1">
        <f t="array" ref="AI1144">IFERROR(_xlfn.IFS(
AK1144="MPR ISSUE","PDH",
AK1144="BSS Hardware Issue","BSS",
AK1144="Sites strategiques, MLL, Pylone, etc.","ENVTECH",
AK1144="AKTIVCO DEFAUT GE &amp; POWER Cabinet","AKTIVCO",
AK1144="AKTIVCO Coupure ENEO &amp; Baisse de tension","AKTIVCO GRID ONLY",
AK1144="Coupure ENEO &amp; Baisse de tension","IHS GRID ONLY",
AK1144="Defaut GE &amp; POWER Cabinet","IHS",
AK1144="Sharing","Partners",
AK1144="Sites strategiques &amp; DataCenter","SST &amp; DC",
AK1144="Exclu","Exclu",
AK1144="SAT","SAT",
AK1144="SPARE-ISSUE","SPARE-ISSUE",
AK1144="Fiber CAmtel","TRANS_FO_CAMTEL",
AK1144="Fiber AOF","Fiber AOF",
AK1144="Projet OCM (HUAWEI)","TRAVAUX-HUAWEI",
AK1144="Projet OCM (NOKIA)","TRAVAUX-NOKIA",
AK1144="ACCESS-ISSUE","ACCESS-ISSUE",
AK1144="Projet OCM (ZTE, NOKIA, autres projets)","TRAVAUX OCM",
AK1144="No root CAuse","No root cause",
AK1144="ODU HS","PDH",
AK1144="IP &amp; VLAN","PDH",
AK1144="Warehouse HUAWEI","SPARE-ISSUE",
AK1144="SPARE-HS","SPARE-ISSUE",
AK1144="Power Telco","BSS",AK1144="no impacts","no impacts"
),"")</f>
        <v>No root cause</v>
      </c>
      <c r="AJ1144" s="56" t="str" cm="1">
        <f t="array" ref="AJ1144">IFERROR(_xlfn.IFS(
AK1144="MPR ISSUE","TX ISSUE",
AK1144="BSS Hardware Issue","RAN ISSUE",
AK1144="Sites strategiques, MLL, Pylone, etc.","ENVTECH",
AK1144="AKTIVCO DEFAUT GE &amp; POWER Cabinet","POWER ISSUE",
AK1144="AKTIVCO Coupure ENEO &amp; Baisse de tension","POWER ISSUE",
AK1144="Coupure ENEO &amp; Baisse de tension","POWER ISSUE",
AK1144="Defaut GE &amp; POWER Cabinet","POWER ISSUE",
AK1144="Sharing","POWER ISSUE",
AK1144="Sites strategiques &amp; DataCenter","POWER ISSUE",
AK1144="Exclu","Exclu",
AK1144="SAT","TX ISSUE",
AK1144="SPARE-ISSUE","SPARE-ISSUE",
AK1144="Fiber CAmtel","TX ISSUE",
AK1144="Fiber AOF","TX ISSUE",
AK1144="Projet OCM (HUAWEI)","TRAVAUX-HUAWEI",
AK1144="Projet OCM (NOKIA)","TRAVAUX -NOKIA",
AK1144="ACCESS-ISSUE","ACCESS-ISSUE",
AK1144="Projet OCM (ZTE, NOKIA, autres projets)","TRAVAUX OCM",
AK1144="No root CAuse","No root cause",
AK1144="ODU HS","TX ISSUE",
AK1144="IP &amp; VLAN","TX ISSUE",
AK1144="Warehouse HUAWEI","SPARE-ISSUE",
AK1144="SPARE-HS","SPARE-ISSUE",
AK1144="Power Telco","RAN ISSUE",AK1144="no impacts","no impacts"
),"")</f>
        <v>No root cause</v>
      </c>
      <c r="AK1144" s="81" t="s">
        <v>5620</v>
      </c>
      <c r="AL1144" s="56" t="str" cm="1">
        <f t="array" ref="AL1144">IFERROR(_xlfn.IFS(
AK1144="MPR ISSUE","ACTIVE",
AK1144="BSS Hardware Issue","ACTIVE",
AK1144="Sites strategiques, MLL, Pylone, etc.","PASSIVE",
AK1144="AKTIVCO DEFAUT GE &amp; POWER Cabinet","PASSIVE",
AK1144="AKTIVCO Coupure ENEO &amp; Baisse de tension","PASSIVE",
AK1144="Coupure ENEO &amp; Baisse de tension","PASSIVE",
AK1144="Defaut GE &amp; POWER Cabinet","PASSIVE",
AK1144="Sharing","PASSIVE",
AK1144="Sites strategiques &amp; DataCenter","PASSIVE",
AK1144="Exclu","Exclu",
AK1144="SAT","ACTIVE",
AK1144="SPARE-ISSUE","SPARE-ISSUE",
AK1144="Fiber CAmtel","ACTIVE",
AK1144="Fiber AOF","ACTIVE",
AK1144="Projet OCM (HUAWEI)","PLANNED WORKS",
AK1144="Projet OCM (NOKIA)","PLANNED WORKS",
AK1144="ACCESS-ISSUE","ACCESS-ISSUE",
AK1144="Projet OCM (ZTE, NOKIA, autres projets)","PLANNED WORKS",
AK1144="No root CAuse","No root cause",
AK1144="ODU HS","ACTIVE",
AK1144="IP &amp; VLAN","ACTIVE",
AK1144="Warehouse HUAWEI","SPARE-ISSUE",
AK1144="SPARE-HS","SPARE-ISSUE",
AK1144="Power Telco","ACTIVE", AK1144="no impacts","no impacts"
),"")</f>
        <v>No root cause</v>
      </c>
      <c r="AM1144" s="108" t="s">
        <v>5537</v>
      </c>
      <c r="AN1144" s="117" t="s">
        <v>4016</v>
      </c>
      <c r="AP1144" s="23" t="s">
        <v>5537</v>
      </c>
      <c r="AQ1144" s="23" t="s">
        <v>5537</v>
      </c>
      <c r="AR1144" s="7"/>
      <c r="AS1144" s="6"/>
      <c r="AT1144" s="7"/>
      <c r="AU1144" s="3" t="s">
        <v>5537</v>
      </c>
      <c r="AV1144" s="24" t="s">
        <v>5537</v>
      </c>
      <c r="AW1144" s="24" t="s">
        <v>5537</v>
      </c>
      <c r="AX1144" s="24" t="s">
        <v>5537</v>
      </c>
      <c r="AY1144" s="24" t="s">
        <v>5537</v>
      </c>
      <c r="AZ1144" s="24" t="s">
        <v>5537</v>
      </c>
      <c r="BA1144" s="24" t="s">
        <v>5537</v>
      </c>
      <c r="BB1144" s="24" t="s">
        <v>5537</v>
      </c>
      <c r="BC1144" s="24" t="s">
        <v>5537</v>
      </c>
      <c r="BD1144" s="24" t="s">
        <v>5537</v>
      </c>
      <c r="BE1144" s="24" t="s">
        <v>5537</v>
      </c>
      <c r="BF1144" s="24" t="s">
        <v>5537</v>
      </c>
      <c r="BG1144" s="24" t="s">
        <v>5537</v>
      </c>
      <c r="BH1144" s="24" t="s">
        <v>5537</v>
      </c>
      <c r="BI1144" s="9" t="s">
        <v>5537</v>
      </c>
      <c r="BJ1144" s="14"/>
      <c r="BK1144" s="14" t="s">
        <v>5537</v>
      </c>
      <c r="BL1144" s="14" t="str">
        <f>_xlfn.XLOOKUP(B1144,'[4]cell downs 18042026 17h'!$B:$B,'[4]cell downs 18042026 17h'!$B:$B,"")</f>
        <v/>
      </c>
      <c r="BM1144" s="14" t="str">
        <f>_xlfn.XLOOKUP(B1144,'[5]Cells Huawei 19042026 15h'!$B:$B,'[5]Cells Huawei 19042026 15h'!$B:$B,"")</f>
        <v/>
      </c>
      <c r="BN1144" s="9" t="str">
        <f>_xlfn.XLOOKUP(B1144,'[6]cells down 19042026 9H40'!$B:$B,'[6]cells down 19042026 9H40'!$B:$B,"")</f>
        <v/>
      </c>
      <c r="BO1144" s="9" t="s">
        <v>5537</v>
      </c>
      <c r="BP1144" s="9" t="s">
        <v>12</v>
      </c>
    </row>
    <row r="1145" spans="1:68" s="9" customFormat="1" x14ac:dyDescent="0.35">
      <c r="A1145" s="1" t="s">
        <v>2859</v>
      </c>
      <c r="B1145" s="8" t="s">
        <v>2860</v>
      </c>
      <c r="C1145" s="3" t="str">
        <f>_xlfn.XLOOKUP(B1145,'[1]daily break down'!$D:$D,'[1]daily break down'!$E:$E,"")</f>
        <v>OUEST</v>
      </c>
      <c r="D1145" s="1" t="s">
        <v>11</v>
      </c>
      <c r="E1145" s="1" t="s">
        <v>12</v>
      </c>
      <c r="F1145" s="3" t="s">
        <v>102</v>
      </c>
      <c r="G1145" s="1" t="s">
        <v>2861</v>
      </c>
      <c r="H1145" s="39" t="str">
        <f>_xlfn.XLOOKUP(B1145,[2]CALCULATION!$B:$B,[2]CALCULATION!$H:$H,"")</f>
        <v>HUAWEI</v>
      </c>
      <c r="I1145" s="34">
        <v>0</v>
      </c>
      <c r="J1145" s="34">
        <v>0</v>
      </c>
      <c r="K1145" s="34">
        <v>0</v>
      </c>
      <c r="L1145" s="34">
        <v>0</v>
      </c>
      <c r="M1145" s="34">
        <v>0</v>
      </c>
      <c r="N1145" s="34">
        <v>0</v>
      </c>
      <c r="O1145" s="34">
        <v>0</v>
      </c>
      <c r="P1145" s="34">
        <v>0</v>
      </c>
      <c r="Q1145" s="34">
        <v>0</v>
      </c>
      <c r="R1145" s="34">
        <v>0</v>
      </c>
      <c r="S1145" s="109">
        <v>0</v>
      </c>
      <c r="T1145" s="109">
        <f>_xlfn.XLOOKUP(B1145,'[3]Nur des jours'!$B:$B,'[3]Nur des jours'!$U:$U,"")</f>
        <v>0</v>
      </c>
      <c r="U1145" s="109">
        <v>0</v>
      </c>
      <c r="V1145" s="109">
        <v>0.81456369691210584</v>
      </c>
      <c r="W1145" s="109">
        <v>0</v>
      </c>
      <c r="X1145" s="109">
        <v>0</v>
      </c>
      <c r="Y1145" s="109">
        <v>2.471941854791072E-2</v>
      </c>
      <c r="Z1145" s="109">
        <v>0</v>
      </c>
      <c r="AA1145" s="109">
        <v>0</v>
      </c>
      <c r="AB1145" s="109">
        <v>0</v>
      </c>
      <c r="AC1145" s="109">
        <v>0</v>
      </c>
      <c r="AD1145" s="109">
        <v>0</v>
      </c>
      <c r="AE1145" s="109">
        <v>0</v>
      </c>
      <c r="AF1145" s="109">
        <v>0</v>
      </c>
      <c r="AG1145" s="57" t="str">
        <f>_xlfn.XLOOKUP(B1145,[3]CALCULATION!$B:$B,[3]CALCULATION!$M:$M,"")</f>
        <v>Operationnel</v>
      </c>
      <c r="AH1145" s="57"/>
      <c r="AI1145" s="56" t="str" cm="1">
        <f t="array" ref="AI1145">IFERROR(_xlfn.IFS(
AK1145="MPR ISSUE","PDH",
AK1145="BSS Hardware Issue","BSS",
AK1145="Sites strategiques, MLL, Pylone, etc.","ENVTECH",
AK1145="AKTIVCO DEFAUT GE &amp; POWER Cabinet","AKTIVCO",
AK1145="AKTIVCO Coupure ENEO &amp; Baisse de tension","AKTIVCO GRID ONLY",
AK1145="Coupure ENEO &amp; Baisse de tension","IHS GRID ONLY",
AK1145="Defaut GE &amp; POWER Cabinet","IHS",
AK1145="Sharing","Partners",
AK1145="Sites strategiques &amp; DataCenter","SST &amp; DC",
AK1145="Exclu","Exclu",
AK1145="SAT","SAT",
AK1145="SPARE-ISSUE","SPARE-ISSUE",
AK1145="Fiber CAmtel","TRANS_FO_CAMTEL",
AK1145="Fiber AOF","Fiber AOF",
AK1145="Projet OCM (HUAWEI)","TRAVAUX-HUAWEI",
AK1145="Projet OCM (NOKIA)","TRAVAUX-NOKIA",
AK1145="ACCESS-ISSUE","ACCESS-ISSUE",
AK1145="Projet OCM (ZTE, NOKIA, autres projets)","TRAVAUX OCM",
AK1145="No root CAuse","No root cause",
AK1145="ODU HS","PDH",
AK1145="IP &amp; VLAN","PDH",
AK1145="Warehouse HUAWEI","SPARE-ISSUE",
AK1145="SPARE-HS","SPARE-ISSUE",
AK1145="Power Telco","BSS",AK1145="no impacts","no impacts"
),"")</f>
        <v>No root cause</v>
      </c>
      <c r="AJ1145" s="56" t="str" cm="1">
        <f t="array" ref="AJ1145">IFERROR(_xlfn.IFS(
AK1145="MPR ISSUE","TX ISSUE",
AK1145="BSS Hardware Issue","RAN ISSUE",
AK1145="Sites strategiques, MLL, Pylone, etc.","ENVTECH",
AK1145="AKTIVCO DEFAUT GE &amp; POWER Cabinet","POWER ISSUE",
AK1145="AKTIVCO Coupure ENEO &amp; Baisse de tension","POWER ISSUE",
AK1145="Coupure ENEO &amp; Baisse de tension","POWER ISSUE",
AK1145="Defaut GE &amp; POWER Cabinet","POWER ISSUE",
AK1145="Sharing","POWER ISSUE",
AK1145="Sites strategiques &amp; DataCenter","POWER ISSUE",
AK1145="Exclu","Exclu",
AK1145="SAT","TX ISSUE",
AK1145="SPARE-ISSUE","SPARE-ISSUE",
AK1145="Fiber CAmtel","TX ISSUE",
AK1145="Fiber AOF","TX ISSUE",
AK1145="Projet OCM (HUAWEI)","TRAVAUX-HUAWEI",
AK1145="Projet OCM (NOKIA)","TRAVAUX -NOKIA",
AK1145="ACCESS-ISSUE","ACCESS-ISSUE",
AK1145="Projet OCM (ZTE, NOKIA, autres projets)","TRAVAUX OCM",
AK1145="No root CAuse","No root cause",
AK1145="ODU HS","TX ISSUE",
AK1145="IP &amp; VLAN","TX ISSUE",
AK1145="Warehouse HUAWEI","SPARE-ISSUE",
AK1145="SPARE-HS","SPARE-ISSUE",
AK1145="Power Telco","RAN ISSUE",AK1145="no impacts","no impacts"
),"")</f>
        <v>No root cause</v>
      </c>
      <c r="AK1145" s="81" t="s">
        <v>5620</v>
      </c>
      <c r="AL1145" s="56" t="str" cm="1">
        <f t="array" ref="AL1145">IFERROR(_xlfn.IFS(
AK1145="MPR ISSUE","ACTIVE",
AK1145="BSS Hardware Issue","ACTIVE",
AK1145="Sites strategiques, MLL, Pylone, etc.","PASSIVE",
AK1145="AKTIVCO DEFAUT GE &amp; POWER Cabinet","PASSIVE",
AK1145="AKTIVCO Coupure ENEO &amp; Baisse de tension","PASSIVE",
AK1145="Coupure ENEO &amp; Baisse de tension","PASSIVE",
AK1145="Defaut GE &amp; POWER Cabinet","PASSIVE",
AK1145="Sharing","PASSIVE",
AK1145="Sites strategiques &amp; DataCenter","PASSIVE",
AK1145="Exclu","Exclu",
AK1145="SAT","ACTIVE",
AK1145="SPARE-ISSUE","SPARE-ISSUE",
AK1145="Fiber CAmtel","ACTIVE",
AK1145="Fiber AOF","ACTIVE",
AK1145="Projet OCM (HUAWEI)","PLANNED WORKS",
AK1145="Projet OCM (NOKIA)","PLANNED WORKS",
AK1145="ACCESS-ISSUE","ACCESS-ISSUE",
AK1145="Projet OCM (ZTE, NOKIA, autres projets)","PLANNED WORKS",
AK1145="No root CAuse","No root cause",
AK1145="ODU HS","ACTIVE",
AK1145="IP &amp; VLAN","ACTIVE",
AK1145="Warehouse HUAWEI","SPARE-ISSUE",
AK1145="SPARE-HS","SPARE-ISSUE",
AK1145="Power Telco","ACTIVE", AK1145="no impacts","no impacts"
),"")</f>
        <v>No root cause</v>
      </c>
      <c r="AM1145" s="108" t="s">
        <v>5537</v>
      </c>
      <c r="AN1145" s="117" t="s">
        <v>2860</v>
      </c>
      <c r="AP1145" s="23" t="s">
        <v>5537</v>
      </c>
      <c r="AQ1145" s="23" t="s">
        <v>5537</v>
      </c>
      <c r="AR1145" s="7"/>
      <c r="AS1145" s="6"/>
      <c r="AT1145" s="7"/>
      <c r="AU1145" s="3" t="s">
        <v>5537</v>
      </c>
      <c r="AV1145" s="24" t="s">
        <v>5537</v>
      </c>
      <c r="AW1145" s="24" t="s">
        <v>5537</v>
      </c>
      <c r="AX1145" s="24" t="s">
        <v>5537</v>
      </c>
      <c r="AY1145" s="24" t="s">
        <v>5537</v>
      </c>
      <c r="AZ1145" s="24" t="s">
        <v>5537</v>
      </c>
      <c r="BA1145" s="24" t="s">
        <v>5537</v>
      </c>
      <c r="BB1145" s="24" t="s">
        <v>5537</v>
      </c>
      <c r="BC1145" s="24" t="s">
        <v>5537</v>
      </c>
      <c r="BD1145" s="24" t="s">
        <v>5537</v>
      </c>
      <c r="BE1145" s="24" t="s">
        <v>5537</v>
      </c>
      <c r="BF1145" s="24" t="s">
        <v>5537</v>
      </c>
      <c r="BG1145" s="24" t="s">
        <v>5537</v>
      </c>
      <c r="BH1145" s="24" t="s">
        <v>5537</v>
      </c>
      <c r="BI1145" s="9" t="s">
        <v>5537</v>
      </c>
      <c r="BJ1145" s="14"/>
      <c r="BK1145" s="14" t="s">
        <v>5537</v>
      </c>
      <c r="BL1145" s="14" t="str">
        <f>_xlfn.XLOOKUP(B1145,'[4]cell downs 18042026 17h'!$B:$B,'[4]cell downs 18042026 17h'!$B:$B,"")</f>
        <v/>
      </c>
      <c r="BM1145" s="14" t="str">
        <f>_xlfn.XLOOKUP(B1145,'[5]Cells Huawei 19042026 15h'!$B:$B,'[5]Cells Huawei 19042026 15h'!$B:$B,"")</f>
        <v/>
      </c>
      <c r="BN1145" s="9" t="str">
        <f>_xlfn.XLOOKUP(B1145,'[6]cells down 19042026 9H40'!$B:$B,'[6]cells down 19042026 9H40'!$B:$B,"")</f>
        <v/>
      </c>
      <c r="BO1145" s="9" t="s">
        <v>2860</v>
      </c>
      <c r="BP1145" s="9" t="s">
        <v>12</v>
      </c>
    </row>
    <row r="1146" spans="1:68" s="9" customFormat="1" x14ac:dyDescent="0.35">
      <c r="A1146" s="1" t="s">
        <v>5012</v>
      </c>
      <c r="B1146" s="8" t="s">
        <v>5013</v>
      </c>
      <c r="C1146" s="3" t="str">
        <f>_xlfn.XLOOKUP(B1146,'[1]daily break down'!$D:$D,'[1]daily break down'!$E:$E,"")</f>
        <v>Yaounde</v>
      </c>
      <c r="D1146" s="1" t="s">
        <v>11</v>
      </c>
      <c r="E1146" s="1" t="s">
        <v>145</v>
      </c>
      <c r="F1146" s="3" t="s">
        <v>37</v>
      </c>
      <c r="G1146" s="1" t="s">
        <v>38</v>
      </c>
      <c r="H1146" s="41" t="str">
        <f>_xlfn.XLOOKUP(B1146,[2]CALCULATION!$B:$B,[2]CALCULATION!$H:$H,"")</f>
        <v>ZTE</v>
      </c>
      <c r="I1146" s="34">
        <v>0</v>
      </c>
      <c r="J1146" s="34">
        <v>0</v>
      </c>
      <c r="K1146" s="34">
        <v>0</v>
      </c>
      <c r="L1146" s="34">
        <v>0.22857436371574583</v>
      </c>
      <c r="M1146" s="34">
        <v>0</v>
      </c>
      <c r="N1146" s="34">
        <v>0</v>
      </c>
      <c r="O1146" s="34">
        <v>0</v>
      </c>
      <c r="P1146" s="34">
        <v>0</v>
      </c>
      <c r="Q1146" s="34">
        <v>4.0503462858806107E-2</v>
      </c>
      <c r="R1146" s="34">
        <v>2.099188717957513E-2</v>
      </c>
      <c r="S1146" s="109">
        <v>3.7988716816053238E-2</v>
      </c>
      <c r="T1146" s="109">
        <f>_xlfn.XLOOKUP(B1146,'[3]Nur des jours'!$B:$B,'[3]Nur des jours'!$U:$U,"")</f>
        <v>4.0556968093758312E-2</v>
      </c>
      <c r="U1146" s="109">
        <v>0.15527219183124921</v>
      </c>
      <c r="V1146" s="109">
        <v>1.7745902925808851E-2</v>
      </c>
      <c r="W1146" s="109">
        <v>4.0556968093758312E-2</v>
      </c>
      <c r="X1146" s="109">
        <v>0</v>
      </c>
      <c r="Y1146" s="109">
        <v>2.4380552059880309E-2</v>
      </c>
      <c r="Z1146" s="109">
        <v>4.5835972924924331</v>
      </c>
      <c r="AA1146" s="109">
        <v>0</v>
      </c>
      <c r="AB1146" s="109">
        <v>0</v>
      </c>
      <c r="AC1146" s="109">
        <v>0</v>
      </c>
      <c r="AD1146" s="109">
        <v>0</v>
      </c>
      <c r="AE1146" s="109">
        <v>0</v>
      </c>
      <c r="AF1146" s="109">
        <v>0</v>
      </c>
      <c r="AG1146" s="57" t="str">
        <f>_xlfn.XLOOKUP(B1146,[3]CALCULATION!$B:$B,[3]CALCULATION!$M:$M,"")</f>
        <v>Operationnel</v>
      </c>
      <c r="AH1146" s="57"/>
      <c r="AI1146" s="56" t="str" cm="1">
        <f t="array" ref="AI1146">IFERROR(_xlfn.IFS(
AK1146="MPR ISSUE","PDH",
AK1146="BSS Hardware Issue","BSS",
AK1146="Sites strategiques, MLL, Pylone, etc.","ENVTECH",
AK1146="AKTIVCO DEFAUT GE &amp; POWER Cabinet","AKTIVCO",
AK1146="AKTIVCO Coupure ENEO &amp; Baisse de tension","AKTIVCO GRID ONLY",
AK1146="Coupure ENEO &amp; Baisse de tension","IHS GRID ONLY",
AK1146="Defaut GE &amp; POWER Cabinet","IHS",
AK1146="Sharing","Partners",
AK1146="Sites strategiques &amp; DataCenter","SST &amp; DC",
AK1146="Exclu","Exclu",
AK1146="SAT","SAT",
AK1146="SPARE-ISSUE","SPARE-ISSUE",
AK1146="Fiber CAmtel","TRANS_FO_CAMTEL",
AK1146="Fiber AOF","Fiber AOF",
AK1146="Projet OCM (HUAWEI)","TRAVAUX-HUAWEI",
AK1146="Projet OCM (NOKIA)","TRAVAUX-NOKIA",
AK1146="ACCESS-ISSUE","ACCESS-ISSUE",
AK1146="Projet OCM (ZTE, NOKIA, autres projets)","TRAVAUX OCM",
AK1146="No root CAuse","No root cause",
AK1146="ODU HS","PDH",
AK1146="IP &amp; VLAN","PDH",
AK1146="Warehouse HUAWEI","SPARE-ISSUE",
AK1146="SPARE-HS","SPARE-ISSUE",
AK1146="Power Telco","BSS",AK1146="no impacts","no impacts"
),"")</f>
        <v>No root cause</v>
      </c>
      <c r="AJ1146" s="56" t="str" cm="1">
        <f t="array" ref="AJ1146">IFERROR(_xlfn.IFS(
AK1146="MPR ISSUE","TX ISSUE",
AK1146="BSS Hardware Issue","RAN ISSUE",
AK1146="Sites strategiques, MLL, Pylone, etc.","ENVTECH",
AK1146="AKTIVCO DEFAUT GE &amp; POWER Cabinet","POWER ISSUE",
AK1146="AKTIVCO Coupure ENEO &amp; Baisse de tension","POWER ISSUE",
AK1146="Coupure ENEO &amp; Baisse de tension","POWER ISSUE",
AK1146="Defaut GE &amp; POWER Cabinet","POWER ISSUE",
AK1146="Sharing","POWER ISSUE",
AK1146="Sites strategiques &amp; DataCenter","POWER ISSUE",
AK1146="Exclu","Exclu",
AK1146="SAT","TX ISSUE",
AK1146="SPARE-ISSUE","SPARE-ISSUE",
AK1146="Fiber CAmtel","TX ISSUE",
AK1146="Fiber AOF","TX ISSUE",
AK1146="Projet OCM (HUAWEI)","TRAVAUX-HUAWEI",
AK1146="Projet OCM (NOKIA)","TRAVAUX -NOKIA",
AK1146="ACCESS-ISSUE","ACCESS-ISSUE",
AK1146="Projet OCM (ZTE, NOKIA, autres projets)","TRAVAUX OCM",
AK1146="No root CAuse","No root cause",
AK1146="ODU HS","TX ISSUE",
AK1146="IP &amp; VLAN","TX ISSUE",
AK1146="Warehouse HUAWEI","SPARE-ISSUE",
AK1146="SPARE-HS","SPARE-ISSUE",
AK1146="Power Telco","RAN ISSUE",AK1146="no impacts","no impacts"
),"")</f>
        <v>No root cause</v>
      </c>
      <c r="AK1146" s="81" t="s">
        <v>5620</v>
      </c>
      <c r="AL1146" s="56" t="str" cm="1">
        <f t="array" ref="AL1146">IFERROR(_xlfn.IFS(
AK1146="MPR ISSUE","ACTIVE",
AK1146="BSS Hardware Issue","ACTIVE",
AK1146="Sites strategiques, MLL, Pylone, etc.","PASSIVE",
AK1146="AKTIVCO DEFAUT GE &amp; POWER Cabinet","PASSIVE",
AK1146="AKTIVCO Coupure ENEO &amp; Baisse de tension","PASSIVE",
AK1146="Coupure ENEO &amp; Baisse de tension","PASSIVE",
AK1146="Defaut GE &amp; POWER Cabinet","PASSIVE",
AK1146="Sharing","PASSIVE",
AK1146="Sites strategiques &amp; DataCenter","PASSIVE",
AK1146="Exclu","Exclu",
AK1146="SAT","ACTIVE",
AK1146="SPARE-ISSUE","SPARE-ISSUE",
AK1146="Fiber CAmtel","ACTIVE",
AK1146="Fiber AOF","ACTIVE",
AK1146="Projet OCM (HUAWEI)","PLANNED WORKS",
AK1146="Projet OCM (NOKIA)","PLANNED WORKS",
AK1146="ACCESS-ISSUE","ACCESS-ISSUE",
AK1146="Projet OCM (ZTE, NOKIA, autres projets)","PLANNED WORKS",
AK1146="No root CAuse","No root cause",
AK1146="ODU HS","ACTIVE",
AK1146="IP &amp; VLAN","ACTIVE",
AK1146="Warehouse HUAWEI","SPARE-ISSUE",
AK1146="SPARE-HS","SPARE-ISSUE",
AK1146="Power Telco","ACTIVE", AK1146="no impacts","no impacts"
),"")</f>
        <v>No root cause</v>
      </c>
      <c r="AM1146" s="108" t="s">
        <v>5537</v>
      </c>
      <c r="AN1146" s="117" t="s">
        <v>5013</v>
      </c>
      <c r="AP1146" s="23" t="s">
        <v>5537</v>
      </c>
      <c r="AQ1146" s="23" t="s">
        <v>5537</v>
      </c>
      <c r="AR1146" s="7"/>
      <c r="AS1146" s="6"/>
      <c r="AT1146" s="7"/>
      <c r="AU1146" s="3" t="s">
        <v>5537</v>
      </c>
      <c r="AV1146" s="24" t="s">
        <v>5537</v>
      </c>
      <c r="AW1146" s="24" t="s">
        <v>5537</v>
      </c>
      <c r="AX1146" s="24" t="s">
        <v>5537</v>
      </c>
      <c r="AY1146" s="24" t="s">
        <v>5537</v>
      </c>
      <c r="AZ1146" s="24" t="s">
        <v>5537</v>
      </c>
      <c r="BA1146" s="24" t="s">
        <v>5537</v>
      </c>
      <c r="BB1146" s="24" t="s">
        <v>5537</v>
      </c>
      <c r="BC1146" s="24" t="s">
        <v>5537</v>
      </c>
      <c r="BD1146" s="24" t="s">
        <v>5537</v>
      </c>
      <c r="BE1146" s="24" t="s">
        <v>5537</v>
      </c>
      <c r="BF1146" s="24" t="s">
        <v>5537</v>
      </c>
      <c r="BG1146" s="24" t="s">
        <v>5537</v>
      </c>
      <c r="BH1146" s="24" t="s">
        <v>5537</v>
      </c>
      <c r="BI1146" s="9" t="s">
        <v>5537</v>
      </c>
      <c r="BJ1146" s="14"/>
      <c r="BK1146" s="14" t="s">
        <v>5537</v>
      </c>
      <c r="BL1146" s="14" t="str">
        <f>_xlfn.XLOOKUP(B1146,'[4]cell downs 18042026 17h'!$B:$B,'[4]cell downs 18042026 17h'!$B:$B,"")</f>
        <v/>
      </c>
      <c r="BM1146" s="14" t="str">
        <f>_xlfn.XLOOKUP(B1146,'[5]Cells Huawei 19042026 15h'!$B:$B,'[5]Cells Huawei 19042026 15h'!$B:$B,"")</f>
        <v/>
      </c>
      <c r="BN1146" s="9" t="str">
        <f>_xlfn.XLOOKUP(B1146,'[6]cells down 19042026 9H40'!$B:$B,'[6]cells down 19042026 9H40'!$B:$B,"")</f>
        <v/>
      </c>
      <c r="BO1146" s="9" t="s">
        <v>5013</v>
      </c>
      <c r="BP1146" s="9" t="s">
        <v>5537</v>
      </c>
    </row>
    <row r="1147" spans="1:68" s="9" customFormat="1" x14ac:dyDescent="0.35">
      <c r="A1147" s="2" t="s">
        <v>5285</v>
      </c>
      <c r="B1147" s="8" t="s">
        <v>5286</v>
      </c>
      <c r="C1147" s="3" t="str">
        <f>_xlfn.XLOOKUP(B1147,'[1]daily break down'!$D:$D,'[1]daily break down'!$E:$E,"")</f>
        <v>SUD-OUEST</v>
      </c>
      <c r="D1147" s="1" t="s">
        <v>11</v>
      </c>
      <c r="E1147" s="1" t="s">
        <v>96</v>
      </c>
      <c r="F1147" s="3" t="s">
        <v>13</v>
      </c>
      <c r="G1147" s="1" t="s">
        <v>5285</v>
      </c>
      <c r="H1147" s="39" t="str">
        <f>_xlfn.XLOOKUP(B1147,[2]CALCULATION!$B:$B,[2]CALCULATION!$H:$H,"")</f>
        <v>HUAWEI</v>
      </c>
      <c r="I1147" s="34">
        <v>0</v>
      </c>
      <c r="J1147" s="34">
        <v>0</v>
      </c>
      <c r="K1147" s="34">
        <v>0</v>
      </c>
      <c r="L1147" s="34">
        <v>0</v>
      </c>
      <c r="M1147" s="34">
        <v>0</v>
      </c>
      <c r="N1147" s="34">
        <v>0</v>
      </c>
      <c r="O1147" s="34">
        <v>0</v>
      </c>
      <c r="P1147" s="34">
        <v>0</v>
      </c>
      <c r="Q1147" s="34">
        <v>0</v>
      </c>
      <c r="R1147" s="34">
        <v>0</v>
      </c>
      <c r="S1147" s="109">
        <v>0</v>
      </c>
      <c r="T1147" s="109">
        <f>_xlfn.XLOOKUP(B1147,'[3]Nur des jours'!$B:$B,'[3]Nur des jours'!$U:$U,"")</f>
        <v>0</v>
      </c>
      <c r="U1147" s="109">
        <v>0</v>
      </c>
      <c r="V1147" s="109">
        <v>0</v>
      </c>
      <c r="W1147" s="109">
        <v>0</v>
      </c>
      <c r="X1147" s="109">
        <v>0.10237334954185251</v>
      </c>
      <c r="Y1147" s="109">
        <v>2.0474669908370501E-2</v>
      </c>
      <c r="Z1147" s="109">
        <v>0</v>
      </c>
      <c r="AA1147" s="109">
        <v>0</v>
      </c>
      <c r="AB1147" s="109">
        <v>0</v>
      </c>
      <c r="AC1147" s="109">
        <v>0</v>
      </c>
      <c r="AD1147" s="109">
        <v>0</v>
      </c>
      <c r="AE1147" s="109">
        <v>0</v>
      </c>
      <c r="AF1147" s="109">
        <v>0</v>
      </c>
      <c r="AG1147" s="57" t="str">
        <f>_xlfn.XLOOKUP(B1147,[3]CALCULATION!$B:$B,[3]CALCULATION!$M:$M,"")</f>
        <v>Operationnel</v>
      </c>
      <c r="AH1147" s="57"/>
      <c r="AI1147" s="56" t="str" cm="1">
        <f t="array" ref="AI1147">IFERROR(_xlfn.IFS(
AK1147="MPR ISSUE","PDH",
AK1147="BSS Hardware Issue","BSS",
AK1147="Sites strategiques, MLL, Pylone, etc.","ENVTECH",
AK1147="AKTIVCO DEFAUT GE &amp; POWER Cabinet","AKTIVCO",
AK1147="AKTIVCO Coupure ENEO &amp; Baisse de tension","AKTIVCO GRID ONLY",
AK1147="Coupure ENEO &amp; Baisse de tension","IHS GRID ONLY",
AK1147="Defaut GE &amp; POWER Cabinet","IHS",
AK1147="Sharing","Partners",
AK1147="Sites strategiques &amp; DataCenter","SST &amp; DC",
AK1147="Exclu","Exclu",
AK1147="SAT","SAT",
AK1147="SPARE-ISSUE","SPARE-ISSUE",
AK1147="Fiber CAmtel","TRANS_FO_CAMTEL",
AK1147="Fiber AOF","Fiber AOF",
AK1147="Projet OCM (HUAWEI)","TRAVAUX-HUAWEI",
AK1147="Projet OCM (NOKIA)","TRAVAUX-NOKIA",
AK1147="ACCESS-ISSUE","ACCESS-ISSUE",
AK1147="Projet OCM (ZTE, NOKIA, autres projets)","TRAVAUX OCM",
AK1147="No root CAuse","No root cause",
AK1147="ODU HS","PDH",
AK1147="IP &amp; VLAN","PDH",
AK1147="Warehouse HUAWEI","SPARE-ISSUE",
AK1147="SPARE-HS","SPARE-ISSUE",
AK1147="Power Telco","BSS",AK1147="no impacts","no impacts"
),"")</f>
        <v>No root cause</v>
      </c>
      <c r="AJ1147" s="56" t="str" cm="1">
        <f t="array" ref="AJ1147">IFERROR(_xlfn.IFS(
AK1147="MPR ISSUE","TX ISSUE",
AK1147="BSS Hardware Issue","RAN ISSUE",
AK1147="Sites strategiques, MLL, Pylone, etc.","ENVTECH",
AK1147="AKTIVCO DEFAUT GE &amp; POWER Cabinet","POWER ISSUE",
AK1147="AKTIVCO Coupure ENEO &amp; Baisse de tension","POWER ISSUE",
AK1147="Coupure ENEO &amp; Baisse de tension","POWER ISSUE",
AK1147="Defaut GE &amp; POWER Cabinet","POWER ISSUE",
AK1147="Sharing","POWER ISSUE",
AK1147="Sites strategiques &amp; DataCenter","POWER ISSUE",
AK1147="Exclu","Exclu",
AK1147="SAT","TX ISSUE",
AK1147="SPARE-ISSUE","SPARE-ISSUE",
AK1147="Fiber CAmtel","TX ISSUE",
AK1147="Fiber AOF","TX ISSUE",
AK1147="Projet OCM (HUAWEI)","TRAVAUX-HUAWEI",
AK1147="Projet OCM (NOKIA)","TRAVAUX -NOKIA",
AK1147="ACCESS-ISSUE","ACCESS-ISSUE",
AK1147="Projet OCM (ZTE, NOKIA, autres projets)","TRAVAUX OCM",
AK1147="No root CAuse","No root cause",
AK1147="ODU HS","TX ISSUE",
AK1147="IP &amp; VLAN","TX ISSUE",
AK1147="Warehouse HUAWEI","SPARE-ISSUE",
AK1147="SPARE-HS","SPARE-ISSUE",
AK1147="Power Telco","RAN ISSUE",AK1147="no impacts","no impacts"
),"")</f>
        <v>No root cause</v>
      </c>
      <c r="AK1147" s="81" t="s">
        <v>5620</v>
      </c>
      <c r="AL1147" s="56" t="str" cm="1">
        <f t="array" ref="AL1147">IFERROR(_xlfn.IFS(
AK1147="MPR ISSUE","ACTIVE",
AK1147="BSS Hardware Issue","ACTIVE",
AK1147="Sites strategiques, MLL, Pylone, etc.","PASSIVE",
AK1147="AKTIVCO DEFAUT GE &amp; POWER Cabinet","PASSIVE",
AK1147="AKTIVCO Coupure ENEO &amp; Baisse de tension","PASSIVE",
AK1147="Coupure ENEO &amp; Baisse de tension","PASSIVE",
AK1147="Defaut GE &amp; POWER Cabinet","PASSIVE",
AK1147="Sharing","PASSIVE",
AK1147="Sites strategiques &amp; DataCenter","PASSIVE",
AK1147="Exclu","Exclu",
AK1147="SAT","ACTIVE",
AK1147="SPARE-ISSUE","SPARE-ISSUE",
AK1147="Fiber CAmtel","ACTIVE",
AK1147="Fiber AOF","ACTIVE",
AK1147="Projet OCM (HUAWEI)","PLANNED WORKS",
AK1147="Projet OCM (NOKIA)","PLANNED WORKS",
AK1147="ACCESS-ISSUE","ACCESS-ISSUE",
AK1147="Projet OCM (ZTE, NOKIA, autres projets)","PLANNED WORKS",
AK1147="No root CAuse","No root cause",
AK1147="ODU HS","ACTIVE",
AK1147="IP &amp; VLAN","ACTIVE",
AK1147="Warehouse HUAWEI","SPARE-ISSUE",
AK1147="SPARE-HS","SPARE-ISSUE",
AK1147="Power Telco","ACTIVE", AK1147="no impacts","no impacts"
),"")</f>
        <v>No root cause</v>
      </c>
      <c r="AM1147" s="108" t="s">
        <v>5537</v>
      </c>
      <c r="AN1147" s="117" t="s">
        <v>5286</v>
      </c>
      <c r="AP1147" s="23" t="s">
        <v>5537</v>
      </c>
      <c r="AQ1147" s="23" t="s">
        <v>5537</v>
      </c>
      <c r="AR1147" s="7"/>
      <c r="AS1147" s="6"/>
      <c r="AT1147" s="7"/>
      <c r="AU1147" s="3" t="s">
        <v>5537</v>
      </c>
      <c r="AV1147" s="24" t="s">
        <v>5537</v>
      </c>
      <c r="AW1147" s="24" t="s">
        <v>5537</v>
      </c>
      <c r="AX1147" s="24" t="s">
        <v>5537</v>
      </c>
      <c r="AY1147" s="24" t="s">
        <v>5537</v>
      </c>
      <c r="AZ1147" s="24" t="s">
        <v>5537</v>
      </c>
      <c r="BA1147" s="24" t="s">
        <v>5537</v>
      </c>
      <c r="BB1147" s="24" t="s">
        <v>5537</v>
      </c>
      <c r="BC1147" s="24" t="s">
        <v>5537</v>
      </c>
      <c r="BD1147" s="24" t="s">
        <v>5537</v>
      </c>
      <c r="BE1147" s="24" t="s">
        <v>5537</v>
      </c>
      <c r="BF1147" s="24" t="s">
        <v>5537</v>
      </c>
      <c r="BG1147" s="24" t="s">
        <v>5537</v>
      </c>
      <c r="BH1147" s="24" t="s">
        <v>5537</v>
      </c>
      <c r="BI1147" s="9" t="s">
        <v>5537</v>
      </c>
      <c r="BJ1147" s="14"/>
      <c r="BK1147" s="14" t="s">
        <v>5537</v>
      </c>
      <c r="BL1147" s="14" t="str">
        <f>_xlfn.XLOOKUP(B1147,'[4]cell downs 18042026 17h'!$B:$B,'[4]cell downs 18042026 17h'!$B:$B,"")</f>
        <v/>
      </c>
      <c r="BM1147" s="14" t="str">
        <f>_xlfn.XLOOKUP(B1147,'[5]Cells Huawei 19042026 15h'!$B:$B,'[5]Cells Huawei 19042026 15h'!$B:$B,"")</f>
        <v/>
      </c>
      <c r="BN1147" s="9" t="str">
        <f>_xlfn.XLOOKUP(B1147,'[6]cells down 19042026 9H40'!$B:$B,'[6]cells down 19042026 9H40'!$B:$B,"")</f>
        <v/>
      </c>
      <c r="BO1147" s="9" t="s">
        <v>5286</v>
      </c>
      <c r="BP1147" s="9" t="s">
        <v>318</v>
      </c>
    </row>
    <row r="1148" spans="1:68" s="9" customFormat="1" x14ac:dyDescent="0.35">
      <c r="A1148" s="1" t="s">
        <v>4334</v>
      </c>
      <c r="B1148" s="8" t="s">
        <v>4335</v>
      </c>
      <c r="C1148" s="3" t="str">
        <f>_xlfn.XLOOKUP(B1148,'[1]daily break down'!$D:$D,'[1]daily break down'!$E:$E,"")</f>
        <v>SUD-OUEST</v>
      </c>
      <c r="D1148" s="1" t="s">
        <v>11</v>
      </c>
      <c r="E1148" s="1" t="s">
        <v>154</v>
      </c>
      <c r="F1148" s="3" t="s">
        <v>13</v>
      </c>
      <c r="G1148" s="1" t="s">
        <v>684</v>
      </c>
      <c r="H1148" s="39" t="str">
        <f>_xlfn.XLOOKUP(B1148,[2]CALCULATION!$B:$B,[2]CALCULATION!$H:$H,"")</f>
        <v>HUAWEI</v>
      </c>
      <c r="I1148" s="34">
        <v>0</v>
      </c>
      <c r="J1148" s="34">
        <v>0</v>
      </c>
      <c r="K1148" s="34">
        <v>0</v>
      </c>
      <c r="L1148" s="34">
        <v>0</v>
      </c>
      <c r="M1148" s="34">
        <v>0</v>
      </c>
      <c r="N1148" s="34">
        <v>0</v>
      </c>
      <c r="O1148" s="34">
        <v>0</v>
      </c>
      <c r="P1148" s="34">
        <v>0</v>
      </c>
      <c r="Q1148" s="34">
        <v>0</v>
      </c>
      <c r="R1148" s="34">
        <v>0</v>
      </c>
      <c r="S1148" s="109">
        <v>0</v>
      </c>
      <c r="T1148" s="109">
        <f>_xlfn.XLOOKUP(B1148,'[3]Nur des jours'!$B:$B,'[3]Nur des jours'!$U:$U,"")</f>
        <v>0</v>
      </c>
      <c r="U1148" s="109">
        <v>0</v>
      </c>
      <c r="V1148" s="109">
        <v>0</v>
      </c>
      <c r="W1148" s="109">
        <v>0</v>
      </c>
      <c r="X1148" s="109">
        <v>0</v>
      </c>
      <c r="Y1148" s="109">
        <v>2.0135803420339982E-2</v>
      </c>
      <c r="Z1148" s="109">
        <v>0</v>
      </c>
      <c r="AA1148" s="109">
        <v>0</v>
      </c>
      <c r="AB1148" s="109">
        <v>0</v>
      </c>
      <c r="AC1148" s="109">
        <v>0</v>
      </c>
      <c r="AD1148" s="109">
        <v>0</v>
      </c>
      <c r="AE1148" s="109">
        <v>0</v>
      </c>
      <c r="AF1148" s="109">
        <v>0</v>
      </c>
      <c r="AG1148" s="57" t="str">
        <f>_xlfn.XLOOKUP(B1148,[3]CALCULATION!$B:$B,[3]CALCULATION!$M:$M,"")</f>
        <v>Insecurity</v>
      </c>
      <c r="AH1148" s="57"/>
      <c r="AI1148" s="56" t="str" cm="1">
        <f t="array" ref="AI1148">IFERROR(_xlfn.IFS(
AK1148="MPR ISSUE","PDH",
AK1148="BSS Hardware Issue","BSS",
AK1148="Sites strategiques, MLL, Pylone, etc.","ENVTECH",
AK1148="AKTIVCO DEFAUT GE &amp; POWER Cabinet","AKTIVCO",
AK1148="AKTIVCO Coupure ENEO &amp; Baisse de tension","AKTIVCO GRID ONLY",
AK1148="Coupure ENEO &amp; Baisse de tension","IHS GRID ONLY",
AK1148="Defaut GE &amp; POWER Cabinet","IHS",
AK1148="Sharing","Partners",
AK1148="Sites strategiques &amp; DataCenter","SST &amp; DC",
AK1148="Exclu","Exclu",
AK1148="SAT","SAT",
AK1148="SPARE-ISSUE","SPARE-ISSUE",
AK1148="Fiber CAmtel","TRANS_FO_CAMTEL",
AK1148="Fiber AOF","Fiber AOF",
AK1148="Projet OCM (HUAWEI)","TRAVAUX-HUAWEI",
AK1148="Projet OCM (NOKIA)","TRAVAUX-NOKIA",
AK1148="ACCESS-ISSUE","ACCESS-ISSUE",
AK1148="Projet OCM (ZTE, NOKIA, autres projets)","TRAVAUX OCM",
AK1148="No root CAuse","No root cause",
AK1148="ODU HS","PDH",
AK1148="IP &amp; VLAN","PDH",
AK1148="Warehouse HUAWEI","SPARE-ISSUE",
AK1148="SPARE-HS","SPARE-ISSUE",
AK1148="Power Telco","BSS",AK1148="no impacts","no impacts"
),"")</f>
        <v>No root cause</v>
      </c>
      <c r="AJ1148" s="56" t="str" cm="1">
        <f t="array" ref="AJ1148">IFERROR(_xlfn.IFS(
AK1148="MPR ISSUE","TX ISSUE",
AK1148="BSS Hardware Issue","RAN ISSUE",
AK1148="Sites strategiques, MLL, Pylone, etc.","ENVTECH",
AK1148="AKTIVCO DEFAUT GE &amp; POWER Cabinet","POWER ISSUE",
AK1148="AKTIVCO Coupure ENEO &amp; Baisse de tension","POWER ISSUE",
AK1148="Coupure ENEO &amp; Baisse de tension","POWER ISSUE",
AK1148="Defaut GE &amp; POWER Cabinet","POWER ISSUE",
AK1148="Sharing","POWER ISSUE",
AK1148="Sites strategiques &amp; DataCenter","POWER ISSUE",
AK1148="Exclu","Exclu",
AK1148="SAT","TX ISSUE",
AK1148="SPARE-ISSUE","SPARE-ISSUE",
AK1148="Fiber CAmtel","TX ISSUE",
AK1148="Fiber AOF","TX ISSUE",
AK1148="Projet OCM (HUAWEI)","TRAVAUX-HUAWEI",
AK1148="Projet OCM (NOKIA)","TRAVAUX -NOKIA",
AK1148="ACCESS-ISSUE","ACCESS-ISSUE",
AK1148="Projet OCM (ZTE, NOKIA, autres projets)","TRAVAUX OCM",
AK1148="No root CAuse","No root cause",
AK1148="ODU HS","TX ISSUE",
AK1148="IP &amp; VLAN","TX ISSUE",
AK1148="Warehouse HUAWEI","SPARE-ISSUE",
AK1148="SPARE-HS","SPARE-ISSUE",
AK1148="Power Telco","RAN ISSUE",AK1148="no impacts","no impacts"
),"")</f>
        <v>No root cause</v>
      </c>
      <c r="AK1148" s="81" t="s">
        <v>5620</v>
      </c>
      <c r="AL1148" s="56" t="str" cm="1">
        <f t="array" ref="AL1148">IFERROR(_xlfn.IFS(
AK1148="MPR ISSUE","ACTIVE",
AK1148="BSS Hardware Issue","ACTIVE",
AK1148="Sites strategiques, MLL, Pylone, etc.","PASSIVE",
AK1148="AKTIVCO DEFAUT GE &amp; POWER Cabinet","PASSIVE",
AK1148="AKTIVCO Coupure ENEO &amp; Baisse de tension","PASSIVE",
AK1148="Coupure ENEO &amp; Baisse de tension","PASSIVE",
AK1148="Defaut GE &amp; POWER Cabinet","PASSIVE",
AK1148="Sharing","PASSIVE",
AK1148="Sites strategiques &amp; DataCenter","PASSIVE",
AK1148="Exclu","Exclu",
AK1148="SAT","ACTIVE",
AK1148="SPARE-ISSUE","SPARE-ISSUE",
AK1148="Fiber CAmtel","ACTIVE",
AK1148="Fiber AOF","ACTIVE",
AK1148="Projet OCM (HUAWEI)","PLANNED WORKS",
AK1148="Projet OCM (NOKIA)","PLANNED WORKS",
AK1148="ACCESS-ISSUE","ACCESS-ISSUE",
AK1148="Projet OCM (ZTE, NOKIA, autres projets)","PLANNED WORKS",
AK1148="No root CAuse","No root cause",
AK1148="ODU HS","ACTIVE",
AK1148="IP &amp; VLAN","ACTIVE",
AK1148="Warehouse HUAWEI","SPARE-ISSUE",
AK1148="SPARE-HS","SPARE-ISSUE",
AK1148="Power Telco","ACTIVE", AK1148="no impacts","no impacts"
),"")</f>
        <v>No root cause</v>
      </c>
      <c r="AM1148" s="108" t="s">
        <v>5537</v>
      </c>
      <c r="AN1148" s="117" t="s">
        <v>4335</v>
      </c>
      <c r="AP1148" s="23" t="s">
        <v>5537</v>
      </c>
      <c r="AQ1148" s="23" t="s">
        <v>5537</v>
      </c>
      <c r="AR1148" s="7"/>
      <c r="AS1148" s="6"/>
      <c r="AT1148" s="7"/>
      <c r="AU1148" s="3" t="s">
        <v>5537</v>
      </c>
      <c r="AV1148" s="24" t="s">
        <v>5537</v>
      </c>
      <c r="AW1148" s="24" t="s">
        <v>5537</v>
      </c>
      <c r="AX1148" s="24" t="s">
        <v>5537</v>
      </c>
      <c r="AY1148" s="24" t="s">
        <v>5537</v>
      </c>
      <c r="AZ1148" s="24" t="s">
        <v>5537</v>
      </c>
      <c r="BA1148" s="24" t="s">
        <v>5537</v>
      </c>
      <c r="BB1148" s="24" t="s">
        <v>5537</v>
      </c>
      <c r="BC1148" s="24" t="s">
        <v>5537</v>
      </c>
      <c r="BD1148" s="24" t="s">
        <v>5537</v>
      </c>
      <c r="BE1148" s="24" t="s">
        <v>5537</v>
      </c>
      <c r="BF1148" s="24" t="s">
        <v>5537</v>
      </c>
      <c r="BG1148" s="24" t="s">
        <v>5537</v>
      </c>
      <c r="BH1148" s="24" t="s">
        <v>5537</v>
      </c>
      <c r="BI1148" s="9" t="s">
        <v>5537</v>
      </c>
      <c r="BJ1148" s="14"/>
      <c r="BK1148" s="14" t="s">
        <v>5537</v>
      </c>
      <c r="BL1148" s="14" t="str">
        <f>_xlfn.XLOOKUP(B1148,'[4]cell downs 18042026 17h'!$B:$B,'[4]cell downs 18042026 17h'!$B:$B,"")</f>
        <v/>
      </c>
      <c r="BM1148" s="14" t="str">
        <f>_xlfn.XLOOKUP(B1148,'[5]Cells Huawei 19042026 15h'!$B:$B,'[5]Cells Huawei 19042026 15h'!$B:$B,"")</f>
        <v/>
      </c>
      <c r="BN1148" s="9" t="str">
        <f>_xlfn.XLOOKUP(B1148,'[6]cells down 19042026 9H40'!$B:$B,'[6]cells down 19042026 9H40'!$B:$B,"")</f>
        <v/>
      </c>
      <c r="BO1148" s="9" t="s">
        <v>4335</v>
      </c>
      <c r="BP1148" s="9" t="s">
        <v>5537</v>
      </c>
    </row>
    <row r="1149" spans="1:68" s="9" customFormat="1" x14ac:dyDescent="0.35">
      <c r="A1149" s="1" t="s">
        <v>5267</v>
      </c>
      <c r="B1149" s="8" t="s">
        <v>5268</v>
      </c>
      <c r="C1149" s="3" t="str">
        <f>_xlfn.XLOOKUP(B1149,'[1]daily break down'!$D:$D,'[1]daily break down'!$E:$E,"")</f>
        <v>SUD-OUEST</v>
      </c>
      <c r="D1149" s="1" t="s">
        <v>11</v>
      </c>
      <c r="E1149" s="1" t="s">
        <v>1160</v>
      </c>
      <c r="F1149" s="3" t="s">
        <v>13</v>
      </c>
      <c r="G1149" s="1" t="s">
        <v>684</v>
      </c>
      <c r="H1149" s="39" t="str">
        <f>_xlfn.XLOOKUP(B1149,[2]CALCULATION!$B:$B,[2]CALCULATION!$H:$H,"")</f>
        <v>Huawei</v>
      </c>
      <c r="I1149" s="34">
        <v>0</v>
      </c>
      <c r="J1149" s="34">
        <v>0</v>
      </c>
      <c r="K1149" s="34">
        <v>0</v>
      </c>
      <c r="L1149" s="34">
        <v>0</v>
      </c>
      <c r="M1149" s="34">
        <v>0</v>
      </c>
      <c r="N1149" s="34">
        <v>0</v>
      </c>
      <c r="O1149" s="34">
        <v>0</v>
      </c>
      <c r="P1149" s="34">
        <v>0</v>
      </c>
      <c r="Q1149" s="34">
        <v>0</v>
      </c>
      <c r="R1149" s="34">
        <v>0</v>
      </c>
      <c r="S1149" s="109">
        <v>0</v>
      </c>
      <c r="T1149" s="109">
        <f>_xlfn.XLOOKUP(B1149,'[3]Nur des jours'!$B:$B,'[3]Nur des jours'!$U:$U,"")</f>
        <v>0</v>
      </c>
      <c r="U1149" s="109">
        <v>0</v>
      </c>
      <c r="V1149" s="109">
        <v>0</v>
      </c>
      <c r="W1149" s="109">
        <v>0</v>
      </c>
      <c r="X1149" s="109">
        <v>2.4255706511658433E-2</v>
      </c>
      <c r="Y1149" s="109">
        <v>2.0117968342022584E-2</v>
      </c>
      <c r="Z1149" s="109">
        <v>0</v>
      </c>
      <c r="AA1149" s="109">
        <v>0</v>
      </c>
      <c r="AB1149" s="109">
        <v>0</v>
      </c>
      <c r="AC1149" s="109">
        <v>0</v>
      </c>
      <c r="AD1149" s="109">
        <v>0</v>
      </c>
      <c r="AE1149" s="109">
        <v>0</v>
      </c>
      <c r="AF1149" s="109">
        <v>0</v>
      </c>
      <c r="AG1149" s="57" t="str">
        <f>_xlfn.XLOOKUP(B1149,[3]CALCULATION!$B:$B,[3]CALCULATION!$M:$M,"")</f>
        <v>Insecurity</v>
      </c>
      <c r="AH1149" s="57"/>
      <c r="AI1149" s="56" t="str" cm="1">
        <f t="array" ref="AI1149">IFERROR(_xlfn.IFS(
AK1149="MPR ISSUE","PDH",
AK1149="BSS Hardware Issue","BSS",
AK1149="Sites strategiques, MLL, Pylone, etc.","ENVTECH",
AK1149="AKTIVCO DEFAUT GE &amp; POWER Cabinet","AKTIVCO",
AK1149="AKTIVCO Coupure ENEO &amp; Baisse de tension","AKTIVCO GRID ONLY",
AK1149="Coupure ENEO &amp; Baisse de tension","IHS GRID ONLY",
AK1149="Defaut GE &amp; POWER Cabinet","IHS",
AK1149="Sharing","Partners",
AK1149="Sites strategiques &amp; DataCenter","SST &amp; DC",
AK1149="Exclu","Exclu",
AK1149="SAT","SAT",
AK1149="SPARE-ISSUE","SPARE-ISSUE",
AK1149="Fiber CAmtel","TRANS_FO_CAMTEL",
AK1149="Fiber AOF","Fiber AOF",
AK1149="Projet OCM (HUAWEI)","TRAVAUX-HUAWEI",
AK1149="Projet OCM (NOKIA)","TRAVAUX-NOKIA",
AK1149="ACCESS-ISSUE","ACCESS-ISSUE",
AK1149="Projet OCM (ZTE, NOKIA, autres projets)","TRAVAUX OCM",
AK1149="No root CAuse","No root cause",
AK1149="ODU HS","PDH",
AK1149="IP &amp; VLAN","PDH",
AK1149="Warehouse HUAWEI","SPARE-ISSUE",
AK1149="SPARE-HS","SPARE-ISSUE",
AK1149="Power Telco","BSS",AK1149="no impacts","no impacts"
),"")</f>
        <v>No root cause</v>
      </c>
      <c r="AJ1149" s="56" t="str" cm="1">
        <f t="array" ref="AJ1149">IFERROR(_xlfn.IFS(
AK1149="MPR ISSUE","TX ISSUE",
AK1149="BSS Hardware Issue","RAN ISSUE",
AK1149="Sites strategiques, MLL, Pylone, etc.","ENVTECH",
AK1149="AKTIVCO DEFAUT GE &amp; POWER Cabinet","POWER ISSUE",
AK1149="AKTIVCO Coupure ENEO &amp; Baisse de tension","POWER ISSUE",
AK1149="Coupure ENEO &amp; Baisse de tension","POWER ISSUE",
AK1149="Defaut GE &amp; POWER Cabinet","POWER ISSUE",
AK1149="Sharing","POWER ISSUE",
AK1149="Sites strategiques &amp; DataCenter","POWER ISSUE",
AK1149="Exclu","Exclu",
AK1149="SAT","TX ISSUE",
AK1149="SPARE-ISSUE","SPARE-ISSUE",
AK1149="Fiber CAmtel","TX ISSUE",
AK1149="Fiber AOF","TX ISSUE",
AK1149="Projet OCM (HUAWEI)","TRAVAUX-HUAWEI",
AK1149="Projet OCM (NOKIA)","TRAVAUX -NOKIA",
AK1149="ACCESS-ISSUE","ACCESS-ISSUE",
AK1149="Projet OCM (ZTE, NOKIA, autres projets)","TRAVAUX OCM",
AK1149="No root CAuse","No root cause",
AK1149="ODU HS","TX ISSUE",
AK1149="IP &amp; VLAN","TX ISSUE",
AK1149="Warehouse HUAWEI","SPARE-ISSUE",
AK1149="SPARE-HS","SPARE-ISSUE",
AK1149="Power Telco","RAN ISSUE",AK1149="no impacts","no impacts"
),"")</f>
        <v>No root cause</v>
      </c>
      <c r="AK1149" s="81" t="s">
        <v>5620</v>
      </c>
      <c r="AL1149" s="56" t="str" cm="1">
        <f t="array" ref="AL1149">IFERROR(_xlfn.IFS(
AK1149="MPR ISSUE","ACTIVE",
AK1149="BSS Hardware Issue","ACTIVE",
AK1149="Sites strategiques, MLL, Pylone, etc.","PASSIVE",
AK1149="AKTIVCO DEFAUT GE &amp; POWER Cabinet","PASSIVE",
AK1149="AKTIVCO Coupure ENEO &amp; Baisse de tension","PASSIVE",
AK1149="Coupure ENEO &amp; Baisse de tension","PASSIVE",
AK1149="Defaut GE &amp; POWER Cabinet","PASSIVE",
AK1149="Sharing","PASSIVE",
AK1149="Sites strategiques &amp; DataCenter","PASSIVE",
AK1149="Exclu","Exclu",
AK1149="SAT","ACTIVE",
AK1149="SPARE-ISSUE","SPARE-ISSUE",
AK1149="Fiber CAmtel","ACTIVE",
AK1149="Fiber AOF","ACTIVE",
AK1149="Projet OCM (HUAWEI)","PLANNED WORKS",
AK1149="Projet OCM (NOKIA)","PLANNED WORKS",
AK1149="ACCESS-ISSUE","ACCESS-ISSUE",
AK1149="Projet OCM (ZTE, NOKIA, autres projets)","PLANNED WORKS",
AK1149="No root CAuse","No root cause",
AK1149="ODU HS","ACTIVE",
AK1149="IP &amp; VLAN","ACTIVE",
AK1149="Warehouse HUAWEI","SPARE-ISSUE",
AK1149="SPARE-HS","SPARE-ISSUE",
AK1149="Power Telco","ACTIVE", AK1149="no impacts","no impacts"
),"")</f>
        <v>No root cause</v>
      </c>
      <c r="AM1149" s="108" t="s">
        <v>5537</v>
      </c>
      <c r="AN1149" s="117" t="s">
        <v>5268</v>
      </c>
      <c r="AP1149" s="23" t="s">
        <v>5537</v>
      </c>
      <c r="AQ1149" s="23" t="s">
        <v>5537</v>
      </c>
      <c r="AR1149" s="7"/>
      <c r="AS1149" s="6"/>
      <c r="AT1149" s="7"/>
      <c r="AU1149" s="3" t="s">
        <v>5537</v>
      </c>
      <c r="AV1149" s="24" t="s">
        <v>5537</v>
      </c>
      <c r="AW1149" s="24" t="s">
        <v>5537</v>
      </c>
      <c r="AX1149" s="24" t="s">
        <v>5537</v>
      </c>
      <c r="AY1149" s="24" t="s">
        <v>5537</v>
      </c>
      <c r="AZ1149" s="24" t="s">
        <v>5537</v>
      </c>
      <c r="BA1149" s="24" t="s">
        <v>5537</v>
      </c>
      <c r="BB1149" s="24" t="s">
        <v>5537</v>
      </c>
      <c r="BC1149" s="24" t="s">
        <v>5537</v>
      </c>
      <c r="BD1149" s="24" t="s">
        <v>5537</v>
      </c>
      <c r="BE1149" s="24" t="s">
        <v>5537</v>
      </c>
      <c r="BF1149" s="24" t="s">
        <v>5537</v>
      </c>
      <c r="BG1149" s="24" t="s">
        <v>5537</v>
      </c>
      <c r="BH1149" s="24" t="s">
        <v>5537</v>
      </c>
      <c r="BI1149" s="9" t="s">
        <v>5537</v>
      </c>
      <c r="BJ1149" s="14"/>
      <c r="BK1149" s="14" t="s">
        <v>5537</v>
      </c>
      <c r="BL1149" s="14" t="str">
        <f>_xlfn.XLOOKUP(B1149,'[4]cell downs 18042026 17h'!$B:$B,'[4]cell downs 18042026 17h'!$B:$B,"")</f>
        <v/>
      </c>
      <c r="BM1149" s="14" t="str">
        <f>_xlfn.XLOOKUP(B1149,'[5]Cells Huawei 19042026 15h'!$B:$B,'[5]Cells Huawei 19042026 15h'!$B:$B,"")</f>
        <v/>
      </c>
      <c r="BN1149" s="9" t="str">
        <f>_xlfn.XLOOKUP(B1149,'[6]cells down 19042026 9H40'!$B:$B,'[6]cells down 19042026 9H40'!$B:$B,"")</f>
        <v/>
      </c>
      <c r="BO1149" s="9" t="s">
        <v>5268</v>
      </c>
      <c r="BP1149" s="9" t="s">
        <v>5537</v>
      </c>
    </row>
    <row r="1150" spans="1:68" s="9" customFormat="1" x14ac:dyDescent="0.35">
      <c r="A1150" s="1" t="s">
        <v>5260</v>
      </c>
      <c r="B1150" s="8" t="s">
        <v>5261</v>
      </c>
      <c r="C1150" s="3" t="str">
        <f>_xlfn.XLOOKUP(B1150,'[1]daily break down'!$D:$D,'[1]daily break down'!$E:$E,"")</f>
        <v>SUD-OUEST</v>
      </c>
      <c r="D1150" s="1" t="s">
        <v>11</v>
      </c>
      <c r="E1150" s="1" t="s">
        <v>1160</v>
      </c>
      <c r="F1150" s="3" t="s">
        <v>13</v>
      </c>
      <c r="G1150" s="1" t="s">
        <v>5262</v>
      </c>
      <c r="H1150" s="39" t="str">
        <f>_xlfn.XLOOKUP(B1150,[2]CALCULATION!$B:$B,[2]CALCULATION!$H:$H,"")</f>
        <v>HUAWEI</v>
      </c>
      <c r="I1150" s="34">
        <v>0</v>
      </c>
      <c r="J1150" s="34">
        <v>0</v>
      </c>
      <c r="K1150" s="34">
        <v>0</v>
      </c>
      <c r="L1150" s="34">
        <v>0</v>
      </c>
      <c r="M1150" s="34">
        <v>0</v>
      </c>
      <c r="N1150" s="34">
        <v>0</v>
      </c>
      <c r="O1150" s="34">
        <v>0</v>
      </c>
      <c r="P1150" s="34">
        <v>0</v>
      </c>
      <c r="Q1150" s="34">
        <v>0</v>
      </c>
      <c r="R1150" s="34">
        <v>0</v>
      </c>
      <c r="S1150" s="109">
        <v>0</v>
      </c>
      <c r="T1150" s="109">
        <f>_xlfn.XLOOKUP(B1150,'[3]Nur des jours'!$B:$B,'[3]Nur des jours'!$U:$U,"")</f>
        <v>0</v>
      </c>
      <c r="U1150" s="109">
        <v>0</v>
      </c>
      <c r="V1150" s="109">
        <v>0</v>
      </c>
      <c r="W1150" s="109">
        <v>0</v>
      </c>
      <c r="X1150" s="109">
        <v>6.3136177243581504E-3</v>
      </c>
      <c r="Y1150" s="109">
        <v>1.9850442167261645E-2</v>
      </c>
      <c r="Z1150" s="109">
        <v>0</v>
      </c>
      <c r="AA1150" s="109">
        <v>0</v>
      </c>
      <c r="AB1150" s="109">
        <v>0</v>
      </c>
      <c r="AC1150" s="109">
        <v>0</v>
      </c>
      <c r="AD1150" s="109">
        <v>0</v>
      </c>
      <c r="AE1150" s="109">
        <v>0</v>
      </c>
      <c r="AF1150" s="109">
        <v>0</v>
      </c>
      <c r="AG1150" s="57" t="str">
        <f>_xlfn.XLOOKUP(B1150,[3]CALCULATION!$B:$B,[3]CALCULATION!$M:$M,"")</f>
        <v>Operationnel</v>
      </c>
      <c r="AH1150" s="57"/>
      <c r="AI1150" s="56" t="str" cm="1">
        <f t="array" ref="AI1150">IFERROR(_xlfn.IFS(
AK1150="MPR ISSUE","PDH",
AK1150="BSS Hardware Issue","BSS",
AK1150="Sites strategiques, MLL, Pylone, etc.","ENVTECH",
AK1150="AKTIVCO DEFAUT GE &amp; POWER Cabinet","AKTIVCO",
AK1150="AKTIVCO Coupure ENEO &amp; Baisse de tension","AKTIVCO GRID ONLY",
AK1150="Coupure ENEO &amp; Baisse de tension","IHS GRID ONLY",
AK1150="Defaut GE &amp; POWER Cabinet","IHS",
AK1150="Sharing","Partners",
AK1150="Sites strategiques &amp; DataCenter","SST &amp; DC",
AK1150="Exclu","Exclu",
AK1150="SAT","SAT",
AK1150="SPARE-ISSUE","SPARE-ISSUE",
AK1150="Fiber CAmtel","TRANS_FO_CAMTEL",
AK1150="Fiber AOF","Fiber AOF",
AK1150="Projet OCM (HUAWEI)","TRAVAUX-HUAWEI",
AK1150="Projet OCM (NOKIA)","TRAVAUX-NOKIA",
AK1150="ACCESS-ISSUE","ACCESS-ISSUE",
AK1150="Projet OCM (ZTE, NOKIA, autres projets)","TRAVAUX OCM",
AK1150="No root CAuse","No root cause",
AK1150="ODU HS","PDH",
AK1150="IP &amp; VLAN","PDH",
AK1150="Warehouse HUAWEI","SPARE-ISSUE",
AK1150="SPARE-HS","SPARE-ISSUE",
AK1150="Power Telco","BSS",AK1150="no impacts","no impacts"
),"")</f>
        <v>No root cause</v>
      </c>
      <c r="AJ1150" s="56" t="str" cm="1">
        <f t="array" ref="AJ1150">IFERROR(_xlfn.IFS(
AK1150="MPR ISSUE","TX ISSUE",
AK1150="BSS Hardware Issue","RAN ISSUE",
AK1150="Sites strategiques, MLL, Pylone, etc.","ENVTECH",
AK1150="AKTIVCO DEFAUT GE &amp; POWER Cabinet","POWER ISSUE",
AK1150="AKTIVCO Coupure ENEO &amp; Baisse de tension","POWER ISSUE",
AK1150="Coupure ENEO &amp; Baisse de tension","POWER ISSUE",
AK1150="Defaut GE &amp; POWER Cabinet","POWER ISSUE",
AK1150="Sharing","POWER ISSUE",
AK1150="Sites strategiques &amp; DataCenter","POWER ISSUE",
AK1150="Exclu","Exclu",
AK1150="SAT","TX ISSUE",
AK1150="SPARE-ISSUE","SPARE-ISSUE",
AK1150="Fiber CAmtel","TX ISSUE",
AK1150="Fiber AOF","TX ISSUE",
AK1150="Projet OCM (HUAWEI)","TRAVAUX-HUAWEI",
AK1150="Projet OCM (NOKIA)","TRAVAUX -NOKIA",
AK1150="ACCESS-ISSUE","ACCESS-ISSUE",
AK1150="Projet OCM (ZTE, NOKIA, autres projets)","TRAVAUX OCM",
AK1150="No root CAuse","No root cause",
AK1150="ODU HS","TX ISSUE",
AK1150="IP &amp; VLAN","TX ISSUE",
AK1150="Warehouse HUAWEI","SPARE-ISSUE",
AK1150="SPARE-HS","SPARE-ISSUE",
AK1150="Power Telco","RAN ISSUE",AK1150="no impacts","no impacts"
),"")</f>
        <v>No root cause</v>
      </c>
      <c r="AK1150" s="81" t="s">
        <v>5620</v>
      </c>
      <c r="AL1150" s="56" t="str" cm="1">
        <f t="array" ref="AL1150">IFERROR(_xlfn.IFS(
AK1150="MPR ISSUE","ACTIVE",
AK1150="BSS Hardware Issue","ACTIVE",
AK1150="Sites strategiques, MLL, Pylone, etc.","PASSIVE",
AK1150="AKTIVCO DEFAUT GE &amp; POWER Cabinet","PASSIVE",
AK1150="AKTIVCO Coupure ENEO &amp; Baisse de tension","PASSIVE",
AK1150="Coupure ENEO &amp; Baisse de tension","PASSIVE",
AK1150="Defaut GE &amp; POWER Cabinet","PASSIVE",
AK1150="Sharing","PASSIVE",
AK1150="Sites strategiques &amp; DataCenter","PASSIVE",
AK1150="Exclu","Exclu",
AK1150="SAT","ACTIVE",
AK1150="SPARE-ISSUE","SPARE-ISSUE",
AK1150="Fiber CAmtel","ACTIVE",
AK1150="Fiber AOF","ACTIVE",
AK1150="Projet OCM (HUAWEI)","PLANNED WORKS",
AK1150="Projet OCM (NOKIA)","PLANNED WORKS",
AK1150="ACCESS-ISSUE","ACCESS-ISSUE",
AK1150="Projet OCM (ZTE, NOKIA, autres projets)","PLANNED WORKS",
AK1150="No root CAuse","No root cause",
AK1150="ODU HS","ACTIVE",
AK1150="IP &amp; VLAN","ACTIVE",
AK1150="Warehouse HUAWEI","SPARE-ISSUE",
AK1150="SPARE-HS","SPARE-ISSUE",
AK1150="Power Telco","ACTIVE", AK1150="no impacts","no impacts"
),"")</f>
        <v>No root cause</v>
      </c>
      <c r="AM1150" s="108" t="s">
        <v>5537</v>
      </c>
      <c r="AN1150" s="117" t="s">
        <v>5261</v>
      </c>
      <c r="AP1150" s="23" t="s">
        <v>5537</v>
      </c>
      <c r="AQ1150" s="23" t="s">
        <v>5537</v>
      </c>
      <c r="AR1150" s="7"/>
      <c r="AS1150" s="6"/>
      <c r="AT1150" s="7"/>
      <c r="AU1150" s="3" t="s">
        <v>5537</v>
      </c>
      <c r="AV1150" s="24" t="s">
        <v>5537</v>
      </c>
      <c r="AW1150" s="24" t="s">
        <v>5537</v>
      </c>
      <c r="AX1150" s="24" t="s">
        <v>5537</v>
      </c>
      <c r="AY1150" s="24" t="s">
        <v>5537</v>
      </c>
      <c r="AZ1150" s="24" t="s">
        <v>5537</v>
      </c>
      <c r="BA1150" s="24" t="s">
        <v>5537</v>
      </c>
      <c r="BB1150" s="24" t="s">
        <v>5537</v>
      </c>
      <c r="BC1150" s="24" t="s">
        <v>5537</v>
      </c>
      <c r="BD1150" s="24" t="s">
        <v>5537</v>
      </c>
      <c r="BE1150" s="24" t="s">
        <v>5537</v>
      </c>
      <c r="BF1150" s="24" t="s">
        <v>5537</v>
      </c>
      <c r="BG1150" s="24" t="s">
        <v>5537</v>
      </c>
      <c r="BH1150" s="24" t="s">
        <v>5537</v>
      </c>
      <c r="BI1150" s="9" t="s">
        <v>5537</v>
      </c>
      <c r="BJ1150" s="14"/>
      <c r="BK1150" s="14" t="s">
        <v>5537</v>
      </c>
      <c r="BL1150" s="14" t="str">
        <f>_xlfn.XLOOKUP(B1150,'[4]cell downs 18042026 17h'!$B:$B,'[4]cell downs 18042026 17h'!$B:$B,"")</f>
        <v/>
      </c>
      <c r="BM1150" s="14" t="str">
        <f>_xlfn.XLOOKUP(B1150,'[5]Cells Huawei 19042026 15h'!$B:$B,'[5]Cells Huawei 19042026 15h'!$B:$B,"")</f>
        <v/>
      </c>
      <c r="BN1150" s="9" t="str">
        <f>_xlfn.XLOOKUP(B1150,'[6]cells down 19042026 9H40'!$B:$B,'[6]cells down 19042026 9H40'!$B:$B,"")</f>
        <v/>
      </c>
      <c r="BO1150" s="9" t="s">
        <v>5261</v>
      </c>
      <c r="BP1150" s="9" t="s">
        <v>12</v>
      </c>
    </row>
    <row r="1151" spans="1:68" s="9" customFormat="1" x14ac:dyDescent="0.35">
      <c r="A1151" s="1" t="s">
        <v>5147</v>
      </c>
      <c r="B1151" s="8" t="s">
        <v>5148</v>
      </c>
      <c r="C1151" s="3" t="str">
        <f>_xlfn.XLOOKUP(B1151,'[1]daily break down'!$D:$D,'[1]daily break down'!$E:$E,"")</f>
        <v>OUEST</v>
      </c>
      <c r="D1151" s="1" t="s">
        <v>21</v>
      </c>
      <c r="E1151" s="1" t="s">
        <v>80</v>
      </c>
      <c r="F1151" s="3" t="s">
        <v>102</v>
      </c>
      <c r="G1151" s="1" t="s">
        <v>1799</v>
      </c>
      <c r="H1151" s="39" t="str">
        <f>_xlfn.XLOOKUP(B1151,[2]CALCULATION!$B:$B,[2]CALCULATION!$H:$H,"")</f>
        <v>HUAWEI</v>
      </c>
      <c r="I1151" s="34">
        <v>0</v>
      </c>
      <c r="J1151" s="34">
        <v>0</v>
      </c>
      <c r="K1151" s="34">
        <v>0</v>
      </c>
      <c r="L1151" s="34">
        <v>0</v>
      </c>
      <c r="M1151" s="34">
        <v>0</v>
      </c>
      <c r="N1151" s="34">
        <v>0</v>
      </c>
      <c r="O1151" s="34">
        <v>0</v>
      </c>
      <c r="P1151" s="34">
        <v>0</v>
      </c>
      <c r="Q1151" s="34">
        <v>0</v>
      </c>
      <c r="R1151" s="34">
        <v>0</v>
      </c>
      <c r="S1151" s="109">
        <v>0</v>
      </c>
      <c r="T1151" s="109">
        <f>_xlfn.XLOOKUP(B1151,'[3]Nur des jours'!$B:$B,'[3]Nur des jours'!$U:$U,"")</f>
        <v>0</v>
      </c>
      <c r="U1151" s="109">
        <v>0</v>
      </c>
      <c r="V1151" s="109">
        <v>0</v>
      </c>
      <c r="W1151" s="109">
        <v>2.4255706511658433E-2</v>
      </c>
      <c r="X1151" s="109">
        <v>2.4879934252767289E-2</v>
      </c>
      <c r="Y1151" s="109">
        <v>1.9154874112883205E-2</v>
      </c>
      <c r="Z1151" s="109">
        <v>0</v>
      </c>
      <c r="AA1151" s="109">
        <v>0</v>
      </c>
      <c r="AB1151" s="109">
        <v>0</v>
      </c>
      <c r="AC1151" s="109">
        <v>0</v>
      </c>
      <c r="AD1151" s="109">
        <v>0</v>
      </c>
      <c r="AE1151" s="109">
        <v>0</v>
      </c>
      <c r="AF1151" s="109">
        <v>0</v>
      </c>
      <c r="AG1151" s="57" t="str">
        <f>_xlfn.XLOOKUP(B1151,[3]CALCULATION!$B:$B,[3]CALCULATION!$M:$M,"")</f>
        <v>Operationnel</v>
      </c>
      <c r="AH1151" s="57"/>
      <c r="AI1151" s="56" t="str" cm="1">
        <f t="array" ref="AI1151">IFERROR(_xlfn.IFS(
AK1151="MPR ISSUE","PDH",
AK1151="BSS Hardware Issue","BSS",
AK1151="Sites strategiques, MLL, Pylone, etc.","ENVTECH",
AK1151="AKTIVCO DEFAUT GE &amp; POWER Cabinet","AKTIVCO",
AK1151="AKTIVCO Coupure ENEO &amp; Baisse de tension","AKTIVCO GRID ONLY",
AK1151="Coupure ENEO &amp; Baisse de tension","IHS GRID ONLY",
AK1151="Defaut GE &amp; POWER Cabinet","IHS",
AK1151="Sharing","Partners",
AK1151="Sites strategiques &amp; DataCenter","SST &amp; DC",
AK1151="Exclu","Exclu",
AK1151="SAT","SAT",
AK1151="SPARE-ISSUE","SPARE-ISSUE",
AK1151="Fiber CAmtel","TRANS_FO_CAMTEL",
AK1151="Fiber AOF","Fiber AOF",
AK1151="Projet OCM (HUAWEI)","TRAVAUX-HUAWEI",
AK1151="Projet OCM (NOKIA)","TRAVAUX-NOKIA",
AK1151="ACCESS-ISSUE","ACCESS-ISSUE",
AK1151="Projet OCM (ZTE, NOKIA, autres projets)","TRAVAUX OCM",
AK1151="No root CAuse","No root cause",
AK1151="ODU HS","PDH",
AK1151="IP &amp; VLAN","PDH",
AK1151="Warehouse HUAWEI","SPARE-ISSUE",
AK1151="SPARE-HS","SPARE-ISSUE",
AK1151="Power Telco","BSS",AK1151="no impacts","no impacts"
),"")</f>
        <v>No root cause</v>
      </c>
      <c r="AJ1151" s="56" t="str" cm="1">
        <f t="array" ref="AJ1151">IFERROR(_xlfn.IFS(
AK1151="MPR ISSUE","TX ISSUE",
AK1151="BSS Hardware Issue","RAN ISSUE",
AK1151="Sites strategiques, MLL, Pylone, etc.","ENVTECH",
AK1151="AKTIVCO DEFAUT GE &amp; POWER Cabinet","POWER ISSUE",
AK1151="AKTIVCO Coupure ENEO &amp; Baisse de tension","POWER ISSUE",
AK1151="Coupure ENEO &amp; Baisse de tension","POWER ISSUE",
AK1151="Defaut GE &amp; POWER Cabinet","POWER ISSUE",
AK1151="Sharing","POWER ISSUE",
AK1151="Sites strategiques &amp; DataCenter","POWER ISSUE",
AK1151="Exclu","Exclu",
AK1151="SAT","TX ISSUE",
AK1151="SPARE-ISSUE","SPARE-ISSUE",
AK1151="Fiber CAmtel","TX ISSUE",
AK1151="Fiber AOF","TX ISSUE",
AK1151="Projet OCM (HUAWEI)","TRAVAUX-HUAWEI",
AK1151="Projet OCM (NOKIA)","TRAVAUX -NOKIA",
AK1151="ACCESS-ISSUE","ACCESS-ISSUE",
AK1151="Projet OCM (ZTE, NOKIA, autres projets)","TRAVAUX OCM",
AK1151="No root CAuse","No root cause",
AK1151="ODU HS","TX ISSUE",
AK1151="IP &amp; VLAN","TX ISSUE",
AK1151="Warehouse HUAWEI","SPARE-ISSUE",
AK1151="SPARE-HS","SPARE-ISSUE",
AK1151="Power Telco","RAN ISSUE",AK1151="no impacts","no impacts"
),"")</f>
        <v>No root cause</v>
      </c>
      <c r="AK1151" s="81" t="s">
        <v>5620</v>
      </c>
      <c r="AL1151" s="56" t="str" cm="1">
        <f t="array" ref="AL1151">IFERROR(_xlfn.IFS(
AK1151="MPR ISSUE","ACTIVE",
AK1151="BSS Hardware Issue","ACTIVE",
AK1151="Sites strategiques, MLL, Pylone, etc.","PASSIVE",
AK1151="AKTIVCO DEFAUT GE &amp; POWER Cabinet","PASSIVE",
AK1151="AKTIVCO Coupure ENEO &amp; Baisse de tension","PASSIVE",
AK1151="Coupure ENEO &amp; Baisse de tension","PASSIVE",
AK1151="Defaut GE &amp; POWER Cabinet","PASSIVE",
AK1151="Sharing","PASSIVE",
AK1151="Sites strategiques &amp; DataCenter","PASSIVE",
AK1151="Exclu","Exclu",
AK1151="SAT","ACTIVE",
AK1151="SPARE-ISSUE","SPARE-ISSUE",
AK1151="Fiber CAmtel","ACTIVE",
AK1151="Fiber AOF","ACTIVE",
AK1151="Projet OCM (HUAWEI)","PLANNED WORKS",
AK1151="Projet OCM (NOKIA)","PLANNED WORKS",
AK1151="ACCESS-ISSUE","ACCESS-ISSUE",
AK1151="Projet OCM (ZTE, NOKIA, autres projets)","PLANNED WORKS",
AK1151="No root CAuse","No root cause",
AK1151="ODU HS","ACTIVE",
AK1151="IP &amp; VLAN","ACTIVE",
AK1151="Warehouse HUAWEI","SPARE-ISSUE",
AK1151="SPARE-HS","SPARE-ISSUE",
AK1151="Power Telco","ACTIVE", AK1151="no impacts","no impacts"
),"")</f>
        <v>No root cause</v>
      </c>
      <c r="AM1151" s="108" t="s">
        <v>5537</v>
      </c>
      <c r="AN1151" s="117" t="s">
        <v>5148</v>
      </c>
      <c r="AP1151" s="23" t="s">
        <v>5537</v>
      </c>
      <c r="AQ1151" s="23" t="s">
        <v>5537</v>
      </c>
      <c r="AR1151" s="7"/>
      <c r="AS1151" s="6"/>
      <c r="AT1151" s="7"/>
      <c r="AU1151" s="3" t="s">
        <v>5537</v>
      </c>
      <c r="AV1151" s="24" t="s">
        <v>5537</v>
      </c>
      <c r="AW1151" s="24" t="s">
        <v>5537</v>
      </c>
      <c r="AX1151" s="24" t="s">
        <v>5537</v>
      </c>
      <c r="AY1151" s="24" t="s">
        <v>5537</v>
      </c>
      <c r="AZ1151" s="24" t="s">
        <v>5537</v>
      </c>
      <c r="BA1151" s="24" t="s">
        <v>5537</v>
      </c>
      <c r="BB1151" s="24" t="s">
        <v>5537</v>
      </c>
      <c r="BC1151" s="24" t="s">
        <v>5537</v>
      </c>
      <c r="BD1151" s="24" t="s">
        <v>5537</v>
      </c>
      <c r="BE1151" s="24" t="s">
        <v>5537</v>
      </c>
      <c r="BF1151" s="24" t="s">
        <v>5537</v>
      </c>
      <c r="BG1151" s="24" t="s">
        <v>5537</v>
      </c>
      <c r="BH1151" s="24" t="s">
        <v>5537</v>
      </c>
      <c r="BI1151" s="9" t="s">
        <v>5537</v>
      </c>
      <c r="BJ1151" s="14"/>
      <c r="BK1151" s="14" t="s">
        <v>5537</v>
      </c>
      <c r="BL1151" s="14" t="str">
        <f>_xlfn.XLOOKUP(B1151,'[4]cell downs 18042026 17h'!$B:$B,'[4]cell downs 18042026 17h'!$B:$B,"")</f>
        <v/>
      </c>
      <c r="BM1151" s="14" t="str">
        <f>_xlfn.XLOOKUP(B1151,'[5]Cells Huawei 19042026 15h'!$B:$B,'[5]Cells Huawei 19042026 15h'!$B:$B,"")</f>
        <v/>
      </c>
      <c r="BN1151" s="9" t="str">
        <f>_xlfn.XLOOKUP(B1151,'[6]cells down 19042026 9H40'!$B:$B,'[6]cells down 19042026 9H40'!$B:$B,"")</f>
        <v/>
      </c>
      <c r="BO1151" s="9" t="s">
        <v>5537</v>
      </c>
      <c r="BP1151" s="9" t="s">
        <v>5537</v>
      </c>
    </row>
    <row r="1152" spans="1:68" s="9" customFormat="1" x14ac:dyDescent="0.35">
      <c r="A1152" s="1" t="s">
        <v>3786</v>
      </c>
      <c r="B1152" s="8" t="s">
        <v>3787</v>
      </c>
      <c r="C1152" s="3" t="str">
        <f>_xlfn.XLOOKUP(B1152,'[1]daily break down'!$D:$D,'[1]daily break down'!$E:$E,"")</f>
        <v>NORD</v>
      </c>
      <c r="D1152" s="1" t="s">
        <v>11</v>
      </c>
      <c r="E1152" s="1" t="s">
        <v>12</v>
      </c>
      <c r="F1152" s="3" t="s">
        <v>23</v>
      </c>
      <c r="G1152" s="1" t="s">
        <v>3788</v>
      </c>
      <c r="H1152" s="39" t="str">
        <f>_xlfn.XLOOKUP(B1152,[2]CALCULATION!$B:$B,[2]CALCULATION!$H:$H,"")</f>
        <v>HUAWEI</v>
      </c>
      <c r="I1152" s="34">
        <v>0</v>
      </c>
      <c r="J1152" s="34">
        <v>0</v>
      </c>
      <c r="K1152" s="34">
        <v>0</v>
      </c>
      <c r="L1152" s="34">
        <v>0</v>
      </c>
      <c r="M1152" s="34">
        <v>0</v>
      </c>
      <c r="N1152" s="34">
        <v>0</v>
      </c>
      <c r="O1152" s="34">
        <v>0</v>
      </c>
      <c r="P1152" s="34">
        <v>0</v>
      </c>
      <c r="Q1152" s="34">
        <v>0</v>
      </c>
      <c r="R1152" s="34">
        <v>0</v>
      </c>
      <c r="S1152" s="109">
        <v>0</v>
      </c>
      <c r="T1152" s="109">
        <f>_xlfn.XLOOKUP(B1152,'[3]Nur des jours'!$B:$B,'[3]Nur des jours'!$U:$U,"")</f>
        <v>0</v>
      </c>
      <c r="U1152" s="109">
        <v>0</v>
      </c>
      <c r="V1152" s="109">
        <v>0.23638612801876538</v>
      </c>
      <c r="W1152" s="109">
        <v>8.4645281694360974E-2</v>
      </c>
      <c r="X1152" s="109">
        <v>2.0296319125196541E-2</v>
      </c>
      <c r="Y1152" s="109">
        <v>1.6764973618352153E-2</v>
      </c>
      <c r="Z1152" s="109">
        <v>0</v>
      </c>
      <c r="AA1152" s="109">
        <v>0</v>
      </c>
      <c r="AB1152" s="109">
        <v>0</v>
      </c>
      <c r="AC1152" s="109">
        <v>0</v>
      </c>
      <c r="AD1152" s="109">
        <v>0</v>
      </c>
      <c r="AE1152" s="109">
        <v>0</v>
      </c>
      <c r="AF1152" s="109">
        <v>0</v>
      </c>
      <c r="AG1152" s="57" t="str">
        <f>_xlfn.XLOOKUP(B1152,[3]CALCULATION!$B:$B,[3]CALCULATION!$M:$M,"")</f>
        <v>Operationnel</v>
      </c>
      <c r="AH1152" s="57"/>
      <c r="AI1152" s="56" t="str" cm="1">
        <f t="array" ref="AI1152">IFERROR(_xlfn.IFS(
AK1152="MPR ISSUE","PDH",
AK1152="BSS Hardware Issue","BSS",
AK1152="Sites strategiques, MLL, Pylone, etc.","ENVTECH",
AK1152="AKTIVCO DEFAUT GE &amp; POWER Cabinet","AKTIVCO",
AK1152="AKTIVCO Coupure ENEO &amp; Baisse de tension","AKTIVCO GRID ONLY",
AK1152="Coupure ENEO &amp; Baisse de tension","IHS GRID ONLY",
AK1152="Defaut GE &amp; POWER Cabinet","IHS",
AK1152="Sharing","Partners",
AK1152="Sites strategiques &amp; DataCenter","SST &amp; DC",
AK1152="Exclu","Exclu",
AK1152="SAT","SAT",
AK1152="SPARE-ISSUE","SPARE-ISSUE",
AK1152="Fiber CAmtel","TRANS_FO_CAMTEL",
AK1152="Fiber AOF","Fiber AOF",
AK1152="Projet OCM (HUAWEI)","TRAVAUX-HUAWEI",
AK1152="Projet OCM (NOKIA)","TRAVAUX-NOKIA",
AK1152="ACCESS-ISSUE","ACCESS-ISSUE",
AK1152="Projet OCM (ZTE, NOKIA, autres projets)","TRAVAUX OCM",
AK1152="No root CAuse","No root cause",
AK1152="ODU HS","PDH",
AK1152="IP &amp; VLAN","PDH",
AK1152="Warehouse HUAWEI","SPARE-ISSUE",
AK1152="SPARE-HS","SPARE-ISSUE",
AK1152="Power Telco","BSS",AK1152="no impacts","no impacts"
),"")</f>
        <v>No root cause</v>
      </c>
      <c r="AJ1152" s="56" t="str" cm="1">
        <f t="array" ref="AJ1152">IFERROR(_xlfn.IFS(
AK1152="MPR ISSUE","TX ISSUE",
AK1152="BSS Hardware Issue","RAN ISSUE",
AK1152="Sites strategiques, MLL, Pylone, etc.","ENVTECH",
AK1152="AKTIVCO DEFAUT GE &amp; POWER Cabinet","POWER ISSUE",
AK1152="AKTIVCO Coupure ENEO &amp; Baisse de tension","POWER ISSUE",
AK1152="Coupure ENEO &amp; Baisse de tension","POWER ISSUE",
AK1152="Defaut GE &amp; POWER Cabinet","POWER ISSUE",
AK1152="Sharing","POWER ISSUE",
AK1152="Sites strategiques &amp; DataCenter","POWER ISSUE",
AK1152="Exclu","Exclu",
AK1152="SAT","TX ISSUE",
AK1152="SPARE-ISSUE","SPARE-ISSUE",
AK1152="Fiber CAmtel","TX ISSUE",
AK1152="Fiber AOF","TX ISSUE",
AK1152="Projet OCM (HUAWEI)","TRAVAUX-HUAWEI",
AK1152="Projet OCM (NOKIA)","TRAVAUX -NOKIA",
AK1152="ACCESS-ISSUE","ACCESS-ISSUE",
AK1152="Projet OCM (ZTE, NOKIA, autres projets)","TRAVAUX OCM",
AK1152="No root CAuse","No root cause",
AK1152="ODU HS","TX ISSUE",
AK1152="IP &amp; VLAN","TX ISSUE",
AK1152="Warehouse HUAWEI","SPARE-ISSUE",
AK1152="SPARE-HS","SPARE-ISSUE",
AK1152="Power Telco","RAN ISSUE",AK1152="no impacts","no impacts"
),"")</f>
        <v>No root cause</v>
      </c>
      <c r="AK1152" s="81" t="s">
        <v>5620</v>
      </c>
      <c r="AL1152" s="56" t="str" cm="1">
        <f t="array" ref="AL1152">IFERROR(_xlfn.IFS(
AK1152="MPR ISSUE","ACTIVE",
AK1152="BSS Hardware Issue","ACTIVE",
AK1152="Sites strategiques, MLL, Pylone, etc.","PASSIVE",
AK1152="AKTIVCO DEFAUT GE &amp; POWER Cabinet","PASSIVE",
AK1152="AKTIVCO Coupure ENEO &amp; Baisse de tension","PASSIVE",
AK1152="Coupure ENEO &amp; Baisse de tension","PASSIVE",
AK1152="Defaut GE &amp; POWER Cabinet","PASSIVE",
AK1152="Sharing","PASSIVE",
AK1152="Sites strategiques &amp; DataCenter","PASSIVE",
AK1152="Exclu","Exclu",
AK1152="SAT","ACTIVE",
AK1152="SPARE-ISSUE","SPARE-ISSUE",
AK1152="Fiber CAmtel","ACTIVE",
AK1152="Fiber AOF","ACTIVE",
AK1152="Projet OCM (HUAWEI)","PLANNED WORKS",
AK1152="Projet OCM (NOKIA)","PLANNED WORKS",
AK1152="ACCESS-ISSUE","ACCESS-ISSUE",
AK1152="Projet OCM (ZTE, NOKIA, autres projets)","PLANNED WORKS",
AK1152="No root CAuse","No root cause",
AK1152="ODU HS","ACTIVE",
AK1152="IP &amp; VLAN","ACTIVE",
AK1152="Warehouse HUAWEI","SPARE-ISSUE",
AK1152="SPARE-HS","SPARE-ISSUE",
AK1152="Power Telco","ACTIVE", AK1152="no impacts","no impacts"
),"")</f>
        <v>No root cause</v>
      </c>
      <c r="AM1152" s="108" t="s">
        <v>5537</v>
      </c>
      <c r="AN1152" s="117" t="s">
        <v>3787</v>
      </c>
      <c r="AP1152" s="23" t="s">
        <v>5537</v>
      </c>
      <c r="AQ1152" s="23" t="s">
        <v>5537</v>
      </c>
      <c r="AR1152" s="7"/>
      <c r="AS1152" s="6"/>
      <c r="AT1152" s="7"/>
      <c r="AU1152" s="3" t="s">
        <v>5537</v>
      </c>
      <c r="AV1152" s="24" t="s">
        <v>5537</v>
      </c>
      <c r="AW1152" s="24" t="s">
        <v>5537</v>
      </c>
      <c r="AX1152" s="24" t="s">
        <v>5537</v>
      </c>
      <c r="AY1152" s="24" t="s">
        <v>5537</v>
      </c>
      <c r="AZ1152" s="24" t="s">
        <v>5537</v>
      </c>
      <c r="BA1152" s="24" t="s">
        <v>5537</v>
      </c>
      <c r="BB1152" s="24" t="s">
        <v>5537</v>
      </c>
      <c r="BC1152" s="24" t="s">
        <v>5537</v>
      </c>
      <c r="BD1152" s="24" t="s">
        <v>5537</v>
      </c>
      <c r="BE1152" s="24" t="s">
        <v>5537</v>
      </c>
      <c r="BF1152" s="24" t="s">
        <v>5537</v>
      </c>
      <c r="BG1152" s="24" t="s">
        <v>5537</v>
      </c>
      <c r="BH1152" s="24" t="s">
        <v>5537</v>
      </c>
      <c r="BI1152" s="9" t="s">
        <v>5537</v>
      </c>
      <c r="BJ1152" s="14"/>
      <c r="BK1152" s="14" t="s">
        <v>5537</v>
      </c>
      <c r="BL1152" s="14" t="str">
        <f>_xlfn.XLOOKUP(B1152,'[4]cell downs 18042026 17h'!$B:$B,'[4]cell downs 18042026 17h'!$B:$B,"")</f>
        <v/>
      </c>
      <c r="BM1152" s="14" t="str">
        <f>_xlfn.XLOOKUP(B1152,'[5]Cells Huawei 19042026 15h'!$B:$B,'[5]Cells Huawei 19042026 15h'!$B:$B,"")</f>
        <v/>
      </c>
      <c r="BN1152" s="9" t="str">
        <f>_xlfn.XLOOKUP(B1152,'[6]cells down 19042026 9H40'!$B:$B,'[6]cells down 19042026 9H40'!$B:$B,"")</f>
        <v/>
      </c>
      <c r="BO1152" s="9" t="s">
        <v>3787</v>
      </c>
      <c r="BP1152" s="9" t="s">
        <v>12</v>
      </c>
    </row>
    <row r="1153" spans="1:68" s="9" customFormat="1" x14ac:dyDescent="0.35">
      <c r="A1153" s="1" t="s">
        <v>5219</v>
      </c>
      <c r="B1153" s="8" t="s">
        <v>5220</v>
      </c>
      <c r="C1153" s="3" t="str">
        <f>_xlfn.XLOOKUP(B1153,'[1]daily break down'!$D:$D,'[1]daily break down'!$E:$E,"")</f>
        <v>SUD-OUEST</v>
      </c>
      <c r="D1153" s="1" t="s">
        <v>11</v>
      </c>
      <c r="E1153" s="1" t="s">
        <v>12</v>
      </c>
      <c r="F1153" s="3" t="s">
        <v>13</v>
      </c>
      <c r="G1153" s="1" t="s">
        <v>5221</v>
      </c>
      <c r="H1153" s="39" t="str">
        <f>_xlfn.XLOOKUP(B1153,[2]CALCULATION!$B:$B,[2]CALCULATION!$H:$H,"")</f>
        <v>HUAWEI</v>
      </c>
      <c r="I1153" s="34">
        <v>0</v>
      </c>
      <c r="J1153" s="34">
        <v>0</v>
      </c>
      <c r="K1153" s="34">
        <v>0</v>
      </c>
      <c r="L1153" s="34">
        <v>0</v>
      </c>
      <c r="M1153" s="34">
        <v>0</v>
      </c>
      <c r="N1153" s="34">
        <v>0</v>
      </c>
      <c r="O1153" s="34">
        <v>0</v>
      </c>
      <c r="P1153" s="34">
        <v>0</v>
      </c>
      <c r="Q1153" s="34">
        <v>0</v>
      </c>
      <c r="R1153" s="34">
        <v>0</v>
      </c>
      <c r="S1153" s="109">
        <v>0</v>
      </c>
      <c r="T1153" s="109">
        <f>_xlfn.XLOOKUP(B1153,'[3]Nur des jours'!$B:$B,'[3]Nur des jours'!$U:$U,"")</f>
        <v>0</v>
      </c>
      <c r="U1153" s="109">
        <v>0</v>
      </c>
      <c r="V1153" s="109">
        <v>0</v>
      </c>
      <c r="W1153" s="109">
        <v>0.44029457842155273</v>
      </c>
      <c r="X1153" s="109">
        <v>0.15281095102344816</v>
      </c>
      <c r="Y1153" s="109">
        <v>1.6497447443591214E-2</v>
      </c>
      <c r="Z1153" s="109">
        <v>0</v>
      </c>
      <c r="AA1153" s="109">
        <v>0</v>
      </c>
      <c r="AB1153" s="109">
        <v>0</v>
      </c>
      <c r="AC1153" s="109">
        <v>0</v>
      </c>
      <c r="AD1153" s="109">
        <v>0</v>
      </c>
      <c r="AE1153" s="109">
        <v>0</v>
      </c>
      <c r="AF1153" s="109">
        <v>0</v>
      </c>
      <c r="AG1153" s="57" t="str">
        <f>_xlfn.XLOOKUP(B1153,[3]CALCULATION!$B:$B,[3]CALCULATION!$M:$M,"")</f>
        <v>Insecurity</v>
      </c>
      <c r="AH1153" s="57"/>
      <c r="AI1153" s="56" t="str" cm="1">
        <f t="array" ref="AI1153">IFERROR(_xlfn.IFS(
AK1153="MPR ISSUE","PDH",
AK1153="BSS Hardware Issue","BSS",
AK1153="Sites strategiques, MLL, Pylone, etc.","ENVTECH",
AK1153="AKTIVCO DEFAUT GE &amp; POWER Cabinet","AKTIVCO",
AK1153="AKTIVCO Coupure ENEO &amp; Baisse de tension","AKTIVCO GRID ONLY",
AK1153="Coupure ENEO &amp; Baisse de tension","IHS GRID ONLY",
AK1153="Defaut GE &amp; POWER Cabinet","IHS",
AK1153="Sharing","Partners",
AK1153="Sites strategiques &amp; DataCenter","SST &amp; DC",
AK1153="Exclu","Exclu",
AK1153="SAT","SAT",
AK1153="SPARE-ISSUE","SPARE-ISSUE",
AK1153="Fiber CAmtel","TRANS_FO_CAMTEL",
AK1153="Fiber AOF","Fiber AOF",
AK1153="Projet OCM (HUAWEI)","TRAVAUX-HUAWEI",
AK1153="Projet OCM (NOKIA)","TRAVAUX-NOKIA",
AK1153="ACCESS-ISSUE","ACCESS-ISSUE",
AK1153="Projet OCM (ZTE, NOKIA, autres projets)","TRAVAUX OCM",
AK1153="No root CAuse","No root cause",
AK1153="ODU HS","PDH",
AK1153="IP &amp; VLAN","PDH",
AK1153="Warehouse HUAWEI","SPARE-ISSUE",
AK1153="SPARE-HS","SPARE-ISSUE",
AK1153="Power Telco","BSS",AK1153="no impacts","no impacts"
),"")</f>
        <v>ACCESS-ISSUE</v>
      </c>
      <c r="AJ1153" s="56" t="str" cm="1">
        <f t="array" ref="AJ1153">IFERROR(_xlfn.IFS(
AK1153="MPR ISSUE","TX ISSUE",
AK1153="BSS Hardware Issue","RAN ISSUE",
AK1153="Sites strategiques, MLL, Pylone, etc.","ENVTECH",
AK1153="AKTIVCO DEFAUT GE &amp; POWER Cabinet","POWER ISSUE",
AK1153="AKTIVCO Coupure ENEO &amp; Baisse de tension","POWER ISSUE",
AK1153="Coupure ENEO &amp; Baisse de tension","POWER ISSUE",
AK1153="Defaut GE &amp; POWER Cabinet","POWER ISSUE",
AK1153="Sharing","POWER ISSUE",
AK1153="Sites strategiques &amp; DataCenter","POWER ISSUE",
AK1153="Exclu","Exclu",
AK1153="SAT","TX ISSUE",
AK1153="SPARE-ISSUE","SPARE-ISSUE",
AK1153="Fiber CAmtel","TX ISSUE",
AK1153="Fiber AOF","TX ISSUE",
AK1153="Projet OCM (HUAWEI)","TRAVAUX-HUAWEI",
AK1153="Projet OCM (NOKIA)","TRAVAUX -NOKIA",
AK1153="ACCESS-ISSUE","ACCESS-ISSUE",
AK1153="Projet OCM (ZTE, NOKIA, autres projets)","TRAVAUX OCM",
AK1153="No root CAuse","No root cause",
AK1153="ODU HS","TX ISSUE",
AK1153="IP &amp; VLAN","TX ISSUE",
AK1153="Warehouse HUAWEI","SPARE-ISSUE",
AK1153="SPARE-HS","SPARE-ISSUE",
AK1153="Power Telco","RAN ISSUE",AK1153="no impacts","no impacts"
),"")</f>
        <v>ACCESS-ISSUE</v>
      </c>
      <c r="AK1153" s="81" t="s">
        <v>25</v>
      </c>
      <c r="AL1153" s="56" t="str" cm="1">
        <f t="array" ref="AL1153">IFERROR(_xlfn.IFS(
AK1153="MPR ISSUE","ACTIVE",
AK1153="BSS Hardware Issue","ACTIVE",
AK1153="Sites strategiques, MLL, Pylone, etc.","PASSIVE",
AK1153="AKTIVCO DEFAUT GE &amp; POWER Cabinet","PASSIVE",
AK1153="AKTIVCO Coupure ENEO &amp; Baisse de tension","PASSIVE",
AK1153="Coupure ENEO &amp; Baisse de tension","PASSIVE",
AK1153="Defaut GE &amp; POWER Cabinet","PASSIVE",
AK1153="Sharing","PASSIVE",
AK1153="Sites strategiques &amp; DataCenter","PASSIVE",
AK1153="Exclu","Exclu",
AK1153="SAT","ACTIVE",
AK1153="SPARE-ISSUE","SPARE-ISSUE",
AK1153="Fiber CAmtel","ACTIVE",
AK1153="Fiber AOF","ACTIVE",
AK1153="Projet OCM (HUAWEI)","PLANNED WORKS",
AK1153="Projet OCM (NOKIA)","PLANNED WORKS",
AK1153="ACCESS-ISSUE","ACCESS-ISSUE",
AK1153="Projet OCM (ZTE, NOKIA, autres projets)","PLANNED WORKS",
AK1153="No root CAuse","No root cause",
AK1153="ODU HS","ACTIVE",
AK1153="IP &amp; VLAN","ACTIVE",
AK1153="Warehouse HUAWEI","SPARE-ISSUE",
AK1153="SPARE-HS","SPARE-ISSUE",
AK1153="Power Telco","ACTIVE", AK1153="no impacts","no impacts"
),"")</f>
        <v>ACCESS-ISSUE</v>
      </c>
      <c r="AM1153" s="108" t="s">
        <v>6003</v>
      </c>
      <c r="AN1153" s="117" t="s">
        <v>5220</v>
      </c>
      <c r="AP1153" s="23" t="s">
        <v>5537</v>
      </c>
      <c r="AQ1153" s="23" t="s">
        <v>5537</v>
      </c>
      <c r="AR1153" s="7"/>
      <c r="AS1153" s="6"/>
      <c r="AT1153" s="7"/>
      <c r="AU1153" s="3" t="s">
        <v>5537</v>
      </c>
      <c r="AV1153" s="24" t="s">
        <v>5537</v>
      </c>
      <c r="AW1153" s="24" t="s">
        <v>5537</v>
      </c>
      <c r="AX1153" s="24" t="s">
        <v>5537</v>
      </c>
      <c r="AY1153" s="24" t="s">
        <v>5537</v>
      </c>
      <c r="AZ1153" s="24" t="s">
        <v>5537</v>
      </c>
      <c r="BA1153" s="24" t="s">
        <v>5537</v>
      </c>
      <c r="BB1153" s="24" t="s">
        <v>5537</v>
      </c>
      <c r="BC1153" s="24" t="s">
        <v>5537</v>
      </c>
      <c r="BD1153" s="24" t="s">
        <v>5537</v>
      </c>
      <c r="BE1153" s="24" t="s">
        <v>6531</v>
      </c>
      <c r="BF1153" s="24" t="s">
        <v>6532</v>
      </c>
      <c r="BG1153" s="24" t="s">
        <v>5537</v>
      </c>
      <c r="BH1153" s="24" t="s">
        <v>6533</v>
      </c>
      <c r="BI1153" s="9" t="s">
        <v>5537</v>
      </c>
      <c r="BJ1153" s="14"/>
      <c r="BK1153" s="14" t="s">
        <v>5537</v>
      </c>
      <c r="BL1153" s="14" t="str">
        <f>_xlfn.XLOOKUP(B1153,'[4]cell downs 18042026 17h'!$B:$B,'[4]cell downs 18042026 17h'!$B:$B,"")</f>
        <v/>
      </c>
      <c r="BM1153" s="14" t="str">
        <f>_xlfn.XLOOKUP(B1153,'[5]Cells Huawei 19042026 15h'!$B:$B,'[5]Cells Huawei 19042026 15h'!$B:$B,"")</f>
        <v/>
      </c>
      <c r="BN1153" s="9" t="str">
        <f>_xlfn.XLOOKUP(B1153,'[6]cells down 19042026 9H40'!$B:$B,'[6]cells down 19042026 9H40'!$B:$B,"")</f>
        <v/>
      </c>
      <c r="BO1153" s="9" t="s">
        <v>5220</v>
      </c>
      <c r="BP1153" s="9" t="s">
        <v>5537</v>
      </c>
    </row>
    <row r="1154" spans="1:68" s="9" customFormat="1" x14ac:dyDescent="0.35">
      <c r="A1154" s="1" t="s">
        <v>4296</v>
      </c>
      <c r="B1154" s="8" t="s">
        <v>4297</v>
      </c>
      <c r="C1154" s="3" t="str">
        <f>_xlfn.XLOOKUP(B1154,'[1]daily break down'!$D:$D,'[1]daily break down'!$E:$E,"")</f>
        <v>ADAMAOUA</v>
      </c>
      <c r="D1154" s="1" t="s">
        <v>11</v>
      </c>
      <c r="E1154" s="1" t="s">
        <v>66</v>
      </c>
      <c r="F1154" s="3" t="s">
        <v>90</v>
      </c>
      <c r="G1154" s="1" t="s">
        <v>4298</v>
      </c>
      <c r="H1154" s="39" t="str">
        <f>_xlfn.XLOOKUP(B1154,[2]CALCULATION!$B:$B,[2]CALCULATION!$H:$H,"")</f>
        <v>HUAWEI</v>
      </c>
      <c r="I1154" s="34">
        <v>0</v>
      </c>
      <c r="J1154" s="34">
        <v>0</v>
      </c>
      <c r="K1154" s="34">
        <v>0</v>
      </c>
      <c r="L1154" s="34">
        <v>0</v>
      </c>
      <c r="M1154" s="34">
        <v>0</v>
      </c>
      <c r="N1154" s="34">
        <v>0</v>
      </c>
      <c r="O1154" s="34">
        <v>0</v>
      </c>
      <c r="P1154" s="34">
        <v>0</v>
      </c>
      <c r="Q1154" s="34">
        <v>0</v>
      </c>
      <c r="R1154" s="34">
        <v>0</v>
      </c>
      <c r="S1154" s="109">
        <v>0</v>
      </c>
      <c r="T1154" s="109">
        <f>_xlfn.XLOOKUP(B1154,'[3]Nur des jours'!$B:$B,'[3]Nur des jours'!$U:$U,"")</f>
        <v>0</v>
      </c>
      <c r="U1154" s="109">
        <v>0</v>
      </c>
      <c r="V1154" s="109">
        <v>0</v>
      </c>
      <c r="W1154" s="109">
        <v>0</v>
      </c>
      <c r="X1154" s="109">
        <v>0</v>
      </c>
      <c r="Y1154" s="109">
        <v>1.6051570485656318E-2</v>
      </c>
      <c r="Z1154" s="109">
        <v>0</v>
      </c>
      <c r="AA1154" s="109">
        <v>0</v>
      </c>
      <c r="AB1154" s="109">
        <v>0</v>
      </c>
      <c r="AC1154" s="109">
        <v>0</v>
      </c>
      <c r="AD1154" s="109">
        <v>0</v>
      </c>
      <c r="AE1154" s="109">
        <v>0</v>
      </c>
      <c r="AF1154" s="109">
        <v>0</v>
      </c>
      <c r="AG1154" s="57" t="str">
        <f>_xlfn.XLOOKUP(B1154,[3]CALCULATION!$B:$B,[3]CALCULATION!$M:$M,"")</f>
        <v>Operationnel</v>
      </c>
      <c r="AH1154" s="57"/>
      <c r="AI1154" s="56" t="str" cm="1">
        <f t="array" ref="AI1154">IFERROR(_xlfn.IFS(
AK1154="MPR ISSUE","PDH",
AK1154="BSS Hardware Issue","BSS",
AK1154="Sites strategiques, MLL, Pylone, etc.","ENVTECH",
AK1154="AKTIVCO DEFAUT GE &amp; POWER Cabinet","AKTIVCO",
AK1154="AKTIVCO Coupure ENEO &amp; Baisse de tension","AKTIVCO GRID ONLY",
AK1154="Coupure ENEO &amp; Baisse de tension","IHS GRID ONLY",
AK1154="Defaut GE &amp; POWER Cabinet","IHS",
AK1154="Sharing","Partners",
AK1154="Sites strategiques &amp; DataCenter","SST &amp; DC",
AK1154="Exclu","Exclu",
AK1154="SAT","SAT",
AK1154="SPARE-ISSUE","SPARE-ISSUE",
AK1154="Fiber CAmtel","TRANS_FO_CAMTEL",
AK1154="Fiber AOF","Fiber AOF",
AK1154="Projet OCM (HUAWEI)","TRAVAUX-HUAWEI",
AK1154="Projet OCM (NOKIA)","TRAVAUX-NOKIA",
AK1154="ACCESS-ISSUE","ACCESS-ISSUE",
AK1154="Projet OCM (ZTE, NOKIA, autres projets)","TRAVAUX OCM",
AK1154="No root CAuse","No root cause",
AK1154="ODU HS","PDH",
AK1154="IP &amp; VLAN","PDH",
AK1154="Warehouse HUAWEI","SPARE-ISSUE",
AK1154="SPARE-HS","SPARE-ISSUE",
AK1154="Power Telco","BSS",AK1154="no impacts","no impacts"
),"")</f>
        <v>No root cause</v>
      </c>
      <c r="AJ1154" s="56" t="str" cm="1">
        <f t="array" ref="AJ1154">IFERROR(_xlfn.IFS(
AK1154="MPR ISSUE","TX ISSUE",
AK1154="BSS Hardware Issue","RAN ISSUE",
AK1154="Sites strategiques, MLL, Pylone, etc.","ENVTECH",
AK1154="AKTIVCO DEFAUT GE &amp; POWER Cabinet","POWER ISSUE",
AK1154="AKTIVCO Coupure ENEO &amp; Baisse de tension","POWER ISSUE",
AK1154="Coupure ENEO &amp; Baisse de tension","POWER ISSUE",
AK1154="Defaut GE &amp; POWER Cabinet","POWER ISSUE",
AK1154="Sharing","POWER ISSUE",
AK1154="Sites strategiques &amp; DataCenter","POWER ISSUE",
AK1154="Exclu","Exclu",
AK1154="SAT","TX ISSUE",
AK1154="SPARE-ISSUE","SPARE-ISSUE",
AK1154="Fiber CAmtel","TX ISSUE",
AK1154="Fiber AOF","TX ISSUE",
AK1154="Projet OCM (HUAWEI)","TRAVAUX-HUAWEI",
AK1154="Projet OCM (NOKIA)","TRAVAUX -NOKIA",
AK1154="ACCESS-ISSUE","ACCESS-ISSUE",
AK1154="Projet OCM (ZTE, NOKIA, autres projets)","TRAVAUX OCM",
AK1154="No root CAuse","No root cause",
AK1154="ODU HS","TX ISSUE",
AK1154="IP &amp; VLAN","TX ISSUE",
AK1154="Warehouse HUAWEI","SPARE-ISSUE",
AK1154="SPARE-HS","SPARE-ISSUE",
AK1154="Power Telco","RAN ISSUE",AK1154="no impacts","no impacts"
),"")</f>
        <v>No root cause</v>
      </c>
      <c r="AK1154" s="81" t="s">
        <v>5620</v>
      </c>
      <c r="AL1154" s="56" t="str" cm="1">
        <f t="array" ref="AL1154">IFERROR(_xlfn.IFS(
AK1154="MPR ISSUE","ACTIVE",
AK1154="BSS Hardware Issue","ACTIVE",
AK1154="Sites strategiques, MLL, Pylone, etc.","PASSIVE",
AK1154="AKTIVCO DEFAUT GE &amp; POWER Cabinet","PASSIVE",
AK1154="AKTIVCO Coupure ENEO &amp; Baisse de tension","PASSIVE",
AK1154="Coupure ENEO &amp; Baisse de tension","PASSIVE",
AK1154="Defaut GE &amp; POWER Cabinet","PASSIVE",
AK1154="Sharing","PASSIVE",
AK1154="Sites strategiques &amp; DataCenter","PASSIVE",
AK1154="Exclu","Exclu",
AK1154="SAT","ACTIVE",
AK1154="SPARE-ISSUE","SPARE-ISSUE",
AK1154="Fiber CAmtel","ACTIVE",
AK1154="Fiber AOF","ACTIVE",
AK1154="Projet OCM (HUAWEI)","PLANNED WORKS",
AK1154="Projet OCM (NOKIA)","PLANNED WORKS",
AK1154="ACCESS-ISSUE","ACCESS-ISSUE",
AK1154="Projet OCM (ZTE, NOKIA, autres projets)","PLANNED WORKS",
AK1154="No root CAuse","No root cause",
AK1154="ODU HS","ACTIVE",
AK1154="IP &amp; VLAN","ACTIVE",
AK1154="Warehouse HUAWEI","SPARE-ISSUE",
AK1154="SPARE-HS","SPARE-ISSUE",
AK1154="Power Telco","ACTIVE", AK1154="no impacts","no impacts"
),"")</f>
        <v>No root cause</v>
      </c>
      <c r="AM1154" s="108" t="s">
        <v>5537</v>
      </c>
      <c r="AN1154" s="117" t="s">
        <v>4297</v>
      </c>
      <c r="AP1154" s="23" t="s">
        <v>5537</v>
      </c>
      <c r="AQ1154" s="23" t="s">
        <v>5537</v>
      </c>
      <c r="AR1154" s="7"/>
      <c r="AS1154" s="6"/>
      <c r="AT1154" s="7"/>
      <c r="AU1154" s="3" t="s">
        <v>5537</v>
      </c>
      <c r="AV1154" s="24" t="s">
        <v>5537</v>
      </c>
      <c r="AW1154" s="24" t="s">
        <v>5537</v>
      </c>
      <c r="AX1154" s="24" t="s">
        <v>5537</v>
      </c>
      <c r="AY1154" s="24" t="s">
        <v>5537</v>
      </c>
      <c r="AZ1154" s="24" t="s">
        <v>5537</v>
      </c>
      <c r="BA1154" s="24" t="s">
        <v>5537</v>
      </c>
      <c r="BB1154" s="24" t="s">
        <v>5537</v>
      </c>
      <c r="BC1154" s="24" t="s">
        <v>5537</v>
      </c>
      <c r="BD1154" s="24" t="s">
        <v>5537</v>
      </c>
      <c r="BE1154" s="24" t="s">
        <v>5537</v>
      </c>
      <c r="BF1154" s="24" t="s">
        <v>5537</v>
      </c>
      <c r="BG1154" s="24" t="s">
        <v>5537</v>
      </c>
      <c r="BH1154" s="24" t="s">
        <v>5537</v>
      </c>
      <c r="BI1154" s="9" t="s">
        <v>5537</v>
      </c>
      <c r="BJ1154" s="14"/>
      <c r="BK1154" s="14" t="s">
        <v>5537</v>
      </c>
      <c r="BL1154" s="14" t="str">
        <f>_xlfn.XLOOKUP(B1154,'[4]cell downs 18042026 17h'!$B:$B,'[4]cell downs 18042026 17h'!$B:$B,"")</f>
        <v/>
      </c>
      <c r="BM1154" s="14" t="str">
        <f>_xlfn.XLOOKUP(B1154,'[5]Cells Huawei 19042026 15h'!$B:$B,'[5]Cells Huawei 19042026 15h'!$B:$B,"")</f>
        <v/>
      </c>
      <c r="BN1154" s="9" t="str">
        <f>_xlfn.XLOOKUP(B1154,'[6]cells down 19042026 9H40'!$B:$B,'[6]cells down 19042026 9H40'!$B:$B,"")</f>
        <v/>
      </c>
      <c r="BO1154" s="9" t="s">
        <v>4297</v>
      </c>
      <c r="BP1154" s="9" t="s">
        <v>5537</v>
      </c>
    </row>
    <row r="1155" spans="1:68" s="9" customFormat="1" x14ac:dyDescent="0.35">
      <c r="A1155" s="1" t="s">
        <v>3845</v>
      </c>
      <c r="B1155" s="8" t="s">
        <v>3846</v>
      </c>
      <c r="C1155" s="3" t="str">
        <f>_xlfn.XLOOKUP(B1155,'[1]daily break down'!$D:$D,'[1]daily break down'!$E:$E,"")</f>
        <v>NORD</v>
      </c>
      <c r="D1155" s="1" t="s">
        <v>11</v>
      </c>
      <c r="E1155" s="1" t="s">
        <v>66</v>
      </c>
      <c r="F1155" s="3" t="s">
        <v>23</v>
      </c>
      <c r="G1155" s="1" t="s">
        <v>3845</v>
      </c>
      <c r="H1155" s="39" t="str">
        <f>_xlfn.XLOOKUP(B1155,[2]CALCULATION!$B:$B,[2]CALCULATION!$H:$H,"")</f>
        <v>HUAWEI</v>
      </c>
      <c r="I1155" s="34">
        <v>0</v>
      </c>
      <c r="J1155" s="34">
        <v>0</v>
      </c>
      <c r="K1155" s="34">
        <v>0</v>
      </c>
      <c r="L1155" s="34">
        <v>0</v>
      </c>
      <c r="M1155" s="34">
        <v>0</v>
      </c>
      <c r="N1155" s="34">
        <v>0</v>
      </c>
      <c r="O1155" s="34">
        <v>0</v>
      </c>
      <c r="P1155" s="34">
        <v>0</v>
      </c>
      <c r="Q1155" s="34">
        <v>0</v>
      </c>
      <c r="R1155" s="34">
        <v>0</v>
      </c>
      <c r="S1155" s="109">
        <v>0</v>
      </c>
      <c r="T1155" s="109">
        <f>_xlfn.XLOOKUP(B1155,'[3]Nur des jours'!$B:$B,'[3]Nur des jours'!$U:$U,"")</f>
        <v>0</v>
      </c>
      <c r="U1155" s="109">
        <v>0</v>
      </c>
      <c r="V1155" s="109">
        <v>2.1134567806114148E-2</v>
      </c>
      <c r="W1155" s="109">
        <v>6.072844167073306E-2</v>
      </c>
      <c r="X1155" s="109">
        <v>0.10162427625252189</v>
      </c>
      <c r="Y1155" s="109">
        <v>1.5516518136134439E-2</v>
      </c>
      <c r="Z1155" s="109">
        <v>0</v>
      </c>
      <c r="AA1155" s="109">
        <v>0</v>
      </c>
      <c r="AB1155" s="109">
        <v>0</v>
      </c>
      <c r="AC1155" s="109">
        <v>0</v>
      </c>
      <c r="AD1155" s="109">
        <v>0</v>
      </c>
      <c r="AE1155" s="109">
        <v>0</v>
      </c>
      <c r="AF1155" s="109">
        <v>0</v>
      </c>
      <c r="AG1155" s="57" t="str">
        <f>_xlfn.XLOOKUP(B1155,[3]CALCULATION!$B:$B,[3]CALCULATION!$M:$M,"")</f>
        <v>Operationnel</v>
      </c>
      <c r="AH1155" s="57"/>
      <c r="AI1155" s="56" t="str" cm="1">
        <f t="array" ref="AI1155">IFERROR(_xlfn.IFS(
AK1155="MPR ISSUE","PDH",
AK1155="BSS Hardware Issue","BSS",
AK1155="Sites strategiques, MLL, Pylone, etc.","ENVTECH",
AK1155="AKTIVCO DEFAUT GE &amp; POWER Cabinet","AKTIVCO",
AK1155="AKTIVCO Coupure ENEO &amp; Baisse de tension","AKTIVCO GRID ONLY",
AK1155="Coupure ENEO &amp; Baisse de tension","IHS GRID ONLY",
AK1155="Defaut GE &amp; POWER Cabinet","IHS",
AK1155="Sharing","Partners",
AK1155="Sites strategiques &amp; DataCenter","SST &amp; DC",
AK1155="Exclu","Exclu",
AK1155="SAT","SAT",
AK1155="SPARE-ISSUE","SPARE-ISSUE",
AK1155="Fiber CAmtel","TRANS_FO_CAMTEL",
AK1155="Fiber AOF","Fiber AOF",
AK1155="Projet OCM (HUAWEI)","TRAVAUX-HUAWEI",
AK1155="Projet OCM (NOKIA)","TRAVAUX-NOKIA",
AK1155="ACCESS-ISSUE","ACCESS-ISSUE",
AK1155="Projet OCM (ZTE, NOKIA, autres projets)","TRAVAUX OCM",
AK1155="No root CAuse","No root cause",
AK1155="ODU HS","PDH",
AK1155="IP &amp; VLAN","PDH",
AK1155="Warehouse HUAWEI","SPARE-ISSUE",
AK1155="SPARE-HS","SPARE-ISSUE",
AK1155="Power Telco","BSS",AK1155="no impacts","no impacts"
),"")</f>
        <v>No root cause</v>
      </c>
      <c r="AJ1155" s="56" t="str" cm="1">
        <f t="array" ref="AJ1155">IFERROR(_xlfn.IFS(
AK1155="MPR ISSUE","TX ISSUE",
AK1155="BSS Hardware Issue","RAN ISSUE",
AK1155="Sites strategiques, MLL, Pylone, etc.","ENVTECH",
AK1155="AKTIVCO DEFAUT GE &amp; POWER Cabinet","POWER ISSUE",
AK1155="AKTIVCO Coupure ENEO &amp; Baisse de tension","POWER ISSUE",
AK1155="Coupure ENEO &amp; Baisse de tension","POWER ISSUE",
AK1155="Defaut GE &amp; POWER Cabinet","POWER ISSUE",
AK1155="Sharing","POWER ISSUE",
AK1155="Sites strategiques &amp; DataCenter","POWER ISSUE",
AK1155="Exclu","Exclu",
AK1155="SAT","TX ISSUE",
AK1155="SPARE-ISSUE","SPARE-ISSUE",
AK1155="Fiber CAmtel","TX ISSUE",
AK1155="Fiber AOF","TX ISSUE",
AK1155="Projet OCM (HUAWEI)","TRAVAUX-HUAWEI",
AK1155="Projet OCM (NOKIA)","TRAVAUX -NOKIA",
AK1155="ACCESS-ISSUE","ACCESS-ISSUE",
AK1155="Projet OCM (ZTE, NOKIA, autres projets)","TRAVAUX OCM",
AK1155="No root CAuse","No root cause",
AK1155="ODU HS","TX ISSUE",
AK1155="IP &amp; VLAN","TX ISSUE",
AK1155="Warehouse HUAWEI","SPARE-ISSUE",
AK1155="SPARE-HS","SPARE-ISSUE",
AK1155="Power Telco","RAN ISSUE",AK1155="no impacts","no impacts"
),"")</f>
        <v>No root cause</v>
      </c>
      <c r="AK1155" s="81" t="s">
        <v>5620</v>
      </c>
      <c r="AL1155" s="56" t="str" cm="1">
        <f t="array" ref="AL1155">IFERROR(_xlfn.IFS(
AK1155="MPR ISSUE","ACTIVE",
AK1155="BSS Hardware Issue","ACTIVE",
AK1155="Sites strategiques, MLL, Pylone, etc.","PASSIVE",
AK1155="AKTIVCO DEFAUT GE &amp; POWER Cabinet","PASSIVE",
AK1155="AKTIVCO Coupure ENEO &amp; Baisse de tension","PASSIVE",
AK1155="Coupure ENEO &amp; Baisse de tension","PASSIVE",
AK1155="Defaut GE &amp; POWER Cabinet","PASSIVE",
AK1155="Sharing","PASSIVE",
AK1155="Sites strategiques &amp; DataCenter","PASSIVE",
AK1155="Exclu","Exclu",
AK1155="SAT","ACTIVE",
AK1155="SPARE-ISSUE","SPARE-ISSUE",
AK1155="Fiber CAmtel","ACTIVE",
AK1155="Fiber AOF","ACTIVE",
AK1155="Projet OCM (HUAWEI)","PLANNED WORKS",
AK1155="Projet OCM (NOKIA)","PLANNED WORKS",
AK1155="ACCESS-ISSUE","ACCESS-ISSUE",
AK1155="Projet OCM (ZTE, NOKIA, autres projets)","PLANNED WORKS",
AK1155="No root CAuse","No root cause",
AK1155="ODU HS","ACTIVE",
AK1155="IP &amp; VLAN","ACTIVE",
AK1155="Warehouse HUAWEI","SPARE-ISSUE",
AK1155="SPARE-HS","SPARE-ISSUE",
AK1155="Power Telco","ACTIVE", AK1155="no impacts","no impacts"
),"")</f>
        <v>No root cause</v>
      </c>
      <c r="AM1155" s="108" t="s">
        <v>5537</v>
      </c>
      <c r="AN1155" s="117" t="s">
        <v>3846</v>
      </c>
      <c r="AP1155" s="23" t="s">
        <v>5537</v>
      </c>
      <c r="AQ1155" s="23" t="s">
        <v>5537</v>
      </c>
      <c r="AR1155" s="7"/>
      <c r="AS1155" s="6"/>
      <c r="AT1155" s="7"/>
      <c r="AU1155" s="3" t="s">
        <v>5537</v>
      </c>
      <c r="AV1155" s="24" t="s">
        <v>5537</v>
      </c>
      <c r="AW1155" s="24" t="s">
        <v>5537</v>
      </c>
      <c r="AX1155" s="24" t="s">
        <v>5537</v>
      </c>
      <c r="AY1155" s="24" t="s">
        <v>5537</v>
      </c>
      <c r="AZ1155" s="24" t="s">
        <v>5537</v>
      </c>
      <c r="BA1155" s="24" t="s">
        <v>5537</v>
      </c>
      <c r="BB1155" s="24" t="s">
        <v>5537</v>
      </c>
      <c r="BC1155" s="24" t="s">
        <v>5537</v>
      </c>
      <c r="BD1155" s="24" t="s">
        <v>5537</v>
      </c>
      <c r="BE1155" s="24" t="s">
        <v>5537</v>
      </c>
      <c r="BF1155" s="24" t="s">
        <v>5537</v>
      </c>
      <c r="BG1155" s="24" t="s">
        <v>5537</v>
      </c>
      <c r="BH1155" s="24" t="s">
        <v>5537</v>
      </c>
      <c r="BI1155" s="9" t="s">
        <v>5537</v>
      </c>
      <c r="BJ1155" s="14"/>
      <c r="BK1155" s="14" t="s">
        <v>5537</v>
      </c>
      <c r="BL1155" s="14" t="str">
        <f>_xlfn.XLOOKUP(B1155,'[4]cell downs 18042026 17h'!$B:$B,'[4]cell downs 18042026 17h'!$B:$B,"")</f>
        <v/>
      </c>
      <c r="BM1155" s="14" t="str">
        <f>_xlfn.XLOOKUP(B1155,'[5]Cells Huawei 19042026 15h'!$B:$B,'[5]Cells Huawei 19042026 15h'!$B:$B,"")</f>
        <v/>
      </c>
      <c r="BN1155" s="9" t="str">
        <f>_xlfn.XLOOKUP(B1155,'[6]cells down 19042026 9H40'!$B:$B,'[6]cells down 19042026 9H40'!$B:$B,"")</f>
        <v/>
      </c>
      <c r="BO1155" s="9" t="s">
        <v>3846</v>
      </c>
      <c r="BP1155" s="9" t="s">
        <v>12</v>
      </c>
    </row>
    <row r="1156" spans="1:68" s="9" customFormat="1" x14ac:dyDescent="0.35">
      <c r="A1156" s="1" t="s">
        <v>3064</v>
      </c>
      <c r="B1156" s="1" t="s">
        <v>3065</v>
      </c>
      <c r="C1156" s="3" t="str">
        <f>_xlfn.XLOOKUP(B1156,'[1]daily break down'!$D:$D,'[1]daily break down'!$E:$E,"")</f>
        <v>EXTREME-NORD</v>
      </c>
      <c r="D1156" s="1" t="s">
        <v>11</v>
      </c>
      <c r="E1156" s="1" t="s">
        <v>154</v>
      </c>
      <c r="F1156" s="3" t="s">
        <v>55</v>
      </c>
      <c r="G1156" s="1" t="s">
        <v>3066</v>
      </c>
      <c r="H1156" s="39" t="str">
        <f>_xlfn.XLOOKUP(B1156,[2]CALCULATION!$B:$B,[2]CALCULATION!$H:$H,"")</f>
        <v>Huawei</v>
      </c>
      <c r="I1156" s="34">
        <v>0</v>
      </c>
      <c r="J1156" s="34">
        <v>0</v>
      </c>
      <c r="K1156" s="34">
        <v>0</v>
      </c>
      <c r="L1156" s="34">
        <v>0</v>
      </c>
      <c r="M1156" s="34">
        <v>0</v>
      </c>
      <c r="N1156" s="34">
        <v>0</v>
      </c>
      <c r="O1156" s="34">
        <v>0</v>
      </c>
      <c r="P1156" s="34">
        <v>0</v>
      </c>
      <c r="Q1156" s="34">
        <v>0</v>
      </c>
      <c r="R1156" s="34">
        <v>0</v>
      </c>
      <c r="S1156" s="109">
        <v>0</v>
      </c>
      <c r="T1156" s="109">
        <f>_xlfn.XLOOKUP(B1156,'[3]Nur des jours'!$B:$B,'[3]Nur des jours'!$U:$U,"")</f>
        <v>0</v>
      </c>
      <c r="U1156" s="109">
        <v>0</v>
      </c>
      <c r="V1156" s="109">
        <v>0.90263331364340682</v>
      </c>
      <c r="W1156" s="109">
        <v>0.83798115474284662</v>
      </c>
      <c r="X1156" s="109">
        <v>3.2994894887182413E-3</v>
      </c>
      <c r="Y1156" s="109">
        <v>1.432156788886892E-2</v>
      </c>
      <c r="Z1156" s="109">
        <v>0</v>
      </c>
      <c r="AA1156" s="109">
        <v>0</v>
      </c>
      <c r="AB1156" s="109">
        <v>0</v>
      </c>
      <c r="AC1156" s="109">
        <v>0</v>
      </c>
      <c r="AD1156" s="109">
        <v>0</v>
      </c>
      <c r="AE1156" s="109">
        <v>0</v>
      </c>
      <c r="AF1156" s="109">
        <v>0</v>
      </c>
      <c r="AG1156" s="57" t="str">
        <f>_xlfn.XLOOKUP(B1156,[3]CALCULATION!$B:$B,[3]CALCULATION!$M:$M,"")</f>
        <v>Insecurity</v>
      </c>
      <c r="AH1156" s="57"/>
      <c r="AI1156" s="56" t="str" cm="1">
        <f t="array" ref="AI1156">IFERROR(_xlfn.IFS(
AK1156="MPR ISSUE","PDH",
AK1156="BSS Hardware Issue","BSS",
AK1156="Sites strategiques, MLL, Pylone, etc.","ENVTECH",
AK1156="AKTIVCO DEFAUT GE &amp; POWER Cabinet","AKTIVCO",
AK1156="AKTIVCO Coupure ENEO &amp; Baisse de tension","AKTIVCO GRID ONLY",
AK1156="Coupure ENEO &amp; Baisse de tension","IHS GRID ONLY",
AK1156="Defaut GE &amp; POWER Cabinet","IHS",
AK1156="Sharing","Partners",
AK1156="Sites strategiques &amp; DataCenter","SST &amp; DC",
AK1156="Exclu","Exclu",
AK1156="SAT","SAT",
AK1156="SPARE-ISSUE","SPARE-ISSUE",
AK1156="Fiber CAmtel","TRANS_FO_CAMTEL",
AK1156="Fiber AOF","Fiber AOF",
AK1156="Projet OCM (HUAWEI)","TRAVAUX-HUAWEI",
AK1156="Projet OCM (NOKIA)","TRAVAUX-NOKIA",
AK1156="ACCESS-ISSUE","ACCESS-ISSUE",
AK1156="Projet OCM (ZTE, NOKIA, autres projets)","TRAVAUX OCM",
AK1156="No root CAuse","No root cause",
AK1156="ODU HS","PDH",
AK1156="IP &amp; VLAN","PDH",
AK1156="Warehouse HUAWEI","SPARE-ISSUE",
AK1156="SPARE-HS","SPARE-ISSUE",
AK1156="Power Telco","BSS",AK1156="no impacts","no impacts"
),"")</f>
        <v>IHS</v>
      </c>
      <c r="AJ1156" s="56" t="str" cm="1">
        <f t="array" ref="AJ1156">IFERROR(_xlfn.IFS(
AK1156="MPR ISSUE","TX ISSUE",
AK1156="BSS Hardware Issue","RAN ISSUE",
AK1156="Sites strategiques, MLL, Pylone, etc.","ENVTECH",
AK1156="AKTIVCO DEFAUT GE &amp; POWER Cabinet","POWER ISSUE",
AK1156="AKTIVCO Coupure ENEO &amp; Baisse de tension","POWER ISSUE",
AK1156="Coupure ENEO &amp; Baisse de tension","POWER ISSUE",
AK1156="Defaut GE &amp; POWER Cabinet","POWER ISSUE",
AK1156="Sharing","POWER ISSUE",
AK1156="Sites strategiques &amp; DataCenter","POWER ISSUE",
AK1156="Exclu","Exclu",
AK1156="SAT","TX ISSUE",
AK1156="SPARE-ISSUE","SPARE-ISSUE",
AK1156="Fiber CAmtel","TX ISSUE",
AK1156="Fiber AOF","TX ISSUE",
AK1156="Projet OCM (HUAWEI)","TRAVAUX-HUAWEI",
AK1156="Projet OCM (NOKIA)","TRAVAUX -NOKIA",
AK1156="ACCESS-ISSUE","ACCESS-ISSUE",
AK1156="Projet OCM (ZTE, NOKIA, autres projets)","TRAVAUX OCM",
AK1156="No root CAuse","No root cause",
AK1156="ODU HS","TX ISSUE",
AK1156="IP &amp; VLAN","TX ISSUE",
AK1156="Warehouse HUAWEI","SPARE-ISSUE",
AK1156="SPARE-HS","SPARE-ISSUE",
AK1156="Power Telco","RAN ISSUE",AK1156="no impacts","no impacts"
),"")</f>
        <v>POWER ISSUE</v>
      </c>
      <c r="AK1156" s="81" t="s">
        <v>5330</v>
      </c>
      <c r="AL1156" s="56" t="str" cm="1">
        <f t="array" ref="AL1156">IFERROR(_xlfn.IFS(
AK1156="MPR ISSUE","ACTIVE",
AK1156="BSS Hardware Issue","ACTIVE",
AK1156="Sites strategiques, MLL, Pylone, etc.","PASSIVE",
AK1156="AKTIVCO DEFAUT GE &amp; POWER Cabinet","PASSIVE",
AK1156="AKTIVCO Coupure ENEO &amp; Baisse de tension","PASSIVE",
AK1156="Coupure ENEO &amp; Baisse de tension","PASSIVE",
AK1156="Defaut GE &amp; POWER Cabinet","PASSIVE",
AK1156="Sharing","PASSIVE",
AK1156="Sites strategiques &amp; DataCenter","PASSIVE",
AK1156="Exclu","Exclu",
AK1156="SAT","ACTIVE",
AK1156="SPARE-ISSUE","SPARE-ISSUE",
AK1156="Fiber CAmtel","ACTIVE",
AK1156="Fiber AOF","ACTIVE",
AK1156="Projet OCM (HUAWEI)","PLANNED WORKS",
AK1156="Projet OCM (NOKIA)","PLANNED WORKS",
AK1156="ACCESS-ISSUE","ACCESS-ISSUE",
AK1156="Projet OCM (ZTE, NOKIA, autres projets)","PLANNED WORKS",
AK1156="No root CAuse","No root cause",
AK1156="ODU HS","ACTIVE",
AK1156="IP &amp; VLAN","ACTIVE",
AK1156="Warehouse HUAWEI","SPARE-ISSUE",
AK1156="SPARE-HS","SPARE-ISSUE",
AK1156="Power Telco","ACTIVE", AK1156="no impacts","no impacts"
),"")</f>
        <v>PASSIVE</v>
      </c>
      <c r="AM1156" s="108" t="s">
        <v>6004</v>
      </c>
      <c r="AN1156" s="117" t="s">
        <v>3065</v>
      </c>
      <c r="AP1156" s="23" t="s">
        <v>5537</v>
      </c>
      <c r="AQ1156" s="23" t="s">
        <v>5537</v>
      </c>
      <c r="AR1156" s="7"/>
      <c r="AS1156" s="6"/>
      <c r="AT1156" s="7"/>
      <c r="AU1156" s="3" t="s">
        <v>6004</v>
      </c>
      <c r="AV1156" s="24" t="s">
        <v>5537</v>
      </c>
      <c r="AW1156" s="24" t="s">
        <v>5537</v>
      </c>
      <c r="AX1156" s="24" t="s">
        <v>5537</v>
      </c>
      <c r="AY1156" s="24" t="s">
        <v>5537</v>
      </c>
      <c r="AZ1156" s="24" t="s">
        <v>5537</v>
      </c>
      <c r="BA1156" s="24" t="s">
        <v>5537</v>
      </c>
      <c r="BB1156" s="24" t="s">
        <v>5537</v>
      </c>
      <c r="BC1156" s="24" t="s">
        <v>5537</v>
      </c>
      <c r="BD1156" s="24" t="s">
        <v>5537</v>
      </c>
      <c r="BE1156" s="24" t="s">
        <v>5537</v>
      </c>
      <c r="BF1156" s="24" t="s">
        <v>5537</v>
      </c>
      <c r="BG1156" s="24" t="s">
        <v>5537</v>
      </c>
      <c r="BH1156" s="24" t="s">
        <v>5537</v>
      </c>
      <c r="BI1156" s="9" t="s">
        <v>5537</v>
      </c>
      <c r="BJ1156" s="14"/>
      <c r="BK1156" s="14" t="s">
        <v>5537</v>
      </c>
      <c r="BL1156" s="14" t="str">
        <f>_xlfn.XLOOKUP(B1156,'[4]cell downs 18042026 17h'!$B:$B,'[4]cell downs 18042026 17h'!$B:$B,"")</f>
        <v/>
      </c>
      <c r="BM1156" s="14" t="str">
        <f>_xlfn.XLOOKUP(B1156,'[5]Cells Huawei 19042026 15h'!$B:$B,'[5]Cells Huawei 19042026 15h'!$B:$B,"")</f>
        <v/>
      </c>
      <c r="BN1156" s="9" t="str">
        <f>_xlfn.XLOOKUP(B1156,'[6]cells down 19042026 9H40'!$B:$B,'[6]cells down 19042026 9H40'!$B:$B,"")</f>
        <v/>
      </c>
      <c r="BO1156" s="9" t="s">
        <v>3065</v>
      </c>
      <c r="BP1156" s="9" t="s">
        <v>12</v>
      </c>
    </row>
    <row r="1157" spans="1:68" s="9" customFormat="1" x14ac:dyDescent="0.35">
      <c r="A1157" s="1" t="s">
        <v>4449</v>
      </c>
      <c r="B1157" s="8" t="s">
        <v>4450</v>
      </c>
      <c r="C1157" s="3" t="str">
        <f>_xlfn.XLOOKUP(B1157,'[1]daily break down'!$D:$D,'[1]daily break down'!$E:$E,"")</f>
        <v>SUD-OUEST</v>
      </c>
      <c r="D1157" s="1" t="s">
        <v>11</v>
      </c>
      <c r="E1157" s="1" t="str">
        <f>BP1157</f>
        <v>Grid-Gen</v>
      </c>
      <c r="F1157" s="3" t="s">
        <v>13</v>
      </c>
      <c r="G1157" s="1" t="s">
        <v>4451</v>
      </c>
      <c r="H1157" s="39" t="str">
        <f>_xlfn.XLOOKUP(B1157,[2]CALCULATION!$B:$B,[2]CALCULATION!$H:$H,"")</f>
        <v>HUAWEI</v>
      </c>
      <c r="I1157" s="34">
        <v>0</v>
      </c>
      <c r="J1157" s="34">
        <v>0</v>
      </c>
      <c r="K1157" s="34">
        <v>0</v>
      </c>
      <c r="L1157" s="34">
        <v>0</v>
      </c>
      <c r="M1157" s="34">
        <v>0</v>
      </c>
      <c r="N1157" s="34">
        <v>0</v>
      </c>
      <c r="O1157" s="34">
        <v>0</v>
      </c>
      <c r="P1157" s="34">
        <v>0</v>
      </c>
      <c r="Q1157" s="34">
        <v>0</v>
      </c>
      <c r="R1157" s="34">
        <v>0</v>
      </c>
      <c r="S1157" s="109">
        <v>0</v>
      </c>
      <c r="T1157" s="109">
        <f>_xlfn.XLOOKUP(B1157,'[3]Nur des jours'!$B:$B,'[3]Nur des jours'!$U:$U,"")</f>
        <v>0</v>
      </c>
      <c r="U1157" s="109">
        <v>0</v>
      </c>
      <c r="V1157" s="109">
        <v>0</v>
      </c>
      <c r="W1157" s="109">
        <v>0</v>
      </c>
      <c r="X1157" s="109">
        <v>6.7773297606104441E-2</v>
      </c>
      <c r="Y1157" s="109">
        <v>1.3590329677855681E-2</v>
      </c>
      <c r="Z1157" s="109">
        <v>0</v>
      </c>
      <c r="AA1157" s="109">
        <v>0</v>
      </c>
      <c r="AB1157" s="109">
        <v>0</v>
      </c>
      <c r="AC1157" s="109">
        <v>0</v>
      </c>
      <c r="AD1157" s="109">
        <v>0</v>
      </c>
      <c r="AE1157" s="109">
        <v>0</v>
      </c>
      <c r="AF1157" s="109">
        <v>0</v>
      </c>
      <c r="AG1157" s="57" t="str">
        <f>_xlfn.XLOOKUP(B1157,[3]CALCULATION!$B:$B,[3]CALCULATION!$M:$M,"")</f>
        <v>Operationnel</v>
      </c>
      <c r="AH1157" s="57"/>
      <c r="AI1157" s="56" t="str" cm="1">
        <f t="array" ref="AI1157">IFERROR(_xlfn.IFS(
AK1157="MPR ISSUE","PDH",
AK1157="BSS Hardware Issue","BSS",
AK1157="Sites strategiques, MLL, Pylone, etc.","ENVTECH",
AK1157="AKTIVCO DEFAUT GE &amp; POWER Cabinet","AKTIVCO",
AK1157="AKTIVCO Coupure ENEO &amp; Baisse de tension","AKTIVCO GRID ONLY",
AK1157="Coupure ENEO &amp; Baisse de tension","IHS GRID ONLY",
AK1157="Defaut GE &amp; POWER Cabinet","IHS",
AK1157="Sharing","Partners",
AK1157="Sites strategiques &amp; DataCenter","SST &amp; DC",
AK1157="Exclu","Exclu",
AK1157="SAT","SAT",
AK1157="SPARE-ISSUE","SPARE-ISSUE",
AK1157="Fiber CAmtel","TRANS_FO_CAMTEL",
AK1157="Fiber AOF","Fiber AOF",
AK1157="Projet OCM (HUAWEI)","TRAVAUX-HUAWEI",
AK1157="Projet OCM (NOKIA)","TRAVAUX-NOKIA",
AK1157="ACCESS-ISSUE","ACCESS-ISSUE",
AK1157="Projet OCM (ZTE, NOKIA, autres projets)","TRAVAUX OCM",
AK1157="No root CAuse","No root cause",
AK1157="ODU HS","PDH",
AK1157="IP &amp; VLAN","PDH",
AK1157="Warehouse HUAWEI","SPARE-ISSUE",
AK1157="SPARE-HS","SPARE-ISSUE",
AK1157="Power Telco","BSS",AK1157="no impacts","no impacts"
),"")</f>
        <v>No root cause</v>
      </c>
      <c r="AJ1157" s="56" t="str" cm="1">
        <f t="array" ref="AJ1157">IFERROR(_xlfn.IFS(
AK1157="MPR ISSUE","TX ISSUE",
AK1157="BSS Hardware Issue","RAN ISSUE",
AK1157="Sites strategiques, MLL, Pylone, etc.","ENVTECH",
AK1157="AKTIVCO DEFAUT GE &amp; POWER Cabinet","POWER ISSUE",
AK1157="AKTIVCO Coupure ENEO &amp; Baisse de tension","POWER ISSUE",
AK1157="Coupure ENEO &amp; Baisse de tension","POWER ISSUE",
AK1157="Defaut GE &amp; POWER Cabinet","POWER ISSUE",
AK1157="Sharing","POWER ISSUE",
AK1157="Sites strategiques &amp; DataCenter","POWER ISSUE",
AK1157="Exclu","Exclu",
AK1157="SAT","TX ISSUE",
AK1157="SPARE-ISSUE","SPARE-ISSUE",
AK1157="Fiber CAmtel","TX ISSUE",
AK1157="Fiber AOF","TX ISSUE",
AK1157="Projet OCM (HUAWEI)","TRAVAUX-HUAWEI",
AK1157="Projet OCM (NOKIA)","TRAVAUX -NOKIA",
AK1157="ACCESS-ISSUE","ACCESS-ISSUE",
AK1157="Projet OCM (ZTE, NOKIA, autres projets)","TRAVAUX OCM",
AK1157="No root CAuse","No root cause",
AK1157="ODU HS","TX ISSUE",
AK1157="IP &amp; VLAN","TX ISSUE",
AK1157="Warehouse HUAWEI","SPARE-ISSUE",
AK1157="SPARE-HS","SPARE-ISSUE",
AK1157="Power Telco","RAN ISSUE",AK1157="no impacts","no impacts"
),"")</f>
        <v>No root cause</v>
      </c>
      <c r="AK1157" s="81" t="s">
        <v>5620</v>
      </c>
      <c r="AL1157" s="56" t="str" cm="1">
        <f t="array" ref="AL1157">IFERROR(_xlfn.IFS(
AK1157="MPR ISSUE","ACTIVE",
AK1157="BSS Hardware Issue","ACTIVE",
AK1157="Sites strategiques, MLL, Pylone, etc.","PASSIVE",
AK1157="AKTIVCO DEFAUT GE &amp; POWER Cabinet","PASSIVE",
AK1157="AKTIVCO Coupure ENEO &amp; Baisse de tension","PASSIVE",
AK1157="Coupure ENEO &amp; Baisse de tension","PASSIVE",
AK1157="Defaut GE &amp; POWER Cabinet","PASSIVE",
AK1157="Sharing","PASSIVE",
AK1157="Sites strategiques &amp; DataCenter","PASSIVE",
AK1157="Exclu","Exclu",
AK1157="SAT","ACTIVE",
AK1157="SPARE-ISSUE","SPARE-ISSUE",
AK1157="Fiber CAmtel","ACTIVE",
AK1157="Fiber AOF","ACTIVE",
AK1157="Projet OCM (HUAWEI)","PLANNED WORKS",
AK1157="Projet OCM (NOKIA)","PLANNED WORKS",
AK1157="ACCESS-ISSUE","ACCESS-ISSUE",
AK1157="Projet OCM (ZTE, NOKIA, autres projets)","PLANNED WORKS",
AK1157="No root CAuse","No root cause",
AK1157="ODU HS","ACTIVE",
AK1157="IP &amp; VLAN","ACTIVE",
AK1157="Warehouse HUAWEI","SPARE-ISSUE",
AK1157="SPARE-HS","SPARE-ISSUE",
AK1157="Power Telco","ACTIVE", AK1157="no impacts","no impacts"
),"")</f>
        <v>No root cause</v>
      </c>
      <c r="AM1157" s="108" t="s">
        <v>5537</v>
      </c>
      <c r="AN1157" s="117" t="s">
        <v>4450</v>
      </c>
      <c r="AP1157" s="23" t="s">
        <v>5537</v>
      </c>
      <c r="AQ1157" s="23" t="s">
        <v>5537</v>
      </c>
      <c r="AR1157" s="7"/>
      <c r="AS1157" s="6"/>
      <c r="AT1157" s="7"/>
      <c r="AU1157" s="3" t="s">
        <v>5537</v>
      </c>
      <c r="AV1157" s="24" t="s">
        <v>5537</v>
      </c>
      <c r="AW1157" s="24" t="s">
        <v>5537</v>
      </c>
      <c r="AX1157" s="24" t="s">
        <v>5537</v>
      </c>
      <c r="AY1157" s="24" t="s">
        <v>5537</v>
      </c>
      <c r="AZ1157" s="24" t="s">
        <v>5537</v>
      </c>
      <c r="BA1157" s="24" t="s">
        <v>5537</v>
      </c>
      <c r="BB1157" s="24" t="s">
        <v>5537</v>
      </c>
      <c r="BC1157" s="24" t="s">
        <v>5537</v>
      </c>
      <c r="BD1157" s="24" t="s">
        <v>5537</v>
      </c>
      <c r="BE1157" s="24" t="s">
        <v>5537</v>
      </c>
      <c r="BF1157" s="24" t="s">
        <v>5537</v>
      </c>
      <c r="BG1157" s="24" t="s">
        <v>5537</v>
      </c>
      <c r="BH1157" s="24" t="s">
        <v>5537</v>
      </c>
      <c r="BI1157" s="9" t="s">
        <v>5537</v>
      </c>
      <c r="BJ1157" s="14"/>
      <c r="BK1157" s="14" t="s">
        <v>5537</v>
      </c>
      <c r="BL1157" s="14" t="str">
        <f>_xlfn.XLOOKUP(B1157,'[4]cell downs 18042026 17h'!$B:$B,'[4]cell downs 18042026 17h'!$B:$B,"")</f>
        <v/>
      </c>
      <c r="BM1157" s="14" t="str">
        <f>_xlfn.XLOOKUP(B1157,'[5]Cells Huawei 19042026 15h'!$B:$B,'[5]Cells Huawei 19042026 15h'!$B:$B,"")</f>
        <v/>
      </c>
      <c r="BN1157" s="9" t="str">
        <f>_xlfn.XLOOKUP(B1157,'[6]cells down 19042026 9H40'!$B:$B,'[6]cells down 19042026 9H40'!$B:$B,"")</f>
        <v/>
      </c>
      <c r="BO1157" s="9" t="s">
        <v>4450</v>
      </c>
      <c r="BP1157" s="9" t="s">
        <v>12</v>
      </c>
    </row>
    <row r="1158" spans="1:68" s="9" customFormat="1" x14ac:dyDescent="0.35">
      <c r="A1158" s="2" t="s">
        <v>3900</v>
      </c>
      <c r="B1158" s="8" t="s">
        <v>3901</v>
      </c>
      <c r="C1158" s="3" t="str">
        <f>_xlfn.XLOOKUP(B1158,'[1]daily break down'!$D:$D,'[1]daily break down'!$E:$E,"")</f>
        <v>EXTREME-NORD</v>
      </c>
      <c r="D1158" s="1" t="s">
        <v>11</v>
      </c>
      <c r="E1158" s="1" t="s">
        <v>83</v>
      </c>
      <c r="F1158" s="3" t="s">
        <v>55</v>
      </c>
      <c r="G1158" s="1" t="s">
        <v>3900</v>
      </c>
      <c r="H1158" s="39" t="str">
        <f>_xlfn.XLOOKUP(B1158,[2]CALCULATION!$B:$B,[2]CALCULATION!$H:$H,"")</f>
        <v>HUAWEI</v>
      </c>
      <c r="I1158" s="34">
        <v>0</v>
      </c>
      <c r="J1158" s="34">
        <v>0</v>
      </c>
      <c r="K1158" s="34">
        <v>0</v>
      </c>
      <c r="L1158" s="34">
        <v>0</v>
      </c>
      <c r="M1158" s="34">
        <v>0</v>
      </c>
      <c r="N1158" s="34">
        <v>0</v>
      </c>
      <c r="O1158" s="34">
        <v>0</v>
      </c>
      <c r="P1158" s="34">
        <v>0</v>
      </c>
      <c r="Q1158" s="34">
        <v>0</v>
      </c>
      <c r="R1158" s="34">
        <v>0</v>
      </c>
      <c r="S1158" s="109">
        <v>0</v>
      </c>
      <c r="T1158" s="109">
        <f>_xlfn.XLOOKUP(B1158,'[3]Nur des jours'!$B:$B,'[3]Nur des jours'!$U:$U,"")</f>
        <v>0</v>
      </c>
      <c r="U1158" s="109">
        <v>0</v>
      </c>
      <c r="V1158" s="109">
        <v>0.33606638073469108</v>
      </c>
      <c r="W1158" s="109">
        <v>1.763889245590455E-2</v>
      </c>
      <c r="X1158" s="109">
        <v>0.34079267648880102</v>
      </c>
      <c r="Y1158" s="109">
        <v>1.3180122876555575E-2</v>
      </c>
      <c r="Z1158" s="109">
        <v>0</v>
      </c>
      <c r="AA1158" s="109">
        <v>0</v>
      </c>
      <c r="AB1158" s="109">
        <v>0</v>
      </c>
      <c r="AC1158" s="109">
        <v>0</v>
      </c>
      <c r="AD1158" s="109">
        <v>0</v>
      </c>
      <c r="AE1158" s="109">
        <v>0</v>
      </c>
      <c r="AF1158" s="109">
        <v>0</v>
      </c>
      <c r="AG1158" s="57" t="str">
        <f>_xlfn.XLOOKUP(B1158,[3]CALCULATION!$B:$B,[3]CALCULATION!$M:$M,"")</f>
        <v>Insecurity</v>
      </c>
      <c r="AH1158" s="57"/>
      <c r="AI1158" s="56" t="str" cm="1">
        <f t="array" ref="AI1158">IFERROR(_xlfn.IFS(
AK1158="MPR ISSUE","PDH",
AK1158="BSS Hardware Issue","BSS",
AK1158="Sites strategiques, MLL, Pylone, etc.","ENVTECH",
AK1158="AKTIVCO DEFAUT GE &amp; POWER Cabinet","AKTIVCO",
AK1158="AKTIVCO Coupure ENEO &amp; Baisse de tension","AKTIVCO GRID ONLY",
AK1158="Coupure ENEO &amp; Baisse de tension","IHS GRID ONLY",
AK1158="Defaut GE &amp; POWER Cabinet","IHS",
AK1158="Sharing","Partners",
AK1158="Sites strategiques &amp; DataCenter","SST &amp; DC",
AK1158="Exclu","Exclu",
AK1158="SAT","SAT",
AK1158="SPARE-ISSUE","SPARE-ISSUE",
AK1158="Fiber CAmtel","TRANS_FO_CAMTEL",
AK1158="Fiber AOF","Fiber AOF",
AK1158="Projet OCM (HUAWEI)","TRAVAUX-HUAWEI",
AK1158="Projet OCM (NOKIA)","TRAVAUX-NOKIA",
AK1158="ACCESS-ISSUE","ACCESS-ISSUE",
AK1158="Projet OCM (ZTE, NOKIA, autres projets)","TRAVAUX OCM",
AK1158="No root CAuse","No root cause",
AK1158="ODU HS","PDH",
AK1158="IP &amp; VLAN","PDH",
AK1158="Warehouse HUAWEI","SPARE-ISSUE",
AK1158="SPARE-HS","SPARE-ISSUE",
AK1158="Power Telco","BSS",AK1158="no impacts","no impacts"
),"")</f>
        <v>No root cause</v>
      </c>
      <c r="AJ1158" s="56" t="str" cm="1">
        <f t="array" ref="AJ1158">IFERROR(_xlfn.IFS(
AK1158="MPR ISSUE","TX ISSUE",
AK1158="BSS Hardware Issue","RAN ISSUE",
AK1158="Sites strategiques, MLL, Pylone, etc.","ENVTECH",
AK1158="AKTIVCO DEFAUT GE &amp; POWER Cabinet","POWER ISSUE",
AK1158="AKTIVCO Coupure ENEO &amp; Baisse de tension","POWER ISSUE",
AK1158="Coupure ENEO &amp; Baisse de tension","POWER ISSUE",
AK1158="Defaut GE &amp; POWER Cabinet","POWER ISSUE",
AK1158="Sharing","POWER ISSUE",
AK1158="Sites strategiques &amp; DataCenter","POWER ISSUE",
AK1158="Exclu","Exclu",
AK1158="SAT","TX ISSUE",
AK1158="SPARE-ISSUE","SPARE-ISSUE",
AK1158="Fiber CAmtel","TX ISSUE",
AK1158="Fiber AOF","TX ISSUE",
AK1158="Projet OCM (HUAWEI)","TRAVAUX-HUAWEI",
AK1158="Projet OCM (NOKIA)","TRAVAUX -NOKIA",
AK1158="ACCESS-ISSUE","ACCESS-ISSUE",
AK1158="Projet OCM (ZTE, NOKIA, autres projets)","TRAVAUX OCM",
AK1158="No root CAuse","No root cause",
AK1158="ODU HS","TX ISSUE",
AK1158="IP &amp; VLAN","TX ISSUE",
AK1158="Warehouse HUAWEI","SPARE-ISSUE",
AK1158="SPARE-HS","SPARE-ISSUE",
AK1158="Power Telco","RAN ISSUE",AK1158="no impacts","no impacts"
),"")</f>
        <v>No root cause</v>
      </c>
      <c r="AK1158" s="81" t="s">
        <v>5620</v>
      </c>
      <c r="AL1158" s="56" t="str" cm="1">
        <f t="array" ref="AL1158">IFERROR(_xlfn.IFS(
AK1158="MPR ISSUE","ACTIVE",
AK1158="BSS Hardware Issue","ACTIVE",
AK1158="Sites strategiques, MLL, Pylone, etc.","PASSIVE",
AK1158="AKTIVCO DEFAUT GE &amp; POWER Cabinet","PASSIVE",
AK1158="AKTIVCO Coupure ENEO &amp; Baisse de tension","PASSIVE",
AK1158="Coupure ENEO &amp; Baisse de tension","PASSIVE",
AK1158="Defaut GE &amp; POWER Cabinet","PASSIVE",
AK1158="Sharing","PASSIVE",
AK1158="Sites strategiques &amp; DataCenter","PASSIVE",
AK1158="Exclu","Exclu",
AK1158="SAT","ACTIVE",
AK1158="SPARE-ISSUE","SPARE-ISSUE",
AK1158="Fiber CAmtel","ACTIVE",
AK1158="Fiber AOF","ACTIVE",
AK1158="Projet OCM (HUAWEI)","PLANNED WORKS",
AK1158="Projet OCM (NOKIA)","PLANNED WORKS",
AK1158="ACCESS-ISSUE","ACCESS-ISSUE",
AK1158="Projet OCM (ZTE, NOKIA, autres projets)","PLANNED WORKS",
AK1158="No root CAuse","No root cause",
AK1158="ODU HS","ACTIVE",
AK1158="IP &amp; VLAN","ACTIVE",
AK1158="Warehouse HUAWEI","SPARE-ISSUE",
AK1158="SPARE-HS","SPARE-ISSUE",
AK1158="Power Telco","ACTIVE", AK1158="no impacts","no impacts"
),"")</f>
        <v>No root cause</v>
      </c>
      <c r="AM1158" s="108" t="s">
        <v>5537</v>
      </c>
      <c r="AN1158" s="117" t="s">
        <v>3901</v>
      </c>
      <c r="AP1158" s="23" t="s">
        <v>5537</v>
      </c>
      <c r="AQ1158" s="23" t="s">
        <v>5537</v>
      </c>
      <c r="AR1158" s="7"/>
      <c r="AS1158" s="6"/>
      <c r="AT1158" s="7"/>
      <c r="AU1158" s="3" t="s">
        <v>5537</v>
      </c>
      <c r="AV1158" s="24" t="s">
        <v>5537</v>
      </c>
      <c r="AW1158" s="24" t="s">
        <v>5537</v>
      </c>
      <c r="AX1158" s="24" t="s">
        <v>5537</v>
      </c>
      <c r="AY1158" s="24" t="s">
        <v>5537</v>
      </c>
      <c r="AZ1158" s="24" t="s">
        <v>5537</v>
      </c>
      <c r="BA1158" s="24" t="s">
        <v>5537</v>
      </c>
      <c r="BB1158" s="24" t="s">
        <v>5537</v>
      </c>
      <c r="BC1158" s="24" t="s">
        <v>5537</v>
      </c>
      <c r="BD1158" s="24" t="s">
        <v>5537</v>
      </c>
      <c r="BE1158" s="24" t="s">
        <v>5537</v>
      </c>
      <c r="BF1158" s="24" t="s">
        <v>5537</v>
      </c>
      <c r="BG1158" s="24" t="s">
        <v>5537</v>
      </c>
      <c r="BH1158" s="24" t="s">
        <v>5537</v>
      </c>
      <c r="BI1158" s="9" t="s">
        <v>5537</v>
      </c>
      <c r="BJ1158" s="14"/>
      <c r="BK1158" s="14" t="s">
        <v>5537</v>
      </c>
      <c r="BL1158" s="14" t="str">
        <f>_xlfn.XLOOKUP(B1158,'[4]cell downs 18042026 17h'!$B:$B,'[4]cell downs 18042026 17h'!$B:$B,"")</f>
        <v/>
      </c>
      <c r="BM1158" s="14" t="str">
        <f>_xlfn.XLOOKUP(B1158,'[5]Cells Huawei 19042026 15h'!$B:$B,'[5]Cells Huawei 19042026 15h'!$B:$B,"")</f>
        <v/>
      </c>
      <c r="BN1158" s="9" t="str">
        <f>_xlfn.XLOOKUP(B1158,'[6]cells down 19042026 9H40'!$B:$B,'[6]cells down 19042026 9H40'!$B:$B,"")</f>
        <v/>
      </c>
      <c r="BO1158" s="9" t="s">
        <v>3901</v>
      </c>
      <c r="BP1158" s="9" t="s">
        <v>5537</v>
      </c>
    </row>
    <row r="1159" spans="1:68" s="9" customFormat="1" x14ac:dyDescent="0.35">
      <c r="A1159" s="1" t="s">
        <v>5134</v>
      </c>
      <c r="B1159" s="8" t="s">
        <v>5135</v>
      </c>
      <c r="C1159" s="3" t="str">
        <f>_xlfn.XLOOKUP(B1159,'[1]daily break down'!$D:$D,'[1]daily break down'!$E:$E,"")</f>
        <v>SUD-OUEST</v>
      </c>
      <c r="D1159" s="1" t="s">
        <v>11</v>
      </c>
      <c r="E1159" s="1" t="s">
        <v>154</v>
      </c>
      <c r="F1159" s="3" t="s">
        <v>13</v>
      </c>
      <c r="G1159" s="1" t="s">
        <v>684</v>
      </c>
      <c r="H1159" s="39" t="str">
        <f>_xlfn.XLOOKUP(B1159,[2]CALCULATION!$B:$B,[2]CALCULATION!$H:$H,"")</f>
        <v>HUAWEI</v>
      </c>
      <c r="I1159" s="34">
        <v>0</v>
      </c>
      <c r="J1159" s="34">
        <v>0</v>
      </c>
      <c r="K1159" s="34">
        <v>0</v>
      </c>
      <c r="L1159" s="34">
        <v>0</v>
      </c>
      <c r="M1159" s="34">
        <v>0</v>
      </c>
      <c r="N1159" s="34">
        <v>0</v>
      </c>
      <c r="O1159" s="34">
        <v>0</v>
      </c>
      <c r="P1159" s="34">
        <v>0</v>
      </c>
      <c r="Q1159" s="34">
        <v>0</v>
      </c>
      <c r="R1159" s="34">
        <v>0</v>
      </c>
      <c r="S1159" s="109">
        <v>0</v>
      </c>
      <c r="T1159" s="109">
        <f>_xlfn.XLOOKUP(B1159,'[3]Nur des jours'!$B:$B,'[3]Nur des jours'!$U:$U,"")</f>
        <v>0</v>
      </c>
      <c r="U1159" s="109">
        <v>0</v>
      </c>
      <c r="V1159" s="109">
        <v>0</v>
      </c>
      <c r="W1159" s="109">
        <v>0</v>
      </c>
      <c r="X1159" s="109">
        <v>0.20456834830053106</v>
      </c>
      <c r="Y1159" s="109">
        <v>1.211001817751182E-2</v>
      </c>
      <c r="Z1159" s="109">
        <v>0</v>
      </c>
      <c r="AA1159" s="109">
        <v>0</v>
      </c>
      <c r="AB1159" s="109">
        <v>0</v>
      </c>
      <c r="AC1159" s="109">
        <v>0</v>
      </c>
      <c r="AD1159" s="109">
        <v>0</v>
      </c>
      <c r="AE1159" s="109">
        <v>0</v>
      </c>
      <c r="AF1159" s="109">
        <v>0</v>
      </c>
      <c r="AG1159" s="57" t="str">
        <f>_xlfn.XLOOKUP(B1159,[3]CALCULATION!$B:$B,[3]CALCULATION!$M:$M,"")</f>
        <v>Insecurity</v>
      </c>
      <c r="AH1159" s="57"/>
      <c r="AI1159" s="56" t="str" cm="1">
        <f t="array" ref="AI1159">IFERROR(_xlfn.IFS(
AK1159="MPR ISSUE","PDH",
AK1159="BSS Hardware Issue","BSS",
AK1159="Sites strategiques, MLL, Pylone, etc.","ENVTECH",
AK1159="AKTIVCO DEFAUT GE &amp; POWER Cabinet","AKTIVCO",
AK1159="AKTIVCO Coupure ENEO &amp; Baisse de tension","AKTIVCO GRID ONLY",
AK1159="Coupure ENEO &amp; Baisse de tension","IHS GRID ONLY",
AK1159="Defaut GE &amp; POWER Cabinet","IHS",
AK1159="Sharing","Partners",
AK1159="Sites strategiques &amp; DataCenter","SST &amp; DC",
AK1159="Exclu","Exclu",
AK1159="SAT","SAT",
AK1159="SPARE-ISSUE","SPARE-ISSUE",
AK1159="Fiber CAmtel","TRANS_FO_CAMTEL",
AK1159="Fiber AOF","Fiber AOF",
AK1159="Projet OCM (HUAWEI)","TRAVAUX-HUAWEI",
AK1159="Projet OCM (NOKIA)","TRAVAUX-NOKIA",
AK1159="ACCESS-ISSUE","ACCESS-ISSUE",
AK1159="Projet OCM (ZTE, NOKIA, autres projets)","TRAVAUX OCM",
AK1159="No root CAuse","No root cause",
AK1159="ODU HS","PDH",
AK1159="IP &amp; VLAN","PDH",
AK1159="Warehouse HUAWEI","SPARE-ISSUE",
AK1159="SPARE-HS","SPARE-ISSUE",
AK1159="Power Telco","BSS",AK1159="no impacts","no impacts"
),"")</f>
        <v>No root cause</v>
      </c>
      <c r="AJ1159" s="56" t="str" cm="1">
        <f t="array" ref="AJ1159">IFERROR(_xlfn.IFS(
AK1159="MPR ISSUE","TX ISSUE",
AK1159="BSS Hardware Issue","RAN ISSUE",
AK1159="Sites strategiques, MLL, Pylone, etc.","ENVTECH",
AK1159="AKTIVCO DEFAUT GE &amp; POWER Cabinet","POWER ISSUE",
AK1159="AKTIVCO Coupure ENEO &amp; Baisse de tension","POWER ISSUE",
AK1159="Coupure ENEO &amp; Baisse de tension","POWER ISSUE",
AK1159="Defaut GE &amp; POWER Cabinet","POWER ISSUE",
AK1159="Sharing","POWER ISSUE",
AK1159="Sites strategiques &amp; DataCenter","POWER ISSUE",
AK1159="Exclu","Exclu",
AK1159="SAT","TX ISSUE",
AK1159="SPARE-ISSUE","SPARE-ISSUE",
AK1159="Fiber CAmtel","TX ISSUE",
AK1159="Fiber AOF","TX ISSUE",
AK1159="Projet OCM (HUAWEI)","TRAVAUX-HUAWEI",
AK1159="Projet OCM (NOKIA)","TRAVAUX -NOKIA",
AK1159="ACCESS-ISSUE","ACCESS-ISSUE",
AK1159="Projet OCM (ZTE, NOKIA, autres projets)","TRAVAUX OCM",
AK1159="No root CAuse","No root cause",
AK1159="ODU HS","TX ISSUE",
AK1159="IP &amp; VLAN","TX ISSUE",
AK1159="Warehouse HUAWEI","SPARE-ISSUE",
AK1159="SPARE-HS","SPARE-ISSUE",
AK1159="Power Telco","RAN ISSUE",AK1159="no impacts","no impacts"
),"")</f>
        <v>No root cause</v>
      </c>
      <c r="AK1159" s="81" t="s">
        <v>5620</v>
      </c>
      <c r="AL1159" s="56" t="str" cm="1">
        <f t="array" ref="AL1159">IFERROR(_xlfn.IFS(
AK1159="MPR ISSUE","ACTIVE",
AK1159="BSS Hardware Issue","ACTIVE",
AK1159="Sites strategiques, MLL, Pylone, etc.","PASSIVE",
AK1159="AKTIVCO DEFAUT GE &amp; POWER Cabinet","PASSIVE",
AK1159="AKTIVCO Coupure ENEO &amp; Baisse de tension","PASSIVE",
AK1159="Coupure ENEO &amp; Baisse de tension","PASSIVE",
AK1159="Defaut GE &amp; POWER Cabinet","PASSIVE",
AK1159="Sharing","PASSIVE",
AK1159="Sites strategiques &amp; DataCenter","PASSIVE",
AK1159="Exclu","Exclu",
AK1159="SAT","ACTIVE",
AK1159="SPARE-ISSUE","SPARE-ISSUE",
AK1159="Fiber CAmtel","ACTIVE",
AK1159="Fiber AOF","ACTIVE",
AK1159="Projet OCM (HUAWEI)","PLANNED WORKS",
AK1159="Projet OCM (NOKIA)","PLANNED WORKS",
AK1159="ACCESS-ISSUE","ACCESS-ISSUE",
AK1159="Projet OCM (ZTE, NOKIA, autres projets)","PLANNED WORKS",
AK1159="No root CAuse","No root cause",
AK1159="ODU HS","ACTIVE",
AK1159="IP &amp; VLAN","ACTIVE",
AK1159="Warehouse HUAWEI","SPARE-ISSUE",
AK1159="SPARE-HS","SPARE-ISSUE",
AK1159="Power Telco","ACTIVE", AK1159="no impacts","no impacts"
),"")</f>
        <v>No root cause</v>
      </c>
      <c r="AM1159" s="108" t="s">
        <v>5537</v>
      </c>
      <c r="AN1159" s="117" t="s">
        <v>5135</v>
      </c>
      <c r="AP1159" s="23" t="s">
        <v>5537</v>
      </c>
      <c r="AQ1159" s="23" t="s">
        <v>5537</v>
      </c>
      <c r="AR1159" s="7"/>
      <c r="AS1159" s="6"/>
      <c r="AT1159" s="7"/>
      <c r="AU1159" s="3" t="s">
        <v>5537</v>
      </c>
      <c r="AV1159" s="24" t="s">
        <v>5537</v>
      </c>
      <c r="AW1159" s="24" t="s">
        <v>5537</v>
      </c>
      <c r="AX1159" s="24" t="s">
        <v>5537</v>
      </c>
      <c r="AY1159" s="24" t="s">
        <v>5537</v>
      </c>
      <c r="AZ1159" s="24" t="s">
        <v>5537</v>
      </c>
      <c r="BA1159" s="24" t="s">
        <v>5537</v>
      </c>
      <c r="BB1159" s="24" t="s">
        <v>5537</v>
      </c>
      <c r="BC1159" s="24" t="s">
        <v>5537</v>
      </c>
      <c r="BD1159" s="24" t="s">
        <v>5537</v>
      </c>
      <c r="BE1159" s="24" t="s">
        <v>5537</v>
      </c>
      <c r="BF1159" s="24" t="s">
        <v>5537</v>
      </c>
      <c r="BG1159" s="24" t="s">
        <v>5537</v>
      </c>
      <c r="BH1159" s="24" t="s">
        <v>5537</v>
      </c>
      <c r="BI1159" s="9" t="s">
        <v>5537</v>
      </c>
      <c r="BJ1159" s="14"/>
      <c r="BK1159" s="14" t="s">
        <v>5537</v>
      </c>
      <c r="BL1159" s="14" t="str">
        <f>_xlfn.XLOOKUP(B1159,'[4]cell downs 18042026 17h'!$B:$B,'[4]cell downs 18042026 17h'!$B:$B,"")</f>
        <v/>
      </c>
      <c r="BM1159" s="14" t="str">
        <f>_xlfn.XLOOKUP(B1159,'[5]Cells Huawei 19042026 15h'!$B:$B,'[5]Cells Huawei 19042026 15h'!$B:$B,"")</f>
        <v/>
      </c>
      <c r="BN1159" s="9" t="str">
        <f>_xlfn.XLOOKUP(B1159,'[6]cells down 19042026 9H40'!$B:$B,'[6]cells down 19042026 9H40'!$B:$B,"")</f>
        <v/>
      </c>
      <c r="BO1159" s="9" t="s">
        <v>5135</v>
      </c>
      <c r="BP1159" s="9" t="s">
        <v>5537</v>
      </c>
    </row>
    <row r="1160" spans="1:68" s="9" customFormat="1" x14ac:dyDescent="0.35">
      <c r="A1160" s="1" t="s">
        <v>3041</v>
      </c>
      <c r="B1160" s="8" t="s">
        <v>3042</v>
      </c>
      <c r="C1160" s="3" t="str">
        <f>_xlfn.XLOOKUP(B1160,'[1]daily break down'!$D:$D,'[1]daily break down'!$E:$E,"")</f>
        <v>Ngaoundere</v>
      </c>
      <c r="D1160" s="1"/>
      <c r="E1160" s="1"/>
      <c r="F1160" s="3" t="s">
        <v>90</v>
      </c>
      <c r="G1160" s="1" t="s">
        <v>91</v>
      </c>
      <c r="H1160" s="39" t="str">
        <f>_xlfn.XLOOKUP(B1160,[2]CALCULATION!$B:$B,[2]CALCULATION!$H:$H,"")</f>
        <v>Huawei</v>
      </c>
      <c r="I1160" s="34">
        <v>0</v>
      </c>
      <c r="J1160" s="34">
        <v>2.9427879223703247E-3</v>
      </c>
      <c r="K1160" s="34">
        <v>0</v>
      </c>
      <c r="L1160" s="34">
        <v>0</v>
      </c>
      <c r="M1160" s="34">
        <v>0</v>
      </c>
      <c r="N1160" s="34">
        <v>0</v>
      </c>
      <c r="O1160" s="34">
        <v>0</v>
      </c>
      <c r="P1160" s="34">
        <v>0</v>
      </c>
      <c r="Q1160" s="34">
        <v>0</v>
      </c>
      <c r="R1160" s="34">
        <v>0</v>
      </c>
      <c r="S1160" s="109">
        <v>0</v>
      </c>
      <c r="T1160" s="109">
        <f>_xlfn.XLOOKUP(B1160,'[3]Nur des jours'!$B:$B,'[3]Nur des jours'!$U:$U,"")</f>
        <v>0</v>
      </c>
      <c r="U1160" s="109">
        <v>0</v>
      </c>
      <c r="V1160" s="109">
        <v>0</v>
      </c>
      <c r="W1160" s="109">
        <v>0</v>
      </c>
      <c r="X1160" s="109">
        <v>0</v>
      </c>
      <c r="Y1160" s="109">
        <v>1.1236099339959421E-2</v>
      </c>
      <c r="Z1160" s="109">
        <v>0</v>
      </c>
      <c r="AA1160" s="109">
        <v>0</v>
      </c>
      <c r="AB1160" s="109">
        <v>0</v>
      </c>
      <c r="AC1160" s="109">
        <v>0</v>
      </c>
      <c r="AD1160" s="109">
        <v>0</v>
      </c>
      <c r="AE1160" s="109">
        <v>0</v>
      </c>
      <c r="AF1160" s="109">
        <v>0</v>
      </c>
      <c r="AG1160" s="57" t="str">
        <f>_xlfn.XLOOKUP(B1160,[3]CALCULATION!$B:$B,[3]CALCULATION!$M:$M,"")</f>
        <v>Operationnel</v>
      </c>
      <c r="AH1160" s="57"/>
      <c r="AI1160" s="56" t="str" cm="1">
        <f t="array" ref="AI1160">IFERROR(_xlfn.IFS(
AK1160="MPR ISSUE","PDH",
AK1160="BSS Hardware Issue","BSS",
AK1160="Sites strategiques, MLL, Pylone, etc.","ENVTECH",
AK1160="AKTIVCO DEFAUT GE &amp; POWER Cabinet","AKTIVCO",
AK1160="AKTIVCO Coupure ENEO &amp; Baisse de tension","AKTIVCO GRID ONLY",
AK1160="Coupure ENEO &amp; Baisse de tension","IHS GRID ONLY",
AK1160="Defaut GE &amp; POWER Cabinet","IHS",
AK1160="Sharing","Partners",
AK1160="Sites strategiques &amp; DataCenter","SST &amp; DC",
AK1160="Exclu","Exclu",
AK1160="SAT","SAT",
AK1160="SPARE-ISSUE","SPARE-ISSUE",
AK1160="Fiber CAmtel","TRANS_FO_CAMTEL",
AK1160="Fiber AOF","Fiber AOF",
AK1160="Projet OCM (HUAWEI)","TRAVAUX-HUAWEI",
AK1160="Projet OCM (NOKIA)","TRAVAUX-NOKIA",
AK1160="ACCESS-ISSUE","ACCESS-ISSUE",
AK1160="Projet OCM (ZTE, NOKIA, autres projets)","TRAVAUX OCM",
AK1160="No root CAuse","No root cause",
AK1160="ODU HS","PDH",
AK1160="IP &amp; VLAN","PDH",
AK1160="Warehouse HUAWEI","SPARE-ISSUE",
AK1160="SPARE-HS","SPARE-ISSUE",
AK1160="Power Telco","BSS",AK1160="no impacts","no impacts"
),"")</f>
        <v>No root cause</v>
      </c>
      <c r="AJ1160" s="56" t="str" cm="1">
        <f t="array" ref="AJ1160">IFERROR(_xlfn.IFS(
AK1160="MPR ISSUE","TX ISSUE",
AK1160="BSS Hardware Issue","RAN ISSUE",
AK1160="Sites strategiques, MLL, Pylone, etc.","ENVTECH",
AK1160="AKTIVCO DEFAUT GE &amp; POWER Cabinet","POWER ISSUE",
AK1160="AKTIVCO Coupure ENEO &amp; Baisse de tension","POWER ISSUE",
AK1160="Coupure ENEO &amp; Baisse de tension","POWER ISSUE",
AK1160="Defaut GE &amp; POWER Cabinet","POWER ISSUE",
AK1160="Sharing","POWER ISSUE",
AK1160="Sites strategiques &amp; DataCenter","POWER ISSUE",
AK1160="Exclu","Exclu",
AK1160="SAT","TX ISSUE",
AK1160="SPARE-ISSUE","SPARE-ISSUE",
AK1160="Fiber CAmtel","TX ISSUE",
AK1160="Fiber AOF","TX ISSUE",
AK1160="Projet OCM (HUAWEI)","TRAVAUX-HUAWEI",
AK1160="Projet OCM (NOKIA)","TRAVAUX -NOKIA",
AK1160="ACCESS-ISSUE","ACCESS-ISSUE",
AK1160="Projet OCM (ZTE, NOKIA, autres projets)","TRAVAUX OCM",
AK1160="No root CAuse","No root cause",
AK1160="ODU HS","TX ISSUE",
AK1160="IP &amp; VLAN","TX ISSUE",
AK1160="Warehouse HUAWEI","SPARE-ISSUE",
AK1160="SPARE-HS","SPARE-ISSUE",
AK1160="Power Telco","RAN ISSUE",AK1160="no impacts","no impacts"
),"")</f>
        <v>No root cause</v>
      </c>
      <c r="AK1160" s="81" t="s">
        <v>5620</v>
      </c>
      <c r="AL1160" s="56" t="str" cm="1">
        <f t="array" ref="AL1160">IFERROR(_xlfn.IFS(
AK1160="MPR ISSUE","ACTIVE",
AK1160="BSS Hardware Issue","ACTIVE",
AK1160="Sites strategiques, MLL, Pylone, etc.","PASSIVE",
AK1160="AKTIVCO DEFAUT GE &amp; POWER Cabinet","PASSIVE",
AK1160="AKTIVCO Coupure ENEO &amp; Baisse de tension","PASSIVE",
AK1160="Coupure ENEO &amp; Baisse de tension","PASSIVE",
AK1160="Defaut GE &amp; POWER Cabinet","PASSIVE",
AK1160="Sharing","PASSIVE",
AK1160="Sites strategiques &amp; DataCenter","PASSIVE",
AK1160="Exclu","Exclu",
AK1160="SAT","ACTIVE",
AK1160="SPARE-ISSUE","SPARE-ISSUE",
AK1160="Fiber CAmtel","ACTIVE",
AK1160="Fiber AOF","ACTIVE",
AK1160="Projet OCM (HUAWEI)","PLANNED WORKS",
AK1160="Projet OCM (NOKIA)","PLANNED WORKS",
AK1160="ACCESS-ISSUE","ACCESS-ISSUE",
AK1160="Projet OCM (ZTE, NOKIA, autres projets)","PLANNED WORKS",
AK1160="No root CAuse","No root cause",
AK1160="ODU HS","ACTIVE",
AK1160="IP &amp; VLAN","ACTIVE",
AK1160="Warehouse HUAWEI","SPARE-ISSUE",
AK1160="SPARE-HS","SPARE-ISSUE",
AK1160="Power Telco","ACTIVE", AK1160="no impacts","no impacts"
),"")</f>
        <v>No root cause</v>
      </c>
      <c r="AM1160" s="108" t="s">
        <v>5537</v>
      </c>
      <c r="AN1160" s="117" t="s">
        <v>3042</v>
      </c>
      <c r="AP1160" s="23" t="s">
        <v>5537</v>
      </c>
      <c r="AQ1160" s="23" t="s">
        <v>5537</v>
      </c>
      <c r="AR1160" s="7"/>
      <c r="AS1160" s="6"/>
      <c r="AT1160" s="7"/>
      <c r="AU1160" s="3" t="s">
        <v>5537</v>
      </c>
      <c r="AV1160" s="24" t="s">
        <v>5537</v>
      </c>
      <c r="AW1160" s="24" t="s">
        <v>5537</v>
      </c>
      <c r="AX1160" s="24" t="s">
        <v>5537</v>
      </c>
      <c r="AY1160" s="24" t="s">
        <v>5537</v>
      </c>
      <c r="AZ1160" s="24" t="s">
        <v>5537</v>
      </c>
      <c r="BA1160" s="24" t="s">
        <v>5537</v>
      </c>
      <c r="BB1160" s="24" t="s">
        <v>5537</v>
      </c>
      <c r="BC1160" s="24" t="s">
        <v>5537</v>
      </c>
      <c r="BD1160" s="24" t="s">
        <v>5537</v>
      </c>
      <c r="BE1160" s="24" t="s">
        <v>5537</v>
      </c>
      <c r="BF1160" s="24" t="s">
        <v>5537</v>
      </c>
      <c r="BG1160" s="24" t="s">
        <v>5537</v>
      </c>
      <c r="BH1160" s="24" t="s">
        <v>5537</v>
      </c>
      <c r="BI1160" s="9" t="s">
        <v>5537</v>
      </c>
      <c r="BJ1160" s="14"/>
      <c r="BK1160" s="14" t="s">
        <v>5537</v>
      </c>
      <c r="BL1160" s="14" t="str">
        <f>_xlfn.XLOOKUP(B1160,'[4]cell downs 18042026 17h'!$B:$B,'[4]cell downs 18042026 17h'!$B:$B,"")</f>
        <v/>
      </c>
      <c r="BM1160" s="14" t="str">
        <f>_xlfn.XLOOKUP(B1160,'[5]Cells Huawei 19042026 15h'!$B:$B,'[5]Cells Huawei 19042026 15h'!$B:$B,"")</f>
        <v/>
      </c>
      <c r="BN1160" s="9" t="str">
        <f>_xlfn.XLOOKUP(B1160,'[6]cells down 19042026 9H40'!$B:$B,'[6]cells down 19042026 9H40'!$B:$B,"")</f>
        <v/>
      </c>
      <c r="BO1160" s="9" t="s">
        <v>5537</v>
      </c>
      <c r="BP1160" s="9" t="s">
        <v>12</v>
      </c>
    </row>
    <row r="1161" spans="1:68" s="9" customFormat="1" x14ac:dyDescent="0.35">
      <c r="A1161" s="1" t="s">
        <v>5240</v>
      </c>
      <c r="B1161" s="8" t="s">
        <v>5241</v>
      </c>
      <c r="C1161" s="3" t="str">
        <f>_xlfn.XLOOKUP(B1161,'[1]daily break down'!$D:$D,'[1]daily break down'!$E:$E,"")</f>
        <v>SUD-OUEST</v>
      </c>
      <c r="D1161" s="1" t="s">
        <v>11</v>
      </c>
      <c r="E1161" s="1" t="s">
        <v>96</v>
      </c>
      <c r="F1161" s="3" t="s">
        <v>13</v>
      </c>
      <c r="G1161" s="1" t="s">
        <v>5242</v>
      </c>
      <c r="H1161" s="39" t="str">
        <f>_xlfn.XLOOKUP(B1161,[2]CALCULATION!$B:$B,[2]CALCULATION!$H:$H,"")</f>
        <v>HUAWEI</v>
      </c>
      <c r="I1161" s="34">
        <v>0</v>
      </c>
      <c r="J1161" s="34">
        <v>0</v>
      </c>
      <c r="K1161" s="34">
        <v>0</v>
      </c>
      <c r="L1161" s="34">
        <v>0</v>
      </c>
      <c r="M1161" s="34">
        <v>0</v>
      </c>
      <c r="N1161" s="34">
        <v>0</v>
      </c>
      <c r="O1161" s="34">
        <v>0</v>
      </c>
      <c r="P1161" s="34">
        <v>0</v>
      </c>
      <c r="Q1161" s="34">
        <v>0</v>
      </c>
      <c r="R1161" s="34">
        <v>0</v>
      </c>
      <c r="S1161" s="109">
        <v>0</v>
      </c>
      <c r="T1161" s="109">
        <f>_xlfn.XLOOKUP(B1161,'[3]Nur des jours'!$B:$B,'[3]Nur des jours'!$U:$U,"")</f>
        <v>0</v>
      </c>
      <c r="U1161" s="109">
        <v>0</v>
      </c>
      <c r="V1161" s="109">
        <v>0</v>
      </c>
      <c r="W1161" s="109">
        <v>0</v>
      </c>
      <c r="X1161" s="109">
        <v>6.8504535817117684E-2</v>
      </c>
      <c r="Y1161" s="109">
        <v>7.66908367648024E-3</v>
      </c>
      <c r="Z1161" s="109">
        <v>0</v>
      </c>
      <c r="AA1161" s="109">
        <v>0</v>
      </c>
      <c r="AB1161" s="109">
        <v>0</v>
      </c>
      <c r="AC1161" s="109">
        <v>0</v>
      </c>
      <c r="AD1161" s="109">
        <v>0</v>
      </c>
      <c r="AE1161" s="109">
        <v>0</v>
      </c>
      <c r="AF1161" s="109">
        <v>0</v>
      </c>
      <c r="AG1161" s="57" t="str">
        <f>_xlfn.XLOOKUP(B1161,[3]CALCULATION!$B:$B,[3]CALCULATION!$M:$M,"")</f>
        <v>Insecurity</v>
      </c>
      <c r="AH1161" s="57"/>
      <c r="AI1161" s="56" t="str" cm="1">
        <f t="array" ref="AI1161">IFERROR(_xlfn.IFS(
AK1161="MPR ISSUE","PDH",
AK1161="BSS Hardware Issue","BSS",
AK1161="Sites strategiques, MLL, Pylone, etc.","ENVTECH",
AK1161="AKTIVCO DEFAUT GE &amp; POWER Cabinet","AKTIVCO",
AK1161="AKTIVCO Coupure ENEO &amp; Baisse de tension","AKTIVCO GRID ONLY",
AK1161="Coupure ENEO &amp; Baisse de tension","IHS GRID ONLY",
AK1161="Defaut GE &amp; POWER Cabinet","IHS",
AK1161="Sharing","Partners",
AK1161="Sites strategiques &amp; DataCenter","SST &amp; DC",
AK1161="Exclu","Exclu",
AK1161="SAT","SAT",
AK1161="SPARE-ISSUE","SPARE-ISSUE",
AK1161="Fiber CAmtel","TRANS_FO_CAMTEL",
AK1161="Fiber AOF","Fiber AOF",
AK1161="Projet OCM (HUAWEI)","TRAVAUX-HUAWEI",
AK1161="Projet OCM (NOKIA)","TRAVAUX-NOKIA",
AK1161="ACCESS-ISSUE","ACCESS-ISSUE",
AK1161="Projet OCM (ZTE, NOKIA, autres projets)","TRAVAUX OCM",
AK1161="No root CAuse","No root cause",
AK1161="ODU HS","PDH",
AK1161="IP &amp; VLAN","PDH",
AK1161="Warehouse HUAWEI","SPARE-ISSUE",
AK1161="SPARE-HS","SPARE-ISSUE",
AK1161="Power Telco","BSS",AK1161="no impacts","no impacts"
),"")</f>
        <v>No root cause</v>
      </c>
      <c r="AJ1161" s="56" t="str" cm="1">
        <f t="array" ref="AJ1161">IFERROR(_xlfn.IFS(
AK1161="MPR ISSUE","TX ISSUE",
AK1161="BSS Hardware Issue","RAN ISSUE",
AK1161="Sites strategiques, MLL, Pylone, etc.","ENVTECH",
AK1161="AKTIVCO DEFAUT GE &amp; POWER Cabinet","POWER ISSUE",
AK1161="AKTIVCO Coupure ENEO &amp; Baisse de tension","POWER ISSUE",
AK1161="Coupure ENEO &amp; Baisse de tension","POWER ISSUE",
AK1161="Defaut GE &amp; POWER Cabinet","POWER ISSUE",
AK1161="Sharing","POWER ISSUE",
AK1161="Sites strategiques &amp; DataCenter","POWER ISSUE",
AK1161="Exclu","Exclu",
AK1161="SAT","TX ISSUE",
AK1161="SPARE-ISSUE","SPARE-ISSUE",
AK1161="Fiber CAmtel","TX ISSUE",
AK1161="Fiber AOF","TX ISSUE",
AK1161="Projet OCM (HUAWEI)","TRAVAUX-HUAWEI",
AK1161="Projet OCM (NOKIA)","TRAVAUX -NOKIA",
AK1161="ACCESS-ISSUE","ACCESS-ISSUE",
AK1161="Projet OCM (ZTE, NOKIA, autres projets)","TRAVAUX OCM",
AK1161="No root CAuse","No root cause",
AK1161="ODU HS","TX ISSUE",
AK1161="IP &amp; VLAN","TX ISSUE",
AK1161="Warehouse HUAWEI","SPARE-ISSUE",
AK1161="SPARE-HS","SPARE-ISSUE",
AK1161="Power Telco","RAN ISSUE",AK1161="no impacts","no impacts"
),"")</f>
        <v>No root cause</v>
      </c>
      <c r="AK1161" s="81" t="s">
        <v>5620</v>
      </c>
      <c r="AL1161" s="56" t="str" cm="1">
        <f t="array" ref="AL1161">IFERROR(_xlfn.IFS(
AK1161="MPR ISSUE","ACTIVE",
AK1161="BSS Hardware Issue","ACTIVE",
AK1161="Sites strategiques, MLL, Pylone, etc.","PASSIVE",
AK1161="AKTIVCO DEFAUT GE &amp; POWER Cabinet","PASSIVE",
AK1161="AKTIVCO Coupure ENEO &amp; Baisse de tension","PASSIVE",
AK1161="Coupure ENEO &amp; Baisse de tension","PASSIVE",
AK1161="Defaut GE &amp; POWER Cabinet","PASSIVE",
AK1161="Sharing","PASSIVE",
AK1161="Sites strategiques &amp; DataCenter","PASSIVE",
AK1161="Exclu","Exclu",
AK1161="SAT","ACTIVE",
AK1161="SPARE-ISSUE","SPARE-ISSUE",
AK1161="Fiber CAmtel","ACTIVE",
AK1161="Fiber AOF","ACTIVE",
AK1161="Projet OCM (HUAWEI)","PLANNED WORKS",
AK1161="Projet OCM (NOKIA)","PLANNED WORKS",
AK1161="ACCESS-ISSUE","ACCESS-ISSUE",
AK1161="Projet OCM (ZTE, NOKIA, autres projets)","PLANNED WORKS",
AK1161="No root CAuse","No root cause",
AK1161="ODU HS","ACTIVE",
AK1161="IP &amp; VLAN","ACTIVE",
AK1161="Warehouse HUAWEI","SPARE-ISSUE",
AK1161="SPARE-HS","SPARE-ISSUE",
AK1161="Power Telco","ACTIVE", AK1161="no impacts","no impacts"
),"")</f>
        <v>No root cause</v>
      </c>
      <c r="AM1161" s="108" t="s">
        <v>5537</v>
      </c>
      <c r="AN1161" s="117" t="s">
        <v>5241</v>
      </c>
      <c r="AP1161" s="23" t="s">
        <v>5537</v>
      </c>
      <c r="AQ1161" s="23" t="s">
        <v>5537</v>
      </c>
      <c r="AR1161" s="7"/>
      <c r="AS1161" s="6"/>
      <c r="AT1161" s="7"/>
      <c r="AU1161" s="3" t="s">
        <v>5537</v>
      </c>
      <c r="AV1161" s="24" t="s">
        <v>5537</v>
      </c>
      <c r="AW1161" s="24" t="s">
        <v>5537</v>
      </c>
      <c r="AX1161" s="24" t="s">
        <v>5537</v>
      </c>
      <c r="AY1161" s="24" t="s">
        <v>5537</v>
      </c>
      <c r="AZ1161" s="24" t="s">
        <v>5537</v>
      </c>
      <c r="BA1161" s="24" t="s">
        <v>5537</v>
      </c>
      <c r="BB1161" s="24" t="s">
        <v>5537</v>
      </c>
      <c r="BC1161" s="24" t="s">
        <v>5537</v>
      </c>
      <c r="BD1161" s="24" t="s">
        <v>5537</v>
      </c>
      <c r="BE1161" s="24" t="s">
        <v>5537</v>
      </c>
      <c r="BF1161" s="24" t="s">
        <v>5537</v>
      </c>
      <c r="BG1161" s="24" t="s">
        <v>5537</v>
      </c>
      <c r="BH1161" s="24" t="s">
        <v>5537</v>
      </c>
      <c r="BI1161" s="9" t="s">
        <v>5537</v>
      </c>
      <c r="BJ1161" s="14"/>
      <c r="BK1161" s="14" t="s">
        <v>5537</v>
      </c>
      <c r="BL1161" s="14" t="str">
        <f>_xlfn.XLOOKUP(B1161,'[4]cell downs 18042026 17h'!$B:$B,'[4]cell downs 18042026 17h'!$B:$B,"")</f>
        <v/>
      </c>
      <c r="BM1161" s="14" t="str">
        <f>_xlfn.XLOOKUP(B1161,'[5]Cells Huawei 19042026 15h'!$B:$B,'[5]Cells Huawei 19042026 15h'!$B:$B,"")</f>
        <v/>
      </c>
      <c r="BN1161" s="9" t="str">
        <f>_xlfn.XLOOKUP(B1161,'[6]cells down 19042026 9H40'!$B:$B,'[6]cells down 19042026 9H40'!$B:$B,"")</f>
        <v/>
      </c>
      <c r="BO1161" s="9" t="s">
        <v>5241</v>
      </c>
      <c r="BP1161" s="9" t="s">
        <v>12</v>
      </c>
    </row>
    <row r="1162" spans="1:68" s="9" customFormat="1" x14ac:dyDescent="0.35">
      <c r="A1162" s="1" t="s">
        <v>3082</v>
      </c>
      <c r="B1162" s="8" t="s">
        <v>3083</v>
      </c>
      <c r="C1162" s="3" t="str">
        <f>_xlfn.XLOOKUP(B1162,'[1]daily break down'!$D:$D,'[1]daily break down'!$E:$E,"")</f>
        <v>EXTREME-NORD</v>
      </c>
      <c r="D1162" s="1" t="s">
        <v>11</v>
      </c>
      <c r="E1162" s="1" t="s">
        <v>96</v>
      </c>
      <c r="F1162" s="3" t="s">
        <v>55</v>
      </c>
      <c r="G1162" s="1" t="s">
        <v>2560</v>
      </c>
      <c r="H1162" s="39" t="str">
        <f>_xlfn.XLOOKUP(B1162,[2]CALCULATION!$B:$B,[2]CALCULATION!$H:$H,"")</f>
        <v>HUAWEI</v>
      </c>
      <c r="I1162" s="34">
        <v>0</v>
      </c>
      <c r="J1162" s="34">
        <v>0</v>
      </c>
      <c r="K1162" s="34">
        <v>0</v>
      </c>
      <c r="L1162" s="34">
        <v>0</v>
      </c>
      <c r="M1162" s="34">
        <v>0</v>
      </c>
      <c r="N1162" s="34">
        <v>0</v>
      </c>
      <c r="O1162" s="34">
        <v>0</v>
      </c>
      <c r="P1162" s="34">
        <v>0</v>
      </c>
      <c r="Q1162" s="34">
        <v>0</v>
      </c>
      <c r="R1162" s="34">
        <v>0</v>
      </c>
      <c r="S1162" s="109">
        <v>0</v>
      </c>
      <c r="T1162" s="109">
        <f>_xlfn.XLOOKUP(B1162,'[3]Nur des jours'!$B:$B,'[3]Nur des jours'!$U:$U,"")</f>
        <v>0</v>
      </c>
      <c r="U1162" s="109">
        <v>0</v>
      </c>
      <c r="V1162" s="109">
        <v>2.2755063022032749</v>
      </c>
      <c r="W1162" s="109">
        <v>0.7692447629076028</v>
      </c>
      <c r="X1162" s="109">
        <v>4.5479449709359548E-3</v>
      </c>
      <c r="Y1162" s="109">
        <v>4.8154711456968938E-3</v>
      </c>
      <c r="Z1162" s="109">
        <v>0</v>
      </c>
      <c r="AA1162" s="109">
        <v>0</v>
      </c>
      <c r="AB1162" s="109">
        <v>0</v>
      </c>
      <c r="AC1162" s="109">
        <v>0</v>
      </c>
      <c r="AD1162" s="109">
        <v>0</v>
      </c>
      <c r="AE1162" s="109">
        <v>0</v>
      </c>
      <c r="AF1162" s="109">
        <v>0</v>
      </c>
      <c r="AG1162" s="57" t="str">
        <f>_xlfn.XLOOKUP(B1162,[3]CALCULATION!$B:$B,[3]CALCULATION!$M:$M,"")</f>
        <v>Insecurity</v>
      </c>
      <c r="AH1162" s="57"/>
      <c r="AI1162" s="56" t="str" cm="1">
        <f t="array" ref="AI1162">IFERROR(_xlfn.IFS(
AK1162="MPR ISSUE","PDH",
AK1162="BSS Hardware Issue","BSS",
AK1162="Sites strategiques, MLL, Pylone, etc.","ENVTECH",
AK1162="AKTIVCO DEFAUT GE &amp; POWER Cabinet","AKTIVCO",
AK1162="AKTIVCO Coupure ENEO &amp; Baisse de tension","AKTIVCO GRID ONLY",
AK1162="Coupure ENEO &amp; Baisse de tension","IHS GRID ONLY",
AK1162="Defaut GE &amp; POWER Cabinet","IHS",
AK1162="Sharing","Partners",
AK1162="Sites strategiques &amp; DataCenter","SST &amp; DC",
AK1162="Exclu","Exclu",
AK1162="SAT","SAT",
AK1162="SPARE-ISSUE","SPARE-ISSUE",
AK1162="Fiber CAmtel","TRANS_FO_CAMTEL",
AK1162="Fiber AOF","Fiber AOF",
AK1162="Projet OCM (HUAWEI)","TRAVAUX-HUAWEI",
AK1162="Projet OCM (NOKIA)","TRAVAUX-NOKIA",
AK1162="ACCESS-ISSUE","ACCESS-ISSUE",
AK1162="Projet OCM (ZTE, NOKIA, autres projets)","TRAVAUX OCM",
AK1162="No root CAuse","No root cause",
AK1162="ODU HS","PDH",
AK1162="IP &amp; VLAN","PDH",
AK1162="Warehouse HUAWEI","SPARE-ISSUE",
AK1162="SPARE-HS","SPARE-ISSUE",
AK1162="Power Telco","BSS",AK1162="no impacts","no impacts"
),"")</f>
        <v>No root cause</v>
      </c>
      <c r="AJ1162" s="56" t="str" cm="1">
        <f t="array" ref="AJ1162">IFERROR(_xlfn.IFS(
AK1162="MPR ISSUE","TX ISSUE",
AK1162="BSS Hardware Issue","RAN ISSUE",
AK1162="Sites strategiques, MLL, Pylone, etc.","ENVTECH",
AK1162="AKTIVCO DEFAUT GE &amp; POWER Cabinet","POWER ISSUE",
AK1162="AKTIVCO Coupure ENEO &amp; Baisse de tension","POWER ISSUE",
AK1162="Coupure ENEO &amp; Baisse de tension","POWER ISSUE",
AK1162="Defaut GE &amp; POWER Cabinet","POWER ISSUE",
AK1162="Sharing","POWER ISSUE",
AK1162="Sites strategiques &amp; DataCenter","POWER ISSUE",
AK1162="Exclu","Exclu",
AK1162="SAT","TX ISSUE",
AK1162="SPARE-ISSUE","SPARE-ISSUE",
AK1162="Fiber CAmtel","TX ISSUE",
AK1162="Fiber AOF","TX ISSUE",
AK1162="Projet OCM (HUAWEI)","TRAVAUX-HUAWEI",
AK1162="Projet OCM (NOKIA)","TRAVAUX -NOKIA",
AK1162="ACCESS-ISSUE","ACCESS-ISSUE",
AK1162="Projet OCM (ZTE, NOKIA, autres projets)","TRAVAUX OCM",
AK1162="No root CAuse","No root cause",
AK1162="ODU HS","TX ISSUE",
AK1162="IP &amp; VLAN","TX ISSUE",
AK1162="Warehouse HUAWEI","SPARE-ISSUE",
AK1162="SPARE-HS","SPARE-ISSUE",
AK1162="Power Telco","RAN ISSUE",AK1162="no impacts","no impacts"
),"")</f>
        <v>No root cause</v>
      </c>
      <c r="AK1162" s="81" t="s">
        <v>5620</v>
      </c>
      <c r="AL1162" s="56" t="str" cm="1">
        <f t="array" ref="AL1162">IFERROR(_xlfn.IFS(
AK1162="MPR ISSUE","ACTIVE",
AK1162="BSS Hardware Issue","ACTIVE",
AK1162="Sites strategiques, MLL, Pylone, etc.","PASSIVE",
AK1162="AKTIVCO DEFAUT GE &amp; POWER Cabinet","PASSIVE",
AK1162="AKTIVCO Coupure ENEO &amp; Baisse de tension","PASSIVE",
AK1162="Coupure ENEO &amp; Baisse de tension","PASSIVE",
AK1162="Defaut GE &amp; POWER Cabinet","PASSIVE",
AK1162="Sharing","PASSIVE",
AK1162="Sites strategiques &amp; DataCenter","PASSIVE",
AK1162="Exclu","Exclu",
AK1162="SAT","ACTIVE",
AK1162="SPARE-ISSUE","SPARE-ISSUE",
AK1162="Fiber CAmtel","ACTIVE",
AK1162="Fiber AOF","ACTIVE",
AK1162="Projet OCM (HUAWEI)","PLANNED WORKS",
AK1162="Projet OCM (NOKIA)","PLANNED WORKS",
AK1162="ACCESS-ISSUE","ACCESS-ISSUE",
AK1162="Projet OCM (ZTE, NOKIA, autres projets)","PLANNED WORKS",
AK1162="No root CAuse","No root cause",
AK1162="ODU HS","ACTIVE",
AK1162="IP &amp; VLAN","ACTIVE",
AK1162="Warehouse HUAWEI","SPARE-ISSUE",
AK1162="SPARE-HS","SPARE-ISSUE",
AK1162="Power Telco","ACTIVE", AK1162="no impacts","no impacts"
),"")</f>
        <v>No root cause</v>
      </c>
      <c r="AM1162" s="108" t="s">
        <v>5537</v>
      </c>
      <c r="AN1162" s="117" t="s">
        <v>3083</v>
      </c>
      <c r="AP1162" s="23" t="s">
        <v>5537</v>
      </c>
      <c r="AQ1162" s="23" t="s">
        <v>5537</v>
      </c>
      <c r="AR1162" s="7"/>
      <c r="AS1162" s="6"/>
      <c r="AT1162" s="7"/>
      <c r="AU1162" s="3" t="s">
        <v>5537</v>
      </c>
      <c r="AV1162" s="24" t="s">
        <v>5537</v>
      </c>
      <c r="AW1162" s="24" t="s">
        <v>5537</v>
      </c>
      <c r="AX1162" s="24" t="s">
        <v>5537</v>
      </c>
      <c r="AY1162" s="24" t="s">
        <v>5537</v>
      </c>
      <c r="AZ1162" s="24" t="s">
        <v>5537</v>
      </c>
      <c r="BA1162" s="24" t="s">
        <v>5537</v>
      </c>
      <c r="BB1162" s="24" t="s">
        <v>5537</v>
      </c>
      <c r="BC1162" s="24" t="s">
        <v>5537</v>
      </c>
      <c r="BD1162" s="24" t="s">
        <v>5537</v>
      </c>
      <c r="BE1162" s="24" t="s">
        <v>5537</v>
      </c>
      <c r="BF1162" s="24" t="s">
        <v>5537</v>
      </c>
      <c r="BG1162" s="24" t="s">
        <v>5537</v>
      </c>
      <c r="BH1162" s="24" t="s">
        <v>5537</v>
      </c>
      <c r="BI1162" s="9" t="s">
        <v>5537</v>
      </c>
      <c r="BJ1162" s="14"/>
      <c r="BK1162" s="14" t="s">
        <v>5537</v>
      </c>
      <c r="BL1162" s="14" t="str">
        <f>_xlfn.XLOOKUP(B1162,'[4]cell downs 18042026 17h'!$B:$B,'[4]cell downs 18042026 17h'!$B:$B,"")</f>
        <v/>
      </c>
      <c r="BM1162" s="14" t="str">
        <f>_xlfn.XLOOKUP(B1162,'[5]Cells Huawei 19042026 15h'!$B:$B,'[5]Cells Huawei 19042026 15h'!$B:$B,"")</f>
        <v/>
      </c>
      <c r="BN1162" s="9" t="str">
        <f>_xlfn.XLOOKUP(B1162,'[6]cells down 19042026 9H40'!$B:$B,'[6]cells down 19042026 9H40'!$B:$B,"")</f>
        <v/>
      </c>
      <c r="BO1162" s="9" t="s">
        <v>3083</v>
      </c>
      <c r="BP1162" s="9" t="s">
        <v>5537</v>
      </c>
    </row>
    <row r="1163" spans="1:68" s="9" customFormat="1" x14ac:dyDescent="0.35">
      <c r="A1163" s="1" t="s">
        <v>1871</v>
      </c>
      <c r="B1163" s="8" t="s">
        <v>1872</v>
      </c>
      <c r="C1163" s="3" t="str">
        <f>_xlfn.XLOOKUP(B1163,'[1]daily break down'!$D:$D,'[1]daily break down'!$E:$E,"")</f>
        <v>NORD-OUEST</v>
      </c>
      <c r="D1163" s="1" t="s">
        <v>11</v>
      </c>
      <c r="E1163" s="1" t="s">
        <v>12</v>
      </c>
      <c r="F1163" s="3" t="s">
        <v>102</v>
      </c>
      <c r="G1163" s="1" t="s">
        <v>1176</v>
      </c>
      <c r="H1163" s="39" t="str">
        <f>_xlfn.XLOOKUP(B1163,[2]CALCULATION!$B:$B,[2]CALCULATION!$H:$H,"")</f>
        <v>Huawei</v>
      </c>
      <c r="I1163" s="34">
        <v>0</v>
      </c>
      <c r="J1163" s="34">
        <v>0</v>
      </c>
      <c r="K1163" s="34">
        <v>0</v>
      </c>
      <c r="L1163" s="34">
        <v>0</v>
      </c>
      <c r="M1163" s="34">
        <v>0</v>
      </c>
      <c r="N1163" s="34">
        <v>0</v>
      </c>
      <c r="O1163" s="34">
        <v>0</v>
      </c>
      <c r="P1163" s="34">
        <v>0</v>
      </c>
      <c r="Q1163" s="34">
        <v>0</v>
      </c>
      <c r="R1163" s="34">
        <v>0</v>
      </c>
      <c r="S1163" s="109">
        <v>0</v>
      </c>
      <c r="T1163" s="109">
        <f>_xlfn.XLOOKUP(B1163,'[3]Nur des jours'!$B:$B,'[3]Nur des jours'!$U:$U,"")</f>
        <v>0</v>
      </c>
      <c r="U1163" s="109">
        <v>0</v>
      </c>
      <c r="V1163" s="109">
        <v>0</v>
      </c>
      <c r="W1163" s="109">
        <v>0</v>
      </c>
      <c r="X1163" s="109">
        <v>0</v>
      </c>
      <c r="Y1163" s="109">
        <v>4.8154711456968938E-3</v>
      </c>
      <c r="Z1163" s="109">
        <v>0</v>
      </c>
      <c r="AA1163" s="109">
        <v>0</v>
      </c>
      <c r="AB1163" s="109">
        <v>0</v>
      </c>
      <c r="AC1163" s="109">
        <v>0</v>
      </c>
      <c r="AD1163" s="109">
        <v>0</v>
      </c>
      <c r="AE1163" s="109">
        <v>0</v>
      </c>
      <c r="AF1163" s="109">
        <v>0</v>
      </c>
      <c r="AG1163" s="57" t="str">
        <f>_xlfn.XLOOKUP(B1163,[3]CALCULATION!$B:$B,[3]CALCULATION!$M:$M,"")</f>
        <v>Operationnel</v>
      </c>
      <c r="AH1163" s="57"/>
      <c r="AI1163" s="56" t="str" cm="1">
        <f t="array" ref="AI1163">IFERROR(_xlfn.IFS(
AK1163="MPR ISSUE","PDH",
AK1163="BSS Hardware Issue","BSS",
AK1163="Sites strategiques, MLL, Pylone, etc.","ENVTECH",
AK1163="AKTIVCO DEFAUT GE &amp; POWER Cabinet","AKTIVCO",
AK1163="AKTIVCO Coupure ENEO &amp; Baisse de tension","AKTIVCO GRID ONLY",
AK1163="Coupure ENEO &amp; Baisse de tension","IHS GRID ONLY",
AK1163="Defaut GE &amp; POWER Cabinet","IHS",
AK1163="Sharing","Partners",
AK1163="Sites strategiques &amp; DataCenter","SST &amp; DC",
AK1163="Exclu","Exclu",
AK1163="SAT","SAT",
AK1163="SPARE-ISSUE","SPARE-ISSUE",
AK1163="Fiber CAmtel","TRANS_FO_CAMTEL",
AK1163="Fiber AOF","Fiber AOF",
AK1163="Projet OCM (HUAWEI)","TRAVAUX-HUAWEI",
AK1163="Projet OCM (NOKIA)","TRAVAUX-NOKIA",
AK1163="ACCESS-ISSUE","ACCESS-ISSUE",
AK1163="Projet OCM (ZTE, NOKIA, autres projets)","TRAVAUX OCM",
AK1163="No root CAuse","No root cause",
AK1163="ODU HS","PDH",
AK1163="IP &amp; VLAN","PDH",
AK1163="Warehouse HUAWEI","SPARE-ISSUE",
AK1163="SPARE-HS","SPARE-ISSUE",
AK1163="Power Telco","BSS",AK1163="no impacts","no impacts"
),"")</f>
        <v>No root cause</v>
      </c>
      <c r="AJ1163" s="56" t="str" cm="1">
        <f t="array" ref="AJ1163">IFERROR(_xlfn.IFS(
AK1163="MPR ISSUE","TX ISSUE",
AK1163="BSS Hardware Issue","RAN ISSUE",
AK1163="Sites strategiques, MLL, Pylone, etc.","ENVTECH",
AK1163="AKTIVCO DEFAUT GE &amp; POWER Cabinet","POWER ISSUE",
AK1163="AKTIVCO Coupure ENEO &amp; Baisse de tension","POWER ISSUE",
AK1163="Coupure ENEO &amp; Baisse de tension","POWER ISSUE",
AK1163="Defaut GE &amp; POWER Cabinet","POWER ISSUE",
AK1163="Sharing","POWER ISSUE",
AK1163="Sites strategiques &amp; DataCenter","POWER ISSUE",
AK1163="Exclu","Exclu",
AK1163="SAT","TX ISSUE",
AK1163="SPARE-ISSUE","SPARE-ISSUE",
AK1163="Fiber CAmtel","TX ISSUE",
AK1163="Fiber AOF","TX ISSUE",
AK1163="Projet OCM (HUAWEI)","TRAVAUX-HUAWEI",
AK1163="Projet OCM (NOKIA)","TRAVAUX -NOKIA",
AK1163="ACCESS-ISSUE","ACCESS-ISSUE",
AK1163="Projet OCM (ZTE, NOKIA, autres projets)","TRAVAUX OCM",
AK1163="No root CAuse","No root cause",
AK1163="ODU HS","TX ISSUE",
AK1163="IP &amp; VLAN","TX ISSUE",
AK1163="Warehouse HUAWEI","SPARE-ISSUE",
AK1163="SPARE-HS","SPARE-ISSUE",
AK1163="Power Telco","RAN ISSUE",AK1163="no impacts","no impacts"
),"")</f>
        <v>No root cause</v>
      </c>
      <c r="AK1163" s="81" t="s">
        <v>5620</v>
      </c>
      <c r="AL1163" s="56" t="str" cm="1">
        <f t="array" ref="AL1163">IFERROR(_xlfn.IFS(
AK1163="MPR ISSUE","ACTIVE",
AK1163="BSS Hardware Issue","ACTIVE",
AK1163="Sites strategiques, MLL, Pylone, etc.","PASSIVE",
AK1163="AKTIVCO DEFAUT GE &amp; POWER Cabinet","PASSIVE",
AK1163="AKTIVCO Coupure ENEO &amp; Baisse de tension","PASSIVE",
AK1163="Coupure ENEO &amp; Baisse de tension","PASSIVE",
AK1163="Defaut GE &amp; POWER Cabinet","PASSIVE",
AK1163="Sharing","PASSIVE",
AK1163="Sites strategiques &amp; DataCenter","PASSIVE",
AK1163="Exclu","Exclu",
AK1163="SAT","ACTIVE",
AK1163="SPARE-ISSUE","SPARE-ISSUE",
AK1163="Fiber CAmtel","ACTIVE",
AK1163="Fiber AOF","ACTIVE",
AK1163="Projet OCM (HUAWEI)","PLANNED WORKS",
AK1163="Projet OCM (NOKIA)","PLANNED WORKS",
AK1163="ACCESS-ISSUE","ACCESS-ISSUE",
AK1163="Projet OCM (ZTE, NOKIA, autres projets)","PLANNED WORKS",
AK1163="No root CAuse","No root cause",
AK1163="ODU HS","ACTIVE",
AK1163="IP &amp; VLAN","ACTIVE",
AK1163="Warehouse HUAWEI","SPARE-ISSUE",
AK1163="SPARE-HS","SPARE-ISSUE",
AK1163="Power Telco","ACTIVE", AK1163="no impacts","no impacts"
),"")</f>
        <v>No root cause</v>
      </c>
      <c r="AM1163" s="108" t="s">
        <v>5537</v>
      </c>
      <c r="AN1163" s="117" t="s">
        <v>1872</v>
      </c>
      <c r="AP1163" s="23" t="s">
        <v>5537</v>
      </c>
      <c r="AQ1163" s="23" t="s">
        <v>5537</v>
      </c>
      <c r="AR1163" s="7"/>
      <c r="AS1163" s="6"/>
      <c r="AT1163" s="7"/>
      <c r="AU1163" s="3" t="s">
        <v>5537</v>
      </c>
      <c r="AV1163" s="24" t="s">
        <v>5537</v>
      </c>
      <c r="AW1163" s="24" t="s">
        <v>5537</v>
      </c>
      <c r="AX1163" s="24" t="s">
        <v>5537</v>
      </c>
      <c r="AY1163" s="24" t="s">
        <v>5537</v>
      </c>
      <c r="AZ1163" s="24" t="s">
        <v>5537</v>
      </c>
      <c r="BA1163" s="24" t="s">
        <v>5537</v>
      </c>
      <c r="BB1163" s="24" t="s">
        <v>5537</v>
      </c>
      <c r="BC1163" s="24" t="s">
        <v>5537</v>
      </c>
      <c r="BD1163" s="24" t="s">
        <v>5537</v>
      </c>
      <c r="BE1163" s="24" t="s">
        <v>5537</v>
      </c>
      <c r="BF1163" s="24" t="s">
        <v>5537</v>
      </c>
      <c r="BG1163" s="24" t="s">
        <v>5537</v>
      </c>
      <c r="BH1163" s="24" t="s">
        <v>5537</v>
      </c>
      <c r="BI1163" s="9" t="s">
        <v>5537</v>
      </c>
      <c r="BJ1163" s="14"/>
      <c r="BK1163" s="14" t="s">
        <v>5537</v>
      </c>
      <c r="BL1163" s="14" t="str">
        <f>_xlfn.XLOOKUP(B1163,'[4]cell downs 18042026 17h'!$B:$B,'[4]cell downs 18042026 17h'!$B:$B,"")</f>
        <v/>
      </c>
      <c r="BM1163" s="14" t="str">
        <f>_xlfn.XLOOKUP(B1163,'[5]Cells Huawei 19042026 15h'!$B:$B,'[5]Cells Huawei 19042026 15h'!$B:$B,"")</f>
        <v>OST_264</v>
      </c>
      <c r="BN1163" s="9" t="str">
        <f>_xlfn.XLOOKUP(B1163,'[6]cells down 19042026 9H40'!$B:$B,'[6]cells down 19042026 9H40'!$B:$B,"")</f>
        <v/>
      </c>
      <c r="BO1163" s="9" t="s">
        <v>1872</v>
      </c>
      <c r="BP1163" s="9" t="s">
        <v>5537</v>
      </c>
    </row>
    <row r="1164" spans="1:68" s="9" customFormat="1" x14ac:dyDescent="0.35">
      <c r="A1164" s="1" t="s">
        <v>2058</v>
      </c>
      <c r="B1164" s="8" t="s">
        <v>2059</v>
      </c>
      <c r="C1164" s="3" t="str">
        <f>_xlfn.XLOOKUP(B1164,'[1]daily break down'!$D:$D,'[1]daily break down'!$E:$E,"")</f>
        <v>Yaounde</v>
      </c>
      <c r="D1164" s="1" t="s">
        <v>11</v>
      </c>
      <c r="E1164" s="1" t="s">
        <v>12</v>
      </c>
      <c r="F1164" s="3" t="s">
        <v>37</v>
      </c>
      <c r="G1164" s="1" t="s">
        <v>38</v>
      </c>
      <c r="H1164" s="41" t="str">
        <f>_xlfn.XLOOKUP(B1164,[2]CALCULATION!$B:$B,[2]CALCULATION!$H:$H,"")</f>
        <v>ZTE</v>
      </c>
      <c r="I1164" s="34">
        <v>0</v>
      </c>
      <c r="J1164" s="34">
        <v>0</v>
      </c>
      <c r="K1164" s="34">
        <v>0</v>
      </c>
      <c r="L1164" s="34">
        <v>0</v>
      </c>
      <c r="M1164" s="34">
        <v>0</v>
      </c>
      <c r="N1164" s="34">
        <v>0</v>
      </c>
      <c r="O1164" s="34">
        <v>0</v>
      </c>
      <c r="P1164" s="34">
        <v>0</v>
      </c>
      <c r="Q1164" s="34">
        <v>0</v>
      </c>
      <c r="R1164" s="34">
        <v>0</v>
      </c>
      <c r="S1164" s="109">
        <v>0</v>
      </c>
      <c r="T1164" s="109">
        <f>_xlfn.XLOOKUP(B1164,'[3]Nur des jours'!$B:$B,'[3]Nur des jours'!$U:$U,"")</f>
        <v>0</v>
      </c>
      <c r="U1164" s="109">
        <v>0</v>
      </c>
      <c r="V1164" s="109">
        <v>0</v>
      </c>
      <c r="W1164" s="109">
        <v>0</v>
      </c>
      <c r="X1164" s="109">
        <v>0</v>
      </c>
      <c r="Y1164" s="109">
        <v>4.4409345010315909E-3</v>
      </c>
      <c r="Z1164" s="109">
        <v>0</v>
      </c>
      <c r="AA1164" s="109">
        <v>0</v>
      </c>
      <c r="AB1164" s="109">
        <v>0</v>
      </c>
      <c r="AC1164" s="109">
        <v>0</v>
      </c>
      <c r="AD1164" s="109">
        <v>0</v>
      </c>
      <c r="AE1164" s="109">
        <v>0</v>
      </c>
      <c r="AF1164" s="109">
        <v>0</v>
      </c>
      <c r="AG1164" s="57" t="str">
        <f>_xlfn.XLOOKUP(B1164,[3]CALCULATION!$B:$B,[3]CALCULATION!$M:$M,"")</f>
        <v>Operationnel</v>
      </c>
      <c r="AH1164" s="57"/>
      <c r="AI1164" s="56" t="str" cm="1">
        <f t="array" ref="AI1164">IFERROR(_xlfn.IFS(
AK1164="MPR ISSUE","PDH",
AK1164="BSS Hardware Issue","BSS",
AK1164="Sites strategiques, MLL, Pylone, etc.","ENVTECH",
AK1164="AKTIVCO DEFAUT GE &amp; POWER Cabinet","AKTIVCO",
AK1164="AKTIVCO Coupure ENEO &amp; Baisse de tension","AKTIVCO GRID ONLY",
AK1164="Coupure ENEO &amp; Baisse de tension","IHS GRID ONLY",
AK1164="Defaut GE &amp; POWER Cabinet","IHS",
AK1164="Sharing","Partners",
AK1164="Sites strategiques &amp; DataCenter","SST &amp; DC",
AK1164="Exclu","Exclu",
AK1164="SAT","SAT",
AK1164="SPARE-ISSUE","SPARE-ISSUE",
AK1164="Fiber CAmtel","TRANS_FO_CAMTEL",
AK1164="Fiber AOF","Fiber AOF",
AK1164="Projet OCM (HUAWEI)","TRAVAUX-HUAWEI",
AK1164="Projet OCM (NOKIA)","TRAVAUX-NOKIA",
AK1164="ACCESS-ISSUE","ACCESS-ISSUE",
AK1164="Projet OCM (ZTE, NOKIA, autres projets)","TRAVAUX OCM",
AK1164="No root CAuse","No root cause",
AK1164="ODU HS","PDH",
AK1164="IP &amp; VLAN","PDH",
AK1164="Warehouse HUAWEI","SPARE-ISSUE",
AK1164="SPARE-HS","SPARE-ISSUE",
AK1164="Power Telco","BSS",AK1164="no impacts","no impacts"
),"")</f>
        <v>No root cause</v>
      </c>
      <c r="AJ1164" s="56" t="str" cm="1">
        <f t="array" ref="AJ1164">IFERROR(_xlfn.IFS(
AK1164="MPR ISSUE","TX ISSUE",
AK1164="BSS Hardware Issue","RAN ISSUE",
AK1164="Sites strategiques, MLL, Pylone, etc.","ENVTECH",
AK1164="AKTIVCO DEFAUT GE &amp; POWER Cabinet","POWER ISSUE",
AK1164="AKTIVCO Coupure ENEO &amp; Baisse de tension","POWER ISSUE",
AK1164="Coupure ENEO &amp; Baisse de tension","POWER ISSUE",
AK1164="Defaut GE &amp; POWER Cabinet","POWER ISSUE",
AK1164="Sharing","POWER ISSUE",
AK1164="Sites strategiques &amp; DataCenter","POWER ISSUE",
AK1164="Exclu","Exclu",
AK1164="SAT","TX ISSUE",
AK1164="SPARE-ISSUE","SPARE-ISSUE",
AK1164="Fiber CAmtel","TX ISSUE",
AK1164="Fiber AOF","TX ISSUE",
AK1164="Projet OCM (HUAWEI)","TRAVAUX-HUAWEI",
AK1164="Projet OCM (NOKIA)","TRAVAUX -NOKIA",
AK1164="ACCESS-ISSUE","ACCESS-ISSUE",
AK1164="Projet OCM (ZTE, NOKIA, autres projets)","TRAVAUX OCM",
AK1164="No root CAuse","No root cause",
AK1164="ODU HS","TX ISSUE",
AK1164="IP &amp; VLAN","TX ISSUE",
AK1164="Warehouse HUAWEI","SPARE-ISSUE",
AK1164="SPARE-HS","SPARE-ISSUE",
AK1164="Power Telco","RAN ISSUE",AK1164="no impacts","no impacts"
),"")</f>
        <v>No root cause</v>
      </c>
      <c r="AK1164" s="81" t="s">
        <v>5620</v>
      </c>
      <c r="AL1164" s="56" t="str" cm="1">
        <f t="array" ref="AL1164">IFERROR(_xlfn.IFS(
AK1164="MPR ISSUE","ACTIVE",
AK1164="BSS Hardware Issue","ACTIVE",
AK1164="Sites strategiques, MLL, Pylone, etc.","PASSIVE",
AK1164="AKTIVCO DEFAUT GE &amp; POWER Cabinet","PASSIVE",
AK1164="AKTIVCO Coupure ENEO &amp; Baisse de tension","PASSIVE",
AK1164="Coupure ENEO &amp; Baisse de tension","PASSIVE",
AK1164="Defaut GE &amp; POWER Cabinet","PASSIVE",
AK1164="Sharing","PASSIVE",
AK1164="Sites strategiques &amp; DataCenter","PASSIVE",
AK1164="Exclu","Exclu",
AK1164="SAT","ACTIVE",
AK1164="SPARE-ISSUE","SPARE-ISSUE",
AK1164="Fiber CAmtel","ACTIVE",
AK1164="Fiber AOF","ACTIVE",
AK1164="Projet OCM (HUAWEI)","PLANNED WORKS",
AK1164="Projet OCM (NOKIA)","PLANNED WORKS",
AK1164="ACCESS-ISSUE","ACCESS-ISSUE",
AK1164="Projet OCM (ZTE, NOKIA, autres projets)","PLANNED WORKS",
AK1164="No root CAuse","No root cause",
AK1164="ODU HS","ACTIVE",
AK1164="IP &amp; VLAN","ACTIVE",
AK1164="Warehouse HUAWEI","SPARE-ISSUE",
AK1164="SPARE-HS","SPARE-ISSUE",
AK1164="Power Telco","ACTIVE", AK1164="no impacts","no impacts"
),"")</f>
        <v>No root cause</v>
      </c>
      <c r="AM1164" s="108" t="s">
        <v>5537</v>
      </c>
      <c r="AN1164" s="117" t="s">
        <v>2059</v>
      </c>
      <c r="AP1164" s="23" t="s">
        <v>5537</v>
      </c>
      <c r="AQ1164" s="23" t="s">
        <v>5537</v>
      </c>
      <c r="AR1164" s="7"/>
      <c r="AS1164" s="6"/>
      <c r="AT1164" s="7"/>
      <c r="AU1164" s="3" t="s">
        <v>5537</v>
      </c>
      <c r="AV1164" s="24" t="s">
        <v>5537</v>
      </c>
      <c r="AW1164" s="24" t="s">
        <v>5537</v>
      </c>
      <c r="AX1164" s="24" t="s">
        <v>5537</v>
      </c>
      <c r="AY1164" s="24" t="s">
        <v>5537</v>
      </c>
      <c r="AZ1164" s="24" t="s">
        <v>5537</v>
      </c>
      <c r="BA1164" s="24" t="s">
        <v>5537</v>
      </c>
      <c r="BB1164" s="24" t="s">
        <v>5537</v>
      </c>
      <c r="BC1164" s="24" t="s">
        <v>5537</v>
      </c>
      <c r="BD1164" s="24" t="s">
        <v>5537</v>
      </c>
      <c r="BE1164" s="24" t="s">
        <v>5537</v>
      </c>
      <c r="BF1164" s="24" t="s">
        <v>5537</v>
      </c>
      <c r="BG1164" s="24" t="s">
        <v>5537</v>
      </c>
      <c r="BH1164" s="24" t="s">
        <v>5537</v>
      </c>
      <c r="BI1164" s="9" t="s">
        <v>5537</v>
      </c>
      <c r="BJ1164" s="14"/>
      <c r="BK1164" s="14" t="s">
        <v>5537</v>
      </c>
      <c r="BL1164" s="14" t="str">
        <f>_xlfn.XLOOKUP(B1164,'[4]cell downs 18042026 17h'!$B:$B,'[4]cell downs 18042026 17h'!$B:$B,"")</f>
        <v/>
      </c>
      <c r="BM1164" s="14" t="str">
        <f>_xlfn.XLOOKUP(B1164,'[5]Cells Huawei 19042026 15h'!$B:$B,'[5]Cells Huawei 19042026 15h'!$B:$B,"")</f>
        <v/>
      </c>
      <c r="BN1164" s="9" t="str">
        <f>_xlfn.XLOOKUP(B1164,'[6]cells down 19042026 9H40'!$B:$B,'[6]cells down 19042026 9H40'!$B:$B,"")</f>
        <v/>
      </c>
      <c r="BO1164" s="9" t="s">
        <v>2059</v>
      </c>
      <c r="BP1164" s="9" t="s">
        <v>5537</v>
      </c>
    </row>
    <row r="1165" spans="1:68" s="9" customFormat="1" x14ac:dyDescent="0.35">
      <c r="A1165" s="1" t="s">
        <v>3870</v>
      </c>
      <c r="B1165" s="8" t="s">
        <v>3871</v>
      </c>
      <c r="C1165" s="3" t="str">
        <f>_xlfn.XLOOKUP(B1165,'[1]daily break down'!$D:$D,'[1]daily break down'!$E:$E,"")</f>
        <v>EXTREME-NORD</v>
      </c>
      <c r="D1165" s="1" t="s">
        <v>21</v>
      </c>
      <c r="E1165" s="1" t="s">
        <v>80</v>
      </c>
      <c r="F1165" s="3" t="s">
        <v>55</v>
      </c>
      <c r="G1165" s="1" t="s">
        <v>3804</v>
      </c>
      <c r="H1165" s="39" t="str">
        <f>_xlfn.XLOOKUP(B1165,[2]CALCULATION!$B:$B,[2]CALCULATION!$H:$H,"")</f>
        <v>HUAWEI</v>
      </c>
      <c r="I1165" s="34">
        <v>0</v>
      </c>
      <c r="J1165" s="34">
        <v>0</v>
      </c>
      <c r="K1165" s="34">
        <v>0</v>
      </c>
      <c r="L1165" s="34">
        <v>0</v>
      </c>
      <c r="M1165" s="34">
        <v>0</v>
      </c>
      <c r="N1165" s="34">
        <v>0</v>
      </c>
      <c r="O1165" s="34">
        <v>0</v>
      </c>
      <c r="P1165" s="34">
        <v>0</v>
      </c>
      <c r="Q1165" s="34">
        <v>0</v>
      </c>
      <c r="R1165" s="34">
        <v>0</v>
      </c>
      <c r="S1165" s="109">
        <v>0</v>
      </c>
      <c r="T1165" s="109">
        <f>_xlfn.XLOOKUP(B1165,'[3]Nur des jours'!$B:$B,'[3]Nur des jours'!$U:$U,"")</f>
        <v>0</v>
      </c>
      <c r="U1165" s="109">
        <v>0</v>
      </c>
      <c r="V1165" s="109">
        <v>0</v>
      </c>
      <c r="W1165" s="109">
        <v>3.4600051935748046E-3</v>
      </c>
      <c r="X1165" s="109">
        <v>0</v>
      </c>
      <c r="Y1165" s="109">
        <v>3.2103140971312624E-3</v>
      </c>
      <c r="Z1165" s="109">
        <v>0</v>
      </c>
      <c r="AA1165" s="109">
        <v>0</v>
      </c>
      <c r="AB1165" s="109">
        <v>0</v>
      </c>
      <c r="AC1165" s="109">
        <v>0</v>
      </c>
      <c r="AD1165" s="109">
        <v>0</v>
      </c>
      <c r="AE1165" s="109">
        <v>0</v>
      </c>
      <c r="AF1165" s="109">
        <v>0</v>
      </c>
      <c r="AG1165" s="57" t="str">
        <f>_xlfn.XLOOKUP(B1165,[3]CALCULATION!$B:$B,[3]CALCULATION!$M:$M,"")</f>
        <v>Insecurity</v>
      </c>
      <c r="AH1165" s="57"/>
      <c r="AI1165" s="56" t="str" cm="1">
        <f t="array" ref="AI1165">IFERROR(_xlfn.IFS(
AK1165="MPR ISSUE","PDH",
AK1165="BSS Hardware Issue","BSS",
AK1165="Sites strategiques, MLL, Pylone, etc.","ENVTECH",
AK1165="AKTIVCO DEFAUT GE &amp; POWER Cabinet","AKTIVCO",
AK1165="AKTIVCO Coupure ENEO &amp; Baisse de tension","AKTIVCO GRID ONLY",
AK1165="Coupure ENEO &amp; Baisse de tension","IHS GRID ONLY",
AK1165="Defaut GE &amp; POWER Cabinet","IHS",
AK1165="Sharing","Partners",
AK1165="Sites strategiques &amp; DataCenter","SST &amp; DC",
AK1165="Exclu","Exclu",
AK1165="SAT","SAT",
AK1165="SPARE-ISSUE","SPARE-ISSUE",
AK1165="Fiber CAmtel","TRANS_FO_CAMTEL",
AK1165="Fiber AOF","Fiber AOF",
AK1165="Projet OCM (HUAWEI)","TRAVAUX-HUAWEI",
AK1165="Projet OCM (NOKIA)","TRAVAUX-NOKIA",
AK1165="ACCESS-ISSUE","ACCESS-ISSUE",
AK1165="Projet OCM (ZTE, NOKIA, autres projets)","TRAVAUX OCM",
AK1165="No root CAuse","No root cause",
AK1165="ODU HS","PDH",
AK1165="IP &amp; VLAN","PDH",
AK1165="Warehouse HUAWEI","SPARE-ISSUE",
AK1165="SPARE-HS","SPARE-ISSUE",
AK1165="Power Telco","BSS",AK1165="no impacts","no impacts"
),"")</f>
        <v>No root cause</v>
      </c>
      <c r="AJ1165" s="56" t="str" cm="1">
        <f t="array" ref="AJ1165">IFERROR(_xlfn.IFS(
AK1165="MPR ISSUE","TX ISSUE",
AK1165="BSS Hardware Issue","RAN ISSUE",
AK1165="Sites strategiques, MLL, Pylone, etc.","ENVTECH",
AK1165="AKTIVCO DEFAUT GE &amp; POWER Cabinet","POWER ISSUE",
AK1165="AKTIVCO Coupure ENEO &amp; Baisse de tension","POWER ISSUE",
AK1165="Coupure ENEO &amp; Baisse de tension","POWER ISSUE",
AK1165="Defaut GE &amp; POWER Cabinet","POWER ISSUE",
AK1165="Sharing","POWER ISSUE",
AK1165="Sites strategiques &amp; DataCenter","POWER ISSUE",
AK1165="Exclu","Exclu",
AK1165="SAT","TX ISSUE",
AK1165="SPARE-ISSUE","SPARE-ISSUE",
AK1165="Fiber CAmtel","TX ISSUE",
AK1165="Fiber AOF","TX ISSUE",
AK1165="Projet OCM (HUAWEI)","TRAVAUX-HUAWEI",
AK1165="Projet OCM (NOKIA)","TRAVAUX -NOKIA",
AK1165="ACCESS-ISSUE","ACCESS-ISSUE",
AK1165="Projet OCM (ZTE, NOKIA, autres projets)","TRAVAUX OCM",
AK1165="No root CAuse","No root cause",
AK1165="ODU HS","TX ISSUE",
AK1165="IP &amp; VLAN","TX ISSUE",
AK1165="Warehouse HUAWEI","SPARE-ISSUE",
AK1165="SPARE-HS","SPARE-ISSUE",
AK1165="Power Telco","RAN ISSUE",AK1165="no impacts","no impacts"
),"")</f>
        <v>No root cause</v>
      </c>
      <c r="AK1165" s="81" t="s">
        <v>5620</v>
      </c>
      <c r="AL1165" s="56" t="str" cm="1">
        <f t="array" ref="AL1165">IFERROR(_xlfn.IFS(
AK1165="MPR ISSUE","ACTIVE",
AK1165="BSS Hardware Issue","ACTIVE",
AK1165="Sites strategiques, MLL, Pylone, etc.","PASSIVE",
AK1165="AKTIVCO DEFAUT GE &amp; POWER Cabinet","PASSIVE",
AK1165="AKTIVCO Coupure ENEO &amp; Baisse de tension","PASSIVE",
AK1165="Coupure ENEO &amp; Baisse de tension","PASSIVE",
AK1165="Defaut GE &amp; POWER Cabinet","PASSIVE",
AK1165="Sharing","PASSIVE",
AK1165="Sites strategiques &amp; DataCenter","PASSIVE",
AK1165="Exclu","Exclu",
AK1165="SAT","ACTIVE",
AK1165="SPARE-ISSUE","SPARE-ISSUE",
AK1165="Fiber CAmtel","ACTIVE",
AK1165="Fiber AOF","ACTIVE",
AK1165="Projet OCM (HUAWEI)","PLANNED WORKS",
AK1165="Projet OCM (NOKIA)","PLANNED WORKS",
AK1165="ACCESS-ISSUE","ACCESS-ISSUE",
AK1165="Projet OCM (ZTE, NOKIA, autres projets)","PLANNED WORKS",
AK1165="No root CAuse","No root cause",
AK1165="ODU HS","ACTIVE",
AK1165="IP &amp; VLAN","ACTIVE",
AK1165="Warehouse HUAWEI","SPARE-ISSUE",
AK1165="SPARE-HS","SPARE-ISSUE",
AK1165="Power Telco","ACTIVE", AK1165="no impacts","no impacts"
),"")</f>
        <v>No root cause</v>
      </c>
      <c r="AM1165" s="108" t="s">
        <v>5537</v>
      </c>
      <c r="AN1165" s="117" t="s">
        <v>3871</v>
      </c>
      <c r="AP1165" s="23" t="s">
        <v>5537</v>
      </c>
      <c r="AQ1165" s="23" t="s">
        <v>5537</v>
      </c>
      <c r="AR1165" s="7"/>
      <c r="AS1165" s="6"/>
      <c r="AT1165" s="7"/>
      <c r="AU1165" s="3" t="s">
        <v>5537</v>
      </c>
      <c r="AV1165" s="24" t="s">
        <v>5537</v>
      </c>
      <c r="AW1165" s="24" t="s">
        <v>5537</v>
      </c>
      <c r="AX1165" s="24" t="s">
        <v>5537</v>
      </c>
      <c r="AY1165" s="24" t="s">
        <v>5537</v>
      </c>
      <c r="AZ1165" s="24" t="s">
        <v>5537</v>
      </c>
      <c r="BA1165" s="24" t="s">
        <v>5537</v>
      </c>
      <c r="BB1165" s="24" t="s">
        <v>5537</v>
      </c>
      <c r="BC1165" s="24" t="s">
        <v>5537</v>
      </c>
      <c r="BD1165" s="24" t="s">
        <v>5537</v>
      </c>
      <c r="BE1165" s="24" t="s">
        <v>5537</v>
      </c>
      <c r="BF1165" s="24" t="s">
        <v>5537</v>
      </c>
      <c r="BG1165" s="24" t="s">
        <v>5537</v>
      </c>
      <c r="BH1165" s="24" t="s">
        <v>5537</v>
      </c>
      <c r="BI1165" s="9" t="s">
        <v>5537</v>
      </c>
      <c r="BJ1165" s="14"/>
      <c r="BK1165" s="14" t="s">
        <v>5537</v>
      </c>
      <c r="BL1165" s="14" t="str">
        <f>_xlfn.XLOOKUP(B1165,'[4]cell downs 18042026 17h'!$B:$B,'[4]cell downs 18042026 17h'!$B:$B,"")</f>
        <v/>
      </c>
      <c r="BM1165" s="14" t="str">
        <f>_xlfn.XLOOKUP(B1165,'[5]Cells Huawei 19042026 15h'!$B:$B,'[5]Cells Huawei 19042026 15h'!$B:$B,"")</f>
        <v/>
      </c>
      <c r="BN1165" s="9" t="str">
        <f>_xlfn.XLOOKUP(B1165,'[6]cells down 19042026 9H40'!$B:$B,'[6]cells down 19042026 9H40'!$B:$B,"")</f>
        <v/>
      </c>
      <c r="BO1165" s="9" t="s">
        <v>5537</v>
      </c>
      <c r="BP1165" s="9" t="s">
        <v>5537</v>
      </c>
    </row>
    <row r="1166" spans="1:68" s="9" customFormat="1" x14ac:dyDescent="0.35">
      <c r="A1166" s="1" t="s">
        <v>1066</v>
      </c>
      <c r="B1166" s="8" t="s">
        <v>1067</v>
      </c>
      <c r="C1166" s="3" t="str">
        <f>_xlfn.XLOOKUP(B1166,'[1]daily break down'!$D:$D,'[1]daily break down'!$E:$E,"")</f>
        <v>OUEST</v>
      </c>
      <c r="D1166" s="1" t="s">
        <v>11</v>
      </c>
      <c r="E1166" s="1" t="s">
        <v>12</v>
      </c>
      <c r="F1166" s="3" t="s">
        <v>102</v>
      </c>
      <c r="G1166" s="1" t="s">
        <v>1068</v>
      </c>
      <c r="H1166" s="40" t="str">
        <f>_xlfn.XLOOKUP(B1166,[2]CALCULATION!$B:$B,[2]CALCULATION!$H:$H,"")</f>
        <v>NOKIA</v>
      </c>
      <c r="I1166" s="34">
        <v>2.8536125307835631E-3</v>
      </c>
      <c r="J1166" s="34">
        <v>0</v>
      </c>
      <c r="K1166" s="34">
        <v>0</v>
      </c>
      <c r="L1166" s="34">
        <v>0</v>
      </c>
      <c r="M1166" s="34">
        <v>4.1020680130009011E-3</v>
      </c>
      <c r="N1166" s="34">
        <v>3.745366446653384E-3</v>
      </c>
      <c r="O1166" s="34">
        <v>5.3505234952189234E-3</v>
      </c>
      <c r="P1166" s="34">
        <v>7.0448559353711729E-3</v>
      </c>
      <c r="Q1166" s="34">
        <v>3.5670156634794539E-3</v>
      </c>
      <c r="R1166" s="34">
        <v>0</v>
      </c>
      <c r="S1166" s="109">
        <v>0</v>
      </c>
      <c r="T1166" s="109">
        <f>_xlfn.XLOOKUP(B1166,'[3]Nur des jours'!$B:$B,'[3]Nur des jours'!$U:$U,"")</f>
        <v>1.0344345424089817E-2</v>
      </c>
      <c r="U1166" s="109">
        <v>3.4778402718925743E-3</v>
      </c>
      <c r="V1166" s="109">
        <v>0</v>
      </c>
      <c r="W1166" s="109">
        <v>1.0344345424089817E-2</v>
      </c>
      <c r="X1166" s="109">
        <v>5.7072250615666136E-3</v>
      </c>
      <c r="Y1166" s="109">
        <v>2.9427879223704423E-3</v>
      </c>
      <c r="Z1166" s="109">
        <v>0</v>
      </c>
      <c r="AA1166" s="109">
        <v>0</v>
      </c>
      <c r="AB1166" s="109">
        <v>0</v>
      </c>
      <c r="AC1166" s="109">
        <v>0</v>
      </c>
      <c r="AD1166" s="109">
        <v>0</v>
      </c>
      <c r="AE1166" s="109">
        <v>0</v>
      </c>
      <c r="AF1166" s="109">
        <v>0</v>
      </c>
      <c r="AG1166" s="57" t="str">
        <f>_xlfn.XLOOKUP(B1166,[3]CALCULATION!$B:$B,[3]CALCULATION!$M:$M,"")</f>
        <v>Operationnel</v>
      </c>
      <c r="AH1166" s="57"/>
      <c r="AI1166" s="56" t="str" cm="1">
        <f t="array" ref="AI1166">IFERROR(_xlfn.IFS(
AK1166="MPR ISSUE","PDH",
AK1166="BSS Hardware Issue","BSS",
AK1166="Sites strategiques, MLL, Pylone, etc.","ENVTECH",
AK1166="AKTIVCO DEFAUT GE &amp; POWER Cabinet","AKTIVCO",
AK1166="AKTIVCO Coupure ENEO &amp; Baisse de tension","AKTIVCO GRID ONLY",
AK1166="Coupure ENEO &amp; Baisse de tension","IHS GRID ONLY",
AK1166="Defaut GE &amp; POWER Cabinet","IHS",
AK1166="Sharing","Partners",
AK1166="Sites strategiques &amp; DataCenter","SST &amp; DC",
AK1166="Exclu","Exclu",
AK1166="SAT","SAT",
AK1166="SPARE-ISSUE","SPARE-ISSUE",
AK1166="Fiber CAmtel","TRANS_FO_CAMTEL",
AK1166="Fiber AOF","Fiber AOF",
AK1166="Projet OCM (HUAWEI)","TRAVAUX-HUAWEI",
AK1166="Projet OCM (NOKIA)","TRAVAUX-NOKIA",
AK1166="ACCESS-ISSUE","ACCESS-ISSUE",
AK1166="Projet OCM (ZTE, NOKIA, autres projets)","TRAVAUX OCM",
AK1166="No root CAuse","No root cause",
AK1166="ODU HS","PDH",
AK1166="IP &amp; VLAN","PDH",
AK1166="Warehouse HUAWEI","SPARE-ISSUE",
AK1166="SPARE-HS","SPARE-ISSUE",
AK1166="Power Telco","BSS",AK1166="no impacts","no impacts"
),"")</f>
        <v>No root cause</v>
      </c>
      <c r="AJ1166" s="56" t="str" cm="1">
        <f t="array" ref="AJ1166">IFERROR(_xlfn.IFS(
AK1166="MPR ISSUE","TX ISSUE",
AK1166="BSS Hardware Issue","RAN ISSUE",
AK1166="Sites strategiques, MLL, Pylone, etc.","ENVTECH",
AK1166="AKTIVCO DEFAUT GE &amp; POWER Cabinet","POWER ISSUE",
AK1166="AKTIVCO Coupure ENEO &amp; Baisse de tension","POWER ISSUE",
AK1166="Coupure ENEO &amp; Baisse de tension","POWER ISSUE",
AK1166="Defaut GE &amp; POWER Cabinet","POWER ISSUE",
AK1166="Sharing","POWER ISSUE",
AK1166="Sites strategiques &amp; DataCenter","POWER ISSUE",
AK1166="Exclu","Exclu",
AK1166="SAT","TX ISSUE",
AK1166="SPARE-ISSUE","SPARE-ISSUE",
AK1166="Fiber CAmtel","TX ISSUE",
AK1166="Fiber AOF","TX ISSUE",
AK1166="Projet OCM (HUAWEI)","TRAVAUX-HUAWEI",
AK1166="Projet OCM (NOKIA)","TRAVAUX -NOKIA",
AK1166="ACCESS-ISSUE","ACCESS-ISSUE",
AK1166="Projet OCM (ZTE, NOKIA, autres projets)","TRAVAUX OCM",
AK1166="No root CAuse","No root cause",
AK1166="ODU HS","TX ISSUE",
AK1166="IP &amp; VLAN","TX ISSUE",
AK1166="Warehouse HUAWEI","SPARE-ISSUE",
AK1166="SPARE-HS","SPARE-ISSUE",
AK1166="Power Telco","RAN ISSUE",AK1166="no impacts","no impacts"
),"")</f>
        <v>No root cause</v>
      </c>
      <c r="AK1166" s="81" t="s">
        <v>5620</v>
      </c>
      <c r="AL1166" s="56" t="str" cm="1">
        <f t="array" ref="AL1166">IFERROR(_xlfn.IFS(
AK1166="MPR ISSUE","ACTIVE",
AK1166="BSS Hardware Issue","ACTIVE",
AK1166="Sites strategiques, MLL, Pylone, etc.","PASSIVE",
AK1166="AKTIVCO DEFAUT GE &amp; POWER Cabinet","PASSIVE",
AK1166="AKTIVCO Coupure ENEO &amp; Baisse de tension","PASSIVE",
AK1166="Coupure ENEO &amp; Baisse de tension","PASSIVE",
AK1166="Defaut GE &amp; POWER Cabinet","PASSIVE",
AK1166="Sharing","PASSIVE",
AK1166="Sites strategiques &amp; DataCenter","PASSIVE",
AK1166="Exclu","Exclu",
AK1166="SAT","ACTIVE",
AK1166="SPARE-ISSUE","SPARE-ISSUE",
AK1166="Fiber CAmtel","ACTIVE",
AK1166="Fiber AOF","ACTIVE",
AK1166="Projet OCM (HUAWEI)","PLANNED WORKS",
AK1166="Projet OCM (NOKIA)","PLANNED WORKS",
AK1166="ACCESS-ISSUE","ACCESS-ISSUE",
AK1166="Projet OCM (ZTE, NOKIA, autres projets)","PLANNED WORKS",
AK1166="No root CAuse","No root cause",
AK1166="ODU HS","ACTIVE",
AK1166="IP &amp; VLAN","ACTIVE",
AK1166="Warehouse HUAWEI","SPARE-ISSUE",
AK1166="SPARE-HS","SPARE-ISSUE",
AK1166="Power Telco","ACTIVE", AK1166="no impacts","no impacts"
),"")</f>
        <v>No root cause</v>
      </c>
      <c r="AM1166" s="108" t="s">
        <v>5537</v>
      </c>
      <c r="AN1166" s="117" t="s">
        <v>1067</v>
      </c>
      <c r="AP1166" s="23" t="s">
        <v>5537</v>
      </c>
      <c r="AQ1166" s="23" t="s">
        <v>5537</v>
      </c>
      <c r="AR1166" s="7"/>
      <c r="AS1166" s="6"/>
      <c r="AT1166" s="7"/>
      <c r="AU1166" s="3" t="s">
        <v>5537</v>
      </c>
      <c r="AV1166" s="24" t="s">
        <v>5537</v>
      </c>
      <c r="AW1166" s="24" t="s">
        <v>5537</v>
      </c>
      <c r="AX1166" s="24" t="s">
        <v>5537</v>
      </c>
      <c r="AY1166" s="24" t="s">
        <v>5537</v>
      </c>
      <c r="AZ1166" s="24" t="s">
        <v>5537</v>
      </c>
      <c r="BA1166" s="24" t="s">
        <v>5537</v>
      </c>
      <c r="BB1166" s="24" t="s">
        <v>5537</v>
      </c>
      <c r="BC1166" s="24" t="s">
        <v>5537</v>
      </c>
      <c r="BD1166" s="24" t="s">
        <v>5537</v>
      </c>
      <c r="BE1166" s="24" t="s">
        <v>5537</v>
      </c>
      <c r="BF1166" s="24" t="s">
        <v>5537</v>
      </c>
      <c r="BG1166" s="24" t="s">
        <v>5537</v>
      </c>
      <c r="BH1166" s="24" t="s">
        <v>5537</v>
      </c>
      <c r="BI1166" s="9" t="s">
        <v>5537</v>
      </c>
      <c r="BJ1166" s="14"/>
      <c r="BK1166" s="14" t="s">
        <v>5537</v>
      </c>
      <c r="BL1166" s="14" t="str">
        <f>_xlfn.XLOOKUP(B1166,'[4]cell downs 18042026 17h'!$B:$B,'[4]cell downs 18042026 17h'!$B:$B,"")</f>
        <v/>
      </c>
      <c r="BM1166" s="14" t="str">
        <f>_xlfn.XLOOKUP(B1166,'[5]Cells Huawei 19042026 15h'!$B:$B,'[5]Cells Huawei 19042026 15h'!$B:$B,"")</f>
        <v/>
      </c>
      <c r="BN1166" s="9" t="str">
        <f>_xlfn.XLOOKUP(B1166,'[6]cells down 19042026 9H40'!$B:$B,'[6]cells down 19042026 9H40'!$B:$B,"")</f>
        <v/>
      </c>
      <c r="BO1166" s="9" t="s">
        <v>1067</v>
      </c>
      <c r="BP1166" s="9" t="s">
        <v>5537</v>
      </c>
    </row>
    <row r="1167" spans="1:68" s="9" customFormat="1" x14ac:dyDescent="0.35">
      <c r="A1167" s="1" t="s">
        <v>1072</v>
      </c>
      <c r="B1167" s="8" t="s">
        <v>1073</v>
      </c>
      <c r="C1167" s="3" t="str">
        <f>_xlfn.XLOOKUP(B1167,'[1]daily break down'!$D:$D,'[1]daily break down'!$E:$E,"")</f>
        <v>OUEST</v>
      </c>
      <c r="D1167" s="1" t="s">
        <v>11</v>
      </c>
      <c r="E1167" s="1" t="s">
        <v>12</v>
      </c>
      <c r="F1167" s="3" t="s">
        <v>102</v>
      </c>
      <c r="G1167" s="1" t="s">
        <v>1018</v>
      </c>
      <c r="H1167" s="40" t="str">
        <f>_xlfn.XLOOKUP(B1167,[2]CALCULATION!$B:$B,[2]CALCULATION!$H:$H,"")</f>
        <v>NOKIA</v>
      </c>
      <c r="I1167" s="34">
        <v>1.5159816569786607E-3</v>
      </c>
      <c r="J1167" s="34">
        <v>0</v>
      </c>
      <c r="K1167" s="34">
        <v>0</v>
      </c>
      <c r="L1167" s="34">
        <v>0</v>
      </c>
      <c r="M1167" s="34">
        <v>5.5288742783923418E-3</v>
      </c>
      <c r="N1167" s="34">
        <v>0</v>
      </c>
      <c r="O1167" s="34">
        <v>2.4077355728483103E-3</v>
      </c>
      <c r="P1167" s="34">
        <v>3.3886648803055238E-3</v>
      </c>
      <c r="Q1167" s="34">
        <v>0</v>
      </c>
      <c r="R1167" s="34">
        <v>0</v>
      </c>
      <c r="S1167" s="109">
        <v>0</v>
      </c>
      <c r="T1167" s="109">
        <f>_xlfn.XLOOKUP(B1167,'[3]Nur des jours'!$B:$B,'[3]Nur des jours'!$U:$U,"")</f>
        <v>2.9427879223706136E-3</v>
      </c>
      <c r="U1167" s="109">
        <v>2.9427879223706136E-3</v>
      </c>
      <c r="V1167" s="109">
        <v>0</v>
      </c>
      <c r="W1167" s="109">
        <v>2.9427879223706136E-3</v>
      </c>
      <c r="X1167" s="109">
        <v>0</v>
      </c>
      <c r="Y1167" s="109">
        <v>2.4969109644353608E-3</v>
      </c>
      <c r="Z1167" s="109">
        <v>0</v>
      </c>
      <c r="AA1167" s="109">
        <v>0</v>
      </c>
      <c r="AB1167" s="109">
        <v>0</v>
      </c>
      <c r="AC1167" s="109">
        <v>0</v>
      </c>
      <c r="AD1167" s="109">
        <v>0</v>
      </c>
      <c r="AE1167" s="109">
        <v>0</v>
      </c>
      <c r="AF1167" s="109">
        <v>0</v>
      </c>
      <c r="AG1167" s="57" t="str">
        <f>_xlfn.XLOOKUP(B1167,[3]CALCULATION!$B:$B,[3]CALCULATION!$M:$M,"")</f>
        <v>EXCLU</v>
      </c>
      <c r="AH1167" s="57"/>
      <c r="AI1167" s="56" t="str" cm="1">
        <f t="array" ref="AI1167">IFERROR(_xlfn.IFS(
AK1167="MPR ISSUE","PDH",
AK1167="BSS Hardware Issue","BSS",
AK1167="Sites strategiques, MLL, Pylone, etc.","ENVTECH",
AK1167="AKTIVCO DEFAUT GE &amp; POWER Cabinet","AKTIVCO",
AK1167="AKTIVCO Coupure ENEO &amp; Baisse de tension","AKTIVCO GRID ONLY",
AK1167="Coupure ENEO &amp; Baisse de tension","IHS GRID ONLY",
AK1167="Defaut GE &amp; POWER Cabinet","IHS",
AK1167="Sharing","Partners",
AK1167="Sites strategiques &amp; DataCenter","SST &amp; DC",
AK1167="Exclu","Exclu",
AK1167="SAT","SAT",
AK1167="SPARE-ISSUE","SPARE-ISSUE",
AK1167="Fiber CAmtel","TRANS_FO_CAMTEL",
AK1167="Fiber AOF","Fiber AOF",
AK1167="Projet OCM (HUAWEI)","TRAVAUX-HUAWEI",
AK1167="Projet OCM (NOKIA)","TRAVAUX-NOKIA",
AK1167="ACCESS-ISSUE","ACCESS-ISSUE",
AK1167="Projet OCM (ZTE, NOKIA, autres projets)","TRAVAUX OCM",
AK1167="No root CAuse","No root cause",
AK1167="ODU HS","PDH",
AK1167="IP &amp; VLAN","PDH",
AK1167="Warehouse HUAWEI","SPARE-ISSUE",
AK1167="SPARE-HS","SPARE-ISSUE",
AK1167="Power Telco","BSS",AK1167="no impacts","no impacts"
),"")</f>
        <v>Exclu</v>
      </c>
      <c r="AJ1167" s="56" t="str" cm="1">
        <f t="array" ref="AJ1167">IFERROR(_xlfn.IFS(
AK1167="MPR ISSUE","TX ISSUE",
AK1167="BSS Hardware Issue","RAN ISSUE",
AK1167="Sites strategiques, MLL, Pylone, etc.","ENVTECH",
AK1167="AKTIVCO DEFAUT GE &amp; POWER Cabinet","POWER ISSUE",
AK1167="AKTIVCO Coupure ENEO &amp; Baisse de tension","POWER ISSUE",
AK1167="Coupure ENEO &amp; Baisse de tension","POWER ISSUE",
AK1167="Defaut GE &amp; POWER Cabinet","POWER ISSUE",
AK1167="Sharing","POWER ISSUE",
AK1167="Sites strategiques &amp; DataCenter","POWER ISSUE",
AK1167="Exclu","Exclu",
AK1167="SAT","TX ISSUE",
AK1167="SPARE-ISSUE","SPARE-ISSUE",
AK1167="Fiber CAmtel","TX ISSUE",
AK1167="Fiber AOF","TX ISSUE",
AK1167="Projet OCM (HUAWEI)","TRAVAUX-HUAWEI",
AK1167="Projet OCM (NOKIA)","TRAVAUX -NOKIA",
AK1167="ACCESS-ISSUE","ACCESS-ISSUE",
AK1167="Projet OCM (ZTE, NOKIA, autres projets)","TRAVAUX OCM",
AK1167="No root CAuse","No root cause",
AK1167="ODU HS","TX ISSUE",
AK1167="IP &amp; VLAN","TX ISSUE",
AK1167="Warehouse HUAWEI","SPARE-ISSUE",
AK1167="SPARE-HS","SPARE-ISSUE",
AK1167="Power Telco","RAN ISSUE",AK1167="no impacts","no impacts"
),"")</f>
        <v>Exclu</v>
      </c>
      <c r="AK1167" s="81" t="s">
        <v>5559</v>
      </c>
      <c r="AL1167" s="56" t="str" cm="1">
        <f t="array" ref="AL1167">IFERROR(_xlfn.IFS(
AK1167="MPR ISSUE","ACTIVE",
AK1167="BSS Hardware Issue","ACTIVE",
AK1167="Sites strategiques, MLL, Pylone, etc.","PASSIVE",
AK1167="AKTIVCO DEFAUT GE &amp; POWER Cabinet","PASSIVE",
AK1167="AKTIVCO Coupure ENEO &amp; Baisse de tension","PASSIVE",
AK1167="Coupure ENEO &amp; Baisse de tension","PASSIVE",
AK1167="Defaut GE &amp; POWER Cabinet","PASSIVE",
AK1167="Sharing","PASSIVE",
AK1167="Sites strategiques &amp; DataCenter","PASSIVE",
AK1167="Exclu","Exclu",
AK1167="SAT","ACTIVE",
AK1167="SPARE-ISSUE","SPARE-ISSUE",
AK1167="Fiber CAmtel","ACTIVE",
AK1167="Fiber AOF","ACTIVE",
AK1167="Projet OCM (HUAWEI)","PLANNED WORKS",
AK1167="Projet OCM (NOKIA)","PLANNED WORKS",
AK1167="ACCESS-ISSUE","ACCESS-ISSUE",
AK1167="Projet OCM (ZTE, NOKIA, autres projets)","PLANNED WORKS",
AK1167="No root CAuse","No root cause",
AK1167="ODU HS","ACTIVE",
AK1167="IP &amp; VLAN","ACTIVE",
AK1167="Warehouse HUAWEI","SPARE-ISSUE",
AK1167="SPARE-HS","SPARE-ISSUE",
AK1167="Power Telco","ACTIVE", AK1167="no impacts","no impacts"
),"")</f>
        <v>Exclu</v>
      </c>
      <c r="AM1167" s="108" t="s">
        <v>5537</v>
      </c>
      <c r="AN1167" s="117" t="s">
        <v>1073</v>
      </c>
      <c r="AP1167" s="23" t="s">
        <v>5537</v>
      </c>
      <c r="AQ1167" s="23" t="s">
        <v>5537</v>
      </c>
      <c r="AR1167" s="7"/>
      <c r="AS1167" s="6"/>
      <c r="AT1167" s="7"/>
      <c r="AU1167" s="3" t="s">
        <v>5537</v>
      </c>
      <c r="AV1167" s="24" t="s">
        <v>5537</v>
      </c>
      <c r="AW1167" s="24" t="s">
        <v>5537</v>
      </c>
      <c r="AX1167" s="24" t="s">
        <v>5537</v>
      </c>
      <c r="AY1167" s="24" t="s">
        <v>5537</v>
      </c>
      <c r="AZ1167" s="24" t="s">
        <v>5537</v>
      </c>
      <c r="BA1167" s="24" t="s">
        <v>5537</v>
      </c>
      <c r="BB1167" s="24" t="s">
        <v>5537</v>
      </c>
      <c r="BC1167" s="24" t="s">
        <v>5537</v>
      </c>
      <c r="BD1167" s="24" t="s">
        <v>5537</v>
      </c>
      <c r="BE1167" s="24" t="s">
        <v>5537</v>
      </c>
      <c r="BF1167" s="24" t="s">
        <v>5537</v>
      </c>
      <c r="BG1167" s="24" t="s">
        <v>5537</v>
      </c>
      <c r="BH1167" s="24" t="s">
        <v>5537</v>
      </c>
      <c r="BI1167" s="9" t="s">
        <v>5537</v>
      </c>
      <c r="BJ1167" s="14"/>
      <c r="BK1167" s="14" t="s">
        <v>5537</v>
      </c>
      <c r="BL1167" s="14" t="str">
        <f>_xlfn.XLOOKUP(B1167,'[4]cell downs 18042026 17h'!$B:$B,'[4]cell downs 18042026 17h'!$B:$B,"")</f>
        <v/>
      </c>
      <c r="BM1167" s="14" t="str">
        <f>_xlfn.XLOOKUP(B1167,'[5]Cells Huawei 19042026 15h'!$B:$B,'[5]Cells Huawei 19042026 15h'!$B:$B,"")</f>
        <v/>
      </c>
      <c r="BN1167" s="9" t="str">
        <f>_xlfn.XLOOKUP(B1167,'[6]cells down 19042026 9H40'!$B:$B,'[6]cells down 19042026 9H40'!$B:$B,"")</f>
        <v/>
      </c>
      <c r="BO1167" s="9" t="s">
        <v>1073</v>
      </c>
      <c r="BP1167" s="9" t="s">
        <v>5537</v>
      </c>
    </row>
    <row r="1168" spans="1:68" s="9" customFormat="1" x14ac:dyDescent="0.35">
      <c r="A1168" s="1" t="s">
        <v>2245</v>
      </c>
      <c r="B1168" s="8" t="s">
        <v>2246</v>
      </c>
      <c r="C1168" s="3" t="str">
        <f>_xlfn.XLOOKUP(B1168,'[1]daily break down'!$D:$D,'[1]daily break down'!$E:$E,"")</f>
        <v>NORD-OUEST</v>
      </c>
      <c r="D1168" s="1" t="s">
        <v>11</v>
      </c>
      <c r="E1168" s="1" t="s">
        <v>154</v>
      </c>
      <c r="F1168" s="3" t="s">
        <v>102</v>
      </c>
      <c r="G1168" s="1" t="s">
        <v>2245</v>
      </c>
      <c r="H1168" s="40" t="str">
        <f>_xlfn.XLOOKUP(B1168,[2]CALCULATION!$B:$B,[2]CALCULATION!$H:$H,"")</f>
        <v>NOKIA</v>
      </c>
      <c r="I1168" s="34">
        <v>0</v>
      </c>
      <c r="J1168" s="34">
        <v>0</v>
      </c>
      <c r="K1168" s="34">
        <v>0</v>
      </c>
      <c r="L1168" s="34">
        <v>0</v>
      </c>
      <c r="M1168" s="34">
        <v>1.6051570485658829E-3</v>
      </c>
      <c r="N1168" s="34">
        <v>0</v>
      </c>
      <c r="O1168" s="34">
        <v>0</v>
      </c>
      <c r="P1168" s="34">
        <v>0</v>
      </c>
      <c r="Q1168" s="34">
        <v>0</v>
      </c>
      <c r="R1168" s="34">
        <v>0</v>
      </c>
      <c r="S1168" s="109">
        <v>0</v>
      </c>
      <c r="T1168" s="109">
        <f>_xlfn.XLOOKUP(B1168,'[3]Nur des jours'!$B:$B,'[3]Nur des jours'!$U:$U,"")</f>
        <v>0</v>
      </c>
      <c r="U1168" s="109">
        <v>0</v>
      </c>
      <c r="V1168" s="109">
        <v>0</v>
      </c>
      <c r="W1168" s="109">
        <v>0</v>
      </c>
      <c r="X1168" s="109">
        <v>1.9637134630585587</v>
      </c>
      <c r="Y1168" s="109">
        <v>2.1402093980876723E-3</v>
      </c>
      <c r="Z1168" s="109">
        <v>0</v>
      </c>
      <c r="AA1168" s="109">
        <v>0</v>
      </c>
      <c r="AB1168" s="109">
        <v>0</v>
      </c>
      <c r="AC1168" s="109">
        <v>0</v>
      </c>
      <c r="AD1168" s="109">
        <v>0</v>
      </c>
      <c r="AE1168" s="109">
        <v>0</v>
      </c>
      <c r="AF1168" s="109">
        <v>0</v>
      </c>
      <c r="AG1168" s="57" t="str">
        <f>_xlfn.XLOOKUP(B1168,[3]CALCULATION!$B:$B,[3]CALCULATION!$M:$M,"")</f>
        <v>Operationnel</v>
      </c>
      <c r="AH1168" s="57"/>
      <c r="AI1168" s="56" t="str" cm="1">
        <f t="array" ref="AI1168">IFERROR(_xlfn.IFS(
AK1168="MPR ISSUE","PDH",
AK1168="BSS Hardware Issue","BSS",
AK1168="Sites strategiques, MLL, Pylone, etc.","ENVTECH",
AK1168="AKTIVCO DEFAUT GE &amp; POWER Cabinet","AKTIVCO",
AK1168="AKTIVCO Coupure ENEO &amp; Baisse de tension","AKTIVCO GRID ONLY",
AK1168="Coupure ENEO &amp; Baisse de tension","IHS GRID ONLY",
AK1168="Defaut GE &amp; POWER Cabinet","IHS",
AK1168="Sharing","Partners",
AK1168="Sites strategiques &amp; DataCenter","SST &amp; DC",
AK1168="Exclu","Exclu",
AK1168="SAT","SAT",
AK1168="SPARE-ISSUE","SPARE-ISSUE",
AK1168="Fiber CAmtel","TRANS_FO_CAMTEL",
AK1168="Fiber AOF","Fiber AOF",
AK1168="Projet OCM (HUAWEI)","TRAVAUX-HUAWEI",
AK1168="Projet OCM (NOKIA)","TRAVAUX-NOKIA",
AK1168="ACCESS-ISSUE","ACCESS-ISSUE",
AK1168="Projet OCM (ZTE, NOKIA, autres projets)","TRAVAUX OCM",
AK1168="No root CAuse","No root cause",
AK1168="ODU HS","PDH",
AK1168="IP &amp; VLAN","PDH",
AK1168="Warehouse HUAWEI","SPARE-ISSUE",
AK1168="SPARE-HS","SPARE-ISSUE",
AK1168="Power Telco","BSS",AK1168="no impacts","no impacts"
),"")</f>
        <v>No root cause</v>
      </c>
      <c r="AJ1168" s="56" t="str" cm="1">
        <f t="array" ref="AJ1168">IFERROR(_xlfn.IFS(
AK1168="MPR ISSUE","TX ISSUE",
AK1168="BSS Hardware Issue","RAN ISSUE",
AK1168="Sites strategiques, MLL, Pylone, etc.","ENVTECH",
AK1168="AKTIVCO DEFAUT GE &amp; POWER Cabinet","POWER ISSUE",
AK1168="AKTIVCO Coupure ENEO &amp; Baisse de tension","POWER ISSUE",
AK1168="Coupure ENEO &amp; Baisse de tension","POWER ISSUE",
AK1168="Defaut GE &amp; POWER Cabinet","POWER ISSUE",
AK1168="Sharing","POWER ISSUE",
AK1168="Sites strategiques &amp; DataCenter","POWER ISSUE",
AK1168="Exclu","Exclu",
AK1168="SAT","TX ISSUE",
AK1168="SPARE-ISSUE","SPARE-ISSUE",
AK1168="Fiber CAmtel","TX ISSUE",
AK1168="Fiber AOF","TX ISSUE",
AK1168="Projet OCM (HUAWEI)","TRAVAUX-HUAWEI",
AK1168="Projet OCM (NOKIA)","TRAVAUX -NOKIA",
AK1168="ACCESS-ISSUE","ACCESS-ISSUE",
AK1168="Projet OCM (ZTE, NOKIA, autres projets)","TRAVAUX OCM",
AK1168="No root CAuse","No root cause",
AK1168="ODU HS","TX ISSUE",
AK1168="IP &amp; VLAN","TX ISSUE",
AK1168="Warehouse HUAWEI","SPARE-ISSUE",
AK1168="SPARE-HS","SPARE-ISSUE",
AK1168="Power Telco","RAN ISSUE",AK1168="no impacts","no impacts"
),"")</f>
        <v>No root cause</v>
      </c>
      <c r="AK1168" s="81" t="s">
        <v>5620</v>
      </c>
      <c r="AL1168" s="56" t="str" cm="1">
        <f t="array" ref="AL1168">IFERROR(_xlfn.IFS(
AK1168="MPR ISSUE","ACTIVE",
AK1168="BSS Hardware Issue","ACTIVE",
AK1168="Sites strategiques, MLL, Pylone, etc.","PASSIVE",
AK1168="AKTIVCO DEFAUT GE &amp; POWER Cabinet","PASSIVE",
AK1168="AKTIVCO Coupure ENEO &amp; Baisse de tension","PASSIVE",
AK1168="Coupure ENEO &amp; Baisse de tension","PASSIVE",
AK1168="Defaut GE &amp; POWER Cabinet","PASSIVE",
AK1168="Sharing","PASSIVE",
AK1168="Sites strategiques &amp; DataCenter","PASSIVE",
AK1168="Exclu","Exclu",
AK1168="SAT","ACTIVE",
AK1168="SPARE-ISSUE","SPARE-ISSUE",
AK1168="Fiber CAmtel","ACTIVE",
AK1168="Fiber AOF","ACTIVE",
AK1168="Projet OCM (HUAWEI)","PLANNED WORKS",
AK1168="Projet OCM (NOKIA)","PLANNED WORKS",
AK1168="ACCESS-ISSUE","ACCESS-ISSUE",
AK1168="Projet OCM (ZTE, NOKIA, autres projets)","PLANNED WORKS",
AK1168="No root CAuse","No root cause",
AK1168="ODU HS","ACTIVE",
AK1168="IP &amp; VLAN","ACTIVE",
AK1168="Warehouse HUAWEI","SPARE-ISSUE",
AK1168="SPARE-HS","SPARE-ISSUE",
AK1168="Power Telco","ACTIVE", AK1168="no impacts","no impacts"
),"")</f>
        <v>No root cause</v>
      </c>
      <c r="AM1168" s="108" t="s">
        <v>5537</v>
      </c>
      <c r="AN1168" s="117" t="s">
        <v>2246</v>
      </c>
      <c r="AP1168" s="23" t="s">
        <v>5537</v>
      </c>
      <c r="AQ1168" s="23" t="s">
        <v>5537</v>
      </c>
      <c r="AR1168" s="7"/>
      <c r="AS1168" s="6"/>
      <c r="AT1168" s="7"/>
      <c r="AU1168" s="3" t="s">
        <v>5537</v>
      </c>
      <c r="AV1168" s="24" t="s">
        <v>5537</v>
      </c>
      <c r="AW1168" s="24" t="s">
        <v>5537</v>
      </c>
      <c r="AX1168" s="24" t="s">
        <v>5537</v>
      </c>
      <c r="AY1168" s="24" t="s">
        <v>5537</v>
      </c>
      <c r="AZ1168" s="24" t="s">
        <v>5537</v>
      </c>
      <c r="BA1168" s="24" t="s">
        <v>5537</v>
      </c>
      <c r="BB1168" s="24" t="s">
        <v>5537</v>
      </c>
      <c r="BC1168" s="24" t="s">
        <v>5537</v>
      </c>
      <c r="BD1168" s="24" t="s">
        <v>5537</v>
      </c>
      <c r="BE1168" s="24" t="s">
        <v>5537</v>
      </c>
      <c r="BF1168" s="24" t="s">
        <v>5537</v>
      </c>
      <c r="BG1168" s="24" t="s">
        <v>5537</v>
      </c>
      <c r="BH1168" s="24" t="s">
        <v>5537</v>
      </c>
      <c r="BI1168" s="9" t="s">
        <v>5537</v>
      </c>
      <c r="BJ1168" s="14"/>
      <c r="BK1168" s="14" t="s">
        <v>5537</v>
      </c>
      <c r="BL1168" s="14" t="str">
        <f>_xlfn.XLOOKUP(B1168,'[4]cell downs 18042026 17h'!$B:$B,'[4]cell downs 18042026 17h'!$B:$B,"")</f>
        <v/>
      </c>
      <c r="BM1168" s="14" t="str">
        <f>_xlfn.XLOOKUP(B1168,'[5]Cells Huawei 19042026 15h'!$B:$B,'[5]Cells Huawei 19042026 15h'!$B:$B,"")</f>
        <v/>
      </c>
      <c r="BN1168" s="9" t="str">
        <f>_xlfn.XLOOKUP(B1168,'[6]cells down 19042026 9H40'!$B:$B,'[6]cells down 19042026 9H40'!$B:$B,"")</f>
        <v/>
      </c>
      <c r="BO1168" s="9" t="s">
        <v>2246</v>
      </c>
      <c r="BP1168" s="9" t="s">
        <v>5459</v>
      </c>
    </row>
    <row r="1169" spans="1:68" s="9" customFormat="1" x14ac:dyDescent="0.35">
      <c r="A1169" s="1" t="s">
        <v>4226</v>
      </c>
      <c r="B1169" s="8" t="s">
        <v>4227</v>
      </c>
      <c r="C1169" s="3" t="str">
        <f>_xlfn.XLOOKUP(B1169,'[1]daily break down'!$D:$D,'[1]daily break down'!$E:$E,"")</f>
        <v>OUEST</v>
      </c>
      <c r="D1169" s="1" t="s">
        <v>11</v>
      </c>
      <c r="E1169" s="1" t="s">
        <v>12</v>
      </c>
      <c r="F1169" s="3" t="s">
        <v>102</v>
      </c>
      <c r="G1169" s="1" t="s">
        <v>4228</v>
      </c>
      <c r="H1169" s="39" t="str">
        <f>_xlfn.XLOOKUP(B1169,[2]CALCULATION!$B:$B,[2]CALCULATION!$H:$H,"")</f>
        <v>HUAWEI</v>
      </c>
      <c r="I1169" s="34">
        <v>0</v>
      </c>
      <c r="J1169" s="34">
        <v>0</v>
      </c>
      <c r="K1169" s="34">
        <v>0</v>
      </c>
      <c r="L1169" s="34">
        <v>0</v>
      </c>
      <c r="M1169" s="34">
        <v>0</v>
      </c>
      <c r="N1169" s="34">
        <v>0</v>
      </c>
      <c r="O1169" s="34">
        <v>0</v>
      </c>
      <c r="P1169" s="34">
        <v>0</v>
      </c>
      <c r="Q1169" s="34">
        <v>0</v>
      </c>
      <c r="R1169" s="34">
        <v>0</v>
      </c>
      <c r="S1169" s="109">
        <v>0</v>
      </c>
      <c r="T1169" s="109">
        <f>_xlfn.XLOOKUP(B1169,'[3]Nur des jours'!$B:$B,'[3]Nur des jours'!$U:$U,"")</f>
        <v>0</v>
      </c>
      <c r="U1169" s="109">
        <v>0</v>
      </c>
      <c r="V1169" s="109">
        <v>8.9175391586979543E-5</v>
      </c>
      <c r="W1169" s="109">
        <v>0.71072787094822698</v>
      </c>
      <c r="X1169" s="109">
        <v>0</v>
      </c>
      <c r="Y1169" s="109">
        <v>2.140209398087508E-3</v>
      </c>
      <c r="Z1169" s="109">
        <v>0</v>
      </c>
      <c r="AA1169" s="109">
        <v>0</v>
      </c>
      <c r="AB1169" s="109">
        <v>0</v>
      </c>
      <c r="AC1169" s="109">
        <v>0</v>
      </c>
      <c r="AD1169" s="109">
        <v>0</v>
      </c>
      <c r="AE1169" s="109">
        <v>0</v>
      </c>
      <c r="AF1169" s="109">
        <v>0</v>
      </c>
      <c r="AG1169" s="57" t="str">
        <f>_xlfn.XLOOKUP(B1169,[3]CALCULATION!$B:$B,[3]CALCULATION!$M:$M,"")</f>
        <v>Operationnel</v>
      </c>
      <c r="AH1169" s="57"/>
      <c r="AI1169" s="56" t="str" cm="1">
        <f t="array" ref="AI1169">IFERROR(_xlfn.IFS(
AK1169="MPR ISSUE","PDH",
AK1169="BSS Hardware Issue","BSS",
AK1169="Sites strategiques, MLL, Pylone, etc.","ENVTECH",
AK1169="AKTIVCO DEFAUT GE &amp; POWER Cabinet","AKTIVCO",
AK1169="AKTIVCO Coupure ENEO &amp; Baisse de tension","AKTIVCO GRID ONLY",
AK1169="Coupure ENEO &amp; Baisse de tension","IHS GRID ONLY",
AK1169="Defaut GE &amp; POWER Cabinet","IHS",
AK1169="Sharing","Partners",
AK1169="Sites strategiques &amp; DataCenter","SST &amp; DC",
AK1169="Exclu","Exclu",
AK1169="SAT","SAT",
AK1169="SPARE-ISSUE","SPARE-ISSUE",
AK1169="Fiber CAmtel","TRANS_FO_CAMTEL",
AK1169="Fiber AOF","Fiber AOF",
AK1169="Projet OCM (HUAWEI)","TRAVAUX-HUAWEI",
AK1169="Projet OCM (NOKIA)","TRAVAUX-NOKIA",
AK1169="ACCESS-ISSUE","ACCESS-ISSUE",
AK1169="Projet OCM (ZTE, NOKIA, autres projets)","TRAVAUX OCM",
AK1169="No root CAuse","No root cause",
AK1169="ODU HS","PDH",
AK1169="IP &amp; VLAN","PDH",
AK1169="Warehouse HUAWEI","SPARE-ISSUE",
AK1169="SPARE-HS","SPARE-ISSUE",
AK1169="Power Telco","BSS",AK1169="no impacts","no impacts"
),"")</f>
        <v>No root cause</v>
      </c>
      <c r="AJ1169" s="56" t="str" cm="1">
        <f t="array" ref="AJ1169">IFERROR(_xlfn.IFS(
AK1169="MPR ISSUE","TX ISSUE",
AK1169="BSS Hardware Issue","RAN ISSUE",
AK1169="Sites strategiques, MLL, Pylone, etc.","ENVTECH",
AK1169="AKTIVCO DEFAUT GE &amp; POWER Cabinet","POWER ISSUE",
AK1169="AKTIVCO Coupure ENEO &amp; Baisse de tension","POWER ISSUE",
AK1169="Coupure ENEO &amp; Baisse de tension","POWER ISSUE",
AK1169="Defaut GE &amp; POWER Cabinet","POWER ISSUE",
AK1169="Sharing","POWER ISSUE",
AK1169="Sites strategiques &amp; DataCenter","POWER ISSUE",
AK1169="Exclu","Exclu",
AK1169="SAT","TX ISSUE",
AK1169="SPARE-ISSUE","SPARE-ISSUE",
AK1169="Fiber CAmtel","TX ISSUE",
AK1169="Fiber AOF","TX ISSUE",
AK1169="Projet OCM (HUAWEI)","TRAVAUX-HUAWEI",
AK1169="Projet OCM (NOKIA)","TRAVAUX -NOKIA",
AK1169="ACCESS-ISSUE","ACCESS-ISSUE",
AK1169="Projet OCM (ZTE, NOKIA, autres projets)","TRAVAUX OCM",
AK1169="No root CAuse","No root cause",
AK1169="ODU HS","TX ISSUE",
AK1169="IP &amp; VLAN","TX ISSUE",
AK1169="Warehouse HUAWEI","SPARE-ISSUE",
AK1169="SPARE-HS","SPARE-ISSUE",
AK1169="Power Telco","RAN ISSUE",AK1169="no impacts","no impacts"
),"")</f>
        <v>No root cause</v>
      </c>
      <c r="AK1169" s="81" t="s">
        <v>5620</v>
      </c>
      <c r="AL1169" s="56" t="str" cm="1">
        <f t="array" ref="AL1169">IFERROR(_xlfn.IFS(
AK1169="MPR ISSUE","ACTIVE",
AK1169="BSS Hardware Issue","ACTIVE",
AK1169="Sites strategiques, MLL, Pylone, etc.","PASSIVE",
AK1169="AKTIVCO DEFAUT GE &amp; POWER Cabinet","PASSIVE",
AK1169="AKTIVCO Coupure ENEO &amp; Baisse de tension","PASSIVE",
AK1169="Coupure ENEO &amp; Baisse de tension","PASSIVE",
AK1169="Defaut GE &amp; POWER Cabinet","PASSIVE",
AK1169="Sharing","PASSIVE",
AK1169="Sites strategiques &amp; DataCenter","PASSIVE",
AK1169="Exclu","Exclu",
AK1169="SAT","ACTIVE",
AK1169="SPARE-ISSUE","SPARE-ISSUE",
AK1169="Fiber CAmtel","ACTIVE",
AK1169="Fiber AOF","ACTIVE",
AK1169="Projet OCM (HUAWEI)","PLANNED WORKS",
AK1169="Projet OCM (NOKIA)","PLANNED WORKS",
AK1169="ACCESS-ISSUE","ACCESS-ISSUE",
AK1169="Projet OCM (ZTE, NOKIA, autres projets)","PLANNED WORKS",
AK1169="No root CAuse","No root cause",
AK1169="ODU HS","ACTIVE",
AK1169="IP &amp; VLAN","ACTIVE",
AK1169="Warehouse HUAWEI","SPARE-ISSUE",
AK1169="SPARE-HS","SPARE-ISSUE",
AK1169="Power Telco","ACTIVE", AK1169="no impacts","no impacts"
),"")</f>
        <v>No root cause</v>
      </c>
      <c r="AM1169" s="108" t="s">
        <v>5537</v>
      </c>
      <c r="AN1169" s="117" t="s">
        <v>4227</v>
      </c>
      <c r="AP1169" s="23" t="s">
        <v>5537</v>
      </c>
      <c r="AQ1169" s="23" t="s">
        <v>5537</v>
      </c>
      <c r="AR1169" s="7"/>
      <c r="AS1169" s="6"/>
      <c r="AT1169" s="7"/>
      <c r="AU1169" s="3" t="s">
        <v>5537</v>
      </c>
      <c r="AV1169" s="24" t="s">
        <v>5537</v>
      </c>
      <c r="AW1169" s="24" t="s">
        <v>5537</v>
      </c>
      <c r="AX1169" s="24" t="s">
        <v>5537</v>
      </c>
      <c r="AY1169" s="24" t="s">
        <v>5537</v>
      </c>
      <c r="AZ1169" s="24" t="s">
        <v>5537</v>
      </c>
      <c r="BA1169" s="24" t="s">
        <v>5537</v>
      </c>
      <c r="BB1169" s="24" t="s">
        <v>5537</v>
      </c>
      <c r="BC1169" s="24" t="s">
        <v>5537</v>
      </c>
      <c r="BD1169" s="24" t="s">
        <v>5537</v>
      </c>
      <c r="BE1169" s="24" t="s">
        <v>5537</v>
      </c>
      <c r="BF1169" s="24" t="s">
        <v>5537</v>
      </c>
      <c r="BG1169" s="24" t="s">
        <v>5537</v>
      </c>
      <c r="BH1169" s="24" t="s">
        <v>5537</v>
      </c>
      <c r="BI1169" s="9" t="s">
        <v>5537</v>
      </c>
      <c r="BJ1169" s="14"/>
      <c r="BK1169" s="14" t="s">
        <v>5537</v>
      </c>
      <c r="BL1169" s="14" t="str">
        <f>_xlfn.XLOOKUP(B1169,'[4]cell downs 18042026 17h'!$B:$B,'[4]cell downs 18042026 17h'!$B:$B,"")</f>
        <v/>
      </c>
      <c r="BM1169" s="14" t="str">
        <f>_xlfn.XLOOKUP(B1169,'[5]Cells Huawei 19042026 15h'!$B:$B,'[5]Cells Huawei 19042026 15h'!$B:$B,"")</f>
        <v/>
      </c>
      <c r="BN1169" s="9" t="str">
        <f>_xlfn.XLOOKUP(B1169,'[6]cells down 19042026 9H40'!$B:$B,'[6]cells down 19042026 9H40'!$B:$B,"")</f>
        <v/>
      </c>
      <c r="BO1169" s="9" t="s">
        <v>4227</v>
      </c>
      <c r="BP1169" s="9" t="s">
        <v>5537</v>
      </c>
    </row>
    <row r="1170" spans="1:68" s="9" customFormat="1" x14ac:dyDescent="0.35">
      <c r="A1170" s="1" t="s">
        <v>2791</v>
      </c>
      <c r="B1170" s="8" t="s">
        <v>2792</v>
      </c>
      <c r="C1170" s="3" t="str">
        <f>_xlfn.XLOOKUP(B1170,'[1]daily break down'!$D:$D,'[1]daily break down'!$E:$E,"")</f>
        <v>OUEST</v>
      </c>
      <c r="D1170" s="1" t="s">
        <v>11</v>
      </c>
      <c r="E1170" s="1" t="s">
        <v>12</v>
      </c>
      <c r="F1170" s="3" t="s">
        <v>102</v>
      </c>
      <c r="G1170" s="1" t="s">
        <v>2791</v>
      </c>
      <c r="H1170" s="39" t="str">
        <f>_xlfn.XLOOKUP(B1170,[2]CALCULATION!$B:$B,[2]CALCULATION!$H:$H,"")</f>
        <v>HUAWEI</v>
      </c>
      <c r="I1170" s="34">
        <v>0</v>
      </c>
      <c r="J1170" s="34">
        <v>0</v>
      </c>
      <c r="K1170" s="34">
        <v>0</v>
      </c>
      <c r="L1170" s="34">
        <v>0</v>
      </c>
      <c r="M1170" s="34">
        <v>0</v>
      </c>
      <c r="N1170" s="34">
        <v>0</v>
      </c>
      <c r="O1170" s="34">
        <v>0</v>
      </c>
      <c r="P1170" s="34">
        <v>0</v>
      </c>
      <c r="Q1170" s="34">
        <v>0</v>
      </c>
      <c r="R1170" s="34">
        <v>0</v>
      </c>
      <c r="S1170" s="109">
        <v>0</v>
      </c>
      <c r="T1170" s="109">
        <f>_xlfn.XLOOKUP(B1170,'[3]Nur des jours'!$B:$B,'[3]Nur des jours'!$U:$U,"")</f>
        <v>0</v>
      </c>
      <c r="U1170" s="109">
        <v>0</v>
      </c>
      <c r="V1170" s="109">
        <v>0</v>
      </c>
      <c r="W1170" s="109">
        <v>3.2638193320834508E-2</v>
      </c>
      <c r="X1170" s="109">
        <v>0</v>
      </c>
      <c r="Y1170" s="109">
        <v>2.140209398087508E-3</v>
      </c>
      <c r="Z1170" s="109">
        <v>0</v>
      </c>
      <c r="AA1170" s="109">
        <v>0</v>
      </c>
      <c r="AB1170" s="109">
        <v>0</v>
      </c>
      <c r="AC1170" s="109">
        <v>0</v>
      </c>
      <c r="AD1170" s="109">
        <v>0</v>
      </c>
      <c r="AE1170" s="109">
        <v>0</v>
      </c>
      <c r="AF1170" s="109">
        <v>0</v>
      </c>
      <c r="AG1170" s="57" t="str">
        <f>_xlfn.XLOOKUP(B1170,[3]CALCULATION!$B:$B,[3]CALCULATION!$M:$M,"")</f>
        <v>Operationnel</v>
      </c>
      <c r="AH1170" s="57"/>
      <c r="AI1170" s="56" t="str" cm="1">
        <f t="array" ref="AI1170">IFERROR(_xlfn.IFS(
AK1170="MPR ISSUE","PDH",
AK1170="BSS Hardware Issue","BSS",
AK1170="Sites strategiques, MLL, Pylone, etc.","ENVTECH",
AK1170="AKTIVCO DEFAUT GE &amp; POWER Cabinet","AKTIVCO",
AK1170="AKTIVCO Coupure ENEO &amp; Baisse de tension","AKTIVCO GRID ONLY",
AK1170="Coupure ENEO &amp; Baisse de tension","IHS GRID ONLY",
AK1170="Defaut GE &amp; POWER Cabinet","IHS",
AK1170="Sharing","Partners",
AK1170="Sites strategiques &amp; DataCenter","SST &amp; DC",
AK1170="Exclu","Exclu",
AK1170="SAT","SAT",
AK1170="SPARE-ISSUE","SPARE-ISSUE",
AK1170="Fiber CAmtel","TRANS_FO_CAMTEL",
AK1170="Fiber AOF","Fiber AOF",
AK1170="Projet OCM (HUAWEI)","TRAVAUX-HUAWEI",
AK1170="Projet OCM (NOKIA)","TRAVAUX-NOKIA",
AK1170="ACCESS-ISSUE","ACCESS-ISSUE",
AK1170="Projet OCM (ZTE, NOKIA, autres projets)","TRAVAUX OCM",
AK1170="No root CAuse","No root cause",
AK1170="ODU HS","PDH",
AK1170="IP &amp; VLAN","PDH",
AK1170="Warehouse HUAWEI","SPARE-ISSUE",
AK1170="SPARE-HS","SPARE-ISSUE",
AK1170="Power Telco","BSS",AK1170="no impacts","no impacts"
),"")</f>
        <v>No root cause</v>
      </c>
      <c r="AJ1170" s="56" t="str" cm="1">
        <f t="array" ref="AJ1170">IFERROR(_xlfn.IFS(
AK1170="MPR ISSUE","TX ISSUE",
AK1170="BSS Hardware Issue","RAN ISSUE",
AK1170="Sites strategiques, MLL, Pylone, etc.","ENVTECH",
AK1170="AKTIVCO DEFAUT GE &amp; POWER Cabinet","POWER ISSUE",
AK1170="AKTIVCO Coupure ENEO &amp; Baisse de tension","POWER ISSUE",
AK1170="Coupure ENEO &amp; Baisse de tension","POWER ISSUE",
AK1170="Defaut GE &amp; POWER Cabinet","POWER ISSUE",
AK1170="Sharing","POWER ISSUE",
AK1170="Sites strategiques &amp; DataCenter","POWER ISSUE",
AK1170="Exclu","Exclu",
AK1170="SAT","TX ISSUE",
AK1170="SPARE-ISSUE","SPARE-ISSUE",
AK1170="Fiber CAmtel","TX ISSUE",
AK1170="Fiber AOF","TX ISSUE",
AK1170="Projet OCM (HUAWEI)","TRAVAUX-HUAWEI",
AK1170="Projet OCM (NOKIA)","TRAVAUX -NOKIA",
AK1170="ACCESS-ISSUE","ACCESS-ISSUE",
AK1170="Projet OCM (ZTE, NOKIA, autres projets)","TRAVAUX OCM",
AK1170="No root CAuse","No root cause",
AK1170="ODU HS","TX ISSUE",
AK1170="IP &amp; VLAN","TX ISSUE",
AK1170="Warehouse HUAWEI","SPARE-ISSUE",
AK1170="SPARE-HS","SPARE-ISSUE",
AK1170="Power Telco","RAN ISSUE",AK1170="no impacts","no impacts"
),"")</f>
        <v>No root cause</v>
      </c>
      <c r="AK1170" s="81" t="s">
        <v>5620</v>
      </c>
      <c r="AL1170" s="56" t="str" cm="1">
        <f t="array" ref="AL1170">IFERROR(_xlfn.IFS(
AK1170="MPR ISSUE","ACTIVE",
AK1170="BSS Hardware Issue","ACTIVE",
AK1170="Sites strategiques, MLL, Pylone, etc.","PASSIVE",
AK1170="AKTIVCO DEFAUT GE &amp; POWER Cabinet","PASSIVE",
AK1170="AKTIVCO Coupure ENEO &amp; Baisse de tension","PASSIVE",
AK1170="Coupure ENEO &amp; Baisse de tension","PASSIVE",
AK1170="Defaut GE &amp; POWER Cabinet","PASSIVE",
AK1170="Sharing","PASSIVE",
AK1170="Sites strategiques &amp; DataCenter","PASSIVE",
AK1170="Exclu","Exclu",
AK1170="SAT","ACTIVE",
AK1170="SPARE-ISSUE","SPARE-ISSUE",
AK1170="Fiber CAmtel","ACTIVE",
AK1170="Fiber AOF","ACTIVE",
AK1170="Projet OCM (HUAWEI)","PLANNED WORKS",
AK1170="Projet OCM (NOKIA)","PLANNED WORKS",
AK1170="ACCESS-ISSUE","ACCESS-ISSUE",
AK1170="Projet OCM (ZTE, NOKIA, autres projets)","PLANNED WORKS",
AK1170="No root CAuse","No root cause",
AK1170="ODU HS","ACTIVE",
AK1170="IP &amp; VLAN","ACTIVE",
AK1170="Warehouse HUAWEI","SPARE-ISSUE",
AK1170="SPARE-HS","SPARE-ISSUE",
AK1170="Power Telco","ACTIVE", AK1170="no impacts","no impacts"
),"")</f>
        <v>No root cause</v>
      </c>
      <c r="AM1170" s="108" t="s">
        <v>5537</v>
      </c>
      <c r="AN1170" s="117" t="s">
        <v>2792</v>
      </c>
      <c r="AP1170" s="23" t="s">
        <v>5537</v>
      </c>
      <c r="AQ1170" s="23" t="s">
        <v>5537</v>
      </c>
      <c r="AR1170" s="7"/>
      <c r="AS1170" s="6"/>
      <c r="AT1170" s="7"/>
      <c r="AU1170" s="3" t="s">
        <v>5537</v>
      </c>
      <c r="AV1170" s="24" t="s">
        <v>5537</v>
      </c>
      <c r="AW1170" s="24" t="s">
        <v>5537</v>
      </c>
      <c r="AX1170" s="24" t="s">
        <v>5537</v>
      </c>
      <c r="AY1170" s="24" t="s">
        <v>5537</v>
      </c>
      <c r="AZ1170" s="24" t="s">
        <v>5537</v>
      </c>
      <c r="BA1170" s="24" t="s">
        <v>5537</v>
      </c>
      <c r="BB1170" s="24" t="s">
        <v>5537</v>
      </c>
      <c r="BC1170" s="24" t="s">
        <v>5537</v>
      </c>
      <c r="BD1170" s="24" t="s">
        <v>5537</v>
      </c>
      <c r="BE1170" s="24" t="s">
        <v>5537</v>
      </c>
      <c r="BF1170" s="24" t="s">
        <v>5537</v>
      </c>
      <c r="BG1170" s="24" t="s">
        <v>5537</v>
      </c>
      <c r="BH1170" s="24" t="s">
        <v>5537</v>
      </c>
      <c r="BI1170" s="9" t="s">
        <v>5537</v>
      </c>
      <c r="BJ1170" s="14"/>
      <c r="BK1170" s="14" t="s">
        <v>5537</v>
      </c>
      <c r="BL1170" s="14" t="str">
        <f>_xlfn.XLOOKUP(B1170,'[4]cell downs 18042026 17h'!$B:$B,'[4]cell downs 18042026 17h'!$B:$B,"")</f>
        <v/>
      </c>
      <c r="BM1170" s="14" t="str">
        <f>_xlfn.XLOOKUP(B1170,'[5]Cells Huawei 19042026 15h'!$B:$B,'[5]Cells Huawei 19042026 15h'!$B:$B,"")</f>
        <v/>
      </c>
      <c r="BN1170" s="9" t="str">
        <f>_xlfn.XLOOKUP(B1170,'[6]cells down 19042026 9H40'!$B:$B,'[6]cells down 19042026 9H40'!$B:$B,"")</f>
        <v/>
      </c>
      <c r="BO1170" s="9" t="s">
        <v>2792</v>
      </c>
      <c r="BP1170" s="9" t="s">
        <v>12</v>
      </c>
    </row>
    <row r="1171" spans="1:68" s="9" customFormat="1" x14ac:dyDescent="0.35">
      <c r="A1171" s="1" t="s">
        <v>2795</v>
      </c>
      <c r="B1171" s="8" t="s">
        <v>2796</v>
      </c>
      <c r="C1171" s="3" t="str">
        <f>_xlfn.XLOOKUP(B1171,'[1]daily break down'!$D:$D,'[1]daily break down'!$E:$E,"")</f>
        <v>OUEST</v>
      </c>
      <c r="D1171" s="1" t="s">
        <v>11</v>
      </c>
      <c r="E1171" s="1" t="s">
        <v>12</v>
      </c>
      <c r="F1171" s="3" t="s">
        <v>102</v>
      </c>
      <c r="G1171" s="1" t="s">
        <v>2791</v>
      </c>
      <c r="H1171" s="39" t="str">
        <f>_xlfn.XLOOKUP(B1171,[2]CALCULATION!$B:$B,[2]CALCULATION!$H:$H,"")</f>
        <v>HUAWEI</v>
      </c>
      <c r="I1171" s="34">
        <v>0</v>
      </c>
      <c r="J1171" s="34">
        <v>0</v>
      </c>
      <c r="K1171" s="34">
        <v>0</v>
      </c>
      <c r="L1171" s="34">
        <v>0</v>
      </c>
      <c r="M1171" s="34">
        <v>0</v>
      </c>
      <c r="N1171" s="34">
        <v>0</v>
      </c>
      <c r="O1171" s="34">
        <v>0</v>
      </c>
      <c r="P1171" s="34">
        <v>0</v>
      </c>
      <c r="Q1171" s="34">
        <v>0</v>
      </c>
      <c r="R1171" s="34">
        <v>0</v>
      </c>
      <c r="S1171" s="109">
        <v>0</v>
      </c>
      <c r="T1171" s="109">
        <f>_xlfn.XLOOKUP(B1171,'[3]Nur des jours'!$B:$B,'[3]Nur des jours'!$U:$U,"")</f>
        <v>0</v>
      </c>
      <c r="U1171" s="109">
        <v>0</v>
      </c>
      <c r="V1171" s="109">
        <v>0</v>
      </c>
      <c r="W1171" s="109">
        <v>0.18222099516883394</v>
      </c>
      <c r="X1171" s="109">
        <v>0.10007262443890842</v>
      </c>
      <c r="Y1171" s="109">
        <v>1.9618586149135497E-3</v>
      </c>
      <c r="Z1171" s="109">
        <v>0</v>
      </c>
      <c r="AA1171" s="109">
        <v>0</v>
      </c>
      <c r="AB1171" s="109">
        <v>0</v>
      </c>
      <c r="AC1171" s="109">
        <v>0</v>
      </c>
      <c r="AD1171" s="109">
        <v>0</v>
      </c>
      <c r="AE1171" s="109">
        <v>0</v>
      </c>
      <c r="AF1171" s="109">
        <v>0</v>
      </c>
      <c r="AG1171" s="57" t="str">
        <f>_xlfn.XLOOKUP(B1171,[3]CALCULATION!$B:$B,[3]CALCULATION!$M:$M,"")</f>
        <v>Operationnel</v>
      </c>
      <c r="AH1171" s="57"/>
      <c r="AI1171" s="56" t="str" cm="1">
        <f t="array" ref="AI1171">IFERROR(_xlfn.IFS(
AK1171="MPR ISSUE","PDH",
AK1171="BSS Hardware Issue","BSS",
AK1171="Sites strategiques, MLL, Pylone, etc.","ENVTECH",
AK1171="AKTIVCO DEFAUT GE &amp; POWER Cabinet","AKTIVCO",
AK1171="AKTIVCO Coupure ENEO &amp; Baisse de tension","AKTIVCO GRID ONLY",
AK1171="Coupure ENEO &amp; Baisse de tension","IHS GRID ONLY",
AK1171="Defaut GE &amp; POWER Cabinet","IHS",
AK1171="Sharing","Partners",
AK1171="Sites strategiques &amp; DataCenter","SST &amp; DC",
AK1171="Exclu","Exclu",
AK1171="SAT","SAT",
AK1171="SPARE-ISSUE","SPARE-ISSUE",
AK1171="Fiber CAmtel","TRANS_FO_CAMTEL",
AK1171="Fiber AOF","Fiber AOF",
AK1171="Projet OCM (HUAWEI)","TRAVAUX-HUAWEI",
AK1171="Projet OCM (NOKIA)","TRAVAUX-NOKIA",
AK1171="ACCESS-ISSUE","ACCESS-ISSUE",
AK1171="Projet OCM (ZTE, NOKIA, autres projets)","TRAVAUX OCM",
AK1171="No root CAuse","No root cause",
AK1171="ODU HS","PDH",
AK1171="IP &amp; VLAN","PDH",
AK1171="Warehouse HUAWEI","SPARE-ISSUE",
AK1171="SPARE-HS","SPARE-ISSUE",
AK1171="Power Telco","BSS",AK1171="no impacts","no impacts"
),"")</f>
        <v>No root cause</v>
      </c>
      <c r="AJ1171" s="56" t="str" cm="1">
        <f t="array" ref="AJ1171">IFERROR(_xlfn.IFS(
AK1171="MPR ISSUE","TX ISSUE",
AK1171="BSS Hardware Issue","RAN ISSUE",
AK1171="Sites strategiques, MLL, Pylone, etc.","ENVTECH",
AK1171="AKTIVCO DEFAUT GE &amp; POWER Cabinet","POWER ISSUE",
AK1171="AKTIVCO Coupure ENEO &amp; Baisse de tension","POWER ISSUE",
AK1171="Coupure ENEO &amp; Baisse de tension","POWER ISSUE",
AK1171="Defaut GE &amp; POWER Cabinet","POWER ISSUE",
AK1171="Sharing","POWER ISSUE",
AK1171="Sites strategiques &amp; DataCenter","POWER ISSUE",
AK1171="Exclu","Exclu",
AK1171="SAT","TX ISSUE",
AK1171="SPARE-ISSUE","SPARE-ISSUE",
AK1171="Fiber CAmtel","TX ISSUE",
AK1171="Fiber AOF","TX ISSUE",
AK1171="Projet OCM (HUAWEI)","TRAVAUX-HUAWEI",
AK1171="Projet OCM (NOKIA)","TRAVAUX -NOKIA",
AK1171="ACCESS-ISSUE","ACCESS-ISSUE",
AK1171="Projet OCM (ZTE, NOKIA, autres projets)","TRAVAUX OCM",
AK1171="No root CAuse","No root cause",
AK1171="ODU HS","TX ISSUE",
AK1171="IP &amp; VLAN","TX ISSUE",
AK1171="Warehouse HUAWEI","SPARE-ISSUE",
AK1171="SPARE-HS","SPARE-ISSUE",
AK1171="Power Telco","RAN ISSUE",AK1171="no impacts","no impacts"
),"")</f>
        <v>No root cause</v>
      </c>
      <c r="AK1171" s="81" t="s">
        <v>5620</v>
      </c>
      <c r="AL1171" s="56" t="str" cm="1">
        <f t="array" ref="AL1171">IFERROR(_xlfn.IFS(
AK1171="MPR ISSUE","ACTIVE",
AK1171="BSS Hardware Issue","ACTIVE",
AK1171="Sites strategiques, MLL, Pylone, etc.","PASSIVE",
AK1171="AKTIVCO DEFAUT GE &amp; POWER Cabinet","PASSIVE",
AK1171="AKTIVCO Coupure ENEO &amp; Baisse de tension","PASSIVE",
AK1171="Coupure ENEO &amp; Baisse de tension","PASSIVE",
AK1171="Defaut GE &amp; POWER Cabinet","PASSIVE",
AK1171="Sharing","PASSIVE",
AK1171="Sites strategiques &amp; DataCenter","PASSIVE",
AK1171="Exclu","Exclu",
AK1171="SAT","ACTIVE",
AK1171="SPARE-ISSUE","SPARE-ISSUE",
AK1171="Fiber CAmtel","ACTIVE",
AK1171="Fiber AOF","ACTIVE",
AK1171="Projet OCM (HUAWEI)","PLANNED WORKS",
AK1171="Projet OCM (NOKIA)","PLANNED WORKS",
AK1171="ACCESS-ISSUE","ACCESS-ISSUE",
AK1171="Projet OCM (ZTE, NOKIA, autres projets)","PLANNED WORKS",
AK1171="No root CAuse","No root cause",
AK1171="ODU HS","ACTIVE",
AK1171="IP &amp; VLAN","ACTIVE",
AK1171="Warehouse HUAWEI","SPARE-ISSUE",
AK1171="SPARE-HS","SPARE-ISSUE",
AK1171="Power Telco","ACTIVE", AK1171="no impacts","no impacts"
),"")</f>
        <v>No root cause</v>
      </c>
      <c r="AM1171" s="108" t="s">
        <v>5537</v>
      </c>
      <c r="AN1171" s="117" t="s">
        <v>2796</v>
      </c>
      <c r="AP1171" s="23" t="s">
        <v>5537</v>
      </c>
      <c r="AQ1171" s="23" t="s">
        <v>5537</v>
      </c>
      <c r="AR1171" s="7"/>
      <c r="AS1171" s="6"/>
      <c r="AT1171" s="7"/>
      <c r="AU1171" s="3" t="s">
        <v>5537</v>
      </c>
      <c r="AV1171" s="24" t="s">
        <v>5537</v>
      </c>
      <c r="AW1171" s="24" t="s">
        <v>5537</v>
      </c>
      <c r="AX1171" s="24" t="s">
        <v>5537</v>
      </c>
      <c r="AY1171" s="24" t="s">
        <v>5537</v>
      </c>
      <c r="AZ1171" s="24" t="s">
        <v>5537</v>
      </c>
      <c r="BA1171" s="24" t="s">
        <v>5537</v>
      </c>
      <c r="BB1171" s="24" t="s">
        <v>5537</v>
      </c>
      <c r="BC1171" s="24" t="s">
        <v>5537</v>
      </c>
      <c r="BD1171" s="24" t="s">
        <v>5537</v>
      </c>
      <c r="BE1171" s="24" t="s">
        <v>5537</v>
      </c>
      <c r="BF1171" s="24" t="s">
        <v>5537</v>
      </c>
      <c r="BG1171" s="24" t="s">
        <v>5537</v>
      </c>
      <c r="BH1171" s="24" t="s">
        <v>5537</v>
      </c>
      <c r="BI1171" s="9" t="s">
        <v>5537</v>
      </c>
      <c r="BJ1171" s="14"/>
      <c r="BK1171" s="14" t="s">
        <v>5537</v>
      </c>
      <c r="BL1171" s="14" t="str">
        <f>_xlfn.XLOOKUP(B1171,'[4]cell downs 18042026 17h'!$B:$B,'[4]cell downs 18042026 17h'!$B:$B,"")</f>
        <v/>
      </c>
      <c r="BM1171" s="14" t="str">
        <f>_xlfn.XLOOKUP(B1171,'[5]Cells Huawei 19042026 15h'!$B:$B,'[5]Cells Huawei 19042026 15h'!$B:$B,"")</f>
        <v>OST_139</v>
      </c>
      <c r="BN1171" s="9" t="str">
        <f>_xlfn.XLOOKUP(B1171,'[6]cells down 19042026 9H40'!$B:$B,'[6]cells down 19042026 9H40'!$B:$B,"")</f>
        <v/>
      </c>
      <c r="BO1171" s="9" t="s">
        <v>2796</v>
      </c>
      <c r="BP1171" s="9" t="s">
        <v>12</v>
      </c>
    </row>
    <row r="1172" spans="1:68" s="9" customFormat="1" x14ac:dyDescent="0.35">
      <c r="A1172" s="1" t="s">
        <v>4023</v>
      </c>
      <c r="B1172" s="8" t="s">
        <v>4024</v>
      </c>
      <c r="C1172" s="3" t="str">
        <f>_xlfn.XLOOKUP(B1172,'[1]daily break down'!$D:$D,'[1]daily break down'!$E:$E,"")</f>
        <v>ADAMAOUA</v>
      </c>
      <c r="D1172" s="1" t="s">
        <v>21</v>
      </c>
      <c r="E1172" s="1" t="s">
        <v>122</v>
      </c>
      <c r="F1172" s="3" t="s">
        <v>90</v>
      </c>
      <c r="G1172" s="1" t="s">
        <v>4015</v>
      </c>
      <c r="H1172" s="39" t="str">
        <f>_xlfn.XLOOKUP(B1172,[2]CALCULATION!$B:$B,[2]CALCULATION!$H:$H,"")</f>
        <v>HUAWEI</v>
      </c>
      <c r="I1172" s="34">
        <v>0</v>
      </c>
      <c r="J1172" s="34">
        <v>0</v>
      </c>
      <c r="K1172" s="34">
        <v>0</v>
      </c>
      <c r="L1172" s="34">
        <v>0</v>
      </c>
      <c r="M1172" s="34">
        <v>0</v>
      </c>
      <c r="N1172" s="34">
        <v>0</v>
      </c>
      <c r="O1172" s="34">
        <v>0</v>
      </c>
      <c r="P1172" s="34">
        <v>0</v>
      </c>
      <c r="Q1172" s="34">
        <v>0</v>
      </c>
      <c r="R1172" s="34">
        <v>0</v>
      </c>
      <c r="S1172" s="109">
        <v>0</v>
      </c>
      <c r="T1172" s="109">
        <f>_xlfn.XLOOKUP(B1172,'[3]Nur des jours'!$B:$B,'[3]Nur des jours'!$U:$U,"")</f>
        <v>0</v>
      </c>
      <c r="U1172" s="109">
        <v>0</v>
      </c>
      <c r="V1172" s="109">
        <v>4.2804187961750177E-3</v>
      </c>
      <c r="W1172" s="109">
        <v>1.6051570485656314E-3</v>
      </c>
      <c r="X1172" s="109">
        <v>3.2103140971312632E-3</v>
      </c>
      <c r="Y1172" s="109">
        <v>1.9618586149135497E-3</v>
      </c>
      <c r="Z1172" s="109">
        <v>0</v>
      </c>
      <c r="AA1172" s="109">
        <v>0</v>
      </c>
      <c r="AB1172" s="109">
        <v>0</v>
      </c>
      <c r="AC1172" s="109">
        <v>0</v>
      </c>
      <c r="AD1172" s="109">
        <v>0</v>
      </c>
      <c r="AE1172" s="109">
        <v>0</v>
      </c>
      <c r="AF1172" s="109">
        <v>0</v>
      </c>
      <c r="AG1172" s="57" t="str">
        <f>_xlfn.XLOOKUP(B1172,[3]CALCULATION!$B:$B,[3]CALCULATION!$M:$M,"")</f>
        <v>Operationnel</v>
      </c>
      <c r="AH1172" s="57"/>
      <c r="AI1172" s="56" t="str" cm="1">
        <f t="array" ref="AI1172">IFERROR(_xlfn.IFS(
AK1172="MPR ISSUE","PDH",
AK1172="BSS Hardware Issue","BSS",
AK1172="Sites strategiques, MLL, Pylone, etc.","ENVTECH",
AK1172="AKTIVCO DEFAUT GE &amp; POWER Cabinet","AKTIVCO",
AK1172="AKTIVCO Coupure ENEO &amp; Baisse de tension","AKTIVCO GRID ONLY",
AK1172="Coupure ENEO &amp; Baisse de tension","IHS GRID ONLY",
AK1172="Defaut GE &amp; POWER Cabinet","IHS",
AK1172="Sharing","Partners",
AK1172="Sites strategiques &amp; DataCenter","SST &amp; DC",
AK1172="Exclu","Exclu",
AK1172="SAT","SAT",
AK1172="SPARE-ISSUE","SPARE-ISSUE",
AK1172="Fiber CAmtel","TRANS_FO_CAMTEL",
AK1172="Fiber AOF","Fiber AOF",
AK1172="Projet OCM (HUAWEI)","TRAVAUX-HUAWEI",
AK1172="Projet OCM (NOKIA)","TRAVAUX-NOKIA",
AK1172="ACCESS-ISSUE","ACCESS-ISSUE",
AK1172="Projet OCM (ZTE, NOKIA, autres projets)","TRAVAUX OCM",
AK1172="No root CAuse","No root cause",
AK1172="ODU HS","PDH",
AK1172="IP &amp; VLAN","PDH",
AK1172="Warehouse HUAWEI","SPARE-ISSUE",
AK1172="SPARE-HS","SPARE-ISSUE",
AK1172="Power Telco","BSS",AK1172="no impacts","no impacts"
),"")</f>
        <v>No root cause</v>
      </c>
      <c r="AJ1172" s="56" t="str" cm="1">
        <f t="array" ref="AJ1172">IFERROR(_xlfn.IFS(
AK1172="MPR ISSUE","TX ISSUE",
AK1172="BSS Hardware Issue","RAN ISSUE",
AK1172="Sites strategiques, MLL, Pylone, etc.","ENVTECH",
AK1172="AKTIVCO DEFAUT GE &amp; POWER Cabinet","POWER ISSUE",
AK1172="AKTIVCO Coupure ENEO &amp; Baisse de tension","POWER ISSUE",
AK1172="Coupure ENEO &amp; Baisse de tension","POWER ISSUE",
AK1172="Defaut GE &amp; POWER Cabinet","POWER ISSUE",
AK1172="Sharing","POWER ISSUE",
AK1172="Sites strategiques &amp; DataCenter","POWER ISSUE",
AK1172="Exclu","Exclu",
AK1172="SAT","TX ISSUE",
AK1172="SPARE-ISSUE","SPARE-ISSUE",
AK1172="Fiber CAmtel","TX ISSUE",
AK1172="Fiber AOF","TX ISSUE",
AK1172="Projet OCM (HUAWEI)","TRAVAUX-HUAWEI",
AK1172="Projet OCM (NOKIA)","TRAVAUX -NOKIA",
AK1172="ACCESS-ISSUE","ACCESS-ISSUE",
AK1172="Projet OCM (ZTE, NOKIA, autres projets)","TRAVAUX OCM",
AK1172="No root CAuse","No root cause",
AK1172="ODU HS","TX ISSUE",
AK1172="IP &amp; VLAN","TX ISSUE",
AK1172="Warehouse HUAWEI","SPARE-ISSUE",
AK1172="SPARE-HS","SPARE-ISSUE",
AK1172="Power Telco","RAN ISSUE",AK1172="no impacts","no impacts"
),"")</f>
        <v>No root cause</v>
      </c>
      <c r="AK1172" s="81" t="s">
        <v>5620</v>
      </c>
      <c r="AL1172" s="56" t="str" cm="1">
        <f t="array" ref="AL1172">IFERROR(_xlfn.IFS(
AK1172="MPR ISSUE","ACTIVE",
AK1172="BSS Hardware Issue","ACTIVE",
AK1172="Sites strategiques, MLL, Pylone, etc.","PASSIVE",
AK1172="AKTIVCO DEFAUT GE &amp; POWER Cabinet","PASSIVE",
AK1172="AKTIVCO Coupure ENEO &amp; Baisse de tension","PASSIVE",
AK1172="Coupure ENEO &amp; Baisse de tension","PASSIVE",
AK1172="Defaut GE &amp; POWER Cabinet","PASSIVE",
AK1172="Sharing","PASSIVE",
AK1172="Sites strategiques &amp; DataCenter","PASSIVE",
AK1172="Exclu","Exclu",
AK1172="SAT","ACTIVE",
AK1172="SPARE-ISSUE","SPARE-ISSUE",
AK1172="Fiber CAmtel","ACTIVE",
AK1172="Fiber AOF","ACTIVE",
AK1172="Projet OCM (HUAWEI)","PLANNED WORKS",
AK1172="Projet OCM (NOKIA)","PLANNED WORKS",
AK1172="ACCESS-ISSUE","ACCESS-ISSUE",
AK1172="Projet OCM (ZTE, NOKIA, autres projets)","PLANNED WORKS",
AK1172="No root CAuse","No root cause",
AK1172="ODU HS","ACTIVE",
AK1172="IP &amp; VLAN","ACTIVE",
AK1172="Warehouse HUAWEI","SPARE-ISSUE",
AK1172="SPARE-HS","SPARE-ISSUE",
AK1172="Power Telco","ACTIVE", AK1172="no impacts","no impacts"
),"")</f>
        <v>No root cause</v>
      </c>
      <c r="AM1172" s="108" t="s">
        <v>5537</v>
      </c>
      <c r="AN1172" s="117" t="s">
        <v>4024</v>
      </c>
      <c r="AP1172" s="23" t="s">
        <v>5537</v>
      </c>
      <c r="AQ1172" s="23" t="s">
        <v>5537</v>
      </c>
      <c r="AR1172" s="7"/>
      <c r="AS1172" s="6"/>
      <c r="AT1172" s="7"/>
      <c r="AU1172" s="3" t="s">
        <v>5537</v>
      </c>
      <c r="AV1172" s="24" t="s">
        <v>5537</v>
      </c>
      <c r="AW1172" s="24" t="s">
        <v>5537</v>
      </c>
      <c r="AX1172" s="24" t="s">
        <v>5537</v>
      </c>
      <c r="AY1172" s="24" t="s">
        <v>5537</v>
      </c>
      <c r="AZ1172" s="24" t="s">
        <v>5537</v>
      </c>
      <c r="BA1172" s="24" t="s">
        <v>5537</v>
      </c>
      <c r="BB1172" s="24" t="s">
        <v>5537</v>
      </c>
      <c r="BC1172" s="24" t="s">
        <v>5537</v>
      </c>
      <c r="BD1172" s="24" t="s">
        <v>5537</v>
      </c>
      <c r="BE1172" s="24" t="s">
        <v>5537</v>
      </c>
      <c r="BF1172" s="24" t="s">
        <v>5537</v>
      </c>
      <c r="BG1172" s="24" t="s">
        <v>5537</v>
      </c>
      <c r="BH1172" s="24" t="s">
        <v>5537</v>
      </c>
      <c r="BI1172" s="9" t="s">
        <v>5537</v>
      </c>
      <c r="BJ1172" s="14"/>
      <c r="BK1172" s="14" t="s">
        <v>5537</v>
      </c>
      <c r="BL1172" s="14" t="str">
        <f>_xlfn.XLOOKUP(B1172,'[4]cell downs 18042026 17h'!$B:$B,'[4]cell downs 18042026 17h'!$B:$B,"")</f>
        <v/>
      </c>
      <c r="BM1172" s="14" t="str">
        <f>_xlfn.XLOOKUP(B1172,'[5]Cells Huawei 19042026 15h'!$B:$B,'[5]Cells Huawei 19042026 15h'!$B:$B,"")</f>
        <v/>
      </c>
      <c r="BN1172" s="9" t="str">
        <f>_xlfn.XLOOKUP(B1172,'[6]cells down 19042026 9H40'!$B:$B,'[6]cells down 19042026 9H40'!$B:$B,"")</f>
        <v/>
      </c>
      <c r="BO1172" s="9" t="s">
        <v>5537</v>
      </c>
      <c r="BP1172" s="9" t="s">
        <v>5537</v>
      </c>
    </row>
    <row r="1173" spans="1:68" s="9" customFormat="1" x14ac:dyDescent="0.35">
      <c r="A1173" s="2" t="s">
        <v>4573</v>
      </c>
      <c r="B1173" s="8" t="s">
        <v>4574</v>
      </c>
      <c r="C1173" s="3" t="str">
        <f>_xlfn.XLOOKUP(B1173,'[1]daily break down'!$D:$D,'[1]daily break down'!$E:$E,"")</f>
        <v>OUEST</v>
      </c>
      <c r="D1173" s="1" t="s">
        <v>11</v>
      </c>
      <c r="E1173" s="1" t="s">
        <v>12</v>
      </c>
      <c r="F1173" s="3" t="s">
        <v>102</v>
      </c>
      <c r="G1173" s="1" t="s">
        <v>4178</v>
      </c>
      <c r="H1173" s="39" t="str">
        <f>_xlfn.XLOOKUP(B1173,[2]CALCULATION!$B:$B,[2]CALCULATION!$H:$H,"")</f>
        <v>HUAWEI</v>
      </c>
      <c r="I1173" s="34">
        <v>0</v>
      </c>
      <c r="J1173" s="34">
        <v>0</v>
      </c>
      <c r="K1173" s="34">
        <v>0</v>
      </c>
      <c r="L1173" s="34">
        <v>0</v>
      </c>
      <c r="M1173" s="34">
        <v>0</v>
      </c>
      <c r="N1173" s="34">
        <v>0</v>
      </c>
      <c r="O1173" s="34">
        <v>0</v>
      </c>
      <c r="P1173" s="34">
        <v>0</v>
      </c>
      <c r="Q1173" s="34">
        <v>0</v>
      </c>
      <c r="R1173" s="34">
        <v>0</v>
      </c>
      <c r="S1173" s="109">
        <v>0</v>
      </c>
      <c r="T1173" s="109">
        <f>_xlfn.XLOOKUP(B1173,'[3]Nur des jours'!$B:$B,'[3]Nur des jours'!$U:$U,"")</f>
        <v>0</v>
      </c>
      <c r="U1173" s="109">
        <v>0</v>
      </c>
      <c r="V1173" s="109">
        <v>0</v>
      </c>
      <c r="W1173" s="109">
        <v>0.71161962486409669</v>
      </c>
      <c r="X1173" s="109">
        <v>0</v>
      </c>
      <c r="Y1173" s="109">
        <v>1.9618586149135497E-3</v>
      </c>
      <c r="Z1173" s="109">
        <v>0</v>
      </c>
      <c r="AA1173" s="109">
        <v>0</v>
      </c>
      <c r="AB1173" s="109">
        <v>0</v>
      </c>
      <c r="AC1173" s="109">
        <v>0</v>
      </c>
      <c r="AD1173" s="109">
        <v>0</v>
      </c>
      <c r="AE1173" s="109">
        <v>0</v>
      </c>
      <c r="AF1173" s="109">
        <v>0</v>
      </c>
      <c r="AG1173" s="57" t="str">
        <f>_xlfn.XLOOKUP(B1173,[3]CALCULATION!$B:$B,[3]CALCULATION!$M:$M,"")</f>
        <v>Operationnel</v>
      </c>
      <c r="AH1173" s="57"/>
      <c r="AI1173" s="56" t="str" cm="1">
        <f t="array" ref="AI1173">IFERROR(_xlfn.IFS(
AK1173="MPR ISSUE","PDH",
AK1173="BSS Hardware Issue","BSS",
AK1173="Sites strategiques, MLL, Pylone, etc.","ENVTECH",
AK1173="AKTIVCO DEFAUT GE &amp; POWER Cabinet","AKTIVCO",
AK1173="AKTIVCO Coupure ENEO &amp; Baisse de tension","AKTIVCO GRID ONLY",
AK1173="Coupure ENEO &amp; Baisse de tension","IHS GRID ONLY",
AK1173="Defaut GE &amp; POWER Cabinet","IHS",
AK1173="Sharing","Partners",
AK1173="Sites strategiques &amp; DataCenter","SST &amp; DC",
AK1173="Exclu","Exclu",
AK1173="SAT","SAT",
AK1173="SPARE-ISSUE","SPARE-ISSUE",
AK1173="Fiber CAmtel","TRANS_FO_CAMTEL",
AK1173="Fiber AOF","Fiber AOF",
AK1173="Projet OCM (HUAWEI)","TRAVAUX-HUAWEI",
AK1173="Projet OCM (NOKIA)","TRAVAUX-NOKIA",
AK1173="ACCESS-ISSUE","ACCESS-ISSUE",
AK1173="Projet OCM (ZTE, NOKIA, autres projets)","TRAVAUX OCM",
AK1173="No root CAuse","No root cause",
AK1173="ODU HS","PDH",
AK1173="IP &amp; VLAN","PDH",
AK1173="Warehouse HUAWEI","SPARE-ISSUE",
AK1173="SPARE-HS","SPARE-ISSUE",
AK1173="Power Telco","BSS",AK1173="no impacts","no impacts"
),"")</f>
        <v>No root cause</v>
      </c>
      <c r="AJ1173" s="56" t="str" cm="1">
        <f t="array" ref="AJ1173">IFERROR(_xlfn.IFS(
AK1173="MPR ISSUE","TX ISSUE",
AK1173="BSS Hardware Issue","RAN ISSUE",
AK1173="Sites strategiques, MLL, Pylone, etc.","ENVTECH",
AK1173="AKTIVCO DEFAUT GE &amp; POWER Cabinet","POWER ISSUE",
AK1173="AKTIVCO Coupure ENEO &amp; Baisse de tension","POWER ISSUE",
AK1173="Coupure ENEO &amp; Baisse de tension","POWER ISSUE",
AK1173="Defaut GE &amp; POWER Cabinet","POWER ISSUE",
AK1173="Sharing","POWER ISSUE",
AK1173="Sites strategiques &amp; DataCenter","POWER ISSUE",
AK1173="Exclu","Exclu",
AK1173="SAT","TX ISSUE",
AK1173="SPARE-ISSUE","SPARE-ISSUE",
AK1173="Fiber CAmtel","TX ISSUE",
AK1173="Fiber AOF","TX ISSUE",
AK1173="Projet OCM (HUAWEI)","TRAVAUX-HUAWEI",
AK1173="Projet OCM (NOKIA)","TRAVAUX -NOKIA",
AK1173="ACCESS-ISSUE","ACCESS-ISSUE",
AK1173="Projet OCM (ZTE, NOKIA, autres projets)","TRAVAUX OCM",
AK1173="No root CAuse","No root cause",
AK1173="ODU HS","TX ISSUE",
AK1173="IP &amp; VLAN","TX ISSUE",
AK1173="Warehouse HUAWEI","SPARE-ISSUE",
AK1173="SPARE-HS","SPARE-ISSUE",
AK1173="Power Telco","RAN ISSUE",AK1173="no impacts","no impacts"
),"")</f>
        <v>No root cause</v>
      </c>
      <c r="AK1173" s="81" t="s">
        <v>5620</v>
      </c>
      <c r="AL1173" s="56" t="str" cm="1">
        <f t="array" ref="AL1173">IFERROR(_xlfn.IFS(
AK1173="MPR ISSUE","ACTIVE",
AK1173="BSS Hardware Issue","ACTIVE",
AK1173="Sites strategiques, MLL, Pylone, etc.","PASSIVE",
AK1173="AKTIVCO DEFAUT GE &amp; POWER Cabinet","PASSIVE",
AK1173="AKTIVCO Coupure ENEO &amp; Baisse de tension","PASSIVE",
AK1173="Coupure ENEO &amp; Baisse de tension","PASSIVE",
AK1173="Defaut GE &amp; POWER Cabinet","PASSIVE",
AK1173="Sharing","PASSIVE",
AK1173="Sites strategiques &amp; DataCenter","PASSIVE",
AK1173="Exclu","Exclu",
AK1173="SAT","ACTIVE",
AK1173="SPARE-ISSUE","SPARE-ISSUE",
AK1173="Fiber CAmtel","ACTIVE",
AK1173="Fiber AOF","ACTIVE",
AK1173="Projet OCM (HUAWEI)","PLANNED WORKS",
AK1173="Projet OCM (NOKIA)","PLANNED WORKS",
AK1173="ACCESS-ISSUE","ACCESS-ISSUE",
AK1173="Projet OCM (ZTE, NOKIA, autres projets)","PLANNED WORKS",
AK1173="No root CAuse","No root cause",
AK1173="ODU HS","ACTIVE",
AK1173="IP &amp; VLAN","ACTIVE",
AK1173="Warehouse HUAWEI","SPARE-ISSUE",
AK1173="SPARE-HS","SPARE-ISSUE",
AK1173="Power Telco","ACTIVE", AK1173="no impacts","no impacts"
),"")</f>
        <v>No root cause</v>
      </c>
      <c r="AM1173" s="108" t="s">
        <v>5537</v>
      </c>
      <c r="AN1173" s="117" t="s">
        <v>4574</v>
      </c>
      <c r="AP1173" s="23" t="s">
        <v>5537</v>
      </c>
      <c r="AQ1173" s="23" t="s">
        <v>5537</v>
      </c>
      <c r="AR1173" s="7"/>
      <c r="AS1173" s="6"/>
      <c r="AT1173" s="7"/>
      <c r="AU1173" s="3" t="s">
        <v>5537</v>
      </c>
      <c r="AV1173" s="24" t="s">
        <v>5537</v>
      </c>
      <c r="AW1173" s="24" t="s">
        <v>5537</v>
      </c>
      <c r="AX1173" s="24" t="s">
        <v>5537</v>
      </c>
      <c r="AY1173" s="24" t="s">
        <v>5537</v>
      </c>
      <c r="AZ1173" s="24" t="s">
        <v>5537</v>
      </c>
      <c r="BA1173" s="24" t="s">
        <v>5537</v>
      </c>
      <c r="BB1173" s="24" t="s">
        <v>5537</v>
      </c>
      <c r="BC1173" s="24" t="s">
        <v>5537</v>
      </c>
      <c r="BD1173" s="24" t="s">
        <v>5537</v>
      </c>
      <c r="BE1173" s="24" t="s">
        <v>5537</v>
      </c>
      <c r="BF1173" s="24" t="s">
        <v>5537</v>
      </c>
      <c r="BG1173" s="24" t="s">
        <v>5537</v>
      </c>
      <c r="BH1173" s="24" t="s">
        <v>5537</v>
      </c>
      <c r="BI1173" s="9" t="s">
        <v>5537</v>
      </c>
      <c r="BJ1173" s="14"/>
      <c r="BK1173" s="14" t="s">
        <v>5537</v>
      </c>
      <c r="BL1173" s="14" t="str">
        <f>_xlfn.XLOOKUP(B1173,'[4]cell downs 18042026 17h'!$B:$B,'[4]cell downs 18042026 17h'!$B:$B,"")</f>
        <v/>
      </c>
      <c r="BM1173" s="14" t="str">
        <f>_xlfn.XLOOKUP(B1173,'[5]Cells Huawei 19042026 15h'!$B:$B,'[5]Cells Huawei 19042026 15h'!$B:$B,"")</f>
        <v/>
      </c>
      <c r="BN1173" s="9" t="str">
        <f>_xlfn.XLOOKUP(B1173,'[6]cells down 19042026 9H40'!$B:$B,'[6]cells down 19042026 9H40'!$B:$B,"")</f>
        <v/>
      </c>
      <c r="BO1173" s="9" t="s">
        <v>4574</v>
      </c>
      <c r="BP1173" s="9" t="s">
        <v>5537</v>
      </c>
    </row>
    <row r="1174" spans="1:68" s="9" customFormat="1" x14ac:dyDescent="0.35">
      <c r="A1174" s="1" t="s">
        <v>4178</v>
      </c>
      <c r="B1174" s="8" t="s">
        <v>5144</v>
      </c>
      <c r="C1174" s="3" t="str">
        <f>_xlfn.XLOOKUP(B1174,'[1]daily break down'!$D:$D,'[1]daily break down'!$E:$E,"")</f>
        <v>OUEST</v>
      </c>
      <c r="D1174" s="1" t="s">
        <v>11</v>
      </c>
      <c r="E1174" s="1" t="s">
        <v>12</v>
      </c>
      <c r="F1174" s="3" t="s">
        <v>102</v>
      </c>
      <c r="G1174" s="1" t="s">
        <v>4178</v>
      </c>
      <c r="H1174" s="39" t="str">
        <f>_xlfn.XLOOKUP(B1174,[2]CALCULATION!$B:$B,[2]CALCULATION!$H:$H,"")</f>
        <v>HUAWEI</v>
      </c>
      <c r="I1174" s="34">
        <v>0</v>
      </c>
      <c r="J1174" s="34">
        <v>0</v>
      </c>
      <c r="K1174" s="34">
        <v>0</v>
      </c>
      <c r="L1174" s="34">
        <v>0</v>
      </c>
      <c r="M1174" s="34">
        <v>0</v>
      </c>
      <c r="N1174" s="34">
        <v>0</v>
      </c>
      <c r="O1174" s="34">
        <v>0</v>
      </c>
      <c r="P1174" s="34">
        <v>0</v>
      </c>
      <c r="Q1174" s="34">
        <v>0</v>
      </c>
      <c r="R1174" s="34">
        <v>0</v>
      </c>
      <c r="S1174" s="109">
        <v>0</v>
      </c>
      <c r="T1174" s="109">
        <f>_xlfn.XLOOKUP(B1174,'[3]Nur des jours'!$B:$B,'[3]Nur des jours'!$U:$U,"")</f>
        <v>0</v>
      </c>
      <c r="U1174" s="109">
        <v>0</v>
      </c>
      <c r="V1174" s="109">
        <v>0</v>
      </c>
      <c r="W1174" s="109">
        <v>0</v>
      </c>
      <c r="X1174" s="109">
        <v>0</v>
      </c>
      <c r="Y1174" s="109">
        <v>1.8726832233265697E-3</v>
      </c>
      <c r="Z1174" s="109">
        <v>0</v>
      </c>
      <c r="AA1174" s="109">
        <v>0</v>
      </c>
      <c r="AB1174" s="109">
        <v>0</v>
      </c>
      <c r="AC1174" s="109">
        <v>0</v>
      </c>
      <c r="AD1174" s="109">
        <v>0</v>
      </c>
      <c r="AE1174" s="109">
        <v>0</v>
      </c>
      <c r="AF1174" s="109">
        <v>0</v>
      </c>
      <c r="AG1174" s="57" t="str">
        <f>_xlfn.XLOOKUP(B1174,[3]CALCULATION!$B:$B,[3]CALCULATION!$M:$M,"")</f>
        <v>Operationnel</v>
      </c>
      <c r="AH1174" s="57"/>
      <c r="AI1174" s="56" t="str" cm="1">
        <f t="array" ref="AI1174">IFERROR(_xlfn.IFS(
AK1174="MPR ISSUE","PDH",
AK1174="BSS Hardware Issue","BSS",
AK1174="Sites strategiques, MLL, Pylone, etc.","ENVTECH",
AK1174="AKTIVCO DEFAUT GE &amp; POWER Cabinet","AKTIVCO",
AK1174="AKTIVCO Coupure ENEO &amp; Baisse de tension","AKTIVCO GRID ONLY",
AK1174="Coupure ENEO &amp; Baisse de tension","IHS GRID ONLY",
AK1174="Defaut GE &amp; POWER Cabinet","IHS",
AK1174="Sharing","Partners",
AK1174="Sites strategiques &amp; DataCenter","SST &amp; DC",
AK1174="Exclu","Exclu",
AK1174="SAT","SAT",
AK1174="SPARE-ISSUE","SPARE-ISSUE",
AK1174="Fiber CAmtel","TRANS_FO_CAMTEL",
AK1174="Fiber AOF","Fiber AOF",
AK1174="Projet OCM (HUAWEI)","TRAVAUX-HUAWEI",
AK1174="Projet OCM (NOKIA)","TRAVAUX-NOKIA",
AK1174="ACCESS-ISSUE","ACCESS-ISSUE",
AK1174="Projet OCM (ZTE, NOKIA, autres projets)","TRAVAUX OCM",
AK1174="No root CAuse","No root cause",
AK1174="ODU HS","PDH",
AK1174="IP &amp; VLAN","PDH",
AK1174="Warehouse HUAWEI","SPARE-ISSUE",
AK1174="SPARE-HS","SPARE-ISSUE",
AK1174="Power Telco","BSS",AK1174="no impacts","no impacts"
),"")</f>
        <v>No root cause</v>
      </c>
      <c r="AJ1174" s="56" t="str" cm="1">
        <f t="array" ref="AJ1174">IFERROR(_xlfn.IFS(
AK1174="MPR ISSUE","TX ISSUE",
AK1174="BSS Hardware Issue","RAN ISSUE",
AK1174="Sites strategiques, MLL, Pylone, etc.","ENVTECH",
AK1174="AKTIVCO DEFAUT GE &amp; POWER Cabinet","POWER ISSUE",
AK1174="AKTIVCO Coupure ENEO &amp; Baisse de tension","POWER ISSUE",
AK1174="Coupure ENEO &amp; Baisse de tension","POWER ISSUE",
AK1174="Defaut GE &amp; POWER Cabinet","POWER ISSUE",
AK1174="Sharing","POWER ISSUE",
AK1174="Sites strategiques &amp; DataCenter","POWER ISSUE",
AK1174="Exclu","Exclu",
AK1174="SAT","TX ISSUE",
AK1174="SPARE-ISSUE","SPARE-ISSUE",
AK1174="Fiber CAmtel","TX ISSUE",
AK1174="Fiber AOF","TX ISSUE",
AK1174="Projet OCM (HUAWEI)","TRAVAUX-HUAWEI",
AK1174="Projet OCM (NOKIA)","TRAVAUX -NOKIA",
AK1174="ACCESS-ISSUE","ACCESS-ISSUE",
AK1174="Projet OCM (ZTE, NOKIA, autres projets)","TRAVAUX OCM",
AK1174="No root CAuse","No root cause",
AK1174="ODU HS","TX ISSUE",
AK1174="IP &amp; VLAN","TX ISSUE",
AK1174="Warehouse HUAWEI","SPARE-ISSUE",
AK1174="SPARE-HS","SPARE-ISSUE",
AK1174="Power Telco","RAN ISSUE",AK1174="no impacts","no impacts"
),"")</f>
        <v>No root cause</v>
      </c>
      <c r="AK1174" s="81" t="s">
        <v>5620</v>
      </c>
      <c r="AL1174" s="56" t="str" cm="1">
        <f t="array" ref="AL1174">IFERROR(_xlfn.IFS(
AK1174="MPR ISSUE","ACTIVE",
AK1174="BSS Hardware Issue","ACTIVE",
AK1174="Sites strategiques, MLL, Pylone, etc.","PASSIVE",
AK1174="AKTIVCO DEFAUT GE &amp; POWER Cabinet","PASSIVE",
AK1174="AKTIVCO Coupure ENEO &amp; Baisse de tension","PASSIVE",
AK1174="Coupure ENEO &amp; Baisse de tension","PASSIVE",
AK1174="Defaut GE &amp; POWER Cabinet","PASSIVE",
AK1174="Sharing","PASSIVE",
AK1174="Sites strategiques &amp; DataCenter","PASSIVE",
AK1174="Exclu","Exclu",
AK1174="SAT","ACTIVE",
AK1174="SPARE-ISSUE","SPARE-ISSUE",
AK1174="Fiber CAmtel","ACTIVE",
AK1174="Fiber AOF","ACTIVE",
AK1174="Projet OCM (HUAWEI)","PLANNED WORKS",
AK1174="Projet OCM (NOKIA)","PLANNED WORKS",
AK1174="ACCESS-ISSUE","ACCESS-ISSUE",
AK1174="Projet OCM (ZTE, NOKIA, autres projets)","PLANNED WORKS",
AK1174="No root CAuse","No root cause",
AK1174="ODU HS","ACTIVE",
AK1174="IP &amp; VLAN","ACTIVE",
AK1174="Warehouse HUAWEI","SPARE-ISSUE",
AK1174="SPARE-HS","SPARE-ISSUE",
AK1174="Power Telco","ACTIVE", AK1174="no impacts","no impacts"
),"")</f>
        <v>No root cause</v>
      </c>
      <c r="AM1174" s="108" t="s">
        <v>5537</v>
      </c>
      <c r="AN1174" s="117" t="s">
        <v>5144</v>
      </c>
      <c r="AP1174" s="23" t="s">
        <v>5537</v>
      </c>
      <c r="AQ1174" s="23" t="s">
        <v>5537</v>
      </c>
      <c r="AR1174" s="7"/>
      <c r="AS1174" s="6"/>
      <c r="AT1174" s="7"/>
      <c r="AU1174" s="3" t="s">
        <v>5537</v>
      </c>
      <c r="AV1174" s="24" t="s">
        <v>5537</v>
      </c>
      <c r="AW1174" s="24" t="s">
        <v>5537</v>
      </c>
      <c r="AX1174" s="24" t="s">
        <v>5537</v>
      </c>
      <c r="AY1174" s="24" t="s">
        <v>5537</v>
      </c>
      <c r="AZ1174" s="24" t="s">
        <v>5537</v>
      </c>
      <c r="BA1174" s="24" t="s">
        <v>5537</v>
      </c>
      <c r="BB1174" s="24" t="s">
        <v>5537</v>
      </c>
      <c r="BC1174" s="24" t="s">
        <v>5537</v>
      </c>
      <c r="BD1174" s="24" t="s">
        <v>5537</v>
      </c>
      <c r="BE1174" s="24" t="s">
        <v>5537</v>
      </c>
      <c r="BF1174" s="24" t="s">
        <v>5537</v>
      </c>
      <c r="BG1174" s="24" t="s">
        <v>5537</v>
      </c>
      <c r="BH1174" s="24" t="s">
        <v>5537</v>
      </c>
      <c r="BI1174" s="9" t="s">
        <v>5537</v>
      </c>
      <c r="BJ1174" s="14"/>
      <c r="BK1174" s="14" t="s">
        <v>5537</v>
      </c>
      <c r="BL1174" s="14" t="str">
        <f>_xlfn.XLOOKUP(B1174,'[4]cell downs 18042026 17h'!$B:$B,'[4]cell downs 18042026 17h'!$B:$B,"")</f>
        <v/>
      </c>
      <c r="BM1174" s="14" t="str">
        <f>_xlfn.XLOOKUP(B1174,'[5]Cells Huawei 19042026 15h'!$B:$B,'[5]Cells Huawei 19042026 15h'!$B:$B,"")</f>
        <v/>
      </c>
      <c r="BN1174" s="9" t="str">
        <f>_xlfn.XLOOKUP(B1174,'[6]cells down 19042026 9H40'!$B:$B,'[6]cells down 19042026 9H40'!$B:$B,"")</f>
        <v/>
      </c>
      <c r="BO1174" s="9" t="s">
        <v>5144</v>
      </c>
      <c r="BP1174" s="9" t="s">
        <v>12</v>
      </c>
    </row>
    <row r="1175" spans="1:68" s="9" customFormat="1" x14ac:dyDescent="0.35">
      <c r="A1175" s="1" t="s">
        <v>1843</v>
      </c>
      <c r="B1175" s="8" t="s">
        <v>1844</v>
      </c>
      <c r="C1175" s="3" t="str">
        <f>_xlfn.XLOOKUP(B1175,'[1]daily break down'!$D:$D,'[1]daily break down'!$E:$E,"")</f>
        <v>NORD</v>
      </c>
      <c r="D1175" s="1" t="s">
        <v>21</v>
      </c>
      <c r="E1175" s="1" t="s">
        <v>122</v>
      </c>
      <c r="F1175" s="3" t="s">
        <v>23</v>
      </c>
      <c r="G1175" s="1" t="s">
        <v>1843</v>
      </c>
      <c r="H1175" s="40" t="str">
        <f>_xlfn.XLOOKUP(B1175,[2]CALCULATION!$B:$B,[2]CALCULATION!$H:$H,"")</f>
        <v>NOKIA</v>
      </c>
      <c r="I1175" s="34">
        <v>0</v>
      </c>
      <c r="J1175" s="34">
        <v>0</v>
      </c>
      <c r="K1175" s="34">
        <v>0</v>
      </c>
      <c r="L1175" s="34">
        <v>0</v>
      </c>
      <c r="M1175" s="34">
        <v>0</v>
      </c>
      <c r="N1175" s="34">
        <v>0</v>
      </c>
      <c r="O1175" s="34">
        <v>0</v>
      </c>
      <c r="P1175" s="34">
        <v>0.85426571394147588</v>
      </c>
      <c r="Q1175" s="34">
        <v>0.72738700960816571</v>
      </c>
      <c r="R1175" s="34">
        <v>3.3197102560929338E-3</v>
      </c>
      <c r="S1175" s="109">
        <v>1.6943324401527621E-3</v>
      </c>
      <c r="T1175" s="109">
        <f>_xlfn.XLOOKUP(B1175,'[3]Nur des jours'!$B:$B,'[3]Nur des jours'!$U:$U,"")</f>
        <v>0</v>
      </c>
      <c r="U1175" s="109">
        <v>0</v>
      </c>
      <c r="V1175" s="109">
        <v>0</v>
      </c>
      <c r="W1175" s="109">
        <v>0</v>
      </c>
      <c r="X1175" s="109">
        <v>0</v>
      </c>
      <c r="Y1175" s="109">
        <v>1.7835800845021801E-3</v>
      </c>
      <c r="Z1175" s="109">
        <v>0</v>
      </c>
      <c r="AA1175" s="109">
        <v>0</v>
      </c>
      <c r="AB1175" s="109">
        <v>0</v>
      </c>
      <c r="AC1175" s="109">
        <v>0</v>
      </c>
      <c r="AD1175" s="109">
        <v>0</v>
      </c>
      <c r="AE1175" s="109">
        <v>0</v>
      </c>
      <c r="AF1175" s="109">
        <v>0</v>
      </c>
      <c r="AG1175" s="57" t="str">
        <f>_xlfn.XLOOKUP(B1175,[3]CALCULATION!$B:$B,[3]CALCULATION!$M:$M,"")</f>
        <v>Operationnel</v>
      </c>
      <c r="AH1175" s="57"/>
      <c r="AI1175" s="56" t="str" cm="1">
        <f t="array" ref="AI1175">IFERROR(_xlfn.IFS(
AK1175="MPR ISSUE","PDH",
AK1175="BSS Hardware Issue","BSS",
AK1175="Sites strategiques, MLL, Pylone, etc.","ENVTECH",
AK1175="AKTIVCO DEFAUT GE &amp; POWER Cabinet","AKTIVCO",
AK1175="AKTIVCO Coupure ENEO &amp; Baisse de tension","AKTIVCO GRID ONLY",
AK1175="Coupure ENEO &amp; Baisse de tension","IHS GRID ONLY",
AK1175="Defaut GE &amp; POWER Cabinet","IHS",
AK1175="Sharing","Partners",
AK1175="Sites strategiques &amp; DataCenter","SST &amp; DC",
AK1175="Exclu","Exclu",
AK1175="SAT","SAT",
AK1175="SPARE-ISSUE","SPARE-ISSUE",
AK1175="Fiber CAmtel","TRANS_FO_CAMTEL",
AK1175="Fiber AOF","Fiber AOF",
AK1175="Projet OCM (HUAWEI)","TRAVAUX-HUAWEI",
AK1175="Projet OCM (NOKIA)","TRAVAUX-NOKIA",
AK1175="ACCESS-ISSUE","ACCESS-ISSUE",
AK1175="Projet OCM (ZTE, NOKIA, autres projets)","TRAVAUX OCM",
AK1175="No root CAuse","No root cause",
AK1175="ODU HS","PDH",
AK1175="IP &amp; VLAN","PDH",
AK1175="Warehouse HUAWEI","SPARE-ISSUE",
AK1175="SPARE-HS","SPARE-ISSUE",
AK1175="Power Telco","BSS",AK1175="no impacts","no impacts"
),"")</f>
        <v>No root cause</v>
      </c>
      <c r="AJ1175" s="56" t="str" cm="1">
        <f t="array" ref="AJ1175">IFERROR(_xlfn.IFS(
AK1175="MPR ISSUE","TX ISSUE",
AK1175="BSS Hardware Issue","RAN ISSUE",
AK1175="Sites strategiques, MLL, Pylone, etc.","ENVTECH",
AK1175="AKTIVCO DEFAUT GE &amp; POWER Cabinet","POWER ISSUE",
AK1175="AKTIVCO Coupure ENEO &amp; Baisse de tension","POWER ISSUE",
AK1175="Coupure ENEO &amp; Baisse de tension","POWER ISSUE",
AK1175="Defaut GE &amp; POWER Cabinet","POWER ISSUE",
AK1175="Sharing","POWER ISSUE",
AK1175="Sites strategiques &amp; DataCenter","POWER ISSUE",
AK1175="Exclu","Exclu",
AK1175="SAT","TX ISSUE",
AK1175="SPARE-ISSUE","SPARE-ISSUE",
AK1175="Fiber CAmtel","TX ISSUE",
AK1175="Fiber AOF","TX ISSUE",
AK1175="Projet OCM (HUAWEI)","TRAVAUX-HUAWEI",
AK1175="Projet OCM (NOKIA)","TRAVAUX -NOKIA",
AK1175="ACCESS-ISSUE","ACCESS-ISSUE",
AK1175="Projet OCM (ZTE, NOKIA, autres projets)","TRAVAUX OCM",
AK1175="No root CAuse","No root cause",
AK1175="ODU HS","TX ISSUE",
AK1175="IP &amp; VLAN","TX ISSUE",
AK1175="Warehouse HUAWEI","SPARE-ISSUE",
AK1175="SPARE-HS","SPARE-ISSUE",
AK1175="Power Telco","RAN ISSUE",AK1175="no impacts","no impacts"
),"")</f>
        <v>No root cause</v>
      </c>
      <c r="AK1175" s="81" t="s">
        <v>5620</v>
      </c>
      <c r="AL1175" s="56" t="str" cm="1">
        <f t="array" ref="AL1175">IFERROR(_xlfn.IFS(
AK1175="MPR ISSUE","ACTIVE",
AK1175="BSS Hardware Issue","ACTIVE",
AK1175="Sites strategiques, MLL, Pylone, etc.","PASSIVE",
AK1175="AKTIVCO DEFAUT GE &amp; POWER Cabinet","PASSIVE",
AK1175="AKTIVCO Coupure ENEO &amp; Baisse de tension","PASSIVE",
AK1175="Coupure ENEO &amp; Baisse de tension","PASSIVE",
AK1175="Defaut GE &amp; POWER Cabinet","PASSIVE",
AK1175="Sharing","PASSIVE",
AK1175="Sites strategiques &amp; DataCenter","PASSIVE",
AK1175="Exclu","Exclu",
AK1175="SAT","ACTIVE",
AK1175="SPARE-ISSUE","SPARE-ISSUE",
AK1175="Fiber CAmtel","ACTIVE",
AK1175="Fiber AOF","ACTIVE",
AK1175="Projet OCM (HUAWEI)","PLANNED WORKS",
AK1175="Projet OCM (NOKIA)","PLANNED WORKS",
AK1175="ACCESS-ISSUE","ACCESS-ISSUE",
AK1175="Projet OCM (ZTE, NOKIA, autres projets)","PLANNED WORKS",
AK1175="No root CAuse","No root cause",
AK1175="ODU HS","ACTIVE",
AK1175="IP &amp; VLAN","ACTIVE",
AK1175="Warehouse HUAWEI","SPARE-ISSUE",
AK1175="SPARE-HS","SPARE-ISSUE",
AK1175="Power Telco","ACTIVE", AK1175="no impacts","no impacts"
),"")</f>
        <v>No root cause</v>
      </c>
      <c r="AM1175" s="108" t="s">
        <v>5537</v>
      </c>
      <c r="AN1175" s="117" t="s">
        <v>1844</v>
      </c>
      <c r="AP1175" s="23" t="s">
        <v>5537</v>
      </c>
      <c r="AQ1175" s="23" t="s">
        <v>5537</v>
      </c>
      <c r="AR1175" s="7"/>
      <c r="AS1175" s="6"/>
      <c r="AT1175" s="7"/>
      <c r="AU1175" s="3" t="s">
        <v>5537</v>
      </c>
      <c r="AV1175" s="24" t="s">
        <v>5537</v>
      </c>
      <c r="AW1175" s="24" t="s">
        <v>5537</v>
      </c>
      <c r="AX1175" s="24" t="s">
        <v>5537</v>
      </c>
      <c r="AY1175" s="24" t="s">
        <v>5537</v>
      </c>
      <c r="AZ1175" s="24" t="s">
        <v>5537</v>
      </c>
      <c r="BA1175" s="24" t="s">
        <v>5537</v>
      </c>
      <c r="BB1175" s="24" t="s">
        <v>5537</v>
      </c>
      <c r="BC1175" s="24" t="s">
        <v>5537</v>
      </c>
      <c r="BD1175" s="24" t="s">
        <v>5537</v>
      </c>
      <c r="BE1175" s="24" t="s">
        <v>5537</v>
      </c>
      <c r="BF1175" s="24" t="s">
        <v>5537</v>
      </c>
      <c r="BG1175" s="24" t="s">
        <v>5537</v>
      </c>
      <c r="BH1175" s="24" t="s">
        <v>5537</v>
      </c>
      <c r="BI1175" s="9" t="s">
        <v>5537</v>
      </c>
      <c r="BJ1175" s="14"/>
      <c r="BK1175" s="14" t="s">
        <v>5537</v>
      </c>
      <c r="BL1175" s="14" t="str">
        <f>_xlfn.XLOOKUP(B1175,'[4]cell downs 18042026 17h'!$B:$B,'[4]cell downs 18042026 17h'!$B:$B,"")</f>
        <v/>
      </c>
      <c r="BM1175" s="14" t="str">
        <f>_xlfn.XLOOKUP(B1175,'[5]Cells Huawei 19042026 15h'!$B:$B,'[5]Cells Huawei 19042026 15h'!$B:$B,"")</f>
        <v/>
      </c>
      <c r="BN1175" s="9" t="str">
        <f>_xlfn.XLOOKUP(B1175,'[6]cells down 19042026 9H40'!$B:$B,'[6]cells down 19042026 9H40'!$B:$B,"")</f>
        <v/>
      </c>
      <c r="BO1175" s="9" t="s">
        <v>5537</v>
      </c>
      <c r="BP1175" s="9" t="s">
        <v>12</v>
      </c>
    </row>
    <row r="1176" spans="1:68" s="9" customFormat="1" x14ac:dyDescent="0.35">
      <c r="A1176" s="1" t="s">
        <v>4176</v>
      </c>
      <c r="B1176" s="8" t="s">
        <v>4177</v>
      </c>
      <c r="C1176" s="3" t="str">
        <f>_xlfn.XLOOKUP(B1176,'[1]daily break down'!$D:$D,'[1]daily break down'!$E:$E,"")</f>
        <v>OUEST</v>
      </c>
      <c r="D1176" s="1" t="s">
        <v>11</v>
      </c>
      <c r="E1176" s="1" t="s">
        <v>12</v>
      </c>
      <c r="F1176" s="3" t="s">
        <v>102</v>
      </c>
      <c r="G1176" s="1" t="s">
        <v>4178</v>
      </c>
      <c r="H1176" s="39" t="str">
        <f>_xlfn.XLOOKUP(B1176,[2]CALCULATION!$B:$B,[2]CALCULATION!$H:$H,"")</f>
        <v>HUAWEI</v>
      </c>
      <c r="I1176" s="34">
        <v>0</v>
      </c>
      <c r="J1176" s="34">
        <v>0</v>
      </c>
      <c r="K1176" s="34">
        <v>0</v>
      </c>
      <c r="L1176" s="34">
        <v>0</v>
      </c>
      <c r="M1176" s="34">
        <v>0</v>
      </c>
      <c r="N1176" s="34">
        <v>0</v>
      </c>
      <c r="O1176" s="34">
        <v>0</v>
      </c>
      <c r="P1176" s="34">
        <v>0</v>
      </c>
      <c r="Q1176" s="34">
        <v>0</v>
      </c>
      <c r="R1176" s="34">
        <v>0</v>
      </c>
      <c r="S1176" s="109">
        <v>0</v>
      </c>
      <c r="T1176" s="109">
        <f>_xlfn.XLOOKUP(B1176,'[3]Nur des jours'!$B:$B,'[3]Nur des jours'!$U:$U,"")</f>
        <v>0</v>
      </c>
      <c r="U1176" s="109">
        <v>0</v>
      </c>
      <c r="V1176" s="109">
        <v>0</v>
      </c>
      <c r="W1176" s="109">
        <v>0</v>
      </c>
      <c r="X1176" s="109">
        <v>0</v>
      </c>
      <c r="Y1176" s="109">
        <v>1.6051570485656314E-3</v>
      </c>
      <c r="Z1176" s="109">
        <v>0</v>
      </c>
      <c r="AA1176" s="109">
        <v>0</v>
      </c>
      <c r="AB1176" s="109">
        <v>0</v>
      </c>
      <c r="AC1176" s="109">
        <v>0</v>
      </c>
      <c r="AD1176" s="109">
        <v>0</v>
      </c>
      <c r="AE1176" s="109">
        <v>0</v>
      </c>
      <c r="AF1176" s="109">
        <v>0</v>
      </c>
      <c r="AG1176" s="57" t="str">
        <f>_xlfn.XLOOKUP(B1176,[3]CALCULATION!$B:$B,[3]CALCULATION!$M:$M,"")</f>
        <v>Operationnel</v>
      </c>
      <c r="AH1176" s="57"/>
      <c r="AI1176" s="56" t="str" cm="1">
        <f t="array" ref="AI1176">IFERROR(_xlfn.IFS(
AK1176="MPR ISSUE","PDH",
AK1176="BSS Hardware Issue","BSS",
AK1176="Sites strategiques, MLL, Pylone, etc.","ENVTECH",
AK1176="AKTIVCO DEFAUT GE &amp; POWER Cabinet","AKTIVCO",
AK1176="AKTIVCO Coupure ENEO &amp; Baisse de tension","AKTIVCO GRID ONLY",
AK1176="Coupure ENEO &amp; Baisse de tension","IHS GRID ONLY",
AK1176="Defaut GE &amp; POWER Cabinet","IHS",
AK1176="Sharing","Partners",
AK1176="Sites strategiques &amp; DataCenter","SST &amp; DC",
AK1176="Exclu","Exclu",
AK1176="SAT","SAT",
AK1176="SPARE-ISSUE","SPARE-ISSUE",
AK1176="Fiber CAmtel","TRANS_FO_CAMTEL",
AK1176="Fiber AOF","Fiber AOF",
AK1176="Projet OCM (HUAWEI)","TRAVAUX-HUAWEI",
AK1176="Projet OCM (NOKIA)","TRAVAUX-NOKIA",
AK1176="ACCESS-ISSUE","ACCESS-ISSUE",
AK1176="Projet OCM (ZTE, NOKIA, autres projets)","TRAVAUX OCM",
AK1176="No root CAuse","No root cause",
AK1176="ODU HS","PDH",
AK1176="IP &amp; VLAN","PDH",
AK1176="Warehouse HUAWEI","SPARE-ISSUE",
AK1176="SPARE-HS","SPARE-ISSUE",
AK1176="Power Telco","BSS",AK1176="no impacts","no impacts"
),"")</f>
        <v>No root cause</v>
      </c>
      <c r="AJ1176" s="56" t="str" cm="1">
        <f t="array" ref="AJ1176">IFERROR(_xlfn.IFS(
AK1176="MPR ISSUE","TX ISSUE",
AK1176="BSS Hardware Issue","RAN ISSUE",
AK1176="Sites strategiques, MLL, Pylone, etc.","ENVTECH",
AK1176="AKTIVCO DEFAUT GE &amp; POWER Cabinet","POWER ISSUE",
AK1176="AKTIVCO Coupure ENEO &amp; Baisse de tension","POWER ISSUE",
AK1176="Coupure ENEO &amp; Baisse de tension","POWER ISSUE",
AK1176="Defaut GE &amp; POWER Cabinet","POWER ISSUE",
AK1176="Sharing","POWER ISSUE",
AK1176="Sites strategiques &amp; DataCenter","POWER ISSUE",
AK1176="Exclu","Exclu",
AK1176="SAT","TX ISSUE",
AK1176="SPARE-ISSUE","SPARE-ISSUE",
AK1176="Fiber CAmtel","TX ISSUE",
AK1176="Fiber AOF","TX ISSUE",
AK1176="Projet OCM (HUAWEI)","TRAVAUX-HUAWEI",
AK1176="Projet OCM (NOKIA)","TRAVAUX -NOKIA",
AK1176="ACCESS-ISSUE","ACCESS-ISSUE",
AK1176="Projet OCM (ZTE, NOKIA, autres projets)","TRAVAUX OCM",
AK1176="No root CAuse","No root cause",
AK1176="ODU HS","TX ISSUE",
AK1176="IP &amp; VLAN","TX ISSUE",
AK1176="Warehouse HUAWEI","SPARE-ISSUE",
AK1176="SPARE-HS","SPARE-ISSUE",
AK1176="Power Telco","RAN ISSUE",AK1176="no impacts","no impacts"
),"")</f>
        <v>No root cause</v>
      </c>
      <c r="AK1176" s="81" t="s">
        <v>5620</v>
      </c>
      <c r="AL1176" s="56" t="str" cm="1">
        <f t="array" ref="AL1176">IFERROR(_xlfn.IFS(
AK1176="MPR ISSUE","ACTIVE",
AK1176="BSS Hardware Issue","ACTIVE",
AK1176="Sites strategiques, MLL, Pylone, etc.","PASSIVE",
AK1176="AKTIVCO DEFAUT GE &amp; POWER Cabinet","PASSIVE",
AK1176="AKTIVCO Coupure ENEO &amp; Baisse de tension","PASSIVE",
AK1176="Coupure ENEO &amp; Baisse de tension","PASSIVE",
AK1176="Defaut GE &amp; POWER Cabinet","PASSIVE",
AK1176="Sharing","PASSIVE",
AK1176="Sites strategiques &amp; DataCenter","PASSIVE",
AK1176="Exclu","Exclu",
AK1176="SAT","ACTIVE",
AK1176="SPARE-ISSUE","SPARE-ISSUE",
AK1176="Fiber CAmtel","ACTIVE",
AK1176="Fiber AOF","ACTIVE",
AK1176="Projet OCM (HUAWEI)","PLANNED WORKS",
AK1176="Projet OCM (NOKIA)","PLANNED WORKS",
AK1176="ACCESS-ISSUE","ACCESS-ISSUE",
AK1176="Projet OCM (ZTE, NOKIA, autres projets)","PLANNED WORKS",
AK1176="No root CAuse","No root cause",
AK1176="ODU HS","ACTIVE",
AK1176="IP &amp; VLAN","ACTIVE",
AK1176="Warehouse HUAWEI","SPARE-ISSUE",
AK1176="SPARE-HS","SPARE-ISSUE",
AK1176="Power Telco","ACTIVE", AK1176="no impacts","no impacts"
),"")</f>
        <v>No root cause</v>
      </c>
      <c r="AM1176" s="108" t="s">
        <v>5537</v>
      </c>
      <c r="AN1176" s="117" t="s">
        <v>4177</v>
      </c>
      <c r="AP1176" s="23" t="s">
        <v>5537</v>
      </c>
      <c r="AQ1176" s="23" t="s">
        <v>5537</v>
      </c>
      <c r="AR1176" s="7"/>
      <c r="AS1176" s="6"/>
      <c r="AT1176" s="7"/>
      <c r="AU1176" s="3" t="s">
        <v>5537</v>
      </c>
      <c r="AV1176" s="24" t="s">
        <v>5537</v>
      </c>
      <c r="AW1176" s="24" t="s">
        <v>5537</v>
      </c>
      <c r="AX1176" s="24" t="s">
        <v>5537</v>
      </c>
      <c r="AY1176" s="24" t="s">
        <v>5537</v>
      </c>
      <c r="AZ1176" s="24" t="s">
        <v>5537</v>
      </c>
      <c r="BA1176" s="24" t="s">
        <v>5537</v>
      </c>
      <c r="BB1176" s="24" t="s">
        <v>5537</v>
      </c>
      <c r="BC1176" s="24" t="s">
        <v>5537</v>
      </c>
      <c r="BD1176" s="24" t="s">
        <v>5537</v>
      </c>
      <c r="BE1176" s="24" t="s">
        <v>5537</v>
      </c>
      <c r="BF1176" s="24" t="s">
        <v>5537</v>
      </c>
      <c r="BG1176" s="24" t="s">
        <v>5537</v>
      </c>
      <c r="BH1176" s="24" t="s">
        <v>5537</v>
      </c>
      <c r="BI1176" s="9" t="s">
        <v>5537</v>
      </c>
      <c r="BJ1176" s="14"/>
      <c r="BK1176" s="14" t="s">
        <v>5537</v>
      </c>
      <c r="BL1176" s="14" t="str">
        <f>_xlfn.XLOOKUP(B1176,'[4]cell downs 18042026 17h'!$B:$B,'[4]cell downs 18042026 17h'!$B:$B,"")</f>
        <v/>
      </c>
      <c r="BM1176" s="14" t="str">
        <f>_xlfn.XLOOKUP(B1176,'[5]Cells Huawei 19042026 15h'!$B:$B,'[5]Cells Huawei 19042026 15h'!$B:$B,"")</f>
        <v/>
      </c>
      <c r="BN1176" s="9" t="str">
        <f>_xlfn.XLOOKUP(B1176,'[6]cells down 19042026 9H40'!$B:$B,'[6]cells down 19042026 9H40'!$B:$B,"")</f>
        <v/>
      </c>
      <c r="BO1176" s="9" t="s">
        <v>4177</v>
      </c>
      <c r="BP1176" s="9" t="s">
        <v>12</v>
      </c>
    </row>
    <row r="1177" spans="1:68" s="9" customFormat="1" x14ac:dyDescent="0.35">
      <c r="A1177" s="1" t="s">
        <v>3430</v>
      </c>
      <c r="B1177" s="8" t="s">
        <v>3667</v>
      </c>
      <c r="C1177" s="3" t="str">
        <f>_xlfn.XLOOKUP(B1177,'[1]daily break down'!$D:$D,'[1]daily break down'!$E:$E,"")</f>
        <v>NORD-OUEST</v>
      </c>
      <c r="D1177" s="1" t="s">
        <v>11</v>
      </c>
      <c r="E1177" s="1" t="s">
        <v>12</v>
      </c>
      <c r="F1177" s="3" t="s">
        <v>51</v>
      </c>
      <c r="G1177" s="1" t="s">
        <v>3430</v>
      </c>
      <c r="H1177" s="39" t="str">
        <f>_xlfn.XLOOKUP(B1177,[2]CALCULATION!$B:$B,[2]CALCULATION!$H:$H,"")</f>
        <v>HUAWEI</v>
      </c>
      <c r="I1177" s="34">
        <v>0</v>
      </c>
      <c r="J1177" s="34">
        <v>0</v>
      </c>
      <c r="K1177" s="34">
        <v>0</v>
      </c>
      <c r="L1177" s="34">
        <v>0</v>
      </c>
      <c r="M1177" s="34">
        <v>0</v>
      </c>
      <c r="N1177" s="34">
        <v>0</v>
      </c>
      <c r="O1177" s="34">
        <v>0</v>
      </c>
      <c r="P1177" s="34">
        <v>0</v>
      </c>
      <c r="Q1177" s="34">
        <v>0</v>
      </c>
      <c r="R1177" s="34">
        <v>0</v>
      </c>
      <c r="S1177" s="109">
        <v>0</v>
      </c>
      <c r="T1177" s="109">
        <f>_xlfn.XLOOKUP(B1177,'[3]Nur des jours'!$B:$B,'[3]Nur des jours'!$U:$U,"")</f>
        <v>0</v>
      </c>
      <c r="U1177" s="109">
        <v>0</v>
      </c>
      <c r="V1177" s="109">
        <v>3.8344526628485323</v>
      </c>
      <c r="W1177" s="109">
        <v>0</v>
      </c>
      <c r="X1177" s="109">
        <v>0</v>
      </c>
      <c r="Y1177" s="109">
        <v>1.159280090630734E-3</v>
      </c>
      <c r="Z1177" s="109">
        <v>0</v>
      </c>
      <c r="AA1177" s="109">
        <v>0</v>
      </c>
      <c r="AB1177" s="109">
        <v>0</v>
      </c>
      <c r="AC1177" s="109">
        <v>0</v>
      </c>
      <c r="AD1177" s="109">
        <v>0</v>
      </c>
      <c r="AE1177" s="109">
        <v>0</v>
      </c>
      <c r="AF1177" s="109">
        <v>0</v>
      </c>
      <c r="AG1177" s="57" t="str">
        <f>_xlfn.XLOOKUP(B1177,[3]CALCULATION!$B:$B,[3]CALCULATION!$M:$M,"")</f>
        <v>Insecurity</v>
      </c>
      <c r="AH1177" s="57"/>
      <c r="AI1177" s="56" t="str" cm="1">
        <f t="array" ref="AI1177">IFERROR(_xlfn.IFS(
AK1177="MPR ISSUE","PDH",
AK1177="BSS Hardware Issue","BSS",
AK1177="Sites strategiques, MLL, Pylone, etc.","ENVTECH",
AK1177="AKTIVCO DEFAUT GE &amp; POWER Cabinet","AKTIVCO",
AK1177="AKTIVCO Coupure ENEO &amp; Baisse de tension","AKTIVCO GRID ONLY",
AK1177="Coupure ENEO &amp; Baisse de tension","IHS GRID ONLY",
AK1177="Defaut GE &amp; POWER Cabinet","IHS",
AK1177="Sharing","Partners",
AK1177="Sites strategiques &amp; DataCenter","SST &amp; DC",
AK1177="Exclu","Exclu",
AK1177="SAT","SAT",
AK1177="SPARE-ISSUE","SPARE-ISSUE",
AK1177="Fiber CAmtel","TRANS_FO_CAMTEL",
AK1177="Fiber AOF","Fiber AOF",
AK1177="Projet OCM (HUAWEI)","TRAVAUX-HUAWEI",
AK1177="Projet OCM (NOKIA)","TRAVAUX-NOKIA",
AK1177="ACCESS-ISSUE","ACCESS-ISSUE",
AK1177="Projet OCM (ZTE, NOKIA, autres projets)","TRAVAUX OCM",
AK1177="No root CAuse","No root cause",
AK1177="ODU HS","PDH",
AK1177="IP &amp; VLAN","PDH",
AK1177="Warehouse HUAWEI","SPARE-ISSUE",
AK1177="SPARE-HS","SPARE-ISSUE",
AK1177="Power Telco","BSS",AK1177="no impacts","no impacts"
),"")</f>
        <v>No root cause</v>
      </c>
      <c r="AJ1177" s="56" t="str" cm="1">
        <f t="array" ref="AJ1177">IFERROR(_xlfn.IFS(
AK1177="MPR ISSUE","TX ISSUE",
AK1177="BSS Hardware Issue","RAN ISSUE",
AK1177="Sites strategiques, MLL, Pylone, etc.","ENVTECH",
AK1177="AKTIVCO DEFAUT GE &amp; POWER Cabinet","POWER ISSUE",
AK1177="AKTIVCO Coupure ENEO &amp; Baisse de tension","POWER ISSUE",
AK1177="Coupure ENEO &amp; Baisse de tension","POWER ISSUE",
AK1177="Defaut GE &amp; POWER Cabinet","POWER ISSUE",
AK1177="Sharing","POWER ISSUE",
AK1177="Sites strategiques &amp; DataCenter","POWER ISSUE",
AK1177="Exclu","Exclu",
AK1177="SAT","TX ISSUE",
AK1177="SPARE-ISSUE","SPARE-ISSUE",
AK1177="Fiber CAmtel","TX ISSUE",
AK1177="Fiber AOF","TX ISSUE",
AK1177="Projet OCM (HUAWEI)","TRAVAUX-HUAWEI",
AK1177="Projet OCM (NOKIA)","TRAVAUX -NOKIA",
AK1177="ACCESS-ISSUE","ACCESS-ISSUE",
AK1177="Projet OCM (ZTE, NOKIA, autres projets)","TRAVAUX OCM",
AK1177="No root CAuse","No root cause",
AK1177="ODU HS","TX ISSUE",
AK1177="IP &amp; VLAN","TX ISSUE",
AK1177="Warehouse HUAWEI","SPARE-ISSUE",
AK1177="SPARE-HS","SPARE-ISSUE",
AK1177="Power Telco","RAN ISSUE",AK1177="no impacts","no impacts"
),"")</f>
        <v>No root cause</v>
      </c>
      <c r="AK1177" s="81" t="s">
        <v>5620</v>
      </c>
      <c r="AL1177" s="56" t="str" cm="1">
        <f t="array" ref="AL1177">IFERROR(_xlfn.IFS(
AK1177="MPR ISSUE","ACTIVE",
AK1177="BSS Hardware Issue","ACTIVE",
AK1177="Sites strategiques, MLL, Pylone, etc.","PASSIVE",
AK1177="AKTIVCO DEFAUT GE &amp; POWER Cabinet","PASSIVE",
AK1177="AKTIVCO Coupure ENEO &amp; Baisse de tension","PASSIVE",
AK1177="Coupure ENEO &amp; Baisse de tension","PASSIVE",
AK1177="Defaut GE &amp; POWER Cabinet","PASSIVE",
AK1177="Sharing","PASSIVE",
AK1177="Sites strategiques &amp; DataCenter","PASSIVE",
AK1177="Exclu","Exclu",
AK1177="SAT","ACTIVE",
AK1177="SPARE-ISSUE","SPARE-ISSUE",
AK1177="Fiber CAmtel","ACTIVE",
AK1177="Fiber AOF","ACTIVE",
AK1177="Projet OCM (HUAWEI)","PLANNED WORKS",
AK1177="Projet OCM (NOKIA)","PLANNED WORKS",
AK1177="ACCESS-ISSUE","ACCESS-ISSUE",
AK1177="Projet OCM (ZTE, NOKIA, autres projets)","PLANNED WORKS",
AK1177="No root CAuse","No root cause",
AK1177="ODU HS","ACTIVE",
AK1177="IP &amp; VLAN","ACTIVE",
AK1177="Warehouse HUAWEI","SPARE-ISSUE",
AK1177="SPARE-HS","SPARE-ISSUE",
AK1177="Power Telco","ACTIVE", AK1177="no impacts","no impacts"
),"")</f>
        <v>No root cause</v>
      </c>
      <c r="AM1177" s="108" t="s">
        <v>5537</v>
      </c>
      <c r="AN1177" s="117" t="s">
        <v>3667</v>
      </c>
      <c r="AP1177" s="23" t="s">
        <v>5537</v>
      </c>
      <c r="AQ1177" s="23" t="s">
        <v>5537</v>
      </c>
      <c r="AR1177" s="7"/>
      <c r="AS1177" s="6"/>
      <c r="AT1177" s="7"/>
      <c r="AU1177" s="3" t="s">
        <v>5537</v>
      </c>
      <c r="AV1177" s="24" t="s">
        <v>5537</v>
      </c>
      <c r="AW1177" s="24" t="s">
        <v>5537</v>
      </c>
      <c r="AX1177" s="24" t="s">
        <v>5537</v>
      </c>
      <c r="AY1177" s="24" t="s">
        <v>5537</v>
      </c>
      <c r="AZ1177" s="24" t="s">
        <v>5537</v>
      </c>
      <c r="BA1177" s="24" t="s">
        <v>5537</v>
      </c>
      <c r="BB1177" s="24" t="s">
        <v>5537</v>
      </c>
      <c r="BC1177" s="24" t="s">
        <v>5537</v>
      </c>
      <c r="BD1177" s="24" t="s">
        <v>5537</v>
      </c>
      <c r="BE1177" s="24" t="s">
        <v>5537</v>
      </c>
      <c r="BF1177" s="24" t="s">
        <v>5537</v>
      </c>
      <c r="BG1177" s="24" t="s">
        <v>5537</v>
      </c>
      <c r="BH1177" s="24" t="s">
        <v>5537</v>
      </c>
      <c r="BI1177" s="9" t="s">
        <v>5537</v>
      </c>
      <c r="BJ1177" s="14"/>
      <c r="BK1177" s="14" t="s">
        <v>5537</v>
      </c>
      <c r="BL1177" s="14" t="str">
        <f>_xlfn.XLOOKUP(B1177,'[4]cell downs 18042026 17h'!$B:$B,'[4]cell downs 18042026 17h'!$B:$B,"")</f>
        <v/>
      </c>
      <c r="BM1177" s="14" t="str">
        <f>_xlfn.XLOOKUP(B1177,'[5]Cells Huawei 19042026 15h'!$B:$B,'[5]Cells Huawei 19042026 15h'!$B:$B,"")</f>
        <v/>
      </c>
      <c r="BN1177" s="9" t="str">
        <f>_xlfn.XLOOKUP(B1177,'[6]cells down 19042026 9H40'!$B:$B,'[6]cells down 19042026 9H40'!$B:$B,"")</f>
        <v/>
      </c>
      <c r="BO1177" s="9" t="s">
        <v>3667</v>
      </c>
      <c r="BP1177" s="9" t="s">
        <v>5537</v>
      </c>
    </row>
    <row r="1178" spans="1:68" s="9" customFormat="1" x14ac:dyDescent="0.35">
      <c r="A1178" s="1" t="s">
        <v>2914</v>
      </c>
      <c r="B1178" s="8" t="s">
        <v>2915</v>
      </c>
      <c r="C1178" s="3" t="str">
        <f>_xlfn.XLOOKUP(B1178,'[1]daily break down'!$D:$D,'[1]daily break down'!$E:$E,"")</f>
        <v>Maroua</v>
      </c>
      <c r="D1178" s="1" t="s">
        <v>11</v>
      </c>
      <c r="E1178" s="1" t="s">
        <v>12</v>
      </c>
      <c r="F1178" s="3" t="s">
        <v>55</v>
      </c>
      <c r="G1178" s="1" t="s">
        <v>84</v>
      </c>
      <c r="H1178" s="39" t="str">
        <f>_xlfn.XLOOKUP(B1178,[2]CALCULATION!$B:$B,[2]CALCULATION!$H:$H,"")</f>
        <v>Huawei</v>
      </c>
      <c r="I1178" s="34">
        <v>0.27011226111696096</v>
      </c>
      <c r="J1178" s="34">
        <v>0.6943731041311747</v>
      </c>
      <c r="K1178" s="34">
        <v>0</v>
      </c>
      <c r="L1178" s="34">
        <v>0</v>
      </c>
      <c r="M1178" s="34">
        <v>0</v>
      </c>
      <c r="N1178" s="34">
        <v>0</v>
      </c>
      <c r="O1178" s="34">
        <v>0</v>
      </c>
      <c r="P1178" s="34">
        <v>0</v>
      </c>
      <c r="Q1178" s="34">
        <v>0</v>
      </c>
      <c r="R1178" s="34">
        <v>0</v>
      </c>
      <c r="S1178" s="109">
        <v>0</v>
      </c>
      <c r="T1178" s="109">
        <f>_xlfn.XLOOKUP(B1178,'[3]Nur des jours'!$B:$B,'[3]Nur des jours'!$U:$U,"")</f>
        <v>7.2232067185453424E-3</v>
      </c>
      <c r="U1178" s="109">
        <v>0</v>
      </c>
      <c r="V1178" s="109">
        <v>0</v>
      </c>
      <c r="W1178" s="109">
        <v>7.2232067185453424E-3</v>
      </c>
      <c r="X1178" s="109">
        <v>0</v>
      </c>
      <c r="Y1178" s="109">
        <v>8.9175391586979538E-4</v>
      </c>
      <c r="Z1178" s="109">
        <v>0</v>
      </c>
      <c r="AA1178" s="109">
        <v>0</v>
      </c>
      <c r="AB1178" s="109">
        <v>0</v>
      </c>
      <c r="AC1178" s="109">
        <v>0</v>
      </c>
      <c r="AD1178" s="109">
        <v>0</v>
      </c>
      <c r="AE1178" s="109">
        <v>0</v>
      </c>
      <c r="AF1178" s="109">
        <v>0</v>
      </c>
      <c r="AG1178" s="57" t="str">
        <f>_xlfn.XLOOKUP(B1178,[3]CALCULATION!$B:$B,[3]CALCULATION!$M:$M,"")</f>
        <v>Operationnel</v>
      </c>
      <c r="AH1178" s="57"/>
      <c r="AI1178" s="56" t="str" cm="1">
        <f t="array" ref="AI1178">IFERROR(_xlfn.IFS(
AK1178="MPR ISSUE","PDH",
AK1178="BSS Hardware Issue","BSS",
AK1178="Sites strategiques, MLL, Pylone, etc.","ENVTECH",
AK1178="AKTIVCO DEFAUT GE &amp; POWER Cabinet","AKTIVCO",
AK1178="AKTIVCO Coupure ENEO &amp; Baisse de tension","AKTIVCO GRID ONLY",
AK1178="Coupure ENEO &amp; Baisse de tension","IHS GRID ONLY",
AK1178="Defaut GE &amp; POWER Cabinet","IHS",
AK1178="Sharing","Partners",
AK1178="Sites strategiques &amp; DataCenter","SST &amp; DC",
AK1178="Exclu","Exclu",
AK1178="SAT","SAT",
AK1178="SPARE-ISSUE","SPARE-ISSUE",
AK1178="Fiber CAmtel","TRANS_FO_CAMTEL",
AK1178="Fiber AOF","Fiber AOF",
AK1178="Projet OCM (HUAWEI)","TRAVAUX-HUAWEI",
AK1178="Projet OCM (NOKIA)","TRAVAUX-NOKIA",
AK1178="ACCESS-ISSUE","ACCESS-ISSUE",
AK1178="Projet OCM (ZTE, NOKIA, autres projets)","TRAVAUX OCM",
AK1178="No root CAuse","No root cause",
AK1178="ODU HS","PDH",
AK1178="IP &amp; VLAN","PDH",
AK1178="Warehouse HUAWEI","SPARE-ISSUE",
AK1178="SPARE-HS","SPARE-ISSUE",
AK1178="Power Telco","BSS",AK1178="no impacts","no impacts"
),"")</f>
        <v>No root cause</v>
      </c>
      <c r="AJ1178" s="56" t="str" cm="1">
        <f t="array" ref="AJ1178">IFERROR(_xlfn.IFS(
AK1178="MPR ISSUE","TX ISSUE",
AK1178="BSS Hardware Issue","RAN ISSUE",
AK1178="Sites strategiques, MLL, Pylone, etc.","ENVTECH",
AK1178="AKTIVCO DEFAUT GE &amp; POWER Cabinet","POWER ISSUE",
AK1178="AKTIVCO Coupure ENEO &amp; Baisse de tension","POWER ISSUE",
AK1178="Coupure ENEO &amp; Baisse de tension","POWER ISSUE",
AK1178="Defaut GE &amp; POWER Cabinet","POWER ISSUE",
AK1178="Sharing","POWER ISSUE",
AK1178="Sites strategiques &amp; DataCenter","POWER ISSUE",
AK1178="Exclu","Exclu",
AK1178="SAT","TX ISSUE",
AK1178="SPARE-ISSUE","SPARE-ISSUE",
AK1178="Fiber CAmtel","TX ISSUE",
AK1178="Fiber AOF","TX ISSUE",
AK1178="Projet OCM (HUAWEI)","TRAVAUX-HUAWEI",
AK1178="Projet OCM (NOKIA)","TRAVAUX -NOKIA",
AK1178="ACCESS-ISSUE","ACCESS-ISSUE",
AK1178="Projet OCM (ZTE, NOKIA, autres projets)","TRAVAUX OCM",
AK1178="No root CAuse","No root cause",
AK1178="ODU HS","TX ISSUE",
AK1178="IP &amp; VLAN","TX ISSUE",
AK1178="Warehouse HUAWEI","SPARE-ISSUE",
AK1178="SPARE-HS","SPARE-ISSUE",
AK1178="Power Telco","RAN ISSUE",AK1178="no impacts","no impacts"
),"")</f>
        <v>No root cause</v>
      </c>
      <c r="AK1178" s="81" t="s">
        <v>5620</v>
      </c>
      <c r="AL1178" s="56" t="str" cm="1">
        <f t="array" ref="AL1178">IFERROR(_xlfn.IFS(
AK1178="MPR ISSUE","ACTIVE",
AK1178="BSS Hardware Issue","ACTIVE",
AK1178="Sites strategiques, MLL, Pylone, etc.","PASSIVE",
AK1178="AKTIVCO DEFAUT GE &amp; POWER Cabinet","PASSIVE",
AK1178="AKTIVCO Coupure ENEO &amp; Baisse de tension","PASSIVE",
AK1178="Coupure ENEO &amp; Baisse de tension","PASSIVE",
AK1178="Defaut GE &amp; POWER Cabinet","PASSIVE",
AK1178="Sharing","PASSIVE",
AK1178="Sites strategiques &amp; DataCenter","PASSIVE",
AK1178="Exclu","Exclu",
AK1178="SAT","ACTIVE",
AK1178="SPARE-ISSUE","SPARE-ISSUE",
AK1178="Fiber CAmtel","ACTIVE",
AK1178="Fiber AOF","ACTIVE",
AK1178="Projet OCM (HUAWEI)","PLANNED WORKS",
AK1178="Projet OCM (NOKIA)","PLANNED WORKS",
AK1178="ACCESS-ISSUE","ACCESS-ISSUE",
AK1178="Projet OCM (ZTE, NOKIA, autres projets)","PLANNED WORKS",
AK1178="No root CAuse","No root cause",
AK1178="ODU HS","ACTIVE",
AK1178="IP &amp; VLAN","ACTIVE",
AK1178="Warehouse HUAWEI","SPARE-ISSUE",
AK1178="SPARE-HS","SPARE-ISSUE",
AK1178="Power Telco","ACTIVE", AK1178="no impacts","no impacts"
),"")</f>
        <v>No root cause</v>
      </c>
      <c r="AM1178" s="108" t="s">
        <v>5537</v>
      </c>
      <c r="AN1178" s="117" t="s">
        <v>2915</v>
      </c>
      <c r="AP1178" s="23" t="s">
        <v>5537</v>
      </c>
      <c r="AQ1178" s="23" t="s">
        <v>5537</v>
      </c>
      <c r="AR1178" s="7"/>
      <c r="AS1178" s="6"/>
      <c r="AT1178" s="7"/>
      <c r="AU1178" s="3" t="s">
        <v>5537</v>
      </c>
      <c r="AV1178" s="24" t="s">
        <v>5537</v>
      </c>
      <c r="AW1178" s="24" t="s">
        <v>5537</v>
      </c>
      <c r="AX1178" s="24" t="s">
        <v>5537</v>
      </c>
      <c r="AY1178" s="24" t="s">
        <v>5537</v>
      </c>
      <c r="AZ1178" s="24" t="s">
        <v>5537</v>
      </c>
      <c r="BA1178" s="24" t="s">
        <v>5537</v>
      </c>
      <c r="BB1178" s="24" t="s">
        <v>5537</v>
      </c>
      <c r="BC1178" s="24" t="s">
        <v>5537</v>
      </c>
      <c r="BD1178" s="24" t="s">
        <v>5537</v>
      </c>
      <c r="BE1178" s="24" t="s">
        <v>5537</v>
      </c>
      <c r="BF1178" s="24" t="s">
        <v>5537</v>
      </c>
      <c r="BG1178" s="24" t="s">
        <v>5537</v>
      </c>
      <c r="BH1178" s="24" t="s">
        <v>5537</v>
      </c>
      <c r="BI1178" s="9" t="s">
        <v>5537</v>
      </c>
      <c r="BJ1178" s="14"/>
      <c r="BK1178" s="14" t="s">
        <v>5537</v>
      </c>
      <c r="BL1178" s="14" t="str">
        <f>_xlfn.XLOOKUP(B1178,'[4]cell downs 18042026 17h'!$B:$B,'[4]cell downs 18042026 17h'!$B:$B,"")</f>
        <v/>
      </c>
      <c r="BM1178" s="14" t="str">
        <f>_xlfn.XLOOKUP(B1178,'[5]Cells Huawei 19042026 15h'!$B:$B,'[5]Cells Huawei 19042026 15h'!$B:$B,"")</f>
        <v/>
      </c>
      <c r="BN1178" s="9" t="str">
        <f>_xlfn.XLOOKUP(B1178,'[6]cells down 19042026 9H40'!$B:$B,'[6]cells down 19042026 9H40'!$B:$B,"")</f>
        <v/>
      </c>
      <c r="BO1178" s="9" t="s">
        <v>2915</v>
      </c>
      <c r="BP1178" s="9" t="s">
        <v>5459</v>
      </c>
    </row>
    <row r="1179" spans="1:68" s="9" customFormat="1" x14ac:dyDescent="0.35">
      <c r="A1179" s="1" t="s">
        <v>2815</v>
      </c>
      <c r="B1179" s="8" t="s">
        <v>2816</v>
      </c>
      <c r="C1179" s="3" t="str">
        <f>_xlfn.XLOOKUP(B1179,'[1]daily break down'!$D:$D,'[1]daily break down'!$E:$E,"")</f>
        <v>NORD-OUEST</v>
      </c>
      <c r="D1179" s="1"/>
      <c r="E1179" s="1"/>
      <c r="F1179" s="3" t="s">
        <v>51</v>
      </c>
      <c r="G1179" s="1" t="s">
        <v>1495</v>
      </c>
      <c r="H1179" s="39" t="str">
        <f>_xlfn.XLOOKUP(B1179,[2]CALCULATION!$B:$B,[2]CALCULATION!$H:$H,"")</f>
        <v>Huawei</v>
      </c>
      <c r="I1179" s="34">
        <v>0</v>
      </c>
      <c r="J1179" s="34">
        <v>0</v>
      </c>
      <c r="K1179" s="34">
        <v>0</v>
      </c>
      <c r="L1179" s="34">
        <v>0</v>
      </c>
      <c r="M1179" s="34">
        <v>0</v>
      </c>
      <c r="N1179" s="34">
        <v>0</v>
      </c>
      <c r="O1179" s="34">
        <v>0</v>
      </c>
      <c r="P1179" s="34">
        <v>0</v>
      </c>
      <c r="Q1179" s="34">
        <v>0</v>
      </c>
      <c r="R1179" s="34">
        <v>0</v>
      </c>
      <c r="S1179" s="109">
        <v>0</v>
      </c>
      <c r="T1179" s="109">
        <f>_xlfn.XLOOKUP(B1179,'[3]Nur des jours'!$B:$B,'[3]Nur des jours'!$U:$U,"")</f>
        <v>0</v>
      </c>
      <c r="U1179" s="109">
        <v>0</v>
      </c>
      <c r="V1179" s="109">
        <v>2.533811741474119</v>
      </c>
      <c r="W1179" s="109">
        <v>0</v>
      </c>
      <c r="X1179" s="109">
        <v>0</v>
      </c>
      <c r="Y1179" s="109">
        <v>8.0257852428281581E-4</v>
      </c>
      <c r="Z1179" s="109">
        <v>0</v>
      </c>
      <c r="AA1179" s="109">
        <v>0</v>
      </c>
      <c r="AB1179" s="109">
        <v>0</v>
      </c>
      <c r="AC1179" s="109">
        <v>0</v>
      </c>
      <c r="AD1179" s="109">
        <v>0</v>
      </c>
      <c r="AE1179" s="109">
        <v>0</v>
      </c>
      <c r="AF1179" s="109">
        <v>0</v>
      </c>
      <c r="AG1179" s="57" t="str">
        <f>_xlfn.XLOOKUP(B1179,[3]CALCULATION!$B:$B,[3]CALCULATION!$M:$M,"")</f>
        <v>Insecurity</v>
      </c>
      <c r="AH1179" s="57"/>
      <c r="AI1179" s="56" t="str" cm="1">
        <f t="array" ref="AI1179">IFERROR(_xlfn.IFS(
AK1179="MPR ISSUE","PDH",
AK1179="BSS Hardware Issue","BSS",
AK1179="Sites strategiques, MLL, Pylone, etc.","ENVTECH",
AK1179="AKTIVCO DEFAUT GE &amp; POWER Cabinet","AKTIVCO",
AK1179="AKTIVCO Coupure ENEO &amp; Baisse de tension","AKTIVCO GRID ONLY",
AK1179="Coupure ENEO &amp; Baisse de tension","IHS GRID ONLY",
AK1179="Defaut GE &amp; POWER Cabinet","IHS",
AK1179="Sharing","Partners",
AK1179="Sites strategiques &amp; DataCenter","SST &amp; DC",
AK1179="Exclu","Exclu",
AK1179="SAT","SAT",
AK1179="SPARE-ISSUE","SPARE-ISSUE",
AK1179="Fiber CAmtel","TRANS_FO_CAMTEL",
AK1179="Fiber AOF","Fiber AOF",
AK1179="Projet OCM (HUAWEI)","TRAVAUX-HUAWEI",
AK1179="Projet OCM (NOKIA)","TRAVAUX-NOKIA",
AK1179="ACCESS-ISSUE","ACCESS-ISSUE",
AK1179="Projet OCM (ZTE, NOKIA, autres projets)","TRAVAUX OCM",
AK1179="No root CAuse","No root cause",
AK1179="ODU HS","PDH",
AK1179="IP &amp; VLAN","PDH",
AK1179="Warehouse HUAWEI","SPARE-ISSUE",
AK1179="SPARE-HS","SPARE-ISSUE",
AK1179="Power Telco","BSS",AK1179="no impacts","no impacts"
),"")</f>
        <v>No root cause</v>
      </c>
      <c r="AJ1179" s="56" t="str" cm="1">
        <f t="array" ref="AJ1179">IFERROR(_xlfn.IFS(
AK1179="MPR ISSUE","TX ISSUE",
AK1179="BSS Hardware Issue","RAN ISSUE",
AK1179="Sites strategiques, MLL, Pylone, etc.","ENVTECH",
AK1179="AKTIVCO DEFAUT GE &amp; POWER Cabinet","POWER ISSUE",
AK1179="AKTIVCO Coupure ENEO &amp; Baisse de tension","POWER ISSUE",
AK1179="Coupure ENEO &amp; Baisse de tension","POWER ISSUE",
AK1179="Defaut GE &amp; POWER Cabinet","POWER ISSUE",
AK1179="Sharing","POWER ISSUE",
AK1179="Sites strategiques &amp; DataCenter","POWER ISSUE",
AK1179="Exclu","Exclu",
AK1179="SAT","TX ISSUE",
AK1179="SPARE-ISSUE","SPARE-ISSUE",
AK1179="Fiber CAmtel","TX ISSUE",
AK1179="Fiber AOF","TX ISSUE",
AK1179="Projet OCM (HUAWEI)","TRAVAUX-HUAWEI",
AK1179="Projet OCM (NOKIA)","TRAVAUX -NOKIA",
AK1179="ACCESS-ISSUE","ACCESS-ISSUE",
AK1179="Projet OCM (ZTE, NOKIA, autres projets)","TRAVAUX OCM",
AK1179="No root CAuse","No root cause",
AK1179="ODU HS","TX ISSUE",
AK1179="IP &amp; VLAN","TX ISSUE",
AK1179="Warehouse HUAWEI","SPARE-ISSUE",
AK1179="SPARE-HS","SPARE-ISSUE",
AK1179="Power Telco","RAN ISSUE",AK1179="no impacts","no impacts"
),"")</f>
        <v>No root cause</v>
      </c>
      <c r="AK1179" s="81" t="s">
        <v>5620</v>
      </c>
      <c r="AL1179" s="56" t="str" cm="1">
        <f t="array" ref="AL1179">IFERROR(_xlfn.IFS(
AK1179="MPR ISSUE","ACTIVE",
AK1179="BSS Hardware Issue","ACTIVE",
AK1179="Sites strategiques, MLL, Pylone, etc.","PASSIVE",
AK1179="AKTIVCO DEFAUT GE &amp; POWER Cabinet","PASSIVE",
AK1179="AKTIVCO Coupure ENEO &amp; Baisse de tension","PASSIVE",
AK1179="Coupure ENEO &amp; Baisse de tension","PASSIVE",
AK1179="Defaut GE &amp; POWER Cabinet","PASSIVE",
AK1179="Sharing","PASSIVE",
AK1179="Sites strategiques &amp; DataCenter","PASSIVE",
AK1179="Exclu","Exclu",
AK1179="SAT","ACTIVE",
AK1179="SPARE-ISSUE","SPARE-ISSUE",
AK1179="Fiber CAmtel","ACTIVE",
AK1179="Fiber AOF","ACTIVE",
AK1179="Projet OCM (HUAWEI)","PLANNED WORKS",
AK1179="Projet OCM (NOKIA)","PLANNED WORKS",
AK1179="ACCESS-ISSUE","ACCESS-ISSUE",
AK1179="Projet OCM (ZTE, NOKIA, autres projets)","PLANNED WORKS",
AK1179="No root CAuse","No root cause",
AK1179="ODU HS","ACTIVE",
AK1179="IP &amp; VLAN","ACTIVE",
AK1179="Warehouse HUAWEI","SPARE-ISSUE",
AK1179="SPARE-HS","SPARE-ISSUE",
AK1179="Power Telco","ACTIVE", AK1179="no impacts","no impacts"
),"")</f>
        <v>No root cause</v>
      </c>
      <c r="AM1179" s="108" t="s">
        <v>5537</v>
      </c>
      <c r="AN1179" s="117" t="s">
        <v>2816</v>
      </c>
      <c r="AP1179" s="23" t="s">
        <v>5537</v>
      </c>
      <c r="AQ1179" s="23" t="s">
        <v>5537</v>
      </c>
      <c r="AR1179" s="7"/>
      <c r="AS1179" s="6"/>
      <c r="AT1179" s="7"/>
      <c r="AU1179" s="3" t="s">
        <v>5537</v>
      </c>
      <c r="AV1179" s="24" t="s">
        <v>5537</v>
      </c>
      <c r="AW1179" s="24" t="s">
        <v>5537</v>
      </c>
      <c r="AX1179" s="24" t="s">
        <v>5537</v>
      </c>
      <c r="AY1179" s="24" t="s">
        <v>5537</v>
      </c>
      <c r="AZ1179" s="24" t="s">
        <v>5537</v>
      </c>
      <c r="BA1179" s="24" t="s">
        <v>5537</v>
      </c>
      <c r="BB1179" s="24" t="s">
        <v>5537</v>
      </c>
      <c r="BC1179" s="24" t="s">
        <v>5537</v>
      </c>
      <c r="BD1179" s="24" t="s">
        <v>5537</v>
      </c>
      <c r="BE1179" s="24" t="s">
        <v>5537</v>
      </c>
      <c r="BF1179" s="24" t="s">
        <v>5537</v>
      </c>
      <c r="BG1179" s="24" t="s">
        <v>5537</v>
      </c>
      <c r="BH1179" s="24" t="s">
        <v>5537</v>
      </c>
      <c r="BI1179" s="9" t="s">
        <v>5537</v>
      </c>
      <c r="BJ1179" s="14"/>
      <c r="BK1179" s="14" t="s">
        <v>5537</v>
      </c>
      <c r="BL1179" s="14" t="str">
        <f>_xlfn.XLOOKUP(B1179,'[4]cell downs 18042026 17h'!$B:$B,'[4]cell downs 18042026 17h'!$B:$B,"")</f>
        <v/>
      </c>
      <c r="BM1179" s="14" t="str">
        <f>_xlfn.XLOOKUP(B1179,'[5]Cells Huawei 19042026 15h'!$B:$B,'[5]Cells Huawei 19042026 15h'!$B:$B,"")</f>
        <v/>
      </c>
      <c r="BN1179" s="9" t="str">
        <f>_xlfn.XLOOKUP(B1179,'[6]cells down 19042026 9H40'!$B:$B,'[6]cells down 19042026 9H40'!$B:$B,"")</f>
        <v/>
      </c>
      <c r="BO1179" s="9" t="s">
        <v>2816</v>
      </c>
      <c r="BP1179" s="9" t="s">
        <v>5537</v>
      </c>
    </row>
    <row r="1180" spans="1:68" s="9" customFormat="1" x14ac:dyDescent="0.35">
      <c r="A1180" s="1" t="s">
        <v>3115</v>
      </c>
      <c r="B1180" s="8" t="s">
        <v>3116</v>
      </c>
      <c r="C1180" s="3" t="str">
        <f>_xlfn.XLOOKUP(B1180,'[1]daily break down'!$D:$D,'[1]daily break down'!$E:$E,"")</f>
        <v>NORD-OUEST</v>
      </c>
      <c r="D1180" s="1" t="s">
        <v>11</v>
      </c>
      <c r="E1180" s="1"/>
      <c r="F1180" s="3" t="s">
        <v>51</v>
      </c>
      <c r="G1180" s="1" t="s">
        <v>901</v>
      </c>
      <c r="H1180" s="39" t="str">
        <f>_xlfn.XLOOKUP(B1180,[2]CALCULATION!$B:$B,[2]CALCULATION!$H:$H,"")</f>
        <v>Huawei</v>
      </c>
      <c r="I1180" s="34">
        <v>0</v>
      </c>
      <c r="J1180" s="34">
        <v>0</v>
      </c>
      <c r="K1180" s="34">
        <v>0</v>
      </c>
      <c r="L1180" s="34">
        <v>0</v>
      </c>
      <c r="M1180" s="34">
        <v>0</v>
      </c>
      <c r="N1180" s="34">
        <v>0</v>
      </c>
      <c r="O1180" s="34">
        <v>0</v>
      </c>
      <c r="P1180" s="34">
        <v>0</v>
      </c>
      <c r="Q1180" s="34">
        <v>0</v>
      </c>
      <c r="R1180" s="34">
        <v>0</v>
      </c>
      <c r="S1180" s="109">
        <v>0</v>
      </c>
      <c r="T1180" s="109">
        <f>_xlfn.XLOOKUP(B1180,'[3]Nur des jours'!$B:$B,'[3]Nur des jours'!$U:$U,"")</f>
        <v>0</v>
      </c>
      <c r="U1180" s="109">
        <v>0</v>
      </c>
      <c r="V1180" s="109">
        <v>2.5372004063544242</v>
      </c>
      <c r="W1180" s="109">
        <v>0</v>
      </c>
      <c r="X1180" s="109">
        <v>4.3517591094446003E-3</v>
      </c>
      <c r="Y1180" s="109">
        <v>5.3505234952187721E-4</v>
      </c>
      <c r="Z1180" s="109">
        <v>0</v>
      </c>
      <c r="AA1180" s="109">
        <v>0</v>
      </c>
      <c r="AB1180" s="109">
        <v>0</v>
      </c>
      <c r="AC1180" s="109">
        <v>0</v>
      </c>
      <c r="AD1180" s="109">
        <v>0</v>
      </c>
      <c r="AE1180" s="109">
        <v>0</v>
      </c>
      <c r="AF1180" s="109">
        <v>0</v>
      </c>
      <c r="AG1180" s="57" t="str">
        <f>_xlfn.XLOOKUP(B1180,[3]CALCULATION!$B:$B,[3]CALCULATION!$M:$M,"")</f>
        <v>Insecurity</v>
      </c>
      <c r="AH1180" s="57"/>
      <c r="AI1180" s="56" t="str" cm="1">
        <f t="array" ref="AI1180">IFERROR(_xlfn.IFS(
AK1180="MPR ISSUE","PDH",
AK1180="BSS Hardware Issue","BSS",
AK1180="Sites strategiques, MLL, Pylone, etc.","ENVTECH",
AK1180="AKTIVCO DEFAUT GE &amp; POWER Cabinet","AKTIVCO",
AK1180="AKTIVCO Coupure ENEO &amp; Baisse de tension","AKTIVCO GRID ONLY",
AK1180="Coupure ENEO &amp; Baisse de tension","IHS GRID ONLY",
AK1180="Defaut GE &amp; POWER Cabinet","IHS",
AK1180="Sharing","Partners",
AK1180="Sites strategiques &amp; DataCenter","SST &amp; DC",
AK1180="Exclu","Exclu",
AK1180="SAT","SAT",
AK1180="SPARE-ISSUE","SPARE-ISSUE",
AK1180="Fiber CAmtel","TRANS_FO_CAMTEL",
AK1180="Fiber AOF","Fiber AOF",
AK1180="Projet OCM (HUAWEI)","TRAVAUX-HUAWEI",
AK1180="Projet OCM (NOKIA)","TRAVAUX-NOKIA",
AK1180="ACCESS-ISSUE","ACCESS-ISSUE",
AK1180="Projet OCM (ZTE, NOKIA, autres projets)","TRAVAUX OCM",
AK1180="No root CAuse","No root cause",
AK1180="ODU HS","PDH",
AK1180="IP &amp; VLAN","PDH",
AK1180="Warehouse HUAWEI","SPARE-ISSUE",
AK1180="SPARE-HS","SPARE-ISSUE",
AK1180="Power Telco","BSS",AK1180="no impacts","no impacts"
),"")</f>
        <v>No root cause</v>
      </c>
      <c r="AJ1180" s="56" t="str" cm="1">
        <f t="array" ref="AJ1180">IFERROR(_xlfn.IFS(
AK1180="MPR ISSUE","TX ISSUE",
AK1180="BSS Hardware Issue","RAN ISSUE",
AK1180="Sites strategiques, MLL, Pylone, etc.","ENVTECH",
AK1180="AKTIVCO DEFAUT GE &amp; POWER Cabinet","POWER ISSUE",
AK1180="AKTIVCO Coupure ENEO &amp; Baisse de tension","POWER ISSUE",
AK1180="Coupure ENEO &amp; Baisse de tension","POWER ISSUE",
AK1180="Defaut GE &amp; POWER Cabinet","POWER ISSUE",
AK1180="Sharing","POWER ISSUE",
AK1180="Sites strategiques &amp; DataCenter","POWER ISSUE",
AK1180="Exclu","Exclu",
AK1180="SAT","TX ISSUE",
AK1180="SPARE-ISSUE","SPARE-ISSUE",
AK1180="Fiber CAmtel","TX ISSUE",
AK1180="Fiber AOF","TX ISSUE",
AK1180="Projet OCM (HUAWEI)","TRAVAUX-HUAWEI",
AK1180="Projet OCM (NOKIA)","TRAVAUX -NOKIA",
AK1180="ACCESS-ISSUE","ACCESS-ISSUE",
AK1180="Projet OCM (ZTE, NOKIA, autres projets)","TRAVAUX OCM",
AK1180="No root CAuse","No root cause",
AK1180="ODU HS","TX ISSUE",
AK1180="IP &amp; VLAN","TX ISSUE",
AK1180="Warehouse HUAWEI","SPARE-ISSUE",
AK1180="SPARE-HS","SPARE-ISSUE",
AK1180="Power Telco","RAN ISSUE",AK1180="no impacts","no impacts"
),"")</f>
        <v>No root cause</v>
      </c>
      <c r="AK1180" s="81" t="s">
        <v>5620</v>
      </c>
      <c r="AL1180" s="56" t="str" cm="1">
        <f t="array" ref="AL1180">IFERROR(_xlfn.IFS(
AK1180="MPR ISSUE","ACTIVE",
AK1180="BSS Hardware Issue","ACTIVE",
AK1180="Sites strategiques, MLL, Pylone, etc.","PASSIVE",
AK1180="AKTIVCO DEFAUT GE &amp; POWER Cabinet","PASSIVE",
AK1180="AKTIVCO Coupure ENEO &amp; Baisse de tension","PASSIVE",
AK1180="Coupure ENEO &amp; Baisse de tension","PASSIVE",
AK1180="Defaut GE &amp; POWER Cabinet","PASSIVE",
AK1180="Sharing","PASSIVE",
AK1180="Sites strategiques &amp; DataCenter","PASSIVE",
AK1180="Exclu","Exclu",
AK1180="SAT","ACTIVE",
AK1180="SPARE-ISSUE","SPARE-ISSUE",
AK1180="Fiber CAmtel","ACTIVE",
AK1180="Fiber AOF","ACTIVE",
AK1180="Projet OCM (HUAWEI)","PLANNED WORKS",
AK1180="Projet OCM (NOKIA)","PLANNED WORKS",
AK1180="ACCESS-ISSUE","ACCESS-ISSUE",
AK1180="Projet OCM (ZTE, NOKIA, autres projets)","PLANNED WORKS",
AK1180="No root CAuse","No root cause",
AK1180="ODU HS","ACTIVE",
AK1180="IP &amp; VLAN","ACTIVE",
AK1180="Warehouse HUAWEI","SPARE-ISSUE",
AK1180="SPARE-HS","SPARE-ISSUE",
AK1180="Power Telco","ACTIVE", AK1180="no impacts","no impacts"
),"")</f>
        <v>No root cause</v>
      </c>
      <c r="AM1180" s="108" t="s">
        <v>5537</v>
      </c>
      <c r="AN1180" s="117" t="s">
        <v>3116</v>
      </c>
      <c r="AP1180" s="23" t="s">
        <v>5537</v>
      </c>
      <c r="AQ1180" s="23" t="s">
        <v>5537</v>
      </c>
      <c r="AR1180" s="7"/>
      <c r="AS1180" s="6"/>
      <c r="AT1180" s="7"/>
      <c r="AU1180" s="3" t="s">
        <v>5537</v>
      </c>
      <c r="AV1180" s="24" t="s">
        <v>5537</v>
      </c>
      <c r="AW1180" s="24" t="s">
        <v>5537</v>
      </c>
      <c r="AX1180" s="24" t="s">
        <v>5537</v>
      </c>
      <c r="AY1180" s="24" t="s">
        <v>5537</v>
      </c>
      <c r="AZ1180" s="24" t="s">
        <v>5537</v>
      </c>
      <c r="BA1180" s="24" t="s">
        <v>5537</v>
      </c>
      <c r="BB1180" s="24" t="s">
        <v>5537</v>
      </c>
      <c r="BC1180" s="24" t="s">
        <v>5537</v>
      </c>
      <c r="BD1180" s="24" t="s">
        <v>5537</v>
      </c>
      <c r="BE1180" s="24" t="s">
        <v>5537</v>
      </c>
      <c r="BF1180" s="24" t="s">
        <v>5537</v>
      </c>
      <c r="BG1180" s="24" t="s">
        <v>5537</v>
      </c>
      <c r="BH1180" s="24" t="s">
        <v>5537</v>
      </c>
      <c r="BI1180" s="9" t="s">
        <v>5537</v>
      </c>
      <c r="BJ1180" s="14"/>
      <c r="BK1180" s="14" t="s">
        <v>5537</v>
      </c>
      <c r="BL1180" s="14" t="str">
        <f>_xlfn.XLOOKUP(B1180,'[4]cell downs 18042026 17h'!$B:$B,'[4]cell downs 18042026 17h'!$B:$B,"")</f>
        <v/>
      </c>
      <c r="BM1180" s="14" t="str">
        <f>_xlfn.XLOOKUP(B1180,'[5]Cells Huawei 19042026 15h'!$B:$B,'[5]Cells Huawei 19042026 15h'!$B:$B,"")</f>
        <v/>
      </c>
      <c r="BN1180" s="9" t="str">
        <f>_xlfn.XLOOKUP(B1180,'[6]cells down 19042026 9H40'!$B:$B,'[6]cells down 19042026 9H40'!$B:$B,"")</f>
        <v/>
      </c>
      <c r="BO1180" s="9" t="s">
        <v>5537</v>
      </c>
      <c r="BP1180" s="9" t="s">
        <v>5537</v>
      </c>
    </row>
    <row r="1181" spans="1:68" s="9" customFormat="1" x14ac:dyDescent="0.35">
      <c r="A1181" s="1" t="s">
        <v>3129</v>
      </c>
      <c r="B1181" s="8" t="s">
        <v>4509</v>
      </c>
      <c r="C1181" s="3" t="str">
        <f>_xlfn.XLOOKUP(B1181,'[1]daily break down'!$D:$D,'[1]daily break down'!$E:$E,"")</f>
        <v>NORD-OUEST</v>
      </c>
      <c r="D1181" s="1" t="s">
        <v>11</v>
      </c>
      <c r="E1181" s="1" t="s">
        <v>237</v>
      </c>
      <c r="F1181" s="3" t="s">
        <v>51</v>
      </c>
      <c r="G1181" s="1" t="s">
        <v>3129</v>
      </c>
      <c r="H1181" s="39" t="str">
        <f>_xlfn.XLOOKUP(B1181,[2]CALCULATION!$B:$B,[2]CALCULATION!$H:$H,"")</f>
        <v>HUAWEI</v>
      </c>
      <c r="I1181" s="34">
        <v>0</v>
      </c>
      <c r="J1181" s="34">
        <v>0</v>
      </c>
      <c r="K1181" s="34">
        <v>0</v>
      </c>
      <c r="L1181" s="34">
        <v>0</v>
      </c>
      <c r="M1181" s="34">
        <v>0</v>
      </c>
      <c r="N1181" s="34">
        <v>0</v>
      </c>
      <c r="O1181" s="34">
        <v>0</v>
      </c>
      <c r="P1181" s="34">
        <v>0</v>
      </c>
      <c r="Q1181" s="34">
        <v>0</v>
      </c>
      <c r="R1181" s="34">
        <v>0</v>
      </c>
      <c r="S1181" s="109">
        <v>0</v>
      </c>
      <c r="T1181" s="109">
        <f>_xlfn.XLOOKUP(B1181,'[3]Nur des jours'!$B:$B,'[3]Nur des jours'!$U:$U,"")</f>
        <v>0</v>
      </c>
      <c r="U1181" s="109">
        <v>0</v>
      </c>
      <c r="V1181" s="109">
        <v>2.4969109644354268E-4</v>
      </c>
      <c r="W1181" s="109">
        <v>0</v>
      </c>
      <c r="X1181" s="109">
        <v>0</v>
      </c>
      <c r="Y1181" s="109">
        <v>5.3505234952187721E-4</v>
      </c>
      <c r="Z1181" s="109">
        <v>0</v>
      </c>
      <c r="AA1181" s="109">
        <v>0</v>
      </c>
      <c r="AB1181" s="109">
        <v>0</v>
      </c>
      <c r="AC1181" s="109">
        <v>0</v>
      </c>
      <c r="AD1181" s="109">
        <v>0</v>
      </c>
      <c r="AE1181" s="109">
        <v>0</v>
      </c>
      <c r="AF1181" s="109">
        <v>0</v>
      </c>
      <c r="AG1181" s="57" t="str">
        <f>_xlfn.XLOOKUP(B1181,[3]CALCULATION!$B:$B,[3]CALCULATION!$M:$M,"")</f>
        <v>Operationnel</v>
      </c>
      <c r="AH1181" s="57"/>
      <c r="AI1181" s="56" t="str" cm="1">
        <f t="array" ref="AI1181">IFERROR(_xlfn.IFS(
AK1181="MPR ISSUE","PDH",
AK1181="BSS Hardware Issue","BSS",
AK1181="Sites strategiques, MLL, Pylone, etc.","ENVTECH",
AK1181="AKTIVCO DEFAUT GE &amp; POWER Cabinet","AKTIVCO",
AK1181="AKTIVCO Coupure ENEO &amp; Baisse de tension","AKTIVCO GRID ONLY",
AK1181="Coupure ENEO &amp; Baisse de tension","IHS GRID ONLY",
AK1181="Defaut GE &amp; POWER Cabinet","IHS",
AK1181="Sharing","Partners",
AK1181="Sites strategiques &amp; DataCenter","SST &amp; DC",
AK1181="Exclu","Exclu",
AK1181="SAT","SAT",
AK1181="SPARE-ISSUE","SPARE-ISSUE",
AK1181="Fiber CAmtel","TRANS_FO_CAMTEL",
AK1181="Fiber AOF","Fiber AOF",
AK1181="Projet OCM (HUAWEI)","TRAVAUX-HUAWEI",
AK1181="Projet OCM (NOKIA)","TRAVAUX-NOKIA",
AK1181="ACCESS-ISSUE","ACCESS-ISSUE",
AK1181="Projet OCM (ZTE, NOKIA, autres projets)","TRAVAUX OCM",
AK1181="No root CAuse","No root cause",
AK1181="ODU HS","PDH",
AK1181="IP &amp; VLAN","PDH",
AK1181="Warehouse HUAWEI","SPARE-ISSUE",
AK1181="SPARE-HS","SPARE-ISSUE",
AK1181="Power Telco","BSS",AK1181="no impacts","no impacts"
),"")</f>
        <v>No root cause</v>
      </c>
      <c r="AJ1181" s="56" t="str" cm="1">
        <f t="array" ref="AJ1181">IFERROR(_xlfn.IFS(
AK1181="MPR ISSUE","TX ISSUE",
AK1181="BSS Hardware Issue","RAN ISSUE",
AK1181="Sites strategiques, MLL, Pylone, etc.","ENVTECH",
AK1181="AKTIVCO DEFAUT GE &amp; POWER Cabinet","POWER ISSUE",
AK1181="AKTIVCO Coupure ENEO &amp; Baisse de tension","POWER ISSUE",
AK1181="Coupure ENEO &amp; Baisse de tension","POWER ISSUE",
AK1181="Defaut GE &amp; POWER Cabinet","POWER ISSUE",
AK1181="Sharing","POWER ISSUE",
AK1181="Sites strategiques &amp; DataCenter","POWER ISSUE",
AK1181="Exclu","Exclu",
AK1181="SAT","TX ISSUE",
AK1181="SPARE-ISSUE","SPARE-ISSUE",
AK1181="Fiber CAmtel","TX ISSUE",
AK1181="Fiber AOF","TX ISSUE",
AK1181="Projet OCM (HUAWEI)","TRAVAUX-HUAWEI",
AK1181="Projet OCM (NOKIA)","TRAVAUX -NOKIA",
AK1181="ACCESS-ISSUE","ACCESS-ISSUE",
AK1181="Projet OCM (ZTE, NOKIA, autres projets)","TRAVAUX OCM",
AK1181="No root CAuse","No root cause",
AK1181="ODU HS","TX ISSUE",
AK1181="IP &amp; VLAN","TX ISSUE",
AK1181="Warehouse HUAWEI","SPARE-ISSUE",
AK1181="SPARE-HS","SPARE-ISSUE",
AK1181="Power Telco","RAN ISSUE",AK1181="no impacts","no impacts"
),"")</f>
        <v>No root cause</v>
      </c>
      <c r="AK1181" s="81" t="s">
        <v>5620</v>
      </c>
      <c r="AL1181" s="56" t="str" cm="1">
        <f t="array" ref="AL1181">IFERROR(_xlfn.IFS(
AK1181="MPR ISSUE","ACTIVE",
AK1181="BSS Hardware Issue","ACTIVE",
AK1181="Sites strategiques, MLL, Pylone, etc.","PASSIVE",
AK1181="AKTIVCO DEFAUT GE &amp; POWER Cabinet","PASSIVE",
AK1181="AKTIVCO Coupure ENEO &amp; Baisse de tension","PASSIVE",
AK1181="Coupure ENEO &amp; Baisse de tension","PASSIVE",
AK1181="Defaut GE &amp; POWER Cabinet","PASSIVE",
AK1181="Sharing","PASSIVE",
AK1181="Sites strategiques &amp; DataCenter","PASSIVE",
AK1181="Exclu","Exclu",
AK1181="SAT","ACTIVE",
AK1181="SPARE-ISSUE","SPARE-ISSUE",
AK1181="Fiber CAmtel","ACTIVE",
AK1181="Fiber AOF","ACTIVE",
AK1181="Projet OCM (HUAWEI)","PLANNED WORKS",
AK1181="Projet OCM (NOKIA)","PLANNED WORKS",
AK1181="ACCESS-ISSUE","ACCESS-ISSUE",
AK1181="Projet OCM (ZTE, NOKIA, autres projets)","PLANNED WORKS",
AK1181="No root CAuse","No root cause",
AK1181="ODU HS","ACTIVE",
AK1181="IP &amp; VLAN","ACTIVE",
AK1181="Warehouse HUAWEI","SPARE-ISSUE",
AK1181="SPARE-HS","SPARE-ISSUE",
AK1181="Power Telco","ACTIVE", AK1181="no impacts","no impacts"
),"")</f>
        <v>No root cause</v>
      </c>
      <c r="AM1181" s="108" t="s">
        <v>5537</v>
      </c>
      <c r="AN1181" s="117" t="s">
        <v>4509</v>
      </c>
      <c r="AP1181" s="23" t="s">
        <v>5537</v>
      </c>
      <c r="AQ1181" s="23" t="s">
        <v>5537</v>
      </c>
      <c r="AR1181" s="7"/>
      <c r="AS1181" s="6"/>
      <c r="AT1181" s="7"/>
      <c r="AU1181" s="3" t="s">
        <v>5537</v>
      </c>
      <c r="AV1181" s="24" t="s">
        <v>5537</v>
      </c>
      <c r="AW1181" s="24" t="s">
        <v>5537</v>
      </c>
      <c r="AX1181" s="24" t="s">
        <v>5537</v>
      </c>
      <c r="AY1181" s="24" t="s">
        <v>5537</v>
      </c>
      <c r="AZ1181" s="24" t="s">
        <v>5537</v>
      </c>
      <c r="BA1181" s="24" t="s">
        <v>5537</v>
      </c>
      <c r="BB1181" s="24" t="s">
        <v>5537</v>
      </c>
      <c r="BC1181" s="24" t="s">
        <v>5537</v>
      </c>
      <c r="BD1181" s="24" t="s">
        <v>5537</v>
      </c>
      <c r="BE1181" s="24" t="s">
        <v>5537</v>
      </c>
      <c r="BF1181" s="24" t="s">
        <v>5537</v>
      </c>
      <c r="BG1181" s="24" t="s">
        <v>5537</v>
      </c>
      <c r="BH1181" s="24" t="s">
        <v>5537</v>
      </c>
      <c r="BI1181" s="9" t="s">
        <v>5537</v>
      </c>
      <c r="BJ1181" s="14"/>
      <c r="BK1181" s="14" t="s">
        <v>5537</v>
      </c>
      <c r="BL1181" s="14" t="str">
        <f>_xlfn.XLOOKUP(B1181,'[4]cell downs 18042026 17h'!$B:$B,'[4]cell downs 18042026 17h'!$B:$B,"")</f>
        <v/>
      </c>
      <c r="BM1181" s="14" t="str">
        <f>_xlfn.XLOOKUP(B1181,'[5]Cells Huawei 19042026 15h'!$B:$B,'[5]Cells Huawei 19042026 15h'!$B:$B,"")</f>
        <v/>
      </c>
      <c r="BN1181" s="9" t="str">
        <f>_xlfn.XLOOKUP(B1181,'[6]cells down 19042026 9H40'!$B:$B,'[6]cells down 19042026 9H40'!$B:$B,"")</f>
        <v/>
      </c>
      <c r="BO1181" s="9" t="s">
        <v>4509</v>
      </c>
      <c r="BP1181" s="9" t="s">
        <v>318</v>
      </c>
    </row>
    <row r="1182" spans="1:68" s="9" customFormat="1" x14ac:dyDescent="0.35">
      <c r="A1182" s="1" t="s">
        <v>1722</v>
      </c>
      <c r="B1182" s="8" t="s">
        <v>1723</v>
      </c>
      <c r="C1182" s="3" t="str">
        <f>_xlfn.XLOOKUP(B1182,'[1]daily break down'!$D:$D,'[1]daily break down'!$E:$E,"")</f>
        <v>Yaounde</v>
      </c>
      <c r="D1182" s="1" t="s">
        <v>11</v>
      </c>
      <c r="E1182" s="1" t="s">
        <v>12</v>
      </c>
      <c r="F1182" s="3" t="s">
        <v>37</v>
      </c>
      <c r="G1182" s="1" t="s">
        <v>38</v>
      </c>
      <c r="H1182" s="41" t="str">
        <f>_xlfn.XLOOKUP(B1182,[2]CALCULATION!$B:$B,[2]CALCULATION!$H:$H,"")</f>
        <v>ZTE</v>
      </c>
      <c r="I1182" s="34">
        <v>1.523383214480371</v>
      </c>
      <c r="J1182" s="34">
        <v>0.13470834653129127</v>
      </c>
      <c r="K1182" s="34">
        <v>0</v>
      </c>
      <c r="L1182" s="34">
        <v>17.200399220393056</v>
      </c>
      <c r="M1182" s="34">
        <v>13.868556899607057</v>
      </c>
      <c r="N1182" s="34">
        <v>13.868556899607057</v>
      </c>
      <c r="O1182" s="34">
        <v>36.982818398952162</v>
      </c>
      <c r="P1182" s="34">
        <v>14.898122465635369</v>
      </c>
      <c r="Q1182" s="34">
        <v>3.9237172298271002E-4</v>
      </c>
      <c r="R1182" s="34">
        <v>0</v>
      </c>
      <c r="S1182" s="109">
        <v>0</v>
      </c>
      <c r="T1182" s="109">
        <f>_xlfn.XLOOKUP(B1182,'[3]Nur des jours'!$B:$B,'[3]Nur des jours'!$U:$U,"")</f>
        <v>0</v>
      </c>
      <c r="U1182" s="109">
        <v>0</v>
      </c>
      <c r="V1182" s="109">
        <v>0</v>
      </c>
      <c r="W1182" s="109">
        <v>0</v>
      </c>
      <c r="X1182" s="109">
        <v>0</v>
      </c>
      <c r="Y1182" s="109">
        <v>3.7453664466531404E-4</v>
      </c>
      <c r="Z1182" s="109">
        <v>0</v>
      </c>
      <c r="AA1182" s="109">
        <v>0</v>
      </c>
      <c r="AB1182" s="109">
        <v>0</v>
      </c>
      <c r="AC1182" s="109">
        <v>0</v>
      </c>
      <c r="AD1182" s="109">
        <v>0</v>
      </c>
      <c r="AE1182" s="109">
        <v>0</v>
      </c>
      <c r="AF1182" s="109">
        <v>0</v>
      </c>
      <c r="AG1182" s="57" t="str">
        <f>_xlfn.XLOOKUP(B1182,[3]CALCULATION!$B:$B,[3]CALCULATION!$M:$M,"")</f>
        <v>Operationnel</v>
      </c>
      <c r="AH1182" s="57"/>
      <c r="AI1182" s="56" t="str" cm="1">
        <f t="array" ref="AI1182">IFERROR(_xlfn.IFS(
AK1182="MPR ISSUE","PDH",
AK1182="BSS Hardware Issue","BSS",
AK1182="Sites strategiques, MLL, Pylone, etc.","ENVTECH",
AK1182="AKTIVCO DEFAUT GE &amp; POWER Cabinet","AKTIVCO",
AK1182="AKTIVCO Coupure ENEO &amp; Baisse de tension","AKTIVCO GRID ONLY",
AK1182="Coupure ENEO &amp; Baisse de tension","IHS GRID ONLY",
AK1182="Defaut GE &amp; POWER Cabinet","IHS",
AK1182="Sharing","Partners",
AK1182="Sites strategiques &amp; DataCenter","SST &amp; DC",
AK1182="Exclu","Exclu",
AK1182="SAT","SAT",
AK1182="SPARE-ISSUE","SPARE-ISSUE",
AK1182="Fiber CAmtel","TRANS_FO_CAMTEL",
AK1182="Fiber AOF","Fiber AOF",
AK1182="Projet OCM (HUAWEI)","TRAVAUX-HUAWEI",
AK1182="Projet OCM (NOKIA)","TRAVAUX-NOKIA",
AK1182="ACCESS-ISSUE","ACCESS-ISSUE",
AK1182="Projet OCM (ZTE, NOKIA, autres projets)","TRAVAUX OCM",
AK1182="No root CAuse","No root cause",
AK1182="ODU HS","PDH",
AK1182="IP &amp; VLAN","PDH",
AK1182="Warehouse HUAWEI","SPARE-ISSUE",
AK1182="SPARE-HS","SPARE-ISSUE",
AK1182="Power Telco","BSS",AK1182="no impacts","no impacts"
),"")</f>
        <v>No root cause</v>
      </c>
      <c r="AJ1182" s="56" t="str" cm="1">
        <f t="array" ref="AJ1182">IFERROR(_xlfn.IFS(
AK1182="MPR ISSUE","TX ISSUE",
AK1182="BSS Hardware Issue","RAN ISSUE",
AK1182="Sites strategiques, MLL, Pylone, etc.","ENVTECH",
AK1182="AKTIVCO DEFAUT GE &amp; POWER Cabinet","POWER ISSUE",
AK1182="AKTIVCO Coupure ENEO &amp; Baisse de tension","POWER ISSUE",
AK1182="Coupure ENEO &amp; Baisse de tension","POWER ISSUE",
AK1182="Defaut GE &amp; POWER Cabinet","POWER ISSUE",
AK1182="Sharing","POWER ISSUE",
AK1182="Sites strategiques &amp; DataCenter","POWER ISSUE",
AK1182="Exclu","Exclu",
AK1182="SAT","TX ISSUE",
AK1182="SPARE-ISSUE","SPARE-ISSUE",
AK1182="Fiber CAmtel","TX ISSUE",
AK1182="Fiber AOF","TX ISSUE",
AK1182="Projet OCM (HUAWEI)","TRAVAUX-HUAWEI",
AK1182="Projet OCM (NOKIA)","TRAVAUX -NOKIA",
AK1182="ACCESS-ISSUE","ACCESS-ISSUE",
AK1182="Projet OCM (ZTE, NOKIA, autres projets)","TRAVAUX OCM",
AK1182="No root CAuse","No root cause",
AK1182="ODU HS","TX ISSUE",
AK1182="IP &amp; VLAN","TX ISSUE",
AK1182="Warehouse HUAWEI","SPARE-ISSUE",
AK1182="SPARE-HS","SPARE-ISSUE",
AK1182="Power Telco","RAN ISSUE",AK1182="no impacts","no impacts"
),"")</f>
        <v>No root cause</v>
      </c>
      <c r="AK1182" s="81" t="s">
        <v>5620</v>
      </c>
      <c r="AL1182" s="56" t="str" cm="1">
        <f t="array" ref="AL1182">IFERROR(_xlfn.IFS(
AK1182="MPR ISSUE","ACTIVE",
AK1182="BSS Hardware Issue","ACTIVE",
AK1182="Sites strategiques, MLL, Pylone, etc.","PASSIVE",
AK1182="AKTIVCO DEFAUT GE &amp; POWER Cabinet","PASSIVE",
AK1182="AKTIVCO Coupure ENEO &amp; Baisse de tension","PASSIVE",
AK1182="Coupure ENEO &amp; Baisse de tension","PASSIVE",
AK1182="Defaut GE &amp; POWER Cabinet","PASSIVE",
AK1182="Sharing","PASSIVE",
AK1182="Sites strategiques &amp; DataCenter","PASSIVE",
AK1182="Exclu","Exclu",
AK1182="SAT","ACTIVE",
AK1182="SPARE-ISSUE","SPARE-ISSUE",
AK1182="Fiber CAmtel","ACTIVE",
AK1182="Fiber AOF","ACTIVE",
AK1182="Projet OCM (HUAWEI)","PLANNED WORKS",
AK1182="Projet OCM (NOKIA)","PLANNED WORKS",
AK1182="ACCESS-ISSUE","ACCESS-ISSUE",
AK1182="Projet OCM (ZTE, NOKIA, autres projets)","PLANNED WORKS",
AK1182="No root CAuse","No root cause",
AK1182="ODU HS","ACTIVE",
AK1182="IP &amp; VLAN","ACTIVE",
AK1182="Warehouse HUAWEI","SPARE-ISSUE",
AK1182="SPARE-HS","SPARE-ISSUE",
AK1182="Power Telco","ACTIVE", AK1182="no impacts","no impacts"
),"")</f>
        <v>No root cause</v>
      </c>
      <c r="AM1182" s="108" t="s">
        <v>5537</v>
      </c>
      <c r="AN1182" s="117" t="s">
        <v>1723</v>
      </c>
      <c r="AP1182" s="23" t="s">
        <v>5537</v>
      </c>
      <c r="AQ1182" s="23" t="s">
        <v>5537</v>
      </c>
      <c r="AR1182" s="7"/>
      <c r="AS1182" s="6"/>
      <c r="AT1182" s="7"/>
      <c r="AU1182" s="3" t="s">
        <v>5537</v>
      </c>
      <c r="AV1182" s="24" t="s">
        <v>5537</v>
      </c>
      <c r="AW1182" s="24" t="s">
        <v>5537</v>
      </c>
      <c r="AX1182" s="24" t="s">
        <v>5537</v>
      </c>
      <c r="AY1182" s="24" t="s">
        <v>5537</v>
      </c>
      <c r="AZ1182" s="24" t="s">
        <v>5537</v>
      </c>
      <c r="BA1182" s="24" t="s">
        <v>5537</v>
      </c>
      <c r="BB1182" s="24" t="s">
        <v>5537</v>
      </c>
      <c r="BC1182" s="24" t="s">
        <v>5537</v>
      </c>
      <c r="BD1182" s="24" t="s">
        <v>5537</v>
      </c>
      <c r="BE1182" s="24" t="s">
        <v>5537</v>
      </c>
      <c r="BF1182" s="24" t="s">
        <v>5537</v>
      </c>
      <c r="BG1182" s="24" t="s">
        <v>5537</v>
      </c>
      <c r="BH1182" s="24" t="s">
        <v>5537</v>
      </c>
      <c r="BI1182" s="9" t="s">
        <v>5537</v>
      </c>
      <c r="BJ1182" s="14"/>
      <c r="BK1182" s="14" t="s">
        <v>5537</v>
      </c>
      <c r="BL1182" s="14" t="str">
        <f>_xlfn.XLOOKUP(B1182,'[4]cell downs 18042026 17h'!$B:$B,'[4]cell downs 18042026 17h'!$B:$B,"")</f>
        <v/>
      </c>
      <c r="BM1182" s="14" t="str">
        <f>_xlfn.XLOOKUP(B1182,'[5]Cells Huawei 19042026 15h'!$B:$B,'[5]Cells Huawei 19042026 15h'!$B:$B,"")</f>
        <v/>
      </c>
      <c r="BN1182" s="9" t="str">
        <f>_xlfn.XLOOKUP(B1182,'[6]cells down 19042026 9H40'!$B:$B,'[6]cells down 19042026 9H40'!$B:$B,"")</f>
        <v/>
      </c>
      <c r="BO1182" s="9" t="s">
        <v>1723</v>
      </c>
      <c r="BP1182" s="9" t="s">
        <v>12</v>
      </c>
    </row>
    <row r="1183" spans="1:68" s="9" customFormat="1" x14ac:dyDescent="0.35">
      <c r="A1183" s="1" t="s">
        <v>5141</v>
      </c>
      <c r="B1183" s="8" t="s">
        <v>5142</v>
      </c>
      <c r="C1183" s="3" t="str">
        <f>_xlfn.XLOOKUP(B1183,'[1]daily break down'!$D:$D,'[1]daily break down'!$E:$E,"")</f>
        <v>OUEST</v>
      </c>
      <c r="D1183" s="1" t="s">
        <v>11</v>
      </c>
      <c r="E1183" s="1" t="s">
        <v>12</v>
      </c>
      <c r="F1183" s="3" t="s">
        <v>102</v>
      </c>
      <c r="G1183" s="1" t="s">
        <v>5143</v>
      </c>
      <c r="H1183" s="39" t="str">
        <f>_xlfn.XLOOKUP(B1183,[2]CALCULATION!$B:$B,[2]CALCULATION!$H:$H,"")</f>
        <v>HUAWEI</v>
      </c>
      <c r="I1183" s="34">
        <v>0</v>
      </c>
      <c r="J1183" s="34">
        <v>0</v>
      </c>
      <c r="K1183" s="34">
        <v>0</v>
      </c>
      <c r="L1183" s="34">
        <v>0</v>
      </c>
      <c r="M1183" s="34">
        <v>0</v>
      </c>
      <c r="N1183" s="34">
        <v>0</v>
      </c>
      <c r="O1183" s="34">
        <v>0</v>
      </c>
      <c r="P1183" s="34">
        <v>0</v>
      </c>
      <c r="Q1183" s="34">
        <v>0</v>
      </c>
      <c r="R1183" s="34">
        <v>0</v>
      </c>
      <c r="S1183" s="109">
        <v>0</v>
      </c>
      <c r="T1183" s="109">
        <f>_xlfn.XLOOKUP(B1183,'[3]Nur des jours'!$B:$B,'[3]Nur des jours'!$U:$U,"")</f>
        <v>0</v>
      </c>
      <c r="U1183" s="109">
        <v>0</v>
      </c>
      <c r="V1183" s="109">
        <v>0</v>
      </c>
      <c r="W1183" s="109">
        <v>5.2256779469970005E-3</v>
      </c>
      <c r="X1183" s="109">
        <v>0</v>
      </c>
      <c r="Y1183" s="109">
        <v>3.5670156634791817E-4</v>
      </c>
      <c r="Z1183" s="109">
        <v>0</v>
      </c>
      <c r="AA1183" s="109">
        <v>0</v>
      </c>
      <c r="AB1183" s="109">
        <v>0</v>
      </c>
      <c r="AC1183" s="109">
        <v>0</v>
      </c>
      <c r="AD1183" s="109">
        <v>0</v>
      </c>
      <c r="AE1183" s="109">
        <v>0</v>
      </c>
      <c r="AF1183" s="109">
        <v>0</v>
      </c>
      <c r="AG1183" s="57" t="str">
        <f>_xlfn.XLOOKUP(B1183,[3]CALCULATION!$B:$B,[3]CALCULATION!$M:$M,"")</f>
        <v>Operationnel</v>
      </c>
      <c r="AH1183" s="57"/>
      <c r="AI1183" s="56" t="str" cm="1">
        <f t="array" ref="AI1183">IFERROR(_xlfn.IFS(
AK1183="MPR ISSUE","PDH",
AK1183="BSS Hardware Issue","BSS",
AK1183="Sites strategiques, MLL, Pylone, etc.","ENVTECH",
AK1183="AKTIVCO DEFAUT GE &amp; POWER Cabinet","AKTIVCO",
AK1183="AKTIVCO Coupure ENEO &amp; Baisse de tension","AKTIVCO GRID ONLY",
AK1183="Coupure ENEO &amp; Baisse de tension","IHS GRID ONLY",
AK1183="Defaut GE &amp; POWER Cabinet","IHS",
AK1183="Sharing","Partners",
AK1183="Sites strategiques &amp; DataCenter","SST &amp; DC",
AK1183="Exclu","Exclu",
AK1183="SAT","SAT",
AK1183="SPARE-ISSUE","SPARE-ISSUE",
AK1183="Fiber CAmtel","TRANS_FO_CAMTEL",
AK1183="Fiber AOF","Fiber AOF",
AK1183="Projet OCM (HUAWEI)","TRAVAUX-HUAWEI",
AK1183="Projet OCM (NOKIA)","TRAVAUX-NOKIA",
AK1183="ACCESS-ISSUE","ACCESS-ISSUE",
AK1183="Projet OCM (ZTE, NOKIA, autres projets)","TRAVAUX OCM",
AK1183="No root CAuse","No root cause",
AK1183="ODU HS","PDH",
AK1183="IP &amp; VLAN","PDH",
AK1183="Warehouse HUAWEI","SPARE-ISSUE",
AK1183="SPARE-HS","SPARE-ISSUE",
AK1183="Power Telco","BSS",AK1183="no impacts","no impacts"
),"")</f>
        <v>No root cause</v>
      </c>
      <c r="AJ1183" s="56" t="str" cm="1">
        <f t="array" ref="AJ1183">IFERROR(_xlfn.IFS(
AK1183="MPR ISSUE","TX ISSUE",
AK1183="BSS Hardware Issue","RAN ISSUE",
AK1183="Sites strategiques, MLL, Pylone, etc.","ENVTECH",
AK1183="AKTIVCO DEFAUT GE &amp; POWER Cabinet","POWER ISSUE",
AK1183="AKTIVCO Coupure ENEO &amp; Baisse de tension","POWER ISSUE",
AK1183="Coupure ENEO &amp; Baisse de tension","POWER ISSUE",
AK1183="Defaut GE &amp; POWER Cabinet","POWER ISSUE",
AK1183="Sharing","POWER ISSUE",
AK1183="Sites strategiques &amp; DataCenter","POWER ISSUE",
AK1183="Exclu","Exclu",
AK1183="SAT","TX ISSUE",
AK1183="SPARE-ISSUE","SPARE-ISSUE",
AK1183="Fiber CAmtel","TX ISSUE",
AK1183="Fiber AOF","TX ISSUE",
AK1183="Projet OCM (HUAWEI)","TRAVAUX-HUAWEI",
AK1183="Projet OCM (NOKIA)","TRAVAUX -NOKIA",
AK1183="ACCESS-ISSUE","ACCESS-ISSUE",
AK1183="Projet OCM (ZTE, NOKIA, autres projets)","TRAVAUX OCM",
AK1183="No root CAuse","No root cause",
AK1183="ODU HS","TX ISSUE",
AK1183="IP &amp; VLAN","TX ISSUE",
AK1183="Warehouse HUAWEI","SPARE-ISSUE",
AK1183="SPARE-HS","SPARE-ISSUE",
AK1183="Power Telco","RAN ISSUE",AK1183="no impacts","no impacts"
),"")</f>
        <v>No root cause</v>
      </c>
      <c r="AK1183" s="81" t="s">
        <v>5620</v>
      </c>
      <c r="AL1183" s="56" t="str" cm="1">
        <f t="array" ref="AL1183">IFERROR(_xlfn.IFS(
AK1183="MPR ISSUE","ACTIVE",
AK1183="BSS Hardware Issue","ACTIVE",
AK1183="Sites strategiques, MLL, Pylone, etc.","PASSIVE",
AK1183="AKTIVCO DEFAUT GE &amp; POWER Cabinet","PASSIVE",
AK1183="AKTIVCO Coupure ENEO &amp; Baisse de tension","PASSIVE",
AK1183="Coupure ENEO &amp; Baisse de tension","PASSIVE",
AK1183="Defaut GE &amp; POWER Cabinet","PASSIVE",
AK1183="Sharing","PASSIVE",
AK1183="Sites strategiques &amp; DataCenter","PASSIVE",
AK1183="Exclu","Exclu",
AK1183="SAT","ACTIVE",
AK1183="SPARE-ISSUE","SPARE-ISSUE",
AK1183="Fiber CAmtel","ACTIVE",
AK1183="Fiber AOF","ACTIVE",
AK1183="Projet OCM (HUAWEI)","PLANNED WORKS",
AK1183="Projet OCM (NOKIA)","PLANNED WORKS",
AK1183="ACCESS-ISSUE","ACCESS-ISSUE",
AK1183="Projet OCM (ZTE, NOKIA, autres projets)","PLANNED WORKS",
AK1183="No root CAuse","No root cause",
AK1183="ODU HS","ACTIVE",
AK1183="IP &amp; VLAN","ACTIVE",
AK1183="Warehouse HUAWEI","SPARE-ISSUE",
AK1183="SPARE-HS","SPARE-ISSUE",
AK1183="Power Telco","ACTIVE", AK1183="no impacts","no impacts"
),"")</f>
        <v>No root cause</v>
      </c>
      <c r="AM1183" s="108" t="s">
        <v>5537</v>
      </c>
      <c r="AN1183" s="117" t="s">
        <v>5142</v>
      </c>
      <c r="AP1183" s="23" t="s">
        <v>5537</v>
      </c>
      <c r="AQ1183" s="23" t="s">
        <v>5537</v>
      </c>
      <c r="AR1183" s="7"/>
      <c r="AS1183" s="6"/>
      <c r="AT1183" s="7"/>
      <c r="AU1183" s="3" t="s">
        <v>5537</v>
      </c>
      <c r="AV1183" s="24" t="s">
        <v>5537</v>
      </c>
      <c r="AW1183" s="24" t="s">
        <v>5537</v>
      </c>
      <c r="AX1183" s="24" t="s">
        <v>5537</v>
      </c>
      <c r="AY1183" s="24" t="s">
        <v>5537</v>
      </c>
      <c r="AZ1183" s="24" t="s">
        <v>5537</v>
      </c>
      <c r="BA1183" s="24" t="s">
        <v>5537</v>
      </c>
      <c r="BB1183" s="24" t="s">
        <v>5537</v>
      </c>
      <c r="BC1183" s="24" t="s">
        <v>5537</v>
      </c>
      <c r="BD1183" s="24" t="s">
        <v>5537</v>
      </c>
      <c r="BE1183" s="24" t="s">
        <v>5537</v>
      </c>
      <c r="BF1183" s="24" t="s">
        <v>5537</v>
      </c>
      <c r="BG1183" s="24" t="s">
        <v>5537</v>
      </c>
      <c r="BH1183" s="24" t="s">
        <v>5537</v>
      </c>
      <c r="BI1183" s="9" t="s">
        <v>5537</v>
      </c>
      <c r="BJ1183" s="14"/>
      <c r="BK1183" s="14" t="s">
        <v>5537</v>
      </c>
      <c r="BL1183" s="14" t="str">
        <f>_xlfn.XLOOKUP(B1183,'[4]cell downs 18042026 17h'!$B:$B,'[4]cell downs 18042026 17h'!$B:$B,"")</f>
        <v/>
      </c>
      <c r="BM1183" s="14" t="str">
        <f>_xlfn.XLOOKUP(B1183,'[5]Cells Huawei 19042026 15h'!$B:$B,'[5]Cells Huawei 19042026 15h'!$B:$B,"")</f>
        <v/>
      </c>
      <c r="BN1183" s="9" t="str">
        <f>_xlfn.XLOOKUP(B1183,'[6]cells down 19042026 9H40'!$B:$B,'[6]cells down 19042026 9H40'!$B:$B,"")</f>
        <v/>
      </c>
      <c r="BO1183" s="9" t="s">
        <v>5142</v>
      </c>
      <c r="BP1183" s="9" t="s">
        <v>5537</v>
      </c>
    </row>
    <row r="1184" spans="1:68" s="9" customFormat="1" x14ac:dyDescent="0.35">
      <c r="A1184" s="1" t="s">
        <v>3127</v>
      </c>
      <c r="B1184" s="8" t="s">
        <v>3128</v>
      </c>
      <c r="C1184" s="3" t="str">
        <f>_xlfn.XLOOKUP(B1184,'[1]daily break down'!$D:$D,'[1]daily break down'!$E:$E,"")</f>
        <v>NORD-OUEST</v>
      </c>
      <c r="D1184" s="1" t="s">
        <v>11</v>
      </c>
      <c r="E1184" s="1" t="s">
        <v>12</v>
      </c>
      <c r="F1184" s="3" t="s">
        <v>51</v>
      </c>
      <c r="G1184" s="1" t="s">
        <v>3129</v>
      </c>
      <c r="H1184" s="39" t="str">
        <f>_xlfn.XLOOKUP(B1184,[2]CALCULATION!$B:$B,[2]CALCULATION!$H:$H,"")</f>
        <v>HUAWEI</v>
      </c>
      <c r="I1184" s="34">
        <v>0</v>
      </c>
      <c r="J1184" s="34">
        <v>0</v>
      </c>
      <c r="K1184" s="34">
        <v>0</v>
      </c>
      <c r="L1184" s="34">
        <v>0</v>
      </c>
      <c r="M1184" s="34">
        <v>0</v>
      </c>
      <c r="N1184" s="34">
        <v>0</v>
      </c>
      <c r="O1184" s="34">
        <v>0</v>
      </c>
      <c r="P1184" s="34">
        <v>0</v>
      </c>
      <c r="Q1184" s="34">
        <v>0</v>
      </c>
      <c r="R1184" s="34">
        <v>0</v>
      </c>
      <c r="S1184" s="109">
        <v>0</v>
      </c>
      <c r="T1184" s="109">
        <f>_xlfn.XLOOKUP(B1184,'[3]Nur des jours'!$B:$B,'[3]Nur des jours'!$U:$U,"")</f>
        <v>0</v>
      </c>
      <c r="U1184" s="109">
        <v>0</v>
      </c>
      <c r="V1184" s="109">
        <v>8.0257852428281581E-4</v>
      </c>
      <c r="W1184" s="109">
        <v>0</v>
      </c>
      <c r="X1184" s="109">
        <v>0</v>
      </c>
      <c r="Y1184" s="109">
        <v>3.5670156634791817E-4</v>
      </c>
      <c r="Z1184" s="109">
        <v>0</v>
      </c>
      <c r="AA1184" s="109">
        <v>0</v>
      </c>
      <c r="AB1184" s="109">
        <v>0</v>
      </c>
      <c r="AC1184" s="109">
        <v>0</v>
      </c>
      <c r="AD1184" s="109">
        <v>0</v>
      </c>
      <c r="AE1184" s="109">
        <v>0</v>
      </c>
      <c r="AF1184" s="109">
        <v>0</v>
      </c>
      <c r="AG1184" s="57" t="str">
        <f>_xlfn.XLOOKUP(B1184,[3]CALCULATION!$B:$B,[3]CALCULATION!$M:$M,"")</f>
        <v>Insecurity</v>
      </c>
      <c r="AH1184" s="57"/>
      <c r="AI1184" s="56" t="str" cm="1">
        <f t="array" ref="AI1184">IFERROR(_xlfn.IFS(
AK1184="MPR ISSUE","PDH",
AK1184="BSS Hardware Issue","BSS",
AK1184="Sites strategiques, MLL, Pylone, etc.","ENVTECH",
AK1184="AKTIVCO DEFAUT GE &amp; POWER Cabinet","AKTIVCO",
AK1184="AKTIVCO Coupure ENEO &amp; Baisse de tension","AKTIVCO GRID ONLY",
AK1184="Coupure ENEO &amp; Baisse de tension","IHS GRID ONLY",
AK1184="Defaut GE &amp; POWER Cabinet","IHS",
AK1184="Sharing","Partners",
AK1184="Sites strategiques &amp; DataCenter","SST &amp; DC",
AK1184="Exclu","Exclu",
AK1184="SAT","SAT",
AK1184="SPARE-ISSUE","SPARE-ISSUE",
AK1184="Fiber CAmtel","TRANS_FO_CAMTEL",
AK1184="Fiber AOF","Fiber AOF",
AK1184="Projet OCM (HUAWEI)","TRAVAUX-HUAWEI",
AK1184="Projet OCM (NOKIA)","TRAVAUX-NOKIA",
AK1184="ACCESS-ISSUE","ACCESS-ISSUE",
AK1184="Projet OCM (ZTE, NOKIA, autres projets)","TRAVAUX OCM",
AK1184="No root CAuse","No root cause",
AK1184="ODU HS","PDH",
AK1184="IP &amp; VLAN","PDH",
AK1184="Warehouse HUAWEI","SPARE-ISSUE",
AK1184="SPARE-HS","SPARE-ISSUE",
AK1184="Power Telco","BSS",AK1184="no impacts","no impacts"
),"")</f>
        <v>No root cause</v>
      </c>
      <c r="AJ1184" s="56" t="str" cm="1">
        <f t="array" ref="AJ1184">IFERROR(_xlfn.IFS(
AK1184="MPR ISSUE","TX ISSUE",
AK1184="BSS Hardware Issue","RAN ISSUE",
AK1184="Sites strategiques, MLL, Pylone, etc.","ENVTECH",
AK1184="AKTIVCO DEFAUT GE &amp; POWER Cabinet","POWER ISSUE",
AK1184="AKTIVCO Coupure ENEO &amp; Baisse de tension","POWER ISSUE",
AK1184="Coupure ENEO &amp; Baisse de tension","POWER ISSUE",
AK1184="Defaut GE &amp; POWER Cabinet","POWER ISSUE",
AK1184="Sharing","POWER ISSUE",
AK1184="Sites strategiques &amp; DataCenter","POWER ISSUE",
AK1184="Exclu","Exclu",
AK1184="SAT","TX ISSUE",
AK1184="SPARE-ISSUE","SPARE-ISSUE",
AK1184="Fiber CAmtel","TX ISSUE",
AK1184="Fiber AOF","TX ISSUE",
AK1184="Projet OCM (HUAWEI)","TRAVAUX-HUAWEI",
AK1184="Projet OCM (NOKIA)","TRAVAUX -NOKIA",
AK1184="ACCESS-ISSUE","ACCESS-ISSUE",
AK1184="Projet OCM (ZTE, NOKIA, autres projets)","TRAVAUX OCM",
AK1184="No root CAuse","No root cause",
AK1184="ODU HS","TX ISSUE",
AK1184="IP &amp; VLAN","TX ISSUE",
AK1184="Warehouse HUAWEI","SPARE-ISSUE",
AK1184="SPARE-HS","SPARE-ISSUE",
AK1184="Power Telco","RAN ISSUE",AK1184="no impacts","no impacts"
),"")</f>
        <v>No root cause</v>
      </c>
      <c r="AK1184" s="81" t="s">
        <v>5620</v>
      </c>
      <c r="AL1184" s="56" t="str" cm="1">
        <f t="array" ref="AL1184">IFERROR(_xlfn.IFS(
AK1184="MPR ISSUE","ACTIVE",
AK1184="BSS Hardware Issue","ACTIVE",
AK1184="Sites strategiques, MLL, Pylone, etc.","PASSIVE",
AK1184="AKTIVCO DEFAUT GE &amp; POWER Cabinet","PASSIVE",
AK1184="AKTIVCO Coupure ENEO &amp; Baisse de tension","PASSIVE",
AK1184="Coupure ENEO &amp; Baisse de tension","PASSIVE",
AK1184="Defaut GE &amp; POWER Cabinet","PASSIVE",
AK1184="Sharing","PASSIVE",
AK1184="Sites strategiques &amp; DataCenter","PASSIVE",
AK1184="Exclu","Exclu",
AK1184="SAT","ACTIVE",
AK1184="SPARE-ISSUE","SPARE-ISSUE",
AK1184="Fiber CAmtel","ACTIVE",
AK1184="Fiber AOF","ACTIVE",
AK1184="Projet OCM (HUAWEI)","PLANNED WORKS",
AK1184="Projet OCM (NOKIA)","PLANNED WORKS",
AK1184="ACCESS-ISSUE","ACCESS-ISSUE",
AK1184="Projet OCM (ZTE, NOKIA, autres projets)","PLANNED WORKS",
AK1184="No root CAuse","No root cause",
AK1184="ODU HS","ACTIVE",
AK1184="IP &amp; VLAN","ACTIVE",
AK1184="Warehouse HUAWEI","SPARE-ISSUE",
AK1184="SPARE-HS","SPARE-ISSUE",
AK1184="Power Telco","ACTIVE", AK1184="no impacts","no impacts"
),"")</f>
        <v>No root cause</v>
      </c>
      <c r="AM1184" s="108" t="s">
        <v>5537</v>
      </c>
      <c r="AN1184" s="117" t="s">
        <v>3128</v>
      </c>
      <c r="AP1184" s="23" t="s">
        <v>5537</v>
      </c>
      <c r="AQ1184" s="23" t="s">
        <v>5537</v>
      </c>
      <c r="AR1184" s="7"/>
      <c r="AS1184" s="6"/>
      <c r="AT1184" s="7"/>
      <c r="AU1184" s="3" t="s">
        <v>5537</v>
      </c>
      <c r="AV1184" s="24" t="s">
        <v>5537</v>
      </c>
      <c r="AW1184" s="24" t="s">
        <v>5537</v>
      </c>
      <c r="AX1184" s="24" t="s">
        <v>5537</v>
      </c>
      <c r="AY1184" s="24" t="s">
        <v>5537</v>
      </c>
      <c r="AZ1184" s="24" t="s">
        <v>5537</v>
      </c>
      <c r="BA1184" s="24" t="s">
        <v>5537</v>
      </c>
      <c r="BB1184" s="24" t="s">
        <v>5537</v>
      </c>
      <c r="BC1184" s="24" t="s">
        <v>5537</v>
      </c>
      <c r="BD1184" s="24" t="s">
        <v>5537</v>
      </c>
      <c r="BE1184" s="24" t="s">
        <v>5537</v>
      </c>
      <c r="BF1184" s="24" t="s">
        <v>5537</v>
      </c>
      <c r="BG1184" s="24" t="s">
        <v>5537</v>
      </c>
      <c r="BH1184" s="24" t="s">
        <v>5537</v>
      </c>
      <c r="BI1184" s="9" t="s">
        <v>5537</v>
      </c>
      <c r="BJ1184" s="14"/>
      <c r="BK1184" s="14" t="s">
        <v>5537</v>
      </c>
      <c r="BL1184" s="14" t="str">
        <f>_xlfn.XLOOKUP(B1184,'[4]cell downs 18042026 17h'!$B:$B,'[4]cell downs 18042026 17h'!$B:$B,"")</f>
        <v/>
      </c>
      <c r="BM1184" s="14" t="str">
        <f>_xlfn.XLOOKUP(B1184,'[5]Cells Huawei 19042026 15h'!$B:$B,'[5]Cells Huawei 19042026 15h'!$B:$B,"")</f>
        <v/>
      </c>
      <c r="BN1184" s="9" t="str">
        <f>_xlfn.XLOOKUP(B1184,'[6]cells down 19042026 9H40'!$B:$B,'[6]cells down 19042026 9H40'!$B:$B,"")</f>
        <v/>
      </c>
      <c r="BO1184" s="9" t="s">
        <v>5537</v>
      </c>
      <c r="BP1184" s="9" t="s">
        <v>5537</v>
      </c>
    </row>
    <row r="1185" spans="1:68" s="9" customFormat="1" x14ac:dyDescent="0.35">
      <c r="A1185" s="1" t="s">
        <v>3428</v>
      </c>
      <c r="B1185" s="8" t="s">
        <v>3429</v>
      </c>
      <c r="C1185" s="3" t="str">
        <f>_xlfn.XLOOKUP(B1185,'[1]daily break down'!$D:$D,'[1]daily break down'!$E:$E,"")</f>
        <v>NORD-OUEST</v>
      </c>
      <c r="D1185" s="1" t="s">
        <v>11</v>
      </c>
      <c r="E1185" s="1" t="s">
        <v>12</v>
      </c>
      <c r="F1185" s="3" t="s">
        <v>51</v>
      </c>
      <c r="G1185" s="1" t="s">
        <v>3430</v>
      </c>
      <c r="H1185" s="39" t="str">
        <f>_xlfn.XLOOKUP(B1185,[2]CALCULATION!$B:$B,[2]CALCULATION!$H:$H,"")</f>
        <v>HUAWEI</v>
      </c>
      <c r="I1185" s="34">
        <v>0</v>
      </c>
      <c r="J1185" s="34">
        <v>0</v>
      </c>
      <c r="K1185" s="34">
        <v>0</v>
      </c>
      <c r="L1185" s="34">
        <v>0</v>
      </c>
      <c r="M1185" s="34">
        <v>0</v>
      </c>
      <c r="N1185" s="34">
        <v>0</v>
      </c>
      <c r="O1185" s="34">
        <v>0</v>
      </c>
      <c r="P1185" s="34">
        <v>0</v>
      </c>
      <c r="Q1185" s="34">
        <v>0</v>
      </c>
      <c r="R1185" s="34">
        <v>0</v>
      </c>
      <c r="S1185" s="109">
        <v>0</v>
      </c>
      <c r="T1185" s="109">
        <f>_xlfn.XLOOKUP(B1185,'[3]Nur des jours'!$B:$B,'[3]Nur des jours'!$U:$U,"")</f>
        <v>0</v>
      </c>
      <c r="U1185" s="109">
        <v>0</v>
      </c>
      <c r="V1185" s="109">
        <v>2.4737967029360819</v>
      </c>
      <c r="W1185" s="109">
        <v>7.8545684909811592E-2</v>
      </c>
      <c r="X1185" s="109">
        <v>2.675261747609386E-4</v>
      </c>
      <c r="Y1185" s="109">
        <v>2.675261747609386E-4</v>
      </c>
      <c r="Z1185" s="109">
        <v>0</v>
      </c>
      <c r="AA1185" s="109">
        <v>0</v>
      </c>
      <c r="AB1185" s="109">
        <v>0</v>
      </c>
      <c r="AC1185" s="109">
        <v>0</v>
      </c>
      <c r="AD1185" s="109">
        <v>0</v>
      </c>
      <c r="AE1185" s="109">
        <v>0</v>
      </c>
      <c r="AF1185" s="109">
        <v>0</v>
      </c>
      <c r="AG1185" s="57" t="str">
        <f>_xlfn.XLOOKUP(B1185,[3]CALCULATION!$B:$B,[3]CALCULATION!$M:$M,"")</f>
        <v>Insecurity</v>
      </c>
      <c r="AH1185" s="57"/>
      <c r="AI1185" s="56" t="str" cm="1">
        <f t="array" ref="AI1185">IFERROR(_xlfn.IFS(
AK1185="MPR ISSUE","PDH",
AK1185="BSS Hardware Issue","BSS",
AK1185="Sites strategiques, MLL, Pylone, etc.","ENVTECH",
AK1185="AKTIVCO DEFAUT GE &amp; POWER Cabinet","AKTIVCO",
AK1185="AKTIVCO Coupure ENEO &amp; Baisse de tension","AKTIVCO GRID ONLY",
AK1185="Coupure ENEO &amp; Baisse de tension","IHS GRID ONLY",
AK1185="Defaut GE &amp; POWER Cabinet","IHS",
AK1185="Sharing","Partners",
AK1185="Sites strategiques &amp; DataCenter","SST &amp; DC",
AK1185="Exclu","Exclu",
AK1185="SAT","SAT",
AK1185="SPARE-ISSUE","SPARE-ISSUE",
AK1185="Fiber CAmtel","TRANS_FO_CAMTEL",
AK1185="Fiber AOF","Fiber AOF",
AK1185="Projet OCM (HUAWEI)","TRAVAUX-HUAWEI",
AK1185="Projet OCM (NOKIA)","TRAVAUX-NOKIA",
AK1185="ACCESS-ISSUE","ACCESS-ISSUE",
AK1185="Projet OCM (ZTE, NOKIA, autres projets)","TRAVAUX OCM",
AK1185="No root CAuse","No root cause",
AK1185="ODU HS","PDH",
AK1185="IP &amp; VLAN","PDH",
AK1185="Warehouse HUAWEI","SPARE-ISSUE",
AK1185="SPARE-HS","SPARE-ISSUE",
AK1185="Power Telco","BSS",AK1185="no impacts","no impacts"
),"")</f>
        <v>No root cause</v>
      </c>
      <c r="AJ1185" s="56" t="str" cm="1">
        <f t="array" ref="AJ1185">IFERROR(_xlfn.IFS(
AK1185="MPR ISSUE","TX ISSUE",
AK1185="BSS Hardware Issue","RAN ISSUE",
AK1185="Sites strategiques, MLL, Pylone, etc.","ENVTECH",
AK1185="AKTIVCO DEFAUT GE &amp; POWER Cabinet","POWER ISSUE",
AK1185="AKTIVCO Coupure ENEO &amp; Baisse de tension","POWER ISSUE",
AK1185="Coupure ENEO &amp; Baisse de tension","POWER ISSUE",
AK1185="Defaut GE &amp; POWER Cabinet","POWER ISSUE",
AK1185="Sharing","POWER ISSUE",
AK1185="Sites strategiques &amp; DataCenter","POWER ISSUE",
AK1185="Exclu","Exclu",
AK1185="SAT","TX ISSUE",
AK1185="SPARE-ISSUE","SPARE-ISSUE",
AK1185="Fiber CAmtel","TX ISSUE",
AK1185="Fiber AOF","TX ISSUE",
AK1185="Projet OCM (HUAWEI)","TRAVAUX-HUAWEI",
AK1185="Projet OCM (NOKIA)","TRAVAUX -NOKIA",
AK1185="ACCESS-ISSUE","ACCESS-ISSUE",
AK1185="Projet OCM (ZTE, NOKIA, autres projets)","TRAVAUX OCM",
AK1185="No root CAuse","No root cause",
AK1185="ODU HS","TX ISSUE",
AK1185="IP &amp; VLAN","TX ISSUE",
AK1185="Warehouse HUAWEI","SPARE-ISSUE",
AK1185="SPARE-HS","SPARE-ISSUE",
AK1185="Power Telco","RAN ISSUE",AK1185="no impacts","no impacts"
),"")</f>
        <v>No root cause</v>
      </c>
      <c r="AK1185" s="81" t="s">
        <v>5620</v>
      </c>
      <c r="AL1185" s="56" t="str" cm="1">
        <f t="array" ref="AL1185">IFERROR(_xlfn.IFS(
AK1185="MPR ISSUE","ACTIVE",
AK1185="BSS Hardware Issue","ACTIVE",
AK1185="Sites strategiques, MLL, Pylone, etc.","PASSIVE",
AK1185="AKTIVCO DEFAUT GE &amp; POWER Cabinet","PASSIVE",
AK1185="AKTIVCO Coupure ENEO &amp; Baisse de tension","PASSIVE",
AK1185="Coupure ENEO &amp; Baisse de tension","PASSIVE",
AK1185="Defaut GE &amp; POWER Cabinet","PASSIVE",
AK1185="Sharing","PASSIVE",
AK1185="Sites strategiques &amp; DataCenter","PASSIVE",
AK1185="Exclu","Exclu",
AK1185="SAT","ACTIVE",
AK1185="SPARE-ISSUE","SPARE-ISSUE",
AK1185="Fiber CAmtel","ACTIVE",
AK1185="Fiber AOF","ACTIVE",
AK1185="Projet OCM (HUAWEI)","PLANNED WORKS",
AK1185="Projet OCM (NOKIA)","PLANNED WORKS",
AK1185="ACCESS-ISSUE","ACCESS-ISSUE",
AK1185="Projet OCM (ZTE, NOKIA, autres projets)","PLANNED WORKS",
AK1185="No root CAuse","No root cause",
AK1185="ODU HS","ACTIVE",
AK1185="IP &amp; VLAN","ACTIVE",
AK1185="Warehouse HUAWEI","SPARE-ISSUE",
AK1185="SPARE-HS","SPARE-ISSUE",
AK1185="Power Telco","ACTIVE", AK1185="no impacts","no impacts"
),"")</f>
        <v>No root cause</v>
      </c>
      <c r="AM1185" s="108" t="s">
        <v>5537</v>
      </c>
      <c r="AN1185" s="117" t="s">
        <v>3429</v>
      </c>
      <c r="AP1185" s="23" t="s">
        <v>5537</v>
      </c>
      <c r="AQ1185" s="23" t="s">
        <v>5537</v>
      </c>
      <c r="AR1185" s="7"/>
      <c r="AS1185" s="6"/>
      <c r="AT1185" s="7"/>
      <c r="AU1185" s="3" t="s">
        <v>5537</v>
      </c>
      <c r="AV1185" s="24" t="s">
        <v>5537</v>
      </c>
      <c r="AW1185" s="24" t="s">
        <v>5537</v>
      </c>
      <c r="AX1185" s="24" t="s">
        <v>5537</v>
      </c>
      <c r="AY1185" s="24" t="s">
        <v>5537</v>
      </c>
      <c r="AZ1185" s="24" t="s">
        <v>5537</v>
      </c>
      <c r="BA1185" s="24" t="s">
        <v>5537</v>
      </c>
      <c r="BB1185" s="24" t="s">
        <v>5537</v>
      </c>
      <c r="BC1185" s="24" t="s">
        <v>5537</v>
      </c>
      <c r="BD1185" s="24" t="s">
        <v>5537</v>
      </c>
      <c r="BE1185" s="24" t="s">
        <v>5537</v>
      </c>
      <c r="BF1185" s="24" t="s">
        <v>5537</v>
      </c>
      <c r="BG1185" s="24" t="s">
        <v>5537</v>
      </c>
      <c r="BH1185" s="24" t="s">
        <v>5537</v>
      </c>
      <c r="BI1185" s="9" t="s">
        <v>5537</v>
      </c>
      <c r="BJ1185" s="14"/>
      <c r="BK1185" s="14" t="s">
        <v>5537</v>
      </c>
      <c r="BL1185" s="14" t="str">
        <f>_xlfn.XLOOKUP(B1185,'[4]cell downs 18042026 17h'!$B:$B,'[4]cell downs 18042026 17h'!$B:$B,"")</f>
        <v/>
      </c>
      <c r="BM1185" s="14" t="str">
        <f>_xlfn.XLOOKUP(B1185,'[5]Cells Huawei 19042026 15h'!$B:$B,'[5]Cells Huawei 19042026 15h'!$B:$B,"")</f>
        <v/>
      </c>
      <c r="BN1185" s="9" t="str">
        <f>_xlfn.XLOOKUP(B1185,'[6]cells down 19042026 9H40'!$B:$B,'[6]cells down 19042026 9H40'!$B:$B,"")</f>
        <v/>
      </c>
      <c r="BO1185" s="9" t="s">
        <v>3429</v>
      </c>
      <c r="BP1185" s="9" t="s">
        <v>5537</v>
      </c>
    </row>
    <row r="1186" spans="1:68" s="9" customFormat="1" x14ac:dyDescent="0.35">
      <c r="A1186" s="1" t="s">
        <v>3379</v>
      </c>
      <c r="B1186" s="8" t="s">
        <v>3380</v>
      </c>
      <c r="C1186" s="3" t="str">
        <f>_xlfn.XLOOKUP(B1186,'[1]daily break down'!$D:$D,'[1]daily break down'!$E:$E,"")</f>
        <v>EXTREME-NORD</v>
      </c>
      <c r="D1186" s="1" t="s">
        <v>11</v>
      </c>
      <c r="E1186" s="1" t="s">
        <v>237</v>
      </c>
      <c r="F1186" s="3" t="s">
        <v>55</v>
      </c>
      <c r="G1186" s="1" t="s">
        <v>3379</v>
      </c>
      <c r="H1186" s="39" t="str">
        <f>_xlfn.XLOOKUP(B1186,[2]CALCULATION!$B:$B,[2]CALCULATION!$H:$H,"")</f>
        <v>HUAWEI</v>
      </c>
      <c r="I1186" s="34">
        <v>0</v>
      </c>
      <c r="J1186" s="34">
        <v>0</v>
      </c>
      <c r="K1186" s="34">
        <v>0</v>
      </c>
      <c r="L1186" s="34">
        <v>0</v>
      </c>
      <c r="M1186" s="34">
        <v>0</v>
      </c>
      <c r="N1186" s="34">
        <v>0</v>
      </c>
      <c r="O1186" s="34">
        <v>0</v>
      </c>
      <c r="P1186" s="34">
        <v>0</v>
      </c>
      <c r="Q1186" s="34">
        <v>0</v>
      </c>
      <c r="R1186" s="34">
        <v>0</v>
      </c>
      <c r="S1186" s="109">
        <v>0</v>
      </c>
      <c r="T1186" s="109">
        <f>_xlfn.XLOOKUP(B1186,'[3]Nur des jours'!$B:$B,'[3]Nur des jours'!$U:$U,"")</f>
        <v>0</v>
      </c>
      <c r="U1186" s="109">
        <v>0</v>
      </c>
      <c r="V1186" s="109">
        <v>0.58317139082221126</v>
      </c>
      <c r="W1186" s="109">
        <v>6.7773297606104439E-3</v>
      </c>
      <c r="X1186" s="109">
        <v>1.2484554822177136E-3</v>
      </c>
      <c r="Y1186" s="109">
        <v>1.7835078317395909E-4</v>
      </c>
      <c r="Z1186" s="109">
        <v>0</v>
      </c>
      <c r="AA1186" s="109">
        <v>0</v>
      </c>
      <c r="AB1186" s="109">
        <v>0</v>
      </c>
      <c r="AC1186" s="109">
        <v>0</v>
      </c>
      <c r="AD1186" s="109">
        <v>0</v>
      </c>
      <c r="AE1186" s="109">
        <v>0</v>
      </c>
      <c r="AF1186" s="109">
        <v>0</v>
      </c>
      <c r="AG1186" s="57" t="str">
        <f>_xlfn.XLOOKUP(B1186,[3]CALCULATION!$B:$B,[3]CALCULATION!$M:$M,"")</f>
        <v>Insecurity</v>
      </c>
      <c r="AH1186" s="57"/>
      <c r="AI1186" s="56" t="str" cm="1">
        <f t="array" ref="AI1186">IFERROR(_xlfn.IFS(
AK1186="MPR ISSUE","PDH",
AK1186="BSS Hardware Issue","BSS",
AK1186="Sites strategiques, MLL, Pylone, etc.","ENVTECH",
AK1186="AKTIVCO DEFAUT GE &amp; POWER Cabinet","AKTIVCO",
AK1186="AKTIVCO Coupure ENEO &amp; Baisse de tension","AKTIVCO GRID ONLY",
AK1186="Coupure ENEO &amp; Baisse de tension","IHS GRID ONLY",
AK1186="Defaut GE &amp; POWER Cabinet","IHS",
AK1186="Sharing","Partners",
AK1186="Sites strategiques &amp; DataCenter","SST &amp; DC",
AK1186="Exclu","Exclu",
AK1186="SAT","SAT",
AK1186="SPARE-ISSUE","SPARE-ISSUE",
AK1186="Fiber CAmtel","TRANS_FO_CAMTEL",
AK1186="Fiber AOF","Fiber AOF",
AK1186="Projet OCM (HUAWEI)","TRAVAUX-HUAWEI",
AK1186="Projet OCM (NOKIA)","TRAVAUX-NOKIA",
AK1186="ACCESS-ISSUE","ACCESS-ISSUE",
AK1186="Projet OCM (ZTE, NOKIA, autres projets)","TRAVAUX OCM",
AK1186="No root CAuse","No root cause",
AK1186="ODU HS","PDH",
AK1186="IP &amp; VLAN","PDH",
AK1186="Warehouse HUAWEI","SPARE-ISSUE",
AK1186="SPARE-HS","SPARE-ISSUE",
AK1186="Power Telco","BSS",AK1186="no impacts","no impacts"
),"")</f>
        <v>PDH</v>
      </c>
      <c r="AJ1186" s="56" t="str" cm="1">
        <f t="array" ref="AJ1186">IFERROR(_xlfn.IFS(
AK1186="MPR ISSUE","TX ISSUE",
AK1186="BSS Hardware Issue","RAN ISSUE",
AK1186="Sites strategiques, MLL, Pylone, etc.","ENVTECH",
AK1186="AKTIVCO DEFAUT GE &amp; POWER Cabinet","POWER ISSUE",
AK1186="AKTIVCO Coupure ENEO &amp; Baisse de tension","POWER ISSUE",
AK1186="Coupure ENEO &amp; Baisse de tension","POWER ISSUE",
AK1186="Defaut GE &amp; POWER Cabinet","POWER ISSUE",
AK1186="Sharing","POWER ISSUE",
AK1186="Sites strategiques &amp; DataCenter","POWER ISSUE",
AK1186="Exclu","Exclu",
AK1186="SAT","TX ISSUE",
AK1186="SPARE-ISSUE","SPARE-ISSUE",
AK1186="Fiber CAmtel","TX ISSUE",
AK1186="Fiber AOF","TX ISSUE",
AK1186="Projet OCM (HUAWEI)","TRAVAUX-HUAWEI",
AK1186="Projet OCM (NOKIA)","TRAVAUX -NOKIA",
AK1186="ACCESS-ISSUE","ACCESS-ISSUE",
AK1186="Projet OCM (ZTE, NOKIA, autres projets)","TRAVAUX OCM",
AK1186="No root CAuse","No root cause",
AK1186="ODU HS","TX ISSUE",
AK1186="IP &amp; VLAN","TX ISSUE",
AK1186="Warehouse HUAWEI","SPARE-ISSUE",
AK1186="SPARE-HS","SPARE-ISSUE",
AK1186="Power Telco","RAN ISSUE",AK1186="no impacts","no impacts"
),"")</f>
        <v>TX ISSUE</v>
      </c>
      <c r="AK1186" s="81" t="s">
        <v>5618</v>
      </c>
      <c r="AL1186" s="56" t="str" cm="1">
        <f t="array" ref="AL1186">IFERROR(_xlfn.IFS(
AK1186="MPR ISSUE","ACTIVE",
AK1186="BSS Hardware Issue","ACTIVE",
AK1186="Sites strategiques, MLL, Pylone, etc.","PASSIVE",
AK1186="AKTIVCO DEFAUT GE &amp; POWER Cabinet","PASSIVE",
AK1186="AKTIVCO Coupure ENEO &amp; Baisse de tension","PASSIVE",
AK1186="Coupure ENEO &amp; Baisse de tension","PASSIVE",
AK1186="Defaut GE &amp; POWER Cabinet","PASSIVE",
AK1186="Sharing","PASSIVE",
AK1186="Sites strategiques &amp; DataCenter","PASSIVE",
AK1186="Exclu","Exclu",
AK1186="SAT","ACTIVE",
AK1186="SPARE-ISSUE","SPARE-ISSUE",
AK1186="Fiber CAmtel","ACTIVE",
AK1186="Fiber AOF","ACTIVE",
AK1186="Projet OCM (HUAWEI)","PLANNED WORKS",
AK1186="Projet OCM (NOKIA)","PLANNED WORKS",
AK1186="ACCESS-ISSUE","ACCESS-ISSUE",
AK1186="Projet OCM (ZTE, NOKIA, autres projets)","PLANNED WORKS",
AK1186="No root CAuse","No root cause",
AK1186="ODU HS","ACTIVE",
AK1186="IP &amp; VLAN","ACTIVE",
AK1186="Warehouse HUAWEI","SPARE-ISSUE",
AK1186="SPARE-HS","SPARE-ISSUE",
AK1186="Power Telco","ACTIVE", AK1186="no impacts","no impacts"
),"")</f>
        <v>ACTIVE</v>
      </c>
      <c r="AM1186" s="108" t="s">
        <v>6005</v>
      </c>
      <c r="AN1186" s="117" t="s">
        <v>3380</v>
      </c>
      <c r="AP1186" s="23" t="s">
        <v>5537</v>
      </c>
      <c r="AQ1186" s="23" t="s">
        <v>5537</v>
      </c>
      <c r="AR1186" s="7"/>
      <c r="AS1186" s="6"/>
      <c r="AT1186" s="7"/>
      <c r="AU1186" s="3" t="s">
        <v>5537</v>
      </c>
      <c r="AV1186" s="24" t="s">
        <v>5537</v>
      </c>
      <c r="AW1186" s="24" t="s">
        <v>5537</v>
      </c>
      <c r="AX1186" s="24" t="s">
        <v>5537</v>
      </c>
      <c r="AY1186" s="24" t="s">
        <v>5537</v>
      </c>
      <c r="AZ1186" s="24" t="s">
        <v>5537</v>
      </c>
      <c r="BA1186" s="24" t="s">
        <v>5537</v>
      </c>
      <c r="BB1186" s="24" t="s">
        <v>5537</v>
      </c>
      <c r="BC1186" s="24" t="s">
        <v>5537</v>
      </c>
      <c r="BD1186" s="24" t="s">
        <v>5537</v>
      </c>
      <c r="BE1186" s="24" t="s">
        <v>6534</v>
      </c>
      <c r="BF1186" s="24" t="s">
        <v>6535</v>
      </c>
      <c r="BG1186" s="24" t="s">
        <v>6536</v>
      </c>
      <c r="BH1186" s="24" t="s">
        <v>6537</v>
      </c>
      <c r="BI1186" s="9" t="s">
        <v>5537</v>
      </c>
      <c r="BJ1186" s="14"/>
      <c r="BK1186" s="14" t="s">
        <v>5537</v>
      </c>
      <c r="BL1186" s="14" t="str">
        <f>_xlfn.XLOOKUP(B1186,'[4]cell downs 18042026 17h'!$B:$B,'[4]cell downs 18042026 17h'!$B:$B,"")</f>
        <v/>
      </c>
      <c r="BM1186" s="14" t="str">
        <f>_xlfn.XLOOKUP(B1186,'[5]Cells Huawei 19042026 15h'!$B:$B,'[5]Cells Huawei 19042026 15h'!$B:$B,"")</f>
        <v/>
      </c>
      <c r="BN1186" s="9" t="str">
        <f>_xlfn.XLOOKUP(B1186,'[6]cells down 19042026 9H40'!$B:$B,'[6]cells down 19042026 9H40'!$B:$B,"")</f>
        <v/>
      </c>
      <c r="BO1186" s="9" t="s">
        <v>3380</v>
      </c>
      <c r="BP1186" s="9" t="s">
        <v>12</v>
      </c>
    </row>
    <row r="1187" spans="1:68" s="9" customFormat="1" x14ac:dyDescent="0.35">
      <c r="A1187" s="1" t="s">
        <v>2783</v>
      </c>
      <c r="B1187" s="8" t="s">
        <v>2784</v>
      </c>
      <c r="C1187" s="3" t="str">
        <f>_xlfn.XLOOKUP(B1187,'[1]daily break down'!$D:$D,'[1]daily break down'!$E:$E,"")</f>
        <v>SUD-OUEST</v>
      </c>
      <c r="D1187" s="1" t="s">
        <v>11</v>
      </c>
      <c r="E1187" s="1" t="s">
        <v>145</v>
      </c>
      <c r="F1187" s="3" t="s">
        <v>13</v>
      </c>
      <c r="G1187" s="1" t="s">
        <v>63</v>
      </c>
      <c r="H1187" s="39" t="str">
        <f>_xlfn.XLOOKUP(B1187,[2]CALCULATION!$B:$B,[2]CALCULATION!$H:$H,"")</f>
        <v>Huawei</v>
      </c>
      <c r="I1187" s="34">
        <v>2.654662232152794</v>
      </c>
      <c r="J1187" s="34">
        <v>8.5251674357152446E-2</v>
      </c>
      <c r="K1187" s="34">
        <v>0</v>
      </c>
      <c r="L1187" s="34">
        <v>0</v>
      </c>
      <c r="M1187" s="34">
        <v>0</v>
      </c>
      <c r="N1187" s="34">
        <v>0</v>
      </c>
      <c r="O1187" s="34">
        <v>0</v>
      </c>
      <c r="P1187" s="34">
        <v>0.81434967597229713</v>
      </c>
      <c r="Q1187" s="34">
        <v>0.53175286003315891</v>
      </c>
      <c r="R1187" s="34">
        <v>0</v>
      </c>
      <c r="S1187" s="109">
        <v>0</v>
      </c>
      <c r="T1187" s="109">
        <f>_xlfn.XLOOKUP(B1187,'[3]Nur des jours'!$B:$B,'[3]Nur des jours'!$U:$U,"")</f>
        <v>0</v>
      </c>
      <c r="U1187" s="109">
        <v>0</v>
      </c>
      <c r="V1187" s="109">
        <v>0</v>
      </c>
      <c r="W1187" s="109">
        <v>0</v>
      </c>
      <c r="X1187" s="109">
        <v>0.22919859145685484</v>
      </c>
      <c r="Y1187" s="109">
        <v>8.9175391586979543E-5</v>
      </c>
      <c r="Z1187" s="109">
        <v>0</v>
      </c>
      <c r="AA1187" s="109">
        <v>0</v>
      </c>
      <c r="AB1187" s="109">
        <v>0</v>
      </c>
      <c r="AC1187" s="109">
        <v>0</v>
      </c>
      <c r="AD1187" s="109">
        <v>0</v>
      </c>
      <c r="AE1187" s="109">
        <v>0</v>
      </c>
      <c r="AF1187" s="109">
        <v>0</v>
      </c>
      <c r="AG1187" s="57" t="str">
        <f>_xlfn.XLOOKUP(B1187,[3]CALCULATION!$B:$B,[3]CALCULATION!$M:$M,"")</f>
        <v>Operationnel</v>
      </c>
      <c r="AH1187" s="57"/>
      <c r="AI1187" s="56" t="str" cm="1">
        <f t="array" ref="AI1187">IFERROR(_xlfn.IFS(
AK1187="MPR ISSUE","PDH",
AK1187="BSS Hardware Issue","BSS",
AK1187="Sites strategiques, MLL, Pylone, etc.","ENVTECH",
AK1187="AKTIVCO DEFAUT GE &amp; POWER Cabinet","AKTIVCO",
AK1187="AKTIVCO Coupure ENEO &amp; Baisse de tension","AKTIVCO GRID ONLY",
AK1187="Coupure ENEO &amp; Baisse de tension","IHS GRID ONLY",
AK1187="Defaut GE &amp; POWER Cabinet","IHS",
AK1187="Sharing","Partners",
AK1187="Sites strategiques &amp; DataCenter","SST &amp; DC",
AK1187="Exclu","Exclu",
AK1187="SAT","SAT",
AK1187="SPARE-ISSUE","SPARE-ISSUE",
AK1187="Fiber CAmtel","TRANS_FO_CAMTEL",
AK1187="Fiber AOF","Fiber AOF",
AK1187="Projet OCM (HUAWEI)","TRAVAUX-HUAWEI",
AK1187="Projet OCM (NOKIA)","TRAVAUX-NOKIA",
AK1187="ACCESS-ISSUE","ACCESS-ISSUE",
AK1187="Projet OCM (ZTE, NOKIA, autres projets)","TRAVAUX OCM",
AK1187="No root CAuse","No root cause",
AK1187="ODU HS","PDH",
AK1187="IP &amp; VLAN","PDH",
AK1187="Warehouse HUAWEI","SPARE-ISSUE",
AK1187="SPARE-HS","SPARE-ISSUE",
AK1187="Power Telco","BSS",AK1187="no impacts","no impacts"
),"")</f>
        <v>No root cause</v>
      </c>
      <c r="AJ1187" s="56" t="str" cm="1">
        <f t="array" ref="AJ1187">IFERROR(_xlfn.IFS(
AK1187="MPR ISSUE","TX ISSUE",
AK1187="BSS Hardware Issue","RAN ISSUE",
AK1187="Sites strategiques, MLL, Pylone, etc.","ENVTECH",
AK1187="AKTIVCO DEFAUT GE &amp; POWER Cabinet","POWER ISSUE",
AK1187="AKTIVCO Coupure ENEO &amp; Baisse de tension","POWER ISSUE",
AK1187="Coupure ENEO &amp; Baisse de tension","POWER ISSUE",
AK1187="Defaut GE &amp; POWER Cabinet","POWER ISSUE",
AK1187="Sharing","POWER ISSUE",
AK1187="Sites strategiques &amp; DataCenter","POWER ISSUE",
AK1187="Exclu","Exclu",
AK1187="SAT","TX ISSUE",
AK1187="SPARE-ISSUE","SPARE-ISSUE",
AK1187="Fiber CAmtel","TX ISSUE",
AK1187="Fiber AOF","TX ISSUE",
AK1187="Projet OCM (HUAWEI)","TRAVAUX-HUAWEI",
AK1187="Projet OCM (NOKIA)","TRAVAUX -NOKIA",
AK1187="ACCESS-ISSUE","ACCESS-ISSUE",
AK1187="Projet OCM (ZTE, NOKIA, autres projets)","TRAVAUX OCM",
AK1187="No root CAuse","No root cause",
AK1187="ODU HS","TX ISSUE",
AK1187="IP &amp; VLAN","TX ISSUE",
AK1187="Warehouse HUAWEI","SPARE-ISSUE",
AK1187="SPARE-HS","SPARE-ISSUE",
AK1187="Power Telco","RAN ISSUE",AK1187="no impacts","no impacts"
),"")</f>
        <v>No root cause</v>
      </c>
      <c r="AK1187" s="81" t="s">
        <v>5620</v>
      </c>
      <c r="AL1187" s="56" t="str" cm="1">
        <f t="array" ref="AL1187">IFERROR(_xlfn.IFS(
AK1187="MPR ISSUE","ACTIVE",
AK1187="BSS Hardware Issue","ACTIVE",
AK1187="Sites strategiques, MLL, Pylone, etc.","PASSIVE",
AK1187="AKTIVCO DEFAUT GE &amp; POWER Cabinet","PASSIVE",
AK1187="AKTIVCO Coupure ENEO &amp; Baisse de tension","PASSIVE",
AK1187="Coupure ENEO &amp; Baisse de tension","PASSIVE",
AK1187="Defaut GE &amp; POWER Cabinet","PASSIVE",
AK1187="Sharing","PASSIVE",
AK1187="Sites strategiques &amp; DataCenter","PASSIVE",
AK1187="Exclu","Exclu",
AK1187="SAT","ACTIVE",
AK1187="SPARE-ISSUE","SPARE-ISSUE",
AK1187="Fiber CAmtel","ACTIVE",
AK1187="Fiber AOF","ACTIVE",
AK1187="Projet OCM (HUAWEI)","PLANNED WORKS",
AK1187="Projet OCM (NOKIA)","PLANNED WORKS",
AK1187="ACCESS-ISSUE","ACCESS-ISSUE",
AK1187="Projet OCM (ZTE, NOKIA, autres projets)","PLANNED WORKS",
AK1187="No root CAuse","No root cause",
AK1187="ODU HS","ACTIVE",
AK1187="IP &amp; VLAN","ACTIVE",
AK1187="Warehouse HUAWEI","SPARE-ISSUE",
AK1187="SPARE-HS","SPARE-ISSUE",
AK1187="Power Telco","ACTIVE", AK1187="no impacts","no impacts"
),"")</f>
        <v>No root cause</v>
      </c>
      <c r="AM1187" s="108" t="s">
        <v>5537</v>
      </c>
      <c r="AN1187" s="117" t="s">
        <v>2784</v>
      </c>
      <c r="AP1187" s="23" t="s">
        <v>5537</v>
      </c>
      <c r="AQ1187" s="23" t="s">
        <v>5537</v>
      </c>
      <c r="AR1187" s="7"/>
      <c r="AS1187" s="6"/>
      <c r="AT1187" s="7"/>
      <c r="AU1187" s="3" t="s">
        <v>5537</v>
      </c>
      <c r="AV1187" s="24" t="s">
        <v>5537</v>
      </c>
      <c r="AW1187" s="24" t="s">
        <v>5537</v>
      </c>
      <c r="AX1187" s="24" t="s">
        <v>5537</v>
      </c>
      <c r="AY1187" s="24" t="s">
        <v>5537</v>
      </c>
      <c r="AZ1187" s="24" t="s">
        <v>5537</v>
      </c>
      <c r="BA1187" s="24" t="s">
        <v>5537</v>
      </c>
      <c r="BB1187" s="24" t="s">
        <v>5537</v>
      </c>
      <c r="BC1187" s="24" t="s">
        <v>5537</v>
      </c>
      <c r="BD1187" s="24" t="s">
        <v>5537</v>
      </c>
      <c r="BE1187" s="24" t="s">
        <v>5537</v>
      </c>
      <c r="BF1187" s="24" t="s">
        <v>5537</v>
      </c>
      <c r="BG1187" s="24" t="s">
        <v>5537</v>
      </c>
      <c r="BH1187" s="24" t="s">
        <v>5537</v>
      </c>
      <c r="BI1187" s="9" t="s">
        <v>5537</v>
      </c>
      <c r="BJ1187" s="14"/>
      <c r="BK1187" s="14" t="s">
        <v>5537</v>
      </c>
      <c r="BL1187" s="14" t="str">
        <f>_xlfn.XLOOKUP(B1187,'[4]cell downs 18042026 17h'!$B:$B,'[4]cell downs 18042026 17h'!$B:$B,"")</f>
        <v/>
      </c>
      <c r="BM1187" s="14" t="str">
        <f>_xlfn.XLOOKUP(B1187,'[5]Cells Huawei 19042026 15h'!$B:$B,'[5]Cells Huawei 19042026 15h'!$B:$B,"")</f>
        <v/>
      </c>
      <c r="BN1187" s="9" t="str">
        <f>_xlfn.XLOOKUP(B1187,'[6]cells down 19042026 9H40'!$B:$B,'[6]cells down 19042026 9H40'!$B:$B,"")</f>
        <v/>
      </c>
      <c r="BO1187" s="9" t="s">
        <v>2784</v>
      </c>
      <c r="BP1187" s="9" t="s">
        <v>12</v>
      </c>
    </row>
    <row r="1188" spans="1:68" s="9" customFormat="1" x14ac:dyDescent="0.35">
      <c r="A1188" s="1" t="s">
        <v>4064</v>
      </c>
      <c r="B1188" s="8" t="s">
        <v>4065</v>
      </c>
      <c r="C1188" s="3" t="str">
        <f>_xlfn.XLOOKUP(B1188,'[1]daily break down'!$D:$D,'[1]daily break down'!$E:$E,"")</f>
        <v>OUEST</v>
      </c>
      <c r="D1188" s="1" t="s">
        <v>11</v>
      </c>
      <c r="E1188" s="1" t="s">
        <v>12</v>
      </c>
      <c r="F1188" s="3" t="s">
        <v>102</v>
      </c>
      <c r="G1188" s="1" t="s">
        <v>4064</v>
      </c>
      <c r="H1188" s="39" t="str">
        <f>_xlfn.XLOOKUP(B1188,[2]CALCULATION!$B:$B,[2]CALCULATION!$H:$H,"")</f>
        <v>HUAWEI</v>
      </c>
      <c r="I1188" s="34">
        <v>0</v>
      </c>
      <c r="J1188" s="34">
        <v>0</v>
      </c>
      <c r="K1188" s="34">
        <v>0</v>
      </c>
      <c r="L1188" s="34">
        <v>0</v>
      </c>
      <c r="M1188" s="34">
        <v>0</v>
      </c>
      <c r="N1188" s="34">
        <v>0</v>
      </c>
      <c r="O1188" s="34">
        <v>0</v>
      </c>
      <c r="P1188" s="34">
        <v>0</v>
      </c>
      <c r="Q1188" s="34">
        <v>0</v>
      </c>
      <c r="R1188" s="34">
        <v>0</v>
      </c>
      <c r="S1188" s="109">
        <v>0</v>
      </c>
      <c r="T1188" s="109">
        <f>_xlfn.XLOOKUP(B1188,'[3]Nur des jours'!$B:$B,'[3]Nur des jours'!$U:$U,"")</f>
        <v>0</v>
      </c>
      <c r="U1188" s="109">
        <v>0</v>
      </c>
      <c r="V1188" s="109">
        <v>1.3316026173334132</v>
      </c>
      <c r="W1188" s="109">
        <v>0</v>
      </c>
      <c r="X1188" s="109">
        <v>0</v>
      </c>
      <c r="Y1188" s="109">
        <v>8.9175391586979543E-5</v>
      </c>
      <c r="Z1188" s="109">
        <v>0</v>
      </c>
      <c r="AA1188" s="109">
        <v>0</v>
      </c>
      <c r="AB1188" s="109">
        <v>0</v>
      </c>
      <c r="AC1188" s="109">
        <v>0</v>
      </c>
      <c r="AD1188" s="109">
        <v>0</v>
      </c>
      <c r="AE1188" s="109">
        <v>0</v>
      </c>
      <c r="AF1188" s="109">
        <v>0</v>
      </c>
      <c r="AG1188" s="57" t="str">
        <f>_xlfn.XLOOKUP(B1188,[3]CALCULATION!$B:$B,[3]CALCULATION!$M:$M,"")</f>
        <v>Operationnel</v>
      </c>
      <c r="AH1188" s="57"/>
      <c r="AI1188" s="56" t="str" cm="1">
        <f t="array" ref="AI1188">IFERROR(_xlfn.IFS(
AK1188="MPR ISSUE","PDH",
AK1188="BSS Hardware Issue","BSS",
AK1188="Sites strategiques, MLL, Pylone, etc.","ENVTECH",
AK1188="AKTIVCO DEFAUT GE &amp; POWER Cabinet","AKTIVCO",
AK1188="AKTIVCO Coupure ENEO &amp; Baisse de tension","AKTIVCO GRID ONLY",
AK1188="Coupure ENEO &amp; Baisse de tension","IHS GRID ONLY",
AK1188="Defaut GE &amp; POWER Cabinet","IHS",
AK1188="Sharing","Partners",
AK1188="Sites strategiques &amp; DataCenter","SST &amp; DC",
AK1188="Exclu","Exclu",
AK1188="SAT","SAT",
AK1188="SPARE-ISSUE","SPARE-ISSUE",
AK1188="Fiber CAmtel","TRANS_FO_CAMTEL",
AK1188="Fiber AOF","Fiber AOF",
AK1188="Projet OCM (HUAWEI)","TRAVAUX-HUAWEI",
AK1188="Projet OCM (NOKIA)","TRAVAUX-NOKIA",
AK1188="ACCESS-ISSUE","ACCESS-ISSUE",
AK1188="Projet OCM (ZTE, NOKIA, autres projets)","TRAVAUX OCM",
AK1188="No root CAuse","No root cause",
AK1188="ODU HS","PDH",
AK1188="IP &amp; VLAN","PDH",
AK1188="Warehouse HUAWEI","SPARE-ISSUE",
AK1188="SPARE-HS","SPARE-ISSUE",
AK1188="Power Telco","BSS",AK1188="no impacts","no impacts"
),"")</f>
        <v>No root cause</v>
      </c>
      <c r="AJ1188" s="56" t="str" cm="1">
        <f t="array" ref="AJ1188">IFERROR(_xlfn.IFS(
AK1188="MPR ISSUE","TX ISSUE",
AK1188="BSS Hardware Issue","RAN ISSUE",
AK1188="Sites strategiques, MLL, Pylone, etc.","ENVTECH",
AK1188="AKTIVCO DEFAUT GE &amp; POWER Cabinet","POWER ISSUE",
AK1188="AKTIVCO Coupure ENEO &amp; Baisse de tension","POWER ISSUE",
AK1188="Coupure ENEO &amp; Baisse de tension","POWER ISSUE",
AK1188="Defaut GE &amp; POWER Cabinet","POWER ISSUE",
AK1188="Sharing","POWER ISSUE",
AK1188="Sites strategiques &amp; DataCenter","POWER ISSUE",
AK1188="Exclu","Exclu",
AK1188="SAT","TX ISSUE",
AK1188="SPARE-ISSUE","SPARE-ISSUE",
AK1188="Fiber CAmtel","TX ISSUE",
AK1188="Fiber AOF","TX ISSUE",
AK1188="Projet OCM (HUAWEI)","TRAVAUX-HUAWEI",
AK1188="Projet OCM (NOKIA)","TRAVAUX -NOKIA",
AK1188="ACCESS-ISSUE","ACCESS-ISSUE",
AK1188="Projet OCM (ZTE, NOKIA, autres projets)","TRAVAUX OCM",
AK1188="No root CAuse","No root cause",
AK1188="ODU HS","TX ISSUE",
AK1188="IP &amp; VLAN","TX ISSUE",
AK1188="Warehouse HUAWEI","SPARE-ISSUE",
AK1188="SPARE-HS","SPARE-ISSUE",
AK1188="Power Telco","RAN ISSUE",AK1188="no impacts","no impacts"
),"")</f>
        <v>No root cause</v>
      </c>
      <c r="AK1188" s="81" t="s">
        <v>5620</v>
      </c>
      <c r="AL1188" s="56" t="str" cm="1">
        <f t="array" ref="AL1188">IFERROR(_xlfn.IFS(
AK1188="MPR ISSUE","ACTIVE",
AK1188="BSS Hardware Issue","ACTIVE",
AK1188="Sites strategiques, MLL, Pylone, etc.","PASSIVE",
AK1188="AKTIVCO DEFAUT GE &amp; POWER Cabinet","PASSIVE",
AK1188="AKTIVCO Coupure ENEO &amp; Baisse de tension","PASSIVE",
AK1188="Coupure ENEO &amp; Baisse de tension","PASSIVE",
AK1188="Defaut GE &amp; POWER Cabinet","PASSIVE",
AK1188="Sharing","PASSIVE",
AK1188="Sites strategiques &amp; DataCenter","PASSIVE",
AK1188="Exclu","Exclu",
AK1188="SAT","ACTIVE",
AK1188="SPARE-ISSUE","SPARE-ISSUE",
AK1188="Fiber CAmtel","ACTIVE",
AK1188="Fiber AOF","ACTIVE",
AK1188="Projet OCM (HUAWEI)","PLANNED WORKS",
AK1188="Projet OCM (NOKIA)","PLANNED WORKS",
AK1188="ACCESS-ISSUE","ACCESS-ISSUE",
AK1188="Projet OCM (ZTE, NOKIA, autres projets)","PLANNED WORKS",
AK1188="No root CAuse","No root cause",
AK1188="ODU HS","ACTIVE",
AK1188="IP &amp; VLAN","ACTIVE",
AK1188="Warehouse HUAWEI","SPARE-ISSUE",
AK1188="SPARE-HS","SPARE-ISSUE",
AK1188="Power Telco","ACTIVE", AK1188="no impacts","no impacts"
),"")</f>
        <v>No root cause</v>
      </c>
      <c r="AM1188" s="108" t="s">
        <v>5537</v>
      </c>
      <c r="AN1188" s="117" t="s">
        <v>4065</v>
      </c>
      <c r="AP1188" s="23" t="s">
        <v>5537</v>
      </c>
      <c r="AQ1188" s="23" t="s">
        <v>5537</v>
      </c>
      <c r="AR1188" s="7"/>
      <c r="AS1188" s="6"/>
      <c r="AT1188" s="7"/>
      <c r="AU1188" s="3" t="s">
        <v>5537</v>
      </c>
      <c r="AV1188" s="24" t="s">
        <v>5537</v>
      </c>
      <c r="AW1188" s="24" t="s">
        <v>5537</v>
      </c>
      <c r="AX1188" s="24" t="s">
        <v>5537</v>
      </c>
      <c r="AY1188" s="24" t="s">
        <v>5537</v>
      </c>
      <c r="AZ1188" s="24" t="s">
        <v>5537</v>
      </c>
      <c r="BA1188" s="24" t="s">
        <v>5537</v>
      </c>
      <c r="BB1188" s="24" t="s">
        <v>5537</v>
      </c>
      <c r="BC1188" s="24" t="s">
        <v>5537</v>
      </c>
      <c r="BD1188" s="24" t="s">
        <v>5537</v>
      </c>
      <c r="BE1188" s="24" t="s">
        <v>5537</v>
      </c>
      <c r="BF1188" s="24" t="s">
        <v>5537</v>
      </c>
      <c r="BG1188" s="24" t="s">
        <v>5537</v>
      </c>
      <c r="BH1188" s="24" t="s">
        <v>5537</v>
      </c>
      <c r="BI1188" s="9" t="s">
        <v>5537</v>
      </c>
      <c r="BJ1188" s="14"/>
      <c r="BK1188" s="14" t="s">
        <v>5537</v>
      </c>
      <c r="BL1188" s="14" t="str">
        <f>_xlfn.XLOOKUP(B1188,'[4]cell downs 18042026 17h'!$B:$B,'[4]cell downs 18042026 17h'!$B:$B,"")</f>
        <v/>
      </c>
      <c r="BM1188" s="14" t="str">
        <f>_xlfn.XLOOKUP(B1188,'[5]Cells Huawei 19042026 15h'!$B:$B,'[5]Cells Huawei 19042026 15h'!$B:$B,"")</f>
        <v/>
      </c>
      <c r="BN1188" s="9" t="str">
        <f>_xlfn.XLOOKUP(B1188,'[6]cells down 19042026 9H40'!$B:$B,'[6]cells down 19042026 9H40'!$B:$B,"")</f>
        <v/>
      </c>
      <c r="BO1188" s="9" t="s">
        <v>4065</v>
      </c>
      <c r="BP1188" s="9" t="s">
        <v>1129</v>
      </c>
    </row>
    <row r="1189" spans="1:68" s="9" customFormat="1" x14ac:dyDescent="0.35">
      <c r="A1189" s="1" t="s">
        <v>3324</v>
      </c>
      <c r="B1189" s="8" t="s">
        <v>3325</v>
      </c>
      <c r="C1189" s="3" t="str">
        <f>_xlfn.XLOOKUP(B1189,'[1]daily break down'!$D:$D,'[1]daily break down'!$E:$E,"")</f>
        <v>EXTREME-NORD</v>
      </c>
      <c r="D1189" s="1" t="s">
        <v>11</v>
      </c>
      <c r="E1189" s="1" t="s">
        <v>12</v>
      </c>
      <c r="F1189" s="3" t="s">
        <v>55</v>
      </c>
      <c r="G1189" s="1" t="s">
        <v>3324</v>
      </c>
      <c r="H1189" s="39" t="str">
        <f>_xlfn.XLOOKUP(B1189,[2]CALCULATION!$B:$B,[2]CALCULATION!$H:$H,"")</f>
        <v>HUAWEI</v>
      </c>
      <c r="I1189" s="34">
        <v>0</v>
      </c>
      <c r="J1189" s="34">
        <v>0</v>
      </c>
      <c r="K1189" s="34">
        <v>0</v>
      </c>
      <c r="L1189" s="34">
        <v>0</v>
      </c>
      <c r="M1189" s="34">
        <v>0</v>
      </c>
      <c r="N1189" s="34">
        <v>0</v>
      </c>
      <c r="O1189" s="34">
        <v>0</v>
      </c>
      <c r="P1189" s="34">
        <v>0</v>
      </c>
      <c r="Q1189" s="34">
        <v>0</v>
      </c>
      <c r="R1189" s="34">
        <v>0</v>
      </c>
      <c r="S1189" s="109">
        <v>0</v>
      </c>
      <c r="T1189" s="109">
        <f>_xlfn.XLOOKUP(B1189,'[3]Nur des jours'!$B:$B,'[3]Nur des jours'!$U:$U,"")</f>
        <v>0</v>
      </c>
      <c r="U1189" s="109">
        <v>0</v>
      </c>
      <c r="V1189" s="109">
        <v>0</v>
      </c>
      <c r="W1189" s="109">
        <v>0</v>
      </c>
      <c r="X1189" s="109">
        <v>0</v>
      </c>
      <c r="Y1189" s="109">
        <v>8.9175391586979543E-5</v>
      </c>
      <c r="Z1189" s="109">
        <v>0</v>
      </c>
      <c r="AA1189" s="109">
        <v>0</v>
      </c>
      <c r="AB1189" s="109">
        <v>0</v>
      </c>
      <c r="AC1189" s="109">
        <v>0</v>
      </c>
      <c r="AD1189" s="109">
        <v>0</v>
      </c>
      <c r="AE1189" s="109">
        <v>0</v>
      </c>
      <c r="AF1189" s="109">
        <v>0</v>
      </c>
      <c r="AG1189" s="57" t="str">
        <f>_xlfn.XLOOKUP(B1189,[3]CALCULATION!$B:$B,[3]CALCULATION!$M:$M,"")</f>
        <v>Insecurity</v>
      </c>
      <c r="AH1189" s="57"/>
      <c r="AI1189" s="56" t="str" cm="1">
        <f t="array" ref="AI1189">IFERROR(_xlfn.IFS(
AK1189="MPR ISSUE","PDH",
AK1189="BSS Hardware Issue","BSS",
AK1189="Sites strategiques, MLL, Pylone, etc.","ENVTECH",
AK1189="AKTIVCO DEFAUT GE &amp; POWER Cabinet","AKTIVCO",
AK1189="AKTIVCO Coupure ENEO &amp; Baisse de tension","AKTIVCO GRID ONLY",
AK1189="Coupure ENEO &amp; Baisse de tension","IHS GRID ONLY",
AK1189="Defaut GE &amp; POWER Cabinet","IHS",
AK1189="Sharing","Partners",
AK1189="Sites strategiques &amp; DataCenter","SST &amp; DC",
AK1189="Exclu","Exclu",
AK1189="SAT","SAT",
AK1189="SPARE-ISSUE","SPARE-ISSUE",
AK1189="Fiber CAmtel","TRANS_FO_CAMTEL",
AK1189="Fiber AOF","Fiber AOF",
AK1189="Projet OCM (HUAWEI)","TRAVAUX-HUAWEI",
AK1189="Projet OCM (NOKIA)","TRAVAUX-NOKIA",
AK1189="ACCESS-ISSUE","ACCESS-ISSUE",
AK1189="Projet OCM (ZTE, NOKIA, autres projets)","TRAVAUX OCM",
AK1189="No root CAuse","No root cause",
AK1189="ODU HS","PDH",
AK1189="IP &amp; VLAN","PDH",
AK1189="Warehouse HUAWEI","SPARE-ISSUE",
AK1189="SPARE-HS","SPARE-ISSUE",
AK1189="Power Telco","BSS",AK1189="no impacts","no impacts"
),"")</f>
        <v>No root cause</v>
      </c>
      <c r="AJ1189" s="56" t="str" cm="1">
        <f t="array" ref="AJ1189">IFERROR(_xlfn.IFS(
AK1189="MPR ISSUE","TX ISSUE",
AK1189="BSS Hardware Issue","RAN ISSUE",
AK1189="Sites strategiques, MLL, Pylone, etc.","ENVTECH",
AK1189="AKTIVCO DEFAUT GE &amp; POWER Cabinet","POWER ISSUE",
AK1189="AKTIVCO Coupure ENEO &amp; Baisse de tension","POWER ISSUE",
AK1189="Coupure ENEO &amp; Baisse de tension","POWER ISSUE",
AK1189="Defaut GE &amp; POWER Cabinet","POWER ISSUE",
AK1189="Sharing","POWER ISSUE",
AK1189="Sites strategiques &amp; DataCenter","POWER ISSUE",
AK1189="Exclu","Exclu",
AK1189="SAT","TX ISSUE",
AK1189="SPARE-ISSUE","SPARE-ISSUE",
AK1189="Fiber CAmtel","TX ISSUE",
AK1189="Fiber AOF","TX ISSUE",
AK1189="Projet OCM (HUAWEI)","TRAVAUX-HUAWEI",
AK1189="Projet OCM (NOKIA)","TRAVAUX -NOKIA",
AK1189="ACCESS-ISSUE","ACCESS-ISSUE",
AK1189="Projet OCM (ZTE, NOKIA, autres projets)","TRAVAUX OCM",
AK1189="No root CAuse","No root cause",
AK1189="ODU HS","TX ISSUE",
AK1189="IP &amp; VLAN","TX ISSUE",
AK1189="Warehouse HUAWEI","SPARE-ISSUE",
AK1189="SPARE-HS","SPARE-ISSUE",
AK1189="Power Telco","RAN ISSUE",AK1189="no impacts","no impacts"
),"")</f>
        <v>No root cause</v>
      </c>
      <c r="AK1189" s="81" t="s">
        <v>5620</v>
      </c>
      <c r="AL1189" s="56" t="str" cm="1">
        <f t="array" ref="AL1189">IFERROR(_xlfn.IFS(
AK1189="MPR ISSUE","ACTIVE",
AK1189="BSS Hardware Issue","ACTIVE",
AK1189="Sites strategiques, MLL, Pylone, etc.","PASSIVE",
AK1189="AKTIVCO DEFAUT GE &amp; POWER Cabinet","PASSIVE",
AK1189="AKTIVCO Coupure ENEO &amp; Baisse de tension","PASSIVE",
AK1189="Coupure ENEO &amp; Baisse de tension","PASSIVE",
AK1189="Defaut GE &amp; POWER Cabinet","PASSIVE",
AK1189="Sharing","PASSIVE",
AK1189="Sites strategiques &amp; DataCenter","PASSIVE",
AK1189="Exclu","Exclu",
AK1189="SAT","ACTIVE",
AK1189="SPARE-ISSUE","SPARE-ISSUE",
AK1189="Fiber CAmtel","ACTIVE",
AK1189="Fiber AOF","ACTIVE",
AK1189="Projet OCM (HUAWEI)","PLANNED WORKS",
AK1189="Projet OCM (NOKIA)","PLANNED WORKS",
AK1189="ACCESS-ISSUE","ACCESS-ISSUE",
AK1189="Projet OCM (ZTE, NOKIA, autres projets)","PLANNED WORKS",
AK1189="No root CAuse","No root cause",
AK1189="ODU HS","ACTIVE",
AK1189="IP &amp; VLAN","ACTIVE",
AK1189="Warehouse HUAWEI","SPARE-ISSUE",
AK1189="SPARE-HS","SPARE-ISSUE",
AK1189="Power Telco","ACTIVE", AK1189="no impacts","no impacts"
),"")</f>
        <v>No root cause</v>
      </c>
      <c r="AM1189" s="108" t="s">
        <v>5537</v>
      </c>
      <c r="AN1189" s="117" t="s">
        <v>3325</v>
      </c>
      <c r="AP1189" s="23" t="s">
        <v>5537</v>
      </c>
      <c r="AQ1189" s="23" t="s">
        <v>5537</v>
      </c>
      <c r="AR1189" s="7"/>
      <c r="AS1189" s="6"/>
      <c r="AT1189" s="7"/>
      <c r="AU1189" s="3" t="s">
        <v>5537</v>
      </c>
      <c r="AV1189" s="24" t="s">
        <v>5537</v>
      </c>
      <c r="AW1189" s="24" t="s">
        <v>5537</v>
      </c>
      <c r="AX1189" s="24" t="s">
        <v>5537</v>
      </c>
      <c r="AY1189" s="24" t="s">
        <v>5537</v>
      </c>
      <c r="AZ1189" s="24" t="s">
        <v>5537</v>
      </c>
      <c r="BA1189" s="24" t="s">
        <v>5537</v>
      </c>
      <c r="BB1189" s="24" t="s">
        <v>5537</v>
      </c>
      <c r="BC1189" s="24" t="s">
        <v>5537</v>
      </c>
      <c r="BD1189" s="24" t="s">
        <v>5537</v>
      </c>
      <c r="BE1189" s="24" t="s">
        <v>5537</v>
      </c>
      <c r="BF1189" s="24" t="s">
        <v>5537</v>
      </c>
      <c r="BG1189" s="24" t="s">
        <v>5537</v>
      </c>
      <c r="BH1189" s="24" t="s">
        <v>5537</v>
      </c>
      <c r="BI1189" s="9" t="s">
        <v>5537</v>
      </c>
      <c r="BJ1189" s="14"/>
      <c r="BK1189" s="14" t="s">
        <v>5537</v>
      </c>
      <c r="BL1189" s="14" t="str">
        <f>_xlfn.XLOOKUP(B1189,'[4]cell downs 18042026 17h'!$B:$B,'[4]cell downs 18042026 17h'!$B:$B,"")</f>
        <v/>
      </c>
      <c r="BM1189" s="14" t="str">
        <f>_xlfn.XLOOKUP(B1189,'[5]Cells Huawei 19042026 15h'!$B:$B,'[5]Cells Huawei 19042026 15h'!$B:$B,"")</f>
        <v>EXN_037</v>
      </c>
      <c r="BN1189" s="9" t="str">
        <f>_xlfn.XLOOKUP(B1189,'[6]cells down 19042026 9H40'!$B:$B,'[6]cells down 19042026 9H40'!$B:$B,"")</f>
        <v/>
      </c>
      <c r="BO1189" s="9" t="s">
        <v>3325</v>
      </c>
      <c r="BP1189" s="9" t="s">
        <v>5537</v>
      </c>
    </row>
    <row r="1190" spans="1:68" s="9" customFormat="1" x14ac:dyDescent="0.35">
      <c r="A1190" s="1" t="s">
        <v>2683</v>
      </c>
      <c r="B1190" s="8" t="s">
        <v>2684</v>
      </c>
      <c r="C1190" s="3" t="str">
        <f>_xlfn.XLOOKUP(B1190,'[1]daily break down'!$D:$D,'[1]daily break down'!$E:$E,"")</f>
        <v>NORD-OUEST</v>
      </c>
      <c r="D1190" s="1" t="s">
        <v>11</v>
      </c>
      <c r="E1190" s="1" t="s">
        <v>12</v>
      </c>
      <c r="F1190" s="3" t="s">
        <v>51</v>
      </c>
      <c r="G1190" s="1" t="s">
        <v>52</v>
      </c>
      <c r="H1190" s="39" t="str">
        <f>_xlfn.XLOOKUP(B1190,[2]CALCULATION!$B:$B,[2]CALCULATION!$H:$H,"")</f>
        <v>Huawei</v>
      </c>
      <c r="I1190" s="34">
        <v>7.8709767630331626</v>
      </c>
      <c r="J1190" s="34">
        <v>4.2383280113459643</v>
      </c>
      <c r="K1190" s="34">
        <v>0</v>
      </c>
      <c r="L1190" s="34">
        <v>0</v>
      </c>
      <c r="M1190" s="34">
        <v>6.8562499821649219</v>
      </c>
      <c r="N1190" s="34">
        <v>0</v>
      </c>
      <c r="O1190" s="34">
        <v>0</v>
      </c>
      <c r="P1190" s="34">
        <v>1.7007173981902388</v>
      </c>
      <c r="Q1190" s="34">
        <v>15.001744270659442</v>
      </c>
      <c r="R1190" s="34">
        <v>0.85759974089198221</v>
      </c>
      <c r="S1190" s="109">
        <v>1.0359148539093066</v>
      </c>
      <c r="T1190" s="109">
        <f>_xlfn.XLOOKUP(B1190,'[3]Nur des jours'!$B:$B,'[3]Nur des jours'!$U:$U,"")</f>
        <v>0</v>
      </c>
      <c r="U1190" s="109">
        <v>0</v>
      </c>
      <c r="V1190" s="109">
        <v>0</v>
      </c>
      <c r="W1190" s="109">
        <v>0</v>
      </c>
      <c r="X1190" s="109">
        <v>0</v>
      </c>
      <c r="Y1190" s="109">
        <v>8.9175391586979543E-5</v>
      </c>
      <c r="Z1190" s="109">
        <v>2.2393189282972781</v>
      </c>
      <c r="AA1190" s="109">
        <v>0</v>
      </c>
      <c r="AB1190" s="109">
        <v>0</v>
      </c>
      <c r="AC1190" s="109">
        <v>0</v>
      </c>
      <c r="AD1190" s="109">
        <v>0</v>
      </c>
      <c r="AE1190" s="109">
        <v>0</v>
      </c>
      <c r="AF1190" s="109">
        <v>0</v>
      </c>
      <c r="AG1190" s="57" t="str">
        <f>_xlfn.XLOOKUP(B1190,[3]CALCULATION!$B:$B,[3]CALCULATION!$M:$M,"")</f>
        <v>Operationnel</v>
      </c>
      <c r="AH1190" s="57"/>
      <c r="AI1190" s="56" t="str" cm="1">
        <f t="array" ref="AI1190">IFERROR(_xlfn.IFS(
AK1190="MPR ISSUE","PDH",
AK1190="BSS Hardware Issue","BSS",
AK1190="Sites strategiques, MLL, Pylone, etc.","ENVTECH",
AK1190="AKTIVCO DEFAUT GE &amp; POWER Cabinet","AKTIVCO",
AK1190="AKTIVCO Coupure ENEO &amp; Baisse de tension","AKTIVCO GRID ONLY",
AK1190="Coupure ENEO &amp; Baisse de tension","IHS GRID ONLY",
AK1190="Defaut GE &amp; POWER Cabinet","IHS",
AK1190="Sharing","Partners",
AK1190="Sites strategiques &amp; DataCenter","SST &amp; DC",
AK1190="Exclu","Exclu",
AK1190="SAT","SAT",
AK1190="SPARE-ISSUE","SPARE-ISSUE",
AK1190="Fiber CAmtel","TRANS_FO_CAMTEL",
AK1190="Fiber AOF","Fiber AOF",
AK1190="Projet OCM (HUAWEI)","TRAVAUX-HUAWEI",
AK1190="Projet OCM (NOKIA)","TRAVAUX-NOKIA",
AK1190="ACCESS-ISSUE","ACCESS-ISSUE",
AK1190="Projet OCM (ZTE, NOKIA, autres projets)","TRAVAUX OCM",
AK1190="No root CAuse","No root cause",
AK1190="ODU HS","PDH",
AK1190="IP &amp; VLAN","PDH",
AK1190="Warehouse HUAWEI","SPARE-ISSUE",
AK1190="SPARE-HS","SPARE-ISSUE",
AK1190="Power Telco","BSS",AK1190="no impacts","no impacts"
),"")</f>
        <v>No root cause</v>
      </c>
      <c r="AJ1190" s="56" t="str" cm="1">
        <f t="array" ref="AJ1190">IFERROR(_xlfn.IFS(
AK1190="MPR ISSUE","TX ISSUE",
AK1190="BSS Hardware Issue","RAN ISSUE",
AK1190="Sites strategiques, MLL, Pylone, etc.","ENVTECH",
AK1190="AKTIVCO DEFAUT GE &amp; POWER Cabinet","POWER ISSUE",
AK1190="AKTIVCO Coupure ENEO &amp; Baisse de tension","POWER ISSUE",
AK1190="Coupure ENEO &amp; Baisse de tension","POWER ISSUE",
AK1190="Defaut GE &amp; POWER Cabinet","POWER ISSUE",
AK1190="Sharing","POWER ISSUE",
AK1190="Sites strategiques &amp; DataCenter","POWER ISSUE",
AK1190="Exclu","Exclu",
AK1190="SAT","TX ISSUE",
AK1190="SPARE-ISSUE","SPARE-ISSUE",
AK1190="Fiber CAmtel","TX ISSUE",
AK1190="Fiber AOF","TX ISSUE",
AK1190="Projet OCM (HUAWEI)","TRAVAUX-HUAWEI",
AK1190="Projet OCM (NOKIA)","TRAVAUX -NOKIA",
AK1190="ACCESS-ISSUE","ACCESS-ISSUE",
AK1190="Projet OCM (ZTE, NOKIA, autres projets)","TRAVAUX OCM",
AK1190="No root CAuse","No root cause",
AK1190="ODU HS","TX ISSUE",
AK1190="IP &amp; VLAN","TX ISSUE",
AK1190="Warehouse HUAWEI","SPARE-ISSUE",
AK1190="SPARE-HS","SPARE-ISSUE",
AK1190="Power Telco","RAN ISSUE",AK1190="no impacts","no impacts"
),"")</f>
        <v>No root cause</v>
      </c>
      <c r="AK1190" s="81" t="s">
        <v>5620</v>
      </c>
      <c r="AL1190" s="56" t="str" cm="1">
        <f t="array" ref="AL1190">IFERROR(_xlfn.IFS(
AK1190="MPR ISSUE","ACTIVE",
AK1190="BSS Hardware Issue","ACTIVE",
AK1190="Sites strategiques, MLL, Pylone, etc.","PASSIVE",
AK1190="AKTIVCO DEFAUT GE &amp; POWER Cabinet","PASSIVE",
AK1190="AKTIVCO Coupure ENEO &amp; Baisse de tension","PASSIVE",
AK1190="Coupure ENEO &amp; Baisse de tension","PASSIVE",
AK1190="Defaut GE &amp; POWER Cabinet","PASSIVE",
AK1190="Sharing","PASSIVE",
AK1190="Sites strategiques &amp; DataCenter","PASSIVE",
AK1190="Exclu","Exclu",
AK1190="SAT","ACTIVE",
AK1190="SPARE-ISSUE","SPARE-ISSUE",
AK1190="Fiber CAmtel","ACTIVE",
AK1190="Fiber AOF","ACTIVE",
AK1190="Projet OCM (HUAWEI)","PLANNED WORKS",
AK1190="Projet OCM (NOKIA)","PLANNED WORKS",
AK1190="ACCESS-ISSUE","ACCESS-ISSUE",
AK1190="Projet OCM (ZTE, NOKIA, autres projets)","PLANNED WORKS",
AK1190="No root CAuse","No root cause",
AK1190="ODU HS","ACTIVE",
AK1190="IP &amp; VLAN","ACTIVE",
AK1190="Warehouse HUAWEI","SPARE-ISSUE",
AK1190="SPARE-HS","SPARE-ISSUE",
AK1190="Power Telco","ACTIVE", AK1190="no impacts","no impacts"
),"")</f>
        <v>No root cause</v>
      </c>
      <c r="AM1190" s="108" t="s">
        <v>5537</v>
      </c>
      <c r="AN1190" s="117" t="s">
        <v>2684</v>
      </c>
      <c r="AP1190" s="23" t="s">
        <v>5537</v>
      </c>
      <c r="AQ1190" s="23" t="s">
        <v>5537</v>
      </c>
      <c r="AR1190" s="7"/>
      <c r="AS1190" s="6"/>
      <c r="AT1190" s="7"/>
      <c r="AU1190" s="3" t="s">
        <v>5537</v>
      </c>
      <c r="AV1190" s="24" t="s">
        <v>5537</v>
      </c>
      <c r="AW1190" s="24" t="s">
        <v>5537</v>
      </c>
      <c r="AX1190" s="24" t="s">
        <v>5537</v>
      </c>
      <c r="AY1190" s="24" t="s">
        <v>5537</v>
      </c>
      <c r="AZ1190" s="24" t="s">
        <v>5537</v>
      </c>
      <c r="BA1190" s="24" t="s">
        <v>5537</v>
      </c>
      <c r="BB1190" s="24" t="s">
        <v>5537</v>
      </c>
      <c r="BC1190" s="24" t="s">
        <v>5537</v>
      </c>
      <c r="BD1190" s="24" t="s">
        <v>5537</v>
      </c>
      <c r="BE1190" s="24" t="s">
        <v>5537</v>
      </c>
      <c r="BF1190" s="24" t="s">
        <v>5537</v>
      </c>
      <c r="BG1190" s="24" t="s">
        <v>5537</v>
      </c>
      <c r="BH1190" s="24" t="s">
        <v>5537</v>
      </c>
      <c r="BI1190" s="9" t="s">
        <v>5537</v>
      </c>
      <c r="BJ1190" s="14"/>
      <c r="BK1190" s="14" t="s">
        <v>5537</v>
      </c>
      <c r="BL1190" s="14" t="str">
        <f>_xlfn.XLOOKUP(B1190,'[4]cell downs 18042026 17h'!$B:$B,'[4]cell downs 18042026 17h'!$B:$B,"")</f>
        <v/>
      </c>
      <c r="BM1190" s="14" t="str">
        <f>_xlfn.XLOOKUP(B1190,'[5]Cells Huawei 19042026 15h'!$B:$B,'[5]Cells Huawei 19042026 15h'!$B:$B,"")</f>
        <v/>
      </c>
      <c r="BN1190" s="9" t="str">
        <f>_xlfn.XLOOKUP(B1190,'[6]cells down 19042026 9H40'!$B:$B,'[6]cells down 19042026 9H40'!$B:$B,"")</f>
        <v/>
      </c>
      <c r="BO1190" s="9" t="s">
        <v>2684</v>
      </c>
      <c r="BP1190" s="9" t="s">
        <v>12</v>
      </c>
    </row>
    <row r="1191" spans="1:68" s="9" customFormat="1" x14ac:dyDescent="0.35">
      <c r="A1191" s="1" t="s">
        <v>732</v>
      </c>
      <c r="B1191" s="8" t="s">
        <v>3289</v>
      </c>
      <c r="C1191" s="3" t="str">
        <f>_xlfn.XLOOKUP(B1191,'[1]daily break down'!$D:$D,'[1]daily break down'!$E:$E,"")</f>
        <v>NORD</v>
      </c>
      <c r="D1191" s="1" t="s">
        <v>21</v>
      </c>
      <c r="E1191" s="1" t="s">
        <v>89</v>
      </c>
      <c r="F1191" s="3" t="s">
        <v>23</v>
      </c>
      <c r="G1191" s="1" t="s">
        <v>732</v>
      </c>
      <c r="H1191" s="39" t="str">
        <f>_xlfn.XLOOKUP(B1191,[2]CALCULATION!$B:$B,[2]CALCULATION!$H:$H,"")</f>
        <v>Huawei</v>
      </c>
      <c r="I1191" s="34">
        <v>2.8504378868428484</v>
      </c>
      <c r="J1191" s="34">
        <v>2.7555196000376675E-2</v>
      </c>
      <c r="K1191" s="34">
        <v>0</v>
      </c>
      <c r="L1191" s="34">
        <v>0</v>
      </c>
      <c r="M1191" s="34">
        <v>0</v>
      </c>
      <c r="N1191" s="34">
        <v>0</v>
      </c>
      <c r="O1191" s="34">
        <v>0</v>
      </c>
      <c r="P1191" s="34">
        <v>0</v>
      </c>
      <c r="Q1191" s="34">
        <v>0</v>
      </c>
      <c r="R1191" s="34">
        <v>0</v>
      </c>
      <c r="S1191" s="109">
        <v>0</v>
      </c>
      <c r="T1191" s="109">
        <f>_xlfn.XLOOKUP(B1191,'[3]Nur des jours'!$B:$B,'[3]Nur des jours'!$U:$U,"")</f>
        <v>0</v>
      </c>
      <c r="U1191" s="109">
        <v>0</v>
      </c>
      <c r="V1191" s="109">
        <v>0</v>
      </c>
      <c r="W1191" s="109">
        <v>0</v>
      </c>
      <c r="X1191" s="109">
        <v>0</v>
      </c>
      <c r="Y1191" s="109">
        <v>8.9175391586979543E-5</v>
      </c>
      <c r="Z1191" s="109">
        <v>1.8787471499544848</v>
      </c>
      <c r="AA1191" s="109">
        <v>0</v>
      </c>
      <c r="AB1191" s="109">
        <v>0</v>
      </c>
      <c r="AC1191" s="109">
        <v>0</v>
      </c>
      <c r="AD1191" s="109">
        <v>0</v>
      </c>
      <c r="AE1191" s="109">
        <v>0</v>
      </c>
      <c r="AF1191" s="109">
        <v>0</v>
      </c>
      <c r="AG1191" s="57" t="str">
        <f>_xlfn.XLOOKUP(B1191,[3]CALCULATION!$B:$B,[3]CALCULATION!$M:$M,"")</f>
        <v>Operationnel</v>
      </c>
      <c r="AH1191" s="57"/>
      <c r="AI1191" s="56" t="str" cm="1">
        <f t="array" ref="AI1191">IFERROR(_xlfn.IFS(
AK1191="MPR ISSUE","PDH",
AK1191="BSS Hardware Issue","BSS",
AK1191="Sites strategiques, MLL, Pylone, etc.","ENVTECH",
AK1191="AKTIVCO DEFAUT GE &amp; POWER Cabinet","AKTIVCO",
AK1191="AKTIVCO Coupure ENEO &amp; Baisse de tension","AKTIVCO GRID ONLY",
AK1191="Coupure ENEO &amp; Baisse de tension","IHS GRID ONLY",
AK1191="Defaut GE &amp; POWER Cabinet","IHS",
AK1191="Sharing","Partners",
AK1191="Sites strategiques &amp; DataCenter","SST &amp; DC",
AK1191="Exclu","Exclu",
AK1191="SAT","SAT",
AK1191="SPARE-ISSUE","SPARE-ISSUE",
AK1191="Fiber CAmtel","TRANS_FO_CAMTEL",
AK1191="Fiber AOF","Fiber AOF",
AK1191="Projet OCM (HUAWEI)","TRAVAUX-HUAWEI",
AK1191="Projet OCM (NOKIA)","TRAVAUX-NOKIA",
AK1191="ACCESS-ISSUE","ACCESS-ISSUE",
AK1191="Projet OCM (ZTE, NOKIA, autres projets)","TRAVAUX OCM",
AK1191="No root CAuse","No root cause",
AK1191="ODU HS","PDH",
AK1191="IP &amp; VLAN","PDH",
AK1191="Warehouse HUAWEI","SPARE-ISSUE",
AK1191="SPARE-HS","SPARE-ISSUE",
AK1191="Power Telco","BSS",AK1191="no impacts","no impacts"
),"")</f>
        <v>No root cause</v>
      </c>
      <c r="AJ1191" s="56" t="str" cm="1">
        <f t="array" ref="AJ1191">IFERROR(_xlfn.IFS(
AK1191="MPR ISSUE","TX ISSUE",
AK1191="BSS Hardware Issue","RAN ISSUE",
AK1191="Sites strategiques, MLL, Pylone, etc.","ENVTECH",
AK1191="AKTIVCO DEFAUT GE &amp; POWER Cabinet","POWER ISSUE",
AK1191="AKTIVCO Coupure ENEO &amp; Baisse de tension","POWER ISSUE",
AK1191="Coupure ENEO &amp; Baisse de tension","POWER ISSUE",
AK1191="Defaut GE &amp; POWER Cabinet","POWER ISSUE",
AK1191="Sharing","POWER ISSUE",
AK1191="Sites strategiques &amp; DataCenter","POWER ISSUE",
AK1191="Exclu","Exclu",
AK1191="SAT","TX ISSUE",
AK1191="SPARE-ISSUE","SPARE-ISSUE",
AK1191="Fiber CAmtel","TX ISSUE",
AK1191="Fiber AOF","TX ISSUE",
AK1191="Projet OCM (HUAWEI)","TRAVAUX-HUAWEI",
AK1191="Projet OCM (NOKIA)","TRAVAUX -NOKIA",
AK1191="ACCESS-ISSUE","ACCESS-ISSUE",
AK1191="Projet OCM (ZTE, NOKIA, autres projets)","TRAVAUX OCM",
AK1191="No root CAuse","No root cause",
AK1191="ODU HS","TX ISSUE",
AK1191="IP &amp; VLAN","TX ISSUE",
AK1191="Warehouse HUAWEI","SPARE-ISSUE",
AK1191="SPARE-HS","SPARE-ISSUE",
AK1191="Power Telco","RAN ISSUE",AK1191="no impacts","no impacts"
),"")</f>
        <v>No root cause</v>
      </c>
      <c r="AK1191" s="81" t="s">
        <v>5620</v>
      </c>
      <c r="AL1191" s="56" t="str" cm="1">
        <f t="array" ref="AL1191">IFERROR(_xlfn.IFS(
AK1191="MPR ISSUE","ACTIVE",
AK1191="BSS Hardware Issue","ACTIVE",
AK1191="Sites strategiques, MLL, Pylone, etc.","PASSIVE",
AK1191="AKTIVCO DEFAUT GE &amp; POWER Cabinet","PASSIVE",
AK1191="AKTIVCO Coupure ENEO &amp; Baisse de tension","PASSIVE",
AK1191="Coupure ENEO &amp; Baisse de tension","PASSIVE",
AK1191="Defaut GE &amp; POWER Cabinet","PASSIVE",
AK1191="Sharing","PASSIVE",
AK1191="Sites strategiques &amp; DataCenter","PASSIVE",
AK1191="Exclu","Exclu",
AK1191="SAT","ACTIVE",
AK1191="SPARE-ISSUE","SPARE-ISSUE",
AK1191="Fiber CAmtel","ACTIVE",
AK1191="Fiber AOF","ACTIVE",
AK1191="Projet OCM (HUAWEI)","PLANNED WORKS",
AK1191="Projet OCM (NOKIA)","PLANNED WORKS",
AK1191="ACCESS-ISSUE","ACCESS-ISSUE",
AK1191="Projet OCM (ZTE, NOKIA, autres projets)","PLANNED WORKS",
AK1191="No root CAuse","No root cause",
AK1191="ODU HS","ACTIVE",
AK1191="IP &amp; VLAN","ACTIVE",
AK1191="Warehouse HUAWEI","SPARE-ISSUE",
AK1191="SPARE-HS","SPARE-ISSUE",
AK1191="Power Telco","ACTIVE", AK1191="no impacts","no impacts"
),"")</f>
        <v>No root cause</v>
      </c>
      <c r="AM1191" s="108" t="s">
        <v>5537</v>
      </c>
      <c r="AN1191" s="117" t="s">
        <v>3289</v>
      </c>
      <c r="AP1191" s="23" t="s">
        <v>5537</v>
      </c>
      <c r="AQ1191" s="23" t="s">
        <v>5537</v>
      </c>
      <c r="AR1191" s="7"/>
      <c r="AS1191" s="6"/>
      <c r="AT1191" s="7"/>
      <c r="AU1191" s="3" t="s">
        <v>5537</v>
      </c>
      <c r="AV1191" s="24" t="s">
        <v>5537</v>
      </c>
      <c r="AW1191" s="24" t="s">
        <v>5537</v>
      </c>
      <c r="AX1191" s="24" t="s">
        <v>5537</v>
      </c>
      <c r="AY1191" s="24" t="s">
        <v>5537</v>
      </c>
      <c r="AZ1191" s="24" t="s">
        <v>5537</v>
      </c>
      <c r="BA1191" s="24" t="s">
        <v>5537</v>
      </c>
      <c r="BB1191" s="24" t="s">
        <v>5537</v>
      </c>
      <c r="BC1191" s="24" t="s">
        <v>5537</v>
      </c>
      <c r="BD1191" s="24" t="s">
        <v>5537</v>
      </c>
      <c r="BE1191" s="24" t="s">
        <v>5537</v>
      </c>
      <c r="BF1191" s="24" t="s">
        <v>5537</v>
      </c>
      <c r="BG1191" s="24" t="s">
        <v>5537</v>
      </c>
      <c r="BH1191" s="24" t="s">
        <v>5537</v>
      </c>
      <c r="BI1191" s="9" t="s">
        <v>5537</v>
      </c>
      <c r="BJ1191" s="14"/>
      <c r="BK1191" s="14" t="s">
        <v>5537</v>
      </c>
      <c r="BL1191" s="14" t="str">
        <f>_xlfn.XLOOKUP(B1191,'[4]cell downs 18042026 17h'!$B:$B,'[4]cell downs 18042026 17h'!$B:$B,"")</f>
        <v/>
      </c>
      <c r="BM1191" s="14" t="str">
        <f>_xlfn.XLOOKUP(B1191,'[5]Cells Huawei 19042026 15h'!$B:$B,'[5]Cells Huawei 19042026 15h'!$B:$B,"")</f>
        <v/>
      </c>
      <c r="BN1191" s="9" t="str">
        <f>_xlfn.XLOOKUP(B1191,'[6]cells down 19042026 9H40'!$B:$B,'[6]cells down 19042026 9H40'!$B:$B,"")</f>
        <v/>
      </c>
      <c r="BO1191" s="9" t="s">
        <v>5537</v>
      </c>
      <c r="BP1191" s="9" t="s">
        <v>12</v>
      </c>
    </row>
    <row r="1192" spans="1:68" s="9" customFormat="1" x14ac:dyDescent="0.35">
      <c r="A1192" s="1" t="s">
        <v>1214</v>
      </c>
      <c r="B1192" s="8" t="s">
        <v>1215</v>
      </c>
      <c r="C1192" s="3" t="str">
        <f>_xlfn.XLOOKUP(B1192,'[1]daily break down'!$D:$D,'[1]daily break down'!$E:$E,"")</f>
        <v>CENTRE</v>
      </c>
      <c r="D1192" s="1" t="s">
        <v>11</v>
      </c>
      <c r="E1192" s="1" t="s">
        <v>12</v>
      </c>
      <c r="F1192" s="3" t="s">
        <v>69</v>
      </c>
      <c r="G1192" s="1" t="s">
        <v>1216</v>
      </c>
      <c r="H1192" s="41" t="str">
        <f>_xlfn.XLOOKUP(B1192,[2]CALCULATION!$B:$B,[2]CALCULATION!$H:$H,"")</f>
        <v>ZTE</v>
      </c>
      <c r="I1192" s="34">
        <v>8.6845290698893322E-17</v>
      </c>
      <c r="J1192" s="34">
        <v>0</v>
      </c>
      <c r="K1192" s="34">
        <v>0</v>
      </c>
      <c r="L1192" s="34">
        <v>0</v>
      </c>
      <c r="M1192" s="34">
        <v>0</v>
      </c>
      <c r="N1192" s="34">
        <v>0</v>
      </c>
      <c r="O1192" s="34">
        <v>0</v>
      </c>
      <c r="P1192" s="34">
        <v>0</v>
      </c>
      <c r="Q1192" s="34">
        <v>0</v>
      </c>
      <c r="R1192" s="34">
        <v>0</v>
      </c>
      <c r="S1192" s="109">
        <v>0</v>
      </c>
      <c r="T1192" s="109">
        <f>_xlfn.XLOOKUP(B1192,'[3]Nur des jours'!$B:$B,'[3]Nur des jours'!$U:$U,"")</f>
        <v>9.5239318214897992E-3</v>
      </c>
      <c r="U1192" s="109">
        <v>5.7896860465928885E-17</v>
      </c>
      <c r="V1192" s="109">
        <v>0</v>
      </c>
      <c r="W1192" s="109">
        <v>9.5239318214897697E-3</v>
      </c>
      <c r="X1192" s="109">
        <v>0</v>
      </c>
      <c r="Y1192" s="109">
        <v>8.6845290698893322E-17</v>
      </c>
      <c r="Z1192" s="109">
        <v>0</v>
      </c>
      <c r="AA1192" s="109">
        <v>0</v>
      </c>
      <c r="AB1192" s="109">
        <v>0</v>
      </c>
      <c r="AC1192" s="109">
        <v>0</v>
      </c>
      <c r="AD1192" s="109">
        <v>0</v>
      </c>
      <c r="AE1192" s="109">
        <v>0</v>
      </c>
      <c r="AF1192" s="109">
        <v>0</v>
      </c>
      <c r="AG1192" s="57" t="str">
        <f>_xlfn.XLOOKUP(B1192,[3]CALCULATION!$B:$B,[3]CALCULATION!$M:$M,"")</f>
        <v>Operationnel</v>
      </c>
      <c r="AH1192" s="57"/>
      <c r="AI1192" s="56" t="str" cm="1">
        <f t="array" ref="AI1192">IFERROR(_xlfn.IFS(
AK1192="MPR ISSUE","PDH",
AK1192="BSS Hardware Issue","BSS",
AK1192="Sites strategiques, MLL, Pylone, etc.","ENVTECH",
AK1192="AKTIVCO DEFAUT GE &amp; POWER Cabinet","AKTIVCO",
AK1192="AKTIVCO Coupure ENEO &amp; Baisse de tension","AKTIVCO GRID ONLY",
AK1192="Coupure ENEO &amp; Baisse de tension","IHS GRID ONLY",
AK1192="Defaut GE &amp; POWER Cabinet","IHS",
AK1192="Sharing","Partners",
AK1192="Sites strategiques &amp; DataCenter","SST &amp; DC",
AK1192="Exclu","Exclu",
AK1192="SAT","SAT",
AK1192="SPARE-ISSUE","SPARE-ISSUE",
AK1192="Fiber CAmtel","TRANS_FO_CAMTEL",
AK1192="Fiber AOF","Fiber AOF",
AK1192="Projet OCM (HUAWEI)","TRAVAUX-HUAWEI",
AK1192="Projet OCM (NOKIA)","TRAVAUX-NOKIA",
AK1192="ACCESS-ISSUE","ACCESS-ISSUE",
AK1192="Projet OCM (ZTE, NOKIA, autres projets)","TRAVAUX OCM",
AK1192="No root CAuse","No root cause",
AK1192="ODU HS","PDH",
AK1192="IP &amp; VLAN","PDH",
AK1192="Warehouse HUAWEI","SPARE-ISSUE",
AK1192="SPARE-HS","SPARE-ISSUE",
AK1192="Power Telco","BSS",AK1192="no impacts","no impacts"
),"")</f>
        <v>No root cause</v>
      </c>
      <c r="AJ1192" s="56" t="str" cm="1">
        <f t="array" ref="AJ1192">IFERROR(_xlfn.IFS(
AK1192="MPR ISSUE","TX ISSUE",
AK1192="BSS Hardware Issue","RAN ISSUE",
AK1192="Sites strategiques, MLL, Pylone, etc.","ENVTECH",
AK1192="AKTIVCO DEFAUT GE &amp; POWER Cabinet","POWER ISSUE",
AK1192="AKTIVCO Coupure ENEO &amp; Baisse de tension","POWER ISSUE",
AK1192="Coupure ENEO &amp; Baisse de tension","POWER ISSUE",
AK1192="Defaut GE &amp; POWER Cabinet","POWER ISSUE",
AK1192="Sharing","POWER ISSUE",
AK1192="Sites strategiques &amp; DataCenter","POWER ISSUE",
AK1192="Exclu","Exclu",
AK1192="SAT","TX ISSUE",
AK1192="SPARE-ISSUE","SPARE-ISSUE",
AK1192="Fiber CAmtel","TX ISSUE",
AK1192="Fiber AOF","TX ISSUE",
AK1192="Projet OCM (HUAWEI)","TRAVAUX-HUAWEI",
AK1192="Projet OCM (NOKIA)","TRAVAUX -NOKIA",
AK1192="ACCESS-ISSUE","ACCESS-ISSUE",
AK1192="Projet OCM (ZTE, NOKIA, autres projets)","TRAVAUX OCM",
AK1192="No root CAuse","No root cause",
AK1192="ODU HS","TX ISSUE",
AK1192="IP &amp; VLAN","TX ISSUE",
AK1192="Warehouse HUAWEI","SPARE-ISSUE",
AK1192="SPARE-HS","SPARE-ISSUE",
AK1192="Power Telco","RAN ISSUE",AK1192="no impacts","no impacts"
),"")</f>
        <v>No root cause</v>
      </c>
      <c r="AK1192" s="81" t="s">
        <v>5620</v>
      </c>
      <c r="AL1192" s="56" t="str" cm="1">
        <f t="array" ref="AL1192">IFERROR(_xlfn.IFS(
AK1192="MPR ISSUE","ACTIVE",
AK1192="BSS Hardware Issue","ACTIVE",
AK1192="Sites strategiques, MLL, Pylone, etc.","PASSIVE",
AK1192="AKTIVCO DEFAUT GE &amp; POWER Cabinet","PASSIVE",
AK1192="AKTIVCO Coupure ENEO &amp; Baisse de tension","PASSIVE",
AK1192="Coupure ENEO &amp; Baisse de tension","PASSIVE",
AK1192="Defaut GE &amp; POWER Cabinet","PASSIVE",
AK1192="Sharing","PASSIVE",
AK1192="Sites strategiques &amp; DataCenter","PASSIVE",
AK1192="Exclu","Exclu",
AK1192="SAT","ACTIVE",
AK1192="SPARE-ISSUE","SPARE-ISSUE",
AK1192="Fiber CAmtel","ACTIVE",
AK1192="Fiber AOF","ACTIVE",
AK1192="Projet OCM (HUAWEI)","PLANNED WORKS",
AK1192="Projet OCM (NOKIA)","PLANNED WORKS",
AK1192="ACCESS-ISSUE","ACCESS-ISSUE",
AK1192="Projet OCM (ZTE, NOKIA, autres projets)","PLANNED WORKS",
AK1192="No root CAuse","No root cause",
AK1192="ODU HS","ACTIVE",
AK1192="IP &amp; VLAN","ACTIVE",
AK1192="Warehouse HUAWEI","SPARE-ISSUE",
AK1192="SPARE-HS","SPARE-ISSUE",
AK1192="Power Telco","ACTIVE", AK1192="no impacts","no impacts"
),"")</f>
        <v>No root cause</v>
      </c>
      <c r="AM1192" s="108" t="s">
        <v>5537</v>
      </c>
      <c r="AN1192" s="117" t="s">
        <v>1215</v>
      </c>
      <c r="AP1192" s="23" t="s">
        <v>5537</v>
      </c>
      <c r="AQ1192" s="23" t="s">
        <v>5537</v>
      </c>
      <c r="AR1192" s="7"/>
      <c r="AS1192" s="6"/>
      <c r="AT1192" s="7"/>
      <c r="AU1192" s="3" t="s">
        <v>5537</v>
      </c>
      <c r="AV1192" s="24" t="s">
        <v>5537</v>
      </c>
      <c r="AW1192" s="24" t="s">
        <v>5537</v>
      </c>
      <c r="AX1192" s="24" t="s">
        <v>5537</v>
      </c>
      <c r="AY1192" s="24" t="s">
        <v>5537</v>
      </c>
      <c r="AZ1192" s="24" t="s">
        <v>5537</v>
      </c>
      <c r="BA1192" s="24" t="s">
        <v>5537</v>
      </c>
      <c r="BB1192" s="24" t="s">
        <v>5537</v>
      </c>
      <c r="BC1192" s="24" t="s">
        <v>5537</v>
      </c>
      <c r="BD1192" s="24" t="s">
        <v>5537</v>
      </c>
      <c r="BE1192" s="24" t="s">
        <v>5537</v>
      </c>
      <c r="BF1192" s="24" t="s">
        <v>5537</v>
      </c>
      <c r="BG1192" s="24" t="s">
        <v>5537</v>
      </c>
      <c r="BH1192" s="24" t="s">
        <v>5537</v>
      </c>
      <c r="BI1192" s="9" t="s">
        <v>5537</v>
      </c>
      <c r="BJ1192" s="14"/>
      <c r="BK1192" s="14" t="s">
        <v>5537</v>
      </c>
      <c r="BL1192" s="14" t="str">
        <f>_xlfn.XLOOKUP(B1192,'[4]cell downs 18042026 17h'!$B:$B,'[4]cell downs 18042026 17h'!$B:$B,"")</f>
        <v/>
      </c>
      <c r="BM1192" s="14" t="str">
        <f>_xlfn.XLOOKUP(B1192,'[5]Cells Huawei 19042026 15h'!$B:$B,'[5]Cells Huawei 19042026 15h'!$B:$B,"")</f>
        <v/>
      </c>
      <c r="BN1192" s="9" t="str">
        <f>_xlfn.XLOOKUP(B1192,'[6]cells down 19042026 9H40'!$B:$B,'[6]cells down 19042026 9H40'!$B:$B,"")</f>
        <v/>
      </c>
      <c r="BO1192" s="9" t="s">
        <v>1215</v>
      </c>
      <c r="BP1192" s="9" t="s">
        <v>5459</v>
      </c>
    </row>
    <row r="1193" spans="1:68" s="9" customFormat="1" x14ac:dyDescent="0.35">
      <c r="A1193" s="1" t="s">
        <v>3309</v>
      </c>
      <c r="B1193" s="8" t="s">
        <v>3310</v>
      </c>
      <c r="C1193" s="3" t="str">
        <f>_xlfn.XLOOKUP(B1193,'[1]daily break down'!$D:$D,'[1]daily break down'!$E:$E,"")</f>
        <v>Douala</v>
      </c>
      <c r="D1193" s="1" t="s">
        <v>1022</v>
      </c>
      <c r="E1193" s="1"/>
      <c r="F1193" s="3" t="s">
        <v>31</v>
      </c>
      <c r="G1193" s="1" t="s">
        <v>32</v>
      </c>
      <c r="H1193" s="41" t="str">
        <f>_xlfn.XLOOKUP(B1193,[2]CALCULATION!$B:$B,[2]CALCULATION!$H:$H,"")</f>
        <v>ZTE</v>
      </c>
      <c r="I1193" s="34">
        <v>0</v>
      </c>
      <c r="J1193" s="34">
        <v>0</v>
      </c>
      <c r="K1193" s="34">
        <v>0</v>
      </c>
      <c r="L1193" s="34">
        <v>0.79417820239532244</v>
      </c>
      <c r="M1193" s="34">
        <v>0</v>
      </c>
      <c r="N1193" s="34">
        <v>0</v>
      </c>
      <c r="O1193" s="34">
        <v>0</v>
      </c>
      <c r="P1193" s="34">
        <v>0</v>
      </c>
      <c r="Q1193" s="34">
        <v>0</v>
      </c>
      <c r="R1193" s="34">
        <v>0</v>
      </c>
      <c r="S1193" s="109">
        <v>0</v>
      </c>
      <c r="T1193" s="109">
        <f>_xlfn.XLOOKUP(B1193,'[3]Nur des jours'!$B:$B,'[3]Nur des jours'!$U:$U,"")</f>
        <v>22.301409969951454</v>
      </c>
      <c r="U1193" s="109">
        <v>0.969051145297389</v>
      </c>
      <c r="V1193" s="109">
        <v>0</v>
      </c>
      <c r="W1193" s="109">
        <v>22.301409969951454</v>
      </c>
      <c r="X1193" s="109">
        <v>37.183480865101181</v>
      </c>
      <c r="Y1193" s="109">
        <v>0</v>
      </c>
      <c r="Z1193" s="109">
        <v>0</v>
      </c>
      <c r="AA1193" s="109">
        <v>0</v>
      </c>
      <c r="AB1193" s="109">
        <v>0</v>
      </c>
      <c r="AC1193" s="109">
        <v>0</v>
      </c>
      <c r="AD1193" s="109">
        <v>0</v>
      </c>
      <c r="AE1193" s="109">
        <v>0</v>
      </c>
      <c r="AF1193" s="109">
        <v>0</v>
      </c>
      <c r="AG1193" s="57" t="str">
        <f>_xlfn.XLOOKUP(B1193,[3]CALCULATION!$B:$B,[3]CALCULATION!$M:$M,"")</f>
        <v>Operationnel</v>
      </c>
      <c r="AH1193" s="57"/>
      <c r="AI1193" s="56" t="str" cm="1">
        <f t="array" ref="AI1193">IFERROR(_xlfn.IFS(
AK1193="MPR ISSUE","PDH",
AK1193="BSS Hardware Issue","BSS",
AK1193="Sites strategiques, MLL, Pylone, etc.","ENVTECH",
AK1193="AKTIVCO DEFAUT GE &amp; POWER Cabinet","AKTIVCO",
AK1193="AKTIVCO Coupure ENEO &amp; Baisse de tension","AKTIVCO GRID ONLY",
AK1193="Coupure ENEO &amp; Baisse de tension","IHS GRID ONLY",
AK1193="Defaut GE &amp; POWER Cabinet","IHS",
AK1193="Sharing","Partners",
AK1193="Sites strategiques &amp; DataCenter","SST &amp; DC",
AK1193="Exclu","Exclu",
AK1193="SAT","SAT",
AK1193="SPARE-ISSUE","SPARE-ISSUE",
AK1193="Fiber CAmtel","TRANS_FO_CAMTEL",
AK1193="Fiber AOF","Fiber AOF",
AK1193="Projet OCM (HUAWEI)","TRAVAUX-HUAWEI",
AK1193="Projet OCM (NOKIA)","TRAVAUX-NOKIA",
AK1193="ACCESS-ISSUE","ACCESS-ISSUE",
AK1193="Projet OCM (ZTE, NOKIA, autres projets)","TRAVAUX OCM",
AK1193="No root CAuse","No root cause",
AK1193="ODU HS","PDH",
AK1193="IP &amp; VLAN","PDH",
AK1193="Warehouse HUAWEI","SPARE-ISSUE",
AK1193="SPARE-HS","SPARE-ISSUE",
AK1193="Power Telco","BSS",AK1193="no impacts","no impacts"
),"")</f>
        <v>No root cause</v>
      </c>
      <c r="AJ1193" s="56" t="str" cm="1">
        <f t="array" ref="AJ1193">IFERROR(_xlfn.IFS(
AK1193="MPR ISSUE","TX ISSUE",
AK1193="BSS Hardware Issue","RAN ISSUE",
AK1193="Sites strategiques, MLL, Pylone, etc.","ENVTECH",
AK1193="AKTIVCO DEFAUT GE &amp; POWER Cabinet","POWER ISSUE",
AK1193="AKTIVCO Coupure ENEO &amp; Baisse de tension","POWER ISSUE",
AK1193="Coupure ENEO &amp; Baisse de tension","POWER ISSUE",
AK1193="Defaut GE &amp; POWER Cabinet","POWER ISSUE",
AK1193="Sharing","POWER ISSUE",
AK1193="Sites strategiques &amp; DataCenter","POWER ISSUE",
AK1193="Exclu","Exclu",
AK1193="SAT","TX ISSUE",
AK1193="SPARE-ISSUE","SPARE-ISSUE",
AK1193="Fiber CAmtel","TX ISSUE",
AK1193="Fiber AOF","TX ISSUE",
AK1193="Projet OCM (HUAWEI)","TRAVAUX-HUAWEI",
AK1193="Projet OCM (NOKIA)","TRAVAUX -NOKIA",
AK1193="ACCESS-ISSUE","ACCESS-ISSUE",
AK1193="Projet OCM (ZTE, NOKIA, autres projets)","TRAVAUX OCM",
AK1193="No root CAuse","No root cause",
AK1193="ODU HS","TX ISSUE",
AK1193="IP &amp; VLAN","TX ISSUE",
AK1193="Warehouse HUAWEI","SPARE-ISSUE",
AK1193="SPARE-HS","SPARE-ISSUE",
AK1193="Power Telco","RAN ISSUE",AK1193="no impacts","no impacts"
),"")</f>
        <v>No root cause</v>
      </c>
      <c r="AK1193" s="81" t="s">
        <v>5620</v>
      </c>
      <c r="AL1193" s="56" t="str" cm="1">
        <f t="array" ref="AL1193">IFERROR(_xlfn.IFS(
AK1193="MPR ISSUE","ACTIVE",
AK1193="BSS Hardware Issue","ACTIVE",
AK1193="Sites strategiques, MLL, Pylone, etc.","PASSIVE",
AK1193="AKTIVCO DEFAUT GE &amp; POWER Cabinet","PASSIVE",
AK1193="AKTIVCO Coupure ENEO &amp; Baisse de tension","PASSIVE",
AK1193="Coupure ENEO &amp; Baisse de tension","PASSIVE",
AK1193="Defaut GE &amp; POWER Cabinet","PASSIVE",
AK1193="Sharing","PASSIVE",
AK1193="Sites strategiques &amp; DataCenter","PASSIVE",
AK1193="Exclu","Exclu",
AK1193="SAT","ACTIVE",
AK1193="SPARE-ISSUE","SPARE-ISSUE",
AK1193="Fiber CAmtel","ACTIVE",
AK1193="Fiber AOF","ACTIVE",
AK1193="Projet OCM (HUAWEI)","PLANNED WORKS",
AK1193="Projet OCM (NOKIA)","PLANNED WORKS",
AK1193="ACCESS-ISSUE","ACCESS-ISSUE",
AK1193="Projet OCM (ZTE, NOKIA, autres projets)","PLANNED WORKS",
AK1193="No root CAuse","No root cause",
AK1193="ODU HS","ACTIVE",
AK1193="IP &amp; VLAN","ACTIVE",
AK1193="Warehouse HUAWEI","SPARE-ISSUE",
AK1193="SPARE-HS","SPARE-ISSUE",
AK1193="Power Telco","ACTIVE", AK1193="no impacts","no impacts"
),"")</f>
        <v>No root cause</v>
      </c>
      <c r="AM1193" s="108" t="s">
        <v>5537</v>
      </c>
      <c r="AN1193" s="117" t="s">
        <v>3310</v>
      </c>
      <c r="AP1193" s="23" t="s">
        <v>5537</v>
      </c>
      <c r="AQ1193" s="23" t="s">
        <v>5537</v>
      </c>
      <c r="AR1193" s="7"/>
      <c r="AS1193" s="6"/>
      <c r="AT1193" s="7"/>
      <c r="AU1193" s="3" t="s">
        <v>5537</v>
      </c>
      <c r="AV1193" s="24" t="s">
        <v>5537</v>
      </c>
      <c r="AW1193" s="24" t="s">
        <v>5537</v>
      </c>
      <c r="AX1193" s="24" t="s">
        <v>5537</v>
      </c>
      <c r="AY1193" s="24" t="s">
        <v>5537</v>
      </c>
      <c r="AZ1193" s="24" t="s">
        <v>5537</v>
      </c>
      <c r="BA1193" s="24" t="s">
        <v>5537</v>
      </c>
      <c r="BB1193" s="24" t="s">
        <v>5537</v>
      </c>
      <c r="BC1193" s="24" t="s">
        <v>5537</v>
      </c>
      <c r="BD1193" s="24" t="s">
        <v>5537</v>
      </c>
      <c r="BE1193" s="24" t="s">
        <v>5537</v>
      </c>
      <c r="BF1193" s="24" t="s">
        <v>5537</v>
      </c>
      <c r="BG1193" s="24" t="s">
        <v>5537</v>
      </c>
      <c r="BH1193" s="24" t="s">
        <v>5537</v>
      </c>
      <c r="BI1193" s="9" t="s">
        <v>5537</v>
      </c>
      <c r="BJ1193" s="14"/>
      <c r="BK1193" s="14" t="s">
        <v>5537</v>
      </c>
      <c r="BL1193" s="14" t="str">
        <f>_xlfn.XLOOKUP(B1193,'[4]cell downs 18042026 17h'!$B:$B,'[4]cell downs 18042026 17h'!$B:$B,"")</f>
        <v/>
      </c>
      <c r="BM1193" s="14" t="str">
        <f>_xlfn.XLOOKUP(B1193,'[5]Cells Huawei 19042026 15h'!$B:$B,'[5]Cells Huawei 19042026 15h'!$B:$B,"")</f>
        <v/>
      </c>
      <c r="BN1193" s="9" t="str">
        <f>_xlfn.XLOOKUP(B1193,'[6]cells down 19042026 9H40'!$B:$B,'[6]cells down 19042026 9H40'!$B:$B,"")</f>
        <v/>
      </c>
      <c r="BO1193" s="9" t="s">
        <v>5537</v>
      </c>
      <c r="BP1193" s="9" t="s">
        <v>302</v>
      </c>
    </row>
    <row r="1194" spans="1:68" s="9" customFormat="1" x14ac:dyDescent="0.35">
      <c r="A1194" s="1" t="s">
        <v>3347</v>
      </c>
      <c r="B1194" s="8" t="s">
        <v>3348</v>
      </c>
      <c r="C1194" s="3" t="str">
        <f>_xlfn.XLOOKUP(B1194,'[1]daily break down'!$D:$D,'[1]daily break down'!$E:$E,"")</f>
        <v>LITTORAL</v>
      </c>
      <c r="D1194" s="8" t="s">
        <v>21</v>
      </c>
      <c r="E1194" s="1" t="s">
        <v>12</v>
      </c>
      <c r="F1194" s="3" t="s">
        <v>31</v>
      </c>
      <c r="G1194" s="1" t="s">
        <v>484</v>
      </c>
      <c r="H1194" s="41" t="str">
        <f>_xlfn.XLOOKUP(B1194,[2]CALCULATION!$B:$B,[2]CALCULATION!$H:$H,"")</f>
        <v>ZTE</v>
      </c>
      <c r="I1194" s="34">
        <v>34.507969426395341</v>
      </c>
      <c r="J1194" s="34">
        <v>0</v>
      </c>
      <c r="K1194" s="34">
        <v>0</v>
      </c>
      <c r="L1194" s="34">
        <v>37.870398906495673</v>
      </c>
      <c r="M1194" s="34">
        <v>12.220131951043422</v>
      </c>
      <c r="N1194" s="34">
        <v>2.9388285349838621</v>
      </c>
      <c r="O1194" s="34">
        <v>0</v>
      </c>
      <c r="P1194" s="34">
        <v>0</v>
      </c>
      <c r="Q1194" s="34">
        <v>0</v>
      </c>
      <c r="R1194" s="34">
        <v>0</v>
      </c>
      <c r="S1194" s="109">
        <v>0</v>
      </c>
      <c r="T1194" s="109">
        <f>_xlfn.XLOOKUP(B1194,'[3]Nur des jours'!$B:$B,'[3]Nur des jours'!$U:$U,"")</f>
        <v>6.2561531020195025</v>
      </c>
      <c r="U1194" s="109">
        <v>0</v>
      </c>
      <c r="V1194" s="109">
        <v>0</v>
      </c>
      <c r="W1194" s="109">
        <v>6.2561531020195025</v>
      </c>
      <c r="X1194" s="109">
        <v>25.068290514877308</v>
      </c>
      <c r="Y1194" s="109">
        <v>0</v>
      </c>
      <c r="Z1194" s="109">
        <v>0</v>
      </c>
      <c r="AA1194" s="109">
        <v>0</v>
      </c>
      <c r="AB1194" s="109">
        <v>0</v>
      </c>
      <c r="AC1194" s="109">
        <v>0</v>
      </c>
      <c r="AD1194" s="109">
        <v>0</v>
      </c>
      <c r="AE1194" s="109">
        <v>0</v>
      </c>
      <c r="AF1194" s="109">
        <v>0</v>
      </c>
      <c r="AG1194" s="57" t="str">
        <f>_xlfn.XLOOKUP(B1194,[3]CALCULATION!$B:$B,[3]CALCULATION!$M:$M,"")</f>
        <v>Operationnel</v>
      </c>
      <c r="AH1194" s="57"/>
      <c r="AI1194" s="56" t="str" cm="1">
        <f t="array" ref="AI1194">IFERROR(_xlfn.IFS(
AK1194="MPR ISSUE","PDH",
AK1194="BSS Hardware Issue","BSS",
AK1194="Sites strategiques, MLL, Pylone, etc.","ENVTECH",
AK1194="AKTIVCO DEFAUT GE &amp; POWER Cabinet","AKTIVCO",
AK1194="AKTIVCO Coupure ENEO &amp; Baisse de tension","AKTIVCO GRID ONLY",
AK1194="Coupure ENEO &amp; Baisse de tension","IHS GRID ONLY",
AK1194="Defaut GE &amp; POWER Cabinet","IHS",
AK1194="Sharing","Partners",
AK1194="Sites strategiques &amp; DataCenter","SST &amp; DC",
AK1194="Exclu","Exclu",
AK1194="SAT","SAT",
AK1194="SPARE-ISSUE","SPARE-ISSUE",
AK1194="Fiber CAmtel","TRANS_FO_CAMTEL",
AK1194="Fiber AOF","Fiber AOF",
AK1194="Projet OCM (HUAWEI)","TRAVAUX-HUAWEI",
AK1194="Projet OCM (NOKIA)","TRAVAUX-NOKIA",
AK1194="ACCESS-ISSUE","ACCESS-ISSUE",
AK1194="Projet OCM (ZTE, NOKIA, autres projets)","TRAVAUX OCM",
AK1194="No root CAuse","No root cause",
AK1194="ODU HS","PDH",
AK1194="IP &amp; VLAN","PDH",
AK1194="Warehouse HUAWEI","SPARE-ISSUE",
AK1194="SPARE-HS","SPARE-ISSUE",
AK1194="Power Telco","BSS",AK1194="no impacts","no impacts"
),"")</f>
        <v>No root cause</v>
      </c>
      <c r="AJ1194" s="56" t="str" cm="1">
        <f t="array" ref="AJ1194">IFERROR(_xlfn.IFS(
AK1194="MPR ISSUE","TX ISSUE",
AK1194="BSS Hardware Issue","RAN ISSUE",
AK1194="Sites strategiques, MLL, Pylone, etc.","ENVTECH",
AK1194="AKTIVCO DEFAUT GE &amp; POWER Cabinet","POWER ISSUE",
AK1194="AKTIVCO Coupure ENEO &amp; Baisse de tension","POWER ISSUE",
AK1194="Coupure ENEO &amp; Baisse de tension","POWER ISSUE",
AK1194="Defaut GE &amp; POWER Cabinet","POWER ISSUE",
AK1194="Sharing","POWER ISSUE",
AK1194="Sites strategiques &amp; DataCenter","POWER ISSUE",
AK1194="Exclu","Exclu",
AK1194="SAT","TX ISSUE",
AK1194="SPARE-ISSUE","SPARE-ISSUE",
AK1194="Fiber CAmtel","TX ISSUE",
AK1194="Fiber AOF","TX ISSUE",
AK1194="Projet OCM (HUAWEI)","TRAVAUX-HUAWEI",
AK1194="Projet OCM (NOKIA)","TRAVAUX -NOKIA",
AK1194="ACCESS-ISSUE","ACCESS-ISSUE",
AK1194="Projet OCM (ZTE, NOKIA, autres projets)","TRAVAUX OCM",
AK1194="No root CAuse","No root cause",
AK1194="ODU HS","TX ISSUE",
AK1194="IP &amp; VLAN","TX ISSUE",
AK1194="Warehouse HUAWEI","SPARE-ISSUE",
AK1194="SPARE-HS","SPARE-ISSUE",
AK1194="Power Telco","RAN ISSUE",AK1194="no impacts","no impacts"
),"")</f>
        <v>No root cause</v>
      </c>
      <c r="AK1194" s="81" t="s">
        <v>5620</v>
      </c>
      <c r="AL1194" s="56" t="str" cm="1">
        <f t="array" ref="AL1194">IFERROR(_xlfn.IFS(
AK1194="MPR ISSUE","ACTIVE",
AK1194="BSS Hardware Issue","ACTIVE",
AK1194="Sites strategiques, MLL, Pylone, etc.","PASSIVE",
AK1194="AKTIVCO DEFAUT GE &amp; POWER Cabinet","PASSIVE",
AK1194="AKTIVCO Coupure ENEO &amp; Baisse de tension","PASSIVE",
AK1194="Coupure ENEO &amp; Baisse de tension","PASSIVE",
AK1194="Defaut GE &amp; POWER Cabinet","PASSIVE",
AK1194="Sharing","PASSIVE",
AK1194="Sites strategiques &amp; DataCenter","PASSIVE",
AK1194="Exclu","Exclu",
AK1194="SAT","ACTIVE",
AK1194="SPARE-ISSUE","SPARE-ISSUE",
AK1194="Fiber CAmtel","ACTIVE",
AK1194="Fiber AOF","ACTIVE",
AK1194="Projet OCM (HUAWEI)","PLANNED WORKS",
AK1194="Projet OCM (NOKIA)","PLANNED WORKS",
AK1194="ACCESS-ISSUE","ACCESS-ISSUE",
AK1194="Projet OCM (ZTE, NOKIA, autres projets)","PLANNED WORKS",
AK1194="No root CAuse","No root cause",
AK1194="ODU HS","ACTIVE",
AK1194="IP &amp; VLAN","ACTIVE",
AK1194="Warehouse HUAWEI","SPARE-ISSUE",
AK1194="SPARE-HS","SPARE-ISSUE",
AK1194="Power Telco","ACTIVE", AK1194="no impacts","no impacts"
),"")</f>
        <v>No root cause</v>
      </c>
      <c r="AM1194" s="108" t="s">
        <v>5537</v>
      </c>
      <c r="AN1194" s="117" t="s">
        <v>3348</v>
      </c>
      <c r="AP1194" s="23" t="s">
        <v>5537</v>
      </c>
      <c r="AQ1194" s="23" t="s">
        <v>5537</v>
      </c>
      <c r="AR1194" s="7"/>
      <c r="AS1194" s="6"/>
      <c r="AT1194" s="7"/>
      <c r="AU1194" s="3" t="s">
        <v>5537</v>
      </c>
      <c r="AV1194" s="24" t="s">
        <v>5537</v>
      </c>
      <c r="AW1194" s="24" t="s">
        <v>5537</v>
      </c>
      <c r="AX1194" s="24" t="s">
        <v>5537</v>
      </c>
      <c r="AY1194" s="24" t="s">
        <v>5537</v>
      </c>
      <c r="AZ1194" s="24" t="s">
        <v>5537</v>
      </c>
      <c r="BA1194" s="24" t="s">
        <v>5537</v>
      </c>
      <c r="BB1194" s="24" t="s">
        <v>5537</v>
      </c>
      <c r="BC1194" s="24" t="s">
        <v>5537</v>
      </c>
      <c r="BD1194" s="24" t="s">
        <v>5537</v>
      </c>
      <c r="BE1194" s="24" t="s">
        <v>5537</v>
      </c>
      <c r="BF1194" s="24" t="s">
        <v>5537</v>
      </c>
      <c r="BG1194" s="24" t="s">
        <v>5537</v>
      </c>
      <c r="BH1194" s="24" t="s">
        <v>5537</v>
      </c>
      <c r="BI1194" s="9" t="s">
        <v>5537</v>
      </c>
      <c r="BJ1194" s="14"/>
      <c r="BK1194" s="14" t="s">
        <v>5537</v>
      </c>
      <c r="BL1194" s="14" t="str">
        <f>_xlfn.XLOOKUP(B1194,'[4]cell downs 18042026 17h'!$B:$B,'[4]cell downs 18042026 17h'!$B:$B,"")</f>
        <v/>
      </c>
      <c r="BM1194" s="14" t="str">
        <f>_xlfn.XLOOKUP(B1194,'[5]Cells Huawei 19042026 15h'!$B:$B,'[5]Cells Huawei 19042026 15h'!$B:$B,"")</f>
        <v/>
      </c>
      <c r="BN1194" s="9" t="str">
        <f>_xlfn.XLOOKUP(B1194,'[6]cells down 19042026 9H40'!$B:$B,'[6]cells down 19042026 9H40'!$B:$B,"")</f>
        <v/>
      </c>
      <c r="BO1194" s="9" t="s">
        <v>5537</v>
      </c>
      <c r="BP1194" s="9" t="s">
        <v>12</v>
      </c>
    </row>
    <row r="1195" spans="1:68" s="9" customFormat="1" x14ac:dyDescent="0.35">
      <c r="A1195" s="1" t="s">
        <v>2185</v>
      </c>
      <c r="B1195" s="8" t="s">
        <v>2186</v>
      </c>
      <c r="C1195" s="3" t="str">
        <f>_xlfn.XLOOKUP(B1195,'[1]daily break down'!$D:$D,'[1]daily break down'!$E:$E,"")</f>
        <v>Yaounde</v>
      </c>
      <c r="D1195" s="1" t="s">
        <v>21</v>
      </c>
      <c r="E1195" s="1" t="s">
        <v>30</v>
      </c>
      <c r="F1195" s="3" t="s">
        <v>37</v>
      </c>
      <c r="G1195" s="1" t="s">
        <v>38</v>
      </c>
      <c r="H1195" s="41" t="str">
        <f>_xlfn.XLOOKUP(B1195,[2]CALCULATION!$B:$B,[2]CALCULATION!$H:$H,"")</f>
        <v>ZTE</v>
      </c>
      <c r="I1195" s="34">
        <v>0</v>
      </c>
      <c r="J1195" s="34">
        <v>0</v>
      </c>
      <c r="K1195" s="34">
        <v>0</v>
      </c>
      <c r="L1195" s="34">
        <v>0</v>
      </c>
      <c r="M1195" s="34">
        <v>0</v>
      </c>
      <c r="N1195" s="34">
        <v>0</v>
      </c>
      <c r="O1195" s="34">
        <v>0</v>
      </c>
      <c r="P1195" s="34">
        <v>0</v>
      </c>
      <c r="Q1195" s="34">
        <v>4.1508826223557724</v>
      </c>
      <c r="R1195" s="34">
        <v>33.897492530669204</v>
      </c>
      <c r="S1195" s="109">
        <v>15.384288865489266</v>
      </c>
      <c r="T1195" s="109">
        <f>_xlfn.XLOOKUP(B1195,'[3]Nur des jours'!$B:$B,'[3]Nur des jours'!$U:$U,"")</f>
        <v>13.868556899607057</v>
      </c>
      <c r="U1195" s="109">
        <v>13.868556899607057</v>
      </c>
      <c r="V1195" s="109">
        <v>13.868556899607057</v>
      </c>
      <c r="W1195" s="109">
        <v>13.868556899607057</v>
      </c>
      <c r="X1195" s="109">
        <v>22.189887225232784</v>
      </c>
      <c r="Y1195" s="109">
        <v>0</v>
      </c>
      <c r="Z1195" s="109">
        <v>0</v>
      </c>
      <c r="AA1195" s="109">
        <v>0</v>
      </c>
      <c r="AB1195" s="109">
        <v>0</v>
      </c>
      <c r="AC1195" s="109">
        <v>0</v>
      </c>
      <c r="AD1195" s="109">
        <v>0</v>
      </c>
      <c r="AE1195" s="109">
        <v>0</v>
      </c>
      <c r="AF1195" s="109">
        <v>0</v>
      </c>
      <c r="AG1195" s="57" t="str">
        <f>_xlfn.XLOOKUP(B1195,[3]CALCULATION!$B:$B,[3]CALCULATION!$M:$M,"")</f>
        <v>Operationnel</v>
      </c>
      <c r="AH1195" s="57"/>
      <c r="AI1195" s="56" t="str" cm="1">
        <f t="array" ref="AI1195">IFERROR(_xlfn.IFS(
AK1195="MPR ISSUE","PDH",
AK1195="BSS Hardware Issue","BSS",
AK1195="Sites strategiques, MLL, Pylone, etc.","ENVTECH",
AK1195="AKTIVCO DEFAUT GE &amp; POWER Cabinet","AKTIVCO",
AK1195="AKTIVCO Coupure ENEO &amp; Baisse de tension","AKTIVCO GRID ONLY",
AK1195="Coupure ENEO &amp; Baisse de tension","IHS GRID ONLY",
AK1195="Defaut GE &amp; POWER Cabinet","IHS",
AK1195="Sharing","Partners",
AK1195="Sites strategiques &amp; DataCenter","SST &amp; DC",
AK1195="Exclu","Exclu",
AK1195="SAT","SAT",
AK1195="SPARE-ISSUE","SPARE-ISSUE",
AK1195="Fiber CAmtel","TRANS_FO_CAMTEL",
AK1195="Fiber AOF","Fiber AOF",
AK1195="Projet OCM (HUAWEI)","TRAVAUX-HUAWEI",
AK1195="Projet OCM (NOKIA)","TRAVAUX-NOKIA",
AK1195="ACCESS-ISSUE","ACCESS-ISSUE",
AK1195="Projet OCM (ZTE, NOKIA, autres projets)","TRAVAUX OCM",
AK1195="No root CAuse","No root cause",
AK1195="ODU HS","PDH",
AK1195="IP &amp; VLAN","PDH",
AK1195="Warehouse HUAWEI","SPARE-ISSUE",
AK1195="SPARE-HS","SPARE-ISSUE",
AK1195="Power Telco","BSS",AK1195="no impacts","no impacts"
),"")</f>
        <v>No root cause</v>
      </c>
      <c r="AJ1195" s="56" t="str" cm="1">
        <f t="array" ref="AJ1195">IFERROR(_xlfn.IFS(
AK1195="MPR ISSUE","TX ISSUE",
AK1195="BSS Hardware Issue","RAN ISSUE",
AK1195="Sites strategiques, MLL, Pylone, etc.","ENVTECH",
AK1195="AKTIVCO DEFAUT GE &amp; POWER Cabinet","POWER ISSUE",
AK1195="AKTIVCO Coupure ENEO &amp; Baisse de tension","POWER ISSUE",
AK1195="Coupure ENEO &amp; Baisse de tension","POWER ISSUE",
AK1195="Defaut GE &amp; POWER Cabinet","POWER ISSUE",
AK1195="Sharing","POWER ISSUE",
AK1195="Sites strategiques &amp; DataCenter","POWER ISSUE",
AK1195="Exclu","Exclu",
AK1195="SAT","TX ISSUE",
AK1195="SPARE-ISSUE","SPARE-ISSUE",
AK1195="Fiber CAmtel","TX ISSUE",
AK1195="Fiber AOF","TX ISSUE",
AK1195="Projet OCM (HUAWEI)","TRAVAUX-HUAWEI",
AK1195="Projet OCM (NOKIA)","TRAVAUX -NOKIA",
AK1195="ACCESS-ISSUE","ACCESS-ISSUE",
AK1195="Projet OCM (ZTE, NOKIA, autres projets)","TRAVAUX OCM",
AK1195="No root CAuse","No root cause",
AK1195="ODU HS","TX ISSUE",
AK1195="IP &amp; VLAN","TX ISSUE",
AK1195="Warehouse HUAWEI","SPARE-ISSUE",
AK1195="SPARE-HS","SPARE-ISSUE",
AK1195="Power Telco","RAN ISSUE",AK1195="no impacts","no impacts"
),"")</f>
        <v>No root cause</v>
      </c>
      <c r="AK1195" s="81" t="s">
        <v>5620</v>
      </c>
      <c r="AL1195" s="56" t="str" cm="1">
        <f t="array" ref="AL1195">IFERROR(_xlfn.IFS(
AK1195="MPR ISSUE","ACTIVE",
AK1195="BSS Hardware Issue","ACTIVE",
AK1195="Sites strategiques, MLL, Pylone, etc.","PASSIVE",
AK1195="AKTIVCO DEFAUT GE &amp; POWER Cabinet","PASSIVE",
AK1195="AKTIVCO Coupure ENEO &amp; Baisse de tension","PASSIVE",
AK1195="Coupure ENEO &amp; Baisse de tension","PASSIVE",
AK1195="Defaut GE &amp; POWER Cabinet","PASSIVE",
AK1195="Sharing","PASSIVE",
AK1195="Sites strategiques &amp; DataCenter","PASSIVE",
AK1195="Exclu","Exclu",
AK1195="SAT","ACTIVE",
AK1195="SPARE-ISSUE","SPARE-ISSUE",
AK1195="Fiber CAmtel","ACTIVE",
AK1195="Fiber AOF","ACTIVE",
AK1195="Projet OCM (HUAWEI)","PLANNED WORKS",
AK1195="Projet OCM (NOKIA)","PLANNED WORKS",
AK1195="ACCESS-ISSUE","ACCESS-ISSUE",
AK1195="Projet OCM (ZTE, NOKIA, autres projets)","PLANNED WORKS",
AK1195="No root CAuse","No root cause",
AK1195="ODU HS","ACTIVE",
AK1195="IP &amp; VLAN","ACTIVE",
AK1195="Warehouse HUAWEI","SPARE-ISSUE",
AK1195="SPARE-HS","SPARE-ISSUE",
AK1195="Power Telco","ACTIVE", AK1195="no impacts","no impacts"
),"")</f>
        <v>No root cause</v>
      </c>
      <c r="AM1195" s="108" t="s">
        <v>5537</v>
      </c>
      <c r="AN1195" s="117" t="s">
        <v>2186</v>
      </c>
      <c r="AP1195" s="23" t="s">
        <v>5537</v>
      </c>
      <c r="AQ1195" s="23" t="s">
        <v>5537</v>
      </c>
      <c r="AR1195" s="7"/>
      <c r="AS1195" s="6"/>
      <c r="AT1195" s="7"/>
      <c r="AU1195" s="3" t="s">
        <v>5537</v>
      </c>
      <c r="AV1195" s="24" t="s">
        <v>5537</v>
      </c>
      <c r="AW1195" s="24" t="s">
        <v>5537</v>
      </c>
      <c r="AX1195" s="24" t="s">
        <v>5537</v>
      </c>
      <c r="AY1195" s="24" t="s">
        <v>5537</v>
      </c>
      <c r="AZ1195" s="24" t="s">
        <v>5537</v>
      </c>
      <c r="BA1195" s="24" t="s">
        <v>5537</v>
      </c>
      <c r="BB1195" s="24" t="s">
        <v>5537</v>
      </c>
      <c r="BC1195" s="24" t="s">
        <v>5537</v>
      </c>
      <c r="BD1195" s="24" t="s">
        <v>5537</v>
      </c>
      <c r="BE1195" s="24" t="s">
        <v>5537</v>
      </c>
      <c r="BF1195" s="24" t="s">
        <v>5537</v>
      </c>
      <c r="BG1195" s="24" t="s">
        <v>5537</v>
      </c>
      <c r="BH1195" s="24" t="s">
        <v>5537</v>
      </c>
      <c r="BI1195" s="9" t="s">
        <v>5537</v>
      </c>
      <c r="BJ1195" s="14"/>
      <c r="BK1195" s="14" t="s">
        <v>5537</v>
      </c>
      <c r="BL1195" s="14" t="str">
        <f>_xlfn.XLOOKUP(B1195,'[4]cell downs 18042026 17h'!$B:$B,'[4]cell downs 18042026 17h'!$B:$B,"")</f>
        <v/>
      </c>
      <c r="BM1195" s="14" t="str">
        <f>_xlfn.XLOOKUP(B1195,'[5]Cells Huawei 19042026 15h'!$B:$B,'[5]Cells Huawei 19042026 15h'!$B:$B,"")</f>
        <v/>
      </c>
      <c r="BN1195" s="9" t="str">
        <f>_xlfn.XLOOKUP(B1195,'[6]cells down 19042026 9H40'!$B:$B,'[6]cells down 19042026 9H40'!$B:$B,"")</f>
        <v/>
      </c>
      <c r="BO1195" s="9" t="s">
        <v>5537</v>
      </c>
      <c r="BP1195" s="9" t="s">
        <v>12</v>
      </c>
    </row>
    <row r="1196" spans="1:68" s="9" customFormat="1" x14ac:dyDescent="0.35">
      <c r="A1196" s="1" t="s">
        <v>852</v>
      </c>
      <c r="B1196" s="8" t="s">
        <v>853</v>
      </c>
      <c r="C1196" s="3" t="str">
        <f>_xlfn.XLOOKUP(B1196,'[1]daily break down'!$D:$D,'[1]daily break down'!$E:$E,"")</f>
        <v>Yaounde</v>
      </c>
      <c r="D1196" s="1" t="s">
        <v>21</v>
      </c>
      <c r="E1196" s="1" t="s">
        <v>30</v>
      </c>
      <c r="F1196" s="3" t="s">
        <v>37</v>
      </c>
      <c r="G1196" s="1" t="s">
        <v>38</v>
      </c>
      <c r="H1196" s="41" t="str">
        <f>_xlfn.XLOOKUP(B1196,[2]CALCULATION!$B:$B,[2]CALCULATION!$H:$H,"")</f>
        <v>ZTE</v>
      </c>
      <c r="I1196" s="34">
        <v>0</v>
      </c>
      <c r="J1196" s="34">
        <v>0</v>
      </c>
      <c r="K1196" s="34">
        <v>14.995698179109844</v>
      </c>
      <c r="L1196" s="34">
        <v>0</v>
      </c>
      <c r="M1196" s="34">
        <v>0</v>
      </c>
      <c r="N1196" s="34">
        <v>0</v>
      </c>
      <c r="O1196" s="34">
        <v>0</v>
      </c>
      <c r="P1196" s="34">
        <v>2.4358436562766603</v>
      </c>
      <c r="Q1196" s="34">
        <v>12.95955646300434</v>
      </c>
      <c r="R1196" s="34">
        <v>0</v>
      </c>
      <c r="S1196" s="109">
        <v>0</v>
      </c>
      <c r="T1196" s="109">
        <f>_xlfn.XLOOKUP(B1196,'[3]Nur des jours'!$B:$B,'[3]Nur des jours'!$U:$U,"")</f>
        <v>0</v>
      </c>
      <c r="U1196" s="109">
        <v>24.399261057035151</v>
      </c>
      <c r="V1196" s="109">
        <v>0</v>
      </c>
      <c r="W1196" s="109">
        <v>0</v>
      </c>
      <c r="X1196" s="109">
        <v>15.756917156774616</v>
      </c>
      <c r="Y1196" s="109">
        <v>0</v>
      </c>
      <c r="Z1196" s="109">
        <v>0</v>
      </c>
      <c r="AA1196" s="109">
        <v>0</v>
      </c>
      <c r="AB1196" s="109">
        <v>0</v>
      </c>
      <c r="AC1196" s="109">
        <v>0</v>
      </c>
      <c r="AD1196" s="109">
        <v>0</v>
      </c>
      <c r="AE1196" s="109">
        <v>0</v>
      </c>
      <c r="AF1196" s="109">
        <v>0</v>
      </c>
      <c r="AG1196" s="57" t="str">
        <f>_xlfn.XLOOKUP(B1196,[3]CALCULATION!$B:$B,[3]CALCULATION!$M:$M,"")</f>
        <v>Operationnel</v>
      </c>
      <c r="AH1196" s="57"/>
      <c r="AI1196" s="56" t="str" cm="1">
        <f t="array" ref="AI1196">IFERROR(_xlfn.IFS(
AK1196="MPR ISSUE","PDH",
AK1196="BSS Hardware Issue","BSS",
AK1196="Sites strategiques, MLL, Pylone, etc.","ENVTECH",
AK1196="AKTIVCO DEFAUT GE &amp; POWER Cabinet","AKTIVCO",
AK1196="AKTIVCO Coupure ENEO &amp; Baisse de tension","AKTIVCO GRID ONLY",
AK1196="Coupure ENEO &amp; Baisse de tension","IHS GRID ONLY",
AK1196="Defaut GE &amp; POWER Cabinet","IHS",
AK1196="Sharing","Partners",
AK1196="Sites strategiques &amp; DataCenter","SST &amp; DC",
AK1196="Exclu","Exclu",
AK1196="SAT","SAT",
AK1196="SPARE-ISSUE","SPARE-ISSUE",
AK1196="Fiber CAmtel","TRANS_FO_CAMTEL",
AK1196="Fiber AOF","Fiber AOF",
AK1196="Projet OCM (HUAWEI)","TRAVAUX-HUAWEI",
AK1196="Projet OCM (NOKIA)","TRAVAUX-NOKIA",
AK1196="ACCESS-ISSUE","ACCESS-ISSUE",
AK1196="Projet OCM (ZTE, NOKIA, autres projets)","TRAVAUX OCM",
AK1196="No root CAuse","No root cause",
AK1196="ODU HS","PDH",
AK1196="IP &amp; VLAN","PDH",
AK1196="Warehouse HUAWEI","SPARE-ISSUE",
AK1196="SPARE-HS","SPARE-ISSUE",
AK1196="Power Telco","BSS",AK1196="no impacts","no impacts"
),"")</f>
        <v>No root cause</v>
      </c>
      <c r="AJ1196" s="56" t="str" cm="1">
        <f t="array" ref="AJ1196">IFERROR(_xlfn.IFS(
AK1196="MPR ISSUE","TX ISSUE",
AK1196="BSS Hardware Issue","RAN ISSUE",
AK1196="Sites strategiques, MLL, Pylone, etc.","ENVTECH",
AK1196="AKTIVCO DEFAUT GE &amp; POWER Cabinet","POWER ISSUE",
AK1196="AKTIVCO Coupure ENEO &amp; Baisse de tension","POWER ISSUE",
AK1196="Coupure ENEO &amp; Baisse de tension","POWER ISSUE",
AK1196="Defaut GE &amp; POWER Cabinet","POWER ISSUE",
AK1196="Sharing","POWER ISSUE",
AK1196="Sites strategiques &amp; DataCenter","POWER ISSUE",
AK1196="Exclu","Exclu",
AK1196="SAT","TX ISSUE",
AK1196="SPARE-ISSUE","SPARE-ISSUE",
AK1196="Fiber CAmtel","TX ISSUE",
AK1196="Fiber AOF","TX ISSUE",
AK1196="Projet OCM (HUAWEI)","TRAVAUX-HUAWEI",
AK1196="Projet OCM (NOKIA)","TRAVAUX -NOKIA",
AK1196="ACCESS-ISSUE","ACCESS-ISSUE",
AK1196="Projet OCM (ZTE, NOKIA, autres projets)","TRAVAUX OCM",
AK1196="No root CAuse","No root cause",
AK1196="ODU HS","TX ISSUE",
AK1196="IP &amp; VLAN","TX ISSUE",
AK1196="Warehouse HUAWEI","SPARE-ISSUE",
AK1196="SPARE-HS","SPARE-ISSUE",
AK1196="Power Telco","RAN ISSUE",AK1196="no impacts","no impacts"
),"")</f>
        <v>No root cause</v>
      </c>
      <c r="AK1196" s="81" t="s">
        <v>5620</v>
      </c>
      <c r="AL1196" s="56" t="str" cm="1">
        <f t="array" ref="AL1196">IFERROR(_xlfn.IFS(
AK1196="MPR ISSUE","ACTIVE",
AK1196="BSS Hardware Issue","ACTIVE",
AK1196="Sites strategiques, MLL, Pylone, etc.","PASSIVE",
AK1196="AKTIVCO DEFAUT GE &amp; POWER Cabinet","PASSIVE",
AK1196="AKTIVCO Coupure ENEO &amp; Baisse de tension","PASSIVE",
AK1196="Coupure ENEO &amp; Baisse de tension","PASSIVE",
AK1196="Defaut GE &amp; POWER Cabinet","PASSIVE",
AK1196="Sharing","PASSIVE",
AK1196="Sites strategiques &amp; DataCenter","PASSIVE",
AK1196="Exclu","Exclu",
AK1196="SAT","ACTIVE",
AK1196="SPARE-ISSUE","SPARE-ISSUE",
AK1196="Fiber CAmtel","ACTIVE",
AK1196="Fiber AOF","ACTIVE",
AK1196="Projet OCM (HUAWEI)","PLANNED WORKS",
AK1196="Projet OCM (NOKIA)","PLANNED WORKS",
AK1196="ACCESS-ISSUE","ACCESS-ISSUE",
AK1196="Projet OCM (ZTE, NOKIA, autres projets)","PLANNED WORKS",
AK1196="No root CAuse","No root cause",
AK1196="ODU HS","ACTIVE",
AK1196="IP &amp; VLAN","ACTIVE",
AK1196="Warehouse HUAWEI","SPARE-ISSUE",
AK1196="SPARE-HS","SPARE-ISSUE",
AK1196="Power Telco","ACTIVE", AK1196="no impacts","no impacts"
),"")</f>
        <v>No root cause</v>
      </c>
      <c r="AM1196" s="108" t="s">
        <v>5537</v>
      </c>
      <c r="AN1196" s="117" t="s">
        <v>853</v>
      </c>
      <c r="AP1196" s="23" t="s">
        <v>5537</v>
      </c>
      <c r="AQ1196" s="23" t="s">
        <v>5537</v>
      </c>
      <c r="AR1196" s="7"/>
      <c r="AS1196" s="6"/>
      <c r="AT1196" s="7"/>
      <c r="AU1196" s="3" t="s">
        <v>5537</v>
      </c>
      <c r="AV1196" s="24" t="s">
        <v>5537</v>
      </c>
      <c r="AW1196" s="24" t="s">
        <v>5537</v>
      </c>
      <c r="AX1196" s="24" t="s">
        <v>5537</v>
      </c>
      <c r="AY1196" s="24" t="s">
        <v>5537</v>
      </c>
      <c r="AZ1196" s="24" t="s">
        <v>5537</v>
      </c>
      <c r="BA1196" s="24" t="s">
        <v>5537</v>
      </c>
      <c r="BB1196" s="24" t="s">
        <v>5537</v>
      </c>
      <c r="BC1196" s="24" t="s">
        <v>5537</v>
      </c>
      <c r="BD1196" s="24" t="s">
        <v>5537</v>
      </c>
      <c r="BE1196" s="24" t="s">
        <v>5537</v>
      </c>
      <c r="BF1196" s="24" t="s">
        <v>5537</v>
      </c>
      <c r="BG1196" s="24" t="s">
        <v>5537</v>
      </c>
      <c r="BH1196" s="24" t="s">
        <v>5537</v>
      </c>
      <c r="BI1196" s="9" t="s">
        <v>5537</v>
      </c>
      <c r="BJ1196" s="14"/>
      <c r="BK1196" s="14" t="s">
        <v>5537</v>
      </c>
      <c r="BL1196" s="14" t="str">
        <f>_xlfn.XLOOKUP(B1196,'[4]cell downs 18042026 17h'!$B:$B,'[4]cell downs 18042026 17h'!$B:$B,"")</f>
        <v/>
      </c>
      <c r="BM1196" s="14" t="str">
        <f>_xlfn.XLOOKUP(B1196,'[5]Cells Huawei 19042026 15h'!$B:$B,'[5]Cells Huawei 19042026 15h'!$B:$B,"")</f>
        <v/>
      </c>
      <c r="BN1196" s="9" t="str">
        <f>_xlfn.XLOOKUP(B1196,'[6]cells down 19042026 9H40'!$B:$B,'[6]cells down 19042026 9H40'!$B:$B,"")</f>
        <v/>
      </c>
      <c r="BO1196" s="9" t="s">
        <v>5537</v>
      </c>
      <c r="BP1196" s="9" t="s">
        <v>318</v>
      </c>
    </row>
    <row r="1197" spans="1:68" s="9" customFormat="1" x14ac:dyDescent="0.35">
      <c r="A1197" s="1" t="s">
        <v>3235</v>
      </c>
      <c r="B1197" s="103" t="s">
        <v>3236</v>
      </c>
      <c r="C1197" s="3" t="str">
        <f>_xlfn.XLOOKUP(B1197,'[1]daily break down'!$D:$D,'[1]daily break down'!$E:$E,"")</f>
        <v>Yaounde</v>
      </c>
      <c r="D1197" s="1" t="s">
        <v>11</v>
      </c>
      <c r="E1197" s="1" t="s">
        <v>145</v>
      </c>
      <c r="F1197" s="3" t="s">
        <v>37</v>
      </c>
      <c r="G1197" s="1" t="s">
        <v>38</v>
      </c>
      <c r="H1197" s="41" t="str">
        <f>_xlfn.XLOOKUP(B1197,[2]CALCULATION!$B:$B,[2]CALCULATION!$H:$H,"")</f>
        <v>ZTE</v>
      </c>
      <c r="I1197" s="34">
        <v>0</v>
      </c>
      <c r="J1197" s="34">
        <v>0</v>
      </c>
      <c r="K1197" s="34">
        <v>0</v>
      </c>
      <c r="L1197" s="34">
        <v>0</v>
      </c>
      <c r="M1197" s="34">
        <v>0</v>
      </c>
      <c r="N1197" s="34">
        <v>0</v>
      </c>
      <c r="O1197" s="34">
        <v>0</v>
      </c>
      <c r="P1197" s="34">
        <v>0</v>
      </c>
      <c r="Q1197" s="34">
        <v>0.14492784640715975</v>
      </c>
      <c r="R1197" s="34">
        <v>0</v>
      </c>
      <c r="S1197" s="109">
        <v>0</v>
      </c>
      <c r="T1197" s="109">
        <f>_xlfn.XLOOKUP(B1197,'[3]Nur des jours'!$B:$B,'[3]Nur des jours'!$U:$U,"")</f>
        <v>2.682520624484567</v>
      </c>
      <c r="U1197" s="109">
        <v>2.8090248349898168E-2</v>
      </c>
      <c r="V1197" s="109">
        <v>0.59872357911498153</v>
      </c>
      <c r="W1197" s="109">
        <v>2.682520624484567</v>
      </c>
      <c r="X1197" s="109">
        <v>12.295502992012738</v>
      </c>
      <c r="Y1197" s="109">
        <v>0</v>
      </c>
      <c r="Z1197" s="109">
        <v>0</v>
      </c>
      <c r="AA1197" s="109">
        <v>0</v>
      </c>
      <c r="AB1197" s="109">
        <v>0</v>
      </c>
      <c r="AC1197" s="109">
        <v>0</v>
      </c>
      <c r="AD1197" s="109">
        <v>0</v>
      </c>
      <c r="AE1197" s="109">
        <v>0</v>
      </c>
      <c r="AF1197" s="109">
        <v>0</v>
      </c>
      <c r="AG1197" s="57" t="str">
        <f>_xlfn.XLOOKUP(B1197,[3]CALCULATION!$B:$B,[3]CALCULATION!$M:$M,"")</f>
        <v>Operationnel</v>
      </c>
      <c r="AH1197" s="57"/>
      <c r="AI1197" s="56" t="str" cm="1">
        <f t="array" ref="AI1197">IFERROR(_xlfn.IFS(
AK1197="MPR ISSUE","PDH",
AK1197="BSS Hardware Issue","BSS",
AK1197="Sites strategiques, MLL, Pylone, etc.","ENVTECH",
AK1197="AKTIVCO DEFAUT GE &amp; POWER Cabinet","AKTIVCO",
AK1197="AKTIVCO Coupure ENEO &amp; Baisse de tension","AKTIVCO GRID ONLY",
AK1197="Coupure ENEO &amp; Baisse de tension","IHS GRID ONLY",
AK1197="Defaut GE &amp; POWER Cabinet","IHS",
AK1197="Sharing","Partners",
AK1197="Sites strategiques &amp; DataCenter","SST &amp; DC",
AK1197="Exclu","Exclu",
AK1197="SAT","SAT",
AK1197="SPARE-ISSUE","SPARE-ISSUE",
AK1197="Fiber CAmtel","TRANS_FO_CAMTEL",
AK1197="Fiber AOF","Fiber AOF",
AK1197="Projet OCM (HUAWEI)","TRAVAUX-HUAWEI",
AK1197="Projet OCM (NOKIA)","TRAVAUX-NOKIA",
AK1197="ACCESS-ISSUE","ACCESS-ISSUE",
AK1197="Projet OCM (ZTE, NOKIA, autres projets)","TRAVAUX OCM",
AK1197="No root CAuse","No root cause",
AK1197="ODU HS","PDH",
AK1197="IP &amp; VLAN","PDH",
AK1197="Warehouse HUAWEI","SPARE-ISSUE",
AK1197="SPARE-HS","SPARE-ISSUE",
AK1197="Power Telco","BSS",AK1197="no impacts","no impacts"
),"")</f>
        <v>No root cause</v>
      </c>
      <c r="AJ1197" s="56" t="str" cm="1">
        <f t="array" ref="AJ1197">IFERROR(_xlfn.IFS(
AK1197="MPR ISSUE","TX ISSUE",
AK1197="BSS Hardware Issue","RAN ISSUE",
AK1197="Sites strategiques, MLL, Pylone, etc.","ENVTECH",
AK1197="AKTIVCO DEFAUT GE &amp; POWER Cabinet","POWER ISSUE",
AK1197="AKTIVCO Coupure ENEO &amp; Baisse de tension","POWER ISSUE",
AK1197="Coupure ENEO &amp; Baisse de tension","POWER ISSUE",
AK1197="Defaut GE &amp; POWER Cabinet","POWER ISSUE",
AK1197="Sharing","POWER ISSUE",
AK1197="Sites strategiques &amp; DataCenter","POWER ISSUE",
AK1197="Exclu","Exclu",
AK1197="SAT","TX ISSUE",
AK1197="SPARE-ISSUE","SPARE-ISSUE",
AK1197="Fiber CAmtel","TX ISSUE",
AK1197="Fiber AOF","TX ISSUE",
AK1197="Projet OCM (HUAWEI)","TRAVAUX-HUAWEI",
AK1197="Projet OCM (NOKIA)","TRAVAUX -NOKIA",
AK1197="ACCESS-ISSUE","ACCESS-ISSUE",
AK1197="Projet OCM (ZTE, NOKIA, autres projets)","TRAVAUX OCM",
AK1197="No root CAuse","No root cause",
AK1197="ODU HS","TX ISSUE",
AK1197="IP &amp; VLAN","TX ISSUE",
AK1197="Warehouse HUAWEI","SPARE-ISSUE",
AK1197="SPARE-HS","SPARE-ISSUE",
AK1197="Power Telco","RAN ISSUE",AK1197="no impacts","no impacts"
),"")</f>
        <v>No root cause</v>
      </c>
      <c r="AK1197" s="81" t="s">
        <v>5620</v>
      </c>
      <c r="AL1197" s="56" t="str" cm="1">
        <f t="array" ref="AL1197">IFERROR(_xlfn.IFS(
AK1197="MPR ISSUE","ACTIVE",
AK1197="BSS Hardware Issue","ACTIVE",
AK1197="Sites strategiques, MLL, Pylone, etc.","PASSIVE",
AK1197="AKTIVCO DEFAUT GE &amp; POWER Cabinet","PASSIVE",
AK1197="AKTIVCO Coupure ENEO &amp; Baisse de tension","PASSIVE",
AK1197="Coupure ENEO &amp; Baisse de tension","PASSIVE",
AK1197="Defaut GE &amp; POWER Cabinet","PASSIVE",
AK1197="Sharing","PASSIVE",
AK1197="Sites strategiques &amp; DataCenter","PASSIVE",
AK1197="Exclu","Exclu",
AK1197="SAT","ACTIVE",
AK1197="SPARE-ISSUE","SPARE-ISSUE",
AK1197="Fiber CAmtel","ACTIVE",
AK1197="Fiber AOF","ACTIVE",
AK1197="Projet OCM (HUAWEI)","PLANNED WORKS",
AK1197="Projet OCM (NOKIA)","PLANNED WORKS",
AK1197="ACCESS-ISSUE","ACCESS-ISSUE",
AK1197="Projet OCM (ZTE, NOKIA, autres projets)","PLANNED WORKS",
AK1197="No root CAuse","No root cause",
AK1197="ODU HS","ACTIVE",
AK1197="IP &amp; VLAN","ACTIVE",
AK1197="Warehouse HUAWEI","SPARE-ISSUE",
AK1197="SPARE-HS","SPARE-ISSUE",
AK1197="Power Telco","ACTIVE", AK1197="no impacts","no impacts"
),"")</f>
        <v>No root cause</v>
      </c>
      <c r="AM1197" s="108" t="s">
        <v>5537</v>
      </c>
      <c r="AN1197" s="117" t="s">
        <v>3236</v>
      </c>
      <c r="AP1197" s="23" t="s">
        <v>5537</v>
      </c>
      <c r="AQ1197" s="23" t="s">
        <v>5537</v>
      </c>
      <c r="AR1197" s="7"/>
      <c r="AS1197" s="6"/>
      <c r="AT1197" s="7"/>
      <c r="AU1197" s="3" t="s">
        <v>5537</v>
      </c>
      <c r="AV1197" s="24" t="s">
        <v>5537</v>
      </c>
      <c r="AW1197" s="24" t="s">
        <v>5537</v>
      </c>
      <c r="AX1197" s="24" t="s">
        <v>5537</v>
      </c>
      <c r="AY1197" s="24" t="s">
        <v>5537</v>
      </c>
      <c r="AZ1197" s="24" t="s">
        <v>5537</v>
      </c>
      <c r="BA1197" s="24" t="s">
        <v>5537</v>
      </c>
      <c r="BB1197" s="24" t="s">
        <v>5537</v>
      </c>
      <c r="BC1197" s="24" t="s">
        <v>5537</v>
      </c>
      <c r="BD1197" s="24" t="s">
        <v>5537</v>
      </c>
      <c r="BE1197" s="24" t="s">
        <v>5537</v>
      </c>
      <c r="BF1197" s="24" t="s">
        <v>5537</v>
      </c>
      <c r="BG1197" s="24" t="s">
        <v>5537</v>
      </c>
      <c r="BH1197" s="24" t="s">
        <v>5537</v>
      </c>
      <c r="BI1197" s="9" t="s">
        <v>5537</v>
      </c>
      <c r="BJ1197" s="14"/>
      <c r="BK1197" s="14" t="s">
        <v>5537</v>
      </c>
      <c r="BL1197" s="14" t="str">
        <f>_xlfn.XLOOKUP(B1197,'[4]cell downs 18042026 17h'!$B:$B,'[4]cell downs 18042026 17h'!$B:$B,"")</f>
        <v/>
      </c>
      <c r="BM1197" s="14" t="str">
        <f>_xlfn.XLOOKUP(B1197,'[5]Cells Huawei 19042026 15h'!$B:$B,'[5]Cells Huawei 19042026 15h'!$B:$B,"")</f>
        <v/>
      </c>
      <c r="BN1197" s="9" t="str">
        <f>_xlfn.XLOOKUP(B1197,'[6]cells down 19042026 9H40'!$B:$B,'[6]cells down 19042026 9H40'!$B:$B,"")</f>
        <v/>
      </c>
      <c r="BO1197" s="9" t="s">
        <v>3236</v>
      </c>
      <c r="BP1197" s="9" t="s">
        <v>5537</v>
      </c>
    </row>
    <row r="1198" spans="1:68" s="9" customFormat="1" x14ac:dyDescent="0.35">
      <c r="A1198" s="1" t="s">
        <v>561</v>
      </c>
      <c r="B1198" s="8" t="s">
        <v>562</v>
      </c>
      <c r="C1198" s="3" t="str">
        <f>_xlfn.XLOOKUP(B1198,'[1]daily break down'!$D:$D,'[1]daily break down'!$E:$E,"")</f>
        <v>Douala</v>
      </c>
      <c r="D1198" s="1" t="s">
        <v>21</v>
      </c>
      <c r="E1198" s="1" t="s">
        <v>563</v>
      </c>
      <c r="F1198" s="3" t="s">
        <v>31</v>
      </c>
      <c r="G1198" s="1" t="s">
        <v>32</v>
      </c>
      <c r="H1198" s="41" t="str">
        <f>_xlfn.XLOOKUP(B1198,[2]CALCULATION!$B:$B,[2]CALCULATION!$H:$H,"")</f>
        <v>ZTE</v>
      </c>
      <c r="I1198" s="34">
        <v>0</v>
      </c>
      <c r="J1198" s="34">
        <v>0</v>
      </c>
      <c r="K1198" s="34">
        <v>0</v>
      </c>
      <c r="L1198" s="34">
        <v>15.523134950190196</v>
      </c>
      <c r="M1198" s="34">
        <v>36.800365547765161</v>
      </c>
      <c r="N1198" s="34">
        <v>0</v>
      </c>
      <c r="O1198" s="34">
        <v>24.893025200252261</v>
      </c>
      <c r="P1198" s="34">
        <v>0</v>
      </c>
      <c r="Q1198" s="34">
        <v>0</v>
      </c>
      <c r="R1198" s="34">
        <v>0</v>
      </c>
      <c r="S1198" s="109">
        <v>0</v>
      </c>
      <c r="T1198" s="109">
        <f>_xlfn.XLOOKUP(B1198,'[3]Nur des jours'!$B:$B,'[3]Nur des jours'!$U:$U,"")</f>
        <v>0</v>
      </c>
      <c r="U1198" s="109">
        <v>7.2242054829311195</v>
      </c>
      <c r="V1198" s="109">
        <v>0</v>
      </c>
      <c r="W1198" s="109">
        <v>0</v>
      </c>
      <c r="X1198" s="109">
        <v>10.105890426986043</v>
      </c>
      <c r="Y1198" s="109">
        <v>0</v>
      </c>
      <c r="Z1198" s="109">
        <v>0</v>
      </c>
      <c r="AA1198" s="109">
        <v>0</v>
      </c>
      <c r="AB1198" s="109">
        <v>0</v>
      </c>
      <c r="AC1198" s="109">
        <v>0</v>
      </c>
      <c r="AD1198" s="109">
        <v>0</v>
      </c>
      <c r="AE1198" s="109">
        <v>0</v>
      </c>
      <c r="AF1198" s="109">
        <v>0</v>
      </c>
      <c r="AG1198" s="57" t="str">
        <f>_xlfn.XLOOKUP(B1198,[3]CALCULATION!$B:$B,[3]CALCULATION!$M:$M,"")</f>
        <v>Operationnel</v>
      </c>
      <c r="AH1198" s="57"/>
      <c r="AI1198" s="56" t="str" cm="1">
        <f t="array" ref="AI1198">IFERROR(_xlfn.IFS(
AK1198="MPR ISSUE","PDH",
AK1198="BSS Hardware Issue","BSS",
AK1198="Sites strategiques, MLL, Pylone, etc.","ENVTECH",
AK1198="AKTIVCO DEFAUT GE &amp; POWER Cabinet","AKTIVCO",
AK1198="AKTIVCO Coupure ENEO &amp; Baisse de tension","AKTIVCO GRID ONLY",
AK1198="Coupure ENEO &amp; Baisse de tension","IHS GRID ONLY",
AK1198="Defaut GE &amp; POWER Cabinet","IHS",
AK1198="Sharing","Partners",
AK1198="Sites strategiques &amp; DataCenter","SST &amp; DC",
AK1198="Exclu","Exclu",
AK1198="SAT","SAT",
AK1198="SPARE-ISSUE","SPARE-ISSUE",
AK1198="Fiber CAmtel","TRANS_FO_CAMTEL",
AK1198="Fiber AOF","Fiber AOF",
AK1198="Projet OCM (HUAWEI)","TRAVAUX-HUAWEI",
AK1198="Projet OCM (NOKIA)","TRAVAUX-NOKIA",
AK1198="ACCESS-ISSUE","ACCESS-ISSUE",
AK1198="Projet OCM (ZTE, NOKIA, autres projets)","TRAVAUX OCM",
AK1198="No root CAuse","No root cause",
AK1198="ODU HS","PDH",
AK1198="IP &amp; VLAN","PDH",
AK1198="Warehouse HUAWEI","SPARE-ISSUE",
AK1198="SPARE-HS","SPARE-ISSUE",
AK1198="Power Telco","BSS",AK1198="no impacts","no impacts"
),"")</f>
        <v>No root cause</v>
      </c>
      <c r="AJ1198" s="56" t="str" cm="1">
        <f t="array" ref="AJ1198">IFERROR(_xlfn.IFS(
AK1198="MPR ISSUE","TX ISSUE",
AK1198="BSS Hardware Issue","RAN ISSUE",
AK1198="Sites strategiques, MLL, Pylone, etc.","ENVTECH",
AK1198="AKTIVCO DEFAUT GE &amp; POWER Cabinet","POWER ISSUE",
AK1198="AKTIVCO Coupure ENEO &amp; Baisse de tension","POWER ISSUE",
AK1198="Coupure ENEO &amp; Baisse de tension","POWER ISSUE",
AK1198="Defaut GE &amp; POWER Cabinet","POWER ISSUE",
AK1198="Sharing","POWER ISSUE",
AK1198="Sites strategiques &amp; DataCenter","POWER ISSUE",
AK1198="Exclu","Exclu",
AK1198="SAT","TX ISSUE",
AK1198="SPARE-ISSUE","SPARE-ISSUE",
AK1198="Fiber CAmtel","TX ISSUE",
AK1198="Fiber AOF","TX ISSUE",
AK1198="Projet OCM (HUAWEI)","TRAVAUX-HUAWEI",
AK1198="Projet OCM (NOKIA)","TRAVAUX -NOKIA",
AK1198="ACCESS-ISSUE","ACCESS-ISSUE",
AK1198="Projet OCM (ZTE, NOKIA, autres projets)","TRAVAUX OCM",
AK1198="No root CAuse","No root cause",
AK1198="ODU HS","TX ISSUE",
AK1198="IP &amp; VLAN","TX ISSUE",
AK1198="Warehouse HUAWEI","SPARE-ISSUE",
AK1198="SPARE-HS","SPARE-ISSUE",
AK1198="Power Telco","RAN ISSUE",AK1198="no impacts","no impacts"
),"")</f>
        <v>No root cause</v>
      </c>
      <c r="AK1198" s="81" t="s">
        <v>5620</v>
      </c>
      <c r="AL1198" s="56" t="str" cm="1">
        <f t="array" ref="AL1198">IFERROR(_xlfn.IFS(
AK1198="MPR ISSUE","ACTIVE",
AK1198="BSS Hardware Issue","ACTIVE",
AK1198="Sites strategiques, MLL, Pylone, etc.","PASSIVE",
AK1198="AKTIVCO DEFAUT GE &amp; POWER Cabinet","PASSIVE",
AK1198="AKTIVCO Coupure ENEO &amp; Baisse de tension","PASSIVE",
AK1198="Coupure ENEO &amp; Baisse de tension","PASSIVE",
AK1198="Defaut GE &amp; POWER Cabinet","PASSIVE",
AK1198="Sharing","PASSIVE",
AK1198="Sites strategiques &amp; DataCenter","PASSIVE",
AK1198="Exclu","Exclu",
AK1198="SAT","ACTIVE",
AK1198="SPARE-ISSUE","SPARE-ISSUE",
AK1198="Fiber CAmtel","ACTIVE",
AK1198="Fiber AOF","ACTIVE",
AK1198="Projet OCM (HUAWEI)","PLANNED WORKS",
AK1198="Projet OCM (NOKIA)","PLANNED WORKS",
AK1198="ACCESS-ISSUE","ACCESS-ISSUE",
AK1198="Projet OCM (ZTE, NOKIA, autres projets)","PLANNED WORKS",
AK1198="No root CAuse","No root cause",
AK1198="ODU HS","ACTIVE",
AK1198="IP &amp; VLAN","ACTIVE",
AK1198="Warehouse HUAWEI","SPARE-ISSUE",
AK1198="SPARE-HS","SPARE-ISSUE",
AK1198="Power Telco","ACTIVE", AK1198="no impacts","no impacts"
),"")</f>
        <v>No root cause</v>
      </c>
      <c r="AM1198" s="108" t="s">
        <v>5537</v>
      </c>
      <c r="AN1198" s="117" t="s">
        <v>562</v>
      </c>
      <c r="AP1198" s="23" t="s">
        <v>5537</v>
      </c>
      <c r="AQ1198" s="23" t="s">
        <v>5537</v>
      </c>
      <c r="AR1198" s="7"/>
      <c r="AS1198" s="6"/>
      <c r="AT1198" s="7"/>
      <c r="AU1198" s="3" t="s">
        <v>5537</v>
      </c>
      <c r="AV1198" s="24" t="s">
        <v>5537</v>
      </c>
      <c r="AW1198" s="24" t="s">
        <v>5537</v>
      </c>
      <c r="AX1198" s="24" t="s">
        <v>5537</v>
      </c>
      <c r="AY1198" s="24" t="s">
        <v>5537</v>
      </c>
      <c r="AZ1198" s="24" t="s">
        <v>5537</v>
      </c>
      <c r="BA1198" s="24" t="s">
        <v>5537</v>
      </c>
      <c r="BB1198" s="24" t="s">
        <v>5537</v>
      </c>
      <c r="BC1198" s="24" t="s">
        <v>5537</v>
      </c>
      <c r="BD1198" s="24" t="s">
        <v>5537</v>
      </c>
      <c r="BE1198" s="24" t="s">
        <v>5537</v>
      </c>
      <c r="BF1198" s="24" t="s">
        <v>5537</v>
      </c>
      <c r="BG1198" s="24" t="s">
        <v>5537</v>
      </c>
      <c r="BH1198" s="24" t="s">
        <v>5537</v>
      </c>
      <c r="BI1198" s="9" t="s">
        <v>5537</v>
      </c>
      <c r="BJ1198" s="14"/>
      <c r="BK1198" s="14" t="s">
        <v>5537</v>
      </c>
      <c r="BL1198" s="14" t="str">
        <f>_xlfn.XLOOKUP(B1198,'[4]cell downs 18042026 17h'!$B:$B,'[4]cell downs 18042026 17h'!$B:$B,"")</f>
        <v/>
      </c>
      <c r="BM1198" s="14" t="str">
        <f>_xlfn.XLOOKUP(B1198,'[5]Cells Huawei 19042026 15h'!$B:$B,'[5]Cells Huawei 19042026 15h'!$B:$B,"")</f>
        <v/>
      </c>
      <c r="BN1198" s="9" t="str">
        <f>_xlfn.XLOOKUP(B1198,'[6]cells down 19042026 9H40'!$B:$B,'[6]cells down 19042026 9H40'!$B:$B,"")</f>
        <v/>
      </c>
      <c r="BO1198" s="9" t="s">
        <v>5537</v>
      </c>
      <c r="BP1198" s="9" t="s">
        <v>594</v>
      </c>
    </row>
    <row r="1199" spans="1:68" s="9" customFormat="1" x14ac:dyDescent="0.35">
      <c r="A1199" s="1" t="s">
        <v>2031</v>
      </c>
      <c r="B1199" s="8" t="s">
        <v>2032</v>
      </c>
      <c r="C1199" s="3" t="str">
        <f>_xlfn.XLOOKUP(B1199,'[1]daily break down'!$D:$D,'[1]daily break down'!$E:$E,"")</f>
        <v>Douala</v>
      </c>
      <c r="D1199" s="1" t="s">
        <v>11</v>
      </c>
      <c r="E1199" s="1" t="s">
        <v>12</v>
      </c>
      <c r="F1199" s="3" t="s">
        <v>31</v>
      </c>
      <c r="G1199" s="1" t="s">
        <v>32</v>
      </c>
      <c r="H1199" s="41" t="str">
        <f>_xlfn.XLOOKUP(B1199,[2]CALCULATION!$B:$B,[2]CALCULATION!$H:$H,"")</f>
        <v>ZTE</v>
      </c>
      <c r="I1199" s="34">
        <v>10.57204586896782</v>
      </c>
      <c r="J1199" s="34">
        <v>16.435845083082928</v>
      </c>
      <c r="K1199" s="34">
        <v>0</v>
      </c>
      <c r="L1199" s="34">
        <v>1.6854149009939198E-2</v>
      </c>
      <c r="M1199" s="34">
        <v>0</v>
      </c>
      <c r="N1199" s="34">
        <v>0</v>
      </c>
      <c r="O1199" s="34">
        <v>1.9743431697357278E-2</v>
      </c>
      <c r="P1199" s="34">
        <v>3.521268687595061</v>
      </c>
      <c r="Q1199" s="34">
        <v>0</v>
      </c>
      <c r="R1199" s="34">
        <v>0</v>
      </c>
      <c r="S1199" s="109">
        <v>23.779777446758718</v>
      </c>
      <c r="T1199" s="109">
        <f>_xlfn.XLOOKUP(B1199,'[3]Nur des jours'!$B:$B,'[3]Nur des jours'!$U:$U,"")</f>
        <v>0</v>
      </c>
      <c r="U1199" s="109">
        <v>0</v>
      </c>
      <c r="V1199" s="109">
        <v>0</v>
      </c>
      <c r="W1199" s="109">
        <v>0</v>
      </c>
      <c r="X1199" s="109">
        <v>8.3518104744701507</v>
      </c>
      <c r="Y1199" s="109">
        <v>0</v>
      </c>
      <c r="Z1199" s="109">
        <v>0</v>
      </c>
      <c r="AA1199" s="109">
        <v>0</v>
      </c>
      <c r="AB1199" s="109">
        <v>0</v>
      </c>
      <c r="AC1199" s="109">
        <v>0</v>
      </c>
      <c r="AD1199" s="109">
        <v>0</v>
      </c>
      <c r="AE1199" s="109">
        <v>0</v>
      </c>
      <c r="AF1199" s="109">
        <v>0</v>
      </c>
      <c r="AG1199" s="57" t="str">
        <f>_xlfn.XLOOKUP(B1199,[3]CALCULATION!$B:$B,[3]CALCULATION!$M:$M,"")</f>
        <v>Operationnel</v>
      </c>
      <c r="AH1199" s="57"/>
      <c r="AI1199" s="56" t="str" cm="1">
        <f t="array" ref="AI1199">IFERROR(_xlfn.IFS(
AK1199="MPR ISSUE","PDH",
AK1199="BSS Hardware Issue","BSS",
AK1199="Sites strategiques, MLL, Pylone, etc.","ENVTECH",
AK1199="AKTIVCO DEFAUT GE &amp; POWER Cabinet","AKTIVCO",
AK1199="AKTIVCO Coupure ENEO &amp; Baisse de tension","AKTIVCO GRID ONLY",
AK1199="Coupure ENEO &amp; Baisse de tension","IHS GRID ONLY",
AK1199="Defaut GE &amp; POWER Cabinet","IHS",
AK1199="Sharing","Partners",
AK1199="Sites strategiques &amp; DataCenter","SST &amp; DC",
AK1199="Exclu","Exclu",
AK1199="SAT","SAT",
AK1199="SPARE-ISSUE","SPARE-ISSUE",
AK1199="Fiber CAmtel","TRANS_FO_CAMTEL",
AK1199="Fiber AOF","Fiber AOF",
AK1199="Projet OCM (HUAWEI)","TRAVAUX-HUAWEI",
AK1199="Projet OCM (NOKIA)","TRAVAUX-NOKIA",
AK1199="ACCESS-ISSUE","ACCESS-ISSUE",
AK1199="Projet OCM (ZTE, NOKIA, autres projets)","TRAVAUX OCM",
AK1199="No root CAuse","No root cause",
AK1199="ODU HS","PDH",
AK1199="IP &amp; VLAN","PDH",
AK1199="Warehouse HUAWEI","SPARE-ISSUE",
AK1199="SPARE-HS","SPARE-ISSUE",
AK1199="Power Telco","BSS",AK1199="no impacts","no impacts"
),"")</f>
        <v>No root cause</v>
      </c>
      <c r="AJ1199" s="56" t="str" cm="1">
        <f t="array" ref="AJ1199">IFERROR(_xlfn.IFS(
AK1199="MPR ISSUE","TX ISSUE",
AK1199="BSS Hardware Issue","RAN ISSUE",
AK1199="Sites strategiques, MLL, Pylone, etc.","ENVTECH",
AK1199="AKTIVCO DEFAUT GE &amp; POWER Cabinet","POWER ISSUE",
AK1199="AKTIVCO Coupure ENEO &amp; Baisse de tension","POWER ISSUE",
AK1199="Coupure ENEO &amp; Baisse de tension","POWER ISSUE",
AK1199="Defaut GE &amp; POWER Cabinet","POWER ISSUE",
AK1199="Sharing","POWER ISSUE",
AK1199="Sites strategiques &amp; DataCenter","POWER ISSUE",
AK1199="Exclu","Exclu",
AK1199="SAT","TX ISSUE",
AK1199="SPARE-ISSUE","SPARE-ISSUE",
AK1199="Fiber CAmtel","TX ISSUE",
AK1199="Fiber AOF","TX ISSUE",
AK1199="Projet OCM (HUAWEI)","TRAVAUX-HUAWEI",
AK1199="Projet OCM (NOKIA)","TRAVAUX -NOKIA",
AK1199="ACCESS-ISSUE","ACCESS-ISSUE",
AK1199="Projet OCM (ZTE, NOKIA, autres projets)","TRAVAUX OCM",
AK1199="No root CAuse","No root cause",
AK1199="ODU HS","TX ISSUE",
AK1199="IP &amp; VLAN","TX ISSUE",
AK1199="Warehouse HUAWEI","SPARE-ISSUE",
AK1199="SPARE-HS","SPARE-ISSUE",
AK1199="Power Telco","RAN ISSUE",AK1199="no impacts","no impacts"
),"")</f>
        <v>No root cause</v>
      </c>
      <c r="AK1199" s="81" t="s">
        <v>5620</v>
      </c>
      <c r="AL1199" s="56" t="str" cm="1">
        <f t="array" ref="AL1199">IFERROR(_xlfn.IFS(
AK1199="MPR ISSUE","ACTIVE",
AK1199="BSS Hardware Issue","ACTIVE",
AK1199="Sites strategiques, MLL, Pylone, etc.","PASSIVE",
AK1199="AKTIVCO DEFAUT GE &amp; POWER Cabinet","PASSIVE",
AK1199="AKTIVCO Coupure ENEO &amp; Baisse de tension","PASSIVE",
AK1199="Coupure ENEO &amp; Baisse de tension","PASSIVE",
AK1199="Defaut GE &amp; POWER Cabinet","PASSIVE",
AK1199="Sharing","PASSIVE",
AK1199="Sites strategiques &amp; DataCenter","PASSIVE",
AK1199="Exclu","Exclu",
AK1199="SAT","ACTIVE",
AK1199="SPARE-ISSUE","SPARE-ISSUE",
AK1199="Fiber CAmtel","ACTIVE",
AK1199="Fiber AOF","ACTIVE",
AK1199="Projet OCM (HUAWEI)","PLANNED WORKS",
AK1199="Projet OCM (NOKIA)","PLANNED WORKS",
AK1199="ACCESS-ISSUE","ACCESS-ISSUE",
AK1199="Projet OCM (ZTE, NOKIA, autres projets)","PLANNED WORKS",
AK1199="No root CAuse","No root cause",
AK1199="ODU HS","ACTIVE",
AK1199="IP &amp; VLAN","ACTIVE",
AK1199="Warehouse HUAWEI","SPARE-ISSUE",
AK1199="SPARE-HS","SPARE-ISSUE",
AK1199="Power Telco","ACTIVE", AK1199="no impacts","no impacts"
),"")</f>
        <v>No root cause</v>
      </c>
      <c r="AM1199" s="108" t="s">
        <v>5537</v>
      </c>
      <c r="AN1199" s="117" t="s">
        <v>2032</v>
      </c>
      <c r="AP1199" s="23" t="s">
        <v>5537</v>
      </c>
      <c r="AQ1199" s="23" t="s">
        <v>5537</v>
      </c>
      <c r="AR1199" s="7"/>
      <c r="AS1199" s="6"/>
      <c r="AT1199" s="7"/>
      <c r="AU1199" s="3" t="s">
        <v>5537</v>
      </c>
      <c r="AV1199" s="24" t="s">
        <v>5537</v>
      </c>
      <c r="AW1199" s="24" t="s">
        <v>5537</v>
      </c>
      <c r="AX1199" s="24" t="s">
        <v>5537</v>
      </c>
      <c r="AY1199" s="24" t="s">
        <v>5537</v>
      </c>
      <c r="AZ1199" s="24" t="s">
        <v>5537</v>
      </c>
      <c r="BA1199" s="24" t="s">
        <v>5537</v>
      </c>
      <c r="BB1199" s="24" t="s">
        <v>5537</v>
      </c>
      <c r="BC1199" s="24" t="s">
        <v>5537</v>
      </c>
      <c r="BD1199" s="24" t="s">
        <v>5537</v>
      </c>
      <c r="BE1199" s="24" t="s">
        <v>5537</v>
      </c>
      <c r="BF1199" s="24" t="s">
        <v>5537</v>
      </c>
      <c r="BG1199" s="24" t="s">
        <v>5537</v>
      </c>
      <c r="BH1199" s="24" t="s">
        <v>5537</v>
      </c>
      <c r="BI1199" s="9" t="s">
        <v>5537</v>
      </c>
      <c r="BJ1199" s="14"/>
      <c r="BK1199" s="14" t="s">
        <v>5537</v>
      </c>
      <c r="BL1199" s="14" t="str">
        <f>_xlfn.XLOOKUP(B1199,'[4]cell downs 18042026 17h'!$B:$B,'[4]cell downs 18042026 17h'!$B:$B,"")</f>
        <v/>
      </c>
      <c r="BM1199" s="14" t="str">
        <f>_xlfn.XLOOKUP(B1199,'[5]Cells Huawei 19042026 15h'!$B:$B,'[5]Cells Huawei 19042026 15h'!$B:$B,"")</f>
        <v/>
      </c>
      <c r="BN1199" s="9" t="str">
        <f>_xlfn.XLOOKUP(B1199,'[6]cells down 19042026 9H40'!$B:$B,'[6]cells down 19042026 9H40'!$B:$B,"")</f>
        <v/>
      </c>
      <c r="BO1199" s="9" t="s">
        <v>5537</v>
      </c>
      <c r="BP1199" s="9" t="s">
        <v>5537</v>
      </c>
    </row>
    <row r="1200" spans="1:68" s="9" customFormat="1" x14ac:dyDescent="0.35">
      <c r="A1200" s="1" t="s">
        <v>120</v>
      </c>
      <c r="B1200" s="8" t="s">
        <v>121</v>
      </c>
      <c r="C1200" s="3" t="str">
        <f>_xlfn.XLOOKUP(B1200,'[1]daily break down'!$D:$D,'[1]daily break down'!$E:$E,"")</f>
        <v>EXTREME-NORD</v>
      </c>
      <c r="D1200" s="1" t="s">
        <v>21</v>
      </c>
      <c r="E1200" s="1" t="s">
        <v>122</v>
      </c>
      <c r="F1200" s="3" t="s">
        <v>55</v>
      </c>
      <c r="G1200" s="1" t="s">
        <v>120</v>
      </c>
      <c r="H1200" s="39" t="str">
        <f>_xlfn.XLOOKUP(B1200,[2]CALCULATION!$B:$B,[2]CALCULATION!$H:$H,"")</f>
        <v>HUAWEI</v>
      </c>
      <c r="I1200" s="34">
        <v>0</v>
      </c>
      <c r="J1200" s="34">
        <v>0</v>
      </c>
      <c r="K1200" s="34">
        <v>0</v>
      </c>
      <c r="L1200" s="34">
        <v>0</v>
      </c>
      <c r="M1200" s="34">
        <v>0</v>
      </c>
      <c r="N1200" s="34">
        <v>0</v>
      </c>
      <c r="O1200" s="34">
        <v>0</v>
      </c>
      <c r="P1200" s="34">
        <v>0</v>
      </c>
      <c r="Q1200" s="34">
        <v>0</v>
      </c>
      <c r="R1200" s="34">
        <v>0</v>
      </c>
      <c r="S1200" s="109">
        <v>0</v>
      </c>
      <c r="T1200" s="109">
        <f>_xlfn.XLOOKUP(B1200,'[3]Nur des jours'!$B:$B,'[3]Nur des jours'!$U:$U,"")</f>
        <v>0</v>
      </c>
      <c r="U1200" s="109">
        <v>0</v>
      </c>
      <c r="V1200" s="109">
        <v>18.491409199476074</v>
      </c>
      <c r="W1200" s="109">
        <v>18.491409199476074</v>
      </c>
      <c r="X1200" s="109">
        <v>7.9690696937788417</v>
      </c>
      <c r="Y1200" s="109">
        <v>0</v>
      </c>
      <c r="Z1200" s="109">
        <v>0</v>
      </c>
      <c r="AA1200" s="109">
        <v>0</v>
      </c>
      <c r="AB1200" s="109">
        <v>0</v>
      </c>
      <c r="AC1200" s="109">
        <v>0</v>
      </c>
      <c r="AD1200" s="109">
        <v>0</v>
      </c>
      <c r="AE1200" s="109">
        <v>0</v>
      </c>
      <c r="AF1200" s="109">
        <v>0</v>
      </c>
      <c r="AG1200" s="57" t="str">
        <f>_xlfn.XLOOKUP(B1200,[3]CALCULATION!$B:$B,[3]CALCULATION!$M:$M,"")</f>
        <v>Insecurity</v>
      </c>
      <c r="AH1200" s="57"/>
      <c r="AI1200" s="56" t="str" cm="1">
        <f t="array" ref="AI1200">IFERROR(_xlfn.IFS(
AK1200="MPR ISSUE","PDH",
AK1200="BSS Hardware Issue","BSS",
AK1200="Sites strategiques, MLL, Pylone, etc.","ENVTECH",
AK1200="AKTIVCO DEFAUT GE &amp; POWER Cabinet","AKTIVCO",
AK1200="AKTIVCO Coupure ENEO &amp; Baisse de tension","AKTIVCO GRID ONLY",
AK1200="Coupure ENEO &amp; Baisse de tension","IHS GRID ONLY",
AK1200="Defaut GE &amp; POWER Cabinet","IHS",
AK1200="Sharing","Partners",
AK1200="Sites strategiques &amp; DataCenter","SST &amp; DC",
AK1200="Exclu","Exclu",
AK1200="SAT","SAT",
AK1200="SPARE-ISSUE","SPARE-ISSUE",
AK1200="Fiber CAmtel","TRANS_FO_CAMTEL",
AK1200="Fiber AOF","Fiber AOF",
AK1200="Projet OCM (HUAWEI)","TRAVAUX-HUAWEI",
AK1200="Projet OCM (NOKIA)","TRAVAUX-NOKIA",
AK1200="ACCESS-ISSUE","ACCESS-ISSUE",
AK1200="Projet OCM (ZTE, NOKIA, autres projets)","TRAVAUX OCM",
AK1200="No root CAuse","No root cause",
AK1200="ODU HS","PDH",
AK1200="IP &amp; VLAN","PDH",
AK1200="Warehouse HUAWEI","SPARE-ISSUE",
AK1200="SPARE-HS","SPARE-ISSUE",
AK1200="Power Telco","BSS",AK1200="no impacts","no impacts"
),"")</f>
        <v>No root cause</v>
      </c>
      <c r="AJ1200" s="56" t="str" cm="1">
        <f t="array" ref="AJ1200">IFERROR(_xlfn.IFS(
AK1200="MPR ISSUE","TX ISSUE",
AK1200="BSS Hardware Issue","RAN ISSUE",
AK1200="Sites strategiques, MLL, Pylone, etc.","ENVTECH",
AK1200="AKTIVCO DEFAUT GE &amp; POWER Cabinet","POWER ISSUE",
AK1200="AKTIVCO Coupure ENEO &amp; Baisse de tension","POWER ISSUE",
AK1200="Coupure ENEO &amp; Baisse de tension","POWER ISSUE",
AK1200="Defaut GE &amp; POWER Cabinet","POWER ISSUE",
AK1200="Sharing","POWER ISSUE",
AK1200="Sites strategiques &amp; DataCenter","POWER ISSUE",
AK1200="Exclu","Exclu",
AK1200="SAT","TX ISSUE",
AK1200="SPARE-ISSUE","SPARE-ISSUE",
AK1200="Fiber CAmtel","TX ISSUE",
AK1200="Fiber AOF","TX ISSUE",
AK1200="Projet OCM (HUAWEI)","TRAVAUX-HUAWEI",
AK1200="Projet OCM (NOKIA)","TRAVAUX -NOKIA",
AK1200="ACCESS-ISSUE","ACCESS-ISSUE",
AK1200="Projet OCM (ZTE, NOKIA, autres projets)","TRAVAUX OCM",
AK1200="No root CAuse","No root cause",
AK1200="ODU HS","TX ISSUE",
AK1200="IP &amp; VLAN","TX ISSUE",
AK1200="Warehouse HUAWEI","SPARE-ISSUE",
AK1200="SPARE-HS","SPARE-ISSUE",
AK1200="Power Telco","RAN ISSUE",AK1200="no impacts","no impacts"
),"")</f>
        <v>No root cause</v>
      </c>
      <c r="AK1200" s="81" t="s">
        <v>5620</v>
      </c>
      <c r="AL1200" s="56" t="str" cm="1">
        <f t="array" ref="AL1200">IFERROR(_xlfn.IFS(
AK1200="MPR ISSUE","ACTIVE",
AK1200="BSS Hardware Issue","ACTIVE",
AK1200="Sites strategiques, MLL, Pylone, etc.","PASSIVE",
AK1200="AKTIVCO DEFAUT GE &amp; POWER Cabinet","PASSIVE",
AK1200="AKTIVCO Coupure ENEO &amp; Baisse de tension","PASSIVE",
AK1200="Coupure ENEO &amp; Baisse de tension","PASSIVE",
AK1200="Defaut GE &amp; POWER Cabinet","PASSIVE",
AK1200="Sharing","PASSIVE",
AK1200="Sites strategiques &amp; DataCenter","PASSIVE",
AK1200="Exclu","Exclu",
AK1200="SAT","ACTIVE",
AK1200="SPARE-ISSUE","SPARE-ISSUE",
AK1200="Fiber CAmtel","ACTIVE",
AK1200="Fiber AOF","ACTIVE",
AK1200="Projet OCM (HUAWEI)","PLANNED WORKS",
AK1200="Projet OCM (NOKIA)","PLANNED WORKS",
AK1200="ACCESS-ISSUE","ACCESS-ISSUE",
AK1200="Projet OCM (ZTE, NOKIA, autres projets)","PLANNED WORKS",
AK1200="No root CAuse","No root cause",
AK1200="ODU HS","ACTIVE",
AK1200="IP &amp; VLAN","ACTIVE",
AK1200="Warehouse HUAWEI","SPARE-ISSUE",
AK1200="SPARE-HS","SPARE-ISSUE",
AK1200="Power Telco","ACTIVE", AK1200="no impacts","no impacts"
),"")</f>
        <v>No root cause</v>
      </c>
      <c r="AM1200" s="108" t="s">
        <v>5537</v>
      </c>
      <c r="AN1200" s="117" t="s">
        <v>121</v>
      </c>
      <c r="AP1200" s="23" t="s">
        <v>5537</v>
      </c>
      <c r="AQ1200" s="23" t="s">
        <v>5537</v>
      </c>
      <c r="AR1200" s="7"/>
      <c r="AS1200" s="6"/>
      <c r="AT1200" s="7"/>
      <c r="AU1200" s="3" t="s">
        <v>5537</v>
      </c>
      <c r="AV1200" s="24" t="s">
        <v>5537</v>
      </c>
      <c r="AW1200" s="24" t="s">
        <v>5537</v>
      </c>
      <c r="AX1200" s="24" t="s">
        <v>5537</v>
      </c>
      <c r="AY1200" s="24" t="s">
        <v>5537</v>
      </c>
      <c r="AZ1200" s="24" t="s">
        <v>5537</v>
      </c>
      <c r="BA1200" s="24" t="s">
        <v>5537</v>
      </c>
      <c r="BB1200" s="24" t="s">
        <v>5537</v>
      </c>
      <c r="BC1200" s="24" t="s">
        <v>5537</v>
      </c>
      <c r="BD1200" s="24" t="s">
        <v>5537</v>
      </c>
      <c r="BE1200" s="24" t="s">
        <v>5537</v>
      </c>
      <c r="BF1200" s="24" t="s">
        <v>5537</v>
      </c>
      <c r="BG1200" s="24" t="s">
        <v>5537</v>
      </c>
      <c r="BH1200" s="24" t="s">
        <v>5537</v>
      </c>
      <c r="BI1200" s="9" t="s">
        <v>5537</v>
      </c>
      <c r="BJ1200" s="14"/>
      <c r="BK1200" s="14" t="s">
        <v>5537</v>
      </c>
      <c r="BL1200" s="14" t="str">
        <f>_xlfn.XLOOKUP(B1200,'[4]cell downs 18042026 17h'!$B:$B,'[4]cell downs 18042026 17h'!$B:$B,"")</f>
        <v/>
      </c>
      <c r="BM1200" s="14" t="str">
        <f>_xlfn.XLOOKUP(B1200,'[5]Cells Huawei 19042026 15h'!$B:$B,'[5]Cells Huawei 19042026 15h'!$B:$B,"")</f>
        <v/>
      </c>
      <c r="BN1200" s="9" t="str">
        <f>_xlfn.XLOOKUP(B1200,'[6]cells down 19042026 9H40'!$B:$B,'[6]cells down 19042026 9H40'!$B:$B,"")</f>
        <v/>
      </c>
      <c r="BO1200" s="9" t="s">
        <v>5537</v>
      </c>
      <c r="BP1200" s="9" t="s">
        <v>12</v>
      </c>
    </row>
    <row r="1201" spans="1:68" s="9" customFormat="1" x14ac:dyDescent="0.35">
      <c r="A1201" s="1" t="s">
        <v>4872</v>
      </c>
      <c r="B1201" s="8" t="s">
        <v>4873</v>
      </c>
      <c r="C1201" s="3" t="str">
        <f>_xlfn.XLOOKUP(B1201,'[1]daily break down'!$D:$D,'[1]daily break down'!$E:$E,"")</f>
        <v>Douala</v>
      </c>
      <c r="D1201" s="1" t="s">
        <v>11</v>
      </c>
      <c r="E1201" s="1" t="s">
        <v>12</v>
      </c>
      <c r="F1201" s="3" t="s">
        <v>31</v>
      </c>
      <c r="G1201" s="1" t="s">
        <v>32</v>
      </c>
      <c r="H1201" s="41" t="str">
        <f>_xlfn.XLOOKUP(B1201,[2]CALCULATION!$B:$B,[2]CALCULATION!$H:$H,"")</f>
        <v>ZTE</v>
      </c>
      <c r="I1201" s="34">
        <v>0</v>
      </c>
      <c r="J1201" s="34">
        <v>0</v>
      </c>
      <c r="K1201" s="34">
        <v>0</v>
      </c>
      <c r="L1201" s="34">
        <v>0</v>
      </c>
      <c r="M1201" s="34">
        <v>1.587321970248236E-3</v>
      </c>
      <c r="N1201" s="34">
        <v>2.8082579266222072</v>
      </c>
      <c r="O1201" s="34">
        <v>0</v>
      </c>
      <c r="P1201" s="34">
        <v>0</v>
      </c>
      <c r="Q1201" s="34">
        <v>0</v>
      </c>
      <c r="R1201" s="34">
        <v>0</v>
      </c>
      <c r="S1201" s="109">
        <v>0</v>
      </c>
      <c r="T1201" s="109">
        <f>_xlfn.XLOOKUP(B1201,'[3]Nur des jours'!$B:$B,'[3]Nur des jours'!$U:$U,"")</f>
        <v>0</v>
      </c>
      <c r="U1201" s="109">
        <v>0</v>
      </c>
      <c r="V1201" s="109">
        <v>0</v>
      </c>
      <c r="W1201" s="109">
        <v>0</v>
      </c>
      <c r="X1201" s="109">
        <v>7.8035601669934058</v>
      </c>
      <c r="Y1201" s="109">
        <v>0</v>
      </c>
      <c r="Z1201" s="109">
        <v>0</v>
      </c>
      <c r="AA1201" s="109">
        <v>0</v>
      </c>
      <c r="AB1201" s="109">
        <v>0</v>
      </c>
      <c r="AC1201" s="109">
        <v>0</v>
      </c>
      <c r="AD1201" s="109">
        <v>0</v>
      </c>
      <c r="AE1201" s="109">
        <v>0</v>
      </c>
      <c r="AF1201" s="109">
        <v>0</v>
      </c>
      <c r="AG1201" s="57" t="str">
        <f>_xlfn.XLOOKUP(B1201,[3]CALCULATION!$B:$B,[3]CALCULATION!$M:$M,"")</f>
        <v>Operationnel</v>
      </c>
      <c r="AH1201" s="57"/>
      <c r="AI1201" s="56" t="str" cm="1">
        <f t="array" ref="AI1201">IFERROR(_xlfn.IFS(
AK1201="MPR ISSUE","PDH",
AK1201="BSS Hardware Issue","BSS",
AK1201="Sites strategiques, MLL, Pylone, etc.","ENVTECH",
AK1201="AKTIVCO DEFAUT GE &amp; POWER Cabinet","AKTIVCO",
AK1201="AKTIVCO Coupure ENEO &amp; Baisse de tension","AKTIVCO GRID ONLY",
AK1201="Coupure ENEO &amp; Baisse de tension","IHS GRID ONLY",
AK1201="Defaut GE &amp; POWER Cabinet","IHS",
AK1201="Sharing","Partners",
AK1201="Sites strategiques &amp; DataCenter","SST &amp; DC",
AK1201="Exclu","Exclu",
AK1201="SAT","SAT",
AK1201="SPARE-ISSUE","SPARE-ISSUE",
AK1201="Fiber CAmtel","TRANS_FO_CAMTEL",
AK1201="Fiber AOF","Fiber AOF",
AK1201="Projet OCM (HUAWEI)","TRAVAUX-HUAWEI",
AK1201="Projet OCM (NOKIA)","TRAVAUX-NOKIA",
AK1201="ACCESS-ISSUE","ACCESS-ISSUE",
AK1201="Projet OCM (ZTE, NOKIA, autres projets)","TRAVAUX OCM",
AK1201="No root CAuse","No root cause",
AK1201="ODU HS","PDH",
AK1201="IP &amp; VLAN","PDH",
AK1201="Warehouse HUAWEI","SPARE-ISSUE",
AK1201="SPARE-HS","SPARE-ISSUE",
AK1201="Power Telco","BSS",AK1201="no impacts","no impacts"
),"")</f>
        <v>No root cause</v>
      </c>
      <c r="AJ1201" s="56" t="str" cm="1">
        <f t="array" ref="AJ1201">IFERROR(_xlfn.IFS(
AK1201="MPR ISSUE","TX ISSUE",
AK1201="BSS Hardware Issue","RAN ISSUE",
AK1201="Sites strategiques, MLL, Pylone, etc.","ENVTECH",
AK1201="AKTIVCO DEFAUT GE &amp; POWER Cabinet","POWER ISSUE",
AK1201="AKTIVCO Coupure ENEO &amp; Baisse de tension","POWER ISSUE",
AK1201="Coupure ENEO &amp; Baisse de tension","POWER ISSUE",
AK1201="Defaut GE &amp; POWER Cabinet","POWER ISSUE",
AK1201="Sharing","POWER ISSUE",
AK1201="Sites strategiques &amp; DataCenter","POWER ISSUE",
AK1201="Exclu","Exclu",
AK1201="SAT","TX ISSUE",
AK1201="SPARE-ISSUE","SPARE-ISSUE",
AK1201="Fiber CAmtel","TX ISSUE",
AK1201="Fiber AOF","TX ISSUE",
AK1201="Projet OCM (HUAWEI)","TRAVAUX-HUAWEI",
AK1201="Projet OCM (NOKIA)","TRAVAUX -NOKIA",
AK1201="ACCESS-ISSUE","ACCESS-ISSUE",
AK1201="Projet OCM (ZTE, NOKIA, autres projets)","TRAVAUX OCM",
AK1201="No root CAuse","No root cause",
AK1201="ODU HS","TX ISSUE",
AK1201="IP &amp; VLAN","TX ISSUE",
AK1201="Warehouse HUAWEI","SPARE-ISSUE",
AK1201="SPARE-HS","SPARE-ISSUE",
AK1201="Power Telco","RAN ISSUE",AK1201="no impacts","no impacts"
),"")</f>
        <v>No root cause</v>
      </c>
      <c r="AK1201" s="81" t="s">
        <v>5620</v>
      </c>
      <c r="AL1201" s="56" t="str" cm="1">
        <f t="array" ref="AL1201">IFERROR(_xlfn.IFS(
AK1201="MPR ISSUE","ACTIVE",
AK1201="BSS Hardware Issue","ACTIVE",
AK1201="Sites strategiques, MLL, Pylone, etc.","PASSIVE",
AK1201="AKTIVCO DEFAUT GE &amp; POWER Cabinet","PASSIVE",
AK1201="AKTIVCO Coupure ENEO &amp; Baisse de tension","PASSIVE",
AK1201="Coupure ENEO &amp; Baisse de tension","PASSIVE",
AK1201="Defaut GE &amp; POWER Cabinet","PASSIVE",
AK1201="Sharing","PASSIVE",
AK1201="Sites strategiques &amp; DataCenter","PASSIVE",
AK1201="Exclu","Exclu",
AK1201="SAT","ACTIVE",
AK1201="SPARE-ISSUE","SPARE-ISSUE",
AK1201="Fiber CAmtel","ACTIVE",
AK1201="Fiber AOF","ACTIVE",
AK1201="Projet OCM (HUAWEI)","PLANNED WORKS",
AK1201="Projet OCM (NOKIA)","PLANNED WORKS",
AK1201="ACCESS-ISSUE","ACCESS-ISSUE",
AK1201="Projet OCM (ZTE, NOKIA, autres projets)","PLANNED WORKS",
AK1201="No root CAuse","No root cause",
AK1201="ODU HS","ACTIVE",
AK1201="IP &amp; VLAN","ACTIVE",
AK1201="Warehouse HUAWEI","SPARE-ISSUE",
AK1201="SPARE-HS","SPARE-ISSUE",
AK1201="Power Telco","ACTIVE", AK1201="no impacts","no impacts"
),"")</f>
        <v>No root cause</v>
      </c>
      <c r="AM1201" s="108" t="s">
        <v>5537</v>
      </c>
      <c r="AN1201" s="117" t="s">
        <v>4873</v>
      </c>
      <c r="AP1201" s="23" t="s">
        <v>5537</v>
      </c>
      <c r="AQ1201" s="23" t="s">
        <v>5537</v>
      </c>
      <c r="AR1201" s="7"/>
      <c r="AS1201" s="6"/>
      <c r="AT1201" s="7"/>
      <c r="AU1201" s="3" t="s">
        <v>5537</v>
      </c>
      <c r="AV1201" s="24" t="s">
        <v>5537</v>
      </c>
      <c r="AW1201" s="24" t="s">
        <v>5537</v>
      </c>
      <c r="AX1201" s="24" t="s">
        <v>5537</v>
      </c>
      <c r="AY1201" s="24" t="s">
        <v>5537</v>
      </c>
      <c r="AZ1201" s="24" t="s">
        <v>5537</v>
      </c>
      <c r="BA1201" s="24" t="s">
        <v>5537</v>
      </c>
      <c r="BB1201" s="24" t="s">
        <v>5537</v>
      </c>
      <c r="BC1201" s="24" t="s">
        <v>5537</v>
      </c>
      <c r="BD1201" s="24" t="s">
        <v>5537</v>
      </c>
      <c r="BE1201" s="24" t="s">
        <v>5537</v>
      </c>
      <c r="BF1201" s="24" t="s">
        <v>5537</v>
      </c>
      <c r="BG1201" s="24" t="s">
        <v>5537</v>
      </c>
      <c r="BH1201" s="24" t="s">
        <v>5537</v>
      </c>
      <c r="BI1201" s="9" t="s">
        <v>5537</v>
      </c>
      <c r="BJ1201" s="14"/>
      <c r="BK1201" s="14" t="s">
        <v>5537</v>
      </c>
      <c r="BL1201" s="14" t="str">
        <f>_xlfn.XLOOKUP(B1201,'[4]cell downs 18042026 17h'!$B:$B,'[4]cell downs 18042026 17h'!$B:$B,"")</f>
        <v/>
      </c>
      <c r="BM1201" s="14" t="str">
        <f>_xlfn.XLOOKUP(B1201,'[5]Cells Huawei 19042026 15h'!$B:$B,'[5]Cells Huawei 19042026 15h'!$B:$B,"")</f>
        <v/>
      </c>
      <c r="BN1201" s="9" t="str">
        <f>_xlfn.XLOOKUP(B1201,'[6]cells down 19042026 9H40'!$B:$B,'[6]cells down 19042026 9H40'!$B:$B,"")</f>
        <v/>
      </c>
      <c r="BO1201" s="9" t="s">
        <v>4873</v>
      </c>
      <c r="BP1201" s="9" t="s">
        <v>12</v>
      </c>
    </row>
    <row r="1202" spans="1:68" s="9" customFormat="1" x14ac:dyDescent="0.35">
      <c r="A1202" s="1" t="s">
        <v>2734</v>
      </c>
      <c r="B1202" s="1" t="s">
        <v>2735</v>
      </c>
      <c r="C1202" s="3" t="str">
        <f>_xlfn.XLOOKUP(B1202,'[1]daily break down'!$D:$D,'[1]daily break down'!$E:$E,"")</f>
        <v>Douala</v>
      </c>
      <c r="D1202" s="1" t="s">
        <v>21</v>
      </c>
      <c r="E1202" s="1" t="s">
        <v>30</v>
      </c>
      <c r="F1202" s="3" t="s">
        <v>31</v>
      </c>
      <c r="G1202" s="1" t="s">
        <v>32</v>
      </c>
      <c r="H1202" s="41" t="str">
        <f>_xlfn.XLOOKUP(B1202,[2]CALCULATION!$B:$B,[2]CALCULATION!$H:$H,"")</f>
        <v>ZTE</v>
      </c>
      <c r="I1202" s="34">
        <v>0</v>
      </c>
      <c r="J1202" s="34">
        <v>9.916874266978283</v>
      </c>
      <c r="K1202" s="34">
        <v>1.9261884582785331E-3</v>
      </c>
      <c r="L1202" s="34">
        <v>0</v>
      </c>
      <c r="M1202" s="34">
        <v>0</v>
      </c>
      <c r="N1202" s="34">
        <v>0</v>
      </c>
      <c r="O1202" s="34">
        <v>0</v>
      </c>
      <c r="P1202" s="34">
        <v>0</v>
      </c>
      <c r="Q1202" s="34">
        <v>0</v>
      </c>
      <c r="R1202" s="34">
        <v>0</v>
      </c>
      <c r="S1202" s="109">
        <v>0</v>
      </c>
      <c r="T1202" s="109">
        <f>_xlfn.XLOOKUP(B1202,'[3]Nur des jours'!$B:$B,'[3]Nur des jours'!$U:$U,"")</f>
        <v>0</v>
      </c>
      <c r="U1202" s="109">
        <v>0</v>
      </c>
      <c r="V1202" s="109">
        <v>0</v>
      </c>
      <c r="W1202" s="109">
        <v>0</v>
      </c>
      <c r="X1202" s="109">
        <v>7.4386009593845319</v>
      </c>
      <c r="Y1202" s="109">
        <v>0</v>
      </c>
      <c r="Z1202" s="109">
        <v>0</v>
      </c>
      <c r="AA1202" s="109">
        <v>0</v>
      </c>
      <c r="AB1202" s="109">
        <v>0</v>
      </c>
      <c r="AC1202" s="109">
        <v>0</v>
      </c>
      <c r="AD1202" s="109">
        <v>0</v>
      </c>
      <c r="AE1202" s="109">
        <v>0</v>
      </c>
      <c r="AF1202" s="109">
        <v>0</v>
      </c>
      <c r="AG1202" s="57" t="str">
        <f>_xlfn.XLOOKUP(B1202,[3]CALCULATION!$B:$B,[3]CALCULATION!$M:$M,"")</f>
        <v>Operationnel</v>
      </c>
      <c r="AH1202" s="57"/>
      <c r="AI1202" s="56" t="str" cm="1">
        <f t="array" ref="AI1202">IFERROR(_xlfn.IFS(
AK1202="MPR ISSUE","PDH",
AK1202="BSS Hardware Issue","BSS",
AK1202="Sites strategiques, MLL, Pylone, etc.","ENVTECH",
AK1202="AKTIVCO DEFAUT GE &amp; POWER Cabinet","AKTIVCO",
AK1202="AKTIVCO Coupure ENEO &amp; Baisse de tension","AKTIVCO GRID ONLY",
AK1202="Coupure ENEO &amp; Baisse de tension","IHS GRID ONLY",
AK1202="Defaut GE &amp; POWER Cabinet","IHS",
AK1202="Sharing","Partners",
AK1202="Sites strategiques &amp; DataCenter","SST &amp; DC",
AK1202="Exclu","Exclu",
AK1202="SAT","SAT",
AK1202="SPARE-ISSUE","SPARE-ISSUE",
AK1202="Fiber CAmtel","TRANS_FO_CAMTEL",
AK1202="Fiber AOF","Fiber AOF",
AK1202="Projet OCM (HUAWEI)","TRAVAUX-HUAWEI",
AK1202="Projet OCM (NOKIA)","TRAVAUX-NOKIA",
AK1202="ACCESS-ISSUE","ACCESS-ISSUE",
AK1202="Projet OCM (ZTE, NOKIA, autres projets)","TRAVAUX OCM",
AK1202="No root CAuse","No root cause",
AK1202="ODU HS","PDH",
AK1202="IP &amp; VLAN","PDH",
AK1202="Warehouse HUAWEI","SPARE-ISSUE",
AK1202="SPARE-HS","SPARE-ISSUE",
AK1202="Power Telco","BSS",AK1202="no impacts","no impacts"
),"")</f>
        <v>No root cause</v>
      </c>
      <c r="AJ1202" s="56" t="str" cm="1">
        <f t="array" ref="AJ1202">IFERROR(_xlfn.IFS(
AK1202="MPR ISSUE","TX ISSUE",
AK1202="BSS Hardware Issue","RAN ISSUE",
AK1202="Sites strategiques, MLL, Pylone, etc.","ENVTECH",
AK1202="AKTIVCO DEFAUT GE &amp; POWER Cabinet","POWER ISSUE",
AK1202="AKTIVCO Coupure ENEO &amp; Baisse de tension","POWER ISSUE",
AK1202="Coupure ENEO &amp; Baisse de tension","POWER ISSUE",
AK1202="Defaut GE &amp; POWER Cabinet","POWER ISSUE",
AK1202="Sharing","POWER ISSUE",
AK1202="Sites strategiques &amp; DataCenter","POWER ISSUE",
AK1202="Exclu","Exclu",
AK1202="SAT","TX ISSUE",
AK1202="SPARE-ISSUE","SPARE-ISSUE",
AK1202="Fiber CAmtel","TX ISSUE",
AK1202="Fiber AOF","TX ISSUE",
AK1202="Projet OCM (HUAWEI)","TRAVAUX-HUAWEI",
AK1202="Projet OCM (NOKIA)","TRAVAUX -NOKIA",
AK1202="ACCESS-ISSUE","ACCESS-ISSUE",
AK1202="Projet OCM (ZTE, NOKIA, autres projets)","TRAVAUX OCM",
AK1202="No root CAuse","No root cause",
AK1202="ODU HS","TX ISSUE",
AK1202="IP &amp; VLAN","TX ISSUE",
AK1202="Warehouse HUAWEI","SPARE-ISSUE",
AK1202="SPARE-HS","SPARE-ISSUE",
AK1202="Power Telco","RAN ISSUE",AK1202="no impacts","no impacts"
),"")</f>
        <v>No root cause</v>
      </c>
      <c r="AK1202" s="81" t="s">
        <v>5620</v>
      </c>
      <c r="AL1202" s="56" t="str" cm="1">
        <f t="array" ref="AL1202">IFERROR(_xlfn.IFS(
AK1202="MPR ISSUE","ACTIVE",
AK1202="BSS Hardware Issue","ACTIVE",
AK1202="Sites strategiques, MLL, Pylone, etc.","PASSIVE",
AK1202="AKTIVCO DEFAUT GE &amp; POWER Cabinet","PASSIVE",
AK1202="AKTIVCO Coupure ENEO &amp; Baisse de tension","PASSIVE",
AK1202="Coupure ENEO &amp; Baisse de tension","PASSIVE",
AK1202="Defaut GE &amp; POWER Cabinet","PASSIVE",
AK1202="Sharing","PASSIVE",
AK1202="Sites strategiques &amp; DataCenter","PASSIVE",
AK1202="Exclu","Exclu",
AK1202="SAT","ACTIVE",
AK1202="SPARE-ISSUE","SPARE-ISSUE",
AK1202="Fiber CAmtel","ACTIVE",
AK1202="Fiber AOF","ACTIVE",
AK1202="Projet OCM (HUAWEI)","PLANNED WORKS",
AK1202="Projet OCM (NOKIA)","PLANNED WORKS",
AK1202="ACCESS-ISSUE","ACCESS-ISSUE",
AK1202="Projet OCM (ZTE, NOKIA, autres projets)","PLANNED WORKS",
AK1202="No root CAuse","No root cause",
AK1202="ODU HS","ACTIVE",
AK1202="IP &amp; VLAN","ACTIVE",
AK1202="Warehouse HUAWEI","SPARE-ISSUE",
AK1202="SPARE-HS","SPARE-ISSUE",
AK1202="Power Telco","ACTIVE", AK1202="no impacts","no impacts"
),"")</f>
        <v>No root cause</v>
      </c>
      <c r="AM1202" s="108" t="s">
        <v>5537</v>
      </c>
      <c r="AN1202" s="117" t="s">
        <v>2735</v>
      </c>
      <c r="AP1202" s="23" t="s">
        <v>5537</v>
      </c>
      <c r="AQ1202" s="23" t="s">
        <v>5537</v>
      </c>
      <c r="AR1202" s="7"/>
      <c r="AS1202" s="6"/>
      <c r="AT1202" s="7"/>
      <c r="AU1202" s="3" t="s">
        <v>5537</v>
      </c>
      <c r="AV1202" s="24" t="s">
        <v>5537</v>
      </c>
      <c r="AW1202" s="24" t="s">
        <v>5537</v>
      </c>
      <c r="AX1202" s="24" t="s">
        <v>5537</v>
      </c>
      <c r="AY1202" s="24" t="s">
        <v>5537</v>
      </c>
      <c r="AZ1202" s="24" t="s">
        <v>5537</v>
      </c>
      <c r="BA1202" s="24" t="s">
        <v>5537</v>
      </c>
      <c r="BB1202" s="24" t="s">
        <v>5537</v>
      </c>
      <c r="BC1202" s="24" t="s">
        <v>5537</v>
      </c>
      <c r="BD1202" s="24" t="s">
        <v>5537</v>
      </c>
      <c r="BE1202" s="24" t="s">
        <v>5537</v>
      </c>
      <c r="BF1202" s="24" t="s">
        <v>5537</v>
      </c>
      <c r="BG1202" s="24" t="s">
        <v>5537</v>
      </c>
      <c r="BH1202" s="24" t="s">
        <v>5537</v>
      </c>
      <c r="BI1202" s="9" t="s">
        <v>5537</v>
      </c>
      <c r="BJ1202" s="14"/>
      <c r="BK1202" s="14" t="s">
        <v>5537</v>
      </c>
      <c r="BL1202" s="14" t="str">
        <f>_xlfn.XLOOKUP(B1202,'[4]cell downs 18042026 17h'!$B:$B,'[4]cell downs 18042026 17h'!$B:$B,"")</f>
        <v/>
      </c>
      <c r="BM1202" s="14" t="str">
        <f>_xlfn.XLOOKUP(B1202,'[5]Cells Huawei 19042026 15h'!$B:$B,'[5]Cells Huawei 19042026 15h'!$B:$B,"")</f>
        <v/>
      </c>
      <c r="BN1202" s="9" t="str">
        <f>_xlfn.XLOOKUP(B1202,'[6]cells down 19042026 9H40'!$B:$B,'[6]cells down 19042026 9H40'!$B:$B,"")</f>
        <v/>
      </c>
      <c r="BO1202" s="9" t="s">
        <v>5537</v>
      </c>
      <c r="BP1202" s="9" t="s">
        <v>12</v>
      </c>
    </row>
    <row r="1203" spans="1:68" s="9" customFormat="1" x14ac:dyDescent="0.35">
      <c r="A1203" s="1" t="s">
        <v>2157</v>
      </c>
      <c r="B1203" s="1" t="s">
        <v>2158</v>
      </c>
      <c r="C1203" s="3" t="str">
        <f>_xlfn.XLOOKUP(B1203,'[1]daily break down'!$D:$D,'[1]daily break down'!$E:$E,"")</f>
        <v>CENTRE</v>
      </c>
      <c r="D1203" s="1" t="s">
        <v>11</v>
      </c>
      <c r="E1203" s="1" t="s">
        <v>12</v>
      </c>
      <c r="F1203" s="3" t="s">
        <v>226</v>
      </c>
      <c r="G1203" s="1" t="s">
        <v>489</v>
      </c>
      <c r="H1203" s="41" t="str">
        <f>_xlfn.XLOOKUP(B1203,[2]CALCULATION!$B:$B,[2]CALCULATION!$H:$H,"")</f>
        <v>ZTE</v>
      </c>
      <c r="I1203" s="34">
        <v>9.2457045997380387</v>
      </c>
      <c r="J1203" s="34">
        <v>6.8037613466768256</v>
      </c>
      <c r="K1203" s="34">
        <v>3.8745280838277218</v>
      </c>
      <c r="L1203" s="34">
        <v>9.6619396575094232</v>
      </c>
      <c r="M1203" s="34">
        <v>9.2457045997380387</v>
      </c>
      <c r="N1203" s="34">
        <v>9.2457045997380387</v>
      </c>
      <c r="O1203" s="34">
        <v>9.2457045997380387</v>
      </c>
      <c r="P1203" s="34">
        <v>9.2457045997380387</v>
      </c>
      <c r="Q1203" s="34">
        <v>9.2457045997380387</v>
      </c>
      <c r="R1203" s="34">
        <v>9.6735146233374145</v>
      </c>
      <c r="S1203" s="109">
        <v>9.2457045997380387</v>
      </c>
      <c r="T1203" s="109">
        <f>_xlfn.XLOOKUP(B1203,'[3]Nur des jours'!$B:$B,'[3]Nur des jours'!$U:$U,"")</f>
        <v>9.2457045997380387</v>
      </c>
      <c r="U1203" s="109">
        <v>9.2457045997380387</v>
      </c>
      <c r="V1203" s="109">
        <v>9.2457045997380387</v>
      </c>
      <c r="W1203" s="109">
        <v>9.2457045997380387</v>
      </c>
      <c r="X1203" s="109">
        <v>7.1543633162401941</v>
      </c>
      <c r="Y1203" s="109">
        <v>0</v>
      </c>
      <c r="Z1203" s="109">
        <v>0</v>
      </c>
      <c r="AA1203" s="109">
        <v>0</v>
      </c>
      <c r="AB1203" s="109">
        <v>0</v>
      </c>
      <c r="AC1203" s="109">
        <v>0</v>
      </c>
      <c r="AD1203" s="109">
        <v>0</v>
      </c>
      <c r="AE1203" s="109">
        <v>0</v>
      </c>
      <c r="AF1203" s="109">
        <v>0</v>
      </c>
      <c r="AG1203" s="57" t="str">
        <f>_xlfn.XLOOKUP(B1203,[3]CALCULATION!$B:$B,[3]CALCULATION!$M:$M,"")</f>
        <v>Operationnel</v>
      </c>
      <c r="AH1203" s="57"/>
      <c r="AI1203" s="56" t="str" cm="1">
        <f t="array" ref="AI1203">IFERROR(_xlfn.IFS(
AK1203="MPR ISSUE","PDH",
AK1203="BSS Hardware Issue","BSS",
AK1203="Sites strategiques, MLL, Pylone, etc.","ENVTECH",
AK1203="AKTIVCO DEFAUT GE &amp; POWER Cabinet","AKTIVCO",
AK1203="AKTIVCO Coupure ENEO &amp; Baisse de tension","AKTIVCO GRID ONLY",
AK1203="Coupure ENEO &amp; Baisse de tension","IHS GRID ONLY",
AK1203="Defaut GE &amp; POWER Cabinet","IHS",
AK1203="Sharing","Partners",
AK1203="Sites strategiques &amp; DataCenter","SST &amp; DC",
AK1203="Exclu","Exclu",
AK1203="SAT","SAT",
AK1203="SPARE-ISSUE","SPARE-ISSUE",
AK1203="Fiber CAmtel","TRANS_FO_CAMTEL",
AK1203="Fiber AOF","Fiber AOF",
AK1203="Projet OCM (HUAWEI)","TRAVAUX-HUAWEI",
AK1203="Projet OCM (NOKIA)","TRAVAUX-NOKIA",
AK1203="ACCESS-ISSUE","ACCESS-ISSUE",
AK1203="Projet OCM (ZTE, NOKIA, autres projets)","TRAVAUX OCM",
AK1203="No root CAuse","No root cause",
AK1203="ODU HS","PDH",
AK1203="IP &amp; VLAN","PDH",
AK1203="Warehouse HUAWEI","SPARE-ISSUE",
AK1203="SPARE-HS","SPARE-ISSUE",
AK1203="Power Telco","BSS",AK1203="no impacts","no impacts"
),"")</f>
        <v>No root cause</v>
      </c>
      <c r="AJ1203" s="56" t="str" cm="1">
        <f t="array" ref="AJ1203">IFERROR(_xlfn.IFS(
AK1203="MPR ISSUE","TX ISSUE",
AK1203="BSS Hardware Issue","RAN ISSUE",
AK1203="Sites strategiques, MLL, Pylone, etc.","ENVTECH",
AK1203="AKTIVCO DEFAUT GE &amp; POWER Cabinet","POWER ISSUE",
AK1203="AKTIVCO Coupure ENEO &amp; Baisse de tension","POWER ISSUE",
AK1203="Coupure ENEO &amp; Baisse de tension","POWER ISSUE",
AK1203="Defaut GE &amp; POWER Cabinet","POWER ISSUE",
AK1203="Sharing","POWER ISSUE",
AK1203="Sites strategiques &amp; DataCenter","POWER ISSUE",
AK1203="Exclu","Exclu",
AK1203="SAT","TX ISSUE",
AK1203="SPARE-ISSUE","SPARE-ISSUE",
AK1203="Fiber CAmtel","TX ISSUE",
AK1203="Fiber AOF","TX ISSUE",
AK1203="Projet OCM (HUAWEI)","TRAVAUX-HUAWEI",
AK1203="Projet OCM (NOKIA)","TRAVAUX -NOKIA",
AK1203="ACCESS-ISSUE","ACCESS-ISSUE",
AK1203="Projet OCM (ZTE, NOKIA, autres projets)","TRAVAUX OCM",
AK1203="No root CAuse","No root cause",
AK1203="ODU HS","TX ISSUE",
AK1203="IP &amp; VLAN","TX ISSUE",
AK1203="Warehouse HUAWEI","SPARE-ISSUE",
AK1203="SPARE-HS","SPARE-ISSUE",
AK1203="Power Telco","RAN ISSUE",AK1203="no impacts","no impacts"
),"")</f>
        <v>No root cause</v>
      </c>
      <c r="AK1203" s="81" t="s">
        <v>5620</v>
      </c>
      <c r="AL1203" s="56" t="str" cm="1">
        <f t="array" ref="AL1203">IFERROR(_xlfn.IFS(
AK1203="MPR ISSUE","ACTIVE",
AK1203="BSS Hardware Issue","ACTIVE",
AK1203="Sites strategiques, MLL, Pylone, etc.","PASSIVE",
AK1203="AKTIVCO DEFAUT GE &amp; POWER Cabinet","PASSIVE",
AK1203="AKTIVCO Coupure ENEO &amp; Baisse de tension","PASSIVE",
AK1203="Coupure ENEO &amp; Baisse de tension","PASSIVE",
AK1203="Defaut GE &amp; POWER Cabinet","PASSIVE",
AK1203="Sharing","PASSIVE",
AK1203="Sites strategiques &amp; DataCenter","PASSIVE",
AK1203="Exclu","Exclu",
AK1203="SAT","ACTIVE",
AK1203="SPARE-ISSUE","SPARE-ISSUE",
AK1203="Fiber CAmtel","ACTIVE",
AK1203="Fiber AOF","ACTIVE",
AK1203="Projet OCM (HUAWEI)","PLANNED WORKS",
AK1203="Projet OCM (NOKIA)","PLANNED WORKS",
AK1203="ACCESS-ISSUE","ACCESS-ISSUE",
AK1203="Projet OCM (ZTE, NOKIA, autres projets)","PLANNED WORKS",
AK1203="No root CAuse","No root cause",
AK1203="ODU HS","ACTIVE",
AK1203="IP &amp; VLAN","ACTIVE",
AK1203="Warehouse HUAWEI","SPARE-ISSUE",
AK1203="SPARE-HS","SPARE-ISSUE",
AK1203="Power Telco","ACTIVE", AK1203="no impacts","no impacts"
),"")</f>
        <v>No root cause</v>
      </c>
      <c r="AM1203" s="108" t="s">
        <v>5537</v>
      </c>
      <c r="AN1203" s="117" t="s">
        <v>2158</v>
      </c>
      <c r="AP1203" s="23" t="s">
        <v>5537</v>
      </c>
      <c r="AQ1203" s="23" t="s">
        <v>5537</v>
      </c>
      <c r="AR1203" s="7"/>
      <c r="AS1203" s="6"/>
      <c r="AT1203" s="7"/>
      <c r="AU1203" s="3" t="s">
        <v>5537</v>
      </c>
      <c r="AV1203" s="24" t="s">
        <v>5537</v>
      </c>
      <c r="AW1203" s="24" t="s">
        <v>5537</v>
      </c>
      <c r="AX1203" s="24" t="s">
        <v>5537</v>
      </c>
      <c r="AY1203" s="24" t="s">
        <v>5537</v>
      </c>
      <c r="AZ1203" s="24" t="s">
        <v>5537</v>
      </c>
      <c r="BA1203" s="24" t="s">
        <v>5537</v>
      </c>
      <c r="BB1203" s="24" t="s">
        <v>5537</v>
      </c>
      <c r="BC1203" s="24" t="s">
        <v>5537</v>
      </c>
      <c r="BD1203" s="24" t="s">
        <v>5537</v>
      </c>
      <c r="BE1203" s="24" t="s">
        <v>5537</v>
      </c>
      <c r="BF1203" s="24" t="s">
        <v>5537</v>
      </c>
      <c r="BG1203" s="24" t="s">
        <v>5537</v>
      </c>
      <c r="BH1203" s="24" t="s">
        <v>5537</v>
      </c>
      <c r="BI1203" s="9" t="s">
        <v>5537</v>
      </c>
      <c r="BJ1203" s="14"/>
      <c r="BK1203" s="14" t="s">
        <v>5537</v>
      </c>
      <c r="BL1203" s="14" t="str">
        <f>_xlfn.XLOOKUP(B1203,'[4]cell downs 18042026 17h'!$B:$B,'[4]cell downs 18042026 17h'!$B:$B,"")</f>
        <v/>
      </c>
      <c r="BM1203" s="14" t="str">
        <f>_xlfn.XLOOKUP(B1203,'[5]Cells Huawei 19042026 15h'!$B:$B,'[5]Cells Huawei 19042026 15h'!$B:$B,"")</f>
        <v/>
      </c>
      <c r="BN1203" s="9" t="str">
        <f>_xlfn.XLOOKUP(B1203,'[6]cells down 19042026 9H40'!$B:$B,'[6]cells down 19042026 9H40'!$B:$B,"")</f>
        <v>EST_087</v>
      </c>
      <c r="BO1203" s="9" t="s">
        <v>2158</v>
      </c>
      <c r="BP1203" s="9" t="s">
        <v>5537</v>
      </c>
    </row>
    <row r="1204" spans="1:68" s="9" customFormat="1" x14ac:dyDescent="0.35">
      <c r="A1204" s="2" t="s">
        <v>3423</v>
      </c>
      <c r="B1204" s="8" t="s">
        <v>3424</v>
      </c>
      <c r="C1204" s="3" t="str">
        <f>_xlfn.XLOOKUP(B1204,'[1]daily break down'!$D:$D,'[1]daily break down'!$E:$E,"")</f>
        <v>ADAMAOUA</v>
      </c>
      <c r="D1204" s="1" t="s">
        <v>11</v>
      </c>
      <c r="E1204" s="1" t="s">
        <v>12</v>
      </c>
      <c r="F1204" s="3" t="s">
        <v>90</v>
      </c>
      <c r="G1204" s="1" t="s">
        <v>3425</v>
      </c>
      <c r="H1204" s="40" t="str">
        <f>_xlfn.XLOOKUP(B1204,[2]CALCULATION!$B:$B,[2]CALCULATION!$H:$H,"")</f>
        <v>NOKIA</v>
      </c>
      <c r="I1204" s="34">
        <v>0</v>
      </c>
      <c r="J1204" s="34">
        <v>0</v>
      </c>
      <c r="K1204" s="34">
        <v>6.9468320208874043E-2</v>
      </c>
      <c r="L1204" s="34">
        <v>0</v>
      </c>
      <c r="M1204" s="34">
        <v>0</v>
      </c>
      <c r="N1204" s="34">
        <v>0</v>
      </c>
      <c r="O1204" s="34">
        <v>0</v>
      </c>
      <c r="P1204" s="34">
        <v>0</v>
      </c>
      <c r="Q1204" s="34">
        <v>0</v>
      </c>
      <c r="R1204" s="34">
        <v>3.6029748478909459E-3</v>
      </c>
      <c r="S1204" s="109">
        <v>0</v>
      </c>
      <c r="T1204" s="109">
        <f>_xlfn.XLOOKUP(B1204,'[3]Nur des jours'!$B:$B,'[3]Nur des jours'!$U:$U,"")</f>
        <v>5.319724840598405</v>
      </c>
      <c r="U1204" s="109">
        <v>0</v>
      </c>
      <c r="V1204" s="109">
        <v>8.9190876114083977E-4</v>
      </c>
      <c r="W1204" s="109">
        <v>5.319724840598405</v>
      </c>
      <c r="X1204" s="109">
        <v>6.5971697498052277</v>
      </c>
      <c r="Y1204" s="109">
        <v>0</v>
      </c>
      <c r="Z1204" s="109">
        <v>0.21354035832012844</v>
      </c>
      <c r="AA1204" s="109">
        <v>0</v>
      </c>
      <c r="AB1204" s="109">
        <v>0</v>
      </c>
      <c r="AC1204" s="109">
        <v>0</v>
      </c>
      <c r="AD1204" s="109">
        <v>0</v>
      </c>
      <c r="AE1204" s="109">
        <v>0</v>
      </c>
      <c r="AF1204" s="109">
        <v>0</v>
      </c>
      <c r="AG1204" s="57" t="str">
        <f>_xlfn.XLOOKUP(B1204,[3]CALCULATION!$B:$B,[3]CALCULATION!$M:$M,"")</f>
        <v>Operationnel</v>
      </c>
      <c r="AH1204" s="57"/>
      <c r="AI1204" s="56" t="str" cm="1">
        <f t="array" ref="AI1204">IFERROR(_xlfn.IFS(
AK1204="MPR ISSUE","PDH",
AK1204="BSS Hardware Issue","BSS",
AK1204="Sites strategiques, MLL, Pylone, etc.","ENVTECH",
AK1204="AKTIVCO DEFAUT GE &amp; POWER Cabinet","AKTIVCO",
AK1204="AKTIVCO Coupure ENEO &amp; Baisse de tension","AKTIVCO GRID ONLY",
AK1204="Coupure ENEO &amp; Baisse de tension","IHS GRID ONLY",
AK1204="Defaut GE &amp; POWER Cabinet","IHS",
AK1204="Sharing","Partners",
AK1204="Sites strategiques &amp; DataCenter","SST &amp; DC",
AK1204="Exclu","Exclu",
AK1204="SAT","SAT",
AK1204="SPARE-ISSUE","SPARE-ISSUE",
AK1204="Fiber CAmtel","TRANS_FO_CAMTEL",
AK1204="Fiber AOF","Fiber AOF",
AK1204="Projet OCM (HUAWEI)","TRAVAUX-HUAWEI",
AK1204="Projet OCM (NOKIA)","TRAVAUX-NOKIA",
AK1204="ACCESS-ISSUE","ACCESS-ISSUE",
AK1204="Projet OCM (ZTE, NOKIA, autres projets)","TRAVAUX OCM",
AK1204="No root CAuse","No root cause",
AK1204="ODU HS","PDH",
AK1204="IP &amp; VLAN","PDH",
AK1204="Warehouse HUAWEI","SPARE-ISSUE",
AK1204="SPARE-HS","SPARE-ISSUE",
AK1204="Power Telco","BSS",AK1204="no impacts","no impacts"
),"")</f>
        <v>No root cause</v>
      </c>
      <c r="AJ1204" s="56" t="str" cm="1">
        <f t="array" ref="AJ1204">IFERROR(_xlfn.IFS(
AK1204="MPR ISSUE","TX ISSUE",
AK1204="BSS Hardware Issue","RAN ISSUE",
AK1204="Sites strategiques, MLL, Pylone, etc.","ENVTECH",
AK1204="AKTIVCO DEFAUT GE &amp; POWER Cabinet","POWER ISSUE",
AK1204="AKTIVCO Coupure ENEO &amp; Baisse de tension","POWER ISSUE",
AK1204="Coupure ENEO &amp; Baisse de tension","POWER ISSUE",
AK1204="Defaut GE &amp; POWER Cabinet","POWER ISSUE",
AK1204="Sharing","POWER ISSUE",
AK1204="Sites strategiques &amp; DataCenter","POWER ISSUE",
AK1204="Exclu","Exclu",
AK1204="SAT","TX ISSUE",
AK1204="SPARE-ISSUE","SPARE-ISSUE",
AK1204="Fiber CAmtel","TX ISSUE",
AK1204="Fiber AOF","TX ISSUE",
AK1204="Projet OCM (HUAWEI)","TRAVAUX-HUAWEI",
AK1204="Projet OCM (NOKIA)","TRAVAUX -NOKIA",
AK1204="ACCESS-ISSUE","ACCESS-ISSUE",
AK1204="Projet OCM (ZTE, NOKIA, autres projets)","TRAVAUX OCM",
AK1204="No root CAuse","No root cause",
AK1204="ODU HS","TX ISSUE",
AK1204="IP &amp; VLAN","TX ISSUE",
AK1204="Warehouse HUAWEI","SPARE-ISSUE",
AK1204="SPARE-HS","SPARE-ISSUE",
AK1204="Power Telco","RAN ISSUE",AK1204="no impacts","no impacts"
),"")</f>
        <v>No root cause</v>
      </c>
      <c r="AK1204" s="81" t="s">
        <v>5620</v>
      </c>
      <c r="AL1204" s="56" t="str" cm="1">
        <f t="array" ref="AL1204">IFERROR(_xlfn.IFS(
AK1204="MPR ISSUE","ACTIVE",
AK1204="BSS Hardware Issue","ACTIVE",
AK1204="Sites strategiques, MLL, Pylone, etc.","PASSIVE",
AK1204="AKTIVCO DEFAUT GE &amp; POWER Cabinet","PASSIVE",
AK1204="AKTIVCO Coupure ENEO &amp; Baisse de tension","PASSIVE",
AK1204="Coupure ENEO &amp; Baisse de tension","PASSIVE",
AK1204="Defaut GE &amp; POWER Cabinet","PASSIVE",
AK1204="Sharing","PASSIVE",
AK1204="Sites strategiques &amp; DataCenter","PASSIVE",
AK1204="Exclu","Exclu",
AK1204="SAT","ACTIVE",
AK1204="SPARE-ISSUE","SPARE-ISSUE",
AK1204="Fiber CAmtel","ACTIVE",
AK1204="Fiber AOF","ACTIVE",
AK1204="Projet OCM (HUAWEI)","PLANNED WORKS",
AK1204="Projet OCM (NOKIA)","PLANNED WORKS",
AK1204="ACCESS-ISSUE","ACCESS-ISSUE",
AK1204="Projet OCM (ZTE, NOKIA, autres projets)","PLANNED WORKS",
AK1204="No root CAuse","No root cause",
AK1204="ODU HS","ACTIVE",
AK1204="IP &amp; VLAN","ACTIVE",
AK1204="Warehouse HUAWEI","SPARE-ISSUE",
AK1204="SPARE-HS","SPARE-ISSUE",
AK1204="Power Telco","ACTIVE", AK1204="no impacts","no impacts"
),"")</f>
        <v>No root cause</v>
      </c>
      <c r="AM1204" s="108" t="s">
        <v>5537</v>
      </c>
      <c r="AN1204" s="117" t="s">
        <v>3424</v>
      </c>
      <c r="AP1204" s="23" t="s">
        <v>5537</v>
      </c>
      <c r="AQ1204" s="23" t="s">
        <v>5537</v>
      </c>
      <c r="AR1204" s="7"/>
      <c r="AS1204" s="6"/>
      <c r="AT1204" s="7"/>
      <c r="AU1204" s="3" t="s">
        <v>5537</v>
      </c>
      <c r="AV1204" s="24" t="s">
        <v>5537</v>
      </c>
      <c r="AW1204" s="24" t="s">
        <v>5537</v>
      </c>
      <c r="AX1204" s="24" t="s">
        <v>5537</v>
      </c>
      <c r="AY1204" s="24" t="s">
        <v>5537</v>
      </c>
      <c r="AZ1204" s="24" t="s">
        <v>5537</v>
      </c>
      <c r="BA1204" s="24" t="s">
        <v>5537</v>
      </c>
      <c r="BB1204" s="24" t="s">
        <v>5537</v>
      </c>
      <c r="BC1204" s="24" t="s">
        <v>5537</v>
      </c>
      <c r="BD1204" s="24" t="s">
        <v>5537</v>
      </c>
      <c r="BE1204" s="24" t="s">
        <v>5537</v>
      </c>
      <c r="BF1204" s="24" t="s">
        <v>5537</v>
      </c>
      <c r="BG1204" s="24" t="s">
        <v>5537</v>
      </c>
      <c r="BH1204" s="24" t="s">
        <v>5537</v>
      </c>
      <c r="BI1204" s="9" t="s">
        <v>5537</v>
      </c>
      <c r="BJ1204" s="14"/>
      <c r="BK1204" s="14" t="s">
        <v>5537</v>
      </c>
      <c r="BL1204" s="14" t="str">
        <f>_xlfn.XLOOKUP(B1204,'[4]cell downs 18042026 17h'!$B:$B,'[4]cell downs 18042026 17h'!$B:$B,"")</f>
        <v/>
      </c>
      <c r="BM1204" s="14" t="str">
        <f>_xlfn.XLOOKUP(B1204,'[5]Cells Huawei 19042026 15h'!$B:$B,'[5]Cells Huawei 19042026 15h'!$B:$B,"")</f>
        <v/>
      </c>
      <c r="BN1204" s="9" t="str">
        <f>_xlfn.XLOOKUP(B1204,'[6]cells down 19042026 9H40'!$B:$B,'[6]cells down 19042026 9H40'!$B:$B,"")</f>
        <v/>
      </c>
      <c r="BO1204" s="9" t="s">
        <v>3424</v>
      </c>
      <c r="BP1204" s="9" t="s">
        <v>12</v>
      </c>
    </row>
    <row r="1205" spans="1:68" s="9" customFormat="1" x14ac:dyDescent="0.35">
      <c r="A1205" s="1" t="s">
        <v>3439</v>
      </c>
      <c r="B1205" s="8" t="s">
        <v>3440</v>
      </c>
      <c r="C1205" s="3" t="str">
        <f>_xlfn.XLOOKUP(B1205,'[1]daily break down'!$D:$D,'[1]daily break down'!$E:$E,"")</f>
        <v>NORD-OUEST</v>
      </c>
      <c r="D1205" s="1" t="s">
        <v>11</v>
      </c>
      <c r="E1205" s="1" t="s">
        <v>154</v>
      </c>
      <c r="F1205" s="3" t="s">
        <v>51</v>
      </c>
      <c r="G1205" s="1" t="s">
        <v>3441</v>
      </c>
      <c r="H1205" s="39" t="str">
        <f>_xlfn.XLOOKUP(B1205,[2]CALCULATION!$B:$B,[2]CALCULATION!$H:$H,"")</f>
        <v>HUAWEI</v>
      </c>
      <c r="I1205" s="34">
        <v>0</v>
      </c>
      <c r="J1205" s="34">
        <v>0</v>
      </c>
      <c r="K1205" s="34">
        <v>0</v>
      </c>
      <c r="L1205" s="34">
        <v>0</v>
      </c>
      <c r="M1205" s="34">
        <v>0</v>
      </c>
      <c r="N1205" s="34">
        <v>0</v>
      </c>
      <c r="O1205" s="34">
        <v>0</v>
      </c>
      <c r="P1205" s="34">
        <v>0</v>
      </c>
      <c r="Q1205" s="34">
        <v>0</v>
      </c>
      <c r="R1205" s="34">
        <v>0</v>
      </c>
      <c r="S1205" s="109">
        <v>0</v>
      </c>
      <c r="T1205" s="109">
        <f>_xlfn.XLOOKUP(B1205,'[3]Nur des jours'!$B:$B,'[3]Nur des jours'!$U:$U,"")</f>
        <v>0</v>
      </c>
      <c r="U1205" s="109">
        <v>0</v>
      </c>
      <c r="V1205" s="109">
        <v>0</v>
      </c>
      <c r="W1205" s="109">
        <v>2.3591528195118614</v>
      </c>
      <c r="X1205" s="109">
        <v>5.9808151629555439</v>
      </c>
      <c r="Y1205" s="109">
        <v>0</v>
      </c>
      <c r="Z1205" s="109">
        <v>0</v>
      </c>
      <c r="AA1205" s="109">
        <v>0</v>
      </c>
      <c r="AB1205" s="109">
        <v>0</v>
      </c>
      <c r="AC1205" s="109">
        <v>0</v>
      </c>
      <c r="AD1205" s="109">
        <v>0</v>
      </c>
      <c r="AE1205" s="109">
        <v>0</v>
      </c>
      <c r="AF1205" s="109">
        <v>0</v>
      </c>
      <c r="AG1205" s="57" t="str">
        <f>_xlfn.XLOOKUP(B1205,[3]CALCULATION!$B:$B,[3]CALCULATION!$M:$M,"")</f>
        <v>Insecurity</v>
      </c>
      <c r="AH1205" s="57"/>
      <c r="AI1205" s="56" t="str" cm="1">
        <f t="array" ref="AI1205">IFERROR(_xlfn.IFS(
AK1205="MPR ISSUE","PDH",
AK1205="BSS Hardware Issue","BSS",
AK1205="Sites strategiques, MLL, Pylone, etc.","ENVTECH",
AK1205="AKTIVCO DEFAUT GE &amp; POWER Cabinet","AKTIVCO",
AK1205="AKTIVCO Coupure ENEO &amp; Baisse de tension","AKTIVCO GRID ONLY",
AK1205="Coupure ENEO &amp; Baisse de tension","IHS GRID ONLY",
AK1205="Defaut GE &amp; POWER Cabinet","IHS",
AK1205="Sharing","Partners",
AK1205="Sites strategiques &amp; DataCenter","SST &amp; DC",
AK1205="Exclu","Exclu",
AK1205="SAT","SAT",
AK1205="SPARE-ISSUE","SPARE-ISSUE",
AK1205="Fiber CAmtel","TRANS_FO_CAMTEL",
AK1205="Fiber AOF","Fiber AOF",
AK1205="Projet OCM (HUAWEI)","TRAVAUX-HUAWEI",
AK1205="Projet OCM (NOKIA)","TRAVAUX-NOKIA",
AK1205="ACCESS-ISSUE","ACCESS-ISSUE",
AK1205="Projet OCM (ZTE, NOKIA, autres projets)","TRAVAUX OCM",
AK1205="No root CAuse","No root cause",
AK1205="ODU HS","PDH",
AK1205="IP &amp; VLAN","PDH",
AK1205="Warehouse HUAWEI","SPARE-ISSUE",
AK1205="SPARE-HS","SPARE-ISSUE",
AK1205="Power Telco","BSS",AK1205="no impacts","no impacts"
),"")</f>
        <v>No root cause</v>
      </c>
      <c r="AJ1205" s="56" t="str" cm="1">
        <f t="array" ref="AJ1205">IFERROR(_xlfn.IFS(
AK1205="MPR ISSUE","TX ISSUE",
AK1205="BSS Hardware Issue","RAN ISSUE",
AK1205="Sites strategiques, MLL, Pylone, etc.","ENVTECH",
AK1205="AKTIVCO DEFAUT GE &amp; POWER Cabinet","POWER ISSUE",
AK1205="AKTIVCO Coupure ENEO &amp; Baisse de tension","POWER ISSUE",
AK1205="Coupure ENEO &amp; Baisse de tension","POWER ISSUE",
AK1205="Defaut GE &amp; POWER Cabinet","POWER ISSUE",
AK1205="Sharing","POWER ISSUE",
AK1205="Sites strategiques &amp; DataCenter","POWER ISSUE",
AK1205="Exclu","Exclu",
AK1205="SAT","TX ISSUE",
AK1205="SPARE-ISSUE","SPARE-ISSUE",
AK1205="Fiber CAmtel","TX ISSUE",
AK1205="Fiber AOF","TX ISSUE",
AK1205="Projet OCM (HUAWEI)","TRAVAUX-HUAWEI",
AK1205="Projet OCM (NOKIA)","TRAVAUX -NOKIA",
AK1205="ACCESS-ISSUE","ACCESS-ISSUE",
AK1205="Projet OCM (ZTE, NOKIA, autres projets)","TRAVAUX OCM",
AK1205="No root CAuse","No root cause",
AK1205="ODU HS","TX ISSUE",
AK1205="IP &amp; VLAN","TX ISSUE",
AK1205="Warehouse HUAWEI","SPARE-ISSUE",
AK1205="SPARE-HS","SPARE-ISSUE",
AK1205="Power Telco","RAN ISSUE",AK1205="no impacts","no impacts"
),"")</f>
        <v>No root cause</v>
      </c>
      <c r="AK1205" s="81" t="s">
        <v>5620</v>
      </c>
      <c r="AL1205" s="56" t="str" cm="1">
        <f t="array" ref="AL1205">IFERROR(_xlfn.IFS(
AK1205="MPR ISSUE","ACTIVE",
AK1205="BSS Hardware Issue","ACTIVE",
AK1205="Sites strategiques, MLL, Pylone, etc.","PASSIVE",
AK1205="AKTIVCO DEFAUT GE &amp; POWER Cabinet","PASSIVE",
AK1205="AKTIVCO Coupure ENEO &amp; Baisse de tension","PASSIVE",
AK1205="Coupure ENEO &amp; Baisse de tension","PASSIVE",
AK1205="Defaut GE &amp; POWER Cabinet","PASSIVE",
AK1205="Sharing","PASSIVE",
AK1205="Sites strategiques &amp; DataCenter","PASSIVE",
AK1205="Exclu","Exclu",
AK1205="SAT","ACTIVE",
AK1205="SPARE-ISSUE","SPARE-ISSUE",
AK1205="Fiber CAmtel","ACTIVE",
AK1205="Fiber AOF","ACTIVE",
AK1205="Projet OCM (HUAWEI)","PLANNED WORKS",
AK1205="Projet OCM (NOKIA)","PLANNED WORKS",
AK1205="ACCESS-ISSUE","ACCESS-ISSUE",
AK1205="Projet OCM (ZTE, NOKIA, autres projets)","PLANNED WORKS",
AK1205="No root CAuse","No root cause",
AK1205="ODU HS","ACTIVE",
AK1205="IP &amp; VLAN","ACTIVE",
AK1205="Warehouse HUAWEI","SPARE-ISSUE",
AK1205="SPARE-HS","SPARE-ISSUE",
AK1205="Power Telco","ACTIVE", AK1205="no impacts","no impacts"
),"")</f>
        <v>No root cause</v>
      </c>
      <c r="AM1205" s="108" t="s">
        <v>5537</v>
      </c>
      <c r="AN1205" s="117" t="s">
        <v>3440</v>
      </c>
      <c r="AP1205" s="23" t="s">
        <v>5537</v>
      </c>
      <c r="AQ1205" s="23" t="s">
        <v>5537</v>
      </c>
      <c r="AR1205" s="7"/>
      <c r="AS1205" s="6"/>
      <c r="AT1205" s="7"/>
      <c r="AU1205" s="3" t="s">
        <v>5537</v>
      </c>
      <c r="AV1205" s="24" t="s">
        <v>5537</v>
      </c>
      <c r="AW1205" s="24" t="s">
        <v>5537</v>
      </c>
      <c r="AX1205" s="24" t="s">
        <v>5537</v>
      </c>
      <c r="AY1205" s="24" t="s">
        <v>5537</v>
      </c>
      <c r="AZ1205" s="24" t="s">
        <v>5537</v>
      </c>
      <c r="BA1205" s="24" t="s">
        <v>5537</v>
      </c>
      <c r="BB1205" s="24" t="s">
        <v>5537</v>
      </c>
      <c r="BC1205" s="24" t="s">
        <v>5537</v>
      </c>
      <c r="BD1205" s="24" t="s">
        <v>5537</v>
      </c>
      <c r="BE1205" s="24" t="s">
        <v>5537</v>
      </c>
      <c r="BF1205" s="24" t="s">
        <v>5537</v>
      </c>
      <c r="BG1205" s="24" t="s">
        <v>5537</v>
      </c>
      <c r="BH1205" s="24" t="s">
        <v>5537</v>
      </c>
      <c r="BI1205" s="9" t="s">
        <v>5537</v>
      </c>
      <c r="BJ1205" s="14"/>
      <c r="BK1205" s="14" t="s">
        <v>5537</v>
      </c>
      <c r="BL1205" s="14" t="str">
        <f>_xlfn.XLOOKUP(B1205,'[4]cell downs 18042026 17h'!$B:$B,'[4]cell downs 18042026 17h'!$B:$B,"")</f>
        <v/>
      </c>
      <c r="BM1205" s="14" t="str">
        <f>_xlfn.XLOOKUP(B1205,'[5]Cells Huawei 19042026 15h'!$B:$B,'[5]Cells Huawei 19042026 15h'!$B:$B,"")</f>
        <v/>
      </c>
      <c r="BN1205" s="9" t="str">
        <f>_xlfn.XLOOKUP(B1205,'[6]cells down 19042026 9H40'!$B:$B,'[6]cells down 19042026 9H40'!$B:$B,"")</f>
        <v/>
      </c>
      <c r="BO1205" s="9" t="s">
        <v>3440</v>
      </c>
      <c r="BP1205" s="9" t="s">
        <v>594</v>
      </c>
    </row>
    <row r="1206" spans="1:68" s="9" customFormat="1" x14ac:dyDescent="0.35">
      <c r="A1206" s="3" t="s">
        <v>340</v>
      </c>
      <c r="B1206" s="3" t="s">
        <v>341</v>
      </c>
      <c r="C1206" s="3" t="str">
        <f>_xlfn.XLOOKUP(B1206,'[1]daily break down'!$D:$D,'[1]daily break down'!$E:$E,"")</f>
        <v>Douala</v>
      </c>
      <c r="D1206" s="3" t="s">
        <v>113</v>
      </c>
      <c r="E1206" s="3" t="s">
        <v>12</v>
      </c>
      <c r="F1206" s="3" t="s">
        <v>31</v>
      </c>
      <c r="G1206" s="3" t="s">
        <v>32</v>
      </c>
      <c r="H1206" s="41" t="str">
        <f>_xlfn.XLOOKUP(B1206,[2]CALCULATION!$B:$B,[2]CALCULATION!$H:$H,"")</f>
        <v>ZTE</v>
      </c>
      <c r="I1206" s="34">
        <v>5.7137527002308568</v>
      </c>
      <c r="J1206" s="34">
        <v>1.8071393105101401</v>
      </c>
      <c r="K1206" s="34">
        <v>2.0931782965645369</v>
      </c>
      <c r="L1206" s="34">
        <v>0</v>
      </c>
      <c r="M1206" s="34">
        <v>0.16715035399063402</v>
      </c>
      <c r="N1206" s="34">
        <v>0</v>
      </c>
      <c r="O1206" s="34">
        <v>1.1928635431023908</v>
      </c>
      <c r="P1206" s="34">
        <v>0</v>
      </c>
      <c r="Q1206" s="34">
        <v>2.2371252136642381</v>
      </c>
      <c r="R1206" s="34">
        <v>0</v>
      </c>
      <c r="S1206" s="109">
        <v>0.43084198691333331</v>
      </c>
      <c r="T1206" s="109">
        <f>_xlfn.XLOOKUP(B1206,'[3]Nur des jours'!$B:$B,'[3]Nur des jours'!$U:$U,"")</f>
        <v>0</v>
      </c>
      <c r="U1206" s="109">
        <v>1.15403657760542</v>
      </c>
      <c r="V1206" s="109">
        <v>0</v>
      </c>
      <c r="W1206" s="109">
        <v>0</v>
      </c>
      <c r="X1206" s="109">
        <v>4.9858318137846611</v>
      </c>
      <c r="Y1206" s="109">
        <v>0</v>
      </c>
      <c r="Z1206" s="109">
        <v>5.5279290192419115</v>
      </c>
      <c r="AA1206" s="109">
        <v>0</v>
      </c>
      <c r="AB1206" s="109">
        <v>0</v>
      </c>
      <c r="AC1206" s="109">
        <v>0</v>
      </c>
      <c r="AD1206" s="109">
        <v>0</v>
      </c>
      <c r="AE1206" s="109">
        <v>0</v>
      </c>
      <c r="AF1206" s="109">
        <v>0</v>
      </c>
      <c r="AG1206" s="57" t="str">
        <f>_xlfn.XLOOKUP(B1206,[3]CALCULATION!$B:$B,[3]CALCULATION!$M:$M,"")</f>
        <v>Operationnel</v>
      </c>
      <c r="AH1206" s="57"/>
      <c r="AI1206" s="56" t="str" cm="1">
        <f t="array" ref="AI1206">IFERROR(_xlfn.IFS(
AK1206="MPR ISSUE","PDH",
AK1206="BSS Hardware Issue","BSS",
AK1206="Sites strategiques, MLL, Pylone, etc.","ENVTECH",
AK1206="AKTIVCO DEFAUT GE &amp; POWER Cabinet","AKTIVCO",
AK1206="AKTIVCO Coupure ENEO &amp; Baisse de tension","AKTIVCO GRID ONLY",
AK1206="Coupure ENEO &amp; Baisse de tension","IHS GRID ONLY",
AK1206="Defaut GE &amp; POWER Cabinet","IHS",
AK1206="Sharing","Partners",
AK1206="Sites strategiques &amp; DataCenter","SST &amp; DC",
AK1206="Exclu","Exclu",
AK1206="SAT","SAT",
AK1206="SPARE-ISSUE","SPARE-ISSUE",
AK1206="Fiber CAmtel","TRANS_FO_CAMTEL",
AK1206="Fiber AOF","Fiber AOF",
AK1206="Projet OCM (HUAWEI)","TRAVAUX-HUAWEI",
AK1206="Projet OCM (NOKIA)","TRAVAUX-NOKIA",
AK1206="ACCESS-ISSUE","ACCESS-ISSUE",
AK1206="Projet OCM (ZTE, NOKIA, autres projets)","TRAVAUX OCM",
AK1206="No root CAuse","No root cause",
AK1206="ODU HS","PDH",
AK1206="IP &amp; VLAN","PDH",
AK1206="Warehouse HUAWEI","SPARE-ISSUE",
AK1206="SPARE-HS","SPARE-ISSUE",
AK1206="Power Telco","BSS",AK1206="no impacts","no impacts"
),"")</f>
        <v>No root cause</v>
      </c>
      <c r="AJ1206" s="56" t="str" cm="1">
        <f t="array" ref="AJ1206">IFERROR(_xlfn.IFS(
AK1206="MPR ISSUE","TX ISSUE",
AK1206="BSS Hardware Issue","RAN ISSUE",
AK1206="Sites strategiques, MLL, Pylone, etc.","ENVTECH",
AK1206="AKTIVCO DEFAUT GE &amp; POWER Cabinet","POWER ISSUE",
AK1206="AKTIVCO Coupure ENEO &amp; Baisse de tension","POWER ISSUE",
AK1206="Coupure ENEO &amp; Baisse de tension","POWER ISSUE",
AK1206="Defaut GE &amp; POWER Cabinet","POWER ISSUE",
AK1206="Sharing","POWER ISSUE",
AK1206="Sites strategiques &amp; DataCenter","POWER ISSUE",
AK1206="Exclu","Exclu",
AK1206="SAT","TX ISSUE",
AK1206="SPARE-ISSUE","SPARE-ISSUE",
AK1206="Fiber CAmtel","TX ISSUE",
AK1206="Fiber AOF","TX ISSUE",
AK1206="Projet OCM (HUAWEI)","TRAVAUX-HUAWEI",
AK1206="Projet OCM (NOKIA)","TRAVAUX -NOKIA",
AK1206="ACCESS-ISSUE","ACCESS-ISSUE",
AK1206="Projet OCM (ZTE, NOKIA, autres projets)","TRAVAUX OCM",
AK1206="No root CAuse","No root cause",
AK1206="ODU HS","TX ISSUE",
AK1206="IP &amp; VLAN","TX ISSUE",
AK1206="Warehouse HUAWEI","SPARE-ISSUE",
AK1206="SPARE-HS","SPARE-ISSUE",
AK1206="Power Telco","RAN ISSUE",AK1206="no impacts","no impacts"
),"")</f>
        <v>No root cause</v>
      </c>
      <c r="AK1206" s="81" t="s">
        <v>5620</v>
      </c>
      <c r="AL1206" s="56" t="str" cm="1">
        <f t="array" ref="AL1206">IFERROR(_xlfn.IFS(
AK1206="MPR ISSUE","ACTIVE",
AK1206="BSS Hardware Issue","ACTIVE",
AK1206="Sites strategiques, MLL, Pylone, etc.","PASSIVE",
AK1206="AKTIVCO DEFAUT GE &amp; POWER Cabinet","PASSIVE",
AK1206="AKTIVCO Coupure ENEO &amp; Baisse de tension","PASSIVE",
AK1206="Coupure ENEO &amp; Baisse de tension","PASSIVE",
AK1206="Defaut GE &amp; POWER Cabinet","PASSIVE",
AK1206="Sharing","PASSIVE",
AK1206="Sites strategiques &amp; DataCenter","PASSIVE",
AK1206="Exclu","Exclu",
AK1206="SAT","ACTIVE",
AK1206="SPARE-ISSUE","SPARE-ISSUE",
AK1206="Fiber CAmtel","ACTIVE",
AK1206="Fiber AOF","ACTIVE",
AK1206="Projet OCM (HUAWEI)","PLANNED WORKS",
AK1206="Projet OCM (NOKIA)","PLANNED WORKS",
AK1206="ACCESS-ISSUE","ACCESS-ISSUE",
AK1206="Projet OCM (ZTE, NOKIA, autres projets)","PLANNED WORKS",
AK1206="No root CAuse","No root cause",
AK1206="ODU HS","ACTIVE",
AK1206="IP &amp; VLAN","ACTIVE",
AK1206="Warehouse HUAWEI","SPARE-ISSUE",
AK1206="SPARE-HS","SPARE-ISSUE",
AK1206="Power Telco","ACTIVE", AK1206="no impacts","no impacts"
),"")</f>
        <v>No root cause</v>
      </c>
      <c r="AM1206" s="108" t="s">
        <v>5537</v>
      </c>
      <c r="AN1206" s="117" t="s">
        <v>341</v>
      </c>
      <c r="AP1206" s="23" t="s">
        <v>5537</v>
      </c>
      <c r="AQ1206" s="23" t="s">
        <v>5537</v>
      </c>
      <c r="AR1206" s="7"/>
      <c r="AS1206" s="6"/>
      <c r="AT1206" s="7"/>
      <c r="AU1206" s="3" t="s">
        <v>5537</v>
      </c>
      <c r="AV1206" s="24" t="s">
        <v>5537</v>
      </c>
      <c r="AW1206" s="24" t="s">
        <v>5537</v>
      </c>
      <c r="AX1206" s="24" t="s">
        <v>5537</v>
      </c>
      <c r="AY1206" s="24" t="s">
        <v>5537</v>
      </c>
      <c r="AZ1206" s="24" t="s">
        <v>5537</v>
      </c>
      <c r="BA1206" s="24" t="s">
        <v>5537</v>
      </c>
      <c r="BB1206" s="24" t="s">
        <v>5537</v>
      </c>
      <c r="BC1206" s="24" t="s">
        <v>5537</v>
      </c>
      <c r="BD1206" s="24" t="s">
        <v>5537</v>
      </c>
      <c r="BE1206" s="24" t="s">
        <v>5537</v>
      </c>
      <c r="BF1206" s="24" t="s">
        <v>5537</v>
      </c>
      <c r="BG1206" s="24" t="s">
        <v>5537</v>
      </c>
      <c r="BH1206" s="24" t="s">
        <v>5537</v>
      </c>
      <c r="BI1206" s="9" t="s">
        <v>5537</v>
      </c>
      <c r="BJ1206" s="14"/>
      <c r="BK1206" s="14" t="s">
        <v>5537</v>
      </c>
      <c r="BL1206" s="14" t="str">
        <f>_xlfn.XLOOKUP(B1206,'[4]cell downs 18042026 17h'!$B:$B,'[4]cell downs 18042026 17h'!$B:$B,"")</f>
        <v/>
      </c>
      <c r="BM1206" s="14" t="str">
        <f>_xlfn.XLOOKUP(B1206,'[5]Cells Huawei 19042026 15h'!$B:$B,'[5]Cells Huawei 19042026 15h'!$B:$B,"")</f>
        <v/>
      </c>
      <c r="BN1206" s="9" t="str">
        <f>_xlfn.XLOOKUP(B1206,'[6]cells down 19042026 9H40'!$B:$B,'[6]cells down 19042026 9H40'!$B:$B,"")</f>
        <v/>
      </c>
      <c r="BO1206" s="9" t="s">
        <v>341</v>
      </c>
      <c r="BP1206" s="9" t="s">
        <v>12</v>
      </c>
    </row>
    <row r="1207" spans="1:68" s="9" customFormat="1" x14ac:dyDescent="0.35">
      <c r="A1207" s="1" t="s">
        <v>4336</v>
      </c>
      <c r="B1207" s="8" t="s">
        <v>4337</v>
      </c>
      <c r="C1207" s="3" t="str">
        <f>_xlfn.XLOOKUP(B1207,'[1]daily break down'!$D:$D,'[1]daily break down'!$E:$E,"")</f>
        <v>SUD-OUEST</v>
      </c>
      <c r="D1207" s="1" t="s">
        <v>5487</v>
      </c>
      <c r="E1207" s="1" t="s">
        <v>96</v>
      </c>
      <c r="F1207" s="3" t="s">
        <v>13</v>
      </c>
      <c r="G1207" s="1" t="s">
        <v>4338</v>
      </c>
      <c r="H1207" s="39" t="str">
        <f>_xlfn.XLOOKUP(B1207,[2]CALCULATION!$B:$B,[2]CALCULATION!$H:$H,"")</f>
        <v>HUAWEI</v>
      </c>
      <c r="I1207" s="34">
        <v>0</v>
      </c>
      <c r="J1207" s="34">
        <v>0</v>
      </c>
      <c r="K1207" s="34">
        <v>0</v>
      </c>
      <c r="L1207" s="34">
        <v>0</v>
      </c>
      <c r="M1207" s="34">
        <v>0</v>
      </c>
      <c r="N1207" s="34">
        <v>0</v>
      </c>
      <c r="O1207" s="34">
        <v>0</v>
      </c>
      <c r="P1207" s="34">
        <v>0</v>
      </c>
      <c r="Q1207" s="34">
        <v>0</v>
      </c>
      <c r="R1207" s="34">
        <v>0</v>
      </c>
      <c r="S1207" s="109">
        <v>0</v>
      </c>
      <c r="T1207" s="109">
        <f>_xlfn.XLOOKUP(B1207,'[3]Nur des jours'!$B:$B,'[3]Nur des jours'!$U:$U,"")</f>
        <v>0</v>
      </c>
      <c r="U1207" s="109">
        <v>0</v>
      </c>
      <c r="V1207" s="109">
        <v>0</v>
      </c>
      <c r="W1207" s="109">
        <v>0</v>
      </c>
      <c r="X1207" s="109">
        <v>4.8225338367105843</v>
      </c>
      <c r="Y1207" s="109">
        <v>0</v>
      </c>
      <c r="Z1207" s="109">
        <v>0</v>
      </c>
      <c r="AA1207" s="109">
        <v>0</v>
      </c>
      <c r="AB1207" s="109">
        <v>0</v>
      </c>
      <c r="AC1207" s="109">
        <v>0</v>
      </c>
      <c r="AD1207" s="109">
        <v>0</v>
      </c>
      <c r="AE1207" s="109">
        <v>0</v>
      </c>
      <c r="AF1207" s="109">
        <v>0</v>
      </c>
      <c r="AG1207" s="57" t="str">
        <f>_xlfn.XLOOKUP(B1207,[3]CALCULATION!$B:$B,[3]CALCULATION!$M:$M,"")</f>
        <v>Insecurity</v>
      </c>
      <c r="AH1207" s="57"/>
      <c r="AI1207" s="56" t="str" cm="1">
        <f t="array" ref="AI1207">IFERROR(_xlfn.IFS(
AK1207="MPR ISSUE","PDH",
AK1207="BSS Hardware Issue","BSS",
AK1207="Sites strategiques, MLL, Pylone, etc.","ENVTECH",
AK1207="AKTIVCO DEFAUT GE &amp; POWER Cabinet","AKTIVCO",
AK1207="AKTIVCO Coupure ENEO &amp; Baisse de tension","AKTIVCO GRID ONLY",
AK1207="Coupure ENEO &amp; Baisse de tension","IHS GRID ONLY",
AK1207="Defaut GE &amp; POWER Cabinet","IHS",
AK1207="Sharing","Partners",
AK1207="Sites strategiques &amp; DataCenter","SST &amp; DC",
AK1207="Exclu","Exclu",
AK1207="SAT","SAT",
AK1207="SPARE-ISSUE","SPARE-ISSUE",
AK1207="Fiber CAmtel","TRANS_FO_CAMTEL",
AK1207="Fiber AOF","Fiber AOF",
AK1207="Projet OCM (HUAWEI)","TRAVAUX-HUAWEI",
AK1207="Projet OCM (NOKIA)","TRAVAUX-NOKIA",
AK1207="ACCESS-ISSUE","ACCESS-ISSUE",
AK1207="Projet OCM (ZTE, NOKIA, autres projets)","TRAVAUX OCM",
AK1207="No root CAuse","No root cause",
AK1207="ODU HS","PDH",
AK1207="IP &amp; VLAN","PDH",
AK1207="Warehouse HUAWEI","SPARE-ISSUE",
AK1207="SPARE-HS","SPARE-ISSUE",
AK1207="Power Telco","BSS",AK1207="no impacts","no impacts"
),"")</f>
        <v>No root cause</v>
      </c>
      <c r="AJ1207" s="56" t="str" cm="1">
        <f t="array" ref="AJ1207">IFERROR(_xlfn.IFS(
AK1207="MPR ISSUE","TX ISSUE",
AK1207="BSS Hardware Issue","RAN ISSUE",
AK1207="Sites strategiques, MLL, Pylone, etc.","ENVTECH",
AK1207="AKTIVCO DEFAUT GE &amp; POWER Cabinet","POWER ISSUE",
AK1207="AKTIVCO Coupure ENEO &amp; Baisse de tension","POWER ISSUE",
AK1207="Coupure ENEO &amp; Baisse de tension","POWER ISSUE",
AK1207="Defaut GE &amp; POWER Cabinet","POWER ISSUE",
AK1207="Sharing","POWER ISSUE",
AK1207="Sites strategiques &amp; DataCenter","POWER ISSUE",
AK1207="Exclu","Exclu",
AK1207="SAT","TX ISSUE",
AK1207="SPARE-ISSUE","SPARE-ISSUE",
AK1207="Fiber CAmtel","TX ISSUE",
AK1207="Fiber AOF","TX ISSUE",
AK1207="Projet OCM (HUAWEI)","TRAVAUX-HUAWEI",
AK1207="Projet OCM (NOKIA)","TRAVAUX -NOKIA",
AK1207="ACCESS-ISSUE","ACCESS-ISSUE",
AK1207="Projet OCM (ZTE, NOKIA, autres projets)","TRAVAUX OCM",
AK1207="No root CAuse","No root cause",
AK1207="ODU HS","TX ISSUE",
AK1207="IP &amp; VLAN","TX ISSUE",
AK1207="Warehouse HUAWEI","SPARE-ISSUE",
AK1207="SPARE-HS","SPARE-ISSUE",
AK1207="Power Telco","RAN ISSUE",AK1207="no impacts","no impacts"
),"")</f>
        <v>No root cause</v>
      </c>
      <c r="AK1207" s="81" t="s">
        <v>5620</v>
      </c>
      <c r="AL1207" s="56" t="str" cm="1">
        <f t="array" ref="AL1207">IFERROR(_xlfn.IFS(
AK1207="MPR ISSUE","ACTIVE",
AK1207="BSS Hardware Issue","ACTIVE",
AK1207="Sites strategiques, MLL, Pylone, etc.","PASSIVE",
AK1207="AKTIVCO DEFAUT GE &amp; POWER Cabinet","PASSIVE",
AK1207="AKTIVCO Coupure ENEO &amp; Baisse de tension","PASSIVE",
AK1207="Coupure ENEO &amp; Baisse de tension","PASSIVE",
AK1207="Defaut GE &amp; POWER Cabinet","PASSIVE",
AK1207="Sharing","PASSIVE",
AK1207="Sites strategiques &amp; DataCenter","PASSIVE",
AK1207="Exclu","Exclu",
AK1207="SAT","ACTIVE",
AK1207="SPARE-ISSUE","SPARE-ISSUE",
AK1207="Fiber CAmtel","ACTIVE",
AK1207="Fiber AOF","ACTIVE",
AK1207="Projet OCM (HUAWEI)","PLANNED WORKS",
AK1207="Projet OCM (NOKIA)","PLANNED WORKS",
AK1207="ACCESS-ISSUE","ACCESS-ISSUE",
AK1207="Projet OCM (ZTE, NOKIA, autres projets)","PLANNED WORKS",
AK1207="No root CAuse","No root cause",
AK1207="ODU HS","ACTIVE",
AK1207="IP &amp; VLAN","ACTIVE",
AK1207="Warehouse HUAWEI","SPARE-ISSUE",
AK1207="SPARE-HS","SPARE-ISSUE",
AK1207="Power Telco","ACTIVE", AK1207="no impacts","no impacts"
),"")</f>
        <v>No root cause</v>
      </c>
      <c r="AM1207" s="108" t="s">
        <v>5537</v>
      </c>
      <c r="AN1207" s="117" t="s">
        <v>4337</v>
      </c>
      <c r="AP1207" s="23" t="s">
        <v>5537</v>
      </c>
      <c r="AQ1207" s="23" t="s">
        <v>5537</v>
      </c>
      <c r="AR1207" s="7"/>
      <c r="AS1207" s="6"/>
      <c r="AT1207" s="7"/>
      <c r="AU1207" s="3" t="s">
        <v>5537</v>
      </c>
      <c r="AV1207" s="24" t="s">
        <v>5537</v>
      </c>
      <c r="AW1207" s="24" t="s">
        <v>5537</v>
      </c>
      <c r="AX1207" s="24" t="s">
        <v>5537</v>
      </c>
      <c r="AY1207" s="24" t="s">
        <v>5537</v>
      </c>
      <c r="AZ1207" s="24" t="s">
        <v>5537</v>
      </c>
      <c r="BA1207" s="24" t="s">
        <v>5537</v>
      </c>
      <c r="BB1207" s="24" t="s">
        <v>5537</v>
      </c>
      <c r="BC1207" s="24" t="s">
        <v>5537</v>
      </c>
      <c r="BD1207" s="24" t="s">
        <v>5537</v>
      </c>
      <c r="BE1207" s="24" t="s">
        <v>5537</v>
      </c>
      <c r="BF1207" s="24" t="s">
        <v>5537</v>
      </c>
      <c r="BG1207" s="24" t="s">
        <v>5537</v>
      </c>
      <c r="BH1207" s="24" t="s">
        <v>5537</v>
      </c>
      <c r="BI1207" s="9" t="s">
        <v>5537</v>
      </c>
      <c r="BJ1207" s="14"/>
      <c r="BK1207" s="14" t="s">
        <v>5537</v>
      </c>
      <c r="BL1207" s="14" t="str">
        <f>_xlfn.XLOOKUP(B1207,'[4]cell downs 18042026 17h'!$B:$B,'[4]cell downs 18042026 17h'!$B:$B,"")</f>
        <v/>
      </c>
      <c r="BM1207" s="14" t="str">
        <f>_xlfn.XLOOKUP(B1207,'[5]Cells Huawei 19042026 15h'!$B:$B,'[5]Cells Huawei 19042026 15h'!$B:$B,"")</f>
        <v/>
      </c>
      <c r="BN1207" s="9" t="str">
        <f>_xlfn.XLOOKUP(B1207,'[6]cells down 19042026 9H40'!$B:$B,'[6]cells down 19042026 9H40'!$B:$B,"")</f>
        <v/>
      </c>
      <c r="BO1207" s="9" t="s">
        <v>5537</v>
      </c>
      <c r="BP1207" s="9" t="s">
        <v>12</v>
      </c>
    </row>
    <row r="1208" spans="1:68" s="9" customFormat="1" x14ac:dyDescent="0.35">
      <c r="A1208" s="1" t="s">
        <v>1350</v>
      </c>
      <c r="B1208" s="8" t="s">
        <v>1351</v>
      </c>
      <c r="C1208" s="3" t="str">
        <f>_xlfn.XLOOKUP(B1208,'[1]daily break down'!$D:$D,'[1]daily break down'!$E:$E,"")</f>
        <v>Douala</v>
      </c>
      <c r="D1208" s="1" t="s">
        <v>21</v>
      </c>
      <c r="E1208" s="1" t="s">
        <v>125</v>
      </c>
      <c r="F1208" s="3" t="s">
        <v>31</v>
      </c>
      <c r="G1208" s="1" t="s">
        <v>32</v>
      </c>
      <c r="H1208" s="41" t="str">
        <f>_xlfn.XLOOKUP(B1208,[2]CALCULATION!$B:$B,[2]CALCULATION!$H:$H,"")</f>
        <v>ZTE</v>
      </c>
      <c r="I1208" s="34">
        <v>5.0030604994392629</v>
      </c>
      <c r="J1208" s="34">
        <v>0</v>
      </c>
      <c r="K1208" s="34">
        <v>0</v>
      </c>
      <c r="L1208" s="34">
        <v>0</v>
      </c>
      <c r="M1208" s="34">
        <v>0</v>
      </c>
      <c r="N1208" s="34">
        <v>0</v>
      </c>
      <c r="O1208" s="34">
        <v>0</v>
      </c>
      <c r="P1208" s="34">
        <v>0</v>
      </c>
      <c r="Q1208" s="34">
        <v>0</v>
      </c>
      <c r="R1208" s="34">
        <v>0</v>
      </c>
      <c r="S1208" s="109">
        <v>0</v>
      </c>
      <c r="T1208" s="109">
        <f>_xlfn.XLOOKUP(B1208,'[3]Nur des jours'!$B:$B,'[3]Nur des jours'!$U:$U,"")</f>
        <v>0.77454178116786843</v>
      </c>
      <c r="U1208" s="109">
        <v>0</v>
      </c>
      <c r="V1208" s="109">
        <v>0</v>
      </c>
      <c r="W1208" s="109">
        <v>0.7745417811678682</v>
      </c>
      <c r="X1208" s="109">
        <v>4.0169590192704465</v>
      </c>
      <c r="Y1208" s="109">
        <v>0</v>
      </c>
      <c r="Z1208" s="109">
        <v>0.70214919827755851</v>
      </c>
      <c r="AA1208" s="109">
        <v>0</v>
      </c>
      <c r="AB1208" s="109">
        <v>0</v>
      </c>
      <c r="AC1208" s="109">
        <v>0</v>
      </c>
      <c r="AD1208" s="109">
        <v>0</v>
      </c>
      <c r="AE1208" s="109">
        <v>0</v>
      </c>
      <c r="AF1208" s="109">
        <v>0</v>
      </c>
      <c r="AG1208" s="57" t="str">
        <f>_xlfn.XLOOKUP(B1208,[3]CALCULATION!$B:$B,[3]CALCULATION!$M:$M,"")</f>
        <v>Operationnel</v>
      </c>
      <c r="AH1208" s="57"/>
      <c r="AI1208" s="56" t="str" cm="1">
        <f t="array" ref="AI1208">IFERROR(_xlfn.IFS(
AK1208="MPR ISSUE","PDH",
AK1208="BSS Hardware Issue","BSS",
AK1208="Sites strategiques, MLL, Pylone, etc.","ENVTECH",
AK1208="AKTIVCO DEFAUT GE &amp; POWER Cabinet","AKTIVCO",
AK1208="AKTIVCO Coupure ENEO &amp; Baisse de tension","AKTIVCO GRID ONLY",
AK1208="Coupure ENEO &amp; Baisse de tension","IHS GRID ONLY",
AK1208="Defaut GE &amp; POWER Cabinet","IHS",
AK1208="Sharing","Partners",
AK1208="Sites strategiques &amp; DataCenter","SST &amp; DC",
AK1208="Exclu","Exclu",
AK1208="SAT","SAT",
AK1208="SPARE-ISSUE","SPARE-ISSUE",
AK1208="Fiber CAmtel","TRANS_FO_CAMTEL",
AK1208="Fiber AOF","Fiber AOF",
AK1208="Projet OCM (HUAWEI)","TRAVAUX-HUAWEI",
AK1208="Projet OCM (NOKIA)","TRAVAUX-NOKIA",
AK1208="ACCESS-ISSUE","ACCESS-ISSUE",
AK1208="Projet OCM (ZTE, NOKIA, autres projets)","TRAVAUX OCM",
AK1208="No root CAuse","No root cause",
AK1208="ODU HS","PDH",
AK1208="IP &amp; VLAN","PDH",
AK1208="Warehouse HUAWEI","SPARE-ISSUE",
AK1208="SPARE-HS","SPARE-ISSUE",
AK1208="Power Telco","BSS",AK1208="no impacts","no impacts"
),"")</f>
        <v>No root cause</v>
      </c>
      <c r="AJ1208" s="56" t="str" cm="1">
        <f t="array" ref="AJ1208">IFERROR(_xlfn.IFS(
AK1208="MPR ISSUE","TX ISSUE",
AK1208="BSS Hardware Issue","RAN ISSUE",
AK1208="Sites strategiques, MLL, Pylone, etc.","ENVTECH",
AK1208="AKTIVCO DEFAUT GE &amp; POWER Cabinet","POWER ISSUE",
AK1208="AKTIVCO Coupure ENEO &amp; Baisse de tension","POWER ISSUE",
AK1208="Coupure ENEO &amp; Baisse de tension","POWER ISSUE",
AK1208="Defaut GE &amp; POWER Cabinet","POWER ISSUE",
AK1208="Sharing","POWER ISSUE",
AK1208="Sites strategiques &amp; DataCenter","POWER ISSUE",
AK1208="Exclu","Exclu",
AK1208="SAT","TX ISSUE",
AK1208="SPARE-ISSUE","SPARE-ISSUE",
AK1208="Fiber CAmtel","TX ISSUE",
AK1208="Fiber AOF","TX ISSUE",
AK1208="Projet OCM (HUAWEI)","TRAVAUX-HUAWEI",
AK1208="Projet OCM (NOKIA)","TRAVAUX -NOKIA",
AK1208="ACCESS-ISSUE","ACCESS-ISSUE",
AK1208="Projet OCM (ZTE, NOKIA, autres projets)","TRAVAUX OCM",
AK1208="No root CAuse","No root cause",
AK1208="ODU HS","TX ISSUE",
AK1208="IP &amp; VLAN","TX ISSUE",
AK1208="Warehouse HUAWEI","SPARE-ISSUE",
AK1208="SPARE-HS","SPARE-ISSUE",
AK1208="Power Telco","RAN ISSUE",AK1208="no impacts","no impacts"
),"")</f>
        <v>No root cause</v>
      </c>
      <c r="AK1208" s="81" t="s">
        <v>5620</v>
      </c>
      <c r="AL1208" s="56" t="str" cm="1">
        <f t="array" ref="AL1208">IFERROR(_xlfn.IFS(
AK1208="MPR ISSUE","ACTIVE",
AK1208="BSS Hardware Issue","ACTIVE",
AK1208="Sites strategiques, MLL, Pylone, etc.","PASSIVE",
AK1208="AKTIVCO DEFAUT GE &amp; POWER Cabinet","PASSIVE",
AK1208="AKTIVCO Coupure ENEO &amp; Baisse de tension","PASSIVE",
AK1208="Coupure ENEO &amp; Baisse de tension","PASSIVE",
AK1208="Defaut GE &amp; POWER Cabinet","PASSIVE",
AK1208="Sharing","PASSIVE",
AK1208="Sites strategiques &amp; DataCenter","PASSIVE",
AK1208="Exclu","Exclu",
AK1208="SAT","ACTIVE",
AK1208="SPARE-ISSUE","SPARE-ISSUE",
AK1208="Fiber CAmtel","ACTIVE",
AK1208="Fiber AOF","ACTIVE",
AK1208="Projet OCM (HUAWEI)","PLANNED WORKS",
AK1208="Projet OCM (NOKIA)","PLANNED WORKS",
AK1208="ACCESS-ISSUE","ACCESS-ISSUE",
AK1208="Projet OCM (ZTE, NOKIA, autres projets)","PLANNED WORKS",
AK1208="No root CAuse","No root cause",
AK1208="ODU HS","ACTIVE",
AK1208="IP &amp; VLAN","ACTIVE",
AK1208="Warehouse HUAWEI","SPARE-ISSUE",
AK1208="SPARE-HS","SPARE-ISSUE",
AK1208="Power Telco","ACTIVE", AK1208="no impacts","no impacts"
),"")</f>
        <v>No root cause</v>
      </c>
      <c r="AM1208" s="108" t="s">
        <v>5537</v>
      </c>
      <c r="AN1208" s="117" t="s">
        <v>1351</v>
      </c>
      <c r="AP1208" s="23" t="s">
        <v>5537</v>
      </c>
      <c r="AQ1208" s="23" t="s">
        <v>5537</v>
      </c>
      <c r="AR1208" s="7"/>
      <c r="AS1208" s="6"/>
      <c r="AT1208" s="7"/>
      <c r="AU1208" s="3" t="s">
        <v>5537</v>
      </c>
      <c r="AV1208" s="24" t="s">
        <v>5537</v>
      </c>
      <c r="AW1208" s="24" t="s">
        <v>5537</v>
      </c>
      <c r="AX1208" s="24" t="s">
        <v>5537</v>
      </c>
      <c r="AY1208" s="24" t="s">
        <v>5537</v>
      </c>
      <c r="AZ1208" s="24" t="s">
        <v>5537</v>
      </c>
      <c r="BA1208" s="24" t="s">
        <v>5537</v>
      </c>
      <c r="BB1208" s="24" t="s">
        <v>5537</v>
      </c>
      <c r="BC1208" s="24" t="s">
        <v>5537</v>
      </c>
      <c r="BD1208" s="24" t="s">
        <v>5537</v>
      </c>
      <c r="BE1208" s="24" t="s">
        <v>5537</v>
      </c>
      <c r="BF1208" s="24" t="s">
        <v>5537</v>
      </c>
      <c r="BG1208" s="24" t="s">
        <v>5537</v>
      </c>
      <c r="BH1208" s="24" t="s">
        <v>5537</v>
      </c>
      <c r="BI1208" s="9" t="s">
        <v>5537</v>
      </c>
      <c r="BJ1208" s="14"/>
      <c r="BK1208" s="14" t="s">
        <v>5537</v>
      </c>
      <c r="BL1208" s="14" t="str">
        <f>_xlfn.XLOOKUP(B1208,'[4]cell downs 18042026 17h'!$B:$B,'[4]cell downs 18042026 17h'!$B:$B,"")</f>
        <v/>
      </c>
      <c r="BM1208" s="14" t="str">
        <f>_xlfn.XLOOKUP(B1208,'[5]Cells Huawei 19042026 15h'!$B:$B,'[5]Cells Huawei 19042026 15h'!$B:$B,"")</f>
        <v/>
      </c>
      <c r="BN1208" s="9" t="str">
        <f>_xlfn.XLOOKUP(B1208,'[6]cells down 19042026 9H40'!$B:$B,'[6]cells down 19042026 9H40'!$B:$B,"")</f>
        <v/>
      </c>
      <c r="BO1208" s="9" t="s">
        <v>5537</v>
      </c>
      <c r="BP1208" s="9" t="s">
        <v>5537</v>
      </c>
    </row>
    <row r="1209" spans="1:68" s="9" customFormat="1" x14ac:dyDescent="0.35">
      <c r="A1209" s="1" t="s">
        <v>3363</v>
      </c>
      <c r="B1209" s="8" t="s">
        <v>3364</v>
      </c>
      <c r="C1209" s="3" t="str">
        <f>_xlfn.XLOOKUP(B1209,'[1]daily break down'!$D:$D,'[1]daily break down'!$E:$E,"")</f>
        <v>Douala</v>
      </c>
      <c r="D1209" s="1" t="s">
        <v>11</v>
      </c>
      <c r="E1209" s="1" t="s">
        <v>12</v>
      </c>
      <c r="F1209" s="3" t="s">
        <v>31</v>
      </c>
      <c r="G1209" s="1" t="s">
        <v>32</v>
      </c>
      <c r="H1209" s="41" t="str">
        <f>_xlfn.XLOOKUP(B1209,[2]CALCULATION!$B:$B,[2]CALCULATION!$H:$H,"")</f>
        <v>ZTE</v>
      </c>
      <c r="I1209" s="34">
        <v>0</v>
      </c>
      <c r="J1209" s="34">
        <v>0</v>
      </c>
      <c r="K1209" s="34">
        <v>0</v>
      </c>
      <c r="L1209" s="34">
        <v>0</v>
      </c>
      <c r="M1209" s="34">
        <v>0</v>
      </c>
      <c r="N1209" s="34">
        <v>1.3079176333279103</v>
      </c>
      <c r="O1209" s="34">
        <v>0</v>
      </c>
      <c r="P1209" s="34">
        <v>0</v>
      </c>
      <c r="Q1209" s="34">
        <v>0</v>
      </c>
      <c r="R1209" s="34">
        <v>0</v>
      </c>
      <c r="S1209" s="109">
        <v>0</v>
      </c>
      <c r="T1209" s="109">
        <f>_xlfn.XLOOKUP(B1209,'[3]Nur des jours'!$B:$B,'[3]Nur des jours'!$U:$U,"")</f>
        <v>0</v>
      </c>
      <c r="U1209" s="109">
        <v>0</v>
      </c>
      <c r="V1209" s="109">
        <v>0</v>
      </c>
      <c r="W1209" s="109">
        <v>0</v>
      </c>
      <c r="X1209" s="109">
        <v>3.6955352378343385</v>
      </c>
      <c r="Y1209" s="109">
        <v>0</v>
      </c>
      <c r="Z1209" s="109">
        <v>0</v>
      </c>
      <c r="AA1209" s="109">
        <v>0</v>
      </c>
      <c r="AB1209" s="109">
        <v>0</v>
      </c>
      <c r="AC1209" s="109">
        <v>0</v>
      </c>
      <c r="AD1209" s="109">
        <v>0</v>
      </c>
      <c r="AE1209" s="109">
        <v>0</v>
      </c>
      <c r="AF1209" s="109">
        <v>0</v>
      </c>
      <c r="AG1209" s="57" t="str">
        <f>_xlfn.XLOOKUP(B1209,[3]CALCULATION!$B:$B,[3]CALCULATION!$M:$M,"")</f>
        <v>Operationnel</v>
      </c>
      <c r="AH1209" s="57"/>
      <c r="AI1209" s="56" t="str" cm="1">
        <f t="array" ref="AI1209">IFERROR(_xlfn.IFS(
AK1209="MPR ISSUE","PDH",
AK1209="BSS Hardware Issue","BSS",
AK1209="Sites strategiques, MLL, Pylone, etc.","ENVTECH",
AK1209="AKTIVCO DEFAUT GE &amp; POWER Cabinet","AKTIVCO",
AK1209="AKTIVCO Coupure ENEO &amp; Baisse de tension","AKTIVCO GRID ONLY",
AK1209="Coupure ENEO &amp; Baisse de tension","IHS GRID ONLY",
AK1209="Defaut GE &amp; POWER Cabinet","IHS",
AK1209="Sharing","Partners",
AK1209="Sites strategiques &amp; DataCenter","SST &amp; DC",
AK1209="Exclu","Exclu",
AK1209="SAT","SAT",
AK1209="SPARE-ISSUE","SPARE-ISSUE",
AK1209="Fiber CAmtel","TRANS_FO_CAMTEL",
AK1209="Fiber AOF","Fiber AOF",
AK1209="Projet OCM (HUAWEI)","TRAVAUX-HUAWEI",
AK1209="Projet OCM (NOKIA)","TRAVAUX-NOKIA",
AK1209="ACCESS-ISSUE","ACCESS-ISSUE",
AK1209="Projet OCM (ZTE, NOKIA, autres projets)","TRAVAUX OCM",
AK1209="No root CAuse","No root cause",
AK1209="ODU HS","PDH",
AK1209="IP &amp; VLAN","PDH",
AK1209="Warehouse HUAWEI","SPARE-ISSUE",
AK1209="SPARE-HS","SPARE-ISSUE",
AK1209="Power Telco","BSS",AK1209="no impacts","no impacts"
),"")</f>
        <v>No root cause</v>
      </c>
      <c r="AJ1209" s="56" t="str" cm="1">
        <f t="array" ref="AJ1209">IFERROR(_xlfn.IFS(
AK1209="MPR ISSUE","TX ISSUE",
AK1209="BSS Hardware Issue","RAN ISSUE",
AK1209="Sites strategiques, MLL, Pylone, etc.","ENVTECH",
AK1209="AKTIVCO DEFAUT GE &amp; POWER Cabinet","POWER ISSUE",
AK1209="AKTIVCO Coupure ENEO &amp; Baisse de tension","POWER ISSUE",
AK1209="Coupure ENEO &amp; Baisse de tension","POWER ISSUE",
AK1209="Defaut GE &amp; POWER Cabinet","POWER ISSUE",
AK1209="Sharing","POWER ISSUE",
AK1209="Sites strategiques &amp; DataCenter","POWER ISSUE",
AK1209="Exclu","Exclu",
AK1209="SAT","TX ISSUE",
AK1209="SPARE-ISSUE","SPARE-ISSUE",
AK1209="Fiber CAmtel","TX ISSUE",
AK1209="Fiber AOF","TX ISSUE",
AK1209="Projet OCM (HUAWEI)","TRAVAUX-HUAWEI",
AK1209="Projet OCM (NOKIA)","TRAVAUX -NOKIA",
AK1209="ACCESS-ISSUE","ACCESS-ISSUE",
AK1209="Projet OCM (ZTE, NOKIA, autres projets)","TRAVAUX OCM",
AK1209="No root CAuse","No root cause",
AK1209="ODU HS","TX ISSUE",
AK1209="IP &amp; VLAN","TX ISSUE",
AK1209="Warehouse HUAWEI","SPARE-ISSUE",
AK1209="SPARE-HS","SPARE-ISSUE",
AK1209="Power Telco","RAN ISSUE",AK1209="no impacts","no impacts"
),"")</f>
        <v>No root cause</v>
      </c>
      <c r="AK1209" s="81" t="s">
        <v>5620</v>
      </c>
      <c r="AL1209" s="56" t="str" cm="1">
        <f t="array" ref="AL1209">IFERROR(_xlfn.IFS(
AK1209="MPR ISSUE","ACTIVE",
AK1209="BSS Hardware Issue","ACTIVE",
AK1209="Sites strategiques, MLL, Pylone, etc.","PASSIVE",
AK1209="AKTIVCO DEFAUT GE &amp; POWER Cabinet","PASSIVE",
AK1209="AKTIVCO Coupure ENEO &amp; Baisse de tension","PASSIVE",
AK1209="Coupure ENEO &amp; Baisse de tension","PASSIVE",
AK1209="Defaut GE &amp; POWER Cabinet","PASSIVE",
AK1209="Sharing","PASSIVE",
AK1209="Sites strategiques &amp; DataCenter","PASSIVE",
AK1209="Exclu","Exclu",
AK1209="SAT","ACTIVE",
AK1209="SPARE-ISSUE","SPARE-ISSUE",
AK1209="Fiber CAmtel","ACTIVE",
AK1209="Fiber AOF","ACTIVE",
AK1209="Projet OCM (HUAWEI)","PLANNED WORKS",
AK1209="Projet OCM (NOKIA)","PLANNED WORKS",
AK1209="ACCESS-ISSUE","ACCESS-ISSUE",
AK1209="Projet OCM (ZTE, NOKIA, autres projets)","PLANNED WORKS",
AK1209="No root CAuse","No root cause",
AK1209="ODU HS","ACTIVE",
AK1209="IP &amp; VLAN","ACTIVE",
AK1209="Warehouse HUAWEI","SPARE-ISSUE",
AK1209="SPARE-HS","SPARE-ISSUE",
AK1209="Power Telco","ACTIVE", AK1209="no impacts","no impacts"
),"")</f>
        <v>No root cause</v>
      </c>
      <c r="AM1209" s="108" t="s">
        <v>5537</v>
      </c>
      <c r="AN1209" s="117" t="s">
        <v>3364</v>
      </c>
      <c r="AP1209" s="23" t="s">
        <v>5537</v>
      </c>
      <c r="AQ1209" s="23" t="s">
        <v>5537</v>
      </c>
      <c r="AR1209" s="7"/>
      <c r="AS1209" s="6"/>
      <c r="AT1209" s="7"/>
      <c r="AU1209" s="3" t="s">
        <v>5537</v>
      </c>
      <c r="AV1209" s="24" t="s">
        <v>5537</v>
      </c>
      <c r="AW1209" s="24" t="s">
        <v>5537</v>
      </c>
      <c r="AX1209" s="24" t="s">
        <v>5537</v>
      </c>
      <c r="AY1209" s="24" t="s">
        <v>5537</v>
      </c>
      <c r="AZ1209" s="24" t="s">
        <v>5537</v>
      </c>
      <c r="BA1209" s="24" t="s">
        <v>5537</v>
      </c>
      <c r="BB1209" s="24" t="s">
        <v>5537</v>
      </c>
      <c r="BC1209" s="24" t="s">
        <v>5537</v>
      </c>
      <c r="BD1209" s="24" t="s">
        <v>5537</v>
      </c>
      <c r="BE1209" s="24" t="s">
        <v>5537</v>
      </c>
      <c r="BF1209" s="24" t="s">
        <v>5537</v>
      </c>
      <c r="BG1209" s="24" t="s">
        <v>5537</v>
      </c>
      <c r="BH1209" s="24" t="s">
        <v>5537</v>
      </c>
      <c r="BI1209" s="9" t="s">
        <v>5537</v>
      </c>
      <c r="BJ1209" s="14"/>
      <c r="BK1209" s="14" t="s">
        <v>5537</v>
      </c>
      <c r="BL1209" s="14" t="str">
        <f>_xlfn.XLOOKUP(B1209,'[4]cell downs 18042026 17h'!$B:$B,'[4]cell downs 18042026 17h'!$B:$B,"")</f>
        <v/>
      </c>
      <c r="BM1209" s="14" t="str">
        <f>_xlfn.XLOOKUP(B1209,'[5]Cells Huawei 19042026 15h'!$B:$B,'[5]Cells Huawei 19042026 15h'!$B:$B,"")</f>
        <v/>
      </c>
      <c r="BN1209" s="9" t="str">
        <f>_xlfn.XLOOKUP(B1209,'[6]cells down 19042026 9H40'!$B:$B,'[6]cells down 19042026 9H40'!$B:$B,"")</f>
        <v/>
      </c>
      <c r="BO1209" s="9" t="s">
        <v>3364</v>
      </c>
      <c r="BP1209" s="9" t="s">
        <v>12</v>
      </c>
    </row>
    <row r="1210" spans="1:68" s="9" customFormat="1" x14ac:dyDescent="0.35">
      <c r="A1210" s="1" t="s">
        <v>670</v>
      </c>
      <c r="B1210" s="8" t="s">
        <v>671</v>
      </c>
      <c r="C1210" s="3" t="str">
        <f>_xlfn.XLOOKUP(B1210,'[1]daily break down'!$D:$D,'[1]daily break down'!$E:$E,"")</f>
        <v>Douala</v>
      </c>
      <c r="D1210" s="1" t="s">
        <v>11</v>
      </c>
      <c r="E1210" s="1" t="s">
        <v>12</v>
      </c>
      <c r="F1210" s="3" t="s">
        <v>31</v>
      </c>
      <c r="G1210" s="1" t="s">
        <v>32</v>
      </c>
      <c r="H1210" s="41" t="str">
        <f>_xlfn.XLOOKUP(B1210,[2]CALCULATION!$B:$B,[2]CALCULATION!$H:$H,"")</f>
        <v>ZTE</v>
      </c>
      <c r="I1210" s="34">
        <v>0</v>
      </c>
      <c r="J1210" s="34">
        <v>0</v>
      </c>
      <c r="K1210" s="34">
        <v>0</v>
      </c>
      <c r="L1210" s="34">
        <v>0</v>
      </c>
      <c r="M1210" s="34">
        <v>0</v>
      </c>
      <c r="N1210" s="34">
        <v>0</v>
      </c>
      <c r="O1210" s="34">
        <v>0</v>
      </c>
      <c r="P1210" s="34">
        <v>0</v>
      </c>
      <c r="Q1210" s="34">
        <v>0</v>
      </c>
      <c r="R1210" s="34">
        <v>0</v>
      </c>
      <c r="S1210" s="109">
        <v>0</v>
      </c>
      <c r="T1210" s="109">
        <f>_xlfn.XLOOKUP(B1210,'[3]Nur des jours'!$B:$B,'[3]Nur des jours'!$U:$U,"")</f>
        <v>0</v>
      </c>
      <c r="U1210" s="109">
        <v>0</v>
      </c>
      <c r="V1210" s="109">
        <v>0</v>
      </c>
      <c r="W1210" s="109">
        <v>0</v>
      </c>
      <c r="X1210" s="109">
        <v>3.1490149329543744</v>
      </c>
      <c r="Y1210" s="109">
        <v>0</v>
      </c>
      <c r="Z1210" s="109">
        <v>0</v>
      </c>
      <c r="AA1210" s="109">
        <v>0</v>
      </c>
      <c r="AB1210" s="109">
        <v>0</v>
      </c>
      <c r="AC1210" s="109">
        <v>0</v>
      </c>
      <c r="AD1210" s="109">
        <v>0</v>
      </c>
      <c r="AE1210" s="109">
        <v>0</v>
      </c>
      <c r="AF1210" s="109">
        <v>0</v>
      </c>
      <c r="AG1210" s="57" t="str">
        <f>_xlfn.XLOOKUP(B1210,[3]CALCULATION!$B:$B,[3]CALCULATION!$M:$M,"")</f>
        <v>Operationnel</v>
      </c>
      <c r="AH1210" s="57"/>
      <c r="AI1210" s="56" t="str" cm="1">
        <f t="array" ref="AI1210">IFERROR(_xlfn.IFS(
AK1210="MPR ISSUE","PDH",
AK1210="BSS Hardware Issue","BSS",
AK1210="Sites strategiques, MLL, Pylone, etc.","ENVTECH",
AK1210="AKTIVCO DEFAUT GE &amp; POWER Cabinet","AKTIVCO",
AK1210="AKTIVCO Coupure ENEO &amp; Baisse de tension","AKTIVCO GRID ONLY",
AK1210="Coupure ENEO &amp; Baisse de tension","IHS GRID ONLY",
AK1210="Defaut GE &amp; POWER Cabinet","IHS",
AK1210="Sharing","Partners",
AK1210="Sites strategiques &amp; DataCenter","SST &amp; DC",
AK1210="Exclu","Exclu",
AK1210="SAT","SAT",
AK1210="SPARE-ISSUE","SPARE-ISSUE",
AK1210="Fiber CAmtel","TRANS_FO_CAMTEL",
AK1210="Fiber AOF","Fiber AOF",
AK1210="Projet OCM (HUAWEI)","TRAVAUX-HUAWEI",
AK1210="Projet OCM (NOKIA)","TRAVAUX-NOKIA",
AK1210="ACCESS-ISSUE","ACCESS-ISSUE",
AK1210="Projet OCM (ZTE, NOKIA, autres projets)","TRAVAUX OCM",
AK1210="No root CAuse","No root cause",
AK1210="ODU HS","PDH",
AK1210="IP &amp; VLAN","PDH",
AK1210="Warehouse HUAWEI","SPARE-ISSUE",
AK1210="SPARE-HS","SPARE-ISSUE",
AK1210="Power Telco","BSS",AK1210="no impacts","no impacts"
),"")</f>
        <v>No root cause</v>
      </c>
      <c r="AJ1210" s="56" t="str" cm="1">
        <f t="array" ref="AJ1210">IFERROR(_xlfn.IFS(
AK1210="MPR ISSUE","TX ISSUE",
AK1210="BSS Hardware Issue","RAN ISSUE",
AK1210="Sites strategiques, MLL, Pylone, etc.","ENVTECH",
AK1210="AKTIVCO DEFAUT GE &amp; POWER Cabinet","POWER ISSUE",
AK1210="AKTIVCO Coupure ENEO &amp; Baisse de tension","POWER ISSUE",
AK1210="Coupure ENEO &amp; Baisse de tension","POWER ISSUE",
AK1210="Defaut GE &amp; POWER Cabinet","POWER ISSUE",
AK1210="Sharing","POWER ISSUE",
AK1210="Sites strategiques &amp; DataCenter","POWER ISSUE",
AK1210="Exclu","Exclu",
AK1210="SAT","TX ISSUE",
AK1210="SPARE-ISSUE","SPARE-ISSUE",
AK1210="Fiber CAmtel","TX ISSUE",
AK1210="Fiber AOF","TX ISSUE",
AK1210="Projet OCM (HUAWEI)","TRAVAUX-HUAWEI",
AK1210="Projet OCM (NOKIA)","TRAVAUX -NOKIA",
AK1210="ACCESS-ISSUE","ACCESS-ISSUE",
AK1210="Projet OCM (ZTE, NOKIA, autres projets)","TRAVAUX OCM",
AK1210="No root CAuse","No root cause",
AK1210="ODU HS","TX ISSUE",
AK1210="IP &amp; VLAN","TX ISSUE",
AK1210="Warehouse HUAWEI","SPARE-ISSUE",
AK1210="SPARE-HS","SPARE-ISSUE",
AK1210="Power Telco","RAN ISSUE",AK1210="no impacts","no impacts"
),"")</f>
        <v>No root cause</v>
      </c>
      <c r="AK1210" s="81" t="s">
        <v>5620</v>
      </c>
      <c r="AL1210" s="56" t="str" cm="1">
        <f t="array" ref="AL1210">IFERROR(_xlfn.IFS(
AK1210="MPR ISSUE","ACTIVE",
AK1210="BSS Hardware Issue","ACTIVE",
AK1210="Sites strategiques, MLL, Pylone, etc.","PASSIVE",
AK1210="AKTIVCO DEFAUT GE &amp; POWER Cabinet","PASSIVE",
AK1210="AKTIVCO Coupure ENEO &amp; Baisse de tension","PASSIVE",
AK1210="Coupure ENEO &amp; Baisse de tension","PASSIVE",
AK1210="Defaut GE &amp; POWER Cabinet","PASSIVE",
AK1210="Sharing","PASSIVE",
AK1210="Sites strategiques &amp; DataCenter","PASSIVE",
AK1210="Exclu","Exclu",
AK1210="SAT","ACTIVE",
AK1210="SPARE-ISSUE","SPARE-ISSUE",
AK1210="Fiber CAmtel","ACTIVE",
AK1210="Fiber AOF","ACTIVE",
AK1210="Projet OCM (HUAWEI)","PLANNED WORKS",
AK1210="Projet OCM (NOKIA)","PLANNED WORKS",
AK1210="ACCESS-ISSUE","ACCESS-ISSUE",
AK1210="Projet OCM (ZTE, NOKIA, autres projets)","PLANNED WORKS",
AK1210="No root CAuse","No root cause",
AK1210="ODU HS","ACTIVE",
AK1210="IP &amp; VLAN","ACTIVE",
AK1210="Warehouse HUAWEI","SPARE-ISSUE",
AK1210="SPARE-HS","SPARE-ISSUE",
AK1210="Power Telco","ACTIVE", AK1210="no impacts","no impacts"
),"")</f>
        <v>No root cause</v>
      </c>
      <c r="AM1210" s="108" t="s">
        <v>5537</v>
      </c>
      <c r="AN1210" s="117" t="s">
        <v>671</v>
      </c>
      <c r="AP1210" s="23" t="s">
        <v>5537</v>
      </c>
      <c r="AQ1210" s="23" t="s">
        <v>5537</v>
      </c>
      <c r="AR1210" s="7"/>
      <c r="AS1210" s="6"/>
      <c r="AT1210" s="7"/>
      <c r="AU1210" s="3" t="s">
        <v>5537</v>
      </c>
      <c r="AV1210" s="24" t="s">
        <v>5537</v>
      </c>
      <c r="AW1210" s="24" t="s">
        <v>5537</v>
      </c>
      <c r="AX1210" s="24" t="s">
        <v>5537</v>
      </c>
      <c r="AY1210" s="24" t="s">
        <v>5537</v>
      </c>
      <c r="AZ1210" s="24" t="s">
        <v>5537</v>
      </c>
      <c r="BA1210" s="24" t="s">
        <v>5537</v>
      </c>
      <c r="BB1210" s="24" t="s">
        <v>5537</v>
      </c>
      <c r="BC1210" s="24" t="s">
        <v>5537</v>
      </c>
      <c r="BD1210" s="24" t="s">
        <v>5537</v>
      </c>
      <c r="BE1210" s="24" t="s">
        <v>5537</v>
      </c>
      <c r="BF1210" s="24" t="s">
        <v>5537</v>
      </c>
      <c r="BG1210" s="24" t="s">
        <v>5537</v>
      </c>
      <c r="BH1210" s="24" t="s">
        <v>5537</v>
      </c>
      <c r="BI1210" s="9" t="s">
        <v>5537</v>
      </c>
      <c r="BJ1210" s="14"/>
      <c r="BK1210" s="14" t="s">
        <v>5537</v>
      </c>
      <c r="BL1210" s="14" t="str">
        <f>_xlfn.XLOOKUP(B1210,'[4]cell downs 18042026 17h'!$B:$B,'[4]cell downs 18042026 17h'!$B:$B,"")</f>
        <v/>
      </c>
      <c r="BM1210" s="14" t="str">
        <f>_xlfn.XLOOKUP(B1210,'[5]Cells Huawei 19042026 15h'!$B:$B,'[5]Cells Huawei 19042026 15h'!$B:$B,"")</f>
        <v/>
      </c>
      <c r="BN1210" s="9" t="str">
        <f>_xlfn.XLOOKUP(B1210,'[6]cells down 19042026 9H40'!$B:$B,'[6]cells down 19042026 9H40'!$B:$B,"")</f>
        <v/>
      </c>
      <c r="BO1210" s="9" t="s">
        <v>671</v>
      </c>
      <c r="BP1210" s="9" t="s">
        <v>594</v>
      </c>
    </row>
    <row r="1211" spans="1:68" s="9" customFormat="1" x14ac:dyDescent="0.35">
      <c r="A1211" s="3" t="s">
        <v>2757</v>
      </c>
      <c r="B1211" s="31" t="s">
        <v>2758</v>
      </c>
      <c r="C1211" s="3" t="str">
        <f>_xlfn.XLOOKUP(B1211,'[1]daily break down'!$D:$D,'[1]daily break down'!$E:$E,"")</f>
        <v>Douala</v>
      </c>
      <c r="D1211" s="1" t="s">
        <v>357</v>
      </c>
      <c r="E1211" s="3" t="s">
        <v>5528</v>
      </c>
      <c r="F1211" s="3" t="s">
        <v>31</v>
      </c>
      <c r="G1211" s="3" t="s">
        <v>32</v>
      </c>
      <c r="H1211" s="41" t="str">
        <f>_xlfn.XLOOKUP(B1211,[2]CALCULATION!$B:$B,[2]CALCULATION!$H:$H,"")</f>
        <v>ZTE</v>
      </c>
      <c r="I1211" s="34">
        <v>6.8049027916891403</v>
      </c>
      <c r="J1211" s="34">
        <v>1.6285388362397377</v>
      </c>
      <c r="K1211" s="34">
        <v>14.452780560049996</v>
      </c>
      <c r="L1211" s="34">
        <v>0</v>
      </c>
      <c r="M1211" s="34">
        <v>0</v>
      </c>
      <c r="N1211" s="34">
        <v>0</v>
      </c>
      <c r="O1211" s="34">
        <v>0</v>
      </c>
      <c r="P1211" s="34">
        <v>0</v>
      </c>
      <c r="Q1211" s="34">
        <v>1.9880761800401219</v>
      </c>
      <c r="R1211" s="34">
        <v>0</v>
      </c>
      <c r="S1211" s="109">
        <v>0.38261593514309417</v>
      </c>
      <c r="T1211" s="109">
        <f>_xlfn.XLOOKUP(B1211,'[3]Nur des jours'!$B:$B,'[3]Nur des jours'!$U:$U,"")</f>
        <v>0</v>
      </c>
      <c r="U1211" s="109">
        <v>1.02369782526189</v>
      </c>
      <c r="V1211" s="109">
        <v>1.551651813613344E-3</v>
      </c>
      <c r="W1211" s="109">
        <v>0</v>
      </c>
      <c r="X1211" s="109">
        <v>3.0398820887302285</v>
      </c>
      <c r="Y1211" s="109">
        <v>0</v>
      </c>
      <c r="Z1211" s="109">
        <v>4.9106747937551543</v>
      </c>
      <c r="AA1211" s="109">
        <v>0</v>
      </c>
      <c r="AB1211" s="109">
        <v>0</v>
      </c>
      <c r="AC1211" s="109">
        <v>0</v>
      </c>
      <c r="AD1211" s="109">
        <v>0</v>
      </c>
      <c r="AE1211" s="109">
        <v>0</v>
      </c>
      <c r="AF1211" s="109">
        <v>0</v>
      </c>
      <c r="AG1211" s="57" t="str">
        <f>_xlfn.XLOOKUP(B1211,[3]CALCULATION!$B:$B,[3]CALCULATION!$M:$M,"")</f>
        <v>Operationnel</v>
      </c>
      <c r="AH1211" s="57"/>
      <c r="AI1211" s="56" t="str" cm="1">
        <f t="array" ref="AI1211">IFERROR(_xlfn.IFS(
AK1211="MPR ISSUE","PDH",
AK1211="BSS Hardware Issue","BSS",
AK1211="Sites strategiques, MLL, Pylone, etc.","ENVTECH",
AK1211="AKTIVCO DEFAUT GE &amp; POWER Cabinet","AKTIVCO",
AK1211="AKTIVCO Coupure ENEO &amp; Baisse de tension","AKTIVCO GRID ONLY",
AK1211="Coupure ENEO &amp; Baisse de tension","IHS GRID ONLY",
AK1211="Defaut GE &amp; POWER Cabinet","IHS",
AK1211="Sharing","Partners",
AK1211="Sites strategiques &amp; DataCenter","SST &amp; DC",
AK1211="Exclu","Exclu",
AK1211="SAT","SAT",
AK1211="SPARE-ISSUE","SPARE-ISSUE",
AK1211="Fiber CAmtel","TRANS_FO_CAMTEL",
AK1211="Fiber AOF","Fiber AOF",
AK1211="Projet OCM (HUAWEI)","TRAVAUX-HUAWEI",
AK1211="Projet OCM (NOKIA)","TRAVAUX-NOKIA",
AK1211="ACCESS-ISSUE","ACCESS-ISSUE",
AK1211="Projet OCM (ZTE, NOKIA, autres projets)","TRAVAUX OCM",
AK1211="No root CAuse","No root cause",
AK1211="ODU HS","PDH",
AK1211="IP &amp; VLAN","PDH",
AK1211="Warehouse HUAWEI","SPARE-ISSUE",
AK1211="SPARE-HS","SPARE-ISSUE",
AK1211="Power Telco","BSS",AK1211="no impacts","no impacts"
),"")</f>
        <v>No root cause</v>
      </c>
      <c r="AJ1211" s="56" t="str" cm="1">
        <f t="array" ref="AJ1211">IFERROR(_xlfn.IFS(
AK1211="MPR ISSUE","TX ISSUE",
AK1211="BSS Hardware Issue","RAN ISSUE",
AK1211="Sites strategiques, MLL, Pylone, etc.","ENVTECH",
AK1211="AKTIVCO DEFAUT GE &amp; POWER Cabinet","POWER ISSUE",
AK1211="AKTIVCO Coupure ENEO &amp; Baisse de tension","POWER ISSUE",
AK1211="Coupure ENEO &amp; Baisse de tension","POWER ISSUE",
AK1211="Defaut GE &amp; POWER Cabinet","POWER ISSUE",
AK1211="Sharing","POWER ISSUE",
AK1211="Sites strategiques &amp; DataCenter","POWER ISSUE",
AK1211="Exclu","Exclu",
AK1211="SAT","TX ISSUE",
AK1211="SPARE-ISSUE","SPARE-ISSUE",
AK1211="Fiber CAmtel","TX ISSUE",
AK1211="Fiber AOF","TX ISSUE",
AK1211="Projet OCM (HUAWEI)","TRAVAUX-HUAWEI",
AK1211="Projet OCM (NOKIA)","TRAVAUX -NOKIA",
AK1211="ACCESS-ISSUE","ACCESS-ISSUE",
AK1211="Projet OCM (ZTE, NOKIA, autres projets)","TRAVAUX OCM",
AK1211="No root CAuse","No root cause",
AK1211="ODU HS","TX ISSUE",
AK1211="IP &amp; VLAN","TX ISSUE",
AK1211="Warehouse HUAWEI","SPARE-ISSUE",
AK1211="SPARE-HS","SPARE-ISSUE",
AK1211="Power Telco","RAN ISSUE",AK1211="no impacts","no impacts"
),"")</f>
        <v>No root cause</v>
      </c>
      <c r="AK1211" s="81" t="s">
        <v>5620</v>
      </c>
      <c r="AL1211" s="56" t="str" cm="1">
        <f t="array" ref="AL1211">IFERROR(_xlfn.IFS(
AK1211="MPR ISSUE","ACTIVE",
AK1211="BSS Hardware Issue","ACTIVE",
AK1211="Sites strategiques, MLL, Pylone, etc.","PASSIVE",
AK1211="AKTIVCO DEFAUT GE &amp; POWER Cabinet","PASSIVE",
AK1211="AKTIVCO Coupure ENEO &amp; Baisse de tension","PASSIVE",
AK1211="Coupure ENEO &amp; Baisse de tension","PASSIVE",
AK1211="Defaut GE &amp; POWER Cabinet","PASSIVE",
AK1211="Sharing","PASSIVE",
AK1211="Sites strategiques &amp; DataCenter","PASSIVE",
AK1211="Exclu","Exclu",
AK1211="SAT","ACTIVE",
AK1211="SPARE-ISSUE","SPARE-ISSUE",
AK1211="Fiber CAmtel","ACTIVE",
AK1211="Fiber AOF","ACTIVE",
AK1211="Projet OCM (HUAWEI)","PLANNED WORKS",
AK1211="Projet OCM (NOKIA)","PLANNED WORKS",
AK1211="ACCESS-ISSUE","ACCESS-ISSUE",
AK1211="Projet OCM (ZTE, NOKIA, autres projets)","PLANNED WORKS",
AK1211="No root CAuse","No root cause",
AK1211="ODU HS","ACTIVE",
AK1211="IP &amp; VLAN","ACTIVE",
AK1211="Warehouse HUAWEI","SPARE-ISSUE",
AK1211="SPARE-HS","SPARE-ISSUE",
AK1211="Power Telco","ACTIVE", AK1211="no impacts","no impacts"
),"")</f>
        <v>No root cause</v>
      </c>
      <c r="AM1211" s="108" t="s">
        <v>5537</v>
      </c>
      <c r="AN1211" s="117" t="s">
        <v>2758</v>
      </c>
      <c r="AP1211" s="23" t="s">
        <v>5537</v>
      </c>
      <c r="AQ1211" s="23" t="s">
        <v>5537</v>
      </c>
      <c r="AR1211" s="7"/>
      <c r="AS1211" s="6"/>
      <c r="AT1211" s="7"/>
      <c r="AU1211" s="3" t="s">
        <v>5537</v>
      </c>
      <c r="AV1211" s="24" t="s">
        <v>5537</v>
      </c>
      <c r="AW1211" s="24" t="s">
        <v>5537</v>
      </c>
      <c r="AX1211" s="24" t="s">
        <v>5537</v>
      </c>
      <c r="AY1211" s="24" t="s">
        <v>5537</v>
      </c>
      <c r="AZ1211" s="24" t="s">
        <v>5537</v>
      </c>
      <c r="BA1211" s="24" t="s">
        <v>5537</v>
      </c>
      <c r="BB1211" s="24" t="s">
        <v>5537</v>
      </c>
      <c r="BC1211" s="24" t="s">
        <v>5537</v>
      </c>
      <c r="BD1211" s="24" t="s">
        <v>5537</v>
      </c>
      <c r="BE1211" s="24" t="s">
        <v>5537</v>
      </c>
      <c r="BF1211" s="24" t="s">
        <v>5537</v>
      </c>
      <c r="BG1211" s="24" t="s">
        <v>5537</v>
      </c>
      <c r="BH1211" s="24" t="s">
        <v>5537</v>
      </c>
      <c r="BI1211" s="9" t="s">
        <v>5537</v>
      </c>
      <c r="BJ1211" s="14"/>
      <c r="BK1211" s="14" t="s">
        <v>5537</v>
      </c>
      <c r="BL1211" s="14" t="str">
        <f>_xlfn.XLOOKUP(B1211,'[4]cell downs 18042026 17h'!$B:$B,'[4]cell downs 18042026 17h'!$B:$B,"")</f>
        <v/>
      </c>
      <c r="BM1211" s="14" t="str">
        <f>_xlfn.XLOOKUP(B1211,'[5]Cells Huawei 19042026 15h'!$B:$B,'[5]Cells Huawei 19042026 15h'!$B:$B,"")</f>
        <v/>
      </c>
      <c r="BN1211" s="9" t="str">
        <f>_xlfn.XLOOKUP(B1211,'[6]cells down 19042026 9H40'!$B:$B,'[6]cells down 19042026 9H40'!$B:$B,"")</f>
        <v/>
      </c>
      <c r="BO1211" s="9" t="s">
        <v>5537</v>
      </c>
      <c r="BP1211" s="9" t="s">
        <v>12</v>
      </c>
    </row>
    <row r="1212" spans="1:68" s="9" customFormat="1" x14ac:dyDescent="0.35">
      <c r="A1212" s="107" t="s">
        <v>3446</v>
      </c>
      <c r="B1212" s="8" t="s">
        <v>3447</v>
      </c>
      <c r="C1212" s="3" t="str">
        <f>_xlfn.XLOOKUP(B1212,'[1]daily break down'!$D:$D,'[1]daily break down'!$E:$E,"")</f>
        <v>Yaounde</v>
      </c>
      <c r="D1212" s="1" t="s">
        <v>11</v>
      </c>
      <c r="E1212" s="1" t="s">
        <v>145</v>
      </c>
      <c r="F1212" s="3" t="s">
        <v>37</v>
      </c>
      <c r="G1212" s="1" t="s">
        <v>38</v>
      </c>
      <c r="H1212" s="41" t="str">
        <f>_xlfn.XLOOKUP(B1212,[2]CALCULATION!$B:$B,[2]CALCULATION!$H:$H,"")</f>
        <v>ZTE</v>
      </c>
      <c r="I1212" s="34">
        <v>5.8741792296958328</v>
      </c>
      <c r="J1212" s="34">
        <v>2.7424108174743815</v>
      </c>
      <c r="K1212" s="34">
        <v>0</v>
      </c>
      <c r="L1212" s="34">
        <v>0</v>
      </c>
      <c r="M1212" s="34">
        <v>0</v>
      </c>
      <c r="N1212" s="34">
        <v>0</v>
      </c>
      <c r="O1212" s="34">
        <v>0</v>
      </c>
      <c r="P1212" s="34">
        <v>0</v>
      </c>
      <c r="Q1212" s="34">
        <v>0</v>
      </c>
      <c r="R1212" s="34">
        <v>4.6656564878307744E-2</v>
      </c>
      <c r="S1212" s="109">
        <v>2.7062591137250198</v>
      </c>
      <c r="T1212" s="109">
        <f>_xlfn.XLOOKUP(B1212,'[3]Nur des jours'!$B:$B,'[3]Nur des jours'!$U:$U,"")</f>
        <v>8.9102802818227733</v>
      </c>
      <c r="U1212" s="109">
        <v>0</v>
      </c>
      <c r="V1212" s="109">
        <v>0</v>
      </c>
      <c r="W1212" s="109">
        <v>8.9102802818227733</v>
      </c>
      <c r="X1212" s="109">
        <v>2.8931528994130118</v>
      </c>
      <c r="Y1212" s="109">
        <v>0</v>
      </c>
      <c r="Z1212" s="109">
        <v>0</v>
      </c>
      <c r="AA1212" s="109">
        <v>0</v>
      </c>
      <c r="AB1212" s="109">
        <v>0</v>
      </c>
      <c r="AC1212" s="109">
        <v>0</v>
      </c>
      <c r="AD1212" s="109">
        <v>0</v>
      </c>
      <c r="AE1212" s="109">
        <v>0</v>
      </c>
      <c r="AF1212" s="109">
        <v>0</v>
      </c>
      <c r="AG1212" s="57" t="str">
        <f>_xlfn.XLOOKUP(B1212,[3]CALCULATION!$B:$B,[3]CALCULATION!$M:$M,"")</f>
        <v>Operationnel</v>
      </c>
      <c r="AH1212" s="57"/>
      <c r="AI1212" s="56" t="str" cm="1">
        <f t="array" ref="AI1212">IFERROR(_xlfn.IFS(
AK1212="MPR ISSUE","PDH",
AK1212="BSS Hardware Issue","BSS",
AK1212="Sites strategiques, MLL, Pylone, etc.","ENVTECH",
AK1212="AKTIVCO DEFAUT GE &amp; POWER Cabinet","AKTIVCO",
AK1212="AKTIVCO Coupure ENEO &amp; Baisse de tension","AKTIVCO GRID ONLY",
AK1212="Coupure ENEO &amp; Baisse de tension","IHS GRID ONLY",
AK1212="Defaut GE &amp; POWER Cabinet","IHS",
AK1212="Sharing","Partners",
AK1212="Sites strategiques &amp; DataCenter","SST &amp; DC",
AK1212="Exclu","Exclu",
AK1212="SAT","SAT",
AK1212="SPARE-ISSUE","SPARE-ISSUE",
AK1212="Fiber CAmtel","TRANS_FO_CAMTEL",
AK1212="Fiber AOF","Fiber AOF",
AK1212="Projet OCM (HUAWEI)","TRAVAUX-HUAWEI",
AK1212="Projet OCM (NOKIA)","TRAVAUX-NOKIA",
AK1212="ACCESS-ISSUE","ACCESS-ISSUE",
AK1212="Projet OCM (ZTE, NOKIA, autres projets)","TRAVAUX OCM",
AK1212="No root CAuse","No root cause",
AK1212="ODU HS","PDH",
AK1212="IP &amp; VLAN","PDH",
AK1212="Warehouse HUAWEI","SPARE-ISSUE",
AK1212="SPARE-HS","SPARE-ISSUE",
AK1212="Power Telco","BSS",AK1212="no impacts","no impacts"
),"")</f>
        <v>BSS</v>
      </c>
      <c r="AJ1212" s="56" t="str" cm="1">
        <f t="array" ref="AJ1212">IFERROR(_xlfn.IFS(
AK1212="MPR ISSUE","TX ISSUE",
AK1212="BSS Hardware Issue","RAN ISSUE",
AK1212="Sites strategiques, MLL, Pylone, etc.","ENVTECH",
AK1212="AKTIVCO DEFAUT GE &amp; POWER Cabinet","POWER ISSUE",
AK1212="AKTIVCO Coupure ENEO &amp; Baisse de tension","POWER ISSUE",
AK1212="Coupure ENEO &amp; Baisse de tension","POWER ISSUE",
AK1212="Defaut GE &amp; POWER Cabinet","POWER ISSUE",
AK1212="Sharing","POWER ISSUE",
AK1212="Sites strategiques &amp; DataCenter","POWER ISSUE",
AK1212="Exclu","Exclu",
AK1212="SAT","TX ISSUE",
AK1212="SPARE-ISSUE","SPARE-ISSUE",
AK1212="Fiber CAmtel","TX ISSUE",
AK1212="Fiber AOF","TX ISSUE",
AK1212="Projet OCM (HUAWEI)","TRAVAUX-HUAWEI",
AK1212="Projet OCM (NOKIA)","TRAVAUX -NOKIA",
AK1212="ACCESS-ISSUE","ACCESS-ISSUE",
AK1212="Projet OCM (ZTE, NOKIA, autres projets)","TRAVAUX OCM",
AK1212="No root CAuse","No root cause",
AK1212="ODU HS","TX ISSUE",
AK1212="IP &amp; VLAN","TX ISSUE",
AK1212="Warehouse HUAWEI","SPARE-ISSUE",
AK1212="SPARE-HS","SPARE-ISSUE",
AK1212="Power Telco","RAN ISSUE",AK1212="no impacts","no impacts"
),"")</f>
        <v>RAN ISSUE</v>
      </c>
      <c r="AK1212" s="81" t="s">
        <v>5320</v>
      </c>
      <c r="AL1212" s="56" t="str" cm="1">
        <f t="array" ref="AL1212">IFERROR(_xlfn.IFS(
AK1212="MPR ISSUE","ACTIVE",
AK1212="BSS Hardware Issue","ACTIVE",
AK1212="Sites strategiques, MLL, Pylone, etc.","PASSIVE",
AK1212="AKTIVCO DEFAUT GE &amp; POWER Cabinet","PASSIVE",
AK1212="AKTIVCO Coupure ENEO &amp; Baisse de tension","PASSIVE",
AK1212="Coupure ENEO &amp; Baisse de tension","PASSIVE",
AK1212="Defaut GE &amp; POWER Cabinet","PASSIVE",
AK1212="Sharing","PASSIVE",
AK1212="Sites strategiques &amp; DataCenter","PASSIVE",
AK1212="Exclu","Exclu",
AK1212="SAT","ACTIVE",
AK1212="SPARE-ISSUE","SPARE-ISSUE",
AK1212="Fiber CAmtel","ACTIVE",
AK1212="Fiber AOF","ACTIVE",
AK1212="Projet OCM (HUAWEI)","PLANNED WORKS",
AK1212="Projet OCM (NOKIA)","PLANNED WORKS",
AK1212="ACCESS-ISSUE","ACCESS-ISSUE",
AK1212="Projet OCM (ZTE, NOKIA, autres projets)","PLANNED WORKS",
AK1212="No root CAuse","No root cause",
AK1212="ODU HS","ACTIVE",
AK1212="IP &amp; VLAN","ACTIVE",
AK1212="Warehouse HUAWEI","SPARE-ISSUE",
AK1212="SPARE-HS","SPARE-ISSUE",
AK1212="Power Telco","ACTIVE", AK1212="no impacts","no impacts"
),"")</f>
        <v>ACTIVE</v>
      </c>
      <c r="AM1212" s="108" t="s">
        <v>6074</v>
      </c>
      <c r="AN1212" s="117" t="s">
        <v>3447</v>
      </c>
      <c r="AP1212" s="23" t="s">
        <v>5537</v>
      </c>
      <c r="AQ1212" s="23" t="s">
        <v>5537</v>
      </c>
      <c r="AR1212" s="7"/>
      <c r="AS1212" s="6"/>
      <c r="AT1212" s="7"/>
      <c r="AU1212" s="3" t="s">
        <v>5537</v>
      </c>
      <c r="AV1212" s="24" t="s">
        <v>5537</v>
      </c>
      <c r="AW1212" s="24" t="s">
        <v>5537</v>
      </c>
      <c r="AX1212" s="24" t="s">
        <v>5537</v>
      </c>
      <c r="AY1212" s="24" t="s">
        <v>5537</v>
      </c>
      <c r="AZ1212" s="24" t="s">
        <v>5537</v>
      </c>
      <c r="BA1212" s="24" t="s">
        <v>5537</v>
      </c>
      <c r="BB1212" s="24" t="s">
        <v>5537</v>
      </c>
      <c r="BC1212" s="24" t="s">
        <v>5537</v>
      </c>
      <c r="BD1212" s="24" t="s">
        <v>5537</v>
      </c>
      <c r="BE1212" s="24" t="s">
        <v>5537</v>
      </c>
      <c r="BF1212" s="24" t="s">
        <v>5537</v>
      </c>
      <c r="BG1212" s="24" t="s">
        <v>5537</v>
      </c>
      <c r="BH1212" s="24" t="s">
        <v>5537</v>
      </c>
      <c r="BI1212" s="9" t="s">
        <v>5537</v>
      </c>
      <c r="BJ1212" s="14"/>
      <c r="BK1212" s="14" t="s">
        <v>3447</v>
      </c>
      <c r="BL1212" s="14" t="str">
        <f>_xlfn.XLOOKUP(B1212,'[4]cell downs 18042026 17h'!$B:$B,'[4]cell downs 18042026 17h'!$B:$B,"")</f>
        <v/>
      </c>
      <c r="BM1212" s="14" t="str">
        <f>_xlfn.XLOOKUP(B1212,'[5]Cells Huawei 19042026 15h'!$B:$B,'[5]Cells Huawei 19042026 15h'!$B:$B,"")</f>
        <v/>
      </c>
      <c r="BN1212" s="9" t="str">
        <f>_xlfn.XLOOKUP(B1212,'[6]cells down 19042026 9H40'!$B:$B,'[6]cells down 19042026 9H40'!$B:$B,"")</f>
        <v/>
      </c>
      <c r="BO1212" s="9" t="s">
        <v>3447</v>
      </c>
      <c r="BP1212" s="9" t="s">
        <v>12</v>
      </c>
    </row>
    <row r="1213" spans="1:68" s="9" customFormat="1" x14ac:dyDescent="0.35">
      <c r="A1213" s="1" t="s">
        <v>3689</v>
      </c>
      <c r="B1213" s="8" t="s">
        <v>3690</v>
      </c>
      <c r="C1213" s="3" t="str">
        <f>_xlfn.XLOOKUP(B1213,'[1]daily break down'!$D:$D,'[1]daily break down'!$E:$E,"")</f>
        <v>Garoua</v>
      </c>
      <c r="D1213" s="1" t="s">
        <v>11</v>
      </c>
      <c r="E1213" s="1" t="s">
        <v>12</v>
      </c>
      <c r="F1213" s="3" t="s">
        <v>23</v>
      </c>
      <c r="G1213" s="1" t="s">
        <v>24</v>
      </c>
      <c r="H1213" s="39" t="str">
        <f>_xlfn.XLOOKUP(B1213,[2]CALCULATION!$B:$B,[2]CALCULATION!$H:$H,"")</f>
        <v>Huawei</v>
      </c>
      <c r="I1213" s="34">
        <v>0</v>
      </c>
      <c r="J1213" s="34">
        <v>0</v>
      </c>
      <c r="K1213" s="34">
        <v>0</v>
      </c>
      <c r="L1213" s="34">
        <v>0</v>
      </c>
      <c r="M1213" s="34">
        <v>0</v>
      </c>
      <c r="N1213" s="34">
        <v>0</v>
      </c>
      <c r="O1213" s="34">
        <v>0</v>
      </c>
      <c r="P1213" s="34">
        <v>0</v>
      </c>
      <c r="Q1213" s="34">
        <v>0</v>
      </c>
      <c r="R1213" s="34">
        <v>0</v>
      </c>
      <c r="S1213" s="109">
        <v>0</v>
      </c>
      <c r="T1213" s="109">
        <f>_xlfn.XLOOKUP(B1213,'[3]Nur des jours'!$B:$B,'[3]Nur des jours'!$U:$U,"")</f>
        <v>6.1638030664920258</v>
      </c>
      <c r="U1213" s="109">
        <v>0</v>
      </c>
      <c r="V1213" s="109">
        <v>3.1816531262752084</v>
      </c>
      <c r="W1213" s="109">
        <v>6.1638030664920258</v>
      </c>
      <c r="X1213" s="109">
        <v>2.5550533197501379</v>
      </c>
      <c r="Y1213" s="109">
        <v>0</v>
      </c>
      <c r="Z1213" s="109">
        <v>0</v>
      </c>
      <c r="AA1213" s="109">
        <v>0</v>
      </c>
      <c r="AB1213" s="109">
        <v>0</v>
      </c>
      <c r="AC1213" s="109">
        <v>0</v>
      </c>
      <c r="AD1213" s="109">
        <v>0</v>
      </c>
      <c r="AE1213" s="109">
        <v>0</v>
      </c>
      <c r="AF1213" s="109">
        <v>0</v>
      </c>
      <c r="AG1213" s="57" t="str">
        <f>_xlfn.XLOOKUP(B1213,[3]CALCULATION!$B:$B,[3]CALCULATION!$M:$M,"")</f>
        <v>Operationnel</v>
      </c>
      <c r="AH1213" s="57"/>
      <c r="AI1213" s="56" t="str" cm="1">
        <f t="array" ref="AI1213">IFERROR(_xlfn.IFS(
AK1213="MPR ISSUE","PDH",
AK1213="BSS Hardware Issue","BSS",
AK1213="Sites strategiques, MLL, Pylone, etc.","ENVTECH",
AK1213="AKTIVCO DEFAUT GE &amp; POWER Cabinet","AKTIVCO",
AK1213="AKTIVCO Coupure ENEO &amp; Baisse de tension","AKTIVCO GRID ONLY",
AK1213="Coupure ENEO &amp; Baisse de tension","IHS GRID ONLY",
AK1213="Defaut GE &amp; POWER Cabinet","IHS",
AK1213="Sharing","Partners",
AK1213="Sites strategiques &amp; DataCenter","SST &amp; DC",
AK1213="Exclu","Exclu",
AK1213="SAT","SAT",
AK1213="SPARE-ISSUE","SPARE-ISSUE",
AK1213="Fiber CAmtel","TRANS_FO_CAMTEL",
AK1213="Fiber AOF","Fiber AOF",
AK1213="Projet OCM (HUAWEI)","TRAVAUX-HUAWEI",
AK1213="Projet OCM (NOKIA)","TRAVAUX-NOKIA",
AK1213="ACCESS-ISSUE","ACCESS-ISSUE",
AK1213="Projet OCM (ZTE, NOKIA, autres projets)","TRAVAUX OCM",
AK1213="No root CAuse","No root cause",
AK1213="ODU HS","PDH",
AK1213="IP &amp; VLAN","PDH",
AK1213="Warehouse HUAWEI","SPARE-ISSUE",
AK1213="SPARE-HS","SPARE-ISSUE",
AK1213="Power Telco","BSS",AK1213="no impacts","no impacts"
),"")</f>
        <v>No root cause</v>
      </c>
      <c r="AJ1213" s="56" t="str" cm="1">
        <f t="array" ref="AJ1213">IFERROR(_xlfn.IFS(
AK1213="MPR ISSUE","TX ISSUE",
AK1213="BSS Hardware Issue","RAN ISSUE",
AK1213="Sites strategiques, MLL, Pylone, etc.","ENVTECH",
AK1213="AKTIVCO DEFAUT GE &amp; POWER Cabinet","POWER ISSUE",
AK1213="AKTIVCO Coupure ENEO &amp; Baisse de tension","POWER ISSUE",
AK1213="Coupure ENEO &amp; Baisse de tension","POWER ISSUE",
AK1213="Defaut GE &amp; POWER Cabinet","POWER ISSUE",
AK1213="Sharing","POWER ISSUE",
AK1213="Sites strategiques &amp; DataCenter","POWER ISSUE",
AK1213="Exclu","Exclu",
AK1213="SAT","TX ISSUE",
AK1213="SPARE-ISSUE","SPARE-ISSUE",
AK1213="Fiber CAmtel","TX ISSUE",
AK1213="Fiber AOF","TX ISSUE",
AK1213="Projet OCM (HUAWEI)","TRAVAUX-HUAWEI",
AK1213="Projet OCM (NOKIA)","TRAVAUX -NOKIA",
AK1213="ACCESS-ISSUE","ACCESS-ISSUE",
AK1213="Projet OCM (ZTE, NOKIA, autres projets)","TRAVAUX OCM",
AK1213="No root CAuse","No root cause",
AK1213="ODU HS","TX ISSUE",
AK1213="IP &amp; VLAN","TX ISSUE",
AK1213="Warehouse HUAWEI","SPARE-ISSUE",
AK1213="SPARE-HS","SPARE-ISSUE",
AK1213="Power Telco","RAN ISSUE",AK1213="no impacts","no impacts"
),"")</f>
        <v>No root cause</v>
      </c>
      <c r="AK1213" s="81" t="s">
        <v>5620</v>
      </c>
      <c r="AL1213" s="56" t="str" cm="1">
        <f t="array" ref="AL1213">IFERROR(_xlfn.IFS(
AK1213="MPR ISSUE","ACTIVE",
AK1213="BSS Hardware Issue","ACTIVE",
AK1213="Sites strategiques, MLL, Pylone, etc.","PASSIVE",
AK1213="AKTIVCO DEFAUT GE &amp; POWER Cabinet","PASSIVE",
AK1213="AKTIVCO Coupure ENEO &amp; Baisse de tension","PASSIVE",
AK1213="Coupure ENEO &amp; Baisse de tension","PASSIVE",
AK1213="Defaut GE &amp; POWER Cabinet","PASSIVE",
AK1213="Sharing","PASSIVE",
AK1213="Sites strategiques &amp; DataCenter","PASSIVE",
AK1213="Exclu","Exclu",
AK1213="SAT","ACTIVE",
AK1213="SPARE-ISSUE","SPARE-ISSUE",
AK1213="Fiber CAmtel","ACTIVE",
AK1213="Fiber AOF","ACTIVE",
AK1213="Projet OCM (HUAWEI)","PLANNED WORKS",
AK1213="Projet OCM (NOKIA)","PLANNED WORKS",
AK1213="ACCESS-ISSUE","ACCESS-ISSUE",
AK1213="Projet OCM (ZTE, NOKIA, autres projets)","PLANNED WORKS",
AK1213="No root CAuse","No root cause",
AK1213="ODU HS","ACTIVE",
AK1213="IP &amp; VLAN","ACTIVE",
AK1213="Warehouse HUAWEI","SPARE-ISSUE",
AK1213="SPARE-HS","SPARE-ISSUE",
AK1213="Power Telco","ACTIVE", AK1213="no impacts","no impacts"
),"")</f>
        <v>No root cause</v>
      </c>
      <c r="AM1213" s="108" t="s">
        <v>5537</v>
      </c>
      <c r="AN1213" s="117" t="s">
        <v>3690</v>
      </c>
      <c r="AP1213" s="23" t="s">
        <v>5537</v>
      </c>
      <c r="AQ1213" s="23" t="s">
        <v>5537</v>
      </c>
      <c r="AR1213" s="7"/>
      <c r="AS1213" s="6"/>
      <c r="AT1213" s="7"/>
      <c r="AU1213" s="3" t="s">
        <v>5537</v>
      </c>
      <c r="AV1213" s="24" t="s">
        <v>5537</v>
      </c>
      <c r="AW1213" s="24" t="s">
        <v>5537</v>
      </c>
      <c r="AX1213" s="24" t="s">
        <v>5537</v>
      </c>
      <c r="AY1213" s="24" t="s">
        <v>5537</v>
      </c>
      <c r="AZ1213" s="24" t="s">
        <v>5537</v>
      </c>
      <c r="BA1213" s="24" t="s">
        <v>5537</v>
      </c>
      <c r="BB1213" s="24" t="s">
        <v>5537</v>
      </c>
      <c r="BC1213" s="24" t="s">
        <v>5537</v>
      </c>
      <c r="BD1213" s="24" t="s">
        <v>5537</v>
      </c>
      <c r="BE1213" s="24" t="s">
        <v>5537</v>
      </c>
      <c r="BF1213" s="24" t="s">
        <v>5537</v>
      </c>
      <c r="BG1213" s="24" t="s">
        <v>5537</v>
      </c>
      <c r="BH1213" s="24" t="s">
        <v>5537</v>
      </c>
      <c r="BI1213" s="9" t="s">
        <v>5537</v>
      </c>
      <c r="BJ1213" s="14"/>
      <c r="BK1213" s="14" t="s">
        <v>5537</v>
      </c>
      <c r="BL1213" s="14" t="str">
        <f>_xlfn.XLOOKUP(B1213,'[4]cell downs 18042026 17h'!$B:$B,'[4]cell downs 18042026 17h'!$B:$B,"")</f>
        <v/>
      </c>
      <c r="BM1213" s="14" t="str">
        <f>_xlfn.XLOOKUP(B1213,'[5]Cells Huawei 19042026 15h'!$B:$B,'[5]Cells Huawei 19042026 15h'!$B:$B,"")</f>
        <v/>
      </c>
      <c r="BN1213" s="9" t="str">
        <f>_xlfn.XLOOKUP(B1213,'[6]cells down 19042026 9H40'!$B:$B,'[6]cells down 19042026 9H40'!$B:$B,"")</f>
        <v/>
      </c>
      <c r="BO1213" s="9" t="s">
        <v>3690</v>
      </c>
      <c r="BP1213" s="9" t="s">
        <v>12</v>
      </c>
    </row>
    <row r="1214" spans="1:68" s="9" customFormat="1" x14ac:dyDescent="0.35">
      <c r="A1214" s="1" t="s">
        <v>857</v>
      </c>
      <c r="B1214" s="1" t="s">
        <v>858</v>
      </c>
      <c r="C1214" s="3" t="str">
        <f>_xlfn.XLOOKUP(B1214,'[1]daily break down'!$D:$D,'[1]daily break down'!$E:$E,"")</f>
        <v>Yaounde</v>
      </c>
      <c r="D1214" s="1" t="s">
        <v>11</v>
      </c>
      <c r="E1214" s="1" t="s">
        <v>12</v>
      </c>
      <c r="F1214" s="3" t="s">
        <v>37</v>
      </c>
      <c r="G1214" s="1" t="s">
        <v>38</v>
      </c>
      <c r="H1214" s="41" t="str">
        <f>_xlfn.XLOOKUP(B1214,[2]CALCULATION!$B:$B,[2]CALCULATION!$H:$H,"")</f>
        <v>ZTE</v>
      </c>
      <c r="I1214" s="34">
        <v>31.584051016884832</v>
      </c>
      <c r="J1214" s="34">
        <v>23.114261499345105</v>
      </c>
      <c r="K1214" s="34">
        <v>23.114261499345105</v>
      </c>
      <c r="L1214" s="34">
        <v>12.649885998179395</v>
      </c>
      <c r="M1214" s="34">
        <v>0.35033444338860753</v>
      </c>
      <c r="N1214" s="34">
        <v>0.63958374354013547</v>
      </c>
      <c r="O1214" s="34">
        <v>0.71106673743625837</v>
      </c>
      <c r="P1214" s="34">
        <v>0.97964518181792271</v>
      </c>
      <c r="Q1214" s="34">
        <v>1.2499179586397386</v>
      </c>
      <c r="R1214" s="34">
        <v>0.27168174800889178</v>
      </c>
      <c r="S1214" s="109">
        <v>0</v>
      </c>
      <c r="T1214" s="109">
        <f>_xlfn.XLOOKUP(B1214,'[3]Nur des jours'!$B:$B,'[3]Nur des jours'!$U:$U,"")</f>
        <v>0.71065653063495671</v>
      </c>
      <c r="U1214" s="109">
        <v>10.995361452831208</v>
      </c>
      <c r="V1214" s="109">
        <v>0</v>
      </c>
      <c r="W1214" s="109">
        <v>0.71065653063495682</v>
      </c>
      <c r="X1214" s="109">
        <v>2.4880647655899981</v>
      </c>
      <c r="Y1214" s="109">
        <v>0</v>
      </c>
      <c r="Z1214" s="109">
        <v>0</v>
      </c>
      <c r="AA1214" s="109">
        <v>0</v>
      </c>
      <c r="AB1214" s="109">
        <v>0</v>
      </c>
      <c r="AC1214" s="109">
        <v>0</v>
      </c>
      <c r="AD1214" s="109">
        <v>0</v>
      </c>
      <c r="AE1214" s="109">
        <v>0</v>
      </c>
      <c r="AF1214" s="109">
        <v>0</v>
      </c>
      <c r="AG1214" s="57" t="str">
        <f>_xlfn.XLOOKUP(B1214,[3]CALCULATION!$B:$B,[3]CALCULATION!$M:$M,"")</f>
        <v>Operationnel</v>
      </c>
      <c r="AH1214" s="57"/>
      <c r="AI1214" s="56" t="str" cm="1">
        <f t="array" ref="AI1214">IFERROR(_xlfn.IFS(
AK1214="MPR ISSUE","PDH",
AK1214="BSS Hardware Issue","BSS",
AK1214="Sites strategiques, MLL, Pylone, etc.","ENVTECH",
AK1214="AKTIVCO DEFAUT GE &amp; POWER Cabinet","AKTIVCO",
AK1214="AKTIVCO Coupure ENEO &amp; Baisse de tension","AKTIVCO GRID ONLY",
AK1214="Coupure ENEO &amp; Baisse de tension","IHS GRID ONLY",
AK1214="Defaut GE &amp; POWER Cabinet","IHS",
AK1214="Sharing","Partners",
AK1214="Sites strategiques &amp; DataCenter","SST &amp; DC",
AK1214="Exclu","Exclu",
AK1214="SAT","SAT",
AK1214="SPARE-ISSUE","SPARE-ISSUE",
AK1214="Fiber CAmtel","TRANS_FO_CAMTEL",
AK1214="Fiber AOF","Fiber AOF",
AK1214="Projet OCM (HUAWEI)","TRAVAUX-HUAWEI",
AK1214="Projet OCM (NOKIA)","TRAVAUX-NOKIA",
AK1214="ACCESS-ISSUE","ACCESS-ISSUE",
AK1214="Projet OCM (ZTE, NOKIA, autres projets)","TRAVAUX OCM",
AK1214="No root CAuse","No root cause",
AK1214="ODU HS","PDH",
AK1214="IP &amp; VLAN","PDH",
AK1214="Warehouse HUAWEI","SPARE-ISSUE",
AK1214="SPARE-HS","SPARE-ISSUE",
AK1214="Power Telco","BSS",AK1214="no impacts","no impacts"
),"")</f>
        <v>No root cause</v>
      </c>
      <c r="AJ1214" s="56" t="str" cm="1">
        <f t="array" ref="AJ1214">IFERROR(_xlfn.IFS(
AK1214="MPR ISSUE","TX ISSUE",
AK1214="BSS Hardware Issue","RAN ISSUE",
AK1214="Sites strategiques, MLL, Pylone, etc.","ENVTECH",
AK1214="AKTIVCO DEFAUT GE &amp; POWER Cabinet","POWER ISSUE",
AK1214="AKTIVCO Coupure ENEO &amp; Baisse de tension","POWER ISSUE",
AK1214="Coupure ENEO &amp; Baisse de tension","POWER ISSUE",
AK1214="Defaut GE &amp; POWER Cabinet","POWER ISSUE",
AK1214="Sharing","POWER ISSUE",
AK1214="Sites strategiques &amp; DataCenter","POWER ISSUE",
AK1214="Exclu","Exclu",
AK1214="SAT","TX ISSUE",
AK1214="SPARE-ISSUE","SPARE-ISSUE",
AK1214="Fiber CAmtel","TX ISSUE",
AK1214="Fiber AOF","TX ISSUE",
AK1214="Projet OCM (HUAWEI)","TRAVAUX-HUAWEI",
AK1214="Projet OCM (NOKIA)","TRAVAUX -NOKIA",
AK1214="ACCESS-ISSUE","ACCESS-ISSUE",
AK1214="Projet OCM (ZTE, NOKIA, autres projets)","TRAVAUX OCM",
AK1214="No root CAuse","No root cause",
AK1214="ODU HS","TX ISSUE",
AK1214="IP &amp; VLAN","TX ISSUE",
AK1214="Warehouse HUAWEI","SPARE-ISSUE",
AK1214="SPARE-HS","SPARE-ISSUE",
AK1214="Power Telco","RAN ISSUE",AK1214="no impacts","no impacts"
),"")</f>
        <v>No root cause</v>
      </c>
      <c r="AK1214" s="81" t="s">
        <v>5620</v>
      </c>
      <c r="AL1214" s="56" t="str" cm="1">
        <f t="array" ref="AL1214">IFERROR(_xlfn.IFS(
AK1214="MPR ISSUE","ACTIVE",
AK1214="BSS Hardware Issue","ACTIVE",
AK1214="Sites strategiques, MLL, Pylone, etc.","PASSIVE",
AK1214="AKTIVCO DEFAUT GE &amp; POWER Cabinet","PASSIVE",
AK1214="AKTIVCO Coupure ENEO &amp; Baisse de tension","PASSIVE",
AK1214="Coupure ENEO &amp; Baisse de tension","PASSIVE",
AK1214="Defaut GE &amp; POWER Cabinet","PASSIVE",
AK1214="Sharing","PASSIVE",
AK1214="Sites strategiques &amp; DataCenter","PASSIVE",
AK1214="Exclu","Exclu",
AK1214="SAT","ACTIVE",
AK1214="SPARE-ISSUE","SPARE-ISSUE",
AK1214="Fiber CAmtel","ACTIVE",
AK1214="Fiber AOF","ACTIVE",
AK1214="Projet OCM (HUAWEI)","PLANNED WORKS",
AK1214="Projet OCM (NOKIA)","PLANNED WORKS",
AK1214="ACCESS-ISSUE","ACCESS-ISSUE",
AK1214="Projet OCM (ZTE, NOKIA, autres projets)","PLANNED WORKS",
AK1214="No root CAuse","No root cause",
AK1214="ODU HS","ACTIVE",
AK1214="IP &amp; VLAN","ACTIVE",
AK1214="Warehouse HUAWEI","SPARE-ISSUE",
AK1214="SPARE-HS","SPARE-ISSUE",
AK1214="Power Telco","ACTIVE", AK1214="no impacts","no impacts"
),"")</f>
        <v>No root cause</v>
      </c>
      <c r="AM1214" s="108" t="s">
        <v>5537</v>
      </c>
      <c r="AN1214" s="117" t="s">
        <v>858</v>
      </c>
      <c r="AP1214" s="23" t="s">
        <v>5537</v>
      </c>
      <c r="AQ1214" s="23" t="s">
        <v>5537</v>
      </c>
      <c r="AR1214" s="7"/>
      <c r="AS1214" s="6"/>
      <c r="AT1214" s="7"/>
      <c r="AU1214" s="3" t="s">
        <v>5537</v>
      </c>
      <c r="AV1214" s="24" t="s">
        <v>5537</v>
      </c>
      <c r="AW1214" s="24" t="s">
        <v>5537</v>
      </c>
      <c r="AX1214" s="24" t="s">
        <v>5537</v>
      </c>
      <c r="AY1214" s="24" t="s">
        <v>5537</v>
      </c>
      <c r="AZ1214" s="24" t="s">
        <v>5537</v>
      </c>
      <c r="BA1214" s="24" t="s">
        <v>5537</v>
      </c>
      <c r="BB1214" s="24" t="s">
        <v>5537</v>
      </c>
      <c r="BC1214" s="24" t="s">
        <v>5537</v>
      </c>
      <c r="BD1214" s="24" t="s">
        <v>5537</v>
      </c>
      <c r="BE1214" s="24" t="s">
        <v>5537</v>
      </c>
      <c r="BF1214" s="24" t="s">
        <v>5537</v>
      </c>
      <c r="BG1214" s="24" t="s">
        <v>5537</v>
      </c>
      <c r="BH1214" s="24" t="s">
        <v>5537</v>
      </c>
      <c r="BI1214" s="9" t="s">
        <v>5537</v>
      </c>
      <c r="BJ1214" s="14"/>
      <c r="BK1214" s="14" t="s">
        <v>5537</v>
      </c>
      <c r="BL1214" s="14" t="str">
        <f>_xlfn.XLOOKUP(B1214,'[4]cell downs 18042026 17h'!$B:$B,'[4]cell downs 18042026 17h'!$B:$B,"")</f>
        <v/>
      </c>
      <c r="BM1214" s="14" t="str">
        <f>_xlfn.XLOOKUP(B1214,'[5]Cells Huawei 19042026 15h'!$B:$B,'[5]Cells Huawei 19042026 15h'!$B:$B,"")</f>
        <v/>
      </c>
      <c r="BN1214" s="9" t="str">
        <f>_xlfn.XLOOKUP(B1214,'[6]cells down 19042026 9H40'!$B:$B,'[6]cells down 19042026 9H40'!$B:$B,"")</f>
        <v/>
      </c>
      <c r="BO1214" s="9" t="s">
        <v>858</v>
      </c>
      <c r="BP1214" s="9" t="s">
        <v>12</v>
      </c>
    </row>
    <row r="1215" spans="1:68" s="9" customFormat="1" x14ac:dyDescent="0.35">
      <c r="A1215" s="1" t="s">
        <v>3383</v>
      </c>
      <c r="B1215" s="1" t="s">
        <v>3384</v>
      </c>
      <c r="C1215" s="3" t="str">
        <f>_xlfn.XLOOKUP(B1215,'[1]daily break down'!$D:$D,'[1]daily break down'!$E:$E,"")</f>
        <v>Douala</v>
      </c>
      <c r="D1215" s="1" t="s">
        <v>11</v>
      </c>
      <c r="E1215" s="1" t="s">
        <v>12</v>
      </c>
      <c r="F1215" s="3" t="s">
        <v>31</v>
      </c>
      <c r="G1215" s="1" t="s">
        <v>32</v>
      </c>
      <c r="H1215" s="41" t="str">
        <f>_xlfn.XLOOKUP(B1215,[2]CALCULATION!$B:$B,[2]CALCULATION!$H:$H,"")</f>
        <v>ZTE</v>
      </c>
      <c r="I1215" s="34">
        <v>4.9499298011317414</v>
      </c>
      <c r="J1215" s="34">
        <v>1.8527614408460404</v>
      </c>
      <c r="K1215" s="34">
        <v>2.2262458158906271</v>
      </c>
      <c r="L1215" s="34">
        <v>0</v>
      </c>
      <c r="M1215" s="34">
        <v>0</v>
      </c>
      <c r="N1215" s="34">
        <v>0</v>
      </c>
      <c r="O1215" s="34">
        <v>0</v>
      </c>
      <c r="P1215" s="34">
        <v>0</v>
      </c>
      <c r="Q1215" s="34">
        <v>1.9888430884077701</v>
      </c>
      <c r="R1215" s="34">
        <v>0</v>
      </c>
      <c r="S1215" s="109">
        <v>0.38286562623953768</v>
      </c>
      <c r="T1215" s="109">
        <f>_xlfn.XLOOKUP(B1215,'[3]Nur des jours'!$B:$B,'[3]Nur des jours'!$U:$U,"")</f>
        <v>0</v>
      </c>
      <c r="U1215" s="109">
        <v>1.0269081393590211</v>
      </c>
      <c r="V1215" s="109">
        <v>1.6764973618350781E-3</v>
      </c>
      <c r="W1215" s="109">
        <v>0</v>
      </c>
      <c r="X1215" s="109">
        <v>2.2061278475486041</v>
      </c>
      <c r="Y1215" s="109">
        <v>0</v>
      </c>
      <c r="Z1215" s="109">
        <v>4.9335036940014207</v>
      </c>
      <c r="AA1215" s="109">
        <v>0</v>
      </c>
      <c r="AB1215" s="109">
        <v>0</v>
      </c>
      <c r="AC1215" s="109">
        <v>0</v>
      </c>
      <c r="AD1215" s="109">
        <v>0</v>
      </c>
      <c r="AE1215" s="109">
        <v>0</v>
      </c>
      <c r="AF1215" s="109">
        <v>0</v>
      </c>
      <c r="AG1215" s="57" t="str">
        <f>_xlfn.XLOOKUP(B1215,[3]CALCULATION!$B:$B,[3]CALCULATION!$M:$M,"")</f>
        <v>Operationnel</v>
      </c>
      <c r="AH1215" s="57"/>
      <c r="AI1215" s="56" t="str" cm="1">
        <f t="array" ref="AI1215">IFERROR(_xlfn.IFS(
AK1215="MPR ISSUE","PDH",
AK1215="BSS Hardware Issue","BSS",
AK1215="Sites strategiques, MLL, Pylone, etc.","ENVTECH",
AK1215="AKTIVCO DEFAUT GE &amp; POWER Cabinet","AKTIVCO",
AK1215="AKTIVCO Coupure ENEO &amp; Baisse de tension","AKTIVCO GRID ONLY",
AK1215="Coupure ENEO &amp; Baisse de tension","IHS GRID ONLY",
AK1215="Defaut GE &amp; POWER Cabinet","IHS",
AK1215="Sharing","Partners",
AK1215="Sites strategiques &amp; DataCenter","SST &amp; DC",
AK1215="Exclu","Exclu",
AK1215="SAT","SAT",
AK1215="SPARE-ISSUE","SPARE-ISSUE",
AK1215="Fiber CAmtel","TRANS_FO_CAMTEL",
AK1215="Fiber AOF","Fiber AOF",
AK1215="Projet OCM (HUAWEI)","TRAVAUX-HUAWEI",
AK1215="Projet OCM (NOKIA)","TRAVAUX-NOKIA",
AK1215="ACCESS-ISSUE","ACCESS-ISSUE",
AK1215="Projet OCM (ZTE, NOKIA, autres projets)","TRAVAUX OCM",
AK1215="No root CAuse","No root cause",
AK1215="ODU HS","PDH",
AK1215="IP &amp; VLAN","PDH",
AK1215="Warehouse HUAWEI","SPARE-ISSUE",
AK1215="SPARE-HS","SPARE-ISSUE",
AK1215="Power Telco","BSS",AK1215="no impacts","no impacts"
),"")</f>
        <v>No root cause</v>
      </c>
      <c r="AJ1215" s="56" t="str" cm="1">
        <f t="array" ref="AJ1215">IFERROR(_xlfn.IFS(
AK1215="MPR ISSUE","TX ISSUE",
AK1215="BSS Hardware Issue","RAN ISSUE",
AK1215="Sites strategiques, MLL, Pylone, etc.","ENVTECH",
AK1215="AKTIVCO DEFAUT GE &amp; POWER Cabinet","POWER ISSUE",
AK1215="AKTIVCO Coupure ENEO &amp; Baisse de tension","POWER ISSUE",
AK1215="Coupure ENEO &amp; Baisse de tension","POWER ISSUE",
AK1215="Defaut GE &amp; POWER Cabinet","POWER ISSUE",
AK1215="Sharing","POWER ISSUE",
AK1215="Sites strategiques &amp; DataCenter","POWER ISSUE",
AK1215="Exclu","Exclu",
AK1215="SAT","TX ISSUE",
AK1215="SPARE-ISSUE","SPARE-ISSUE",
AK1215="Fiber CAmtel","TX ISSUE",
AK1215="Fiber AOF","TX ISSUE",
AK1215="Projet OCM (HUAWEI)","TRAVAUX-HUAWEI",
AK1215="Projet OCM (NOKIA)","TRAVAUX -NOKIA",
AK1215="ACCESS-ISSUE","ACCESS-ISSUE",
AK1215="Projet OCM (ZTE, NOKIA, autres projets)","TRAVAUX OCM",
AK1215="No root CAuse","No root cause",
AK1215="ODU HS","TX ISSUE",
AK1215="IP &amp; VLAN","TX ISSUE",
AK1215="Warehouse HUAWEI","SPARE-ISSUE",
AK1215="SPARE-HS","SPARE-ISSUE",
AK1215="Power Telco","RAN ISSUE",AK1215="no impacts","no impacts"
),"")</f>
        <v>No root cause</v>
      </c>
      <c r="AK1215" s="81" t="s">
        <v>5620</v>
      </c>
      <c r="AL1215" s="56" t="str" cm="1">
        <f t="array" ref="AL1215">IFERROR(_xlfn.IFS(
AK1215="MPR ISSUE","ACTIVE",
AK1215="BSS Hardware Issue","ACTIVE",
AK1215="Sites strategiques, MLL, Pylone, etc.","PASSIVE",
AK1215="AKTIVCO DEFAUT GE &amp; POWER Cabinet","PASSIVE",
AK1215="AKTIVCO Coupure ENEO &amp; Baisse de tension","PASSIVE",
AK1215="Coupure ENEO &amp; Baisse de tension","PASSIVE",
AK1215="Defaut GE &amp; POWER Cabinet","PASSIVE",
AK1215="Sharing","PASSIVE",
AK1215="Sites strategiques &amp; DataCenter","PASSIVE",
AK1215="Exclu","Exclu",
AK1215="SAT","ACTIVE",
AK1215="SPARE-ISSUE","SPARE-ISSUE",
AK1215="Fiber CAmtel","ACTIVE",
AK1215="Fiber AOF","ACTIVE",
AK1215="Projet OCM (HUAWEI)","PLANNED WORKS",
AK1215="Projet OCM (NOKIA)","PLANNED WORKS",
AK1215="ACCESS-ISSUE","ACCESS-ISSUE",
AK1215="Projet OCM (ZTE, NOKIA, autres projets)","PLANNED WORKS",
AK1215="No root CAuse","No root cause",
AK1215="ODU HS","ACTIVE",
AK1215="IP &amp; VLAN","ACTIVE",
AK1215="Warehouse HUAWEI","SPARE-ISSUE",
AK1215="SPARE-HS","SPARE-ISSUE",
AK1215="Power Telco","ACTIVE", AK1215="no impacts","no impacts"
),"")</f>
        <v>No root cause</v>
      </c>
      <c r="AM1215" s="108" t="s">
        <v>5537</v>
      </c>
      <c r="AN1215" s="117" t="s">
        <v>3384</v>
      </c>
      <c r="AP1215" s="23" t="s">
        <v>5537</v>
      </c>
      <c r="AQ1215" s="23" t="s">
        <v>5537</v>
      </c>
      <c r="AR1215" s="7"/>
      <c r="AS1215" s="6"/>
      <c r="AT1215" s="7"/>
      <c r="AU1215" s="3" t="s">
        <v>5537</v>
      </c>
      <c r="AV1215" s="24" t="s">
        <v>5537</v>
      </c>
      <c r="AW1215" s="24" t="s">
        <v>5537</v>
      </c>
      <c r="AX1215" s="24" t="s">
        <v>5537</v>
      </c>
      <c r="AY1215" s="24" t="s">
        <v>5537</v>
      </c>
      <c r="AZ1215" s="24" t="s">
        <v>5537</v>
      </c>
      <c r="BA1215" s="24" t="s">
        <v>5537</v>
      </c>
      <c r="BB1215" s="24" t="s">
        <v>5537</v>
      </c>
      <c r="BC1215" s="24" t="s">
        <v>5537</v>
      </c>
      <c r="BD1215" s="24" t="s">
        <v>5537</v>
      </c>
      <c r="BE1215" s="24" t="s">
        <v>5537</v>
      </c>
      <c r="BF1215" s="24" t="s">
        <v>5537</v>
      </c>
      <c r="BG1215" s="24" t="s">
        <v>5537</v>
      </c>
      <c r="BH1215" s="24" t="s">
        <v>5537</v>
      </c>
      <c r="BI1215" s="9" t="s">
        <v>5537</v>
      </c>
      <c r="BJ1215" s="14"/>
      <c r="BK1215" s="14" t="s">
        <v>5537</v>
      </c>
      <c r="BL1215" s="14" t="str">
        <f>_xlfn.XLOOKUP(B1215,'[4]cell downs 18042026 17h'!$B:$B,'[4]cell downs 18042026 17h'!$B:$B,"")</f>
        <v/>
      </c>
      <c r="BM1215" s="14" t="str">
        <f>_xlfn.XLOOKUP(B1215,'[5]Cells Huawei 19042026 15h'!$B:$B,'[5]Cells Huawei 19042026 15h'!$B:$B,"")</f>
        <v/>
      </c>
      <c r="BN1215" s="9" t="str">
        <f>_xlfn.XLOOKUP(B1215,'[6]cells down 19042026 9H40'!$B:$B,'[6]cells down 19042026 9H40'!$B:$B,"")</f>
        <v/>
      </c>
      <c r="BO1215" s="9" t="s">
        <v>3384</v>
      </c>
      <c r="BP1215" s="9" t="s">
        <v>12</v>
      </c>
    </row>
    <row r="1216" spans="1:68" s="9" customFormat="1" x14ac:dyDescent="0.35">
      <c r="A1216" s="1" t="s">
        <v>2243</v>
      </c>
      <c r="B1216" s="8" t="s">
        <v>2244</v>
      </c>
      <c r="C1216" s="3" t="str">
        <f>_xlfn.XLOOKUP(B1216,'[1]daily break down'!$D:$D,'[1]daily break down'!$E:$E,"")</f>
        <v>Yaounde</v>
      </c>
      <c r="D1216" s="1" t="s">
        <v>11</v>
      </c>
      <c r="E1216" s="1" t="s">
        <v>12</v>
      </c>
      <c r="F1216" s="3" t="s">
        <v>37</v>
      </c>
      <c r="G1216" s="1" t="s">
        <v>38</v>
      </c>
      <c r="H1216" s="41" t="str">
        <f>_xlfn.XLOOKUP(B1216,[2]CALCULATION!$B:$B,[2]CALCULATION!$H:$H,"")</f>
        <v>ZTE</v>
      </c>
      <c r="I1216" s="34">
        <v>0</v>
      </c>
      <c r="J1216" s="34">
        <v>0</v>
      </c>
      <c r="K1216" s="34">
        <v>1.5275031175716891</v>
      </c>
      <c r="L1216" s="34">
        <v>1.5374015860378438</v>
      </c>
      <c r="M1216" s="34">
        <v>0</v>
      </c>
      <c r="N1216" s="34">
        <v>0</v>
      </c>
      <c r="O1216" s="34">
        <v>0</v>
      </c>
      <c r="P1216" s="34">
        <v>0</v>
      </c>
      <c r="Q1216" s="34">
        <v>0</v>
      </c>
      <c r="R1216" s="34">
        <v>0</v>
      </c>
      <c r="S1216" s="109">
        <v>0</v>
      </c>
      <c r="T1216" s="109">
        <f>_xlfn.XLOOKUP(B1216,'[3]Nur des jours'!$B:$B,'[3]Nur des jours'!$U:$U,"")</f>
        <v>0</v>
      </c>
      <c r="U1216" s="109">
        <v>0</v>
      </c>
      <c r="V1216" s="109">
        <v>0</v>
      </c>
      <c r="W1216" s="109">
        <v>0</v>
      </c>
      <c r="X1216" s="109">
        <v>2.0181282870049344</v>
      </c>
      <c r="Y1216" s="109">
        <v>0</v>
      </c>
      <c r="Z1216" s="109">
        <v>0</v>
      </c>
      <c r="AA1216" s="109">
        <v>0</v>
      </c>
      <c r="AB1216" s="109">
        <v>0</v>
      </c>
      <c r="AC1216" s="109">
        <v>0</v>
      </c>
      <c r="AD1216" s="109">
        <v>0</v>
      </c>
      <c r="AE1216" s="109">
        <v>0</v>
      </c>
      <c r="AF1216" s="109">
        <v>0</v>
      </c>
      <c r="AG1216" s="57" t="str">
        <f>_xlfn.XLOOKUP(B1216,[3]CALCULATION!$B:$B,[3]CALCULATION!$M:$M,"")</f>
        <v>Operationnel</v>
      </c>
      <c r="AH1216" s="57"/>
      <c r="AI1216" s="56" t="str" cm="1">
        <f t="array" ref="AI1216">IFERROR(_xlfn.IFS(
AK1216="MPR ISSUE","PDH",
AK1216="BSS Hardware Issue","BSS",
AK1216="Sites strategiques, MLL, Pylone, etc.","ENVTECH",
AK1216="AKTIVCO DEFAUT GE &amp; POWER Cabinet","AKTIVCO",
AK1216="AKTIVCO Coupure ENEO &amp; Baisse de tension","AKTIVCO GRID ONLY",
AK1216="Coupure ENEO &amp; Baisse de tension","IHS GRID ONLY",
AK1216="Defaut GE &amp; POWER Cabinet","IHS",
AK1216="Sharing","Partners",
AK1216="Sites strategiques &amp; DataCenter","SST &amp; DC",
AK1216="Exclu","Exclu",
AK1216="SAT","SAT",
AK1216="SPARE-ISSUE","SPARE-ISSUE",
AK1216="Fiber CAmtel","TRANS_FO_CAMTEL",
AK1216="Fiber AOF","Fiber AOF",
AK1216="Projet OCM (HUAWEI)","TRAVAUX-HUAWEI",
AK1216="Projet OCM (NOKIA)","TRAVAUX-NOKIA",
AK1216="ACCESS-ISSUE","ACCESS-ISSUE",
AK1216="Projet OCM (ZTE, NOKIA, autres projets)","TRAVAUX OCM",
AK1216="No root CAuse","No root cause",
AK1216="ODU HS","PDH",
AK1216="IP &amp; VLAN","PDH",
AK1216="Warehouse HUAWEI","SPARE-ISSUE",
AK1216="SPARE-HS","SPARE-ISSUE",
AK1216="Power Telco","BSS",AK1216="no impacts","no impacts"
),"")</f>
        <v>No root cause</v>
      </c>
      <c r="AJ1216" s="56" t="str" cm="1">
        <f t="array" ref="AJ1216">IFERROR(_xlfn.IFS(
AK1216="MPR ISSUE","TX ISSUE",
AK1216="BSS Hardware Issue","RAN ISSUE",
AK1216="Sites strategiques, MLL, Pylone, etc.","ENVTECH",
AK1216="AKTIVCO DEFAUT GE &amp; POWER Cabinet","POWER ISSUE",
AK1216="AKTIVCO Coupure ENEO &amp; Baisse de tension","POWER ISSUE",
AK1216="Coupure ENEO &amp; Baisse de tension","POWER ISSUE",
AK1216="Defaut GE &amp; POWER Cabinet","POWER ISSUE",
AK1216="Sharing","POWER ISSUE",
AK1216="Sites strategiques &amp; DataCenter","POWER ISSUE",
AK1216="Exclu","Exclu",
AK1216="SAT","TX ISSUE",
AK1216="SPARE-ISSUE","SPARE-ISSUE",
AK1216="Fiber CAmtel","TX ISSUE",
AK1216="Fiber AOF","TX ISSUE",
AK1216="Projet OCM (HUAWEI)","TRAVAUX-HUAWEI",
AK1216="Projet OCM (NOKIA)","TRAVAUX -NOKIA",
AK1216="ACCESS-ISSUE","ACCESS-ISSUE",
AK1216="Projet OCM (ZTE, NOKIA, autres projets)","TRAVAUX OCM",
AK1216="No root CAuse","No root cause",
AK1216="ODU HS","TX ISSUE",
AK1216="IP &amp; VLAN","TX ISSUE",
AK1216="Warehouse HUAWEI","SPARE-ISSUE",
AK1216="SPARE-HS","SPARE-ISSUE",
AK1216="Power Telco","RAN ISSUE",AK1216="no impacts","no impacts"
),"")</f>
        <v>No root cause</v>
      </c>
      <c r="AK1216" s="81" t="s">
        <v>5620</v>
      </c>
      <c r="AL1216" s="56" t="str" cm="1">
        <f t="array" ref="AL1216">IFERROR(_xlfn.IFS(
AK1216="MPR ISSUE","ACTIVE",
AK1216="BSS Hardware Issue","ACTIVE",
AK1216="Sites strategiques, MLL, Pylone, etc.","PASSIVE",
AK1216="AKTIVCO DEFAUT GE &amp; POWER Cabinet","PASSIVE",
AK1216="AKTIVCO Coupure ENEO &amp; Baisse de tension","PASSIVE",
AK1216="Coupure ENEO &amp; Baisse de tension","PASSIVE",
AK1216="Defaut GE &amp; POWER Cabinet","PASSIVE",
AK1216="Sharing","PASSIVE",
AK1216="Sites strategiques &amp; DataCenter","PASSIVE",
AK1216="Exclu","Exclu",
AK1216="SAT","ACTIVE",
AK1216="SPARE-ISSUE","SPARE-ISSUE",
AK1216="Fiber CAmtel","ACTIVE",
AK1216="Fiber AOF","ACTIVE",
AK1216="Projet OCM (HUAWEI)","PLANNED WORKS",
AK1216="Projet OCM (NOKIA)","PLANNED WORKS",
AK1216="ACCESS-ISSUE","ACCESS-ISSUE",
AK1216="Projet OCM (ZTE, NOKIA, autres projets)","PLANNED WORKS",
AK1216="No root CAuse","No root cause",
AK1216="ODU HS","ACTIVE",
AK1216="IP &amp; VLAN","ACTIVE",
AK1216="Warehouse HUAWEI","SPARE-ISSUE",
AK1216="SPARE-HS","SPARE-ISSUE",
AK1216="Power Telco","ACTIVE", AK1216="no impacts","no impacts"
),"")</f>
        <v>No root cause</v>
      </c>
      <c r="AM1216" s="108" t="s">
        <v>5537</v>
      </c>
      <c r="AN1216" s="117" t="s">
        <v>2244</v>
      </c>
      <c r="AP1216" s="23" t="s">
        <v>5537</v>
      </c>
      <c r="AQ1216" s="23" t="s">
        <v>5537</v>
      </c>
      <c r="AR1216" s="7"/>
      <c r="AS1216" s="6"/>
      <c r="AT1216" s="7"/>
      <c r="AU1216" s="3" t="s">
        <v>5537</v>
      </c>
      <c r="AV1216" s="24" t="s">
        <v>5537</v>
      </c>
      <c r="AW1216" s="24" t="s">
        <v>5537</v>
      </c>
      <c r="AX1216" s="24" t="s">
        <v>5537</v>
      </c>
      <c r="AY1216" s="24" t="s">
        <v>5537</v>
      </c>
      <c r="AZ1216" s="24" t="s">
        <v>5537</v>
      </c>
      <c r="BA1216" s="24" t="s">
        <v>5537</v>
      </c>
      <c r="BB1216" s="24" t="s">
        <v>5537</v>
      </c>
      <c r="BC1216" s="24" t="s">
        <v>5537</v>
      </c>
      <c r="BD1216" s="24" t="s">
        <v>5537</v>
      </c>
      <c r="BE1216" s="24" t="s">
        <v>5537</v>
      </c>
      <c r="BF1216" s="24" t="s">
        <v>5537</v>
      </c>
      <c r="BG1216" s="24" t="s">
        <v>5537</v>
      </c>
      <c r="BH1216" s="24" t="s">
        <v>5537</v>
      </c>
      <c r="BI1216" s="9" t="s">
        <v>5537</v>
      </c>
      <c r="BJ1216" s="14"/>
      <c r="BK1216" s="14" t="s">
        <v>5537</v>
      </c>
      <c r="BL1216" s="14" t="str">
        <f>_xlfn.XLOOKUP(B1216,'[4]cell downs 18042026 17h'!$B:$B,'[4]cell downs 18042026 17h'!$B:$B,"")</f>
        <v/>
      </c>
      <c r="BM1216" s="14" t="str">
        <f>_xlfn.XLOOKUP(B1216,'[5]Cells Huawei 19042026 15h'!$B:$B,'[5]Cells Huawei 19042026 15h'!$B:$B,"")</f>
        <v/>
      </c>
      <c r="BN1216" s="9" t="str">
        <f>_xlfn.XLOOKUP(B1216,'[6]cells down 19042026 9H40'!$B:$B,'[6]cells down 19042026 9H40'!$B:$B,"")</f>
        <v/>
      </c>
      <c r="BO1216" s="9" t="s">
        <v>2244</v>
      </c>
      <c r="BP1216" s="9" t="s">
        <v>12</v>
      </c>
    </row>
    <row r="1217" spans="1:68" s="9" customFormat="1" x14ac:dyDescent="0.35">
      <c r="A1217" s="1" t="s">
        <v>2172</v>
      </c>
      <c r="B1217" s="8" t="s">
        <v>2173</v>
      </c>
      <c r="C1217" s="3" t="str">
        <f>_xlfn.XLOOKUP(B1217,'[1]daily break down'!$D:$D,'[1]daily break down'!$E:$E,"")</f>
        <v>CENTRE</v>
      </c>
      <c r="D1217" s="1" t="s">
        <v>21</v>
      </c>
      <c r="E1217" s="1" t="s">
        <v>36</v>
      </c>
      <c r="F1217" s="3" t="s">
        <v>37</v>
      </c>
      <c r="G1217" s="1" t="s">
        <v>2174</v>
      </c>
      <c r="H1217" s="41" t="str">
        <f>_xlfn.XLOOKUP(B1217,[2]CALCULATION!$B:$B,[2]CALCULATION!$H:$H,"")</f>
        <v>ZTE</v>
      </c>
      <c r="I1217" s="34">
        <v>0</v>
      </c>
      <c r="J1217" s="34">
        <v>0</v>
      </c>
      <c r="K1217" s="34">
        <v>0</v>
      </c>
      <c r="L1217" s="34">
        <v>0</v>
      </c>
      <c r="M1217" s="34">
        <v>0</v>
      </c>
      <c r="N1217" s="34">
        <v>0</v>
      </c>
      <c r="O1217" s="34">
        <v>0</v>
      </c>
      <c r="P1217" s="34">
        <v>2.577953560309671</v>
      </c>
      <c r="Q1217" s="34">
        <v>3.8698196231519315</v>
      </c>
      <c r="R1217" s="34">
        <v>0</v>
      </c>
      <c r="S1217" s="109">
        <v>2.4796822787808237</v>
      </c>
      <c r="T1217" s="109">
        <f>_xlfn.XLOOKUP(B1217,'[3]Nur des jours'!$B:$B,'[3]Nur des jours'!$U:$U,"")</f>
        <v>0</v>
      </c>
      <c r="U1217" s="109">
        <v>0</v>
      </c>
      <c r="V1217" s="109">
        <v>14.016017327135287</v>
      </c>
      <c r="W1217" s="109">
        <v>0</v>
      </c>
      <c r="X1217" s="109">
        <v>1.9502479789289258</v>
      </c>
      <c r="Y1217" s="109">
        <v>0</v>
      </c>
      <c r="Z1217" s="109">
        <v>0</v>
      </c>
      <c r="AA1217" s="109">
        <v>0</v>
      </c>
      <c r="AB1217" s="109">
        <v>0</v>
      </c>
      <c r="AC1217" s="109">
        <v>0</v>
      </c>
      <c r="AD1217" s="109">
        <v>0</v>
      </c>
      <c r="AE1217" s="109">
        <v>0</v>
      </c>
      <c r="AF1217" s="109">
        <v>0</v>
      </c>
      <c r="AG1217" s="57" t="str">
        <f>_xlfn.XLOOKUP(B1217,[3]CALCULATION!$B:$B,[3]CALCULATION!$M:$M,"")</f>
        <v>Operationnel</v>
      </c>
      <c r="AH1217" s="57"/>
      <c r="AI1217" s="56" t="str" cm="1">
        <f t="array" ref="AI1217">IFERROR(_xlfn.IFS(
AK1217="MPR ISSUE","PDH",
AK1217="BSS Hardware Issue","BSS",
AK1217="Sites strategiques, MLL, Pylone, etc.","ENVTECH",
AK1217="AKTIVCO DEFAUT GE &amp; POWER Cabinet","AKTIVCO",
AK1217="AKTIVCO Coupure ENEO &amp; Baisse de tension","AKTIVCO GRID ONLY",
AK1217="Coupure ENEO &amp; Baisse de tension","IHS GRID ONLY",
AK1217="Defaut GE &amp; POWER Cabinet","IHS",
AK1217="Sharing","Partners",
AK1217="Sites strategiques &amp; DataCenter","SST &amp; DC",
AK1217="Exclu","Exclu",
AK1217="SAT","SAT",
AK1217="SPARE-ISSUE","SPARE-ISSUE",
AK1217="Fiber CAmtel","TRANS_FO_CAMTEL",
AK1217="Fiber AOF","Fiber AOF",
AK1217="Projet OCM (HUAWEI)","TRAVAUX-HUAWEI",
AK1217="Projet OCM (NOKIA)","TRAVAUX-NOKIA",
AK1217="ACCESS-ISSUE","ACCESS-ISSUE",
AK1217="Projet OCM (ZTE, NOKIA, autres projets)","TRAVAUX OCM",
AK1217="No root CAuse","No root cause",
AK1217="ODU HS","PDH",
AK1217="IP &amp; VLAN","PDH",
AK1217="Warehouse HUAWEI","SPARE-ISSUE",
AK1217="SPARE-HS","SPARE-ISSUE",
AK1217="Power Telco","BSS",AK1217="no impacts","no impacts"
),"")</f>
        <v>No root cause</v>
      </c>
      <c r="AJ1217" s="56" t="str" cm="1">
        <f t="array" ref="AJ1217">IFERROR(_xlfn.IFS(
AK1217="MPR ISSUE","TX ISSUE",
AK1217="BSS Hardware Issue","RAN ISSUE",
AK1217="Sites strategiques, MLL, Pylone, etc.","ENVTECH",
AK1217="AKTIVCO DEFAUT GE &amp; POWER Cabinet","POWER ISSUE",
AK1217="AKTIVCO Coupure ENEO &amp; Baisse de tension","POWER ISSUE",
AK1217="Coupure ENEO &amp; Baisse de tension","POWER ISSUE",
AK1217="Defaut GE &amp; POWER Cabinet","POWER ISSUE",
AK1217="Sharing","POWER ISSUE",
AK1217="Sites strategiques &amp; DataCenter","POWER ISSUE",
AK1217="Exclu","Exclu",
AK1217="SAT","TX ISSUE",
AK1217="SPARE-ISSUE","SPARE-ISSUE",
AK1217="Fiber CAmtel","TX ISSUE",
AK1217="Fiber AOF","TX ISSUE",
AK1217="Projet OCM (HUAWEI)","TRAVAUX-HUAWEI",
AK1217="Projet OCM (NOKIA)","TRAVAUX -NOKIA",
AK1217="ACCESS-ISSUE","ACCESS-ISSUE",
AK1217="Projet OCM (ZTE, NOKIA, autres projets)","TRAVAUX OCM",
AK1217="No root CAuse","No root cause",
AK1217="ODU HS","TX ISSUE",
AK1217="IP &amp; VLAN","TX ISSUE",
AK1217="Warehouse HUAWEI","SPARE-ISSUE",
AK1217="SPARE-HS","SPARE-ISSUE",
AK1217="Power Telco","RAN ISSUE",AK1217="no impacts","no impacts"
),"")</f>
        <v>No root cause</v>
      </c>
      <c r="AK1217" s="81" t="s">
        <v>5620</v>
      </c>
      <c r="AL1217" s="56" t="str" cm="1">
        <f t="array" ref="AL1217">IFERROR(_xlfn.IFS(
AK1217="MPR ISSUE","ACTIVE",
AK1217="BSS Hardware Issue","ACTIVE",
AK1217="Sites strategiques, MLL, Pylone, etc.","PASSIVE",
AK1217="AKTIVCO DEFAUT GE &amp; POWER Cabinet","PASSIVE",
AK1217="AKTIVCO Coupure ENEO &amp; Baisse de tension","PASSIVE",
AK1217="Coupure ENEO &amp; Baisse de tension","PASSIVE",
AK1217="Defaut GE &amp; POWER Cabinet","PASSIVE",
AK1217="Sharing","PASSIVE",
AK1217="Sites strategiques &amp; DataCenter","PASSIVE",
AK1217="Exclu","Exclu",
AK1217="SAT","ACTIVE",
AK1217="SPARE-ISSUE","SPARE-ISSUE",
AK1217="Fiber CAmtel","ACTIVE",
AK1217="Fiber AOF","ACTIVE",
AK1217="Projet OCM (HUAWEI)","PLANNED WORKS",
AK1217="Projet OCM (NOKIA)","PLANNED WORKS",
AK1217="ACCESS-ISSUE","ACCESS-ISSUE",
AK1217="Projet OCM (ZTE, NOKIA, autres projets)","PLANNED WORKS",
AK1217="No root CAuse","No root cause",
AK1217="ODU HS","ACTIVE",
AK1217="IP &amp; VLAN","ACTIVE",
AK1217="Warehouse HUAWEI","SPARE-ISSUE",
AK1217="SPARE-HS","SPARE-ISSUE",
AK1217="Power Telco","ACTIVE", AK1217="no impacts","no impacts"
),"")</f>
        <v>No root cause</v>
      </c>
      <c r="AM1217" s="108" t="s">
        <v>5537</v>
      </c>
      <c r="AN1217" s="117" t="s">
        <v>2173</v>
      </c>
      <c r="AP1217" s="23" t="s">
        <v>5537</v>
      </c>
      <c r="AQ1217" s="23" t="s">
        <v>5537</v>
      </c>
      <c r="AR1217" s="7"/>
      <c r="AS1217" s="6"/>
      <c r="AT1217" s="7"/>
      <c r="AU1217" s="3" t="s">
        <v>5537</v>
      </c>
      <c r="AV1217" s="24" t="s">
        <v>5537</v>
      </c>
      <c r="AW1217" s="24" t="s">
        <v>5537</v>
      </c>
      <c r="AX1217" s="24" t="s">
        <v>5537</v>
      </c>
      <c r="AY1217" s="24" t="s">
        <v>5537</v>
      </c>
      <c r="AZ1217" s="24" t="s">
        <v>5537</v>
      </c>
      <c r="BA1217" s="24" t="s">
        <v>5537</v>
      </c>
      <c r="BB1217" s="24" t="s">
        <v>5537</v>
      </c>
      <c r="BC1217" s="24" t="s">
        <v>5537</v>
      </c>
      <c r="BD1217" s="24" t="s">
        <v>5537</v>
      </c>
      <c r="BE1217" s="24" t="s">
        <v>5537</v>
      </c>
      <c r="BF1217" s="24" t="s">
        <v>5537</v>
      </c>
      <c r="BG1217" s="24" t="s">
        <v>5537</v>
      </c>
      <c r="BH1217" s="24" t="s">
        <v>5537</v>
      </c>
      <c r="BI1217" s="9" t="s">
        <v>5537</v>
      </c>
      <c r="BJ1217" s="14"/>
      <c r="BK1217" s="14" t="s">
        <v>5537</v>
      </c>
      <c r="BL1217" s="14" t="str">
        <f>_xlfn.XLOOKUP(B1217,'[4]cell downs 18042026 17h'!$B:$B,'[4]cell downs 18042026 17h'!$B:$B,"")</f>
        <v/>
      </c>
      <c r="BM1217" s="14" t="str">
        <f>_xlfn.XLOOKUP(B1217,'[5]Cells Huawei 19042026 15h'!$B:$B,'[5]Cells Huawei 19042026 15h'!$B:$B,"")</f>
        <v/>
      </c>
      <c r="BN1217" s="9" t="str">
        <f>_xlfn.XLOOKUP(B1217,'[6]cells down 19042026 9H40'!$B:$B,'[6]cells down 19042026 9H40'!$B:$B,"")</f>
        <v/>
      </c>
      <c r="BO1217" s="9" t="s">
        <v>5537</v>
      </c>
      <c r="BP1217" s="9" t="s">
        <v>5537</v>
      </c>
    </row>
    <row r="1218" spans="1:68" s="9" customFormat="1" x14ac:dyDescent="0.35">
      <c r="A1218" s="1" t="s">
        <v>3497</v>
      </c>
      <c r="B1218" s="8" t="s">
        <v>3498</v>
      </c>
      <c r="C1218" s="3" t="str">
        <f>_xlfn.XLOOKUP(B1218,'[1]daily break down'!$D:$D,'[1]daily break down'!$E:$E,"")</f>
        <v>LITTORAL</v>
      </c>
      <c r="D1218" s="1" t="s">
        <v>21</v>
      </c>
      <c r="E1218" s="1" t="s">
        <v>12</v>
      </c>
      <c r="F1218" s="3" t="s">
        <v>31</v>
      </c>
      <c r="G1218" s="1" t="s">
        <v>484</v>
      </c>
      <c r="H1218" s="41" t="str">
        <f>_xlfn.XLOOKUP(B1218,[2]CALCULATION!$B:$B,[2]CALCULATION!$H:$H,"")</f>
        <v>ZTE</v>
      </c>
      <c r="I1218" s="34">
        <v>0</v>
      </c>
      <c r="J1218" s="34">
        <v>0</v>
      </c>
      <c r="K1218" s="34">
        <v>0</v>
      </c>
      <c r="L1218" s="34">
        <v>0</v>
      </c>
      <c r="M1218" s="34">
        <v>0</v>
      </c>
      <c r="N1218" s="34">
        <v>1.4397366971717844</v>
      </c>
      <c r="O1218" s="34">
        <v>0</v>
      </c>
      <c r="P1218" s="34">
        <v>0</v>
      </c>
      <c r="Q1218" s="34">
        <v>0</v>
      </c>
      <c r="R1218" s="34">
        <v>0</v>
      </c>
      <c r="S1218" s="109">
        <v>0</v>
      </c>
      <c r="T1218" s="109">
        <f>_xlfn.XLOOKUP(B1218,'[3]Nur des jours'!$B:$B,'[3]Nur des jours'!$U:$U,"")</f>
        <v>0</v>
      </c>
      <c r="U1218" s="109">
        <v>0</v>
      </c>
      <c r="V1218" s="109">
        <v>0</v>
      </c>
      <c r="W1218" s="109">
        <v>0</v>
      </c>
      <c r="X1218" s="109">
        <v>1.9259209321039961</v>
      </c>
      <c r="Y1218" s="109">
        <v>0</v>
      </c>
      <c r="Z1218" s="109">
        <v>0</v>
      </c>
      <c r="AA1218" s="109">
        <v>0</v>
      </c>
      <c r="AB1218" s="109">
        <v>0</v>
      </c>
      <c r="AC1218" s="109">
        <v>0</v>
      </c>
      <c r="AD1218" s="109">
        <v>0</v>
      </c>
      <c r="AE1218" s="109">
        <v>0</v>
      </c>
      <c r="AF1218" s="109">
        <v>0</v>
      </c>
      <c r="AG1218" s="57" t="str">
        <f>_xlfn.XLOOKUP(B1218,[3]CALCULATION!$B:$B,[3]CALCULATION!$M:$M,"")</f>
        <v>Operationnel</v>
      </c>
      <c r="AH1218" s="57"/>
      <c r="AI1218" s="56" t="str" cm="1">
        <f t="array" ref="AI1218">IFERROR(_xlfn.IFS(
AK1218="MPR ISSUE","PDH",
AK1218="BSS Hardware Issue","BSS",
AK1218="Sites strategiques, MLL, Pylone, etc.","ENVTECH",
AK1218="AKTIVCO DEFAUT GE &amp; POWER Cabinet","AKTIVCO",
AK1218="AKTIVCO Coupure ENEO &amp; Baisse de tension","AKTIVCO GRID ONLY",
AK1218="Coupure ENEO &amp; Baisse de tension","IHS GRID ONLY",
AK1218="Defaut GE &amp; POWER Cabinet","IHS",
AK1218="Sharing","Partners",
AK1218="Sites strategiques &amp; DataCenter","SST &amp; DC",
AK1218="Exclu","Exclu",
AK1218="SAT","SAT",
AK1218="SPARE-ISSUE","SPARE-ISSUE",
AK1218="Fiber CAmtel","TRANS_FO_CAMTEL",
AK1218="Fiber AOF","Fiber AOF",
AK1218="Projet OCM (HUAWEI)","TRAVAUX-HUAWEI",
AK1218="Projet OCM (NOKIA)","TRAVAUX-NOKIA",
AK1218="ACCESS-ISSUE","ACCESS-ISSUE",
AK1218="Projet OCM (ZTE, NOKIA, autres projets)","TRAVAUX OCM",
AK1218="No root CAuse","No root cause",
AK1218="ODU HS","PDH",
AK1218="IP &amp; VLAN","PDH",
AK1218="Warehouse HUAWEI","SPARE-ISSUE",
AK1218="SPARE-HS","SPARE-ISSUE",
AK1218="Power Telco","BSS",AK1218="no impacts","no impacts"
),"")</f>
        <v>No root cause</v>
      </c>
      <c r="AJ1218" s="56" t="str" cm="1">
        <f t="array" ref="AJ1218">IFERROR(_xlfn.IFS(
AK1218="MPR ISSUE","TX ISSUE",
AK1218="BSS Hardware Issue","RAN ISSUE",
AK1218="Sites strategiques, MLL, Pylone, etc.","ENVTECH",
AK1218="AKTIVCO DEFAUT GE &amp; POWER Cabinet","POWER ISSUE",
AK1218="AKTIVCO Coupure ENEO &amp; Baisse de tension","POWER ISSUE",
AK1218="Coupure ENEO &amp; Baisse de tension","POWER ISSUE",
AK1218="Defaut GE &amp; POWER Cabinet","POWER ISSUE",
AK1218="Sharing","POWER ISSUE",
AK1218="Sites strategiques &amp; DataCenter","POWER ISSUE",
AK1218="Exclu","Exclu",
AK1218="SAT","TX ISSUE",
AK1218="SPARE-ISSUE","SPARE-ISSUE",
AK1218="Fiber CAmtel","TX ISSUE",
AK1218="Fiber AOF","TX ISSUE",
AK1218="Projet OCM (HUAWEI)","TRAVAUX-HUAWEI",
AK1218="Projet OCM (NOKIA)","TRAVAUX -NOKIA",
AK1218="ACCESS-ISSUE","ACCESS-ISSUE",
AK1218="Projet OCM (ZTE, NOKIA, autres projets)","TRAVAUX OCM",
AK1218="No root CAuse","No root cause",
AK1218="ODU HS","TX ISSUE",
AK1218="IP &amp; VLAN","TX ISSUE",
AK1218="Warehouse HUAWEI","SPARE-ISSUE",
AK1218="SPARE-HS","SPARE-ISSUE",
AK1218="Power Telco","RAN ISSUE",AK1218="no impacts","no impacts"
),"")</f>
        <v>No root cause</v>
      </c>
      <c r="AK1218" s="81" t="s">
        <v>5620</v>
      </c>
      <c r="AL1218" s="56" t="str" cm="1">
        <f t="array" ref="AL1218">IFERROR(_xlfn.IFS(
AK1218="MPR ISSUE","ACTIVE",
AK1218="BSS Hardware Issue","ACTIVE",
AK1218="Sites strategiques, MLL, Pylone, etc.","PASSIVE",
AK1218="AKTIVCO DEFAUT GE &amp; POWER Cabinet","PASSIVE",
AK1218="AKTIVCO Coupure ENEO &amp; Baisse de tension","PASSIVE",
AK1218="Coupure ENEO &amp; Baisse de tension","PASSIVE",
AK1218="Defaut GE &amp; POWER Cabinet","PASSIVE",
AK1218="Sharing","PASSIVE",
AK1218="Sites strategiques &amp; DataCenter","PASSIVE",
AK1218="Exclu","Exclu",
AK1218="SAT","ACTIVE",
AK1218="SPARE-ISSUE","SPARE-ISSUE",
AK1218="Fiber CAmtel","ACTIVE",
AK1218="Fiber AOF","ACTIVE",
AK1218="Projet OCM (HUAWEI)","PLANNED WORKS",
AK1218="Projet OCM (NOKIA)","PLANNED WORKS",
AK1218="ACCESS-ISSUE","ACCESS-ISSUE",
AK1218="Projet OCM (ZTE, NOKIA, autres projets)","PLANNED WORKS",
AK1218="No root CAuse","No root cause",
AK1218="ODU HS","ACTIVE",
AK1218="IP &amp; VLAN","ACTIVE",
AK1218="Warehouse HUAWEI","SPARE-ISSUE",
AK1218="SPARE-HS","SPARE-ISSUE",
AK1218="Power Telco","ACTIVE", AK1218="no impacts","no impacts"
),"")</f>
        <v>No root cause</v>
      </c>
      <c r="AM1218" s="108" t="s">
        <v>5537</v>
      </c>
      <c r="AN1218" s="117" t="s">
        <v>3498</v>
      </c>
      <c r="AP1218" s="23" t="s">
        <v>5537</v>
      </c>
      <c r="AQ1218" s="23" t="s">
        <v>5537</v>
      </c>
      <c r="AR1218" s="7"/>
      <c r="AS1218" s="6"/>
      <c r="AT1218" s="7"/>
      <c r="AU1218" s="3" t="s">
        <v>5537</v>
      </c>
      <c r="AV1218" s="24" t="s">
        <v>5537</v>
      </c>
      <c r="AW1218" s="24" t="s">
        <v>5537</v>
      </c>
      <c r="AX1218" s="24" t="s">
        <v>5537</v>
      </c>
      <c r="AY1218" s="24" t="s">
        <v>5537</v>
      </c>
      <c r="AZ1218" s="24" t="s">
        <v>5537</v>
      </c>
      <c r="BA1218" s="24" t="s">
        <v>5537</v>
      </c>
      <c r="BB1218" s="24" t="s">
        <v>5537</v>
      </c>
      <c r="BC1218" s="24" t="s">
        <v>5537</v>
      </c>
      <c r="BD1218" s="24" t="s">
        <v>5537</v>
      </c>
      <c r="BE1218" s="24" t="s">
        <v>5537</v>
      </c>
      <c r="BF1218" s="24" t="s">
        <v>5537</v>
      </c>
      <c r="BG1218" s="24" t="s">
        <v>5537</v>
      </c>
      <c r="BH1218" s="24" t="s">
        <v>5537</v>
      </c>
      <c r="BI1218" s="9" t="s">
        <v>5537</v>
      </c>
      <c r="BJ1218" s="14"/>
      <c r="BK1218" s="14" t="s">
        <v>5537</v>
      </c>
      <c r="BL1218" s="14" t="str">
        <f>_xlfn.XLOOKUP(B1218,'[4]cell downs 18042026 17h'!$B:$B,'[4]cell downs 18042026 17h'!$B:$B,"")</f>
        <v/>
      </c>
      <c r="BM1218" s="14" t="str">
        <f>_xlfn.XLOOKUP(B1218,'[5]Cells Huawei 19042026 15h'!$B:$B,'[5]Cells Huawei 19042026 15h'!$B:$B,"")</f>
        <v/>
      </c>
      <c r="BN1218" s="9" t="str">
        <f>_xlfn.XLOOKUP(B1218,'[6]cells down 19042026 9H40'!$B:$B,'[6]cells down 19042026 9H40'!$B:$B,"")</f>
        <v/>
      </c>
      <c r="BO1218" s="9" t="s">
        <v>5537</v>
      </c>
      <c r="BP1218" s="9" t="s">
        <v>12</v>
      </c>
    </row>
    <row r="1219" spans="1:68" s="9" customFormat="1" x14ac:dyDescent="0.35">
      <c r="A1219" s="1" t="s">
        <v>2534</v>
      </c>
      <c r="B1219" s="8" t="s">
        <v>2535</v>
      </c>
      <c r="C1219" s="3" t="str">
        <f>_xlfn.XLOOKUP(B1219,'[1]daily break down'!$D:$D,'[1]daily break down'!$E:$E,"")</f>
        <v>Douala</v>
      </c>
      <c r="D1219" s="1" t="s">
        <v>21</v>
      </c>
      <c r="E1219" s="1" t="s">
        <v>30</v>
      </c>
      <c r="F1219" s="3" t="s">
        <v>31</v>
      </c>
      <c r="G1219" s="1" t="s">
        <v>32</v>
      </c>
      <c r="H1219" s="41" t="str">
        <f>_xlfn.XLOOKUP(B1219,[2]CALCULATION!$B:$B,[2]CALCULATION!$H:$H,"")</f>
        <v>ZTE</v>
      </c>
      <c r="I1219" s="34">
        <v>10.865932289481869</v>
      </c>
      <c r="J1219" s="34">
        <v>0</v>
      </c>
      <c r="K1219" s="34">
        <v>0</v>
      </c>
      <c r="L1219" s="34">
        <v>13.804582473682563</v>
      </c>
      <c r="M1219" s="34">
        <v>1.1862110588900021</v>
      </c>
      <c r="N1219" s="34">
        <v>4.9960513136605291</v>
      </c>
      <c r="O1219" s="34">
        <v>0</v>
      </c>
      <c r="P1219" s="34">
        <v>0</v>
      </c>
      <c r="Q1219" s="34">
        <v>0</v>
      </c>
      <c r="R1219" s="34">
        <v>0</v>
      </c>
      <c r="S1219" s="109">
        <v>0</v>
      </c>
      <c r="T1219" s="109">
        <f>_xlfn.XLOOKUP(B1219,'[3]Nur des jours'!$B:$B,'[3]Nur des jours'!$U:$U,"")</f>
        <v>0</v>
      </c>
      <c r="U1219" s="109">
        <v>0</v>
      </c>
      <c r="V1219" s="109">
        <v>0</v>
      </c>
      <c r="W1219" s="109">
        <v>0</v>
      </c>
      <c r="X1219" s="109">
        <v>1.7953146535857067</v>
      </c>
      <c r="Y1219" s="109">
        <v>0</v>
      </c>
      <c r="Z1219" s="109">
        <v>0</v>
      </c>
      <c r="AA1219" s="109">
        <v>0</v>
      </c>
      <c r="AB1219" s="109">
        <v>0</v>
      </c>
      <c r="AC1219" s="109">
        <v>0</v>
      </c>
      <c r="AD1219" s="109">
        <v>0</v>
      </c>
      <c r="AE1219" s="109">
        <v>0</v>
      </c>
      <c r="AF1219" s="109">
        <v>0</v>
      </c>
      <c r="AG1219" s="57" t="str">
        <f>_xlfn.XLOOKUP(B1219,[3]CALCULATION!$B:$B,[3]CALCULATION!$M:$M,"")</f>
        <v>Operationnel</v>
      </c>
      <c r="AH1219" s="57"/>
      <c r="AI1219" s="56" t="str" cm="1">
        <f t="array" ref="AI1219">IFERROR(_xlfn.IFS(
AK1219="MPR ISSUE","PDH",
AK1219="BSS Hardware Issue","BSS",
AK1219="Sites strategiques, MLL, Pylone, etc.","ENVTECH",
AK1219="AKTIVCO DEFAUT GE &amp; POWER Cabinet","AKTIVCO",
AK1219="AKTIVCO Coupure ENEO &amp; Baisse de tension","AKTIVCO GRID ONLY",
AK1219="Coupure ENEO &amp; Baisse de tension","IHS GRID ONLY",
AK1219="Defaut GE &amp; POWER Cabinet","IHS",
AK1219="Sharing","Partners",
AK1219="Sites strategiques &amp; DataCenter","SST &amp; DC",
AK1219="Exclu","Exclu",
AK1219="SAT","SAT",
AK1219="SPARE-ISSUE","SPARE-ISSUE",
AK1219="Fiber CAmtel","TRANS_FO_CAMTEL",
AK1219="Fiber AOF","Fiber AOF",
AK1219="Projet OCM (HUAWEI)","TRAVAUX-HUAWEI",
AK1219="Projet OCM (NOKIA)","TRAVAUX-NOKIA",
AK1219="ACCESS-ISSUE","ACCESS-ISSUE",
AK1219="Projet OCM (ZTE, NOKIA, autres projets)","TRAVAUX OCM",
AK1219="No root CAuse","No root cause",
AK1219="ODU HS","PDH",
AK1219="IP &amp; VLAN","PDH",
AK1219="Warehouse HUAWEI","SPARE-ISSUE",
AK1219="SPARE-HS","SPARE-ISSUE",
AK1219="Power Telco","BSS",AK1219="no impacts","no impacts"
),"")</f>
        <v>No root cause</v>
      </c>
      <c r="AJ1219" s="56" t="str" cm="1">
        <f t="array" ref="AJ1219">IFERROR(_xlfn.IFS(
AK1219="MPR ISSUE","TX ISSUE",
AK1219="BSS Hardware Issue","RAN ISSUE",
AK1219="Sites strategiques, MLL, Pylone, etc.","ENVTECH",
AK1219="AKTIVCO DEFAUT GE &amp; POWER Cabinet","POWER ISSUE",
AK1219="AKTIVCO Coupure ENEO &amp; Baisse de tension","POWER ISSUE",
AK1219="Coupure ENEO &amp; Baisse de tension","POWER ISSUE",
AK1219="Defaut GE &amp; POWER Cabinet","POWER ISSUE",
AK1219="Sharing","POWER ISSUE",
AK1219="Sites strategiques &amp; DataCenter","POWER ISSUE",
AK1219="Exclu","Exclu",
AK1219="SAT","TX ISSUE",
AK1219="SPARE-ISSUE","SPARE-ISSUE",
AK1219="Fiber CAmtel","TX ISSUE",
AK1219="Fiber AOF","TX ISSUE",
AK1219="Projet OCM (HUAWEI)","TRAVAUX-HUAWEI",
AK1219="Projet OCM (NOKIA)","TRAVAUX -NOKIA",
AK1219="ACCESS-ISSUE","ACCESS-ISSUE",
AK1219="Projet OCM (ZTE, NOKIA, autres projets)","TRAVAUX OCM",
AK1219="No root CAuse","No root cause",
AK1219="ODU HS","TX ISSUE",
AK1219="IP &amp; VLAN","TX ISSUE",
AK1219="Warehouse HUAWEI","SPARE-ISSUE",
AK1219="SPARE-HS","SPARE-ISSUE",
AK1219="Power Telco","RAN ISSUE",AK1219="no impacts","no impacts"
),"")</f>
        <v>No root cause</v>
      </c>
      <c r="AK1219" s="81" t="s">
        <v>5620</v>
      </c>
      <c r="AL1219" s="56" t="str" cm="1">
        <f t="array" ref="AL1219">IFERROR(_xlfn.IFS(
AK1219="MPR ISSUE","ACTIVE",
AK1219="BSS Hardware Issue","ACTIVE",
AK1219="Sites strategiques, MLL, Pylone, etc.","PASSIVE",
AK1219="AKTIVCO DEFAUT GE &amp; POWER Cabinet","PASSIVE",
AK1219="AKTIVCO Coupure ENEO &amp; Baisse de tension","PASSIVE",
AK1219="Coupure ENEO &amp; Baisse de tension","PASSIVE",
AK1219="Defaut GE &amp; POWER Cabinet","PASSIVE",
AK1219="Sharing","PASSIVE",
AK1219="Sites strategiques &amp; DataCenter","PASSIVE",
AK1219="Exclu","Exclu",
AK1219="SAT","ACTIVE",
AK1219="SPARE-ISSUE","SPARE-ISSUE",
AK1219="Fiber CAmtel","ACTIVE",
AK1219="Fiber AOF","ACTIVE",
AK1219="Projet OCM (HUAWEI)","PLANNED WORKS",
AK1219="Projet OCM (NOKIA)","PLANNED WORKS",
AK1219="ACCESS-ISSUE","ACCESS-ISSUE",
AK1219="Projet OCM (ZTE, NOKIA, autres projets)","PLANNED WORKS",
AK1219="No root CAuse","No root cause",
AK1219="ODU HS","ACTIVE",
AK1219="IP &amp; VLAN","ACTIVE",
AK1219="Warehouse HUAWEI","SPARE-ISSUE",
AK1219="SPARE-HS","SPARE-ISSUE",
AK1219="Power Telco","ACTIVE", AK1219="no impacts","no impacts"
),"")</f>
        <v>No root cause</v>
      </c>
      <c r="AM1219" s="108" t="s">
        <v>5537</v>
      </c>
      <c r="AN1219" s="117" t="s">
        <v>2535</v>
      </c>
      <c r="AP1219" s="23" t="s">
        <v>5537</v>
      </c>
      <c r="AQ1219" s="23" t="s">
        <v>5537</v>
      </c>
      <c r="AR1219" s="7"/>
      <c r="AS1219" s="6"/>
      <c r="AT1219" s="7"/>
      <c r="AU1219" s="3" t="s">
        <v>5537</v>
      </c>
      <c r="AV1219" s="24" t="s">
        <v>5537</v>
      </c>
      <c r="AW1219" s="24" t="s">
        <v>5537</v>
      </c>
      <c r="AX1219" s="24" t="s">
        <v>5537</v>
      </c>
      <c r="AY1219" s="24" t="s">
        <v>5537</v>
      </c>
      <c r="AZ1219" s="24" t="s">
        <v>5537</v>
      </c>
      <c r="BA1219" s="24" t="s">
        <v>5537</v>
      </c>
      <c r="BB1219" s="24" t="s">
        <v>5537</v>
      </c>
      <c r="BC1219" s="24" t="s">
        <v>5537</v>
      </c>
      <c r="BD1219" s="24" t="s">
        <v>5537</v>
      </c>
      <c r="BE1219" s="24" t="s">
        <v>5537</v>
      </c>
      <c r="BF1219" s="24" t="s">
        <v>5537</v>
      </c>
      <c r="BG1219" s="24" t="s">
        <v>5537</v>
      </c>
      <c r="BH1219" s="24" t="s">
        <v>5537</v>
      </c>
      <c r="BI1219" s="9" t="s">
        <v>5537</v>
      </c>
      <c r="BJ1219" s="14"/>
      <c r="BK1219" s="14" t="s">
        <v>5537</v>
      </c>
      <c r="BL1219" s="14" t="str">
        <f>_xlfn.XLOOKUP(B1219,'[4]cell downs 18042026 17h'!$B:$B,'[4]cell downs 18042026 17h'!$B:$B,"")</f>
        <v/>
      </c>
      <c r="BM1219" s="14" t="str">
        <f>_xlfn.XLOOKUP(B1219,'[5]Cells Huawei 19042026 15h'!$B:$B,'[5]Cells Huawei 19042026 15h'!$B:$B,"")</f>
        <v/>
      </c>
      <c r="BN1219" s="9" t="str">
        <f>_xlfn.XLOOKUP(B1219,'[6]cells down 19042026 9H40'!$B:$B,'[6]cells down 19042026 9H40'!$B:$B,"")</f>
        <v/>
      </c>
      <c r="BO1219" s="9" t="s">
        <v>5537</v>
      </c>
      <c r="BP1219" s="9" t="s">
        <v>302</v>
      </c>
    </row>
    <row r="1220" spans="1:68" s="9" customFormat="1" x14ac:dyDescent="0.35">
      <c r="A1220" s="1" t="s">
        <v>2139</v>
      </c>
      <c r="B1220" s="8" t="s">
        <v>2140</v>
      </c>
      <c r="C1220" s="3" t="str">
        <f>_xlfn.XLOOKUP(B1220,'[1]daily break down'!$D:$D,'[1]daily break down'!$E:$E,"")</f>
        <v>Douala</v>
      </c>
      <c r="D1220" s="1" t="s">
        <v>21</v>
      </c>
      <c r="E1220" s="1" t="s">
        <v>30</v>
      </c>
      <c r="F1220" s="3" t="s">
        <v>31</v>
      </c>
      <c r="G1220" s="1" t="s">
        <v>32</v>
      </c>
      <c r="H1220" s="41" t="str">
        <f>_xlfn.XLOOKUP(B1220,[2]CALCULATION!$B:$B,[2]CALCULATION!$H:$H,"")</f>
        <v>ZTE</v>
      </c>
      <c r="I1220" s="34">
        <v>0</v>
      </c>
      <c r="J1220" s="34">
        <v>0</v>
      </c>
      <c r="K1220" s="34">
        <v>0</v>
      </c>
      <c r="L1220" s="34">
        <v>9.7902273758464489</v>
      </c>
      <c r="M1220" s="34">
        <v>0</v>
      </c>
      <c r="N1220" s="34">
        <v>1.8487663833029431</v>
      </c>
      <c r="O1220" s="34">
        <v>0</v>
      </c>
      <c r="P1220" s="34">
        <v>0</v>
      </c>
      <c r="Q1220" s="34">
        <v>9.3527150696423922E-2</v>
      </c>
      <c r="R1220" s="34">
        <v>0</v>
      </c>
      <c r="S1220" s="109">
        <v>0</v>
      </c>
      <c r="T1220" s="109">
        <f>_xlfn.XLOOKUP(B1220,'[3]Nur des jours'!$B:$B,'[3]Nur des jours'!$U:$U,"")</f>
        <v>42.753161802684104</v>
      </c>
      <c r="U1220" s="109">
        <v>39.464391196034605</v>
      </c>
      <c r="V1220" s="109">
        <v>13.868556899607057</v>
      </c>
      <c r="W1220" s="109">
        <v>42.753161802684097</v>
      </c>
      <c r="X1220" s="109">
        <v>1.7884303133551929</v>
      </c>
      <c r="Y1220" s="109">
        <v>0</v>
      </c>
      <c r="Z1220" s="109">
        <v>0</v>
      </c>
      <c r="AA1220" s="109">
        <v>0</v>
      </c>
      <c r="AB1220" s="109">
        <v>0</v>
      </c>
      <c r="AC1220" s="109">
        <v>0</v>
      </c>
      <c r="AD1220" s="109">
        <v>0</v>
      </c>
      <c r="AE1220" s="109">
        <v>0</v>
      </c>
      <c r="AF1220" s="109">
        <v>0</v>
      </c>
      <c r="AG1220" s="57" t="str">
        <f>_xlfn.XLOOKUP(B1220,[3]CALCULATION!$B:$B,[3]CALCULATION!$M:$M,"")</f>
        <v>Operationnel</v>
      </c>
      <c r="AH1220" s="57"/>
      <c r="AI1220" s="56" t="str" cm="1">
        <f t="array" ref="AI1220">IFERROR(_xlfn.IFS(
AK1220="MPR ISSUE","PDH",
AK1220="BSS Hardware Issue","BSS",
AK1220="Sites strategiques, MLL, Pylone, etc.","ENVTECH",
AK1220="AKTIVCO DEFAUT GE &amp; POWER Cabinet","AKTIVCO",
AK1220="AKTIVCO Coupure ENEO &amp; Baisse de tension","AKTIVCO GRID ONLY",
AK1220="Coupure ENEO &amp; Baisse de tension","IHS GRID ONLY",
AK1220="Defaut GE &amp; POWER Cabinet","IHS",
AK1220="Sharing","Partners",
AK1220="Sites strategiques &amp; DataCenter","SST &amp; DC",
AK1220="Exclu","Exclu",
AK1220="SAT","SAT",
AK1220="SPARE-ISSUE","SPARE-ISSUE",
AK1220="Fiber CAmtel","TRANS_FO_CAMTEL",
AK1220="Fiber AOF","Fiber AOF",
AK1220="Projet OCM (HUAWEI)","TRAVAUX-HUAWEI",
AK1220="Projet OCM (NOKIA)","TRAVAUX-NOKIA",
AK1220="ACCESS-ISSUE","ACCESS-ISSUE",
AK1220="Projet OCM (ZTE, NOKIA, autres projets)","TRAVAUX OCM",
AK1220="No root CAuse","No root cause",
AK1220="ODU HS","PDH",
AK1220="IP &amp; VLAN","PDH",
AK1220="Warehouse HUAWEI","SPARE-ISSUE",
AK1220="SPARE-HS","SPARE-ISSUE",
AK1220="Power Telco","BSS",AK1220="no impacts","no impacts"
),"")</f>
        <v>No root cause</v>
      </c>
      <c r="AJ1220" s="56" t="str" cm="1">
        <f t="array" ref="AJ1220">IFERROR(_xlfn.IFS(
AK1220="MPR ISSUE","TX ISSUE",
AK1220="BSS Hardware Issue","RAN ISSUE",
AK1220="Sites strategiques, MLL, Pylone, etc.","ENVTECH",
AK1220="AKTIVCO DEFAUT GE &amp; POWER Cabinet","POWER ISSUE",
AK1220="AKTIVCO Coupure ENEO &amp; Baisse de tension","POWER ISSUE",
AK1220="Coupure ENEO &amp; Baisse de tension","POWER ISSUE",
AK1220="Defaut GE &amp; POWER Cabinet","POWER ISSUE",
AK1220="Sharing","POWER ISSUE",
AK1220="Sites strategiques &amp; DataCenter","POWER ISSUE",
AK1220="Exclu","Exclu",
AK1220="SAT","TX ISSUE",
AK1220="SPARE-ISSUE","SPARE-ISSUE",
AK1220="Fiber CAmtel","TX ISSUE",
AK1220="Fiber AOF","TX ISSUE",
AK1220="Projet OCM (HUAWEI)","TRAVAUX-HUAWEI",
AK1220="Projet OCM (NOKIA)","TRAVAUX -NOKIA",
AK1220="ACCESS-ISSUE","ACCESS-ISSUE",
AK1220="Projet OCM (ZTE, NOKIA, autres projets)","TRAVAUX OCM",
AK1220="No root CAuse","No root cause",
AK1220="ODU HS","TX ISSUE",
AK1220="IP &amp; VLAN","TX ISSUE",
AK1220="Warehouse HUAWEI","SPARE-ISSUE",
AK1220="SPARE-HS","SPARE-ISSUE",
AK1220="Power Telco","RAN ISSUE",AK1220="no impacts","no impacts"
),"")</f>
        <v>No root cause</v>
      </c>
      <c r="AK1220" s="81" t="s">
        <v>5620</v>
      </c>
      <c r="AL1220" s="56" t="str" cm="1">
        <f t="array" ref="AL1220">IFERROR(_xlfn.IFS(
AK1220="MPR ISSUE","ACTIVE",
AK1220="BSS Hardware Issue","ACTIVE",
AK1220="Sites strategiques, MLL, Pylone, etc.","PASSIVE",
AK1220="AKTIVCO DEFAUT GE &amp; POWER Cabinet","PASSIVE",
AK1220="AKTIVCO Coupure ENEO &amp; Baisse de tension","PASSIVE",
AK1220="Coupure ENEO &amp; Baisse de tension","PASSIVE",
AK1220="Defaut GE &amp; POWER Cabinet","PASSIVE",
AK1220="Sharing","PASSIVE",
AK1220="Sites strategiques &amp; DataCenter","PASSIVE",
AK1220="Exclu","Exclu",
AK1220="SAT","ACTIVE",
AK1220="SPARE-ISSUE","SPARE-ISSUE",
AK1220="Fiber CAmtel","ACTIVE",
AK1220="Fiber AOF","ACTIVE",
AK1220="Projet OCM (HUAWEI)","PLANNED WORKS",
AK1220="Projet OCM (NOKIA)","PLANNED WORKS",
AK1220="ACCESS-ISSUE","ACCESS-ISSUE",
AK1220="Projet OCM (ZTE, NOKIA, autres projets)","PLANNED WORKS",
AK1220="No root CAuse","No root cause",
AK1220="ODU HS","ACTIVE",
AK1220="IP &amp; VLAN","ACTIVE",
AK1220="Warehouse HUAWEI","SPARE-ISSUE",
AK1220="SPARE-HS","SPARE-ISSUE",
AK1220="Power Telco","ACTIVE", AK1220="no impacts","no impacts"
),"")</f>
        <v>No root cause</v>
      </c>
      <c r="AM1220" s="108" t="s">
        <v>5537</v>
      </c>
      <c r="AN1220" s="117" t="s">
        <v>2140</v>
      </c>
      <c r="AP1220" s="23" t="s">
        <v>5537</v>
      </c>
      <c r="AQ1220" s="23" t="s">
        <v>5537</v>
      </c>
      <c r="AR1220" s="7"/>
      <c r="AS1220" s="6"/>
      <c r="AT1220" s="7"/>
      <c r="AU1220" s="3" t="s">
        <v>5537</v>
      </c>
      <c r="AV1220" s="24" t="s">
        <v>5537</v>
      </c>
      <c r="AW1220" s="24" t="s">
        <v>5537</v>
      </c>
      <c r="AX1220" s="24" t="s">
        <v>5537</v>
      </c>
      <c r="AY1220" s="24" t="s">
        <v>5537</v>
      </c>
      <c r="AZ1220" s="24" t="s">
        <v>5537</v>
      </c>
      <c r="BA1220" s="24" t="s">
        <v>5537</v>
      </c>
      <c r="BB1220" s="24" t="s">
        <v>5537</v>
      </c>
      <c r="BC1220" s="24" t="s">
        <v>5537</v>
      </c>
      <c r="BD1220" s="24" t="s">
        <v>5537</v>
      </c>
      <c r="BE1220" s="24" t="s">
        <v>5537</v>
      </c>
      <c r="BF1220" s="24" t="s">
        <v>5537</v>
      </c>
      <c r="BG1220" s="24" t="s">
        <v>5537</v>
      </c>
      <c r="BH1220" s="24" t="s">
        <v>5537</v>
      </c>
      <c r="BI1220" s="9" t="s">
        <v>5537</v>
      </c>
      <c r="BJ1220" s="14"/>
      <c r="BK1220" s="14" t="s">
        <v>5537</v>
      </c>
      <c r="BL1220" s="14" t="str">
        <f>_xlfn.XLOOKUP(B1220,'[4]cell downs 18042026 17h'!$B:$B,'[4]cell downs 18042026 17h'!$B:$B,"")</f>
        <v/>
      </c>
      <c r="BM1220" s="14" t="str">
        <f>_xlfn.XLOOKUP(B1220,'[5]Cells Huawei 19042026 15h'!$B:$B,'[5]Cells Huawei 19042026 15h'!$B:$B,"")</f>
        <v/>
      </c>
      <c r="BN1220" s="9" t="str">
        <f>_xlfn.XLOOKUP(B1220,'[6]cells down 19042026 9H40'!$B:$B,'[6]cells down 19042026 9H40'!$B:$B,"")</f>
        <v/>
      </c>
      <c r="BO1220" s="9" t="s">
        <v>5537</v>
      </c>
      <c r="BP1220" s="9" t="s">
        <v>594</v>
      </c>
    </row>
    <row r="1221" spans="1:68" s="9" customFormat="1" x14ac:dyDescent="0.35">
      <c r="A1221" s="1" t="s">
        <v>2562</v>
      </c>
      <c r="B1221" s="8" t="s">
        <v>2563</v>
      </c>
      <c r="C1221" s="3" t="str">
        <f>_xlfn.XLOOKUP(B1221,'[1]daily break down'!$D:$D,'[1]daily break down'!$E:$E,"")</f>
        <v>OUEST</v>
      </c>
      <c r="D1221" s="1" t="s">
        <v>21</v>
      </c>
      <c r="E1221" s="1" t="s">
        <v>22</v>
      </c>
      <c r="F1221" s="3" t="s">
        <v>102</v>
      </c>
      <c r="G1221" s="1" t="s">
        <v>856</v>
      </c>
      <c r="H1221" s="39" t="str">
        <f>_xlfn.XLOOKUP(B1221,[2]CALCULATION!$B:$B,[2]CALCULATION!$H:$H,"")</f>
        <v>Huawei</v>
      </c>
      <c r="I1221" s="34">
        <v>0</v>
      </c>
      <c r="J1221" s="34">
        <v>7.2232067185453424E-3</v>
      </c>
      <c r="K1221" s="34">
        <v>6.9367218555330101</v>
      </c>
      <c r="L1221" s="34">
        <v>12.390581794522776</v>
      </c>
      <c r="M1221" s="34">
        <v>0</v>
      </c>
      <c r="N1221" s="34">
        <v>1.2881206963956018</v>
      </c>
      <c r="O1221" s="34">
        <v>0</v>
      </c>
      <c r="P1221" s="34">
        <v>0</v>
      </c>
      <c r="Q1221" s="34">
        <v>13.0881830478294</v>
      </c>
      <c r="R1221" s="34">
        <v>18.491409199476077</v>
      </c>
      <c r="S1221" s="109">
        <v>18.259285655175169</v>
      </c>
      <c r="T1221" s="109">
        <f>_xlfn.XLOOKUP(B1221,'[3]Nur des jours'!$B:$B,'[3]Nur des jours'!$U:$U,"")</f>
        <v>0</v>
      </c>
      <c r="U1221" s="109">
        <v>0</v>
      </c>
      <c r="V1221" s="109">
        <v>0</v>
      </c>
      <c r="W1221" s="109">
        <v>0</v>
      </c>
      <c r="X1221" s="109">
        <v>1.7255616622863714</v>
      </c>
      <c r="Y1221" s="109">
        <v>0</v>
      </c>
      <c r="Z1221" s="109">
        <v>0</v>
      </c>
      <c r="AA1221" s="109">
        <v>0</v>
      </c>
      <c r="AB1221" s="109">
        <v>0</v>
      </c>
      <c r="AC1221" s="109">
        <v>0</v>
      </c>
      <c r="AD1221" s="109">
        <v>0</v>
      </c>
      <c r="AE1221" s="109">
        <v>0</v>
      </c>
      <c r="AF1221" s="109">
        <v>0</v>
      </c>
      <c r="AG1221" s="57" t="str">
        <f>_xlfn.XLOOKUP(B1221,[3]CALCULATION!$B:$B,[3]CALCULATION!$M:$M,"")</f>
        <v>Operationnel</v>
      </c>
      <c r="AH1221" s="57"/>
      <c r="AI1221" s="56" t="str" cm="1">
        <f t="array" ref="AI1221">IFERROR(_xlfn.IFS(
AK1221="MPR ISSUE","PDH",
AK1221="BSS Hardware Issue","BSS",
AK1221="Sites strategiques, MLL, Pylone, etc.","ENVTECH",
AK1221="AKTIVCO DEFAUT GE &amp; POWER Cabinet","AKTIVCO",
AK1221="AKTIVCO Coupure ENEO &amp; Baisse de tension","AKTIVCO GRID ONLY",
AK1221="Coupure ENEO &amp; Baisse de tension","IHS GRID ONLY",
AK1221="Defaut GE &amp; POWER Cabinet","IHS",
AK1221="Sharing","Partners",
AK1221="Sites strategiques &amp; DataCenter","SST &amp; DC",
AK1221="Exclu","Exclu",
AK1221="SAT","SAT",
AK1221="SPARE-ISSUE","SPARE-ISSUE",
AK1221="Fiber CAmtel","TRANS_FO_CAMTEL",
AK1221="Fiber AOF","Fiber AOF",
AK1221="Projet OCM (HUAWEI)","TRAVAUX-HUAWEI",
AK1221="Projet OCM (NOKIA)","TRAVAUX-NOKIA",
AK1221="ACCESS-ISSUE","ACCESS-ISSUE",
AK1221="Projet OCM (ZTE, NOKIA, autres projets)","TRAVAUX OCM",
AK1221="No root CAuse","No root cause",
AK1221="ODU HS","PDH",
AK1221="IP &amp; VLAN","PDH",
AK1221="Warehouse HUAWEI","SPARE-ISSUE",
AK1221="SPARE-HS","SPARE-ISSUE",
AK1221="Power Telco","BSS",AK1221="no impacts","no impacts"
),"")</f>
        <v>No root cause</v>
      </c>
      <c r="AJ1221" s="56" t="str" cm="1">
        <f t="array" ref="AJ1221">IFERROR(_xlfn.IFS(
AK1221="MPR ISSUE","TX ISSUE",
AK1221="BSS Hardware Issue","RAN ISSUE",
AK1221="Sites strategiques, MLL, Pylone, etc.","ENVTECH",
AK1221="AKTIVCO DEFAUT GE &amp; POWER Cabinet","POWER ISSUE",
AK1221="AKTIVCO Coupure ENEO &amp; Baisse de tension","POWER ISSUE",
AK1221="Coupure ENEO &amp; Baisse de tension","POWER ISSUE",
AK1221="Defaut GE &amp; POWER Cabinet","POWER ISSUE",
AK1221="Sharing","POWER ISSUE",
AK1221="Sites strategiques &amp; DataCenter","POWER ISSUE",
AK1221="Exclu","Exclu",
AK1221="SAT","TX ISSUE",
AK1221="SPARE-ISSUE","SPARE-ISSUE",
AK1221="Fiber CAmtel","TX ISSUE",
AK1221="Fiber AOF","TX ISSUE",
AK1221="Projet OCM (HUAWEI)","TRAVAUX-HUAWEI",
AK1221="Projet OCM (NOKIA)","TRAVAUX -NOKIA",
AK1221="ACCESS-ISSUE","ACCESS-ISSUE",
AK1221="Projet OCM (ZTE, NOKIA, autres projets)","TRAVAUX OCM",
AK1221="No root CAuse","No root cause",
AK1221="ODU HS","TX ISSUE",
AK1221="IP &amp; VLAN","TX ISSUE",
AK1221="Warehouse HUAWEI","SPARE-ISSUE",
AK1221="SPARE-HS","SPARE-ISSUE",
AK1221="Power Telco","RAN ISSUE",AK1221="no impacts","no impacts"
),"")</f>
        <v>No root cause</v>
      </c>
      <c r="AK1221" s="81" t="s">
        <v>5620</v>
      </c>
      <c r="AL1221" s="56" t="str" cm="1">
        <f t="array" ref="AL1221">IFERROR(_xlfn.IFS(
AK1221="MPR ISSUE","ACTIVE",
AK1221="BSS Hardware Issue","ACTIVE",
AK1221="Sites strategiques, MLL, Pylone, etc.","PASSIVE",
AK1221="AKTIVCO DEFAUT GE &amp; POWER Cabinet","PASSIVE",
AK1221="AKTIVCO Coupure ENEO &amp; Baisse de tension","PASSIVE",
AK1221="Coupure ENEO &amp; Baisse de tension","PASSIVE",
AK1221="Defaut GE &amp; POWER Cabinet","PASSIVE",
AK1221="Sharing","PASSIVE",
AK1221="Sites strategiques &amp; DataCenter","PASSIVE",
AK1221="Exclu","Exclu",
AK1221="SAT","ACTIVE",
AK1221="SPARE-ISSUE","SPARE-ISSUE",
AK1221="Fiber CAmtel","ACTIVE",
AK1221="Fiber AOF","ACTIVE",
AK1221="Projet OCM (HUAWEI)","PLANNED WORKS",
AK1221="Projet OCM (NOKIA)","PLANNED WORKS",
AK1221="ACCESS-ISSUE","ACCESS-ISSUE",
AK1221="Projet OCM (ZTE, NOKIA, autres projets)","PLANNED WORKS",
AK1221="No root CAuse","No root cause",
AK1221="ODU HS","ACTIVE",
AK1221="IP &amp; VLAN","ACTIVE",
AK1221="Warehouse HUAWEI","SPARE-ISSUE",
AK1221="SPARE-HS","SPARE-ISSUE",
AK1221="Power Telco","ACTIVE", AK1221="no impacts","no impacts"
),"")</f>
        <v>No root cause</v>
      </c>
      <c r="AM1221" s="108" t="s">
        <v>5537</v>
      </c>
      <c r="AN1221" s="117" t="s">
        <v>2563</v>
      </c>
      <c r="AP1221" s="23" t="s">
        <v>5537</v>
      </c>
      <c r="AQ1221" s="23" t="s">
        <v>5537</v>
      </c>
      <c r="AR1221" s="7"/>
      <c r="AS1221" s="6"/>
      <c r="AT1221" s="7"/>
      <c r="AU1221" s="3" t="s">
        <v>5537</v>
      </c>
      <c r="AV1221" s="24" t="s">
        <v>5537</v>
      </c>
      <c r="AW1221" s="24" t="s">
        <v>5537</v>
      </c>
      <c r="AX1221" s="24" t="s">
        <v>5537</v>
      </c>
      <c r="AY1221" s="24" t="s">
        <v>5537</v>
      </c>
      <c r="AZ1221" s="24" t="s">
        <v>5537</v>
      </c>
      <c r="BA1221" s="24" t="s">
        <v>5537</v>
      </c>
      <c r="BB1221" s="24" t="s">
        <v>5537</v>
      </c>
      <c r="BC1221" s="24" t="s">
        <v>5537</v>
      </c>
      <c r="BD1221" s="24" t="s">
        <v>5537</v>
      </c>
      <c r="BE1221" s="24" t="s">
        <v>5537</v>
      </c>
      <c r="BF1221" s="24" t="s">
        <v>5537</v>
      </c>
      <c r="BG1221" s="24" t="s">
        <v>5537</v>
      </c>
      <c r="BH1221" s="24" t="s">
        <v>5537</v>
      </c>
      <c r="BI1221" s="9" t="s">
        <v>5537</v>
      </c>
      <c r="BJ1221" s="14"/>
      <c r="BK1221" s="14" t="s">
        <v>5537</v>
      </c>
      <c r="BL1221" s="14" t="str">
        <f>_xlfn.XLOOKUP(B1221,'[4]cell downs 18042026 17h'!$B:$B,'[4]cell downs 18042026 17h'!$B:$B,"")</f>
        <v/>
      </c>
      <c r="BM1221" s="14" t="str">
        <f>_xlfn.XLOOKUP(B1221,'[5]Cells Huawei 19042026 15h'!$B:$B,'[5]Cells Huawei 19042026 15h'!$B:$B,"")</f>
        <v/>
      </c>
      <c r="BN1221" s="9" t="str">
        <f>_xlfn.XLOOKUP(B1221,'[6]cells down 19042026 9H40'!$B:$B,'[6]cells down 19042026 9H40'!$B:$B,"")</f>
        <v/>
      </c>
      <c r="BO1221" s="9" t="s">
        <v>5537</v>
      </c>
      <c r="BP1221" s="9" t="s">
        <v>594</v>
      </c>
    </row>
    <row r="1222" spans="1:68" s="9" customFormat="1" x14ac:dyDescent="0.35">
      <c r="A1222" s="1" t="s">
        <v>3153</v>
      </c>
      <c r="B1222" s="8" t="s">
        <v>3154</v>
      </c>
      <c r="C1222" s="3" t="str">
        <f>_xlfn.XLOOKUP(B1222,'[1]daily break down'!$D:$D,'[1]daily break down'!$E:$E,"")</f>
        <v>Yaounde</v>
      </c>
      <c r="D1222" s="1" t="s">
        <v>11</v>
      </c>
      <c r="E1222" s="1" t="s">
        <v>12</v>
      </c>
      <c r="F1222" s="3" t="s">
        <v>37</v>
      </c>
      <c r="G1222" s="1" t="s">
        <v>38</v>
      </c>
      <c r="H1222" s="41" t="str">
        <f>_xlfn.XLOOKUP(B1222,[2]CALCULATION!$B:$B,[2]CALCULATION!$H:$H,"")</f>
        <v>ZTE</v>
      </c>
      <c r="I1222" s="34">
        <v>0</v>
      </c>
      <c r="J1222" s="34">
        <v>0</v>
      </c>
      <c r="K1222" s="34">
        <v>0</v>
      </c>
      <c r="L1222" s="34">
        <v>0</v>
      </c>
      <c r="M1222" s="34">
        <v>0</v>
      </c>
      <c r="N1222" s="34">
        <v>0</v>
      </c>
      <c r="O1222" s="34">
        <v>0</v>
      </c>
      <c r="P1222" s="34">
        <v>0</v>
      </c>
      <c r="Q1222" s="34">
        <v>0</v>
      </c>
      <c r="R1222" s="34">
        <v>0</v>
      </c>
      <c r="S1222" s="109">
        <v>1.551651813613444E-3</v>
      </c>
      <c r="T1222" s="109">
        <f>_xlfn.XLOOKUP(B1222,'[3]Nur des jours'!$B:$B,'[3]Nur des jours'!$U:$U,"")</f>
        <v>0</v>
      </c>
      <c r="U1222" s="109">
        <v>0</v>
      </c>
      <c r="V1222" s="109">
        <v>0</v>
      </c>
      <c r="W1222" s="109">
        <v>0</v>
      </c>
      <c r="X1222" s="109">
        <v>1.656468568884778</v>
      </c>
      <c r="Y1222" s="109">
        <v>0</v>
      </c>
      <c r="Z1222" s="109">
        <v>0</v>
      </c>
      <c r="AA1222" s="109">
        <v>0</v>
      </c>
      <c r="AB1222" s="109">
        <v>0</v>
      </c>
      <c r="AC1222" s="109">
        <v>0</v>
      </c>
      <c r="AD1222" s="109">
        <v>0</v>
      </c>
      <c r="AE1222" s="109">
        <v>0</v>
      </c>
      <c r="AF1222" s="109">
        <v>0</v>
      </c>
      <c r="AG1222" s="57" t="str">
        <f>_xlfn.XLOOKUP(B1222,[3]CALCULATION!$B:$B,[3]CALCULATION!$M:$M,"")</f>
        <v>Operationnel</v>
      </c>
      <c r="AH1222" s="57"/>
      <c r="AI1222" s="56" t="str" cm="1">
        <f t="array" ref="AI1222">IFERROR(_xlfn.IFS(
AK1222="MPR ISSUE","PDH",
AK1222="BSS Hardware Issue","BSS",
AK1222="Sites strategiques, MLL, Pylone, etc.","ENVTECH",
AK1222="AKTIVCO DEFAUT GE &amp; POWER Cabinet","AKTIVCO",
AK1222="AKTIVCO Coupure ENEO &amp; Baisse de tension","AKTIVCO GRID ONLY",
AK1222="Coupure ENEO &amp; Baisse de tension","IHS GRID ONLY",
AK1222="Defaut GE &amp; POWER Cabinet","IHS",
AK1222="Sharing","Partners",
AK1222="Sites strategiques &amp; DataCenter","SST &amp; DC",
AK1222="Exclu","Exclu",
AK1222="SAT","SAT",
AK1222="SPARE-ISSUE","SPARE-ISSUE",
AK1222="Fiber CAmtel","TRANS_FO_CAMTEL",
AK1222="Fiber AOF","Fiber AOF",
AK1222="Projet OCM (HUAWEI)","TRAVAUX-HUAWEI",
AK1222="Projet OCM (NOKIA)","TRAVAUX-NOKIA",
AK1222="ACCESS-ISSUE","ACCESS-ISSUE",
AK1222="Projet OCM (ZTE, NOKIA, autres projets)","TRAVAUX OCM",
AK1222="No root CAuse","No root cause",
AK1222="ODU HS","PDH",
AK1222="IP &amp; VLAN","PDH",
AK1222="Warehouse HUAWEI","SPARE-ISSUE",
AK1222="SPARE-HS","SPARE-ISSUE",
AK1222="Power Telco","BSS",AK1222="no impacts","no impacts"
),"")</f>
        <v>No root cause</v>
      </c>
      <c r="AJ1222" s="56" t="str" cm="1">
        <f t="array" ref="AJ1222">IFERROR(_xlfn.IFS(
AK1222="MPR ISSUE","TX ISSUE",
AK1222="BSS Hardware Issue","RAN ISSUE",
AK1222="Sites strategiques, MLL, Pylone, etc.","ENVTECH",
AK1222="AKTIVCO DEFAUT GE &amp; POWER Cabinet","POWER ISSUE",
AK1222="AKTIVCO Coupure ENEO &amp; Baisse de tension","POWER ISSUE",
AK1222="Coupure ENEO &amp; Baisse de tension","POWER ISSUE",
AK1222="Defaut GE &amp; POWER Cabinet","POWER ISSUE",
AK1222="Sharing","POWER ISSUE",
AK1222="Sites strategiques &amp; DataCenter","POWER ISSUE",
AK1222="Exclu","Exclu",
AK1222="SAT","TX ISSUE",
AK1222="SPARE-ISSUE","SPARE-ISSUE",
AK1222="Fiber CAmtel","TX ISSUE",
AK1222="Fiber AOF","TX ISSUE",
AK1222="Projet OCM (HUAWEI)","TRAVAUX-HUAWEI",
AK1222="Projet OCM (NOKIA)","TRAVAUX -NOKIA",
AK1222="ACCESS-ISSUE","ACCESS-ISSUE",
AK1222="Projet OCM (ZTE, NOKIA, autres projets)","TRAVAUX OCM",
AK1222="No root CAuse","No root cause",
AK1222="ODU HS","TX ISSUE",
AK1222="IP &amp; VLAN","TX ISSUE",
AK1222="Warehouse HUAWEI","SPARE-ISSUE",
AK1222="SPARE-HS","SPARE-ISSUE",
AK1222="Power Telco","RAN ISSUE",AK1222="no impacts","no impacts"
),"")</f>
        <v>No root cause</v>
      </c>
      <c r="AK1222" s="81" t="s">
        <v>5620</v>
      </c>
      <c r="AL1222" s="56" t="str" cm="1">
        <f t="array" ref="AL1222">IFERROR(_xlfn.IFS(
AK1222="MPR ISSUE","ACTIVE",
AK1222="BSS Hardware Issue","ACTIVE",
AK1222="Sites strategiques, MLL, Pylone, etc.","PASSIVE",
AK1222="AKTIVCO DEFAUT GE &amp; POWER Cabinet","PASSIVE",
AK1222="AKTIVCO Coupure ENEO &amp; Baisse de tension","PASSIVE",
AK1222="Coupure ENEO &amp; Baisse de tension","PASSIVE",
AK1222="Defaut GE &amp; POWER Cabinet","PASSIVE",
AK1222="Sharing","PASSIVE",
AK1222="Sites strategiques &amp; DataCenter","PASSIVE",
AK1222="Exclu","Exclu",
AK1222="SAT","ACTIVE",
AK1222="SPARE-ISSUE","SPARE-ISSUE",
AK1222="Fiber CAmtel","ACTIVE",
AK1222="Fiber AOF","ACTIVE",
AK1222="Projet OCM (HUAWEI)","PLANNED WORKS",
AK1222="Projet OCM (NOKIA)","PLANNED WORKS",
AK1222="ACCESS-ISSUE","ACCESS-ISSUE",
AK1222="Projet OCM (ZTE, NOKIA, autres projets)","PLANNED WORKS",
AK1222="No root CAuse","No root cause",
AK1222="ODU HS","ACTIVE",
AK1222="IP &amp; VLAN","ACTIVE",
AK1222="Warehouse HUAWEI","SPARE-ISSUE",
AK1222="SPARE-HS","SPARE-ISSUE",
AK1222="Power Telco","ACTIVE", AK1222="no impacts","no impacts"
),"")</f>
        <v>No root cause</v>
      </c>
      <c r="AM1222" s="108" t="s">
        <v>5537</v>
      </c>
      <c r="AN1222" s="117" t="s">
        <v>3154</v>
      </c>
      <c r="AP1222" s="23" t="s">
        <v>5537</v>
      </c>
      <c r="AQ1222" s="23" t="s">
        <v>5537</v>
      </c>
      <c r="AR1222" s="7"/>
      <c r="AS1222" s="6"/>
      <c r="AT1222" s="7"/>
      <c r="AU1222" s="3" t="s">
        <v>5537</v>
      </c>
      <c r="AV1222" s="24" t="s">
        <v>5537</v>
      </c>
      <c r="AW1222" s="24" t="s">
        <v>5537</v>
      </c>
      <c r="AX1222" s="24" t="s">
        <v>5537</v>
      </c>
      <c r="AY1222" s="24" t="s">
        <v>5537</v>
      </c>
      <c r="AZ1222" s="24" t="s">
        <v>5537</v>
      </c>
      <c r="BA1222" s="24" t="s">
        <v>5537</v>
      </c>
      <c r="BB1222" s="24" t="s">
        <v>5537</v>
      </c>
      <c r="BC1222" s="24" t="s">
        <v>5537</v>
      </c>
      <c r="BD1222" s="24" t="s">
        <v>5537</v>
      </c>
      <c r="BE1222" s="24" t="s">
        <v>5537</v>
      </c>
      <c r="BF1222" s="24" t="s">
        <v>5537</v>
      </c>
      <c r="BG1222" s="24" t="s">
        <v>5537</v>
      </c>
      <c r="BH1222" s="24" t="s">
        <v>5537</v>
      </c>
      <c r="BI1222" s="9" t="s">
        <v>5537</v>
      </c>
      <c r="BJ1222" s="14"/>
      <c r="BK1222" s="14" t="s">
        <v>5537</v>
      </c>
      <c r="BL1222" s="14" t="str">
        <f>_xlfn.XLOOKUP(B1222,'[4]cell downs 18042026 17h'!$B:$B,'[4]cell downs 18042026 17h'!$B:$B,"")</f>
        <v/>
      </c>
      <c r="BM1222" s="14" t="str">
        <f>_xlfn.XLOOKUP(B1222,'[5]Cells Huawei 19042026 15h'!$B:$B,'[5]Cells Huawei 19042026 15h'!$B:$B,"")</f>
        <v/>
      </c>
      <c r="BN1222" s="9" t="str">
        <f>_xlfn.XLOOKUP(B1222,'[6]cells down 19042026 9H40'!$B:$B,'[6]cells down 19042026 9H40'!$B:$B,"")</f>
        <v/>
      </c>
      <c r="BO1222" s="9" t="s">
        <v>3154</v>
      </c>
      <c r="BP1222" s="9" t="s">
        <v>12</v>
      </c>
    </row>
    <row r="1223" spans="1:68" s="9" customFormat="1" x14ac:dyDescent="0.35">
      <c r="A1223" s="1" t="s">
        <v>1690</v>
      </c>
      <c r="B1223" s="8" t="s">
        <v>1691</v>
      </c>
      <c r="C1223" s="3" t="str">
        <f>_xlfn.XLOOKUP(B1223,'[1]daily break down'!$D:$D,'[1]daily break down'!$E:$E,"")</f>
        <v>NORD-OUEST</v>
      </c>
      <c r="D1223" s="1" t="s">
        <v>11</v>
      </c>
      <c r="E1223" s="1" t="s">
        <v>12</v>
      </c>
      <c r="F1223" s="3" t="s">
        <v>51</v>
      </c>
      <c r="G1223" s="1" t="s">
        <v>52</v>
      </c>
      <c r="H1223" s="39" t="str">
        <f>_xlfn.XLOOKUP(B1223,[2]CALCULATION!$B:$B,[2]CALCULATION!$H:$H,"")</f>
        <v>Huawei</v>
      </c>
      <c r="I1223" s="34">
        <v>0</v>
      </c>
      <c r="J1223" s="34">
        <v>0</v>
      </c>
      <c r="K1223" s="34">
        <v>8.8551163845870681E-2</v>
      </c>
      <c r="L1223" s="34">
        <v>1.4501702179874612</v>
      </c>
      <c r="M1223" s="34">
        <v>0</v>
      </c>
      <c r="N1223" s="34">
        <v>4.8243886848555927E-2</v>
      </c>
      <c r="O1223" s="34">
        <v>0</v>
      </c>
      <c r="P1223" s="34">
        <v>0</v>
      </c>
      <c r="Q1223" s="34">
        <v>0</v>
      </c>
      <c r="R1223" s="34">
        <v>0</v>
      </c>
      <c r="S1223" s="109">
        <v>2.6242177534649991</v>
      </c>
      <c r="T1223" s="109">
        <f>_xlfn.XLOOKUP(B1223,'[3]Nur des jours'!$B:$B,'[3]Nur des jours'!$U:$U,"")</f>
        <v>0</v>
      </c>
      <c r="U1223" s="109">
        <v>0.27032628205676973</v>
      </c>
      <c r="V1223" s="109">
        <v>0</v>
      </c>
      <c r="W1223" s="109">
        <v>0</v>
      </c>
      <c r="X1223" s="109">
        <v>1.4091495378574508</v>
      </c>
      <c r="Y1223" s="109">
        <v>0</v>
      </c>
      <c r="Z1223" s="109">
        <v>13.789583172817627</v>
      </c>
      <c r="AA1223" s="109">
        <v>0</v>
      </c>
      <c r="AB1223" s="109">
        <v>0</v>
      </c>
      <c r="AC1223" s="109">
        <v>0</v>
      </c>
      <c r="AD1223" s="109">
        <v>0</v>
      </c>
      <c r="AE1223" s="109">
        <v>0</v>
      </c>
      <c r="AF1223" s="109">
        <v>0</v>
      </c>
      <c r="AG1223" s="57" t="str">
        <f>_xlfn.XLOOKUP(B1223,[3]CALCULATION!$B:$B,[3]CALCULATION!$M:$M,"")</f>
        <v>Operationnel</v>
      </c>
      <c r="AH1223" s="57"/>
      <c r="AI1223" s="56" t="str" cm="1">
        <f t="array" ref="AI1223">IFERROR(_xlfn.IFS(
AK1223="MPR ISSUE","PDH",
AK1223="BSS Hardware Issue","BSS",
AK1223="Sites strategiques, MLL, Pylone, etc.","ENVTECH",
AK1223="AKTIVCO DEFAUT GE &amp; POWER Cabinet","AKTIVCO",
AK1223="AKTIVCO Coupure ENEO &amp; Baisse de tension","AKTIVCO GRID ONLY",
AK1223="Coupure ENEO &amp; Baisse de tension","IHS GRID ONLY",
AK1223="Defaut GE &amp; POWER Cabinet","IHS",
AK1223="Sharing","Partners",
AK1223="Sites strategiques &amp; DataCenter","SST &amp; DC",
AK1223="Exclu","Exclu",
AK1223="SAT","SAT",
AK1223="SPARE-ISSUE","SPARE-ISSUE",
AK1223="Fiber CAmtel","TRANS_FO_CAMTEL",
AK1223="Fiber AOF","Fiber AOF",
AK1223="Projet OCM (HUAWEI)","TRAVAUX-HUAWEI",
AK1223="Projet OCM (NOKIA)","TRAVAUX-NOKIA",
AK1223="ACCESS-ISSUE","ACCESS-ISSUE",
AK1223="Projet OCM (ZTE, NOKIA, autres projets)","TRAVAUX OCM",
AK1223="No root CAuse","No root cause",
AK1223="ODU HS","PDH",
AK1223="IP &amp; VLAN","PDH",
AK1223="Warehouse HUAWEI","SPARE-ISSUE",
AK1223="SPARE-HS","SPARE-ISSUE",
AK1223="Power Telco","BSS",AK1223="no impacts","no impacts"
),"")</f>
        <v>No root cause</v>
      </c>
      <c r="AJ1223" s="56" t="str" cm="1">
        <f t="array" ref="AJ1223">IFERROR(_xlfn.IFS(
AK1223="MPR ISSUE","TX ISSUE",
AK1223="BSS Hardware Issue","RAN ISSUE",
AK1223="Sites strategiques, MLL, Pylone, etc.","ENVTECH",
AK1223="AKTIVCO DEFAUT GE &amp; POWER Cabinet","POWER ISSUE",
AK1223="AKTIVCO Coupure ENEO &amp; Baisse de tension","POWER ISSUE",
AK1223="Coupure ENEO &amp; Baisse de tension","POWER ISSUE",
AK1223="Defaut GE &amp; POWER Cabinet","POWER ISSUE",
AK1223="Sharing","POWER ISSUE",
AK1223="Sites strategiques &amp; DataCenter","POWER ISSUE",
AK1223="Exclu","Exclu",
AK1223="SAT","TX ISSUE",
AK1223="SPARE-ISSUE","SPARE-ISSUE",
AK1223="Fiber CAmtel","TX ISSUE",
AK1223="Fiber AOF","TX ISSUE",
AK1223="Projet OCM (HUAWEI)","TRAVAUX-HUAWEI",
AK1223="Projet OCM (NOKIA)","TRAVAUX -NOKIA",
AK1223="ACCESS-ISSUE","ACCESS-ISSUE",
AK1223="Projet OCM (ZTE, NOKIA, autres projets)","TRAVAUX OCM",
AK1223="No root CAuse","No root cause",
AK1223="ODU HS","TX ISSUE",
AK1223="IP &amp; VLAN","TX ISSUE",
AK1223="Warehouse HUAWEI","SPARE-ISSUE",
AK1223="SPARE-HS","SPARE-ISSUE",
AK1223="Power Telco","RAN ISSUE",AK1223="no impacts","no impacts"
),"")</f>
        <v>No root cause</v>
      </c>
      <c r="AK1223" s="81" t="s">
        <v>5620</v>
      </c>
      <c r="AL1223" s="56" t="str" cm="1">
        <f t="array" ref="AL1223">IFERROR(_xlfn.IFS(
AK1223="MPR ISSUE","ACTIVE",
AK1223="BSS Hardware Issue","ACTIVE",
AK1223="Sites strategiques, MLL, Pylone, etc.","PASSIVE",
AK1223="AKTIVCO DEFAUT GE &amp; POWER Cabinet","PASSIVE",
AK1223="AKTIVCO Coupure ENEO &amp; Baisse de tension","PASSIVE",
AK1223="Coupure ENEO &amp; Baisse de tension","PASSIVE",
AK1223="Defaut GE &amp; POWER Cabinet","PASSIVE",
AK1223="Sharing","PASSIVE",
AK1223="Sites strategiques &amp; DataCenter","PASSIVE",
AK1223="Exclu","Exclu",
AK1223="SAT","ACTIVE",
AK1223="SPARE-ISSUE","SPARE-ISSUE",
AK1223="Fiber CAmtel","ACTIVE",
AK1223="Fiber AOF","ACTIVE",
AK1223="Projet OCM (HUAWEI)","PLANNED WORKS",
AK1223="Projet OCM (NOKIA)","PLANNED WORKS",
AK1223="ACCESS-ISSUE","ACCESS-ISSUE",
AK1223="Projet OCM (ZTE, NOKIA, autres projets)","PLANNED WORKS",
AK1223="No root CAuse","No root cause",
AK1223="ODU HS","ACTIVE",
AK1223="IP &amp; VLAN","ACTIVE",
AK1223="Warehouse HUAWEI","SPARE-ISSUE",
AK1223="SPARE-HS","SPARE-ISSUE",
AK1223="Power Telco","ACTIVE", AK1223="no impacts","no impacts"
),"")</f>
        <v>No root cause</v>
      </c>
      <c r="AM1223" s="108" t="s">
        <v>5537</v>
      </c>
      <c r="AN1223" s="117" t="s">
        <v>1691</v>
      </c>
      <c r="AP1223" s="23" t="s">
        <v>5537</v>
      </c>
      <c r="AQ1223" s="23" t="s">
        <v>5537</v>
      </c>
      <c r="AR1223" s="7"/>
      <c r="AS1223" s="6"/>
      <c r="AT1223" s="7"/>
      <c r="AU1223" s="3" t="s">
        <v>5537</v>
      </c>
      <c r="AV1223" s="24" t="s">
        <v>5537</v>
      </c>
      <c r="AW1223" s="24" t="s">
        <v>5537</v>
      </c>
      <c r="AX1223" s="24" t="s">
        <v>5537</v>
      </c>
      <c r="AY1223" s="24" t="s">
        <v>5537</v>
      </c>
      <c r="AZ1223" s="24" t="s">
        <v>5537</v>
      </c>
      <c r="BA1223" s="24" t="s">
        <v>5537</v>
      </c>
      <c r="BB1223" s="24" t="s">
        <v>5537</v>
      </c>
      <c r="BC1223" s="24" t="s">
        <v>5537</v>
      </c>
      <c r="BD1223" s="24" t="s">
        <v>5537</v>
      </c>
      <c r="BE1223" s="24" t="s">
        <v>5537</v>
      </c>
      <c r="BF1223" s="24" t="s">
        <v>5537</v>
      </c>
      <c r="BG1223" s="24" t="s">
        <v>5537</v>
      </c>
      <c r="BH1223" s="24" t="s">
        <v>5537</v>
      </c>
      <c r="BI1223" s="9" t="s">
        <v>5537</v>
      </c>
      <c r="BJ1223" s="14"/>
      <c r="BK1223" s="14" t="s">
        <v>5537</v>
      </c>
      <c r="BL1223" s="14" t="str">
        <f>_xlfn.XLOOKUP(B1223,'[4]cell downs 18042026 17h'!$B:$B,'[4]cell downs 18042026 17h'!$B:$B,"")</f>
        <v/>
      </c>
      <c r="BM1223" s="14" t="str">
        <f>_xlfn.XLOOKUP(B1223,'[5]Cells Huawei 19042026 15h'!$B:$B,'[5]Cells Huawei 19042026 15h'!$B:$B,"")</f>
        <v/>
      </c>
      <c r="BN1223" s="9" t="str">
        <f>_xlfn.XLOOKUP(B1223,'[6]cells down 19042026 9H40'!$B:$B,'[6]cells down 19042026 9H40'!$B:$B,"")</f>
        <v/>
      </c>
      <c r="BO1223" s="9" t="s">
        <v>5537</v>
      </c>
      <c r="BP1223" s="9" t="s">
        <v>5537</v>
      </c>
    </row>
    <row r="1224" spans="1:68" s="9" customFormat="1" x14ac:dyDescent="0.35">
      <c r="A1224" s="1" t="s">
        <v>2564</v>
      </c>
      <c r="B1224" s="8" t="s">
        <v>2565</v>
      </c>
      <c r="C1224" s="3" t="str">
        <f>_xlfn.XLOOKUP(B1224,'[1]daily break down'!$D:$D,'[1]daily break down'!$E:$E,"")</f>
        <v>Garoua</v>
      </c>
      <c r="D1224" s="1" t="s">
        <v>21</v>
      </c>
      <c r="E1224" s="1" t="s">
        <v>36</v>
      </c>
      <c r="F1224" s="3" t="s">
        <v>23</v>
      </c>
      <c r="G1224" s="1" t="s">
        <v>24</v>
      </c>
      <c r="H1224" s="39" t="str">
        <f>_xlfn.XLOOKUP(B1224,[2]CALCULATION!$B:$B,[2]CALCULATION!$H:$H,"")</f>
        <v>Huawei</v>
      </c>
      <c r="I1224" s="34">
        <v>0</v>
      </c>
      <c r="J1224" s="34">
        <v>0</v>
      </c>
      <c r="K1224" s="34">
        <v>0</v>
      </c>
      <c r="L1224" s="34">
        <v>0</v>
      </c>
      <c r="M1224" s="34">
        <v>3.0474798320934391</v>
      </c>
      <c r="N1224" s="34">
        <v>0</v>
      </c>
      <c r="O1224" s="34">
        <v>0</v>
      </c>
      <c r="P1224" s="34">
        <v>0</v>
      </c>
      <c r="Q1224" s="34">
        <v>0</v>
      </c>
      <c r="R1224" s="34">
        <v>0</v>
      </c>
      <c r="S1224" s="109">
        <v>0</v>
      </c>
      <c r="T1224" s="109">
        <f>_xlfn.XLOOKUP(B1224,'[3]Nur des jours'!$B:$B,'[3]Nur des jours'!$U:$U,"")</f>
        <v>1.4687186994375527</v>
      </c>
      <c r="U1224" s="109">
        <v>0</v>
      </c>
      <c r="V1224" s="109">
        <v>0</v>
      </c>
      <c r="W1224" s="109">
        <v>1.4687186994375527</v>
      </c>
      <c r="X1224" s="109">
        <v>1.3763329937534421</v>
      </c>
      <c r="Y1224" s="109">
        <v>0</v>
      </c>
      <c r="Z1224" s="109">
        <v>0</v>
      </c>
      <c r="AA1224" s="109">
        <v>0</v>
      </c>
      <c r="AB1224" s="109">
        <v>0</v>
      </c>
      <c r="AC1224" s="109">
        <v>0</v>
      </c>
      <c r="AD1224" s="109">
        <v>0</v>
      </c>
      <c r="AE1224" s="109">
        <v>0</v>
      </c>
      <c r="AF1224" s="109">
        <v>0</v>
      </c>
      <c r="AG1224" s="57" t="str">
        <f>_xlfn.XLOOKUP(B1224,[3]CALCULATION!$B:$B,[3]CALCULATION!$M:$M,"")</f>
        <v>Operationnel</v>
      </c>
      <c r="AH1224" s="57"/>
      <c r="AI1224" s="56" t="str" cm="1">
        <f t="array" ref="AI1224">IFERROR(_xlfn.IFS(
AK1224="MPR ISSUE","PDH",
AK1224="BSS Hardware Issue","BSS",
AK1224="Sites strategiques, MLL, Pylone, etc.","ENVTECH",
AK1224="AKTIVCO DEFAUT GE &amp; POWER Cabinet","AKTIVCO",
AK1224="AKTIVCO Coupure ENEO &amp; Baisse de tension","AKTIVCO GRID ONLY",
AK1224="Coupure ENEO &amp; Baisse de tension","IHS GRID ONLY",
AK1224="Defaut GE &amp; POWER Cabinet","IHS",
AK1224="Sharing","Partners",
AK1224="Sites strategiques &amp; DataCenter","SST &amp; DC",
AK1224="Exclu","Exclu",
AK1224="SAT","SAT",
AK1224="SPARE-ISSUE","SPARE-ISSUE",
AK1224="Fiber CAmtel","TRANS_FO_CAMTEL",
AK1224="Fiber AOF","Fiber AOF",
AK1224="Projet OCM (HUAWEI)","TRAVAUX-HUAWEI",
AK1224="Projet OCM (NOKIA)","TRAVAUX-NOKIA",
AK1224="ACCESS-ISSUE","ACCESS-ISSUE",
AK1224="Projet OCM (ZTE, NOKIA, autres projets)","TRAVAUX OCM",
AK1224="No root CAuse","No root cause",
AK1224="ODU HS","PDH",
AK1224="IP &amp; VLAN","PDH",
AK1224="Warehouse HUAWEI","SPARE-ISSUE",
AK1224="SPARE-HS","SPARE-ISSUE",
AK1224="Power Telco","BSS",AK1224="no impacts","no impacts"
),"")</f>
        <v>No root cause</v>
      </c>
      <c r="AJ1224" s="56" t="str" cm="1">
        <f t="array" ref="AJ1224">IFERROR(_xlfn.IFS(
AK1224="MPR ISSUE","TX ISSUE",
AK1224="BSS Hardware Issue","RAN ISSUE",
AK1224="Sites strategiques, MLL, Pylone, etc.","ENVTECH",
AK1224="AKTIVCO DEFAUT GE &amp; POWER Cabinet","POWER ISSUE",
AK1224="AKTIVCO Coupure ENEO &amp; Baisse de tension","POWER ISSUE",
AK1224="Coupure ENEO &amp; Baisse de tension","POWER ISSUE",
AK1224="Defaut GE &amp; POWER Cabinet","POWER ISSUE",
AK1224="Sharing","POWER ISSUE",
AK1224="Sites strategiques &amp; DataCenter","POWER ISSUE",
AK1224="Exclu","Exclu",
AK1224="SAT","TX ISSUE",
AK1224="SPARE-ISSUE","SPARE-ISSUE",
AK1224="Fiber CAmtel","TX ISSUE",
AK1224="Fiber AOF","TX ISSUE",
AK1224="Projet OCM (HUAWEI)","TRAVAUX-HUAWEI",
AK1224="Projet OCM (NOKIA)","TRAVAUX -NOKIA",
AK1224="ACCESS-ISSUE","ACCESS-ISSUE",
AK1224="Projet OCM (ZTE, NOKIA, autres projets)","TRAVAUX OCM",
AK1224="No root CAuse","No root cause",
AK1224="ODU HS","TX ISSUE",
AK1224="IP &amp; VLAN","TX ISSUE",
AK1224="Warehouse HUAWEI","SPARE-ISSUE",
AK1224="SPARE-HS","SPARE-ISSUE",
AK1224="Power Telco","RAN ISSUE",AK1224="no impacts","no impacts"
),"")</f>
        <v>No root cause</v>
      </c>
      <c r="AK1224" s="81" t="s">
        <v>5620</v>
      </c>
      <c r="AL1224" s="56" t="str" cm="1">
        <f t="array" ref="AL1224">IFERROR(_xlfn.IFS(
AK1224="MPR ISSUE","ACTIVE",
AK1224="BSS Hardware Issue","ACTIVE",
AK1224="Sites strategiques, MLL, Pylone, etc.","PASSIVE",
AK1224="AKTIVCO DEFAUT GE &amp; POWER Cabinet","PASSIVE",
AK1224="AKTIVCO Coupure ENEO &amp; Baisse de tension","PASSIVE",
AK1224="Coupure ENEO &amp; Baisse de tension","PASSIVE",
AK1224="Defaut GE &amp; POWER Cabinet","PASSIVE",
AK1224="Sharing","PASSIVE",
AK1224="Sites strategiques &amp; DataCenter","PASSIVE",
AK1224="Exclu","Exclu",
AK1224="SAT","ACTIVE",
AK1224="SPARE-ISSUE","SPARE-ISSUE",
AK1224="Fiber CAmtel","ACTIVE",
AK1224="Fiber AOF","ACTIVE",
AK1224="Projet OCM (HUAWEI)","PLANNED WORKS",
AK1224="Projet OCM (NOKIA)","PLANNED WORKS",
AK1224="ACCESS-ISSUE","ACCESS-ISSUE",
AK1224="Projet OCM (ZTE, NOKIA, autres projets)","PLANNED WORKS",
AK1224="No root CAuse","No root cause",
AK1224="ODU HS","ACTIVE",
AK1224="IP &amp; VLAN","ACTIVE",
AK1224="Warehouse HUAWEI","SPARE-ISSUE",
AK1224="SPARE-HS","SPARE-ISSUE",
AK1224="Power Telco","ACTIVE", AK1224="no impacts","no impacts"
),"")</f>
        <v>No root cause</v>
      </c>
      <c r="AM1224" s="108" t="s">
        <v>5537</v>
      </c>
      <c r="AN1224" s="117" t="s">
        <v>2565</v>
      </c>
      <c r="AP1224" s="23" t="s">
        <v>5537</v>
      </c>
      <c r="AQ1224" s="23" t="s">
        <v>5537</v>
      </c>
      <c r="AR1224" s="7"/>
      <c r="AS1224" s="6"/>
      <c r="AT1224" s="7"/>
      <c r="AU1224" s="3" t="s">
        <v>5537</v>
      </c>
      <c r="AV1224" s="24" t="s">
        <v>5537</v>
      </c>
      <c r="AW1224" s="24" t="s">
        <v>5537</v>
      </c>
      <c r="AX1224" s="24" t="s">
        <v>5537</v>
      </c>
      <c r="AY1224" s="24" t="s">
        <v>5537</v>
      </c>
      <c r="AZ1224" s="24" t="s">
        <v>5537</v>
      </c>
      <c r="BA1224" s="24" t="s">
        <v>5537</v>
      </c>
      <c r="BB1224" s="24" t="s">
        <v>5537</v>
      </c>
      <c r="BC1224" s="24" t="s">
        <v>5537</v>
      </c>
      <c r="BD1224" s="24" t="s">
        <v>5537</v>
      </c>
      <c r="BE1224" s="24" t="s">
        <v>5537</v>
      </c>
      <c r="BF1224" s="24" t="s">
        <v>5537</v>
      </c>
      <c r="BG1224" s="24" t="s">
        <v>5537</v>
      </c>
      <c r="BH1224" s="24" t="s">
        <v>5537</v>
      </c>
      <c r="BI1224" s="9" t="s">
        <v>5537</v>
      </c>
      <c r="BJ1224" s="14"/>
      <c r="BK1224" s="14" t="s">
        <v>5537</v>
      </c>
      <c r="BL1224" s="14" t="str">
        <f>_xlfn.XLOOKUP(B1224,'[4]cell downs 18042026 17h'!$B:$B,'[4]cell downs 18042026 17h'!$B:$B,"")</f>
        <v/>
      </c>
      <c r="BM1224" s="14" t="str">
        <f>_xlfn.XLOOKUP(B1224,'[5]Cells Huawei 19042026 15h'!$B:$B,'[5]Cells Huawei 19042026 15h'!$B:$B,"")</f>
        <v/>
      </c>
      <c r="BN1224" s="9" t="str">
        <f>_xlfn.XLOOKUP(B1224,'[6]cells down 19042026 9H40'!$B:$B,'[6]cells down 19042026 9H40'!$B:$B,"")</f>
        <v/>
      </c>
      <c r="BO1224" s="9" t="s">
        <v>5537</v>
      </c>
      <c r="BP1224" s="9" t="s">
        <v>5537</v>
      </c>
    </row>
    <row r="1225" spans="1:68" s="9" customFormat="1" x14ac:dyDescent="0.35">
      <c r="A1225" s="1" t="s">
        <v>3315</v>
      </c>
      <c r="B1225" s="8" t="s">
        <v>3316</v>
      </c>
      <c r="C1225" s="3" t="str">
        <f>_xlfn.XLOOKUP(B1225,'[1]daily break down'!$D:$D,'[1]daily break down'!$E:$E,"")</f>
        <v>EXTREME-NORD</v>
      </c>
      <c r="D1225" s="1" t="s">
        <v>11</v>
      </c>
      <c r="E1225" s="1" t="s">
        <v>96</v>
      </c>
      <c r="F1225" s="3" t="s">
        <v>55</v>
      </c>
      <c r="G1225" s="1" t="s">
        <v>3317</v>
      </c>
      <c r="H1225" s="39" t="str">
        <f>_xlfn.XLOOKUP(B1225,[2]CALCULATION!$B:$B,[2]CALCULATION!$H:$H,"")</f>
        <v>HUAWEI</v>
      </c>
      <c r="I1225" s="34">
        <v>0</v>
      </c>
      <c r="J1225" s="34">
        <v>0</v>
      </c>
      <c r="K1225" s="34">
        <v>0</v>
      </c>
      <c r="L1225" s="34">
        <v>0</v>
      </c>
      <c r="M1225" s="34">
        <v>0</v>
      </c>
      <c r="N1225" s="34">
        <v>0</v>
      </c>
      <c r="O1225" s="34">
        <v>0</v>
      </c>
      <c r="P1225" s="34">
        <v>0</v>
      </c>
      <c r="Q1225" s="34">
        <v>0</v>
      </c>
      <c r="R1225" s="34">
        <v>0</v>
      </c>
      <c r="S1225" s="109">
        <v>0</v>
      </c>
      <c r="T1225" s="109">
        <f>_xlfn.XLOOKUP(B1225,'[3]Nur des jours'!$B:$B,'[3]Nur des jours'!$U:$U,"")</f>
        <v>0</v>
      </c>
      <c r="U1225" s="109">
        <v>0</v>
      </c>
      <c r="V1225" s="109">
        <v>4.8154711456968938E-3</v>
      </c>
      <c r="W1225" s="109">
        <v>9.7361692534664229E-2</v>
      </c>
      <c r="X1225" s="109">
        <v>1.3514708945789922</v>
      </c>
      <c r="Y1225" s="109">
        <v>0</v>
      </c>
      <c r="Z1225" s="109">
        <v>0</v>
      </c>
      <c r="AA1225" s="109">
        <v>0</v>
      </c>
      <c r="AB1225" s="109">
        <v>0</v>
      </c>
      <c r="AC1225" s="109">
        <v>0</v>
      </c>
      <c r="AD1225" s="109">
        <v>0</v>
      </c>
      <c r="AE1225" s="109">
        <v>0</v>
      </c>
      <c r="AF1225" s="109">
        <v>0</v>
      </c>
      <c r="AG1225" s="57" t="str">
        <f>_xlfn.XLOOKUP(B1225,[3]CALCULATION!$B:$B,[3]CALCULATION!$M:$M,"")</f>
        <v>Insecurity</v>
      </c>
      <c r="AH1225" s="57"/>
      <c r="AI1225" s="56" t="str" cm="1">
        <f t="array" ref="AI1225">IFERROR(_xlfn.IFS(
AK1225="MPR ISSUE","PDH",
AK1225="BSS Hardware Issue","BSS",
AK1225="Sites strategiques, MLL, Pylone, etc.","ENVTECH",
AK1225="AKTIVCO DEFAUT GE &amp; POWER Cabinet","AKTIVCO",
AK1225="AKTIVCO Coupure ENEO &amp; Baisse de tension","AKTIVCO GRID ONLY",
AK1225="Coupure ENEO &amp; Baisse de tension","IHS GRID ONLY",
AK1225="Defaut GE &amp; POWER Cabinet","IHS",
AK1225="Sharing","Partners",
AK1225="Sites strategiques &amp; DataCenter","SST &amp; DC",
AK1225="Exclu","Exclu",
AK1225="SAT","SAT",
AK1225="SPARE-ISSUE","SPARE-ISSUE",
AK1225="Fiber CAmtel","TRANS_FO_CAMTEL",
AK1225="Fiber AOF","Fiber AOF",
AK1225="Projet OCM (HUAWEI)","TRAVAUX-HUAWEI",
AK1225="Projet OCM (NOKIA)","TRAVAUX-NOKIA",
AK1225="ACCESS-ISSUE","ACCESS-ISSUE",
AK1225="Projet OCM (ZTE, NOKIA, autres projets)","TRAVAUX OCM",
AK1225="No root CAuse","No root cause",
AK1225="ODU HS","PDH",
AK1225="IP &amp; VLAN","PDH",
AK1225="Warehouse HUAWEI","SPARE-ISSUE",
AK1225="SPARE-HS","SPARE-ISSUE",
AK1225="Power Telco","BSS",AK1225="no impacts","no impacts"
),"")</f>
        <v>PDH</v>
      </c>
      <c r="AJ1225" s="56" t="str" cm="1">
        <f t="array" ref="AJ1225">IFERROR(_xlfn.IFS(
AK1225="MPR ISSUE","TX ISSUE",
AK1225="BSS Hardware Issue","RAN ISSUE",
AK1225="Sites strategiques, MLL, Pylone, etc.","ENVTECH",
AK1225="AKTIVCO DEFAUT GE &amp; POWER Cabinet","POWER ISSUE",
AK1225="AKTIVCO Coupure ENEO &amp; Baisse de tension","POWER ISSUE",
AK1225="Coupure ENEO &amp; Baisse de tension","POWER ISSUE",
AK1225="Defaut GE &amp; POWER Cabinet","POWER ISSUE",
AK1225="Sharing","POWER ISSUE",
AK1225="Sites strategiques &amp; DataCenter","POWER ISSUE",
AK1225="Exclu","Exclu",
AK1225="SAT","TX ISSUE",
AK1225="SPARE-ISSUE","SPARE-ISSUE",
AK1225="Fiber CAmtel","TX ISSUE",
AK1225="Fiber AOF","TX ISSUE",
AK1225="Projet OCM (HUAWEI)","TRAVAUX-HUAWEI",
AK1225="Projet OCM (NOKIA)","TRAVAUX -NOKIA",
AK1225="ACCESS-ISSUE","ACCESS-ISSUE",
AK1225="Projet OCM (ZTE, NOKIA, autres projets)","TRAVAUX OCM",
AK1225="No root CAuse","No root cause",
AK1225="ODU HS","TX ISSUE",
AK1225="IP &amp; VLAN","TX ISSUE",
AK1225="Warehouse HUAWEI","SPARE-ISSUE",
AK1225="SPARE-HS","SPARE-ISSUE",
AK1225="Power Telco","RAN ISSUE",AK1225="no impacts","no impacts"
),"")</f>
        <v>TX ISSUE</v>
      </c>
      <c r="AK1225" s="81" t="s">
        <v>5618</v>
      </c>
      <c r="AL1225" s="56" t="str" cm="1">
        <f t="array" ref="AL1225">IFERROR(_xlfn.IFS(
AK1225="MPR ISSUE","ACTIVE",
AK1225="BSS Hardware Issue","ACTIVE",
AK1225="Sites strategiques, MLL, Pylone, etc.","PASSIVE",
AK1225="AKTIVCO DEFAUT GE &amp; POWER Cabinet","PASSIVE",
AK1225="AKTIVCO Coupure ENEO &amp; Baisse de tension","PASSIVE",
AK1225="Coupure ENEO &amp; Baisse de tension","PASSIVE",
AK1225="Defaut GE &amp; POWER Cabinet","PASSIVE",
AK1225="Sharing","PASSIVE",
AK1225="Sites strategiques &amp; DataCenter","PASSIVE",
AK1225="Exclu","Exclu",
AK1225="SAT","ACTIVE",
AK1225="SPARE-ISSUE","SPARE-ISSUE",
AK1225="Fiber CAmtel","ACTIVE",
AK1225="Fiber AOF","ACTIVE",
AK1225="Projet OCM (HUAWEI)","PLANNED WORKS",
AK1225="Projet OCM (NOKIA)","PLANNED WORKS",
AK1225="ACCESS-ISSUE","ACCESS-ISSUE",
AK1225="Projet OCM (ZTE, NOKIA, autres projets)","PLANNED WORKS",
AK1225="No root CAuse","No root cause",
AK1225="ODU HS","ACTIVE",
AK1225="IP &amp; VLAN","ACTIVE",
AK1225="Warehouse HUAWEI","SPARE-ISSUE",
AK1225="SPARE-HS","SPARE-ISSUE",
AK1225="Power Telco","ACTIVE", AK1225="no impacts","no impacts"
),"")</f>
        <v>ACTIVE</v>
      </c>
      <c r="AM1225" s="108" t="s">
        <v>6006</v>
      </c>
      <c r="AN1225" s="117" t="s">
        <v>3316</v>
      </c>
      <c r="AP1225" s="23" t="s">
        <v>5537</v>
      </c>
      <c r="AQ1225" s="23" t="s">
        <v>5537</v>
      </c>
      <c r="AR1225" s="7"/>
      <c r="AS1225" s="6"/>
      <c r="AT1225" s="7"/>
      <c r="AU1225" s="3" t="s">
        <v>5537</v>
      </c>
      <c r="AV1225" s="24" t="s">
        <v>6538</v>
      </c>
      <c r="AW1225" s="24" t="s">
        <v>6538</v>
      </c>
      <c r="AX1225" s="24" t="s">
        <v>5537</v>
      </c>
      <c r="AY1225" s="24" t="s">
        <v>5537</v>
      </c>
      <c r="AZ1225" s="24" t="s">
        <v>5537</v>
      </c>
      <c r="BA1225" s="24" t="s">
        <v>5537</v>
      </c>
      <c r="BB1225" s="24" t="s">
        <v>5537</v>
      </c>
      <c r="BC1225" s="24" t="s">
        <v>5537</v>
      </c>
      <c r="BD1225" s="24" t="s">
        <v>5537</v>
      </c>
      <c r="BE1225" s="24" t="s">
        <v>5537</v>
      </c>
      <c r="BF1225" s="24" t="s">
        <v>5537</v>
      </c>
      <c r="BG1225" s="24" t="s">
        <v>5537</v>
      </c>
      <c r="BH1225" s="24" t="s">
        <v>5537</v>
      </c>
      <c r="BI1225" s="9" t="s">
        <v>5537</v>
      </c>
      <c r="BJ1225" s="14"/>
      <c r="BK1225" s="14" t="s">
        <v>5537</v>
      </c>
      <c r="BL1225" s="14" t="str">
        <f>_xlfn.XLOOKUP(B1225,'[4]cell downs 18042026 17h'!$B:$B,'[4]cell downs 18042026 17h'!$B:$B,"")</f>
        <v/>
      </c>
      <c r="BM1225" s="14" t="str">
        <f>_xlfn.XLOOKUP(B1225,'[5]Cells Huawei 19042026 15h'!$B:$B,'[5]Cells Huawei 19042026 15h'!$B:$B,"")</f>
        <v/>
      </c>
      <c r="BN1225" s="9" t="str">
        <f>_xlfn.XLOOKUP(B1225,'[6]cells down 19042026 9H40'!$B:$B,'[6]cells down 19042026 9H40'!$B:$B,"")</f>
        <v/>
      </c>
      <c r="BO1225" s="9" t="s">
        <v>3316</v>
      </c>
      <c r="BP1225" s="9" t="s">
        <v>12</v>
      </c>
    </row>
    <row r="1226" spans="1:68" s="9" customFormat="1" x14ac:dyDescent="0.35">
      <c r="A1226" s="1" t="s">
        <v>3098</v>
      </c>
      <c r="B1226" s="8" t="s">
        <v>3099</v>
      </c>
      <c r="C1226" s="3" t="str">
        <f>_xlfn.XLOOKUP(B1226,'[1]daily break down'!$D:$D,'[1]daily break down'!$E:$E,"")</f>
        <v>EXTREME-NORD</v>
      </c>
      <c r="D1226" s="1" t="s">
        <v>11</v>
      </c>
      <c r="E1226" s="1" t="s">
        <v>12</v>
      </c>
      <c r="F1226" s="3" t="s">
        <v>55</v>
      </c>
      <c r="G1226" s="1" t="s">
        <v>3100</v>
      </c>
      <c r="H1226" s="39" t="str">
        <f>_xlfn.XLOOKUP(B1226,[2]CALCULATION!$B:$B,[2]CALCULATION!$H:$H,"")</f>
        <v>HUAWEI</v>
      </c>
      <c r="I1226" s="34">
        <v>0</v>
      </c>
      <c r="J1226" s="34">
        <v>0</v>
      </c>
      <c r="K1226" s="34">
        <v>0</v>
      </c>
      <c r="L1226" s="34">
        <v>0</v>
      </c>
      <c r="M1226" s="34">
        <v>0</v>
      </c>
      <c r="N1226" s="34">
        <v>0</v>
      </c>
      <c r="O1226" s="34">
        <v>0</v>
      </c>
      <c r="P1226" s="34">
        <v>0</v>
      </c>
      <c r="Q1226" s="34">
        <v>0</v>
      </c>
      <c r="R1226" s="34">
        <v>0</v>
      </c>
      <c r="S1226" s="109">
        <v>0</v>
      </c>
      <c r="T1226" s="109">
        <f>_xlfn.XLOOKUP(B1226,'[3]Nur des jours'!$B:$B,'[3]Nur des jours'!$U:$U,"")</f>
        <v>0</v>
      </c>
      <c r="U1226" s="109">
        <v>0</v>
      </c>
      <c r="V1226" s="109">
        <v>4.2804187961750159E-3</v>
      </c>
      <c r="W1226" s="109">
        <v>9.7736229179329559E-2</v>
      </c>
      <c r="X1226" s="109">
        <v>1.3514173893440402</v>
      </c>
      <c r="Y1226" s="109">
        <v>0</v>
      </c>
      <c r="Z1226" s="109">
        <v>0</v>
      </c>
      <c r="AA1226" s="109">
        <v>0</v>
      </c>
      <c r="AB1226" s="109">
        <v>0</v>
      </c>
      <c r="AC1226" s="109">
        <v>0</v>
      </c>
      <c r="AD1226" s="109">
        <v>0</v>
      </c>
      <c r="AE1226" s="109">
        <v>0</v>
      </c>
      <c r="AF1226" s="109">
        <v>0</v>
      </c>
      <c r="AG1226" s="57" t="str">
        <f>_xlfn.XLOOKUP(B1226,[3]CALCULATION!$B:$B,[3]CALCULATION!$M:$M,"")</f>
        <v>Insecurity</v>
      </c>
      <c r="AH1226" s="57"/>
      <c r="AI1226" s="56" t="str" cm="1">
        <f t="array" ref="AI1226">IFERROR(_xlfn.IFS(
AK1226="MPR ISSUE","PDH",
AK1226="BSS Hardware Issue","BSS",
AK1226="Sites strategiques, MLL, Pylone, etc.","ENVTECH",
AK1226="AKTIVCO DEFAUT GE &amp; POWER Cabinet","AKTIVCO",
AK1226="AKTIVCO Coupure ENEO &amp; Baisse de tension","AKTIVCO GRID ONLY",
AK1226="Coupure ENEO &amp; Baisse de tension","IHS GRID ONLY",
AK1226="Defaut GE &amp; POWER Cabinet","IHS",
AK1226="Sharing","Partners",
AK1226="Sites strategiques &amp; DataCenter","SST &amp; DC",
AK1226="Exclu","Exclu",
AK1226="SAT","SAT",
AK1226="SPARE-ISSUE","SPARE-ISSUE",
AK1226="Fiber CAmtel","TRANS_FO_CAMTEL",
AK1226="Fiber AOF","Fiber AOF",
AK1226="Projet OCM (HUAWEI)","TRAVAUX-HUAWEI",
AK1226="Projet OCM (NOKIA)","TRAVAUX-NOKIA",
AK1226="ACCESS-ISSUE","ACCESS-ISSUE",
AK1226="Projet OCM (ZTE, NOKIA, autres projets)","TRAVAUX OCM",
AK1226="No root CAuse","No root cause",
AK1226="ODU HS","PDH",
AK1226="IP &amp; VLAN","PDH",
AK1226="Warehouse HUAWEI","SPARE-ISSUE",
AK1226="SPARE-HS","SPARE-ISSUE",
AK1226="Power Telco","BSS",AK1226="no impacts","no impacts"
),"")</f>
        <v>No root cause</v>
      </c>
      <c r="AJ1226" s="56" t="str" cm="1">
        <f t="array" ref="AJ1226">IFERROR(_xlfn.IFS(
AK1226="MPR ISSUE","TX ISSUE",
AK1226="BSS Hardware Issue","RAN ISSUE",
AK1226="Sites strategiques, MLL, Pylone, etc.","ENVTECH",
AK1226="AKTIVCO DEFAUT GE &amp; POWER Cabinet","POWER ISSUE",
AK1226="AKTIVCO Coupure ENEO &amp; Baisse de tension","POWER ISSUE",
AK1226="Coupure ENEO &amp; Baisse de tension","POWER ISSUE",
AK1226="Defaut GE &amp; POWER Cabinet","POWER ISSUE",
AK1226="Sharing","POWER ISSUE",
AK1226="Sites strategiques &amp; DataCenter","POWER ISSUE",
AK1226="Exclu","Exclu",
AK1226="SAT","TX ISSUE",
AK1226="SPARE-ISSUE","SPARE-ISSUE",
AK1226="Fiber CAmtel","TX ISSUE",
AK1226="Fiber AOF","TX ISSUE",
AK1226="Projet OCM (HUAWEI)","TRAVAUX-HUAWEI",
AK1226="Projet OCM (NOKIA)","TRAVAUX -NOKIA",
AK1226="ACCESS-ISSUE","ACCESS-ISSUE",
AK1226="Projet OCM (ZTE, NOKIA, autres projets)","TRAVAUX OCM",
AK1226="No root CAuse","No root cause",
AK1226="ODU HS","TX ISSUE",
AK1226="IP &amp; VLAN","TX ISSUE",
AK1226="Warehouse HUAWEI","SPARE-ISSUE",
AK1226="SPARE-HS","SPARE-ISSUE",
AK1226="Power Telco","RAN ISSUE",AK1226="no impacts","no impacts"
),"")</f>
        <v>No root cause</v>
      </c>
      <c r="AK1226" s="81" t="s">
        <v>5620</v>
      </c>
      <c r="AL1226" s="56" t="str" cm="1">
        <f t="array" ref="AL1226">IFERROR(_xlfn.IFS(
AK1226="MPR ISSUE","ACTIVE",
AK1226="BSS Hardware Issue","ACTIVE",
AK1226="Sites strategiques, MLL, Pylone, etc.","PASSIVE",
AK1226="AKTIVCO DEFAUT GE &amp; POWER Cabinet","PASSIVE",
AK1226="AKTIVCO Coupure ENEO &amp; Baisse de tension","PASSIVE",
AK1226="Coupure ENEO &amp; Baisse de tension","PASSIVE",
AK1226="Defaut GE &amp; POWER Cabinet","PASSIVE",
AK1226="Sharing","PASSIVE",
AK1226="Sites strategiques &amp; DataCenter","PASSIVE",
AK1226="Exclu","Exclu",
AK1226="SAT","ACTIVE",
AK1226="SPARE-ISSUE","SPARE-ISSUE",
AK1226="Fiber CAmtel","ACTIVE",
AK1226="Fiber AOF","ACTIVE",
AK1226="Projet OCM (HUAWEI)","PLANNED WORKS",
AK1226="Projet OCM (NOKIA)","PLANNED WORKS",
AK1226="ACCESS-ISSUE","ACCESS-ISSUE",
AK1226="Projet OCM (ZTE, NOKIA, autres projets)","PLANNED WORKS",
AK1226="No root CAuse","No root cause",
AK1226="ODU HS","ACTIVE",
AK1226="IP &amp; VLAN","ACTIVE",
AK1226="Warehouse HUAWEI","SPARE-ISSUE",
AK1226="SPARE-HS","SPARE-ISSUE",
AK1226="Power Telco","ACTIVE", AK1226="no impacts","no impacts"
),"")</f>
        <v>No root cause</v>
      </c>
      <c r="AM1226" s="108" t="s">
        <v>5537</v>
      </c>
      <c r="AN1226" s="117" t="s">
        <v>3099</v>
      </c>
      <c r="AP1226" s="23" t="s">
        <v>5537</v>
      </c>
      <c r="AQ1226" s="23" t="s">
        <v>5537</v>
      </c>
      <c r="AR1226" s="7"/>
      <c r="AS1226" s="6"/>
      <c r="AT1226" s="7"/>
      <c r="AU1226" s="3" t="s">
        <v>5537</v>
      </c>
      <c r="AV1226" s="24" t="s">
        <v>5537</v>
      </c>
      <c r="AW1226" s="24" t="s">
        <v>5537</v>
      </c>
      <c r="AX1226" s="24" t="s">
        <v>5537</v>
      </c>
      <c r="AY1226" s="24" t="s">
        <v>5537</v>
      </c>
      <c r="AZ1226" s="24" t="s">
        <v>5537</v>
      </c>
      <c r="BA1226" s="24" t="s">
        <v>5537</v>
      </c>
      <c r="BB1226" s="24" t="s">
        <v>5537</v>
      </c>
      <c r="BC1226" s="24" t="s">
        <v>5537</v>
      </c>
      <c r="BD1226" s="24" t="s">
        <v>5537</v>
      </c>
      <c r="BE1226" s="24" t="s">
        <v>5537</v>
      </c>
      <c r="BF1226" s="24" t="s">
        <v>5537</v>
      </c>
      <c r="BG1226" s="24" t="s">
        <v>5537</v>
      </c>
      <c r="BH1226" s="24" t="s">
        <v>5537</v>
      </c>
      <c r="BI1226" s="9" t="s">
        <v>5537</v>
      </c>
      <c r="BJ1226" s="14"/>
      <c r="BK1226" s="14" t="s">
        <v>5537</v>
      </c>
      <c r="BL1226" s="14" t="str">
        <f>_xlfn.XLOOKUP(B1226,'[4]cell downs 18042026 17h'!$B:$B,'[4]cell downs 18042026 17h'!$B:$B,"")</f>
        <v/>
      </c>
      <c r="BM1226" s="14" t="str">
        <f>_xlfn.XLOOKUP(B1226,'[5]Cells Huawei 19042026 15h'!$B:$B,'[5]Cells Huawei 19042026 15h'!$B:$B,"")</f>
        <v/>
      </c>
      <c r="BN1226" s="9" t="str">
        <f>_xlfn.XLOOKUP(B1226,'[6]cells down 19042026 9H40'!$B:$B,'[6]cells down 19042026 9H40'!$B:$B,"")</f>
        <v/>
      </c>
      <c r="BO1226" s="9" t="s">
        <v>3099</v>
      </c>
      <c r="BP1226" s="9" t="s">
        <v>12</v>
      </c>
    </row>
    <row r="1227" spans="1:68" s="9" customFormat="1" x14ac:dyDescent="0.35">
      <c r="A1227" s="1" t="s">
        <v>3381</v>
      </c>
      <c r="B1227" s="8" t="s">
        <v>3382</v>
      </c>
      <c r="C1227" s="3" t="str">
        <f>_xlfn.XLOOKUP(B1227,'[1]daily break down'!$D:$D,'[1]daily break down'!$E:$E,"")</f>
        <v>EXTREME-NORD</v>
      </c>
      <c r="D1227" s="1" t="s">
        <v>21</v>
      </c>
      <c r="E1227" s="1" t="s">
        <v>122</v>
      </c>
      <c r="F1227" s="3" t="s">
        <v>55</v>
      </c>
      <c r="G1227" s="1" t="s">
        <v>3324</v>
      </c>
      <c r="H1227" s="39" t="str">
        <f>_xlfn.XLOOKUP(B1227,[2]CALCULATION!$B:$B,[2]CALCULATION!$H:$H,"")</f>
        <v>Huawei</v>
      </c>
      <c r="I1227" s="34">
        <v>0</v>
      </c>
      <c r="J1227" s="34">
        <v>0</v>
      </c>
      <c r="K1227" s="34">
        <v>0</v>
      </c>
      <c r="L1227" s="34">
        <v>0</v>
      </c>
      <c r="M1227" s="34">
        <v>0</v>
      </c>
      <c r="N1227" s="34">
        <v>0</v>
      </c>
      <c r="O1227" s="34">
        <v>0</v>
      </c>
      <c r="P1227" s="34">
        <v>0</v>
      </c>
      <c r="Q1227" s="34">
        <v>0</v>
      </c>
      <c r="R1227" s="34">
        <v>0</v>
      </c>
      <c r="S1227" s="109">
        <v>0</v>
      </c>
      <c r="T1227" s="109">
        <f>_xlfn.XLOOKUP(B1227,'[3]Nur des jours'!$B:$B,'[3]Nur des jours'!$U:$U,"")</f>
        <v>0</v>
      </c>
      <c r="U1227" s="109">
        <v>0</v>
      </c>
      <c r="V1227" s="109">
        <v>5.4878535982627201E-2</v>
      </c>
      <c r="W1227" s="109">
        <v>0.1089188232843368</v>
      </c>
      <c r="X1227" s="109">
        <v>1.3505613055848051</v>
      </c>
      <c r="Y1227" s="109">
        <v>0</v>
      </c>
      <c r="Z1227" s="109">
        <v>0</v>
      </c>
      <c r="AA1227" s="109">
        <v>0</v>
      </c>
      <c r="AB1227" s="109">
        <v>0</v>
      </c>
      <c r="AC1227" s="109">
        <v>0</v>
      </c>
      <c r="AD1227" s="109">
        <v>0</v>
      </c>
      <c r="AE1227" s="109">
        <v>0</v>
      </c>
      <c r="AF1227" s="109">
        <v>0</v>
      </c>
      <c r="AG1227" s="57" t="str">
        <f>_xlfn.XLOOKUP(B1227,[3]CALCULATION!$B:$B,[3]CALCULATION!$M:$M,"")</f>
        <v>Insecurity</v>
      </c>
      <c r="AH1227" s="57"/>
      <c r="AI1227" s="56" t="str" cm="1">
        <f t="array" ref="AI1227">IFERROR(_xlfn.IFS(
AK1227="MPR ISSUE","PDH",
AK1227="BSS Hardware Issue","BSS",
AK1227="Sites strategiques, MLL, Pylone, etc.","ENVTECH",
AK1227="AKTIVCO DEFAUT GE &amp; POWER Cabinet","AKTIVCO",
AK1227="AKTIVCO Coupure ENEO &amp; Baisse de tension","AKTIVCO GRID ONLY",
AK1227="Coupure ENEO &amp; Baisse de tension","IHS GRID ONLY",
AK1227="Defaut GE &amp; POWER Cabinet","IHS",
AK1227="Sharing","Partners",
AK1227="Sites strategiques &amp; DataCenter","SST &amp; DC",
AK1227="Exclu","Exclu",
AK1227="SAT","SAT",
AK1227="SPARE-ISSUE","SPARE-ISSUE",
AK1227="Fiber CAmtel","TRANS_FO_CAMTEL",
AK1227="Fiber AOF","Fiber AOF",
AK1227="Projet OCM (HUAWEI)","TRAVAUX-HUAWEI",
AK1227="Projet OCM (NOKIA)","TRAVAUX-NOKIA",
AK1227="ACCESS-ISSUE","ACCESS-ISSUE",
AK1227="Projet OCM (ZTE, NOKIA, autres projets)","TRAVAUX OCM",
AK1227="No root CAuse","No root cause",
AK1227="ODU HS","PDH",
AK1227="IP &amp; VLAN","PDH",
AK1227="Warehouse HUAWEI","SPARE-ISSUE",
AK1227="SPARE-HS","SPARE-ISSUE",
AK1227="Power Telco","BSS",AK1227="no impacts","no impacts"
),"")</f>
        <v>No root cause</v>
      </c>
      <c r="AJ1227" s="56" t="str" cm="1">
        <f t="array" ref="AJ1227">IFERROR(_xlfn.IFS(
AK1227="MPR ISSUE","TX ISSUE",
AK1227="BSS Hardware Issue","RAN ISSUE",
AK1227="Sites strategiques, MLL, Pylone, etc.","ENVTECH",
AK1227="AKTIVCO DEFAUT GE &amp; POWER Cabinet","POWER ISSUE",
AK1227="AKTIVCO Coupure ENEO &amp; Baisse de tension","POWER ISSUE",
AK1227="Coupure ENEO &amp; Baisse de tension","POWER ISSUE",
AK1227="Defaut GE &amp; POWER Cabinet","POWER ISSUE",
AK1227="Sharing","POWER ISSUE",
AK1227="Sites strategiques &amp; DataCenter","POWER ISSUE",
AK1227="Exclu","Exclu",
AK1227="SAT","TX ISSUE",
AK1227="SPARE-ISSUE","SPARE-ISSUE",
AK1227="Fiber CAmtel","TX ISSUE",
AK1227="Fiber AOF","TX ISSUE",
AK1227="Projet OCM (HUAWEI)","TRAVAUX-HUAWEI",
AK1227="Projet OCM (NOKIA)","TRAVAUX -NOKIA",
AK1227="ACCESS-ISSUE","ACCESS-ISSUE",
AK1227="Projet OCM (ZTE, NOKIA, autres projets)","TRAVAUX OCM",
AK1227="No root CAuse","No root cause",
AK1227="ODU HS","TX ISSUE",
AK1227="IP &amp; VLAN","TX ISSUE",
AK1227="Warehouse HUAWEI","SPARE-ISSUE",
AK1227="SPARE-HS","SPARE-ISSUE",
AK1227="Power Telco","RAN ISSUE",AK1227="no impacts","no impacts"
),"")</f>
        <v>No root cause</v>
      </c>
      <c r="AK1227" s="81" t="s">
        <v>5620</v>
      </c>
      <c r="AL1227" s="56" t="str" cm="1">
        <f t="array" ref="AL1227">IFERROR(_xlfn.IFS(
AK1227="MPR ISSUE","ACTIVE",
AK1227="BSS Hardware Issue","ACTIVE",
AK1227="Sites strategiques, MLL, Pylone, etc.","PASSIVE",
AK1227="AKTIVCO DEFAUT GE &amp; POWER Cabinet","PASSIVE",
AK1227="AKTIVCO Coupure ENEO &amp; Baisse de tension","PASSIVE",
AK1227="Coupure ENEO &amp; Baisse de tension","PASSIVE",
AK1227="Defaut GE &amp; POWER Cabinet","PASSIVE",
AK1227="Sharing","PASSIVE",
AK1227="Sites strategiques &amp; DataCenter","PASSIVE",
AK1227="Exclu","Exclu",
AK1227="SAT","ACTIVE",
AK1227="SPARE-ISSUE","SPARE-ISSUE",
AK1227="Fiber CAmtel","ACTIVE",
AK1227="Fiber AOF","ACTIVE",
AK1227="Projet OCM (HUAWEI)","PLANNED WORKS",
AK1227="Projet OCM (NOKIA)","PLANNED WORKS",
AK1227="ACCESS-ISSUE","ACCESS-ISSUE",
AK1227="Projet OCM (ZTE, NOKIA, autres projets)","PLANNED WORKS",
AK1227="No root CAuse","No root cause",
AK1227="ODU HS","ACTIVE",
AK1227="IP &amp; VLAN","ACTIVE",
AK1227="Warehouse HUAWEI","SPARE-ISSUE",
AK1227="SPARE-HS","SPARE-ISSUE",
AK1227="Power Telco","ACTIVE", AK1227="no impacts","no impacts"
),"")</f>
        <v>No root cause</v>
      </c>
      <c r="AM1227" s="108" t="s">
        <v>5537</v>
      </c>
      <c r="AN1227" s="117" t="s">
        <v>3382</v>
      </c>
      <c r="AP1227" s="23" t="s">
        <v>5537</v>
      </c>
      <c r="AQ1227" s="23" t="s">
        <v>5537</v>
      </c>
      <c r="AR1227" s="7"/>
      <c r="AS1227" s="6"/>
      <c r="AT1227" s="7"/>
      <c r="AU1227" s="3" t="s">
        <v>5537</v>
      </c>
      <c r="AV1227" s="24" t="s">
        <v>5537</v>
      </c>
      <c r="AW1227" s="24" t="s">
        <v>5537</v>
      </c>
      <c r="AX1227" s="24" t="s">
        <v>5537</v>
      </c>
      <c r="AY1227" s="24" t="s">
        <v>5537</v>
      </c>
      <c r="AZ1227" s="24" t="s">
        <v>5537</v>
      </c>
      <c r="BA1227" s="24" t="s">
        <v>5537</v>
      </c>
      <c r="BB1227" s="24" t="s">
        <v>5537</v>
      </c>
      <c r="BC1227" s="24" t="s">
        <v>5537</v>
      </c>
      <c r="BD1227" s="24" t="s">
        <v>5537</v>
      </c>
      <c r="BE1227" s="24" t="s">
        <v>5537</v>
      </c>
      <c r="BF1227" s="24" t="s">
        <v>5537</v>
      </c>
      <c r="BG1227" s="24" t="s">
        <v>5537</v>
      </c>
      <c r="BH1227" s="24" t="s">
        <v>5537</v>
      </c>
      <c r="BI1227" s="9" t="s">
        <v>5537</v>
      </c>
      <c r="BJ1227" s="14"/>
      <c r="BK1227" s="14" t="s">
        <v>5537</v>
      </c>
      <c r="BL1227" s="14" t="str">
        <f>_xlfn.XLOOKUP(B1227,'[4]cell downs 18042026 17h'!$B:$B,'[4]cell downs 18042026 17h'!$B:$B,"")</f>
        <v/>
      </c>
      <c r="BM1227" s="14" t="str">
        <f>_xlfn.XLOOKUP(B1227,'[5]Cells Huawei 19042026 15h'!$B:$B,'[5]Cells Huawei 19042026 15h'!$B:$B,"")</f>
        <v/>
      </c>
      <c r="BN1227" s="9" t="str">
        <f>_xlfn.XLOOKUP(B1227,'[6]cells down 19042026 9H40'!$B:$B,'[6]cells down 19042026 9H40'!$B:$B,"")</f>
        <v/>
      </c>
      <c r="BO1227" s="9" t="s">
        <v>5537</v>
      </c>
      <c r="BP1227" s="9" t="s">
        <v>5459</v>
      </c>
    </row>
    <row r="1228" spans="1:68" s="9" customFormat="1" x14ac:dyDescent="0.35">
      <c r="A1228" s="1" t="s">
        <v>3261</v>
      </c>
      <c r="B1228" s="8" t="s">
        <v>3262</v>
      </c>
      <c r="C1228" s="3" t="str">
        <f>_xlfn.XLOOKUP(B1228,'[1]daily break down'!$D:$D,'[1]daily break down'!$E:$E,"")</f>
        <v>Douala</v>
      </c>
      <c r="D1228" s="1" t="s">
        <v>11</v>
      </c>
      <c r="E1228" s="1" t="s">
        <v>12</v>
      </c>
      <c r="F1228" s="3" t="s">
        <v>31</v>
      </c>
      <c r="G1228" s="1" t="s">
        <v>32</v>
      </c>
      <c r="H1228" s="41" t="str">
        <f>_xlfn.XLOOKUP(B1228,[2]CALCULATION!$B:$B,[2]CALCULATION!$H:$H,"")</f>
        <v>ZTE</v>
      </c>
      <c r="I1228" s="34">
        <v>0</v>
      </c>
      <c r="J1228" s="34">
        <v>0</v>
      </c>
      <c r="K1228" s="34">
        <v>0</v>
      </c>
      <c r="L1228" s="34">
        <v>0</v>
      </c>
      <c r="M1228" s="34">
        <v>3.6918612117009128E-2</v>
      </c>
      <c r="N1228" s="34">
        <v>0</v>
      </c>
      <c r="O1228" s="34">
        <v>0</v>
      </c>
      <c r="P1228" s="34">
        <v>0</v>
      </c>
      <c r="Q1228" s="34">
        <v>0</v>
      </c>
      <c r="R1228" s="34">
        <v>0</v>
      </c>
      <c r="S1228" s="109">
        <v>0</v>
      </c>
      <c r="T1228" s="109">
        <f>_xlfn.XLOOKUP(B1228,'[3]Nur des jours'!$B:$B,'[3]Nur des jours'!$U:$U,"")</f>
        <v>0</v>
      </c>
      <c r="U1228" s="109">
        <v>0</v>
      </c>
      <c r="V1228" s="109">
        <v>0</v>
      </c>
      <c r="W1228" s="109">
        <v>0</v>
      </c>
      <c r="X1228" s="109">
        <v>1.1680192790062582</v>
      </c>
      <c r="Y1228" s="109">
        <v>0</v>
      </c>
      <c r="Z1228" s="109">
        <v>0</v>
      </c>
      <c r="AA1228" s="109">
        <v>0</v>
      </c>
      <c r="AB1228" s="109">
        <v>0</v>
      </c>
      <c r="AC1228" s="109">
        <v>0</v>
      </c>
      <c r="AD1228" s="109">
        <v>0</v>
      </c>
      <c r="AE1228" s="109">
        <v>0</v>
      </c>
      <c r="AF1228" s="109">
        <v>0</v>
      </c>
      <c r="AG1228" s="57" t="str">
        <f>_xlfn.XLOOKUP(B1228,[3]CALCULATION!$B:$B,[3]CALCULATION!$M:$M,"")</f>
        <v>Operationnel</v>
      </c>
      <c r="AH1228" s="57"/>
      <c r="AI1228" s="56" t="str" cm="1">
        <f t="array" ref="AI1228">IFERROR(_xlfn.IFS(
AK1228="MPR ISSUE","PDH",
AK1228="BSS Hardware Issue","BSS",
AK1228="Sites strategiques, MLL, Pylone, etc.","ENVTECH",
AK1228="AKTIVCO DEFAUT GE &amp; POWER Cabinet","AKTIVCO",
AK1228="AKTIVCO Coupure ENEO &amp; Baisse de tension","AKTIVCO GRID ONLY",
AK1228="Coupure ENEO &amp; Baisse de tension","IHS GRID ONLY",
AK1228="Defaut GE &amp; POWER Cabinet","IHS",
AK1228="Sharing","Partners",
AK1228="Sites strategiques &amp; DataCenter","SST &amp; DC",
AK1228="Exclu","Exclu",
AK1228="SAT","SAT",
AK1228="SPARE-ISSUE","SPARE-ISSUE",
AK1228="Fiber CAmtel","TRANS_FO_CAMTEL",
AK1228="Fiber AOF","Fiber AOF",
AK1228="Projet OCM (HUAWEI)","TRAVAUX-HUAWEI",
AK1228="Projet OCM (NOKIA)","TRAVAUX-NOKIA",
AK1228="ACCESS-ISSUE","ACCESS-ISSUE",
AK1228="Projet OCM (ZTE, NOKIA, autres projets)","TRAVAUX OCM",
AK1228="No root CAuse","No root cause",
AK1228="ODU HS","PDH",
AK1228="IP &amp; VLAN","PDH",
AK1228="Warehouse HUAWEI","SPARE-ISSUE",
AK1228="SPARE-HS","SPARE-ISSUE",
AK1228="Power Telco","BSS",AK1228="no impacts","no impacts"
),"")</f>
        <v>No root cause</v>
      </c>
      <c r="AJ1228" s="56" t="str" cm="1">
        <f t="array" ref="AJ1228">IFERROR(_xlfn.IFS(
AK1228="MPR ISSUE","TX ISSUE",
AK1228="BSS Hardware Issue","RAN ISSUE",
AK1228="Sites strategiques, MLL, Pylone, etc.","ENVTECH",
AK1228="AKTIVCO DEFAUT GE &amp; POWER Cabinet","POWER ISSUE",
AK1228="AKTIVCO Coupure ENEO &amp; Baisse de tension","POWER ISSUE",
AK1228="Coupure ENEO &amp; Baisse de tension","POWER ISSUE",
AK1228="Defaut GE &amp; POWER Cabinet","POWER ISSUE",
AK1228="Sharing","POWER ISSUE",
AK1228="Sites strategiques &amp; DataCenter","POWER ISSUE",
AK1228="Exclu","Exclu",
AK1228="SAT","TX ISSUE",
AK1228="SPARE-ISSUE","SPARE-ISSUE",
AK1228="Fiber CAmtel","TX ISSUE",
AK1228="Fiber AOF","TX ISSUE",
AK1228="Projet OCM (HUAWEI)","TRAVAUX-HUAWEI",
AK1228="Projet OCM (NOKIA)","TRAVAUX -NOKIA",
AK1228="ACCESS-ISSUE","ACCESS-ISSUE",
AK1228="Projet OCM (ZTE, NOKIA, autres projets)","TRAVAUX OCM",
AK1228="No root CAuse","No root cause",
AK1228="ODU HS","TX ISSUE",
AK1228="IP &amp; VLAN","TX ISSUE",
AK1228="Warehouse HUAWEI","SPARE-ISSUE",
AK1228="SPARE-HS","SPARE-ISSUE",
AK1228="Power Telco","RAN ISSUE",AK1228="no impacts","no impacts"
),"")</f>
        <v>No root cause</v>
      </c>
      <c r="AK1228" s="81" t="s">
        <v>5620</v>
      </c>
      <c r="AL1228" s="56" t="str" cm="1">
        <f t="array" ref="AL1228">IFERROR(_xlfn.IFS(
AK1228="MPR ISSUE","ACTIVE",
AK1228="BSS Hardware Issue","ACTIVE",
AK1228="Sites strategiques, MLL, Pylone, etc.","PASSIVE",
AK1228="AKTIVCO DEFAUT GE &amp; POWER Cabinet","PASSIVE",
AK1228="AKTIVCO Coupure ENEO &amp; Baisse de tension","PASSIVE",
AK1228="Coupure ENEO &amp; Baisse de tension","PASSIVE",
AK1228="Defaut GE &amp; POWER Cabinet","PASSIVE",
AK1228="Sharing","PASSIVE",
AK1228="Sites strategiques &amp; DataCenter","PASSIVE",
AK1228="Exclu","Exclu",
AK1228="SAT","ACTIVE",
AK1228="SPARE-ISSUE","SPARE-ISSUE",
AK1228="Fiber CAmtel","ACTIVE",
AK1228="Fiber AOF","ACTIVE",
AK1228="Projet OCM (HUAWEI)","PLANNED WORKS",
AK1228="Projet OCM (NOKIA)","PLANNED WORKS",
AK1228="ACCESS-ISSUE","ACCESS-ISSUE",
AK1228="Projet OCM (ZTE, NOKIA, autres projets)","PLANNED WORKS",
AK1228="No root CAuse","No root cause",
AK1228="ODU HS","ACTIVE",
AK1228="IP &amp; VLAN","ACTIVE",
AK1228="Warehouse HUAWEI","SPARE-ISSUE",
AK1228="SPARE-HS","SPARE-ISSUE",
AK1228="Power Telco","ACTIVE", AK1228="no impacts","no impacts"
),"")</f>
        <v>No root cause</v>
      </c>
      <c r="AM1228" s="108" t="s">
        <v>5537</v>
      </c>
      <c r="AN1228" s="117" t="s">
        <v>3262</v>
      </c>
      <c r="AP1228" s="23" t="s">
        <v>5537</v>
      </c>
      <c r="AQ1228" s="23" t="s">
        <v>5537</v>
      </c>
      <c r="AR1228" s="7"/>
      <c r="AS1228" s="6"/>
      <c r="AT1228" s="7"/>
      <c r="AU1228" s="3" t="s">
        <v>5537</v>
      </c>
      <c r="AV1228" s="24" t="s">
        <v>5537</v>
      </c>
      <c r="AW1228" s="24" t="s">
        <v>5537</v>
      </c>
      <c r="AX1228" s="24" t="s">
        <v>5537</v>
      </c>
      <c r="AY1228" s="24" t="s">
        <v>5537</v>
      </c>
      <c r="AZ1228" s="24" t="s">
        <v>5537</v>
      </c>
      <c r="BA1228" s="24" t="s">
        <v>5537</v>
      </c>
      <c r="BB1228" s="24" t="s">
        <v>5537</v>
      </c>
      <c r="BC1228" s="24" t="s">
        <v>5537</v>
      </c>
      <c r="BD1228" s="24" t="s">
        <v>5537</v>
      </c>
      <c r="BE1228" s="24" t="s">
        <v>5537</v>
      </c>
      <c r="BF1228" s="24" t="s">
        <v>5537</v>
      </c>
      <c r="BG1228" s="24" t="s">
        <v>5537</v>
      </c>
      <c r="BH1228" s="24" t="s">
        <v>5537</v>
      </c>
      <c r="BI1228" s="9" t="s">
        <v>5537</v>
      </c>
      <c r="BJ1228" s="14"/>
      <c r="BK1228" s="14" t="s">
        <v>5537</v>
      </c>
      <c r="BL1228" s="14" t="str">
        <f>_xlfn.XLOOKUP(B1228,'[4]cell downs 18042026 17h'!$B:$B,'[4]cell downs 18042026 17h'!$B:$B,"")</f>
        <v/>
      </c>
      <c r="BM1228" s="14" t="str">
        <f>_xlfn.XLOOKUP(B1228,'[5]Cells Huawei 19042026 15h'!$B:$B,'[5]Cells Huawei 19042026 15h'!$B:$B,"")</f>
        <v/>
      </c>
      <c r="BN1228" s="9" t="str">
        <f>_xlfn.XLOOKUP(B1228,'[6]cells down 19042026 9H40'!$B:$B,'[6]cells down 19042026 9H40'!$B:$B,"")</f>
        <v/>
      </c>
      <c r="BO1228" s="9" t="s">
        <v>3262</v>
      </c>
      <c r="BP1228" s="9" t="s">
        <v>12</v>
      </c>
    </row>
    <row r="1229" spans="1:68" s="9" customFormat="1" x14ac:dyDescent="0.35">
      <c r="A1229" s="1" t="s">
        <v>3902</v>
      </c>
      <c r="B1229" s="8" t="s">
        <v>3903</v>
      </c>
      <c r="C1229" s="3" t="str">
        <f>_xlfn.XLOOKUP(B1229,'[1]daily break down'!$D:$D,'[1]daily break down'!$E:$E,"")</f>
        <v>EXTREME-NORD</v>
      </c>
      <c r="D1229" s="1" t="s">
        <v>21</v>
      </c>
      <c r="E1229" s="1" t="s">
        <v>80</v>
      </c>
      <c r="F1229" s="3" t="s">
        <v>55</v>
      </c>
      <c r="G1229" s="1" t="s">
        <v>3900</v>
      </c>
      <c r="H1229" s="39" t="str">
        <f>_xlfn.XLOOKUP(B1229,[2]CALCULATION!$B:$B,[2]CALCULATION!$H:$H,"")</f>
        <v>HUAWEI</v>
      </c>
      <c r="I1229" s="34">
        <v>0</v>
      </c>
      <c r="J1229" s="34">
        <v>0</v>
      </c>
      <c r="K1229" s="34">
        <v>0</v>
      </c>
      <c r="L1229" s="34">
        <v>0</v>
      </c>
      <c r="M1229" s="34">
        <v>0</v>
      </c>
      <c r="N1229" s="34">
        <v>0</v>
      </c>
      <c r="O1229" s="34">
        <v>0</v>
      </c>
      <c r="P1229" s="34">
        <v>0</v>
      </c>
      <c r="Q1229" s="34">
        <v>0</v>
      </c>
      <c r="R1229" s="34">
        <v>0</v>
      </c>
      <c r="S1229" s="109">
        <v>0</v>
      </c>
      <c r="T1229" s="109">
        <f>_xlfn.XLOOKUP(B1229,'[3]Nur des jours'!$B:$B,'[3]Nur des jours'!$U:$U,"")</f>
        <v>0</v>
      </c>
      <c r="U1229" s="109">
        <v>0</v>
      </c>
      <c r="V1229" s="109">
        <v>0.72453222156589114</v>
      </c>
      <c r="W1229" s="109">
        <v>5.4040287301709608E-2</v>
      </c>
      <c r="X1229" s="109">
        <v>1.0564608641309463</v>
      </c>
      <c r="Y1229" s="109">
        <v>0</v>
      </c>
      <c r="Z1229" s="109">
        <v>0</v>
      </c>
      <c r="AA1229" s="109">
        <v>0</v>
      </c>
      <c r="AB1229" s="109">
        <v>0</v>
      </c>
      <c r="AC1229" s="109">
        <v>0</v>
      </c>
      <c r="AD1229" s="109">
        <v>0</v>
      </c>
      <c r="AE1229" s="109">
        <v>0</v>
      </c>
      <c r="AF1229" s="109">
        <v>0</v>
      </c>
      <c r="AG1229" s="57" t="str">
        <f>_xlfn.XLOOKUP(B1229,[3]CALCULATION!$B:$B,[3]CALCULATION!$M:$M,"")</f>
        <v>Insecurity</v>
      </c>
      <c r="AH1229" s="57"/>
      <c r="AI1229" s="56" t="str" cm="1">
        <f t="array" ref="AI1229">IFERROR(_xlfn.IFS(
AK1229="MPR ISSUE","PDH",
AK1229="BSS Hardware Issue","BSS",
AK1229="Sites strategiques, MLL, Pylone, etc.","ENVTECH",
AK1229="AKTIVCO DEFAUT GE &amp; POWER Cabinet","AKTIVCO",
AK1229="AKTIVCO Coupure ENEO &amp; Baisse de tension","AKTIVCO GRID ONLY",
AK1229="Coupure ENEO &amp; Baisse de tension","IHS GRID ONLY",
AK1229="Defaut GE &amp; POWER Cabinet","IHS",
AK1229="Sharing","Partners",
AK1229="Sites strategiques &amp; DataCenter","SST &amp; DC",
AK1229="Exclu","Exclu",
AK1229="SAT","SAT",
AK1229="SPARE-ISSUE","SPARE-ISSUE",
AK1229="Fiber CAmtel","TRANS_FO_CAMTEL",
AK1229="Fiber AOF","Fiber AOF",
AK1229="Projet OCM (HUAWEI)","TRAVAUX-HUAWEI",
AK1229="Projet OCM (NOKIA)","TRAVAUX-NOKIA",
AK1229="ACCESS-ISSUE","ACCESS-ISSUE",
AK1229="Projet OCM (ZTE, NOKIA, autres projets)","TRAVAUX OCM",
AK1229="No root CAuse","No root cause",
AK1229="ODU HS","PDH",
AK1229="IP &amp; VLAN","PDH",
AK1229="Warehouse HUAWEI","SPARE-ISSUE",
AK1229="SPARE-HS","SPARE-ISSUE",
AK1229="Power Telco","BSS",AK1229="no impacts","no impacts"
),"")</f>
        <v>No root cause</v>
      </c>
      <c r="AJ1229" s="56" t="str" cm="1">
        <f t="array" ref="AJ1229">IFERROR(_xlfn.IFS(
AK1229="MPR ISSUE","TX ISSUE",
AK1229="BSS Hardware Issue","RAN ISSUE",
AK1229="Sites strategiques, MLL, Pylone, etc.","ENVTECH",
AK1229="AKTIVCO DEFAUT GE &amp; POWER Cabinet","POWER ISSUE",
AK1229="AKTIVCO Coupure ENEO &amp; Baisse de tension","POWER ISSUE",
AK1229="Coupure ENEO &amp; Baisse de tension","POWER ISSUE",
AK1229="Defaut GE &amp; POWER Cabinet","POWER ISSUE",
AK1229="Sharing","POWER ISSUE",
AK1229="Sites strategiques &amp; DataCenter","POWER ISSUE",
AK1229="Exclu","Exclu",
AK1229="SAT","TX ISSUE",
AK1229="SPARE-ISSUE","SPARE-ISSUE",
AK1229="Fiber CAmtel","TX ISSUE",
AK1229="Fiber AOF","TX ISSUE",
AK1229="Projet OCM (HUAWEI)","TRAVAUX-HUAWEI",
AK1229="Projet OCM (NOKIA)","TRAVAUX -NOKIA",
AK1229="ACCESS-ISSUE","ACCESS-ISSUE",
AK1229="Projet OCM (ZTE, NOKIA, autres projets)","TRAVAUX OCM",
AK1229="No root CAuse","No root cause",
AK1229="ODU HS","TX ISSUE",
AK1229="IP &amp; VLAN","TX ISSUE",
AK1229="Warehouse HUAWEI","SPARE-ISSUE",
AK1229="SPARE-HS","SPARE-ISSUE",
AK1229="Power Telco","RAN ISSUE",AK1229="no impacts","no impacts"
),"")</f>
        <v>No root cause</v>
      </c>
      <c r="AK1229" s="81" t="s">
        <v>5620</v>
      </c>
      <c r="AL1229" s="56" t="str" cm="1">
        <f t="array" ref="AL1229">IFERROR(_xlfn.IFS(
AK1229="MPR ISSUE","ACTIVE",
AK1229="BSS Hardware Issue","ACTIVE",
AK1229="Sites strategiques, MLL, Pylone, etc.","PASSIVE",
AK1229="AKTIVCO DEFAUT GE &amp; POWER Cabinet","PASSIVE",
AK1229="AKTIVCO Coupure ENEO &amp; Baisse de tension","PASSIVE",
AK1229="Coupure ENEO &amp; Baisse de tension","PASSIVE",
AK1229="Defaut GE &amp; POWER Cabinet","PASSIVE",
AK1229="Sharing","PASSIVE",
AK1229="Sites strategiques &amp; DataCenter","PASSIVE",
AK1229="Exclu","Exclu",
AK1229="SAT","ACTIVE",
AK1229="SPARE-ISSUE","SPARE-ISSUE",
AK1229="Fiber CAmtel","ACTIVE",
AK1229="Fiber AOF","ACTIVE",
AK1229="Projet OCM (HUAWEI)","PLANNED WORKS",
AK1229="Projet OCM (NOKIA)","PLANNED WORKS",
AK1229="ACCESS-ISSUE","ACCESS-ISSUE",
AK1229="Projet OCM (ZTE, NOKIA, autres projets)","PLANNED WORKS",
AK1229="No root CAuse","No root cause",
AK1229="ODU HS","ACTIVE",
AK1229="IP &amp; VLAN","ACTIVE",
AK1229="Warehouse HUAWEI","SPARE-ISSUE",
AK1229="SPARE-HS","SPARE-ISSUE",
AK1229="Power Telco","ACTIVE", AK1229="no impacts","no impacts"
),"")</f>
        <v>No root cause</v>
      </c>
      <c r="AM1229" s="108" t="s">
        <v>5537</v>
      </c>
      <c r="AN1229" s="117" t="s">
        <v>3903</v>
      </c>
      <c r="AP1229" s="23" t="s">
        <v>5537</v>
      </c>
      <c r="AQ1229" s="23" t="s">
        <v>5537</v>
      </c>
      <c r="AR1229" s="7"/>
      <c r="AS1229" s="6"/>
      <c r="AT1229" s="7"/>
      <c r="AU1229" s="3" t="s">
        <v>5537</v>
      </c>
      <c r="AV1229" s="24" t="s">
        <v>5537</v>
      </c>
      <c r="AW1229" s="24" t="s">
        <v>5537</v>
      </c>
      <c r="AX1229" s="24" t="s">
        <v>5537</v>
      </c>
      <c r="AY1229" s="24" t="s">
        <v>5537</v>
      </c>
      <c r="AZ1229" s="24" t="s">
        <v>5537</v>
      </c>
      <c r="BA1229" s="24" t="s">
        <v>5537</v>
      </c>
      <c r="BB1229" s="24" t="s">
        <v>5537</v>
      </c>
      <c r="BC1229" s="24" t="s">
        <v>5537</v>
      </c>
      <c r="BD1229" s="24" t="s">
        <v>5537</v>
      </c>
      <c r="BE1229" s="24" t="s">
        <v>5537</v>
      </c>
      <c r="BF1229" s="24" t="s">
        <v>5537</v>
      </c>
      <c r="BG1229" s="24" t="s">
        <v>5537</v>
      </c>
      <c r="BH1229" s="24" t="s">
        <v>5537</v>
      </c>
      <c r="BI1229" s="9" t="s">
        <v>5537</v>
      </c>
      <c r="BJ1229" s="14"/>
      <c r="BK1229" s="14" t="s">
        <v>5537</v>
      </c>
      <c r="BL1229" s="14" t="str">
        <f>_xlfn.XLOOKUP(B1229,'[4]cell downs 18042026 17h'!$B:$B,'[4]cell downs 18042026 17h'!$B:$B,"")</f>
        <v/>
      </c>
      <c r="BM1229" s="14" t="str">
        <f>_xlfn.XLOOKUP(B1229,'[5]Cells Huawei 19042026 15h'!$B:$B,'[5]Cells Huawei 19042026 15h'!$B:$B,"")</f>
        <v/>
      </c>
      <c r="BN1229" s="9" t="str">
        <f>_xlfn.XLOOKUP(B1229,'[6]cells down 19042026 9H40'!$B:$B,'[6]cells down 19042026 9H40'!$B:$B,"")</f>
        <v/>
      </c>
      <c r="BO1229" s="9" t="s">
        <v>5537</v>
      </c>
      <c r="BP1229" s="9" t="s">
        <v>318</v>
      </c>
    </row>
    <row r="1230" spans="1:68" s="9" customFormat="1" x14ac:dyDescent="0.35">
      <c r="A1230" s="1" t="s">
        <v>3827</v>
      </c>
      <c r="B1230" s="8" t="s">
        <v>3828</v>
      </c>
      <c r="C1230" s="3" t="str">
        <f>_xlfn.XLOOKUP(B1230,'[1]daily break down'!$D:$D,'[1]daily break down'!$E:$E,"")</f>
        <v>Maroua</v>
      </c>
      <c r="D1230" s="1" t="s">
        <v>11</v>
      </c>
      <c r="E1230" s="1" t="s">
        <v>12</v>
      </c>
      <c r="F1230" s="3" t="s">
        <v>55</v>
      </c>
      <c r="G1230" s="1" t="s">
        <v>84</v>
      </c>
      <c r="H1230" s="39" t="str">
        <f>_xlfn.XLOOKUP(B1230,[2]CALCULATION!$B:$B,[2]CALCULATION!$H:$H,"")</f>
        <v>Huawei</v>
      </c>
      <c r="I1230" s="34">
        <v>0</v>
      </c>
      <c r="J1230" s="34">
        <v>0</v>
      </c>
      <c r="K1230" s="34">
        <v>0</v>
      </c>
      <c r="L1230" s="34">
        <v>0</v>
      </c>
      <c r="M1230" s="34">
        <v>0</v>
      </c>
      <c r="N1230" s="34">
        <v>0</v>
      </c>
      <c r="O1230" s="34">
        <v>0</v>
      </c>
      <c r="P1230" s="34">
        <v>0</v>
      </c>
      <c r="Q1230" s="34">
        <v>0</v>
      </c>
      <c r="R1230" s="34">
        <v>0.56465857952875431</v>
      </c>
      <c r="S1230" s="109">
        <v>0</v>
      </c>
      <c r="T1230" s="109">
        <f>_xlfn.XLOOKUP(B1230,'[3]Nur des jours'!$B:$B,'[3]Nur des jours'!$U:$U,"")</f>
        <v>0</v>
      </c>
      <c r="U1230" s="109">
        <v>0</v>
      </c>
      <c r="V1230" s="109">
        <v>0</v>
      </c>
      <c r="W1230" s="109">
        <v>0</v>
      </c>
      <c r="X1230" s="109">
        <v>1.0312242283118314</v>
      </c>
      <c r="Y1230" s="109">
        <v>0</v>
      </c>
      <c r="Z1230" s="109">
        <v>0</v>
      </c>
      <c r="AA1230" s="109">
        <v>0</v>
      </c>
      <c r="AB1230" s="109">
        <v>0</v>
      </c>
      <c r="AC1230" s="109">
        <v>0</v>
      </c>
      <c r="AD1230" s="109">
        <v>0</v>
      </c>
      <c r="AE1230" s="109">
        <v>0</v>
      </c>
      <c r="AF1230" s="109">
        <v>0</v>
      </c>
      <c r="AG1230" s="57" t="str">
        <f>_xlfn.XLOOKUP(B1230,[3]CALCULATION!$B:$B,[3]CALCULATION!$M:$M,"")</f>
        <v>Operationnel</v>
      </c>
      <c r="AH1230" s="57"/>
      <c r="AI1230" s="56" t="str" cm="1">
        <f t="array" ref="AI1230">IFERROR(_xlfn.IFS(
AK1230="MPR ISSUE","PDH",
AK1230="BSS Hardware Issue","BSS",
AK1230="Sites strategiques, MLL, Pylone, etc.","ENVTECH",
AK1230="AKTIVCO DEFAUT GE &amp; POWER Cabinet","AKTIVCO",
AK1230="AKTIVCO Coupure ENEO &amp; Baisse de tension","AKTIVCO GRID ONLY",
AK1230="Coupure ENEO &amp; Baisse de tension","IHS GRID ONLY",
AK1230="Defaut GE &amp; POWER Cabinet","IHS",
AK1230="Sharing","Partners",
AK1230="Sites strategiques &amp; DataCenter","SST &amp; DC",
AK1230="Exclu","Exclu",
AK1230="SAT","SAT",
AK1230="SPARE-ISSUE","SPARE-ISSUE",
AK1230="Fiber CAmtel","TRANS_FO_CAMTEL",
AK1230="Fiber AOF","Fiber AOF",
AK1230="Projet OCM (HUAWEI)","TRAVAUX-HUAWEI",
AK1230="Projet OCM (NOKIA)","TRAVAUX-NOKIA",
AK1230="ACCESS-ISSUE","ACCESS-ISSUE",
AK1230="Projet OCM (ZTE, NOKIA, autres projets)","TRAVAUX OCM",
AK1230="No root CAuse","No root cause",
AK1230="ODU HS","PDH",
AK1230="IP &amp; VLAN","PDH",
AK1230="Warehouse HUAWEI","SPARE-ISSUE",
AK1230="SPARE-HS","SPARE-ISSUE",
AK1230="Power Telco","BSS",AK1230="no impacts","no impacts"
),"")</f>
        <v>No root cause</v>
      </c>
      <c r="AJ1230" s="56" t="str" cm="1">
        <f t="array" ref="AJ1230">IFERROR(_xlfn.IFS(
AK1230="MPR ISSUE","TX ISSUE",
AK1230="BSS Hardware Issue","RAN ISSUE",
AK1230="Sites strategiques, MLL, Pylone, etc.","ENVTECH",
AK1230="AKTIVCO DEFAUT GE &amp; POWER Cabinet","POWER ISSUE",
AK1230="AKTIVCO Coupure ENEO &amp; Baisse de tension","POWER ISSUE",
AK1230="Coupure ENEO &amp; Baisse de tension","POWER ISSUE",
AK1230="Defaut GE &amp; POWER Cabinet","POWER ISSUE",
AK1230="Sharing","POWER ISSUE",
AK1230="Sites strategiques &amp; DataCenter","POWER ISSUE",
AK1230="Exclu","Exclu",
AK1230="SAT","TX ISSUE",
AK1230="SPARE-ISSUE","SPARE-ISSUE",
AK1230="Fiber CAmtel","TX ISSUE",
AK1230="Fiber AOF","TX ISSUE",
AK1230="Projet OCM (HUAWEI)","TRAVAUX-HUAWEI",
AK1230="Projet OCM (NOKIA)","TRAVAUX -NOKIA",
AK1230="ACCESS-ISSUE","ACCESS-ISSUE",
AK1230="Projet OCM (ZTE, NOKIA, autres projets)","TRAVAUX OCM",
AK1230="No root CAuse","No root cause",
AK1230="ODU HS","TX ISSUE",
AK1230="IP &amp; VLAN","TX ISSUE",
AK1230="Warehouse HUAWEI","SPARE-ISSUE",
AK1230="SPARE-HS","SPARE-ISSUE",
AK1230="Power Telco","RAN ISSUE",AK1230="no impacts","no impacts"
),"")</f>
        <v>No root cause</v>
      </c>
      <c r="AK1230" s="81" t="s">
        <v>5620</v>
      </c>
      <c r="AL1230" s="56" t="str" cm="1">
        <f t="array" ref="AL1230">IFERROR(_xlfn.IFS(
AK1230="MPR ISSUE","ACTIVE",
AK1230="BSS Hardware Issue","ACTIVE",
AK1230="Sites strategiques, MLL, Pylone, etc.","PASSIVE",
AK1230="AKTIVCO DEFAUT GE &amp; POWER Cabinet","PASSIVE",
AK1230="AKTIVCO Coupure ENEO &amp; Baisse de tension","PASSIVE",
AK1230="Coupure ENEO &amp; Baisse de tension","PASSIVE",
AK1230="Defaut GE &amp; POWER Cabinet","PASSIVE",
AK1230="Sharing","PASSIVE",
AK1230="Sites strategiques &amp; DataCenter","PASSIVE",
AK1230="Exclu","Exclu",
AK1230="SAT","ACTIVE",
AK1230="SPARE-ISSUE","SPARE-ISSUE",
AK1230="Fiber CAmtel","ACTIVE",
AK1230="Fiber AOF","ACTIVE",
AK1230="Projet OCM (HUAWEI)","PLANNED WORKS",
AK1230="Projet OCM (NOKIA)","PLANNED WORKS",
AK1230="ACCESS-ISSUE","ACCESS-ISSUE",
AK1230="Projet OCM (ZTE, NOKIA, autres projets)","PLANNED WORKS",
AK1230="No root CAuse","No root cause",
AK1230="ODU HS","ACTIVE",
AK1230="IP &amp; VLAN","ACTIVE",
AK1230="Warehouse HUAWEI","SPARE-ISSUE",
AK1230="SPARE-HS","SPARE-ISSUE",
AK1230="Power Telco","ACTIVE", AK1230="no impacts","no impacts"
),"")</f>
        <v>No root cause</v>
      </c>
      <c r="AM1230" s="108" t="s">
        <v>5537</v>
      </c>
      <c r="AN1230" s="117" t="s">
        <v>3828</v>
      </c>
      <c r="AP1230" s="23" t="s">
        <v>5537</v>
      </c>
      <c r="AQ1230" s="23" t="s">
        <v>5537</v>
      </c>
      <c r="AR1230" s="7"/>
      <c r="AS1230" s="6"/>
      <c r="AT1230" s="7"/>
      <c r="AU1230" s="3" t="s">
        <v>5537</v>
      </c>
      <c r="AV1230" s="24" t="s">
        <v>5537</v>
      </c>
      <c r="AW1230" s="24" t="s">
        <v>5537</v>
      </c>
      <c r="AX1230" s="24" t="s">
        <v>5537</v>
      </c>
      <c r="AY1230" s="24" t="s">
        <v>5537</v>
      </c>
      <c r="AZ1230" s="24" t="s">
        <v>5537</v>
      </c>
      <c r="BA1230" s="24" t="s">
        <v>5537</v>
      </c>
      <c r="BB1230" s="24" t="s">
        <v>5537</v>
      </c>
      <c r="BC1230" s="24" t="s">
        <v>5537</v>
      </c>
      <c r="BD1230" s="24" t="s">
        <v>5537</v>
      </c>
      <c r="BE1230" s="24" t="s">
        <v>5537</v>
      </c>
      <c r="BF1230" s="24" t="s">
        <v>5537</v>
      </c>
      <c r="BG1230" s="24" t="s">
        <v>5537</v>
      </c>
      <c r="BH1230" s="24" t="s">
        <v>5537</v>
      </c>
      <c r="BI1230" s="9" t="s">
        <v>5537</v>
      </c>
      <c r="BJ1230" s="14"/>
      <c r="BK1230" s="14" t="s">
        <v>5537</v>
      </c>
      <c r="BL1230" s="14" t="str">
        <f>_xlfn.XLOOKUP(B1230,'[4]cell downs 18042026 17h'!$B:$B,'[4]cell downs 18042026 17h'!$B:$B,"")</f>
        <v/>
      </c>
      <c r="BM1230" s="14" t="str">
        <f>_xlfn.XLOOKUP(B1230,'[5]Cells Huawei 19042026 15h'!$B:$B,'[5]Cells Huawei 19042026 15h'!$B:$B,"")</f>
        <v/>
      </c>
      <c r="BN1230" s="9" t="str">
        <f>_xlfn.XLOOKUP(B1230,'[6]cells down 19042026 9H40'!$B:$B,'[6]cells down 19042026 9H40'!$B:$B,"")</f>
        <v/>
      </c>
      <c r="BO1230" s="9" t="s">
        <v>3828</v>
      </c>
      <c r="BP1230" s="9" t="s">
        <v>5537</v>
      </c>
    </row>
    <row r="1231" spans="1:68" s="9" customFormat="1" x14ac:dyDescent="0.35">
      <c r="A1231" s="1" t="s">
        <v>5145</v>
      </c>
      <c r="B1231" s="8" t="s">
        <v>5146</v>
      </c>
      <c r="C1231" s="3" t="str">
        <f>_xlfn.XLOOKUP(B1231,'[1]daily break down'!$D:$D,'[1]daily break down'!$E:$E,"")</f>
        <v>OUEST</v>
      </c>
      <c r="D1231" s="1" t="s">
        <v>11</v>
      </c>
      <c r="E1231" s="1" t="s">
        <v>12</v>
      </c>
      <c r="F1231" s="3" t="s">
        <v>102</v>
      </c>
      <c r="G1231" s="1" t="s">
        <v>5145</v>
      </c>
      <c r="H1231" s="39" t="str">
        <f>_xlfn.XLOOKUP(B1231,[2]CALCULATION!$B:$B,[2]CALCULATION!$H:$H,"")</f>
        <v>Huawei</v>
      </c>
      <c r="I1231" s="34">
        <v>0</v>
      </c>
      <c r="J1231" s="34">
        <v>0</v>
      </c>
      <c r="K1231" s="34">
        <v>0</v>
      </c>
      <c r="L1231" s="34">
        <v>0</v>
      </c>
      <c r="M1231" s="34">
        <v>0</v>
      </c>
      <c r="N1231" s="34">
        <v>0</v>
      </c>
      <c r="O1231" s="34">
        <v>0</v>
      </c>
      <c r="P1231" s="34">
        <v>0</v>
      </c>
      <c r="Q1231" s="34">
        <v>0</v>
      </c>
      <c r="R1231" s="34">
        <v>0</v>
      </c>
      <c r="S1231" s="109">
        <v>0</v>
      </c>
      <c r="T1231" s="109">
        <f>_xlfn.XLOOKUP(B1231,'[3]Nur des jours'!$B:$B,'[3]Nur des jours'!$U:$U,"")</f>
        <v>0</v>
      </c>
      <c r="U1231" s="109">
        <v>0</v>
      </c>
      <c r="V1231" s="109">
        <v>0</v>
      </c>
      <c r="W1231" s="109">
        <v>1.6693633305082565</v>
      </c>
      <c r="X1231" s="109">
        <v>0.87106522502161599</v>
      </c>
      <c r="Y1231" s="109">
        <v>0</v>
      </c>
      <c r="Z1231" s="109">
        <v>0</v>
      </c>
      <c r="AA1231" s="109">
        <v>0</v>
      </c>
      <c r="AB1231" s="109">
        <v>0</v>
      </c>
      <c r="AC1231" s="109">
        <v>0</v>
      </c>
      <c r="AD1231" s="109">
        <v>0</v>
      </c>
      <c r="AE1231" s="109">
        <v>0</v>
      </c>
      <c r="AF1231" s="109">
        <v>0</v>
      </c>
      <c r="AG1231" s="57" t="str">
        <f>_xlfn.XLOOKUP(B1231,[3]CALCULATION!$B:$B,[3]CALCULATION!$M:$M,"")</f>
        <v>Operationnel</v>
      </c>
      <c r="AH1231" s="57"/>
      <c r="AI1231" s="56" t="str" cm="1">
        <f t="array" ref="AI1231">IFERROR(_xlfn.IFS(
AK1231="MPR ISSUE","PDH",
AK1231="BSS Hardware Issue","BSS",
AK1231="Sites strategiques, MLL, Pylone, etc.","ENVTECH",
AK1231="AKTIVCO DEFAUT GE &amp; POWER Cabinet","AKTIVCO",
AK1231="AKTIVCO Coupure ENEO &amp; Baisse de tension","AKTIVCO GRID ONLY",
AK1231="Coupure ENEO &amp; Baisse de tension","IHS GRID ONLY",
AK1231="Defaut GE &amp; POWER Cabinet","IHS",
AK1231="Sharing","Partners",
AK1231="Sites strategiques &amp; DataCenter","SST &amp; DC",
AK1231="Exclu","Exclu",
AK1231="SAT","SAT",
AK1231="SPARE-ISSUE","SPARE-ISSUE",
AK1231="Fiber CAmtel","TRANS_FO_CAMTEL",
AK1231="Fiber AOF","Fiber AOF",
AK1231="Projet OCM (HUAWEI)","TRAVAUX-HUAWEI",
AK1231="Projet OCM (NOKIA)","TRAVAUX-NOKIA",
AK1231="ACCESS-ISSUE","ACCESS-ISSUE",
AK1231="Projet OCM (ZTE, NOKIA, autres projets)","TRAVAUX OCM",
AK1231="No root CAuse","No root cause",
AK1231="ODU HS","PDH",
AK1231="IP &amp; VLAN","PDH",
AK1231="Warehouse HUAWEI","SPARE-ISSUE",
AK1231="SPARE-HS","SPARE-ISSUE",
AK1231="Power Telco","BSS",AK1231="no impacts","no impacts"
),"")</f>
        <v>No root cause</v>
      </c>
      <c r="AJ1231" s="56" t="str" cm="1">
        <f t="array" ref="AJ1231">IFERROR(_xlfn.IFS(
AK1231="MPR ISSUE","TX ISSUE",
AK1231="BSS Hardware Issue","RAN ISSUE",
AK1231="Sites strategiques, MLL, Pylone, etc.","ENVTECH",
AK1231="AKTIVCO DEFAUT GE &amp; POWER Cabinet","POWER ISSUE",
AK1231="AKTIVCO Coupure ENEO &amp; Baisse de tension","POWER ISSUE",
AK1231="Coupure ENEO &amp; Baisse de tension","POWER ISSUE",
AK1231="Defaut GE &amp; POWER Cabinet","POWER ISSUE",
AK1231="Sharing","POWER ISSUE",
AK1231="Sites strategiques &amp; DataCenter","POWER ISSUE",
AK1231="Exclu","Exclu",
AK1231="SAT","TX ISSUE",
AK1231="SPARE-ISSUE","SPARE-ISSUE",
AK1231="Fiber CAmtel","TX ISSUE",
AK1231="Fiber AOF","TX ISSUE",
AK1231="Projet OCM (HUAWEI)","TRAVAUX-HUAWEI",
AK1231="Projet OCM (NOKIA)","TRAVAUX -NOKIA",
AK1231="ACCESS-ISSUE","ACCESS-ISSUE",
AK1231="Projet OCM (ZTE, NOKIA, autres projets)","TRAVAUX OCM",
AK1231="No root CAuse","No root cause",
AK1231="ODU HS","TX ISSUE",
AK1231="IP &amp; VLAN","TX ISSUE",
AK1231="Warehouse HUAWEI","SPARE-ISSUE",
AK1231="SPARE-HS","SPARE-ISSUE",
AK1231="Power Telco","RAN ISSUE",AK1231="no impacts","no impacts"
),"")</f>
        <v>No root cause</v>
      </c>
      <c r="AK1231" s="81" t="s">
        <v>5620</v>
      </c>
      <c r="AL1231" s="56" t="str" cm="1">
        <f t="array" ref="AL1231">IFERROR(_xlfn.IFS(
AK1231="MPR ISSUE","ACTIVE",
AK1231="BSS Hardware Issue","ACTIVE",
AK1231="Sites strategiques, MLL, Pylone, etc.","PASSIVE",
AK1231="AKTIVCO DEFAUT GE &amp; POWER Cabinet","PASSIVE",
AK1231="AKTIVCO Coupure ENEO &amp; Baisse de tension","PASSIVE",
AK1231="Coupure ENEO &amp; Baisse de tension","PASSIVE",
AK1231="Defaut GE &amp; POWER Cabinet","PASSIVE",
AK1231="Sharing","PASSIVE",
AK1231="Sites strategiques &amp; DataCenter","PASSIVE",
AK1231="Exclu","Exclu",
AK1231="SAT","ACTIVE",
AK1231="SPARE-ISSUE","SPARE-ISSUE",
AK1231="Fiber CAmtel","ACTIVE",
AK1231="Fiber AOF","ACTIVE",
AK1231="Projet OCM (HUAWEI)","PLANNED WORKS",
AK1231="Projet OCM (NOKIA)","PLANNED WORKS",
AK1231="ACCESS-ISSUE","ACCESS-ISSUE",
AK1231="Projet OCM (ZTE, NOKIA, autres projets)","PLANNED WORKS",
AK1231="No root CAuse","No root cause",
AK1231="ODU HS","ACTIVE",
AK1231="IP &amp; VLAN","ACTIVE",
AK1231="Warehouse HUAWEI","SPARE-ISSUE",
AK1231="SPARE-HS","SPARE-ISSUE",
AK1231="Power Telco","ACTIVE", AK1231="no impacts","no impacts"
),"")</f>
        <v>No root cause</v>
      </c>
      <c r="AM1231" s="108" t="s">
        <v>5537</v>
      </c>
      <c r="AN1231" s="117" t="s">
        <v>5146</v>
      </c>
      <c r="AP1231" s="23" t="s">
        <v>5537</v>
      </c>
      <c r="AQ1231" s="23" t="s">
        <v>5537</v>
      </c>
      <c r="AR1231" s="7"/>
      <c r="AS1231" s="6"/>
      <c r="AT1231" s="7"/>
      <c r="AU1231" s="3" t="s">
        <v>5537</v>
      </c>
      <c r="AV1231" s="24" t="s">
        <v>5537</v>
      </c>
      <c r="AW1231" s="24" t="s">
        <v>5537</v>
      </c>
      <c r="AX1231" s="24" t="s">
        <v>5537</v>
      </c>
      <c r="AY1231" s="24" t="s">
        <v>5537</v>
      </c>
      <c r="AZ1231" s="24" t="s">
        <v>5537</v>
      </c>
      <c r="BA1231" s="24" t="s">
        <v>5537</v>
      </c>
      <c r="BB1231" s="24" t="s">
        <v>5537</v>
      </c>
      <c r="BC1231" s="24" t="s">
        <v>5537</v>
      </c>
      <c r="BD1231" s="24" t="s">
        <v>5537</v>
      </c>
      <c r="BE1231" s="24" t="s">
        <v>5537</v>
      </c>
      <c r="BF1231" s="24" t="s">
        <v>5537</v>
      </c>
      <c r="BG1231" s="24" t="s">
        <v>5537</v>
      </c>
      <c r="BH1231" s="24" t="s">
        <v>5537</v>
      </c>
      <c r="BI1231" s="9" t="s">
        <v>5537</v>
      </c>
      <c r="BJ1231" s="14"/>
      <c r="BK1231" s="14" t="s">
        <v>5537</v>
      </c>
      <c r="BL1231" s="14" t="str">
        <f>_xlfn.XLOOKUP(B1231,'[4]cell downs 18042026 17h'!$B:$B,'[4]cell downs 18042026 17h'!$B:$B,"")</f>
        <v/>
      </c>
      <c r="BM1231" s="14" t="str">
        <f>_xlfn.XLOOKUP(B1231,'[5]Cells Huawei 19042026 15h'!$B:$B,'[5]Cells Huawei 19042026 15h'!$B:$B,"")</f>
        <v/>
      </c>
      <c r="BN1231" s="9" t="str">
        <f>_xlfn.XLOOKUP(B1231,'[6]cells down 19042026 9H40'!$B:$B,'[6]cells down 19042026 9H40'!$B:$B,"")</f>
        <v/>
      </c>
      <c r="BO1231" s="9" t="s">
        <v>5146</v>
      </c>
      <c r="BP1231" s="9" t="s">
        <v>12</v>
      </c>
    </row>
    <row r="1232" spans="1:68" s="9" customFormat="1" x14ac:dyDescent="0.35">
      <c r="A1232" s="1" t="s">
        <v>2840</v>
      </c>
      <c r="B1232" s="8" t="s">
        <v>2841</v>
      </c>
      <c r="C1232" s="3" t="str">
        <f>_xlfn.XLOOKUP(B1232,'[1]daily break down'!$D:$D,'[1]daily break down'!$E:$E,"")</f>
        <v>NORD</v>
      </c>
      <c r="D1232" s="1" t="s">
        <v>11</v>
      </c>
      <c r="E1232" s="1" t="s">
        <v>12</v>
      </c>
      <c r="F1232" s="3" t="s">
        <v>23</v>
      </c>
      <c r="G1232" s="1" t="s">
        <v>2842</v>
      </c>
      <c r="H1232" s="39" t="str">
        <f>_xlfn.XLOOKUP(B1232,[2]CALCULATION!$B:$B,[2]CALCULATION!$H:$H,"")</f>
        <v>HUAWEI</v>
      </c>
      <c r="I1232" s="34">
        <v>0</v>
      </c>
      <c r="J1232" s="34">
        <v>0</v>
      </c>
      <c r="K1232" s="34">
        <v>0</v>
      </c>
      <c r="L1232" s="34">
        <v>0</v>
      </c>
      <c r="M1232" s="34">
        <v>0</v>
      </c>
      <c r="N1232" s="34">
        <v>0</v>
      </c>
      <c r="O1232" s="34">
        <v>0</v>
      </c>
      <c r="P1232" s="34">
        <v>0</v>
      </c>
      <c r="Q1232" s="34">
        <v>0</v>
      </c>
      <c r="R1232" s="34">
        <v>0</v>
      </c>
      <c r="S1232" s="109">
        <v>0</v>
      </c>
      <c r="T1232" s="109">
        <f>_xlfn.XLOOKUP(B1232,'[3]Nur des jours'!$B:$B,'[3]Nur des jours'!$U:$U,"")</f>
        <v>0</v>
      </c>
      <c r="U1232" s="109">
        <v>0</v>
      </c>
      <c r="V1232" s="109">
        <v>0</v>
      </c>
      <c r="W1232" s="109">
        <v>0</v>
      </c>
      <c r="X1232" s="109">
        <v>0.83535939823018956</v>
      </c>
      <c r="Y1232" s="109">
        <v>0</v>
      </c>
      <c r="Z1232" s="109">
        <v>0</v>
      </c>
      <c r="AA1232" s="109">
        <v>0</v>
      </c>
      <c r="AB1232" s="109">
        <v>0</v>
      </c>
      <c r="AC1232" s="109">
        <v>0</v>
      </c>
      <c r="AD1232" s="109">
        <v>0</v>
      </c>
      <c r="AE1232" s="109">
        <v>0</v>
      </c>
      <c r="AF1232" s="109">
        <v>0</v>
      </c>
      <c r="AG1232" s="57" t="str">
        <f>_xlfn.XLOOKUP(B1232,[3]CALCULATION!$B:$B,[3]CALCULATION!$M:$M,"")</f>
        <v>Operationnel</v>
      </c>
      <c r="AH1232" s="57"/>
      <c r="AI1232" s="56" t="str" cm="1">
        <f t="array" ref="AI1232">IFERROR(_xlfn.IFS(
AK1232="MPR ISSUE","PDH",
AK1232="BSS Hardware Issue","BSS",
AK1232="Sites strategiques, MLL, Pylone, etc.","ENVTECH",
AK1232="AKTIVCO DEFAUT GE &amp; POWER Cabinet","AKTIVCO",
AK1232="AKTIVCO Coupure ENEO &amp; Baisse de tension","AKTIVCO GRID ONLY",
AK1232="Coupure ENEO &amp; Baisse de tension","IHS GRID ONLY",
AK1232="Defaut GE &amp; POWER Cabinet","IHS",
AK1232="Sharing","Partners",
AK1232="Sites strategiques &amp; DataCenter","SST &amp; DC",
AK1232="Exclu","Exclu",
AK1232="SAT","SAT",
AK1232="SPARE-ISSUE","SPARE-ISSUE",
AK1232="Fiber CAmtel","TRANS_FO_CAMTEL",
AK1232="Fiber AOF","Fiber AOF",
AK1232="Projet OCM (HUAWEI)","TRAVAUX-HUAWEI",
AK1232="Projet OCM (NOKIA)","TRAVAUX-NOKIA",
AK1232="ACCESS-ISSUE","ACCESS-ISSUE",
AK1232="Projet OCM (ZTE, NOKIA, autres projets)","TRAVAUX OCM",
AK1232="No root CAuse","No root cause",
AK1232="ODU HS","PDH",
AK1232="IP &amp; VLAN","PDH",
AK1232="Warehouse HUAWEI","SPARE-ISSUE",
AK1232="SPARE-HS","SPARE-ISSUE",
AK1232="Power Telco","BSS",AK1232="no impacts","no impacts"
),"")</f>
        <v>No root cause</v>
      </c>
      <c r="AJ1232" s="56" t="str" cm="1">
        <f t="array" ref="AJ1232">IFERROR(_xlfn.IFS(
AK1232="MPR ISSUE","TX ISSUE",
AK1232="BSS Hardware Issue","RAN ISSUE",
AK1232="Sites strategiques, MLL, Pylone, etc.","ENVTECH",
AK1232="AKTIVCO DEFAUT GE &amp; POWER Cabinet","POWER ISSUE",
AK1232="AKTIVCO Coupure ENEO &amp; Baisse de tension","POWER ISSUE",
AK1232="Coupure ENEO &amp; Baisse de tension","POWER ISSUE",
AK1232="Defaut GE &amp; POWER Cabinet","POWER ISSUE",
AK1232="Sharing","POWER ISSUE",
AK1232="Sites strategiques &amp; DataCenter","POWER ISSUE",
AK1232="Exclu","Exclu",
AK1232="SAT","TX ISSUE",
AK1232="SPARE-ISSUE","SPARE-ISSUE",
AK1232="Fiber CAmtel","TX ISSUE",
AK1232="Fiber AOF","TX ISSUE",
AK1232="Projet OCM (HUAWEI)","TRAVAUX-HUAWEI",
AK1232="Projet OCM (NOKIA)","TRAVAUX -NOKIA",
AK1232="ACCESS-ISSUE","ACCESS-ISSUE",
AK1232="Projet OCM (ZTE, NOKIA, autres projets)","TRAVAUX OCM",
AK1232="No root CAuse","No root cause",
AK1232="ODU HS","TX ISSUE",
AK1232="IP &amp; VLAN","TX ISSUE",
AK1232="Warehouse HUAWEI","SPARE-ISSUE",
AK1232="SPARE-HS","SPARE-ISSUE",
AK1232="Power Telco","RAN ISSUE",AK1232="no impacts","no impacts"
),"")</f>
        <v>No root cause</v>
      </c>
      <c r="AK1232" s="81" t="s">
        <v>5620</v>
      </c>
      <c r="AL1232" s="56" t="str" cm="1">
        <f t="array" ref="AL1232">IFERROR(_xlfn.IFS(
AK1232="MPR ISSUE","ACTIVE",
AK1232="BSS Hardware Issue","ACTIVE",
AK1232="Sites strategiques, MLL, Pylone, etc.","PASSIVE",
AK1232="AKTIVCO DEFAUT GE &amp; POWER Cabinet","PASSIVE",
AK1232="AKTIVCO Coupure ENEO &amp; Baisse de tension","PASSIVE",
AK1232="Coupure ENEO &amp; Baisse de tension","PASSIVE",
AK1232="Defaut GE &amp; POWER Cabinet","PASSIVE",
AK1232="Sharing","PASSIVE",
AK1232="Sites strategiques &amp; DataCenter","PASSIVE",
AK1232="Exclu","Exclu",
AK1232="SAT","ACTIVE",
AK1232="SPARE-ISSUE","SPARE-ISSUE",
AK1232="Fiber CAmtel","ACTIVE",
AK1232="Fiber AOF","ACTIVE",
AK1232="Projet OCM (HUAWEI)","PLANNED WORKS",
AK1232="Projet OCM (NOKIA)","PLANNED WORKS",
AK1232="ACCESS-ISSUE","ACCESS-ISSUE",
AK1232="Projet OCM (ZTE, NOKIA, autres projets)","PLANNED WORKS",
AK1232="No root CAuse","No root cause",
AK1232="ODU HS","ACTIVE",
AK1232="IP &amp; VLAN","ACTIVE",
AK1232="Warehouse HUAWEI","SPARE-ISSUE",
AK1232="SPARE-HS","SPARE-ISSUE",
AK1232="Power Telco","ACTIVE", AK1232="no impacts","no impacts"
),"")</f>
        <v>No root cause</v>
      </c>
      <c r="AM1232" s="108" t="s">
        <v>5537</v>
      </c>
      <c r="AN1232" s="117" t="s">
        <v>2841</v>
      </c>
      <c r="AP1232" s="23" t="s">
        <v>5537</v>
      </c>
      <c r="AQ1232" s="23" t="s">
        <v>5537</v>
      </c>
      <c r="AR1232" s="7"/>
      <c r="AS1232" s="6"/>
      <c r="AT1232" s="7"/>
      <c r="AU1232" s="3" t="s">
        <v>5537</v>
      </c>
      <c r="AV1232" s="24" t="s">
        <v>5537</v>
      </c>
      <c r="AW1232" s="24" t="s">
        <v>5537</v>
      </c>
      <c r="AX1232" s="24" t="s">
        <v>5537</v>
      </c>
      <c r="AY1232" s="24" t="s">
        <v>5537</v>
      </c>
      <c r="AZ1232" s="24" t="s">
        <v>5537</v>
      </c>
      <c r="BA1232" s="24" t="s">
        <v>5537</v>
      </c>
      <c r="BB1232" s="24" t="s">
        <v>5537</v>
      </c>
      <c r="BC1232" s="24" t="s">
        <v>5537</v>
      </c>
      <c r="BD1232" s="24" t="s">
        <v>5537</v>
      </c>
      <c r="BE1232" s="24" t="s">
        <v>5537</v>
      </c>
      <c r="BF1232" s="24" t="s">
        <v>5537</v>
      </c>
      <c r="BG1232" s="24" t="s">
        <v>5537</v>
      </c>
      <c r="BH1232" s="24" t="s">
        <v>5537</v>
      </c>
      <c r="BI1232" s="9" t="s">
        <v>5537</v>
      </c>
      <c r="BJ1232" s="14"/>
      <c r="BK1232" s="14" t="s">
        <v>5537</v>
      </c>
      <c r="BL1232" s="14" t="str">
        <f>_xlfn.XLOOKUP(B1232,'[4]cell downs 18042026 17h'!$B:$B,'[4]cell downs 18042026 17h'!$B:$B,"")</f>
        <v/>
      </c>
      <c r="BM1232" s="14" t="str">
        <f>_xlfn.XLOOKUP(B1232,'[5]Cells Huawei 19042026 15h'!$B:$B,'[5]Cells Huawei 19042026 15h'!$B:$B,"")</f>
        <v/>
      </c>
      <c r="BN1232" s="9" t="str">
        <f>_xlfn.XLOOKUP(B1232,'[6]cells down 19042026 9H40'!$B:$B,'[6]cells down 19042026 9H40'!$B:$B,"")</f>
        <v/>
      </c>
      <c r="BO1232" s="9" t="s">
        <v>2841</v>
      </c>
      <c r="BP1232" s="9" t="s">
        <v>12</v>
      </c>
    </row>
    <row r="1233" spans="1:68" s="9" customFormat="1" x14ac:dyDescent="0.35">
      <c r="A1233" s="1" t="s">
        <v>1109</v>
      </c>
      <c r="B1233" s="8" t="s">
        <v>1110</v>
      </c>
      <c r="C1233" s="3" t="str">
        <f>_xlfn.XLOOKUP(B1233,'[1]daily break down'!$D:$D,'[1]daily break down'!$E:$E,"")</f>
        <v>Maroua</v>
      </c>
      <c r="D1233" s="1" t="s">
        <v>11</v>
      </c>
      <c r="E1233" s="1" t="s">
        <v>12</v>
      </c>
      <c r="F1233" s="3" t="s">
        <v>55</v>
      </c>
      <c r="G1233" s="1" t="s">
        <v>84</v>
      </c>
      <c r="H1233" s="39" t="str">
        <f>_xlfn.XLOOKUP(B1233,[2]CALCULATION!$B:$B,[2]CALCULATION!$H:$H,"")</f>
        <v>Huawei</v>
      </c>
      <c r="I1233" s="34">
        <v>0.59535274931299276</v>
      </c>
      <c r="J1233" s="34">
        <v>7.874187077130293E-2</v>
      </c>
      <c r="K1233" s="34">
        <v>0</v>
      </c>
      <c r="L1233" s="34">
        <v>0</v>
      </c>
      <c r="M1233" s="34">
        <v>0</v>
      </c>
      <c r="N1233" s="34">
        <v>0</v>
      </c>
      <c r="O1233" s="34">
        <v>0</v>
      </c>
      <c r="P1233" s="34">
        <v>8.9175391586979543E-5</v>
      </c>
      <c r="Q1233" s="34">
        <v>0</v>
      </c>
      <c r="R1233" s="34">
        <v>0.56694146955338098</v>
      </c>
      <c r="S1233" s="109">
        <v>0.18511027785625211</v>
      </c>
      <c r="T1233" s="109">
        <f>_xlfn.XLOOKUP(B1233,'[3]Nur des jours'!$B:$B,'[3]Nur des jours'!$U:$U,"")</f>
        <v>0</v>
      </c>
      <c r="U1233" s="109">
        <v>9.861014801688199E-2</v>
      </c>
      <c r="V1233" s="109">
        <v>0</v>
      </c>
      <c r="W1233" s="109">
        <v>0</v>
      </c>
      <c r="X1233" s="109">
        <v>0.77413157436656943</v>
      </c>
      <c r="Y1233" s="109">
        <v>0</v>
      </c>
      <c r="Z1233" s="109">
        <v>0</v>
      </c>
      <c r="AA1233" s="109">
        <v>0</v>
      </c>
      <c r="AB1233" s="109">
        <v>0</v>
      </c>
      <c r="AC1233" s="109">
        <v>0</v>
      </c>
      <c r="AD1233" s="109">
        <v>0</v>
      </c>
      <c r="AE1233" s="109">
        <v>0</v>
      </c>
      <c r="AF1233" s="109">
        <v>0</v>
      </c>
      <c r="AG1233" s="57" t="str">
        <f>_xlfn.XLOOKUP(B1233,[3]CALCULATION!$B:$B,[3]CALCULATION!$M:$M,"")</f>
        <v>Operationnel</v>
      </c>
      <c r="AH1233" s="57"/>
      <c r="AI1233" s="56" t="str" cm="1">
        <f t="array" ref="AI1233">IFERROR(_xlfn.IFS(
AK1233="MPR ISSUE","PDH",
AK1233="BSS Hardware Issue","BSS",
AK1233="Sites strategiques, MLL, Pylone, etc.","ENVTECH",
AK1233="AKTIVCO DEFAUT GE &amp; POWER Cabinet","AKTIVCO",
AK1233="AKTIVCO Coupure ENEO &amp; Baisse de tension","AKTIVCO GRID ONLY",
AK1233="Coupure ENEO &amp; Baisse de tension","IHS GRID ONLY",
AK1233="Defaut GE &amp; POWER Cabinet","IHS",
AK1233="Sharing","Partners",
AK1233="Sites strategiques &amp; DataCenter","SST &amp; DC",
AK1233="Exclu","Exclu",
AK1233="SAT","SAT",
AK1233="SPARE-ISSUE","SPARE-ISSUE",
AK1233="Fiber CAmtel","TRANS_FO_CAMTEL",
AK1233="Fiber AOF","Fiber AOF",
AK1233="Projet OCM (HUAWEI)","TRAVAUX-HUAWEI",
AK1233="Projet OCM (NOKIA)","TRAVAUX-NOKIA",
AK1233="ACCESS-ISSUE","ACCESS-ISSUE",
AK1233="Projet OCM (ZTE, NOKIA, autres projets)","TRAVAUX OCM",
AK1233="No root CAuse","No root cause",
AK1233="ODU HS","PDH",
AK1233="IP &amp; VLAN","PDH",
AK1233="Warehouse HUAWEI","SPARE-ISSUE",
AK1233="SPARE-HS","SPARE-ISSUE",
AK1233="Power Telco","BSS",AK1233="no impacts","no impacts"
),"")</f>
        <v>No root cause</v>
      </c>
      <c r="AJ1233" s="56" t="str" cm="1">
        <f t="array" ref="AJ1233">IFERROR(_xlfn.IFS(
AK1233="MPR ISSUE","TX ISSUE",
AK1233="BSS Hardware Issue","RAN ISSUE",
AK1233="Sites strategiques, MLL, Pylone, etc.","ENVTECH",
AK1233="AKTIVCO DEFAUT GE &amp; POWER Cabinet","POWER ISSUE",
AK1233="AKTIVCO Coupure ENEO &amp; Baisse de tension","POWER ISSUE",
AK1233="Coupure ENEO &amp; Baisse de tension","POWER ISSUE",
AK1233="Defaut GE &amp; POWER Cabinet","POWER ISSUE",
AK1233="Sharing","POWER ISSUE",
AK1233="Sites strategiques &amp; DataCenter","POWER ISSUE",
AK1233="Exclu","Exclu",
AK1233="SAT","TX ISSUE",
AK1233="SPARE-ISSUE","SPARE-ISSUE",
AK1233="Fiber CAmtel","TX ISSUE",
AK1233="Fiber AOF","TX ISSUE",
AK1233="Projet OCM (HUAWEI)","TRAVAUX-HUAWEI",
AK1233="Projet OCM (NOKIA)","TRAVAUX -NOKIA",
AK1233="ACCESS-ISSUE","ACCESS-ISSUE",
AK1233="Projet OCM (ZTE, NOKIA, autres projets)","TRAVAUX OCM",
AK1233="No root CAuse","No root cause",
AK1233="ODU HS","TX ISSUE",
AK1233="IP &amp; VLAN","TX ISSUE",
AK1233="Warehouse HUAWEI","SPARE-ISSUE",
AK1233="SPARE-HS","SPARE-ISSUE",
AK1233="Power Telco","RAN ISSUE",AK1233="no impacts","no impacts"
),"")</f>
        <v>No root cause</v>
      </c>
      <c r="AK1233" s="81" t="s">
        <v>5620</v>
      </c>
      <c r="AL1233" s="56" t="str" cm="1">
        <f t="array" ref="AL1233">IFERROR(_xlfn.IFS(
AK1233="MPR ISSUE","ACTIVE",
AK1233="BSS Hardware Issue","ACTIVE",
AK1233="Sites strategiques, MLL, Pylone, etc.","PASSIVE",
AK1233="AKTIVCO DEFAUT GE &amp; POWER Cabinet","PASSIVE",
AK1233="AKTIVCO Coupure ENEO &amp; Baisse de tension","PASSIVE",
AK1233="Coupure ENEO &amp; Baisse de tension","PASSIVE",
AK1233="Defaut GE &amp; POWER Cabinet","PASSIVE",
AK1233="Sharing","PASSIVE",
AK1233="Sites strategiques &amp; DataCenter","PASSIVE",
AK1233="Exclu","Exclu",
AK1233="SAT","ACTIVE",
AK1233="SPARE-ISSUE","SPARE-ISSUE",
AK1233="Fiber CAmtel","ACTIVE",
AK1233="Fiber AOF","ACTIVE",
AK1233="Projet OCM (HUAWEI)","PLANNED WORKS",
AK1233="Projet OCM (NOKIA)","PLANNED WORKS",
AK1233="ACCESS-ISSUE","ACCESS-ISSUE",
AK1233="Projet OCM (ZTE, NOKIA, autres projets)","PLANNED WORKS",
AK1233="No root CAuse","No root cause",
AK1233="ODU HS","ACTIVE",
AK1233="IP &amp; VLAN","ACTIVE",
AK1233="Warehouse HUAWEI","SPARE-ISSUE",
AK1233="SPARE-HS","SPARE-ISSUE",
AK1233="Power Telco","ACTIVE", AK1233="no impacts","no impacts"
),"")</f>
        <v>No root cause</v>
      </c>
      <c r="AM1233" s="108" t="s">
        <v>5537</v>
      </c>
      <c r="AN1233" s="117" t="s">
        <v>1110</v>
      </c>
      <c r="AP1233" s="23" t="s">
        <v>5537</v>
      </c>
      <c r="AQ1233" s="23" t="s">
        <v>5537</v>
      </c>
      <c r="AR1233" s="7"/>
      <c r="AS1233" s="6"/>
      <c r="AT1233" s="7"/>
      <c r="AU1233" s="3" t="s">
        <v>5537</v>
      </c>
      <c r="AV1233" s="24" t="s">
        <v>5537</v>
      </c>
      <c r="AW1233" s="24" t="s">
        <v>5537</v>
      </c>
      <c r="AX1233" s="24" t="s">
        <v>5537</v>
      </c>
      <c r="AY1233" s="24" t="s">
        <v>5537</v>
      </c>
      <c r="AZ1233" s="24" t="s">
        <v>5537</v>
      </c>
      <c r="BA1233" s="24" t="s">
        <v>5537</v>
      </c>
      <c r="BB1233" s="24" t="s">
        <v>5537</v>
      </c>
      <c r="BC1233" s="24" t="s">
        <v>5537</v>
      </c>
      <c r="BD1233" s="24" t="s">
        <v>5537</v>
      </c>
      <c r="BE1233" s="24" t="s">
        <v>5537</v>
      </c>
      <c r="BF1233" s="24" t="s">
        <v>5537</v>
      </c>
      <c r="BG1233" s="24" t="s">
        <v>5537</v>
      </c>
      <c r="BH1233" s="24" t="s">
        <v>5537</v>
      </c>
      <c r="BI1233" s="9" t="s">
        <v>5537</v>
      </c>
      <c r="BJ1233" s="14"/>
      <c r="BK1233" s="14" t="s">
        <v>5537</v>
      </c>
      <c r="BL1233" s="14" t="str">
        <f>_xlfn.XLOOKUP(B1233,'[4]cell downs 18042026 17h'!$B:$B,'[4]cell downs 18042026 17h'!$B:$B,"")</f>
        <v/>
      </c>
      <c r="BM1233" s="14" t="str">
        <f>_xlfn.XLOOKUP(B1233,'[5]Cells Huawei 19042026 15h'!$B:$B,'[5]Cells Huawei 19042026 15h'!$B:$B,"")</f>
        <v/>
      </c>
      <c r="BN1233" s="9" t="str">
        <f>_xlfn.XLOOKUP(B1233,'[6]cells down 19042026 9H40'!$B:$B,'[6]cells down 19042026 9H40'!$B:$B,"")</f>
        <v/>
      </c>
      <c r="BO1233" s="9" t="s">
        <v>1110</v>
      </c>
      <c r="BP1233" s="9" t="s">
        <v>5537</v>
      </c>
    </row>
    <row r="1234" spans="1:68" s="9" customFormat="1" x14ac:dyDescent="0.35">
      <c r="A1234" s="1" t="s">
        <v>85</v>
      </c>
      <c r="B1234" s="8" t="s">
        <v>86</v>
      </c>
      <c r="C1234" s="3" t="str">
        <f>_xlfn.XLOOKUP(B1234,'[1]daily break down'!$D:$D,'[1]daily break down'!$E:$E,"")</f>
        <v>Garoua</v>
      </c>
      <c r="D1234" s="1" t="s">
        <v>11</v>
      </c>
      <c r="E1234" s="1" t="s">
        <v>12</v>
      </c>
      <c r="F1234" s="3" t="s">
        <v>23</v>
      </c>
      <c r="G1234" s="1" t="s">
        <v>24</v>
      </c>
      <c r="H1234" s="39" t="str">
        <f>_xlfn.XLOOKUP(B1234,[2]CALCULATION!$B:$B,[2]CALCULATION!$H:$H,"")</f>
        <v>Huawei</v>
      </c>
      <c r="I1234" s="34">
        <v>0</v>
      </c>
      <c r="J1234" s="34">
        <v>0</v>
      </c>
      <c r="K1234" s="34">
        <v>4.9849043897121546E-2</v>
      </c>
      <c r="L1234" s="34">
        <v>2.7582305319419111</v>
      </c>
      <c r="M1234" s="34">
        <v>0</v>
      </c>
      <c r="N1234" s="34">
        <v>0</v>
      </c>
      <c r="O1234" s="34">
        <v>0</v>
      </c>
      <c r="P1234" s="34">
        <v>0</v>
      </c>
      <c r="Q1234" s="34">
        <v>0</v>
      </c>
      <c r="R1234" s="34">
        <v>0</v>
      </c>
      <c r="S1234" s="109">
        <v>0</v>
      </c>
      <c r="T1234" s="109">
        <f>_xlfn.XLOOKUP(B1234,'[3]Nur des jours'!$B:$B,'[3]Nur des jours'!$U:$U,"")</f>
        <v>0</v>
      </c>
      <c r="U1234" s="109">
        <v>0</v>
      </c>
      <c r="V1234" s="109">
        <v>0</v>
      </c>
      <c r="W1234" s="109">
        <v>0</v>
      </c>
      <c r="X1234" s="109">
        <v>0.72455005664420868</v>
      </c>
      <c r="Y1234" s="109">
        <v>0</v>
      </c>
      <c r="Z1234" s="109">
        <v>0.46620894721672901</v>
      </c>
      <c r="AA1234" s="109">
        <v>0</v>
      </c>
      <c r="AB1234" s="109">
        <v>0</v>
      </c>
      <c r="AC1234" s="109">
        <v>0</v>
      </c>
      <c r="AD1234" s="109">
        <v>0</v>
      </c>
      <c r="AE1234" s="109">
        <v>0</v>
      </c>
      <c r="AF1234" s="109">
        <v>0</v>
      </c>
      <c r="AG1234" s="57" t="str">
        <f>_xlfn.XLOOKUP(B1234,[3]CALCULATION!$B:$B,[3]CALCULATION!$M:$M,"")</f>
        <v>Operationnel</v>
      </c>
      <c r="AH1234" s="57"/>
      <c r="AI1234" s="56" t="str" cm="1">
        <f t="array" ref="AI1234">IFERROR(_xlfn.IFS(
AK1234="MPR ISSUE","PDH",
AK1234="BSS Hardware Issue","BSS",
AK1234="Sites strategiques, MLL, Pylone, etc.","ENVTECH",
AK1234="AKTIVCO DEFAUT GE &amp; POWER Cabinet","AKTIVCO",
AK1234="AKTIVCO Coupure ENEO &amp; Baisse de tension","AKTIVCO GRID ONLY",
AK1234="Coupure ENEO &amp; Baisse de tension","IHS GRID ONLY",
AK1234="Defaut GE &amp; POWER Cabinet","IHS",
AK1234="Sharing","Partners",
AK1234="Sites strategiques &amp; DataCenter","SST &amp; DC",
AK1234="Exclu","Exclu",
AK1234="SAT","SAT",
AK1234="SPARE-ISSUE","SPARE-ISSUE",
AK1234="Fiber CAmtel","TRANS_FO_CAMTEL",
AK1234="Fiber AOF","Fiber AOF",
AK1234="Projet OCM (HUAWEI)","TRAVAUX-HUAWEI",
AK1234="Projet OCM (NOKIA)","TRAVAUX-NOKIA",
AK1234="ACCESS-ISSUE","ACCESS-ISSUE",
AK1234="Projet OCM (ZTE, NOKIA, autres projets)","TRAVAUX OCM",
AK1234="No root CAuse","No root cause",
AK1234="ODU HS","PDH",
AK1234="IP &amp; VLAN","PDH",
AK1234="Warehouse HUAWEI","SPARE-ISSUE",
AK1234="SPARE-HS","SPARE-ISSUE",
AK1234="Power Telco","BSS",AK1234="no impacts","no impacts"
),"")</f>
        <v>No root cause</v>
      </c>
      <c r="AJ1234" s="56" t="str" cm="1">
        <f t="array" ref="AJ1234">IFERROR(_xlfn.IFS(
AK1234="MPR ISSUE","TX ISSUE",
AK1234="BSS Hardware Issue","RAN ISSUE",
AK1234="Sites strategiques, MLL, Pylone, etc.","ENVTECH",
AK1234="AKTIVCO DEFAUT GE &amp; POWER Cabinet","POWER ISSUE",
AK1234="AKTIVCO Coupure ENEO &amp; Baisse de tension","POWER ISSUE",
AK1234="Coupure ENEO &amp; Baisse de tension","POWER ISSUE",
AK1234="Defaut GE &amp; POWER Cabinet","POWER ISSUE",
AK1234="Sharing","POWER ISSUE",
AK1234="Sites strategiques &amp; DataCenter","POWER ISSUE",
AK1234="Exclu","Exclu",
AK1234="SAT","TX ISSUE",
AK1234="SPARE-ISSUE","SPARE-ISSUE",
AK1234="Fiber CAmtel","TX ISSUE",
AK1234="Fiber AOF","TX ISSUE",
AK1234="Projet OCM (HUAWEI)","TRAVAUX-HUAWEI",
AK1234="Projet OCM (NOKIA)","TRAVAUX -NOKIA",
AK1234="ACCESS-ISSUE","ACCESS-ISSUE",
AK1234="Projet OCM (ZTE, NOKIA, autres projets)","TRAVAUX OCM",
AK1234="No root CAuse","No root cause",
AK1234="ODU HS","TX ISSUE",
AK1234="IP &amp; VLAN","TX ISSUE",
AK1234="Warehouse HUAWEI","SPARE-ISSUE",
AK1234="SPARE-HS","SPARE-ISSUE",
AK1234="Power Telco","RAN ISSUE",AK1234="no impacts","no impacts"
),"")</f>
        <v>No root cause</v>
      </c>
      <c r="AK1234" s="81" t="s">
        <v>5620</v>
      </c>
      <c r="AL1234" s="56" t="str" cm="1">
        <f t="array" ref="AL1234">IFERROR(_xlfn.IFS(
AK1234="MPR ISSUE","ACTIVE",
AK1234="BSS Hardware Issue","ACTIVE",
AK1234="Sites strategiques, MLL, Pylone, etc.","PASSIVE",
AK1234="AKTIVCO DEFAUT GE &amp; POWER Cabinet","PASSIVE",
AK1234="AKTIVCO Coupure ENEO &amp; Baisse de tension","PASSIVE",
AK1234="Coupure ENEO &amp; Baisse de tension","PASSIVE",
AK1234="Defaut GE &amp; POWER Cabinet","PASSIVE",
AK1234="Sharing","PASSIVE",
AK1234="Sites strategiques &amp; DataCenter","PASSIVE",
AK1234="Exclu","Exclu",
AK1234="SAT","ACTIVE",
AK1234="SPARE-ISSUE","SPARE-ISSUE",
AK1234="Fiber CAmtel","ACTIVE",
AK1234="Fiber AOF","ACTIVE",
AK1234="Projet OCM (HUAWEI)","PLANNED WORKS",
AK1234="Projet OCM (NOKIA)","PLANNED WORKS",
AK1234="ACCESS-ISSUE","ACCESS-ISSUE",
AK1234="Projet OCM (ZTE, NOKIA, autres projets)","PLANNED WORKS",
AK1234="No root CAuse","No root cause",
AK1234="ODU HS","ACTIVE",
AK1234="IP &amp; VLAN","ACTIVE",
AK1234="Warehouse HUAWEI","SPARE-ISSUE",
AK1234="SPARE-HS","SPARE-ISSUE",
AK1234="Power Telco","ACTIVE", AK1234="no impacts","no impacts"
),"")</f>
        <v>No root cause</v>
      </c>
      <c r="AM1234" s="108" t="s">
        <v>5537</v>
      </c>
      <c r="AN1234" s="117" t="s">
        <v>86</v>
      </c>
      <c r="AP1234" s="23" t="s">
        <v>5537</v>
      </c>
      <c r="AQ1234" s="23" t="s">
        <v>5537</v>
      </c>
      <c r="AR1234" s="7"/>
      <c r="AS1234" s="6"/>
      <c r="AT1234" s="7"/>
      <c r="AU1234" s="3" t="s">
        <v>5537</v>
      </c>
      <c r="AV1234" s="24" t="s">
        <v>5537</v>
      </c>
      <c r="AW1234" s="24" t="s">
        <v>5537</v>
      </c>
      <c r="AX1234" s="24" t="s">
        <v>5537</v>
      </c>
      <c r="AY1234" s="24" t="s">
        <v>5537</v>
      </c>
      <c r="AZ1234" s="24" t="s">
        <v>5537</v>
      </c>
      <c r="BA1234" s="24" t="s">
        <v>5537</v>
      </c>
      <c r="BB1234" s="24" t="s">
        <v>5537</v>
      </c>
      <c r="BC1234" s="24" t="s">
        <v>5537</v>
      </c>
      <c r="BD1234" s="24" t="s">
        <v>5537</v>
      </c>
      <c r="BE1234" s="24" t="s">
        <v>5537</v>
      </c>
      <c r="BF1234" s="24" t="s">
        <v>5537</v>
      </c>
      <c r="BG1234" s="24" t="s">
        <v>5537</v>
      </c>
      <c r="BH1234" s="24" t="s">
        <v>5537</v>
      </c>
      <c r="BI1234" s="9" t="s">
        <v>5537</v>
      </c>
      <c r="BJ1234" s="14"/>
      <c r="BK1234" s="14" t="s">
        <v>5537</v>
      </c>
      <c r="BL1234" s="14" t="str">
        <f>_xlfn.XLOOKUP(B1234,'[4]cell downs 18042026 17h'!$B:$B,'[4]cell downs 18042026 17h'!$B:$B,"")</f>
        <v/>
      </c>
      <c r="BM1234" s="14" t="str">
        <f>_xlfn.XLOOKUP(B1234,'[5]Cells Huawei 19042026 15h'!$B:$B,'[5]Cells Huawei 19042026 15h'!$B:$B,"")</f>
        <v/>
      </c>
      <c r="BN1234" s="9" t="str">
        <f>_xlfn.XLOOKUP(B1234,'[6]cells down 19042026 9H40'!$B:$B,'[6]cells down 19042026 9H40'!$B:$B,"")</f>
        <v/>
      </c>
      <c r="BO1234" s="9" t="s">
        <v>86</v>
      </c>
      <c r="BP1234" s="9" t="s">
        <v>12</v>
      </c>
    </row>
    <row r="1235" spans="1:68" s="9" customFormat="1" x14ac:dyDescent="0.35">
      <c r="A1235" s="1" t="s">
        <v>4649</v>
      </c>
      <c r="B1235" s="8" t="s">
        <v>4650</v>
      </c>
      <c r="C1235" s="3" t="str">
        <f>_xlfn.XLOOKUP(B1235,'[1]daily break down'!$D:$D,'[1]daily break down'!$E:$E,"")</f>
        <v>Yaounde</v>
      </c>
      <c r="D1235" s="1" t="s">
        <v>11</v>
      </c>
      <c r="E1235" s="1" t="s">
        <v>12</v>
      </c>
      <c r="F1235" s="3" t="s">
        <v>37</v>
      </c>
      <c r="G1235" s="1" t="s">
        <v>38</v>
      </c>
      <c r="H1235" s="41" t="str">
        <f>_xlfn.XLOOKUP(B1235,[2]CALCULATION!$B:$B,[2]CALCULATION!$H:$H,"")</f>
        <v>ZTE</v>
      </c>
      <c r="I1235" s="34">
        <v>0</v>
      </c>
      <c r="J1235" s="34">
        <v>0</v>
      </c>
      <c r="K1235" s="34">
        <v>0</v>
      </c>
      <c r="L1235" s="34">
        <v>0</v>
      </c>
      <c r="M1235" s="34">
        <v>0</v>
      </c>
      <c r="N1235" s="34">
        <v>0</v>
      </c>
      <c r="O1235" s="34">
        <v>0</v>
      </c>
      <c r="P1235" s="34">
        <v>0</v>
      </c>
      <c r="Q1235" s="34">
        <v>13.695574475006634</v>
      </c>
      <c r="R1235" s="34">
        <v>0</v>
      </c>
      <c r="S1235" s="109">
        <v>0</v>
      </c>
      <c r="T1235" s="109">
        <f>_xlfn.XLOOKUP(B1235,'[3]Nur des jours'!$B:$B,'[3]Nur des jours'!$U:$U,"")</f>
        <v>0</v>
      </c>
      <c r="U1235" s="109">
        <v>0</v>
      </c>
      <c r="V1235" s="109">
        <v>0</v>
      </c>
      <c r="W1235" s="109">
        <v>0</v>
      </c>
      <c r="X1235" s="109">
        <v>0.57002693810229121</v>
      </c>
      <c r="Y1235" s="109">
        <v>0</v>
      </c>
      <c r="Z1235" s="109">
        <v>0</v>
      </c>
      <c r="AA1235" s="109">
        <v>0</v>
      </c>
      <c r="AB1235" s="109">
        <v>0</v>
      </c>
      <c r="AC1235" s="109">
        <v>0</v>
      </c>
      <c r="AD1235" s="109">
        <v>0</v>
      </c>
      <c r="AE1235" s="109">
        <v>0</v>
      </c>
      <c r="AF1235" s="109">
        <v>0</v>
      </c>
      <c r="AG1235" s="57" t="str">
        <f>_xlfn.XLOOKUP(B1235,[3]CALCULATION!$B:$B,[3]CALCULATION!$M:$M,"")</f>
        <v>Operationnel</v>
      </c>
      <c r="AH1235" s="57"/>
      <c r="AI1235" s="56" t="str" cm="1">
        <f t="array" ref="AI1235">IFERROR(_xlfn.IFS(
AK1235="MPR ISSUE","PDH",
AK1235="BSS Hardware Issue","BSS",
AK1235="Sites strategiques, MLL, Pylone, etc.","ENVTECH",
AK1235="AKTIVCO DEFAUT GE &amp; POWER Cabinet","AKTIVCO",
AK1235="AKTIVCO Coupure ENEO &amp; Baisse de tension","AKTIVCO GRID ONLY",
AK1235="Coupure ENEO &amp; Baisse de tension","IHS GRID ONLY",
AK1235="Defaut GE &amp; POWER Cabinet","IHS",
AK1235="Sharing","Partners",
AK1235="Sites strategiques &amp; DataCenter","SST &amp; DC",
AK1235="Exclu","Exclu",
AK1235="SAT","SAT",
AK1235="SPARE-ISSUE","SPARE-ISSUE",
AK1235="Fiber CAmtel","TRANS_FO_CAMTEL",
AK1235="Fiber AOF","Fiber AOF",
AK1235="Projet OCM (HUAWEI)","TRAVAUX-HUAWEI",
AK1235="Projet OCM (NOKIA)","TRAVAUX-NOKIA",
AK1235="ACCESS-ISSUE","ACCESS-ISSUE",
AK1235="Projet OCM (ZTE, NOKIA, autres projets)","TRAVAUX OCM",
AK1235="No root CAuse","No root cause",
AK1235="ODU HS","PDH",
AK1235="IP &amp; VLAN","PDH",
AK1235="Warehouse HUAWEI","SPARE-ISSUE",
AK1235="SPARE-HS","SPARE-ISSUE",
AK1235="Power Telco","BSS",AK1235="no impacts","no impacts"
),"")</f>
        <v>No root cause</v>
      </c>
      <c r="AJ1235" s="56" t="str" cm="1">
        <f t="array" ref="AJ1235">IFERROR(_xlfn.IFS(
AK1235="MPR ISSUE","TX ISSUE",
AK1235="BSS Hardware Issue","RAN ISSUE",
AK1235="Sites strategiques, MLL, Pylone, etc.","ENVTECH",
AK1235="AKTIVCO DEFAUT GE &amp; POWER Cabinet","POWER ISSUE",
AK1235="AKTIVCO Coupure ENEO &amp; Baisse de tension","POWER ISSUE",
AK1235="Coupure ENEO &amp; Baisse de tension","POWER ISSUE",
AK1235="Defaut GE &amp; POWER Cabinet","POWER ISSUE",
AK1235="Sharing","POWER ISSUE",
AK1235="Sites strategiques &amp; DataCenter","POWER ISSUE",
AK1235="Exclu","Exclu",
AK1235="SAT","TX ISSUE",
AK1235="SPARE-ISSUE","SPARE-ISSUE",
AK1235="Fiber CAmtel","TX ISSUE",
AK1235="Fiber AOF","TX ISSUE",
AK1235="Projet OCM (HUAWEI)","TRAVAUX-HUAWEI",
AK1235="Projet OCM (NOKIA)","TRAVAUX -NOKIA",
AK1235="ACCESS-ISSUE","ACCESS-ISSUE",
AK1235="Projet OCM (ZTE, NOKIA, autres projets)","TRAVAUX OCM",
AK1235="No root CAuse","No root cause",
AK1235="ODU HS","TX ISSUE",
AK1235="IP &amp; VLAN","TX ISSUE",
AK1235="Warehouse HUAWEI","SPARE-ISSUE",
AK1235="SPARE-HS","SPARE-ISSUE",
AK1235="Power Telco","RAN ISSUE",AK1235="no impacts","no impacts"
),"")</f>
        <v>No root cause</v>
      </c>
      <c r="AK1235" s="81" t="s">
        <v>5620</v>
      </c>
      <c r="AL1235" s="56" t="str" cm="1">
        <f t="array" ref="AL1235">IFERROR(_xlfn.IFS(
AK1235="MPR ISSUE","ACTIVE",
AK1235="BSS Hardware Issue","ACTIVE",
AK1235="Sites strategiques, MLL, Pylone, etc.","PASSIVE",
AK1235="AKTIVCO DEFAUT GE &amp; POWER Cabinet","PASSIVE",
AK1235="AKTIVCO Coupure ENEO &amp; Baisse de tension","PASSIVE",
AK1235="Coupure ENEO &amp; Baisse de tension","PASSIVE",
AK1235="Defaut GE &amp; POWER Cabinet","PASSIVE",
AK1235="Sharing","PASSIVE",
AK1235="Sites strategiques &amp; DataCenter","PASSIVE",
AK1235="Exclu","Exclu",
AK1235="SAT","ACTIVE",
AK1235="SPARE-ISSUE","SPARE-ISSUE",
AK1235="Fiber CAmtel","ACTIVE",
AK1235="Fiber AOF","ACTIVE",
AK1235="Projet OCM (HUAWEI)","PLANNED WORKS",
AK1235="Projet OCM (NOKIA)","PLANNED WORKS",
AK1235="ACCESS-ISSUE","ACCESS-ISSUE",
AK1235="Projet OCM (ZTE, NOKIA, autres projets)","PLANNED WORKS",
AK1235="No root CAuse","No root cause",
AK1235="ODU HS","ACTIVE",
AK1235="IP &amp; VLAN","ACTIVE",
AK1235="Warehouse HUAWEI","SPARE-ISSUE",
AK1235="SPARE-HS","SPARE-ISSUE",
AK1235="Power Telco","ACTIVE", AK1235="no impacts","no impacts"
),"")</f>
        <v>No root cause</v>
      </c>
      <c r="AM1235" s="108" t="s">
        <v>5537</v>
      </c>
      <c r="AN1235" s="117" t="s">
        <v>4650</v>
      </c>
      <c r="AP1235" s="23" t="s">
        <v>5537</v>
      </c>
      <c r="AQ1235" s="23" t="s">
        <v>5537</v>
      </c>
      <c r="AR1235" s="7"/>
      <c r="AS1235" s="6"/>
      <c r="AT1235" s="7"/>
      <c r="AU1235" s="3" t="s">
        <v>5537</v>
      </c>
      <c r="AV1235" s="24" t="s">
        <v>5537</v>
      </c>
      <c r="AW1235" s="24" t="s">
        <v>5537</v>
      </c>
      <c r="AX1235" s="24" t="s">
        <v>5537</v>
      </c>
      <c r="AY1235" s="24" t="s">
        <v>5537</v>
      </c>
      <c r="AZ1235" s="24" t="s">
        <v>5537</v>
      </c>
      <c r="BA1235" s="24" t="s">
        <v>5537</v>
      </c>
      <c r="BB1235" s="24" t="s">
        <v>5537</v>
      </c>
      <c r="BC1235" s="24" t="s">
        <v>5537</v>
      </c>
      <c r="BD1235" s="24" t="s">
        <v>5537</v>
      </c>
      <c r="BE1235" s="24" t="s">
        <v>5537</v>
      </c>
      <c r="BF1235" s="24" t="s">
        <v>5537</v>
      </c>
      <c r="BG1235" s="24" t="s">
        <v>5537</v>
      </c>
      <c r="BH1235" s="24" t="s">
        <v>5537</v>
      </c>
      <c r="BI1235" s="9" t="s">
        <v>5537</v>
      </c>
      <c r="BJ1235" s="14"/>
      <c r="BK1235" s="14" t="s">
        <v>5537</v>
      </c>
      <c r="BL1235" s="14" t="str">
        <f>_xlfn.XLOOKUP(B1235,'[4]cell downs 18042026 17h'!$B:$B,'[4]cell downs 18042026 17h'!$B:$B,"")</f>
        <v/>
      </c>
      <c r="BM1235" s="14" t="str">
        <f>_xlfn.XLOOKUP(B1235,'[5]Cells Huawei 19042026 15h'!$B:$B,'[5]Cells Huawei 19042026 15h'!$B:$B,"")</f>
        <v/>
      </c>
      <c r="BN1235" s="9" t="str">
        <f>_xlfn.XLOOKUP(B1235,'[6]cells down 19042026 9H40'!$B:$B,'[6]cells down 19042026 9H40'!$B:$B,"")</f>
        <v/>
      </c>
      <c r="BO1235" s="9" t="s">
        <v>4650</v>
      </c>
      <c r="BP1235" s="9" t="s">
        <v>318</v>
      </c>
    </row>
    <row r="1236" spans="1:68" s="9" customFormat="1" ht="29.5" customHeight="1" x14ac:dyDescent="0.35">
      <c r="A1236" s="1" t="s">
        <v>4729</v>
      </c>
      <c r="B1236" s="8" t="s">
        <v>4730</v>
      </c>
      <c r="C1236" s="3" t="str">
        <f>_xlfn.XLOOKUP(B1236,'[1]daily break down'!$D:$D,'[1]daily break down'!$E:$E,"")</f>
        <v>OUEST</v>
      </c>
      <c r="D1236" s="1" t="s">
        <v>11</v>
      </c>
      <c r="E1236" s="1" t="s">
        <v>12</v>
      </c>
      <c r="F1236" s="3" t="s">
        <v>102</v>
      </c>
      <c r="G1236" s="1" t="s">
        <v>4452</v>
      </c>
      <c r="H1236" s="39" t="str">
        <f>_xlfn.XLOOKUP(B1236,[2]CALCULATION!$B:$B,[2]CALCULATION!$H:$H,"")</f>
        <v>HUAWEI</v>
      </c>
      <c r="I1236" s="34">
        <v>0</v>
      </c>
      <c r="J1236" s="34">
        <v>0</v>
      </c>
      <c r="K1236" s="34">
        <v>0</v>
      </c>
      <c r="L1236" s="34">
        <v>0</v>
      </c>
      <c r="M1236" s="34">
        <v>0</v>
      </c>
      <c r="N1236" s="34">
        <v>0</v>
      </c>
      <c r="O1236" s="34">
        <v>0</v>
      </c>
      <c r="P1236" s="34">
        <v>0</v>
      </c>
      <c r="Q1236" s="34">
        <v>0</v>
      </c>
      <c r="R1236" s="34">
        <v>0</v>
      </c>
      <c r="S1236" s="109">
        <v>0</v>
      </c>
      <c r="T1236" s="109">
        <f>_xlfn.XLOOKUP(B1236,'[3]Nur des jours'!$B:$B,'[3]Nur des jours'!$U:$U,"")</f>
        <v>0</v>
      </c>
      <c r="U1236" s="109">
        <v>0</v>
      </c>
      <c r="V1236" s="109">
        <v>0</v>
      </c>
      <c r="W1236" s="109">
        <v>0</v>
      </c>
      <c r="X1236" s="109">
        <v>0.56148393558825782</v>
      </c>
      <c r="Y1236" s="109">
        <v>0</v>
      </c>
      <c r="Z1236" s="109">
        <v>0</v>
      </c>
      <c r="AA1236" s="109">
        <v>0</v>
      </c>
      <c r="AB1236" s="109">
        <v>0</v>
      </c>
      <c r="AC1236" s="109">
        <v>0</v>
      </c>
      <c r="AD1236" s="109">
        <v>0</v>
      </c>
      <c r="AE1236" s="109">
        <v>0</v>
      </c>
      <c r="AF1236" s="109">
        <v>0</v>
      </c>
      <c r="AG1236" s="57" t="str">
        <f>_xlfn.XLOOKUP(B1236,[3]CALCULATION!$B:$B,[3]CALCULATION!$M:$M,"")</f>
        <v>Operationnel</v>
      </c>
      <c r="AH1236" s="57"/>
      <c r="AI1236" s="56" t="str" cm="1">
        <f t="array" ref="AI1236">IFERROR(_xlfn.IFS(
AK1236="MPR ISSUE","PDH",
AK1236="BSS Hardware Issue","BSS",
AK1236="Sites strategiques, MLL, Pylone, etc.","ENVTECH",
AK1236="AKTIVCO DEFAUT GE &amp; POWER Cabinet","AKTIVCO",
AK1236="AKTIVCO Coupure ENEO &amp; Baisse de tension","AKTIVCO GRID ONLY",
AK1236="Coupure ENEO &amp; Baisse de tension","IHS GRID ONLY",
AK1236="Defaut GE &amp; POWER Cabinet","IHS",
AK1236="Sharing","Partners",
AK1236="Sites strategiques &amp; DataCenter","SST &amp; DC",
AK1236="Exclu","Exclu",
AK1236="SAT","SAT",
AK1236="SPARE-ISSUE","SPARE-ISSUE",
AK1236="Fiber CAmtel","TRANS_FO_CAMTEL",
AK1236="Fiber AOF","Fiber AOF",
AK1236="Projet OCM (HUAWEI)","TRAVAUX-HUAWEI",
AK1236="Projet OCM (NOKIA)","TRAVAUX-NOKIA",
AK1236="ACCESS-ISSUE","ACCESS-ISSUE",
AK1236="Projet OCM (ZTE, NOKIA, autres projets)","TRAVAUX OCM",
AK1236="No root CAuse","No root cause",
AK1236="ODU HS","PDH",
AK1236="IP &amp; VLAN","PDH",
AK1236="Warehouse HUAWEI","SPARE-ISSUE",
AK1236="SPARE-HS","SPARE-ISSUE",
AK1236="Power Telco","BSS",AK1236="no impacts","no impacts"
),"")</f>
        <v>No root cause</v>
      </c>
      <c r="AJ1236" s="56" t="str" cm="1">
        <f t="array" ref="AJ1236">IFERROR(_xlfn.IFS(
AK1236="MPR ISSUE","TX ISSUE",
AK1236="BSS Hardware Issue","RAN ISSUE",
AK1236="Sites strategiques, MLL, Pylone, etc.","ENVTECH",
AK1236="AKTIVCO DEFAUT GE &amp; POWER Cabinet","POWER ISSUE",
AK1236="AKTIVCO Coupure ENEO &amp; Baisse de tension","POWER ISSUE",
AK1236="Coupure ENEO &amp; Baisse de tension","POWER ISSUE",
AK1236="Defaut GE &amp; POWER Cabinet","POWER ISSUE",
AK1236="Sharing","POWER ISSUE",
AK1236="Sites strategiques &amp; DataCenter","POWER ISSUE",
AK1236="Exclu","Exclu",
AK1236="SAT","TX ISSUE",
AK1236="SPARE-ISSUE","SPARE-ISSUE",
AK1236="Fiber CAmtel","TX ISSUE",
AK1236="Fiber AOF","TX ISSUE",
AK1236="Projet OCM (HUAWEI)","TRAVAUX-HUAWEI",
AK1236="Projet OCM (NOKIA)","TRAVAUX -NOKIA",
AK1236="ACCESS-ISSUE","ACCESS-ISSUE",
AK1236="Projet OCM (ZTE, NOKIA, autres projets)","TRAVAUX OCM",
AK1236="No root CAuse","No root cause",
AK1236="ODU HS","TX ISSUE",
AK1236="IP &amp; VLAN","TX ISSUE",
AK1236="Warehouse HUAWEI","SPARE-ISSUE",
AK1236="SPARE-HS","SPARE-ISSUE",
AK1236="Power Telco","RAN ISSUE",AK1236="no impacts","no impacts"
),"")</f>
        <v>No root cause</v>
      </c>
      <c r="AK1236" s="81" t="s">
        <v>5620</v>
      </c>
      <c r="AL1236" s="56" t="str" cm="1">
        <f t="array" ref="AL1236">IFERROR(_xlfn.IFS(
AK1236="MPR ISSUE","ACTIVE",
AK1236="BSS Hardware Issue","ACTIVE",
AK1236="Sites strategiques, MLL, Pylone, etc.","PASSIVE",
AK1236="AKTIVCO DEFAUT GE &amp; POWER Cabinet","PASSIVE",
AK1236="AKTIVCO Coupure ENEO &amp; Baisse de tension","PASSIVE",
AK1236="Coupure ENEO &amp; Baisse de tension","PASSIVE",
AK1236="Defaut GE &amp; POWER Cabinet","PASSIVE",
AK1236="Sharing","PASSIVE",
AK1236="Sites strategiques &amp; DataCenter","PASSIVE",
AK1236="Exclu","Exclu",
AK1236="SAT","ACTIVE",
AK1236="SPARE-ISSUE","SPARE-ISSUE",
AK1236="Fiber CAmtel","ACTIVE",
AK1236="Fiber AOF","ACTIVE",
AK1236="Projet OCM (HUAWEI)","PLANNED WORKS",
AK1236="Projet OCM (NOKIA)","PLANNED WORKS",
AK1236="ACCESS-ISSUE","ACCESS-ISSUE",
AK1236="Projet OCM (ZTE, NOKIA, autres projets)","PLANNED WORKS",
AK1236="No root CAuse","No root cause",
AK1236="ODU HS","ACTIVE",
AK1236="IP &amp; VLAN","ACTIVE",
AK1236="Warehouse HUAWEI","SPARE-ISSUE",
AK1236="SPARE-HS","SPARE-ISSUE",
AK1236="Power Telco","ACTIVE", AK1236="no impacts","no impacts"
),"")</f>
        <v>No root cause</v>
      </c>
      <c r="AM1236" s="108" t="s">
        <v>5537</v>
      </c>
      <c r="AN1236" s="117" t="s">
        <v>4730</v>
      </c>
      <c r="AP1236" s="23" t="s">
        <v>5537</v>
      </c>
      <c r="AQ1236" s="23" t="s">
        <v>5537</v>
      </c>
      <c r="AR1236" s="7"/>
      <c r="AS1236" s="6"/>
      <c r="AT1236" s="7"/>
      <c r="AU1236" s="3" t="s">
        <v>5537</v>
      </c>
      <c r="AV1236" s="24" t="s">
        <v>5537</v>
      </c>
      <c r="AW1236" s="24" t="s">
        <v>5537</v>
      </c>
      <c r="AX1236" s="24" t="s">
        <v>5537</v>
      </c>
      <c r="AY1236" s="24" t="s">
        <v>5537</v>
      </c>
      <c r="AZ1236" s="24" t="s">
        <v>5537</v>
      </c>
      <c r="BA1236" s="24" t="s">
        <v>5537</v>
      </c>
      <c r="BB1236" s="24" t="s">
        <v>5537</v>
      </c>
      <c r="BC1236" s="24" t="s">
        <v>5537</v>
      </c>
      <c r="BD1236" s="24" t="s">
        <v>5537</v>
      </c>
      <c r="BE1236" s="24" t="s">
        <v>5537</v>
      </c>
      <c r="BF1236" s="24" t="s">
        <v>5537</v>
      </c>
      <c r="BG1236" s="24" t="s">
        <v>5537</v>
      </c>
      <c r="BH1236" s="24" t="s">
        <v>5537</v>
      </c>
      <c r="BI1236" s="9" t="s">
        <v>5537</v>
      </c>
      <c r="BJ1236" s="14"/>
      <c r="BK1236" s="14" t="s">
        <v>5537</v>
      </c>
      <c r="BL1236" s="14" t="str">
        <f>_xlfn.XLOOKUP(B1236,'[4]cell downs 18042026 17h'!$B:$B,'[4]cell downs 18042026 17h'!$B:$B,"")</f>
        <v/>
      </c>
      <c r="BM1236" s="14" t="str">
        <f>_xlfn.XLOOKUP(B1236,'[5]Cells Huawei 19042026 15h'!$B:$B,'[5]Cells Huawei 19042026 15h'!$B:$B,"")</f>
        <v/>
      </c>
      <c r="BN1236" s="9" t="str">
        <f>_xlfn.XLOOKUP(B1236,'[6]cells down 19042026 9H40'!$B:$B,'[6]cells down 19042026 9H40'!$B:$B,"")</f>
        <v/>
      </c>
      <c r="BO1236" s="9" t="s">
        <v>4730</v>
      </c>
      <c r="BP1236" s="9" t="s">
        <v>12</v>
      </c>
    </row>
    <row r="1237" spans="1:68" s="9" customFormat="1" x14ac:dyDescent="0.35">
      <c r="A1237" s="1" t="s">
        <v>5202</v>
      </c>
      <c r="B1237" s="8" t="s">
        <v>5203</v>
      </c>
      <c r="C1237" s="3" t="str">
        <f>_xlfn.XLOOKUP(B1237,'[1]daily break down'!$D:$D,'[1]daily break down'!$E:$E,"")</f>
        <v>OUEST</v>
      </c>
      <c r="D1237" s="1" t="s">
        <v>11</v>
      </c>
      <c r="E1237" s="1" t="s">
        <v>12</v>
      </c>
      <c r="F1237" s="3" t="s">
        <v>102</v>
      </c>
      <c r="G1237" s="1" t="s">
        <v>856</v>
      </c>
      <c r="H1237" s="39" t="str">
        <f>_xlfn.XLOOKUP(B1237,[2]CALCULATION!$B:$B,[2]CALCULATION!$H:$H,"")</f>
        <v>Huawei</v>
      </c>
      <c r="I1237" s="34">
        <v>0</v>
      </c>
      <c r="J1237" s="34">
        <v>0</v>
      </c>
      <c r="K1237" s="34">
        <v>0</v>
      </c>
      <c r="L1237" s="34">
        <v>0</v>
      </c>
      <c r="M1237" s="34">
        <v>0</v>
      </c>
      <c r="N1237" s="34">
        <v>0</v>
      </c>
      <c r="O1237" s="34">
        <v>0</v>
      </c>
      <c r="P1237" s="34">
        <v>0</v>
      </c>
      <c r="Q1237" s="34">
        <v>0</v>
      </c>
      <c r="R1237" s="34">
        <v>0</v>
      </c>
      <c r="S1237" s="109">
        <v>0</v>
      </c>
      <c r="T1237" s="109">
        <f>_xlfn.XLOOKUP(B1237,'[3]Nur des jours'!$B:$B,'[3]Nur des jours'!$U:$U,"")</f>
        <v>0</v>
      </c>
      <c r="U1237" s="109">
        <v>0</v>
      </c>
      <c r="V1237" s="109">
        <v>0</v>
      </c>
      <c r="W1237" s="109">
        <v>0</v>
      </c>
      <c r="X1237" s="109">
        <v>0.49492342330773648</v>
      </c>
      <c r="Y1237" s="109">
        <v>0</v>
      </c>
      <c r="Z1237" s="109">
        <v>0</v>
      </c>
      <c r="AA1237" s="109">
        <v>0</v>
      </c>
      <c r="AB1237" s="109">
        <v>0</v>
      </c>
      <c r="AC1237" s="109">
        <v>0</v>
      </c>
      <c r="AD1237" s="109">
        <v>0</v>
      </c>
      <c r="AE1237" s="109">
        <v>0</v>
      </c>
      <c r="AF1237" s="109">
        <v>0</v>
      </c>
      <c r="AG1237" s="57" t="str">
        <f>_xlfn.XLOOKUP(B1237,[3]CALCULATION!$B:$B,[3]CALCULATION!$M:$M,"")</f>
        <v>Operationnel</v>
      </c>
      <c r="AH1237" s="57"/>
      <c r="AI1237" s="56" t="str" cm="1">
        <f t="array" ref="AI1237">IFERROR(_xlfn.IFS(
AK1237="MPR ISSUE","PDH",
AK1237="BSS Hardware Issue","BSS",
AK1237="Sites strategiques, MLL, Pylone, etc.","ENVTECH",
AK1237="AKTIVCO DEFAUT GE &amp; POWER Cabinet","AKTIVCO",
AK1237="AKTIVCO Coupure ENEO &amp; Baisse de tension","AKTIVCO GRID ONLY",
AK1237="Coupure ENEO &amp; Baisse de tension","IHS GRID ONLY",
AK1237="Defaut GE &amp; POWER Cabinet","IHS",
AK1237="Sharing","Partners",
AK1237="Sites strategiques &amp; DataCenter","SST &amp; DC",
AK1237="Exclu","Exclu",
AK1237="SAT","SAT",
AK1237="SPARE-ISSUE","SPARE-ISSUE",
AK1237="Fiber CAmtel","TRANS_FO_CAMTEL",
AK1237="Fiber AOF","Fiber AOF",
AK1237="Projet OCM (HUAWEI)","TRAVAUX-HUAWEI",
AK1237="Projet OCM (NOKIA)","TRAVAUX-NOKIA",
AK1237="ACCESS-ISSUE","ACCESS-ISSUE",
AK1237="Projet OCM (ZTE, NOKIA, autres projets)","TRAVAUX OCM",
AK1237="No root CAuse","No root cause",
AK1237="ODU HS","PDH",
AK1237="IP &amp; VLAN","PDH",
AK1237="Warehouse HUAWEI","SPARE-ISSUE",
AK1237="SPARE-HS","SPARE-ISSUE",
AK1237="Power Telco","BSS",AK1237="no impacts","no impacts"
),"")</f>
        <v>No root cause</v>
      </c>
      <c r="AJ1237" s="56" t="str" cm="1">
        <f t="array" ref="AJ1237">IFERROR(_xlfn.IFS(
AK1237="MPR ISSUE","TX ISSUE",
AK1237="BSS Hardware Issue","RAN ISSUE",
AK1237="Sites strategiques, MLL, Pylone, etc.","ENVTECH",
AK1237="AKTIVCO DEFAUT GE &amp; POWER Cabinet","POWER ISSUE",
AK1237="AKTIVCO Coupure ENEO &amp; Baisse de tension","POWER ISSUE",
AK1237="Coupure ENEO &amp; Baisse de tension","POWER ISSUE",
AK1237="Defaut GE &amp; POWER Cabinet","POWER ISSUE",
AK1237="Sharing","POWER ISSUE",
AK1237="Sites strategiques &amp; DataCenter","POWER ISSUE",
AK1237="Exclu","Exclu",
AK1237="SAT","TX ISSUE",
AK1237="SPARE-ISSUE","SPARE-ISSUE",
AK1237="Fiber CAmtel","TX ISSUE",
AK1237="Fiber AOF","TX ISSUE",
AK1237="Projet OCM (HUAWEI)","TRAVAUX-HUAWEI",
AK1237="Projet OCM (NOKIA)","TRAVAUX -NOKIA",
AK1237="ACCESS-ISSUE","ACCESS-ISSUE",
AK1237="Projet OCM (ZTE, NOKIA, autres projets)","TRAVAUX OCM",
AK1237="No root CAuse","No root cause",
AK1237="ODU HS","TX ISSUE",
AK1237="IP &amp; VLAN","TX ISSUE",
AK1237="Warehouse HUAWEI","SPARE-ISSUE",
AK1237="SPARE-HS","SPARE-ISSUE",
AK1237="Power Telco","RAN ISSUE",AK1237="no impacts","no impacts"
),"")</f>
        <v>No root cause</v>
      </c>
      <c r="AK1237" s="81" t="s">
        <v>5620</v>
      </c>
      <c r="AL1237" s="56" t="str" cm="1">
        <f t="array" ref="AL1237">IFERROR(_xlfn.IFS(
AK1237="MPR ISSUE","ACTIVE",
AK1237="BSS Hardware Issue","ACTIVE",
AK1237="Sites strategiques, MLL, Pylone, etc.","PASSIVE",
AK1237="AKTIVCO DEFAUT GE &amp; POWER Cabinet","PASSIVE",
AK1237="AKTIVCO Coupure ENEO &amp; Baisse de tension","PASSIVE",
AK1237="Coupure ENEO &amp; Baisse de tension","PASSIVE",
AK1237="Defaut GE &amp; POWER Cabinet","PASSIVE",
AK1237="Sharing","PASSIVE",
AK1237="Sites strategiques &amp; DataCenter","PASSIVE",
AK1237="Exclu","Exclu",
AK1237="SAT","ACTIVE",
AK1237="SPARE-ISSUE","SPARE-ISSUE",
AK1237="Fiber CAmtel","ACTIVE",
AK1237="Fiber AOF","ACTIVE",
AK1237="Projet OCM (HUAWEI)","PLANNED WORKS",
AK1237="Projet OCM (NOKIA)","PLANNED WORKS",
AK1237="ACCESS-ISSUE","ACCESS-ISSUE",
AK1237="Projet OCM (ZTE, NOKIA, autres projets)","PLANNED WORKS",
AK1237="No root CAuse","No root cause",
AK1237="ODU HS","ACTIVE",
AK1237="IP &amp; VLAN","ACTIVE",
AK1237="Warehouse HUAWEI","SPARE-ISSUE",
AK1237="SPARE-HS","SPARE-ISSUE",
AK1237="Power Telco","ACTIVE", AK1237="no impacts","no impacts"
),"")</f>
        <v>No root cause</v>
      </c>
      <c r="AM1237" s="108" t="s">
        <v>5537</v>
      </c>
      <c r="AN1237" s="117" t="s">
        <v>5203</v>
      </c>
      <c r="AP1237" s="23" t="s">
        <v>5537</v>
      </c>
      <c r="AQ1237" s="23" t="s">
        <v>5537</v>
      </c>
      <c r="AR1237" s="7"/>
      <c r="AS1237" s="6"/>
      <c r="AT1237" s="7"/>
      <c r="AU1237" s="3" t="s">
        <v>5537</v>
      </c>
      <c r="AV1237" s="24" t="s">
        <v>5537</v>
      </c>
      <c r="AW1237" s="24" t="s">
        <v>5537</v>
      </c>
      <c r="AX1237" s="24" t="s">
        <v>5537</v>
      </c>
      <c r="AY1237" s="24" t="s">
        <v>5537</v>
      </c>
      <c r="AZ1237" s="24" t="s">
        <v>5537</v>
      </c>
      <c r="BA1237" s="24" t="s">
        <v>5537</v>
      </c>
      <c r="BB1237" s="24" t="s">
        <v>5537</v>
      </c>
      <c r="BC1237" s="24" t="s">
        <v>5537</v>
      </c>
      <c r="BD1237" s="24" t="s">
        <v>5537</v>
      </c>
      <c r="BE1237" s="24" t="s">
        <v>5537</v>
      </c>
      <c r="BF1237" s="24" t="s">
        <v>5537</v>
      </c>
      <c r="BG1237" s="24" t="s">
        <v>5537</v>
      </c>
      <c r="BH1237" s="24" t="s">
        <v>5537</v>
      </c>
      <c r="BI1237" s="9" t="s">
        <v>5537</v>
      </c>
      <c r="BJ1237" s="14"/>
      <c r="BK1237" s="14" t="s">
        <v>5537</v>
      </c>
      <c r="BL1237" s="14" t="str">
        <f>_xlfn.XLOOKUP(B1237,'[4]cell downs 18042026 17h'!$B:$B,'[4]cell downs 18042026 17h'!$B:$B,"")</f>
        <v/>
      </c>
      <c r="BM1237" s="14" t="str">
        <f>_xlfn.XLOOKUP(B1237,'[5]Cells Huawei 19042026 15h'!$B:$B,'[5]Cells Huawei 19042026 15h'!$B:$B,"")</f>
        <v/>
      </c>
      <c r="BN1237" s="9" t="str">
        <f>_xlfn.XLOOKUP(B1237,'[6]cells down 19042026 9H40'!$B:$B,'[6]cells down 19042026 9H40'!$B:$B,"")</f>
        <v/>
      </c>
      <c r="BO1237" s="9" t="s">
        <v>5203</v>
      </c>
      <c r="BP1237" s="9" t="s">
        <v>594</v>
      </c>
    </row>
    <row r="1238" spans="1:68" s="9" customFormat="1" x14ac:dyDescent="0.35">
      <c r="A1238" s="1" t="s">
        <v>659</v>
      </c>
      <c r="B1238" s="1" t="s">
        <v>660</v>
      </c>
      <c r="C1238" s="3" t="str">
        <f>_xlfn.XLOOKUP(B1238,'[1]daily break down'!$D:$D,'[1]daily break down'!$E:$E,"")</f>
        <v>Douala</v>
      </c>
      <c r="D1238" s="1" t="s">
        <v>21</v>
      </c>
      <c r="E1238" s="1" t="s">
        <v>30</v>
      </c>
      <c r="F1238" s="3" t="s">
        <v>31</v>
      </c>
      <c r="G1238" s="1" t="s">
        <v>32</v>
      </c>
      <c r="H1238" s="41" t="str">
        <f>_xlfn.XLOOKUP(B1238,[2]CALCULATION!$B:$B,[2]CALCULATION!$H:$H,"")</f>
        <v>ZTE</v>
      </c>
      <c r="I1238" s="34">
        <v>0</v>
      </c>
      <c r="J1238" s="34">
        <v>0</v>
      </c>
      <c r="K1238" s="34">
        <v>0</v>
      </c>
      <c r="L1238" s="34">
        <v>0</v>
      </c>
      <c r="M1238" s="34">
        <v>0</v>
      </c>
      <c r="N1238" s="34">
        <v>0</v>
      </c>
      <c r="O1238" s="34">
        <v>0</v>
      </c>
      <c r="P1238" s="34">
        <v>0</v>
      </c>
      <c r="Q1238" s="34">
        <v>0</v>
      </c>
      <c r="R1238" s="34">
        <v>0</v>
      </c>
      <c r="S1238" s="109">
        <v>0</v>
      </c>
      <c r="T1238" s="109">
        <f>_xlfn.XLOOKUP(B1238,'[3]Nur des jours'!$B:$B,'[3]Nur des jours'!$U:$U,"")</f>
        <v>0</v>
      </c>
      <c r="U1238" s="109">
        <v>0</v>
      </c>
      <c r="V1238" s="109">
        <v>0</v>
      </c>
      <c r="W1238" s="109">
        <v>0</v>
      </c>
      <c r="X1238" s="109">
        <v>0.47897886329198464</v>
      </c>
      <c r="Y1238" s="109">
        <v>0</v>
      </c>
      <c r="Z1238" s="109">
        <v>1.1984280875374178</v>
      </c>
      <c r="AA1238" s="109">
        <v>0</v>
      </c>
      <c r="AB1238" s="109">
        <v>0</v>
      </c>
      <c r="AC1238" s="109">
        <v>0</v>
      </c>
      <c r="AD1238" s="109">
        <v>0</v>
      </c>
      <c r="AE1238" s="109">
        <v>0</v>
      </c>
      <c r="AF1238" s="109">
        <v>0</v>
      </c>
      <c r="AG1238" s="57" t="str">
        <f>_xlfn.XLOOKUP(B1238,[3]CALCULATION!$B:$B,[3]CALCULATION!$M:$M,"")</f>
        <v>Operationnel</v>
      </c>
      <c r="AH1238" s="57"/>
      <c r="AI1238" s="56" t="str" cm="1">
        <f t="array" ref="AI1238">IFERROR(_xlfn.IFS(
AK1238="MPR ISSUE","PDH",
AK1238="BSS Hardware Issue","BSS",
AK1238="Sites strategiques, MLL, Pylone, etc.","ENVTECH",
AK1238="AKTIVCO DEFAUT GE &amp; POWER Cabinet","AKTIVCO",
AK1238="AKTIVCO Coupure ENEO &amp; Baisse de tension","AKTIVCO GRID ONLY",
AK1238="Coupure ENEO &amp; Baisse de tension","IHS GRID ONLY",
AK1238="Defaut GE &amp; POWER Cabinet","IHS",
AK1238="Sharing","Partners",
AK1238="Sites strategiques &amp; DataCenter","SST &amp; DC",
AK1238="Exclu","Exclu",
AK1238="SAT","SAT",
AK1238="SPARE-ISSUE","SPARE-ISSUE",
AK1238="Fiber CAmtel","TRANS_FO_CAMTEL",
AK1238="Fiber AOF","Fiber AOF",
AK1238="Projet OCM (HUAWEI)","TRAVAUX-HUAWEI",
AK1238="Projet OCM (NOKIA)","TRAVAUX-NOKIA",
AK1238="ACCESS-ISSUE","ACCESS-ISSUE",
AK1238="Projet OCM (ZTE, NOKIA, autres projets)","TRAVAUX OCM",
AK1238="No root CAuse","No root cause",
AK1238="ODU HS","PDH",
AK1238="IP &amp; VLAN","PDH",
AK1238="Warehouse HUAWEI","SPARE-ISSUE",
AK1238="SPARE-HS","SPARE-ISSUE",
AK1238="Power Telco","BSS",AK1238="no impacts","no impacts"
),"")</f>
        <v>No root cause</v>
      </c>
      <c r="AJ1238" s="56" t="str" cm="1">
        <f t="array" ref="AJ1238">IFERROR(_xlfn.IFS(
AK1238="MPR ISSUE","TX ISSUE",
AK1238="BSS Hardware Issue","RAN ISSUE",
AK1238="Sites strategiques, MLL, Pylone, etc.","ENVTECH",
AK1238="AKTIVCO DEFAUT GE &amp; POWER Cabinet","POWER ISSUE",
AK1238="AKTIVCO Coupure ENEO &amp; Baisse de tension","POWER ISSUE",
AK1238="Coupure ENEO &amp; Baisse de tension","POWER ISSUE",
AK1238="Defaut GE &amp; POWER Cabinet","POWER ISSUE",
AK1238="Sharing","POWER ISSUE",
AK1238="Sites strategiques &amp; DataCenter","POWER ISSUE",
AK1238="Exclu","Exclu",
AK1238="SAT","TX ISSUE",
AK1238="SPARE-ISSUE","SPARE-ISSUE",
AK1238="Fiber CAmtel","TX ISSUE",
AK1238="Fiber AOF","TX ISSUE",
AK1238="Projet OCM (HUAWEI)","TRAVAUX-HUAWEI",
AK1238="Projet OCM (NOKIA)","TRAVAUX -NOKIA",
AK1238="ACCESS-ISSUE","ACCESS-ISSUE",
AK1238="Projet OCM (ZTE, NOKIA, autres projets)","TRAVAUX OCM",
AK1238="No root CAuse","No root cause",
AK1238="ODU HS","TX ISSUE",
AK1238="IP &amp; VLAN","TX ISSUE",
AK1238="Warehouse HUAWEI","SPARE-ISSUE",
AK1238="SPARE-HS","SPARE-ISSUE",
AK1238="Power Telco","RAN ISSUE",AK1238="no impacts","no impacts"
),"")</f>
        <v>No root cause</v>
      </c>
      <c r="AK1238" s="81" t="s">
        <v>5620</v>
      </c>
      <c r="AL1238" s="56" t="str" cm="1">
        <f t="array" ref="AL1238">IFERROR(_xlfn.IFS(
AK1238="MPR ISSUE","ACTIVE",
AK1238="BSS Hardware Issue","ACTIVE",
AK1238="Sites strategiques, MLL, Pylone, etc.","PASSIVE",
AK1238="AKTIVCO DEFAUT GE &amp; POWER Cabinet","PASSIVE",
AK1238="AKTIVCO Coupure ENEO &amp; Baisse de tension","PASSIVE",
AK1238="Coupure ENEO &amp; Baisse de tension","PASSIVE",
AK1238="Defaut GE &amp; POWER Cabinet","PASSIVE",
AK1238="Sharing","PASSIVE",
AK1238="Sites strategiques &amp; DataCenter","PASSIVE",
AK1238="Exclu","Exclu",
AK1238="SAT","ACTIVE",
AK1238="SPARE-ISSUE","SPARE-ISSUE",
AK1238="Fiber CAmtel","ACTIVE",
AK1238="Fiber AOF","ACTIVE",
AK1238="Projet OCM (HUAWEI)","PLANNED WORKS",
AK1238="Projet OCM (NOKIA)","PLANNED WORKS",
AK1238="ACCESS-ISSUE","ACCESS-ISSUE",
AK1238="Projet OCM (ZTE, NOKIA, autres projets)","PLANNED WORKS",
AK1238="No root CAuse","No root cause",
AK1238="ODU HS","ACTIVE",
AK1238="IP &amp; VLAN","ACTIVE",
AK1238="Warehouse HUAWEI","SPARE-ISSUE",
AK1238="SPARE-HS","SPARE-ISSUE",
AK1238="Power Telco","ACTIVE", AK1238="no impacts","no impacts"
),"")</f>
        <v>No root cause</v>
      </c>
      <c r="AM1238" s="108" t="s">
        <v>5537</v>
      </c>
      <c r="AN1238" s="117" t="s">
        <v>660</v>
      </c>
      <c r="AP1238" s="23" t="s">
        <v>5537</v>
      </c>
      <c r="AQ1238" s="23" t="s">
        <v>5537</v>
      </c>
      <c r="AR1238" s="7"/>
      <c r="AS1238" s="6"/>
      <c r="AT1238" s="7"/>
      <c r="AU1238" s="3" t="s">
        <v>5537</v>
      </c>
      <c r="AV1238" s="24" t="s">
        <v>5537</v>
      </c>
      <c r="AW1238" s="24" t="s">
        <v>5537</v>
      </c>
      <c r="AX1238" s="24" t="s">
        <v>5537</v>
      </c>
      <c r="AY1238" s="24" t="s">
        <v>5537</v>
      </c>
      <c r="AZ1238" s="24" t="s">
        <v>5537</v>
      </c>
      <c r="BA1238" s="24" t="s">
        <v>5537</v>
      </c>
      <c r="BB1238" s="24" t="s">
        <v>5537</v>
      </c>
      <c r="BC1238" s="24" t="s">
        <v>5537</v>
      </c>
      <c r="BD1238" s="24" t="s">
        <v>5537</v>
      </c>
      <c r="BE1238" s="24" t="s">
        <v>5537</v>
      </c>
      <c r="BF1238" s="24" t="s">
        <v>5537</v>
      </c>
      <c r="BG1238" s="24" t="s">
        <v>5537</v>
      </c>
      <c r="BH1238" s="24" t="s">
        <v>5537</v>
      </c>
      <c r="BI1238" s="9" t="s">
        <v>5537</v>
      </c>
      <c r="BJ1238" s="14"/>
      <c r="BK1238" s="14" t="s">
        <v>5537</v>
      </c>
      <c r="BL1238" s="14" t="str">
        <f>_xlfn.XLOOKUP(B1238,'[4]cell downs 18042026 17h'!$B:$B,'[4]cell downs 18042026 17h'!$B:$B,"")</f>
        <v/>
      </c>
      <c r="BM1238" s="14" t="str">
        <f>_xlfn.XLOOKUP(B1238,'[5]Cells Huawei 19042026 15h'!$B:$B,'[5]Cells Huawei 19042026 15h'!$B:$B,"")</f>
        <v/>
      </c>
      <c r="BN1238" s="9" t="str">
        <f>_xlfn.XLOOKUP(B1238,'[6]cells down 19042026 9H40'!$B:$B,'[6]cells down 19042026 9H40'!$B:$B,"")</f>
        <v/>
      </c>
      <c r="BO1238" s="9" t="s">
        <v>5537</v>
      </c>
      <c r="BP1238" s="9" t="s">
        <v>594</v>
      </c>
    </row>
    <row r="1239" spans="1:68" s="9" customFormat="1" x14ac:dyDescent="0.35">
      <c r="A1239" s="2" t="s">
        <v>4365</v>
      </c>
      <c r="B1239" s="8" t="s">
        <v>4366</v>
      </c>
      <c r="C1239" s="3" t="str">
        <f>_xlfn.XLOOKUP(B1239,'[1]daily break down'!$D:$D,'[1]daily break down'!$E:$E,"")</f>
        <v>OUEST</v>
      </c>
      <c r="D1239" s="1" t="s">
        <v>357</v>
      </c>
      <c r="E1239" s="1" t="s">
        <v>22</v>
      </c>
      <c r="F1239" s="3" t="s">
        <v>102</v>
      </c>
      <c r="G1239" s="1" t="s">
        <v>4367</v>
      </c>
      <c r="H1239" s="39" t="str">
        <f>_xlfn.XLOOKUP(B1239,[2]CALCULATION!$B:$B,[2]CALCULATION!$H:$H,"")</f>
        <v>HUAWEI</v>
      </c>
      <c r="I1239" s="34">
        <v>0</v>
      </c>
      <c r="J1239" s="34">
        <v>0</v>
      </c>
      <c r="K1239" s="34">
        <v>0</v>
      </c>
      <c r="L1239" s="34">
        <v>0</v>
      </c>
      <c r="M1239" s="34">
        <v>0</v>
      </c>
      <c r="N1239" s="34">
        <v>0</v>
      </c>
      <c r="O1239" s="34">
        <v>0</v>
      </c>
      <c r="P1239" s="34">
        <v>0</v>
      </c>
      <c r="Q1239" s="34">
        <v>0</v>
      </c>
      <c r="R1239" s="34">
        <v>0</v>
      </c>
      <c r="S1239" s="109">
        <v>0</v>
      </c>
      <c r="T1239" s="109">
        <f>_xlfn.XLOOKUP(B1239,'[3]Nur des jours'!$B:$B,'[3]Nur des jours'!$U:$U,"")</f>
        <v>0</v>
      </c>
      <c r="U1239" s="109">
        <v>0</v>
      </c>
      <c r="V1239" s="109">
        <v>0</v>
      </c>
      <c r="W1239" s="109">
        <v>0</v>
      </c>
      <c r="X1239" s="109">
        <v>0.47705267483370578</v>
      </c>
      <c r="Y1239" s="109">
        <v>0</v>
      </c>
      <c r="Z1239" s="109">
        <v>0</v>
      </c>
      <c r="AA1239" s="109">
        <v>0</v>
      </c>
      <c r="AB1239" s="109">
        <v>0</v>
      </c>
      <c r="AC1239" s="109">
        <v>0</v>
      </c>
      <c r="AD1239" s="109">
        <v>0</v>
      </c>
      <c r="AE1239" s="109">
        <v>0</v>
      </c>
      <c r="AF1239" s="109">
        <v>0</v>
      </c>
      <c r="AG1239" s="57" t="str">
        <f>_xlfn.XLOOKUP(B1239,[3]CALCULATION!$B:$B,[3]CALCULATION!$M:$M,"")</f>
        <v>Operationnel</v>
      </c>
      <c r="AH1239" s="57"/>
      <c r="AI1239" s="56" t="str" cm="1">
        <f t="array" ref="AI1239">IFERROR(_xlfn.IFS(
AK1239="MPR ISSUE","PDH",
AK1239="BSS Hardware Issue","BSS",
AK1239="Sites strategiques, MLL, Pylone, etc.","ENVTECH",
AK1239="AKTIVCO DEFAUT GE &amp; POWER Cabinet","AKTIVCO",
AK1239="AKTIVCO Coupure ENEO &amp; Baisse de tension","AKTIVCO GRID ONLY",
AK1239="Coupure ENEO &amp; Baisse de tension","IHS GRID ONLY",
AK1239="Defaut GE &amp; POWER Cabinet","IHS",
AK1239="Sharing","Partners",
AK1239="Sites strategiques &amp; DataCenter","SST &amp; DC",
AK1239="Exclu","Exclu",
AK1239="SAT","SAT",
AK1239="SPARE-ISSUE","SPARE-ISSUE",
AK1239="Fiber CAmtel","TRANS_FO_CAMTEL",
AK1239="Fiber AOF","Fiber AOF",
AK1239="Projet OCM (HUAWEI)","TRAVAUX-HUAWEI",
AK1239="Projet OCM (NOKIA)","TRAVAUX-NOKIA",
AK1239="ACCESS-ISSUE","ACCESS-ISSUE",
AK1239="Projet OCM (ZTE, NOKIA, autres projets)","TRAVAUX OCM",
AK1239="No root CAuse","No root cause",
AK1239="ODU HS","PDH",
AK1239="IP &amp; VLAN","PDH",
AK1239="Warehouse HUAWEI","SPARE-ISSUE",
AK1239="SPARE-HS","SPARE-ISSUE",
AK1239="Power Telco","BSS",AK1239="no impacts","no impacts"
),"")</f>
        <v>No root cause</v>
      </c>
      <c r="AJ1239" s="56" t="str" cm="1">
        <f t="array" ref="AJ1239">IFERROR(_xlfn.IFS(
AK1239="MPR ISSUE","TX ISSUE",
AK1239="BSS Hardware Issue","RAN ISSUE",
AK1239="Sites strategiques, MLL, Pylone, etc.","ENVTECH",
AK1239="AKTIVCO DEFAUT GE &amp; POWER Cabinet","POWER ISSUE",
AK1239="AKTIVCO Coupure ENEO &amp; Baisse de tension","POWER ISSUE",
AK1239="Coupure ENEO &amp; Baisse de tension","POWER ISSUE",
AK1239="Defaut GE &amp; POWER Cabinet","POWER ISSUE",
AK1239="Sharing","POWER ISSUE",
AK1239="Sites strategiques &amp; DataCenter","POWER ISSUE",
AK1239="Exclu","Exclu",
AK1239="SAT","TX ISSUE",
AK1239="SPARE-ISSUE","SPARE-ISSUE",
AK1239="Fiber CAmtel","TX ISSUE",
AK1239="Fiber AOF","TX ISSUE",
AK1239="Projet OCM (HUAWEI)","TRAVAUX-HUAWEI",
AK1239="Projet OCM (NOKIA)","TRAVAUX -NOKIA",
AK1239="ACCESS-ISSUE","ACCESS-ISSUE",
AK1239="Projet OCM (ZTE, NOKIA, autres projets)","TRAVAUX OCM",
AK1239="No root CAuse","No root cause",
AK1239="ODU HS","TX ISSUE",
AK1239="IP &amp; VLAN","TX ISSUE",
AK1239="Warehouse HUAWEI","SPARE-ISSUE",
AK1239="SPARE-HS","SPARE-ISSUE",
AK1239="Power Telco","RAN ISSUE",AK1239="no impacts","no impacts"
),"")</f>
        <v>No root cause</v>
      </c>
      <c r="AK1239" s="81" t="s">
        <v>5620</v>
      </c>
      <c r="AL1239" s="56" t="str" cm="1">
        <f t="array" ref="AL1239">IFERROR(_xlfn.IFS(
AK1239="MPR ISSUE","ACTIVE",
AK1239="BSS Hardware Issue","ACTIVE",
AK1239="Sites strategiques, MLL, Pylone, etc.","PASSIVE",
AK1239="AKTIVCO DEFAUT GE &amp; POWER Cabinet","PASSIVE",
AK1239="AKTIVCO Coupure ENEO &amp; Baisse de tension","PASSIVE",
AK1239="Coupure ENEO &amp; Baisse de tension","PASSIVE",
AK1239="Defaut GE &amp; POWER Cabinet","PASSIVE",
AK1239="Sharing","PASSIVE",
AK1239="Sites strategiques &amp; DataCenter","PASSIVE",
AK1239="Exclu","Exclu",
AK1239="SAT","ACTIVE",
AK1239="SPARE-ISSUE","SPARE-ISSUE",
AK1239="Fiber CAmtel","ACTIVE",
AK1239="Fiber AOF","ACTIVE",
AK1239="Projet OCM (HUAWEI)","PLANNED WORKS",
AK1239="Projet OCM (NOKIA)","PLANNED WORKS",
AK1239="ACCESS-ISSUE","ACCESS-ISSUE",
AK1239="Projet OCM (ZTE, NOKIA, autres projets)","PLANNED WORKS",
AK1239="No root CAuse","No root cause",
AK1239="ODU HS","ACTIVE",
AK1239="IP &amp; VLAN","ACTIVE",
AK1239="Warehouse HUAWEI","SPARE-ISSUE",
AK1239="SPARE-HS","SPARE-ISSUE",
AK1239="Power Telco","ACTIVE", AK1239="no impacts","no impacts"
),"")</f>
        <v>No root cause</v>
      </c>
      <c r="AM1239" s="108" t="s">
        <v>5537</v>
      </c>
      <c r="AN1239" s="117" t="s">
        <v>4366</v>
      </c>
      <c r="AP1239" s="23" t="s">
        <v>5537</v>
      </c>
      <c r="AQ1239" s="23" t="s">
        <v>5537</v>
      </c>
      <c r="AR1239" s="7"/>
      <c r="AS1239" s="6"/>
      <c r="AT1239" s="7"/>
      <c r="AU1239" s="3" t="s">
        <v>5537</v>
      </c>
      <c r="AV1239" s="24" t="s">
        <v>5537</v>
      </c>
      <c r="AW1239" s="24" t="s">
        <v>5537</v>
      </c>
      <c r="AX1239" s="24" t="s">
        <v>5537</v>
      </c>
      <c r="AY1239" s="24" t="s">
        <v>5537</v>
      </c>
      <c r="AZ1239" s="24" t="s">
        <v>5537</v>
      </c>
      <c r="BA1239" s="24" t="s">
        <v>5537</v>
      </c>
      <c r="BB1239" s="24" t="s">
        <v>5537</v>
      </c>
      <c r="BC1239" s="24" t="s">
        <v>5537</v>
      </c>
      <c r="BD1239" s="24" t="s">
        <v>5537</v>
      </c>
      <c r="BE1239" s="24" t="s">
        <v>5537</v>
      </c>
      <c r="BF1239" s="24" t="s">
        <v>5537</v>
      </c>
      <c r="BG1239" s="24" t="s">
        <v>5537</v>
      </c>
      <c r="BH1239" s="24" t="s">
        <v>5537</v>
      </c>
      <c r="BI1239" s="9" t="s">
        <v>5537</v>
      </c>
      <c r="BJ1239" s="14"/>
      <c r="BK1239" s="14" t="s">
        <v>5537</v>
      </c>
      <c r="BL1239" s="14" t="str">
        <f>_xlfn.XLOOKUP(B1239,'[4]cell downs 18042026 17h'!$B:$B,'[4]cell downs 18042026 17h'!$B:$B,"")</f>
        <v/>
      </c>
      <c r="BM1239" s="14" t="str">
        <f>_xlfn.XLOOKUP(B1239,'[5]Cells Huawei 19042026 15h'!$B:$B,'[5]Cells Huawei 19042026 15h'!$B:$B,"")</f>
        <v/>
      </c>
      <c r="BN1239" s="9" t="str">
        <f>_xlfn.XLOOKUP(B1239,'[6]cells down 19042026 9H40'!$B:$B,'[6]cells down 19042026 9H40'!$B:$B,"")</f>
        <v/>
      </c>
      <c r="BO1239" s="9" t="s">
        <v>5537</v>
      </c>
      <c r="BP1239" s="9" t="s">
        <v>12</v>
      </c>
    </row>
    <row r="1240" spans="1:68" s="9" customFormat="1" x14ac:dyDescent="0.35">
      <c r="A1240" s="1" t="s">
        <v>3000</v>
      </c>
      <c r="B1240" s="8" t="s">
        <v>3001</v>
      </c>
      <c r="C1240" s="3" t="str">
        <f>_xlfn.XLOOKUP(B1240,'[1]daily break down'!$D:$D,'[1]daily break down'!$E:$E,"")</f>
        <v>Ngaoundere</v>
      </c>
      <c r="D1240" s="1" t="s">
        <v>357</v>
      </c>
      <c r="E1240" s="1" t="s">
        <v>5517</v>
      </c>
      <c r="F1240" s="3" t="s">
        <v>90</v>
      </c>
      <c r="G1240" s="1" t="s">
        <v>91</v>
      </c>
      <c r="H1240" s="39" t="str">
        <f>_xlfn.XLOOKUP(B1240,[2]CALCULATION!$B:$B,[2]CALCULATION!$H:$H,"")</f>
        <v>Huawei</v>
      </c>
      <c r="I1240" s="34">
        <v>1.1816631139190659</v>
      </c>
      <c r="J1240" s="34">
        <v>2.5682512777050113E-2</v>
      </c>
      <c r="K1240" s="34">
        <v>0.59774264980752378</v>
      </c>
      <c r="L1240" s="34">
        <v>0</v>
      </c>
      <c r="M1240" s="34">
        <v>0.82558577531225663</v>
      </c>
      <c r="N1240" s="34">
        <v>0</v>
      </c>
      <c r="O1240" s="34">
        <v>0.16356550324883784</v>
      </c>
      <c r="P1240" s="34">
        <v>0</v>
      </c>
      <c r="Q1240" s="34">
        <v>0</v>
      </c>
      <c r="R1240" s="34">
        <v>0</v>
      </c>
      <c r="S1240" s="109">
        <v>0</v>
      </c>
      <c r="T1240" s="109">
        <f>_xlfn.XLOOKUP(B1240,'[3]Nur des jours'!$B:$B,'[3]Nur des jours'!$U:$U,"")</f>
        <v>0.30551489157699191</v>
      </c>
      <c r="U1240" s="109">
        <v>0</v>
      </c>
      <c r="V1240" s="109">
        <v>0</v>
      </c>
      <c r="W1240" s="109">
        <v>0.30551489157699191</v>
      </c>
      <c r="X1240" s="109">
        <v>0.41823258654293399</v>
      </c>
      <c r="Y1240" s="109">
        <v>0</v>
      </c>
      <c r="Z1240" s="109">
        <v>0</v>
      </c>
      <c r="AA1240" s="109">
        <v>0</v>
      </c>
      <c r="AB1240" s="109">
        <v>0</v>
      </c>
      <c r="AC1240" s="109">
        <v>0</v>
      </c>
      <c r="AD1240" s="109">
        <v>0</v>
      </c>
      <c r="AE1240" s="109">
        <v>0</v>
      </c>
      <c r="AF1240" s="109">
        <v>0</v>
      </c>
      <c r="AG1240" s="57" t="str">
        <f>_xlfn.XLOOKUP(B1240,[3]CALCULATION!$B:$B,[3]CALCULATION!$M:$M,"")</f>
        <v>Operationnel</v>
      </c>
      <c r="AH1240" s="57"/>
      <c r="AI1240" s="56" t="str" cm="1">
        <f t="array" ref="AI1240">IFERROR(_xlfn.IFS(
AK1240="MPR ISSUE","PDH",
AK1240="BSS Hardware Issue","BSS",
AK1240="Sites strategiques, MLL, Pylone, etc.","ENVTECH",
AK1240="AKTIVCO DEFAUT GE &amp; POWER Cabinet","AKTIVCO",
AK1240="AKTIVCO Coupure ENEO &amp; Baisse de tension","AKTIVCO GRID ONLY",
AK1240="Coupure ENEO &amp; Baisse de tension","IHS GRID ONLY",
AK1240="Defaut GE &amp; POWER Cabinet","IHS",
AK1240="Sharing","Partners",
AK1240="Sites strategiques &amp; DataCenter","SST &amp; DC",
AK1240="Exclu","Exclu",
AK1240="SAT","SAT",
AK1240="SPARE-ISSUE","SPARE-ISSUE",
AK1240="Fiber CAmtel","TRANS_FO_CAMTEL",
AK1240="Fiber AOF","Fiber AOF",
AK1240="Projet OCM (HUAWEI)","TRAVAUX-HUAWEI",
AK1240="Projet OCM (NOKIA)","TRAVAUX-NOKIA",
AK1240="ACCESS-ISSUE","ACCESS-ISSUE",
AK1240="Projet OCM (ZTE, NOKIA, autres projets)","TRAVAUX OCM",
AK1240="No root CAuse","No root cause",
AK1240="ODU HS","PDH",
AK1240="IP &amp; VLAN","PDH",
AK1240="Warehouse HUAWEI","SPARE-ISSUE",
AK1240="SPARE-HS","SPARE-ISSUE",
AK1240="Power Telco","BSS",AK1240="no impacts","no impacts"
),"")</f>
        <v>No root cause</v>
      </c>
      <c r="AJ1240" s="56" t="str" cm="1">
        <f t="array" ref="AJ1240">IFERROR(_xlfn.IFS(
AK1240="MPR ISSUE","TX ISSUE",
AK1240="BSS Hardware Issue","RAN ISSUE",
AK1240="Sites strategiques, MLL, Pylone, etc.","ENVTECH",
AK1240="AKTIVCO DEFAUT GE &amp; POWER Cabinet","POWER ISSUE",
AK1240="AKTIVCO Coupure ENEO &amp; Baisse de tension","POWER ISSUE",
AK1240="Coupure ENEO &amp; Baisse de tension","POWER ISSUE",
AK1240="Defaut GE &amp; POWER Cabinet","POWER ISSUE",
AK1240="Sharing","POWER ISSUE",
AK1240="Sites strategiques &amp; DataCenter","POWER ISSUE",
AK1240="Exclu","Exclu",
AK1240="SAT","TX ISSUE",
AK1240="SPARE-ISSUE","SPARE-ISSUE",
AK1240="Fiber CAmtel","TX ISSUE",
AK1240="Fiber AOF","TX ISSUE",
AK1240="Projet OCM (HUAWEI)","TRAVAUX-HUAWEI",
AK1240="Projet OCM (NOKIA)","TRAVAUX -NOKIA",
AK1240="ACCESS-ISSUE","ACCESS-ISSUE",
AK1240="Projet OCM (ZTE, NOKIA, autres projets)","TRAVAUX OCM",
AK1240="No root CAuse","No root cause",
AK1240="ODU HS","TX ISSUE",
AK1240="IP &amp; VLAN","TX ISSUE",
AK1240="Warehouse HUAWEI","SPARE-ISSUE",
AK1240="SPARE-HS","SPARE-ISSUE",
AK1240="Power Telco","RAN ISSUE",AK1240="no impacts","no impacts"
),"")</f>
        <v>No root cause</v>
      </c>
      <c r="AK1240" s="81" t="s">
        <v>5620</v>
      </c>
      <c r="AL1240" s="56" t="str" cm="1">
        <f t="array" ref="AL1240">IFERROR(_xlfn.IFS(
AK1240="MPR ISSUE","ACTIVE",
AK1240="BSS Hardware Issue","ACTIVE",
AK1240="Sites strategiques, MLL, Pylone, etc.","PASSIVE",
AK1240="AKTIVCO DEFAUT GE &amp; POWER Cabinet","PASSIVE",
AK1240="AKTIVCO Coupure ENEO &amp; Baisse de tension","PASSIVE",
AK1240="Coupure ENEO &amp; Baisse de tension","PASSIVE",
AK1240="Defaut GE &amp; POWER Cabinet","PASSIVE",
AK1240="Sharing","PASSIVE",
AK1240="Sites strategiques &amp; DataCenter","PASSIVE",
AK1240="Exclu","Exclu",
AK1240="SAT","ACTIVE",
AK1240="SPARE-ISSUE","SPARE-ISSUE",
AK1240="Fiber CAmtel","ACTIVE",
AK1240="Fiber AOF","ACTIVE",
AK1240="Projet OCM (HUAWEI)","PLANNED WORKS",
AK1240="Projet OCM (NOKIA)","PLANNED WORKS",
AK1240="ACCESS-ISSUE","ACCESS-ISSUE",
AK1240="Projet OCM (ZTE, NOKIA, autres projets)","PLANNED WORKS",
AK1240="No root CAuse","No root cause",
AK1240="ODU HS","ACTIVE",
AK1240="IP &amp; VLAN","ACTIVE",
AK1240="Warehouse HUAWEI","SPARE-ISSUE",
AK1240="SPARE-HS","SPARE-ISSUE",
AK1240="Power Telco","ACTIVE", AK1240="no impacts","no impacts"
),"")</f>
        <v>No root cause</v>
      </c>
      <c r="AM1240" s="108" t="s">
        <v>5537</v>
      </c>
      <c r="AN1240" s="117" t="s">
        <v>3001</v>
      </c>
      <c r="AP1240" s="23" t="s">
        <v>5537</v>
      </c>
      <c r="AQ1240" s="23" t="s">
        <v>5537</v>
      </c>
      <c r="AR1240" s="7"/>
      <c r="AS1240" s="6"/>
      <c r="AT1240" s="7"/>
      <c r="AU1240" s="3" t="s">
        <v>5537</v>
      </c>
      <c r="AV1240" s="24" t="s">
        <v>5537</v>
      </c>
      <c r="AW1240" s="24" t="s">
        <v>5537</v>
      </c>
      <c r="AX1240" s="24" t="s">
        <v>5537</v>
      </c>
      <c r="AY1240" s="24" t="s">
        <v>5537</v>
      </c>
      <c r="AZ1240" s="24" t="s">
        <v>5537</v>
      </c>
      <c r="BA1240" s="24" t="s">
        <v>5537</v>
      </c>
      <c r="BB1240" s="24" t="s">
        <v>5537</v>
      </c>
      <c r="BC1240" s="24" t="s">
        <v>5537</v>
      </c>
      <c r="BD1240" s="24" t="s">
        <v>5537</v>
      </c>
      <c r="BE1240" s="24" t="s">
        <v>5537</v>
      </c>
      <c r="BF1240" s="24" t="s">
        <v>5537</v>
      </c>
      <c r="BG1240" s="24" t="s">
        <v>5537</v>
      </c>
      <c r="BH1240" s="24" t="s">
        <v>5537</v>
      </c>
      <c r="BI1240" s="9" t="s">
        <v>5537</v>
      </c>
      <c r="BJ1240" s="14"/>
      <c r="BK1240" s="14" t="s">
        <v>5537</v>
      </c>
      <c r="BL1240" s="14" t="str">
        <f>_xlfn.XLOOKUP(B1240,'[4]cell downs 18042026 17h'!$B:$B,'[4]cell downs 18042026 17h'!$B:$B,"")</f>
        <v/>
      </c>
      <c r="BM1240" s="14" t="str">
        <f>_xlfn.XLOOKUP(B1240,'[5]Cells Huawei 19042026 15h'!$B:$B,'[5]Cells Huawei 19042026 15h'!$B:$B,"")</f>
        <v/>
      </c>
      <c r="BN1240" s="9" t="str">
        <f>_xlfn.XLOOKUP(B1240,'[6]cells down 19042026 9H40'!$B:$B,'[6]cells down 19042026 9H40'!$B:$B,"")</f>
        <v/>
      </c>
      <c r="BO1240" s="9" t="s">
        <v>5537</v>
      </c>
      <c r="BP1240" s="9" t="s">
        <v>66</v>
      </c>
    </row>
    <row r="1241" spans="1:68" s="9" customFormat="1" x14ac:dyDescent="0.35">
      <c r="A1241" s="1" t="s">
        <v>1012</v>
      </c>
      <c r="B1241" s="8" t="s">
        <v>1013</v>
      </c>
      <c r="C1241" s="3" t="str">
        <f>_xlfn.XLOOKUP(B1241,'[1]daily break down'!$D:$D,'[1]daily break down'!$E:$E,"")</f>
        <v>Douala</v>
      </c>
      <c r="D1241" s="1" t="s">
        <v>11</v>
      </c>
      <c r="E1241" s="1" t="s">
        <v>12</v>
      </c>
      <c r="F1241" s="3" t="s">
        <v>31</v>
      </c>
      <c r="G1241" s="1" t="s">
        <v>32</v>
      </c>
      <c r="H1241" s="41" t="str">
        <f>_xlfn.XLOOKUP(B1241,[2]CALCULATION!$B:$B,[2]CALCULATION!$H:$H,"")</f>
        <v>ZTE</v>
      </c>
      <c r="I1241" s="34">
        <v>0.26474390254342467</v>
      </c>
      <c r="J1241" s="34">
        <v>0</v>
      </c>
      <c r="K1241" s="34">
        <v>0</v>
      </c>
      <c r="L1241" s="34">
        <v>0</v>
      </c>
      <c r="M1241" s="34">
        <v>0.13176555860892122</v>
      </c>
      <c r="N1241" s="34">
        <v>0</v>
      </c>
      <c r="O1241" s="34">
        <v>0.13388793292869133</v>
      </c>
      <c r="P1241" s="34">
        <v>0.13156937274742897</v>
      </c>
      <c r="Q1241" s="34">
        <v>6.6863708611916789E-2</v>
      </c>
      <c r="R1241" s="34">
        <v>0</v>
      </c>
      <c r="S1241" s="109">
        <v>0.2229919842024011</v>
      </c>
      <c r="T1241" s="109">
        <f>_xlfn.XLOOKUP(B1241,'[3]Nur des jours'!$B:$B,'[3]Nur des jours'!$U:$U,"")</f>
        <v>0.13345989104907385</v>
      </c>
      <c r="U1241" s="109">
        <v>0.22047723815964776</v>
      </c>
      <c r="V1241" s="109">
        <v>0</v>
      </c>
      <c r="W1241" s="109">
        <v>0.13345989104907385</v>
      </c>
      <c r="X1241" s="109">
        <v>0.41184762850530598</v>
      </c>
      <c r="Y1241" s="109">
        <v>0</v>
      </c>
      <c r="Z1241" s="109">
        <v>0</v>
      </c>
      <c r="AA1241" s="109">
        <v>0</v>
      </c>
      <c r="AB1241" s="109">
        <v>0</v>
      </c>
      <c r="AC1241" s="109">
        <v>0</v>
      </c>
      <c r="AD1241" s="109">
        <v>0</v>
      </c>
      <c r="AE1241" s="109">
        <v>0</v>
      </c>
      <c r="AF1241" s="109">
        <v>0</v>
      </c>
      <c r="AG1241" s="57" t="str">
        <f>_xlfn.XLOOKUP(B1241,[3]CALCULATION!$B:$B,[3]CALCULATION!$M:$M,"")</f>
        <v>Operationnel</v>
      </c>
      <c r="AH1241" s="57"/>
      <c r="AI1241" s="56" t="str" cm="1">
        <f t="array" ref="AI1241">IFERROR(_xlfn.IFS(
AK1241="MPR ISSUE","PDH",
AK1241="BSS Hardware Issue","BSS",
AK1241="Sites strategiques, MLL, Pylone, etc.","ENVTECH",
AK1241="AKTIVCO DEFAUT GE &amp; POWER Cabinet","AKTIVCO",
AK1241="AKTIVCO Coupure ENEO &amp; Baisse de tension","AKTIVCO GRID ONLY",
AK1241="Coupure ENEO &amp; Baisse de tension","IHS GRID ONLY",
AK1241="Defaut GE &amp; POWER Cabinet","IHS",
AK1241="Sharing","Partners",
AK1241="Sites strategiques &amp; DataCenter","SST &amp; DC",
AK1241="Exclu","Exclu",
AK1241="SAT","SAT",
AK1241="SPARE-ISSUE","SPARE-ISSUE",
AK1241="Fiber CAmtel","TRANS_FO_CAMTEL",
AK1241="Fiber AOF","Fiber AOF",
AK1241="Projet OCM (HUAWEI)","TRAVAUX-HUAWEI",
AK1241="Projet OCM (NOKIA)","TRAVAUX-NOKIA",
AK1241="ACCESS-ISSUE","ACCESS-ISSUE",
AK1241="Projet OCM (ZTE, NOKIA, autres projets)","TRAVAUX OCM",
AK1241="No root CAuse","No root cause",
AK1241="ODU HS","PDH",
AK1241="IP &amp; VLAN","PDH",
AK1241="Warehouse HUAWEI","SPARE-ISSUE",
AK1241="SPARE-HS","SPARE-ISSUE",
AK1241="Power Telco","BSS",AK1241="no impacts","no impacts"
),"")</f>
        <v>No root cause</v>
      </c>
      <c r="AJ1241" s="56" t="str" cm="1">
        <f t="array" ref="AJ1241">IFERROR(_xlfn.IFS(
AK1241="MPR ISSUE","TX ISSUE",
AK1241="BSS Hardware Issue","RAN ISSUE",
AK1241="Sites strategiques, MLL, Pylone, etc.","ENVTECH",
AK1241="AKTIVCO DEFAUT GE &amp; POWER Cabinet","POWER ISSUE",
AK1241="AKTIVCO Coupure ENEO &amp; Baisse de tension","POWER ISSUE",
AK1241="Coupure ENEO &amp; Baisse de tension","POWER ISSUE",
AK1241="Defaut GE &amp; POWER Cabinet","POWER ISSUE",
AK1241="Sharing","POWER ISSUE",
AK1241="Sites strategiques &amp; DataCenter","POWER ISSUE",
AK1241="Exclu","Exclu",
AK1241="SAT","TX ISSUE",
AK1241="SPARE-ISSUE","SPARE-ISSUE",
AK1241="Fiber CAmtel","TX ISSUE",
AK1241="Fiber AOF","TX ISSUE",
AK1241="Projet OCM (HUAWEI)","TRAVAUX-HUAWEI",
AK1241="Projet OCM (NOKIA)","TRAVAUX -NOKIA",
AK1241="ACCESS-ISSUE","ACCESS-ISSUE",
AK1241="Projet OCM (ZTE, NOKIA, autres projets)","TRAVAUX OCM",
AK1241="No root CAuse","No root cause",
AK1241="ODU HS","TX ISSUE",
AK1241="IP &amp; VLAN","TX ISSUE",
AK1241="Warehouse HUAWEI","SPARE-ISSUE",
AK1241="SPARE-HS","SPARE-ISSUE",
AK1241="Power Telco","RAN ISSUE",AK1241="no impacts","no impacts"
),"")</f>
        <v>No root cause</v>
      </c>
      <c r="AK1241" s="81" t="s">
        <v>5620</v>
      </c>
      <c r="AL1241" s="56" t="str" cm="1">
        <f t="array" ref="AL1241">IFERROR(_xlfn.IFS(
AK1241="MPR ISSUE","ACTIVE",
AK1241="BSS Hardware Issue","ACTIVE",
AK1241="Sites strategiques, MLL, Pylone, etc.","PASSIVE",
AK1241="AKTIVCO DEFAUT GE &amp; POWER Cabinet","PASSIVE",
AK1241="AKTIVCO Coupure ENEO &amp; Baisse de tension","PASSIVE",
AK1241="Coupure ENEO &amp; Baisse de tension","PASSIVE",
AK1241="Defaut GE &amp; POWER Cabinet","PASSIVE",
AK1241="Sharing","PASSIVE",
AK1241="Sites strategiques &amp; DataCenter","PASSIVE",
AK1241="Exclu","Exclu",
AK1241="SAT","ACTIVE",
AK1241="SPARE-ISSUE","SPARE-ISSUE",
AK1241="Fiber CAmtel","ACTIVE",
AK1241="Fiber AOF","ACTIVE",
AK1241="Projet OCM (HUAWEI)","PLANNED WORKS",
AK1241="Projet OCM (NOKIA)","PLANNED WORKS",
AK1241="ACCESS-ISSUE","ACCESS-ISSUE",
AK1241="Projet OCM (ZTE, NOKIA, autres projets)","PLANNED WORKS",
AK1241="No root CAuse","No root cause",
AK1241="ODU HS","ACTIVE",
AK1241="IP &amp; VLAN","ACTIVE",
AK1241="Warehouse HUAWEI","SPARE-ISSUE",
AK1241="SPARE-HS","SPARE-ISSUE",
AK1241="Power Telco","ACTIVE", AK1241="no impacts","no impacts"
),"")</f>
        <v>No root cause</v>
      </c>
      <c r="AM1241" s="108" t="s">
        <v>5537</v>
      </c>
      <c r="AN1241" s="117" t="s">
        <v>1013</v>
      </c>
      <c r="AP1241" s="23" t="s">
        <v>5537</v>
      </c>
      <c r="AQ1241" s="23" t="s">
        <v>5537</v>
      </c>
      <c r="AR1241" s="7"/>
      <c r="AS1241" s="6"/>
      <c r="AT1241" s="7"/>
      <c r="AU1241" s="3" t="s">
        <v>5537</v>
      </c>
      <c r="AV1241" s="24" t="s">
        <v>5537</v>
      </c>
      <c r="AW1241" s="24" t="s">
        <v>5537</v>
      </c>
      <c r="AX1241" s="24" t="s">
        <v>5537</v>
      </c>
      <c r="AY1241" s="24" t="s">
        <v>5537</v>
      </c>
      <c r="AZ1241" s="24" t="s">
        <v>5537</v>
      </c>
      <c r="BA1241" s="24" t="s">
        <v>5537</v>
      </c>
      <c r="BB1241" s="24" t="s">
        <v>5537</v>
      </c>
      <c r="BC1241" s="24" t="s">
        <v>5537</v>
      </c>
      <c r="BD1241" s="24" t="s">
        <v>5537</v>
      </c>
      <c r="BE1241" s="24" t="s">
        <v>5537</v>
      </c>
      <c r="BF1241" s="24" t="s">
        <v>5537</v>
      </c>
      <c r="BG1241" s="24" t="s">
        <v>5537</v>
      </c>
      <c r="BH1241" s="24" t="s">
        <v>5537</v>
      </c>
      <c r="BI1241" s="9" t="s">
        <v>5537</v>
      </c>
      <c r="BJ1241" s="14"/>
      <c r="BK1241" s="14" t="s">
        <v>5537</v>
      </c>
      <c r="BL1241" s="14" t="str">
        <f>_xlfn.XLOOKUP(B1241,'[4]cell downs 18042026 17h'!$B:$B,'[4]cell downs 18042026 17h'!$B:$B,"")</f>
        <v/>
      </c>
      <c r="BM1241" s="14" t="str">
        <f>_xlfn.XLOOKUP(B1241,'[5]Cells Huawei 19042026 15h'!$B:$B,'[5]Cells Huawei 19042026 15h'!$B:$B,"")</f>
        <v/>
      </c>
      <c r="BN1241" s="9" t="str">
        <f>_xlfn.XLOOKUP(B1241,'[6]cells down 19042026 9H40'!$B:$B,'[6]cells down 19042026 9H40'!$B:$B,"")</f>
        <v/>
      </c>
      <c r="BO1241" s="9" t="s">
        <v>1013</v>
      </c>
      <c r="BP1241" s="9" t="s">
        <v>12</v>
      </c>
    </row>
    <row r="1242" spans="1:68" s="9" customFormat="1" x14ac:dyDescent="0.35">
      <c r="A1242" s="1" t="s">
        <v>4282</v>
      </c>
      <c r="B1242" s="8" t="s">
        <v>4283</v>
      </c>
      <c r="C1242" s="3" t="str">
        <f>_xlfn.XLOOKUP(B1242,'[1]daily break down'!$D:$D,'[1]daily break down'!$E:$E,"")</f>
        <v>ADAMAOUA</v>
      </c>
      <c r="D1242" s="1"/>
      <c r="E1242" s="1"/>
      <c r="F1242" s="3" t="s">
        <v>90</v>
      </c>
      <c r="G1242" s="1" t="s">
        <v>4263</v>
      </c>
      <c r="H1242" s="39" t="str">
        <f>_xlfn.XLOOKUP(B1242,[2]CALCULATION!$B:$B,[2]CALCULATION!$H:$H,"")</f>
        <v>HUAWEI</v>
      </c>
      <c r="I1242" s="34">
        <v>0</v>
      </c>
      <c r="J1242" s="34">
        <v>0</v>
      </c>
      <c r="K1242" s="34">
        <v>0</v>
      </c>
      <c r="L1242" s="34">
        <v>0</v>
      </c>
      <c r="M1242" s="34">
        <v>0</v>
      </c>
      <c r="N1242" s="34">
        <v>0</v>
      </c>
      <c r="O1242" s="34">
        <v>0</v>
      </c>
      <c r="P1242" s="34">
        <v>0</v>
      </c>
      <c r="Q1242" s="34">
        <v>0</v>
      </c>
      <c r="R1242" s="34">
        <v>0</v>
      </c>
      <c r="S1242" s="109">
        <v>0</v>
      </c>
      <c r="T1242" s="109">
        <f>_xlfn.XLOOKUP(B1242,'[3]Nur des jours'!$B:$B,'[3]Nur des jours'!$U:$U,"")</f>
        <v>0</v>
      </c>
      <c r="U1242" s="109">
        <v>0</v>
      </c>
      <c r="V1242" s="109">
        <v>0</v>
      </c>
      <c r="W1242" s="109">
        <v>0</v>
      </c>
      <c r="X1242" s="109">
        <v>0.35848507417965775</v>
      </c>
      <c r="Y1242" s="109">
        <v>0</v>
      </c>
      <c r="Z1242" s="109">
        <v>0</v>
      </c>
      <c r="AA1242" s="109">
        <v>0</v>
      </c>
      <c r="AB1242" s="109">
        <v>0</v>
      </c>
      <c r="AC1242" s="109">
        <v>0</v>
      </c>
      <c r="AD1242" s="109">
        <v>0</v>
      </c>
      <c r="AE1242" s="109">
        <v>0</v>
      </c>
      <c r="AF1242" s="109">
        <v>0</v>
      </c>
      <c r="AG1242" s="57" t="str">
        <f>_xlfn.XLOOKUP(B1242,[3]CALCULATION!$B:$B,[3]CALCULATION!$M:$M,"")</f>
        <v>Operationnel</v>
      </c>
      <c r="AH1242" s="57"/>
      <c r="AI1242" s="56" t="str" cm="1">
        <f t="array" ref="AI1242">IFERROR(_xlfn.IFS(
AK1242="MPR ISSUE","PDH",
AK1242="BSS Hardware Issue","BSS",
AK1242="Sites strategiques, MLL, Pylone, etc.","ENVTECH",
AK1242="AKTIVCO DEFAUT GE &amp; POWER Cabinet","AKTIVCO",
AK1242="AKTIVCO Coupure ENEO &amp; Baisse de tension","AKTIVCO GRID ONLY",
AK1242="Coupure ENEO &amp; Baisse de tension","IHS GRID ONLY",
AK1242="Defaut GE &amp; POWER Cabinet","IHS",
AK1242="Sharing","Partners",
AK1242="Sites strategiques &amp; DataCenter","SST &amp; DC",
AK1242="Exclu","Exclu",
AK1242="SAT","SAT",
AK1242="SPARE-ISSUE","SPARE-ISSUE",
AK1242="Fiber CAmtel","TRANS_FO_CAMTEL",
AK1242="Fiber AOF","Fiber AOF",
AK1242="Projet OCM (HUAWEI)","TRAVAUX-HUAWEI",
AK1242="Projet OCM (NOKIA)","TRAVAUX-NOKIA",
AK1242="ACCESS-ISSUE","ACCESS-ISSUE",
AK1242="Projet OCM (ZTE, NOKIA, autres projets)","TRAVAUX OCM",
AK1242="No root CAuse","No root cause",
AK1242="ODU HS","PDH",
AK1242="IP &amp; VLAN","PDH",
AK1242="Warehouse HUAWEI","SPARE-ISSUE",
AK1242="SPARE-HS","SPARE-ISSUE",
AK1242="Power Telco","BSS",AK1242="no impacts","no impacts"
),"")</f>
        <v>No root cause</v>
      </c>
      <c r="AJ1242" s="56" t="str" cm="1">
        <f t="array" ref="AJ1242">IFERROR(_xlfn.IFS(
AK1242="MPR ISSUE","TX ISSUE",
AK1242="BSS Hardware Issue","RAN ISSUE",
AK1242="Sites strategiques, MLL, Pylone, etc.","ENVTECH",
AK1242="AKTIVCO DEFAUT GE &amp; POWER Cabinet","POWER ISSUE",
AK1242="AKTIVCO Coupure ENEO &amp; Baisse de tension","POWER ISSUE",
AK1242="Coupure ENEO &amp; Baisse de tension","POWER ISSUE",
AK1242="Defaut GE &amp; POWER Cabinet","POWER ISSUE",
AK1242="Sharing","POWER ISSUE",
AK1242="Sites strategiques &amp; DataCenter","POWER ISSUE",
AK1242="Exclu","Exclu",
AK1242="SAT","TX ISSUE",
AK1242="SPARE-ISSUE","SPARE-ISSUE",
AK1242="Fiber CAmtel","TX ISSUE",
AK1242="Fiber AOF","TX ISSUE",
AK1242="Projet OCM (HUAWEI)","TRAVAUX-HUAWEI",
AK1242="Projet OCM (NOKIA)","TRAVAUX -NOKIA",
AK1242="ACCESS-ISSUE","ACCESS-ISSUE",
AK1242="Projet OCM (ZTE, NOKIA, autres projets)","TRAVAUX OCM",
AK1242="No root CAuse","No root cause",
AK1242="ODU HS","TX ISSUE",
AK1242="IP &amp; VLAN","TX ISSUE",
AK1242="Warehouse HUAWEI","SPARE-ISSUE",
AK1242="SPARE-HS","SPARE-ISSUE",
AK1242="Power Telco","RAN ISSUE",AK1242="no impacts","no impacts"
),"")</f>
        <v>No root cause</v>
      </c>
      <c r="AK1242" s="81" t="s">
        <v>5620</v>
      </c>
      <c r="AL1242" s="56" t="str" cm="1">
        <f t="array" ref="AL1242">IFERROR(_xlfn.IFS(
AK1242="MPR ISSUE","ACTIVE",
AK1242="BSS Hardware Issue","ACTIVE",
AK1242="Sites strategiques, MLL, Pylone, etc.","PASSIVE",
AK1242="AKTIVCO DEFAUT GE &amp; POWER Cabinet","PASSIVE",
AK1242="AKTIVCO Coupure ENEO &amp; Baisse de tension","PASSIVE",
AK1242="Coupure ENEO &amp; Baisse de tension","PASSIVE",
AK1242="Defaut GE &amp; POWER Cabinet","PASSIVE",
AK1242="Sharing","PASSIVE",
AK1242="Sites strategiques &amp; DataCenter","PASSIVE",
AK1242="Exclu","Exclu",
AK1242="SAT","ACTIVE",
AK1242="SPARE-ISSUE","SPARE-ISSUE",
AK1242="Fiber CAmtel","ACTIVE",
AK1242="Fiber AOF","ACTIVE",
AK1242="Projet OCM (HUAWEI)","PLANNED WORKS",
AK1242="Projet OCM (NOKIA)","PLANNED WORKS",
AK1242="ACCESS-ISSUE","ACCESS-ISSUE",
AK1242="Projet OCM (ZTE, NOKIA, autres projets)","PLANNED WORKS",
AK1242="No root CAuse","No root cause",
AK1242="ODU HS","ACTIVE",
AK1242="IP &amp; VLAN","ACTIVE",
AK1242="Warehouse HUAWEI","SPARE-ISSUE",
AK1242="SPARE-HS","SPARE-ISSUE",
AK1242="Power Telco","ACTIVE", AK1242="no impacts","no impacts"
),"")</f>
        <v>No root cause</v>
      </c>
      <c r="AM1242" s="108" t="s">
        <v>5537</v>
      </c>
      <c r="AN1242" s="117" t="s">
        <v>4283</v>
      </c>
      <c r="AP1242" s="23" t="s">
        <v>5537</v>
      </c>
      <c r="AQ1242" s="23" t="s">
        <v>5537</v>
      </c>
      <c r="AR1242" s="7"/>
      <c r="AS1242" s="6"/>
      <c r="AT1242" s="7"/>
      <c r="AU1242" s="3" t="s">
        <v>5537</v>
      </c>
      <c r="AV1242" s="24" t="s">
        <v>5537</v>
      </c>
      <c r="AW1242" s="24" t="s">
        <v>5537</v>
      </c>
      <c r="AX1242" s="24" t="s">
        <v>5537</v>
      </c>
      <c r="AY1242" s="24" t="s">
        <v>5537</v>
      </c>
      <c r="AZ1242" s="24" t="s">
        <v>5537</v>
      </c>
      <c r="BA1242" s="24" t="s">
        <v>5537</v>
      </c>
      <c r="BB1242" s="24" t="s">
        <v>5537</v>
      </c>
      <c r="BC1242" s="24" t="s">
        <v>5537</v>
      </c>
      <c r="BD1242" s="24" t="s">
        <v>5537</v>
      </c>
      <c r="BE1242" s="24" t="s">
        <v>5537</v>
      </c>
      <c r="BF1242" s="24" t="s">
        <v>5537</v>
      </c>
      <c r="BG1242" s="24" t="s">
        <v>5537</v>
      </c>
      <c r="BH1242" s="24" t="s">
        <v>5537</v>
      </c>
      <c r="BI1242" s="9" t="s">
        <v>5537</v>
      </c>
      <c r="BJ1242" s="14"/>
      <c r="BK1242" s="14" t="s">
        <v>5537</v>
      </c>
      <c r="BL1242" s="14" t="str">
        <f>_xlfn.XLOOKUP(B1242,'[4]cell downs 18042026 17h'!$B:$B,'[4]cell downs 18042026 17h'!$B:$B,"")</f>
        <v/>
      </c>
      <c r="BM1242" s="14" t="str">
        <f>_xlfn.XLOOKUP(B1242,'[5]Cells Huawei 19042026 15h'!$B:$B,'[5]Cells Huawei 19042026 15h'!$B:$B,"")</f>
        <v/>
      </c>
      <c r="BN1242" s="9" t="str">
        <f>_xlfn.XLOOKUP(B1242,'[6]cells down 19042026 9H40'!$B:$B,'[6]cells down 19042026 9H40'!$B:$B,"")</f>
        <v/>
      </c>
      <c r="BO1242" s="9" t="s">
        <v>5537</v>
      </c>
      <c r="BP1242" s="9" t="s">
        <v>594</v>
      </c>
    </row>
    <row r="1243" spans="1:68" s="9" customFormat="1" x14ac:dyDescent="0.35">
      <c r="A1243" s="1" t="s">
        <v>3241</v>
      </c>
      <c r="B1243" s="8" t="s">
        <v>3242</v>
      </c>
      <c r="C1243" s="3" t="str">
        <f>_xlfn.XLOOKUP(B1243,'[1]daily break down'!$D:$D,'[1]daily break down'!$E:$E,"")</f>
        <v>Yaounde</v>
      </c>
      <c r="D1243" s="1" t="s">
        <v>11</v>
      </c>
      <c r="E1243" s="1" t="s">
        <v>12</v>
      </c>
      <c r="F1243" s="3" t="s">
        <v>37</v>
      </c>
      <c r="G1243" s="1" t="s">
        <v>38</v>
      </c>
      <c r="H1243" s="41" t="str">
        <f>_xlfn.XLOOKUP(B1243,[2]CALCULATION!$B:$B,[2]CALCULATION!$H:$H,"")</f>
        <v>ZTE</v>
      </c>
      <c r="I1243" s="34">
        <v>0</v>
      </c>
      <c r="J1243" s="34">
        <v>0</v>
      </c>
      <c r="K1243" s="34">
        <v>0</v>
      </c>
      <c r="L1243" s="34">
        <v>0</v>
      </c>
      <c r="M1243" s="34">
        <v>0</v>
      </c>
      <c r="N1243" s="34">
        <v>0</v>
      </c>
      <c r="O1243" s="34">
        <v>0</v>
      </c>
      <c r="P1243" s="34">
        <v>0</v>
      </c>
      <c r="Q1243" s="34">
        <v>0</v>
      </c>
      <c r="R1243" s="34">
        <v>0</v>
      </c>
      <c r="S1243" s="109">
        <v>0</v>
      </c>
      <c r="T1243" s="109">
        <f>_xlfn.XLOOKUP(B1243,'[3]Nur des jours'!$B:$B,'[3]Nur des jours'!$U:$U,"")</f>
        <v>0</v>
      </c>
      <c r="U1243" s="109">
        <v>1.4036206635790501E-2</v>
      </c>
      <c r="V1243" s="109">
        <v>0</v>
      </c>
      <c r="W1243" s="109">
        <v>0</v>
      </c>
      <c r="X1243" s="109">
        <v>0.3538479538171348</v>
      </c>
      <c r="Y1243" s="109">
        <v>0</v>
      </c>
      <c r="Z1243" s="109">
        <v>0</v>
      </c>
      <c r="AA1243" s="109">
        <v>0</v>
      </c>
      <c r="AB1243" s="109">
        <v>0</v>
      </c>
      <c r="AC1243" s="109">
        <v>0</v>
      </c>
      <c r="AD1243" s="109">
        <v>0</v>
      </c>
      <c r="AE1243" s="109">
        <v>0</v>
      </c>
      <c r="AF1243" s="109">
        <v>0</v>
      </c>
      <c r="AG1243" s="57" t="str">
        <f>_xlfn.XLOOKUP(B1243,[3]CALCULATION!$B:$B,[3]CALCULATION!$M:$M,"")</f>
        <v>Operationnel</v>
      </c>
      <c r="AH1243" s="57"/>
      <c r="AI1243" s="56" t="str" cm="1">
        <f t="array" ref="AI1243">IFERROR(_xlfn.IFS(
AK1243="MPR ISSUE","PDH",
AK1243="BSS Hardware Issue","BSS",
AK1243="Sites strategiques, MLL, Pylone, etc.","ENVTECH",
AK1243="AKTIVCO DEFAUT GE &amp; POWER Cabinet","AKTIVCO",
AK1243="AKTIVCO Coupure ENEO &amp; Baisse de tension","AKTIVCO GRID ONLY",
AK1243="Coupure ENEO &amp; Baisse de tension","IHS GRID ONLY",
AK1243="Defaut GE &amp; POWER Cabinet","IHS",
AK1243="Sharing","Partners",
AK1243="Sites strategiques &amp; DataCenter","SST &amp; DC",
AK1243="Exclu","Exclu",
AK1243="SAT","SAT",
AK1243="SPARE-ISSUE","SPARE-ISSUE",
AK1243="Fiber CAmtel","TRANS_FO_CAMTEL",
AK1243="Fiber AOF","Fiber AOF",
AK1243="Projet OCM (HUAWEI)","TRAVAUX-HUAWEI",
AK1243="Projet OCM (NOKIA)","TRAVAUX-NOKIA",
AK1243="ACCESS-ISSUE","ACCESS-ISSUE",
AK1243="Projet OCM (ZTE, NOKIA, autres projets)","TRAVAUX OCM",
AK1243="No root CAuse","No root cause",
AK1243="ODU HS","PDH",
AK1243="IP &amp; VLAN","PDH",
AK1243="Warehouse HUAWEI","SPARE-ISSUE",
AK1243="SPARE-HS","SPARE-ISSUE",
AK1243="Power Telco","BSS",AK1243="no impacts","no impacts"
),"")</f>
        <v>No root cause</v>
      </c>
      <c r="AJ1243" s="56" t="str" cm="1">
        <f t="array" ref="AJ1243">IFERROR(_xlfn.IFS(
AK1243="MPR ISSUE","TX ISSUE",
AK1243="BSS Hardware Issue","RAN ISSUE",
AK1243="Sites strategiques, MLL, Pylone, etc.","ENVTECH",
AK1243="AKTIVCO DEFAUT GE &amp; POWER Cabinet","POWER ISSUE",
AK1243="AKTIVCO Coupure ENEO &amp; Baisse de tension","POWER ISSUE",
AK1243="Coupure ENEO &amp; Baisse de tension","POWER ISSUE",
AK1243="Defaut GE &amp; POWER Cabinet","POWER ISSUE",
AK1243="Sharing","POWER ISSUE",
AK1243="Sites strategiques &amp; DataCenter","POWER ISSUE",
AK1243="Exclu","Exclu",
AK1243="SAT","TX ISSUE",
AK1243="SPARE-ISSUE","SPARE-ISSUE",
AK1243="Fiber CAmtel","TX ISSUE",
AK1243="Fiber AOF","TX ISSUE",
AK1243="Projet OCM (HUAWEI)","TRAVAUX-HUAWEI",
AK1243="Projet OCM (NOKIA)","TRAVAUX -NOKIA",
AK1243="ACCESS-ISSUE","ACCESS-ISSUE",
AK1243="Projet OCM (ZTE, NOKIA, autres projets)","TRAVAUX OCM",
AK1243="No root CAuse","No root cause",
AK1243="ODU HS","TX ISSUE",
AK1243="IP &amp; VLAN","TX ISSUE",
AK1243="Warehouse HUAWEI","SPARE-ISSUE",
AK1243="SPARE-HS","SPARE-ISSUE",
AK1243="Power Telco","RAN ISSUE",AK1243="no impacts","no impacts"
),"")</f>
        <v>No root cause</v>
      </c>
      <c r="AK1243" s="81" t="s">
        <v>5620</v>
      </c>
      <c r="AL1243" s="56" t="str" cm="1">
        <f t="array" ref="AL1243">IFERROR(_xlfn.IFS(
AK1243="MPR ISSUE","ACTIVE",
AK1243="BSS Hardware Issue","ACTIVE",
AK1243="Sites strategiques, MLL, Pylone, etc.","PASSIVE",
AK1243="AKTIVCO DEFAUT GE &amp; POWER Cabinet","PASSIVE",
AK1243="AKTIVCO Coupure ENEO &amp; Baisse de tension","PASSIVE",
AK1243="Coupure ENEO &amp; Baisse de tension","PASSIVE",
AK1243="Defaut GE &amp; POWER Cabinet","PASSIVE",
AK1243="Sharing","PASSIVE",
AK1243="Sites strategiques &amp; DataCenter","PASSIVE",
AK1243="Exclu","Exclu",
AK1243="SAT","ACTIVE",
AK1243="SPARE-ISSUE","SPARE-ISSUE",
AK1243="Fiber CAmtel","ACTIVE",
AK1243="Fiber AOF","ACTIVE",
AK1243="Projet OCM (HUAWEI)","PLANNED WORKS",
AK1243="Projet OCM (NOKIA)","PLANNED WORKS",
AK1243="ACCESS-ISSUE","ACCESS-ISSUE",
AK1243="Projet OCM (ZTE, NOKIA, autres projets)","PLANNED WORKS",
AK1243="No root CAuse","No root cause",
AK1243="ODU HS","ACTIVE",
AK1243="IP &amp; VLAN","ACTIVE",
AK1243="Warehouse HUAWEI","SPARE-ISSUE",
AK1243="SPARE-HS","SPARE-ISSUE",
AK1243="Power Telco","ACTIVE", AK1243="no impacts","no impacts"
),"")</f>
        <v>No root cause</v>
      </c>
      <c r="AM1243" s="108" t="s">
        <v>5537</v>
      </c>
      <c r="AN1243" s="117" t="s">
        <v>3242</v>
      </c>
      <c r="AP1243" s="23" t="s">
        <v>5537</v>
      </c>
      <c r="AQ1243" s="23" t="s">
        <v>5537</v>
      </c>
      <c r="AR1243" s="7"/>
      <c r="AS1243" s="6"/>
      <c r="AT1243" s="7"/>
      <c r="AU1243" s="3" t="s">
        <v>5537</v>
      </c>
      <c r="AV1243" s="24" t="s">
        <v>5537</v>
      </c>
      <c r="AW1243" s="24" t="s">
        <v>5537</v>
      </c>
      <c r="AX1243" s="24" t="s">
        <v>5537</v>
      </c>
      <c r="AY1243" s="24" t="s">
        <v>5537</v>
      </c>
      <c r="AZ1243" s="24" t="s">
        <v>5537</v>
      </c>
      <c r="BA1243" s="24" t="s">
        <v>5537</v>
      </c>
      <c r="BB1243" s="24" t="s">
        <v>5537</v>
      </c>
      <c r="BC1243" s="24" t="s">
        <v>5537</v>
      </c>
      <c r="BD1243" s="24" t="s">
        <v>5537</v>
      </c>
      <c r="BE1243" s="24" t="s">
        <v>5537</v>
      </c>
      <c r="BF1243" s="24" t="s">
        <v>5537</v>
      </c>
      <c r="BG1243" s="24" t="s">
        <v>5537</v>
      </c>
      <c r="BH1243" s="24" t="s">
        <v>5537</v>
      </c>
      <c r="BI1243" s="9" t="s">
        <v>5537</v>
      </c>
      <c r="BJ1243" s="14"/>
      <c r="BK1243" s="14" t="s">
        <v>5537</v>
      </c>
      <c r="BL1243" s="14" t="str">
        <f>_xlfn.XLOOKUP(B1243,'[4]cell downs 18042026 17h'!$B:$B,'[4]cell downs 18042026 17h'!$B:$B,"")</f>
        <v/>
      </c>
      <c r="BM1243" s="14" t="str">
        <f>_xlfn.XLOOKUP(B1243,'[5]Cells Huawei 19042026 15h'!$B:$B,'[5]Cells Huawei 19042026 15h'!$B:$B,"")</f>
        <v/>
      </c>
      <c r="BN1243" s="9" t="str">
        <f>_xlfn.XLOOKUP(B1243,'[6]cells down 19042026 9H40'!$B:$B,'[6]cells down 19042026 9H40'!$B:$B,"")</f>
        <v/>
      </c>
      <c r="BO1243" s="9" t="s">
        <v>3242</v>
      </c>
      <c r="BP1243" s="9" t="s">
        <v>154</v>
      </c>
    </row>
    <row r="1244" spans="1:68" s="9" customFormat="1" x14ac:dyDescent="0.35">
      <c r="A1244" s="1" t="s">
        <v>4723</v>
      </c>
      <c r="B1244" s="8" t="s">
        <v>4724</v>
      </c>
      <c r="C1244" s="3" t="str">
        <f>_xlfn.XLOOKUP(B1244,'[1]daily break down'!$D:$D,'[1]daily break down'!$E:$E,"")</f>
        <v>Douala</v>
      </c>
      <c r="D1244" s="1" t="s">
        <v>11</v>
      </c>
      <c r="E1244" s="1" t="s">
        <v>12</v>
      </c>
      <c r="F1244" s="3" t="s">
        <v>31</v>
      </c>
      <c r="G1244" s="1" t="s">
        <v>32</v>
      </c>
      <c r="H1244" s="41" t="str">
        <f>_xlfn.XLOOKUP(B1244,[2]CALCULATION!$B:$B,[2]CALCULATION!$H:$H,"")</f>
        <v>ZTE</v>
      </c>
      <c r="I1244" s="34">
        <v>0</v>
      </c>
      <c r="J1244" s="34">
        <v>0</v>
      </c>
      <c r="K1244" s="34">
        <v>0</v>
      </c>
      <c r="L1244" s="34">
        <v>4.2804187961750177E-4</v>
      </c>
      <c r="M1244" s="34">
        <v>0</v>
      </c>
      <c r="N1244" s="34">
        <v>0</v>
      </c>
      <c r="O1244" s="34">
        <v>0</v>
      </c>
      <c r="P1244" s="34">
        <v>0</v>
      </c>
      <c r="Q1244" s="34">
        <v>0</v>
      </c>
      <c r="R1244" s="34">
        <v>0</v>
      </c>
      <c r="S1244" s="109">
        <v>0</v>
      </c>
      <c r="T1244" s="109">
        <f>_xlfn.XLOOKUP(B1244,'[3]Nur des jours'!$B:$B,'[3]Nur des jours'!$U:$U,"")</f>
        <v>0</v>
      </c>
      <c r="U1244" s="109">
        <v>0</v>
      </c>
      <c r="V1244" s="109">
        <v>3.7453664466531404E-4</v>
      </c>
      <c r="W1244" s="109">
        <v>0</v>
      </c>
      <c r="X1244" s="109">
        <v>0.30961695958999336</v>
      </c>
      <c r="Y1244" s="109">
        <v>0</v>
      </c>
      <c r="Z1244" s="109">
        <v>0</v>
      </c>
      <c r="AA1244" s="109">
        <v>0</v>
      </c>
      <c r="AB1244" s="109">
        <v>0</v>
      </c>
      <c r="AC1244" s="109">
        <v>0</v>
      </c>
      <c r="AD1244" s="109">
        <v>0</v>
      </c>
      <c r="AE1244" s="109">
        <v>0</v>
      </c>
      <c r="AF1244" s="109">
        <v>0</v>
      </c>
      <c r="AG1244" s="57" t="str">
        <f>_xlfn.XLOOKUP(B1244,[3]CALCULATION!$B:$B,[3]CALCULATION!$M:$M,"")</f>
        <v>Operationnel</v>
      </c>
      <c r="AH1244" s="57"/>
      <c r="AI1244" s="56" t="str" cm="1">
        <f t="array" ref="AI1244">IFERROR(_xlfn.IFS(
AK1244="MPR ISSUE","PDH",
AK1244="BSS Hardware Issue","BSS",
AK1244="Sites strategiques, MLL, Pylone, etc.","ENVTECH",
AK1244="AKTIVCO DEFAUT GE &amp; POWER Cabinet","AKTIVCO",
AK1244="AKTIVCO Coupure ENEO &amp; Baisse de tension","AKTIVCO GRID ONLY",
AK1244="Coupure ENEO &amp; Baisse de tension","IHS GRID ONLY",
AK1244="Defaut GE &amp; POWER Cabinet","IHS",
AK1244="Sharing","Partners",
AK1244="Sites strategiques &amp; DataCenter","SST &amp; DC",
AK1244="Exclu","Exclu",
AK1244="SAT","SAT",
AK1244="SPARE-ISSUE","SPARE-ISSUE",
AK1244="Fiber CAmtel","TRANS_FO_CAMTEL",
AK1244="Fiber AOF","Fiber AOF",
AK1244="Projet OCM (HUAWEI)","TRAVAUX-HUAWEI",
AK1244="Projet OCM (NOKIA)","TRAVAUX-NOKIA",
AK1244="ACCESS-ISSUE","ACCESS-ISSUE",
AK1244="Projet OCM (ZTE, NOKIA, autres projets)","TRAVAUX OCM",
AK1244="No root CAuse","No root cause",
AK1244="ODU HS","PDH",
AK1244="IP &amp; VLAN","PDH",
AK1244="Warehouse HUAWEI","SPARE-ISSUE",
AK1244="SPARE-HS","SPARE-ISSUE",
AK1244="Power Telco","BSS",AK1244="no impacts","no impacts"
),"")</f>
        <v>No root cause</v>
      </c>
      <c r="AJ1244" s="56" t="str" cm="1">
        <f t="array" ref="AJ1244">IFERROR(_xlfn.IFS(
AK1244="MPR ISSUE","TX ISSUE",
AK1244="BSS Hardware Issue","RAN ISSUE",
AK1244="Sites strategiques, MLL, Pylone, etc.","ENVTECH",
AK1244="AKTIVCO DEFAUT GE &amp; POWER Cabinet","POWER ISSUE",
AK1244="AKTIVCO Coupure ENEO &amp; Baisse de tension","POWER ISSUE",
AK1244="Coupure ENEO &amp; Baisse de tension","POWER ISSUE",
AK1244="Defaut GE &amp; POWER Cabinet","POWER ISSUE",
AK1244="Sharing","POWER ISSUE",
AK1244="Sites strategiques &amp; DataCenter","POWER ISSUE",
AK1244="Exclu","Exclu",
AK1244="SAT","TX ISSUE",
AK1244="SPARE-ISSUE","SPARE-ISSUE",
AK1244="Fiber CAmtel","TX ISSUE",
AK1244="Fiber AOF","TX ISSUE",
AK1244="Projet OCM (HUAWEI)","TRAVAUX-HUAWEI",
AK1244="Projet OCM (NOKIA)","TRAVAUX -NOKIA",
AK1244="ACCESS-ISSUE","ACCESS-ISSUE",
AK1244="Projet OCM (ZTE, NOKIA, autres projets)","TRAVAUX OCM",
AK1244="No root CAuse","No root cause",
AK1244="ODU HS","TX ISSUE",
AK1244="IP &amp; VLAN","TX ISSUE",
AK1244="Warehouse HUAWEI","SPARE-ISSUE",
AK1244="SPARE-HS","SPARE-ISSUE",
AK1244="Power Telco","RAN ISSUE",AK1244="no impacts","no impacts"
),"")</f>
        <v>No root cause</v>
      </c>
      <c r="AK1244" s="81" t="s">
        <v>5620</v>
      </c>
      <c r="AL1244" s="56" t="str" cm="1">
        <f t="array" ref="AL1244">IFERROR(_xlfn.IFS(
AK1244="MPR ISSUE","ACTIVE",
AK1244="BSS Hardware Issue","ACTIVE",
AK1244="Sites strategiques, MLL, Pylone, etc.","PASSIVE",
AK1244="AKTIVCO DEFAUT GE &amp; POWER Cabinet","PASSIVE",
AK1244="AKTIVCO Coupure ENEO &amp; Baisse de tension","PASSIVE",
AK1244="Coupure ENEO &amp; Baisse de tension","PASSIVE",
AK1244="Defaut GE &amp; POWER Cabinet","PASSIVE",
AK1244="Sharing","PASSIVE",
AK1244="Sites strategiques &amp; DataCenter","PASSIVE",
AK1244="Exclu","Exclu",
AK1244="SAT","ACTIVE",
AK1244="SPARE-ISSUE","SPARE-ISSUE",
AK1244="Fiber CAmtel","ACTIVE",
AK1244="Fiber AOF","ACTIVE",
AK1244="Projet OCM (HUAWEI)","PLANNED WORKS",
AK1244="Projet OCM (NOKIA)","PLANNED WORKS",
AK1244="ACCESS-ISSUE","ACCESS-ISSUE",
AK1244="Projet OCM (ZTE, NOKIA, autres projets)","PLANNED WORKS",
AK1244="No root CAuse","No root cause",
AK1244="ODU HS","ACTIVE",
AK1244="IP &amp; VLAN","ACTIVE",
AK1244="Warehouse HUAWEI","SPARE-ISSUE",
AK1244="SPARE-HS","SPARE-ISSUE",
AK1244="Power Telco","ACTIVE", AK1244="no impacts","no impacts"
),"")</f>
        <v>No root cause</v>
      </c>
      <c r="AM1244" s="108" t="s">
        <v>5537</v>
      </c>
      <c r="AN1244" s="117" t="s">
        <v>4724</v>
      </c>
      <c r="AP1244" s="23" t="s">
        <v>5537</v>
      </c>
      <c r="AQ1244" s="23" t="s">
        <v>5537</v>
      </c>
      <c r="AR1244" s="7"/>
      <c r="AS1244" s="6"/>
      <c r="AT1244" s="7"/>
      <c r="AU1244" s="3" t="s">
        <v>5537</v>
      </c>
      <c r="AV1244" s="24" t="s">
        <v>5537</v>
      </c>
      <c r="AW1244" s="24" t="s">
        <v>5537</v>
      </c>
      <c r="AX1244" s="24" t="s">
        <v>5537</v>
      </c>
      <c r="AY1244" s="24" t="s">
        <v>5537</v>
      </c>
      <c r="AZ1244" s="24" t="s">
        <v>5537</v>
      </c>
      <c r="BA1244" s="24" t="s">
        <v>5537</v>
      </c>
      <c r="BB1244" s="24" t="s">
        <v>5537</v>
      </c>
      <c r="BC1244" s="24" t="s">
        <v>5537</v>
      </c>
      <c r="BD1244" s="24" t="s">
        <v>5537</v>
      </c>
      <c r="BE1244" s="24" t="s">
        <v>5537</v>
      </c>
      <c r="BF1244" s="24" t="s">
        <v>5537</v>
      </c>
      <c r="BG1244" s="24" t="s">
        <v>5537</v>
      </c>
      <c r="BH1244" s="24" t="s">
        <v>5537</v>
      </c>
      <c r="BI1244" s="9" t="s">
        <v>5537</v>
      </c>
      <c r="BJ1244" s="14"/>
      <c r="BK1244" s="14" t="s">
        <v>5537</v>
      </c>
      <c r="BL1244" s="14" t="str">
        <f>_xlfn.XLOOKUP(B1244,'[4]cell downs 18042026 17h'!$B:$B,'[4]cell downs 18042026 17h'!$B:$B,"")</f>
        <v/>
      </c>
      <c r="BM1244" s="14" t="str">
        <f>_xlfn.XLOOKUP(B1244,'[5]Cells Huawei 19042026 15h'!$B:$B,'[5]Cells Huawei 19042026 15h'!$B:$B,"")</f>
        <v/>
      </c>
      <c r="BN1244" s="9" t="str">
        <f>_xlfn.XLOOKUP(B1244,'[6]cells down 19042026 9H40'!$B:$B,'[6]cells down 19042026 9H40'!$B:$B,"")</f>
        <v/>
      </c>
      <c r="BO1244" s="9" t="s">
        <v>4724</v>
      </c>
      <c r="BP1244" s="9" t="s">
        <v>5537</v>
      </c>
    </row>
    <row r="1245" spans="1:68" s="9" customFormat="1" x14ac:dyDescent="0.35">
      <c r="A1245" s="1" t="s">
        <v>4628</v>
      </c>
      <c r="B1245" s="8" t="s">
        <v>4629</v>
      </c>
      <c r="C1245" s="3" t="str">
        <f>_xlfn.XLOOKUP(B1245,'[1]daily break down'!$D:$D,'[1]daily break down'!$E:$E,"")</f>
        <v>SUD-OUEST</v>
      </c>
      <c r="D1245" s="1" t="s">
        <v>11</v>
      </c>
      <c r="E1245" s="1" t="s">
        <v>12</v>
      </c>
      <c r="F1245" s="3" t="s">
        <v>31</v>
      </c>
      <c r="G1245" s="1" t="s">
        <v>4630</v>
      </c>
      <c r="H1245" s="39" t="str">
        <f>_xlfn.XLOOKUP(B1245,[2]CALCULATION!$B:$B,[2]CALCULATION!$H:$H,"")</f>
        <v>HUAWEI</v>
      </c>
      <c r="I1245" s="34">
        <v>0</v>
      </c>
      <c r="J1245" s="34">
        <v>0</v>
      </c>
      <c r="K1245" s="34">
        <v>0</v>
      </c>
      <c r="L1245" s="34">
        <v>0</v>
      </c>
      <c r="M1245" s="34">
        <v>0</v>
      </c>
      <c r="N1245" s="34">
        <v>0</v>
      </c>
      <c r="O1245" s="34">
        <v>0</v>
      </c>
      <c r="P1245" s="34">
        <v>0</v>
      </c>
      <c r="Q1245" s="34">
        <v>0</v>
      </c>
      <c r="R1245" s="34">
        <v>0</v>
      </c>
      <c r="S1245" s="109">
        <v>0</v>
      </c>
      <c r="T1245" s="109">
        <f>_xlfn.XLOOKUP(B1245,'[3]Nur des jours'!$B:$B,'[3]Nur des jours'!$U:$U,"")</f>
        <v>0</v>
      </c>
      <c r="U1245" s="109">
        <v>0</v>
      </c>
      <c r="V1245" s="109">
        <v>0</v>
      </c>
      <c r="W1245" s="109">
        <v>0</v>
      </c>
      <c r="X1245" s="109">
        <v>0.22784312550473268</v>
      </c>
      <c r="Y1245" s="109">
        <v>0</v>
      </c>
      <c r="Z1245" s="109">
        <v>0</v>
      </c>
      <c r="AA1245" s="109">
        <v>0</v>
      </c>
      <c r="AB1245" s="109">
        <v>0</v>
      </c>
      <c r="AC1245" s="109">
        <v>0</v>
      </c>
      <c r="AD1245" s="109">
        <v>0</v>
      </c>
      <c r="AE1245" s="109">
        <v>0</v>
      </c>
      <c r="AF1245" s="109">
        <v>0</v>
      </c>
      <c r="AG1245" s="57" t="str">
        <f>_xlfn.XLOOKUP(B1245,[3]CALCULATION!$B:$B,[3]CALCULATION!$M:$M,"")</f>
        <v>Operationnel</v>
      </c>
      <c r="AH1245" s="57"/>
      <c r="AI1245" s="56" t="str" cm="1">
        <f t="array" ref="AI1245">IFERROR(_xlfn.IFS(
AK1245="MPR ISSUE","PDH",
AK1245="BSS Hardware Issue","BSS",
AK1245="Sites strategiques, MLL, Pylone, etc.","ENVTECH",
AK1245="AKTIVCO DEFAUT GE &amp; POWER Cabinet","AKTIVCO",
AK1245="AKTIVCO Coupure ENEO &amp; Baisse de tension","AKTIVCO GRID ONLY",
AK1245="Coupure ENEO &amp; Baisse de tension","IHS GRID ONLY",
AK1245="Defaut GE &amp; POWER Cabinet","IHS",
AK1245="Sharing","Partners",
AK1245="Sites strategiques &amp; DataCenter","SST &amp; DC",
AK1245="Exclu","Exclu",
AK1245="SAT","SAT",
AK1245="SPARE-ISSUE","SPARE-ISSUE",
AK1245="Fiber CAmtel","TRANS_FO_CAMTEL",
AK1245="Fiber AOF","Fiber AOF",
AK1245="Projet OCM (HUAWEI)","TRAVAUX-HUAWEI",
AK1245="Projet OCM (NOKIA)","TRAVAUX-NOKIA",
AK1245="ACCESS-ISSUE","ACCESS-ISSUE",
AK1245="Projet OCM (ZTE, NOKIA, autres projets)","TRAVAUX OCM",
AK1245="No root CAuse","No root cause",
AK1245="ODU HS","PDH",
AK1245="IP &amp; VLAN","PDH",
AK1245="Warehouse HUAWEI","SPARE-ISSUE",
AK1245="SPARE-HS","SPARE-ISSUE",
AK1245="Power Telco","BSS",AK1245="no impacts","no impacts"
),"")</f>
        <v>No root cause</v>
      </c>
      <c r="AJ1245" s="56" t="str" cm="1">
        <f t="array" ref="AJ1245">IFERROR(_xlfn.IFS(
AK1245="MPR ISSUE","TX ISSUE",
AK1245="BSS Hardware Issue","RAN ISSUE",
AK1245="Sites strategiques, MLL, Pylone, etc.","ENVTECH",
AK1245="AKTIVCO DEFAUT GE &amp; POWER Cabinet","POWER ISSUE",
AK1245="AKTIVCO Coupure ENEO &amp; Baisse de tension","POWER ISSUE",
AK1245="Coupure ENEO &amp; Baisse de tension","POWER ISSUE",
AK1245="Defaut GE &amp; POWER Cabinet","POWER ISSUE",
AK1245="Sharing","POWER ISSUE",
AK1245="Sites strategiques &amp; DataCenter","POWER ISSUE",
AK1245="Exclu","Exclu",
AK1245="SAT","TX ISSUE",
AK1245="SPARE-ISSUE","SPARE-ISSUE",
AK1245="Fiber CAmtel","TX ISSUE",
AK1245="Fiber AOF","TX ISSUE",
AK1245="Projet OCM (HUAWEI)","TRAVAUX-HUAWEI",
AK1245="Projet OCM (NOKIA)","TRAVAUX -NOKIA",
AK1245="ACCESS-ISSUE","ACCESS-ISSUE",
AK1245="Projet OCM (ZTE, NOKIA, autres projets)","TRAVAUX OCM",
AK1245="No root CAuse","No root cause",
AK1245="ODU HS","TX ISSUE",
AK1245="IP &amp; VLAN","TX ISSUE",
AK1245="Warehouse HUAWEI","SPARE-ISSUE",
AK1245="SPARE-HS","SPARE-ISSUE",
AK1245="Power Telco","RAN ISSUE",AK1245="no impacts","no impacts"
),"")</f>
        <v>No root cause</v>
      </c>
      <c r="AK1245" s="81" t="s">
        <v>5620</v>
      </c>
      <c r="AL1245" s="56" t="str" cm="1">
        <f t="array" ref="AL1245">IFERROR(_xlfn.IFS(
AK1245="MPR ISSUE","ACTIVE",
AK1245="BSS Hardware Issue","ACTIVE",
AK1245="Sites strategiques, MLL, Pylone, etc.","PASSIVE",
AK1245="AKTIVCO DEFAUT GE &amp; POWER Cabinet","PASSIVE",
AK1245="AKTIVCO Coupure ENEO &amp; Baisse de tension","PASSIVE",
AK1245="Coupure ENEO &amp; Baisse de tension","PASSIVE",
AK1245="Defaut GE &amp; POWER Cabinet","PASSIVE",
AK1245="Sharing","PASSIVE",
AK1245="Sites strategiques &amp; DataCenter","PASSIVE",
AK1245="Exclu","Exclu",
AK1245="SAT","ACTIVE",
AK1245="SPARE-ISSUE","SPARE-ISSUE",
AK1245="Fiber CAmtel","ACTIVE",
AK1245="Fiber AOF","ACTIVE",
AK1245="Projet OCM (HUAWEI)","PLANNED WORKS",
AK1245="Projet OCM (NOKIA)","PLANNED WORKS",
AK1245="ACCESS-ISSUE","ACCESS-ISSUE",
AK1245="Projet OCM (ZTE, NOKIA, autres projets)","PLANNED WORKS",
AK1245="No root CAuse","No root cause",
AK1245="ODU HS","ACTIVE",
AK1245="IP &amp; VLAN","ACTIVE",
AK1245="Warehouse HUAWEI","SPARE-ISSUE",
AK1245="SPARE-HS","SPARE-ISSUE",
AK1245="Power Telco","ACTIVE", AK1245="no impacts","no impacts"
),"")</f>
        <v>No root cause</v>
      </c>
      <c r="AM1245" s="108" t="s">
        <v>5537</v>
      </c>
      <c r="AN1245" s="117" t="s">
        <v>4629</v>
      </c>
      <c r="AP1245" s="23" t="s">
        <v>5537</v>
      </c>
      <c r="AQ1245" s="23" t="s">
        <v>5537</v>
      </c>
      <c r="AR1245" s="7"/>
      <c r="AS1245" s="6"/>
      <c r="AT1245" s="7"/>
      <c r="AU1245" s="3" t="s">
        <v>5537</v>
      </c>
      <c r="AV1245" s="24" t="s">
        <v>5537</v>
      </c>
      <c r="AW1245" s="24" t="s">
        <v>5537</v>
      </c>
      <c r="AX1245" s="24" t="s">
        <v>5537</v>
      </c>
      <c r="AY1245" s="24" t="s">
        <v>5537</v>
      </c>
      <c r="AZ1245" s="24" t="s">
        <v>5537</v>
      </c>
      <c r="BA1245" s="24" t="s">
        <v>5537</v>
      </c>
      <c r="BB1245" s="24" t="s">
        <v>5537</v>
      </c>
      <c r="BC1245" s="24" t="s">
        <v>5537</v>
      </c>
      <c r="BD1245" s="24" t="s">
        <v>5537</v>
      </c>
      <c r="BE1245" s="24" t="s">
        <v>5537</v>
      </c>
      <c r="BF1245" s="24" t="s">
        <v>5537</v>
      </c>
      <c r="BG1245" s="24" t="s">
        <v>5537</v>
      </c>
      <c r="BH1245" s="24" t="s">
        <v>5537</v>
      </c>
      <c r="BI1245" s="9" t="s">
        <v>5537</v>
      </c>
      <c r="BJ1245" s="14"/>
      <c r="BK1245" s="14" t="s">
        <v>5537</v>
      </c>
      <c r="BL1245" s="14" t="str">
        <f>_xlfn.XLOOKUP(B1245,'[4]cell downs 18042026 17h'!$B:$B,'[4]cell downs 18042026 17h'!$B:$B,"")</f>
        <v/>
      </c>
      <c r="BM1245" s="14" t="str">
        <f>_xlfn.XLOOKUP(B1245,'[5]Cells Huawei 19042026 15h'!$B:$B,'[5]Cells Huawei 19042026 15h'!$B:$B,"")</f>
        <v/>
      </c>
      <c r="BN1245" s="9" t="str">
        <f>_xlfn.XLOOKUP(B1245,'[6]cells down 19042026 9H40'!$B:$B,'[6]cells down 19042026 9H40'!$B:$B,"")</f>
        <v/>
      </c>
      <c r="BO1245" s="9" t="s">
        <v>4629</v>
      </c>
      <c r="BP1245" s="9" t="s">
        <v>12</v>
      </c>
    </row>
    <row r="1246" spans="1:68" s="9" customFormat="1" x14ac:dyDescent="0.35">
      <c r="A1246" s="3" t="s">
        <v>2084</v>
      </c>
      <c r="B1246" s="31" t="s">
        <v>2085</v>
      </c>
      <c r="C1246" s="3" t="str">
        <f>_xlfn.XLOOKUP(B1246,'[1]daily break down'!$D:$D,'[1]daily break down'!$E:$E,"")</f>
        <v>CENTRE</v>
      </c>
      <c r="D1246" s="1" t="s">
        <v>21</v>
      </c>
      <c r="E1246" s="3" t="s">
        <v>5492</v>
      </c>
      <c r="F1246" s="3" t="s">
        <v>37</v>
      </c>
      <c r="G1246" s="3" t="s">
        <v>2086</v>
      </c>
      <c r="H1246" s="41" t="str">
        <f>_xlfn.XLOOKUP(B1246,[2]CALCULATION!$B:$B,[2]CALCULATION!$H:$H,"")</f>
        <v>ZTE</v>
      </c>
      <c r="I1246" s="34">
        <v>0</v>
      </c>
      <c r="J1246" s="34">
        <v>0</v>
      </c>
      <c r="K1246" s="34">
        <v>0</v>
      </c>
      <c r="L1246" s="34">
        <v>0</v>
      </c>
      <c r="M1246" s="34">
        <v>0.38363253460718466</v>
      </c>
      <c r="N1246" s="34">
        <v>5.3175464354099073</v>
      </c>
      <c r="O1246" s="34">
        <v>0</v>
      </c>
      <c r="P1246" s="34">
        <v>0.11872811635890425</v>
      </c>
      <c r="Q1246" s="34">
        <v>0</v>
      </c>
      <c r="R1246" s="34">
        <v>0</v>
      </c>
      <c r="S1246" s="109">
        <v>0.43034260472044555</v>
      </c>
      <c r="T1246" s="109">
        <f>_xlfn.XLOOKUP(B1246,'[3]Nur des jours'!$B:$B,'[3]Nur des jours'!$U:$U,"")</f>
        <v>0</v>
      </c>
      <c r="U1246" s="109">
        <v>0</v>
      </c>
      <c r="V1246" s="109">
        <v>4.6377089201074098</v>
      </c>
      <c r="W1246" s="109">
        <v>0</v>
      </c>
      <c r="X1246" s="109">
        <v>0.19481256046091514</v>
      </c>
      <c r="Y1246" s="109">
        <v>0</v>
      </c>
      <c r="Z1246" s="109">
        <v>9.7459428763843583</v>
      </c>
      <c r="AA1246" s="109">
        <v>0</v>
      </c>
      <c r="AB1246" s="109">
        <v>0</v>
      </c>
      <c r="AC1246" s="109">
        <v>0</v>
      </c>
      <c r="AD1246" s="109">
        <v>0</v>
      </c>
      <c r="AE1246" s="109">
        <v>0</v>
      </c>
      <c r="AF1246" s="109">
        <v>0</v>
      </c>
      <c r="AG1246" s="57" t="str">
        <f>_xlfn.XLOOKUP(B1246,[3]CALCULATION!$B:$B,[3]CALCULATION!$M:$M,"")</f>
        <v>Operationnel</v>
      </c>
      <c r="AH1246" s="57"/>
      <c r="AI1246" s="56" t="str" cm="1">
        <f t="array" ref="AI1246">IFERROR(_xlfn.IFS(
AK1246="MPR ISSUE","PDH",
AK1246="BSS Hardware Issue","BSS",
AK1246="Sites strategiques, MLL, Pylone, etc.","ENVTECH",
AK1246="AKTIVCO DEFAUT GE &amp; POWER Cabinet","AKTIVCO",
AK1246="AKTIVCO Coupure ENEO &amp; Baisse de tension","AKTIVCO GRID ONLY",
AK1246="Coupure ENEO &amp; Baisse de tension","IHS GRID ONLY",
AK1246="Defaut GE &amp; POWER Cabinet","IHS",
AK1246="Sharing","Partners",
AK1246="Sites strategiques &amp; DataCenter","SST &amp; DC",
AK1246="Exclu","Exclu",
AK1246="SAT","SAT",
AK1246="SPARE-ISSUE","SPARE-ISSUE",
AK1246="Fiber CAmtel","TRANS_FO_CAMTEL",
AK1246="Fiber AOF","Fiber AOF",
AK1246="Projet OCM (HUAWEI)","TRAVAUX-HUAWEI",
AK1246="Projet OCM (NOKIA)","TRAVAUX-NOKIA",
AK1246="ACCESS-ISSUE","ACCESS-ISSUE",
AK1246="Projet OCM (ZTE, NOKIA, autres projets)","TRAVAUX OCM",
AK1246="No root CAuse","No root cause",
AK1246="ODU HS","PDH",
AK1246="IP &amp; VLAN","PDH",
AK1246="Warehouse HUAWEI","SPARE-ISSUE",
AK1246="SPARE-HS","SPARE-ISSUE",
AK1246="Power Telco","BSS",AK1246="no impacts","no impacts"
),"")</f>
        <v>No root cause</v>
      </c>
      <c r="AJ1246" s="56" t="str" cm="1">
        <f t="array" ref="AJ1246">IFERROR(_xlfn.IFS(
AK1246="MPR ISSUE","TX ISSUE",
AK1246="BSS Hardware Issue","RAN ISSUE",
AK1246="Sites strategiques, MLL, Pylone, etc.","ENVTECH",
AK1246="AKTIVCO DEFAUT GE &amp; POWER Cabinet","POWER ISSUE",
AK1246="AKTIVCO Coupure ENEO &amp; Baisse de tension","POWER ISSUE",
AK1246="Coupure ENEO &amp; Baisse de tension","POWER ISSUE",
AK1246="Defaut GE &amp; POWER Cabinet","POWER ISSUE",
AK1246="Sharing","POWER ISSUE",
AK1246="Sites strategiques &amp; DataCenter","POWER ISSUE",
AK1246="Exclu","Exclu",
AK1246="SAT","TX ISSUE",
AK1246="SPARE-ISSUE","SPARE-ISSUE",
AK1246="Fiber CAmtel","TX ISSUE",
AK1246="Fiber AOF","TX ISSUE",
AK1246="Projet OCM (HUAWEI)","TRAVAUX-HUAWEI",
AK1246="Projet OCM (NOKIA)","TRAVAUX -NOKIA",
AK1246="ACCESS-ISSUE","ACCESS-ISSUE",
AK1246="Projet OCM (ZTE, NOKIA, autres projets)","TRAVAUX OCM",
AK1246="No root CAuse","No root cause",
AK1246="ODU HS","TX ISSUE",
AK1246="IP &amp; VLAN","TX ISSUE",
AK1246="Warehouse HUAWEI","SPARE-ISSUE",
AK1246="SPARE-HS","SPARE-ISSUE",
AK1246="Power Telco","RAN ISSUE",AK1246="no impacts","no impacts"
),"")</f>
        <v>No root cause</v>
      </c>
      <c r="AK1246" s="81" t="s">
        <v>5620</v>
      </c>
      <c r="AL1246" s="56" t="str" cm="1">
        <f t="array" ref="AL1246">IFERROR(_xlfn.IFS(
AK1246="MPR ISSUE","ACTIVE",
AK1246="BSS Hardware Issue","ACTIVE",
AK1246="Sites strategiques, MLL, Pylone, etc.","PASSIVE",
AK1246="AKTIVCO DEFAUT GE &amp; POWER Cabinet","PASSIVE",
AK1246="AKTIVCO Coupure ENEO &amp; Baisse de tension","PASSIVE",
AK1246="Coupure ENEO &amp; Baisse de tension","PASSIVE",
AK1246="Defaut GE &amp; POWER Cabinet","PASSIVE",
AK1246="Sharing","PASSIVE",
AK1246="Sites strategiques &amp; DataCenter","PASSIVE",
AK1246="Exclu","Exclu",
AK1246="SAT","ACTIVE",
AK1246="SPARE-ISSUE","SPARE-ISSUE",
AK1246="Fiber CAmtel","ACTIVE",
AK1246="Fiber AOF","ACTIVE",
AK1246="Projet OCM (HUAWEI)","PLANNED WORKS",
AK1246="Projet OCM (NOKIA)","PLANNED WORKS",
AK1246="ACCESS-ISSUE","ACCESS-ISSUE",
AK1246="Projet OCM (ZTE, NOKIA, autres projets)","PLANNED WORKS",
AK1246="No root CAuse","No root cause",
AK1246="ODU HS","ACTIVE",
AK1246="IP &amp; VLAN","ACTIVE",
AK1246="Warehouse HUAWEI","SPARE-ISSUE",
AK1246="SPARE-HS","SPARE-ISSUE",
AK1246="Power Telco","ACTIVE", AK1246="no impacts","no impacts"
),"")</f>
        <v>No root cause</v>
      </c>
      <c r="AM1246" s="108" t="s">
        <v>5537</v>
      </c>
      <c r="AN1246" s="117" t="s">
        <v>2085</v>
      </c>
      <c r="AP1246" s="23" t="s">
        <v>5537</v>
      </c>
      <c r="AQ1246" s="23" t="s">
        <v>5537</v>
      </c>
      <c r="AR1246" s="7"/>
      <c r="AS1246" s="6"/>
      <c r="AT1246" s="7"/>
      <c r="AU1246" s="3" t="s">
        <v>5537</v>
      </c>
      <c r="AV1246" s="24" t="s">
        <v>5537</v>
      </c>
      <c r="AW1246" s="24" t="s">
        <v>5537</v>
      </c>
      <c r="AX1246" s="24" t="s">
        <v>5537</v>
      </c>
      <c r="AY1246" s="24" t="s">
        <v>5537</v>
      </c>
      <c r="AZ1246" s="24" t="s">
        <v>5537</v>
      </c>
      <c r="BA1246" s="24" t="s">
        <v>5537</v>
      </c>
      <c r="BB1246" s="24" t="s">
        <v>5537</v>
      </c>
      <c r="BC1246" s="24" t="s">
        <v>5537</v>
      </c>
      <c r="BD1246" s="24" t="s">
        <v>5537</v>
      </c>
      <c r="BE1246" s="24" t="s">
        <v>5537</v>
      </c>
      <c r="BF1246" s="24" t="s">
        <v>5537</v>
      </c>
      <c r="BG1246" s="24" t="s">
        <v>5537</v>
      </c>
      <c r="BH1246" s="24" t="s">
        <v>5537</v>
      </c>
      <c r="BI1246" s="9" t="s">
        <v>5537</v>
      </c>
      <c r="BJ1246" s="14"/>
      <c r="BK1246" s="14" t="s">
        <v>5537</v>
      </c>
      <c r="BL1246" s="14" t="str">
        <f>_xlfn.XLOOKUP(B1246,'[4]cell downs 18042026 17h'!$B:$B,'[4]cell downs 18042026 17h'!$B:$B,"")</f>
        <v/>
      </c>
      <c r="BM1246" s="14" t="str">
        <f>_xlfn.XLOOKUP(B1246,'[5]Cells Huawei 19042026 15h'!$B:$B,'[5]Cells Huawei 19042026 15h'!$B:$B,"")</f>
        <v/>
      </c>
      <c r="BN1246" s="9" t="str">
        <f>_xlfn.XLOOKUP(B1246,'[6]cells down 19042026 9H40'!$B:$B,'[6]cells down 19042026 9H40'!$B:$B,"")</f>
        <v/>
      </c>
      <c r="BO1246" s="9" t="s">
        <v>5537</v>
      </c>
      <c r="BP1246" s="9" t="s">
        <v>1129</v>
      </c>
    </row>
    <row r="1247" spans="1:68" s="9" customFormat="1" x14ac:dyDescent="0.35">
      <c r="A1247" s="1" t="s">
        <v>3979</v>
      </c>
      <c r="B1247" s="8" t="s">
        <v>3980</v>
      </c>
      <c r="C1247" s="3" t="str">
        <f>_xlfn.XLOOKUP(B1247,'[1]daily break down'!$D:$D,'[1]daily break down'!$E:$E,"")</f>
        <v>OUEST</v>
      </c>
      <c r="D1247" s="1" t="s">
        <v>21</v>
      </c>
      <c r="E1247" s="1" t="s">
        <v>36</v>
      </c>
      <c r="F1247" s="3" t="s">
        <v>102</v>
      </c>
      <c r="G1247" s="1" t="s">
        <v>3979</v>
      </c>
      <c r="H1247" s="39" t="str">
        <f>_xlfn.XLOOKUP(B1247,[2]CALCULATION!$B:$B,[2]CALCULATION!$H:$H,"")</f>
        <v>HUAWEI</v>
      </c>
      <c r="I1247" s="34">
        <v>0</v>
      </c>
      <c r="J1247" s="34">
        <v>0</v>
      </c>
      <c r="K1247" s="34">
        <v>0</v>
      </c>
      <c r="L1247" s="34">
        <v>0</v>
      </c>
      <c r="M1247" s="34">
        <v>0</v>
      </c>
      <c r="N1247" s="34">
        <v>0</v>
      </c>
      <c r="O1247" s="34">
        <v>0</v>
      </c>
      <c r="P1247" s="34">
        <v>0</v>
      </c>
      <c r="Q1247" s="34">
        <v>0</v>
      </c>
      <c r="R1247" s="34">
        <v>0</v>
      </c>
      <c r="S1247" s="109">
        <v>0</v>
      </c>
      <c r="T1247" s="109">
        <f>_xlfn.XLOOKUP(B1247,'[3]Nur des jours'!$B:$B,'[3]Nur des jours'!$U:$U,"")</f>
        <v>0</v>
      </c>
      <c r="U1247" s="109">
        <v>0</v>
      </c>
      <c r="V1247" s="109">
        <v>0</v>
      </c>
      <c r="W1247" s="109">
        <v>0.1317120533739688</v>
      </c>
      <c r="X1247" s="109">
        <v>0.19463420967774156</v>
      </c>
      <c r="Y1247" s="109">
        <v>0</v>
      </c>
      <c r="Z1247" s="109">
        <v>0</v>
      </c>
      <c r="AA1247" s="109">
        <v>0</v>
      </c>
      <c r="AB1247" s="109">
        <v>0</v>
      </c>
      <c r="AC1247" s="109">
        <v>0</v>
      </c>
      <c r="AD1247" s="109">
        <v>0</v>
      </c>
      <c r="AE1247" s="109">
        <v>0</v>
      </c>
      <c r="AF1247" s="109">
        <v>0</v>
      </c>
      <c r="AG1247" s="57" t="str">
        <f>_xlfn.XLOOKUP(B1247,[3]CALCULATION!$B:$B,[3]CALCULATION!$M:$M,"")</f>
        <v>Operationnel</v>
      </c>
      <c r="AH1247" s="57"/>
      <c r="AI1247" s="56" t="str" cm="1">
        <f t="array" ref="AI1247">IFERROR(_xlfn.IFS(
AK1247="MPR ISSUE","PDH",
AK1247="BSS Hardware Issue","BSS",
AK1247="Sites strategiques, MLL, Pylone, etc.","ENVTECH",
AK1247="AKTIVCO DEFAUT GE &amp; POWER Cabinet","AKTIVCO",
AK1247="AKTIVCO Coupure ENEO &amp; Baisse de tension","AKTIVCO GRID ONLY",
AK1247="Coupure ENEO &amp; Baisse de tension","IHS GRID ONLY",
AK1247="Defaut GE &amp; POWER Cabinet","IHS",
AK1247="Sharing","Partners",
AK1247="Sites strategiques &amp; DataCenter","SST &amp; DC",
AK1247="Exclu","Exclu",
AK1247="SAT","SAT",
AK1247="SPARE-ISSUE","SPARE-ISSUE",
AK1247="Fiber CAmtel","TRANS_FO_CAMTEL",
AK1247="Fiber AOF","Fiber AOF",
AK1247="Projet OCM (HUAWEI)","TRAVAUX-HUAWEI",
AK1247="Projet OCM (NOKIA)","TRAVAUX-NOKIA",
AK1247="ACCESS-ISSUE","ACCESS-ISSUE",
AK1247="Projet OCM (ZTE, NOKIA, autres projets)","TRAVAUX OCM",
AK1247="No root CAuse","No root cause",
AK1247="ODU HS","PDH",
AK1247="IP &amp; VLAN","PDH",
AK1247="Warehouse HUAWEI","SPARE-ISSUE",
AK1247="SPARE-HS","SPARE-ISSUE",
AK1247="Power Telco","BSS",AK1247="no impacts","no impacts"
),"")</f>
        <v>No root cause</v>
      </c>
      <c r="AJ1247" s="56" t="str" cm="1">
        <f t="array" ref="AJ1247">IFERROR(_xlfn.IFS(
AK1247="MPR ISSUE","TX ISSUE",
AK1247="BSS Hardware Issue","RAN ISSUE",
AK1247="Sites strategiques, MLL, Pylone, etc.","ENVTECH",
AK1247="AKTIVCO DEFAUT GE &amp; POWER Cabinet","POWER ISSUE",
AK1247="AKTIVCO Coupure ENEO &amp; Baisse de tension","POWER ISSUE",
AK1247="Coupure ENEO &amp; Baisse de tension","POWER ISSUE",
AK1247="Defaut GE &amp; POWER Cabinet","POWER ISSUE",
AK1247="Sharing","POWER ISSUE",
AK1247="Sites strategiques &amp; DataCenter","POWER ISSUE",
AK1247="Exclu","Exclu",
AK1247="SAT","TX ISSUE",
AK1247="SPARE-ISSUE","SPARE-ISSUE",
AK1247="Fiber CAmtel","TX ISSUE",
AK1247="Fiber AOF","TX ISSUE",
AK1247="Projet OCM (HUAWEI)","TRAVAUX-HUAWEI",
AK1247="Projet OCM (NOKIA)","TRAVAUX -NOKIA",
AK1247="ACCESS-ISSUE","ACCESS-ISSUE",
AK1247="Projet OCM (ZTE, NOKIA, autres projets)","TRAVAUX OCM",
AK1247="No root CAuse","No root cause",
AK1247="ODU HS","TX ISSUE",
AK1247="IP &amp; VLAN","TX ISSUE",
AK1247="Warehouse HUAWEI","SPARE-ISSUE",
AK1247="SPARE-HS","SPARE-ISSUE",
AK1247="Power Telco","RAN ISSUE",AK1247="no impacts","no impacts"
),"")</f>
        <v>No root cause</v>
      </c>
      <c r="AK1247" s="81" t="s">
        <v>5620</v>
      </c>
      <c r="AL1247" s="56" t="str" cm="1">
        <f t="array" ref="AL1247">IFERROR(_xlfn.IFS(
AK1247="MPR ISSUE","ACTIVE",
AK1247="BSS Hardware Issue","ACTIVE",
AK1247="Sites strategiques, MLL, Pylone, etc.","PASSIVE",
AK1247="AKTIVCO DEFAUT GE &amp; POWER Cabinet","PASSIVE",
AK1247="AKTIVCO Coupure ENEO &amp; Baisse de tension","PASSIVE",
AK1247="Coupure ENEO &amp; Baisse de tension","PASSIVE",
AK1247="Defaut GE &amp; POWER Cabinet","PASSIVE",
AK1247="Sharing","PASSIVE",
AK1247="Sites strategiques &amp; DataCenter","PASSIVE",
AK1247="Exclu","Exclu",
AK1247="SAT","ACTIVE",
AK1247="SPARE-ISSUE","SPARE-ISSUE",
AK1247="Fiber CAmtel","ACTIVE",
AK1247="Fiber AOF","ACTIVE",
AK1247="Projet OCM (HUAWEI)","PLANNED WORKS",
AK1247="Projet OCM (NOKIA)","PLANNED WORKS",
AK1247="ACCESS-ISSUE","ACCESS-ISSUE",
AK1247="Projet OCM (ZTE, NOKIA, autres projets)","PLANNED WORKS",
AK1247="No root CAuse","No root cause",
AK1247="ODU HS","ACTIVE",
AK1247="IP &amp; VLAN","ACTIVE",
AK1247="Warehouse HUAWEI","SPARE-ISSUE",
AK1247="SPARE-HS","SPARE-ISSUE",
AK1247="Power Telco","ACTIVE", AK1247="no impacts","no impacts"
),"")</f>
        <v>No root cause</v>
      </c>
      <c r="AM1247" s="108" t="s">
        <v>5537</v>
      </c>
      <c r="AN1247" s="117" t="s">
        <v>3980</v>
      </c>
      <c r="AP1247" s="23" t="s">
        <v>5537</v>
      </c>
      <c r="AQ1247" s="23" t="s">
        <v>5537</v>
      </c>
      <c r="AR1247" s="7"/>
      <c r="AS1247" s="6"/>
      <c r="AT1247" s="7"/>
      <c r="AU1247" s="3" t="s">
        <v>5537</v>
      </c>
      <c r="AV1247" s="24" t="s">
        <v>5537</v>
      </c>
      <c r="AW1247" s="24" t="s">
        <v>5537</v>
      </c>
      <c r="AX1247" s="24" t="s">
        <v>5537</v>
      </c>
      <c r="AY1247" s="24" t="s">
        <v>5537</v>
      </c>
      <c r="AZ1247" s="24" t="s">
        <v>5537</v>
      </c>
      <c r="BA1247" s="24" t="s">
        <v>5537</v>
      </c>
      <c r="BB1247" s="24" t="s">
        <v>5537</v>
      </c>
      <c r="BC1247" s="24" t="s">
        <v>5537</v>
      </c>
      <c r="BD1247" s="24" t="s">
        <v>5537</v>
      </c>
      <c r="BE1247" s="24" t="s">
        <v>5537</v>
      </c>
      <c r="BF1247" s="24" t="s">
        <v>5537</v>
      </c>
      <c r="BG1247" s="24" t="s">
        <v>5537</v>
      </c>
      <c r="BH1247" s="24" t="s">
        <v>5537</v>
      </c>
      <c r="BI1247" s="9" t="s">
        <v>5537</v>
      </c>
      <c r="BJ1247" s="14"/>
      <c r="BK1247" s="14" t="s">
        <v>5537</v>
      </c>
      <c r="BL1247" s="14" t="str">
        <f>_xlfn.XLOOKUP(B1247,'[4]cell downs 18042026 17h'!$B:$B,'[4]cell downs 18042026 17h'!$B:$B,"")</f>
        <v/>
      </c>
      <c r="BM1247" s="14" t="str">
        <f>_xlfn.XLOOKUP(B1247,'[5]Cells Huawei 19042026 15h'!$B:$B,'[5]Cells Huawei 19042026 15h'!$B:$B,"")</f>
        <v/>
      </c>
      <c r="BN1247" s="9" t="str">
        <f>_xlfn.XLOOKUP(B1247,'[6]cells down 19042026 9H40'!$B:$B,'[6]cells down 19042026 9H40'!$B:$B,"")</f>
        <v/>
      </c>
      <c r="BO1247" s="9" t="s">
        <v>5537</v>
      </c>
      <c r="BP1247" s="9" t="s">
        <v>594</v>
      </c>
    </row>
    <row r="1248" spans="1:68" s="9" customFormat="1" x14ac:dyDescent="0.35">
      <c r="A1248" s="25" t="s">
        <v>5397</v>
      </c>
      <c r="B1248" s="32" t="s">
        <v>5398</v>
      </c>
      <c r="C1248" s="3" t="str">
        <f>_xlfn.XLOOKUP(B1248,'[1]daily break down'!$D:$D,'[1]daily break down'!$E:$E,"")</f>
        <v/>
      </c>
      <c r="D1248" s="25" t="s">
        <v>357</v>
      </c>
      <c r="E1248" s="25" t="s">
        <v>122</v>
      </c>
      <c r="F1248" s="25" t="s">
        <v>5382</v>
      </c>
      <c r="G1248" s="25" t="s">
        <v>84</v>
      </c>
      <c r="H1248" s="39" t="str">
        <f>_xlfn.XLOOKUP(B1248,[2]CALCULATION!$B:$B,[2]CALCULATION!$H:$H,"")</f>
        <v>Huawei</v>
      </c>
      <c r="I1248" s="34">
        <v>0.4182682566995688</v>
      </c>
      <c r="J1248" s="34">
        <v>0.72677944143388329</v>
      </c>
      <c r="K1248" s="34">
        <v>0.49076785005978313</v>
      </c>
      <c r="L1248" s="34">
        <v>4.3232229841367681E-2</v>
      </c>
      <c r="M1248" s="34">
        <v>0</v>
      </c>
      <c r="N1248" s="34">
        <v>0</v>
      </c>
      <c r="O1248" s="34">
        <v>6.6881543690234654E-3</v>
      </c>
      <c r="P1248" s="34">
        <v>8.8214615918021426</v>
      </c>
      <c r="Q1248" s="34">
        <v>29.312914308869313</v>
      </c>
      <c r="R1248" s="34">
        <v>23.129296470366658</v>
      </c>
      <c r="S1248" s="109">
        <v>0</v>
      </c>
      <c r="T1248" s="109">
        <f>_xlfn.XLOOKUP(B1248,'[3]Nur des jours'!$B:$B,'[3]Nur des jours'!$U:$U,"")</f>
        <v>5.3505234952187721E-4</v>
      </c>
      <c r="U1248" s="109">
        <v>1.2854632697263098</v>
      </c>
      <c r="V1248" s="109" t="s">
        <v>5537</v>
      </c>
      <c r="W1248" s="109">
        <v>5.3505234952187721E-4</v>
      </c>
      <c r="X1248" s="109">
        <v>0.18387965745235177</v>
      </c>
      <c r="Y1248" s="109">
        <v>0</v>
      </c>
      <c r="Z1248" s="109">
        <v>0</v>
      </c>
      <c r="AA1248" s="109">
        <v>0</v>
      </c>
      <c r="AB1248" s="109">
        <v>0</v>
      </c>
      <c r="AC1248" s="109">
        <v>0</v>
      </c>
      <c r="AD1248" s="109">
        <v>0</v>
      </c>
      <c r="AE1248" s="109">
        <v>0</v>
      </c>
      <c r="AF1248" s="109">
        <v>0</v>
      </c>
      <c r="AG1248" s="57" t="str">
        <f>_xlfn.XLOOKUP(B1248,[3]CALCULATION!$B:$B,[3]CALCULATION!$M:$M,"")</f>
        <v>Operationnel</v>
      </c>
      <c r="AH1248" s="57"/>
      <c r="AI1248" s="56" t="str" cm="1">
        <f t="array" ref="AI1248">IFERROR(_xlfn.IFS(
AK1248="MPR ISSUE","PDH",
AK1248="BSS Hardware Issue","BSS",
AK1248="Sites strategiques, MLL, Pylone, etc.","ENVTECH",
AK1248="AKTIVCO DEFAUT GE &amp; POWER Cabinet","AKTIVCO",
AK1248="AKTIVCO Coupure ENEO &amp; Baisse de tension","AKTIVCO GRID ONLY",
AK1248="Coupure ENEO &amp; Baisse de tension","IHS GRID ONLY",
AK1248="Defaut GE &amp; POWER Cabinet","IHS",
AK1248="Sharing","Partners",
AK1248="Sites strategiques &amp; DataCenter","SST &amp; DC",
AK1248="Exclu","Exclu",
AK1248="SAT","SAT",
AK1248="SPARE-ISSUE","SPARE-ISSUE",
AK1248="Fiber CAmtel","TRANS_FO_CAMTEL",
AK1248="Fiber AOF","Fiber AOF",
AK1248="Projet OCM (HUAWEI)","TRAVAUX-HUAWEI",
AK1248="Projet OCM (NOKIA)","TRAVAUX-NOKIA",
AK1248="ACCESS-ISSUE","ACCESS-ISSUE",
AK1248="Projet OCM (ZTE, NOKIA, autres projets)","TRAVAUX OCM",
AK1248="No root CAuse","No root cause",
AK1248="ODU HS","PDH",
AK1248="IP &amp; VLAN","PDH",
AK1248="Warehouse HUAWEI","SPARE-ISSUE",
AK1248="SPARE-HS","SPARE-ISSUE",
AK1248="Power Telco","BSS",AK1248="no impacts","no impacts"
),"")</f>
        <v>No root cause</v>
      </c>
      <c r="AJ1248" s="56" t="str" cm="1">
        <f t="array" ref="AJ1248">IFERROR(_xlfn.IFS(
AK1248="MPR ISSUE","TX ISSUE",
AK1248="BSS Hardware Issue","RAN ISSUE",
AK1248="Sites strategiques, MLL, Pylone, etc.","ENVTECH",
AK1248="AKTIVCO DEFAUT GE &amp; POWER Cabinet","POWER ISSUE",
AK1248="AKTIVCO Coupure ENEO &amp; Baisse de tension","POWER ISSUE",
AK1248="Coupure ENEO &amp; Baisse de tension","POWER ISSUE",
AK1248="Defaut GE &amp; POWER Cabinet","POWER ISSUE",
AK1248="Sharing","POWER ISSUE",
AK1248="Sites strategiques &amp; DataCenter","POWER ISSUE",
AK1248="Exclu","Exclu",
AK1248="SAT","TX ISSUE",
AK1248="SPARE-ISSUE","SPARE-ISSUE",
AK1248="Fiber CAmtel","TX ISSUE",
AK1248="Fiber AOF","TX ISSUE",
AK1248="Projet OCM (HUAWEI)","TRAVAUX-HUAWEI",
AK1248="Projet OCM (NOKIA)","TRAVAUX -NOKIA",
AK1248="ACCESS-ISSUE","ACCESS-ISSUE",
AK1248="Projet OCM (ZTE, NOKIA, autres projets)","TRAVAUX OCM",
AK1248="No root CAuse","No root cause",
AK1248="ODU HS","TX ISSUE",
AK1248="IP &amp; VLAN","TX ISSUE",
AK1248="Warehouse HUAWEI","SPARE-ISSUE",
AK1248="SPARE-HS","SPARE-ISSUE",
AK1248="Power Telco","RAN ISSUE",AK1248="no impacts","no impacts"
),"")</f>
        <v>No root cause</v>
      </c>
      <c r="AK1248" s="81" t="s">
        <v>5620</v>
      </c>
      <c r="AL1248" s="56" t="str" cm="1">
        <f t="array" ref="AL1248">IFERROR(_xlfn.IFS(
AK1248="MPR ISSUE","ACTIVE",
AK1248="BSS Hardware Issue","ACTIVE",
AK1248="Sites strategiques, MLL, Pylone, etc.","PASSIVE",
AK1248="AKTIVCO DEFAUT GE &amp; POWER Cabinet","PASSIVE",
AK1248="AKTIVCO Coupure ENEO &amp; Baisse de tension","PASSIVE",
AK1248="Coupure ENEO &amp; Baisse de tension","PASSIVE",
AK1248="Defaut GE &amp; POWER Cabinet","PASSIVE",
AK1248="Sharing","PASSIVE",
AK1248="Sites strategiques &amp; DataCenter","PASSIVE",
AK1248="Exclu","Exclu",
AK1248="SAT","ACTIVE",
AK1248="SPARE-ISSUE","SPARE-ISSUE",
AK1248="Fiber CAmtel","ACTIVE",
AK1248="Fiber AOF","ACTIVE",
AK1248="Projet OCM (HUAWEI)","PLANNED WORKS",
AK1248="Projet OCM (NOKIA)","PLANNED WORKS",
AK1248="ACCESS-ISSUE","ACCESS-ISSUE",
AK1248="Projet OCM (ZTE, NOKIA, autres projets)","PLANNED WORKS",
AK1248="No root CAuse","No root cause",
AK1248="ODU HS","ACTIVE",
AK1248="IP &amp; VLAN","ACTIVE",
AK1248="Warehouse HUAWEI","SPARE-ISSUE",
AK1248="SPARE-HS","SPARE-ISSUE",
AK1248="Power Telco","ACTIVE", AK1248="no impacts","no impacts"
),"")</f>
        <v>No root cause</v>
      </c>
      <c r="AM1248" s="108" t="s">
        <v>5537</v>
      </c>
      <c r="AN1248" s="117" t="s">
        <v>5398</v>
      </c>
      <c r="AP1248" s="23" t="s">
        <v>5537</v>
      </c>
      <c r="AQ1248" s="23" t="s">
        <v>5537</v>
      </c>
      <c r="AR1248" s="7"/>
      <c r="AS1248" s="6"/>
      <c r="AT1248" s="7"/>
      <c r="AU1248" s="3" t="s">
        <v>5537</v>
      </c>
      <c r="AV1248" s="24" t="s">
        <v>5537</v>
      </c>
      <c r="AW1248" s="24" t="s">
        <v>5537</v>
      </c>
      <c r="AX1248" s="24" t="s">
        <v>5537</v>
      </c>
      <c r="AY1248" s="24" t="s">
        <v>5537</v>
      </c>
      <c r="AZ1248" s="24" t="s">
        <v>5537</v>
      </c>
      <c r="BA1248" s="24" t="s">
        <v>5537</v>
      </c>
      <c r="BB1248" s="24" t="s">
        <v>5537</v>
      </c>
      <c r="BC1248" s="24" t="s">
        <v>5537</v>
      </c>
      <c r="BD1248" s="24" t="s">
        <v>5537</v>
      </c>
      <c r="BE1248" s="24" t="s">
        <v>5537</v>
      </c>
      <c r="BF1248" s="24" t="s">
        <v>5537</v>
      </c>
      <c r="BG1248" s="24" t="s">
        <v>5537</v>
      </c>
      <c r="BH1248" s="24" t="s">
        <v>5537</v>
      </c>
      <c r="BI1248" s="9" t="s">
        <v>5537</v>
      </c>
      <c r="BJ1248" s="14"/>
      <c r="BK1248" s="14" t="s">
        <v>5537</v>
      </c>
      <c r="BL1248" s="14" t="str">
        <f>_xlfn.XLOOKUP(B1248,'[4]cell downs 18042026 17h'!$B:$B,'[4]cell downs 18042026 17h'!$B:$B,"")</f>
        <v/>
      </c>
      <c r="BM1248" s="14" t="str">
        <f>_xlfn.XLOOKUP(B1248,'[5]Cells Huawei 19042026 15h'!$B:$B,'[5]Cells Huawei 19042026 15h'!$B:$B,"")</f>
        <v/>
      </c>
      <c r="BN1248" s="9" t="str">
        <f>_xlfn.XLOOKUP(B1248,'[6]cells down 19042026 9H40'!$B:$B,'[6]cells down 19042026 9H40'!$B:$B,"")</f>
        <v/>
      </c>
      <c r="BO1248" s="9" t="s">
        <v>5537</v>
      </c>
      <c r="BP1248" s="9" t="s">
        <v>302</v>
      </c>
    </row>
    <row r="1249" spans="1:68" s="9" customFormat="1" x14ac:dyDescent="0.35">
      <c r="A1249" s="1" t="s">
        <v>136</v>
      </c>
      <c r="B1249" s="8" t="s">
        <v>137</v>
      </c>
      <c r="C1249" s="3" t="str">
        <f>_xlfn.XLOOKUP(B1249,'[1]daily break down'!$D:$D,'[1]daily break down'!$E:$E,"")</f>
        <v>Maroua</v>
      </c>
      <c r="D1249" s="1" t="s">
        <v>21</v>
      </c>
      <c r="E1249" s="1" t="s">
        <v>80</v>
      </c>
      <c r="F1249" s="3" t="s">
        <v>55</v>
      </c>
      <c r="G1249" s="1" t="s">
        <v>84</v>
      </c>
      <c r="H1249" s="39" t="str">
        <f>_xlfn.XLOOKUP(B1249,[2]CALCULATION!$B:$B,[2]CALCULATION!$H:$H,"")</f>
        <v>Huawei</v>
      </c>
      <c r="I1249" s="34">
        <v>0.34455587801377158</v>
      </c>
      <c r="J1249" s="34">
        <v>0.65312056798303819</v>
      </c>
      <c r="K1249" s="34">
        <v>0.49915033686895921</v>
      </c>
      <c r="L1249" s="34">
        <v>4.1965939280832566E-2</v>
      </c>
      <c r="M1249" s="34">
        <v>0</v>
      </c>
      <c r="N1249" s="34">
        <v>0</v>
      </c>
      <c r="O1249" s="34">
        <v>4.9046465372838757E-3</v>
      </c>
      <c r="P1249" s="34">
        <v>5.3999266621579576</v>
      </c>
      <c r="Q1249" s="34">
        <v>28.175107652532724</v>
      </c>
      <c r="R1249" s="34">
        <v>21.344165646500187</v>
      </c>
      <c r="S1249" s="109">
        <v>0</v>
      </c>
      <c r="T1249" s="109">
        <f>_xlfn.XLOOKUP(B1249,'[3]Nur des jours'!$B:$B,'[3]Nur des jours'!$U:$U,"")</f>
        <v>8.0257852428281603E-4</v>
      </c>
      <c r="U1249" s="109">
        <v>0.65071283241018962</v>
      </c>
      <c r="V1249" s="109">
        <v>0.8081073985612085</v>
      </c>
      <c r="W1249" s="109">
        <v>8.0257852428281581E-4</v>
      </c>
      <c r="X1249" s="109">
        <v>0.1816502726626773</v>
      </c>
      <c r="Y1249" s="109">
        <v>0</v>
      </c>
      <c r="Z1249" s="109">
        <v>0</v>
      </c>
      <c r="AA1249" s="109">
        <v>0</v>
      </c>
      <c r="AB1249" s="109">
        <v>0</v>
      </c>
      <c r="AC1249" s="109">
        <v>0</v>
      </c>
      <c r="AD1249" s="109">
        <v>0</v>
      </c>
      <c r="AE1249" s="109">
        <v>0</v>
      </c>
      <c r="AF1249" s="109">
        <v>0</v>
      </c>
      <c r="AG1249" s="57" t="str">
        <f>_xlfn.XLOOKUP(B1249,[3]CALCULATION!$B:$B,[3]CALCULATION!$M:$M,"")</f>
        <v>Operationnel</v>
      </c>
      <c r="AH1249" s="57"/>
      <c r="AI1249" s="56" t="str" cm="1">
        <f t="array" ref="AI1249">IFERROR(_xlfn.IFS(
AK1249="MPR ISSUE","PDH",
AK1249="BSS Hardware Issue","BSS",
AK1249="Sites strategiques, MLL, Pylone, etc.","ENVTECH",
AK1249="AKTIVCO DEFAUT GE &amp; POWER Cabinet","AKTIVCO",
AK1249="AKTIVCO Coupure ENEO &amp; Baisse de tension","AKTIVCO GRID ONLY",
AK1249="Coupure ENEO &amp; Baisse de tension","IHS GRID ONLY",
AK1249="Defaut GE &amp; POWER Cabinet","IHS",
AK1249="Sharing","Partners",
AK1249="Sites strategiques &amp; DataCenter","SST &amp; DC",
AK1249="Exclu","Exclu",
AK1249="SAT","SAT",
AK1249="SPARE-ISSUE","SPARE-ISSUE",
AK1249="Fiber CAmtel","TRANS_FO_CAMTEL",
AK1249="Fiber AOF","Fiber AOF",
AK1249="Projet OCM (HUAWEI)","TRAVAUX-HUAWEI",
AK1249="Projet OCM (NOKIA)","TRAVAUX-NOKIA",
AK1249="ACCESS-ISSUE","ACCESS-ISSUE",
AK1249="Projet OCM (ZTE, NOKIA, autres projets)","TRAVAUX OCM",
AK1249="No root CAuse","No root cause",
AK1249="ODU HS","PDH",
AK1249="IP &amp; VLAN","PDH",
AK1249="Warehouse HUAWEI","SPARE-ISSUE",
AK1249="SPARE-HS","SPARE-ISSUE",
AK1249="Power Telco","BSS",AK1249="no impacts","no impacts"
),"")</f>
        <v>No root cause</v>
      </c>
      <c r="AJ1249" s="56" t="str" cm="1">
        <f t="array" ref="AJ1249">IFERROR(_xlfn.IFS(
AK1249="MPR ISSUE","TX ISSUE",
AK1249="BSS Hardware Issue","RAN ISSUE",
AK1249="Sites strategiques, MLL, Pylone, etc.","ENVTECH",
AK1249="AKTIVCO DEFAUT GE &amp; POWER Cabinet","POWER ISSUE",
AK1249="AKTIVCO Coupure ENEO &amp; Baisse de tension","POWER ISSUE",
AK1249="Coupure ENEO &amp; Baisse de tension","POWER ISSUE",
AK1249="Defaut GE &amp; POWER Cabinet","POWER ISSUE",
AK1249="Sharing","POWER ISSUE",
AK1249="Sites strategiques &amp; DataCenter","POWER ISSUE",
AK1249="Exclu","Exclu",
AK1249="SAT","TX ISSUE",
AK1249="SPARE-ISSUE","SPARE-ISSUE",
AK1249="Fiber CAmtel","TX ISSUE",
AK1249="Fiber AOF","TX ISSUE",
AK1249="Projet OCM (HUAWEI)","TRAVAUX-HUAWEI",
AK1249="Projet OCM (NOKIA)","TRAVAUX -NOKIA",
AK1249="ACCESS-ISSUE","ACCESS-ISSUE",
AK1249="Projet OCM (ZTE, NOKIA, autres projets)","TRAVAUX OCM",
AK1249="No root CAuse","No root cause",
AK1249="ODU HS","TX ISSUE",
AK1249="IP &amp; VLAN","TX ISSUE",
AK1249="Warehouse HUAWEI","SPARE-ISSUE",
AK1249="SPARE-HS","SPARE-ISSUE",
AK1249="Power Telco","RAN ISSUE",AK1249="no impacts","no impacts"
),"")</f>
        <v>No root cause</v>
      </c>
      <c r="AK1249" s="81" t="s">
        <v>5620</v>
      </c>
      <c r="AL1249" s="56" t="str" cm="1">
        <f t="array" ref="AL1249">IFERROR(_xlfn.IFS(
AK1249="MPR ISSUE","ACTIVE",
AK1249="BSS Hardware Issue","ACTIVE",
AK1249="Sites strategiques, MLL, Pylone, etc.","PASSIVE",
AK1249="AKTIVCO DEFAUT GE &amp; POWER Cabinet","PASSIVE",
AK1249="AKTIVCO Coupure ENEO &amp; Baisse de tension","PASSIVE",
AK1249="Coupure ENEO &amp; Baisse de tension","PASSIVE",
AK1249="Defaut GE &amp; POWER Cabinet","PASSIVE",
AK1249="Sharing","PASSIVE",
AK1249="Sites strategiques &amp; DataCenter","PASSIVE",
AK1249="Exclu","Exclu",
AK1249="SAT","ACTIVE",
AK1249="SPARE-ISSUE","SPARE-ISSUE",
AK1249="Fiber CAmtel","ACTIVE",
AK1249="Fiber AOF","ACTIVE",
AK1249="Projet OCM (HUAWEI)","PLANNED WORKS",
AK1249="Projet OCM (NOKIA)","PLANNED WORKS",
AK1249="ACCESS-ISSUE","ACCESS-ISSUE",
AK1249="Projet OCM (ZTE, NOKIA, autres projets)","PLANNED WORKS",
AK1249="No root CAuse","No root cause",
AK1249="ODU HS","ACTIVE",
AK1249="IP &amp; VLAN","ACTIVE",
AK1249="Warehouse HUAWEI","SPARE-ISSUE",
AK1249="SPARE-HS","SPARE-ISSUE",
AK1249="Power Telco","ACTIVE", AK1249="no impacts","no impacts"
),"")</f>
        <v>No root cause</v>
      </c>
      <c r="AM1249" s="108" t="s">
        <v>5537</v>
      </c>
      <c r="AN1249" s="117" t="s">
        <v>137</v>
      </c>
      <c r="AP1249" s="23" t="s">
        <v>5537</v>
      </c>
      <c r="AQ1249" s="23" t="s">
        <v>5537</v>
      </c>
      <c r="AR1249" s="7"/>
      <c r="AS1249" s="6"/>
      <c r="AT1249" s="7"/>
      <c r="AU1249" s="3" t="s">
        <v>5537</v>
      </c>
      <c r="AV1249" s="24" t="s">
        <v>5537</v>
      </c>
      <c r="AW1249" s="24" t="s">
        <v>5537</v>
      </c>
      <c r="AX1249" s="24" t="s">
        <v>5537</v>
      </c>
      <c r="AY1249" s="24" t="s">
        <v>5537</v>
      </c>
      <c r="AZ1249" s="24" t="s">
        <v>5537</v>
      </c>
      <c r="BA1249" s="24" t="s">
        <v>5537</v>
      </c>
      <c r="BB1249" s="24" t="s">
        <v>5537</v>
      </c>
      <c r="BC1249" s="24" t="s">
        <v>5537</v>
      </c>
      <c r="BD1249" s="24" t="s">
        <v>5537</v>
      </c>
      <c r="BE1249" s="24" t="s">
        <v>5537</v>
      </c>
      <c r="BF1249" s="24" t="s">
        <v>5537</v>
      </c>
      <c r="BG1249" s="24" t="s">
        <v>5537</v>
      </c>
      <c r="BH1249" s="24" t="s">
        <v>5537</v>
      </c>
      <c r="BI1249" s="9" t="s">
        <v>5537</v>
      </c>
      <c r="BJ1249" s="14"/>
      <c r="BK1249" s="14" t="s">
        <v>5537</v>
      </c>
      <c r="BL1249" s="14" t="str">
        <f>_xlfn.XLOOKUP(B1249,'[4]cell downs 18042026 17h'!$B:$B,'[4]cell downs 18042026 17h'!$B:$B,"")</f>
        <v/>
      </c>
      <c r="BM1249" s="14" t="str">
        <f>_xlfn.XLOOKUP(B1249,'[5]Cells Huawei 19042026 15h'!$B:$B,'[5]Cells Huawei 19042026 15h'!$B:$B,"")</f>
        <v/>
      </c>
      <c r="BN1249" s="9" t="str">
        <f>_xlfn.XLOOKUP(B1249,'[6]cells down 19042026 9H40'!$B:$B,'[6]cells down 19042026 9H40'!$B:$B,"")</f>
        <v/>
      </c>
      <c r="BO1249" s="9" t="s">
        <v>5537</v>
      </c>
      <c r="BP1249" s="9" t="s">
        <v>5537</v>
      </c>
    </row>
    <row r="1250" spans="1:68" s="9" customFormat="1" x14ac:dyDescent="0.35">
      <c r="A1250" s="1" t="s">
        <v>4829</v>
      </c>
      <c r="B1250" s="8" t="s">
        <v>4830</v>
      </c>
      <c r="C1250" s="3" t="str">
        <f>_xlfn.XLOOKUP(B1250,'[1]daily break down'!$D:$D,'[1]daily break down'!$E:$E,"")</f>
        <v>Garoua</v>
      </c>
      <c r="D1250" s="1" t="s">
        <v>11</v>
      </c>
      <c r="E1250" s="1" t="s">
        <v>12</v>
      </c>
      <c r="F1250" s="3" t="s">
        <v>23</v>
      </c>
      <c r="G1250" s="1" t="s">
        <v>24</v>
      </c>
      <c r="H1250" s="39" t="str">
        <f>_xlfn.XLOOKUP(B1250,[2]CALCULATION!$B:$B,[2]CALCULATION!$H:$H,"")</f>
        <v>Huawei</v>
      </c>
      <c r="I1250" s="34">
        <v>0</v>
      </c>
      <c r="J1250" s="34">
        <v>0</v>
      </c>
      <c r="K1250" s="34">
        <v>0</v>
      </c>
      <c r="L1250" s="34">
        <v>0</v>
      </c>
      <c r="M1250" s="34">
        <v>0</v>
      </c>
      <c r="N1250" s="34">
        <v>0</v>
      </c>
      <c r="O1250" s="34">
        <v>0</v>
      </c>
      <c r="P1250" s="34">
        <v>0</v>
      </c>
      <c r="Q1250" s="34">
        <v>0</v>
      </c>
      <c r="R1250" s="34">
        <v>0</v>
      </c>
      <c r="S1250" s="109">
        <v>0</v>
      </c>
      <c r="T1250" s="109">
        <f>_xlfn.XLOOKUP(B1250,'[3]Nur des jours'!$B:$B,'[3]Nur des jours'!$U:$U,"")</f>
        <v>5.0810354618429203</v>
      </c>
      <c r="U1250" s="109">
        <v>0.1720193303712835</v>
      </c>
      <c r="V1250" s="109">
        <v>1.2051162419064416</v>
      </c>
      <c r="W1250" s="109">
        <v>5.0810354618429203</v>
      </c>
      <c r="X1250" s="109">
        <v>0.1686306654909783</v>
      </c>
      <c r="Y1250" s="109">
        <v>0</v>
      </c>
      <c r="Z1250" s="109">
        <v>0</v>
      </c>
      <c r="AA1250" s="109">
        <v>0</v>
      </c>
      <c r="AB1250" s="109">
        <v>0</v>
      </c>
      <c r="AC1250" s="109">
        <v>0</v>
      </c>
      <c r="AD1250" s="109">
        <v>0</v>
      </c>
      <c r="AE1250" s="109">
        <v>0</v>
      </c>
      <c r="AF1250" s="109">
        <v>0</v>
      </c>
      <c r="AG1250" s="57" t="str">
        <f>_xlfn.XLOOKUP(B1250,[3]CALCULATION!$B:$B,[3]CALCULATION!$M:$M,"")</f>
        <v>Operationnel</v>
      </c>
      <c r="AH1250" s="57"/>
      <c r="AI1250" s="56" t="str" cm="1">
        <f t="array" ref="AI1250">IFERROR(_xlfn.IFS(
AK1250="MPR ISSUE","PDH",
AK1250="BSS Hardware Issue","BSS",
AK1250="Sites strategiques, MLL, Pylone, etc.","ENVTECH",
AK1250="AKTIVCO DEFAUT GE &amp; POWER Cabinet","AKTIVCO",
AK1250="AKTIVCO Coupure ENEO &amp; Baisse de tension","AKTIVCO GRID ONLY",
AK1250="Coupure ENEO &amp; Baisse de tension","IHS GRID ONLY",
AK1250="Defaut GE &amp; POWER Cabinet","IHS",
AK1250="Sharing","Partners",
AK1250="Sites strategiques &amp; DataCenter","SST &amp; DC",
AK1250="Exclu","Exclu",
AK1250="SAT","SAT",
AK1250="SPARE-ISSUE","SPARE-ISSUE",
AK1250="Fiber CAmtel","TRANS_FO_CAMTEL",
AK1250="Fiber AOF","Fiber AOF",
AK1250="Projet OCM (HUAWEI)","TRAVAUX-HUAWEI",
AK1250="Projet OCM (NOKIA)","TRAVAUX-NOKIA",
AK1250="ACCESS-ISSUE","ACCESS-ISSUE",
AK1250="Projet OCM (ZTE, NOKIA, autres projets)","TRAVAUX OCM",
AK1250="No root CAuse","No root cause",
AK1250="ODU HS","PDH",
AK1250="IP &amp; VLAN","PDH",
AK1250="Warehouse HUAWEI","SPARE-ISSUE",
AK1250="SPARE-HS","SPARE-ISSUE",
AK1250="Power Telco","BSS",AK1250="no impacts","no impacts"
),"")</f>
        <v>No root cause</v>
      </c>
      <c r="AJ1250" s="56" t="str" cm="1">
        <f t="array" ref="AJ1250">IFERROR(_xlfn.IFS(
AK1250="MPR ISSUE","TX ISSUE",
AK1250="BSS Hardware Issue","RAN ISSUE",
AK1250="Sites strategiques, MLL, Pylone, etc.","ENVTECH",
AK1250="AKTIVCO DEFAUT GE &amp; POWER Cabinet","POWER ISSUE",
AK1250="AKTIVCO Coupure ENEO &amp; Baisse de tension","POWER ISSUE",
AK1250="Coupure ENEO &amp; Baisse de tension","POWER ISSUE",
AK1250="Defaut GE &amp; POWER Cabinet","POWER ISSUE",
AK1250="Sharing","POWER ISSUE",
AK1250="Sites strategiques &amp; DataCenter","POWER ISSUE",
AK1250="Exclu","Exclu",
AK1250="SAT","TX ISSUE",
AK1250="SPARE-ISSUE","SPARE-ISSUE",
AK1250="Fiber CAmtel","TX ISSUE",
AK1250="Fiber AOF","TX ISSUE",
AK1250="Projet OCM (HUAWEI)","TRAVAUX-HUAWEI",
AK1250="Projet OCM (NOKIA)","TRAVAUX -NOKIA",
AK1250="ACCESS-ISSUE","ACCESS-ISSUE",
AK1250="Projet OCM (ZTE, NOKIA, autres projets)","TRAVAUX OCM",
AK1250="No root CAuse","No root cause",
AK1250="ODU HS","TX ISSUE",
AK1250="IP &amp; VLAN","TX ISSUE",
AK1250="Warehouse HUAWEI","SPARE-ISSUE",
AK1250="SPARE-HS","SPARE-ISSUE",
AK1250="Power Telco","RAN ISSUE",AK1250="no impacts","no impacts"
),"")</f>
        <v>No root cause</v>
      </c>
      <c r="AK1250" s="81" t="s">
        <v>5620</v>
      </c>
      <c r="AL1250" s="56" t="str" cm="1">
        <f t="array" ref="AL1250">IFERROR(_xlfn.IFS(
AK1250="MPR ISSUE","ACTIVE",
AK1250="BSS Hardware Issue","ACTIVE",
AK1250="Sites strategiques, MLL, Pylone, etc.","PASSIVE",
AK1250="AKTIVCO DEFAUT GE &amp; POWER Cabinet","PASSIVE",
AK1250="AKTIVCO Coupure ENEO &amp; Baisse de tension","PASSIVE",
AK1250="Coupure ENEO &amp; Baisse de tension","PASSIVE",
AK1250="Defaut GE &amp; POWER Cabinet","PASSIVE",
AK1250="Sharing","PASSIVE",
AK1250="Sites strategiques &amp; DataCenter","PASSIVE",
AK1250="Exclu","Exclu",
AK1250="SAT","ACTIVE",
AK1250="SPARE-ISSUE","SPARE-ISSUE",
AK1250="Fiber CAmtel","ACTIVE",
AK1250="Fiber AOF","ACTIVE",
AK1250="Projet OCM (HUAWEI)","PLANNED WORKS",
AK1250="Projet OCM (NOKIA)","PLANNED WORKS",
AK1250="ACCESS-ISSUE","ACCESS-ISSUE",
AK1250="Projet OCM (ZTE, NOKIA, autres projets)","PLANNED WORKS",
AK1250="No root CAuse","No root cause",
AK1250="ODU HS","ACTIVE",
AK1250="IP &amp; VLAN","ACTIVE",
AK1250="Warehouse HUAWEI","SPARE-ISSUE",
AK1250="SPARE-HS","SPARE-ISSUE",
AK1250="Power Telco","ACTIVE", AK1250="no impacts","no impacts"
),"")</f>
        <v>No root cause</v>
      </c>
      <c r="AM1250" s="108" t="s">
        <v>5537</v>
      </c>
      <c r="AN1250" s="117" t="s">
        <v>4830</v>
      </c>
      <c r="AP1250" s="23" t="s">
        <v>5537</v>
      </c>
      <c r="AQ1250" s="23" t="s">
        <v>5537</v>
      </c>
      <c r="AR1250" s="7"/>
      <c r="AS1250" s="6"/>
      <c r="AT1250" s="7"/>
      <c r="AU1250" s="3" t="s">
        <v>5537</v>
      </c>
      <c r="AV1250" s="24" t="s">
        <v>5537</v>
      </c>
      <c r="AW1250" s="24" t="s">
        <v>5537</v>
      </c>
      <c r="AX1250" s="24" t="s">
        <v>5537</v>
      </c>
      <c r="AY1250" s="24" t="s">
        <v>5537</v>
      </c>
      <c r="AZ1250" s="24" t="s">
        <v>5537</v>
      </c>
      <c r="BA1250" s="24" t="s">
        <v>5537</v>
      </c>
      <c r="BB1250" s="24" t="s">
        <v>5537</v>
      </c>
      <c r="BC1250" s="24" t="s">
        <v>5537</v>
      </c>
      <c r="BD1250" s="24" t="s">
        <v>5537</v>
      </c>
      <c r="BE1250" s="24" t="s">
        <v>5537</v>
      </c>
      <c r="BF1250" s="24" t="s">
        <v>5537</v>
      </c>
      <c r="BG1250" s="24" t="s">
        <v>5537</v>
      </c>
      <c r="BH1250" s="24" t="s">
        <v>5537</v>
      </c>
      <c r="BI1250" s="9" t="s">
        <v>5537</v>
      </c>
      <c r="BJ1250" s="14"/>
      <c r="BK1250" s="14" t="s">
        <v>5537</v>
      </c>
      <c r="BL1250" s="14" t="str">
        <f>_xlfn.XLOOKUP(B1250,'[4]cell downs 18042026 17h'!$B:$B,'[4]cell downs 18042026 17h'!$B:$B,"")</f>
        <v/>
      </c>
      <c r="BM1250" s="14" t="str">
        <f>_xlfn.XLOOKUP(B1250,'[5]Cells Huawei 19042026 15h'!$B:$B,'[5]Cells Huawei 19042026 15h'!$B:$B,"")</f>
        <v/>
      </c>
      <c r="BN1250" s="9" t="str">
        <f>_xlfn.XLOOKUP(B1250,'[6]cells down 19042026 9H40'!$B:$B,'[6]cells down 19042026 9H40'!$B:$B,"")</f>
        <v/>
      </c>
      <c r="BO1250" s="9" t="s">
        <v>4830</v>
      </c>
      <c r="BP1250" s="9" t="s">
        <v>12</v>
      </c>
    </row>
    <row r="1251" spans="1:68" s="9" customFormat="1" x14ac:dyDescent="0.35">
      <c r="A1251" s="1" t="s">
        <v>805</v>
      </c>
      <c r="B1251" s="8" t="s">
        <v>806</v>
      </c>
      <c r="C1251" s="3" t="str">
        <f>_xlfn.XLOOKUP(B1251,'[1]daily break down'!$D:$D,'[1]daily break down'!$E:$E,"")</f>
        <v>Douala</v>
      </c>
      <c r="D1251" s="1" t="s">
        <v>11</v>
      </c>
      <c r="E1251" s="1" t="s">
        <v>12</v>
      </c>
      <c r="F1251" s="3" t="s">
        <v>31</v>
      </c>
      <c r="G1251" s="1" t="s">
        <v>32</v>
      </c>
      <c r="H1251" s="41" t="str">
        <f>_xlfn.XLOOKUP(B1251,[2]CALCULATION!$B:$B,[2]CALCULATION!$H:$H,"")</f>
        <v>ZTE</v>
      </c>
      <c r="I1251" s="34">
        <v>0</v>
      </c>
      <c r="J1251" s="34">
        <v>4.6264193155324602E-2</v>
      </c>
      <c r="K1251" s="34">
        <v>0</v>
      </c>
      <c r="L1251" s="34">
        <v>0</v>
      </c>
      <c r="M1251" s="34">
        <v>0</v>
      </c>
      <c r="N1251" s="34">
        <v>0</v>
      </c>
      <c r="O1251" s="34">
        <v>0</v>
      </c>
      <c r="P1251" s="34">
        <v>0</v>
      </c>
      <c r="Q1251" s="34">
        <v>0</v>
      </c>
      <c r="R1251" s="34">
        <v>0</v>
      </c>
      <c r="S1251" s="109">
        <v>0</v>
      </c>
      <c r="T1251" s="109">
        <f>_xlfn.XLOOKUP(B1251,'[3]Nur des jours'!$B:$B,'[3]Nur des jours'!$U:$U,"")</f>
        <v>20.782021813014186</v>
      </c>
      <c r="U1251" s="109">
        <v>0</v>
      </c>
      <c r="V1251" s="109">
        <v>0</v>
      </c>
      <c r="W1251" s="109">
        <v>20.782021813014186</v>
      </c>
      <c r="X1251" s="109">
        <v>0.16363684356210731</v>
      </c>
      <c r="Y1251" s="109">
        <v>0</v>
      </c>
      <c r="Z1251" s="109">
        <v>0</v>
      </c>
      <c r="AA1251" s="109">
        <v>0</v>
      </c>
      <c r="AB1251" s="109">
        <v>0</v>
      </c>
      <c r="AC1251" s="109">
        <v>0</v>
      </c>
      <c r="AD1251" s="109">
        <v>0</v>
      </c>
      <c r="AE1251" s="109">
        <v>0</v>
      </c>
      <c r="AF1251" s="109">
        <v>0</v>
      </c>
      <c r="AG1251" s="57" t="str">
        <f>_xlfn.XLOOKUP(B1251,[3]CALCULATION!$B:$B,[3]CALCULATION!$M:$M,"")</f>
        <v>Operationnel</v>
      </c>
      <c r="AH1251" s="57"/>
      <c r="AI1251" s="56" t="str" cm="1">
        <f t="array" ref="AI1251">IFERROR(_xlfn.IFS(
AK1251="MPR ISSUE","PDH",
AK1251="BSS Hardware Issue","BSS",
AK1251="Sites strategiques, MLL, Pylone, etc.","ENVTECH",
AK1251="AKTIVCO DEFAUT GE &amp; POWER Cabinet","AKTIVCO",
AK1251="AKTIVCO Coupure ENEO &amp; Baisse de tension","AKTIVCO GRID ONLY",
AK1251="Coupure ENEO &amp; Baisse de tension","IHS GRID ONLY",
AK1251="Defaut GE &amp; POWER Cabinet","IHS",
AK1251="Sharing","Partners",
AK1251="Sites strategiques &amp; DataCenter","SST &amp; DC",
AK1251="Exclu","Exclu",
AK1251="SAT","SAT",
AK1251="SPARE-ISSUE","SPARE-ISSUE",
AK1251="Fiber CAmtel","TRANS_FO_CAMTEL",
AK1251="Fiber AOF","Fiber AOF",
AK1251="Projet OCM (HUAWEI)","TRAVAUX-HUAWEI",
AK1251="Projet OCM (NOKIA)","TRAVAUX-NOKIA",
AK1251="ACCESS-ISSUE","ACCESS-ISSUE",
AK1251="Projet OCM (ZTE, NOKIA, autres projets)","TRAVAUX OCM",
AK1251="No root CAuse","No root cause",
AK1251="ODU HS","PDH",
AK1251="IP &amp; VLAN","PDH",
AK1251="Warehouse HUAWEI","SPARE-ISSUE",
AK1251="SPARE-HS","SPARE-ISSUE",
AK1251="Power Telco","BSS",AK1251="no impacts","no impacts"
),"")</f>
        <v>No root cause</v>
      </c>
      <c r="AJ1251" s="56" t="str" cm="1">
        <f t="array" ref="AJ1251">IFERROR(_xlfn.IFS(
AK1251="MPR ISSUE","TX ISSUE",
AK1251="BSS Hardware Issue","RAN ISSUE",
AK1251="Sites strategiques, MLL, Pylone, etc.","ENVTECH",
AK1251="AKTIVCO DEFAUT GE &amp; POWER Cabinet","POWER ISSUE",
AK1251="AKTIVCO Coupure ENEO &amp; Baisse de tension","POWER ISSUE",
AK1251="Coupure ENEO &amp; Baisse de tension","POWER ISSUE",
AK1251="Defaut GE &amp; POWER Cabinet","POWER ISSUE",
AK1251="Sharing","POWER ISSUE",
AK1251="Sites strategiques &amp; DataCenter","POWER ISSUE",
AK1251="Exclu","Exclu",
AK1251="SAT","TX ISSUE",
AK1251="SPARE-ISSUE","SPARE-ISSUE",
AK1251="Fiber CAmtel","TX ISSUE",
AK1251="Fiber AOF","TX ISSUE",
AK1251="Projet OCM (HUAWEI)","TRAVAUX-HUAWEI",
AK1251="Projet OCM (NOKIA)","TRAVAUX -NOKIA",
AK1251="ACCESS-ISSUE","ACCESS-ISSUE",
AK1251="Projet OCM (ZTE, NOKIA, autres projets)","TRAVAUX OCM",
AK1251="No root CAuse","No root cause",
AK1251="ODU HS","TX ISSUE",
AK1251="IP &amp; VLAN","TX ISSUE",
AK1251="Warehouse HUAWEI","SPARE-ISSUE",
AK1251="SPARE-HS","SPARE-ISSUE",
AK1251="Power Telco","RAN ISSUE",AK1251="no impacts","no impacts"
),"")</f>
        <v>No root cause</v>
      </c>
      <c r="AK1251" s="81" t="s">
        <v>5620</v>
      </c>
      <c r="AL1251" s="56" t="str" cm="1">
        <f t="array" ref="AL1251">IFERROR(_xlfn.IFS(
AK1251="MPR ISSUE","ACTIVE",
AK1251="BSS Hardware Issue","ACTIVE",
AK1251="Sites strategiques, MLL, Pylone, etc.","PASSIVE",
AK1251="AKTIVCO DEFAUT GE &amp; POWER Cabinet","PASSIVE",
AK1251="AKTIVCO Coupure ENEO &amp; Baisse de tension","PASSIVE",
AK1251="Coupure ENEO &amp; Baisse de tension","PASSIVE",
AK1251="Defaut GE &amp; POWER Cabinet","PASSIVE",
AK1251="Sharing","PASSIVE",
AK1251="Sites strategiques &amp; DataCenter","PASSIVE",
AK1251="Exclu","Exclu",
AK1251="SAT","ACTIVE",
AK1251="SPARE-ISSUE","SPARE-ISSUE",
AK1251="Fiber CAmtel","ACTIVE",
AK1251="Fiber AOF","ACTIVE",
AK1251="Projet OCM (HUAWEI)","PLANNED WORKS",
AK1251="Projet OCM (NOKIA)","PLANNED WORKS",
AK1251="ACCESS-ISSUE","ACCESS-ISSUE",
AK1251="Projet OCM (ZTE, NOKIA, autres projets)","PLANNED WORKS",
AK1251="No root CAuse","No root cause",
AK1251="ODU HS","ACTIVE",
AK1251="IP &amp; VLAN","ACTIVE",
AK1251="Warehouse HUAWEI","SPARE-ISSUE",
AK1251="SPARE-HS","SPARE-ISSUE",
AK1251="Power Telco","ACTIVE", AK1251="no impacts","no impacts"
),"")</f>
        <v>No root cause</v>
      </c>
      <c r="AM1251" s="108" t="s">
        <v>5537</v>
      </c>
      <c r="AN1251" s="117" t="s">
        <v>806</v>
      </c>
      <c r="AP1251" s="23" t="s">
        <v>5537</v>
      </c>
      <c r="AQ1251" s="23" t="s">
        <v>5537</v>
      </c>
      <c r="AR1251" s="7"/>
      <c r="AS1251" s="6"/>
      <c r="AT1251" s="7"/>
      <c r="AU1251" s="3" t="s">
        <v>5537</v>
      </c>
      <c r="AV1251" s="24" t="s">
        <v>5537</v>
      </c>
      <c r="AW1251" s="24" t="s">
        <v>5537</v>
      </c>
      <c r="AX1251" s="24" t="s">
        <v>5537</v>
      </c>
      <c r="AY1251" s="24" t="s">
        <v>5537</v>
      </c>
      <c r="AZ1251" s="24" t="s">
        <v>5537</v>
      </c>
      <c r="BA1251" s="24" t="s">
        <v>5537</v>
      </c>
      <c r="BB1251" s="24" t="s">
        <v>5537</v>
      </c>
      <c r="BC1251" s="24" t="s">
        <v>5537</v>
      </c>
      <c r="BD1251" s="24" t="s">
        <v>5537</v>
      </c>
      <c r="BE1251" s="24" t="s">
        <v>5537</v>
      </c>
      <c r="BF1251" s="24" t="s">
        <v>5537</v>
      </c>
      <c r="BG1251" s="24" t="s">
        <v>5537</v>
      </c>
      <c r="BH1251" s="24" t="s">
        <v>5537</v>
      </c>
      <c r="BI1251" s="9" t="s">
        <v>5537</v>
      </c>
      <c r="BJ1251" s="14"/>
      <c r="BK1251" s="14" t="s">
        <v>5537</v>
      </c>
      <c r="BL1251" s="14" t="str">
        <f>_xlfn.XLOOKUP(B1251,'[4]cell downs 18042026 17h'!$B:$B,'[4]cell downs 18042026 17h'!$B:$B,"")</f>
        <v/>
      </c>
      <c r="BM1251" s="14" t="str">
        <f>_xlfn.XLOOKUP(B1251,'[5]Cells Huawei 19042026 15h'!$B:$B,'[5]Cells Huawei 19042026 15h'!$B:$B,"")</f>
        <v/>
      </c>
      <c r="BN1251" s="9" t="str">
        <f>_xlfn.XLOOKUP(B1251,'[6]cells down 19042026 9H40'!$B:$B,'[6]cells down 19042026 9H40'!$B:$B,"")</f>
        <v/>
      </c>
      <c r="BO1251" s="9" t="s">
        <v>806</v>
      </c>
      <c r="BP1251" s="9" t="s">
        <v>594</v>
      </c>
    </row>
    <row r="1252" spans="1:68" s="9" customFormat="1" x14ac:dyDescent="0.35">
      <c r="A1252" s="1" t="s">
        <v>597</v>
      </c>
      <c r="B1252" s="8" t="s">
        <v>598</v>
      </c>
      <c r="C1252" s="3" t="str">
        <f>_xlfn.XLOOKUP(B1252,'[1]daily break down'!$D:$D,'[1]daily break down'!$E:$E,"")</f>
        <v>Douala</v>
      </c>
      <c r="D1252" s="1" t="s">
        <v>11</v>
      </c>
      <c r="E1252" s="1" t="s">
        <v>12</v>
      </c>
      <c r="F1252" s="3" t="s">
        <v>31</v>
      </c>
      <c r="G1252" s="1" t="s">
        <v>32</v>
      </c>
      <c r="H1252" s="41" t="str">
        <f>_xlfn.XLOOKUP(B1252,[2]CALCULATION!$B:$B,[2]CALCULATION!$H:$H,"")</f>
        <v>ZTE</v>
      </c>
      <c r="I1252" s="34">
        <v>0</v>
      </c>
      <c r="J1252" s="34">
        <v>4.6710070113259602E-2</v>
      </c>
      <c r="K1252" s="34">
        <v>0</v>
      </c>
      <c r="L1252" s="34">
        <v>0</v>
      </c>
      <c r="M1252" s="34">
        <v>0</v>
      </c>
      <c r="N1252" s="34">
        <v>0</v>
      </c>
      <c r="O1252" s="34">
        <v>0</v>
      </c>
      <c r="P1252" s="34">
        <v>0</v>
      </c>
      <c r="Q1252" s="34">
        <v>0</v>
      </c>
      <c r="R1252" s="34">
        <v>0</v>
      </c>
      <c r="S1252" s="109">
        <v>0</v>
      </c>
      <c r="T1252" s="109">
        <f>_xlfn.XLOOKUP(B1252,'[3]Nur des jours'!$B:$B,'[3]Nur des jours'!$U:$U,"")</f>
        <v>0</v>
      </c>
      <c r="U1252" s="109">
        <v>0</v>
      </c>
      <c r="V1252" s="109">
        <v>0</v>
      </c>
      <c r="W1252" s="109">
        <v>0</v>
      </c>
      <c r="X1252" s="109">
        <v>0.16315529644753757</v>
      </c>
      <c r="Y1252" s="109">
        <v>0</v>
      </c>
      <c r="Z1252" s="109">
        <v>0</v>
      </c>
      <c r="AA1252" s="109">
        <v>0</v>
      </c>
      <c r="AB1252" s="109">
        <v>0</v>
      </c>
      <c r="AC1252" s="109">
        <v>0</v>
      </c>
      <c r="AD1252" s="109">
        <v>0</v>
      </c>
      <c r="AE1252" s="109">
        <v>0</v>
      </c>
      <c r="AF1252" s="109">
        <v>0</v>
      </c>
      <c r="AG1252" s="57" t="str">
        <f>_xlfn.XLOOKUP(B1252,[3]CALCULATION!$B:$B,[3]CALCULATION!$M:$M,"")</f>
        <v>Operationnel</v>
      </c>
      <c r="AH1252" s="57"/>
      <c r="AI1252" s="56" t="str" cm="1">
        <f t="array" ref="AI1252">IFERROR(_xlfn.IFS(
AK1252="MPR ISSUE","PDH",
AK1252="BSS Hardware Issue","BSS",
AK1252="Sites strategiques, MLL, Pylone, etc.","ENVTECH",
AK1252="AKTIVCO DEFAUT GE &amp; POWER Cabinet","AKTIVCO",
AK1252="AKTIVCO Coupure ENEO &amp; Baisse de tension","AKTIVCO GRID ONLY",
AK1252="Coupure ENEO &amp; Baisse de tension","IHS GRID ONLY",
AK1252="Defaut GE &amp; POWER Cabinet","IHS",
AK1252="Sharing","Partners",
AK1252="Sites strategiques &amp; DataCenter","SST &amp; DC",
AK1252="Exclu","Exclu",
AK1252="SAT","SAT",
AK1252="SPARE-ISSUE","SPARE-ISSUE",
AK1252="Fiber CAmtel","TRANS_FO_CAMTEL",
AK1252="Fiber AOF","Fiber AOF",
AK1252="Projet OCM (HUAWEI)","TRAVAUX-HUAWEI",
AK1252="Projet OCM (NOKIA)","TRAVAUX-NOKIA",
AK1252="ACCESS-ISSUE","ACCESS-ISSUE",
AK1252="Projet OCM (ZTE, NOKIA, autres projets)","TRAVAUX OCM",
AK1252="No root CAuse","No root cause",
AK1252="ODU HS","PDH",
AK1252="IP &amp; VLAN","PDH",
AK1252="Warehouse HUAWEI","SPARE-ISSUE",
AK1252="SPARE-HS","SPARE-ISSUE",
AK1252="Power Telco","BSS",AK1252="no impacts","no impacts"
),"")</f>
        <v>No root cause</v>
      </c>
      <c r="AJ1252" s="56" t="str" cm="1">
        <f t="array" ref="AJ1252">IFERROR(_xlfn.IFS(
AK1252="MPR ISSUE","TX ISSUE",
AK1252="BSS Hardware Issue","RAN ISSUE",
AK1252="Sites strategiques, MLL, Pylone, etc.","ENVTECH",
AK1252="AKTIVCO DEFAUT GE &amp; POWER Cabinet","POWER ISSUE",
AK1252="AKTIVCO Coupure ENEO &amp; Baisse de tension","POWER ISSUE",
AK1252="Coupure ENEO &amp; Baisse de tension","POWER ISSUE",
AK1252="Defaut GE &amp; POWER Cabinet","POWER ISSUE",
AK1252="Sharing","POWER ISSUE",
AK1252="Sites strategiques &amp; DataCenter","POWER ISSUE",
AK1252="Exclu","Exclu",
AK1252="SAT","TX ISSUE",
AK1252="SPARE-ISSUE","SPARE-ISSUE",
AK1252="Fiber CAmtel","TX ISSUE",
AK1252="Fiber AOF","TX ISSUE",
AK1252="Projet OCM (HUAWEI)","TRAVAUX-HUAWEI",
AK1252="Projet OCM (NOKIA)","TRAVAUX -NOKIA",
AK1252="ACCESS-ISSUE","ACCESS-ISSUE",
AK1252="Projet OCM (ZTE, NOKIA, autres projets)","TRAVAUX OCM",
AK1252="No root CAuse","No root cause",
AK1252="ODU HS","TX ISSUE",
AK1252="IP &amp; VLAN","TX ISSUE",
AK1252="Warehouse HUAWEI","SPARE-ISSUE",
AK1252="SPARE-HS","SPARE-ISSUE",
AK1252="Power Telco","RAN ISSUE",AK1252="no impacts","no impacts"
),"")</f>
        <v>No root cause</v>
      </c>
      <c r="AK1252" s="81" t="s">
        <v>5620</v>
      </c>
      <c r="AL1252" s="56" t="str" cm="1">
        <f t="array" ref="AL1252">IFERROR(_xlfn.IFS(
AK1252="MPR ISSUE","ACTIVE",
AK1252="BSS Hardware Issue","ACTIVE",
AK1252="Sites strategiques, MLL, Pylone, etc.","PASSIVE",
AK1252="AKTIVCO DEFAUT GE &amp; POWER Cabinet","PASSIVE",
AK1252="AKTIVCO Coupure ENEO &amp; Baisse de tension","PASSIVE",
AK1252="Coupure ENEO &amp; Baisse de tension","PASSIVE",
AK1252="Defaut GE &amp; POWER Cabinet","PASSIVE",
AK1252="Sharing","PASSIVE",
AK1252="Sites strategiques &amp; DataCenter","PASSIVE",
AK1252="Exclu","Exclu",
AK1252="SAT","ACTIVE",
AK1252="SPARE-ISSUE","SPARE-ISSUE",
AK1252="Fiber CAmtel","ACTIVE",
AK1252="Fiber AOF","ACTIVE",
AK1252="Projet OCM (HUAWEI)","PLANNED WORKS",
AK1252="Projet OCM (NOKIA)","PLANNED WORKS",
AK1252="ACCESS-ISSUE","ACCESS-ISSUE",
AK1252="Projet OCM (ZTE, NOKIA, autres projets)","PLANNED WORKS",
AK1252="No root CAuse","No root cause",
AK1252="ODU HS","ACTIVE",
AK1252="IP &amp; VLAN","ACTIVE",
AK1252="Warehouse HUAWEI","SPARE-ISSUE",
AK1252="SPARE-HS","SPARE-ISSUE",
AK1252="Power Telco","ACTIVE", AK1252="no impacts","no impacts"
),"")</f>
        <v>No root cause</v>
      </c>
      <c r="AM1252" s="108" t="s">
        <v>5537</v>
      </c>
      <c r="AN1252" s="117" t="s">
        <v>598</v>
      </c>
      <c r="AP1252" s="23" t="s">
        <v>5537</v>
      </c>
      <c r="AQ1252" s="23" t="s">
        <v>5537</v>
      </c>
      <c r="AR1252" s="7"/>
      <c r="AS1252" s="6"/>
      <c r="AT1252" s="7"/>
      <c r="AU1252" s="3" t="s">
        <v>5537</v>
      </c>
      <c r="AV1252" s="24" t="s">
        <v>5537</v>
      </c>
      <c r="AW1252" s="24" t="s">
        <v>5537</v>
      </c>
      <c r="AX1252" s="24" t="s">
        <v>5537</v>
      </c>
      <c r="AY1252" s="24" t="s">
        <v>5537</v>
      </c>
      <c r="AZ1252" s="24" t="s">
        <v>5537</v>
      </c>
      <c r="BA1252" s="24" t="s">
        <v>5537</v>
      </c>
      <c r="BB1252" s="24" t="s">
        <v>5537</v>
      </c>
      <c r="BC1252" s="24" t="s">
        <v>5537</v>
      </c>
      <c r="BD1252" s="24" t="s">
        <v>5537</v>
      </c>
      <c r="BE1252" s="24" t="s">
        <v>5537</v>
      </c>
      <c r="BF1252" s="24" t="s">
        <v>5537</v>
      </c>
      <c r="BG1252" s="24" t="s">
        <v>5537</v>
      </c>
      <c r="BH1252" s="24" t="s">
        <v>5537</v>
      </c>
      <c r="BI1252" s="9" t="s">
        <v>5537</v>
      </c>
      <c r="BJ1252" s="14"/>
      <c r="BK1252" s="14" t="s">
        <v>5537</v>
      </c>
      <c r="BL1252" s="14" t="str">
        <f>_xlfn.XLOOKUP(B1252,'[4]cell downs 18042026 17h'!$B:$B,'[4]cell downs 18042026 17h'!$B:$B,"")</f>
        <v/>
      </c>
      <c r="BM1252" s="14" t="str">
        <f>_xlfn.XLOOKUP(B1252,'[5]Cells Huawei 19042026 15h'!$B:$B,'[5]Cells Huawei 19042026 15h'!$B:$B,"")</f>
        <v/>
      </c>
      <c r="BN1252" s="9" t="str">
        <f>_xlfn.XLOOKUP(B1252,'[6]cells down 19042026 9H40'!$B:$B,'[6]cells down 19042026 9H40'!$B:$B,"")</f>
        <v/>
      </c>
      <c r="BO1252" s="9" t="s">
        <v>598</v>
      </c>
      <c r="BP1252" s="9" t="s">
        <v>5537</v>
      </c>
    </row>
    <row r="1253" spans="1:68" s="9" customFormat="1" x14ac:dyDescent="0.35">
      <c r="A1253" s="1" t="s">
        <v>4271</v>
      </c>
      <c r="B1253" s="8" t="s">
        <v>4272</v>
      </c>
      <c r="C1253" s="3" t="str">
        <f>_xlfn.XLOOKUP(B1253,'[1]daily break down'!$D:$D,'[1]daily break down'!$E:$E,"")</f>
        <v>NORD-OUEST</v>
      </c>
      <c r="D1253" s="1" t="s">
        <v>11</v>
      </c>
      <c r="E1253" s="1" t="s">
        <v>12</v>
      </c>
      <c r="F1253" s="3" t="s">
        <v>102</v>
      </c>
      <c r="G1253" s="1" t="s">
        <v>4273</v>
      </c>
      <c r="H1253" s="39" t="str">
        <f>_xlfn.XLOOKUP(B1253,[2]CALCULATION!$B:$B,[2]CALCULATION!$H:$H,"")</f>
        <v>HUAWEI</v>
      </c>
      <c r="I1253" s="34">
        <v>0</v>
      </c>
      <c r="J1253" s="34">
        <v>0</v>
      </c>
      <c r="K1253" s="34">
        <v>0</v>
      </c>
      <c r="L1253" s="34">
        <v>0</v>
      </c>
      <c r="M1253" s="34">
        <v>0</v>
      </c>
      <c r="N1253" s="34">
        <v>0</v>
      </c>
      <c r="O1253" s="34">
        <v>0</v>
      </c>
      <c r="P1253" s="34">
        <v>0</v>
      </c>
      <c r="Q1253" s="34">
        <v>0</v>
      </c>
      <c r="R1253" s="34">
        <v>0</v>
      </c>
      <c r="S1253" s="109">
        <v>0</v>
      </c>
      <c r="T1253" s="109">
        <f>_xlfn.XLOOKUP(B1253,'[3]Nur des jours'!$B:$B,'[3]Nur des jours'!$U:$U,"")</f>
        <v>0</v>
      </c>
      <c r="U1253" s="109">
        <v>0</v>
      </c>
      <c r="V1253" s="109">
        <v>0</v>
      </c>
      <c r="W1253" s="109">
        <v>0</v>
      </c>
      <c r="X1253" s="109">
        <v>0.16040869438665881</v>
      </c>
      <c r="Y1253" s="109">
        <v>0</v>
      </c>
      <c r="Z1253" s="109">
        <v>0</v>
      </c>
      <c r="AA1253" s="109">
        <v>0</v>
      </c>
      <c r="AB1253" s="109">
        <v>0</v>
      </c>
      <c r="AC1253" s="109">
        <v>0</v>
      </c>
      <c r="AD1253" s="109">
        <v>0</v>
      </c>
      <c r="AE1253" s="109">
        <v>0</v>
      </c>
      <c r="AF1253" s="109">
        <v>0</v>
      </c>
      <c r="AG1253" s="57" t="str">
        <f>_xlfn.XLOOKUP(B1253,[3]CALCULATION!$B:$B,[3]CALCULATION!$M:$M,"")</f>
        <v>Operationnel</v>
      </c>
      <c r="AH1253" s="57"/>
      <c r="AI1253" s="56" t="str" cm="1">
        <f t="array" ref="AI1253">IFERROR(_xlfn.IFS(
AK1253="MPR ISSUE","PDH",
AK1253="BSS Hardware Issue","BSS",
AK1253="Sites strategiques, MLL, Pylone, etc.","ENVTECH",
AK1253="AKTIVCO DEFAUT GE &amp; POWER Cabinet","AKTIVCO",
AK1253="AKTIVCO Coupure ENEO &amp; Baisse de tension","AKTIVCO GRID ONLY",
AK1253="Coupure ENEO &amp; Baisse de tension","IHS GRID ONLY",
AK1253="Defaut GE &amp; POWER Cabinet","IHS",
AK1253="Sharing","Partners",
AK1253="Sites strategiques &amp; DataCenter","SST &amp; DC",
AK1253="Exclu","Exclu",
AK1253="SAT","SAT",
AK1253="SPARE-ISSUE","SPARE-ISSUE",
AK1253="Fiber CAmtel","TRANS_FO_CAMTEL",
AK1253="Fiber AOF","Fiber AOF",
AK1253="Projet OCM (HUAWEI)","TRAVAUX-HUAWEI",
AK1253="Projet OCM (NOKIA)","TRAVAUX-NOKIA",
AK1253="ACCESS-ISSUE","ACCESS-ISSUE",
AK1253="Projet OCM (ZTE, NOKIA, autres projets)","TRAVAUX OCM",
AK1253="No root CAuse","No root cause",
AK1253="ODU HS","PDH",
AK1253="IP &amp; VLAN","PDH",
AK1253="Warehouse HUAWEI","SPARE-ISSUE",
AK1253="SPARE-HS","SPARE-ISSUE",
AK1253="Power Telco","BSS",AK1253="no impacts","no impacts"
),"")</f>
        <v>No root cause</v>
      </c>
      <c r="AJ1253" s="56" t="str" cm="1">
        <f t="array" ref="AJ1253">IFERROR(_xlfn.IFS(
AK1253="MPR ISSUE","TX ISSUE",
AK1253="BSS Hardware Issue","RAN ISSUE",
AK1253="Sites strategiques, MLL, Pylone, etc.","ENVTECH",
AK1253="AKTIVCO DEFAUT GE &amp; POWER Cabinet","POWER ISSUE",
AK1253="AKTIVCO Coupure ENEO &amp; Baisse de tension","POWER ISSUE",
AK1253="Coupure ENEO &amp; Baisse de tension","POWER ISSUE",
AK1253="Defaut GE &amp; POWER Cabinet","POWER ISSUE",
AK1253="Sharing","POWER ISSUE",
AK1253="Sites strategiques &amp; DataCenter","POWER ISSUE",
AK1253="Exclu","Exclu",
AK1253="SAT","TX ISSUE",
AK1253="SPARE-ISSUE","SPARE-ISSUE",
AK1253="Fiber CAmtel","TX ISSUE",
AK1253="Fiber AOF","TX ISSUE",
AK1253="Projet OCM (HUAWEI)","TRAVAUX-HUAWEI",
AK1253="Projet OCM (NOKIA)","TRAVAUX -NOKIA",
AK1253="ACCESS-ISSUE","ACCESS-ISSUE",
AK1253="Projet OCM (ZTE, NOKIA, autres projets)","TRAVAUX OCM",
AK1253="No root CAuse","No root cause",
AK1253="ODU HS","TX ISSUE",
AK1253="IP &amp; VLAN","TX ISSUE",
AK1253="Warehouse HUAWEI","SPARE-ISSUE",
AK1253="SPARE-HS","SPARE-ISSUE",
AK1253="Power Telco","RAN ISSUE",AK1253="no impacts","no impacts"
),"")</f>
        <v>No root cause</v>
      </c>
      <c r="AK1253" s="81" t="s">
        <v>5620</v>
      </c>
      <c r="AL1253" s="56" t="str" cm="1">
        <f t="array" ref="AL1253">IFERROR(_xlfn.IFS(
AK1253="MPR ISSUE","ACTIVE",
AK1253="BSS Hardware Issue","ACTIVE",
AK1253="Sites strategiques, MLL, Pylone, etc.","PASSIVE",
AK1253="AKTIVCO DEFAUT GE &amp; POWER Cabinet","PASSIVE",
AK1253="AKTIVCO Coupure ENEO &amp; Baisse de tension","PASSIVE",
AK1253="Coupure ENEO &amp; Baisse de tension","PASSIVE",
AK1253="Defaut GE &amp; POWER Cabinet","PASSIVE",
AK1253="Sharing","PASSIVE",
AK1253="Sites strategiques &amp; DataCenter","PASSIVE",
AK1253="Exclu","Exclu",
AK1253="SAT","ACTIVE",
AK1253="SPARE-ISSUE","SPARE-ISSUE",
AK1253="Fiber CAmtel","ACTIVE",
AK1253="Fiber AOF","ACTIVE",
AK1253="Projet OCM (HUAWEI)","PLANNED WORKS",
AK1253="Projet OCM (NOKIA)","PLANNED WORKS",
AK1253="ACCESS-ISSUE","ACCESS-ISSUE",
AK1253="Projet OCM (ZTE, NOKIA, autres projets)","PLANNED WORKS",
AK1253="No root CAuse","No root cause",
AK1253="ODU HS","ACTIVE",
AK1253="IP &amp; VLAN","ACTIVE",
AK1253="Warehouse HUAWEI","SPARE-ISSUE",
AK1253="SPARE-HS","SPARE-ISSUE",
AK1253="Power Telco","ACTIVE", AK1253="no impacts","no impacts"
),"")</f>
        <v>No root cause</v>
      </c>
      <c r="AM1253" s="108" t="s">
        <v>5537</v>
      </c>
      <c r="AN1253" s="117" t="s">
        <v>4272</v>
      </c>
      <c r="AP1253" s="23" t="s">
        <v>5537</v>
      </c>
      <c r="AQ1253" s="23" t="s">
        <v>5537</v>
      </c>
      <c r="AR1253" s="7"/>
      <c r="AS1253" s="6"/>
      <c r="AT1253" s="7"/>
      <c r="AU1253" s="3" t="s">
        <v>5537</v>
      </c>
      <c r="AV1253" s="24" t="s">
        <v>5537</v>
      </c>
      <c r="AW1253" s="24" t="s">
        <v>5537</v>
      </c>
      <c r="AX1253" s="24" t="s">
        <v>5537</v>
      </c>
      <c r="AY1253" s="24" t="s">
        <v>5537</v>
      </c>
      <c r="AZ1253" s="24" t="s">
        <v>5537</v>
      </c>
      <c r="BA1253" s="24" t="s">
        <v>5537</v>
      </c>
      <c r="BB1253" s="24" t="s">
        <v>5537</v>
      </c>
      <c r="BC1253" s="24" t="s">
        <v>5537</v>
      </c>
      <c r="BD1253" s="24" t="s">
        <v>5537</v>
      </c>
      <c r="BE1253" s="24" t="s">
        <v>5537</v>
      </c>
      <c r="BF1253" s="24" t="s">
        <v>5537</v>
      </c>
      <c r="BG1253" s="24" t="s">
        <v>5537</v>
      </c>
      <c r="BH1253" s="24" t="s">
        <v>5537</v>
      </c>
      <c r="BI1253" s="9" t="s">
        <v>5537</v>
      </c>
      <c r="BJ1253" s="14"/>
      <c r="BK1253" s="14" t="s">
        <v>5537</v>
      </c>
      <c r="BL1253" s="14" t="str">
        <f>_xlfn.XLOOKUP(B1253,'[4]cell downs 18042026 17h'!$B:$B,'[4]cell downs 18042026 17h'!$B:$B,"")</f>
        <v/>
      </c>
      <c r="BM1253" s="14" t="str">
        <f>_xlfn.XLOOKUP(B1253,'[5]Cells Huawei 19042026 15h'!$B:$B,'[5]Cells Huawei 19042026 15h'!$B:$B,"")</f>
        <v/>
      </c>
      <c r="BN1253" s="9" t="str">
        <f>_xlfn.XLOOKUP(B1253,'[6]cells down 19042026 9H40'!$B:$B,'[6]cells down 19042026 9H40'!$B:$B,"")</f>
        <v/>
      </c>
      <c r="BO1253" s="9" t="s">
        <v>4272</v>
      </c>
      <c r="BP1253" s="9" t="s">
        <v>12</v>
      </c>
    </row>
    <row r="1254" spans="1:68" s="9" customFormat="1" x14ac:dyDescent="0.35">
      <c r="A1254" s="1" t="s">
        <v>2430</v>
      </c>
      <c r="B1254" s="8" t="s">
        <v>2431</v>
      </c>
      <c r="C1254" s="3" t="str">
        <f>_xlfn.XLOOKUP(B1254,'[1]daily break down'!$D:$D,'[1]daily break down'!$E:$E,"")</f>
        <v>ADAMAOUA</v>
      </c>
      <c r="D1254" s="1" t="s">
        <v>11</v>
      </c>
      <c r="E1254" s="1" t="s">
        <v>83</v>
      </c>
      <c r="F1254" s="3" t="s">
        <v>90</v>
      </c>
      <c r="G1254" s="1" t="s">
        <v>2430</v>
      </c>
      <c r="H1254" s="40" t="str">
        <f>_xlfn.XLOOKUP(B1254,[2]CALCULATION!$B:$B,[2]CALCULATION!$H:$H,"")</f>
        <v>NOKIA</v>
      </c>
      <c r="I1254" s="34">
        <v>0</v>
      </c>
      <c r="J1254" s="34">
        <v>0</v>
      </c>
      <c r="K1254" s="34">
        <v>0</v>
      </c>
      <c r="L1254" s="34">
        <v>0</v>
      </c>
      <c r="M1254" s="34">
        <v>0</v>
      </c>
      <c r="N1254" s="34">
        <v>0</v>
      </c>
      <c r="O1254" s="34">
        <v>0</v>
      </c>
      <c r="P1254" s="34">
        <v>0</v>
      </c>
      <c r="Q1254" s="34">
        <v>0</v>
      </c>
      <c r="R1254" s="34">
        <v>3.4814715937128843E-2</v>
      </c>
      <c r="S1254" s="109">
        <v>4.4479868197211093E-2</v>
      </c>
      <c r="T1254" s="109">
        <f>_xlfn.XLOOKUP(B1254,'[3]Nur des jours'!$B:$B,'[3]Nur des jours'!$U:$U,"")</f>
        <v>0</v>
      </c>
      <c r="U1254" s="109">
        <v>0</v>
      </c>
      <c r="V1254" s="109">
        <v>0</v>
      </c>
      <c r="W1254" s="109">
        <v>0</v>
      </c>
      <c r="X1254" s="109">
        <v>0.15005992348472294</v>
      </c>
      <c r="Y1254" s="109">
        <v>0</v>
      </c>
      <c r="Z1254" s="109">
        <v>0</v>
      </c>
      <c r="AA1254" s="109">
        <v>0</v>
      </c>
      <c r="AB1254" s="109">
        <v>0</v>
      </c>
      <c r="AC1254" s="109">
        <v>0</v>
      </c>
      <c r="AD1254" s="109">
        <v>0</v>
      </c>
      <c r="AE1254" s="109">
        <v>0</v>
      </c>
      <c r="AF1254" s="109">
        <v>0</v>
      </c>
      <c r="AG1254" s="57" t="str">
        <f>_xlfn.XLOOKUP(B1254,[3]CALCULATION!$B:$B,[3]CALCULATION!$M:$M,"")</f>
        <v>Operationnel</v>
      </c>
      <c r="AH1254" s="57"/>
      <c r="AI1254" s="56" t="str" cm="1">
        <f t="array" ref="AI1254">IFERROR(_xlfn.IFS(
AK1254="MPR ISSUE","PDH",
AK1254="BSS Hardware Issue","BSS",
AK1254="Sites strategiques, MLL, Pylone, etc.","ENVTECH",
AK1254="AKTIVCO DEFAUT GE &amp; POWER Cabinet","AKTIVCO",
AK1254="AKTIVCO Coupure ENEO &amp; Baisse de tension","AKTIVCO GRID ONLY",
AK1254="Coupure ENEO &amp; Baisse de tension","IHS GRID ONLY",
AK1254="Defaut GE &amp; POWER Cabinet","IHS",
AK1254="Sharing","Partners",
AK1254="Sites strategiques &amp; DataCenter","SST &amp; DC",
AK1254="Exclu","Exclu",
AK1254="SAT","SAT",
AK1254="SPARE-ISSUE","SPARE-ISSUE",
AK1254="Fiber CAmtel","TRANS_FO_CAMTEL",
AK1254="Fiber AOF","Fiber AOF",
AK1254="Projet OCM (HUAWEI)","TRAVAUX-HUAWEI",
AK1254="Projet OCM (NOKIA)","TRAVAUX-NOKIA",
AK1254="ACCESS-ISSUE","ACCESS-ISSUE",
AK1254="Projet OCM (ZTE, NOKIA, autres projets)","TRAVAUX OCM",
AK1254="No root CAuse","No root cause",
AK1254="ODU HS","PDH",
AK1254="IP &amp; VLAN","PDH",
AK1254="Warehouse HUAWEI","SPARE-ISSUE",
AK1254="SPARE-HS","SPARE-ISSUE",
AK1254="Power Telco","BSS",AK1254="no impacts","no impacts"
),"")</f>
        <v>BSS</v>
      </c>
      <c r="AJ1254" s="56" t="str" cm="1">
        <f t="array" ref="AJ1254">IFERROR(_xlfn.IFS(
AK1254="MPR ISSUE","TX ISSUE",
AK1254="BSS Hardware Issue","RAN ISSUE",
AK1254="Sites strategiques, MLL, Pylone, etc.","ENVTECH",
AK1254="AKTIVCO DEFAUT GE &amp; POWER Cabinet","POWER ISSUE",
AK1254="AKTIVCO Coupure ENEO &amp; Baisse de tension","POWER ISSUE",
AK1254="Coupure ENEO &amp; Baisse de tension","POWER ISSUE",
AK1254="Defaut GE &amp; POWER Cabinet","POWER ISSUE",
AK1254="Sharing","POWER ISSUE",
AK1254="Sites strategiques &amp; DataCenter","POWER ISSUE",
AK1254="Exclu","Exclu",
AK1254="SAT","TX ISSUE",
AK1254="SPARE-ISSUE","SPARE-ISSUE",
AK1254="Fiber CAmtel","TX ISSUE",
AK1254="Fiber AOF","TX ISSUE",
AK1254="Projet OCM (HUAWEI)","TRAVAUX-HUAWEI",
AK1254="Projet OCM (NOKIA)","TRAVAUX -NOKIA",
AK1254="ACCESS-ISSUE","ACCESS-ISSUE",
AK1254="Projet OCM (ZTE, NOKIA, autres projets)","TRAVAUX OCM",
AK1254="No root CAuse","No root cause",
AK1254="ODU HS","TX ISSUE",
AK1254="IP &amp; VLAN","TX ISSUE",
AK1254="Warehouse HUAWEI","SPARE-ISSUE",
AK1254="SPARE-HS","SPARE-ISSUE",
AK1254="Power Telco","RAN ISSUE",AK1254="no impacts","no impacts"
),"")</f>
        <v>RAN ISSUE</v>
      </c>
      <c r="AK1254" s="81" t="s">
        <v>5320</v>
      </c>
      <c r="AL1254" s="56" t="str" cm="1">
        <f t="array" ref="AL1254">IFERROR(_xlfn.IFS(
AK1254="MPR ISSUE","ACTIVE",
AK1254="BSS Hardware Issue","ACTIVE",
AK1254="Sites strategiques, MLL, Pylone, etc.","PASSIVE",
AK1254="AKTIVCO DEFAUT GE &amp; POWER Cabinet","PASSIVE",
AK1254="AKTIVCO Coupure ENEO &amp; Baisse de tension","PASSIVE",
AK1254="Coupure ENEO &amp; Baisse de tension","PASSIVE",
AK1254="Defaut GE &amp; POWER Cabinet","PASSIVE",
AK1254="Sharing","PASSIVE",
AK1254="Sites strategiques &amp; DataCenter","PASSIVE",
AK1254="Exclu","Exclu",
AK1254="SAT","ACTIVE",
AK1254="SPARE-ISSUE","SPARE-ISSUE",
AK1254="Fiber CAmtel","ACTIVE",
AK1254="Fiber AOF","ACTIVE",
AK1254="Projet OCM (HUAWEI)","PLANNED WORKS",
AK1254="Projet OCM (NOKIA)","PLANNED WORKS",
AK1254="ACCESS-ISSUE","ACCESS-ISSUE",
AK1254="Projet OCM (ZTE, NOKIA, autres projets)","PLANNED WORKS",
AK1254="No root CAuse","No root cause",
AK1254="ODU HS","ACTIVE",
AK1254="IP &amp; VLAN","ACTIVE",
AK1254="Warehouse HUAWEI","SPARE-ISSUE",
AK1254="SPARE-HS","SPARE-ISSUE",
AK1254="Power Telco","ACTIVE", AK1254="no impacts","no impacts"
),"")</f>
        <v>ACTIVE</v>
      </c>
      <c r="AM1254" s="108" t="s">
        <v>6007</v>
      </c>
      <c r="AN1254" s="117" t="s">
        <v>2431</v>
      </c>
      <c r="AP1254" s="23" t="s">
        <v>5537</v>
      </c>
      <c r="AQ1254" s="23" t="s">
        <v>5537</v>
      </c>
      <c r="AR1254" s="7"/>
      <c r="AS1254" s="6"/>
      <c r="AT1254" s="7"/>
      <c r="AU1254" s="3" t="s">
        <v>5537</v>
      </c>
      <c r="AV1254" s="24" t="s">
        <v>5537</v>
      </c>
      <c r="AW1254" s="24" t="s">
        <v>5537</v>
      </c>
      <c r="AX1254" s="24" t="s">
        <v>5537</v>
      </c>
      <c r="AY1254" s="24" t="s">
        <v>5537</v>
      </c>
      <c r="AZ1254" s="24" t="s">
        <v>5537</v>
      </c>
      <c r="BA1254" s="24" t="s">
        <v>5537</v>
      </c>
      <c r="BB1254" s="24" t="s">
        <v>6539</v>
      </c>
      <c r="BC1254" s="24" t="s">
        <v>6539</v>
      </c>
      <c r="BD1254" s="24" t="s">
        <v>6540</v>
      </c>
      <c r="BE1254" s="24" t="s">
        <v>5537</v>
      </c>
      <c r="BF1254" s="24" t="s">
        <v>5537</v>
      </c>
      <c r="BG1254" s="24" t="s">
        <v>5537</v>
      </c>
      <c r="BH1254" s="24" t="s">
        <v>5537</v>
      </c>
      <c r="BI1254" s="9" t="s">
        <v>5537</v>
      </c>
      <c r="BJ1254" s="14"/>
      <c r="BK1254" s="14" t="s">
        <v>5537</v>
      </c>
      <c r="BL1254" s="14" t="str">
        <f>_xlfn.XLOOKUP(B1254,'[4]cell downs 18042026 17h'!$B:$B,'[4]cell downs 18042026 17h'!$B:$B,"")</f>
        <v/>
      </c>
      <c r="BM1254" s="14" t="str">
        <f>_xlfn.XLOOKUP(B1254,'[5]Cells Huawei 19042026 15h'!$B:$B,'[5]Cells Huawei 19042026 15h'!$B:$B,"")</f>
        <v/>
      </c>
      <c r="BN1254" s="9" t="str">
        <f>_xlfn.XLOOKUP(B1254,'[6]cells down 19042026 9H40'!$B:$B,'[6]cells down 19042026 9H40'!$B:$B,"")</f>
        <v/>
      </c>
      <c r="BO1254" s="9" t="s">
        <v>2431</v>
      </c>
      <c r="BP1254" s="9" t="s">
        <v>12</v>
      </c>
    </row>
    <row r="1255" spans="1:68" s="9" customFormat="1" x14ac:dyDescent="0.35">
      <c r="A1255" s="1" t="s">
        <v>1915</v>
      </c>
      <c r="B1255" s="8" t="s">
        <v>1916</v>
      </c>
      <c r="C1255" s="3" t="str">
        <f>_xlfn.XLOOKUP(B1255,'[1]daily break down'!$D:$D,'[1]daily break down'!$E:$E,"")</f>
        <v>Douala</v>
      </c>
      <c r="D1255" s="1" t="s">
        <v>11</v>
      </c>
      <c r="E1255" s="1" t="s">
        <v>12</v>
      </c>
      <c r="F1255" s="3" t="s">
        <v>31</v>
      </c>
      <c r="G1255" s="1" t="s">
        <v>32</v>
      </c>
      <c r="H1255" s="41" t="str">
        <f>_xlfn.XLOOKUP(B1255,[2]CALCULATION!$B:$B,[2]CALCULATION!$H:$H,"")</f>
        <v>ZTE</v>
      </c>
      <c r="I1255" s="34">
        <v>0</v>
      </c>
      <c r="J1255" s="34">
        <v>0</v>
      </c>
      <c r="K1255" s="34">
        <v>0</v>
      </c>
      <c r="L1255" s="34">
        <v>0</v>
      </c>
      <c r="M1255" s="34">
        <v>0</v>
      </c>
      <c r="N1255" s="34">
        <v>0.29781013774387655</v>
      </c>
      <c r="O1255" s="34">
        <v>0.443130355874019</v>
      </c>
      <c r="P1255" s="34">
        <v>0</v>
      </c>
      <c r="Q1255" s="34">
        <v>0.29470683411665022</v>
      </c>
      <c r="R1255" s="34">
        <v>1.1911157054272863</v>
      </c>
      <c r="S1255" s="109">
        <v>0</v>
      </c>
      <c r="T1255" s="109">
        <f>_xlfn.XLOOKUP(B1255,'[3]Nur des jours'!$B:$B,'[3]Nur des jours'!$U:$U,"")</f>
        <v>0.59346223101134898</v>
      </c>
      <c r="U1255" s="109">
        <v>0.60519771254419363</v>
      </c>
      <c r="V1255" s="109">
        <v>46.252957055985036</v>
      </c>
      <c r="W1255" s="109">
        <v>0.59346223101134898</v>
      </c>
      <c r="X1255" s="109">
        <v>0.14986816310107798</v>
      </c>
      <c r="Y1255" s="109">
        <v>0</v>
      </c>
      <c r="Z1255" s="109">
        <v>0</v>
      </c>
      <c r="AA1255" s="109">
        <v>0</v>
      </c>
      <c r="AB1255" s="109">
        <v>0</v>
      </c>
      <c r="AC1255" s="109">
        <v>0</v>
      </c>
      <c r="AD1255" s="109">
        <v>0</v>
      </c>
      <c r="AE1255" s="109">
        <v>0</v>
      </c>
      <c r="AF1255" s="109">
        <v>0</v>
      </c>
      <c r="AG1255" s="57" t="str">
        <f>_xlfn.XLOOKUP(B1255,[3]CALCULATION!$B:$B,[3]CALCULATION!$M:$M,"")</f>
        <v>Operationnel</v>
      </c>
      <c r="AH1255" s="57"/>
      <c r="AI1255" s="56" t="str" cm="1">
        <f t="array" ref="AI1255">IFERROR(_xlfn.IFS(
AK1255="MPR ISSUE","PDH",
AK1255="BSS Hardware Issue","BSS",
AK1255="Sites strategiques, MLL, Pylone, etc.","ENVTECH",
AK1255="AKTIVCO DEFAUT GE &amp; POWER Cabinet","AKTIVCO",
AK1255="AKTIVCO Coupure ENEO &amp; Baisse de tension","AKTIVCO GRID ONLY",
AK1255="Coupure ENEO &amp; Baisse de tension","IHS GRID ONLY",
AK1255="Defaut GE &amp; POWER Cabinet","IHS",
AK1255="Sharing","Partners",
AK1255="Sites strategiques &amp; DataCenter","SST &amp; DC",
AK1255="Exclu","Exclu",
AK1255="SAT","SAT",
AK1255="SPARE-ISSUE","SPARE-ISSUE",
AK1255="Fiber CAmtel","TRANS_FO_CAMTEL",
AK1255="Fiber AOF","Fiber AOF",
AK1255="Projet OCM (HUAWEI)","TRAVAUX-HUAWEI",
AK1255="Projet OCM (NOKIA)","TRAVAUX-NOKIA",
AK1255="ACCESS-ISSUE","ACCESS-ISSUE",
AK1255="Projet OCM (ZTE, NOKIA, autres projets)","TRAVAUX OCM",
AK1255="No root CAuse","No root cause",
AK1255="ODU HS","PDH",
AK1255="IP &amp; VLAN","PDH",
AK1255="Warehouse HUAWEI","SPARE-ISSUE",
AK1255="SPARE-HS","SPARE-ISSUE",
AK1255="Power Telco","BSS",AK1255="no impacts","no impacts"
),"")</f>
        <v>No root cause</v>
      </c>
      <c r="AJ1255" s="56" t="str" cm="1">
        <f t="array" ref="AJ1255">IFERROR(_xlfn.IFS(
AK1255="MPR ISSUE","TX ISSUE",
AK1255="BSS Hardware Issue","RAN ISSUE",
AK1255="Sites strategiques, MLL, Pylone, etc.","ENVTECH",
AK1255="AKTIVCO DEFAUT GE &amp; POWER Cabinet","POWER ISSUE",
AK1255="AKTIVCO Coupure ENEO &amp; Baisse de tension","POWER ISSUE",
AK1255="Coupure ENEO &amp; Baisse de tension","POWER ISSUE",
AK1255="Defaut GE &amp; POWER Cabinet","POWER ISSUE",
AK1255="Sharing","POWER ISSUE",
AK1255="Sites strategiques &amp; DataCenter","POWER ISSUE",
AK1255="Exclu","Exclu",
AK1255="SAT","TX ISSUE",
AK1255="SPARE-ISSUE","SPARE-ISSUE",
AK1255="Fiber CAmtel","TX ISSUE",
AK1255="Fiber AOF","TX ISSUE",
AK1255="Projet OCM (HUAWEI)","TRAVAUX-HUAWEI",
AK1255="Projet OCM (NOKIA)","TRAVAUX -NOKIA",
AK1255="ACCESS-ISSUE","ACCESS-ISSUE",
AK1255="Projet OCM (ZTE, NOKIA, autres projets)","TRAVAUX OCM",
AK1255="No root CAuse","No root cause",
AK1255="ODU HS","TX ISSUE",
AK1255="IP &amp; VLAN","TX ISSUE",
AK1255="Warehouse HUAWEI","SPARE-ISSUE",
AK1255="SPARE-HS","SPARE-ISSUE",
AK1255="Power Telco","RAN ISSUE",AK1255="no impacts","no impacts"
),"")</f>
        <v>No root cause</v>
      </c>
      <c r="AK1255" s="81" t="s">
        <v>5620</v>
      </c>
      <c r="AL1255" s="56" t="str" cm="1">
        <f t="array" ref="AL1255">IFERROR(_xlfn.IFS(
AK1255="MPR ISSUE","ACTIVE",
AK1255="BSS Hardware Issue","ACTIVE",
AK1255="Sites strategiques, MLL, Pylone, etc.","PASSIVE",
AK1255="AKTIVCO DEFAUT GE &amp; POWER Cabinet","PASSIVE",
AK1255="AKTIVCO Coupure ENEO &amp; Baisse de tension","PASSIVE",
AK1255="Coupure ENEO &amp; Baisse de tension","PASSIVE",
AK1255="Defaut GE &amp; POWER Cabinet","PASSIVE",
AK1255="Sharing","PASSIVE",
AK1255="Sites strategiques &amp; DataCenter","PASSIVE",
AK1255="Exclu","Exclu",
AK1255="SAT","ACTIVE",
AK1255="SPARE-ISSUE","SPARE-ISSUE",
AK1255="Fiber CAmtel","ACTIVE",
AK1255="Fiber AOF","ACTIVE",
AK1255="Projet OCM (HUAWEI)","PLANNED WORKS",
AK1255="Projet OCM (NOKIA)","PLANNED WORKS",
AK1255="ACCESS-ISSUE","ACCESS-ISSUE",
AK1255="Projet OCM (ZTE, NOKIA, autres projets)","PLANNED WORKS",
AK1255="No root CAuse","No root cause",
AK1255="ODU HS","ACTIVE",
AK1255="IP &amp; VLAN","ACTIVE",
AK1255="Warehouse HUAWEI","SPARE-ISSUE",
AK1255="SPARE-HS","SPARE-ISSUE",
AK1255="Power Telco","ACTIVE", AK1255="no impacts","no impacts"
),"")</f>
        <v>No root cause</v>
      </c>
      <c r="AM1255" s="108" t="s">
        <v>5537</v>
      </c>
      <c r="AN1255" s="117" t="s">
        <v>1916</v>
      </c>
      <c r="AP1255" s="23" t="s">
        <v>5537</v>
      </c>
      <c r="AQ1255" s="23" t="s">
        <v>5537</v>
      </c>
      <c r="AR1255" s="7"/>
      <c r="AS1255" s="6"/>
      <c r="AT1255" s="7"/>
      <c r="AU1255" s="3" t="s">
        <v>5537</v>
      </c>
      <c r="AV1255" s="24" t="s">
        <v>5537</v>
      </c>
      <c r="AW1255" s="24" t="s">
        <v>5537</v>
      </c>
      <c r="AX1255" s="24" t="s">
        <v>5537</v>
      </c>
      <c r="AY1255" s="24" t="s">
        <v>5537</v>
      </c>
      <c r="AZ1255" s="24" t="s">
        <v>5537</v>
      </c>
      <c r="BA1255" s="24" t="s">
        <v>5537</v>
      </c>
      <c r="BB1255" s="24" t="s">
        <v>5537</v>
      </c>
      <c r="BC1255" s="24" t="s">
        <v>5537</v>
      </c>
      <c r="BD1255" s="24" t="s">
        <v>5537</v>
      </c>
      <c r="BE1255" s="24" t="s">
        <v>5537</v>
      </c>
      <c r="BF1255" s="24" t="s">
        <v>5537</v>
      </c>
      <c r="BG1255" s="24" t="s">
        <v>5537</v>
      </c>
      <c r="BH1255" s="24" t="s">
        <v>5537</v>
      </c>
      <c r="BI1255" s="9" t="s">
        <v>5537</v>
      </c>
      <c r="BJ1255" s="14"/>
      <c r="BK1255" s="14" t="s">
        <v>5537</v>
      </c>
      <c r="BL1255" s="14" t="str">
        <f>_xlfn.XLOOKUP(B1255,'[4]cell downs 18042026 17h'!$B:$B,'[4]cell downs 18042026 17h'!$B:$B,"")</f>
        <v/>
      </c>
      <c r="BM1255" s="14" t="str">
        <f>_xlfn.XLOOKUP(B1255,'[5]Cells Huawei 19042026 15h'!$B:$B,'[5]Cells Huawei 19042026 15h'!$B:$B,"")</f>
        <v/>
      </c>
      <c r="BN1255" s="9" t="str">
        <f>_xlfn.XLOOKUP(B1255,'[6]cells down 19042026 9H40'!$B:$B,'[6]cells down 19042026 9H40'!$B:$B,"")</f>
        <v/>
      </c>
      <c r="BO1255" s="9" t="s">
        <v>1916</v>
      </c>
      <c r="BP1255" s="9" t="s">
        <v>5537</v>
      </c>
    </row>
    <row r="1256" spans="1:68" s="9" customFormat="1" x14ac:dyDescent="0.35">
      <c r="A1256" s="1" t="s">
        <v>3039</v>
      </c>
      <c r="B1256" s="8" t="s">
        <v>3040</v>
      </c>
      <c r="C1256" s="3" t="str">
        <f>_xlfn.XLOOKUP(B1256,'[1]daily break down'!$D:$D,'[1]daily break down'!$E:$E,"")</f>
        <v>LITTORAL</v>
      </c>
      <c r="D1256" s="1"/>
      <c r="E1256" s="1"/>
      <c r="F1256" s="3" t="s">
        <v>31</v>
      </c>
      <c r="G1256" s="1" t="s">
        <v>3039</v>
      </c>
      <c r="H1256" s="41" t="str">
        <f>_xlfn.XLOOKUP(B1256,[2]CALCULATION!$B:$B,[2]CALCULATION!$H:$H,"")</f>
        <v>ZTE</v>
      </c>
      <c r="I1256" s="34">
        <v>0</v>
      </c>
      <c r="J1256" s="34">
        <v>0</v>
      </c>
      <c r="K1256" s="34">
        <v>0</v>
      </c>
      <c r="L1256" s="34">
        <v>0</v>
      </c>
      <c r="M1256" s="34">
        <v>0</v>
      </c>
      <c r="N1256" s="34">
        <v>0</v>
      </c>
      <c r="O1256" s="34">
        <v>0</v>
      </c>
      <c r="P1256" s="34">
        <v>0</v>
      </c>
      <c r="Q1256" s="34">
        <v>0</v>
      </c>
      <c r="R1256" s="34">
        <v>0</v>
      </c>
      <c r="S1256" s="109">
        <v>0</v>
      </c>
      <c r="T1256" s="109">
        <f>_xlfn.XLOOKUP(B1256,'[3]Nur des jours'!$B:$B,'[3]Nur des jours'!$U:$U,"")</f>
        <v>0</v>
      </c>
      <c r="U1256" s="109">
        <v>0</v>
      </c>
      <c r="V1256" s="109">
        <v>0</v>
      </c>
      <c r="W1256" s="109">
        <v>0</v>
      </c>
      <c r="X1256" s="109">
        <v>0.14656867361235959</v>
      </c>
      <c r="Y1256" s="109">
        <v>0</v>
      </c>
      <c r="Z1256" s="109">
        <v>0</v>
      </c>
      <c r="AA1256" s="109">
        <v>0</v>
      </c>
      <c r="AB1256" s="109">
        <v>0</v>
      </c>
      <c r="AC1256" s="109">
        <v>0</v>
      </c>
      <c r="AD1256" s="109">
        <v>0</v>
      </c>
      <c r="AE1256" s="109">
        <v>0</v>
      </c>
      <c r="AF1256" s="109">
        <v>0</v>
      </c>
      <c r="AG1256" s="57" t="str">
        <f>_xlfn.XLOOKUP(B1256,[3]CALCULATION!$B:$B,[3]CALCULATION!$M:$M,"")</f>
        <v>Operationnel</v>
      </c>
      <c r="AH1256" s="57"/>
      <c r="AI1256" s="56" t="str" cm="1">
        <f t="array" ref="AI1256">IFERROR(_xlfn.IFS(
AK1256="MPR ISSUE","PDH",
AK1256="BSS Hardware Issue","BSS",
AK1256="Sites strategiques, MLL, Pylone, etc.","ENVTECH",
AK1256="AKTIVCO DEFAUT GE &amp; POWER Cabinet","AKTIVCO",
AK1256="AKTIVCO Coupure ENEO &amp; Baisse de tension","AKTIVCO GRID ONLY",
AK1256="Coupure ENEO &amp; Baisse de tension","IHS GRID ONLY",
AK1256="Defaut GE &amp; POWER Cabinet","IHS",
AK1256="Sharing","Partners",
AK1256="Sites strategiques &amp; DataCenter","SST &amp; DC",
AK1256="Exclu","Exclu",
AK1256="SAT","SAT",
AK1256="SPARE-ISSUE","SPARE-ISSUE",
AK1256="Fiber CAmtel","TRANS_FO_CAMTEL",
AK1256="Fiber AOF","Fiber AOF",
AK1256="Projet OCM (HUAWEI)","TRAVAUX-HUAWEI",
AK1256="Projet OCM (NOKIA)","TRAVAUX-NOKIA",
AK1256="ACCESS-ISSUE","ACCESS-ISSUE",
AK1256="Projet OCM (ZTE, NOKIA, autres projets)","TRAVAUX OCM",
AK1256="No root CAuse","No root cause",
AK1256="ODU HS","PDH",
AK1256="IP &amp; VLAN","PDH",
AK1256="Warehouse HUAWEI","SPARE-ISSUE",
AK1256="SPARE-HS","SPARE-ISSUE",
AK1256="Power Telco","BSS",AK1256="no impacts","no impacts"
),"")</f>
        <v>No root cause</v>
      </c>
      <c r="AJ1256" s="56" t="str" cm="1">
        <f t="array" ref="AJ1256">IFERROR(_xlfn.IFS(
AK1256="MPR ISSUE","TX ISSUE",
AK1256="BSS Hardware Issue","RAN ISSUE",
AK1256="Sites strategiques, MLL, Pylone, etc.","ENVTECH",
AK1256="AKTIVCO DEFAUT GE &amp; POWER Cabinet","POWER ISSUE",
AK1256="AKTIVCO Coupure ENEO &amp; Baisse de tension","POWER ISSUE",
AK1256="Coupure ENEO &amp; Baisse de tension","POWER ISSUE",
AK1256="Defaut GE &amp; POWER Cabinet","POWER ISSUE",
AK1256="Sharing","POWER ISSUE",
AK1256="Sites strategiques &amp; DataCenter","POWER ISSUE",
AK1256="Exclu","Exclu",
AK1256="SAT","TX ISSUE",
AK1256="SPARE-ISSUE","SPARE-ISSUE",
AK1256="Fiber CAmtel","TX ISSUE",
AK1256="Fiber AOF","TX ISSUE",
AK1256="Projet OCM (HUAWEI)","TRAVAUX-HUAWEI",
AK1256="Projet OCM (NOKIA)","TRAVAUX -NOKIA",
AK1256="ACCESS-ISSUE","ACCESS-ISSUE",
AK1256="Projet OCM (ZTE, NOKIA, autres projets)","TRAVAUX OCM",
AK1256="No root CAuse","No root cause",
AK1256="ODU HS","TX ISSUE",
AK1256="IP &amp; VLAN","TX ISSUE",
AK1256="Warehouse HUAWEI","SPARE-ISSUE",
AK1256="SPARE-HS","SPARE-ISSUE",
AK1256="Power Telco","RAN ISSUE",AK1256="no impacts","no impacts"
),"")</f>
        <v>No root cause</v>
      </c>
      <c r="AK1256" s="81" t="s">
        <v>5620</v>
      </c>
      <c r="AL1256" s="56" t="str" cm="1">
        <f t="array" ref="AL1256">IFERROR(_xlfn.IFS(
AK1256="MPR ISSUE","ACTIVE",
AK1256="BSS Hardware Issue","ACTIVE",
AK1256="Sites strategiques, MLL, Pylone, etc.","PASSIVE",
AK1256="AKTIVCO DEFAUT GE &amp; POWER Cabinet","PASSIVE",
AK1256="AKTIVCO Coupure ENEO &amp; Baisse de tension","PASSIVE",
AK1256="Coupure ENEO &amp; Baisse de tension","PASSIVE",
AK1256="Defaut GE &amp; POWER Cabinet","PASSIVE",
AK1256="Sharing","PASSIVE",
AK1256="Sites strategiques &amp; DataCenter","PASSIVE",
AK1256="Exclu","Exclu",
AK1256="SAT","ACTIVE",
AK1256="SPARE-ISSUE","SPARE-ISSUE",
AK1256="Fiber CAmtel","ACTIVE",
AK1256="Fiber AOF","ACTIVE",
AK1256="Projet OCM (HUAWEI)","PLANNED WORKS",
AK1256="Projet OCM (NOKIA)","PLANNED WORKS",
AK1256="ACCESS-ISSUE","ACCESS-ISSUE",
AK1256="Projet OCM (ZTE, NOKIA, autres projets)","PLANNED WORKS",
AK1256="No root CAuse","No root cause",
AK1256="ODU HS","ACTIVE",
AK1256="IP &amp; VLAN","ACTIVE",
AK1256="Warehouse HUAWEI","SPARE-ISSUE",
AK1256="SPARE-HS","SPARE-ISSUE",
AK1256="Power Telco","ACTIVE", AK1256="no impacts","no impacts"
),"")</f>
        <v>No root cause</v>
      </c>
      <c r="AM1256" s="108" t="s">
        <v>5537</v>
      </c>
      <c r="AN1256" s="117" t="s">
        <v>3040</v>
      </c>
      <c r="AP1256" s="23" t="s">
        <v>5537</v>
      </c>
      <c r="AQ1256" s="23" t="s">
        <v>5537</v>
      </c>
      <c r="AR1256" s="7"/>
      <c r="AS1256" s="6"/>
      <c r="AT1256" s="7"/>
      <c r="AU1256" s="3" t="s">
        <v>5537</v>
      </c>
      <c r="AV1256" s="24" t="s">
        <v>5537</v>
      </c>
      <c r="AW1256" s="24" t="s">
        <v>5537</v>
      </c>
      <c r="AX1256" s="24" t="s">
        <v>5537</v>
      </c>
      <c r="AY1256" s="24" t="s">
        <v>5537</v>
      </c>
      <c r="AZ1256" s="24" t="s">
        <v>5537</v>
      </c>
      <c r="BA1256" s="24" t="s">
        <v>5537</v>
      </c>
      <c r="BB1256" s="24" t="s">
        <v>5537</v>
      </c>
      <c r="BC1256" s="24" t="s">
        <v>5537</v>
      </c>
      <c r="BD1256" s="24" t="s">
        <v>5537</v>
      </c>
      <c r="BE1256" s="24" t="s">
        <v>5537</v>
      </c>
      <c r="BF1256" s="24" t="s">
        <v>5537</v>
      </c>
      <c r="BG1256" s="24" t="s">
        <v>5537</v>
      </c>
      <c r="BH1256" s="24" t="s">
        <v>5537</v>
      </c>
      <c r="BI1256" s="9" t="s">
        <v>5537</v>
      </c>
      <c r="BJ1256" s="14"/>
      <c r="BK1256" s="14" t="s">
        <v>5537</v>
      </c>
      <c r="BL1256" s="14" t="str">
        <f>_xlfn.XLOOKUP(B1256,'[4]cell downs 18042026 17h'!$B:$B,'[4]cell downs 18042026 17h'!$B:$B,"")</f>
        <v/>
      </c>
      <c r="BM1256" s="14" t="str">
        <f>_xlfn.XLOOKUP(B1256,'[5]Cells Huawei 19042026 15h'!$B:$B,'[5]Cells Huawei 19042026 15h'!$B:$B,"")</f>
        <v/>
      </c>
      <c r="BN1256" s="9" t="str">
        <f>_xlfn.XLOOKUP(B1256,'[6]cells down 19042026 9H40'!$B:$B,'[6]cells down 19042026 9H40'!$B:$B,"")</f>
        <v/>
      </c>
      <c r="BO1256" s="9" t="s">
        <v>5537</v>
      </c>
      <c r="BP1256" s="9" t="s">
        <v>12</v>
      </c>
    </row>
    <row r="1257" spans="1:68" s="9" customFormat="1" x14ac:dyDescent="0.35">
      <c r="A1257" s="1" t="s">
        <v>736</v>
      </c>
      <c r="B1257" s="1" t="s">
        <v>737</v>
      </c>
      <c r="C1257" s="3" t="str">
        <f>_xlfn.XLOOKUP(B1257,'[1]daily break down'!$D:$D,'[1]daily break down'!$E:$E,"")</f>
        <v>douala</v>
      </c>
      <c r="D1257" s="1" t="s">
        <v>21</v>
      </c>
      <c r="E1257" s="1" t="s">
        <v>80</v>
      </c>
      <c r="F1257" s="3" t="s">
        <v>31</v>
      </c>
      <c r="G1257" s="1" t="s">
        <v>738</v>
      </c>
      <c r="H1257" s="41" t="str">
        <f>_xlfn.XLOOKUP(B1257,[2]CALCULATION!$B:$B,[2]CALCULATION!$H:$H,"")</f>
        <v>ZTE</v>
      </c>
      <c r="I1257" s="34">
        <v>0</v>
      </c>
      <c r="J1257" s="34">
        <v>2.6213284707775797</v>
      </c>
      <c r="K1257" s="34">
        <v>10.797748785074464</v>
      </c>
      <c r="L1257" s="34">
        <v>1.9717570833797049</v>
      </c>
      <c r="M1257" s="34">
        <v>0.44405777994652351</v>
      </c>
      <c r="N1257" s="34">
        <v>0</v>
      </c>
      <c r="O1257" s="34">
        <v>0</v>
      </c>
      <c r="P1257" s="34">
        <v>0</v>
      </c>
      <c r="Q1257" s="34">
        <v>0</v>
      </c>
      <c r="R1257" s="34">
        <v>0</v>
      </c>
      <c r="S1257" s="109">
        <v>0</v>
      </c>
      <c r="T1257" s="109">
        <f>_xlfn.XLOOKUP(B1257,'[3]Nur des jours'!$B:$B,'[3]Nur des jours'!$U:$U,"")</f>
        <v>0</v>
      </c>
      <c r="U1257" s="109">
        <v>0</v>
      </c>
      <c r="V1257" s="109">
        <v>0</v>
      </c>
      <c r="W1257" s="109">
        <v>0</v>
      </c>
      <c r="X1257" s="109">
        <v>0.13206875494031708</v>
      </c>
      <c r="Y1257" s="109">
        <v>0</v>
      </c>
      <c r="Z1257" s="109">
        <v>11.521585438585978</v>
      </c>
      <c r="AA1257" s="109">
        <v>0</v>
      </c>
      <c r="AB1257" s="109">
        <v>0</v>
      </c>
      <c r="AC1257" s="109">
        <v>0</v>
      </c>
      <c r="AD1257" s="109">
        <v>0</v>
      </c>
      <c r="AE1257" s="109">
        <v>0</v>
      </c>
      <c r="AF1257" s="109">
        <v>0</v>
      </c>
      <c r="AG1257" s="57" t="str">
        <f>_xlfn.XLOOKUP(B1257,[3]CALCULATION!$B:$B,[3]CALCULATION!$M:$M,"")</f>
        <v>Operationnel</v>
      </c>
      <c r="AH1257" s="57"/>
      <c r="AI1257" s="56" t="str" cm="1">
        <f t="array" ref="AI1257">IFERROR(_xlfn.IFS(
AK1257="MPR ISSUE","PDH",
AK1257="BSS Hardware Issue","BSS",
AK1257="Sites strategiques, MLL, Pylone, etc.","ENVTECH",
AK1257="AKTIVCO DEFAUT GE &amp; POWER Cabinet","AKTIVCO",
AK1257="AKTIVCO Coupure ENEO &amp; Baisse de tension","AKTIVCO GRID ONLY",
AK1257="Coupure ENEO &amp; Baisse de tension","IHS GRID ONLY",
AK1257="Defaut GE &amp; POWER Cabinet","IHS",
AK1257="Sharing","Partners",
AK1257="Sites strategiques &amp; DataCenter","SST &amp; DC",
AK1257="Exclu","Exclu",
AK1257="SAT","SAT",
AK1257="SPARE-ISSUE","SPARE-ISSUE",
AK1257="Fiber CAmtel","TRANS_FO_CAMTEL",
AK1257="Fiber AOF","Fiber AOF",
AK1257="Projet OCM (HUAWEI)","TRAVAUX-HUAWEI",
AK1257="Projet OCM (NOKIA)","TRAVAUX-NOKIA",
AK1257="ACCESS-ISSUE","ACCESS-ISSUE",
AK1257="Projet OCM (ZTE, NOKIA, autres projets)","TRAVAUX OCM",
AK1257="No root CAuse","No root cause",
AK1257="ODU HS","PDH",
AK1257="IP &amp; VLAN","PDH",
AK1257="Warehouse HUAWEI","SPARE-ISSUE",
AK1257="SPARE-HS","SPARE-ISSUE",
AK1257="Power Telco","BSS",AK1257="no impacts","no impacts"
),"")</f>
        <v>No root cause</v>
      </c>
      <c r="AJ1257" s="56" t="str" cm="1">
        <f t="array" ref="AJ1257">IFERROR(_xlfn.IFS(
AK1257="MPR ISSUE","TX ISSUE",
AK1257="BSS Hardware Issue","RAN ISSUE",
AK1257="Sites strategiques, MLL, Pylone, etc.","ENVTECH",
AK1257="AKTIVCO DEFAUT GE &amp; POWER Cabinet","POWER ISSUE",
AK1257="AKTIVCO Coupure ENEO &amp; Baisse de tension","POWER ISSUE",
AK1257="Coupure ENEO &amp; Baisse de tension","POWER ISSUE",
AK1257="Defaut GE &amp; POWER Cabinet","POWER ISSUE",
AK1257="Sharing","POWER ISSUE",
AK1257="Sites strategiques &amp; DataCenter","POWER ISSUE",
AK1257="Exclu","Exclu",
AK1257="SAT","TX ISSUE",
AK1257="SPARE-ISSUE","SPARE-ISSUE",
AK1257="Fiber CAmtel","TX ISSUE",
AK1257="Fiber AOF","TX ISSUE",
AK1257="Projet OCM (HUAWEI)","TRAVAUX-HUAWEI",
AK1257="Projet OCM (NOKIA)","TRAVAUX -NOKIA",
AK1257="ACCESS-ISSUE","ACCESS-ISSUE",
AK1257="Projet OCM (ZTE, NOKIA, autres projets)","TRAVAUX OCM",
AK1257="No root CAuse","No root cause",
AK1257="ODU HS","TX ISSUE",
AK1257="IP &amp; VLAN","TX ISSUE",
AK1257="Warehouse HUAWEI","SPARE-ISSUE",
AK1257="SPARE-HS","SPARE-ISSUE",
AK1257="Power Telco","RAN ISSUE",AK1257="no impacts","no impacts"
),"")</f>
        <v>No root cause</v>
      </c>
      <c r="AK1257" s="81" t="s">
        <v>5620</v>
      </c>
      <c r="AL1257" s="56" t="str" cm="1">
        <f t="array" ref="AL1257">IFERROR(_xlfn.IFS(
AK1257="MPR ISSUE","ACTIVE",
AK1257="BSS Hardware Issue","ACTIVE",
AK1257="Sites strategiques, MLL, Pylone, etc.","PASSIVE",
AK1257="AKTIVCO DEFAUT GE &amp; POWER Cabinet","PASSIVE",
AK1257="AKTIVCO Coupure ENEO &amp; Baisse de tension","PASSIVE",
AK1257="Coupure ENEO &amp; Baisse de tension","PASSIVE",
AK1257="Defaut GE &amp; POWER Cabinet","PASSIVE",
AK1257="Sharing","PASSIVE",
AK1257="Sites strategiques &amp; DataCenter","PASSIVE",
AK1257="Exclu","Exclu",
AK1257="SAT","ACTIVE",
AK1257="SPARE-ISSUE","SPARE-ISSUE",
AK1257="Fiber CAmtel","ACTIVE",
AK1257="Fiber AOF","ACTIVE",
AK1257="Projet OCM (HUAWEI)","PLANNED WORKS",
AK1257="Projet OCM (NOKIA)","PLANNED WORKS",
AK1257="ACCESS-ISSUE","ACCESS-ISSUE",
AK1257="Projet OCM (ZTE, NOKIA, autres projets)","PLANNED WORKS",
AK1257="No root CAuse","No root cause",
AK1257="ODU HS","ACTIVE",
AK1257="IP &amp; VLAN","ACTIVE",
AK1257="Warehouse HUAWEI","SPARE-ISSUE",
AK1257="SPARE-HS","SPARE-ISSUE",
AK1257="Power Telco","ACTIVE", AK1257="no impacts","no impacts"
),"")</f>
        <v>No root cause</v>
      </c>
      <c r="AM1257" s="108" t="s">
        <v>5537</v>
      </c>
      <c r="AN1257" s="117" t="s">
        <v>737</v>
      </c>
      <c r="AP1257" s="23" t="s">
        <v>5537</v>
      </c>
      <c r="AQ1257" s="23" t="s">
        <v>5537</v>
      </c>
      <c r="AR1257" s="7"/>
      <c r="AS1257" s="6"/>
      <c r="AT1257" s="7"/>
      <c r="AU1257" s="3" t="s">
        <v>5537</v>
      </c>
      <c r="AV1257" s="24" t="s">
        <v>5537</v>
      </c>
      <c r="AW1257" s="24" t="s">
        <v>5537</v>
      </c>
      <c r="AX1257" s="24" t="s">
        <v>5537</v>
      </c>
      <c r="AY1257" s="24" t="s">
        <v>5537</v>
      </c>
      <c r="AZ1257" s="24" t="s">
        <v>5537</v>
      </c>
      <c r="BA1257" s="24" t="s">
        <v>5537</v>
      </c>
      <c r="BB1257" s="24" t="s">
        <v>5537</v>
      </c>
      <c r="BC1257" s="24" t="s">
        <v>5537</v>
      </c>
      <c r="BD1257" s="24" t="s">
        <v>5537</v>
      </c>
      <c r="BE1257" s="24" t="s">
        <v>5537</v>
      </c>
      <c r="BF1257" s="24" t="s">
        <v>5537</v>
      </c>
      <c r="BG1257" s="24" t="s">
        <v>5537</v>
      </c>
      <c r="BH1257" s="24" t="s">
        <v>5537</v>
      </c>
      <c r="BI1257" s="9" t="s">
        <v>5537</v>
      </c>
      <c r="BJ1257" s="14"/>
      <c r="BK1257" s="14" t="s">
        <v>5537</v>
      </c>
      <c r="BL1257" s="14" t="str">
        <f>_xlfn.XLOOKUP(B1257,'[4]cell downs 18042026 17h'!$B:$B,'[4]cell downs 18042026 17h'!$B:$B,"")</f>
        <v/>
      </c>
      <c r="BM1257" s="14" t="str">
        <f>_xlfn.XLOOKUP(B1257,'[5]Cells Huawei 19042026 15h'!$B:$B,'[5]Cells Huawei 19042026 15h'!$B:$B,"")</f>
        <v/>
      </c>
      <c r="BN1257" s="9" t="str">
        <f>_xlfn.XLOOKUP(B1257,'[6]cells down 19042026 9H40'!$B:$B,'[6]cells down 19042026 9H40'!$B:$B,"")</f>
        <v/>
      </c>
      <c r="BO1257" s="9" t="s">
        <v>5537</v>
      </c>
      <c r="BP1257" s="9" t="s">
        <v>12</v>
      </c>
    </row>
    <row r="1258" spans="1:68" s="9" customFormat="1" x14ac:dyDescent="0.35">
      <c r="A1258" s="1" t="s">
        <v>2528</v>
      </c>
      <c r="B1258" s="8" t="s">
        <v>2529</v>
      </c>
      <c r="C1258" s="3" t="str">
        <f>_xlfn.XLOOKUP(B1258,'[1]daily break down'!$D:$D,'[1]daily break down'!$E:$E,"")</f>
        <v>Douala</v>
      </c>
      <c r="D1258" s="1" t="s">
        <v>11</v>
      </c>
      <c r="E1258" s="1" t="s">
        <v>12</v>
      </c>
      <c r="F1258" s="3" t="s">
        <v>31</v>
      </c>
      <c r="G1258" s="1" t="s">
        <v>32</v>
      </c>
      <c r="H1258" s="41" t="str">
        <f>_xlfn.XLOOKUP(B1258,[2]CALCULATION!$B:$B,[2]CALCULATION!$H:$H,"")</f>
        <v>ZTE</v>
      </c>
      <c r="I1258" s="34">
        <v>0</v>
      </c>
      <c r="J1258" s="34">
        <v>0</v>
      </c>
      <c r="K1258" s="34">
        <v>0</v>
      </c>
      <c r="L1258" s="34">
        <v>0</v>
      </c>
      <c r="M1258" s="34">
        <v>0.13602814232677882</v>
      </c>
      <c r="N1258" s="34">
        <v>0</v>
      </c>
      <c r="O1258" s="34">
        <v>0</v>
      </c>
      <c r="P1258" s="34">
        <v>0</v>
      </c>
      <c r="Q1258" s="34">
        <v>0</v>
      </c>
      <c r="R1258" s="34">
        <v>0</v>
      </c>
      <c r="S1258" s="109">
        <v>0</v>
      </c>
      <c r="T1258" s="109">
        <f>_xlfn.XLOOKUP(B1258,'[3]Nur des jours'!$B:$B,'[3]Nur des jours'!$U:$U,"")</f>
        <v>0</v>
      </c>
      <c r="U1258" s="109">
        <v>0</v>
      </c>
      <c r="V1258" s="109">
        <v>0</v>
      </c>
      <c r="W1258" s="109">
        <v>0</v>
      </c>
      <c r="X1258" s="109">
        <v>0.12933998795775539</v>
      </c>
      <c r="Y1258" s="109">
        <v>0</v>
      </c>
      <c r="Z1258" s="109">
        <v>0</v>
      </c>
      <c r="AA1258" s="109">
        <v>0</v>
      </c>
      <c r="AB1258" s="109">
        <v>0</v>
      </c>
      <c r="AC1258" s="109">
        <v>0</v>
      </c>
      <c r="AD1258" s="109">
        <v>0</v>
      </c>
      <c r="AE1258" s="109">
        <v>0</v>
      </c>
      <c r="AF1258" s="109">
        <v>0</v>
      </c>
      <c r="AG1258" s="57" t="str">
        <f>_xlfn.XLOOKUP(B1258,[3]CALCULATION!$B:$B,[3]CALCULATION!$M:$M,"")</f>
        <v>Operationnel</v>
      </c>
      <c r="AH1258" s="57"/>
      <c r="AI1258" s="56" t="str" cm="1">
        <f t="array" ref="AI1258">IFERROR(_xlfn.IFS(
AK1258="MPR ISSUE","PDH",
AK1258="BSS Hardware Issue","BSS",
AK1258="Sites strategiques, MLL, Pylone, etc.","ENVTECH",
AK1258="AKTIVCO DEFAUT GE &amp; POWER Cabinet","AKTIVCO",
AK1258="AKTIVCO Coupure ENEO &amp; Baisse de tension","AKTIVCO GRID ONLY",
AK1258="Coupure ENEO &amp; Baisse de tension","IHS GRID ONLY",
AK1258="Defaut GE &amp; POWER Cabinet","IHS",
AK1258="Sharing","Partners",
AK1258="Sites strategiques &amp; DataCenter","SST &amp; DC",
AK1258="Exclu","Exclu",
AK1258="SAT","SAT",
AK1258="SPARE-ISSUE","SPARE-ISSUE",
AK1258="Fiber CAmtel","TRANS_FO_CAMTEL",
AK1258="Fiber AOF","Fiber AOF",
AK1258="Projet OCM (HUAWEI)","TRAVAUX-HUAWEI",
AK1258="Projet OCM (NOKIA)","TRAVAUX-NOKIA",
AK1258="ACCESS-ISSUE","ACCESS-ISSUE",
AK1258="Projet OCM (ZTE, NOKIA, autres projets)","TRAVAUX OCM",
AK1258="No root CAuse","No root cause",
AK1258="ODU HS","PDH",
AK1258="IP &amp; VLAN","PDH",
AK1258="Warehouse HUAWEI","SPARE-ISSUE",
AK1258="SPARE-HS","SPARE-ISSUE",
AK1258="Power Telco","BSS",AK1258="no impacts","no impacts"
),"")</f>
        <v>No root cause</v>
      </c>
      <c r="AJ1258" s="56" t="str" cm="1">
        <f t="array" ref="AJ1258">IFERROR(_xlfn.IFS(
AK1258="MPR ISSUE","TX ISSUE",
AK1258="BSS Hardware Issue","RAN ISSUE",
AK1258="Sites strategiques, MLL, Pylone, etc.","ENVTECH",
AK1258="AKTIVCO DEFAUT GE &amp; POWER Cabinet","POWER ISSUE",
AK1258="AKTIVCO Coupure ENEO &amp; Baisse de tension","POWER ISSUE",
AK1258="Coupure ENEO &amp; Baisse de tension","POWER ISSUE",
AK1258="Defaut GE &amp; POWER Cabinet","POWER ISSUE",
AK1258="Sharing","POWER ISSUE",
AK1258="Sites strategiques &amp; DataCenter","POWER ISSUE",
AK1258="Exclu","Exclu",
AK1258="SAT","TX ISSUE",
AK1258="SPARE-ISSUE","SPARE-ISSUE",
AK1258="Fiber CAmtel","TX ISSUE",
AK1258="Fiber AOF","TX ISSUE",
AK1258="Projet OCM (HUAWEI)","TRAVAUX-HUAWEI",
AK1258="Projet OCM (NOKIA)","TRAVAUX -NOKIA",
AK1258="ACCESS-ISSUE","ACCESS-ISSUE",
AK1258="Projet OCM (ZTE, NOKIA, autres projets)","TRAVAUX OCM",
AK1258="No root CAuse","No root cause",
AK1258="ODU HS","TX ISSUE",
AK1258="IP &amp; VLAN","TX ISSUE",
AK1258="Warehouse HUAWEI","SPARE-ISSUE",
AK1258="SPARE-HS","SPARE-ISSUE",
AK1258="Power Telco","RAN ISSUE",AK1258="no impacts","no impacts"
),"")</f>
        <v>No root cause</v>
      </c>
      <c r="AK1258" s="81" t="s">
        <v>5620</v>
      </c>
      <c r="AL1258" s="56" t="str" cm="1">
        <f t="array" ref="AL1258">IFERROR(_xlfn.IFS(
AK1258="MPR ISSUE","ACTIVE",
AK1258="BSS Hardware Issue","ACTIVE",
AK1258="Sites strategiques, MLL, Pylone, etc.","PASSIVE",
AK1258="AKTIVCO DEFAUT GE &amp; POWER Cabinet","PASSIVE",
AK1258="AKTIVCO Coupure ENEO &amp; Baisse de tension","PASSIVE",
AK1258="Coupure ENEO &amp; Baisse de tension","PASSIVE",
AK1258="Defaut GE &amp; POWER Cabinet","PASSIVE",
AK1258="Sharing","PASSIVE",
AK1258="Sites strategiques &amp; DataCenter","PASSIVE",
AK1258="Exclu","Exclu",
AK1258="SAT","ACTIVE",
AK1258="SPARE-ISSUE","SPARE-ISSUE",
AK1258="Fiber CAmtel","ACTIVE",
AK1258="Fiber AOF","ACTIVE",
AK1258="Projet OCM (HUAWEI)","PLANNED WORKS",
AK1258="Projet OCM (NOKIA)","PLANNED WORKS",
AK1258="ACCESS-ISSUE","ACCESS-ISSUE",
AK1258="Projet OCM (ZTE, NOKIA, autres projets)","PLANNED WORKS",
AK1258="No root CAuse","No root cause",
AK1258="ODU HS","ACTIVE",
AK1258="IP &amp; VLAN","ACTIVE",
AK1258="Warehouse HUAWEI","SPARE-ISSUE",
AK1258="SPARE-HS","SPARE-ISSUE",
AK1258="Power Telco","ACTIVE", AK1258="no impacts","no impacts"
),"")</f>
        <v>No root cause</v>
      </c>
      <c r="AM1258" s="108" t="s">
        <v>5537</v>
      </c>
      <c r="AN1258" s="117" t="s">
        <v>2529</v>
      </c>
      <c r="AP1258" s="23" t="s">
        <v>5537</v>
      </c>
      <c r="AQ1258" s="23" t="s">
        <v>5537</v>
      </c>
      <c r="AR1258" s="7"/>
      <c r="AS1258" s="6"/>
      <c r="AT1258" s="7"/>
      <c r="AU1258" s="3" t="s">
        <v>5537</v>
      </c>
      <c r="AV1258" s="24" t="s">
        <v>5537</v>
      </c>
      <c r="AW1258" s="24" t="s">
        <v>5537</v>
      </c>
      <c r="AX1258" s="24" t="s">
        <v>5537</v>
      </c>
      <c r="AY1258" s="24" t="s">
        <v>5537</v>
      </c>
      <c r="AZ1258" s="24" t="s">
        <v>5537</v>
      </c>
      <c r="BA1258" s="24" t="s">
        <v>5537</v>
      </c>
      <c r="BB1258" s="24" t="s">
        <v>5537</v>
      </c>
      <c r="BC1258" s="24" t="s">
        <v>5537</v>
      </c>
      <c r="BD1258" s="24" t="s">
        <v>5537</v>
      </c>
      <c r="BE1258" s="24" t="s">
        <v>5537</v>
      </c>
      <c r="BF1258" s="24" t="s">
        <v>5537</v>
      </c>
      <c r="BG1258" s="24" t="s">
        <v>5537</v>
      </c>
      <c r="BH1258" s="24" t="s">
        <v>5537</v>
      </c>
      <c r="BI1258" s="9" t="s">
        <v>5537</v>
      </c>
      <c r="BJ1258" s="14"/>
      <c r="BK1258" s="14" t="s">
        <v>5537</v>
      </c>
      <c r="BL1258" s="14" t="str">
        <f>_xlfn.XLOOKUP(B1258,'[4]cell downs 18042026 17h'!$B:$B,'[4]cell downs 18042026 17h'!$B:$B,"")</f>
        <v/>
      </c>
      <c r="BM1258" s="14" t="str">
        <f>_xlfn.XLOOKUP(B1258,'[5]Cells Huawei 19042026 15h'!$B:$B,'[5]Cells Huawei 19042026 15h'!$B:$B,"")</f>
        <v/>
      </c>
      <c r="BN1258" s="9" t="str">
        <f>_xlfn.XLOOKUP(B1258,'[6]cells down 19042026 9H40'!$B:$B,'[6]cells down 19042026 9H40'!$B:$B,"")</f>
        <v/>
      </c>
      <c r="BO1258" s="9" t="s">
        <v>2529</v>
      </c>
      <c r="BP1258" s="9" t="s">
        <v>5537</v>
      </c>
    </row>
    <row r="1259" spans="1:68" s="9" customFormat="1" x14ac:dyDescent="0.35">
      <c r="A1259" s="1" t="s">
        <v>2014</v>
      </c>
      <c r="B1259" s="1" t="s">
        <v>2015</v>
      </c>
      <c r="C1259" s="3" t="str">
        <f>_xlfn.XLOOKUP(B1259,'[1]daily break down'!$D:$D,'[1]daily break down'!$E:$E,"")</f>
        <v>CENTRE</v>
      </c>
      <c r="D1259" s="1" t="s">
        <v>11</v>
      </c>
      <c r="E1259" s="1" t="s">
        <v>12</v>
      </c>
      <c r="F1259" s="3" t="s">
        <v>226</v>
      </c>
      <c r="G1259" s="1" t="s">
        <v>489</v>
      </c>
      <c r="H1259" s="41" t="str">
        <f>_xlfn.XLOOKUP(B1259,[2]CALCULATION!$B:$B,[2]CALCULATION!$H:$H,"")</f>
        <v>ZTE</v>
      </c>
      <c r="I1259" s="34">
        <v>0.12821637802375915</v>
      </c>
      <c r="J1259" s="34">
        <v>4.4869490030904622</v>
      </c>
      <c r="K1259" s="34">
        <v>0.47084606757925213</v>
      </c>
      <c r="L1259" s="34">
        <v>0</v>
      </c>
      <c r="M1259" s="34">
        <v>0</v>
      </c>
      <c r="N1259" s="34">
        <v>9.0958899418766732E-4</v>
      </c>
      <c r="O1259" s="34">
        <v>2.5040449957623383E-2</v>
      </c>
      <c r="P1259" s="34">
        <v>5.5270907705609697E-2</v>
      </c>
      <c r="Q1259" s="34">
        <v>0</v>
      </c>
      <c r="R1259" s="34">
        <v>2.5588878615883774</v>
      </c>
      <c r="S1259" s="109">
        <v>3.9623301743842623</v>
      </c>
      <c r="T1259" s="109">
        <f>_xlfn.XLOOKUP(B1259,'[3]Nur des jours'!$B:$B,'[3]Nur des jours'!$U:$U,"")</f>
        <v>1.5312484840183427</v>
      </c>
      <c r="U1259" s="109">
        <v>1.1800579568705003</v>
      </c>
      <c r="V1259" s="109">
        <v>4.1029776019952457</v>
      </c>
      <c r="W1259" s="109">
        <v>3.9246624889779214</v>
      </c>
      <c r="X1259" s="109">
        <v>0.12117152208838736</v>
      </c>
      <c r="Y1259" s="109">
        <v>0</v>
      </c>
      <c r="Z1259" s="109">
        <v>0</v>
      </c>
      <c r="AA1259" s="109">
        <v>0</v>
      </c>
      <c r="AB1259" s="109">
        <v>0</v>
      </c>
      <c r="AC1259" s="109">
        <v>0</v>
      </c>
      <c r="AD1259" s="109">
        <v>0</v>
      </c>
      <c r="AE1259" s="109">
        <v>0</v>
      </c>
      <c r="AF1259" s="109">
        <v>0</v>
      </c>
      <c r="AG1259" s="57" t="str">
        <f>_xlfn.XLOOKUP(B1259,[3]CALCULATION!$B:$B,[3]CALCULATION!$M:$M,"")</f>
        <v>Operationnel</v>
      </c>
      <c r="AH1259" s="57"/>
      <c r="AI1259" s="56" t="str" cm="1">
        <f t="array" ref="AI1259">IFERROR(_xlfn.IFS(
AK1259="MPR ISSUE","PDH",
AK1259="BSS Hardware Issue","BSS",
AK1259="Sites strategiques, MLL, Pylone, etc.","ENVTECH",
AK1259="AKTIVCO DEFAUT GE &amp; POWER Cabinet","AKTIVCO",
AK1259="AKTIVCO Coupure ENEO &amp; Baisse de tension","AKTIVCO GRID ONLY",
AK1259="Coupure ENEO &amp; Baisse de tension","IHS GRID ONLY",
AK1259="Defaut GE &amp; POWER Cabinet","IHS",
AK1259="Sharing","Partners",
AK1259="Sites strategiques &amp; DataCenter","SST &amp; DC",
AK1259="Exclu","Exclu",
AK1259="SAT","SAT",
AK1259="SPARE-ISSUE","SPARE-ISSUE",
AK1259="Fiber CAmtel","TRANS_FO_CAMTEL",
AK1259="Fiber AOF","Fiber AOF",
AK1259="Projet OCM (HUAWEI)","TRAVAUX-HUAWEI",
AK1259="Projet OCM (NOKIA)","TRAVAUX-NOKIA",
AK1259="ACCESS-ISSUE","ACCESS-ISSUE",
AK1259="Projet OCM (ZTE, NOKIA, autres projets)","TRAVAUX OCM",
AK1259="No root CAuse","No root cause",
AK1259="ODU HS","PDH",
AK1259="IP &amp; VLAN","PDH",
AK1259="Warehouse HUAWEI","SPARE-ISSUE",
AK1259="SPARE-HS","SPARE-ISSUE",
AK1259="Power Telco","BSS",AK1259="no impacts","no impacts"
),"")</f>
        <v>No root cause</v>
      </c>
      <c r="AJ1259" s="56" t="str" cm="1">
        <f t="array" ref="AJ1259">IFERROR(_xlfn.IFS(
AK1259="MPR ISSUE","TX ISSUE",
AK1259="BSS Hardware Issue","RAN ISSUE",
AK1259="Sites strategiques, MLL, Pylone, etc.","ENVTECH",
AK1259="AKTIVCO DEFAUT GE &amp; POWER Cabinet","POWER ISSUE",
AK1259="AKTIVCO Coupure ENEO &amp; Baisse de tension","POWER ISSUE",
AK1259="Coupure ENEO &amp; Baisse de tension","POWER ISSUE",
AK1259="Defaut GE &amp; POWER Cabinet","POWER ISSUE",
AK1259="Sharing","POWER ISSUE",
AK1259="Sites strategiques &amp; DataCenter","POWER ISSUE",
AK1259="Exclu","Exclu",
AK1259="SAT","TX ISSUE",
AK1259="SPARE-ISSUE","SPARE-ISSUE",
AK1259="Fiber CAmtel","TX ISSUE",
AK1259="Fiber AOF","TX ISSUE",
AK1259="Projet OCM (HUAWEI)","TRAVAUX-HUAWEI",
AK1259="Projet OCM (NOKIA)","TRAVAUX -NOKIA",
AK1259="ACCESS-ISSUE","ACCESS-ISSUE",
AK1259="Projet OCM (ZTE, NOKIA, autres projets)","TRAVAUX OCM",
AK1259="No root CAuse","No root cause",
AK1259="ODU HS","TX ISSUE",
AK1259="IP &amp; VLAN","TX ISSUE",
AK1259="Warehouse HUAWEI","SPARE-ISSUE",
AK1259="SPARE-HS","SPARE-ISSUE",
AK1259="Power Telco","RAN ISSUE",AK1259="no impacts","no impacts"
),"")</f>
        <v>No root cause</v>
      </c>
      <c r="AK1259" s="81" t="s">
        <v>5620</v>
      </c>
      <c r="AL1259" s="56" t="str" cm="1">
        <f t="array" ref="AL1259">IFERROR(_xlfn.IFS(
AK1259="MPR ISSUE","ACTIVE",
AK1259="BSS Hardware Issue","ACTIVE",
AK1259="Sites strategiques, MLL, Pylone, etc.","PASSIVE",
AK1259="AKTIVCO DEFAUT GE &amp; POWER Cabinet","PASSIVE",
AK1259="AKTIVCO Coupure ENEO &amp; Baisse de tension","PASSIVE",
AK1259="Coupure ENEO &amp; Baisse de tension","PASSIVE",
AK1259="Defaut GE &amp; POWER Cabinet","PASSIVE",
AK1259="Sharing","PASSIVE",
AK1259="Sites strategiques &amp; DataCenter","PASSIVE",
AK1259="Exclu","Exclu",
AK1259="SAT","ACTIVE",
AK1259="SPARE-ISSUE","SPARE-ISSUE",
AK1259="Fiber CAmtel","ACTIVE",
AK1259="Fiber AOF","ACTIVE",
AK1259="Projet OCM (HUAWEI)","PLANNED WORKS",
AK1259="Projet OCM (NOKIA)","PLANNED WORKS",
AK1259="ACCESS-ISSUE","ACCESS-ISSUE",
AK1259="Projet OCM (ZTE, NOKIA, autres projets)","PLANNED WORKS",
AK1259="No root CAuse","No root cause",
AK1259="ODU HS","ACTIVE",
AK1259="IP &amp; VLAN","ACTIVE",
AK1259="Warehouse HUAWEI","SPARE-ISSUE",
AK1259="SPARE-HS","SPARE-ISSUE",
AK1259="Power Telco","ACTIVE", AK1259="no impacts","no impacts"
),"")</f>
        <v>No root cause</v>
      </c>
      <c r="AM1259" s="108" t="s">
        <v>5537</v>
      </c>
      <c r="AN1259" s="117" t="s">
        <v>2015</v>
      </c>
      <c r="AP1259" s="23" t="s">
        <v>5537</v>
      </c>
      <c r="AQ1259" s="23" t="s">
        <v>5537</v>
      </c>
      <c r="AR1259" s="7"/>
      <c r="AS1259" s="6"/>
      <c r="AT1259" s="7"/>
      <c r="AU1259" s="3" t="s">
        <v>5537</v>
      </c>
      <c r="AV1259" s="24" t="s">
        <v>5537</v>
      </c>
      <c r="AW1259" s="24" t="s">
        <v>5537</v>
      </c>
      <c r="AX1259" s="24" t="s">
        <v>5537</v>
      </c>
      <c r="AY1259" s="24" t="s">
        <v>5537</v>
      </c>
      <c r="AZ1259" s="24" t="s">
        <v>5537</v>
      </c>
      <c r="BA1259" s="24" t="s">
        <v>5537</v>
      </c>
      <c r="BB1259" s="24" t="s">
        <v>5537</v>
      </c>
      <c r="BC1259" s="24" t="s">
        <v>5537</v>
      </c>
      <c r="BD1259" s="24" t="s">
        <v>5537</v>
      </c>
      <c r="BE1259" s="24" t="s">
        <v>5537</v>
      </c>
      <c r="BF1259" s="24" t="s">
        <v>5537</v>
      </c>
      <c r="BG1259" s="24" t="s">
        <v>5537</v>
      </c>
      <c r="BH1259" s="24" t="s">
        <v>5537</v>
      </c>
      <c r="BI1259" s="9" t="s">
        <v>5537</v>
      </c>
      <c r="BJ1259" s="14"/>
      <c r="BK1259" s="14" t="s">
        <v>5537</v>
      </c>
      <c r="BL1259" s="14" t="str">
        <f>_xlfn.XLOOKUP(B1259,'[4]cell downs 18042026 17h'!$B:$B,'[4]cell downs 18042026 17h'!$B:$B,"")</f>
        <v/>
      </c>
      <c r="BM1259" s="14" t="str">
        <f>_xlfn.XLOOKUP(B1259,'[5]Cells Huawei 19042026 15h'!$B:$B,'[5]Cells Huawei 19042026 15h'!$B:$B,"")</f>
        <v/>
      </c>
      <c r="BN1259" s="9" t="str">
        <f>_xlfn.XLOOKUP(B1259,'[6]cells down 19042026 9H40'!$B:$B,'[6]cells down 19042026 9H40'!$B:$B,"")</f>
        <v/>
      </c>
      <c r="BO1259" s="9" t="s">
        <v>2015</v>
      </c>
      <c r="BP1259" s="9" t="s">
        <v>12</v>
      </c>
    </row>
    <row r="1260" spans="1:68" s="9" customFormat="1" x14ac:dyDescent="0.35">
      <c r="A1260" s="1" t="s">
        <v>3151</v>
      </c>
      <c r="B1260" s="8" t="s">
        <v>3152</v>
      </c>
      <c r="C1260" s="3" t="str">
        <f>_xlfn.XLOOKUP(B1260,'[1]daily break down'!$D:$D,'[1]daily break down'!$E:$E,"")</f>
        <v>LITTORAL</v>
      </c>
      <c r="D1260" s="1" t="s">
        <v>11</v>
      </c>
      <c r="E1260" s="1" t="s">
        <v>12</v>
      </c>
      <c r="F1260" s="3" t="s">
        <v>31</v>
      </c>
      <c r="G1260" s="1" t="s">
        <v>502</v>
      </c>
      <c r="H1260" s="41" t="str">
        <f>_xlfn.XLOOKUP(B1260,[2]CALCULATION!$B:$B,[2]CALCULATION!$H:$H,"")</f>
        <v>ZTE</v>
      </c>
      <c r="I1260" s="34">
        <v>0</v>
      </c>
      <c r="J1260" s="34">
        <v>0</v>
      </c>
      <c r="K1260" s="34">
        <v>0</v>
      </c>
      <c r="L1260" s="34">
        <v>0</v>
      </c>
      <c r="M1260" s="34">
        <v>0</v>
      </c>
      <c r="N1260" s="34">
        <v>0</v>
      </c>
      <c r="O1260" s="34">
        <v>0</v>
      </c>
      <c r="P1260" s="34">
        <v>0</v>
      </c>
      <c r="Q1260" s="34">
        <v>0</v>
      </c>
      <c r="R1260" s="34">
        <v>0</v>
      </c>
      <c r="S1260" s="109">
        <v>0</v>
      </c>
      <c r="T1260" s="109">
        <f>_xlfn.XLOOKUP(B1260,'[3]Nur des jours'!$B:$B,'[3]Nur des jours'!$U:$U,"")</f>
        <v>0</v>
      </c>
      <c r="U1260" s="109">
        <v>0</v>
      </c>
      <c r="V1260" s="109">
        <v>0</v>
      </c>
      <c r="W1260" s="109">
        <v>0</v>
      </c>
      <c r="X1260" s="109">
        <v>0.10274788618651787</v>
      </c>
      <c r="Y1260" s="109">
        <v>0</v>
      </c>
      <c r="Z1260" s="109">
        <v>0</v>
      </c>
      <c r="AA1260" s="109">
        <v>0</v>
      </c>
      <c r="AB1260" s="109">
        <v>0</v>
      </c>
      <c r="AC1260" s="109">
        <v>0</v>
      </c>
      <c r="AD1260" s="109">
        <v>0</v>
      </c>
      <c r="AE1260" s="109">
        <v>0</v>
      </c>
      <c r="AF1260" s="109">
        <v>0</v>
      </c>
      <c r="AG1260" s="57" t="str">
        <f>_xlfn.XLOOKUP(B1260,[3]CALCULATION!$B:$B,[3]CALCULATION!$M:$M,"")</f>
        <v>Operationnel</v>
      </c>
      <c r="AH1260" s="57"/>
      <c r="AI1260" s="56" t="str" cm="1">
        <f t="array" ref="AI1260">IFERROR(_xlfn.IFS(
AK1260="MPR ISSUE","PDH",
AK1260="BSS Hardware Issue","BSS",
AK1260="Sites strategiques, MLL, Pylone, etc.","ENVTECH",
AK1260="AKTIVCO DEFAUT GE &amp; POWER Cabinet","AKTIVCO",
AK1260="AKTIVCO Coupure ENEO &amp; Baisse de tension","AKTIVCO GRID ONLY",
AK1260="Coupure ENEO &amp; Baisse de tension","IHS GRID ONLY",
AK1260="Defaut GE &amp; POWER Cabinet","IHS",
AK1260="Sharing","Partners",
AK1260="Sites strategiques &amp; DataCenter","SST &amp; DC",
AK1260="Exclu","Exclu",
AK1260="SAT","SAT",
AK1260="SPARE-ISSUE","SPARE-ISSUE",
AK1260="Fiber CAmtel","TRANS_FO_CAMTEL",
AK1260="Fiber AOF","Fiber AOF",
AK1260="Projet OCM (HUAWEI)","TRAVAUX-HUAWEI",
AK1260="Projet OCM (NOKIA)","TRAVAUX-NOKIA",
AK1260="ACCESS-ISSUE","ACCESS-ISSUE",
AK1260="Projet OCM (ZTE, NOKIA, autres projets)","TRAVAUX OCM",
AK1260="No root CAuse","No root cause",
AK1260="ODU HS","PDH",
AK1260="IP &amp; VLAN","PDH",
AK1260="Warehouse HUAWEI","SPARE-ISSUE",
AK1260="SPARE-HS","SPARE-ISSUE",
AK1260="Power Telco","BSS",AK1260="no impacts","no impacts"
),"")</f>
        <v>No root cause</v>
      </c>
      <c r="AJ1260" s="56" t="str" cm="1">
        <f t="array" ref="AJ1260">IFERROR(_xlfn.IFS(
AK1260="MPR ISSUE","TX ISSUE",
AK1260="BSS Hardware Issue","RAN ISSUE",
AK1260="Sites strategiques, MLL, Pylone, etc.","ENVTECH",
AK1260="AKTIVCO DEFAUT GE &amp; POWER Cabinet","POWER ISSUE",
AK1260="AKTIVCO Coupure ENEO &amp; Baisse de tension","POWER ISSUE",
AK1260="Coupure ENEO &amp; Baisse de tension","POWER ISSUE",
AK1260="Defaut GE &amp; POWER Cabinet","POWER ISSUE",
AK1260="Sharing","POWER ISSUE",
AK1260="Sites strategiques &amp; DataCenter","POWER ISSUE",
AK1260="Exclu","Exclu",
AK1260="SAT","TX ISSUE",
AK1260="SPARE-ISSUE","SPARE-ISSUE",
AK1260="Fiber CAmtel","TX ISSUE",
AK1260="Fiber AOF","TX ISSUE",
AK1260="Projet OCM (HUAWEI)","TRAVAUX-HUAWEI",
AK1260="Projet OCM (NOKIA)","TRAVAUX -NOKIA",
AK1260="ACCESS-ISSUE","ACCESS-ISSUE",
AK1260="Projet OCM (ZTE, NOKIA, autres projets)","TRAVAUX OCM",
AK1260="No root CAuse","No root cause",
AK1260="ODU HS","TX ISSUE",
AK1260="IP &amp; VLAN","TX ISSUE",
AK1260="Warehouse HUAWEI","SPARE-ISSUE",
AK1260="SPARE-HS","SPARE-ISSUE",
AK1260="Power Telco","RAN ISSUE",AK1260="no impacts","no impacts"
),"")</f>
        <v>No root cause</v>
      </c>
      <c r="AK1260" s="81" t="s">
        <v>5620</v>
      </c>
      <c r="AL1260" s="56" t="str" cm="1">
        <f t="array" ref="AL1260">IFERROR(_xlfn.IFS(
AK1260="MPR ISSUE","ACTIVE",
AK1260="BSS Hardware Issue","ACTIVE",
AK1260="Sites strategiques, MLL, Pylone, etc.","PASSIVE",
AK1260="AKTIVCO DEFAUT GE &amp; POWER Cabinet","PASSIVE",
AK1260="AKTIVCO Coupure ENEO &amp; Baisse de tension","PASSIVE",
AK1260="Coupure ENEO &amp; Baisse de tension","PASSIVE",
AK1260="Defaut GE &amp; POWER Cabinet","PASSIVE",
AK1260="Sharing","PASSIVE",
AK1260="Sites strategiques &amp; DataCenter","PASSIVE",
AK1260="Exclu","Exclu",
AK1260="SAT","ACTIVE",
AK1260="SPARE-ISSUE","SPARE-ISSUE",
AK1260="Fiber CAmtel","ACTIVE",
AK1260="Fiber AOF","ACTIVE",
AK1260="Projet OCM (HUAWEI)","PLANNED WORKS",
AK1260="Projet OCM (NOKIA)","PLANNED WORKS",
AK1260="ACCESS-ISSUE","ACCESS-ISSUE",
AK1260="Projet OCM (ZTE, NOKIA, autres projets)","PLANNED WORKS",
AK1260="No root CAuse","No root cause",
AK1260="ODU HS","ACTIVE",
AK1260="IP &amp; VLAN","ACTIVE",
AK1260="Warehouse HUAWEI","SPARE-ISSUE",
AK1260="SPARE-HS","SPARE-ISSUE",
AK1260="Power Telco","ACTIVE", AK1260="no impacts","no impacts"
),"")</f>
        <v>No root cause</v>
      </c>
      <c r="AM1260" s="108" t="s">
        <v>5537</v>
      </c>
      <c r="AN1260" s="117" t="s">
        <v>3152</v>
      </c>
      <c r="AP1260" s="23" t="s">
        <v>5537</v>
      </c>
      <c r="AQ1260" s="23" t="s">
        <v>5537</v>
      </c>
      <c r="AR1260" s="7"/>
      <c r="AS1260" s="6"/>
      <c r="AT1260" s="7"/>
      <c r="AU1260" s="3" t="s">
        <v>5537</v>
      </c>
      <c r="AV1260" s="24" t="s">
        <v>5537</v>
      </c>
      <c r="AW1260" s="24" t="s">
        <v>5537</v>
      </c>
      <c r="AX1260" s="24" t="s">
        <v>5537</v>
      </c>
      <c r="AY1260" s="24" t="s">
        <v>5537</v>
      </c>
      <c r="AZ1260" s="24" t="s">
        <v>5537</v>
      </c>
      <c r="BA1260" s="24" t="s">
        <v>5537</v>
      </c>
      <c r="BB1260" s="24" t="s">
        <v>5537</v>
      </c>
      <c r="BC1260" s="24" t="s">
        <v>5537</v>
      </c>
      <c r="BD1260" s="24" t="s">
        <v>5537</v>
      </c>
      <c r="BE1260" s="24" t="s">
        <v>5537</v>
      </c>
      <c r="BF1260" s="24" t="s">
        <v>5537</v>
      </c>
      <c r="BG1260" s="24" t="s">
        <v>5537</v>
      </c>
      <c r="BH1260" s="24" t="s">
        <v>5537</v>
      </c>
      <c r="BI1260" s="9" t="s">
        <v>5537</v>
      </c>
      <c r="BJ1260" s="14"/>
      <c r="BK1260" s="14" t="s">
        <v>5537</v>
      </c>
      <c r="BL1260" s="14" t="str">
        <f>_xlfn.XLOOKUP(B1260,'[4]cell downs 18042026 17h'!$B:$B,'[4]cell downs 18042026 17h'!$B:$B,"")</f>
        <v/>
      </c>
      <c r="BM1260" s="14" t="str">
        <f>_xlfn.XLOOKUP(B1260,'[5]Cells Huawei 19042026 15h'!$B:$B,'[5]Cells Huawei 19042026 15h'!$B:$B,"")</f>
        <v/>
      </c>
      <c r="BN1260" s="9" t="str">
        <f>_xlfn.XLOOKUP(B1260,'[6]cells down 19042026 9H40'!$B:$B,'[6]cells down 19042026 9H40'!$B:$B,"")</f>
        <v/>
      </c>
      <c r="BO1260" s="9" t="s">
        <v>3152</v>
      </c>
      <c r="BP1260" s="9" t="s">
        <v>5537</v>
      </c>
    </row>
    <row r="1261" spans="1:68" s="9" customFormat="1" x14ac:dyDescent="0.35">
      <c r="A1261" s="1" t="s">
        <v>4310</v>
      </c>
      <c r="B1261" s="1" t="s">
        <v>4311</v>
      </c>
      <c r="C1261" s="3" t="str">
        <f>_xlfn.XLOOKUP(B1261,'[1]daily break down'!$D:$D,'[1]daily break down'!$E:$E,"")</f>
        <v>OUEST</v>
      </c>
      <c r="D1261" s="1" t="s">
        <v>11</v>
      </c>
      <c r="E1261" s="1" t="s">
        <v>12</v>
      </c>
      <c r="F1261" s="3" t="s">
        <v>102</v>
      </c>
      <c r="G1261" s="1" t="s">
        <v>4068</v>
      </c>
      <c r="H1261" s="39" t="str">
        <f>_xlfn.XLOOKUP(B1261,[2]CALCULATION!$B:$B,[2]CALCULATION!$H:$H,"")</f>
        <v>HUAWEI</v>
      </c>
      <c r="I1261" s="34">
        <v>0</v>
      </c>
      <c r="J1261" s="34">
        <v>0</v>
      </c>
      <c r="K1261" s="34">
        <v>0</v>
      </c>
      <c r="L1261" s="34">
        <v>0</v>
      </c>
      <c r="M1261" s="34">
        <v>0</v>
      </c>
      <c r="N1261" s="34">
        <v>0</v>
      </c>
      <c r="O1261" s="34">
        <v>0</v>
      </c>
      <c r="P1261" s="34">
        <v>0</v>
      </c>
      <c r="Q1261" s="34">
        <v>0</v>
      </c>
      <c r="R1261" s="34">
        <v>0</v>
      </c>
      <c r="S1261" s="109">
        <v>0</v>
      </c>
      <c r="T1261" s="109">
        <f>_xlfn.XLOOKUP(B1261,'[3]Nur des jours'!$B:$B,'[3]Nur des jours'!$U:$U,"")</f>
        <v>0</v>
      </c>
      <c r="U1261" s="109">
        <v>0</v>
      </c>
      <c r="V1261" s="109">
        <v>0</v>
      </c>
      <c r="W1261" s="109">
        <v>0</v>
      </c>
      <c r="X1261" s="109">
        <v>9.9323551149577805E-2</v>
      </c>
      <c r="Y1261" s="109">
        <v>0</v>
      </c>
      <c r="Z1261" s="109">
        <v>0</v>
      </c>
      <c r="AA1261" s="109">
        <v>0</v>
      </c>
      <c r="AB1261" s="109">
        <v>0</v>
      </c>
      <c r="AC1261" s="109">
        <v>0</v>
      </c>
      <c r="AD1261" s="109">
        <v>0</v>
      </c>
      <c r="AE1261" s="109">
        <v>0</v>
      </c>
      <c r="AF1261" s="109">
        <v>0</v>
      </c>
      <c r="AG1261" s="57" t="str">
        <f>_xlfn.XLOOKUP(B1261,[3]CALCULATION!$B:$B,[3]CALCULATION!$M:$M,"")</f>
        <v>Operationnel</v>
      </c>
      <c r="AH1261" s="57"/>
      <c r="AI1261" s="56" t="str" cm="1">
        <f t="array" ref="AI1261">IFERROR(_xlfn.IFS(
AK1261="MPR ISSUE","PDH",
AK1261="BSS Hardware Issue","BSS",
AK1261="Sites strategiques, MLL, Pylone, etc.","ENVTECH",
AK1261="AKTIVCO DEFAUT GE &amp; POWER Cabinet","AKTIVCO",
AK1261="AKTIVCO Coupure ENEO &amp; Baisse de tension","AKTIVCO GRID ONLY",
AK1261="Coupure ENEO &amp; Baisse de tension","IHS GRID ONLY",
AK1261="Defaut GE &amp; POWER Cabinet","IHS",
AK1261="Sharing","Partners",
AK1261="Sites strategiques &amp; DataCenter","SST &amp; DC",
AK1261="Exclu","Exclu",
AK1261="SAT","SAT",
AK1261="SPARE-ISSUE","SPARE-ISSUE",
AK1261="Fiber CAmtel","TRANS_FO_CAMTEL",
AK1261="Fiber AOF","Fiber AOF",
AK1261="Projet OCM (HUAWEI)","TRAVAUX-HUAWEI",
AK1261="Projet OCM (NOKIA)","TRAVAUX-NOKIA",
AK1261="ACCESS-ISSUE","ACCESS-ISSUE",
AK1261="Projet OCM (ZTE, NOKIA, autres projets)","TRAVAUX OCM",
AK1261="No root CAuse","No root cause",
AK1261="ODU HS","PDH",
AK1261="IP &amp; VLAN","PDH",
AK1261="Warehouse HUAWEI","SPARE-ISSUE",
AK1261="SPARE-HS","SPARE-ISSUE",
AK1261="Power Telco","BSS",AK1261="no impacts","no impacts"
),"")</f>
        <v>No root cause</v>
      </c>
      <c r="AJ1261" s="56" t="str" cm="1">
        <f t="array" ref="AJ1261">IFERROR(_xlfn.IFS(
AK1261="MPR ISSUE","TX ISSUE",
AK1261="BSS Hardware Issue","RAN ISSUE",
AK1261="Sites strategiques, MLL, Pylone, etc.","ENVTECH",
AK1261="AKTIVCO DEFAUT GE &amp; POWER Cabinet","POWER ISSUE",
AK1261="AKTIVCO Coupure ENEO &amp; Baisse de tension","POWER ISSUE",
AK1261="Coupure ENEO &amp; Baisse de tension","POWER ISSUE",
AK1261="Defaut GE &amp; POWER Cabinet","POWER ISSUE",
AK1261="Sharing","POWER ISSUE",
AK1261="Sites strategiques &amp; DataCenter","POWER ISSUE",
AK1261="Exclu","Exclu",
AK1261="SAT","TX ISSUE",
AK1261="SPARE-ISSUE","SPARE-ISSUE",
AK1261="Fiber CAmtel","TX ISSUE",
AK1261="Fiber AOF","TX ISSUE",
AK1261="Projet OCM (HUAWEI)","TRAVAUX-HUAWEI",
AK1261="Projet OCM (NOKIA)","TRAVAUX -NOKIA",
AK1261="ACCESS-ISSUE","ACCESS-ISSUE",
AK1261="Projet OCM (ZTE, NOKIA, autres projets)","TRAVAUX OCM",
AK1261="No root CAuse","No root cause",
AK1261="ODU HS","TX ISSUE",
AK1261="IP &amp; VLAN","TX ISSUE",
AK1261="Warehouse HUAWEI","SPARE-ISSUE",
AK1261="SPARE-HS","SPARE-ISSUE",
AK1261="Power Telco","RAN ISSUE",AK1261="no impacts","no impacts"
),"")</f>
        <v>No root cause</v>
      </c>
      <c r="AK1261" s="81" t="s">
        <v>5620</v>
      </c>
      <c r="AL1261" s="56" t="str" cm="1">
        <f t="array" ref="AL1261">IFERROR(_xlfn.IFS(
AK1261="MPR ISSUE","ACTIVE",
AK1261="BSS Hardware Issue","ACTIVE",
AK1261="Sites strategiques, MLL, Pylone, etc.","PASSIVE",
AK1261="AKTIVCO DEFAUT GE &amp; POWER Cabinet","PASSIVE",
AK1261="AKTIVCO Coupure ENEO &amp; Baisse de tension","PASSIVE",
AK1261="Coupure ENEO &amp; Baisse de tension","PASSIVE",
AK1261="Defaut GE &amp; POWER Cabinet","PASSIVE",
AK1261="Sharing","PASSIVE",
AK1261="Sites strategiques &amp; DataCenter","PASSIVE",
AK1261="Exclu","Exclu",
AK1261="SAT","ACTIVE",
AK1261="SPARE-ISSUE","SPARE-ISSUE",
AK1261="Fiber CAmtel","ACTIVE",
AK1261="Fiber AOF","ACTIVE",
AK1261="Projet OCM (HUAWEI)","PLANNED WORKS",
AK1261="Projet OCM (NOKIA)","PLANNED WORKS",
AK1261="ACCESS-ISSUE","ACCESS-ISSUE",
AK1261="Projet OCM (ZTE, NOKIA, autres projets)","PLANNED WORKS",
AK1261="No root CAuse","No root cause",
AK1261="ODU HS","ACTIVE",
AK1261="IP &amp; VLAN","ACTIVE",
AK1261="Warehouse HUAWEI","SPARE-ISSUE",
AK1261="SPARE-HS","SPARE-ISSUE",
AK1261="Power Telco","ACTIVE", AK1261="no impacts","no impacts"
),"")</f>
        <v>No root cause</v>
      </c>
      <c r="AM1261" s="108" t="s">
        <v>5537</v>
      </c>
      <c r="AN1261" s="117" t="s">
        <v>4311</v>
      </c>
      <c r="AP1261" s="23" t="s">
        <v>5537</v>
      </c>
      <c r="AQ1261" s="23" t="s">
        <v>5537</v>
      </c>
      <c r="AR1261" s="7"/>
      <c r="AS1261" s="6"/>
      <c r="AT1261" s="7"/>
      <c r="AU1261" s="3" t="s">
        <v>5537</v>
      </c>
      <c r="AV1261" s="24" t="s">
        <v>5537</v>
      </c>
      <c r="AW1261" s="24" t="s">
        <v>5537</v>
      </c>
      <c r="AX1261" s="24" t="s">
        <v>5537</v>
      </c>
      <c r="AY1261" s="24" t="s">
        <v>5537</v>
      </c>
      <c r="AZ1261" s="24" t="s">
        <v>5537</v>
      </c>
      <c r="BA1261" s="24" t="s">
        <v>5537</v>
      </c>
      <c r="BB1261" s="24" t="s">
        <v>5537</v>
      </c>
      <c r="BC1261" s="24" t="s">
        <v>5537</v>
      </c>
      <c r="BD1261" s="24" t="s">
        <v>5537</v>
      </c>
      <c r="BE1261" s="24" t="s">
        <v>5537</v>
      </c>
      <c r="BF1261" s="24" t="s">
        <v>5537</v>
      </c>
      <c r="BG1261" s="24" t="s">
        <v>5537</v>
      </c>
      <c r="BH1261" s="24" t="s">
        <v>5537</v>
      </c>
      <c r="BI1261" s="9" t="s">
        <v>5537</v>
      </c>
      <c r="BJ1261" s="14"/>
      <c r="BK1261" s="14" t="s">
        <v>5537</v>
      </c>
      <c r="BL1261" s="14" t="str">
        <f>_xlfn.XLOOKUP(B1261,'[4]cell downs 18042026 17h'!$B:$B,'[4]cell downs 18042026 17h'!$B:$B,"")</f>
        <v/>
      </c>
      <c r="BM1261" s="14" t="str">
        <f>_xlfn.XLOOKUP(B1261,'[5]Cells Huawei 19042026 15h'!$B:$B,'[5]Cells Huawei 19042026 15h'!$B:$B,"")</f>
        <v/>
      </c>
      <c r="BN1261" s="9" t="str">
        <f>_xlfn.XLOOKUP(B1261,'[6]cells down 19042026 9H40'!$B:$B,'[6]cells down 19042026 9H40'!$B:$B,"")</f>
        <v/>
      </c>
      <c r="BO1261" s="9" t="s">
        <v>4311</v>
      </c>
      <c r="BP1261" s="9" t="s">
        <v>318</v>
      </c>
    </row>
    <row r="1262" spans="1:68" s="9" customFormat="1" x14ac:dyDescent="0.35">
      <c r="A1262" s="1" t="s">
        <v>407</v>
      </c>
      <c r="B1262" s="8" t="s">
        <v>408</v>
      </c>
      <c r="C1262" s="3" t="str">
        <f>_xlfn.XLOOKUP(B1262,'[1]daily break down'!$D:$D,'[1]daily break down'!$E:$E,"")</f>
        <v>Douala</v>
      </c>
      <c r="D1262" s="1" t="s">
        <v>11</v>
      </c>
      <c r="E1262" s="1" t="s">
        <v>12</v>
      </c>
      <c r="F1262" s="3" t="s">
        <v>31</v>
      </c>
      <c r="G1262" s="1" t="s">
        <v>32</v>
      </c>
      <c r="H1262" s="41" t="str">
        <f>_xlfn.XLOOKUP(B1262,[2]CALCULATION!$B:$B,[2]CALCULATION!$H:$H,"")</f>
        <v>ZTE</v>
      </c>
      <c r="I1262" s="34">
        <v>0</v>
      </c>
      <c r="J1262" s="34">
        <v>0</v>
      </c>
      <c r="K1262" s="34">
        <v>0</v>
      </c>
      <c r="L1262" s="34">
        <v>0</v>
      </c>
      <c r="M1262" s="34">
        <v>0</v>
      </c>
      <c r="N1262" s="34">
        <v>0</v>
      </c>
      <c r="O1262" s="34">
        <v>0</v>
      </c>
      <c r="P1262" s="34">
        <v>0</v>
      </c>
      <c r="Q1262" s="34">
        <v>0</v>
      </c>
      <c r="R1262" s="34">
        <v>0</v>
      </c>
      <c r="S1262" s="109">
        <v>0</v>
      </c>
      <c r="T1262" s="109">
        <f>_xlfn.XLOOKUP(B1262,'[3]Nur des jours'!$B:$B,'[3]Nur des jours'!$U:$U,"")</f>
        <v>0</v>
      </c>
      <c r="U1262" s="109">
        <v>0</v>
      </c>
      <c r="V1262" s="109">
        <v>0</v>
      </c>
      <c r="W1262" s="109">
        <v>0</v>
      </c>
      <c r="X1262" s="109">
        <v>8.8907865412218443E-2</v>
      </c>
      <c r="Y1262" s="109">
        <v>0</v>
      </c>
      <c r="Z1262" s="109">
        <v>0</v>
      </c>
      <c r="AA1262" s="109">
        <v>0</v>
      </c>
      <c r="AB1262" s="109">
        <v>0</v>
      </c>
      <c r="AC1262" s="109">
        <v>0</v>
      </c>
      <c r="AD1262" s="109">
        <v>0</v>
      </c>
      <c r="AE1262" s="109">
        <v>0</v>
      </c>
      <c r="AF1262" s="109">
        <v>0</v>
      </c>
      <c r="AG1262" s="57" t="str">
        <f>_xlfn.XLOOKUP(B1262,[3]CALCULATION!$B:$B,[3]CALCULATION!$M:$M,"")</f>
        <v>Operationnel</v>
      </c>
      <c r="AH1262" s="57"/>
      <c r="AI1262" s="56" t="str" cm="1">
        <f t="array" ref="AI1262">IFERROR(_xlfn.IFS(
AK1262="MPR ISSUE","PDH",
AK1262="BSS Hardware Issue","BSS",
AK1262="Sites strategiques, MLL, Pylone, etc.","ENVTECH",
AK1262="AKTIVCO DEFAUT GE &amp; POWER Cabinet","AKTIVCO",
AK1262="AKTIVCO Coupure ENEO &amp; Baisse de tension","AKTIVCO GRID ONLY",
AK1262="Coupure ENEO &amp; Baisse de tension","IHS GRID ONLY",
AK1262="Defaut GE &amp; POWER Cabinet","IHS",
AK1262="Sharing","Partners",
AK1262="Sites strategiques &amp; DataCenter","SST &amp; DC",
AK1262="Exclu","Exclu",
AK1262="SAT","SAT",
AK1262="SPARE-ISSUE","SPARE-ISSUE",
AK1262="Fiber CAmtel","TRANS_FO_CAMTEL",
AK1262="Fiber AOF","Fiber AOF",
AK1262="Projet OCM (HUAWEI)","TRAVAUX-HUAWEI",
AK1262="Projet OCM (NOKIA)","TRAVAUX-NOKIA",
AK1262="ACCESS-ISSUE","ACCESS-ISSUE",
AK1262="Projet OCM (ZTE, NOKIA, autres projets)","TRAVAUX OCM",
AK1262="No root CAuse","No root cause",
AK1262="ODU HS","PDH",
AK1262="IP &amp; VLAN","PDH",
AK1262="Warehouse HUAWEI","SPARE-ISSUE",
AK1262="SPARE-HS","SPARE-ISSUE",
AK1262="Power Telco","BSS",AK1262="no impacts","no impacts"
),"")</f>
        <v>No root cause</v>
      </c>
      <c r="AJ1262" s="56" t="str" cm="1">
        <f t="array" ref="AJ1262">IFERROR(_xlfn.IFS(
AK1262="MPR ISSUE","TX ISSUE",
AK1262="BSS Hardware Issue","RAN ISSUE",
AK1262="Sites strategiques, MLL, Pylone, etc.","ENVTECH",
AK1262="AKTIVCO DEFAUT GE &amp; POWER Cabinet","POWER ISSUE",
AK1262="AKTIVCO Coupure ENEO &amp; Baisse de tension","POWER ISSUE",
AK1262="Coupure ENEO &amp; Baisse de tension","POWER ISSUE",
AK1262="Defaut GE &amp; POWER Cabinet","POWER ISSUE",
AK1262="Sharing","POWER ISSUE",
AK1262="Sites strategiques &amp; DataCenter","POWER ISSUE",
AK1262="Exclu","Exclu",
AK1262="SAT","TX ISSUE",
AK1262="SPARE-ISSUE","SPARE-ISSUE",
AK1262="Fiber CAmtel","TX ISSUE",
AK1262="Fiber AOF","TX ISSUE",
AK1262="Projet OCM (HUAWEI)","TRAVAUX-HUAWEI",
AK1262="Projet OCM (NOKIA)","TRAVAUX -NOKIA",
AK1262="ACCESS-ISSUE","ACCESS-ISSUE",
AK1262="Projet OCM (ZTE, NOKIA, autres projets)","TRAVAUX OCM",
AK1262="No root CAuse","No root cause",
AK1262="ODU HS","TX ISSUE",
AK1262="IP &amp; VLAN","TX ISSUE",
AK1262="Warehouse HUAWEI","SPARE-ISSUE",
AK1262="SPARE-HS","SPARE-ISSUE",
AK1262="Power Telco","RAN ISSUE",AK1262="no impacts","no impacts"
),"")</f>
        <v>No root cause</v>
      </c>
      <c r="AK1262" s="81" t="s">
        <v>5620</v>
      </c>
      <c r="AL1262" s="56" t="str" cm="1">
        <f t="array" ref="AL1262">IFERROR(_xlfn.IFS(
AK1262="MPR ISSUE","ACTIVE",
AK1262="BSS Hardware Issue","ACTIVE",
AK1262="Sites strategiques, MLL, Pylone, etc.","PASSIVE",
AK1262="AKTIVCO DEFAUT GE &amp; POWER Cabinet","PASSIVE",
AK1262="AKTIVCO Coupure ENEO &amp; Baisse de tension","PASSIVE",
AK1262="Coupure ENEO &amp; Baisse de tension","PASSIVE",
AK1262="Defaut GE &amp; POWER Cabinet","PASSIVE",
AK1262="Sharing","PASSIVE",
AK1262="Sites strategiques &amp; DataCenter","PASSIVE",
AK1262="Exclu","Exclu",
AK1262="SAT","ACTIVE",
AK1262="SPARE-ISSUE","SPARE-ISSUE",
AK1262="Fiber CAmtel","ACTIVE",
AK1262="Fiber AOF","ACTIVE",
AK1262="Projet OCM (HUAWEI)","PLANNED WORKS",
AK1262="Projet OCM (NOKIA)","PLANNED WORKS",
AK1262="ACCESS-ISSUE","ACCESS-ISSUE",
AK1262="Projet OCM (ZTE, NOKIA, autres projets)","PLANNED WORKS",
AK1262="No root CAuse","No root cause",
AK1262="ODU HS","ACTIVE",
AK1262="IP &amp; VLAN","ACTIVE",
AK1262="Warehouse HUAWEI","SPARE-ISSUE",
AK1262="SPARE-HS","SPARE-ISSUE",
AK1262="Power Telco","ACTIVE", AK1262="no impacts","no impacts"
),"")</f>
        <v>No root cause</v>
      </c>
      <c r="AM1262" s="108" t="s">
        <v>5537</v>
      </c>
      <c r="AN1262" s="117" t="s">
        <v>408</v>
      </c>
      <c r="AP1262" s="23" t="s">
        <v>5537</v>
      </c>
      <c r="AQ1262" s="23" t="s">
        <v>5537</v>
      </c>
      <c r="AR1262" s="7"/>
      <c r="AS1262" s="6"/>
      <c r="AT1262" s="7"/>
      <c r="AU1262" s="3" t="s">
        <v>5537</v>
      </c>
      <c r="AV1262" s="24" t="s">
        <v>5537</v>
      </c>
      <c r="AW1262" s="24" t="s">
        <v>5537</v>
      </c>
      <c r="AX1262" s="24" t="s">
        <v>5537</v>
      </c>
      <c r="AY1262" s="24" t="s">
        <v>5537</v>
      </c>
      <c r="AZ1262" s="24" t="s">
        <v>5537</v>
      </c>
      <c r="BA1262" s="24" t="s">
        <v>5537</v>
      </c>
      <c r="BB1262" s="24" t="s">
        <v>5537</v>
      </c>
      <c r="BC1262" s="24" t="s">
        <v>5537</v>
      </c>
      <c r="BD1262" s="24" t="s">
        <v>5537</v>
      </c>
      <c r="BE1262" s="24" t="s">
        <v>5537</v>
      </c>
      <c r="BF1262" s="24" t="s">
        <v>5537</v>
      </c>
      <c r="BG1262" s="24" t="s">
        <v>5537</v>
      </c>
      <c r="BH1262" s="24" t="s">
        <v>5537</v>
      </c>
      <c r="BI1262" s="9" t="s">
        <v>5537</v>
      </c>
      <c r="BJ1262" s="14"/>
      <c r="BK1262" s="14" t="s">
        <v>5537</v>
      </c>
      <c r="BL1262" s="14" t="str">
        <f>_xlfn.XLOOKUP(B1262,'[4]cell downs 18042026 17h'!$B:$B,'[4]cell downs 18042026 17h'!$B:$B,"")</f>
        <v/>
      </c>
      <c r="BM1262" s="14" t="str">
        <f>_xlfn.XLOOKUP(B1262,'[5]Cells Huawei 19042026 15h'!$B:$B,'[5]Cells Huawei 19042026 15h'!$B:$B,"")</f>
        <v/>
      </c>
      <c r="BN1262" s="9" t="str">
        <f>_xlfn.XLOOKUP(B1262,'[6]cells down 19042026 9H40'!$B:$B,'[6]cells down 19042026 9H40'!$B:$B,"")</f>
        <v/>
      </c>
      <c r="BO1262" s="9" t="s">
        <v>408</v>
      </c>
      <c r="BP1262" s="9" t="s">
        <v>5578</v>
      </c>
    </row>
    <row r="1263" spans="1:68" s="9" customFormat="1" x14ac:dyDescent="0.35">
      <c r="A1263" s="1" t="s">
        <v>2319</v>
      </c>
      <c r="B1263" s="8" t="s">
        <v>2320</v>
      </c>
      <c r="C1263" s="3" t="str">
        <f>_xlfn.XLOOKUP(B1263,'[1]daily break down'!$D:$D,'[1]daily break down'!$E:$E,"")</f>
        <v>LITTORAL</v>
      </c>
      <c r="D1263" s="1" t="s">
        <v>21</v>
      </c>
      <c r="E1263" s="1" t="s">
        <v>36</v>
      </c>
      <c r="F1263" s="3" t="s">
        <v>31</v>
      </c>
      <c r="G1263" s="1" t="s">
        <v>2319</v>
      </c>
      <c r="H1263" s="41" t="str">
        <f>_xlfn.XLOOKUP(B1263,[2]CALCULATION!$B:$B,[2]CALCULATION!$H:$H,"")</f>
        <v>ZTE</v>
      </c>
      <c r="I1263" s="34">
        <v>0</v>
      </c>
      <c r="J1263" s="34">
        <v>1.7041238981488611</v>
      </c>
      <c r="K1263" s="34">
        <v>2.4434057294832511E-2</v>
      </c>
      <c r="L1263" s="34">
        <v>2.1892736985386643</v>
      </c>
      <c r="M1263" s="34">
        <v>0.36688539606715159</v>
      </c>
      <c r="N1263" s="34">
        <v>0</v>
      </c>
      <c r="O1263" s="34">
        <v>1.9903947402213698E-2</v>
      </c>
      <c r="P1263" s="34">
        <v>0</v>
      </c>
      <c r="Q1263" s="34">
        <v>0</v>
      </c>
      <c r="R1263" s="34">
        <v>0</v>
      </c>
      <c r="S1263" s="109">
        <v>16.667843781835604</v>
      </c>
      <c r="T1263" s="109">
        <f>_xlfn.XLOOKUP(B1263,'[3]Nur des jours'!$B:$B,'[3]Nur des jours'!$U:$U,"")</f>
        <v>0</v>
      </c>
      <c r="U1263" s="109">
        <v>0</v>
      </c>
      <c r="V1263" s="109">
        <v>4.6210509569589622</v>
      </c>
      <c r="W1263" s="109">
        <v>0</v>
      </c>
      <c r="X1263" s="109">
        <v>7.6958362939563235E-2</v>
      </c>
      <c r="Y1263" s="109">
        <v>0</v>
      </c>
      <c r="Z1263" s="109">
        <v>0</v>
      </c>
      <c r="AA1263" s="109">
        <v>0</v>
      </c>
      <c r="AB1263" s="109">
        <v>0</v>
      </c>
      <c r="AC1263" s="109">
        <v>0</v>
      </c>
      <c r="AD1263" s="109">
        <v>0</v>
      </c>
      <c r="AE1263" s="109">
        <v>0</v>
      </c>
      <c r="AF1263" s="109">
        <v>0</v>
      </c>
      <c r="AG1263" s="57" t="str">
        <f>_xlfn.XLOOKUP(B1263,[3]CALCULATION!$B:$B,[3]CALCULATION!$M:$M,"")</f>
        <v>Operationnel</v>
      </c>
      <c r="AH1263" s="57"/>
      <c r="AI1263" s="56" t="str" cm="1">
        <f t="array" ref="AI1263">IFERROR(_xlfn.IFS(
AK1263="MPR ISSUE","PDH",
AK1263="BSS Hardware Issue","BSS",
AK1263="Sites strategiques, MLL, Pylone, etc.","ENVTECH",
AK1263="AKTIVCO DEFAUT GE &amp; POWER Cabinet","AKTIVCO",
AK1263="AKTIVCO Coupure ENEO &amp; Baisse de tension","AKTIVCO GRID ONLY",
AK1263="Coupure ENEO &amp; Baisse de tension","IHS GRID ONLY",
AK1263="Defaut GE &amp; POWER Cabinet","IHS",
AK1263="Sharing","Partners",
AK1263="Sites strategiques &amp; DataCenter","SST &amp; DC",
AK1263="Exclu","Exclu",
AK1263="SAT","SAT",
AK1263="SPARE-ISSUE","SPARE-ISSUE",
AK1263="Fiber CAmtel","TRANS_FO_CAMTEL",
AK1263="Fiber AOF","Fiber AOF",
AK1263="Projet OCM (HUAWEI)","TRAVAUX-HUAWEI",
AK1263="Projet OCM (NOKIA)","TRAVAUX-NOKIA",
AK1263="ACCESS-ISSUE","ACCESS-ISSUE",
AK1263="Projet OCM (ZTE, NOKIA, autres projets)","TRAVAUX OCM",
AK1263="No root CAuse","No root cause",
AK1263="ODU HS","PDH",
AK1263="IP &amp; VLAN","PDH",
AK1263="Warehouse HUAWEI","SPARE-ISSUE",
AK1263="SPARE-HS","SPARE-ISSUE",
AK1263="Power Telco","BSS",AK1263="no impacts","no impacts"
),"")</f>
        <v>No root cause</v>
      </c>
      <c r="AJ1263" s="56" t="str" cm="1">
        <f t="array" ref="AJ1263">IFERROR(_xlfn.IFS(
AK1263="MPR ISSUE","TX ISSUE",
AK1263="BSS Hardware Issue","RAN ISSUE",
AK1263="Sites strategiques, MLL, Pylone, etc.","ENVTECH",
AK1263="AKTIVCO DEFAUT GE &amp; POWER Cabinet","POWER ISSUE",
AK1263="AKTIVCO Coupure ENEO &amp; Baisse de tension","POWER ISSUE",
AK1263="Coupure ENEO &amp; Baisse de tension","POWER ISSUE",
AK1263="Defaut GE &amp; POWER Cabinet","POWER ISSUE",
AK1263="Sharing","POWER ISSUE",
AK1263="Sites strategiques &amp; DataCenter","POWER ISSUE",
AK1263="Exclu","Exclu",
AK1263="SAT","TX ISSUE",
AK1263="SPARE-ISSUE","SPARE-ISSUE",
AK1263="Fiber CAmtel","TX ISSUE",
AK1263="Fiber AOF","TX ISSUE",
AK1263="Projet OCM (HUAWEI)","TRAVAUX-HUAWEI",
AK1263="Projet OCM (NOKIA)","TRAVAUX -NOKIA",
AK1263="ACCESS-ISSUE","ACCESS-ISSUE",
AK1263="Projet OCM (ZTE, NOKIA, autres projets)","TRAVAUX OCM",
AK1263="No root CAuse","No root cause",
AK1263="ODU HS","TX ISSUE",
AK1263="IP &amp; VLAN","TX ISSUE",
AK1263="Warehouse HUAWEI","SPARE-ISSUE",
AK1263="SPARE-HS","SPARE-ISSUE",
AK1263="Power Telco","RAN ISSUE",AK1263="no impacts","no impacts"
),"")</f>
        <v>No root cause</v>
      </c>
      <c r="AK1263" s="81" t="s">
        <v>5620</v>
      </c>
      <c r="AL1263" s="56" t="str" cm="1">
        <f t="array" ref="AL1263">IFERROR(_xlfn.IFS(
AK1263="MPR ISSUE","ACTIVE",
AK1263="BSS Hardware Issue","ACTIVE",
AK1263="Sites strategiques, MLL, Pylone, etc.","PASSIVE",
AK1263="AKTIVCO DEFAUT GE &amp; POWER Cabinet","PASSIVE",
AK1263="AKTIVCO Coupure ENEO &amp; Baisse de tension","PASSIVE",
AK1263="Coupure ENEO &amp; Baisse de tension","PASSIVE",
AK1263="Defaut GE &amp; POWER Cabinet","PASSIVE",
AK1263="Sharing","PASSIVE",
AK1263="Sites strategiques &amp; DataCenter","PASSIVE",
AK1263="Exclu","Exclu",
AK1263="SAT","ACTIVE",
AK1263="SPARE-ISSUE","SPARE-ISSUE",
AK1263="Fiber CAmtel","ACTIVE",
AK1263="Fiber AOF","ACTIVE",
AK1263="Projet OCM (HUAWEI)","PLANNED WORKS",
AK1263="Projet OCM (NOKIA)","PLANNED WORKS",
AK1263="ACCESS-ISSUE","ACCESS-ISSUE",
AK1263="Projet OCM (ZTE, NOKIA, autres projets)","PLANNED WORKS",
AK1263="No root CAuse","No root cause",
AK1263="ODU HS","ACTIVE",
AK1263="IP &amp; VLAN","ACTIVE",
AK1263="Warehouse HUAWEI","SPARE-ISSUE",
AK1263="SPARE-HS","SPARE-ISSUE",
AK1263="Power Telco","ACTIVE", AK1263="no impacts","no impacts"
),"")</f>
        <v>No root cause</v>
      </c>
      <c r="AM1263" s="108" t="s">
        <v>5537</v>
      </c>
      <c r="AN1263" s="117" t="s">
        <v>2320</v>
      </c>
      <c r="AP1263" s="23" t="s">
        <v>5537</v>
      </c>
      <c r="AQ1263" s="23" t="s">
        <v>5537</v>
      </c>
      <c r="AR1263" s="7"/>
      <c r="AS1263" s="6"/>
      <c r="AT1263" s="7"/>
      <c r="AU1263" s="3" t="s">
        <v>5537</v>
      </c>
      <c r="AV1263" s="24" t="s">
        <v>5537</v>
      </c>
      <c r="AW1263" s="24" t="s">
        <v>5537</v>
      </c>
      <c r="AX1263" s="24" t="s">
        <v>5537</v>
      </c>
      <c r="AY1263" s="24" t="s">
        <v>5537</v>
      </c>
      <c r="AZ1263" s="24" t="s">
        <v>5537</v>
      </c>
      <c r="BA1263" s="24" t="s">
        <v>5537</v>
      </c>
      <c r="BB1263" s="24" t="s">
        <v>5537</v>
      </c>
      <c r="BC1263" s="24" t="s">
        <v>5537</v>
      </c>
      <c r="BD1263" s="24" t="s">
        <v>5537</v>
      </c>
      <c r="BE1263" s="24" t="s">
        <v>5537</v>
      </c>
      <c r="BF1263" s="24" t="s">
        <v>5537</v>
      </c>
      <c r="BG1263" s="24" t="s">
        <v>5537</v>
      </c>
      <c r="BH1263" s="24" t="s">
        <v>5537</v>
      </c>
      <c r="BI1263" s="9" t="s">
        <v>5537</v>
      </c>
      <c r="BJ1263" s="14"/>
      <c r="BK1263" s="14" t="s">
        <v>5537</v>
      </c>
      <c r="BL1263" s="14" t="str">
        <f>_xlfn.XLOOKUP(B1263,'[4]cell downs 18042026 17h'!$B:$B,'[4]cell downs 18042026 17h'!$B:$B,"")</f>
        <v/>
      </c>
      <c r="BM1263" s="14" t="str">
        <f>_xlfn.XLOOKUP(B1263,'[5]Cells Huawei 19042026 15h'!$B:$B,'[5]Cells Huawei 19042026 15h'!$B:$B,"")</f>
        <v/>
      </c>
      <c r="BN1263" s="9" t="str">
        <f>_xlfn.XLOOKUP(B1263,'[6]cells down 19042026 9H40'!$B:$B,'[6]cells down 19042026 9H40'!$B:$B,"")</f>
        <v/>
      </c>
      <c r="BO1263" s="9" t="s">
        <v>5537</v>
      </c>
      <c r="BP1263" s="9" t="s">
        <v>594</v>
      </c>
    </row>
    <row r="1264" spans="1:68" s="9" customFormat="1" x14ac:dyDescent="0.35">
      <c r="A1264" s="1" t="s">
        <v>1674</v>
      </c>
      <c r="B1264" s="8" t="s">
        <v>1675</v>
      </c>
      <c r="C1264" s="3" t="str">
        <f>_xlfn.XLOOKUP(B1264,'[1]daily break down'!$D:$D,'[1]daily break down'!$E:$E,"")</f>
        <v>Douala</v>
      </c>
      <c r="D1264" s="1" t="s">
        <v>11</v>
      </c>
      <c r="E1264" s="1" t="s">
        <v>12</v>
      </c>
      <c r="F1264" s="3" t="s">
        <v>31</v>
      </c>
      <c r="G1264" s="1" t="s">
        <v>32</v>
      </c>
      <c r="H1264" s="41" t="str">
        <f>_xlfn.XLOOKUP(B1264,[2]CALCULATION!$B:$B,[2]CALCULATION!$H:$H,"")</f>
        <v>ZTE</v>
      </c>
      <c r="I1264" s="34">
        <v>0</v>
      </c>
      <c r="J1264" s="34">
        <v>0</v>
      </c>
      <c r="K1264" s="34">
        <v>0</v>
      </c>
      <c r="L1264" s="34">
        <v>0</v>
      </c>
      <c r="M1264" s="34">
        <v>0</v>
      </c>
      <c r="N1264" s="34">
        <v>0</v>
      </c>
      <c r="O1264" s="34">
        <v>0</v>
      </c>
      <c r="P1264" s="34">
        <v>0</v>
      </c>
      <c r="Q1264" s="34">
        <v>0</v>
      </c>
      <c r="R1264" s="34">
        <v>0</v>
      </c>
      <c r="S1264" s="109">
        <v>0</v>
      </c>
      <c r="T1264" s="109">
        <f>_xlfn.XLOOKUP(B1264,'[3]Nur des jours'!$B:$B,'[3]Nur des jours'!$U:$U,"")</f>
        <v>0</v>
      </c>
      <c r="U1264" s="109">
        <v>0</v>
      </c>
      <c r="V1264" s="109">
        <v>2.0331989281831093E-3</v>
      </c>
      <c r="W1264" s="109">
        <v>0</v>
      </c>
      <c r="X1264" s="109">
        <v>6.9824331612605026E-2</v>
      </c>
      <c r="Y1264" s="109">
        <v>0</v>
      </c>
      <c r="Z1264" s="109">
        <v>0</v>
      </c>
      <c r="AA1264" s="109">
        <v>0</v>
      </c>
      <c r="AB1264" s="109">
        <v>0</v>
      </c>
      <c r="AC1264" s="109">
        <v>0</v>
      </c>
      <c r="AD1264" s="109">
        <v>0</v>
      </c>
      <c r="AE1264" s="109">
        <v>0</v>
      </c>
      <c r="AF1264" s="109">
        <v>0</v>
      </c>
      <c r="AG1264" s="57" t="str">
        <f>_xlfn.XLOOKUP(B1264,[3]CALCULATION!$B:$B,[3]CALCULATION!$M:$M,"")</f>
        <v>Operationnel</v>
      </c>
      <c r="AH1264" s="57"/>
      <c r="AI1264" s="56" t="str" cm="1">
        <f t="array" ref="AI1264">IFERROR(_xlfn.IFS(
AK1264="MPR ISSUE","PDH",
AK1264="BSS Hardware Issue","BSS",
AK1264="Sites strategiques, MLL, Pylone, etc.","ENVTECH",
AK1264="AKTIVCO DEFAUT GE &amp; POWER Cabinet","AKTIVCO",
AK1264="AKTIVCO Coupure ENEO &amp; Baisse de tension","AKTIVCO GRID ONLY",
AK1264="Coupure ENEO &amp; Baisse de tension","IHS GRID ONLY",
AK1264="Defaut GE &amp; POWER Cabinet","IHS",
AK1264="Sharing","Partners",
AK1264="Sites strategiques &amp; DataCenter","SST &amp; DC",
AK1264="Exclu","Exclu",
AK1264="SAT","SAT",
AK1264="SPARE-ISSUE","SPARE-ISSUE",
AK1264="Fiber CAmtel","TRANS_FO_CAMTEL",
AK1264="Fiber AOF","Fiber AOF",
AK1264="Projet OCM (HUAWEI)","TRAVAUX-HUAWEI",
AK1264="Projet OCM (NOKIA)","TRAVAUX-NOKIA",
AK1264="ACCESS-ISSUE","ACCESS-ISSUE",
AK1264="Projet OCM (ZTE, NOKIA, autres projets)","TRAVAUX OCM",
AK1264="No root CAuse","No root cause",
AK1264="ODU HS","PDH",
AK1264="IP &amp; VLAN","PDH",
AK1264="Warehouse HUAWEI","SPARE-ISSUE",
AK1264="SPARE-HS","SPARE-ISSUE",
AK1264="Power Telco","BSS",AK1264="no impacts","no impacts"
),"")</f>
        <v>No root cause</v>
      </c>
      <c r="AJ1264" s="56" t="str" cm="1">
        <f t="array" ref="AJ1264">IFERROR(_xlfn.IFS(
AK1264="MPR ISSUE","TX ISSUE",
AK1264="BSS Hardware Issue","RAN ISSUE",
AK1264="Sites strategiques, MLL, Pylone, etc.","ENVTECH",
AK1264="AKTIVCO DEFAUT GE &amp; POWER Cabinet","POWER ISSUE",
AK1264="AKTIVCO Coupure ENEO &amp; Baisse de tension","POWER ISSUE",
AK1264="Coupure ENEO &amp; Baisse de tension","POWER ISSUE",
AK1264="Defaut GE &amp; POWER Cabinet","POWER ISSUE",
AK1264="Sharing","POWER ISSUE",
AK1264="Sites strategiques &amp; DataCenter","POWER ISSUE",
AK1264="Exclu","Exclu",
AK1264="SAT","TX ISSUE",
AK1264="SPARE-ISSUE","SPARE-ISSUE",
AK1264="Fiber CAmtel","TX ISSUE",
AK1264="Fiber AOF","TX ISSUE",
AK1264="Projet OCM (HUAWEI)","TRAVAUX-HUAWEI",
AK1264="Projet OCM (NOKIA)","TRAVAUX -NOKIA",
AK1264="ACCESS-ISSUE","ACCESS-ISSUE",
AK1264="Projet OCM (ZTE, NOKIA, autres projets)","TRAVAUX OCM",
AK1264="No root CAuse","No root cause",
AK1264="ODU HS","TX ISSUE",
AK1264="IP &amp; VLAN","TX ISSUE",
AK1264="Warehouse HUAWEI","SPARE-ISSUE",
AK1264="SPARE-HS","SPARE-ISSUE",
AK1264="Power Telco","RAN ISSUE",AK1264="no impacts","no impacts"
),"")</f>
        <v>No root cause</v>
      </c>
      <c r="AK1264" s="81" t="s">
        <v>5620</v>
      </c>
      <c r="AL1264" s="56" t="str" cm="1">
        <f t="array" ref="AL1264">IFERROR(_xlfn.IFS(
AK1264="MPR ISSUE","ACTIVE",
AK1264="BSS Hardware Issue","ACTIVE",
AK1264="Sites strategiques, MLL, Pylone, etc.","PASSIVE",
AK1264="AKTIVCO DEFAUT GE &amp; POWER Cabinet","PASSIVE",
AK1264="AKTIVCO Coupure ENEO &amp; Baisse de tension","PASSIVE",
AK1264="Coupure ENEO &amp; Baisse de tension","PASSIVE",
AK1264="Defaut GE &amp; POWER Cabinet","PASSIVE",
AK1264="Sharing","PASSIVE",
AK1264="Sites strategiques &amp; DataCenter","PASSIVE",
AK1264="Exclu","Exclu",
AK1264="SAT","ACTIVE",
AK1264="SPARE-ISSUE","SPARE-ISSUE",
AK1264="Fiber CAmtel","ACTIVE",
AK1264="Fiber AOF","ACTIVE",
AK1264="Projet OCM (HUAWEI)","PLANNED WORKS",
AK1264="Projet OCM (NOKIA)","PLANNED WORKS",
AK1264="ACCESS-ISSUE","ACCESS-ISSUE",
AK1264="Projet OCM (ZTE, NOKIA, autres projets)","PLANNED WORKS",
AK1264="No root CAuse","No root cause",
AK1264="ODU HS","ACTIVE",
AK1264="IP &amp; VLAN","ACTIVE",
AK1264="Warehouse HUAWEI","SPARE-ISSUE",
AK1264="SPARE-HS","SPARE-ISSUE",
AK1264="Power Telco","ACTIVE", AK1264="no impacts","no impacts"
),"")</f>
        <v>No root cause</v>
      </c>
      <c r="AM1264" s="108" t="s">
        <v>5537</v>
      </c>
      <c r="AN1264" s="117" t="s">
        <v>1675</v>
      </c>
      <c r="AP1264" s="23" t="s">
        <v>5537</v>
      </c>
      <c r="AQ1264" s="23" t="s">
        <v>5537</v>
      </c>
      <c r="AR1264" s="7"/>
      <c r="AS1264" s="6"/>
      <c r="AT1264" s="7"/>
      <c r="AU1264" s="3" t="s">
        <v>5537</v>
      </c>
      <c r="AV1264" s="24" t="s">
        <v>5537</v>
      </c>
      <c r="AW1264" s="24" t="s">
        <v>5537</v>
      </c>
      <c r="AX1264" s="24" t="s">
        <v>5537</v>
      </c>
      <c r="AY1264" s="24" t="s">
        <v>5537</v>
      </c>
      <c r="AZ1264" s="24" t="s">
        <v>5537</v>
      </c>
      <c r="BA1264" s="24" t="s">
        <v>5537</v>
      </c>
      <c r="BB1264" s="24" t="s">
        <v>5537</v>
      </c>
      <c r="BC1264" s="24" t="s">
        <v>5537</v>
      </c>
      <c r="BD1264" s="24" t="s">
        <v>5537</v>
      </c>
      <c r="BE1264" s="24" t="s">
        <v>5537</v>
      </c>
      <c r="BF1264" s="24" t="s">
        <v>5537</v>
      </c>
      <c r="BG1264" s="24" t="s">
        <v>5537</v>
      </c>
      <c r="BH1264" s="24" t="s">
        <v>5537</v>
      </c>
      <c r="BI1264" s="9" t="s">
        <v>5537</v>
      </c>
      <c r="BJ1264" s="14"/>
      <c r="BK1264" s="14" t="s">
        <v>5537</v>
      </c>
      <c r="BL1264" s="14" t="str">
        <f>_xlfn.XLOOKUP(B1264,'[4]cell downs 18042026 17h'!$B:$B,'[4]cell downs 18042026 17h'!$B:$B,"")</f>
        <v/>
      </c>
      <c r="BM1264" s="14" t="str">
        <f>_xlfn.XLOOKUP(B1264,'[5]Cells Huawei 19042026 15h'!$B:$B,'[5]Cells Huawei 19042026 15h'!$B:$B,"")</f>
        <v/>
      </c>
      <c r="BN1264" s="9" t="str">
        <f>_xlfn.XLOOKUP(B1264,'[6]cells down 19042026 9H40'!$B:$B,'[6]cells down 19042026 9H40'!$B:$B,"")</f>
        <v/>
      </c>
      <c r="BO1264" s="9" t="s">
        <v>1675</v>
      </c>
      <c r="BP1264" s="9" t="s">
        <v>594</v>
      </c>
    </row>
    <row r="1265" spans="1:68" s="9" customFormat="1" x14ac:dyDescent="0.35">
      <c r="A1265" s="1" t="s">
        <v>460</v>
      </c>
      <c r="B1265" s="8" t="s">
        <v>461</v>
      </c>
      <c r="C1265" s="3" t="str">
        <f>_xlfn.XLOOKUP(B1265,'[1]daily break down'!$D:$D,'[1]daily break down'!$E:$E,"")</f>
        <v>Douala</v>
      </c>
      <c r="D1265" s="1" t="s">
        <v>11</v>
      </c>
      <c r="E1265" s="1" t="s">
        <v>12</v>
      </c>
      <c r="F1265" s="3" t="s">
        <v>31</v>
      </c>
      <c r="G1265" s="1" t="s">
        <v>32</v>
      </c>
      <c r="H1265" s="41" t="str">
        <f>_xlfn.XLOOKUP(B1265,[2]CALCULATION!$B:$B,[2]CALCULATION!$H:$H,"")</f>
        <v>ZTE</v>
      </c>
      <c r="I1265" s="34">
        <v>0</v>
      </c>
      <c r="J1265" s="34">
        <v>1.4052436557059411</v>
      </c>
      <c r="K1265" s="34">
        <v>0</v>
      </c>
      <c r="L1265" s="34">
        <v>0</v>
      </c>
      <c r="M1265" s="34">
        <v>0</v>
      </c>
      <c r="N1265" s="34">
        <v>0</v>
      </c>
      <c r="O1265" s="34">
        <v>0</v>
      </c>
      <c r="P1265" s="34">
        <v>1.9740578084826474</v>
      </c>
      <c r="Q1265" s="34">
        <v>0</v>
      </c>
      <c r="R1265" s="34">
        <v>4.1502227244580171E-2</v>
      </c>
      <c r="S1265" s="109">
        <v>0</v>
      </c>
      <c r="T1265" s="109">
        <f>_xlfn.XLOOKUP(B1265,'[3]Nur des jours'!$B:$B,'[3]Nur des jours'!$U:$U,"")</f>
        <v>0</v>
      </c>
      <c r="U1265" s="109">
        <v>0</v>
      </c>
      <c r="V1265" s="109">
        <v>3.3179309596984288</v>
      </c>
      <c r="W1265" s="109">
        <v>0</v>
      </c>
      <c r="X1265" s="109">
        <v>6.4170611785990567E-2</v>
      </c>
      <c r="Y1265" s="109">
        <v>0</v>
      </c>
      <c r="Z1265" s="109">
        <v>0</v>
      </c>
      <c r="AA1265" s="109">
        <v>0</v>
      </c>
      <c r="AB1265" s="109">
        <v>0</v>
      </c>
      <c r="AC1265" s="109">
        <v>0</v>
      </c>
      <c r="AD1265" s="109">
        <v>0</v>
      </c>
      <c r="AE1265" s="109">
        <v>0</v>
      </c>
      <c r="AF1265" s="109">
        <v>0</v>
      </c>
      <c r="AG1265" s="57" t="str">
        <f>_xlfn.XLOOKUP(B1265,[3]CALCULATION!$B:$B,[3]CALCULATION!$M:$M,"")</f>
        <v>Operationnel</v>
      </c>
      <c r="AH1265" s="57"/>
      <c r="AI1265" s="56" t="str" cm="1">
        <f t="array" ref="AI1265">IFERROR(_xlfn.IFS(
AK1265="MPR ISSUE","PDH",
AK1265="BSS Hardware Issue","BSS",
AK1265="Sites strategiques, MLL, Pylone, etc.","ENVTECH",
AK1265="AKTIVCO DEFAUT GE &amp; POWER Cabinet","AKTIVCO",
AK1265="AKTIVCO Coupure ENEO &amp; Baisse de tension","AKTIVCO GRID ONLY",
AK1265="Coupure ENEO &amp; Baisse de tension","IHS GRID ONLY",
AK1265="Defaut GE &amp; POWER Cabinet","IHS",
AK1265="Sharing","Partners",
AK1265="Sites strategiques &amp; DataCenter","SST &amp; DC",
AK1265="Exclu","Exclu",
AK1265="SAT","SAT",
AK1265="SPARE-ISSUE","SPARE-ISSUE",
AK1265="Fiber CAmtel","TRANS_FO_CAMTEL",
AK1265="Fiber AOF","Fiber AOF",
AK1265="Projet OCM (HUAWEI)","TRAVAUX-HUAWEI",
AK1265="Projet OCM (NOKIA)","TRAVAUX-NOKIA",
AK1265="ACCESS-ISSUE","ACCESS-ISSUE",
AK1265="Projet OCM (ZTE, NOKIA, autres projets)","TRAVAUX OCM",
AK1265="No root CAuse","No root cause",
AK1265="ODU HS","PDH",
AK1265="IP &amp; VLAN","PDH",
AK1265="Warehouse HUAWEI","SPARE-ISSUE",
AK1265="SPARE-HS","SPARE-ISSUE",
AK1265="Power Telco","BSS",AK1265="no impacts","no impacts"
),"")</f>
        <v>No root cause</v>
      </c>
      <c r="AJ1265" s="56" t="str" cm="1">
        <f t="array" ref="AJ1265">IFERROR(_xlfn.IFS(
AK1265="MPR ISSUE","TX ISSUE",
AK1265="BSS Hardware Issue","RAN ISSUE",
AK1265="Sites strategiques, MLL, Pylone, etc.","ENVTECH",
AK1265="AKTIVCO DEFAUT GE &amp; POWER Cabinet","POWER ISSUE",
AK1265="AKTIVCO Coupure ENEO &amp; Baisse de tension","POWER ISSUE",
AK1265="Coupure ENEO &amp; Baisse de tension","POWER ISSUE",
AK1265="Defaut GE &amp; POWER Cabinet","POWER ISSUE",
AK1265="Sharing","POWER ISSUE",
AK1265="Sites strategiques &amp; DataCenter","POWER ISSUE",
AK1265="Exclu","Exclu",
AK1265="SAT","TX ISSUE",
AK1265="SPARE-ISSUE","SPARE-ISSUE",
AK1265="Fiber CAmtel","TX ISSUE",
AK1265="Fiber AOF","TX ISSUE",
AK1265="Projet OCM (HUAWEI)","TRAVAUX-HUAWEI",
AK1265="Projet OCM (NOKIA)","TRAVAUX -NOKIA",
AK1265="ACCESS-ISSUE","ACCESS-ISSUE",
AK1265="Projet OCM (ZTE, NOKIA, autres projets)","TRAVAUX OCM",
AK1265="No root CAuse","No root cause",
AK1265="ODU HS","TX ISSUE",
AK1265="IP &amp; VLAN","TX ISSUE",
AK1265="Warehouse HUAWEI","SPARE-ISSUE",
AK1265="SPARE-HS","SPARE-ISSUE",
AK1265="Power Telco","RAN ISSUE",AK1265="no impacts","no impacts"
),"")</f>
        <v>No root cause</v>
      </c>
      <c r="AK1265" s="81" t="s">
        <v>5620</v>
      </c>
      <c r="AL1265" s="56" t="str" cm="1">
        <f t="array" ref="AL1265">IFERROR(_xlfn.IFS(
AK1265="MPR ISSUE","ACTIVE",
AK1265="BSS Hardware Issue","ACTIVE",
AK1265="Sites strategiques, MLL, Pylone, etc.","PASSIVE",
AK1265="AKTIVCO DEFAUT GE &amp; POWER Cabinet","PASSIVE",
AK1265="AKTIVCO Coupure ENEO &amp; Baisse de tension","PASSIVE",
AK1265="Coupure ENEO &amp; Baisse de tension","PASSIVE",
AK1265="Defaut GE &amp; POWER Cabinet","PASSIVE",
AK1265="Sharing","PASSIVE",
AK1265="Sites strategiques &amp; DataCenter","PASSIVE",
AK1265="Exclu","Exclu",
AK1265="SAT","ACTIVE",
AK1265="SPARE-ISSUE","SPARE-ISSUE",
AK1265="Fiber CAmtel","ACTIVE",
AK1265="Fiber AOF","ACTIVE",
AK1265="Projet OCM (HUAWEI)","PLANNED WORKS",
AK1265="Projet OCM (NOKIA)","PLANNED WORKS",
AK1265="ACCESS-ISSUE","ACCESS-ISSUE",
AK1265="Projet OCM (ZTE, NOKIA, autres projets)","PLANNED WORKS",
AK1265="No root CAuse","No root cause",
AK1265="ODU HS","ACTIVE",
AK1265="IP &amp; VLAN","ACTIVE",
AK1265="Warehouse HUAWEI","SPARE-ISSUE",
AK1265="SPARE-HS","SPARE-ISSUE",
AK1265="Power Telco","ACTIVE", AK1265="no impacts","no impacts"
),"")</f>
        <v>No root cause</v>
      </c>
      <c r="AM1265" s="108" t="s">
        <v>5537</v>
      </c>
      <c r="AN1265" s="117" t="s">
        <v>461</v>
      </c>
      <c r="AP1265" s="23" t="s">
        <v>5537</v>
      </c>
      <c r="AQ1265" s="23" t="s">
        <v>5537</v>
      </c>
      <c r="AR1265" s="7"/>
      <c r="AS1265" s="6"/>
      <c r="AT1265" s="7"/>
      <c r="AU1265" s="3" t="s">
        <v>5537</v>
      </c>
      <c r="AV1265" s="24" t="s">
        <v>5537</v>
      </c>
      <c r="AW1265" s="24" t="s">
        <v>5537</v>
      </c>
      <c r="AX1265" s="24" t="s">
        <v>5537</v>
      </c>
      <c r="AY1265" s="24" t="s">
        <v>5537</v>
      </c>
      <c r="AZ1265" s="24" t="s">
        <v>5537</v>
      </c>
      <c r="BA1265" s="24" t="s">
        <v>5537</v>
      </c>
      <c r="BB1265" s="24" t="s">
        <v>5537</v>
      </c>
      <c r="BC1265" s="24" t="s">
        <v>5537</v>
      </c>
      <c r="BD1265" s="24" t="s">
        <v>5537</v>
      </c>
      <c r="BE1265" s="24" t="s">
        <v>5537</v>
      </c>
      <c r="BF1265" s="24" t="s">
        <v>5537</v>
      </c>
      <c r="BG1265" s="24" t="s">
        <v>5537</v>
      </c>
      <c r="BH1265" s="24" t="s">
        <v>5537</v>
      </c>
      <c r="BI1265" s="9" t="s">
        <v>5537</v>
      </c>
      <c r="BJ1265" s="14"/>
      <c r="BK1265" s="14" t="s">
        <v>5537</v>
      </c>
      <c r="BL1265" s="14" t="str">
        <f>_xlfn.XLOOKUP(B1265,'[4]cell downs 18042026 17h'!$B:$B,'[4]cell downs 18042026 17h'!$B:$B,"")</f>
        <v/>
      </c>
      <c r="BM1265" s="14" t="str">
        <f>_xlfn.XLOOKUP(B1265,'[5]Cells Huawei 19042026 15h'!$B:$B,'[5]Cells Huawei 19042026 15h'!$B:$B,"")</f>
        <v/>
      </c>
      <c r="BN1265" s="9" t="str">
        <f>_xlfn.XLOOKUP(B1265,'[6]cells down 19042026 9H40'!$B:$B,'[6]cells down 19042026 9H40'!$B:$B,"")</f>
        <v/>
      </c>
      <c r="BO1265" s="9" t="s">
        <v>461</v>
      </c>
      <c r="BP1265" s="9" t="s">
        <v>5537</v>
      </c>
    </row>
    <row r="1266" spans="1:68" s="9" customFormat="1" x14ac:dyDescent="0.35">
      <c r="A1266" s="1" t="s">
        <v>3435</v>
      </c>
      <c r="B1266" s="8" t="s">
        <v>3436</v>
      </c>
      <c r="C1266" s="3" t="str">
        <f>_xlfn.XLOOKUP(B1266,'[1]daily break down'!$D:$D,'[1]daily break down'!$E:$E,"")</f>
        <v>Douala</v>
      </c>
      <c r="D1266" s="1" t="s">
        <v>11</v>
      </c>
      <c r="E1266" s="1" t="s">
        <v>145</v>
      </c>
      <c r="F1266" s="3" t="s">
        <v>31</v>
      </c>
      <c r="G1266" s="1" t="s">
        <v>32</v>
      </c>
      <c r="H1266" s="41" t="str">
        <f>_xlfn.XLOOKUP(B1266,[2]CALCULATION!$B:$B,[2]CALCULATION!$H:$H,"")</f>
        <v>ZTE</v>
      </c>
      <c r="I1266" s="34">
        <v>0</v>
      </c>
      <c r="J1266" s="34">
        <v>0</v>
      </c>
      <c r="K1266" s="34">
        <v>0</v>
      </c>
      <c r="L1266" s="34">
        <v>0</v>
      </c>
      <c r="M1266" s="34">
        <v>0</v>
      </c>
      <c r="N1266" s="34">
        <v>0.12420348540234563</v>
      </c>
      <c r="O1266" s="34">
        <v>0.19063915213464436</v>
      </c>
      <c r="P1266" s="34">
        <v>0</v>
      </c>
      <c r="Q1266" s="34">
        <v>0.12334740164311035</v>
      </c>
      <c r="R1266" s="34">
        <v>0.50833540220241846</v>
      </c>
      <c r="S1266" s="109">
        <v>0</v>
      </c>
      <c r="T1266" s="109">
        <f>_xlfn.XLOOKUP(B1266,'[3]Nur des jours'!$B:$B,'[3]Nur des jours'!$U:$U,"")</f>
        <v>0.24496480068943324</v>
      </c>
      <c r="U1266" s="109">
        <v>0</v>
      </c>
      <c r="V1266" s="109">
        <v>0</v>
      </c>
      <c r="W1266" s="109">
        <v>0.24496480068943324</v>
      </c>
      <c r="X1266" s="109">
        <v>6.2333598719298597E-2</v>
      </c>
      <c r="Y1266" s="109">
        <v>0</v>
      </c>
      <c r="Z1266" s="109">
        <v>0</v>
      </c>
      <c r="AA1266" s="109">
        <v>0</v>
      </c>
      <c r="AB1266" s="109">
        <v>0</v>
      </c>
      <c r="AC1266" s="109">
        <v>0</v>
      </c>
      <c r="AD1266" s="109">
        <v>0</v>
      </c>
      <c r="AE1266" s="109">
        <v>0</v>
      </c>
      <c r="AF1266" s="109">
        <v>0</v>
      </c>
      <c r="AG1266" s="57" t="str">
        <f>_xlfn.XLOOKUP(B1266,[3]CALCULATION!$B:$B,[3]CALCULATION!$M:$M,"")</f>
        <v>Operationnel</v>
      </c>
      <c r="AH1266" s="57"/>
      <c r="AI1266" s="56" t="str" cm="1">
        <f t="array" ref="AI1266">IFERROR(_xlfn.IFS(
AK1266="MPR ISSUE","PDH",
AK1266="BSS Hardware Issue","BSS",
AK1266="Sites strategiques, MLL, Pylone, etc.","ENVTECH",
AK1266="AKTIVCO DEFAUT GE &amp; POWER Cabinet","AKTIVCO",
AK1266="AKTIVCO Coupure ENEO &amp; Baisse de tension","AKTIVCO GRID ONLY",
AK1266="Coupure ENEO &amp; Baisse de tension","IHS GRID ONLY",
AK1266="Defaut GE &amp; POWER Cabinet","IHS",
AK1266="Sharing","Partners",
AK1266="Sites strategiques &amp; DataCenter","SST &amp; DC",
AK1266="Exclu","Exclu",
AK1266="SAT","SAT",
AK1266="SPARE-ISSUE","SPARE-ISSUE",
AK1266="Fiber CAmtel","TRANS_FO_CAMTEL",
AK1266="Fiber AOF","Fiber AOF",
AK1266="Projet OCM (HUAWEI)","TRAVAUX-HUAWEI",
AK1266="Projet OCM (NOKIA)","TRAVAUX-NOKIA",
AK1266="ACCESS-ISSUE","ACCESS-ISSUE",
AK1266="Projet OCM (ZTE, NOKIA, autres projets)","TRAVAUX OCM",
AK1266="No root CAuse","No root cause",
AK1266="ODU HS","PDH",
AK1266="IP &amp; VLAN","PDH",
AK1266="Warehouse HUAWEI","SPARE-ISSUE",
AK1266="SPARE-HS","SPARE-ISSUE",
AK1266="Power Telco","BSS",AK1266="no impacts","no impacts"
),"")</f>
        <v>No root cause</v>
      </c>
      <c r="AJ1266" s="56" t="str" cm="1">
        <f t="array" ref="AJ1266">IFERROR(_xlfn.IFS(
AK1266="MPR ISSUE","TX ISSUE",
AK1266="BSS Hardware Issue","RAN ISSUE",
AK1266="Sites strategiques, MLL, Pylone, etc.","ENVTECH",
AK1266="AKTIVCO DEFAUT GE &amp; POWER Cabinet","POWER ISSUE",
AK1266="AKTIVCO Coupure ENEO &amp; Baisse de tension","POWER ISSUE",
AK1266="Coupure ENEO &amp; Baisse de tension","POWER ISSUE",
AK1266="Defaut GE &amp; POWER Cabinet","POWER ISSUE",
AK1266="Sharing","POWER ISSUE",
AK1266="Sites strategiques &amp; DataCenter","POWER ISSUE",
AK1266="Exclu","Exclu",
AK1266="SAT","TX ISSUE",
AK1266="SPARE-ISSUE","SPARE-ISSUE",
AK1266="Fiber CAmtel","TX ISSUE",
AK1266="Fiber AOF","TX ISSUE",
AK1266="Projet OCM (HUAWEI)","TRAVAUX-HUAWEI",
AK1266="Projet OCM (NOKIA)","TRAVAUX -NOKIA",
AK1266="ACCESS-ISSUE","ACCESS-ISSUE",
AK1266="Projet OCM (ZTE, NOKIA, autres projets)","TRAVAUX OCM",
AK1266="No root CAuse","No root cause",
AK1266="ODU HS","TX ISSUE",
AK1266="IP &amp; VLAN","TX ISSUE",
AK1266="Warehouse HUAWEI","SPARE-ISSUE",
AK1266="SPARE-HS","SPARE-ISSUE",
AK1266="Power Telco","RAN ISSUE",AK1266="no impacts","no impacts"
),"")</f>
        <v>No root cause</v>
      </c>
      <c r="AK1266" s="81" t="s">
        <v>5620</v>
      </c>
      <c r="AL1266" s="56" t="str" cm="1">
        <f t="array" ref="AL1266">IFERROR(_xlfn.IFS(
AK1266="MPR ISSUE","ACTIVE",
AK1266="BSS Hardware Issue","ACTIVE",
AK1266="Sites strategiques, MLL, Pylone, etc.","PASSIVE",
AK1266="AKTIVCO DEFAUT GE &amp; POWER Cabinet","PASSIVE",
AK1266="AKTIVCO Coupure ENEO &amp; Baisse de tension","PASSIVE",
AK1266="Coupure ENEO &amp; Baisse de tension","PASSIVE",
AK1266="Defaut GE &amp; POWER Cabinet","PASSIVE",
AK1266="Sharing","PASSIVE",
AK1266="Sites strategiques &amp; DataCenter","PASSIVE",
AK1266="Exclu","Exclu",
AK1266="SAT","ACTIVE",
AK1266="SPARE-ISSUE","SPARE-ISSUE",
AK1266="Fiber CAmtel","ACTIVE",
AK1266="Fiber AOF","ACTIVE",
AK1266="Projet OCM (HUAWEI)","PLANNED WORKS",
AK1266="Projet OCM (NOKIA)","PLANNED WORKS",
AK1266="ACCESS-ISSUE","ACCESS-ISSUE",
AK1266="Projet OCM (ZTE, NOKIA, autres projets)","PLANNED WORKS",
AK1266="No root CAuse","No root cause",
AK1266="ODU HS","ACTIVE",
AK1266="IP &amp; VLAN","ACTIVE",
AK1266="Warehouse HUAWEI","SPARE-ISSUE",
AK1266="SPARE-HS","SPARE-ISSUE",
AK1266="Power Telco","ACTIVE", AK1266="no impacts","no impacts"
),"")</f>
        <v>No root cause</v>
      </c>
      <c r="AM1266" s="108" t="s">
        <v>5537</v>
      </c>
      <c r="AN1266" s="117" t="s">
        <v>3436</v>
      </c>
      <c r="AP1266" s="23" t="s">
        <v>5537</v>
      </c>
      <c r="AQ1266" s="23" t="s">
        <v>5537</v>
      </c>
      <c r="AR1266" s="7"/>
      <c r="AS1266" s="6"/>
      <c r="AT1266" s="7"/>
      <c r="AU1266" s="3" t="s">
        <v>5537</v>
      </c>
      <c r="AV1266" s="24" t="s">
        <v>5537</v>
      </c>
      <c r="AW1266" s="24" t="s">
        <v>5537</v>
      </c>
      <c r="AX1266" s="24" t="s">
        <v>5537</v>
      </c>
      <c r="AY1266" s="24" t="s">
        <v>5537</v>
      </c>
      <c r="AZ1266" s="24" t="s">
        <v>5537</v>
      </c>
      <c r="BA1266" s="24" t="s">
        <v>5537</v>
      </c>
      <c r="BB1266" s="24" t="s">
        <v>5537</v>
      </c>
      <c r="BC1266" s="24" t="s">
        <v>5537</v>
      </c>
      <c r="BD1266" s="24" t="s">
        <v>5537</v>
      </c>
      <c r="BE1266" s="24" t="s">
        <v>5537</v>
      </c>
      <c r="BF1266" s="24" t="s">
        <v>5537</v>
      </c>
      <c r="BG1266" s="24" t="s">
        <v>5537</v>
      </c>
      <c r="BH1266" s="24" t="s">
        <v>5537</v>
      </c>
      <c r="BI1266" s="9" t="s">
        <v>5537</v>
      </c>
      <c r="BJ1266" s="14"/>
      <c r="BK1266" s="14" t="s">
        <v>5537</v>
      </c>
      <c r="BL1266" s="14" t="str">
        <f>_xlfn.XLOOKUP(B1266,'[4]cell downs 18042026 17h'!$B:$B,'[4]cell downs 18042026 17h'!$B:$B,"")</f>
        <v/>
      </c>
      <c r="BM1266" s="14" t="str">
        <f>_xlfn.XLOOKUP(B1266,'[5]Cells Huawei 19042026 15h'!$B:$B,'[5]Cells Huawei 19042026 15h'!$B:$B,"")</f>
        <v/>
      </c>
      <c r="BN1266" s="9" t="str">
        <f>_xlfn.XLOOKUP(B1266,'[6]cells down 19042026 9H40'!$B:$B,'[6]cells down 19042026 9H40'!$B:$B,"")</f>
        <v/>
      </c>
      <c r="BO1266" s="9" t="s">
        <v>3436</v>
      </c>
      <c r="BP1266" s="9" t="s">
        <v>5459</v>
      </c>
    </row>
    <row r="1267" spans="1:68" s="9" customFormat="1" x14ac:dyDescent="0.35">
      <c r="A1267" s="3" t="s">
        <v>3474</v>
      </c>
      <c r="B1267" s="31" t="s">
        <v>3475</v>
      </c>
      <c r="C1267" s="3" t="str">
        <f>_xlfn.XLOOKUP(B1267,'[1]daily break down'!$D:$D,'[1]daily break down'!$E:$E,"")</f>
        <v>LITTORAL</v>
      </c>
      <c r="D1267" s="3" t="s">
        <v>11</v>
      </c>
      <c r="E1267" s="3" t="s">
        <v>96</v>
      </c>
      <c r="F1267" s="3" t="s">
        <v>31</v>
      </c>
      <c r="G1267" s="3" t="s">
        <v>3476</v>
      </c>
      <c r="H1267" s="40" t="str">
        <f>_xlfn.XLOOKUP(B1267,[2]CALCULATION!$B:$B,[2]CALCULATION!$H:$H,"")</f>
        <v>NOKIA</v>
      </c>
      <c r="I1267" s="34">
        <v>0</v>
      </c>
      <c r="J1267" s="34">
        <v>0</v>
      </c>
      <c r="K1267" s="34">
        <v>0</v>
      </c>
      <c r="L1267" s="34">
        <v>0</v>
      </c>
      <c r="M1267" s="34">
        <v>0</v>
      </c>
      <c r="N1267" s="34">
        <v>0.23718993460223825</v>
      </c>
      <c r="O1267" s="34">
        <v>0</v>
      </c>
      <c r="P1267" s="34">
        <v>2.8934958451594647E-2</v>
      </c>
      <c r="Q1267" s="34">
        <v>0</v>
      </c>
      <c r="R1267" s="34">
        <v>0</v>
      </c>
      <c r="S1267" s="109">
        <v>0</v>
      </c>
      <c r="T1267" s="109">
        <f>_xlfn.XLOOKUP(B1267,'[3]Nur des jours'!$B:$B,'[3]Nur des jours'!$U:$U,"")</f>
        <v>2.4969109644353612E-3</v>
      </c>
      <c r="U1267" s="109">
        <v>3.2101194760234701E-2</v>
      </c>
      <c r="V1267" s="109">
        <v>2.3346814240537601E-2</v>
      </c>
      <c r="W1267" s="109">
        <v>2.4969109644353608E-3</v>
      </c>
      <c r="X1267" s="109">
        <v>5.7038288720772698E-2</v>
      </c>
      <c r="Y1267" s="109">
        <v>0</v>
      </c>
      <c r="Z1267" s="109">
        <v>0</v>
      </c>
      <c r="AA1267" s="109">
        <v>0</v>
      </c>
      <c r="AB1267" s="109">
        <v>0</v>
      </c>
      <c r="AC1267" s="109">
        <v>0</v>
      </c>
      <c r="AD1267" s="109">
        <v>0</v>
      </c>
      <c r="AE1267" s="109">
        <v>0</v>
      </c>
      <c r="AF1267" s="109">
        <v>0</v>
      </c>
      <c r="AG1267" s="57" t="str">
        <f>_xlfn.XLOOKUP(B1267,[3]CALCULATION!$B:$B,[3]CALCULATION!$M:$M,"")</f>
        <v>Operationnel</v>
      </c>
      <c r="AH1267" s="57"/>
      <c r="AI1267" s="56" t="str" cm="1">
        <f t="array" ref="AI1267">IFERROR(_xlfn.IFS(
AK1267="MPR ISSUE","PDH",
AK1267="BSS Hardware Issue","BSS",
AK1267="Sites strategiques, MLL, Pylone, etc.","ENVTECH",
AK1267="AKTIVCO DEFAUT GE &amp; POWER Cabinet","AKTIVCO",
AK1267="AKTIVCO Coupure ENEO &amp; Baisse de tension","AKTIVCO GRID ONLY",
AK1267="Coupure ENEO &amp; Baisse de tension","IHS GRID ONLY",
AK1267="Defaut GE &amp; POWER Cabinet","IHS",
AK1267="Sharing","Partners",
AK1267="Sites strategiques &amp; DataCenter","SST &amp; DC",
AK1267="Exclu","Exclu",
AK1267="SAT","SAT",
AK1267="SPARE-ISSUE","SPARE-ISSUE",
AK1267="Fiber CAmtel","TRANS_FO_CAMTEL",
AK1267="Fiber AOF","Fiber AOF",
AK1267="Projet OCM (HUAWEI)","TRAVAUX-HUAWEI",
AK1267="Projet OCM (NOKIA)","TRAVAUX-NOKIA",
AK1267="ACCESS-ISSUE","ACCESS-ISSUE",
AK1267="Projet OCM (ZTE, NOKIA, autres projets)","TRAVAUX OCM",
AK1267="No root CAuse","No root cause",
AK1267="ODU HS","PDH",
AK1267="IP &amp; VLAN","PDH",
AK1267="Warehouse HUAWEI","SPARE-ISSUE",
AK1267="SPARE-HS","SPARE-ISSUE",
AK1267="Power Telco","BSS",AK1267="no impacts","no impacts"
),"")</f>
        <v>No root cause</v>
      </c>
      <c r="AJ1267" s="56" t="str" cm="1">
        <f t="array" ref="AJ1267">IFERROR(_xlfn.IFS(
AK1267="MPR ISSUE","TX ISSUE",
AK1267="BSS Hardware Issue","RAN ISSUE",
AK1267="Sites strategiques, MLL, Pylone, etc.","ENVTECH",
AK1267="AKTIVCO DEFAUT GE &amp; POWER Cabinet","POWER ISSUE",
AK1267="AKTIVCO Coupure ENEO &amp; Baisse de tension","POWER ISSUE",
AK1267="Coupure ENEO &amp; Baisse de tension","POWER ISSUE",
AK1267="Defaut GE &amp; POWER Cabinet","POWER ISSUE",
AK1267="Sharing","POWER ISSUE",
AK1267="Sites strategiques &amp; DataCenter","POWER ISSUE",
AK1267="Exclu","Exclu",
AK1267="SAT","TX ISSUE",
AK1267="SPARE-ISSUE","SPARE-ISSUE",
AK1267="Fiber CAmtel","TX ISSUE",
AK1267="Fiber AOF","TX ISSUE",
AK1267="Projet OCM (HUAWEI)","TRAVAUX-HUAWEI",
AK1267="Projet OCM (NOKIA)","TRAVAUX -NOKIA",
AK1267="ACCESS-ISSUE","ACCESS-ISSUE",
AK1267="Projet OCM (ZTE, NOKIA, autres projets)","TRAVAUX OCM",
AK1267="No root CAuse","No root cause",
AK1267="ODU HS","TX ISSUE",
AK1267="IP &amp; VLAN","TX ISSUE",
AK1267="Warehouse HUAWEI","SPARE-ISSUE",
AK1267="SPARE-HS","SPARE-ISSUE",
AK1267="Power Telco","RAN ISSUE",AK1267="no impacts","no impacts"
),"")</f>
        <v>No root cause</v>
      </c>
      <c r="AK1267" s="81" t="s">
        <v>5620</v>
      </c>
      <c r="AL1267" s="56" t="str" cm="1">
        <f t="array" ref="AL1267">IFERROR(_xlfn.IFS(
AK1267="MPR ISSUE","ACTIVE",
AK1267="BSS Hardware Issue","ACTIVE",
AK1267="Sites strategiques, MLL, Pylone, etc.","PASSIVE",
AK1267="AKTIVCO DEFAUT GE &amp; POWER Cabinet","PASSIVE",
AK1267="AKTIVCO Coupure ENEO &amp; Baisse de tension","PASSIVE",
AK1267="Coupure ENEO &amp; Baisse de tension","PASSIVE",
AK1267="Defaut GE &amp; POWER Cabinet","PASSIVE",
AK1267="Sharing","PASSIVE",
AK1267="Sites strategiques &amp; DataCenter","PASSIVE",
AK1267="Exclu","Exclu",
AK1267="SAT","ACTIVE",
AK1267="SPARE-ISSUE","SPARE-ISSUE",
AK1267="Fiber CAmtel","ACTIVE",
AK1267="Fiber AOF","ACTIVE",
AK1267="Projet OCM (HUAWEI)","PLANNED WORKS",
AK1267="Projet OCM (NOKIA)","PLANNED WORKS",
AK1267="ACCESS-ISSUE","ACCESS-ISSUE",
AK1267="Projet OCM (ZTE, NOKIA, autres projets)","PLANNED WORKS",
AK1267="No root CAuse","No root cause",
AK1267="ODU HS","ACTIVE",
AK1267="IP &amp; VLAN","ACTIVE",
AK1267="Warehouse HUAWEI","SPARE-ISSUE",
AK1267="SPARE-HS","SPARE-ISSUE",
AK1267="Power Telco","ACTIVE", AK1267="no impacts","no impacts"
),"")</f>
        <v>No root cause</v>
      </c>
      <c r="AM1267" s="108" t="s">
        <v>5537</v>
      </c>
      <c r="AN1267" s="117" t="s">
        <v>3475</v>
      </c>
      <c r="AP1267" s="23" t="s">
        <v>5537</v>
      </c>
      <c r="AQ1267" s="23" t="s">
        <v>5537</v>
      </c>
      <c r="AR1267" s="7"/>
      <c r="AS1267" s="6"/>
      <c r="AT1267" s="7"/>
      <c r="AU1267" s="3" t="s">
        <v>5537</v>
      </c>
      <c r="AV1267" s="24" t="s">
        <v>5537</v>
      </c>
      <c r="AW1267" s="24" t="s">
        <v>5537</v>
      </c>
      <c r="AX1267" s="24" t="s">
        <v>5537</v>
      </c>
      <c r="AY1267" s="24" t="s">
        <v>5537</v>
      </c>
      <c r="AZ1267" s="24" t="s">
        <v>5537</v>
      </c>
      <c r="BA1267" s="24" t="s">
        <v>5537</v>
      </c>
      <c r="BB1267" s="24" t="s">
        <v>5537</v>
      </c>
      <c r="BC1267" s="24" t="s">
        <v>5537</v>
      </c>
      <c r="BD1267" s="24" t="s">
        <v>5537</v>
      </c>
      <c r="BE1267" s="24" t="s">
        <v>5537</v>
      </c>
      <c r="BF1267" s="24" t="s">
        <v>5537</v>
      </c>
      <c r="BG1267" s="24" t="s">
        <v>5537</v>
      </c>
      <c r="BH1267" s="24" t="s">
        <v>5537</v>
      </c>
      <c r="BI1267" s="9" t="s">
        <v>5537</v>
      </c>
      <c r="BJ1267" s="14"/>
      <c r="BK1267" s="14" t="s">
        <v>5537</v>
      </c>
      <c r="BL1267" s="14" t="str">
        <f>_xlfn.XLOOKUP(B1267,'[4]cell downs 18042026 17h'!$B:$B,'[4]cell downs 18042026 17h'!$B:$B,"")</f>
        <v/>
      </c>
      <c r="BM1267" s="14" t="str">
        <f>_xlfn.XLOOKUP(B1267,'[5]Cells Huawei 19042026 15h'!$B:$B,'[5]Cells Huawei 19042026 15h'!$B:$B,"")</f>
        <v/>
      </c>
      <c r="BN1267" s="9" t="str">
        <f>_xlfn.XLOOKUP(B1267,'[6]cells down 19042026 9H40'!$B:$B,'[6]cells down 19042026 9H40'!$B:$B,"")</f>
        <v/>
      </c>
      <c r="BO1267" s="9" t="s">
        <v>3475</v>
      </c>
      <c r="BP1267" s="9" t="s">
        <v>12</v>
      </c>
    </row>
    <row r="1268" spans="1:68" s="9" customFormat="1" x14ac:dyDescent="0.35">
      <c r="A1268" s="1" t="s">
        <v>963</v>
      </c>
      <c r="B1268" s="8" t="s">
        <v>964</v>
      </c>
      <c r="C1268" s="3" t="str">
        <f>_xlfn.XLOOKUP(B1268,'[1]daily break down'!$D:$D,'[1]daily break down'!$E:$E,"")</f>
        <v>Garoua</v>
      </c>
      <c r="D1268" s="1" t="s">
        <v>11</v>
      </c>
      <c r="E1268" s="1" t="s">
        <v>12</v>
      </c>
      <c r="F1268" s="3" t="s">
        <v>23</v>
      </c>
      <c r="G1268" s="1" t="s">
        <v>24</v>
      </c>
      <c r="H1268" s="39" t="str">
        <f>_xlfn.XLOOKUP(B1268,[2]CALCULATION!$B:$B,[2]CALCULATION!$H:$H,"")</f>
        <v>Huawei</v>
      </c>
      <c r="I1268" s="34">
        <v>0</v>
      </c>
      <c r="J1268" s="34">
        <v>1.0694091309893761</v>
      </c>
      <c r="K1268" s="34">
        <v>0</v>
      </c>
      <c r="L1268" s="34">
        <v>0</v>
      </c>
      <c r="M1268" s="34">
        <v>0</v>
      </c>
      <c r="N1268" s="34">
        <v>0.13082029945809895</v>
      </c>
      <c r="O1268" s="34">
        <v>0</v>
      </c>
      <c r="P1268" s="34">
        <v>0.22051290831628301</v>
      </c>
      <c r="Q1268" s="34">
        <v>0.29818467438854213</v>
      </c>
      <c r="R1268" s="34">
        <v>0.144695990389033</v>
      </c>
      <c r="S1268" s="109">
        <v>2.2990664406605541</v>
      </c>
      <c r="T1268" s="109">
        <f>_xlfn.XLOOKUP(B1268,'[3]Nur des jours'!$B:$B,'[3]Nur des jours'!$U:$U,"")</f>
        <v>2.2443484203827833</v>
      </c>
      <c r="U1268" s="109">
        <v>3.8909720260363612</v>
      </c>
      <c r="V1268" s="109">
        <v>3.4570089004174842</v>
      </c>
      <c r="W1268" s="109">
        <v>2.2443484203827833</v>
      </c>
      <c r="X1268" s="109">
        <v>5.5288742783927314E-2</v>
      </c>
      <c r="Y1268" s="109">
        <v>0</v>
      </c>
      <c r="Z1268" s="109">
        <v>0</v>
      </c>
      <c r="AA1268" s="109">
        <v>0</v>
      </c>
      <c r="AB1268" s="109">
        <v>0</v>
      </c>
      <c r="AC1268" s="109">
        <v>0</v>
      </c>
      <c r="AD1268" s="109">
        <v>0</v>
      </c>
      <c r="AE1268" s="109">
        <v>0</v>
      </c>
      <c r="AF1268" s="109">
        <v>0</v>
      </c>
      <c r="AG1268" s="57" t="str">
        <f>_xlfn.XLOOKUP(B1268,[3]CALCULATION!$B:$B,[3]CALCULATION!$M:$M,"")</f>
        <v>Operationnel</v>
      </c>
      <c r="AH1268" s="57"/>
      <c r="AI1268" s="56" t="str" cm="1">
        <f t="array" ref="AI1268">IFERROR(_xlfn.IFS(
AK1268="MPR ISSUE","PDH",
AK1268="BSS Hardware Issue","BSS",
AK1268="Sites strategiques, MLL, Pylone, etc.","ENVTECH",
AK1268="AKTIVCO DEFAUT GE &amp; POWER Cabinet","AKTIVCO",
AK1268="AKTIVCO Coupure ENEO &amp; Baisse de tension","AKTIVCO GRID ONLY",
AK1268="Coupure ENEO &amp; Baisse de tension","IHS GRID ONLY",
AK1268="Defaut GE &amp; POWER Cabinet","IHS",
AK1268="Sharing","Partners",
AK1268="Sites strategiques &amp; DataCenter","SST &amp; DC",
AK1268="Exclu","Exclu",
AK1268="SAT","SAT",
AK1268="SPARE-ISSUE","SPARE-ISSUE",
AK1268="Fiber CAmtel","TRANS_FO_CAMTEL",
AK1268="Fiber AOF","Fiber AOF",
AK1268="Projet OCM (HUAWEI)","TRAVAUX-HUAWEI",
AK1268="Projet OCM (NOKIA)","TRAVAUX-NOKIA",
AK1268="ACCESS-ISSUE","ACCESS-ISSUE",
AK1268="Projet OCM (ZTE, NOKIA, autres projets)","TRAVAUX OCM",
AK1268="No root CAuse","No root cause",
AK1268="ODU HS","PDH",
AK1268="IP &amp; VLAN","PDH",
AK1268="Warehouse HUAWEI","SPARE-ISSUE",
AK1268="SPARE-HS","SPARE-ISSUE",
AK1268="Power Telco","BSS",AK1268="no impacts","no impacts"
),"")</f>
        <v>No root cause</v>
      </c>
      <c r="AJ1268" s="56" t="str" cm="1">
        <f t="array" ref="AJ1268">IFERROR(_xlfn.IFS(
AK1268="MPR ISSUE","TX ISSUE",
AK1268="BSS Hardware Issue","RAN ISSUE",
AK1268="Sites strategiques, MLL, Pylone, etc.","ENVTECH",
AK1268="AKTIVCO DEFAUT GE &amp; POWER Cabinet","POWER ISSUE",
AK1268="AKTIVCO Coupure ENEO &amp; Baisse de tension","POWER ISSUE",
AK1268="Coupure ENEO &amp; Baisse de tension","POWER ISSUE",
AK1268="Defaut GE &amp; POWER Cabinet","POWER ISSUE",
AK1268="Sharing","POWER ISSUE",
AK1268="Sites strategiques &amp; DataCenter","POWER ISSUE",
AK1268="Exclu","Exclu",
AK1268="SAT","TX ISSUE",
AK1268="SPARE-ISSUE","SPARE-ISSUE",
AK1268="Fiber CAmtel","TX ISSUE",
AK1268="Fiber AOF","TX ISSUE",
AK1268="Projet OCM (HUAWEI)","TRAVAUX-HUAWEI",
AK1268="Projet OCM (NOKIA)","TRAVAUX -NOKIA",
AK1268="ACCESS-ISSUE","ACCESS-ISSUE",
AK1268="Projet OCM (ZTE, NOKIA, autres projets)","TRAVAUX OCM",
AK1268="No root CAuse","No root cause",
AK1268="ODU HS","TX ISSUE",
AK1268="IP &amp; VLAN","TX ISSUE",
AK1268="Warehouse HUAWEI","SPARE-ISSUE",
AK1268="SPARE-HS","SPARE-ISSUE",
AK1268="Power Telco","RAN ISSUE",AK1268="no impacts","no impacts"
),"")</f>
        <v>No root cause</v>
      </c>
      <c r="AK1268" s="81" t="s">
        <v>5620</v>
      </c>
      <c r="AL1268" s="56" t="str" cm="1">
        <f t="array" ref="AL1268">IFERROR(_xlfn.IFS(
AK1268="MPR ISSUE","ACTIVE",
AK1268="BSS Hardware Issue","ACTIVE",
AK1268="Sites strategiques, MLL, Pylone, etc.","PASSIVE",
AK1268="AKTIVCO DEFAUT GE &amp; POWER Cabinet","PASSIVE",
AK1268="AKTIVCO Coupure ENEO &amp; Baisse de tension","PASSIVE",
AK1268="Coupure ENEO &amp; Baisse de tension","PASSIVE",
AK1268="Defaut GE &amp; POWER Cabinet","PASSIVE",
AK1268="Sharing","PASSIVE",
AK1268="Sites strategiques &amp; DataCenter","PASSIVE",
AK1268="Exclu","Exclu",
AK1268="SAT","ACTIVE",
AK1268="SPARE-ISSUE","SPARE-ISSUE",
AK1268="Fiber CAmtel","ACTIVE",
AK1268="Fiber AOF","ACTIVE",
AK1268="Projet OCM (HUAWEI)","PLANNED WORKS",
AK1268="Projet OCM (NOKIA)","PLANNED WORKS",
AK1268="ACCESS-ISSUE","ACCESS-ISSUE",
AK1268="Projet OCM (ZTE, NOKIA, autres projets)","PLANNED WORKS",
AK1268="No root CAuse","No root cause",
AK1268="ODU HS","ACTIVE",
AK1268="IP &amp; VLAN","ACTIVE",
AK1268="Warehouse HUAWEI","SPARE-ISSUE",
AK1268="SPARE-HS","SPARE-ISSUE",
AK1268="Power Telco","ACTIVE", AK1268="no impacts","no impacts"
),"")</f>
        <v>No root cause</v>
      </c>
      <c r="AM1268" s="108" t="s">
        <v>5537</v>
      </c>
      <c r="AN1268" s="117" t="s">
        <v>964</v>
      </c>
      <c r="AP1268" s="23" t="s">
        <v>5537</v>
      </c>
      <c r="AQ1268" s="23" t="s">
        <v>5537</v>
      </c>
      <c r="AR1268" s="7"/>
      <c r="AS1268" s="6"/>
      <c r="AT1268" s="7"/>
      <c r="AU1268" s="3" t="s">
        <v>5537</v>
      </c>
      <c r="AV1268" s="24" t="s">
        <v>5537</v>
      </c>
      <c r="AW1268" s="24" t="s">
        <v>5537</v>
      </c>
      <c r="AX1268" s="24" t="s">
        <v>5537</v>
      </c>
      <c r="AY1268" s="24" t="s">
        <v>5537</v>
      </c>
      <c r="AZ1268" s="24" t="s">
        <v>5537</v>
      </c>
      <c r="BA1268" s="24" t="s">
        <v>5537</v>
      </c>
      <c r="BB1268" s="24" t="s">
        <v>5537</v>
      </c>
      <c r="BC1268" s="24" t="s">
        <v>5537</v>
      </c>
      <c r="BD1268" s="24" t="s">
        <v>5537</v>
      </c>
      <c r="BE1268" s="24" t="s">
        <v>5537</v>
      </c>
      <c r="BF1268" s="24" t="s">
        <v>5537</v>
      </c>
      <c r="BG1268" s="24" t="s">
        <v>5537</v>
      </c>
      <c r="BH1268" s="24" t="s">
        <v>5537</v>
      </c>
      <c r="BI1268" s="9" t="s">
        <v>5537</v>
      </c>
      <c r="BJ1268" s="14"/>
      <c r="BK1268" s="14" t="s">
        <v>5537</v>
      </c>
      <c r="BL1268" s="14" t="str">
        <f>_xlfn.XLOOKUP(B1268,'[4]cell downs 18042026 17h'!$B:$B,'[4]cell downs 18042026 17h'!$B:$B,"")</f>
        <v/>
      </c>
      <c r="BM1268" s="14" t="str">
        <f>_xlfn.XLOOKUP(B1268,'[5]Cells Huawei 19042026 15h'!$B:$B,'[5]Cells Huawei 19042026 15h'!$B:$B,"")</f>
        <v/>
      </c>
      <c r="BN1268" s="9" t="str">
        <f>_xlfn.XLOOKUP(B1268,'[6]cells down 19042026 9H40'!$B:$B,'[6]cells down 19042026 9H40'!$B:$B,"")</f>
        <v/>
      </c>
      <c r="BO1268" s="9" t="s">
        <v>964</v>
      </c>
      <c r="BP1268" s="9" t="s">
        <v>5537</v>
      </c>
    </row>
    <row r="1269" spans="1:68" s="9" customFormat="1" x14ac:dyDescent="0.35">
      <c r="A1269" s="1" t="s">
        <v>1393</v>
      </c>
      <c r="B1269" s="8" t="s">
        <v>1394</v>
      </c>
      <c r="C1269" s="3" t="str">
        <f>_xlfn.XLOOKUP(B1269,'[1]daily break down'!$D:$D,'[1]daily break down'!$E:$E,"")</f>
        <v>Douala</v>
      </c>
      <c r="D1269" s="1" t="s">
        <v>11</v>
      </c>
      <c r="E1269" s="1" t="s">
        <v>12</v>
      </c>
      <c r="F1269" s="3" t="s">
        <v>31</v>
      </c>
      <c r="G1269" s="1" t="s">
        <v>32</v>
      </c>
      <c r="H1269" s="41" t="str">
        <f>_xlfn.XLOOKUP(B1269,[2]CALCULATION!$B:$B,[2]CALCULATION!$H:$H,"")</f>
        <v>ZTE</v>
      </c>
      <c r="I1269" s="34">
        <v>0</v>
      </c>
      <c r="J1269" s="34">
        <v>0.10380015580724465</v>
      </c>
      <c r="K1269" s="34">
        <v>0</v>
      </c>
      <c r="L1269" s="34">
        <v>0</v>
      </c>
      <c r="M1269" s="34">
        <v>3.422551529108319E-2</v>
      </c>
      <c r="N1269" s="34">
        <v>0.42695393984014046</v>
      </c>
      <c r="O1269" s="34">
        <v>0</v>
      </c>
      <c r="P1269" s="34">
        <v>5.006306483693005E-2</v>
      </c>
      <c r="Q1269" s="34">
        <v>12.124767787280311</v>
      </c>
      <c r="R1269" s="34">
        <v>0</v>
      </c>
      <c r="S1269" s="109">
        <v>0.22825333230603287</v>
      </c>
      <c r="T1269" s="109">
        <f>_xlfn.XLOOKUP(B1269,'[3]Nur des jours'!$B:$B,'[3]Nur des jours'!$U:$U,"")</f>
        <v>4.0646143485345843E-2</v>
      </c>
      <c r="U1269" s="109">
        <v>0</v>
      </c>
      <c r="V1269" s="109">
        <v>0</v>
      </c>
      <c r="W1269" s="109">
        <v>4.0646143485345843E-2</v>
      </c>
      <c r="X1269" s="109">
        <v>5.4254308241518293E-2</v>
      </c>
      <c r="Y1269" s="109">
        <v>0</v>
      </c>
      <c r="Z1269" s="109">
        <v>0</v>
      </c>
      <c r="AA1269" s="109">
        <v>0</v>
      </c>
      <c r="AB1269" s="109">
        <v>0</v>
      </c>
      <c r="AC1269" s="109">
        <v>0</v>
      </c>
      <c r="AD1269" s="109">
        <v>0</v>
      </c>
      <c r="AE1269" s="109">
        <v>0</v>
      </c>
      <c r="AF1269" s="109">
        <v>0</v>
      </c>
      <c r="AG1269" s="57" t="str">
        <f>_xlfn.XLOOKUP(B1269,[3]CALCULATION!$B:$B,[3]CALCULATION!$M:$M,"")</f>
        <v>Operationnel</v>
      </c>
      <c r="AH1269" s="57"/>
      <c r="AI1269" s="56" t="str" cm="1">
        <f t="array" ref="AI1269">IFERROR(_xlfn.IFS(
AK1269="MPR ISSUE","PDH",
AK1269="BSS Hardware Issue","BSS",
AK1269="Sites strategiques, MLL, Pylone, etc.","ENVTECH",
AK1269="AKTIVCO DEFAUT GE &amp; POWER Cabinet","AKTIVCO",
AK1269="AKTIVCO Coupure ENEO &amp; Baisse de tension","AKTIVCO GRID ONLY",
AK1269="Coupure ENEO &amp; Baisse de tension","IHS GRID ONLY",
AK1269="Defaut GE &amp; POWER Cabinet","IHS",
AK1269="Sharing","Partners",
AK1269="Sites strategiques &amp; DataCenter","SST &amp; DC",
AK1269="Exclu","Exclu",
AK1269="SAT","SAT",
AK1269="SPARE-ISSUE","SPARE-ISSUE",
AK1269="Fiber CAmtel","TRANS_FO_CAMTEL",
AK1269="Fiber AOF","Fiber AOF",
AK1269="Projet OCM (HUAWEI)","TRAVAUX-HUAWEI",
AK1269="Projet OCM (NOKIA)","TRAVAUX-NOKIA",
AK1269="ACCESS-ISSUE","ACCESS-ISSUE",
AK1269="Projet OCM (ZTE, NOKIA, autres projets)","TRAVAUX OCM",
AK1269="No root CAuse","No root cause",
AK1269="ODU HS","PDH",
AK1269="IP &amp; VLAN","PDH",
AK1269="Warehouse HUAWEI","SPARE-ISSUE",
AK1269="SPARE-HS","SPARE-ISSUE",
AK1269="Power Telco","BSS",AK1269="no impacts","no impacts"
),"")</f>
        <v>No root cause</v>
      </c>
      <c r="AJ1269" s="56" t="str" cm="1">
        <f t="array" ref="AJ1269">IFERROR(_xlfn.IFS(
AK1269="MPR ISSUE","TX ISSUE",
AK1269="BSS Hardware Issue","RAN ISSUE",
AK1269="Sites strategiques, MLL, Pylone, etc.","ENVTECH",
AK1269="AKTIVCO DEFAUT GE &amp; POWER Cabinet","POWER ISSUE",
AK1269="AKTIVCO Coupure ENEO &amp; Baisse de tension","POWER ISSUE",
AK1269="Coupure ENEO &amp; Baisse de tension","POWER ISSUE",
AK1269="Defaut GE &amp; POWER Cabinet","POWER ISSUE",
AK1269="Sharing","POWER ISSUE",
AK1269="Sites strategiques &amp; DataCenter","POWER ISSUE",
AK1269="Exclu","Exclu",
AK1269="SAT","TX ISSUE",
AK1269="SPARE-ISSUE","SPARE-ISSUE",
AK1269="Fiber CAmtel","TX ISSUE",
AK1269="Fiber AOF","TX ISSUE",
AK1269="Projet OCM (HUAWEI)","TRAVAUX-HUAWEI",
AK1269="Projet OCM (NOKIA)","TRAVAUX -NOKIA",
AK1269="ACCESS-ISSUE","ACCESS-ISSUE",
AK1269="Projet OCM (ZTE, NOKIA, autres projets)","TRAVAUX OCM",
AK1269="No root CAuse","No root cause",
AK1269="ODU HS","TX ISSUE",
AK1269="IP &amp; VLAN","TX ISSUE",
AK1269="Warehouse HUAWEI","SPARE-ISSUE",
AK1269="SPARE-HS","SPARE-ISSUE",
AK1269="Power Telco","RAN ISSUE",AK1269="no impacts","no impacts"
),"")</f>
        <v>No root cause</v>
      </c>
      <c r="AK1269" s="81" t="s">
        <v>5620</v>
      </c>
      <c r="AL1269" s="56" t="str" cm="1">
        <f t="array" ref="AL1269">IFERROR(_xlfn.IFS(
AK1269="MPR ISSUE","ACTIVE",
AK1269="BSS Hardware Issue","ACTIVE",
AK1269="Sites strategiques, MLL, Pylone, etc.","PASSIVE",
AK1269="AKTIVCO DEFAUT GE &amp; POWER Cabinet","PASSIVE",
AK1269="AKTIVCO Coupure ENEO &amp; Baisse de tension","PASSIVE",
AK1269="Coupure ENEO &amp; Baisse de tension","PASSIVE",
AK1269="Defaut GE &amp; POWER Cabinet","PASSIVE",
AK1269="Sharing","PASSIVE",
AK1269="Sites strategiques &amp; DataCenter","PASSIVE",
AK1269="Exclu","Exclu",
AK1269="SAT","ACTIVE",
AK1269="SPARE-ISSUE","SPARE-ISSUE",
AK1269="Fiber CAmtel","ACTIVE",
AK1269="Fiber AOF","ACTIVE",
AK1269="Projet OCM (HUAWEI)","PLANNED WORKS",
AK1269="Projet OCM (NOKIA)","PLANNED WORKS",
AK1269="ACCESS-ISSUE","ACCESS-ISSUE",
AK1269="Projet OCM (ZTE, NOKIA, autres projets)","PLANNED WORKS",
AK1269="No root CAuse","No root cause",
AK1269="ODU HS","ACTIVE",
AK1269="IP &amp; VLAN","ACTIVE",
AK1269="Warehouse HUAWEI","SPARE-ISSUE",
AK1269="SPARE-HS","SPARE-ISSUE",
AK1269="Power Telco","ACTIVE", AK1269="no impacts","no impacts"
),"")</f>
        <v>No root cause</v>
      </c>
      <c r="AM1269" s="108" t="s">
        <v>5537</v>
      </c>
      <c r="AN1269" s="117" t="s">
        <v>1394</v>
      </c>
      <c r="AP1269" s="23" t="s">
        <v>5537</v>
      </c>
      <c r="AQ1269" s="23" t="s">
        <v>5537</v>
      </c>
      <c r="AR1269" s="7"/>
      <c r="AS1269" s="6"/>
      <c r="AT1269" s="7"/>
      <c r="AU1269" s="3" t="s">
        <v>5537</v>
      </c>
      <c r="AV1269" s="24" t="s">
        <v>5537</v>
      </c>
      <c r="AW1269" s="24" t="s">
        <v>5537</v>
      </c>
      <c r="AX1269" s="24" t="s">
        <v>5537</v>
      </c>
      <c r="AY1269" s="24" t="s">
        <v>5537</v>
      </c>
      <c r="AZ1269" s="24" t="s">
        <v>5537</v>
      </c>
      <c r="BA1269" s="24" t="s">
        <v>5537</v>
      </c>
      <c r="BB1269" s="24" t="s">
        <v>5537</v>
      </c>
      <c r="BC1269" s="24" t="s">
        <v>5537</v>
      </c>
      <c r="BD1269" s="24" t="s">
        <v>5537</v>
      </c>
      <c r="BE1269" s="24" t="s">
        <v>5537</v>
      </c>
      <c r="BF1269" s="24" t="s">
        <v>5537</v>
      </c>
      <c r="BG1269" s="24" t="s">
        <v>5537</v>
      </c>
      <c r="BH1269" s="24" t="s">
        <v>5537</v>
      </c>
      <c r="BI1269" s="9" t="s">
        <v>5537</v>
      </c>
      <c r="BJ1269" s="14"/>
      <c r="BK1269" s="14" t="s">
        <v>5537</v>
      </c>
      <c r="BL1269" s="14" t="str">
        <f>_xlfn.XLOOKUP(B1269,'[4]cell downs 18042026 17h'!$B:$B,'[4]cell downs 18042026 17h'!$B:$B,"")</f>
        <v/>
      </c>
      <c r="BM1269" s="14" t="str">
        <f>_xlfn.XLOOKUP(B1269,'[5]Cells Huawei 19042026 15h'!$B:$B,'[5]Cells Huawei 19042026 15h'!$B:$B,"")</f>
        <v/>
      </c>
      <c r="BN1269" s="9" t="str">
        <f>_xlfn.XLOOKUP(B1269,'[6]cells down 19042026 9H40'!$B:$B,'[6]cells down 19042026 9H40'!$B:$B,"")</f>
        <v/>
      </c>
      <c r="BO1269" s="9" t="s">
        <v>1394</v>
      </c>
      <c r="BP1269" s="9" t="s">
        <v>12</v>
      </c>
    </row>
    <row r="1270" spans="1:68" s="9" customFormat="1" x14ac:dyDescent="0.35">
      <c r="A1270" s="1" t="s">
        <v>3892</v>
      </c>
      <c r="B1270" s="8" t="s">
        <v>3893</v>
      </c>
      <c r="C1270" s="3" t="str">
        <f>_xlfn.XLOOKUP(B1270,'[1]daily break down'!$D:$D,'[1]daily break down'!$E:$E,"")</f>
        <v>EXTREME-NORD</v>
      </c>
      <c r="D1270" s="1" t="s">
        <v>11</v>
      </c>
      <c r="E1270" s="1" t="s">
        <v>12</v>
      </c>
      <c r="F1270" s="3" t="s">
        <v>55</v>
      </c>
      <c r="G1270" s="1" t="s">
        <v>3892</v>
      </c>
      <c r="H1270" s="39" t="str">
        <f>_xlfn.XLOOKUP(B1270,[2]CALCULATION!$B:$B,[2]CALCULATION!$H:$H,"")</f>
        <v>HUAWEI</v>
      </c>
      <c r="I1270" s="34">
        <v>0</v>
      </c>
      <c r="J1270" s="34">
        <v>0</v>
      </c>
      <c r="K1270" s="34">
        <v>0</v>
      </c>
      <c r="L1270" s="34">
        <v>0</v>
      </c>
      <c r="M1270" s="34">
        <v>0</v>
      </c>
      <c r="N1270" s="34">
        <v>0</v>
      </c>
      <c r="O1270" s="34">
        <v>0</v>
      </c>
      <c r="P1270" s="34">
        <v>0</v>
      </c>
      <c r="Q1270" s="34">
        <v>0</v>
      </c>
      <c r="R1270" s="34">
        <v>0</v>
      </c>
      <c r="S1270" s="109">
        <v>0</v>
      </c>
      <c r="T1270" s="109">
        <f>_xlfn.XLOOKUP(B1270,'[3]Nur des jours'!$B:$B,'[3]Nur des jours'!$U:$U,"")</f>
        <v>0</v>
      </c>
      <c r="U1270" s="109">
        <v>0</v>
      </c>
      <c r="V1270" s="109">
        <v>1.2785967645741125</v>
      </c>
      <c r="W1270" s="109">
        <v>6.6703192907060685E-2</v>
      </c>
      <c r="X1270" s="109">
        <v>4.940316693918665E-2</v>
      </c>
      <c r="Y1270" s="109">
        <v>0</v>
      </c>
      <c r="Z1270" s="109">
        <v>0</v>
      </c>
      <c r="AA1270" s="109">
        <v>0</v>
      </c>
      <c r="AB1270" s="109">
        <v>0</v>
      </c>
      <c r="AC1270" s="109">
        <v>0</v>
      </c>
      <c r="AD1270" s="109">
        <v>0</v>
      </c>
      <c r="AE1270" s="109">
        <v>0</v>
      </c>
      <c r="AF1270" s="109">
        <v>0</v>
      </c>
      <c r="AG1270" s="57" t="str">
        <f>_xlfn.XLOOKUP(B1270,[3]CALCULATION!$B:$B,[3]CALCULATION!$M:$M,"")</f>
        <v>Insecurity</v>
      </c>
      <c r="AH1270" s="57"/>
      <c r="AI1270" s="56" t="str" cm="1">
        <f t="array" ref="AI1270">IFERROR(_xlfn.IFS(
AK1270="MPR ISSUE","PDH",
AK1270="BSS Hardware Issue","BSS",
AK1270="Sites strategiques, MLL, Pylone, etc.","ENVTECH",
AK1270="AKTIVCO DEFAUT GE &amp; POWER Cabinet","AKTIVCO",
AK1270="AKTIVCO Coupure ENEO &amp; Baisse de tension","AKTIVCO GRID ONLY",
AK1270="Coupure ENEO &amp; Baisse de tension","IHS GRID ONLY",
AK1270="Defaut GE &amp; POWER Cabinet","IHS",
AK1270="Sharing","Partners",
AK1270="Sites strategiques &amp; DataCenter","SST &amp; DC",
AK1270="Exclu","Exclu",
AK1270="SAT","SAT",
AK1270="SPARE-ISSUE","SPARE-ISSUE",
AK1270="Fiber CAmtel","TRANS_FO_CAMTEL",
AK1270="Fiber AOF","Fiber AOF",
AK1270="Projet OCM (HUAWEI)","TRAVAUX-HUAWEI",
AK1270="Projet OCM (NOKIA)","TRAVAUX-NOKIA",
AK1270="ACCESS-ISSUE","ACCESS-ISSUE",
AK1270="Projet OCM (ZTE, NOKIA, autres projets)","TRAVAUX OCM",
AK1270="No root CAuse","No root cause",
AK1270="ODU HS","PDH",
AK1270="IP &amp; VLAN","PDH",
AK1270="Warehouse HUAWEI","SPARE-ISSUE",
AK1270="SPARE-HS","SPARE-ISSUE",
AK1270="Power Telco","BSS",AK1270="no impacts","no impacts"
),"")</f>
        <v>No root cause</v>
      </c>
      <c r="AJ1270" s="56" t="str" cm="1">
        <f t="array" ref="AJ1270">IFERROR(_xlfn.IFS(
AK1270="MPR ISSUE","TX ISSUE",
AK1270="BSS Hardware Issue","RAN ISSUE",
AK1270="Sites strategiques, MLL, Pylone, etc.","ENVTECH",
AK1270="AKTIVCO DEFAUT GE &amp; POWER Cabinet","POWER ISSUE",
AK1270="AKTIVCO Coupure ENEO &amp; Baisse de tension","POWER ISSUE",
AK1270="Coupure ENEO &amp; Baisse de tension","POWER ISSUE",
AK1270="Defaut GE &amp; POWER Cabinet","POWER ISSUE",
AK1270="Sharing","POWER ISSUE",
AK1270="Sites strategiques &amp; DataCenter","POWER ISSUE",
AK1270="Exclu","Exclu",
AK1270="SAT","TX ISSUE",
AK1270="SPARE-ISSUE","SPARE-ISSUE",
AK1270="Fiber CAmtel","TX ISSUE",
AK1270="Fiber AOF","TX ISSUE",
AK1270="Projet OCM (HUAWEI)","TRAVAUX-HUAWEI",
AK1270="Projet OCM (NOKIA)","TRAVAUX -NOKIA",
AK1270="ACCESS-ISSUE","ACCESS-ISSUE",
AK1270="Projet OCM (ZTE, NOKIA, autres projets)","TRAVAUX OCM",
AK1270="No root CAuse","No root cause",
AK1270="ODU HS","TX ISSUE",
AK1270="IP &amp; VLAN","TX ISSUE",
AK1270="Warehouse HUAWEI","SPARE-ISSUE",
AK1270="SPARE-HS","SPARE-ISSUE",
AK1270="Power Telco","RAN ISSUE",AK1270="no impacts","no impacts"
),"")</f>
        <v>No root cause</v>
      </c>
      <c r="AK1270" s="81" t="s">
        <v>5620</v>
      </c>
      <c r="AL1270" s="56" t="str" cm="1">
        <f t="array" ref="AL1270">IFERROR(_xlfn.IFS(
AK1270="MPR ISSUE","ACTIVE",
AK1270="BSS Hardware Issue","ACTIVE",
AK1270="Sites strategiques, MLL, Pylone, etc.","PASSIVE",
AK1270="AKTIVCO DEFAUT GE &amp; POWER Cabinet","PASSIVE",
AK1270="AKTIVCO Coupure ENEO &amp; Baisse de tension","PASSIVE",
AK1270="Coupure ENEO &amp; Baisse de tension","PASSIVE",
AK1270="Defaut GE &amp; POWER Cabinet","PASSIVE",
AK1270="Sharing","PASSIVE",
AK1270="Sites strategiques &amp; DataCenter","PASSIVE",
AK1270="Exclu","Exclu",
AK1270="SAT","ACTIVE",
AK1270="SPARE-ISSUE","SPARE-ISSUE",
AK1270="Fiber CAmtel","ACTIVE",
AK1270="Fiber AOF","ACTIVE",
AK1270="Projet OCM (HUAWEI)","PLANNED WORKS",
AK1270="Projet OCM (NOKIA)","PLANNED WORKS",
AK1270="ACCESS-ISSUE","ACCESS-ISSUE",
AK1270="Projet OCM (ZTE, NOKIA, autres projets)","PLANNED WORKS",
AK1270="No root CAuse","No root cause",
AK1270="ODU HS","ACTIVE",
AK1270="IP &amp; VLAN","ACTIVE",
AK1270="Warehouse HUAWEI","SPARE-ISSUE",
AK1270="SPARE-HS","SPARE-ISSUE",
AK1270="Power Telco","ACTIVE", AK1270="no impacts","no impacts"
),"")</f>
        <v>No root cause</v>
      </c>
      <c r="AM1270" s="108" t="s">
        <v>5537</v>
      </c>
      <c r="AN1270" s="117" t="s">
        <v>3893</v>
      </c>
      <c r="AP1270" s="23" t="s">
        <v>5537</v>
      </c>
      <c r="AQ1270" s="23" t="s">
        <v>5537</v>
      </c>
      <c r="AR1270" s="7"/>
      <c r="AS1270" s="6"/>
      <c r="AT1270" s="7"/>
      <c r="AU1270" s="3" t="s">
        <v>5537</v>
      </c>
      <c r="AV1270" s="24" t="s">
        <v>5537</v>
      </c>
      <c r="AW1270" s="24" t="s">
        <v>5537</v>
      </c>
      <c r="AX1270" s="24" t="s">
        <v>5537</v>
      </c>
      <c r="AY1270" s="24" t="s">
        <v>5537</v>
      </c>
      <c r="AZ1270" s="24" t="s">
        <v>5537</v>
      </c>
      <c r="BA1270" s="24" t="s">
        <v>5537</v>
      </c>
      <c r="BB1270" s="24" t="s">
        <v>5537</v>
      </c>
      <c r="BC1270" s="24" t="s">
        <v>5537</v>
      </c>
      <c r="BD1270" s="24" t="s">
        <v>5537</v>
      </c>
      <c r="BE1270" s="24" t="s">
        <v>5537</v>
      </c>
      <c r="BF1270" s="24" t="s">
        <v>5537</v>
      </c>
      <c r="BG1270" s="24" t="s">
        <v>5537</v>
      </c>
      <c r="BH1270" s="24" t="s">
        <v>5537</v>
      </c>
      <c r="BI1270" s="9" t="s">
        <v>5537</v>
      </c>
      <c r="BJ1270" s="14"/>
      <c r="BK1270" s="14" t="s">
        <v>5537</v>
      </c>
      <c r="BL1270" s="14" t="str">
        <f>_xlfn.XLOOKUP(B1270,'[4]cell downs 18042026 17h'!$B:$B,'[4]cell downs 18042026 17h'!$B:$B,"")</f>
        <v/>
      </c>
      <c r="BM1270" s="14" t="str">
        <f>_xlfn.XLOOKUP(B1270,'[5]Cells Huawei 19042026 15h'!$B:$B,'[5]Cells Huawei 19042026 15h'!$B:$B,"")</f>
        <v>EXN_023</v>
      </c>
      <c r="BN1270" s="9" t="str">
        <f>_xlfn.XLOOKUP(B1270,'[6]cells down 19042026 9H40'!$B:$B,'[6]cells down 19042026 9H40'!$B:$B,"")</f>
        <v/>
      </c>
      <c r="BO1270" s="9" t="s">
        <v>3893</v>
      </c>
      <c r="BP1270" s="9" t="s">
        <v>318</v>
      </c>
    </row>
    <row r="1271" spans="1:68" s="9" customFormat="1" x14ac:dyDescent="0.35">
      <c r="A1271" s="1" t="s">
        <v>2521</v>
      </c>
      <c r="B1271" s="8" t="s">
        <v>2522</v>
      </c>
      <c r="C1271" s="3" t="str">
        <f>_xlfn.XLOOKUP(B1271,'[1]daily break down'!$D:$D,'[1]daily break down'!$E:$E,"")</f>
        <v>Douala</v>
      </c>
      <c r="D1271" s="1"/>
      <c r="E1271" s="1"/>
      <c r="F1271" s="3" t="s">
        <v>31</v>
      </c>
      <c r="G1271" s="1" t="s">
        <v>32</v>
      </c>
      <c r="H1271" s="41" t="str">
        <f>_xlfn.XLOOKUP(B1271,[2]CALCULATION!$B:$B,[2]CALCULATION!$H:$H,"")</f>
        <v>ZTE</v>
      </c>
      <c r="I1271" s="34">
        <v>0</v>
      </c>
      <c r="J1271" s="34">
        <v>0</v>
      </c>
      <c r="K1271" s="34">
        <v>0</v>
      </c>
      <c r="L1271" s="34">
        <v>0</v>
      </c>
      <c r="M1271" s="34">
        <v>0</v>
      </c>
      <c r="N1271" s="34">
        <v>0</v>
      </c>
      <c r="O1271" s="34">
        <v>0</v>
      </c>
      <c r="P1271" s="34">
        <v>0</v>
      </c>
      <c r="Q1271" s="34">
        <v>0</v>
      </c>
      <c r="R1271" s="34">
        <v>0</v>
      </c>
      <c r="S1271" s="109">
        <v>0</v>
      </c>
      <c r="T1271" s="109">
        <f>_xlfn.XLOOKUP(B1271,'[3]Nur des jours'!$B:$B,'[3]Nur des jours'!$U:$U,"")</f>
        <v>0</v>
      </c>
      <c r="U1271" s="109">
        <v>0</v>
      </c>
      <c r="V1271" s="109">
        <v>0</v>
      </c>
      <c r="W1271" s="109">
        <v>0</v>
      </c>
      <c r="X1271" s="109">
        <v>4.8939454902934221E-2</v>
      </c>
      <c r="Y1271" s="109">
        <v>0</v>
      </c>
      <c r="Z1271" s="109">
        <v>0</v>
      </c>
      <c r="AA1271" s="109">
        <v>0</v>
      </c>
      <c r="AB1271" s="109">
        <v>0</v>
      </c>
      <c r="AC1271" s="109">
        <v>0</v>
      </c>
      <c r="AD1271" s="109">
        <v>0</v>
      </c>
      <c r="AE1271" s="109">
        <v>0</v>
      </c>
      <c r="AF1271" s="109">
        <v>0</v>
      </c>
      <c r="AG1271" s="57" t="str">
        <f>_xlfn.XLOOKUP(B1271,[3]CALCULATION!$B:$B,[3]CALCULATION!$M:$M,"")</f>
        <v>Operationnel</v>
      </c>
      <c r="AH1271" s="57"/>
      <c r="AI1271" s="56" t="str" cm="1">
        <f t="array" ref="AI1271">IFERROR(_xlfn.IFS(
AK1271="MPR ISSUE","PDH",
AK1271="BSS Hardware Issue","BSS",
AK1271="Sites strategiques, MLL, Pylone, etc.","ENVTECH",
AK1271="AKTIVCO DEFAUT GE &amp; POWER Cabinet","AKTIVCO",
AK1271="AKTIVCO Coupure ENEO &amp; Baisse de tension","AKTIVCO GRID ONLY",
AK1271="Coupure ENEO &amp; Baisse de tension","IHS GRID ONLY",
AK1271="Defaut GE &amp; POWER Cabinet","IHS",
AK1271="Sharing","Partners",
AK1271="Sites strategiques &amp; DataCenter","SST &amp; DC",
AK1271="Exclu","Exclu",
AK1271="SAT","SAT",
AK1271="SPARE-ISSUE","SPARE-ISSUE",
AK1271="Fiber CAmtel","TRANS_FO_CAMTEL",
AK1271="Fiber AOF","Fiber AOF",
AK1271="Projet OCM (HUAWEI)","TRAVAUX-HUAWEI",
AK1271="Projet OCM (NOKIA)","TRAVAUX-NOKIA",
AK1271="ACCESS-ISSUE","ACCESS-ISSUE",
AK1271="Projet OCM (ZTE, NOKIA, autres projets)","TRAVAUX OCM",
AK1271="No root CAuse","No root cause",
AK1271="ODU HS","PDH",
AK1271="IP &amp; VLAN","PDH",
AK1271="Warehouse HUAWEI","SPARE-ISSUE",
AK1271="SPARE-HS","SPARE-ISSUE",
AK1271="Power Telco","BSS",AK1271="no impacts","no impacts"
),"")</f>
        <v>No root cause</v>
      </c>
      <c r="AJ1271" s="56" t="str" cm="1">
        <f t="array" ref="AJ1271">IFERROR(_xlfn.IFS(
AK1271="MPR ISSUE","TX ISSUE",
AK1271="BSS Hardware Issue","RAN ISSUE",
AK1271="Sites strategiques, MLL, Pylone, etc.","ENVTECH",
AK1271="AKTIVCO DEFAUT GE &amp; POWER Cabinet","POWER ISSUE",
AK1271="AKTIVCO Coupure ENEO &amp; Baisse de tension","POWER ISSUE",
AK1271="Coupure ENEO &amp; Baisse de tension","POWER ISSUE",
AK1271="Defaut GE &amp; POWER Cabinet","POWER ISSUE",
AK1271="Sharing","POWER ISSUE",
AK1271="Sites strategiques &amp; DataCenter","POWER ISSUE",
AK1271="Exclu","Exclu",
AK1271="SAT","TX ISSUE",
AK1271="SPARE-ISSUE","SPARE-ISSUE",
AK1271="Fiber CAmtel","TX ISSUE",
AK1271="Fiber AOF","TX ISSUE",
AK1271="Projet OCM (HUAWEI)","TRAVAUX-HUAWEI",
AK1271="Projet OCM (NOKIA)","TRAVAUX -NOKIA",
AK1271="ACCESS-ISSUE","ACCESS-ISSUE",
AK1271="Projet OCM (ZTE, NOKIA, autres projets)","TRAVAUX OCM",
AK1271="No root CAuse","No root cause",
AK1271="ODU HS","TX ISSUE",
AK1271="IP &amp; VLAN","TX ISSUE",
AK1271="Warehouse HUAWEI","SPARE-ISSUE",
AK1271="SPARE-HS","SPARE-ISSUE",
AK1271="Power Telco","RAN ISSUE",AK1271="no impacts","no impacts"
),"")</f>
        <v>No root cause</v>
      </c>
      <c r="AK1271" s="81" t="s">
        <v>5620</v>
      </c>
      <c r="AL1271" s="56" t="str" cm="1">
        <f t="array" ref="AL1271">IFERROR(_xlfn.IFS(
AK1271="MPR ISSUE","ACTIVE",
AK1271="BSS Hardware Issue","ACTIVE",
AK1271="Sites strategiques, MLL, Pylone, etc.","PASSIVE",
AK1271="AKTIVCO DEFAUT GE &amp; POWER Cabinet","PASSIVE",
AK1271="AKTIVCO Coupure ENEO &amp; Baisse de tension","PASSIVE",
AK1271="Coupure ENEO &amp; Baisse de tension","PASSIVE",
AK1271="Defaut GE &amp; POWER Cabinet","PASSIVE",
AK1271="Sharing","PASSIVE",
AK1271="Sites strategiques &amp; DataCenter","PASSIVE",
AK1271="Exclu","Exclu",
AK1271="SAT","ACTIVE",
AK1271="SPARE-ISSUE","SPARE-ISSUE",
AK1271="Fiber CAmtel","ACTIVE",
AK1271="Fiber AOF","ACTIVE",
AK1271="Projet OCM (HUAWEI)","PLANNED WORKS",
AK1271="Projet OCM (NOKIA)","PLANNED WORKS",
AK1271="ACCESS-ISSUE","ACCESS-ISSUE",
AK1271="Projet OCM (ZTE, NOKIA, autres projets)","PLANNED WORKS",
AK1271="No root CAuse","No root cause",
AK1271="ODU HS","ACTIVE",
AK1271="IP &amp; VLAN","ACTIVE",
AK1271="Warehouse HUAWEI","SPARE-ISSUE",
AK1271="SPARE-HS","SPARE-ISSUE",
AK1271="Power Telco","ACTIVE", AK1271="no impacts","no impacts"
),"")</f>
        <v>No root cause</v>
      </c>
      <c r="AM1271" s="108" t="s">
        <v>5537</v>
      </c>
      <c r="AN1271" s="117" t="s">
        <v>2522</v>
      </c>
      <c r="AP1271" s="23" t="s">
        <v>5537</v>
      </c>
      <c r="AQ1271" s="23" t="s">
        <v>5537</v>
      </c>
      <c r="AR1271" s="7"/>
      <c r="AS1271" s="6"/>
      <c r="AT1271" s="7"/>
      <c r="AU1271" s="3" t="s">
        <v>5537</v>
      </c>
      <c r="AV1271" s="24" t="s">
        <v>5537</v>
      </c>
      <c r="AW1271" s="24" t="s">
        <v>5537</v>
      </c>
      <c r="AX1271" s="24" t="s">
        <v>5537</v>
      </c>
      <c r="AY1271" s="24" t="s">
        <v>5537</v>
      </c>
      <c r="AZ1271" s="24" t="s">
        <v>5537</v>
      </c>
      <c r="BA1271" s="24" t="s">
        <v>5537</v>
      </c>
      <c r="BB1271" s="24" t="s">
        <v>5537</v>
      </c>
      <c r="BC1271" s="24" t="s">
        <v>5537</v>
      </c>
      <c r="BD1271" s="24" t="s">
        <v>5537</v>
      </c>
      <c r="BE1271" s="24" t="s">
        <v>5537</v>
      </c>
      <c r="BF1271" s="24" t="s">
        <v>5537</v>
      </c>
      <c r="BG1271" s="24" t="s">
        <v>5537</v>
      </c>
      <c r="BH1271" s="24" t="s">
        <v>5537</v>
      </c>
      <c r="BI1271" s="9" t="s">
        <v>5537</v>
      </c>
      <c r="BJ1271" s="14"/>
      <c r="BK1271" s="14" t="s">
        <v>5537</v>
      </c>
      <c r="BL1271" s="14" t="str">
        <f>_xlfn.XLOOKUP(B1271,'[4]cell downs 18042026 17h'!$B:$B,'[4]cell downs 18042026 17h'!$B:$B,"")</f>
        <v/>
      </c>
      <c r="BM1271" s="14" t="str">
        <f>_xlfn.XLOOKUP(B1271,'[5]Cells Huawei 19042026 15h'!$B:$B,'[5]Cells Huawei 19042026 15h'!$B:$B,"")</f>
        <v/>
      </c>
      <c r="BN1271" s="9" t="str">
        <f>_xlfn.XLOOKUP(B1271,'[6]cells down 19042026 9H40'!$B:$B,'[6]cells down 19042026 9H40'!$B:$B,"")</f>
        <v/>
      </c>
      <c r="BO1271" s="9" t="s">
        <v>5537</v>
      </c>
      <c r="BP1271" s="9" t="s">
        <v>12</v>
      </c>
    </row>
    <row r="1272" spans="1:68" s="9" customFormat="1" x14ac:dyDescent="0.35">
      <c r="A1272" s="1" t="s">
        <v>2519</v>
      </c>
      <c r="B1272" s="8" t="s">
        <v>2520</v>
      </c>
      <c r="C1272" s="3" t="str">
        <f>_xlfn.XLOOKUP(B1272,'[1]daily break down'!$D:$D,'[1]daily break down'!$E:$E,"")</f>
        <v>Douala</v>
      </c>
      <c r="D1272" s="1" t="s">
        <v>11</v>
      </c>
      <c r="E1272" s="1" t="s">
        <v>12</v>
      </c>
      <c r="F1272" s="3" t="s">
        <v>31</v>
      </c>
      <c r="G1272" s="1" t="s">
        <v>32</v>
      </c>
      <c r="H1272" s="41" t="str">
        <f>_xlfn.XLOOKUP(B1272,[2]CALCULATION!$B:$B,[2]CALCULATION!$H:$H,"")</f>
        <v>ZTE</v>
      </c>
      <c r="I1272" s="34">
        <v>0</v>
      </c>
      <c r="J1272" s="34">
        <v>0</v>
      </c>
      <c r="K1272" s="34">
        <v>0</v>
      </c>
      <c r="L1272" s="34">
        <v>0</v>
      </c>
      <c r="M1272" s="34">
        <v>7.488949385474554E-2</v>
      </c>
      <c r="N1272" s="34">
        <v>0</v>
      </c>
      <c r="O1272" s="34">
        <v>0</v>
      </c>
      <c r="P1272" s="34">
        <v>0</v>
      </c>
      <c r="Q1272" s="34">
        <v>0</v>
      </c>
      <c r="R1272" s="34">
        <v>0</v>
      </c>
      <c r="S1272" s="109">
        <v>0</v>
      </c>
      <c r="T1272" s="109">
        <f>_xlfn.XLOOKUP(B1272,'[3]Nur des jours'!$B:$B,'[3]Nur des jours'!$U:$U,"")</f>
        <v>0</v>
      </c>
      <c r="U1272" s="109">
        <v>0</v>
      </c>
      <c r="V1272" s="109">
        <v>0</v>
      </c>
      <c r="W1272" s="109">
        <v>0</v>
      </c>
      <c r="X1272" s="109">
        <v>4.6032337137198578E-2</v>
      </c>
      <c r="Y1272" s="109">
        <v>0</v>
      </c>
      <c r="Z1272" s="109">
        <v>0</v>
      </c>
      <c r="AA1272" s="109">
        <v>0</v>
      </c>
      <c r="AB1272" s="109">
        <v>0</v>
      </c>
      <c r="AC1272" s="109">
        <v>0</v>
      </c>
      <c r="AD1272" s="109">
        <v>0</v>
      </c>
      <c r="AE1272" s="109">
        <v>0</v>
      </c>
      <c r="AF1272" s="109">
        <v>0</v>
      </c>
      <c r="AG1272" s="57" t="str">
        <f>_xlfn.XLOOKUP(B1272,[3]CALCULATION!$B:$B,[3]CALCULATION!$M:$M,"")</f>
        <v>Operationnel</v>
      </c>
      <c r="AH1272" s="57"/>
      <c r="AI1272" s="56" t="str" cm="1">
        <f t="array" ref="AI1272">IFERROR(_xlfn.IFS(
AK1272="MPR ISSUE","PDH",
AK1272="BSS Hardware Issue","BSS",
AK1272="Sites strategiques, MLL, Pylone, etc.","ENVTECH",
AK1272="AKTIVCO DEFAUT GE &amp; POWER Cabinet","AKTIVCO",
AK1272="AKTIVCO Coupure ENEO &amp; Baisse de tension","AKTIVCO GRID ONLY",
AK1272="Coupure ENEO &amp; Baisse de tension","IHS GRID ONLY",
AK1272="Defaut GE &amp; POWER Cabinet","IHS",
AK1272="Sharing","Partners",
AK1272="Sites strategiques &amp; DataCenter","SST &amp; DC",
AK1272="Exclu","Exclu",
AK1272="SAT","SAT",
AK1272="SPARE-ISSUE","SPARE-ISSUE",
AK1272="Fiber CAmtel","TRANS_FO_CAMTEL",
AK1272="Fiber AOF","Fiber AOF",
AK1272="Projet OCM (HUAWEI)","TRAVAUX-HUAWEI",
AK1272="Projet OCM (NOKIA)","TRAVAUX-NOKIA",
AK1272="ACCESS-ISSUE","ACCESS-ISSUE",
AK1272="Projet OCM (ZTE, NOKIA, autres projets)","TRAVAUX OCM",
AK1272="No root CAuse","No root cause",
AK1272="ODU HS","PDH",
AK1272="IP &amp; VLAN","PDH",
AK1272="Warehouse HUAWEI","SPARE-ISSUE",
AK1272="SPARE-HS","SPARE-ISSUE",
AK1272="Power Telco","BSS",AK1272="no impacts","no impacts"
),"")</f>
        <v>No root cause</v>
      </c>
      <c r="AJ1272" s="56" t="str" cm="1">
        <f t="array" ref="AJ1272">IFERROR(_xlfn.IFS(
AK1272="MPR ISSUE","TX ISSUE",
AK1272="BSS Hardware Issue","RAN ISSUE",
AK1272="Sites strategiques, MLL, Pylone, etc.","ENVTECH",
AK1272="AKTIVCO DEFAUT GE &amp; POWER Cabinet","POWER ISSUE",
AK1272="AKTIVCO Coupure ENEO &amp; Baisse de tension","POWER ISSUE",
AK1272="Coupure ENEO &amp; Baisse de tension","POWER ISSUE",
AK1272="Defaut GE &amp; POWER Cabinet","POWER ISSUE",
AK1272="Sharing","POWER ISSUE",
AK1272="Sites strategiques &amp; DataCenter","POWER ISSUE",
AK1272="Exclu","Exclu",
AK1272="SAT","TX ISSUE",
AK1272="SPARE-ISSUE","SPARE-ISSUE",
AK1272="Fiber CAmtel","TX ISSUE",
AK1272="Fiber AOF","TX ISSUE",
AK1272="Projet OCM (HUAWEI)","TRAVAUX-HUAWEI",
AK1272="Projet OCM (NOKIA)","TRAVAUX -NOKIA",
AK1272="ACCESS-ISSUE","ACCESS-ISSUE",
AK1272="Projet OCM (ZTE, NOKIA, autres projets)","TRAVAUX OCM",
AK1272="No root CAuse","No root cause",
AK1272="ODU HS","TX ISSUE",
AK1272="IP &amp; VLAN","TX ISSUE",
AK1272="Warehouse HUAWEI","SPARE-ISSUE",
AK1272="SPARE-HS","SPARE-ISSUE",
AK1272="Power Telco","RAN ISSUE",AK1272="no impacts","no impacts"
),"")</f>
        <v>No root cause</v>
      </c>
      <c r="AK1272" s="81" t="s">
        <v>5620</v>
      </c>
      <c r="AL1272" s="56" t="str" cm="1">
        <f t="array" ref="AL1272">IFERROR(_xlfn.IFS(
AK1272="MPR ISSUE","ACTIVE",
AK1272="BSS Hardware Issue","ACTIVE",
AK1272="Sites strategiques, MLL, Pylone, etc.","PASSIVE",
AK1272="AKTIVCO DEFAUT GE &amp; POWER Cabinet","PASSIVE",
AK1272="AKTIVCO Coupure ENEO &amp; Baisse de tension","PASSIVE",
AK1272="Coupure ENEO &amp; Baisse de tension","PASSIVE",
AK1272="Defaut GE &amp; POWER Cabinet","PASSIVE",
AK1272="Sharing","PASSIVE",
AK1272="Sites strategiques &amp; DataCenter","PASSIVE",
AK1272="Exclu","Exclu",
AK1272="SAT","ACTIVE",
AK1272="SPARE-ISSUE","SPARE-ISSUE",
AK1272="Fiber CAmtel","ACTIVE",
AK1272="Fiber AOF","ACTIVE",
AK1272="Projet OCM (HUAWEI)","PLANNED WORKS",
AK1272="Projet OCM (NOKIA)","PLANNED WORKS",
AK1272="ACCESS-ISSUE","ACCESS-ISSUE",
AK1272="Projet OCM (ZTE, NOKIA, autres projets)","PLANNED WORKS",
AK1272="No root CAuse","No root cause",
AK1272="ODU HS","ACTIVE",
AK1272="IP &amp; VLAN","ACTIVE",
AK1272="Warehouse HUAWEI","SPARE-ISSUE",
AK1272="SPARE-HS","SPARE-ISSUE",
AK1272="Power Telco","ACTIVE", AK1272="no impacts","no impacts"
),"")</f>
        <v>No root cause</v>
      </c>
      <c r="AM1272" s="108" t="s">
        <v>5537</v>
      </c>
      <c r="AN1272" s="117" t="s">
        <v>2520</v>
      </c>
      <c r="AP1272" s="23" t="s">
        <v>5537</v>
      </c>
      <c r="AQ1272" s="23" t="s">
        <v>5537</v>
      </c>
      <c r="AR1272" s="7"/>
      <c r="AS1272" s="6"/>
      <c r="AT1272" s="7"/>
      <c r="AU1272" s="3" t="s">
        <v>5537</v>
      </c>
      <c r="AV1272" s="24" t="s">
        <v>5537</v>
      </c>
      <c r="AW1272" s="24" t="s">
        <v>5537</v>
      </c>
      <c r="AX1272" s="24" t="s">
        <v>5537</v>
      </c>
      <c r="AY1272" s="24" t="s">
        <v>5537</v>
      </c>
      <c r="AZ1272" s="24" t="s">
        <v>5537</v>
      </c>
      <c r="BA1272" s="24" t="s">
        <v>5537</v>
      </c>
      <c r="BB1272" s="24" t="s">
        <v>5537</v>
      </c>
      <c r="BC1272" s="24" t="s">
        <v>5537</v>
      </c>
      <c r="BD1272" s="24" t="s">
        <v>5537</v>
      </c>
      <c r="BE1272" s="24" t="s">
        <v>5537</v>
      </c>
      <c r="BF1272" s="24" t="s">
        <v>5537</v>
      </c>
      <c r="BG1272" s="24" t="s">
        <v>5537</v>
      </c>
      <c r="BH1272" s="24" t="s">
        <v>5537</v>
      </c>
      <c r="BI1272" s="9" t="s">
        <v>5537</v>
      </c>
      <c r="BJ1272" s="14"/>
      <c r="BK1272" s="14" t="s">
        <v>5537</v>
      </c>
      <c r="BL1272" s="14" t="str">
        <f>_xlfn.XLOOKUP(B1272,'[4]cell downs 18042026 17h'!$B:$B,'[4]cell downs 18042026 17h'!$B:$B,"")</f>
        <v/>
      </c>
      <c r="BM1272" s="14" t="str">
        <f>_xlfn.XLOOKUP(B1272,'[5]Cells Huawei 19042026 15h'!$B:$B,'[5]Cells Huawei 19042026 15h'!$B:$B,"")</f>
        <v/>
      </c>
      <c r="BN1272" s="9" t="str">
        <f>_xlfn.XLOOKUP(B1272,'[6]cells down 19042026 9H40'!$B:$B,'[6]cells down 19042026 9H40'!$B:$B,"")</f>
        <v/>
      </c>
      <c r="BO1272" s="9" t="s">
        <v>2520</v>
      </c>
      <c r="BP1272" s="9" t="s">
        <v>12</v>
      </c>
    </row>
    <row r="1273" spans="1:68" s="9" customFormat="1" x14ac:dyDescent="0.35">
      <c r="A1273" s="3" t="s">
        <v>2549</v>
      </c>
      <c r="B1273" s="31" t="s">
        <v>2550</v>
      </c>
      <c r="C1273" s="3" t="str">
        <f>_xlfn.XLOOKUP(B1273,'[1]daily break down'!$D:$D,'[1]daily break down'!$E:$E,"")</f>
        <v>Garoua</v>
      </c>
      <c r="D1273" s="3" t="s">
        <v>21</v>
      </c>
      <c r="E1273" s="3" t="s">
        <v>22</v>
      </c>
      <c r="F1273" s="3" t="s">
        <v>23</v>
      </c>
      <c r="G1273" s="3" t="s">
        <v>24</v>
      </c>
      <c r="H1273" s="39" t="str">
        <f>_xlfn.XLOOKUP(B1273,[2]CALCULATION!$B:$B,[2]CALCULATION!$H:$H,"")</f>
        <v>Huawei</v>
      </c>
      <c r="I1273" s="34">
        <v>0</v>
      </c>
      <c r="J1273" s="34">
        <v>0</v>
      </c>
      <c r="K1273" s="34">
        <v>0</v>
      </c>
      <c r="L1273" s="34">
        <v>0</v>
      </c>
      <c r="M1273" s="34">
        <v>4.726295754109916E-2</v>
      </c>
      <c r="N1273" s="34">
        <v>0</v>
      </c>
      <c r="O1273" s="34">
        <v>0</v>
      </c>
      <c r="P1273" s="34">
        <v>0</v>
      </c>
      <c r="Q1273" s="34">
        <v>0</v>
      </c>
      <c r="R1273" s="34">
        <v>0</v>
      </c>
      <c r="S1273" s="109">
        <v>0</v>
      </c>
      <c r="T1273" s="109">
        <f>_xlfn.XLOOKUP(B1273,'[3]Nur des jours'!$B:$B,'[3]Nur des jours'!$U:$U,"")</f>
        <v>4.9581517722360621E-2</v>
      </c>
      <c r="U1273" s="109">
        <v>0</v>
      </c>
      <c r="V1273" s="109">
        <v>0</v>
      </c>
      <c r="W1273" s="109">
        <v>4.9581517722360621E-2</v>
      </c>
      <c r="X1273" s="109">
        <v>4.5033572751424666E-2</v>
      </c>
      <c r="Y1273" s="109">
        <v>0</v>
      </c>
      <c r="Z1273" s="109">
        <v>0</v>
      </c>
      <c r="AA1273" s="109">
        <v>0</v>
      </c>
      <c r="AB1273" s="109">
        <v>0</v>
      </c>
      <c r="AC1273" s="109">
        <v>0</v>
      </c>
      <c r="AD1273" s="109">
        <v>0</v>
      </c>
      <c r="AE1273" s="109">
        <v>0</v>
      </c>
      <c r="AF1273" s="109">
        <v>0</v>
      </c>
      <c r="AG1273" s="57" t="str">
        <f>_xlfn.XLOOKUP(B1273,[3]CALCULATION!$B:$B,[3]CALCULATION!$M:$M,"")</f>
        <v>Operationnel</v>
      </c>
      <c r="AH1273" s="57"/>
      <c r="AI1273" s="56" t="str" cm="1">
        <f t="array" ref="AI1273">IFERROR(_xlfn.IFS(
AK1273="MPR ISSUE","PDH",
AK1273="BSS Hardware Issue","BSS",
AK1273="Sites strategiques, MLL, Pylone, etc.","ENVTECH",
AK1273="AKTIVCO DEFAUT GE &amp; POWER Cabinet","AKTIVCO",
AK1273="AKTIVCO Coupure ENEO &amp; Baisse de tension","AKTIVCO GRID ONLY",
AK1273="Coupure ENEO &amp; Baisse de tension","IHS GRID ONLY",
AK1273="Defaut GE &amp; POWER Cabinet","IHS",
AK1273="Sharing","Partners",
AK1273="Sites strategiques &amp; DataCenter","SST &amp; DC",
AK1273="Exclu","Exclu",
AK1273="SAT","SAT",
AK1273="SPARE-ISSUE","SPARE-ISSUE",
AK1273="Fiber CAmtel","TRANS_FO_CAMTEL",
AK1273="Fiber AOF","Fiber AOF",
AK1273="Projet OCM (HUAWEI)","TRAVAUX-HUAWEI",
AK1273="Projet OCM (NOKIA)","TRAVAUX-NOKIA",
AK1273="ACCESS-ISSUE","ACCESS-ISSUE",
AK1273="Projet OCM (ZTE, NOKIA, autres projets)","TRAVAUX OCM",
AK1273="No root CAuse","No root cause",
AK1273="ODU HS","PDH",
AK1273="IP &amp; VLAN","PDH",
AK1273="Warehouse HUAWEI","SPARE-ISSUE",
AK1273="SPARE-HS","SPARE-ISSUE",
AK1273="Power Telco","BSS",AK1273="no impacts","no impacts"
),"")</f>
        <v>No root cause</v>
      </c>
      <c r="AJ1273" s="56" t="str" cm="1">
        <f t="array" ref="AJ1273">IFERROR(_xlfn.IFS(
AK1273="MPR ISSUE","TX ISSUE",
AK1273="BSS Hardware Issue","RAN ISSUE",
AK1273="Sites strategiques, MLL, Pylone, etc.","ENVTECH",
AK1273="AKTIVCO DEFAUT GE &amp; POWER Cabinet","POWER ISSUE",
AK1273="AKTIVCO Coupure ENEO &amp; Baisse de tension","POWER ISSUE",
AK1273="Coupure ENEO &amp; Baisse de tension","POWER ISSUE",
AK1273="Defaut GE &amp; POWER Cabinet","POWER ISSUE",
AK1273="Sharing","POWER ISSUE",
AK1273="Sites strategiques &amp; DataCenter","POWER ISSUE",
AK1273="Exclu","Exclu",
AK1273="SAT","TX ISSUE",
AK1273="SPARE-ISSUE","SPARE-ISSUE",
AK1273="Fiber CAmtel","TX ISSUE",
AK1273="Fiber AOF","TX ISSUE",
AK1273="Projet OCM (HUAWEI)","TRAVAUX-HUAWEI",
AK1273="Projet OCM (NOKIA)","TRAVAUX -NOKIA",
AK1273="ACCESS-ISSUE","ACCESS-ISSUE",
AK1273="Projet OCM (ZTE, NOKIA, autres projets)","TRAVAUX OCM",
AK1273="No root CAuse","No root cause",
AK1273="ODU HS","TX ISSUE",
AK1273="IP &amp; VLAN","TX ISSUE",
AK1273="Warehouse HUAWEI","SPARE-ISSUE",
AK1273="SPARE-HS","SPARE-ISSUE",
AK1273="Power Telco","RAN ISSUE",AK1273="no impacts","no impacts"
),"")</f>
        <v>No root cause</v>
      </c>
      <c r="AK1273" s="81" t="s">
        <v>5620</v>
      </c>
      <c r="AL1273" s="56" t="str" cm="1">
        <f t="array" ref="AL1273">IFERROR(_xlfn.IFS(
AK1273="MPR ISSUE","ACTIVE",
AK1273="BSS Hardware Issue","ACTIVE",
AK1273="Sites strategiques, MLL, Pylone, etc.","PASSIVE",
AK1273="AKTIVCO DEFAUT GE &amp; POWER Cabinet","PASSIVE",
AK1273="AKTIVCO Coupure ENEO &amp; Baisse de tension","PASSIVE",
AK1273="Coupure ENEO &amp; Baisse de tension","PASSIVE",
AK1273="Defaut GE &amp; POWER Cabinet","PASSIVE",
AK1273="Sharing","PASSIVE",
AK1273="Sites strategiques &amp; DataCenter","PASSIVE",
AK1273="Exclu","Exclu",
AK1273="SAT","ACTIVE",
AK1273="SPARE-ISSUE","SPARE-ISSUE",
AK1273="Fiber CAmtel","ACTIVE",
AK1273="Fiber AOF","ACTIVE",
AK1273="Projet OCM (HUAWEI)","PLANNED WORKS",
AK1273="Projet OCM (NOKIA)","PLANNED WORKS",
AK1273="ACCESS-ISSUE","ACCESS-ISSUE",
AK1273="Projet OCM (ZTE, NOKIA, autres projets)","PLANNED WORKS",
AK1273="No root CAuse","No root cause",
AK1273="ODU HS","ACTIVE",
AK1273="IP &amp; VLAN","ACTIVE",
AK1273="Warehouse HUAWEI","SPARE-ISSUE",
AK1273="SPARE-HS","SPARE-ISSUE",
AK1273="Power Telco","ACTIVE", AK1273="no impacts","no impacts"
),"")</f>
        <v>No root cause</v>
      </c>
      <c r="AM1273" s="108" t="s">
        <v>5537</v>
      </c>
      <c r="AN1273" s="117" t="s">
        <v>2550</v>
      </c>
      <c r="AP1273" s="23" t="s">
        <v>5537</v>
      </c>
      <c r="AQ1273" s="23" t="s">
        <v>5537</v>
      </c>
      <c r="AR1273" s="7"/>
      <c r="AS1273" s="6"/>
      <c r="AT1273" s="7"/>
      <c r="AU1273" s="3" t="s">
        <v>5537</v>
      </c>
      <c r="AV1273" s="24" t="s">
        <v>5537</v>
      </c>
      <c r="AW1273" s="24" t="s">
        <v>5537</v>
      </c>
      <c r="AX1273" s="24" t="s">
        <v>5537</v>
      </c>
      <c r="AY1273" s="24" t="s">
        <v>5537</v>
      </c>
      <c r="AZ1273" s="24" t="s">
        <v>5537</v>
      </c>
      <c r="BA1273" s="24" t="s">
        <v>5537</v>
      </c>
      <c r="BB1273" s="24" t="s">
        <v>5537</v>
      </c>
      <c r="BC1273" s="24" t="s">
        <v>5537</v>
      </c>
      <c r="BD1273" s="24" t="s">
        <v>5537</v>
      </c>
      <c r="BE1273" s="24" t="s">
        <v>5537</v>
      </c>
      <c r="BF1273" s="24" t="s">
        <v>5537</v>
      </c>
      <c r="BG1273" s="24" t="s">
        <v>5537</v>
      </c>
      <c r="BH1273" s="24" t="s">
        <v>5537</v>
      </c>
      <c r="BI1273" s="9" t="s">
        <v>5537</v>
      </c>
      <c r="BJ1273" s="14"/>
      <c r="BK1273" s="14" t="s">
        <v>5537</v>
      </c>
      <c r="BL1273" s="14" t="str">
        <f>_xlfn.XLOOKUP(B1273,'[4]cell downs 18042026 17h'!$B:$B,'[4]cell downs 18042026 17h'!$B:$B,"")</f>
        <v/>
      </c>
      <c r="BM1273" s="14" t="str">
        <f>_xlfn.XLOOKUP(B1273,'[5]Cells Huawei 19042026 15h'!$B:$B,'[5]Cells Huawei 19042026 15h'!$B:$B,"")</f>
        <v/>
      </c>
      <c r="BN1273" s="9" t="str">
        <f>_xlfn.XLOOKUP(B1273,'[6]cells down 19042026 9H40'!$B:$B,'[6]cells down 19042026 9H40'!$B:$B,"")</f>
        <v/>
      </c>
      <c r="BO1273" s="9" t="s">
        <v>5537</v>
      </c>
      <c r="BP1273" s="9" t="s">
        <v>5579</v>
      </c>
    </row>
    <row r="1274" spans="1:68" s="9" customFormat="1" x14ac:dyDescent="0.35">
      <c r="A1274" s="1" t="s">
        <v>3251</v>
      </c>
      <c r="B1274" s="8" t="s">
        <v>3252</v>
      </c>
      <c r="C1274" s="3" t="str">
        <f>_xlfn.XLOOKUP(B1274,'[1]daily break down'!$D:$D,'[1]daily break down'!$E:$E,"")</f>
        <v>Yaounde</v>
      </c>
      <c r="D1274" s="1" t="s">
        <v>21</v>
      </c>
      <c r="E1274" s="1" t="s">
        <v>36</v>
      </c>
      <c r="F1274" s="3" t="s">
        <v>37</v>
      </c>
      <c r="G1274" s="1" t="s">
        <v>38</v>
      </c>
      <c r="H1274" s="41" t="str">
        <f>_xlfn.XLOOKUP(B1274,[2]CALCULATION!$B:$B,[2]CALCULATION!$H:$H,"")</f>
        <v>ZTE</v>
      </c>
      <c r="I1274" s="34">
        <v>0</v>
      </c>
      <c r="J1274" s="34">
        <v>0</v>
      </c>
      <c r="K1274" s="34">
        <v>0</v>
      </c>
      <c r="L1274" s="34">
        <v>0</v>
      </c>
      <c r="M1274" s="34">
        <v>0</v>
      </c>
      <c r="N1274" s="34">
        <v>0</v>
      </c>
      <c r="O1274" s="34">
        <v>0</v>
      </c>
      <c r="P1274" s="34">
        <v>0</v>
      </c>
      <c r="Q1274" s="34">
        <v>0</v>
      </c>
      <c r="R1274" s="34">
        <v>0</v>
      </c>
      <c r="S1274" s="109">
        <v>0</v>
      </c>
      <c r="T1274" s="109">
        <f>_xlfn.XLOOKUP(B1274,'[3]Nur des jours'!$B:$B,'[3]Nur des jours'!$U:$U,"")</f>
        <v>0</v>
      </c>
      <c r="U1274" s="109">
        <v>11.899492913053278</v>
      </c>
      <c r="V1274" s="109">
        <v>0</v>
      </c>
      <c r="W1274" s="109">
        <v>0</v>
      </c>
      <c r="X1274" s="109">
        <v>4.2322640847180515E-2</v>
      </c>
      <c r="Y1274" s="109">
        <v>0</v>
      </c>
      <c r="Z1274" s="109">
        <v>0</v>
      </c>
      <c r="AA1274" s="109">
        <v>0</v>
      </c>
      <c r="AB1274" s="109">
        <v>0</v>
      </c>
      <c r="AC1274" s="109">
        <v>0</v>
      </c>
      <c r="AD1274" s="109">
        <v>0</v>
      </c>
      <c r="AE1274" s="109">
        <v>0</v>
      </c>
      <c r="AF1274" s="109">
        <v>0</v>
      </c>
      <c r="AG1274" s="57" t="str">
        <f>_xlfn.XLOOKUP(B1274,[3]CALCULATION!$B:$B,[3]CALCULATION!$M:$M,"")</f>
        <v>Operationnel</v>
      </c>
      <c r="AH1274" s="57"/>
      <c r="AI1274" s="56" t="str" cm="1">
        <f t="array" ref="AI1274">IFERROR(_xlfn.IFS(
AK1274="MPR ISSUE","PDH",
AK1274="BSS Hardware Issue","BSS",
AK1274="Sites strategiques, MLL, Pylone, etc.","ENVTECH",
AK1274="AKTIVCO DEFAUT GE &amp; POWER Cabinet","AKTIVCO",
AK1274="AKTIVCO Coupure ENEO &amp; Baisse de tension","AKTIVCO GRID ONLY",
AK1274="Coupure ENEO &amp; Baisse de tension","IHS GRID ONLY",
AK1274="Defaut GE &amp; POWER Cabinet","IHS",
AK1274="Sharing","Partners",
AK1274="Sites strategiques &amp; DataCenter","SST &amp; DC",
AK1274="Exclu","Exclu",
AK1274="SAT","SAT",
AK1274="SPARE-ISSUE","SPARE-ISSUE",
AK1274="Fiber CAmtel","TRANS_FO_CAMTEL",
AK1274="Fiber AOF","Fiber AOF",
AK1274="Projet OCM (HUAWEI)","TRAVAUX-HUAWEI",
AK1274="Projet OCM (NOKIA)","TRAVAUX-NOKIA",
AK1274="ACCESS-ISSUE","ACCESS-ISSUE",
AK1274="Projet OCM (ZTE, NOKIA, autres projets)","TRAVAUX OCM",
AK1274="No root CAuse","No root cause",
AK1274="ODU HS","PDH",
AK1274="IP &amp; VLAN","PDH",
AK1274="Warehouse HUAWEI","SPARE-ISSUE",
AK1274="SPARE-HS","SPARE-ISSUE",
AK1274="Power Telco","BSS",AK1274="no impacts","no impacts"
),"")</f>
        <v>No root cause</v>
      </c>
      <c r="AJ1274" s="56" t="str" cm="1">
        <f t="array" ref="AJ1274">IFERROR(_xlfn.IFS(
AK1274="MPR ISSUE","TX ISSUE",
AK1274="BSS Hardware Issue","RAN ISSUE",
AK1274="Sites strategiques, MLL, Pylone, etc.","ENVTECH",
AK1274="AKTIVCO DEFAUT GE &amp; POWER Cabinet","POWER ISSUE",
AK1274="AKTIVCO Coupure ENEO &amp; Baisse de tension","POWER ISSUE",
AK1274="Coupure ENEO &amp; Baisse de tension","POWER ISSUE",
AK1274="Defaut GE &amp; POWER Cabinet","POWER ISSUE",
AK1274="Sharing","POWER ISSUE",
AK1274="Sites strategiques &amp; DataCenter","POWER ISSUE",
AK1274="Exclu","Exclu",
AK1274="SAT","TX ISSUE",
AK1274="SPARE-ISSUE","SPARE-ISSUE",
AK1274="Fiber CAmtel","TX ISSUE",
AK1274="Fiber AOF","TX ISSUE",
AK1274="Projet OCM (HUAWEI)","TRAVAUX-HUAWEI",
AK1274="Projet OCM (NOKIA)","TRAVAUX -NOKIA",
AK1274="ACCESS-ISSUE","ACCESS-ISSUE",
AK1274="Projet OCM (ZTE, NOKIA, autres projets)","TRAVAUX OCM",
AK1274="No root CAuse","No root cause",
AK1274="ODU HS","TX ISSUE",
AK1274="IP &amp; VLAN","TX ISSUE",
AK1274="Warehouse HUAWEI","SPARE-ISSUE",
AK1274="SPARE-HS","SPARE-ISSUE",
AK1274="Power Telco","RAN ISSUE",AK1274="no impacts","no impacts"
),"")</f>
        <v>No root cause</v>
      </c>
      <c r="AK1274" s="81" t="s">
        <v>5620</v>
      </c>
      <c r="AL1274" s="56" t="str" cm="1">
        <f t="array" ref="AL1274">IFERROR(_xlfn.IFS(
AK1274="MPR ISSUE","ACTIVE",
AK1274="BSS Hardware Issue","ACTIVE",
AK1274="Sites strategiques, MLL, Pylone, etc.","PASSIVE",
AK1274="AKTIVCO DEFAUT GE &amp; POWER Cabinet","PASSIVE",
AK1274="AKTIVCO Coupure ENEO &amp; Baisse de tension","PASSIVE",
AK1274="Coupure ENEO &amp; Baisse de tension","PASSIVE",
AK1274="Defaut GE &amp; POWER Cabinet","PASSIVE",
AK1274="Sharing","PASSIVE",
AK1274="Sites strategiques &amp; DataCenter","PASSIVE",
AK1274="Exclu","Exclu",
AK1274="SAT","ACTIVE",
AK1274="SPARE-ISSUE","SPARE-ISSUE",
AK1274="Fiber CAmtel","ACTIVE",
AK1274="Fiber AOF","ACTIVE",
AK1274="Projet OCM (HUAWEI)","PLANNED WORKS",
AK1274="Projet OCM (NOKIA)","PLANNED WORKS",
AK1274="ACCESS-ISSUE","ACCESS-ISSUE",
AK1274="Projet OCM (ZTE, NOKIA, autres projets)","PLANNED WORKS",
AK1274="No root CAuse","No root cause",
AK1274="ODU HS","ACTIVE",
AK1274="IP &amp; VLAN","ACTIVE",
AK1274="Warehouse HUAWEI","SPARE-ISSUE",
AK1274="SPARE-HS","SPARE-ISSUE",
AK1274="Power Telco","ACTIVE", AK1274="no impacts","no impacts"
),"")</f>
        <v>No root cause</v>
      </c>
      <c r="AM1274" s="108" t="s">
        <v>5537</v>
      </c>
      <c r="AN1274" s="117" t="s">
        <v>3252</v>
      </c>
      <c r="AP1274" s="23" t="s">
        <v>5537</v>
      </c>
      <c r="AQ1274" s="23" t="s">
        <v>5537</v>
      </c>
      <c r="AR1274" s="7"/>
      <c r="AS1274" s="6"/>
      <c r="AT1274" s="7"/>
      <c r="AU1274" s="3" t="s">
        <v>5537</v>
      </c>
      <c r="AV1274" s="24" t="s">
        <v>5537</v>
      </c>
      <c r="AW1274" s="24" t="s">
        <v>5537</v>
      </c>
      <c r="AX1274" s="24" t="s">
        <v>5537</v>
      </c>
      <c r="AY1274" s="24" t="s">
        <v>5537</v>
      </c>
      <c r="AZ1274" s="24" t="s">
        <v>5537</v>
      </c>
      <c r="BA1274" s="24" t="s">
        <v>5537</v>
      </c>
      <c r="BB1274" s="24" t="s">
        <v>5537</v>
      </c>
      <c r="BC1274" s="24" t="s">
        <v>5537</v>
      </c>
      <c r="BD1274" s="24" t="s">
        <v>5537</v>
      </c>
      <c r="BE1274" s="24" t="s">
        <v>5537</v>
      </c>
      <c r="BF1274" s="24" t="s">
        <v>5537</v>
      </c>
      <c r="BG1274" s="24" t="s">
        <v>5537</v>
      </c>
      <c r="BH1274" s="24" t="s">
        <v>5537</v>
      </c>
      <c r="BI1274" s="9" t="s">
        <v>5537</v>
      </c>
      <c r="BJ1274" s="14"/>
      <c r="BK1274" s="14" t="s">
        <v>5537</v>
      </c>
      <c r="BL1274" s="14" t="str">
        <f>_xlfn.XLOOKUP(B1274,'[4]cell downs 18042026 17h'!$B:$B,'[4]cell downs 18042026 17h'!$B:$B,"")</f>
        <v/>
      </c>
      <c r="BM1274" s="14" t="str">
        <f>_xlfn.XLOOKUP(B1274,'[5]Cells Huawei 19042026 15h'!$B:$B,'[5]Cells Huawei 19042026 15h'!$B:$B,"")</f>
        <v/>
      </c>
      <c r="BN1274" s="9" t="str">
        <f>_xlfn.XLOOKUP(B1274,'[6]cells down 19042026 9H40'!$B:$B,'[6]cells down 19042026 9H40'!$B:$B,"")</f>
        <v/>
      </c>
      <c r="BO1274" s="9" t="s">
        <v>5537</v>
      </c>
      <c r="BP1274" s="9" t="s">
        <v>12</v>
      </c>
    </row>
    <row r="1275" spans="1:68" s="9" customFormat="1" x14ac:dyDescent="0.35">
      <c r="A1275" s="1" t="s">
        <v>2971</v>
      </c>
      <c r="B1275" s="8" t="s">
        <v>3113</v>
      </c>
      <c r="C1275" s="3" t="str">
        <f>_xlfn.XLOOKUP(B1275,'[1]daily break down'!$D:$D,'[1]daily break down'!$E:$E,"")</f>
        <v>EXTREME-NORD</v>
      </c>
      <c r="D1275" s="1" t="s">
        <v>11</v>
      </c>
      <c r="E1275" s="1" t="s">
        <v>12</v>
      </c>
      <c r="F1275" s="3" t="s">
        <v>55</v>
      </c>
      <c r="G1275" s="1" t="s">
        <v>2971</v>
      </c>
      <c r="H1275" s="39" t="str">
        <f>_xlfn.XLOOKUP(B1275,[2]CALCULATION!$B:$B,[2]CALCULATION!$H:$H,"")</f>
        <v>HUAWEI</v>
      </c>
      <c r="I1275" s="34">
        <v>0</v>
      </c>
      <c r="J1275" s="34">
        <v>0</v>
      </c>
      <c r="K1275" s="34">
        <v>0</v>
      </c>
      <c r="L1275" s="34">
        <v>0</v>
      </c>
      <c r="M1275" s="34">
        <v>0</v>
      </c>
      <c r="N1275" s="34">
        <v>0</v>
      </c>
      <c r="O1275" s="34">
        <v>0</v>
      </c>
      <c r="P1275" s="34">
        <v>0</v>
      </c>
      <c r="Q1275" s="34">
        <v>0</v>
      </c>
      <c r="R1275" s="34">
        <v>0</v>
      </c>
      <c r="S1275" s="109">
        <v>0</v>
      </c>
      <c r="T1275" s="109">
        <f>_xlfn.XLOOKUP(B1275,'[3]Nur des jours'!$B:$B,'[3]Nur des jours'!$U:$U,"")</f>
        <v>0</v>
      </c>
      <c r="U1275" s="109">
        <v>0</v>
      </c>
      <c r="V1275" s="109">
        <v>0</v>
      </c>
      <c r="W1275" s="109">
        <v>1.6479612365273816E-2</v>
      </c>
      <c r="X1275" s="109">
        <v>3.6026858201139732E-2</v>
      </c>
      <c r="Y1275" s="109">
        <v>0</v>
      </c>
      <c r="Z1275" s="109">
        <v>0</v>
      </c>
      <c r="AA1275" s="109">
        <v>0</v>
      </c>
      <c r="AB1275" s="109">
        <v>0</v>
      </c>
      <c r="AC1275" s="109">
        <v>0</v>
      </c>
      <c r="AD1275" s="109">
        <v>0</v>
      </c>
      <c r="AE1275" s="109">
        <v>0</v>
      </c>
      <c r="AF1275" s="109">
        <v>0</v>
      </c>
      <c r="AG1275" s="57" t="str">
        <f>_xlfn.XLOOKUP(B1275,[3]CALCULATION!$B:$B,[3]CALCULATION!$M:$M,"")</f>
        <v>Insecurity</v>
      </c>
      <c r="AH1275" s="57"/>
      <c r="AI1275" s="56" t="str" cm="1">
        <f t="array" ref="AI1275">IFERROR(_xlfn.IFS(
AK1275="MPR ISSUE","PDH",
AK1275="BSS Hardware Issue","BSS",
AK1275="Sites strategiques, MLL, Pylone, etc.","ENVTECH",
AK1275="AKTIVCO DEFAUT GE &amp; POWER Cabinet","AKTIVCO",
AK1275="AKTIVCO Coupure ENEO &amp; Baisse de tension","AKTIVCO GRID ONLY",
AK1275="Coupure ENEO &amp; Baisse de tension","IHS GRID ONLY",
AK1275="Defaut GE &amp; POWER Cabinet","IHS",
AK1275="Sharing","Partners",
AK1275="Sites strategiques &amp; DataCenter","SST &amp; DC",
AK1275="Exclu","Exclu",
AK1275="SAT","SAT",
AK1275="SPARE-ISSUE","SPARE-ISSUE",
AK1275="Fiber CAmtel","TRANS_FO_CAMTEL",
AK1275="Fiber AOF","Fiber AOF",
AK1275="Projet OCM (HUAWEI)","TRAVAUX-HUAWEI",
AK1275="Projet OCM (NOKIA)","TRAVAUX-NOKIA",
AK1275="ACCESS-ISSUE","ACCESS-ISSUE",
AK1275="Projet OCM (ZTE, NOKIA, autres projets)","TRAVAUX OCM",
AK1275="No root CAuse","No root cause",
AK1275="ODU HS","PDH",
AK1275="IP &amp; VLAN","PDH",
AK1275="Warehouse HUAWEI","SPARE-ISSUE",
AK1275="SPARE-HS","SPARE-ISSUE",
AK1275="Power Telco","BSS",AK1275="no impacts","no impacts"
),"")</f>
        <v>No root cause</v>
      </c>
      <c r="AJ1275" s="56" t="str" cm="1">
        <f t="array" ref="AJ1275">IFERROR(_xlfn.IFS(
AK1275="MPR ISSUE","TX ISSUE",
AK1275="BSS Hardware Issue","RAN ISSUE",
AK1275="Sites strategiques, MLL, Pylone, etc.","ENVTECH",
AK1275="AKTIVCO DEFAUT GE &amp; POWER Cabinet","POWER ISSUE",
AK1275="AKTIVCO Coupure ENEO &amp; Baisse de tension","POWER ISSUE",
AK1275="Coupure ENEO &amp; Baisse de tension","POWER ISSUE",
AK1275="Defaut GE &amp; POWER Cabinet","POWER ISSUE",
AK1275="Sharing","POWER ISSUE",
AK1275="Sites strategiques &amp; DataCenter","POWER ISSUE",
AK1275="Exclu","Exclu",
AK1275="SAT","TX ISSUE",
AK1275="SPARE-ISSUE","SPARE-ISSUE",
AK1275="Fiber CAmtel","TX ISSUE",
AK1275="Fiber AOF","TX ISSUE",
AK1275="Projet OCM (HUAWEI)","TRAVAUX-HUAWEI",
AK1275="Projet OCM (NOKIA)","TRAVAUX -NOKIA",
AK1275="ACCESS-ISSUE","ACCESS-ISSUE",
AK1275="Projet OCM (ZTE, NOKIA, autres projets)","TRAVAUX OCM",
AK1275="No root CAuse","No root cause",
AK1275="ODU HS","TX ISSUE",
AK1275="IP &amp; VLAN","TX ISSUE",
AK1275="Warehouse HUAWEI","SPARE-ISSUE",
AK1275="SPARE-HS","SPARE-ISSUE",
AK1275="Power Telco","RAN ISSUE",AK1275="no impacts","no impacts"
),"")</f>
        <v>No root cause</v>
      </c>
      <c r="AK1275" s="81" t="s">
        <v>5620</v>
      </c>
      <c r="AL1275" s="56" t="str" cm="1">
        <f t="array" ref="AL1275">IFERROR(_xlfn.IFS(
AK1275="MPR ISSUE","ACTIVE",
AK1275="BSS Hardware Issue","ACTIVE",
AK1275="Sites strategiques, MLL, Pylone, etc.","PASSIVE",
AK1275="AKTIVCO DEFAUT GE &amp; POWER Cabinet","PASSIVE",
AK1275="AKTIVCO Coupure ENEO &amp; Baisse de tension","PASSIVE",
AK1275="Coupure ENEO &amp; Baisse de tension","PASSIVE",
AK1275="Defaut GE &amp; POWER Cabinet","PASSIVE",
AK1275="Sharing","PASSIVE",
AK1275="Sites strategiques &amp; DataCenter","PASSIVE",
AK1275="Exclu","Exclu",
AK1275="SAT","ACTIVE",
AK1275="SPARE-ISSUE","SPARE-ISSUE",
AK1275="Fiber CAmtel","ACTIVE",
AK1275="Fiber AOF","ACTIVE",
AK1275="Projet OCM (HUAWEI)","PLANNED WORKS",
AK1275="Projet OCM (NOKIA)","PLANNED WORKS",
AK1275="ACCESS-ISSUE","ACCESS-ISSUE",
AK1275="Projet OCM (ZTE, NOKIA, autres projets)","PLANNED WORKS",
AK1275="No root CAuse","No root cause",
AK1275="ODU HS","ACTIVE",
AK1275="IP &amp; VLAN","ACTIVE",
AK1275="Warehouse HUAWEI","SPARE-ISSUE",
AK1275="SPARE-HS","SPARE-ISSUE",
AK1275="Power Telco","ACTIVE", AK1275="no impacts","no impacts"
),"")</f>
        <v>No root cause</v>
      </c>
      <c r="AM1275" s="108" t="s">
        <v>5537</v>
      </c>
      <c r="AN1275" s="117" t="s">
        <v>3113</v>
      </c>
      <c r="AP1275" s="23" t="s">
        <v>5537</v>
      </c>
      <c r="AQ1275" s="23" t="s">
        <v>5537</v>
      </c>
      <c r="AR1275" s="7"/>
      <c r="AS1275" s="6"/>
      <c r="AT1275" s="7"/>
      <c r="AU1275" s="3" t="s">
        <v>5537</v>
      </c>
      <c r="AV1275" s="24" t="s">
        <v>5537</v>
      </c>
      <c r="AW1275" s="24" t="s">
        <v>5537</v>
      </c>
      <c r="AX1275" s="24" t="s">
        <v>5537</v>
      </c>
      <c r="AY1275" s="24" t="s">
        <v>5537</v>
      </c>
      <c r="AZ1275" s="24" t="s">
        <v>5537</v>
      </c>
      <c r="BA1275" s="24" t="s">
        <v>5537</v>
      </c>
      <c r="BB1275" s="24" t="s">
        <v>5537</v>
      </c>
      <c r="BC1275" s="24" t="s">
        <v>5537</v>
      </c>
      <c r="BD1275" s="24" t="s">
        <v>5537</v>
      </c>
      <c r="BE1275" s="24" t="s">
        <v>5537</v>
      </c>
      <c r="BF1275" s="24" t="s">
        <v>5537</v>
      </c>
      <c r="BG1275" s="24" t="s">
        <v>5537</v>
      </c>
      <c r="BH1275" s="24" t="s">
        <v>5537</v>
      </c>
      <c r="BI1275" s="9" t="s">
        <v>5537</v>
      </c>
      <c r="BJ1275" s="14"/>
      <c r="BK1275" s="14" t="s">
        <v>5537</v>
      </c>
      <c r="BL1275" s="14" t="str">
        <f>_xlfn.XLOOKUP(B1275,'[4]cell downs 18042026 17h'!$B:$B,'[4]cell downs 18042026 17h'!$B:$B,"")</f>
        <v/>
      </c>
      <c r="BM1275" s="14" t="str">
        <f>_xlfn.XLOOKUP(B1275,'[5]Cells Huawei 19042026 15h'!$B:$B,'[5]Cells Huawei 19042026 15h'!$B:$B,"")</f>
        <v/>
      </c>
      <c r="BN1275" s="9" t="str">
        <f>_xlfn.XLOOKUP(B1275,'[6]cells down 19042026 9H40'!$B:$B,'[6]cells down 19042026 9H40'!$B:$B,"")</f>
        <v/>
      </c>
      <c r="BO1275" s="9" t="s">
        <v>3113</v>
      </c>
      <c r="BP1275" s="9" t="s">
        <v>5578</v>
      </c>
    </row>
    <row r="1276" spans="1:68" s="9" customFormat="1" x14ac:dyDescent="0.35">
      <c r="A1276" s="1" t="s">
        <v>4338</v>
      </c>
      <c r="B1276" s="8" t="s">
        <v>5206</v>
      </c>
      <c r="C1276" s="3" t="str">
        <f>_xlfn.XLOOKUP(B1276,'[1]daily break down'!$D:$D,'[1]daily break down'!$E:$E,"")</f>
        <v>SUD-OUEST</v>
      </c>
      <c r="D1276" s="1" t="s">
        <v>11</v>
      </c>
      <c r="E1276" s="1" t="s">
        <v>12</v>
      </c>
      <c r="F1276" s="3" t="s">
        <v>13</v>
      </c>
      <c r="G1276" s="1" t="s">
        <v>4338</v>
      </c>
      <c r="H1276" s="39" t="str">
        <f>_xlfn.XLOOKUP(B1276,[2]CALCULATION!$B:$B,[2]CALCULATION!$H:$H,"")</f>
        <v>HUAWEI</v>
      </c>
      <c r="I1276" s="34">
        <v>0</v>
      </c>
      <c r="J1276" s="34">
        <v>0</v>
      </c>
      <c r="K1276" s="34">
        <v>0</v>
      </c>
      <c r="L1276" s="34">
        <v>0</v>
      </c>
      <c r="M1276" s="34">
        <v>0</v>
      </c>
      <c r="N1276" s="34">
        <v>0</v>
      </c>
      <c r="O1276" s="34">
        <v>0</v>
      </c>
      <c r="P1276" s="34">
        <v>0</v>
      </c>
      <c r="Q1276" s="34">
        <v>0</v>
      </c>
      <c r="R1276" s="34">
        <v>0</v>
      </c>
      <c r="S1276" s="109">
        <v>0</v>
      </c>
      <c r="T1276" s="109">
        <f>_xlfn.XLOOKUP(B1276,'[3]Nur des jours'!$B:$B,'[3]Nur des jours'!$U:$U,"")</f>
        <v>0</v>
      </c>
      <c r="U1276" s="109">
        <v>0</v>
      </c>
      <c r="V1276" s="109">
        <v>0.52930945430367571</v>
      </c>
      <c r="W1276" s="109">
        <v>0</v>
      </c>
      <c r="X1276" s="109">
        <v>3.5955517887870152E-2</v>
      </c>
      <c r="Y1276" s="109">
        <v>0</v>
      </c>
      <c r="Z1276" s="109">
        <v>0</v>
      </c>
      <c r="AA1276" s="109">
        <v>0</v>
      </c>
      <c r="AB1276" s="109">
        <v>0</v>
      </c>
      <c r="AC1276" s="109">
        <v>0</v>
      </c>
      <c r="AD1276" s="109">
        <v>0</v>
      </c>
      <c r="AE1276" s="109">
        <v>0</v>
      </c>
      <c r="AF1276" s="109">
        <v>0</v>
      </c>
      <c r="AG1276" s="57" t="str">
        <f>_xlfn.XLOOKUP(B1276,[3]CALCULATION!$B:$B,[3]CALCULATION!$M:$M,"")</f>
        <v>Operationnel</v>
      </c>
      <c r="AH1276" s="57"/>
      <c r="AI1276" s="56" t="str" cm="1">
        <f t="array" ref="AI1276">IFERROR(_xlfn.IFS(
AK1276="MPR ISSUE","PDH",
AK1276="BSS Hardware Issue","BSS",
AK1276="Sites strategiques, MLL, Pylone, etc.","ENVTECH",
AK1276="AKTIVCO DEFAUT GE &amp; POWER Cabinet","AKTIVCO",
AK1276="AKTIVCO Coupure ENEO &amp; Baisse de tension","AKTIVCO GRID ONLY",
AK1276="Coupure ENEO &amp; Baisse de tension","IHS GRID ONLY",
AK1276="Defaut GE &amp; POWER Cabinet","IHS",
AK1276="Sharing","Partners",
AK1276="Sites strategiques &amp; DataCenter","SST &amp; DC",
AK1276="Exclu","Exclu",
AK1276="SAT","SAT",
AK1276="SPARE-ISSUE","SPARE-ISSUE",
AK1276="Fiber CAmtel","TRANS_FO_CAMTEL",
AK1276="Fiber AOF","Fiber AOF",
AK1276="Projet OCM (HUAWEI)","TRAVAUX-HUAWEI",
AK1276="Projet OCM (NOKIA)","TRAVAUX-NOKIA",
AK1276="ACCESS-ISSUE","ACCESS-ISSUE",
AK1276="Projet OCM (ZTE, NOKIA, autres projets)","TRAVAUX OCM",
AK1276="No root CAuse","No root cause",
AK1276="ODU HS","PDH",
AK1276="IP &amp; VLAN","PDH",
AK1276="Warehouse HUAWEI","SPARE-ISSUE",
AK1276="SPARE-HS","SPARE-ISSUE",
AK1276="Power Telco","BSS",AK1276="no impacts","no impacts"
),"")</f>
        <v>No root cause</v>
      </c>
      <c r="AJ1276" s="56" t="str" cm="1">
        <f t="array" ref="AJ1276">IFERROR(_xlfn.IFS(
AK1276="MPR ISSUE","TX ISSUE",
AK1276="BSS Hardware Issue","RAN ISSUE",
AK1276="Sites strategiques, MLL, Pylone, etc.","ENVTECH",
AK1276="AKTIVCO DEFAUT GE &amp; POWER Cabinet","POWER ISSUE",
AK1276="AKTIVCO Coupure ENEO &amp; Baisse de tension","POWER ISSUE",
AK1276="Coupure ENEO &amp; Baisse de tension","POWER ISSUE",
AK1276="Defaut GE &amp; POWER Cabinet","POWER ISSUE",
AK1276="Sharing","POWER ISSUE",
AK1276="Sites strategiques &amp; DataCenter","POWER ISSUE",
AK1276="Exclu","Exclu",
AK1276="SAT","TX ISSUE",
AK1276="SPARE-ISSUE","SPARE-ISSUE",
AK1276="Fiber CAmtel","TX ISSUE",
AK1276="Fiber AOF","TX ISSUE",
AK1276="Projet OCM (HUAWEI)","TRAVAUX-HUAWEI",
AK1276="Projet OCM (NOKIA)","TRAVAUX -NOKIA",
AK1276="ACCESS-ISSUE","ACCESS-ISSUE",
AK1276="Projet OCM (ZTE, NOKIA, autres projets)","TRAVAUX OCM",
AK1276="No root CAuse","No root cause",
AK1276="ODU HS","TX ISSUE",
AK1276="IP &amp; VLAN","TX ISSUE",
AK1276="Warehouse HUAWEI","SPARE-ISSUE",
AK1276="SPARE-HS","SPARE-ISSUE",
AK1276="Power Telco","RAN ISSUE",AK1276="no impacts","no impacts"
),"")</f>
        <v>No root cause</v>
      </c>
      <c r="AK1276" s="81" t="s">
        <v>5620</v>
      </c>
      <c r="AL1276" s="56" t="str" cm="1">
        <f t="array" ref="AL1276">IFERROR(_xlfn.IFS(
AK1276="MPR ISSUE","ACTIVE",
AK1276="BSS Hardware Issue","ACTIVE",
AK1276="Sites strategiques, MLL, Pylone, etc.","PASSIVE",
AK1276="AKTIVCO DEFAUT GE &amp; POWER Cabinet","PASSIVE",
AK1276="AKTIVCO Coupure ENEO &amp; Baisse de tension","PASSIVE",
AK1276="Coupure ENEO &amp; Baisse de tension","PASSIVE",
AK1276="Defaut GE &amp; POWER Cabinet","PASSIVE",
AK1276="Sharing","PASSIVE",
AK1276="Sites strategiques &amp; DataCenter","PASSIVE",
AK1276="Exclu","Exclu",
AK1276="SAT","ACTIVE",
AK1276="SPARE-ISSUE","SPARE-ISSUE",
AK1276="Fiber CAmtel","ACTIVE",
AK1276="Fiber AOF","ACTIVE",
AK1276="Projet OCM (HUAWEI)","PLANNED WORKS",
AK1276="Projet OCM (NOKIA)","PLANNED WORKS",
AK1276="ACCESS-ISSUE","ACCESS-ISSUE",
AK1276="Projet OCM (ZTE, NOKIA, autres projets)","PLANNED WORKS",
AK1276="No root CAuse","No root cause",
AK1276="ODU HS","ACTIVE",
AK1276="IP &amp; VLAN","ACTIVE",
AK1276="Warehouse HUAWEI","SPARE-ISSUE",
AK1276="SPARE-HS","SPARE-ISSUE",
AK1276="Power Telco","ACTIVE", AK1276="no impacts","no impacts"
),"")</f>
        <v>No root cause</v>
      </c>
      <c r="AM1276" s="108" t="s">
        <v>5537</v>
      </c>
      <c r="AN1276" s="117" t="s">
        <v>5206</v>
      </c>
      <c r="AP1276" s="23" t="s">
        <v>5537</v>
      </c>
      <c r="AQ1276" s="23" t="s">
        <v>5537</v>
      </c>
      <c r="AR1276" s="7"/>
      <c r="AS1276" s="6"/>
      <c r="AT1276" s="7"/>
      <c r="AU1276" s="3" t="s">
        <v>5537</v>
      </c>
      <c r="AV1276" s="24" t="s">
        <v>5537</v>
      </c>
      <c r="AW1276" s="24" t="s">
        <v>5537</v>
      </c>
      <c r="AX1276" s="24" t="s">
        <v>5537</v>
      </c>
      <c r="AY1276" s="24" t="s">
        <v>5537</v>
      </c>
      <c r="AZ1276" s="24" t="s">
        <v>5537</v>
      </c>
      <c r="BA1276" s="24" t="s">
        <v>5537</v>
      </c>
      <c r="BB1276" s="24" t="s">
        <v>5537</v>
      </c>
      <c r="BC1276" s="24" t="s">
        <v>5537</v>
      </c>
      <c r="BD1276" s="24" t="s">
        <v>5537</v>
      </c>
      <c r="BE1276" s="24" t="s">
        <v>5537</v>
      </c>
      <c r="BF1276" s="24" t="s">
        <v>5537</v>
      </c>
      <c r="BG1276" s="24" t="s">
        <v>5537</v>
      </c>
      <c r="BH1276" s="24" t="s">
        <v>5537</v>
      </c>
      <c r="BI1276" s="9" t="s">
        <v>5537</v>
      </c>
      <c r="BJ1276" s="14"/>
      <c r="BK1276" s="14" t="s">
        <v>5537</v>
      </c>
      <c r="BL1276" s="14" t="str">
        <f>_xlfn.XLOOKUP(B1276,'[4]cell downs 18042026 17h'!$B:$B,'[4]cell downs 18042026 17h'!$B:$B,"")</f>
        <v/>
      </c>
      <c r="BM1276" s="14" t="str">
        <f>_xlfn.XLOOKUP(B1276,'[5]Cells Huawei 19042026 15h'!$B:$B,'[5]Cells Huawei 19042026 15h'!$B:$B,"")</f>
        <v/>
      </c>
      <c r="BN1276" s="9" t="str">
        <f>_xlfn.XLOOKUP(B1276,'[6]cells down 19042026 9H40'!$B:$B,'[6]cells down 19042026 9H40'!$B:$B,"")</f>
        <v/>
      </c>
      <c r="BO1276" s="9" t="s">
        <v>5206</v>
      </c>
      <c r="BP1276" s="9" t="s">
        <v>5537</v>
      </c>
    </row>
    <row r="1277" spans="1:68" s="9" customFormat="1" x14ac:dyDescent="0.35">
      <c r="A1277" s="1" t="s">
        <v>2801</v>
      </c>
      <c r="B1277" s="8" t="s">
        <v>2802</v>
      </c>
      <c r="C1277" s="3" t="str">
        <f>_xlfn.XLOOKUP(B1277,'[1]daily break down'!$D:$D,'[1]daily break down'!$E:$E,"")</f>
        <v>CENTRE</v>
      </c>
      <c r="D1277" s="1" t="s">
        <v>11</v>
      </c>
      <c r="E1277" s="1" t="s">
        <v>12</v>
      </c>
      <c r="F1277" s="3" t="s">
        <v>37</v>
      </c>
      <c r="G1277" s="1" t="s">
        <v>1618</v>
      </c>
      <c r="H1277" s="41" t="str">
        <f>_xlfn.XLOOKUP(B1277,[2]CALCULATION!$B:$B,[2]CALCULATION!$H:$H,"")</f>
        <v>ZTE</v>
      </c>
      <c r="I1277" s="34">
        <v>0</v>
      </c>
      <c r="J1277" s="34">
        <v>0.13980917893006692</v>
      </c>
      <c r="K1277" s="34">
        <v>0</v>
      </c>
      <c r="L1277" s="34">
        <v>0</v>
      </c>
      <c r="M1277" s="34">
        <v>0.19961019652829567</v>
      </c>
      <c r="N1277" s="34">
        <v>0</v>
      </c>
      <c r="O1277" s="34">
        <v>0</v>
      </c>
      <c r="P1277" s="34">
        <v>0</v>
      </c>
      <c r="Q1277" s="34">
        <v>3.7562815145833865</v>
      </c>
      <c r="R1277" s="34">
        <v>0</v>
      </c>
      <c r="S1277" s="109">
        <v>2.0872927207197955</v>
      </c>
      <c r="T1277" s="109">
        <f>_xlfn.XLOOKUP(B1277,'[3]Nur des jours'!$B:$B,'[3]Nur des jours'!$U:$U,"")</f>
        <v>0</v>
      </c>
      <c r="U1277" s="109">
        <v>0</v>
      </c>
      <c r="V1277" s="109">
        <v>0</v>
      </c>
      <c r="W1277" s="109">
        <v>0</v>
      </c>
      <c r="X1277" s="109">
        <v>3.4885413188826091E-2</v>
      </c>
      <c r="Y1277" s="109">
        <v>0</v>
      </c>
      <c r="Z1277" s="109">
        <v>0</v>
      </c>
      <c r="AA1277" s="109">
        <v>0</v>
      </c>
      <c r="AB1277" s="109">
        <v>0</v>
      </c>
      <c r="AC1277" s="109">
        <v>0</v>
      </c>
      <c r="AD1277" s="109">
        <v>0</v>
      </c>
      <c r="AE1277" s="109">
        <v>0</v>
      </c>
      <c r="AF1277" s="109">
        <v>0</v>
      </c>
      <c r="AG1277" s="57" t="str">
        <f>_xlfn.XLOOKUP(B1277,[3]CALCULATION!$B:$B,[3]CALCULATION!$M:$M,"")</f>
        <v>Operationnel</v>
      </c>
      <c r="AH1277" s="57"/>
      <c r="AI1277" s="56" t="str" cm="1">
        <f t="array" ref="AI1277">IFERROR(_xlfn.IFS(
AK1277="MPR ISSUE","PDH",
AK1277="BSS Hardware Issue","BSS",
AK1277="Sites strategiques, MLL, Pylone, etc.","ENVTECH",
AK1277="AKTIVCO DEFAUT GE &amp; POWER Cabinet","AKTIVCO",
AK1277="AKTIVCO Coupure ENEO &amp; Baisse de tension","AKTIVCO GRID ONLY",
AK1277="Coupure ENEO &amp; Baisse de tension","IHS GRID ONLY",
AK1277="Defaut GE &amp; POWER Cabinet","IHS",
AK1277="Sharing","Partners",
AK1277="Sites strategiques &amp; DataCenter","SST &amp; DC",
AK1277="Exclu","Exclu",
AK1277="SAT","SAT",
AK1277="SPARE-ISSUE","SPARE-ISSUE",
AK1277="Fiber CAmtel","TRANS_FO_CAMTEL",
AK1277="Fiber AOF","Fiber AOF",
AK1277="Projet OCM (HUAWEI)","TRAVAUX-HUAWEI",
AK1277="Projet OCM (NOKIA)","TRAVAUX-NOKIA",
AK1277="ACCESS-ISSUE","ACCESS-ISSUE",
AK1277="Projet OCM (ZTE, NOKIA, autres projets)","TRAVAUX OCM",
AK1277="No root CAuse","No root cause",
AK1277="ODU HS","PDH",
AK1277="IP &amp; VLAN","PDH",
AK1277="Warehouse HUAWEI","SPARE-ISSUE",
AK1277="SPARE-HS","SPARE-ISSUE",
AK1277="Power Telco","BSS",AK1277="no impacts","no impacts"
),"")</f>
        <v>No root cause</v>
      </c>
      <c r="AJ1277" s="56" t="str" cm="1">
        <f t="array" ref="AJ1277">IFERROR(_xlfn.IFS(
AK1277="MPR ISSUE","TX ISSUE",
AK1277="BSS Hardware Issue","RAN ISSUE",
AK1277="Sites strategiques, MLL, Pylone, etc.","ENVTECH",
AK1277="AKTIVCO DEFAUT GE &amp; POWER Cabinet","POWER ISSUE",
AK1277="AKTIVCO Coupure ENEO &amp; Baisse de tension","POWER ISSUE",
AK1277="Coupure ENEO &amp; Baisse de tension","POWER ISSUE",
AK1277="Defaut GE &amp; POWER Cabinet","POWER ISSUE",
AK1277="Sharing","POWER ISSUE",
AK1277="Sites strategiques &amp; DataCenter","POWER ISSUE",
AK1277="Exclu","Exclu",
AK1277="SAT","TX ISSUE",
AK1277="SPARE-ISSUE","SPARE-ISSUE",
AK1277="Fiber CAmtel","TX ISSUE",
AK1277="Fiber AOF","TX ISSUE",
AK1277="Projet OCM (HUAWEI)","TRAVAUX-HUAWEI",
AK1277="Projet OCM (NOKIA)","TRAVAUX -NOKIA",
AK1277="ACCESS-ISSUE","ACCESS-ISSUE",
AK1277="Projet OCM (ZTE, NOKIA, autres projets)","TRAVAUX OCM",
AK1277="No root CAuse","No root cause",
AK1277="ODU HS","TX ISSUE",
AK1277="IP &amp; VLAN","TX ISSUE",
AK1277="Warehouse HUAWEI","SPARE-ISSUE",
AK1277="SPARE-HS","SPARE-ISSUE",
AK1277="Power Telco","RAN ISSUE",AK1277="no impacts","no impacts"
),"")</f>
        <v>No root cause</v>
      </c>
      <c r="AK1277" s="81" t="s">
        <v>5620</v>
      </c>
      <c r="AL1277" s="56" t="str" cm="1">
        <f t="array" ref="AL1277">IFERROR(_xlfn.IFS(
AK1277="MPR ISSUE","ACTIVE",
AK1277="BSS Hardware Issue","ACTIVE",
AK1277="Sites strategiques, MLL, Pylone, etc.","PASSIVE",
AK1277="AKTIVCO DEFAUT GE &amp; POWER Cabinet","PASSIVE",
AK1277="AKTIVCO Coupure ENEO &amp; Baisse de tension","PASSIVE",
AK1277="Coupure ENEO &amp; Baisse de tension","PASSIVE",
AK1277="Defaut GE &amp; POWER Cabinet","PASSIVE",
AK1277="Sharing","PASSIVE",
AK1277="Sites strategiques &amp; DataCenter","PASSIVE",
AK1277="Exclu","Exclu",
AK1277="SAT","ACTIVE",
AK1277="SPARE-ISSUE","SPARE-ISSUE",
AK1277="Fiber CAmtel","ACTIVE",
AK1277="Fiber AOF","ACTIVE",
AK1277="Projet OCM (HUAWEI)","PLANNED WORKS",
AK1277="Projet OCM (NOKIA)","PLANNED WORKS",
AK1277="ACCESS-ISSUE","ACCESS-ISSUE",
AK1277="Projet OCM (ZTE, NOKIA, autres projets)","PLANNED WORKS",
AK1277="No root CAuse","No root cause",
AK1277="ODU HS","ACTIVE",
AK1277="IP &amp; VLAN","ACTIVE",
AK1277="Warehouse HUAWEI","SPARE-ISSUE",
AK1277="SPARE-HS","SPARE-ISSUE",
AK1277="Power Telco","ACTIVE", AK1277="no impacts","no impacts"
),"")</f>
        <v>No root cause</v>
      </c>
      <c r="AM1277" s="108" t="s">
        <v>5537</v>
      </c>
      <c r="AN1277" s="117" t="s">
        <v>2802</v>
      </c>
      <c r="AP1277" s="23" t="s">
        <v>5537</v>
      </c>
      <c r="AQ1277" s="23" t="s">
        <v>5537</v>
      </c>
      <c r="AR1277" s="7"/>
      <c r="AS1277" s="6"/>
      <c r="AT1277" s="7"/>
      <c r="AU1277" s="3" t="s">
        <v>5537</v>
      </c>
      <c r="AV1277" s="24" t="s">
        <v>5537</v>
      </c>
      <c r="AW1277" s="24" t="s">
        <v>5537</v>
      </c>
      <c r="AX1277" s="24" t="s">
        <v>5537</v>
      </c>
      <c r="AY1277" s="24" t="s">
        <v>5537</v>
      </c>
      <c r="AZ1277" s="24" t="s">
        <v>5537</v>
      </c>
      <c r="BA1277" s="24" t="s">
        <v>5537</v>
      </c>
      <c r="BB1277" s="24" t="s">
        <v>5537</v>
      </c>
      <c r="BC1277" s="24" t="s">
        <v>5537</v>
      </c>
      <c r="BD1277" s="24" t="s">
        <v>5537</v>
      </c>
      <c r="BE1277" s="24" t="s">
        <v>5537</v>
      </c>
      <c r="BF1277" s="24" t="s">
        <v>5537</v>
      </c>
      <c r="BG1277" s="24" t="s">
        <v>5537</v>
      </c>
      <c r="BH1277" s="24" t="s">
        <v>5537</v>
      </c>
      <c r="BI1277" s="9" t="s">
        <v>5537</v>
      </c>
      <c r="BJ1277" s="14"/>
      <c r="BK1277" s="14" t="s">
        <v>5537</v>
      </c>
      <c r="BL1277" s="14" t="str">
        <f>_xlfn.XLOOKUP(B1277,'[4]cell downs 18042026 17h'!$B:$B,'[4]cell downs 18042026 17h'!$B:$B,"")</f>
        <v/>
      </c>
      <c r="BM1277" s="14" t="str">
        <f>_xlfn.XLOOKUP(B1277,'[5]Cells Huawei 19042026 15h'!$B:$B,'[5]Cells Huawei 19042026 15h'!$B:$B,"")</f>
        <v/>
      </c>
      <c r="BN1277" s="9" t="str">
        <f>_xlfn.XLOOKUP(B1277,'[6]cells down 19042026 9H40'!$B:$B,'[6]cells down 19042026 9H40'!$B:$B,"")</f>
        <v/>
      </c>
      <c r="BO1277" s="9" t="s">
        <v>2802</v>
      </c>
      <c r="BP1277" s="9" t="s">
        <v>12</v>
      </c>
    </row>
    <row r="1278" spans="1:68" s="9" customFormat="1" x14ac:dyDescent="0.35">
      <c r="A1278" s="1" t="s">
        <v>3259</v>
      </c>
      <c r="B1278" s="8" t="s">
        <v>3260</v>
      </c>
      <c r="C1278" s="3" t="str">
        <f>_xlfn.XLOOKUP(B1278,'[1]daily break down'!$D:$D,'[1]daily break down'!$E:$E,"")</f>
        <v>Yaounde</v>
      </c>
      <c r="D1278" s="1" t="s">
        <v>11</v>
      </c>
      <c r="E1278" s="1" t="s">
        <v>12</v>
      </c>
      <c r="F1278" s="3" t="s">
        <v>37</v>
      </c>
      <c r="G1278" s="1" t="s">
        <v>38</v>
      </c>
      <c r="H1278" s="41" t="str">
        <f>_xlfn.XLOOKUP(B1278,[2]CALCULATION!$B:$B,[2]CALCULATION!$H:$H,"")</f>
        <v>ZTE</v>
      </c>
      <c r="I1278" s="34">
        <v>0</v>
      </c>
      <c r="J1278" s="34">
        <v>0</v>
      </c>
      <c r="K1278" s="34">
        <v>0</v>
      </c>
      <c r="L1278" s="34">
        <v>0</v>
      </c>
      <c r="M1278" s="34">
        <v>0</v>
      </c>
      <c r="N1278" s="34">
        <v>0</v>
      </c>
      <c r="O1278" s="34">
        <v>0</v>
      </c>
      <c r="P1278" s="34">
        <v>0</v>
      </c>
      <c r="Q1278" s="34">
        <v>0</v>
      </c>
      <c r="R1278" s="34">
        <v>0</v>
      </c>
      <c r="S1278" s="109">
        <v>0</v>
      </c>
      <c r="T1278" s="109">
        <f>_xlfn.XLOOKUP(B1278,'[3]Nur des jours'!$B:$B,'[3]Nur des jours'!$U:$U,"")</f>
        <v>46.838268656205315</v>
      </c>
      <c r="U1278" s="109">
        <v>8.8723450702416713</v>
      </c>
      <c r="V1278" s="109">
        <v>13.868556899607057</v>
      </c>
      <c r="W1278" s="109">
        <v>46.838268656205315</v>
      </c>
      <c r="X1278" s="109">
        <v>3.1300562447029959E-2</v>
      </c>
      <c r="Y1278" s="109">
        <v>0</v>
      </c>
      <c r="Z1278" s="109">
        <v>0</v>
      </c>
      <c r="AA1278" s="109">
        <v>0</v>
      </c>
      <c r="AB1278" s="109">
        <v>0</v>
      </c>
      <c r="AC1278" s="109">
        <v>0</v>
      </c>
      <c r="AD1278" s="109">
        <v>0</v>
      </c>
      <c r="AE1278" s="109">
        <v>0</v>
      </c>
      <c r="AF1278" s="109">
        <v>0</v>
      </c>
      <c r="AG1278" s="57" t="str">
        <f>_xlfn.XLOOKUP(B1278,[3]CALCULATION!$B:$B,[3]CALCULATION!$M:$M,"")</f>
        <v>Operationnel</v>
      </c>
      <c r="AH1278" s="57"/>
      <c r="AI1278" s="56" t="str" cm="1">
        <f t="array" ref="AI1278">IFERROR(_xlfn.IFS(
AK1278="MPR ISSUE","PDH",
AK1278="BSS Hardware Issue","BSS",
AK1278="Sites strategiques, MLL, Pylone, etc.","ENVTECH",
AK1278="AKTIVCO DEFAUT GE &amp; POWER Cabinet","AKTIVCO",
AK1278="AKTIVCO Coupure ENEO &amp; Baisse de tension","AKTIVCO GRID ONLY",
AK1278="Coupure ENEO &amp; Baisse de tension","IHS GRID ONLY",
AK1278="Defaut GE &amp; POWER Cabinet","IHS",
AK1278="Sharing","Partners",
AK1278="Sites strategiques &amp; DataCenter","SST &amp; DC",
AK1278="Exclu","Exclu",
AK1278="SAT","SAT",
AK1278="SPARE-ISSUE","SPARE-ISSUE",
AK1278="Fiber CAmtel","TRANS_FO_CAMTEL",
AK1278="Fiber AOF","Fiber AOF",
AK1278="Projet OCM (HUAWEI)","TRAVAUX-HUAWEI",
AK1278="Projet OCM (NOKIA)","TRAVAUX-NOKIA",
AK1278="ACCESS-ISSUE","ACCESS-ISSUE",
AK1278="Projet OCM (ZTE, NOKIA, autres projets)","TRAVAUX OCM",
AK1278="No root CAuse","No root cause",
AK1278="ODU HS","PDH",
AK1278="IP &amp; VLAN","PDH",
AK1278="Warehouse HUAWEI","SPARE-ISSUE",
AK1278="SPARE-HS","SPARE-ISSUE",
AK1278="Power Telco","BSS",AK1278="no impacts","no impacts"
),"")</f>
        <v>No root cause</v>
      </c>
      <c r="AJ1278" s="56" t="str" cm="1">
        <f t="array" ref="AJ1278">IFERROR(_xlfn.IFS(
AK1278="MPR ISSUE","TX ISSUE",
AK1278="BSS Hardware Issue","RAN ISSUE",
AK1278="Sites strategiques, MLL, Pylone, etc.","ENVTECH",
AK1278="AKTIVCO DEFAUT GE &amp; POWER Cabinet","POWER ISSUE",
AK1278="AKTIVCO Coupure ENEO &amp; Baisse de tension","POWER ISSUE",
AK1278="Coupure ENEO &amp; Baisse de tension","POWER ISSUE",
AK1278="Defaut GE &amp; POWER Cabinet","POWER ISSUE",
AK1278="Sharing","POWER ISSUE",
AK1278="Sites strategiques &amp; DataCenter","POWER ISSUE",
AK1278="Exclu","Exclu",
AK1278="SAT","TX ISSUE",
AK1278="SPARE-ISSUE","SPARE-ISSUE",
AK1278="Fiber CAmtel","TX ISSUE",
AK1278="Fiber AOF","TX ISSUE",
AK1278="Projet OCM (HUAWEI)","TRAVAUX-HUAWEI",
AK1278="Projet OCM (NOKIA)","TRAVAUX -NOKIA",
AK1278="ACCESS-ISSUE","ACCESS-ISSUE",
AK1278="Projet OCM (ZTE, NOKIA, autres projets)","TRAVAUX OCM",
AK1278="No root CAuse","No root cause",
AK1278="ODU HS","TX ISSUE",
AK1278="IP &amp; VLAN","TX ISSUE",
AK1278="Warehouse HUAWEI","SPARE-ISSUE",
AK1278="SPARE-HS","SPARE-ISSUE",
AK1278="Power Telco","RAN ISSUE",AK1278="no impacts","no impacts"
),"")</f>
        <v>No root cause</v>
      </c>
      <c r="AK1278" s="81" t="s">
        <v>5620</v>
      </c>
      <c r="AL1278" s="56" t="str" cm="1">
        <f t="array" ref="AL1278">IFERROR(_xlfn.IFS(
AK1278="MPR ISSUE","ACTIVE",
AK1278="BSS Hardware Issue","ACTIVE",
AK1278="Sites strategiques, MLL, Pylone, etc.","PASSIVE",
AK1278="AKTIVCO DEFAUT GE &amp; POWER Cabinet","PASSIVE",
AK1278="AKTIVCO Coupure ENEO &amp; Baisse de tension","PASSIVE",
AK1278="Coupure ENEO &amp; Baisse de tension","PASSIVE",
AK1278="Defaut GE &amp; POWER Cabinet","PASSIVE",
AK1278="Sharing","PASSIVE",
AK1278="Sites strategiques &amp; DataCenter","PASSIVE",
AK1278="Exclu","Exclu",
AK1278="SAT","ACTIVE",
AK1278="SPARE-ISSUE","SPARE-ISSUE",
AK1278="Fiber CAmtel","ACTIVE",
AK1278="Fiber AOF","ACTIVE",
AK1278="Projet OCM (HUAWEI)","PLANNED WORKS",
AK1278="Projet OCM (NOKIA)","PLANNED WORKS",
AK1278="ACCESS-ISSUE","ACCESS-ISSUE",
AK1278="Projet OCM (ZTE, NOKIA, autres projets)","PLANNED WORKS",
AK1278="No root CAuse","No root cause",
AK1278="ODU HS","ACTIVE",
AK1278="IP &amp; VLAN","ACTIVE",
AK1278="Warehouse HUAWEI","SPARE-ISSUE",
AK1278="SPARE-HS","SPARE-ISSUE",
AK1278="Power Telco","ACTIVE", AK1278="no impacts","no impacts"
),"")</f>
        <v>No root cause</v>
      </c>
      <c r="AM1278" s="108" t="s">
        <v>5537</v>
      </c>
      <c r="AN1278" s="117" t="s">
        <v>3260</v>
      </c>
      <c r="AP1278" s="23" t="s">
        <v>5537</v>
      </c>
      <c r="AQ1278" s="23" t="s">
        <v>5537</v>
      </c>
      <c r="AR1278" s="7"/>
      <c r="AS1278" s="6"/>
      <c r="AT1278" s="7"/>
      <c r="AU1278" s="3" t="s">
        <v>5537</v>
      </c>
      <c r="AV1278" s="24" t="s">
        <v>5537</v>
      </c>
      <c r="AW1278" s="24" t="s">
        <v>5537</v>
      </c>
      <c r="AX1278" s="24" t="s">
        <v>5537</v>
      </c>
      <c r="AY1278" s="24" t="s">
        <v>5537</v>
      </c>
      <c r="AZ1278" s="24" t="s">
        <v>5537</v>
      </c>
      <c r="BA1278" s="24" t="s">
        <v>5537</v>
      </c>
      <c r="BB1278" s="24" t="s">
        <v>5537</v>
      </c>
      <c r="BC1278" s="24" t="s">
        <v>5537</v>
      </c>
      <c r="BD1278" s="24" t="s">
        <v>5537</v>
      </c>
      <c r="BE1278" s="24" t="s">
        <v>5537</v>
      </c>
      <c r="BF1278" s="24" t="s">
        <v>5537</v>
      </c>
      <c r="BG1278" s="24" t="s">
        <v>5537</v>
      </c>
      <c r="BH1278" s="24" t="s">
        <v>5537</v>
      </c>
      <c r="BI1278" s="9" t="s">
        <v>5537</v>
      </c>
      <c r="BJ1278" s="14"/>
      <c r="BK1278" s="14" t="s">
        <v>5537</v>
      </c>
      <c r="BL1278" s="14" t="str">
        <f>_xlfn.XLOOKUP(B1278,'[4]cell downs 18042026 17h'!$B:$B,'[4]cell downs 18042026 17h'!$B:$B,"")</f>
        <v/>
      </c>
      <c r="BM1278" s="14" t="str">
        <f>_xlfn.XLOOKUP(B1278,'[5]Cells Huawei 19042026 15h'!$B:$B,'[5]Cells Huawei 19042026 15h'!$B:$B,"")</f>
        <v/>
      </c>
      <c r="BN1278" s="9" t="str">
        <f>_xlfn.XLOOKUP(B1278,'[6]cells down 19042026 9H40'!$B:$B,'[6]cells down 19042026 9H40'!$B:$B,"")</f>
        <v/>
      </c>
      <c r="BO1278" s="9" t="s">
        <v>3260</v>
      </c>
      <c r="BP1278" s="9" t="s">
        <v>12</v>
      </c>
    </row>
    <row r="1279" spans="1:68" s="9" customFormat="1" x14ac:dyDescent="0.35">
      <c r="A1279" s="1" t="s">
        <v>4741</v>
      </c>
      <c r="B1279" s="8" t="s">
        <v>4742</v>
      </c>
      <c r="C1279" s="3" t="str">
        <f>_xlfn.XLOOKUP(B1279,'[1]daily break down'!$D:$D,'[1]daily break down'!$E:$E,"")</f>
        <v>SUD-OUEST</v>
      </c>
      <c r="D1279" s="1" t="s">
        <v>11</v>
      </c>
      <c r="E1279" s="1"/>
      <c r="F1279" s="3" t="s">
        <v>13</v>
      </c>
      <c r="G1279" s="1" t="s">
        <v>63</v>
      </c>
      <c r="H1279" s="39" t="str">
        <f>_xlfn.XLOOKUP(B1279,[2]CALCULATION!$B:$B,[2]CALCULATION!$H:$H,"")</f>
        <v>Huawei</v>
      </c>
      <c r="I1279" s="34">
        <v>0</v>
      </c>
      <c r="J1279" s="34">
        <v>0</v>
      </c>
      <c r="K1279" s="34">
        <v>0</v>
      </c>
      <c r="L1279" s="34">
        <v>0</v>
      </c>
      <c r="M1279" s="34">
        <v>0</v>
      </c>
      <c r="N1279" s="34">
        <v>0</v>
      </c>
      <c r="O1279" s="34">
        <v>12.857521979950519</v>
      </c>
      <c r="P1279" s="34">
        <v>13.868556899607057</v>
      </c>
      <c r="Q1279" s="34">
        <v>13.868556899607057</v>
      </c>
      <c r="R1279" s="34">
        <v>13.868289373432297</v>
      </c>
      <c r="S1279" s="109">
        <v>13.868556899607057</v>
      </c>
      <c r="T1279" s="109">
        <f>_xlfn.XLOOKUP(B1279,'[3]Nur des jours'!$B:$B,'[3]Nur des jours'!$U:$U,"")</f>
        <v>0</v>
      </c>
      <c r="U1279" s="109">
        <v>26.617784284014352</v>
      </c>
      <c r="V1279" s="109">
        <v>0</v>
      </c>
      <c r="W1279" s="109">
        <v>0</v>
      </c>
      <c r="X1279" s="109">
        <v>2.8143753584850738E-2</v>
      </c>
      <c r="Y1279" s="109">
        <v>0</v>
      </c>
      <c r="Z1279" s="109">
        <v>0</v>
      </c>
      <c r="AA1279" s="109">
        <v>0</v>
      </c>
      <c r="AB1279" s="109">
        <v>0</v>
      </c>
      <c r="AC1279" s="109">
        <v>0</v>
      </c>
      <c r="AD1279" s="109">
        <v>0</v>
      </c>
      <c r="AE1279" s="109">
        <v>0</v>
      </c>
      <c r="AF1279" s="109">
        <v>0</v>
      </c>
      <c r="AG1279" s="57" t="str">
        <f>_xlfn.XLOOKUP(B1279,[3]CALCULATION!$B:$B,[3]CALCULATION!$M:$M,"")</f>
        <v>Operationnel</v>
      </c>
      <c r="AH1279" s="57"/>
      <c r="AI1279" s="56" t="str" cm="1">
        <f t="array" ref="AI1279">IFERROR(_xlfn.IFS(
AK1279="MPR ISSUE","PDH",
AK1279="BSS Hardware Issue","BSS",
AK1279="Sites strategiques, MLL, Pylone, etc.","ENVTECH",
AK1279="AKTIVCO DEFAUT GE &amp; POWER Cabinet","AKTIVCO",
AK1279="AKTIVCO Coupure ENEO &amp; Baisse de tension","AKTIVCO GRID ONLY",
AK1279="Coupure ENEO &amp; Baisse de tension","IHS GRID ONLY",
AK1279="Defaut GE &amp; POWER Cabinet","IHS",
AK1279="Sharing","Partners",
AK1279="Sites strategiques &amp; DataCenter","SST &amp; DC",
AK1279="Exclu","Exclu",
AK1279="SAT","SAT",
AK1279="SPARE-ISSUE","SPARE-ISSUE",
AK1279="Fiber CAmtel","TRANS_FO_CAMTEL",
AK1279="Fiber AOF","Fiber AOF",
AK1279="Projet OCM (HUAWEI)","TRAVAUX-HUAWEI",
AK1279="Projet OCM (NOKIA)","TRAVAUX-NOKIA",
AK1279="ACCESS-ISSUE","ACCESS-ISSUE",
AK1279="Projet OCM (ZTE, NOKIA, autres projets)","TRAVAUX OCM",
AK1279="No root CAuse","No root cause",
AK1279="ODU HS","PDH",
AK1279="IP &amp; VLAN","PDH",
AK1279="Warehouse HUAWEI","SPARE-ISSUE",
AK1279="SPARE-HS","SPARE-ISSUE",
AK1279="Power Telco","BSS",AK1279="no impacts","no impacts"
),"")</f>
        <v>No root cause</v>
      </c>
      <c r="AJ1279" s="56" t="str" cm="1">
        <f t="array" ref="AJ1279">IFERROR(_xlfn.IFS(
AK1279="MPR ISSUE","TX ISSUE",
AK1279="BSS Hardware Issue","RAN ISSUE",
AK1279="Sites strategiques, MLL, Pylone, etc.","ENVTECH",
AK1279="AKTIVCO DEFAUT GE &amp; POWER Cabinet","POWER ISSUE",
AK1279="AKTIVCO Coupure ENEO &amp; Baisse de tension","POWER ISSUE",
AK1279="Coupure ENEO &amp; Baisse de tension","POWER ISSUE",
AK1279="Defaut GE &amp; POWER Cabinet","POWER ISSUE",
AK1279="Sharing","POWER ISSUE",
AK1279="Sites strategiques &amp; DataCenter","POWER ISSUE",
AK1279="Exclu","Exclu",
AK1279="SAT","TX ISSUE",
AK1279="SPARE-ISSUE","SPARE-ISSUE",
AK1279="Fiber CAmtel","TX ISSUE",
AK1279="Fiber AOF","TX ISSUE",
AK1279="Projet OCM (HUAWEI)","TRAVAUX-HUAWEI",
AK1279="Projet OCM (NOKIA)","TRAVAUX -NOKIA",
AK1279="ACCESS-ISSUE","ACCESS-ISSUE",
AK1279="Projet OCM (ZTE, NOKIA, autres projets)","TRAVAUX OCM",
AK1279="No root CAuse","No root cause",
AK1279="ODU HS","TX ISSUE",
AK1279="IP &amp; VLAN","TX ISSUE",
AK1279="Warehouse HUAWEI","SPARE-ISSUE",
AK1279="SPARE-HS","SPARE-ISSUE",
AK1279="Power Telco","RAN ISSUE",AK1279="no impacts","no impacts"
),"")</f>
        <v>No root cause</v>
      </c>
      <c r="AK1279" s="81" t="s">
        <v>5620</v>
      </c>
      <c r="AL1279" s="56" t="str" cm="1">
        <f t="array" ref="AL1279">IFERROR(_xlfn.IFS(
AK1279="MPR ISSUE","ACTIVE",
AK1279="BSS Hardware Issue","ACTIVE",
AK1279="Sites strategiques, MLL, Pylone, etc.","PASSIVE",
AK1279="AKTIVCO DEFAUT GE &amp; POWER Cabinet","PASSIVE",
AK1279="AKTIVCO Coupure ENEO &amp; Baisse de tension","PASSIVE",
AK1279="Coupure ENEO &amp; Baisse de tension","PASSIVE",
AK1279="Defaut GE &amp; POWER Cabinet","PASSIVE",
AK1279="Sharing","PASSIVE",
AK1279="Sites strategiques &amp; DataCenter","PASSIVE",
AK1279="Exclu","Exclu",
AK1279="SAT","ACTIVE",
AK1279="SPARE-ISSUE","SPARE-ISSUE",
AK1279="Fiber CAmtel","ACTIVE",
AK1279="Fiber AOF","ACTIVE",
AK1279="Projet OCM (HUAWEI)","PLANNED WORKS",
AK1279="Projet OCM (NOKIA)","PLANNED WORKS",
AK1279="ACCESS-ISSUE","ACCESS-ISSUE",
AK1279="Projet OCM (ZTE, NOKIA, autres projets)","PLANNED WORKS",
AK1279="No root CAuse","No root cause",
AK1279="ODU HS","ACTIVE",
AK1279="IP &amp; VLAN","ACTIVE",
AK1279="Warehouse HUAWEI","SPARE-ISSUE",
AK1279="SPARE-HS","SPARE-ISSUE",
AK1279="Power Telco","ACTIVE", AK1279="no impacts","no impacts"
),"")</f>
        <v>No root cause</v>
      </c>
      <c r="AM1279" s="108" t="s">
        <v>5537</v>
      </c>
      <c r="AN1279" s="117" t="s">
        <v>4742</v>
      </c>
      <c r="AP1279" s="23" t="s">
        <v>5537</v>
      </c>
      <c r="AQ1279" s="23" t="s">
        <v>5537</v>
      </c>
      <c r="AR1279" s="7"/>
      <c r="AS1279" s="6"/>
      <c r="AT1279" s="7"/>
      <c r="AU1279" s="3" t="s">
        <v>5537</v>
      </c>
      <c r="AV1279" s="24" t="s">
        <v>5537</v>
      </c>
      <c r="AW1279" s="24" t="s">
        <v>5537</v>
      </c>
      <c r="AX1279" s="24" t="s">
        <v>5537</v>
      </c>
      <c r="AY1279" s="24" t="s">
        <v>5537</v>
      </c>
      <c r="AZ1279" s="24" t="s">
        <v>5537</v>
      </c>
      <c r="BA1279" s="24" t="s">
        <v>5537</v>
      </c>
      <c r="BB1279" s="24" t="s">
        <v>5537</v>
      </c>
      <c r="BC1279" s="24" t="s">
        <v>5537</v>
      </c>
      <c r="BD1279" s="24" t="s">
        <v>5537</v>
      </c>
      <c r="BE1279" s="24" t="s">
        <v>5537</v>
      </c>
      <c r="BF1279" s="24" t="s">
        <v>5537</v>
      </c>
      <c r="BG1279" s="24" t="s">
        <v>5537</v>
      </c>
      <c r="BH1279" s="24" t="s">
        <v>5537</v>
      </c>
      <c r="BI1279" s="9" t="s">
        <v>5537</v>
      </c>
      <c r="BJ1279" s="14"/>
      <c r="BK1279" s="14" t="s">
        <v>5537</v>
      </c>
      <c r="BL1279" s="14" t="str">
        <f>_xlfn.XLOOKUP(B1279,'[4]cell downs 18042026 17h'!$B:$B,'[4]cell downs 18042026 17h'!$B:$B,"")</f>
        <v/>
      </c>
      <c r="BM1279" s="14" t="str">
        <f>_xlfn.XLOOKUP(B1279,'[5]Cells Huawei 19042026 15h'!$B:$B,'[5]Cells Huawei 19042026 15h'!$B:$B,"")</f>
        <v/>
      </c>
      <c r="BN1279" s="9" t="str">
        <f>_xlfn.XLOOKUP(B1279,'[6]cells down 19042026 9H40'!$B:$B,'[6]cells down 19042026 9H40'!$B:$B,"")</f>
        <v/>
      </c>
      <c r="BO1279" s="9" t="s">
        <v>5537</v>
      </c>
      <c r="BP1279" s="9" t="s">
        <v>1129</v>
      </c>
    </row>
    <row r="1280" spans="1:68" s="9" customFormat="1" x14ac:dyDescent="0.35">
      <c r="A1280" s="1" t="s">
        <v>4733</v>
      </c>
      <c r="B1280" s="8" t="s">
        <v>4734</v>
      </c>
      <c r="C1280" s="3" t="str">
        <f>_xlfn.XLOOKUP(B1280,'[1]daily break down'!$D:$D,'[1]daily break down'!$E:$E,"")</f>
        <v>Douala</v>
      </c>
      <c r="D1280" s="1" t="s">
        <v>11</v>
      </c>
      <c r="E1280" s="1" t="s">
        <v>12</v>
      </c>
      <c r="F1280" s="3" t="s">
        <v>31</v>
      </c>
      <c r="G1280" s="1" t="s">
        <v>32</v>
      </c>
      <c r="H1280" s="41" t="str">
        <f>_xlfn.XLOOKUP(B1280,[2]CALCULATION!$B:$B,[2]CALCULATION!$H:$H,"")</f>
        <v>ZTE</v>
      </c>
      <c r="I1280" s="34">
        <v>0</v>
      </c>
      <c r="J1280" s="34">
        <v>0</v>
      </c>
      <c r="K1280" s="34">
        <v>0</v>
      </c>
      <c r="L1280" s="34">
        <v>2.3185601812614315E-3</v>
      </c>
      <c r="M1280" s="34">
        <v>0</v>
      </c>
      <c r="N1280" s="34">
        <v>0</v>
      </c>
      <c r="O1280" s="34">
        <v>0</v>
      </c>
      <c r="P1280" s="34">
        <v>0</v>
      </c>
      <c r="Q1280" s="34">
        <v>0</v>
      </c>
      <c r="R1280" s="34">
        <v>0</v>
      </c>
      <c r="S1280" s="109">
        <v>13.796556688439729</v>
      </c>
      <c r="T1280" s="109">
        <f>_xlfn.XLOOKUP(B1280,'[3]Nur des jours'!$B:$B,'[3]Nur des jours'!$U:$U,"")</f>
        <v>0</v>
      </c>
      <c r="U1280" s="109">
        <v>0</v>
      </c>
      <c r="V1280" s="109">
        <v>0</v>
      </c>
      <c r="W1280" s="109">
        <v>0</v>
      </c>
      <c r="X1280" s="109">
        <v>2.7804887096820302E-2</v>
      </c>
      <c r="Y1280" s="109">
        <v>0</v>
      </c>
      <c r="Z1280" s="109">
        <v>0</v>
      </c>
      <c r="AA1280" s="109">
        <v>0</v>
      </c>
      <c r="AB1280" s="109">
        <v>0</v>
      </c>
      <c r="AC1280" s="109">
        <v>0</v>
      </c>
      <c r="AD1280" s="109">
        <v>0</v>
      </c>
      <c r="AE1280" s="109">
        <v>0</v>
      </c>
      <c r="AF1280" s="109">
        <v>0</v>
      </c>
      <c r="AG1280" s="57" t="str">
        <f>_xlfn.XLOOKUP(B1280,[3]CALCULATION!$B:$B,[3]CALCULATION!$M:$M,"")</f>
        <v>Operationnel</v>
      </c>
      <c r="AH1280" s="57"/>
      <c r="AI1280" s="56" t="str" cm="1">
        <f t="array" ref="AI1280">IFERROR(_xlfn.IFS(
AK1280="MPR ISSUE","PDH",
AK1280="BSS Hardware Issue","BSS",
AK1280="Sites strategiques, MLL, Pylone, etc.","ENVTECH",
AK1280="AKTIVCO DEFAUT GE &amp; POWER Cabinet","AKTIVCO",
AK1280="AKTIVCO Coupure ENEO &amp; Baisse de tension","AKTIVCO GRID ONLY",
AK1280="Coupure ENEO &amp; Baisse de tension","IHS GRID ONLY",
AK1280="Defaut GE &amp; POWER Cabinet","IHS",
AK1280="Sharing","Partners",
AK1280="Sites strategiques &amp; DataCenter","SST &amp; DC",
AK1280="Exclu","Exclu",
AK1280="SAT","SAT",
AK1280="SPARE-ISSUE","SPARE-ISSUE",
AK1280="Fiber CAmtel","TRANS_FO_CAMTEL",
AK1280="Fiber AOF","Fiber AOF",
AK1280="Projet OCM (HUAWEI)","TRAVAUX-HUAWEI",
AK1280="Projet OCM (NOKIA)","TRAVAUX-NOKIA",
AK1280="ACCESS-ISSUE","ACCESS-ISSUE",
AK1280="Projet OCM (ZTE, NOKIA, autres projets)","TRAVAUX OCM",
AK1280="No root CAuse","No root cause",
AK1280="ODU HS","PDH",
AK1280="IP &amp; VLAN","PDH",
AK1280="Warehouse HUAWEI","SPARE-ISSUE",
AK1280="SPARE-HS","SPARE-ISSUE",
AK1280="Power Telco","BSS",AK1280="no impacts","no impacts"
),"")</f>
        <v>No root cause</v>
      </c>
      <c r="AJ1280" s="56" t="str" cm="1">
        <f t="array" ref="AJ1280">IFERROR(_xlfn.IFS(
AK1280="MPR ISSUE","TX ISSUE",
AK1280="BSS Hardware Issue","RAN ISSUE",
AK1280="Sites strategiques, MLL, Pylone, etc.","ENVTECH",
AK1280="AKTIVCO DEFAUT GE &amp; POWER Cabinet","POWER ISSUE",
AK1280="AKTIVCO Coupure ENEO &amp; Baisse de tension","POWER ISSUE",
AK1280="Coupure ENEO &amp; Baisse de tension","POWER ISSUE",
AK1280="Defaut GE &amp; POWER Cabinet","POWER ISSUE",
AK1280="Sharing","POWER ISSUE",
AK1280="Sites strategiques &amp; DataCenter","POWER ISSUE",
AK1280="Exclu","Exclu",
AK1280="SAT","TX ISSUE",
AK1280="SPARE-ISSUE","SPARE-ISSUE",
AK1280="Fiber CAmtel","TX ISSUE",
AK1280="Fiber AOF","TX ISSUE",
AK1280="Projet OCM (HUAWEI)","TRAVAUX-HUAWEI",
AK1280="Projet OCM (NOKIA)","TRAVAUX -NOKIA",
AK1280="ACCESS-ISSUE","ACCESS-ISSUE",
AK1280="Projet OCM (ZTE, NOKIA, autres projets)","TRAVAUX OCM",
AK1280="No root CAuse","No root cause",
AK1280="ODU HS","TX ISSUE",
AK1280="IP &amp; VLAN","TX ISSUE",
AK1280="Warehouse HUAWEI","SPARE-ISSUE",
AK1280="SPARE-HS","SPARE-ISSUE",
AK1280="Power Telco","RAN ISSUE",AK1280="no impacts","no impacts"
),"")</f>
        <v>No root cause</v>
      </c>
      <c r="AK1280" s="81" t="s">
        <v>5620</v>
      </c>
      <c r="AL1280" s="56" t="str" cm="1">
        <f t="array" ref="AL1280">IFERROR(_xlfn.IFS(
AK1280="MPR ISSUE","ACTIVE",
AK1280="BSS Hardware Issue","ACTIVE",
AK1280="Sites strategiques, MLL, Pylone, etc.","PASSIVE",
AK1280="AKTIVCO DEFAUT GE &amp; POWER Cabinet","PASSIVE",
AK1280="AKTIVCO Coupure ENEO &amp; Baisse de tension","PASSIVE",
AK1280="Coupure ENEO &amp; Baisse de tension","PASSIVE",
AK1280="Defaut GE &amp; POWER Cabinet","PASSIVE",
AK1280="Sharing","PASSIVE",
AK1280="Sites strategiques &amp; DataCenter","PASSIVE",
AK1280="Exclu","Exclu",
AK1280="SAT","ACTIVE",
AK1280="SPARE-ISSUE","SPARE-ISSUE",
AK1280="Fiber CAmtel","ACTIVE",
AK1280="Fiber AOF","ACTIVE",
AK1280="Projet OCM (HUAWEI)","PLANNED WORKS",
AK1280="Projet OCM (NOKIA)","PLANNED WORKS",
AK1280="ACCESS-ISSUE","ACCESS-ISSUE",
AK1280="Projet OCM (ZTE, NOKIA, autres projets)","PLANNED WORKS",
AK1280="No root CAuse","No root cause",
AK1280="ODU HS","ACTIVE",
AK1280="IP &amp; VLAN","ACTIVE",
AK1280="Warehouse HUAWEI","SPARE-ISSUE",
AK1280="SPARE-HS","SPARE-ISSUE",
AK1280="Power Telco","ACTIVE", AK1280="no impacts","no impacts"
),"")</f>
        <v>No root cause</v>
      </c>
      <c r="AM1280" s="108" t="s">
        <v>5537</v>
      </c>
      <c r="AN1280" s="117" t="s">
        <v>4734</v>
      </c>
      <c r="AP1280" s="23" t="s">
        <v>5537</v>
      </c>
      <c r="AQ1280" s="23" t="s">
        <v>5537</v>
      </c>
      <c r="AR1280" s="7"/>
      <c r="AS1280" s="6"/>
      <c r="AT1280" s="7"/>
      <c r="AU1280" s="3" t="s">
        <v>5537</v>
      </c>
      <c r="AV1280" s="24" t="s">
        <v>5537</v>
      </c>
      <c r="AW1280" s="24" t="s">
        <v>5537</v>
      </c>
      <c r="AX1280" s="24" t="s">
        <v>5537</v>
      </c>
      <c r="AY1280" s="24" t="s">
        <v>5537</v>
      </c>
      <c r="AZ1280" s="24" t="s">
        <v>5537</v>
      </c>
      <c r="BA1280" s="24" t="s">
        <v>5537</v>
      </c>
      <c r="BB1280" s="24" t="s">
        <v>5537</v>
      </c>
      <c r="BC1280" s="24" t="s">
        <v>5537</v>
      </c>
      <c r="BD1280" s="24" t="s">
        <v>5537</v>
      </c>
      <c r="BE1280" s="24" t="s">
        <v>5537</v>
      </c>
      <c r="BF1280" s="24" t="s">
        <v>5537</v>
      </c>
      <c r="BG1280" s="24" t="s">
        <v>5537</v>
      </c>
      <c r="BH1280" s="24" t="s">
        <v>5537</v>
      </c>
      <c r="BI1280" s="9" t="s">
        <v>5537</v>
      </c>
      <c r="BJ1280" s="14"/>
      <c r="BK1280" s="14" t="s">
        <v>5537</v>
      </c>
      <c r="BL1280" s="14" t="str">
        <f>_xlfn.XLOOKUP(B1280,'[4]cell downs 18042026 17h'!$B:$B,'[4]cell downs 18042026 17h'!$B:$B,"")</f>
        <v/>
      </c>
      <c r="BM1280" s="14" t="str">
        <f>_xlfn.XLOOKUP(B1280,'[5]Cells Huawei 19042026 15h'!$B:$B,'[5]Cells Huawei 19042026 15h'!$B:$B,"")</f>
        <v/>
      </c>
      <c r="BN1280" s="9" t="str">
        <f>_xlfn.XLOOKUP(B1280,'[6]cells down 19042026 9H40'!$B:$B,'[6]cells down 19042026 9H40'!$B:$B,"")</f>
        <v/>
      </c>
      <c r="BO1280" s="9" t="s">
        <v>4734</v>
      </c>
      <c r="BP1280" s="9" t="s">
        <v>12</v>
      </c>
    </row>
    <row r="1281" spans="1:68" s="9" customFormat="1" x14ac:dyDescent="0.35">
      <c r="A1281" s="1" t="s">
        <v>3237</v>
      </c>
      <c r="B1281" s="8" t="s">
        <v>3238</v>
      </c>
      <c r="C1281" s="3" t="str">
        <f>_xlfn.XLOOKUP(B1281,'[1]daily break down'!$D:$D,'[1]daily break down'!$E:$E,"")</f>
        <v>Yaounde</v>
      </c>
      <c r="D1281" s="1" t="s">
        <v>11</v>
      </c>
      <c r="E1281" s="1" t="s">
        <v>12</v>
      </c>
      <c r="F1281" s="3" t="s">
        <v>37</v>
      </c>
      <c r="G1281" s="1" t="s">
        <v>38</v>
      </c>
      <c r="H1281" s="41" t="str">
        <f>_xlfn.XLOOKUP(B1281,[2]CALCULATION!$B:$B,[2]CALCULATION!$H:$H,"")</f>
        <v>ZTE</v>
      </c>
      <c r="I1281" s="34">
        <v>0</v>
      </c>
      <c r="J1281" s="34">
        <v>0</v>
      </c>
      <c r="K1281" s="34">
        <v>0</v>
      </c>
      <c r="L1281" s="34">
        <v>0</v>
      </c>
      <c r="M1281" s="34">
        <v>0</v>
      </c>
      <c r="N1281" s="34">
        <v>0</v>
      </c>
      <c r="O1281" s="34">
        <v>0</v>
      </c>
      <c r="P1281" s="34">
        <v>0</v>
      </c>
      <c r="Q1281" s="34">
        <v>0</v>
      </c>
      <c r="R1281" s="34">
        <v>0</v>
      </c>
      <c r="S1281" s="109">
        <v>0</v>
      </c>
      <c r="T1281" s="109">
        <f>_xlfn.XLOOKUP(B1281,'[3]Nur des jours'!$B:$B,'[3]Nur des jours'!$U:$U,"")</f>
        <v>0</v>
      </c>
      <c r="U1281" s="109">
        <v>0</v>
      </c>
      <c r="V1281" s="109">
        <v>0</v>
      </c>
      <c r="W1281" s="109">
        <v>0</v>
      </c>
      <c r="X1281" s="109">
        <v>2.6663442084506304E-2</v>
      </c>
      <c r="Y1281" s="109">
        <v>0</v>
      </c>
      <c r="Z1281" s="109">
        <v>0</v>
      </c>
      <c r="AA1281" s="109">
        <v>0</v>
      </c>
      <c r="AB1281" s="109">
        <v>0</v>
      </c>
      <c r="AC1281" s="109">
        <v>0</v>
      </c>
      <c r="AD1281" s="109">
        <v>0</v>
      </c>
      <c r="AE1281" s="109">
        <v>0</v>
      </c>
      <c r="AF1281" s="109">
        <v>0</v>
      </c>
      <c r="AG1281" s="57" t="str">
        <f>_xlfn.XLOOKUP(B1281,[3]CALCULATION!$B:$B,[3]CALCULATION!$M:$M,"")</f>
        <v>Operationnel</v>
      </c>
      <c r="AH1281" s="57"/>
      <c r="AI1281" s="56" t="str" cm="1">
        <f t="array" ref="AI1281">IFERROR(_xlfn.IFS(
AK1281="MPR ISSUE","PDH",
AK1281="BSS Hardware Issue","BSS",
AK1281="Sites strategiques, MLL, Pylone, etc.","ENVTECH",
AK1281="AKTIVCO DEFAUT GE &amp; POWER Cabinet","AKTIVCO",
AK1281="AKTIVCO Coupure ENEO &amp; Baisse de tension","AKTIVCO GRID ONLY",
AK1281="Coupure ENEO &amp; Baisse de tension","IHS GRID ONLY",
AK1281="Defaut GE &amp; POWER Cabinet","IHS",
AK1281="Sharing","Partners",
AK1281="Sites strategiques &amp; DataCenter","SST &amp; DC",
AK1281="Exclu","Exclu",
AK1281="SAT","SAT",
AK1281="SPARE-ISSUE","SPARE-ISSUE",
AK1281="Fiber CAmtel","TRANS_FO_CAMTEL",
AK1281="Fiber AOF","Fiber AOF",
AK1281="Projet OCM (HUAWEI)","TRAVAUX-HUAWEI",
AK1281="Projet OCM (NOKIA)","TRAVAUX-NOKIA",
AK1281="ACCESS-ISSUE","ACCESS-ISSUE",
AK1281="Projet OCM (ZTE, NOKIA, autres projets)","TRAVAUX OCM",
AK1281="No root CAuse","No root cause",
AK1281="ODU HS","PDH",
AK1281="IP &amp; VLAN","PDH",
AK1281="Warehouse HUAWEI","SPARE-ISSUE",
AK1281="SPARE-HS","SPARE-ISSUE",
AK1281="Power Telco","BSS",AK1281="no impacts","no impacts"
),"")</f>
        <v>No root cause</v>
      </c>
      <c r="AJ1281" s="56" t="str" cm="1">
        <f t="array" ref="AJ1281">IFERROR(_xlfn.IFS(
AK1281="MPR ISSUE","TX ISSUE",
AK1281="BSS Hardware Issue","RAN ISSUE",
AK1281="Sites strategiques, MLL, Pylone, etc.","ENVTECH",
AK1281="AKTIVCO DEFAUT GE &amp; POWER Cabinet","POWER ISSUE",
AK1281="AKTIVCO Coupure ENEO &amp; Baisse de tension","POWER ISSUE",
AK1281="Coupure ENEO &amp; Baisse de tension","POWER ISSUE",
AK1281="Defaut GE &amp; POWER Cabinet","POWER ISSUE",
AK1281="Sharing","POWER ISSUE",
AK1281="Sites strategiques &amp; DataCenter","POWER ISSUE",
AK1281="Exclu","Exclu",
AK1281="SAT","TX ISSUE",
AK1281="SPARE-ISSUE","SPARE-ISSUE",
AK1281="Fiber CAmtel","TX ISSUE",
AK1281="Fiber AOF","TX ISSUE",
AK1281="Projet OCM (HUAWEI)","TRAVAUX-HUAWEI",
AK1281="Projet OCM (NOKIA)","TRAVAUX -NOKIA",
AK1281="ACCESS-ISSUE","ACCESS-ISSUE",
AK1281="Projet OCM (ZTE, NOKIA, autres projets)","TRAVAUX OCM",
AK1281="No root CAuse","No root cause",
AK1281="ODU HS","TX ISSUE",
AK1281="IP &amp; VLAN","TX ISSUE",
AK1281="Warehouse HUAWEI","SPARE-ISSUE",
AK1281="SPARE-HS","SPARE-ISSUE",
AK1281="Power Telco","RAN ISSUE",AK1281="no impacts","no impacts"
),"")</f>
        <v>No root cause</v>
      </c>
      <c r="AK1281" s="81" t="s">
        <v>5620</v>
      </c>
      <c r="AL1281" s="56" t="str" cm="1">
        <f t="array" ref="AL1281">IFERROR(_xlfn.IFS(
AK1281="MPR ISSUE","ACTIVE",
AK1281="BSS Hardware Issue","ACTIVE",
AK1281="Sites strategiques, MLL, Pylone, etc.","PASSIVE",
AK1281="AKTIVCO DEFAUT GE &amp; POWER Cabinet","PASSIVE",
AK1281="AKTIVCO Coupure ENEO &amp; Baisse de tension","PASSIVE",
AK1281="Coupure ENEO &amp; Baisse de tension","PASSIVE",
AK1281="Defaut GE &amp; POWER Cabinet","PASSIVE",
AK1281="Sharing","PASSIVE",
AK1281="Sites strategiques &amp; DataCenter","PASSIVE",
AK1281="Exclu","Exclu",
AK1281="SAT","ACTIVE",
AK1281="SPARE-ISSUE","SPARE-ISSUE",
AK1281="Fiber CAmtel","ACTIVE",
AK1281="Fiber AOF","ACTIVE",
AK1281="Projet OCM (HUAWEI)","PLANNED WORKS",
AK1281="Projet OCM (NOKIA)","PLANNED WORKS",
AK1281="ACCESS-ISSUE","ACCESS-ISSUE",
AK1281="Projet OCM (ZTE, NOKIA, autres projets)","PLANNED WORKS",
AK1281="No root CAuse","No root cause",
AK1281="ODU HS","ACTIVE",
AK1281="IP &amp; VLAN","ACTIVE",
AK1281="Warehouse HUAWEI","SPARE-ISSUE",
AK1281="SPARE-HS","SPARE-ISSUE",
AK1281="Power Telco","ACTIVE", AK1281="no impacts","no impacts"
),"")</f>
        <v>No root cause</v>
      </c>
      <c r="AM1281" s="108" t="s">
        <v>5537</v>
      </c>
      <c r="AN1281" s="117" t="s">
        <v>3238</v>
      </c>
      <c r="AP1281" s="23" t="s">
        <v>5537</v>
      </c>
      <c r="AQ1281" s="23" t="s">
        <v>5537</v>
      </c>
      <c r="AR1281" s="7"/>
      <c r="AS1281" s="6"/>
      <c r="AT1281" s="7"/>
      <c r="AU1281" s="3" t="s">
        <v>5537</v>
      </c>
      <c r="AV1281" s="24" t="s">
        <v>5537</v>
      </c>
      <c r="AW1281" s="24" t="s">
        <v>5537</v>
      </c>
      <c r="AX1281" s="24" t="s">
        <v>5537</v>
      </c>
      <c r="AY1281" s="24" t="s">
        <v>5537</v>
      </c>
      <c r="AZ1281" s="24" t="s">
        <v>5537</v>
      </c>
      <c r="BA1281" s="24" t="s">
        <v>5537</v>
      </c>
      <c r="BB1281" s="24" t="s">
        <v>5537</v>
      </c>
      <c r="BC1281" s="24" t="s">
        <v>5537</v>
      </c>
      <c r="BD1281" s="24" t="s">
        <v>5537</v>
      </c>
      <c r="BE1281" s="24" t="s">
        <v>5537</v>
      </c>
      <c r="BF1281" s="24" t="s">
        <v>5537</v>
      </c>
      <c r="BG1281" s="24" t="s">
        <v>5537</v>
      </c>
      <c r="BH1281" s="24" t="s">
        <v>5537</v>
      </c>
      <c r="BI1281" s="9" t="s">
        <v>5537</v>
      </c>
      <c r="BJ1281" s="14"/>
      <c r="BK1281" s="14" t="s">
        <v>5537</v>
      </c>
      <c r="BL1281" s="14" t="str">
        <f>_xlfn.XLOOKUP(B1281,'[4]cell downs 18042026 17h'!$B:$B,'[4]cell downs 18042026 17h'!$B:$B,"")</f>
        <v/>
      </c>
      <c r="BM1281" s="14" t="str">
        <f>_xlfn.XLOOKUP(B1281,'[5]Cells Huawei 19042026 15h'!$B:$B,'[5]Cells Huawei 19042026 15h'!$B:$B,"")</f>
        <v/>
      </c>
      <c r="BN1281" s="9" t="str">
        <f>_xlfn.XLOOKUP(B1281,'[6]cells down 19042026 9H40'!$B:$B,'[6]cells down 19042026 9H40'!$B:$B,"")</f>
        <v/>
      </c>
      <c r="BO1281" s="9" t="s">
        <v>3238</v>
      </c>
      <c r="BP1281" s="9" t="s">
        <v>5537</v>
      </c>
    </row>
    <row r="1282" spans="1:68" s="9" customFormat="1" x14ac:dyDescent="0.35">
      <c r="A1282" s="1" t="s">
        <v>3711</v>
      </c>
      <c r="B1282" s="8" t="s">
        <v>3712</v>
      </c>
      <c r="C1282" s="3" t="str">
        <f>_xlfn.XLOOKUP(B1282,'[1]daily break down'!$D:$D,'[1]daily break down'!$E:$E,"")</f>
        <v>OUEST</v>
      </c>
      <c r="D1282" s="1" t="s">
        <v>21</v>
      </c>
      <c r="E1282" s="1" t="s">
        <v>36</v>
      </c>
      <c r="F1282" s="3" t="s">
        <v>102</v>
      </c>
      <c r="G1282" s="1" t="s">
        <v>3711</v>
      </c>
      <c r="H1282" s="39" t="str">
        <f>_xlfn.XLOOKUP(B1282,[2]CALCULATION!$B:$B,[2]CALCULATION!$H:$H,"")</f>
        <v>HUAWEI</v>
      </c>
      <c r="I1282" s="34">
        <v>0</v>
      </c>
      <c r="J1282" s="34">
        <v>0</v>
      </c>
      <c r="K1282" s="34">
        <v>0</v>
      </c>
      <c r="L1282" s="34">
        <v>0</v>
      </c>
      <c r="M1282" s="34">
        <v>0</v>
      </c>
      <c r="N1282" s="34">
        <v>0</v>
      </c>
      <c r="O1282" s="34">
        <v>0</v>
      </c>
      <c r="P1282" s="34">
        <v>0</v>
      </c>
      <c r="Q1282" s="34">
        <v>0</v>
      </c>
      <c r="R1282" s="34">
        <v>0</v>
      </c>
      <c r="S1282" s="109">
        <v>0</v>
      </c>
      <c r="T1282" s="109">
        <f>_xlfn.XLOOKUP(B1282,'[3]Nur des jours'!$B:$B,'[3]Nur des jours'!$U:$U,"")</f>
        <v>0</v>
      </c>
      <c r="U1282" s="109">
        <v>0</v>
      </c>
      <c r="V1282" s="109">
        <v>0</v>
      </c>
      <c r="W1282" s="109">
        <v>0</v>
      </c>
      <c r="X1282" s="109">
        <v>2.125941335433592E-2</v>
      </c>
      <c r="Y1282" s="109">
        <v>0</v>
      </c>
      <c r="Z1282" s="109">
        <v>0</v>
      </c>
      <c r="AA1282" s="109">
        <v>0</v>
      </c>
      <c r="AB1282" s="109">
        <v>0</v>
      </c>
      <c r="AC1282" s="109">
        <v>0</v>
      </c>
      <c r="AD1282" s="109">
        <v>0</v>
      </c>
      <c r="AE1282" s="109">
        <v>0</v>
      </c>
      <c r="AF1282" s="109">
        <v>0</v>
      </c>
      <c r="AG1282" s="57" t="str">
        <f>_xlfn.XLOOKUP(B1282,[3]CALCULATION!$B:$B,[3]CALCULATION!$M:$M,"")</f>
        <v>Operationnel</v>
      </c>
      <c r="AH1282" s="57"/>
      <c r="AI1282" s="56" t="str" cm="1">
        <f t="array" ref="AI1282">IFERROR(_xlfn.IFS(
AK1282="MPR ISSUE","PDH",
AK1282="BSS Hardware Issue","BSS",
AK1282="Sites strategiques, MLL, Pylone, etc.","ENVTECH",
AK1282="AKTIVCO DEFAUT GE &amp; POWER Cabinet","AKTIVCO",
AK1282="AKTIVCO Coupure ENEO &amp; Baisse de tension","AKTIVCO GRID ONLY",
AK1282="Coupure ENEO &amp; Baisse de tension","IHS GRID ONLY",
AK1282="Defaut GE &amp; POWER Cabinet","IHS",
AK1282="Sharing","Partners",
AK1282="Sites strategiques &amp; DataCenter","SST &amp; DC",
AK1282="Exclu","Exclu",
AK1282="SAT","SAT",
AK1282="SPARE-ISSUE","SPARE-ISSUE",
AK1282="Fiber CAmtel","TRANS_FO_CAMTEL",
AK1282="Fiber AOF","Fiber AOF",
AK1282="Projet OCM (HUAWEI)","TRAVAUX-HUAWEI",
AK1282="Projet OCM (NOKIA)","TRAVAUX-NOKIA",
AK1282="ACCESS-ISSUE","ACCESS-ISSUE",
AK1282="Projet OCM (ZTE, NOKIA, autres projets)","TRAVAUX OCM",
AK1282="No root CAuse","No root cause",
AK1282="ODU HS","PDH",
AK1282="IP &amp; VLAN","PDH",
AK1282="Warehouse HUAWEI","SPARE-ISSUE",
AK1282="SPARE-HS","SPARE-ISSUE",
AK1282="Power Telco","BSS",AK1282="no impacts","no impacts"
),"")</f>
        <v>No root cause</v>
      </c>
      <c r="AJ1282" s="56" t="str" cm="1">
        <f t="array" ref="AJ1282">IFERROR(_xlfn.IFS(
AK1282="MPR ISSUE","TX ISSUE",
AK1282="BSS Hardware Issue","RAN ISSUE",
AK1282="Sites strategiques, MLL, Pylone, etc.","ENVTECH",
AK1282="AKTIVCO DEFAUT GE &amp; POWER Cabinet","POWER ISSUE",
AK1282="AKTIVCO Coupure ENEO &amp; Baisse de tension","POWER ISSUE",
AK1282="Coupure ENEO &amp; Baisse de tension","POWER ISSUE",
AK1282="Defaut GE &amp; POWER Cabinet","POWER ISSUE",
AK1282="Sharing","POWER ISSUE",
AK1282="Sites strategiques &amp; DataCenter","POWER ISSUE",
AK1282="Exclu","Exclu",
AK1282="SAT","TX ISSUE",
AK1282="SPARE-ISSUE","SPARE-ISSUE",
AK1282="Fiber CAmtel","TX ISSUE",
AK1282="Fiber AOF","TX ISSUE",
AK1282="Projet OCM (HUAWEI)","TRAVAUX-HUAWEI",
AK1282="Projet OCM (NOKIA)","TRAVAUX -NOKIA",
AK1282="ACCESS-ISSUE","ACCESS-ISSUE",
AK1282="Projet OCM (ZTE, NOKIA, autres projets)","TRAVAUX OCM",
AK1282="No root CAuse","No root cause",
AK1282="ODU HS","TX ISSUE",
AK1282="IP &amp; VLAN","TX ISSUE",
AK1282="Warehouse HUAWEI","SPARE-ISSUE",
AK1282="SPARE-HS","SPARE-ISSUE",
AK1282="Power Telco","RAN ISSUE",AK1282="no impacts","no impacts"
),"")</f>
        <v>No root cause</v>
      </c>
      <c r="AK1282" s="81" t="s">
        <v>5620</v>
      </c>
      <c r="AL1282" s="56" t="str" cm="1">
        <f t="array" ref="AL1282">IFERROR(_xlfn.IFS(
AK1282="MPR ISSUE","ACTIVE",
AK1282="BSS Hardware Issue","ACTIVE",
AK1282="Sites strategiques, MLL, Pylone, etc.","PASSIVE",
AK1282="AKTIVCO DEFAUT GE &amp; POWER Cabinet","PASSIVE",
AK1282="AKTIVCO Coupure ENEO &amp; Baisse de tension","PASSIVE",
AK1282="Coupure ENEO &amp; Baisse de tension","PASSIVE",
AK1282="Defaut GE &amp; POWER Cabinet","PASSIVE",
AK1282="Sharing","PASSIVE",
AK1282="Sites strategiques &amp; DataCenter","PASSIVE",
AK1282="Exclu","Exclu",
AK1282="SAT","ACTIVE",
AK1282="SPARE-ISSUE","SPARE-ISSUE",
AK1282="Fiber CAmtel","ACTIVE",
AK1282="Fiber AOF","ACTIVE",
AK1282="Projet OCM (HUAWEI)","PLANNED WORKS",
AK1282="Projet OCM (NOKIA)","PLANNED WORKS",
AK1282="ACCESS-ISSUE","ACCESS-ISSUE",
AK1282="Projet OCM (ZTE, NOKIA, autres projets)","PLANNED WORKS",
AK1282="No root CAuse","No root cause",
AK1282="ODU HS","ACTIVE",
AK1282="IP &amp; VLAN","ACTIVE",
AK1282="Warehouse HUAWEI","SPARE-ISSUE",
AK1282="SPARE-HS","SPARE-ISSUE",
AK1282="Power Telco","ACTIVE", AK1282="no impacts","no impacts"
),"")</f>
        <v>No root cause</v>
      </c>
      <c r="AM1282" s="108" t="s">
        <v>5537</v>
      </c>
      <c r="AN1282" s="117" t="s">
        <v>3712</v>
      </c>
      <c r="AP1282" s="23" t="s">
        <v>5537</v>
      </c>
      <c r="AQ1282" s="23" t="s">
        <v>5537</v>
      </c>
      <c r="AR1282" s="7"/>
      <c r="AS1282" s="6"/>
      <c r="AT1282" s="7"/>
      <c r="AU1282" s="3" t="s">
        <v>5537</v>
      </c>
      <c r="AV1282" s="24" t="s">
        <v>5537</v>
      </c>
      <c r="AW1282" s="24" t="s">
        <v>5537</v>
      </c>
      <c r="AX1282" s="24" t="s">
        <v>5537</v>
      </c>
      <c r="AY1282" s="24" t="s">
        <v>5537</v>
      </c>
      <c r="AZ1282" s="24" t="s">
        <v>5537</v>
      </c>
      <c r="BA1282" s="24" t="s">
        <v>5537</v>
      </c>
      <c r="BB1282" s="24" t="s">
        <v>5537</v>
      </c>
      <c r="BC1282" s="24" t="s">
        <v>5537</v>
      </c>
      <c r="BD1282" s="24" t="s">
        <v>5537</v>
      </c>
      <c r="BE1282" s="24" t="s">
        <v>5537</v>
      </c>
      <c r="BF1282" s="24" t="s">
        <v>5537</v>
      </c>
      <c r="BG1282" s="24" t="s">
        <v>5537</v>
      </c>
      <c r="BH1282" s="24" t="s">
        <v>5537</v>
      </c>
      <c r="BI1282" s="9" t="s">
        <v>5537</v>
      </c>
      <c r="BJ1282" s="14"/>
      <c r="BK1282" s="14" t="s">
        <v>5537</v>
      </c>
      <c r="BL1282" s="14" t="str">
        <f>_xlfn.XLOOKUP(B1282,'[4]cell downs 18042026 17h'!$B:$B,'[4]cell downs 18042026 17h'!$B:$B,"")</f>
        <v/>
      </c>
      <c r="BM1282" s="14" t="str">
        <f>_xlfn.XLOOKUP(B1282,'[5]Cells Huawei 19042026 15h'!$B:$B,'[5]Cells Huawei 19042026 15h'!$B:$B,"")</f>
        <v/>
      </c>
      <c r="BN1282" s="9" t="str">
        <f>_xlfn.XLOOKUP(B1282,'[6]cells down 19042026 9H40'!$B:$B,'[6]cells down 19042026 9H40'!$B:$B,"")</f>
        <v/>
      </c>
      <c r="BO1282" s="9" t="s">
        <v>5537</v>
      </c>
      <c r="BP1282" s="9" t="s">
        <v>12</v>
      </c>
    </row>
    <row r="1283" spans="1:68" s="9" customFormat="1" x14ac:dyDescent="0.35">
      <c r="A1283" s="1" t="s">
        <v>3367</v>
      </c>
      <c r="B1283" s="8" t="s">
        <v>3368</v>
      </c>
      <c r="C1283" s="3" t="str">
        <f>_xlfn.XLOOKUP(B1283,'[1]daily break down'!$D:$D,'[1]daily break down'!$E:$E,"")</f>
        <v>Bafoussam</v>
      </c>
      <c r="D1283" s="1" t="s">
        <v>11</v>
      </c>
      <c r="E1283" s="1" t="s">
        <v>12</v>
      </c>
      <c r="F1283" s="3" t="s">
        <v>102</v>
      </c>
      <c r="G1283" s="1" t="s">
        <v>299</v>
      </c>
      <c r="H1283" s="39" t="str">
        <f>_xlfn.XLOOKUP(B1283,[2]CALCULATION!$B:$B,[2]CALCULATION!$H:$H,"")</f>
        <v>Huawei</v>
      </c>
      <c r="I1283" s="34">
        <v>11.252454106776472</v>
      </c>
      <c r="J1283" s="34">
        <v>6.6955559265251834</v>
      </c>
      <c r="K1283" s="34">
        <v>1.5557717167047624</v>
      </c>
      <c r="L1283" s="34">
        <v>7.1072787094822704E-2</v>
      </c>
      <c r="M1283" s="34">
        <v>0.21819434813502153</v>
      </c>
      <c r="N1283" s="34">
        <v>0.67095564630043403</v>
      </c>
      <c r="O1283" s="34">
        <v>3.8699801388567852</v>
      </c>
      <c r="P1283" s="34">
        <v>4.7135258380346601</v>
      </c>
      <c r="Q1283" s="34">
        <v>0.81747081467784144</v>
      </c>
      <c r="R1283" s="34">
        <v>2.4844264096132503E-2</v>
      </c>
      <c r="S1283" s="109">
        <v>0</v>
      </c>
      <c r="T1283" s="109">
        <f>_xlfn.XLOOKUP(B1283,'[3]Nur des jours'!$B:$B,'[3]Nur des jours'!$U:$U,"")</f>
        <v>0</v>
      </c>
      <c r="U1283" s="109">
        <v>0.56555033344462424</v>
      </c>
      <c r="V1283" s="109">
        <v>1.0165994640915665E-2</v>
      </c>
      <c r="W1283" s="109">
        <v>0</v>
      </c>
      <c r="X1283" s="109">
        <v>2.056384529995748E-2</v>
      </c>
      <c r="Y1283" s="109">
        <v>0</v>
      </c>
      <c r="Z1283" s="109">
        <v>0</v>
      </c>
      <c r="AA1283" s="109">
        <v>0</v>
      </c>
      <c r="AB1283" s="109">
        <v>0</v>
      </c>
      <c r="AC1283" s="109">
        <v>0</v>
      </c>
      <c r="AD1283" s="109">
        <v>0</v>
      </c>
      <c r="AE1283" s="109">
        <v>0</v>
      </c>
      <c r="AF1283" s="109">
        <v>0</v>
      </c>
      <c r="AG1283" s="57" t="str">
        <f>_xlfn.XLOOKUP(B1283,[3]CALCULATION!$B:$B,[3]CALCULATION!$M:$M,"")</f>
        <v>Operationnel</v>
      </c>
      <c r="AH1283" s="57"/>
      <c r="AI1283" s="56" t="str" cm="1">
        <f t="array" ref="AI1283">IFERROR(_xlfn.IFS(
AK1283="MPR ISSUE","PDH",
AK1283="BSS Hardware Issue","BSS",
AK1283="Sites strategiques, MLL, Pylone, etc.","ENVTECH",
AK1283="AKTIVCO DEFAUT GE &amp; POWER Cabinet","AKTIVCO",
AK1283="AKTIVCO Coupure ENEO &amp; Baisse de tension","AKTIVCO GRID ONLY",
AK1283="Coupure ENEO &amp; Baisse de tension","IHS GRID ONLY",
AK1283="Defaut GE &amp; POWER Cabinet","IHS",
AK1283="Sharing","Partners",
AK1283="Sites strategiques &amp; DataCenter","SST &amp; DC",
AK1283="Exclu","Exclu",
AK1283="SAT","SAT",
AK1283="SPARE-ISSUE","SPARE-ISSUE",
AK1283="Fiber CAmtel","TRANS_FO_CAMTEL",
AK1283="Fiber AOF","Fiber AOF",
AK1283="Projet OCM (HUAWEI)","TRAVAUX-HUAWEI",
AK1283="Projet OCM (NOKIA)","TRAVAUX-NOKIA",
AK1283="ACCESS-ISSUE","ACCESS-ISSUE",
AK1283="Projet OCM (ZTE, NOKIA, autres projets)","TRAVAUX OCM",
AK1283="No root CAuse","No root cause",
AK1283="ODU HS","PDH",
AK1283="IP &amp; VLAN","PDH",
AK1283="Warehouse HUAWEI","SPARE-ISSUE",
AK1283="SPARE-HS","SPARE-ISSUE",
AK1283="Power Telco","BSS",AK1283="no impacts","no impacts"
),"")</f>
        <v>No root cause</v>
      </c>
      <c r="AJ1283" s="56" t="str" cm="1">
        <f t="array" ref="AJ1283">IFERROR(_xlfn.IFS(
AK1283="MPR ISSUE","TX ISSUE",
AK1283="BSS Hardware Issue","RAN ISSUE",
AK1283="Sites strategiques, MLL, Pylone, etc.","ENVTECH",
AK1283="AKTIVCO DEFAUT GE &amp; POWER Cabinet","POWER ISSUE",
AK1283="AKTIVCO Coupure ENEO &amp; Baisse de tension","POWER ISSUE",
AK1283="Coupure ENEO &amp; Baisse de tension","POWER ISSUE",
AK1283="Defaut GE &amp; POWER Cabinet","POWER ISSUE",
AK1283="Sharing","POWER ISSUE",
AK1283="Sites strategiques &amp; DataCenter","POWER ISSUE",
AK1283="Exclu","Exclu",
AK1283="SAT","TX ISSUE",
AK1283="SPARE-ISSUE","SPARE-ISSUE",
AK1283="Fiber CAmtel","TX ISSUE",
AK1283="Fiber AOF","TX ISSUE",
AK1283="Projet OCM (HUAWEI)","TRAVAUX-HUAWEI",
AK1283="Projet OCM (NOKIA)","TRAVAUX -NOKIA",
AK1283="ACCESS-ISSUE","ACCESS-ISSUE",
AK1283="Projet OCM (ZTE, NOKIA, autres projets)","TRAVAUX OCM",
AK1283="No root CAuse","No root cause",
AK1283="ODU HS","TX ISSUE",
AK1283="IP &amp; VLAN","TX ISSUE",
AK1283="Warehouse HUAWEI","SPARE-ISSUE",
AK1283="SPARE-HS","SPARE-ISSUE",
AK1283="Power Telco","RAN ISSUE",AK1283="no impacts","no impacts"
),"")</f>
        <v>No root cause</v>
      </c>
      <c r="AK1283" s="81" t="s">
        <v>5620</v>
      </c>
      <c r="AL1283" s="56" t="str" cm="1">
        <f t="array" ref="AL1283">IFERROR(_xlfn.IFS(
AK1283="MPR ISSUE","ACTIVE",
AK1283="BSS Hardware Issue","ACTIVE",
AK1283="Sites strategiques, MLL, Pylone, etc.","PASSIVE",
AK1283="AKTIVCO DEFAUT GE &amp; POWER Cabinet","PASSIVE",
AK1283="AKTIVCO Coupure ENEO &amp; Baisse de tension","PASSIVE",
AK1283="Coupure ENEO &amp; Baisse de tension","PASSIVE",
AK1283="Defaut GE &amp; POWER Cabinet","PASSIVE",
AK1283="Sharing","PASSIVE",
AK1283="Sites strategiques &amp; DataCenter","PASSIVE",
AK1283="Exclu","Exclu",
AK1283="SAT","ACTIVE",
AK1283="SPARE-ISSUE","SPARE-ISSUE",
AK1283="Fiber CAmtel","ACTIVE",
AK1283="Fiber AOF","ACTIVE",
AK1283="Projet OCM (HUAWEI)","PLANNED WORKS",
AK1283="Projet OCM (NOKIA)","PLANNED WORKS",
AK1283="ACCESS-ISSUE","ACCESS-ISSUE",
AK1283="Projet OCM (ZTE, NOKIA, autres projets)","PLANNED WORKS",
AK1283="No root CAuse","No root cause",
AK1283="ODU HS","ACTIVE",
AK1283="IP &amp; VLAN","ACTIVE",
AK1283="Warehouse HUAWEI","SPARE-ISSUE",
AK1283="SPARE-HS","SPARE-ISSUE",
AK1283="Power Telco","ACTIVE", AK1283="no impacts","no impacts"
),"")</f>
        <v>No root cause</v>
      </c>
      <c r="AM1283" s="108" t="s">
        <v>5537</v>
      </c>
      <c r="AN1283" s="117" t="s">
        <v>3368</v>
      </c>
      <c r="AP1283" s="23" t="s">
        <v>5537</v>
      </c>
      <c r="AQ1283" s="23" t="s">
        <v>5537</v>
      </c>
      <c r="AR1283" s="7"/>
      <c r="AS1283" s="6"/>
      <c r="AT1283" s="7"/>
      <c r="AU1283" s="3" t="s">
        <v>5537</v>
      </c>
      <c r="AV1283" s="24" t="s">
        <v>5537</v>
      </c>
      <c r="AW1283" s="24" t="s">
        <v>5537</v>
      </c>
      <c r="AX1283" s="24" t="s">
        <v>5537</v>
      </c>
      <c r="AY1283" s="24" t="s">
        <v>5537</v>
      </c>
      <c r="AZ1283" s="24" t="s">
        <v>5537</v>
      </c>
      <c r="BA1283" s="24" t="s">
        <v>5537</v>
      </c>
      <c r="BB1283" s="24" t="s">
        <v>5537</v>
      </c>
      <c r="BC1283" s="24" t="s">
        <v>5537</v>
      </c>
      <c r="BD1283" s="24" t="s">
        <v>5537</v>
      </c>
      <c r="BE1283" s="24" t="s">
        <v>5537</v>
      </c>
      <c r="BF1283" s="24" t="s">
        <v>5537</v>
      </c>
      <c r="BG1283" s="24" t="s">
        <v>5537</v>
      </c>
      <c r="BH1283" s="24" t="s">
        <v>5537</v>
      </c>
      <c r="BI1283" s="9" t="s">
        <v>5537</v>
      </c>
      <c r="BJ1283" s="14"/>
      <c r="BK1283" s="14" t="s">
        <v>5537</v>
      </c>
      <c r="BL1283" s="14" t="str">
        <f>_xlfn.XLOOKUP(B1283,'[4]cell downs 18042026 17h'!$B:$B,'[4]cell downs 18042026 17h'!$B:$B,"")</f>
        <v/>
      </c>
      <c r="BM1283" s="14" t="str">
        <f>_xlfn.XLOOKUP(B1283,'[5]Cells Huawei 19042026 15h'!$B:$B,'[5]Cells Huawei 19042026 15h'!$B:$B,"")</f>
        <v/>
      </c>
      <c r="BN1283" s="9" t="str">
        <f>_xlfn.XLOOKUP(B1283,'[6]cells down 19042026 9H40'!$B:$B,'[6]cells down 19042026 9H40'!$B:$B,"")</f>
        <v/>
      </c>
      <c r="BO1283" s="9" t="s">
        <v>3368</v>
      </c>
      <c r="BP1283" s="9" t="s">
        <v>12</v>
      </c>
    </row>
    <row r="1284" spans="1:68" s="9" customFormat="1" x14ac:dyDescent="0.35">
      <c r="A1284" s="1" t="s">
        <v>2845</v>
      </c>
      <c r="B1284" s="8" t="s">
        <v>2846</v>
      </c>
      <c r="C1284" s="3" t="str">
        <f>_xlfn.XLOOKUP(B1284,'[1]daily break down'!$D:$D,'[1]daily break down'!$E:$E,"")</f>
        <v>Bafoussam</v>
      </c>
      <c r="D1284" s="1" t="s">
        <v>11</v>
      </c>
      <c r="E1284" s="1" t="s">
        <v>757</v>
      </c>
      <c r="F1284" s="3" t="s">
        <v>102</v>
      </c>
      <c r="G1284" s="1" t="s">
        <v>299</v>
      </c>
      <c r="H1284" s="39" t="str">
        <f>_xlfn.XLOOKUP(B1284,[2]CALCULATION!$B:$B,[2]CALCULATION!$H:$H,"")</f>
        <v>Huawei</v>
      </c>
      <c r="I1284" s="34">
        <v>0</v>
      </c>
      <c r="J1284" s="34">
        <v>0</v>
      </c>
      <c r="K1284" s="34">
        <v>0.90040392885373233</v>
      </c>
      <c r="L1284" s="34">
        <v>0</v>
      </c>
      <c r="M1284" s="34">
        <v>0</v>
      </c>
      <c r="N1284" s="34">
        <v>0</v>
      </c>
      <c r="O1284" s="34">
        <v>0</v>
      </c>
      <c r="P1284" s="34">
        <v>0</v>
      </c>
      <c r="Q1284" s="34">
        <v>0</v>
      </c>
      <c r="R1284" s="34">
        <v>14.772955886003887</v>
      </c>
      <c r="S1284" s="109">
        <v>0</v>
      </c>
      <c r="T1284" s="109">
        <f>_xlfn.XLOOKUP(B1284,'[3]Nur des jours'!$B:$B,'[3]Nur des jours'!$U:$U,"")</f>
        <v>0</v>
      </c>
      <c r="U1284" s="109">
        <v>0</v>
      </c>
      <c r="V1284" s="109">
        <v>0</v>
      </c>
      <c r="W1284" s="109">
        <v>0</v>
      </c>
      <c r="X1284" s="109">
        <v>1.6087240642291108E-2</v>
      </c>
      <c r="Y1284" s="109">
        <v>0</v>
      </c>
      <c r="Z1284" s="109">
        <v>0.11557130749672545</v>
      </c>
      <c r="AA1284" s="109">
        <v>0</v>
      </c>
      <c r="AB1284" s="109">
        <v>0</v>
      </c>
      <c r="AC1284" s="109">
        <v>0</v>
      </c>
      <c r="AD1284" s="109">
        <v>0</v>
      </c>
      <c r="AE1284" s="109">
        <v>0</v>
      </c>
      <c r="AF1284" s="109">
        <v>0</v>
      </c>
      <c r="AG1284" s="57" t="str">
        <f>_xlfn.XLOOKUP(B1284,[3]CALCULATION!$B:$B,[3]CALCULATION!$M:$M,"")</f>
        <v>Operationnel</v>
      </c>
      <c r="AH1284" s="57"/>
      <c r="AI1284" s="56" t="str" cm="1">
        <f t="array" ref="AI1284">IFERROR(_xlfn.IFS(
AK1284="MPR ISSUE","PDH",
AK1284="BSS Hardware Issue","BSS",
AK1284="Sites strategiques, MLL, Pylone, etc.","ENVTECH",
AK1284="AKTIVCO DEFAUT GE &amp; POWER Cabinet","AKTIVCO",
AK1284="AKTIVCO Coupure ENEO &amp; Baisse de tension","AKTIVCO GRID ONLY",
AK1284="Coupure ENEO &amp; Baisse de tension","IHS GRID ONLY",
AK1284="Defaut GE &amp; POWER Cabinet","IHS",
AK1284="Sharing","Partners",
AK1284="Sites strategiques &amp; DataCenter","SST &amp; DC",
AK1284="Exclu","Exclu",
AK1284="SAT","SAT",
AK1284="SPARE-ISSUE","SPARE-ISSUE",
AK1284="Fiber CAmtel","TRANS_FO_CAMTEL",
AK1284="Fiber AOF","Fiber AOF",
AK1284="Projet OCM (HUAWEI)","TRAVAUX-HUAWEI",
AK1284="Projet OCM (NOKIA)","TRAVAUX-NOKIA",
AK1284="ACCESS-ISSUE","ACCESS-ISSUE",
AK1284="Projet OCM (ZTE, NOKIA, autres projets)","TRAVAUX OCM",
AK1284="No root CAuse","No root cause",
AK1284="ODU HS","PDH",
AK1284="IP &amp; VLAN","PDH",
AK1284="Warehouse HUAWEI","SPARE-ISSUE",
AK1284="SPARE-HS","SPARE-ISSUE",
AK1284="Power Telco","BSS",AK1284="no impacts","no impacts"
),"")</f>
        <v>No root cause</v>
      </c>
      <c r="AJ1284" s="56" t="str" cm="1">
        <f t="array" ref="AJ1284">IFERROR(_xlfn.IFS(
AK1284="MPR ISSUE","TX ISSUE",
AK1284="BSS Hardware Issue","RAN ISSUE",
AK1284="Sites strategiques, MLL, Pylone, etc.","ENVTECH",
AK1284="AKTIVCO DEFAUT GE &amp; POWER Cabinet","POWER ISSUE",
AK1284="AKTIVCO Coupure ENEO &amp; Baisse de tension","POWER ISSUE",
AK1284="Coupure ENEO &amp; Baisse de tension","POWER ISSUE",
AK1284="Defaut GE &amp; POWER Cabinet","POWER ISSUE",
AK1284="Sharing","POWER ISSUE",
AK1284="Sites strategiques &amp; DataCenter","POWER ISSUE",
AK1284="Exclu","Exclu",
AK1284="SAT","TX ISSUE",
AK1284="SPARE-ISSUE","SPARE-ISSUE",
AK1284="Fiber CAmtel","TX ISSUE",
AK1284="Fiber AOF","TX ISSUE",
AK1284="Projet OCM (HUAWEI)","TRAVAUX-HUAWEI",
AK1284="Projet OCM (NOKIA)","TRAVAUX -NOKIA",
AK1284="ACCESS-ISSUE","ACCESS-ISSUE",
AK1284="Projet OCM (ZTE, NOKIA, autres projets)","TRAVAUX OCM",
AK1284="No root CAuse","No root cause",
AK1284="ODU HS","TX ISSUE",
AK1284="IP &amp; VLAN","TX ISSUE",
AK1284="Warehouse HUAWEI","SPARE-ISSUE",
AK1284="SPARE-HS","SPARE-ISSUE",
AK1284="Power Telco","RAN ISSUE",AK1284="no impacts","no impacts"
),"")</f>
        <v>No root cause</v>
      </c>
      <c r="AK1284" s="81" t="s">
        <v>5620</v>
      </c>
      <c r="AL1284" s="56" t="str" cm="1">
        <f t="array" ref="AL1284">IFERROR(_xlfn.IFS(
AK1284="MPR ISSUE","ACTIVE",
AK1284="BSS Hardware Issue","ACTIVE",
AK1284="Sites strategiques, MLL, Pylone, etc.","PASSIVE",
AK1284="AKTIVCO DEFAUT GE &amp; POWER Cabinet","PASSIVE",
AK1284="AKTIVCO Coupure ENEO &amp; Baisse de tension","PASSIVE",
AK1284="Coupure ENEO &amp; Baisse de tension","PASSIVE",
AK1284="Defaut GE &amp; POWER Cabinet","PASSIVE",
AK1284="Sharing","PASSIVE",
AK1284="Sites strategiques &amp; DataCenter","PASSIVE",
AK1284="Exclu","Exclu",
AK1284="SAT","ACTIVE",
AK1284="SPARE-ISSUE","SPARE-ISSUE",
AK1284="Fiber CAmtel","ACTIVE",
AK1284="Fiber AOF","ACTIVE",
AK1284="Projet OCM (HUAWEI)","PLANNED WORKS",
AK1284="Projet OCM (NOKIA)","PLANNED WORKS",
AK1284="ACCESS-ISSUE","ACCESS-ISSUE",
AK1284="Projet OCM (ZTE, NOKIA, autres projets)","PLANNED WORKS",
AK1284="No root CAuse","No root cause",
AK1284="ODU HS","ACTIVE",
AK1284="IP &amp; VLAN","ACTIVE",
AK1284="Warehouse HUAWEI","SPARE-ISSUE",
AK1284="SPARE-HS","SPARE-ISSUE",
AK1284="Power Telco","ACTIVE", AK1284="no impacts","no impacts"
),"")</f>
        <v>No root cause</v>
      </c>
      <c r="AM1284" s="108" t="s">
        <v>5537</v>
      </c>
      <c r="AN1284" s="117" t="s">
        <v>2846</v>
      </c>
      <c r="AP1284" s="23" t="s">
        <v>5537</v>
      </c>
      <c r="AQ1284" s="23" t="s">
        <v>5537</v>
      </c>
      <c r="AR1284" s="7"/>
      <c r="AS1284" s="6"/>
      <c r="AT1284" s="7"/>
      <c r="AU1284" s="3" t="s">
        <v>5537</v>
      </c>
      <c r="AV1284" s="24" t="s">
        <v>5537</v>
      </c>
      <c r="AW1284" s="24" t="s">
        <v>5537</v>
      </c>
      <c r="AX1284" s="24" t="s">
        <v>5537</v>
      </c>
      <c r="AY1284" s="24" t="s">
        <v>5537</v>
      </c>
      <c r="AZ1284" s="24" t="s">
        <v>5537</v>
      </c>
      <c r="BA1284" s="24" t="s">
        <v>5537</v>
      </c>
      <c r="BB1284" s="24" t="s">
        <v>5537</v>
      </c>
      <c r="BC1284" s="24" t="s">
        <v>5537</v>
      </c>
      <c r="BD1284" s="24" t="s">
        <v>5537</v>
      </c>
      <c r="BE1284" s="24" t="s">
        <v>5537</v>
      </c>
      <c r="BF1284" s="24" t="s">
        <v>5537</v>
      </c>
      <c r="BG1284" s="24" t="s">
        <v>5537</v>
      </c>
      <c r="BH1284" s="24" t="s">
        <v>5537</v>
      </c>
      <c r="BI1284" s="9" t="s">
        <v>5537</v>
      </c>
      <c r="BJ1284" s="14"/>
      <c r="BK1284" s="14" t="s">
        <v>5537</v>
      </c>
      <c r="BL1284" s="14" t="str">
        <f>_xlfn.XLOOKUP(B1284,'[4]cell downs 18042026 17h'!$B:$B,'[4]cell downs 18042026 17h'!$B:$B,"")</f>
        <v/>
      </c>
      <c r="BM1284" s="14" t="str">
        <f>_xlfn.XLOOKUP(B1284,'[5]Cells Huawei 19042026 15h'!$B:$B,'[5]Cells Huawei 19042026 15h'!$B:$B,"")</f>
        <v/>
      </c>
      <c r="BN1284" s="9" t="str">
        <f>_xlfn.XLOOKUP(B1284,'[6]cells down 19042026 9H40'!$B:$B,'[6]cells down 19042026 9H40'!$B:$B,"")</f>
        <v/>
      </c>
      <c r="BO1284" s="9" t="s">
        <v>2846</v>
      </c>
      <c r="BP1284" s="9" t="s">
        <v>12</v>
      </c>
    </row>
    <row r="1285" spans="1:68" s="9" customFormat="1" x14ac:dyDescent="0.35">
      <c r="A1285" s="1" t="s">
        <v>4405</v>
      </c>
      <c r="B1285" s="8" t="s">
        <v>4406</v>
      </c>
      <c r="C1285" s="3" t="str">
        <f>_xlfn.XLOOKUP(B1285,'[1]daily break down'!$D:$D,'[1]daily break down'!$E:$E,"")</f>
        <v>OUEST</v>
      </c>
      <c r="D1285" s="1" t="s">
        <v>11</v>
      </c>
      <c r="E1285" s="1" t="s">
        <v>12</v>
      </c>
      <c r="F1285" s="3" t="s">
        <v>102</v>
      </c>
      <c r="G1285" s="1" t="s">
        <v>4407</v>
      </c>
      <c r="H1285" s="39" t="str">
        <f>_xlfn.XLOOKUP(B1285,[2]CALCULATION!$B:$B,[2]CALCULATION!$H:$H,"")</f>
        <v>HUAWEI</v>
      </c>
      <c r="I1285" s="34">
        <v>0</v>
      </c>
      <c r="J1285" s="34">
        <v>0</v>
      </c>
      <c r="K1285" s="34">
        <v>0</v>
      </c>
      <c r="L1285" s="34">
        <v>0</v>
      </c>
      <c r="M1285" s="34">
        <v>0</v>
      </c>
      <c r="N1285" s="34">
        <v>0</v>
      </c>
      <c r="O1285" s="34">
        <v>0</v>
      </c>
      <c r="P1285" s="34">
        <v>0</v>
      </c>
      <c r="Q1285" s="34">
        <v>0</v>
      </c>
      <c r="R1285" s="34">
        <v>0</v>
      </c>
      <c r="S1285" s="109">
        <v>0</v>
      </c>
      <c r="T1285" s="109">
        <f>_xlfn.XLOOKUP(B1285,'[3]Nur des jours'!$B:$B,'[3]Nur des jours'!$U:$U,"")</f>
        <v>0</v>
      </c>
      <c r="U1285" s="109">
        <v>0</v>
      </c>
      <c r="V1285" s="109">
        <v>0</v>
      </c>
      <c r="W1285" s="109">
        <v>0</v>
      </c>
      <c r="X1285" s="109">
        <v>1.5998065250704126E-2</v>
      </c>
      <c r="Y1285" s="109">
        <v>0</v>
      </c>
      <c r="Z1285" s="109">
        <v>0</v>
      </c>
      <c r="AA1285" s="109">
        <v>0</v>
      </c>
      <c r="AB1285" s="109">
        <v>0</v>
      </c>
      <c r="AC1285" s="109">
        <v>0</v>
      </c>
      <c r="AD1285" s="109">
        <v>0</v>
      </c>
      <c r="AE1285" s="109">
        <v>0</v>
      </c>
      <c r="AF1285" s="109">
        <v>0</v>
      </c>
      <c r="AG1285" s="57" t="str">
        <f>_xlfn.XLOOKUP(B1285,[3]CALCULATION!$B:$B,[3]CALCULATION!$M:$M,"")</f>
        <v>Operationnel</v>
      </c>
      <c r="AH1285" s="57"/>
      <c r="AI1285" s="56" t="str" cm="1">
        <f t="array" ref="AI1285">IFERROR(_xlfn.IFS(
AK1285="MPR ISSUE","PDH",
AK1285="BSS Hardware Issue","BSS",
AK1285="Sites strategiques, MLL, Pylone, etc.","ENVTECH",
AK1285="AKTIVCO DEFAUT GE &amp; POWER Cabinet","AKTIVCO",
AK1285="AKTIVCO Coupure ENEO &amp; Baisse de tension","AKTIVCO GRID ONLY",
AK1285="Coupure ENEO &amp; Baisse de tension","IHS GRID ONLY",
AK1285="Defaut GE &amp; POWER Cabinet","IHS",
AK1285="Sharing","Partners",
AK1285="Sites strategiques &amp; DataCenter","SST &amp; DC",
AK1285="Exclu","Exclu",
AK1285="SAT","SAT",
AK1285="SPARE-ISSUE","SPARE-ISSUE",
AK1285="Fiber CAmtel","TRANS_FO_CAMTEL",
AK1285="Fiber AOF","Fiber AOF",
AK1285="Projet OCM (HUAWEI)","TRAVAUX-HUAWEI",
AK1285="Projet OCM (NOKIA)","TRAVAUX-NOKIA",
AK1285="ACCESS-ISSUE","ACCESS-ISSUE",
AK1285="Projet OCM (ZTE, NOKIA, autres projets)","TRAVAUX OCM",
AK1285="No root CAuse","No root cause",
AK1285="ODU HS","PDH",
AK1285="IP &amp; VLAN","PDH",
AK1285="Warehouse HUAWEI","SPARE-ISSUE",
AK1285="SPARE-HS","SPARE-ISSUE",
AK1285="Power Telco","BSS",AK1285="no impacts","no impacts"
),"")</f>
        <v>No root cause</v>
      </c>
      <c r="AJ1285" s="56" t="str" cm="1">
        <f t="array" ref="AJ1285">IFERROR(_xlfn.IFS(
AK1285="MPR ISSUE","TX ISSUE",
AK1285="BSS Hardware Issue","RAN ISSUE",
AK1285="Sites strategiques, MLL, Pylone, etc.","ENVTECH",
AK1285="AKTIVCO DEFAUT GE &amp; POWER Cabinet","POWER ISSUE",
AK1285="AKTIVCO Coupure ENEO &amp; Baisse de tension","POWER ISSUE",
AK1285="Coupure ENEO &amp; Baisse de tension","POWER ISSUE",
AK1285="Defaut GE &amp; POWER Cabinet","POWER ISSUE",
AK1285="Sharing","POWER ISSUE",
AK1285="Sites strategiques &amp; DataCenter","POWER ISSUE",
AK1285="Exclu","Exclu",
AK1285="SAT","TX ISSUE",
AK1285="SPARE-ISSUE","SPARE-ISSUE",
AK1285="Fiber CAmtel","TX ISSUE",
AK1285="Fiber AOF","TX ISSUE",
AK1285="Projet OCM (HUAWEI)","TRAVAUX-HUAWEI",
AK1285="Projet OCM (NOKIA)","TRAVAUX -NOKIA",
AK1285="ACCESS-ISSUE","ACCESS-ISSUE",
AK1285="Projet OCM (ZTE, NOKIA, autres projets)","TRAVAUX OCM",
AK1285="No root CAuse","No root cause",
AK1285="ODU HS","TX ISSUE",
AK1285="IP &amp; VLAN","TX ISSUE",
AK1285="Warehouse HUAWEI","SPARE-ISSUE",
AK1285="SPARE-HS","SPARE-ISSUE",
AK1285="Power Telco","RAN ISSUE",AK1285="no impacts","no impacts"
),"")</f>
        <v>No root cause</v>
      </c>
      <c r="AK1285" s="81" t="s">
        <v>5620</v>
      </c>
      <c r="AL1285" s="56" t="str" cm="1">
        <f t="array" ref="AL1285">IFERROR(_xlfn.IFS(
AK1285="MPR ISSUE","ACTIVE",
AK1285="BSS Hardware Issue","ACTIVE",
AK1285="Sites strategiques, MLL, Pylone, etc.","PASSIVE",
AK1285="AKTIVCO DEFAUT GE &amp; POWER Cabinet","PASSIVE",
AK1285="AKTIVCO Coupure ENEO &amp; Baisse de tension","PASSIVE",
AK1285="Coupure ENEO &amp; Baisse de tension","PASSIVE",
AK1285="Defaut GE &amp; POWER Cabinet","PASSIVE",
AK1285="Sharing","PASSIVE",
AK1285="Sites strategiques &amp; DataCenter","PASSIVE",
AK1285="Exclu","Exclu",
AK1285="SAT","ACTIVE",
AK1285="SPARE-ISSUE","SPARE-ISSUE",
AK1285="Fiber CAmtel","ACTIVE",
AK1285="Fiber AOF","ACTIVE",
AK1285="Projet OCM (HUAWEI)","PLANNED WORKS",
AK1285="Projet OCM (NOKIA)","PLANNED WORKS",
AK1285="ACCESS-ISSUE","ACCESS-ISSUE",
AK1285="Projet OCM (ZTE, NOKIA, autres projets)","PLANNED WORKS",
AK1285="No root CAuse","No root cause",
AK1285="ODU HS","ACTIVE",
AK1285="IP &amp; VLAN","ACTIVE",
AK1285="Warehouse HUAWEI","SPARE-ISSUE",
AK1285="SPARE-HS","SPARE-ISSUE",
AK1285="Power Telco","ACTIVE", AK1285="no impacts","no impacts"
),"")</f>
        <v>No root cause</v>
      </c>
      <c r="AM1285" s="108" t="s">
        <v>5537</v>
      </c>
      <c r="AN1285" s="117" t="s">
        <v>4406</v>
      </c>
      <c r="AP1285" s="23" t="s">
        <v>5537</v>
      </c>
      <c r="AQ1285" s="23" t="s">
        <v>5537</v>
      </c>
      <c r="AR1285" s="7"/>
      <c r="AS1285" s="6"/>
      <c r="AT1285" s="7"/>
      <c r="AU1285" s="3" t="s">
        <v>5537</v>
      </c>
      <c r="AV1285" s="24" t="s">
        <v>5537</v>
      </c>
      <c r="AW1285" s="24" t="s">
        <v>5537</v>
      </c>
      <c r="AX1285" s="24" t="s">
        <v>5537</v>
      </c>
      <c r="AY1285" s="24" t="s">
        <v>5537</v>
      </c>
      <c r="AZ1285" s="24" t="s">
        <v>5537</v>
      </c>
      <c r="BA1285" s="24" t="s">
        <v>5537</v>
      </c>
      <c r="BB1285" s="24" t="s">
        <v>5537</v>
      </c>
      <c r="BC1285" s="24" t="s">
        <v>5537</v>
      </c>
      <c r="BD1285" s="24" t="s">
        <v>5537</v>
      </c>
      <c r="BE1285" s="24" t="s">
        <v>5537</v>
      </c>
      <c r="BF1285" s="24" t="s">
        <v>5537</v>
      </c>
      <c r="BG1285" s="24" t="s">
        <v>5537</v>
      </c>
      <c r="BH1285" s="24" t="s">
        <v>5537</v>
      </c>
      <c r="BI1285" s="9" t="s">
        <v>5537</v>
      </c>
      <c r="BJ1285" s="14"/>
      <c r="BK1285" s="14" t="s">
        <v>5537</v>
      </c>
      <c r="BL1285" s="14" t="str">
        <f>_xlfn.XLOOKUP(B1285,'[4]cell downs 18042026 17h'!$B:$B,'[4]cell downs 18042026 17h'!$B:$B,"")</f>
        <v/>
      </c>
      <c r="BM1285" s="14" t="str">
        <f>_xlfn.XLOOKUP(B1285,'[5]Cells Huawei 19042026 15h'!$B:$B,'[5]Cells Huawei 19042026 15h'!$B:$B,"")</f>
        <v/>
      </c>
      <c r="BN1285" s="9" t="str">
        <f>_xlfn.XLOOKUP(B1285,'[6]cells down 19042026 9H40'!$B:$B,'[6]cells down 19042026 9H40'!$B:$B,"")</f>
        <v/>
      </c>
      <c r="BO1285" s="9" t="s">
        <v>4406</v>
      </c>
      <c r="BP1285" s="9" t="s">
        <v>5537</v>
      </c>
    </row>
    <row r="1286" spans="1:68" s="9" customFormat="1" x14ac:dyDescent="0.35">
      <c r="A1286" s="1" t="s">
        <v>4229</v>
      </c>
      <c r="B1286" s="8" t="s">
        <v>4230</v>
      </c>
      <c r="C1286" s="3" t="str">
        <f>_xlfn.XLOOKUP(B1286,'[1]daily break down'!$D:$D,'[1]daily break down'!$E:$E,"")</f>
        <v>OUEST</v>
      </c>
      <c r="D1286" s="1" t="s">
        <v>2748</v>
      </c>
      <c r="E1286" s="1" t="s">
        <v>12</v>
      </c>
      <c r="F1286" s="3" t="s">
        <v>102</v>
      </c>
      <c r="G1286" s="1" t="s">
        <v>4231</v>
      </c>
      <c r="H1286" s="39" t="str">
        <f>_xlfn.XLOOKUP(B1286,[2]CALCULATION!$B:$B,[2]CALCULATION!$H:$H,"")</f>
        <v>HUAWEI</v>
      </c>
      <c r="I1286" s="34">
        <v>0</v>
      </c>
      <c r="J1286" s="34">
        <v>0</v>
      </c>
      <c r="K1286" s="34">
        <v>0</v>
      </c>
      <c r="L1286" s="34">
        <v>0</v>
      </c>
      <c r="M1286" s="34">
        <v>0</v>
      </c>
      <c r="N1286" s="34">
        <v>0</v>
      </c>
      <c r="O1286" s="34">
        <v>0</v>
      </c>
      <c r="P1286" s="34">
        <v>0</v>
      </c>
      <c r="Q1286" s="34">
        <v>0</v>
      </c>
      <c r="R1286" s="34">
        <v>0</v>
      </c>
      <c r="S1286" s="109">
        <v>0</v>
      </c>
      <c r="T1286" s="109">
        <f>_xlfn.XLOOKUP(B1286,'[3]Nur des jours'!$B:$B,'[3]Nur des jours'!$U:$U,"")</f>
        <v>0</v>
      </c>
      <c r="U1286" s="109">
        <v>0</v>
      </c>
      <c r="V1286" s="109">
        <v>0</v>
      </c>
      <c r="W1286" s="109">
        <v>0</v>
      </c>
      <c r="X1286" s="109">
        <v>1.5498683057817042E-2</v>
      </c>
      <c r="Y1286" s="109">
        <v>0</v>
      </c>
      <c r="Z1286" s="109">
        <v>0</v>
      </c>
      <c r="AA1286" s="109">
        <v>0</v>
      </c>
      <c r="AB1286" s="109">
        <v>0</v>
      </c>
      <c r="AC1286" s="109">
        <v>0</v>
      </c>
      <c r="AD1286" s="109">
        <v>0</v>
      </c>
      <c r="AE1286" s="109">
        <v>0</v>
      </c>
      <c r="AF1286" s="109">
        <v>0</v>
      </c>
      <c r="AG1286" s="57" t="str">
        <f>_xlfn.XLOOKUP(B1286,[3]CALCULATION!$B:$B,[3]CALCULATION!$M:$M,"")</f>
        <v>Operationnel</v>
      </c>
      <c r="AH1286" s="57"/>
      <c r="AI1286" s="56" t="str" cm="1">
        <f t="array" ref="AI1286">IFERROR(_xlfn.IFS(
AK1286="MPR ISSUE","PDH",
AK1286="BSS Hardware Issue","BSS",
AK1286="Sites strategiques, MLL, Pylone, etc.","ENVTECH",
AK1286="AKTIVCO DEFAUT GE &amp; POWER Cabinet","AKTIVCO",
AK1286="AKTIVCO Coupure ENEO &amp; Baisse de tension","AKTIVCO GRID ONLY",
AK1286="Coupure ENEO &amp; Baisse de tension","IHS GRID ONLY",
AK1286="Defaut GE &amp; POWER Cabinet","IHS",
AK1286="Sharing","Partners",
AK1286="Sites strategiques &amp; DataCenter","SST &amp; DC",
AK1286="Exclu","Exclu",
AK1286="SAT","SAT",
AK1286="SPARE-ISSUE","SPARE-ISSUE",
AK1286="Fiber CAmtel","TRANS_FO_CAMTEL",
AK1286="Fiber AOF","Fiber AOF",
AK1286="Projet OCM (HUAWEI)","TRAVAUX-HUAWEI",
AK1286="Projet OCM (NOKIA)","TRAVAUX-NOKIA",
AK1286="ACCESS-ISSUE","ACCESS-ISSUE",
AK1286="Projet OCM (ZTE, NOKIA, autres projets)","TRAVAUX OCM",
AK1286="No root CAuse","No root cause",
AK1286="ODU HS","PDH",
AK1286="IP &amp; VLAN","PDH",
AK1286="Warehouse HUAWEI","SPARE-ISSUE",
AK1286="SPARE-HS","SPARE-ISSUE",
AK1286="Power Telco","BSS",AK1286="no impacts","no impacts"
),"")</f>
        <v>No root cause</v>
      </c>
      <c r="AJ1286" s="56" t="str" cm="1">
        <f t="array" ref="AJ1286">IFERROR(_xlfn.IFS(
AK1286="MPR ISSUE","TX ISSUE",
AK1286="BSS Hardware Issue","RAN ISSUE",
AK1286="Sites strategiques, MLL, Pylone, etc.","ENVTECH",
AK1286="AKTIVCO DEFAUT GE &amp; POWER Cabinet","POWER ISSUE",
AK1286="AKTIVCO Coupure ENEO &amp; Baisse de tension","POWER ISSUE",
AK1286="Coupure ENEO &amp; Baisse de tension","POWER ISSUE",
AK1286="Defaut GE &amp; POWER Cabinet","POWER ISSUE",
AK1286="Sharing","POWER ISSUE",
AK1286="Sites strategiques &amp; DataCenter","POWER ISSUE",
AK1286="Exclu","Exclu",
AK1286="SAT","TX ISSUE",
AK1286="SPARE-ISSUE","SPARE-ISSUE",
AK1286="Fiber CAmtel","TX ISSUE",
AK1286="Fiber AOF","TX ISSUE",
AK1286="Projet OCM (HUAWEI)","TRAVAUX-HUAWEI",
AK1286="Projet OCM (NOKIA)","TRAVAUX -NOKIA",
AK1286="ACCESS-ISSUE","ACCESS-ISSUE",
AK1286="Projet OCM (ZTE, NOKIA, autres projets)","TRAVAUX OCM",
AK1286="No root CAuse","No root cause",
AK1286="ODU HS","TX ISSUE",
AK1286="IP &amp; VLAN","TX ISSUE",
AK1286="Warehouse HUAWEI","SPARE-ISSUE",
AK1286="SPARE-HS","SPARE-ISSUE",
AK1286="Power Telco","RAN ISSUE",AK1286="no impacts","no impacts"
),"")</f>
        <v>No root cause</v>
      </c>
      <c r="AK1286" s="81" t="s">
        <v>5620</v>
      </c>
      <c r="AL1286" s="56" t="str" cm="1">
        <f t="array" ref="AL1286">IFERROR(_xlfn.IFS(
AK1286="MPR ISSUE","ACTIVE",
AK1286="BSS Hardware Issue","ACTIVE",
AK1286="Sites strategiques, MLL, Pylone, etc.","PASSIVE",
AK1286="AKTIVCO DEFAUT GE &amp; POWER Cabinet","PASSIVE",
AK1286="AKTIVCO Coupure ENEO &amp; Baisse de tension","PASSIVE",
AK1286="Coupure ENEO &amp; Baisse de tension","PASSIVE",
AK1286="Defaut GE &amp; POWER Cabinet","PASSIVE",
AK1286="Sharing","PASSIVE",
AK1286="Sites strategiques &amp; DataCenter","PASSIVE",
AK1286="Exclu","Exclu",
AK1286="SAT","ACTIVE",
AK1286="SPARE-ISSUE","SPARE-ISSUE",
AK1286="Fiber CAmtel","ACTIVE",
AK1286="Fiber AOF","ACTIVE",
AK1286="Projet OCM (HUAWEI)","PLANNED WORKS",
AK1286="Projet OCM (NOKIA)","PLANNED WORKS",
AK1286="ACCESS-ISSUE","ACCESS-ISSUE",
AK1286="Projet OCM (ZTE, NOKIA, autres projets)","PLANNED WORKS",
AK1286="No root CAuse","No root cause",
AK1286="ODU HS","ACTIVE",
AK1286="IP &amp; VLAN","ACTIVE",
AK1286="Warehouse HUAWEI","SPARE-ISSUE",
AK1286="SPARE-HS","SPARE-ISSUE",
AK1286="Power Telco","ACTIVE", AK1286="no impacts","no impacts"
),"")</f>
        <v>No root cause</v>
      </c>
      <c r="AM1286" s="108" t="s">
        <v>5537</v>
      </c>
      <c r="AN1286" s="117" t="s">
        <v>4230</v>
      </c>
      <c r="AP1286" s="23" t="s">
        <v>5537</v>
      </c>
      <c r="AQ1286" s="23" t="s">
        <v>5537</v>
      </c>
      <c r="AR1286" s="7"/>
      <c r="AS1286" s="6"/>
      <c r="AT1286" s="7"/>
      <c r="AU1286" s="3" t="s">
        <v>5537</v>
      </c>
      <c r="AV1286" s="24" t="s">
        <v>5537</v>
      </c>
      <c r="AW1286" s="24" t="s">
        <v>5537</v>
      </c>
      <c r="AX1286" s="24" t="s">
        <v>5537</v>
      </c>
      <c r="AY1286" s="24" t="s">
        <v>5537</v>
      </c>
      <c r="AZ1286" s="24" t="s">
        <v>5537</v>
      </c>
      <c r="BA1286" s="24" t="s">
        <v>5537</v>
      </c>
      <c r="BB1286" s="24" t="s">
        <v>5537</v>
      </c>
      <c r="BC1286" s="24" t="s">
        <v>5537</v>
      </c>
      <c r="BD1286" s="24" t="s">
        <v>5537</v>
      </c>
      <c r="BE1286" s="24" t="s">
        <v>5537</v>
      </c>
      <c r="BF1286" s="24" t="s">
        <v>5537</v>
      </c>
      <c r="BG1286" s="24" t="s">
        <v>5537</v>
      </c>
      <c r="BH1286" s="24" t="s">
        <v>5537</v>
      </c>
      <c r="BI1286" s="9" t="s">
        <v>5537</v>
      </c>
      <c r="BJ1286" s="14"/>
      <c r="BK1286" s="14" t="s">
        <v>5537</v>
      </c>
      <c r="BL1286" s="14" t="str">
        <f>_xlfn.XLOOKUP(B1286,'[4]cell downs 18042026 17h'!$B:$B,'[4]cell downs 18042026 17h'!$B:$B,"")</f>
        <v/>
      </c>
      <c r="BM1286" s="14" t="str">
        <f>_xlfn.XLOOKUP(B1286,'[5]Cells Huawei 19042026 15h'!$B:$B,'[5]Cells Huawei 19042026 15h'!$B:$B,"")</f>
        <v/>
      </c>
      <c r="BN1286" s="9" t="str">
        <f>_xlfn.XLOOKUP(B1286,'[6]cells down 19042026 9H40'!$B:$B,'[6]cells down 19042026 9H40'!$B:$B,"")</f>
        <v/>
      </c>
      <c r="BO1286" s="9" t="s">
        <v>4230</v>
      </c>
      <c r="BP1286" s="9" t="s">
        <v>5537</v>
      </c>
    </row>
    <row r="1287" spans="1:68" s="9" customFormat="1" x14ac:dyDescent="0.35">
      <c r="A1287" s="1" t="s">
        <v>3917</v>
      </c>
      <c r="B1287" s="8" t="s">
        <v>3918</v>
      </c>
      <c r="C1287" s="3" t="str">
        <f>_xlfn.XLOOKUP(B1287,'[1]daily break down'!$D:$D,'[1]daily break down'!$E:$E,"")</f>
        <v>EXTREME-NORD</v>
      </c>
      <c r="D1287" s="1" t="s">
        <v>21</v>
      </c>
      <c r="E1287" s="1" t="s">
        <v>122</v>
      </c>
      <c r="F1287" s="3" t="s">
        <v>55</v>
      </c>
      <c r="G1287" s="1" t="s">
        <v>3917</v>
      </c>
      <c r="H1287" s="39" t="str">
        <f>_xlfn.XLOOKUP(B1287,[2]CALCULATION!$B:$B,[2]CALCULATION!$H:$H,"")</f>
        <v>HUAWEI</v>
      </c>
      <c r="I1287" s="34">
        <v>0</v>
      </c>
      <c r="J1287" s="34">
        <v>0</v>
      </c>
      <c r="K1287" s="34">
        <v>0</v>
      </c>
      <c r="L1287" s="34">
        <v>0</v>
      </c>
      <c r="M1287" s="34">
        <v>0</v>
      </c>
      <c r="N1287" s="34">
        <v>0</v>
      </c>
      <c r="O1287" s="34">
        <v>0</v>
      </c>
      <c r="P1287" s="34">
        <v>0</v>
      </c>
      <c r="Q1287" s="34">
        <v>0</v>
      </c>
      <c r="R1287" s="34">
        <v>0</v>
      </c>
      <c r="S1287" s="109">
        <v>0</v>
      </c>
      <c r="T1287" s="109">
        <f>_xlfn.XLOOKUP(B1287,'[3]Nur des jours'!$B:$B,'[3]Nur des jours'!$U:$U,"")</f>
        <v>0</v>
      </c>
      <c r="U1287" s="109">
        <v>0</v>
      </c>
      <c r="V1287" s="109">
        <v>0.20374793469793084</v>
      </c>
      <c r="W1287" s="109">
        <v>0</v>
      </c>
      <c r="X1287" s="109">
        <v>1.4624764220264645E-2</v>
      </c>
      <c r="Y1287" s="109">
        <v>0</v>
      </c>
      <c r="Z1287" s="109">
        <v>0</v>
      </c>
      <c r="AA1287" s="109">
        <v>0</v>
      </c>
      <c r="AB1287" s="109">
        <v>0</v>
      </c>
      <c r="AC1287" s="109">
        <v>0</v>
      </c>
      <c r="AD1287" s="109">
        <v>0</v>
      </c>
      <c r="AE1287" s="109">
        <v>0</v>
      </c>
      <c r="AF1287" s="109">
        <v>0</v>
      </c>
      <c r="AG1287" s="57" t="str">
        <f>_xlfn.XLOOKUP(B1287,[3]CALCULATION!$B:$B,[3]CALCULATION!$M:$M,"")</f>
        <v>Insecurity</v>
      </c>
      <c r="AH1287" s="57"/>
      <c r="AI1287" s="56" t="str" cm="1">
        <f t="array" ref="AI1287">IFERROR(_xlfn.IFS(
AK1287="MPR ISSUE","PDH",
AK1287="BSS Hardware Issue","BSS",
AK1287="Sites strategiques, MLL, Pylone, etc.","ENVTECH",
AK1287="AKTIVCO DEFAUT GE &amp; POWER Cabinet","AKTIVCO",
AK1287="AKTIVCO Coupure ENEO &amp; Baisse de tension","AKTIVCO GRID ONLY",
AK1287="Coupure ENEO &amp; Baisse de tension","IHS GRID ONLY",
AK1287="Defaut GE &amp; POWER Cabinet","IHS",
AK1287="Sharing","Partners",
AK1287="Sites strategiques &amp; DataCenter","SST &amp; DC",
AK1287="Exclu","Exclu",
AK1287="SAT","SAT",
AK1287="SPARE-ISSUE","SPARE-ISSUE",
AK1287="Fiber CAmtel","TRANS_FO_CAMTEL",
AK1287="Fiber AOF","Fiber AOF",
AK1287="Projet OCM (HUAWEI)","TRAVAUX-HUAWEI",
AK1287="Projet OCM (NOKIA)","TRAVAUX-NOKIA",
AK1287="ACCESS-ISSUE","ACCESS-ISSUE",
AK1287="Projet OCM (ZTE, NOKIA, autres projets)","TRAVAUX OCM",
AK1287="No root CAuse","No root cause",
AK1287="ODU HS","PDH",
AK1287="IP &amp; VLAN","PDH",
AK1287="Warehouse HUAWEI","SPARE-ISSUE",
AK1287="SPARE-HS","SPARE-ISSUE",
AK1287="Power Telco","BSS",AK1287="no impacts","no impacts"
),"")</f>
        <v>No root cause</v>
      </c>
      <c r="AJ1287" s="56" t="str" cm="1">
        <f t="array" ref="AJ1287">IFERROR(_xlfn.IFS(
AK1287="MPR ISSUE","TX ISSUE",
AK1287="BSS Hardware Issue","RAN ISSUE",
AK1287="Sites strategiques, MLL, Pylone, etc.","ENVTECH",
AK1287="AKTIVCO DEFAUT GE &amp; POWER Cabinet","POWER ISSUE",
AK1287="AKTIVCO Coupure ENEO &amp; Baisse de tension","POWER ISSUE",
AK1287="Coupure ENEO &amp; Baisse de tension","POWER ISSUE",
AK1287="Defaut GE &amp; POWER Cabinet","POWER ISSUE",
AK1287="Sharing","POWER ISSUE",
AK1287="Sites strategiques &amp; DataCenter","POWER ISSUE",
AK1287="Exclu","Exclu",
AK1287="SAT","TX ISSUE",
AK1287="SPARE-ISSUE","SPARE-ISSUE",
AK1287="Fiber CAmtel","TX ISSUE",
AK1287="Fiber AOF","TX ISSUE",
AK1287="Projet OCM (HUAWEI)","TRAVAUX-HUAWEI",
AK1287="Projet OCM (NOKIA)","TRAVAUX -NOKIA",
AK1287="ACCESS-ISSUE","ACCESS-ISSUE",
AK1287="Projet OCM (ZTE, NOKIA, autres projets)","TRAVAUX OCM",
AK1287="No root CAuse","No root cause",
AK1287="ODU HS","TX ISSUE",
AK1287="IP &amp; VLAN","TX ISSUE",
AK1287="Warehouse HUAWEI","SPARE-ISSUE",
AK1287="SPARE-HS","SPARE-ISSUE",
AK1287="Power Telco","RAN ISSUE",AK1287="no impacts","no impacts"
),"")</f>
        <v>No root cause</v>
      </c>
      <c r="AK1287" s="81" t="s">
        <v>5620</v>
      </c>
      <c r="AL1287" s="56" t="str" cm="1">
        <f t="array" ref="AL1287">IFERROR(_xlfn.IFS(
AK1287="MPR ISSUE","ACTIVE",
AK1287="BSS Hardware Issue","ACTIVE",
AK1287="Sites strategiques, MLL, Pylone, etc.","PASSIVE",
AK1287="AKTIVCO DEFAUT GE &amp; POWER Cabinet","PASSIVE",
AK1287="AKTIVCO Coupure ENEO &amp; Baisse de tension","PASSIVE",
AK1287="Coupure ENEO &amp; Baisse de tension","PASSIVE",
AK1287="Defaut GE &amp; POWER Cabinet","PASSIVE",
AK1287="Sharing","PASSIVE",
AK1287="Sites strategiques &amp; DataCenter","PASSIVE",
AK1287="Exclu","Exclu",
AK1287="SAT","ACTIVE",
AK1287="SPARE-ISSUE","SPARE-ISSUE",
AK1287="Fiber CAmtel","ACTIVE",
AK1287="Fiber AOF","ACTIVE",
AK1287="Projet OCM (HUAWEI)","PLANNED WORKS",
AK1287="Projet OCM (NOKIA)","PLANNED WORKS",
AK1287="ACCESS-ISSUE","ACCESS-ISSUE",
AK1287="Projet OCM (ZTE, NOKIA, autres projets)","PLANNED WORKS",
AK1287="No root CAuse","No root cause",
AK1287="ODU HS","ACTIVE",
AK1287="IP &amp; VLAN","ACTIVE",
AK1287="Warehouse HUAWEI","SPARE-ISSUE",
AK1287="SPARE-HS","SPARE-ISSUE",
AK1287="Power Telco","ACTIVE", AK1287="no impacts","no impacts"
),"")</f>
        <v>No root cause</v>
      </c>
      <c r="AM1287" s="108" t="s">
        <v>5537</v>
      </c>
      <c r="AN1287" s="117" t="s">
        <v>3918</v>
      </c>
      <c r="AP1287" s="23" t="s">
        <v>5537</v>
      </c>
      <c r="AQ1287" s="23" t="s">
        <v>5537</v>
      </c>
      <c r="AR1287" s="7"/>
      <c r="AS1287" s="6"/>
      <c r="AT1287" s="7"/>
      <c r="AU1287" s="3" t="s">
        <v>5537</v>
      </c>
      <c r="AV1287" s="24" t="s">
        <v>5537</v>
      </c>
      <c r="AW1287" s="24" t="s">
        <v>5537</v>
      </c>
      <c r="AX1287" s="24" t="s">
        <v>5537</v>
      </c>
      <c r="AY1287" s="24" t="s">
        <v>5537</v>
      </c>
      <c r="AZ1287" s="24" t="s">
        <v>5537</v>
      </c>
      <c r="BA1287" s="24" t="s">
        <v>5537</v>
      </c>
      <c r="BB1287" s="24" t="s">
        <v>5537</v>
      </c>
      <c r="BC1287" s="24" t="s">
        <v>5537</v>
      </c>
      <c r="BD1287" s="24" t="s">
        <v>5537</v>
      </c>
      <c r="BE1287" s="24" t="s">
        <v>5537</v>
      </c>
      <c r="BF1287" s="24" t="s">
        <v>5537</v>
      </c>
      <c r="BG1287" s="24" t="s">
        <v>5537</v>
      </c>
      <c r="BH1287" s="24" t="s">
        <v>5537</v>
      </c>
      <c r="BI1287" s="9" t="s">
        <v>5537</v>
      </c>
      <c r="BJ1287" s="14"/>
      <c r="BK1287" s="14" t="s">
        <v>5537</v>
      </c>
      <c r="BL1287" s="14" t="str">
        <f>_xlfn.XLOOKUP(B1287,'[4]cell downs 18042026 17h'!$B:$B,'[4]cell downs 18042026 17h'!$B:$B,"")</f>
        <v/>
      </c>
      <c r="BM1287" s="14" t="str">
        <f>_xlfn.XLOOKUP(B1287,'[5]Cells Huawei 19042026 15h'!$B:$B,'[5]Cells Huawei 19042026 15h'!$B:$B,"")</f>
        <v/>
      </c>
      <c r="BN1287" s="9" t="str">
        <f>_xlfn.XLOOKUP(B1287,'[6]cells down 19042026 9H40'!$B:$B,'[6]cells down 19042026 9H40'!$B:$B,"")</f>
        <v/>
      </c>
      <c r="BO1287" s="9" t="s">
        <v>5537</v>
      </c>
      <c r="BP1287" s="9" t="s">
        <v>12</v>
      </c>
    </row>
    <row r="1288" spans="1:68" s="9" customFormat="1" x14ac:dyDescent="0.35">
      <c r="A1288" s="2" t="s">
        <v>3913</v>
      </c>
      <c r="B1288" s="8" t="s">
        <v>3914</v>
      </c>
      <c r="C1288" s="3" t="str">
        <f>_xlfn.XLOOKUP(B1288,'[1]daily break down'!$D:$D,'[1]daily break down'!$E:$E,"")</f>
        <v>EXTREME-NORD</v>
      </c>
      <c r="D1288" s="1" t="s">
        <v>21</v>
      </c>
      <c r="E1288" s="1" t="s">
        <v>563</v>
      </c>
      <c r="F1288" s="3" t="s">
        <v>55</v>
      </c>
      <c r="G1288" s="1" t="s">
        <v>3913</v>
      </c>
      <c r="H1288" s="39" t="str">
        <f>_xlfn.XLOOKUP(B1288,[2]CALCULATION!$B:$B,[2]CALCULATION!$H:$H,"")</f>
        <v>HUAWEI</v>
      </c>
      <c r="I1288" s="34">
        <v>0</v>
      </c>
      <c r="J1288" s="34">
        <v>0</v>
      </c>
      <c r="K1288" s="34">
        <v>0</v>
      </c>
      <c r="L1288" s="34">
        <v>0</v>
      </c>
      <c r="M1288" s="34">
        <v>0</v>
      </c>
      <c r="N1288" s="34">
        <v>0</v>
      </c>
      <c r="O1288" s="34">
        <v>0</v>
      </c>
      <c r="P1288" s="34">
        <v>0</v>
      </c>
      <c r="Q1288" s="34">
        <v>0</v>
      </c>
      <c r="R1288" s="34">
        <v>0</v>
      </c>
      <c r="S1288" s="109">
        <v>0</v>
      </c>
      <c r="T1288" s="109">
        <f>_xlfn.XLOOKUP(B1288,'[3]Nur des jours'!$B:$B,'[3]Nur des jours'!$U:$U,"")</f>
        <v>0</v>
      </c>
      <c r="U1288" s="109">
        <v>0</v>
      </c>
      <c r="V1288" s="109">
        <v>0.2044791729089441</v>
      </c>
      <c r="W1288" s="109">
        <v>0</v>
      </c>
      <c r="X1288" s="109">
        <v>1.3822185695981827E-2</v>
      </c>
      <c r="Y1288" s="109">
        <v>0</v>
      </c>
      <c r="Z1288" s="109">
        <v>0</v>
      </c>
      <c r="AA1288" s="109">
        <v>0</v>
      </c>
      <c r="AB1288" s="109">
        <v>0</v>
      </c>
      <c r="AC1288" s="109">
        <v>0</v>
      </c>
      <c r="AD1288" s="109">
        <v>0</v>
      </c>
      <c r="AE1288" s="109">
        <v>0</v>
      </c>
      <c r="AF1288" s="109">
        <v>0</v>
      </c>
      <c r="AG1288" s="57" t="str">
        <f>_xlfn.XLOOKUP(B1288,[3]CALCULATION!$B:$B,[3]CALCULATION!$M:$M,"")</f>
        <v>Insecurity</v>
      </c>
      <c r="AH1288" s="57"/>
      <c r="AI1288" s="56" t="str" cm="1">
        <f t="array" ref="AI1288">IFERROR(_xlfn.IFS(
AK1288="MPR ISSUE","PDH",
AK1288="BSS Hardware Issue","BSS",
AK1288="Sites strategiques, MLL, Pylone, etc.","ENVTECH",
AK1288="AKTIVCO DEFAUT GE &amp; POWER Cabinet","AKTIVCO",
AK1288="AKTIVCO Coupure ENEO &amp; Baisse de tension","AKTIVCO GRID ONLY",
AK1288="Coupure ENEO &amp; Baisse de tension","IHS GRID ONLY",
AK1288="Defaut GE &amp; POWER Cabinet","IHS",
AK1288="Sharing","Partners",
AK1288="Sites strategiques &amp; DataCenter","SST &amp; DC",
AK1288="Exclu","Exclu",
AK1288="SAT","SAT",
AK1288="SPARE-ISSUE","SPARE-ISSUE",
AK1288="Fiber CAmtel","TRANS_FO_CAMTEL",
AK1288="Fiber AOF","Fiber AOF",
AK1288="Projet OCM (HUAWEI)","TRAVAUX-HUAWEI",
AK1288="Projet OCM (NOKIA)","TRAVAUX-NOKIA",
AK1288="ACCESS-ISSUE","ACCESS-ISSUE",
AK1288="Projet OCM (ZTE, NOKIA, autres projets)","TRAVAUX OCM",
AK1288="No root CAuse","No root cause",
AK1288="ODU HS","PDH",
AK1288="IP &amp; VLAN","PDH",
AK1288="Warehouse HUAWEI","SPARE-ISSUE",
AK1288="SPARE-HS","SPARE-ISSUE",
AK1288="Power Telco","BSS",AK1288="no impacts","no impacts"
),"")</f>
        <v>No root cause</v>
      </c>
      <c r="AJ1288" s="56" t="str" cm="1">
        <f t="array" ref="AJ1288">IFERROR(_xlfn.IFS(
AK1288="MPR ISSUE","TX ISSUE",
AK1288="BSS Hardware Issue","RAN ISSUE",
AK1288="Sites strategiques, MLL, Pylone, etc.","ENVTECH",
AK1288="AKTIVCO DEFAUT GE &amp; POWER Cabinet","POWER ISSUE",
AK1288="AKTIVCO Coupure ENEO &amp; Baisse de tension","POWER ISSUE",
AK1288="Coupure ENEO &amp; Baisse de tension","POWER ISSUE",
AK1288="Defaut GE &amp; POWER Cabinet","POWER ISSUE",
AK1288="Sharing","POWER ISSUE",
AK1288="Sites strategiques &amp; DataCenter","POWER ISSUE",
AK1288="Exclu","Exclu",
AK1288="SAT","TX ISSUE",
AK1288="SPARE-ISSUE","SPARE-ISSUE",
AK1288="Fiber CAmtel","TX ISSUE",
AK1288="Fiber AOF","TX ISSUE",
AK1288="Projet OCM (HUAWEI)","TRAVAUX-HUAWEI",
AK1288="Projet OCM (NOKIA)","TRAVAUX -NOKIA",
AK1288="ACCESS-ISSUE","ACCESS-ISSUE",
AK1288="Projet OCM (ZTE, NOKIA, autres projets)","TRAVAUX OCM",
AK1288="No root CAuse","No root cause",
AK1288="ODU HS","TX ISSUE",
AK1288="IP &amp; VLAN","TX ISSUE",
AK1288="Warehouse HUAWEI","SPARE-ISSUE",
AK1288="SPARE-HS","SPARE-ISSUE",
AK1288="Power Telco","RAN ISSUE",AK1288="no impacts","no impacts"
),"")</f>
        <v>No root cause</v>
      </c>
      <c r="AK1288" s="81" t="s">
        <v>5620</v>
      </c>
      <c r="AL1288" s="56" t="str" cm="1">
        <f t="array" ref="AL1288">IFERROR(_xlfn.IFS(
AK1288="MPR ISSUE","ACTIVE",
AK1288="BSS Hardware Issue","ACTIVE",
AK1288="Sites strategiques, MLL, Pylone, etc.","PASSIVE",
AK1288="AKTIVCO DEFAUT GE &amp; POWER Cabinet","PASSIVE",
AK1288="AKTIVCO Coupure ENEO &amp; Baisse de tension","PASSIVE",
AK1288="Coupure ENEO &amp; Baisse de tension","PASSIVE",
AK1288="Defaut GE &amp; POWER Cabinet","PASSIVE",
AK1288="Sharing","PASSIVE",
AK1288="Sites strategiques &amp; DataCenter","PASSIVE",
AK1288="Exclu","Exclu",
AK1288="SAT","ACTIVE",
AK1288="SPARE-ISSUE","SPARE-ISSUE",
AK1288="Fiber CAmtel","ACTIVE",
AK1288="Fiber AOF","ACTIVE",
AK1288="Projet OCM (HUAWEI)","PLANNED WORKS",
AK1288="Projet OCM (NOKIA)","PLANNED WORKS",
AK1288="ACCESS-ISSUE","ACCESS-ISSUE",
AK1288="Projet OCM (ZTE, NOKIA, autres projets)","PLANNED WORKS",
AK1288="No root CAuse","No root cause",
AK1288="ODU HS","ACTIVE",
AK1288="IP &amp; VLAN","ACTIVE",
AK1288="Warehouse HUAWEI","SPARE-ISSUE",
AK1288="SPARE-HS","SPARE-ISSUE",
AK1288="Power Telco","ACTIVE", AK1288="no impacts","no impacts"
),"")</f>
        <v>No root cause</v>
      </c>
      <c r="AM1288" s="108" t="s">
        <v>5537</v>
      </c>
      <c r="AN1288" s="117" t="s">
        <v>3914</v>
      </c>
      <c r="AP1288" s="23" t="s">
        <v>5537</v>
      </c>
      <c r="AQ1288" s="23" t="s">
        <v>5537</v>
      </c>
      <c r="AR1288" s="7"/>
      <c r="AS1288" s="6"/>
      <c r="AT1288" s="7"/>
      <c r="AU1288" s="3" t="s">
        <v>5537</v>
      </c>
      <c r="AV1288" s="24" t="s">
        <v>5537</v>
      </c>
      <c r="AW1288" s="24" t="s">
        <v>5537</v>
      </c>
      <c r="AX1288" s="24" t="s">
        <v>5537</v>
      </c>
      <c r="AY1288" s="24" t="s">
        <v>5537</v>
      </c>
      <c r="AZ1288" s="24" t="s">
        <v>5537</v>
      </c>
      <c r="BA1288" s="24" t="s">
        <v>5537</v>
      </c>
      <c r="BB1288" s="24" t="s">
        <v>5537</v>
      </c>
      <c r="BC1288" s="24" t="s">
        <v>5537</v>
      </c>
      <c r="BD1288" s="24" t="s">
        <v>5537</v>
      </c>
      <c r="BE1288" s="24" t="s">
        <v>5537</v>
      </c>
      <c r="BF1288" s="24" t="s">
        <v>5537</v>
      </c>
      <c r="BG1288" s="24" t="s">
        <v>5537</v>
      </c>
      <c r="BH1288" s="24" t="s">
        <v>5537</v>
      </c>
      <c r="BI1288" s="9" t="s">
        <v>5537</v>
      </c>
      <c r="BJ1288" s="14"/>
      <c r="BK1288" s="14" t="s">
        <v>5537</v>
      </c>
      <c r="BL1288" s="14" t="str">
        <f>_xlfn.XLOOKUP(B1288,'[4]cell downs 18042026 17h'!$B:$B,'[4]cell downs 18042026 17h'!$B:$B,"")</f>
        <v/>
      </c>
      <c r="BM1288" s="14" t="str">
        <f>_xlfn.XLOOKUP(B1288,'[5]Cells Huawei 19042026 15h'!$B:$B,'[5]Cells Huawei 19042026 15h'!$B:$B,"")</f>
        <v/>
      </c>
      <c r="BN1288" s="9" t="str">
        <f>_xlfn.XLOOKUP(B1288,'[6]cells down 19042026 9H40'!$B:$B,'[6]cells down 19042026 9H40'!$B:$B,"")</f>
        <v/>
      </c>
      <c r="BO1288" s="9" t="s">
        <v>5537</v>
      </c>
      <c r="BP1288" s="9" t="s">
        <v>5537</v>
      </c>
    </row>
    <row r="1289" spans="1:68" s="9" customFormat="1" x14ac:dyDescent="0.35">
      <c r="A1289" s="1" t="s">
        <v>2944</v>
      </c>
      <c r="B1289" s="8" t="s">
        <v>2945</v>
      </c>
      <c r="C1289" s="3" t="str">
        <f>_xlfn.XLOOKUP(B1289,'[1]daily break down'!$D:$D,'[1]daily break down'!$E:$E,"")</f>
        <v>Yaounde</v>
      </c>
      <c r="D1289" s="1" t="s">
        <v>11</v>
      </c>
      <c r="E1289" s="1" t="s">
        <v>12</v>
      </c>
      <c r="F1289" s="3" t="s">
        <v>37</v>
      </c>
      <c r="G1289" s="1" t="s">
        <v>38</v>
      </c>
      <c r="H1289" s="41" t="str">
        <f>_xlfn.XLOOKUP(B1289,[2]CALCULATION!$B:$B,[2]CALCULATION!$H:$H,"")</f>
        <v>ZTE</v>
      </c>
      <c r="I1289" s="34">
        <v>0</v>
      </c>
      <c r="J1289" s="34">
        <v>4.8939454902934658E-2</v>
      </c>
      <c r="K1289" s="34">
        <v>0</v>
      </c>
      <c r="L1289" s="34">
        <v>8.9532093153328902E-3</v>
      </c>
      <c r="M1289" s="34">
        <v>0</v>
      </c>
      <c r="N1289" s="34">
        <v>0</v>
      </c>
      <c r="O1289" s="34">
        <v>7.8652695379717984E-3</v>
      </c>
      <c r="P1289" s="34">
        <v>0</v>
      </c>
      <c r="Q1289" s="34">
        <v>0</v>
      </c>
      <c r="R1289" s="34">
        <v>2.1621287093395893</v>
      </c>
      <c r="S1289" s="109">
        <v>8.0792904777803154E-2</v>
      </c>
      <c r="T1289" s="109">
        <f>_xlfn.XLOOKUP(B1289,'[3]Nur des jours'!$B:$B,'[3]Nur des jours'!$U:$U,"")</f>
        <v>0</v>
      </c>
      <c r="U1289" s="109">
        <v>4.844042941161363</v>
      </c>
      <c r="V1289" s="109">
        <v>0</v>
      </c>
      <c r="W1289" s="109">
        <v>0</v>
      </c>
      <c r="X1289" s="109">
        <v>1.2341874195637613E-2</v>
      </c>
      <c r="Y1289" s="109">
        <v>0</v>
      </c>
      <c r="Z1289" s="109">
        <v>0</v>
      </c>
      <c r="AA1289" s="109">
        <v>0</v>
      </c>
      <c r="AB1289" s="109">
        <v>0</v>
      </c>
      <c r="AC1289" s="109">
        <v>0</v>
      </c>
      <c r="AD1289" s="109">
        <v>0</v>
      </c>
      <c r="AE1289" s="109">
        <v>0</v>
      </c>
      <c r="AF1289" s="109">
        <v>0</v>
      </c>
      <c r="AG1289" s="57" t="str">
        <f>_xlfn.XLOOKUP(B1289,[3]CALCULATION!$B:$B,[3]CALCULATION!$M:$M,"")</f>
        <v>Operationnel</v>
      </c>
      <c r="AH1289" s="57"/>
      <c r="AI1289" s="56" t="str" cm="1">
        <f t="array" ref="AI1289">IFERROR(_xlfn.IFS(
AK1289="MPR ISSUE","PDH",
AK1289="BSS Hardware Issue","BSS",
AK1289="Sites strategiques, MLL, Pylone, etc.","ENVTECH",
AK1289="AKTIVCO DEFAUT GE &amp; POWER Cabinet","AKTIVCO",
AK1289="AKTIVCO Coupure ENEO &amp; Baisse de tension","AKTIVCO GRID ONLY",
AK1289="Coupure ENEO &amp; Baisse de tension","IHS GRID ONLY",
AK1289="Defaut GE &amp; POWER Cabinet","IHS",
AK1289="Sharing","Partners",
AK1289="Sites strategiques &amp; DataCenter","SST &amp; DC",
AK1289="Exclu","Exclu",
AK1289="SAT","SAT",
AK1289="SPARE-ISSUE","SPARE-ISSUE",
AK1289="Fiber CAmtel","TRANS_FO_CAMTEL",
AK1289="Fiber AOF","Fiber AOF",
AK1289="Projet OCM (HUAWEI)","TRAVAUX-HUAWEI",
AK1289="Projet OCM (NOKIA)","TRAVAUX-NOKIA",
AK1289="ACCESS-ISSUE","ACCESS-ISSUE",
AK1289="Projet OCM (ZTE, NOKIA, autres projets)","TRAVAUX OCM",
AK1289="No root CAuse","No root cause",
AK1289="ODU HS","PDH",
AK1289="IP &amp; VLAN","PDH",
AK1289="Warehouse HUAWEI","SPARE-ISSUE",
AK1289="SPARE-HS","SPARE-ISSUE",
AK1289="Power Telco","BSS",AK1289="no impacts","no impacts"
),"")</f>
        <v>No root cause</v>
      </c>
      <c r="AJ1289" s="56" t="str" cm="1">
        <f t="array" ref="AJ1289">IFERROR(_xlfn.IFS(
AK1289="MPR ISSUE","TX ISSUE",
AK1289="BSS Hardware Issue","RAN ISSUE",
AK1289="Sites strategiques, MLL, Pylone, etc.","ENVTECH",
AK1289="AKTIVCO DEFAUT GE &amp; POWER Cabinet","POWER ISSUE",
AK1289="AKTIVCO Coupure ENEO &amp; Baisse de tension","POWER ISSUE",
AK1289="Coupure ENEO &amp; Baisse de tension","POWER ISSUE",
AK1289="Defaut GE &amp; POWER Cabinet","POWER ISSUE",
AK1289="Sharing","POWER ISSUE",
AK1289="Sites strategiques &amp; DataCenter","POWER ISSUE",
AK1289="Exclu","Exclu",
AK1289="SAT","TX ISSUE",
AK1289="SPARE-ISSUE","SPARE-ISSUE",
AK1289="Fiber CAmtel","TX ISSUE",
AK1289="Fiber AOF","TX ISSUE",
AK1289="Projet OCM (HUAWEI)","TRAVAUX-HUAWEI",
AK1289="Projet OCM (NOKIA)","TRAVAUX -NOKIA",
AK1289="ACCESS-ISSUE","ACCESS-ISSUE",
AK1289="Projet OCM (ZTE, NOKIA, autres projets)","TRAVAUX OCM",
AK1289="No root CAuse","No root cause",
AK1289="ODU HS","TX ISSUE",
AK1289="IP &amp; VLAN","TX ISSUE",
AK1289="Warehouse HUAWEI","SPARE-ISSUE",
AK1289="SPARE-HS","SPARE-ISSUE",
AK1289="Power Telco","RAN ISSUE",AK1289="no impacts","no impacts"
),"")</f>
        <v>No root cause</v>
      </c>
      <c r="AK1289" s="81" t="s">
        <v>5620</v>
      </c>
      <c r="AL1289" s="56" t="str" cm="1">
        <f t="array" ref="AL1289">IFERROR(_xlfn.IFS(
AK1289="MPR ISSUE","ACTIVE",
AK1289="BSS Hardware Issue","ACTIVE",
AK1289="Sites strategiques, MLL, Pylone, etc.","PASSIVE",
AK1289="AKTIVCO DEFAUT GE &amp; POWER Cabinet","PASSIVE",
AK1289="AKTIVCO Coupure ENEO &amp; Baisse de tension","PASSIVE",
AK1289="Coupure ENEO &amp; Baisse de tension","PASSIVE",
AK1289="Defaut GE &amp; POWER Cabinet","PASSIVE",
AK1289="Sharing","PASSIVE",
AK1289="Sites strategiques &amp; DataCenter","PASSIVE",
AK1289="Exclu","Exclu",
AK1289="SAT","ACTIVE",
AK1289="SPARE-ISSUE","SPARE-ISSUE",
AK1289="Fiber CAmtel","ACTIVE",
AK1289="Fiber AOF","ACTIVE",
AK1289="Projet OCM (HUAWEI)","PLANNED WORKS",
AK1289="Projet OCM (NOKIA)","PLANNED WORKS",
AK1289="ACCESS-ISSUE","ACCESS-ISSUE",
AK1289="Projet OCM (ZTE, NOKIA, autres projets)","PLANNED WORKS",
AK1289="No root CAuse","No root cause",
AK1289="ODU HS","ACTIVE",
AK1289="IP &amp; VLAN","ACTIVE",
AK1289="Warehouse HUAWEI","SPARE-ISSUE",
AK1289="SPARE-HS","SPARE-ISSUE",
AK1289="Power Telco","ACTIVE", AK1289="no impacts","no impacts"
),"")</f>
        <v>No root cause</v>
      </c>
      <c r="AM1289" s="108" t="s">
        <v>5537</v>
      </c>
      <c r="AN1289" s="117" t="s">
        <v>2945</v>
      </c>
      <c r="AP1289" s="23" t="s">
        <v>5537</v>
      </c>
      <c r="AQ1289" s="23" t="s">
        <v>5537</v>
      </c>
      <c r="AR1289" s="7"/>
      <c r="AS1289" s="6"/>
      <c r="AT1289" s="7"/>
      <c r="AU1289" s="3" t="s">
        <v>5537</v>
      </c>
      <c r="AV1289" s="24" t="s">
        <v>5537</v>
      </c>
      <c r="AW1289" s="24" t="s">
        <v>5537</v>
      </c>
      <c r="AX1289" s="24" t="s">
        <v>5537</v>
      </c>
      <c r="AY1289" s="24" t="s">
        <v>5537</v>
      </c>
      <c r="AZ1289" s="24" t="s">
        <v>5537</v>
      </c>
      <c r="BA1289" s="24" t="s">
        <v>5537</v>
      </c>
      <c r="BB1289" s="24" t="s">
        <v>5537</v>
      </c>
      <c r="BC1289" s="24" t="s">
        <v>5537</v>
      </c>
      <c r="BD1289" s="24" t="s">
        <v>5537</v>
      </c>
      <c r="BE1289" s="24" t="s">
        <v>5537</v>
      </c>
      <c r="BF1289" s="24" t="s">
        <v>5537</v>
      </c>
      <c r="BG1289" s="24" t="s">
        <v>5537</v>
      </c>
      <c r="BH1289" s="24" t="s">
        <v>5537</v>
      </c>
      <c r="BI1289" s="9" t="s">
        <v>5537</v>
      </c>
      <c r="BJ1289" s="14"/>
      <c r="BK1289" s="14" t="s">
        <v>5537</v>
      </c>
      <c r="BL1289" s="14" t="str">
        <f>_xlfn.XLOOKUP(B1289,'[4]cell downs 18042026 17h'!$B:$B,'[4]cell downs 18042026 17h'!$B:$B,"")</f>
        <v/>
      </c>
      <c r="BM1289" s="14" t="str">
        <f>_xlfn.XLOOKUP(B1289,'[5]Cells Huawei 19042026 15h'!$B:$B,'[5]Cells Huawei 19042026 15h'!$B:$B,"")</f>
        <v/>
      </c>
      <c r="BN1289" s="9" t="str">
        <f>_xlfn.XLOOKUP(B1289,'[6]cells down 19042026 9H40'!$B:$B,'[6]cells down 19042026 9H40'!$B:$B,"")</f>
        <v/>
      </c>
      <c r="BO1289" s="9" t="s">
        <v>5537</v>
      </c>
      <c r="BP1289" s="9" t="s">
        <v>12</v>
      </c>
    </row>
    <row r="1290" spans="1:68" s="9" customFormat="1" x14ac:dyDescent="0.35">
      <c r="A1290" s="1" t="s">
        <v>4855</v>
      </c>
      <c r="B1290" s="8" t="s">
        <v>4856</v>
      </c>
      <c r="C1290" s="3" t="str">
        <f>_xlfn.XLOOKUP(B1290,'[1]daily break down'!$D:$D,'[1]daily break down'!$E:$E,"")</f>
        <v>SUD-OUEST</v>
      </c>
      <c r="D1290" s="1" t="s">
        <v>11</v>
      </c>
      <c r="E1290" s="1" t="s">
        <v>12</v>
      </c>
      <c r="F1290" s="3" t="s">
        <v>13</v>
      </c>
      <c r="G1290" s="1" t="s">
        <v>4857</v>
      </c>
      <c r="H1290" s="39" t="str">
        <f>_xlfn.XLOOKUP(B1290,[2]CALCULATION!$B:$B,[2]CALCULATION!$H:$H,"")</f>
        <v>HUAWEI</v>
      </c>
      <c r="I1290" s="34">
        <v>0</v>
      </c>
      <c r="J1290" s="34">
        <v>0</v>
      </c>
      <c r="K1290" s="34">
        <v>0</v>
      </c>
      <c r="L1290" s="34">
        <v>0</v>
      </c>
      <c r="M1290" s="34">
        <v>0</v>
      </c>
      <c r="N1290" s="34">
        <v>0</v>
      </c>
      <c r="O1290" s="34">
        <v>0</v>
      </c>
      <c r="P1290" s="34">
        <v>0</v>
      </c>
      <c r="Q1290" s="34">
        <v>0</v>
      </c>
      <c r="R1290" s="34">
        <v>0</v>
      </c>
      <c r="S1290" s="109">
        <v>0</v>
      </c>
      <c r="T1290" s="109">
        <f>_xlfn.XLOOKUP(B1290,'[3]Nur des jours'!$B:$B,'[3]Nur des jours'!$U:$U,"")</f>
        <v>0</v>
      </c>
      <c r="U1290" s="109">
        <v>0</v>
      </c>
      <c r="V1290" s="109">
        <v>0</v>
      </c>
      <c r="W1290" s="109">
        <v>0</v>
      </c>
      <c r="X1290" s="109">
        <v>9.9163035444721249E-3</v>
      </c>
      <c r="Y1290" s="109">
        <v>0</v>
      </c>
      <c r="Z1290" s="109">
        <v>0</v>
      </c>
      <c r="AA1290" s="109">
        <v>0</v>
      </c>
      <c r="AB1290" s="109">
        <v>0</v>
      </c>
      <c r="AC1290" s="109">
        <v>0</v>
      </c>
      <c r="AD1290" s="109">
        <v>0</v>
      </c>
      <c r="AE1290" s="109">
        <v>0</v>
      </c>
      <c r="AF1290" s="109">
        <v>0</v>
      </c>
      <c r="AG1290" s="57" t="str">
        <f>_xlfn.XLOOKUP(B1290,[3]CALCULATION!$B:$B,[3]CALCULATION!$M:$M,"")</f>
        <v>Insecurity</v>
      </c>
      <c r="AH1290" s="57"/>
      <c r="AI1290" s="56" t="str" cm="1">
        <f t="array" ref="AI1290">IFERROR(_xlfn.IFS(
AK1290="MPR ISSUE","PDH",
AK1290="BSS Hardware Issue","BSS",
AK1290="Sites strategiques, MLL, Pylone, etc.","ENVTECH",
AK1290="AKTIVCO DEFAUT GE &amp; POWER Cabinet","AKTIVCO",
AK1290="AKTIVCO Coupure ENEO &amp; Baisse de tension","AKTIVCO GRID ONLY",
AK1290="Coupure ENEO &amp; Baisse de tension","IHS GRID ONLY",
AK1290="Defaut GE &amp; POWER Cabinet","IHS",
AK1290="Sharing","Partners",
AK1290="Sites strategiques &amp; DataCenter","SST &amp; DC",
AK1290="Exclu","Exclu",
AK1290="SAT","SAT",
AK1290="SPARE-ISSUE","SPARE-ISSUE",
AK1290="Fiber CAmtel","TRANS_FO_CAMTEL",
AK1290="Fiber AOF","Fiber AOF",
AK1290="Projet OCM (HUAWEI)","TRAVAUX-HUAWEI",
AK1290="Projet OCM (NOKIA)","TRAVAUX-NOKIA",
AK1290="ACCESS-ISSUE","ACCESS-ISSUE",
AK1290="Projet OCM (ZTE, NOKIA, autres projets)","TRAVAUX OCM",
AK1290="No root CAuse","No root cause",
AK1290="ODU HS","PDH",
AK1290="IP &amp; VLAN","PDH",
AK1290="Warehouse HUAWEI","SPARE-ISSUE",
AK1290="SPARE-HS","SPARE-ISSUE",
AK1290="Power Telco","BSS",AK1290="no impacts","no impacts"
),"")</f>
        <v>No root cause</v>
      </c>
      <c r="AJ1290" s="56" t="str" cm="1">
        <f t="array" ref="AJ1290">IFERROR(_xlfn.IFS(
AK1290="MPR ISSUE","TX ISSUE",
AK1290="BSS Hardware Issue","RAN ISSUE",
AK1290="Sites strategiques, MLL, Pylone, etc.","ENVTECH",
AK1290="AKTIVCO DEFAUT GE &amp; POWER Cabinet","POWER ISSUE",
AK1290="AKTIVCO Coupure ENEO &amp; Baisse de tension","POWER ISSUE",
AK1290="Coupure ENEO &amp; Baisse de tension","POWER ISSUE",
AK1290="Defaut GE &amp; POWER Cabinet","POWER ISSUE",
AK1290="Sharing","POWER ISSUE",
AK1290="Sites strategiques &amp; DataCenter","POWER ISSUE",
AK1290="Exclu","Exclu",
AK1290="SAT","TX ISSUE",
AK1290="SPARE-ISSUE","SPARE-ISSUE",
AK1290="Fiber CAmtel","TX ISSUE",
AK1290="Fiber AOF","TX ISSUE",
AK1290="Projet OCM (HUAWEI)","TRAVAUX-HUAWEI",
AK1290="Projet OCM (NOKIA)","TRAVAUX -NOKIA",
AK1290="ACCESS-ISSUE","ACCESS-ISSUE",
AK1290="Projet OCM (ZTE, NOKIA, autres projets)","TRAVAUX OCM",
AK1290="No root CAuse","No root cause",
AK1290="ODU HS","TX ISSUE",
AK1290="IP &amp; VLAN","TX ISSUE",
AK1290="Warehouse HUAWEI","SPARE-ISSUE",
AK1290="SPARE-HS","SPARE-ISSUE",
AK1290="Power Telco","RAN ISSUE",AK1290="no impacts","no impacts"
),"")</f>
        <v>No root cause</v>
      </c>
      <c r="AK1290" s="81" t="s">
        <v>5620</v>
      </c>
      <c r="AL1290" s="56" t="str" cm="1">
        <f t="array" ref="AL1290">IFERROR(_xlfn.IFS(
AK1290="MPR ISSUE","ACTIVE",
AK1290="BSS Hardware Issue","ACTIVE",
AK1290="Sites strategiques, MLL, Pylone, etc.","PASSIVE",
AK1290="AKTIVCO DEFAUT GE &amp; POWER Cabinet","PASSIVE",
AK1290="AKTIVCO Coupure ENEO &amp; Baisse de tension","PASSIVE",
AK1290="Coupure ENEO &amp; Baisse de tension","PASSIVE",
AK1290="Defaut GE &amp; POWER Cabinet","PASSIVE",
AK1290="Sharing","PASSIVE",
AK1290="Sites strategiques &amp; DataCenter","PASSIVE",
AK1290="Exclu","Exclu",
AK1290="SAT","ACTIVE",
AK1290="SPARE-ISSUE","SPARE-ISSUE",
AK1290="Fiber CAmtel","ACTIVE",
AK1290="Fiber AOF","ACTIVE",
AK1290="Projet OCM (HUAWEI)","PLANNED WORKS",
AK1290="Projet OCM (NOKIA)","PLANNED WORKS",
AK1290="ACCESS-ISSUE","ACCESS-ISSUE",
AK1290="Projet OCM (ZTE, NOKIA, autres projets)","PLANNED WORKS",
AK1290="No root CAuse","No root cause",
AK1290="ODU HS","ACTIVE",
AK1290="IP &amp; VLAN","ACTIVE",
AK1290="Warehouse HUAWEI","SPARE-ISSUE",
AK1290="SPARE-HS","SPARE-ISSUE",
AK1290="Power Telco","ACTIVE", AK1290="no impacts","no impacts"
),"")</f>
        <v>No root cause</v>
      </c>
      <c r="AM1290" s="108" t="s">
        <v>5537</v>
      </c>
      <c r="AN1290" s="117" t="s">
        <v>4856</v>
      </c>
      <c r="AP1290" s="23" t="s">
        <v>5537</v>
      </c>
      <c r="AQ1290" s="23" t="s">
        <v>5537</v>
      </c>
      <c r="AR1290" s="7"/>
      <c r="AS1290" s="6"/>
      <c r="AT1290" s="7"/>
      <c r="AU1290" s="3" t="s">
        <v>5537</v>
      </c>
      <c r="AV1290" s="24" t="s">
        <v>5537</v>
      </c>
      <c r="AW1290" s="24" t="s">
        <v>5537</v>
      </c>
      <c r="AX1290" s="24" t="s">
        <v>5537</v>
      </c>
      <c r="AY1290" s="24" t="s">
        <v>5537</v>
      </c>
      <c r="AZ1290" s="24" t="s">
        <v>5537</v>
      </c>
      <c r="BA1290" s="24" t="s">
        <v>5537</v>
      </c>
      <c r="BB1290" s="24" t="s">
        <v>5537</v>
      </c>
      <c r="BC1290" s="24" t="s">
        <v>5537</v>
      </c>
      <c r="BD1290" s="24" t="s">
        <v>5537</v>
      </c>
      <c r="BE1290" s="24" t="s">
        <v>5537</v>
      </c>
      <c r="BF1290" s="24" t="s">
        <v>5537</v>
      </c>
      <c r="BG1290" s="24" t="s">
        <v>5537</v>
      </c>
      <c r="BH1290" s="24" t="s">
        <v>5537</v>
      </c>
      <c r="BI1290" s="9" t="s">
        <v>5537</v>
      </c>
      <c r="BJ1290" s="14"/>
      <c r="BK1290" s="14" t="s">
        <v>5537</v>
      </c>
      <c r="BL1290" s="14" t="str">
        <f>_xlfn.XLOOKUP(B1290,'[4]cell downs 18042026 17h'!$B:$B,'[4]cell downs 18042026 17h'!$B:$B,"")</f>
        <v/>
      </c>
      <c r="BM1290" s="14" t="str">
        <f>_xlfn.XLOOKUP(B1290,'[5]Cells Huawei 19042026 15h'!$B:$B,'[5]Cells Huawei 19042026 15h'!$B:$B,"")</f>
        <v/>
      </c>
      <c r="BN1290" s="9" t="str">
        <f>_xlfn.XLOOKUP(B1290,'[6]cells down 19042026 9H40'!$B:$B,'[6]cells down 19042026 9H40'!$B:$B,"")</f>
        <v/>
      </c>
      <c r="BO1290" s="9" t="s">
        <v>4856</v>
      </c>
      <c r="BP1290" s="9" t="s">
        <v>12</v>
      </c>
    </row>
    <row r="1291" spans="1:68" s="9" customFormat="1" x14ac:dyDescent="0.35">
      <c r="A1291" s="1" t="s">
        <v>4284</v>
      </c>
      <c r="B1291" s="8" t="s">
        <v>4285</v>
      </c>
      <c r="C1291" s="3" t="str">
        <f>_xlfn.XLOOKUP(B1291,'[1]daily break down'!$D:$D,'[1]daily break down'!$E:$E,"")</f>
        <v>ADAMAOUA</v>
      </c>
      <c r="D1291" s="1" t="s">
        <v>18</v>
      </c>
      <c r="E1291" s="1" t="s">
        <v>4286</v>
      </c>
      <c r="F1291" s="3" t="s">
        <v>90</v>
      </c>
      <c r="G1291" s="1" t="s">
        <v>4263</v>
      </c>
      <c r="H1291" s="39" t="str">
        <f>_xlfn.XLOOKUP(B1291,[2]CALCULATION!$B:$B,[2]CALCULATION!$H:$H,"")</f>
        <v>HUAWEI</v>
      </c>
      <c r="I1291" s="34">
        <v>0</v>
      </c>
      <c r="J1291" s="34">
        <v>0</v>
      </c>
      <c r="K1291" s="34">
        <v>0</v>
      </c>
      <c r="L1291" s="34">
        <v>0</v>
      </c>
      <c r="M1291" s="34">
        <v>0</v>
      </c>
      <c r="N1291" s="34">
        <v>0</v>
      </c>
      <c r="O1291" s="34">
        <v>0</v>
      </c>
      <c r="P1291" s="34">
        <v>0</v>
      </c>
      <c r="Q1291" s="34">
        <v>0</v>
      </c>
      <c r="R1291" s="34">
        <v>0</v>
      </c>
      <c r="S1291" s="109">
        <v>0</v>
      </c>
      <c r="T1291" s="109">
        <f>_xlfn.XLOOKUP(B1291,'[3]Nur des jours'!$B:$B,'[3]Nur des jours'!$U:$U,"")</f>
        <v>0</v>
      </c>
      <c r="U1291" s="109">
        <v>0</v>
      </c>
      <c r="V1291" s="109">
        <v>16.529479244249256</v>
      </c>
      <c r="W1291" s="109">
        <v>1.7346397171499255</v>
      </c>
      <c r="X1291" s="109">
        <v>8.9175391586979527E-3</v>
      </c>
      <c r="Y1291" s="109">
        <v>0</v>
      </c>
      <c r="Z1291" s="109">
        <v>0</v>
      </c>
      <c r="AA1291" s="109">
        <v>0</v>
      </c>
      <c r="AB1291" s="109">
        <v>0</v>
      </c>
      <c r="AC1291" s="109">
        <v>0</v>
      </c>
      <c r="AD1291" s="109">
        <v>0</v>
      </c>
      <c r="AE1291" s="109">
        <v>0</v>
      </c>
      <c r="AF1291" s="109">
        <v>0</v>
      </c>
      <c r="AG1291" s="57" t="str">
        <f>_xlfn.XLOOKUP(B1291,[3]CALCULATION!$B:$B,[3]CALCULATION!$M:$M,"")</f>
        <v>Operationnel</v>
      </c>
      <c r="AH1291" s="57"/>
      <c r="AI1291" s="56" t="str" cm="1">
        <f t="array" ref="AI1291">IFERROR(_xlfn.IFS(
AK1291="MPR ISSUE","PDH",
AK1291="BSS Hardware Issue","BSS",
AK1291="Sites strategiques, MLL, Pylone, etc.","ENVTECH",
AK1291="AKTIVCO DEFAUT GE &amp; POWER Cabinet","AKTIVCO",
AK1291="AKTIVCO Coupure ENEO &amp; Baisse de tension","AKTIVCO GRID ONLY",
AK1291="Coupure ENEO &amp; Baisse de tension","IHS GRID ONLY",
AK1291="Defaut GE &amp; POWER Cabinet","IHS",
AK1291="Sharing","Partners",
AK1291="Sites strategiques &amp; DataCenter","SST &amp; DC",
AK1291="Exclu","Exclu",
AK1291="SAT","SAT",
AK1291="SPARE-ISSUE","SPARE-ISSUE",
AK1291="Fiber CAmtel","TRANS_FO_CAMTEL",
AK1291="Fiber AOF","Fiber AOF",
AK1291="Projet OCM (HUAWEI)","TRAVAUX-HUAWEI",
AK1291="Projet OCM (NOKIA)","TRAVAUX-NOKIA",
AK1291="ACCESS-ISSUE","ACCESS-ISSUE",
AK1291="Projet OCM (ZTE, NOKIA, autres projets)","TRAVAUX OCM",
AK1291="No root CAuse","No root cause",
AK1291="ODU HS","PDH",
AK1291="IP &amp; VLAN","PDH",
AK1291="Warehouse HUAWEI","SPARE-ISSUE",
AK1291="SPARE-HS","SPARE-ISSUE",
AK1291="Power Telco","BSS",AK1291="no impacts","no impacts"
),"")</f>
        <v>No root cause</v>
      </c>
      <c r="AJ1291" s="56" t="str" cm="1">
        <f t="array" ref="AJ1291">IFERROR(_xlfn.IFS(
AK1291="MPR ISSUE","TX ISSUE",
AK1291="BSS Hardware Issue","RAN ISSUE",
AK1291="Sites strategiques, MLL, Pylone, etc.","ENVTECH",
AK1291="AKTIVCO DEFAUT GE &amp; POWER Cabinet","POWER ISSUE",
AK1291="AKTIVCO Coupure ENEO &amp; Baisse de tension","POWER ISSUE",
AK1291="Coupure ENEO &amp; Baisse de tension","POWER ISSUE",
AK1291="Defaut GE &amp; POWER Cabinet","POWER ISSUE",
AK1291="Sharing","POWER ISSUE",
AK1291="Sites strategiques &amp; DataCenter","POWER ISSUE",
AK1291="Exclu","Exclu",
AK1291="SAT","TX ISSUE",
AK1291="SPARE-ISSUE","SPARE-ISSUE",
AK1291="Fiber CAmtel","TX ISSUE",
AK1291="Fiber AOF","TX ISSUE",
AK1291="Projet OCM (HUAWEI)","TRAVAUX-HUAWEI",
AK1291="Projet OCM (NOKIA)","TRAVAUX -NOKIA",
AK1291="ACCESS-ISSUE","ACCESS-ISSUE",
AK1291="Projet OCM (ZTE, NOKIA, autres projets)","TRAVAUX OCM",
AK1291="No root CAuse","No root cause",
AK1291="ODU HS","TX ISSUE",
AK1291="IP &amp; VLAN","TX ISSUE",
AK1291="Warehouse HUAWEI","SPARE-ISSUE",
AK1291="SPARE-HS","SPARE-ISSUE",
AK1291="Power Telco","RAN ISSUE",AK1291="no impacts","no impacts"
),"")</f>
        <v>No root cause</v>
      </c>
      <c r="AK1291" s="81" t="s">
        <v>5620</v>
      </c>
      <c r="AL1291" s="56" t="str" cm="1">
        <f t="array" ref="AL1291">IFERROR(_xlfn.IFS(
AK1291="MPR ISSUE","ACTIVE",
AK1291="BSS Hardware Issue","ACTIVE",
AK1291="Sites strategiques, MLL, Pylone, etc.","PASSIVE",
AK1291="AKTIVCO DEFAUT GE &amp; POWER Cabinet","PASSIVE",
AK1291="AKTIVCO Coupure ENEO &amp; Baisse de tension","PASSIVE",
AK1291="Coupure ENEO &amp; Baisse de tension","PASSIVE",
AK1291="Defaut GE &amp; POWER Cabinet","PASSIVE",
AK1291="Sharing","PASSIVE",
AK1291="Sites strategiques &amp; DataCenter","PASSIVE",
AK1291="Exclu","Exclu",
AK1291="SAT","ACTIVE",
AK1291="SPARE-ISSUE","SPARE-ISSUE",
AK1291="Fiber CAmtel","ACTIVE",
AK1291="Fiber AOF","ACTIVE",
AK1291="Projet OCM (HUAWEI)","PLANNED WORKS",
AK1291="Projet OCM (NOKIA)","PLANNED WORKS",
AK1291="ACCESS-ISSUE","ACCESS-ISSUE",
AK1291="Projet OCM (ZTE, NOKIA, autres projets)","PLANNED WORKS",
AK1291="No root CAuse","No root cause",
AK1291="ODU HS","ACTIVE",
AK1291="IP &amp; VLAN","ACTIVE",
AK1291="Warehouse HUAWEI","SPARE-ISSUE",
AK1291="SPARE-HS","SPARE-ISSUE",
AK1291="Power Telco","ACTIVE", AK1291="no impacts","no impacts"
),"")</f>
        <v>No root cause</v>
      </c>
      <c r="AM1291" s="108" t="s">
        <v>5537</v>
      </c>
      <c r="AN1291" s="117" t="s">
        <v>4285</v>
      </c>
      <c r="AP1291" s="23" t="s">
        <v>5537</v>
      </c>
      <c r="AQ1291" s="23" t="s">
        <v>5537</v>
      </c>
      <c r="AR1291" s="7"/>
      <c r="AS1291" s="6"/>
      <c r="AT1291" s="7"/>
      <c r="AU1291" s="3" t="s">
        <v>5537</v>
      </c>
      <c r="AV1291" s="24" t="s">
        <v>5537</v>
      </c>
      <c r="AW1291" s="24" t="s">
        <v>5537</v>
      </c>
      <c r="AX1291" s="24" t="s">
        <v>5537</v>
      </c>
      <c r="AY1291" s="24" t="s">
        <v>5537</v>
      </c>
      <c r="AZ1291" s="24" t="s">
        <v>5537</v>
      </c>
      <c r="BA1291" s="24" t="s">
        <v>5537</v>
      </c>
      <c r="BB1291" s="24" t="s">
        <v>5537</v>
      </c>
      <c r="BC1291" s="24" t="s">
        <v>5537</v>
      </c>
      <c r="BD1291" s="24" t="s">
        <v>5537</v>
      </c>
      <c r="BE1291" s="24" t="s">
        <v>5537</v>
      </c>
      <c r="BF1291" s="24" t="s">
        <v>5537</v>
      </c>
      <c r="BG1291" s="24" t="s">
        <v>5537</v>
      </c>
      <c r="BH1291" s="24" t="s">
        <v>5537</v>
      </c>
      <c r="BI1291" s="9" t="s">
        <v>5537</v>
      </c>
      <c r="BJ1291" s="14"/>
      <c r="BK1291" s="14" t="s">
        <v>5537</v>
      </c>
      <c r="BL1291" s="14" t="str">
        <f>_xlfn.XLOOKUP(B1291,'[4]cell downs 18042026 17h'!$B:$B,'[4]cell downs 18042026 17h'!$B:$B,"")</f>
        <v/>
      </c>
      <c r="BM1291" s="14" t="str">
        <f>_xlfn.XLOOKUP(B1291,'[5]Cells Huawei 19042026 15h'!$B:$B,'[5]Cells Huawei 19042026 15h'!$B:$B,"")</f>
        <v/>
      </c>
      <c r="BN1291" s="9" t="str">
        <f>_xlfn.XLOOKUP(B1291,'[6]cells down 19042026 9H40'!$B:$B,'[6]cells down 19042026 9H40'!$B:$B,"")</f>
        <v/>
      </c>
      <c r="BO1291" s="9" t="s">
        <v>5537</v>
      </c>
      <c r="BP1291" s="9" t="s">
        <v>12</v>
      </c>
    </row>
    <row r="1292" spans="1:68" s="9" customFormat="1" x14ac:dyDescent="0.35">
      <c r="A1292" s="1" t="s">
        <v>3775</v>
      </c>
      <c r="B1292" s="8" t="s">
        <v>3776</v>
      </c>
      <c r="C1292" s="3" t="str">
        <f>_xlfn.XLOOKUP(B1292,'[1]daily break down'!$D:$D,'[1]daily break down'!$E:$E,"")</f>
        <v>NORD</v>
      </c>
      <c r="D1292" s="1" t="s">
        <v>11</v>
      </c>
      <c r="E1292" s="1" t="s">
        <v>12</v>
      </c>
      <c r="F1292" s="3" t="s">
        <v>23</v>
      </c>
      <c r="G1292" s="1" t="s">
        <v>24</v>
      </c>
      <c r="H1292" s="39" t="str">
        <f>_xlfn.XLOOKUP(B1292,[2]CALCULATION!$B:$B,[2]CALCULATION!$H:$H,"")</f>
        <v>Huawei</v>
      </c>
      <c r="I1292" s="34">
        <v>2.764437139196366E-3</v>
      </c>
      <c r="J1292" s="34">
        <v>8.9175391586979543E-5</v>
      </c>
      <c r="K1292" s="34">
        <v>0</v>
      </c>
      <c r="L1292" s="34">
        <v>0</v>
      </c>
      <c r="M1292" s="34">
        <v>0</v>
      </c>
      <c r="N1292" s="34">
        <v>0</v>
      </c>
      <c r="O1292" s="34">
        <v>0</v>
      </c>
      <c r="P1292" s="34">
        <v>0</v>
      </c>
      <c r="Q1292" s="34">
        <v>0</v>
      </c>
      <c r="R1292" s="34">
        <v>0.39668781193551977</v>
      </c>
      <c r="S1292" s="109">
        <v>0</v>
      </c>
      <c r="T1292" s="109">
        <f>_xlfn.XLOOKUP(B1292,'[3]Nur des jours'!$B:$B,'[3]Nur des jours'!$U:$U,"")</f>
        <v>0.26324575596476357</v>
      </c>
      <c r="U1292" s="109">
        <v>0</v>
      </c>
      <c r="V1292" s="109">
        <v>0.81770267069596736</v>
      </c>
      <c r="W1292" s="109">
        <v>0.26324575596476357</v>
      </c>
      <c r="X1292" s="109">
        <v>8.917539158697951E-3</v>
      </c>
      <c r="Y1292" s="109">
        <v>0</v>
      </c>
      <c r="Z1292" s="109">
        <v>0</v>
      </c>
      <c r="AA1292" s="109">
        <v>0</v>
      </c>
      <c r="AB1292" s="109">
        <v>0</v>
      </c>
      <c r="AC1292" s="109">
        <v>0</v>
      </c>
      <c r="AD1292" s="109">
        <v>0</v>
      </c>
      <c r="AE1292" s="109">
        <v>0</v>
      </c>
      <c r="AF1292" s="109">
        <v>0</v>
      </c>
      <c r="AG1292" s="57" t="str">
        <f>_xlfn.XLOOKUP(B1292,[3]CALCULATION!$B:$B,[3]CALCULATION!$M:$M,"")</f>
        <v>Operationnel</v>
      </c>
      <c r="AH1292" s="57"/>
      <c r="AI1292" s="56" t="str" cm="1">
        <f t="array" ref="AI1292">IFERROR(_xlfn.IFS(
AK1292="MPR ISSUE","PDH",
AK1292="BSS Hardware Issue","BSS",
AK1292="Sites strategiques, MLL, Pylone, etc.","ENVTECH",
AK1292="AKTIVCO DEFAUT GE &amp; POWER Cabinet","AKTIVCO",
AK1292="AKTIVCO Coupure ENEO &amp; Baisse de tension","AKTIVCO GRID ONLY",
AK1292="Coupure ENEO &amp; Baisse de tension","IHS GRID ONLY",
AK1292="Defaut GE &amp; POWER Cabinet","IHS",
AK1292="Sharing","Partners",
AK1292="Sites strategiques &amp; DataCenter","SST &amp; DC",
AK1292="Exclu","Exclu",
AK1292="SAT","SAT",
AK1292="SPARE-ISSUE","SPARE-ISSUE",
AK1292="Fiber CAmtel","TRANS_FO_CAMTEL",
AK1292="Fiber AOF","Fiber AOF",
AK1292="Projet OCM (HUAWEI)","TRAVAUX-HUAWEI",
AK1292="Projet OCM (NOKIA)","TRAVAUX-NOKIA",
AK1292="ACCESS-ISSUE","ACCESS-ISSUE",
AK1292="Projet OCM (ZTE, NOKIA, autres projets)","TRAVAUX OCM",
AK1292="No root CAuse","No root cause",
AK1292="ODU HS","PDH",
AK1292="IP &amp; VLAN","PDH",
AK1292="Warehouse HUAWEI","SPARE-ISSUE",
AK1292="SPARE-HS","SPARE-ISSUE",
AK1292="Power Telco","BSS",AK1292="no impacts","no impacts"
),"")</f>
        <v>No root cause</v>
      </c>
      <c r="AJ1292" s="56" t="str" cm="1">
        <f t="array" ref="AJ1292">IFERROR(_xlfn.IFS(
AK1292="MPR ISSUE","TX ISSUE",
AK1292="BSS Hardware Issue","RAN ISSUE",
AK1292="Sites strategiques, MLL, Pylone, etc.","ENVTECH",
AK1292="AKTIVCO DEFAUT GE &amp; POWER Cabinet","POWER ISSUE",
AK1292="AKTIVCO Coupure ENEO &amp; Baisse de tension","POWER ISSUE",
AK1292="Coupure ENEO &amp; Baisse de tension","POWER ISSUE",
AK1292="Defaut GE &amp; POWER Cabinet","POWER ISSUE",
AK1292="Sharing","POWER ISSUE",
AK1292="Sites strategiques &amp; DataCenter","POWER ISSUE",
AK1292="Exclu","Exclu",
AK1292="SAT","TX ISSUE",
AK1292="SPARE-ISSUE","SPARE-ISSUE",
AK1292="Fiber CAmtel","TX ISSUE",
AK1292="Fiber AOF","TX ISSUE",
AK1292="Projet OCM (HUAWEI)","TRAVAUX-HUAWEI",
AK1292="Projet OCM (NOKIA)","TRAVAUX -NOKIA",
AK1292="ACCESS-ISSUE","ACCESS-ISSUE",
AK1292="Projet OCM (ZTE, NOKIA, autres projets)","TRAVAUX OCM",
AK1292="No root CAuse","No root cause",
AK1292="ODU HS","TX ISSUE",
AK1292="IP &amp; VLAN","TX ISSUE",
AK1292="Warehouse HUAWEI","SPARE-ISSUE",
AK1292="SPARE-HS","SPARE-ISSUE",
AK1292="Power Telco","RAN ISSUE",AK1292="no impacts","no impacts"
),"")</f>
        <v>No root cause</v>
      </c>
      <c r="AK1292" s="81" t="s">
        <v>5620</v>
      </c>
      <c r="AL1292" s="56" t="str" cm="1">
        <f t="array" ref="AL1292">IFERROR(_xlfn.IFS(
AK1292="MPR ISSUE","ACTIVE",
AK1292="BSS Hardware Issue","ACTIVE",
AK1292="Sites strategiques, MLL, Pylone, etc.","PASSIVE",
AK1292="AKTIVCO DEFAUT GE &amp; POWER Cabinet","PASSIVE",
AK1292="AKTIVCO Coupure ENEO &amp; Baisse de tension","PASSIVE",
AK1292="Coupure ENEO &amp; Baisse de tension","PASSIVE",
AK1292="Defaut GE &amp; POWER Cabinet","PASSIVE",
AK1292="Sharing","PASSIVE",
AK1292="Sites strategiques &amp; DataCenter","PASSIVE",
AK1292="Exclu","Exclu",
AK1292="SAT","ACTIVE",
AK1292="SPARE-ISSUE","SPARE-ISSUE",
AK1292="Fiber CAmtel","ACTIVE",
AK1292="Fiber AOF","ACTIVE",
AK1292="Projet OCM (HUAWEI)","PLANNED WORKS",
AK1292="Projet OCM (NOKIA)","PLANNED WORKS",
AK1292="ACCESS-ISSUE","ACCESS-ISSUE",
AK1292="Projet OCM (ZTE, NOKIA, autres projets)","PLANNED WORKS",
AK1292="No root CAuse","No root cause",
AK1292="ODU HS","ACTIVE",
AK1292="IP &amp; VLAN","ACTIVE",
AK1292="Warehouse HUAWEI","SPARE-ISSUE",
AK1292="SPARE-HS","SPARE-ISSUE",
AK1292="Power Telco","ACTIVE", AK1292="no impacts","no impacts"
),"")</f>
        <v>No root cause</v>
      </c>
      <c r="AM1292" s="108" t="s">
        <v>5537</v>
      </c>
      <c r="AN1292" s="117" t="s">
        <v>3776</v>
      </c>
      <c r="AP1292" s="23" t="s">
        <v>5537</v>
      </c>
      <c r="AQ1292" s="23" t="s">
        <v>5537</v>
      </c>
      <c r="AR1292" s="7"/>
      <c r="AS1292" s="6"/>
      <c r="AT1292" s="7"/>
      <c r="AU1292" s="3" t="s">
        <v>5537</v>
      </c>
      <c r="AV1292" s="24" t="s">
        <v>5537</v>
      </c>
      <c r="AW1292" s="24" t="s">
        <v>5537</v>
      </c>
      <c r="AX1292" s="24" t="s">
        <v>5537</v>
      </c>
      <c r="AY1292" s="24" t="s">
        <v>5537</v>
      </c>
      <c r="AZ1292" s="24" t="s">
        <v>5537</v>
      </c>
      <c r="BA1292" s="24" t="s">
        <v>5537</v>
      </c>
      <c r="BB1292" s="24" t="s">
        <v>5537</v>
      </c>
      <c r="BC1292" s="24" t="s">
        <v>5537</v>
      </c>
      <c r="BD1292" s="24" t="s">
        <v>5537</v>
      </c>
      <c r="BE1292" s="24" t="s">
        <v>5537</v>
      </c>
      <c r="BF1292" s="24" t="s">
        <v>5537</v>
      </c>
      <c r="BG1292" s="24" t="s">
        <v>5537</v>
      </c>
      <c r="BH1292" s="24" t="s">
        <v>5537</v>
      </c>
      <c r="BI1292" s="9" t="s">
        <v>5537</v>
      </c>
      <c r="BJ1292" s="14"/>
      <c r="BK1292" s="14" t="s">
        <v>5537</v>
      </c>
      <c r="BL1292" s="14" t="str">
        <f>_xlfn.XLOOKUP(B1292,'[4]cell downs 18042026 17h'!$B:$B,'[4]cell downs 18042026 17h'!$B:$B,"")</f>
        <v/>
      </c>
      <c r="BM1292" s="14" t="str">
        <f>_xlfn.XLOOKUP(B1292,'[5]Cells Huawei 19042026 15h'!$B:$B,'[5]Cells Huawei 19042026 15h'!$B:$B,"")</f>
        <v/>
      </c>
      <c r="BN1292" s="9" t="str">
        <f>_xlfn.XLOOKUP(B1292,'[6]cells down 19042026 9H40'!$B:$B,'[6]cells down 19042026 9H40'!$B:$B,"")</f>
        <v/>
      </c>
      <c r="BO1292" s="9" t="s">
        <v>3776</v>
      </c>
      <c r="BP1292" s="9" t="s">
        <v>12</v>
      </c>
    </row>
    <row r="1293" spans="1:68" s="9" customFormat="1" x14ac:dyDescent="0.35">
      <c r="A1293" s="1" t="s">
        <v>4263</v>
      </c>
      <c r="B1293" s="8" t="s">
        <v>4264</v>
      </c>
      <c r="C1293" s="3" t="str">
        <f>_xlfn.XLOOKUP(B1293,'[1]daily break down'!$D:$D,'[1]daily break down'!$E:$E,"")</f>
        <v>ADAMAOUA</v>
      </c>
      <c r="D1293" s="1" t="s">
        <v>21</v>
      </c>
      <c r="E1293" s="1" t="s">
        <v>80</v>
      </c>
      <c r="F1293" s="3" t="s">
        <v>90</v>
      </c>
      <c r="G1293" s="1" t="s">
        <v>4263</v>
      </c>
      <c r="H1293" s="39" t="str">
        <f>_xlfn.XLOOKUP(B1293,[2]CALCULATION!$B:$B,[2]CALCULATION!$H:$H,"")</f>
        <v>HUAWEI</v>
      </c>
      <c r="I1293" s="34">
        <v>0</v>
      </c>
      <c r="J1293" s="34">
        <v>0</v>
      </c>
      <c r="K1293" s="34">
        <v>0</v>
      </c>
      <c r="L1293" s="34">
        <v>0</v>
      </c>
      <c r="M1293" s="34">
        <v>0</v>
      </c>
      <c r="N1293" s="34">
        <v>0</v>
      </c>
      <c r="O1293" s="34">
        <v>0</v>
      </c>
      <c r="P1293" s="34">
        <v>0</v>
      </c>
      <c r="Q1293" s="34">
        <v>0</v>
      </c>
      <c r="R1293" s="34">
        <v>0</v>
      </c>
      <c r="S1293" s="109">
        <v>0</v>
      </c>
      <c r="T1293" s="109">
        <f>_xlfn.XLOOKUP(B1293,'[3]Nur des jours'!$B:$B,'[3]Nur des jours'!$U:$U,"")</f>
        <v>0</v>
      </c>
      <c r="U1293" s="109">
        <v>0</v>
      </c>
      <c r="V1293" s="109">
        <v>0</v>
      </c>
      <c r="W1293" s="109">
        <v>0</v>
      </c>
      <c r="X1293" s="109">
        <v>7.3123821101323226E-3</v>
      </c>
      <c r="Y1293" s="109">
        <v>0</v>
      </c>
      <c r="Z1293" s="109">
        <v>0</v>
      </c>
      <c r="AA1293" s="109">
        <v>0</v>
      </c>
      <c r="AB1293" s="109">
        <v>0</v>
      </c>
      <c r="AC1293" s="109">
        <v>0</v>
      </c>
      <c r="AD1293" s="109">
        <v>0</v>
      </c>
      <c r="AE1293" s="109">
        <v>0</v>
      </c>
      <c r="AF1293" s="109">
        <v>0</v>
      </c>
      <c r="AG1293" s="57" t="str">
        <f>_xlfn.XLOOKUP(B1293,[3]CALCULATION!$B:$B,[3]CALCULATION!$M:$M,"")</f>
        <v>Operationnel</v>
      </c>
      <c r="AH1293" s="57"/>
      <c r="AI1293" s="56" t="str" cm="1">
        <f t="array" ref="AI1293">IFERROR(_xlfn.IFS(
AK1293="MPR ISSUE","PDH",
AK1293="BSS Hardware Issue","BSS",
AK1293="Sites strategiques, MLL, Pylone, etc.","ENVTECH",
AK1293="AKTIVCO DEFAUT GE &amp; POWER Cabinet","AKTIVCO",
AK1293="AKTIVCO Coupure ENEO &amp; Baisse de tension","AKTIVCO GRID ONLY",
AK1293="Coupure ENEO &amp; Baisse de tension","IHS GRID ONLY",
AK1293="Defaut GE &amp; POWER Cabinet","IHS",
AK1293="Sharing","Partners",
AK1293="Sites strategiques &amp; DataCenter","SST &amp; DC",
AK1293="Exclu","Exclu",
AK1293="SAT","SAT",
AK1293="SPARE-ISSUE","SPARE-ISSUE",
AK1293="Fiber CAmtel","TRANS_FO_CAMTEL",
AK1293="Fiber AOF","Fiber AOF",
AK1293="Projet OCM (HUAWEI)","TRAVAUX-HUAWEI",
AK1293="Projet OCM (NOKIA)","TRAVAUX-NOKIA",
AK1293="ACCESS-ISSUE","ACCESS-ISSUE",
AK1293="Projet OCM (ZTE, NOKIA, autres projets)","TRAVAUX OCM",
AK1293="No root CAuse","No root cause",
AK1293="ODU HS","PDH",
AK1293="IP &amp; VLAN","PDH",
AK1293="Warehouse HUAWEI","SPARE-ISSUE",
AK1293="SPARE-HS","SPARE-ISSUE",
AK1293="Power Telco","BSS",AK1293="no impacts","no impacts"
),"")</f>
        <v>No root cause</v>
      </c>
      <c r="AJ1293" s="56" t="str" cm="1">
        <f t="array" ref="AJ1293">IFERROR(_xlfn.IFS(
AK1293="MPR ISSUE","TX ISSUE",
AK1293="BSS Hardware Issue","RAN ISSUE",
AK1293="Sites strategiques, MLL, Pylone, etc.","ENVTECH",
AK1293="AKTIVCO DEFAUT GE &amp; POWER Cabinet","POWER ISSUE",
AK1293="AKTIVCO Coupure ENEO &amp; Baisse de tension","POWER ISSUE",
AK1293="Coupure ENEO &amp; Baisse de tension","POWER ISSUE",
AK1293="Defaut GE &amp; POWER Cabinet","POWER ISSUE",
AK1293="Sharing","POWER ISSUE",
AK1293="Sites strategiques &amp; DataCenter","POWER ISSUE",
AK1293="Exclu","Exclu",
AK1293="SAT","TX ISSUE",
AK1293="SPARE-ISSUE","SPARE-ISSUE",
AK1293="Fiber CAmtel","TX ISSUE",
AK1293="Fiber AOF","TX ISSUE",
AK1293="Projet OCM (HUAWEI)","TRAVAUX-HUAWEI",
AK1293="Projet OCM (NOKIA)","TRAVAUX -NOKIA",
AK1293="ACCESS-ISSUE","ACCESS-ISSUE",
AK1293="Projet OCM (ZTE, NOKIA, autres projets)","TRAVAUX OCM",
AK1293="No root CAuse","No root cause",
AK1293="ODU HS","TX ISSUE",
AK1293="IP &amp; VLAN","TX ISSUE",
AK1293="Warehouse HUAWEI","SPARE-ISSUE",
AK1293="SPARE-HS","SPARE-ISSUE",
AK1293="Power Telco","RAN ISSUE",AK1293="no impacts","no impacts"
),"")</f>
        <v>No root cause</v>
      </c>
      <c r="AK1293" s="81" t="s">
        <v>5620</v>
      </c>
      <c r="AL1293" s="56" t="str" cm="1">
        <f t="array" ref="AL1293">IFERROR(_xlfn.IFS(
AK1293="MPR ISSUE","ACTIVE",
AK1293="BSS Hardware Issue","ACTIVE",
AK1293="Sites strategiques, MLL, Pylone, etc.","PASSIVE",
AK1293="AKTIVCO DEFAUT GE &amp; POWER Cabinet","PASSIVE",
AK1293="AKTIVCO Coupure ENEO &amp; Baisse de tension","PASSIVE",
AK1293="Coupure ENEO &amp; Baisse de tension","PASSIVE",
AK1293="Defaut GE &amp; POWER Cabinet","PASSIVE",
AK1293="Sharing","PASSIVE",
AK1293="Sites strategiques &amp; DataCenter","PASSIVE",
AK1293="Exclu","Exclu",
AK1293="SAT","ACTIVE",
AK1293="SPARE-ISSUE","SPARE-ISSUE",
AK1293="Fiber CAmtel","ACTIVE",
AK1293="Fiber AOF","ACTIVE",
AK1293="Projet OCM (HUAWEI)","PLANNED WORKS",
AK1293="Projet OCM (NOKIA)","PLANNED WORKS",
AK1293="ACCESS-ISSUE","ACCESS-ISSUE",
AK1293="Projet OCM (ZTE, NOKIA, autres projets)","PLANNED WORKS",
AK1293="No root CAuse","No root cause",
AK1293="ODU HS","ACTIVE",
AK1293="IP &amp; VLAN","ACTIVE",
AK1293="Warehouse HUAWEI","SPARE-ISSUE",
AK1293="SPARE-HS","SPARE-ISSUE",
AK1293="Power Telco","ACTIVE", AK1293="no impacts","no impacts"
),"")</f>
        <v>No root cause</v>
      </c>
      <c r="AM1293" s="108" t="s">
        <v>5537</v>
      </c>
      <c r="AN1293" s="117" t="s">
        <v>4264</v>
      </c>
      <c r="AP1293" s="23" t="s">
        <v>5537</v>
      </c>
      <c r="AQ1293" s="23" t="s">
        <v>5537</v>
      </c>
      <c r="AR1293" s="7"/>
      <c r="AS1293" s="6"/>
      <c r="AT1293" s="7"/>
      <c r="AU1293" s="3" t="s">
        <v>5537</v>
      </c>
      <c r="AV1293" s="24" t="s">
        <v>5537</v>
      </c>
      <c r="AW1293" s="24" t="s">
        <v>5537</v>
      </c>
      <c r="AX1293" s="24" t="s">
        <v>5537</v>
      </c>
      <c r="AY1293" s="24" t="s">
        <v>5537</v>
      </c>
      <c r="AZ1293" s="24" t="s">
        <v>5537</v>
      </c>
      <c r="BA1293" s="24" t="s">
        <v>5537</v>
      </c>
      <c r="BB1293" s="24" t="s">
        <v>5537</v>
      </c>
      <c r="BC1293" s="24" t="s">
        <v>5537</v>
      </c>
      <c r="BD1293" s="24" t="s">
        <v>5537</v>
      </c>
      <c r="BE1293" s="24" t="s">
        <v>5537</v>
      </c>
      <c r="BF1293" s="24" t="s">
        <v>5537</v>
      </c>
      <c r="BG1293" s="24" t="s">
        <v>5537</v>
      </c>
      <c r="BH1293" s="24" t="s">
        <v>5537</v>
      </c>
      <c r="BI1293" s="9" t="s">
        <v>5537</v>
      </c>
      <c r="BJ1293" s="14"/>
      <c r="BK1293" s="14" t="s">
        <v>5537</v>
      </c>
      <c r="BL1293" s="14" t="str">
        <f>_xlfn.XLOOKUP(B1293,'[4]cell downs 18042026 17h'!$B:$B,'[4]cell downs 18042026 17h'!$B:$B,"")</f>
        <v/>
      </c>
      <c r="BM1293" s="14" t="str">
        <f>_xlfn.XLOOKUP(B1293,'[5]Cells Huawei 19042026 15h'!$B:$B,'[5]Cells Huawei 19042026 15h'!$B:$B,"")</f>
        <v/>
      </c>
      <c r="BN1293" s="9" t="str">
        <f>_xlfn.XLOOKUP(B1293,'[6]cells down 19042026 9H40'!$B:$B,'[6]cells down 19042026 9H40'!$B:$B,"")</f>
        <v/>
      </c>
      <c r="BO1293" s="9" t="s">
        <v>5537</v>
      </c>
      <c r="BP1293" s="9" t="s">
        <v>12</v>
      </c>
    </row>
    <row r="1294" spans="1:68" s="9" customFormat="1" x14ac:dyDescent="0.35">
      <c r="A1294" s="1" t="s">
        <v>2852</v>
      </c>
      <c r="B1294" s="8" t="s">
        <v>2853</v>
      </c>
      <c r="C1294" s="3" t="str">
        <f>_xlfn.XLOOKUP(B1294,'[1]daily break down'!$D:$D,'[1]daily break down'!$E:$E,"")</f>
        <v>OUEST</v>
      </c>
      <c r="D1294" s="1" t="s">
        <v>11</v>
      </c>
      <c r="E1294" s="1" t="s">
        <v>12</v>
      </c>
      <c r="F1294" s="3" t="s">
        <v>102</v>
      </c>
      <c r="G1294" s="1" t="s">
        <v>2854</v>
      </c>
      <c r="H1294" s="39" t="str">
        <f>_xlfn.XLOOKUP(B1294,[2]CALCULATION!$B:$B,[2]CALCULATION!$H:$H,"")</f>
        <v>HUAWEI</v>
      </c>
      <c r="I1294" s="34">
        <v>0</v>
      </c>
      <c r="J1294" s="34">
        <v>0</v>
      </c>
      <c r="K1294" s="34">
        <v>0</v>
      </c>
      <c r="L1294" s="34">
        <v>0</v>
      </c>
      <c r="M1294" s="34">
        <v>0</v>
      </c>
      <c r="N1294" s="34">
        <v>0</v>
      </c>
      <c r="O1294" s="34">
        <v>0</v>
      </c>
      <c r="P1294" s="34">
        <v>0</v>
      </c>
      <c r="Q1294" s="34">
        <v>0</v>
      </c>
      <c r="R1294" s="34">
        <v>0</v>
      </c>
      <c r="S1294" s="109">
        <v>0</v>
      </c>
      <c r="T1294" s="109">
        <f>_xlfn.XLOOKUP(B1294,'[3]Nur des jours'!$B:$B,'[3]Nur des jours'!$U:$U,"")</f>
        <v>0</v>
      </c>
      <c r="U1294" s="109">
        <v>0</v>
      </c>
      <c r="V1294" s="109">
        <v>0</v>
      </c>
      <c r="W1294" s="109">
        <v>0</v>
      </c>
      <c r="X1294" s="109">
        <v>6.9378454654670059E-3</v>
      </c>
      <c r="Y1294" s="109">
        <v>0</v>
      </c>
      <c r="Z1294" s="109">
        <v>0</v>
      </c>
      <c r="AA1294" s="109">
        <v>0</v>
      </c>
      <c r="AB1294" s="109">
        <v>0</v>
      </c>
      <c r="AC1294" s="109">
        <v>0</v>
      </c>
      <c r="AD1294" s="109">
        <v>0</v>
      </c>
      <c r="AE1294" s="109">
        <v>0</v>
      </c>
      <c r="AF1294" s="109">
        <v>0</v>
      </c>
      <c r="AG1294" s="57" t="str">
        <f>_xlfn.XLOOKUP(B1294,[3]CALCULATION!$B:$B,[3]CALCULATION!$M:$M,"")</f>
        <v>Operationnel</v>
      </c>
      <c r="AH1294" s="57"/>
      <c r="AI1294" s="56" t="str" cm="1">
        <f t="array" ref="AI1294">IFERROR(_xlfn.IFS(
AK1294="MPR ISSUE","PDH",
AK1294="BSS Hardware Issue","BSS",
AK1294="Sites strategiques, MLL, Pylone, etc.","ENVTECH",
AK1294="AKTIVCO DEFAUT GE &amp; POWER Cabinet","AKTIVCO",
AK1294="AKTIVCO Coupure ENEO &amp; Baisse de tension","AKTIVCO GRID ONLY",
AK1294="Coupure ENEO &amp; Baisse de tension","IHS GRID ONLY",
AK1294="Defaut GE &amp; POWER Cabinet","IHS",
AK1294="Sharing","Partners",
AK1294="Sites strategiques &amp; DataCenter","SST &amp; DC",
AK1294="Exclu","Exclu",
AK1294="SAT","SAT",
AK1294="SPARE-ISSUE","SPARE-ISSUE",
AK1294="Fiber CAmtel","TRANS_FO_CAMTEL",
AK1294="Fiber AOF","Fiber AOF",
AK1294="Projet OCM (HUAWEI)","TRAVAUX-HUAWEI",
AK1294="Projet OCM (NOKIA)","TRAVAUX-NOKIA",
AK1294="ACCESS-ISSUE","ACCESS-ISSUE",
AK1294="Projet OCM (ZTE, NOKIA, autres projets)","TRAVAUX OCM",
AK1294="No root CAuse","No root cause",
AK1294="ODU HS","PDH",
AK1294="IP &amp; VLAN","PDH",
AK1294="Warehouse HUAWEI","SPARE-ISSUE",
AK1294="SPARE-HS","SPARE-ISSUE",
AK1294="Power Telco","BSS",AK1294="no impacts","no impacts"
),"")</f>
        <v>No root cause</v>
      </c>
      <c r="AJ1294" s="56" t="str" cm="1">
        <f t="array" ref="AJ1294">IFERROR(_xlfn.IFS(
AK1294="MPR ISSUE","TX ISSUE",
AK1294="BSS Hardware Issue","RAN ISSUE",
AK1294="Sites strategiques, MLL, Pylone, etc.","ENVTECH",
AK1294="AKTIVCO DEFAUT GE &amp; POWER Cabinet","POWER ISSUE",
AK1294="AKTIVCO Coupure ENEO &amp; Baisse de tension","POWER ISSUE",
AK1294="Coupure ENEO &amp; Baisse de tension","POWER ISSUE",
AK1294="Defaut GE &amp; POWER Cabinet","POWER ISSUE",
AK1294="Sharing","POWER ISSUE",
AK1294="Sites strategiques &amp; DataCenter","POWER ISSUE",
AK1294="Exclu","Exclu",
AK1294="SAT","TX ISSUE",
AK1294="SPARE-ISSUE","SPARE-ISSUE",
AK1294="Fiber CAmtel","TX ISSUE",
AK1294="Fiber AOF","TX ISSUE",
AK1294="Projet OCM (HUAWEI)","TRAVAUX-HUAWEI",
AK1294="Projet OCM (NOKIA)","TRAVAUX -NOKIA",
AK1294="ACCESS-ISSUE","ACCESS-ISSUE",
AK1294="Projet OCM (ZTE, NOKIA, autres projets)","TRAVAUX OCM",
AK1294="No root CAuse","No root cause",
AK1294="ODU HS","TX ISSUE",
AK1294="IP &amp; VLAN","TX ISSUE",
AK1294="Warehouse HUAWEI","SPARE-ISSUE",
AK1294="SPARE-HS","SPARE-ISSUE",
AK1294="Power Telco","RAN ISSUE",AK1294="no impacts","no impacts"
),"")</f>
        <v>No root cause</v>
      </c>
      <c r="AK1294" s="81" t="s">
        <v>5620</v>
      </c>
      <c r="AL1294" s="56" t="str" cm="1">
        <f t="array" ref="AL1294">IFERROR(_xlfn.IFS(
AK1294="MPR ISSUE","ACTIVE",
AK1294="BSS Hardware Issue","ACTIVE",
AK1294="Sites strategiques, MLL, Pylone, etc.","PASSIVE",
AK1294="AKTIVCO DEFAUT GE &amp; POWER Cabinet","PASSIVE",
AK1294="AKTIVCO Coupure ENEO &amp; Baisse de tension","PASSIVE",
AK1294="Coupure ENEO &amp; Baisse de tension","PASSIVE",
AK1294="Defaut GE &amp; POWER Cabinet","PASSIVE",
AK1294="Sharing","PASSIVE",
AK1294="Sites strategiques &amp; DataCenter","PASSIVE",
AK1294="Exclu","Exclu",
AK1294="SAT","ACTIVE",
AK1294="SPARE-ISSUE","SPARE-ISSUE",
AK1294="Fiber CAmtel","ACTIVE",
AK1294="Fiber AOF","ACTIVE",
AK1294="Projet OCM (HUAWEI)","PLANNED WORKS",
AK1294="Projet OCM (NOKIA)","PLANNED WORKS",
AK1294="ACCESS-ISSUE","ACCESS-ISSUE",
AK1294="Projet OCM (ZTE, NOKIA, autres projets)","PLANNED WORKS",
AK1294="No root CAuse","No root cause",
AK1294="ODU HS","ACTIVE",
AK1294="IP &amp; VLAN","ACTIVE",
AK1294="Warehouse HUAWEI","SPARE-ISSUE",
AK1294="SPARE-HS","SPARE-ISSUE",
AK1294="Power Telco","ACTIVE", AK1294="no impacts","no impacts"
),"")</f>
        <v>No root cause</v>
      </c>
      <c r="AM1294" s="108" t="s">
        <v>5537</v>
      </c>
      <c r="AN1294" s="117" t="s">
        <v>2853</v>
      </c>
      <c r="AP1294" s="23" t="s">
        <v>5537</v>
      </c>
      <c r="AQ1294" s="23" t="s">
        <v>5537</v>
      </c>
      <c r="AR1294" s="7"/>
      <c r="AS1294" s="6"/>
      <c r="AT1294" s="7"/>
      <c r="AU1294" s="3" t="s">
        <v>5537</v>
      </c>
      <c r="AV1294" s="24" t="s">
        <v>5537</v>
      </c>
      <c r="AW1294" s="24" t="s">
        <v>5537</v>
      </c>
      <c r="AX1294" s="24" t="s">
        <v>5537</v>
      </c>
      <c r="AY1294" s="24" t="s">
        <v>5537</v>
      </c>
      <c r="AZ1294" s="24" t="s">
        <v>5537</v>
      </c>
      <c r="BA1294" s="24" t="s">
        <v>5537</v>
      </c>
      <c r="BB1294" s="24" t="s">
        <v>5537</v>
      </c>
      <c r="BC1294" s="24" t="s">
        <v>5537</v>
      </c>
      <c r="BD1294" s="24" t="s">
        <v>5537</v>
      </c>
      <c r="BE1294" s="24" t="s">
        <v>5537</v>
      </c>
      <c r="BF1294" s="24" t="s">
        <v>5537</v>
      </c>
      <c r="BG1294" s="24" t="s">
        <v>5537</v>
      </c>
      <c r="BH1294" s="24" t="s">
        <v>5537</v>
      </c>
      <c r="BI1294" s="9" t="s">
        <v>5537</v>
      </c>
      <c r="BJ1294" s="14"/>
      <c r="BK1294" s="14" t="s">
        <v>5537</v>
      </c>
      <c r="BL1294" s="14" t="str">
        <f>_xlfn.XLOOKUP(B1294,'[4]cell downs 18042026 17h'!$B:$B,'[4]cell downs 18042026 17h'!$B:$B,"")</f>
        <v/>
      </c>
      <c r="BM1294" s="14" t="str">
        <f>_xlfn.XLOOKUP(B1294,'[5]Cells Huawei 19042026 15h'!$B:$B,'[5]Cells Huawei 19042026 15h'!$B:$B,"")</f>
        <v/>
      </c>
      <c r="BN1294" s="9" t="str">
        <f>_xlfn.XLOOKUP(B1294,'[6]cells down 19042026 9H40'!$B:$B,'[6]cells down 19042026 9H40'!$B:$B,"")</f>
        <v/>
      </c>
      <c r="BO1294" s="9" t="s">
        <v>2853</v>
      </c>
      <c r="BP1294" s="9" t="s">
        <v>12</v>
      </c>
    </row>
    <row r="1295" spans="1:68" s="9" customFormat="1" x14ac:dyDescent="0.35">
      <c r="A1295" s="1" t="s">
        <v>3804</v>
      </c>
      <c r="B1295" s="8" t="s">
        <v>3805</v>
      </c>
      <c r="C1295" s="3" t="str">
        <f>_xlfn.XLOOKUP(B1295,'[1]daily break down'!$D:$D,'[1]daily break down'!$E:$E,"")</f>
        <v>EXTREME-NORD</v>
      </c>
      <c r="D1295" s="1" t="s">
        <v>11</v>
      </c>
      <c r="E1295" s="1" t="s">
        <v>237</v>
      </c>
      <c r="F1295" s="3" t="s">
        <v>55</v>
      </c>
      <c r="G1295" s="1" t="s">
        <v>3804</v>
      </c>
      <c r="H1295" s="39" t="str">
        <f>_xlfn.XLOOKUP(B1295,[2]CALCULATION!$B:$B,[2]CALCULATION!$H:$H,"")</f>
        <v>HUAWEI</v>
      </c>
      <c r="I1295" s="34">
        <v>0</v>
      </c>
      <c r="J1295" s="34">
        <v>0</v>
      </c>
      <c r="K1295" s="34">
        <v>0</v>
      </c>
      <c r="L1295" s="34">
        <v>0</v>
      </c>
      <c r="M1295" s="34">
        <v>0</v>
      </c>
      <c r="N1295" s="34">
        <v>0</v>
      </c>
      <c r="O1295" s="34">
        <v>0</v>
      </c>
      <c r="P1295" s="34">
        <v>0</v>
      </c>
      <c r="Q1295" s="34">
        <v>0</v>
      </c>
      <c r="R1295" s="34">
        <v>0</v>
      </c>
      <c r="S1295" s="109">
        <v>0</v>
      </c>
      <c r="T1295" s="109">
        <f>_xlfn.XLOOKUP(B1295,'[3]Nur des jours'!$B:$B,'[3]Nur des jours'!$U:$U,"")</f>
        <v>0</v>
      </c>
      <c r="U1295" s="109">
        <v>0</v>
      </c>
      <c r="V1295" s="109">
        <v>0</v>
      </c>
      <c r="W1295" s="109">
        <v>0</v>
      </c>
      <c r="X1295" s="109">
        <v>6.777329760610443E-3</v>
      </c>
      <c r="Y1295" s="109">
        <v>0</v>
      </c>
      <c r="Z1295" s="109">
        <v>0</v>
      </c>
      <c r="AA1295" s="109">
        <v>0</v>
      </c>
      <c r="AB1295" s="109">
        <v>0</v>
      </c>
      <c r="AC1295" s="109">
        <v>0</v>
      </c>
      <c r="AD1295" s="109">
        <v>0</v>
      </c>
      <c r="AE1295" s="109">
        <v>0</v>
      </c>
      <c r="AF1295" s="109">
        <v>0</v>
      </c>
      <c r="AG1295" s="57" t="str">
        <f>_xlfn.XLOOKUP(B1295,[3]CALCULATION!$B:$B,[3]CALCULATION!$M:$M,"")</f>
        <v>Insecurity</v>
      </c>
      <c r="AH1295" s="57"/>
      <c r="AI1295" s="56" t="str" cm="1">
        <f t="array" ref="AI1295">IFERROR(_xlfn.IFS(
AK1295="MPR ISSUE","PDH",
AK1295="BSS Hardware Issue","BSS",
AK1295="Sites strategiques, MLL, Pylone, etc.","ENVTECH",
AK1295="AKTIVCO DEFAUT GE &amp; POWER Cabinet","AKTIVCO",
AK1295="AKTIVCO Coupure ENEO &amp; Baisse de tension","AKTIVCO GRID ONLY",
AK1295="Coupure ENEO &amp; Baisse de tension","IHS GRID ONLY",
AK1295="Defaut GE &amp; POWER Cabinet","IHS",
AK1295="Sharing","Partners",
AK1295="Sites strategiques &amp; DataCenter","SST &amp; DC",
AK1295="Exclu","Exclu",
AK1295="SAT","SAT",
AK1295="SPARE-ISSUE","SPARE-ISSUE",
AK1295="Fiber CAmtel","TRANS_FO_CAMTEL",
AK1295="Fiber AOF","Fiber AOF",
AK1295="Projet OCM (HUAWEI)","TRAVAUX-HUAWEI",
AK1295="Projet OCM (NOKIA)","TRAVAUX-NOKIA",
AK1295="ACCESS-ISSUE","ACCESS-ISSUE",
AK1295="Projet OCM (ZTE, NOKIA, autres projets)","TRAVAUX OCM",
AK1295="No root CAuse","No root cause",
AK1295="ODU HS","PDH",
AK1295="IP &amp; VLAN","PDH",
AK1295="Warehouse HUAWEI","SPARE-ISSUE",
AK1295="SPARE-HS","SPARE-ISSUE",
AK1295="Power Telco","BSS",AK1295="no impacts","no impacts"
),"")</f>
        <v>No root cause</v>
      </c>
      <c r="AJ1295" s="56" t="str" cm="1">
        <f t="array" ref="AJ1295">IFERROR(_xlfn.IFS(
AK1295="MPR ISSUE","TX ISSUE",
AK1295="BSS Hardware Issue","RAN ISSUE",
AK1295="Sites strategiques, MLL, Pylone, etc.","ENVTECH",
AK1295="AKTIVCO DEFAUT GE &amp; POWER Cabinet","POWER ISSUE",
AK1295="AKTIVCO Coupure ENEO &amp; Baisse de tension","POWER ISSUE",
AK1295="Coupure ENEO &amp; Baisse de tension","POWER ISSUE",
AK1295="Defaut GE &amp; POWER Cabinet","POWER ISSUE",
AK1295="Sharing","POWER ISSUE",
AK1295="Sites strategiques &amp; DataCenter","POWER ISSUE",
AK1295="Exclu","Exclu",
AK1295="SAT","TX ISSUE",
AK1295="SPARE-ISSUE","SPARE-ISSUE",
AK1295="Fiber CAmtel","TX ISSUE",
AK1295="Fiber AOF","TX ISSUE",
AK1295="Projet OCM (HUAWEI)","TRAVAUX-HUAWEI",
AK1295="Projet OCM (NOKIA)","TRAVAUX -NOKIA",
AK1295="ACCESS-ISSUE","ACCESS-ISSUE",
AK1295="Projet OCM (ZTE, NOKIA, autres projets)","TRAVAUX OCM",
AK1295="No root CAuse","No root cause",
AK1295="ODU HS","TX ISSUE",
AK1295="IP &amp; VLAN","TX ISSUE",
AK1295="Warehouse HUAWEI","SPARE-ISSUE",
AK1295="SPARE-HS","SPARE-ISSUE",
AK1295="Power Telco","RAN ISSUE",AK1295="no impacts","no impacts"
),"")</f>
        <v>No root cause</v>
      </c>
      <c r="AK1295" s="81" t="s">
        <v>5620</v>
      </c>
      <c r="AL1295" s="56" t="str" cm="1">
        <f t="array" ref="AL1295">IFERROR(_xlfn.IFS(
AK1295="MPR ISSUE","ACTIVE",
AK1295="BSS Hardware Issue","ACTIVE",
AK1295="Sites strategiques, MLL, Pylone, etc.","PASSIVE",
AK1295="AKTIVCO DEFAUT GE &amp; POWER Cabinet","PASSIVE",
AK1295="AKTIVCO Coupure ENEO &amp; Baisse de tension","PASSIVE",
AK1295="Coupure ENEO &amp; Baisse de tension","PASSIVE",
AK1295="Defaut GE &amp; POWER Cabinet","PASSIVE",
AK1295="Sharing","PASSIVE",
AK1295="Sites strategiques &amp; DataCenter","PASSIVE",
AK1295="Exclu","Exclu",
AK1295="SAT","ACTIVE",
AK1295="SPARE-ISSUE","SPARE-ISSUE",
AK1295="Fiber CAmtel","ACTIVE",
AK1295="Fiber AOF","ACTIVE",
AK1295="Projet OCM (HUAWEI)","PLANNED WORKS",
AK1295="Projet OCM (NOKIA)","PLANNED WORKS",
AK1295="ACCESS-ISSUE","ACCESS-ISSUE",
AK1295="Projet OCM (ZTE, NOKIA, autres projets)","PLANNED WORKS",
AK1295="No root CAuse","No root cause",
AK1295="ODU HS","ACTIVE",
AK1295="IP &amp; VLAN","ACTIVE",
AK1295="Warehouse HUAWEI","SPARE-ISSUE",
AK1295="SPARE-HS","SPARE-ISSUE",
AK1295="Power Telco","ACTIVE", AK1295="no impacts","no impacts"
),"")</f>
        <v>No root cause</v>
      </c>
      <c r="AM1295" s="108" t="s">
        <v>5537</v>
      </c>
      <c r="AN1295" s="117" t="s">
        <v>3805</v>
      </c>
      <c r="AP1295" s="23" t="s">
        <v>5537</v>
      </c>
      <c r="AQ1295" s="23" t="s">
        <v>5537</v>
      </c>
      <c r="AR1295" s="7"/>
      <c r="AS1295" s="6"/>
      <c r="AT1295" s="7"/>
      <c r="AU1295" s="3" t="s">
        <v>5537</v>
      </c>
      <c r="AV1295" s="24" t="s">
        <v>5537</v>
      </c>
      <c r="AW1295" s="24" t="s">
        <v>5537</v>
      </c>
      <c r="AX1295" s="24" t="s">
        <v>5537</v>
      </c>
      <c r="AY1295" s="24" t="s">
        <v>5537</v>
      </c>
      <c r="AZ1295" s="24" t="s">
        <v>5537</v>
      </c>
      <c r="BA1295" s="24" t="s">
        <v>5537</v>
      </c>
      <c r="BB1295" s="24" t="s">
        <v>5537</v>
      </c>
      <c r="BC1295" s="24" t="s">
        <v>5537</v>
      </c>
      <c r="BD1295" s="24" t="s">
        <v>5537</v>
      </c>
      <c r="BE1295" s="24" t="s">
        <v>5537</v>
      </c>
      <c r="BF1295" s="24" t="s">
        <v>5537</v>
      </c>
      <c r="BG1295" s="24" t="s">
        <v>5537</v>
      </c>
      <c r="BH1295" s="24" t="s">
        <v>5537</v>
      </c>
      <c r="BI1295" s="9" t="s">
        <v>5537</v>
      </c>
      <c r="BJ1295" s="14"/>
      <c r="BK1295" s="14" t="s">
        <v>5537</v>
      </c>
      <c r="BL1295" s="14" t="str">
        <f>_xlfn.XLOOKUP(B1295,'[4]cell downs 18042026 17h'!$B:$B,'[4]cell downs 18042026 17h'!$B:$B,"")</f>
        <v/>
      </c>
      <c r="BM1295" s="14" t="str">
        <f>_xlfn.XLOOKUP(B1295,'[5]Cells Huawei 19042026 15h'!$B:$B,'[5]Cells Huawei 19042026 15h'!$B:$B,"")</f>
        <v/>
      </c>
      <c r="BN1295" s="9" t="str">
        <f>_xlfn.XLOOKUP(B1295,'[6]cells down 19042026 9H40'!$B:$B,'[6]cells down 19042026 9H40'!$B:$B,"")</f>
        <v/>
      </c>
      <c r="BO1295" s="9" t="s">
        <v>3805</v>
      </c>
      <c r="BP1295" s="9" t="s">
        <v>12</v>
      </c>
    </row>
    <row r="1296" spans="1:68" s="9" customFormat="1" x14ac:dyDescent="0.35">
      <c r="A1296" s="1" t="s">
        <v>2903</v>
      </c>
      <c r="B1296" s="8" t="s">
        <v>2904</v>
      </c>
      <c r="C1296" s="3" t="str">
        <f>_xlfn.XLOOKUP(B1296,'[1]daily break down'!$D:$D,'[1]daily break down'!$E:$E,"")</f>
        <v>Maroua</v>
      </c>
      <c r="D1296" s="1" t="s">
        <v>11</v>
      </c>
      <c r="E1296" s="1" t="s">
        <v>12</v>
      </c>
      <c r="F1296" s="3" t="s">
        <v>55</v>
      </c>
      <c r="G1296" s="1" t="s">
        <v>84</v>
      </c>
      <c r="H1296" s="39" t="str">
        <f>_xlfn.XLOOKUP(B1296,[2]CALCULATION!$B:$B,[2]CALCULATION!$H:$H,"")</f>
        <v>Huawei</v>
      </c>
      <c r="I1296" s="34">
        <v>0.27136071659917876</v>
      </c>
      <c r="J1296" s="34">
        <v>0.69710187111373645</v>
      </c>
      <c r="K1296" s="34">
        <v>0</v>
      </c>
      <c r="L1296" s="34">
        <v>0</v>
      </c>
      <c r="M1296" s="34">
        <v>0</v>
      </c>
      <c r="N1296" s="34">
        <v>0</v>
      </c>
      <c r="O1296" s="34">
        <v>0</v>
      </c>
      <c r="P1296" s="34">
        <v>0</v>
      </c>
      <c r="Q1296" s="34">
        <v>0</v>
      </c>
      <c r="R1296" s="34">
        <v>0</v>
      </c>
      <c r="S1296" s="109">
        <v>0</v>
      </c>
      <c r="T1296" s="109">
        <f>_xlfn.XLOOKUP(B1296,'[3]Nur des jours'!$B:$B,'[3]Nur des jours'!$U:$U,"")</f>
        <v>0</v>
      </c>
      <c r="U1296" s="109">
        <v>0</v>
      </c>
      <c r="V1296" s="109">
        <v>0.36524456886195078</v>
      </c>
      <c r="W1296" s="109">
        <v>0</v>
      </c>
      <c r="X1296" s="109">
        <v>4.8154711456968929E-3</v>
      </c>
      <c r="Y1296" s="109">
        <v>0</v>
      </c>
      <c r="Z1296" s="109">
        <v>0</v>
      </c>
      <c r="AA1296" s="109">
        <v>0</v>
      </c>
      <c r="AB1296" s="109">
        <v>0</v>
      </c>
      <c r="AC1296" s="109">
        <v>0</v>
      </c>
      <c r="AD1296" s="109">
        <v>0</v>
      </c>
      <c r="AE1296" s="109">
        <v>0</v>
      </c>
      <c r="AF1296" s="109">
        <v>0</v>
      </c>
      <c r="AG1296" s="57" t="str">
        <f>_xlfn.XLOOKUP(B1296,[3]CALCULATION!$B:$B,[3]CALCULATION!$M:$M,"")</f>
        <v>Operationnel</v>
      </c>
      <c r="AH1296" s="57"/>
      <c r="AI1296" s="56" t="str" cm="1">
        <f t="array" ref="AI1296">IFERROR(_xlfn.IFS(
AK1296="MPR ISSUE","PDH",
AK1296="BSS Hardware Issue","BSS",
AK1296="Sites strategiques, MLL, Pylone, etc.","ENVTECH",
AK1296="AKTIVCO DEFAUT GE &amp; POWER Cabinet","AKTIVCO",
AK1296="AKTIVCO Coupure ENEO &amp; Baisse de tension","AKTIVCO GRID ONLY",
AK1296="Coupure ENEO &amp; Baisse de tension","IHS GRID ONLY",
AK1296="Defaut GE &amp; POWER Cabinet","IHS",
AK1296="Sharing","Partners",
AK1296="Sites strategiques &amp; DataCenter","SST &amp; DC",
AK1296="Exclu","Exclu",
AK1296="SAT","SAT",
AK1296="SPARE-ISSUE","SPARE-ISSUE",
AK1296="Fiber CAmtel","TRANS_FO_CAMTEL",
AK1296="Fiber AOF","Fiber AOF",
AK1296="Projet OCM (HUAWEI)","TRAVAUX-HUAWEI",
AK1296="Projet OCM (NOKIA)","TRAVAUX-NOKIA",
AK1296="ACCESS-ISSUE","ACCESS-ISSUE",
AK1296="Projet OCM (ZTE, NOKIA, autres projets)","TRAVAUX OCM",
AK1296="No root CAuse","No root cause",
AK1296="ODU HS","PDH",
AK1296="IP &amp; VLAN","PDH",
AK1296="Warehouse HUAWEI","SPARE-ISSUE",
AK1296="SPARE-HS","SPARE-ISSUE",
AK1296="Power Telco","BSS",AK1296="no impacts","no impacts"
),"")</f>
        <v>No root cause</v>
      </c>
      <c r="AJ1296" s="56" t="str" cm="1">
        <f t="array" ref="AJ1296">IFERROR(_xlfn.IFS(
AK1296="MPR ISSUE","TX ISSUE",
AK1296="BSS Hardware Issue","RAN ISSUE",
AK1296="Sites strategiques, MLL, Pylone, etc.","ENVTECH",
AK1296="AKTIVCO DEFAUT GE &amp; POWER Cabinet","POWER ISSUE",
AK1296="AKTIVCO Coupure ENEO &amp; Baisse de tension","POWER ISSUE",
AK1296="Coupure ENEO &amp; Baisse de tension","POWER ISSUE",
AK1296="Defaut GE &amp; POWER Cabinet","POWER ISSUE",
AK1296="Sharing","POWER ISSUE",
AK1296="Sites strategiques &amp; DataCenter","POWER ISSUE",
AK1296="Exclu","Exclu",
AK1296="SAT","TX ISSUE",
AK1296="SPARE-ISSUE","SPARE-ISSUE",
AK1296="Fiber CAmtel","TX ISSUE",
AK1296="Fiber AOF","TX ISSUE",
AK1296="Projet OCM (HUAWEI)","TRAVAUX-HUAWEI",
AK1296="Projet OCM (NOKIA)","TRAVAUX -NOKIA",
AK1296="ACCESS-ISSUE","ACCESS-ISSUE",
AK1296="Projet OCM (ZTE, NOKIA, autres projets)","TRAVAUX OCM",
AK1296="No root CAuse","No root cause",
AK1296="ODU HS","TX ISSUE",
AK1296="IP &amp; VLAN","TX ISSUE",
AK1296="Warehouse HUAWEI","SPARE-ISSUE",
AK1296="SPARE-HS","SPARE-ISSUE",
AK1296="Power Telco","RAN ISSUE",AK1296="no impacts","no impacts"
),"")</f>
        <v>No root cause</v>
      </c>
      <c r="AK1296" s="81" t="s">
        <v>5620</v>
      </c>
      <c r="AL1296" s="56" t="str" cm="1">
        <f t="array" ref="AL1296">IFERROR(_xlfn.IFS(
AK1296="MPR ISSUE","ACTIVE",
AK1296="BSS Hardware Issue","ACTIVE",
AK1296="Sites strategiques, MLL, Pylone, etc.","PASSIVE",
AK1296="AKTIVCO DEFAUT GE &amp; POWER Cabinet","PASSIVE",
AK1296="AKTIVCO Coupure ENEO &amp; Baisse de tension","PASSIVE",
AK1296="Coupure ENEO &amp; Baisse de tension","PASSIVE",
AK1296="Defaut GE &amp; POWER Cabinet","PASSIVE",
AK1296="Sharing","PASSIVE",
AK1296="Sites strategiques &amp; DataCenter","PASSIVE",
AK1296="Exclu","Exclu",
AK1296="SAT","ACTIVE",
AK1296="SPARE-ISSUE","SPARE-ISSUE",
AK1296="Fiber CAmtel","ACTIVE",
AK1296="Fiber AOF","ACTIVE",
AK1296="Projet OCM (HUAWEI)","PLANNED WORKS",
AK1296="Projet OCM (NOKIA)","PLANNED WORKS",
AK1296="ACCESS-ISSUE","ACCESS-ISSUE",
AK1296="Projet OCM (ZTE, NOKIA, autres projets)","PLANNED WORKS",
AK1296="No root CAuse","No root cause",
AK1296="ODU HS","ACTIVE",
AK1296="IP &amp; VLAN","ACTIVE",
AK1296="Warehouse HUAWEI","SPARE-ISSUE",
AK1296="SPARE-HS","SPARE-ISSUE",
AK1296="Power Telco","ACTIVE", AK1296="no impacts","no impacts"
),"")</f>
        <v>No root cause</v>
      </c>
      <c r="AM1296" s="108" t="s">
        <v>5537</v>
      </c>
      <c r="AN1296" s="117" t="s">
        <v>2904</v>
      </c>
      <c r="AP1296" s="23" t="s">
        <v>5537</v>
      </c>
      <c r="AQ1296" s="23" t="s">
        <v>5537</v>
      </c>
      <c r="AR1296" s="7"/>
      <c r="AS1296" s="6"/>
      <c r="AT1296" s="7"/>
      <c r="AU1296" s="3" t="s">
        <v>5537</v>
      </c>
      <c r="AV1296" s="24" t="s">
        <v>5537</v>
      </c>
      <c r="AW1296" s="24" t="s">
        <v>5537</v>
      </c>
      <c r="AX1296" s="24" t="s">
        <v>5537</v>
      </c>
      <c r="AY1296" s="24" t="s">
        <v>5537</v>
      </c>
      <c r="AZ1296" s="24" t="s">
        <v>5537</v>
      </c>
      <c r="BA1296" s="24" t="s">
        <v>5537</v>
      </c>
      <c r="BB1296" s="24" t="s">
        <v>5537</v>
      </c>
      <c r="BC1296" s="24" t="s">
        <v>5537</v>
      </c>
      <c r="BD1296" s="24" t="s">
        <v>5537</v>
      </c>
      <c r="BE1296" s="24" t="s">
        <v>5537</v>
      </c>
      <c r="BF1296" s="24" t="s">
        <v>5537</v>
      </c>
      <c r="BG1296" s="24" t="s">
        <v>5537</v>
      </c>
      <c r="BH1296" s="24" t="s">
        <v>5537</v>
      </c>
      <c r="BI1296" s="9" t="s">
        <v>5537</v>
      </c>
      <c r="BJ1296" s="14"/>
      <c r="BK1296" s="14" t="s">
        <v>5537</v>
      </c>
      <c r="BL1296" s="14" t="str">
        <f>_xlfn.XLOOKUP(B1296,'[4]cell downs 18042026 17h'!$B:$B,'[4]cell downs 18042026 17h'!$B:$B,"")</f>
        <v/>
      </c>
      <c r="BM1296" s="14" t="str">
        <f>_xlfn.XLOOKUP(B1296,'[5]Cells Huawei 19042026 15h'!$B:$B,'[5]Cells Huawei 19042026 15h'!$B:$B,"")</f>
        <v/>
      </c>
      <c r="BN1296" s="9" t="str">
        <f>_xlfn.XLOOKUP(B1296,'[6]cells down 19042026 9H40'!$B:$B,'[6]cells down 19042026 9H40'!$B:$B,"")</f>
        <v/>
      </c>
      <c r="BO1296" s="9" t="s">
        <v>2904</v>
      </c>
      <c r="BP1296" s="9" t="s">
        <v>5459</v>
      </c>
    </row>
    <row r="1297" spans="1:68" s="9" customFormat="1" x14ac:dyDescent="0.35">
      <c r="A1297" s="1" t="s">
        <v>1729</v>
      </c>
      <c r="B1297" s="8" t="s">
        <v>1730</v>
      </c>
      <c r="C1297" s="3" t="str">
        <f>_xlfn.XLOOKUP(B1297,'[1]daily break down'!$D:$D,'[1]daily break down'!$E:$E,"")</f>
        <v>Douala</v>
      </c>
      <c r="D1297" s="1" t="s">
        <v>11</v>
      </c>
      <c r="E1297" s="1" t="s">
        <v>12</v>
      </c>
      <c r="F1297" s="3" t="s">
        <v>31</v>
      </c>
      <c r="G1297" s="1" t="s">
        <v>32</v>
      </c>
      <c r="H1297" s="41" t="str">
        <f>_xlfn.XLOOKUP(B1297,[2]CALCULATION!$B:$B,[2]CALCULATION!$H:$H,"")</f>
        <v>ZTE</v>
      </c>
      <c r="I1297" s="34">
        <v>0</v>
      </c>
      <c r="J1297" s="34">
        <v>0</v>
      </c>
      <c r="K1297" s="34">
        <v>0</v>
      </c>
      <c r="L1297" s="34">
        <v>0</v>
      </c>
      <c r="M1297" s="34">
        <v>0</v>
      </c>
      <c r="N1297" s="34">
        <v>0</v>
      </c>
      <c r="O1297" s="34">
        <v>0</v>
      </c>
      <c r="P1297" s="34">
        <v>0</v>
      </c>
      <c r="Q1297" s="34">
        <v>0</v>
      </c>
      <c r="R1297" s="34">
        <v>0</v>
      </c>
      <c r="S1297" s="109">
        <v>0</v>
      </c>
      <c r="T1297" s="109">
        <f>_xlfn.XLOOKUP(B1297,'[3]Nur des jours'!$B:$B,'[3]Nur des jours'!$U:$U,"")</f>
        <v>0</v>
      </c>
      <c r="U1297" s="109">
        <v>0</v>
      </c>
      <c r="V1297" s="109">
        <v>0</v>
      </c>
      <c r="W1297" s="109">
        <v>0</v>
      </c>
      <c r="X1297" s="109">
        <v>3.3529947236703274E-3</v>
      </c>
      <c r="Y1297" s="109">
        <v>0</v>
      </c>
      <c r="Z1297" s="109">
        <v>0</v>
      </c>
      <c r="AA1297" s="109">
        <v>0</v>
      </c>
      <c r="AB1297" s="109">
        <v>0</v>
      </c>
      <c r="AC1297" s="109">
        <v>0</v>
      </c>
      <c r="AD1297" s="109">
        <v>0</v>
      </c>
      <c r="AE1297" s="109">
        <v>0</v>
      </c>
      <c r="AF1297" s="109">
        <v>0</v>
      </c>
      <c r="AG1297" s="57" t="str">
        <f>_xlfn.XLOOKUP(B1297,[3]CALCULATION!$B:$B,[3]CALCULATION!$M:$M,"")</f>
        <v>Operationnel</v>
      </c>
      <c r="AH1297" s="57"/>
      <c r="AI1297" s="56" t="str" cm="1">
        <f t="array" ref="AI1297">IFERROR(_xlfn.IFS(
AK1297="MPR ISSUE","PDH",
AK1297="BSS Hardware Issue","BSS",
AK1297="Sites strategiques, MLL, Pylone, etc.","ENVTECH",
AK1297="AKTIVCO DEFAUT GE &amp; POWER Cabinet","AKTIVCO",
AK1297="AKTIVCO Coupure ENEO &amp; Baisse de tension","AKTIVCO GRID ONLY",
AK1297="Coupure ENEO &amp; Baisse de tension","IHS GRID ONLY",
AK1297="Defaut GE &amp; POWER Cabinet","IHS",
AK1297="Sharing","Partners",
AK1297="Sites strategiques &amp; DataCenter","SST &amp; DC",
AK1297="Exclu","Exclu",
AK1297="SAT","SAT",
AK1297="SPARE-ISSUE","SPARE-ISSUE",
AK1297="Fiber CAmtel","TRANS_FO_CAMTEL",
AK1297="Fiber AOF","Fiber AOF",
AK1297="Projet OCM (HUAWEI)","TRAVAUX-HUAWEI",
AK1297="Projet OCM (NOKIA)","TRAVAUX-NOKIA",
AK1297="ACCESS-ISSUE","ACCESS-ISSUE",
AK1297="Projet OCM (ZTE, NOKIA, autres projets)","TRAVAUX OCM",
AK1297="No root CAuse","No root cause",
AK1297="ODU HS","PDH",
AK1297="IP &amp; VLAN","PDH",
AK1297="Warehouse HUAWEI","SPARE-ISSUE",
AK1297="SPARE-HS","SPARE-ISSUE",
AK1297="Power Telco","BSS",AK1297="no impacts","no impacts"
),"")</f>
        <v>No root cause</v>
      </c>
      <c r="AJ1297" s="56" t="str" cm="1">
        <f t="array" ref="AJ1297">IFERROR(_xlfn.IFS(
AK1297="MPR ISSUE","TX ISSUE",
AK1297="BSS Hardware Issue","RAN ISSUE",
AK1297="Sites strategiques, MLL, Pylone, etc.","ENVTECH",
AK1297="AKTIVCO DEFAUT GE &amp; POWER Cabinet","POWER ISSUE",
AK1297="AKTIVCO Coupure ENEO &amp; Baisse de tension","POWER ISSUE",
AK1297="Coupure ENEO &amp; Baisse de tension","POWER ISSUE",
AK1297="Defaut GE &amp; POWER Cabinet","POWER ISSUE",
AK1297="Sharing","POWER ISSUE",
AK1297="Sites strategiques &amp; DataCenter","POWER ISSUE",
AK1297="Exclu","Exclu",
AK1297="SAT","TX ISSUE",
AK1297="SPARE-ISSUE","SPARE-ISSUE",
AK1297="Fiber CAmtel","TX ISSUE",
AK1297="Fiber AOF","TX ISSUE",
AK1297="Projet OCM (HUAWEI)","TRAVAUX-HUAWEI",
AK1297="Projet OCM (NOKIA)","TRAVAUX -NOKIA",
AK1297="ACCESS-ISSUE","ACCESS-ISSUE",
AK1297="Projet OCM (ZTE, NOKIA, autres projets)","TRAVAUX OCM",
AK1297="No root CAuse","No root cause",
AK1297="ODU HS","TX ISSUE",
AK1297="IP &amp; VLAN","TX ISSUE",
AK1297="Warehouse HUAWEI","SPARE-ISSUE",
AK1297="SPARE-HS","SPARE-ISSUE",
AK1297="Power Telco","RAN ISSUE",AK1297="no impacts","no impacts"
),"")</f>
        <v>No root cause</v>
      </c>
      <c r="AK1297" s="81" t="s">
        <v>5620</v>
      </c>
      <c r="AL1297" s="56" t="str" cm="1">
        <f t="array" ref="AL1297">IFERROR(_xlfn.IFS(
AK1297="MPR ISSUE","ACTIVE",
AK1297="BSS Hardware Issue","ACTIVE",
AK1297="Sites strategiques, MLL, Pylone, etc.","PASSIVE",
AK1297="AKTIVCO DEFAUT GE &amp; POWER Cabinet","PASSIVE",
AK1297="AKTIVCO Coupure ENEO &amp; Baisse de tension","PASSIVE",
AK1297="Coupure ENEO &amp; Baisse de tension","PASSIVE",
AK1297="Defaut GE &amp; POWER Cabinet","PASSIVE",
AK1297="Sharing","PASSIVE",
AK1297="Sites strategiques &amp; DataCenter","PASSIVE",
AK1297="Exclu","Exclu",
AK1297="SAT","ACTIVE",
AK1297="SPARE-ISSUE","SPARE-ISSUE",
AK1297="Fiber CAmtel","ACTIVE",
AK1297="Fiber AOF","ACTIVE",
AK1297="Projet OCM (HUAWEI)","PLANNED WORKS",
AK1297="Projet OCM (NOKIA)","PLANNED WORKS",
AK1297="ACCESS-ISSUE","ACCESS-ISSUE",
AK1297="Projet OCM (ZTE, NOKIA, autres projets)","PLANNED WORKS",
AK1297="No root CAuse","No root cause",
AK1297="ODU HS","ACTIVE",
AK1297="IP &amp; VLAN","ACTIVE",
AK1297="Warehouse HUAWEI","SPARE-ISSUE",
AK1297="SPARE-HS","SPARE-ISSUE",
AK1297="Power Telco","ACTIVE", AK1297="no impacts","no impacts"
),"")</f>
        <v>No root cause</v>
      </c>
      <c r="AM1297" s="108" t="s">
        <v>5537</v>
      </c>
      <c r="AN1297" s="117" t="s">
        <v>1730</v>
      </c>
      <c r="AP1297" s="23" t="s">
        <v>5537</v>
      </c>
      <c r="AQ1297" s="23" t="s">
        <v>5537</v>
      </c>
      <c r="AR1297" s="7"/>
      <c r="AS1297" s="6"/>
      <c r="AT1297" s="7"/>
      <c r="AU1297" s="3" t="s">
        <v>5537</v>
      </c>
      <c r="AV1297" s="24" t="s">
        <v>5537</v>
      </c>
      <c r="AW1297" s="24" t="s">
        <v>5537</v>
      </c>
      <c r="AX1297" s="24" t="s">
        <v>5537</v>
      </c>
      <c r="AY1297" s="24" t="s">
        <v>5537</v>
      </c>
      <c r="AZ1297" s="24" t="s">
        <v>5537</v>
      </c>
      <c r="BA1297" s="24" t="s">
        <v>5537</v>
      </c>
      <c r="BB1297" s="24" t="s">
        <v>5537</v>
      </c>
      <c r="BC1297" s="24" t="s">
        <v>5537</v>
      </c>
      <c r="BD1297" s="24" t="s">
        <v>5537</v>
      </c>
      <c r="BE1297" s="24" t="s">
        <v>5537</v>
      </c>
      <c r="BF1297" s="24" t="s">
        <v>5537</v>
      </c>
      <c r="BG1297" s="24" t="s">
        <v>5537</v>
      </c>
      <c r="BH1297" s="24" t="s">
        <v>5537</v>
      </c>
      <c r="BI1297" s="9" t="s">
        <v>5537</v>
      </c>
      <c r="BJ1297" s="14"/>
      <c r="BK1297" s="14" t="s">
        <v>5537</v>
      </c>
      <c r="BL1297" s="14" t="str">
        <f>_xlfn.XLOOKUP(B1297,'[4]cell downs 18042026 17h'!$B:$B,'[4]cell downs 18042026 17h'!$B:$B,"")</f>
        <v/>
      </c>
      <c r="BM1297" s="14" t="str">
        <f>_xlfn.XLOOKUP(B1297,'[5]Cells Huawei 19042026 15h'!$B:$B,'[5]Cells Huawei 19042026 15h'!$B:$B,"")</f>
        <v/>
      </c>
      <c r="BN1297" s="9" t="str">
        <f>_xlfn.XLOOKUP(B1297,'[6]cells down 19042026 9H40'!$B:$B,'[6]cells down 19042026 9H40'!$B:$B,"")</f>
        <v/>
      </c>
      <c r="BO1297" s="9" t="s">
        <v>1730</v>
      </c>
      <c r="BP1297" s="9" t="s">
        <v>12</v>
      </c>
    </row>
    <row r="1298" spans="1:68" s="9" customFormat="1" x14ac:dyDescent="0.35">
      <c r="A1298" s="1" t="s">
        <v>3092</v>
      </c>
      <c r="B1298" s="8" t="s">
        <v>3093</v>
      </c>
      <c r="C1298" s="3" t="str">
        <f>_xlfn.XLOOKUP(B1298,'[1]daily break down'!$D:$D,'[1]daily break down'!$E:$E,"")</f>
        <v>EXTREME-NORD</v>
      </c>
      <c r="D1298" s="1" t="s">
        <v>11</v>
      </c>
      <c r="E1298" s="1" t="s">
        <v>66</v>
      </c>
      <c r="F1298" s="3" t="s">
        <v>55</v>
      </c>
      <c r="G1298" s="1" t="s">
        <v>3094</v>
      </c>
      <c r="H1298" s="39" t="str">
        <f>_xlfn.XLOOKUP(B1298,[2]CALCULATION!$B:$B,[2]CALCULATION!$H:$H,"")</f>
        <v>HUAWEI</v>
      </c>
      <c r="I1298" s="34">
        <v>0</v>
      </c>
      <c r="J1298" s="34">
        <v>0</v>
      </c>
      <c r="K1298" s="34">
        <v>0</v>
      </c>
      <c r="L1298" s="34">
        <v>0</v>
      </c>
      <c r="M1298" s="34">
        <v>0</v>
      </c>
      <c r="N1298" s="34">
        <v>0</v>
      </c>
      <c r="O1298" s="34">
        <v>0</v>
      </c>
      <c r="P1298" s="34">
        <v>0</v>
      </c>
      <c r="Q1298" s="34">
        <v>0</v>
      </c>
      <c r="R1298" s="34">
        <v>0</v>
      </c>
      <c r="S1298" s="109">
        <v>0</v>
      </c>
      <c r="T1298" s="109">
        <f>_xlfn.XLOOKUP(B1298,'[3]Nur des jours'!$B:$B,'[3]Nur des jours'!$U:$U,"")</f>
        <v>0</v>
      </c>
      <c r="U1298" s="109">
        <v>0</v>
      </c>
      <c r="V1298" s="109">
        <v>2.675261747609386E-4</v>
      </c>
      <c r="W1298" s="109">
        <v>0</v>
      </c>
      <c r="X1298" s="109">
        <v>3.0319633139573037E-3</v>
      </c>
      <c r="Y1298" s="109">
        <v>0</v>
      </c>
      <c r="Z1298" s="109">
        <v>0</v>
      </c>
      <c r="AA1298" s="109">
        <v>0</v>
      </c>
      <c r="AB1298" s="109">
        <v>0</v>
      </c>
      <c r="AC1298" s="109">
        <v>0</v>
      </c>
      <c r="AD1298" s="109">
        <v>0</v>
      </c>
      <c r="AE1298" s="109">
        <v>0</v>
      </c>
      <c r="AF1298" s="109">
        <v>0</v>
      </c>
      <c r="AG1298" s="57" t="str">
        <f>_xlfn.XLOOKUP(B1298,[3]CALCULATION!$B:$B,[3]CALCULATION!$M:$M,"")</f>
        <v>Insecurity</v>
      </c>
      <c r="AH1298" s="57"/>
      <c r="AI1298" s="56" t="str" cm="1">
        <f t="array" ref="AI1298">IFERROR(_xlfn.IFS(
AK1298="MPR ISSUE","PDH",
AK1298="BSS Hardware Issue","BSS",
AK1298="Sites strategiques, MLL, Pylone, etc.","ENVTECH",
AK1298="AKTIVCO DEFAUT GE &amp; POWER Cabinet","AKTIVCO",
AK1298="AKTIVCO Coupure ENEO &amp; Baisse de tension","AKTIVCO GRID ONLY",
AK1298="Coupure ENEO &amp; Baisse de tension","IHS GRID ONLY",
AK1298="Defaut GE &amp; POWER Cabinet","IHS",
AK1298="Sharing","Partners",
AK1298="Sites strategiques &amp; DataCenter","SST &amp; DC",
AK1298="Exclu","Exclu",
AK1298="SAT","SAT",
AK1298="SPARE-ISSUE","SPARE-ISSUE",
AK1298="Fiber CAmtel","TRANS_FO_CAMTEL",
AK1298="Fiber AOF","Fiber AOF",
AK1298="Projet OCM (HUAWEI)","TRAVAUX-HUAWEI",
AK1298="Projet OCM (NOKIA)","TRAVAUX-NOKIA",
AK1298="ACCESS-ISSUE","ACCESS-ISSUE",
AK1298="Projet OCM (ZTE, NOKIA, autres projets)","TRAVAUX OCM",
AK1298="No root CAuse","No root cause",
AK1298="ODU HS","PDH",
AK1298="IP &amp; VLAN","PDH",
AK1298="Warehouse HUAWEI","SPARE-ISSUE",
AK1298="SPARE-HS","SPARE-ISSUE",
AK1298="Power Telco","BSS",AK1298="no impacts","no impacts"
),"")</f>
        <v>No root cause</v>
      </c>
      <c r="AJ1298" s="56" t="str" cm="1">
        <f t="array" ref="AJ1298">IFERROR(_xlfn.IFS(
AK1298="MPR ISSUE","TX ISSUE",
AK1298="BSS Hardware Issue","RAN ISSUE",
AK1298="Sites strategiques, MLL, Pylone, etc.","ENVTECH",
AK1298="AKTIVCO DEFAUT GE &amp; POWER Cabinet","POWER ISSUE",
AK1298="AKTIVCO Coupure ENEO &amp; Baisse de tension","POWER ISSUE",
AK1298="Coupure ENEO &amp; Baisse de tension","POWER ISSUE",
AK1298="Defaut GE &amp; POWER Cabinet","POWER ISSUE",
AK1298="Sharing","POWER ISSUE",
AK1298="Sites strategiques &amp; DataCenter","POWER ISSUE",
AK1298="Exclu","Exclu",
AK1298="SAT","TX ISSUE",
AK1298="SPARE-ISSUE","SPARE-ISSUE",
AK1298="Fiber CAmtel","TX ISSUE",
AK1298="Fiber AOF","TX ISSUE",
AK1298="Projet OCM (HUAWEI)","TRAVAUX-HUAWEI",
AK1298="Projet OCM (NOKIA)","TRAVAUX -NOKIA",
AK1298="ACCESS-ISSUE","ACCESS-ISSUE",
AK1298="Projet OCM (ZTE, NOKIA, autres projets)","TRAVAUX OCM",
AK1298="No root CAuse","No root cause",
AK1298="ODU HS","TX ISSUE",
AK1298="IP &amp; VLAN","TX ISSUE",
AK1298="Warehouse HUAWEI","SPARE-ISSUE",
AK1298="SPARE-HS","SPARE-ISSUE",
AK1298="Power Telco","RAN ISSUE",AK1298="no impacts","no impacts"
),"")</f>
        <v>No root cause</v>
      </c>
      <c r="AK1298" s="81" t="s">
        <v>5620</v>
      </c>
      <c r="AL1298" s="56" t="str" cm="1">
        <f t="array" ref="AL1298">IFERROR(_xlfn.IFS(
AK1298="MPR ISSUE","ACTIVE",
AK1298="BSS Hardware Issue","ACTIVE",
AK1298="Sites strategiques, MLL, Pylone, etc.","PASSIVE",
AK1298="AKTIVCO DEFAUT GE &amp; POWER Cabinet","PASSIVE",
AK1298="AKTIVCO Coupure ENEO &amp; Baisse de tension","PASSIVE",
AK1298="Coupure ENEO &amp; Baisse de tension","PASSIVE",
AK1298="Defaut GE &amp; POWER Cabinet","PASSIVE",
AK1298="Sharing","PASSIVE",
AK1298="Sites strategiques &amp; DataCenter","PASSIVE",
AK1298="Exclu","Exclu",
AK1298="SAT","ACTIVE",
AK1298="SPARE-ISSUE","SPARE-ISSUE",
AK1298="Fiber CAmtel","ACTIVE",
AK1298="Fiber AOF","ACTIVE",
AK1298="Projet OCM (HUAWEI)","PLANNED WORKS",
AK1298="Projet OCM (NOKIA)","PLANNED WORKS",
AK1298="ACCESS-ISSUE","ACCESS-ISSUE",
AK1298="Projet OCM (ZTE, NOKIA, autres projets)","PLANNED WORKS",
AK1298="No root CAuse","No root cause",
AK1298="ODU HS","ACTIVE",
AK1298="IP &amp; VLAN","ACTIVE",
AK1298="Warehouse HUAWEI","SPARE-ISSUE",
AK1298="SPARE-HS","SPARE-ISSUE",
AK1298="Power Telco","ACTIVE", AK1298="no impacts","no impacts"
),"")</f>
        <v>No root cause</v>
      </c>
      <c r="AM1298" s="108" t="s">
        <v>5537</v>
      </c>
      <c r="AN1298" s="117" t="s">
        <v>3093</v>
      </c>
      <c r="AP1298" s="23" t="s">
        <v>5537</v>
      </c>
      <c r="AQ1298" s="23" t="s">
        <v>5537</v>
      </c>
      <c r="AR1298" s="7"/>
      <c r="AS1298" s="6"/>
      <c r="AT1298" s="7"/>
      <c r="AU1298" s="3" t="s">
        <v>5537</v>
      </c>
      <c r="AV1298" s="24" t="s">
        <v>5537</v>
      </c>
      <c r="AW1298" s="24" t="s">
        <v>5537</v>
      </c>
      <c r="AX1298" s="24" t="s">
        <v>5537</v>
      </c>
      <c r="AY1298" s="24" t="s">
        <v>5537</v>
      </c>
      <c r="AZ1298" s="24" t="s">
        <v>5537</v>
      </c>
      <c r="BA1298" s="24" t="s">
        <v>5537</v>
      </c>
      <c r="BB1298" s="24" t="s">
        <v>5537</v>
      </c>
      <c r="BC1298" s="24" t="s">
        <v>5537</v>
      </c>
      <c r="BD1298" s="24" t="s">
        <v>5537</v>
      </c>
      <c r="BE1298" s="24" t="s">
        <v>5537</v>
      </c>
      <c r="BF1298" s="24" t="s">
        <v>5537</v>
      </c>
      <c r="BG1298" s="24" t="s">
        <v>5537</v>
      </c>
      <c r="BH1298" s="24" t="s">
        <v>5537</v>
      </c>
      <c r="BI1298" s="9" t="s">
        <v>5537</v>
      </c>
      <c r="BJ1298" s="14"/>
      <c r="BK1298" s="14" t="s">
        <v>5537</v>
      </c>
      <c r="BL1298" s="14" t="str">
        <f>_xlfn.XLOOKUP(B1298,'[4]cell downs 18042026 17h'!$B:$B,'[4]cell downs 18042026 17h'!$B:$B,"")</f>
        <v/>
      </c>
      <c r="BM1298" s="14" t="str">
        <f>_xlfn.XLOOKUP(B1298,'[5]Cells Huawei 19042026 15h'!$B:$B,'[5]Cells Huawei 19042026 15h'!$B:$B,"")</f>
        <v>EXN_154</v>
      </c>
      <c r="BN1298" s="9" t="str">
        <f>_xlfn.XLOOKUP(B1298,'[6]cells down 19042026 9H40'!$B:$B,'[6]cells down 19042026 9H40'!$B:$B,"")</f>
        <v/>
      </c>
      <c r="BO1298" s="9" t="s">
        <v>3093</v>
      </c>
      <c r="BP1298" s="9" t="s">
        <v>12</v>
      </c>
    </row>
    <row r="1299" spans="1:68" s="9" customFormat="1" x14ac:dyDescent="0.35">
      <c r="A1299" s="1" t="s">
        <v>1308</v>
      </c>
      <c r="B1299" s="8" t="s">
        <v>1309</v>
      </c>
      <c r="C1299" s="3" t="str">
        <f>_xlfn.XLOOKUP(B1299,'[1]daily break down'!$D:$D,'[1]daily break down'!$E:$E,"")</f>
        <v>OUEST</v>
      </c>
      <c r="D1299" s="1" t="s">
        <v>21</v>
      </c>
      <c r="E1299" s="1" t="s">
        <v>987</v>
      </c>
      <c r="F1299" s="3" t="s">
        <v>102</v>
      </c>
      <c r="G1299" s="1" t="s">
        <v>1308</v>
      </c>
      <c r="H1299" s="40" t="str">
        <f>_xlfn.XLOOKUP(B1299,[2]CALCULATION!$B:$B,[2]CALCULATION!$H:$H,"")</f>
        <v>NOKIA</v>
      </c>
      <c r="I1299" s="34">
        <v>1.6051570485658829E-3</v>
      </c>
      <c r="J1299" s="34">
        <v>0</v>
      </c>
      <c r="K1299" s="34">
        <v>9.1770586210848173E-3</v>
      </c>
      <c r="L1299" s="34">
        <v>0</v>
      </c>
      <c r="M1299" s="34">
        <v>0</v>
      </c>
      <c r="N1299" s="34">
        <v>0</v>
      </c>
      <c r="O1299" s="34">
        <v>0</v>
      </c>
      <c r="P1299" s="34">
        <v>0</v>
      </c>
      <c r="Q1299" s="34">
        <v>0</v>
      </c>
      <c r="R1299" s="34">
        <v>0</v>
      </c>
      <c r="S1299" s="109">
        <v>3.4778402718924034E-3</v>
      </c>
      <c r="T1299" s="109">
        <f>_xlfn.XLOOKUP(B1299,'[3]Nur des jours'!$B:$B,'[3]Nur des jours'!$U:$U,"")</f>
        <v>0</v>
      </c>
      <c r="U1299" s="109">
        <v>0</v>
      </c>
      <c r="V1299" s="109">
        <v>0</v>
      </c>
      <c r="W1299" s="109">
        <v>0</v>
      </c>
      <c r="X1299" s="109">
        <v>1.6943324401527619E-3</v>
      </c>
      <c r="Y1299" s="109">
        <v>0</v>
      </c>
      <c r="Z1299" s="109">
        <v>0</v>
      </c>
      <c r="AA1299" s="109">
        <v>0</v>
      </c>
      <c r="AB1299" s="109">
        <v>0</v>
      </c>
      <c r="AC1299" s="109">
        <v>0</v>
      </c>
      <c r="AD1299" s="109">
        <v>0</v>
      </c>
      <c r="AE1299" s="109">
        <v>0</v>
      </c>
      <c r="AF1299" s="109">
        <v>0</v>
      </c>
      <c r="AG1299" s="57" t="str">
        <f>_xlfn.XLOOKUP(B1299,[3]CALCULATION!$B:$B,[3]CALCULATION!$M:$M,"")</f>
        <v>Operationnel</v>
      </c>
      <c r="AH1299" s="57"/>
      <c r="AI1299" s="56" t="str" cm="1">
        <f t="array" ref="AI1299">IFERROR(_xlfn.IFS(
AK1299="MPR ISSUE","PDH",
AK1299="BSS Hardware Issue","BSS",
AK1299="Sites strategiques, MLL, Pylone, etc.","ENVTECH",
AK1299="AKTIVCO DEFAUT GE &amp; POWER Cabinet","AKTIVCO",
AK1299="AKTIVCO Coupure ENEO &amp; Baisse de tension","AKTIVCO GRID ONLY",
AK1299="Coupure ENEO &amp; Baisse de tension","IHS GRID ONLY",
AK1299="Defaut GE &amp; POWER Cabinet","IHS",
AK1299="Sharing","Partners",
AK1299="Sites strategiques &amp; DataCenter","SST &amp; DC",
AK1299="Exclu","Exclu",
AK1299="SAT","SAT",
AK1299="SPARE-ISSUE","SPARE-ISSUE",
AK1299="Fiber CAmtel","TRANS_FO_CAMTEL",
AK1299="Fiber AOF","Fiber AOF",
AK1299="Projet OCM (HUAWEI)","TRAVAUX-HUAWEI",
AK1299="Projet OCM (NOKIA)","TRAVAUX-NOKIA",
AK1299="ACCESS-ISSUE","ACCESS-ISSUE",
AK1299="Projet OCM (ZTE, NOKIA, autres projets)","TRAVAUX OCM",
AK1299="No root CAuse","No root cause",
AK1299="ODU HS","PDH",
AK1299="IP &amp; VLAN","PDH",
AK1299="Warehouse HUAWEI","SPARE-ISSUE",
AK1299="SPARE-HS","SPARE-ISSUE",
AK1299="Power Telco","BSS",AK1299="no impacts","no impacts"
),"")</f>
        <v>No root cause</v>
      </c>
      <c r="AJ1299" s="56" t="str" cm="1">
        <f t="array" ref="AJ1299">IFERROR(_xlfn.IFS(
AK1299="MPR ISSUE","TX ISSUE",
AK1299="BSS Hardware Issue","RAN ISSUE",
AK1299="Sites strategiques, MLL, Pylone, etc.","ENVTECH",
AK1299="AKTIVCO DEFAUT GE &amp; POWER Cabinet","POWER ISSUE",
AK1299="AKTIVCO Coupure ENEO &amp; Baisse de tension","POWER ISSUE",
AK1299="Coupure ENEO &amp; Baisse de tension","POWER ISSUE",
AK1299="Defaut GE &amp; POWER Cabinet","POWER ISSUE",
AK1299="Sharing","POWER ISSUE",
AK1299="Sites strategiques &amp; DataCenter","POWER ISSUE",
AK1299="Exclu","Exclu",
AK1299="SAT","TX ISSUE",
AK1299="SPARE-ISSUE","SPARE-ISSUE",
AK1299="Fiber CAmtel","TX ISSUE",
AK1299="Fiber AOF","TX ISSUE",
AK1299="Projet OCM (HUAWEI)","TRAVAUX-HUAWEI",
AK1299="Projet OCM (NOKIA)","TRAVAUX -NOKIA",
AK1299="ACCESS-ISSUE","ACCESS-ISSUE",
AK1299="Projet OCM (ZTE, NOKIA, autres projets)","TRAVAUX OCM",
AK1299="No root CAuse","No root cause",
AK1299="ODU HS","TX ISSUE",
AK1299="IP &amp; VLAN","TX ISSUE",
AK1299="Warehouse HUAWEI","SPARE-ISSUE",
AK1299="SPARE-HS","SPARE-ISSUE",
AK1299="Power Telco","RAN ISSUE",AK1299="no impacts","no impacts"
),"")</f>
        <v>No root cause</v>
      </c>
      <c r="AK1299" s="81" t="s">
        <v>5620</v>
      </c>
      <c r="AL1299" s="56" t="str" cm="1">
        <f t="array" ref="AL1299">IFERROR(_xlfn.IFS(
AK1299="MPR ISSUE","ACTIVE",
AK1299="BSS Hardware Issue","ACTIVE",
AK1299="Sites strategiques, MLL, Pylone, etc.","PASSIVE",
AK1299="AKTIVCO DEFAUT GE &amp; POWER Cabinet","PASSIVE",
AK1299="AKTIVCO Coupure ENEO &amp; Baisse de tension","PASSIVE",
AK1299="Coupure ENEO &amp; Baisse de tension","PASSIVE",
AK1299="Defaut GE &amp; POWER Cabinet","PASSIVE",
AK1299="Sharing","PASSIVE",
AK1299="Sites strategiques &amp; DataCenter","PASSIVE",
AK1299="Exclu","Exclu",
AK1299="SAT","ACTIVE",
AK1299="SPARE-ISSUE","SPARE-ISSUE",
AK1299="Fiber CAmtel","ACTIVE",
AK1299="Fiber AOF","ACTIVE",
AK1299="Projet OCM (HUAWEI)","PLANNED WORKS",
AK1299="Projet OCM (NOKIA)","PLANNED WORKS",
AK1299="ACCESS-ISSUE","ACCESS-ISSUE",
AK1299="Projet OCM (ZTE, NOKIA, autres projets)","PLANNED WORKS",
AK1299="No root CAuse","No root cause",
AK1299="ODU HS","ACTIVE",
AK1299="IP &amp; VLAN","ACTIVE",
AK1299="Warehouse HUAWEI","SPARE-ISSUE",
AK1299="SPARE-HS","SPARE-ISSUE",
AK1299="Power Telco","ACTIVE", AK1299="no impacts","no impacts"
),"")</f>
        <v>No root cause</v>
      </c>
      <c r="AM1299" s="108" t="s">
        <v>5537</v>
      </c>
      <c r="AN1299" s="117" t="s">
        <v>1309</v>
      </c>
      <c r="AP1299" s="23" t="s">
        <v>5537</v>
      </c>
      <c r="AQ1299" s="23" t="s">
        <v>5537</v>
      </c>
      <c r="AR1299" s="7"/>
      <c r="AS1299" s="6"/>
      <c r="AT1299" s="7"/>
      <c r="AU1299" s="3" t="s">
        <v>5537</v>
      </c>
      <c r="AV1299" s="24" t="s">
        <v>5537</v>
      </c>
      <c r="AW1299" s="24" t="s">
        <v>5537</v>
      </c>
      <c r="AX1299" s="24" t="s">
        <v>5537</v>
      </c>
      <c r="AY1299" s="24" t="s">
        <v>5537</v>
      </c>
      <c r="AZ1299" s="24" t="s">
        <v>5537</v>
      </c>
      <c r="BA1299" s="24" t="s">
        <v>5537</v>
      </c>
      <c r="BB1299" s="24" t="s">
        <v>5537</v>
      </c>
      <c r="BC1299" s="24" t="s">
        <v>5537</v>
      </c>
      <c r="BD1299" s="24" t="s">
        <v>5537</v>
      </c>
      <c r="BE1299" s="24" t="s">
        <v>5537</v>
      </c>
      <c r="BF1299" s="24" t="s">
        <v>5537</v>
      </c>
      <c r="BG1299" s="24" t="s">
        <v>5537</v>
      </c>
      <c r="BH1299" s="24" t="s">
        <v>5537</v>
      </c>
      <c r="BI1299" s="9" t="s">
        <v>5537</v>
      </c>
      <c r="BJ1299" s="14"/>
      <c r="BK1299" s="14" t="s">
        <v>5537</v>
      </c>
      <c r="BL1299" s="14" t="str">
        <f>_xlfn.XLOOKUP(B1299,'[4]cell downs 18042026 17h'!$B:$B,'[4]cell downs 18042026 17h'!$B:$B,"")</f>
        <v/>
      </c>
      <c r="BM1299" s="14" t="str">
        <f>_xlfn.XLOOKUP(B1299,'[5]Cells Huawei 19042026 15h'!$B:$B,'[5]Cells Huawei 19042026 15h'!$B:$B,"")</f>
        <v/>
      </c>
      <c r="BN1299" s="9" t="str">
        <f>_xlfn.XLOOKUP(B1299,'[6]cells down 19042026 9H40'!$B:$B,'[6]cells down 19042026 9H40'!$B:$B,"")</f>
        <v/>
      </c>
      <c r="BO1299" s="9" t="s">
        <v>5537</v>
      </c>
      <c r="BP1299" s="9" t="s">
        <v>12</v>
      </c>
    </row>
    <row r="1300" spans="1:68" s="9" customFormat="1" x14ac:dyDescent="0.35">
      <c r="A1300" s="1" t="s">
        <v>1769</v>
      </c>
      <c r="B1300" s="8" t="s">
        <v>1770</v>
      </c>
      <c r="C1300" s="3" t="str">
        <f>_xlfn.XLOOKUP(B1300,'[1]daily break down'!$D:$D,'[1]daily break down'!$E:$E,"")</f>
        <v>Yaounde</v>
      </c>
      <c r="D1300" s="1" t="s">
        <v>11</v>
      </c>
      <c r="E1300" s="1" t="s">
        <v>12</v>
      </c>
      <c r="F1300" s="3" t="s">
        <v>37</v>
      </c>
      <c r="G1300" s="1" t="s">
        <v>38</v>
      </c>
      <c r="H1300" s="41" t="str">
        <f>_xlfn.XLOOKUP(B1300,[2]CALCULATION!$B:$B,[2]CALCULATION!$H:$H,"")</f>
        <v>ZTE</v>
      </c>
      <c r="I1300" s="34">
        <v>0</v>
      </c>
      <c r="J1300" s="34">
        <v>0</v>
      </c>
      <c r="K1300" s="34">
        <v>0</v>
      </c>
      <c r="L1300" s="34">
        <v>0</v>
      </c>
      <c r="M1300" s="34">
        <v>0</v>
      </c>
      <c r="N1300" s="34">
        <v>0</v>
      </c>
      <c r="O1300" s="34">
        <v>0</v>
      </c>
      <c r="P1300" s="34">
        <v>0</v>
      </c>
      <c r="Q1300" s="34">
        <v>0</v>
      </c>
      <c r="R1300" s="34">
        <v>0</v>
      </c>
      <c r="S1300" s="109">
        <v>0</v>
      </c>
      <c r="T1300" s="109">
        <f>_xlfn.XLOOKUP(B1300,'[3]Nur des jours'!$B:$B,'[3]Nur des jours'!$U:$U,"")</f>
        <v>3.9326347689857773E-2</v>
      </c>
      <c r="U1300" s="109">
        <v>0</v>
      </c>
      <c r="V1300" s="109">
        <v>0</v>
      </c>
      <c r="W1300" s="109">
        <v>3.9326347689857773E-2</v>
      </c>
      <c r="X1300" s="109">
        <v>1.1592800906308012E-3</v>
      </c>
      <c r="Y1300" s="109">
        <v>0</v>
      </c>
      <c r="Z1300" s="109">
        <v>0</v>
      </c>
      <c r="AA1300" s="109">
        <v>0</v>
      </c>
      <c r="AB1300" s="109">
        <v>0</v>
      </c>
      <c r="AC1300" s="109">
        <v>0</v>
      </c>
      <c r="AD1300" s="109">
        <v>0</v>
      </c>
      <c r="AE1300" s="109">
        <v>0</v>
      </c>
      <c r="AF1300" s="109">
        <v>0</v>
      </c>
      <c r="AG1300" s="57" t="str">
        <f>_xlfn.XLOOKUP(B1300,[3]CALCULATION!$B:$B,[3]CALCULATION!$M:$M,"")</f>
        <v>Operationnel</v>
      </c>
      <c r="AH1300" s="57"/>
      <c r="AI1300" s="56" t="str" cm="1">
        <f t="array" ref="AI1300">IFERROR(_xlfn.IFS(
AK1300="MPR ISSUE","PDH",
AK1300="BSS Hardware Issue","BSS",
AK1300="Sites strategiques, MLL, Pylone, etc.","ENVTECH",
AK1300="AKTIVCO DEFAUT GE &amp; POWER Cabinet","AKTIVCO",
AK1300="AKTIVCO Coupure ENEO &amp; Baisse de tension","AKTIVCO GRID ONLY",
AK1300="Coupure ENEO &amp; Baisse de tension","IHS GRID ONLY",
AK1300="Defaut GE &amp; POWER Cabinet","IHS",
AK1300="Sharing","Partners",
AK1300="Sites strategiques &amp; DataCenter","SST &amp; DC",
AK1300="Exclu","Exclu",
AK1300="SAT","SAT",
AK1300="SPARE-ISSUE","SPARE-ISSUE",
AK1300="Fiber CAmtel","TRANS_FO_CAMTEL",
AK1300="Fiber AOF","Fiber AOF",
AK1300="Projet OCM (HUAWEI)","TRAVAUX-HUAWEI",
AK1300="Projet OCM (NOKIA)","TRAVAUX-NOKIA",
AK1300="ACCESS-ISSUE","ACCESS-ISSUE",
AK1300="Projet OCM (ZTE, NOKIA, autres projets)","TRAVAUX OCM",
AK1300="No root CAuse","No root cause",
AK1300="ODU HS","PDH",
AK1300="IP &amp; VLAN","PDH",
AK1300="Warehouse HUAWEI","SPARE-ISSUE",
AK1300="SPARE-HS","SPARE-ISSUE",
AK1300="Power Telco","BSS",AK1300="no impacts","no impacts"
),"")</f>
        <v>No root cause</v>
      </c>
      <c r="AJ1300" s="56" t="str" cm="1">
        <f t="array" ref="AJ1300">IFERROR(_xlfn.IFS(
AK1300="MPR ISSUE","TX ISSUE",
AK1300="BSS Hardware Issue","RAN ISSUE",
AK1300="Sites strategiques, MLL, Pylone, etc.","ENVTECH",
AK1300="AKTIVCO DEFAUT GE &amp; POWER Cabinet","POWER ISSUE",
AK1300="AKTIVCO Coupure ENEO &amp; Baisse de tension","POWER ISSUE",
AK1300="Coupure ENEO &amp; Baisse de tension","POWER ISSUE",
AK1300="Defaut GE &amp; POWER Cabinet","POWER ISSUE",
AK1300="Sharing","POWER ISSUE",
AK1300="Sites strategiques &amp; DataCenter","POWER ISSUE",
AK1300="Exclu","Exclu",
AK1300="SAT","TX ISSUE",
AK1300="SPARE-ISSUE","SPARE-ISSUE",
AK1300="Fiber CAmtel","TX ISSUE",
AK1300="Fiber AOF","TX ISSUE",
AK1300="Projet OCM (HUAWEI)","TRAVAUX-HUAWEI",
AK1300="Projet OCM (NOKIA)","TRAVAUX -NOKIA",
AK1300="ACCESS-ISSUE","ACCESS-ISSUE",
AK1300="Projet OCM (ZTE, NOKIA, autres projets)","TRAVAUX OCM",
AK1300="No root CAuse","No root cause",
AK1300="ODU HS","TX ISSUE",
AK1300="IP &amp; VLAN","TX ISSUE",
AK1300="Warehouse HUAWEI","SPARE-ISSUE",
AK1300="SPARE-HS","SPARE-ISSUE",
AK1300="Power Telco","RAN ISSUE",AK1300="no impacts","no impacts"
),"")</f>
        <v>No root cause</v>
      </c>
      <c r="AK1300" s="81" t="s">
        <v>5620</v>
      </c>
      <c r="AL1300" s="56" t="str" cm="1">
        <f t="array" ref="AL1300">IFERROR(_xlfn.IFS(
AK1300="MPR ISSUE","ACTIVE",
AK1300="BSS Hardware Issue","ACTIVE",
AK1300="Sites strategiques, MLL, Pylone, etc.","PASSIVE",
AK1300="AKTIVCO DEFAUT GE &amp; POWER Cabinet","PASSIVE",
AK1300="AKTIVCO Coupure ENEO &amp; Baisse de tension","PASSIVE",
AK1300="Coupure ENEO &amp; Baisse de tension","PASSIVE",
AK1300="Defaut GE &amp; POWER Cabinet","PASSIVE",
AK1300="Sharing","PASSIVE",
AK1300="Sites strategiques &amp; DataCenter","PASSIVE",
AK1300="Exclu","Exclu",
AK1300="SAT","ACTIVE",
AK1300="SPARE-ISSUE","SPARE-ISSUE",
AK1300="Fiber CAmtel","ACTIVE",
AK1300="Fiber AOF","ACTIVE",
AK1300="Projet OCM (HUAWEI)","PLANNED WORKS",
AK1300="Projet OCM (NOKIA)","PLANNED WORKS",
AK1300="ACCESS-ISSUE","ACCESS-ISSUE",
AK1300="Projet OCM (ZTE, NOKIA, autres projets)","PLANNED WORKS",
AK1300="No root CAuse","No root cause",
AK1300="ODU HS","ACTIVE",
AK1300="IP &amp; VLAN","ACTIVE",
AK1300="Warehouse HUAWEI","SPARE-ISSUE",
AK1300="SPARE-HS","SPARE-ISSUE",
AK1300="Power Telco","ACTIVE", AK1300="no impacts","no impacts"
),"")</f>
        <v>No root cause</v>
      </c>
      <c r="AM1300" s="108" t="s">
        <v>5537</v>
      </c>
      <c r="AN1300" s="117" t="s">
        <v>1770</v>
      </c>
      <c r="AP1300" s="23" t="s">
        <v>5537</v>
      </c>
      <c r="AQ1300" s="23" t="s">
        <v>5537</v>
      </c>
      <c r="AR1300" s="7"/>
      <c r="AS1300" s="6"/>
      <c r="AT1300" s="7"/>
      <c r="AU1300" s="3" t="s">
        <v>5537</v>
      </c>
      <c r="AV1300" s="24" t="s">
        <v>5537</v>
      </c>
      <c r="AW1300" s="24" t="s">
        <v>5537</v>
      </c>
      <c r="AX1300" s="24" t="s">
        <v>5537</v>
      </c>
      <c r="AY1300" s="24" t="s">
        <v>5537</v>
      </c>
      <c r="AZ1300" s="24" t="s">
        <v>5537</v>
      </c>
      <c r="BA1300" s="24" t="s">
        <v>5537</v>
      </c>
      <c r="BB1300" s="24" t="s">
        <v>5537</v>
      </c>
      <c r="BC1300" s="24" t="s">
        <v>5537</v>
      </c>
      <c r="BD1300" s="24" t="s">
        <v>5537</v>
      </c>
      <c r="BE1300" s="24" t="s">
        <v>5537</v>
      </c>
      <c r="BF1300" s="24" t="s">
        <v>5537</v>
      </c>
      <c r="BG1300" s="24" t="s">
        <v>5537</v>
      </c>
      <c r="BH1300" s="24" t="s">
        <v>5537</v>
      </c>
      <c r="BI1300" s="9" t="s">
        <v>5537</v>
      </c>
      <c r="BJ1300" s="14"/>
      <c r="BK1300" s="14" t="s">
        <v>5537</v>
      </c>
      <c r="BL1300" s="14" t="str">
        <f>_xlfn.XLOOKUP(B1300,'[4]cell downs 18042026 17h'!$B:$B,'[4]cell downs 18042026 17h'!$B:$B,"")</f>
        <v/>
      </c>
      <c r="BM1300" s="14" t="str">
        <f>_xlfn.XLOOKUP(B1300,'[5]Cells Huawei 19042026 15h'!$B:$B,'[5]Cells Huawei 19042026 15h'!$B:$B,"")</f>
        <v/>
      </c>
      <c r="BN1300" s="9" t="str">
        <f>_xlfn.XLOOKUP(B1300,'[6]cells down 19042026 9H40'!$B:$B,'[6]cells down 19042026 9H40'!$B:$B,"")</f>
        <v>CTR_110</v>
      </c>
      <c r="BO1300" s="9" t="s">
        <v>1770</v>
      </c>
      <c r="BP1300" s="9" t="s">
        <v>12</v>
      </c>
    </row>
    <row r="1301" spans="1:68" s="9" customFormat="1" ht="19.5" customHeight="1" x14ac:dyDescent="0.35">
      <c r="A1301" s="3" t="s">
        <v>3290</v>
      </c>
      <c r="B1301" s="31" t="s">
        <v>3291</v>
      </c>
      <c r="C1301" s="3" t="str">
        <f>_xlfn.XLOOKUP(B1301,'[1]daily break down'!$D:$D,'[1]daily break down'!$E:$E,"")</f>
        <v>LITTORAL</v>
      </c>
      <c r="D1301" s="3" t="s">
        <v>11</v>
      </c>
      <c r="E1301" s="3" t="s">
        <v>12</v>
      </c>
      <c r="F1301" s="3" t="s">
        <v>31</v>
      </c>
      <c r="G1301" s="3" t="s">
        <v>3290</v>
      </c>
      <c r="H1301" s="40" t="str">
        <f>_xlfn.XLOOKUP(B1301,[2]CALCULATION!$B:$B,[2]CALCULATION!$H:$H,"")</f>
        <v>NOKIA</v>
      </c>
      <c r="I1301" s="34">
        <v>0</v>
      </c>
      <c r="J1301" s="34">
        <v>0</v>
      </c>
      <c r="K1301" s="34">
        <v>0</v>
      </c>
      <c r="L1301" s="34">
        <v>0</v>
      </c>
      <c r="M1301" s="34">
        <v>0</v>
      </c>
      <c r="N1301" s="34">
        <v>0</v>
      </c>
      <c r="O1301" s="34">
        <v>0</v>
      </c>
      <c r="P1301" s="34">
        <v>0</v>
      </c>
      <c r="Q1301" s="34">
        <v>0</v>
      </c>
      <c r="R1301" s="34">
        <v>0</v>
      </c>
      <c r="S1301" s="109">
        <v>0</v>
      </c>
      <c r="T1301" s="109">
        <f>_xlfn.XLOOKUP(B1301,'[3]Nur des jours'!$B:$B,'[3]Nur des jours'!$U:$U,"")</f>
        <v>2.7697876626915651E-2</v>
      </c>
      <c r="U1301" s="109">
        <v>0</v>
      </c>
      <c r="V1301" s="109">
        <v>0</v>
      </c>
      <c r="W1301" s="109">
        <v>2.7697876626915655E-2</v>
      </c>
      <c r="X1301" s="109">
        <v>1.0701666299831919E-3</v>
      </c>
      <c r="Y1301" s="109">
        <v>0</v>
      </c>
      <c r="Z1301" s="109">
        <v>0</v>
      </c>
      <c r="AA1301" s="109">
        <v>0</v>
      </c>
      <c r="AB1301" s="109">
        <v>0</v>
      </c>
      <c r="AC1301" s="109">
        <v>0</v>
      </c>
      <c r="AD1301" s="109">
        <v>0</v>
      </c>
      <c r="AE1301" s="109">
        <v>0</v>
      </c>
      <c r="AF1301" s="109">
        <v>0</v>
      </c>
      <c r="AG1301" s="57" t="str">
        <f>_xlfn.XLOOKUP(B1301,[3]CALCULATION!$B:$B,[3]CALCULATION!$M:$M,"")</f>
        <v>Operationnel</v>
      </c>
      <c r="AH1301" s="57"/>
      <c r="AI1301" s="56" t="str" cm="1">
        <f t="array" ref="AI1301">IFERROR(_xlfn.IFS(
AK1301="MPR ISSUE","PDH",
AK1301="BSS Hardware Issue","BSS",
AK1301="Sites strategiques, MLL, Pylone, etc.","ENVTECH",
AK1301="AKTIVCO DEFAUT GE &amp; POWER Cabinet","AKTIVCO",
AK1301="AKTIVCO Coupure ENEO &amp; Baisse de tension","AKTIVCO GRID ONLY",
AK1301="Coupure ENEO &amp; Baisse de tension","IHS GRID ONLY",
AK1301="Defaut GE &amp; POWER Cabinet","IHS",
AK1301="Sharing","Partners",
AK1301="Sites strategiques &amp; DataCenter","SST &amp; DC",
AK1301="Exclu","Exclu",
AK1301="SAT","SAT",
AK1301="SPARE-ISSUE","SPARE-ISSUE",
AK1301="Fiber CAmtel","TRANS_FO_CAMTEL",
AK1301="Fiber AOF","Fiber AOF",
AK1301="Projet OCM (HUAWEI)","TRAVAUX-HUAWEI",
AK1301="Projet OCM (NOKIA)","TRAVAUX-NOKIA",
AK1301="ACCESS-ISSUE","ACCESS-ISSUE",
AK1301="Projet OCM (ZTE, NOKIA, autres projets)","TRAVAUX OCM",
AK1301="No root CAuse","No root cause",
AK1301="ODU HS","PDH",
AK1301="IP &amp; VLAN","PDH",
AK1301="Warehouse HUAWEI","SPARE-ISSUE",
AK1301="SPARE-HS","SPARE-ISSUE",
AK1301="Power Telco","BSS",AK1301="no impacts","no impacts"
),"")</f>
        <v>No root cause</v>
      </c>
      <c r="AJ1301" s="56" t="str" cm="1">
        <f t="array" ref="AJ1301">IFERROR(_xlfn.IFS(
AK1301="MPR ISSUE","TX ISSUE",
AK1301="BSS Hardware Issue","RAN ISSUE",
AK1301="Sites strategiques, MLL, Pylone, etc.","ENVTECH",
AK1301="AKTIVCO DEFAUT GE &amp; POWER Cabinet","POWER ISSUE",
AK1301="AKTIVCO Coupure ENEO &amp; Baisse de tension","POWER ISSUE",
AK1301="Coupure ENEO &amp; Baisse de tension","POWER ISSUE",
AK1301="Defaut GE &amp; POWER Cabinet","POWER ISSUE",
AK1301="Sharing","POWER ISSUE",
AK1301="Sites strategiques &amp; DataCenter","POWER ISSUE",
AK1301="Exclu","Exclu",
AK1301="SAT","TX ISSUE",
AK1301="SPARE-ISSUE","SPARE-ISSUE",
AK1301="Fiber CAmtel","TX ISSUE",
AK1301="Fiber AOF","TX ISSUE",
AK1301="Projet OCM (HUAWEI)","TRAVAUX-HUAWEI",
AK1301="Projet OCM (NOKIA)","TRAVAUX -NOKIA",
AK1301="ACCESS-ISSUE","ACCESS-ISSUE",
AK1301="Projet OCM (ZTE, NOKIA, autres projets)","TRAVAUX OCM",
AK1301="No root CAuse","No root cause",
AK1301="ODU HS","TX ISSUE",
AK1301="IP &amp; VLAN","TX ISSUE",
AK1301="Warehouse HUAWEI","SPARE-ISSUE",
AK1301="SPARE-HS","SPARE-ISSUE",
AK1301="Power Telco","RAN ISSUE",AK1301="no impacts","no impacts"
),"")</f>
        <v>No root cause</v>
      </c>
      <c r="AK1301" s="81" t="s">
        <v>5620</v>
      </c>
      <c r="AL1301" s="56" t="str" cm="1">
        <f t="array" ref="AL1301">IFERROR(_xlfn.IFS(
AK1301="MPR ISSUE","ACTIVE",
AK1301="BSS Hardware Issue","ACTIVE",
AK1301="Sites strategiques, MLL, Pylone, etc.","PASSIVE",
AK1301="AKTIVCO DEFAUT GE &amp; POWER Cabinet","PASSIVE",
AK1301="AKTIVCO Coupure ENEO &amp; Baisse de tension","PASSIVE",
AK1301="Coupure ENEO &amp; Baisse de tension","PASSIVE",
AK1301="Defaut GE &amp; POWER Cabinet","PASSIVE",
AK1301="Sharing","PASSIVE",
AK1301="Sites strategiques &amp; DataCenter","PASSIVE",
AK1301="Exclu","Exclu",
AK1301="SAT","ACTIVE",
AK1301="SPARE-ISSUE","SPARE-ISSUE",
AK1301="Fiber CAmtel","ACTIVE",
AK1301="Fiber AOF","ACTIVE",
AK1301="Projet OCM (HUAWEI)","PLANNED WORKS",
AK1301="Projet OCM (NOKIA)","PLANNED WORKS",
AK1301="ACCESS-ISSUE","ACCESS-ISSUE",
AK1301="Projet OCM (ZTE, NOKIA, autres projets)","PLANNED WORKS",
AK1301="No root CAuse","No root cause",
AK1301="ODU HS","ACTIVE",
AK1301="IP &amp; VLAN","ACTIVE",
AK1301="Warehouse HUAWEI","SPARE-ISSUE",
AK1301="SPARE-HS","SPARE-ISSUE",
AK1301="Power Telco","ACTIVE", AK1301="no impacts","no impacts"
),"")</f>
        <v>No root cause</v>
      </c>
      <c r="AM1301" s="108" t="s">
        <v>5537</v>
      </c>
      <c r="AN1301" s="117" t="s">
        <v>3291</v>
      </c>
      <c r="AP1301" s="23" t="s">
        <v>5537</v>
      </c>
      <c r="AQ1301" s="23" t="s">
        <v>5537</v>
      </c>
      <c r="AR1301" s="7"/>
      <c r="AS1301" s="6"/>
      <c r="AT1301" s="7"/>
      <c r="AU1301" s="3" t="s">
        <v>5537</v>
      </c>
      <c r="AV1301" s="24" t="s">
        <v>5537</v>
      </c>
      <c r="AW1301" s="24" t="s">
        <v>5537</v>
      </c>
      <c r="AX1301" s="24" t="s">
        <v>5537</v>
      </c>
      <c r="AY1301" s="24" t="s">
        <v>5537</v>
      </c>
      <c r="AZ1301" s="24" t="s">
        <v>5537</v>
      </c>
      <c r="BA1301" s="24" t="s">
        <v>5537</v>
      </c>
      <c r="BB1301" s="24" t="s">
        <v>5537</v>
      </c>
      <c r="BC1301" s="24" t="s">
        <v>5537</v>
      </c>
      <c r="BD1301" s="24" t="s">
        <v>5537</v>
      </c>
      <c r="BE1301" s="24" t="s">
        <v>5537</v>
      </c>
      <c r="BF1301" s="24" t="s">
        <v>5537</v>
      </c>
      <c r="BG1301" s="24" t="s">
        <v>5537</v>
      </c>
      <c r="BH1301" s="24" t="s">
        <v>5537</v>
      </c>
      <c r="BI1301" s="9" t="s">
        <v>5537</v>
      </c>
      <c r="BJ1301" s="14"/>
      <c r="BK1301" s="14" t="s">
        <v>5537</v>
      </c>
      <c r="BL1301" s="14" t="str">
        <f>_xlfn.XLOOKUP(B1301,'[4]cell downs 18042026 17h'!$B:$B,'[4]cell downs 18042026 17h'!$B:$B,"")</f>
        <v/>
      </c>
      <c r="BM1301" s="14" t="str">
        <f>_xlfn.XLOOKUP(B1301,'[5]Cells Huawei 19042026 15h'!$B:$B,'[5]Cells Huawei 19042026 15h'!$B:$B,"")</f>
        <v/>
      </c>
      <c r="BN1301" s="9" t="str">
        <f>_xlfn.XLOOKUP(B1301,'[6]cells down 19042026 9H40'!$B:$B,'[6]cells down 19042026 9H40'!$B:$B,"")</f>
        <v/>
      </c>
      <c r="BO1301" s="9" t="s">
        <v>3291</v>
      </c>
      <c r="BP1301" s="9" t="s">
        <v>12</v>
      </c>
    </row>
    <row r="1302" spans="1:68" s="9" customFormat="1" x14ac:dyDescent="0.35">
      <c r="A1302" s="1" t="s">
        <v>2305</v>
      </c>
      <c r="B1302" s="8" t="s">
        <v>2306</v>
      </c>
      <c r="C1302" s="3" t="str">
        <f>_xlfn.XLOOKUP(B1302,'[1]daily break down'!$D:$D,'[1]daily break down'!$E:$E,"")</f>
        <v>Yaounde</v>
      </c>
      <c r="D1302" s="1" t="s">
        <v>11</v>
      </c>
      <c r="E1302" s="1" t="s">
        <v>12</v>
      </c>
      <c r="F1302" s="3" t="s">
        <v>37</v>
      </c>
      <c r="G1302" s="1" t="s">
        <v>38</v>
      </c>
      <c r="H1302" s="41" t="str">
        <f>_xlfn.XLOOKUP(B1302,[2]CALCULATION!$B:$B,[2]CALCULATION!$H:$H,"")</f>
        <v>ZTE</v>
      </c>
      <c r="I1302" s="34">
        <v>0</v>
      </c>
      <c r="J1302" s="34">
        <v>0</v>
      </c>
      <c r="K1302" s="34">
        <v>0</v>
      </c>
      <c r="L1302" s="34">
        <v>0</v>
      </c>
      <c r="M1302" s="34">
        <v>0</v>
      </c>
      <c r="N1302" s="34">
        <v>0</v>
      </c>
      <c r="O1302" s="34">
        <v>0</v>
      </c>
      <c r="P1302" s="34">
        <v>26.264738908721501</v>
      </c>
      <c r="Q1302" s="34">
        <v>0</v>
      </c>
      <c r="R1302" s="34">
        <v>0</v>
      </c>
      <c r="S1302" s="109">
        <v>0</v>
      </c>
      <c r="T1302" s="109">
        <f>_xlfn.XLOOKUP(B1302,'[3]Nur des jours'!$B:$B,'[3]Nur des jours'!$U:$U,"")</f>
        <v>29.676856917014085</v>
      </c>
      <c r="U1302" s="109">
        <v>5.6774048106200077</v>
      </c>
      <c r="V1302" s="109">
        <v>23.751722868565473</v>
      </c>
      <c r="W1302" s="109">
        <v>29.676856917014085</v>
      </c>
      <c r="X1302" s="109">
        <v>0</v>
      </c>
      <c r="Y1302" s="109">
        <v>0</v>
      </c>
      <c r="Z1302" s="109">
        <v>0</v>
      </c>
      <c r="AA1302" s="109">
        <v>0</v>
      </c>
      <c r="AB1302" s="109">
        <v>0</v>
      </c>
      <c r="AC1302" s="109">
        <v>0</v>
      </c>
      <c r="AD1302" s="109">
        <v>0</v>
      </c>
      <c r="AE1302" s="109">
        <v>0</v>
      </c>
      <c r="AF1302" s="109">
        <v>0</v>
      </c>
      <c r="AG1302" s="57" t="str">
        <f>_xlfn.XLOOKUP(B1302,[3]CALCULATION!$B:$B,[3]CALCULATION!$M:$M,"")</f>
        <v>Operationnel</v>
      </c>
      <c r="AH1302" s="57"/>
      <c r="AI1302" s="56" t="str" cm="1">
        <f t="array" ref="AI1302">IFERROR(_xlfn.IFS(
AK1302="MPR ISSUE","PDH",
AK1302="BSS Hardware Issue","BSS",
AK1302="Sites strategiques, MLL, Pylone, etc.","ENVTECH",
AK1302="AKTIVCO DEFAUT GE &amp; POWER Cabinet","AKTIVCO",
AK1302="AKTIVCO Coupure ENEO &amp; Baisse de tension","AKTIVCO GRID ONLY",
AK1302="Coupure ENEO &amp; Baisse de tension","IHS GRID ONLY",
AK1302="Defaut GE &amp; POWER Cabinet","IHS",
AK1302="Sharing","Partners",
AK1302="Sites strategiques &amp; DataCenter","SST &amp; DC",
AK1302="Exclu","Exclu",
AK1302="SAT","SAT",
AK1302="SPARE-ISSUE","SPARE-ISSUE",
AK1302="Fiber CAmtel","TRANS_FO_CAMTEL",
AK1302="Fiber AOF","Fiber AOF",
AK1302="Projet OCM (HUAWEI)","TRAVAUX-HUAWEI",
AK1302="Projet OCM (NOKIA)","TRAVAUX-NOKIA",
AK1302="ACCESS-ISSUE","ACCESS-ISSUE",
AK1302="Projet OCM (ZTE, NOKIA, autres projets)","TRAVAUX OCM",
AK1302="No root CAuse","No root cause",
AK1302="ODU HS","PDH",
AK1302="IP &amp; VLAN","PDH",
AK1302="Warehouse HUAWEI","SPARE-ISSUE",
AK1302="SPARE-HS","SPARE-ISSUE",
AK1302="Power Telco","BSS",AK1302="no impacts","no impacts"
),"")</f>
        <v>No root cause</v>
      </c>
      <c r="AJ1302" s="56" t="str" cm="1">
        <f t="array" ref="AJ1302">IFERROR(_xlfn.IFS(
AK1302="MPR ISSUE","TX ISSUE",
AK1302="BSS Hardware Issue","RAN ISSUE",
AK1302="Sites strategiques, MLL, Pylone, etc.","ENVTECH",
AK1302="AKTIVCO DEFAUT GE &amp; POWER Cabinet","POWER ISSUE",
AK1302="AKTIVCO Coupure ENEO &amp; Baisse de tension","POWER ISSUE",
AK1302="Coupure ENEO &amp; Baisse de tension","POWER ISSUE",
AK1302="Defaut GE &amp; POWER Cabinet","POWER ISSUE",
AK1302="Sharing","POWER ISSUE",
AK1302="Sites strategiques &amp; DataCenter","POWER ISSUE",
AK1302="Exclu","Exclu",
AK1302="SAT","TX ISSUE",
AK1302="SPARE-ISSUE","SPARE-ISSUE",
AK1302="Fiber CAmtel","TX ISSUE",
AK1302="Fiber AOF","TX ISSUE",
AK1302="Projet OCM (HUAWEI)","TRAVAUX-HUAWEI",
AK1302="Projet OCM (NOKIA)","TRAVAUX -NOKIA",
AK1302="ACCESS-ISSUE","ACCESS-ISSUE",
AK1302="Projet OCM (ZTE, NOKIA, autres projets)","TRAVAUX OCM",
AK1302="No root CAuse","No root cause",
AK1302="ODU HS","TX ISSUE",
AK1302="IP &amp; VLAN","TX ISSUE",
AK1302="Warehouse HUAWEI","SPARE-ISSUE",
AK1302="SPARE-HS","SPARE-ISSUE",
AK1302="Power Telco","RAN ISSUE",AK1302="no impacts","no impacts"
),"")</f>
        <v>No root cause</v>
      </c>
      <c r="AK1302" s="81" t="s">
        <v>5620</v>
      </c>
      <c r="AL1302" s="56" t="str" cm="1">
        <f t="array" ref="AL1302">IFERROR(_xlfn.IFS(
AK1302="MPR ISSUE","ACTIVE",
AK1302="BSS Hardware Issue","ACTIVE",
AK1302="Sites strategiques, MLL, Pylone, etc.","PASSIVE",
AK1302="AKTIVCO DEFAUT GE &amp; POWER Cabinet","PASSIVE",
AK1302="AKTIVCO Coupure ENEO &amp; Baisse de tension","PASSIVE",
AK1302="Coupure ENEO &amp; Baisse de tension","PASSIVE",
AK1302="Defaut GE &amp; POWER Cabinet","PASSIVE",
AK1302="Sharing","PASSIVE",
AK1302="Sites strategiques &amp; DataCenter","PASSIVE",
AK1302="Exclu","Exclu",
AK1302="SAT","ACTIVE",
AK1302="SPARE-ISSUE","SPARE-ISSUE",
AK1302="Fiber CAmtel","ACTIVE",
AK1302="Fiber AOF","ACTIVE",
AK1302="Projet OCM (HUAWEI)","PLANNED WORKS",
AK1302="Projet OCM (NOKIA)","PLANNED WORKS",
AK1302="ACCESS-ISSUE","ACCESS-ISSUE",
AK1302="Projet OCM (ZTE, NOKIA, autres projets)","PLANNED WORKS",
AK1302="No root CAuse","No root cause",
AK1302="ODU HS","ACTIVE",
AK1302="IP &amp; VLAN","ACTIVE",
AK1302="Warehouse HUAWEI","SPARE-ISSUE",
AK1302="SPARE-HS","SPARE-ISSUE",
AK1302="Power Telco","ACTIVE", AK1302="no impacts","no impacts"
),"")</f>
        <v>No root cause</v>
      </c>
      <c r="AM1302" s="108" t="s">
        <v>5537</v>
      </c>
      <c r="AN1302" s="117" t="s">
        <v>2306</v>
      </c>
      <c r="AP1302" s="23" t="s">
        <v>5537</v>
      </c>
      <c r="AQ1302" s="23" t="s">
        <v>5537</v>
      </c>
      <c r="AR1302" s="7"/>
      <c r="AS1302" s="6"/>
      <c r="AT1302" s="7"/>
      <c r="AU1302" s="3" t="s">
        <v>5537</v>
      </c>
      <c r="AV1302" s="24" t="s">
        <v>5537</v>
      </c>
      <c r="AW1302" s="24" t="s">
        <v>5537</v>
      </c>
      <c r="AX1302" s="24" t="s">
        <v>5537</v>
      </c>
      <c r="AY1302" s="24" t="s">
        <v>5537</v>
      </c>
      <c r="AZ1302" s="24" t="s">
        <v>5537</v>
      </c>
      <c r="BA1302" s="24" t="s">
        <v>5537</v>
      </c>
      <c r="BB1302" s="24" t="s">
        <v>5537</v>
      </c>
      <c r="BC1302" s="24" t="s">
        <v>5537</v>
      </c>
      <c r="BD1302" s="24" t="s">
        <v>5537</v>
      </c>
      <c r="BE1302" s="24" t="s">
        <v>5537</v>
      </c>
      <c r="BF1302" s="24" t="s">
        <v>5537</v>
      </c>
      <c r="BG1302" s="24" t="s">
        <v>5537</v>
      </c>
      <c r="BH1302" s="24" t="s">
        <v>5537</v>
      </c>
      <c r="BI1302" s="9" t="s">
        <v>5537</v>
      </c>
      <c r="BJ1302" s="14"/>
      <c r="BK1302" s="14" t="s">
        <v>5537</v>
      </c>
      <c r="BL1302" s="14" t="str">
        <f>_xlfn.XLOOKUP(B1302,'[4]cell downs 18042026 17h'!$B:$B,'[4]cell downs 18042026 17h'!$B:$B,"")</f>
        <v/>
      </c>
      <c r="BM1302" s="14" t="str">
        <f>_xlfn.XLOOKUP(B1302,'[5]Cells Huawei 19042026 15h'!$B:$B,'[5]Cells Huawei 19042026 15h'!$B:$B,"")</f>
        <v/>
      </c>
      <c r="BN1302" s="9" t="str">
        <f>_xlfn.XLOOKUP(B1302,'[6]cells down 19042026 9H40'!$B:$B,'[6]cells down 19042026 9H40'!$B:$B,"")</f>
        <v/>
      </c>
      <c r="BO1302" s="9" t="s">
        <v>2306</v>
      </c>
      <c r="BP1302" s="9" t="s">
        <v>5537</v>
      </c>
    </row>
    <row r="1303" spans="1:68" s="9" customFormat="1" x14ac:dyDescent="0.35">
      <c r="A1303" s="3" t="s">
        <v>2629</v>
      </c>
      <c r="B1303" s="3" t="s">
        <v>2630</v>
      </c>
      <c r="C1303" s="3" t="str">
        <f>_xlfn.XLOOKUP(B1303,'[1]daily break down'!$D:$D,'[1]daily break down'!$E:$E,"")</f>
        <v>Yaounde</v>
      </c>
      <c r="D1303" s="3" t="s">
        <v>357</v>
      </c>
      <c r="E1303" s="3" t="s">
        <v>5494</v>
      </c>
      <c r="F1303" s="3" t="s">
        <v>37</v>
      </c>
      <c r="G1303" s="3" t="s">
        <v>115</v>
      </c>
      <c r="H1303" s="41" t="str">
        <f>_xlfn.XLOOKUP(B1303,[2]CALCULATION!$B:$B,[2]CALCULATION!$H:$H,"")</f>
        <v>ZTE</v>
      </c>
      <c r="I1303" s="34">
        <v>0</v>
      </c>
      <c r="J1303" s="34">
        <v>16.120003681160171</v>
      </c>
      <c r="K1303" s="34">
        <v>0</v>
      </c>
      <c r="L1303" s="34">
        <v>0</v>
      </c>
      <c r="M1303" s="34">
        <v>0</v>
      </c>
      <c r="N1303" s="34">
        <v>0</v>
      </c>
      <c r="O1303" s="34">
        <v>0</v>
      </c>
      <c r="P1303" s="34">
        <v>0.63141527767076588</v>
      </c>
      <c r="Q1303" s="34">
        <v>4.7026286051827286</v>
      </c>
      <c r="R1303" s="34">
        <v>0</v>
      </c>
      <c r="S1303" s="109">
        <v>24.852860603881485</v>
      </c>
      <c r="T1303" s="109">
        <f>_xlfn.XLOOKUP(B1303,'[3]Nur des jours'!$B:$B,'[3]Nur des jours'!$U:$U,"")</f>
        <v>27.675368758079284</v>
      </c>
      <c r="U1303" s="109">
        <v>13.868556899607057</v>
      </c>
      <c r="V1303" s="109">
        <v>13.868556899607057</v>
      </c>
      <c r="W1303" s="109">
        <v>27.675368758079284</v>
      </c>
      <c r="X1303" s="109">
        <v>0</v>
      </c>
      <c r="Y1303" s="109">
        <v>0</v>
      </c>
      <c r="Z1303" s="109">
        <v>20.891529193882985</v>
      </c>
      <c r="AA1303" s="109">
        <v>0</v>
      </c>
      <c r="AB1303" s="109">
        <v>0</v>
      </c>
      <c r="AC1303" s="109">
        <v>0</v>
      </c>
      <c r="AD1303" s="109">
        <v>0</v>
      </c>
      <c r="AE1303" s="109">
        <v>0</v>
      </c>
      <c r="AF1303" s="109">
        <v>0</v>
      </c>
      <c r="AG1303" s="57" t="str">
        <f>_xlfn.XLOOKUP(B1303,[3]CALCULATION!$B:$B,[3]CALCULATION!$M:$M,"")</f>
        <v>Operationnel</v>
      </c>
      <c r="AH1303" s="57"/>
      <c r="AI1303" s="56" t="str" cm="1">
        <f t="array" ref="AI1303">IFERROR(_xlfn.IFS(
AK1303="MPR ISSUE","PDH",
AK1303="BSS Hardware Issue","BSS",
AK1303="Sites strategiques, MLL, Pylone, etc.","ENVTECH",
AK1303="AKTIVCO DEFAUT GE &amp; POWER Cabinet","AKTIVCO",
AK1303="AKTIVCO Coupure ENEO &amp; Baisse de tension","AKTIVCO GRID ONLY",
AK1303="Coupure ENEO &amp; Baisse de tension","IHS GRID ONLY",
AK1303="Defaut GE &amp; POWER Cabinet","IHS",
AK1303="Sharing","Partners",
AK1303="Sites strategiques &amp; DataCenter","SST &amp; DC",
AK1303="Exclu","Exclu",
AK1303="SAT","SAT",
AK1303="SPARE-ISSUE","SPARE-ISSUE",
AK1303="Fiber CAmtel","TRANS_FO_CAMTEL",
AK1303="Fiber AOF","Fiber AOF",
AK1303="Projet OCM (HUAWEI)","TRAVAUX-HUAWEI",
AK1303="Projet OCM (NOKIA)","TRAVAUX-NOKIA",
AK1303="ACCESS-ISSUE","ACCESS-ISSUE",
AK1303="Projet OCM (ZTE, NOKIA, autres projets)","TRAVAUX OCM",
AK1303="No root CAuse","No root cause",
AK1303="ODU HS","PDH",
AK1303="IP &amp; VLAN","PDH",
AK1303="Warehouse HUAWEI","SPARE-ISSUE",
AK1303="SPARE-HS","SPARE-ISSUE",
AK1303="Power Telco","BSS",AK1303="no impacts","no impacts"
),"")</f>
        <v>No root cause</v>
      </c>
      <c r="AJ1303" s="56" t="str" cm="1">
        <f t="array" ref="AJ1303">IFERROR(_xlfn.IFS(
AK1303="MPR ISSUE","TX ISSUE",
AK1303="BSS Hardware Issue","RAN ISSUE",
AK1303="Sites strategiques, MLL, Pylone, etc.","ENVTECH",
AK1303="AKTIVCO DEFAUT GE &amp; POWER Cabinet","POWER ISSUE",
AK1303="AKTIVCO Coupure ENEO &amp; Baisse de tension","POWER ISSUE",
AK1303="Coupure ENEO &amp; Baisse de tension","POWER ISSUE",
AK1303="Defaut GE &amp; POWER Cabinet","POWER ISSUE",
AK1303="Sharing","POWER ISSUE",
AK1303="Sites strategiques &amp; DataCenter","POWER ISSUE",
AK1303="Exclu","Exclu",
AK1303="SAT","TX ISSUE",
AK1303="SPARE-ISSUE","SPARE-ISSUE",
AK1303="Fiber CAmtel","TX ISSUE",
AK1303="Fiber AOF","TX ISSUE",
AK1303="Projet OCM (HUAWEI)","TRAVAUX-HUAWEI",
AK1303="Projet OCM (NOKIA)","TRAVAUX -NOKIA",
AK1303="ACCESS-ISSUE","ACCESS-ISSUE",
AK1303="Projet OCM (ZTE, NOKIA, autres projets)","TRAVAUX OCM",
AK1303="No root CAuse","No root cause",
AK1303="ODU HS","TX ISSUE",
AK1303="IP &amp; VLAN","TX ISSUE",
AK1303="Warehouse HUAWEI","SPARE-ISSUE",
AK1303="SPARE-HS","SPARE-ISSUE",
AK1303="Power Telco","RAN ISSUE",AK1303="no impacts","no impacts"
),"")</f>
        <v>No root cause</v>
      </c>
      <c r="AK1303" s="81" t="s">
        <v>5620</v>
      </c>
      <c r="AL1303" s="56" t="str" cm="1">
        <f t="array" ref="AL1303">IFERROR(_xlfn.IFS(
AK1303="MPR ISSUE","ACTIVE",
AK1303="BSS Hardware Issue","ACTIVE",
AK1303="Sites strategiques, MLL, Pylone, etc.","PASSIVE",
AK1303="AKTIVCO DEFAUT GE &amp; POWER Cabinet","PASSIVE",
AK1303="AKTIVCO Coupure ENEO &amp; Baisse de tension","PASSIVE",
AK1303="Coupure ENEO &amp; Baisse de tension","PASSIVE",
AK1303="Defaut GE &amp; POWER Cabinet","PASSIVE",
AK1303="Sharing","PASSIVE",
AK1303="Sites strategiques &amp; DataCenter","PASSIVE",
AK1303="Exclu","Exclu",
AK1303="SAT","ACTIVE",
AK1303="SPARE-ISSUE","SPARE-ISSUE",
AK1303="Fiber CAmtel","ACTIVE",
AK1303="Fiber AOF","ACTIVE",
AK1303="Projet OCM (HUAWEI)","PLANNED WORKS",
AK1303="Projet OCM (NOKIA)","PLANNED WORKS",
AK1303="ACCESS-ISSUE","ACCESS-ISSUE",
AK1303="Projet OCM (ZTE, NOKIA, autres projets)","PLANNED WORKS",
AK1303="No root CAuse","No root cause",
AK1303="ODU HS","ACTIVE",
AK1303="IP &amp; VLAN","ACTIVE",
AK1303="Warehouse HUAWEI","SPARE-ISSUE",
AK1303="SPARE-HS","SPARE-ISSUE",
AK1303="Power Telco","ACTIVE", AK1303="no impacts","no impacts"
),"")</f>
        <v>No root cause</v>
      </c>
      <c r="AM1303" s="108" t="s">
        <v>5537</v>
      </c>
      <c r="AN1303" s="117" t="s">
        <v>2630</v>
      </c>
      <c r="AP1303" s="23" t="s">
        <v>5537</v>
      </c>
      <c r="AQ1303" s="23" t="s">
        <v>5537</v>
      </c>
      <c r="AR1303" s="7"/>
      <c r="AS1303" s="6"/>
      <c r="AT1303" s="7"/>
      <c r="AU1303" s="3" t="s">
        <v>5537</v>
      </c>
      <c r="AV1303" s="24" t="s">
        <v>5537</v>
      </c>
      <c r="AW1303" s="24" t="s">
        <v>5537</v>
      </c>
      <c r="AX1303" s="24" t="s">
        <v>5537</v>
      </c>
      <c r="AY1303" s="24" t="s">
        <v>5537</v>
      </c>
      <c r="AZ1303" s="24" t="s">
        <v>5537</v>
      </c>
      <c r="BA1303" s="24" t="s">
        <v>5537</v>
      </c>
      <c r="BB1303" s="24" t="s">
        <v>5537</v>
      </c>
      <c r="BC1303" s="24" t="s">
        <v>5537</v>
      </c>
      <c r="BD1303" s="24" t="s">
        <v>5537</v>
      </c>
      <c r="BE1303" s="24" t="s">
        <v>5537</v>
      </c>
      <c r="BF1303" s="24" t="s">
        <v>5537</v>
      </c>
      <c r="BG1303" s="24" t="s">
        <v>5537</v>
      </c>
      <c r="BH1303" s="24" t="s">
        <v>5537</v>
      </c>
      <c r="BI1303" s="9" t="s">
        <v>5537</v>
      </c>
      <c r="BJ1303" s="14"/>
      <c r="BK1303" s="14" t="s">
        <v>5537</v>
      </c>
      <c r="BL1303" s="14" t="str">
        <f>_xlfn.XLOOKUP(B1303,'[4]cell downs 18042026 17h'!$B:$B,'[4]cell downs 18042026 17h'!$B:$B,"")</f>
        <v/>
      </c>
      <c r="BM1303" s="14" t="str">
        <f>_xlfn.XLOOKUP(B1303,'[5]Cells Huawei 19042026 15h'!$B:$B,'[5]Cells Huawei 19042026 15h'!$B:$B,"")</f>
        <v/>
      </c>
      <c r="BN1303" s="9" t="str">
        <f>_xlfn.XLOOKUP(B1303,'[6]cells down 19042026 9H40'!$B:$B,'[6]cells down 19042026 9H40'!$B:$B,"")</f>
        <v/>
      </c>
      <c r="BO1303" s="9" t="s">
        <v>5537</v>
      </c>
      <c r="BP1303" s="9" t="s">
        <v>12</v>
      </c>
    </row>
    <row r="1304" spans="1:68" s="9" customFormat="1" x14ac:dyDescent="0.35">
      <c r="A1304" s="1" t="s">
        <v>2504</v>
      </c>
      <c r="B1304" s="8" t="s">
        <v>2505</v>
      </c>
      <c r="C1304" s="3" t="str">
        <f>_xlfn.XLOOKUP(B1304,'[1]daily break down'!$D:$D,'[1]daily break down'!$E:$E,"")</f>
        <v>Douala</v>
      </c>
      <c r="D1304" s="1" t="s">
        <v>11</v>
      </c>
      <c r="E1304" s="1" t="s">
        <v>594</v>
      </c>
      <c r="F1304" s="3" t="s">
        <v>31</v>
      </c>
      <c r="G1304" s="1" t="s">
        <v>32</v>
      </c>
      <c r="H1304" s="41" t="str">
        <f>_xlfn.XLOOKUP(B1304,[2]CALCULATION!$B:$B,[2]CALCULATION!$H:$H,"")</f>
        <v>ZTE</v>
      </c>
      <c r="I1304" s="34">
        <v>0</v>
      </c>
      <c r="J1304" s="34">
        <v>3.9415523081444961E-3</v>
      </c>
      <c r="K1304" s="34">
        <v>0</v>
      </c>
      <c r="L1304" s="34">
        <v>0</v>
      </c>
      <c r="M1304" s="34">
        <v>0</v>
      </c>
      <c r="N1304" s="34">
        <v>3.5848507417965097E-3</v>
      </c>
      <c r="O1304" s="34">
        <v>0</v>
      </c>
      <c r="P1304" s="34">
        <v>0</v>
      </c>
      <c r="Q1304" s="34">
        <v>33.038144952102115</v>
      </c>
      <c r="R1304" s="34">
        <v>0</v>
      </c>
      <c r="S1304" s="109">
        <v>0</v>
      </c>
      <c r="T1304" s="109">
        <f>_xlfn.XLOOKUP(B1304,'[3]Nur des jours'!$B:$B,'[3]Nur des jours'!$U:$U,"")</f>
        <v>21.480621830706585</v>
      </c>
      <c r="U1304" s="109">
        <v>18.408440415143549</v>
      </c>
      <c r="V1304" s="109">
        <v>7.321870371797174</v>
      </c>
      <c r="W1304" s="109">
        <v>21.480621830706585</v>
      </c>
      <c r="X1304" s="109">
        <v>0</v>
      </c>
      <c r="Y1304" s="109">
        <v>0</v>
      </c>
      <c r="Z1304" s="109">
        <v>0</v>
      </c>
      <c r="AA1304" s="109">
        <v>0</v>
      </c>
      <c r="AB1304" s="109">
        <v>0</v>
      </c>
      <c r="AC1304" s="109">
        <v>0</v>
      </c>
      <c r="AD1304" s="109">
        <v>0</v>
      </c>
      <c r="AE1304" s="109">
        <v>0</v>
      </c>
      <c r="AF1304" s="109">
        <v>0</v>
      </c>
      <c r="AG1304" s="57" t="str">
        <f>_xlfn.XLOOKUP(B1304,[3]CALCULATION!$B:$B,[3]CALCULATION!$M:$M,"")</f>
        <v>Operationnel</v>
      </c>
      <c r="AH1304" s="57"/>
      <c r="AI1304" s="56" t="str" cm="1">
        <f t="array" ref="AI1304">IFERROR(_xlfn.IFS(
AK1304="MPR ISSUE","PDH",
AK1304="BSS Hardware Issue","BSS",
AK1304="Sites strategiques, MLL, Pylone, etc.","ENVTECH",
AK1304="AKTIVCO DEFAUT GE &amp; POWER Cabinet","AKTIVCO",
AK1304="AKTIVCO Coupure ENEO &amp; Baisse de tension","AKTIVCO GRID ONLY",
AK1304="Coupure ENEO &amp; Baisse de tension","IHS GRID ONLY",
AK1304="Defaut GE &amp; POWER Cabinet","IHS",
AK1304="Sharing","Partners",
AK1304="Sites strategiques &amp; DataCenter","SST &amp; DC",
AK1304="Exclu","Exclu",
AK1304="SAT","SAT",
AK1304="SPARE-ISSUE","SPARE-ISSUE",
AK1304="Fiber CAmtel","TRANS_FO_CAMTEL",
AK1304="Fiber AOF","Fiber AOF",
AK1304="Projet OCM (HUAWEI)","TRAVAUX-HUAWEI",
AK1304="Projet OCM (NOKIA)","TRAVAUX-NOKIA",
AK1304="ACCESS-ISSUE","ACCESS-ISSUE",
AK1304="Projet OCM (ZTE, NOKIA, autres projets)","TRAVAUX OCM",
AK1304="No root CAuse","No root cause",
AK1304="ODU HS","PDH",
AK1304="IP &amp; VLAN","PDH",
AK1304="Warehouse HUAWEI","SPARE-ISSUE",
AK1304="SPARE-HS","SPARE-ISSUE",
AK1304="Power Telco","BSS",AK1304="no impacts","no impacts"
),"")</f>
        <v>No root cause</v>
      </c>
      <c r="AJ1304" s="56" t="str" cm="1">
        <f t="array" ref="AJ1304">IFERROR(_xlfn.IFS(
AK1304="MPR ISSUE","TX ISSUE",
AK1304="BSS Hardware Issue","RAN ISSUE",
AK1304="Sites strategiques, MLL, Pylone, etc.","ENVTECH",
AK1304="AKTIVCO DEFAUT GE &amp; POWER Cabinet","POWER ISSUE",
AK1304="AKTIVCO Coupure ENEO &amp; Baisse de tension","POWER ISSUE",
AK1304="Coupure ENEO &amp; Baisse de tension","POWER ISSUE",
AK1304="Defaut GE &amp; POWER Cabinet","POWER ISSUE",
AK1304="Sharing","POWER ISSUE",
AK1304="Sites strategiques &amp; DataCenter","POWER ISSUE",
AK1304="Exclu","Exclu",
AK1304="SAT","TX ISSUE",
AK1304="SPARE-ISSUE","SPARE-ISSUE",
AK1304="Fiber CAmtel","TX ISSUE",
AK1304="Fiber AOF","TX ISSUE",
AK1304="Projet OCM (HUAWEI)","TRAVAUX-HUAWEI",
AK1304="Projet OCM (NOKIA)","TRAVAUX -NOKIA",
AK1304="ACCESS-ISSUE","ACCESS-ISSUE",
AK1304="Projet OCM (ZTE, NOKIA, autres projets)","TRAVAUX OCM",
AK1304="No root CAuse","No root cause",
AK1304="ODU HS","TX ISSUE",
AK1304="IP &amp; VLAN","TX ISSUE",
AK1304="Warehouse HUAWEI","SPARE-ISSUE",
AK1304="SPARE-HS","SPARE-ISSUE",
AK1304="Power Telco","RAN ISSUE",AK1304="no impacts","no impacts"
),"")</f>
        <v>No root cause</v>
      </c>
      <c r="AK1304" s="81" t="s">
        <v>5620</v>
      </c>
      <c r="AL1304" s="56" t="str" cm="1">
        <f t="array" ref="AL1304">IFERROR(_xlfn.IFS(
AK1304="MPR ISSUE","ACTIVE",
AK1304="BSS Hardware Issue","ACTIVE",
AK1304="Sites strategiques, MLL, Pylone, etc.","PASSIVE",
AK1304="AKTIVCO DEFAUT GE &amp; POWER Cabinet","PASSIVE",
AK1304="AKTIVCO Coupure ENEO &amp; Baisse de tension","PASSIVE",
AK1304="Coupure ENEO &amp; Baisse de tension","PASSIVE",
AK1304="Defaut GE &amp; POWER Cabinet","PASSIVE",
AK1304="Sharing","PASSIVE",
AK1304="Sites strategiques &amp; DataCenter","PASSIVE",
AK1304="Exclu","Exclu",
AK1304="SAT","ACTIVE",
AK1304="SPARE-ISSUE","SPARE-ISSUE",
AK1304="Fiber CAmtel","ACTIVE",
AK1304="Fiber AOF","ACTIVE",
AK1304="Projet OCM (HUAWEI)","PLANNED WORKS",
AK1304="Projet OCM (NOKIA)","PLANNED WORKS",
AK1304="ACCESS-ISSUE","ACCESS-ISSUE",
AK1304="Projet OCM (ZTE, NOKIA, autres projets)","PLANNED WORKS",
AK1304="No root CAuse","No root cause",
AK1304="ODU HS","ACTIVE",
AK1304="IP &amp; VLAN","ACTIVE",
AK1304="Warehouse HUAWEI","SPARE-ISSUE",
AK1304="SPARE-HS","SPARE-ISSUE",
AK1304="Power Telco","ACTIVE", AK1304="no impacts","no impacts"
),"")</f>
        <v>No root cause</v>
      </c>
      <c r="AM1304" s="108" t="s">
        <v>5537</v>
      </c>
      <c r="AN1304" s="117" t="s">
        <v>2505</v>
      </c>
      <c r="AP1304" s="23" t="s">
        <v>5537</v>
      </c>
      <c r="AQ1304" s="23" t="s">
        <v>5537</v>
      </c>
      <c r="AR1304" s="7"/>
      <c r="AS1304" s="6"/>
      <c r="AT1304" s="7"/>
      <c r="AU1304" s="3" t="s">
        <v>5537</v>
      </c>
      <c r="AV1304" s="24" t="s">
        <v>5537</v>
      </c>
      <c r="AW1304" s="24" t="s">
        <v>5537</v>
      </c>
      <c r="AX1304" s="24" t="s">
        <v>5537</v>
      </c>
      <c r="AY1304" s="24" t="s">
        <v>5537</v>
      </c>
      <c r="AZ1304" s="24" t="s">
        <v>5537</v>
      </c>
      <c r="BA1304" s="24" t="s">
        <v>5537</v>
      </c>
      <c r="BB1304" s="24" t="s">
        <v>5537</v>
      </c>
      <c r="BC1304" s="24" t="s">
        <v>5537</v>
      </c>
      <c r="BD1304" s="24" t="s">
        <v>5537</v>
      </c>
      <c r="BE1304" s="24" t="s">
        <v>5537</v>
      </c>
      <c r="BF1304" s="24" t="s">
        <v>5537</v>
      </c>
      <c r="BG1304" s="24" t="s">
        <v>5537</v>
      </c>
      <c r="BH1304" s="24" t="s">
        <v>5537</v>
      </c>
      <c r="BI1304" s="9" t="s">
        <v>5537</v>
      </c>
      <c r="BJ1304" s="14"/>
      <c r="BK1304" s="14" t="s">
        <v>5537</v>
      </c>
      <c r="BL1304" s="14" t="str">
        <f>_xlfn.XLOOKUP(B1304,'[4]cell downs 18042026 17h'!$B:$B,'[4]cell downs 18042026 17h'!$B:$B,"")</f>
        <v/>
      </c>
      <c r="BM1304" s="14" t="str">
        <f>_xlfn.XLOOKUP(B1304,'[5]Cells Huawei 19042026 15h'!$B:$B,'[5]Cells Huawei 19042026 15h'!$B:$B,"")</f>
        <v/>
      </c>
      <c r="BN1304" s="9" t="str">
        <f>_xlfn.XLOOKUP(B1304,'[6]cells down 19042026 9H40'!$B:$B,'[6]cells down 19042026 9H40'!$B:$B,"")</f>
        <v/>
      </c>
      <c r="BO1304" s="9" t="s">
        <v>2505</v>
      </c>
      <c r="BP1304" s="9" t="s">
        <v>12</v>
      </c>
    </row>
    <row r="1305" spans="1:68" s="9" customFormat="1" x14ac:dyDescent="0.35">
      <c r="A1305" s="1" t="s">
        <v>2732</v>
      </c>
      <c r="B1305" s="8" t="s">
        <v>2733</v>
      </c>
      <c r="C1305" s="3" t="str">
        <f>_xlfn.XLOOKUP(B1305,'[1]daily break down'!$D:$D,'[1]daily break down'!$E:$E,"")</f>
        <v>Yaounde</v>
      </c>
      <c r="D1305" s="1" t="s">
        <v>11</v>
      </c>
      <c r="E1305" s="1" t="s">
        <v>12</v>
      </c>
      <c r="F1305" s="3" t="s">
        <v>37</v>
      </c>
      <c r="G1305" s="1" t="s">
        <v>38</v>
      </c>
      <c r="H1305" s="41" t="str">
        <f>_xlfn.XLOOKUP(B1305,[2]CALCULATION!$B:$B,[2]CALCULATION!$H:$H,"")</f>
        <v>ZTE</v>
      </c>
      <c r="I1305" s="34">
        <v>0</v>
      </c>
      <c r="J1305" s="34">
        <v>0</v>
      </c>
      <c r="K1305" s="34">
        <v>0</v>
      </c>
      <c r="L1305" s="34">
        <v>0</v>
      </c>
      <c r="M1305" s="34">
        <v>0</v>
      </c>
      <c r="N1305" s="34">
        <v>0</v>
      </c>
      <c r="O1305" s="34">
        <v>0</v>
      </c>
      <c r="P1305" s="34">
        <v>0</v>
      </c>
      <c r="Q1305" s="34">
        <v>0</v>
      </c>
      <c r="R1305" s="34">
        <v>0</v>
      </c>
      <c r="S1305" s="109">
        <v>0</v>
      </c>
      <c r="T1305" s="109">
        <f>_xlfn.XLOOKUP(B1305,'[3]Nur des jours'!$B:$B,'[3]Nur des jours'!$U:$U,"")</f>
        <v>20.569909226585398</v>
      </c>
      <c r="U1305" s="109">
        <v>10.968412649493624</v>
      </c>
      <c r="V1305" s="109">
        <v>13.868556899607057</v>
      </c>
      <c r="W1305" s="109">
        <v>20.569909226585398</v>
      </c>
      <c r="X1305" s="109">
        <v>0</v>
      </c>
      <c r="Y1305" s="109">
        <v>0</v>
      </c>
      <c r="Z1305" s="109">
        <v>0</v>
      </c>
      <c r="AA1305" s="109">
        <v>0</v>
      </c>
      <c r="AB1305" s="109">
        <v>0</v>
      </c>
      <c r="AC1305" s="109">
        <v>0</v>
      </c>
      <c r="AD1305" s="109">
        <v>0</v>
      </c>
      <c r="AE1305" s="109">
        <v>0</v>
      </c>
      <c r="AF1305" s="109">
        <v>0</v>
      </c>
      <c r="AG1305" s="57" t="str">
        <f>_xlfn.XLOOKUP(B1305,[3]CALCULATION!$B:$B,[3]CALCULATION!$M:$M,"")</f>
        <v>Operationnel</v>
      </c>
      <c r="AH1305" s="57"/>
      <c r="AI1305" s="56" t="str" cm="1">
        <f t="array" ref="AI1305">IFERROR(_xlfn.IFS(
AK1305="MPR ISSUE","PDH",
AK1305="BSS Hardware Issue","BSS",
AK1305="Sites strategiques, MLL, Pylone, etc.","ENVTECH",
AK1305="AKTIVCO DEFAUT GE &amp; POWER Cabinet","AKTIVCO",
AK1305="AKTIVCO Coupure ENEO &amp; Baisse de tension","AKTIVCO GRID ONLY",
AK1305="Coupure ENEO &amp; Baisse de tension","IHS GRID ONLY",
AK1305="Defaut GE &amp; POWER Cabinet","IHS",
AK1305="Sharing","Partners",
AK1305="Sites strategiques &amp; DataCenter","SST &amp; DC",
AK1305="Exclu","Exclu",
AK1305="SAT","SAT",
AK1305="SPARE-ISSUE","SPARE-ISSUE",
AK1305="Fiber CAmtel","TRANS_FO_CAMTEL",
AK1305="Fiber AOF","Fiber AOF",
AK1305="Projet OCM (HUAWEI)","TRAVAUX-HUAWEI",
AK1305="Projet OCM (NOKIA)","TRAVAUX-NOKIA",
AK1305="ACCESS-ISSUE","ACCESS-ISSUE",
AK1305="Projet OCM (ZTE, NOKIA, autres projets)","TRAVAUX OCM",
AK1305="No root CAuse","No root cause",
AK1305="ODU HS","PDH",
AK1305="IP &amp; VLAN","PDH",
AK1305="Warehouse HUAWEI","SPARE-ISSUE",
AK1305="SPARE-HS","SPARE-ISSUE",
AK1305="Power Telco","BSS",AK1305="no impacts","no impacts"
),"")</f>
        <v>No root cause</v>
      </c>
      <c r="AJ1305" s="56" t="str" cm="1">
        <f t="array" ref="AJ1305">IFERROR(_xlfn.IFS(
AK1305="MPR ISSUE","TX ISSUE",
AK1305="BSS Hardware Issue","RAN ISSUE",
AK1305="Sites strategiques, MLL, Pylone, etc.","ENVTECH",
AK1305="AKTIVCO DEFAUT GE &amp; POWER Cabinet","POWER ISSUE",
AK1305="AKTIVCO Coupure ENEO &amp; Baisse de tension","POWER ISSUE",
AK1305="Coupure ENEO &amp; Baisse de tension","POWER ISSUE",
AK1305="Defaut GE &amp; POWER Cabinet","POWER ISSUE",
AK1305="Sharing","POWER ISSUE",
AK1305="Sites strategiques &amp; DataCenter","POWER ISSUE",
AK1305="Exclu","Exclu",
AK1305="SAT","TX ISSUE",
AK1305="SPARE-ISSUE","SPARE-ISSUE",
AK1305="Fiber CAmtel","TX ISSUE",
AK1305="Fiber AOF","TX ISSUE",
AK1305="Projet OCM (HUAWEI)","TRAVAUX-HUAWEI",
AK1305="Projet OCM (NOKIA)","TRAVAUX -NOKIA",
AK1305="ACCESS-ISSUE","ACCESS-ISSUE",
AK1305="Projet OCM (ZTE, NOKIA, autres projets)","TRAVAUX OCM",
AK1305="No root CAuse","No root cause",
AK1305="ODU HS","TX ISSUE",
AK1305="IP &amp; VLAN","TX ISSUE",
AK1305="Warehouse HUAWEI","SPARE-ISSUE",
AK1305="SPARE-HS","SPARE-ISSUE",
AK1305="Power Telco","RAN ISSUE",AK1305="no impacts","no impacts"
),"")</f>
        <v>No root cause</v>
      </c>
      <c r="AK1305" s="81" t="s">
        <v>5620</v>
      </c>
      <c r="AL1305" s="56" t="str" cm="1">
        <f t="array" ref="AL1305">IFERROR(_xlfn.IFS(
AK1305="MPR ISSUE","ACTIVE",
AK1305="BSS Hardware Issue","ACTIVE",
AK1305="Sites strategiques, MLL, Pylone, etc.","PASSIVE",
AK1305="AKTIVCO DEFAUT GE &amp; POWER Cabinet","PASSIVE",
AK1305="AKTIVCO Coupure ENEO &amp; Baisse de tension","PASSIVE",
AK1305="Coupure ENEO &amp; Baisse de tension","PASSIVE",
AK1305="Defaut GE &amp; POWER Cabinet","PASSIVE",
AK1305="Sharing","PASSIVE",
AK1305="Sites strategiques &amp; DataCenter","PASSIVE",
AK1305="Exclu","Exclu",
AK1305="SAT","ACTIVE",
AK1305="SPARE-ISSUE","SPARE-ISSUE",
AK1305="Fiber CAmtel","ACTIVE",
AK1305="Fiber AOF","ACTIVE",
AK1305="Projet OCM (HUAWEI)","PLANNED WORKS",
AK1305="Projet OCM (NOKIA)","PLANNED WORKS",
AK1305="ACCESS-ISSUE","ACCESS-ISSUE",
AK1305="Projet OCM (ZTE, NOKIA, autres projets)","PLANNED WORKS",
AK1305="No root CAuse","No root cause",
AK1305="ODU HS","ACTIVE",
AK1305="IP &amp; VLAN","ACTIVE",
AK1305="Warehouse HUAWEI","SPARE-ISSUE",
AK1305="SPARE-HS","SPARE-ISSUE",
AK1305="Power Telco","ACTIVE", AK1305="no impacts","no impacts"
),"")</f>
        <v>No root cause</v>
      </c>
      <c r="AM1305" s="108" t="s">
        <v>5537</v>
      </c>
      <c r="AN1305" s="117" t="s">
        <v>2733</v>
      </c>
      <c r="AP1305" s="23" t="s">
        <v>5537</v>
      </c>
      <c r="AQ1305" s="23" t="s">
        <v>5537</v>
      </c>
      <c r="AR1305" s="7"/>
      <c r="AS1305" s="6"/>
      <c r="AT1305" s="7"/>
      <c r="AU1305" s="3" t="s">
        <v>5537</v>
      </c>
      <c r="AV1305" s="24" t="s">
        <v>5537</v>
      </c>
      <c r="AW1305" s="24" t="s">
        <v>5537</v>
      </c>
      <c r="AX1305" s="24" t="s">
        <v>5537</v>
      </c>
      <c r="AY1305" s="24" t="s">
        <v>5537</v>
      </c>
      <c r="AZ1305" s="24" t="s">
        <v>5537</v>
      </c>
      <c r="BA1305" s="24" t="s">
        <v>5537</v>
      </c>
      <c r="BB1305" s="24" t="s">
        <v>5537</v>
      </c>
      <c r="BC1305" s="24" t="s">
        <v>5537</v>
      </c>
      <c r="BD1305" s="24" t="s">
        <v>5537</v>
      </c>
      <c r="BE1305" s="24" t="s">
        <v>5537</v>
      </c>
      <c r="BF1305" s="24" t="s">
        <v>5537</v>
      </c>
      <c r="BG1305" s="24" t="s">
        <v>5537</v>
      </c>
      <c r="BH1305" s="24" t="s">
        <v>5537</v>
      </c>
      <c r="BI1305" s="9" t="s">
        <v>5537</v>
      </c>
      <c r="BJ1305" s="14"/>
      <c r="BK1305" s="14" t="s">
        <v>5537</v>
      </c>
      <c r="BL1305" s="14" t="str">
        <f>_xlfn.XLOOKUP(B1305,'[4]cell downs 18042026 17h'!$B:$B,'[4]cell downs 18042026 17h'!$B:$B,"")</f>
        <v/>
      </c>
      <c r="BM1305" s="14" t="str">
        <f>_xlfn.XLOOKUP(B1305,'[5]Cells Huawei 19042026 15h'!$B:$B,'[5]Cells Huawei 19042026 15h'!$B:$B,"")</f>
        <v/>
      </c>
      <c r="BN1305" s="9" t="str">
        <f>_xlfn.XLOOKUP(B1305,'[6]cells down 19042026 9H40'!$B:$B,'[6]cells down 19042026 9H40'!$B:$B,"")</f>
        <v/>
      </c>
      <c r="BO1305" s="9" t="s">
        <v>2733</v>
      </c>
      <c r="BP1305" s="9" t="s">
        <v>12</v>
      </c>
    </row>
    <row r="1306" spans="1:68" s="9" customFormat="1" ht="25" customHeight="1" x14ac:dyDescent="0.35">
      <c r="A1306" s="1" t="s">
        <v>1907</v>
      </c>
      <c r="B1306" s="8" t="s">
        <v>1908</v>
      </c>
      <c r="C1306" s="3" t="str">
        <f>_xlfn.XLOOKUP(B1306,'[1]daily break down'!$D:$D,'[1]daily break down'!$E:$E,"")</f>
        <v>Douala</v>
      </c>
      <c r="D1306" s="1" t="s">
        <v>11</v>
      </c>
      <c r="E1306" s="1" t="s">
        <v>145</v>
      </c>
      <c r="F1306" s="3" t="s">
        <v>31</v>
      </c>
      <c r="G1306" s="1" t="s">
        <v>32</v>
      </c>
      <c r="H1306" s="41" t="str">
        <f>_xlfn.XLOOKUP(B1306,[2]CALCULATION!$B:$B,[2]CALCULATION!$H:$H,"")</f>
        <v>ZTE</v>
      </c>
      <c r="I1306" s="34">
        <v>0</v>
      </c>
      <c r="J1306" s="34">
        <v>4.2096492054115924</v>
      </c>
      <c r="K1306" s="34">
        <v>4.2464429719803798</v>
      </c>
      <c r="L1306" s="34">
        <v>0</v>
      </c>
      <c r="M1306" s="34">
        <v>0</v>
      </c>
      <c r="N1306" s="34">
        <v>4.44093450103159E-3</v>
      </c>
      <c r="O1306" s="34">
        <v>27.146255489637099</v>
      </c>
      <c r="P1306" s="34">
        <v>18.560466622721034</v>
      </c>
      <c r="Q1306" s="34">
        <v>23.18105386764374</v>
      </c>
      <c r="R1306" s="34">
        <v>7.86960346200273</v>
      </c>
      <c r="S1306" s="109">
        <v>60.072021613261327</v>
      </c>
      <c r="T1306" s="109">
        <f>_xlfn.XLOOKUP(B1306,'[3]Nur des jours'!$B:$B,'[3]Nur des jours'!$U:$U,"")</f>
        <v>19.157995251588744</v>
      </c>
      <c r="U1306" s="109">
        <v>0</v>
      </c>
      <c r="V1306" s="109">
        <v>0</v>
      </c>
      <c r="W1306" s="109">
        <v>19.157995251588744</v>
      </c>
      <c r="X1306" s="109">
        <v>0</v>
      </c>
      <c r="Y1306" s="109">
        <v>0</v>
      </c>
      <c r="Z1306" s="109">
        <v>0</v>
      </c>
      <c r="AA1306" s="109">
        <v>0</v>
      </c>
      <c r="AB1306" s="109">
        <v>0</v>
      </c>
      <c r="AC1306" s="109">
        <v>0</v>
      </c>
      <c r="AD1306" s="109">
        <v>0</v>
      </c>
      <c r="AE1306" s="109">
        <v>0</v>
      </c>
      <c r="AF1306" s="109">
        <v>0</v>
      </c>
      <c r="AG1306" s="57" t="str">
        <f>_xlfn.XLOOKUP(B1306,[3]CALCULATION!$B:$B,[3]CALCULATION!$M:$M,"")</f>
        <v>Operationnel</v>
      </c>
      <c r="AH1306" s="57"/>
      <c r="AI1306" s="56" t="str" cm="1">
        <f t="array" ref="AI1306">IFERROR(_xlfn.IFS(
AK1306="MPR ISSUE","PDH",
AK1306="BSS Hardware Issue","BSS",
AK1306="Sites strategiques, MLL, Pylone, etc.","ENVTECH",
AK1306="AKTIVCO DEFAUT GE &amp; POWER Cabinet","AKTIVCO",
AK1306="AKTIVCO Coupure ENEO &amp; Baisse de tension","AKTIVCO GRID ONLY",
AK1306="Coupure ENEO &amp; Baisse de tension","IHS GRID ONLY",
AK1306="Defaut GE &amp; POWER Cabinet","IHS",
AK1306="Sharing","Partners",
AK1306="Sites strategiques &amp; DataCenter","SST &amp; DC",
AK1306="Exclu","Exclu",
AK1306="SAT","SAT",
AK1306="SPARE-ISSUE","SPARE-ISSUE",
AK1306="Fiber CAmtel","TRANS_FO_CAMTEL",
AK1306="Fiber AOF","Fiber AOF",
AK1306="Projet OCM (HUAWEI)","TRAVAUX-HUAWEI",
AK1306="Projet OCM (NOKIA)","TRAVAUX-NOKIA",
AK1306="ACCESS-ISSUE","ACCESS-ISSUE",
AK1306="Projet OCM (ZTE, NOKIA, autres projets)","TRAVAUX OCM",
AK1306="No root CAuse","No root cause",
AK1306="ODU HS","PDH",
AK1306="IP &amp; VLAN","PDH",
AK1306="Warehouse HUAWEI","SPARE-ISSUE",
AK1306="SPARE-HS","SPARE-ISSUE",
AK1306="Power Telco","BSS",AK1306="no impacts","no impacts"
),"")</f>
        <v>No root cause</v>
      </c>
      <c r="AJ1306" s="56" t="str" cm="1">
        <f t="array" ref="AJ1306">IFERROR(_xlfn.IFS(
AK1306="MPR ISSUE","TX ISSUE",
AK1306="BSS Hardware Issue","RAN ISSUE",
AK1306="Sites strategiques, MLL, Pylone, etc.","ENVTECH",
AK1306="AKTIVCO DEFAUT GE &amp; POWER Cabinet","POWER ISSUE",
AK1306="AKTIVCO Coupure ENEO &amp; Baisse de tension","POWER ISSUE",
AK1306="Coupure ENEO &amp; Baisse de tension","POWER ISSUE",
AK1306="Defaut GE &amp; POWER Cabinet","POWER ISSUE",
AK1306="Sharing","POWER ISSUE",
AK1306="Sites strategiques &amp; DataCenter","POWER ISSUE",
AK1306="Exclu","Exclu",
AK1306="SAT","TX ISSUE",
AK1306="SPARE-ISSUE","SPARE-ISSUE",
AK1306="Fiber CAmtel","TX ISSUE",
AK1306="Fiber AOF","TX ISSUE",
AK1306="Projet OCM (HUAWEI)","TRAVAUX-HUAWEI",
AK1306="Projet OCM (NOKIA)","TRAVAUX -NOKIA",
AK1306="ACCESS-ISSUE","ACCESS-ISSUE",
AK1306="Projet OCM (ZTE, NOKIA, autres projets)","TRAVAUX OCM",
AK1306="No root CAuse","No root cause",
AK1306="ODU HS","TX ISSUE",
AK1306="IP &amp; VLAN","TX ISSUE",
AK1306="Warehouse HUAWEI","SPARE-ISSUE",
AK1306="SPARE-HS","SPARE-ISSUE",
AK1306="Power Telco","RAN ISSUE",AK1306="no impacts","no impacts"
),"")</f>
        <v>No root cause</v>
      </c>
      <c r="AK1306" s="81" t="s">
        <v>5620</v>
      </c>
      <c r="AL1306" s="56" t="str" cm="1">
        <f t="array" ref="AL1306">IFERROR(_xlfn.IFS(
AK1306="MPR ISSUE","ACTIVE",
AK1306="BSS Hardware Issue","ACTIVE",
AK1306="Sites strategiques, MLL, Pylone, etc.","PASSIVE",
AK1306="AKTIVCO DEFAUT GE &amp; POWER Cabinet","PASSIVE",
AK1306="AKTIVCO Coupure ENEO &amp; Baisse de tension","PASSIVE",
AK1306="Coupure ENEO &amp; Baisse de tension","PASSIVE",
AK1306="Defaut GE &amp; POWER Cabinet","PASSIVE",
AK1306="Sharing","PASSIVE",
AK1306="Sites strategiques &amp; DataCenter","PASSIVE",
AK1306="Exclu","Exclu",
AK1306="SAT","ACTIVE",
AK1306="SPARE-ISSUE","SPARE-ISSUE",
AK1306="Fiber CAmtel","ACTIVE",
AK1306="Fiber AOF","ACTIVE",
AK1306="Projet OCM (HUAWEI)","PLANNED WORKS",
AK1306="Projet OCM (NOKIA)","PLANNED WORKS",
AK1306="ACCESS-ISSUE","ACCESS-ISSUE",
AK1306="Projet OCM (ZTE, NOKIA, autres projets)","PLANNED WORKS",
AK1306="No root CAuse","No root cause",
AK1306="ODU HS","ACTIVE",
AK1306="IP &amp; VLAN","ACTIVE",
AK1306="Warehouse HUAWEI","SPARE-ISSUE",
AK1306="SPARE-HS","SPARE-ISSUE",
AK1306="Power Telco","ACTIVE", AK1306="no impacts","no impacts"
),"")</f>
        <v>No root cause</v>
      </c>
      <c r="AM1306" s="108" t="s">
        <v>5537</v>
      </c>
      <c r="AN1306" s="117" t="s">
        <v>1908</v>
      </c>
      <c r="AP1306" s="23" t="s">
        <v>5537</v>
      </c>
      <c r="AQ1306" s="23" t="s">
        <v>5537</v>
      </c>
      <c r="AR1306" s="7"/>
      <c r="AS1306" s="6"/>
      <c r="AT1306" s="7"/>
      <c r="AU1306" s="3" t="s">
        <v>5537</v>
      </c>
      <c r="AV1306" s="24" t="s">
        <v>5537</v>
      </c>
      <c r="AW1306" s="24" t="s">
        <v>5537</v>
      </c>
      <c r="AX1306" s="24" t="s">
        <v>5537</v>
      </c>
      <c r="AY1306" s="24" t="s">
        <v>5537</v>
      </c>
      <c r="AZ1306" s="24" t="s">
        <v>5537</v>
      </c>
      <c r="BA1306" s="24" t="s">
        <v>5537</v>
      </c>
      <c r="BB1306" s="24" t="s">
        <v>5537</v>
      </c>
      <c r="BC1306" s="24" t="s">
        <v>5537</v>
      </c>
      <c r="BD1306" s="24" t="s">
        <v>5537</v>
      </c>
      <c r="BE1306" s="24" t="s">
        <v>5537</v>
      </c>
      <c r="BF1306" s="24" t="s">
        <v>5537</v>
      </c>
      <c r="BG1306" s="24" t="s">
        <v>5537</v>
      </c>
      <c r="BH1306" s="24" t="s">
        <v>5537</v>
      </c>
      <c r="BI1306" s="9" t="s">
        <v>5537</v>
      </c>
      <c r="BJ1306" s="14"/>
      <c r="BK1306" s="14" t="s">
        <v>5537</v>
      </c>
      <c r="BL1306" s="14" t="str">
        <f>_xlfn.XLOOKUP(B1306,'[4]cell downs 18042026 17h'!$B:$B,'[4]cell downs 18042026 17h'!$B:$B,"")</f>
        <v/>
      </c>
      <c r="BM1306" s="14" t="str">
        <f>_xlfn.XLOOKUP(B1306,'[5]Cells Huawei 19042026 15h'!$B:$B,'[5]Cells Huawei 19042026 15h'!$B:$B,"")</f>
        <v/>
      </c>
      <c r="BN1306" s="9" t="str">
        <f>_xlfn.XLOOKUP(B1306,'[6]cells down 19042026 9H40'!$B:$B,'[6]cells down 19042026 9H40'!$B:$B,"")</f>
        <v/>
      </c>
      <c r="BO1306" s="9" t="s">
        <v>1908</v>
      </c>
      <c r="BP1306" s="9" t="s">
        <v>302</v>
      </c>
    </row>
    <row r="1307" spans="1:68" s="9" customFormat="1" x14ac:dyDescent="0.35">
      <c r="A1307" s="1" t="s">
        <v>2492</v>
      </c>
      <c r="B1307" s="8" t="s">
        <v>2493</v>
      </c>
      <c r="C1307" s="3" t="str">
        <f>_xlfn.XLOOKUP(B1307,'[1]daily break down'!$D:$D,'[1]daily break down'!$E:$E,"")</f>
        <v>Douala</v>
      </c>
      <c r="D1307" s="1" t="s">
        <v>11</v>
      </c>
      <c r="E1307" s="1" t="s">
        <v>5554</v>
      </c>
      <c r="F1307" s="3" t="s">
        <v>31</v>
      </c>
      <c r="G1307" s="1" t="s">
        <v>32</v>
      </c>
      <c r="H1307" s="41" t="str">
        <f>_xlfn.XLOOKUP(B1307,[2]CALCULATION!$B:$B,[2]CALCULATION!$H:$H,"")</f>
        <v>ZTE</v>
      </c>
      <c r="I1307" s="34">
        <v>0</v>
      </c>
      <c r="J1307" s="34">
        <v>0</v>
      </c>
      <c r="K1307" s="34">
        <v>0</v>
      </c>
      <c r="L1307" s="34">
        <v>0</v>
      </c>
      <c r="M1307" s="34">
        <v>0</v>
      </c>
      <c r="N1307" s="34">
        <v>0</v>
      </c>
      <c r="O1307" s="34">
        <v>0</v>
      </c>
      <c r="P1307" s="34">
        <v>3.6185537791205549E-17</v>
      </c>
      <c r="Q1307" s="34">
        <v>24.200756635362541</v>
      </c>
      <c r="R1307" s="34">
        <v>0</v>
      </c>
      <c r="S1307" s="109">
        <v>0</v>
      </c>
      <c r="T1307" s="109">
        <f>_xlfn.XLOOKUP(B1307,'[3]Nur des jours'!$B:$B,'[3]Nur des jours'!$U:$U,"")</f>
        <v>15.617054472609599</v>
      </c>
      <c r="U1307" s="109">
        <v>13.587244209306771</v>
      </c>
      <c r="V1307" s="109">
        <v>5.2518063367319865</v>
      </c>
      <c r="W1307" s="109">
        <v>15.617054472609599</v>
      </c>
      <c r="X1307" s="109">
        <v>0</v>
      </c>
      <c r="Y1307" s="109">
        <v>0</v>
      </c>
      <c r="Z1307" s="109">
        <v>0</v>
      </c>
      <c r="AA1307" s="109">
        <v>0</v>
      </c>
      <c r="AB1307" s="109">
        <v>0</v>
      </c>
      <c r="AC1307" s="109">
        <v>0</v>
      </c>
      <c r="AD1307" s="109">
        <v>0</v>
      </c>
      <c r="AE1307" s="109">
        <v>0</v>
      </c>
      <c r="AF1307" s="109">
        <v>0</v>
      </c>
      <c r="AG1307" s="57" t="str">
        <f>_xlfn.XLOOKUP(B1307,[3]CALCULATION!$B:$B,[3]CALCULATION!$M:$M,"")</f>
        <v>Operationnel</v>
      </c>
      <c r="AH1307" s="57"/>
      <c r="AI1307" s="56" t="str" cm="1">
        <f t="array" ref="AI1307">IFERROR(_xlfn.IFS(
AK1307="MPR ISSUE","PDH",
AK1307="BSS Hardware Issue","BSS",
AK1307="Sites strategiques, MLL, Pylone, etc.","ENVTECH",
AK1307="AKTIVCO DEFAUT GE &amp; POWER Cabinet","AKTIVCO",
AK1307="AKTIVCO Coupure ENEO &amp; Baisse de tension","AKTIVCO GRID ONLY",
AK1307="Coupure ENEO &amp; Baisse de tension","IHS GRID ONLY",
AK1307="Defaut GE &amp; POWER Cabinet","IHS",
AK1307="Sharing","Partners",
AK1307="Sites strategiques &amp; DataCenter","SST &amp; DC",
AK1307="Exclu","Exclu",
AK1307="SAT","SAT",
AK1307="SPARE-ISSUE","SPARE-ISSUE",
AK1307="Fiber CAmtel","TRANS_FO_CAMTEL",
AK1307="Fiber AOF","Fiber AOF",
AK1307="Projet OCM (HUAWEI)","TRAVAUX-HUAWEI",
AK1307="Projet OCM (NOKIA)","TRAVAUX-NOKIA",
AK1307="ACCESS-ISSUE","ACCESS-ISSUE",
AK1307="Projet OCM (ZTE, NOKIA, autres projets)","TRAVAUX OCM",
AK1307="No root CAuse","No root cause",
AK1307="ODU HS","PDH",
AK1307="IP &amp; VLAN","PDH",
AK1307="Warehouse HUAWEI","SPARE-ISSUE",
AK1307="SPARE-HS","SPARE-ISSUE",
AK1307="Power Telco","BSS",AK1307="no impacts","no impacts"
),"")</f>
        <v>No root cause</v>
      </c>
      <c r="AJ1307" s="56" t="str" cm="1">
        <f t="array" ref="AJ1307">IFERROR(_xlfn.IFS(
AK1307="MPR ISSUE","TX ISSUE",
AK1307="BSS Hardware Issue","RAN ISSUE",
AK1307="Sites strategiques, MLL, Pylone, etc.","ENVTECH",
AK1307="AKTIVCO DEFAUT GE &amp; POWER Cabinet","POWER ISSUE",
AK1307="AKTIVCO Coupure ENEO &amp; Baisse de tension","POWER ISSUE",
AK1307="Coupure ENEO &amp; Baisse de tension","POWER ISSUE",
AK1307="Defaut GE &amp; POWER Cabinet","POWER ISSUE",
AK1307="Sharing","POWER ISSUE",
AK1307="Sites strategiques &amp; DataCenter","POWER ISSUE",
AK1307="Exclu","Exclu",
AK1307="SAT","TX ISSUE",
AK1307="SPARE-ISSUE","SPARE-ISSUE",
AK1307="Fiber CAmtel","TX ISSUE",
AK1307="Fiber AOF","TX ISSUE",
AK1307="Projet OCM (HUAWEI)","TRAVAUX-HUAWEI",
AK1307="Projet OCM (NOKIA)","TRAVAUX -NOKIA",
AK1307="ACCESS-ISSUE","ACCESS-ISSUE",
AK1307="Projet OCM (ZTE, NOKIA, autres projets)","TRAVAUX OCM",
AK1307="No root CAuse","No root cause",
AK1307="ODU HS","TX ISSUE",
AK1307="IP &amp; VLAN","TX ISSUE",
AK1307="Warehouse HUAWEI","SPARE-ISSUE",
AK1307="SPARE-HS","SPARE-ISSUE",
AK1307="Power Telco","RAN ISSUE",AK1307="no impacts","no impacts"
),"")</f>
        <v>No root cause</v>
      </c>
      <c r="AK1307" s="81" t="s">
        <v>5620</v>
      </c>
      <c r="AL1307" s="56" t="str" cm="1">
        <f t="array" ref="AL1307">IFERROR(_xlfn.IFS(
AK1307="MPR ISSUE","ACTIVE",
AK1307="BSS Hardware Issue","ACTIVE",
AK1307="Sites strategiques, MLL, Pylone, etc.","PASSIVE",
AK1307="AKTIVCO DEFAUT GE &amp; POWER Cabinet","PASSIVE",
AK1307="AKTIVCO Coupure ENEO &amp; Baisse de tension","PASSIVE",
AK1307="Coupure ENEO &amp; Baisse de tension","PASSIVE",
AK1307="Defaut GE &amp; POWER Cabinet","PASSIVE",
AK1307="Sharing","PASSIVE",
AK1307="Sites strategiques &amp; DataCenter","PASSIVE",
AK1307="Exclu","Exclu",
AK1307="SAT","ACTIVE",
AK1307="SPARE-ISSUE","SPARE-ISSUE",
AK1307="Fiber CAmtel","ACTIVE",
AK1307="Fiber AOF","ACTIVE",
AK1307="Projet OCM (HUAWEI)","PLANNED WORKS",
AK1307="Projet OCM (NOKIA)","PLANNED WORKS",
AK1307="ACCESS-ISSUE","ACCESS-ISSUE",
AK1307="Projet OCM (ZTE, NOKIA, autres projets)","PLANNED WORKS",
AK1307="No root CAuse","No root cause",
AK1307="ODU HS","ACTIVE",
AK1307="IP &amp; VLAN","ACTIVE",
AK1307="Warehouse HUAWEI","SPARE-ISSUE",
AK1307="SPARE-HS","SPARE-ISSUE",
AK1307="Power Telco","ACTIVE", AK1307="no impacts","no impacts"
),"")</f>
        <v>No root cause</v>
      </c>
      <c r="AM1307" s="108" t="s">
        <v>5537</v>
      </c>
      <c r="AN1307" s="117" t="s">
        <v>2493</v>
      </c>
      <c r="AP1307" s="23" t="s">
        <v>5537</v>
      </c>
      <c r="AQ1307" s="23" t="s">
        <v>5537</v>
      </c>
      <c r="AR1307" s="7"/>
      <c r="AS1307" s="6"/>
      <c r="AT1307" s="7"/>
      <c r="AU1307" s="3" t="s">
        <v>5537</v>
      </c>
      <c r="AV1307" s="24" t="s">
        <v>5537</v>
      </c>
      <c r="AW1307" s="24" t="s">
        <v>5537</v>
      </c>
      <c r="AX1307" s="24" t="s">
        <v>5537</v>
      </c>
      <c r="AY1307" s="24" t="s">
        <v>5537</v>
      </c>
      <c r="AZ1307" s="24" t="s">
        <v>5537</v>
      </c>
      <c r="BA1307" s="24" t="s">
        <v>5537</v>
      </c>
      <c r="BB1307" s="24" t="s">
        <v>5537</v>
      </c>
      <c r="BC1307" s="24" t="s">
        <v>5537</v>
      </c>
      <c r="BD1307" s="24" t="s">
        <v>5537</v>
      </c>
      <c r="BE1307" s="24" t="s">
        <v>5537</v>
      </c>
      <c r="BF1307" s="24" t="s">
        <v>5537</v>
      </c>
      <c r="BG1307" s="24" t="s">
        <v>5537</v>
      </c>
      <c r="BH1307" s="24" t="s">
        <v>5537</v>
      </c>
      <c r="BI1307" s="9" t="s">
        <v>5537</v>
      </c>
      <c r="BJ1307" s="14"/>
      <c r="BK1307" s="14" t="s">
        <v>5537</v>
      </c>
      <c r="BL1307" s="14" t="str">
        <f>_xlfn.XLOOKUP(B1307,'[4]cell downs 18042026 17h'!$B:$B,'[4]cell downs 18042026 17h'!$B:$B,"")</f>
        <v/>
      </c>
      <c r="BM1307" s="14" t="str">
        <f>_xlfn.XLOOKUP(B1307,'[5]Cells Huawei 19042026 15h'!$B:$B,'[5]Cells Huawei 19042026 15h'!$B:$B,"")</f>
        <v/>
      </c>
      <c r="BN1307" s="9" t="str">
        <f>_xlfn.XLOOKUP(B1307,'[6]cells down 19042026 9H40'!$B:$B,'[6]cells down 19042026 9H40'!$B:$B,"")</f>
        <v/>
      </c>
      <c r="BO1307" s="9" t="s">
        <v>5537</v>
      </c>
      <c r="BP1307" s="9" t="s">
        <v>5537</v>
      </c>
    </row>
    <row r="1308" spans="1:68" s="9" customFormat="1" x14ac:dyDescent="0.35">
      <c r="A1308" s="1" t="s">
        <v>776</v>
      </c>
      <c r="B1308" s="8" t="s">
        <v>777</v>
      </c>
      <c r="C1308" s="3" t="str">
        <f>_xlfn.XLOOKUP(B1308,'[1]daily break down'!$D:$D,'[1]daily break down'!$E:$E,"")</f>
        <v>OUEST</v>
      </c>
      <c r="D1308" s="1" t="s">
        <v>11</v>
      </c>
      <c r="E1308" s="1" t="s">
        <v>12</v>
      </c>
      <c r="F1308" s="3" t="s">
        <v>102</v>
      </c>
      <c r="G1308" s="1" t="s">
        <v>776</v>
      </c>
      <c r="H1308" s="40" t="str">
        <f>_xlfn.XLOOKUP(B1308,[2]CALCULATION!$B:$B,[2]CALCULATION!$H:$H,"")</f>
        <v>NOKIA</v>
      </c>
      <c r="I1308" s="34">
        <v>0</v>
      </c>
      <c r="J1308" s="34">
        <v>0</v>
      </c>
      <c r="K1308" s="34">
        <v>3.567015663479283E-3</v>
      </c>
      <c r="L1308" s="34">
        <v>0</v>
      </c>
      <c r="M1308" s="34">
        <v>0.25253314264189036</v>
      </c>
      <c r="N1308" s="34">
        <v>0</v>
      </c>
      <c r="O1308" s="34">
        <v>0</v>
      </c>
      <c r="P1308" s="34">
        <v>0</v>
      </c>
      <c r="Q1308" s="34">
        <v>0</v>
      </c>
      <c r="R1308" s="34">
        <v>0</v>
      </c>
      <c r="S1308" s="109">
        <v>0</v>
      </c>
      <c r="T1308" s="109">
        <f>_xlfn.XLOOKUP(B1308,'[3]Nur des jours'!$B:$B,'[3]Nur des jours'!$U:$U,"")</f>
        <v>13.668197629789431</v>
      </c>
      <c r="U1308" s="109">
        <v>18.491409199476074</v>
      </c>
      <c r="V1308" s="109">
        <v>18.491409199476074</v>
      </c>
      <c r="W1308" s="109">
        <v>13.668197629789434</v>
      </c>
      <c r="X1308" s="109">
        <v>0</v>
      </c>
      <c r="Y1308" s="109">
        <v>0</v>
      </c>
      <c r="Z1308" s="109">
        <v>0</v>
      </c>
      <c r="AA1308" s="109">
        <v>0</v>
      </c>
      <c r="AB1308" s="109">
        <v>0</v>
      </c>
      <c r="AC1308" s="109">
        <v>0</v>
      </c>
      <c r="AD1308" s="109">
        <v>0</v>
      </c>
      <c r="AE1308" s="109">
        <v>0</v>
      </c>
      <c r="AF1308" s="109">
        <v>0</v>
      </c>
      <c r="AG1308" s="57" t="str">
        <f>_xlfn.XLOOKUP(B1308,[3]CALCULATION!$B:$B,[3]CALCULATION!$M:$M,"")</f>
        <v>Operationnel</v>
      </c>
      <c r="AH1308" s="57"/>
      <c r="AI1308" s="56" t="str" cm="1">
        <f t="array" ref="AI1308">IFERROR(_xlfn.IFS(
AK1308="MPR ISSUE","PDH",
AK1308="BSS Hardware Issue","BSS",
AK1308="Sites strategiques, MLL, Pylone, etc.","ENVTECH",
AK1308="AKTIVCO DEFAUT GE &amp; POWER Cabinet","AKTIVCO",
AK1308="AKTIVCO Coupure ENEO &amp; Baisse de tension","AKTIVCO GRID ONLY",
AK1308="Coupure ENEO &amp; Baisse de tension","IHS GRID ONLY",
AK1308="Defaut GE &amp; POWER Cabinet","IHS",
AK1308="Sharing","Partners",
AK1308="Sites strategiques &amp; DataCenter","SST &amp; DC",
AK1308="Exclu","Exclu",
AK1308="SAT","SAT",
AK1308="SPARE-ISSUE","SPARE-ISSUE",
AK1308="Fiber CAmtel","TRANS_FO_CAMTEL",
AK1308="Fiber AOF","Fiber AOF",
AK1308="Projet OCM (HUAWEI)","TRAVAUX-HUAWEI",
AK1308="Projet OCM (NOKIA)","TRAVAUX-NOKIA",
AK1308="ACCESS-ISSUE","ACCESS-ISSUE",
AK1308="Projet OCM (ZTE, NOKIA, autres projets)","TRAVAUX OCM",
AK1308="No root CAuse","No root cause",
AK1308="ODU HS","PDH",
AK1308="IP &amp; VLAN","PDH",
AK1308="Warehouse HUAWEI","SPARE-ISSUE",
AK1308="SPARE-HS","SPARE-ISSUE",
AK1308="Power Telco","BSS",AK1308="no impacts","no impacts"
),"")</f>
        <v>No root cause</v>
      </c>
      <c r="AJ1308" s="56" t="str" cm="1">
        <f t="array" ref="AJ1308">IFERROR(_xlfn.IFS(
AK1308="MPR ISSUE","TX ISSUE",
AK1308="BSS Hardware Issue","RAN ISSUE",
AK1308="Sites strategiques, MLL, Pylone, etc.","ENVTECH",
AK1308="AKTIVCO DEFAUT GE &amp; POWER Cabinet","POWER ISSUE",
AK1308="AKTIVCO Coupure ENEO &amp; Baisse de tension","POWER ISSUE",
AK1308="Coupure ENEO &amp; Baisse de tension","POWER ISSUE",
AK1308="Defaut GE &amp; POWER Cabinet","POWER ISSUE",
AK1308="Sharing","POWER ISSUE",
AK1308="Sites strategiques &amp; DataCenter","POWER ISSUE",
AK1308="Exclu","Exclu",
AK1308="SAT","TX ISSUE",
AK1308="SPARE-ISSUE","SPARE-ISSUE",
AK1308="Fiber CAmtel","TX ISSUE",
AK1308="Fiber AOF","TX ISSUE",
AK1308="Projet OCM (HUAWEI)","TRAVAUX-HUAWEI",
AK1308="Projet OCM (NOKIA)","TRAVAUX -NOKIA",
AK1308="ACCESS-ISSUE","ACCESS-ISSUE",
AK1308="Projet OCM (ZTE, NOKIA, autres projets)","TRAVAUX OCM",
AK1308="No root CAuse","No root cause",
AK1308="ODU HS","TX ISSUE",
AK1308="IP &amp; VLAN","TX ISSUE",
AK1308="Warehouse HUAWEI","SPARE-ISSUE",
AK1308="SPARE-HS","SPARE-ISSUE",
AK1308="Power Telco","RAN ISSUE",AK1308="no impacts","no impacts"
),"")</f>
        <v>No root cause</v>
      </c>
      <c r="AK1308" s="81" t="s">
        <v>5620</v>
      </c>
      <c r="AL1308" s="56" t="str" cm="1">
        <f t="array" ref="AL1308">IFERROR(_xlfn.IFS(
AK1308="MPR ISSUE","ACTIVE",
AK1308="BSS Hardware Issue","ACTIVE",
AK1308="Sites strategiques, MLL, Pylone, etc.","PASSIVE",
AK1308="AKTIVCO DEFAUT GE &amp; POWER Cabinet","PASSIVE",
AK1308="AKTIVCO Coupure ENEO &amp; Baisse de tension","PASSIVE",
AK1308="Coupure ENEO &amp; Baisse de tension","PASSIVE",
AK1308="Defaut GE &amp; POWER Cabinet","PASSIVE",
AK1308="Sharing","PASSIVE",
AK1308="Sites strategiques &amp; DataCenter","PASSIVE",
AK1308="Exclu","Exclu",
AK1308="SAT","ACTIVE",
AK1308="SPARE-ISSUE","SPARE-ISSUE",
AK1308="Fiber CAmtel","ACTIVE",
AK1308="Fiber AOF","ACTIVE",
AK1308="Projet OCM (HUAWEI)","PLANNED WORKS",
AK1308="Projet OCM (NOKIA)","PLANNED WORKS",
AK1308="ACCESS-ISSUE","ACCESS-ISSUE",
AK1308="Projet OCM (ZTE, NOKIA, autres projets)","PLANNED WORKS",
AK1308="No root CAuse","No root cause",
AK1308="ODU HS","ACTIVE",
AK1308="IP &amp; VLAN","ACTIVE",
AK1308="Warehouse HUAWEI","SPARE-ISSUE",
AK1308="SPARE-HS","SPARE-ISSUE",
AK1308="Power Telco","ACTIVE", AK1308="no impacts","no impacts"
),"")</f>
        <v>No root cause</v>
      </c>
      <c r="AM1308" s="108" t="s">
        <v>5537</v>
      </c>
      <c r="AN1308" s="117" t="s">
        <v>777</v>
      </c>
      <c r="AP1308" s="23" t="s">
        <v>5537</v>
      </c>
      <c r="AQ1308" s="23" t="s">
        <v>5537</v>
      </c>
      <c r="AR1308" s="7"/>
      <c r="AS1308" s="6"/>
      <c r="AT1308" s="7"/>
      <c r="AU1308" s="3" t="s">
        <v>5537</v>
      </c>
      <c r="AV1308" s="24" t="s">
        <v>5537</v>
      </c>
      <c r="AW1308" s="24" t="s">
        <v>5537</v>
      </c>
      <c r="AX1308" s="24" t="s">
        <v>5537</v>
      </c>
      <c r="AY1308" s="24" t="s">
        <v>5537</v>
      </c>
      <c r="AZ1308" s="24" t="s">
        <v>5537</v>
      </c>
      <c r="BA1308" s="24" t="s">
        <v>5537</v>
      </c>
      <c r="BB1308" s="24" t="s">
        <v>5537</v>
      </c>
      <c r="BC1308" s="24" t="s">
        <v>5537</v>
      </c>
      <c r="BD1308" s="24" t="s">
        <v>5537</v>
      </c>
      <c r="BE1308" s="24" t="s">
        <v>5537</v>
      </c>
      <c r="BF1308" s="24" t="s">
        <v>5537</v>
      </c>
      <c r="BG1308" s="24" t="s">
        <v>5537</v>
      </c>
      <c r="BH1308" s="24" t="s">
        <v>5537</v>
      </c>
      <c r="BI1308" s="9" t="s">
        <v>5537</v>
      </c>
      <c r="BJ1308" s="14"/>
      <c r="BK1308" s="14" t="s">
        <v>5537</v>
      </c>
      <c r="BL1308" s="14" t="str">
        <f>_xlfn.XLOOKUP(B1308,'[4]cell downs 18042026 17h'!$B:$B,'[4]cell downs 18042026 17h'!$B:$B,"")</f>
        <v/>
      </c>
      <c r="BM1308" s="14" t="str">
        <f>_xlfn.XLOOKUP(B1308,'[5]Cells Huawei 19042026 15h'!$B:$B,'[5]Cells Huawei 19042026 15h'!$B:$B,"")</f>
        <v/>
      </c>
      <c r="BN1308" s="9" t="str">
        <f>_xlfn.XLOOKUP(B1308,'[6]cells down 19042026 9H40'!$B:$B,'[6]cells down 19042026 9H40'!$B:$B,"")</f>
        <v/>
      </c>
      <c r="BO1308" s="9" t="s">
        <v>777</v>
      </c>
      <c r="BP1308" s="9" t="s">
        <v>5537</v>
      </c>
    </row>
    <row r="1309" spans="1:68" s="9" customFormat="1" x14ac:dyDescent="0.35">
      <c r="A1309" s="1" t="s">
        <v>1889</v>
      </c>
      <c r="B1309" s="8" t="s">
        <v>1890</v>
      </c>
      <c r="C1309" s="3" t="str">
        <f>_xlfn.XLOOKUP(B1309,'[1]daily break down'!$D:$D,'[1]daily break down'!$E:$E,"")</f>
        <v>Douala</v>
      </c>
      <c r="D1309" s="1" t="s">
        <v>11</v>
      </c>
      <c r="E1309" s="1" t="s">
        <v>12</v>
      </c>
      <c r="F1309" s="3" t="s">
        <v>31</v>
      </c>
      <c r="G1309" s="1" t="s">
        <v>32</v>
      </c>
      <c r="H1309" s="41" t="str">
        <f>_xlfn.XLOOKUP(B1309,[2]CALCULATION!$B:$B,[2]CALCULATION!$H:$H,"")</f>
        <v>ZTE</v>
      </c>
      <c r="I1309" s="34">
        <v>0</v>
      </c>
      <c r="J1309" s="34">
        <v>3.8345418382401204E-3</v>
      </c>
      <c r="K1309" s="34">
        <v>0</v>
      </c>
      <c r="L1309" s="34">
        <v>0</v>
      </c>
      <c r="M1309" s="34">
        <v>5.7896860465928885E-17</v>
      </c>
      <c r="N1309" s="34">
        <v>2.5147460427529101E-3</v>
      </c>
      <c r="O1309" s="34">
        <v>0</v>
      </c>
      <c r="P1309" s="34">
        <v>5.7896860465928885E-17</v>
      </c>
      <c r="Q1309" s="34">
        <v>21.021404234190275</v>
      </c>
      <c r="R1309" s="34">
        <v>0</v>
      </c>
      <c r="S1309" s="109">
        <v>0</v>
      </c>
      <c r="T1309" s="109">
        <f>_xlfn.XLOOKUP(B1309,'[3]Nur des jours'!$B:$B,'[3]Nur des jours'!$U:$U,"")</f>
        <v>13.665183501553791</v>
      </c>
      <c r="U1309" s="109">
        <v>11.725672239771937</v>
      </c>
      <c r="V1309" s="109">
        <v>4.62531354067682</v>
      </c>
      <c r="W1309" s="109">
        <v>13.665183501553791</v>
      </c>
      <c r="X1309" s="109">
        <v>0</v>
      </c>
      <c r="Y1309" s="109">
        <v>0</v>
      </c>
      <c r="Z1309" s="109">
        <v>0</v>
      </c>
      <c r="AA1309" s="109">
        <v>0</v>
      </c>
      <c r="AB1309" s="109">
        <v>0</v>
      </c>
      <c r="AC1309" s="109">
        <v>0</v>
      </c>
      <c r="AD1309" s="109">
        <v>0</v>
      </c>
      <c r="AE1309" s="109">
        <v>0</v>
      </c>
      <c r="AF1309" s="109">
        <v>0</v>
      </c>
      <c r="AG1309" s="57" t="str">
        <f>_xlfn.XLOOKUP(B1309,[3]CALCULATION!$B:$B,[3]CALCULATION!$M:$M,"")</f>
        <v>Operationnel</v>
      </c>
      <c r="AH1309" s="57"/>
      <c r="AI1309" s="56" t="str" cm="1">
        <f t="array" ref="AI1309">IFERROR(_xlfn.IFS(
AK1309="MPR ISSUE","PDH",
AK1309="BSS Hardware Issue","BSS",
AK1309="Sites strategiques, MLL, Pylone, etc.","ENVTECH",
AK1309="AKTIVCO DEFAUT GE &amp; POWER Cabinet","AKTIVCO",
AK1309="AKTIVCO Coupure ENEO &amp; Baisse de tension","AKTIVCO GRID ONLY",
AK1309="Coupure ENEO &amp; Baisse de tension","IHS GRID ONLY",
AK1309="Defaut GE &amp; POWER Cabinet","IHS",
AK1309="Sharing","Partners",
AK1309="Sites strategiques &amp; DataCenter","SST &amp; DC",
AK1309="Exclu","Exclu",
AK1309="SAT","SAT",
AK1309="SPARE-ISSUE","SPARE-ISSUE",
AK1309="Fiber CAmtel","TRANS_FO_CAMTEL",
AK1309="Fiber AOF","Fiber AOF",
AK1309="Projet OCM (HUAWEI)","TRAVAUX-HUAWEI",
AK1309="Projet OCM (NOKIA)","TRAVAUX-NOKIA",
AK1309="ACCESS-ISSUE","ACCESS-ISSUE",
AK1309="Projet OCM (ZTE, NOKIA, autres projets)","TRAVAUX OCM",
AK1309="No root CAuse","No root cause",
AK1309="ODU HS","PDH",
AK1309="IP &amp; VLAN","PDH",
AK1309="Warehouse HUAWEI","SPARE-ISSUE",
AK1309="SPARE-HS","SPARE-ISSUE",
AK1309="Power Telco","BSS",AK1309="no impacts","no impacts"
),"")</f>
        <v>No root cause</v>
      </c>
      <c r="AJ1309" s="56" t="str" cm="1">
        <f t="array" ref="AJ1309">IFERROR(_xlfn.IFS(
AK1309="MPR ISSUE","TX ISSUE",
AK1309="BSS Hardware Issue","RAN ISSUE",
AK1309="Sites strategiques, MLL, Pylone, etc.","ENVTECH",
AK1309="AKTIVCO DEFAUT GE &amp; POWER Cabinet","POWER ISSUE",
AK1309="AKTIVCO Coupure ENEO &amp; Baisse de tension","POWER ISSUE",
AK1309="Coupure ENEO &amp; Baisse de tension","POWER ISSUE",
AK1309="Defaut GE &amp; POWER Cabinet","POWER ISSUE",
AK1309="Sharing","POWER ISSUE",
AK1309="Sites strategiques &amp; DataCenter","POWER ISSUE",
AK1309="Exclu","Exclu",
AK1309="SAT","TX ISSUE",
AK1309="SPARE-ISSUE","SPARE-ISSUE",
AK1309="Fiber CAmtel","TX ISSUE",
AK1309="Fiber AOF","TX ISSUE",
AK1309="Projet OCM (HUAWEI)","TRAVAUX-HUAWEI",
AK1309="Projet OCM (NOKIA)","TRAVAUX -NOKIA",
AK1309="ACCESS-ISSUE","ACCESS-ISSUE",
AK1309="Projet OCM (ZTE, NOKIA, autres projets)","TRAVAUX OCM",
AK1309="No root CAuse","No root cause",
AK1309="ODU HS","TX ISSUE",
AK1309="IP &amp; VLAN","TX ISSUE",
AK1309="Warehouse HUAWEI","SPARE-ISSUE",
AK1309="SPARE-HS","SPARE-ISSUE",
AK1309="Power Telco","RAN ISSUE",AK1309="no impacts","no impacts"
),"")</f>
        <v>No root cause</v>
      </c>
      <c r="AK1309" s="81" t="s">
        <v>5620</v>
      </c>
      <c r="AL1309" s="56" t="str" cm="1">
        <f t="array" ref="AL1309">IFERROR(_xlfn.IFS(
AK1309="MPR ISSUE","ACTIVE",
AK1309="BSS Hardware Issue","ACTIVE",
AK1309="Sites strategiques, MLL, Pylone, etc.","PASSIVE",
AK1309="AKTIVCO DEFAUT GE &amp; POWER Cabinet","PASSIVE",
AK1309="AKTIVCO Coupure ENEO &amp; Baisse de tension","PASSIVE",
AK1309="Coupure ENEO &amp; Baisse de tension","PASSIVE",
AK1309="Defaut GE &amp; POWER Cabinet","PASSIVE",
AK1309="Sharing","PASSIVE",
AK1309="Sites strategiques &amp; DataCenter","PASSIVE",
AK1309="Exclu","Exclu",
AK1309="SAT","ACTIVE",
AK1309="SPARE-ISSUE","SPARE-ISSUE",
AK1309="Fiber CAmtel","ACTIVE",
AK1309="Fiber AOF","ACTIVE",
AK1309="Projet OCM (HUAWEI)","PLANNED WORKS",
AK1309="Projet OCM (NOKIA)","PLANNED WORKS",
AK1309="ACCESS-ISSUE","ACCESS-ISSUE",
AK1309="Projet OCM (ZTE, NOKIA, autres projets)","PLANNED WORKS",
AK1309="No root CAuse","No root cause",
AK1309="ODU HS","ACTIVE",
AK1309="IP &amp; VLAN","ACTIVE",
AK1309="Warehouse HUAWEI","SPARE-ISSUE",
AK1309="SPARE-HS","SPARE-ISSUE",
AK1309="Power Telco","ACTIVE", AK1309="no impacts","no impacts"
),"")</f>
        <v>No root cause</v>
      </c>
      <c r="AM1309" s="108" t="s">
        <v>5537</v>
      </c>
      <c r="AN1309" s="117" t="s">
        <v>1890</v>
      </c>
      <c r="AP1309" s="23" t="s">
        <v>5537</v>
      </c>
      <c r="AQ1309" s="23" t="s">
        <v>5537</v>
      </c>
      <c r="AR1309" s="7"/>
      <c r="AS1309" s="6"/>
      <c r="AT1309" s="7"/>
      <c r="AU1309" s="3" t="s">
        <v>5537</v>
      </c>
      <c r="AV1309" s="24" t="s">
        <v>5537</v>
      </c>
      <c r="AW1309" s="24" t="s">
        <v>5537</v>
      </c>
      <c r="AX1309" s="24" t="s">
        <v>5537</v>
      </c>
      <c r="AY1309" s="24" t="s">
        <v>5537</v>
      </c>
      <c r="AZ1309" s="24" t="s">
        <v>5537</v>
      </c>
      <c r="BA1309" s="24" t="s">
        <v>5537</v>
      </c>
      <c r="BB1309" s="24" t="s">
        <v>5537</v>
      </c>
      <c r="BC1309" s="24" t="s">
        <v>5537</v>
      </c>
      <c r="BD1309" s="24" t="s">
        <v>5537</v>
      </c>
      <c r="BE1309" s="24" t="s">
        <v>5537</v>
      </c>
      <c r="BF1309" s="24" t="s">
        <v>5537</v>
      </c>
      <c r="BG1309" s="24" t="s">
        <v>5537</v>
      </c>
      <c r="BH1309" s="24" t="s">
        <v>5537</v>
      </c>
      <c r="BI1309" s="9" t="s">
        <v>5537</v>
      </c>
      <c r="BJ1309" s="14"/>
      <c r="BK1309" s="14" t="s">
        <v>5537</v>
      </c>
      <c r="BL1309" s="14" t="str">
        <f>_xlfn.XLOOKUP(B1309,'[4]cell downs 18042026 17h'!$B:$B,'[4]cell downs 18042026 17h'!$B:$B,"")</f>
        <v/>
      </c>
      <c r="BM1309" s="14" t="str">
        <f>_xlfn.XLOOKUP(B1309,'[5]Cells Huawei 19042026 15h'!$B:$B,'[5]Cells Huawei 19042026 15h'!$B:$B,"")</f>
        <v/>
      </c>
      <c r="BN1309" s="9" t="str">
        <f>_xlfn.XLOOKUP(B1309,'[6]cells down 19042026 9H40'!$B:$B,'[6]cells down 19042026 9H40'!$B:$B,"")</f>
        <v/>
      </c>
      <c r="BO1309" s="9" t="s">
        <v>1890</v>
      </c>
      <c r="BP1309" s="9" t="s">
        <v>12</v>
      </c>
    </row>
    <row r="1310" spans="1:68" s="9" customFormat="1" x14ac:dyDescent="0.35">
      <c r="A1310" s="1" t="s">
        <v>4974</v>
      </c>
      <c r="B1310" s="1" t="s">
        <v>4975</v>
      </c>
      <c r="C1310" s="3" t="str">
        <f>_xlfn.XLOOKUP(B1310,'[1]daily break down'!$D:$D,'[1]daily break down'!$E:$E,"")</f>
        <v>Douala</v>
      </c>
      <c r="D1310" s="1" t="s">
        <v>11</v>
      </c>
      <c r="E1310" s="1" t="s">
        <v>302</v>
      </c>
      <c r="F1310" s="3" t="s">
        <v>31</v>
      </c>
      <c r="G1310" s="1" t="s">
        <v>32</v>
      </c>
      <c r="H1310" s="41" t="str">
        <f>_xlfn.XLOOKUP(B1310,[2]CALCULATION!$B:$B,[2]CALCULATION!$H:$H,"")</f>
        <v>ZTE</v>
      </c>
      <c r="I1310" s="34">
        <v>0</v>
      </c>
      <c r="J1310" s="34">
        <v>17.262839829582262</v>
      </c>
      <c r="K1310" s="34">
        <v>0</v>
      </c>
      <c r="L1310" s="34">
        <v>0</v>
      </c>
      <c r="M1310" s="34">
        <v>0</v>
      </c>
      <c r="N1310" s="34">
        <v>0</v>
      </c>
      <c r="O1310" s="34">
        <v>0</v>
      </c>
      <c r="P1310" s="34">
        <v>0</v>
      </c>
      <c r="Q1310" s="34">
        <v>0.33694029957224331</v>
      </c>
      <c r="R1310" s="34">
        <v>0</v>
      </c>
      <c r="S1310" s="109">
        <v>0.16196034620027225</v>
      </c>
      <c r="T1310" s="109">
        <f>_xlfn.XLOOKUP(B1310,'[3]Nur des jours'!$B:$B,'[3]Nur des jours'!$U:$U,"")</f>
        <v>8.9864539013163718</v>
      </c>
      <c r="U1310" s="109">
        <v>0.6833331906527067</v>
      </c>
      <c r="V1310" s="109">
        <v>0</v>
      </c>
      <c r="W1310" s="109">
        <v>8.9864539013163718</v>
      </c>
      <c r="X1310" s="109">
        <v>0</v>
      </c>
      <c r="Y1310" s="109">
        <v>0</v>
      </c>
      <c r="Z1310" s="109">
        <v>0</v>
      </c>
      <c r="AA1310" s="109">
        <v>0</v>
      </c>
      <c r="AB1310" s="109">
        <v>0</v>
      </c>
      <c r="AC1310" s="109">
        <v>0</v>
      </c>
      <c r="AD1310" s="109">
        <v>0</v>
      </c>
      <c r="AE1310" s="109">
        <v>0</v>
      </c>
      <c r="AF1310" s="109">
        <v>0</v>
      </c>
      <c r="AG1310" s="57" t="str">
        <f>_xlfn.XLOOKUP(B1310,[3]CALCULATION!$B:$B,[3]CALCULATION!$M:$M,"")</f>
        <v>Operationnel</v>
      </c>
      <c r="AH1310" s="57"/>
      <c r="AI1310" s="56" t="str" cm="1">
        <f t="array" ref="AI1310">IFERROR(_xlfn.IFS(
AK1310="MPR ISSUE","PDH",
AK1310="BSS Hardware Issue","BSS",
AK1310="Sites strategiques, MLL, Pylone, etc.","ENVTECH",
AK1310="AKTIVCO DEFAUT GE &amp; POWER Cabinet","AKTIVCO",
AK1310="AKTIVCO Coupure ENEO &amp; Baisse de tension","AKTIVCO GRID ONLY",
AK1310="Coupure ENEO &amp; Baisse de tension","IHS GRID ONLY",
AK1310="Defaut GE &amp; POWER Cabinet","IHS",
AK1310="Sharing","Partners",
AK1310="Sites strategiques &amp; DataCenter","SST &amp; DC",
AK1310="Exclu","Exclu",
AK1310="SAT","SAT",
AK1310="SPARE-ISSUE","SPARE-ISSUE",
AK1310="Fiber CAmtel","TRANS_FO_CAMTEL",
AK1310="Fiber AOF","Fiber AOF",
AK1310="Projet OCM (HUAWEI)","TRAVAUX-HUAWEI",
AK1310="Projet OCM (NOKIA)","TRAVAUX-NOKIA",
AK1310="ACCESS-ISSUE","ACCESS-ISSUE",
AK1310="Projet OCM (ZTE, NOKIA, autres projets)","TRAVAUX OCM",
AK1310="No root CAuse","No root cause",
AK1310="ODU HS","PDH",
AK1310="IP &amp; VLAN","PDH",
AK1310="Warehouse HUAWEI","SPARE-ISSUE",
AK1310="SPARE-HS","SPARE-ISSUE",
AK1310="Power Telco","BSS",AK1310="no impacts","no impacts"
),"")</f>
        <v>No root cause</v>
      </c>
      <c r="AJ1310" s="56" t="str" cm="1">
        <f t="array" ref="AJ1310">IFERROR(_xlfn.IFS(
AK1310="MPR ISSUE","TX ISSUE",
AK1310="BSS Hardware Issue","RAN ISSUE",
AK1310="Sites strategiques, MLL, Pylone, etc.","ENVTECH",
AK1310="AKTIVCO DEFAUT GE &amp; POWER Cabinet","POWER ISSUE",
AK1310="AKTIVCO Coupure ENEO &amp; Baisse de tension","POWER ISSUE",
AK1310="Coupure ENEO &amp; Baisse de tension","POWER ISSUE",
AK1310="Defaut GE &amp; POWER Cabinet","POWER ISSUE",
AK1310="Sharing","POWER ISSUE",
AK1310="Sites strategiques &amp; DataCenter","POWER ISSUE",
AK1310="Exclu","Exclu",
AK1310="SAT","TX ISSUE",
AK1310="SPARE-ISSUE","SPARE-ISSUE",
AK1310="Fiber CAmtel","TX ISSUE",
AK1310="Fiber AOF","TX ISSUE",
AK1310="Projet OCM (HUAWEI)","TRAVAUX-HUAWEI",
AK1310="Projet OCM (NOKIA)","TRAVAUX -NOKIA",
AK1310="ACCESS-ISSUE","ACCESS-ISSUE",
AK1310="Projet OCM (ZTE, NOKIA, autres projets)","TRAVAUX OCM",
AK1310="No root CAuse","No root cause",
AK1310="ODU HS","TX ISSUE",
AK1310="IP &amp; VLAN","TX ISSUE",
AK1310="Warehouse HUAWEI","SPARE-ISSUE",
AK1310="SPARE-HS","SPARE-ISSUE",
AK1310="Power Telco","RAN ISSUE",AK1310="no impacts","no impacts"
),"")</f>
        <v>No root cause</v>
      </c>
      <c r="AK1310" s="81" t="s">
        <v>5620</v>
      </c>
      <c r="AL1310" s="56" t="str" cm="1">
        <f t="array" ref="AL1310">IFERROR(_xlfn.IFS(
AK1310="MPR ISSUE","ACTIVE",
AK1310="BSS Hardware Issue","ACTIVE",
AK1310="Sites strategiques, MLL, Pylone, etc.","PASSIVE",
AK1310="AKTIVCO DEFAUT GE &amp; POWER Cabinet","PASSIVE",
AK1310="AKTIVCO Coupure ENEO &amp; Baisse de tension","PASSIVE",
AK1310="Coupure ENEO &amp; Baisse de tension","PASSIVE",
AK1310="Defaut GE &amp; POWER Cabinet","PASSIVE",
AK1310="Sharing","PASSIVE",
AK1310="Sites strategiques &amp; DataCenter","PASSIVE",
AK1310="Exclu","Exclu",
AK1310="SAT","ACTIVE",
AK1310="SPARE-ISSUE","SPARE-ISSUE",
AK1310="Fiber CAmtel","ACTIVE",
AK1310="Fiber AOF","ACTIVE",
AK1310="Projet OCM (HUAWEI)","PLANNED WORKS",
AK1310="Projet OCM (NOKIA)","PLANNED WORKS",
AK1310="ACCESS-ISSUE","ACCESS-ISSUE",
AK1310="Projet OCM (ZTE, NOKIA, autres projets)","PLANNED WORKS",
AK1310="No root CAuse","No root cause",
AK1310="ODU HS","ACTIVE",
AK1310="IP &amp; VLAN","ACTIVE",
AK1310="Warehouse HUAWEI","SPARE-ISSUE",
AK1310="SPARE-HS","SPARE-ISSUE",
AK1310="Power Telco","ACTIVE", AK1310="no impacts","no impacts"
),"")</f>
        <v>No root cause</v>
      </c>
      <c r="AM1310" s="108" t="s">
        <v>5537</v>
      </c>
      <c r="AN1310" s="117" t="s">
        <v>4975</v>
      </c>
      <c r="AP1310" s="23" t="s">
        <v>5537</v>
      </c>
      <c r="AQ1310" s="23" t="s">
        <v>5537</v>
      </c>
      <c r="AR1310" s="7"/>
      <c r="AS1310" s="6"/>
      <c r="AT1310" s="7"/>
      <c r="AU1310" s="3" t="s">
        <v>5537</v>
      </c>
      <c r="AV1310" s="24" t="s">
        <v>5537</v>
      </c>
      <c r="AW1310" s="24" t="s">
        <v>5537</v>
      </c>
      <c r="AX1310" s="24" t="s">
        <v>5537</v>
      </c>
      <c r="AY1310" s="24" t="s">
        <v>5537</v>
      </c>
      <c r="AZ1310" s="24" t="s">
        <v>5537</v>
      </c>
      <c r="BA1310" s="24" t="s">
        <v>5537</v>
      </c>
      <c r="BB1310" s="24" t="s">
        <v>5537</v>
      </c>
      <c r="BC1310" s="24" t="s">
        <v>5537</v>
      </c>
      <c r="BD1310" s="24" t="s">
        <v>5537</v>
      </c>
      <c r="BE1310" s="24" t="s">
        <v>5537</v>
      </c>
      <c r="BF1310" s="24" t="s">
        <v>5537</v>
      </c>
      <c r="BG1310" s="24" t="s">
        <v>5537</v>
      </c>
      <c r="BH1310" s="24" t="s">
        <v>5537</v>
      </c>
      <c r="BI1310" s="9" t="s">
        <v>5537</v>
      </c>
      <c r="BJ1310" s="14"/>
      <c r="BK1310" s="14" t="s">
        <v>5537</v>
      </c>
      <c r="BL1310" s="14" t="str">
        <f>_xlfn.XLOOKUP(B1310,'[4]cell downs 18042026 17h'!$B:$B,'[4]cell downs 18042026 17h'!$B:$B,"")</f>
        <v/>
      </c>
      <c r="BM1310" s="14" t="str">
        <f>_xlfn.XLOOKUP(B1310,'[5]Cells Huawei 19042026 15h'!$B:$B,'[5]Cells Huawei 19042026 15h'!$B:$B,"")</f>
        <v/>
      </c>
      <c r="BN1310" s="9" t="str">
        <f>_xlfn.XLOOKUP(B1310,'[6]cells down 19042026 9H40'!$B:$B,'[6]cells down 19042026 9H40'!$B:$B,"")</f>
        <v/>
      </c>
      <c r="BO1310" s="9" t="s">
        <v>4975</v>
      </c>
      <c r="BP1310" s="9" t="s">
        <v>5537</v>
      </c>
    </row>
    <row r="1311" spans="1:68" s="9" customFormat="1" x14ac:dyDescent="0.35">
      <c r="A1311" s="1" t="s">
        <v>4990</v>
      </c>
      <c r="B1311" s="8" t="s">
        <v>4991</v>
      </c>
      <c r="C1311" s="3" t="str">
        <f>_xlfn.XLOOKUP(B1311,'[1]daily break down'!$D:$D,'[1]daily break down'!$E:$E,"")</f>
        <v>Douala</v>
      </c>
      <c r="D1311" s="1" t="s">
        <v>11</v>
      </c>
      <c r="E1311" s="1" t="s">
        <v>12</v>
      </c>
      <c r="F1311" s="3" t="s">
        <v>31</v>
      </c>
      <c r="G1311" s="1" t="s">
        <v>32</v>
      </c>
      <c r="H1311" s="41" t="str">
        <f>_xlfn.XLOOKUP(B1311,[2]CALCULATION!$B:$B,[2]CALCULATION!$H:$H,"")</f>
        <v>ZTE</v>
      </c>
      <c r="I1311" s="34">
        <v>3.4990461800115877</v>
      </c>
      <c r="J1311" s="34">
        <v>0</v>
      </c>
      <c r="K1311" s="34">
        <v>0</v>
      </c>
      <c r="L1311" s="34">
        <v>0.30945644388513666</v>
      </c>
      <c r="M1311" s="34">
        <v>3.1827767362092043</v>
      </c>
      <c r="N1311" s="34">
        <v>0</v>
      </c>
      <c r="O1311" s="34">
        <v>0</v>
      </c>
      <c r="P1311" s="34">
        <v>0</v>
      </c>
      <c r="Q1311" s="34">
        <v>0</v>
      </c>
      <c r="R1311" s="34">
        <v>0</v>
      </c>
      <c r="S1311" s="109">
        <v>0</v>
      </c>
      <c r="T1311" s="109">
        <f>_xlfn.XLOOKUP(B1311,'[3]Nur des jours'!$B:$B,'[3]Nur des jours'!$U:$U,"")</f>
        <v>6.2475209241138812</v>
      </c>
      <c r="U1311" s="109">
        <v>0</v>
      </c>
      <c r="V1311" s="109">
        <v>0</v>
      </c>
      <c r="W1311" s="109">
        <v>6.2475209241138812</v>
      </c>
      <c r="X1311" s="109">
        <v>0</v>
      </c>
      <c r="Y1311" s="109">
        <v>0</v>
      </c>
      <c r="Z1311" s="109">
        <v>0</v>
      </c>
      <c r="AA1311" s="109">
        <v>0</v>
      </c>
      <c r="AB1311" s="109">
        <v>0</v>
      </c>
      <c r="AC1311" s="109">
        <v>0</v>
      </c>
      <c r="AD1311" s="109">
        <v>0</v>
      </c>
      <c r="AE1311" s="109">
        <v>0</v>
      </c>
      <c r="AF1311" s="109">
        <v>0</v>
      </c>
      <c r="AG1311" s="57" t="str">
        <f>_xlfn.XLOOKUP(B1311,[3]CALCULATION!$B:$B,[3]CALCULATION!$M:$M,"")</f>
        <v>Operationnel</v>
      </c>
      <c r="AH1311" s="57"/>
      <c r="AI1311" s="56" t="str" cm="1">
        <f t="array" ref="AI1311">IFERROR(_xlfn.IFS(
AK1311="MPR ISSUE","PDH",
AK1311="BSS Hardware Issue","BSS",
AK1311="Sites strategiques, MLL, Pylone, etc.","ENVTECH",
AK1311="AKTIVCO DEFAUT GE &amp; POWER Cabinet","AKTIVCO",
AK1311="AKTIVCO Coupure ENEO &amp; Baisse de tension","AKTIVCO GRID ONLY",
AK1311="Coupure ENEO &amp; Baisse de tension","IHS GRID ONLY",
AK1311="Defaut GE &amp; POWER Cabinet","IHS",
AK1311="Sharing","Partners",
AK1311="Sites strategiques &amp; DataCenter","SST &amp; DC",
AK1311="Exclu","Exclu",
AK1311="SAT","SAT",
AK1311="SPARE-ISSUE","SPARE-ISSUE",
AK1311="Fiber CAmtel","TRANS_FO_CAMTEL",
AK1311="Fiber AOF","Fiber AOF",
AK1311="Projet OCM (HUAWEI)","TRAVAUX-HUAWEI",
AK1311="Projet OCM (NOKIA)","TRAVAUX-NOKIA",
AK1311="ACCESS-ISSUE","ACCESS-ISSUE",
AK1311="Projet OCM (ZTE, NOKIA, autres projets)","TRAVAUX OCM",
AK1311="No root CAuse","No root cause",
AK1311="ODU HS","PDH",
AK1311="IP &amp; VLAN","PDH",
AK1311="Warehouse HUAWEI","SPARE-ISSUE",
AK1311="SPARE-HS","SPARE-ISSUE",
AK1311="Power Telco","BSS",AK1311="no impacts","no impacts"
),"")</f>
        <v>No root cause</v>
      </c>
      <c r="AJ1311" s="56" t="str" cm="1">
        <f t="array" ref="AJ1311">IFERROR(_xlfn.IFS(
AK1311="MPR ISSUE","TX ISSUE",
AK1311="BSS Hardware Issue","RAN ISSUE",
AK1311="Sites strategiques, MLL, Pylone, etc.","ENVTECH",
AK1311="AKTIVCO DEFAUT GE &amp; POWER Cabinet","POWER ISSUE",
AK1311="AKTIVCO Coupure ENEO &amp; Baisse de tension","POWER ISSUE",
AK1311="Coupure ENEO &amp; Baisse de tension","POWER ISSUE",
AK1311="Defaut GE &amp; POWER Cabinet","POWER ISSUE",
AK1311="Sharing","POWER ISSUE",
AK1311="Sites strategiques &amp; DataCenter","POWER ISSUE",
AK1311="Exclu","Exclu",
AK1311="SAT","TX ISSUE",
AK1311="SPARE-ISSUE","SPARE-ISSUE",
AK1311="Fiber CAmtel","TX ISSUE",
AK1311="Fiber AOF","TX ISSUE",
AK1311="Projet OCM (HUAWEI)","TRAVAUX-HUAWEI",
AK1311="Projet OCM (NOKIA)","TRAVAUX -NOKIA",
AK1311="ACCESS-ISSUE","ACCESS-ISSUE",
AK1311="Projet OCM (ZTE, NOKIA, autres projets)","TRAVAUX OCM",
AK1311="No root CAuse","No root cause",
AK1311="ODU HS","TX ISSUE",
AK1311="IP &amp; VLAN","TX ISSUE",
AK1311="Warehouse HUAWEI","SPARE-ISSUE",
AK1311="SPARE-HS","SPARE-ISSUE",
AK1311="Power Telco","RAN ISSUE",AK1311="no impacts","no impacts"
),"")</f>
        <v>No root cause</v>
      </c>
      <c r="AK1311" s="81" t="s">
        <v>5620</v>
      </c>
      <c r="AL1311" s="56" t="str" cm="1">
        <f t="array" ref="AL1311">IFERROR(_xlfn.IFS(
AK1311="MPR ISSUE","ACTIVE",
AK1311="BSS Hardware Issue","ACTIVE",
AK1311="Sites strategiques, MLL, Pylone, etc.","PASSIVE",
AK1311="AKTIVCO DEFAUT GE &amp; POWER Cabinet","PASSIVE",
AK1311="AKTIVCO Coupure ENEO &amp; Baisse de tension","PASSIVE",
AK1311="Coupure ENEO &amp; Baisse de tension","PASSIVE",
AK1311="Defaut GE &amp; POWER Cabinet","PASSIVE",
AK1311="Sharing","PASSIVE",
AK1311="Sites strategiques &amp; DataCenter","PASSIVE",
AK1311="Exclu","Exclu",
AK1311="SAT","ACTIVE",
AK1311="SPARE-ISSUE","SPARE-ISSUE",
AK1311="Fiber CAmtel","ACTIVE",
AK1311="Fiber AOF","ACTIVE",
AK1311="Projet OCM (HUAWEI)","PLANNED WORKS",
AK1311="Projet OCM (NOKIA)","PLANNED WORKS",
AK1311="ACCESS-ISSUE","ACCESS-ISSUE",
AK1311="Projet OCM (ZTE, NOKIA, autres projets)","PLANNED WORKS",
AK1311="No root CAuse","No root cause",
AK1311="ODU HS","ACTIVE",
AK1311="IP &amp; VLAN","ACTIVE",
AK1311="Warehouse HUAWEI","SPARE-ISSUE",
AK1311="SPARE-HS","SPARE-ISSUE",
AK1311="Power Telco","ACTIVE", AK1311="no impacts","no impacts"
),"")</f>
        <v>No root cause</v>
      </c>
      <c r="AM1311" s="108" t="s">
        <v>5537</v>
      </c>
      <c r="AN1311" s="117" t="s">
        <v>4991</v>
      </c>
      <c r="AP1311" s="23" t="s">
        <v>5537</v>
      </c>
      <c r="AQ1311" s="23" t="s">
        <v>5537</v>
      </c>
      <c r="AR1311" s="7"/>
      <c r="AS1311" s="6"/>
      <c r="AT1311" s="7"/>
      <c r="AU1311" s="3" t="s">
        <v>5537</v>
      </c>
      <c r="AV1311" s="24" t="s">
        <v>5537</v>
      </c>
      <c r="AW1311" s="24" t="s">
        <v>5537</v>
      </c>
      <c r="AX1311" s="24" t="s">
        <v>5537</v>
      </c>
      <c r="AY1311" s="24" t="s">
        <v>5537</v>
      </c>
      <c r="AZ1311" s="24" t="s">
        <v>5537</v>
      </c>
      <c r="BA1311" s="24" t="s">
        <v>5537</v>
      </c>
      <c r="BB1311" s="24" t="s">
        <v>5537</v>
      </c>
      <c r="BC1311" s="24" t="s">
        <v>5537</v>
      </c>
      <c r="BD1311" s="24" t="s">
        <v>5537</v>
      </c>
      <c r="BE1311" s="24" t="s">
        <v>5537</v>
      </c>
      <c r="BF1311" s="24" t="s">
        <v>5537</v>
      </c>
      <c r="BG1311" s="24" t="s">
        <v>5537</v>
      </c>
      <c r="BH1311" s="24" t="s">
        <v>5537</v>
      </c>
      <c r="BI1311" s="9" t="s">
        <v>5537</v>
      </c>
      <c r="BJ1311" s="14"/>
      <c r="BK1311" s="14" t="s">
        <v>5537</v>
      </c>
      <c r="BL1311" s="14" t="str">
        <f>_xlfn.XLOOKUP(B1311,'[4]cell downs 18042026 17h'!$B:$B,'[4]cell downs 18042026 17h'!$B:$B,"")</f>
        <v/>
      </c>
      <c r="BM1311" s="14" t="str">
        <f>_xlfn.XLOOKUP(B1311,'[5]Cells Huawei 19042026 15h'!$B:$B,'[5]Cells Huawei 19042026 15h'!$B:$B,"")</f>
        <v/>
      </c>
      <c r="BN1311" s="9" t="str">
        <f>_xlfn.XLOOKUP(B1311,'[6]cells down 19042026 9H40'!$B:$B,'[6]cells down 19042026 9H40'!$B:$B,"")</f>
        <v/>
      </c>
      <c r="BO1311" s="9" t="s">
        <v>4991</v>
      </c>
      <c r="BP1311" s="9" t="s">
        <v>594</v>
      </c>
    </row>
    <row r="1312" spans="1:68" s="9" customFormat="1" x14ac:dyDescent="0.35">
      <c r="A1312" s="1" t="s">
        <v>1284</v>
      </c>
      <c r="B1312" s="8" t="s">
        <v>1285</v>
      </c>
      <c r="C1312" s="3" t="str">
        <f>_xlfn.XLOOKUP(B1312,'[1]daily break down'!$D:$D,'[1]daily break down'!$E:$E,"")</f>
        <v>NORD</v>
      </c>
      <c r="D1312" s="1" t="s">
        <v>11</v>
      </c>
      <c r="E1312" s="1" t="s">
        <v>96</v>
      </c>
      <c r="F1312" s="3" t="s">
        <v>23</v>
      </c>
      <c r="G1312" s="1" t="s">
        <v>1286</v>
      </c>
      <c r="H1312" s="40" t="str">
        <f>_xlfn.XLOOKUP(B1312,[2]CALCULATION!$B:$B,[2]CALCULATION!$H:$H,"")</f>
        <v>NOKIA</v>
      </c>
      <c r="I1312" s="34">
        <v>0.11132655885718525</v>
      </c>
      <c r="J1312" s="34">
        <v>0.14555207414826801</v>
      </c>
      <c r="K1312" s="34">
        <v>0.15846467085006266</v>
      </c>
      <c r="L1312" s="34">
        <v>6.3171847400216294E-2</v>
      </c>
      <c r="M1312" s="34">
        <v>4.977770358385198E-2</v>
      </c>
      <c r="N1312" s="34">
        <v>7.3266501727862393E-2</v>
      </c>
      <c r="O1312" s="34">
        <v>9.9626747480973527E-2</v>
      </c>
      <c r="P1312" s="34">
        <v>0.10472757987974879</v>
      </c>
      <c r="Q1312" s="34">
        <v>9.9733757950877897E-2</v>
      </c>
      <c r="R1312" s="34">
        <v>9.2528386310649968E-2</v>
      </c>
      <c r="S1312" s="109">
        <v>0.13012473140372055</v>
      </c>
      <c r="T1312" s="109">
        <f>_xlfn.XLOOKUP(B1312,'[3]Nur des jours'!$B:$B,'[3]Nur des jours'!$U:$U,"")</f>
        <v>4.6213541532903575</v>
      </c>
      <c r="U1312" s="109">
        <v>4.6214076585253103</v>
      </c>
      <c r="V1312" s="109">
        <v>4.6214611637602614</v>
      </c>
      <c r="W1312" s="109">
        <v>4.6213541532903575</v>
      </c>
      <c r="X1312" s="109">
        <v>0</v>
      </c>
      <c r="Y1312" s="109">
        <v>0</v>
      </c>
      <c r="Z1312" s="109">
        <v>0</v>
      </c>
      <c r="AA1312" s="109">
        <v>0</v>
      </c>
      <c r="AB1312" s="109">
        <v>0</v>
      </c>
      <c r="AC1312" s="109">
        <v>0</v>
      </c>
      <c r="AD1312" s="109">
        <v>0</v>
      </c>
      <c r="AE1312" s="109">
        <v>0</v>
      </c>
      <c r="AF1312" s="109">
        <v>0</v>
      </c>
      <c r="AG1312" s="57" t="str">
        <f>_xlfn.XLOOKUP(B1312,[3]CALCULATION!$B:$B,[3]CALCULATION!$M:$M,"")</f>
        <v>Operationnel</v>
      </c>
      <c r="AH1312" s="57"/>
      <c r="AI1312" s="56" t="str" cm="1">
        <f t="array" ref="AI1312">IFERROR(_xlfn.IFS(
AK1312="MPR ISSUE","PDH",
AK1312="BSS Hardware Issue","BSS",
AK1312="Sites strategiques, MLL, Pylone, etc.","ENVTECH",
AK1312="AKTIVCO DEFAUT GE &amp; POWER Cabinet","AKTIVCO",
AK1312="AKTIVCO Coupure ENEO &amp; Baisse de tension","AKTIVCO GRID ONLY",
AK1312="Coupure ENEO &amp; Baisse de tension","IHS GRID ONLY",
AK1312="Defaut GE &amp; POWER Cabinet","IHS",
AK1312="Sharing","Partners",
AK1312="Sites strategiques &amp; DataCenter","SST &amp; DC",
AK1312="Exclu","Exclu",
AK1312="SAT","SAT",
AK1312="SPARE-ISSUE","SPARE-ISSUE",
AK1312="Fiber CAmtel","TRANS_FO_CAMTEL",
AK1312="Fiber AOF","Fiber AOF",
AK1312="Projet OCM (HUAWEI)","TRAVAUX-HUAWEI",
AK1312="Projet OCM (NOKIA)","TRAVAUX-NOKIA",
AK1312="ACCESS-ISSUE","ACCESS-ISSUE",
AK1312="Projet OCM (ZTE, NOKIA, autres projets)","TRAVAUX OCM",
AK1312="No root CAuse","No root cause",
AK1312="ODU HS","PDH",
AK1312="IP &amp; VLAN","PDH",
AK1312="Warehouse HUAWEI","SPARE-ISSUE",
AK1312="SPARE-HS","SPARE-ISSUE",
AK1312="Power Telco","BSS",AK1312="no impacts","no impacts"
),"")</f>
        <v>No root cause</v>
      </c>
      <c r="AJ1312" s="56" t="str" cm="1">
        <f t="array" ref="AJ1312">IFERROR(_xlfn.IFS(
AK1312="MPR ISSUE","TX ISSUE",
AK1312="BSS Hardware Issue","RAN ISSUE",
AK1312="Sites strategiques, MLL, Pylone, etc.","ENVTECH",
AK1312="AKTIVCO DEFAUT GE &amp; POWER Cabinet","POWER ISSUE",
AK1312="AKTIVCO Coupure ENEO &amp; Baisse de tension","POWER ISSUE",
AK1312="Coupure ENEO &amp; Baisse de tension","POWER ISSUE",
AK1312="Defaut GE &amp; POWER Cabinet","POWER ISSUE",
AK1312="Sharing","POWER ISSUE",
AK1312="Sites strategiques &amp; DataCenter","POWER ISSUE",
AK1312="Exclu","Exclu",
AK1312="SAT","TX ISSUE",
AK1312="SPARE-ISSUE","SPARE-ISSUE",
AK1312="Fiber CAmtel","TX ISSUE",
AK1312="Fiber AOF","TX ISSUE",
AK1312="Projet OCM (HUAWEI)","TRAVAUX-HUAWEI",
AK1312="Projet OCM (NOKIA)","TRAVAUX -NOKIA",
AK1312="ACCESS-ISSUE","ACCESS-ISSUE",
AK1312="Projet OCM (ZTE, NOKIA, autres projets)","TRAVAUX OCM",
AK1312="No root CAuse","No root cause",
AK1312="ODU HS","TX ISSUE",
AK1312="IP &amp; VLAN","TX ISSUE",
AK1312="Warehouse HUAWEI","SPARE-ISSUE",
AK1312="SPARE-HS","SPARE-ISSUE",
AK1312="Power Telco","RAN ISSUE",AK1312="no impacts","no impacts"
),"")</f>
        <v>No root cause</v>
      </c>
      <c r="AK1312" s="81" t="s">
        <v>5620</v>
      </c>
      <c r="AL1312" s="56" t="str" cm="1">
        <f t="array" ref="AL1312">IFERROR(_xlfn.IFS(
AK1312="MPR ISSUE","ACTIVE",
AK1312="BSS Hardware Issue","ACTIVE",
AK1312="Sites strategiques, MLL, Pylone, etc.","PASSIVE",
AK1312="AKTIVCO DEFAUT GE &amp; POWER Cabinet","PASSIVE",
AK1312="AKTIVCO Coupure ENEO &amp; Baisse de tension","PASSIVE",
AK1312="Coupure ENEO &amp; Baisse de tension","PASSIVE",
AK1312="Defaut GE &amp; POWER Cabinet","PASSIVE",
AK1312="Sharing","PASSIVE",
AK1312="Sites strategiques &amp; DataCenter","PASSIVE",
AK1312="Exclu","Exclu",
AK1312="SAT","ACTIVE",
AK1312="SPARE-ISSUE","SPARE-ISSUE",
AK1312="Fiber CAmtel","ACTIVE",
AK1312="Fiber AOF","ACTIVE",
AK1312="Projet OCM (HUAWEI)","PLANNED WORKS",
AK1312="Projet OCM (NOKIA)","PLANNED WORKS",
AK1312="ACCESS-ISSUE","ACCESS-ISSUE",
AK1312="Projet OCM (ZTE, NOKIA, autres projets)","PLANNED WORKS",
AK1312="No root CAuse","No root cause",
AK1312="ODU HS","ACTIVE",
AK1312="IP &amp; VLAN","ACTIVE",
AK1312="Warehouse HUAWEI","SPARE-ISSUE",
AK1312="SPARE-HS","SPARE-ISSUE",
AK1312="Power Telco","ACTIVE", AK1312="no impacts","no impacts"
),"")</f>
        <v>No root cause</v>
      </c>
      <c r="AM1312" s="108" t="s">
        <v>5962</v>
      </c>
      <c r="AN1312" s="117" t="s">
        <v>1285</v>
      </c>
      <c r="AP1312" s="23" t="s">
        <v>5537</v>
      </c>
      <c r="AQ1312" s="23" t="s">
        <v>5537</v>
      </c>
      <c r="AR1312" s="7"/>
      <c r="AS1312" s="6"/>
      <c r="AT1312" s="7"/>
      <c r="AU1312" s="3" t="s">
        <v>5537</v>
      </c>
      <c r="AV1312" s="24" t="s">
        <v>5537</v>
      </c>
      <c r="AW1312" s="24" t="s">
        <v>5537</v>
      </c>
      <c r="AX1312" s="24" t="s">
        <v>5537</v>
      </c>
      <c r="AY1312" s="24" t="s">
        <v>5537</v>
      </c>
      <c r="AZ1312" s="24" t="s">
        <v>5537</v>
      </c>
      <c r="BA1312" s="24" t="s">
        <v>5537</v>
      </c>
      <c r="BB1312" s="24" t="s">
        <v>5537</v>
      </c>
      <c r="BC1312" s="24" t="s">
        <v>5537</v>
      </c>
      <c r="BD1312" s="24" t="s">
        <v>5537</v>
      </c>
      <c r="BE1312" s="24" t="s">
        <v>5537</v>
      </c>
      <c r="BF1312" s="24" t="s">
        <v>5537</v>
      </c>
      <c r="BG1312" s="24" t="s">
        <v>5537</v>
      </c>
      <c r="BH1312" s="24" t="s">
        <v>5962</v>
      </c>
      <c r="BI1312" s="9" t="s">
        <v>5537</v>
      </c>
      <c r="BJ1312" s="14"/>
      <c r="BK1312" s="14" t="s">
        <v>5537</v>
      </c>
      <c r="BL1312" s="14" t="str">
        <f>_xlfn.XLOOKUP(B1312,'[4]cell downs 18042026 17h'!$B:$B,'[4]cell downs 18042026 17h'!$B:$B,"")</f>
        <v/>
      </c>
      <c r="BM1312" s="14" t="str">
        <f>_xlfn.XLOOKUP(B1312,'[5]Cells Huawei 19042026 15h'!$B:$B,'[5]Cells Huawei 19042026 15h'!$B:$B,"")</f>
        <v/>
      </c>
      <c r="BN1312" s="9" t="str">
        <f>_xlfn.XLOOKUP(B1312,'[6]cells down 19042026 9H40'!$B:$B,'[6]cells down 19042026 9H40'!$B:$B,"")</f>
        <v/>
      </c>
      <c r="BO1312" s="9" t="s">
        <v>1285</v>
      </c>
      <c r="BP1312" s="9" t="s">
        <v>302</v>
      </c>
    </row>
    <row r="1313" spans="1:68" s="9" customFormat="1" x14ac:dyDescent="0.35">
      <c r="A1313" s="1" t="s">
        <v>3339</v>
      </c>
      <c r="B1313" s="8" t="s">
        <v>3340</v>
      </c>
      <c r="C1313" s="3" t="str">
        <f>_xlfn.XLOOKUP(B1313,'[1]daily break down'!$D:$D,'[1]daily break down'!$E:$E,"")</f>
        <v>Yaounde</v>
      </c>
      <c r="D1313" s="1" t="s">
        <v>11</v>
      </c>
      <c r="E1313" s="1" t="s">
        <v>12</v>
      </c>
      <c r="F1313" s="3" t="s">
        <v>37</v>
      </c>
      <c r="G1313" s="1" t="s">
        <v>38</v>
      </c>
      <c r="H1313" s="41" t="str">
        <f>_xlfn.XLOOKUP(B1313,[2]CALCULATION!$B:$B,[2]CALCULATION!$H:$H,"")</f>
        <v>ZTE</v>
      </c>
      <c r="I1313" s="34">
        <v>1.2698575761985931E-2</v>
      </c>
      <c r="J1313" s="34">
        <v>0</v>
      </c>
      <c r="K1313" s="34">
        <v>0</v>
      </c>
      <c r="L1313" s="34">
        <v>0.20241030382412623</v>
      </c>
      <c r="M1313" s="34">
        <v>0.72057283417942941</v>
      </c>
      <c r="N1313" s="34">
        <v>0</v>
      </c>
      <c r="O1313" s="34">
        <v>0</v>
      </c>
      <c r="P1313" s="34">
        <v>0</v>
      </c>
      <c r="Q1313" s="34">
        <v>4.2804187961750177E-4</v>
      </c>
      <c r="R1313" s="34">
        <v>0</v>
      </c>
      <c r="S1313" s="109">
        <v>0</v>
      </c>
      <c r="T1313" s="109">
        <f>_xlfn.XLOOKUP(B1313,'[3]Nur des jours'!$B:$B,'[3]Nur des jours'!$U:$U,"")</f>
        <v>3.8613301258728487</v>
      </c>
      <c r="U1313" s="109">
        <v>3.8723165341163654</v>
      </c>
      <c r="V1313" s="109">
        <v>3.8862635653605794E-2</v>
      </c>
      <c r="W1313" s="109">
        <v>3.8613301258728487</v>
      </c>
      <c r="X1313" s="109">
        <v>0</v>
      </c>
      <c r="Y1313" s="109">
        <v>0</v>
      </c>
      <c r="Z1313" s="109">
        <v>0</v>
      </c>
      <c r="AA1313" s="109">
        <v>0</v>
      </c>
      <c r="AB1313" s="109">
        <v>0</v>
      </c>
      <c r="AC1313" s="109">
        <v>0</v>
      </c>
      <c r="AD1313" s="109">
        <v>0</v>
      </c>
      <c r="AE1313" s="109">
        <v>0</v>
      </c>
      <c r="AF1313" s="109">
        <v>0</v>
      </c>
      <c r="AG1313" s="57" t="str">
        <f>_xlfn.XLOOKUP(B1313,[3]CALCULATION!$B:$B,[3]CALCULATION!$M:$M,"")</f>
        <v>Operationnel</v>
      </c>
      <c r="AH1313" s="57"/>
      <c r="AI1313" s="56" t="str" cm="1">
        <f t="array" ref="AI1313">IFERROR(_xlfn.IFS(
AK1313="MPR ISSUE","PDH",
AK1313="BSS Hardware Issue","BSS",
AK1313="Sites strategiques, MLL, Pylone, etc.","ENVTECH",
AK1313="AKTIVCO DEFAUT GE &amp; POWER Cabinet","AKTIVCO",
AK1313="AKTIVCO Coupure ENEO &amp; Baisse de tension","AKTIVCO GRID ONLY",
AK1313="Coupure ENEO &amp; Baisse de tension","IHS GRID ONLY",
AK1313="Defaut GE &amp; POWER Cabinet","IHS",
AK1313="Sharing","Partners",
AK1313="Sites strategiques &amp; DataCenter","SST &amp; DC",
AK1313="Exclu","Exclu",
AK1313="SAT","SAT",
AK1313="SPARE-ISSUE","SPARE-ISSUE",
AK1313="Fiber CAmtel","TRANS_FO_CAMTEL",
AK1313="Fiber AOF","Fiber AOF",
AK1313="Projet OCM (HUAWEI)","TRAVAUX-HUAWEI",
AK1313="Projet OCM (NOKIA)","TRAVAUX-NOKIA",
AK1313="ACCESS-ISSUE","ACCESS-ISSUE",
AK1313="Projet OCM (ZTE, NOKIA, autres projets)","TRAVAUX OCM",
AK1313="No root CAuse","No root cause",
AK1313="ODU HS","PDH",
AK1313="IP &amp; VLAN","PDH",
AK1313="Warehouse HUAWEI","SPARE-ISSUE",
AK1313="SPARE-HS","SPARE-ISSUE",
AK1313="Power Telco","BSS",AK1313="no impacts","no impacts"
),"")</f>
        <v>No root cause</v>
      </c>
      <c r="AJ1313" s="56" t="str" cm="1">
        <f t="array" ref="AJ1313">IFERROR(_xlfn.IFS(
AK1313="MPR ISSUE","TX ISSUE",
AK1313="BSS Hardware Issue","RAN ISSUE",
AK1313="Sites strategiques, MLL, Pylone, etc.","ENVTECH",
AK1313="AKTIVCO DEFAUT GE &amp; POWER Cabinet","POWER ISSUE",
AK1313="AKTIVCO Coupure ENEO &amp; Baisse de tension","POWER ISSUE",
AK1313="Coupure ENEO &amp; Baisse de tension","POWER ISSUE",
AK1313="Defaut GE &amp; POWER Cabinet","POWER ISSUE",
AK1313="Sharing","POWER ISSUE",
AK1313="Sites strategiques &amp; DataCenter","POWER ISSUE",
AK1313="Exclu","Exclu",
AK1313="SAT","TX ISSUE",
AK1313="SPARE-ISSUE","SPARE-ISSUE",
AK1313="Fiber CAmtel","TX ISSUE",
AK1313="Fiber AOF","TX ISSUE",
AK1313="Projet OCM (HUAWEI)","TRAVAUX-HUAWEI",
AK1313="Projet OCM (NOKIA)","TRAVAUX -NOKIA",
AK1313="ACCESS-ISSUE","ACCESS-ISSUE",
AK1313="Projet OCM (ZTE, NOKIA, autres projets)","TRAVAUX OCM",
AK1313="No root CAuse","No root cause",
AK1313="ODU HS","TX ISSUE",
AK1313="IP &amp; VLAN","TX ISSUE",
AK1313="Warehouse HUAWEI","SPARE-ISSUE",
AK1313="SPARE-HS","SPARE-ISSUE",
AK1313="Power Telco","RAN ISSUE",AK1313="no impacts","no impacts"
),"")</f>
        <v>No root cause</v>
      </c>
      <c r="AK1313" s="81" t="s">
        <v>5620</v>
      </c>
      <c r="AL1313" s="56" t="str" cm="1">
        <f t="array" ref="AL1313">IFERROR(_xlfn.IFS(
AK1313="MPR ISSUE","ACTIVE",
AK1313="BSS Hardware Issue","ACTIVE",
AK1313="Sites strategiques, MLL, Pylone, etc.","PASSIVE",
AK1313="AKTIVCO DEFAUT GE &amp; POWER Cabinet","PASSIVE",
AK1313="AKTIVCO Coupure ENEO &amp; Baisse de tension","PASSIVE",
AK1313="Coupure ENEO &amp; Baisse de tension","PASSIVE",
AK1313="Defaut GE &amp; POWER Cabinet","PASSIVE",
AK1313="Sharing","PASSIVE",
AK1313="Sites strategiques &amp; DataCenter","PASSIVE",
AK1313="Exclu","Exclu",
AK1313="SAT","ACTIVE",
AK1313="SPARE-ISSUE","SPARE-ISSUE",
AK1313="Fiber CAmtel","ACTIVE",
AK1313="Fiber AOF","ACTIVE",
AK1313="Projet OCM (HUAWEI)","PLANNED WORKS",
AK1313="Projet OCM (NOKIA)","PLANNED WORKS",
AK1313="ACCESS-ISSUE","ACCESS-ISSUE",
AK1313="Projet OCM (ZTE, NOKIA, autres projets)","PLANNED WORKS",
AK1313="No root CAuse","No root cause",
AK1313="ODU HS","ACTIVE",
AK1313="IP &amp; VLAN","ACTIVE",
AK1313="Warehouse HUAWEI","SPARE-ISSUE",
AK1313="SPARE-HS","SPARE-ISSUE",
AK1313="Power Telco","ACTIVE", AK1313="no impacts","no impacts"
),"")</f>
        <v>No root cause</v>
      </c>
      <c r="AM1313" s="108" t="s">
        <v>5537</v>
      </c>
      <c r="AN1313" s="117" t="s">
        <v>3340</v>
      </c>
      <c r="AP1313" s="23" t="s">
        <v>5537</v>
      </c>
      <c r="AQ1313" s="23" t="s">
        <v>5537</v>
      </c>
      <c r="AR1313" s="7"/>
      <c r="AS1313" s="6"/>
      <c r="AT1313" s="7"/>
      <c r="AU1313" s="3" t="s">
        <v>5537</v>
      </c>
      <c r="AV1313" s="24" t="s">
        <v>5537</v>
      </c>
      <c r="AW1313" s="24" t="s">
        <v>5537</v>
      </c>
      <c r="AX1313" s="24" t="s">
        <v>5537</v>
      </c>
      <c r="AY1313" s="24" t="s">
        <v>5537</v>
      </c>
      <c r="AZ1313" s="24" t="s">
        <v>5537</v>
      </c>
      <c r="BA1313" s="24" t="s">
        <v>5537</v>
      </c>
      <c r="BB1313" s="24" t="s">
        <v>5537</v>
      </c>
      <c r="BC1313" s="24" t="s">
        <v>5537</v>
      </c>
      <c r="BD1313" s="24" t="s">
        <v>5537</v>
      </c>
      <c r="BE1313" s="24" t="s">
        <v>5537</v>
      </c>
      <c r="BF1313" s="24" t="s">
        <v>5537</v>
      </c>
      <c r="BG1313" s="24" t="s">
        <v>5537</v>
      </c>
      <c r="BH1313" s="24" t="s">
        <v>5537</v>
      </c>
      <c r="BI1313" s="9" t="s">
        <v>5537</v>
      </c>
      <c r="BJ1313" s="14"/>
      <c r="BK1313" s="14" t="s">
        <v>5537</v>
      </c>
      <c r="BL1313" s="14" t="str">
        <f>_xlfn.XLOOKUP(B1313,'[4]cell downs 18042026 17h'!$B:$B,'[4]cell downs 18042026 17h'!$B:$B,"")</f>
        <v/>
      </c>
      <c r="BM1313" s="14" t="str">
        <f>_xlfn.XLOOKUP(B1313,'[5]Cells Huawei 19042026 15h'!$B:$B,'[5]Cells Huawei 19042026 15h'!$B:$B,"")</f>
        <v/>
      </c>
      <c r="BN1313" s="9" t="str">
        <f>_xlfn.XLOOKUP(B1313,'[6]cells down 19042026 9H40'!$B:$B,'[6]cells down 19042026 9H40'!$B:$B,"")</f>
        <v/>
      </c>
      <c r="BO1313" s="9" t="s">
        <v>3340</v>
      </c>
      <c r="BP1313" s="9" t="s">
        <v>318</v>
      </c>
    </row>
    <row r="1314" spans="1:68" s="9" customFormat="1" x14ac:dyDescent="0.35">
      <c r="A1314" s="1" t="s">
        <v>4464</v>
      </c>
      <c r="B1314" s="8" t="s">
        <v>4465</v>
      </c>
      <c r="C1314" s="3" t="str">
        <f>_xlfn.XLOOKUP(B1314,'[1]daily break down'!$D:$D,'[1]daily break down'!$E:$E,"")</f>
        <v>OUEST</v>
      </c>
      <c r="D1314" s="1" t="s">
        <v>21</v>
      </c>
      <c r="E1314" s="1" t="s">
        <v>122</v>
      </c>
      <c r="F1314" s="3" t="s">
        <v>102</v>
      </c>
      <c r="G1314" s="1" t="s">
        <v>4466</v>
      </c>
      <c r="H1314" s="39" t="str">
        <f>_xlfn.XLOOKUP(B1314,[2]CALCULATION!$B:$B,[2]CALCULATION!$H:$H,"")</f>
        <v>HUAWEI</v>
      </c>
      <c r="I1314" s="34">
        <v>0</v>
      </c>
      <c r="J1314" s="34">
        <v>0</v>
      </c>
      <c r="K1314" s="34">
        <v>0</v>
      </c>
      <c r="L1314" s="34">
        <v>0</v>
      </c>
      <c r="M1314" s="34">
        <v>0</v>
      </c>
      <c r="N1314" s="34">
        <v>0</v>
      </c>
      <c r="O1314" s="34">
        <v>0</v>
      </c>
      <c r="P1314" s="34">
        <v>0</v>
      </c>
      <c r="Q1314" s="34">
        <v>0</v>
      </c>
      <c r="R1314" s="34">
        <v>0</v>
      </c>
      <c r="S1314" s="109">
        <v>0</v>
      </c>
      <c r="T1314" s="109">
        <f>_xlfn.XLOOKUP(B1314,'[3]Nur des jours'!$B:$B,'[3]Nur des jours'!$U:$U,"")</f>
        <v>0</v>
      </c>
      <c r="U1314" s="109">
        <v>0</v>
      </c>
      <c r="V1314" s="109">
        <v>0</v>
      </c>
      <c r="W1314" s="109">
        <v>3.2897515359569449</v>
      </c>
      <c r="X1314" s="109">
        <v>0</v>
      </c>
      <c r="Y1314" s="109">
        <v>0</v>
      </c>
      <c r="Z1314" s="109">
        <v>0</v>
      </c>
      <c r="AA1314" s="109">
        <v>0</v>
      </c>
      <c r="AB1314" s="109">
        <v>0</v>
      </c>
      <c r="AC1314" s="109">
        <v>0</v>
      </c>
      <c r="AD1314" s="109">
        <v>0</v>
      </c>
      <c r="AE1314" s="109">
        <v>0</v>
      </c>
      <c r="AF1314" s="109">
        <v>0</v>
      </c>
      <c r="AG1314" s="57" t="str">
        <f>_xlfn.XLOOKUP(B1314,[3]CALCULATION!$B:$B,[3]CALCULATION!$M:$M,"")</f>
        <v>Operationnel</v>
      </c>
      <c r="AH1314" s="57"/>
      <c r="AI1314" s="56" t="str" cm="1">
        <f t="array" ref="AI1314">IFERROR(_xlfn.IFS(
AK1314="MPR ISSUE","PDH",
AK1314="BSS Hardware Issue","BSS",
AK1314="Sites strategiques, MLL, Pylone, etc.","ENVTECH",
AK1314="AKTIVCO DEFAUT GE &amp; POWER Cabinet","AKTIVCO",
AK1314="AKTIVCO Coupure ENEO &amp; Baisse de tension","AKTIVCO GRID ONLY",
AK1314="Coupure ENEO &amp; Baisse de tension","IHS GRID ONLY",
AK1314="Defaut GE &amp; POWER Cabinet","IHS",
AK1314="Sharing","Partners",
AK1314="Sites strategiques &amp; DataCenter","SST &amp; DC",
AK1314="Exclu","Exclu",
AK1314="SAT","SAT",
AK1314="SPARE-ISSUE","SPARE-ISSUE",
AK1314="Fiber CAmtel","TRANS_FO_CAMTEL",
AK1314="Fiber AOF","Fiber AOF",
AK1314="Projet OCM (HUAWEI)","TRAVAUX-HUAWEI",
AK1314="Projet OCM (NOKIA)","TRAVAUX-NOKIA",
AK1314="ACCESS-ISSUE","ACCESS-ISSUE",
AK1314="Projet OCM (ZTE, NOKIA, autres projets)","TRAVAUX OCM",
AK1314="No root CAuse","No root cause",
AK1314="ODU HS","PDH",
AK1314="IP &amp; VLAN","PDH",
AK1314="Warehouse HUAWEI","SPARE-ISSUE",
AK1314="SPARE-HS","SPARE-ISSUE",
AK1314="Power Telco","BSS",AK1314="no impacts","no impacts"
),"")</f>
        <v>No root cause</v>
      </c>
      <c r="AJ1314" s="56" t="str" cm="1">
        <f t="array" ref="AJ1314">IFERROR(_xlfn.IFS(
AK1314="MPR ISSUE","TX ISSUE",
AK1314="BSS Hardware Issue","RAN ISSUE",
AK1314="Sites strategiques, MLL, Pylone, etc.","ENVTECH",
AK1314="AKTIVCO DEFAUT GE &amp; POWER Cabinet","POWER ISSUE",
AK1314="AKTIVCO Coupure ENEO &amp; Baisse de tension","POWER ISSUE",
AK1314="Coupure ENEO &amp; Baisse de tension","POWER ISSUE",
AK1314="Defaut GE &amp; POWER Cabinet","POWER ISSUE",
AK1314="Sharing","POWER ISSUE",
AK1314="Sites strategiques &amp; DataCenter","POWER ISSUE",
AK1314="Exclu","Exclu",
AK1314="SAT","TX ISSUE",
AK1314="SPARE-ISSUE","SPARE-ISSUE",
AK1314="Fiber CAmtel","TX ISSUE",
AK1314="Fiber AOF","TX ISSUE",
AK1314="Projet OCM (HUAWEI)","TRAVAUX-HUAWEI",
AK1314="Projet OCM (NOKIA)","TRAVAUX -NOKIA",
AK1314="ACCESS-ISSUE","ACCESS-ISSUE",
AK1314="Projet OCM (ZTE, NOKIA, autres projets)","TRAVAUX OCM",
AK1314="No root CAuse","No root cause",
AK1314="ODU HS","TX ISSUE",
AK1314="IP &amp; VLAN","TX ISSUE",
AK1314="Warehouse HUAWEI","SPARE-ISSUE",
AK1314="SPARE-HS","SPARE-ISSUE",
AK1314="Power Telco","RAN ISSUE",AK1314="no impacts","no impacts"
),"")</f>
        <v>No root cause</v>
      </c>
      <c r="AK1314" s="81" t="s">
        <v>5620</v>
      </c>
      <c r="AL1314" s="56" t="str" cm="1">
        <f t="array" ref="AL1314">IFERROR(_xlfn.IFS(
AK1314="MPR ISSUE","ACTIVE",
AK1314="BSS Hardware Issue","ACTIVE",
AK1314="Sites strategiques, MLL, Pylone, etc.","PASSIVE",
AK1314="AKTIVCO DEFAUT GE &amp; POWER Cabinet","PASSIVE",
AK1314="AKTIVCO Coupure ENEO &amp; Baisse de tension","PASSIVE",
AK1314="Coupure ENEO &amp; Baisse de tension","PASSIVE",
AK1314="Defaut GE &amp; POWER Cabinet","PASSIVE",
AK1314="Sharing","PASSIVE",
AK1314="Sites strategiques &amp; DataCenter","PASSIVE",
AK1314="Exclu","Exclu",
AK1314="SAT","ACTIVE",
AK1314="SPARE-ISSUE","SPARE-ISSUE",
AK1314="Fiber CAmtel","ACTIVE",
AK1314="Fiber AOF","ACTIVE",
AK1314="Projet OCM (HUAWEI)","PLANNED WORKS",
AK1314="Projet OCM (NOKIA)","PLANNED WORKS",
AK1314="ACCESS-ISSUE","ACCESS-ISSUE",
AK1314="Projet OCM (ZTE, NOKIA, autres projets)","PLANNED WORKS",
AK1314="No root CAuse","No root cause",
AK1314="ODU HS","ACTIVE",
AK1314="IP &amp; VLAN","ACTIVE",
AK1314="Warehouse HUAWEI","SPARE-ISSUE",
AK1314="SPARE-HS","SPARE-ISSUE",
AK1314="Power Telco","ACTIVE", AK1314="no impacts","no impacts"
),"")</f>
        <v>No root cause</v>
      </c>
      <c r="AM1314" s="108" t="s">
        <v>5537</v>
      </c>
      <c r="AN1314" s="117" t="s">
        <v>4465</v>
      </c>
      <c r="AP1314" s="23" t="s">
        <v>5537</v>
      </c>
      <c r="AQ1314" s="23" t="s">
        <v>5537</v>
      </c>
      <c r="AR1314" s="7"/>
      <c r="AS1314" s="6"/>
      <c r="AT1314" s="7"/>
      <c r="AU1314" s="3" t="s">
        <v>5537</v>
      </c>
      <c r="AV1314" s="24" t="s">
        <v>5537</v>
      </c>
      <c r="AW1314" s="24" t="s">
        <v>5537</v>
      </c>
      <c r="AX1314" s="24" t="s">
        <v>5537</v>
      </c>
      <c r="AY1314" s="24" t="s">
        <v>5537</v>
      </c>
      <c r="AZ1314" s="24" t="s">
        <v>5537</v>
      </c>
      <c r="BA1314" s="24" t="s">
        <v>5537</v>
      </c>
      <c r="BB1314" s="24" t="s">
        <v>5537</v>
      </c>
      <c r="BC1314" s="24" t="s">
        <v>5537</v>
      </c>
      <c r="BD1314" s="24" t="s">
        <v>5537</v>
      </c>
      <c r="BE1314" s="24" t="s">
        <v>5537</v>
      </c>
      <c r="BF1314" s="24" t="s">
        <v>5537</v>
      </c>
      <c r="BG1314" s="24" t="s">
        <v>5537</v>
      </c>
      <c r="BH1314" s="24" t="s">
        <v>5537</v>
      </c>
      <c r="BI1314" s="9" t="s">
        <v>5537</v>
      </c>
      <c r="BJ1314" s="14"/>
      <c r="BK1314" s="14" t="s">
        <v>5537</v>
      </c>
      <c r="BL1314" s="14" t="str">
        <f>_xlfn.XLOOKUP(B1314,'[4]cell downs 18042026 17h'!$B:$B,'[4]cell downs 18042026 17h'!$B:$B,"")</f>
        <v/>
      </c>
      <c r="BM1314" s="14" t="str">
        <f>_xlfn.XLOOKUP(B1314,'[5]Cells Huawei 19042026 15h'!$B:$B,'[5]Cells Huawei 19042026 15h'!$B:$B,"")</f>
        <v/>
      </c>
      <c r="BN1314" s="9" t="str">
        <f>_xlfn.XLOOKUP(B1314,'[6]cells down 19042026 9H40'!$B:$B,'[6]cells down 19042026 9H40'!$B:$B,"")</f>
        <v/>
      </c>
      <c r="BO1314" s="9" t="s">
        <v>5537</v>
      </c>
      <c r="BP1314" s="9" t="s">
        <v>302</v>
      </c>
    </row>
    <row r="1315" spans="1:68" s="9" customFormat="1" x14ac:dyDescent="0.35">
      <c r="A1315" s="1" t="s">
        <v>1696</v>
      </c>
      <c r="B1315" s="8" t="s">
        <v>1697</v>
      </c>
      <c r="C1315" s="3" t="str">
        <f>_xlfn.XLOOKUP(B1315,'[1]daily break down'!$D:$D,'[1]daily break down'!$E:$E,"")</f>
        <v>CENTRE</v>
      </c>
      <c r="D1315" s="1" t="s">
        <v>11</v>
      </c>
      <c r="E1315" s="1" t="s">
        <v>594</v>
      </c>
      <c r="F1315" s="3" t="s">
        <v>69</v>
      </c>
      <c r="G1315" s="1" t="s">
        <v>1698</v>
      </c>
      <c r="H1315" s="41" t="str">
        <f>_xlfn.XLOOKUP(B1315,[2]CALCULATION!$B:$B,[2]CALCULATION!$H:$H,"")</f>
        <v>ZTE</v>
      </c>
      <c r="I1315" s="34">
        <v>0.84732673578116258</v>
      </c>
      <c r="J1315" s="34">
        <v>1.1202212691156372</v>
      </c>
      <c r="K1315" s="34">
        <v>0</v>
      </c>
      <c r="L1315" s="34">
        <v>0</v>
      </c>
      <c r="M1315" s="34">
        <v>0</v>
      </c>
      <c r="N1315" s="34">
        <v>0</v>
      </c>
      <c r="O1315" s="34">
        <v>0</v>
      </c>
      <c r="P1315" s="34">
        <v>0</v>
      </c>
      <c r="Q1315" s="34">
        <v>0</v>
      </c>
      <c r="R1315" s="34">
        <v>0</v>
      </c>
      <c r="S1315" s="109">
        <v>0</v>
      </c>
      <c r="T1315" s="109">
        <f>_xlfn.XLOOKUP(B1315,'[3]Nur des jours'!$B:$B,'[3]Nur des jours'!$U:$U,"")</f>
        <v>2.9746235371668766</v>
      </c>
      <c r="U1315" s="109">
        <v>1.5368130284533703</v>
      </c>
      <c r="V1315" s="109">
        <v>0</v>
      </c>
      <c r="W1315" s="109">
        <v>2.9746235371668766</v>
      </c>
      <c r="X1315" s="109">
        <v>0</v>
      </c>
      <c r="Y1315" s="109">
        <v>0</v>
      </c>
      <c r="Z1315" s="109">
        <v>0</v>
      </c>
      <c r="AA1315" s="109">
        <v>0</v>
      </c>
      <c r="AB1315" s="109">
        <v>0</v>
      </c>
      <c r="AC1315" s="109">
        <v>0</v>
      </c>
      <c r="AD1315" s="109">
        <v>0</v>
      </c>
      <c r="AE1315" s="109">
        <v>0</v>
      </c>
      <c r="AF1315" s="109">
        <v>0</v>
      </c>
      <c r="AG1315" s="57" t="str">
        <f>_xlfn.XLOOKUP(B1315,[3]CALCULATION!$B:$B,[3]CALCULATION!$M:$M,"")</f>
        <v>Operationnel</v>
      </c>
      <c r="AH1315" s="57"/>
      <c r="AI1315" s="56" t="str" cm="1">
        <f t="array" ref="AI1315">IFERROR(_xlfn.IFS(
AK1315="MPR ISSUE","PDH",
AK1315="BSS Hardware Issue","BSS",
AK1315="Sites strategiques, MLL, Pylone, etc.","ENVTECH",
AK1315="AKTIVCO DEFAUT GE &amp; POWER Cabinet","AKTIVCO",
AK1315="AKTIVCO Coupure ENEO &amp; Baisse de tension","AKTIVCO GRID ONLY",
AK1315="Coupure ENEO &amp; Baisse de tension","IHS GRID ONLY",
AK1315="Defaut GE &amp; POWER Cabinet","IHS",
AK1315="Sharing","Partners",
AK1315="Sites strategiques &amp; DataCenter","SST &amp; DC",
AK1315="Exclu","Exclu",
AK1315="SAT","SAT",
AK1315="SPARE-ISSUE","SPARE-ISSUE",
AK1315="Fiber CAmtel","TRANS_FO_CAMTEL",
AK1315="Fiber AOF","Fiber AOF",
AK1315="Projet OCM (HUAWEI)","TRAVAUX-HUAWEI",
AK1315="Projet OCM (NOKIA)","TRAVAUX-NOKIA",
AK1315="ACCESS-ISSUE","ACCESS-ISSUE",
AK1315="Projet OCM (ZTE, NOKIA, autres projets)","TRAVAUX OCM",
AK1315="No root CAuse","No root cause",
AK1315="ODU HS","PDH",
AK1315="IP &amp; VLAN","PDH",
AK1315="Warehouse HUAWEI","SPARE-ISSUE",
AK1315="SPARE-HS","SPARE-ISSUE",
AK1315="Power Telco","BSS",AK1315="no impacts","no impacts"
),"")</f>
        <v>No root cause</v>
      </c>
      <c r="AJ1315" s="56" t="str" cm="1">
        <f t="array" ref="AJ1315">IFERROR(_xlfn.IFS(
AK1315="MPR ISSUE","TX ISSUE",
AK1315="BSS Hardware Issue","RAN ISSUE",
AK1315="Sites strategiques, MLL, Pylone, etc.","ENVTECH",
AK1315="AKTIVCO DEFAUT GE &amp; POWER Cabinet","POWER ISSUE",
AK1315="AKTIVCO Coupure ENEO &amp; Baisse de tension","POWER ISSUE",
AK1315="Coupure ENEO &amp; Baisse de tension","POWER ISSUE",
AK1315="Defaut GE &amp; POWER Cabinet","POWER ISSUE",
AK1315="Sharing","POWER ISSUE",
AK1315="Sites strategiques &amp; DataCenter","POWER ISSUE",
AK1315="Exclu","Exclu",
AK1315="SAT","TX ISSUE",
AK1315="SPARE-ISSUE","SPARE-ISSUE",
AK1315="Fiber CAmtel","TX ISSUE",
AK1315="Fiber AOF","TX ISSUE",
AK1315="Projet OCM (HUAWEI)","TRAVAUX-HUAWEI",
AK1315="Projet OCM (NOKIA)","TRAVAUX -NOKIA",
AK1315="ACCESS-ISSUE","ACCESS-ISSUE",
AK1315="Projet OCM (ZTE, NOKIA, autres projets)","TRAVAUX OCM",
AK1315="No root CAuse","No root cause",
AK1315="ODU HS","TX ISSUE",
AK1315="IP &amp; VLAN","TX ISSUE",
AK1315="Warehouse HUAWEI","SPARE-ISSUE",
AK1315="SPARE-HS","SPARE-ISSUE",
AK1315="Power Telco","RAN ISSUE",AK1315="no impacts","no impacts"
),"")</f>
        <v>No root cause</v>
      </c>
      <c r="AK1315" s="81" t="s">
        <v>5620</v>
      </c>
      <c r="AL1315" s="56" t="str" cm="1">
        <f t="array" ref="AL1315">IFERROR(_xlfn.IFS(
AK1315="MPR ISSUE","ACTIVE",
AK1315="BSS Hardware Issue","ACTIVE",
AK1315="Sites strategiques, MLL, Pylone, etc.","PASSIVE",
AK1315="AKTIVCO DEFAUT GE &amp; POWER Cabinet","PASSIVE",
AK1315="AKTIVCO Coupure ENEO &amp; Baisse de tension","PASSIVE",
AK1315="Coupure ENEO &amp; Baisse de tension","PASSIVE",
AK1315="Defaut GE &amp; POWER Cabinet","PASSIVE",
AK1315="Sharing","PASSIVE",
AK1315="Sites strategiques &amp; DataCenter","PASSIVE",
AK1315="Exclu","Exclu",
AK1315="SAT","ACTIVE",
AK1315="SPARE-ISSUE","SPARE-ISSUE",
AK1315="Fiber CAmtel","ACTIVE",
AK1315="Fiber AOF","ACTIVE",
AK1315="Projet OCM (HUAWEI)","PLANNED WORKS",
AK1315="Projet OCM (NOKIA)","PLANNED WORKS",
AK1315="ACCESS-ISSUE","ACCESS-ISSUE",
AK1315="Projet OCM (ZTE, NOKIA, autres projets)","PLANNED WORKS",
AK1315="No root CAuse","No root cause",
AK1315="ODU HS","ACTIVE",
AK1315="IP &amp; VLAN","ACTIVE",
AK1315="Warehouse HUAWEI","SPARE-ISSUE",
AK1315="SPARE-HS","SPARE-ISSUE",
AK1315="Power Telco","ACTIVE", AK1315="no impacts","no impacts"
),"")</f>
        <v>No root cause</v>
      </c>
      <c r="AM1315" s="108" t="s">
        <v>5537</v>
      </c>
      <c r="AN1315" s="117" t="s">
        <v>1697</v>
      </c>
      <c r="AP1315" s="23" t="s">
        <v>5537</v>
      </c>
      <c r="AQ1315" s="23" t="s">
        <v>5537</v>
      </c>
      <c r="AR1315" s="7"/>
      <c r="AS1315" s="6"/>
      <c r="AT1315" s="7"/>
      <c r="AU1315" s="3" t="s">
        <v>5537</v>
      </c>
      <c r="AV1315" s="24" t="s">
        <v>5537</v>
      </c>
      <c r="AW1315" s="24" t="s">
        <v>5537</v>
      </c>
      <c r="AX1315" s="24" t="s">
        <v>5537</v>
      </c>
      <c r="AY1315" s="24" t="s">
        <v>5537</v>
      </c>
      <c r="AZ1315" s="24" t="s">
        <v>5537</v>
      </c>
      <c r="BA1315" s="24" t="s">
        <v>5537</v>
      </c>
      <c r="BB1315" s="24" t="s">
        <v>5537</v>
      </c>
      <c r="BC1315" s="24" t="s">
        <v>5537</v>
      </c>
      <c r="BD1315" s="24" t="s">
        <v>5537</v>
      </c>
      <c r="BE1315" s="24" t="s">
        <v>5537</v>
      </c>
      <c r="BF1315" s="24" t="s">
        <v>5537</v>
      </c>
      <c r="BG1315" s="24" t="s">
        <v>5537</v>
      </c>
      <c r="BH1315" s="24" t="s">
        <v>5537</v>
      </c>
      <c r="BI1315" s="9" t="s">
        <v>5537</v>
      </c>
      <c r="BJ1315" s="14"/>
      <c r="BK1315" s="14" t="s">
        <v>5537</v>
      </c>
      <c r="BL1315" s="14" t="str">
        <f>_xlfn.XLOOKUP(B1315,'[4]cell downs 18042026 17h'!$B:$B,'[4]cell downs 18042026 17h'!$B:$B,"")</f>
        <v/>
      </c>
      <c r="BM1315" s="14" t="str">
        <f>_xlfn.XLOOKUP(B1315,'[5]Cells Huawei 19042026 15h'!$B:$B,'[5]Cells Huawei 19042026 15h'!$B:$B,"")</f>
        <v/>
      </c>
      <c r="BN1315" s="9" t="str">
        <f>_xlfn.XLOOKUP(B1315,'[6]cells down 19042026 9H40'!$B:$B,'[6]cells down 19042026 9H40'!$B:$B,"")</f>
        <v/>
      </c>
      <c r="BO1315" s="9" t="s">
        <v>1697</v>
      </c>
      <c r="BP1315" s="9" t="s">
        <v>12</v>
      </c>
    </row>
    <row r="1316" spans="1:68" s="9" customFormat="1" x14ac:dyDescent="0.35">
      <c r="A1316" s="1" t="s">
        <v>3199</v>
      </c>
      <c r="B1316" s="1" t="s">
        <v>3200</v>
      </c>
      <c r="C1316" s="3" t="str">
        <f>_xlfn.XLOOKUP(B1316,'[1]daily break down'!$D:$D,'[1]daily break down'!$E:$E,"")</f>
        <v>Douala</v>
      </c>
      <c r="D1316" s="1" t="s">
        <v>21</v>
      </c>
      <c r="E1316" s="1" t="s">
        <v>30</v>
      </c>
      <c r="F1316" s="3" t="s">
        <v>31</v>
      </c>
      <c r="G1316" s="1" t="s">
        <v>32</v>
      </c>
      <c r="H1316" s="41" t="str">
        <f>_xlfn.XLOOKUP(B1316,[2]CALCULATION!$B:$B,[2]CALCULATION!$H:$H,"")</f>
        <v>ZTE</v>
      </c>
      <c r="I1316" s="34">
        <v>0</v>
      </c>
      <c r="J1316" s="34">
        <v>12.118418499399315</v>
      </c>
      <c r="K1316" s="34">
        <v>0</v>
      </c>
      <c r="L1316" s="34">
        <v>0</v>
      </c>
      <c r="M1316" s="34">
        <v>0</v>
      </c>
      <c r="N1316" s="34">
        <v>0</v>
      </c>
      <c r="O1316" s="34">
        <v>0</v>
      </c>
      <c r="P1316" s="34">
        <v>0</v>
      </c>
      <c r="Q1316" s="34">
        <v>0</v>
      </c>
      <c r="R1316" s="34">
        <v>0</v>
      </c>
      <c r="S1316" s="109">
        <v>0</v>
      </c>
      <c r="T1316" s="109">
        <f>_xlfn.XLOOKUP(B1316,'[3]Nur des jours'!$B:$B,'[3]Nur des jours'!$U:$U,"")</f>
        <v>2.875442666643838</v>
      </c>
      <c r="U1316" s="109">
        <v>0</v>
      </c>
      <c r="V1316" s="109">
        <v>2.051034006500451E-3</v>
      </c>
      <c r="W1316" s="109">
        <v>2.875442666643838</v>
      </c>
      <c r="X1316" s="109">
        <v>0</v>
      </c>
      <c r="Y1316" s="109">
        <v>0</v>
      </c>
      <c r="Z1316" s="109">
        <v>0</v>
      </c>
      <c r="AA1316" s="109">
        <v>0</v>
      </c>
      <c r="AB1316" s="109">
        <v>0</v>
      </c>
      <c r="AC1316" s="109">
        <v>0</v>
      </c>
      <c r="AD1316" s="109">
        <v>0</v>
      </c>
      <c r="AE1316" s="109">
        <v>0</v>
      </c>
      <c r="AF1316" s="109">
        <v>0</v>
      </c>
      <c r="AG1316" s="57" t="str">
        <f>_xlfn.XLOOKUP(B1316,[3]CALCULATION!$B:$B,[3]CALCULATION!$M:$M,"")</f>
        <v>Operationnel</v>
      </c>
      <c r="AH1316" s="57"/>
      <c r="AI1316" s="56" t="str" cm="1">
        <f t="array" ref="AI1316">IFERROR(_xlfn.IFS(
AK1316="MPR ISSUE","PDH",
AK1316="BSS Hardware Issue","BSS",
AK1316="Sites strategiques, MLL, Pylone, etc.","ENVTECH",
AK1316="AKTIVCO DEFAUT GE &amp; POWER Cabinet","AKTIVCO",
AK1316="AKTIVCO Coupure ENEO &amp; Baisse de tension","AKTIVCO GRID ONLY",
AK1316="Coupure ENEO &amp; Baisse de tension","IHS GRID ONLY",
AK1316="Defaut GE &amp; POWER Cabinet","IHS",
AK1316="Sharing","Partners",
AK1316="Sites strategiques &amp; DataCenter","SST &amp; DC",
AK1316="Exclu","Exclu",
AK1316="SAT","SAT",
AK1316="SPARE-ISSUE","SPARE-ISSUE",
AK1316="Fiber CAmtel","TRANS_FO_CAMTEL",
AK1316="Fiber AOF","Fiber AOF",
AK1316="Projet OCM (HUAWEI)","TRAVAUX-HUAWEI",
AK1316="Projet OCM (NOKIA)","TRAVAUX-NOKIA",
AK1316="ACCESS-ISSUE","ACCESS-ISSUE",
AK1316="Projet OCM (ZTE, NOKIA, autres projets)","TRAVAUX OCM",
AK1316="No root CAuse","No root cause",
AK1316="ODU HS","PDH",
AK1316="IP &amp; VLAN","PDH",
AK1316="Warehouse HUAWEI","SPARE-ISSUE",
AK1316="SPARE-HS","SPARE-ISSUE",
AK1316="Power Telco","BSS",AK1316="no impacts","no impacts"
),"")</f>
        <v>No root cause</v>
      </c>
      <c r="AJ1316" s="56" t="str" cm="1">
        <f t="array" ref="AJ1316">IFERROR(_xlfn.IFS(
AK1316="MPR ISSUE","TX ISSUE",
AK1316="BSS Hardware Issue","RAN ISSUE",
AK1316="Sites strategiques, MLL, Pylone, etc.","ENVTECH",
AK1316="AKTIVCO DEFAUT GE &amp; POWER Cabinet","POWER ISSUE",
AK1316="AKTIVCO Coupure ENEO &amp; Baisse de tension","POWER ISSUE",
AK1316="Coupure ENEO &amp; Baisse de tension","POWER ISSUE",
AK1316="Defaut GE &amp; POWER Cabinet","POWER ISSUE",
AK1316="Sharing","POWER ISSUE",
AK1316="Sites strategiques &amp; DataCenter","POWER ISSUE",
AK1316="Exclu","Exclu",
AK1316="SAT","TX ISSUE",
AK1316="SPARE-ISSUE","SPARE-ISSUE",
AK1316="Fiber CAmtel","TX ISSUE",
AK1316="Fiber AOF","TX ISSUE",
AK1316="Projet OCM (HUAWEI)","TRAVAUX-HUAWEI",
AK1316="Projet OCM (NOKIA)","TRAVAUX -NOKIA",
AK1316="ACCESS-ISSUE","ACCESS-ISSUE",
AK1316="Projet OCM (ZTE, NOKIA, autres projets)","TRAVAUX OCM",
AK1316="No root CAuse","No root cause",
AK1316="ODU HS","TX ISSUE",
AK1316="IP &amp; VLAN","TX ISSUE",
AK1316="Warehouse HUAWEI","SPARE-ISSUE",
AK1316="SPARE-HS","SPARE-ISSUE",
AK1316="Power Telco","RAN ISSUE",AK1316="no impacts","no impacts"
),"")</f>
        <v>No root cause</v>
      </c>
      <c r="AK1316" s="81" t="s">
        <v>5620</v>
      </c>
      <c r="AL1316" s="56" t="str" cm="1">
        <f t="array" ref="AL1316">IFERROR(_xlfn.IFS(
AK1316="MPR ISSUE","ACTIVE",
AK1316="BSS Hardware Issue","ACTIVE",
AK1316="Sites strategiques, MLL, Pylone, etc.","PASSIVE",
AK1316="AKTIVCO DEFAUT GE &amp; POWER Cabinet","PASSIVE",
AK1316="AKTIVCO Coupure ENEO &amp; Baisse de tension","PASSIVE",
AK1316="Coupure ENEO &amp; Baisse de tension","PASSIVE",
AK1316="Defaut GE &amp; POWER Cabinet","PASSIVE",
AK1316="Sharing","PASSIVE",
AK1316="Sites strategiques &amp; DataCenter","PASSIVE",
AK1316="Exclu","Exclu",
AK1316="SAT","ACTIVE",
AK1316="SPARE-ISSUE","SPARE-ISSUE",
AK1316="Fiber CAmtel","ACTIVE",
AK1316="Fiber AOF","ACTIVE",
AK1316="Projet OCM (HUAWEI)","PLANNED WORKS",
AK1316="Projet OCM (NOKIA)","PLANNED WORKS",
AK1316="ACCESS-ISSUE","ACCESS-ISSUE",
AK1316="Projet OCM (ZTE, NOKIA, autres projets)","PLANNED WORKS",
AK1316="No root CAuse","No root cause",
AK1316="ODU HS","ACTIVE",
AK1316="IP &amp; VLAN","ACTIVE",
AK1316="Warehouse HUAWEI","SPARE-ISSUE",
AK1316="SPARE-HS","SPARE-ISSUE",
AK1316="Power Telco","ACTIVE", AK1316="no impacts","no impacts"
),"")</f>
        <v>No root cause</v>
      </c>
      <c r="AM1316" s="108" t="s">
        <v>5537</v>
      </c>
      <c r="AN1316" s="117" t="s">
        <v>3200</v>
      </c>
      <c r="AP1316" s="23" t="s">
        <v>5537</v>
      </c>
      <c r="AQ1316" s="23" t="s">
        <v>5537</v>
      </c>
      <c r="AR1316" s="7"/>
      <c r="AS1316" s="6"/>
      <c r="AT1316" s="7"/>
      <c r="AU1316" s="3" t="s">
        <v>5537</v>
      </c>
      <c r="AV1316" s="24" t="s">
        <v>5537</v>
      </c>
      <c r="AW1316" s="24" t="s">
        <v>5537</v>
      </c>
      <c r="AX1316" s="24" t="s">
        <v>5537</v>
      </c>
      <c r="AY1316" s="24" t="s">
        <v>5537</v>
      </c>
      <c r="AZ1316" s="24" t="s">
        <v>5537</v>
      </c>
      <c r="BA1316" s="24" t="s">
        <v>5537</v>
      </c>
      <c r="BB1316" s="24" t="s">
        <v>5537</v>
      </c>
      <c r="BC1316" s="24" t="s">
        <v>5537</v>
      </c>
      <c r="BD1316" s="24" t="s">
        <v>5537</v>
      </c>
      <c r="BE1316" s="24" t="s">
        <v>5537</v>
      </c>
      <c r="BF1316" s="24" t="s">
        <v>5537</v>
      </c>
      <c r="BG1316" s="24" t="s">
        <v>5537</v>
      </c>
      <c r="BH1316" s="24" t="s">
        <v>5537</v>
      </c>
      <c r="BI1316" s="9" t="s">
        <v>5537</v>
      </c>
      <c r="BJ1316" s="14"/>
      <c r="BK1316" s="14" t="s">
        <v>5537</v>
      </c>
      <c r="BL1316" s="14" t="str">
        <f>_xlfn.XLOOKUP(B1316,'[4]cell downs 18042026 17h'!$B:$B,'[4]cell downs 18042026 17h'!$B:$B,"")</f>
        <v/>
      </c>
      <c r="BM1316" s="14" t="str">
        <f>_xlfn.XLOOKUP(B1316,'[5]Cells Huawei 19042026 15h'!$B:$B,'[5]Cells Huawei 19042026 15h'!$B:$B,"")</f>
        <v/>
      </c>
      <c r="BN1316" s="9" t="str">
        <f>_xlfn.XLOOKUP(B1316,'[6]cells down 19042026 9H40'!$B:$B,'[6]cells down 19042026 9H40'!$B:$B,"")</f>
        <v/>
      </c>
      <c r="BO1316" s="9" t="s">
        <v>5537</v>
      </c>
      <c r="BP1316" s="9" t="s">
        <v>5537</v>
      </c>
    </row>
    <row r="1317" spans="1:68" s="9" customFormat="1" x14ac:dyDescent="0.35">
      <c r="A1317" s="1" t="s">
        <v>3185</v>
      </c>
      <c r="B1317" s="8" t="s">
        <v>3186</v>
      </c>
      <c r="C1317" s="3" t="str">
        <f>_xlfn.XLOOKUP(B1317,'[1]daily break down'!$D:$D,'[1]daily break down'!$E:$E,"")</f>
        <v>LITTORAL</v>
      </c>
      <c r="D1317" s="1" t="s">
        <v>11</v>
      </c>
      <c r="E1317" s="1" t="s">
        <v>12</v>
      </c>
      <c r="F1317" s="3" t="s">
        <v>31</v>
      </c>
      <c r="G1317" s="1" t="s">
        <v>484</v>
      </c>
      <c r="H1317" s="41" t="str">
        <f>_xlfn.XLOOKUP(B1317,[2]CALCULATION!$B:$B,[2]CALCULATION!$H:$H,"")</f>
        <v>ZTE</v>
      </c>
      <c r="I1317" s="34">
        <v>0</v>
      </c>
      <c r="J1317" s="34">
        <v>0</v>
      </c>
      <c r="K1317" s="34">
        <v>0</v>
      </c>
      <c r="L1317" s="34">
        <v>0</v>
      </c>
      <c r="M1317" s="34">
        <v>0</v>
      </c>
      <c r="N1317" s="34">
        <v>0.89715794459996578</v>
      </c>
      <c r="O1317" s="34">
        <v>1.0080207914208992</v>
      </c>
      <c r="P1317" s="34">
        <v>1.8178046873439433</v>
      </c>
      <c r="Q1317" s="34">
        <v>0</v>
      </c>
      <c r="R1317" s="34">
        <v>0</v>
      </c>
      <c r="S1317" s="109">
        <v>0</v>
      </c>
      <c r="T1317" s="109">
        <f>_xlfn.XLOOKUP(B1317,'[3]Nur des jours'!$B:$B,'[3]Nur des jours'!$U:$U,"")</f>
        <v>1.1816274437624303</v>
      </c>
      <c r="U1317" s="109">
        <v>1.1446553264104691</v>
      </c>
      <c r="V1317" s="109">
        <v>10.453121566747425</v>
      </c>
      <c r="W1317" s="109">
        <v>2.7107178833043681</v>
      </c>
      <c r="X1317" s="109">
        <v>0</v>
      </c>
      <c r="Y1317" s="109">
        <v>0</v>
      </c>
      <c r="Z1317" s="109">
        <v>0</v>
      </c>
      <c r="AA1317" s="109">
        <v>0</v>
      </c>
      <c r="AB1317" s="109">
        <v>0</v>
      </c>
      <c r="AC1317" s="109">
        <v>0</v>
      </c>
      <c r="AD1317" s="109">
        <v>0</v>
      </c>
      <c r="AE1317" s="109">
        <v>0</v>
      </c>
      <c r="AF1317" s="109">
        <v>0</v>
      </c>
      <c r="AG1317" s="57" t="str">
        <f>_xlfn.XLOOKUP(B1317,[3]CALCULATION!$B:$B,[3]CALCULATION!$M:$M,"")</f>
        <v>Operationnel</v>
      </c>
      <c r="AH1317" s="57"/>
      <c r="AI1317" s="56" t="str" cm="1">
        <f t="array" ref="AI1317">IFERROR(_xlfn.IFS(
AK1317="MPR ISSUE","PDH",
AK1317="BSS Hardware Issue","BSS",
AK1317="Sites strategiques, MLL, Pylone, etc.","ENVTECH",
AK1317="AKTIVCO DEFAUT GE &amp; POWER Cabinet","AKTIVCO",
AK1317="AKTIVCO Coupure ENEO &amp; Baisse de tension","AKTIVCO GRID ONLY",
AK1317="Coupure ENEO &amp; Baisse de tension","IHS GRID ONLY",
AK1317="Defaut GE &amp; POWER Cabinet","IHS",
AK1317="Sharing","Partners",
AK1317="Sites strategiques &amp; DataCenter","SST &amp; DC",
AK1317="Exclu","Exclu",
AK1317="SAT","SAT",
AK1317="SPARE-ISSUE","SPARE-ISSUE",
AK1317="Fiber CAmtel","TRANS_FO_CAMTEL",
AK1317="Fiber AOF","Fiber AOF",
AK1317="Projet OCM (HUAWEI)","TRAVAUX-HUAWEI",
AK1317="Projet OCM (NOKIA)","TRAVAUX-NOKIA",
AK1317="ACCESS-ISSUE","ACCESS-ISSUE",
AK1317="Projet OCM (ZTE, NOKIA, autres projets)","TRAVAUX OCM",
AK1317="No root CAuse","No root cause",
AK1317="ODU HS","PDH",
AK1317="IP &amp; VLAN","PDH",
AK1317="Warehouse HUAWEI","SPARE-ISSUE",
AK1317="SPARE-HS","SPARE-ISSUE",
AK1317="Power Telco","BSS",AK1317="no impacts","no impacts"
),"")</f>
        <v>No root cause</v>
      </c>
      <c r="AJ1317" s="56" t="str" cm="1">
        <f t="array" ref="AJ1317">IFERROR(_xlfn.IFS(
AK1317="MPR ISSUE","TX ISSUE",
AK1317="BSS Hardware Issue","RAN ISSUE",
AK1317="Sites strategiques, MLL, Pylone, etc.","ENVTECH",
AK1317="AKTIVCO DEFAUT GE &amp; POWER Cabinet","POWER ISSUE",
AK1317="AKTIVCO Coupure ENEO &amp; Baisse de tension","POWER ISSUE",
AK1317="Coupure ENEO &amp; Baisse de tension","POWER ISSUE",
AK1317="Defaut GE &amp; POWER Cabinet","POWER ISSUE",
AK1317="Sharing","POWER ISSUE",
AK1317="Sites strategiques &amp; DataCenter","POWER ISSUE",
AK1317="Exclu","Exclu",
AK1317="SAT","TX ISSUE",
AK1317="SPARE-ISSUE","SPARE-ISSUE",
AK1317="Fiber CAmtel","TX ISSUE",
AK1317="Fiber AOF","TX ISSUE",
AK1317="Projet OCM (HUAWEI)","TRAVAUX-HUAWEI",
AK1317="Projet OCM (NOKIA)","TRAVAUX -NOKIA",
AK1317="ACCESS-ISSUE","ACCESS-ISSUE",
AK1317="Projet OCM (ZTE, NOKIA, autres projets)","TRAVAUX OCM",
AK1317="No root CAuse","No root cause",
AK1317="ODU HS","TX ISSUE",
AK1317="IP &amp; VLAN","TX ISSUE",
AK1317="Warehouse HUAWEI","SPARE-ISSUE",
AK1317="SPARE-HS","SPARE-ISSUE",
AK1317="Power Telco","RAN ISSUE",AK1317="no impacts","no impacts"
),"")</f>
        <v>No root cause</v>
      </c>
      <c r="AK1317" s="81" t="s">
        <v>5620</v>
      </c>
      <c r="AL1317" s="56" t="str" cm="1">
        <f t="array" ref="AL1317">IFERROR(_xlfn.IFS(
AK1317="MPR ISSUE","ACTIVE",
AK1317="BSS Hardware Issue","ACTIVE",
AK1317="Sites strategiques, MLL, Pylone, etc.","PASSIVE",
AK1317="AKTIVCO DEFAUT GE &amp; POWER Cabinet","PASSIVE",
AK1317="AKTIVCO Coupure ENEO &amp; Baisse de tension","PASSIVE",
AK1317="Coupure ENEO &amp; Baisse de tension","PASSIVE",
AK1317="Defaut GE &amp; POWER Cabinet","PASSIVE",
AK1317="Sharing","PASSIVE",
AK1317="Sites strategiques &amp; DataCenter","PASSIVE",
AK1317="Exclu","Exclu",
AK1317="SAT","ACTIVE",
AK1317="SPARE-ISSUE","SPARE-ISSUE",
AK1317="Fiber CAmtel","ACTIVE",
AK1317="Fiber AOF","ACTIVE",
AK1317="Projet OCM (HUAWEI)","PLANNED WORKS",
AK1317="Projet OCM (NOKIA)","PLANNED WORKS",
AK1317="ACCESS-ISSUE","ACCESS-ISSUE",
AK1317="Projet OCM (ZTE, NOKIA, autres projets)","PLANNED WORKS",
AK1317="No root CAuse","No root cause",
AK1317="ODU HS","ACTIVE",
AK1317="IP &amp; VLAN","ACTIVE",
AK1317="Warehouse HUAWEI","SPARE-ISSUE",
AK1317="SPARE-HS","SPARE-ISSUE",
AK1317="Power Telco","ACTIVE", AK1317="no impacts","no impacts"
),"")</f>
        <v>No root cause</v>
      </c>
      <c r="AM1317" s="108" t="s">
        <v>5537</v>
      </c>
      <c r="AN1317" s="117" t="s">
        <v>3186</v>
      </c>
      <c r="AP1317" s="23" t="s">
        <v>5537</v>
      </c>
      <c r="AQ1317" s="23" t="s">
        <v>5537</v>
      </c>
      <c r="AR1317" s="7"/>
      <c r="AS1317" s="6"/>
      <c r="AT1317" s="7"/>
      <c r="AU1317" s="3" t="s">
        <v>5537</v>
      </c>
      <c r="AV1317" s="24" t="s">
        <v>5537</v>
      </c>
      <c r="AW1317" s="24" t="s">
        <v>5537</v>
      </c>
      <c r="AX1317" s="24" t="s">
        <v>5537</v>
      </c>
      <c r="AY1317" s="24" t="s">
        <v>5537</v>
      </c>
      <c r="AZ1317" s="24" t="s">
        <v>5537</v>
      </c>
      <c r="BA1317" s="24" t="s">
        <v>5537</v>
      </c>
      <c r="BB1317" s="24" t="s">
        <v>5537</v>
      </c>
      <c r="BC1317" s="24" t="s">
        <v>5537</v>
      </c>
      <c r="BD1317" s="24" t="s">
        <v>5537</v>
      </c>
      <c r="BE1317" s="24" t="s">
        <v>5537</v>
      </c>
      <c r="BF1317" s="24" t="s">
        <v>5537</v>
      </c>
      <c r="BG1317" s="24" t="s">
        <v>5537</v>
      </c>
      <c r="BH1317" s="24" t="s">
        <v>5537</v>
      </c>
      <c r="BI1317" s="9" t="s">
        <v>5537</v>
      </c>
      <c r="BJ1317" s="14"/>
      <c r="BK1317" s="14" t="s">
        <v>5537</v>
      </c>
      <c r="BL1317" s="14" t="str">
        <f>_xlfn.XLOOKUP(B1317,'[4]cell downs 18042026 17h'!$B:$B,'[4]cell downs 18042026 17h'!$B:$B,"")</f>
        <v/>
      </c>
      <c r="BM1317" s="14" t="str">
        <f>_xlfn.XLOOKUP(B1317,'[5]Cells Huawei 19042026 15h'!$B:$B,'[5]Cells Huawei 19042026 15h'!$B:$B,"")</f>
        <v/>
      </c>
      <c r="BN1317" s="9" t="str">
        <f>_xlfn.XLOOKUP(B1317,'[6]cells down 19042026 9H40'!$B:$B,'[6]cells down 19042026 9H40'!$B:$B,"")</f>
        <v/>
      </c>
      <c r="BO1317" s="9" t="s">
        <v>3186</v>
      </c>
      <c r="BP1317" s="9" t="s">
        <v>12</v>
      </c>
    </row>
    <row r="1318" spans="1:68" s="9" customFormat="1" x14ac:dyDescent="0.35">
      <c r="A1318" s="1" t="s">
        <v>5173</v>
      </c>
      <c r="B1318" s="8" t="s">
        <v>5174</v>
      </c>
      <c r="C1318" s="3" t="str">
        <f>_xlfn.XLOOKUP(B1318,'[1]daily break down'!$D:$D,'[1]daily break down'!$E:$E,"")</f>
        <v>OUEST</v>
      </c>
      <c r="D1318" s="1" t="s">
        <v>11</v>
      </c>
      <c r="E1318" s="1" t="s">
        <v>12</v>
      </c>
      <c r="F1318" s="3" t="s">
        <v>102</v>
      </c>
      <c r="G1318" s="1" t="s">
        <v>4466</v>
      </c>
      <c r="H1318" s="39" t="str">
        <f>_xlfn.XLOOKUP(B1318,[2]CALCULATION!$B:$B,[2]CALCULATION!$H:$H,"")</f>
        <v>HUAWEI</v>
      </c>
      <c r="I1318" s="34">
        <v>0</v>
      </c>
      <c r="J1318" s="34">
        <v>0</v>
      </c>
      <c r="K1318" s="34">
        <v>0</v>
      </c>
      <c r="L1318" s="34">
        <v>0</v>
      </c>
      <c r="M1318" s="34">
        <v>0</v>
      </c>
      <c r="N1318" s="34">
        <v>0</v>
      </c>
      <c r="O1318" s="34">
        <v>0</v>
      </c>
      <c r="P1318" s="34">
        <v>0</v>
      </c>
      <c r="Q1318" s="34">
        <v>0</v>
      </c>
      <c r="R1318" s="34">
        <v>0</v>
      </c>
      <c r="S1318" s="109">
        <v>0</v>
      </c>
      <c r="T1318" s="109">
        <f>_xlfn.XLOOKUP(B1318,'[3]Nur des jours'!$B:$B,'[3]Nur des jours'!$U:$U,"")</f>
        <v>0</v>
      </c>
      <c r="U1318" s="109">
        <v>0</v>
      </c>
      <c r="V1318" s="109">
        <v>0</v>
      </c>
      <c r="W1318" s="109">
        <v>2.5522353773759896</v>
      </c>
      <c r="X1318" s="109">
        <v>0</v>
      </c>
      <c r="Y1318" s="109">
        <v>0</v>
      </c>
      <c r="Z1318" s="109">
        <v>0</v>
      </c>
      <c r="AA1318" s="109">
        <v>0</v>
      </c>
      <c r="AB1318" s="109">
        <v>0</v>
      </c>
      <c r="AC1318" s="109">
        <v>0</v>
      </c>
      <c r="AD1318" s="109">
        <v>0</v>
      </c>
      <c r="AE1318" s="109">
        <v>0</v>
      </c>
      <c r="AF1318" s="109">
        <v>0</v>
      </c>
      <c r="AG1318" s="57" t="str">
        <f>_xlfn.XLOOKUP(B1318,[3]CALCULATION!$B:$B,[3]CALCULATION!$M:$M,"")</f>
        <v>Operationnel</v>
      </c>
      <c r="AH1318" s="57"/>
      <c r="AI1318" s="56" t="str" cm="1">
        <f t="array" ref="AI1318">IFERROR(_xlfn.IFS(
AK1318="MPR ISSUE","PDH",
AK1318="BSS Hardware Issue","BSS",
AK1318="Sites strategiques, MLL, Pylone, etc.","ENVTECH",
AK1318="AKTIVCO DEFAUT GE &amp; POWER Cabinet","AKTIVCO",
AK1318="AKTIVCO Coupure ENEO &amp; Baisse de tension","AKTIVCO GRID ONLY",
AK1318="Coupure ENEO &amp; Baisse de tension","IHS GRID ONLY",
AK1318="Defaut GE &amp; POWER Cabinet","IHS",
AK1318="Sharing","Partners",
AK1318="Sites strategiques &amp; DataCenter","SST &amp; DC",
AK1318="Exclu","Exclu",
AK1318="SAT","SAT",
AK1318="SPARE-ISSUE","SPARE-ISSUE",
AK1318="Fiber CAmtel","TRANS_FO_CAMTEL",
AK1318="Fiber AOF","Fiber AOF",
AK1318="Projet OCM (HUAWEI)","TRAVAUX-HUAWEI",
AK1318="Projet OCM (NOKIA)","TRAVAUX-NOKIA",
AK1318="ACCESS-ISSUE","ACCESS-ISSUE",
AK1318="Projet OCM (ZTE, NOKIA, autres projets)","TRAVAUX OCM",
AK1318="No root CAuse","No root cause",
AK1318="ODU HS","PDH",
AK1318="IP &amp; VLAN","PDH",
AK1318="Warehouse HUAWEI","SPARE-ISSUE",
AK1318="SPARE-HS","SPARE-ISSUE",
AK1318="Power Telco","BSS",AK1318="no impacts","no impacts"
),"")</f>
        <v>No root cause</v>
      </c>
      <c r="AJ1318" s="56" t="str" cm="1">
        <f t="array" ref="AJ1318">IFERROR(_xlfn.IFS(
AK1318="MPR ISSUE","TX ISSUE",
AK1318="BSS Hardware Issue","RAN ISSUE",
AK1318="Sites strategiques, MLL, Pylone, etc.","ENVTECH",
AK1318="AKTIVCO DEFAUT GE &amp; POWER Cabinet","POWER ISSUE",
AK1318="AKTIVCO Coupure ENEO &amp; Baisse de tension","POWER ISSUE",
AK1318="Coupure ENEO &amp; Baisse de tension","POWER ISSUE",
AK1318="Defaut GE &amp; POWER Cabinet","POWER ISSUE",
AK1318="Sharing","POWER ISSUE",
AK1318="Sites strategiques &amp; DataCenter","POWER ISSUE",
AK1318="Exclu","Exclu",
AK1318="SAT","TX ISSUE",
AK1318="SPARE-ISSUE","SPARE-ISSUE",
AK1318="Fiber CAmtel","TX ISSUE",
AK1318="Fiber AOF","TX ISSUE",
AK1318="Projet OCM (HUAWEI)","TRAVAUX-HUAWEI",
AK1318="Projet OCM (NOKIA)","TRAVAUX -NOKIA",
AK1318="ACCESS-ISSUE","ACCESS-ISSUE",
AK1318="Projet OCM (ZTE, NOKIA, autres projets)","TRAVAUX OCM",
AK1318="No root CAuse","No root cause",
AK1318="ODU HS","TX ISSUE",
AK1318="IP &amp; VLAN","TX ISSUE",
AK1318="Warehouse HUAWEI","SPARE-ISSUE",
AK1318="SPARE-HS","SPARE-ISSUE",
AK1318="Power Telco","RAN ISSUE",AK1318="no impacts","no impacts"
),"")</f>
        <v>No root cause</v>
      </c>
      <c r="AK1318" s="81" t="s">
        <v>5620</v>
      </c>
      <c r="AL1318" s="56" t="str" cm="1">
        <f t="array" ref="AL1318">IFERROR(_xlfn.IFS(
AK1318="MPR ISSUE","ACTIVE",
AK1318="BSS Hardware Issue","ACTIVE",
AK1318="Sites strategiques, MLL, Pylone, etc.","PASSIVE",
AK1318="AKTIVCO DEFAUT GE &amp; POWER Cabinet","PASSIVE",
AK1318="AKTIVCO Coupure ENEO &amp; Baisse de tension","PASSIVE",
AK1318="Coupure ENEO &amp; Baisse de tension","PASSIVE",
AK1318="Defaut GE &amp; POWER Cabinet","PASSIVE",
AK1318="Sharing","PASSIVE",
AK1318="Sites strategiques &amp; DataCenter","PASSIVE",
AK1318="Exclu","Exclu",
AK1318="SAT","ACTIVE",
AK1318="SPARE-ISSUE","SPARE-ISSUE",
AK1318="Fiber CAmtel","ACTIVE",
AK1318="Fiber AOF","ACTIVE",
AK1318="Projet OCM (HUAWEI)","PLANNED WORKS",
AK1318="Projet OCM (NOKIA)","PLANNED WORKS",
AK1318="ACCESS-ISSUE","ACCESS-ISSUE",
AK1318="Projet OCM (ZTE, NOKIA, autres projets)","PLANNED WORKS",
AK1318="No root CAuse","No root cause",
AK1318="ODU HS","ACTIVE",
AK1318="IP &amp; VLAN","ACTIVE",
AK1318="Warehouse HUAWEI","SPARE-ISSUE",
AK1318="SPARE-HS","SPARE-ISSUE",
AK1318="Power Telco","ACTIVE", AK1318="no impacts","no impacts"
),"")</f>
        <v>No root cause</v>
      </c>
      <c r="AM1318" s="108" t="s">
        <v>5537</v>
      </c>
      <c r="AN1318" s="117" t="s">
        <v>5174</v>
      </c>
      <c r="AP1318" s="23" t="s">
        <v>5537</v>
      </c>
      <c r="AQ1318" s="23" t="s">
        <v>5537</v>
      </c>
      <c r="AR1318" s="7"/>
      <c r="AS1318" s="6"/>
      <c r="AT1318" s="7"/>
      <c r="AU1318" s="3" t="s">
        <v>5537</v>
      </c>
      <c r="AV1318" s="24" t="s">
        <v>5537</v>
      </c>
      <c r="AW1318" s="24" t="s">
        <v>5537</v>
      </c>
      <c r="AX1318" s="24" t="s">
        <v>5537</v>
      </c>
      <c r="AY1318" s="24" t="s">
        <v>5537</v>
      </c>
      <c r="AZ1318" s="24" t="s">
        <v>5537</v>
      </c>
      <c r="BA1318" s="24" t="s">
        <v>5537</v>
      </c>
      <c r="BB1318" s="24" t="s">
        <v>5537</v>
      </c>
      <c r="BC1318" s="24" t="s">
        <v>5537</v>
      </c>
      <c r="BD1318" s="24" t="s">
        <v>5537</v>
      </c>
      <c r="BE1318" s="24" t="s">
        <v>5537</v>
      </c>
      <c r="BF1318" s="24" t="s">
        <v>5537</v>
      </c>
      <c r="BG1318" s="24" t="s">
        <v>5537</v>
      </c>
      <c r="BH1318" s="24" t="s">
        <v>5537</v>
      </c>
      <c r="BI1318" s="9" t="s">
        <v>5537</v>
      </c>
      <c r="BJ1318" s="14"/>
      <c r="BK1318" s="14" t="s">
        <v>5537</v>
      </c>
      <c r="BL1318" s="14" t="str">
        <f>_xlfn.XLOOKUP(B1318,'[4]cell downs 18042026 17h'!$B:$B,'[4]cell downs 18042026 17h'!$B:$B,"")</f>
        <v/>
      </c>
      <c r="BM1318" s="14" t="str">
        <f>_xlfn.XLOOKUP(B1318,'[5]Cells Huawei 19042026 15h'!$B:$B,'[5]Cells Huawei 19042026 15h'!$B:$B,"")</f>
        <v/>
      </c>
      <c r="BN1318" s="9" t="str">
        <f>_xlfn.XLOOKUP(B1318,'[6]cells down 19042026 9H40'!$B:$B,'[6]cells down 19042026 9H40'!$B:$B,"")</f>
        <v/>
      </c>
      <c r="BO1318" s="9" t="s">
        <v>5174</v>
      </c>
      <c r="BP1318" s="9" t="s">
        <v>12</v>
      </c>
    </row>
    <row r="1319" spans="1:68" s="9" customFormat="1" x14ac:dyDescent="0.35">
      <c r="A1319" s="1" t="s">
        <v>1123</v>
      </c>
      <c r="B1319" s="8" t="s">
        <v>1124</v>
      </c>
      <c r="C1319" s="3" t="str">
        <f>_xlfn.XLOOKUP(B1319,'[1]daily break down'!$D:$D,'[1]daily break down'!$E:$E,"")</f>
        <v>SUD-OUEST</v>
      </c>
      <c r="D1319" s="1" t="s">
        <v>357</v>
      </c>
      <c r="E1319" s="1" t="s">
        <v>563</v>
      </c>
      <c r="F1319" s="3" t="s">
        <v>13</v>
      </c>
      <c r="G1319" s="1" t="s">
        <v>78</v>
      </c>
      <c r="H1319" s="40" t="str">
        <f>_xlfn.XLOOKUP(B1319,[2]CALCULATION!$B:$B,[2]CALCULATION!$H:$H,"")</f>
        <v>NOKIA</v>
      </c>
      <c r="I1319" s="34">
        <v>0</v>
      </c>
      <c r="J1319" s="34">
        <v>0</v>
      </c>
      <c r="K1319" s="34">
        <v>0</v>
      </c>
      <c r="L1319" s="34">
        <v>0</v>
      </c>
      <c r="M1319" s="34">
        <v>18.542069805607813</v>
      </c>
      <c r="N1319" s="34">
        <v>18.542178018836168</v>
      </c>
      <c r="O1319" s="34">
        <v>18.542069805607813</v>
      </c>
      <c r="P1319" s="34">
        <v>18.542232125450344</v>
      </c>
      <c r="Q1319" s="34">
        <v>18.542069805607813</v>
      </c>
      <c r="R1319" s="34">
        <v>18.542178018836168</v>
      </c>
      <c r="S1319" s="109">
        <v>13.304771466270058</v>
      </c>
      <c r="T1319" s="109">
        <f>_xlfn.XLOOKUP(B1319,'[3]Nur des jours'!$B:$B,'[3]Nur des jours'!$U:$U,"")</f>
        <v>2.2600254542237748</v>
      </c>
      <c r="U1319" s="109">
        <v>12.850081021405529</v>
      </c>
      <c r="V1319" s="109">
        <v>3.6650372539115894</v>
      </c>
      <c r="W1319" s="109">
        <v>2.2600254542237748</v>
      </c>
      <c r="X1319" s="109">
        <v>0</v>
      </c>
      <c r="Y1319" s="109">
        <v>0</v>
      </c>
      <c r="Z1319" s="109">
        <v>0</v>
      </c>
      <c r="AA1319" s="109">
        <v>0</v>
      </c>
      <c r="AB1319" s="109">
        <v>0</v>
      </c>
      <c r="AC1319" s="109">
        <v>0</v>
      </c>
      <c r="AD1319" s="109">
        <v>0</v>
      </c>
      <c r="AE1319" s="109">
        <v>0</v>
      </c>
      <c r="AF1319" s="109">
        <v>0</v>
      </c>
      <c r="AG1319" s="57" t="str">
        <f>_xlfn.XLOOKUP(B1319,[3]CALCULATION!$B:$B,[3]CALCULATION!$M:$M,"")</f>
        <v>Insecurity</v>
      </c>
      <c r="AH1319" s="57"/>
      <c r="AI1319" s="56" t="str" cm="1">
        <f t="array" ref="AI1319">IFERROR(_xlfn.IFS(
AK1319="MPR ISSUE","PDH",
AK1319="BSS Hardware Issue","BSS",
AK1319="Sites strategiques, MLL, Pylone, etc.","ENVTECH",
AK1319="AKTIVCO DEFAUT GE &amp; POWER Cabinet","AKTIVCO",
AK1319="AKTIVCO Coupure ENEO &amp; Baisse de tension","AKTIVCO GRID ONLY",
AK1319="Coupure ENEO &amp; Baisse de tension","IHS GRID ONLY",
AK1319="Defaut GE &amp; POWER Cabinet","IHS",
AK1319="Sharing","Partners",
AK1319="Sites strategiques &amp; DataCenter","SST &amp; DC",
AK1319="Exclu","Exclu",
AK1319="SAT","SAT",
AK1319="SPARE-ISSUE","SPARE-ISSUE",
AK1319="Fiber CAmtel","TRANS_FO_CAMTEL",
AK1319="Fiber AOF","Fiber AOF",
AK1319="Projet OCM (HUAWEI)","TRAVAUX-HUAWEI",
AK1319="Projet OCM (NOKIA)","TRAVAUX-NOKIA",
AK1319="ACCESS-ISSUE","ACCESS-ISSUE",
AK1319="Projet OCM (ZTE, NOKIA, autres projets)","TRAVAUX OCM",
AK1319="No root CAuse","No root cause",
AK1319="ODU HS","PDH",
AK1319="IP &amp; VLAN","PDH",
AK1319="Warehouse HUAWEI","SPARE-ISSUE",
AK1319="SPARE-HS","SPARE-ISSUE",
AK1319="Power Telco","BSS",AK1319="no impacts","no impacts"
),"")</f>
        <v>IHS</v>
      </c>
      <c r="AJ1319" s="56" t="str" cm="1">
        <f t="array" ref="AJ1319">IFERROR(_xlfn.IFS(
AK1319="MPR ISSUE","TX ISSUE",
AK1319="BSS Hardware Issue","RAN ISSUE",
AK1319="Sites strategiques, MLL, Pylone, etc.","ENVTECH",
AK1319="AKTIVCO DEFAUT GE &amp; POWER Cabinet","POWER ISSUE",
AK1319="AKTIVCO Coupure ENEO &amp; Baisse de tension","POWER ISSUE",
AK1319="Coupure ENEO &amp; Baisse de tension","POWER ISSUE",
AK1319="Defaut GE &amp; POWER Cabinet","POWER ISSUE",
AK1319="Sharing","POWER ISSUE",
AK1319="Sites strategiques &amp; DataCenter","POWER ISSUE",
AK1319="Exclu","Exclu",
AK1319="SAT","TX ISSUE",
AK1319="SPARE-ISSUE","SPARE-ISSUE",
AK1319="Fiber CAmtel","TX ISSUE",
AK1319="Fiber AOF","TX ISSUE",
AK1319="Projet OCM (HUAWEI)","TRAVAUX-HUAWEI",
AK1319="Projet OCM (NOKIA)","TRAVAUX -NOKIA",
AK1319="ACCESS-ISSUE","ACCESS-ISSUE",
AK1319="Projet OCM (ZTE, NOKIA, autres projets)","TRAVAUX OCM",
AK1319="No root CAuse","No root cause",
AK1319="ODU HS","TX ISSUE",
AK1319="IP &amp; VLAN","TX ISSUE",
AK1319="Warehouse HUAWEI","SPARE-ISSUE",
AK1319="SPARE-HS","SPARE-ISSUE",
AK1319="Power Telco","RAN ISSUE",AK1319="no impacts","no impacts"
),"")</f>
        <v>POWER ISSUE</v>
      </c>
      <c r="AK1319" s="81" t="s">
        <v>5330</v>
      </c>
      <c r="AL1319" s="56" t="str" cm="1">
        <f t="array" ref="AL1319">IFERROR(_xlfn.IFS(
AK1319="MPR ISSUE","ACTIVE",
AK1319="BSS Hardware Issue","ACTIVE",
AK1319="Sites strategiques, MLL, Pylone, etc.","PASSIVE",
AK1319="AKTIVCO DEFAUT GE &amp; POWER Cabinet","PASSIVE",
AK1319="AKTIVCO Coupure ENEO &amp; Baisse de tension","PASSIVE",
AK1319="Coupure ENEO &amp; Baisse de tension","PASSIVE",
AK1319="Defaut GE &amp; POWER Cabinet","PASSIVE",
AK1319="Sharing","PASSIVE",
AK1319="Sites strategiques &amp; DataCenter","PASSIVE",
AK1319="Exclu","Exclu",
AK1319="SAT","ACTIVE",
AK1319="SPARE-ISSUE","SPARE-ISSUE",
AK1319="Fiber CAmtel","ACTIVE",
AK1319="Fiber AOF","ACTIVE",
AK1319="Projet OCM (HUAWEI)","PLANNED WORKS",
AK1319="Projet OCM (NOKIA)","PLANNED WORKS",
AK1319="ACCESS-ISSUE","ACCESS-ISSUE",
AK1319="Projet OCM (ZTE, NOKIA, autres projets)","PLANNED WORKS",
AK1319="No root CAuse","No root cause",
AK1319="ODU HS","ACTIVE",
AK1319="IP &amp; VLAN","ACTIVE",
AK1319="Warehouse HUAWEI","SPARE-ISSUE",
AK1319="SPARE-HS","SPARE-ISSUE",
AK1319="Power Telco","ACTIVE", AK1319="no impacts","no impacts"
),"")</f>
        <v>PASSIVE</v>
      </c>
      <c r="AM1319" s="108" t="s">
        <v>6008</v>
      </c>
      <c r="AN1319" s="227" t="s">
        <v>984</v>
      </c>
      <c r="AO1319" s="9" t="s">
        <v>6098</v>
      </c>
      <c r="AP1319" s="23" t="s">
        <v>5537</v>
      </c>
      <c r="AQ1319" s="23" t="s">
        <v>5537</v>
      </c>
      <c r="AR1319" s="7"/>
      <c r="AS1319" s="6"/>
      <c r="AT1319" s="7"/>
      <c r="AU1319" s="3" t="s">
        <v>5537</v>
      </c>
      <c r="AV1319" s="24" t="s">
        <v>5537</v>
      </c>
      <c r="AW1319" s="24" t="s">
        <v>5537</v>
      </c>
      <c r="AX1319" s="24" t="s">
        <v>5537</v>
      </c>
      <c r="AY1319" s="24" t="s">
        <v>5537</v>
      </c>
      <c r="AZ1319" s="24" t="s">
        <v>5537</v>
      </c>
      <c r="BA1319" s="24" t="s">
        <v>5537</v>
      </c>
      <c r="BB1319" s="24" t="s">
        <v>5537</v>
      </c>
      <c r="BC1319" s="24" t="s">
        <v>5537</v>
      </c>
      <c r="BD1319" s="24" t="s">
        <v>5537</v>
      </c>
      <c r="BE1319" s="24" t="s">
        <v>6371</v>
      </c>
      <c r="BF1319" s="24" t="s">
        <v>6372</v>
      </c>
      <c r="BG1319" s="24" t="s">
        <v>6368</v>
      </c>
      <c r="BH1319" s="24" t="s">
        <v>6373</v>
      </c>
      <c r="BI1319" s="9" t="s">
        <v>5537</v>
      </c>
      <c r="BJ1319" s="14"/>
      <c r="BK1319" s="14" t="s">
        <v>5537</v>
      </c>
      <c r="BL1319" s="14" t="str">
        <f>_xlfn.XLOOKUP(B1319,'[4]cell downs 18042026 17h'!$B:$B,'[4]cell downs 18042026 17h'!$B:$B,"")</f>
        <v/>
      </c>
      <c r="BM1319" s="14" t="str">
        <f>_xlfn.XLOOKUP(B1319,'[5]Cells Huawei 19042026 15h'!$B:$B,'[5]Cells Huawei 19042026 15h'!$B:$B,"")</f>
        <v/>
      </c>
      <c r="BN1319" s="9" t="str">
        <f>_xlfn.XLOOKUP(B1319,'[6]cells down 19042026 9H40'!$B:$B,'[6]cells down 19042026 9H40'!$B:$B,"")</f>
        <v/>
      </c>
      <c r="BO1319" s="9" t="s">
        <v>5537</v>
      </c>
      <c r="BP1319" s="9" t="s">
        <v>302</v>
      </c>
    </row>
    <row r="1320" spans="1:68" s="9" customFormat="1" x14ac:dyDescent="0.35">
      <c r="A1320" s="1" t="s">
        <v>2406</v>
      </c>
      <c r="B1320" s="8" t="s">
        <v>2407</v>
      </c>
      <c r="C1320" s="3" t="str">
        <f>_xlfn.XLOOKUP(B1320,'[1]daily break down'!$D:$D,'[1]daily break down'!$E:$E,"")</f>
        <v>CENTRE</v>
      </c>
      <c r="D1320" s="1" t="s">
        <v>11</v>
      </c>
      <c r="E1320" s="1" t="s">
        <v>12</v>
      </c>
      <c r="F1320" s="3" t="s">
        <v>69</v>
      </c>
      <c r="G1320" s="1" t="s">
        <v>70</v>
      </c>
      <c r="H1320" s="41" t="str">
        <f>_xlfn.XLOOKUP(B1320,[2]CALCULATION!$B:$B,[2]CALCULATION!$H:$H,"")</f>
        <v>ZTE</v>
      </c>
      <c r="I1320" s="34">
        <v>0</v>
      </c>
      <c r="J1320" s="34">
        <v>0</v>
      </c>
      <c r="K1320" s="34">
        <v>0</v>
      </c>
      <c r="L1320" s="34">
        <v>0</v>
      </c>
      <c r="M1320" s="34">
        <v>0</v>
      </c>
      <c r="N1320" s="34">
        <v>0</v>
      </c>
      <c r="O1320" s="34">
        <v>8.5499581945764227</v>
      </c>
      <c r="P1320" s="34">
        <v>6.2190918092759526</v>
      </c>
      <c r="Q1320" s="34">
        <v>0</v>
      </c>
      <c r="R1320" s="34">
        <v>4.6127219753847362</v>
      </c>
      <c r="S1320" s="109">
        <v>1.3290343660557089</v>
      </c>
      <c r="T1320" s="109">
        <f>_xlfn.XLOOKUP(B1320,'[3]Nur des jours'!$B:$B,'[3]Nur des jours'!$U:$U,"")</f>
        <v>1.5127356727248866</v>
      </c>
      <c r="U1320" s="109">
        <v>0.84987715198055114</v>
      </c>
      <c r="V1320" s="109">
        <v>0.86510830886360734</v>
      </c>
      <c r="W1320" s="109">
        <v>1.5127356727248866</v>
      </c>
      <c r="X1320" s="109">
        <v>0</v>
      </c>
      <c r="Y1320" s="109">
        <v>0</v>
      </c>
      <c r="Z1320" s="109">
        <v>0</v>
      </c>
      <c r="AA1320" s="109">
        <v>0</v>
      </c>
      <c r="AB1320" s="109">
        <v>0</v>
      </c>
      <c r="AC1320" s="109">
        <v>0</v>
      </c>
      <c r="AD1320" s="109">
        <v>0</v>
      </c>
      <c r="AE1320" s="109">
        <v>0</v>
      </c>
      <c r="AF1320" s="109">
        <v>0</v>
      </c>
      <c r="AG1320" s="57" t="str">
        <f>_xlfn.XLOOKUP(B1320,[3]CALCULATION!$B:$B,[3]CALCULATION!$M:$M,"")</f>
        <v>Operationnel</v>
      </c>
      <c r="AH1320" s="57"/>
      <c r="AI1320" s="56" t="str" cm="1">
        <f t="array" ref="AI1320">IFERROR(_xlfn.IFS(
AK1320="MPR ISSUE","PDH",
AK1320="BSS Hardware Issue","BSS",
AK1320="Sites strategiques, MLL, Pylone, etc.","ENVTECH",
AK1320="AKTIVCO DEFAUT GE &amp; POWER Cabinet","AKTIVCO",
AK1320="AKTIVCO Coupure ENEO &amp; Baisse de tension","AKTIVCO GRID ONLY",
AK1320="Coupure ENEO &amp; Baisse de tension","IHS GRID ONLY",
AK1320="Defaut GE &amp; POWER Cabinet","IHS",
AK1320="Sharing","Partners",
AK1320="Sites strategiques &amp; DataCenter","SST &amp; DC",
AK1320="Exclu","Exclu",
AK1320="SAT","SAT",
AK1320="SPARE-ISSUE","SPARE-ISSUE",
AK1320="Fiber CAmtel","TRANS_FO_CAMTEL",
AK1320="Fiber AOF","Fiber AOF",
AK1320="Projet OCM (HUAWEI)","TRAVAUX-HUAWEI",
AK1320="Projet OCM (NOKIA)","TRAVAUX-NOKIA",
AK1320="ACCESS-ISSUE","ACCESS-ISSUE",
AK1320="Projet OCM (ZTE, NOKIA, autres projets)","TRAVAUX OCM",
AK1320="No root CAuse","No root cause",
AK1320="ODU HS","PDH",
AK1320="IP &amp; VLAN","PDH",
AK1320="Warehouse HUAWEI","SPARE-ISSUE",
AK1320="SPARE-HS","SPARE-ISSUE",
AK1320="Power Telco","BSS",AK1320="no impacts","no impacts"
),"")</f>
        <v>No root cause</v>
      </c>
      <c r="AJ1320" s="56" t="str" cm="1">
        <f t="array" ref="AJ1320">IFERROR(_xlfn.IFS(
AK1320="MPR ISSUE","TX ISSUE",
AK1320="BSS Hardware Issue","RAN ISSUE",
AK1320="Sites strategiques, MLL, Pylone, etc.","ENVTECH",
AK1320="AKTIVCO DEFAUT GE &amp; POWER Cabinet","POWER ISSUE",
AK1320="AKTIVCO Coupure ENEO &amp; Baisse de tension","POWER ISSUE",
AK1320="Coupure ENEO &amp; Baisse de tension","POWER ISSUE",
AK1320="Defaut GE &amp; POWER Cabinet","POWER ISSUE",
AK1320="Sharing","POWER ISSUE",
AK1320="Sites strategiques &amp; DataCenter","POWER ISSUE",
AK1320="Exclu","Exclu",
AK1320="SAT","TX ISSUE",
AK1320="SPARE-ISSUE","SPARE-ISSUE",
AK1320="Fiber CAmtel","TX ISSUE",
AK1320="Fiber AOF","TX ISSUE",
AK1320="Projet OCM (HUAWEI)","TRAVAUX-HUAWEI",
AK1320="Projet OCM (NOKIA)","TRAVAUX -NOKIA",
AK1320="ACCESS-ISSUE","ACCESS-ISSUE",
AK1320="Projet OCM (ZTE, NOKIA, autres projets)","TRAVAUX OCM",
AK1320="No root CAuse","No root cause",
AK1320="ODU HS","TX ISSUE",
AK1320="IP &amp; VLAN","TX ISSUE",
AK1320="Warehouse HUAWEI","SPARE-ISSUE",
AK1320="SPARE-HS","SPARE-ISSUE",
AK1320="Power Telco","RAN ISSUE",AK1320="no impacts","no impacts"
),"")</f>
        <v>No root cause</v>
      </c>
      <c r="AK1320" s="81" t="s">
        <v>5620</v>
      </c>
      <c r="AL1320" s="56" t="str" cm="1">
        <f t="array" ref="AL1320">IFERROR(_xlfn.IFS(
AK1320="MPR ISSUE","ACTIVE",
AK1320="BSS Hardware Issue","ACTIVE",
AK1320="Sites strategiques, MLL, Pylone, etc.","PASSIVE",
AK1320="AKTIVCO DEFAUT GE &amp; POWER Cabinet","PASSIVE",
AK1320="AKTIVCO Coupure ENEO &amp; Baisse de tension","PASSIVE",
AK1320="Coupure ENEO &amp; Baisse de tension","PASSIVE",
AK1320="Defaut GE &amp; POWER Cabinet","PASSIVE",
AK1320="Sharing","PASSIVE",
AK1320="Sites strategiques &amp; DataCenter","PASSIVE",
AK1320="Exclu","Exclu",
AK1320="SAT","ACTIVE",
AK1320="SPARE-ISSUE","SPARE-ISSUE",
AK1320="Fiber CAmtel","ACTIVE",
AK1320="Fiber AOF","ACTIVE",
AK1320="Projet OCM (HUAWEI)","PLANNED WORKS",
AK1320="Projet OCM (NOKIA)","PLANNED WORKS",
AK1320="ACCESS-ISSUE","ACCESS-ISSUE",
AK1320="Projet OCM (ZTE, NOKIA, autres projets)","PLANNED WORKS",
AK1320="No root CAuse","No root cause",
AK1320="ODU HS","ACTIVE",
AK1320="IP &amp; VLAN","ACTIVE",
AK1320="Warehouse HUAWEI","SPARE-ISSUE",
AK1320="SPARE-HS","SPARE-ISSUE",
AK1320="Power Telco","ACTIVE", AK1320="no impacts","no impacts"
),"")</f>
        <v>No root cause</v>
      </c>
      <c r="AM1320" s="108" t="s">
        <v>5537</v>
      </c>
      <c r="AN1320" s="117" t="s">
        <v>2407</v>
      </c>
      <c r="AP1320" s="23" t="s">
        <v>5537</v>
      </c>
      <c r="AQ1320" s="23" t="s">
        <v>5537</v>
      </c>
      <c r="AR1320" s="7"/>
      <c r="AS1320" s="6"/>
      <c r="AT1320" s="7"/>
      <c r="AU1320" s="3" t="s">
        <v>5537</v>
      </c>
      <c r="AV1320" s="24" t="s">
        <v>5537</v>
      </c>
      <c r="AW1320" s="24" t="s">
        <v>5537</v>
      </c>
      <c r="AX1320" s="24" t="s">
        <v>5537</v>
      </c>
      <c r="AY1320" s="24" t="s">
        <v>5537</v>
      </c>
      <c r="AZ1320" s="24" t="s">
        <v>5537</v>
      </c>
      <c r="BA1320" s="24" t="s">
        <v>5537</v>
      </c>
      <c r="BB1320" s="24" t="s">
        <v>5537</v>
      </c>
      <c r="BC1320" s="24" t="s">
        <v>5537</v>
      </c>
      <c r="BD1320" s="24" t="s">
        <v>5537</v>
      </c>
      <c r="BE1320" s="24" t="s">
        <v>5537</v>
      </c>
      <c r="BF1320" s="24" t="s">
        <v>5537</v>
      </c>
      <c r="BG1320" s="24" t="s">
        <v>5537</v>
      </c>
      <c r="BH1320" s="24" t="s">
        <v>5537</v>
      </c>
      <c r="BI1320" s="9" t="s">
        <v>5537</v>
      </c>
      <c r="BJ1320" s="14"/>
      <c r="BK1320" s="14" t="s">
        <v>5537</v>
      </c>
      <c r="BL1320" s="14" t="str">
        <f>_xlfn.XLOOKUP(B1320,'[4]cell downs 18042026 17h'!$B:$B,'[4]cell downs 18042026 17h'!$B:$B,"")</f>
        <v/>
      </c>
      <c r="BM1320" s="14" t="str">
        <f>_xlfn.XLOOKUP(B1320,'[5]Cells Huawei 19042026 15h'!$B:$B,'[5]Cells Huawei 19042026 15h'!$B:$B,"")</f>
        <v/>
      </c>
      <c r="BN1320" s="9" t="str">
        <f>_xlfn.XLOOKUP(B1320,'[6]cells down 19042026 9H40'!$B:$B,'[6]cells down 19042026 9H40'!$B:$B,"")</f>
        <v/>
      </c>
      <c r="BO1320" s="9" t="s">
        <v>2407</v>
      </c>
      <c r="BP1320" s="9" t="s">
        <v>12</v>
      </c>
    </row>
    <row r="1321" spans="1:68" s="9" customFormat="1" x14ac:dyDescent="0.35">
      <c r="A1321" s="1" t="s">
        <v>67</v>
      </c>
      <c r="B1321" s="8" t="s">
        <v>68</v>
      </c>
      <c r="C1321" s="3" t="str">
        <f>_xlfn.XLOOKUP(B1321,'[1]daily break down'!$D:$D,'[1]daily break down'!$E:$E,"")</f>
        <v>CENTRE</v>
      </c>
      <c r="D1321" s="1" t="s">
        <v>11</v>
      </c>
      <c r="E1321" s="1" t="s">
        <v>12</v>
      </c>
      <c r="F1321" s="3" t="s">
        <v>69</v>
      </c>
      <c r="G1321" s="1" t="s">
        <v>70</v>
      </c>
      <c r="H1321" s="41" t="str">
        <f>_xlfn.XLOOKUP(B1321,[2]CALCULATION!$B:$B,[2]CALCULATION!$H:$H,"")</f>
        <v>ZTE</v>
      </c>
      <c r="I1321" s="34">
        <v>1.6935298616283279</v>
      </c>
      <c r="J1321" s="34">
        <v>0.74627318203479831</v>
      </c>
      <c r="K1321" s="34">
        <v>0</v>
      </c>
      <c r="L1321" s="34">
        <v>0</v>
      </c>
      <c r="M1321" s="34">
        <v>0</v>
      </c>
      <c r="N1321" s="34">
        <v>0</v>
      </c>
      <c r="O1321" s="34">
        <v>3.7411930383268692</v>
      </c>
      <c r="P1321" s="34">
        <v>1.3821293942065958</v>
      </c>
      <c r="Q1321" s="34">
        <v>0</v>
      </c>
      <c r="R1321" s="34">
        <v>0</v>
      </c>
      <c r="S1321" s="109">
        <v>2.9078311688682272</v>
      </c>
      <c r="T1321" s="109">
        <f>_xlfn.XLOOKUP(B1321,'[3]Nur des jours'!$B:$B,'[3]Nur des jours'!$U:$U,"")</f>
        <v>1.3347950963522275</v>
      </c>
      <c r="U1321" s="109">
        <v>0</v>
      </c>
      <c r="V1321" s="109">
        <v>0</v>
      </c>
      <c r="W1321" s="109">
        <v>1.3347950963522275</v>
      </c>
      <c r="X1321" s="109">
        <v>0</v>
      </c>
      <c r="Y1321" s="109">
        <v>0</v>
      </c>
      <c r="Z1321" s="109">
        <v>0</v>
      </c>
      <c r="AA1321" s="109">
        <v>0</v>
      </c>
      <c r="AB1321" s="109">
        <v>0</v>
      </c>
      <c r="AC1321" s="109">
        <v>0</v>
      </c>
      <c r="AD1321" s="109">
        <v>0</v>
      </c>
      <c r="AE1321" s="109">
        <v>0</v>
      </c>
      <c r="AF1321" s="109">
        <v>0</v>
      </c>
      <c r="AG1321" s="57" t="str">
        <f>_xlfn.XLOOKUP(B1321,[3]CALCULATION!$B:$B,[3]CALCULATION!$M:$M,"")</f>
        <v>Operationnel</v>
      </c>
      <c r="AH1321" s="57"/>
      <c r="AI1321" s="56" t="str" cm="1">
        <f t="array" ref="AI1321">IFERROR(_xlfn.IFS(
AK1321="MPR ISSUE","PDH",
AK1321="BSS Hardware Issue","BSS",
AK1321="Sites strategiques, MLL, Pylone, etc.","ENVTECH",
AK1321="AKTIVCO DEFAUT GE &amp; POWER Cabinet","AKTIVCO",
AK1321="AKTIVCO Coupure ENEO &amp; Baisse de tension","AKTIVCO GRID ONLY",
AK1321="Coupure ENEO &amp; Baisse de tension","IHS GRID ONLY",
AK1321="Defaut GE &amp; POWER Cabinet","IHS",
AK1321="Sharing","Partners",
AK1321="Sites strategiques &amp; DataCenter","SST &amp; DC",
AK1321="Exclu","Exclu",
AK1321="SAT","SAT",
AK1321="SPARE-ISSUE","SPARE-ISSUE",
AK1321="Fiber CAmtel","TRANS_FO_CAMTEL",
AK1321="Fiber AOF","Fiber AOF",
AK1321="Projet OCM (HUAWEI)","TRAVAUX-HUAWEI",
AK1321="Projet OCM (NOKIA)","TRAVAUX-NOKIA",
AK1321="ACCESS-ISSUE","ACCESS-ISSUE",
AK1321="Projet OCM (ZTE, NOKIA, autres projets)","TRAVAUX OCM",
AK1321="No root CAuse","No root cause",
AK1321="ODU HS","PDH",
AK1321="IP &amp; VLAN","PDH",
AK1321="Warehouse HUAWEI","SPARE-ISSUE",
AK1321="SPARE-HS","SPARE-ISSUE",
AK1321="Power Telco","BSS",AK1321="no impacts","no impacts"
),"")</f>
        <v>No root cause</v>
      </c>
      <c r="AJ1321" s="56" t="str" cm="1">
        <f t="array" ref="AJ1321">IFERROR(_xlfn.IFS(
AK1321="MPR ISSUE","TX ISSUE",
AK1321="BSS Hardware Issue","RAN ISSUE",
AK1321="Sites strategiques, MLL, Pylone, etc.","ENVTECH",
AK1321="AKTIVCO DEFAUT GE &amp; POWER Cabinet","POWER ISSUE",
AK1321="AKTIVCO Coupure ENEO &amp; Baisse de tension","POWER ISSUE",
AK1321="Coupure ENEO &amp; Baisse de tension","POWER ISSUE",
AK1321="Defaut GE &amp; POWER Cabinet","POWER ISSUE",
AK1321="Sharing","POWER ISSUE",
AK1321="Sites strategiques &amp; DataCenter","POWER ISSUE",
AK1321="Exclu","Exclu",
AK1321="SAT","TX ISSUE",
AK1321="SPARE-ISSUE","SPARE-ISSUE",
AK1321="Fiber CAmtel","TX ISSUE",
AK1321="Fiber AOF","TX ISSUE",
AK1321="Projet OCM (HUAWEI)","TRAVAUX-HUAWEI",
AK1321="Projet OCM (NOKIA)","TRAVAUX -NOKIA",
AK1321="ACCESS-ISSUE","ACCESS-ISSUE",
AK1321="Projet OCM (ZTE, NOKIA, autres projets)","TRAVAUX OCM",
AK1321="No root CAuse","No root cause",
AK1321="ODU HS","TX ISSUE",
AK1321="IP &amp; VLAN","TX ISSUE",
AK1321="Warehouse HUAWEI","SPARE-ISSUE",
AK1321="SPARE-HS","SPARE-ISSUE",
AK1321="Power Telco","RAN ISSUE",AK1321="no impacts","no impacts"
),"")</f>
        <v>No root cause</v>
      </c>
      <c r="AK1321" s="81" t="s">
        <v>5620</v>
      </c>
      <c r="AL1321" s="56" t="str" cm="1">
        <f t="array" ref="AL1321">IFERROR(_xlfn.IFS(
AK1321="MPR ISSUE","ACTIVE",
AK1321="BSS Hardware Issue","ACTIVE",
AK1321="Sites strategiques, MLL, Pylone, etc.","PASSIVE",
AK1321="AKTIVCO DEFAUT GE &amp; POWER Cabinet","PASSIVE",
AK1321="AKTIVCO Coupure ENEO &amp; Baisse de tension","PASSIVE",
AK1321="Coupure ENEO &amp; Baisse de tension","PASSIVE",
AK1321="Defaut GE &amp; POWER Cabinet","PASSIVE",
AK1321="Sharing","PASSIVE",
AK1321="Sites strategiques &amp; DataCenter","PASSIVE",
AK1321="Exclu","Exclu",
AK1321="SAT","ACTIVE",
AK1321="SPARE-ISSUE","SPARE-ISSUE",
AK1321="Fiber CAmtel","ACTIVE",
AK1321="Fiber AOF","ACTIVE",
AK1321="Projet OCM (HUAWEI)","PLANNED WORKS",
AK1321="Projet OCM (NOKIA)","PLANNED WORKS",
AK1321="ACCESS-ISSUE","ACCESS-ISSUE",
AK1321="Projet OCM (ZTE, NOKIA, autres projets)","PLANNED WORKS",
AK1321="No root CAuse","No root cause",
AK1321="ODU HS","ACTIVE",
AK1321="IP &amp; VLAN","ACTIVE",
AK1321="Warehouse HUAWEI","SPARE-ISSUE",
AK1321="SPARE-HS","SPARE-ISSUE",
AK1321="Power Telco","ACTIVE", AK1321="no impacts","no impacts"
),"")</f>
        <v>No root cause</v>
      </c>
      <c r="AM1321" s="108" t="s">
        <v>5537</v>
      </c>
      <c r="AN1321" s="117" t="s">
        <v>68</v>
      </c>
      <c r="AP1321" s="23" t="s">
        <v>5537</v>
      </c>
      <c r="AQ1321" s="23" t="s">
        <v>5537</v>
      </c>
      <c r="AR1321" s="7"/>
      <c r="AS1321" s="6"/>
      <c r="AT1321" s="7"/>
      <c r="AU1321" s="3" t="s">
        <v>5537</v>
      </c>
      <c r="AV1321" s="24" t="s">
        <v>5537</v>
      </c>
      <c r="AW1321" s="24" t="s">
        <v>5537</v>
      </c>
      <c r="AX1321" s="24" t="s">
        <v>5537</v>
      </c>
      <c r="AY1321" s="24" t="s">
        <v>5537</v>
      </c>
      <c r="AZ1321" s="24" t="s">
        <v>5537</v>
      </c>
      <c r="BA1321" s="24" t="s">
        <v>5537</v>
      </c>
      <c r="BB1321" s="24" t="s">
        <v>5537</v>
      </c>
      <c r="BC1321" s="24" t="s">
        <v>5537</v>
      </c>
      <c r="BD1321" s="24" t="s">
        <v>5537</v>
      </c>
      <c r="BE1321" s="24" t="s">
        <v>5537</v>
      </c>
      <c r="BF1321" s="24" t="s">
        <v>5537</v>
      </c>
      <c r="BG1321" s="24" t="s">
        <v>5537</v>
      </c>
      <c r="BH1321" s="24" t="s">
        <v>5537</v>
      </c>
      <c r="BI1321" s="9" t="s">
        <v>5537</v>
      </c>
      <c r="BJ1321" s="14"/>
      <c r="BK1321" s="14" t="s">
        <v>5537</v>
      </c>
      <c r="BL1321" s="14" t="str">
        <f>_xlfn.XLOOKUP(B1321,'[4]cell downs 18042026 17h'!$B:$B,'[4]cell downs 18042026 17h'!$B:$B,"")</f>
        <v/>
      </c>
      <c r="BM1321" s="14" t="str">
        <f>_xlfn.XLOOKUP(B1321,'[5]Cells Huawei 19042026 15h'!$B:$B,'[5]Cells Huawei 19042026 15h'!$B:$B,"")</f>
        <v/>
      </c>
      <c r="BN1321" s="9" t="str">
        <f>_xlfn.XLOOKUP(B1321,'[6]cells down 19042026 9H40'!$B:$B,'[6]cells down 19042026 9H40'!$B:$B,"")</f>
        <v/>
      </c>
      <c r="BO1321" s="9" t="s">
        <v>68</v>
      </c>
      <c r="BP1321" s="9" t="s">
        <v>12</v>
      </c>
    </row>
    <row r="1322" spans="1:68" s="9" customFormat="1" x14ac:dyDescent="0.35">
      <c r="A1322" s="1" t="s">
        <v>771</v>
      </c>
      <c r="B1322" s="8" t="s">
        <v>772</v>
      </c>
      <c r="C1322" s="3" t="str">
        <f>_xlfn.XLOOKUP(B1322,'[1]daily break down'!$D:$D,'[1]daily break down'!$E:$E,"")</f>
        <v>LITTORAL</v>
      </c>
      <c r="D1322" s="1" t="s">
        <v>11</v>
      </c>
      <c r="E1322" s="1" t="s">
        <v>12</v>
      </c>
      <c r="F1322" s="3" t="s">
        <v>31</v>
      </c>
      <c r="G1322" s="1" t="s">
        <v>773</v>
      </c>
      <c r="H1322" s="41" t="str">
        <f>_xlfn.XLOOKUP(B1322,[2]CALCULATION!$B:$B,[2]CALCULATION!$H:$H,"")</f>
        <v>ZTE</v>
      </c>
      <c r="I1322" s="34">
        <v>0</v>
      </c>
      <c r="J1322" s="34">
        <v>0</v>
      </c>
      <c r="K1322" s="34">
        <v>0</v>
      </c>
      <c r="L1322" s="34">
        <v>0</v>
      </c>
      <c r="M1322" s="34">
        <v>1.7882341274937013</v>
      </c>
      <c r="N1322" s="34">
        <v>0</v>
      </c>
      <c r="O1322" s="34">
        <v>1.8224061375498317</v>
      </c>
      <c r="P1322" s="34">
        <v>0</v>
      </c>
      <c r="Q1322" s="34">
        <v>9.1172920358527976E-2</v>
      </c>
      <c r="R1322" s="34">
        <v>4.857472755134367</v>
      </c>
      <c r="S1322" s="109">
        <v>0</v>
      </c>
      <c r="T1322" s="109">
        <f>_xlfn.XLOOKUP(B1322,'[3]Nur des jours'!$B:$B,'[3]Nur des jours'!$U:$U,"")</f>
        <v>1.1533231744727253</v>
      </c>
      <c r="U1322" s="109">
        <v>0</v>
      </c>
      <c r="V1322" s="109">
        <v>0</v>
      </c>
      <c r="W1322" s="109">
        <v>1.1533231744727253</v>
      </c>
      <c r="X1322" s="109">
        <v>0</v>
      </c>
      <c r="Y1322" s="109">
        <v>0</v>
      </c>
      <c r="Z1322" s="109">
        <v>0</v>
      </c>
      <c r="AA1322" s="109">
        <v>0</v>
      </c>
      <c r="AB1322" s="109">
        <v>0</v>
      </c>
      <c r="AC1322" s="109">
        <v>0</v>
      </c>
      <c r="AD1322" s="109">
        <v>0</v>
      </c>
      <c r="AE1322" s="109">
        <v>0</v>
      </c>
      <c r="AF1322" s="109">
        <v>0</v>
      </c>
      <c r="AG1322" s="57" t="str">
        <f>_xlfn.XLOOKUP(B1322,[3]CALCULATION!$B:$B,[3]CALCULATION!$M:$M,"")</f>
        <v>Operationnel</v>
      </c>
      <c r="AH1322" s="57"/>
      <c r="AI1322" s="56" t="str" cm="1">
        <f t="array" ref="AI1322">IFERROR(_xlfn.IFS(
AK1322="MPR ISSUE","PDH",
AK1322="BSS Hardware Issue","BSS",
AK1322="Sites strategiques, MLL, Pylone, etc.","ENVTECH",
AK1322="AKTIVCO DEFAUT GE &amp; POWER Cabinet","AKTIVCO",
AK1322="AKTIVCO Coupure ENEO &amp; Baisse de tension","AKTIVCO GRID ONLY",
AK1322="Coupure ENEO &amp; Baisse de tension","IHS GRID ONLY",
AK1322="Defaut GE &amp; POWER Cabinet","IHS",
AK1322="Sharing","Partners",
AK1322="Sites strategiques &amp; DataCenter","SST &amp; DC",
AK1322="Exclu","Exclu",
AK1322="SAT","SAT",
AK1322="SPARE-ISSUE","SPARE-ISSUE",
AK1322="Fiber CAmtel","TRANS_FO_CAMTEL",
AK1322="Fiber AOF","Fiber AOF",
AK1322="Projet OCM (HUAWEI)","TRAVAUX-HUAWEI",
AK1322="Projet OCM (NOKIA)","TRAVAUX-NOKIA",
AK1322="ACCESS-ISSUE","ACCESS-ISSUE",
AK1322="Projet OCM (ZTE, NOKIA, autres projets)","TRAVAUX OCM",
AK1322="No root CAuse","No root cause",
AK1322="ODU HS","PDH",
AK1322="IP &amp; VLAN","PDH",
AK1322="Warehouse HUAWEI","SPARE-ISSUE",
AK1322="SPARE-HS","SPARE-ISSUE",
AK1322="Power Telco","BSS",AK1322="no impacts","no impacts"
),"")</f>
        <v>No root cause</v>
      </c>
      <c r="AJ1322" s="56" t="str" cm="1">
        <f t="array" ref="AJ1322">IFERROR(_xlfn.IFS(
AK1322="MPR ISSUE","TX ISSUE",
AK1322="BSS Hardware Issue","RAN ISSUE",
AK1322="Sites strategiques, MLL, Pylone, etc.","ENVTECH",
AK1322="AKTIVCO DEFAUT GE &amp; POWER Cabinet","POWER ISSUE",
AK1322="AKTIVCO Coupure ENEO &amp; Baisse de tension","POWER ISSUE",
AK1322="Coupure ENEO &amp; Baisse de tension","POWER ISSUE",
AK1322="Defaut GE &amp; POWER Cabinet","POWER ISSUE",
AK1322="Sharing","POWER ISSUE",
AK1322="Sites strategiques &amp; DataCenter","POWER ISSUE",
AK1322="Exclu","Exclu",
AK1322="SAT","TX ISSUE",
AK1322="SPARE-ISSUE","SPARE-ISSUE",
AK1322="Fiber CAmtel","TX ISSUE",
AK1322="Fiber AOF","TX ISSUE",
AK1322="Projet OCM (HUAWEI)","TRAVAUX-HUAWEI",
AK1322="Projet OCM (NOKIA)","TRAVAUX -NOKIA",
AK1322="ACCESS-ISSUE","ACCESS-ISSUE",
AK1322="Projet OCM (ZTE, NOKIA, autres projets)","TRAVAUX OCM",
AK1322="No root CAuse","No root cause",
AK1322="ODU HS","TX ISSUE",
AK1322="IP &amp; VLAN","TX ISSUE",
AK1322="Warehouse HUAWEI","SPARE-ISSUE",
AK1322="SPARE-HS","SPARE-ISSUE",
AK1322="Power Telco","RAN ISSUE",AK1322="no impacts","no impacts"
),"")</f>
        <v>No root cause</v>
      </c>
      <c r="AK1322" s="81" t="s">
        <v>5620</v>
      </c>
      <c r="AL1322" s="56" t="str" cm="1">
        <f t="array" ref="AL1322">IFERROR(_xlfn.IFS(
AK1322="MPR ISSUE","ACTIVE",
AK1322="BSS Hardware Issue","ACTIVE",
AK1322="Sites strategiques, MLL, Pylone, etc.","PASSIVE",
AK1322="AKTIVCO DEFAUT GE &amp; POWER Cabinet","PASSIVE",
AK1322="AKTIVCO Coupure ENEO &amp; Baisse de tension","PASSIVE",
AK1322="Coupure ENEO &amp; Baisse de tension","PASSIVE",
AK1322="Defaut GE &amp; POWER Cabinet","PASSIVE",
AK1322="Sharing","PASSIVE",
AK1322="Sites strategiques &amp; DataCenter","PASSIVE",
AK1322="Exclu","Exclu",
AK1322="SAT","ACTIVE",
AK1322="SPARE-ISSUE","SPARE-ISSUE",
AK1322="Fiber CAmtel","ACTIVE",
AK1322="Fiber AOF","ACTIVE",
AK1322="Projet OCM (HUAWEI)","PLANNED WORKS",
AK1322="Projet OCM (NOKIA)","PLANNED WORKS",
AK1322="ACCESS-ISSUE","ACCESS-ISSUE",
AK1322="Projet OCM (ZTE, NOKIA, autres projets)","PLANNED WORKS",
AK1322="No root CAuse","No root cause",
AK1322="ODU HS","ACTIVE",
AK1322="IP &amp; VLAN","ACTIVE",
AK1322="Warehouse HUAWEI","SPARE-ISSUE",
AK1322="SPARE-HS","SPARE-ISSUE",
AK1322="Power Telco","ACTIVE", AK1322="no impacts","no impacts"
),"")</f>
        <v>No root cause</v>
      </c>
      <c r="AM1322" s="108" t="s">
        <v>5537</v>
      </c>
      <c r="AN1322" s="117" t="s">
        <v>772</v>
      </c>
      <c r="AP1322" s="23" t="s">
        <v>5537</v>
      </c>
      <c r="AQ1322" s="23" t="s">
        <v>5537</v>
      </c>
      <c r="AR1322" s="7"/>
      <c r="AS1322" s="6"/>
      <c r="AT1322" s="7"/>
      <c r="AU1322" s="3" t="s">
        <v>5537</v>
      </c>
      <c r="AV1322" s="24" t="s">
        <v>5537</v>
      </c>
      <c r="AW1322" s="24" t="s">
        <v>5537</v>
      </c>
      <c r="AX1322" s="24" t="s">
        <v>5537</v>
      </c>
      <c r="AY1322" s="24" t="s">
        <v>5537</v>
      </c>
      <c r="AZ1322" s="24" t="s">
        <v>5537</v>
      </c>
      <c r="BA1322" s="24" t="s">
        <v>5537</v>
      </c>
      <c r="BB1322" s="24" t="s">
        <v>5537</v>
      </c>
      <c r="BC1322" s="24" t="s">
        <v>5537</v>
      </c>
      <c r="BD1322" s="24" t="s">
        <v>5537</v>
      </c>
      <c r="BE1322" s="24" t="s">
        <v>5537</v>
      </c>
      <c r="BF1322" s="24" t="s">
        <v>5537</v>
      </c>
      <c r="BG1322" s="24" t="s">
        <v>5537</v>
      </c>
      <c r="BH1322" s="24" t="s">
        <v>5537</v>
      </c>
      <c r="BI1322" s="9" t="s">
        <v>5537</v>
      </c>
      <c r="BJ1322" s="14"/>
      <c r="BK1322" s="14" t="s">
        <v>5537</v>
      </c>
      <c r="BL1322" s="14" t="str">
        <f>_xlfn.XLOOKUP(B1322,'[4]cell downs 18042026 17h'!$B:$B,'[4]cell downs 18042026 17h'!$B:$B,"")</f>
        <v/>
      </c>
      <c r="BM1322" s="14" t="str">
        <f>_xlfn.XLOOKUP(B1322,'[5]Cells Huawei 19042026 15h'!$B:$B,'[5]Cells Huawei 19042026 15h'!$B:$B,"")</f>
        <v/>
      </c>
      <c r="BN1322" s="9" t="str">
        <f>_xlfn.XLOOKUP(B1322,'[6]cells down 19042026 9H40'!$B:$B,'[6]cells down 19042026 9H40'!$B:$B,"")</f>
        <v/>
      </c>
      <c r="BO1322" s="9" t="s">
        <v>772</v>
      </c>
      <c r="BP1322" s="9" t="s">
        <v>302</v>
      </c>
    </row>
    <row r="1323" spans="1:68" s="9" customFormat="1" x14ac:dyDescent="0.35">
      <c r="A1323" s="1" t="s">
        <v>4976</v>
      </c>
      <c r="B1323" s="8" t="s">
        <v>4977</v>
      </c>
      <c r="C1323" s="3" t="str">
        <f>_xlfn.XLOOKUP(B1323,'[1]daily break down'!$D:$D,'[1]daily break down'!$E:$E,"")</f>
        <v>Yaounde</v>
      </c>
      <c r="D1323" s="1" t="s">
        <v>11</v>
      </c>
      <c r="E1323" s="1" t="s">
        <v>12</v>
      </c>
      <c r="F1323" s="3" t="s">
        <v>37</v>
      </c>
      <c r="G1323" s="1" t="s">
        <v>38</v>
      </c>
      <c r="H1323" s="41" t="str">
        <f>_xlfn.XLOOKUP(B1323,[2]CALCULATION!$B:$B,[2]CALCULATION!$H:$H,"")</f>
        <v>ZTE</v>
      </c>
      <c r="I1323" s="34">
        <v>3.5170239389555191</v>
      </c>
      <c r="J1323" s="34">
        <v>8.2978415274817134</v>
      </c>
      <c r="K1323" s="34">
        <v>0</v>
      </c>
      <c r="L1323" s="34">
        <v>0.78208601929612642</v>
      </c>
      <c r="M1323" s="34">
        <v>2.0640714487505472</v>
      </c>
      <c r="N1323" s="34">
        <v>3.0569324236016691E-2</v>
      </c>
      <c r="O1323" s="34">
        <v>0</v>
      </c>
      <c r="P1323" s="34">
        <v>0</v>
      </c>
      <c r="Q1323" s="34">
        <v>0</v>
      </c>
      <c r="R1323" s="34">
        <v>0</v>
      </c>
      <c r="S1323" s="109">
        <v>0</v>
      </c>
      <c r="T1323" s="109">
        <f>_xlfn.XLOOKUP(B1323,'[3]Nur des jours'!$B:$B,'[3]Nur des jours'!$U:$U,"")</f>
        <v>1.1410348055120376</v>
      </c>
      <c r="U1323" s="109">
        <v>0</v>
      </c>
      <c r="V1323" s="109">
        <v>0</v>
      </c>
      <c r="W1323" s="109">
        <v>1.1410348055120381</v>
      </c>
      <c r="X1323" s="109">
        <v>0</v>
      </c>
      <c r="Y1323" s="109">
        <v>0</v>
      </c>
      <c r="Z1323" s="109">
        <v>0</v>
      </c>
      <c r="AA1323" s="109">
        <v>0</v>
      </c>
      <c r="AB1323" s="109">
        <v>0</v>
      </c>
      <c r="AC1323" s="109">
        <v>0</v>
      </c>
      <c r="AD1323" s="109">
        <v>0</v>
      </c>
      <c r="AE1323" s="109">
        <v>0</v>
      </c>
      <c r="AF1323" s="109">
        <v>0</v>
      </c>
      <c r="AG1323" s="57" t="str">
        <f>_xlfn.XLOOKUP(B1323,[3]CALCULATION!$B:$B,[3]CALCULATION!$M:$M,"")</f>
        <v>Operationnel</v>
      </c>
      <c r="AH1323" s="57"/>
      <c r="AI1323" s="56" t="str" cm="1">
        <f t="array" ref="AI1323">IFERROR(_xlfn.IFS(
AK1323="MPR ISSUE","PDH",
AK1323="BSS Hardware Issue","BSS",
AK1323="Sites strategiques, MLL, Pylone, etc.","ENVTECH",
AK1323="AKTIVCO DEFAUT GE &amp; POWER Cabinet","AKTIVCO",
AK1323="AKTIVCO Coupure ENEO &amp; Baisse de tension","AKTIVCO GRID ONLY",
AK1323="Coupure ENEO &amp; Baisse de tension","IHS GRID ONLY",
AK1323="Defaut GE &amp; POWER Cabinet","IHS",
AK1323="Sharing","Partners",
AK1323="Sites strategiques &amp; DataCenter","SST &amp; DC",
AK1323="Exclu","Exclu",
AK1323="SAT","SAT",
AK1323="SPARE-ISSUE","SPARE-ISSUE",
AK1323="Fiber CAmtel","TRANS_FO_CAMTEL",
AK1323="Fiber AOF","Fiber AOF",
AK1323="Projet OCM (HUAWEI)","TRAVAUX-HUAWEI",
AK1323="Projet OCM (NOKIA)","TRAVAUX-NOKIA",
AK1323="ACCESS-ISSUE","ACCESS-ISSUE",
AK1323="Projet OCM (ZTE, NOKIA, autres projets)","TRAVAUX OCM",
AK1323="No root CAuse","No root cause",
AK1323="ODU HS","PDH",
AK1323="IP &amp; VLAN","PDH",
AK1323="Warehouse HUAWEI","SPARE-ISSUE",
AK1323="SPARE-HS","SPARE-ISSUE",
AK1323="Power Telco","BSS",AK1323="no impacts","no impacts"
),"")</f>
        <v>No root cause</v>
      </c>
      <c r="AJ1323" s="56" t="str" cm="1">
        <f t="array" ref="AJ1323">IFERROR(_xlfn.IFS(
AK1323="MPR ISSUE","TX ISSUE",
AK1323="BSS Hardware Issue","RAN ISSUE",
AK1323="Sites strategiques, MLL, Pylone, etc.","ENVTECH",
AK1323="AKTIVCO DEFAUT GE &amp; POWER Cabinet","POWER ISSUE",
AK1323="AKTIVCO Coupure ENEO &amp; Baisse de tension","POWER ISSUE",
AK1323="Coupure ENEO &amp; Baisse de tension","POWER ISSUE",
AK1323="Defaut GE &amp; POWER Cabinet","POWER ISSUE",
AK1323="Sharing","POWER ISSUE",
AK1323="Sites strategiques &amp; DataCenter","POWER ISSUE",
AK1323="Exclu","Exclu",
AK1323="SAT","TX ISSUE",
AK1323="SPARE-ISSUE","SPARE-ISSUE",
AK1323="Fiber CAmtel","TX ISSUE",
AK1323="Fiber AOF","TX ISSUE",
AK1323="Projet OCM (HUAWEI)","TRAVAUX-HUAWEI",
AK1323="Projet OCM (NOKIA)","TRAVAUX -NOKIA",
AK1323="ACCESS-ISSUE","ACCESS-ISSUE",
AK1323="Projet OCM (ZTE, NOKIA, autres projets)","TRAVAUX OCM",
AK1323="No root CAuse","No root cause",
AK1323="ODU HS","TX ISSUE",
AK1323="IP &amp; VLAN","TX ISSUE",
AK1323="Warehouse HUAWEI","SPARE-ISSUE",
AK1323="SPARE-HS","SPARE-ISSUE",
AK1323="Power Telco","RAN ISSUE",AK1323="no impacts","no impacts"
),"")</f>
        <v>No root cause</v>
      </c>
      <c r="AK1323" s="81" t="s">
        <v>5620</v>
      </c>
      <c r="AL1323" s="56" t="str" cm="1">
        <f t="array" ref="AL1323">IFERROR(_xlfn.IFS(
AK1323="MPR ISSUE","ACTIVE",
AK1323="BSS Hardware Issue","ACTIVE",
AK1323="Sites strategiques, MLL, Pylone, etc.","PASSIVE",
AK1323="AKTIVCO DEFAUT GE &amp; POWER Cabinet","PASSIVE",
AK1323="AKTIVCO Coupure ENEO &amp; Baisse de tension","PASSIVE",
AK1323="Coupure ENEO &amp; Baisse de tension","PASSIVE",
AK1323="Defaut GE &amp; POWER Cabinet","PASSIVE",
AK1323="Sharing","PASSIVE",
AK1323="Sites strategiques &amp; DataCenter","PASSIVE",
AK1323="Exclu","Exclu",
AK1323="SAT","ACTIVE",
AK1323="SPARE-ISSUE","SPARE-ISSUE",
AK1323="Fiber CAmtel","ACTIVE",
AK1323="Fiber AOF","ACTIVE",
AK1323="Projet OCM (HUAWEI)","PLANNED WORKS",
AK1323="Projet OCM (NOKIA)","PLANNED WORKS",
AK1323="ACCESS-ISSUE","ACCESS-ISSUE",
AK1323="Projet OCM (ZTE, NOKIA, autres projets)","PLANNED WORKS",
AK1323="No root CAuse","No root cause",
AK1323="ODU HS","ACTIVE",
AK1323="IP &amp; VLAN","ACTIVE",
AK1323="Warehouse HUAWEI","SPARE-ISSUE",
AK1323="SPARE-HS","SPARE-ISSUE",
AK1323="Power Telco","ACTIVE", AK1323="no impacts","no impacts"
),"")</f>
        <v>No root cause</v>
      </c>
      <c r="AM1323" s="108" t="s">
        <v>5537</v>
      </c>
      <c r="AN1323" s="117" t="s">
        <v>4977</v>
      </c>
      <c r="AP1323" s="23" t="s">
        <v>5537</v>
      </c>
      <c r="AQ1323" s="23" t="s">
        <v>5537</v>
      </c>
      <c r="AR1323" s="7"/>
      <c r="AS1323" s="6"/>
      <c r="AT1323" s="7"/>
      <c r="AU1323" s="3" t="s">
        <v>5537</v>
      </c>
      <c r="AV1323" s="24" t="s">
        <v>5537</v>
      </c>
      <c r="AW1323" s="24" t="s">
        <v>5537</v>
      </c>
      <c r="AX1323" s="24" t="s">
        <v>5537</v>
      </c>
      <c r="AY1323" s="24" t="s">
        <v>5537</v>
      </c>
      <c r="AZ1323" s="24" t="s">
        <v>5537</v>
      </c>
      <c r="BA1323" s="24" t="s">
        <v>5537</v>
      </c>
      <c r="BB1323" s="24" t="s">
        <v>5537</v>
      </c>
      <c r="BC1323" s="24" t="s">
        <v>5537</v>
      </c>
      <c r="BD1323" s="24" t="s">
        <v>5537</v>
      </c>
      <c r="BE1323" s="24" t="s">
        <v>5537</v>
      </c>
      <c r="BF1323" s="24" t="s">
        <v>5537</v>
      </c>
      <c r="BG1323" s="24" t="s">
        <v>5537</v>
      </c>
      <c r="BH1323" s="24" t="s">
        <v>5537</v>
      </c>
      <c r="BI1323" s="9" t="s">
        <v>5537</v>
      </c>
      <c r="BJ1323" s="14"/>
      <c r="BK1323" s="14" t="s">
        <v>5537</v>
      </c>
      <c r="BL1323" s="14" t="str">
        <f>_xlfn.XLOOKUP(B1323,'[4]cell downs 18042026 17h'!$B:$B,'[4]cell downs 18042026 17h'!$B:$B,"")</f>
        <v/>
      </c>
      <c r="BM1323" s="14" t="str">
        <f>_xlfn.XLOOKUP(B1323,'[5]Cells Huawei 19042026 15h'!$B:$B,'[5]Cells Huawei 19042026 15h'!$B:$B,"")</f>
        <v/>
      </c>
      <c r="BN1323" s="9" t="str">
        <f>_xlfn.XLOOKUP(B1323,'[6]cells down 19042026 9H40'!$B:$B,'[6]cells down 19042026 9H40'!$B:$B,"")</f>
        <v/>
      </c>
      <c r="BO1323" s="9" t="s">
        <v>4977</v>
      </c>
      <c r="BP1323" s="9" t="s">
        <v>12</v>
      </c>
    </row>
    <row r="1324" spans="1:68" s="9" customFormat="1" x14ac:dyDescent="0.35">
      <c r="A1324" s="1" t="s">
        <v>1032</v>
      </c>
      <c r="B1324" s="8" t="s">
        <v>1033</v>
      </c>
      <c r="C1324" s="3" t="str">
        <f>_xlfn.XLOOKUP(B1324,'[1]daily break down'!$D:$D,'[1]daily break down'!$E:$E,"")</f>
        <v>Garoua</v>
      </c>
      <c r="D1324" s="1" t="s">
        <v>11</v>
      </c>
      <c r="E1324" s="1" t="s">
        <v>12</v>
      </c>
      <c r="F1324" s="3" t="s">
        <v>23</v>
      </c>
      <c r="G1324" s="1" t="s">
        <v>24</v>
      </c>
      <c r="H1324" s="39" t="str">
        <f>_xlfn.XLOOKUP(B1324,[2]CALCULATION!$B:$B,[2]CALCULATION!$H:$H,"")</f>
        <v>Huawei</v>
      </c>
      <c r="I1324" s="34">
        <v>0</v>
      </c>
      <c r="J1324" s="34">
        <v>0</v>
      </c>
      <c r="K1324" s="34">
        <v>0</v>
      </c>
      <c r="L1324" s="34">
        <v>0</v>
      </c>
      <c r="M1324" s="34">
        <v>0</v>
      </c>
      <c r="N1324" s="34">
        <v>0</v>
      </c>
      <c r="O1324" s="34">
        <v>0</v>
      </c>
      <c r="P1324" s="34">
        <v>0</v>
      </c>
      <c r="Q1324" s="34">
        <v>0</v>
      </c>
      <c r="R1324" s="34">
        <v>2.2788771320052623</v>
      </c>
      <c r="S1324" s="109">
        <v>0</v>
      </c>
      <c r="T1324" s="109">
        <f>_xlfn.XLOOKUP(B1324,'[3]Nur des jours'!$B:$B,'[3]Nur des jours'!$U:$U,"")</f>
        <v>1.0555691102150768</v>
      </c>
      <c r="U1324" s="109">
        <v>0</v>
      </c>
      <c r="V1324" s="109">
        <v>0.98146435980629665</v>
      </c>
      <c r="W1324" s="109">
        <v>1.0555691102150768</v>
      </c>
      <c r="X1324" s="109">
        <v>0</v>
      </c>
      <c r="Y1324" s="109">
        <v>0</v>
      </c>
      <c r="Z1324" s="109">
        <v>0</v>
      </c>
      <c r="AA1324" s="109">
        <v>0</v>
      </c>
      <c r="AB1324" s="109">
        <v>0</v>
      </c>
      <c r="AC1324" s="109">
        <v>0</v>
      </c>
      <c r="AD1324" s="109">
        <v>0</v>
      </c>
      <c r="AE1324" s="109">
        <v>0</v>
      </c>
      <c r="AF1324" s="109">
        <v>0</v>
      </c>
      <c r="AG1324" s="57" t="str">
        <f>_xlfn.XLOOKUP(B1324,[3]CALCULATION!$B:$B,[3]CALCULATION!$M:$M,"")</f>
        <v>Operationnel</v>
      </c>
      <c r="AH1324" s="57"/>
      <c r="AI1324" s="56" t="str" cm="1">
        <f t="array" ref="AI1324">IFERROR(_xlfn.IFS(
AK1324="MPR ISSUE","PDH",
AK1324="BSS Hardware Issue","BSS",
AK1324="Sites strategiques, MLL, Pylone, etc.","ENVTECH",
AK1324="AKTIVCO DEFAUT GE &amp; POWER Cabinet","AKTIVCO",
AK1324="AKTIVCO Coupure ENEO &amp; Baisse de tension","AKTIVCO GRID ONLY",
AK1324="Coupure ENEO &amp; Baisse de tension","IHS GRID ONLY",
AK1324="Defaut GE &amp; POWER Cabinet","IHS",
AK1324="Sharing","Partners",
AK1324="Sites strategiques &amp; DataCenter","SST &amp; DC",
AK1324="Exclu","Exclu",
AK1324="SAT","SAT",
AK1324="SPARE-ISSUE","SPARE-ISSUE",
AK1324="Fiber CAmtel","TRANS_FO_CAMTEL",
AK1324="Fiber AOF","Fiber AOF",
AK1324="Projet OCM (HUAWEI)","TRAVAUX-HUAWEI",
AK1324="Projet OCM (NOKIA)","TRAVAUX-NOKIA",
AK1324="ACCESS-ISSUE","ACCESS-ISSUE",
AK1324="Projet OCM (ZTE, NOKIA, autres projets)","TRAVAUX OCM",
AK1324="No root CAuse","No root cause",
AK1324="ODU HS","PDH",
AK1324="IP &amp; VLAN","PDH",
AK1324="Warehouse HUAWEI","SPARE-ISSUE",
AK1324="SPARE-HS","SPARE-ISSUE",
AK1324="Power Telco","BSS",AK1324="no impacts","no impacts"
),"")</f>
        <v>No root cause</v>
      </c>
      <c r="AJ1324" s="56" t="str" cm="1">
        <f t="array" ref="AJ1324">IFERROR(_xlfn.IFS(
AK1324="MPR ISSUE","TX ISSUE",
AK1324="BSS Hardware Issue","RAN ISSUE",
AK1324="Sites strategiques, MLL, Pylone, etc.","ENVTECH",
AK1324="AKTIVCO DEFAUT GE &amp; POWER Cabinet","POWER ISSUE",
AK1324="AKTIVCO Coupure ENEO &amp; Baisse de tension","POWER ISSUE",
AK1324="Coupure ENEO &amp; Baisse de tension","POWER ISSUE",
AK1324="Defaut GE &amp; POWER Cabinet","POWER ISSUE",
AK1324="Sharing","POWER ISSUE",
AK1324="Sites strategiques &amp; DataCenter","POWER ISSUE",
AK1324="Exclu","Exclu",
AK1324="SAT","TX ISSUE",
AK1324="SPARE-ISSUE","SPARE-ISSUE",
AK1324="Fiber CAmtel","TX ISSUE",
AK1324="Fiber AOF","TX ISSUE",
AK1324="Projet OCM (HUAWEI)","TRAVAUX-HUAWEI",
AK1324="Projet OCM (NOKIA)","TRAVAUX -NOKIA",
AK1324="ACCESS-ISSUE","ACCESS-ISSUE",
AK1324="Projet OCM (ZTE, NOKIA, autres projets)","TRAVAUX OCM",
AK1324="No root CAuse","No root cause",
AK1324="ODU HS","TX ISSUE",
AK1324="IP &amp; VLAN","TX ISSUE",
AK1324="Warehouse HUAWEI","SPARE-ISSUE",
AK1324="SPARE-HS","SPARE-ISSUE",
AK1324="Power Telco","RAN ISSUE",AK1324="no impacts","no impacts"
),"")</f>
        <v>No root cause</v>
      </c>
      <c r="AK1324" s="81" t="s">
        <v>5620</v>
      </c>
      <c r="AL1324" s="56" t="str" cm="1">
        <f t="array" ref="AL1324">IFERROR(_xlfn.IFS(
AK1324="MPR ISSUE","ACTIVE",
AK1324="BSS Hardware Issue","ACTIVE",
AK1324="Sites strategiques, MLL, Pylone, etc.","PASSIVE",
AK1324="AKTIVCO DEFAUT GE &amp; POWER Cabinet","PASSIVE",
AK1324="AKTIVCO Coupure ENEO &amp; Baisse de tension","PASSIVE",
AK1324="Coupure ENEO &amp; Baisse de tension","PASSIVE",
AK1324="Defaut GE &amp; POWER Cabinet","PASSIVE",
AK1324="Sharing","PASSIVE",
AK1324="Sites strategiques &amp; DataCenter","PASSIVE",
AK1324="Exclu","Exclu",
AK1324="SAT","ACTIVE",
AK1324="SPARE-ISSUE","SPARE-ISSUE",
AK1324="Fiber CAmtel","ACTIVE",
AK1324="Fiber AOF","ACTIVE",
AK1324="Projet OCM (HUAWEI)","PLANNED WORKS",
AK1324="Projet OCM (NOKIA)","PLANNED WORKS",
AK1324="ACCESS-ISSUE","ACCESS-ISSUE",
AK1324="Projet OCM (ZTE, NOKIA, autres projets)","PLANNED WORKS",
AK1324="No root CAuse","No root cause",
AK1324="ODU HS","ACTIVE",
AK1324="IP &amp; VLAN","ACTIVE",
AK1324="Warehouse HUAWEI","SPARE-ISSUE",
AK1324="SPARE-HS","SPARE-ISSUE",
AK1324="Power Telco","ACTIVE", AK1324="no impacts","no impacts"
),"")</f>
        <v>No root cause</v>
      </c>
      <c r="AM1324" s="108" t="s">
        <v>5537</v>
      </c>
      <c r="AN1324" s="117" t="s">
        <v>1033</v>
      </c>
      <c r="AP1324" s="23" t="s">
        <v>5537</v>
      </c>
      <c r="AQ1324" s="23" t="s">
        <v>5537</v>
      </c>
      <c r="AR1324" s="7"/>
      <c r="AS1324" s="6"/>
      <c r="AT1324" s="7"/>
      <c r="AU1324" s="3" t="s">
        <v>5537</v>
      </c>
      <c r="AV1324" s="24" t="s">
        <v>5537</v>
      </c>
      <c r="AW1324" s="24" t="s">
        <v>5537</v>
      </c>
      <c r="AX1324" s="24" t="s">
        <v>5537</v>
      </c>
      <c r="AY1324" s="24" t="s">
        <v>5537</v>
      </c>
      <c r="AZ1324" s="24" t="s">
        <v>5537</v>
      </c>
      <c r="BA1324" s="24" t="s">
        <v>5537</v>
      </c>
      <c r="BB1324" s="24" t="s">
        <v>5537</v>
      </c>
      <c r="BC1324" s="24" t="s">
        <v>5537</v>
      </c>
      <c r="BD1324" s="24" t="s">
        <v>5537</v>
      </c>
      <c r="BE1324" s="24" t="s">
        <v>5537</v>
      </c>
      <c r="BF1324" s="24" t="s">
        <v>5537</v>
      </c>
      <c r="BG1324" s="24" t="s">
        <v>5537</v>
      </c>
      <c r="BH1324" s="24" t="s">
        <v>5537</v>
      </c>
      <c r="BI1324" s="9" t="s">
        <v>5537</v>
      </c>
      <c r="BJ1324" s="14"/>
      <c r="BK1324" s="14" t="s">
        <v>5537</v>
      </c>
      <c r="BL1324" s="14" t="str">
        <f>_xlfn.XLOOKUP(B1324,'[4]cell downs 18042026 17h'!$B:$B,'[4]cell downs 18042026 17h'!$B:$B,"")</f>
        <v/>
      </c>
      <c r="BM1324" s="14" t="str">
        <f>_xlfn.XLOOKUP(B1324,'[5]Cells Huawei 19042026 15h'!$B:$B,'[5]Cells Huawei 19042026 15h'!$B:$B,"")</f>
        <v/>
      </c>
      <c r="BN1324" s="9" t="str">
        <f>_xlfn.XLOOKUP(B1324,'[6]cells down 19042026 9H40'!$B:$B,'[6]cells down 19042026 9H40'!$B:$B,"")</f>
        <v/>
      </c>
      <c r="BO1324" s="9" t="s">
        <v>1033</v>
      </c>
      <c r="BP1324" s="9" t="s">
        <v>5537</v>
      </c>
    </row>
    <row r="1325" spans="1:68" s="9" customFormat="1" x14ac:dyDescent="0.35">
      <c r="A1325" s="1" t="s">
        <v>5555</v>
      </c>
      <c r="B1325" s="8" t="s">
        <v>2330</v>
      </c>
      <c r="C1325" s="3" t="str">
        <f>_xlfn.XLOOKUP(B1325,'[1]daily break down'!$D:$D,'[1]daily break down'!$E:$E,"")</f>
        <v>Yaounde</v>
      </c>
      <c r="D1325" s="1" t="s">
        <v>11</v>
      </c>
      <c r="E1325" s="1" t="s">
        <v>12</v>
      </c>
      <c r="F1325" s="3" t="s">
        <v>37</v>
      </c>
      <c r="G1325" s="1" t="s">
        <v>38</v>
      </c>
      <c r="H1325" s="41" t="str">
        <f>_xlfn.XLOOKUP(B1325,[2]CALCULATION!$B:$B,[2]CALCULATION!$H:$H,"")</f>
        <v>ZTE</v>
      </c>
      <c r="I1325" s="34">
        <v>0</v>
      </c>
      <c r="J1325" s="34">
        <v>0</v>
      </c>
      <c r="K1325" s="34">
        <v>0</v>
      </c>
      <c r="L1325" s="34">
        <v>0</v>
      </c>
      <c r="M1325" s="34">
        <v>0</v>
      </c>
      <c r="N1325" s="34">
        <v>0</v>
      </c>
      <c r="O1325" s="34">
        <v>0</v>
      </c>
      <c r="P1325" s="34">
        <v>0</v>
      </c>
      <c r="Q1325" s="34">
        <v>5.2906868074639135</v>
      </c>
      <c r="R1325" s="34">
        <v>0</v>
      </c>
      <c r="S1325" s="109">
        <v>7.785011685543311E-2</v>
      </c>
      <c r="T1325" s="109">
        <f>_xlfn.XLOOKUP(B1325,'[3]Nur des jours'!$B:$B,'[3]Nur des jours'!$U:$U,"")</f>
        <v>1.0123368803737094</v>
      </c>
      <c r="U1325" s="109">
        <v>0</v>
      </c>
      <c r="V1325" s="109">
        <v>0</v>
      </c>
      <c r="W1325" s="109">
        <v>1.0123368803737094</v>
      </c>
      <c r="X1325" s="109">
        <v>0</v>
      </c>
      <c r="Y1325" s="109">
        <v>0</v>
      </c>
      <c r="Z1325" s="109">
        <v>0</v>
      </c>
      <c r="AA1325" s="109">
        <v>0</v>
      </c>
      <c r="AB1325" s="109">
        <v>0</v>
      </c>
      <c r="AC1325" s="109">
        <v>0</v>
      </c>
      <c r="AD1325" s="109">
        <v>0</v>
      </c>
      <c r="AE1325" s="109">
        <v>0</v>
      </c>
      <c r="AF1325" s="109">
        <v>0</v>
      </c>
      <c r="AG1325" s="57" t="str">
        <f>_xlfn.XLOOKUP(B1325,[3]CALCULATION!$B:$B,[3]CALCULATION!$M:$M,"")</f>
        <v>Operationnel</v>
      </c>
      <c r="AH1325" s="57"/>
      <c r="AI1325" s="56" t="str" cm="1">
        <f t="array" ref="AI1325">IFERROR(_xlfn.IFS(
AK1325="MPR ISSUE","PDH",
AK1325="BSS Hardware Issue","BSS",
AK1325="Sites strategiques, MLL, Pylone, etc.","ENVTECH",
AK1325="AKTIVCO DEFAUT GE &amp; POWER Cabinet","AKTIVCO",
AK1325="AKTIVCO Coupure ENEO &amp; Baisse de tension","AKTIVCO GRID ONLY",
AK1325="Coupure ENEO &amp; Baisse de tension","IHS GRID ONLY",
AK1325="Defaut GE &amp; POWER Cabinet","IHS",
AK1325="Sharing","Partners",
AK1325="Sites strategiques &amp; DataCenter","SST &amp; DC",
AK1325="Exclu","Exclu",
AK1325="SAT","SAT",
AK1325="SPARE-ISSUE","SPARE-ISSUE",
AK1325="Fiber CAmtel","TRANS_FO_CAMTEL",
AK1325="Fiber AOF","Fiber AOF",
AK1325="Projet OCM (HUAWEI)","TRAVAUX-HUAWEI",
AK1325="Projet OCM (NOKIA)","TRAVAUX-NOKIA",
AK1325="ACCESS-ISSUE","ACCESS-ISSUE",
AK1325="Projet OCM (ZTE, NOKIA, autres projets)","TRAVAUX OCM",
AK1325="No root CAuse","No root cause",
AK1325="ODU HS","PDH",
AK1325="IP &amp; VLAN","PDH",
AK1325="Warehouse HUAWEI","SPARE-ISSUE",
AK1325="SPARE-HS","SPARE-ISSUE",
AK1325="Power Telco","BSS",AK1325="no impacts","no impacts"
),"")</f>
        <v>No root cause</v>
      </c>
      <c r="AJ1325" s="56" t="str" cm="1">
        <f t="array" ref="AJ1325">IFERROR(_xlfn.IFS(
AK1325="MPR ISSUE","TX ISSUE",
AK1325="BSS Hardware Issue","RAN ISSUE",
AK1325="Sites strategiques, MLL, Pylone, etc.","ENVTECH",
AK1325="AKTIVCO DEFAUT GE &amp; POWER Cabinet","POWER ISSUE",
AK1325="AKTIVCO Coupure ENEO &amp; Baisse de tension","POWER ISSUE",
AK1325="Coupure ENEO &amp; Baisse de tension","POWER ISSUE",
AK1325="Defaut GE &amp; POWER Cabinet","POWER ISSUE",
AK1325="Sharing","POWER ISSUE",
AK1325="Sites strategiques &amp; DataCenter","POWER ISSUE",
AK1325="Exclu","Exclu",
AK1325="SAT","TX ISSUE",
AK1325="SPARE-ISSUE","SPARE-ISSUE",
AK1325="Fiber CAmtel","TX ISSUE",
AK1325="Fiber AOF","TX ISSUE",
AK1325="Projet OCM (HUAWEI)","TRAVAUX-HUAWEI",
AK1325="Projet OCM (NOKIA)","TRAVAUX -NOKIA",
AK1325="ACCESS-ISSUE","ACCESS-ISSUE",
AK1325="Projet OCM (ZTE, NOKIA, autres projets)","TRAVAUX OCM",
AK1325="No root CAuse","No root cause",
AK1325="ODU HS","TX ISSUE",
AK1325="IP &amp; VLAN","TX ISSUE",
AK1325="Warehouse HUAWEI","SPARE-ISSUE",
AK1325="SPARE-HS","SPARE-ISSUE",
AK1325="Power Telco","RAN ISSUE",AK1325="no impacts","no impacts"
),"")</f>
        <v>No root cause</v>
      </c>
      <c r="AK1325" s="81" t="s">
        <v>5620</v>
      </c>
      <c r="AL1325" s="56" t="str" cm="1">
        <f t="array" ref="AL1325">IFERROR(_xlfn.IFS(
AK1325="MPR ISSUE","ACTIVE",
AK1325="BSS Hardware Issue","ACTIVE",
AK1325="Sites strategiques, MLL, Pylone, etc.","PASSIVE",
AK1325="AKTIVCO DEFAUT GE &amp; POWER Cabinet","PASSIVE",
AK1325="AKTIVCO Coupure ENEO &amp; Baisse de tension","PASSIVE",
AK1325="Coupure ENEO &amp; Baisse de tension","PASSIVE",
AK1325="Defaut GE &amp; POWER Cabinet","PASSIVE",
AK1325="Sharing","PASSIVE",
AK1325="Sites strategiques &amp; DataCenter","PASSIVE",
AK1325="Exclu","Exclu",
AK1325="SAT","ACTIVE",
AK1325="SPARE-ISSUE","SPARE-ISSUE",
AK1325="Fiber CAmtel","ACTIVE",
AK1325="Fiber AOF","ACTIVE",
AK1325="Projet OCM (HUAWEI)","PLANNED WORKS",
AK1325="Projet OCM (NOKIA)","PLANNED WORKS",
AK1325="ACCESS-ISSUE","ACCESS-ISSUE",
AK1325="Projet OCM (ZTE, NOKIA, autres projets)","PLANNED WORKS",
AK1325="No root CAuse","No root cause",
AK1325="ODU HS","ACTIVE",
AK1325="IP &amp; VLAN","ACTIVE",
AK1325="Warehouse HUAWEI","SPARE-ISSUE",
AK1325="SPARE-HS","SPARE-ISSUE",
AK1325="Power Telco","ACTIVE", AK1325="no impacts","no impacts"
),"")</f>
        <v>No root cause</v>
      </c>
      <c r="AM1325" s="108" t="s">
        <v>5537</v>
      </c>
      <c r="AN1325" s="117" t="s">
        <v>2330</v>
      </c>
      <c r="AP1325" s="23" t="s">
        <v>5537</v>
      </c>
      <c r="AQ1325" s="23" t="s">
        <v>5537</v>
      </c>
      <c r="AR1325" s="7"/>
      <c r="AS1325" s="6"/>
      <c r="AT1325" s="7"/>
      <c r="AU1325" s="3" t="s">
        <v>5537</v>
      </c>
      <c r="AV1325" s="24" t="s">
        <v>5537</v>
      </c>
      <c r="AW1325" s="24" t="s">
        <v>5537</v>
      </c>
      <c r="AX1325" s="24" t="s">
        <v>5537</v>
      </c>
      <c r="AY1325" s="24" t="s">
        <v>5537</v>
      </c>
      <c r="AZ1325" s="24" t="s">
        <v>5537</v>
      </c>
      <c r="BA1325" s="24" t="s">
        <v>5537</v>
      </c>
      <c r="BB1325" s="24" t="s">
        <v>5537</v>
      </c>
      <c r="BC1325" s="24" t="s">
        <v>5537</v>
      </c>
      <c r="BD1325" s="24" t="s">
        <v>5537</v>
      </c>
      <c r="BE1325" s="24" t="s">
        <v>5537</v>
      </c>
      <c r="BF1325" s="24" t="s">
        <v>5537</v>
      </c>
      <c r="BG1325" s="24" t="s">
        <v>5537</v>
      </c>
      <c r="BH1325" s="24" t="s">
        <v>5537</v>
      </c>
      <c r="BI1325" s="9" t="s">
        <v>5537</v>
      </c>
      <c r="BJ1325" s="14"/>
      <c r="BK1325" s="14" t="s">
        <v>5537</v>
      </c>
      <c r="BL1325" s="14" t="str">
        <f>_xlfn.XLOOKUP(B1325,'[4]cell downs 18042026 17h'!$B:$B,'[4]cell downs 18042026 17h'!$B:$B,"")</f>
        <v/>
      </c>
      <c r="BM1325" s="14" t="str">
        <f>_xlfn.XLOOKUP(B1325,'[5]Cells Huawei 19042026 15h'!$B:$B,'[5]Cells Huawei 19042026 15h'!$B:$B,"")</f>
        <v/>
      </c>
      <c r="BN1325" s="9" t="str">
        <f>_xlfn.XLOOKUP(B1325,'[6]cells down 19042026 9H40'!$B:$B,'[6]cells down 19042026 9H40'!$B:$B,"")</f>
        <v/>
      </c>
      <c r="BO1325" s="9" t="s">
        <v>2330</v>
      </c>
      <c r="BP1325" s="9" t="s">
        <v>5537</v>
      </c>
    </row>
    <row r="1326" spans="1:68" s="9" customFormat="1" x14ac:dyDescent="0.35">
      <c r="A1326" s="1" t="s">
        <v>429</v>
      </c>
      <c r="B1326" s="8" t="s">
        <v>430</v>
      </c>
      <c r="C1326" s="3" t="str">
        <f>_xlfn.XLOOKUP(B1326,'[1]daily break down'!$D:$D,'[1]daily break down'!$E:$E,"")</f>
        <v>douala</v>
      </c>
      <c r="D1326" s="1" t="s">
        <v>11</v>
      </c>
      <c r="E1326" s="1" t="s">
        <v>12</v>
      </c>
      <c r="F1326" s="3" t="s">
        <v>31</v>
      </c>
      <c r="G1326" s="1" t="s">
        <v>431</v>
      </c>
      <c r="H1326" s="41" t="str">
        <f>_xlfn.XLOOKUP(B1326,[2]CALCULATION!$B:$B,[2]CALCULATION!$H:$H,"")</f>
        <v>ZTE</v>
      </c>
      <c r="I1326" s="34">
        <v>0</v>
      </c>
      <c r="J1326" s="34">
        <v>2.7603350711833645</v>
      </c>
      <c r="K1326" s="34">
        <v>0</v>
      </c>
      <c r="L1326" s="34">
        <v>0</v>
      </c>
      <c r="M1326" s="34">
        <v>0.2838274363430387</v>
      </c>
      <c r="N1326" s="34">
        <v>0</v>
      </c>
      <c r="O1326" s="34">
        <v>0.55811310578626994</v>
      </c>
      <c r="P1326" s="34">
        <v>1.1887971452460244</v>
      </c>
      <c r="Q1326" s="34">
        <v>3.4403866074256842E-2</v>
      </c>
      <c r="R1326" s="34">
        <v>1.6661173462544903</v>
      </c>
      <c r="S1326" s="109">
        <v>0</v>
      </c>
      <c r="T1326" s="109">
        <f>_xlfn.XLOOKUP(B1326,'[3]Nur des jours'!$B:$B,'[3]Nur des jours'!$U:$U,"")</f>
        <v>0.90835837378329098</v>
      </c>
      <c r="U1326" s="109">
        <v>0</v>
      </c>
      <c r="V1326" s="109">
        <v>6.0639266279149864E-4</v>
      </c>
      <c r="W1326" s="109">
        <v>0.90835837378329098</v>
      </c>
      <c r="X1326" s="109">
        <v>0</v>
      </c>
      <c r="Y1326" s="109">
        <v>0</v>
      </c>
      <c r="Z1326" s="109">
        <v>0</v>
      </c>
      <c r="AA1326" s="109">
        <v>0</v>
      </c>
      <c r="AB1326" s="109">
        <v>0</v>
      </c>
      <c r="AC1326" s="109">
        <v>0</v>
      </c>
      <c r="AD1326" s="109">
        <v>0</v>
      </c>
      <c r="AE1326" s="109">
        <v>0</v>
      </c>
      <c r="AF1326" s="109">
        <v>0</v>
      </c>
      <c r="AG1326" s="57" t="str">
        <f>_xlfn.XLOOKUP(B1326,[3]CALCULATION!$B:$B,[3]CALCULATION!$M:$M,"")</f>
        <v>Operationnel</v>
      </c>
      <c r="AH1326" s="57"/>
      <c r="AI1326" s="56" t="str" cm="1">
        <f t="array" ref="AI1326">IFERROR(_xlfn.IFS(
AK1326="MPR ISSUE","PDH",
AK1326="BSS Hardware Issue","BSS",
AK1326="Sites strategiques, MLL, Pylone, etc.","ENVTECH",
AK1326="AKTIVCO DEFAUT GE &amp; POWER Cabinet","AKTIVCO",
AK1326="AKTIVCO Coupure ENEO &amp; Baisse de tension","AKTIVCO GRID ONLY",
AK1326="Coupure ENEO &amp; Baisse de tension","IHS GRID ONLY",
AK1326="Defaut GE &amp; POWER Cabinet","IHS",
AK1326="Sharing","Partners",
AK1326="Sites strategiques &amp; DataCenter","SST &amp; DC",
AK1326="Exclu","Exclu",
AK1326="SAT","SAT",
AK1326="SPARE-ISSUE","SPARE-ISSUE",
AK1326="Fiber CAmtel","TRANS_FO_CAMTEL",
AK1326="Fiber AOF","Fiber AOF",
AK1326="Projet OCM (HUAWEI)","TRAVAUX-HUAWEI",
AK1326="Projet OCM (NOKIA)","TRAVAUX-NOKIA",
AK1326="ACCESS-ISSUE","ACCESS-ISSUE",
AK1326="Projet OCM (ZTE, NOKIA, autres projets)","TRAVAUX OCM",
AK1326="No root CAuse","No root cause",
AK1326="ODU HS","PDH",
AK1326="IP &amp; VLAN","PDH",
AK1326="Warehouse HUAWEI","SPARE-ISSUE",
AK1326="SPARE-HS","SPARE-ISSUE",
AK1326="Power Telco","BSS",AK1326="no impacts","no impacts"
),"")</f>
        <v>No root cause</v>
      </c>
      <c r="AJ1326" s="56" t="str" cm="1">
        <f t="array" ref="AJ1326">IFERROR(_xlfn.IFS(
AK1326="MPR ISSUE","TX ISSUE",
AK1326="BSS Hardware Issue","RAN ISSUE",
AK1326="Sites strategiques, MLL, Pylone, etc.","ENVTECH",
AK1326="AKTIVCO DEFAUT GE &amp; POWER Cabinet","POWER ISSUE",
AK1326="AKTIVCO Coupure ENEO &amp; Baisse de tension","POWER ISSUE",
AK1326="Coupure ENEO &amp; Baisse de tension","POWER ISSUE",
AK1326="Defaut GE &amp; POWER Cabinet","POWER ISSUE",
AK1326="Sharing","POWER ISSUE",
AK1326="Sites strategiques &amp; DataCenter","POWER ISSUE",
AK1326="Exclu","Exclu",
AK1326="SAT","TX ISSUE",
AK1326="SPARE-ISSUE","SPARE-ISSUE",
AK1326="Fiber CAmtel","TX ISSUE",
AK1326="Fiber AOF","TX ISSUE",
AK1326="Projet OCM (HUAWEI)","TRAVAUX-HUAWEI",
AK1326="Projet OCM (NOKIA)","TRAVAUX -NOKIA",
AK1326="ACCESS-ISSUE","ACCESS-ISSUE",
AK1326="Projet OCM (ZTE, NOKIA, autres projets)","TRAVAUX OCM",
AK1326="No root CAuse","No root cause",
AK1326="ODU HS","TX ISSUE",
AK1326="IP &amp; VLAN","TX ISSUE",
AK1326="Warehouse HUAWEI","SPARE-ISSUE",
AK1326="SPARE-HS","SPARE-ISSUE",
AK1326="Power Telco","RAN ISSUE",AK1326="no impacts","no impacts"
),"")</f>
        <v>No root cause</v>
      </c>
      <c r="AK1326" s="81" t="s">
        <v>5620</v>
      </c>
      <c r="AL1326" s="56" t="str" cm="1">
        <f t="array" ref="AL1326">IFERROR(_xlfn.IFS(
AK1326="MPR ISSUE","ACTIVE",
AK1326="BSS Hardware Issue","ACTIVE",
AK1326="Sites strategiques, MLL, Pylone, etc.","PASSIVE",
AK1326="AKTIVCO DEFAUT GE &amp; POWER Cabinet","PASSIVE",
AK1326="AKTIVCO Coupure ENEO &amp; Baisse de tension","PASSIVE",
AK1326="Coupure ENEO &amp; Baisse de tension","PASSIVE",
AK1326="Defaut GE &amp; POWER Cabinet","PASSIVE",
AK1326="Sharing","PASSIVE",
AK1326="Sites strategiques &amp; DataCenter","PASSIVE",
AK1326="Exclu","Exclu",
AK1326="SAT","ACTIVE",
AK1326="SPARE-ISSUE","SPARE-ISSUE",
AK1326="Fiber CAmtel","ACTIVE",
AK1326="Fiber AOF","ACTIVE",
AK1326="Projet OCM (HUAWEI)","PLANNED WORKS",
AK1326="Projet OCM (NOKIA)","PLANNED WORKS",
AK1326="ACCESS-ISSUE","ACCESS-ISSUE",
AK1326="Projet OCM (ZTE, NOKIA, autres projets)","PLANNED WORKS",
AK1326="No root CAuse","No root cause",
AK1326="ODU HS","ACTIVE",
AK1326="IP &amp; VLAN","ACTIVE",
AK1326="Warehouse HUAWEI","SPARE-ISSUE",
AK1326="SPARE-HS","SPARE-ISSUE",
AK1326="Power Telco","ACTIVE", AK1326="no impacts","no impacts"
),"")</f>
        <v>No root cause</v>
      </c>
      <c r="AM1326" s="108" t="s">
        <v>5537</v>
      </c>
      <c r="AN1326" s="117" t="s">
        <v>430</v>
      </c>
      <c r="AP1326" s="23" t="s">
        <v>5537</v>
      </c>
      <c r="AQ1326" s="23" t="s">
        <v>5537</v>
      </c>
      <c r="AR1326" s="7"/>
      <c r="AS1326" s="6"/>
      <c r="AT1326" s="7"/>
      <c r="AU1326" s="3" t="s">
        <v>5537</v>
      </c>
      <c r="AV1326" s="24" t="s">
        <v>5537</v>
      </c>
      <c r="AW1326" s="24" t="s">
        <v>5537</v>
      </c>
      <c r="AX1326" s="24" t="s">
        <v>5537</v>
      </c>
      <c r="AY1326" s="24" t="s">
        <v>5537</v>
      </c>
      <c r="AZ1326" s="24" t="s">
        <v>5537</v>
      </c>
      <c r="BA1326" s="24" t="s">
        <v>5537</v>
      </c>
      <c r="BB1326" s="24" t="s">
        <v>5537</v>
      </c>
      <c r="BC1326" s="24" t="s">
        <v>5537</v>
      </c>
      <c r="BD1326" s="24" t="s">
        <v>5537</v>
      </c>
      <c r="BE1326" s="24" t="s">
        <v>5537</v>
      </c>
      <c r="BF1326" s="24" t="s">
        <v>5537</v>
      </c>
      <c r="BG1326" s="24" t="s">
        <v>5537</v>
      </c>
      <c r="BH1326" s="24" t="s">
        <v>5537</v>
      </c>
      <c r="BI1326" s="9" t="s">
        <v>5537</v>
      </c>
      <c r="BJ1326" s="14"/>
      <c r="BK1326" s="14" t="s">
        <v>5537</v>
      </c>
      <c r="BL1326" s="14" t="str">
        <f>_xlfn.XLOOKUP(B1326,'[4]cell downs 18042026 17h'!$B:$B,'[4]cell downs 18042026 17h'!$B:$B,"")</f>
        <v/>
      </c>
      <c r="BM1326" s="14" t="str">
        <f>_xlfn.XLOOKUP(B1326,'[5]Cells Huawei 19042026 15h'!$B:$B,'[5]Cells Huawei 19042026 15h'!$B:$B,"")</f>
        <v/>
      </c>
      <c r="BN1326" s="9" t="str">
        <f>_xlfn.XLOOKUP(B1326,'[6]cells down 19042026 9H40'!$B:$B,'[6]cells down 19042026 9H40'!$B:$B,"")</f>
        <v/>
      </c>
      <c r="BO1326" s="9" t="s">
        <v>5537</v>
      </c>
      <c r="BP1326" s="9" t="s">
        <v>5537</v>
      </c>
    </row>
    <row r="1327" spans="1:68" s="9" customFormat="1" x14ac:dyDescent="0.35">
      <c r="A1327" s="1" t="s">
        <v>2599</v>
      </c>
      <c r="B1327" s="8" t="s">
        <v>2600</v>
      </c>
      <c r="C1327" s="3" t="str">
        <f>_xlfn.XLOOKUP(B1327,'[1]daily break down'!$D:$D,'[1]daily break down'!$E:$E,"")</f>
        <v>Yaounde</v>
      </c>
      <c r="D1327" s="1" t="s">
        <v>11</v>
      </c>
      <c r="E1327" s="1" t="s">
        <v>145</v>
      </c>
      <c r="F1327" s="3" t="s">
        <v>37</v>
      </c>
      <c r="G1327" s="1" t="s">
        <v>38</v>
      </c>
      <c r="H1327" s="41" t="str">
        <f>_xlfn.XLOOKUP(B1327,[2]CALCULATION!$B:$B,[2]CALCULATION!$H:$H,"")</f>
        <v>ZTE</v>
      </c>
      <c r="I1327" s="34">
        <v>0</v>
      </c>
      <c r="J1327" s="34">
        <v>0</v>
      </c>
      <c r="K1327" s="34">
        <v>0</v>
      </c>
      <c r="L1327" s="34">
        <v>0</v>
      </c>
      <c r="M1327" s="34">
        <v>0</v>
      </c>
      <c r="N1327" s="34">
        <v>0</v>
      </c>
      <c r="O1327" s="34">
        <v>0</v>
      </c>
      <c r="P1327" s="34">
        <v>0</v>
      </c>
      <c r="Q1327" s="34">
        <v>0</v>
      </c>
      <c r="R1327" s="34">
        <v>0</v>
      </c>
      <c r="S1327" s="109">
        <v>0</v>
      </c>
      <c r="T1327" s="109">
        <f>_xlfn.XLOOKUP(B1327,'[3]Nur des jours'!$B:$B,'[3]Nur des jours'!$U:$U,"")</f>
        <v>0.31364768728972425</v>
      </c>
      <c r="U1327" s="109">
        <v>0</v>
      </c>
      <c r="V1327" s="109">
        <v>0</v>
      </c>
      <c r="W1327" s="109">
        <v>0.84003218874934726</v>
      </c>
      <c r="X1327" s="109">
        <v>0</v>
      </c>
      <c r="Y1327" s="109">
        <v>0</v>
      </c>
      <c r="Z1327" s="109">
        <v>0</v>
      </c>
      <c r="AA1327" s="109">
        <v>0</v>
      </c>
      <c r="AB1327" s="109">
        <v>0</v>
      </c>
      <c r="AC1327" s="109">
        <v>0</v>
      </c>
      <c r="AD1327" s="109">
        <v>0</v>
      </c>
      <c r="AE1327" s="109">
        <v>0</v>
      </c>
      <c r="AF1327" s="109">
        <v>0</v>
      </c>
      <c r="AG1327" s="57" t="str">
        <f>_xlfn.XLOOKUP(B1327,[3]CALCULATION!$B:$B,[3]CALCULATION!$M:$M,"")</f>
        <v>Operationnel</v>
      </c>
      <c r="AH1327" s="57"/>
      <c r="AI1327" s="56" t="str" cm="1">
        <f t="array" ref="AI1327">IFERROR(_xlfn.IFS(
AK1327="MPR ISSUE","PDH",
AK1327="BSS Hardware Issue","BSS",
AK1327="Sites strategiques, MLL, Pylone, etc.","ENVTECH",
AK1327="AKTIVCO DEFAUT GE &amp; POWER Cabinet","AKTIVCO",
AK1327="AKTIVCO Coupure ENEO &amp; Baisse de tension","AKTIVCO GRID ONLY",
AK1327="Coupure ENEO &amp; Baisse de tension","IHS GRID ONLY",
AK1327="Defaut GE &amp; POWER Cabinet","IHS",
AK1327="Sharing","Partners",
AK1327="Sites strategiques &amp; DataCenter","SST &amp; DC",
AK1327="Exclu","Exclu",
AK1327="SAT","SAT",
AK1327="SPARE-ISSUE","SPARE-ISSUE",
AK1327="Fiber CAmtel","TRANS_FO_CAMTEL",
AK1327="Fiber AOF","Fiber AOF",
AK1327="Projet OCM (HUAWEI)","TRAVAUX-HUAWEI",
AK1327="Projet OCM (NOKIA)","TRAVAUX-NOKIA",
AK1327="ACCESS-ISSUE","ACCESS-ISSUE",
AK1327="Projet OCM (ZTE, NOKIA, autres projets)","TRAVAUX OCM",
AK1327="No root CAuse","No root cause",
AK1327="ODU HS","PDH",
AK1327="IP &amp; VLAN","PDH",
AK1327="Warehouse HUAWEI","SPARE-ISSUE",
AK1327="SPARE-HS","SPARE-ISSUE",
AK1327="Power Telco","BSS",AK1327="no impacts","no impacts"
),"")</f>
        <v>No root cause</v>
      </c>
      <c r="AJ1327" s="56" t="str" cm="1">
        <f t="array" ref="AJ1327">IFERROR(_xlfn.IFS(
AK1327="MPR ISSUE","TX ISSUE",
AK1327="BSS Hardware Issue","RAN ISSUE",
AK1327="Sites strategiques, MLL, Pylone, etc.","ENVTECH",
AK1327="AKTIVCO DEFAUT GE &amp; POWER Cabinet","POWER ISSUE",
AK1327="AKTIVCO Coupure ENEO &amp; Baisse de tension","POWER ISSUE",
AK1327="Coupure ENEO &amp; Baisse de tension","POWER ISSUE",
AK1327="Defaut GE &amp; POWER Cabinet","POWER ISSUE",
AK1327="Sharing","POWER ISSUE",
AK1327="Sites strategiques &amp; DataCenter","POWER ISSUE",
AK1327="Exclu","Exclu",
AK1327="SAT","TX ISSUE",
AK1327="SPARE-ISSUE","SPARE-ISSUE",
AK1327="Fiber CAmtel","TX ISSUE",
AK1327="Fiber AOF","TX ISSUE",
AK1327="Projet OCM (HUAWEI)","TRAVAUX-HUAWEI",
AK1327="Projet OCM (NOKIA)","TRAVAUX -NOKIA",
AK1327="ACCESS-ISSUE","ACCESS-ISSUE",
AK1327="Projet OCM (ZTE, NOKIA, autres projets)","TRAVAUX OCM",
AK1327="No root CAuse","No root cause",
AK1327="ODU HS","TX ISSUE",
AK1327="IP &amp; VLAN","TX ISSUE",
AK1327="Warehouse HUAWEI","SPARE-ISSUE",
AK1327="SPARE-HS","SPARE-ISSUE",
AK1327="Power Telco","RAN ISSUE",AK1327="no impacts","no impacts"
),"")</f>
        <v>No root cause</v>
      </c>
      <c r="AK1327" s="81" t="s">
        <v>5620</v>
      </c>
      <c r="AL1327" s="56" t="str" cm="1">
        <f t="array" ref="AL1327">IFERROR(_xlfn.IFS(
AK1327="MPR ISSUE","ACTIVE",
AK1327="BSS Hardware Issue","ACTIVE",
AK1327="Sites strategiques, MLL, Pylone, etc.","PASSIVE",
AK1327="AKTIVCO DEFAUT GE &amp; POWER Cabinet","PASSIVE",
AK1327="AKTIVCO Coupure ENEO &amp; Baisse de tension","PASSIVE",
AK1327="Coupure ENEO &amp; Baisse de tension","PASSIVE",
AK1327="Defaut GE &amp; POWER Cabinet","PASSIVE",
AK1327="Sharing","PASSIVE",
AK1327="Sites strategiques &amp; DataCenter","PASSIVE",
AK1327="Exclu","Exclu",
AK1327="SAT","ACTIVE",
AK1327="SPARE-ISSUE","SPARE-ISSUE",
AK1327="Fiber CAmtel","ACTIVE",
AK1327="Fiber AOF","ACTIVE",
AK1327="Projet OCM (HUAWEI)","PLANNED WORKS",
AK1327="Projet OCM (NOKIA)","PLANNED WORKS",
AK1327="ACCESS-ISSUE","ACCESS-ISSUE",
AK1327="Projet OCM (ZTE, NOKIA, autres projets)","PLANNED WORKS",
AK1327="No root CAuse","No root cause",
AK1327="ODU HS","ACTIVE",
AK1327="IP &amp; VLAN","ACTIVE",
AK1327="Warehouse HUAWEI","SPARE-ISSUE",
AK1327="SPARE-HS","SPARE-ISSUE",
AK1327="Power Telco","ACTIVE", AK1327="no impacts","no impacts"
),"")</f>
        <v>No root cause</v>
      </c>
      <c r="AM1327" s="108" t="s">
        <v>5537</v>
      </c>
      <c r="AN1327" s="117" t="s">
        <v>2600</v>
      </c>
      <c r="AP1327" s="23" t="s">
        <v>5537</v>
      </c>
      <c r="AQ1327" s="23" t="s">
        <v>5537</v>
      </c>
      <c r="AR1327" s="7"/>
      <c r="AS1327" s="6"/>
      <c r="AT1327" s="7"/>
      <c r="AU1327" s="3" t="s">
        <v>5537</v>
      </c>
      <c r="AV1327" s="24" t="s">
        <v>5537</v>
      </c>
      <c r="AW1327" s="24" t="s">
        <v>5537</v>
      </c>
      <c r="AX1327" s="24" t="s">
        <v>5537</v>
      </c>
      <c r="AY1327" s="24" t="s">
        <v>5537</v>
      </c>
      <c r="AZ1327" s="24" t="s">
        <v>5537</v>
      </c>
      <c r="BA1327" s="24" t="s">
        <v>5537</v>
      </c>
      <c r="BB1327" s="24" t="s">
        <v>5537</v>
      </c>
      <c r="BC1327" s="24" t="s">
        <v>5537</v>
      </c>
      <c r="BD1327" s="24" t="s">
        <v>5537</v>
      </c>
      <c r="BE1327" s="24" t="s">
        <v>5537</v>
      </c>
      <c r="BF1327" s="24" t="s">
        <v>5537</v>
      </c>
      <c r="BG1327" s="24" t="s">
        <v>5537</v>
      </c>
      <c r="BH1327" s="24" t="s">
        <v>5537</v>
      </c>
      <c r="BI1327" s="9" t="s">
        <v>5537</v>
      </c>
      <c r="BJ1327" s="14"/>
      <c r="BK1327" s="14" t="s">
        <v>5537</v>
      </c>
      <c r="BL1327" s="14" t="str">
        <f>_xlfn.XLOOKUP(B1327,'[4]cell downs 18042026 17h'!$B:$B,'[4]cell downs 18042026 17h'!$B:$B,"")</f>
        <v/>
      </c>
      <c r="BM1327" s="14" t="str">
        <f>_xlfn.XLOOKUP(B1327,'[5]Cells Huawei 19042026 15h'!$B:$B,'[5]Cells Huawei 19042026 15h'!$B:$B,"")</f>
        <v/>
      </c>
      <c r="BN1327" s="9" t="str">
        <f>_xlfn.XLOOKUP(B1327,'[6]cells down 19042026 9H40'!$B:$B,'[6]cells down 19042026 9H40'!$B:$B,"")</f>
        <v/>
      </c>
      <c r="BO1327" s="9" t="s">
        <v>2600</v>
      </c>
      <c r="BP1327" s="9" t="s">
        <v>12</v>
      </c>
    </row>
    <row r="1328" spans="1:68" s="9" customFormat="1" x14ac:dyDescent="0.35">
      <c r="A1328" s="1" t="s">
        <v>2603</v>
      </c>
      <c r="B1328" s="8" t="s">
        <v>2604</v>
      </c>
      <c r="C1328" s="3" t="str">
        <f>_xlfn.XLOOKUP(B1328,'[1]daily break down'!$D:$D,'[1]daily break down'!$E:$E,"")</f>
        <v>Yaounde</v>
      </c>
      <c r="D1328" s="1" t="s">
        <v>11</v>
      </c>
      <c r="E1328" s="1" t="s">
        <v>12</v>
      </c>
      <c r="F1328" s="3" t="s">
        <v>37</v>
      </c>
      <c r="G1328" s="1" t="s">
        <v>38</v>
      </c>
      <c r="H1328" s="41" t="str">
        <f>_xlfn.XLOOKUP(B1328,[2]CALCULATION!$B:$B,[2]CALCULATION!$H:$H,"")</f>
        <v>ZTE</v>
      </c>
      <c r="I1328" s="34">
        <v>0</v>
      </c>
      <c r="J1328" s="34">
        <v>0</v>
      </c>
      <c r="K1328" s="34">
        <v>0</v>
      </c>
      <c r="L1328" s="34">
        <v>0</v>
      </c>
      <c r="M1328" s="34">
        <v>1.5262189919328377</v>
      </c>
      <c r="N1328" s="34">
        <v>0</v>
      </c>
      <c r="O1328" s="34">
        <v>0</v>
      </c>
      <c r="P1328" s="34">
        <v>0</v>
      </c>
      <c r="Q1328" s="34">
        <v>0</v>
      </c>
      <c r="R1328" s="34">
        <v>0</v>
      </c>
      <c r="S1328" s="109">
        <v>0</v>
      </c>
      <c r="T1328" s="109">
        <f>_xlfn.XLOOKUP(B1328,'[3]Nur des jours'!$B:$B,'[3]Nur des jours'!$U:$U,"")</f>
        <v>0.73485873191166351</v>
      </c>
      <c r="U1328" s="109">
        <v>0</v>
      </c>
      <c r="V1328" s="109">
        <v>0</v>
      </c>
      <c r="W1328" s="109">
        <v>0.73485873191166351</v>
      </c>
      <c r="X1328" s="109">
        <v>0</v>
      </c>
      <c r="Y1328" s="109">
        <v>0</v>
      </c>
      <c r="Z1328" s="109">
        <v>0</v>
      </c>
      <c r="AA1328" s="109">
        <v>0</v>
      </c>
      <c r="AB1328" s="109">
        <v>0</v>
      </c>
      <c r="AC1328" s="109">
        <v>0</v>
      </c>
      <c r="AD1328" s="109">
        <v>0</v>
      </c>
      <c r="AE1328" s="109">
        <v>0</v>
      </c>
      <c r="AF1328" s="109">
        <v>0</v>
      </c>
      <c r="AG1328" s="57" t="str">
        <f>_xlfn.XLOOKUP(B1328,[3]CALCULATION!$B:$B,[3]CALCULATION!$M:$M,"")</f>
        <v>Operationnel</v>
      </c>
      <c r="AH1328" s="57"/>
      <c r="AI1328" s="56" t="str" cm="1">
        <f t="array" ref="AI1328">IFERROR(_xlfn.IFS(
AK1328="MPR ISSUE","PDH",
AK1328="BSS Hardware Issue","BSS",
AK1328="Sites strategiques, MLL, Pylone, etc.","ENVTECH",
AK1328="AKTIVCO DEFAUT GE &amp; POWER Cabinet","AKTIVCO",
AK1328="AKTIVCO Coupure ENEO &amp; Baisse de tension","AKTIVCO GRID ONLY",
AK1328="Coupure ENEO &amp; Baisse de tension","IHS GRID ONLY",
AK1328="Defaut GE &amp; POWER Cabinet","IHS",
AK1328="Sharing","Partners",
AK1328="Sites strategiques &amp; DataCenter","SST &amp; DC",
AK1328="Exclu","Exclu",
AK1328="SAT","SAT",
AK1328="SPARE-ISSUE","SPARE-ISSUE",
AK1328="Fiber CAmtel","TRANS_FO_CAMTEL",
AK1328="Fiber AOF","Fiber AOF",
AK1328="Projet OCM (HUAWEI)","TRAVAUX-HUAWEI",
AK1328="Projet OCM (NOKIA)","TRAVAUX-NOKIA",
AK1328="ACCESS-ISSUE","ACCESS-ISSUE",
AK1328="Projet OCM (ZTE, NOKIA, autres projets)","TRAVAUX OCM",
AK1328="No root CAuse","No root cause",
AK1328="ODU HS","PDH",
AK1328="IP &amp; VLAN","PDH",
AK1328="Warehouse HUAWEI","SPARE-ISSUE",
AK1328="SPARE-HS","SPARE-ISSUE",
AK1328="Power Telco","BSS",AK1328="no impacts","no impacts"
),"")</f>
        <v>No root cause</v>
      </c>
      <c r="AJ1328" s="56" t="str" cm="1">
        <f t="array" ref="AJ1328">IFERROR(_xlfn.IFS(
AK1328="MPR ISSUE","TX ISSUE",
AK1328="BSS Hardware Issue","RAN ISSUE",
AK1328="Sites strategiques, MLL, Pylone, etc.","ENVTECH",
AK1328="AKTIVCO DEFAUT GE &amp; POWER Cabinet","POWER ISSUE",
AK1328="AKTIVCO Coupure ENEO &amp; Baisse de tension","POWER ISSUE",
AK1328="Coupure ENEO &amp; Baisse de tension","POWER ISSUE",
AK1328="Defaut GE &amp; POWER Cabinet","POWER ISSUE",
AK1328="Sharing","POWER ISSUE",
AK1328="Sites strategiques &amp; DataCenter","POWER ISSUE",
AK1328="Exclu","Exclu",
AK1328="SAT","TX ISSUE",
AK1328="SPARE-ISSUE","SPARE-ISSUE",
AK1328="Fiber CAmtel","TX ISSUE",
AK1328="Fiber AOF","TX ISSUE",
AK1328="Projet OCM (HUAWEI)","TRAVAUX-HUAWEI",
AK1328="Projet OCM (NOKIA)","TRAVAUX -NOKIA",
AK1328="ACCESS-ISSUE","ACCESS-ISSUE",
AK1328="Projet OCM (ZTE, NOKIA, autres projets)","TRAVAUX OCM",
AK1328="No root CAuse","No root cause",
AK1328="ODU HS","TX ISSUE",
AK1328="IP &amp; VLAN","TX ISSUE",
AK1328="Warehouse HUAWEI","SPARE-ISSUE",
AK1328="SPARE-HS","SPARE-ISSUE",
AK1328="Power Telco","RAN ISSUE",AK1328="no impacts","no impacts"
),"")</f>
        <v>No root cause</v>
      </c>
      <c r="AK1328" s="81" t="s">
        <v>5620</v>
      </c>
      <c r="AL1328" s="56" t="str" cm="1">
        <f t="array" ref="AL1328">IFERROR(_xlfn.IFS(
AK1328="MPR ISSUE","ACTIVE",
AK1328="BSS Hardware Issue","ACTIVE",
AK1328="Sites strategiques, MLL, Pylone, etc.","PASSIVE",
AK1328="AKTIVCO DEFAUT GE &amp; POWER Cabinet","PASSIVE",
AK1328="AKTIVCO Coupure ENEO &amp; Baisse de tension","PASSIVE",
AK1328="Coupure ENEO &amp; Baisse de tension","PASSIVE",
AK1328="Defaut GE &amp; POWER Cabinet","PASSIVE",
AK1328="Sharing","PASSIVE",
AK1328="Sites strategiques &amp; DataCenter","PASSIVE",
AK1328="Exclu","Exclu",
AK1328="SAT","ACTIVE",
AK1328="SPARE-ISSUE","SPARE-ISSUE",
AK1328="Fiber CAmtel","ACTIVE",
AK1328="Fiber AOF","ACTIVE",
AK1328="Projet OCM (HUAWEI)","PLANNED WORKS",
AK1328="Projet OCM (NOKIA)","PLANNED WORKS",
AK1328="ACCESS-ISSUE","ACCESS-ISSUE",
AK1328="Projet OCM (ZTE, NOKIA, autres projets)","PLANNED WORKS",
AK1328="No root CAuse","No root cause",
AK1328="ODU HS","ACTIVE",
AK1328="IP &amp; VLAN","ACTIVE",
AK1328="Warehouse HUAWEI","SPARE-ISSUE",
AK1328="SPARE-HS","SPARE-ISSUE",
AK1328="Power Telco","ACTIVE", AK1328="no impacts","no impacts"
),"")</f>
        <v>No root cause</v>
      </c>
      <c r="AM1328" s="108" t="s">
        <v>5537</v>
      </c>
      <c r="AN1328" s="117" t="s">
        <v>2604</v>
      </c>
      <c r="AP1328" s="23" t="s">
        <v>5537</v>
      </c>
      <c r="AQ1328" s="23" t="s">
        <v>5537</v>
      </c>
      <c r="AR1328" s="7"/>
      <c r="AS1328" s="6"/>
      <c r="AT1328" s="7"/>
      <c r="AU1328" s="3" t="s">
        <v>5537</v>
      </c>
      <c r="AV1328" s="24" t="s">
        <v>5537</v>
      </c>
      <c r="AW1328" s="24" t="s">
        <v>5537</v>
      </c>
      <c r="AX1328" s="24" t="s">
        <v>5537</v>
      </c>
      <c r="AY1328" s="24" t="s">
        <v>5537</v>
      </c>
      <c r="AZ1328" s="24" t="s">
        <v>5537</v>
      </c>
      <c r="BA1328" s="24" t="s">
        <v>5537</v>
      </c>
      <c r="BB1328" s="24" t="s">
        <v>5537</v>
      </c>
      <c r="BC1328" s="24" t="s">
        <v>5537</v>
      </c>
      <c r="BD1328" s="24" t="s">
        <v>5537</v>
      </c>
      <c r="BE1328" s="24" t="s">
        <v>5537</v>
      </c>
      <c r="BF1328" s="24" t="s">
        <v>5537</v>
      </c>
      <c r="BG1328" s="24" t="s">
        <v>5537</v>
      </c>
      <c r="BH1328" s="24" t="s">
        <v>5537</v>
      </c>
      <c r="BI1328" s="9" t="s">
        <v>5537</v>
      </c>
      <c r="BJ1328" s="14"/>
      <c r="BK1328" s="14" t="s">
        <v>5537</v>
      </c>
      <c r="BL1328" s="14" t="str">
        <f>_xlfn.XLOOKUP(B1328,'[4]cell downs 18042026 17h'!$B:$B,'[4]cell downs 18042026 17h'!$B:$B,"")</f>
        <v/>
      </c>
      <c r="BM1328" s="14" t="str">
        <f>_xlfn.XLOOKUP(B1328,'[5]Cells Huawei 19042026 15h'!$B:$B,'[5]Cells Huawei 19042026 15h'!$B:$B,"")</f>
        <v/>
      </c>
      <c r="BN1328" s="9" t="str">
        <f>_xlfn.XLOOKUP(B1328,'[6]cells down 19042026 9H40'!$B:$B,'[6]cells down 19042026 9H40'!$B:$B,"")</f>
        <v/>
      </c>
      <c r="BO1328" s="9" t="s">
        <v>2604</v>
      </c>
      <c r="BP1328" s="9" t="s">
        <v>5537</v>
      </c>
    </row>
    <row r="1329" spans="1:68" s="9" customFormat="1" x14ac:dyDescent="0.35">
      <c r="A1329" s="1" t="s">
        <v>3090</v>
      </c>
      <c r="B1329" s="1" t="s">
        <v>3091</v>
      </c>
      <c r="C1329" s="3" t="str">
        <f>_xlfn.XLOOKUP(B1329,'[1]daily break down'!$D:$D,'[1]daily break down'!$E:$E,"")</f>
        <v>EXTREME-NORD</v>
      </c>
      <c r="D1329" s="1" t="s">
        <v>11</v>
      </c>
      <c r="E1329" s="1" t="s">
        <v>630</v>
      </c>
      <c r="F1329" s="3" t="s">
        <v>55</v>
      </c>
      <c r="G1329" s="1" t="s">
        <v>185</v>
      </c>
      <c r="H1329" s="39" t="str">
        <f>_xlfn.XLOOKUP(B1329,[2]CALCULATION!$B:$B,[2]CALCULATION!$H:$H,"")</f>
        <v>Huawei</v>
      </c>
      <c r="I1329" s="34">
        <v>1.030350309474279</v>
      </c>
      <c r="J1329" s="34">
        <v>3.2405445548792495</v>
      </c>
      <c r="K1329" s="34">
        <v>1.7175537121218609</v>
      </c>
      <c r="L1329" s="34">
        <v>0.62262258406029114</v>
      </c>
      <c r="M1329" s="34">
        <v>0.13554659521220888</v>
      </c>
      <c r="N1329" s="34">
        <v>0.13180122876555575</v>
      </c>
      <c r="O1329" s="34">
        <v>0.40722834322110074</v>
      </c>
      <c r="P1329" s="34">
        <v>0.16622292991812984</v>
      </c>
      <c r="Q1329" s="34">
        <v>0</v>
      </c>
      <c r="R1329" s="34">
        <v>0</v>
      </c>
      <c r="S1329" s="109">
        <v>0</v>
      </c>
      <c r="T1329" s="109">
        <f>_xlfn.XLOOKUP(B1329,'[3]Nur des jours'!$B:$B,'[3]Nur des jours'!$U:$U,"")</f>
        <v>0.71563251748551071</v>
      </c>
      <c r="U1329" s="109">
        <v>0</v>
      </c>
      <c r="V1329" s="109">
        <v>0.14401825741297195</v>
      </c>
      <c r="W1329" s="109">
        <v>0.71563251748551071</v>
      </c>
      <c r="X1329" s="109">
        <v>0</v>
      </c>
      <c r="Y1329" s="109">
        <v>0</v>
      </c>
      <c r="Z1329" s="109">
        <v>0</v>
      </c>
      <c r="AA1329" s="109">
        <v>0</v>
      </c>
      <c r="AB1329" s="109">
        <v>0</v>
      </c>
      <c r="AC1329" s="109">
        <v>0</v>
      </c>
      <c r="AD1329" s="109">
        <v>0</v>
      </c>
      <c r="AE1329" s="109">
        <v>0</v>
      </c>
      <c r="AF1329" s="109">
        <v>0</v>
      </c>
      <c r="AG1329" s="57" t="str">
        <f>_xlfn.XLOOKUP(B1329,[3]CALCULATION!$B:$B,[3]CALCULATION!$M:$M,"")</f>
        <v>Insecurity</v>
      </c>
      <c r="AH1329" s="57"/>
      <c r="AI1329" s="56" t="str" cm="1">
        <f t="array" ref="AI1329">IFERROR(_xlfn.IFS(
AK1329="MPR ISSUE","PDH",
AK1329="BSS Hardware Issue","BSS",
AK1329="Sites strategiques, MLL, Pylone, etc.","ENVTECH",
AK1329="AKTIVCO DEFAUT GE &amp; POWER Cabinet","AKTIVCO",
AK1329="AKTIVCO Coupure ENEO &amp; Baisse de tension","AKTIVCO GRID ONLY",
AK1329="Coupure ENEO &amp; Baisse de tension","IHS GRID ONLY",
AK1329="Defaut GE &amp; POWER Cabinet","IHS",
AK1329="Sharing","Partners",
AK1329="Sites strategiques &amp; DataCenter","SST &amp; DC",
AK1329="Exclu","Exclu",
AK1329="SAT","SAT",
AK1329="SPARE-ISSUE","SPARE-ISSUE",
AK1329="Fiber CAmtel","TRANS_FO_CAMTEL",
AK1329="Fiber AOF","Fiber AOF",
AK1329="Projet OCM (HUAWEI)","TRAVAUX-HUAWEI",
AK1329="Projet OCM (NOKIA)","TRAVAUX-NOKIA",
AK1329="ACCESS-ISSUE","ACCESS-ISSUE",
AK1329="Projet OCM (ZTE, NOKIA, autres projets)","TRAVAUX OCM",
AK1329="No root CAuse","No root cause",
AK1329="ODU HS","PDH",
AK1329="IP &amp; VLAN","PDH",
AK1329="Warehouse HUAWEI","SPARE-ISSUE",
AK1329="SPARE-HS","SPARE-ISSUE",
AK1329="Power Telco","BSS",AK1329="no impacts","no impacts"
),"")</f>
        <v>No root cause</v>
      </c>
      <c r="AJ1329" s="56" t="str" cm="1">
        <f t="array" ref="AJ1329">IFERROR(_xlfn.IFS(
AK1329="MPR ISSUE","TX ISSUE",
AK1329="BSS Hardware Issue","RAN ISSUE",
AK1329="Sites strategiques, MLL, Pylone, etc.","ENVTECH",
AK1329="AKTIVCO DEFAUT GE &amp; POWER Cabinet","POWER ISSUE",
AK1329="AKTIVCO Coupure ENEO &amp; Baisse de tension","POWER ISSUE",
AK1329="Coupure ENEO &amp; Baisse de tension","POWER ISSUE",
AK1329="Defaut GE &amp; POWER Cabinet","POWER ISSUE",
AK1329="Sharing","POWER ISSUE",
AK1329="Sites strategiques &amp; DataCenter","POWER ISSUE",
AK1329="Exclu","Exclu",
AK1329="SAT","TX ISSUE",
AK1329="SPARE-ISSUE","SPARE-ISSUE",
AK1329="Fiber CAmtel","TX ISSUE",
AK1329="Fiber AOF","TX ISSUE",
AK1329="Projet OCM (HUAWEI)","TRAVAUX-HUAWEI",
AK1329="Projet OCM (NOKIA)","TRAVAUX -NOKIA",
AK1329="ACCESS-ISSUE","ACCESS-ISSUE",
AK1329="Projet OCM (ZTE, NOKIA, autres projets)","TRAVAUX OCM",
AK1329="No root CAuse","No root cause",
AK1329="ODU HS","TX ISSUE",
AK1329="IP &amp; VLAN","TX ISSUE",
AK1329="Warehouse HUAWEI","SPARE-ISSUE",
AK1329="SPARE-HS","SPARE-ISSUE",
AK1329="Power Telco","RAN ISSUE",AK1329="no impacts","no impacts"
),"")</f>
        <v>No root cause</v>
      </c>
      <c r="AK1329" s="81" t="s">
        <v>5620</v>
      </c>
      <c r="AL1329" s="56" t="str" cm="1">
        <f t="array" ref="AL1329">IFERROR(_xlfn.IFS(
AK1329="MPR ISSUE","ACTIVE",
AK1329="BSS Hardware Issue","ACTIVE",
AK1329="Sites strategiques, MLL, Pylone, etc.","PASSIVE",
AK1329="AKTIVCO DEFAUT GE &amp; POWER Cabinet","PASSIVE",
AK1329="AKTIVCO Coupure ENEO &amp; Baisse de tension","PASSIVE",
AK1329="Coupure ENEO &amp; Baisse de tension","PASSIVE",
AK1329="Defaut GE &amp; POWER Cabinet","PASSIVE",
AK1329="Sharing","PASSIVE",
AK1329="Sites strategiques &amp; DataCenter","PASSIVE",
AK1329="Exclu","Exclu",
AK1329="SAT","ACTIVE",
AK1329="SPARE-ISSUE","SPARE-ISSUE",
AK1329="Fiber CAmtel","ACTIVE",
AK1329="Fiber AOF","ACTIVE",
AK1329="Projet OCM (HUAWEI)","PLANNED WORKS",
AK1329="Projet OCM (NOKIA)","PLANNED WORKS",
AK1329="ACCESS-ISSUE","ACCESS-ISSUE",
AK1329="Projet OCM (ZTE, NOKIA, autres projets)","PLANNED WORKS",
AK1329="No root CAuse","No root cause",
AK1329="ODU HS","ACTIVE",
AK1329="IP &amp; VLAN","ACTIVE",
AK1329="Warehouse HUAWEI","SPARE-ISSUE",
AK1329="SPARE-HS","SPARE-ISSUE",
AK1329="Power Telco","ACTIVE", AK1329="no impacts","no impacts"
),"")</f>
        <v>No root cause</v>
      </c>
      <c r="AM1329" s="108" t="s">
        <v>5537</v>
      </c>
      <c r="AN1329" s="117" t="s">
        <v>3091</v>
      </c>
      <c r="AP1329" s="23" t="s">
        <v>5537</v>
      </c>
      <c r="AQ1329" s="23" t="s">
        <v>5537</v>
      </c>
      <c r="AR1329" s="7"/>
      <c r="AS1329" s="6"/>
      <c r="AT1329" s="7"/>
      <c r="AU1329" s="3" t="s">
        <v>5537</v>
      </c>
      <c r="AV1329" s="24" t="s">
        <v>5537</v>
      </c>
      <c r="AW1329" s="24" t="s">
        <v>5537</v>
      </c>
      <c r="AX1329" s="24" t="s">
        <v>5537</v>
      </c>
      <c r="AY1329" s="24" t="s">
        <v>5537</v>
      </c>
      <c r="AZ1329" s="24" t="s">
        <v>5537</v>
      </c>
      <c r="BA1329" s="24" t="s">
        <v>5537</v>
      </c>
      <c r="BB1329" s="24" t="s">
        <v>5537</v>
      </c>
      <c r="BC1329" s="24" t="s">
        <v>5537</v>
      </c>
      <c r="BD1329" s="24" t="s">
        <v>5537</v>
      </c>
      <c r="BE1329" s="24" t="s">
        <v>5537</v>
      </c>
      <c r="BF1329" s="24" t="s">
        <v>5537</v>
      </c>
      <c r="BG1329" s="24" t="s">
        <v>5537</v>
      </c>
      <c r="BH1329" s="24" t="s">
        <v>5537</v>
      </c>
      <c r="BI1329" s="9" t="s">
        <v>5537</v>
      </c>
      <c r="BJ1329" s="14"/>
      <c r="BK1329" s="14" t="s">
        <v>5537</v>
      </c>
      <c r="BL1329" s="14" t="str">
        <f>_xlfn.XLOOKUP(B1329,'[4]cell downs 18042026 17h'!$B:$B,'[4]cell downs 18042026 17h'!$B:$B,"")</f>
        <v/>
      </c>
      <c r="BM1329" s="14" t="str">
        <f>_xlfn.XLOOKUP(B1329,'[5]Cells Huawei 19042026 15h'!$B:$B,'[5]Cells Huawei 19042026 15h'!$B:$B,"")</f>
        <v/>
      </c>
      <c r="BN1329" s="9" t="str">
        <f>_xlfn.XLOOKUP(B1329,'[6]cells down 19042026 9H40'!$B:$B,'[6]cells down 19042026 9H40'!$B:$B,"")</f>
        <v/>
      </c>
      <c r="BO1329" s="9" t="s">
        <v>3091</v>
      </c>
      <c r="BP1329" s="9" t="s">
        <v>12</v>
      </c>
    </row>
    <row r="1330" spans="1:68" s="9" customFormat="1" x14ac:dyDescent="0.35">
      <c r="A1330" s="1" t="s">
        <v>2125</v>
      </c>
      <c r="B1330" s="8" t="s">
        <v>2126</v>
      </c>
      <c r="C1330" s="3" t="str">
        <f>_xlfn.XLOOKUP(B1330,'[1]daily break down'!$D:$D,'[1]daily break down'!$E:$E,"")</f>
        <v>NORD-OUEST</v>
      </c>
      <c r="D1330" s="1" t="s">
        <v>11</v>
      </c>
      <c r="E1330" s="1" t="s">
        <v>12</v>
      </c>
      <c r="F1330" s="3" t="s">
        <v>51</v>
      </c>
      <c r="G1330" s="1" t="s">
        <v>2127</v>
      </c>
      <c r="H1330" s="39" t="str">
        <f>_xlfn.XLOOKUP(B1330,[2]CALCULATION!$B:$B,[2]CALCULATION!$H:$H,"")</f>
        <v>Huawei</v>
      </c>
      <c r="I1330" s="34">
        <v>0</v>
      </c>
      <c r="J1330" s="34">
        <v>0</v>
      </c>
      <c r="K1330" s="34">
        <v>0</v>
      </c>
      <c r="L1330" s="34">
        <v>0</v>
      </c>
      <c r="M1330" s="34">
        <v>0</v>
      </c>
      <c r="N1330" s="34">
        <v>0</v>
      </c>
      <c r="O1330" s="34">
        <v>0</v>
      </c>
      <c r="P1330" s="34">
        <v>0</v>
      </c>
      <c r="Q1330" s="34">
        <v>0</v>
      </c>
      <c r="R1330" s="34">
        <v>0</v>
      </c>
      <c r="S1330" s="109">
        <v>0</v>
      </c>
      <c r="T1330" s="109">
        <f>_xlfn.XLOOKUP(B1330,'[3]Nur des jours'!$B:$B,'[3]Nur des jours'!$U:$U,"")</f>
        <v>0</v>
      </c>
      <c r="U1330" s="109">
        <v>0</v>
      </c>
      <c r="V1330" s="109">
        <v>8.0600999335108288</v>
      </c>
      <c r="W1330" s="109">
        <v>0.66597965944988058</v>
      </c>
      <c r="X1330" s="109">
        <v>0</v>
      </c>
      <c r="Y1330" s="109">
        <v>0</v>
      </c>
      <c r="Z1330" s="109">
        <v>0</v>
      </c>
      <c r="AA1330" s="109">
        <v>0</v>
      </c>
      <c r="AB1330" s="109">
        <v>0</v>
      </c>
      <c r="AC1330" s="109">
        <v>0</v>
      </c>
      <c r="AD1330" s="109">
        <v>0</v>
      </c>
      <c r="AE1330" s="109">
        <v>0</v>
      </c>
      <c r="AF1330" s="109">
        <v>0</v>
      </c>
      <c r="AG1330" s="57" t="str">
        <f>_xlfn.XLOOKUP(B1330,[3]CALCULATION!$B:$B,[3]CALCULATION!$M:$M,"")</f>
        <v>Insecurity</v>
      </c>
      <c r="AH1330" s="57"/>
      <c r="AI1330" s="56" t="str" cm="1">
        <f t="array" ref="AI1330">IFERROR(_xlfn.IFS(
AK1330="MPR ISSUE","PDH",
AK1330="BSS Hardware Issue","BSS",
AK1330="Sites strategiques, MLL, Pylone, etc.","ENVTECH",
AK1330="AKTIVCO DEFAUT GE &amp; POWER Cabinet","AKTIVCO",
AK1330="AKTIVCO Coupure ENEO &amp; Baisse de tension","AKTIVCO GRID ONLY",
AK1330="Coupure ENEO &amp; Baisse de tension","IHS GRID ONLY",
AK1330="Defaut GE &amp; POWER Cabinet","IHS",
AK1330="Sharing","Partners",
AK1330="Sites strategiques &amp; DataCenter","SST &amp; DC",
AK1330="Exclu","Exclu",
AK1330="SAT","SAT",
AK1330="SPARE-ISSUE","SPARE-ISSUE",
AK1330="Fiber CAmtel","TRANS_FO_CAMTEL",
AK1330="Fiber AOF","Fiber AOF",
AK1330="Projet OCM (HUAWEI)","TRAVAUX-HUAWEI",
AK1330="Projet OCM (NOKIA)","TRAVAUX-NOKIA",
AK1330="ACCESS-ISSUE","ACCESS-ISSUE",
AK1330="Projet OCM (ZTE, NOKIA, autres projets)","TRAVAUX OCM",
AK1330="No root CAuse","No root cause",
AK1330="ODU HS","PDH",
AK1330="IP &amp; VLAN","PDH",
AK1330="Warehouse HUAWEI","SPARE-ISSUE",
AK1330="SPARE-HS","SPARE-ISSUE",
AK1330="Power Telco","BSS",AK1330="no impacts","no impacts"
),"")</f>
        <v>IHS</v>
      </c>
      <c r="AJ1330" s="56" t="str" cm="1">
        <f t="array" ref="AJ1330">IFERROR(_xlfn.IFS(
AK1330="MPR ISSUE","TX ISSUE",
AK1330="BSS Hardware Issue","RAN ISSUE",
AK1330="Sites strategiques, MLL, Pylone, etc.","ENVTECH",
AK1330="AKTIVCO DEFAUT GE &amp; POWER Cabinet","POWER ISSUE",
AK1330="AKTIVCO Coupure ENEO &amp; Baisse de tension","POWER ISSUE",
AK1330="Coupure ENEO &amp; Baisse de tension","POWER ISSUE",
AK1330="Defaut GE &amp; POWER Cabinet","POWER ISSUE",
AK1330="Sharing","POWER ISSUE",
AK1330="Sites strategiques &amp; DataCenter","POWER ISSUE",
AK1330="Exclu","Exclu",
AK1330="SAT","TX ISSUE",
AK1330="SPARE-ISSUE","SPARE-ISSUE",
AK1330="Fiber CAmtel","TX ISSUE",
AK1330="Fiber AOF","TX ISSUE",
AK1330="Projet OCM (HUAWEI)","TRAVAUX-HUAWEI",
AK1330="Projet OCM (NOKIA)","TRAVAUX -NOKIA",
AK1330="ACCESS-ISSUE","ACCESS-ISSUE",
AK1330="Projet OCM (ZTE, NOKIA, autres projets)","TRAVAUX OCM",
AK1330="No root CAuse","No root cause",
AK1330="ODU HS","TX ISSUE",
AK1330="IP &amp; VLAN","TX ISSUE",
AK1330="Warehouse HUAWEI","SPARE-ISSUE",
AK1330="SPARE-HS","SPARE-ISSUE",
AK1330="Power Telco","RAN ISSUE",AK1330="no impacts","no impacts"
),"")</f>
        <v>POWER ISSUE</v>
      </c>
      <c r="AK1330" s="81" t="s">
        <v>5330</v>
      </c>
      <c r="AL1330" s="56" t="str" cm="1">
        <f t="array" ref="AL1330">IFERROR(_xlfn.IFS(
AK1330="MPR ISSUE","ACTIVE",
AK1330="BSS Hardware Issue","ACTIVE",
AK1330="Sites strategiques, MLL, Pylone, etc.","PASSIVE",
AK1330="AKTIVCO DEFAUT GE &amp; POWER Cabinet","PASSIVE",
AK1330="AKTIVCO Coupure ENEO &amp; Baisse de tension","PASSIVE",
AK1330="Coupure ENEO &amp; Baisse de tension","PASSIVE",
AK1330="Defaut GE &amp; POWER Cabinet","PASSIVE",
AK1330="Sharing","PASSIVE",
AK1330="Sites strategiques &amp; DataCenter","PASSIVE",
AK1330="Exclu","Exclu",
AK1330="SAT","ACTIVE",
AK1330="SPARE-ISSUE","SPARE-ISSUE",
AK1330="Fiber CAmtel","ACTIVE",
AK1330="Fiber AOF","ACTIVE",
AK1330="Projet OCM (HUAWEI)","PLANNED WORKS",
AK1330="Projet OCM (NOKIA)","PLANNED WORKS",
AK1330="ACCESS-ISSUE","ACCESS-ISSUE",
AK1330="Projet OCM (ZTE, NOKIA, autres projets)","PLANNED WORKS",
AK1330="No root CAuse","No root cause",
AK1330="ODU HS","ACTIVE",
AK1330="IP &amp; VLAN","ACTIVE",
AK1330="Warehouse HUAWEI","SPARE-ISSUE",
AK1330="SPARE-HS","SPARE-ISSUE",
AK1330="Power Telco","ACTIVE", AK1330="no impacts","no impacts"
),"")</f>
        <v>PASSIVE</v>
      </c>
      <c r="AM1330" s="108" t="s">
        <v>6009</v>
      </c>
      <c r="AN1330" s="117" t="s">
        <v>2126</v>
      </c>
      <c r="AP1330" s="23" t="s">
        <v>5537</v>
      </c>
      <c r="AQ1330" s="23" t="s">
        <v>5537</v>
      </c>
      <c r="AR1330" s="7"/>
      <c r="AS1330" s="6"/>
      <c r="AT1330" s="7"/>
      <c r="AU1330" s="3" t="s">
        <v>6009</v>
      </c>
      <c r="AV1330" s="24" t="s">
        <v>5537</v>
      </c>
      <c r="AW1330" s="24" t="s">
        <v>5537</v>
      </c>
      <c r="AX1330" s="24" t="s">
        <v>5537</v>
      </c>
      <c r="AY1330" s="24" t="s">
        <v>5537</v>
      </c>
      <c r="AZ1330" s="24" t="s">
        <v>5537</v>
      </c>
      <c r="BA1330" s="24" t="s">
        <v>5537</v>
      </c>
      <c r="BB1330" s="24" t="s">
        <v>5537</v>
      </c>
      <c r="BC1330" s="24" t="s">
        <v>5537</v>
      </c>
      <c r="BD1330" s="24" t="s">
        <v>5537</v>
      </c>
      <c r="BE1330" s="24" t="s">
        <v>5537</v>
      </c>
      <c r="BF1330" s="24" t="s">
        <v>5537</v>
      </c>
      <c r="BG1330" s="24" t="s">
        <v>5537</v>
      </c>
      <c r="BH1330" s="24" t="s">
        <v>5537</v>
      </c>
      <c r="BI1330" s="9" t="s">
        <v>5537</v>
      </c>
      <c r="BJ1330" s="14"/>
      <c r="BK1330" s="14" t="s">
        <v>5537</v>
      </c>
      <c r="BL1330" s="14" t="str">
        <f>_xlfn.XLOOKUP(B1330,'[4]cell downs 18042026 17h'!$B:$B,'[4]cell downs 18042026 17h'!$B:$B,"")</f>
        <v/>
      </c>
      <c r="BM1330" s="14" t="str">
        <f>_xlfn.XLOOKUP(B1330,'[5]Cells Huawei 19042026 15h'!$B:$B,'[5]Cells Huawei 19042026 15h'!$B:$B,"")</f>
        <v/>
      </c>
      <c r="BN1330" s="9" t="str">
        <f>_xlfn.XLOOKUP(B1330,'[6]cells down 19042026 9H40'!$B:$B,'[6]cells down 19042026 9H40'!$B:$B,"")</f>
        <v/>
      </c>
      <c r="BO1330" s="9" t="s">
        <v>2126</v>
      </c>
      <c r="BP1330" s="9" t="s">
        <v>5537</v>
      </c>
    </row>
    <row r="1331" spans="1:68" s="9" customFormat="1" x14ac:dyDescent="0.35">
      <c r="A1331" s="1" t="s">
        <v>2967</v>
      </c>
      <c r="B1331" s="8" t="s">
        <v>2968</v>
      </c>
      <c r="C1331" s="3" t="str">
        <f>_xlfn.XLOOKUP(B1331,'[1]daily break down'!$D:$D,'[1]daily break down'!$E:$E,"")</f>
        <v>Ngaoundere</v>
      </c>
      <c r="D1331" s="1" t="s">
        <v>11</v>
      </c>
      <c r="E1331" s="1" t="s">
        <v>12</v>
      </c>
      <c r="F1331" s="3" t="s">
        <v>90</v>
      </c>
      <c r="G1331" s="1" t="s">
        <v>91</v>
      </c>
      <c r="H1331" s="39" t="str">
        <f>_xlfn.XLOOKUP(B1331,[2]CALCULATION!$B:$B,[2]CALCULATION!$H:$H,"")</f>
        <v>Huawei</v>
      </c>
      <c r="I1331" s="34">
        <v>10.699388328154024</v>
      </c>
      <c r="J1331" s="34">
        <v>6.3574920170189433</v>
      </c>
      <c r="K1331" s="34">
        <v>0.46392605719210234</v>
      </c>
      <c r="L1331" s="34">
        <v>0.89434000222581789</v>
      </c>
      <c r="M1331" s="34">
        <v>11.112876783864532</v>
      </c>
      <c r="N1331" s="34">
        <v>0</v>
      </c>
      <c r="O1331" s="34">
        <v>4.7467882590966033</v>
      </c>
      <c r="P1331" s="34">
        <v>0</v>
      </c>
      <c r="Q1331" s="34">
        <v>0</v>
      </c>
      <c r="R1331" s="34">
        <v>8.9175391586979543E-5</v>
      </c>
      <c r="S1331" s="109">
        <v>0</v>
      </c>
      <c r="T1331" s="109">
        <f>_xlfn.XLOOKUP(B1331,'[3]Nur des jours'!$B:$B,'[3]Nur des jours'!$U:$U,"")</f>
        <v>0.47664246803240562</v>
      </c>
      <c r="U1331" s="109">
        <v>0</v>
      </c>
      <c r="V1331" s="109">
        <v>2.741519063558512</v>
      </c>
      <c r="W1331" s="109">
        <v>0.47664246803240562</v>
      </c>
      <c r="X1331" s="109">
        <v>0</v>
      </c>
      <c r="Y1331" s="109">
        <v>0</v>
      </c>
      <c r="Z1331" s="109">
        <v>2.675261747609386E-4</v>
      </c>
      <c r="AA1331" s="109">
        <v>0</v>
      </c>
      <c r="AB1331" s="109">
        <v>0</v>
      </c>
      <c r="AC1331" s="109">
        <v>0</v>
      </c>
      <c r="AD1331" s="109">
        <v>0</v>
      </c>
      <c r="AE1331" s="109">
        <v>0</v>
      </c>
      <c r="AF1331" s="109">
        <v>0</v>
      </c>
      <c r="AG1331" s="57" t="str">
        <f>_xlfn.XLOOKUP(B1331,[3]CALCULATION!$B:$B,[3]CALCULATION!$M:$M,"")</f>
        <v>Operationnel</v>
      </c>
      <c r="AH1331" s="57"/>
      <c r="AI1331" s="56" t="str" cm="1">
        <f t="array" ref="AI1331">IFERROR(_xlfn.IFS(
AK1331="MPR ISSUE","PDH",
AK1331="BSS Hardware Issue","BSS",
AK1331="Sites strategiques, MLL, Pylone, etc.","ENVTECH",
AK1331="AKTIVCO DEFAUT GE &amp; POWER Cabinet","AKTIVCO",
AK1331="AKTIVCO Coupure ENEO &amp; Baisse de tension","AKTIVCO GRID ONLY",
AK1331="Coupure ENEO &amp; Baisse de tension","IHS GRID ONLY",
AK1331="Defaut GE &amp; POWER Cabinet","IHS",
AK1331="Sharing","Partners",
AK1331="Sites strategiques &amp; DataCenter","SST &amp; DC",
AK1331="Exclu","Exclu",
AK1331="SAT","SAT",
AK1331="SPARE-ISSUE","SPARE-ISSUE",
AK1331="Fiber CAmtel","TRANS_FO_CAMTEL",
AK1331="Fiber AOF","Fiber AOF",
AK1331="Projet OCM (HUAWEI)","TRAVAUX-HUAWEI",
AK1331="Projet OCM (NOKIA)","TRAVAUX-NOKIA",
AK1331="ACCESS-ISSUE","ACCESS-ISSUE",
AK1331="Projet OCM (ZTE, NOKIA, autres projets)","TRAVAUX OCM",
AK1331="No root CAuse","No root cause",
AK1331="ODU HS","PDH",
AK1331="IP &amp; VLAN","PDH",
AK1331="Warehouse HUAWEI","SPARE-ISSUE",
AK1331="SPARE-HS","SPARE-ISSUE",
AK1331="Power Telco","BSS",AK1331="no impacts","no impacts"
),"")</f>
        <v>No root cause</v>
      </c>
      <c r="AJ1331" s="56" t="str" cm="1">
        <f t="array" ref="AJ1331">IFERROR(_xlfn.IFS(
AK1331="MPR ISSUE","TX ISSUE",
AK1331="BSS Hardware Issue","RAN ISSUE",
AK1331="Sites strategiques, MLL, Pylone, etc.","ENVTECH",
AK1331="AKTIVCO DEFAUT GE &amp; POWER Cabinet","POWER ISSUE",
AK1331="AKTIVCO Coupure ENEO &amp; Baisse de tension","POWER ISSUE",
AK1331="Coupure ENEO &amp; Baisse de tension","POWER ISSUE",
AK1331="Defaut GE &amp; POWER Cabinet","POWER ISSUE",
AK1331="Sharing","POWER ISSUE",
AK1331="Sites strategiques &amp; DataCenter","POWER ISSUE",
AK1331="Exclu","Exclu",
AK1331="SAT","TX ISSUE",
AK1331="SPARE-ISSUE","SPARE-ISSUE",
AK1331="Fiber CAmtel","TX ISSUE",
AK1331="Fiber AOF","TX ISSUE",
AK1331="Projet OCM (HUAWEI)","TRAVAUX-HUAWEI",
AK1331="Projet OCM (NOKIA)","TRAVAUX -NOKIA",
AK1331="ACCESS-ISSUE","ACCESS-ISSUE",
AK1331="Projet OCM (ZTE, NOKIA, autres projets)","TRAVAUX OCM",
AK1331="No root CAuse","No root cause",
AK1331="ODU HS","TX ISSUE",
AK1331="IP &amp; VLAN","TX ISSUE",
AK1331="Warehouse HUAWEI","SPARE-ISSUE",
AK1331="SPARE-HS","SPARE-ISSUE",
AK1331="Power Telco","RAN ISSUE",AK1331="no impacts","no impacts"
),"")</f>
        <v>No root cause</v>
      </c>
      <c r="AK1331" s="81" t="s">
        <v>5620</v>
      </c>
      <c r="AL1331" s="56" t="str" cm="1">
        <f t="array" ref="AL1331">IFERROR(_xlfn.IFS(
AK1331="MPR ISSUE","ACTIVE",
AK1331="BSS Hardware Issue","ACTIVE",
AK1331="Sites strategiques, MLL, Pylone, etc.","PASSIVE",
AK1331="AKTIVCO DEFAUT GE &amp; POWER Cabinet","PASSIVE",
AK1331="AKTIVCO Coupure ENEO &amp; Baisse de tension","PASSIVE",
AK1331="Coupure ENEO &amp; Baisse de tension","PASSIVE",
AK1331="Defaut GE &amp; POWER Cabinet","PASSIVE",
AK1331="Sharing","PASSIVE",
AK1331="Sites strategiques &amp; DataCenter","PASSIVE",
AK1331="Exclu","Exclu",
AK1331="SAT","ACTIVE",
AK1331="SPARE-ISSUE","SPARE-ISSUE",
AK1331="Fiber CAmtel","ACTIVE",
AK1331="Fiber AOF","ACTIVE",
AK1331="Projet OCM (HUAWEI)","PLANNED WORKS",
AK1331="Projet OCM (NOKIA)","PLANNED WORKS",
AK1331="ACCESS-ISSUE","ACCESS-ISSUE",
AK1331="Projet OCM (ZTE, NOKIA, autres projets)","PLANNED WORKS",
AK1331="No root CAuse","No root cause",
AK1331="ODU HS","ACTIVE",
AK1331="IP &amp; VLAN","ACTIVE",
AK1331="Warehouse HUAWEI","SPARE-ISSUE",
AK1331="SPARE-HS","SPARE-ISSUE",
AK1331="Power Telco","ACTIVE", AK1331="no impacts","no impacts"
),"")</f>
        <v>No root cause</v>
      </c>
      <c r="AM1331" s="108" t="s">
        <v>5537</v>
      </c>
      <c r="AN1331" s="117" t="s">
        <v>2968</v>
      </c>
      <c r="AP1331" s="23" t="s">
        <v>5537</v>
      </c>
      <c r="AQ1331" s="23" t="s">
        <v>5537</v>
      </c>
      <c r="AR1331" s="7"/>
      <c r="AS1331" s="6"/>
      <c r="AT1331" s="7"/>
      <c r="AU1331" s="3" t="s">
        <v>5537</v>
      </c>
      <c r="AV1331" s="24" t="s">
        <v>5537</v>
      </c>
      <c r="AW1331" s="24" t="s">
        <v>5537</v>
      </c>
      <c r="AX1331" s="24" t="s">
        <v>5537</v>
      </c>
      <c r="AY1331" s="24" t="s">
        <v>5537</v>
      </c>
      <c r="AZ1331" s="24" t="s">
        <v>5537</v>
      </c>
      <c r="BA1331" s="24" t="s">
        <v>5537</v>
      </c>
      <c r="BB1331" s="24" t="s">
        <v>5537</v>
      </c>
      <c r="BC1331" s="24" t="s">
        <v>5537</v>
      </c>
      <c r="BD1331" s="24" t="s">
        <v>5537</v>
      </c>
      <c r="BE1331" s="24" t="s">
        <v>5537</v>
      </c>
      <c r="BF1331" s="24" t="s">
        <v>5537</v>
      </c>
      <c r="BG1331" s="24" t="s">
        <v>5537</v>
      </c>
      <c r="BH1331" s="24" t="s">
        <v>5537</v>
      </c>
      <c r="BI1331" s="9" t="s">
        <v>5537</v>
      </c>
      <c r="BJ1331" s="14"/>
      <c r="BK1331" s="14" t="s">
        <v>5537</v>
      </c>
      <c r="BL1331" s="14" t="str">
        <f>_xlfn.XLOOKUP(B1331,'[4]cell downs 18042026 17h'!$B:$B,'[4]cell downs 18042026 17h'!$B:$B,"")</f>
        <v/>
      </c>
      <c r="BM1331" s="14" t="str">
        <f>_xlfn.XLOOKUP(B1331,'[5]Cells Huawei 19042026 15h'!$B:$B,'[5]Cells Huawei 19042026 15h'!$B:$B,"")</f>
        <v/>
      </c>
      <c r="BN1331" s="9" t="str">
        <f>_xlfn.XLOOKUP(B1331,'[6]cells down 19042026 9H40'!$B:$B,'[6]cells down 19042026 9H40'!$B:$B,"")</f>
        <v/>
      </c>
      <c r="BO1331" s="9" t="s">
        <v>2968</v>
      </c>
      <c r="BP1331" s="9" t="s">
        <v>5537</v>
      </c>
    </row>
    <row r="1332" spans="1:68" s="9" customFormat="1" x14ac:dyDescent="0.35">
      <c r="A1332" s="1" t="s">
        <v>2309</v>
      </c>
      <c r="B1332" s="8" t="s">
        <v>2310</v>
      </c>
      <c r="C1332" s="3" t="str">
        <f>_xlfn.XLOOKUP(B1332,'[1]daily break down'!$D:$D,'[1]daily break down'!$E:$E,"")</f>
        <v>Yaounde</v>
      </c>
      <c r="D1332" s="1" t="s">
        <v>11</v>
      </c>
      <c r="E1332" s="1" t="s">
        <v>12</v>
      </c>
      <c r="F1332" s="3" t="s">
        <v>37</v>
      </c>
      <c r="G1332" s="1" t="s">
        <v>38</v>
      </c>
      <c r="H1332" s="41" t="str">
        <f>_xlfn.XLOOKUP(B1332,[2]CALCULATION!$B:$B,[2]CALCULATION!$H:$H,"")</f>
        <v>ZTE</v>
      </c>
      <c r="I1332" s="34">
        <v>0</v>
      </c>
      <c r="J1332" s="34">
        <v>0</v>
      </c>
      <c r="K1332" s="34">
        <v>0</v>
      </c>
      <c r="L1332" s="34">
        <v>0</v>
      </c>
      <c r="M1332" s="34">
        <v>0</v>
      </c>
      <c r="N1332" s="34">
        <v>0</v>
      </c>
      <c r="O1332" s="34">
        <v>0</v>
      </c>
      <c r="P1332" s="34">
        <v>0</v>
      </c>
      <c r="Q1332" s="34">
        <v>0</v>
      </c>
      <c r="R1332" s="34">
        <v>0</v>
      </c>
      <c r="S1332" s="109">
        <v>0</v>
      </c>
      <c r="T1332" s="109">
        <f>_xlfn.XLOOKUP(B1332,'[3]Nur des jours'!$B:$B,'[3]Nur des jours'!$U:$U,"")</f>
        <v>0.44107932186751786</v>
      </c>
      <c r="U1332" s="109">
        <v>0</v>
      </c>
      <c r="V1332" s="109">
        <v>0</v>
      </c>
      <c r="W1332" s="109">
        <v>0.44107932186751786</v>
      </c>
      <c r="X1332" s="109">
        <v>0</v>
      </c>
      <c r="Y1332" s="109">
        <v>0</v>
      </c>
      <c r="Z1332" s="109">
        <v>0</v>
      </c>
      <c r="AA1332" s="109">
        <v>0</v>
      </c>
      <c r="AB1332" s="109">
        <v>0</v>
      </c>
      <c r="AC1332" s="109">
        <v>0</v>
      </c>
      <c r="AD1332" s="109">
        <v>0</v>
      </c>
      <c r="AE1332" s="109">
        <v>0</v>
      </c>
      <c r="AF1332" s="109">
        <v>0</v>
      </c>
      <c r="AG1332" s="57" t="str">
        <f>_xlfn.XLOOKUP(B1332,[3]CALCULATION!$B:$B,[3]CALCULATION!$M:$M,"")</f>
        <v>Operationnel</v>
      </c>
      <c r="AH1332" s="57"/>
      <c r="AI1332" s="56" t="str" cm="1">
        <f t="array" ref="AI1332">IFERROR(_xlfn.IFS(
AK1332="MPR ISSUE","PDH",
AK1332="BSS Hardware Issue","BSS",
AK1332="Sites strategiques, MLL, Pylone, etc.","ENVTECH",
AK1332="AKTIVCO DEFAUT GE &amp; POWER Cabinet","AKTIVCO",
AK1332="AKTIVCO Coupure ENEO &amp; Baisse de tension","AKTIVCO GRID ONLY",
AK1332="Coupure ENEO &amp; Baisse de tension","IHS GRID ONLY",
AK1332="Defaut GE &amp; POWER Cabinet","IHS",
AK1332="Sharing","Partners",
AK1332="Sites strategiques &amp; DataCenter","SST &amp; DC",
AK1332="Exclu","Exclu",
AK1332="SAT","SAT",
AK1332="SPARE-ISSUE","SPARE-ISSUE",
AK1332="Fiber CAmtel","TRANS_FO_CAMTEL",
AK1332="Fiber AOF","Fiber AOF",
AK1332="Projet OCM (HUAWEI)","TRAVAUX-HUAWEI",
AK1332="Projet OCM (NOKIA)","TRAVAUX-NOKIA",
AK1332="ACCESS-ISSUE","ACCESS-ISSUE",
AK1332="Projet OCM (ZTE, NOKIA, autres projets)","TRAVAUX OCM",
AK1332="No root CAuse","No root cause",
AK1332="ODU HS","PDH",
AK1332="IP &amp; VLAN","PDH",
AK1332="Warehouse HUAWEI","SPARE-ISSUE",
AK1332="SPARE-HS","SPARE-ISSUE",
AK1332="Power Telco","BSS",AK1332="no impacts","no impacts"
),"")</f>
        <v>No root cause</v>
      </c>
      <c r="AJ1332" s="56" t="str" cm="1">
        <f t="array" ref="AJ1332">IFERROR(_xlfn.IFS(
AK1332="MPR ISSUE","TX ISSUE",
AK1332="BSS Hardware Issue","RAN ISSUE",
AK1332="Sites strategiques, MLL, Pylone, etc.","ENVTECH",
AK1332="AKTIVCO DEFAUT GE &amp; POWER Cabinet","POWER ISSUE",
AK1332="AKTIVCO Coupure ENEO &amp; Baisse de tension","POWER ISSUE",
AK1332="Coupure ENEO &amp; Baisse de tension","POWER ISSUE",
AK1332="Defaut GE &amp; POWER Cabinet","POWER ISSUE",
AK1332="Sharing","POWER ISSUE",
AK1332="Sites strategiques &amp; DataCenter","POWER ISSUE",
AK1332="Exclu","Exclu",
AK1332="SAT","TX ISSUE",
AK1332="SPARE-ISSUE","SPARE-ISSUE",
AK1332="Fiber CAmtel","TX ISSUE",
AK1332="Fiber AOF","TX ISSUE",
AK1332="Projet OCM (HUAWEI)","TRAVAUX-HUAWEI",
AK1332="Projet OCM (NOKIA)","TRAVAUX -NOKIA",
AK1332="ACCESS-ISSUE","ACCESS-ISSUE",
AK1332="Projet OCM (ZTE, NOKIA, autres projets)","TRAVAUX OCM",
AK1332="No root CAuse","No root cause",
AK1332="ODU HS","TX ISSUE",
AK1332="IP &amp; VLAN","TX ISSUE",
AK1332="Warehouse HUAWEI","SPARE-ISSUE",
AK1332="SPARE-HS","SPARE-ISSUE",
AK1332="Power Telco","RAN ISSUE",AK1332="no impacts","no impacts"
),"")</f>
        <v>No root cause</v>
      </c>
      <c r="AK1332" s="81" t="s">
        <v>5620</v>
      </c>
      <c r="AL1332" s="56" t="str" cm="1">
        <f t="array" ref="AL1332">IFERROR(_xlfn.IFS(
AK1332="MPR ISSUE","ACTIVE",
AK1332="BSS Hardware Issue","ACTIVE",
AK1332="Sites strategiques, MLL, Pylone, etc.","PASSIVE",
AK1332="AKTIVCO DEFAUT GE &amp; POWER Cabinet","PASSIVE",
AK1332="AKTIVCO Coupure ENEO &amp; Baisse de tension","PASSIVE",
AK1332="Coupure ENEO &amp; Baisse de tension","PASSIVE",
AK1332="Defaut GE &amp; POWER Cabinet","PASSIVE",
AK1332="Sharing","PASSIVE",
AK1332="Sites strategiques &amp; DataCenter","PASSIVE",
AK1332="Exclu","Exclu",
AK1332="SAT","ACTIVE",
AK1332="SPARE-ISSUE","SPARE-ISSUE",
AK1332="Fiber CAmtel","ACTIVE",
AK1332="Fiber AOF","ACTIVE",
AK1332="Projet OCM (HUAWEI)","PLANNED WORKS",
AK1332="Projet OCM (NOKIA)","PLANNED WORKS",
AK1332="ACCESS-ISSUE","ACCESS-ISSUE",
AK1332="Projet OCM (ZTE, NOKIA, autres projets)","PLANNED WORKS",
AK1332="No root CAuse","No root cause",
AK1332="ODU HS","ACTIVE",
AK1332="IP &amp; VLAN","ACTIVE",
AK1332="Warehouse HUAWEI","SPARE-ISSUE",
AK1332="SPARE-HS","SPARE-ISSUE",
AK1332="Power Telco","ACTIVE", AK1332="no impacts","no impacts"
),"")</f>
        <v>No root cause</v>
      </c>
      <c r="AM1332" s="108" t="s">
        <v>5537</v>
      </c>
      <c r="AN1332" s="117" t="s">
        <v>2310</v>
      </c>
      <c r="AP1332" s="23" t="s">
        <v>5537</v>
      </c>
      <c r="AQ1332" s="23" t="s">
        <v>5537</v>
      </c>
      <c r="AR1332" s="7"/>
      <c r="AS1332" s="6"/>
      <c r="AT1332" s="7"/>
      <c r="AU1332" s="3" t="s">
        <v>5537</v>
      </c>
      <c r="AV1332" s="24" t="s">
        <v>5537</v>
      </c>
      <c r="AW1332" s="24" t="s">
        <v>5537</v>
      </c>
      <c r="AX1332" s="24" t="s">
        <v>5537</v>
      </c>
      <c r="AY1332" s="24" t="s">
        <v>5537</v>
      </c>
      <c r="AZ1332" s="24" t="s">
        <v>5537</v>
      </c>
      <c r="BA1332" s="24" t="s">
        <v>5537</v>
      </c>
      <c r="BB1332" s="24" t="s">
        <v>5537</v>
      </c>
      <c r="BC1332" s="24" t="s">
        <v>5537</v>
      </c>
      <c r="BD1332" s="24" t="s">
        <v>5537</v>
      </c>
      <c r="BE1332" s="24" t="s">
        <v>5537</v>
      </c>
      <c r="BF1332" s="24" t="s">
        <v>5537</v>
      </c>
      <c r="BG1332" s="24" t="s">
        <v>5537</v>
      </c>
      <c r="BH1332" s="24" t="s">
        <v>5537</v>
      </c>
      <c r="BI1332" s="9" t="s">
        <v>5537</v>
      </c>
      <c r="BJ1332" s="14"/>
      <c r="BK1332" s="14" t="s">
        <v>5537</v>
      </c>
      <c r="BL1332" s="14" t="str">
        <f>_xlfn.XLOOKUP(B1332,'[4]cell downs 18042026 17h'!$B:$B,'[4]cell downs 18042026 17h'!$B:$B,"")</f>
        <v/>
      </c>
      <c r="BM1332" s="14" t="str">
        <f>_xlfn.XLOOKUP(B1332,'[5]Cells Huawei 19042026 15h'!$B:$B,'[5]Cells Huawei 19042026 15h'!$B:$B,"")</f>
        <v/>
      </c>
      <c r="BN1332" s="9" t="str">
        <f>_xlfn.XLOOKUP(B1332,'[6]cells down 19042026 9H40'!$B:$B,'[6]cells down 19042026 9H40'!$B:$B,"")</f>
        <v/>
      </c>
      <c r="BO1332" s="9" t="s">
        <v>2310</v>
      </c>
      <c r="BP1332" s="9" t="s">
        <v>12</v>
      </c>
    </row>
    <row r="1333" spans="1:68" s="9" customFormat="1" x14ac:dyDescent="0.35">
      <c r="A1333" s="1" t="s">
        <v>2831</v>
      </c>
      <c r="B1333" s="8" t="s">
        <v>2832</v>
      </c>
      <c r="C1333" s="3" t="str">
        <f>_xlfn.XLOOKUP(B1333,'[1]daily break down'!$D:$D,'[1]daily break down'!$E:$E,"")</f>
        <v>Ngaoundere</v>
      </c>
      <c r="D1333" s="1" t="s">
        <v>18</v>
      </c>
      <c r="E1333" s="1"/>
      <c r="F1333" s="3" t="s">
        <v>90</v>
      </c>
      <c r="G1333" s="1" t="s">
        <v>91</v>
      </c>
      <c r="H1333" s="39" t="str">
        <f>_xlfn.XLOOKUP(B1333,[2]CALCULATION!$B:$B,[2]CALCULATION!$H:$H,"")</f>
        <v>Huawei</v>
      </c>
      <c r="I1333" s="34">
        <v>0</v>
      </c>
      <c r="J1333" s="34">
        <v>0</v>
      </c>
      <c r="K1333" s="34">
        <v>0</v>
      </c>
      <c r="L1333" s="34">
        <v>0</v>
      </c>
      <c r="M1333" s="34">
        <v>0</v>
      </c>
      <c r="N1333" s="34">
        <v>0</v>
      </c>
      <c r="O1333" s="34">
        <v>0</v>
      </c>
      <c r="P1333" s="34">
        <v>0</v>
      </c>
      <c r="Q1333" s="34">
        <v>0</v>
      </c>
      <c r="R1333" s="34">
        <v>0</v>
      </c>
      <c r="S1333" s="109">
        <v>0</v>
      </c>
      <c r="T1333" s="109">
        <f>_xlfn.XLOOKUP(B1333,'[3]Nur des jours'!$B:$B,'[3]Nur des jours'!$U:$U,"")</f>
        <v>0.40803092174538352</v>
      </c>
      <c r="U1333" s="109">
        <v>2.242778933490853</v>
      </c>
      <c r="V1333" s="109">
        <v>0.72246335248107341</v>
      </c>
      <c r="W1333" s="109">
        <v>0.40803092174538352</v>
      </c>
      <c r="X1333" s="109">
        <v>0</v>
      </c>
      <c r="Y1333" s="109">
        <v>0</v>
      </c>
      <c r="Z1333" s="109">
        <v>0</v>
      </c>
      <c r="AA1333" s="109">
        <v>0</v>
      </c>
      <c r="AB1333" s="109">
        <v>0</v>
      </c>
      <c r="AC1333" s="109">
        <v>0</v>
      </c>
      <c r="AD1333" s="109">
        <v>0</v>
      </c>
      <c r="AE1333" s="109">
        <v>0</v>
      </c>
      <c r="AF1333" s="109">
        <v>0</v>
      </c>
      <c r="AG1333" s="57" t="str">
        <f>_xlfn.XLOOKUP(B1333,[3]CALCULATION!$B:$B,[3]CALCULATION!$M:$M,"")</f>
        <v>Operationnel</v>
      </c>
      <c r="AH1333" s="57"/>
      <c r="AI1333" s="56" t="str" cm="1">
        <f t="array" ref="AI1333">IFERROR(_xlfn.IFS(
AK1333="MPR ISSUE","PDH",
AK1333="BSS Hardware Issue","BSS",
AK1333="Sites strategiques, MLL, Pylone, etc.","ENVTECH",
AK1333="AKTIVCO DEFAUT GE &amp; POWER Cabinet","AKTIVCO",
AK1333="AKTIVCO Coupure ENEO &amp; Baisse de tension","AKTIVCO GRID ONLY",
AK1333="Coupure ENEO &amp; Baisse de tension","IHS GRID ONLY",
AK1333="Defaut GE &amp; POWER Cabinet","IHS",
AK1333="Sharing","Partners",
AK1333="Sites strategiques &amp; DataCenter","SST &amp; DC",
AK1333="Exclu","Exclu",
AK1333="SAT","SAT",
AK1333="SPARE-ISSUE","SPARE-ISSUE",
AK1333="Fiber CAmtel","TRANS_FO_CAMTEL",
AK1333="Fiber AOF","Fiber AOF",
AK1333="Projet OCM (HUAWEI)","TRAVAUX-HUAWEI",
AK1333="Projet OCM (NOKIA)","TRAVAUX-NOKIA",
AK1333="ACCESS-ISSUE","ACCESS-ISSUE",
AK1333="Projet OCM (ZTE, NOKIA, autres projets)","TRAVAUX OCM",
AK1333="No root CAuse","No root cause",
AK1333="ODU HS","PDH",
AK1333="IP &amp; VLAN","PDH",
AK1333="Warehouse HUAWEI","SPARE-ISSUE",
AK1333="SPARE-HS","SPARE-ISSUE",
AK1333="Power Telco","BSS",AK1333="no impacts","no impacts"
),"")</f>
        <v>No root cause</v>
      </c>
      <c r="AJ1333" s="56" t="str" cm="1">
        <f t="array" ref="AJ1333">IFERROR(_xlfn.IFS(
AK1333="MPR ISSUE","TX ISSUE",
AK1333="BSS Hardware Issue","RAN ISSUE",
AK1333="Sites strategiques, MLL, Pylone, etc.","ENVTECH",
AK1333="AKTIVCO DEFAUT GE &amp; POWER Cabinet","POWER ISSUE",
AK1333="AKTIVCO Coupure ENEO &amp; Baisse de tension","POWER ISSUE",
AK1333="Coupure ENEO &amp; Baisse de tension","POWER ISSUE",
AK1333="Defaut GE &amp; POWER Cabinet","POWER ISSUE",
AK1333="Sharing","POWER ISSUE",
AK1333="Sites strategiques &amp; DataCenter","POWER ISSUE",
AK1333="Exclu","Exclu",
AK1333="SAT","TX ISSUE",
AK1333="SPARE-ISSUE","SPARE-ISSUE",
AK1333="Fiber CAmtel","TX ISSUE",
AK1333="Fiber AOF","TX ISSUE",
AK1333="Projet OCM (HUAWEI)","TRAVAUX-HUAWEI",
AK1333="Projet OCM (NOKIA)","TRAVAUX -NOKIA",
AK1333="ACCESS-ISSUE","ACCESS-ISSUE",
AK1333="Projet OCM (ZTE, NOKIA, autres projets)","TRAVAUX OCM",
AK1333="No root CAuse","No root cause",
AK1333="ODU HS","TX ISSUE",
AK1333="IP &amp; VLAN","TX ISSUE",
AK1333="Warehouse HUAWEI","SPARE-ISSUE",
AK1333="SPARE-HS","SPARE-ISSUE",
AK1333="Power Telco","RAN ISSUE",AK1333="no impacts","no impacts"
),"")</f>
        <v>No root cause</v>
      </c>
      <c r="AK1333" s="81" t="s">
        <v>5620</v>
      </c>
      <c r="AL1333" s="56" t="str" cm="1">
        <f t="array" ref="AL1333">IFERROR(_xlfn.IFS(
AK1333="MPR ISSUE","ACTIVE",
AK1333="BSS Hardware Issue","ACTIVE",
AK1333="Sites strategiques, MLL, Pylone, etc.","PASSIVE",
AK1333="AKTIVCO DEFAUT GE &amp; POWER Cabinet","PASSIVE",
AK1333="AKTIVCO Coupure ENEO &amp; Baisse de tension","PASSIVE",
AK1333="Coupure ENEO &amp; Baisse de tension","PASSIVE",
AK1333="Defaut GE &amp; POWER Cabinet","PASSIVE",
AK1333="Sharing","PASSIVE",
AK1333="Sites strategiques &amp; DataCenter","PASSIVE",
AK1333="Exclu","Exclu",
AK1333="SAT","ACTIVE",
AK1333="SPARE-ISSUE","SPARE-ISSUE",
AK1333="Fiber CAmtel","ACTIVE",
AK1333="Fiber AOF","ACTIVE",
AK1333="Projet OCM (HUAWEI)","PLANNED WORKS",
AK1333="Projet OCM (NOKIA)","PLANNED WORKS",
AK1333="ACCESS-ISSUE","ACCESS-ISSUE",
AK1333="Projet OCM (ZTE, NOKIA, autres projets)","PLANNED WORKS",
AK1333="No root CAuse","No root cause",
AK1333="ODU HS","ACTIVE",
AK1333="IP &amp; VLAN","ACTIVE",
AK1333="Warehouse HUAWEI","SPARE-ISSUE",
AK1333="SPARE-HS","SPARE-ISSUE",
AK1333="Power Telco","ACTIVE", AK1333="no impacts","no impacts"
),"")</f>
        <v>No root cause</v>
      </c>
      <c r="AM1333" s="108" t="s">
        <v>5537</v>
      </c>
      <c r="AN1333" s="117" t="s">
        <v>2832</v>
      </c>
      <c r="AP1333" s="23" t="s">
        <v>5537</v>
      </c>
      <c r="AQ1333" s="23" t="s">
        <v>5537</v>
      </c>
      <c r="AR1333" s="7"/>
      <c r="AS1333" s="6"/>
      <c r="AT1333" s="7"/>
      <c r="AU1333" s="3" t="s">
        <v>5537</v>
      </c>
      <c r="AV1333" s="24" t="s">
        <v>5537</v>
      </c>
      <c r="AW1333" s="24" t="s">
        <v>5537</v>
      </c>
      <c r="AX1333" s="24" t="s">
        <v>5537</v>
      </c>
      <c r="AY1333" s="24" t="s">
        <v>5537</v>
      </c>
      <c r="AZ1333" s="24" t="s">
        <v>5537</v>
      </c>
      <c r="BA1333" s="24" t="s">
        <v>5537</v>
      </c>
      <c r="BB1333" s="24" t="s">
        <v>5537</v>
      </c>
      <c r="BC1333" s="24" t="s">
        <v>5537</v>
      </c>
      <c r="BD1333" s="24" t="s">
        <v>5537</v>
      </c>
      <c r="BE1333" s="24" t="s">
        <v>5537</v>
      </c>
      <c r="BF1333" s="24" t="s">
        <v>5537</v>
      </c>
      <c r="BG1333" s="24" t="s">
        <v>5537</v>
      </c>
      <c r="BH1333" s="24" t="s">
        <v>5537</v>
      </c>
      <c r="BI1333" s="9" t="s">
        <v>5537</v>
      </c>
      <c r="BJ1333" s="14"/>
      <c r="BK1333" s="14" t="s">
        <v>5537</v>
      </c>
      <c r="BL1333" s="14" t="str">
        <f>_xlfn.XLOOKUP(B1333,'[4]cell downs 18042026 17h'!$B:$B,'[4]cell downs 18042026 17h'!$B:$B,"")</f>
        <v/>
      </c>
      <c r="BM1333" s="14" t="str">
        <f>_xlfn.XLOOKUP(B1333,'[5]Cells Huawei 19042026 15h'!$B:$B,'[5]Cells Huawei 19042026 15h'!$B:$B,"")</f>
        <v/>
      </c>
      <c r="BN1333" s="9" t="str">
        <f>_xlfn.XLOOKUP(B1333,'[6]cells down 19042026 9H40'!$B:$B,'[6]cells down 19042026 9H40'!$B:$B,"")</f>
        <v/>
      </c>
      <c r="BO1333" s="9" t="s">
        <v>5537</v>
      </c>
      <c r="BP1333" s="9" t="s">
        <v>5537</v>
      </c>
    </row>
    <row r="1334" spans="1:68" s="9" customFormat="1" x14ac:dyDescent="0.35">
      <c r="A1334" s="1" t="s">
        <v>3106</v>
      </c>
      <c r="B1334" s="8" t="s">
        <v>3107</v>
      </c>
      <c r="C1334" s="3" t="str">
        <f>_xlfn.XLOOKUP(B1334,'[1]daily break down'!$D:$D,'[1]daily break down'!$E:$E,"")</f>
        <v>EXTREME-NORD</v>
      </c>
      <c r="D1334" s="1" t="s">
        <v>11</v>
      </c>
      <c r="E1334" s="1" t="s">
        <v>154</v>
      </c>
      <c r="F1334" s="3" t="s">
        <v>55</v>
      </c>
      <c r="G1334" s="1" t="s">
        <v>3108</v>
      </c>
      <c r="H1334" s="40" t="str">
        <f>_xlfn.XLOOKUP(B1334,[2]CALCULATION!$B:$B,[2]CALCULATION!$H:$H,"")</f>
        <v>NOKIA</v>
      </c>
      <c r="I1334" s="34">
        <v>0</v>
      </c>
      <c r="J1334" s="34">
        <v>2.1403332599658708E-3</v>
      </c>
      <c r="K1334" s="34">
        <v>3.8023408028515511E-2</v>
      </c>
      <c r="L1334" s="34">
        <v>0</v>
      </c>
      <c r="M1334" s="34">
        <v>0</v>
      </c>
      <c r="N1334" s="34">
        <v>0</v>
      </c>
      <c r="O1334" s="34">
        <v>0</v>
      </c>
      <c r="P1334" s="34">
        <v>0.14857273970691828</v>
      </c>
      <c r="Q1334" s="34">
        <v>0</v>
      </c>
      <c r="R1334" s="34">
        <v>0</v>
      </c>
      <c r="S1334" s="109">
        <v>0</v>
      </c>
      <c r="T1334" s="109">
        <f>_xlfn.XLOOKUP(B1334,'[3]Nur des jours'!$B:$B,'[3]Nur des jours'!$U:$U,"")</f>
        <v>0.4019074223636861</v>
      </c>
      <c r="U1334" s="109">
        <v>0.20079234285224226</v>
      </c>
      <c r="V1334" s="109">
        <v>2.4452712958094893E-2</v>
      </c>
      <c r="W1334" s="109">
        <v>0.40190742236368598</v>
      </c>
      <c r="X1334" s="109">
        <v>0</v>
      </c>
      <c r="Y1334" s="109">
        <v>0</v>
      </c>
      <c r="Z1334" s="109">
        <v>0</v>
      </c>
      <c r="AA1334" s="109">
        <v>0</v>
      </c>
      <c r="AB1334" s="109">
        <v>0</v>
      </c>
      <c r="AC1334" s="109">
        <v>0</v>
      </c>
      <c r="AD1334" s="109">
        <v>0</v>
      </c>
      <c r="AE1334" s="109">
        <v>0</v>
      </c>
      <c r="AF1334" s="109">
        <v>0</v>
      </c>
      <c r="AG1334" s="57" t="str">
        <f>_xlfn.XLOOKUP(B1334,[3]CALCULATION!$B:$B,[3]CALCULATION!$M:$M,"")</f>
        <v>Insecurity</v>
      </c>
      <c r="AH1334" s="57"/>
      <c r="AI1334" s="56" t="str" cm="1">
        <f t="array" ref="AI1334">IFERROR(_xlfn.IFS(
AK1334="MPR ISSUE","PDH",
AK1334="BSS Hardware Issue","BSS",
AK1334="Sites strategiques, MLL, Pylone, etc.","ENVTECH",
AK1334="AKTIVCO DEFAUT GE &amp; POWER Cabinet","AKTIVCO",
AK1334="AKTIVCO Coupure ENEO &amp; Baisse de tension","AKTIVCO GRID ONLY",
AK1334="Coupure ENEO &amp; Baisse de tension","IHS GRID ONLY",
AK1334="Defaut GE &amp; POWER Cabinet","IHS",
AK1334="Sharing","Partners",
AK1334="Sites strategiques &amp; DataCenter","SST &amp; DC",
AK1334="Exclu","Exclu",
AK1334="SAT","SAT",
AK1334="SPARE-ISSUE","SPARE-ISSUE",
AK1334="Fiber CAmtel","TRANS_FO_CAMTEL",
AK1334="Fiber AOF","Fiber AOF",
AK1334="Projet OCM (HUAWEI)","TRAVAUX-HUAWEI",
AK1334="Projet OCM (NOKIA)","TRAVAUX-NOKIA",
AK1334="ACCESS-ISSUE","ACCESS-ISSUE",
AK1334="Projet OCM (ZTE, NOKIA, autres projets)","TRAVAUX OCM",
AK1334="No root CAuse","No root cause",
AK1334="ODU HS","PDH",
AK1334="IP &amp; VLAN","PDH",
AK1334="Warehouse HUAWEI","SPARE-ISSUE",
AK1334="SPARE-HS","SPARE-ISSUE",
AK1334="Power Telco","BSS",AK1334="no impacts","no impacts"
),"")</f>
        <v>No root cause</v>
      </c>
      <c r="AJ1334" s="56" t="str" cm="1">
        <f t="array" ref="AJ1334">IFERROR(_xlfn.IFS(
AK1334="MPR ISSUE","TX ISSUE",
AK1334="BSS Hardware Issue","RAN ISSUE",
AK1334="Sites strategiques, MLL, Pylone, etc.","ENVTECH",
AK1334="AKTIVCO DEFAUT GE &amp; POWER Cabinet","POWER ISSUE",
AK1334="AKTIVCO Coupure ENEO &amp; Baisse de tension","POWER ISSUE",
AK1334="Coupure ENEO &amp; Baisse de tension","POWER ISSUE",
AK1334="Defaut GE &amp; POWER Cabinet","POWER ISSUE",
AK1334="Sharing","POWER ISSUE",
AK1334="Sites strategiques &amp; DataCenter","POWER ISSUE",
AK1334="Exclu","Exclu",
AK1334="SAT","TX ISSUE",
AK1334="SPARE-ISSUE","SPARE-ISSUE",
AK1334="Fiber CAmtel","TX ISSUE",
AK1334="Fiber AOF","TX ISSUE",
AK1334="Projet OCM (HUAWEI)","TRAVAUX-HUAWEI",
AK1334="Projet OCM (NOKIA)","TRAVAUX -NOKIA",
AK1334="ACCESS-ISSUE","ACCESS-ISSUE",
AK1334="Projet OCM (ZTE, NOKIA, autres projets)","TRAVAUX OCM",
AK1334="No root CAuse","No root cause",
AK1334="ODU HS","TX ISSUE",
AK1334="IP &amp; VLAN","TX ISSUE",
AK1334="Warehouse HUAWEI","SPARE-ISSUE",
AK1334="SPARE-HS","SPARE-ISSUE",
AK1334="Power Telco","RAN ISSUE",AK1334="no impacts","no impacts"
),"")</f>
        <v>No root cause</v>
      </c>
      <c r="AK1334" s="81" t="s">
        <v>5620</v>
      </c>
      <c r="AL1334" s="56" t="str" cm="1">
        <f t="array" ref="AL1334">IFERROR(_xlfn.IFS(
AK1334="MPR ISSUE","ACTIVE",
AK1334="BSS Hardware Issue","ACTIVE",
AK1334="Sites strategiques, MLL, Pylone, etc.","PASSIVE",
AK1334="AKTIVCO DEFAUT GE &amp; POWER Cabinet","PASSIVE",
AK1334="AKTIVCO Coupure ENEO &amp; Baisse de tension","PASSIVE",
AK1334="Coupure ENEO &amp; Baisse de tension","PASSIVE",
AK1334="Defaut GE &amp; POWER Cabinet","PASSIVE",
AK1334="Sharing","PASSIVE",
AK1334="Sites strategiques &amp; DataCenter","PASSIVE",
AK1334="Exclu","Exclu",
AK1334="SAT","ACTIVE",
AK1334="SPARE-ISSUE","SPARE-ISSUE",
AK1334="Fiber CAmtel","ACTIVE",
AK1334="Fiber AOF","ACTIVE",
AK1334="Projet OCM (HUAWEI)","PLANNED WORKS",
AK1334="Projet OCM (NOKIA)","PLANNED WORKS",
AK1334="ACCESS-ISSUE","ACCESS-ISSUE",
AK1334="Projet OCM (ZTE, NOKIA, autres projets)","PLANNED WORKS",
AK1334="No root CAuse","No root cause",
AK1334="ODU HS","ACTIVE",
AK1334="IP &amp; VLAN","ACTIVE",
AK1334="Warehouse HUAWEI","SPARE-ISSUE",
AK1334="SPARE-HS","SPARE-ISSUE",
AK1334="Power Telco","ACTIVE", AK1334="no impacts","no impacts"
),"")</f>
        <v>No root cause</v>
      </c>
      <c r="AM1334" s="108" t="s">
        <v>5537</v>
      </c>
      <c r="AN1334" s="117" t="s">
        <v>3107</v>
      </c>
      <c r="AP1334" s="23" t="s">
        <v>5537</v>
      </c>
      <c r="AQ1334" s="23" t="s">
        <v>5537</v>
      </c>
      <c r="AR1334" s="7"/>
      <c r="AS1334" s="6"/>
      <c r="AT1334" s="7"/>
      <c r="AU1334" s="3" t="s">
        <v>5537</v>
      </c>
      <c r="AV1334" s="24" t="s">
        <v>5537</v>
      </c>
      <c r="AW1334" s="24" t="s">
        <v>5537</v>
      </c>
      <c r="AX1334" s="24" t="s">
        <v>5537</v>
      </c>
      <c r="AY1334" s="24" t="s">
        <v>5537</v>
      </c>
      <c r="AZ1334" s="24" t="s">
        <v>5537</v>
      </c>
      <c r="BA1334" s="24" t="s">
        <v>5537</v>
      </c>
      <c r="BB1334" s="24" t="s">
        <v>5537</v>
      </c>
      <c r="BC1334" s="24" t="s">
        <v>5537</v>
      </c>
      <c r="BD1334" s="24" t="s">
        <v>5537</v>
      </c>
      <c r="BE1334" s="24" t="s">
        <v>5537</v>
      </c>
      <c r="BF1334" s="24" t="s">
        <v>5537</v>
      </c>
      <c r="BG1334" s="24" t="s">
        <v>5537</v>
      </c>
      <c r="BH1334" s="24" t="s">
        <v>5537</v>
      </c>
      <c r="BI1334" s="9" t="s">
        <v>5537</v>
      </c>
      <c r="BJ1334" s="14"/>
      <c r="BK1334" s="14" t="s">
        <v>5537</v>
      </c>
      <c r="BL1334" s="14" t="str">
        <f>_xlfn.XLOOKUP(B1334,'[4]cell downs 18042026 17h'!$B:$B,'[4]cell downs 18042026 17h'!$B:$B,"")</f>
        <v/>
      </c>
      <c r="BM1334" s="14" t="str">
        <f>_xlfn.XLOOKUP(B1334,'[5]Cells Huawei 19042026 15h'!$B:$B,'[5]Cells Huawei 19042026 15h'!$B:$B,"")</f>
        <v/>
      </c>
      <c r="BN1334" s="9" t="str">
        <f>_xlfn.XLOOKUP(B1334,'[6]cells down 19042026 9H40'!$B:$B,'[6]cells down 19042026 9H40'!$B:$B,"")</f>
        <v/>
      </c>
      <c r="BO1334" s="9" t="s">
        <v>3107</v>
      </c>
      <c r="BP1334" s="9" t="s">
        <v>5537</v>
      </c>
    </row>
    <row r="1335" spans="1:68" s="9" customFormat="1" x14ac:dyDescent="0.35">
      <c r="A1335" s="1" t="s">
        <v>1082</v>
      </c>
      <c r="B1335" s="8" t="s">
        <v>1083</v>
      </c>
      <c r="C1335" s="3" t="str">
        <f>_xlfn.XLOOKUP(B1335,'[1]daily break down'!$D:$D,'[1]daily break down'!$E:$E,"")</f>
        <v>NORD</v>
      </c>
      <c r="D1335" s="1" t="s">
        <v>11</v>
      </c>
      <c r="E1335" s="1" t="s">
        <v>66</v>
      </c>
      <c r="F1335" s="3" t="s">
        <v>23</v>
      </c>
      <c r="G1335" s="1" t="s">
        <v>1082</v>
      </c>
      <c r="H1335" s="40" t="str">
        <f>_xlfn.XLOOKUP(B1335,[2]CALCULATION!$B:$B,[2]CALCULATION!$H:$H,"")</f>
        <v>NOKIA</v>
      </c>
      <c r="I1335" s="34">
        <v>0</v>
      </c>
      <c r="J1335" s="34">
        <v>0</v>
      </c>
      <c r="K1335" s="34">
        <v>0.46621302258272607</v>
      </c>
      <c r="L1335" s="34">
        <v>0</v>
      </c>
      <c r="M1335" s="34">
        <v>0</v>
      </c>
      <c r="N1335" s="34">
        <v>0</v>
      </c>
      <c r="O1335" s="34">
        <v>0</v>
      </c>
      <c r="P1335" s="34">
        <v>0</v>
      </c>
      <c r="Q1335" s="34">
        <v>0</v>
      </c>
      <c r="R1335" s="34">
        <v>0</v>
      </c>
      <c r="S1335" s="109">
        <v>0</v>
      </c>
      <c r="T1335" s="109">
        <f>_xlfn.XLOOKUP(B1335,'[3]Nur des jours'!$B:$B,'[3]Nur des jours'!$U:$U,"")</f>
        <v>0.39311835192284178</v>
      </c>
      <c r="U1335" s="109">
        <v>0</v>
      </c>
      <c r="V1335" s="109">
        <v>0</v>
      </c>
      <c r="W1335" s="109">
        <v>0.39311835192284178</v>
      </c>
      <c r="X1335" s="109">
        <v>0</v>
      </c>
      <c r="Y1335" s="109">
        <v>0</v>
      </c>
      <c r="Z1335" s="109">
        <v>0</v>
      </c>
      <c r="AA1335" s="109">
        <v>0</v>
      </c>
      <c r="AB1335" s="109">
        <v>0</v>
      </c>
      <c r="AC1335" s="109">
        <v>0</v>
      </c>
      <c r="AD1335" s="109">
        <v>0</v>
      </c>
      <c r="AE1335" s="109">
        <v>0</v>
      </c>
      <c r="AF1335" s="109">
        <v>0</v>
      </c>
      <c r="AG1335" s="57" t="str">
        <f>_xlfn.XLOOKUP(B1335,[3]CALCULATION!$B:$B,[3]CALCULATION!$M:$M,"")</f>
        <v>Operationnel</v>
      </c>
      <c r="AH1335" s="57"/>
      <c r="AI1335" s="56" t="str" cm="1">
        <f t="array" ref="AI1335">IFERROR(_xlfn.IFS(
AK1335="MPR ISSUE","PDH",
AK1335="BSS Hardware Issue","BSS",
AK1335="Sites strategiques, MLL, Pylone, etc.","ENVTECH",
AK1335="AKTIVCO DEFAUT GE &amp; POWER Cabinet","AKTIVCO",
AK1335="AKTIVCO Coupure ENEO &amp; Baisse de tension","AKTIVCO GRID ONLY",
AK1335="Coupure ENEO &amp; Baisse de tension","IHS GRID ONLY",
AK1335="Defaut GE &amp; POWER Cabinet","IHS",
AK1335="Sharing","Partners",
AK1335="Sites strategiques &amp; DataCenter","SST &amp; DC",
AK1335="Exclu","Exclu",
AK1335="SAT","SAT",
AK1335="SPARE-ISSUE","SPARE-ISSUE",
AK1335="Fiber CAmtel","TRANS_FO_CAMTEL",
AK1335="Fiber AOF","Fiber AOF",
AK1335="Projet OCM (HUAWEI)","TRAVAUX-HUAWEI",
AK1335="Projet OCM (NOKIA)","TRAVAUX-NOKIA",
AK1335="ACCESS-ISSUE","ACCESS-ISSUE",
AK1335="Projet OCM (ZTE, NOKIA, autres projets)","TRAVAUX OCM",
AK1335="No root CAuse","No root cause",
AK1335="ODU HS","PDH",
AK1335="IP &amp; VLAN","PDH",
AK1335="Warehouse HUAWEI","SPARE-ISSUE",
AK1335="SPARE-HS","SPARE-ISSUE",
AK1335="Power Telco","BSS",AK1335="no impacts","no impacts"
),"")</f>
        <v>No root cause</v>
      </c>
      <c r="AJ1335" s="56" t="str" cm="1">
        <f t="array" ref="AJ1335">IFERROR(_xlfn.IFS(
AK1335="MPR ISSUE","TX ISSUE",
AK1335="BSS Hardware Issue","RAN ISSUE",
AK1335="Sites strategiques, MLL, Pylone, etc.","ENVTECH",
AK1335="AKTIVCO DEFAUT GE &amp; POWER Cabinet","POWER ISSUE",
AK1335="AKTIVCO Coupure ENEO &amp; Baisse de tension","POWER ISSUE",
AK1335="Coupure ENEO &amp; Baisse de tension","POWER ISSUE",
AK1335="Defaut GE &amp; POWER Cabinet","POWER ISSUE",
AK1335="Sharing","POWER ISSUE",
AK1335="Sites strategiques &amp; DataCenter","POWER ISSUE",
AK1335="Exclu","Exclu",
AK1335="SAT","TX ISSUE",
AK1335="SPARE-ISSUE","SPARE-ISSUE",
AK1335="Fiber CAmtel","TX ISSUE",
AK1335="Fiber AOF","TX ISSUE",
AK1335="Projet OCM (HUAWEI)","TRAVAUX-HUAWEI",
AK1335="Projet OCM (NOKIA)","TRAVAUX -NOKIA",
AK1335="ACCESS-ISSUE","ACCESS-ISSUE",
AK1335="Projet OCM (ZTE, NOKIA, autres projets)","TRAVAUX OCM",
AK1335="No root CAuse","No root cause",
AK1335="ODU HS","TX ISSUE",
AK1335="IP &amp; VLAN","TX ISSUE",
AK1335="Warehouse HUAWEI","SPARE-ISSUE",
AK1335="SPARE-HS","SPARE-ISSUE",
AK1335="Power Telco","RAN ISSUE",AK1335="no impacts","no impacts"
),"")</f>
        <v>No root cause</v>
      </c>
      <c r="AK1335" s="81" t="s">
        <v>5620</v>
      </c>
      <c r="AL1335" s="56" t="str" cm="1">
        <f t="array" ref="AL1335">IFERROR(_xlfn.IFS(
AK1335="MPR ISSUE","ACTIVE",
AK1335="BSS Hardware Issue","ACTIVE",
AK1335="Sites strategiques, MLL, Pylone, etc.","PASSIVE",
AK1335="AKTIVCO DEFAUT GE &amp; POWER Cabinet","PASSIVE",
AK1335="AKTIVCO Coupure ENEO &amp; Baisse de tension","PASSIVE",
AK1335="Coupure ENEO &amp; Baisse de tension","PASSIVE",
AK1335="Defaut GE &amp; POWER Cabinet","PASSIVE",
AK1335="Sharing","PASSIVE",
AK1335="Sites strategiques &amp; DataCenter","PASSIVE",
AK1335="Exclu","Exclu",
AK1335="SAT","ACTIVE",
AK1335="SPARE-ISSUE","SPARE-ISSUE",
AK1335="Fiber CAmtel","ACTIVE",
AK1335="Fiber AOF","ACTIVE",
AK1335="Projet OCM (HUAWEI)","PLANNED WORKS",
AK1335="Projet OCM (NOKIA)","PLANNED WORKS",
AK1335="ACCESS-ISSUE","ACCESS-ISSUE",
AK1335="Projet OCM (ZTE, NOKIA, autres projets)","PLANNED WORKS",
AK1335="No root CAuse","No root cause",
AK1335="ODU HS","ACTIVE",
AK1335="IP &amp; VLAN","ACTIVE",
AK1335="Warehouse HUAWEI","SPARE-ISSUE",
AK1335="SPARE-HS","SPARE-ISSUE",
AK1335="Power Telco","ACTIVE", AK1335="no impacts","no impacts"
),"")</f>
        <v>No root cause</v>
      </c>
      <c r="AM1335" s="108" t="s">
        <v>5537</v>
      </c>
      <c r="AN1335" s="117" t="s">
        <v>1083</v>
      </c>
      <c r="AP1335" s="23" t="s">
        <v>5537</v>
      </c>
      <c r="AQ1335" s="23" t="s">
        <v>5537</v>
      </c>
      <c r="AR1335" s="7"/>
      <c r="AS1335" s="6"/>
      <c r="AT1335" s="7"/>
      <c r="AU1335" s="3" t="s">
        <v>5537</v>
      </c>
      <c r="AV1335" s="24" t="s">
        <v>5537</v>
      </c>
      <c r="AW1335" s="24" t="s">
        <v>5537</v>
      </c>
      <c r="AX1335" s="24" t="s">
        <v>5537</v>
      </c>
      <c r="AY1335" s="24" t="s">
        <v>5537</v>
      </c>
      <c r="AZ1335" s="24" t="s">
        <v>5537</v>
      </c>
      <c r="BA1335" s="24" t="s">
        <v>5537</v>
      </c>
      <c r="BB1335" s="24" t="s">
        <v>5537</v>
      </c>
      <c r="BC1335" s="24" t="s">
        <v>5537</v>
      </c>
      <c r="BD1335" s="24" t="s">
        <v>5537</v>
      </c>
      <c r="BE1335" s="24" t="s">
        <v>5537</v>
      </c>
      <c r="BF1335" s="24" t="s">
        <v>5537</v>
      </c>
      <c r="BG1335" s="24" t="s">
        <v>5537</v>
      </c>
      <c r="BH1335" s="24" t="s">
        <v>5537</v>
      </c>
      <c r="BI1335" s="9" t="s">
        <v>5537</v>
      </c>
      <c r="BJ1335" s="14"/>
      <c r="BK1335" s="14" t="s">
        <v>5537</v>
      </c>
      <c r="BL1335" s="14" t="str">
        <f>_xlfn.XLOOKUP(B1335,'[4]cell downs 18042026 17h'!$B:$B,'[4]cell downs 18042026 17h'!$B:$B,"")</f>
        <v/>
      </c>
      <c r="BM1335" s="14" t="str">
        <f>_xlfn.XLOOKUP(B1335,'[5]Cells Huawei 19042026 15h'!$B:$B,'[5]Cells Huawei 19042026 15h'!$B:$B,"")</f>
        <v/>
      </c>
      <c r="BN1335" s="9" t="str">
        <f>_xlfn.XLOOKUP(B1335,'[6]cells down 19042026 9H40'!$B:$B,'[6]cells down 19042026 9H40'!$B:$B,"")</f>
        <v/>
      </c>
      <c r="BO1335" s="9" t="s">
        <v>1083</v>
      </c>
      <c r="BP1335" s="9" t="s">
        <v>12</v>
      </c>
    </row>
    <row r="1336" spans="1:68" s="9" customFormat="1" x14ac:dyDescent="0.35">
      <c r="A1336" s="1" t="s">
        <v>3908</v>
      </c>
      <c r="B1336" s="8" t="s">
        <v>3909</v>
      </c>
      <c r="C1336" s="3" t="str">
        <f>_xlfn.XLOOKUP(B1336,'[1]daily break down'!$D:$D,'[1]daily break down'!$E:$E,"")</f>
        <v>EXTREME-NORD</v>
      </c>
      <c r="D1336" s="1" t="s">
        <v>11</v>
      </c>
      <c r="E1336" s="1" t="s">
        <v>154</v>
      </c>
      <c r="F1336" s="3" t="s">
        <v>55</v>
      </c>
      <c r="G1336" s="1" t="s">
        <v>3910</v>
      </c>
      <c r="H1336" s="39" t="str">
        <f>_xlfn.XLOOKUP(B1336,[2]CALCULATION!$B:$B,[2]CALCULATION!$H:$H,"")</f>
        <v>HUAWEI</v>
      </c>
      <c r="I1336" s="34">
        <v>0</v>
      </c>
      <c r="J1336" s="34">
        <v>0</v>
      </c>
      <c r="K1336" s="34">
        <v>0</v>
      </c>
      <c r="L1336" s="34">
        <v>0</v>
      </c>
      <c r="M1336" s="34">
        <v>0</v>
      </c>
      <c r="N1336" s="34">
        <v>0</v>
      </c>
      <c r="O1336" s="34">
        <v>0</v>
      </c>
      <c r="P1336" s="34">
        <v>0</v>
      </c>
      <c r="Q1336" s="34">
        <v>0</v>
      </c>
      <c r="R1336" s="34">
        <v>0</v>
      </c>
      <c r="S1336" s="109">
        <v>0</v>
      </c>
      <c r="T1336" s="109">
        <f>_xlfn.XLOOKUP(B1336,'[3]Nur des jours'!$B:$B,'[3]Nur des jours'!$U:$U,"")</f>
        <v>0</v>
      </c>
      <c r="U1336" s="109">
        <v>0</v>
      </c>
      <c r="V1336" s="109">
        <v>3.2727368712421483E-2</v>
      </c>
      <c r="W1336" s="109">
        <v>0.36586879660305965</v>
      </c>
      <c r="X1336" s="109">
        <v>0</v>
      </c>
      <c r="Y1336" s="109">
        <v>0</v>
      </c>
      <c r="Z1336" s="109">
        <v>0</v>
      </c>
      <c r="AA1336" s="109">
        <v>0</v>
      </c>
      <c r="AB1336" s="109">
        <v>0</v>
      </c>
      <c r="AC1336" s="109">
        <v>0</v>
      </c>
      <c r="AD1336" s="109">
        <v>0</v>
      </c>
      <c r="AE1336" s="109">
        <v>0</v>
      </c>
      <c r="AF1336" s="109">
        <v>0</v>
      </c>
      <c r="AG1336" s="57" t="str">
        <f>_xlfn.XLOOKUP(B1336,[3]CALCULATION!$B:$B,[3]CALCULATION!$M:$M,"")</f>
        <v>Insecurity</v>
      </c>
      <c r="AH1336" s="57"/>
      <c r="AI1336" s="56" t="str" cm="1">
        <f t="array" ref="AI1336">IFERROR(_xlfn.IFS(
AK1336="MPR ISSUE","PDH",
AK1336="BSS Hardware Issue","BSS",
AK1336="Sites strategiques, MLL, Pylone, etc.","ENVTECH",
AK1336="AKTIVCO DEFAUT GE &amp; POWER Cabinet","AKTIVCO",
AK1336="AKTIVCO Coupure ENEO &amp; Baisse de tension","AKTIVCO GRID ONLY",
AK1336="Coupure ENEO &amp; Baisse de tension","IHS GRID ONLY",
AK1336="Defaut GE &amp; POWER Cabinet","IHS",
AK1336="Sharing","Partners",
AK1336="Sites strategiques &amp; DataCenter","SST &amp; DC",
AK1336="Exclu","Exclu",
AK1336="SAT","SAT",
AK1336="SPARE-ISSUE","SPARE-ISSUE",
AK1336="Fiber CAmtel","TRANS_FO_CAMTEL",
AK1336="Fiber AOF","Fiber AOF",
AK1336="Projet OCM (HUAWEI)","TRAVAUX-HUAWEI",
AK1336="Projet OCM (NOKIA)","TRAVAUX-NOKIA",
AK1336="ACCESS-ISSUE","ACCESS-ISSUE",
AK1336="Projet OCM (ZTE, NOKIA, autres projets)","TRAVAUX OCM",
AK1336="No root CAuse","No root cause",
AK1336="ODU HS","PDH",
AK1336="IP &amp; VLAN","PDH",
AK1336="Warehouse HUAWEI","SPARE-ISSUE",
AK1336="SPARE-HS","SPARE-ISSUE",
AK1336="Power Telco","BSS",AK1336="no impacts","no impacts"
),"")</f>
        <v>No root cause</v>
      </c>
      <c r="AJ1336" s="56" t="str" cm="1">
        <f t="array" ref="AJ1336">IFERROR(_xlfn.IFS(
AK1336="MPR ISSUE","TX ISSUE",
AK1336="BSS Hardware Issue","RAN ISSUE",
AK1336="Sites strategiques, MLL, Pylone, etc.","ENVTECH",
AK1336="AKTIVCO DEFAUT GE &amp; POWER Cabinet","POWER ISSUE",
AK1336="AKTIVCO Coupure ENEO &amp; Baisse de tension","POWER ISSUE",
AK1336="Coupure ENEO &amp; Baisse de tension","POWER ISSUE",
AK1336="Defaut GE &amp; POWER Cabinet","POWER ISSUE",
AK1336="Sharing","POWER ISSUE",
AK1336="Sites strategiques &amp; DataCenter","POWER ISSUE",
AK1336="Exclu","Exclu",
AK1336="SAT","TX ISSUE",
AK1336="SPARE-ISSUE","SPARE-ISSUE",
AK1336="Fiber CAmtel","TX ISSUE",
AK1336="Fiber AOF","TX ISSUE",
AK1336="Projet OCM (HUAWEI)","TRAVAUX-HUAWEI",
AK1336="Projet OCM (NOKIA)","TRAVAUX -NOKIA",
AK1336="ACCESS-ISSUE","ACCESS-ISSUE",
AK1336="Projet OCM (ZTE, NOKIA, autres projets)","TRAVAUX OCM",
AK1336="No root CAuse","No root cause",
AK1336="ODU HS","TX ISSUE",
AK1336="IP &amp; VLAN","TX ISSUE",
AK1336="Warehouse HUAWEI","SPARE-ISSUE",
AK1336="SPARE-HS","SPARE-ISSUE",
AK1336="Power Telco","RAN ISSUE",AK1336="no impacts","no impacts"
),"")</f>
        <v>No root cause</v>
      </c>
      <c r="AK1336" s="81" t="s">
        <v>5620</v>
      </c>
      <c r="AL1336" s="56" t="str" cm="1">
        <f t="array" ref="AL1336">IFERROR(_xlfn.IFS(
AK1336="MPR ISSUE","ACTIVE",
AK1336="BSS Hardware Issue","ACTIVE",
AK1336="Sites strategiques, MLL, Pylone, etc.","PASSIVE",
AK1336="AKTIVCO DEFAUT GE &amp; POWER Cabinet","PASSIVE",
AK1336="AKTIVCO Coupure ENEO &amp; Baisse de tension","PASSIVE",
AK1336="Coupure ENEO &amp; Baisse de tension","PASSIVE",
AK1336="Defaut GE &amp; POWER Cabinet","PASSIVE",
AK1336="Sharing","PASSIVE",
AK1336="Sites strategiques &amp; DataCenter","PASSIVE",
AK1336="Exclu","Exclu",
AK1336="SAT","ACTIVE",
AK1336="SPARE-ISSUE","SPARE-ISSUE",
AK1336="Fiber CAmtel","ACTIVE",
AK1336="Fiber AOF","ACTIVE",
AK1336="Projet OCM (HUAWEI)","PLANNED WORKS",
AK1336="Projet OCM (NOKIA)","PLANNED WORKS",
AK1336="ACCESS-ISSUE","ACCESS-ISSUE",
AK1336="Projet OCM (ZTE, NOKIA, autres projets)","PLANNED WORKS",
AK1336="No root CAuse","No root cause",
AK1336="ODU HS","ACTIVE",
AK1336="IP &amp; VLAN","ACTIVE",
AK1336="Warehouse HUAWEI","SPARE-ISSUE",
AK1336="SPARE-HS","SPARE-ISSUE",
AK1336="Power Telco","ACTIVE", AK1336="no impacts","no impacts"
),"")</f>
        <v>No root cause</v>
      </c>
      <c r="AM1336" s="108" t="s">
        <v>5537</v>
      </c>
      <c r="AN1336" s="117" t="s">
        <v>3909</v>
      </c>
      <c r="AP1336" s="23" t="s">
        <v>5537</v>
      </c>
      <c r="AQ1336" s="23" t="s">
        <v>5537</v>
      </c>
      <c r="AR1336" s="7"/>
      <c r="AS1336" s="6"/>
      <c r="AT1336" s="7"/>
      <c r="AU1336" s="3" t="s">
        <v>5537</v>
      </c>
      <c r="AV1336" s="24" t="s">
        <v>5537</v>
      </c>
      <c r="AW1336" s="24" t="s">
        <v>5537</v>
      </c>
      <c r="AX1336" s="24" t="s">
        <v>5537</v>
      </c>
      <c r="AY1336" s="24" t="s">
        <v>5537</v>
      </c>
      <c r="AZ1336" s="24" t="s">
        <v>5537</v>
      </c>
      <c r="BA1336" s="24" t="s">
        <v>5537</v>
      </c>
      <c r="BB1336" s="24" t="s">
        <v>5537</v>
      </c>
      <c r="BC1336" s="24" t="s">
        <v>5537</v>
      </c>
      <c r="BD1336" s="24" t="s">
        <v>5537</v>
      </c>
      <c r="BE1336" s="24" t="s">
        <v>5537</v>
      </c>
      <c r="BF1336" s="24" t="s">
        <v>5537</v>
      </c>
      <c r="BG1336" s="24" t="s">
        <v>5537</v>
      </c>
      <c r="BH1336" s="24" t="s">
        <v>5537</v>
      </c>
      <c r="BI1336" s="9" t="s">
        <v>5537</v>
      </c>
      <c r="BJ1336" s="14"/>
      <c r="BK1336" s="14" t="s">
        <v>5537</v>
      </c>
      <c r="BL1336" s="14" t="str">
        <f>_xlfn.XLOOKUP(B1336,'[4]cell downs 18042026 17h'!$B:$B,'[4]cell downs 18042026 17h'!$B:$B,"")</f>
        <v/>
      </c>
      <c r="BM1336" s="14" t="str">
        <f>_xlfn.XLOOKUP(B1336,'[5]Cells Huawei 19042026 15h'!$B:$B,'[5]Cells Huawei 19042026 15h'!$B:$B,"")</f>
        <v/>
      </c>
      <c r="BN1336" s="9" t="str">
        <f>_xlfn.XLOOKUP(B1336,'[6]cells down 19042026 9H40'!$B:$B,'[6]cells down 19042026 9H40'!$B:$B,"")</f>
        <v/>
      </c>
      <c r="BO1336" s="9" t="s">
        <v>3909</v>
      </c>
      <c r="BP1336" s="9" t="s">
        <v>5537</v>
      </c>
    </row>
    <row r="1337" spans="1:68" s="9" customFormat="1" x14ac:dyDescent="0.35">
      <c r="A1337" s="1" t="s">
        <v>4543</v>
      </c>
      <c r="B1337" s="8" t="s">
        <v>4544</v>
      </c>
      <c r="C1337" s="3" t="str">
        <f>_xlfn.XLOOKUP(B1337,'[1]daily break down'!$D:$D,'[1]daily break down'!$E:$E,"")</f>
        <v>Yaounde</v>
      </c>
      <c r="D1337" s="1" t="s">
        <v>11</v>
      </c>
      <c r="E1337" s="1" t="s">
        <v>12</v>
      </c>
      <c r="F1337" s="3" t="s">
        <v>37</v>
      </c>
      <c r="G1337" s="1" t="s">
        <v>38</v>
      </c>
      <c r="H1337" s="41" t="str">
        <f>_xlfn.XLOOKUP(B1337,[2]CALCULATION!$B:$B,[2]CALCULATION!$H:$H,"")</f>
        <v>ZTE</v>
      </c>
      <c r="I1337" s="34">
        <v>0</v>
      </c>
      <c r="J1337" s="34">
        <v>0</v>
      </c>
      <c r="K1337" s="34">
        <v>0</v>
      </c>
      <c r="L1337" s="34">
        <v>0</v>
      </c>
      <c r="M1337" s="34">
        <v>0</v>
      </c>
      <c r="N1337" s="34">
        <v>0</v>
      </c>
      <c r="O1337" s="34">
        <v>0</v>
      </c>
      <c r="P1337" s="34">
        <v>0</v>
      </c>
      <c r="Q1337" s="34">
        <v>0</v>
      </c>
      <c r="R1337" s="34">
        <v>0</v>
      </c>
      <c r="S1337" s="109">
        <v>0</v>
      </c>
      <c r="T1337" s="109">
        <f>_xlfn.XLOOKUP(B1337,'[3]Nur des jours'!$B:$B,'[3]Nur des jours'!$U:$U,"")</f>
        <v>0.36046476787288878</v>
      </c>
      <c r="U1337" s="109">
        <v>0</v>
      </c>
      <c r="V1337" s="109">
        <v>0</v>
      </c>
      <c r="W1337" s="109">
        <v>0.36046476787288878</v>
      </c>
      <c r="X1337" s="109">
        <v>0</v>
      </c>
      <c r="Y1337" s="109">
        <v>0</v>
      </c>
      <c r="Z1337" s="109">
        <v>0</v>
      </c>
      <c r="AA1337" s="109">
        <v>0</v>
      </c>
      <c r="AB1337" s="109">
        <v>0</v>
      </c>
      <c r="AC1337" s="109">
        <v>0</v>
      </c>
      <c r="AD1337" s="109">
        <v>0</v>
      </c>
      <c r="AE1337" s="109">
        <v>0</v>
      </c>
      <c r="AF1337" s="109">
        <v>0</v>
      </c>
      <c r="AG1337" s="57" t="str">
        <f>_xlfn.XLOOKUP(B1337,[3]CALCULATION!$B:$B,[3]CALCULATION!$M:$M,"")</f>
        <v>Operationnel</v>
      </c>
      <c r="AH1337" s="57"/>
      <c r="AI1337" s="56" t="str" cm="1">
        <f t="array" ref="AI1337">IFERROR(_xlfn.IFS(
AK1337="MPR ISSUE","PDH",
AK1337="BSS Hardware Issue","BSS",
AK1337="Sites strategiques, MLL, Pylone, etc.","ENVTECH",
AK1337="AKTIVCO DEFAUT GE &amp; POWER Cabinet","AKTIVCO",
AK1337="AKTIVCO Coupure ENEO &amp; Baisse de tension","AKTIVCO GRID ONLY",
AK1337="Coupure ENEO &amp; Baisse de tension","IHS GRID ONLY",
AK1337="Defaut GE &amp; POWER Cabinet","IHS",
AK1337="Sharing","Partners",
AK1337="Sites strategiques &amp; DataCenter","SST &amp; DC",
AK1337="Exclu","Exclu",
AK1337="SAT","SAT",
AK1337="SPARE-ISSUE","SPARE-ISSUE",
AK1337="Fiber CAmtel","TRANS_FO_CAMTEL",
AK1337="Fiber AOF","Fiber AOF",
AK1337="Projet OCM (HUAWEI)","TRAVAUX-HUAWEI",
AK1337="Projet OCM (NOKIA)","TRAVAUX-NOKIA",
AK1337="ACCESS-ISSUE","ACCESS-ISSUE",
AK1337="Projet OCM (ZTE, NOKIA, autres projets)","TRAVAUX OCM",
AK1337="No root CAuse","No root cause",
AK1337="ODU HS","PDH",
AK1337="IP &amp; VLAN","PDH",
AK1337="Warehouse HUAWEI","SPARE-ISSUE",
AK1337="SPARE-HS","SPARE-ISSUE",
AK1337="Power Telco","BSS",AK1337="no impacts","no impacts"
),"")</f>
        <v>No root cause</v>
      </c>
      <c r="AJ1337" s="56" t="str" cm="1">
        <f t="array" ref="AJ1337">IFERROR(_xlfn.IFS(
AK1337="MPR ISSUE","TX ISSUE",
AK1337="BSS Hardware Issue","RAN ISSUE",
AK1337="Sites strategiques, MLL, Pylone, etc.","ENVTECH",
AK1337="AKTIVCO DEFAUT GE &amp; POWER Cabinet","POWER ISSUE",
AK1337="AKTIVCO Coupure ENEO &amp; Baisse de tension","POWER ISSUE",
AK1337="Coupure ENEO &amp; Baisse de tension","POWER ISSUE",
AK1337="Defaut GE &amp; POWER Cabinet","POWER ISSUE",
AK1337="Sharing","POWER ISSUE",
AK1337="Sites strategiques &amp; DataCenter","POWER ISSUE",
AK1337="Exclu","Exclu",
AK1337="SAT","TX ISSUE",
AK1337="SPARE-ISSUE","SPARE-ISSUE",
AK1337="Fiber CAmtel","TX ISSUE",
AK1337="Fiber AOF","TX ISSUE",
AK1337="Projet OCM (HUAWEI)","TRAVAUX-HUAWEI",
AK1337="Projet OCM (NOKIA)","TRAVAUX -NOKIA",
AK1337="ACCESS-ISSUE","ACCESS-ISSUE",
AK1337="Projet OCM (ZTE, NOKIA, autres projets)","TRAVAUX OCM",
AK1337="No root CAuse","No root cause",
AK1337="ODU HS","TX ISSUE",
AK1337="IP &amp; VLAN","TX ISSUE",
AK1337="Warehouse HUAWEI","SPARE-ISSUE",
AK1337="SPARE-HS","SPARE-ISSUE",
AK1337="Power Telco","RAN ISSUE",AK1337="no impacts","no impacts"
),"")</f>
        <v>No root cause</v>
      </c>
      <c r="AK1337" s="81" t="s">
        <v>5620</v>
      </c>
      <c r="AL1337" s="56" t="str" cm="1">
        <f t="array" ref="AL1337">IFERROR(_xlfn.IFS(
AK1337="MPR ISSUE","ACTIVE",
AK1337="BSS Hardware Issue","ACTIVE",
AK1337="Sites strategiques, MLL, Pylone, etc.","PASSIVE",
AK1337="AKTIVCO DEFAUT GE &amp; POWER Cabinet","PASSIVE",
AK1337="AKTIVCO Coupure ENEO &amp; Baisse de tension","PASSIVE",
AK1337="Coupure ENEO &amp; Baisse de tension","PASSIVE",
AK1337="Defaut GE &amp; POWER Cabinet","PASSIVE",
AK1337="Sharing","PASSIVE",
AK1337="Sites strategiques &amp; DataCenter","PASSIVE",
AK1337="Exclu","Exclu",
AK1337="SAT","ACTIVE",
AK1337="SPARE-ISSUE","SPARE-ISSUE",
AK1337="Fiber CAmtel","ACTIVE",
AK1337="Fiber AOF","ACTIVE",
AK1337="Projet OCM (HUAWEI)","PLANNED WORKS",
AK1337="Projet OCM (NOKIA)","PLANNED WORKS",
AK1337="ACCESS-ISSUE","ACCESS-ISSUE",
AK1337="Projet OCM (ZTE, NOKIA, autres projets)","PLANNED WORKS",
AK1337="No root CAuse","No root cause",
AK1337="ODU HS","ACTIVE",
AK1337="IP &amp; VLAN","ACTIVE",
AK1337="Warehouse HUAWEI","SPARE-ISSUE",
AK1337="SPARE-HS","SPARE-ISSUE",
AK1337="Power Telco","ACTIVE", AK1337="no impacts","no impacts"
),"")</f>
        <v>No root cause</v>
      </c>
      <c r="AM1337" s="108" t="s">
        <v>5537</v>
      </c>
      <c r="AN1337" s="117" t="s">
        <v>4544</v>
      </c>
      <c r="AP1337" s="23" t="s">
        <v>5537</v>
      </c>
      <c r="AQ1337" s="23" t="s">
        <v>5537</v>
      </c>
      <c r="AR1337" s="7"/>
      <c r="AS1337" s="6"/>
      <c r="AT1337" s="7"/>
      <c r="AU1337" s="3" t="s">
        <v>5537</v>
      </c>
      <c r="AV1337" s="24" t="s">
        <v>5537</v>
      </c>
      <c r="AW1337" s="24" t="s">
        <v>5537</v>
      </c>
      <c r="AX1337" s="24" t="s">
        <v>5537</v>
      </c>
      <c r="AY1337" s="24" t="s">
        <v>5537</v>
      </c>
      <c r="AZ1337" s="24" t="s">
        <v>5537</v>
      </c>
      <c r="BA1337" s="24" t="s">
        <v>5537</v>
      </c>
      <c r="BB1337" s="24" t="s">
        <v>5537</v>
      </c>
      <c r="BC1337" s="24" t="s">
        <v>5537</v>
      </c>
      <c r="BD1337" s="24" t="s">
        <v>5537</v>
      </c>
      <c r="BE1337" s="24" t="s">
        <v>5537</v>
      </c>
      <c r="BF1337" s="24" t="s">
        <v>5537</v>
      </c>
      <c r="BG1337" s="24" t="s">
        <v>5537</v>
      </c>
      <c r="BH1337" s="24" t="s">
        <v>5537</v>
      </c>
      <c r="BI1337" s="9" t="s">
        <v>5537</v>
      </c>
      <c r="BJ1337" s="14"/>
      <c r="BK1337" s="14" t="s">
        <v>5537</v>
      </c>
      <c r="BL1337" s="14" t="str">
        <f>_xlfn.XLOOKUP(B1337,'[4]cell downs 18042026 17h'!$B:$B,'[4]cell downs 18042026 17h'!$B:$B,"")</f>
        <v/>
      </c>
      <c r="BM1337" s="14" t="str">
        <f>_xlfn.XLOOKUP(B1337,'[5]Cells Huawei 19042026 15h'!$B:$B,'[5]Cells Huawei 19042026 15h'!$B:$B,"")</f>
        <v/>
      </c>
      <c r="BN1337" s="9" t="str">
        <f>_xlfn.XLOOKUP(B1337,'[6]cells down 19042026 9H40'!$B:$B,'[6]cells down 19042026 9H40'!$B:$B,"")</f>
        <v/>
      </c>
      <c r="BO1337" s="9" t="s">
        <v>4544</v>
      </c>
      <c r="BP1337" s="9" t="s">
        <v>5537</v>
      </c>
    </row>
    <row r="1338" spans="1:68" s="9" customFormat="1" x14ac:dyDescent="0.35">
      <c r="A1338" s="1" t="s">
        <v>3493</v>
      </c>
      <c r="B1338" s="8" t="s">
        <v>3494</v>
      </c>
      <c r="C1338" s="3" t="str">
        <f>_xlfn.XLOOKUP(B1338,'[1]daily break down'!$D:$D,'[1]daily break down'!$E:$E,"")</f>
        <v>Yaounde</v>
      </c>
      <c r="D1338" s="1" t="s">
        <v>357</v>
      </c>
      <c r="E1338" s="1" t="s">
        <v>30</v>
      </c>
      <c r="F1338" s="3" t="s">
        <v>37</v>
      </c>
      <c r="G1338" s="1" t="s">
        <v>38</v>
      </c>
      <c r="H1338" s="41" t="str">
        <f>_xlfn.XLOOKUP(B1338,[2]CALCULATION!$B:$B,[2]CALCULATION!$H:$H,"")</f>
        <v>ZTE</v>
      </c>
      <c r="I1338" s="34">
        <v>0</v>
      </c>
      <c r="J1338" s="34">
        <v>0</v>
      </c>
      <c r="K1338" s="34">
        <v>0</v>
      </c>
      <c r="L1338" s="34">
        <v>0</v>
      </c>
      <c r="M1338" s="34">
        <v>0</v>
      </c>
      <c r="N1338" s="34">
        <v>0</v>
      </c>
      <c r="O1338" s="34">
        <v>0</v>
      </c>
      <c r="P1338" s="34">
        <v>0</v>
      </c>
      <c r="Q1338" s="34">
        <v>0</v>
      </c>
      <c r="R1338" s="34">
        <v>0</v>
      </c>
      <c r="S1338" s="109">
        <v>0</v>
      </c>
      <c r="T1338" s="109">
        <f>_xlfn.XLOOKUP(B1338,'[3]Nur des jours'!$B:$B,'[3]Nur des jours'!$U:$U,"")</f>
        <v>0.35117269206952567</v>
      </c>
      <c r="U1338" s="109">
        <v>0</v>
      </c>
      <c r="V1338" s="109">
        <v>0</v>
      </c>
      <c r="W1338" s="109">
        <v>0.35117269206952567</v>
      </c>
      <c r="X1338" s="109">
        <v>0</v>
      </c>
      <c r="Y1338" s="109">
        <v>0</v>
      </c>
      <c r="Z1338" s="109">
        <v>0</v>
      </c>
      <c r="AA1338" s="109">
        <v>0</v>
      </c>
      <c r="AB1338" s="109">
        <v>0</v>
      </c>
      <c r="AC1338" s="109">
        <v>0</v>
      </c>
      <c r="AD1338" s="109">
        <v>0</v>
      </c>
      <c r="AE1338" s="109">
        <v>0</v>
      </c>
      <c r="AF1338" s="109">
        <v>0</v>
      </c>
      <c r="AG1338" s="57" t="str">
        <f>_xlfn.XLOOKUP(B1338,[3]CALCULATION!$B:$B,[3]CALCULATION!$M:$M,"")</f>
        <v>Operationnel</v>
      </c>
      <c r="AH1338" s="57"/>
      <c r="AI1338" s="56" t="str" cm="1">
        <f t="array" ref="AI1338">IFERROR(_xlfn.IFS(
AK1338="MPR ISSUE","PDH",
AK1338="BSS Hardware Issue","BSS",
AK1338="Sites strategiques, MLL, Pylone, etc.","ENVTECH",
AK1338="AKTIVCO DEFAUT GE &amp; POWER Cabinet","AKTIVCO",
AK1338="AKTIVCO Coupure ENEO &amp; Baisse de tension","AKTIVCO GRID ONLY",
AK1338="Coupure ENEO &amp; Baisse de tension","IHS GRID ONLY",
AK1338="Defaut GE &amp; POWER Cabinet","IHS",
AK1338="Sharing","Partners",
AK1338="Sites strategiques &amp; DataCenter","SST &amp; DC",
AK1338="Exclu","Exclu",
AK1338="SAT","SAT",
AK1338="SPARE-ISSUE","SPARE-ISSUE",
AK1338="Fiber CAmtel","TRANS_FO_CAMTEL",
AK1338="Fiber AOF","Fiber AOF",
AK1338="Projet OCM (HUAWEI)","TRAVAUX-HUAWEI",
AK1338="Projet OCM (NOKIA)","TRAVAUX-NOKIA",
AK1338="ACCESS-ISSUE","ACCESS-ISSUE",
AK1338="Projet OCM (ZTE, NOKIA, autres projets)","TRAVAUX OCM",
AK1338="No root CAuse","No root cause",
AK1338="ODU HS","PDH",
AK1338="IP &amp; VLAN","PDH",
AK1338="Warehouse HUAWEI","SPARE-ISSUE",
AK1338="SPARE-HS","SPARE-ISSUE",
AK1338="Power Telco","BSS",AK1338="no impacts","no impacts"
),"")</f>
        <v>No root cause</v>
      </c>
      <c r="AJ1338" s="56" t="str" cm="1">
        <f t="array" ref="AJ1338">IFERROR(_xlfn.IFS(
AK1338="MPR ISSUE","TX ISSUE",
AK1338="BSS Hardware Issue","RAN ISSUE",
AK1338="Sites strategiques, MLL, Pylone, etc.","ENVTECH",
AK1338="AKTIVCO DEFAUT GE &amp; POWER Cabinet","POWER ISSUE",
AK1338="AKTIVCO Coupure ENEO &amp; Baisse de tension","POWER ISSUE",
AK1338="Coupure ENEO &amp; Baisse de tension","POWER ISSUE",
AK1338="Defaut GE &amp; POWER Cabinet","POWER ISSUE",
AK1338="Sharing","POWER ISSUE",
AK1338="Sites strategiques &amp; DataCenter","POWER ISSUE",
AK1338="Exclu","Exclu",
AK1338="SAT","TX ISSUE",
AK1338="SPARE-ISSUE","SPARE-ISSUE",
AK1338="Fiber CAmtel","TX ISSUE",
AK1338="Fiber AOF","TX ISSUE",
AK1338="Projet OCM (HUAWEI)","TRAVAUX-HUAWEI",
AK1338="Projet OCM (NOKIA)","TRAVAUX -NOKIA",
AK1338="ACCESS-ISSUE","ACCESS-ISSUE",
AK1338="Projet OCM (ZTE, NOKIA, autres projets)","TRAVAUX OCM",
AK1338="No root CAuse","No root cause",
AK1338="ODU HS","TX ISSUE",
AK1338="IP &amp; VLAN","TX ISSUE",
AK1338="Warehouse HUAWEI","SPARE-ISSUE",
AK1338="SPARE-HS","SPARE-ISSUE",
AK1338="Power Telco","RAN ISSUE",AK1338="no impacts","no impacts"
),"")</f>
        <v>No root cause</v>
      </c>
      <c r="AK1338" s="81" t="s">
        <v>5620</v>
      </c>
      <c r="AL1338" s="56" t="str" cm="1">
        <f t="array" ref="AL1338">IFERROR(_xlfn.IFS(
AK1338="MPR ISSUE","ACTIVE",
AK1338="BSS Hardware Issue","ACTIVE",
AK1338="Sites strategiques, MLL, Pylone, etc.","PASSIVE",
AK1338="AKTIVCO DEFAUT GE &amp; POWER Cabinet","PASSIVE",
AK1338="AKTIVCO Coupure ENEO &amp; Baisse de tension","PASSIVE",
AK1338="Coupure ENEO &amp; Baisse de tension","PASSIVE",
AK1338="Defaut GE &amp; POWER Cabinet","PASSIVE",
AK1338="Sharing","PASSIVE",
AK1338="Sites strategiques &amp; DataCenter","PASSIVE",
AK1338="Exclu","Exclu",
AK1338="SAT","ACTIVE",
AK1338="SPARE-ISSUE","SPARE-ISSUE",
AK1338="Fiber CAmtel","ACTIVE",
AK1338="Fiber AOF","ACTIVE",
AK1338="Projet OCM (HUAWEI)","PLANNED WORKS",
AK1338="Projet OCM (NOKIA)","PLANNED WORKS",
AK1338="ACCESS-ISSUE","ACCESS-ISSUE",
AK1338="Projet OCM (ZTE, NOKIA, autres projets)","PLANNED WORKS",
AK1338="No root CAuse","No root cause",
AK1338="ODU HS","ACTIVE",
AK1338="IP &amp; VLAN","ACTIVE",
AK1338="Warehouse HUAWEI","SPARE-ISSUE",
AK1338="SPARE-HS","SPARE-ISSUE",
AK1338="Power Telco","ACTIVE", AK1338="no impacts","no impacts"
),"")</f>
        <v>No root cause</v>
      </c>
      <c r="AM1338" s="108" t="s">
        <v>5537</v>
      </c>
      <c r="AN1338" s="117" t="s">
        <v>3494</v>
      </c>
      <c r="AP1338" s="23" t="s">
        <v>5537</v>
      </c>
      <c r="AQ1338" s="23" t="s">
        <v>5537</v>
      </c>
      <c r="AR1338" s="7"/>
      <c r="AS1338" s="6"/>
      <c r="AT1338" s="7"/>
      <c r="AU1338" s="3" t="s">
        <v>5537</v>
      </c>
      <c r="AV1338" s="24" t="s">
        <v>5537</v>
      </c>
      <c r="AW1338" s="24" t="s">
        <v>5537</v>
      </c>
      <c r="AX1338" s="24" t="s">
        <v>5537</v>
      </c>
      <c r="AY1338" s="24" t="s">
        <v>5537</v>
      </c>
      <c r="AZ1338" s="24" t="s">
        <v>5537</v>
      </c>
      <c r="BA1338" s="24" t="s">
        <v>5537</v>
      </c>
      <c r="BB1338" s="24" t="s">
        <v>5537</v>
      </c>
      <c r="BC1338" s="24" t="s">
        <v>5537</v>
      </c>
      <c r="BD1338" s="24" t="s">
        <v>5537</v>
      </c>
      <c r="BE1338" s="24" t="s">
        <v>5537</v>
      </c>
      <c r="BF1338" s="24" t="s">
        <v>5537</v>
      </c>
      <c r="BG1338" s="24" t="s">
        <v>5537</v>
      </c>
      <c r="BH1338" s="24" t="s">
        <v>5537</v>
      </c>
      <c r="BI1338" s="9" t="s">
        <v>5537</v>
      </c>
      <c r="BJ1338" s="14"/>
      <c r="BK1338" s="14" t="s">
        <v>5537</v>
      </c>
      <c r="BL1338" s="14" t="str">
        <f>_xlfn.XLOOKUP(B1338,'[4]cell downs 18042026 17h'!$B:$B,'[4]cell downs 18042026 17h'!$B:$B,"")</f>
        <v/>
      </c>
      <c r="BM1338" s="14" t="str">
        <f>_xlfn.XLOOKUP(B1338,'[5]Cells Huawei 19042026 15h'!$B:$B,'[5]Cells Huawei 19042026 15h'!$B:$B,"")</f>
        <v/>
      </c>
      <c r="BN1338" s="9" t="str">
        <f>_xlfn.XLOOKUP(B1338,'[6]cells down 19042026 9H40'!$B:$B,'[6]cells down 19042026 9H40'!$B:$B,"")</f>
        <v/>
      </c>
      <c r="BO1338" s="9" t="s">
        <v>5537</v>
      </c>
      <c r="BP1338" s="9" t="s">
        <v>594</v>
      </c>
    </row>
    <row r="1339" spans="1:68" s="9" customFormat="1" x14ac:dyDescent="0.35">
      <c r="A1339" s="1" t="s">
        <v>2959</v>
      </c>
      <c r="B1339" s="8" t="s">
        <v>2960</v>
      </c>
      <c r="C1339" s="3" t="str">
        <f>_xlfn.XLOOKUP(B1339,'[1]daily break down'!$D:$D,'[1]daily break down'!$E:$E,"")</f>
        <v>Ngaoundere</v>
      </c>
      <c r="D1339" s="1" t="s">
        <v>21</v>
      </c>
      <c r="E1339" s="1" t="s">
        <v>89</v>
      </c>
      <c r="F1339" s="3" t="s">
        <v>90</v>
      </c>
      <c r="G1339" s="1" t="s">
        <v>91</v>
      </c>
      <c r="H1339" s="39" t="str">
        <f>_xlfn.XLOOKUP(B1339,[2]CALCULATION!$B:$B,[2]CALCULATION!$H:$H,"")</f>
        <v>Huawei</v>
      </c>
      <c r="I1339" s="34">
        <v>10.751520262075777</v>
      </c>
      <c r="J1339" s="34">
        <v>6.4099271472720911</v>
      </c>
      <c r="K1339" s="34">
        <v>2.675261747609386E-4</v>
      </c>
      <c r="L1339" s="34">
        <v>0.47690999420716657</v>
      </c>
      <c r="M1339" s="34">
        <v>7.9314555136074514</v>
      </c>
      <c r="N1339" s="34">
        <v>0</v>
      </c>
      <c r="O1339" s="34">
        <v>4.4399000664891721</v>
      </c>
      <c r="P1339" s="34">
        <v>0</v>
      </c>
      <c r="Q1339" s="34">
        <v>0</v>
      </c>
      <c r="R1339" s="34">
        <v>0</v>
      </c>
      <c r="S1339" s="109">
        <v>0</v>
      </c>
      <c r="T1339" s="109">
        <f>_xlfn.XLOOKUP(B1339,'[3]Nur des jours'!$B:$B,'[3]Nur des jours'!$U:$U,"")</f>
        <v>0.31289861400039376</v>
      </c>
      <c r="U1339" s="109">
        <v>0</v>
      </c>
      <c r="V1339" s="109">
        <v>2.5663785944816837</v>
      </c>
      <c r="W1339" s="109">
        <v>0.31289861400039376</v>
      </c>
      <c r="X1339" s="109">
        <v>0</v>
      </c>
      <c r="Y1339" s="109">
        <v>0</v>
      </c>
      <c r="Z1339" s="109">
        <v>0</v>
      </c>
      <c r="AA1339" s="109">
        <v>0</v>
      </c>
      <c r="AB1339" s="109">
        <v>0</v>
      </c>
      <c r="AC1339" s="109">
        <v>0</v>
      </c>
      <c r="AD1339" s="109">
        <v>0</v>
      </c>
      <c r="AE1339" s="109">
        <v>0</v>
      </c>
      <c r="AF1339" s="109">
        <v>0</v>
      </c>
      <c r="AG1339" s="57" t="str">
        <f>_xlfn.XLOOKUP(B1339,[3]CALCULATION!$B:$B,[3]CALCULATION!$M:$M,"")</f>
        <v>Operationnel</v>
      </c>
      <c r="AH1339" s="57"/>
      <c r="AI1339" s="56" t="str" cm="1">
        <f t="array" ref="AI1339">IFERROR(_xlfn.IFS(
AK1339="MPR ISSUE","PDH",
AK1339="BSS Hardware Issue","BSS",
AK1339="Sites strategiques, MLL, Pylone, etc.","ENVTECH",
AK1339="AKTIVCO DEFAUT GE &amp; POWER Cabinet","AKTIVCO",
AK1339="AKTIVCO Coupure ENEO &amp; Baisse de tension","AKTIVCO GRID ONLY",
AK1339="Coupure ENEO &amp; Baisse de tension","IHS GRID ONLY",
AK1339="Defaut GE &amp; POWER Cabinet","IHS",
AK1339="Sharing","Partners",
AK1339="Sites strategiques &amp; DataCenter","SST &amp; DC",
AK1339="Exclu","Exclu",
AK1339="SAT","SAT",
AK1339="SPARE-ISSUE","SPARE-ISSUE",
AK1339="Fiber CAmtel","TRANS_FO_CAMTEL",
AK1339="Fiber AOF","Fiber AOF",
AK1339="Projet OCM (HUAWEI)","TRAVAUX-HUAWEI",
AK1339="Projet OCM (NOKIA)","TRAVAUX-NOKIA",
AK1339="ACCESS-ISSUE","ACCESS-ISSUE",
AK1339="Projet OCM (ZTE, NOKIA, autres projets)","TRAVAUX OCM",
AK1339="No root CAuse","No root cause",
AK1339="ODU HS","PDH",
AK1339="IP &amp; VLAN","PDH",
AK1339="Warehouse HUAWEI","SPARE-ISSUE",
AK1339="SPARE-HS","SPARE-ISSUE",
AK1339="Power Telco","BSS",AK1339="no impacts","no impacts"
),"")</f>
        <v>No root cause</v>
      </c>
      <c r="AJ1339" s="56" t="str" cm="1">
        <f t="array" ref="AJ1339">IFERROR(_xlfn.IFS(
AK1339="MPR ISSUE","TX ISSUE",
AK1339="BSS Hardware Issue","RAN ISSUE",
AK1339="Sites strategiques, MLL, Pylone, etc.","ENVTECH",
AK1339="AKTIVCO DEFAUT GE &amp; POWER Cabinet","POWER ISSUE",
AK1339="AKTIVCO Coupure ENEO &amp; Baisse de tension","POWER ISSUE",
AK1339="Coupure ENEO &amp; Baisse de tension","POWER ISSUE",
AK1339="Defaut GE &amp; POWER Cabinet","POWER ISSUE",
AK1339="Sharing","POWER ISSUE",
AK1339="Sites strategiques &amp; DataCenter","POWER ISSUE",
AK1339="Exclu","Exclu",
AK1339="SAT","TX ISSUE",
AK1339="SPARE-ISSUE","SPARE-ISSUE",
AK1339="Fiber CAmtel","TX ISSUE",
AK1339="Fiber AOF","TX ISSUE",
AK1339="Projet OCM (HUAWEI)","TRAVAUX-HUAWEI",
AK1339="Projet OCM (NOKIA)","TRAVAUX -NOKIA",
AK1339="ACCESS-ISSUE","ACCESS-ISSUE",
AK1339="Projet OCM (ZTE, NOKIA, autres projets)","TRAVAUX OCM",
AK1339="No root CAuse","No root cause",
AK1339="ODU HS","TX ISSUE",
AK1339="IP &amp; VLAN","TX ISSUE",
AK1339="Warehouse HUAWEI","SPARE-ISSUE",
AK1339="SPARE-HS","SPARE-ISSUE",
AK1339="Power Telco","RAN ISSUE",AK1339="no impacts","no impacts"
),"")</f>
        <v>No root cause</v>
      </c>
      <c r="AK1339" s="81" t="s">
        <v>5620</v>
      </c>
      <c r="AL1339" s="56" t="str" cm="1">
        <f t="array" ref="AL1339">IFERROR(_xlfn.IFS(
AK1339="MPR ISSUE","ACTIVE",
AK1339="BSS Hardware Issue","ACTIVE",
AK1339="Sites strategiques, MLL, Pylone, etc.","PASSIVE",
AK1339="AKTIVCO DEFAUT GE &amp; POWER Cabinet","PASSIVE",
AK1339="AKTIVCO Coupure ENEO &amp; Baisse de tension","PASSIVE",
AK1339="Coupure ENEO &amp; Baisse de tension","PASSIVE",
AK1339="Defaut GE &amp; POWER Cabinet","PASSIVE",
AK1339="Sharing","PASSIVE",
AK1339="Sites strategiques &amp; DataCenter","PASSIVE",
AK1339="Exclu","Exclu",
AK1339="SAT","ACTIVE",
AK1339="SPARE-ISSUE","SPARE-ISSUE",
AK1339="Fiber CAmtel","ACTIVE",
AK1339="Fiber AOF","ACTIVE",
AK1339="Projet OCM (HUAWEI)","PLANNED WORKS",
AK1339="Projet OCM (NOKIA)","PLANNED WORKS",
AK1339="ACCESS-ISSUE","ACCESS-ISSUE",
AK1339="Projet OCM (ZTE, NOKIA, autres projets)","PLANNED WORKS",
AK1339="No root CAuse","No root cause",
AK1339="ODU HS","ACTIVE",
AK1339="IP &amp; VLAN","ACTIVE",
AK1339="Warehouse HUAWEI","SPARE-ISSUE",
AK1339="SPARE-HS","SPARE-ISSUE",
AK1339="Power Telco","ACTIVE", AK1339="no impacts","no impacts"
),"")</f>
        <v>No root cause</v>
      </c>
      <c r="AM1339" s="108" t="s">
        <v>5537</v>
      </c>
      <c r="AN1339" s="117" t="s">
        <v>2960</v>
      </c>
      <c r="AP1339" s="23" t="s">
        <v>5537</v>
      </c>
      <c r="AQ1339" s="23" t="s">
        <v>5537</v>
      </c>
      <c r="AR1339" s="7"/>
      <c r="AS1339" s="6"/>
      <c r="AT1339" s="7"/>
      <c r="AU1339" s="3" t="s">
        <v>5537</v>
      </c>
      <c r="AV1339" s="24" t="s">
        <v>5537</v>
      </c>
      <c r="AW1339" s="24" t="s">
        <v>5537</v>
      </c>
      <c r="AX1339" s="24" t="s">
        <v>5537</v>
      </c>
      <c r="AY1339" s="24" t="s">
        <v>5537</v>
      </c>
      <c r="AZ1339" s="24" t="s">
        <v>5537</v>
      </c>
      <c r="BA1339" s="24" t="s">
        <v>5537</v>
      </c>
      <c r="BB1339" s="24" t="s">
        <v>5537</v>
      </c>
      <c r="BC1339" s="24" t="s">
        <v>5537</v>
      </c>
      <c r="BD1339" s="24" t="s">
        <v>5537</v>
      </c>
      <c r="BE1339" s="24" t="s">
        <v>5537</v>
      </c>
      <c r="BF1339" s="24" t="s">
        <v>5537</v>
      </c>
      <c r="BG1339" s="24" t="s">
        <v>5537</v>
      </c>
      <c r="BH1339" s="24" t="s">
        <v>5537</v>
      </c>
      <c r="BI1339" s="9" t="s">
        <v>5537</v>
      </c>
      <c r="BJ1339" s="14"/>
      <c r="BK1339" s="14" t="s">
        <v>5537</v>
      </c>
      <c r="BL1339" s="14" t="str">
        <f>_xlfn.XLOOKUP(B1339,'[4]cell downs 18042026 17h'!$B:$B,'[4]cell downs 18042026 17h'!$B:$B,"")</f>
        <v/>
      </c>
      <c r="BM1339" s="14" t="str">
        <f>_xlfn.XLOOKUP(B1339,'[5]Cells Huawei 19042026 15h'!$B:$B,'[5]Cells Huawei 19042026 15h'!$B:$B,"")</f>
        <v/>
      </c>
      <c r="BN1339" s="9" t="str">
        <f>_xlfn.XLOOKUP(B1339,'[6]cells down 19042026 9H40'!$B:$B,'[6]cells down 19042026 9H40'!$B:$B,"")</f>
        <v/>
      </c>
      <c r="BO1339" s="9" t="s">
        <v>5537</v>
      </c>
      <c r="BP1339" s="9" t="s">
        <v>5537</v>
      </c>
    </row>
    <row r="1340" spans="1:68" s="9" customFormat="1" x14ac:dyDescent="0.35">
      <c r="A1340" s="2" t="s">
        <v>3704</v>
      </c>
      <c r="B1340" s="8" t="s">
        <v>3705</v>
      </c>
      <c r="C1340" s="3" t="str">
        <f>_xlfn.XLOOKUP(B1340,'[1]daily break down'!$D:$D,'[1]daily break down'!$E:$E,"")</f>
        <v>NORD</v>
      </c>
      <c r="D1340" s="1" t="s">
        <v>11</v>
      </c>
      <c r="E1340" s="1" t="s">
        <v>66</v>
      </c>
      <c r="F1340" s="3" t="s">
        <v>23</v>
      </c>
      <c r="G1340" s="1" t="s">
        <v>3706</v>
      </c>
      <c r="H1340" s="40" t="str">
        <f>_xlfn.XLOOKUP(B1340,[2]CALCULATION!$B:$B,[2]CALCULATION!$H:$H,"")</f>
        <v>NOKIA</v>
      </c>
      <c r="I1340" s="34">
        <v>0</v>
      </c>
      <c r="J1340" s="34">
        <v>9.8098607748450719E-4</v>
      </c>
      <c r="K1340" s="34">
        <v>2.5483726777558637E-2</v>
      </c>
      <c r="L1340" s="34">
        <v>0</v>
      </c>
      <c r="M1340" s="34">
        <v>0</v>
      </c>
      <c r="N1340" s="34">
        <v>0</v>
      </c>
      <c r="O1340" s="34">
        <v>0</v>
      </c>
      <c r="P1340" s="34">
        <v>0.10843379050572668</v>
      </c>
      <c r="Q1340" s="34">
        <v>0</v>
      </c>
      <c r="R1340" s="34">
        <v>0</v>
      </c>
      <c r="S1340" s="109">
        <v>0</v>
      </c>
      <c r="T1340" s="109">
        <f>_xlfn.XLOOKUP(B1340,'[3]Nur des jours'!$B:$B,'[3]Nur des jours'!$U:$U,"")</f>
        <v>0.30135324048778761</v>
      </c>
      <c r="U1340" s="109">
        <v>0.11792436547633295</v>
      </c>
      <c r="V1340" s="109">
        <v>1.5784864895840522E-2</v>
      </c>
      <c r="W1340" s="109">
        <v>0.30135324048778761</v>
      </c>
      <c r="X1340" s="109">
        <v>0</v>
      </c>
      <c r="Y1340" s="109">
        <v>0</v>
      </c>
      <c r="Z1340" s="109">
        <v>0</v>
      </c>
      <c r="AA1340" s="109">
        <v>0</v>
      </c>
      <c r="AB1340" s="109">
        <v>0</v>
      </c>
      <c r="AC1340" s="109">
        <v>0</v>
      </c>
      <c r="AD1340" s="109">
        <v>0</v>
      </c>
      <c r="AE1340" s="109">
        <v>0</v>
      </c>
      <c r="AF1340" s="109">
        <v>0</v>
      </c>
      <c r="AG1340" s="57" t="str">
        <f>_xlfn.XLOOKUP(B1340,[3]CALCULATION!$B:$B,[3]CALCULATION!$M:$M,"")</f>
        <v>Operationnel</v>
      </c>
      <c r="AH1340" s="57"/>
      <c r="AI1340" s="56" t="str" cm="1">
        <f t="array" ref="AI1340">IFERROR(_xlfn.IFS(
AK1340="MPR ISSUE","PDH",
AK1340="BSS Hardware Issue","BSS",
AK1340="Sites strategiques, MLL, Pylone, etc.","ENVTECH",
AK1340="AKTIVCO DEFAUT GE &amp; POWER Cabinet","AKTIVCO",
AK1340="AKTIVCO Coupure ENEO &amp; Baisse de tension","AKTIVCO GRID ONLY",
AK1340="Coupure ENEO &amp; Baisse de tension","IHS GRID ONLY",
AK1340="Defaut GE &amp; POWER Cabinet","IHS",
AK1340="Sharing","Partners",
AK1340="Sites strategiques &amp; DataCenter","SST &amp; DC",
AK1340="Exclu","Exclu",
AK1340="SAT","SAT",
AK1340="SPARE-ISSUE","SPARE-ISSUE",
AK1340="Fiber CAmtel","TRANS_FO_CAMTEL",
AK1340="Fiber AOF","Fiber AOF",
AK1340="Projet OCM (HUAWEI)","TRAVAUX-HUAWEI",
AK1340="Projet OCM (NOKIA)","TRAVAUX-NOKIA",
AK1340="ACCESS-ISSUE","ACCESS-ISSUE",
AK1340="Projet OCM (ZTE, NOKIA, autres projets)","TRAVAUX OCM",
AK1340="No root CAuse","No root cause",
AK1340="ODU HS","PDH",
AK1340="IP &amp; VLAN","PDH",
AK1340="Warehouse HUAWEI","SPARE-ISSUE",
AK1340="SPARE-HS","SPARE-ISSUE",
AK1340="Power Telco","BSS",AK1340="no impacts","no impacts"
),"")</f>
        <v>No root cause</v>
      </c>
      <c r="AJ1340" s="56" t="str" cm="1">
        <f t="array" ref="AJ1340">IFERROR(_xlfn.IFS(
AK1340="MPR ISSUE","TX ISSUE",
AK1340="BSS Hardware Issue","RAN ISSUE",
AK1340="Sites strategiques, MLL, Pylone, etc.","ENVTECH",
AK1340="AKTIVCO DEFAUT GE &amp; POWER Cabinet","POWER ISSUE",
AK1340="AKTIVCO Coupure ENEO &amp; Baisse de tension","POWER ISSUE",
AK1340="Coupure ENEO &amp; Baisse de tension","POWER ISSUE",
AK1340="Defaut GE &amp; POWER Cabinet","POWER ISSUE",
AK1340="Sharing","POWER ISSUE",
AK1340="Sites strategiques &amp; DataCenter","POWER ISSUE",
AK1340="Exclu","Exclu",
AK1340="SAT","TX ISSUE",
AK1340="SPARE-ISSUE","SPARE-ISSUE",
AK1340="Fiber CAmtel","TX ISSUE",
AK1340="Fiber AOF","TX ISSUE",
AK1340="Projet OCM (HUAWEI)","TRAVAUX-HUAWEI",
AK1340="Projet OCM (NOKIA)","TRAVAUX -NOKIA",
AK1340="ACCESS-ISSUE","ACCESS-ISSUE",
AK1340="Projet OCM (ZTE, NOKIA, autres projets)","TRAVAUX OCM",
AK1340="No root CAuse","No root cause",
AK1340="ODU HS","TX ISSUE",
AK1340="IP &amp; VLAN","TX ISSUE",
AK1340="Warehouse HUAWEI","SPARE-ISSUE",
AK1340="SPARE-HS","SPARE-ISSUE",
AK1340="Power Telco","RAN ISSUE",AK1340="no impacts","no impacts"
),"")</f>
        <v>No root cause</v>
      </c>
      <c r="AK1340" s="81" t="s">
        <v>5620</v>
      </c>
      <c r="AL1340" s="56" t="str" cm="1">
        <f t="array" ref="AL1340">IFERROR(_xlfn.IFS(
AK1340="MPR ISSUE","ACTIVE",
AK1340="BSS Hardware Issue","ACTIVE",
AK1340="Sites strategiques, MLL, Pylone, etc.","PASSIVE",
AK1340="AKTIVCO DEFAUT GE &amp; POWER Cabinet","PASSIVE",
AK1340="AKTIVCO Coupure ENEO &amp; Baisse de tension","PASSIVE",
AK1340="Coupure ENEO &amp; Baisse de tension","PASSIVE",
AK1340="Defaut GE &amp; POWER Cabinet","PASSIVE",
AK1340="Sharing","PASSIVE",
AK1340="Sites strategiques &amp; DataCenter","PASSIVE",
AK1340="Exclu","Exclu",
AK1340="SAT","ACTIVE",
AK1340="SPARE-ISSUE","SPARE-ISSUE",
AK1340="Fiber CAmtel","ACTIVE",
AK1340="Fiber AOF","ACTIVE",
AK1340="Projet OCM (HUAWEI)","PLANNED WORKS",
AK1340="Projet OCM (NOKIA)","PLANNED WORKS",
AK1340="ACCESS-ISSUE","ACCESS-ISSUE",
AK1340="Projet OCM (ZTE, NOKIA, autres projets)","PLANNED WORKS",
AK1340="No root CAuse","No root cause",
AK1340="ODU HS","ACTIVE",
AK1340="IP &amp; VLAN","ACTIVE",
AK1340="Warehouse HUAWEI","SPARE-ISSUE",
AK1340="SPARE-HS","SPARE-ISSUE",
AK1340="Power Telco","ACTIVE", AK1340="no impacts","no impacts"
),"")</f>
        <v>No root cause</v>
      </c>
      <c r="AM1340" s="108" t="s">
        <v>5537</v>
      </c>
      <c r="AN1340" s="117" t="s">
        <v>3705</v>
      </c>
      <c r="AP1340" s="23" t="s">
        <v>5537</v>
      </c>
      <c r="AQ1340" s="23" t="s">
        <v>5537</v>
      </c>
      <c r="AR1340" s="7"/>
      <c r="AS1340" s="6"/>
      <c r="AT1340" s="7"/>
      <c r="AU1340" s="3" t="s">
        <v>5537</v>
      </c>
      <c r="AV1340" s="24" t="s">
        <v>5537</v>
      </c>
      <c r="AW1340" s="24" t="s">
        <v>5537</v>
      </c>
      <c r="AX1340" s="24" t="s">
        <v>5537</v>
      </c>
      <c r="AY1340" s="24" t="s">
        <v>5537</v>
      </c>
      <c r="AZ1340" s="24" t="s">
        <v>5537</v>
      </c>
      <c r="BA1340" s="24" t="s">
        <v>5537</v>
      </c>
      <c r="BB1340" s="24" t="s">
        <v>5537</v>
      </c>
      <c r="BC1340" s="24" t="s">
        <v>5537</v>
      </c>
      <c r="BD1340" s="24" t="s">
        <v>5537</v>
      </c>
      <c r="BE1340" s="24" t="s">
        <v>5537</v>
      </c>
      <c r="BF1340" s="24" t="s">
        <v>5537</v>
      </c>
      <c r="BG1340" s="24" t="s">
        <v>5537</v>
      </c>
      <c r="BH1340" s="24" t="s">
        <v>5537</v>
      </c>
      <c r="BI1340" s="9" t="s">
        <v>5537</v>
      </c>
      <c r="BJ1340" s="14"/>
      <c r="BK1340" s="14" t="s">
        <v>5537</v>
      </c>
      <c r="BL1340" s="14" t="str">
        <f>_xlfn.XLOOKUP(B1340,'[4]cell downs 18042026 17h'!$B:$B,'[4]cell downs 18042026 17h'!$B:$B,"")</f>
        <v/>
      </c>
      <c r="BM1340" s="14" t="str">
        <f>_xlfn.XLOOKUP(B1340,'[5]Cells Huawei 19042026 15h'!$B:$B,'[5]Cells Huawei 19042026 15h'!$B:$B,"")</f>
        <v/>
      </c>
      <c r="BN1340" s="9" t="str">
        <f>_xlfn.XLOOKUP(B1340,'[6]cells down 19042026 9H40'!$B:$B,'[6]cells down 19042026 9H40'!$B:$B,"")</f>
        <v/>
      </c>
      <c r="BO1340" s="9" t="s">
        <v>3705</v>
      </c>
      <c r="BP1340" s="9" t="s">
        <v>5537</v>
      </c>
    </row>
    <row r="1341" spans="1:68" s="9" customFormat="1" x14ac:dyDescent="0.35">
      <c r="A1341" s="1" t="s">
        <v>1317</v>
      </c>
      <c r="B1341" s="8" t="s">
        <v>1318</v>
      </c>
      <c r="C1341" s="3" t="str">
        <f>_xlfn.XLOOKUP(B1341,'[1]daily break down'!$D:$D,'[1]daily break down'!$E:$E,"")</f>
        <v>Maroua</v>
      </c>
      <c r="D1341" s="1" t="s">
        <v>11</v>
      </c>
      <c r="E1341" s="1" t="s">
        <v>12</v>
      </c>
      <c r="F1341" s="3" t="s">
        <v>55</v>
      </c>
      <c r="G1341" s="1" t="s">
        <v>84</v>
      </c>
      <c r="H1341" s="39" t="str">
        <f>_xlfn.XLOOKUP(B1341,[2]CALCULATION!$B:$B,[2]CALCULATION!$H:$H,"")</f>
        <v>Huawei</v>
      </c>
      <c r="I1341" s="34">
        <v>0</v>
      </c>
      <c r="J1341" s="34">
        <v>0</v>
      </c>
      <c r="K1341" s="34">
        <v>0</v>
      </c>
      <c r="L1341" s="34">
        <v>0</v>
      </c>
      <c r="M1341" s="34">
        <v>0</v>
      </c>
      <c r="N1341" s="34">
        <v>0</v>
      </c>
      <c r="O1341" s="34">
        <v>0</v>
      </c>
      <c r="P1341" s="34">
        <v>0</v>
      </c>
      <c r="Q1341" s="34">
        <v>0</v>
      </c>
      <c r="R1341" s="34">
        <v>0</v>
      </c>
      <c r="S1341" s="109">
        <v>0</v>
      </c>
      <c r="T1341" s="109">
        <f>_xlfn.XLOOKUP(B1341,'[3]Nur des jours'!$B:$B,'[3]Nur des jours'!$U:$U,"")</f>
        <v>0.26217565126571984</v>
      </c>
      <c r="U1341" s="109">
        <v>0</v>
      </c>
      <c r="V1341" s="109">
        <v>0</v>
      </c>
      <c r="W1341" s="109">
        <v>0.26217565126571984</v>
      </c>
      <c r="X1341" s="109">
        <v>0</v>
      </c>
      <c r="Y1341" s="109">
        <v>0</v>
      </c>
      <c r="Z1341" s="109">
        <v>0</v>
      </c>
      <c r="AA1341" s="109">
        <v>0</v>
      </c>
      <c r="AB1341" s="109">
        <v>0</v>
      </c>
      <c r="AC1341" s="109">
        <v>0</v>
      </c>
      <c r="AD1341" s="109">
        <v>0</v>
      </c>
      <c r="AE1341" s="109">
        <v>0</v>
      </c>
      <c r="AF1341" s="109">
        <v>0</v>
      </c>
      <c r="AG1341" s="57" t="str">
        <f>_xlfn.XLOOKUP(B1341,[3]CALCULATION!$B:$B,[3]CALCULATION!$M:$M,"")</f>
        <v>Operationnel</v>
      </c>
      <c r="AH1341" s="57"/>
      <c r="AI1341" s="56" t="str" cm="1">
        <f t="array" ref="AI1341">IFERROR(_xlfn.IFS(
AK1341="MPR ISSUE","PDH",
AK1341="BSS Hardware Issue","BSS",
AK1341="Sites strategiques, MLL, Pylone, etc.","ENVTECH",
AK1341="AKTIVCO DEFAUT GE &amp; POWER Cabinet","AKTIVCO",
AK1341="AKTIVCO Coupure ENEO &amp; Baisse de tension","AKTIVCO GRID ONLY",
AK1341="Coupure ENEO &amp; Baisse de tension","IHS GRID ONLY",
AK1341="Defaut GE &amp; POWER Cabinet","IHS",
AK1341="Sharing","Partners",
AK1341="Sites strategiques &amp; DataCenter","SST &amp; DC",
AK1341="Exclu","Exclu",
AK1341="SAT","SAT",
AK1341="SPARE-ISSUE","SPARE-ISSUE",
AK1341="Fiber CAmtel","TRANS_FO_CAMTEL",
AK1341="Fiber AOF","Fiber AOF",
AK1341="Projet OCM (HUAWEI)","TRAVAUX-HUAWEI",
AK1341="Projet OCM (NOKIA)","TRAVAUX-NOKIA",
AK1341="ACCESS-ISSUE","ACCESS-ISSUE",
AK1341="Projet OCM (ZTE, NOKIA, autres projets)","TRAVAUX OCM",
AK1341="No root CAuse","No root cause",
AK1341="ODU HS","PDH",
AK1341="IP &amp; VLAN","PDH",
AK1341="Warehouse HUAWEI","SPARE-ISSUE",
AK1341="SPARE-HS","SPARE-ISSUE",
AK1341="Power Telco","BSS",AK1341="no impacts","no impacts"
),"")</f>
        <v>No root cause</v>
      </c>
      <c r="AJ1341" s="56" t="str" cm="1">
        <f t="array" ref="AJ1341">IFERROR(_xlfn.IFS(
AK1341="MPR ISSUE","TX ISSUE",
AK1341="BSS Hardware Issue","RAN ISSUE",
AK1341="Sites strategiques, MLL, Pylone, etc.","ENVTECH",
AK1341="AKTIVCO DEFAUT GE &amp; POWER Cabinet","POWER ISSUE",
AK1341="AKTIVCO Coupure ENEO &amp; Baisse de tension","POWER ISSUE",
AK1341="Coupure ENEO &amp; Baisse de tension","POWER ISSUE",
AK1341="Defaut GE &amp; POWER Cabinet","POWER ISSUE",
AK1341="Sharing","POWER ISSUE",
AK1341="Sites strategiques &amp; DataCenter","POWER ISSUE",
AK1341="Exclu","Exclu",
AK1341="SAT","TX ISSUE",
AK1341="SPARE-ISSUE","SPARE-ISSUE",
AK1341="Fiber CAmtel","TX ISSUE",
AK1341="Fiber AOF","TX ISSUE",
AK1341="Projet OCM (HUAWEI)","TRAVAUX-HUAWEI",
AK1341="Projet OCM (NOKIA)","TRAVAUX -NOKIA",
AK1341="ACCESS-ISSUE","ACCESS-ISSUE",
AK1341="Projet OCM (ZTE, NOKIA, autres projets)","TRAVAUX OCM",
AK1341="No root CAuse","No root cause",
AK1341="ODU HS","TX ISSUE",
AK1341="IP &amp; VLAN","TX ISSUE",
AK1341="Warehouse HUAWEI","SPARE-ISSUE",
AK1341="SPARE-HS","SPARE-ISSUE",
AK1341="Power Telco","RAN ISSUE",AK1341="no impacts","no impacts"
),"")</f>
        <v>No root cause</v>
      </c>
      <c r="AK1341" s="81" t="s">
        <v>5620</v>
      </c>
      <c r="AL1341" s="56" t="str" cm="1">
        <f t="array" ref="AL1341">IFERROR(_xlfn.IFS(
AK1341="MPR ISSUE","ACTIVE",
AK1341="BSS Hardware Issue","ACTIVE",
AK1341="Sites strategiques, MLL, Pylone, etc.","PASSIVE",
AK1341="AKTIVCO DEFAUT GE &amp; POWER Cabinet","PASSIVE",
AK1341="AKTIVCO Coupure ENEO &amp; Baisse de tension","PASSIVE",
AK1341="Coupure ENEO &amp; Baisse de tension","PASSIVE",
AK1341="Defaut GE &amp; POWER Cabinet","PASSIVE",
AK1341="Sharing","PASSIVE",
AK1341="Sites strategiques &amp; DataCenter","PASSIVE",
AK1341="Exclu","Exclu",
AK1341="SAT","ACTIVE",
AK1341="SPARE-ISSUE","SPARE-ISSUE",
AK1341="Fiber CAmtel","ACTIVE",
AK1341="Fiber AOF","ACTIVE",
AK1341="Projet OCM (HUAWEI)","PLANNED WORKS",
AK1341="Projet OCM (NOKIA)","PLANNED WORKS",
AK1341="ACCESS-ISSUE","ACCESS-ISSUE",
AK1341="Projet OCM (ZTE, NOKIA, autres projets)","PLANNED WORKS",
AK1341="No root CAuse","No root cause",
AK1341="ODU HS","ACTIVE",
AK1341="IP &amp; VLAN","ACTIVE",
AK1341="Warehouse HUAWEI","SPARE-ISSUE",
AK1341="SPARE-HS","SPARE-ISSUE",
AK1341="Power Telco","ACTIVE", AK1341="no impacts","no impacts"
),"")</f>
        <v>No root cause</v>
      </c>
      <c r="AM1341" s="108" t="s">
        <v>5537</v>
      </c>
      <c r="AN1341" s="117" t="s">
        <v>1318</v>
      </c>
      <c r="AP1341" s="23" t="s">
        <v>5537</v>
      </c>
      <c r="AQ1341" s="23" t="s">
        <v>5537</v>
      </c>
      <c r="AR1341" s="7"/>
      <c r="AS1341" s="6"/>
      <c r="AT1341" s="7"/>
      <c r="AU1341" s="3" t="s">
        <v>5537</v>
      </c>
      <c r="AV1341" s="24" t="s">
        <v>5537</v>
      </c>
      <c r="AW1341" s="24" t="s">
        <v>5537</v>
      </c>
      <c r="AX1341" s="24" t="s">
        <v>5537</v>
      </c>
      <c r="AY1341" s="24" t="s">
        <v>5537</v>
      </c>
      <c r="AZ1341" s="24" t="s">
        <v>5537</v>
      </c>
      <c r="BA1341" s="24" t="s">
        <v>5537</v>
      </c>
      <c r="BB1341" s="24" t="s">
        <v>5537</v>
      </c>
      <c r="BC1341" s="24" t="s">
        <v>5537</v>
      </c>
      <c r="BD1341" s="24" t="s">
        <v>5537</v>
      </c>
      <c r="BE1341" s="24" t="s">
        <v>5537</v>
      </c>
      <c r="BF1341" s="24" t="s">
        <v>5537</v>
      </c>
      <c r="BG1341" s="24" t="s">
        <v>5537</v>
      </c>
      <c r="BH1341" s="24" t="s">
        <v>5537</v>
      </c>
      <c r="BI1341" s="9" t="s">
        <v>5537</v>
      </c>
      <c r="BJ1341" s="14"/>
      <c r="BK1341" s="14" t="s">
        <v>5537</v>
      </c>
      <c r="BL1341" s="14" t="str">
        <f>_xlfn.XLOOKUP(B1341,'[4]cell downs 18042026 17h'!$B:$B,'[4]cell downs 18042026 17h'!$B:$B,"")</f>
        <v/>
      </c>
      <c r="BM1341" s="14" t="str">
        <f>_xlfn.XLOOKUP(B1341,'[5]Cells Huawei 19042026 15h'!$B:$B,'[5]Cells Huawei 19042026 15h'!$B:$B,"")</f>
        <v/>
      </c>
      <c r="BN1341" s="9" t="str">
        <f>_xlfn.XLOOKUP(B1341,'[6]cells down 19042026 9H40'!$B:$B,'[6]cells down 19042026 9H40'!$B:$B,"")</f>
        <v/>
      </c>
      <c r="BO1341" s="9" t="s">
        <v>1318</v>
      </c>
      <c r="BP1341" s="9" t="s">
        <v>12</v>
      </c>
    </row>
    <row r="1342" spans="1:68" s="9" customFormat="1" x14ac:dyDescent="0.35">
      <c r="A1342" s="1" t="s">
        <v>3016</v>
      </c>
      <c r="B1342" s="8" t="s">
        <v>3017</v>
      </c>
      <c r="C1342" s="3" t="str">
        <f>_xlfn.XLOOKUP(B1342,'[1]daily break down'!$D:$D,'[1]daily break down'!$E:$E,"")</f>
        <v>EXTREME-NORD</v>
      </c>
      <c r="D1342" s="1" t="s">
        <v>11</v>
      </c>
      <c r="E1342" s="1" t="s">
        <v>12</v>
      </c>
      <c r="F1342" s="3" t="s">
        <v>55</v>
      </c>
      <c r="G1342" s="1" t="s">
        <v>185</v>
      </c>
      <c r="H1342" s="39" t="str">
        <f>_xlfn.XLOOKUP(B1342,[2]CALCULATION!$B:$B,[2]CALCULATION!$H:$H,"")</f>
        <v>Huawei</v>
      </c>
      <c r="I1342" s="34">
        <v>0</v>
      </c>
      <c r="J1342" s="34">
        <v>0</v>
      </c>
      <c r="K1342" s="34">
        <v>0</v>
      </c>
      <c r="L1342" s="34">
        <v>0</v>
      </c>
      <c r="M1342" s="34">
        <v>1.0701046990437544E-3</v>
      </c>
      <c r="N1342" s="34">
        <v>0.10567283903057074</v>
      </c>
      <c r="O1342" s="34">
        <v>0.43860024598140024</v>
      </c>
      <c r="P1342" s="34">
        <v>0.18013429100569864</v>
      </c>
      <c r="Q1342" s="34">
        <v>0</v>
      </c>
      <c r="R1342" s="34">
        <v>0</v>
      </c>
      <c r="S1342" s="109">
        <v>0</v>
      </c>
      <c r="T1342" s="109">
        <f>_xlfn.XLOOKUP(B1342,'[3]Nur des jours'!$B:$B,'[3]Nur des jours'!$U:$U,"")</f>
        <v>0.19049647150810567</v>
      </c>
      <c r="U1342" s="109">
        <v>0</v>
      </c>
      <c r="V1342" s="109">
        <v>0</v>
      </c>
      <c r="W1342" s="109">
        <v>0.1904964715081057</v>
      </c>
      <c r="X1342" s="109">
        <v>0</v>
      </c>
      <c r="Y1342" s="109">
        <v>0</v>
      </c>
      <c r="Z1342" s="109">
        <v>0</v>
      </c>
      <c r="AA1342" s="109">
        <v>0</v>
      </c>
      <c r="AB1342" s="109">
        <v>0</v>
      </c>
      <c r="AC1342" s="109">
        <v>0</v>
      </c>
      <c r="AD1342" s="109">
        <v>0</v>
      </c>
      <c r="AE1342" s="109">
        <v>0</v>
      </c>
      <c r="AF1342" s="109">
        <v>0</v>
      </c>
      <c r="AG1342" s="57" t="str">
        <f>_xlfn.XLOOKUP(B1342,[3]CALCULATION!$B:$B,[3]CALCULATION!$M:$M,"")</f>
        <v>Insecurity</v>
      </c>
      <c r="AH1342" s="57"/>
      <c r="AI1342" s="56" t="str" cm="1">
        <f t="array" ref="AI1342">IFERROR(_xlfn.IFS(
AK1342="MPR ISSUE","PDH",
AK1342="BSS Hardware Issue","BSS",
AK1342="Sites strategiques, MLL, Pylone, etc.","ENVTECH",
AK1342="AKTIVCO DEFAUT GE &amp; POWER Cabinet","AKTIVCO",
AK1342="AKTIVCO Coupure ENEO &amp; Baisse de tension","AKTIVCO GRID ONLY",
AK1342="Coupure ENEO &amp; Baisse de tension","IHS GRID ONLY",
AK1342="Defaut GE &amp; POWER Cabinet","IHS",
AK1342="Sharing","Partners",
AK1342="Sites strategiques &amp; DataCenter","SST &amp; DC",
AK1342="Exclu","Exclu",
AK1342="SAT","SAT",
AK1342="SPARE-ISSUE","SPARE-ISSUE",
AK1342="Fiber CAmtel","TRANS_FO_CAMTEL",
AK1342="Fiber AOF","Fiber AOF",
AK1342="Projet OCM (HUAWEI)","TRAVAUX-HUAWEI",
AK1342="Projet OCM (NOKIA)","TRAVAUX-NOKIA",
AK1342="ACCESS-ISSUE","ACCESS-ISSUE",
AK1342="Projet OCM (ZTE, NOKIA, autres projets)","TRAVAUX OCM",
AK1342="No root CAuse","No root cause",
AK1342="ODU HS","PDH",
AK1342="IP &amp; VLAN","PDH",
AK1342="Warehouse HUAWEI","SPARE-ISSUE",
AK1342="SPARE-HS","SPARE-ISSUE",
AK1342="Power Telco","BSS",AK1342="no impacts","no impacts"
),"")</f>
        <v>No root cause</v>
      </c>
      <c r="AJ1342" s="56" t="str" cm="1">
        <f t="array" ref="AJ1342">IFERROR(_xlfn.IFS(
AK1342="MPR ISSUE","TX ISSUE",
AK1342="BSS Hardware Issue","RAN ISSUE",
AK1342="Sites strategiques, MLL, Pylone, etc.","ENVTECH",
AK1342="AKTIVCO DEFAUT GE &amp; POWER Cabinet","POWER ISSUE",
AK1342="AKTIVCO Coupure ENEO &amp; Baisse de tension","POWER ISSUE",
AK1342="Coupure ENEO &amp; Baisse de tension","POWER ISSUE",
AK1342="Defaut GE &amp; POWER Cabinet","POWER ISSUE",
AK1342="Sharing","POWER ISSUE",
AK1342="Sites strategiques &amp; DataCenter","POWER ISSUE",
AK1342="Exclu","Exclu",
AK1342="SAT","TX ISSUE",
AK1342="SPARE-ISSUE","SPARE-ISSUE",
AK1342="Fiber CAmtel","TX ISSUE",
AK1342="Fiber AOF","TX ISSUE",
AK1342="Projet OCM (HUAWEI)","TRAVAUX-HUAWEI",
AK1342="Projet OCM (NOKIA)","TRAVAUX -NOKIA",
AK1342="ACCESS-ISSUE","ACCESS-ISSUE",
AK1342="Projet OCM (ZTE, NOKIA, autres projets)","TRAVAUX OCM",
AK1342="No root CAuse","No root cause",
AK1342="ODU HS","TX ISSUE",
AK1342="IP &amp; VLAN","TX ISSUE",
AK1342="Warehouse HUAWEI","SPARE-ISSUE",
AK1342="SPARE-HS","SPARE-ISSUE",
AK1342="Power Telco","RAN ISSUE",AK1342="no impacts","no impacts"
),"")</f>
        <v>No root cause</v>
      </c>
      <c r="AK1342" s="81" t="s">
        <v>5620</v>
      </c>
      <c r="AL1342" s="56" t="str" cm="1">
        <f t="array" ref="AL1342">IFERROR(_xlfn.IFS(
AK1342="MPR ISSUE","ACTIVE",
AK1342="BSS Hardware Issue","ACTIVE",
AK1342="Sites strategiques, MLL, Pylone, etc.","PASSIVE",
AK1342="AKTIVCO DEFAUT GE &amp; POWER Cabinet","PASSIVE",
AK1342="AKTIVCO Coupure ENEO &amp; Baisse de tension","PASSIVE",
AK1342="Coupure ENEO &amp; Baisse de tension","PASSIVE",
AK1342="Defaut GE &amp; POWER Cabinet","PASSIVE",
AK1342="Sharing","PASSIVE",
AK1342="Sites strategiques &amp; DataCenter","PASSIVE",
AK1342="Exclu","Exclu",
AK1342="SAT","ACTIVE",
AK1342="SPARE-ISSUE","SPARE-ISSUE",
AK1342="Fiber CAmtel","ACTIVE",
AK1342="Fiber AOF","ACTIVE",
AK1342="Projet OCM (HUAWEI)","PLANNED WORKS",
AK1342="Projet OCM (NOKIA)","PLANNED WORKS",
AK1342="ACCESS-ISSUE","ACCESS-ISSUE",
AK1342="Projet OCM (ZTE, NOKIA, autres projets)","PLANNED WORKS",
AK1342="No root CAuse","No root cause",
AK1342="ODU HS","ACTIVE",
AK1342="IP &amp; VLAN","ACTIVE",
AK1342="Warehouse HUAWEI","SPARE-ISSUE",
AK1342="SPARE-HS","SPARE-ISSUE",
AK1342="Power Telco","ACTIVE", AK1342="no impacts","no impacts"
),"")</f>
        <v>No root cause</v>
      </c>
      <c r="AM1342" s="108" t="s">
        <v>5537</v>
      </c>
      <c r="AN1342" s="117" t="s">
        <v>3017</v>
      </c>
      <c r="AP1342" s="23" t="s">
        <v>5537</v>
      </c>
      <c r="AQ1342" s="23" t="s">
        <v>5537</v>
      </c>
      <c r="AR1342" s="7"/>
      <c r="AS1342" s="6"/>
      <c r="AT1342" s="7"/>
      <c r="AU1342" s="3" t="s">
        <v>5537</v>
      </c>
      <c r="AV1342" s="24" t="s">
        <v>5537</v>
      </c>
      <c r="AW1342" s="24" t="s">
        <v>5537</v>
      </c>
      <c r="AX1342" s="24" t="s">
        <v>5537</v>
      </c>
      <c r="AY1342" s="24" t="s">
        <v>5537</v>
      </c>
      <c r="AZ1342" s="24" t="s">
        <v>5537</v>
      </c>
      <c r="BA1342" s="24" t="s">
        <v>5537</v>
      </c>
      <c r="BB1342" s="24" t="s">
        <v>5537</v>
      </c>
      <c r="BC1342" s="24" t="s">
        <v>5537</v>
      </c>
      <c r="BD1342" s="24" t="s">
        <v>5537</v>
      </c>
      <c r="BE1342" s="24" t="s">
        <v>5537</v>
      </c>
      <c r="BF1342" s="24" t="s">
        <v>5537</v>
      </c>
      <c r="BG1342" s="24" t="s">
        <v>5537</v>
      </c>
      <c r="BH1342" s="24" t="s">
        <v>5537</v>
      </c>
      <c r="BI1342" s="9" t="s">
        <v>5537</v>
      </c>
      <c r="BJ1342" s="14"/>
      <c r="BK1342" s="14" t="s">
        <v>5537</v>
      </c>
      <c r="BL1342" s="14" t="str">
        <f>_xlfn.XLOOKUP(B1342,'[4]cell downs 18042026 17h'!$B:$B,'[4]cell downs 18042026 17h'!$B:$B,"")</f>
        <v/>
      </c>
      <c r="BM1342" s="14" t="str">
        <f>_xlfn.XLOOKUP(B1342,'[5]Cells Huawei 19042026 15h'!$B:$B,'[5]Cells Huawei 19042026 15h'!$B:$B,"")</f>
        <v/>
      </c>
      <c r="BN1342" s="9" t="str">
        <f>_xlfn.XLOOKUP(B1342,'[6]cells down 19042026 9H40'!$B:$B,'[6]cells down 19042026 9H40'!$B:$B,"")</f>
        <v/>
      </c>
      <c r="BO1342" s="9" t="s">
        <v>3017</v>
      </c>
      <c r="BP1342" s="9" t="s">
        <v>5537</v>
      </c>
    </row>
    <row r="1343" spans="1:68" s="9" customFormat="1" x14ac:dyDescent="0.35">
      <c r="A1343" s="1" t="s">
        <v>2921</v>
      </c>
      <c r="B1343" s="8" t="s">
        <v>2922</v>
      </c>
      <c r="C1343" s="3" t="str">
        <f>_xlfn.XLOOKUP(B1343,'[1]daily break down'!$D:$D,'[1]daily break down'!$E:$E,"")</f>
        <v>Maroua</v>
      </c>
      <c r="D1343" s="1" t="s">
        <v>11</v>
      </c>
      <c r="E1343" s="1" t="s">
        <v>12</v>
      </c>
      <c r="F1343" s="3" t="s">
        <v>55</v>
      </c>
      <c r="G1343" s="1" t="s">
        <v>84</v>
      </c>
      <c r="H1343" s="39" t="str">
        <f>_xlfn.XLOOKUP(B1343,[2]CALCULATION!$B:$B,[2]CALCULATION!$H:$H,"")</f>
        <v>Huawei</v>
      </c>
      <c r="I1343" s="34">
        <v>0.27136071659917876</v>
      </c>
      <c r="J1343" s="34">
        <v>0.69431959889622274</v>
      </c>
      <c r="K1343" s="34">
        <v>0</v>
      </c>
      <c r="L1343" s="34">
        <v>0</v>
      </c>
      <c r="M1343" s="34">
        <v>0</v>
      </c>
      <c r="N1343" s="34">
        <v>0</v>
      </c>
      <c r="O1343" s="34">
        <v>0</v>
      </c>
      <c r="P1343" s="34">
        <v>0</v>
      </c>
      <c r="Q1343" s="34">
        <v>0</v>
      </c>
      <c r="R1343" s="34">
        <v>0</v>
      </c>
      <c r="S1343" s="109">
        <v>0</v>
      </c>
      <c r="T1343" s="109">
        <f>_xlfn.XLOOKUP(B1343,'[3]Nur des jours'!$B:$B,'[3]Nur des jours'!$U:$U,"")</f>
        <v>0.18646574380837422</v>
      </c>
      <c r="U1343" s="109">
        <v>0</v>
      </c>
      <c r="V1343" s="109">
        <v>0</v>
      </c>
      <c r="W1343" s="109">
        <v>0.18646574380837422</v>
      </c>
      <c r="X1343" s="109">
        <v>0</v>
      </c>
      <c r="Y1343" s="109">
        <v>0</v>
      </c>
      <c r="Z1343" s="109">
        <v>0</v>
      </c>
      <c r="AA1343" s="109">
        <v>0</v>
      </c>
      <c r="AB1343" s="109">
        <v>0</v>
      </c>
      <c r="AC1343" s="109">
        <v>0</v>
      </c>
      <c r="AD1343" s="109">
        <v>0</v>
      </c>
      <c r="AE1343" s="109">
        <v>0</v>
      </c>
      <c r="AF1343" s="109">
        <v>0</v>
      </c>
      <c r="AG1343" s="57" t="str">
        <f>_xlfn.XLOOKUP(B1343,[3]CALCULATION!$B:$B,[3]CALCULATION!$M:$M,"")</f>
        <v>Operationnel</v>
      </c>
      <c r="AH1343" s="57"/>
      <c r="AI1343" s="56" t="str" cm="1">
        <f t="array" ref="AI1343">IFERROR(_xlfn.IFS(
AK1343="MPR ISSUE","PDH",
AK1343="BSS Hardware Issue","BSS",
AK1343="Sites strategiques, MLL, Pylone, etc.","ENVTECH",
AK1343="AKTIVCO DEFAUT GE &amp; POWER Cabinet","AKTIVCO",
AK1343="AKTIVCO Coupure ENEO &amp; Baisse de tension","AKTIVCO GRID ONLY",
AK1343="Coupure ENEO &amp; Baisse de tension","IHS GRID ONLY",
AK1343="Defaut GE &amp; POWER Cabinet","IHS",
AK1343="Sharing","Partners",
AK1343="Sites strategiques &amp; DataCenter","SST &amp; DC",
AK1343="Exclu","Exclu",
AK1343="SAT","SAT",
AK1343="SPARE-ISSUE","SPARE-ISSUE",
AK1343="Fiber CAmtel","TRANS_FO_CAMTEL",
AK1343="Fiber AOF","Fiber AOF",
AK1343="Projet OCM (HUAWEI)","TRAVAUX-HUAWEI",
AK1343="Projet OCM (NOKIA)","TRAVAUX-NOKIA",
AK1343="ACCESS-ISSUE","ACCESS-ISSUE",
AK1343="Projet OCM (ZTE, NOKIA, autres projets)","TRAVAUX OCM",
AK1343="No root CAuse","No root cause",
AK1343="ODU HS","PDH",
AK1343="IP &amp; VLAN","PDH",
AK1343="Warehouse HUAWEI","SPARE-ISSUE",
AK1343="SPARE-HS","SPARE-ISSUE",
AK1343="Power Telco","BSS",AK1343="no impacts","no impacts"
),"")</f>
        <v>No root cause</v>
      </c>
      <c r="AJ1343" s="56" t="str" cm="1">
        <f t="array" ref="AJ1343">IFERROR(_xlfn.IFS(
AK1343="MPR ISSUE","TX ISSUE",
AK1343="BSS Hardware Issue","RAN ISSUE",
AK1343="Sites strategiques, MLL, Pylone, etc.","ENVTECH",
AK1343="AKTIVCO DEFAUT GE &amp; POWER Cabinet","POWER ISSUE",
AK1343="AKTIVCO Coupure ENEO &amp; Baisse de tension","POWER ISSUE",
AK1343="Coupure ENEO &amp; Baisse de tension","POWER ISSUE",
AK1343="Defaut GE &amp; POWER Cabinet","POWER ISSUE",
AK1343="Sharing","POWER ISSUE",
AK1343="Sites strategiques &amp; DataCenter","POWER ISSUE",
AK1343="Exclu","Exclu",
AK1343="SAT","TX ISSUE",
AK1343="SPARE-ISSUE","SPARE-ISSUE",
AK1343="Fiber CAmtel","TX ISSUE",
AK1343="Fiber AOF","TX ISSUE",
AK1343="Projet OCM (HUAWEI)","TRAVAUX-HUAWEI",
AK1343="Projet OCM (NOKIA)","TRAVAUX -NOKIA",
AK1343="ACCESS-ISSUE","ACCESS-ISSUE",
AK1343="Projet OCM (ZTE, NOKIA, autres projets)","TRAVAUX OCM",
AK1343="No root CAuse","No root cause",
AK1343="ODU HS","TX ISSUE",
AK1343="IP &amp; VLAN","TX ISSUE",
AK1343="Warehouse HUAWEI","SPARE-ISSUE",
AK1343="SPARE-HS","SPARE-ISSUE",
AK1343="Power Telco","RAN ISSUE",AK1343="no impacts","no impacts"
),"")</f>
        <v>No root cause</v>
      </c>
      <c r="AK1343" s="81" t="s">
        <v>5620</v>
      </c>
      <c r="AL1343" s="56" t="str" cm="1">
        <f t="array" ref="AL1343">IFERROR(_xlfn.IFS(
AK1343="MPR ISSUE","ACTIVE",
AK1343="BSS Hardware Issue","ACTIVE",
AK1343="Sites strategiques, MLL, Pylone, etc.","PASSIVE",
AK1343="AKTIVCO DEFAUT GE &amp; POWER Cabinet","PASSIVE",
AK1343="AKTIVCO Coupure ENEO &amp; Baisse de tension","PASSIVE",
AK1343="Coupure ENEO &amp; Baisse de tension","PASSIVE",
AK1343="Defaut GE &amp; POWER Cabinet","PASSIVE",
AK1343="Sharing","PASSIVE",
AK1343="Sites strategiques &amp; DataCenter","PASSIVE",
AK1343="Exclu","Exclu",
AK1343="SAT","ACTIVE",
AK1343="SPARE-ISSUE","SPARE-ISSUE",
AK1343="Fiber CAmtel","ACTIVE",
AK1343="Fiber AOF","ACTIVE",
AK1343="Projet OCM (HUAWEI)","PLANNED WORKS",
AK1343="Projet OCM (NOKIA)","PLANNED WORKS",
AK1343="ACCESS-ISSUE","ACCESS-ISSUE",
AK1343="Projet OCM (ZTE, NOKIA, autres projets)","PLANNED WORKS",
AK1343="No root CAuse","No root cause",
AK1343="ODU HS","ACTIVE",
AK1343="IP &amp; VLAN","ACTIVE",
AK1343="Warehouse HUAWEI","SPARE-ISSUE",
AK1343="SPARE-HS","SPARE-ISSUE",
AK1343="Power Telco","ACTIVE", AK1343="no impacts","no impacts"
),"")</f>
        <v>No root cause</v>
      </c>
      <c r="AM1343" s="108" t="s">
        <v>5537</v>
      </c>
      <c r="AN1343" s="117" t="s">
        <v>2922</v>
      </c>
      <c r="AP1343" s="23" t="s">
        <v>5537</v>
      </c>
      <c r="AQ1343" s="23" t="s">
        <v>5537</v>
      </c>
      <c r="AR1343" s="7"/>
      <c r="AS1343" s="6"/>
      <c r="AT1343" s="7"/>
      <c r="AU1343" s="3" t="s">
        <v>5537</v>
      </c>
      <c r="AV1343" s="24" t="s">
        <v>5537</v>
      </c>
      <c r="AW1343" s="24" t="s">
        <v>5537</v>
      </c>
      <c r="AX1343" s="24" t="s">
        <v>5537</v>
      </c>
      <c r="AY1343" s="24" t="s">
        <v>5537</v>
      </c>
      <c r="AZ1343" s="24" t="s">
        <v>5537</v>
      </c>
      <c r="BA1343" s="24" t="s">
        <v>5537</v>
      </c>
      <c r="BB1343" s="24" t="s">
        <v>5537</v>
      </c>
      <c r="BC1343" s="24" t="s">
        <v>5537</v>
      </c>
      <c r="BD1343" s="24" t="s">
        <v>5537</v>
      </c>
      <c r="BE1343" s="24" t="s">
        <v>5537</v>
      </c>
      <c r="BF1343" s="24" t="s">
        <v>5537</v>
      </c>
      <c r="BG1343" s="24" t="s">
        <v>5537</v>
      </c>
      <c r="BH1343" s="24" t="s">
        <v>5537</v>
      </c>
      <c r="BI1343" s="9" t="s">
        <v>5537</v>
      </c>
      <c r="BJ1343" s="14"/>
      <c r="BK1343" s="14" t="s">
        <v>5537</v>
      </c>
      <c r="BL1343" s="14" t="str">
        <f>_xlfn.XLOOKUP(B1343,'[4]cell downs 18042026 17h'!$B:$B,'[4]cell downs 18042026 17h'!$B:$B,"")</f>
        <v/>
      </c>
      <c r="BM1343" s="14" t="str">
        <f>_xlfn.XLOOKUP(B1343,'[5]Cells Huawei 19042026 15h'!$B:$B,'[5]Cells Huawei 19042026 15h'!$B:$B,"")</f>
        <v/>
      </c>
      <c r="BN1343" s="9" t="str">
        <f>_xlfn.XLOOKUP(B1343,'[6]cells down 19042026 9H40'!$B:$B,'[6]cells down 19042026 9H40'!$B:$B,"")</f>
        <v/>
      </c>
      <c r="BO1343" s="9" t="s">
        <v>2922</v>
      </c>
      <c r="BP1343" s="9" t="s">
        <v>12</v>
      </c>
    </row>
    <row r="1344" spans="1:68" s="9" customFormat="1" x14ac:dyDescent="0.35">
      <c r="A1344" s="1" t="s">
        <v>4096</v>
      </c>
      <c r="B1344" s="8" t="s">
        <v>4097</v>
      </c>
      <c r="C1344" s="3" t="str">
        <f>_xlfn.XLOOKUP(B1344,'[1]daily break down'!$D:$D,'[1]daily break down'!$E:$E,"")</f>
        <v>SUD-OUEST</v>
      </c>
      <c r="D1344" s="1" t="s">
        <v>11</v>
      </c>
      <c r="E1344" s="1" t="s">
        <v>12</v>
      </c>
      <c r="F1344" s="3" t="s">
        <v>13</v>
      </c>
      <c r="G1344" s="1" t="s">
        <v>3459</v>
      </c>
      <c r="H1344" s="39" t="str">
        <f>_xlfn.XLOOKUP(B1344,[2]CALCULATION!$B:$B,[2]CALCULATION!$H:$H,"")</f>
        <v>HUAWEI</v>
      </c>
      <c r="I1344" s="34">
        <v>0</v>
      </c>
      <c r="J1344" s="34">
        <v>0</v>
      </c>
      <c r="K1344" s="34">
        <v>0</v>
      </c>
      <c r="L1344" s="34">
        <v>0</v>
      </c>
      <c r="M1344" s="34">
        <v>0</v>
      </c>
      <c r="N1344" s="34">
        <v>0</v>
      </c>
      <c r="O1344" s="34">
        <v>0</v>
      </c>
      <c r="P1344" s="34">
        <v>0</v>
      </c>
      <c r="Q1344" s="34">
        <v>0</v>
      </c>
      <c r="R1344" s="34">
        <v>0</v>
      </c>
      <c r="S1344" s="109">
        <v>0</v>
      </c>
      <c r="T1344" s="109">
        <f>_xlfn.XLOOKUP(B1344,'[3]Nur des jours'!$B:$B,'[3]Nur des jours'!$U:$U,"")</f>
        <v>0</v>
      </c>
      <c r="U1344" s="109">
        <v>0</v>
      </c>
      <c r="V1344" s="109">
        <v>0</v>
      </c>
      <c r="W1344" s="109">
        <v>0.18405800823552576</v>
      </c>
      <c r="X1344" s="109">
        <v>0</v>
      </c>
      <c r="Y1344" s="109">
        <v>0</v>
      </c>
      <c r="Z1344" s="109">
        <v>0</v>
      </c>
      <c r="AA1344" s="109">
        <v>0</v>
      </c>
      <c r="AB1344" s="109">
        <v>0</v>
      </c>
      <c r="AC1344" s="109">
        <v>0</v>
      </c>
      <c r="AD1344" s="109">
        <v>0</v>
      </c>
      <c r="AE1344" s="109">
        <v>0</v>
      </c>
      <c r="AF1344" s="109">
        <v>0</v>
      </c>
      <c r="AG1344" s="57" t="str">
        <f>_xlfn.XLOOKUP(B1344,[3]CALCULATION!$B:$B,[3]CALCULATION!$M:$M,"")</f>
        <v>Insecurity</v>
      </c>
      <c r="AH1344" s="57"/>
      <c r="AI1344" s="56" t="str" cm="1">
        <f t="array" ref="AI1344">IFERROR(_xlfn.IFS(
AK1344="MPR ISSUE","PDH",
AK1344="BSS Hardware Issue","BSS",
AK1344="Sites strategiques, MLL, Pylone, etc.","ENVTECH",
AK1344="AKTIVCO DEFAUT GE &amp; POWER Cabinet","AKTIVCO",
AK1344="AKTIVCO Coupure ENEO &amp; Baisse de tension","AKTIVCO GRID ONLY",
AK1344="Coupure ENEO &amp; Baisse de tension","IHS GRID ONLY",
AK1344="Defaut GE &amp; POWER Cabinet","IHS",
AK1344="Sharing","Partners",
AK1344="Sites strategiques &amp; DataCenter","SST &amp; DC",
AK1344="Exclu","Exclu",
AK1344="SAT","SAT",
AK1344="SPARE-ISSUE","SPARE-ISSUE",
AK1344="Fiber CAmtel","TRANS_FO_CAMTEL",
AK1344="Fiber AOF","Fiber AOF",
AK1344="Projet OCM (HUAWEI)","TRAVAUX-HUAWEI",
AK1344="Projet OCM (NOKIA)","TRAVAUX-NOKIA",
AK1344="ACCESS-ISSUE","ACCESS-ISSUE",
AK1344="Projet OCM (ZTE, NOKIA, autres projets)","TRAVAUX OCM",
AK1344="No root CAuse","No root cause",
AK1344="ODU HS","PDH",
AK1344="IP &amp; VLAN","PDH",
AK1344="Warehouse HUAWEI","SPARE-ISSUE",
AK1344="SPARE-HS","SPARE-ISSUE",
AK1344="Power Telco","BSS",AK1344="no impacts","no impacts"
),"")</f>
        <v>No root cause</v>
      </c>
      <c r="AJ1344" s="56" t="str" cm="1">
        <f t="array" ref="AJ1344">IFERROR(_xlfn.IFS(
AK1344="MPR ISSUE","TX ISSUE",
AK1344="BSS Hardware Issue","RAN ISSUE",
AK1344="Sites strategiques, MLL, Pylone, etc.","ENVTECH",
AK1344="AKTIVCO DEFAUT GE &amp; POWER Cabinet","POWER ISSUE",
AK1344="AKTIVCO Coupure ENEO &amp; Baisse de tension","POWER ISSUE",
AK1344="Coupure ENEO &amp; Baisse de tension","POWER ISSUE",
AK1344="Defaut GE &amp; POWER Cabinet","POWER ISSUE",
AK1344="Sharing","POWER ISSUE",
AK1344="Sites strategiques &amp; DataCenter","POWER ISSUE",
AK1344="Exclu","Exclu",
AK1344="SAT","TX ISSUE",
AK1344="SPARE-ISSUE","SPARE-ISSUE",
AK1344="Fiber CAmtel","TX ISSUE",
AK1344="Fiber AOF","TX ISSUE",
AK1344="Projet OCM (HUAWEI)","TRAVAUX-HUAWEI",
AK1344="Projet OCM (NOKIA)","TRAVAUX -NOKIA",
AK1344="ACCESS-ISSUE","ACCESS-ISSUE",
AK1344="Projet OCM (ZTE, NOKIA, autres projets)","TRAVAUX OCM",
AK1344="No root CAuse","No root cause",
AK1344="ODU HS","TX ISSUE",
AK1344="IP &amp; VLAN","TX ISSUE",
AK1344="Warehouse HUAWEI","SPARE-ISSUE",
AK1344="SPARE-HS","SPARE-ISSUE",
AK1344="Power Telco","RAN ISSUE",AK1344="no impacts","no impacts"
),"")</f>
        <v>No root cause</v>
      </c>
      <c r="AK1344" s="81" t="s">
        <v>5620</v>
      </c>
      <c r="AL1344" s="56" t="str" cm="1">
        <f t="array" ref="AL1344">IFERROR(_xlfn.IFS(
AK1344="MPR ISSUE","ACTIVE",
AK1344="BSS Hardware Issue","ACTIVE",
AK1344="Sites strategiques, MLL, Pylone, etc.","PASSIVE",
AK1344="AKTIVCO DEFAUT GE &amp; POWER Cabinet","PASSIVE",
AK1344="AKTIVCO Coupure ENEO &amp; Baisse de tension","PASSIVE",
AK1344="Coupure ENEO &amp; Baisse de tension","PASSIVE",
AK1344="Defaut GE &amp; POWER Cabinet","PASSIVE",
AK1344="Sharing","PASSIVE",
AK1344="Sites strategiques &amp; DataCenter","PASSIVE",
AK1344="Exclu","Exclu",
AK1344="SAT","ACTIVE",
AK1344="SPARE-ISSUE","SPARE-ISSUE",
AK1344="Fiber CAmtel","ACTIVE",
AK1344="Fiber AOF","ACTIVE",
AK1344="Projet OCM (HUAWEI)","PLANNED WORKS",
AK1344="Projet OCM (NOKIA)","PLANNED WORKS",
AK1344="ACCESS-ISSUE","ACCESS-ISSUE",
AK1344="Projet OCM (ZTE, NOKIA, autres projets)","PLANNED WORKS",
AK1344="No root CAuse","No root cause",
AK1344="ODU HS","ACTIVE",
AK1344="IP &amp; VLAN","ACTIVE",
AK1344="Warehouse HUAWEI","SPARE-ISSUE",
AK1344="SPARE-HS","SPARE-ISSUE",
AK1344="Power Telco","ACTIVE", AK1344="no impacts","no impacts"
),"")</f>
        <v>No root cause</v>
      </c>
      <c r="AM1344" s="108" t="s">
        <v>5537</v>
      </c>
      <c r="AN1344" s="117" t="s">
        <v>4097</v>
      </c>
      <c r="AP1344" s="23" t="s">
        <v>5537</v>
      </c>
      <c r="AQ1344" s="23" t="s">
        <v>5537</v>
      </c>
      <c r="AR1344" s="7"/>
      <c r="AS1344" s="6"/>
      <c r="AT1344" s="7"/>
      <c r="AU1344" s="3" t="s">
        <v>5537</v>
      </c>
      <c r="AV1344" s="24" t="s">
        <v>5537</v>
      </c>
      <c r="AW1344" s="24" t="s">
        <v>5537</v>
      </c>
      <c r="AX1344" s="24" t="s">
        <v>5537</v>
      </c>
      <c r="AY1344" s="24" t="s">
        <v>5537</v>
      </c>
      <c r="AZ1344" s="24" t="s">
        <v>5537</v>
      </c>
      <c r="BA1344" s="24" t="s">
        <v>5537</v>
      </c>
      <c r="BB1344" s="24" t="s">
        <v>5537</v>
      </c>
      <c r="BC1344" s="24" t="s">
        <v>5537</v>
      </c>
      <c r="BD1344" s="24" t="s">
        <v>5537</v>
      </c>
      <c r="BE1344" s="24" t="s">
        <v>5537</v>
      </c>
      <c r="BF1344" s="24" t="s">
        <v>5537</v>
      </c>
      <c r="BG1344" s="24" t="s">
        <v>5537</v>
      </c>
      <c r="BH1344" s="24" t="s">
        <v>5537</v>
      </c>
      <c r="BI1344" s="9" t="s">
        <v>5537</v>
      </c>
      <c r="BJ1344" s="14"/>
      <c r="BK1344" s="14" t="s">
        <v>5537</v>
      </c>
      <c r="BL1344" s="14" t="str">
        <f>_xlfn.XLOOKUP(B1344,'[4]cell downs 18042026 17h'!$B:$B,'[4]cell downs 18042026 17h'!$B:$B,"")</f>
        <v/>
      </c>
      <c r="BM1344" s="14" t="str">
        <f>_xlfn.XLOOKUP(B1344,'[5]Cells Huawei 19042026 15h'!$B:$B,'[5]Cells Huawei 19042026 15h'!$B:$B,"")</f>
        <v/>
      </c>
      <c r="BN1344" s="9" t="str">
        <f>_xlfn.XLOOKUP(B1344,'[6]cells down 19042026 9H40'!$B:$B,'[6]cells down 19042026 9H40'!$B:$B,"")</f>
        <v/>
      </c>
      <c r="BO1344" s="9" t="s">
        <v>4097</v>
      </c>
      <c r="BP1344" s="9" t="s">
        <v>12</v>
      </c>
    </row>
    <row r="1345" spans="1:68" s="9" customFormat="1" x14ac:dyDescent="0.35">
      <c r="A1345" s="1" t="s">
        <v>3753</v>
      </c>
      <c r="B1345" s="8" t="s">
        <v>3754</v>
      </c>
      <c r="C1345" s="3" t="str">
        <f>_xlfn.XLOOKUP(B1345,'[1]daily break down'!$D:$D,'[1]daily break down'!$E:$E,"")</f>
        <v>Maroua</v>
      </c>
      <c r="D1345" s="1" t="s">
        <v>11</v>
      </c>
      <c r="E1345" s="1" t="s">
        <v>12</v>
      </c>
      <c r="F1345" s="3" t="s">
        <v>55</v>
      </c>
      <c r="G1345" s="1" t="s">
        <v>84</v>
      </c>
      <c r="H1345" s="39" t="str">
        <f>_xlfn.XLOOKUP(B1345,[2]CALCULATION!$B:$B,[2]CALCULATION!$H:$H,"")</f>
        <v>Huawei</v>
      </c>
      <c r="I1345" s="34">
        <v>0</v>
      </c>
      <c r="J1345" s="34">
        <v>0</v>
      </c>
      <c r="K1345" s="34">
        <v>1.0317236105047183</v>
      </c>
      <c r="L1345" s="34">
        <v>0</v>
      </c>
      <c r="M1345" s="34">
        <v>0</v>
      </c>
      <c r="N1345" s="34">
        <v>0</v>
      </c>
      <c r="O1345" s="34">
        <v>4.8154711456968955E-3</v>
      </c>
      <c r="P1345" s="34">
        <v>0</v>
      </c>
      <c r="Q1345" s="34">
        <v>0</v>
      </c>
      <c r="R1345" s="34">
        <v>0</v>
      </c>
      <c r="S1345" s="109">
        <v>0</v>
      </c>
      <c r="T1345" s="109">
        <f>_xlfn.XLOOKUP(B1345,'[3]Nur des jours'!$B:$B,'[3]Nur des jours'!$U:$U,"")</f>
        <v>0.14357238045503706</v>
      </c>
      <c r="U1345" s="109">
        <v>0</v>
      </c>
      <c r="V1345" s="109">
        <v>0</v>
      </c>
      <c r="W1345" s="109">
        <v>0.14357238045503706</v>
      </c>
      <c r="X1345" s="109">
        <v>0</v>
      </c>
      <c r="Y1345" s="109">
        <v>0</v>
      </c>
      <c r="Z1345" s="109">
        <v>3.7329353970659156</v>
      </c>
      <c r="AA1345" s="109">
        <v>0</v>
      </c>
      <c r="AB1345" s="109">
        <v>0</v>
      </c>
      <c r="AC1345" s="109">
        <v>0</v>
      </c>
      <c r="AD1345" s="109">
        <v>0</v>
      </c>
      <c r="AE1345" s="109">
        <v>0</v>
      </c>
      <c r="AF1345" s="109">
        <v>0</v>
      </c>
      <c r="AG1345" s="57" t="str">
        <f>_xlfn.XLOOKUP(B1345,[3]CALCULATION!$B:$B,[3]CALCULATION!$M:$M,"")</f>
        <v>Operationnel</v>
      </c>
      <c r="AH1345" s="57"/>
      <c r="AI1345" s="56" t="str" cm="1">
        <f t="array" ref="AI1345">IFERROR(_xlfn.IFS(
AK1345="MPR ISSUE","PDH",
AK1345="BSS Hardware Issue","BSS",
AK1345="Sites strategiques, MLL, Pylone, etc.","ENVTECH",
AK1345="AKTIVCO DEFAUT GE &amp; POWER Cabinet","AKTIVCO",
AK1345="AKTIVCO Coupure ENEO &amp; Baisse de tension","AKTIVCO GRID ONLY",
AK1345="Coupure ENEO &amp; Baisse de tension","IHS GRID ONLY",
AK1345="Defaut GE &amp; POWER Cabinet","IHS",
AK1345="Sharing","Partners",
AK1345="Sites strategiques &amp; DataCenter","SST &amp; DC",
AK1345="Exclu","Exclu",
AK1345="SAT","SAT",
AK1345="SPARE-ISSUE","SPARE-ISSUE",
AK1345="Fiber CAmtel","TRANS_FO_CAMTEL",
AK1345="Fiber AOF","Fiber AOF",
AK1345="Projet OCM (HUAWEI)","TRAVAUX-HUAWEI",
AK1345="Projet OCM (NOKIA)","TRAVAUX-NOKIA",
AK1345="ACCESS-ISSUE","ACCESS-ISSUE",
AK1345="Projet OCM (ZTE, NOKIA, autres projets)","TRAVAUX OCM",
AK1345="No root CAuse","No root cause",
AK1345="ODU HS","PDH",
AK1345="IP &amp; VLAN","PDH",
AK1345="Warehouse HUAWEI","SPARE-ISSUE",
AK1345="SPARE-HS","SPARE-ISSUE",
AK1345="Power Telco","BSS",AK1345="no impacts","no impacts"
),"")</f>
        <v>No root cause</v>
      </c>
      <c r="AJ1345" s="56" t="str" cm="1">
        <f t="array" ref="AJ1345">IFERROR(_xlfn.IFS(
AK1345="MPR ISSUE","TX ISSUE",
AK1345="BSS Hardware Issue","RAN ISSUE",
AK1345="Sites strategiques, MLL, Pylone, etc.","ENVTECH",
AK1345="AKTIVCO DEFAUT GE &amp; POWER Cabinet","POWER ISSUE",
AK1345="AKTIVCO Coupure ENEO &amp; Baisse de tension","POWER ISSUE",
AK1345="Coupure ENEO &amp; Baisse de tension","POWER ISSUE",
AK1345="Defaut GE &amp; POWER Cabinet","POWER ISSUE",
AK1345="Sharing","POWER ISSUE",
AK1345="Sites strategiques &amp; DataCenter","POWER ISSUE",
AK1345="Exclu","Exclu",
AK1345="SAT","TX ISSUE",
AK1345="SPARE-ISSUE","SPARE-ISSUE",
AK1345="Fiber CAmtel","TX ISSUE",
AK1345="Fiber AOF","TX ISSUE",
AK1345="Projet OCM (HUAWEI)","TRAVAUX-HUAWEI",
AK1345="Projet OCM (NOKIA)","TRAVAUX -NOKIA",
AK1345="ACCESS-ISSUE","ACCESS-ISSUE",
AK1345="Projet OCM (ZTE, NOKIA, autres projets)","TRAVAUX OCM",
AK1345="No root CAuse","No root cause",
AK1345="ODU HS","TX ISSUE",
AK1345="IP &amp; VLAN","TX ISSUE",
AK1345="Warehouse HUAWEI","SPARE-ISSUE",
AK1345="SPARE-HS","SPARE-ISSUE",
AK1345="Power Telco","RAN ISSUE",AK1345="no impacts","no impacts"
),"")</f>
        <v>No root cause</v>
      </c>
      <c r="AK1345" s="81" t="s">
        <v>5620</v>
      </c>
      <c r="AL1345" s="56" t="str" cm="1">
        <f t="array" ref="AL1345">IFERROR(_xlfn.IFS(
AK1345="MPR ISSUE","ACTIVE",
AK1345="BSS Hardware Issue","ACTIVE",
AK1345="Sites strategiques, MLL, Pylone, etc.","PASSIVE",
AK1345="AKTIVCO DEFAUT GE &amp; POWER Cabinet","PASSIVE",
AK1345="AKTIVCO Coupure ENEO &amp; Baisse de tension","PASSIVE",
AK1345="Coupure ENEO &amp; Baisse de tension","PASSIVE",
AK1345="Defaut GE &amp; POWER Cabinet","PASSIVE",
AK1345="Sharing","PASSIVE",
AK1345="Sites strategiques &amp; DataCenter","PASSIVE",
AK1345="Exclu","Exclu",
AK1345="SAT","ACTIVE",
AK1345="SPARE-ISSUE","SPARE-ISSUE",
AK1345="Fiber CAmtel","ACTIVE",
AK1345="Fiber AOF","ACTIVE",
AK1345="Projet OCM (HUAWEI)","PLANNED WORKS",
AK1345="Projet OCM (NOKIA)","PLANNED WORKS",
AK1345="ACCESS-ISSUE","ACCESS-ISSUE",
AK1345="Projet OCM (ZTE, NOKIA, autres projets)","PLANNED WORKS",
AK1345="No root CAuse","No root cause",
AK1345="ODU HS","ACTIVE",
AK1345="IP &amp; VLAN","ACTIVE",
AK1345="Warehouse HUAWEI","SPARE-ISSUE",
AK1345="SPARE-HS","SPARE-ISSUE",
AK1345="Power Telco","ACTIVE", AK1345="no impacts","no impacts"
),"")</f>
        <v>No root cause</v>
      </c>
      <c r="AM1345" s="108" t="s">
        <v>5537</v>
      </c>
      <c r="AN1345" s="117" t="s">
        <v>3754</v>
      </c>
      <c r="AP1345" s="23" t="s">
        <v>5537</v>
      </c>
      <c r="AQ1345" s="23" t="s">
        <v>5537</v>
      </c>
      <c r="AR1345" s="7"/>
      <c r="AS1345" s="6"/>
      <c r="AT1345" s="7"/>
      <c r="AU1345" s="3" t="s">
        <v>5537</v>
      </c>
      <c r="AV1345" s="24" t="s">
        <v>5537</v>
      </c>
      <c r="AW1345" s="24" t="s">
        <v>5537</v>
      </c>
      <c r="AX1345" s="24" t="s">
        <v>5537</v>
      </c>
      <c r="AY1345" s="24" t="s">
        <v>5537</v>
      </c>
      <c r="AZ1345" s="24" t="s">
        <v>5537</v>
      </c>
      <c r="BA1345" s="24" t="s">
        <v>5537</v>
      </c>
      <c r="BB1345" s="24" t="s">
        <v>5537</v>
      </c>
      <c r="BC1345" s="24" t="s">
        <v>5537</v>
      </c>
      <c r="BD1345" s="24" t="s">
        <v>5537</v>
      </c>
      <c r="BE1345" s="24" t="s">
        <v>5537</v>
      </c>
      <c r="BF1345" s="24" t="s">
        <v>5537</v>
      </c>
      <c r="BG1345" s="24" t="s">
        <v>5537</v>
      </c>
      <c r="BH1345" s="24" t="s">
        <v>5537</v>
      </c>
      <c r="BI1345" s="9" t="s">
        <v>5537</v>
      </c>
      <c r="BJ1345" s="14"/>
      <c r="BK1345" s="14" t="s">
        <v>5537</v>
      </c>
      <c r="BL1345" s="14" t="str">
        <f>_xlfn.XLOOKUP(B1345,'[4]cell downs 18042026 17h'!$B:$B,'[4]cell downs 18042026 17h'!$B:$B,"")</f>
        <v/>
      </c>
      <c r="BM1345" s="14" t="str">
        <f>_xlfn.XLOOKUP(B1345,'[5]Cells Huawei 19042026 15h'!$B:$B,'[5]Cells Huawei 19042026 15h'!$B:$B,"")</f>
        <v/>
      </c>
      <c r="BN1345" s="9" t="str">
        <f>_xlfn.XLOOKUP(B1345,'[6]cells down 19042026 9H40'!$B:$B,'[6]cells down 19042026 9H40'!$B:$B,"")</f>
        <v/>
      </c>
      <c r="BO1345" s="9" t="s">
        <v>3754</v>
      </c>
      <c r="BP1345" s="9" t="s">
        <v>5537</v>
      </c>
    </row>
    <row r="1346" spans="1:68" s="9" customFormat="1" x14ac:dyDescent="0.35">
      <c r="A1346" s="1" t="s">
        <v>2990</v>
      </c>
      <c r="B1346" s="8" t="s">
        <v>2991</v>
      </c>
      <c r="C1346" s="3" t="str">
        <f>_xlfn.XLOOKUP(B1346,'[1]daily break down'!$D:$D,'[1]daily break down'!$E:$E,"")</f>
        <v>ADAMAOUA</v>
      </c>
      <c r="D1346" s="1" t="s">
        <v>21</v>
      </c>
      <c r="E1346" s="1" t="s">
        <v>122</v>
      </c>
      <c r="F1346" s="3" t="s">
        <v>90</v>
      </c>
      <c r="G1346" s="1" t="s">
        <v>2990</v>
      </c>
      <c r="H1346" s="39" t="str">
        <f>_xlfn.XLOOKUP(B1346,[2]CALCULATION!$B:$B,[2]CALCULATION!$H:$H,"")</f>
        <v>HUAWEI</v>
      </c>
      <c r="I1346" s="34">
        <v>0</v>
      </c>
      <c r="J1346" s="34">
        <v>0</v>
      </c>
      <c r="K1346" s="34">
        <v>0</v>
      </c>
      <c r="L1346" s="34">
        <v>0</v>
      </c>
      <c r="M1346" s="34">
        <v>0</v>
      </c>
      <c r="N1346" s="34">
        <v>0</v>
      </c>
      <c r="O1346" s="34">
        <v>0</v>
      </c>
      <c r="P1346" s="34">
        <v>0</v>
      </c>
      <c r="Q1346" s="34">
        <v>0</v>
      </c>
      <c r="R1346" s="34">
        <v>0</v>
      </c>
      <c r="S1346" s="109">
        <v>0</v>
      </c>
      <c r="T1346" s="109">
        <f>_xlfn.XLOOKUP(B1346,'[3]Nur des jours'!$B:$B,'[3]Nur des jours'!$U:$U,"")</f>
        <v>0</v>
      </c>
      <c r="U1346" s="109">
        <v>0</v>
      </c>
      <c r="V1346" s="109">
        <v>0</v>
      </c>
      <c r="W1346" s="109">
        <v>0.13365607691056491</v>
      </c>
      <c r="X1346" s="109">
        <v>0</v>
      </c>
      <c r="Y1346" s="109">
        <v>0</v>
      </c>
      <c r="Z1346" s="109">
        <v>0</v>
      </c>
      <c r="AA1346" s="109">
        <v>0</v>
      </c>
      <c r="AB1346" s="109">
        <v>0</v>
      </c>
      <c r="AC1346" s="109">
        <v>0</v>
      </c>
      <c r="AD1346" s="109">
        <v>0</v>
      </c>
      <c r="AE1346" s="109">
        <v>0</v>
      </c>
      <c r="AF1346" s="109">
        <v>0</v>
      </c>
      <c r="AG1346" s="57" t="str">
        <f>_xlfn.XLOOKUP(B1346,[3]CALCULATION!$B:$B,[3]CALCULATION!$M:$M,"")</f>
        <v>Operationnel</v>
      </c>
      <c r="AH1346" s="57"/>
      <c r="AI1346" s="56" t="str" cm="1">
        <f t="array" ref="AI1346">IFERROR(_xlfn.IFS(
AK1346="MPR ISSUE","PDH",
AK1346="BSS Hardware Issue","BSS",
AK1346="Sites strategiques, MLL, Pylone, etc.","ENVTECH",
AK1346="AKTIVCO DEFAUT GE &amp; POWER Cabinet","AKTIVCO",
AK1346="AKTIVCO Coupure ENEO &amp; Baisse de tension","AKTIVCO GRID ONLY",
AK1346="Coupure ENEO &amp; Baisse de tension","IHS GRID ONLY",
AK1346="Defaut GE &amp; POWER Cabinet","IHS",
AK1346="Sharing","Partners",
AK1346="Sites strategiques &amp; DataCenter","SST &amp; DC",
AK1346="Exclu","Exclu",
AK1346="SAT","SAT",
AK1346="SPARE-ISSUE","SPARE-ISSUE",
AK1346="Fiber CAmtel","TRANS_FO_CAMTEL",
AK1346="Fiber AOF","Fiber AOF",
AK1346="Projet OCM (HUAWEI)","TRAVAUX-HUAWEI",
AK1346="Projet OCM (NOKIA)","TRAVAUX-NOKIA",
AK1346="ACCESS-ISSUE","ACCESS-ISSUE",
AK1346="Projet OCM (ZTE, NOKIA, autres projets)","TRAVAUX OCM",
AK1346="No root CAuse","No root cause",
AK1346="ODU HS","PDH",
AK1346="IP &amp; VLAN","PDH",
AK1346="Warehouse HUAWEI","SPARE-ISSUE",
AK1346="SPARE-HS","SPARE-ISSUE",
AK1346="Power Telco","BSS",AK1346="no impacts","no impacts"
),"")</f>
        <v>No root cause</v>
      </c>
      <c r="AJ1346" s="56" t="str" cm="1">
        <f t="array" ref="AJ1346">IFERROR(_xlfn.IFS(
AK1346="MPR ISSUE","TX ISSUE",
AK1346="BSS Hardware Issue","RAN ISSUE",
AK1346="Sites strategiques, MLL, Pylone, etc.","ENVTECH",
AK1346="AKTIVCO DEFAUT GE &amp; POWER Cabinet","POWER ISSUE",
AK1346="AKTIVCO Coupure ENEO &amp; Baisse de tension","POWER ISSUE",
AK1346="Coupure ENEO &amp; Baisse de tension","POWER ISSUE",
AK1346="Defaut GE &amp; POWER Cabinet","POWER ISSUE",
AK1346="Sharing","POWER ISSUE",
AK1346="Sites strategiques &amp; DataCenter","POWER ISSUE",
AK1346="Exclu","Exclu",
AK1346="SAT","TX ISSUE",
AK1346="SPARE-ISSUE","SPARE-ISSUE",
AK1346="Fiber CAmtel","TX ISSUE",
AK1346="Fiber AOF","TX ISSUE",
AK1346="Projet OCM (HUAWEI)","TRAVAUX-HUAWEI",
AK1346="Projet OCM (NOKIA)","TRAVAUX -NOKIA",
AK1346="ACCESS-ISSUE","ACCESS-ISSUE",
AK1346="Projet OCM (ZTE, NOKIA, autres projets)","TRAVAUX OCM",
AK1346="No root CAuse","No root cause",
AK1346="ODU HS","TX ISSUE",
AK1346="IP &amp; VLAN","TX ISSUE",
AK1346="Warehouse HUAWEI","SPARE-ISSUE",
AK1346="SPARE-HS","SPARE-ISSUE",
AK1346="Power Telco","RAN ISSUE",AK1346="no impacts","no impacts"
),"")</f>
        <v>No root cause</v>
      </c>
      <c r="AK1346" s="81" t="s">
        <v>5620</v>
      </c>
      <c r="AL1346" s="56" t="str" cm="1">
        <f t="array" ref="AL1346">IFERROR(_xlfn.IFS(
AK1346="MPR ISSUE","ACTIVE",
AK1346="BSS Hardware Issue","ACTIVE",
AK1346="Sites strategiques, MLL, Pylone, etc.","PASSIVE",
AK1346="AKTIVCO DEFAUT GE &amp; POWER Cabinet","PASSIVE",
AK1346="AKTIVCO Coupure ENEO &amp; Baisse de tension","PASSIVE",
AK1346="Coupure ENEO &amp; Baisse de tension","PASSIVE",
AK1346="Defaut GE &amp; POWER Cabinet","PASSIVE",
AK1346="Sharing","PASSIVE",
AK1346="Sites strategiques &amp; DataCenter","PASSIVE",
AK1346="Exclu","Exclu",
AK1346="SAT","ACTIVE",
AK1346="SPARE-ISSUE","SPARE-ISSUE",
AK1346="Fiber CAmtel","ACTIVE",
AK1346="Fiber AOF","ACTIVE",
AK1346="Projet OCM (HUAWEI)","PLANNED WORKS",
AK1346="Projet OCM (NOKIA)","PLANNED WORKS",
AK1346="ACCESS-ISSUE","ACCESS-ISSUE",
AK1346="Projet OCM (ZTE, NOKIA, autres projets)","PLANNED WORKS",
AK1346="No root CAuse","No root cause",
AK1346="ODU HS","ACTIVE",
AK1346="IP &amp; VLAN","ACTIVE",
AK1346="Warehouse HUAWEI","SPARE-ISSUE",
AK1346="SPARE-HS","SPARE-ISSUE",
AK1346="Power Telco","ACTIVE", AK1346="no impacts","no impacts"
),"")</f>
        <v>No root cause</v>
      </c>
      <c r="AM1346" s="108" t="s">
        <v>5537</v>
      </c>
      <c r="AN1346" s="117" t="s">
        <v>2991</v>
      </c>
      <c r="AP1346" s="23" t="s">
        <v>5537</v>
      </c>
      <c r="AQ1346" s="23" t="s">
        <v>5537</v>
      </c>
      <c r="AR1346" s="7"/>
      <c r="AS1346" s="6"/>
      <c r="AT1346" s="7"/>
      <c r="AU1346" s="3" t="s">
        <v>5537</v>
      </c>
      <c r="AV1346" s="24" t="s">
        <v>5537</v>
      </c>
      <c r="AW1346" s="24" t="s">
        <v>5537</v>
      </c>
      <c r="AX1346" s="24" t="s">
        <v>5537</v>
      </c>
      <c r="AY1346" s="24" t="s">
        <v>5537</v>
      </c>
      <c r="AZ1346" s="24" t="s">
        <v>5537</v>
      </c>
      <c r="BA1346" s="24" t="s">
        <v>5537</v>
      </c>
      <c r="BB1346" s="24" t="s">
        <v>5537</v>
      </c>
      <c r="BC1346" s="24" t="s">
        <v>5537</v>
      </c>
      <c r="BD1346" s="24" t="s">
        <v>5537</v>
      </c>
      <c r="BE1346" s="24" t="s">
        <v>5537</v>
      </c>
      <c r="BF1346" s="24" t="s">
        <v>5537</v>
      </c>
      <c r="BG1346" s="24" t="s">
        <v>5537</v>
      </c>
      <c r="BH1346" s="24" t="s">
        <v>5537</v>
      </c>
      <c r="BI1346" s="9" t="s">
        <v>5537</v>
      </c>
      <c r="BJ1346" s="14"/>
      <c r="BK1346" s="14" t="s">
        <v>5537</v>
      </c>
      <c r="BL1346" s="14" t="str">
        <f>_xlfn.XLOOKUP(B1346,'[4]cell downs 18042026 17h'!$B:$B,'[4]cell downs 18042026 17h'!$B:$B,"")</f>
        <v/>
      </c>
      <c r="BM1346" s="14" t="str">
        <f>_xlfn.XLOOKUP(B1346,'[5]Cells Huawei 19042026 15h'!$B:$B,'[5]Cells Huawei 19042026 15h'!$B:$B,"")</f>
        <v/>
      </c>
      <c r="BN1346" s="9" t="str">
        <f>_xlfn.XLOOKUP(B1346,'[6]cells down 19042026 9H40'!$B:$B,'[6]cells down 19042026 9H40'!$B:$B,"")</f>
        <v/>
      </c>
      <c r="BO1346" s="9" t="s">
        <v>5537</v>
      </c>
      <c r="BP1346" s="9" t="s">
        <v>12</v>
      </c>
    </row>
    <row r="1347" spans="1:68" s="9" customFormat="1" x14ac:dyDescent="0.35">
      <c r="A1347" s="1" t="s">
        <v>5016</v>
      </c>
      <c r="B1347" s="1" t="s">
        <v>5017</v>
      </c>
      <c r="C1347" s="3" t="str">
        <f>_xlfn.XLOOKUP(B1347,'[1]daily break down'!$D:$D,'[1]daily break down'!$E:$E,"")</f>
        <v>Yaounde</v>
      </c>
      <c r="D1347" s="1" t="s">
        <v>11</v>
      </c>
      <c r="E1347" s="1" t="s">
        <v>145</v>
      </c>
      <c r="F1347" s="3" t="s">
        <v>37</v>
      </c>
      <c r="G1347" s="1" t="s">
        <v>38</v>
      </c>
      <c r="H1347" s="41" t="str">
        <f>_xlfn.XLOOKUP(B1347,[2]CALCULATION!$B:$B,[2]CALCULATION!$H:$H,"")</f>
        <v>ZTE</v>
      </c>
      <c r="I1347" s="34">
        <v>29.789699457528258</v>
      </c>
      <c r="J1347" s="34">
        <v>41.605670698821186</v>
      </c>
      <c r="K1347" s="34">
        <v>41.605670698821186</v>
      </c>
      <c r="L1347" s="34">
        <v>26.802181158737906</v>
      </c>
      <c r="M1347" s="34">
        <v>0</v>
      </c>
      <c r="N1347" s="34">
        <v>0</v>
      </c>
      <c r="O1347" s="34">
        <v>0</v>
      </c>
      <c r="P1347" s="34">
        <v>0</v>
      </c>
      <c r="Q1347" s="34">
        <v>0</v>
      </c>
      <c r="R1347" s="34">
        <v>0</v>
      </c>
      <c r="S1347" s="109">
        <v>0</v>
      </c>
      <c r="T1347" s="109">
        <f>_xlfn.XLOOKUP(B1347,'[3]Nur des jours'!$B:$B,'[3]Nur des jours'!$U:$U,"")</f>
        <v>0.1225091529621925</v>
      </c>
      <c r="U1347" s="109">
        <v>14.090817645598447</v>
      </c>
      <c r="V1347" s="109">
        <v>0</v>
      </c>
      <c r="W1347" s="109">
        <v>0.12250915296219253</v>
      </c>
      <c r="X1347" s="109">
        <v>0</v>
      </c>
      <c r="Y1347" s="109">
        <v>0</v>
      </c>
      <c r="Z1347" s="109">
        <v>0</v>
      </c>
      <c r="AA1347" s="109">
        <v>0</v>
      </c>
      <c r="AB1347" s="109">
        <v>0</v>
      </c>
      <c r="AC1347" s="109">
        <v>0</v>
      </c>
      <c r="AD1347" s="109">
        <v>0</v>
      </c>
      <c r="AE1347" s="109">
        <v>0</v>
      </c>
      <c r="AF1347" s="109">
        <v>0</v>
      </c>
      <c r="AG1347" s="57" t="str">
        <f>_xlfn.XLOOKUP(B1347,[3]CALCULATION!$B:$B,[3]CALCULATION!$M:$M,"")</f>
        <v>Operationnel</v>
      </c>
      <c r="AH1347" s="57"/>
      <c r="AI1347" s="56" t="str" cm="1">
        <f t="array" ref="AI1347">IFERROR(_xlfn.IFS(
AK1347="MPR ISSUE","PDH",
AK1347="BSS Hardware Issue","BSS",
AK1347="Sites strategiques, MLL, Pylone, etc.","ENVTECH",
AK1347="AKTIVCO DEFAUT GE &amp; POWER Cabinet","AKTIVCO",
AK1347="AKTIVCO Coupure ENEO &amp; Baisse de tension","AKTIVCO GRID ONLY",
AK1347="Coupure ENEO &amp; Baisse de tension","IHS GRID ONLY",
AK1347="Defaut GE &amp; POWER Cabinet","IHS",
AK1347="Sharing","Partners",
AK1347="Sites strategiques &amp; DataCenter","SST &amp; DC",
AK1347="Exclu","Exclu",
AK1347="SAT","SAT",
AK1347="SPARE-ISSUE","SPARE-ISSUE",
AK1347="Fiber CAmtel","TRANS_FO_CAMTEL",
AK1347="Fiber AOF","Fiber AOF",
AK1347="Projet OCM (HUAWEI)","TRAVAUX-HUAWEI",
AK1347="Projet OCM (NOKIA)","TRAVAUX-NOKIA",
AK1347="ACCESS-ISSUE","ACCESS-ISSUE",
AK1347="Projet OCM (ZTE, NOKIA, autres projets)","TRAVAUX OCM",
AK1347="No root CAuse","No root cause",
AK1347="ODU HS","PDH",
AK1347="IP &amp; VLAN","PDH",
AK1347="Warehouse HUAWEI","SPARE-ISSUE",
AK1347="SPARE-HS","SPARE-ISSUE",
AK1347="Power Telco","BSS",AK1347="no impacts","no impacts"
),"")</f>
        <v>No root cause</v>
      </c>
      <c r="AJ1347" s="56" t="str" cm="1">
        <f t="array" ref="AJ1347">IFERROR(_xlfn.IFS(
AK1347="MPR ISSUE","TX ISSUE",
AK1347="BSS Hardware Issue","RAN ISSUE",
AK1347="Sites strategiques, MLL, Pylone, etc.","ENVTECH",
AK1347="AKTIVCO DEFAUT GE &amp; POWER Cabinet","POWER ISSUE",
AK1347="AKTIVCO Coupure ENEO &amp; Baisse de tension","POWER ISSUE",
AK1347="Coupure ENEO &amp; Baisse de tension","POWER ISSUE",
AK1347="Defaut GE &amp; POWER Cabinet","POWER ISSUE",
AK1347="Sharing","POWER ISSUE",
AK1347="Sites strategiques &amp; DataCenter","POWER ISSUE",
AK1347="Exclu","Exclu",
AK1347="SAT","TX ISSUE",
AK1347="SPARE-ISSUE","SPARE-ISSUE",
AK1347="Fiber CAmtel","TX ISSUE",
AK1347="Fiber AOF","TX ISSUE",
AK1347="Projet OCM (HUAWEI)","TRAVAUX-HUAWEI",
AK1347="Projet OCM (NOKIA)","TRAVAUX -NOKIA",
AK1347="ACCESS-ISSUE","ACCESS-ISSUE",
AK1347="Projet OCM (ZTE, NOKIA, autres projets)","TRAVAUX OCM",
AK1347="No root CAuse","No root cause",
AK1347="ODU HS","TX ISSUE",
AK1347="IP &amp; VLAN","TX ISSUE",
AK1347="Warehouse HUAWEI","SPARE-ISSUE",
AK1347="SPARE-HS","SPARE-ISSUE",
AK1347="Power Telco","RAN ISSUE",AK1347="no impacts","no impacts"
),"")</f>
        <v>No root cause</v>
      </c>
      <c r="AK1347" s="81" t="s">
        <v>5620</v>
      </c>
      <c r="AL1347" s="56" t="str" cm="1">
        <f t="array" ref="AL1347">IFERROR(_xlfn.IFS(
AK1347="MPR ISSUE","ACTIVE",
AK1347="BSS Hardware Issue","ACTIVE",
AK1347="Sites strategiques, MLL, Pylone, etc.","PASSIVE",
AK1347="AKTIVCO DEFAUT GE &amp; POWER Cabinet","PASSIVE",
AK1347="AKTIVCO Coupure ENEO &amp; Baisse de tension","PASSIVE",
AK1347="Coupure ENEO &amp; Baisse de tension","PASSIVE",
AK1347="Defaut GE &amp; POWER Cabinet","PASSIVE",
AK1347="Sharing","PASSIVE",
AK1347="Sites strategiques &amp; DataCenter","PASSIVE",
AK1347="Exclu","Exclu",
AK1347="SAT","ACTIVE",
AK1347="SPARE-ISSUE","SPARE-ISSUE",
AK1347="Fiber CAmtel","ACTIVE",
AK1347="Fiber AOF","ACTIVE",
AK1347="Projet OCM (HUAWEI)","PLANNED WORKS",
AK1347="Projet OCM (NOKIA)","PLANNED WORKS",
AK1347="ACCESS-ISSUE","ACCESS-ISSUE",
AK1347="Projet OCM (ZTE, NOKIA, autres projets)","PLANNED WORKS",
AK1347="No root CAuse","No root cause",
AK1347="ODU HS","ACTIVE",
AK1347="IP &amp; VLAN","ACTIVE",
AK1347="Warehouse HUAWEI","SPARE-ISSUE",
AK1347="SPARE-HS","SPARE-ISSUE",
AK1347="Power Telco","ACTIVE", AK1347="no impacts","no impacts"
),"")</f>
        <v>No root cause</v>
      </c>
      <c r="AM1347" s="108" t="s">
        <v>5537</v>
      </c>
      <c r="AN1347" s="117" t="s">
        <v>5017</v>
      </c>
      <c r="AP1347" s="23" t="s">
        <v>5537</v>
      </c>
      <c r="AQ1347" s="23" t="s">
        <v>5537</v>
      </c>
      <c r="AR1347" s="7"/>
      <c r="AS1347" s="6"/>
      <c r="AT1347" s="7"/>
      <c r="AU1347" s="3" t="s">
        <v>5537</v>
      </c>
      <c r="AV1347" s="24" t="s">
        <v>5537</v>
      </c>
      <c r="AW1347" s="24" t="s">
        <v>5537</v>
      </c>
      <c r="AX1347" s="24" t="s">
        <v>5537</v>
      </c>
      <c r="AY1347" s="24" t="s">
        <v>5537</v>
      </c>
      <c r="AZ1347" s="24" t="s">
        <v>5537</v>
      </c>
      <c r="BA1347" s="24" t="s">
        <v>5537</v>
      </c>
      <c r="BB1347" s="24" t="s">
        <v>5537</v>
      </c>
      <c r="BC1347" s="24" t="s">
        <v>5537</v>
      </c>
      <c r="BD1347" s="24" t="s">
        <v>5537</v>
      </c>
      <c r="BE1347" s="24" t="s">
        <v>5537</v>
      </c>
      <c r="BF1347" s="24" t="s">
        <v>5537</v>
      </c>
      <c r="BG1347" s="24" t="s">
        <v>5537</v>
      </c>
      <c r="BH1347" s="24" t="s">
        <v>5537</v>
      </c>
      <c r="BI1347" s="9" t="s">
        <v>5537</v>
      </c>
      <c r="BJ1347" s="14"/>
      <c r="BK1347" s="14" t="s">
        <v>5537</v>
      </c>
      <c r="BL1347" s="14" t="str">
        <f>_xlfn.XLOOKUP(B1347,'[4]cell downs 18042026 17h'!$B:$B,'[4]cell downs 18042026 17h'!$B:$B,"")</f>
        <v/>
      </c>
      <c r="BM1347" s="14" t="str">
        <f>_xlfn.XLOOKUP(B1347,'[5]Cells Huawei 19042026 15h'!$B:$B,'[5]Cells Huawei 19042026 15h'!$B:$B,"")</f>
        <v/>
      </c>
      <c r="BN1347" s="9" t="str">
        <f>_xlfn.XLOOKUP(B1347,'[6]cells down 19042026 9H40'!$B:$B,'[6]cells down 19042026 9H40'!$B:$B,"")</f>
        <v/>
      </c>
      <c r="BO1347" s="9" t="s">
        <v>5017</v>
      </c>
      <c r="BP1347" s="9" t="s">
        <v>12</v>
      </c>
    </row>
    <row r="1348" spans="1:68" s="9" customFormat="1" x14ac:dyDescent="0.35">
      <c r="A1348" s="1" t="s">
        <v>3852</v>
      </c>
      <c r="B1348" s="8" t="s">
        <v>3853</v>
      </c>
      <c r="C1348" s="3" t="str">
        <f>_xlfn.XLOOKUP(B1348,'[1]daily break down'!$D:$D,'[1]daily break down'!$E:$E,"")</f>
        <v>EXTREME-NORD</v>
      </c>
      <c r="D1348" s="1" t="s">
        <v>11</v>
      </c>
      <c r="E1348" s="1" t="s">
        <v>83</v>
      </c>
      <c r="F1348" s="3" t="s">
        <v>55</v>
      </c>
      <c r="G1348" s="1" t="s">
        <v>3852</v>
      </c>
      <c r="H1348" s="39" t="str">
        <f>_xlfn.XLOOKUP(B1348,[2]CALCULATION!$B:$B,[2]CALCULATION!$H:$H,"")</f>
        <v>HUAWEI</v>
      </c>
      <c r="I1348" s="34">
        <v>0</v>
      </c>
      <c r="J1348" s="34">
        <v>0</v>
      </c>
      <c r="K1348" s="34">
        <v>0</v>
      </c>
      <c r="L1348" s="34">
        <v>0</v>
      </c>
      <c r="M1348" s="34">
        <v>0</v>
      </c>
      <c r="N1348" s="34">
        <v>0</v>
      </c>
      <c r="O1348" s="34">
        <v>0</v>
      </c>
      <c r="P1348" s="34">
        <v>0</v>
      </c>
      <c r="Q1348" s="34">
        <v>0</v>
      </c>
      <c r="R1348" s="34">
        <v>0</v>
      </c>
      <c r="S1348" s="109">
        <v>0</v>
      </c>
      <c r="T1348" s="109">
        <f>_xlfn.XLOOKUP(B1348,'[3]Nur des jours'!$B:$B,'[3]Nur des jours'!$U:$U,"")</f>
        <v>0</v>
      </c>
      <c r="U1348" s="109">
        <v>0</v>
      </c>
      <c r="V1348" s="109">
        <v>0</v>
      </c>
      <c r="W1348" s="109">
        <v>0.1149470797556166</v>
      </c>
      <c r="X1348" s="109">
        <v>0</v>
      </c>
      <c r="Y1348" s="109">
        <v>0</v>
      </c>
      <c r="Z1348" s="109">
        <v>0</v>
      </c>
      <c r="AA1348" s="109">
        <v>0</v>
      </c>
      <c r="AB1348" s="109">
        <v>0</v>
      </c>
      <c r="AC1348" s="109">
        <v>0</v>
      </c>
      <c r="AD1348" s="109">
        <v>0</v>
      </c>
      <c r="AE1348" s="109">
        <v>0</v>
      </c>
      <c r="AF1348" s="109">
        <v>0</v>
      </c>
      <c r="AG1348" s="57" t="str">
        <f>_xlfn.XLOOKUP(B1348,[3]CALCULATION!$B:$B,[3]CALCULATION!$M:$M,"")</f>
        <v>Insecurity</v>
      </c>
      <c r="AH1348" s="57"/>
      <c r="AI1348" s="56" t="str" cm="1">
        <f t="array" ref="AI1348">IFERROR(_xlfn.IFS(
AK1348="MPR ISSUE","PDH",
AK1348="BSS Hardware Issue","BSS",
AK1348="Sites strategiques, MLL, Pylone, etc.","ENVTECH",
AK1348="AKTIVCO DEFAUT GE &amp; POWER Cabinet","AKTIVCO",
AK1348="AKTIVCO Coupure ENEO &amp; Baisse de tension","AKTIVCO GRID ONLY",
AK1348="Coupure ENEO &amp; Baisse de tension","IHS GRID ONLY",
AK1348="Defaut GE &amp; POWER Cabinet","IHS",
AK1348="Sharing","Partners",
AK1348="Sites strategiques &amp; DataCenter","SST &amp; DC",
AK1348="Exclu","Exclu",
AK1348="SAT","SAT",
AK1348="SPARE-ISSUE","SPARE-ISSUE",
AK1348="Fiber CAmtel","TRANS_FO_CAMTEL",
AK1348="Fiber AOF","Fiber AOF",
AK1348="Projet OCM (HUAWEI)","TRAVAUX-HUAWEI",
AK1348="Projet OCM (NOKIA)","TRAVAUX-NOKIA",
AK1348="ACCESS-ISSUE","ACCESS-ISSUE",
AK1348="Projet OCM (ZTE, NOKIA, autres projets)","TRAVAUX OCM",
AK1348="No root CAuse","No root cause",
AK1348="ODU HS","PDH",
AK1348="IP &amp; VLAN","PDH",
AK1348="Warehouse HUAWEI","SPARE-ISSUE",
AK1348="SPARE-HS","SPARE-ISSUE",
AK1348="Power Telco","BSS",AK1348="no impacts","no impacts"
),"")</f>
        <v>No root cause</v>
      </c>
      <c r="AJ1348" s="56" t="str" cm="1">
        <f t="array" ref="AJ1348">IFERROR(_xlfn.IFS(
AK1348="MPR ISSUE","TX ISSUE",
AK1348="BSS Hardware Issue","RAN ISSUE",
AK1348="Sites strategiques, MLL, Pylone, etc.","ENVTECH",
AK1348="AKTIVCO DEFAUT GE &amp; POWER Cabinet","POWER ISSUE",
AK1348="AKTIVCO Coupure ENEO &amp; Baisse de tension","POWER ISSUE",
AK1348="Coupure ENEO &amp; Baisse de tension","POWER ISSUE",
AK1348="Defaut GE &amp; POWER Cabinet","POWER ISSUE",
AK1348="Sharing","POWER ISSUE",
AK1348="Sites strategiques &amp; DataCenter","POWER ISSUE",
AK1348="Exclu","Exclu",
AK1348="SAT","TX ISSUE",
AK1348="SPARE-ISSUE","SPARE-ISSUE",
AK1348="Fiber CAmtel","TX ISSUE",
AK1348="Fiber AOF","TX ISSUE",
AK1348="Projet OCM (HUAWEI)","TRAVAUX-HUAWEI",
AK1348="Projet OCM (NOKIA)","TRAVAUX -NOKIA",
AK1348="ACCESS-ISSUE","ACCESS-ISSUE",
AK1348="Projet OCM (ZTE, NOKIA, autres projets)","TRAVAUX OCM",
AK1348="No root CAuse","No root cause",
AK1348="ODU HS","TX ISSUE",
AK1348="IP &amp; VLAN","TX ISSUE",
AK1348="Warehouse HUAWEI","SPARE-ISSUE",
AK1348="SPARE-HS","SPARE-ISSUE",
AK1348="Power Telco","RAN ISSUE",AK1348="no impacts","no impacts"
),"")</f>
        <v>No root cause</v>
      </c>
      <c r="AK1348" s="81" t="s">
        <v>5620</v>
      </c>
      <c r="AL1348" s="56" t="str" cm="1">
        <f t="array" ref="AL1348">IFERROR(_xlfn.IFS(
AK1348="MPR ISSUE","ACTIVE",
AK1348="BSS Hardware Issue","ACTIVE",
AK1348="Sites strategiques, MLL, Pylone, etc.","PASSIVE",
AK1348="AKTIVCO DEFAUT GE &amp; POWER Cabinet","PASSIVE",
AK1348="AKTIVCO Coupure ENEO &amp; Baisse de tension","PASSIVE",
AK1348="Coupure ENEO &amp; Baisse de tension","PASSIVE",
AK1348="Defaut GE &amp; POWER Cabinet","PASSIVE",
AK1348="Sharing","PASSIVE",
AK1348="Sites strategiques &amp; DataCenter","PASSIVE",
AK1348="Exclu","Exclu",
AK1348="SAT","ACTIVE",
AK1348="SPARE-ISSUE","SPARE-ISSUE",
AK1348="Fiber CAmtel","ACTIVE",
AK1348="Fiber AOF","ACTIVE",
AK1348="Projet OCM (HUAWEI)","PLANNED WORKS",
AK1348="Projet OCM (NOKIA)","PLANNED WORKS",
AK1348="ACCESS-ISSUE","ACCESS-ISSUE",
AK1348="Projet OCM (ZTE, NOKIA, autres projets)","PLANNED WORKS",
AK1348="No root CAuse","No root cause",
AK1348="ODU HS","ACTIVE",
AK1348="IP &amp; VLAN","ACTIVE",
AK1348="Warehouse HUAWEI","SPARE-ISSUE",
AK1348="SPARE-HS","SPARE-ISSUE",
AK1348="Power Telco","ACTIVE", AK1348="no impacts","no impacts"
),"")</f>
        <v>No root cause</v>
      </c>
      <c r="AM1348" s="108" t="s">
        <v>5537</v>
      </c>
      <c r="AN1348" s="117" t="s">
        <v>3853</v>
      </c>
      <c r="AP1348" s="23" t="s">
        <v>5537</v>
      </c>
      <c r="AQ1348" s="23" t="s">
        <v>5537</v>
      </c>
      <c r="AR1348" s="7"/>
      <c r="AS1348" s="6"/>
      <c r="AT1348" s="7"/>
      <c r="AU1348" s="3" t="s">
        <v>5537</v>
      </c>
      <c r="AV1348" s="24" t="s">
        <v>5537</v>
      </c>
      <c r="AW1348" s="24" t="s">
        <v>5537</v>
      </c>
      <c r="AX1348" s="24" t="s">
        <v>5537</v>
      </c>
      <c r="AY1348" s="24" t="s">
        <v>5537</v>
      </c>
      <c r="AZ1348" s="24" t="s">
        <v>5537</v>
      </c>
      <c r="BA1348" s="24" t="s">
        <v>5537</v>
      </c>
      <c r="BB1348" s="24" t="s">
        <v>5537</v>
      </c>
      <c r="BC1348" s="24" t="s">
        <v>5537</v>
      </c>
      <c r="BD1348" s="24" t="s">
        <v>5537</v>
      </c>
      <c r="BE1348" s="24" t="s">
        <v>5537</v>
      </c>
      <c r="BF1348" s="24" t="s">
        <v>5537</v>
      </c>
      <c r="BG1348" s="24" t="s">
        <v>5537</v>
      </c>
      <c r="BH1348" s="24" t="s">
        <v>5537</v>
      </c>
      <c r="BI1348" s="9" t="s">
        <v>5537</v>
      </c>
      <c r="BJ1348" s="14"/>
      <c r="BK1348" s="14" t="s">
        <v>5537</v>
      </c>
      <c r="BL1348" s="14" t="str">
        <f>_xlfn.XLOOKUP(B1348,'[4]cell downs 18042026 17h'!$B:$B,'[4]cell downs 18042026 17h'!$B:$B,"")</f>
        <v/>
      </c>
      <c r="BM1348" s="14" t="str">
        <f>_xlfn.XLOOKUP(B1348,'[5]Cells Huawei 19042026 15h'!$B:$B,'[5]Cells Huawei 19042026 15h'!$B:$B,"")</f>
        <v/>
      </c>
      <c r="BN1348" s="9" t="str">
        <f>_xlfn.XLOOKUP(B1348,'[6]cells down 19042026 9H40'!$B:$B,'[6]cells down 19042026 9H40'!$B:$B,"")</f>
        <v/>
      </c>
      <c r="BO1348" s="9" t="s">
        <v>3853</v>
      </c>
      <c r="BP1348" s="9" t="s">
        <v>302</v>
      </c>
    </row>
    <row r="1349" spans="1:68" s="9" customFormat="1" x14ac:dyDescent="0.35">
      <c r="A1349" s="1" t="s">
        <v>4234</v>
      </c>
      <c r="B1349" s="8" t="s">
        <v>4235</v>
      </c>
      <c r="C1349" s="3" t="str">
        <f>_xlfn.XLOOKUP(B1349,'[1]daily break down'!$D:$D,'[1]daily break down'!$E:$E,"")</f>
        <v>ADAMAOUA</v>
      </c>
      <c r="D1349" s="1" t="s">
        <v>11</v>
      </c>
      <c r="E1349" s="1" t="s">
        <v>12</v>
      </c>
      <c r="F1349" s="3" t="s">
        <v>90</v>
      </c>
      <c r="G1349" s="1" t="s">
        <v>4236</v>
      </c>
      <c r="H1349" s="40" t="str">
        <f>_xlfn.XLOOKUP(B1349,[2]CALCULATION!$B:$B,[2]CALCULATION!$H:$H,"")</f>
        <v>NOKIA</v>
      </c>
      <c r="I1349" s="34">
        <v>0</v>
      </c>
      <c r="J1349" s="34">
        <v>0</v>
      </c>
      <c r="K1349" s="34">
        <v>0</v>
      </c>
      <c r="L1349" s="34">
        <v>0</v>
      </c>
      <c r="M1349" s="34">
        <v>0</v>
      </c>
      <c r="N1349" s="34">
        <v>0</v>
      </c>
      <c r="O1349" s="34">
        <v>0</v>
      </c>
      <c r="P1349" s="34">
        <v>2.7158273919121294</v>
      </c>
      <c r="Q1349" s="34">
        <v>1.6022050589572854</v>
      </c>
      <c r="R1349" s="34">
        <v>0</v>
      </c>
      <c r="S1349" s="109">
        <v>0</v>
      </c>
      <c r="T1349" s="109">
        <f>_xlfn.XLOOKUP(B1349,'[3]Nur des jours'!$B:$B,'[3]Nur des jours'!$U:$U,"")</f>
        <v>0.10440654847003564</v>
      </c>
      <c r="U1349" s="109">
        <v>0</v>
      </c>
      <c r="V1349" s="109">
        <v>0</v>
      </c>
      <c r="W1349" s="109">
        <v>0.10440654847003564</v>
      </c>
      <c r="X1349" s="109">
        <v>0</v>
      </c>
      <c r="Y1349" s="109">
        <v>0</v>
      </c>
      <c r="Z1349" s="109">
        <v>0</v>
      </c>
      <c r="AA1349" s="109">
        <v>0</v>
      </c>
      <c r="AB1349" s="109">
        <v>0</v>
      </c>
      <c r="AC1349" s="109">
        <v>0</v>
      </c>
      <c r="AD1349" s="109">
        <v>0</v>
      </c>
      <c r="AE1349" s="109">
        <v>0</v>
      </c>
      <c r="AF1349" s="109">
        <v>0</v>
      </c>
      <c r="AG1349" s="57" t="str">
        <f>_xlfn.XLOOKUP(B1349,[3]CALCULATION!$B:$B,[3]CALCULATION!$M:$M,"")</f>
        <v>Operationnel</v>
      </c>
      <c r="AH1349" s="57"/>
      <c r="AI1349" s="56" t="str" cm="1">
        <f t="array" ref="AI1349">IFERROR(_xlfn.IFS(
AK1349="MPR ISSUE","PDH",
AK1349="BSS Hardware Issue","BSS",
AK1349="Sites strategiques, MLL, Pylone, etc.","ENVTECH",
AK1349="AKTIVCO DEFAUT GE &amp; POWER Cabinet","AKTIVCO",
AK1349="AKTIVCO Coupure ENEO &amp; Baisse de tension","AKTIVCO GRID ONLY",
AK1349="Coupure ENEO &amp; Baisse de tension","IHS GRID ONLY",
AK1349="Defaut GE &amp; POWER Cabinet","IHS",
AK1349="Sharing","Partners",
AK1349="Sites strategiques &amp; DataCenter","SST &amp; DC",
AK1349="Exclu","Exclu",
AK1349="SAT","SAT",
AK1349="SPARE-ISSUE","SPARE-ISSUE",
AK1349="Fiber CAmtel","TRANS_FO_CAMTEL",
AK1349="Fiber AOF","Fiber AOF",
AK1349="Projet OCM (HUAWEI)","TRAVAUX-HUAWEI",
AK1349="Projet OCM (NOKIA)","TRAVAUX-NOKIA",
AK1349="ACCESS-ISSUE","ACCESS-ISSUE",
AK1349="Projet OCM (ZTE, NOKIA, autres projets)","TRAVAUX OCM",
AK1349="No root CAuse","No root cause",
AK1349="ODU HS","PDH",
AK1349="IP &amp; VLAN","PDH",
AK1349="Warehouse HUAWEI","SPARE-ISSUE",
AK1349="SPARE-HS","SPARE-ISSUE",
AK1349="Power Telco","BSS",AK1349="no impacts","no impacts"
),"")</f>
        <v>SPARE-ISSUE</v>
      </c>
      <c r="AJ1349" s="56" t="str" cm="1">
        <f t="array" ref="AJ1349">IFERROR(_xlfn.IFS(
AK1349="MPR ISSUE","TX ISSUE",
AK1349="BSS Hardware Issue","RAN ISSUE",
AK1349="Sites strategiques, MLL, Pylone, etc.","ENVTECH",
AK1349="AKTIVCO DEFAUT GE &amp; POWER Cabinet","POWER ISSUE",
AK1349="AKTIVCO Coupure ENEO &amp; Baisse de tension","POWER ISSUE",
AK1349="Coupure ENEO &amp; Baisse de tension","POWER ISSUE",
AK1349="Defaut GE &amp; POWER Cabinet","POWER ISSUE",
AK1349="Sharing","POWER ISSUE",
AK1349="Sites strategiques &amp; DataCenter","POWER ISSUE",
AK1349="Exclu","Exclu",
AK1349="SAT","TX ISSUE",
AK1349="SPARE-ISSUE","SPARE-ISSUE",
AK1349="Fiber CAmtel","TX ISSUE",
AK1349="Fiber AOF","TX ISSUE",
AK1349="Projet OCM (HUAWEI)","TRAVAUX-HUAWEI",
AK1349="Projet OCM (NOKIA)","TRAVAUX -NOKIA",
AK1349="ACCESS-ISSUE","ACCESS-ISSUE",
AK1349="Projet OCM (ZTE, NOKIA, autres projets)","TRAVAUX OCM",
AK1349="No root CAuse","No root cause",
AK1349="ODU HS","TX ISSUE",
AK1349="IP &amp; VLAN","TX ISSUE",
AK1349="Warehouse HUAWEI","SPARE-ISSUE",
AK1349="SPARE-HS","SPARE-ISSUE",
AK1349="Power Telco","RAN ISSUE",AK1349="no impacts","no impacts"
),"")</f>
        <v>SPARE-ISSUE</v>
      </c>
      <c r="AK1349" s="81" t="s">
        <v>5354</v>
      </c>
      <c r="AL1349" s="56" t="str" cm="1">
        <f t="array" ref="AL1349">IFERROR(_xlfn.IFS(
AK1349="MPR ISSUE","ACTIVE",
AK1349="BSS Hardware Issue","ACTIVE",
AK1349="Sites strategiques, MLL, Pylone, etc.","PASSIVE",
AK1349="AKTIVCO DEFAUT GE &amp; POWER Cabinet","PASSIVE",
AK1349="AKTIVCO Coupure ENEO &amp; Baisse de tension","PASSIVE",
AK1349="Coupure ENEO &amp; Baisse de tension","PASSIVE",
AK1349="Defaut GE &amp; POWER Cabinet","PASSIVE",
AK1349="Sharing","PASSIVE",
AK1349="Sites strategiques &amp; DataCenter","PASSIVE",
AK1349="Exclu","Exclu",
AK1349="SAT","ACTIVE",
AK1349="SPARE-ISSUE","SPARE-ISSUE",
AK1349="Fiber CAmtel","ACTIVE",
AK1349="Fiber AOF","ACTIVE",
AK1349="Projet OCM (HUAWEI)","PLANNED WORKS",
AK1349="Projet OCM (NOKIA)","PLANNED WORKS",
AK1349="ACCESS-ISSUE","ACCESS-ISSUE",
AK1349="Projet OCM (ZTE, NOKIA, autres projets)","PLANNED WORKS",
AK1349="No root CAuse","No root cause",
AK1349="ODU HS","ACTIVE",
AK1349="IP &amp; VLAN","ACTIVE",
AK1349="Warehouse HUAWEI","SPARE-ISSUE",
AK1349="SPARE-HS","SPARE-ISSUE",
AK1349="Power Telco","ACTIVE", AK1349="no impacts","no impacts"
),"")</f>
        <v>SPARE-ISSUE</v>
      </c>
      <c r="AM1349" s="108" t="s">
        <v>6010</v>
      </c>
      <c r="AN1349" s="117" t="s">
        <v>4235</v>
      </c>
      <c r="AP1349" s="23" t="s">
        <v>5537</v>
      </c>
      <c r="AQ1349" s="23" t="s">
        <v>5537</v>
      </c>
      <c r="AR1349" s="7"/>
      <c r="AS1349" s="6"/>
      <c r="AT1349" s="7"/>
      <c r="AU1349" s="3" t="s">
        <v>5537</v>
      </c>
      <c r="AV1349" s="24" t="s">
        <v>5537</v>
      </c>
      <c r="AW1349" s="24" t="s">
        <v>5537</v>
      </c>
      <c r="AX1349" s="24" t="s">
        <v>5537</v>
      </c>
      <c r="AY1349" s="24" t="s">
        <v>5537</v>
      </c>
      <c r="AZ1349" s="24" t="s">
        <v>5537</v>
      </c>
      <c r="BA1349" s="24" t="s">
        <v>5537</v>
      </c>
      <c r="BB1349" s="24" t="s">
        <v>5537</v>
      </c>
      <c r="BC1349" s="24" t="s">
        <v>5537</v>
      </c>
      <c r="BD1349" s="24" t="s">
        <v>5537</v>
      </c>
      <c r="BE1349" s="24" t="s">
        <v>6541</v>
      </c>
      <c r="BF1349" s="24" t="s">
        <v>6542</v>
      </c>
      <c r="BG1349" s="24" t="s">
        <v>6543</v>
      </c>
      <c r="BH1349" s="24" t="s">
        <v>6544</v>
      </c>
      <c r="BI1349" s="9" t="s">
        <v>5537</v>
      </c>
      <c r="BJ1349" s="14"/>
      <c r="BK1349" s="14" t="s">
        <v>5537</v>
      </c>
      <c r="BL1349" s="14" t="str">
        <f>_xlfn.XLOOKUP(B1349,'[4]cell downs 18042026 17h'!$B:$B,'[4]cell downs 18042026 17h'!$B:$B,"")</f>
        <v/>
      </c>
      <c r="BM1349" s="14" t="str">
        <f>_xlfn.XLOOKUP(B1349,'[5]Cells Huawei 19042026 15h'!$B:$B,'[5]Cells Huawei 19042026 15h'!$B:$B,"")</f>
        <v/>
      </c>
      <c r="BN1349" s="9" t="str">
        <f>_xlfn.XLOOKUP(B1349,'[6]cells down 19042026 9H40'!$B:$B,'[6]cells down 19042026 9H40'!$B:$B,"")</f>
        <v/>
      </c>
      <c r="BO1349" s="9" t="s">
        <v>4235</v>
      </c>
      <c r="BP1349" s="9" t="s">
        <v>12</v>
      </c>
    </row>
    <row r="1350" spans="1:68" s="9" customFormat="1" x14ac:dyDescent="0.35">
      <c r="A1350" s="1" t="s">
        <v>2426</v>
      </c>
      <c r="B1350" s="8" t="s">
        <v>2427</v>
      </c>
      <c r="C1350" s="3" t="str">
        <f>_xlfn.XLOOKUP(B1350,'[1]daily break down'!$D:$D,'[1]daily break down'!$E:$E,"")</f>
        <v>EXTREME-NORD</v>
      </c>
      <c r="D1350" s="1" t="s">
        <v>11</v>
      </c>
      <c r="E1350" s="1" t="s">
        <v>96</v>
      </c>
      <c r="F1350" s="3" t="s">
        <v>55</v>
      </c>
      <c r="G1350" s="1" t="s">
        <v>2426</v>
      </c>
      <c r="H1350" s="40" t="str">
        <f>_xlfn.XLOOKUP(B1350,[2]CALCULATION!$B:$B,[2]CALCULATION!$H:$H,"")</f>
        <v>NOKIA</v>
      </c>
      <c r="I1350" s="34">
        <v>0.12579238602832277</v>
      </c>
      <c r="J1350" s="34">
        <v>1.1042919236351156</v>
      </c>
      <c r="K1350" s="34">
        <v>0</v>
      </c>
      <c r="L1350" s="34">
        <v>0</v>
      </c>
      <c r="M1350" s="34">
        <v>0</v>
      </c>
      <c r="N1350" s="34">
        <v>0</v>
      </c>
      <c r="O1350" s="34">
        <v>0</v>
      </c>
      <c r="P1350" s="34">
        <v>0</v>
      </c>
      <c r="Q1350" s="34">
        <v>0</v>
      </c>
      <c r="R1350" s="34">
        <v>0</v>
      </c>
      <c r="S1350" s="109">
        <v>0</v>
      </c>
      <c r="T1350" s="109">
        <f>_xlfn.XLOOKUP(B1350,'[3]Nur des jours'!$B:$B,'[3]Nur des jours'!$U:$U,"")</f>
        <v>5.9982981228613515E-2</v>
      </c>
      <c r="U1350" s="109">
        <v>1.8987955370989934E-2</v>
      </c>
      <c r="V1350" s="109">
        <v>2.7877570454759875</v>
      </c>
      <c r="W1350" s="109">
        <v>5.9982981228613515E-2</v>
      </c>
      <c r="X1350" s="109">
        <v>0</v>
      </c>
      <c r="Y1350" s="109">
        <v>0</v>
      </c>
      <c r="Z1350" s="109">
        <v>0</v>
      </c>
      <c r="AA1350" s="109">
        <v>0</v>
      </c>
      <c r="AB1350" s="109">
        <v>0</v>
      </c>
      <c r="AC1350" s="109">
        <v>0</v>
      </c>
      <c r="AD1350" s="109">
        <v>0</v>
      </c>
      <c r="AE1350" s="109">
        <v>0</v>
      </c>
      <c r="AF1350" s="109">
        <v>0</v>
      </c>
      <c r="AG1350" s="57" t="str">
        <f>_xlfn.XLOOKUP(B1350,[3]CALCULATION!$B:$B,[3]CALCULATION!$M:$M,"")</f>
        <v>Insecurity</v>
      </c>
      <c r="AH1350" s="57"/>
      <c r="AI1350" s="56" t="str" cm="1">
        <f t="array" ref="AI1350">IFERROR(_xlfn.IFS(
AK1350="MPR ISSUE","PDH",
AK1350="BSS Hardware Issue","BSS",
AK1350="Sites strategiques, MLL, Pylone, etc.","ENVTECH",
AK1350="AKTIVCO DEFAUT GE &amp; POWER Cabinet","AKTIVCO",
AK1350="AKTIVCO Coupure ENEO &amp; Baisse de tension","AKTIVCO GRID ONLY",
AK1350="Coupure ENEO &amp; Baisse de tension","IHS GRID ONLY",
AK1350="Defaut GE &amp; POWER Cabinet","IHS",
AK1350="Sharing","Partners",
AK1350="Sites strategiques &amp; DataCenter","SST &amp; DC",
AK1350="Exclu","Exclu",
AK1350="SAT","SAT",
AK1350="SPARE-ISSUE","SPARE-ISSUE",
AK1350="Fiber CAmtel","TRANS_FO_CAMTEL",
AK1350="Fiber AOF","Fiber AOF",
AK1350="Projet OCM (HUAWEI)","TRAVAUX-HUAWEI",
AK1350="Projet OCM (NOKIA)","TRAVAUX-NOKIA",
AK1350="ACCESS-ISSUE","ACCESS-ISSUE",
AK1350="Projet OCM (ZTE, NOKIA, autres projets)","TRAVAUX OCM",
AK1350="No root CAuse","No root cause",
AK1350="ODU HS","PDH",
AK1350="IP &amp; VLAN","PDH",
AK1350="Warehouse HUAWEI","SPARE-ISSUE",
AK1350="SPARE-HS","SPARE-ISSUE",
AK1350="Power Telco","BSS",AK1350="no impacts","no impacts"
),"")</f>
        <v>No root cause</v>
      </c>
      <c r="AJ1350" s="56" t="str" cm="1">
        <f t="array" ref="AJ1350">IFERROR(_xlfn.IFS(
AK1350="MPR ISSUE","TX ISSUE",
AK1350="BSS Hardware Issue","RAN ISSUE",
AK1350="Sites strategiques, MLL, Pylone, etc.","ENVTECH",
AK1350="AKTIVCO DEFAUT GE &amp; POWER Cabinet","POWER ISSUE",
AK1350="AKTIVCO Coupure ENEO &amp; Baisse de tension","POWER ISSUE",
AK1350="Coupure ENEO &amp; Baisse de tension","POWER ISSUE",
AK1350="Defaut GE &amp; POWER Cabinet","POWER ISSUE",
AK1350="Sharing","POWER ISSUE",
AK1350="Sites strategiques &amp; DataCenter","POWER ISSUE",
AK1350="Exclu","Exclu",
AK1350="SAT","TX ISSUE",
AK1350="SPARE-ISSUE","SPARE-ISSUE",
AK1350="Fiber CAmtel","TX ISSUE",
AK1350="Fiber AOF","TX ISSUE",
AK1350="Projet OCM (HUAWEI)","TRAVAUX-HUAWEI",
AK1350="Projet OCM (NOKIA)","TRAVAUX -NOKIA",
AK1350="ACCESS-ISSUE","ACCESS-ISSUE",
AK1350="Projet OCM (ZTE, NOKIA, autres projets)","TRAVAUX OCM",
AK1350="No root CAuse","No root cause",
AK1350="ODU HS","TX ISSUE",
AK1350="IP &amp; VLAN","TX ISSUE",
AK1350="Warehouse HUAWEI","SPARE-ISSUE",
AK1350="SPARE-HS","SPARE-ISSUE",
AK1350="Power Telco","RAN ISSUE",AK1350="no impacts","no impacts"
),"")</f>
        <v>No root cause</v>
      </c>
      <c r="AK1350" s="81" t="s">
        <v>5620</v>
      </c>
      <c r="AL1350" s="56" t="str" cm="1">
        <f t="array" ref="AL1350">IFERROR(_xlfn.IFS(
AK1350="MPR ISSUE","ACTIVE",
AK1350="BSS Hardware Issue","ACTIVE",
AK1350="Sites strategiques, MLL, Pylone, etc.","PASSIVE",
AK1350="AKTIVCO DEFAUT GE &amp; POWER Cabinet","PASSIVE",
AK1350="AKTIVCO Coupure ENEO &amp; Baisse de tension","PASSIVE",
AK1350="Coupure ENEO &amp; Baisse de tension","PASSIVE",
AK1350="Defaut GE &amp; POWER Cabinet","PASSIVE",
AK1350="Sharing","PASSIVE",
AK1350="Sites strategiques &amp; DataCenter","PASSIVE",
AK1350="Exclu","Exclu",
AK1350="SAT","ACTIVE",
AK1350="SPARE-ISSUE","SPARE-ISSUE",
AK1350="Fiber CAmtel","ACTIVE",
AK1350="Fiber AOF","ACTIVE",
AK1350="Projet OCM (HUAWEI)","PLANNED WORKS",
AK1350="Projet OCM (NOKIA)","PLANNED WORKS",
AK1350="ACCESS-ISSUE","ACCESS-ISSUE",
AK1350="Projet OCM (ZTE, NOKIA, autres projets)","PLANNED WORKS",
AK1350="No root CAuse","No root cause",
AK1350="ODU HS","ACTIVE",
AK1350="IP &amp; VLAN","ACTIVE",
AK1350="Warehouse HUAWEI","SPARE-ISSUE",
AK1350="SPARE-HS","SPARE-ISSUE",
AK1350="Power Telco","ACTIVE", AK1350="no impacts","no impacts"
),"")</f>
        <v>No root cause</v>
      </c>
      <c r="AM1350" s="108" t="s">
        <v>5537</v>
      </c>
      <c r="AN1350" s="117" t="s">
        <v>2427</v>
      </c>
      <c r="AP1350" s="23" t="s">
        <v>5537</v>
      </c>
      <c r="AQ1350" s="23" t="s">
        <v>5537</v>
      </c>
      <c r="AR1350" s="7"/>
      <c r="AS1350" s="6"/>
      <c r="AT1350" s="7"/>
      <c r="AU1350" s="3" t="s">
        <v>5537</v>
      </c>
      <c r="AV1350" s="24" t="s">
        <v>5537</v>
      </c>
      <c r="AW1350" s="24" t="s">
        <v>5537</v>
      </c>
      <c r="AX1350" s="24" t="s">
        <v>5537</v>
      </c>
      <c r="AY1350" s="24" t="s">
        <v>5537</v>
      </c>
      <c r="AZ1350" s="24" t="s">
        <v>5537</v>
      </c>
      <c r="BA1350" s="24" t="s">
        <v>5537</v>
      </c>
      <c r="BB1350" s="24" t="s">
        <v>5537</v>
      </c>
      <c r="BC1350" s="24" t="s">
        <v>5537</v>
      </c>
      <c r="BD1350" s="24" t="s">
        <v>5537</v>
      </c>
      <c r="BE1350" s="24" t="s">
        <v>5537</v>
      </c>
      <c r="BF1350" s="24" t="s">
        <v>5537</v>
      </c>
      <c r="BG1350" s="24" t="s">
        <v>5537</v>
      </c>
      <c r="BH1350" s="24" t="s">
        <v>5537</v>
      </c>
      <c r="BI1350" s="9" t="s">
        <v>5537</v>
      </c>
      <c r="BJ1350" s="14"/>
      <c r="BK1350" s="14" t="s">
        <v>5537</v>
      </c>
      <c r="BL1350" s="14" t="str">
        <f>_xlfn.XLOOKUP(B1350,'[4]cell downs 18042026 17h'!$B:$B,'[4]cell downs 18042026 17h'!$B:$B,"")</f>
        <v/>
      </c>
      <c r="BM1350" s="14" t="str">
        <f>_xlfn.XLOOKUP(B1350,'[5]Cells Huawei 19042026 15h'!$B:$B,'[5]Cells Huawei 19042026 15h'!$B:$B,"")</f>
        <v/>
      </c>
      <c r="BN1350" s="9" t="str">
        <f>_xlfn.XLOOKUP(B1350,'[6]cells down 19042026 9H40'!$B:$B,'[6]cells down 19042026 9H40'!$B:$B,"")</f>
        <v/>
      </c>
      <c r="BO1350" s="9" t="s">
        <v>2427</v>
      </c>
      <c r="BP1350" s="9" t="s">
        <v>12</v>
      </c>
    </row>
    <row r="1351" spans="1:68" s="9" customFormat="1" x14ac:dyDescent="0.35">
      <c r="A1351" s="1" t="s">
        <v>2480</v>
      </c>
      <c r="B1351" s="8" t="s">
        <v>2481</v>
      </c>
      <c r="C1351" s="3" t="str">
        <f>_xlfn.XLOOKUP(B1351,'[1]daily break down'!$D:$D,'[1]daily break down'!$E:$E,"")</f>
        <v>NORD-OUEST</v>
      </c>
      <c r="D1351" s="1" t="s">
        <v>11</v>
      </c>
      <c r="E1351" s="1" t="s">
        <v>12</v>
      </c>
      <c r="F1351" s="3" t="s">
        <v>51</v>
      </c>
      <c r="G1351" s="1" t="s">
        <v>52</v>
      </c>
      <c r="H1351" s="39" t="str">
        <f>_xlfn.XLOOKUP(B1351,[2]CALCULATION!$B:$B,[2]CALCULATION!$H:$H,"")</f>
        <v>Huawei</v>
      </c>
      <c r="I1351" s="34">
        <v>7.6643573807261305</v>
      </c>
      <c r="J1351" s="34">
        <v>4.0899401597452298</v>
      </c>
      <c r="K1351" s="34">
        <v>7.936609851241179E-3</v>
      </c>
      <c r="L1351" s="34">
        <v>0</v>
      </c>
      <c r="M1351" s="34">
        <v>6.5819286425650567</v>
      </c>
      <c r="N1351" s="34">
        <v>0</v>
      </c>
      <c r="O1351" s="34">
        <v>0</v>
      </c>
      <c r="P1351" s="34">
        <v>1.7078692645955151</v>
      </c>
      <c r="Q1351" s="34">
        <v>15.006827267979901</v>
      </c>
      <c r="R1351" s="34">
        <v>0.87418636372716041</v>
      </c>
      <c r="S1351" s="109">
        <v>0.91943395741839384</v>
      </c>
      <c r="T1351" s="109">
        <f>_xlfn.XLOOKUP(B1351,'[3]Nur des jours'!$B:$B,'[3]Nur des jours'!$U:$U,"")</f>
        <v>4.0182431449092976E-2</v>
      </c>
      <c r="U1351" s="109">
        <v>23.114261499345094</v>
      </c>
      <c r="V1351" s="109">
        <v>21.026665582293905</v>
      </c>
      <c r="W1351" s="109">
        <v>4.0182431449092976E-2</v>
      </c>
      <c r="X1351" s="109">
        <v>0</v>
      </c>
      <c r="Y1351" s="109">
        <v>0</v>
      </c>
      <c r="Z1351" s="109">
        <v>2.0499460667231681</v>
      </c>
      <c r="AA1351" s="109">
        <v>0</v>
      </c>
      <c r="AB1351" s="109">
        <v>0</v>
      </c>
      <c r="AC1351" s="109">
        <v>0</v>
      </c>
      <c r="AD1351" s="109">
        <v>0</v>
      </c>
      <c r="AE1351" s="109">
        <v>0</v>
      </c>
      <c r="AF1351" s="109">
        <v>0</v>
      </c>
      <c r="AG1351" s="57" t="str">
        <f>_xlfn.XLOOKUP(B1351,[3]CALCULATION!$B:$B,[3]CALCULATION!$M:$M,"")</f>
        <v>Operationnel</v>
      </c>
      <c r="AH1351" s="57"/>
      <c r="AI1351" s="56" t="str" cm="1">
        <f t="array" ref="AI1351">IFERROR(_xlfn.IFS(
AK1351="MPR ISSUE","PDH",
AK1351="BSS Hardware Issue","BSS",
AK1351="Sites strategiques, MLL, Pylone, etc.","ENVTECH",
AK1351="AKTIVCO DEFAUT GE &amp; POWER Cabinet","AKTIVCO",
AK1351="AKTIVCO Coupure ENEO &amp; Baisse de tension","AKTIVCO GRID ONLY",
AK1351="Coupure ENEO &amp; Baisse de tension","IHS GRID ONLY",
AK1351="Defaut GE &amp; POWER Cabinet","IHS",
AK1351="Sharing","Partners",
AK1351="Sites strategiques &amp; DataCenter","SST &amp; DC",
AK1351="Exclu","Exclu",
AK1351="SAT","SAT",
AK1351="SPARE-ISSUE","SPARE-ISSUE",
AK1351="Fiber CAmtel","TRANS_FO_CAMTEL",
AK1351="Fiber AOF","Fiber AOF",
AK1351="Projet OCM (HUAWEI)","TRAVAUX-HUAWEI",
AK1351="Projet OCM (NOKIA)","TRAVAUX-NOKIA",
AK1351="ACCESS-ISSUE","ACCESS-ISSUE",
AK1351="Projet OCM (ZTE, NOKIA, autres projets)","TRAVAUX OCM",
AK1351="No root CAuse","No root cause",
AK1351="ODU HS","PDH",
AK1351="IP &amp; VLAN","PDH",
AK1351="Warehouse HUAWEI","SPARE-ISSUE",
AK1351="SPARE-HS","SPARE-ISSUE",
AK1351="Power Telco","BSS",AK1351="no impacts","no impacts"
),"")</f>
        <v>No root cause</v>
      </c>
      <c r="AJ1351" s="56" t="str" cm="1">
        <f t="array" ref="AJ1351">IFERROR(_xlfn.IFS(
AK1351="MPR ISSUE","TX ISSUE",
AK1351="BSS Hardware Issue","RAN ISSUE",
AK1351="Sites strategiques, MLL, Pylone, etc.","ENVTECH",
AK1351="AKTIVCO DEFAUT GE &amp; POWER Cabinet","POWER ISSUE",
AK1351="AKTIVCO Coupure ENEO &amp; Baisse de tension","POWER ISSUE",
AK1351="Coupure ENEO &amp; Baisse de tension","POWER ISSUE",
AK1351="Defaut GE &amp; POWER Cabinet","POWER ISSUE",
AK1351="Sharing","POWER ISSUE",
AK1351="Sites strategiques &amp; DataCenter","POWER ISSUE",
AK1351="Exclu","Exclu",
AK1351="SAT","TX ISSUE",
AK1351="SPARE-ISSUE","SPARE-ISSUE",
AK1351="Fiber CAmtel","TX ISSUE",
AK1351="Fiber AOF","TX ISSUE",
AK1351="Projet OCM (HUAWEI)","TRAVAUX-HUAWEI",
AK1351="Projet OCM (NOKIA)","TRAVAUX -NOKIA",
AK1351="ACCESS-ISSUE","ACCESS-ISSUE",
AK1351="Projet OCM (ZTE, NOKIA, autres projets)","TRAVAUX OCM",
AK1351="No root CAuse","No root cause",
AK1351="ODU HS","TX ISSUE",
AK1351="IP &amp; VLAN","TX ISSUE",
AK1351="Warehouse HUAWEI","SPARE-ISSUE",
AK1351="SPARE-HS","SPARE-ISSUE",
AK1351="Power Telco","RAN ISSUE",AK1351="no impacts","no impacts"
),"")</f>
        <v>No root cause</v>
      </c>
      <c r="AK1351" s="81" t="s">
        <v>5620</v>
      </c>
      <c r="AL1351" s="56" t="str" cm="1">
        <f t="array" ref="AL1351">IFERROR(_xlfn.IFS(
AK1351="MPR ISSUE","ACTIVE",
AK1351="BSS Hardware Issue","ACTIVE",
AK1351="Sites strategiques, MLL, Pylone, etc.","PASSIVE",
AK1351="AKTIVCO DEFAUT GE &amp; POWER Cabinet","PASSIVE",
AK1351="AKTIVCO Coupure ENEO &amp; Baisse de tension","PASSIVE",
AK1351="Coupure ENEO &amp; Baisse de tension","PASSIVE",
AK1351="Defaut GE &amp; POWER Cabinet","PASSIVE",
AK1351="Sharing","PASSIVE",
AK1351="Sites strategiques &amp; DataCenter","PASSIVE",
AK1351="Exclu","Exclu",
AK1351="SAT","ACTIVE",
AK1351="SPARE-ISSUE","SPARE-ISSUE",
AK1351="Fiber CAmtel","ACTIVE",
AK1351="Fiber AOF","ACTIVE",
AK1351="Projet OCM (HUAWEI)","PLANNED WORKS",
AK1351="Projet OCM (NOKIA)","PLANNED WORKS",
AK1351="ACCESS-ISSUE","ACCESS-ISSUE",
AK1351="Projet OCM (ZTE, NOKIA, autres projets)","PLANNED WORKS",
AK1351="No root CAuse","No root cause",
AK1351="ODU HS","ACTIVE",
AK1351="IP &amp; VLAN","ACTIVE",
AK1351="Warehouse HUAWEI","SPARE-ISSUE",
AK1351="SPARE-HS","SPARE-ISSUE",
AK1351="Power Telco","ACTIVE", AK1351="no impacts","no impacts"
),"")</f>
        <v>No root cause</v>
      </c>
      <c r="AM1351" s="108" t="s">
        <v>5537</v>
      </c>
      <c r="AN1351" s="117" t="s">
        <v>2481</v>
      </c>
      <c r="AP1351" s="23" t="s">
        <v>5537</v>
      </c>
      <c r="AQ1351" s="23" t="s">
        <v>5537</v>
      </c>
      <c r="AR1351" s="7"/>
      <c r="AS1351" s="6"/>
      <c r="AT1351" s="7"/>
      <c r="AU1351" s="3" t="s">
        <v>5537</v>
      </c>
      <c r="AV1351" s="24" t="s">
        <v>5537</v>
      </c>
      <c r="AW1351" s="24" t="s">
        <v>5537</v>
      </c>
      <c r="AX1351" s="24" t="s">
        <v>5537</v>
      </c>
      <c r="AY1351" s="24" t="s">
        <v>5537</v>
      </c>
      <c r="AZ1351" s="24" t="s">
        <v>5537</v>
      </c>
      <c r="BA1351" s="24" t="s">
        <v>5537</v>
      </c>
      <c r="BB1351" s="24" t="s">
        <v>5537</v>
      </c>
      <c r="BC1351" s="24" t="s">
        <v>5537</v>
      </c>
      <c r="BD1351" s="24" t="s">
        <v>5537</v>
      </c>
      <c r="BE1351" s="24" t="s">
        <v>5537</v>
      </c>
      <c r="BF1351" s="24" t="s">
        <v>5537</v>
      </c>
      <c r="BG1351" s="24" t="s">
        <v>5537</v>
      </c>
      <c r="BH1351" s="24" t="s">
        <v>5537</v>
      </c>
      <c r="BI1351" s="9" t="s">
        <v>5537</v>
      </c>
      <c r="BJ1351" s="14"/>
      <c r="BK1351" s="14" t="s">
        <v>5537</v>
      </c>
      <c r="BL1351" s="14" t="str">
        <f>_xlfn.XLOOKUP(B1351,'[4]cell downs 18042026 17h'!$B:$B,'[4]cell downs 18042026 17h'!$B:$B,"")</f>
        <v/>
      </c>
      <c r="BM1351" s="14" t="str">
        <f>_xlfn.XLOOKUP(B1351,'[5]Cells Huawei 19042026 15h'!$B:$B,'[5]Cells Huawei 19042026 15h'!$B:$B,"")</f>
        <v/>
      </c>
      <c r="BN1351" s="9" t="str">
        <f>_xlfn.XLOOKUP(B1351,'[6]cells down 19042026 9H40'!$B:$B,'[6]cells down 19042026 9H40'!$B:$B,"")</f>
        <v/>
      </c>
      <c r="BO1351" s="9" t="s">
        <v>2481</v>
      </c>
      <c r="BP1351" s="9" t="s">
        <v>12</v>
      </c>
    </row>
    <row r="1352" spans="1:68" s="9" customFormat="1" x14ac:dyDescent="0.35">
      <c r="A1352" s="1" t="s">
        <v>1243</v>
      </c>
      <c r="B1352" s="8" t="s">
        <v>1244</v>
      </c>
      <c r="C1352" s="3" t="str">
        <f>_xlfn.XLOOKUP(B1352,'[1]daily break down'!$D:$D,'[1]daily break down'!$E:$E,"")</f>
        <v>NORD-OUEST</v>
      </c>
      <c r="D1352" s="1" t="s">
        <v>11</v>
      </c>
      <c r="E1352" s="1" t="s">
        <v>12</v>
      </c>
      <c r="F1352" s="3" t="s">
        <v>51</v>
      </c>
      <c r="G1352" s="1" t="s">
        <v>1245</v>
      </c>
      <c r="H1352" s="40" t="str">
        <f>_xlfn.XLOOKUP(B1352,[2]CALCULATION!$B:$B,[2]CALCULATION!$H:$H,"")</f>
        <v>NOKIA</v>
      </c>
      <c r="I1352" s="34">
        <v>1.4268062653917818E-3</v>
      </c>
      <c r="J1352" s="34">
        <v>0</v>
      </c>
      <c r="K1352" s="34">
        <v>0</v>
      </c>
      <c r="L1352" s="34">
        <v>6.8665051521974146E-3</v>
      </c>
      <c r="M1352" s="34">
        <v>3.1211387055442015E-3</v>
      </c>
      <c r="N1352" s="34">
        <v>1.6051570485658829E-3</v>
      </c>
      <c r="O1352" s="34">
        <v>8.4519361837624304E-2</v>
      </c>
      <c r="P1352" s="34">
        <v>1.5159816569788325E-3</v>
      </c>
      <c r="Q1352" s="34">
        <v>1.3376308738047311E-3</v>
      </c>
      <c r="R1352" s="34">
        <v>0</v>
      </c>
      <c r="S1352" s="109">
        <v>0</v>
      </c>
      <c r="T1352" s="109">
        <f>_xlfn.XLOOKUP(B1352,'[3]Nur des jours'!$B:$B,'[3]Nur des jours'!$U:$U,"")</f>
        <v>3.920150214163616E-2</v>
      </c>
      <c r="U1352" s="109">
        <v>1.8726832233265207E-3</v>
      </c>
      <c r="V1352" s="109">
        <v>0</v>
      </c>
      <c r="W1352" s="109">
        <v>3.9201502141636153E-2</v>
      </c>
      <c r="X1352" s="109">
        <v>0</v>
      </c>
      <c r="Y1352" s="109">
        <v>0</v>
      </c>
      <c r="Z1352" s="109">
        <v>0</v>
      </c>
      <c r="AA1352" s="109">
        <v>0</v>
      </c>
      <c r="AB1352" s="109">
        <v>0</v>
      </c>
      <c r="AC1352" s="109">
        <v>0</v>
      </c>
      <c r="AD1352" s="109">
        <v>0</v>
      </c>
      <c r="AE1352" s="109">
        <v>0</v>
      </c>
      <c r="AF1352" s="109">
        <v>0</v>
      </c>
      <c r="AG1352" s="57" t="str">
        <f>_xlfn.XLOOKUP(B1352,[3]CALCULATION!$B:$B,[3]CALCULATION!$M:$M,"")</f>
        <v>Insecurity</v>
      </c>
      <c r="AH1352" s="57"/>
      <c r="AI1352" s="56" t="str" cm="1">
        <f t="array" ref="AI1352">IFERROR(_xlfn.IFS(
AK1352="MPR ISSUE","PDH",
AK1352="BSS Hardware Issue","BSS",
AK1352="Sites strategiques, MLL, Pylone, etc.","ENVTECH",
AK1352="AKTIVCO DEFAUT GE &amp; POWER Cabinet","AKTIVCO",
AK1352="AKTIVCO Coupure ENEO &amp; Baisse de tension","AKTIVCO GRID ONLY",
AK1352="Coupure ENEO &amp; Baisse de tension","IHS GRID ONLY",
AK1352="Defaut GE &amp; POWER Cabinet","IHS",
AK1352="Sharing","Partners",
AK1352="Sites strategiques &amp; DataCenter","SST &amp; DC",
AK1352="Exclu","Exclu",
AK1352="SAT","SAT",
AK1352="SPARE-ISSUE","SPARE-ISSUE",
AK1352="Fiber CAmtel","TRANS_FO_CAMTEL",
AK1352="Fiber AOF","Fiber AOF",
AK1352="Projet OCM (HUAWEI)","TRAVAUX-HUAWEI",
AK1352="Projet OCM (NOKIA)","TRAVAUX-NOKIA",
AK1352="ACCESS-ISSUE","ACCESS-ISSUE",
AK1352="Projet OCM (ZTE, NOKIA, autres projets)","TRAVAUX OCM",
AK1352="No root CAuse","No root cause",
AK1352="ODU HS","PDH",
AK1352="IP &amp; VLAN","PDH",
AK1352="Warehouse HUAWEI","SPARE-ISSUE",
AK1352="SPARE-HS","SPARE-ISSUE",
AK1352="Power Telco","BSS",AK1352="no impacts","no impacts"
),"")</f>
        <v>No root cause</v>
      </c>
      <c r="AJ1352" s="56" t="str" cm="1">
        <f t="array" ref="AJ1352">IFERROR(_xlfn.IFS(
AK1352="MPR ISSUE","TX ISSUE",
AK1352="BSS Hardware Issue","RAN ISSUE",
AK1352="Sites strategiques, MLL, Pylone, etc.","ENVTECH",
AK1352="AKTIVCO DEFAUT GE &amp; POWER Cabinet","POWER ISSUE",
AK1352="AKTIVCO Coupure ENEO &amp; Baisse de tension","POWER ISSUE",
AK1352="Coupure ENEO &amp; Baisse de tension","POWER ISSUE",
AK1352="Defaut GE &amp; POWER Cabinet","POWER ISSUE",
AK1352="Sharing","POWER ISSUE",
AK1352="Sites strategiques &amp; DataCenter","POWER ISSUE",
AK1352="Exclu","Exclu",
AK1352="SAT","TX ISSUE",
AK1352="SPARE-ISSUE","SPARE-ISSUE",
AK1352="Fiber CAmtel","TX ISSUE",
AK1352="Fiber AOF","TX ISSUE",
AK1352="Projet OCM (HUAWEI)","TRAVAUX-HUAWEI",
AK1352="Projet OCM (NOKIA)","TRAVAUX -NOKIA",
AK1352="ACCESS-ISSUE","ACCESS-ISSUE",
AK1352="Projet OCM (ZTE, NOKIA, autres projets)","TRAVAUX OCM",
AK1352="No root CAuse","No root cause",
AK1352="ODU HS","TX ISSUE",
AK1352="IP &amp; VLAN","TX ISSUE",
AK1352="Warehouse HUAWEI","SPARE-ISSUE",
AK1352="SPARE-HS","SPARE-ISSUE",
AK1352="Power Telco","RAN ISSUE",AK1352="no impacts","no impacts"
),"")</f>
        <v>No root cause</v>
      </c>
      <c r="AK1352" s="81" t="s">
        <v>5620</v>
      </c>
      <c r="AL1352" s="56" t="str" cm="1">
        <f t="array" ref="AL1352">IFERROR(_xlfn.IFS(
AK1352="MPR ISSUE","ACTIVE",
AK1352="BSS Hardware Issue","ACTIVE",
AK1352="Sites strategiques, MLL, Pylone, etc.","PASSIVE",
AK1352="AKTIVCO DEFAUT GE &amp; POWER Cabinet","PASSIVE",
AK1352="AKTIVCO Coupure ENEO &amp; Baisse de tension","PASSIVE",
AK1352="Coupure ENEO &amp; Baisse de tension","PASSIVE",
AK1352="Defaut GE &amp; POWER Cabinet","PASSIVE",
AK1352="Sharing","PASSIVE",
AK1352="Sites strategiques &amp; DataCenter","PASSIVE",
AK1352="Exclu","Exclu",
AK1352="SAT","ACTIVE",
AK1352="SPARE-ISSUE","SPARE-ISSUE",
AK1352="Fiber CAmtel","ACTIVE",
AK1352="Fiber AOF","ACTIVE",
AK1352="Projet OCM (HUAWEI)","PLANNED WORKS",
AK1352="Projet OCM (NOKIA)","PLANNED WORKS",
AK1352="ACCESS-ISSUE","ACCESS-ISSUE",
AK1352="Projet OCM (ZTE, NOKIA, autres projets)","PLANNED WORKS",
AK1352="No root CAuse","No root cause",
AK1352="ODU HS","ACTIVE",
AK1352="IP &amp; VLAN","ACTIVE",
AK1352="Warehouse HUAWEI","SPARE-ISSUE",
AK1352="SPARE-HS","SPARE-ISSUE",
AK1352="Power Telco","ACTIVE", AK1352="no impacts","no impacts"
),"")</f>
        <v>No root cause</v>
      </c>
      <c r="AM1352" s="108" t="s">
        <v>5537</v>
      </c>
      <c r="AN1352" s="117" t="s">
        <v>1244</v>
      </c>
      <c r="AP1352" s="23" t="s">
        <v>5537</v>
      </c>
      <c r="AQ1352" s="23" t="s">
        <v>5537</v>
      </c>
      <c r="AR1352" s="7"/>
      <c r="AS1352" s="6"/>
      <c r="AT1352" s="7"/>
      <c r="AU1352" s="3" t="s">
        <v>5537</v>
      </c>
      <c r="AV1352" s="24" t="s">
        <v>5537</v>
      </c>
      <c r="AW1352" s="24" t="s">
        <v>5537</v>
      </c>
      <c r="AX1352" s="24" t="s">
        <v>5537</v>
      </c>
      <c r="AY1352" s="24" t="s">
        <v>5537</v>
      </c>
      <c r="AZ1352" s="24" t="s">
        <v>5537</v>
      </c>
      <c r="BA1352" s="24" t="s">
        <v>5537</v>
      </c>
      <c r="BB1352" s="24" t="s">
        <v>5537</v>
      </c>
      <c r="BC1352" s="24" t="s">
        <v>5537</v>
      </c>
      <c r="BD1352" s="24" t="s">
        <v>5537</v>
      </c>
      <c r="BE1352" s="24" t="s">
        <v>5537</v>
      </c>
      <c r="BF1352" s="24" t="s">
        <v>5537</v>
      </c>
      <c r="BG1352" s="24" t="s">
        <v>5537</v>
      </c>
      <c r="BH1352" s="24" t="s">
        <v>5537</v>
      </c>
      <c r="BI1352" s="9" t="s">
        <v>5537</v>
      </c>
      <c r="BJ1352" s="14"/>
      <c r="BK1352" s="14" t="s">
        <v>5537</v>
      </c>
      <c r="BL1352" s="14" t="str">
        <f>_xlfn.XLOOKUP(B1352,'[4]cell downs 18042026 17h'!$B:$B,'[4]cell downs 18042026 17h'!$B:$B,"")</f>
        <v/>
      </c>
      <c r="BM1352" s="14" t="str">
        <f>_xlfn.XLOOKUP(B1352,'[5]Cells Huawei 19042026 15h'!$B:$B,'[5]Cells Huawei 19042026 15h'!$B:$B,"")</f>
        <v/>
      </c>
      <c r="BN1352" s="9" t="str">
        <f>_xlfn.XLOOKUP(B1352,'[6]cells down 19042026 9H40'!$B:$B,'[6]cells down 19042026 9H40'!$B:$B,"")</f>
        <v/>
      </c>
      <c r="BO1352" s="9" t="s">
        <v>1244</v>
      </c>
      <c r="BP1352" s="9" t="s">
        <v>5537</v>
      </c>
    </row>
    <row r="1353" spans="1:68" s="9" customFormat="1" x14ac:dyDescent="0.35">
      <c r="A1353" s="1" t="s">
        <v>1515</v>
      </c>
      <c r="B1353" s="8" t="s">
        <v>4702</v>
      </c>
      <c r="C1353" s="3" t="str">
        <f>_xlfn.XLOOKUP(B1353,'[1]daily break down'!$D:$D,'[1]daily break down'!$E:$E,"")</f>
        <v>CENTRE</v>
      </c>
      <c r="D1353" s="1" t="s">
        <v>11</v>
      </c>
      <c r="E1353" s="1" t="s">
        <v>12</v>
      </c>
      <c r="F1353" s="3" t="s">
        <v>37</v>
      </c>
      <c r="G1353" s="1" t="s">
        <v>1515</v>
      </c>
      <c r="H1353" s="41" t="str">
        <f>_xlfn.XLOOKUP(B1353,[2]CALCULATION!$B:$B,[2]CALCULATION!$H:$H,"")</f>
        <v>ZTE</v>
      </c>
      <c r="I1353" s="34">
        <v>0</v>
      </c>
      <c r="J1353" s="34">
        <v>0</v>
      </c>
      <c r="K1353" s="34">
        <v>0</v>
      </c>
      <c r="L1353" s="34">
        <v>0</v>
      </c>
      <c r="M1353" s="34">
        <v>0.25056501528109515</v>
      </c>
      <c r="N1353" s="34">
        <v>5.1418530789052404E-2</v>
      </c>
      <c r="O1353" s="34">
        <v>0</v>
      </c>
      <c r="P1353" s="34">
        <v>0</v>
      </c>
      <c r="Q1353" s="34">
        <v>0</v>
      </c>
      <c r="R1353" s="34">
        <v>0</v>
      </c>
      <c r="S1353" s="109">
        <v>0</v>
      </c>
      <c r="T1353" s="109">
        <f>_xlfn.XLOOKUP(B1353,'[3]Nur des jours'!$B:$B,'[3]Nur des jours'!$U:$U,"")</f>
        <v>3.8131397442592439E-2</v>
      </c>
      <c r="U1353" s="109">
        <v>0.58181592487008926</v>
      </c>
      <c r="V1353" s="109">
        <v>0</v>
      </c>
      <c r="W1353" s="109">
        <v>3.8131397442592446E-2</v>
      </c>
      <c r="X1353" s="109">
        <v>0</v>
      </c>
      <c r="Y1353" s="109">
        <v>0</v>
      </c>
      <c r="Z1353" s="109">
        <v>0</v>
      </c>
      <c r="AA1353" s="109">
        <v>0</v>
      </c>
      <c r="AB1353" s="109">
        <v>0</v>
      </c>
      <c r="AC1353" s="109">
        <v>0</v>
      </c>
      <c r="AD1353" s="109">
        <v>0</v>
      </c>
      <c r="AE1353" s="109">
        <v>0</v>
      </c>
      <c r="AF1353" s="109">
        <v>0</v>
      </c>
      <c r="AG1353" s="57" t="str">
        <f>_xlfn.XLOOKUP(B1353,[3]CALCULATION!$B:$B,[3]CALCULATION!$M:$M,"")</f>
        <v>Operationnel</v>
      </c>
      <c r="AH1353" s="57"/>
      <c r="AI1353" s="56" t="str" cm="1">
        <f t="array" ref="AI1353">IFERROR(_xlfn.IFS(
AK1353="MPR ISSUE","PDH",
AK1353="BSS Hardware Issue","BSS",
AK1353="Sites strategiques, MLL, Pylone, etc.","ENVTECH",
AK1353="AKTIVCO DEFAUT GE &amp; POWER Cabinet","AKTIVCO",
AK1353="AKTIVCO Coupure ENEO &amp; Baisse de tension","AKTIVCO GRID ONLY",
AK1353="Coupure ENEO &amp; Baisse de tension","IHS GRID ONLY",
AK1353="Defaut GE &amp; POWER Cabinet","IHS",
AK1353="Sharing","Partners",
AK1353="Sites strategiques &amp; DataCenter","SST &amp; DC",
AK1353="Exclu","Exclu",
AK1353="SAT","SAT",
AK1353="SPARE-ISSUE","SPARE-ISSUE",
AK1353="Fiber CAmtel","TRANS_FO_CAMTEL",
AK1353="Fiber AOF","Fiber AOF",
AK1353="Projet OCM (HUAWEI)","TRAVAUX-HUAWEI",
AK1353="Projet OCM (NOKIA)","TRAVAUX-NOKIA",
AK1353="ACCESS-ISSUE","ACCESS-ISSUE",
AK1353="Projet OCM (ZTE, NOKIA, autres projets)","TRAVAUX OCM",
AK1353="No root CAuse","No root cause",
AK1353="ODU HS","PDH",
AK1353="IP &amp; VLAN","PDH",
AK1353="Warehouse HUAWEI","SPARE-ISSUE",
AK1353="SPARE-HS","SPARE-ISSUE",
AK1353="Power Telco","BSS",AK1353="no impacts","no impacts"
),"")</f>
        <v>No root cause</v>
      </c>
      <c r="AJ1353" s="56" t="str" cm="1">
        <f t="array" ref="AJ1353">IFERROR(_xlfn.IFS(
AK1353="MPR ISSUE","TX ISSUE",
AK1353="BSS Hardware Issue","RAN ISSUE",
AK1353="Sites strategiques, MLL, Pylone, etc.","ENVTECH",
AK1353="AKTIVCO DEFAUT GE &amp; POWER Cabinet","POWER ISSUE",
AK1353="AKTIVCO Coupure ENEO &amp; Baisse de tension","POWER ISSUE",
AK1353="Coupure ENEO &amp; Baisse de tension","POWER ISSUE",
AK1353="Defaut GE &amp; POWER Cabinet","POWER ISSUE",
AK1353="Sharing","POWER ISSUE",
AK1353="Sites strategiques &amp; DataCenter","POWER ISSUE",
AK1353="Exclu","Exclu",
AK1353="SAT","TX ISSUE",
AK1353="SPARE-ISSUE","SPARE-ISSUE",
AK1353="Fiber CAmtel","TX ISSUE",
AK1353="Fiber AOF","TX ISSUE",
AK1353="Projet OCM (HUAWEI)","TRAVAUX-HUAWEI",
AK1353="Projet OCM (NOKIA)","TRAVAUX -NOKIA",
AK1353="ACCESS-ISSUE","ACCESS-ISSUE",
AK1353="Projet OCM (ZTE, NOKIA, autres projets)","TRAVAUX OCM",
AK1353="No root CAuse","No root cause",
AK1353="ODU HS","TX ISSUE",
AK1353="IP &amp; VLAN","TX ISSUE",
AK1353="Warehouse HUAWEI","SPARE-ISSUE",
AK1353="SPARE-HS","SPARE-ISSUE",
AK1353="Power Telco","RAN ISSUE",AK1353="no impacts","no impacts"
),"")</f>
        <v>No root cause</v>
      </c>
      <c r="AK1353" s="81" t="s">
        <v>5620</v>
      </c>
      <c r="AL1353" s="56" t="str" cm="1">
        <f t="array" ref="AL1353">IFERROR(_xlfn.IFS(
AK1353="MPR ISSUE","ACTIVE",
AK1353="BSS Hardware Issue","ACTIVE",
AK1353="Sites strategiques, MLL, Pylone, etc.","PASSIVE",
AK1353="AKTIVCO DEFAUT GE &amp; POWER Cabinet","PASSIVE",
AK1353="AKTIVCO Coupure ENEO &amp; Baisse de tension","PASSIVE",
AK1353="Coupure ENEO &amp; Baisse de tension","PASSIVE",
AK1353="Defaut GE &amp; POWER Cabinet","PASSIVE",
AK1353="Sharing","PASSIVE",
AK1353="Sites strategiques &amp; DataCenter","PASSIVE",
AK1353="Exclu","Exclu",
AK1353="SAT","ACTIVE",
AK1353="SPARE-ISSUE","SPARE-ISSUE",
AK1353="Fiber CAmtel","ACTIVE",
AK1353="Fiber AOF","ACTIVE",
AK1353="Projet OCM (HUAWEI)","PLANNED WORKS",
AK1353="Projet OCM (NOKIA)","PLANNED WORKS",
AK1353="ACCESS-ISSUE","ACCESS-ISSUE",
AK1353="Projet OCM (ZTE, NOKIA, autres projets)","PLANNED WORKS",
AK1353="No root CAuse","No root cause",
AK1353="ODU HS","ACTIVE",
AK1353="IP &amp; VLAN","ACTIVE",
AK1353="Warehouse HUAWEI","SPARE-ISSUE",
AK1353="SPARE-HS","SPARE-ISSUE",
AK1353="Power Telco","ACTIVE", AK1353="no impacts","no impacts"
),"")</f>
        <v>No root cause</v>
      </c>
      <c r="AM1353" s="108" t="s">
        <v>5537</v>
      </c>
      <c r="AN1353" s="117" t="s">
        <v>4702</v>
      </c>
      <c r="AP1353" s="23" t="s">
        <v>5537</v>
      </c>
      <c r="AQ1353" s="23" t="s">
        <v>5537</v>
      </c>
      <c r="AR1353" s="7"/>
      <c r="AS1353" s="6"/>
      <c r="AT1353" s="7"/>
      <c r="AU1353" s="3" t="s">
        <v>5537</v>
      </c>
      <c r="AV1353" s="24" t="s">
        <v>5537</v>
      </c>
      <c r="AW1353" s="24" t="s">
        <v>5537</v>
      </c>
      <c r="AX1353" s="24" t="s">
        <v>5537</v>
      </c>
      <c r="AY1353" s="24" t="s">
        <v>5537</v>
      </c>
      <c r="AZ1353" s="24" t="s">
        <v>5537</v>
      </c>
      <c r="BA1353" s="24" t="s">
        <v>5537</v>
      </c>
      <c r="BB1353" s="24" t="s">
        <v>5537</v>
      </c>
      <c r="BC1353" s="24" t="s">
        <v>5537</v>
      </c>
      <c r="BD1353" s="24" t="s">
        <v>5537</v>
      </c>
      <c r="BE1353" s="24" t="s">
        <v>5537</v>
      </c>
      <c r="BF1353" s="24" t="s">
        <v>5537</v>
      </c>
      <c r="BG1353" s="24" t="s">
        <v>5537</v>
      </c>
      <c r="BH1353" s="24" t="s">
        <v>5537</v>
      </c>
      <c r="BI1353" s="9" t="s">
        <v>5537</v>
      </c>
      <c r="BJ1353" s="14"/>
      <c r="BK1353" s="14" t="s">
        <v>5537</v>
      </c>
      <c r="BL1353" s="14" t="str">
        <f>_xlfn.XLOOKUP(B1353,'[4]cell downs 18042026 17h'!$B:$B,'[4]cell downs 18042026 17h'!$B:$B,"")</f>
        <v/>
      </c>
      <c r="BM1353" s="14" t="str">
        <f>_xlfn.XLOOKUP(B1353,'[5]Cells Huawei 19042026 15h'!$B:$B,'[5]Cells Huawei 19042026 15h'!$B:$B,"")</f>
        <v/>
      </c>
      <c r="BN1353" s="9" t="str">
        <f>_xlfn.XLOOKUP(B1353,'[6]cells down 19042026 9H40'!$B:$B,'[6]cells down 19042026 9H40'!$B:$B,"")</f>
        <v/>
      </c>
      <c r="BO1353" s="9" t="s">
        <v>4702</v>
      </c>
      <c r="BP1353" s="9" t="s">
        <v>12</v>
      </c>
    </row>
    <row r="1354" spans="1:68" s="9" customFormat="1" x14ac:dyDescent="0.35">
      <c r="A1354" s="1" t="s">
        <v>5153</v>
      </c>
      <c r="B1354" s="8" t="s">
        <v>5154</v>
      </c>
      <c r="C1354" s="3" t="str">
        <f>_xlfn.XLOOKUP(B1354,'[1]daily break down'!$D:$D,'[1]daily break down'!$E:$E,"")</f>
        <v>OUEST</v>
      </c>
      <c r="D1354" s="1" t="s">
        <v>11</v>
      </c>
      <c r="E1354" s="1" t="s">
        <v>12</v>
      </c>
      <c r="F1354" s="3" t="s">
        <v>102</v>
      </c>
      <c r="G1354" s="1" t="s">
        <v>3711</v>
      </c>
      <c r="H1354" s="39" t="str">
        <f>_xlfn.XLOOKUP(B1354,[2]CALCULATION!$B:$B,[2]CALCULATION!$H:$H,"")</f>
        <v>HUAWEI</v>
      </c>
      <c r="I1354" s="34">
        <v>0</v>
      </c>
      <c r="J1354" s="34">
        <v>0</v>
      </c>
      <c r="K1354" s="34">
        <v>0</v>
      </c>
      <c r="L1354" s="34">
        <v>0</v>
      </c>
      <c r="M1354" s="34">
        <v>0</v>
      </c>
      <c r="N1354" s="34">
        <v>0</v>
      </c>
      <c r="O1354" s="34">
        <v>0</v>
      </c>
      <c r="P1354" s="34">
        <v>0</v>
      </c>
      <c r="Q1354" s="34">
        <v>0</v>
      </c>
      <c r="R1354" s="34">
        <v>0</v>
      </c>
      <c r="S1354" s="109">
        <v>0</v>
      </c>
      <c r="T1354" s="109">
        <f>_xlfn.XLOOKUP(B1354,'[3]Nur des jours'!$B:$B,'[3]Nur des jours'!$U:$U,"")</f>
        <v>0</v>
      </c>
      <c r="U1354" s="109">
        <v>0</v>
      </c>
      <c r="V1354" s="109">
        <v>0</v>
      </c>
      <c r="W1354" s="109">
        <v>2.5646842620415309E-2</v>
      </c>
      <c r="X1354" s="109">
        <v>0</v>
      </c>
      <c r="Y1354" s="109">
        <v>0</v>
      </c>
      <c r="Z1354" s="109">
        <v>0</v>
      </c>
      <c r="AA1354" s="109">
        <v>0</v>
      </c>
      <c r="AB1354" s="109">
        <v>0</v>
      </c>
      <c r="AC1354" s="109">
        <v>0</v>
      </c>
      <c r="AD1354" s="109">
        <v>0</v>
      </c>
      <c r="AE1354" s="109">
        <v>0</v>
      </c>
      <c r="AF1354" s="109">
        <v>0</v>
      </c>
      <c r="AG1354" s="57" t="str">
        <f>_xlfn.XLOOKUP(B1354,[3]CALCULATION!$B:$B,[3]CALCULATION!$M:$M,"")</f>
        <v>Operationnel</v>
      </c>
      <c r="AH1354" s="57"/>
      <c r="AI1354" s="56" t="str" cm="1">
        <f t="array" ref="AI1354">IFERROR(_xlfn.IFS(
AK1354="MPR ISSUE","PDH",
AK1354="BSS Hardware Issue","BSS",
AK1354="Sites strategiques, MLL, Pylone, etc.","ENVTECH",
AK1354="AKTIVCO DEFAUT GE &amp; POWER Cabinet","AKTIVCO",
AK1354="AKTIVCO Coupure ENEO &amp; Baisse de tension","AKTIVCO GRID ONLY",
AK1354="Coupure ENEO &amp; Baisse de tension","IHS GRID ONLY",
AK1354="Defaut GE &amp; POWER Cabinet","IHS",
AK1354="Sharing","Partners",
AK1354="Sites strategiques &amp; DataCenter","SST &amp; DC",
AK1354="Exclu","Exclu",
AK1354="SAT","SAT",
AK1354="SPARE-ISSUE","SPARE-ISSUE",
AK1354="Fiber CAmtel","TRANS_FO_CAMTEL",
AK1354="Fiber AOF","Fiber AOF",
AK1354="Projet OCM (HUAWEI)","TRAVAUX-HUAWEI",
AK1354="Projet OCM (NOKIA)","TRAVAUX-NOKIA",
AK1354="ACCESS-ISSUE","ACCESS-ISSUE",
AK1354="Projet OCM (ZTE, NOKIA, autres projets)","TRAVAUX OCM",
AK1354="No root CAuse","No root cause",
AK1354="ODU HS","PDH",
AK1354="IP &amp; VLAN","PDH",
AK1354="Warehouse HUAWEI","SPARE-ISSUE",
AK1354="SPARE-HS","SPARE-ISSUE",
AK1354="Power Telco","BSS",AK1354="no impacts","no impacts"
),"")</f>
        <v>No root cause</v>
      </c>
      <c r="AJ1354" s="56" t="str" cm="1">
        <f t="array" ref="AJ1354">IFERROR(_xlfn.IFS(
AK1354="MPR ISSUE","TX ISSUE",
AK1354="BSS Hardware Issue","RAN ISSUE",
AK1354="Sites strategiques, MLL, Pylone, etc.","ENVTECH",
AK1354="AKTIVCO DEFAUT GE &amp; POWER Cabinet","POWER ISSUE",
AK1354="AKTIVCO Coupure ENEO &amp; Baisse de tension","POWER ISSUE",
AK1354="Coupure ENEO &amp; Baisse de tension","POWER ISSUE",
AK1354="Defaut GE &amp; POWER Cabinet","POWER ISSUE",
AK1354="Sharing","POWER ISSUE",
AK1354="Sites strategiques &amp; DataCenter","POWER ISSUE",
AK1354="Exclu","Exclu",
AK1354="SAT","TX ISSUE",
AK1354="SPARE-ISSUE","SPARE-ISSUE",
AK1354="Fiber CAmtel","TX ISSUE",
AK1354="Fiber AOF","TX ISSUE",
AK1354="Projet OCM (HUAWEI)","TRAVAUX-HUAWEI",
AK1354="Projet OCM (NOKIA)","TRAVAUX -NOKIA",
AK1354="ACCESS-ISSUE","ACCESS-ISSUE",
AK1354="Projet OCM (ZTE, NOKIA, autres projets)","TRAVAUX OCM",
AK1354="No root CAuse","No root cause",
AK1354="ODU HS","TX ISSUE",
AK1354="IP &amp; VLAN","TX ISSUE",
AK1354="Warehouse HUAWEI","SPARE-ISSUE",
AK1354="SPARE-HS","SPARE-ISSUE",
AK1354="Power Telco","RAN ISSUE",AK1354="no impacts","no impacts"
),"")</f>
        <v>No root cause</v>
      </c>
      <c r="AK1354" s="81" t="s">
        <v>5620</v>
      </c>
      <c r="AL1354" s="56" t="str" cm="1">
        <f t="array" ref="AL1354">IFERROR(_xlfn.IFS(
AK1354="MPR ISSUE","ACTIVE",
AK1354="BSS Hardware Issue","ACTIVE",
AK1354="Sites strategiques, MLL, Pylone, etc.","PASSIVE",
AK1354="AKTIVCO DEFAUT GE &amp; POWER Cabinet","PASSIVE",
AK1354="AKTIVCO Coupure ENEO &amp; Baisse de tension","PASSIVE",
AK1354="Coupure ENEO &amp; Baisse de tension","PASSIVE",
AK1354="Defaut GE &amp; POWER Cabinet","PASSIVE",
AK1354="Sharing","PASSIVE",
AK1354="Sites strategiques &amp; DataCenter","PASSIVE",
AK1354="Exclu","Exclu",
AK1354="SAT","ACTIVE",
AK1354="SPARE-ISSUE","SPARE-ISSUE",
AK1354="Fiber CAmtel","ACTIVE",
AK1354="Fiber AOF","ACTIVE",
AK1354="Projet OCM (HUAWEI)","PLANNED WORKS",
AK1354="Projet OCM (NOKIA)","PLANNED WORKS",
AK1354="ACCESS-ISSUE","ACCESS-ISSUE",
AK1354="Projet OCM (ZTE, NOKIA, autres projets)","PLANNED WORKS",
AK1354="No root CAuse","No root cause",
AK1354="ODU HS","ACTIVE",
AK1354="IP &amp; VLAN","ACTIVE",
AK1354="Warehouse HUAWEI","SPARE-ISSUE",
AK1354="SPARE-HS","SPARE-ISSUE",
AK1354="Power Telco","ACTIVE", AK1354="no impacts","no impacts"
),"")</f>
        <v>No root cause</v>
      </c>
      <c r="AM1354" s="108" t="s">
        <v>5537</v>
      </c>
      <c r="AN1354" s="117" t="s">
        <v>5154</v>
      </c>
      <c r="AP1354" s="23" t="s">
        <v>5537</v>
      </c>
      <c r="AQ1354" s="23" t="s">
        <v>5537</v>
      </c>
      <c r="AR1354" s="7"/>
      <c r="AS1354" s="6"/>
      <c r="AT1354" s="7"/>
      <c r="AU1354" s="3" t="s">
        <v>5537</v>
      </c>
      <c r="AV1354" s="24" t="s">
        <v>5537</v>
      </c>
      <c r="AW1354" s="24" t="s">
        <v>5537</v>
      </c>
      <c r="AX1354" s="24" t="s">
        <v>5537</v>
      </c>
      <c r="AY1354" s="24" t="s">
        <v>5537</v>
      </c>
      <c r="AZ1354" s="24" t="s">
        <v>5537</v>
      </c>
      <c r="BA1354" s="24" t="s">
        <v>5537</v>
      </c>
      <c r="BB1354" s="24" t="s">
        <v>5537</v>
      </c>
      <c r="BC1354" s="24" t="s">
        <v>5537</v>
      </c>
      <c r="BD1354" s="24" t="s">
        <v>5537</v>
      </c>
      <c r="BE1354" s="24" t="s">
        <v>5537</v>
      </c>
      <c r="BF1354" s="24" t="s">
        <v>5537</v>
      </c>
      <c r="BG1354" s="24" t="s">
        <v>5537</v>
      </c>
      <c r="BH1354" s="24" t="s">
        <v>5537</v>
      </c>
      <c r="BI1354" s="9" t="s">
        <v>5537</v>
      </c>
      <c r="BJ1354" s="14"/>
      <c r="BK1354" s="14" t="s">
        <v>5537</v>
      </c>
      <c r="BL1354" s="14" t="str">
        <f>_xlfn.XLOOKUP(B1354,'[4]cell downs 18042026 17h'!$B:$B,'[4]cell downs 18042026 17h'!$B:$B,"")</f>
        <v/>
      </c>
      <c r="BM1354" s="14" t="str">
        <f>_xlfn.XLOOKUP(B1354,'[5]Cells Huawei 19042026 15h'!$B:$B,'[5]Cells Huawei 19042026 15h'!$B:$B,"")</f>
        <v/>
      </c>
      <c r="BN1354" s="9" t="str">
        <f>_xlfn.XLOOKUP(B1354,'[6]cells down 19042026 9H40'!$B:$B,'[6]cells down 19042026 9H40'!$B:$B,"")</f>
        <v/>
      </c>
      <c r="BO1354" s="9" t="s">
        <v>5154</v>
      </c>
      <c r="BP1354" s="9" t="s">
        <v>12</v>
      </c>
    </row>
    <row r="1355" spans="1:68" s="9" customFormat="1" x14ac:dyDescent="0.35">
      <c r="A1355" s="1" t="s">
        <v>3417</v>
      </c>
      <c r="B1355" s="8" t="s">
        <v>3418</v>
      </c>
      <c r="C1355" s="3" t="str">
        <f>_xlfn.XLOOKUP(B1355,'[1]daily break down'!$D:$D,'[1]daily break down'!$E:$E,"")</f>
        <v>CENTRE</v>
      </c>
      <c r="D1355" s="1" t="s">
        <v>11</v>
      </c>
      <c r="E1355" s="1" t="s">
        <v>12</v>
      </c>
      <c r="F1355" s="3" t="s">
        <v>69</v>
      </c>
      <c r="G1355" s="1" t="s">
        <v>502</v>
      </c>
      <c r="H1355" s="41" t="str">
        <f>_xlfn.XLOOKUP(B1355,[2]CALCULATION!$B:$B,[2]CALCULATION!$H:$H,"")</f>
        <v>ZTE</v>
      </c>
      <c r="I1355" s="34">
        <v>0</v>
      </c>
      <c r="J1355" s="34">
        <v>0</v>
      </c>
      <c r="K1355" s="34">
        <v>0</v>
      </c>
      <c r="L1355" s="34">
        <v>0</v>
      </c>
      <c r="M1355" s="34">
        <v>0</v>
      </c>
      <c r="N1355" s="34">
        <v>0</v>
      </c>
      <c r="O1355" s="34">
        <v>0</v>
      </c>
      <c r="P1355" s="34">
        <v>0</v>
      </c>
      <c r="Q1355" s="34">
        <v>0</v>
      </c>
      <c r="R1355" s="34">
        <v>0</v>
      </c>
      <c r="S1355" s="109">
        <v>0</v>
      </c>
      <c r="T1355" s="109">
        <f>_xlfn.XLOOKUP(B1355,'[3]Nur des jours'!$B:$B,'[3]Nur des jours'!$U:$U,"")</f>
        <v>1.4696104533534354E-2</v>
      </c>
      <c r="U1355" s="109">
        <v>0</v>
      </c>
      <c r="V1355" s="109">
        <v>0</v>
      </c>
      <c r="W1355" s="109">
        <v>1.4696104533534354E-2</v>
      </c>
      <c r="X1355" s="109">
        <v>0</v>
      </c>
      <c r="Y1355" s="109">
        <v>0</v>
      </c>
      <c r="Z1355" s="109">
        <v>0</v>
      </c>
      <c r="AA1355" s="109">
        <v>0</v>
      </c>
      <c r="AB1355" s="109">
        <v>0</v>
      </c>
      <c r="AC1355" s="109">
        <v>0</v>
      </c>
      <c r="AD1355" s="109">
        <v>0</v>
      </c>
      <c r="AE1355" s="109">
        <v>0</v>
      </c>
      <c r="AF1355" s="109">
        <v>0</v>
      </c>
      <c r="AG1355" s="57" t="str">
        <f>_xlfn.XLOOKUP(B1355,[3]CALCULATION!$B:$B,[3]CALCULATION!$M:$M,"")</f>
        <v>Operationnel</v>
      </c>
      <c r="AH1355" s="57"/>
      <c r="AI1355" s="56" t="str" cm="1">
        <f t="array" ref="AI1355">IFERROR(_xlfn.IFS(
AK1355="MPR ISSUE","PDH",
AK1355="BSS Hardware Issue","BSS",
AK1355="Sites strategiques, MLL, Pylone, etc.","ENVTECH",
AK1355="AKTIVCO DEFAUT GE &amp; POWER Cabinet","AKTIVCO",
AK1355="AKTIVCO Coupure ENEO &amp; Baisse de tension","AKTIVCO GRID ONLY",
AK1355="Coupure ENEO &amp; Baisse de tension","IHS GRID ONLY",
AK1355="Defaut GE &amp; POWER Cabinet","IHS",
AK1355="Sharing","Partners",
AK1355="Sites strategiques &amp; DataCenter","SST &amp; DC",
AK1355="Exclu","Exclu",
AK1355="SAT","SAT",
AK1355="SPARE-ISSUE","SPARE-ISSUE",
AK1355="Fiber CAmtel","TRANS_FO_CAMTEL",
AK1355="Fiber AOF","Fiber AOF",
AK1355="Projet OCM (HUAWEI)","TRAVAUX-HUAWEI",
AK1355="Projet OCM (NOKIA)","TRAVAUX-NOKIA",
AK1355="ACCESS-ISSUE","ACCESS-ISSUE",
AK1355="Projet OCM (ZTE, NOKIA, autres projets)","TRAVAUX OCM",
AK1355="No root CAuse","No root cause",
AK1355="ODU HS","PDH",
AK1355="IP &amp; VLAN","PDH",
AK1355="Warehouse HUAWEI","SPARE-ISSUE",
AK1355="SPARE-HS","SPARE-ISSUE",
AK1355="Power Telco","BSS",AK1355="no impacts","no impacts"
),"")</f>
        <v>No root cause</v>
      </c>
      <c r="AJ1355" s="56" t="str" cm="1">
        <f t="array" ref="AJ1355">IFERROR(_xlfn.IFS(
AK1355="MPR ISSUE","TX ISSUE",
AK1355="BSS Hardware Issue","RAN ISSUE",
AK1355="Sites strategiques, MLL, Pylone, etc.","ENVTECH",
AK1355="AKTIVCO DEFAUT GE &amp; POWER Cabinet","POWER ISSUE",
AK1355="AKTIVCO Coupure ENEO &amp; Baisse de tension","POWER ISSUE",
AK1355="Coupure ENEO &amp; Baisse de tension","POWER ISSUE",
AK1355="Defaut GE &amp; POWER Cabinet","POWER ISSUE",
AK1355="Sharing","POWER ISSUE",
AK1355="Sites strategiques &amp; DataCenter","POWER ISSUE",
AK1355="Exclu","Exclu",
AK1355="SAT","TX ISSUE",
AK1355="SPARE-ISSUE","SPARE-ISSUE",
AK1355="Fiber CAmtel","TX ISSUE",
AK1355="Fiber AOF","TX ISSUE",
AK1355="Projet OCM (HUAWEI)","TRAVAUX-HUAWEI",
AK1355="Projet OCM (NOKIA)","TRAVAUX -NOKIA",
AK1355="ACCESS-ISSUE","ACCESS-ISSUE",
AK1355="Projet OCM (ZTE, NOKIA, autres projets)","TRAVAUX OCM",
AK1355="No root CAuse","No root cause",
AK1355="ODU HS","TX ISSUE",
AK1355="IP &amp; VLAN","TX ISSUE",
AK1355="Warehouse HUAWEI","SPARE-ISSUE",
AK1355="SPARE-HS","SPARE-ISSUE",
AK1355="Power Telco","RAN ISSUE",AK1355="no impacts","no impacts"
),"")</f>
        <v>No root cause</v>
      </c>
      <c r="AK1355" s="81" t="s">
        <v>5620</v>
      </c>
      <c r="AL1355" s="56" t="str" cm="1">
        <f t="array" ref="AL1355">IFERROR(_xlfn.IFS(
AK1355="MPR ISSUE","ACTIVE",
AK1355="BSS Hardware Issue","ACTIVE",
AK1355="Sites strategiques, MLL, Pylone, etc.","PASSIVE",
AK1355="AKTIVCO DEFAUT GE &amp; POWER Cabinet","PASSIVE",
AK1355="AKTIVCO Coupure ENEO &amp; Baisse de tension","PASSIVE",
AK1355="Coupure ENEO &amp; Baisse de tension","PASSIVE",
AK1355="Defaut GE &amp; POWER Cabinet","PASSIVE",
AK1355="Sharing","PASSIVE",
AK1355="Sites strategiques &amp; DataCenter","PASSIVE",
AK1355="Exclu","Exclu",
AK1355="SAT","ACTIVE",
AK1355="SPARE-ISSUE","SPARE-ISSUE",
AK1355="Fiber CAmtel","ACTIVE",
AK1355="Fiber AOF","ACTIVE",
AK1355="Projet OCM (HUAWEI)","PLANNED WORKS",
AK1355="Projet OCM (NOKIA)","PLANNED WORKS",
AK1355="ACCESS-ISSUE","ACCESS-ISSUE",
AK1355="Projet OCM (ZTE, NOKIA, autres projets)","PLANNED WORKS",
AK1355="No root CAuse","No root cause",
AK1355="ODU HS","ACTIVE",
AK1355="IP &amp; VLAN","ACTIVE",
AK1355="Warehouse HUAWEI","SPARE-ISSUE",
AK1355="SPARE-HS","SPARE-ISSUE",
AK1355="Power Telco","ACTIVE", AK1355="no impacts","no impacts"
),"")</f>
        <v>No root cause</v>
      </c>
      <c r="AM1355" s="108" t="s">
        <v>5537</v>
      </c>
      <c r="AN1355" s="117" t="s">
        <v>3418</v>
      </c>
      <c r="AP1355" s="23" t="s">
        <v>5537</v>
      </c>
      <c r="AQ1355" s="23" t="s">
        <v>5537</v>
      </c>
      <c r="AR1355" s="7"/>
      <c r="AS1355" s="6"/>
      <c r="AT1355" s="7"/>
      <c r="AU1355" s="3" t="s">
        <v>5537</v>
      </c>
      <c r="AV1355" s="24" t="s">
        <v>5537</v>
      </c>
      <c r="AW1355" s="24" t="s">
        <v>5537</v>
      </c>
      <c r="AX1355" s="24" t="s">
        <v>5537</v>
      </c>
      <c r="AY1355" s="24" t="s">
        <v>5537</v>
      </c>
      <c r="AZ1355" s="24" t="s">
        <v>5537</v>
      </c>
      <c r="BA1355" s="24" t="s">
        <v>5537</v>
      </c>
      <c r="BB1355" s="24" t="s">
        <v>5537</v>
      </c>
      <c r="BC1355" s="24" t="s">
        <v>5537</v>
      </c>
      <c r="BD1355" s="24" t="s">
        <v>5537</v>
      </c>
      <c r="BE1355" s="24" t="s">
        <v>5537</v>
      </c>
      <c r="BF1355" s="24" t="s">
        <v>5537</v>
      </c>
      <c r="BG1355" s="24" t="s">
        <v>5537</v>
      </c>
      <c r="BH1355" s="24" t="s">
        <v>5537</v>
      </c>
      <c r="BI1355" s="9" t="s">
        <v>5537</v>
      </c>
      <c r="BJ1355" s="14"/>
      <c r="BK1355" s="14" t="s">
        <v>5537</v>
      </c>
      <c r="BL1355" s="14" t="str">
        <f>_xlfn.XLOOKUP(B1355,'[4]cell downs 18042026 17h'!$B:$B,'[4]cell downs 18042026 17h'!$B:$B,"")</f>
        <v/>
      </c>
      <c r="BM1355" s="14" t="str">
        <f>_xlfn.XLOOKUP(B1355,'[5]Cells Huawei 19042026 15h'!$B:$B,'[5]Cells Huawei 19042026 15h'!$B:$B,"")</f>
        <v/>
      </c>
      <c r="BN1355" s="9" t="str">
        <f>_xlfn.XLOOKUP(B1355,'[6]cells down 19042026 9H40'!$B:$B,'[6]cells down 19042026 9H40'!$B:$B,"")</f>
        <v/>
      </c>
      <c r="BO1355" s="9" t="s">
        <v>3418</v>
      </c>
      <c r="BP1355" s="9" t="s">
        <v>12</v>
      </c>
    </row>
    <row r="1356" spans="1:68" s="9" customFormat="1" x14ac:dyDescent="0.35">
      <c r="A1356" s="1" t="s">
        <v>1782</v>
      </c>
      <c r="B1356" s="8" t="s">
        <v>1783</v>
      </c>
      <c r="C1356" s="3" t="str">
        <f>_xlfn.XLOOKUP(B1356,'[1]daily break down'!$D:$D,'[1]daily break down'!$E:$E,"")</f>
        <v>CENTRE</v>
      </c>
      <c r="D1356" s="1" t="s">
        <v>11</v>
      </c>
      <c r="E1356" s="1" t="s">
        <v>12</v>
      </c>
      <c r="F1356" s="3" t="s">
        <v>69</v>
      </c>
      <c r="G1356" s="1" t="s">
        <v>502</v>
      </c>
      <c r="H1356" s="41" t="str">
        <f>_xlfn.XLOOKUP(B1356,[2]CALCULATION!$B:$B,[2]CALCULATION!$H:$H,"")</f>
        <v>ZTE</v>
      </c>
      <c r="I1356" s="34">
        <v>0</v>
      </c>
      <c r="J1356" s="34">
        <v>0</v>
      </c>
      <c r="K1356" s="34">
        <v>0</v>
      </c>
      <c r="L1356" s="34">
        <v>0</v>
      </c>
      <c r="M1356" s="34">
        <v>0</v>
      </c>
      <c r="N1356" s="34">
        <v>0</v>
      </c>
      <c r="O1356" s="34">
        <v>0</v>
      </c>
      <c r="P1356" s="34">
        <v>0</v>
      </c>
      <c r="Q1356" s="34">
        <v>0</v>
      </c>
      <c r="R1356" s="34">
        <v>0</v>
      </c>
      <c r="S1356" s="109">
        <v>0</v>
      </c>
      <c r="T1356" s="109">
        <f>_xlfn.XLOOKUP(B1356,'[3]Nur des jours'!$B:$B,'[3]Nur des jours'!$U:$U,"")</f>
        <v>1.2431049587225291E-2</v>
      </c>
      <c r="U1356" s="109">
        <v>0</v>
      </c>
      <c r="V1356" s="109">
        <v>0</v>
      </c>
      <c r="W1356" s="109">
        <v>1.2431049587225294E-2</v>
      </c>
      <c r="X1356" s="109">
        <v>0</v>
      </c>
      <c r="Y1356" s="109">
        <v>0</v>
      </c>
      <c r="Z1356" s="109">
        <v>0</v>
      </c>
      <c r="AA1356" s="109">
        <v>0</v>
      </c>
      <c r="AB1356" s="109">
        <v>0</v>
      </c>
      <c r="AC1356" s="109">
        <v>0</v>
      </c>
      <c r="AD1356" s="109">
        <v>0</v>
      </c>
      <c r="AE1356" s="109">
        <v>0</v>
      </c>
      <c r="AF1356" s="109">
        <v>0</v>
      </c>
      <c r="AG1356" s="57" t="str">
        <f>_xlfn.XLOOKUP(B1356,[3]CALCULATION!$B:$B,[3]CALCULATION!$M:$M,"")</f>
        <v>Operationnel</v>
      </c>
      <c r="AH1356" s="57"/>
      <c r="AI1356" s="56" t="str" cm="1">
        <f t="array" ref="AI1356">IFERROR(_xlfn.IFS(
AK1356="MPR ISSUE","PDH",
AK1356="BSS Hardware Issue","BSS",
AK1356="Sites strategiques, MLL, Pylone, etc.","ENVTECH",
AK1356="AKTIVCO DEFAUT GE &amp; POWER Cabinet","AKTIVCO",
AK1356="AKTIVCO Coupure ENEO &amp; Baisse de tension","AKTIVCO GRID ONLY",
AK1356="Coupure ENEO &amp; Baisse de tension","IHS GRID ONLY",
AK1356="Defaut GE &amp; POWER Cabinet","IHS",
AK1356="Sharing","Partners",
AK1356="Sites strategiques &amp; DataCenter","SST &amp; DC",
AK1356="Exclu","Exclu",
AK1356="SAT","SAT",
AK1356="SPARE-ISSUE","SPARE-ISSUE",
AK1356="Fiber CAmtel","TRANS_FO_CAMTEL",
AK1356="Fiber AOF","Fiber AOF",
AK1356="Projet OCM (HUAWEI)","TRAVAUX-HUAWEI",
AK1356="Projet OCM (NOKIA)","TRAVAUX-NOKIA",
AK1356="ACCESS-ISSUE","ACCESS-ISSUE",
AK1356="Projet OCM (ZTE, NOKIA, autres projets)","TRAVAUX OCM",
AK1356="No root CAuse","No root cause",
AK1356="ODU HS","PDH",
AK1356="IP &amp; VLAN","PDH",
AK1356="Warehouse HUAWEI","SPARE-ISSUE",
AK1356="SPARE-HS","SPARE-ISSUE",
AK1356="Power Telco","BSS",AK1356="no impacts","no impacts"
),"")</f>
        <v>No root cause</v>
      </c>
      <c r="AJ1356" s="56" t="str" cm="1">
        <f t="array" ref="AJ1356">IFERROR(_xlfn.IFS(
AK1356="MPR ISSUE","TX ISSUE",
AK1356="BSS Hardware Issue","RAN ISSUE",
AK1356="Sites strategiques, MLL, Pylone, etc.","ENVTECH",
AK1356="AKTIVCO DEFAUT GE &amp; POWER Cabinet","POWER ISSUE",
AK1356="AKTIVCO Coupure ENEO &amp; Baisse de tension","POWER ISSUE",
AK1356="Coupure ENEO &amp; Baisse de tension","POWER ISSUE",
AK1356="Defaut GE &amp; POWER Cabinet","POWER ISSUE",
AK1356="Sharing","POWER ISSUE",
AK1356="Sites strategiques &amp; DataCenter","POWER ISSUE",
AK1356="Exclu","Exclu",
AK1356="SAT","TX ISSUE",
AK1356="SPARE-ISSUE","SPARE-ISSUE",
AK1356="Fiber CAmtel","TX ISSUE",
AK1356="Fiber AOF","TX ISSUE",
AK1356="Projet OCM (HUAWEI)","TRAVAUX-HUAWEI",
AK1356="Projet OCM (NOKIA)","TRAVAUX -NOKIA",
AK1356="ACCESS-ISSUE","ACCESS-ISSUE",
AK1356="Projet OCM (ZTE, NOKIA, autres projets)","TRAVAUX OCM",
AK1356="No root CAuse","No root cause",
AK1356="ODU HS","TX ISSUE",
AK1356="IP &amp; VLAN","TX ISSUE",
AK1356="Warehouse HUAWEI","SPARE-ISSUE",
AK1356="SPARE-HS","SPARE-ISSUE",
AK1356="Power Telco","RAN ISSUE",AK1356="no impacts","no impacts"
),"")</f>
        <v>No root cause</v>
      </c>
      <c r="AK1356" s="81" t="s">
        <v>5620</v>
      </c>
      <c r="AL1356" s="56" t="str" cm="1">
        <f t="array" ref="AL1356">IFERROR(_xlfn.IFS(
AK1356="MPR ISSUE","ACTIVE",
AK1356="BSS Hardware Issue","ACTIVE",
AK1356="Sites strategiques, MLL, Pylone, etc.","PASSIVE",
AK1356="AKTIVCO DEFAUT GE &amp; POWER Cabinet","PASSIVE",
AK1356="AKTIVCO Coupure ENEO &amp; Baisse de tension","PASSIVE",
AK1356="Coupure ENEO &amp; Baisse de tension","PASSIVE",
AK1356="Defaut GE &amp; POWER Cabinet","PASSIVE",
AK1356="Sharing","PASSIVE",
AK1356="Sites strategiques &amp; DataCenter","PASSIVE",
AK1356="Exclu","Exclu",
AK1356="SAT","ACTIVE",
AK1356="SPARE-ISSUE","SPARE-ISSUE",
AK1356="Fiber CAmtel","ACTIVE",
AK1356="Fiber AOF","ACTIVE",
AK1356="Projet OCM (HUAWEI)","PLANNED WORKS",
AK1356="Projet OCM (NOKIA)","PLANNED WORKS",
AK1356="ACCESS-ISSUE","ACCESS-ISSUE",
AK1356="Projet OCM (ZTE, NOKIA, autres projets)","PLANNED WORKS",
AK1356="No root CAuse","No root cause",
AK1356="ODU HS","ACTIVE",
AK1356="IP &amp; VLAN","ACTIVE",
AK1356="Warehouse HUAWEI","SPARE-ISSUE",
AK1356="SPARE-HS","SPARE-ISSUE",
AK1356="Power Telco","ACTIVE", AK1356="no impacts","no impacts"
),"")</f>
        <v>No root cause</v>
      </c>
      <c r="AM1356" s="108" t="s">
        <v>5537</v>
      </c>
      <c r="AN1356" s="117" t="s">
        <v>1783</v>
      </c>
      <c r="AP1356" s="23" t="s">
        <v>5537</v>
      </c>
      <c r="AQ1356" s="23" t="s">
        <v>5537</v>
      </c>
      <c r="AR1356" s="7"/>
      <c r="AS1356" s="6"/>
      <c r="AT1356" s="7"/>
      <c r="AU1356" s="3" t="s">
        <v>5537</v>
      </c>
      <c r="AV1356" s="24" t="s">
        <v>5537</v>
      </c>
      <c r="AW1356" s="24" t="s">
        <v>5537</v>
      </c>
      <c r="AX1356" s="24" t="s">
        <v>5537</v>
      </c>
      <c r="AY1356" s="24" t="s">
        <v>5537</v>
      </c>
      <c r="AZ1356" s="24" t="s">
        <v>5537</v>
      </c>
      <c r="BA1356" s="24" t="s">
        <v>5537</v>
      </c>
      <c r="BB1356" s="24" t="s">
        <v>5537</v>
      </c>
      <c r="BC1356" s="24" t="s">
        <v>5537</v>
      </c>
      <c r="BD1356" s="24" t="s">
        <v>5537</v>
      </c>
      <c r="BE1356" s="24" t="s">
        <v>5537</v>
      </c>
      <c r="BF1356" s="24" t="s">
        <v>5537</v>
      </c>
      <c r="BG1356" s="24" t="s">
        <v>5537</v>
      </c>
      <c r="BH1356" s="24" t="s">
        <v>5537</v>
      </c>
      <c r="BI1356" s="9" t="s">
        <v>5537</v>
      </c>
      <c r="BJ1356" s="14"/>
      <c r="BK1356" s="14" t="s">
        <v>5537</v>
      </c>
      <c r="BL1356" s="14" t="str">
        <f>_xlfn.XLOOKUP(B1356,'[4]cell downs 18042026 17h'!$B:$B,'[4]cell downs 18042026 17h'!$B:$B,"")</f>
        <v/>
      </c>
      <c r="BM1356" s="14" t="str">
        <f>_xlfn.XLOOKUP(B1356,'[5]Cells Huawei 19042026 15h'!$B:$B,'[5]Cells Huawei 19042026 15h'!$B:$B,"")</f>
        <v/>
      </c>
      <c r="BN1356" s="9" t="str">
        <f>_xlfn.XLOOKUP(B1356,'[6]cells down 19042026 9H40'!$B:$B,'[6]cells down 19042026 9H40'!$B:$B,"")</f>
        <v/>
      </c>
      <c r="BO1356" s="9" t="s">
        <v>1783</v>
      </c>
      <c r="BP1356" s="9" t="s">
        <v>5537</v>
      </c>
    </row>
    <row r="1357" spans="1:68" s="9" customFormat="1" x14ac:dyDescent="0.35">
      <c r="A1357" s="1" t="s">
        <v>4221</v>
      </c>
      <c r="B1357" s="8" t="s">
        <v>4222</v>
      </c>
      <c r="C1357" s="3" t="str">
        <f>_xlfn.XLOOKUP(B1357,'[1]daily break down'!$D:$D,'[1]daily break down'!$E:$E,"")</f>
        <v>LITTORAL</v>
      </c>
      <c r="D1357" s="1" t="s">
        <v>11</v>
      </c>
      <c r="E1357" s="1" t="s">
        <v>318</v>
      </c>
      <c r="F1357" s="3" t="s">
        <v>69</v>
      </c>
      <c r="G1357" s="1" t="s">
        <v>502</v>
      </c>
      <c r="H1357" s="41" t="str">
        <f>_xlfn.XLOOKUP(B1357,[2]CALCULATION!$B:$B,[2]CALCULATION!$H:$H,"")</f>
        <v>ZTE</v>
      </c>
      <c r="I1357" s="34">
        <v>0</v>
      </c>
      <c r="J1357" s="34">
        <v>3.2031800658042973E-2</v>
      </c>
      <c r="K1357" s="34">
        <v>1.3911361087569274E-3</v>
      </c>
      <c r="L1357" s="34">
        <v>0</v>
      </c>
      <c r="M1357" s="34">
        <v>0</v>
      </c>
      <c r="N1357" s="34">
        <v>0</v>
      </c>
      <c r="O1357" s="34">
        <v>0</v>
      </c>
      <c r="P1357" s="34">
        <v>0</v>
      </c>
      <c r="Q1357" s="34">
        <v>0</v>
      </c>
      <c r="R1357" s="34">
        <v>0</v>
      </c>
      <c r="S1357" s="109">
        <v>16.943253061212843</v>
      </c>
      <c r="T1357" s="109">
        <f>_xlfn.XLOOKUP(B1357,'[3]Nur des jours'!$B:$B,'[3]Nur des jours'!$U:$U,"")</f>
        <v>1.2038677864242234E-2</v>
      </c>
      <c r="U1357" s="109">
        <v>0</v>
      </c>
      <c r="V1357" s="109">
        <v>0</v>
      </c>
      <c r="W1357" s="109">
        <v>1.2038677864242234E-2</v>
      </c>
      <c r="X1357" s="109">
        <v>0</v>
      </c>
      <c r="Y1357" s="109">
        <v>0</v>
      </c>
      <c r="Z1357" s="109">
        <v>0</v>
      </c>
      <c r="AA1357" s="109">
        <v>0</v>
      </c>
      <c r="AB1357" s="109">
        <v>0</v>
      </c>
      <c r="AC1357" s="109">
        <v>0</v>
      </c>
      <c r="AD1357" s="109">
        <v>0</v>
      </c>
      <c r="AE1357" s="109">
        <v>0</v>
      </c>
      <c r="AF1357" s="109">
        <v>0</v>
      </c>
      <c r="AG1357" s="57" t="str">
        <f>_xlfn.XLOOKUP(B1357,[3]CALCULATION!$B:$B,[3]CALCULATION!$M:$M,"")</f>
        <v>Operationnel</v>
      </c>
      <c r="AH1357" s="57"/>
      <c r="AI1357" s="56" t="str" cm="1">
        <f t="array" ref="AI1357">IFERROR(_xlfn.IFS(
AK1357="MPR ISSUE","PDH",
AK1357="BSS Hardware Issue","BSS",
AK1357="Sites strategiques, MLL, Pylone, etc.","ENVTECH",
AK1357="AKTIVCO DEFAUT GE &amp; POWER Cabinet","AKTIVCO",
AK1357="AKTIVCO Coupure ENEO &amp; Baisse de tension","AKTIVCO GRID ONLY",
AK1357="Coupure ENEO &amp; Baisse de tension","IHS GRID ONLY",
AK1357="Defaut GE &amp; POWER Cabinet","IHS",
AK1357="Sharing","Partners",
AK1357="Sites strategiques &amp; DataCenter","SST &amp; DC",
AK1357="Exclu","Exclu",
AK1357="SAT","SAT",
AK1357="SPARE-ISSUE","SPARE-ISSUE",
AK1357="Fiber CAmtel","TRANS_FO_CAMTEL",
AK1357="Fiber AOF","Fiber AOF",
AK1357="Projet OCM (HUAWEI)","TRAVAUX-HUAWEI",
AK1357="Projet OCM (NOKIA)","TRAVAUX-NOKIA",
AK1357="ACCESS-ISSUE","ACCESS-ISSUE",
AK1357="Projet OCM (ZTE, NOKIA, autres projets)","TRAVAUX OCM",
AK1357="No root CAuse","No root cause",
AK1357="ODU HS","PDH",
AK1357="IP &amp; VLAN","PDH",
AK1357="Warehouse HUAWEI","SPARE-ISSUE",
AK1357="SPARE-HS","SPARE-ISSUE",
AK1357="Power Telco","BSS",AK1357="no impacts","no impacts"
),"")</f>
        <v>No root cause</v>
      </c>
      <c r="AJ1357" s="56" t="str" cm="1">
        <f t="array" ref="AJ1357">IFERROR(_xlfn.IFS(
AK1357="MPR ISSUE","TX ISSUE",
AK1357="BSS Hardware Issue","RAN ISSUE",
AK1357="Sites strategiques, MLL, Pylone, etc.","ENVTECH",
AK1357="AKTIVCO DEFAUT GE &amp; POWER Cabinet","POWER ISSUE",
AK1357="AKTIVCO Coupure ENEO &amp; Baisse de tension","POWER ISSUE",
AK1357="Coupure ENEO &amp; Baisse de tension","POWER ISSUE",
AK1357="Defaut GE &amp; POWER Cabinet","POWER ISSUE",
AK1357="Sharing","POWER ISSUE",
AK1357="Sites strategiques &amp; DataCenter","POWER ISSUE",
AK1357="Exclu","Exclu",
AK1357="SAT","TX ISSUE",
AK1357="SPARE-ISSUE","SPARE-ISSUE",
AK1357="Fiber CAmtel","TX ISSUE",
AK1357="Fiber AOF","TX ISSUE",
AK1357="Projet OCM (HUAWEI)","TRAVAUX-HUAWEI",
AK1357="Projet OCM (NOKIA)","TRAVAUX -NOKIA",
AK1357="ACCESS-ISSUE","ACCESS-ISSUE",
AK1357="Projet OCM (ZTE, NOKIA, autres projets)","TRAVAUX OCM",
AK1357="No root CAuse","No root cause",
AK1357="ODU HS","TX ISSUE",
AK1357="IP &amp; VLAN","TX ISSUE",
AK1357="Warehouse HUAWEI","SPARE-ISSUE",
AK1357="SPARE-HS","SPARE-ISSUE",
AK1357="Power Telco","RAN ISSUE",AK1357="no impacts","no impacts"
),"")</f>
        <v>No root cause</v>
      </c>
      <c r="AK1357" s="81" t="s">
        <v>5620</v>
      </c>
      <c r="AL1357" s="56" t="str" cm="1">
        <f t="array" ref="AL1357">IFERROR(_xlfn.IFS(
AK1357="MPR ISSUE","ACTIVE",
AK1357="BSS Hardware Issue","ACTIVE",
AK1357="Sites strategiques, MLL, Pylone, etc.","PASSIVE",
AK1357="AKTIVCO DEFAUT GE &amp; POWER Cabinet","PASSIVE",
AK1357="AKTIVCO Coupure ENEO &amp; Baisse de tension","PASSIVE",
AK1357="Coupure ENEO &amp; Baisse de tension","PASSIVE",
AK1357="Defaut GE &amp; POWER Cabinet","PASSIVE",
AK1357="Sharing","PASSIVE",
AK1357="Sites strategiques &amp; DataCenter","PASSIVE",
AK1357="Exclu","Exclu",
AK1357="SAT","ACTIVE",
AK1357="SPARE-ISSUE","SPARE-ISSUE",
AK1357="Fiber CAmtel","ACTIVE",
AK1357="Fiber AOF","ACTIVE",
AK1357="Projet OCM (HUAWEI)","PLANNED WORKS",
AK1357="Projet OCM (NOKIA)","PLANNED WORKS",
AK1357="ACCESS-ISSUE","ACCESS-ISSUE",
AK1357="Projet OCM (ZTE, NOKIA, autres projets)","PLANNED WORKS",
AK1357="No root CAuse","No root cause",
AK1357="ODU HS","ACTIVE",
AK1357="IP &amp; VLAN","ACTIVE",
AK1357="Warehouse HUAWEI","SPARE-ISSUE",
AK1357="SPARE-HS","SPARE-ISSUE",
AK1357="Power Telco","ACTIVE", AK1357="no impacts","no impacts"
),"")</f>
        <v>No root cause</v>
      </c>
      <c r="AM1357" s="108" t="s">
        <v>5537</v>
      </c>
      <c r="AN1357" s="117" t="s">
        <v>4222</v>
      </c>
      <c r="AP1357" s="23" t="s">
        <v>5537</v>
      </c>
      <c r="AQ1357" s="23" t="s">
        <v>5537</v>
      </c>
      <c r="AR1357" s="7"/>
      <c r="AS1357" s="6"/>
      <c r="AT1357" s="7"/>
      <c r="AU1357" s="3" t="s">
        <v>5537</v>
      </c>
      <c r="AV1357" s="24" t="s">
        <v>5537</v>
      </c>
      <c r="AW1357" s="24" t="s">
        <v>5537</v>
      </c>
      <c r="AX1357" s="24" t="s">
        <v>5537</v>
      </c>
      <c r="AY1357" s="24" t="s">
        <v>5537</v>
      </c>
      <c r="AZ1357" s="24" t="s">
        <v>5537</v>
      </c>
      <c r="BA1357" s="24" t="s">
        <v>5537</v>
      </c>
      <c r="BB1357" s="24" t="s">
        <v>5537</v>
      </c>
      <c r="BC1357" s="24" t="s">
        <v>5537</v>
      </c>
      <c r="BD1357" s="24" t="s">
        <v>5537</v>
      </c>
      <c r="BE1357" s="24" t="s">
        <v>5537</v>
      </c>
      <c r="BF1357" s="24" t="s">
        <v>5537</v>
      </c>
      <c r="BG1357" s="24" t="s">
        <v>5537</v>
      </c>
      <c r="BH1357" s="24" t="s">
        <v>5537</v>
      </c>
      <c r="BI1357" s="9" t="s">
        <v>5537</v>
      </c>
      <c r="BJ1357" s="14"/>
      <c r="BK1357" s="14" t="s">
        <v>5537</v>
      </c>
      <c r="BL1357" s="14" t="str">
        <f>_xlfn.XLOOKUP(B1357,'[4]cell downs 18042026 17h'!$B:$B,'[4]cell downs 18042026 17h'!$B:$B,"")</f>
        <v/>
      </c>
      <c r="BM1357" s="14" t="str">
        <f>_xlfn.XLOOKUP(B1357,'[5]Cells Huawei 19042026 15h'!$B:$B,'[5]Cells Huawei 19042026 15h'!$B:$B,"")</f>
        <v/>
      </c>
      <c r="BN1357" s="9" t="str">
        <f>_xlfn.XLOOKUP(B1357,'[6]cells down 19042026 9H40'!$B:$B,'[6]cells down 19042026 9H40'!$B:$B,"")</f>
        <v/>
      </c>
      <c r="BO1357" s="9" t="s">
        <v>4222</v>
      </c>
      <c r="BP1357" s="9" t="s">
        <v>594</v>
      </c>
    </row>
    <row r="1358" spans="1:68" s="9" customFormat="1" x14ac:dyDescent="0.35">
      <c r="A1358" s="1" t="s">
        <v>4324</v>
      </c>
      <c r="B1358" s="8" t="s">
        <v>4325</v>
      </c>
      <c r="C1358" s="3" t="str">
        <f>_xlfn.XLOOKUP(B1358,'[1]daily break down'!$D:$D,'[1]daily break down'!$E:$E,"")</f>
        <v>CENTRE</v>
      </c>
      <c r="D1358" s="1" t="s">
        <v>11</v>
      </c>
      <c r="E1358" s="1" t="s">
        <v>12</v>
      </c>
      <c r="F1358" s="3" t="s">
        <v>69</v>
      </c>
      <c r="G1358" s="1" t="s">
        <v>1216</v>
      </c>
      <c r="H1358" s="41" t="str">
        <f>_xlfn.XLOOKUP(B1358,[2]CALCULATION!$B:$B,[2]CALCULATION!$H:$H,"")</f>
        <v>ZTE</v>
      </c>
      <c r="I1358" s="34">
        <v>0</v>
      </c>
      <c r="J1358" s="34">
        <v>0.13228277588012607</v>
      </c>
      <c r="K1358" s="34">
        <v>0</v>
      </c>
      <c r="L1358" s="34">
        <v>0</v>
      </c>
      <c r="M1358" s="34">
        <v>0</v>
      </c>
      <c r="N1358" s="34">
        <v>0</v>
      </c>
      <c r="O1358" s="34">
        <v>0</v>
      </c>
      <c r="P1358" s="34">
        <v>0</v>
      </c>
      <c r="Q1358" s="34">
        <v>0</v>
      </c>
      <c r="R1358" s="34">
        <v>0</v>
      </c>
      <c r="S1358" s="109">
        <v>0</v>
      </c>
      <c r="T1358" s="109">
        <f>_xlfn.XLOOKUP(B1358,'[3]Nur des jours'!$B:$B,'[3]Nur des jours'!$U:$U,"")</f>
        <v>0</v>
      </c>
      <c r="U1358" s="109">
        <v>0</v>
      </c>
      <c r="V1358" s="109">
        <v>0</v>
      </c>
      <c r="W1358" s="109">
        <v>1.2020842785924555E-2</v>
      </c>
      <c r="X1358" s="109">
        <v>0</v>
      </c>
      <c r="Y1358" s="109">
        <v>0</v>
      </c>
      <c r="Z1358" s="109">
        <v>0</v>
      </c>
      <c r="AA1358" s="109">
        <v>0</v>
      </c>
      <c r="AB1358" s="109">
        <v>0</v>
      </c>
      <c r="AC1358" s="109">
        <v>0</v>
      </c>
      <c r="AD1358" s="109">
        <v>0</v>
      </c>
      <c r="AE1358" s="109">
        <v>0</v>
      </c>
      <c r="AF1358" s="109">
        <v>0</v>
      </c>
      <c r="AG1358" s="57" t="str">
        <f>_xlfn.XLOOKUP(B1358,[3]CALCULATION!$B:$B,[3]CALCULATION!$M:$M,"")</f>
        <v>Operationnel</v>
      </c>
      <c r="AH1358" s="57"/>
      <c r="AI1358" s="56" t="str" cm="1">
        <f t="array" ref="AI1358">IFERROR(_xlfn.IFS(
AK1358="MPR ISSUE","PDH",
AK1358="BSS Hardware Issue","BSS",
AK1358="Sites strategiques, MLL, Pylone, etc.","ENVTECH",
AK1358="AKTIVCO DEFAUT GE &amp; POWER Cabinet","AKTIVCO",
AK1358="AKTIVCO Coupure ENEO &amp; Baisse de tension","AKTIVCO GRID ONLY",
AK1358="Coupure ENEO &amp; Baisse de tension","IHS GRID ONLY",
AK1358="Defaut GE &amp; POWER Cabinet","IHS",
AK1358="Sharing","Partners",
AK1358="Sites strategiques &amp; DataCenter","SST &amp; DC",
AK1358="Exclu","Exclu",
AK1358="SAT","SAT",
AK1358="SPARE-ISSUE","SPARE-ISSUE",
AK1358="Fiber CAmtel","TRANS_FO_CAMTEL",
AK1358="Fiber AOF","Fiber AOF",
AK1358="Projet OCM (HUAWEI)","TRAVAUX-HUAWEI",
AK1358="Projet OCM (NOKIA)","TRAVAUX-NOKIA",
AK1358="ACCESS-ISSUE","ACCESS-ISSUE",
AK1358="Projet OCM (ZTE, NOKIA, autres projets)","TRAVAUX OCM",
AK1358="No root CAuse","No root cause",
AK1358="ODU HS","PDH",
AK1358="IP &amp; VLAN","PDH",
AK1358="Warehouse HUAWEI","SPARE-ISSUE",
AK1358="SPARE-HS","SPARE-ISSUE",
AK1358="Power Telco","BSS",AK1358="no impacts","no impacts"
),"")</f>
        <v>No root cause</v>
      </c>
      <c r="AJ1358" s="56" t="str" cm="1">
        <f t="array" ref="AJ1358">IFERROR(_xlfn.IFS(
AK1358="MPR ISSUE","TX ISSUE",
AK1358="BSS Hardware Issue","RAN ISSUE",
AK1358="Sites strategiques, MLL, Pylone, etc.","ENVTECH",
AK1358="AKTIVCO DEFAUT GE &amp; POWER Cabinet","POWER ISSUE",
AK1358="AKTIVCO Coupure ENEO &amp; Baisse de tension","POWER ISSUE",
AK1358="Coupure ENEO &amp; Baisse de tension","POWER ISSUE",
AK1358="Defaut GE &amp; POWER Cabinet","POWER ISSUE",
AK1358="Sharing","POWER ISSUE",
AK1358="Sites strategiques &amp; DataCenter","POWER ISSUE",
AK1358="Exclu","Exclu",
AK1358="SAT","TX ISSUE",
AK1358="SPARE-ISSUE","SPARE-ISSUE",
AK1358="Fiber CAmtel","TX ISSUE",
AK1358="Fiber AOF","TX ISSUE",
AK1358="Projet OCM (HUAWEI)","TRAVAUX-HUAWEI",
AK1358="Projet OCM (NOKIA)","TRAVAUX -NOKIA",
AK1358="ACCESS-ISSUE","ACCESS-ISSUE",
AK1358="Projet OCM (ZTE, NOKIA, autres projets)","TRAVAUX OCM",
AK1358="No root CAuse","No root cause",
AK1358="ODU HS","TX ISSUE",
AK1358="IP &amp; VLAN","TX ISSUE",
AK1358="Warehouse HUAWEI","SPARE-ISSUE",
AK1358="SPARE-HS","SPARE-ISSUE",
AK1358="Power Telco","RAN ISSUE",AK1358="no impacts","no impacts"
),"")</f>
        <v>No root cause</v>
      </c>
      <c r="AK1358" s="81" t="s">
        <v>5620</v>
      </c>
      <c r="AL1358" s="56" t="str" cm="1">
        <f t="array" ref="AL1358">IFERROR(_xlfn.IFS(
AK1358="MPR ISSUE","ACTIVE",
AK1358="BSS Hardware Issue","ACTIVE",
AK1358="Sites strategiques, MLL, Pylone, etc.","PASSIVE",
AK1358="AKTIVCO DEFAUT GE &amp; POWER Cabinet","PASSIVE",
AK1358="AKTIVCO Coupure ENEO &amp; Baisse de tension","PASSIVE",
AK1358="Coupure ENEO &amp; Baisse de tension","PASSIVE",
AK1358="Defaut GE &amp; POWER Cabinet","PASSIVE",
AK1358="Sharing","PASSIVE",
AK1358="Sites strategiques &amp; DataCenter","PASSIVE",
AK1358="Exclu","Exclu",
AK1358="SAT","ACTIVE",
AK1358="SPARE-ISSUE","SPARE-ISSUE",
AK1358="Fiber CAmtel","ACTIVE",
AK1358="Fiber AOF","ACTIVE",
AK1358="Projet OCM (HUAWEI)","PLANNED WORKS",
AK1358="Projet OCM (NOKIA)","PLANNED WORKS",
AK1358="ACCESS-ISSUE","ACCESS-ISSUE",
AK1358="Projet OCM (ZTE, NOKIA, autres projets)","PLANNED WORKS",
AK1358="No root CAuse","No root cause",
AK1358="ODU HS","ACTIVE",
AK1358="IP &amp; VLAN","ACTIVE",
AK1358="Warehouse HUAWEI","SPARE-ISSUE",
AK1358="SPARE-HS","SPARE-ISSUE",
AK1358="Power Telco","ACTIVE", AK1358="no impacts","no impacts"
),"")</f>
        <v>No root cause</v>
      </c>
      <c r="AM1358" s="108" t="s">
        <v>5537</v>
      </c>
      <c r="AN1358" s="117" t="s">
        <v>4325</v>
      </c>
      <c r="AP1358" s="23" t="s">
        <v>5537</v>
      </c>
      <c r="AQ1358" s="23" t="s">
        <v>5537</v>
      </c>
      <c r="AR1358" s="7"/>
      <c r="AS1358" s="6"/>
      <c r="AT1358" s="7"/>
      <c r="AU1358" s="3" t="s">
        <v>5537</v>
      </c>
      <c r="AV1358" s="24" t="s">
        <v>5537</v>
      </c>
      <c r="AW1358" s="24" t="s">
        <v>5537</v>
      </c>
      <c r="AX1358" s="24" t="s">
        <v>5537</v>
      </c>
      <c r="AY1358" s="24" t="s">
        <v>5537</v>
      </c>
      <c r="AZ1358" s="24" t="s">
        <v>5537</v>
      </c>
      <c r="BA1358" s="24" t="s">
        <v>5537</v>
      </c>
      <c r="BB1358" s="24" t="s">
        <v>5537</v>
      </c>
      <c r="BC1358" s="24" t="s">
        <v>5537</v>
      </c>
      <c r="BD1358" s="24" t="s">
        <v>5537</v>
      </c>
      <c r="BE1358" s="24" t="s">
        <v>5537</v>
      </c>
      <c r="BF1358" s="24" t="s">
        <v>5537</v>
      </c>
      <c r="BG1358" s="24" t="s">
        <v>5537</v>
      </c>
      <c r="BH1358" s="24" t="s">
        <v>5537</v>
      </c>
      <c r="BI1358" s="9" t="s">
        <v>5537</v>
      </c>
      <c r="BJ1358" s="14"/>
      <c r="BK1358" s="14" t="s">
        <v>5537</v>
      </c>
      <c r="BL1358" s="14" t="str">
        <f>_xlfn.XLOOKUP(B1358,'[4]cell downs 18042026 17h'!$B:$B,'[4]cell downs 18042026 17h'!$B:$B,"")</f>
        <v/>
      </c>
      <c r="BM1358" s="14" t="str">
        <f>_xlfn.XLOOKUP(B1358,'[5]Cells Huawei 19042026 15h'!$B:$B,'[5]Cells Huawei 19042026 15h'!$B:$B,"")</f>
        <v/>
      </c>
      <c r="BN1358" s="9" t="str">
        <f>_xlfn.XLOOKUP(B1358,'[6]cells down 19042026 9H40'!$B:$B,'[6]cells down 19042026 9H40'!$B:$B,"")</f>
        <v/>
      </c>
      <c r="BO1358" s="9" t="s">
        <v>4325</v>
      </c>
      <c r="BP1358" s="9" t="s">
        <v>12</v>
      </c>
    </row>
    <row r="1359" spans="1:68" s="9" customFormat="1" x14ac:dyDescent="0.35">
      <c r="A1359" s="1" t="s">
        <v>4685</v>
      </c>
      <c r="B1359" s="8" t="s">
        <v>4686</v>
      </c>
      <c r="C1359" s="3" t="str">
        <f>_xlfn.XLOOKUP(B1359,'[1]daily break down'!$D:$D,'[1]daily break down'!$E:$E,"")</f>
        <v>LITTORAL</v>
      </c>
      <c r="D1359" s="1"/>
      <c r="E1359" s="1"/>
      <c r="F1359" s="3" t="s">
        <v>69</v>
      </c>
      <c r="G1359" s="1" t="s">
        <v>502</v>
      </c>
      <c r="H1359" s="41" t="str">
        <f>_xlfn.XLOOKUP(B1359,[2]CALCULATION!$B:$B,[2]CALCULATION!$H:$H,"")</f>
        <v>ZTE</v>
      </c>
      <c r="I1359" s="34">
        <v>0</v>
      </c>
      <c r="J1359" s="34">
        <v>0</v>
      </c>
      <c r="K1359" s="34">
        <v>0</v>
      </c>
      <c r="L1359" s="34">
        <v>0</v>
      </c>
      <c r="M1359" s="34">
        <v>0</v>
      </c>
      <c r="N1359" s="34">
        <v>0</v>
      </c>
      <c r="O1359" s="34">
        <v>0</v>
      </c>
      <c r="P1359" s="34">
        <v>0</v>
      </c>
      <c r="Q1359" s="34">
        <v>0</v>
      </c>
      <c r="R1359" s="34">
        <v>0</v>
      </c>
      <c r="S1359" s="109">
        <v>0</v>
      </c>
      <c r="T1359" s="109">
        <f>_xlfn.XLOOKUP(B1359,'[3]Nur des jours'!$B:$B,'[3]Nur des jours'!$U:$U,"")</f>
        <v>1.1878162159385646E-2</v>
      </c>
      <c r="U1359" s="109">
        <v>0</v>
      </c>
      <c r="V1359" s="109">
        <v>0</v>
      </c>
      <c r="W1359" s="109">
        <v>1.187816215938565E-2</v>
      </c>
      <c r="X1359" s="109">
        <v>0</v>
      </c>
      <c r="Y1359" s="109">
        <v>0</v>
      </c>
      <c r="Z1359" s="109">
        <v>0</v>
      </c>
      <c r="AA1359" s="109">
        <v>0</v>
      </c>
      <c r="AB1359" s="109">
        <v>0</v>
      </c>
      <c r="AC1359" s="109">
        <v>0</v>
      </c>
      <c r="AD1359" s="109">
        <v>0</v>
      </c>
      <c r="AE1359" s="109">
        <v>0</v>
      </c>
      <c r="AF1359" s="109">
        <v>0</v>
      </c>
      <c r="AG1359" s="57" t="str">
        <f>_xlfn.XLOOKUP(B1359,[3]CALCULATION!$B:$B,[3]CALCULATION!$M:$M,"")</f>
        <v>Operationnel</v>
      </c>
      <c r="AH1359" s="57"/>
      <c r="AI1359" s="56" t="str" cm="1">
        <f t="array" ref="AI1359">IFERROR(_xlfn.IFS(
AK1359="MPR ISSUE","PDH",
AK1359="BSS Hardware Issue","BSS",
AK1359="Sites strategiques, MLL, Pylone, etc.","ENVTECH",
AK1359="AKTIVCO DEFAUT GE &amp; POWER Cabinet","AKTIVCO",
AK1359="AKTIVCO Coupure ENEO &amp; Baisse de tension","AKTIVCO GRID ONLY",
AK1359="Coupure ENEO &amp; Baisse de tension","IHS GRID ONLY",
AK1359="Defaut GE &amp; POWER Cabinet","IHS",
AK1359="Sharing","Partners",
AK1359="Sites strategiques &amp; DataCenter","SST &amp; DC",
AK1359="Exclu","Exclu",
AK1359="SAT","SAT",
AK1359="SPARE-ISSUE","SPARE-ISSUE",
AK1359="Fiber CAmtel","TRANS_FO_CAMTEL",
AK1359="Fiber AOF","Fiber AOF",
AK1359="Projet OCM (HUAWEI)","TRAVAUX-HUAWEI",
AK1359="Projet OCM (NOKIA)","TRAVAUX-NOKIA",
AK1359="ACCESS-ISSUE","ACCESS-ISSUE",
AK1359="Projet OCM (ZTE, NOKIA, autres projets)","TRAVAUX OCM",
AK1359="No root CAuse","No root cause",
AK1359="ODU HS","PDH",
AK1359="IP &amp; VLAN","PDH",
AK1359="Warehouse HUAWEI","SPARE-ISSUE",
AK1359="SPARE-HS","SPARE-ISSUE",
AK1359="Power Telco","BSS",AK1359="no impacts","no impacts"
),"")</f>
        <v>No root cause</v>
      </c>
      <c r="AJ1359" s="56" t="str" cm="1">
        <f t="array" ref="AJ1359">IFERROR(_xlfn.IFS(
AK1359="MPR ISSUE","TX ISSUE",
AK1359="BSS Hardware Issue","RAN ISSUE",
AK1359="Sites strategiques, MLL, Pylone, etc.","ENVTECH",
AK1359="AKTIVCO DEFAUT GE &amp; POWER Cabinet","POWER ISSUE",
AK1359="AKTIVCO Coupure ENEO &amp; Baisse de tension","POWER ISSUE",
AK1359="Coupure ENEO &amp; Baisse de tension","POWER ISSUE",
AK1359="Defaut GE &amp; POWER Cabinet","POWER ISSUE",
AK1359="Sharing","POWER ISSUE",
AK1359="Sites strategiques &amp; DataCenter","POWER ISSUE",
AK1359="Exclu","Exclu",
AK1359="SAT","TX ISSUE",
AK1359="SPARE-ISSUE","SPARE-ISSUE",
AK1359="Fiber CAmtel","TX ISSUE",
AK1359="Fiber AOF","TX ISSUE",
AK1359="Projet OCM (HUAWEI)","TRAVAUX-HUAWEI",
AK1359="Projet OCM (NOKIA)","TRAVAUX -NOKIA",
AK1359="ACCESS-ISSUE","ACCESS-ISSUE",
AK1359="Projet OCM (ZTE, NOKIA, autres projets)","TRAVAUX OCM",
AK1359="No root CAuse","No root cause",
AK1359="ODU HS","TX ISSUE",
AK1359="IP &amp; VLAN","TX ISSUE",
AK1359="Warehouse HUAWEI","SPARE-ISSUE",
AK1359="SPARE-HS","SPARE-ISSUE",
AK1359="Power Telco","RAN ISSUE",AK1359="no impacts","no impacts"
),"")</f>
        <v>No root cause</v>
      </c>
      <c r="AK1359" s="81" t="s">
        <v>5620</v>
      </c>
      <c r="AL1359" s="56" t="str" cm="1">
        <f t="array" ref="AL1359">IFERROR(_xlfn.IFS(
AK1359="MPR ISSUE","ACTIVE",
AK1359="BSS Hardware Issue","ACTIVE",
AK1359="Sites strategiques, MLL, Pylone, etc.","PASSIVE",
AK1359="AKTIVCO DEFAUT GE &amp; POWER Cabinet","PASSIVE",
AK1359="AKTIVCO Coupure ENEO &amp; Baisse de tension","PASSIVE",
AK1359="Coupure ENEO &amp; Baisse de tension","PASSIVE",
AK1359="Defaut GE &amp; POWER Cabinet","PASSIVE",
AK1359="Sharing","PASSIVE",
AK1359="Sites strategiques &amp; DataCenter","PASSIVE",
AK1359="Exclu","Exclu",
AK1359="SAT","ACTIVE",
AK1359="SPARE-ISSUE","SPARE-ISSUE",
AK1359="Fiber CAmtel","ACTIVE",
AK1359="Fiber AOF","ACTIVE",
AK1359="Projet OCM (HUAWEI)","PLANNED WORKS",
AK1359="Projet OCM (NOKIA)","PLANNED WORKS",
AK1359="ACCESS-ISSUE","ACCESS-ISSUE",
AK1359="Projet OCM (ZTE, NOKIA, autres projets)","PLANNED WORKS",
AK1359="No root CAuse","No root cause",
AK1359="ODU HS","ACTIVE",
AK1359="IP &amp; VLAN","ACTIVE",
AK1359="Warehouse HUAWEI","SPARE-ISSUE",
AK1359="SPARE-HS","SPARE-ISSUE",
AK1359="Power Telco","ACTIVE", AK1359="no impacts","no impacts"
),"")</f>
        <v>No root cause</v>
      </c>
      <c r="AM1359" s="108" t="s">
        <v>5537</v>
      </c>
      <c r="AN1359" s="117" t="s">
        <v>4686</v>
      </c>
      <c r="AP1359" s="23" t="s">
        <v>5537</v>
      </c>
      <c r="AQ1359" s="23" t="s">
        <v>5537</v>
      </c>
      <c r="AR1359" s="7"/>
      <c r="AS1359" s="6"/>
      <c r="AT1359" s="7"/>
      <c r="AU1359" s="3" t="s">
        <v>5537</v>
      </c>
      <c r="AV1359" s="24" t="s">
        <v>5537</v>
      </c>
      <c r="AW1359" s="24" t="s">
        <v>5537</v>
      </c>
      <c r="AX1359" s="24" t="s">
        <v>5537</v>
      </c>
      <c r="AY1359" s="24" t="s">
        <v>5537</v>
      </c>
      <c r="AZ1359" s="24" t="s">
        <v>5537</v>
      </c>
      <c r="BA1359" s="24" t="s">
        <v>5537</v>
      </c>
      <c r="BB1359" s="24" t="s">
        <v>5537</v>
      </c>
      <c r="BC1359" s="24" t="s">
        <v>5537</v>
      </c>
      <c r="BD1359" s="24" t="s">
        <v>5537</v>
      </c>
      <c r="BE1359" s="24" t="s">
        <v>5537</v>
      </c>
      <c r="BF1359" s="24" t="s">
        <v>5537</v>
      </c>
      <c r="BG1359" s="24" t="s">
        <v>5537</v>
      </c>
      <c r="BH1359" s="24" t="s">
        <v>5537</v>
      </c>
      <c r="BI1359" s="9" t="s">
        <v>5537</v>
      </c>
      <c r="BJ1359" s="14"/>
      <c r="BK1359" s="14" t="s">
        <v>5537</v>
      </c>
      <c r="BL1359" s="14" t="str">
        <f>_xlfn.XLOOKUP(B1359,'[4]cell downs 18042026 17h'!$B:$B,'[4]cell downs 18042026 17h'!$B:$B,"")</f>
        <v/>
      </c>
      <c r="BM1359" s="14" t="str">
        <f>_xlfn.XLOOKUP(B1359,'[5]Cells Huawei 19042026 15h'!$B:$B,'[5]Cells Huawei 19042026 15h'!$B:$B,"")</f>
        <v/>
      </c>
      <c r="BN1359" s="9" t="str">
        <f>_xlfn.XLOOKUP(B1359,'[6]cells down 19042026 9H40'!$B:$B,'[6]cells down 19042026 9H40'!$B:$B,"")</f>
        <v/>
      </c>
      <c r="BO1359" s="9" t="s">
        <v>5537</v>
      </c>
      <c r="BP1359" s="9" t="s">
        <v>12</v>
      </c>
    </row>
    <row r="1360" spans="1:68" s="9" customFormat="1" x14ac:dyDescent="0.35">
      <c r="A1360" s="1" t="s">
        <v>75</v>
      </c>
      <c r="B1360" s="8" t="s">
        <v>76</v>
      </c>
      <c r="C1360" s="3" t="str">
        <f>_xlfn.XLOOKUP(B1360,'[1]daily break down'!$D:$D,'[1]daily break down'!$E:$E,"")</f>
        <v>CENTRE</v>
      </c>
      <c r="D1360" s="1" t="s">
        <v>11</v>
      </c>
      <c r="E1360" s="1" t="s">
        <v>12</v>
      </c>
      <c r="F1360" s="3" t="s">
        <v>69</v>
      </c>
      <c r="G1360" s="1" t="s">
        <v>77</v>
      </c>
      <c r="H1360" s="41" t="str">
        <f>_xlfn.XLOOKUP(B1360,[2]CALCULATION!$B:$B,[2]CALCULATION!$H:$H,"")</f>
        <v>ZTE</v>
      </c>
      <c r="I1360" s="34">
        <v>0</v>
      </c>
      <c r="J1360" s="34">
        <v>0</v>
      </c>
      <c r="K1360" s="34">
        <v>0</v>
      </c>
      <c r="L1360" s="34">
        <v>0</v>
      </c>
      <c r="M1360" s="34">
        <v>0</v>
      </c>
      <c r="N1360" s="34">
        <v>0</v>
      </c>
      <c r="O1360" s="34">
        <v>0</v>
      </c>
      <c r="P1360" s="34">
        <v>0</v>
      </c>
      <c r="Q1360" s="34">
        <v>0</v>
      </c>
      <c r="R1360" s="34">
        <v>0</v>
      </c>
      <c r="S1360" s="109">
        <v>0</v>
      </c>
      <c r="T1360" s="109">
        <f>_xlfn.XLOOKUP(B1360,'[3]Nur des jours'!$B:$B,'[3]Nur des jours'!$U:$U,"")</f>
        <v>1.166414121957669E-2</v>
      </c>
      <c r="U1360" s="109">
        <v>0</v>
      </c>
      <c r="V1360" s="109">
        <v>0</v>
      </c>
      <c r="W1360" s="109">
        <v>1.1664141219576691E-2</v>
      </c>
      <c r="X1360" s="109">
        <v>0</v>
      </c>
      <c r="Y1360" s="109">
        <v>0</v>
      </c>
      <c r="Z1360" s="109">
        <v>0</v>
      </c>
      <c r="AA1360" s="109">
        <v>0</v>
      </c>
      <c r="AB1360" s="109">
        <v>0</v>
      </c>
      <c r="AC1360" s="109">
        <v>0</v>
      </c>
      <c r="AD1360" s="109">
        <v>0</v>
      </c>
      <c r="AE1360" s="109">
        <v>0</v>
      </c>
      <c r="AF1360" s="109">
        <v>0</v>
      </c>
      <c r="AG1360" s="57" t="str">
        <f>_xlfn.XLOOKUP(B1360,[3]CALCULATION!$B:$B,[3]CALCULATION!$M:$M,"")</f>
        <v>Operationnel</v>
      </c>
      <c r="AH1360" s="57"/>
      <c r="AI1360" s="56" t="str" cm="1">
        <f t="array" ref="AI1360">IFERROR(_xlfn.IFS(
AK1360="MPR ISSUE","PDH",
AK1360="BSS Hardware Issue","BSS",
AK1360="Sites strategiques, MLL, Pylone, etc.","ENVTECH",
AK1360="AKTIVCO DEFAUT GE &amp; POWER Cabinet","AKTIVCO",
AK1360="AKTIVCO Coupure ENEO &amp; Baisse de tension","AKTIVCO GRID ONLY",
AK1360="Coupure ENEO &amp; Baisse de tension","IHS GRID ONLY",
AK1360="Defaut GE &amp; POWER Cabinet","IHS",
AK1360="Sharing","Partners",
AK1360="Sites strategiques &amp; DataCenter","SST &amp; DC",
AK1360="Exclu","Exclu",
AK1360="SAT","SAT",
AK1360="SPARE-ISSUE","SPARE-ISSUE",
AK1360="Fiber CAmtel","TRANS_FO_CAMTEL",
AK1360="Fiber AOF","Fiber AOF",
AK1360="Projet OCM (HUAWEI)","TRAVAUX-HUAWEI",
AK1360="Projet OCM (NOKIA)","TRAVAUX-NOKIA",
AK1360="ACCESS-ISSUE","ACCESS-ISSUE",
AK1360="Projet OCM (ZTE, NOKIA, autres projets)","TRAVAUX OCM",
AK1360="No root CAuse","No root cause",
AK1360="ODU HS","PDH",
AK1360="IP &amp; VLAN","PDH",
AK1360="Warehouse HUAWEI","SPARE-ISSUE",
AK1360="SPARE-HS","SPARE-ISSUE",
AK1360="Power Telco","BSS",AK1360="no impacts","no impacts"
),"")</f>
        <v>No root cause</v>
      </c>
      <c r="AJ1360" s="56" t="str" cm="1">
        <f t="array" ref="AJ1360">IFERROR(_xlfn.IFS(
AK1360="MPR ISSUE","TX ISSUE",
AK1360="BSS Hardware Issue","RAN ISSUE",
AK1360="Sites strategiques, MLL, Pylone, etc.","ENVTECH",
AK1360="AKTIVCO DEFAUT GE &amp; POWER Cabinet","POWER ISSUE",
AK1360="AKTIVCO Coupure ENEO &amp; Baisse de tension","POWER ISSUE",
AK1360="Coupure ENEO &amp; Baisse de tension","POWER ISSUE",
AK1360="Defaut GE &amp; POWER Cabinet","POWER ISSUE",
AK1360="Sharing","POWER ISSUE",
AK1360="Sites strategiques &amp; DataCenter","POWER ISSUE",
AK1360="Exclu","Exclu",
AK1360="SAT","TX ISSUE",
AK1360="SPARE-ISSUE","SPARE-ISSUE",
AK1360="Fiber CAmtel","TX ISSUE",
AK1360="Fiber AOF","TX ISSUE",
AK1360="Projet OCM (HUAWEI)","TRAVAUX-HUAWEI",
AK1360="Projet OCM (NOKIA)","TRAVAUX -NOKIA",
AK1360="ACCESS-ISSUE","ACCESS-ISSUE",
AK1360="Projet OCM (ZTE, NOKIA, autres projets)","TRAVAUX OCM",
AK1360="No root CAuse","No root cause",
AK1360="ODU HS","TX ISSUE",
AK1360="IP &amp; VLAN","TX ISSUE",
AK1360="Warehouse HUAWEI","SPARE-ISSUE",
AK1360="SPARE-HS","SPARE-ISSUE",
AK1360="Power Telco","RAN ISSUE",AK1360="no impacts","no impacts"
),"")</f>
        <v>No root cause</v>
      </c>
      <c r="AK1360" s="81" t="s">
        <v>5620</v>
      </c>
      <c r="AL1360" s="56" t="str" cm="1">
        <f t="array" ref="AL1360">IFERROR(_xlfn.IFS(
AK1360="MPR ISSUE","ACTIVE",
AK1360="BSS Hardware Issue","ACTIVE",
AK1360="Sites strategiques, MLL, Pylone, etc.","PASSIVE",
AK1360="AKTIVCO DEFAUT GE &amp; POWER Cabinet","PASSIVE",
AK1360="AKTIVCO Coupure ENEO &amp; Baisse de tension","PASSIVE",
AK1360="Coupure ENEO &amp; Baisse de tension","PASSIVE",
AK1360="Defaut GE &amp; POWER Cabinet","PASSIVE",
AK1360="Sharing","PASSIVE",
AK1360="Sites strategiques &amp; DataCenter","PASSIVE",
AK1360="Exclu","Exclu",
AK1360="SAT","ACTIVE",
AK1360="SPARE-ISSUE","SPARE-ISSUE",
AK1360="Fiber CAmtel","ACTIVE",
AK1360="Fiber AOF","ACTIVE",
AK1360="Projet OCM (HUAWEI)","PLANNED WORKS",
AK1360="Projet OCM (NOKIA)","PLANNED WORKS",
AK1360="ACCESS-ISSUE","ACCESS-ISSUE",
AK1360="Projet OCM (ZTE, NOKIA, autres projets)","PLANNED WORKS",
AK1360="No root CAuse","No root cause",
AK1360="ODU HS","ACTIVE",
AK1360="IP &amp; VLAN","ACTIVE",
AK1360="Warehouse HUAWEI","SPARE-ISSUE",
AK1360="SPARE-HS","SPARE-ISSUE",
AK1360="Power Telco","ACTIVE", AK1360="no impacts","no impacts"
),"")</f>
        <v>No root cause</v>
      </c>
      <c r="AM1360" s="108" t="s">
        <v>5537</v>
      </c>
      <c r="AN1360" s="117" t="s">
        <v>76</v>
      </c>
      <c r="AP1360" s="23" t="s">
        <v>5537</v>
      </c>
      <c r="AQ1360" s="23" t="s">
        <v>5537</v>
      </c>
      <c r="AR1360" s="7"/>
      <c r="AS1360" s="6"/>
      <c r="AT1360" s="7"/>
      <c r="AU1360" s="3" t="s">
        <v>5537</v>
      </c>
      <c r="AV1360" s="24" t="s">
        <v>5537</v>
      </c>
      <c r="AW1360" s="24" t="s">
        <v>5537</v>
      </c>
      <c r="AX1360" s="24" t="s">
        <v>5537</v>
      </c>
      <c r="AY1360" s="24" t="s">
        <v>5537</v>
      </c>
      <c r="AZ1360" s="24" t="s">
        <v>5537</v>
      </c>
      <c r="BA1360" s="24" t="s">
        <v>5537</v>
      </c>
      <c r="BB1360" s="24" t="s">
        <v>5537</v>
      </c>
      <c r="BC1360" s="24" t="s">
        <v>5537</v>
      </c>
      <c r="BD1360" s="24" t="s">
        <v>5537</v>
      </c>
      <c r="BE1360" s="24" t="s">
        <v>5537</v>
      </c>
      <c r="BF1360" s="24" t="s">
        <v>5537</v>
      </c>
      <c r="BG1360" s="24" t="s">
        <v>5537</v>
      </c>
      <c r="BH1360" s="24" t="s">
        <v>5537</v>
      </c>
      <c r="BI1360" s="9" t="s">
        <v>5537</v>
      </c>
      <c r="BJ1360" s="14"/>
      <c r="BK1360" s="14" t="s">
        <v>5537</v>
      </c>
      <c r="BL1360" s="14" t="str">
        <f>_xlfn.XLOOKUP(B1360,'[4]cell downs 18042026 17h'!$B:$B,'[4]cell downs 18042026 17h'!$B:$B,"")</f>
        <v/>
      </c>
      <c r="BM1360" s="14" t="str">
        <f>_xlfn.XLOOKUP(B1360,'[5]Cells Huawei 19042026 15h'!$B:$B,'[5]Cells Huawei 19042026 15h'!$B:$B,"")</f>
        <v/>
      </c>
      <c r="BN1360" s="9" t="str">
        <f>_xlfn.XLOOKUP(B1360,'[6]cells down 19042026 9H40'!$B:$B,'[6]cells down 19042026 9H40'!$B:$B,"")</f>
        <v/>
      </c>
      <c r="BO1360" s="9" t="s">
        <v>76</v>
      </c>
      <c r="BP1360" s="9" t="s">
        <v>12</v>
      </c>
    </row>
    <row r="1361" spans="1:68" s="9" customFormat="1" x14ac:dyDescent="0.35">
      <c r="A1361" s="1" t="s">
        <v>4844</v>
      </c>
      <c r="B1361" s="8" t="s">
        <v>4845</v>
      </c>
      <c r="C1361" s="3" t="str">
        <f>_xlfn.XLOOKUP(B1361,'[1]daily break down'!$D:$D,'[1]daily break down'!$E:$E,"")</f>
        <v>Yaounde</v>
      </c>
      <c r="D1361" s="1" t="s">
        <v>11</v>
      </c>
      <c r="E1361" s="1" t="s">
        <v>302</v>
      </c>
      <c r="F1361" s="3" t="s">
        <v>37</v>
      </c>
      <c r="G1361" s="1" t="s">
        <v>38</v>
      </c>
      <c r="H1361" s="41" t="str">
        <f>_xlfn.XLOOKUP(B1361,[2]CALCULATION!$B:$B,[2]CALCULATION!$H:$H,"")</f>
        <v>ZTE</v>
      </c>
      <c r="I1361" s="34">
        <v>0</v>
      </c>
      <c r="J1361" s="34">
        <v>0</v>
      </c>
      <c r="K1361" s="34">
        <v>0</v>
      </c>
      <c r="L1361" s="34">
        <v>0</v>
      </c>
      <c r="M1361" s="34">
        <v>0</v>
      </c>
      <c r="N1361" s="34">
        <v>0</v>
      </c>
      <c r="O1361" s="34">
        <v>0</v>
      </c>
      <c r="P1361" s="34">
        <v>0</v>
      </c>
      <c r="Q1361" s="34">
        <v>0</v>
      </c>
      <c r="R1361" s="34">
        <v>0</v>
      </c>
      <c r="S1361" s="109">
        <v>0</v>
      </c>
      <c r="T1361" s="109">
        <f>_xlfn.XLOOKUP(B1361,'[3]Nur des jours'!$B:$B,'[3]Nur des jours'!$U:$U,"")</f>
        <v>1.1646306141259522E-2</v>
      </c>
      <c r="U1361" s="109">
        <v>1.09329030085638E-2</v>
      </c>
      <c r="V1361" s="109">
        <v>1.2859091466842516E-2</v>
      </c>
      <c r="W1361" s="109">
        <v>1.1646306141259522E-2</v>
      </c>
      <c r="X1361" s="109">
        <v>0</v>
      </c>
      <c r="Y1361" s="109">
        <v>0</v>
      </c>
      <c r="Z1361" s="109">
        <v>0</v>
      </c>
      <c r="AA1361" s="109">
        <v>0</v>
      </c>
      <c r="AB1361" s="109">
        <v>0</v>
      </c>
      <c r="AC1361" s="109">
        <v>0</v>
      </c>
      <c r="AD1361" s="109">
        <v>0</v>
      </c>
      <c r="AE1361" s="109">
        <v>0</v>
      </c>
      <c r="AF1361" s="109">
        <v>0</v>
      </c>
      <c r="AG1361" s="57" t="str">
        <f>_xlfn.XLOOKUP(B1361,[3]CALCULATION!$B:$B,[3]CALCULATION!$M:$M,"")</f>
        <v>Operationnel</v>
      </c>
      <c r="AH1361" s="57"/>
      <c r="AI1361" s="56" t="str" cm="1">
        <f t="array" ref="AI1361">IFERROR(_xlfn.IFS(
AK1361="MPR ISSUE","PDH",
AK1361="BSS Hardware Issue","BSS",
AK1361="Sites strategiques, MLL, Pylone, etc.","ENVTECH",
AK1361="AKTIVCO DEFAUT GE &amp; POWER Cabinet","AKTIVCO",
AK1361="AKTIVCO Coupure ENEO &amp; Baisse de tension","AKTIVCO GRID ONLY",
AK1361="Coupure ENEO &amp; Baisse de tension","IHS GRID ONLY",
AK1361="Defaut GE &amp; POWER Cabinet","IHS",
AK1361="Sharing","Partners",
AK1361="Sites strategiques &amp; DataCenter","SST &amp; DC",
AK1361="Exclu","Exclu",
AK1361="SAT","SAT",
AK1361="SPARE-ISSUE","SPARE-ISSUE",
AK1361="Fiber CAmtel","TRANS_FO_CAMTEL",
AK1361="Fiber AOF","Fiber AOF",
AK1361="Projet OCM (HUAWEI)","TRAVAUX-HUAWEI",
AK1361="Projet OCM (NOKIA)","TRAVAUX-NOKIA",
AK1361="ACCESS-ISSUE","ACCESS-ISSUE",
AK1361="Projet OCM (ZTE, NOKIA, autres projets)","TRAVAUX OCM",
AK1361="No root CAuse","No root cause",
AK1361="ODU HS","PDH",
AK1361="IP &amp; VLAN","PDH",
AK1361="Warehouse HUAWEI","SPARE-ISSUE",
AK1361="SPARE-HS","SPARE-ISSUE",
AK1361="Power Telco","BSS",AK1361="no impacts","no impacts"
),"")</f>
        <v>No root cause</v>
      </c>
      <c r="AJ1361" s="56" t="str" cm="1">
        <f t="array" ref="AJ1361">IFERROR(_xlfn.IFS(
AK1361="MPR ISSUE","TX ISSUE",
AK1361="BSS Hardware Issue","RAN ISSUE",
AK1361="Sites strategiques, MLL, Pylone, etc.","ENVTECH",
AK1361="AKTIVCO DEFAUT GE &amp; POWER Cabinet","POWER ISSUE",
AK1361="AKTIVCO Coupure ENEO &amp; Baisse de tension","POWER ISSUE",
AK1361="Coupure ENEO &amp; Baisse de tension","POWER ISSUE",
AK1361="Defaut GE &amp; POWER Cabinet","POWER ISSUE",
AK1361="Sharing","POWER ISSUE",
AK1361="Sites strategiques &amp; DataCenter","POWER ISSUE",
AK1361="Exclu","Exclu",
AK1361="SAT","TX ISSUE",
AK1361="SPARE-ISSUE","SPARE-ISSUE",
AK1361="Fiber CAmtel","TX ISSUE",
AK1361="Fiber AOF","TX ISSUE",
AK1361="Projet OCM (HUAWEI)","TRAVAUX-HUAWEI",
AK1361="Projet OCM (NOKIA)","TRAVAUX -NOKIA",
AK1361="ACCESS-ISSUE","ACCESS-ISSUE",
AK1361="Projet OCM (ZTE, NOKIA, autres projets)","TRAVAUX OCM",
AK1361="No root CAuse","No root cause",
AK1361="ODU HS","TX ISSUE",
AK1361="IP &amp; VLAN","TX ISSUE",
AK1361="Warehouse HUAWEI","SPARE-ISSUE",
AK1361="SPARE-HS","SPARE-ISSUE",
AK1361="Power Telco","RAN ISSUE",AK1361="no impacts","no impacts"
),"")</f>
        <v>No root cause</v>
      </c>
      <c r="AK1361" s="81" t="s">
        <v>5620</v>
      </c>
      <c r="AL1361" s="56" t="str" cm="1">
        <f t="array" ref="AL1361">IFERROR(_xlfn.IFS(
AK1361="MPR ISSUE","ACTIVE",
AK1361="BSS Hardware Issue","ACTIVE",
AK1361="Sites strategiques, MLL, Pylone, etc.","PASSIVE",
AK1361="AKTIVCO DEFAUT GE &amp; POWER Cabinet","PASSIVE",
AK1361="AKTIVCO Coupure ENEO &amp; Baisse de tension","PASSIVE",
AK1361="Coupure ENEO &amp; Baisse de tension","PASSIVE",
AK1361="Defaut GE &amp; POWER Cabinet","PASSIVE",
AK1361="Sharing","PASSIVE",
AK1361="Sites strategiques &amp; DataCenter","PASSIVE",
AK1361="Exclu","Exclu",
AK1361="SAT","ACTIVE",
AK1361="SPARE-ISSUE","SPARE-ISSUE",
AK1361="Fiber CAmtel","ACTIVE",
AK1361="Fiber AOF","ACTIVE",
AK1361="Projet OCM (HUAWEI)","PLANNED WORKS",
AK1361="Projet OCM (NOKIA)","PLANNED WORKS",
AK1361="ACCESS-ISSUE","ACCESS-ISSUE",
AK1361="Projet OCM (ZTE, NOKIA, autres projets)","PLANNED WORKS",
AK1361="No root CAuse","No root cause",
AK1361="ODU HS","ACTIVE",
AK1361="IP &amp; VLAN","ACTIVE",
AK1361="Warehouse HUAWEI","SPARE-ISSUE",
AK1361="SPARE-HS","SPARE-ISSUE",
AK1361="Power Telco","ACTIVE", AK1361="no impacts","no impacts"
),"")</f>
        <v>No root cause</v>
      </c>
      <c r="AM1361" s="108" t="s">
        <v>5537</v>
      </c>
      <c r="AN1361" s="117" t="s">
        <v>4845</v>
      </c>
      <c r="AP1361" s="23" t="s">
        <v>5537</v>
      </c>
      <c r="AQ1361" s="23" t="s">
        <v>5537</v>
      </c>
      <c r="AR1361" s="7"/>
      <c r="AS1361" s="6"/>
      <c r="AT1361" s="7"/>
      <c r="AU1361" s="3" t="s">
        <v>5537</v>
      </c>
      <c r="AV1361" s="24" t="s">
        <v>5537</v>
      </c>
      <c r="AW1361" s="24" t="s">
        <v>5537</v>
      </c>
      <c r="AX1361" s="24" t="s">
        <v>5537</v>
      </c>
      <c r="AY1361" s="24" t="s">
        <v>5537</v>
      </c>
      <c r="AZ1361" s="24" t="s">
        <v>5537</v>
      </c>
      <c r="BA1361" s="24" t="s">
        <v>5537</v>
      </c>
      <c r="BB1361" s="24" t="s">
        <v>5537</v>
      </c>
      <c r="BC1361" s="24" t="s">
        <v>5537</v>
      </c>
      <c r="BD1361" s="24" t="s">
        <v>5537</v>
      </c>
      <c r="BE1361" s="24" t="s">
        <v>5537</v>
      </c>
      <c r="BF1361" s="24" t="s">
        <v>5537</v>
      </c>
      <c r="BG1361" s="24" t="s">
        <v>5537</v>
      </c>
      <c r="BH1361" s="24" t="s">
        <v>5537</v>
      </c>
      <c r="BI1361" s="9" t="s">
        <v>5537</v>
      </c>
      <c r="BJ1361" s="14"/>
      <c r="BK1361" s="14" t="s">
        <v>5537</v>
      </c>
      <c r="BL1361" s="14" t="str">
        <f>_xlfn.XLOOKUP(B1361,'[4]cell downs 18042026 17h'!$B:$B,'[4]cell downs 18042026 17h'!$B:$B,"")</f>
        <v/>
      </c>
      <c r="BM1361" s="14" t="str">
        <f>_xlfn.XLOOKUP(B1361,'[5]Cells Huawei 19042026 15h'!$B:$B,'[5]Cells Huawei 19042026 15h'!$B:$B,"")</f>
        <v/>
      </c>
      <c r="BN1361" s="9" t="str">
        <f>_xlfn.XLOOKUP(B1361,'[6]cells down 19042026 9H40'!$B:$B,'[6]cells down 19042026 9H40'!$B:$B,"")</f>
        <v/>
      </c>
      <c r="BO1361" s="9" t="s">
        <v>4845</v>
      </c>
      <c r="BP1361" s="9" t="s">
        <v>5537</v>
      </c>
    </row>
    <row r="1362" spans="1:68" s="9" customFormat="1" x14ac:dyDescent="0.35">
      <c r="A1362" s="1" t="s">
        <v>2749</v>
      </c>
      <c r="B1362" s="8" t="s">
        <v>2750</v>
      </c>
      <c r="C1362" s="3" t="str">
        <f>_xlfn.XLOOKUP(B1362,'[1]daily break down'!$D:$D,'[1]daily break down'!$E:$E,"")</f>
        <v>CENTRE</v>
      </c>
      <c r="D1362" s="1" t="s">
        <v>21</v>
      </c>
      <c r="E1362" s="1" t="s">
        <v>188</v>
      </c>
      <c r="F1362" s="3" t="s">
        <v>69</v>
      </c>
      <c r="G1362" s="1" t="s">
        <v>1216</v>
      </c>
      <c r="H1362" s="41" t="str">
        <f>_xlfn.XLOOKUP(B1362,[2]CALCULATION!$B:$B,[2]CALCULATION!$H:$H,"")</f>
        <v>ZTE</v>
      </c>
      <c r="I1362" s="34">
        <v>0</v>
      </c>
      <c r="J1362" s="34">
        <v>0</v>
      </c>
      <c r="K1362" s="34">
        <v>0</v>
      </c>
      <c r="L1362" s="34">
        <v>0</v>
      </c>
      <c r="M1362" s="34">
        <v>0</v>
      </c>
      <c r="N1362" s="34">
        <v>0</v>
      </c>
      <c r="O1362" s="34">
        <v>0</v>
      </c>
      <c r="P1362" s="34">
        <v>0</v>
      </c>
      <c r="Q1362" s="34">
        <v>0</v>
      </c>
      <c r="R1362" s="34">
        <v>0</v>
      </c>
      <c r="S1362" s="109">
        <v>0</v>
      </c>
      <c r="T1362" s="109">
        <f>_xlfn.XLOOKUP(B1362,'[3]Nur des jours'!$B:$B,'[3]Nur des jours'!$U:$U,"")</f>
        <v>1.1057748556785537E-2</v>
      </c>
      <c r="U1362" s="109">
        <v>0</v>
      </c>
      <c r="V1362" s="109">
        <v>0</v>
      </c>
      <c r="W1362" s="109">
        <v>1.1057748556785537E-2</v>
      </c>
      <c r="X1362" s="109">
        <v>0</v>
      </c>
      <c r="Y1362" s="109">
        <v>0</v>
      </c>
      <c r="Z1362" s="109">
        <v>0</v>
      </c>
      <c r="AA1362" s="109">
        <v>0</v>
      </c>
      <c r="AB1362" s="109">
        <v>0</v>
      </c>
      <c r="AC1362" s="109">
        <v>0</v>
      </c>
      <c r="AD1362" s="109">
        <v>0</v>
      </c>
      <c r="AE1362" s="109">
        <v>0</v>
      </c>
      <c r="AF1362" s="109">
        <v>0</v>
      </c>
      <c r="AG1362" s="57" t="str">
        <f>_xlfn.XLOOKUP(B1362,[3]CALCULATION!$B:$B,[3]CALCULATION!$M:$M,"")</f>
        <v>Operationnel</v>
      </c>
      <c r="AH1362" s="57"/>
      <c r="AI1362" s="56" t="str" cm="1">
        <f t="array" ref="AI1362">IFERROR(_xlfn.IFS(
AK1362="MPR ISSUE","PDH",
AK1362="BSS Hardware Issue","BSS",
AK1362="Sites strategiques, MLL, Pylone, etc.","ENVTECH",
AK1362="AKTIVCO DEFAUT GE &amp; POWER Cabinet","AKTIVCO",
AK1362="AKTIVCO Coupure ENEO &amp; Baisse de tension","AKTIVCO GRID ONLY",
AK1362="Coupure ENEO &amp; Baisse de tension","IHS GRID ONLY",
AK1362="Defaut GE &amp; POWER Cabinet","IHS",
AK1362="Sharing","Partners",
AK1362="Sites strategiques &amp; DataCenter","SST &amp; DC",
AK1362="Exclu","Exclu",
AK1362="SAT","SAT",
AK1362="SPARE-ISSUE","SPARE-ISSUE",
AK1362="Fiber CAmtel","TRANS_FO_CAMTEL",
AK1362="Fiber AOF","Fiber AOF",
AK1362="Projet OCM (HUAWEI)","TRAVAUX-HUAWEI",
AK1362="Projet OCM (NOKIA)","TRAVAUX-NOKIA",
AK1362="ACCESS-ISSUE","ACCESS-ISSUE",
AK1362="Projet OCM (ZTE, NOKIA, autres projets)","TRAVAUX OCM",
AK1362="No root CAuse","No root cause",
AK1362="ODU HS","PDH",
AK1362="IP &amp; VLAN","PDH",
AK1362="Warehouse HUAWEI","SPARE-ISSUE",
AK1362="SPARE-HS","SPARE-ISSUE",
AK1362="Power Telco","BSS",AK1362="no impacts","no impacts"
),"")</f>
        <v>No root cause</v>
      </c>
      <c r="AJ1362" s="56" t="str" cm="1">
        <f t="array" ref="AJ1362">IFERROR(_xlfn.IFS(
AK1362="MPR ISSUE","TX ISSUE",
AK1362="BSS Hardware Issue","RAN ISSUE",
AK1362="Sites strategiques, MLL, Pylone, etc.","ENVTECH",
AK1362="AKTIVCO DEFAUT GE &amp; POWER Cabinet","POWER ISSUE",
AK1362="AKTIVCO Coupure ENEO &amp; Baisse de tension","POWER ISSUE",
AK1362="Coupure ENEO &amp; Baisse de tension","POWER ISSUE",
AK1362="Defaut GE &amp; POWER Cabinet","POWER ISSUE",
AK1362="Sharing","POWER ISSUE",
AK1362="Sites strategiques &amp; DataCenter","POWER ISSUE",
AK1362="Exclu","Exclu",
AK1362="SAT","TX ISSUE",
AK1362="SPARE-ISSUE","SPARE-ISSUE",
AK1362="Fiber CAmtel","TX ISSUE",
AK1362="Fiber AOF","TX ISSUE",
AK1362="Projet OCM (HUAWEI)","TRAVAUX-HUAWEI",
AK1362="Projet OCM (NOKIA)","TRAVAUX -NOKIA",
AK1362="ACCESS-ISSUE","ACCESS-ISSUE",
AK1362="Projet OCM (ZTE, NOKIA, autres projets)","TRAVAUX OCM",
AK1362="No root CAuse","No root cause",
AK1362="ODU HS","TX ISSUE",
AK1362="IP &amp; VLAN","TX ISSUE",
AK1362="Warehouse HUAWEI","SPARE-ISSUE",
AK1362="SPARE-HS","SPARE-ISSUE",
AK1362="Power Telco","RAN ISSUE",AK1362="no impacts","no impacts"
),"")</f>
        <v>No root cause</v>
      </c>
      <c r="AK1362" s="81" t="s">
        <v>5620</v>
      </c>
      <c r="AL1362" s="56" t="str" cm="1">
        <f t="array" ref="AL1362">IFERROR(_xlfn.IFS(
AK1362="MPR ISSUE","ACTIVE",
AK1362="BSS Hardware Issue","ACTIVE",
AK1362="Sites strategiques, MLL, Pylone, etc.","PASSIVE",
AK1362="AKTIVCO DEFAUT GE &amp; POWER Cabinet","PASSIVE",
AK1362="AKTIVCO Coupure ENEO &amp; Baisse de tension","PASSIVE",
AK1362="Coupure ENEO &amp; Baisse de tension","PASSIVE",
AK1362="Defaut GE &amp; POWER Cabinet","PASSIVE",
AK1362="Sharing","PASSIVE",
AK1362="Sites strategiques &amp; DataCenter","PASSIVE",
AK1362="Exclu","Exclu",
AK1362="SAT","ACTIVE",
AK1362="SPARE-ISSUE","SPARE-ISSUE",
AK1362="Fiber CAmtel","ACTIVE",
AK1362="Fiber AOF","ACTIVE",
AK1362="Projet OCM (HUAWEI)","PLANNED WORKS",
AK1362="Projet OCM (NOKIA)","PLANNED WORKS",
AK1362="ACCESS-ISSUE","ACCESS-ISSUE",
AK1362="Projet OCM (ZTE, NOKIA, autres projets)","PLANNED WORKS",
AK1362="No root CAuse","No root cause",
AK1362="ODU HS","ACTIVE",
AK1362="IP &amp; VLAN","ACTIVE",
AK1362="Warehouse HUAWEI","SPARE-ISSUE",
AK1362="SPARE-HS","SPARE-ISSUE",
AK1362="Power Telco","ACTIVE", AK1362="no impacts","no impacts"
),"")</f>
        <v>No root cause</v>
      </c>
      <c r="AM1362" s="108" t="s">
        <v>5537</v>
      </c>
      <c r="AN1362" s="117" t="s">
        <v>2750</v>
      </c>
      <c r="AP1362" s="23" t="s">
        <v>5537</v>
      </c>
      <c r="AQ1362" s="23" t="s">
        <v>5537</v>
      </c>
      <c r="AR1362" s="7"/>
      <c r="AS1362" s="6"/>
      <c r="AT1362" s="7"/>
      <c r="AU1362" s="3" t="s">
        <v>5537</v>
      </c>
      <c r="AV1362" s="24" t="s">
        <v>5537</v>
      </c>
      <c r="AW1362" s="24" t="s">
        <v>5537</v>
      </c>
      <c r="AX1362" s="24" t="s">
        <v>5537</v>
      </c>
      <c r="AY1362" s="24" t="s">
        <v>5537</v>
      </c>
      <c r="AZ1362" s="24" t="s">
        <v>5537</v>
      </c>
      <c r="BA1362" s="24" t="s">
        <v>5537</v>
      </c>
      <c r="BB1362" s="24" t="s">
        <v>5537</v>
      </c>
      <c r="BC1362" s="24" t="s">
        <v>5537</v>
      </c>
      <c r="BD1362" s="24" t="s">
        <v>5537</v>
      </c>
      <c r="BE1362" s="24" t="s">
        <v>5537</v>
      </c>
      <c r="BF1362" s="24" t="s">
        <v>5537</v>
      </c>
      <c r="BG1362" s="24" t="s">
        <v>5537</v>
      </c>
      <c r="BH1362" s="24" t="s">
        <v>5537</v>
      </c>
      <c r="BI1362" s="9" t="s">
        <v>5537</v>
      </c>
      <c r="BJ1362" s="14"/>
      <c r="BK1362" s="14" t="s">
        <v>5537</v>
      </c>
      <c r="BL1362" s="14" t="str">
        <f>_xlfn.XLOOKUP(B1362,'[4]cell downs 18042026 17h'!$B:$B,'[4]cell downs 18042026 17h'!$B:$B,"")</f>
        <v/>
      </c>
      <c r="BM1362" s="14" t="str">
        <f>_xlfn.XLOOKUP(B1362,'[5]Cells Huawei 19042026 15h'!$B:$B,'[5]Cells Huawei 19042026 15h'!$B:$B,"")</f>
        <v/>
      </c>
      <c r="BN1362" s="9" t="str">
        <f>_xlfn.XLOOKUP(B1362,'[6]cells down 19042026 9H40'!$B:$B,'[6]cells down 19042026 9H40'!$B:$B,"")</f>
        <v/>
      </c>
      <c r="BO1362" s="9" t="s">
        <v>5537</v>
      </c>
      <c r="BP1362" s="9" t="s">
        <v>12</v>
      </c>
    </row>
    <row r="1363" spans="1:68" s="9" customFormat="1" x14ac:dyDescent="0.35">
      <c r="A1363" s="1" t="s">
        <v>1563</v>
      </c>
      <c r="B1363" s="8" t="s">
        <v>1564</v>
      </c>
      <c r="C1363" s="3" t="str">
        <f>_xlfn.XLOOKUP(B1363,'[1]daily break down'!$D:$D,'[1]daily break down'!$E:$E,"")</f>
        <v>CENTRE</v>
      </c>
      <c r="D1363" s="1" t="s">
        <v>11</v>
      </c>
      <c r="E1363" s="1" t="s">
        <v>12</v>
      </c>
      <c r="F1363" s="3" t="s">
        <v>69</v>
      </c>
      <c r="G1363" s="1" t="s">
        <v>502</v>
      </c>
      <c r="H1363" s="41" t="str">
        <f>_xlfn.XLOOKUP(B1363,[2]CALCULATION!$B:$B,[2]CALCULATION!$H:$H,"")</f>
        <v>ZTE</v>
      </c>
      <c r="I1363" s="34">
        <v>0</v>
      </c>
      <c r="J1363" s="34">
        <v>0.87898399979454001</v>
      </c>
      <c r="K1363" s="34">
        <v>0</v>
      </c>
      <c r="L1363" s="34">
        <v>0</v>
      </c>
      <c r="M1363" s="34">
        <v>0</v>
      </c>
      <c r="N1363" s="34">
        <v>0</v>
      </c>
      <c r="O1363" s="34">
        <v>0</v>
      </c>
      <c r="P1363" s="34">
        <v>0</v>
      </c>
      <c r="Q1363" s="34">
        <v>0</v>
      </c>
      <c r="R1363" s="34">
        <v>0</v>
      </c>
      <c r="S1363" s="109">
        <v>0</v>
      </c>
      <c r="T1363" s="109">
        <f>_xlfn.XLOOKUP(B1363,'[3]Nur des jours'!$B:$B,'[3]Nur des jours'!$U:$U,"")</f>
        <v>1.036218050240687E-2</v>
      </c>
      <c r="U1363" s="109">
        <v>0</v>
      </c>
      <c r="V1363" s="109">
        <v>0</v>
      </c>
      <c r="W1363" s="109">
        <v>1.0362180502406842E-2</v>
      </c>
      <c r="X1363" s="109">
        <v>0</v>
      </c>
      <c r="Y1363" s="109">
        <v>0</v>
      </c>
      <c r="Z1363" s="109">
        <v>0</v>
      </c>
      <c r="AA1363" s="109">
        <v>0</v>
      </c>
      <c r="AB1363" s="109">
        <v>0</v>
      </c>
      <c r="AC1363" s="109">
        <v>0</v>
      </c>
      <c r="AD1363" s="109">
        <v>0</v>
      </c>
      <c r="AE1363" s="109">
        <v>0</v>
      </c>
      <c r="AF1363" s="109">
        <v>0</v>
      </c>
      <c r="AG1363" s="57" t="str">
        <f>_xlfn.XLOOKUP(B1363,[3]CALCULATION!$B:$B,[3]CALCULATION!$M:$M,"")</f>
        <v>Operationnel</v>
      </c>
      <c r="AH1363" s="57"/>
      <c r="AI1363" s="56" t="str" cm="1">
        <f t="array" ref="AI1363">IFERROR(_xlfn.IFS(
AK1363="MPR ISSUE","PDH",
AK1363="BSS Hardware Issue","BSS",
AK1363="Sites strategiques, MLL, Pylone, etc.","ENVTECH",
AK1363="AKTIVCO DEFAUT GE &amp; POWER Cabinet","AKTIVCO",
AK1363="AKTIVCO Coupure ENEO &amp; Baisse de tension","AKTIVCO GRID ONLY",
AK1363="Coupure ENEO &amp; Baisse de tension","IHS GRID ONLY",
AK1363="Defaut GE &amp; POWER Cabinet","IHS",
AK1363="Sharing","Partners",
AK1363="Sites strategiques &amp; DataCenter","SST &amp; DC",
AK1363="Exclu","Exclu",
AK1363="SAT","SAT",
AK1363="SPARE-ISSUE","SPARE-ISSUE",
AK1363="Fiber CAmtel","TRANS_FO_CAMTEL",
AK1363="Fiber AOF","Fiber AOF",
AK1363="Projet OCM (HUAWEI)","TRAVAUX-HUAWEI",
AK1363="Projet OCM (NOKIA)","TRAVAUX-NOKIA",
AK1363="ACCESS-ISSUE","ACCESS-ISSUE",
AK1363="Projet OCM (ZTE, NOKIA, autres projets)","TRAVAUX OCM",
AK1363="No root CAuse","No root cause",
AK1363="ODU HS","PDH",
AK1363="IP &amp; VLAN","PDH",
AK1363="Warehouse HUAWEI","SPARE-ISSUE",
AK1363="SPARE-HS","SPARE-ISSUE",
AK1363="Power Telco","BSS",AK1363="no impacts","no impacts"
),"")</f>
        <v>No root cause</v>
      </c>
      <c r="AJ1363" s="56" t="str" cm="1">
        <f t="array" ref="AJ1363">IFERROR(_xlfn.IFS(
AK1363="MPR ISSUE","TX ISSUE",
AK1363="BSS Hardware Issue","RAN ISSUE",
AK1363="Sites strategiques, MLL, Pylone, etc.","ENVTECH",
AK1363="AKTIVCO DEFAUT GE &amp; POWER Cabinet","POWER ISSUE",
AK1363="AKTIVCO Coupure ENEO &amp; Baisse de tension","POWER ISSUE",
AK1363="Coupure ENEO &amp; Baisse de tension","POWER ISSUE",
AK1363="Defaut GE &amp; POWER Cabinet","POWER ISSUE",
AK1363="Sharing","POWER ISSUE",
AK1363="Sites strategiques &amp; DataCenter","POWER ISSUE",
AK1363="Exclu","Exclu",
AK1363="SAT","TX ISSUE",
AK1363="SPARE-ISSUE","SPARE-ISSUE",
AK1363="Fiber CAmtel","TX ISSUE",
AK1363="Fiber AOF","TX ISSUE",
AK1363="Projet OCM (HUAWEI)","TRAVAUX-HUAWEI",
AK1363="Projet OCM (NOKIA)","TRAVAUX -NOKIA",
AK1363="ACCESS-ISSUE","ACCESS-ISSUE",
AK1363="Projet OCM (ZTE, NOKIA, autres projets)","TRAVAUX OCM",
AK1363="No root CAuse","No root cause",
AK1363="ODU HS","TX ISSUE",
AK1363="IP &amp; VLAN","TX ISSUE",
AK1363="Warehouse HUAWEI","SPARE-ISSUE",
AK1363="SPARE-HS","SPARE-ISSUE",
AK1363="Power Telco","RAN ISSUE",AK1363="no impacts","no impacts"
),"")</f>
        <v>No root cause</v>
      </c>
      <c r="AK1363" s="81" t="s">
        <v>5620</v>
      </c>
      <c r="AL1363" s="56" t="str" cm="1">
        <f t="array" ref="AL1363">IFERROR(_xlfn.IFS(
AK1363="MPR ISSUE","ACTIVE",
AK1363="BSS Hardware Issue","ACTIVE",
AK1363="Sites strategiques, MLL, Pylone, etc.","PASSIVE",
AK1363="AKTIVCO DEFAUT GE &amp; POWER Cabinet","PASSIVE",
AK1363="AKTIVCO Coupure ENEO &amp; Baisse de tension","PASSIVE",
AK1363="Coupure ENEO &amp; Baisse de tension","PASSIVE",
AK1363="Defaut GE &amp; POWER Cabinet","PASSIVE",
AK1363="Sharing","PASSIVE",
AK1363="Sites strategiques &amp; DataCenter","PASSIVE",
AK1363="Exclu","Exclu",
AK1363="SAT","ACTIVE",
AK1363="SPARE-ISSUE","SPARE-ISSUE",
AK1363="Fiber CAmtel","ACTIVE",
AK1363="Fiber AOF","ACTIVE",
AK1363="Projet OCM (HUAWEI)","PLANNED WORKS",
AK1363="Projet OCM (NOKIA)","PLANNED WORKS",
AK1363="ACCESS-ISSUE","ACCESS-ISSUE",
AK1363="Projet OCM (ZTE, NOKIA, autres projets)","PLANNED WORKS",
AK1363="No root CAuse","No root cause",
AK1363="ODU HS","ACTIVE",
AK1363="IP &amp; VLAN","ACTIVE",
AK1363="Warehouse HUAWEI","SPARE-ISSUE",
AK1363="SPARE-HS","SPARE-ISSUE",
AK1363="Power Telco","ACTIVE", AK1363="no impacts","no impacts"
),"")</f>
        <v>No root cause</v>
      </c>
      <c r="AM1363" s="108" t="s">
        <v>5537</v>
      </c>
      <c r="AN1363" s="117" t="s">
        <v>1564</v>
      </c>
      <c r="AP1363" s="23" t="s">
        <v>5537</v>
      </c>
      <c r="AQ1363" s="23" t="s">
        <v>5537</v>
      </c>
      <c r="AR1363" s="7"/>
      <c r="AS1363" s="6"/>
      <c r="AT1363" s="7"/>
      <c r="AU1363" s="3" t="s">
        <v>5537</v>
      </c>
      <c r="AV1363" s="24" t="s">
        <v>5537</v>
      </c>
      <c r="AW1363" s="24" t="s">
        <v>5537</v>
      </c>
      <c r="AX1363" s="24" t="s">
        <v>5537</v>
      </c>
      <c r="AY1363" s="24" t="s">
        <v>5537</v>
      </c>
      <c r="AZ1363" s="24" t="s">
        <v>5537</v>
      </c>
      <c r="BA1363" s="24" t="s">
        <v>5537</v>
      </c>
      <c r="BB1363" s="24" t="s">
        <v>5537</v>
      </c>
      <c r="BC1363" s="24" t="s">
        <v>5537</v>
      </c>
      <c r="BD1363" s="24" t="s">
        <v>5537</v>
      </c>
      <c r="BE1363" s="24" t="s">
        <v>5537</v>
      </c>
      <c r="BF1363" s="24" t="s">
        <v>5537</v>
      </c>
      <c r="BG1363" s="24" t="s">
        <v>5537</v>
      </c>
      <c r="BH1363" s="24" t="s">
        <v>5537</v>
      </c>
      <c r="BI1363" s="9" t="s">
        <v>5537</v>
      </c>
      <c r="BJ1363" s="14"/>
      <c r="BK1363" s="14" t="s">
        <v>5537</v>
      </c>
      <c r="BL1363" s="14" t="str">
        <f>_xlfn.XLOOKUP(B1363,'[4]cell downs 18042026 17h'!$B:$B,'[4]cell downs 18042026 17h'!$B:$B,"")</f>
        <v/>
      </c>
      <c r="BM1363" s="14" t="str">
        <f>_xlfn.XLOOKUP(B1363,'[5]Cells Huawei 19042026 15h'!$B:$B,'[5]Cells Huawei 19042026 15h'!$B:$B,"")</f>
        <v/>
      </c>
      <c r="BN1363" s="9" t="str">
        <f>_xlfn.XLOOKUP(B1363,'[6]cells down 19042026 9H40'!$B:$B,'[6]cells down 19042026 9H40'!$B:$B,"")</f>
        <v/>
      </c>
      <c r="BO1363" s="9" t="s">
        <v>1564</v>
      </c>
      <c r="BP1363" s="9" t="s">
        <v>5537</v>
      </c>
    </row>
    <row r="1364" spans="1:68" s="9" customFormat="1" x14ac:dyDescent="0.35">
      <c r="A1364" s="1" t="s">
        <v>2736</v>
      </c>
      <c r="B1364" s="8" t="s">
        <v>2737</v>
      </c>
      <c r="C1364" s="3" t="str">
        <f>_xlfn.XLOOKUP(B1364,'[1]daily break down'!$D:$D,'[1]daily break down'!$E:$E,"")</f>
        <v>CENTRE</v>
      </c>
      <c r="D1364" s="1" t="s">
        <v>21</v>
      </c>
      <c r="E1364" s="1" t="s">
        <v>36</v>
      </c>
      <c r="F1364" s="3" t="s">
        <v>69</v>
      </c>
      <c r="G1364" s="1" t="s">
        <v>502</v>
      </c>
      <c r="H1364" s="41" t="str">
        <f>_xlfn.XLOOKUP(B1364,[2]CALCULATION!$B:$B,[2]CALCULATION!$H:$H,"")</f>
        <v>ZTE</v>
      </c>
      <c r="I1364" s="34">
        <v>0.6507485025668247</v>
      </c>
      <c r="J1364" s="34">
        <v>0</v>
      </c>
      <c r="K1364" s="34">
        <v>0</v>
      </c>
      <c r="L1364" s="34">
        <v>0</v>
      </c>
      <c r="M1364" s="34">
        <v>0</v>
      </c>
      <c r="N1364" s="34">
        <v>0</v>
      </c>
      <c r="O1364" s="34">
        <v>0</v>
      </c>
      <c r="P1364" s="34">
        <v>0</v>
      </c>
      <c r="Q1364" s="34">
        <v>0</v>
      </c>
      <c r="R1364" s="34">
        <v>0</v>
      </c>
      <c r="S1364" s="109">
        <v>0</v>
      </c>
      <c r="T1364" s="109">
        <f>_xlfn.XLOOKUP(B1364,'[3]Nur des jours'!$B:$B,'[3]Nur des jours'!$U:$U,"")</f>
        <v>9.9519737011067588E-3</v>
      </c>
      <c r="U1364" s="109">
        <v>0</v>
      </c>
      <c r="V1364" s="109">
        <v>0</v>
      </c>
      <c r="W1364" s="109">
        <v>9.9519737011067588E-3</v>
      </c>
      <c r="X1364" s="109">
        <v>0</v>
      </c>
      <c r="Y1364" s="109">
        <v>0</v>
      </c>
      <c r="Z1364" s="109">
        <v>0</v>
      </c>
      <c r="AA1364" s="109">
        <v>0</v>
      </c>
      <c r="AB1364" s="109">
        <v>0</v>
      </c>
      <c r="AC1364" s="109">
        <v>0</v>
      </c>
      <c r="AD1364" s="109">
        <v>0</v>
      </c>
      <c r="AE1364" s="109">
        <v>0</v>
      </c>
      <c r="AF1364" s="109">
        <v>0</v>
      </c>
      <c r="AG1364" s="57" t="str">
        <f>_xlfn.XLOOKUP(B1364,[3]CALCULATION!$B:$B,[3]CALCULATION!$M:$M,"")</f>
        <v>Operationnel</v>
      </c>
      <c r="AH1364" s="57"/>
      <c r="AI1364" s="56" t="str" cm="1">
        <f t="array" ref="AI1364">IFERROR(_xlfn.IFS(
AK1364="MPR ISSUE","PDH",
AK1364="BSS Hardware Issue","BSS",
AK1364="Sites strategiques, MLL, Pylone, etc.","ENVTECH",
AK1364="AKTIVCO DEFAUT GE &amp; POWER Cabinet","AKTIVCO",
AK1364="AKTIVCO Coupure ENEO &amp; Baisse de tension","AKTIVCO GRID ONLY",
AK1364="Coupure ENEO &amp; Baisse de tension","IHS GRID ONLY",
AK1364="Defaut GE &amp; POWER Cabinet","IHS",
AK1364="Sharing","Partners",
AK1364="Sites strategiques &amp; DataCenter","SST &amp; DC",
AK1364="Exclu","Exclu",
AK1364="SAT","SAT",
AK1364="SPARE-ISSUE","SPARE-ISSUE",
AK1364="Fiber CAmtel","TRANS_FO_CAMTEL",
AK1364="Fiber AOF","Fiber AOF",
AK1364="Projet OCM (HUAWEI)","TRAVAUX-HUAWEI",
AK1364="Projet OCM (NOKIA)","TRAVAUX-NOKIA",
AK1364="ACCESS-ISSUE","ACCESS-ISSUE",
AK1364="Projet OCM (ZTE, NOKIA, autres projets)","TRAVAUX OCM",
AK1364="No root CAuse","No root cause",
AK1364="ODU HS","PDH",
AK1364="IP &amp; VLAN","PDH",
AK1364="Warehouse HUAWEI","SPARE-ISSUE",
AK1364="SPARE-HS","SPARE-ISSUE",
AK1364="Power Telco","BSS",AK1364="no impacts","no impacts"
),"")</f>
        <v>No root cause</v>
      </c>
      <c r="AJ1364" s="56" t="str" cm="1">
        <f t="array" ref="AJ1364">IFERROR(_xlfn.IFS(
AK1364="MPR ISSUE","TX ISSUE",
AK1364="BSS Hardware Issue","RAN ISSUE",
AK1364="Sites strategiques, MLL, Pylone, etc.","ENVTECH",
AK1364="AKTIVCO DEFAUT GE &amp; POWER Cabinet","POWER ISSUE",
AK1364="AKTIVCO Coupure ENEO &amp; Baisse de tension","POWER ISSUE",
AK1364="Coupure ENEO &amp; Baisse de tension","POWER ISSUE",
AK1364="Defaut GE &amp; POWER Cabinet","POWER ISSUE",
AK1364="Sharing","POWER ISSUE",
AK1364="Sites strategiques &amp; DataCenter","POWER ISSUE",
AK1364="Exclu","Exclu",
AK1364="SAT","TX ISSUE",
AK1364="SPARE-ISSUE","SPARE-ISSUE",
AK1364="Fiber CAmtel","TX ISSUE",
AK1364="Fiber AOF","TX ISSUE",
AK1364="Projet OCM (HUAWEI)","TRAVAUX-HUAWEI",
AK1364="Projet OCM (NOKIA)","TRAVAUX -NOKIA",
AK1364="ACCESS-ISSUE","ACCESS-ISSUE",
AK1364="Projet OCM (ZTE, NOKIA, autres projets)","TRAVAUX OCM",
AK1364="No root CAuse","No root cause",
AK1364="ODU HS","TX ISSUE",
AK1364="IP &amp; VLAN","TX ISSUE",
AK1364="Warehouse HUAWEI","SPARE-ISSUE",
AK1364="SPARE-HS","SPARE-ISSUE",
AK1364="Power Telco","RAN ISSUE",AK1364="no impacts","no impacts"
),"")</f>
        <v>No root cause</v>
      </c>
      <c r="AK1364" s="81" t="s">
        <v>5620</v>
      </c>
      <c r="AL1364" s="56" t="str" cm="1">
        <f t="array" ref="AL1364">IFERROR(_xlfn.IFS(
AK1364="MPR ISSUE","ACTIVE",
AK1364="BSS Hardware Issue","ACTIVE",
AK1364="Sites strategiques, MLL, Pylone, etc.","PASSIVE",
AK1364="AKTIVCO DEFAUT GE &amp; POWER Cabinet","PASSIVE",
AK1364="AKTIVCO Coupure ENEO &amp; Baisse de tension","PASSIVE",
AK1364="Coupure ENEO &amp; Baisse de tension","PASSIVE",
AK1364="Defaut GE &amp; POWER Cabinet","PASSIVE",
AK1364="Sharing","PASSIVE",
AK1364="Sites strategiques &amp; DataCenter","PASSIVE",
AK1364="Exclu","Exclu",
AK1364="SAT","ACTIVE",
AK1364="SPARE-ISSUE","SPARE-ISSUE",
AK1364="Fiber CAmtel","ACTIVE",
AK1364="Fiber AOF","ACTIVE",
AK1364="Projet OCM (HUAWEI)","PLANNED WORKS",
AK1364="Projet OCM (NOKIA)","PLANNED WORKS",
AK1364="ACCESS-ISSUE","ACCESS-ISSUE",
AK1364="Projet OCM (ZTE, NOKIA, autres projets)","PLANNED WORKS",
AK1364="No root CAuse","No root cause",
AK1364="ODU HS","ACTIVE",
AK1364="IP &amp; VLAN","ACTIVE",
AK1364="Warehouse HUAWEI","SPARE-ISSUE",
AK1364="SPARE-HS","SPARE-ISSUE",
AK1364="Power Telco","ACTIVE", AK1364="no impacts","no impacts"
),"")</f>
        <v>No root cause</v>
      </c>
      <c r="AM1364" s="108" t="s">
        <v>5537</v>
      </c>
      <c r="AN1364" s="117" t="s">
        <v>2737</v>
      </c>
      <c r="AP1364" s="23" t="s">
        <v>5537</v>
      </c>
      <c r="AQ1364" s="23" t="s">
        <v>5537</v>
      </c>
      <c r="AR1364" s="7"/>
      <c r="AS1364" s="6"/>
      <c r="AT1364" s="7"/>
      <c r="AU1364" s="3" t="s">
        <v>5537</v>
      </c>
      <c r="AV1364" s="24" t="s">
        <v>5537</v>
      </c>
      <c r="AW1364" s="24" t="s">
        <v>5537</v>
      </c>
      <c r="AX1364" s="24" t="s">
        <v>5537</v>
      </c>
      <c r="AY1364" s="24" t="s">
        <v>5537</v>
      </c>
      <c r="AZ1364" s="24" t="s">
        <v>5537</v>
      </c>
      <c r="BA1364" s="24" t="s">
        <v>5537</v>
      </c>
      <c r="BB1364" s="24" t="s">
        <v>5537</v>
      </c>
      <c r="BC1364" s="24" t="s">
        <v>5537</v>
      </c>
      <c r="BD1364" s="24" t="s">
        <v>5537</v>
      </c>
      <c r="BE1364" s="24" t="s">
        <v>5537</v>
      </c>
      <c r="BF1364" s="24" t="s">
        <v>5537</v>
      </c>
      <c r="BG1364" s="24" t="s">
        <v>5537</v>
      </c>
      <c r="BH1364" s="24" t="s">
        <v>5537</v>
      </c>
      <c r="BI1364" s="9" t="s">
        <v>5537</v>
      </c>
      <c r="BJ1364" s="14"/>
      <c r="BK1364" s="14" t="s">
        <v>5537</v>
      </c>
      <c r="BL1364" s="14" t="str">
        <f>_xlfn.XLOOKUP(B1364,'[4]cell downs 18042026 17h'!$B:$B,'[4]cell downs 18042026 17h'!$B:$B,"")</f>
        <v/>
      </c>
      <c r="BM1364" s="14" t="str">
        <f>_xlfn.XLOOKUP(B1364,'[5]Cells Huawei 19042026 15h'!$B:$B,'[5]Cells Huawei 19042026 15h'!$B:$B,"")</f>
        <v/>
      </c>
      <c r="BN1364" s="9" t="str">
        <f>_xlfn.XLOOKUP(B1364,'[6]cells down 19042026 9H40'!$B:$B,'[6]cells down 19042026 9H40'!$B:$B,"")</f>
        <v/>
      </c>
      <c r="BO1364" s="9" t="s">
        <v>5537</v>
      </c>
      <c r="BP1364" s="9" t="s">
        <v>12</v>
      </c>
    </row>
    <row r="1365" spans="1:68" s="9" customFormat="1" x14ac:dyDescent="0.35">
      <c r="A1365" s="1" t="s">
        <v>2422</v>
      </c>
      <c r="B1365" s="8" t="s">
        <v>2423</v>
      </c>
      <c r="C1365" s="3" t="str">
        <f>_xlfn.XLOOKUP(B1365,'[1]daily break down'!$D:$D,'[1]daily break down'!$E:$E,"")</f>
        <v>CENTRE</v>
      </c>
      <c r="D1365" s="1" t="s">
        <v>21</v>
      </c>
      <c r="E1365" s="1" t="s">
        <v>30</v>
      </c>
      <c r="F1365" s="3" t="s">
        <v>69</v>
      </c>
      <c r="G1365" s="1" t="s">
        <v>502</v>
      </c>
      <c r="H1365" s="41" t="str">
        <f>_xlfn.XLOOKUP(B1365,[2]CALCULATION!$B:$B,[2]CALCULATION!$H:$H,"")</f>
        <v>ZTE</v>
      </c>
      <c r="I1365" s="34">
        <v>0</v>
      </c>
      <c r="J1365" s="34">
        <v>0</v>
      </c>
      <c r="K1365" s="34">
        <v>0</v>
      </c>
      <c r="L1365" s="34">
        <v>0</v>
      </c>
      <c r="M1365" s="34">
        <v>0</v>
      </c>
      <c r="N1365" s="34">
        <v>0</v>
      </c>
      <c r="O1365" s="34">
        <v>0</v>
      </c>
      <c r="P1365" s="34">
        <v>0</v>
      </c>
      <c r="Q1365" s="34">
        <v>0</v>
      </c>
      <c r="R1365" s="34">
        <v>0</v>
      </c>
      <c r="S1365" s="109">
        <v>0</v>
      </c>
      <c r="T1365" s="109">
        <f>_xlfn.XLOOKUP(B1365,'[3]Nur des jours'!$B:$B,'[3]Nur des jours'!$U:$U,"")</f>
        <v>9.8092930745678555E-3</v>
      </c>
      <c r="U1365" s="109">
        <v>0</v>
      </c>
      <c r="V1365" s="109">
        <v>0</v>
      </c>
      <c r="W1365" s="109">
        <v>9.8092930745678555E-3</v>
      </c>
      <c r="X1365" s="109">
        <v>0</v>
      </c>
      <c r="Y1365" s="109">
        <v>0</v>
      </c>
      <c r="Z1365" s="109">
        <v>0</v>
      </c>
      <c r="AA1365" s="109">
        <v>0</v>
      </c>
      <c r="AB1365" s="109">
        <v>0</v>
      </c>
      <c r="AC1365" s="109">
        <v>0</v>
      </c>
      <c r="AD1365" s="109">
        <v>0</v>
      </c>
      <c r="AE1365" s="109">
        <v>0</v>
      </c>
      <c r="AF1365" s="109">
        <v>0</v>
      </c>
      <c r="AG1365" s="57" t="str">
        <f>_xlfn.XLOOKUP(B1365,[3]CALCULATION!$B:$B,[3]CALCULATION!$M:$M,"")</f>
        <v>Operationnel</v>
      </c>
      <c r="AH1365" s="57"/>
      <c r="AI1365" s="56" t="str" cm="1">
        <f t="array" ref="AI1365">IFERROR(_xlfn.IFS(
AK1365="MPR ISSUE","PDH",
AK1365="BSS Hardware Issue","BSS",
AK1365="Sites strategiques, MLL, Pylone, etc.","ENVTECH",
AK1365="AKTIVCO DEFAUT GE &amp; POWER Cabinet","AKTIVCO",
AK1365="AKTIVCO Coupure ENEO &amp; Baisse de tension","AKTIVCO GRID ONLY",
AK1365="Coupure ENEO &amp; Baisse de tension","IHS GRID ONLY",
AK1365="Defaut GE &amp; POWER Cabinet","IHS",
AK1365="Sharing","Partners",
AK1365="Sites strategiques &amp; DataCenter","SST &amp; DC",
AK1365="Exclu","Exclu",
AK1365="SAT","SAT",
AK1365="SPARE-ISSUE","SPARE-ISSUE",
AK1365="Fiber CAmtel","TRANS_FO_CAMTEL",
AK1365="Fiber AOF","Fiber AOF",
AK1365="Projet OCM (HUAWEI)","TRAVAUX-HUAWEI",
AK1365="Projet OCM (NOKIA)","TRAVAUX-NOKIA",
AK1365="ACCESS-ISSUE","ACCESS-ISSUE",
AK1365="Projet OCM (ZTE, NOKIA, autres projets)","TRAVAUX OCM",
AK1365="No root CAuse","No root cause",
AK1365="ODU HS","PDH",
AK1365="IP &amp; VLAN","PDH",
AK1365="Warehouse HUAWEI","SPARE-ISSUE",
AK1365="SPARE-HS","SPARE-ISSUE",
AK1365="Power Telco","BSS",AK1365="no impacts","no impacts"
),"")</f>
        <v>No root cause</v>
      </c>
      <c r="AJ1365" s="56" t="str" cm="1">
        <f t="array" ref="AJ1365">IFERROR(_xlfn.IFS(
AK1365="MPR ISSUE","TX ISSUE",
AK1365="BSS Hardware Issue","RAN ISSUE",
AK1365="Sites strategiques, MLL, Pylone, etc.","ENVTECH",
AK1365="AKTIVCO DEFAUT GE &amp; POWER Cabinet","POWER ISSUE",
AK1365="AKTIVCO Coupure ENEO &amp; Baisse de tension","POWER ISSUE",
AK1365="Coupure ENEO &amp; Baisse de tension","POWER ISSUE",
AK1365="Defaut GE &amp; POWER Cabinet","POWER ISSUE",
AK1365="Sharing","POWER ISSUE",
AK1365="Sites strategiques &amp; DataCenter","POWER ISSUE",
AK1365="Exclu","Exclu",
AK1365="SAT","TX ISSUE",
AK1365="SPARE-ISSUE","SPARE-ISSUE",
AK1365="Fiber CAmtel","TX ISSUE",
AK1365="Fiber AOF","TX ISSUE",
AK1365="Projet OCM (HUAWEI)","TRAVAUX-HUAWEI",
AK1365="Projet OCM (NOKIA)","TRAVAUX -NOKIA",
AK1365="ACCESS-ISSUE","ACCESS-ISSUE",
AK1365="Projet OCM (ZTE, NOKIA, autres projets)","TRAVAUX OCM",
AK1365="No root CAuse","No root cause",
AK1365="ODU HS","TX ISSUE",
AK1365="IP &amp; VLAN","TX ISSUE",
AK1365="Warehouse HUAWEI","SPARE-ISSUE",
AK1365="SPARE-HS","SPARE-ISSUE",
AK1365="Power Telco","RAN ISSUE",AK1365="no impacts","no impacts"
),"")</f>
        <v>No root cause</v>
      </c>
      <c r="AK1365" s="81" t="s">
        <v>5620</v>
      </c>
      <c r="AL1365" s="56" t="str" cm="1">
        <f t="array" ref="AL1365">IFERROR(_xlfn.IFS(
AK1365="MPR ISSUE","ACTIVE",
AK1365="BSS Hardware Issue","ACTIVE",
AK1365="Sites strategiques, MLL, Pylone, etc.","PASSIVE",
AK1365="AKTIVCO DEFAUT GE &amp; POWER Cabinet","PASSIVE",
AK1365="AKTIVCO Coupure ENEO &amp; Baisse de tension","PASSIVE",
AK1365="Coupure ENEO &amp; Baisse de tension","PASSIVE",
AK1365="Defaut GE &amp; POWER Cabinet","PASSIVE",
AK1365="Sharing","PASSIVE",
AK1365="Sites strategiques &amp; DataCenter","PASSIVE",
AK1365="Exclu","Exclu",
AK1365="SAT","ACTIVE",
AK1365="SPARE-ISSUE","SPARE-ISSUE",
AK1365="Fiber CAmtel","ACTIVE",
AK1365="Fiber AOF","ACTIVE",
AK1365="Projet OCM (HUAWEI)","PLANNED WORKS",
AK1365="Projet OCM (NOKIA)","PLANNED WORKS",
AK1365="ACCESS-ISSUE","ACCESS-ISSUE",
AK1365="Projet OCM (ZTE, NOKIA, autres projets)","PLANNED WORKS",
AK1365="No root CAuse","No root cause",
AK1365="ODU HS","ACTIVE",
AK1365="IP &amp; VLAN","ACTIVE",
AK1365="Warehouse HUAWEI","SPARE-ISSUE",
AK1365="SPARE-HS","SPARE-ISSUE",
AK1365="Power Telco","ACTIVE", AK1365="no impacts","no impacts"
),"")</f>
        <v>No root cause</v>
      </c>
      <c r="AM1365" s="108" t="s">
        <v>5537</v>
      </c>
      <c r="AN1365" s="117" t="s">
        <v>2423</v>
      </c>
      <c r="AP1365" s="23" t="s">
        <v>5537</v>
      </c>
      <c r="AQ1365" s="23" t="s">
        <v>5537</v>
      </c>
      <c r="AR1365" s="7"/>
      <c r="AS1365" s="6"/>
      <c r="AT1365" s="7"/>
      <c r="AU1365" s="3" t="s">
        <v>5537</v>
      </c>
      <c r="AV1365" s="24" t="s">
        <v>5537</v>
      </c>
      <c r="AW1365" s="24" t="s">
        <v>5537</v>
      </c>
      <c r="AX1365" s="24" t="s">
        <v>5537</v>
      </c>
      <c r="AY1365" s="24" t="s">
        <v>5537</v>
      </c>
      <c r="AZ1365" s="24" t="s">
        <v>5537</v>
      </c>
      <c r="BA1365" s="24" t="s">
        <v>5537</v>
      </c>
      <c r="BB1365" s="24" t="s">
        <v>5537</v>
      </c>
      <c r="BC1365" s="24" t="s">
        <v>5537</v>
      </c>
      <c r="BD1365" s="24" t="s">
        <v>5537</v>
      </c>
      <c r="BE1365" s="24" t="s">
        <v>5537</v>
      </c>
      <c r="BF1365" s="24" t="s">
        <v>5537</v>
      </c>
      <c r="BG1365" s="24" t="s">
        <v>5537</v>
      </c>
      <c r="BH1365" s="24" t="s">
        <v>5537</v>
      </c>
      <c r="BI1365" s="9" t="s">
        <v>5537</v>
      </c>
      <c r="BJ1365" s="14"/>
      <c r="BK1365" s="14" t="s">
        <v>5537</v>
      </c>
      <c r="BL1365" s="14" t="str">
        <f>_xlfn.XLOOKUP(B1365,'[4]cell downs 18042026 17h'!$B:$B,'[4]cell downs 18042026 17h'!$B:$B,"")</f>
        <v/>
      </c>
      <c r="BM1365" s="14" t="str">
        <f>_xlfn.XLOOKUP(B1365,'[5]Cells Huawei 19042026 15h'!$B:$B,'[5]Cells Huawei 19042026 15h'!$B:$B,"")</f>
        <v/>
      </c>
      <c r="BN1365" s="9" t="str">
        <f>_xlfn.XLOOKUP(B1365,'[6]cells down 19042026 9H40'!$B:$B,'[6]cells down 19042026 9H40'!$B:$B,"")</f>
        <v/>
      </c>
      <c r="BO1365" s="9" t="s">
        <v>5537</v>
      </c>
      <c r="BP1365" s="9" t="s">
        <v>5537</v>
      </c>
    </row>
    <row r="1366" spans="1:68" s="9" customFormat="1" x14ac:dyDescent="0.35">
      <c r="A1366" s="25" t="s">
        <v>5412</v>
      </c>
      <c r="B1366" s="32" t="s">
        <v>5413</v>
      </c>
      <c r="C1366" s="3" t="str">
        <f>_xlfn.XLOOKUP(B1366,'[1]daily break down'!$D:$D,'[1]daily break down'!$E:$E,"")</f>
        <v>CENTRE</v>
      </c>
      <c r="D1366" s="25" t="s">
        <v>357</v>
      </c>
      <c r="E1366" s="25" t="s">
        <v>987</v>
      </c>
      <c r="F1366" s="25" t="s">
        <v>69</v>
      </c>
      <c r="G1366" s="25" t="s">
        <v>502</v>
      </c>
      <c r="H1366" s="41" t="str">
        <f>_xlfn.XLOOKUP(B1366,[2]CALCULATION!$B:$B,[2]CALCULATION!$H:$H,"")</f>
        <v>ZTE</v>
      </c>
      <c r="I1366" s="34">
        <v>0</v>
      </c>
      <c r="J1366" s="34">
        <v>0</v>
      </c>
      <c r="K1366" s="34">
        <v>0</v>
      </c>
      <c r="L1366" s="34">
        <v>0</v>
      </c>
      <c r="M1366" s="34">
        <v>0</v>
      </c>
      <c r="N1366" s="34">
        <v>0</v>
      </c>
      <c r="O1366" s="34">
        <v>0</v>
      </c>
      <c r="P1366" s="34">
        <v>0</v>
      </c>
      <c r="Q1366" s="34">
        <v>0</v>
      </c>
      <c r="R1366" s="34">
        <v>0</v>
      </c>
      <c r="S1366" s="109">
        <v>0</v>
      </c>
      <c r="T1366" s="109">
        <f>_xlfn.XLOOKUP(B1366,'[3]Nur des jours'!$B:$B,'[3]Nur des jours'!$U:$U,"")</f>
        <v>8.6500129839370537E-3</v>
      </c>
      <c r="U1366" s="109">
        <v>0</v>
      </c>
      <c r="V1366" s="109" t="s">
        <v>5537</v>
      </c>
      <c r="W1366" s="109">
        <v>8.6500129839370554E-3</v>
      </c>
      <c r="X1366" s="109">
        <v>0</v>
      </c>
      <c r="Y1366" s="109">
        <v>0</v>
      </c>
      <c r="Z1366" s="109">
        <v>0</v>
      </c>
      <c r="AA1366" s="109">
        <v>0</v>
      </c>
      <c r="AB1366" s="109">
        <v>0</v>
      </c>
      <c r="AC1366" s="109">
        <v>0</v>
      </c>
      <c r="AD1366" s="109">
        <v>0</v>
      </c>
      <c r="AE1366" s="109">
        <v>0</v>
      </c>
      <c r="AF1366" s="109">
        <v>0</v>
      </c>
      <c r="AG1366" s="57" t="str">
        <f>_xlfn.XLOOKUP(B1366,[3]CALCULATION!$B:$B,[3]CALCULATION!$M:$M,"")</f>
        <v>EXCLU</v>
      </c>
      <c r="AH1366" s="57"/>
      <c r="AI1366" s="56" t="str" cm="1">
        <f t="array" ref="AI1366">IFERROR(_xlfn.IFS(
AK1366="MPR ISSUE","PDH",
AK1366="BSS Hardware Issue","BSS",
AK1366="Sites strategiques, MLL, Pylone, etc.","ENVTECH",
AK1366="AKTIVCO DEFAUT GE &amp; POWER Cabinet","AKTIVCO",
AK1366="AKTIVCO Coupure ENEO &amp; Baisse de tension","AKTIVCO GRID ONLY",
AK1366="Coupure ENEO &amp; Baisse de tension","IHS GRID ONLY",
AK1366="Defaut GE &amp; POWER Cabinet","IHS",
AK1366="Sharing","Partners",
AK1366="Sites strategiques &amp; DataCenter","SST &amp; DC",
AK1366="Exclu","Exclu",
AK1366="SAT","SAT",
AK1366="SPARE-ISSUE","SPARE-ISSUE",
AK1366="Fiber CAmtel","TRANS_FO_CAMTEL",
AK1366="Fiber AOF","Fiber AOF",
AK1366="Projet OCM (HUAWEI)","TRAVAUX-HUAWEI",
AK1366="Projet OCM (NOKIA)","TRAVAUX-NOKIA",
AK1366="ACCESS-ISSUE","ACCESS-ISSUE",
AK1366="Projet OCM (ZTE, NOKIA, autres projets)","TRAVAUX OCM",
AK1366="No root CAuse","No root cause",
AK1366="ODU HS","PDH",
AK1366="IP &amp; VLAN","PDH",
AK1366="Warehouse HUAWEI","SPARE-ISSUE",
AK1366="SPARE-HS","SPARE-ISSUE",
AK1366="Power Telco","BSS",AK1366="no impacts","no impacts"
),"")</f>
        <v>Exclu</v>
      </c>
      <c r="AJ1366" s="56" t="str" cm="1">
        <f t="array" ref="AJ1366">IFERROR(_xlfn.IFS(
AK1366="MPR ISSUE","TX ISSUE",
AK1366="BSS Hardware Issue","RAN ISSUE",
AK1366="Sites strategiques, MLL, Pylone, etc.","ENVTECH",
AK1366="AKTIVCO DEFAUT GE &amp; POWER Cabinet","POWER ISSUE",
AK1366="AKTIVCO Coupure ENEO &amp; Baisse de tension","POWER ISSUE",
AK1366="Coupure ENEO &amp; Baisse de tension","POWER ISSUE",
AK1366="Defaut GE &amp; POWER Cabinet","POWER ISSUE",
AK1366="Sharing","POWER ISSUE",
AK1366="Sites strategiques &amp; DataCenter","POWER ISSUE",
AK1366="Exclu","Exclu",
AK1366="SAT","TX ISSUE",
AK1366="SPARE-ISSUE","SPARE-ISSUE",
AK1366="Fiber CAmtel","TX ISSUE",
AK1366="Fiber AOF","TX ISSUE",
AK1366="Projet OCM (HUAWEI)","TRAVAUX-HUAWEI",
AK1366="Projet OCM (NOKIA)","TRAVAUX -NOKIA",
AK1366="ACCESS-ISSUE","ACCESS-ISSUE",
AK1366="Projet OCM (ZTE, NOKIA, autres projets)","TRAVAUX OCM",
AK1366="No root CAuse","No root cause",
AK1366="ODU HS","TX ISSUE",
AK1366="IP &amp; VLAN","TX ISSUE",
AK1366="Warehouse HUAWEI","SPARE-ISSUE",
AK1366="SPARE-HS","SPARE-ISSUE",
AK1366="Power Telco","RAN ISSUE",AK1366="no impacts","no impacts"
),"")</f>
        <v>Exclu</v>
      </c>
      <c r="AK1366" s="81" t="s">
        <v>5559</v>
      </c>
      <c r="AL1366" s="56" t="str" cm="1">
        <f t="array" ref="AL1366">IFERROR(_xlfn.IFS(
AK1366="MPR ISSUE","ACTIVE",
AK1366="BSS Hardware Issue","ACTIVE",
AK1366="Sites strategiques, MLL, Pylone, etc.","PASSIVE",
AK1366="AKTIVCO DEFAUT GE &amp; POWER Cabinet","PASSIVE",
AK1366="AKTIVCO Coupure ENEO &amp; Baisse de tension","PASSIVE",
AK1366="Coupure ENEO &amp; Baisse de tension","PASSIVE",
AK1366="Defaut GE &amp; POWER Cabinet","PASSIVE",
AK1366="Sharing","PASSIVE",
AK1366="Sites strategiques &amp; DataCenter","PASSIVE",
AK1366="Exclu","Exclu",
AK1366="SAT","ACTIVE",
AK1366="SPARE-ISSUE","SPARE-ISSUE",
AK1366="Fiber CAmtel","ACTIVE",
AK1366="Fiber AOF","ACTIVE",
AK1366="Projet OCM (HUAWEI)","PLANNED WORKS",
AK1366="Projet OCM (NOKIA)","PLANNED WORKS",
AK1366="ACCESS-ISSUE","ACCESS-ISSUE",
AK1366="Projet OCM (ZTE, NOKIA, autres projets)","PLANNED WORKS",
AK1366="No root CAuse","No root cause",
AK1366="ODU HS","ACTIVE",
AK1366="IP &amp; VLAN","ACTIVE",
AK1366="Warehouse HUAWEI","SPARE-ISSUE",
AK1366="SPARE-HS","SPARE-ISSUE",
AK1366="Power Telco","ACTIVE", AK1366="no impacts","no impacts"
),"")</f>
        <v>Exclu</v>
      </c>
      <c r="AM1366" s="108" t="s">
        <v>5537</v>
      </c>
      <c r="AN1366" s="117" t="s">
        <v>5413</v>
      </c>
      <c r="AP1366" s="23" t="s">
        <v>5537</v>
      </c>
      <c r="AQ1366" s="23" t="s">
        <v>5537</v>
      </c>
      <c r="AR1366" s="7"/>
      <c r="AS1366" s="6"/>
      <c r="AT1366" s="7"/>
      <c r="AU1366" s="3" t="s">
        <v>5537</v>
      </c>
      <c r="AV1366" s="24" t="s">
        <v>5537</v>
      </c>
      <c r="AW1366" s="24" t="s">
        <v>5537</v>
      </c>
      <c r="AX1366" s="24" t="s">
        <v>5537</v>
      </c>
      <c r="AY1366" s="24" t="s">
        <v>5537</v>
      </c>
      <c r="AZ1366" s="24" t="s">
        <v>5537</v>
      </c>
      <c r="BA1366" s="24" t="s">
        <v>5537</v>
      </c>
      <c r="BB1366" s="24" t="s">
        <v>5537</v>
      </c>
      <c r="BC1366" s="24" t="s">
        <v>5537</v>
      </c>
      <c r="BD1366" s="24" t="s">
        <v>5537</v>
      </c>
      <c r="BE1366" s="24" t="s">
        <v>5537</v>
      </c>
      <c r="BF1366" s="24" t="s">
        <v>5537</v>
      </c>
      <c r="BG1366" s="24" t="s">
        <v>5537</v>
      </c>
      <c r="BH1366" s="24" t="s">
        <v>5537</v>
      </c>
      <c r="BI1366" s="9" t="s">
        <v>5537</v>
      </c>
      <c r="BJ1366" s="14"/>
      <c r="BK1366" s="14" t="s">
        <v>5537</v>
      </c>
      <c r="BL1366" s="14" t="str">
        <f>_xlfn.XLOOKUP(B1366,'[4]cell downs 18042026 17h'!$B:$B,'[4]cell downs 18042026 17h'!$B:$B,"")</f>
        <v/>
      </c>
      <c r="BM1366" s="14" t="str">
        <f>_xlfn.XLOOKUP(B1366,'[5]Cells Huawei 19042026 15h'!$B:$B,'[5]Cells Huawei 19042026 15h'!$B:$B,"")</f>
        <v/>
      </c>
      <c r="BN1366" s="9" t="str">
        <f>_xlfn.XLOOKUP(B1366,'[6]cells down 19042026 9H40'!$B:$B,'[6]cells down 19042026 9H40'!$B:$B,"")</f>
        <v/>
      </c>
      <c r="BO1366" s="9" t="s">
        <v>5537</v>
      </c>
      <c r="BP1366" s="9" t="s">
        <v>12</v>
      </c>
    </row>
    <row r="1367" spans="1:68" s="9" customFormat="1" x14ac:dyDescent="0.35">
      <c r="A1367" s="1" t="s">
        <v>595</v>
      </c>
      <c r="B1367" s="8" t="s">
        <v>596</v>
      </c>
      <c r="C1367" s="3" t="str">
        <f>_xlfn.XLOOKUP(B1367,'[1]daily break down'!$D:$D,'[1]daily break down'!$E:$E,"")</f>
        <v>LITTORAL</v>
      </c>
      <c r="D1367" s="1" t="s">
        <v>11</v>
      </c>
      <c r="E1367" s="1" t="s">
        <v>12</v>
      </c>
      <c r="F1367" s="3" t="s">
        <v>69</v>
      </c>
      <c r="G1367" s="1" t="s">
        <v>595</v>
      </c>
      <c r="H1367" s="41" t="str">
        <f>_xlfn.XLOOKUP(B1367,[2]CALCULATION!$B:$B,[2]CALCULATION!$H:$H,"")</f>
        <v>ZTE</v>
      </c>
      <c r="I1367" s="34">
        <v>0</v>
      </c>
      <c r="J1367" s="34">
        <v>0.34607185967075033</v>
      </c>
      <c r="K1367" s="34">
        <v>0</v>
      </c>
      <c r="L1367" s="34">
        <v>0</v>
      </c>
      <c r="M1367" s="34">
        <v>0</v>
      </c>
      <c r="N1367" s="34">
        <v>0</v>
      </c>
      <c r="O1367" s="34">
        <v>0</v>
      </c>
      <c r="P1367" s="34">
        <v>0.30062808011802444</v>
      </c>
      <c r="Q1367" s="34">
        <v>0</v>
      </c>
      <c r="R1367" s="34">
        <v>3.2739318214894149</v>
      </c>
      <c r="S1367" s="109">
        <v>0</v>
      </c>
      <c r="T1367" s="109">
        <f>_xlfn.XLOOKUP(B1367,'[3]Nur des jours'!$B:$B,'[3]Nur des jours'!$U:$U,"")</f>
        <v>8.6143428273020278E-3</v>
      </c>
      <c r="U1367" s="109">
        <v>0</v>
      </c>
      <c r="V1367" s="109">
        <v>0</v>
      </c>
      <c r="W1367" s="109">
        <v>8.6143428273020278E-3</v>
      </c>
      <c r="X1367" s="109">
        <v>0</v>
      </c>
      <c r="Y1367" s="109">
        <v>0</v>
      </c>
      <c r="Z1367" s="109">
        <v>0</v>
      </c>
      <c r="AA1367" s="109">
        <v>0</v>
      </c>
      <c r="AB1367" s="109">
        <v>0</v>
      </c>
      <c r="AC1367" s="109">
        <v>0</v>
      </c>
      <c r="AD1367" s="109">
        <v>0</v>
      </c>
      <c r="AE1367" s="109">
        <v>0</v>
      </c>
      <c r="AF1367" s="109">
        <v>0</v>
      </c>
      <c r="AG1367" s="57" t="str">
        <f>_xlfn.XLOOKUP(B1367,[3]CALCULATION!$B:$B,[3]CALCULATION!$M:$M,"")</f>
        <v>Operationnel</v>
      </c>
      <c r="AH1367" s="57"/>
      <c r="AI1367" s="56" t="str" cm="1">
        <f t="array" ref="AI1367">IFERROR(_xlfn.IFS(
AK1367="MPR ISSUE","PDH",
AK1367="BSS Hardware Issue","BSS",
AK1367="Sites strategiques, MLL, Pylone, etc.","ENVTECH",
AK1367="AKTIVCO DEFAUT GE &amp; POWER Cabinet","AKTIVCO",
AK1367="AKTIVCO Coupure ENEO &amp; Baisse de tension","AKTIVCO GRID ONLY",
AK1367="Coupure ENEO &amp; Baisse de tension","IHS GRID ONLY",
AK1367="Defaut GE &amp; POWER Cabinet","IHS",
AK1367="Sharing","Partners",
AK1367="Sites strategiques &amp; DataCenter","SST &amp; DC",
AK1367="Exclu","Exclu",
AK1367="SAT","SAT",
AK1367="SPARE-ISSUE","SPARE-ISSUE",
AK1367="Fiber CAmtel","TRANS_FO_CAMTEL",
AK1367="Fiber AOF","Fiber AOF",
AK1367="Projet OCM (HUAWEI)","TRAVAUX-HUAWEI",
AK1367="Projet OCM (NOKIA)","TRAVAUX-NOKIA",
AK1367="ACCESS-ISSUE","ACCESS-ISSUE",
AK1367="Projet OCM (ZTE, NOKIA, autres projets)","TRAVAUX OCM",
AK1367="No root CAuse","No root cause",
AK1367="ODU HS","PDH",
AK1367="IP &amp; VLAN","PDH",
AK1367="Warehouse HUAWEI","SPARE-ISSUE",
AK1367="SPARE-HS","SPARE-ISSUE",
AK1367="Power Telco","BSS",AK1367="no impacts","no impacts"
),"")</f>
        <v>No root cause</v>
      </c>
      <c r="AJ1367" s="56" t="str" cm="1">
        <f t="array" ref="AJ1367">IFERROR(_xlfn.IFS(
AK1367="MPR ISSUE","TX ISSUE",
AK1367="BSS Hardware Issue","RAN ISSUE",
AK1367="Sites strategiques, MLL, Pylone, etc.","ENVTECH",
AK1367="AKTIVCO DEFAUT GE &amp; POWER Cabinet","POWER ISSUE",
AK1367="AKTIVCO Coupure ENEO &amp; Baisse de tension","POWER ISSUE",
AK1367="Coupure ENEO &amp; Baisse de tension","POWER ISSUE",
AK1367="Defaut GE &amp; POWER Cabinet","POWER ISSUE",
AK1367="Sharing","POWER ISSUE",
AK1367="Sites strategiques &amp; DataCenter","POWER ISSUE",
AK1367="Exclu","Exclu",
AK1367="SAT","TX ISSUE",
AK1367="SPARE-ISSUE","SPARE-ISSUE",
AK1367="Fiber CAmtel","TX ISSUE",
AK1367="Fiber AOF","TX ISSUE",
AK1367="Projet OCM (HUAWEI)","TRAVAUX-HUAWEI",
AK1367="Projet OCM (NOKIA)","TRAVAUX -NOKIA",
AK1367="ACCESS-ISSUE","ACCESS-ISSUE",
AK1367="Projet OCM (ZTE, NOKIA, autres projets)","TRAVAUX OCM",
AK1367="No root CAuse","No root cause",
AK1367="ODU HS","TX ISSUE",
AK1367="IP &amp; VLAN","TX ISSUE",
AK1367="Warehouse HUAWEI","SPARE-ISSUE",
AK1367="SPARE-HS","SPARE-ISSUE",
AK1367="Power Telco","RAN ISSUE",AK1367="no impacts","no impacts"
),"")</f>
        <v>No root cause</v>
      </c>
      <c r="AK1367" s="81" t="s">
        <v>5620</v>
      </c>
      <c r="AL1367" s="56" t="str" cm="1">
        <f t="array" ref="AL1367">IFERROR(_xlfn.IFS(
AK1367="MPR ISSUE","ACTIVE",
AK1367="BSS Hardware Issue","ACTIVE",
AK1367="Sites strategiques, MLL, Pylone, etc.","PASSIVE",
AK1367="AKTIVCO DEFAUT GE &amp; POWER Cabinet","PASSIVE",
AK1367="AKTIVCO Coupure ENEO &amp; Baisse de tension","PASSIVE",
AK1367="Coupure ENEO &amp; Baisse de tension","PASSIVE",
AK1367="Defaut GE &amp; POWER Cabinet","PASSIVE",
AK1367="Sharing","PASSIVE",
AK1367="Sites strategiques &amp; DataCenter","PASSIVE",
AK1367="Exclu","Exclu",
AK1367="SAT","ACTIVE",
AK1367="SPARE-ISSUE","SPARE-ISSUE",
AK1367="Fiber CAmtel","ACTIVE",
AK1367="Fiber AOF","ACTIVE",
AK1367="Projet OCM (HUAWEI)","PLANNED WORKS",
AK1367="Projet OCM (NOKIA)","PLANNED WORKS",
AK1367="ACCESS-ISSUE","ACCESS-ISSUE",
AK1367="Projet OCM (ZTE, NOKIA, autres projets)","PLANNED WORKS",
AK1367="No root CAuse","No root cause",
AK1367="ODU HS","ACTIVE",
AK1367="IP &amp; VLAN","ACTIVE",
AK1367="Warehouse HUAWEI","SPARE-ISSUE",
AK1367="SPARE-HS","SPARE-ISSUE",
AK1367="Power Telco","ACTIVE", AK1367="no impacts","no impacts"
),"")</f>
        <v>No root cause</v>
      </c>
      <c r="AM1367" s="108" t="s">
        <v>5537</v>
      </c>
      <c r="AN1367" s="117" t="s">
        <v>596</v>
      </c>
      <c r="AP1367" s="23" t="s">
        <v>5537</v>
      </c>
      <c r="AQ1367" s="23" t="s">
        <v>5537</v>
      </c>
      <c r="AR1367" s="7"/>
      <c r="AS1367" s="6"/>
      <c r="AT1367" s="7"/>
      <c r="AU1367" s="3" t="s">
        <v>5537</v>
      </c>
      <c r="AV1367" s="24" t="s">
        <v>5537</v>
      </c>
      <c r="AW1367" s="24" t="s">
        <v>5537</v>
      </c>
      <c r="AX1367" s="24" t="s">
        <v>5537</v>
      </c>
      <c r="AY1367" s="24" t="s">
        <v>5537</v>
      </c>
      <c r="AZ1367" s="24" t="s">
        <v>5537</v>
      </c>
      <c r="BA1367" s="24" t="s">
        <v>5537</v>
      </c>
      <c r="BB1367" s="24" t="s">
        <v>5537</v>
      </c>
      <c r="BC1367" s="24" t="s">
        <v>5537</v>
      </c>
      <c r="BD1367" s="24" t="s">
        <v>5537</v>
      </c>
      <c r="BE1367" s="24" t="s">
        <v>5537</v>
      </c>
      <c r="BF1367" s="24" t="s">
        <v>5537</v>
      </c>
      <c r="BG1367" s="24" t="s">
        <v>5537</v>
      </c>
      <c r="BH1367" s="24" t="s">
        <v>5537</v>
      </c>
      <c r="BI1367" s="9" t="s">
        <v>5537</v>
      </c>
      <c r="BJ1367" s="14"/>
      <c r="BK1367" s="14" t="s">
        <v>5537</v>
      </c>
      <c r="BL1367" s="14" t="str">
        <f>_xlfn.XLOOKUP(B1367,'[4]cell downs 18042026 17h'!$B:$B,'[4]cell downs 18042026 17h'!$B:$B,"")</f>
        <v/>
      </c>
      <c r="BM1367" s="14" t="str">
        <f>_xlfn.XLOOKUP(B1367,'[5]Cells Huawei 19042026 15h'!$B:$B,'[5]Cells Huawei 19042026 15h'!$B:$B,"")</f>
        <v/>
      </c>
      <c r="BN1367" s="9" t="str">
        <f>_xlfn.XLOOKUP(B1367,'[6]cells down 19042026 9H40'!$B:$B,'[6]cells down 19042026 9H40'!$B:$B,"")</f>
        <v/>
      </c>
      <c r="BO1367" s="9" t="s">
        <v>596</v>
      </c>
      <c r="BP1367" s="9" t="s">
        <v>12</v>
      </c>
    </row>
    <row r="1368" spans="1:68" s="9" customFormat="1" x14ac:dyDescent="0.35">
      <c r="A1368" s="1" t="s">
        <v>1698</v>
      </c>
      <c r="B1368" s="8" t="s">
        <v>1712</v>
      </c>
      <c r="C1368" s="3" t="str">
        <f>_xlfn.XLOOKUP(B1368,'[1]daily break down'!$D:$D,'[1]daily break down'!$E:$E,"")</f>
        <v>CENTRE</v>
      </c>
      <c r="D1368" s="1" t="s">
        <v>11</v>
      </c>
      <c r="E1368" s="1" t="s">
        <v>1713</v>
      </c>
      <c r="F1368" s="3" t="s">
        <v>69</v>
      </c>
      <c r="G1368" s="1" t="s">
        <v>1698</v>
      </c>
      <c r="H1368" s="41" t="str">
        <f>_xlfn.XLOOKUP(B1368,[2]CALCULATION!$B:$B,[2]CALCULATION!$H:$H,"")</f>
        <v>ZTE</v>
      </c>
      <c r="I1368" s="34">
        <v>0.55970042775651829</v>
      </c>
      <c r="J1368" s="34">
        <v>0</v>
      </c>
      <c r="K1368" s="34">
        <v>0</v>
      </c>
      <c r="L1368" s="34">
        <v>5.7896860465928885E-17</v>
      </c>
      <c r="M1368" s="34">
        <v>0</v>
      </c>
      <c r="N1368" s="34">
        <v>0</v>
      </c>
      <c r="O1368" s="34">
        <v>0</v>
      </c>
      <c r="P1368" s="34">
        <v>0</v>
      </c>
      <c r="Q1368" s="34">
        <v>0</v>
      </c>
      <c r="R1368" s="34">
        <v>0</v>
      </c>
      <c r="S1368" s="109">
        <v>0</v>
      </c>
      <c r="T1368" s="109">
        <f>_xlfn.XLOOKUP(B1368,'[3]Nur des jours'!$B:$B,'[3]Nur des jours'!$U:$U,"")</f>
        <v>8.5608375923502886E-3</v>
      </c>
      <c r="U1368" s="109">
        <v>0</v>
      </c>
      <c r="V1368" s="109">
        <v>0</v>
      </c>
      <c r="W1368" s="109">
        <v>8.5608375923501741E-3</v>
      </c>
      <c r="X1368" s="109">
        <v>0</v>
      </c>
      <c r="Y1368" s="109">
        <v>0</v>
      </c>
      <c r="Z1368" s="109">
        <v>0</v>
      </c>
      <c r="AA1368" s="109">
        <v>0</v>
      </c>
      <c r="AB1368" s="109">
        <v>0</v>
      </c>
      <c r="AC1368" s="109">
        <v>0</v>
      </c>
      <c r="AD1368" s="109">
        <v>0</v>
      </c>
      <c r="AE1368" s="109">
        <v>0</v>
      </c>
      <c r="AF1368" s="109">
        <v>0</v>
      </c>
      <c r="AG1368" s="57" t="str">
        <f>_xlfn.XLOOKUP(B1368,[3]CALCULATION!$B:$B,[3]CALCULATION!$M:$M,"")</f>
        <v>Operationnel</v>
      </c>
      <c r="AH1368" s="57"/>
      <c r="AI1368" s="56" t="str" cm="1">
        <f t="array" ref="AI1368">IFERROR(_xlfn.IFS(
AK1368="MPR ISSUE","PDH",
AK1368="BSS Hardware Issue","BSS",
AK1368="Sites strategiques, MLL, Pylone, etc.","ENVTECH",
AK1368="AKTIVCO DEFAUT GE &amp; POWER Cabinet","AKTIVCO",
AK1368="AKTIVCO Coupure ENEO &amp; Baisse de tension","AKTIVCO GRID ONLY",
AK1368="Coupure ENEO &amp; Baisse de tension","IHS GRID ONLY",
AK1368="Defaut GE &amp; POWER Cabinet","IHS",
AK1368="Sharing","Partners",
AK1368="Sites strategiques &amp; DataCenter","SST &amp; DC",
AK1368="Exclu","Exclu",
AK1368="SAT","SAT",
AK1368="SPARE-ISSUE","SPARE-ISSUE",
AK1368="Fiber CAmtel","TRANS_FO_CAMTEL",
AK1368="Fiber AOF","Fiber AOF",
AK1368="Projet OCM (HUAWEI)","TRAVAUX-HUAWEI",
AK1368="Projet OCM (NOKIA)","TRAVAUX-NOKIA",
AK1368="ACCESS-ISSUE","ACCESS-ISSUE",
AK1368="Projet OCM (ZTE, NOKIA, autres projets)","TRAVAUX OCM",
AK1368="No root CAuse","No root cause",
AK1368="ODU HS","PDH",
AK1368="IP &amp; VLAN","PDH",
AK1368="Warehouse HUAWEI","SPARE-ISSUE",
AK1368="SPARE-HS","SPARE-ISSUE",
AK1368="Power Telco","BSS",AK1368="no impacts","no impacts"
),"")</f>
        <v>No root cause</v>
      </c>
      <c r="AJ1368" s="56" t="str" cm="1">
        <f t="array" ref="AJ1368">IFERROR(_xlfn.IFS(
AK1368="MPR ISSUE","TX ISSUE",
AK1368="BSS Hardware Issue","RAN ISSUE",
AK1368="Sites strategiques, MLL, Pylone, etc.","ENVTECH",
AK1368="AKTIVCO DEFAUT GE &amp; POWER Cabinet","POWER ISSUE",
AK1368="AKTIVCO Coupure ENEO &amp; Baisse de tension","POWER ISSUE",
AK1368="Coupure ENEO &amp; Baisse de tension","POWER ISSUE",
AK1368="Defaut GE &amp; POWER Cabinet","POWER ISSUE",
AK1368="Sharing","POWER ISSUE",
AK1368="Sites strategiques &amp; DataCenter","POWER ISSUE",
AK1368="Exclu","Exclu",
AK1368="SAT","TX ISSUE",
AK1368="SPARE-ISSUE","SPARE-ISSUE",
AK1368="Fiber CAmtel","TX ISSUE",
AK1368="Fiber AOF","TX ISSUE",
AK1368="Projet OCM (HUAWEI)","TRAVAUX-HUAWEI",
AK1368="Projet OCM (NOKIA)","TRAVAUX -NOKIA",
AK1368="ACCESS-ISSUE","ACCESS-ISSUE",
AK1368="Projet OCM (ZTE, NOKIA, autres projets)","TRAVAUX OCM",
AK1368="No root CAuse","No root cause",
AK1368="ODU HS","TX ISSUE",
AK1368="IP &amp; VLAN","TX ISSUE",
AK1368="Warehouse HUAWEI","SPARE-ISSUE",
AK1368="SPARE-HS","SPARE-ISSUE",
AK1368="Power Telco","RAN ISSUE",AK1368="no impacts","no impacts"
),"")</f>
        <v>No root cause</v>
      </c>
      <c r="AK1368" s="81" t="s">
        <v>5620</v>
      </c>
      <c r="AL1368" s="56" t="str" cm="1">
        <f t="array" ref="AL1368">IFERROR(_xlfn.IFS(
AK1368="MPR ISSUE","ACTIVE",
AK1368="BSS Hardware Issue","ACTIVE",
AK1368="Sites strategiques, MLL, Pylone, etc.","PASSIVE",
AK1368="AKTIVCO DEFAUT GE &amp; POWER Cabinet","PASSIVE",
AK1368="AKTIVCO Coupure ENEO &amp; Baisse de tension","PASSIVE",
AK1368="Coupure ENEO &amp; Baisse de tension","PASSIVE",
AK1368="Defaut GE &amp; POWER Cabinet","PASSIVE",
AK1368="Sharing","PASSIVE",
AK1368="Sites strategiques &amp; DataCenter","PASSIVE",
AK1368="Exclu","Exclu",
AK1368="SAT","ACTIVE",
AK1368="SPARE-ISSUE","SPARE-ISSUE",
AK1368="Fiber CAmtel","ACTIVE",
AK1368="Fiber AOF","ACTIVE",
AK1368="Projet OCM (HUAWEI)","PLANNED WORKS",
AK1368="Projet OCM (NOKIA)","PLANNED WORKS",
AK1368="ACCESS-ISSUE","ACCESS-ISSUE",
AK1368="Projet OCM (ZTE, NOKIA, autres projets)","PLANNED WORKS",
AK1368="No root CAuse","No root cause",
AK1368="ODU HS","ACTIVE",
AK1368="IP &amp; VLAN","ACTIVE",
AK1368="Warehouse HUAWEI","SPARE-ISSUE",
AK1368="SPARE-HS","SPARE-ISSUE",
AK1368="Power Telco","ACTIVE", AK1368="no impacts","no impacts"
),"")</f>
        <v>No root cause</v>
      </c>
      <c r="AM1368" s="108" t="s">
        <v>5537</v>
      </c>
      <c r="AN1368" s="117" t="s">
        <v>1712</v>
      </c>
      <c r="AP1368" s="23" t="s">
        <v>5537</v>
      </c>
      <c r="AQ1368" s="23" t="s">
        <v>5537</v>
      </c>
      <c r="AR1368" s="7"/>
      <c r="AS1368" s="6"/>
      <c r="AT1368" s="7"/>
      <c r="AU1368" s="3" t="s">
        <v>5537</v>
      </c>
      <c r="AV1368" s="24" t="s">
        <v>5537</v>
      </c>
      <c r="AW1368" s="24" t="s">
        <v>5537</v>
      </c>
      <c r="AX1368" s="24" t="s">
        <v>5537</v>
      </c>
      <c r="AY1368" s="24" t="s">
        <v>5537</v>
      </c>
      <c r="AZ1368" s="24" t="s">
        <v>5537</v>
      </c>
      <c r="BA1368" s="24" t="s">
        <v>5537</v>
      </c>
      <c r="BB1368" s="24" t="s">
        <v>5537</v>
      </c>
      <c r="BC1368" s="24" t="s">
        <v>5537</v>
      </c>
      <c r="BD1368" s="24" t="s">
        <v>5537</v>
      </c>
      <c r="BE1368" s="24" t="s">
        <v>5537</v>
      </c>
      <c r="BF1368" s="24" t="s">
        <v>5537</v>
      </c>
      <c r="BG1368" s="24" t="s">
        <v>5537</v>
      </c>
      <c r="BH1368" s="24" t="s">
        <v>5537</v>
      </c>
      <c r="BI1368" s="9" t="s">
        <v>5537</v>
      </c>
      <c r="BJ1368" s="14"/>
      <c r="BK1368" s="14" t="s">
        <v>5537</v>
      </c>
      <c r="BL1368" s="14" t="str">
        <f>_xlfn.XLOOKUP(B1368,'[4]cell downs 18042026 17h'!$B:$B,'[4]cell downs 18042026 17h'!$B:$B,"")</f>
        <v/>
      </c>
      <c r="BM1368" s="14" t="str">
        <f>_xlfn.XLOOKUP(B1368,'[5]Cells Huawei 19042026 15h'!$B:$B,'[5]Cells Huawei 19042026 15h'!$B:$B,"")</f>
        <v/>
      </c>
      <c r="BN1368" s="9" t="str">
        <f>_xlfn.XLOOKUP(B1368,'[6]cells down 19042026 9H40'!$B:$B,'[6]cells down 19042026 9H40'!$B:$B,"")</f>
        <v/>
      </c>
      <c r="BO1368" s="9" t="s">
        <v>1712</v>
      </c>
      <c r="BP1368" s="9" t="s">
        <v>5537</v>
      </c>
    </row>
    <row r="1369" spans="1:68" s="9" customFormat="1" x14ac:dyDescent="0.35">
      <c r="A1369" s="1" t="s">
        <v>2095</v>
      </c>
      <c r="B1369" s="8" t="s">
        <v>2096</v>
      </c>
      <c r="C1369" s="3" t="str">
        <f>_xlfn.XLOOKUP(B1369,'[1]daily break down'!$D:$D,'[1]daily break down'!$E:$E,"")</f>
        <v>LITTORAL</v>
      </c>
      <c r="D1369" s="1" t="s">
        <v>21</v>
      </c>
      <c r="E1369" s="1" t="s">
        <v>89</v>
      </c>
      <c r="F1369" s="3" t="s">
        <v>69</v>
      </c>
      <c r="G1369" s="1" t="s">
        <v>502</v>
      </c>
      <c r="H1369" s="41" t="str">
        <f>_xlfn.XLOOKUP(B1369,[2]CALCULATION!$B:$B,[2]CALCULATION!$H:$H,"")</f>
        <v>ZTE</v>
      </c>
      <c r="I1369" s="34">
        <v>0</v>
      </c>
      <c r="J1369" s="34">
        <v>0</v>
      </c>
      <c r="K1369" s="34">
        <v>0</v>
      </c>
      <c r="L1369" s="34">
        <v>0</v>
      </c>
      <c r="M1369" s="34">
        <v>0</v>
      </c>
      <c r="N1369" s="34">
        <v>8.6845290698893322E-17</v>
      </c>
      <c r="O1369" s="34">
        <v>0</v>
      </c>
      <c r="P1369" s="34">
        <v>0</v>
      </c>
      <c r="Q1369" s="34">
        <v>0</v>
      </c>
      <c r="R1369" s="34">
        <v>5.7896860465928885E-17</v>
      </c>
      <c r="S1369" s="109">
        <v>8.6845290698893322E-17</v>
      </c>
      <c r="T1369" s="109">
        <f>_xlfn.XLOOKUP(B1369,'[3]Nur des jours'!$B:$B,'[3]Nur des jours'!$U:$U,"")</f>
        <v>7.9722800078760574E-3</v>
      </c>
      <c r="U1369" s="109">
        <v>5.7896860465928885E-17</v>
      </c>
      <c r="V1369" s="109">
        <v>0</v>
      </c>
      <c r="W1369" s="109">
        <v>7.9722800078760418E-3</v>
      </c>
      <c r="X1369" s="109">
        <v>0</v>
      </c>
      <c r="Y1369" s="109">
        <v>0</v>
      </c>
      <c r="Z1369" s="109">
        <v>0</v>
      </c>
      <c r="AA1369" s="109">
        <v>0</v>
      </c>
      <c r="AB1369" s="109">
        <v>0</v>
      </c>
      <c r="AC1369" s="109">
        <v>0</v>
      </c>
      <c r="AD1369" s="109">
        <v>0</v>
      </c>
      <c r="AE1369" s="109">
        <v>0</v>
      </c>
      <c r="AF1369" s="109">
        <v>0</v>
      </c>
      <c r="AG1369" s="57" t="str">
        <f>_xlfn.XLOOKUP(B1369,[3]CALCULATION!$B:$B,[3]CALCULATION!$M:$M,"")</f>
        <v>Operationnel</v>
      </c>
      <c r="AH1369" s="57"/>
      <c r="AI1369" s="56" t="str" cm="1">
        <f t="array" ref="AI1369">IFERROR(_xlfn.IFS(
AK1369="MPR ISSUE","PDH",
AK1369="BSS Hardware Issue","BSS",
AK1369="Sites strategiques, MLL, Pylone, etc.","ENVTECH",
AK1369="AKTIVCO DEFAUT GE &amp; POWER Cabinet","AKTIVCO",
AK1369="AKTIVCO Coupure ENEO &amp; Baisse de tension","AKTIVCO GRID ONLY",
AK1369="Coupure ENEO &amp; Baisse de tension","IHS GRID ONLY",
AK1369="Defaut GE &amp; POWER Cabinet","IHS",
AK1369="Sharing","Partners",
AK1369="Sites strategiques &amp; DataCenter","SST &amp; DC",
AK1369="Exclu","Exclu",
AK1369="SAT","SAT",
AK1369="SPARE-ISSUE","SPARE-ISSUE",
AK1369="Fiber CAmtel","TRANS_FO_CAMTEL",
AK1369="Fiber AOF","Fiber AOF",
AK1369="Projet OCM (HUAWEI)","TRAVAUX-HUAWEI",
AK1369="Projet OCM (NOKIA)","TRAVAUX-NOKIA",
AK1369="ACCESS-ISSUE","ACCESS-ISSUE",
AK1369="Projet OCM (ZTE, NOKIA, autres projets)","TRAVAUX OCM",
AK1369="No root CAuse","No root cause",
AK1369="ODU HS","PDH",
AK1369="IP &amp; VLAN","PDH",
AK1369="Warehouse HUAWEI","SPARE-ISSUE",
AK1369="SPARE-HS","SPARE-ISSUE",
AK1369="Power Telco","BSS",AK1369="no impacts","no impacts"
),"")</f>
        <v>No root cause</v>
      </c>
      <c r="AJ1369" s="56" t="str" cm="1">
        <f t="array" ref="AJ1369">IFERROR(_xlfn.IFS(
AK1369="MPR ISSUE","TX ISSUE",
AK1369="BSS Hardware Issue","RAN ISSUE",
AK1369="Sites strategiques, MLL, Pylone, etc.","ENVTECH",
AK1369="AKTIVCO DEFAUT GE &amp; POWER Cabinet","POWER ISSUE",
AK1369="AKTIVCO Coupure ENEO &amp; Baisse de tension","POWER ISSUE",
AK1369="Coupure ENEO &amp; Baisse de tension","POWER ISSUE",
AK1369="Defaut GE &amp; POWER Cabinet","POWER ISSUE",
AK1369="Sharing","POWER ISSUE",
AK1369="Sites strategiques &amp; DataCenter","POWER ISSUE",
AK1369="Exclu","Exclu",
AK1369="SAT","TX ISSUE",
AK1369="SPARE-ISSUE","SPARE-ISSUE",
AK1369="Fiber CAmtel","TX ISSUE",
AK1369="Fiber AOF","TX ISSUE",
AK1369="Projet OCM (HUAWEI)","TRAVAUX-HUAWEI",
AK1369="Projet OCM (NOKIA)","TRAVAUX -NOKIA",
AK1369="ACCESS-ISSUE","ACCESS-ISSUE",
AK1369="Projet OCM (ZTE, NOKIA, autres projets)","TRAVAUX OCM",
AK1369="No root CAuse","No root cause",
AK1369="ODU HS","TX ISSUE",
AK1369="IP &amp; VLAN","TX ISSUE",
AK1369="Warehouse HUAWEI","SPARE-ISSUE",
AK1369="SPARE-HS","SPARE-ISSUE",
AK1369="Power Telco","RAN ISSUE",AK1369="no impacts","no impacts"
),"")</f>
        <v>No root cause</v>
      </c>
      <c r="AK1369" s="81" t="s">
        <v>5620</v>
      </c>
      <c r="AL1369" s="56" t="str" cm="1">
        <f t="array" ref="AL1369">IFERROR(_xlfn.IFS(
AK1369="MPR ISSUE","ACTIVE",
AK1369="BSS Hardware Issue","ACTIVE",
AK1369="Sites strategiques, MLL, Pylone, etc.","PASSIVE",
AK1369="AKTIVCO DEFAUT GE &amp; POWER Cabinet","PASSIVE",
AK1369="AKTIVCO Coupure ENEO &amp; Baisse de tension","PASSIVE",
AK1369="Coupure ENEO &amp; Baisse de tension","PASSIVE",
AK1369="Defaut GE &amp; POWER Cabinet","PASSIVE",
AK1369="Sharing","PASSIVE",
AK1369="Sites strategiques &amp; DataCenter","PASSIVE",
AK1369="Exclu","Exclu",
AK1369="SAT","ACTIVE",
AK1369="SPARE-ISSUE","SPARE-ISSUE",
AK1369="Fiber CAmtel","ACTIVE",
AK1369="Fiber AOF","ACTIVE",
AK1369="Projet OCM (HUAWEI)","PLANNED WORKS",
AK1369="Projet OCM (NOKIA)","PLANNED WORKS",
AK1369="ACCESS-ISSUE","ACCESS-ISSUE",
AK1369="Projet OCM (ZTE, NOKIA, autres projets)","PLANNED WORKS",
AK1369="No root CAuse","No root cause",
AK1369="ODU HS","ACTIVE",
AK1369="IP &amp; VLAN","ACTIVE",
AK1369="Warehouse HUAWEI","SPARE-ISSUE",
AK1369="SPARE-HS","SPARE-ISSUE",
AK1369="Power Telco","ACTIVE", AK1369="no impacts","no impacts"
),"")</f>
        <v>No root cause</v>
      </c>
      <c r="AM1369" s="108" t="s">
        <v>5537</v>
      </c>
      <c r="AN1369" s="117" t="s">
        <v>2096</v>
      </c>
      <c r="AP1369" s="23" t="s">
        <v>5537</v>
      </c>
      <c r="AQ1369" s="23" t="s">
        <v>5537</v>
      </c>
      <c r="AR1369" s="7"/>
      <c r="AS1369" s="6"/>
      <c r="AT1369" s="7"/>
      <c r="AU1369" s="3" t="s">
        <v>5537</v>
      </c>
      <c r="AV1369" s="24" t="s">
        <v>5537</v>
      </c>
      <c r="AW1369" s="24" t="s">
        <v>5537</v>
      </c>
      <c r="AX1369" s="24" t="s">
        <v>5537</v>
      </c>
      <c r="AY1369" s="24" t="s">
        <v>5537</v>
      </c>
      <c r="AZ1369" s="24" t="s">
        <v>5537</v>
      </c>
      <c r="BA1369" s="24" t="s">
        <v>5537</v>
      </c>
      <c r="BB1369" s="24" t="s">
        <v>5537</v>
      </c>
      <c r="BC1369" s="24" t="s">
        <v>5537</v>
      </c>
      <c r="BD1369" s="24" t="s">
        <v>5537</v>
      </c>
      <c r="BE1369" s="24" t="s">
        <v>5537</v>
      </c>
      <c r="BF1369" s="24" t="s">
        <v>5537</v>
      </c>
      <c r="BG1369" s="24" t="s">
        <v>5537</v>
      </c>
      <c r="BH1369" s="24" t="s">
        <v>5537</v>
      </c>
      <c r="BI1369" s="9" t="s">
        <v>5537</v>
      </c>
      <c r="BJ1369" s="14"/>
      <c r="BK1369" s="14" t="s">
        <v>5537</v>
      </c>
      <c r="BL1369" s="14" t="str">
        <f>_xlfn.XLOOKUP(B1369,'[4]cell downs 18042026 17h'!$B:$B,'[4]cell downs 18042026 17h'!$B:$B,"")</f>
        <v/>
      </c>
      <c r="BM1369" s="14" t="str">
        <f>_xlfn.XLOOKUP(B1369,'[5]Cells Huawei 19042026 15h'!$B:$B,'[5]Cells Huawei 19042026 15h'!$B:$B,"")</f>
        <v/>
      </c>
      <c r="BN1369" s="9" t="str">
        <f>_xlfn.XLOOKUP(B1369,'[6]cells down 19042026 9H40'!$B:$B,'[6]cells down 19042026 9H40'!$B:$B,"")</f>
        <v/>
      </c>
      <c r="BO1369" s="9" t="s">
        <v>5537</v>
      </c>
      <c r="BP1369" s="9" t="s">
        <v>12</v>
      </c>
    </row>
    <row r="1370" spans="1:68" s="9" customFormat="1" x14ac:dyDescent="0.35">
      <c r="A1370" s="1" t="s">
        <v>500</v>
      </c>
      <c r="B1370" s="8" t="s">
        <v>501</v>
      </c>
      <c r="C1370" s="3" t="str">
        <f>_xlfn.XLOOKUP(B1370,'[1]daily break down'!$D:$D,'[1]daily break down'!$E:$E,"")</f>
        <v>LITTORAL</v>
      </c>
      <c r="D1370" s="1" t="s">
        <v>11</v>
      </c>
      <c r="E1370" s="1" t="s">
        <v>12</v>
      </c>
      <c r="F1370" s="3" t="s">
        <v>69</v>
      </c>
      <c r="G1370" s="1" t="s">
        <v>502</v>
      </c>
      <c r="H1370" s="41" t="str">
        <f>_xlfn.XLOOKUP(B1370,[2]CALCULATION!$B:$B,[2]CALCULATION!$H:$H,"")</f>
        <v>ZTE</v>
      </c>
      <c r="I1370" s="34">
        <v>0</v>
      </c>
      <c r="J1370" s="34">
        <v>0</v>
      </c>
      <c r="K1370" s="34">
        <v>0</v>
      </c>
      <c r="L1370" s="34">
        <v>0</v>
      </c>
      <c r="M1370" s="34">
        <v>0</v>
      </c>
      <c r="N1370" s="34">
        <v>0</v>
      </c>
      <c r="O1370" s="34">
        <v>0</v>
      </c>
      <c r="P1370" s="34">
        <v>0</v>
      </c>
      <c r="Q1370" s="34">
        <v>0</v>
      </c>
      <c r="R1370" s="34">
        <v>0</v>
      </c>
      <c r="S1370" s="109">
        <v>0</v>
      </c>
      <c r="T1370" s="109">
        <f>_xlfn.XLOOKUP(B1370,'[3]Nur des jours'!$B:$B,'[3]Nur des jours'!$U:$U,"")</f>
        <v>7.9009396946064809E-3</v>
      </c>
      <c r="U1370" s="109">
        <v>0</v>
      </c>
      <c r="V1370" s="109">
        <v>0</v>
      </c>
      <c r="W1370" s="109">
        <v>7.9009396946064809E-3</v>
      </c>
      <c r="X1370" s="109">
        <v>0</v>
      </c>
      <c r="Y1370" s="109">
        <v>0</v>
      </c>
      <c r="Z1370" s="109">
        <v>0</v>
      </c>
      <c r="AA1370" s="109">
        <v>0</v>
      </c>
      <c r="AB1370" s="109">
        <v>0</v>
      </c>
      <c r="AC1370" s="109">
        <v>0</v>
      </c>
      <c r="AD1370" s="109">
        <v>0</v>
      </c>
      <c r="AE1370" s="109">
        <v>0</v>
      </c>
      <c r="AF1370" s="109">
        <v>0</v>
      </c>
      <c r="AG1370" s="57" t="str">
        <f>_xlfn.XLOOKUP(B1370,[3]CALCULATION!$B:$B,[3]CALCULATION!$M:$M,"")</f>
        <v>Operationnel</v>
      </c>
      <c r="AH1370" s="57"/>
      <c r="AI1370" s="56" t="str" cm="1">
        <f t="array" ref="AI1370">IFERROR(_xlfn.IFS(
AK1370="MPR ISSUE","PDH",
AK1370="BSS Hardware Issue","BSS",
AK1370="Sites strategiques, MLL, Pylone, etc.","ENVTECH",
AK1370="AKTIVCO DEFAUT GE &amp; POWER Cabinet","AKTIVCO",
AK1370="AKTIVCO Coupure ENEO &amp; Baisse de tension","AKTIVCO GRID ONLY",
AK1370="Coupure ENEO &amp; Baisse de tension","IHS GRID ONLY",
AK1370="Defaut GE &amp; POWER Cabinet","IHS",
AK1370="Sharing","Partners",
AK1370="Sites strategiques &amp; DataCenter","SST &amp; DC",
AK1370="Exclu","Exclu",
AK1370="SAT","SAT",
AK1370="SPARE-ISSUE","SPARE-ISSUE",
AK1370="Fiber CAmtel","TRANS_FO_CAMTEL",
AK1370="Fiber AOF","Fiber AOF",
AK1370="Projet OCM (HUAWEI)","TRAVAUX-HUAWEI",
AK1370="Projet OCM (NOKIA)","TRAVAUX-NOKIA",
AK1370="ACCESS-ISSUE","ACCESS-ISSUE",
AK1370="Projet OCM (ZTE, NOKIA, autres projets)","TRAVAUX OCM",
AK1370="No root CAuse","No root cause",
AK1370="ODU HS","PDH",
AK1370="IP &amp; VLAN","PDH",
AK1370="Warehouse HUAWEI","SPARE-ISSUE",
AK1370="SPARE-HS","SPARE-ISSUE",
AK1370="Power Telco","BSS",AK1370="no impacts","no impacts"
),"")</f>
        <v>No root cause</v>
      </c>
      <c r="AJ1370" s="56" t="str" cm="1">
        <f t="array" ref="AJ1370">IFERROR(_xlfn.IFS(
AK1370="MPR ISSUE","TX ISSUE",
AK1370="BSS Hardware Issue","RAN ISSUE",
AK1370="Sites strategiques, MLL, Pylone, etc.","ENVTECH",
AK1370="AKTIVCO DEFAUT GE &amp; POWER Cabinet","POWER ISSUE",
AK1370="AKTIVCO Coupure ENEO &amp; Baisse de tension","POWER ISSUE",
AK1370="Coupure ENEO &amp; Baisse de tension","POWER ISSUE",
AK1370="Defaut GE &amp; POWER Cabinet","POWER ISSUE",
AK1370="Sharing","POWER ISSUE",
AK1370="Sites strategiques &amp; DataCenter","POWER ISSUE",
AK1370="Exclu","Exclu",
AK1370="SAT","TX ISSUE",
AK1370="SPARE-ISSUE","SPARE-ISSUE",
AK1370="Fiber CAmtel","TX ISSUE",
AK1370="Fiber AOF","TX ISSUE",
AK1370="Projet OCM (HUAWEI)","TRAVAUX-HUAWEI",
AK1370="Projet OCM (NOKIA)","TRAVAUX -NOKIA",
AK1370="ACCESS-ISSUE","ACCESS-ISSUE",
AK1370="Projet OCM (ZTE, NOKIA, autres projets)","TRAVAUX OCM",
AK1370="No root CAuse","No root cause",
AK1370="ODU HS","TX ISSUE",
AK1370="IP &amp; VLAN","TX ISSUE",
AK1370="Warehouse HUAWEI","SPARE-ISSUE",
AK1370="SPARE-HS","SPARE-ISSUE",
AK1370="Power Telco","RAN ISSUE",AK1370="no impacts","no impacts"
),"")</f>
        <v>No root cause</v>
      </c>
      <c r="AK1370" s="81" t="s">
        <v>5620</v>
      </c>
      <c r="AL1370" s="56" t="str" cm="1">
        <f t="array" ref="AL1370">IFERROR(_xlfn.IFS(
AK1370="MPR ISSUE","ACTIVE",
AK1370="BSS Hardware Issue","ACTIVE",
AK1370="Sites strategiques, MLL, Pylone, etc.","PASSIVE",
AK1370="AKTIVCO DEFAUT GE &amp; POWER Cabinet","PASSIVE",
AK1370="AKTIVCO Coupure ENEO &amp; Baisse de tension","PASSIVE",
AK1370="Coupure ENEO &amp; Baisse de tension","PASSIVE",
AK1370="Defaut GE &amp; POWER Cabinet","PASSIVE",
AK1370="Sharing","PASSIVE",
AK1370="Sites strategiques &amp; DataCenter","PASSIVE",
AK1370="Exclu","Exclu",
AK1370="SAT","ACTIVE",
AK1370="SPARE-ISSUE","SPARE-ISSUE",
AK1370="Fiber CAmtel","ACTIVE",
AK1370="Fiber AOF","ACTIVE",
AK1370="Projet OCM (HUAWEI)","PLANNED WORKS",
AK1370="Projet OCM (NOKIA)","PLANNED WORKS",
AK1370="ACCESS-ISSUE","ACCESS-ISSUE",
AK1370="Projet OCM (ZTE, NOKIA, autres projets)","PLANNED WORKS",
AK1370="No root CAuse","No root cause",
AK1370="ODU HS","ACTIVE",
AK1370="IP &amp; VLAN","ACTIVE",
AK1370="Warehouse HUAWEI","SPARE-ISSUE",
AK1370="SPARE-HS","SPARE-ISSUE",
AK1370="Power Telco","ACTIVE", AK1370="no impacts","no impacts"
),"")</f>
        <v>No root cause</v>
      </c>
      <c r="AM1370" s="108" t="s">
        <v>5537</v>
      </c>
      <c r="AN1370" s="117" t="s">
        <v>501</v>
      </c>
      <c r="AP1370" s="23" t="s">
        <v>5537</v>
      </c>
      <c r="AQ1370" s="23" t="s">
        <v>5537</v>
      </c>
      <c r="AR1370" s="7"/>
      <c r="AS1370" s="6"/>
      <c r="AT1370" s="7"/>
      <c r="AU1370" s="3" t="s">
        <v>5537</v>
      </c>
      <c r="AV1370" s="24" t="s">
        <v>5537</v>
      </c>
      <c r="AW1370" s="24" t="s">
        <v>5537</v>
      </c>
      <c r="AX1370" s="24" t="s">
        <v>5537</v>
      </c>
      <c r="AY1370" s="24" t="s">
        <v>5537</v>
      </c>
      <c r="AZ1370" s="24" t="s">
        <v>5537</v>
      </c>
      <c r="BA1370" s="24" t="s">
        <v>5537</v>
      </c>
      <c r="BB1370" s="24" t="s">
        <v>5537</v>
      </c>
      <c r="BC1370" s="24" t="s">
        <v>5537</v>
      </c>
      <c r="BD1370" s="24" t="s">
        <v>5537</v>
      </c>
      <c r="BE1370" s="24" t="s">
        <v>5537</v>
      </c>
      <c r="BF1370" s="24" t="s">
        <v>5537</v>
      </c>
      <c r="BG1370" s="24" t="s">
        <v>5537</v>
      </c>
      <c r="BH1370" s="24" t="s">
        <v>5537</v>
      </c>
      <c r="BI1370" s="9" t="s">
        <v>5537</v>
      </c>
      <c r="BJ1370" s="14"/>
      <c r="BK1370" s="14" t="s">
        <v>5537</v>
      </c>
      <c r="BL1370" s="14" t="str">
        <f>_xlfn.XLOOKUP(B1370,'[4]cell downs 18042026 17h'!$B:$B,'[4]cell downs 18042026 17h'!$B:$B,"")</f>
        <v/>
      </c>
      <c r="BM1370" s="14" t="str">
        <f>_xlfn.XLOOKUP(B1370,'[5]Cells Huawei 19042026 15h'!$B:$B,'[5]Cells Huawei 19042026 15h'!$B:$B,"")</f>
        <v/>
      </c>
      <c r="BN1370" s="9" t="str">
        <f>_xlfn.XLOOKUP(B1370,'[6]cells down 19042026 9H40'!$B:$B,'[6]cells down 19042026 9H40'!$B:$B,"")</f>
        <v/>
      </c>
      <c r="BO1370" s="9" t="s">
        <v>501</v>
      </c>
      <c r="BP1370" s="9" t="s">
        <v>5537</v>
      </c>
    </row>
    <row r="1371" spans="1:68" s="9" customFormat="1" x14ac:dyDescent="0.35">
      <c r="A1371" s="1" t="s">
        <v>3365</v>
      </c>
      <c r="B1371" s="8" t="s">
        <v>3366</v>
      </c>
      <c r="C1371" s="3" t="str">
        <f>_xlfn.XLOOKUP(B1371,'[1]daily break down'!$D:$D,'[1]daily break down'!$E:$E,"")</f>
        <v>EXTREME-NORD</v>
      </c>
      <c r="D1371" s="1" t="s">
        <v>11</v>
      </c>
      <c r="E1371" s="1" t="s">
        <v>237</v>
      </c>
      <c r="F1371" s="3" t="s">
        <v>55</v>
      </c>
      <c r="G1371" s="1" t="s">
        <v>3365</v>
      </c>
      <c r="H1371" s="39" t="str">
        <f>_xlfn.XLOOKUP(B1371,[2]CALCULATION!$B:$B,[2]CALCULATION!$H:$H,"")</f>
        <v>HUAWEI</v>
      </c>
      <c r="I1371" s="34">
        <v>0</v>
      </c>
      <c r="J1371" s="34">
        <v>0</v>
      </c>
      <c r="K1371" s="34">
        <v>0</v>
      </c>
      <c r="L1371" s="34">
        <v>0</v>
      </c>
      <c r="M1371" s="34">
        <v>0</v>
      </c>
      <c r="N1371" s="34">
        <v>0</v>
      </c>
      <c r="O1371" s="34">
        <v>0</v>
      </c>
      <c r="P1371" s="34">
        <v>0</v>
      </c>
      <c r="Q1371" s="34">
        <v>0</v>
      </c>
      <c r="R1371" s="34">
        <v>0</v>
      </c>
      <c r="S1371" s="109">
        <v>0</v>
      </c>
      <c r="T1371" s="109">
        <f>_xlfn.XLOOKUP(B1371,'[3]Nur des jours'!$B:$B,'[3]Nur des jours'!$U:$U,"")</f>
        <v>0</v>
      </c>
      <c r="U1371" s="109">
        <v>0</v>
      </c>
      <c r="V1371" s="109">
        <v>0.56537198266145017</v>
      </c>
      <c r="W1371" s="109">
        <v>7.5799082848932615E-3</v>
      </c>
      <c r="X1371" s="109">
        <v>0</v>
      </c>
      <c r="Y1371" s="109">
        <v>0</v>
      </c>
      <c r="Z1371" s="109">
        <v>0</v>
      </c>
      <c r="AA1371" s="109">
        <v>0</v>
      </c>
      <c r="AB1371" s="109">
        <v>0</v>
      </c>
      <c r="AC1371" s="109">
        <v>0</v>
      </c>
      <c r="AD1371" s="109">
        <v>0</v>
      </c>
      <c r="AE1371" s="109">
        <v>0</v>
      </c>
      <c r="AF1371" s="109">
        <v>0</v>
      </c>
      <c r="AG1371" s="57" t="str">
        <f>_xlfn.XLOOKUP(B1371,[3]CALCULATION!$B:$B,[3]CALCULATION!$M:$M,"")</f>
        <v>Insecurity</v>
      </c>
      <c r="AH1371" s="57"/>
      <c r="AI1371" s="56" t="str" cm="1">
        <f t="array" ref="AI1371">IFERROR(_xlfn.IFS(
AK1371="MPR ISSUE","PDH",
AK1371="BSS Hardware Issue","BSS",
AK1371="Sites strategiques, MLL, Pylone, etc.","ENVTECH",
AK1371="AKTIVCO DEFAUT GE &amp; POWER Cabinet","AKTIVCO",
AK1371="AKTIVCO Coupure ENEO &amp; Baisse de tension","AKTIVCO GRID ONLY",
AK1371="Coupure ENEO &amp; Baisse de tension","IHS GRID ONLY",
AK1371="Defaut GE &amp; POWER Cabinet","IHS",
AK1371="Sharing","Partners",
AK1371="Sites strategiques &amp; DataCenter","SST &amp; DC",
AK1371="Exclu","Exclu",
AK1371="SAT","SAT",
AK1371="SPARE-ISSUE","SPARE-ISSUE",
AK1371="Fiber CAmtel","TRANS_FO_CAMTEL",
AK1371="Fiber AOF","Fiber AOF",
AK1371="Projet OCM (HUAWEI)","TRAVAUX-HUAWEI",
AK1371="Projet OCM (NOKIA)","TRAVAUX-NOKIA",
AK1371="ACCESS-ISSUE","ACCESS-ISSUE",
AK1371="Projet OCM (ZTE, NOKIA, autres projets)","TRAVAUX OCM",
AK1371="No root CAuse","No root cause",
AK1371="ODU HS","PDH",
AK1371="IP &amp; VLAN","PDH",
AK1371="Warehouse HUAWEI","SPARE-ISSUE",
AK1371="SPARE-HS","SPARE-ISSUE",
AK1371="Power Telco","BSS",AK1371="no impacts","no impacts"
),"")</f>
        <v>ACCESS-ISSUE</v>
      </c>
      <c r="AJ1371" s="56" t="str" cm="1">
        <f t="array" ref="AJ1371">IFERROR(_xlfn.IFS(
AK1371="MPR ISSUE","TX ISSUE",
AK1371="BSS Hardware Issue","RAN ISSUE",
AK1371="Sites strategiques, MLL, Pylone, etc.","ENVTECH",
AK1371="AKTIVCO DEFAUT GE &amp; POWER Cabinet","POWER ISSUE",
AK1371="AKTIVCO Coupure ENEO &amp; Baisse de tension","POWER ISSUE",
AK1371="Coupure ENEO &amp; Baisse de tension","POWER ISSUE",
AK1371="Defaut GE &amp; POWER Cabinet","POWER ISSUE",
AK1371="Sharing","POWER ISSUE",
AK1371="Sites strategiques &amp; DataCenter","POWER ISSUE",
AK1371="Exclu","Exclu",
AK1371="SAT","TX ISSUE",
AK1371="SPARE-ISSUE","SPARE-ISSUE",
AK1371="Fiber CAmtel","TX ISSUE",
AK1371="Fiber AOF","TX ISSUE",
AK1371="Projet OCM (HUAWEI)","TRAVAUX-HUAWEI",
AK1371="Projet OCM (NOKIA)","TRAVAUX -NOKIA",
AK1371="ACCESS-ISSUE","ACCESS-ISSUE",
AK1371="Projet OCM (ZTE, NOKIA, autres projets)","TRAVAUX OCM",
AK1371="No root CAuse","No root cause",
AK1371="ODU HS","TX ISSUE",
AK1371="IP &amp; VLAN","TX ISSUE",
AK1371="Warehouse HUAWEI","SPARE-ISSUE",
AK1371="SPARE-HS","SPARE-ISSUE",
AK1371="Power Telco","RAN ISSUE",AK1371="no impacts","no impacts"
),"")</f>
        <v>ACCESS-ISSUE</v>
      </c>
      <c r="AK1371" s="81" t="s">
        <v>25</v>
      </c>
      <c r="AL1371" s="56" t="str" cm="1">
        <f t="array" ref="AL1371">IFERROR(_xlfn.IFS(
AK1371="MPR ISSUE","ACTIVE",
AK1371="BSS Hardware Issue","ACTIVE",
AK1371="Sites strategiques, MLL, Pylone, etc.","PASSIVE",
AK1371="AKTIVCO DEFAUT GE &amp; POWER Cabinet","PASSIVE",
AK1371="AKTIVCO Coupure ENEO &amp; Baisse de tension","PASSIVE",
AK1371="Coupure ENEO &amp; Baisse de tension","PASSIVE",
AK1371="Defaut GE &amp; POWER Cabinet","PASSIVE",
AK1371="Sharing","PASSIVE",
AK1371="Sites strategiques &amp; DataCenter","PASSIVE",
AK1371="Exclu","Exclu",
AK1371="SAT","ACTIVE",
AK1371="SPARE-ISSUE","SPARE-ISSUE",
AK1371="Fiber CAmtel","ACTIVE",
AK1371="Fiber AOF","ACTIVE",
AK1371="Projet OCM (HUAWEI)","PLANNED WORKS",
AK1371="Projet OCM (NOKIA)","PLANNED WORKS",
AK1371="ACCESS-ISSUE","ACCESS-ISSUE",
AK1371="Projet OCM (ZTE, NOKIA, autres projets)","PLANNED WORKS",
AK1371="No root CAuse","No root cause",
AK1371="ODU HS","ACTIVE",
AK1371="IP &amp; VLAN","ACTIVE",
AK1371="Warehouse HUAWEI","SPARE-ISSUE",
AK1371="SPARE-HS","SPARE-ISSUE",
AK1371="Power Telco","ACTIVE", AK1371="no impacts","no impacts"
),"")</f>
        <v>ACCESS-ISSUE</v>
      </c>
      <c r="AM1371" s="108" t="s">
        <v>6011</v>
      </c>
      <c r="AN1371" s="117" t="s">
        <v>3366</v>
      </c>
      <c r="AP1371" s="23" t="s">
        <v>5537</v>
      </c>
      <c r="AQ1371" s="23" t="s">
        <v>5537</v>
      </c>
      <c r="AR1371" s="7"/>
      <c r="AS1371" s="6"/>
      <c r="AT1371" s="7"/>
      <c r="AU1371" s="3" t="s">
        <v>5537</v>
      </c>
      <c r="AV1371" s="24" t="s">
        <v>6545</v>
      </c>
      <c r="AW1371" s="24" t="s">
        <v>6546</v>
      </c>
      <c r="AX1371" s="24" t="s">
        <v>6546</v>
      </c>
      <c r="AY1371" s="24" t="s">
        <v>5537</v>
      </c>
      <c r="AZ1371" s="24" t="s">
        <v>5537</v>
      </c>
      <c r="BA1371" s="24" t="s">
        <v>5537</v>
      </c>
      <c r="BB1371" s="24" t="s">
        <v>5537</v>
      </c>
      <c r="BC1371" s="24" t="s">
        <v>5537</v>
      </c>
      <c r="BD1371" s="24" t="s">
        <v>5537</v>
      </c>
      <c r="BE1371" s="24" t="s">
        <v>5537</v>
      </c>
      <c r="BF1371" s="24" t="s">
        <v>5537</v>
      </c>
      <c r="BG1371" s="24" t="s">
        <v>5537</v>
      </c>
      <c r="BH1371" s="24" t="s">
        <v>5537</v>
      </c>
      <c r="BI1371" s="9" t="s">
        <v>5537</v>
      </c>
      <c r="BJ1371" s="14"/>
      <c r="BK1371" s="14" t="s">
        <v>5537</v>
      </c>
      <c r="BL1371" s="14" t="str">
        <f>_xlfn.XLOOKUP(B1371,'[4]cell downs 18042026 17h'!$B:$B,'[4]cell downs 18042026 17h'!$B:$B,"")</f>
        <v/>
      </c>
      <c r="BM1371" s="14" t="str">
        <f>_xlfn.XLOOKUP(B1371,'[5]Cells Huawei 19042026 15h'!$B:$B,'[5]Cells Huawei 19042026 15h'!$B:$B,"")</f>
        <v/>
      </c>
      <c r="BN1371" s="9" t="str">
        <f>_xlfn.XLOOKUP(B1371,'[6]cells down 19042026 9H40'!$B:$B,'[6]cells down 19042026 9H40'!$B:$B,"")</f>
        <v/>
      </c>
      <c r="BO1371" s="9" t="s">
        <v>3366</v>
      </c>
      <c r="BP1371" s="9" t="s">
        <v>12</v>
      </c>
    </row>
    <row r="1372" spans="1:68" s="9" customFormat="1" x14ac:dyDescent="0.35">
      <c r="A1372" s="1" t="s">
        <v>3981</v>
      </c>
      <c r="B1372" s="8" t="s">
        <v>3982</v>
      </c>
      <c r="C1372" s="3" t="str">
        <f>_xlfn.XLOOKUP(B1372,'[1]daily break down'!$D:$D,'[1]daily break down'!$E:$E,"")</f>
        <v>LITTORAL</v>
      </c>
      <c r="D1372" s="1" t="s">
        <v>11</v>
      </c>
      <c r="E1372" s="1" t="s">
        <v>12</v>
      </c>
      <c r="F1372" s="3" t="s">
        <v>69</v>
      </c>
      <c r="G1372" s="1" t="s">
        <v>502</v>
      </c>
      <c r="H1372" s="41" t="str">
        <f>_xlfn.XLOOKUP(B1372,[2]CALCULATION!$B:$B,[2]CALCULATION!$H:$H,"")</f>
        <v>ZTE</v>
      </c>
      <c r="I1372" s="34">
        <v>0</v>
      </c>
      <c r="J1372" s="34">
        <v>0</v>
      </c>
      <c r="K1372" s="34">
        <v>0</v>
      </c>
      <c r="L1372" s="34">
        <v>0</v>
      </c>
      <c r="M1372" s="34">
        <v>0</v>
      </c>
      <c r="N1372" s="34">
        <v>0</v>
      </c>
      <c r="O1372" s="34">
        <v>0</v>
      </c>
      <c r="P1372" s="34">
        <v>0</v>
      </c>
      <c r="Q1372" s="34">
        <v>0</v>
      </c>
      <c r="R1372" s="34">
        <v>0</v>
      </c>
      <c r="S1372" s="109">
        <v>0</v>
      </c>
      <c r="T1372" s="109">
        <f>_xlfn.XLOOKUP(B1372,'[3]Nur des jours'!$B:$B,'[3]Nur des jours'!$U:$U,"")</f>
        <v>7.2945470318146414E-3</v>
      </c>
      <c r="U1372" s="109">
        <v>0</v>
      </c>
      <c r="V1372" s="109">
        <v>0</v>
      </c>
      <c r="W1372" s="109">
        <v>7.2945470318146405E-3</v>
      </c>
      <c r="X1372" s="109">
        <v>0</v>
      </c>
      <c r="Y1372" s="109">
        <v>0</v>
      </c>
      <c r="Z1372" s="109">
        <v>0</v>
      </c>
      <c r="AA1372" s="109">
        <v>0</v>
      </c>
      <c r="AB1372" s="109">
        <v>0</v>
      </c>
      <c r="AC1372" s="109">
        <v>0</v>
      </c>
      <c r="AD1372" s="109">
        <v>0</v>
      </c>
      <c r="AE1372" s="109">
        <v>0</v>
      </c>
      <c r="AF1372" s="109">
        <v>0</v>
      </c>
      <c r="AG1372" s="57" t="str">
        <f>_xlfn.XLOOKUP(B1372,[3]CALCULATION!$B:$B,[3]CALCULATION!$M:$M,"")</f>
        <v>Operationnel</v>
      </c>
      <c r="AH1372" s="57"/>
      <c r="AI1372" s="56" t="str" cm="1">
        <f t="array" ref="AI1372">IFERROR(_xlfn.IFS(
AK1372="MPR ISSUE","PDH",
AK1372="BSS Hardware Issue","BSS",
AK1372="Sites strategiques, MLL, Pylone, etc.","ENVTECH",
AK1372="AKTIVCO DEFAUT GE &amp; POWER Cabinet","AKTIVCO",
AK1372="AKTIVCO Coupure ENEO &amp; Baisse de tension","AKTIVCO GRID ONLY",
AK1372="Coupure ENEO &amp; Baisse de tension","IHS GRID ONLY",
AK1372="Defaut GE &amp; POWER Cabinet","IHS",
AK1372="Sharing","Partners",
AK1372="Sites strategiques &amp; DataCenter","SST &amp; DC",
AK1372="Exclu","Exclu",
AK1372="SAT","SAT",
AK1372="SPARE-ISSUE","SPARE-ISSUE",
AK1372="Fiber CAmtel","TRANS_FO_CAMTEL",
AK1372="Fiber AOF","Fiber AOF",
AK1372="Projet OCM (HUAWEI)","TRAVAUX-HUAWEI",
AK1372="Projet OCM (NOKIA)","TRAVAUX-NOKIA",
AK1372="ACCESS-ISSUE","ACCESS-ISSUE",
AK1372="Projet OCM (ZTE, NOKIA, autres projets)","TRAVAUX OCM",
AK1372="No root CAuse","No root cause",
AK1372="ODU HS","PDH",
AK1372="IP &amp; VLAN","PDH",
AK1372="Warehouse HUAWEI","SPARE-ISSUE",
AK1372="SPARE-HS","SPARE-ISSUE",
AK1372="Power Telco","BSS",AK1372="no impacts","no impacts"
),"")</f>
        <v>No root cause</v>
      </c>
      <c r="AJ1372" s="56" t="str" cm="1">
        <f t="array" ref="AJ1372">IFERROR(_xlfn.IFS(
AK1372="MPR ISSUE","TX ISSUE",
AK1372="BSS Hardware Issue","RAN ISSUE",
AK1372="Sites strategiques, MLL, Pylone, etc.","ENVTECH",
AK1372="AKTIVCO DEFAUT GE &amp; POWER Cabinet","POWER ISSUE",
AK1372="AKTIVCO Coupure ENEO &amp; Baisse de tension","POWER ISSUE",
AK1372="Coupure ENEO &amp; Baisse de tension","POWER ISSUE",
AK1372="Defaut GE &amp; POWER Cabinet","POWER ISSUE",
AK1372="Sharing","POWER ISSUE",
AK1372="Sites strategiques &amp; DataCenter","POWER ISSUE",
AK1372="Exclu","Exclu",
AK1372="SAT","TX ISSUE",
AK1372="SPARE-ISSUE","SPARE-ISSUE",
AK1372="Fiber CAmtel","TX ISSUE",
AK1372="Fiber AOF","TX ISSUE",
AK1372="Projet OCM (HUAWEI)","TRAVAUX-HUAWEI",
AK1372="Projet OCM (NOKIA)","TRAVAUX -NOKIA",
AK1372="ACCESS-ISSUE","ACCESS-ISSUE",
AK1372="Projet OCM (ZTE, NOKIA, autres projets)","TRAVAUX OCM",
AK1372="No root CAuse","No root cause",
AK1372="ODU HS","TX ISSUE",
AK1372="IP &amp; VLAN","TX ISSUE",
AK1372="Warehouse HUAWEI","SPARE-ISSUE",
AK1372="SPARE-HS","SPARE-ISSUE",
AK1372="Power Telco","RAN ISSUE",AK1372="no impacts","no impacts"
),"")</f>
        <v>No root cause</v>
      </c>
      <c r="AK1372" s="81" t="s">
        <v>5620</v>
      </c>
      <c r="AL1372" s="56" t="str" cm="1">
        <f t="array" ref="AL1372">IFERROR(_xlfn.IFS(
AK1372="MPR ISSUE","ACTIVE",
AK1372="BSS Hardware Issue","ACTIVE",
AK1372="Sites strategiques, MLL, Pylone, etc.","PASSIVE",
AK1372="AKTIVCO DEFAUT GE &amp; POWER Cabinet","PASSIVE",
AK1372="AKTIVCO Coupure ENEO &amp; Baisse de tension","PASSIVE",
AK1372="Coupure ENEO &amp; Baisse de tension","PASSIVE",
AK1372="Defaut GE &amp; POWER Cabinet","PASSIVE",
AK1372="Sharing","PASSIVE",
AK1372="Sites strategiques &amp; DataCenter","PASSIVE",
AK1372="Exclu","Exclu",
AK1372="SAT","ACTIVE",
AK1372="SPARE-ISSUE","SPARE-ISSUE",
AK1372="Fiber CAmtel","ACTIVE",
AK1372="Fiber AOF","ACTIVE",
AK1372="Projet OCM (HUAWEI)","PLANNED WORKS",
AK1372="Projet OCM (NOKIA)","PLANNED WORKS",
AK1372="ACCESS-ISSUE","ACCESS-ISSUE",
AK1372="Projet OCM (ZTE, NOKIA, autres projets)","PLANNED WORKS",
AK1372="No root CAuse","No root cause",
AK1372="ODU HS","ACTIVE",
AK1372="IP &amp; VLAN","ACTIVE",
AK1372="Warehouse HUAWEI","SPARE-ISSUE",
AK1372="SPARE-HS","SPARE-ISSUE",
AK1372="Power Telco","ACTIVE", AK1372="no impacts","no impacts"
),"")</f>
        <v>No root cause</v>
      </c>
      <c r="AM1372" s="108" t="s">
        <v>5537</v>
      </c>
      <c r="AN1372" s="117" t="s">
        <v>3982</v>
      </c>
      <c r="AP1372" s="23" t="s">
        <v>5537</v>
      </c>
      <c r="AQ1372" s="23" t="s">
        <v>5537</v>
      </c>
      <c r="AR1372" s="7"/>
      <c r="AS1372" s="6"/>
      <c r="AT1372" s="7"/>
      <c r="AU1372" s="3" t="s">
        <v>5537</v>
      </c>
      <c r="AV1372" s="24" t="s">
        <v>5537</v>
      </c>
      <c r="AW1372" s="24" t="s">
        <v>5537</v>
      </c>
      <c r="AX1372" s="24" t="s">
        <v>5537</v>
      </c>
      <c r="AY1372" s="24" t="s">
        <v>5537</v>
      </c>
      <c r="AZ1372" s="24" t="s">
        <v>5537</v>
      </c>
      <c r="BA1372" s="24" t="s">
        <v>5537</v>
      </c>
      <c r="BB1372" s="24" t="s">
        <v>5537</v>
      </c>
      <c r="BC1372" s="24" t="s">
        <v>5537</v>
      </c>
      <c r="BD1372" s="24" t="s">
        <v>5537</v>
      </c>
      <c r="BE1372" s="24" t="s">
        <v>5537</v>
      </c>
      <c r="BF1372" s="24" t="s">
        <v>5537</v>
      </c>
      <c r="BG1372" s="24" t="s">
        <v>5537</v>
      </c>
      <c r="BH1372" s="24" t="s">
        <v>5537</v>
      </c>
      <c r="BI1372" s="9" t="s">
        <v>5537</v>
      </c>
      <c r="BJ1372" s="14"/>
      <c r="BK1372" s="14" t="s">
        <v>5537</v>
      </c>
      <c r="BL1372" s="14" t="str">
        <f>_xlfn.XLOOKUP(B1372,'[4]cell downs 18042026 17h'!$B:$B,'[4]cell downs 18042026 17h'!$B:$B,"")</f>
        <v/>
      </c>
      <c r="BM1372" s="14" t="str">
        <f>_xlfn.XLOOKUP(B1372,'[5]Cells Huawei 19042026 15h'!$B:$B,'[5]Cells Huawei 19042026 15h'!$B:$B,"")</f>
        <v/>
      </c>
      <c r="BN1372" s="9" t="str">
        <f>_xlfn.XLOOKUP(B1372,'[6]cells down 19042026 9H40'!$B:$B,'[6]cells down 19042026 9H40'!$B:$B,"")</f>
        <v/>
      </c>
      <c r="BO1372" s="9" t="s">
        <v>3982</v>
      </c>
      <c r="BP1372" s="9" t="s">
        <v>5537</v>
      </c>
    </row>
    <row r="1373" spans="1:68" s="9" customFormat="1" x14ac:dyDescent="0.35">
      <c r="A1373" s="1" t="s">
        <v>1701</v>
      </c>
      <c r="B1373" s="8" t="s">
        <v>1702</v>
      </c>
      <c r="C1373" s="3" t="str">
        <f>_xlfn.XLOOKUP(B1373,'[1]daily break down'!$D:$D,'[1]daily break down'!$E:$E,"")</f>
        <v>LITTORAL</v>
      </c>
      <c r="D1373" s="1" t="s">
        <v>11</v>
      </c>
      <c r="E1373" s="1" t="s">
        <v>12</v>
      </c>
      <c r="F1373" s="3" t="s">
        <v>69</v>
      </c>
      <c r="G1373" s="1" t="s">
        <v>502</v>
      </c>
      <c r="H1373" s="41" t="str">
        <f>_xlfn.XLOOKUP(B1373,[2]CALCULATION!$B:$B,[2]CALCULATION!$H:$H,"")</f>
        <v>ZTE</v>
      </c>
      <c r="I1373" s="34">
        <v>0</v>
      </c>
      <c r="J1373" s="34">
        <v>0</v>
      </c>
      <c r="K1373" s="34">
        <v>0</v>
      </c>
      <c r="L1373" s="34">
        <v>0</v>
      </c>
      <c r="M1373" s="34">
        <v>0</v>
      </c>
      <c r="N1373" s="34">
        <v>0</v>
      </c>
      <c r="O1373" s="34">
        <v>0</v>
      </c>
      <c r="P1373" s="34">
        <v>0</v>
      </c>
      <c r="Q1373" s="34">
        <v>0</v>
      </c>
      <c r="R1373" s="34">
        <v>0</v>
      </c>
      <c r="S1373" s="109">
        <v>0</v>
      </c>
      <c r="T1373" s="109">
        <f>_xlfn.XLOOKUP(B1373,'[3]Nur des jours'!$B:$B,'[3]Nur des jours'!$U:$U,"")</f>
        <v>7.0091857787370022E-3</v>
      </c>
      <c r="U1373" s="109">
        <v>0</v>
      </c>
      <c r="V1373" s="109">
        <v>0</v>
      </c>
      <c r="W1373" s="109">
        <v>7.0091857787370022E-3</v>
      </c>
      <c r="X1373" s="109">
        <v>0</v>
      </c>
      <c r="Y1373" s="109">
        <v>0</v>
      </c>
      <c r="Z1373" s="109">
        <v>0</v>
      </c>
      <c r="AA1373" s="109">
        <v>0</v>
      </c>
      <c r="AB1373" s="109">
        <v>0</v>
      </c>
      <c r="AC1373" s="109">
        <v>0</v>
      </c>
      <c r="AD1373" s="109">
        <v>0</v>
      </c>
      <c r="AE1373" s="109">
        <v>0</v>
      </c>
      <c r="AF1373" s="109">
        <v>0</v>
      </c>
      <c r="AG1373" s="57" t="str">
        <f>_xlfn.XLOOKUP(B1373,[3]CALCULATION!$B:$B,[3]CALCULATION!$M:$M,"")</f>
        <v>Operationnel</v>
      </c>
      <c r="AH1373" s="57"/>
      <c r="AI1373" s="56" t="str" cm="1">
        <f t="array" ref="AI1373">IFERROR(_xlfn.IFS(
AK1373="MPR ISSUE","PDH",
AK1373="BSS Hardware Issue","BSS",
AK1373="Sites strategiques, MLL, Pylone, etc.","ENVTECH",
AK1373="AKTIVCO DEFAUT GE &amp; POWER Cabinet","AKTIVCO",
AK1373="AKTIVCO Coupure ENEO &amp; Baisse de tension","AKTIVCO GRID ONLY",
AK1373="Coupure ENEO &amp; Baisse de tension","IHS GRID ONLY",
AK1373="Defaut GE &amp; POWER Cabinet","IHS",
AK1373="Sharing","Partners",
AK1373="Sites strategiques &amp; DataCenter","SST &amp; DC",
AK1373="Exclu","Exclu",
AK1373="SAT","SAT",
AK1373="SPARE-ISSUE","SPARE-ISSUE",
AK1373="Fiber CAmtel","TRANS_FO_CAMTEL",
AK1373="Fiber AOF","Fiber AOF",
AK1373="Projet OCM (HUAWEI)","TRAVAUX-HUAWEI",
AK1373="Projet OCM (NOKIA)","TRAVAUX-NOKIA",
AK1373="ACCESS-ISSUE","ACCESS-ISSUE",
AK1373="Projet OCM (ZTE, NOKIA, autres projets)","TRAVAUX OCM",
AK1373="No root CAuse","No root cause",
AK1373="ODU HS","PDH",
AK1373="IP &amp; VLAN","PDH",
AK1373="Warehouse HUAWEI","SPARE-ISSUE",
AK1373="SPARE-HS","SPARE-ISSUE",
AK1373="Power Telco","BSS",AK1373="no impacts","no impacts"
),"")</f>
        <v>No root cause</v>
      </c>
      <c r="AJ1373" s="56" t="str" cm="1">
        <f t="array" ref="AJ1373">IFERROR(_xlfn.IFS(
AK1373="MPR ISSUE","TX ISSUE",
AK1373="BSS Hardware Issue","RAN ISSUE",
AK1373="Sites strategiques, MLL, Pylone, etc.","ENVTECH",
AK1373="AKTIVCO DEFAUT GE &amp; POWER Cabinet","POWER ISSUE",
AK1373="AKTIVCO Coupure ENEO &amp; Baisse de tension","POWER ISSUE",
AK1373="Coupure ENEO &amp; Baisse de tension","POWER ISSUE",
AK1373="Defaut GE &amp; POWER Cabinet","POWER ISSUE",
AK1373="Sharing","POWER ISSUE",
AK1373="Sites strategiques &amp; DataCenter","POWER ISSUE",
AK1373="Exclu","Exclu",
AK1373="SAT","TX ISSUE",
AK1373="SPARE-ISSUE","SPARE-ISSUE",
AK1373="Fiber CAmtel","TX ISSUE",
AK1373="Fiber AOF","TX ISSUE",
AK1373="Projet OCM (HUAWEI)","TRAVAUX-HUAWEI",
AK1373="Projet OCM (NOKIA)","TRAVAUX -NOKIA",
AK1373="ACCESS-ISSUE","ACCESS-ISSUE",
AK1373="Projet OCM (ZTE, NOKIA, autres projets)","TRAVAUX OCM",
AK1373="No root CAuse","No root cause",
AK1373="ODU HS","TX ISSUE",
AK1373="IP &amp; VLAN","TX ISSUE",
AK1373="Warehouse HUAWEI","SPARE-ISSUE",
AK1373="SPARE-HS","SPARE-ISSUE",
AK1373="Power Telco","RAN ISSUE",AK1373="no impacts","no impacts"
),"")</f>
        <v>No root cause</v>
      </c>
      <c r="AK1373" s="81" t="s">
        <v>5620</v>
      </c>
      <c r="AL1373" s="56" t="str" cm="1">
        <f t="array" ref="AL1373">IFERROR(_xlfn.IFS(
AK1373="MPR ISSUE","ACTIVE",
AK1373="BSS Hardware Issue","ACTIVE",
AK1373="Sites strategiques, MLL, Pylone, etc.","PASSIVE",
AK1373="AKTIVCO DEFAUT GE &amp; POWER Cabinet","PASSIVE",
AK1373="AKTIVCO Coupure ENEO &amp; Baisse de tension","PASSIVE",
AK1373="Coupure ENEO &amp; Baisse de tension","PASSIVE",
AK1373="Defaut GE &amp; POWER Cabinet","PASSIVE",
AK1373="Sharing","PASSIVE",
AK1373="Sites strategiques &amp; DataCenter","PASSIVE",
AK1373="Exclu","Exclu",
AK1373="SAT","ACTIVE",
AK1373="SPARE-ISSUE","SPARE-ISSUE",
AK1373="Fiber CAmtel","ACTIVE",
AK1373="Fiber AOF","ACTIVE",
AK1373="Projet OCM (HUAWEI)","PLANNED WORKS",
AK1373="Projet OCM (NOKIA)","PLANNED WORKS",
AK1373="ACCESS-ISSUE","ACCESS-ISSUE",
AK1373="Projet OCM (ZTE, NOKIA, autres projets)","PLANNED WORKS",
AK1373="No root CAuse","No root cause",
AK1373="ODU HS","ACTIVE",
AK1373="IP &amp; VLAN","ACTIVE",
AK1373="Warehouse HUAWEI","SPARE-ISSUE",
AK1373="SPARE-HS","SPARE-ISSUE",
AK1373="Power Telco","ACTIVE", AK1373="no impacts","no impacts"
),"")</f>
        <v>No root cause</v>
      </c>
      <c r="AM1373" s="108" t="s">
        <v>5537</v>
      </c>
      <c r="AN1373" s="117" t="s">
        <v>1702</v>
      </c>
      <c r="AP1373" s="23" t="s">
        <v>5537</v>
      </c>
      <c r="AQ1373" s="23" t="s">
        <v>5537</v>
      </c>
      <c r="AR1373" s="7"/>
      <c r="AS1373" s="6"/>
      <c r="AT1373" s="7"/>
      <c r="AU1373" s="3" t="s">
        <v>5537</v>
      </c>
      <c r="AV1373" s="24" t="s">
        <v>5537</v>
      </c>
      <c r="AW1373" s="24" t="s">
        <v>5537</v>
      </c>
      <c r="AX1373" s="24" t="s">
        <v>5537</v>
      </c>
      <c r="AY1373" s="24" t="s">
        <v>5537</v>
      </c>
      <c r="AZ1373" s="24" t="s">
        <v>5537</v>
      </c>
      <c r="BA1373" s="24" t="s">
        <v>5537</v>
      </c>
      <c r="BB1373" s="24" t="s">
        <v>5537</v>
      </c>
      <c r="BC1373" s="24" t="s">
        <v>5537</v>
      </c>
      <c r="BD1373" s="24" t="s">
        <v>5537</v>
      </c>
      <c r="BE1373" s="24" t="s">
        <v>5537</v>
      </c>
      <c r="BF1373" s="24" t="s">
        <v>5537</v>
      </c>
      <c r="BG1373" s="24" t="s">
        <v>5537</v>
      </c>
      <c r="BH1373" s="24" t="s">
        <v>5537</v>
      </c>
      <c r="BI1373" s="9" t="s">
        <v>5537</v>
      </c>
      <c r="BJ1373" s="14"/>
      <c r="BK1373" s="14" t="s">
        <v>5537</v>
      </c>
      <c r="BL1373" s="14" t="str">
        <f>_xlfn.XLOOKUP(B1373,'[4]cell downs 18042026 17h'!$B:$B,'[4]cell downs 18042026 17h'!$B:$B,"")</f>
        <v/>
      </c>
      <c r="BM1373" s="14" t="str">
        <f>_xlfn.XLOOKUP(B1373,'[5]Cells Huawei 19042026 15h'!$B:$B,'[5]Cells Huawei 19042026 15h'!$B:$B,"")</f>
        <v/>
      </c>
      <c r="BN1373" s="9" t="str">
        <f>_xlfn.XLOOKUP(B1373,'[6]cells down 19042026 9H40'!$B:$B,'[6]cells down 19042026 9H40'!$B:$B,"")</f>
        <v/>
      </c>
      <c r="BO1373" s="9" t="s">
        <v>1702</v>
      </c>
      <c r="BP1373" s="9" t="s">
        <v>5537</v>
      </c>
    </row>
    <row r="1374" spans="1:68" s="9" customFormat="1" x14ac:dyDescent="0.35">
      <c r="A1374" s="1" t="s">
        <v>3941</v>
      </c>
      <c r="B1374" s="8" t="s">
        <v>3942</v>
      </c>
      <c r="C1374" s="3" t="str">
        <f>_xlfn.XLOOKUP(B1374,'[1]daily break down'!$D:$D,'[1]daily break down'!$E:$E,"")</f>
        <v>ADAMAOUA</v>
      </c>
      <c r="D1374" s="1" t="s">
        <v>11</v>
      </c>
      <c r="E1374" s="1" t="s">
        <v>66</v>
      </c>
      <c r="F1374" s="3" t="s">
        <v>90</v>
      </c>
      <c r="G1374" s="1" t="s">
        <v>3943</v>
      </c>
      <c r="H1374" s="39" t="str">
        <f>_xlfn.XLOOKUP(B1374,[2]CALCULATION!$B:$B,[2]CALCULATION!$H:$H,"")</f>
        <v>HUAWEI</v>
      </c>
      <c r="I1374" s="34">
        <v>0</v>
      </c>
      <c r="J1374" s="34">
        <v>0</v>
      </c>
      <c r="K1374" s="34">
        <v>0</v>
      </c>
      <c r="L1374" s="34">
        <v>0</v>
      </c>
      <c r="M1374" s="34">
        <v>0</v>
      </c>
      <c r="N1374" s="34">
        <v>0</v>
      </c>
      <c r="O1374" s="34">
        <v>0</v>
      </c>
      <c r="P1374" s="34">
        <v>0</v>
      </c>
      <c r="Q1374" s="34">
        <v>0</v>
      </c>
      <c r="R1374" s="34">
        <v>0</v>
      </c>
      <c r="S1374" s="109">
        <v>0</v>
      </c>
      <c r="T1374" s="109">
        <f>_xlfn.XLOOKUP(B1374,'[3]Nur des jours'!$B:$B,'[3]Nur des jours'!$U:$U,"")</f>
        <v>0</v>
      </c>
      <c r="U1374" s="109">
        <v>0</v>
      </c>
      <c r="V1374" s="109">
        <v>0</v>
      </c>
      <c r="W1374" s="109">
        <v>6.4206281942625247E-3</v>
      </c>
      <c r="X1374" s="109">
        <v>0</v>
      </c>
      <c r="Y1374" s="109">
        <v>0</v>
      </c>
      <c r="Z1374" s="109">
        <v>0</v>
      </c>
      <c r="AA1374" s="109">
        <v>0</v>
      </c>
      <c r="AB1374" s="109">
        <v>0</v>
      </c>
      <c r="AC1374" s="109">
        <v>0</v>
      </c>
      <c r="AD1374" s="109">
        <v>0</v>
      </c>
      <c r="AE1374" s="109">
        <v>0</v>
      </c>
      <c r="AF1374" s="109">
        <v>0</v>
      </c>
      <c r="AG1374" s="57" t="str">
        <f>_xlfn.XLOOKUP(B1374,[3]CALCULATION!$B:$B,[3]CALCULATION!$M:$M,"")</f>
        <v>Operationnel</v>
      </c>
      <c r="AH1374" s="57"/>
      <c r="AI1374" s="56" t="str" cm="1">
        <f t="array" ref="AI1374">IFERROR(_xlfn.IFS(
AK1374="MPR ISSUE","PDH",
AK1374="BSS Hardware Issue","BSS",
AK1374="Sites strategiques, MLL, Pylone, etc.","ENVTECH",
AK1374="AKTIVCO DEFAUT GE &amp; POWER Cabinet","AKTIVCO",
AK1374="AKTIVCO Coupure ENEO &amp; Baisse de tension","AKTIVCO GRID ONLY",
AK1374="Coupure ENEO &amp; Baisse de tension","IHS GRID ONLY",
AK1374="Defaut GE &amp; POWER Cabinet","IHS",
AK1374="Sharing","Partners",
AK1374="Sites strategiques &amp; DataCenter","SST &amp; DC",
AK1374="Exclu","Exclu",
AK1374="SAT","SAT",
AK1374="SPARE-ISSUE","SPARE-ISSUE",
AK1374="Fiber CAmtel","TRANS_FO_CAMTEL",
AK1374="Fiber AOF","Fiber AOF",
AK1374="Projet OCM (HUAWEI)","TRAVAUX-HUAWEI",
AK1374="Projet OCM (NOKIA)","TRAVAUX-NOKIA",
AK1374="ACCESS-ISSUE","ACCESS-ISSUE",
AK1374="Projet OCM (ZTE, NOKIA, autres projets)","TRAVAUX OCM",
AK1374="No root CAuse","No root cause",
AK1374="ODU HS","PDH",
AK1374="IP &amp; VLAN","PDH",
AK1374="Warehouse HUAWEI","SPARE-ISSUE",
AK1374="SPARE-HS","SPARE-ISSUE",
AK1374="Power Telco","BSS",AK1374="no impacts","no impacts"
),"")</f>
        <v>No root cause</v>
      </c>
      <c r="AJ1374" s="56" t="str" cm="1">
        <f t="array" ref="AJ1374">IFERROR(_xlfn.IFS(
AK1374="MPR ISSUE","TX ISSUE",
AK1374="BSS Hardware Issue","RAN ISSUE",
AK1374="Sites strategiques, MLL, Pylone, etc.","ENVTECH",
AK1374="AKTIVCO DEFAUT GE &amp; POWER Cabinet","POWER ISSUE",
AK1374="AKTIVCO Coupure ENEO &amp; Baisse de tension","POWER ISSUE",
AK1374="Coupure ENEO &amp; Baisse de tension","POWER ISSUE",
AK1374="Defaut GE &amp; POWER Cabinet","POWER ISSUE",
AK1374="Sharing","POWER ISSUE",
AK1374="Sites strategiques &amp; DataCenter","POWER ISSUE",
AK1374="Exclu","Exclu",
AK1374="SAT","TX ISSUE",
AK1374="SPARE-ISSUE","SPARE-ISSUE",
AK1374="Fiber CAmtel","TX ISSUE",
AK1374="Fiber AOF","TX ISSUE",
AK1374="Projet OCM (HUAWEI)","TRAVAUX-HUAWEI",
AK1374="Projet OCM (NOKIA)","TRAVAUX -NOKIA",
AK1374="ACCESS-ISSUE","ACCESS-ISSUE",
AK1374="Projet OCM (ZTE, NOKIA, autres projets)","TRAVAUX OCM",
AK1374="No root CAuse","No root cause",
AK1374="ODU HS","TX ISSUE",
AK1374="IP &amp; VLAN","TX ISSUE",
AK1374="Warehouse HUAWEI","SPARE-ISSUE",
AK1374="SPARE-HS","SPARE-ISSUE",
AK1374="Power Telco","RAN ISSUE",AK1374="no impacts","no impacts"
),"")</f>
        <v>No root cause</v>
      </c>
      <c r="AK1374" s="81" t="s">
        <v>5620</v>
      </c>
      <c r="AL1374" s="56" t="str" cm="1">
        <f t="array" ref="AL1374">IFERROR(_xlfn.IFS(
AK1374="MPR ISSUE","ACTIVE",
AK1374="BSS Hardware Issue","ACTIVE",
AK1374="Sites strategiques, MLL, Pylone, etc.","PASSIVE",
AK1374="AKTIVCO DEFAUT GE &amp; POWER Cabinet","PASSIVE",
AK1374="AKTIVCO Coupure ENEO &amp; Baisse de tension","PASSIVE",
AK1374="Coupure ENEO &amp; Baisse de tension","PASSIVE",
AK1374="Defaut GE &amp; POWER Cabinet","PASSIVE",
AK1374="Sharing","PASSIVE",
AK1374="Sites strategiques &amp; DataCenter","PASSIVE",
AK1374="Exclu","Exclu",
AK1374="SAT","ACTIVE",
AK1374="SPARE-ISSUE","SPARE-ISSUE",
AK1374="Fiber CAmtel","ACTIVE",
AK1374="Fiber AOF","ACTIVE",
AK1374="Projet OCM (HUAWEI)","PLANNED WORKS",
AK1374="Projet OCM (NOKIA)","PLANNED WORKS",
AK1374="ACCESS-ISSUE","ACCESS-ISSUE",
AK1374="Projet OCM (ZTE, NOKIA, autres projets)","PLANNED WORKS",
AK1374="No root CAuse","No root cause",
AK1374="ODU HS","ACTIVE",
AK1374="IP &amp; VLAN","ACTIVE",
AK1374="Warehouse HUAWEI","SPARE-ISSUE",
AK1374="SPARE-HS","SPARE-ISSUE",
AK1374="Power Telco","ACTIVE", AK1374="no impacts","no impacts"
),"")</f>
        <v>No root cause</v>
      </c>
      <c r="AM1374" s="108" t="s">
        <v>5537</v>
      </c>
      <c r="AN1374" s="117" t="s">
        <v>3942</v>
      </c>
      <c r="AP1374" s="23" t="s">
        <v>5537</v>
      </c>
      <c r="AQ1374" s="23" t="s">
        <v>5537</v>
      </c>
      <c r="AR1374" s="7"/>
      <c r="AS1374" s="6"/>
      <c r="AT1374" s="7"/>
      <c r="AU1374" s="3" t="s">
        <v>5537</v>
      </c>
      <c r="AV1374" s="24" t="s">
        <v>5537</v>
      </c>
      <c r="AW1374" s="24" t="s">
        <v>5537</v>
      </c>
      <c r="AX1374" s="24" t="s">
        <v>5537</v>
      </c>
      <c r="AY1374" s="24" t="s">
        <v>5537</v>
      </c>
      <c r="AZ1374" s="24" t="s">
        <v>5537</v>
      </c>
      <c r="BA1374" s="24" t="s">
        <v>5537</v>
      </c>
      <c r="BB1374" s="24" t="s">
        <v>5537</v>
      </c>
      <c r="BC1374" s="24" t="s">
        <v>5537</v>
      </c>
      <c r="BD1374" s="24" t="s">
        <v>5537</v>
      </c>
      <c r="BE1374" s="24" t="s">
        <v>5537</v>
      </c>
      <c r="BF1374" s="24" t="s">
        <v>5537</v>
      </c>
      <c r="BG1374" s="24" t="s">
        <v>5537</v>
      </c>
      <c r="BH1374" s="24" t="s">
        <v>5537</v>
      </c>
      <c r="BI1374" s="9" t="s">
        <v>5537</v>
      </c>
      <c r="BJ1374" s="14"/>
      <c r="BK1374" s="14" t="s">
        <v>5537</v>
      </c>
      <c r="BL1374" s="14" t="str">
        <f>_xlfn.XLOOKUP(B1374,'[4]cell downs 18042026 17h'!$B:$B,'[4]cell downs 18042026 17h'!$B:$B,"")</f>
        <v/>
      </c>
      <c r="BM1374" s="14" t="str">
        <f>_xlfn.XLOOKUP(B1374,'[5]Cells Huawei 19042026 15h'!$B:$B,'[5]Cells Huawei 19042026 15h'!$B:$B,"")</f>
        <v/>
      </c>
      <c r="BN1374" s="9" t="str">
        <f>_xlfn.XLOOKUP(B1374,'[6]cells down 19042026 9H40'!$B:$B,'[6]cells down 19042026 9H40'!$B:$B,"")</f>
        <v/>
      </c>
      <c r="BO1374" s="9" t="s">
        <v>3942</v>
      </c>
      <c r="BP1374" s="9" t="s">
        <v>5537</v>
      </c>
    </row>
    <row r="1375" spans="1:68" s="9" customFormat="1" x14ac:dyDescent="0.35">
      <c r="A1375" s="1" t="s">
        <v>1091</v>
      </c>
      <c r="B1375" s="8" t="s">
        <v>1092</v>
      </c>
      <c r="C1375" s="3" t="str">
        <f>_xlfn.XLOOKUP(B1375,'[1]daily break down'!$D:$D,'[1]daily break down'!$E:$E,"")</f>
        <v>NORD</v>
      </c>
      <c r="D1375" s="1" t="s">
        <v>21</v>
      </c>
      <c r="E1375" s="1" t="s">
        <v>122</v>
      </c>
      <c r="F1375" s="3" t="s">
        <v>23</v>
      </c>
      <c r="G1375" s="1" t="s">
        <v>1093</v>
      </c>
      <c r="H1375" s="40" t="str">
        <f>_xlfn.XLOOKUP(B1375,[2]CALCULATION!$B:$B,[2]CALCULATION!$H:$H,"")</f>
        <v>NOKIA</v>
      </c>
      <c r="I1375" s="34">
        <v>1.2485277349802194E-3</v>
      </c>
      <c r="J1375" s="34">
        <v>0</v>
      </c>
      <c r="K1375" s="34">
        <v>0</v>
      </c>
      <c r="L1375" s="34">
        <v>4.8157498349233373E-3</v>
      </c>
      <c r="M1375" s="34">
        <v>0</v>
      </c>
      <c r="N1375" s="34">
        <v>0</v>
      </c>
      <c r="O1375" s="34">
        <v>0</v>
      </c>
      <c r="P1375" s="34">
        <v>0</v>
      </c>
      <c r="Q1375" s="34">
        <v>0</v>
      </c>
      <c r="R1375" s="34">
        <v>0</v>
      </c>
      <c r="S1375" s="109">
        <v>0</v>
      </c>
      <c r="T1375" s="109">
        <f>_xlfn.XLOOKUP(B1375,'[3]Nur des jours'!$B:$B,'[3]Nur des jours'!$U:$U,"")</f>
        <v>5.6186999824777671E-3</v>
      </c>
      <c r="U1375" s="109">
        <v>0</v>
      </c>
      <c r="V1375" s="109">
        <v>0</v>
      </c>
      <c r="W1375" s="109">
        <v>5.6186999824777671E-3</v>
      </c>
      <c r="X1375" s="109">
        <v>0</v>
      </c>
      <c r="Y1375" s="109">
        <v>0</v>
      </c>
      <c r="Z1375" s="109">
        <v>0</v>
      </c>
      <c r="AA1375" s="109">
        <v>0</v>
      </c>
      <c r="AB1375" s="109">
        <v>0</v>
      </c>
      <c r="AC1375" s="109">
        <v>0</v>
      </c>
      <c r="AD1375" s="109">
        <v>0</v>
      </c>
      <c r="AE1375" s="109">
        <v>0</v>
      </c>
      <c r="AF1375" s="109">
        <v>0</v>
      </c>
      <c r="AG1375" s="57" t="str">
        <f>_xlfn.XLOOKUP(B1375,[3]CALCULATION!$B:$B,[3]CALCULATION!$M:$M,"")</f>
        <v>Operationnel</v>
      </c>
      <c r="AH1375" s="57"/>
      <c r="AI1375" s="56" t="str" cm="1">
        <f t="array" ref="AI1375">IFERROR(_xlfn.IFS(
AK1375="MPR ISSUE","PDH",
AK1375="BSS Hardware Issue","BSS",
AK1375="Sites strategiques, MLL, Pylone, etc.","ENVTECH",
AK1375="AKTIVCO DEFAUT GE &amp; POWER Cabinet","AKTIVCO",
AK1375="AKTIVCO Coupure ENEO &amp; Baisse de tension","AKTIVCO GRID ONLY",
AK1375="Coupure ENEO &amp; Baisse de tension","IHS GRID ONLY",
AK1375="Defaut GE &amp; POWER Cabinet","IHS",
AK1375="Sharing","Partners",
AK1375="Sites strategiques &amp; DataCenter","SST &amp; DC",
AK1375="Exclu","Exclu",
AK1375="SAT","SAT",
AK1375="SPARE-ISSUE","SPARE-ISSUE",
AK1375="Fiber CAmtel","TRANS_FO_CAMTEL",
AK1375="Fiber AOF","Fiber AOF",
AK1375="Projet OCM (HUAWEI)","TRAVAUX-HUAWEI",
AK1375="Projet OCM (NOKIA)","TRAVAUX-NOKIA",
AK1375="ACCESS-ISSUE","ACCESS-ISSUE",
AK1375="Projet OCM (ZTE, NOKIA, autres projets)","TRAVAUX OCM",
AK1375="No root CAuse","No root cause",
AK1375="ODU HS","PDH",
AK1375="IP &amp; VLAN","PDH",
AK1375="Warehouse HUAWEI","SPARE-ISSUE",
AK1375="SPARE-HS","SPARE-ISSUE",
AK1375="Power Telco","BSS",AK1375="no impacts","no impacts"
),"")</f>
        <v>No root cause</v>
      </c>
      <c r="AJ1375" s="56" t="str" cm="1">
        <f t="array" ref="AJ1375">IFERROR(_xlfn.IFS(
AK1375="MPR ISSUE","TX ISSUE",
AK1375="BSS Hardware Issue","RAN ISSUE",
AK1375="Sites strategiques, MLL, Pylone, etc.","ENVTECH",
AK1375="AKTIVCO DEFAUT GE &amp; POWER Cabinet","POWER ISSUE",
AK1375="AKTIVCO Coupure ENEO &amp; Baisse de tension","POWER ISSUE",
AK1375="Coupure ENEO &amp; Baisse de tension","POWER ISSUE",
AK1375="Defaut GE &amp; POWER Cabinet","POWER ISSUE",
AK1375="Sharing","POWER ISSUE",
AK1375="Sites strategiques &amp; DataCenter","POWER ISSUE",
AK1375="Exclu","Exclu",
AK1375="SAT","TX ISSUE",
AK1375="SPARE-ISSUE","SPARE-ISSUE",
AK1375="Fiber CAmtel","TX ISSUE",
AK1375="Fiber AOF","TX ISSUE",
AK1375="Projet OCM (HUAWEI)","TRAVAUX-HUAWEI",
AK1375="Projet OCM (NOKIA)","TRAVAUX -NOKIA",
AK1375="ACCESS-ISSUE","ACCESS-ISSUE",
AK1375="Projet OCM (ZTE, NOKIA, autres projets)","TRAVAUX OCM",
AK1375="No root CAuse","No root cause",
AK1375="ODU HS","TX ISSUE",
AK1375="IP &amp; VLAN","TX ISSUE",
AK1375="Warehouse HUAWEI","SPARE-ISSUE",
AK1375="SPARE-HS","SPARE-ISSUE",
AK1375="Power Telco","RAN ISSUE",AK1375="no impacts","no impacts"
),"")</f>
        <v>No root cause</v>
      </c>
      <c r="AK1375" s="81" t="s">
        <v>5620</v>
      </c>
      <c r="AL1375" s="56" t="str" cm="1">
        <f t="array" ref="AL1375">IFERROR(_xlfn.IFS(
AK1375="MPR ISSUE","ACTIVE",
AK1375="BSS Hardware Issue","ACTIVE",
AK1375="Sites strategiques, MLL, Pylone, etc.","PASSIVE",
AK1375="AKTIVCO DEFAUT GE &amp; POWER Cabinet","PASSIVE",
AK1375="AKTIVCO Coupure ENEO &amp; Baisse de tension","PASSIVE",
AK1375="Coupure ENEO &amp; Baisse de tension","PASSIVE",
AK1375="Defaut GE &amp; POWER Cabinet","PASSIVE",
AK1375="Sharing","PASSIVE",
AK1375="Sites strategiques &amp; DataCenter","PASSIVE",
AK1375="Exclu","Exclu",
AK1375="SAT","ACTIVE",
AK1375="SPARE-ISSUE","SPARE-ISSUE",
AK1375="Fiber CAmtel","ACTIVE",
AK1375="Fiber AOF","ACTIVE",
AK1375="Projet OCM (HUAWEI)","PLANNED WORKS",
AK1375="Projet OCM (NOKIA)","PLANNED WORKS",
AK1375="ACCESS-ISSUE","ACCESS-ISSUE",
AK1375="Projet OCM (ZTE, NOKIA, autres projets)","PLANNED WORKS",
AK1375="No root CAuse","No root cause",
AK1375="ODU HS","ACTIVE",
AK1375="IP &amp; VLAN","ACTIVE",
AK1375="Warehouse HUAWEI","SPARE-ISSUE",
AK1375="SPARE-HS","SPARE-ISSUE",
AK1375="Power Telco","ACTIVE", AK1375="no impacts","no impacts"
),"")</f>
        <v>No root cause</v>
      </c>
      <c r="AM1375" s="108" t="s">
        <v>5537</v>
      </c>
      <c r="AN1375" s="117" t="s">
        <v>1092</v>
      </c>
      <c r="AP1375" s="23" t="s">
        <v>5537</v>
      </c>
      <c r="AQ1375" s="23" t="s">
        <v>5537</v>
      </c>
      <c r="AR1375" s="7"/>
      <c r="AS1375" s="6"/>
      <c r="AT1375" s="7"/>
      <c r="AU1375" s="3" t="s">
        <v>5537</v>
      </c>
      <c r="AV1375" s="24" t="s">
        <v>5537</v>
      </c>
      <c r="AW1375" s="24" t="s">
        <v>5537</v>
      </c>
      <c r="AX1375" s="24" t="s">
        <v>5537</v>
      </c>
      <c r="AY1375" s="24" t="s">
        <v>5537</v>
      </c>
      <c r="AZ1375" s="24" t="s">
        <v>5537</v>
      </c>
      <c r="BA1375" s="24" t="s">
        <v>5537</v>
      </c>
      <c r="BB1375" s="24" t="s">
        <v>5537</v>
      </c>
      <c r="BC1375" s="24" t="s">
        <v>5537</v>
      </c>
      <c r="BD1375" s="24" t="s">
        <v>5537</v>
      </c>
      <c r="BE1375" s="24" t="s">
        <v>5537</v>
      </c>
      <c r="BF1375" s="24" t="s">
        <v>5537</v>
      </c>
      <c r="BG1375" s="24" t="s">
        <v>5537</v>
      </c>
      <c r="BH1375" s="24" t="s">
        <v>5537</v>
      </c>
      <c r="BI1375" s="9" t="s">
        <v>5537</v>
      </c>
      <c r="BJ1375" s="14"/>
      <c r="BK1375" s="14" t="s">
        <v>5537</v>
      </c>
      <c r="BL1375" s="14" t="str">
        <f>_xlfn.XLOOKUP(B1375,'[4]cell downs 18042026 17h'!$B:$B,'[4]cell downs 18042026 17h'!$B:$B,"")</f>
        <v/>
      </c>
      <c r="BM1375" s="14" t="str">
        <f>_xlfn.XLOOKUP(B1375,'[5]Cells Huawei 19042026 15h'!$B:$B,'[5]Cells Huawei 19042026 15h'!$B:$B,"")</f>
        <v/>
      </c>
      <c r="BN1375" s="9" t="str">
        <f>_xlfn.XLOOKUP(B1375,'[6]cells down 19042026 9H40'!$B:$B,'[6]cells down 19042026 9H40'!$B:$B,"")</f>
        <v/>
      </c>
      <c r="BO1375" s="9" t="s">
        <v>5537</v>
      </c>
      <c r="BP1375" s="9" t="s">
        <v>12</v>
      </c>
    </row>
    <row r="1376" spans="1:68" s="9" customFormat="1" x14ac:dyDescent="0.35">
      <c r="A1376" s="1" t="s">
        <v>3489</v>
      </c>
      <c r="B1376" s="8" t="s">
        <v>3490</v>
      </c>
      <c r="C1376" s="3" t="str">
        <f>_xlfn.XLOOKUP(B1376,'[1]daily break down'!$D:$D,'[1]daily break down'!$E:$E,"")</f>
        <v>CENTRE</v>
      </c>
      <c r="D1376" s="1" t="s">
        <v>11</v>
      </c>
      <c r="E1376" s="1" t="s">
        <v>12</v>
      </c>
      <c r="F1376" s="3" t="s">
        <v>69</v>
      </c>
      <c r="G1376" s="1" t="s">
        <v>70</v>
      </c>
      <c r="H1376" s="41" t="str">
        <f>_xlfn.XLOOKUP(B1376,[2]CALCULATION!$B:$B,[2]CALCULATION!$H:$H,"")</f>
        <v>ZTE</v>
      </c>
      <c r="I1376" s="34">
        <v>0</v>
      </c>
      <c r="J1376" s="34">
        <v>0</v>
      </c>
      <c r="K1376" s="34">
        <v>0</v>
      </c>
      <c r="L1376" s="34">
        <v>0</v>
      </c>
      <c r="M1376" s="34">
        <v>0</v>
      </c>
      <c r="N1376" s="34">
        <v>0</v>
      </c>
      <c r="O1376" s="34">
        <v>0</v>
      </c>
      <c r="P1376" s="34">
        <v>0</v>
      </c>
      <c r="Q1376" s="34">
        <v>0</v>
      </c>
      <c r="R1376" s="34">
        <v>0</v>
      </c>
      <c r="S1376" s="109">
        <v>0</v>
      </c>
      <c r="T1376" s="109">
        <f>_xlfn.XLOOKUP(B1376,'[3]Nur des jours'!$B:$B,'[3]Nur des jours'!$U:$U,"")</f>
        <v>5.4218638084884618E-3</v>
      </c>
      <c r="U1376" s="109">
        <v>0</v>
      </c>
      <c r="V1376" s="109">
        <v>0</v>
      </c>
      <c r="W1376" s="109">
        <v>5.4218638084884618E-3</v>
      </c>
      <c r="X1376" s="109">
        <v>0</v>
      </c>
      <c r="Y1376" s="109">
        <v>0</v>
      </c>
      <c r="Z1376" s="109">
        <v>0</v>
      </c>
      <c r="AA1376" s="109">
        <v>0</v>
      </c>
      <c r="AB1376" s="109">
        <v>0</v>
      </c>
      <c r="AC1376" s="109">
        <v>0</v>
      </c>
      <c r="AD1376" s="109">
        <v>0</v>
      </c>
      <c r="AE1376" s="109">
        <v>0</v>
      </c>
      <c r="AF1376" s="109">
        <v>0</v>
      </c>
      <c r="AG1376" s="57" t="str">
        <f>_xlfn.XLOOKUP(B1376,[3]CALCULATION!$B:$B,[3]CALCULATION!$M:$M,"")</f>
        <v>Operationnel</v>
      </c>
      <c r="AH1376" s="57"/>
      <c r="AI1376" s="56" t="str" cm="1">
        <f t="array" ref="AI1376">IFERROR(_xlfn.IFS(
AK1376="MPR ISSUE","PDH",
AK1376="BSS Hardware Issue","BSS",
AK1376="Sites strategiques, MLL, Pylone, etc.","ENVTECH",
AK1376="AKTIVCO DEFAUT GE &amp; POWER Cabinet","AKTIVCO",
AK1376="AKTIVCO Coupure ENEO &amp; Baisse de tension","AKTIVCO GRID ONLY",
AK1376="Coupure ENEO &amp; Baisse de tension","IHS GRID ONLY",
AK1376="Defaut GE &amp; POWER Cabinet","IHS",
AK1376="Sharing","Partners",
AK1376="Sites strategiques &amp; DataCenter","SST &amp; DC",
AK1376="Exclu","Exclu",
AK1376="SAT","SAT",
AK1376="SPARE-ISSUE","SPARE-ISSUE",
AK1376="Fiber CAmtel","TRANS_FO_CAMTEL",
AK1376="Fiber AOF","Fiber AOF",
AK1376="Projet OCM (HUAWEI)","TRAVAUX-HUAWEI",
AK1376="Projet OCM (NOKIA)","TRAVAUX-NOKIA",
AK1376="ACCESS-ISSUE","ACCESS-ISSUE",
AK1376="Projet OCM (ZTE, NOKIA, autres projets)","TRAVAUX OCM",
AK1376="No root CAuse","No root cause",
AK1376="ODU HS","PDH",
AK1376="IP &amp; VLAN","PDH",
AK1376="Warehouse HUAWEI","SPARE-ISSUE",
AK1376="SPARE-HS","SPARE-ISSUE",
AK1376="Power Telco","BSS",AK1376="no impacts","no impacts"
),"")</f>
        <v>No root cause</v>
      </c>
      <c r="AJ1376" s="56" t="str" cm="1">
        <f t="array" ref="AJ1376">IFERROR(_xlfn.IFS(
AK1376="MPR ISSUE","TX ISSUE",
AK1376="BSS Hardware Issue","RAN ISSUE",
AK1376="Sites strategiques, MLL, Pylone, etc.","ENVTECH",
AK1376="AKTIVCO DEFAUT GE &amp; POWER Cabinet","POWER ISSUE",
AK1376="AKTIVCO Coupure ENEO &amp; Baisse de tension","POWER ISSUE",
AK1376="Coupure ENEO &amp; Baisse de tension","POWER ISSUE",
AK1376="Defaut GE &amp; POWER Cabinet","POWER ISSUE",
AK1376="Sharing","POWER ISSUE",
AK1376="Sites strategiques &amp; DataCenter","POWER ISSUE",
AK1376="Exclu","Exclu",
AK1376="SAT","TX ISSUE",
AK1376="SPARE-ISSUE","SPARE-ISSUE",
AK1376="Fiber CAmtel","TX ISSUE",
AK1376="Fiber AOF","TX ISSUE",
AK1376="Projet OCM (HUAWEI)","TRAVAUX-HUAWEI",
AK1376="Projet OCM (NOKIA)","TRAVAUX -NOKIA",
AK1376="ACCESS-ISSUE","ACCESS-ISSUE",
AK1376="Projet OCM (ZTE, NOKIA, autres projets)","TRAVAUX OCM",
AK1376="No root CAuse","No root cause",
AK1376="ODU HS","TX ISSUE",
AK1376="IP &amp; VLAN","TX ISSUE",
AK1376="Warehouse HUAWEI","SPARE-ISSUE",
AK1376="SPARE-HS","SPARE-ISSUE",
AK1376="Power Telco","RAN ISSUE",AK1376="no impacts","no impacts"
),"")</f>
        <v>No root cause</v>
      </c>
      <c r="AK1376" s="81" t="s">
        <v>5620</v>
      </c>
      <c r="AL1376" s="56" t="str" cm="1">
        <f t="array" ref="AL1376">IFERROR(_xlfn.IFS(
AK1376="MPR ISSUE","ACTIVE",
AK1376="BSS Hardware Issue","ACTIVE",
AK1376="Sites strategiques, MLL, Pylone, etc.","PASSIVE",
AK1376="AKTIVCO DEFAUT GE &amp; POWER Cabinet","PASSIVE",
AK1376="AKTIVCO Coupure ENEO &amp; Baisse de tension","PASSIVE",
AK1376="Coupure ENEO &amp; Baisse de tension","PASSIVE",
AK1376="Defaut GE &amp; POWER Cabinet","PASSIVE",
AK1376="Sharing","PASSIVE",
AK1376="Sites strategiques &amp; DataCenter","PASSIVE",
AK1376="Exclu","Exclu",
AK1376="SAT","ACTIVE",
AK1376="SPARE-ISSUE","SPARE-ISSUE",
AK1376="Fiber CAmtel","ACTIVE",
AK1376="Fiber AOF","ACTIVE",
AK1376="Projet OCM (HUAWEI)","PLANNED WORKS",
AK1376="Projet OCM (NOKIA)","PLANNED WORKS",
AK1376="ACCESS-ISSUE","ACCESS-ISSUE",
AK1376="Projet OCM (ZTE, NOKIA, autres projets)","PLANNED WORKS",
AK1376="No root CAuse","No root cause",
AK1376="ODU HS","ACTIVE",
AK1376="IP &amp; VLAN","ACTIVE",
AK1376="Warehouse HUAWEI","SPARE-ISSUE",
AK1376="SPARE-HS","SPARE-ISSUE",
AK1376="Power Telco","ACTIVE", AK1376="no impacts","no impacts"
),"")</f>
        <v>No root cause</v>
      </c>
      <c r="AM1376" s="108" t="s">
        <v>5537</v>
      </c>
      <c r="AN1376" s="117" t="s">
        <v>3490</v>
      </c>
      <c r="AP1376" s="23" t="s">
        <v>5537</v>
      </c>
      <c r="AQ1376" s="23" t="s">
        <v>5537</v>
      </c>
      <c r="AR1376" s="7"/>
      <c r="AS1376" s="6"/>
      <c r="AT1376" s="7"/>
      <c r="AU1376" s="3" t="s">
        <v>5537</v>
      </c>
      <c r="AV1376" s="24" t="s">
        <v>5537</v>
      </c>
      <c r="AW1376" s="24" t="s">
        <v>5537</v>
      </c>
      <c r="AX1376" s="24" t="s">
        <v>5537</v>
      </c>
      <c r="AY1376" s="24" t="s">
        <v>5537</v>
      </c>
      <c r="AZ1376" s="24" t="s">
        <v>5537</v>
      </c>
      <c r="BA1376" s="24" t="s">
        <v>5537</v>
      </c>
      <c r="BB1376" s="24" t="s">
        <v>5537</v>
      </c>
      <c r="BC1376" s="24" t="s">
        <v>5537</v>
      </c>
      <c r="BD1376" s="24" t="s">
        <v>5537</v>
      </c>
      <c r="BE1376" s="24" t="s">
        <v>5537</v>
      </c>
      <c r="BF1376" s="24" t="s">
        <v>5537</v>
      </c>
      <c r="BG1376" s="24" t="s">
        <v>5537</v>
      </c>
      <c r="BH1376" s="24" t="s">
        <v>5537</v>
      </c>
      <c r="BI1376" s="9" t="s">
        <v>5537</v>
      </c>
      <c r="BJ1376" s="14"/>
      <c r="BK1376" s="14" t="s">
        <v>5537</v>
      </c>
      <c r="BL1376" s="14" t="str">
        <f>_xlfn.XLOOKUP(B1376,'[4]cell downs 18042026 17h'!$B:$B,'[4]cell downs 18042026 17h'!$B:$B,"")</f>
        <v/>
      </c>
      <c r="BM1376" s="14" t="str">
        <f>_xlfn.XLOOKUP(B1376,'[5]Cells Huawei 19042026 15h'!$B:$B,'[5]Cells Huawei 19042026 15h'!$B:$B,"")</f>
        <v/>
      </c>
      <c r="BN1376" s="9" t="str">
        <f>_xlfn.XLOOKUP(B1376,'[6]cells down 19042026 9H40'!$B:$B,'[6]cells down 19042026 9H40'!$B:$B,"")</f>
        <v/>
      </c>
      <c r="BO1376" s="9" t="s">
        <v>3490</v>
      </c>
      <c r="BP1376" s="9" t="s">
        <v>12</v>
      </c>
    </row>
    <row r="1377" spans="1:68" s="9" customFormat="1" x14ac:dyDescent="0.35">
      <c r="A1377" s="1" t="s">
        <v>3385</v>
      </c>
      <c r="B1377" s="8" t="s">
        <v>3386</v>
      </c>
      <c r="C1377" s="3" t="str">
        <f>_xlfn.XLOOKUP(B1377,'[1]daily break down'!$D:$D,'[1]daily break down'!$E:$E,"")</f>
        <v>CENTRE</v>
      </c>
      <c r="D1377" s="1" t="s">
        <v>21</v>
      </c>
      <c r="E1377" s="1" t="s">
        <v>36</v>
      </c>
      <c r="F1377" s="3" t="s">
        <v>69</v>
      </c>
      <c r="G1377" s="1" t="s">
        <v>70</v>
      </c>
      <c r="H1377" s="41" t="str">
        <f>_xlfn.XLOOKUP(B1377,[2]CALCULATION!$B:$B,[2]CALCULATION!$H:$H,"")</f>
        <v>ZTE</v>
      </c>
      <c r="I1377" s="34">
        <v>0</v>
      </c>
      <c r="J1377" s="34">
        <v>0</v>
      </c>
      <c r="K1377" s="34">
        <v>0</v>
      </c>
      <c r="L1377" s="34">
        <v>0</v>
      </c>
      <c r="M1377" s="34">
        <v>0</v>
      </c>
      <c r="N1377" s="34">
        <v>0</v>
      </c>
      <c r="O1377" s="34">
        <v>0</v>
      </c>
      <c r="P1377" s="34">
        <v>0</v>
      </c>
      <c r="Q1377" s="34">
        <v>0</v>
      </c>
      <c r="R1377" s="34">
        <v>0</v>
      </c>
      <c r="S1377" s="109">
        <v>0</v>
      </c>
      <c r="T1377" s="109">
        <f>_xlfn.XLOOKUP(B1377,'[3]Nur des jours'!$B:$B,'[3]Nur des jours'!$U:$U,"")</f>
        <v>5.3683585735364381E-3</v>
      </c>
      <c r="U1377" s="109">
        <v>0</v>
      </c>
      <c r="V1377" s="109">
        <v>0</v>
      </c>
      <c r="W1377" s="109">
        <v>5.3683585735364381E-3</v>
      </c>
      <c r="X1377" s="109">
        <v>0</v>
      </c>
      <c r="Y1377" s="109">
        <v>0</v>
      </c>
      <c r="Z1377" s="109">
        <v>0</v>
      </c>
      <c r="AA1377" s="109">
        <v>0</v>
      </c>
      <c r="AB1377" s="109">
        <v>0</v>
      </c>
      <c r="AC1377" s="109">
        <v>0</v>
      </c>
      <c r="AD1377" s="109">
        <v>0</v>
      </c>
      <c r="AE1377" s="109">
        <v>0</v>
      </c>
      <c r="AF1377" s="109">
        <v>0</v>
      </c>
      <c r="AG1377" s="57" t="str">
        <f>_xlfn.XLOOKUP(B1377,[3]CALCULATION!$B:$B,[3]CALCULATION!$M:$M,"")</f>
        <v>Operationnel</v>
      </c>
      <c r="AH1377" s="57"/>
      <c r="AI1377" s="56" t="str" cm="1">
        <f t="array" ref="AI1377">IFERROR(_xlfn.IFS(
AK1377="MPR ISSUE","PDH",
AK1377="BSS Hardware Issue","BSS",
AK1377="Sites strategiques, MLL, Pylone, etc.","ENVTECH",
AK1377="AKTIVCO DEFAUT GE &amp; POWER Cabinet","AKTIVCO",
AK1377="AKTIVCO Coupure ENEO &amp; Baisse de tension","AKTIVCO GRID ONLY",
AK1377="Coupure ENEO &amp; Baisse de tension","IHS GRID ONLY",
AK1377="Defaut GE &amp; POWER Cabinet","IHS",
AK1377="Sharing","Partners",
AK1377="Sites strategiques &amp; DataCenter","SST &amp; DC",
AK1377="Exclu","Exclu",
AK1377="SAT","SAT",
AK1377="SPARE-ISSUE","SPARE-ISSUE",
AK1377="Fiber CAmtel","TRANS_FO_CAMTEL",
AK1377="Fiber AOF","Fiber AOF",
AK1377="Projet OCM (HUAWEI)","TRAVAUX-HUAWEI",
AK1377="Projet OCM (NOKIA)","TRAVAUX-NOKIA",
AK1377="ACCESS-ISSUE","ACCESS-ISSUE",
AK1377="Projet OCM (ZTE, NOKIA, autres projets)","TRAVAUX OCM",
AK1377="No root CAuse","No root cause",
AK1377="ODU HS","PDH",
AK1377="IP &amp; VLAN","PDH",
AK1377="Warehouse HUAWEI","SPARE-ISSUE",
AK1377="SPARE-HS","SPARE-ISSUE",
AK1377="Power Telco","BSS",AK1377="no impacts","no impacts"
),"")</f>
        <v>No root cause</v>
      </c>
      <c r="AJ1377" s="56" t="str" cm="1">
        <f t="array" ref="AJ1377">IFERROR(_xlfn.IFS(
AK1377="MPR ISSUE","TX ISSUE",
AK1377="BSS Hardware Issue","RAN ISSUE",
AK1377="Sites strategiques, MLL, Pylone, etc.","ENVTECH",
AK1377="AKTIVCO DEFAUT GE &amp; POWER Cabinet","POWER ISSUE",
AK1377="AKTIVCO Coupure ENEO &amp; Baisse de tension","POWER ISSUE",
AK1377="Coupure ENEO &amp; Baisse de tension","POWER ISSUE",
AK1377="Defaut GE &amp; POWER Cabinet","POWER ISSUE",
AK1377="Sharing","POWER ISSUE",
AK1377="Sites strategiques &amp; DataCenter","POWER ISSUE",
AK1377="Exclu","Exclu",
AK1377="SAT","TX ISSUE",
AK1377="SPARE-ISSUE","SPARE-ISSUE",
AK1377="Fiber CAmtel","TX ISSUE",
AK1377="Fiber AOF","TX ISSUE",
AK1377="Projet OCM (HUAWEI)","TRAVAUX-HUAWEI",
AK1377="Projet OCM (NOKIA)","TRAVAUX -NOKIA",
AK1377="ACCESS-ISSUE","ACCESS-ISSUE",
AK1377="Projet OCM (ZTE, NOKIA, autres projets)","TRAVAUX OCM",
AK1377="No root CAuse","No root cause",
AK1377="ODU HS","TX ISSUE",
AK1377="IP &amp; VLAN","TX ISSUE",
AK1377="Warehouse HUAWEI","SPARE-ISSUE",
AK1377="SPARE-HS","SPARE-ISSUE",
AK1377="Power Telco","RAN ISSUE",AK1377="no impacts","no impacts"
),"")</f>
        <v>No root cause</v>
      </c>
      <c r="AK1377" s="81" t="s">
        <v>5620</v>
      </c>
      <c r="AL1377" s="56" t="str" cm="1">
        <f t="array" ref="AL1377">IFERROR(_xlfn.IFS(
AK1377="MPR ISSUE","ACTIVE",
AK1377="BSS Hardware Issue","ACTIVE",
AK1377="Sites strategiques, MLL, Pylone, etc.","PASSIVE",
AK1377="AKTIVCO DEFAUT GE &amp; POWER Cabinet","PASSIVE",
AK1377="AKTIVCO Coupure ENEO &amp; Baisse de tension","PASSIVE",
AK1377="Coupure ENEO &amp; Baisse de tension","PASSIVE",
AK1377="Defaut GE &amp; POWER Cabinet","PASSIVE",
AK1377="Sharing","PASSIVE",
AK1377="Sites strategiques &amp; DataCenter","PASSIVE",
AK1377="Exclu","Exclu",
AK1377="SAT","ACTIVE",
AK1377="SPARE-ISSUE","SPARE-ISSUE",
AK1377="Fiber CAmtel","ACTIVE",
AK1377="Fiber AOF","ACTIVE",
AK1377="Projet OCM (HUAWEI)","PLANNED WORKS",
AK1377="Projet OCM (NOKIA)","PLANNED WORKS",
AK1377="ACCESS-ISSUE","ACCESS-ISSUE",
AK1377="Projet OCM (ZTE, NOKIA, autres projets)","PLANNED WORKS",
AK1377="No root CAuse","No root cause",
AK1377="ODU HS","ACTIVE",
AK1377="IP &amp; VLAN","ACTIVE",
AK1377="Warehouse HUAWEI","SPARE-ISSUE",
AK1377="SPARE-HS","SPARE-ISSUE",
AK1377="Power Telco","ACTIVE", AK1377="no impacts","no impacts"
),"")</f>
        <v>No root cause</v>
      </c>
      <c r="AM1377" s="108" t="s">
        <v>5537</v>
      </c>
      <c r="AN1377" s="117" t="s">
        <v>3386</v>
      </c>
      <c r="AP1377" s="23" t="s">
        <v>5537</v>
      </c>
      <c r="AQ1377" s="23" t="s">
        <v>5537</v>
      </c>
      <c r="AR1377" s="7"/>
      <c r="AS1377" s="6"/>
      <c r="AT1377" s="7"/>
      <c r="AU1377" s="3" t="s">
        <v>5537</v>
      </c>
      <c r="AV1377" s="24" t="s">
        <v>5537</v>
      </c>
      <c r="AW1377" s="24" t="s">
        <v>5537</v>
      </c>
      <c r="AX1377" s="24" t="s">
        <v>5537</v>
      </c>
      <c r="AY1377" s="24" t="s">
        <v>5537</v>
      </c>
      <c r="AZ1377" s="24" t="s">
        <v>5537</v>
      </c>
      <c r="BA1377" s="24" t="s">
        <v>5537</v>
      </c>
      <c r="BB1377" s="24" t="s">
        <v>5537</v>
      </c>
      <c r="BC1377" s="24" t="s">
        <v>5537</v>
      </c>
      <c r="BD1377" s="24" t="s">
        <v>5537</v>
      </c>
      <c r="BE1377" s="24" t="s">
        <v>5537</v>
      </c>
      <c r="BF1377" s="24" t="s">
        <v>5537</v>
      </c>
      <c r="BG1377" s="24" t="s">
        <v>5537</v>
      </c>
      <c r="BH1377" s="24" t="s">
        <v>5537</v>
      </c>
      <c r="BI1377" s="9" t="s">
        <v>5537</v>
      </c>
      <c r="BJ1377" s="14"/>
      <c r="BK1377" s="14" t="s">
        <v>5537</v>
      </c>
      <c r="BL1377" s="14" t="str">
        <f>_xlfn.XLOOKUP(B1377,'[4]cell downs 18042026 17h'!$B:$B,'[4]cell downs 18042026 17h'!$B:$B,"")</f>
        <v/>
      </c>
      <c r="BM1377" s="14" t="str">
        <f>_xlfn.XLOOKUP(B1377,'[5]Cells Huawei 19042026 15h'!$B:$B,'[5]Cells Huawei 19042026 15h'!$B:$B,"")</f>
        <v/>
      </c>
      <c r="BN1377" s="9" t="str">
        <f>_xlfn.XLOOKUP(B1377,'[6]cells down 19042026 9H40'!$B:$B,'[6]cells down 19042026 9H40'!$B:$B,"")</f>
        <v/>
      </c>
      <c r="BO1377" s="9" t="s">
        <v>5537</v>
      </c>
      <c r="BP1377" s="9" t="s">
        <v>594</v>
      </c>
    </row>
    <row r="1378" spans="1:68" s="9" customFormat="1" x14ac:dyDescent="0.35">
      <c r="A1378" s="1" t="s">
        <v>3104</v>
      </c>
      <c r="B1378" s="8" t="s">
        <v>3105</v>
      </c>
      <c r="C1378" s="3" t="str">
        <f>_xlfn.XLOOKUP(B1378,'[1]daily break down'!$D:$D,'[1]daily break down'!$E:$E,"")</f>
        <v>EXTREME-NORD</v>
      </c>
      <c r="D1378" s="1" t="s">
        <v>11</v>
      </c>
      <c r="E1378" s="1" t="s">
        <v>237</v>
      </c>
      <c r="F1378" s="3" t="s">
        <v>55</v>
      </c>
      <c r="G1378" s="1" t="s">
        <v>2075</v>
      </c>
      <c r="H1378" s="39" t="str">
        <f>_xlfn.XLOOKUP(B1378,[2]CALCULATION!$B:$B,[2]CALCULATION!$H:$H,"")</f>
        <v>HUAWEI</v>
      </c>
      <c r="I1378" s="34">
        <v>0</v>
      </c>
      <c r="J1378" s="34">
        <v>0</v>
      </c>
      <c r="K1378" s="34">
        <v>0</v>
      </c>
      <c r="L1378" s="34">
        <v>0</v>
      </c>
      <c r="M1378" s="34">
        <v>0</v>
      </c>
      <c r="N1378" s="34">
        <v>0</v>
      </c>
      <c r="O1378" s="34">
        <v>0</v>
      </c>
      <c r="P1378" s="34">
        <v>0</v>
      </c>
      <c r="Q1378" s="34">
        <v>0</v>
      </c>
      <c r="R1378" s="34">
        <v>0</v>
      </c>
      <c r="S1378" s="109">
        <v>0</v>
      </c>
      <c r="T1378" s="109">
        <f>_xlfn.XLOOKUP(B1378,'[3]Nur des jours'!$B:$B,'[3]Nur des jours'!$U:$U,"")</f>
        <v>0</v>
      </c>
      <c r="U1378" s="109">
        <v>0</v>
      </c>
      <c r="V1378" s="109">
        <v>0</v>
      </c>
      <c r="W1378" s="109">
        <v>3.4778402718922017E-3</v>
      </c>
      <c r="X1378" s="109">
        <v>0</v>
      </c>
      <c r="Y1378" s="109">
        <v>0</v>
      </c>
      <c r="Z1378" s="109">
        <v>0</v>
      </c>
      <c r="AA1378" s="109">
        <v>0</v>
      </c>
      <c r="AB1378" s="109">
        <v>0</v>
      </c>
      <c r="AC1378" s="109">
        <v>0</v>
      </c>
      <c r="AD1378" s="109">
        <v>0</v>
      </c>
      <c r="AE1378" s="109">
        <v>0</v>
      </c>
      <c r="AF1378" s="109">
        <v>0</v>
      </c>
      <c r="AG1378" s="57" t="str">
        <f>_xlfn.XLOOKUP(B1378,[3]CALCULATION!$B:$B,[3]CALCULATION!$M:$M,"")</f>
        <v>Insecurity</v>
      </c>
      <c r="AH1378" s="57"/>
      <c r="AI1378" s="56" t="str" cm="1">
        <f t="array" ref="AI1378">IFERROR(_xlfn.IFS(
AK1378="MPR ISSUE","PDH",
AK1378="BSS Hardware Issue","BSS",
AK1378="Sites strategiques, MLL, Pylone, etc.","ENVTECH",
AK1378="AKTIVCO DEFAUT GE &amp; POWER Cabinet","AKTIVCO",
AK1378="AKTIVCO Coupure ENEO &amp; Baisse de tension","AKTIVCO GRID ONLY",
AK1378="Coupure ENEO &amp; Baisse de tension","IHS GRID ONLY",
AK1378="Defaut GE &amp; POWER Cabinet","IHS",
AK1378="Sharing","Partners",
AK1378="Sites strategiques &amp; DataCenter","SST &amp; DC",
AK1378="Exclu","Exclu",
AK1378="SAT","SAT",
AK1378="SPARE-ISSUE","SPARE-ISSUE",
AK1378="Fiber CAmtel","TRANS_FO_CAMTEL",
AK1378="Fiber AOF","Fiber AOF",
AK1378="Projet OCM (HUAWEI)","TRAVAUX-HUAWEI",
AK1378="Projet OCM (NOKIA)","TRAVAUX-NOKIA",
AK1378="ACCESS-ISSUE","ACCESS-ISSUE",
AK1378="Projet OCM (ZTE, NOKIA, autres projets)","TRAVAUX OCM",
AK1378="No root CAuse","No root cause",
AK1378="ODU HS","PDH",
AK1378="IP &amp; VLAN","PDH",
AK1378="Warehouse HUAWEI","SPARE-ISSUE",
AK1378="SPARE-HS","SPARE-ISSUE",
AK1378="Power Telco","BSS",AK1378="no impacts","no impacts"
),"")</f>
        <v>No root cause</v>
      </c>
      <c r="AJ1378" s="56" t="str" cm="1">
        <f t="array" ref="AJ1378">IFERROR(_xlfn.IFS(
AK1378="MPR ISSUE","TX ISSUE",
AK1378="BSS Hardware Issue","RAN ISSUE",
AK1378="Sites strategiques, MLL, Pylone, etc.","ENVTECH",
AK1378="AKTIVCO DEFAUT GE &amp; POWER Cabinet","POWER ISSUE",
AK1378="AKTIVCO Coupure ENEO &amp; Baisse de tension","POWER ISSUE",
AK1378="Coupure ENEO &amp; Baisse de tension","POWER ISSUE",
AK1378="Defaut GE &amp; POWER Cabinet","POWER ISSUE",
AK1378="Sharing","POWER ISSUE",
AK1378="Sites strategiques &amp; DataCenter","POWER ISSUE",
AK1378="Exclu","Exclu",
AK1378="SAT","TX ISSUE",
AK1378="SPARE-ISSUE","SPARE-ISSUE",
AK1378="Fiber CAmtel","TX ISSUE",
AK1378="Fiber AOF","TX ISSUE",
AK1378="Projet OCM (HUAWEI)","TRAVAUX-HUAWEI",
AK1378="Projet OCM (NOKIA)","TRAVAUX -NOKIA",
AK1378="ACCESS-ISSUE","ACCESS-ISSUE",
AK1378="Projet OCM (ZTE, NOKIA, autres projets)","TRAVAUX OCM",
AK1378="No root CAuse","No root cause",
AK1378="ODU HS","TX ISSUE",
AK1378="IP &amp; VLAN","TX ISSUE",
AK1378="Warehouse HUAWEI","SPARE-ISSUE",
AK1378="SPARE-HS","SPARE-ISSUE",
AK1378="Power Telco","RAN ISSUE",AK1378="no impacts","no impacts"
),"")</f>
        <v>No root cause</v>
      </c>
      <c r="AK1378" s="81" t="s">
        <v>5620</v>
      </c>
      <c r="AL1378" s="56" t="str" cm="1">
        <f t="array" ref="AL1378">IFERROR(_xlfn.IFS(
AK1378="MPR ISSUE","ACTIVE",
AK1378="BSS Hardware Issue","ACTIVE",
AK1378="Sites strategiques, MLL, Pylone, etc.","PASSIVE",
AK1378="AKTIVCO DEFAUT GE &amp; POWER Cabinet","PASSIVE",
AK1378="AKTIVCO Coupure ENEO &amp; Baisse de tension","PASSIVE",
AK1378="Coupure ENEO &amp; Baisse de tension","PASSIVE",
AK1378="Defaut GE &amp; POWER Cabinet","PASSIVE",
AK1378="Sharing","PASSIVE",
AK1378="Sites strategiques &amp; DataCenter","PASSIVE",
AK1378="Exclu","Exclu",
AK1378="SAT","ACTIVE",
AK1378="SPARE-ISSUE","SPARE-ISSUE",
AK1378="Fiber CAmtel","ACTIVE",
AK1378="Fiber AOF","ACTIVE",
AK1378="Projet OCM (HUAWEI)","PLANNED WORKS",
AK1378="Projet OCM (NOKIA)","PLANNED WORKS",
AK1378="ACCESS-ISSUE","ACCESS-ISSUE",
AK1378="Projet OCM (ZTE, NOKIA, autres projets)","PLANNED WORKS",
AK1378="No root CAuse","No root cause",
AK1378="ODU HS","ACTIVE",
AK1378="IP &amp; VLAN","ACTIVE",
AK1378="Warehouse HUAWEI","SPARE-ISSUE",
AK1378="SPARE-HS","SPARE-ISSUE",
AK1378="Power Telco","ACTIVE", AK1378="no impacts","no impacts"
),"")</f>
        <v>No root cause</v>
      </c>
      <c r="AM1378" s="108" t="s">
        <v>5537</v>
      </c>
      <c r="AN1378" s="117" t="s">
        <v>3105</v>
      </c>
      <c r="AP1378" s="23" t="s">
        <v>5537</v>
      </c>
      <c r="AQ1378" s="23" t="s">
        <v>5537</v>
      </c>
      <c r="AR1378" s="7"/>
      <c r="AS1378" s="6"/>
      <c r="AT1378" s="7"/>
      <c r="AU1378" s="3" t="s">
        <v>5537</v>
      </c>
      <c r="AV1378" s="24" t="s">
        <v>5537</v>
      </c>
      <c r="AW1378" s="24" t="s">
        <v>5537</v>
      </c>
      <c r="AX1378" s="24" t="s">
        <v>5537</v>
      </c>
      <c r="AY1378" s="24" t="s">
        <v>5537</v>
      </c>
      <c r="AZ1378" s="24" t="s">
        <v>5537</v>
      </c>
      <c r="BA1378" s="24" t="s">
        <v>5537</v>
      </c>
      <c r="BB1378" s="24" t="s">
        <v>5537</v>
      </c>
      <c r="BC1378" s="24" t="s">
        <v>5537</v>
      </c>
      <c r="BD1378" s="24" t="s">
        <v>5537</v>
      </c>
      <c r="BE1378" s="24" t="s">
        <v>5537</v>
      </c>
      <c r="BF1378" s="24" t="s">
        <v>5537</v>
      </c>
      <c r="BG1378" s="24" t="s">
        <v>5537</v>
      </c>
      <c r="BH1378" s="24" t="s">
        <v>5537</v>
      </c>
      <c r="BI1378" s="9" t="s">
        <v>5537</v>
      </c>
      <c r="BJ1378" s="14"/>
      <c r="BK1378" s="14" t="s">
        <v>5537</v>
      </c>
      <c r="BL1378" s="14" t="str">
        <f>_xlfn.XLOOKUP(B1378,'[4]cell downs 18042026 17h'!$B:$B,'[4]cell downs 18042026 17h'!$B:$B,"")</f>
        <v/>
      </c>
      <c r="BM1378" s="14" t="str">
        <f>_xlfn.XLOOKUP(B1378,'[5]Cells Huawei 19042026 15h'!$B:$B,'[5]Cells Huawei 19042026 15h'!$B:$B,"")</f>
        <v/>
      </c>
      <c r="BN1378" s="9" t="str">
        <f>_xlfn.XLOOKUP(B1378,'[6]cells down 19042026 9H40'!$B:$B,'[6]cells down 19042026 9H40'!$B:$B,"")</f>
        <v/>
      </c>
      <c r="BO1378" s="9" t="s">
        <v>3105</v>
      </c>
      <c r="BP1378" s="9" t="s">
        <v>5537</v>
      </c>
    </row>
    <row r="1379" spans="1:68" s="9" customFormat="1" x14ac:dyDescent="0.35">
      <c r="A1379" s="1" t="s">
        <v>3863</v>
      </c>
      <c r="B1379" s="8" t="s">
        <v>3864</v>
      </c>
      <c r="C1379" s="3" t="str">
        <f>_xlfn.XLOOKUP(B1379,'[1]daily break down'!$D:$D,'[1]daily break down'!$E:$E,"")</f>
        <v>EXTREME-NORD</v>
      </c>
      <c r="D1379" s="1" t="s">
        <v>11</v>
      </c>
      <c r="E1379" s="1" t="s">
        <v>12</v>
      </c>
      <c r="F1379" s="3" t="s">
        <v>55</v>
      </c>
      <c r="G1379" s="1" t="s">
        <v>3804</v>
      </c>
      <c r="H1379" s="39" t="str">
        <f>_xlfn.XLOOKUP(B1379,[2]CALCULATION!$B:$B,[2]CALCULATION!$H:$H,"")</f>
        <v>HUAWEI</v>
      </c>
      <c r="I1379" s="34">
        <v>0</v>
      </c>
      <c r="J1379" s="34">
        <v>0</v>
      </c>
      <c r="K1379" s="34">
        <v>0</v>
      </c>
      <c r="L1379" s="34">
        <v>0</v>
      </c>
      <c r="M1379" s="34">
        <v>0</v>
      </c>
      <c r="N1379" s="34">
        <v>0</v>
      </c>
      <c r="O1379" s="34">
        <v>0</v>
      </c>
      <c r="P1379" s="34">
        <v>0</v>
      </c>
      <c r="Q1379" s="34">
        <v>0</v>
      </c>
      <c r="R1379" s="34">
        <v>0</v>
      </c>
      <c r="S1379" s="109">
        <v>0</v>
      </c>
      <c r="T1379" s="109">
        <f>_xlfn.XLOOKUP(B1379,'[3]Nur des jours'!$B:$B,'[3]Nur des jours'!$U:$U,"")</f>
        <v>0</v>
      </c>
      <c r="U1379" s="109">
        <v>0</v>
      </c>
      <c r="V1379" s="109">
        <v>0</v>
      </c>
      <c r="W1379" s="109">
        <v>3.3886648803052215E-3</v>
      </c>
      <c r="X1379" s="109">
        <v>0</v>
      </c>
      <c r="Y1379" s="109">
        <v>0</v>
      </c>
      <c r="Z1379" s="109">
        <v>0</v>
      </c>
      <c r="AA1379" s="109">
        <v>0</v>
      </c>
      <c r="AB1379" s="109">
        <v>0</v>
      </c>
      <c r="AC1379" s="109">
        <v>0</v>
      </c>
      <c r="AD1379" s="109">
        <v>0</v>
      </c>
      <c r="AE1379" s="109">
        <v>0</v>
      </c>
      <c r="AF1379" s="109">
        <v>0</v>
      </c>
      <c r="AG1379" s="57" t="str">
        <f>_xlfn.XLOOKUP(B1379,[3]CALCULATION!$B:$B,[3]CALCULATION!$M:$M,"")</f>
        <v>Insecurity</v>
      </c>
      <c r="AH1379" s="57"/>
      <c r="AI1379" s="56" t="str" cm="1">
        <f t="array" ref="AI1379">IFERROR(_xlfn.IFS(
AK1379="MPR ISSUE","PDH",
AK1379="BSS Hardware Issue","BSS",
AK1379="Sites strategiques, MLL, Pylone, etc.","ENVTECH",
AK1379="AKTIVCO DEFAUT GE &amp; POWER Cabinet","AKTIVCO",
AK1379="AKTIVCO Coupure ENEO &amp; Baisse de tension","AKTIVCO GRID ONLY",
AK1379="Coupure ENEO &amp; Baisse de tension","IHS GRID ONLY",
AK1379="Defaut GE &amp; POWER Cabinet","IHS",
AK1379="Sharing","Partners",
AK1379="Sites strategiques &amp; DataCenter","SST &amp; DC",
AK1379="Exclu","Exclu",
AK1379="SAT","SAT",
AK1379="SPARE-ISSUE","SPARE-ISSUE",
AK1379="Fiber CAmtel","TRANS_FO_CAMTEL",
AK1379="Fiber AOF","Fiber AOF",
AK1379="Projet OCM (HUAWEI)","TRAVAUX-HUAWEI",
AK1379="Projet OCM (NOKIA)","TRAVAUX-NOKIA",
AK1379="ACCESS-ISSUE","ACCESS-ISSUE",
AK1379="Projet OCM (ZTE, NOKIA, autres projets)","TRAVAUX OCM",
AK1379="No root CAuse","No root cause",
AK1379="ODU HS","PDH",
AK1379="IP &amp; VLAN","PDH",
AK1379="Warehouse HUAWEI","SPARE-ISSUE",
AK1379="SPARE-HS","SPARE-ISSUE",
AK1379="Power Telco","BSS",AK1379="no impacts","no impacts"
),"")</f>
        <v>No root cause</v>
      </c>
      <c r="AJ1379" s="56" t="str" cm="1">
        <f t="array" ref="AJ1379">IFERROR(_xlfn.IFS(
AK1379="MPR ISSUE","TX ISSUE",
AK1379="BSS Hardware Issue","RAN ISSUE",
AK1379="Sites strategiques, MLL, Pylone, etc.","ENVTECH",
AK1379="AKTIVCO DEFAUT GE &amp; POWER Cabinet","POWER ISSUE",
AK1379="AKTIVCO Coupure ENEO &amp; Baisse de tension","POWER ISSUE",
AK1379="Coupure ENEO &amp; Baisse de tension","POWER ISSUE",
AK1379="Defaut GE &amp; POWER Cabinet","POWER ISSUE",
AK1379="Sharing","POWER ISSUE",
AK1379="Sites strategiques &amp; DataCenter","POWER ISSUE",
AK1379="Exclu","Exclu",
AK1379="SAT","TX ISSUE",
AK1379="SPARE-ISSUE","SPARE-ISSUE",
AK1379="Fiber CAmtel","TX ISSUE",
AK1379="Fiber AOF","TX ISSUE",
AK1379="Projet OCM (HUAWEI)","TRAVAUX-HUAWEI",
AK1379="Projet OCM (NOKIA)","TRAVAUX -NOKIA",
AK1379="ACCESS-ISSUE","ACCESS-ISSUE",
AK1379="Projet OCM (ZTE, NOKIA, autres projets)","TRAVAUX OCM",
AK1379="No root CAuse","No root cause",
AK1379="ODU HS","TX ISSUE",
AK1379="IP &amp; VLAN","TX ISSUE",
AK1379="Warehouse HUAWEI","SPARE-ISSUE",
AK1379="SPARE-HS","SPARE-ISSUE",
AK1379="Power Telco","RAN ISSUE",AK1379="no impacts","no impacts"
),"")</f>
        <v>No root cause</v>
      </c>
      <c r="AK1379" s="81" t="s">
        <v>5620</v>
      </c>
      <c r="AL1379" s="56" t="str" cm="1">
        <f t="array" ref="AL1379">IFERROR(_xlfn.IFS(
AK1379="MPR ISSUE","ACTIVE",
AK1379="BSS Hardware Issue","ACTIVE",
AK1379="Sites strategiques, MLL, Pylone, etc.","PASSIVE",
AK1379="AKTIVCO DEFAUT GE &amp; POWER Cabinet","PASSIVE",
AK1379="AKTIVCO Coupure ENEO &amp; Baisse de tension","PASSIVE",
AK1379="Coupure ENEO &amp; Baisse de tension","PASSIVE",
AK1379="Defaut GE &amp; POWER Cabinet","PASSIVE",
AK1379="Sharing","PASSIVE",
AK1379="Sites strategiques &amp; DataCenter","PASSIVE",
AK1379="Exclu","Exclu",
AK1379="SAT","ACTIVE",
AK1379="SPARE-ISSUE","SPARE-ISSUE",
AK1379="Fiber CAmtel","ACTIVE",
AK1379="Fiber AOF","ACTIVE",
AK1379="Projet OCM (HUAWEI)","PLANNED WORKS",
AK1379="Projet OCM (NOKIA)","PLANNED WORKS",
AK1379="ACCESS-ISSUE","ACCESS-ISSUE",
AK1379="Projet OCM (ZTE, NOKIA, autres projets)","PLANNED WORKS",
AK1379="No root CAuse","No root cause",
AK1379="ODU HS","ACTIVE",
AK1379="IP &amp; VLAN","ACTIVE",
AK1379="Warehouse HUAWEI","SPARE-ISSUE",
AK1379="SPARE-HS","SPARE-ISSUE",
AK1379="Power Telco","ACTIVE", AK1379="no impacts","no impacts"
),"")</f>
        <v>No root cause</v>
      </c>
      <c r="AM1379" s="108" t="s">
        <v>5537</v>
      </c>
      <c r="AN1379" s="117" t="s">
        <v>3864</v>
      </c>
      <c r="AP1379" s="23" t="s">
        <v>5537</v>
      </c>
      <c r="AQ1379" s="23" t="s">
        <v>5537</v>
      </c>
      <c r="AR1379" s="7"/>
      <c r="AS1379" s="6"/>
      <c r="AT1379" s="7"/>
      <c r="AU1379" s="3" t="s">
        <v>5537</v>
      </c>
      <c r="AV1379" s="24" t="s">
        <v>5537</v>
      </c>
      <c r="AW1379" s="24" t="s">
        <v>5537</v>
      </c>
      <c r="AX1379" s="24" t="s">
        <v>5537</v>
      </c>
      <c r="AY1379" s="24" t="s">
        <v>5537</v>
      </c>
      <c r="AZ1379" s="24" t="s">
        <v>5537</v>
      </c>
      <c r="BA1379" s="24" t="s">
        <v>5537</v>
      </c>
      <c r="BB1379" s="24" t="s">
        <v>5537</v>
      </c>
      <c r="BC1379" s="24" t="s">
        <v>5537</v>
      </c>
      <c r="BD1379" s="24" t="s">
        <v>5537</v>
      </c>
      <c r="BE1379" s="24" t="s">
        <v>5537</v>
      </c>
      <c r="BF1379" s="24" t="s">
        <v>5537</v>
      </c>
      <c r="BG1379" s="24" t="s">
        <v>5537</v>
      </c>
      <c r="BH1379" s="24" t="s">
        <v>5537</v>
      </c>
      <c r="BI1379" s="9" t="s">
        <v>5537</v>
      </c>
      <c r="BJ1379" s="14"/>
      <c r="BK1379" s="14" t="s">
        <v>5537</v>
      </c>
      <c r="BL1379" s="14" t="str">
        <f>_xlfn.XLOOKUP(B1379,'[4]cell downs 18042026 17h'!$B:$B,'[4]cell downs 18042026 17h'!$B:$B,"")</f>
        <v/>
      </c>
      <c r="BM1379" s="14" t="str">
        <f>_xlfn.XLOOKUP(B1379,'[5]Cells Huawei 19042026 15h'!$B:$B,'[5]Cells Huawei 19042026 15h'!$B:$B,"")</f>
        <v/>
      </c>
      <c r="BN1379" s="9" t="str">
        <f>_xlfn.XLOOKUP(B1379,'[6]cells down 19042026 9H40'!$B:$B,'[6]cells down 19042026 9H40'!$B:$B,"")</f>
        <v/>
      </c>
      <c r="BO1379" s="9" t="s">
        <v>3864</v>
      </c>
      <c r="BP1379" s="9" t="s">
        <v>5537</v>
      </c>
    </row>
    <row r="1380" spans="1:68" s="9" customFormat="1" x14ac:dyDescent="0.35">
      <c r="A1380" s="1" t="s">
        <v>1895</v>
      </c>
      <c r="B1380" s="8" t="s">
        <v>1896</v>
      </c>
      <c r="C1380" s="3" t="str">
        <f>_xlfn.XLOOKUP(B1380,'[1]daily break down'!$D:$D,'[1]daily break down'!$E:$E,"")</f>
        <v>CENTRE</v>
      </c>
      <c r="D1380" s="1" t="s">
        <v>11</v>
      </c>
      <c r="E1380" s="1" t="s">
        <v>12</v>
      </c>
      <c r="F1380" s="3" t="s">
        <v>69</v>
      </c>
      <c r="G1380" s="1" t="s">
        <v>70</v>
      </c>
      <c r="H1380" s="41" t="str">
        <f>_xlfn.XLOOKUP(B1380,[2]CALCULATION!$B:$B,[2]CALCULATION!$H:$H,"")</f>
        <v>ZTE</v>
      </c>
      <c r="I1380" s="34">
        <v>0</v>
      </c>
      <c r="J1380" s="34">
        <v>0</v>
      </c>
      <c r="K1380" s="34">
        <v>0</v>
      </c>
      <c r="L1380" s="34">
        <v>0</v>
      </c>
      <c r="M1380" s="34">
        <v>0</v>
      </c>
      <c r="N1380" s="34">
        <v>0</v>
      </c>
      <c r="O1380" s="34">
        <v>0</v>
      </c>
      <c r="P1380" s="34">
        <v>0</v>
      </c>
      <c r="Q1380" s="34">
        <v>0</v>
      </c>
      <c r="R1380" s="34">
        <v>0</v>
      </c>
      <c r="S1380" s="109">
        <v>0</v>
      </c>
      <c r="T1380" s="109">
        <f>_xlfn.XLOOKUP(B1380,'[3]Nur des jours'!$B:$B,'[3]Nur des jours'!$U:$U,"")</f>
        <v>2.9606230006877844E-3</v>
      </c>
      <c r="U1380" s="109">
        <v>0</v>
      </c>
      <c r="V1380" s="109">
        <v>0</v>
      </c>
      <c r="W1380" s="109">
        <v>2.9606230006877844E-3</v>
      </c>
      <c r="X1380" s="109">
        <v>0</v>
      </c>
      <c r="Y1380" s="109">
        <v>0</v>
      </c>
      <c r="Z1380" s="109">
        <v>0</v>
      </c>
      <c r="AA1380" s="109">
        <v>0</v>
      </c>
      <c r="AB1380" s="109">
        <v>0</v>
      </c>
      <c r="AC1380" s="109">
        <v>0</v>
      </c>
      <c r="AD1380" s="109">
        <v>0</v>
      </c>
      <c r="AE1380" s="109">
        <v>0</v>
      </c>
      <c r="AF1380" s="109">
        <v>0</v>
      </c>
      <c r="AG1380" s="57" t="str">
        <f>_xlfn.XLOOKUP(B1380,[3]CALCULATION!$B:$B,[3]CALCULATION!$M:$M,"")</f>
        <v>Operationnel</v>
      </c>
      <c r="AH1380" s="57"/>
      <c r="AI1380" s="56" t="str" cm="1">
        <f t="array" ref="AI1380">IFERROR(_xlfn.IFS(
AK1380="MPR ISSUE","PDH",
AK1380="BSS Hardware Issue","BSS",
AK1380="Sites strategiques, MLL, Pylone, etc.","ENVTECH",
AK1380="AKTIVCO DEFAUT GE &amp; POWER Cabinet","AKTIVCO",
AK1380="AKTIVCO Coupure ENEO &amp; Baisse de tension","AKTIVCO GRID ONLY",
AK1380="Coupure ENEO &amp; Baisse de tension","IHS GRID ONLY",
AK1380="Defaut GE &amp; POWER Cabinet","IHS",
AK1380="Sharing","Partners",
AK1380="Sites strategiques &amp; DataCenter","SST &amp; DC",
AK1380="Exclu","Exclu",
AK1380="SAT","SAT",
AK1380="SPARE-ISSUE","SPARE-ISSUE",
AK1380="Fiber CAmtel","TRANS_FO_CAMTEL",
AK1380="Fiber AOF","Fiber AOF",
AK1380="Projet OCM (HUAWEI)","TRAVAUX-HUAWEI",
AK1380="Projet OCM (NOKIA)","TRAVAUX-NOKIA",
AK1380="ACCESS-ISSUE","ACCESS-ISSUE",
AK1380="Projet OCM (ZTE, NOKIA, autres projets)","TRAVAUX OCM",
AK1380="No root CAuse","No root cause",
AK1380="ODU HS","PDH",
AK1380="IP &amp; VLAN","PDH",
AK1380="Warehouse HUAWEI","SPARE-ISSUE",
AK1380="SPARE-HS","SPARE-ISSUE",
AK1380="Power Telco","BSS",AK1380="no impacts","no impacts"
),"")</f>
        <v>No root cause</v>
      </c>
      <c r="AJ1380" s="56" t="str" cm="1">
        <f t="array" ref="AJ1380">IFERROR(_xlfn.IFS(
AK1380="MPR ISSUE","TX ISSUE",
AK1380="BSS Hardware Issue","RAN ISSUE",
AK1380="Sites strategiques, MLL, Pylone, etc.","ENVTECH",
AK1380="AKTIVCO DEFAUT GE &amp; POWER Cabinet","POWER ISSUE",
AK1380="AKTIVCO Coupure ENEO &amp; Baisse de tension","POWER ISSUE",
AK1380="Coupure ENEO &amp; Baisse de tension","POWER ISSUE",
AK1380="Defaut GE &amp; POWER Cabinet","POWER ISSUE",
AK1380="Sharing","POWER ISSUE",
AK1380="Sites strategiques &amp; DataCenter","POWER ISSUE",
AK1380="Exclu","Exclu",
AK1380="SAT","TX ISSUE",
AK1380="SPARE-ISSUE","SPARE-ISSUE",
AK1380="Fiber CAmtel","TX ISSUE",
AK1380="Fiber AOF","TX ISSUE",
AK1380="Projet OCM (HUAWEI)","TRAVAUX-HUAWEI",
AK1380="Projet OCM (NOKIA)","TRAVAUX -NOKIA",
AK1380="ACCESS-ISSUE","ACCESS-ISSUE",
AK1380="Projet OCM (ZTE, NOKIA, autres projets)","TRAVAUX OCM",
AK1380="No root CAuse","No root cause",
AK1380="ODU HS","TX ISSUE",
AK1380="IP &amp; VLAN","TX ISSUE",
AK1380="Warehouse HUAWEI","SPARE-ISSUE",
AK1380="SPARE-HS","SPARE-ISSUE",
AK1380="Power Telco","RAN ISSUE",AK1380="no impacts","no impacts"
),"")</f>
        <v>No root cause</v>
      </c>
      <c r="AK1380" s="81" t="s">
        <v>5620</v>
      </c>
      <c r="AL1380" s="56" t="str" cm="1">
        <f t="array" ref="AL1380">IFERROR(_xlfn.IFS(
AK1380="MPR ISSUE","ACTIVE",
AK1380="BSS Hardware Issue","ACTIVE",
AK1380="Sites strategiques, MLL, Pylone, etc.","PASSIVE",
AK1380="AKTIVCO DEFAUT GE &amp; POWER Cabinet","PASSIVE",
AK1380="AKTIVCO Coupure ENEO &amp; Baisse de tension","PASSIVE",
AK1380="Coupure ENEO &amp; Baisse de tension","PASSIVE",
AK1380="Defaut GE &amp; POWER Cabinet","PASSIVE",
AK1380="Sharing","PASSIVE",
AK1380="Sites strategiques &amp; DataCenter","PASSIVE",
AK1380="Exclu","Exclu",
AK1380="SAT","ACTIVE",
AK1380="SPARE-ISSUE","SPARE-ISSUE",
AK1380="Fiber CAmtel","ACTIVE",
AK1380="Fiber AOF","ACTIVE",
AK1380="Projet OCM (HUAWEI)","PLANNED WORKS",
AK1380="Projet OCM (NOKIA)","PLANNED WORKS",
AK1380="ACCESS-ISSUE","ACCESS-ISSUE",
AK1380="Projet OCM (ZTE, NOKIA, autres projets)","PLANNED WORKS",
AK1380="No root CAuse","No root cause",
AK1380="ODU HS","ACTIVE",
AK1380="IP &amp; VLAN","ACTIVE",
AK1380="Warehouse HUAWEI","SPARE-ISSUE",
AK1380="SPARE-HS","SPARE-ISSUE",
AK1380="Power Telco","ACTIVE", AK1380="no impacts","no impacts"
),"")</f>
        <v>No root cause</v>
      </c>
      <c r="AM1380" s="108" t="s">
        <v>5537</v>
      </c>
      <c r="AN1380" s="117" t="s">
        <v>1896</v>
      </c>
      <c r="AP1380" s="23" t="s">
        <v>5537</v>
      </c>
      <c r="AQ1380" s="23" t="s">
        <v>5537</v>
      </c>
      <c r="AR1380" s="7"/>
      <c r="AS1380" s="6"/>
      <c r="AT1380" s="7"/>
      <c r="AU1380" s="3" t="s">
        <v>5537</v>
      </c>
      <c r="AV1380" s="24" t="s">
        <v>5537</v>
      </c>
      <c r="AW1380" s="24" t="s">
        <v>5537</v>
      </c>
      <c r="AX1380" s="24" t="s">
        <v>5537</v>
      </c>
      <c r="AY1380" s="24" t="s">
        <v>5537</v>
      </c>
      <c r="AZ1380" s="24" t="s">
        <v>5537</v>
      </c>
      <c r="BA1380" s="24" t="s">
        <v>5537</v>
      </c>
      <c r="BB1380" s="24" t="s">
        <v>5537</v>
      </c>
      <c r="BC1380" s="24" t="s">
        <v>5537</v>
      </c>
      <c r="BD1380" s="24" t="s">
        <v>5537</v>
      </c>
      <c r="BE1380" s="24" t="s">
        <v>5537</v>
      </c>
      <c r="BF1380" s="24" t="s">
        <v>5537</v>
      </c>
      <c r="BG1380" s="24" t="s">
        <v>5537</v>
      </c>
      <c r="BH1380" s="24" t="s">
        <v>5537</v>
      </c>
      <c r="BI1380" s="9" t="s">
        <v>5537</v>
      </c>
      <c r="BJ1380" s="14"/>
      <c r="BK1380" s="14" t="s">
        <v>5537</v>
      </c>
      <c r="BL1380" s="14" t="str">
        <f>_xlfn.XLOOKUP(B1380,'[4]cell downs 18042026 17h'!$B:$B,'[4]cell downs 18042026 17h'!$B:$B,"")</f>
        <v/>
      </c>
      <c r="BM1380" s="14" t="str">
        <f>_xlfn.XLOOKUP(B1380,'[5]Cells Huawei 19042026 15h'!$B:$B,'[5]Cells Huawei 19042026 15h'!$B:$B,"")</f>
        <v/>
      </c>
      <c r="BN1380" s="9" t="str">
        <f>_xlfn.XLOOKUP(B1380,'[6]cells down 19042026 9H40'!$B:$B,'[6]cells down 19042026 9H40'!$B:$B,"")</f>
        <v/>
      </c>
      <c r="BO1380" s="9" t="s">
        <v>1896</v>
      </c>
      <c r="BP1380" s="9" t="s">
        <v>12</v>
      </c>
    </row>
    <row r="1381" spans="1:68" s="9" customFormat="1" x14ac:dyDescent="0.35">
      <c r="A1381" s="1" t="s">
        <v>3748</v>
      </c>
      <c r="B1381" s="8" t="s">
        <v>3749</v>
      </c>
      <c r="C1381" s="3" t="str">
        <f>_xlfn.XLOOKUP(B1381,'[1]daily break down'!$D:$D,'[1]daily break down'!$E:$E,"")</f>
        <v>Maroua</v>
      </c>
      <c r="D1381" s="1" t="s">
        <v>11</v>
      </c>
      <c r="E1381" s="1" t="s">
        <v>83</v>
      </c>
      <c r="F1381" s="3" t="s">
        <v>55</v>
      </c>
      <c r="G1381" s="1" t="s">
        <v>84</v>
      </c>
      <c r="H1381" s="39" t="str">
        <f>_xlfn.XLOOKUP(B1381,[2]CALCULATION!$B:$B,[2]CALCULATION!$H:$H,"")</f>
        <v>Huawei</v>
      </c>
      <c r="I1381" s="34">
        <v>0</v>
      </c>
      <c r="J1381" s="34">
        <v>0</v>
      </c>
      <c r="K1381" s="34">
        <v>0</v>
      </c>
      <c r="L1381" s="34">
        <v>0</v>
      </c>
      <c r="M1381" s="34">
        <v>0</v>
      </c>
      <c r="N1381" s="34">
        <v>0</v>
      </c>
      <c r="O1381" s="34">
        <v>3.2103140971312641E-3</v>
      </c>
      <c r="P1381" s="34">
        <v>0</v>
      </c>
      <c r="Q1381" s="34">
        <v>0</v>
      </c>
      <c r="R1381" s="34">
        <v>0</v>
      </c>
      <c r="S1381" s="109">
        <v>0</v>
      </c>
      <c r="T1381" s="109">
        <f>_xlfn.XLOOKUP(B1381,'[3]Nur des jours'!$B:$B,'[3]Nur des jours'!$U:$U,"")</f>
        <v>1.159280090630734E-3</v>
      </c>
      <c r="U1381" s="109">
        <v>0</v>
      </c>
      <c r="V1381" s="109">
        <v>0</v>
      </c>
      <c r="W1381" s="109">
        <v>1.159280090630734E-3</v>
      </c>
      <c r="X1381" s="109">
        <v>0</v>
      </c>
      <c r="Y1381" s="109">
        <v>0</v>
      </c>
      <c r="Z1381" s="109">
        <v>0.41197247405352799</v>
      </c>
      <c r="AA1381" s="109">
        <v>0</v>
      </c>
      <c r="AB1381" s="109">
        <v>0</v>
      </c>
      <c r="AC1381" s="109">
        <v>0</v>
      </c>
      <c r="AD1381" s="109">
        <v>0</v>
      </c>
      <c r="AE1381" s="109">
        <v>0</v>
      </c>
      <c r="AF1381" s="109">
        <v>0</v>
      </c>
      <c r="AG1381" s="57" t="str">
        <f>_xlfn.XLOOKUP(B1381,[3]CALCULATION!$B:$B,[3]CALCULATION!$M:$M,"")</f>
        <v>Operationnel</v>
      </c>
      <c r="AH1381" s="57"/>
      <c r="AI1381" s="56" t="str" cm="1">
        <f t="array" ref="AI1381">IFERROR(_xlfn.IFS(
AK1381="MPR ISSUE","PDH",
AK1381="BSS Hardware Issue","BSS",
AK1381="Sites strategiques, MLL, Pylone, etc.","ENVTECH",
AK1381="AKTIVCO DEFAUT GE &amp; POWER Cabinet","AKTIVCO",
AK1381="AKTIVCO Coupure ENEO &amp; Baisse de tension","AKTIVCO GRID ONLY",
AK1381="Coupure ENEO &amp; Baisse de tension","IHS GRID ONLY",
AK1381="Defaut GE &amp; POWER Cabinet","IHS",
AK1381="Sharing","Partners",
AK1381="Sites strategiques &amp; DataCenter","SST &amp; DC",
AK1381="Exclu","Exclu",
AK1381="SAT","SAT",
AK1381="SPARE-ISSUE","SPARE-ISSUE",
AK1381="Fiber CAmtel","TRANS_FO_CAMTEL",
AK1381="Fiber AOF","Fiber AOF",
AK1381="Projet OCM (HUAWEI)","TRAVAUX-HUAWEI",
AK1381="Projet OCM (NOKIA)","TRAVAUX-NOKIA",
AK1381="ACCESS-ISSUE","ACCESS-ISSUE",
AK1381="Projet OCM (ZTE, NOKIA, autres projets)","TRAVAUX OCM",
AK1381="No root CAuse","No root cause",
AK1381="ODU HS","PDH",
AK1381="IP &amp; VLAN","PDH",
AK1381="Warehouse HUAWEI","SPARE-ISSUE",
AK1381="SPARE-HS","SPARE-ISSUE",
AK1381="Power Telco","BSS",AK1381="no impacts","no impacts"
),"")</f>
        <v>No root cause</v>
      </c>
      <c r="AJ1381" s="56" t="str" cm="1">
        <f t="array" ref="AJ1381">IFERROR(_xlfn.IFS(
AK1381="MPR ISSUE","TX ISSUE",
AK1381="BSS Hardware Issue","RAN ISSUE",
AK1381="Sites strategiques, MLL, Pylone, etc.","ENVTECH",
AK1381="AKTIVCO DEFAUT GE &amp; POWER Cabinet","POWER ISSUE",
AK1381="AKTIVCO Coupure ENEO &amp; Baisse de tension","POWER ISSUE",
AK1381="Coupure ENEO &amp; Baisse de tension","POWER ISSUE",
AK1381="Defaut GE &amp; POWER Cabinet","POWER ISSUE",
AK1381="Sharing","POWER ISSUE",
AK1381="Sites strategiques &amp; DataCenter","POWER ISSUE",
AK1381="Exclu","Exclu",
AK1381="SAT","TX ISSUE",
AK1381="SPARE-ISSUE","SPARE-ISSUE",
AK1381="Fiber CAmtel","TX ISSUE",
AK1381="Fiber AOF","TX ISSUE",
AK1381="Projet OCM (HUAWEI)","TRAVAUX-HUAWEI",
AK1381="Projet OCM (NOKIA)","TRAVAUX -NOKIA",
AK1381="ACCESS-ISSUE","ACCESS-ISSUE",
AK1381="Projet OCM (ZTE, NOKIA, autres projets)","TRAVAUX OCM",
AK1381="No root CAuse","No root cause",
AK1381="ODU HS","TX ISSUE",
AK1381="IP &amp; VLAN","TX ISSUE",
AK1381="Warehouse HUAWEI","SPARE-ISSUE",
AK1381="SPARE-HS","SPARE-ISSUE",
AK1381="Power Telco","RAN ISSUE",AK1381="no impacts","no impacts"
),"")</f>
        <v>No root cause</v>
      </c>
      <c r="AK1381" s="81" t="s">
        <v>5620</v>
      </c>
      <c r="AL1381" s="56" t="str" cm="1">
        <f t="array" ref="AL1381">IFERROR(_xlfn.IFS(
AK1381="MPR ISSUE","ACTIVE",
AK1381="BSS Hardware Issue","ACTIVE",
AK1381="Sites strategiques, MLL, Pylone, etc.","PASSIVE",
AK1381="AKTIVCO DEFAUT GE &amp; POWER Cabinet","PASSIVE",
AK1381="AKTIVCO Coupure ENEO &amp; Baisse de tension","PASSIVE",
AK1381="Coupure ENEO &amp; Baisse de tension","PASSIVE",
AK1381="Defaut GE &amp; POWER Cabinet","PASSIVE",
AK1381="Sharing","PASSIVE",
AK1381="Sites strategiques &amp; DataCenter","PASSIVE",
AK1381="Exclu","Exclu",
AK1381="SAT","ACTIVE",
AK1381="SPARE-ISSUE","SPARE-ISSUE",
AK1381="Fiber CAmtel","ACTIVE",
AK1381="Fiber AOF","ACTIVE",
AK1381="Projet OCM (HUAWEI)","PLANNED WORKS",
AK1381="Projet OCM (NOKIA)","PLANNED WORKS",
AK1381="ACCESS-ISSUE","ACCESS-ISSUE",
AK1381="Projet OCM (ZTE, NOKIA, autres projets)","PLANNED WORKS",
AK1381="No root CAuse","No root cause",
AK1381="ODU HS","ACTIVE",
AK1381="IP &amp; VLAN","ACTIVE",
AK1381="Warehouse HUAWEI","SPARE-ISSUE",
AK1381="SPARE-HS","SPARE-ISSUE",
AK1381="Power Telco","ACTIVE", AK1381="no impacts","no impacts"
),"")</f>
        <v>No root cause</v>
      </c>
      <c r="AM1381" s="108" t="s">
        <v>5537</v>
      </c>
      <c r="AN1381" s="117" t="s">
        <v>3749</v>
      </c>
      <c r="AP1381" s="23" t="s">
        <v>5537</v>
      </c>
      <c r="AQ1381" s="23" t="s">
        <v>5537</v>
      </c>
      <c r="AR1381" s="7"/>
      <c r="AS1381" s="6"/>
      <c r="AT1381" s="7"/>
      <c r="AU1381" s="3" t="s">
        <v>5537</v>
      </c>
      <c r="AV1381" s="24" t="s">
        <v>5537</v>
      </c>
      <c r="AW1381" s="24" t="s">
        <v>5537</v>
      </c>
      <c r="AX1381" s="24" t="s">
        <v>5537</v>
      </c>
      <c r="AY1381" s="24" t="s">
        <v>5537</v>
      </c>
      <c r="AZ1381" s="24" t="s">
        <v>5537</v>
      </c>
      <c r="BA1381" s="24" t="s">
        <v>5537</v>
      </c>
      <c r="BB1381" s="24" t="s">
        <v>5537</v>
      </c>
      <c r="BC1381" s="24" t="s">
        <v>5537</v>
      </c>
      <c r="BD1381" s="24" t="s">
        <v>5537</v>
      </c>
      <c r="BE1381" s="24" t="s">
        <v>5537</v>
      </c>
      <c r="BF1381" s="24" t="s">
        <v>5537</v>
      </c>
      <c r="BG1381" s="24" t="s">
        <v>5537</v>
      </c>
      <c r="BH1381" s="24" t="s">
        <v>5537</v>
      </c>
      <c r="BI1381" s="9" t="s">
        <v>5537</v>
      </c>
      <c r="BJ1381" s="14"/>
      <c r="BK1381" s="14" t="s">
        <v>5537</v>
      </c>
      <c r="BL1381" s="14" t="str">
        <f>_xlfn.XLOOKUP(B1381,'[4]cell downs 18042026 17h'!$B:$B,'[4]cell downs 18042026 17h'!$B:$B,"")</f>
        <v/>
      </c>
      <c r="BM1381" s="14" t="str">
        <f>_xlfn.XLOOKUP(B1381,'[5]Cells Huawei 19042026 15h'!$B:$B,'[5]Cells Huawei 19042026 15h'!$B:$B,"")</f>
        <v/>
      </c>
      <c r="BN1381" s="9" t="str">
        <f>_xlfn.XLOOKUP(B1381,'[6]cells down 19042026 9H40'!$B:$B,'[6]cells down 19042026 9H40'!$B:$B,"")</f>
        <v/>
      </c>
      <c r="BO1381" s="9" t="s">
        <v>3749</v>
      </c>
      <c r="BP1381" s="9" t="s">
        <v>594</v>
      </c>
    </row>
    <row r="1382" spans="1:68" s="9" customFormat="1" x14ac:dyDescent="0.35">
      <c r="A1382" s="1" t="s">
        <v>3755</v>
      </c>
      <c r="B1382" s="8" t="s">
        <v>3756</v>
      </c>
      <c r="C1382" s="3" t="str">
        <f>_xlfn.XLOOKUP(B1382,'[1]daily break down'!$D:$D,'[1]daily break down'!$E:$E,"")</f>
        <v>Maroua</v>
      </c>
      <c r="D1382" s="1" t="s">
        <v>11</v>
      </c>
      <c r="E1382" s="1" t="s">
        <v>12</v>
      </c>
      <c r="F1382" s="3" t="s">
        <v>55</v>
      </c>
      <c r="G1382" s="1" t="s">
        <v>84</v>
      </c>
      <c r="H1382" s="39" t="str">
        <f>_xlfn.XLOOKUP(B1382,[2]CALCULATION!$B:$B,[2]CALCULATION!$H:$H,"")</f>
        <v>Huawei</v>
      </c>
      <c r="I1382" s="34">
        <v>0</v>
      </c>
      <c r="J1382" s="34">
        <v>0</v>
      </c>
      <c r="K1382" s="34">
        <v>0</v>
      </c>
      <c r="L1382" s="34">
        <v>0</v>
      </c>
      <c r="M1382" s="34">
        <v>0</v>
      </c>
      <c r="N1382" s="34">
        <v>0</v>
      </c>
      <c r="O1382" s="34">
        <v>4.8154711456968955E-3</v>
      </c>
      <c r="P1382" s="34">
        <v>0</v>
      </c>
      <c r="Q1382" s="34">
        <v>0</v>
      </c>
      <c r="R1382" s="34">
        <v>0</v>
      </c>
      <c r="S1382" s="109">
        <v>0</v>
      </c>
      <c r="T1382" s="109">
        <f>_xlfn.XLOOKUP(B1382,'[3]Nur des jours'!$B:$B,'[3]Nur des jours'!$U:$U,"")</f>
        <v>8.0257852428281603E-4</v>
      </c>
      <c r="U1382" s="109">
        <v>0</v>
      </c>
      <c r="V1382" s="109">
        <v>0</v>
      </c>
      <c r="W1382" s="109">
        <v>8.0257852428281581E-4</v>
      </c>
      <c r="X1382" s="109">
        <v>0</v>
      </c>
      <c r="Y1382" s="109">
        <v>0</v>
      </c>
      <c r="Z1382" s="109">
        <v>0</v>
      </c>
      <c r="AA1382" s="109">
        <v>0</v>
      </c>
      <c r="AB1382" s="109">
        <v>0</v>
      </c>
      <c r="AC1382" s="109">
        <v>0</v>
      </c>
      <c r="AD1382" s="109">
        <v>0</v>
      </c>
      <c r="AE1382" s="109">
        <v>0</v>
      </c>
      <c r="AF1382" s="109">
        <v>0</v>
      </c>
      <c r="AG1382" s="57" t="str">
        <f>_xlfn.XLOOKUP(B1382,[3]CALCULATION!$B:$B,[3]CALCULATION!$M:$M,"")</f>
        <v>Operationnel</v>
      </c>
      <c r="AH1382" s="57"/>
      <c r="AI1382" s="56" t="str" cm="1">
        <f t="array" ref="AI1382">IFERROR(_xlfn.IFS(
AK1382="MPR ISSUE","PDH",
AK1382="BSS Hardware Issue","BSS",
AK1382="Sites strategiques, MLL, Pylone, etc.","ENVTECH",
AK1382="AKTIVCO DEFAUT GE &amp; POWER Cabinet","AKTIVCO",
AK1382="AKTIVCO Coupure ENEO &amp; Baisse de tension","AKTIVCO GRID ONLY",
AK1382="Coupure ENEO &amp; Baisse de tension","IHS GRID ONLY",
AK1382="Defaut GE &amp; POWER Cabinet","IHS",
AK1382="Sharing","Partners",
AK1382="Sites strategiques &amp; DataCenter","SST &amp; DC",
AK1382="Exclu","Exclu",
AK1382="SAT","SAT",
AK1382="SPARE-ISSUE","SPARE-ISSUE",
AK1382="Fiber CAmtel","TRANS_FO_CAMTEL",
AK1382="Fiber AOF","Fiber AOF",
AK1382="Projet OCM (HUAWEI)","TRAVAUX-HUAWEI",
AK1382="Projet OCM (NOKIA)","TRAVAUX-NOKIA",
AK1382="ACCESS-ISSUE","ACCESS-ISSUE",
AK1382="Projet OCM (ZTE, NOKIA, autres projets)","TRAVAUX OCM",
AK1382="No root CAuse","No root cause",
AK1382="ODU HS","PDH",
AK1382="IP &amp; VLAN","PDH",
AK1382="Warehouse HUAWEI","SPARE-ISSUE",
AK1382="SPARE-HS","SPARE-ISSUE",
AK1382="Power Telco","BSS",AK1382="no impacts","no impacts"
),"")</f>
        <v>No root cause</v>
      </c>
      <c r="AJ1382" s="56" t="str" cm="1">
        <f t="array" ref="AJ1382">IFERROR(_xlfn.IFS(
AK1382="MPR ISSUE","TX ISSUE",
AK1382="BSS Hardware Issue","RAN ISSUE",
AK1382="Sites strategiques, MLL, Pylone, etc.","ENVTECH",
AK1382="AKTIVCO DEFAUT GE &amp; POWER Cabinet","POWER ISSUE",
AK1382="AKTIVCO Coupure ENEO &amp; Baisse de tension","POWER ISSUE",
AK1382="Coupure ENEO &amp; Baisse de tension","POWER ISSUE",
AK1382="Defaut GE &amp; POWER Cabinet","POWER ISSUE",
AK1382="Sharing","POWER ISSUE",
AK1382="Sites strategiques &amp; DataCenter","POWER ISSUE",
AK1382="Exclu","Exclu",
AK1382="SAT","TX ISSUE",
AK1382="SPARE-ISSUE","SPARE-ISSUE",
AK1382="Fiber CAmtel","TX ISSUE",
AK1382="Fiber AOF","TX ISSUE",
AK1382="Projet OCM (HUAWEI)","TRAVAUX-HUAWEI",
AK1382="Projet OCM (NOKIA)","TRAVAUX -NOKIA",
AK1382="ACCESS-ISSUE","ACCESS-ISSUE",
AK1382="Projet OCM (ZTE, NOKIA, autres projets)","TRAVAUX OCM",
AK1382="No root CAuse","No root cause",
AK1382="ODU HS","TX ISSUE",
AK1382="IP &amp; VLAN","TX ISSUE",
AK1382="Warehouse HUAWEI","SPARE-ISSUE",
AK1382="SPARE-HS","SPARE-ISSUE",
AK1382="Power Telco","RAN ISSUE",AK1382="no impacts","no impacts"
),"")</f>
        <v>No root cause</v>
      </c>
      <c r="AK1382" s="81" t="s">
        <v>5620</v>
      </c>
      <c r="AL1382" s="56" t="str" cm="1">
        <f t="array" ref="AL1382">IFERROR(_xlfn.IFS(
AK1382="MPR ISSUE","ACTIVE",
AK1382="BSS Hardware Issue","ACTIVE",
AK1382="Sites strategiques, MLL, Pylone, etc.","PASSIVE",
AK1382="AKTIVCO DEFAUT GE &amp; POWER Cabinet","PASSIVE",
AK1382="AKTIVCO Coupure ENEO &amp; Baisse de tension","PASSIVE",
AK1382="Coupure ENEO &amp; Baisse de tension","PASSIVE",
AK1382="Defaut GE &amp; POWER Cabinet","PASSIVE",
AK1382="Sharing","PASSIVE",
AK1382="Sites strategiques &amp; DataCenter","PASSIVE",
AK1382="Exclu","Exclu",
AK1382="SAT","ACTIVE",
AK1382="SPARE-ISSUE","SPARE-ISSUE",
AK1382="Fiber CAmtel","ACTIVE",
AK1382="Fiber AOF","ACTIVE",
AK1382="Projet OCM (HUAWEI)","PLANNED WORKS",
AK1382="Projet OCM (NOKIA)","PLANNED WORKS",
AK1382="ACCESS-ISSUE","ACCESS-ISSUE",
AK1382="Projet OCM (ZTE, NOKIA, autres projets)","PLANNED WORKS",
AK1382="No root CAuse","No root cause",
AK1382="ODU HS","ACTIVE",
AK1382="IP &amp; VLAN","ACTIVE",
AK1382="Warehouse HUAWEI","SPARE-ISSUE",
AK1382="SPARE-HS","SPARE-ISSUE",
AK1382="Power Telco","ACTIVE", AK1382="no impacts","no impacts"
),"")</f>
        <v>No root cause</v>
      </c>
      <c r="AM1382" s="108" t="s">
        <v>5537</v>
      </c>
      <c r="AN1382" s="117" t="s">
        <v>3756</v>
      </c>
      <c r="AP1382" s="23" t="s">
        <v>5537</v>
      </c>
      <c r="AQ1382" s="23" t="s">
        <v>5537</v>
      </c>
      <c r="AR1382" s="7"/>
      <c r="AS1382" s="6"/>
      <c r="AT1382" s="7"/>
      <c r="AU1382" s="3" t="s">
        <v>5537</v>
      </c>
      <c r="AV1382" s="24" t="s">
        <v>5537</v>
      </c>
      <c r="AW1382" s="24" t="s">
        <v>5537</v>
      </c>
      <c r="AX1382" s="24" t="s">
        <v>5537</v>
      </c>
      <c r="AY1382" s="24" t="s">
        <v>5537</v>
      </c>
      <c r="AZ1382" s="24" t="s">
        <v>5537</v>
      </c>
      <c r="BA1382" s="24" t="s">
        <v>5537</v>
      </c>
      <c r="BB1382" s="24" t="s">
        <v>5537</v>
      </c>
      <c r="BC1382" s="24" t="s">
        <v>5537</v>
      </c>
      <c r="BD1382" s="24" t="s">
        <v>5537</v>
      </c>
      <c r="BE1382" s="24" t="s">
        <v>5537</v>
      </c>
      <c r="BF1382" s="24" t="s">
        <v>5537</v>
      </c>
      <c r="BG1382" s="24" t="s">
        <v>5537</v>
      </c>
      <c r="BH1382" s="24" t="s">
        <v>5537</v>
      </c>
      <c r="BI1382" s="9" t="s">
        <v>5537</v>
      </c>
      <c r="BJ1382" s="14"/>
      <c r="BK1382" s="14" t="s">
        <v>5537</v>
      </c>
      <c r="BL1382" s="14" t="str">
        <f>_xlfn.XLOOKUP(B1382,'[4]cell downs 18042026 17h'!$B:$B,'[4]cell downs 18042026 17h'!$B:$B,"")</f>
        <v/>
      </c>
      <c r="BM1382" s="14" t="str">
        <f>_xlfn.XLOOKUP(B1382,'[5]Cells Huawei 19042026 15h'!$B:$B,'[5]Cells Huawei 19042026 15h'!$B:$B,"")</f>
        <v/>
      </c>
      <c r="BN1382" s="9" t="str">
        <f>_xlfn.XLOOKUP(B1382,'[6]cells down 19042026 9H40'!$B:$B,'[6]cells down 19042026 9H40'!$B:$B,"")</f>
        <v/>
      </c>
      <c r="BO1382" s="9" t="s">
        <v>3756</v>
      </c>
      <c r="BP1382" s="9" t="s">
        <v>12</v>
      </c>
    </row>
    <row r="1383" spans="1:68" s="9" customFormat="1" x14ac:dyDescent="0.35">
      <c r="A1383" s="1" t="s">
        <v>3782</v>
      </c>
      <c r="B1383" s="8" t="s">
        <v>3783</v>
      </c>
      <c r="C1383" s="3" t="str">
        <f>_xlfn.XLOOKUP(B1383,'[1]daily break down'!$D:$D,'[1]daily break down'!$E:$E,"")</f>
        <v>Maroua</v>
      </c>
      <c r="D1383" s="1" t="s">
        <v>21</v>
      </c>
      <c r="E1383" s="1" t="s">
        <v>80</v>
      </c>
      <c r="F1383" s="3" t="s">
        <v>55</v>
      </c>
      <c r="G1383" s="1" t="s">
        <v>84</v>
      </c>
      <c r="H1383" s="39" t="str">
        <f>_xlfn.XLOOKUP(B1383,[2]CALCULATION!$B:$B,[2]CALCULATION!$H:$H,"")</f>
        <v>Huawei</v>
      </c>
      <c r="I1383" s="34">
        <v>0</v>
      </c>
      <c r="J1383" s="34">
        <v>0</v>
      </c>
      <c r="K1383" s="34">
        <v>0</v>
      </c>
      <c r="L1383" s="34">
        <v>0</v>
      </c>
      <c r="M1383" s="34">
        <v>0</v>
      </c>
      <c r="N1383" s="34">
        <v>0</v>
      </c>
      <c r="O1383" s="34">
        <v>4.8154711456968955E-3</v>
      </c>
      <c r="P1383" s="34">
        <v>0</v>
      </c>
      <c r="Q1383" s="34">
        <v>0</v>
      </c>
      <c r="R1383" s="34">
        <v>0</v>
      </c>
      <c r="S1383" s="109">
        <v>0</v>
      </c>
      <c r="T1383" s="109">
        <f>_xlfn.XLOOKUP(B1383,'[3]Nur des jours'!$B:$B,'[3]Nur des jours'!$U:$U,"")</f>
        <v>5.3505234952187721E-4</v>
      </c>
      <c r="U1383" s="109">
        <v>0</v>
      </c>
      <c r="V1383" s="109">
        <v>0</v>
      </c>
      <c r="W1383" s="109">
        <v>5.3505234952187721E-4</v>
      </c>
      <c r="X1383" s="109">
        <v>0</v>
      </c>
      <c r="Y1383" s="109">
        <v>0</v>
      </c>
      <c r="Z1383" s="109">
        <v>0</v>
      </c>
      <c r="AA1383" s="109">
        <v>0</v>
      </c>
      <c r="AB1383" s="109">
        <v>0</v>
      </c>
      <c r="AC1383" s="109">
        <v>0</v>
      </c>
      <c r="AD1383" s="109">
        <v>0</v>
      </c>
      <c r="AE1383" s="109">
        <v>0</v>
      </c>
      <c r="AF1383" s="109">
        <v>0</v>
      </c>
      <c r="AG1383" s="57" t="str">
        <f>_xlfn.XLOOKUP(B1383,[3]CALCULATION!$B:$B,[3]CALCULATION!$M:$M,"")</f>
        <v>Operationnel</v>
      </c>
      <c r="AH1383" s="57"/>
      <c r="AI1383" s="56" t="str" cm="1">
        <f t="array" ref="AI1383">IFERROR(_xlfn.IFS(
AK1383="MPR ISSUE","PDH",
AK1383="BSS Hardware Issue","BSS",
AK1383="Sites strategiques, MLL, Pylone, etc.","ENVTECH",
AK1383="AKTIVCO DEFAUT GE &amp; POWER Cabinet","AKTIVCO",
AK1383="AKTIVCO Coupure ENEO &amp; Baisse de tension","AKTIVCO GRID ONLY",
AK1383="Coupure ENEO &amp; Baisse de tension","IHS GRID ONLY",
AK1383="Defaut GE &amp; POWER Cabinet","IHS",
AK1383="Sharing","Partners",
AK1383="Sites strategiques &amp; DataCenter","SST &amp; DC",
AK1383="Exclu","Exclu",
AK1383="SAT","SAT",
AK1383="SPARE-ISSUE","SPARE-ISSUE",
AK1383="Fiber CAmtel","TRANS_FO_CAMTEL",
AK1383="Fiber AOF","Fiber AOF",
AK1383="Projet OCM (HUAWEI)","TRAVAUX-HUAWEI",
AK1383="Projet OCM (NOKIA)","TRAVAUX-NOKIA",
AK1383="ACCESS-ISSUE","ACCESS-ISSUE",
AK1383="Projet OCM (ZTE, NOKIA, autres projets)","TRAVAUX OCM",
AK1383="No root CAuse","No root cause",
AK1383="ODU HS","PDH",
AK1383="IP &amp; VLAN","PDH",
AK1383="Warehouse HUAWEI","SPARE-ISSUE",
AK1383="SPARE-HS","SPARE-ISSUE",
AK1383="Power Telco","BSS",AK1383="no impacts","no impacts"
),"")</f>
        <v>No root cause</v>
      </c>
      <c r="AJ1383" s="56" t="str" cm="1">
        <f t="array" ref="AJ1383">IFERROR(_xlfn.IFS(
AK1383="MPR ISSUE","TX ISSUE",
AK1383="BSS Hardware Issue","RAN ISSUE",
AK1383="Sites strategiques, MLL, Pylone, etc.","ENVTECH",
AK1383="AKTIVCO DEFAUT GE &amp; POWER Cabinet","POWER ISSUE",
AK1383="AKTIVCO Coupure ENEO &amp; Baisse de tension","POWER ISSUE",
AK1383="Coupure ENEO &amp; Baisse de tension","POWER ISSUE",
AK1383="Defaut GE &amp; POWER Cabinet","POWER ISSUE",
AK1383="Sharing","POWER ISSUE",
AK1383="Sites strategiques &amp; DataCenter","POWER ISSUE",
AK1383="Exclu","Exclu",
AK1383="SAT","TX ISSUE",
AK1383="SPARE-ISSUE","SPARE-ISSUE",
AK1383="Fiber CAmtel","TX ISSUE",
AK1383="Fiber AOF","TX ISSUE",
AK1383="Projet OCM (HUAWEI)","TRAVAUX-HUAWEI",
AK1383="Projet OCM (NOKIA)","TRAVAUX -NOKIA",
AK1383="ACCESS-ISSUE","ACCESS-ISSUE",
AK1383="Projet OCM (ZTE, NOKIA, autres projets)","TRAVAUX OCM",
AK1383="No root CAuse","No root cause",
AK1383="ODU HS","TX ISSUE",
AK1383="IP &amp; VLAN","TX ISSUE",
AK1383="Warehouse HUAWEI","SPARE-ISSUE",
AK1383="SPARE-HS","SPARE-ISSUE",
AK1383="Power Telco","RAN ISSUE",AK1383="no impacts","no impacts"
),"")</f>
        <v>No root cause</v>
      </c>
      <c r="AK1383" s="81" t="s">
        <v>5620</v>
      </c>
      <c r="AL1383" s="56" t="str" cm="1">
        <f t="array" ref="AL1383">IFERROR(_xlfn.IFS(
AK1383="MPR ISSUE","ACTIVE",
AK1383="BSS Hardware Issue","ACTIVE",
AK1383="Sites strategiques, MLL, Pylone, etc.","PASSIVE",
AK1383="AKTIVCO DEFAUT GE &amp; POWER Cabinet","PASSIVE",
AK1383="AKTIVCO Coupure ENEO &amp; Baisse de tension","PASSIVE",
AK1383="Coupure ENEO &amp; Baisse de tension","PASSIVE",
AK1383="Defaut GE &amp; POWER Cabinet","PASSIVE",
AK1383="Sharing","PASSIVE",
AK1383="Sites strategiques &amp; DataCenter","PASSIVE",
AK1383="Exclu","Exclu",
AK1383="SAT","ACTIVE",
AK1383="SPARE-ISSUE","SPARE-ISSUE",
AK1383="Fiber CAmtel","ACTIVE",
AK1383="Fiber AOF","ACTIVE",
AK1383="Projet OCM (HUAWEI)","PLANNED WORKS",
AK1383="Projet OCM (NOKIA)","PLANNED WORKS",
AK1383="ACCESS-ISSUE","ACCESS-ISSUE",
AK1383="Projet OCM (ZTE, NOKIA, autres projets)","PLANNED WORKS",
AK1383="No root CAuse","No root cause",
AK1383="ODU HS","ACTIVE",
AK1383="IP &amp; VLAN","ACTIVE",
AK1383="Warehouse HUAWEI","SPARE-ISSUE",
AK1383="SPARE-HS","SPARE-ISSUE",
AK1383="Power Telco","ACTIVE", AK1383="no impacts","no impacts"
),"")</f>
        <v>No root cause</v>
      </c>
      <c r="AM1383" s="108" t="s">
        <v>5537</v>
      </c>
      <c r="AN1383" s="117" t="s">
        <v>3783</v>
      </c>
      <c r="AP1383" s="23" t="s">
        <v>5537</v>
      </c>
      <c r="AQ1383" s="23" t="s">
        <v>5537</v>
      </c>
      <c r="AR1383" s="7"/>
      <c r="AS1383" s="6"/>
      <c r="AT1383" s="7"/>
      <c r="AU1383" s="3" t="s">
        <v>5537</v>
      </c>
      <c r="AV1383" s="24" t="s">
        <v>5537</v>
      </c>
      <c r="AW1383" s="24" t="s">
        <v>5537</v>
      </c>
      <c r="AX1383" s="24" t="s">
        <v>5537</v>
      </c>
      <c r="AY1383" s="24" t="s">
        <v>5537</v>
      </c>
      <c r="AZ1383" s="24" t="s">
        <v>5537</v>
      </c>
      <c r="BA1383" s="24" t="s">
        <v>5537</v>
      </c>
      <c r="BB1383" s="24" t="s">
        <v>5537</v>
      </c>
      <c r="BC1383" s="24" t="s">
        <v>5537</v>
      </c>
      <c r="BD1383" s="24" t="s">
        <v>5537</v>
      </c>
      <c r="BE1383" s="24" t="s">
        <v>5537</v>
      </c>
      <c r="BF1383" s="24" t="s">
        <v>5537</v>
      </c>
      <c r="BG1383" s="24" t="s">
        <v>5537</v>
      </c>
      <c r="BH1383" s="24" t="s">
        <v>5537</v>
      </c>
      <c r="BI1383" s="9" t="s">
        <v>5537</v>
      </c>
      <c r="BJ1383" s="14"/>
      <c r="BK1383" s="14" t="s">
        <v>5537</v>
      </c>
      <c r="BL1383" s="14" t="str">
        <f>_xlfn.XLOOKUP(B1383,'[4]cell downs 18042026 17h'!$B:$B,'[4]cell downs 18042026 17h'!$B:$B,"")</f>
        <v/>
      </c>
      <c r="BM1383" s="14" t="str">
        <f>_xlfn.XLOOKUP(B1383,'[5]Cells Huawei 19042026 15h'!$B:$B,'[5]Cells Huawei 19042026 15h'!$B:$B,"")</f>
        <v/>
      </c>
      <c r="BN1383" s="9" t="str">
        <f>_xlfn.XLOOKUP(B1383,'[6]cells down 19042026 9H40'!$B:$B,'[6]cells down 19042026 9H40'!$B:$B,"")</f>
        <v/>
      </c>
      <c r="BO1383" s="9" t="s">
        <v>5537</v>
      </c>
      <c r="BP1383" s="9" t="s">
        <v>12</v>
      </c>
    </row>
    <row r="1384" spans="1:68" s="9" customFormat="1" x14ac:dyDescent="0.35">
      <c r="A1384" s="1" t="s">
        <v>3119</v>
      </c>
      <c r="B1384" s="8" t="s">
        <v>3120</v>
      </c>
      <c r="C1384" s="3" t="str">
        <f>_xlfn.XLOOKUP(B1384,'[1]daily break down'!$D:$D,'[1]daily break down'!$E:$E,"")</f>
        <v>EXTREME-NORD</v>
      </c>
      <c r="D1384" s="1" t="s">
        <v>11</v>
      </c>
      <c r="E1384" s="1" t="s">
        <v>1303</v>
      </c>
      <c r="F1384" s="3" t="s">
        <v>55</v>
      </c>
      <c r="G1384" s="1" t="s">
        <v>3119</v>
      </c>
      <c r="H1384" s="39" t="str">
        <f>_xlfn.XLOOKUP(B1384,[2]CALCULATION!$B:$B,[2]CALCULATION!$H:$H,"")</f>
        <v>HUAWEI</v>
      </c>
      <c r="I1384" s="34">
        <v>0</v>
      </c>
      <c r="J1384" s="34">
        <v>0</v>
      </c>
      <c r="K1384" s="34">
        <v>0</v>
      </c>
      <c r="L1384" s="34">
        <v>0</v>
      </c>
      <c r="M1384" s="34">
        <v>0</v>
      </c>
      <c r="N1384" s="34">
        <v>0</v>
      </c>
      <c r="O1384" s="34">
        <v>0</v>
      </c>
      <c r="P1384" s="34">
        <v>0</v>
      </c>
      <c r="Q1384" s="34">
        <v>0</v>
      </c>
      <c r="R1384" s="34">
        <v>0</v>
      </c>
      <c r="S1384" s="109">
        <v>0</v>
      </c>
      <c r="T1384" s="109">
        <f>_xlfn.XLOOKUP(B1384,'[3]Nur des jours'!$B:$B,'[3]Nur des jours'!$U:$U,"")</f>
        <v>0</v>
      </c>
      <c r="U1384" s="109">
        <v>0</v>
      </c>
      <c r="V1384" s="109">
        <v>0</v>
      </c>
      <c r="W1384" s="109">
        <v>2.675261747609386E-4</v>
      </c>
      <c r="X1384" s="109">
        <v>0</v>
      </c>
      <c r="Y1384" s="109">
        <v>0</v>
      </c>
      <c r="Z1384" s="109">
        <v>0</v>
      </c>
      <c r="AA1384" s="109">
        <v>0</v>
      </c>
      <c r="AB1384" s="109">
        <v>0</v>
      </c>
      <c r="AC1384" s="109">
        <v>0</v>
      </c>
      <c r="AD1384" s="109">
        <v>0</v>
      </c>
      <c r="AE1384" s="109">
        <v>0</v>
      </c>
      <c r="AF1384" s="109">
        <v>0</v>
      </c>
      <c r="AG1384" s="57" t="str">
        <f>_xlfn.XLOOKUP(B1384,[3]CALCULATION!$B:$B,[3]CALCULATION!$M:$M,"")</f>
        <v>Insecurity</v>
      </c>
      <c r="AH1384" s="57"/>
      <c r="AI1384" s="56" t="str" cm="1">
        <f t="array" ref="AI1384">IFERROR(_xlfn.IFS(
AK1384="MPR ISSUE","PDH",
AK1384="BSS Hardware Issue","BSS",
AK1384="Sites strategiques, MLL, Pylone, etc.","ENVTECH",
AK1384="AKTIVCO DEFAUT GE &amp; POWER Cabinet","AKTIVCO",
AK1384="AKTIVCO Coupure ENEO &amp; Baisse de tension","AKTIVCO GRID ONLY",
AK1384="Coupure ENEO &amp; Baisse de tension","IHS GRID ONLY",
AK1384="Defaut GE &amp; POWER Cabinet","IHS",
AK1384="Sharing","Partners",
AK1384="Sites strategiques &amp; DataCenter","SST &amp; DC",
AK1384="Exclu","Exclu",
AK1384="SAT","SAT",
AK1384="SPARE-ISSUE","SPARE-ISSUE",
AK1384="Fiber CAmtel","TRANS_FO_CAMTEL",
AK1384="Fiber AOF","Fiber AOF",
AK1384="Projet OCM (HUAWEI)","TRAVAUX-HUAWEI",
AK1384="Projet OCM (NOKIA)","TRAVAUX-NOKIA",
AK1384="ACCESS-ISSUE","ACCESS-ISSUE",
AK1384="Projet OCM (ZTE, NOKIA, autres projets)","TRAVAUX OCM",
AK1384="No root CAuse","No root cause",
AK1384="ODU HS","PDH",
AK1384="IP &amp; VLAN","PDH",
AK1384="Warehouse HUAWEI","SPARE-ISSUE",
AK1384="SPARE-HS","SPARE-ISSUE",
AK1384="Power Telco","BSS",AK1384="no impacts","no impacts"
),"")</f>
        <v>No root cause</v>
      </c>
      <c r="AJ1384" s="56" t="str" cm="1">
        <f t="array" ref="AJ1384">IFERROR(_xlfn.IFS(
AK1384="MPR ISSUE","TX ISSUE",
AK1384="BSS Hardware Issue","RAN ISSUE",
AK1384="Sites strategiques, MLL, Pylone, etc.","ENVTECH",
AK1384="AKTIVCO DEFAUT GE &amp; POWER Cabinet","POWER ISSUE",
AK1384="AKTIVCO Coupure ENEO &amp; Baisse de tension","POWER ISSUE",
AK1384="Coupure ENEO &amp; Baisse de tension","POWER ISSUE",
AK1384="Defaut GE &amp; POWER Cabinet","POWER ISSUE",
AK1384="Sharing","POWER ISSUE",
AK1384="Sites strategiques &amp; DataCenter","POWER ISSUE",
AK1384="Exclu","Exclu",
AK1384="SAT","TX ISSUE",
AK1384="SPARE-ISSUE","SPARE-ISSUE",
AK1384="Fiber CAmtel","TX ISSUE",
AK1384="Fiber AOF","TX ISSUE",
AK1384="Projet OCM (HUAWEI)","TRAVAUX-HUAWEI",
AK1384="Projet OCM (NOKIA)","TRAVAUX -NOKIA",
AK1384="ACCESS-ISSUE","ACCESS-ISSUE",
AK1384="Projet OCM (ZTE, NOKIA, autres projets)","TRAVAUX OCM",
AK1384="No root CAuse","No root cause",
AK1384="ODU HS","TX ISSUE",
AK1384="IP &amp; VLAN","TX ISSUE",
AK1384="Warehouse HUAWEI","SPARE-ISSUE",
AK1384="SPARE-HS","SPARE-ISSUE",
AK1384="Power Telco","RAN ISSUE",AK1384="no impacts","no impacts"
),"")</f>
        <v>No root cause</v>
      </c>
      <c r="AK1384" s="81" t="s">
        <v>5620</v>
      </c>
      <c r="AL1384" s="56" t="str" cm="1">
        <f t="array" ref="AL1384">IFERROR(_xlfn.IFS(
AK1384="MPR ISSUE","ACTIVE",
AK1384="BSS Hardware Issue","ACTIVE",
AK1384="Sites strategiques, MLL, Pylone, etc.","PASSIVE",
AK1384="AKTIVCO DEFAUT GE &amp; POWER Cabinet","PASSIVE",
AK1384="AKTIVCO Coupure ENEO &amp; Baisse de tension","PASSIVE",
AK1384="Coupure ENEO &amp; Baisse de tension","PASSIVE",
AK1384="Defaut GE &amp; POWER Cabinet","PASSIVE",
AK1384="Sharing","PASSIVE",
AK1384="Sites strategiques &amp; DataCenter","PASSIVE",
AK1384="Exclu","Exclu",
AK1384="SAT","ACTIVE",
AK1384="SPARE-ISSUE","SPARE-ISSUE",
AK1384="Fiber CAmtel","ACTIVE",
AK1384="Fiber AOF","ACTIVE",
AK1384="Projet OCM (HUAWEI)","PLANNED WORKS",
AK1384="Projet OCM (NOKIA)","PLANNED WORKS",
AK1384="ACCESS-ISSUE","ACCESS-ISSUE",
AK1384="Projet OCM (ZTE, NOKIA, autres projets)","PLANNED WORKS",
AK1384="No root CAuse","No root cause",
AK1384="ODU HS","ACTIVE",
AK1384="IP &amp; VLAN","ACTIVE",
AK1384="Warehouse HUAWEI","SPARE-ISSUE",
AK1384="SPARE-HS","SPARE-ISSUE",
AK1384="Power Telco","ACTIVE", AK1384="no impacts","no impacts"
),"")</f>
        <v>No root cause</v>
      </c>
      <c r="AM1384" s="108" t="s">
        <v>5537</v>
      </c>
      <c r="AN1384" s="117" t="s">
        <v>3120</v>
      </c>
      <c r="AP1384" s="23" t="s">
        <v>5537</v>
      </c>
      <c r="AQ1384" s="23" t="s">
        <v>5537</v>
      </c>
      <c r="AR1384" s="7"/>
      <c r="AS1384" s="6"/>
      <c r="AT1384" s="7"/>
      <c r="AU1384" s="3" t="s">
        <v>5537</v>
      </c>
      <c r="AV1384" s="24" t="s">
        <v>5537</v>
      </c>
      <c r="AW1384" s="24" t="s">
        <v>5537</v>
      </c>
      <c r="AX1384" s="24" t="s">
        <v>5537</v>
      </c>
      <c r="AY1384" s="24" t="s">
        <v>5537</v>
      </c>
      <c r="AZ1384" s="24" t="s">
        <v>5537</v>
      </c>
      <c r="BA1384" s="24" t="s">
        <v>5537</v>
      </c>
      <c r="BB1384" s="24" t="s">
        <v>5537</v>
      </c>
      <c r="BC1384" s="24" t="s">
        <v>5537</v>
      </c>
      <c r="BD1384" s="24" t="s">
        <v>5537</v>
      </c>
      <c r="BE1384" s="24" t="s">
        <v>5537</v>
      </c>
      <c r="BF1384" s="24" t="s">
        <v>5537</v>
      </c>
      <c r="BG1384" s="24" t="s">
        <v>5537</v>
      </c>
      <c r="BH1384" s="24" t="s">
        <v>5537</v>
      </c>
      <c r="BI1384" s="9" t="s">
        <v>5537</v>
      </c>
      <c r="BJ1384" s="14"/>
      <c r="BK1384" s="14" t="s">
        <v>5537</v>
      </c>
      <c r="BL1384" s="14" t="str">
        <f>_xlfn.XLOOKUP(B1384,'[4]cell downs 18042026 17h'!$B:$B,'[4]cell downs 18042026 17h'!$B:$B,"")</f>
        <v/>
      </c>
      <c r="BM1384" s="14" t="str">
        <f>_xlfn.XLOOKUP(B1384,'[5]Cells Huawei 19042026 15h'!$B:$B,'[5]Cells Huawei 19042026 15h'!$B:$B,"")</f>
        <v>EXN_074</v>
      </c>
      <c r="BN1384" s="9" t="str">
        <f>_xlfn.XLOOKUP(B1384,'[6]cells down 19042026 9H40'!$B:$B,'[6]cells down 19042026 9H40'!$B:$B,"")</f>
        <v/>
      </c>
      <c r="BO1384" s="9" t="s">
        <v>3120</v>
      </c>
      <c r="BP1384" s="9" t="s">
        <v>5537</v>
      </c>
    </row>
    <row r="1385" spans="1:68" s="9" customFormat="1" x14ac:dyDescent="0.35">
      <c r="A1385" s="1" t="s">
        <v>3726</v>
      </c>
      <c r="B1385" s="8" t="s">
        <v>3727</v>
      </c>
      <c r="C1385" s="3" t="str">
        <f>_xlfn.XLOOKUP(B1385,'[1]daily break down'!$D:$D,'[1]daily break down'!$E:$E,"")</f>
        <v>SUD-OUEST</v>
      </c>
      <c r="D1385" s="1" t="s">
        <v>11</v>
      </c>
      <c r="E1385" s="1" t="s">
        <v>12</v>
      </c>
      <c r="F1385" s="3" t="s">
        <v>13</v>
      </c>
      <c r="G1385" s="1" t="s">
        <v>3459</v>
      </c>
      <c r="H1385" s="39" t="str">
        <f>_xlfn.XLOOKUP(B1385,[2]CALCULATION!$B:$B,[2]CALCULATION!$H:$H,"")</f>
        <v>HUAWEI</v>
      </c>
      <c r="I1385" s="34">
        <v>0</v>
      </c>
      <c r="J1385" s="34">
        <v>0</v>
      </c>
      <c r="K1385" s="34">
        <v>0</v>
      </c>
      <c r="L1385" s="34">
        <v>0</v>
      </c>
      <c r="M1385" s="34">
        <v>0</v>
      </c>
      <c r="N1385" s="34">
        <v>0</v>
      </c>
      <c r="O1385" s="34">
        <v>0</v>
      </c>
      <c r="P1385" s="34">
        <v>0</v>
      </c>
      <c r="Q1385" s="34">
        <v>0</v>
      </c>
      <c r="R1385" s="34">
        <v>0</v>
      </c>
      <c r="S1385" s="109">
        <v>0</v>
      </c>
      <c r="T1385" s="109">
        <f>_xlfn.XLOOKUP(B1385,'[3]Nur des jours'!$B:$B,'[3]Nur des jours'!$U:$U,"")</f>
        <v>0</v>
      </c>
      <c r="U1385" s="109">
        <v>0</v>
      </c>
      <c r="V1385" s="109">
        <v>6.9217938949813498E-2</v>
      </c>
      <c r="W1385" s="109">
        <v>8.9175391586979543E-5</v>
      </c>
      <c r="X1385" s="109">
        <v>0</v>
      </c>
      <c r="Y1385" s="109">
        <v>0</v>
      </c>
      <c r="Z1385" s="109">
        <v>0</v>
      </c>
      <c r="AA1385" s="109">
        <v>0</v>
      </c>
      <c r="AB1385" s="109">
        <v>0</v>
      </c>
      <c r="AC1385" s="109">
        <v>0</v>
      </c>
      <c r="AD1385" s="109">
        <v>0</v>
      </c>
      <c r="AE1385" s="109">
        <v>0</v>
      </c>
      <c r="AF1385" s="109">
        <v>0</v>
      </c>
      <c r="AG1385" s="57" t="str">
        <f>_xlfn.XLOOKUP(B1385,[3]CALCULATION!$B:$B,[3]CALCULATION!$M:$M,"")</f>
        <v>Insecurity</v>
      </c>
      <c r="AH1385" s="57"/>
      <c r="AI1385" s="56" t="str" cm="1">
        <f t="array" ref="AI1385">IFERROR(_xlfn.IFS(
AK1385="MPR ISSUE","PDH",
AK1385="BSS Hardware Issue","BSS",
AK1385="Sites strategiques, MLL, Pylone, etc.","ENVTECH",
AK1385="AKTIVCO DEFAUT GE &amp; POWER Cabinet","AKTIVCO",
AK1385="AKTIVCO Coupure ENEO &amp; Baisse de tension","AKTIVCO GRID ONLY",
AK1385="Coupure ENEO &amp; Baisse de tension","IHS GRID ONLY",
AK1385="Defaut GE &amp; POWER Cabinet","IHS",
AK1385="Sharing","Partners",
AK1385="Sites strategiques &amp; DataCenter","SST &amp; DC",
AK1385="Exclu","Exclu",
AK1385="SAT","SAT",
AK1385="SPARE-ISSUE","SPARE-ISSUE",
AK1385="Fiber CAmtel","TRANS_FO_CAMTEL",
AK1385="Fiber AOF","Fiber AOF",
AK1385="Projet OCM (HUAWEI)","TRAVAUX-HUAWEI",
AK1385="Projet OCM (NOKIA)","TRAVAUX-NOKIA",
AK1385="ACCESS-ISSUE","ACCESS-ISSUE",
AK1385="Projet OCM (ZTE, NOKIA, autres projets)","TRAVAUX OCM",
AK1385="No root CAuse","No root cause",
AK1385="ODU HS","PDH",
AK1385="IP &amp; VLAN","PDH",
AK1385="Warehouse HUAWEI","SPARE-ISSUE",
AK1385="SPARE-HS","SPARE-ISSUE",
AK1385="Power Telco","BSS",AK1385="no impacts","no impacts"
),"")</f>
        <v>No root cause</v>
      </c>
      <c r="AJ1385" s="56" t="str" cm="1">
        <f t="array" ref="AJ1385">IFERROR(_xlfn.IFS(
AK1385="MPR ISSUE","TX ISSUE",
AK1385="BSS Hardware Issue","RAN ISSUE",
AK1385="Sites strategiques, MLL, Pylone, etc.","ENVTECH",
AK1385="AKTIVCO DEFAUT GE &amp; POWER Cabinet","POWER ISSUE",
AK1385="AKTIVCO Coupure ENEO &amp; Baisse de tension","POWER ISSUE",
AK1385="Coupure ENEO &amp; Baisse de tension","POWER ISSUE",
AK1385="Defaut GE &amp; POWER Cabinet","POWER ISSUE",
AK1385="Sharing","POWER ISSUE",
AK1385="Sites strategiques &amp; DataCenter","POWER ISSUE",
AK1385="Exclu","Exclu",
AK1385="SAT","TX ISSUE",
AK1385="SPARE-ISSUE","SPARE-ISSUE",
AK1385="Fiber CAmtel","TX ISSUE",
AK1385="Fiber AOF","TX ISSUE",
AK1385="Projet OCM (HUAWEI)","TRAVAUX-HUAWEI",
AK1385="Projet OCM (NOKIA)","TRAVAUX -NOKIA",
AK1385="ACCESS-ISSUE","ACCESS-ISSUE",
AK1385="Projet OCM (ZTE, NOKIA, autres projets)","TRAVAUX OCM",
AK1385="No root CAuse","No root cause",
AK1385="ODU HS","TX ISSUE",
AK1385="IP &amp; VLAN","TX ISSUE",
AK1385="Warehouse HUAWEI","SPARE-ISSUE",
AK1385="SPARE-HS","SPARE-ISSUE",
AK1385="Power Telco","RAN ISSUE",AK1385="no impacts","no impacts"
),"")</f>
        <v>No root cause</v>
      </c>
      <c r="AK1385" s="81" t="s">
        <v>5620</v>
      </c>
      <c r="AL1385" s="56" t="str" cm="1">
        <f t="array" ref="AL1385">IFERROR(_xlfn.IFS(
AK1385="MPR ISSUE","ACTIVE",
AK1385="BSS Hardware Issue","ACTIVE",
AK1385="Sites strategiques, MLL, Pylone, etc.","PASSIVE",
AK1385="AKTIVCO DEFAUT GE &amp; POWER Cabinet","PASSIVE",
AK1385="AKTIVCO Coupure ENEO &amp; Baisse de tension","PASSIVE",
AK1385="Coupure ENEO &amp; Baisse de tension","PASSIVE",
AK1385="Defaut GE &amp; POWER Cabinet","PASSIVE",
AK1385="Sharing","PASSIVE",
AK1385="Sites strategiques &amp; DataCenter","PASSIVE",
AK1385="Exclu","Exclu",
AK1385="SAT","ACTIVE",
AK1385="SPARE-ISSUE","SPARE-ISSUE",
AK1385="Fiber CAmtel","ACTIVE",
AK1385="Fiber AOF","ACTIVE",
AK1385="Projet OCM (HUAWEI)","PLANNED WORKS",
AK1385="Projet OCM (NOKIA)","PLANNED WORKS",
AK1385="ACCESS-ISSUE","ACCESS-ISSUE",
AK1385="Projet OCM (ZTE, NOKIA, autres projets)","PLANNED WORKS",
AK1385="No root CAuse","No root cause",
AK1385="ODU HS","ACTIVE",
AK1385="IP &amp; VLAN","ACTIVE",
AK1385="Warehouse HUAWEI","SPARE-ISSUE",
AK1385="SPARE-HS","SPARE-ISSUE",
AK1385="Power Telco","ACTIVE", AK1385="no impacts","no impacts"
),"")</f>
        <v>No root cause</v>
      </c>
      <c r="AM1385" s="108" t="s">
        <v>5537</v>
      </c>
      <c r="AN1385" s="117" t="s">
        <v>3727</v>
      </c>
      <c r="AP1385" s="23" t="s">
        <v>5537</v>
      </c>
      <c r="AQ1385" s="23" t="s">
        <v>5537</v>
      </c>
      <c r="AR1385" s="7"/>
      <c r="AS1385" s="6"/>
      <c r="AT1385" s="7"/>
      <c r="AU1385" s="3" t="s">
        <v>5537</v>
      </c>
      <c r="AV1385" s="24" t="s">
        <v>5537</v>
      </c>
      <c r="AW1385" s="24" t="s">
        <v>5537</v>
      </c>
      <c r="AX1385" s="24" t="s">
        <v>5537</v>
      </c>
      <c r="AY1385" s="24" t="s">
        <v>5537</v>
      </c>
      <c r="AZ1385" s="24" t="s">
        <v>5537</v>
      </c>
      <c r="BA1385" s="24" t="s">
        <v>5537</v>
      </c>
      <c r="BB1385" s="24" t="s">
        <v>5537</v>
      </c>
      <c r="BC1385" s="24" t="s">
        <v>5537</v>
      </c>
      <c r="BD1385" s="24" t="s">
        <v>5537</v>
      </c>
      <c r="BE1385" s="24" t="s">
        <v>5537</v>
      </c>
      <c r="BF1385" s="24" t="s">
        <v>5537</v>
      </c>
      <c r="BG1385" s="24" t="s">
        <v>5537</v>
      </c>
      <c r="BH1385" s="24" t="s">
        <v>5537</v>
      </c>
      <c r="BI1385" s="9" t="s">
        <v>5537</v>
      </c>
      <c r="BJ1385" s="14"/>
      <c r="BK1385" s="14" t="s">
        <v>5537</v>
      </c>
      <c r="BL1385" s="14" t="str">
        <f>_xlfn.XLOOKUP(B1385,'[4]cell downs 18042026 17h'!$B:$B,'[4]cell downs 18042026 17h'!$B:$B,"")</f>
        <v/>
      </c>
      <c r="BM1385" s="14" t="str">
        <f>_xlfn.XLOOKUP(B1385,'[5]Cells Huawei 19042026 15h'!$B:$B,'[5]Cells Huawei 19042026 15h'!$B:$B,"")</f>
        <v/>
      </c>
      <c r="BN1385" s="9" t="str">
        <f>_xlfn.XLOOKUP(B1385,'[6]cells down 19042026 9H40'!$B:$B,'[6]cells down 19042026 9H40'!$B:$B,"")</f>
        <v/>
      </c>
      <c r="BO1385" s="9" t="s">
        <v>3727</v>
      </c>
      <c r="BP1385" s="9" t="s">
        <v>5537</v>
      </c>
    </row>
    <row r="1386" spans="1:68" s="9" customFormat="1" x14ac:dyDescent="0.35">
      <c r="A1386" s="1" t="s">
        <v>1205</v>
      </c>
      <c r="B1386" s="8" t="s">
        <v>4893</v>
      </c>
      <c r="C1386" s="3" t="str">
        <f>_xlfn.XLOOKUP(B1386,'[1]daily break down'!$D:$D,'[1]daily break down'!$E:$E,"")</f>
        <v>OUEST</v>
      </c>
      <c r="D1386" s="1" t="s">
        <v>11</v>
      </c>
      <c r="E1386" s="1" t="s">
        <v>12</v>
      </c>
      <c r="F1386" s="3" t="s">
        <v>102</v>
      </c>
      <c r="G1386" s="1" t="s">
        <v>1205</v>
      </c>
      <c r="H1386" s="39" t="str">
        <f>_xlfn.XLOOKUP(B1386,[2]CALCULATION!$B:$B,[2]CALCULATION!$H:$H,"")</f>
        <v>HUAWEI</v>
      </c>
      <c r="I1386" s="34">
        <v>0</v>
      </c>
      <c r="J1386" s="34">
        <v>0</v>
      </c>
      <c r="K1386" s="34">
        <v>0</v>
      </c>
      <c r="L1386" s="34">
        <v>0</v>
      </c>
      <c r="M1386" s="34">
        <v>0</v>
      </c>
      <c r="N1386" s="34">
        <v>0</v>
      </c>
      <c r="O1386" s="34">
        <v>0</v>
      </c>
      <c r="P1386" s="34">
        <v>0</v>
      </c>
      <c r="Q1386" s="34">
        <v>0</v>
      </c>
      <c r="R1386" s="34">
        <v>0</v>
      </c>
      <c r="S1386" s="109">
        <v>0</v>
      </c>
      <c r="T1386" s="109">
        <f>_xlfn.XLOOKUP(B1386,'[3]Nur des jours'!$B:$B,'[3]Nur des jours'!$U:$U,"")</f>
        <v>0</v>
      </c>
      <c r="U1386" s="109">
        <v>0</v>
      </c>
      <c r="V1386" s="109">
        <v>0</v>
      </c>
      <c r="W1386" s="109">
        <v>8.9175391586979543E-5</v>
      </c>
      <c r="X1386" s="109">
        <v>0</v>
      </c>
      <c r="Y1386" s="109">
        <v>0</v>
      </c>
      <c r="Z1386" s="109">
        <v>0</v>
      </c>
      <c r="AA1386" s="109">
        <v>0</v>
      </c>
      <c r="AB1386" s="109">
        <v>0</v>
      </c>
      <c r="AC1386" s="109">
        <v>0</v>
      </c>
      <c r="AD1386" s="109">
        <v>0</v>
      </c>
      <c r="AE1386" s="109">
        <v>0</v>
      </c>
      <c r="AF1386" s="109">
        <v>0</v>
      </c>
      <c r="AG1386" s="57" t="str">
        <f>_xlfn.XLOOKUP(B1386,[3]CALCULATION!$B:$B,[3]CALCULATION!$M:$M,"")</f>
        <v>Operationnel</v>
      </c>
      <c r="AH1386" s="57"/>
      <c r="AI1386" s="56" t="str" cm="1">
        <f t="array" ref="AI1386">IFERROR(_xlfn.IFS(
AK1386="MPR ISSUE","PDH",
AK1386="BSS Hardware Issue","BSS",
AK1386="Sites strategiques, MLL, Pylone, etc.","ENVTECH",
AK1386="AKTIVCO DEFAUT GE &amp; POWER Cabinet","AKTIVCO",
AK1386="AKTIVCO Coupure ENEO &amp; Baisse de tension","AKTIVCO GRID ONLY",
AK1386="Coupure ENEO &amp; Baisse de tension","IHS GRID ONLY",
AK1386="Defaut GE &amp; POWER Cabinet","IHS",
AK1386="Sharing","Partners",
AK1386="Sites strategiques &amp; DataCenter","SST &amp; DC",
AK1386="Exclu","Exclu",
AK1386="SAT","SAT",
AK1386="SPARE-ISSUE","SPARE-ISSUE",
AK1386="Fiber CAmtel","TRANS_FO_CAMTEL",
AK1386="Fiber AOF","Fiber AOF",
AK1386="Projet OCM (HUAWEI)","TRAVAUX-HUAWEI",
AK1386="Projet OCM (NOKIA)","TRAVAUX-NOKIA",
AK1386="ACCESS-ISSUE","ACCESS-ISSUE",
AK1386="Projet OCM (ZTE, NOKIA, autres projets)","TRAVAUX OCM",
AK1386="No root CAuse","No root cause",
AK1386="ODU HS","PDH",
AK1386="IP &amp; VLAN","PDH",
AK1386="Warehouse HUAWEI","SPARE-ISSUE",
AK1386="SPARE-HS","SPARE-ISSUE",
AK1386="Power Telco","BSS",AK1386="no impacts","no impacts"
),"")</f>
        <v>No root cause</v>
      </c>
      <c r="AJ1386" s="56" t="str" cm="1">
        <f t="array" ref="AJ1386">IFERROR(_xlfn.IFS(
AK1386="MPR ISSUE","TX ISSUE",
AK1386="BSS Hardware Issue","RAN ISSUE",
AK1386="Sites strategiques, MLL, Pylone, etc.","ENVTECH",
AK1386="AKTIVCO DEFAUT GE &amp; POWER Cabinet","POWER ISSUE",
AK1386="AKTIVCO Coupure ENEO &amp; Baisse de tension","POWER ISSUE",
AK1386="Coupure ENEO &amp; Baisse de tension","POWER ISSUE",
AK1386="Defaut GE &amp; POWER Cabinet","POWER ISSUE",
AK1386="Sharing","POWER ISSUE",
AK1386="Sites strategiques &amp; DataCenter","POWER ISSUE",
AK1386="Exclu","Exclu",
AK1386="SAT","TX ISSUE",
AK1386="SPARE-ISSUE","SPARE-ISSUE",
AK1386="Fiber CAmtel","TX ISSUE",
AK1386="Fiber AOF","TX ISSUE",
AK1386="Projet OCM (HUAWEI)","TRAVAUX-HUAWEI",
AK1386="Projet OCM (NOKIA)","TRAVAUX -NOKIA",
AK1386="ACCESS-ISSUE","ACCESS-ISSUE",
AK1386="Projet OCM (ZTE, NOKIA, autres projets)","TRAVAUX OCM",
AK1386="No root CAuse","No root cause",
AK1386="ODU HS","TX ISSUE",
AK1386="IP &amp; VLAN","TX ISSUE",
AK1386="Warehouse HUAWEI","SPARE-ISSUE",
AK1386="SPARE-HS","SPARE-ISSUE",
AK1386="Power Telco","RAN ISSUE",AK1386="no impacts","no impacts"
),"")</f>
        <v>No root cause</v>
      </c>
      <c r="AK1386" s="81" t="s">
        <v>5620</v>
      </c>
      <c r="AL1386" s="56" t="str" cm="1">
        <f t="array" ref="AL1386">IFERROR(_xlfn.IFS(
AK1386="MPR ISSUE","ACTIVE",
AK1386="BSS Hardware Issue","ACTIVE",
AK1386="Sites strategiques, MLL, Pylone, etc.","PASSIVE",
AK1386="AKTIVCO DEFAUT GE &amp; POWER Cabinet","PASSIVE",
AK1386="AKTIVCO Coupure ENEO &amp; Baisse de tension","PASSIVE",
AK1386="Coupure ENEO &amp; Baisse de tension","PASSIVE",
AK1386="Defaut GE &amp; POWER Cabinet","PASSIVE",
AK1386="Sharing","PASSIVE",
AK1386="Sites strategiques &amp; DataCenter","PASSIVE",
AK1386="Exclu","Exclu",
AK1386="SAT","ACTIVE",
AK1386="SPARE-ISSUE","SPARE-ISSUE",
AK1386="Fiber CAmtel","ACTIVE",
AK1386="Fiber AOF","ACTIVE",
AK1386="Projet OCM (HUAWEI)","PLANNED WORKS",
AK1386="Projet OCM (NOKIA)","PLANNED WORKS",
AK1386="ACCESS-ISSUE","ACCESS-ISSUE",
AK1386="Projet OCM (ZTE, NOKIA, autres projets)","PLANNED WORKS",
AK1386="No root CAuse","No root cause",
AK1386="ODU HS","ACTIVE",
AK1386="IP &amp; VLAN","ACTIVE",
AK1386="Warehouse HUAWEI","SPARE-ISSUE",
AK1386="SPARE-HS","SPARE-ISSUE",
AK1386="Power Telco","ACTIVE", AK1386="no impacts","no impacts"
),"")</f>
        <v>No root cause</v>
      </c>
      <c r="AM1386" s="108" t="s">
        <v>5537</v>
      </c>
      <c r="AN1386" s="117" t="s">
        <v>4893</v>
      </c>
      <c r="AP1386" s="23" t="s">
        <v>5537</v>
      </c>
      <c r="AQ1386" s="23" t="s">
        <v>5537</v>
      </c>
      <c r="AR1386" s="7"/>
      <c r="AS1386" s="6"/>
      <c r="AT1386" s="7"/>
      <c r="AU1386" s="3" t="s">
        <v>5537</v>
      </c>
      <c r="AV1386" s="24" t="s">
        <v>5537</v>
      </c>
      <c r="AW1386" s="24" t="s">
        <v>5537</v>
      </c>
      <c r="AX1386" s="24" t="s">
        <v>5537</v>
      </c>
      <c r="AY1386" s="24" t="s">
        <v>5537</v>
      </c>
      <c r="AZ1386" s="24" t="s">
        <v>5537</v>
      </c>
      <c r="BA1386" s="24" t="s">
        <v>5537</v>
      </c>
      <c r="BB1386" s="24" t="s">
        <v>5537</v>
      </c>
      <c r="BC1386" s="24" t="s">
        <v>5537</v>
      </c>
      <c r="BD1386" s="24" t="s">
        <v>5537</v>
      </c>
      <c r="BE1386" s="24" t="s">
        <v>5537</v>
      </c>
      <c r="BF1386" s="24" t="s">
        <v>5537</v>
      </c>
      <c r="BG1386" s="24" t="s">
        <v>5537</v>
      </c>
      <c r="BH1386" s="24" t="s">
        <v>5537</v>
      </c>
      <c r="BI1386" s="9" t="s">
        <v>5537</v>
      </c>
      <c r="BJ1386" s="14"/>
      <c r="BK1386" s="14" t="s">
        <v>5537</v>
      </c>
      <c r="BL1386" s="14" t="str">
        <f>_xlfn.XLOOKUP(B1386,'[4]cell downs 18042026 17h'!$B:$B,'[4]cell downs 18042026 17h'!$B:$B,"")</f>
        <v/>
      </c>
      <c r="BM1386" s="14" t="str">
        <f>_xlfn.XLOOKUP(B1386,'[5]Cells Huawei 19042026 15h'!$B:$B,'[5]Cells Huawei 19042026 15h'!$B:$B,"")</f>
        <v/>
      </c>
      <c r="BN1386" s="9" t="str">
        <f>_xlfn.XLOOKUP(B1386,'[6]cells down 19042026 9H40'!$B:$B,'[6]cells down 19042026 9H40'!$B:$B,"")</f>
        <v/>
      </c>
      <c r="BO1386" s="9" t="s">
        <v>4893</v>
      </c>
      <c r="BP1386" s="9" t="s">
        <v>5537</v>
      </c>
    </row>
    <row r="1387" spans="1:68" s="9" customFormat="1" x14ac:dyDescent="0.35">
      <c r="A1387" s="3" t="s">
        <v>5480</v>
      </c>
      <c r="B1387" s="31" t="s">
        <v>5481</v>
      </c>
      <c r="C1387" s="3" t="str">
        <f>_xlfn.XLOOKUP(B1387,'[1]daily break down'!$D:$D,'[1]daily break down'!$E:$E,"")</f>
        <v>Yaounde</v>
      </c>
      <c r="D1387" s="25" t="s">
        <v>11</v>
      </c>
      <c r="E1387" s="25" t="s">
        <v>12</v>
      </c>
      <c r="F1387" s="3" t="s">
        <v>5388</v>
      </c>
      <c r="G1387" s="3" t="s">
        <v>38</v>
      </c>
      <c r="H1387" s="41" t="str">
        <f>_xlfn.XLOOKUP(B1387,[2]CALCULATION!$B:$B,[2]CALCULATION!$H:$H,"")</f>
        <v>ZTE</v>
      </c>
      <c r="I1387" s="34">
        <v>0</v>
      </c>
      <c r="J1387" s="34">
        <v>0</v>
      </c>
      <c r="K1387" s="34">
        <v>0</v>
      </c>
      <c r="L1387" s="34">
        <v>3.6793766568787745E-2</v>
      </c>
      <c r="M1387" s="34">
        <v>0</v>
      </c>
      <c r="N1387" s="34">
        <v>0.31264892290395052</v>
      </c>
      <c r="O1387" s="34">
        <v>3.7828201111196648E-2</v>
      </c>
      <c r="P1387" s="34">
        <v>0</v>
      </c>
      <c r="Q1387" s="34">
        <v>0</v>
      </c>
      <c r="R1387" s="34">
        <v>0</v>
      </c>
      <c r="S1387" s="109">
        <v>0</v>
      </c>
      <c r="T1387" s="109">
        <f>_xlfn.XLOOKUP(B1387,'[3]Nur des jours'!$B:$B,'[3]Nur des jours'!$U:$U,"")</f>
        <v>0</v>
      </c>
      <c r="U1387" s="109">
        <v>6.2370517331415707</v>
      </c>
      <c r="V1387" s="109" t="s">
        <v>5537</v>
      </c>
      <c r="W1387" s="109">
        <v>0</v>
      </c>
      <c r="X1387" s="109">
        <v>0</v>
      </c>
      <c r="Y1387" s="109">
        <v>0</v>
      </c>
      <c r="Z1387" s="109">
        <v>0</v>
      </c>
      <c r="AA1387" s="109">
        <v>0</v>
      </c>
      <c r="AB1387" s="109">
        <v>0</v>
      </c>
      <c r="AC1387" s="109">
        <v>0</v>
      </c>
      <c r="AD1387" s="109">
        <v>0</v>
      </c>
      <c r="AE1387" s="109">
        <v>0</v>
      </c>
      <c r="AF1387" s="109">
        <v>0</v>
      </c>
      <c r="AG1387" s="57" t="str">
        <f>_xlfn.XLOOKUP(B1387,[3]CALCULATION!$B:$B,[3]CALCULATION!$M:$M,"")</f>
        <v>Operationnel</v>
      </c>
      <c r="AH1387" s="57"/>
      <c r="AI1387" s="56" t="str" cm="1">
        <f t="array" ref="AI1387">IFERROR(_xlfn.IFS(
AK1387="MPR ISSUE","PDH",
AK1387="BSS Hardware Issue","BSS",
AK1387="Sites strategiques, MLL, Pylone, etc.","ENVTECH",
AK1387="AKTIVCO DEFAUT GE &amp; POWER Cabinet","AKTIVCO",
AK1387="AKTIVCO Coupure ENEO &amp; Baisse de tension","AKTIVCO GRID ONLY",
AK1387="Coupure ENEO &amp; Baisse de tension","IHS GRID ONLY",
AK1387="Defaut GE &amp; POWER Cabinet","IHS",
AK1387="Sharing","Partners",
AK1387="Sites strategiques &amp; DataCenter","SST &amp; DC",
AK1387="Exclu","Exclu",
AK1387="SAT","SAT",
AK1387="SPARE-ISSUE","SPARE-ISSUE",
AK1387="Fiber CAmtel","TRANS_FO_CAMTEL",
AK1387="Fiber AOF","Fiber AOF",
AK1387="Projet OCM (HUAWEI)","TRAVAUX-HUAWEI",
AK1387="Projet OCM (NOKIA)","TRAVAUX-NOKIA",
AK1387="ACCESS-ISSUE","ACCESS-ISSUE",
AK1387="Projet OCM (ZTE, NOKIA, autres projets)","TRAVAUX OCM",
AK1387="No root CAuse","No root cause",
AK1387="ODU HS","PDH",
AK1387="IP &amp; VLAN","PDH",
AK1387="Warehouse HUAWEI","SPARE-ISSUE",
AK1387="SPARE-HS","SPARE-ISSUE",
AK1387="Power Telco","BSS",AK1387="no impacts","no impacts"
),"")</f>
        <v>No root cause</v>
      </c>
      <c r="AJ1387" s="56" t="str" cm="1">
        <f t="array" ref="AJ1387">IFERROR(_xlfn.IFS(
AK1387="MPR ISSUE","TX ISSUE",
AK1387="BSS Hardware Issue","RAN ISSUE",
AK1387="Sites strategiques, MLL, Pylone, etc.","ENVTECH",
AK1387="AKTIVCO DEFAUT GE &amp; POWER Cabinet","POWER ISSUE",
AK1387="AKTIVCO Coupure ENEO &amp; Baisse de tension","POWER ISSUE",
AK1387="Coupure ENEO &amp; Baisse de tension","POWER ISSUE",
AK1387="Defaut GE &amp; POWER Cabinet","POWER ISSUE",
AK1387="Sharing","POWER ISSUE",
AK1387="Sites strategiques &amp; DataCenter","POWER ISSUE",
AK1387="Exclu","Exclu",
AK1387="SAT","TX ISSUE",
AK1387="SPARE-ISSUE","SPARE-ISSUE",
AK1387="Fiber CAmtel","TX ISSUE",
AK1387="Fiber AOF","TX ISSUE",
AK1387="Projet OCM (HUAWEI)","TRAVAUX-HUAWEI",
AK1387="Projet OCM (NOKIA)","TRAVAUX -NOKIA",
AK1387="ACCESS-ISSUE","ACCESS-ISSUE",
AK1387="Projet OCM (ZTE, NOKIA, autres projets)","TRAVAUX OCM",
AK1387="No root CAuse","No root cause",
AK1387="ODU HS","TX ISSUE",
AK1387="IP &amp; VLAN","TX ISSUE",
AK1387="Warehouse HUAWEI","SPARE-ISSUE",
AK1387="SPARE-HS","SPARE-ISSUE",
AK1387="Power Telco","RAN ISSUE",AK1387="no impacts","no impacts"
),"")</f>
        <v>No root cause</v>
      </c>
      <c r="AK1387" s="81" t="s">
        <v>5620</v>
      </c>
      <c r="AL1387" s="56" t="str" cm="1">
        <f t="array" ref="AL1387">IFERROR(_xlfn.IFS(
AK1387="MPR ISSUE","ACTIVE",
AK1387="BSS Hardware Issue","ACTIVE",
AK1387="Sites strategiques, MLL, Pylone, etc.","PASSIVE",
AK1387="AKTIVCO DEFAUT GE &amp; POWER Cabinet","PASSIVE",
AK1387="AKTIVCO Coupure ENEO &amp; Baisse de tension","PASSIVE",
AK1387="Coupure ENEO &amp; Baisse de tension","PASSIVE",
AK1387="Defaut GE &amp; POWER Cabinet","PASSIVE",
AK1387="Sharing","PASSIVE",
AK1387="Sites strategiques &amp; DataCenter","PASSIVE",
AK1387="Exclu","Exclu",
AK1387="SAT","ACTIVE",
AK1387="SPARE-ISSUE","SPARE-ISSUE",
AK1387="Fiber CAmtel","ACTIVE",
AK1387="Fiber AOF","ACTIVE",
AK1387="Projet OCM (HUAWEI)","PLANNED WORKS",
AK1387="Projet OCM (NOKIA)","PLANNED WORKS",
AK1387="ACCESS-ISSUE","ACCESS-ISSUE",
AK1387="Projet OCM (ZTE, NOKIA, autres projets)","PLANNED WORKS",
AK1387="No root CAuse","No root cause",
AK1387="ODU HS","ACTIVE",
AK1387="IP &amp; VLAN","ACTIVE",
AK1387="Warehouse HUAWEI","SPARE-ISSUE",
AK1387="SPARE-HS","SPARE-ISSUE",
AK1387="Power Telco","ACTIVE", AK1387="no impacts","no impacts"
),"")</f>
        <v>No root cause</v>
      </c>
      <c r="AM1387" s="108" t="s">
        <v>5537</v>
      </c>
      <c r="AN1387" s="117" t="s">
        <v>5481</v>
      </c>
      <c r="AP1387" s="23" t="s">
        <v>5537</v>
      </c>
      <c r="AQ1387" s="23" t="s">
        <v>5537</v>
      </c>
      <c r="AR1387" s="7"/>
      <c r="AS1387" s="6"/>
      <c r="AT1387" s="7"/>
      <c r="AU1387" s="3" t="s">
        <v>5537</v>
      </c>
      <c r="AV1387" s="24" t="s">
        <v>5537</v>
      </c>
      <c r="AW1387" s="24" t="s">
        <v>5537</v>
      </c>
      <c r="AX1387" s="24" t="s">
        <v>5537</v>
      </c>
      <c r="AY1387" s="24" t="s">
        <v>5537</v>
      </c>
      <c r="AZ1387" s="24" t="s">
        <v>5537</v>
      </c>
      <c r="BA1387" s="24" t="s">
        <v>5537</v>
      </c>
      <c r="BB1387" s="24" t="s">
        <v>5537</v>
      </c>
      <c r="BC1387" s="24" t="s">
        <v>5537</v>
      </c>
      <c r="BD1387" s="24" t="s">
        <v>5537</v>
      </c>
      <c r="BE1387" s="24" t="s">
        <v>5537</v>
      </c>
      <c r="BF1387" s="24" t="s">
        <v>5537</v>
      </c>
      <c r="BG1387" s="24" t="s">
        <v>5537</v>
      </c>
      <c r="BH1387" s="24" t="s">
        <v>5537</v>
      </c>
      <c r="BI1387" s="9" t="s">
        <v>5537</v>
      </c>
      <c r="BJ1387" s="14"/>
      <c r="BK1387" s="14" t="s">
        <v>5537</v>
      </c>
      <c r="BL1387" s="14" t="str">
        <f>_xlfn.XLOOKUP(B1387,'[4]cell downs 18042026 17h'!$B:$B,'[4]cell downs 18042026 17h'!$B:$B,"")</f>
        <v/>
      </c>
      <c r="BM1387" s="14" t="str">
        <f>_xlfn.XLOOKUP(B1387,'[5]Cells Huawei 19042026 15h'!$B:$B,'[5]Cells Huawei 19042026 15h'!$B:$B,"")</f>
        <v/>
      </c>
      <c r="BN1387" s="9" t="str">
        <f>_xlfn.XLOOKUP(B1387,'[6]cells down 19042026 9H40'!$B:$B,'[6]cells down 19042026 9H40'!$B:$B,"")</f>
        <v/>
      </c>
      <c r="BO1387" s="9" t="s">
        <v>5537</v>
      </c>
      <c r="BP1387" s="9" t="s">
        <v>12</v>
      </c>
    </row>
    <row r="1388" spans="1:68" s="9" customFormat="1" x14ac:dyDescent="0.35">
      <c r="A1388" s="25" t="s">
        <v>5465</v>
      </c>
      <c r="B1388" s="32" t="s">
        <v>5466</v>
      </c>
      <c r="C1388" s="3" t="str">
        <f>_xlfn.XLOOKUP(B1388,'[1]daily break down'!$D:$D,'[1]daily break down'!$E:$E,"")</f>
        <v>CENTRE</v>
      </c>
      <c r="D1388" s="25" t="s">
        <v>357</v>
      </c>
      <c r="E1388" s="25" t="s">
        <v>987</v>
      </c>
      <c r="F1388" s="25" t="s">
        <v>5388</v>
      </c>
      <c r="G1388" s="25" t="s">
        <v>2612</v>
      </c>
      <c r="H1388" s="41" t="str">
        <f>_xlfn.XLOOKUP(B1388,[2]CALCULATION!$B:$B,[2]CALCULATION!$H:$H,"")</f>
        <v>ZTE</v>
      </c>
      <c r="I1388" s="34">
        <v>0</v>
      </c>
      <c r="J1388" s="34">
        <v>0</v>
      </c>
      <c r="K1388" s="34">
        <v>0</v>
      </c>
      <c r="L1388" s="34">
        <v>0</v>
      </c>
      <c r="M1388" s="34">
        <v>0</v>
      </c>
      <c r="N1388" s="34">
        <v>0</v>
      </c>
      <c r="O1388" s="34">
        <v>0</v>
      </c>
      <c r="P1388" s="34">
        <v>0</v>
      </c>
      <c r="Q1388" s="34">
        <v>0</v>
      </c>
      <c r="R1388" s="34">
        <v>0</v>
      </c>
      <c r="S1388" s="109">
        <v>0</v>
      </c>
      <c r="T1388" s="109">
        <f>_xlfn.XLOOKUP(B1388,'[3]Nur des jours'!$B:$B,'[3]Nur des jours'!$U:$U,"")</f>
        <v>0</v>
      </c>
      <c r="U1388" s="109">
        <v>0</v>
      </c>
      <c r="V1388" s="109" t="s">
        <v>5537</v>
      </c>
      <c r="W1388" s="109">
        <v>0</v>
      </c>
      <c r="X1388" s="109">
        <v>0</v>
      </c>
      <c r="Y1388" s="109">
        <v>0</v>
      </c>
      <c r="Z1388" s="109">
        <v>0</v>
      </c>
      <c r="AA1388" s="109">
        <v>0</v>
      </c>
      <c r="AB1388" s="109">
        <v>0</v>
      </c>
      <c r="AC1388" s="109">
        <v>0</v>
      </c>
      <c r="AD1388" s="109">
        <v>0</v>
      </c>
      <c r="AE1388" s="109">
        <v>0</v>
      </c>
      <c r="AF1388" s="109">
        <v>0</v>
      </c>
      <c r="AG1388" s="57" t="str">
        <f>_xlfn.XLOOKUP(B1388,[3]CALCULATION!$B:$B,[3]CALCULATION!$M:$M,"")</f>
        <v>Operationnel</v>
      </c>
      <c r="AH1388" s="57"/>
      <c r="AI1388" s="56" t="str" cm="1">
        <f t="array" ref="AI1388">IFERROR(_xlfn.IFS(
AK1388="MPR ISSUE","PDH",
AK1388="BSS Hardware Issue","BSS",
AK1388="Sites strategiques, MLL, Pylone, etc.","ENVTECH",
AK1388="AKTIVCO DEFAUT GE &amp; POWER Cabinet","AKTIVCO",
AK1388="AKTIVCO Coupure ENEO &amp; Baisse de tension","AKTIVCO GRID ONLY",
AK1388="Coupure ENEO &amp; Baisse de tension","IHS GRID ONLY",
AK1388="Defaut GE &amp; POWER Cabinet","IHS",
AK1388="Sharing","Partners",
AK1388="Sites strategiques &amp; DataCenter","SST &amp; DC",
AK1388="Exclu","Exclu",
AK1388="SAT","SAT",
AK1388="SPARE-ISSUE","SPARE-ISSUE",
AK1388="Fiber CAmtel","TRANS_FO_CAMTEL",
AK1388="Fiber AOF","Fiber AOF",
AK1388="Projet OCM (HUAWEI)","TRAVAUX-HUAWEI",
AK1388="Projet OCM (NOKIA)","TRAVAUX-NOKIA",
AK1388="ACCESS-ISSUE","ACCESS-ISSUE",
AK1388="Projet OCM (ZTE, NOKIA, autres projets)","TRAVAUX OCM",
AK1388="No root CAuse","No root cause",
AK1388="ODU HS","PDH",
AK1388="IP &amp; VLAN","PDH",
AK1388="Warehouse HUAWEI","SPARE-ISSUE",
AK1388="SPARE-HS","SPARE-ISSUE",
AK1388="Power Telco","BSS",AK1388="no impacts","no impacts"
),"")</f>
        <v>No root cause</v>
      </c>
      <c r="AJ1388" s="56" t="str" cm="1">
        <f t="array" ref="AJ1388">IFERROR(_xlfn.IFS(
AK1388="MPR ISSUE","TX ISSUE",
AK1388="BSS Hardware Issue","RAN ISSUE",
AK1388="Sites strategiques, MLL, Pylone, etc.","ENVTECH",
AK1388="AKTIVCO DEFAUT GE &amp; POWER Cabinet","POWER ISSUE",
AK1388="AKTIVCO Coupure ENEO &amp; Baisse de tension","POWER ISSUE",
AK1388="Coupure ENEO &amp; Baisse de tension","POWER ISSUE",
AK1388="Defaut GE &amp; POWER Cabinet","POWER ISSUE",
AK1388="Sharing","POWER ISSUE",
AK1388="Sites strategiques &amp; DataCenter","POWER ISSUE",
AK1388="Exclu","Exclu",
AK1388="SAT","TX ISSUE",
AK1388="SPARE-ISSUE","SPARE-ISSUE",
AK1388="Fiber CAmtel","TX ISSUE",
AK1388="Fiber AOF","TX ISSUE",
AK1388="Projet OCM (HUAWEI)","TRAVAUX-HUAWEI",
AK1388="Projet OCM (NOKIA)","TRAVAUX -NOKIA",
AK1388="ACCESS-ISSUE","ACCESS-ISSUE",
AK1388="Projet OCM (ZTE, NOKIA, autres projets)","TRAVAUX OCM",
AK1388="No root CAuse","No root cause",
AK1388="ODU HS","TX ISSUE",
AK1388="IP &amp; VLAN","TX ISSUE",
AK1388="Warehouse HUAWEI","SPARE-ISSUE",
AK1388="SPARE-HS","SPARE-ISSUE",
AK1388="Power Telco","RAN ISSUE",AK1388="no impacts","no impacts"
),"")</f>
        <v>No root cause</v>
      </c>
      <c r="AK1388" s="81" t="s">
        <v>5620</v>
      </c>
      <c r="AL1388" s="56" t="str" cm="1">
        <f t="array" ref="AL1388">IFERROR(_xlfn.IFS(
AK1388="MPR ISSUE","ACTIVE",
AK1388="BSS Hardware Issue","ACTIVE",
AK1388="Sites strategiques, MLL, Pylone, etc.","PASSIVE",
AK1388="AKTIVCO DEFAUT GE &amp; POWER Cabinet","PASSIVE",
AK1388="AKTIVCO Coupure ENEO &amp; Baisse de tension","PASSIVE",
AK1388="Coupure ENEO &amp; Baisse de tension","PASSIVE",
AK1388="Defaut GE &amp; POWER Cabinet","PASSIVE",
AK1388="Sharing","PASSIVE",
AK1388="Sites strategiques &amp; DataCenter","PASSIVE",
AK1388="Exclu","Exclu",
AK1388="SAT","ACTIVE",
AK1388="SPARE-ISSUE","SPARE-ISSUE",
AK1388="Fiber CAmtel","ACTIVE",
AK1388="Fiber AOF","ACTIVE",
AK1388="Projet OCM (HUAWEI)","PLANNED WORKS",
AK1388="Projet OCM (NOKIA)","PLANNED WORKS",
AK1388="ACCESS-ISSUE","ACCESS-ISSUE",
AK1388="Projet OCM (ZTE, NOKIA, autres projets)","PLANNED WORKS",
AK1388="No root CAuse","No root cause",
AK1388="ODU HS","ACTIVE",
AK1388="IP &amp; VLAN","ACTIVE",
AK1388="Warehouse HUAWEI","SPARE-ISSUE",
AK1388="SPARE-HS","SPARE-ISSUE",
AK1388="Power Telco","ACTIVE", AK1388="no impacts","no impacts"
),"")</f>
        <v>No root cause</v>
      </c>
      <c r="AM1388" s="108" t="s">
        <v>5537</v>
      </c>
      <c r="AN1388" s="117" t="s">
        <v>5466</v>
      </c>
      <c r="AP1388" s="23" t="s">
        <v>5537</v>
      </c>
      <c r="AQ1388" s="23" t="s">
        <v>5537</v>
      </c>
      <c r="AR1388" s="7"/>
      <c r="AS1388" s="6"/>
      <c r="AT1388" s="7"/>
      <c r="AU1388" s="3" t="s">
        <v>5537</v>
      </c>
      <c r="AV1388" s="24" t="s">
        <v>5537</v>
      </c>
      <c r="AW1388" s="24" t="s">
        <v>5537</v>
      </c>
      <c r="AX1388" s="24" t="s">
        <v>5537</v>
      </c>
      <c r="AY1388" s="24" t="s">
        <v>5537</v>
      </c>
      <c r="AZ1388" s="24" t="s">
        <v>5537</v>
      </c>
      <c r="BA1388" s="24" t="s">
        <v>5537</v>
      </c>
      <c r="BB1388" s="24" t="s">
        <v>5537</v>
      </c>
      <c r="BC1388" s="24" t="s">
        <v>5537</v>
      </c>
      <c r="BD1388" s="24" t="s">
        <v>5537</v>
      </c>
      <c r="BE1388" s="24" t="s">
        <v>5537</v>
      </c>
      <c r="BF1388" s="24" t="s">
        <v>5537</v>
      </c>
      <c r="BG1388" s="24" t="s">
        <v>5537</v>
      </c>
      <c r="BH1388" s="24" t="s">
        <v>5537</v>
      </c>
      <c r="BI1388" s="9" t="s">
        <v>5537</v>
      </c>
      <c r="BJ1388" s="14"/>
      <c r="BK1388" s="14" t="s">
        <v>5537</v>
      </c>
      <c r="BL1388" s="14" t="str">
        <f>_xlfn.XLOOKUP(B1388,'[4]cell downs 18042026 17h'!$B:$B,'[4]cell downs 18042026 17h'!$B:$B,"")</f>
        <v/>
      </c>
      <c r="BM1388" s="14" t="str">
        <f>_xlfn.XLOOKUP(B1388,'[5]Cells Huawei 19042026 15h'!$B:$B,'[5]Cells Huawei 19042026 15h'!$B:$B,"")</f>
        <v/>
      </c>
      <c r="BN1388" s="9" t="str">
        <f>_xlfn.XLOOKUP(B1388,'[6]cells down 19042026 9H40'!$B:$B,'[6]cells down 19042026 9H40'!$B:$B,"")</f>
        <v/>
      </c>
      <c r="BO1388" s="9" t="s">
        <v>5537</v>
      </c>
      <c r="BP1388" s="9" t="s">
        <v>5537</v>
      </c>
    </row>
    <row r="1389" spans="1:68" s="9" customFormat="1" x14ac:dyDescent="0.35">
      <c r="A1389" s="3" t="s">
        <v>5428</v>
      </c>
      <c r="B1389" s="31" t="s">
        <v>5429</v>
      </c>
      <c r="C1389" s="3" t="str">
        <f>_xlfn.XLOOKUP(B1389,'[1]daily break down'!$D:$D,'[1]daily break down'!$E:$E,"")</f>
        <v>Yaounde</v>
      </c>
      <c r="D1389" s="25" t="e">
        <v>#N/A</v>
      </c>
      <c r="E1389" s="25" t="e">
        <v>#N/A</v>
      </c>
      <c r="F1389" s="3" t="s">
        <v>5388</v>
      </c>
      <c r="G1389" s="3" t="s">
        <v>38</v>
      </c>
      <c r="H1389" s="41" t="str">
        <f>_xlfn.XLOOKUP(B1389,[2]CALCULATION!$B:$B,[2]CALCULATION!$H:$H,"")</f>
        <v>ZTE</v>
      </c>
      <c r="I1389" s="34">
        <v>0</v>
      </c>
      <c r="J1389" s="34">
        <v>0</v>
      </c>
      <c r="K1389" s="34">
        <v>0</v>
      </c>
      <c r="L1389" s="34">
        <v>0</v>
      </c>
      <c r="M1389" s="34">
        <v>6.2850815990503309E-2</v>
      </c>
      <c r="N1389" s="34">
        <v>0</v>
      </c>
      <c r="O1389" s="34">
        <v>0</v>
      </c>
      <c r="P1389" s="34">
        <v>0.25313326655880014</v>
      </c>
      <c r="Q1389" s="34">
        <v>0</v>
      </c>
      <c r="R1389" s="34">
        <v>0</v>
      </c>
      <c r="S1389" s="109">
        <v>0</v>
      </c>
      <c r="T1389" s="109">
        <f>_xlfn.XLOOKUP(B1389,'[3]Nur des jours'!$B:$B,'[3]Nur des jours'!$U:$U,"")</f>
        <v>0</v>
      </c>
      <c r="U1389" s="109">
        <v>0</v>
      </c>
      <c r="V1389" s="109" t="s">
        <v>5537</v>
      </c>
      <c r="W1389" s="109">
        <v>0</v>
      </c>
      <c r="X1389" s="109">
        <v>0</v>
      </c>
      <c r="Y1389" s="109">
        <v>0</v>
      </c>
      <c r="Z1389" s="109">
        <v>0</v>
      </c>
      <c r="AA1389" s="109">
        <v>0</v>
      </c>
      <c r="AB1389" s="109">
        <v>0</v>
      </c>
      <c r="AC1389" s="109">
        <v>0</v>
      </c>
      <c r="AD1389" s="109">
        <v>0</v>
      </c>
      <c r="AE1389" s="109">
        <v>0</v>
      </c>
      <c r="AF1389" s="109">
        <v>0</v>
      </c>
      <c r="AG1389" s="57" t="str">
        <f>_xlfn.XLOOKUP(B1389,[3]CALCULATION!$B:$B,[3]CALCULATION!$M:$M,"")</f>
        <v>Operationnel</v>
      </c>
      <c r="AH1389" s="57"/>
      <c r="AI1389" s="56" t="str" cm="1">
        <f t="array" ref="AI1389">IFERROR(_xlfn.IFS(
AK1389="MPR ISSUE","PDH",
AK1389="BSS Hardware Issue","BSS",
AK1389="Sites strategiques, MLL, Pylone, etc.","ENVTECH",
AK1389="AKTIVCO DEFAUT GE &amp; POWER Cabinet","AKTIVCO",
AK1389="AKTIVCO Coupure ENEO &amp; Baisse de tension","AKTIVCO GRID ONLY",
AK1389="Coupure ENEO &amp; Baisse de tension","IHS GRID ONLY",
AK1389="Defaut GE &amp; POWER Cabinet","IHS",
AK1389="Sharing","Partners",
AK1389="Sites strategiques &amp; DataCenter","SST &amp; DC",
AK1389="Exclu","Exclu",
AK1389="SAT","SAT",
AK1389="SPARE-ISSUE","SPARE-ISSUE",
AK1389="Fiber CAmtel","TRANS_FO_CAMTEL",
AK1389="Fiber AOF","Fiber AOF",
AK1389="Projet OCM (HUAWEI)","TRAVAUX-HUAWEI",
AK1389="Projet OCM (NOKIA)","TRAVAUX-NOKIA",
AK1389="ACCESS-ISSUE","ACCESS-ISSUE",
AK1389="Projet OCM (ZTE, NOKIA, autres projets)","TRAVAUX OCM",
AK1389="No root CAuse","No root cause",
AK1389="ODU HS","PDH",
AK1389="IP &amp; VLAN","PDH",
AK1389="Warehouse HUAWEI","SPARE-ISSUE",
AK1389="SPARE-HS","SPARE-ISSUE",
AK1389="Power Telco","BSS",AK1389="no impacts","no impacts"
),"")</f>
        <v>No root cause</v>
      </c>
      <c r="AJ1389" s="56" t="str" cm="1">
        <f t="array" ref="AJ1389">IFERROR(_xlfn.IFS(
AK1389="MPR ISSUE","TX ISSUE",
AK1389="BSS Hardware Issue","RAN ISSUE",
AK1389="Sites strategiques, MLL, Pylone, etc.","ENVTECH",
AK1389="AKTIVCO DEFAUT GE &amp; POWER Cabinet","POWER ISSUE",
AK1389="AKTIVCO Coupure ENEO &amp; Baisse de tension","POWER ISSUE",
AK1389="Coupure ENEO &amp; Baisse de tension","POWER ISSUE",
AK1389="Defaut GE &amp; POWER Cabinet","POWER ISSUE",
AK1389="Sharing","POWER ISSUE",
AK1389="Sites strategiques &amp; DataCenter","POWER ISSUE",
AK1389="Exclu","Exclu",
AK1389="SAT","TX ISSUE",
AK1389="SPARE-ISSUE","SPARE-ISSUE",
AK1389="Fiber CAmtel","TX ISSUE",
AK1389="Fiber AOF","TX ISSUE",
AK1389="Projet OCM (HUAWEI)","TRAVAUX-HUAWEI",
AK1389="Projet OCM (NOKIA)","TRAVAUX -NOKIA",
AK1389="ACCESS-ISSUE","ACCESS-ISSUE",
AK1389="Projet OCM (ZTE, NOKIA, autres projets)","TRAVAUX OCM",
AK1389="No root CAuse","No root cause",
AK1389="ODU HS","TX ISSUE",
AK1389="IP &amp; VLAN","TX ISSUE",
AK1389="Warehouse HUAWEI","SPARE-ISSUE",
AK1389="SPARE-HS","SPARE-ISSUE",
AK1389="Power Telco","RAN ISSUE",AK1389="no impacts","no impacts"
),"")</f>
        <v>No root cause</v>
      </c>
      <c r="AK1389" s="81" t="s">
        <v>5620</v>
      </c>
      <c r="AL1389" s="56" t="str" cm="1">
        <f t="array" ref="AL1389">IFERROR(_xlfn.IFS(
AK1389="MPR ISSUE","ACTIVE",
AK1389="BSS Hardware Issue","ACTIVE",
AK1389="Sites strategiques, MLL, Pylone, etc.","PASSIVE",
AK1389="AKTIVCO DEFAUT GE &amp; POWER Cabinet","PASSIVE",
AK1389="AKTIVCO Coupure ENEO &amp; Baisse de tension","PASSIVE",
AK1389="Coupure ENEO &amp; Baisse de tension","PASSIVE",
AK1389="Defaut GE &amp; POWER Cabinet","PASSIVE",
AK1389="Sharing","PASSIVE",
AK1389="Sites strategiques &amp; DataCenter","PASSIVE",
AK1389="Exclu","Exclu",
AK1389="SAT","ACTIVE",
AK1389="SPARE-ISSUE","SPARE-ISSUE",
AK1389="Fiber CAmtel","ACTIVE",
AK1389="Fiber AOF","ACTIVE",
AK1389="Projet OCM (HUAWEI)","PLANNED WORKS",
AK1389="Projet OCM (NOKIA)","PLANNED WORKS",
AK1389="ACCESS-ISSUE","ACCESS-ISSUE",
AK1389="Projet OCM (ZTE, NOKIA, autres projets)","PLANNED WORKS",
AK1389="No root CAuse","No root cause",
AK1389="ODU HS","ACTIVE",
AK1389="IP &amp; VLAN","ACTIVE",
AK1389="Warehouse HUAWEI","SPARE-ISSUE",
AK1389="SPARE-HS","SPARE-ISSUE",
AK1389="Power Telco","ACTIVE", AK1389="no impacts","no impacts"
),"")</f>
        <v>No root cause</v>
      </c>
      <c r="AM1389" s="108" t="s">
        <v>5537</v>
      </c>
      <c r="AN1389" s="117" t="s">
        <v>5429</v>
      </c>
      <c r="AP1389" s="23" t="s">
        <v>5537</v>
      </c>
      <c r="AQ1389" s="23" t="s">
        <v>5537</v>
      </c>
      <c r="AR1389" s="7"/>
      <c r="AS1389" s="6"/>
      <c r="AT1389" s="7"/>
      <c r="AU1389" s="3" t="s">
        <v>5537</v>
      </c>
      <c r="AV1389" s="24" t="s">
        <v>5537</v>
      </c>
      <c r="AW1389" s="24" t="s">
        <v>5537</v>
      </c>
      <c r="AX1389" s="24" t="s">
        <v>5537</v>
      </c>
      <c r="AY1389" s="24" t="s">
        <v>5537</v>
      </c>
      <c r="AZ1389" s="24" t="s">
        <v>5537</v>
      </c>
      <c r="BA1389" s="24" t="s">
        <v>5537</v>
      </c>
      <c r="BB1389" s="24" t="s">
        <v>5537</v>
      </c>
      <c r="BC1389" s="24" t="s">
        <v>5537</v>
      </c>
      <c r="BD1389" s="24" t="s">
        <v>5537</v>
      </c>
      <c r="BE1389" s="24" t="s">
        <v>5537</v>
      </c>
      <c r="BF1389" s="24" t="s">
        <v>5537</v>
      </c>
      <c r="BG1389" s="24" t="s">
        <v>5537</v>
      </c>
      <c r="BH1389" s="24" t="s">
        <v>5537</v>
      </c>
      <c r="BI1389" s="9" t="s">
        <v>5537</v>
      </c>
      <c r="BJ1389" s="14"/>
      <c r="BK1389" s="14" t="s">
        <v>5537</v>
      </c>
      <c r="BL1389" s="14" t="str">
        <f>_xlfn.XLOOKUP(B1389,'[4]cell downs 18042026 17h'!$B:$B,'[4]cell downs 18042026 17h'!$B:$B,"")</f>
        <v/>
      </c>
      <c r="BM1389" s="14" t="str">
        <f>_xlfn.XLOOKUP(B1389,'[5]Cells Huawei 19042026 15h'!$B:$B,'[5]Cells Huawei 19042026 15h'!$B:$B,"")</f>
        <v/>
      </c>
      <c r="BN1389" s="9" t="str">
        <f>_xlfn.XLOOKUP(B1389,'[6]cells down 19042026 9H40'!$B:$B,'[6]cells down 19042026 9H40'!$B:$B,"")</f>
        <v/>
      </c>
      <c r="BO1389" s="9" t="s">
        <v>5537</v>
      </c>
      <c r="BP1389" s="9" t="s">
        <v>5537</v>
      </c>
    </row>
    <row r="1390" spans="1:68" s="9" customFormat="1" x14ac:dyDescent="0.35">
      <c r="A1390" s="25" t="s">
        <v>5386</v>
      </c>
      <c r="B1390" s="25" t="s">
        <v>5387</v>
      </c>
      <c r="C1390" s="3" t="str">
        <f>_xlfn.XLOOKUP(B1390,'[1]daily break down'!$D:$D,'[1]daily break down'!$E:$E,"")</f>
        <v>Yaounde</v>
      </c>
      <c r="D1390" s="25" t="s">
        <v>357</v>
      </c>
      <c r="E1390" s="25" t="s">
        <v>22</v>
      </c>
      <c r="F1390" s="25" t="s">
        <v>5388</v>
      </c>
      <c r="G1390" s="25" t="s">
        <v>115</v>
      </c>
      <c r="H1390" s="41" t="str">
        <f>_xlfn.XLOOKUP(B1390,[2]CALCULATION!$B:$B,[2]CALCULATION!$H:$H,"")</f>
        <v>ZTE</v>
      </c>
      <c r="I1390" s="34">
        <v>36.503340153467285</v>
      </c>
      <c r="J1390" s="34">
        <v>36.777393966892383</v>
      </c>
      <c r="K1390" s="34">
        <v>30.438593111950073</v>
      </c>
      <c r="L1390" s="34">
        <v>0</v>
      </c>
      <c r="M1390" s="34">
        <v>9.9727872375033169</v>
      </c>
      <c r="N1390" s="34">
        <v>0</v>
      </c>
      <c r="O1390" s="34">
        <v>0</v>
      </c>
      <c r="P1390" s="34">
        <v>0</v>
      </c>
      <c r="Q1390" s="34">
        <v>0</v>
      </c>
      <c r="R1390" s="34">
        <v>0</v>
      </c>
      <c r="S1390" s="109">
        <v>0</v>
      </c>
      <c r="T1390" s="109">
        <f>_xlfn.XLOOKUP(B1390,'[3]Nur des jours'!$B:$B,'[3]Nur des jours'!$U:$U,"")</f>
        <v>0</v>
      </c>
      <c r="U1390" s="109">
        <v>0</v>
      </c>
      <c r="V1390" s="109" t="s">
        <v>5537</v>
      </c>
      <c r="W1390" s="109">
        <v>0</v>
      </c>
      <c r="X1390" s="109">
        <v>0</v>
      </c>
      <c r="Y1390" s="109">
        <v>0</v>
      </c>
      <c r="Z1390" s="109">
        <v>0</v>
      </c>
      <c r="AA1390" s="109">
        <v>0</v>
      </c>
      <c r="AB1390" s="109">
        <v>0</v>
      </c>
      <c r="AC1390" s="109">
        <v>0</v>
      </c>
      <c r="AD1390" s="109">
        <v>0</v>
      </c>
      <c r="AE1390" s="109">
        <v>0</v>
      </c>
      <c r="AF1390" s="109">
        <v>0</v>
      </c>
      <c r="AG1390" s="57" t="str">
        <f>_xlfn.XLOOKUP(B1390,[3]CALCULATION!$B:$B,[3]CALCULATION!$M:$M,"")</f>
        <v>Operationnel</v>
      </c>
      <c r="AH1390" s="57"/>
      <c r="AI1390" s="56" t="str" cm="1">
        <f t="array" ref="AI1390">IFERROR(_xlfn.IFS(
AK1390="MPR ISSUE","PDH",
AK1390="BSS Hardware Issue","BSS",
AK1390="Sites strategiques, MLL, Pylone, etc.","ENVTECH",
AK1390="AKTIVCO DEFAUT GE &amp; POWER Cabinet","AKTIVCO",
AK1390="AKTIVCO Coupure ENEO &amp; Baisse de tension","AKTIVCO GRID ONLY",
AK1390="Coupure ENEO &amp; Baisse de tension","IHS GRID ONLY",
AK1390="Defaut GE &amp; POWER Cabinet","IHS",
AK1390="Sharing","Partners",
AK1390="Sites strategiques &amp; DataCenter","SST &amp; DC",
AK1390="Exclu","Exclu",
AK1390="SAT","SAT",
AK1390="SPARE-ISSUE","SPARE-ISSUE",
AK1390="Fiber CAmtel","TRANS_FO_CAMTEL",
AK1390="Fiber AOF","Fiber AOF",
AK1390="Projet OCM (HUAWEI)","TRAVAUX-HUAWEI",
AK1390="Projet OCM (NOKIA)","TRAVAUX-NOKIA",
AK1390="ACCESS-ISSUE","ACCESS-ISSUE",
AK1390="Projet OCM (ZTE, NOKIA, autres projets)","TRAVAUX OCM",
AK1390="No root CAuse","No root cause",
AK1390="ODU HS","PDH",
AK1390="IP &amp; VLAN","PDH",
AK1390="Warehouse HUAWEI","SPARE-ISSUE",
AK1390="SPARE-HS","SPARE-ISSUE",
AK1390="Power Telco","BSS",AK1390="no impacts","no impacts"
),"")</f>
        <v>No root cause</v>
      </c>
      <c r="AJ1390" s="56" t="str" cm="1">
        <f t="array" ref="AJ1390">IFERROR(_xlfn.IFS(
AK1390="MPR ISSUE","TX ISSUE",
AK1390="BSS Hardware Issue","RAN ISSUE",
AK1390="Sites strategiques, MLL, Pylone, etc.","ENVTECH",
AK1390="AKTIVCO DEFAUT GE &amp; POWER Cabinet","POWER ISSUE",
AK1390="AKTIVCO Coupure ENEO &amp; Baisse de tension","POWER ISSUE",
AK1390="Coupure ENEO &amp; Baisse de tension","POWER ISSUE",
AK1390="Defaut GE &amp; POWER Cabinet","POWER ISSUE",
AK1390="Sharing","POWER ISSUE",
AK1390="Sites strategiques &amp; DataCenter","POWER ISSUE",
AK1390="Exclu","Exclu",
AK1390="SAT","TX ISSUE",
AK1390="SPARE-ISSUE","SPARE-ISSUE",
AK1390="Fiber CAmtel","TX ISSUE",
AK1390="Fiber AOF","TX ISSUE",
AK1390="Projet OCM (HUAWEI)","TRAVAUX-HUAWEI",
AK1390="Projet OCM (NOKIA)","TRAVAUX -NOKIA",
AK1390="ACCESS-ISSUE","ACCESS-ISSUE",
AK1390="Projet OCM (ZTE, NOKIA, autres projets)","TRAVAUX OCM",
AK1390="No root CAuse","No root cause",
AK1390="ODU HS","TX ISSUE",
AK1390="IP &amp; VLAN","TX ISSUE",
AK1390="Warehouse HUAWEI","SPARE-ISSUE",
AK1390="SPARE-HS","SPARE-ISSUE",
AK1390="Power Telco","RAN ISSUE",AK1390="no impacts","no impacts"
),"")</f>
        <v>No root cause</v>
      </c>
      <c r="AK1390" s="81" t="s">
        <v>5620</v>
      </c>
      <c r="AL1390" s="56" t="str" cm="1">
        <f t="array" ref="AL1390">IFERROR(_xlfn.IFS(
AK1390="MPR ISSUE","ACTIVE",
AK1390="BSS Hardware Issue","ACTIVE",
AK1390="Sites strategiques, MLL, Pylone, etc.","PASSIVE",
AK1390="AKTIVCO DEFAUT GE &amp; POWER Cabinet","PASSIVE",
AK1390="AKTIVCO Coupure ENEO &amp; Baisse de tension","PASSIVE",
AK1390="Coupure ENEO &amp; Baisse de tension","PASSIVE",
AK1390="Defaut GE &amp; POWER Cabinet","PASSIVE",
AK1390="Sharing","PASSIVE",
AK1390="Sites strategiques &amp; DataCenter","PASSIVE",
AK1390="Exclu","Exclu",
AK1390="SAT","ACTIVE",
AK1390="SPARE-ISSUE","SPARE-ISSUE",
AK1390="Fiber CAmtel","ACTIVE",
AK1390="Fiber AOF","ACTIVE",
AK1390="Projet OCM (HUAWEI)","PLANNED WORKS",
AK1390="Projet OCM (NOKIA)","PLANNED WORKS",
AK1390="ACCESS-ISSUE","ACCESS-ISSUE",
AK1390="Projet OCM (ZTE, NOKIA, autres projets)","PLANNED WORKS",
AK1390="No root CAuse","No root cause",
AK1390="ODU HS","ACTIVE",
AK1390="IP &amp; VLAN","ACTIVE",
AK1390="Warehouse HUAWEI","SPARE-ISSUE",
AK1390="SPARE-HS","SPARE-ISSUE",
AK1390="Power Telco","ACTIVE", AK1390="no impacts","no impacts"
),"")</f>
        <v>No root cause</v>
      </c>
      <c r="AM1390" s="108" t="s">
        <v>5537</v>
      </c>
      <c r="AN1390" s="117" t="s">
        <v>5387</v>
      </c>
      <c r="AP1390" s="23" t="s">
        <v>5537</v>
      </c>
      <c r="AQ1390" s="23" t="s">
        <v>5537</v>
      </c>
      <c r="AR1390" s="7"/>
      <c r="AS1390" s="6"/>
      <c r="AT1390" s="7"/>
      <c r="AU1390" s="3" t="s">
        <v>5537</v>
      </c>
      <c r="AV1390" s="24" t="s">
        <v>5537</v>
      </c>
      <c r="AW1390" s="24" t="s">
        <v>5537</v>
      </c>
      <c r="AX1390" s="24" t="s">
        <v>5537</v>
      </c>
      <c r="AY1390" s="24" t="s">
        <v>5537</v>
      </c>
      <c r="AZ1390" s="24" t="s">
        <v>5537</v>
      </c>
      <c r="BA1390" s="24" t="s">
        <v>5537</v>
      </c>
      <c r="BB1390" s="24" t="s">
        <v>5537</v>
      </c>
      <c r="BC1390" s="24" t="s">
        <v>5537</v>
      </c>
      <c r="BD1390" s="24" t="s">
        <v>5537</v>
      </c>
      <c r="BE1390" s="24" t="s">
        <v>5537</v>
      </c>
      <c r="BF1390" s="24" t="s">
        <v>5537</v>
      </c>
      <c r="BG1390" s="24" t="s">
        <v>5537</v>
      </c>
      <c r="BH1390" s="24" t="s">
        <v>5537</v>
      </c>
      <c r="BI1390" s="9" t="s">
        <v>5537</v>
      </c>
      <c r="BJ1390" s="14"/>
      <c r="BK1390" s="14" t="s">
        <v>5537</v>
      </c>
      <c r="BL1390" s="14" t="str">
        <f>_xlfn.XLOOKUP(B1390,'[4]cell downs 18042026 17h'!$B:$B,'[4]cell downs 18042026 17h'!$B:$B,"")</f>
        <v/>
      </c>
      <c r="BM1390" s="14" t="str">
        <f>_xlfn.XLOOKUP(B1390,'[5]Cells Huawei 19042026 15h'!$B:$B,'[5]Cells Huawei 19042026 15h'!$B:$B,"")</f>
        <v/>
      </c>
      <c r="BN1390" s="9" t="str">
        <f>_xlfn.XLOOKUP(B1390,'[6]cells down 19042026 9H40'!$B:$B,'[6]cells down 19042026 9H40'!$B:$B,"")</f>
        <v/>
      </c>
      <c r="BO1390" s="9" t="s">
        <v>5537</v>
      </c>
      <c r="BP1390" s="9" t="s">
        <v>5537</v>
      </c>
    </row>
    <row r="1391" spans="1:68" s="9" customFormat="1" x14ac:dyDescent="0.35">
      <c r="A1391" s="25" t="s">
        <v>4858</v>
      </c>
      <c r="B1391" s="32" t="s">
        <v>5383</v>
      </c>
      <c r="C1391" s="3" t="str">
        <f>_xlfn.XLOOKUP(B1391,'[1]daily break down'!$D:$D,'[1]daily break down'!$E:$E,"")</f>
        <v/>
      </c>
      <c r="D1391" s="25" t="s">
        <v>11</v>
      </c>
      <c r="E1391" s="25" t="s">
        <v>5504</v>
      </c>
      <c r="F1391" s="25" t="s">
        <v>69</v>
      </c>
      <c r="G1391" s="25" t="s">
        <v>4858</v>
      </c>
      <c r="H1391" s="41" t="str">
        <f>_xlfn.XLOOKUP(B1391,[2]CALCULATION!$B:$B,[2]CALCULATION!$H:$H,"")</f>
        <v>ZTE</v>
      </c>
      <c r="I1391" s="34">
        <v>18.491409199476074</v>
      </c>
      <c r="J1391" s="34">
        <v>18.491409199476074</v>
      </c>
      <c r="K1391" s="34">
        <v>18.491409199476074</v>
      </c>
      <c r="L1391" s="34">
        <v>18.491409199476074</v>
      </c>
      <c r="M1391" s="34">
        <v>0</v>
      </c>
      <c r="N1391" s="34">
        <v>0</v>
      </c>
      <c r="O1391" s="34">
        <v>0</v>
      </c>
      <c r="P1391" s="34">
        <v>0</v>
      </c>
      <c r="Q1391" s="34">
        <v>0</v>
      </c>
      <c r="R1391" s="34">
        <v>0</v>
      </c>
      <c r="S1391" s="109">
        <v>0</v>
      </c>
      <c r="T1391" s="109">
        <f>_xlfn.XLOOKUP(B1391,'[3]Nur des jours'!$B:$B,'[3]Nur des jours'!$U:$U,"")</f>
        <v>0</v>
      </c>
      <c r="U1391" s="109">
        <v>0</v>
      </c>
      <c r="V1391" s="109" t="s">
        <v>5537</v>
      </c>
      <c r="W1391" s="109">
        <v>0</v>
      </c>
      <c r="X1391" s="109">
        <v>0</v>
      </c>
      <c r="Y1391" s="109">
        <v>0</v>
      </c>
      <c r="Z1391" s="109">
        <v>0</v>
      </c>
      <c r="AA1391" s="109">
        <v>0</v>
      </c>
      <c r="AB1391" s="109">
        <v>0</v>
      </c>
      <c r="AC1391" s="109">
        <v>0</v>
      </c>
      <c r="AD1391" s="109">
        <v>0</v>
      </c>
      <c r="AE1391" s="109">
        <v>0</v>
      </c>
      <c r="AF1391" s="109">
        <v>0</v>
      </c>
      <c r="AG1391" s="57" t="str">
        <f>_xlfn.XLOOKUP(B1391,[3]CALCULATION!$B:$B,[3]CALCULATION!$M:$M,"")</f>
        <v>Operationnel</v>
      </c>
      <c r="AH1391" s="57"/>
      <c r="AI1391" s="56" t="str" cm="1">
        <f t="array" ref="AI1391">IFERROR(_xlfn.IFS(
AK1391="MPR ISSUE","PDH",
AK1391="BSS Hardware Issue","BSS",
AK1391="Sites strategiques, MLL, Pylone, etc.","ENVTECH",
AK1391="AKTIVCO DEFAUT GE &amp; POWER Cabinet","AKTIVCO",
AK1391="AKTIVCO Coupure ENEO &amp; Baisse de tension","AKTIVCO GRID ONLY",
AK1391="Coupure ENEO &amp; Baisse de tension","IHS GRID ONLY",
AK1391="Defaut GE &amp; POWER Cabinet","IHS",
AK1391="Sharing","Partners",
AK1391="Sites strategiques &amp; DataCenter","SST &amp; DC",
AK1391="Exclu","Exclu",
AK1391="SAT","SAT",
AK1391="SPARE-ISSUE","SPARE-ISSUE",
AK1391="Fiber CAmtel","TRANS_FO_CAMTEL",
AK1391="Fiber AOF","Fiber AOF",
AK1391="Projet OCM (HUAWEI)","TRAVAUX-HUAWEI",
AK1391="Projet OCM (NOKIA)","TRAVAUX-NOKIA",
AK1391="ACCESS-ISSUE","ACCESS-ISSUE",
AK1391="Projet OCM (ZTE, NOKIA, autres projets)","TRAVAUX OCM",
AK1391="No root CAuse","No root cause",
AK1391="ODU HS","PDH",
AK1391="IP &amp; VLAN","PDH",
AK1391="Warehouse HUAWEI","SPARE-ISSUE",
AK1391="SPARE-HS","SPARE-ISSUE",
AK1391="Power Telco","BSS",AK1391="no impacts","no impacts"
),"")</f>
        <v>No root cause</v>
      </c>
      <c r="AJ1391" s="56" t="str" cm="1">
        <f t="array" ref="AJ1391">IFERROR(_xlfn.IFS(
AK1391="MPR ISSUE","TX ISSUE",
AK1391="BSS Hardware Issue","RAN ISSUE",
AK1391="Sites strategiques, MLL, Pylone, etc.","ENVTECH",
AK1391="AKTIVCO DEFAUT GE &amp; POWER Cabinet","POWER ISSUE",
AK1391="AKTIVCO Coupure ENEO &amp; Baisse de tension","POWER ISSUE",
AK1391="Coupure ENEO &amp; Baisse de tension","POWER ISSUE",
AK1391="Defaut GE &amp; POWER Cabinet","POWER ISSUE",
AK1391="Sharing","POWER ISSUE",
AK1391="Sites strategiques &amp; DataCenter","POWER ISSUE",
AK1391="Exclu","Exclu",
AK1391="SAT","TX ISSUE",
AK1391="SPARE-ISSUE","SPARE-ISSUE",
AK1391="Fiber CAmtel","TX ISSUE",
AK1391="Fiber AOF","TX ISSUE",
AK1391="Projet OCM (HUAWEI)","TRAVAUX-HUAWEI",
AK1391="Projet OCM (NOKIA)","TRAVAUX -NOKIA",
AK1391="ACCESS-ISSUE","ACCESS-ISSUE",
AK1391="Projet OCM (ZTE, NOKIA, autres projets)","TRAVAUX OCM",
AK1391="No root CAuse","No root cause",
AK1391="ODU HS","TX ISSUE",
AK1391="IP &amp; VLAN","TX ISSUE",
AK1391="Warehouse HUAWEI","SPARE-ISSUE",
AK1391="SPARE-HS","SPARE-ISSUE",
AK1391="Power Telco","RAN ISSUE",AK1391="no impacts","no impacts"
),"")</f>
        <v>No root cause</v>
      </c>
      <c r="AK1391" s="81" t="s">
        <v>5620</v>
      </c>
      <c r="AL1391" s="56" t="str" cm="1">
        <f t="array" ref="AL1391">IFERROR(_xlfn.IFS(
AK1391="MPR ISSUE","ACTIVE",
AK1391="BSS Hardware Issue","ACTIVE",
AK1391="Sites strategiques, MLL, Pylone, etc.","PASSIVE",
AK1391="AKTIVCO DEFAUT GE &amp; POWER Cabinet","PASSIVE",
AK1391="AKTIVCO Coupure ENEO &amp; Baisse de tension","PASSIVE",
AK1391="Coupure ENEO &amp; Baisse de tension","PASSIVE",
AK1391="Defaut GE &amp; POWER Cabinet","PASSIVE",
AK1391="Sharing","PASSIVE",
AK1391="Sites strategiques &amp; DataCenter","PASSIVE",
AK1391="Exclu","Exclu",
AK1391="SAT","ACTIVE",
AK1391="SPARE-ISSUE","SPARE-ISSUE",
AK1391="Fiber CAmtel","ACTIVE",
AK1391="Fiber AOF","ACTIVE",
AK1391="Projet OCM (HUAWEI)","PLANNED WORKS",
AK1391="Projet OCM (NOKIA)","PLANNED WORKS",
AK1391="ACCESS-ISSUE","ACCESS-ISSUE",
AK1391="Projet OCM (ZTE, NOKIA, autres projets)","PLANNED WORKS",
AK1391="No root CAuse","No root cause",
AK1391="ODU HS","ACTIVE",
AK1391="IP &amp; VLAN","ACTIVE",
AK1391="Warehouse HUAWEI","SPARE-ISSUE",
AK1391="SPARE-HS","SPARE-ISSUE",
AK1391="Power Telco","ACTIVE", AK1391="no impacts","no impacts"
),"")</f>
        <v>No root cause</v>
      </c>
      <c r="AM1391" s="108" t="s">
        <v>5537</v>
      </c>
      <c r="AN1391" s="117" t="s">
        <v>5383</v>
      </c>
      <c r="AP1391" s="23" t="s">
        <v>5537</v>
      </c>
      <c r="AQ1391" s="23" t="s">
        <v>5537</v>
      </c>
      <c r="AR1391" s="7"/>
      <c r="AS1391" s="6"/>
      <c r="AT1391" s="7"/>
      <c r="AU1391" s="3" t="s">
        <v>5537</v>
      </c>
      <c r="AV1391" s="24" t="s">
        <v>5537</v>
      </c>
      <c r="AW1391" s="24" t="s">
        <v>5537</v>
      </c>
      <c r="AX1391" s="24" t="s">
        <v>5537</v>
      </c>
      <c r="AY1391" s="24" t="s">
        <v>5537</v>
      </c>
      <c r="AZ1391" s="24" t="s">
        <v>5537</v>
      </c>
      <c r="BA1391" s="24" t="s">
        <v>5537</v>
      </c>
      <c r="BB1391" s="24" t="s">
        <v>5537</v>
      </c>
      <c r="BC1391" s="24" t="s">
        <v>5537</v>
      </c>
      <c r="BD1391" s="24" t="s">
        <v>5537</v>
      </c>
      <c r="BE1391" s="24" t="s">
        <v>5537</v>
      </c>
      <c r="BF1391" s="24" t="s">
        <v>5537</v>
      </c>
      <c r="BG1391" s="24" t="s">
        <v>5537</v>
      </c>
      <c r="BH1391" s="24" t="s">
        <v>5537</v>
      </c>
      <c r="BI1391" s="9" t="s">
        <v>5537</v>
      </c>
      <c r="BJ1391" s="14"/>
      <c r="BK1391" s="14" t="s">
        <v>5537</v>
      </c>
      <c r="BL1391" s="14" t="str">
        <f>_xlfn.XLOOKUP(B1391,'[4]cell downs 18042026 17h'!$B:$B,'[4]cell downs 18042026 17h'!$B:$B,"")</f>
        <v/>
      </c>
      <c r="BM1391" s="14" t="str">
        <f>_xlfn.XLOOKUP(B1391,'[5]Cells Huawei 19042026 15h'!$B:$B,'[5]Cells Huawei 19042026 15h'!$B:$B,"")</f>
        <v/>
      </c>
      <c r="BN1391" s="9" t="str">
        <f>_xlfn.XLOOKUP(B1391,'[6]cells down 19042026 9H40'!$B:$B,'[6]cells down 19042026 9H40'!$B:$B,"")</f>
        <v/>
      </c>
      <c r="BO1391" s="9" t="s">
        <v>5537</v>
      </c>
      <c r="BP1391" s="9" t="s">
        <v>5537</v>
      </c>
    </row>
    <row r="1392" spans="1:68" s="9" customFormat="1" x14ac:dyDescent="0.35">
      <c r="A1392" s="25" t="s">
        <v>5369</v>
      </c>
      <c r="B1392" s="32" t="s">
        <v>5370</v>
      </c>
      <c r="C1392" s="3" t="str">
        <f>_xlfn.XLOOKUP(B1392,'[1]daily break down'!$D:$D,'[1]daily break down'!$E:$E,"")</f>
        <v/>
      </c>
      <c r="D1392" s="25" t="s">
        <v>11</v>
      </c>
      <c r="E1392" s="25" t="e">
        <v>#REF!</v>
      </c>
      <c r="F1392" s="25" t="s">
        <v>5371</v>
      </c>
      <c r="G1392" s="25" t="s">
        <v>3505</v>
      </c>
      <c r="H1392" s="41" t="str">
        <f>_xlfn.XLOOKUP(B1392,[2]CALCULATION!$B:$B,[2]CALCULATION!$H:$H,"")</f>
        <v>ZTE</v>
      </c>
      <c r="I1392" s="34">
        <v>0</v>
      </c>
      <c r="J1392" s="34">
        <v>0</v>
      </c>
      <c r="K1392" s="34">
        <v>0</v>
      </c>
      <c r="L1392" s="34">
        <v>0</v>
      </c>
      <c r="M1392" s="34">
        <v>0</v>
      </c>
      <c r="N1392" s="34">
        <v>0</v>
      </c>
      <c r="O1392" s="34">
        <v>0</v>
      </c>
      <c r="P1392" s="34">
        <v>0</v>
      </c>
      <c r="Q1392" s="34">
        <v>0</v>
      </c>
      <c r="R1392" s="34">
        <v>0</v>
      </c>
      <c r="S1392" s="109">
        <v>0</v>
      </c>
      <c r="T1392" s="109">
        <f>_xlfn.XLOOKUP(B1392,'[3]Nur des jours'!$B:$B,'[3]Nur des jours'!$U:$U,"")</f>
        <v>0</v>
      </c>
      <c r="U1392" s="109">
        <v>0</v>
      </c>
      <c r="V1392" s="109" t="s">
        <v>5537</v>
      </c>
      <c r="W1392" s="109">
        <v>0</v>
      </c>
      <c r="X1392" s="109">
        <v>0</v>
      </c>
      <c r="Y1392" s="109">
        <v>0</v>
      </c>
      <c r="Z1392" s="109">
        <v>0</v>
      </c>
      <c r="AA1392" s="109">
        <v>0</v>
      </c>
      <c r="AB1392" s="109">
        <v>0</v>
      </c>
      <c r="AC1392" s="109">
        <v>0</v>
      </c>
      <c r="AD1392" s="109">
        <v>0</v>
      </c>
      <c r="AE1392" s="109">
        <v>0</v>
      </c>
      <c r="AF1392" s="109">
        <v>0</v>
      </c>
      <c r="AG1392" s="57" t="str">
        <f>_xlfn.XLOOKUP(B1392,[3]CALCULATION!$B:$B,[3]CALCULATION!$M:$M,"")</f>
        <v>Operationnel</v>
      </c>
      <c r="AH1392" s="57"/>
      <c r="AI1392" s="56" t="str" cm="1">
        <f t="array" ref="AI1392">IFERROR(_xlfn.IFS(
AK1392="MPR ISSUE","PDH",
AK1392="BSS Hardware Issue","BSS",
AK1392="Sites strategiques, MLL, Pylone, etc.","ENVTECH",
AK1392="AKTIVCO DEFAUT GE &amp; POWER Cabinet","AKTIVCO",
AK1392="AKTIVCO Coupure ENEO &amp; Baisse de tension","AKTIVCO GRID ONLY",
AK1392="Coupure ENEO &amp; Baisse de tension","IHS GRID ONLY",
AK1392="Defaut GE &amp; POWER Cabinet","IHS",
AK1392="Sharing","Partners",
AK1392="Sites strategiques &amp; DataCenter","SST &amp; DC",
AK1392="Exclu","Exclu",
AK1392="SAT","SAT",
AK1392="SPARE-ISSUE","SPARE-ISSUE",
AK1392="Fiber CAmtel","TRANS_FO_CAMTEL",
AK1392="Fiber AOF","Fiber AOF",
AK1392="Projet OCM (HUAWEI)","TRAVAUX-HUAWEI",
AK1392="Projet OCM (NOKIA)","TRAVAUX-NOKIA",
AK1392="ACCESS-ISSUE","ACCESS-ISSUE",
AK1392="Projet OCM (ZTE, NOKIA, autres projets)","TRAVAUX OCM",
AK1392="No root CAuse","No root cause",
AK1392="ODU HS","PDH",
AK1392="IP &amp; VLAN","PDH",
AK1392="Warehouse HUAWEI","SPARE-ISSUE",
AK1392="SPARE-HS","SPARE-ISSUE",
AK1392="Power Telco","BSS",AK1392="no impacts","no impacts"
),"")</f>
        <v>No root cause</v>
      </c>
      <c r="AJ1392" s="56" t="str" cm="1">
        <f t="array" ref="AJ1392">IFERROR(_xlfn.IFS(
AK1392="MPR ISSUE","TX ISSUE",
AK1392="BSS Hardware Issue","RAN ISSUE",
AK1392="Sites strategiques, MLL, Pylone, etc.","ENVTECH",
AK1392="AKTIVCO DEFAUT GE &amp; POWER Cabinet","POWER ISSUE",
AK1392="AKTIVCO Coupure ENEO &amp; Baisse de tension","POWER ISSUE",
AK1392="Coupure ENEO &amp; Baisse de tension","POWER ISSUE",
AK1392="Defaut GE &amp; POWER Cabinet","POWER ISSUE",
AK1392="Sharing","POWER ISSUE",
AK1392="Sites strategiques &amp; DataCenter","POWER ISSUE",
AK1392="Exclu","Exclu",
AK1392="SAT","TX ISSUE",
AK1392="SPARE-ISSUE","SPARE-ISSUE",
AK1392="Fiber CAmtel","TX ISSUE",
AK1392="Fiber AOF","TX ISSUE",
AK1392="Projet OCM (HUAWEI)","TRAVAUX-HUAWEI",
AK1392="Projet OCM (NOKIA)","TRAVAUX -NOKIA",
AK1392="ACCESS-ISSUE","ACCESS-ISSUE",
AK1392="Projet OCM (ZTE, NOKIA, autres projets)","TRAVAUX OCM",
AK1392="No root CAuse","No root cause",
AK1392="ODU HS","TX ISSUE",
AK1392="IP &amp; VLAN","TX ISSUE",
AK1392="Warehouse HUAWEI","SPARE-ISSUE",
AK1392="SPARE-HS","SPARE-ISSUE",
AK1392="Power Telco","RAN ISSUE",AK1392="no impacts","no impacts"
),"")</f>
        <v>No root cause</v>
      </c>
      <c r="AK1392" s="81" t="s">
        <v>5620</v>
      </c>
      <c r="AL1392" s="56" t="str" cm="1">
        <f t="array" ref="AL1392">IFERROR(_xlfn.IFS(
AK1392="MPR ISSUE","ACTIVE",
AK1392="BSS Hardware Issue","ACTIVE",
AK1392="Sites strategiques, MLL, Pylone, etc.","PASSIVE",
AK1392="AKTIVCO DEFAUT GE &amp; POWER Cabinet","PASSIVE",
AK1392="AKTIVCO Coupure ENEO &amp; Baisse de tension","PASSIVE",
AK1392="Coupure ENEO &amp; Baisse de tension","PASSIVE",
AK1392="Defaut GE &amp; POWER Cabinet","PASSIVE",
AK1392="Sharing","PASSIVE",
AK1392="Sites strategiques &amp; DataCenter","PASSIVE",
AK1392="Exclu","Exclu",
AK1392="SAT","ACTIVE",
AK1392="SPARE-ISSUE","SPARE-ISSUE",
AK1392="Fiber CAmtel","ACTIVE",
AK1392="Fiber AOF","ACTIVE",
AK1392="Projet OCM (HUAWEI)","PLANNED WORKS",
AK1392="Projet OCM (NOKIA)","PLANNED WORKS",
AK1392="ACCESS-ISSUE","ACCESS-ISSUE",
AK1392="Projet OCM (ZTE, NOKIA, autres projets)","PLANNED WORKS",
AK1392="No root CAuse","No root cause",
AK1392="ODU HS","ACTIVE",
AK1392="IP &amp; VLAN","ACTIVE",
AK1392="Warehouse HUAWEI","SPARE-ISSUE",
AK1392="SPARE-HS","SPARE-ISSUE",
AK1392="Power Telco","ACTIVE", AK1392="no impacts","no impacts"
),"")</f>
        <v>No root cause</v>
      </c>
      <c r="AM1392" s="108" t="s">
        <v>5537</v>
      </c>
      <c r="AN1392" s="117" t="s">
        <v>5370</v>
      </c>
      <c r="AP1392" s="23" t="s">
        <v>5537</v>
      </c>
      <c r="AQ1392" s="23" t="s">
        <v>5537</v>
      </c>
      <c r="AR1392" s="7"/>
      <c r="AS1392" s="6"/>
      <c r="AT1392" s="7"/>
      <c r="AU1392" s="3" t="s">
        <v>5537</v>
      </c>
      <c r="AV1392" s="24" t="s">
        <v>5537</v>
      </c>
      <c r="AW1392" s="24" t="s">
        <v>5537</v>
      </c>
      <c r="AX1392" s="24" t="s">
        <v>5537</v>
      </c>
      <c r="AY1392" s="24" t="s">
        <v>5537</v>
      </c>
      <c r="AZ1392" s="24" t="s">
        <v>5537</v>
      </c>
      <c r="BA1392" s="24" t="s">
        <v>5537</v>
      </c>
      <c r="BB1392" s="24" t="s">
        <v>5537</v>
      </c>
      <c r="BC1392" s="24" t="s">
        <v>5537</v>
      </c>
      <c r="BD1392" s="24" t="s">
        <v>5537</v>
      </c>
      <c r="BE1392" s="24" t="s">
        <v>5537</v>
      </c>
      <c r="BF1392" s="24" t="s">
        <v>5537</v>
      </c>
      <c r="BG1392" s="24" t="s">
        <v>5537</v>
      </c>
      <c r="BH1392" s="24" t="s">
        <v>5537</v>
      </c>
      <c r="BI1392" s="9" t="s">
        <v>5537</v>
      </c>
      <c r="BJ1392" s="14"/>
      <c r="BK1392" s="14" t="s">
        <v>5537</v>
      </c>
      <c r="BL1392" s="14" t="str">
        <f>_xlfn.XLOOKUP(B1392,'[4]cell downs 18042026 17h'!$B:$B,'[4]cell downs 18042026 17h'!$B:$B,"")</f>
        <v/>
      </c>
      <c r="BM1392" s="14" t="str">
        <f>_xlfn.XLOOKUP(B1392,'[5]Cells Huawei 19042026 15h'!$B:$B,'[5]Cells Huawei 19042026 15h'!$B:$B,"")</f>
        <v/>
      </c>
      <c r="BN1392" s="9" t="str">
        <f>_xlfn.XLOOKUP(B1392,'[6]cells down 19042026 9H40'!$B:$B,'[6]cells down 19042026 9H40'!$B:$B,"")</f>
        <v/>
      </c>
      <c r="BO1392" s="9" t="s">
        <v>5370</v>
      </c>
      <c r="BP1392" s="9" t="s">
        <v>12</v>
      </c>
    </row>
    <row r="1393" spans="1:68" s="9" customFormat="1" x14ac:dyDescent="0.35">
      <c r="A1393" s="25" t="s">
        <v>4933</v>
      </c>
      <c r="B1393" s="32" t="s">
        <v>5378</v>
      </c>
      <c r="C1393" s="3" t="str">
        <f>_xlfn.XLOOKUP(B1393,'[1]daily break down'!$D:$D,'[1]daily break down'!$E:$E,"")</f>
        <v>LITTORAL</v>
      </c>
      <c r="D1393" s="25" t="s">
        <v>11</v>
      </c>
      <c r="E1393" s="25" t="s">
        <v>5505</v>
      </c>
      <c r="F1393" s="25" t="s">
        <v>5371</v>
      </c>
      <c r="G1393" s="25" t="s">
        <v>5379</v>
      </c>
      <c r="H1393" s="41" t="str">
        <f>_xlfn.XLOOKUP(B1393,[2]CALCULATION!$B:$B,[2]CALCULATION!$H:$H,"")</f>
        <v>ZTE</v>
      </c>
      <c r="I1393" s="34">
        <v>0</v>
      </c>
      <c r="J1393" s="34">
        <v>0</v>
      </c>
      <c r="K1393" s="34">
        <v>0</v>
      </c>
      <c r="L1393" s="34">
        <v>0</v>
      </c>
      <c r="M1393" s="34">
        <v>0</v>
      </c>
      <c r="N1393" s="34">
        <v>0</v>
      </c>
      <c r="O1393" s="34">
        <v>0</v>
      </c>
      <c r="P1393" s="34">
        <v>0</v>
      </c>
      <c r="Q1393" s="34">
        <v>0</v>
      </c>
      <c r="R1393" s="34">
        <v>0</v>
      </c>
      <c r="S1393" s="109">
        <v>0</v>
      </c>
      <c r="T1393" s="109">
        <f>_xlfn.XLOOKUP(B1393,'[3]Nur des jours'!$B:$B,'[3]Nur des jours'!$U:$U,"")</f>
        <v>0</v>
      </c>
      <c r="U1393" s="109">
        <v>0</v>
      </c>
      <c r="V1393" s="109" t="s">
        <v>5537</v>
      </c>
      <c r="W1393" s="109">
        <v>0</v>
      </c>
      <c r="X1393" s="109">
        <v>0</v>
      </c>
      <c r="Y1393" s="109">
        <v>0</v>
      </c>
      <c r="Z1393" s="109">
        <v>0</v>
      </c>
      <c r="AA1393" s="109">
        <v>0</v>
      </c>
      <c r="AB1393" s="109">
        <v>0</v>
      </c>
      <c r="AC1393" s="109">
        <v>0</v>
      </c>
      <c r="AD1393" s="109">
        <v>0</v>
      </c>
      <c r="AE1393" s="109">
        <v>0</v>
      </c>
      <c r="AF1393" s="109">
        <v>0</v>
      </c>
      <c r="AG1393" s="57" t="str">
        <f>_xlfn.XLOOKUP(B1393,[3]CALCULATION!$B:$B,[3]CALCULATION!$M:$M,"")</f>
        <v>Operationnel</v>
      </c>
      <c r="AH1393" s="57"/>
      <c r="AI1393" s="56" t="str" cm="1">
        <f t="array" ref="AI1393">IFERROR(_xlfn.IFS(
AK1393="MPR ISSUE","PDH",
AK1393="BSS Hardware Issue","BSS",
AK1393="Sites strategiques, MLL, Pylone, etc.","ENVTECH",
AK1393="AKTIVCO DEFAUT GE &amp; POWER Cabinet","AKTIVCO",
AK1393="AKTIVCO Coupure ENEO &amp; Baisse de tension","AKTIVCO GRID ONLY",
AK1393="Coupure ENEO &amp; Baisse de tension","IHS GRID ONLY",
AK1393="Defaut GE &amp; POWER Cabinet","IHS",
AK1393="Sharing","Partners",
AK1393="Sites strategiques &amp; DataCenter","SST &amp; DC",
AK1393="Exclu","Exclu",
AK1393="SAT","SAT",
AK1393="SPARE-ISSUE","SPARE-ISSUE",
AK1393="Fiber CAmtel","TRANS_FO_CAMTEL",
AK1393="Fiber AOF","Fiber AOF",
AK1393="Projet OCM (HUAWEI)","TRAVAUX-HUAWEI",
AK1393="Projet OCM (NOKIA)","TRAVAUX-NOKIA",
AK1393="ACCESS-ISSUE","ACCESS-ISSUE",
AK1393="Projet OCM (ZTE, NOKIA, autres projets)","TRAVAUX OCM",
AK1393="No root CAuse","No root cause",
AK1393="ODU HS","PDH",
AK1393="IP &amp; VLAN","PDH",
AK1393="Warehouse HUAWEI","SPARE-ISSUE",
AK1393="SPARE-HS","SPARE-ISSUE",
AK1393="Power Telco","BSS",AK1393="no impacts","no impacts"
),"")</f>
        <v>No root cause</v>
      </c>
      <c r="AJ1393" s="56" t="str" cm="1">
        <f t="array" ref="AJ1393">IFERROR(_xlfn.IFS(
AK1393="MPR ISSUE","TX ISSUE",
AK1393="BSS Hardware Issue","RAN ISSUE",
AK1393="Sites strategiques, MLL, Pylone, etc.","ENVTECH",
AK1393="AKTIVCO DEFAUT GE &amp; POWER Cabinet","POWER ISSUE",
AK1393="AKTIVCO Coupure ENEO &amp; Baisse de tension","POWER ISSUE",
AK1393="Coupure ENEO &amp; Baisse de tension","POWER ISSUE",
AK1393="Defaut GE &amp; POWER Cabinet","POWER ISSUE",
AK1393="Sharing","POWER ISSUE",
AK1393="Sites strategiques &amp; DataCenter","POWER ISSUE",
AK1393="Exclu","Exclu",
AK1393="SAT","TX ISSUE",
AK1393="SPARE-ISSUE","SPARE-ISSUE",
AK1393="Fiber CAmtel","TX ISSUE",
AK1393="Fiber AOF","TX ISSUE",
AK1393="Projet OCM (HUAWEI)","TRAVAUX-HUAWEI",
AK1393="Projet OCM (NOKIA)","TRAVAUX -NOKIA",
AK1393="ACCESS-ISSUE","ACCESS-ISSUE",
AK1393="Projet OCM (ZTE, NOKIA, autres projets)","TRAVAUX OCM",
AK1393="No root CAuse","No root cause",
AK1393="ODU HS","TX ISSUE",
AK1393="IP &amp; VLAN","TX ISSUE",
AK1393="Warehouse HUAWEI","SPARE-ISSUE",
AK1393="SPARE-HS","SPARE-ISSUE",
AK1393="Power Telco","RAN ISSUE",AK1393="no impacts","no impacts"
),"")</f>
        <v>No root cause</v>
      </c>
      <c r="AK1393" s="81" t="s">
        <v>5620</v>
      </c>
      <c r="AL1393" s="56" t="str" cm="1">
        <f t="array" ref="AL1393">IFERROR(_xlfn.IFS(
AK1393="MPR ISSUE","ACTIVE",
AK1393="BSS Hardware Issue","ACTIVE",
AK1393="Sites strategiques, MLL, Pylone, etc.","PASSIVE",
AK1393="AKTIVCO DEFAUT GE &amp; POWER Cabinet","PASSIVE",
AK1393="AKTIVCO Coupure ENEO &amp; Baisse de tension","PASSIVE",
AK1393="Coupure ENEO &amp; Baisse de tension","PASSIVE",
AK1393="Defaut GE &amp; POWER Cabinet","PASSIVE",
AK1393="Sharing","PASSIVE",
AK1393="Sites strategiques &amp; DataCenter","PASSIVE",
AK1393="Exclu","Exclu",
AK1393="SAT","ACTIVE",
AK1393="SPARE-ISSUE","SPARE-ISSUE",
AK1393="Fiber CAmtel","ACTIVE",
AK1393="Fiber AOF","ACTIVE",
AK1393="Projet OCM (HUAWEI)","PLANNED WORKS",
AK1393="Projet OCM (NOKIA)","PLANNED WORKS",
AK1393="ACCESS-ISSUE","ACCESS-ISSUE",
AK1393="Projet OCM (ZTE, NOKIA, autres projets)","PLANNED WORKS",
AK1393="No root CAuse","No root cause",
AK1393="ODU HS","ACTIVE",
AK1393="IP &amp; VLAN","ACTIVE",
AK1393="Warehouse HUAWEI","SPARE-ISSUE",
AK1393="SPARE-HS","SPARE-ISSUE",
AK1393="Power Telco","ACTIVE", AK1393="no impacts","no impacts"
),"")</f>
        <v>No root cause</v>
      </c>
      <c r="AM1393" s="108" t="s">
        <v>5537</v>
      </c>
      <c r="AN1393" s="117" t="s">
        <v>5378</v>
      </c>
      <c r="AP1393" s="23" t="s">
        <v>5537</v>
      </c>
      <c r="AQ1393" s="23" t="s">
        <v>5537</v>
      </c>
      <c r="AR1393" s="7"/>
      <c r="AS1393" s="6"/>
      <c r="AT1393" s="7"/>
      <c r="AU1393" s="3" t="s">
        <v>5537</v>
      </c>
      <c r="AV1393" s="24" t="s">
        <v>5537</v>
      </c>
      <c r="AW1393" s="24" t="s">
        <v>5537</v>
      </c>
      <c r="AX1393" s="24" t="s">
        <v>5537</v>
      </c>
      <c r="AY1393" s="24" t="s">
        <v>5537</v>
      </c>
      <c r="AZ1393" s="24" t="s">
        <v>5537</v>
      </c>
      <c r="BA1393" s="24" t="s">
        <v>5537</v>
      </c>
      <c r="BB1393" s="24" t="s">
        <v>5537</v>
      </c>
      <c r="BC1393" s="24" t="s">
        <v>5537</v>
      </c>
      <c r="BD1393" s="24" t="s">
        <v>5537</v>
      </c>
      <c r="BE1393" s="24" t="s">
        <v>5537</v>
      </c>
      <c r="BF1393" s="24" t="s">
        <v>5537</v>
      </c>
      <c r="BG1393" s="24" t="s">
        <v>5537</v>
      </c>
      <c r="BH1393" s="24" t="s">
        <v>5537</v>
      </c>
      <c r="BI1393" s="9" t="s">
        <v>5537</v>
      </c>
      <c r="BJ1393" s="14"/>
      <c r="BK1393" s="14" t="s">
        <v>5537</v>
      </c>
      <c r="BL1393" s="14" t="str">
        <f>_xlfn.XLOOKUP(B1393,'[4]cell downs 18042026 17h'!$B:$B,'[4]cell downs 18042026 17h'!$B:$B,"")</f>
        <v/>
      </c>
      <c r="BM1393" s="14" t="str">
        <f>_xlfn.XLOOKUP(B1393,'[5]Cells Huawei 19042026 15h'!$B:$B,'[5]Cells Huawei 19042026 15h'!$B:$B,"")</f>
        <v/>
      </c>
      <c r="BN1393" s="9" t="str">
        <f>_xlfn.XLOOKUP(B1393,'[6]cells down 19042026 9H40'!$B:$B,'[6]cells down 19042026 9H40'!$B:$B,"")</f>
        <v/>
      </c>
      <c r="BO1393" s="9" t="s">
        <v>5378</v>
      </c>
      <c r="BP1393" s="9" t="s">
        <v>5537</v>
      </c>
    </row>
    <row r="1394" spans="1:68" s="9" customFormat="1" x14ac:dyDescent="0.35">
      <c r="A1394" s="25" t="s">
        <v>5472</v>
      </c>
      <c r="B1394" s="32" t="s">
        <v>5473</v>
      </c>
      <c r="C1394" s="3" t="str">
        <f>_xlfn.XLOOKUP(B1394,'[1]daily break down'!$D:$D,'[1]daily break down'!$E:$E,"")</f>
        <v>OUEST</v>
      </c>
      <c r="D1394" s="25" t="s">
        <v>357</v>
      </c>
      <c r="E1394" s="25" t="s">
        <v>987</v>
      </c>
      <c r="F1394" s="25" t="s">
        <v>5376</v>
      </c>
      <c r="G1394" s="25" t="s">
        <v>103</v>
      </c>
      <c r="H1394" s="39" t="str">
        <f>_xlfn.XLOOKUP(B1394,[2]CALCULATION!$B:$B,[2]CALCULATION!$H:$H,"")</f>
        <v>Huawei</v>
      </c>
      <c r="I1394" s="34">
        <v>0</v>
      </c>
      <c r="J1394" s="34">
        <v>0</v>
      </c>
      <c r="K1394" s="34">
        <v>0</v>
      </c>
      <c r="L1394" s="34">
        <v>0</v>
      </c>
      <c r="M1394" s="34">
        <v>0</v>
      </c>
      <c r="N1394" s="34">
        <v>0</v>
      </c>
      <c r="O1394" s="34">
        <v>0</v>
      </c>
      <c r="P1394" s="34">
        <v>0</v>
      </c>
      <c r="Q1394" s="34">
        <v>0</v>
      </c>
      <c r="R1394" s="34">
        <v>0</v>
      </c>
      <c r="S1394" s="109">
        <v>0</v>
      </c>
      <c r="T1394" s="109">
        <f>_xlfn.XLOOKUP(B1394,'[3]Nur des jours'!$B:$B,'[3]Nur des jours'!$U:$U,"")</f>
        <v>0</v>
      </c>
      <c r="U1394" s="109">
        <v>0</v>
      </c>
      <c r="V1394" s="109" t="s">
        <v>5537</v>
      </c>
      <c r="W1394" s="109">
        <v>0</v>
      </c>
      <c r="X1394" s="109">
        <v>0</v>
      </c>
      <c r="Y1394" s="109">
        <v>0</v>
      </c>
      <c r="Z1394" s="109">
        <v>0</v>
      </c>
      <c r="AA1394" s="109">
        <v>0</v>
      </c>
      <c r="AB1394" s="109">
        <v>0</v>
      </c>
      <c r="AC1394" s="109">
        <v>0</v>
      </c>
      <c r="AD1394" s="109">
        <v>0</v>
      </c>
      <c r="AE1394" s="109">
        <v>0</v>
      </c>
      <c r="AF1394" s="109">
        <v>0</v>
      </c>
      <c r="AG1394" s="57" t="str">
        <f>_xlfn.XLOOKUP(B1394,[3]CALCULATION!$B:$B,[3]CALCULATION!$M:$M,"")</f>
        <v>Operationnel</v>
      </c>
      <c r="AH1394" s="57"/>
      <c r="AI1394" s="56" t="str" cm="1">
        <f t="array" ref="AI1394">IFERROR(_xlfn.IFS(
AK1394="MPR ISSUE","PDH",
AK1394="BSS Hardware Issue","BSS",
AK1394="Sites strategiques, MLL, Pylone, etc.","ENVTECH",
AK1394="AKTIVCO DEFAUT GE &amp; POWER Cabinet","AKTIVCO",
AK1394="AKTIVCO Coupure ENEO &amp; Baisse de tension","AKTIVCO GRID ONLY",
AK1394="Coupure ENEO &amp; Baisse de tension","IHS GRID ONLY",
AK1394="Defaut GE &amp; POWER Cabinet","IHS",
AK1394="Sharing","Partners",
AK1394="Sites strategiques &amp; DataCenter","SST &amp; DC",
AK1394="Exclu","Exclu",
AK1394="SAT","SAT",
AK1394="SPARE-ISSUE","SPARE-ISSUE",
AK1394="Fiber CAmtel","TRANS_FO_CAMTEL",
AK1394="Fiber AOF","Fiber AOF",
AK1394="Projet OCM (HUAWEI)","TRAVAUX-HUAWEI",
AK1394="Projet OCM (NOKIA)","TRAVAUX-NOKIA",
AK1394="ACCESS-ISSUE","ACCESS-ISSUE",
AK1394="Projet OCM (ZTE, NOKIA, autres projets)","TRAVAUX OCM",
AK1394="No root CAuse","No root cause",
AK1394="ODU HS","PDH",
AK1394="IP &amp; VLAN","PDH",
AK1394="Warehouse HUAWEI","SPARE-ISSUE",
AK1394="SPARE-HS","SPARE-ISSUE",
AK1394="Power Telco","BSS",AK1394="no impacts","no impacts"
),"")</f>
        <v>No root cause</v>
      </c>
      <c r="AJ1394" s="56" t="str" cm="1">
        <f t="array" ref="AJ1394">IFERROR(_xlfn.IFS(
AK1394="MPR ISSUE","TX ISSUE",
AK1394="BSS Hardware Issue","RAN ISSUE",
AK1394="Sites strategiques, MLL, Pylone, etc.","ENVTECH",
AK1394="AKTIVCO DEFAUT GE &amp; POWER Cabinet","POWER ISSUE",
AK1394="AKTIVCO Coupure ENEO &amp; Baisse de tension","POWER ISSUE",
AK1394="Coupure ENEO &amp; Baisse de tension","POWER ISSUE",
AK1394="Defaut GE &amp; POWER Cabinet","POWER ISSUE",
AK1394="Sharing","POWER ISSUE",
AK1394="Sites strategiques &amp; DataCenter","POWER ISSUE",
AK1394="Exclu","Exclu",
AK1394="SAT","TX ISSUE",
AK1394="SPARE-ISSUE","SPARE-ISSUE",
AK1394="Fiber CAmtel","TX ISSUE",
AK1394="Fiber AOF","TX ISSUE",
AK1394="Projet OCM (HUAWEI)","TRAVAUX-HUAWEI",
AK1394="Projet OCM (NOKIA)","TRAVAUX -NOKIA",
AK1394="ACCESS-ISSUE","ACCESS-ISSUE",
AK1394="Projet OCM (ZTE, NOKIA, autres projets)","TRAVAUX OCM",
AK1394="No root CAuse","No root cause",
AK1394="ODU HS","TX ISSUE",
AK1394="IP &amp; VLAN","TX ISSUE",
AK1394="Warehouse HUAWEI","SPARE-ISSUE",
AK1394="SPARE-HS","SPARE-ISSUE",
AK1394="Power Telco","RAN ISSUE",AK1394="no impacts","no impacts"
),"")</f>
        <v>No root cause</v>
      </c>
      <c r="AK1394" s="81" t="s">
        <v>5620</v>
      </c>
      <c r="AL1394" s="56" t="str" cm="1">
        <f t="array" ref="AL1394">IFERROR(_xlfn.IFS(
AK1394="MPR ISSUE","ACTIVE",
AK1394="BSS Hardware Issue","ACTIVE",
AK1394="Sites strategiques, MLL, Pylone, etc.","PASSIVE",
AK1394="AKTIVCO DEFAUT GE &amp; POWER Cabinet","PASSIVE",
AK1394="AKTIVCO Coupure ENEO &amp; Baisse de tension","PASSIVE",
AK1394="Coupure ENEO &amp; Baisse de tension","PASSIVE",
AK1394="Defaut GE &amp; POWER Cabinet","PASSIVE",
AK1394="Sharing","PASSIVE",
AK1394="Sites strategiques &amp; DataCenter","PASSIVE",
AK1394="Exclu","Exclu",
AK1394="SAT","ACTIVE",
AK1394="SPARE-ISSUE","SPARE-ISSUE",
AK1394="Fiber CAmtel","ACTIVE",
AK1394="Fiber AOF","ACTIVE",
AK1394="Projet OCM (HUAWEI)","PLANNED WORKS",
AK1394="Projet OCM (NOKIA)","PLANNED WORKS",
AK1394="ACCESS-ISSUE","ACCESS-ISSUE",
AK1394="Projet OCM (ZTE, NOKIA, autres projets)","PLANNED WORKS",
AK1394="No root CAuse","No root cause",
AK1394="ODU HS","ACTIVE",
AK1394="IP &amp; VLAN","ACTIVE",
AK1394="Warehouse HUAWEI","SPARE-ISSUE",
AK1394="SPARE-HS","SPARE-ISSUE",
AK1394="Power Telco","ACTIVE", AK1394="no impacts","no impacts"
),"")</f>
        <v>No root cause</v>
      </c>
      <c r="AM1394" s="108" t="s">
        <v>5537</v>
      </c>
      <c r="AN1394" s="117" t="s">
        <v>5473</v>
      </c>
      <c r="AP1394" s="23" t="s">
        <v>5537</v>
      </c>
      <c r="AQ1394" s="23" t="s">
        <v>5537</v>
      </c>
      <c r="AR1394" s="7"/>
      <c r="AS1394" s="6"/>
      <c r="AT1394" s="7"/>
      <c r="AU1394" s="3" t="s">
        <v>5537</v>
      </c>
      <c r="AV1394" s="24" t="s">
        <v>5537</v>
      </c>
      <c r="AW1394" s="24" t="s">
        <v>5537</v>
      </c>
      <c r="AX1394" s="24" t="s">
        <v>5537</v>
      </c>
      <c r="AY1394" s="24" t="s">
        <v>5537</v>
      </c>
      <c r="AZ1394" s="24" t="s">
        <v>5537</v>
      </c>
      <c r="BA1394" s="24" t="s">
        <v>5537</v>
      </c>
      <c r="BB1394" s="24" t="s">
        <v>5537</v>
      </c>
      <c r="BC1394" s="24" t="s">
        <v>5537</v>
      </c>
      <c r="BD1394" s="24" t="s">
        <v>5537</v>
      </c>
      <c r="BE1394" s="24" t="s">
        <v>5537</v>
      </c>
      <c r="BF1394" s="24" t="s">
        <v>5537</v>
      </c>
      <c r="BG1394" s="24" t="s">
        <v>5537</v>
      </c>
      <c r="BH1394" s="24" t="s">
        <v>5537</v>
      </c>
      <c r="BI1394" s="9" t="s">
        <v>5537</v>
      </c>
      <c r="BJ1394" s="14"/>
      <c r="BK1394" s="14" t="s">
        <v>5537</v>
      </c>
      <c r="BL1394" s="14" t="str">
        <f>_xlfn.XLOOKUP(B1394,'[4]cell downs 18042026 17h'!$B:$B,'[4]cell downs 18042026 17h'!$B:$B,"")</f>
        <v/>
      </c>
      <c r="BM1394" s="14" t="str">
        <f>_xlfn.XLOOKUP(B1394,'[5]Cells Huawei 19042026 15h'!$B:$B,'[5]Cells Huawei 19042026 15h'!$B:$B,"")</f>
        <v/>
      </c>
      <c r="BN1394" s="9" t="str">
        <f>_xlfn.XLOOKUP(B1394,'[6]cells down 19042026 9H40'!$B:$B,'[6]cells down 19042026 9H40'!$B:$B,"")</f>
        <v/>
      </c>
      <c r="BO1394" s="9" t="s">
        <v>5537</v>
      </c>
      <c r="BP1394" s="9" t="s">
        <v>5537</v>
      </c>
    </row>
    <row r="1395" spans="1:68" s="9" customFormat="1" x14ac:dyDescent="0.35">
      <c r="A1395" s="25" t="s">
        <v>5450</v>
      </c>
      <c r="B1395" s="32" t="s">
        <v>5451</v>
      </c>
      <c r="C1395" s="3" t="str">
        <f>_xlfn.XLOOKUP(B1395,'[1]daily break down'!$D:$D,'[1]daily break down'!$E:$E,"")</f>
        <v>Maroua</v>
      </c>
      <c r="D1395" s="25" t="s">
        <v>357</v>
      </c>
      <c r="E1395" s="25" t="s">
        <v>122</v>
      </c>
      <c r="F1395" s="25" t="s">
        <v>5382</v>
      </c>
      <c r="G1395" s="25" t="s">
        <v>84</v>
      </c>
      <c r="H1395" s="39" t="str">
        <f>_xlfn.XLOOKUP(B1395,[2]CALCULATION!$B:$B,[2]CALCULATION!$H:$H,"")</f>
        <v>Huawei</v>
      </c>
      <c r="I1395" s="34">
        <v>0</v>
      </c>
      <c r="J1395" s="34">
        <v>0</v>
      </c>
      <c r="K1395" s="34">
        <v>0</v>
      </c>
      <c r="L1395" s="34">
        <v>0</v>
      </c>
      <c r="M1395" s="34">
        <v>0</v>
      </c>
      <c r="N1395" s="34">
        <v>0</v>
      </c>
      <c r="O1395" s="34">
        <v>0</v>
      </c>
      <c r="P1395" s="34">
        <v>0</v>
      </c>
      <c r="Q1395" s="34">
        <v>0</v>
      </c>
      <c r="R1395" s="34">
        <v>0</v>
      </c>
      <c r="S1395" s="109">
        <v>0</v>
      </c>
      <c r="T1395" s="109">
        <f>_xlfn.XLOOKUP(B1395,'[3]Nur des jours'!$B:$B,'[3]Nur des jours'!$U:$U,"")</f>
        <v>0</v>
      </c>
      <c r="U1395" s="109">
        <v>0</v>
      </c>
      <c r="V1395" s="109" t="s">
        <v>5537</v>
      </c>
      <c r="W1395" s="109">
        <v>0</v>
      </c>
      <c r="X1395" s="109">
        <v>0</v>
      </c>
      <c r="Y1395" s="109">
        <v>0</v>
      </c>
      <c r="Z1395" s="109">
        <v>0</v>
      </c>
      <c r="AA1395" s="109">
        <v>0</v>
      </c>
      <c r="AB1395" s="109">
        <v>0</v>
      </c>
      <c r="AC1395" s="109">
        <v>0</v>
      </c>
      <c r="AD1395" s="109">
        <v>0</v>
      </c>
      <c r="AE1395" s="109">
        <v>0</v>
      </c>
      <c r="AF1395" s="109">
        <v>0</v>
      </c>
      <c r="AG1395" s="57" t="str">
        <f>_xlfn.XLOOKUP(B1395,[3]CALCULATION!$B:$B,[3]CALCULATION!$M:$M,"")</f>
        <v>Operationnel</v>
      </c>
      <c r="AH1395" s="57"/>
      <c r="AI1395" s="56" t="str" cm="1">
        <f t="array" ref="AI1395">IFERROR(_xlfn.IFS(
AK1395="MPR ISSUE","PDH",
AK1395="BSS Hardware Issue","BSS",
AK1395="Sites strategiques, MLL, Pylone, etc.","ENVTECH",
AK1395="AKTIVCO DEFAUT GE &amp; POWER Cabinet","AKTIVCO",
AK1395="AKTIVCO Coupure ENEO &amp; Baisse de tension","AKTIVCO GRID ONLY",
AK1395="Coupure ENEO &amp; Baisse de tension","IHS GRID ONLY",
AK1395="Defaut GE &amp; POWER Cabinet","IHS",
AK1395="Sharing","Partners",
AK1395="Sites strategiques &amp; DataCenter","SST &amp; DC",
AK1395="Exclu","Exclu",
AK1395="SAT","SAT",
AK1395="SPARE-ISSUE","SPARE-ISSUE",
AK1395="Fiber CAmtel","TRANS_FO_CAMTEL",
AK1395="Fiber AOF","Fiber AOF",
AK1395="Projet OCM (HUAWEI)","TRAVAUX-HUAWEI",
AK1395="Projet OCM (NOKIA)","TRAVAUX-NOKIA",
AK1395="ACCESS-ISSUE","ACCESS-ISSUE",
AK1395="Projet OCM (ZTE, NOKIA, autres projets)","TRAVAUX OCM",
AK1395="No root CAuse","No root cause",
AK1395="ODU HS","PDH",
AK1395="IP &amp; VLAN","PDH",
AK1395="Warehouse HUAWEI","SPARE-ISSUE",
AK1395="SPARE-HS","SPARE-ISSUE",
AK1395="Power Telco","BSS",AK1395="no impacts","no impacts"
),"")</f>
        <v>No root cause</v>
      </c>
      <c r="AJ1395" s="56" t="str" cm="1">
        <f t="array" ref="AJ1395">IFERROR(_xlfn.IFS(
AK1395="MPR ISSUE","TX ISSUE",
AK1395="BSS Hardware Issue","RAN ISSUE",
AK1395="Sites strategiques, MLL, Pylone, etc.","ENVTECH",
AK1395="AKTIVCO DEFAUT GE &amp; POWER Cabinet","POWER ISSUE",
AK1395="AKTIVCO Coupure ENEO &amp; Baisse de tension","POWER ISSUE",
AK1395="Coupure ENEO &amp; Baisse de tension","POWER ISSUE",
AK1395="Defaut GE &amp; POWER Cabinet","POWER ISSUE",
AK1395="Sharing","POWER ISSUE",
AK1395="Sites strategiques &amp; DataCenter","POWER ISSUE",
AK1395="Exclu","Exclu",
AK1395="SAT","TX ISSUE",
AK1395="SPARE-ISSUE","SPARE-ISSUE",
AK1395="Fiber CAmtel","TX ISSUE",
AK1395="Fiber AOF","TX ISSUE",
AK1395="Projet OCM (HUAWEI)","TRAVAUX-HUAWEI",
AK1395="Projet OCM (NOKIA)","TRAVAUX -NOKIA",
AK1395="ACCESS-ISSUE","ACCESS-ISSUE",
AK1395="Projet OCM (ZTE, NOKIA, autres projets)","TRAVAUX OCM",
AK1395="No root CAuse","No root cause",
AK1395="ODU HS","TX ISSUE",
AK1395="IP &amp; VLAN","TX ISSUE",
AK1395="Warehouse HUAWEI","SPARE-ISSUE",
AK1395="SPARE-HS","SPARE-ISSUE",
AK1395="Power Telco","RAN ISSUE",AK1395="no impacts","no impacts"
),"")</f>
        <v>No root cause</v>
      </c>
      <c r="AK1395" s="81" t="s">
        <v>5620</v>
      </c>
      <c r="AL1395" s="56" t="str" cm="1">
        <f t="array" ref="AL1395">IFERROR(_xlfn.IFS(
AK1395="MPR ISSUE","ACTIVE",
AK1395="BSS Hardware Issue","ACTIVE",
AK1395="Sites strategiques, MLL, Pylone, etc.","PASSIVE",
AK1395="AKTIVCO DEFAUT GE &amp; POWER Cabinet","PASSIVE",
AK1395="AKTIVCO Coupure ENEO &amp; Baisse de tension","PASSIVE",
AK1395="Coupure ENEO &amp; Baisse de tension","PASSIVE",
AK1395="Defaut GE &amp; POWER Cabinet","PASSIVE",
AK1395="Sharing","PASSIVE",
AK1395="Sites strategiques &amp; DataCenter","PASSIVE",
AK1395="Exclu","Exclu",
AK1395="SAT","ACTIVE",
AK1395="SPARE-ISSUE","SPARE-ISSUE",
AK1395="Fiber CAmtel","ACTIVE",
AK1395="Fiber AOF","ACTIVE",
AK1395="Projet OCM (HUAWEI)","PLANNED WORKS",
AK1395="Projet OCM (NOKIA)","PLANNED WORKS",
AK1395="ACCESS-ISSUE","ACCESS-ISSUE",
AK1395="Projet OCM (ZTE, NOKIA, autres projets)","PLANNED WORKS",
AK1395="No root CAuse","No root cause",
AK1395="ODU HS","ACTIVE",
AK1395="IP &amp; VLAN","ACTIVE",
AK1395="Warehouse HUAWEI","SPARE-ISSUE",
AK1395="SPARE-HS","SPARE-ISSUE",
AK1395="Power Telco","ACTIVE", AK1395="no impacts","no impacts"
),"")</f>
        <v>No root cause</v>
      </c>
      <c r="AM1395" s="108" t="s">
        <v>5537</v>
      </c>
      <c r="AN1395" s="117" t="s">
        <v>5451</v>
      </c>
      <c r="AP1395" s="23" t="s">
        <v>5537</v>
      </c>
      <c r="AQ1395" s="23" t="s">
        <v>5537</v>
      </c>
      <c r="AR1395" s="7"/>
      <c r="AS1395" s="6"/>
      <c r="AT1395" s="7"/>
      <c r="AU1395" s="3" t="s">
        <v>5537</v>
      </c>
      <c r="AV1395" s="24" t="s">
        <v>5537</v>
      </c>
      <c r="AW1395" s="24" t="s">
        <v>5537</v>
      </c>
      <c r="AX1395" s="24" t="s">
        <v>5537</v>
      </c>
      <c r="AY1395" s="24" t="s">
        <v>5537</v>
      </c>
      <c r="AZ1395" s="24" t="s">
        <v>5537</v>
      </c>
      <c r="BA1395" s="24" t="s">
        <v>5537</v>
      </c>
      <c r="BB1395" s="24" t="s">
        <v>5537</v>
      </c>
      <c r="BC1395" s="24" t="s">
        <v>5537</v>
      </c>
      <c r="BD1395" s="24" t="s">
        <v>5537</v>
      </c>
      <c r="BE1395" s="24" t="s">
        <v>5537</v>
      </c>
      <c r="BF1395" s="24" t="s">
        <v>5537</v>
      </c>
      <c r="BG1395" s="24" t="s">
        <v>5537</v>
      </c>
      <c r="BH1395" s="24" t="s">
        <v>5537</v>
      </c>
      <c r="BI1395" s="9" t="s">
        <v>5537</v>
      </c>
      <c r="BJ1395" s="14"/>
      <c r="BK1395" s="14" t="s">
        <v>5537</v>
      </c>
      <c r="BL1395" s="14" t="str">
        <f>_xlfn.XLOOKUP(B1395,'[4]cell downs 18042026 17h'!$B:$B,'[4]cell downs 18042026 17h'!$B:$B,"")</f>
        <v/>
      </c>
      <c r="BM1395" s="14" t="str">
        <f>_xlfn.XLOOKUP(B1395,'[5]Cells Huawei 19042026 15h'!$B:$B,'[5]Cells Huawei 19042026 15h'!$B:$B,"")</f>
        <v/>
      </c>
      <c r="BN1395" s="9" t="str">
        <f>_xlfn.XLOOKUP(B1395,'[6]cells down 19042026 9H40'!$B:$B,'[6]cells down 19042026 9H40'!$B:$B,"")</f>
        <v/>
      </c>
      <c r="BO1395" s="9" t="s">
        <v>5537</v>
      </c>
      <c r="BP1395" s="9" t="s">
        <v>12</v>
      </c>
    </row>
    <row r="1396" spans="1:68" s="9" customFormat="1" x14ac:dyDescent="0.35">
      <c r="A1396" s="1" t="s">
        <v>5229</v>
      </c>
      <c r="B1396" s="8" t="s">
        <v>5230</v>
      </c>
      <c r="C1396" s="3" t="str">
        <f>_xlfn.XLOOKUP(B1396,'[1]daily break down'!$D:$D,'[1]daily break down'!$E:$E,"")</f>
        <v/>
      </c>
      <c r="D1396" s="1" t="s">
        <v>11</v>
      </c>
      <c r="E1396" s="1" t="e">
        <v>#N/A</v>
      </c>
      <c r="F1396" s="3" t="s">
        <v>13</v>
      </c>
      <c r="G1396" s="1" t="s">
        <v>14</v>
      </c>
      <c r="H1396" s="41" t="str">
        <f>_xlfn.XLOOKUP(B1396,[2]CALCULATION!$B:$B,[2]CALCULATION!$H:$H,"")</f>
        <v>ZTE</v>
      </c>
      <c r="I1396" s="34">
        <v>0</v>
      </c>
      <c r="J1396" s="34">
        <v>0</v>
      </c>
      <c r="K1396" s="34">
        <v>0</v>
      </c>
      <c r="L1396" s="34">
        <v>0</v>
      </c>
      <c r="M1396" s="34">
        <v>0</v>
      </c>
      <c r="N1396" s="34">
        <v>0</v>
      </c>
      <c r="O1396" s="34">
        <v>0</v>
      </c>
      <c r="P1396" s="34">
        <v>0</v>
      </c>
      <c r="Q1396" s="34">
        <v>0</v>
      </c>
      <c r="R1396" s="34">
        <v>0</v>
      </c>
      <c r="S1396" s="109">
        <v>0</v>
      </c>
      <c r="T1396" s="109">
        <f>_xlfn.XLOOKUP(B1396,'[3]Nur des jours'!$B:$B,'[3]Nur des jours'!$U:$U,"")</f>
        <v>0</v>
      </c>
      <c r="U1396" s="109">
        <v>0</v>
      </c>
      <c r="V1396" s="109" t="s">
        <v>5537</v>
      </c>
      <c r="W1396" s="109">
        <v>0</v>
      </c>
      <c r="X1396" s="109">
        <v>0</v>
      </c>
      <c r="Y1396" s="109">
        <v>0</v>
      </c>
      <c r="Z1396" s="109">
        <v>0</v>
      </c>
      <c r="AA1396" s="109">
        <v>0</v>
      </c>
      <c r="AB1396" s="109">
        <v>0</v>
      </c>
      <c r="AC1396" s="109">
        <v>0</v>
      </c>
      <c r="AD1396" s="109">
        <v>0</v>
      </c>
      <c r="AE1396" s="109">
        <v>0</v>
      </c>
      <c r="AF1396" s="109">
        <v>0</v>
      </c>
      <c r="AG1396" s="57" t="str">
        <f>_xlfn.XLOOKUP(B1396,[3]CALCULATION!$B:$B,[3]CALCULATION!$M:$M,"")</f>
        <v>Operationnel</v>
      </c>
      <c r="AH1396" s="57"/>
      <c r="AI1396" s="56" t="str" cm="1">
        <f t="array" ref="AI1396">IFERROR(_xlfn.IFS(
AK1396="MPR ISSUE","PDH",
AK1396="BSS Hardware Issue","BSS",
AK1396="Sites strategiques, MLL, Pylone, etc.","ENVTECH",
AK1396="AKTIVCO DEFAUT GE &amp; POWER Cabinet","AKTIVCO",
AK1396="AKTIVCO Coupure ENEO &amp; Baisse de tension","AKTIVCO GRID ONLY",
AK1396="Coupure ENEO &amp; Baisse de tension","IHS GRID ONLY",
AK1396="Defaut GE &amp; POWER Cabinet","IHS",
AK1396="Sharing","Partners",
AK1396="Sites strategiques &amp; DataCenter","SST &amp; DC",
AK1396="Exclu","Exclu",
AK1396="SAT","SAT",
AK1396="SPARE-ISSUE","SPARE-ISSUE",
AK1396="Fiber CAmtel","TRANS_FO_CAMTEL",
AK1396="Fiber AOF","Fiber AOF",
AK1396="Projet OCM (HUAWEI)","TRAVAUX-HUAWEI",
AK1396="Projet OCM (NOKIA)","TRAVAUX-NOKIA",
AK1396="ACCESS-ISSUE","ACCESS-ISSUE",
AK1396="Projet OCM (ZTE, NOKIA, autres projets)","TRAVAUX OCM",
AK1396="No root CAuse","No root cause",
AK1396="ODU HS","PDH",
AK1396="IP &amp; VLAN","PDH",
AK1396="Warehouse HUAWEI","SPARE-ISSUE",
AK1396="SPARE-HS","SPARE-ISSUE",
AK1396="Power Telco","BSS",AK1396="no impacts","no impacts"
),"")</f>
        <v>No root cause</v>
      </c>
      <c r="AJ1396" s="56" t="str" cm="1">
        <f t="array" ref="AJ1396">IFERROR(_xlfn.IFS(
AK1396="MPR ISSUE","TX ISSUE",
AK1396="BSS Hardware Issue","RAN ISSUE",
AK1396="Sites strategiques, MLL, Pylone, etc.","ENVTECH",
AK1396="AKTIVCO DEFAUT GE &amp; POWER Cabinet","POWER ISSUE",
AK1396="AKTIVCO Coupure ENEO &amp; Baisse de tension","POWER ISSUE",
AK1396="Coupure ENEO &amp; Baisse de tension","POWER ISSUE",
AK1396="Defaut GE &amp; POWER Cabinet","POWER ISSUE",
AK1396="Sharing","POWER ISSUE",
AK1396="Sites strategiques &amp; DataCenter","POWER ISSUE",
AK1396="Exclu","Exclu",
AK1396="SAT","TX ISSUE",
AK1396="SPARE-ISSUE","SPARE-ISSUE",
AK1396="Fiber CAmtel","TX ISSUE",
AK1396="Fiber AOF","TX ISSUE",
AK1396="Projet OCM (HUAWEI)","TRAVAUX-HUAWEI",
AK1396="Projet OCM (NOKIA)","TRAVAUX -NOKIA",
AK1396="ACCESS-ISSUE","ACCESS-ISSUE",
AK1396="Projet OCM (ZTE, NOKIA, autres projets)","TRAVAUX OCM",
AK1396="No root CAuse","No root cause",
AK1396="ODU HS","TX ISSUE",
AK1396="IP &amp; VLAN","TX ISSUE",
AK1396="Warehouse HUAWEI","SPARE-ISSUE",
AK1396="SPARE-HS","SPARE-ISSUE",
AK1396="Power Telco","RAN ISSUE",AK1396="no impacts","no impacts"
),"")</f>
        <v>No root cause</v>
      </c>
      <c r="AK1396" s="81" t="s">
        <v>5620</v>
      </c>
      <c r="AL1396" s="56" t="str" cm="1">
        <f t="array" ref="AL1396">IFERROR(_xlfn.IFS(
AK1396="MPR ISSUE","ACTIVE",
AK1396="BSS Hardware Issue","ACTIVE",
AK1396="Sites strategiques, MLL, Pylone, etc.","PASSIVE",
AK1396="AKTIVCO DEFAUT GE &amp; POWER Cabinet","PASSIVE",
AK1396="AKTIVCO Coupure ENEO &amp; Baisse de tension","PASSIVE",
AK1396="Coupure ENEO &amp; Baisse de tension","PASSIVE",
AK1396="Defaut GE &amp; POWER Cabinet","PASSIVE",
AK1396="Sharing","PASSIVE",
AK1396="Sites strategiques &amp; DataCenter","PASSIVE",
AK1396="Exclu","Exclu",
AK1396="SAT","ACTIVE",
AK1396="SPARE-ISSUE","SPARE-ISSUE",
AK1396="Fiber CAmtel","ACTIVE",
AK1396="Fiber AOF","ACTIVE",
AK1396="Projet OCM (HUAWEI)","PLANNED WORKS",
AK1396="Projet OCM (NOKIA)","PLANNED WORKS",
AK1396="ACCESS-ISSUE","ACCESS-ISSUE",
AK1396="Projet OCM (ZTE, NOKIA, autres projets)","PLANNED WORKS",
AK1396="No root CAuse","No root cause",
AK1396="ODU HS","ACTIVE",
AK1396="IP &amp; VLAN","ACTIVE",
AK1396="Warehouse HUAWEI","SPARE-ISSUE",
AK1396="SPARE-HS","SPARE-ISSUE",
AK1396="Power Telco","ACTIVE", AK1396="no impacts","no impacts"
),"")</f>
        <v>No root cause</v>
      </c>
      <c r="AM1396" s="108" t="s">
        <v>5537</v>
      </c>
      <c r="AN1396" s="117" t="s">
        <v>5230</v>
      </c>
      <c r="AP1396" s="23" t="s">
        <v>5537</v>
      </c>
      <c r="AQ1396" s="23" t="s">
        <v>5537</v>
      </c>
      <c r="AR1396" s="7"/>
      <c r="AS1396" s="6"/>
      <c r="AT1396" s="7"/>
      <c r="AU1396" s="3" t="s">
        <v>5537</v>
      </c>
      <c r="AV1396" s="24" t="s">
        <v>5537</v>
      </c>
      <c r="AW1396" s="24" t="s">
        <v>5537</v>
      </c>
      <c r="AX1396" s="24" t="s">
        <v>5537</v>
      </c>
      <c r="AY1396" s="24" t="s">
        <v>5537</v>
      </c>
      <c r="AZ1396" s="24" t="s">
        <v>5537</v>
      </c>
      <c r="BA1396" s="24" t="s">
        <v>5537</v>
      </c>
      <c r="BB1396" s="24" t="s">
        <v>5537</v>
      </c>
      <c r="BC1396" s="24" t="s">
        <v>5537</v>
      </c>
      <c r="BD1396" s="24" t="s">
        <v>5537</v>
      </c>
      <c r="BE1396" s="24" t="s">
        <v>5537</v>
      </c>
      <c r="BF1396" s="24" t="s">
        <v>5537</v>
      </c>
      <c r="BG1396" s="24" t="s">
        <v>5537</v>
      </c>
      <c r="BH1396" s="24" t="s">
        <v>5537</v>
      </c>
      <c r="BI1396" s="9" t="s">
        <v>5537</v>
      </c>
      <c r="BJ1396" s="14"/>
      <c r="BK1396" s="14" t="s">
        <v>5537</v>
      </c>
      <c r="BL1396" s="14" t="str">
        <f>_xlfn.XLOOKUP(B1396,'[4]cell downs 18042026 17h'!$B:$B,'[4]cell downs 18042026 17h'!$B:$B,"")</f>
        <v/>
      </c>
      <c r="BM1396" s="14" t="str">
        <f>_xlfn.XLOOKUP(B1396,'[5]Cells Huawei 19042026 15h'!$B:$B,'[5]Cells Huawei 19042026 15h'!$B:$B,"")</f>
        <v/>
      </c>
      <c r="BN1396" s="9" t="str">
        <f>_xlfn.XLOOKUP(B1396,'[6]cells down 19042026 9H40'!$B:$B,'[6]cells down 19042026 9H40'!$B:$B,"")</f>
        <v/>
      </c>
      <c r="BO1396" s="9" t="s">
        <v>5537</v>
      </c>
      <c r="BP1396" s="9" t="s">
        <v>12</v>
      </c>
    </row>
    <row r="1397" spans="1:68" s="9" customFormat="1" x14ac:dyDescent="0.35">
      <c r="A1397" s="25" t="s">
        <v>5476</v>
      </c>
      <c r="B1397" s="32" t="s">
        <v>5477</v>
      </c>
      <c r="C1397" s="3" t="str">
        <f>_xlfn.XLOOKUP(B1397,'[1]daily break down'!$D:$D,'[1]daily break down'!$E:$E,"")</f>
        <v/>
      </c>
      <c r="D1397" s="25" t="s">
        <v>357</v>
      </c>
      <c r="E1397" s="25" t="s">
        <v>987</v>
      </c>
      <c r="F1397" s="25" t="s">
        <v>5376</v>
      </c>
      <c r="G1397" s="25" t="s">
        <v>299</v>
      </c>
      <c r="H1397" s="39" t="str">
        <f>_xlfn.XLOOKUP(B1397,[2]CALCULATION!$B:$B,[2]CALCULATION!$H:$H,"")</f>
        <v>Huawei</v>
      </c>
      <c r="I1397" s="34">
        <v>0</v>
      </c>
      <c r="J1397" s="34">
        <v>0</v>
      </c>
      <c r="K1397" s="34">
        <v>0</v>
      </c>
      <c r="L1397" s="34">
        <v>0</v>
      </c>
      <c r="M1397" s="34">
        <v>0</v>
      </c>
      <c r="N1397" s="34">
        <v>0</v>
      </c>
      <c r="O1397" s="34">
        <v>0</v>
      </c>
      <c r="P1397" s="34">
        <v>0</v>
      </c>
      <c r="Q1397" s="34">
        <v>0</v>
      </c>
      <c r="R1397" s="34">
        <v>0</v>
      </c>
      <c r="S1397" s="109">
        <v>0</v>
      </c>
      <c r="T1397" s="109">
        <f>_xlfn.XLOOKUP(B1397,'[3]Nur des jours'!$B:$B,'[3]Nur des jours'!$U:$U,"")</f>
        <v>0</v>
      </c>
      <c r="U1397" s="109">
        <v>0</v>
      </c>
      <c r="V1397" s="109" t="s">
        <v>5537</v>
      </c>
      <c r="W1397" s="109">
        <v>0</v>
      </c>
      <c r="X1397" s="109">
        <v>0</v>
      </c>
      <c r="Y1397" s="109">
        <v>0</v>
      </c>
      <c r="Z1397" s="109">
        <v>0</v>
      </c>
      <c r="AA1397" s="109">
        <v>0</v>
      </c>
      <c r="AB1397" s="109">
        <v>0</v>
      </c>
      <c r="AC1397" s="109">
        <v>0</v>
      </c>
      <c r="AD1397" s="109">
        <v>0</v>
      </c>
      <c r="AE1397" s="109">
        <v>0</v>
      </c>
      <c r="AF1397" s="109">
        <v>0</v>
      </c>
      <c r="AG1397" s="57" t="str">
        <f>_xlfn.XLOOKUP(B1397,[3]CALCULATION!$B:$B,[3]CALCULATION!$M:$M,"")</f>
        <v>Operationnel</v>
      </c>
      <c r="AH1397" s="57"/>
      <c r="AI1397" s="56" t="str" cm="1">
        <f t="array" ref="AI1397">IFERROR(_xlfn.IFS(
AK1397="MPR ISSUE","PDH",
AK1397="BSS Hardware Issue","BSS",
AK1397="Sites strategiques, MLL, Pylone, etc.","ENVTECH",
AK1397="AKTIVCO DEFAUT GE &amp; POWER Cabinet","AKTIVCO",
AK1397="AKTIVCO Coupure ENEO &amp; Baisse de tension","AKTIVCO GRID ONLY",
AK1397="Coupure ENEO &amp; Baisse de tension","IHS GRID ONLY",
AK1397="Defaut GE &amp; POWER Cabinet","IHS",
AK1397="Sharing","Partners",
AK1397="Sites strategiques &amp; DataCenter","SST &amp; DC",
AK1397="Exclu","Exclu",
AK1397="SAT","SAT",
AK1397="SPARE-ISSUE","SPARE-ISSUE",
AK1397="Fiber CAmtel","TRANS_FO_CAMTEL",
AK1397="Fiber AOF","Fiber AOF",
AK1397="Projet OCM (HUAWEI)","TRAVAUX-HUAWEI",
AK1397="Projet OCM (NOKIA)","TRAVAUX-NOKIA",
AK1397="ACCESS-ISSUE","ACCESS-ISSUE",
AK1397="Projet OCM (ZTE, NOKIA, autres projets)","TRAVAUX OCM",
AK1397="No root CAuse","No root cause",
AK1397="ODU HS","PDH",
AK1397="IP &amp; VLAN","PDH",
AK1397="Warehouse HUAWEI","SPARE-ISSUE",
AK1397="SPARE-HS","SPARE-ISSUE",
AK1397="Power Telco","BSS",AK1397="no impacts","no impacts"
),"")</f>
        <v>No root cause</v>
      </c>
      <c r="AJ1397" s="56" t="str" cm="1">
        <f t="array" ref="AJ1397">IFERROR(_xlfn.IFS(
AK1397="MPR ISSUE","TX ISSUE",
AK1397="BSS Hardware Issue","RAN ISSUE",
AK1397="Sites strategiques, MLL, Pylone, etc.","ENVTECH",
AK1397="AKTIVCO DEFAUT GE &amp; POWER Cabinet","POWER ISSUE",
AK1397="AKTIVCO Coupure ENEO &amp; Baisse de tension","POWER ISSUE",
AK1397="Coupure ENEO &amp; Baisse de tension","POWER ISSUE",
AK1397="Defaut GE &amp; POWER Cabinet","POWER ISSUE",
AK1397="Sharing","POWER ISSUE",
AK1397="Sites strategiques &amp; DataCenter","POWER ISSUE",
AK1397="Exclu","Exclu",
AK1397="SAT","TX ISSUE",
AK1397="SPARE-ISSUE","SPARE-ISSUE",
AK1397="Fiber CAmtel","TX ISSUE",
AK1397="Fiber AOF","TX ISSUE",
AK1397="Projet OCM (HUAWEI)","TRAVAUX-HUAWEI",
AK1397="Projet OCM (NOKIA)","TRAVAUX -NOKIA",
AK1397="ACCESS-ISSUE","ACCESS-ISSUE",
AK1397="Projet OCM (ZTE, NOKIA, autres projets)","TRAVAUX OCM",
AK1397="No root CAuse","No root cause",
AK1397="ODU HS","TX ISSUE",
AK1397="IP &amp; VLAN","TX ISSUE",
AK1397="Warehouse HUAWEI","SPARE-ISSUE",
AK1397="SPARE-HS","SPARE-ISSUE",
AK1397="Power Telco","RAN ISSUE",AK1397="no impacts","no impacts"
),"")</f>
        <v>No root cause</v>
      </c>
      <c r="AK1397" s="81" t="s">
        <v>5620</v>
      </c>
      <c r="AL1397" s="56" t="str" cm="1">
        <f t="array" ref="AL1397">IFERROR(_xlfn.IFS(
AK1397="MPR ISSUE","ACTIVE",
AK1397="BSS Hardware Issue","ACTIVE",
AK1397="Sites strategiques, MLL, Pylone, etc.","PASSIVE",
AK1397="AKTIVCO DEFAUT GE &amp; POWER Cabinet","PASSIVE",
AK1397="AKTIVCO Coupure ENEO &amp; Baisse de tension","PASSIVE",
AK1397="Coupure ENEO &amp; Baisse de tension","PASSIVE",
AK1397="Defaut GE &amp; POWER Cabinet","PASSIVE",
AK1397="Sharing","PASSIVE",
AK1397="Sites strategiques &amp; DataCenter","PASSIVE",
AK1397="Exclu","Exclu",
AK1397="SAT","ACTIVE",
AK1397="SPARE-ISSUE","SPARE-ISSUE",
AK1397="Fiber CAmtel","ACTIVE",
AK1397="Fiber AOF","ACTIVE",
AK1397="Projet OCM (HUAWEI)","PLANNED WORKS",
AK1397="Projet OCM (NOKIA)","PLANNED WORKS",
AK1397="ACCESS-ISSUE","ACCESS-ISSUE",
AK1397="Projet OCM (ZTE, NOKIA, autres projets)","PLANNED WORKS",
AK1397="No root CAuse","No root cause",
AK1397="ODU HS","ACTIVE",
AK1397="IP &amp; VLAN","ACTIVE",
AK1397="Warehouse HUAWEI","SPARE-ISSUE",
AK1397="SPARE-HS","SPARE-ISSUE",
AK1397="Power Telco","ACTIVE", AK1397="no impacts","no impacts"
),"")</f>
        <v>No root cause</v>
      </c>
      <c r="AM1397" s="108" t="s">
        <v>5537</v>
      </c>
      <c r="AN1397" s="117" t="s">
        <v>5477</v>
      </c>
      <c r="AP1397" s="23" t="s">
        <v>5537</v>
      </c>
      <c r="AQ1397" s="23" t="s">
        <v>5537</v>
      </c>
      <c r="AR1397" s="7"/>
      <c r="AS1397" s="6"/>
      <c r="AT1397" s="7"/>
      <c r="AU1397" s="3" t="s">
        <v>5537</v>
      </c>
      <c r="AV1397" s="24" t="s">
        <v>5537</v>
      </c>
      <c r="AW1397" s="24" t="s">
        <v>5537</v>
      </c>
      <c r="AX1397" s="24" t="s">
        <v>5537</v>
      </c>
      <c r="AY1397" s="24" t="s">
        <v>5537</v>
      </c>
      <c r="AZ1397" s="24" t="s">
        <v>5537</v>
      </c>
      <c r="BA1397" s="24" t="s">
        <v>5537</v>
      </c>
      <c r="BB1397" s="24" t="s">
        <v>5537</v>
      </c>
      <c r="BC1397" s="24" t="s">
        <v>5537</v>
      </c>
      <c r="BD1397" s="24" t="s">
        <v>5537</v>
      </c>
      <c r="BE1397" s="24" t="s">
        <v>5537</v>
      </c>
      <c r="BF1397" s="24" t="s">
        <v>5537</v>
      </c>
      <c r="BG1397" s="24" t="s">
        <v>5537</v>
      </c>
      <c r="BH1397" s="24" t="s">
        <v>5537</v>
      </c>
      <c r="BI1397" s="9" t="s">
        <v>5537</v>
      </c>
      <c r="BJ1397" s="14"/>
      <c r="BK1397" s="14" t="s">
        <v>5537</v>
      </c>
      <c r="BL1397" s="14" t="str">
        <f>_xlfn.XLOOKUP(B1397,'[4]cell downs 18042026 17h'!$B:$B,'[4]cell downs 18042026 17h'!$B:$B,"")</f>
        <v/>
      </c>
      <c r="BM1397" s="14" t="str">
        <f>_xlfn.XLOOKUP(B1397,'[5]Cells Huawei 19042026 15h'!$B:$B,'[5]Cells Huawei 19042026 15h'!$B:$B,"")</f>
        <v/>
      </c>
      <c r="BN1397" s="9" t="str">
        <f>_xlfn.XLOOKUP(B1397,'[6]cells down 19042026 9H40'!$B:$B,'[6]cells down 19042026 9H40'!$B:$B,"")</f>
        <v/>
      </c>
      <c r="BO1397" s="9" t="s">
        <v>5537</v>
      </c>
      <c r="BP1397" s="9" t="s">
        <v>5537</v>
      </c>
    </row>
    <row r="1398" spans="1:68" s="9" customFormat="1" x14ac:dyDescent="0.35">
      <c r="A1398" s="25" t="s">
        <v>5478</v>
      </c>
      <c r="B1398" s="32" t="s">
        <v>5479</v>
      </c>
      <c r="C1398" s="3" t="str">
        <f>_xlfn.XLOOKUP(B1398,'[1]daily break down'!$D:$D,'[1]daily break down'!$E:$E,"")</f>
        <v/>
      </c>
      <c r="D1398" s="25" t="s">
        <v>357</v>
      </c>
      <c r="E1398" s="25" t="s">
        <v>987</v>
      </c>
      <c r="F1398" s="25" t="s">
        <v>5376</v>
      </c>
      <c r="G1398" s="25" t="s">
        <v>103</v>
      </c>
      <c r="H1398" s="39" t="str">
        <f>_xlfn.XLOOKUP(B1398,[2]CALCULATION!$B:$B,[2]CALCULATION!$H:$H,"")</f>
        <v>Huawei</v>
      </c>
      <c r="I1398" s="34">
        <v>0</v>
      </c>
      <c r="J1398" s="34">
        <v>0</v>
      </c>
      <c r="K1398" s="34">
        <v>0</v>
      </c>
      <c r="L1398" s="34">
        <v>0</v>
      </c>
      <c r="M1398" s="34">
        <v>0</v>
      </c>
      <c r="N1398" s="34">
        <v>0</v>
      </c>
      <c r="O1398" s="34">
        <v>0</v>
      </c>
      <c r="P1398" s="34">
        <v>0</v>
      </c>
      <c r="Q1398" s="34">
        <v>0</v>
      </c>
      <c r="R1398" s="34">
        <v>0</v>
      </c>
      <c r="S1398" s="109">
        <v>0</v>
      </c>
      <c r="T1398" s="109">
        <f>_xlfn.XLOOKUP(B1398,'[3]Nur des jours'!$B:$B,'[3]Nur des jours'!$U:$U,"")</f>
        <v>0</v>
      </c>
      <c r="U1398" s="109">
        <v>0</v>
      </c>
      <c r="V1398" s="109" t="s">
        <v>5537</v>
      </c>
      <c r="W1398" s="109">
        <v>0</v>
      </c>
      <c r="X1398" s="109">
        <v>0</v>
      </c>
      <c r="Y1398" s="109">
        <v>0</v>
      </c>
      <c r="Z1398" s="109">
        <v>0</v>
      </c>
      <c r="AA1398" s="109">
        <v>0</v>
      </c>
      <c r="AB1398" s="109">
        <v>0</v>
      </c>
      <c r="AC1398" s="109">
        <v>0</v>
      </c>
      <c r="AD1398" s="109">
        <v>0</v>
      </c>
      <c r="AE1398" s="109">
        <v>0</v>
      </c>
      <c r="AF1398" s="109">
        <v>0</v>
      </c>
      <c r="AG1398" s="57" t="str">
        <f>_xlfn.XLOOKUP(B1398,[3]CALCULATION!$B:$B,[3]CALCULATION!$M:$M,"")</f>
        <v>Operationnel</v>
      </c>
      <c r="AH1398" s="57"/>
      <c r="AI1398" s="56" t="str" cm="1">
        <f t="array" ref="AI1398">IFERROR(_xlfn.IFS(
AK1398="MPR ISSUE","PDH",
AK1398="BSS Hardware Issue","BSS",
AK1398="Sites strategiques, MLL, Pylone, etc.","ENVTECH",
AK1398="AKTIVCO DEFAUT GE &amp; POWER Cabinet","AKTIVCO",
AK1398="AKTIVCO Coupure ENEO &amp; Baisse de tension","AKTIVCO GRID ONLY",
AK1398="Coupure ENEO &amp; Baisse de tension","IHS GRID ONLY",
AK1398="Defaut GE &amp; POWER Cabinet","IHS",
AK1398="Sharing","Partners",
AK1398="Sites strategiques &amp; DataCenter","SST &amp; DC",
AK1398="Exclu","Exclu",
AK1398="SAT","SAT",
AK1398="SPARE-ISSUE","SPARE-ISSUE",
AK1398="Fiber CAmtel","TRANS_FO_CAMTEL",
AK1398="Fiber AOF","Fiber AOF",
AK1398="Projet OCM (HUAWEI)","TRAVAUX-HUAWEI",
AK1398="Projet OCM (NOKIA)","TRAVAUX-NOKIA",
AK1398="ACCESS-ISSUE","ACCESS-ISSUE",
AK1398="Projet OCM (ZTE, NOKIA, autres projets)","TRAVAUX OCM",
AK1398="No root CAuse","No root cause",
AK1398="ODU HS","PDH",
AK1398="IP &amp; VLAN","PDH",
AK1398="Warehouse HUAWEI","SPARE-ISSUE",
AK1398="SPARE-HS","SPARE-ISSUE",
AK1398="Power Telco","BSS",AK1398="no impacts","no impacts"
),"")</f>
        <v>No root cause</v>
      </c>
      <c r="AJ1398" s="56" t="str" cm="1">
        <f t="array" ref="AJ1398">IFERROR(_xlfn.IFS(
AK1398="MPR ISSUE","TX ISSUE",
AK1398="BSS Hardware Issue","RAN ISSUE",
AK1398="Sites strategiques, MLL, Pylone, etc.","ENVTECH",
AK1398="AKTIVCO DEFAUT GE &amp; POWER Cabinet","POWER ISSUE",
AK1398="AKTIVCO Coupure ENEO &amp; Baisse de tension","POWER ISSUE",
AK1398="Coupure ENEO &amp; Baisse de tension","POWER ISSUE",
AK1398="Defaut GE &amp; POWER Cabinet","POWER ISSUE",
AK1398="Sharing","POWER ISSUE",
AK1398="Sites strategiques &amp; DataCenter","POWER ISSUE",
AK1398="Exclu","Exclu",
AK1398="SAT","TX ISSUE",
AK1398="SPARE-ISSUE","SPARE-ISSUE",
AK1398="Fiber CAmtel","TX ISSUE",
AK1398="Fiber AOF","TX ISSUE",
AK1398="Projet OCM (HUAWEI)","TRAVAUX-HUAWEI",
AK1398="Projet OCM (NOKIA)","TRAVAUX -NOKIA",
AK1398="ACCESS-ISSUE","ACCESS-ISSUE",
AK1398="Projet OCM (ZTE, NOKIA, autres projets)","TRAVAUX OCM",
AK1398="No root CAuse","No root cause",
AK1398="ODU HS","TX ISSUE",
AK1398="IP &amp; VLAN","TX ISSUE",
AK1398="Warehouse HUAWEI","SPARE-ISSUE",
AK1398="SPARE-HS","SPARE-ISSUE",
AK1398="Power Telco","RAN ISSUE",AK1398="no impacts","no impacts"
),"")</f>
        <v>No root cause</v>
      </c>
      <c r="AK1398" s="81" t="s">
        <v>5620</v>
      </c>
      <c r="AL1398" s="56" t="str" cm="1">
        <f t="array" ref="AL1398">IFERROR(_xlfn.IFS(
AK1398="MPR ISSUE","ACTIVE",
AK1398="BSS Hardware Issue","ACTIVE",
AK1398="Sites strategiques, MLL, Pylone, etc.","PASSIVE",
AK1398="AKTIVCO DEFAUT GE &amp; POWER Cabinet","PASSIVE",
AK1398="AKTIVCO Coupure ENEO &amp; Baisse de tension","PASSIVE",
AK1398="Coupure ENEO &amp; Baisse de tension","PASSIVE",
AK1398="Defaut GE &amp; POWER Cabinet","PASSIVE",
AK1398="Sharing","PASSIVE",
AK1398="Sites strategiques &amp; DataCenter","PASSIVE",
AK1398="Exclu","Exclu",
AK1398="SAT","ACTIVE",
AK1398="SPARE-ISSUE","SPARE-ISSUE",
AK1398="Fiber CAmtel","ACTIVE",
AK1398="Fiber AOF","ACTIVE",
AK1398="Projet OCM (HUAWEI)","PLANNED WORKS",
AK1398="Projet OCM (NOKIA)","PLANNED WORKS",
AK1398="ACCESS-ISSUE","ACCESS-ISSUE",
AK1398="Projet OCM (ZTE, NOKIA, autres projets)","PLANNED WORKS",
AK1398="No root CAuse","No root cause",
AK1398="ODU HS","ACTIVE",
AK1398="IP &amp; VLAN","ACTIVE",
AK1398="Warehouse HUAWEI","SPARE-ISSUE",
AK1398="SPARE-HS","SPARE-ISSUE",
AK1398="Power Telco","ACTIVE", AK1398="no impacts","no impacts"
),"")</f>
        <v>No root cause</v>
      </c>
      <c r="AM1398" s="108" t="s">
        <v>5537</v>
      </c>
      <c r="AN1398" s="117" t="s">
        <v>5479</v>
      </c>
      <c r="AP1398" s="23" t="s">
        <v>5537</v>
      </c>
      <c r="AQ1398" s="23" t="s">
        <v>5537</v>
      </c>
      <c r="AR1398" s="7"/>
      <c r="AS1398" s="6"/>
      <c r="AT1398" s="7"/>
      <c r="AU1398" s="3" t="s">
        <v>5537</v>
      </c>
      <c r="AV1398" s="24" t="s">
        <v>5537</v>
      </c>
      <c r="AW1398" s="24" t="s">
        <v>5537</v>
      </c>
      <c r="AX1398" s="24" t="s">
        <v>5537</v>
      </c>
      <c r="AY1398" s="24" t="s">
        <v>5537</v>
      </c>
      <c r="AZ1398" s="24" t="s">
        <v>5537</v>
      </c>
      <c r="BA1398" s="24" t="s">
        <v>5537</v>
      </c>
      <c r="BB1398" s="24" t="s">
        <v>5537</v>
      </c>
      <c r="BC1398" s="24" t="s">
        <v>5537</v>
      </c>
      <c r="BD1398" s="24" t="s">
        <v>5537</v>
      </c>
      <c r="BE1398" s="24" t="s">
        <v>5537</v>
      </c>
      <c r="BF1398" s="24" t="s">
        <v>5537</v>
      </c>
      <c r="BG1398" s="24" t="s">
        <v>5537</v>
      </c>
      <c r="BH1398" s="24" t="s">
        <v>5537</v>
      </c>
      <c r="BI1398" s="9" t="s">
        <v>5537</v>
      </c>
      <c r="BJ1398" s="14"/>
      <c r="BK1398" s="14" t="s">
        <v>5537</v>
      </c>
      <c r="BL1398" s="14" t="str">
        <f>_xlfn.XLOOKUP(B1398,'[4]cell downs 18042026 17h'!$B:$B,'[4]cell downs 18042026 17h'!$B:$B,"")</f>
        <v/>
      </c>
      <c r="BM1398" s="14" t="str">
        <f>_xlfn.XLOOKUP(B1398,'[5]Cells Huawei 19042026 15h'!$B:$B,'[5]Cells Huawei 19042026 15h'!$B:$B,"")</f>
        <v/>
      </c>
      <c r="BN1398" s="9" t="str">
        <f>_xlfn.XLOOKUP(B1398,'[6]cells down 19042026 9H40'!$B:$B,'[6]cells down 19042026 9H40'!$B:$B,"")</f>
        <v/>
      </c>
      <c r="BO1398" s="9" t="s">
        <v>5537</v>
      </c>
      <c r="BP1398" s="9" t="s">
        <v>12</v>
      </c>
    </row>
    <row r="1399" spans="1:68" s="9" customFormat="1" x14ac:dyDescent="0.35">
      <c r="A1399" s="1" t="s">
        <v>4933</v>
      </c>
      <c r="B1399" s="8" t="s">
        <v>4934</v>
      </c>
      <c r="C1399" s="3" t="str">
        <f>_xlfn.XLOOKUP(B1399,'[1]daily break down'!$D:$D,'[1]daily break down'!$E:$E,"")</f>
        <v/>
      </c>
      <c r="D1399" s="1"/>
      <c r="E1399" s="1"/>
      <c r="F1399" s="3" t="s">
        <v>31</v>
      </c>
      <c r="G1399" s="1"/>
      <c r="H1399" s="41" t="str">
        <f>_xlfn.XLOOKUP(B1399,[2]CALCULATION!$B:$B,[2]CALCULATION!$H:$H,"")</f>
        <v>ZTE</v>
      </c>
      <c r="I1399" s="34">
        <v>0</v>
      </c>
      <c r="J1399" s="34">
        <v>0</v>
      </c>
      <c r="K1399" s="34">
        <v>0</v>
      </c>
      <c r="L1399" s="34">
        <v>0</v>
      </c>
      <c r="M1399" s="34">
        <v>0</v>
      </c>
      <c r="N1399" s="34">
        <v>0</v>
      </c>
      <c r="O1399" s="34">
        <v>0</v>
      </c>
      <c r="P1399" s="34">
        <v>0</v>
      </c>
      <c r="Q1399" s="34">
        <v>0</v>
      </c>
      <c r="R1399" s="34">
        <v>0</v>
      </c>
      <c r="S1399" s="109">
        <v>0</v>
      </c>
      <c r="T1399" s="109">
        <f>_xlfn.XLOOKUP(B1399,'[3]Nur des jours'!$B:$B,'[3]Nur des jours'!$U:$U,"")</f>
        <v>0</v>
      </c>
      <c r="U1399" s="109">
        <v>0</v>
      </c>
      <c r="V1399" s="109" t="s">
        <v>5537</v>
      </c>
      <c r="W1399" s="109">
        <v>0</v>
      </c>
      <c r="X1399" s="109">
        <v>0</v>
      </c>
      <c r="Y1399" s="109">
        <v>0</v>
      </c>
      <c r="Z1399" s="109">
        <v>0</v>
      </c>
      <c r="AA1399" s="109">
        <v>0</v>
      </c>
      <c r="AB1399" s="109">
        <v>0</v>
      </c>
      <c r="AC1399" s="109">
        <v>0</v>
      </c>
      <c r="AD1399" s="109">
        <v>0</v>
      </c>
      <c r="AE1399" s="109">
        <v>0</v>
      </c>
      <c r="AF1399" s="109">
        <v>0</v>
      </c>
      <c r="AG1399" s="57" t="str">
        <f>_xlfn.XLOOKUP(B1399,[3]CALCULATION!$B:$B,[3]CALCULATION!$M:$M,"")</f>
        <v>Operationnel</v>
      </c>
      <c r="AH1399" s="57"/>
      <c r="AI1399" s="56" t="str" cm="1">
        <f t="array" ref="AI1399">IFERROR(_xlfn.IFS(
AK1399="MPR ISSUE","PDH",
AK1399="BSS Hardware Issue","BSS",
AK1399="Sites strategiques, MLL, Pylone, etc.","ENVTECH",
AK1399="AKTIVCO DEFAUT GE &amp; POWER Cabinet","AKTIVCO",
AK1399="AKTIVCO Coupure ENEO &amp; Baisse de tension","AKTIVCO GRID ONLY",
AK1399="Coupure ENEO &amp; Baisse de tension","IHS GRID ONLY",
AK1399="Defaut GE &amp; POWER Cabinet","IHS",
AK1399="Sharing","Partners",
AK1399="Sites strategiques &amp; DataCenter","SST &amp; DC",
AK1399="Exclu","Exclu",
AK1399="SAT","SAT",
AK1399="SPARE-ISSUE","SPARE-ISSUE",
AK1399="Fiber CAmtel","TRANS_FO_CAMTEL",
AK1399="Fiber AOF","Fiber AOF",
AK1399="Projet OCM (HUAWEI)","TRAVAUX-HUAWEI",
AK1399="Projet OCM (NOKIA)","TRAVAUX-NOKIA",
AK1399="ACCESS-ISSUE","ACCESS-ISSUE",
AK1399="Projet OCM (ZTE, NOKIA, autres projets)","TRAVAUX OCM",
AK1399="No root CAuse","No root cause",
AK1399="ODU HS","PDH",
AK1399="IP &amp; VLAN","PDH",
AK1399="Warehouse HUAWEI","SPARE-ISSUE",
AK1399="SPARE-HS","SPARE-ISSUE",
AK1399="Power Telco","BSS",AK1399="no impacts","no impacts"
),"")</f>
        <v>PDH</v>
      </c>
      <c r="AJ1399" s="56" t="str" cm="1">
        <f t="array" ref="AJ1399">IFERROR(_xlfn.IFS(
AK1399="MPR ISSUE","TX ISSUE",
AK1399="BSS Hardware Issue","RAN ISSUE",
AK1399="Sites strategiques, MLL, Pylone, etc.","ENVTECH",
AK1399="AKTIVCO DEFAUT GE &amp; POWER Cabinet","POWER ISSUE",
AK1399="AKTIVCO Coupure ENEO &amp; Baisse de tension","POWER ISSUE",
AK1399="Coupure ENEO &amp; Baisse de tension","POWER ISSUE",
AK1399="Defaut GE &amp; POWER Cabinet","POWER ISSUE",
AK1399="Sharing","POWER ISSUE",
AK1399="Sites strategiques &amp; DataCenter","POWER ISSUE",
AK1399="Exclu","Exclu",
AK1399="SAT","TX ISSUE",
AK1399="SPARE-ISSUE","SPARE-ISSUE",
AK1399="Fiber CAmtel","TX ISSUE",
AK1399="Fiber AOF","TX ISSUE",
AK1399="Projet OCM (HUAWEI)","TRAVAUX-HUAWEI",
AK1399="Projet OCM (NOKIA)","TRAVAUX -NOKIA",
AK1399="ACCESS-ISSUE","ACCESS-ISSUE",
AK1399="Projet OCM (ZTE, NOKIA, autres projets)","TRAVAUX OCM",
AK1399="No root CAuse","No root cause",
AK1399="ODU HS","TX ISSUE",
AK1399="IP &amp; VLAN","TX ISSUE",
AK1399="Warehouse HUAWEI","SPARE-ISSUE",
AK1399="SPARE-HS","SPARE-ISSUE",
AK1399="Power Telco","RAN ISSUE",AK1399="no impacts","no impacts"
),"")</f>
        <v>TX ISSUE</v>
      </c>
      <c r="AK1399" s="81" t="s">
        <v>5618</v>
      </c>
      <c r="AL1399" s="56" t="str" cm="1">
        <f t="array" ref="AL1399">IFERROR(_xlfn.IFS(
AK1399="MPR ISSUE","ACTIVE",
AK1399="BSS Hardware Issue","ACTIVE",
AK1399="Sites strategiques, MLL, Pylone, etc.","PASSIVE",
AK1399="AKTIVCO DEFAUT GE &amp; POWER Cabinet","PASSIVE",
AK1399="AKTIVCO Coupure ENEO &amp; Baisse de tension","PASSIVE",
AK1399="Coupure ENEO &amp; Baisse de tension","PASSIVE",
AK1399="Defaut GE &amp; POWER Cabinet","PASSIVE",
AK1399="Sharing","PASSIVE",
AK1399="Sites strategiques &amp; DataCenter","PASSIVE",
AK1399="Exclu","Exclu",
AK1399="SAT","ACTIVE",
AK1399="SPARE-ISSUE","SPARE-ISSUE",
AK1399="Fiber CAmtel","ACTIVE",
AK1399="Fiber AOF","ACTIVE",
AK1399="Projet OCM (HUAWEI)","PLANNED WORKS",
AK1399="Projet OCM (NOKIA)","PLANNED WORKS",
AK1399="ACCESS-ISSUE","ACCESS-ISSUE",
AK1399="Projet OCM (ZTE, NOKIA, autres projets)","PLANNED WORKS",
AK1399="No root CAuse","No root cause",
AK1399="ODU HS","ACTIVE",
AK1399="IP &amp; VLAN","ACTIVE",
AK1399="Warehouse HUAWEI","SPARE-ISSUE",
AK1399="SPARE-HS","SPARE-ISSUE",
AK1399="Power Telco","ACTIVE", AK1399="no impacts","no impacts"
),"")</f>
        <v>ACTIVE</v>
      </c>
      <c r="AM1399" s="108" t="s">
        <v>6012</v>
      </c>
      <c r="AN1399" s="117" t="s">
        <v>4934</v>
      </c>
      <c r="AP1399" s="23" t="s">
        <v>5537</v>
      </c>
      <c r="AQ1399" s="23" t="s">
        <v>5537</v>
      </c>
      <c r="AR1399" s="7"/>
      <c r="AS1399" s="6"/>
      <c r="AT1399" s="7"/>
      <c r="AU1399" s="3" t="s">
        <v>5537</v>
      </c>
      <c r="AV1399" s="24" t="s">
        <v>5537</v>
      </c>
      <c r="AW1399" s="24" t="s">
        <v>5537</v>
      </c>
      <c r="AX1399" s="24" t="s">
        <v>5537</v>
      </c>
      <c r="AY1399" s="24" t="s">
        <v>5537</v>
      </c>
      <c r="AZ1399" s="24" t="s">
        <v>5537</v>
      </c>
      <c r="BA1399" s="24" t="s">
        <v>5537</v>
      </c>
      <c r="BB1399" s="24" t="s">
        <v>5537</v>
      </c>
      <c r="BC1399" s="24" t="s">
        <v>5537</v>
      </c>
      <c r="BD1399" s="24" t="s">
        <v>5537</v>
      </c>
      <c r="BE1399" s="24" t="s">
        <v>5537</v>
      </c>
      <c r="BF1399" s="24" t="s">
        <v>5537</v>
      </c>
      <c r="BG1399" s="24" t="s">
        <v>6012</v>
      </c>
      <c r="BH1399" s="24" t="s">
        <v>5537</v>
      </c>
      <c r="BI1399" s="9" t="s">
        <v>5537</v>
      </c>
      <c r="BJ1399" s="14"/>
      <c r="BK1399" s="14" t="s">
        <v>5537</v>
      </c>
      <c r="BL1399" s="14" t="str">
        <f>_xlfn.XLOOKUP(B1399,'[4]cell downs 18042026 17h'!$B:$B,'[4]cell downs 18042026 17h'!$B:$B,"")</f>
        <v/>
      </c>
      <c r="BM1399" s="14" t="str">
        <f>_xlfn.XLOOKUP(B1399,'[5]Cells Huawei 19042026 15h'!$B:$B,'[5]Cells Huawei 19042026 15h'!$B:$B,"")</f>
        <v/>
      </c>
      <c r="BN1399" s="9" t="str">
        <f>_xlfn.XLOOKUP(B1399,'[6]cells down 19042026 9H40'!$B:$B,'[6]cells down 19042026 9H40'!$B:$B,"")</f>
        <v/>
      </c>
      <c r="BO1399" s="9" t="s">
        <v>5537</v>
      </c>
      <c r="BP1399" s="9" t="s">
        <v>5537</v>
      </c>
    </row>
    <row r="1400" spans="1:68" s="9" customFormat="1" x14ac:dyDescent="0.35">
      <c r="A1400" s="25" t="s">
        <v>5430</v>
      </c>
      <c r="B1400" s="25" t="s">
        <v>5431</v>
      </c>
      <c r="C1400" s="3" t="str">
        <f>_xlfn.XLOOKUP(B1400,'[1]daily break down'!$D:$D,'[1]daily break down'!$E:$E,"")</f>
        <v>Yaounde</v>
      </c>
      <c r="D1400" s="25" t="s">
        <v>357</v>
      </c>
      <c r="E1400" s="25" t="s">
        <v>36</v>
      </c>
      <c r="F1400" s="25" t="s">
        <v>5388</v>
      </c>
      <c r="G1400" s="25" t="s">
        <v>115</v>
      </c>
      <c r="H1400" s="41" t="str">
        <f>_xlfn.XLOOKUP(B1400,[2]CALCULATION!$B:$B,[2]CALCULATION!$H:$H,"")</f>
        <v>ZTE</v>
      </c>
      <c r="I1400" s="34">
        <v>0</v>
      </c>
      <c r="J1400" s="34">
        <v>5.4523974625677347</v>
      </c>
      <c r="K1400" s="34">
        <v>0.74275967160626866</v>
      </c>
      <c r="L1400" s="34">
        <v>0</v>
      </c>
      <c r="M1400" s="34">
        <v>0</v>
      </c>
      <c r="N1400" s="34">
        <v>0</v>
      </c>
      <c r="O1400" s="34">
        <v>0</v>
      </c>
      <c r="P1400" s="34">
        <v>2.924364286468454</v>
      </c>
      <c r="Q1400" s="34">
        <v>9.2164550712975135</v>
      </c>
      <c r="R1400" s="34">
        <v>0</v>
      </c>
      <c r="S1400" s="109">
        <v>0</v>
      </c>
      <c r="T1400" s="109">
        <f>_xlfn.XLOOKUP(B1400,'[3]Nur des jours'!$B:$B,'[3]Nur des jours'!$U:$U,"")</f>
        <v>0</v>
      </c>
      <c r="U1400" s="109">
        <v>0</v>
      </c>
      <c r="V1400" s="109">
        <v>0</v>
      </c>
      <c r="W1400" s="109">
        <v>0</v>
      </c>
      <c r="X1400" s="109">
        <v>0</v>
      </c>
      <c r="Y1400" s="109">
        <v>0</v>
      </c>
      <c r="Z1400" s="109">
        <v>0</v>
      </c>
      <c r="AA1400" s="109">
        <v>0</v>
      </c>
      <c r="AB1400" s="109">
        <v>0</v>
      </c>
      <c r="AC1400" s="109">
        <v>0</v>
      </c>
      <c r="AD1400" s="109">
        <v>0</v>
      </c>
      <c r="AE1400" s="109">
        <v>0</v>
      </c>
      <c r="AF1400" s="109">
        <v>0</v>
      </c>
      <c r="AG1400" s="57" t="str">
        <f>_xlfn.XLOOKUP(B1400,[3]CALCULATION!$B:$B,[3]CALCULATION!$M:$M,"")</f>
        <v>EXCLU</v>
      </c>
      <c r="AH1400" s="57"/>
      <c r="AI1400" s="56" t="str" cm="1">
        <f t="array" ref="AI1400">IFERROR(_xlfn.IFS(
AK1400="MPR ISSUE","PDH",
AK1400="BSS Hardware Issue","BSS",
AK1400="Sites strategiques, MLL, Pylone, etc.","ENVTECH",
AK1400="AKTIVCO DEFAUT GE &amp; POWER Cabinet","AKTIVCO",
AK1400="AKTIVCO Coupure ENEO &amp; Baisse de tension","AKTIVCO GRID ONLY",
AK1400="Coupure ENEO &amp; Baisse de tension","IHS GRID ONLY",
AK1400="Defaut GE &amp; POWER Cabinet","IHS",
AK1400="Sharing","Partners",
AK1400="Sites strategiques &amp; DataCenter","SST &amp; DC",
AK1400="Exclu","Exclu",
AK1400="SAT","SAT",
AK1400="SPARE-ISSUE","SPARE-ISSUE",
AK1400="Fiber CAmtel","TRANS_FO_CAMTEL",
AK1400="Fiber AOF","Fiber AOF",
AK1400="Projet OCM (HUAWEI)","TRAVAUX-HUAWEI",
AK1400="Projet OCM (NOKIA)","TRAVAUX-NOKIA",
AK1400="ACCESS-ISSUE","ACCESS-ISSUE",
AK1400="Projet OCM (ZTE, NOKIA, autres projets)","TRAVAUX OCM",
AK1400="No root CAuse","No root cause",
AK1400="ODU HS","PDH",
AK1400="IP &amp; VLAN","PDH",
AK1400="Warehouse HUAWEI","SPARE-ISSUE",
AK1400="SPARE-HS","SPARE-ISSUE",
AK1400="Power Telco","BSS",AK1400="no impacts","no impacts"
),"")</f>
        <v>Exclu</v>
      </c>
      <c r="AJ1400" s="56" t="str" cm="1">
        <f t="array" ref="AJ1400">IFERROR(_xlfn.IFS(
AK1400="MPR ISSUE","TX ISSUE",
AK1400="BSS Hardware Issue","RAN ISSUE",
AK1400="Sites strategiques, MLL, Pylone, etc.","ENVTECH",
AK1400="AKTIVCO DEFAUT GE &amp; POWER Cabinet","POWER ISSUE",
AK1400="AKTIVCO Coupure ENEO &amp; Baisse de tension","POWER ISSUE",
AK1400="Coupure ENEO &amp; Baisse de tension","POWER ISSUE",
AK1400="Defaut GE &amp; POWER Cabinet","POWER ISSUE",
AK1400="Sharing","POWER ISSUE",
AK1400="Sites strategiques &amp; DataCenter","POWER ISSUE",
AK1400="Exclu","Exclu",
AK1400="SAT","TX ISSUE",
AK1400="SPARE-ISSUE","SPARE-ISSUE",
AK1400="Fiber CAmtel","TX ISSUE",
AK1400="Fiber AOF","TX ISSUE",
AK1400="Projet OCM (HUAWEI)","TRAVAUX-HUAWEI",
AK1400="Projet OCM (NOKIA)","TRAVAUX -NOKIA",
AK1400="ACCESS-ISSUE","ACCESS-ISSUE",
AK1400="Projet OCM (ZTE, NOKIA, autres projets)","TRAVAUX OCM",
AK1400="No root CAuse","No root cause",
AK1400="ODU HS","TX ISSUE",
AK1400="IP &amp; VLAN","TX ISSUE",
AK1400="Warehouse HUAWEI","SPARE-ISSUE",
AK1400="SPARE-HS","SPARE-ISSUE",
AK1400="Power Telco","RAN ISSUE",AK1400="no impacts","no impacts"
),"")</f>
        <v>Exclu</v>
      </c>
      <c r="AK1400" s="81" t="s">
        <v>5559</v>
      </c>
      <c r="AL1400" s="56" t="str" cm="1">
        <f t="array" ref="AL1400">IFERROR(_xlfn.IFS(
AK1400="MPR ISSUE","ACTIVE",
AK1400="BSS Hardware Issue","ACTIVE",
AK1400="Sites strategiques, MLL, Pylone, etc.","PASSIVE",
AK1400="AKTIVCO DEFAUT GE &amp; POWER Cabinet","PASSIVE",
AK1400="AKTIVCO Coupure ENEO &amp; Baisse de tension","PASSIVE",
AK1400="Coupure ENEO &amp; Baisse de tension","PASSIVE",
AK1400="Defaut GE &amp; POWER Cabinet","PASSIVE",
AK1400="Sharing","PASSIVE",
AK1400="Sites strategiques &amp; DataCenter","PASSIVE",
AK1400="Exclu","Exclu",
AK1400="SAT","ACTIVE",
AK1400="SPARE-ISSUE","SPARE-ISSUE",
AK1400="Fiber CAmtel","ACTIVE",
AK1400="Fiber AOF","ACTIVE",
AK1400="Projet OCM (HUAWEI)","PLANNED WORKS",
AK1400="Projet OCM (NOKIA)","PLANNED WORKS",
AK1400="ACCESS-ISSUE","ACCESS-ISSUE",
AK1400="Projet OCM (ZTE, NOKIA, autres projets)","PLANNED WORKS",
AK1400="No root CAuse","No root cause",
AK1400="ODU HS","ACTIVE",
AK1400="IP &amp; VLAN","ACTIVE",
AK1400="Warehouse HUAWEI","SPARE-ISSUE",
AK1400="SPARE-HS","SPARE-ISSUE",
AK1400="Power Telco","ACTIVE", AK1400="no impacts","no impacts"
),"")</f>
        <v>Exclu</v>
      </c>
      <c r="AM1400" s="108" t="s">
        <v>5537</v>
      </c>
      <c r="AN1400" s="117" t="s">
        <v>5431</v>
      </c>
      <c r="AP1400" s="23" t="s">
        <v>5537</v>
      </c>
      <c r="AQ1400" s="23" t="s">
        <v>5537</v>
      </c>
      <c r="AR1400" s="7"/>
      <c r="AS1400" s="6"/>
      <c r="AT1400" s="7"/>
      <c r="AU1400" s="3" t="s">
        <v>5537</v>
      </c>
      <c r="AV1400" s="24" t="s">
        <v>5537</v>
      </c>
      <c r="AW1400" s="24" t="s">
        <v>5537</v>
      </c>
      <c r="AX1400" s="24" t="s">
        <v>5537</v>
      </c>
      <c r="AY1400" s="24" t="s">
        <v>5537</v>
      </c>
      <c r="AZ1400" s="24" t="s">
        <v>5537</v>
      </c>
      <c r="BA1400" s="24" t="s">
        <v>5537</v>
      </c>
      <c r="BB1400" s="24" t="s">
        <v>5537</v>
      </c>
      <c r="BC1400" s="24" t="s">
        <v>5537</v>
      </c>
      <c r="BD1400" s="24" t="s">
        <v>5537</v>
      </c>
      <c r="BE1400" s="24" t="s">
        <v>5537</v>
      </c>
      <c r="BF1400" s="24" t="s">
        <v>5537</v>
      </c>
      <c r="BG1400" s="24" t="s">
        <v>5537</v>
      </c>
      <c r="BH1400" s="24" t="s">
        <v>5537</v>
      </c>
      <c r="BI1400" s="9" t="s">
        <v>5537</v>
      </c>
      <c r="BJ1400" s="14"/>
      <c r="BK1400" s="14" t="s">
        <v>5537</v>
      </c>
      <c r="BL1400" s="14" t="str">
        <f>_xlfn.XLOOKUP(B1400,'[4]cell downs 18042026 17h'!$B:$B,'[4]cell downs 18042026 17h'!$B:$B,"")</f>
        <v/>
      </c>
      <c r="BM1400" s="14" t="str">
        <f>_xlfn.XLOOKUP(B1400,'[5]Cells Huawei 19042026 15h'!$B:$B,'[5]Cells Huawei 19042026 15h'!$B:$B,"")</f>
        <v/>
      </c>
      <c r="BN1400" s="9" t="str">
        <f>_xlfn.XLOOKUP(B1400,'[6]cells down 19042026 9H40'!$B:$B,'[6]cells down 19042026 9H40'!$B:$B,"")</f>
        <v/>
      </c>
      <c r="BO1400" s="9" t="s">
        <v>5537</v>
      </c>
      <c r="BP1400" s="9" t="s">
        <v>12</v>
      </c>
    </row>
    <row r="1401" spans="1:68" s="9" customFormat="1" x14ac:dyDescent="0.35">
      <c r="A1401" s="1" t="s">
        <v>4588</v>
      </c>
      <c r="B1401" s="8" t="s">
        <v>4589</v>
      </c>
      <c r="C1401" s="3" t="str">
        <f>_xlfn.XLOOKUP(B1401,'[1]daily break down'!$D:$D,'[1]daily break down'!$E:$E,"")</f>
        <v>Yaounde</v>
      </c>
      <c r="D1401" s="1" t="s">
        <v>11</v>
      </c>
      <c r="E1401" s="1" t="s">
        <v>12</v>
      </c>
      <c r="F1401" s="3" t="s">
        <v>37</v>
      </c>
      <c r="G1401" s="1" t="s">
        <v>38</v>
      </c>
      <c r="H1401" s="41" t="str">
        <f>_xlfn.XLOOKUP(B1401,[2]CALCULATION!$B:$B,[2]CALCULATION!$H:$H,"")</f>
        <v>ZTE</v>
      </c>
      <c r="I1401" s="34">
        <v>36.982818398952162</v>
      </c>
      <c r="J1401" s="34">
        <v>36.982818398952162</v>
      </c>
      <c r="K1401" s="34">
        <v>36.982818398952162</v>
      </c>
      <c r="L1401" s="34">
        <v>36.982818398952162</v>
      </c>
      <c r="M1401" s="34">
        <v>36.982818398952162</v>
      </c>
      <c r="N1401" s="34">
        <v>36.982818398952162</v>
      </c>
      <c r="O1401" s="34">
        <v>36.982818398952162</v>
      </c>
      <c r="P1401" s="34">
        <v>36.982818398952162</v>
      </c>
      <c r="Q1401" s="34">
        <v>36.982818398952162</v>
      </c>
      <c r="R1401" s="34">
        <v>36.982818398952162</v>
      </c>
      <c r="S1401" s="109">
        <v>36.982818398952162</v>
      </c>
      <c r="T1401" s="109">
        <f>_xlfn.XLOOKUP(B1401,'[3]Nur des jours'!$B:$B,'[3]Nur des jours'!$U:$U,"")</f>
        <v>0</v>
      </c>
      <c r="U1401" s="109">
        <v>0</v>
      </c>
      <c r="V1401" s="109">
        <v>0</v>
      </c>
      <c r="W1401" s="109">
        <v>0</v>
      </c>
      <c r="X1401" s="109">
        <v>0</v>
      </c>
      <c r="Y1401" s="109">
        <v>0</v>
      </c>
      <c r="Z1401" s="109">
        <v>0</v>
      </c>
      <c r="AA1401" s="109">
        <v>0</v>
      </c>
      <c r="AB1401" s="109">
        <v>0</v>
      </c>
      <c r="AC1401" s="109">
        <v>0</v>
      </c>
      <c r="AD1401" s="109">
        <v>0</v>
      </c>
      <c r="AE1401" s="109">
        <v>0</v>
      </c>
      <c r="AF1401" s="109">
        <v>0</v>
      </c>
      <c r="AG1401" s="57" t="str">
        <f>_xlfn.XLOOKUP(B1401,[3]CALCULATION!$B:$B,[3]CALCULATION!$M:$M,"")</f>
        <v>EXCLU</v>
      </c>
      <c r="AH1401" s="57"/>
      <c r="AI1401" s="56" t="str" cm="1">
        <f t="array" ref="AI1401">IFERROR(_xlfn.IFS(
AK1401="MPR ISSUE","PDH",
AK1401="BSS Hardware Issue","BSS",
AK1401="Sites strategiques, MLL, Pylone, etc.","ENVTECH",
AK1401="AKTIVCO DEFAUT GE &amp; POWER Cabinet","AKTIVCO",
AK1401="AKTIVCO Coupure ENEO &amp; Baisse de tension","AKTIVCO GRID ONLY",
AK1401="Coupure ENEO &amp; Baisse de tension","IHS GRID ONLY",
AK1401="Defaut GE &amp; POWER Cabinet","IHS",
AK1401="Sharing","Partners",
AK1401="Sites strategiques &amp; DataCenter","SST &amp; DC",
AK1401="Exclu","Exclu",
AK1401="SAT","SAT",
AK1401="SPARE-ISSUE","SPARE-ISSUE",
AK1401="Fiber CAmtel","TRANS_FO_CAMTEL",
AK1401="Fiber AOF","Fiber AOF",
AK1401="Projet OCM (HUAWEI)","TRAVAUX-HUAWEI",
AK1401="Projet OCM (NOKIA)","TRAVAUX-NOKIA",
AK1401="ACCESS-ISSUE","ACCESS-ISSUE",
AK1401="Projet OCM (ZTE, NOKIA, autres projets)","TRAVAUX OCM",
AK1401="No root CAuse","No root cause",
AK1401="ODU HS","PDH",
AK1401="IP &amp; VLAN","PDH",
AK1401="Warehouse HUAWEI","SPARE-ISSUE",
AK1401="SPARE-HS","SPARE-ISSUE",
AK1401="Power Telco","BSS",AK1401="no impacts","no impacts"
),"")</f>
        <v>Exclu</v>
      </c>
      <c r="AJ1401" s="56" t="str" cm="1">
        <f t="array" ref="AJ1401">IFERROR(_xlfn.IFS(
AK1401="MPR ISSUE","TX ISSUE",
AK1401="BSS Hardware Issue","RAN ISSUE",
AK1401="Sites strategiques, MLL, Pylone, etc.","ENVTECH",
AK1401="AKTIVCO DEFAUT GE &amp; POWER Cabinet","POWER ISSUE",
AK1401="AKTIVCO Coupure ENEO &amp; Baisse de tension","POWER ISSUE",
AK1401="Coupure ENEO &amp; Baisse de tension","POWER ISSUE",
AK1401="Defaut GE &amp; POWER Cabinet","POWER ISSUE",
AK1401="Sharing","POWER ISSUE",
AK1401="Sites strategiques &amp; DataCenter","POWER ISSUE",
AK1401="Exclu","Exclu",
AK1401="SAT","TX ISSUE",
AK1401="SPARE-ISSUE","SPARE-ISSUE",
AK1401="Fiber CAmtel","TX ISSUE",
AK1401="Fiber AOF","TX ISSUE",
AK1401="Projet OCM (HUAWEI)","TRAVAUX-HUAWEI",
AK1401="Projet OCM (NOKIA)","TRAVAUX -NOKIA",
AK1401="ACCESS-ISSUE","ACCESS-ISSUE",
AK1401="Projet OCM (ZTE, NOKIA, autres projets)","TRAVAUX OCM",
AK1401="No root CAuse","No root cause",
AK1401="ODU HS","TX ISSUE",
AK1401="IP &amp; VLAN","TX ISSUE",
AK1401="Warehouse HUAWEI","SPARE-ISSUE",
AK1401="SPARE-HS","SPARE-ISSUE",
AK1401="Power Telco","RAN ISSUE",AK1401="no impacts","no impacts"
),"")</f>
        <v>Exclu</v>
      </c>
      <c r="AK1401" s="81" t="s">
        <v>5559</v>
      </c>
      <c r="AL1401" s="56" t="str" cm="1">
        <f t="array" ref="AL1401">IFERROR(_xlfn.IFS(
AK1401="MPR ISSUE","ACTIVE",
AK1401="BSS Hardware Issue","ACTIVE",
AK1401="Sites strategiques, MLL, Pylone, etc.","PASSIVE",
AK1401="AKTIVCO DEFAUT GE &amp; POWER Cabinet","PASSIVE",
AK1401="AKTIVCO Coupure ENEO &amp; Baisse de tension","PASSIVE",
AK1401="Coupure ENEO &amp; Baisse de tension","PASSIVE",
AK1401="Defaut GE &amp; POWER Cabinet","PASSIVE",
AK1401="Sharing","PASSIVE",
AK1401="Sites strategiques &amp; DataCenter","PASSIVE",
AK1401="Exclu","Exclu",
AK1401="SAT","ACTIVE",
AK1401="SPARE-ISSUE","SPARE-ISSUE",
AK1401="Fiber CAmtel","ACTIVE",
AK1401="Fiber AOF","ACTIVE",
AK1401="Projet OCM (HUAWEI)","PLANNED WORKS",
AK1401="Projet OCM (NOKIA)","PLANNED WORKS",
AK1401="ACCESS-ISSUE","ACCESS-ISSUE",
AK1401="Projet OCM (ZTE, NOKIA, autres projets)","PLANNED WORKS",
AK1401="No root CAuse","No root cause",
AK1401="ODU HS","ACTIVE",
AK1401="IP &amp; VLAN","ACTIVE",
AK1401="Warehouse HUAWEI","SPARE-ISSUE",
AK1401="SPARE-HS","SPARE-ISSUE",
AK1401="Power Telco","ACTIVE", AK1401="no impacts","no impacts"
),"")</f>
        <v>Exclu</v>
      </c>
      <c r="AM1401" s="108" t="s">
        <v>5537</v>
      </c>
      <c r="AN1401" s="117" t="s">
        <v>4589</v>
      </c>
      <c r="AP1401" s="23" t="s">
        <v>5537</v>
      </c>
      <c r="AQ1401" s="23" t="s">
        <v>5537</v>
      </c>
      <c r="AR1401" s="7"/>
      <c r="AS1401" s="6"/>
      <c r="AT1401" s="7"/>
      <c r="AU1401" s="3" t="s">
        <v>5537</v>
      </c>
      <c r="AV1401" s="24" t="s">
        <v>5537</v>
      </c>
      <c r="AW1401" s="24" t="s">
        <v>5537</v>
      </c>
      <c r="AX1401" s="24" t="s">
        <v>5537</v>
      </c>
      <c r="AY1401" s="24" t="s">
        <v>5537</v>
      </c>
      <c r="AZ1401" s="24" t="s">
        <v>5537</v>
      </c>
      <c r="BA1401" s="24" t="s">
        <v>5537</v>
      </c>
      <c r="BB1401" s="24" t="s">
        <v>5537</v>
      </c>
      <c r="BC1401" s="24" t="s">
        <v>5537</v>
      </c>
      <c r="BD1401" s="24" t="s">
        <v>5537</v>
      </c>
      <c r="BE1401" s="24" t="s">
        <v>5537</v>
      </c>
      <c r="BF1401" s="24" t="s">
        <v>5537</v>
      </c>
      <c r="BG1401" s="24" t="s">
        <v>5537</v>
      </c>
      <c r="BH1401" s="24" t="s">
        <v>5537</v>
      </c>
      <c r="BI1401" s="9" t="s">
        <v>5537</v>
      </c>
      <c r="BJ1401" s="14"/>
      <c r="BK1401" s="14" t="s">
        <v>5537</v>
      </c>
      <c r="BL1401" s="14" t="str">
        <f>_xlfn.XLOOKUP(B1401,'[4]cell downs 18042026 17h'!$B:$B,'[4]cell downs 18042026 17h'!$B:$B,"")</f>
        <v/>
      </c>
      <c r="BM1401" s="14" t="str">
        <f>_xlfn.XLOOKUP(B1401,'[5]Cells Huawei 19042026 15h'!$B:$B,'[5]Cells Huawei 19042026 15h'!$B:$B,"")</f>
        <v/>
      </c>
      <c r="BN1401" s="9" t="str">
        <f>_xlfn.XLOOKUP(B1401,'[6]cells down 19042026 9H40'!$B:$B,'[6]cells down 19042026 9H40'!$B:$B,"")</f>
        <v>CTR_590</v>
      </c>
      <c r="BO1401" s="9" t="s">
        <v>4589</v>
      </c>
      <c r="BP1401" s="9" t="s">
        <v>5537</v>
      </c>
    </row>
    <row r="1402" spans="1:68" s="9" customFormat="1" ht="26.5" customHeight="1" x14ac:dyDescent="0.35">
      <c r="A1402" s="1" t="s">
        <v>720</v>
      </c>
      <c r="B1402" s="1" t="s">
        <v>721</v>
      </c>
      <c r="C1402" s="3" t="str">
        <f>_xlfn.XLOOKUP(B1402,'[1]daily break down'!$D:$D,'[1]daily break down'!$E:$E,"")</f>
        <v>Ngaoundere</v>
      </c>
      <c r="D1402" s="1" t="s">
        <v>11</v>
      </c>
      <c r="E1402" s="1" t="s">
        <v>12</v>
      </c>
      <c r="F1402" s="3" t="s">
        <v>90</v>
      </c>
      <c r="G1402" s="1" t="s">
        <v>91</v>
      </c>
      <c r="H1402" s="39" t="str">
        <f>_xlfn.XLOOKUP(B1402,[2]CALCULATION!$B:$B,[2]CALCULATION!$H:$H,"")</f>
        <v>Huawei</v>
      </c>
      <c r="I1402" s="34">
        <v>18.491141673301318</v>
      </c>
      <c r="J1402" s="34">
        <v>17.624624393250635</v>
      </c>
      <c r="K1402" s="34">
        <v>18.491409199476077</v>
      </c>
      <c r="L1402" s="34">
        <v>18.491141673301318</v>
      </c>
      <c r="M1402" s="34">
        <v>18.491409199476077</v>
      </c>
      <c r="N1402" s="34">
        <v>18.491409199476077</v>
      </c>
      <c r="O1402" s="34">
        <v>18.491409199476077</v>
      </c>
      <c r="P1402" s="34">
        <v>18.491409199476077</v>
      </c>
      <c r="Q1402" s="34">
        <v>18.491141673301318</v>
      </c>
      <c r="R1402" s="34">
        <v>18.491409199476077</v>
      </c>
      <c r="S1402" s="109">
        <v>18.491409199476077</v>
      </c>
      <c r="T1402" s="109">
        <f>_xlfn.XLOOKUP(B1402,'[3]Nur des jours'!$B:$B,'[3]Nur des jours'!$U:$U,"")</f>
        <v>0</v>
      </c>
      <c r="U1402" s="109">
        <v>6.2155247936124737E-2</v>
      </c>
      <c r="V1402" s="109">
        <v>0</v>
      </c>
      <c r="W1402" s="109">
        <v>0</v>
      </c>
      <c r="X1402" s="109">
        <v>0</v>
      </c>
      <c r="Y1402" s="109">
        <v>0</v>
      </c>
      <c r="Z1402" s="109">
        <v>0</v>
      </c>
      <c r="AA1402" s="109">
        <v>0</v>
      </c>
      <c r="AB1402" s="109">
        <v>0</v>
      </c>
      <c r="AC1402" s="109">
        <v>0</v>
      </c>
      <c r="AD1402" s="109">
        <v>0</v>
      </c>
      <c r="AE1402" s="109">
        <v>0</v>
      </c>
      <c r="AF1402" s="109">
        <v>0</v>
      </c>
      <c r="AG1402" s="57" t="str">
        <f>_xlfn.XLOOKUP(B1402,[3]CALCULATION!$B:$B,[3]CALCULATION!$M:$M,"")</f>
        <v>EXCLU</v>
      </c>
      <c r="AH1402" s="57" t="s">
        <v>5535</v>
      </c>
      <c r="AI1402" s="56" t="str" cm="1">
        <f t="array" ref="AI1402">IFERROR(_xlfn.IFS(
AK1402="MPR ISSUE","PDH",
AK1402="BSS Hardware Issue","BSS",
AK1402="Sites strategiques, MLL, Pylone, etc.","ENVTECH",
AK1402="AKTIVCO DEFAUT GE &amp; POWER Cabinet","AKTIVCO",
AK1402="AKTIVCO Coupure ENEO &amp; Baisse de tension","AKTIVCO GRID ONLY",
AK1402="Coupure ENEO &amp; Baisse de tension","IHS GRID ONLY",
AK1402="Defaut GE &amp; POWER Cabinet","IHS",
AK1402="Sharing","Partners",
AK1402="Sites strategiques &amp; DataCenter","SST &amp; DC",
AK1402="Exclu","Exclu",
AK1402="SAT","SAT",
AK1402="SPARE-ISSUE","SPARE-ISSUE",
AK1402="Fiber CAmtel","TRANS_FO_CAMTEL",
AK1402="Fiber AOF","Fiber AOF",
AK1402="Projet OCM (HUAWEI)","TRAVAUX-HUAWEI",
AK1402="Projet OCM (NOKIA)","TRAVAUX-NOKIA",
AK1402="ACCESS-ISSUE","ACCESS-ISSUE",
AK1402="Projet OCM (ZTE, NOKIA, autres projets)","TRAVAUX OCM",
AK1402="No root CAuse","No root cause",
AK1402="ODU HS","PDH",
AK1402="IP &amp; VLAN","PDH",
AK1402="Warehouse HUAWEI","SPARE-ISSUE",
AK1402="SPARE-HS","SPARE-ISSUE",
AK1402="Power Telco","BSS",AK1402="no impacts","no impacts"
),"")</f>
        <v>Exclu</v>
      </c>
      <c r="AJ1402" s="56" t="str" cm="1">
        <f t="array" ref="AJ1402">IFERROR(_xlfn.IFS(
AK1402="MPR ISSUE","TX ISSUE",
AK1402="BSS Hardware Issue","RAN ISSUE",
AK1402="Sites strategiques, MLL, Pylone, etc.","ENVTECH",
AK1402="AKTIVCO DEFAUT GE &amp; POWER Cabinet","POWER ISSUE",
AK1402="AKTIVCO Coupure ENEO &amp; Baisse de tension","POWER ISSUE",
AK1402="Coupure ENEO &amp; Baisse de tension","POWER ISSUE",
AK1402="Defaut GE &amp; POWER Cabinet","POWER ISSUE",
AK1402="Sharing","POWER ISSUE",
AK1402="Sites strategiques &amp; DataCenter","POWER ISSUE",
AK1402="Exclu","Exclu",
AK1402="SAT","TX ISSUE",
AK1402="SPARE-ISSUE","SPARE-ISSUE",
AK1402="Fiber CAmtel","TX ISSUE",
AK1402="Fiber AOF","TX ISSUE",
AK1402="Projet OCM (HUAWEI)","TRAVAUX-HUAWEI",
AK1402="Projet OCM (NOKIA)","TRAVAUX -NOKIA",
AK1402="ACCESS-ISSUE","ACCESS-ISSUE",
AK1402="Projet OCM (ZTE, NOKIA, autres projets)","TRAVAUX OCM",
AK1402="No root CAuse","No root cause",
AK1402="ODU HS","TX ISSUE",
AK1402="IP &amp; VLAN","TX ISSUE",
AK1402="Warehouse HUAWEI","SPARE-ISSUE",
AK1402="SPARE-HS","SPARE-ISSUE",
AK1402="Power Telco","RAN ISSUE",AK1402="no impacts","no impacts"
),"")</f>
        <v>Exclu</v>
      </c>
      <c r="AK1402" s="81" t="s">
        <v>5559</v>
      </c>
      <c r="AL1402" s="56" t="str" cm="1">
        <f t="array" ref="AL1402">IFERROR(_xlfn.IFS(
AK1402="MPR ISSUE","ACTIVE",
AK1402="BSS Hardware Issue","ACTIVE",
AK1402="Sites strategiques, MLL, Pylone, etc.","PASSIVE",
AK1402="AKTIVCO DEFAUT GE &amp; POWER Cabinet","PASSIVE",
AK1402="AKTIVCO Coupure ENEO &amp; Baisse de tension","PASSIVE",
AK1402="Coupure ENEO &amp; Baisse de tension","PASSIVE",
AK1402="Defaut GE &amp; POWER Cabinet","PASSIVE",
AK1402="Sharing","PASSIVE",
AK1402="Sites strategiques &amp; DataCenter","PASSIVE",
AK1402="Exclu","Exclu",
AK1402="SAT","ACTIVE",
AK1402="SPARE-ISSUE","SPARE-ISSUE",
AK1402="Fiber CAmtel","ACTIVE",
AK1402="Fiber AOF","ACTIVE",
AK1402="Projet OCM (HUAWEI)","PLANNED WORKS",
AK1402="Projet OCM (NOKIA)","PLANNED WORKS",
AK1402="ACCESS-ISSUE","ACCESS-ISSUE",
AK1402="Projet OCM (ZTE, NOKIA, autres projets)","PLANNED WORKS",
AK1402="No root CAuse","No root cause",
AK1402="ODU HS","ACTIVE",
AK1402="IP &amp; VLAN","ACTIVE",
AK1402="Warehouse HUAWEI","SPARE-ISSUE",
AK1402="SPARE-HS","SPARE-ISSUE",
AK1402="Power Telco","ACTIVE", AK1402="no impacts","no impacts"
),"")</f>
        <v>Exclu</v>
      </c>
      <c r="AM1402" s="108" t="s">
        <v>5537</v>
      </c>
      <c r="AN1402" s="117" t="s">
        <v>721</v>
      </c>
      <c r="AP1402" s="23" t="s">
        <v>5537</v>
      </c>
      <c r="AQ1402" s="23" t="s">
        <v>5537</v>
      </c>
      <c r="AR1402" s="7"/>
      <c r="AS1402" s="6"/>
      <c r="AT1402" s="7"/>
      <c r="AU1402" s="3" t="s">
        <v>5537</v>
      </c>
      <c r="AV1402" s="24" t="s">
        <v>5537</v>
      </c>
      <c r="AW1402" s="24" t="s">
        <v>5537</v>
      </c>
      <c r="AX1402" s="24" t="s">
        <v>5537</v>
      </c>
      <c r="AY1402" s="24" t="s">
        <v>5537</v>
      </c>
      <c r="AZ1402" s="24" t="s">
        <v>5537</v>
      </c>
      <c r="BA1402" s="24" t="s">
        <v>5537</v>
      </c>
      <c r="BB1402" s="24" t="s">
        <v>5537</v>
      </c>
      <c r="BC1402" s="24" t="s">
        <v>5537</v>
      </c>
      <c r="BD1402" s="24" t="s">
        <v>5537</v>
      </c>
      <c r="BE1402" s="24" t="s">
        <v>5537</v>
      </c>
      <c r="BF1402" s="24" t="s">
        <v>5537</v>
      </c>
      <c r="BG1402" s="24" t="s">
        <v>5537</v>
      </c>
      <c r="BH1402" s="24" t="s">
        <v>5537</v>
      </c>
      <c r="BI1402" s="9" t="s">
        <v>5537</v>
      </c>
      <c r="BJ1402" s="14"/>
      <c r="BK1402" s="14" t="s">
        <v>5537</v>
      </c>
      <c r="BL1402" s="14" t="str">
        <f>_xlfn.XLOOKUP(B1402,'[4]cell downs 18042026 17h'!$B:$B,'[4]cell downs 18042026 17h'!$B:$B,"")</f>
        <v/>
      </c>
      <c r="BM1402" s="14" t="str">
        <f>_xlfn.XLOOKUP(B1402,'[5]Cells Huawei 19042026 15h'!$B:$B,'[5]Cells Huawei 19042026 15h'!$B:$B,"")</f>
        <v/>
      </c>
      <c r="BN1402" s="9" t="str">
        <f>_xlfn.XLOOKUP(B1402,'[6]cells down 19042026 9H40'!$B:$B,'[6]cells down 19042026 9H40'!$B:$B,"")</f>
        <v/>
      </c>
      <c r="BO1402" s="9" t="s">
        <v>721</v>
      </c>
      <c r="BP1402" s="9" t="s">
        <v>5537</v>
      </c>
    </row>
    <row r="1403" spans="1:68" s="9" customFormat="1" x14ac:dyDescent="0.35">
      <c r="A1403" s="1" t="s">
        <v>2916</v>
      </c>
      <c r="B1403" s="8" t="s">
        <v>2917</v>
      </c>
      <c r="C1403" s="3" t="str">
        <f>_xlfn.XLOOKUP(B1403,'[1]daily break down'!$D:$D,'[1]daily break down'!$E:$E,"")</f>
        <v>NORD</v>
      </c>
      <c r="D1403" s="1" t="s">
        <v>11</v>
      </c>
      <c r="E1403" s="1" t="s">
        <v>12</v>
      </c>
      <c r="F1403" s="3" t="s">
        <v>23</v>
      </c>
      <c r="G1403" s="1" t="s">
        <v>2918</v>
      </c>
      <c r="H1403" s="39" t="str">
        <f>_xlfn.XLOOKUP(B1403,[2]CALCULATION!$B:$B,[2]CALCULATION!$H:$H,"")</f>
        <v>Huawei</v>
      </c>
      <c r="I1403" s="34">
        <v>0</v>
      </c>
      <c r="J1403" s="34">
        <v>0</v>
      </c>
      <c r="K1403" s="34">
        <v>0</v>
      </c>
      <c r="L1403" s="34">
        <v>0</v>
      </c>
      <c r="M1403" s="34">
        <v>0</v>
      </c>
      <c r="N1403" s="34">
        <v>0</v>
      </c>
      <c r="O1403" s="34">
        <v>0</v>
      </c>
      <c r="P1403" s="34">
        <v>0</v>
      </c>
      <c r="Q1403" s="34">
        <v>0</v>
      </c>
      <c r="R1403" s="34">
        <v>0</v>
      </c>
      <c r="S1403" s="109">
        <v>21.494800717968918</v>
      </c>
      <c r="T1403" s="109">
        <f>_xlfn.XLOOKUP(B1403,'[3]Nur des jours'!$B:$B,'[3]Nur des jours'!$U:$U,"")</f>
        <v>0</v>
      </c>
      <c r="U1403" s="109">
        <v>0</v>
      </c>
      <c r="V1403" s="109">
        <v>0</v>
      </c>
      <c r="W1403" s="109">
        <v>0</v>
      </c>
      <c r="X1403" s="109">
        <v>0</v>
      </c>
      <c r="Y1403" s="109">
        <v>0</v>
      </c>
      <c r="Z1403" s="109">
        <v>0</v>
      </c>
      <c r="AA1403" s="109">
        <v>0</v>
      </c>
      <c r="AB1403" s="109">
        <v>0</v>
      </c>
      <c r="AC1403" s="109">
        <v>0</v>
      </c>
      <c r="AD1403" s="109">
        <v>0</v>
      </c>
      <c r="AE1403" s="109">
        <v>0</v>
      </c>
      <c r="AF1403" s="109">
        <v>0</v>
      </c>
      <c r="AG1403" s="57" t="str">
        <f>_xlfn.XLOOKUP(B1403,[3]CALCULATION!$B:$B,[3]CALCULATION!$M:$M,"")</f>
        <v>EXCLU</v>
      </c>
      <c r="AH1403" s="57"/>
      <c r="AI1403" s="56" t="str" cm="1">
        <f t="array" ref="AI1403">IFERROR(_xlfn.IFS(
AK1403="MPR ISSUE","PDH",
AK1403="BSS Hardware Issue","BSS",
AK1403="Sites strategiques, MLL, Pylone, etc.","ENVTECH",
AK1403="AKTIVCO DEFAUT GE &amp; POWER Cabinet","AKTIVCO",
AK1403="AKTIVCO Coupure ENEO &amp; Baisse de tension","AKTIVCO GRID ONLY",
AK1403="Coupure ENEO &amp; Baisse de tension","IHS GRID ONLY",
AK1403="Defaut GE &amp; POWER Cabinet","IHS",
AK1403="Sharing","Partners",
AK1403="Sites strategiques &amp; DataCenter","SST &amp; DC",
AK1403="Exclu","Exclu",
AK1403="SAT","SAT",
AK1403="SPARE-ISSUE","SPARE-ISSUE",
AK1403="Fiber CAmtel","TRANS_FO_CAMTEL",
AK1403="Fiber AOF","Fiber AOF",
AK1403="Projet OCM (HUAWEI)","TRAVAUX-HUAWEI",
AK1403="Projet OCM (NOKIA)","TRAVAUX-NOKIA",
AK1403="ACCESS-ISSUE","ACCESS-ISSUE",
AK1403="Projet OCM (ZTE, NOKIA, autres projets)","TRAVAUX OCM",
AK1403="No root CAuse","No root cause",
AK1403="ODU HS","PDH",
AK1403="IP &amp; VLAN","PDH",
AK1403="Warehouse HUAWEI","SPARE-ISSUE",
AK1403="SPARE-HS","SPARE-ISSUE",
AK1403="Power Telco","BSS",AK1403="no impacts","no impacts"
),"")</f>
        <v>Exclu</v>
      </c>
      <c r="AJ1403" s="56" t="str" cm="1">
        <f t="array" ref="AJ1403">IFERROR(_xlfn.IFS(
AK1403="MPR ISSUE","TX ISSUE",
AK1403="BSS Hardware Issue","RAN ISSUE",
AK1403="Sites strategiques, MLL, Pylone, etc.","ENVTECH",
AK1403="AKTIVCO DEFAUT GE &amp; POWER Cabinet","POWER ISSUE",
AK1403="AKTIVCO Coupure ENEO &amp; Baisse de tension","POWER ISSUE",
AK1403="Coupure ENEO &amp; Baisse de tension","POWER ISSUE",
AK1403="Defaut GE &amp; POWER Cabinet","POWER ISSUE",
AK1403="Sharing","POWER ISSUE",
AK1403="Sites strategiques &amp; DataCenter","POWER ISSUE",
AK1403="Exclu","Exclu",
AK1403="SAT","TX ISSUE",
AK1403="SPARE-ISSUE","SPARE-ISSUE",
AK1403="Fiber CAmtel","TX ISSUE",
AK1403="Fiber AOF","TX ISSUE",
AK1403="Projet OCM (HUAWEI)","TRAVAUX-HUAWEI",
AK1403="Projet OCM (NOKIA)","TRAVAUX -NOKIA",
AK1403="ACCESS-ISSUE","ACCESS-ISSUE",
AK1403="Projet OCM (ZTE, NOKIA, autres projets)","TRAVAUX OCM",
AK1403="No root CAuse","No root cause",
AK1403="ODU HS","TX ISSUE",
AK1403="IP &amp; VLAN","TX ISSUE",
AK1403="Warehouse HUAWEI","SPARE-ISSUE",
AK1403="SPARE-HS","SPARE-ISSUE",
AK1403="Power Telco","RAN ISSUE",AK1403="no impacts","no impacts"
),"")</f>
        <v>Exclu</v>
      </c>
      <c r="AK1403" s="81" t="s">
        <v>5559</v>
      </c>
      <c r="AL1403" s="56" t="str" cm="1">
        <f t="array" ref="AL1403">IFERROR(_xlfn.IFS(
AK1403="MPR ISSUE","ACTIVE",
AK1403="BSS Hardware Issue","ACTIVE",
AK1403="Sites strategiques, MLL, Pylone, etc.","PASSIVE",
AK1403="AKTIVCO DEFAUT GE &amp; POWER Cabinet","PASSIVE",
AK1403="AKTIVCO Coupure ENEO &amp; Baisse de tension","PASSIVE",
AK1403="Coupure ENEO &amp; Baisse de tension","PASSIVE",
AK1403="Defaut GE &amp; POWER Cabinet","PASSIVE",
AK1403="Sharing","PASSIVE",
AK1403="Sites strategiques &amp; DataCenter","PASSIVE",
AK1403="Exclu","Exclu",
AK1403="SAT","ACTIVE",
AK1403="SPARE-ISSUE","SPARE-ISSUE",
AK1403="Fiber CAmtel","ACTIVE",
AK1403="Fiber AOF","ACTIVE",
AK1403="Projet OCM (HUAWEI)","PLANNED WORKS",
AK1403="Projet OCM (NOKIA)","PLANNED WORKS",
AK1403="ACCESS-ISSUE","ACCESS-ISSUE",
AK1403="Projet OCM (ZTE, NOKIA, autres projets)","PLANNED WORKS",
AK1403="No root CAuse","No root cause",
AK1403="ODU HS","ACTIVE",
AK1403="IP &amp; VLAN","ACTIVE",
AK1403="Warehouse HUAWEI","SPARE-ISSUE",
AK1403="SPARE-HS","SPARE-ISSUE",
AK1403="Power Telco","ACTIVE", AK1403="no impacts","no impacts"
),"")</f>
        <v>Exclu</v>
      </c>
      <c r="AM1403" s="108" t="s">
        <v>5537</v>
      </c>
      <c r="AN1403" s="117" t="s">
        <v>2917</v>
      </c>
      <c r="AP1403" s="23" t="s">
        <v>5537</v>
      </c>
      <c r="AQ1403" s="23" t="s">
        <v>5537</v>
      </c>
      <c r="AR1403" s="7"/>
      <c r="AS1403" s="6"/>
      <c r="AT1403" s="7"/>
      <c r="AU1403" s="3" t="s">
        <v>5537</v>
      </c>
      <c r="AV1403" s="24" t="s">
        <v>5537</v>
      </c>
      <c r="AW1403" s="24" t="s">
        <v>5537</v>
      </c>
      <c r="AX1403" s="24" t="s">
        <v>5537</v>
      </c>
      <c r="AY1403" s="24" t="s">
        <v>5537</v>
      </c>
      <c r="AZ1403" s="24" t="s">
        <v>5537</v>
      </c>
      <c r="BA1403" s="24" t="s">
        <v>5537</v>
      </c>
      <c r="BB1403" s="24" t="s">
        <v>5537</v>
      </c>
      <c r="BC1403" s="24" t="s">
        <v>5537</v>
      </c>
      <c r="BD1403" s="24" t="s">
        <v>5537</v>
      </c>
      <c r="BE1403" s="24" t="s">
        <v>5537</v>
      </c>
      <c r="BF1403" s="24" t="s">
        <v>5537</v>
      </c>
      <c r="BG1403" s="24" t="s">
        <v>5537</v>
      </c>
      <c r="BH1403" s="24" t="s">
        <v>5537</v>
      </c>
      <c r="BI1403" s="9" t="s">
        <v>5537</v>
      </c>
      <c r="BJ1403" s="14"/>
      <c r="BK1403" s="14" t="s">
        <v>5537</v>
      </c>
      <c r="BL1403" s="14" t="str">
        <f>_xlfn.XLOOKUP(B1403,'[4]cell downs 18042026 17h'!$B:$B,'[4]cell downs 18042026 17h'!$B:$B,"")</f>
        <v/>
      </c>
      <c r="BM1403" s="14" t="str">
        <f>_xlfn.XLOOKUP(B1403,'[5]Cells Huawei 19042026 15h'!$B:$B,'[5]Cells Huawei 19042026 15h'!$B:$B,"")</f>
        <v/>
      </c>
      <c r="BN1403" s="9" t="str">
        <f>_xlfn.XLOOKUP(B1403,'[6]cells down 19042026 9H40'!$B:$B,'[6]cells down 19042026 9H40'!$B:$B,"")</f>
        <v/>
      </c>
      <c r="BO1403" s="9" t="s">
        <v>2917</v>
      </c>
      <c r="BP1403" s="9" t="s">
        <v>12</v>
      </c>
    </row>
    <row r="1404" spans="1:68" s="9" customFormat="1" x14ac:dyDescent="0.35">
      <c r="A1404" s="25" t="s">
        <v>5438</v>
      </c>
      <c r="B1404" s="25" t="s">
        <v>5439</v>
      </c>
      <c r="C1404" s="3" t="str">
        <f>_xlfn.XLOOKUP(B1404,'[1]daily break down'!$D:$D,'[1]daily break down'!$E:$E,"")</f>
        <v>Yaounde</v>
      </c>
      <c r="D1404" s="25" t="s">
        <v>357</v>
      </c>
      <c r="E1404" s="25" t="s">
        <v>36</v>
      </c>
      <c r="F1404" s="25" t="s">
        <v>5388</v>
      </c>
      <c r="G1404" s="25" t="s">
        <v>38</v>
      </c>
      <c r="H1404" s="41" t="str">
        <f>_xlfn.XLOOKUP(B1404,[2]CALCULATION!$B:$B,[2]CALCULATION!$H:$H,"")</f>
        <v>ZTE</v>
      </c>
      <c r="I1404" s="34">
        <v>0</v>
      </c>
      <c r="J1404" s="34">
        <v>6.8272679798991511</v>
      </c>
      <c r="K1404" s="34">
        <v>0</v>
      </c>
      <c r="L1404" s="34">
        <v>0</v>
      </c>
      <c r="M1404" s="34">
        <v>0</v>
      </c>
      <c r="N1404" s="34">
        <v>0</v>
      </c>
      <c r="O1404" s="34">
        <v>0</v>
      </c>
      <c r="P1404" s="34">
        <v>13.02151552507897</v>
      </c>
      <c r="Q1404" s="34">
        <v>0</v>
      </c>
      <c r="R1404" s="34">
        <v>0</v>
      </c>
      <c r="S1404" s="109">
        <v>0</v>
      </c>
      <c r="T1404" s="109">
        <f>_xlfn.XLOOKUP(B1404,'[3]Nur des jours'!$B:$B,'[3]Nur des jours'!$U:$U,"")</f>
        <v>0</v>
      </c>
      <c r="U1404" s="109">
        <v>0</v>
      </c>
      <c r="V1404" s="109">
        <v>19.987326393347651</v>
      </c>
      <c r="W1404" s="109">
        <v>0</v>
      </c>
      <c r="X1404" s="109">
        <v>0</v>
      </c>
      <c r="Y1404" s="109">
        <v>0</v>
      </c>
      <c r="Z1404" s="109">
        <v>0</v>
      </c>
      <c r="AA1404" s="109">
        <v>0</v>
      </c>
      <c r="AB1404" s="109">
        <v>0</v>
      </c>
      <c r="AC1404" s="109">
        <v>0</v>
      </c>
      <c r="AD1404" s="109">
        <v>0</v>
      </c>
      <c r="AE1404" s="109">
        <v>0</v>
      </c>
      <c r="AF1404" s="109">
        <v>0</v>
      </c>
      <c r="AG1404" s="57" t="str">
        <f>_xlfn.XLOOKUP(B1404,[3]CALCULATION!$B:$B,[3]CALCULATION!$M:$M,"")</f>
        <v>Operationnel</v>
      </c>
      <c r="AH1404" s="57"/>
      <c r="AI1404" s="56" t="str" cm="1">
        <f t="array" ref="AI1404">IFERROR(_xlfn.IFS(
AK1404="MPR ISSUE","PDH",
AK1404="BSS Hardware Issue","BSS",
AK1404="Sites strategiques, MLL, Pylone, etc.","ENVTECH",
AK1404="AKTIVCO DEFAUT GE &amp; POWER Cabinet","AKTIVCO",
AK1404="AKTIVCO Coupure ENEO &amp; Baisse de tension","AKTIVCO GRID ONLY",
AK1404="Coupure ENEO &amp; Baisse de tension","IHS GRID ONLY",
AK1404="Defaut GE &amp; POWER Cabinet","IHS",
AK1404="Sharing","Partners",
AK1404="Sites strategiques &amp; DataCenter","SST &amp; DC",
AK1404="Exclu","Exclu",
AK1404="SAT","SAT",
AK1404="SPARE-ISSUE","SPARE-ISSUE",
AK1404="Fiber CAmtel","TRANS_FO_CAMTEL",
AK1404="Fiber AOF","Fiber AOF",
AK1404="Projet OCM (HUAWEI)","TRAVAUX-HUAWEI",
AK1404="Projet OCM (NOKIA)","TRAVAUX-NOKIA",
AK1404="ACCESS-ISSUE","ACCESS-ISSUE",
AK1404="Projet OCM (ZTE, NOKIA, autres projets)","TRAVAUX OCM",
AK1404="No root CAuse","No root cause",
AK1404="ODU HS","PDH",
AK1404="IP &amp; VLAN","PDH",
AK1404="Warehouse HUAWEI","SPARE-ISSUE",
AK1404="SPARE-HS","SPARE-ISSUE",
AK1404="Power Telco","BSS",AK1404="no impacts","no impacts"
),"")</f>
        <v>No root cause</v>
      </c>
      <c r="AJ1404" s="56" t="str" cm="1">
        <f t="array" ref="AJ1404">IFERROR(_xlfn.IFS(
AK1404="MPR ISSUE","TX ISSUE",
AK1404="BSS Hardware Issue","RAN ISSUE",
AK1404="Sites strategiques, MLL, Pylone, etc.","ENVTECH",
AK1404="AKTIVCO DEFAUT GE &amp; POWER Cabinet","POWER ISSUE",
AK1404="AKTIVCO Coupure ENEO &amp; Baisse de tension","POWER ISSUE",
AK1404="Coupure ENEO &amp; Baisse de tension","POWER ISSUE",
AK1404="Defaut GE &amp; POWER Cabinet","POWER ISSUE",
AK1404="Sharing","POWER ISSUE",
AK1404="Sites strategiques &amp; DataCenter","POWER ISSUE",
AK1404="Exclu","Exclu",
AK1404="SAT","TX ISSUE",
AK1404="SPARE-ISSUE","SPARE-ISSUE",
AK1404="Fiber CAmtel","TX ISSUE",
AK1404="Fiber AOF","TX ISSUE",
AK1404="Projet OCM (HUAWEI)","TRAVAUX-HUAWEI",
AK1404="Projet OCM (NOKIA)","TRAVAUX -NOKIA",
AK1404="ACCESS-ISSUE","ACCESS-ISSUE",
AK1404="Projet OCM (ZTE, NOKIA, autres projets)","TRAVAUX OCM",
AK1404="No root CAuse","No root cause",
AK1404="ODU HS","TX ISSUE",
AK1404="IP &amp; VLAN","TX ISSUE",
AK1404="Warehouse HUAWEI","SPARE-ISSUE",
AK1404="SPARE-HS","SPARE-ISSUE",
AK1404="Power Telco","RAN ISSUE",AK1404="no impacts","no impacts"
),"")</f>
        <v>No root cause</v>
      </c>
      <c r="AK1404" s="81" t="s">
        <v>5620</v>
      </c>
      <c r="AL1404" s="56" t="str" cm="1">
        <f t="array" ref="AL1404">IFERROR(_xlfn.IFS(
AK1404="MPR ISSUE","ACTIVE",
AK1404="BSS Hardware Issue","ACTIVE",
AK1404="Sites strategiques, MLL, Pylone, etc.","PASSIVE",
AK1404="AKTIVCO DEFAUT GE &amp; POWER Cabinet","PASSIVE",
AK1404="AKTIVCO Coupure ENEO &amp; Baisse de tension","PASSIVE",
AK1404="Coupure ENEO &amp; Baisse de tension","PASSIVE",
AK1404="Defaut GE &amp; POWER Cabinet","PASSIVE",
AK1404="Sharing","PASSIVE",
AK1404="Sites strategiques &amp; DataCenter","PASSIVE",
AK1404="Exclu","Exclu",
AK1404="SAT","ACTIVE",
AK1404="SPARE-ISSUE","SPARE-ISSUE",
AK1404="Fiber CAmtel","ACTIVE",
AK1404="Fiber AOF","ACTIVE",
AK1404="Projet OCM (HUAWEI)","PLANNED WORKS",
AK1404="Projet OCM (NOKIA)","PLANNED WORKS",
AK1404="ACCESS-ISSUE","ACCESS-ISSUE",
AK1404="Projet OCM (ZTE, NOKIA, autres projets)","PLANNED WORKS",
AK1404="No root CAuse","No root cause",
AK1404="ODU HS","ACTIVE",
AK1404="IP &amp; VLAN","ACTIVE",
AK1404="Warehouse HUAWEI","SPARE-ISSUE",
AK1404="SPARE-HS","SPARE-ISSUE",
AK1404="Power Telco","ACTIVE", AK1404="no impacts","no impacts"
),"")</f>
        <v>No root cause</v>
      </c>
      <c r="AM1404" s="108" t="s">
        <v>5537</v>
      </c>
      <c r="AN1404" s="117" t="s">
        <v>5439</v>
      </c>
      <c r="AP1404" s="23" t="s">
        <v>5537</v>
      </c>
      <c r="AQ1404" s="23" t="s">
        <v>5537</v>
      </c>
      <c r="AR1404" s="7"/>
      <c r="AS1404" s="6"/>
      <c r="AT1404" s="7"/>
      <c r="AU1404" s="3" t="s">
        <v>5537</v>
      </c>
      <c r="AV1404" s="24" t="s">
        <v>5537</v>
      </c>
      <c r="AW1404" s="24" t="s">
        <v>5537</v>
      </c>
      <c r="AX1404" s="24" t="s">
        <v>5537</v>
      </c>
      <c r="AY1404" s="24" t="s">
        <v>5537</v>
      </c>
      <c r="AZ1404" s="24" t="s">
        <v>5537</v>
      </c>
      <c r="BA1404" s="24" t="s">
        <v>5537</v>
      </c>
      <c r="BB1404" s="24" t="s">
        <v>5537</v>
      </c>
      <c r="BC1404" s="24" t="s">
        <v>5537</v>
      </c>
      <c r="BD1404" s="24" t="s">
        <v>5537</v>
      </c>
      <c r="BE1404" s="24" t="s">
        <v>5537</v>
      </c>
      <c r="BF1404" s="24" t="s">
        <v>5537</v>
      </c>
      <c r="BG1404" s="24" t="s">
        <v>5537</v>
      </c>
      <c r="BH1404" s="24" t="s">
        <v>5537</v>
      </c>
      <c r="BI1404" s="9" t="s">
        <v>5537</v>
      </c>
      <c r="BJ1404" s="14"/>
      <c r="BK1404" s="14" t="s">
        <v>5537</v>
      </c>
      <c r="BL1404" s="14" t="str">
        <f>_xlfn.XLOOKUP(B1404,'[4]cell downs 18042026 17h'!$B:$B,'[4]cell downs 18042026 17h'!$B:$B,"")</f>
        <v/>
      </c>
      <c r="BM1404" s="14" t="str">
        <f>_xlfn.XLOOKUP(B1404,'[5]Cells Huawei 19042026 15h'!$B:$B,'[5]Cells Huawei 19042026 15h'!$B:$B,"")</f>
        <v/>
      </c>
      <c r="BN1404" s="9" t="str">
        <f>_xlfn.XLOOKUP(B1404,'[6]cells down 19042026 9H40'!$B:$B,'[6]cells down 19042026 9H40'!$B:$B,"")</f>
        <v/>
      </c>
      <c r="BO1404" s="9" t="s">
        <v>5537</v>
      </c>
      <c r="BP1404" s="9" t="s">
        <v>12</v>
      </c>
    </row>
    <row r="1405" spans="1:68" s="9" customFormat="1" x14ac:dyDescent="0.35">
      <c r="A1405" s="1" t="s">
        <v>1573</v>
      </c>
      <c r="B1405" s="8" t="s">
        <v>1574</v>
      </c>
      <c r="C1405" s="3" t="str">
        <f>_xlfn.XLOOKUP(B1405,'[1]daily break down'!$D:$D,'[1]daily break down'!$E:$E,"")</f>
        <v>Yaounde</v>
      </c>
      <c r="D1405" s="1" t="s">
        <v>21</v>
      </c>
      <c r="E1405" s="1" t="s">
        <v>36</v>
      </c>
      <c r="F1405" s="3" t="s">
        <v>37</v>
      </c>
      <c r="G1405" s="1" t="s">
        <v>38</v>
      </c>
      <c r="H1405" s="41" t="str">
        <f>_xlfn.XLOOKUP(B1405,[2]CALCULATION!$B:$B,[2]CALCULATION!$H:$H,"")</f>
        <v>ZTE</v>
      </c>
      <c r="I1405" s="34">
        <v>13.444884614177317</v>
      </c>
      <c r="J1405" s="34">
        <v>0</v>
      </c>
      <c r="K1405" s="34">
        <v>0</v>
      </c>
      <c r="L1405" s="34">
        <v>0</v>
      </c>
      <c r="M1405" s="34">
        <v>0</v>
      </c>
      <c r="N1405" s="34">
        <v>0</v>
      </c>
      <c r="O1405" s="34">
        <v>0</v>
      </c>
      <c r="P1405" s="34">
        <v>0</v>
      </c>
      <c r="Q1405" s="34">
        <v>0</v>
      </c>
      <c r="R1405" s="34">
        <v>0</v>
      </c>
      <c r="S1405" s="109">
        <v>1.6586622835179196E-3</v>
      </c>
      <c r="T1405" s="109">
        <f>_xlfn.XLOOKUP(B1405,'[3]Nur des jours'!$B:$B,'[3]Nur des jours'!$U:$U,"")</f>
        <v>0</v>
      </c>
      <c r="U1405" s="109">
        <v>15.12154249171739</v>
      </c>
      <c r="V1405" s="109">
        <v>14.511029925834613</v>
      </c>
      <c r="W1405" s="109">
        <v>0</v>
      </c>
      <c r="X1405" s="109">
        <v>0</v>
      </c>
      <c r="Y1405" s="109">
        <v>0</v>
      </c>
      <c r="Z1405" s="109">
        <v>0</v>
      </c>
      <c r="AA1405" s="109">
        <v>0</v>
      </c>
      <c r="AB1405" s="109">
        <v>0</v>
      </c>
      <c r="AC1405" s="109">
        <v>0</v>
      </c>
      <c r="AD1405" s="109">
        <v>0</v>
      </c>
      <c r="AE1405" s="109">
        <v>0</v>
      </c>
      <c r="AF1405" s="109">
        <v>0</v>
      </c>
      <c r="AG1405" s="57" t="str">
        <f>_xlfn.XLOOKUP(B1405,[3]CALCULATION!$B:$B,[3]CALCULATION!$M:$M,"")</f>
        <v>Operationnel</v>
      </c>
      <c r="AH1405" s="57"/>
      <c r="AI1405" s="56" t="str" cm="1">
        <f t="array" ref="AI1405">IFERROR(_xlfn.IFS(
AK1405="MPR ISSUE","PDH",
AK1405="BSS Hardware Issue","BSS",
AK1405="Sites strategiques, MLL, Pylone, etc.","ENVTECH",
AK1405="AKTIVCO DEFAUT GE &amp; POWER Cabinet","AKTIVCO",
AK1405="AKTIVCO Coupure ENEO &amp; Baisse de tension","AKTIVCO GRID ONLY",
AK1405="Coupure ENEO &amp; Baisse de tension","IHS GRID ONLY",
AK1405="Defaut GE &amp; POWER Cabinet","IHS",
AK1405="Sharing","Partners",
AK1405="Sites strategiques &amp; DataCenter","SST &amp; DC",
AK1405="Exclu","Exclu",
AK1405="SAT","SAT",
AK1405="SPARE-ISSUE","SPARE-ISSUE",
AK1405="Fiber CAmtel","TRANS_FO_CAMTEL",
AK1405="Fiber AOF","Fiber AOF",
AK1405="Projet OCM (HUAWEI)","TRAVAUX-HUAWEI",
AK1405="Projet OCM (NOKIA)","TRAVAUX-NOKIA",
AK1405="ACCESS-ISSUE","ACCESS-ISSUE",
AK1405="Projet OCM (ZTE, NOKIA, autres projets)","TRAVAUX OCM",
AK1405="No root CAuse","No root cause",
AK1405="ODU HS","PDH",
AK1405="IP &amp; VLAN","PDH",
AK1405="Warehouse HUAWEI","SPARE-ISSUE",
AK1405="SPARE-HS","SPARE-ISSUE",
AK1405="Power Telco","BSS",AK1405="no impacts","no impacts"
),"")</f>
        <v>No root cause</v>
      </c>
      <c r="AJ1405" s="56" t="str" cm="1">
        <f t="array" ref="AJ1405">IFERROR(_xlfn.IFS(
AK1405="MPR ISSUE","TX ISSUE",
AK1405="BSS Hardware Issue","RAN ISSUE",
AK1405="Sites strategiques, MLL, Pylone, etc.","ENVTECH",
AK1405="AKTIVCO DEFAUT GE &amp; POWER Cabinet","POWER ISSUE",
AK1405="AKTIVCO Coupure ENEO &amp; Baisse de tension","POWER ISSUE",
AK1405="Coupure ENEO &amp; Baisse de tension","POWER ISSUE",
AK1405="Defaut GE &amp; POWER Cabinet","POWER ISSUE",
AK1405="Sharing","POWER ISSUE",
AK1405="Sites strategiques &amp; DataCenter","POWER ISSUE",
AK1405="Exclu","Exclu",
AK1405="SAT","TX ISSUE",
AK1405="SPARE-ISSUE","SPARE-ISSUE",
AK1405="Fiber CAmtel","TX ISSUE",
AK1405="Fiber AOF","TX ISSUE",
AK1405="Projet OCM (HUAWEI)","TRAVAUX-HUAWEI",
AK1405="Projet OCM (NOKIA)","TRAVAUX -NOKIA",
AK1405="ACCESS-ISSUE","ACCESS-ISSUE",
AK1405="Projet OCM (ZTE, NOKIA, autres projets)","TRAVAUX OCM",
AK1405="No root CAuse","No root cause",
AK1405="ODU HS","TX ISSUE",
AK1405="IP &amp; VLAN","TX ISSUE",
AK1405="Warehouse HUAWEI","SPARE-ISSUE",
AK1405="SPARE-HS","SPARE-ISSUE",
AK1405="Power Telco","RAN ISSUE",AK1405="no impacts","no impacts"
),"")</f>
        <v>No root cause</v>
      </c>
      <c r="AK1405" s="81" t="s">
        <v>5620</v>
      </c>
      <c r="AL1405" s="56" t="str" cm="1">
        <f t="array" ref="AL1405">IFERROR(_xlfn.IFS(
AK1405="MPR ISSUE","ACTIVE",
AK1405="BSS Hardware Issue","ACTIVE",
AK1405="Sites strategiques, MLL, Pylone, etc.","PASSIVE",
AK1405="AKTIVCO DEFAUT GE &amp; POWER Cabinet","PASSIVE",
AK1405="AKTIVCO Coupure ENEO &amp; Baisse de tension","PASSIVE",
AK1405="Coupure ENEO &amp; Baisse de tension","PASSIVE",
AK1405="Defaut GE &amp; POWER Cabinet","PASSIVE",
AK1405="Sharing","PASSIVE",
AK1405="Sites strategiques &amp; DataCenter","PASSIVE",
AK1405="Exclu","Exclu",
AK1405="SAT","ACTIVE",
AK1405="SPARE-ISSUE","SPARE-ISSUE",
AK1405="Fiber CAmtel","ACTIVE",
AK1405="Fiber AOF","ACTIVE",
AK1405="Projet OCM (HUAWEI)","PLANNED WORKS",
AK1405="Projet OCM (NOKIA)","PLANNED WORKS",
AK1405="ACCESS-ISSUE","ACCESS-ISSUE",
AK1405="Projet OCM (ZTE, NOKIA, autres projets)","PLANNED WORKS",
AK1405="No root CAuse","No root cause",
AK1405="ODU HS","ACTIVE",
AK1405="IP &amp; VLAN","ACTIVE",
AK1405="Warehouse HUAWEI","SPARE-ISSUE",
AK1405="SPARE-HS","SPARE-ISSUE",
AK1405="Power Telco","ACTIVE", AK1405="no impacts","no impacts"
),"")</f>
        <v>No root cause</v>
      </c>
      <c r="AM1405" s="108" t="s">
        <v>5537</v>
      </c>
      <c r="AN1405" s="117" t="s">
        <v>1574</v>
      </c>
      <c r="AP1405" s="23" t="s">
        <v>5537</v>
      </c>
      <c r="AQ1405" s="23" t="s">
        <v>5537</v>
      </c>
      <c r="AR1405" s="7"/>
      <c r="AS1405" s="6"/>
      <c r="AT1405" s="7"/>
      <c r="AU1405" s="3" t="s">
        <v>5537</v>
      </c>
      <c r="AV1405" s="24" t="s">
        <v>5537</v>
      </c>
      <c r="AW1405" s="24" t="s">
        <v>5537</v>
      </c>
      <c r="AX1405" s="24" t="s">
        <v>5537</v>
      </c>
      <c r="AY1405" s="24" t="s">
        <v>5537</v>
      </c>
      <c r="AZ1405" s="24" t="s">
        <v>5537</v>
      </c>
      <c r="BA1405" s="24" t="s">
        <v>5537</v>
      </c>
      <c r="BB1405" s="24" t="s">
        <v>5537</v>
      </c>
      <c r="BC1405" s="24" t="s">
        <v>5537</v>
      </c>
      <c r="BD1405" s="24" t="s">
        <v>5537</v>
      </c>
      <c r="BE1405" s="24" t="s">
        <v>5537</v>
      </c>
      <c r="BF1405" s="24" t="s">
        <v>5537</v>
      </c>
      <c r="BG1405" s="24" t="s">
        <v>5537</v>
      </c>
      <c r="BH1405" s="24" t="s">
        <v>5537</v>
      </c>
      <c r="BI1405" s="9" t="s">
        <v>5537</v>
      </c>
      <c r="BJ1405" s="14"/>
      <c r="BK1405" s="14" t="s">
        <v>5537</v>
      </c>
      <c r="BL1405" s="14" t="str">
        <f>_xlfn.XLOOKUP(B1405,'[4]cell downs 18042026 17h'!$B:$B,'[4]cell downs 18042026 17h'!$B:$B,"")</f>
        <v/>
      </c>
      <c r="BM1405" s="14" t="str">
        <f>_xlfn.XLOOKUP(B1405,'[5]Cells Huawei 19042026 15h'!$B:$B,'[5]Cells Huawei 19042026 15h'!$B:$B,"")</f>
        <v/>
      </c>
      <c r="BN1405" s="9" t="str">
        <f>_xlfn.XLOOKUP(B1405,'[6]cells down 19042026 9H40'!$B:$B,'[6]cells down 19042026 9H40'!$B:$B,"")</f>
        <v/>
      </c>
      <c r="BO1405" s="9" t="s">
        <v>5537</v>
      </c>
      <c r="BP1405" s="9" t="s">
        <v>5537</v>
      </c>
    </row>
    <row r="1406" spans="1:68" s="9" customFormat="1" x14ac:dyDescent="0.35">
      <c r="A1406" s="1" t="s">
        <v>2256</v>
      </c>
      <c r="B1406" s="8" t="s">
        <v>2257</v>
      </c>
      <c r="C1406" s="3" t="str">
        <f>_xlfn.XLOOKUP(B1406,'[1]daily break down'!$D:$D,'[1]daily break down'!$E:$E,"")</f>
        <v>Yaounde</v>
      </c>
      <c r="D1406" s="1" t="s">
        <v>11</v>
      </c>
      <c r="E1406" s="1" t="s">
        <v>12</v>
      </c>
      <c r="F1406" s="3" t="s">
        <v>37</v>
      </c>
      <c r="G1406" s="1" t="s">
        <v>38</v>
      </c>
      <c r="H1406" s="41" t="str">
        <f>_xlfn.XLOOKUP(B1406,[2]CALCULATION!$B:$B,[2]CALCULATION!$H:$H,"")</f>
        <v>ZTE</v>
      </c>
      <c r="I1406" s="34">
        <v>0</v>
      </c>
      <c r="J1406" s="34">
        <v>0</v>
      </c>
      <c r="K1406" s="34">
        <v>0</v>
      </c>
      <c r="L1406" s="34">
        <v>0</v>
      </c>
      <c r="M1406" s="34">
        <v>4.5113295551503434</v>
      </c>
      <c r="N1406" s="34">
        <v>3.3414375929207578</v>
      </c>
      <c r="O1406" s="34">
        <v>3.6604893089406532</v>
      </c>
      <c r="P1406" s="34">
        <v>2.5959134841752913</v>
      </c>
      <c r="Q1406" s="34">
        <v>0</v>
      </c>
      <c r="R1406" s="34">
        <v>0</v>
      </c>
      <c r="S1406" s="109">
        <v>0</v>
      </c>
      <c r="T1406" s="109">
        <f>_xlfn.XLOOKUP(B1406,'[3]Nur des jours'!$B:$B,'[3]Nur des jours'!$U:$U,"")</f>
        <v>0</v>
      </c>
      <c r="U1406" s="109">
        <v>2.0556354567064177</v>
      </c>
      <c r="V1406" s="109">
        <v>11.41555589798906</v>
      </c>
      <c r="W1406" s="109">
        <v>0</v>
      </c>
      <c r="X1406" s="109">
        <v>0</v>
      </c>
      <c r="Y1406" s="109">
        <v>0</v>
      </c>
      <c r="Z1406" s="109">
        <v>0</v>
      </c>
      <c r="AA1406" s="109">
        <v>0</v>
      </c>
      <c r="AB1406" s="109">
        <v>0</v>
      </c>
      <c r="AC1406" s="109">
        <v>0</v>
      </c>
      <c r="AD1406" s="109">
        <v>0</v>
      </c>
      <c r="AE1406" s="109">
        <v>0</v>
      </c>
      <c r="AF1406" s="109">
        <v>0</v>
      </c>
      <c r="AG1406" s="57" t="str">
        <f>_xlfn.XLOOKUP(B1406,[3]CALCULATION!$B:$B,[3]CALCULATION!$M:$M,"")</f>
        <v>Operationnel</v>
      </c>
      <c r="AH1406" s="57"/>
      <c r="AI1406" s="56" t="str" cm="1">
        <f t="array" ref="AI1406">IFERROR(_xlfn.IFS(
AK1406="MPR ISSUE","PDH",
AK1406="BSS Hardware Issue","BSS",
AK1406="Sites strategiques, MLL, Pylone, etc.","ENVTECH",
AK1406="AKTIVCO DEFAUT GE &amp; POWER Cabinet","AKTIVCO",
AK1406="AKTIVCO Coupure ENEO &amp; Baisse de tension","AKTIVCO GRID ONLY",
AK1406="Coupure ENEO &amp; Baisse de tension","IHS GRID ONLY",
AK1406="Defaut GE &amp; POWER Cabinet","IHS",
AK1406="Sharing","Partners",
AK1406="Sites strategiques &amp; DataCenter","SST &amp; DC",
AK1406="Exclu","Exclu",
AK1406="SAT","SAT",
AK1406="SPARE-ISSUE","SPARE-ISSUE",
AK1406="Fiber CAmtel","TRANS_FO_CAMTEL",
AK1406="Fiber AOF","Fiber AOF",
AK1406="Projet OCM (HUAWEI)","TRAVAUX-HUAWEI",
AK1406="Projet OCM (NOKIA)","TRAVAUX-NOKIA",
AK1406="ACCESS-ISSUE","ACCESS-ISSUE",
AK1406="Projet OCM (ZTE, NOKIA, autres projets)","TRAVAUX OCM",
AK1406="No root CAuse","No root cause",
AK1406="ODU HS","PDH",
AK1406="IP &amp; VLAN","PDH",
AK1406="Warehouse HUAWEI","SPARE-ISSUE",
AK1406="SPARE-HS","SPARE-ISSUE",
AK1406="Power Telco","BSS",AK1406="no impacts","no impacts"
),"")</f>
        <v>No root cause</v>
      </c>
      <c r="AJ1406" s="56" t="str" cm="1">
        <f t="array" ref="AJ1406">IFERROR(_xlfn.IFS(
AK1406="MPR ISSUE","TX ISSUE",
AK1406="BSS Hardware Issue","RAN ISSUE",
AK1406="Sites strategiques, MLL, Pylone, etc.","ENVTECH",
AK1406="AKTIVCO DEFAUT GE &amp; POWER Cabinet","POWER ISSUE",
AK1406="AKTIVCO Coupure ENEO &amp; Baisse de tension","POWER ISSUE",
AK1406="Coupure ENEO &amp; Baisse de tension","POWER ISSUE",
AK1406="Defaut GE &amp; POWER Cabinet","POWER ISSUE",
AK1406="Sharing","POWER ISSUE",
AK1406="Sites strategiques &amp; DataCenter","POWER ISSUE",
AK1406="Exclu","Exclu",
AK1406="SAT","TX ISSUE",
AK1406="SPARE-ISSUE","SPARE-ISSUE",
AK1406="Fiber CAmtel","TX ISSUE",
AK1406="Fiber AOF","TX ISSUE",
AK1406="Projet OCM (HUAWEI)","TRAVAUX-HUAWEI",
AK1406="Projet OCM (NOKIA)","TRAVAUX -NOKIA",
AK1406="ACCESS-ISSUE","ACCESS-ISSUE",
AK1406="Projet OCM (ZTE, NOKIA, autres projets)","TRAVAUX OCM",
AK1406="No root CAuse","No root cause",
AK1406="ODU HS","TX ISSUE",
AK1406="IP &amp; VLAN","TX ISSUE",
AK1406="Warehouse HUAWEI","SPARE-ISSUE",
AK1406="SPARE-HS","SPARE-ISSUE",
AK1406="Power Telco","RAN ISSUE",AK1406="no impacts","no impacts"
),"")</f>
        <v>No root cause</v>
      </c>
      <c r="AK1406" s="81" t="s">
        <v>5620</v>
      </c>
      <c r="AL1406" s="56" t="str" cm="1">
        <f t="array" ref="AL1406">IFERROR(_xlfn.IFS(
AK1406="MPR ISSUE","ACTIVE",
AK1406="BSS Hardware Issue","ACTIVE",
AK1406="Sites strategiques, MLL, Pylone, etc.","PASSIVE",
AK1406="AKTIVCO DEFAUT GE &amp; POWER Cabinet","PASSIVE",
AK1406="AKTIVCO Coupure ENEO &amp; Baisse de tension","PASSIVE",
AK1406="Coupure ENEO &amp; Baisse de tension","PASSIVE",
AK1406="Defaut GE &amp; POWER Cabinet","PASSIVE",
AK1406="Sharing","PASSIVE",
AK1406="Sites strategiques &amp; DataCenter","PASSIVE",
AK1406="Exclu","Exclu",
AK1406="SAT","ACTIVE",
AK1406="SPARE-ISSUE","SPARE-ISSUE",
AK1406="Fiber CAmtel","ACTIVE",
AK1406="Fiber AOF","ACTIVE",
AK1406="Projet OCM (HUAWEI)","PLANNED WORKS",
AK1406="Projet OCM (NOKIA)","PLANNED WORKS",
AK1406="ACCESS-ISSUE","ACCESS-ISSUE",
AK1406="Projet OCM (ZTE, NOKIA, autres projets)","PLANNED WORKS",
AK1406="No root CAuse","No root cause",
AK1406="ODU HS","ACTIVE",
AK1406="IP &amp; VLAN","ACTIVE",
AK1406="Warehouse HUAWEI","SPARE-ISSUE",
AK1406="SPARE-HS","SPARE-ISSUE",
AK1406="Power Telco","ACTIVE", AK1406="no impacts","no impacts"
),"")</f>
        <v>No root cause</v>
      </c>
      <c r="AM1406" s="108" t="s">
        <v>5537</v>
      </c>
      <c r="AN1406" s="117" t="s">
        <v>2257</v>
      </c>
      <c r="AP1406" s="23" t="s">
        <v>5537</v>
      </c>
      <c r="AQ1406" s="23" t="s">
        <v>5537</v>
      </c>
      <c r="AR1406" s="7"/>
      <c r="AS1406" s="6"/>
      <c r="AT1406" s="7"/>
      <c r="AU1406" s="3" t="s">
        <v>5537</v>
      </c>
      <c r="AV1406" s="24" t="s">
        <v>5537</v>
      </c>
      <c r="AW1406" s="24" t="s">
        <v>5537</v>
      </c>
      <c r="AX1406" s="24" t="s">
        <v>5537</v>
      </c>
      <c r="AY1406" s="24" t="s">
        <v>5537</v>
      </c>
      <c r="AZ1406" s="24" t="s">
        <v>5537</v>
      </c>
      <c r="BA1406" s="24" t="s">
        <v>5537</v>
      </c>
      <c r="BB1406" s="24" t="s">
        <v>5537</v>
      </c>
      <c r="BC1406" s="24" t="s">
        <v>5537</v>
      </c>
      <c r="BD1406" s="24" t="s">
        <v>5537</v>
      </c>
      <c r="BE1406" s="24" t="s">
        <v>5537</v>
      </c>
      <c r="BF1406" s="24" t="s">
        <v>5537</v>
      </c>
      <c r="BG1406" s="24" t="s">
        <v>5537</v>
      </c>
      <c r="BH1406" s="24" t="s">
        <v>5537</v>
      </c>
      <c r="BI1406" s="9" t="s">
        <v>5537</v>
      </c>
      <c r="BJ1406" s="14"/>
      <c r="BK1406" s="14" t="s">
        <v>5537</v>
      </c>
      <c r="BL1406" s="14" t="str">
        <f>_xlfn.XLOOKUP(B1406,'[4]cell downs 18042026 17h'!$B:$B,'[4]cell downs 18042026 17h'!$B:$B,"")</f>
        <v/>
      </c>
      <c r="BM1406" s="14" t="str">
        <f>_xlfn.XLOOKUP(B1406,'[5]Cells Huawei 19042026 15h'!$B:$B,'[5]Cells Huawei 19042026 15h'!$B:$B,"")</f>
        <v/>
      </c>
      <c r="BN1406" s="9" t="str">
        <f>_xlfn.XLOOKUP(B1406,'[6]cells down 19042026 9H40'!$B:$B,'[6]cells down 19042026 9H40'!$B:$B,"")</f>
        <v/>
      </c>
      <c r="BO1406" s="9" t="s">
        <v>2257</v>
      </c>
      <c r="BP1406" s="9" t="s">
        <v>5537</v>
      </c>
    </row>
    <row r="1407" spans="1:68" s="9" customFormat="1" x14ac:dyDescent="0.35">
      <c r="A1407" s="107" t="s">
        <v>2151</v>
      </c>
      <c r="B1407" s="1" t="s">
        <v>2152</v>
      </c>
      <c r="C1407" s="3" t="str">
        <f>_xlfn.XLOOKUP(B1407,'[1]daily break down'!$D:$D,'[1]daily break down'!$E:$E,"")</f>
        <v>Yaounde</v>
      </c>
      <c r="D1407" s="1" t="s">
        <v>11</v>
      </c>
      <c r="E1407" s="1" t="s">
        <v>12</v>
      </c>
      <c r="F1407" s="3" t="s">
        <v>37</v>
      </c>
      <c r="G1407" s="1" t="s">
        <v>38</v>
      </c>
      <c r="H1407" s="41" t="str">
        <f>_xlfn.XLOOKUP(B1407,[2]CALCULATION!$B:$B,[2]CALCULATION!$H:$H,"")</f>
        <v>ZTE</v>
      </c>
      <c r="I1407" s="34">
        <v>4.4709509378397581</v>
      </c>
      <c r="J1407" s="34">
        <v>10.516097228286149</v>
      </c>
      <c r="K1407" s="34">
        <v>0</v>
      </c>
      <c r="L1407" s="34">
        <v>0</v>
      </c>
      <c r="M1407" s="34">
        <v>1.048738275219514</v>
      </c>
      <c r="N1407" s="34">
        <v>2.09622809495681</v>
      </c>
      <c r="O1407" s="34">
        <v>5.7526866761977322</v>
      </c>
      <c r="P1407" s="34">
        <v>12.041691992477876</v>
      </c>
      <c r="Q1407" s="34">
        <v>0</v>
      </c>
      <c r="R1407" s="34">
        <v>0</v>
      </c>
      <c r="S1407" s="109">
        <v>0</v>
      </c>
      <c r="T1407" s="109">
        <f>_xlfn.XLOOKUP(B1407,'[3]Nur des jours'!$B:$B,'[3]Nur des jours'!$U:$U,"")</f>
        <v>0</v>
      </c>
      <c r="U1407" s="109">
        <v>0</v>
      </c>
      <c r="V1407" s="109">
        <v>10.223815964820666</v>
      </c>
      <c r="W1407" s="109">
        <v>0</v>
      </c>
      <c r="X1407" s="109">
        <v>0</v>
      </c>
      <c r="Y1407" s="109">
        <v>0</v>
      </c>
      <c r="Z1407" s="109">
        <v>0</v>
      </c>
      <c r="AA1407" s="109">
        <v>0</v>
      </c>
      <c r="AB1407" s="109">
        <v>0</v>
      </c>
      <c r="AC1407" s="109">
        <v>0</v>
      </c>
      <c r="AD1407" s="109">
        <v>0</v>
      </c>
      <c r="AE1407" s="109">
        <v>0</v>
      </c>
      <c r="AF1407" s="109">
        <v>0</v>
      </c>
      <c r="AG1407" s="57" t="str">
        <f>_xlfn.XLOOKUP(B1407,[3]CALCULATION!$B:$B,[3]CALCULATION!$M:$M,"")</f>
        <v>Operationnel</v>
      </c>
      <c r="AH1407" s="57"/>
      <c r="AI1407" s="56" t="str" cm="1">
        <f t="array" ref="AI1407">IFERROR(_xlfn.IFS(
AK1407="MPR ISSUE","PDH",
AK1407="BSS Hardware Issue","BSS",
AK1407="Sites strategiques, MLL, Pylone, etc.","ENVTECH",
AK1407="AKTIVCO DEFAUT GE &amp; POWER Cabinet","AKTIVCO",
AK1407="AKTIVCO Coupure ENEO &amp; Baisse de tension","AKTIVCO GRID ONLY",
AK1407="Coupure ENEO &amp; Baisse de tension","IHS GRID ONLY",
AK1407="Defaut GE &amp; POWER Cabinet","IHS",
AK1407="Sharing","Partners",
AK1407="Sites strategiques &amp; DataCenter","SST &amp; DC",
AK1407="Exclu","Exclu",
AK1407="SAT","SAT",
AK1407="SPARE-ISSUE","SPARE-ISSUE",
AK1407="Fiber CAmtel","TRANS_FO_CAMTEL",
AK1407="Fiber AOF","Fiber AOF",
AK1407="Projet OCM (HUAWEI)","TRAVAUX-HUAWEI",
AK1407="Projet OCM (NOKIA)","TRAVAUX-NOKIA",
AK1407="ACCESS-ISSUE","ACCESS-ISSUE",
AK1407="Projet OCM (ZTE, NOKIA, autres projets)","TRAVAUX OCM",
AK1407="No root CAuse","No root cause",
AK1407="ODU HS","PDH",
AK1407="IP &amp; VLAN","PDH",
AK1407="Warehouse HUAWEI","SPARE-ISSUE",
AK1407="SPARE-HS","SPARE-ISSUE",
AK1407="Power Telco","BSS",AK1407="no impacts","no impacts"
),"")</f>
        <v>BSS</v>
      </c>
      <c r="AJ1407" s="56" t="str" cm="1">
        <f t="array" ref="AJ1407">IFERROR(_xlfn.IFS(
AK1407="MPR ISSUE","TX ISSUE",
AK1407="BSS Hardware Issue","RAN ISSUE",
AK1407="Sites strategiques, MLL, Pylone, etc.","ENVTECH",
AK1407="AKTIVCO DEFAUT GE &amp; POWER Cabinet","POWER ISSUE",
AK1407="AKTIVCO Coupure ENEO &amp; Baisse de tension","POWER ISSUE",
AK1407="Coupure ENEO &amp; Baisse de tension","POWER ISSUE",
AK1407="Defaut GE &amp; POWER Cabinet","POWER ISSUE",
AK1407="Sharing","POWER ISSUE",
AK1407="Sites strategiques &amp; DataCenter","POWER ISSUE",
AK1407="Exclu","Exclu",
AK1407="SAT","TX ISSUE",
AK1407="SPARE-ISSUE","SPARE-ISSUE",
AK1407="Fiber CAmtel","TX ISSUE",
AK1407="Fiber AOF","TX ISSUE",
AK1407="Projet OCM (HUAWEI)","TRAVAUX-HUAWEI",
AK1407="Projet OCM (NOKIA)","TRAVAUX -NOKIA",
AK1407="ACCESS-ISSUE","ACCESS-ISSUE",
AK1407="Projet OCM (ZTE, NOKIA, autres projets)","TRAVAUX OCM",
AK1407="No root CAuse","No root cause",
AK1407="ODU HS","TX ISSUE",
AK1407="IP &amp; VLAN","TX ISSUE",
AK1407="Warehouse HUAWEI","SPARE-ISSUE",
AK1407="SPARE-HS","SPARE-ISSUE",
AK1407="Power Telco","RAN ISSUE",AK1407="no impacts","no impacts"
),"")</f>
        <v>RAN ISSUE</v>
      </c>
      <c r="AK1407" s="81" t="s">
        <v>5320</v>
      </c>
      <c r="AL1407" s="56" t="str" cm="1">
        <f t="array" ref="AL1407">IFERROR(_xlfn.IFS(
AK1407="MPR ISSUE","ACTIVE",
AK1407="BSS Hardware Issue","ACTIVE",
AK1407="Sites strategiques, MLL, Pylone, etc.","PASSIVE",
AK1407="AKTIVCO DEFAUT GE &amp; POWER Cabinet","PASSIVE",
AK1407="AKTIVCO Coupure ENEO &amp; Baisse de tension","PASSIVE",
AK1407="Coupure ENEO &amp; Baisse de tension","PASSIVE",
AK1407="Defaut GE &amp; POWER Cabinet","PASSIVE",
AK1407="Sharing","PASSIVE",
AK1407="Sites strategiques &amp; DataCenter","PASSIVE",
AK1407="Exclu","Exclu",
AK1407="SAT","ACTIVE",
AK1407="SPARE-ISSUE","SPARE-ISSUE",
AK1407="Fiber CAmtel","ACTIVE",
AK1407="Fiber AOF","ACTIVE",
AK1407="Projet OCM (HUAWEI)","PLANNED WORKS",
AK1407="Projet OCM (NOKIA)","PLANNED WORKS",
AK1407="ACCESS-ISSUE","ACCESS-ISSUE",
AK1407="Projet OCM (ZTE, NOKIA, autres projets)","PLANNED WORKS",
AK1407="No root CAuse","No root cause",
AK1407="ODU HS","ACTIVE",
AK1407="IP &amp; VLAN","ACTIVE",
AK1407="Warehouse HUAWEI","SPARE-ISSUE",
AK1407="SPARE-HS","SPARE-ISSUE",
AK1407="Power Telco","ACTIVE", AK1407="no impacts","no impacts"
),"")</f>
        <v>ACTIVE</v>
      </c>
      <c r="AM1407" s="108" t="s">
        <v>6074</v>
      </c>
      <c r="AN1407" s="117" t="s">
        <v>2152</v>
      </c>
      <c r="AP1407" s="23" t="s">
        <v>5537</v>
      </c>
      <c r="AQ1407" s="23" t="s">
        <v>5537</v>
      </c>
      <c r="AR1407" s="7"/>
      <c r="AS1407" s="6"/>
      <c r="AT1407" s="7"/>
      <c r="AU1407" s="3" t="s">
        <v>5537</v>
      </c>
      <c r="AV1407" s="24" t="s">
        <v>5537</v>
      </c>
      <c r="AW1407" s="24" t="s">
        <v>5537</v>
      </c>
      <c r="AX1407" s="24" t="s">
        <v>5537</v>
      </c>
      <c r="AY1407" s="24" t="s">
        <v>5537</v>
      </c>
      <c r="AZ1407" s="24" t="s">
        <v>5537</v>
      </c>
      <c r="BA1407" s="24" t="s">
        <v>5537</v>
      </c>
      <c r="BB1407" s="24" t="s">
        <v>5537</v>
      </c>
      <c r="BC1407" s="24" t="s">
        <v>5537</v>
      </c>
      <c r="BD1407" s="24" t="s">
        <v>5537</v>
      </c>
      <c r="BE1407" s="24" t="s">
        <v>5537</v>
      </c>
      <c r="BF1407" s="24" t="s">
        <v>5537</v>
      </c>
      <c r="BG1407" s="24" t="s">
        <v>5537</v>
      </c>
      <c r="BH1407" s="24" t="s">
        <v>5537</v>
      </c>
      <c r="BI1407" s="9" t="s">
        <v>5537</v>
      </c>
      <c r="BJ1407" s="14"/>
      <c r="BK1407" s="14" t="s">
        <v>2152</v>
      </c>
      <c r="BL1407" s="14" t="str">
        <f>_xlfn.XLOOKUP(B1407,'[4]cell downs 18042026 17h'!$B:$B,'[4]cell downs 18042026 17h'!$B:$B,"")</f>
        <v/>
      </c>
      <c r="BM1407" s="14" t="str">
        <f>_xlfn.XLOOKUP(B1407,'[5]Cells Huawei 19042026 15h'!$B:$B,'[5]Cells Huawei 19042026 15h'!$B:$B,"")</f>
        <v/>
      </c>
      <c r="BN1407" s="9" t="str">
        <f>_xlfn.XLOOKUP(B1407,'[6]cells down 19042026 9H40'!$B:$B,'[6]cells down 19042026 9H40'!$B:$B,"")</f>
        <v>CTR_478</v>
      </c>
      <c r="BO1407" s="9" t="s">
        <v>2152</v>
      </c>
      <c r="BP1407" s="9" t="s">
        <v>12</v>
      </c>
    </row>
    <row r="1408" spans="1:68" s="9" customFormat="1" x14ac:dyDescent="0.35">
      <c r="A1408" s="1" t="s">
        <v>1988</v>
      </c>
      <c r="B1408" s="8" t="s">
        <v>1989</v>
      </c>
      <c r="C1408" s="3" t="str">
        <f>_xlfn.XLOOKUP(B1408,'[1]daily break down'!$D:$D,'[1]daily break down'!$E:$E,"")</f>
        <v>Douala</v>
      </c>
      <c r="D1408" s="1" t="s">
        <v>11</v>
      </c>
      <c r="E1408" s="1" t="s">
        <v>12</v>
      </c>
      <c r="F1408" s="3" t="s">
        <v>31</v>
      </c>
      <c r="G1408" s="1" t="s">
        <v>32</v>
      </c>
      <c r="H1408" s="41" t="str">
        <f>_xlfn.XLOOKUP(B1408,[2]CALCULATION!$B:$B,[2]CALCULATION!$H:$H,"")</f>
        <v>ZTE</v>
      </c>
      <c r="I1408" s="34">
        <v>0</v>
      </c>
      <c r="J1408" s="34">
        <v>0</v>
      </c>
      <c r="K1408" s="34">
        <v>0</v>
      </c>
      <c r="L1408" s="34">
        <v>0</v>
      </c>
      <c r="M1408" s="34">
        <v>2.1432948666364182</v>
      </c>
      <c r="N1408" s="34">
        <v>0</v>
      </c>
      <c r="O1408" s="34">
        <v>0</v>
      </c>
      <c r="P1408" s="34">
        <v>0.8292419663673225</v>
      </c>
      <c r="Q1408" s="34">
        <v>0</v>
      </c>
      <c r="R1408" s="34">
        <v>0</v>
      </c>
      <c r="S1408" s="109">
        <v>0</v>
      </c>
      <c r="T1408" s="109">
        <f>_xlfn.XLOOKUP(B1408,'[3]Nur des jours'!$B:$B,'[3]Nur des jours'!$U:$U,"")</f>
        <v>0</v>
      </c>
      <c r="U1408" s="109">
        <v>0</v>
      </c>
      <c r="V1408" s="109">
        <v>7.8664109829839113</v>
      </c>
      <c r="W1408" s="109">
        <v>0</v>
      </c>
      <c r="X1408" s="109">
        <v>0</v>
      </c>
      <c r="Y1408" s="109">
        <v>0</v>
      </c>
      <c r="Z1408" s="109">
        <v>0</v>
      </c>
      <c r="AA1408" s="109">
        <v>0</v>
      </c>
      <c r="AB1408" s="109">
        <v>0</v>
      </c>
      <c r="AC1408" s="109">
        <v>0</v>
      </c>
      <c r="AD1408" s="109">
        <v>0</v>
      </c>
      <c r="AE1408" s="109">
        <v>0</v>
      </c>
      <c r="AF1408" s="109">
        <v>0</v>
      </c>
      <c r="AG1408" s="57" t="str">
        <f>_xlfn.XLOOKUP(B1408,[3]CALCULATION!$B:$B,[3]CALCULATION!$M:$M,"")</f>
        <v>Operationnel</v>
      </c>
      <c r="AH1408" s="57"/>
      <c r="AI1408" s="56" t="str" cm="1">
        <f t="array" ref="AI1408">IFERROR(_xlfn.IFS(
AK1408="MPR ISSUE","PDH",
AK1408="BSS Hardware Issue","BSS",
AK1408="Sites strategiques, MLL, Pylone, etc.","ENVTECH",
AK1408="AKTIVCO DEFAUT GE &amp; POWER Cabinet","AKTIVCO",
AK1408="AKTIVCO Coupure ENEO &amp; Baisse de tension","AKTIVCO GRID ONLY",
AK1408="Coupure ENEO &amp; Baisse de tension","IHS GRID ONLY",
AK1408="Defaut GE &amp; POWER Cabinet","IHS",
AK1408="Sharing","Partners",
AK1408="Sites strategiques &amp; DataCenter","SST &amp; DC",
AK1408="Exclu","Exclu",
AK1408="SAT","SAT",
AK1408="SPARE-ISSUE","SPARE-ISSUE",
AK1408="Fiber CAmtel","TRANS_FO_CAMTEL",
AK1408="Fiber AOF","Fiber AOF",
AK1408="Projet OCM (HUAWEI)","TRAVAUX-HUAWEI",
AK1408="Projet OCM (NOKIA)","TRAVAUX-NOKIA",
AK1408="ACCESS-ISSUE","ACCESS-ISSUE",
AK1408="Projet OCM (ZTE, NOKIA, autres projets)","TRAVAUX OCM",
AK1408="No root CAuse","No root cause",
AK1408="ODU HS","PDH",
AK1408="IP &amp; VLAN","PDH",
AK1408="Warehouse HUAWEI","SPARE-ISSUE",
AK1408="SPARE-HS","SPARE-ISSUE",
AK1408="Power Telco","BSS",AK1408="no impacts","no impacts"
),"")</f>
        <v>No root cause</v>
      </c>
      <c r="AJ1408" s="56" t="str" cm="1">
        <f t="array" ref="AJ1408">IFERROR(_xlfn.IFS(
AK1408="MPR ISSUE","TX ISSUE",
AK1408="BSS Hardware Issue","RAN ISSUE",
AK1408="Sites strategiques, MLL, Pylone, etc.","ENVTECH",
AK1408="AKTIVCO DEFAUT GE &amp; POWER Cabinet","POWER ISSUE",
AK1408="AKTIVCO Coupure ENEO &amp; Baisse de tension","POWER ISSUE",
AK1408="Coupure ENEO &amp; Baisse de tension","POWER ISSUE",
AK1408="Defaut GE &amp; POWER Cabinet","POWER ISSUE",
AK1408="Sharing","POWER ISSUE",
AK1408="Sites strategiques &amp; DataCenter","POWER ISSUE",
AK1408="Exclu","Exclu",
AK1408="SAT","TX ISSUE",
AK1408="SPARE-ISSUE","SPARE-ISSUE",
AK1408="Fiber CAmtel","TX ISSUE",
AK1408="Fiber AOF","TX ISSUE",
AK1408="Projet OCM (HUAWEI)","TRAVAUX-HUAWEI",
AK1408="Projet OCM (NOKIA)","TRAVAUX -NOKIA",
AK1408="ACCESS-ISSUE","ACCESS-ISSUE",
AK1408="Projet OCM (ZTE, NOKIA, autres projets)","TRAVAUX OCM",
AK1408="No root CAuse","No root cause",
AK1408="ODU HS","TX ISSUE",
AK1408="IP &amp; VLAN","TX ISSUE",
AK1408="Warehouse HUAWEI","SPARE-ISSUE",
AK1408="SPARE-HS","SPARE-ISSUE",
AK1408="Power Telco","RAN ISSUE",AK1408="no impacts","no impacts"
),"")</f>
        <v>No root cause</v>
      </c>
      <c r="AK1408" s="81" t="s">
        <v>5620</v>
      </c>
      <c r="AL1408" s="56" t="str" cm="1">
        <f t="array" ref="AL1408">IFERROR(_xlfn.IFS(
AK1408="MPR ISSUE","ACTIVE",
AK1408="BSS Hardware Issue","ACTIVE",
AK1408="Sites strategiques, MLL, Pylone, etc.","PASSIVE",
AK1408="AKTIVCO DEFAUT GE &amp; POWER Cabinet","PASSIVE",
AK1408="AKTIVCO Coupure ENEO &amp; Baisse de tension","PASSIVE",
AK1408="Coupure ENEO &amp; Baisse de tension","PASSIVE",
AK1408="Defaut GE &amp; POWER Cabinet","PASSIVE",
AK1408="Sharing","PASSIVE",
AK1408="Sites strategiques &amp; DataCenter","PASSIVE",
AK1408="Exclu","Exclu",
AK1408="SAT","ACTIVE",
AK1408="SPARE-ISSUE","SPARE-ISSUE",
AK1408="Fiber CAmtel","ACTIVE",
AK1408="Fiber AOF","ACTIVE",
AK1408="Projet OCM (HUAWEI)","PLANNED WORKS",
AK1408="Projet OCM (NOKIA)","PLANNED WORKS",
AK1408="ACCESS-ISSUE","ACCESS-ISSUE",
AK1408="Projet OCM (ZTE, NOKIA, autres projets)","PLANNED WORKS",
AK1408="No root CAuse","No root cause",
AK1408="ODU HS","ACTIVE",
AK1408="IP &amp; VLAN","ACTIVE",
AK1408="Warehouse HUAWEI","SPARE-ISSUE",
AK1408="SPARE-HS","SPARE-ISSUE",
AK1408="Power Telco","ACTIVE", AK1408="no impacts","no impacts"
),"")</f>
        <v>No root cause</v>
      </c>
      <c r="AM1408" s="108" t="s">
        <v>5537</v>
      </c>
      <c r="AN1408" s="117" t="s">
        <v>1989</v>
      </c>
      <c r="AP1408" s="23" t="s">
        <v>5537</v>
      </c>
      <c r="AQ1408" s="23" t="s">
        <v>5537</v>
      </c>
      <c r="AR1408" s="7"/>
      <c r="AS1408" s="6"/>
      <c r="AT1408" s="7"/>
      <c r="AU1408" s="3" t="s">
        <v>5537</v>
      </c>
      <c r="AV1408" s="24" t="s">
        <v>5537</v>
      </c>
      <c r="AW1408" s="24" t="s">
        <v>5537</v>
      </c>
      <c r="AX1408" s="24" t="s">
        <v>5537</v>
      </c>
      <c r="AY1408" s="24" t="s">
        <v>5537</v>
      </c>
      <c r="AZ1408" s="24" t="s">
        <v>5537</v>
      </c>
      <c r="BA1408" s="24" t="s">
        <v>5537</v>
      </c>
      <c r="BB1408" s="24" t="s">
        <v>5537</v>
      </c>
      <c r="BC1408" s="24" t="s">
        <v>5537</v>
      </c>
      <c r="BD1408" s="24" t="s">
        <v>5537</v>
      </c>
      <c r="BE1408" s="24" t="s">
        <v>5537</v>
      </c>
      <c r="BF1408" s="24" t="s">
        <v>5537</v>
      </c>
      <c r="BG1408" s="24" t="s">
        <v>5537</v>
      </c>
      <c r="BH1408" s="24" t="s">
        <v>5537</v>
      </c>
      <c r="BI1408" s="9" t="s">
        <v>5537</v>
      </c>
      <c r="BJ1408" s="14"/>
      <c r="BK1408" s="14" t="s">
        <v>5537</v>
      </c>
      <c r="BL1408" s="14" t="str">
        <f>_xlfn.XLOOKUP(B1408,'[4]cell downs 18042026 17h'!$B:$B,'[4]cell downs 18042026 17h'!$B:$B,"")</f>
        <v/>
      </c>
      <c r="BM1408" s="14" t="str">
        <f>_xlfn.XLOOKUP(B1408,'[5]Cells Huawei 19042026 15h'!$B:$B,'[5]Cells Huawei 19042026 15h'!$B:$B,"")</f>
        <v/>
      </c>
      <c r="BN1408" s="9" t="str">
        <f>_xlfn.XLOOKUP(B1408,'[6]cells down 19042026 9H40'!$B:$B,'[6]cells down 19042026 9H40'!$B:$B,"")</f>
        <v/>
      </c>
      <c r="BO1408" s="9" t="s">
        <v>1989</v>
      </c>
      <c r="BP1408" s="9" t="s">
        <v>5537</v>
      </c>
    </row>
    <row r="1409" spans="1:68" s="9" customFormat="1" x14ac:dyDescent="0.35">
      <c r="A1409" s="1" t="s">
        <v>2927</v>
      </c>
      <c r="B1409" s="8" t="s">
        <v>2928</v>
      </c>
      <c r="C1409" s="3" t="str">
        <f>_xlfn.XLOOKUP(B1409,'[1]daily break down'!$D:$D,'[1]daily break down'!$E:$E,"")</f>
        <v>NORD-OUEST</v>
      </c>
      <c r="D1409" s="1" t="s">
        <v>11</v>
      </c>
      <c r="E1409" s="1" t="s">
        <v>12</v>
      </c>
      <c r="F1409" s="3" t="s">
        <v>51</v>
      </c>
      <c r="G1409" s="1" t="s">
        <v>2927</v>
      </c>
      <c r="H1409" s="40" t="str">
        <f>_xlfn.XLOOKUP(B1409,[2]CALCULATION!$B:$B,[2]CALCULATION!$H:$H,"")</f>
        <v>NOKIA</v>
      </c>
      <c r="I1409" s="34">
        <v>0</v>
      </c>
      <c r="J1409" s="34">
        <v>0</v>
      </c>
      <c r="K1409" s="34">
        <v>0</v>
      </c>
      <c r="L1409" s="34">
        <v>0</v>
      </c>
      <c r="M1409" s="34">
        <v>0</v>
      </c>
      <c r="N1409" s="34">
        <v>0</v>
      </c>
      <c r="O1409" s="34">
        <v>0</v>
      </c>
      <c r="P1409" s="34">
        <v>0</v>
      </c>
      <c r="Q1409" s="34">
        <v>0</v>
      </c>
      <c r="R1409" s="34">
        <v>2.4744041952081322</v>
      </c>
      <c r="S1409" s="109">
        <v>0.12246308030734648</v>
      </c>
      <c r="T1409" s="109">
        <f>_xlfn.XLOOKUP(B1409,'[3]Nur des jours'!$B:$B,'[3]Nur des jours'!$U:$U,"")</f>
        <v>0</v>
      </c>
      <c r="U1409" s="109">
        <v>7.3299293438313221E-2</v>
      </c>
      <c r="V1409" s="109">
        <v>0</v>
      </c>
      <c r="W1409" s="109">
        <v>0</v>
      </c>
      <c r="X1409" s="109">
        <v>0</v>
      </c>
      <c r="Y1409" s="109">
        <v>0</v>
      </c>
      <c r="Z1409" s="109">
        <v>0.14171753231002795</v>
      </c>
      <c r="AA1409" s="109">
        <v>0</v>
      </c>
      <c r="AB1409" s="109">
        <v>0</v>
      </c>
      <c r="AC1409" s="109">
        <v>0</v>
      </c>
      <c r="AD1409" s="109">
        <v>0</v>
      </c>
      <c r="AE1409" s="109">
        <v>0</v>
      </c>
      <c r="AF1409" s="109">
        <v>0</v>
      </c>
      <c r="AG1409" s="57" t="str">
        <f>_xlfn.XLOOKUP(B1409,[3]CALCULATION!$B:$B,[3]CALCULATION!$M:$M,"")</f>
        <v>Insecurity</v>
      </c>
      <c r="AH1409" s="57"/>
      <c r="AI1409" s="56" t="str" cm="1">
        <f t="array" ref="AI1409">IFERROR(_xlfn.IFS(
AK1409="MPR ISSUE","PDH",
AK1409="BSS Hardware Issue","BSS",
AK1409="Sites strategiques, MLL, Pylone, etc.","ENVTECH",
AK1409="AKTIVCO DEFAUT GE &amp; POWER Cabinet","AKTIVCO",
AK1409="AKTIVCO Coupure ENEO &amp; Baisse de tension","AKTIVCO GRID ONLY",
AK1409="Coupure ENEO &amp; Baisse de tension","IHS GRID ONLY",
AK1409="Defaut GE &amp; POWER Cabinet","IHS",
AK1409="Sharing","Partners",
AK1409="Sites strategiques &amp; DataCenter","SST &amp; DC",
AK1409="Exclu","Exclu",
AK1409="SAT","SAT",
AK1409="SPARE-ISSUE","SPARE-ISSUE",
AK1409="Fiber CAmtel","TRANS_FO_CAMTEL",
AK1409="Fiber AOF","Fiber AOF",
AK1409="Projet OCM (HUAWEI)","TRAVAUX-HUAWEI",
AK1409="Projet OCM (NOKIA)","TRAVAUX-NOKIA",
AK1409="ACCESS-ISSUE","ACCESS-ISSUE",
AK1409="Projet OCM (ZTE, NOKIA, autres projets)","TRAVAUX OCM",
AK1409="No root CAuse","No root cause",
AK1409="ODU HS","PDH",
AK1409="IP &amp; VLAN","PDH",
AK1409="Warehouse HUAWEI","SPARE-ISSUE",
AK1409="SPARE-HS","SPARE-ISSUE",
AK1409="Power Telco","BSS",AK1409="no impacts","no impacts"
),"")</f>
        <v>No root cause</v>
      </c>
      <c r="AJ1409" s="56" t="str" cm="1">
        <f t="array" ref="AJ1409">IFERROR(_xlfn.IFS(
AK1409="MPR ISSUE","TX ISSUE",
AK1409="BSS Hardware Issue","RAN ISSUE",
AK1409="Sites strategiques, MLL, Pylone, etc.","ENVTECH",
AK1409="AKTIVCO DEFAUT GE &amp; POWER Cabinet","POWER ISSUE",
AK1409="AKTIVCO Coupure ENEO &amp; Baisse de tension","POWER ISSUE",
AK1409="Coupure ENEO &amp; Baisse de tension","POWER ISSUE",
AK1409="Defaut GE &amp; POWER Cabinet","POWER ISSUE",
AK1409="Sharing","POWER ISSUE",
AK1409="Sites strategiques &amp; DataCenter","POWER ISSUE",
AK1409="Exclu","Exclu",
AK1409="SAT","TX ISSUE",
AK1409="SPARE-ISSUE","SPARE-ISSUE",
AK1409="Fiber CAmtel","TX ISSUE",
AK1409="Fiber AOF","TX ISSUE",
AK1409="Projet OCM (HUAWEI)","TRAVAUX-HUAWEI",
AK1409="Projet OCM (NOKIA)","TRAVAUX -NOKIA",
AK1409="ACCESS-ISSUE","ACCESS-ISSUE",
AK1409="Projet OCM (ZTE, NOKIA, autres projets)","TRAVAUX OCM",
AK1409="No root CAuse","No root cause",
AK1409="ODU HS","TX ISSUE",
AK1409="IP &amp; VLAN","TX ISSUE",
AK1409="Warehouse HUAWEI","SPARE-ISSUE",
AK1409="SPARE-HS","SPARE-ISSUE",
AK1409="Power Telco","RAN ISSUE",AK1409="no impacts","no impacts"
),"")</f>
        <v>No root cause</v>
      </c>
      <c r="AK1409" s="81" t="s">
        <v>5620</v>
      </c>
      <c r="AL1409" s="56" t="str" cm="1">
        <f t="array" ref="AL1409">IFERROR(_xlfn.IFS(
AK1409="MPR ISSUE","ACTIVE",
AK1409="BSS Hardware Issue","ACTIVE",
AK1409="Sites strategiques, MLL, Pylone, etc.","PASSIVE",
AK1409="AKTIVCO DEFAUT GE &amp; POWER Cabinet","PASSIVE",
AK1409="AKTIVCO Coupure ENEO &amp; Baisse de tension","PASSIVE",
AK1409="Coupure ENEO &amp; Baisse de tension","PASSIVE",
AK1409="Defaut GE &amp; POWER Cabinet","PASSIVE",
AK1409="Sharing","PASSIVE",
AK1409="Sites strategiques &amp; DataCenter","PASSIVE",
AK1409="Exclu","Exclu",
AK1409="SAT","ACTIVE",
AK1409="SPARE-ISSUE","SPARE-ISSUE",
AK1409="Fiber CAmtel","ACTIVE",
AK1409="Fiber AOF","ACTIVE",
AK1409="Projet OCM (HUAWEI)","PLANNED WORKS",
AK1409="Projet OCM (NOKIA)","PLANNED WORKS",
AK1409="ACCESS-ISSUE","ACCESS-ISSUE",
AK1409="Projet OCM (ZTE, NOKIA, autres projets)","PLANNED WORKS",
AK1409="No root CAuse","No root cause",
AK1409="ODU HS","ACTIVE",
AK1409="IP &amp; VLAN","ACTIVE",
AK1409="Warehouse HUAWEI","SPARE-ISSUE",
AK1409="SPARE-HS","SPARE-ISSUE",
AK1409="Power Telco","ACTIVE", AK1409="no impacts","no impacts"
),"")</f>
        <v>No root cause</v>
      </c>
      <c r="AM1409" s="108" t="s">
        <v>5537</v>
      </c>
      <c r="AN1409" s="117" t="s">
        <v>2928</v>
      </c>
      <c r="AP1409" s="23" t="s">
        <v>5537</v>
      </c>
      <c r="AQ1409" s="23" t="s">
        <v>5537</v>
      </c>
      <c r="AR1409" s="7"/>
      <c r="AS1409" s="6"/>
      <c r="AT1409" s="7"/>
      <c r="AU1409" s="3" t="s">
        <v>5537</v>
      </c>
      <c r="AV1409" s="24" t="s">
        <v>5537</v>
      </c>
      <c r="AW1409" s="24" t="s">
        <v>5537</v>
      </c>
      <c r="AX1409" s="24" t="s">
        <v>5537</v>
      </c>
      <c r="AY1409" s="24" t="s">
        <v>5537</v>
      </c>
      <c r="AZ1409" s="24" t="s">
        <v>5537</v>
      </c>
      <c r="BA1409" s="24" t="s">
        <v>5537</v>
      </c>
      <c r="BB1409" s="24" t="s">
        <v>5537</v>
      </c>
      <c r="BC1409" s="24" t="s">
        <v>5537</v>
      </c>
      <c r="BD1409" s="24" t="s">
        <v>5537</v>
      </c>
      <c r="BE1409" s="24" t="s">
        <v>5537</v>
      </c>
      <c r="BF1409" s="24" t="s">
        <v>5537</v>
      </c>
      <c r="BG1409" s="24" t="s">
        <v>5537</v>
      </c>
      <c r="BH1409" s="24" t="s">
        <v>5537</v>
      </c>
      <c r="BI1409" s="9" t="s">
        <v>5537</v>
      </c>
      <c r="BJ1409" s="14"/>
      <c r="BK1409" s="14" t="s">
        <v>5537</v>
      </c>
      <c r="BL1409" s="14" t="str">
        <f>_xlfn.XLOOKUP(B1409,'[4]cell downs 18042026 17h'!$B:$B,'[4]cell downs 18042026 17h'!$B:$B,"")</f>
        <v/>
      </c>
      <c r="BM1409" s="14" t="str">
        <f>_xlfn.XLOOKUP(B1409,'[5]Cells Huawei 19042026 15h'!$B:$B,'[5]Cells Huawei 19042026 15h'!$B:$B,"")</f>
        <v/>
      </c>
      <c r="BN1409" s="9" t="str">
        <f>_xlfn.XLOOKUP(B1409,'[6]cells down 19042026 9H40'!$B:$B,'[6]cells down 19042026 9H40'!$B:$B,"")</f>
        <v/>
      </c>
      <c r="BO1409" s="9" t="s">
        <v>2928</v>
      </c>
      <c r="BP1409" s="9" t="s">
        <v>12</v>
      </c>
    </row>
    <row r="1410" spans="1:68" s="9" customFormat="1" x14ac:dyDescent="0.35">
      <c r="A1410" s="1" t="s">
        <v>3750</v>
      </c>
      <c r="B1410" s="8" t="s">
        <v>3751</v>
      </c>
      <c r="C1410" s="3" t="str">
        <f>_xlfn.XLOOKUP(B1410,'[1]daily break down'!$D:$D,'[1]daily break down'!$E:$E,"")</f>
        <v>NORD</v>
      </c>
      <c r="D1410" s="1" t="s">
        <v>11</v>
      </c>
      <c r="E1410" s="1" t="s">
        <v>12</v>
      </c>
      <c r="F1410" s="3" t="s">
        <v>23</v>
      </c>
      <c r="G1410" s="1" t="s">
        <v>3752</v>
      </c>
      <c r="H1410" s="39" t="str">
        <f>_xlfn.XLOOKUP(B1410,[2]CALCULATION!$B:$B,[2]CALCULATION!$H:$H,"")</f>
        <v>HUAWEI</v>
      </c>
      <c r="I1410" s="34">
        <v>0</v>
      </c>
      <c r="J1410" s="34">
        <v>0</v>
      </c>
      <c r="K1410" s="34">
        <v>0</v>
      </c>
      <c r="L1410" s="34">
        <v>0</v>
      </c>
      <c r="M1410" s="34">
        <v>0</v>
      </c>
      <c r="N1410" s="34">
        <v>0</v>
      </c>
      <c r="O1410" s="34">
        <v>0</v>
      </c>
      <c r="P1410" s="34">
        <v>0</v>
      </c>
      <c r="Q1410" s="34">
        <v>0</v>
      </c>
      <c r="R1410" s="34">
        <v>0</v>
      </c>
      <c r="S1410" s="109">
        <v>0</v>
      </c>
      <c r="T1410" s="109">
        <f>_xlfn.XLOOKUP(B1410,'[3]Nur des jours'!$B:$B,'[3]Nur des jours'!$U:$U,"")</f>
        <v>0</v>
      </c>
      <c r="U1410" s="109">
        <v>0</v>
      </c>
      <c r="V1410" s="109">
        <v>6.3994757913780944</v>
      </c>
      <c r="W1410" s="109">
        <v>0</v>
      </c>
      <c r="X1410" s="109">
        <v>0</v>
      </c>
      <c r="Y1410" s="109">
        <v>0</v>
      </c>
      <c r="Z1410" s="109">
        <v>0</v>
      </c>
      <c r="AA1410" s="109">
        <v>0</v>
      </c>
      <c r="AB1410" s="109">
        <v>0</v>
      </c>
      <c r="AC1410" s="109">
        <v>0</v>
      </c>
      <c r="AD1410" s="109">
        <v>0</v>
      </c>
      <c r="AE1410" s="109">
        <v>0</v>
      </c>
      <c r="AF1410" s="109">
        <v>0</v>
      </c>
      <c r="AG1410" s="57" t="str">
        <f>_xlfn.XLOOKUP(B1410,[3]CALCULATION!$B:$B,[3]CALCULATION!$M:$M,"")</f>
        <v>Operationnel</v>
      </c>
      <c r="AH1410" s="57"/>
      <c r="AI1410" s="56" t="str" cm="1">
        <f t="array" ref="AI1410">IFERROR(_xlfn.IFS(
AK1410="MPR ISSUE","PDH",
AK1410="BSS Hardware Issue","BSS",
AK1410="Sites strategiques, MLL, Pylone, etc.","ENVTECH",
AK1410="AKTIVCO DEFAUT GE &amp; POWER Cabinet","AKTIVCO",
AK1410="AKTIVCO Coupure ENEO &amp; Baisse de tension","AKTIVCO GRID ONLY",
AK1410="Coupure ENEO &amp; Baisse de tension","IHS GRID ONLY",
AK1410="Defaut GE &amp; POWER Cabinet","IHS",
AK1410="Sharing","Partners",
AK1410="Sites strategiques &amp; DataCenter","SST &amp; DC",
AK1410="Exclu","Exclu",
AK1410="SAT","SAT",
AK1410="SPARE-ISSUE","SPARE-ISSUE",
AK1410="Fiber CAmtel","TRANS_FO_CAMTEL",
AK1410="Fiber AOF","Fiber AOF",
AK1410="Projet OCM (HUAWEI)","TRAVAUX-HUAWEI",
AK1410="Projet OCM (NOKIA)","TRAVAUX-NOKIA",
AK1410="ACCESS-ISSUE","ACCESS-ISSUE",
AK1410="Projet OCM (ZTE, NOKIA, autres projets)","TRAVAUX OCM",
AK1410="No root CAuse","No root cause",
AK1410="ODU HS","PDH",
AK1410="IP &amp; VLAN","PDH",
AK1410="Warehouse HUAWEI","SPARE-ISSUE",
AK1410="SPARE-HS","SPARE-ISSUE",
AK1410="Power Telco","BSS",AK1410="no impacts","no impacts"
),"")</f>
        <v>No root cause</v>
      </c>
      <c r="AJ1410" s="56" t="str" cm="1">
        <f t="array" ref="AJ1410">IFERROR(_xlfn.IFS(
AK1410="MPR ISSUE","TX ISSUE",
AK1410="BSS Hardware Issue","RAN ISSUE",
AK1410="Sites strategiques, MLL, Pylone, etc.","ENVTECH",
AK1410="AKTIVCO DEFAUT GE &amp; POWER Cabinet","POWER ISSUE",
AK1410="AKTIVCO Coupure ENEO &amp; Baisse de tension","POWER ISSUE",
AK1410="Coupure ENEO &amp; Baisse de tension","POWER ISSUE",
AK1410="Defaut GE &amp; POWER Cabinet","POWER ISSUE",
AK1410="Sharing","POWER ISSUE",
AK1410="Sites strategiques &amp; DataCenter","POWER ISSUE",
AK1410="Exclu","Exclu",
AK1410="SAT","TX ISSUE",
AK1410="SPARE-ISSUE","SPARE-ISSUE",
AK1410="Fiber CAmtel","TX ISSUE",
AK1410="Fiber AOF","TX ISSUE",
AK1410="Projet OCM (HUAWEI)","TRAVAUX-HUAWEI",
AK1410="Projet OCM (NOKIA)","TRAVAUX -NOKIA",
AK1410="ACCESS-ISSUE","ACCESS-ISSUE",
AK1410="Projet OCM (ZTE, NOKIA, autres projets)","TRAVAUX OCM",
AK1410="No root CAuse","No root cause",
AK1410="ODU HS","TX ISSUE",
AK1410="IP &amp; VLAN","TX ISSUE",
AK1410="Warehouse HUAWEI","SPARE-ISSUE",
AK1410="SPARE-HS","SPARE-ISSUE",
AK1410="Power Telco","RAN ISSUE",AK1410="no impacts","no impacts"
),"")</f>
        <v>No root cause</v>
      </c>
      <c r="AK1410" s="81" t="s">
        <v>5620</v>
      </c>
      <c r="AL1410" s="56" t="str" cm="1">
        <f t="array" ref="AL1410">IFERROR(_xlfn.IFS(
AK1410="MPR ISSUE","ACTIVE",
AK1410="BSS Hardware Issue","ACTIVE",
AK1410="Sites strategiques, MLL, Pylone, etc.","PASSIVE",
AK1410="AKTIVCO DEFAUT GE &amp; POWER Cabinet","PASSIVE",
AK1410="AKTIVCO Coupure ENEO &amp; Baisse de tension","PASSIVE",
AK1410="Coupure ENEO &amp; Baisse de tension","PASSIVE",
AK1410="Defaut GE &amp; POWER Cabinet","PASSIVE",
AK1410="Sharing","PASSIVE",
AK1410="Sites strategiques &amp; DataCenter","PASSIVE",
AK1410="Exclu","Exclu",
AK1410="SAT","ACTIVE",
AK1410="SPARE-ISSUE","SPARE-ISSUE",
AK1410="Fiber CAmtel","ACTIVE",
AK1410="Fiber AOF","ACTIVE",
AK1410="Projet OCM (HUAWEI)","PLANNED WORKS",
AK1410="Projet OCM (NOKIA)","PLANNED WORKS",
AK1410="ACCESS-ISSUE","ACCESS-ISSUE",
AK1410="Projet OCM (ZTE, NOKIA, autres projets)","PLANNED WORKS",
AK1410="No root CAuse","No root cause",
AK1410="ODU HS","ACTIVE",
AK1410="IP &amp; VLAN","ACTIVE",
AK1410="Warehouse HUAWEI","SPARE-ISSUE",
AK1410="SPARE-HS","SPARE-ISSUE",
AK1410="Power Telco","ACTIVE", AK1410="no impacts","no impacts"
),"")</f>
        <v>No root cause</v>
      </c>
      <c r="AM1410" s="108" t="s">
        <v>5537</v>
      </c>
      <c r="AN1410" s="117" t="s">
        <v>3751</v>
      </c>
      <c r="AP1410" s="23" t="s">
        <v>5537</v>
      </c>
      <c r="AQ1410" s="23" t="s">
        <v>5537</v>
      </c>
      <c r="AR1410" s="7"/>
      <c r="AS1410" s="6"/>
      <c r="AT1410" s="7"/>
      <c r="AU1410" s="3" t="s">
        <v>5537</v>
      </c>
      <c r="AV1410" s="24" t="s">
        <v>5537</v>
      </c>
      <c r="AW1410" s="24" t="s">
        <v>5537</v>
      </c>
      <c r="AX1410" s="24" t="s">
        <v>5537</v>
      </c>
      <c r="AY1410" s="24" t="s">
        <v>5537</v>
      </c>
      <c r="AZ1410" s="24" t="s">
        <v>5537</v>
      </c>
      <c r="BA1410" s="24" t="s">
        <v>5537</v>
      </c>
      <c r="BB1410" s="24" t="s">
        <v>5537</v>
      </c>
      <c r="BC1410" s="24" t="s">
        <v>5537</v>
      </c>
      <c r="BD1410" s="24" t="s">
        <v>5537</v>
      </c>
      <c r="BE1410" s="24" t="s">
        <v>5537</v>
      </c>
      <c r="BF1410" s="24" t="s">
        <v>5537</v>
      </c>
      <c r="BG1410" s="24" t="s">
        <v>5537</v>
      </c>
      <c r="BH1410" s="24" t="s">
        <v>5537</v>
      </c>
      <c r="BI1410" s="9" t="s">
        <v>5537</v>
      </c>
      <c r="BJ1410" s="14"/>
      <c r="BK1410" s="14" t="s">
        <v>5537</v>
      </c>
      <c r="BL1410" s="14" t="str">
        <f>_xlfn.XLOOKUP(B1410,'[4]cell downs 18042026 17h'!$B:$B,'[4]cell downs 18042026 17h'!$B:$B,"")</f>
        <v/>
      </c>
      <c r="BM1410" s="14" t="str">
        <f>_xlfn.XLOOKUP(B1410,'[5]Cells Huawei 19042026 15h'!$B:$B,'[5]Cells Huawei 19042026 15h'!$B:$B,"")</f>
        <v/>
      </c>
      <c r="BN1410" s="9" t="str">
        <f>_xlfn.XLOOKUP(B1410,'[6]cells down 19042026 9H40'!$B:$B,'[6]cells down 19042026 9H40'!$B:$B,"")</f>
        <v/>
      </c>
      <c r="BO1410" s="9" t="s">
        <v>3751</v>
      </c>
      <c r="BP1410" s="9" t="s">
        <v>12</v>
      </c>
    </row>
    <row r="1411" spans="1:68" s="9" customFormat="1" x14ac:dyDescent="0.35">
      <c r="A1411" s="1" t="s">
        <v>885</v>
      </c>
      <c r="B1411" s="8" t="s">
        <v>886</v>
      </c>
      <c r="C1411" s="3" t="str">
        <f>_xlfn.XLOOKUP(B1411,'[1]daily break down'!$D:$D,'[1]daily break down'!$E:$E,"")</f>
        <v>Yaounde</v>
      </c>
      <c r="D1411" s="1" t="s">
        <v>11</v>
      </c>
      <c r="E1411" s="1" t="s">
        <v>12</v>
      </c>
      <c r="F1411" s="3" t="s">
        <v>37</v>
      </c>
      <c r="G1411" s="1" t="s">
        <v>38</v>
      </c>
      <c r="H1411" s="41" t="str">
        <f>_xlfn.XLOOKUP(B1411,[2]CALCULATION!$B:$B,[2]CALCULATION!$H:$H,"")</f>
        <v>ZTE</v>
      </c>
      <c r="I1411" s="34">
        <v>0</v>
      </c>
      <c r="J1411" s="34">
        <v>0</v>
      </c>
      <c r="K1411" s="34">
        <v>0</v>
      </c>
      <c r="L1411" s="34">
        <v>0</v>
      </c>
      <c r="M1411" s="34">
        <v>0</v>
      </c>
      <c r="N1411" s="34">
        <v>0</v>
      </c>
      <c r="O1411" s="34">
        <v>0</v>
      </c>
      <c r="P1411" s="34">
        <v>0</v>
      </c>
      <c r="Q1411" s="34">
        <v>0</v>
      </c>
      <c r="R1411" s="34">
        <v>0</v>
      </c>
      <c r="S1411" s="109">
        <v>0</v>
      </c>
      <c r="T1411" s="109">
        <f>_xlfn.XLOOKUP(B1411,'[3]Nur des jours'!$B:$B,'[3]Nur des jours'!$U:$U,"")</f>
        <v>0</v>
      </c>
      <c r="U1411" s="109">
        <v>0</v>
      </c>
      <c r="V1411" s="109">
        <v>2.7791689138865312</v>
      </c>
      <c r="W1411" s="109">
        <v>0</v>
      </c>
      <c r="X1411" s="109">
        <v>0</v>
      </c>
      <c r="Y1411" s="109">
        <v>0</v>
      </c>
      <c r="Z1411" s="109">
        <v>0</v>
      </c>
      <c r="AA1411" s="109">
        <v>0</v>
      </c>
      <c r="AB1411" s="109">
        <v>0</v>
      </c>
      <c r="AC1411" s="109">
        <v>0</v>
      </c>
      <c r="AD1411" s="109">
        <v>0</v>
      </c>
      <c r="AE1411" s="109">
        <v>0</v>
      </c>
      <c r="AF1411" s="109">
        <v>0</v>
      </c>
      <c r="AG1411" s="57" t="str">
        <f>_xlfn.XLOOKUP(B1411,[3]CALCULATION!$B:$B,[3]CALCULATION!$M:$M,"")</f>
        <v>Operationnel</v>
      </c>
      <c r="AH1411" s="57"/>
      <c r="AI1411" s="56" t="str" cm="1">
        <f t="array" ref="AI1411">IFERROR(_xlfn.IFS(
AK1411="MPR ISSUE","PDH",
AK1411="BSS Hardware Issue","BSS",
AK1411="Sites strategiques, MLL, Pylone, etc.","ENVTECH",
AK1411="AKTIVCO DEFAUT GE &amp; POWER Cabinet","AKTIVCO",
AK1411="AKTIVCO Coupure ENEO &amp; Baisse de tension","AKTIVCO GRID ONLY",
AK1411="Coupure ENEO &amp; Baisse de tension","IHS GRID ONLY",
AK1411="Defaut GE &amp; POWER Cabinet","IHS",
AK1411="Sharing","Partners",
AK1411="Sites strategiques &amp; DataCenter","SST &amp; DC",
AK1411="Exclu","Exclu",
AK1411="SAT","SAT",
AK1411="SPARE-ISSUE","SPARE-ISSUE",
AK1411="Fiber CAmtel","TRANS_FO_CAMTEL",
AK1411="Fiber AOF","Fiber AOF",
AK1411="Projet OCM (HUAWEI)","TRAVAUX-HUAWEI",
AK1411="Projet OCM (NOKIA)","TRAVAUX-NOKIA",
AK1411="ACCESS-ISSUE","ACCESS-ISSUE",
AK1411="Projet OCM (ZTE, NOKIA, autres projets)","TRAVAUX OCM",
AK1411="No root CAuse","No root cause",
AK1411="ODU HS","PDH",
AK1411="IP &amp; VLAN","PDH",
AK1411="Warehouse HUAWEI","SPARE-ISSUE",
AK1411="SPARE-HS","SPARE-ISSUE",
AK1411="Power Telco","BSS",AK1411="no impacts","no impacts"
),"")</f>
        <v>No root cause</v>
      </c>
      <c r="AJ1411" s="56" t="str" cm="1">
        <f t="array" ref="AJ1411">IFERROR(_xlfn.IFS(
AK1411="MPR ISSUE","TX ISSUE",
AK1411="BSS Hardware Issue","RAN ISSUE",
AK1411="Sites strategiques, MLL, Pylone, etc.","ENVTECH",
AK1411="AKTIVCO DEFAUT GE &amp; POWER Cabinet","POWER ISSUE",
AK1411="AKTIVCO Coupure ENEO &amp; Baisse de tension","POWER ISSUE",
AK1411="Coupure ENEO &amp; Baisse de tension","POWER ISSUE",
AK1411="Defaut GE &amp; POWER Cabinet","POWER ISSUE",
AK1411="Sharing","POWER ISSUE",
AK1411="Sites strategiques &amp; DataCenter","POWER ISSUE",
AK1411="Exclu","Exclu",
AK1411="SAT","TX ISSUE",
AK1411="SPARE-ISSUE","SPARE-ISSUE",
AK1411="Fiber CAmtel","TX ISSUE",
AK1411="Fiber AOF","TX ISSUE",
AK1411="Projet OCM (HUAWEI)","TRAVAUX-HUAWEI",
AK1411="Projet OCM (NOKIA)","TRAVAUX -NOKIA",
AK1411="ACCESS-ISSUE","ACCESS-ISSUE",
AK1411="Projet OCM (ZTE, NOKIA, autres projets)","TRAVAUX OCM",
AK1411="No root CAuse","No root cause",
AK1411="ODU HS","TX ISSUE",
AK1411="IP &amp; VLAN","TX ISSUE",
AK1411="Warehouse HUAWEI","SPARE-ISSUE",
AK1411="SPARE-HS","SPARE-ISSUE",
AK1411="Power Telco","RAN ISSUE",AK1411="no impacts","no impacts"
),"")</f>
        <v>No root cause</v>
      </c>
      <c r="AK1411" s="81" t="s">
        <v>5620</v>
      </c>
      <c r="AL1411" s="56" t="str" cm="1">
        <f t="array" ref="AL1411">IFERROR(_xlfn.IFS(
AK1411="MPR ISSUE","ACTIVE",
AK1411="BSS Hardware Issue","ACTIVE",
AK1411="Sites strategiques, MLL, Pylone, etc.","PASSIVE",
AK1411="AKTIVCO DEFAUT GE &amp; POWER Cabinet","PASSIVE",
AK1411="AKTIVCO Coupure ENEO &amp; Baisse de tension","PASSIVE",
AK1411="Coupure ENEO &amp; Baisse de tension","PASSIVE",
AK1411="Defaut GE &amp; POWER Cabinet","PASSIVE",
AK1411="Sharing","PASSIVE",
AK1411="Sites strategiques &amp; DataCenter","PASSIVE",
AK1411="Exclu","Exclu",
AK1411="SAT","ACTIVE",
AK1411="SPARE-ISSUE","SPARE-ISSUE",
AK1411="Fiber CAmtel","ACTIVE",
AK1411="Fiber AOF","ACTIVE",
AK1411="Projet OCM (HUAWEI)","PLANNED WORKS",
AK1411="Projet OCM (NOKIA)","PLANNED WORKS",
AK1411="ACCESS-ISSUE","ACCESS-ISSUE",
AK1411="Projet OCM (ZTE, NOKIA, autres projets)","PLANNED WORKS",
AK1411="No root CAuse","No root cause",
AK1411="ODU HS","ACTIVE",
AK1411="IP &amp; VLAN","ACTIVE",
AK1411="Warehouse HUAWEI","SPARE-ISSUE",
AK1411="SPARE-HS","SPARE-ISSUE",
AK1411="Power Telco","ACTIVE", AK1411="no impacts","no impacts"
),"")</f>
        <v>No root cause</v>
      </c>
      <c r="AM1411" s="108" t="s">
        <v>5537</v>
      </c>
      <c r="AN1411" s="117" t="s">
        <v>886</v>
      </c>
      <c r="AP1411" s="23" t="s">
        <v>5537</v>
      </c>
      <c r="AQ1411" s="23" t="s">
        <v>5537</v>
      </c>
      <c r="AR1411" s="7"/>
      <c r="AS1411" s="6"/>
      <c r="AT1411" s="7"/>
      <c r="AU1411" s="3" t="s">
        <v>5537</v>
      </c>
      <c r="AV1411" s="24" t="s">
        <v>5537</v>
      </c>
      <c r="AW1411" s="24" t="s">
        <v>5537</v>
      </c>
      <c r="AX1411" s="24" t="s">
        <v>5537</v>
      </c>
      <c r="AY1411" s="24" t="s">
        <v>5537</v>
      </c>
      <c r="AZ1411" s="24" t="s">
        <v>5537</v>
      </c>
      <c r="BA1411" s="24" t="s">
        <v>5537</v>
      </c>
      <c r="BB1411" s="24" t="s">
        <v>5537</v>
      </c>
      <c r="BC1411" s="24" t="s">
        <v>5537</v>
      </c>
      <c r="BD1411" s="24" t="s">
        <v>5537</v>
      </c>
      <c r="BE1411" s="24" t="s">
        <v>5537</v>
      </c>
      <c r="BF1411" s="24" t="s">
        <v>5537</v>
      </c>
      <c r="BG1411" s="24" t="s">
        <v>5537</v>
      </c>
      <c r="BH1411" s="24" t="s">
        <v>5537</v>
      </c>
      <c r="BI1411" s="9" t="s">
        <v>5537</v>
      </c>
      <c r="BJ1411" s="14"/>
      <c r="BK1411" s="14" t="s">
        <v>5537</v>
      </c>
      <c r="BL1411" s="14" t="str">
        <f>_xlfn.XLOOKUP(B1411,'[4]cell downs 18042026 17h'!$B:$B,'[4]cell downs 18042026 17h'!$B:$B,"")</f>
        <v/>
      </c>
      <c r="BM1411" s="14" t="str">
        <f>_xlfn.XLOOKUP(B1411,'[5]Cells Huawei 19042026 15h'!$B:$B,'[5]Cells Huawei 19042026 15h'!$B:$B,"")</f>
        <v/>
      </c>
      <c r="BN1411" s="9" t="str">
        <f>_xlfn.XLOOKUP(B1411,'[6]cells down 19042026 9H40'!$B:$B,'[6]cells down 19042026 9H40'!$B:$B,"")</f>
        <v/>
      </c>
      <c r="BO1411" s="9" t="s">
        <v>886</v>
      </c>
      <c r="BP1411" s="9" t="s">
        <v>12</v>
      </c>
    </row>
    <row r="1412" spans="1:68" s="9" customFormat="1" x14ac:dyDescent="0.35">
      <c r="A1412" s="1" t="s">
        <v>778</v>
      </c>
      <c r="B1412" s="8" t="s">
        <v>779</v>
      </c>
      <c r="C1412" s="3" t="str">
        <f>_xlfn.XLOOKUP(B1412,'[1]daily break down'!$D:$D,'[1]daily break down'!$E:$E,"")</f>
        <v>Garoua</v>
      </c>
      <c r="D1412" s="1" t="s">
        <v>11</v>
      </c>
      <c r="E1412" s="1" t="s">
        <v>12</v>
      </c>
      <c r="F1412" s="3" t="s">
        <v>23</v>
      </c>
      <c r="G1412" s="1" t="s">
        <v>24</v>
      </c>
      <c r="H1412" s="39" t="str">
        <f>_xlfn.XLOOKUP(B1412,[2]CALCULATION!$B:$B,[2]CALCULATION!$H:$H,"")</f>
        <v>Huawei</v>
      </c>
      <c r="I1412" s="34">
        <v>0</v>
      </c>
      <c r="J1412" s="34">
        <v>0</v>
      </c>
      <c r="K1412" s="34">
        <v>0</v>
      </c>
      <c r="L1412" s="34">
        <v>2.595949154331926</v>
      </c>
      <c r="M1412" s="34">
        <v>3.287450810854001</v>
      </c>
      <c r="N1412" s="34">
        <v>0</v>
      </c>
      <c r="O1412" s="34">
        <v>0</v>
      </c>
      <c r="P1412" s="34">
        <v>0</v>
      </c>
      <c r="Q1412" s="34">
        <v>0</v>
      </c>
      <c r="R1412" s="34">
        <v>0</v>
      </c>
      <c r="S1412" s="109">
        <v>0</v>
      </c>
      <c r="T1412" s="109">
        <f>_xlfn.XLOOKUP(B1412,'[3]Nur des jours'!$B:$B,'[3]Nur des jours'!$U:$U,"")</f>
        <v>0</v>
      </c>
      <c r="U1412" s="109">
        <v>0</v>
      </c>
      <c r="V1412" s="109">
        <v>2.2288497373249667</v>
      </c>
      <c r="W1412" s="109">
        <v>0</v>
      </c>
      <c r="X1412" s="109">
        <v>0</v>
      </c>
      <c r="Y1412" s="109">
        <v>0</v>
      </c>
      <c r="Z1412" s="109">
        <v>8.586698455910259</v>
      </c>
      <c r="AA1412" s="109">
        <v>0</v>
      </c>
      <c r="AB1412" s="109">
        <v>0</v>
      </c>
      <c r="AC1412" s="109">
        <v>0</v>
      </c>
      <c r="AD1412" s="109">
        <v>0</v>
      </c>
      <c r="AE1412" s="109">
        <v>0</v>
      </c>
      <c r="AF1412" s="109">
        <v>0</v>
      </c>
      <c r="AG1412" s="57" t="str">
        <f>_xlfn.XLOOKUP(B1412,[3]CALCULATION!$B:$B,[3]CALCULATION!$M:$M,"")</f>
        <v>Operationnel</v>
      </c>
      <c r="AH1412" s="57"/>
      <c r="AI1412" s="56" t="str" cm="1">
        <f t="array" ref="AI1412">IFERROR(_xlfn.IFS(
AK1412="MPR ISSUE","PDH",
AK1412="BSS Hardware Issue","BSS",
AK1412="Sites strategiques, MLL, Pylone, etc.","ENVTECH",
AK1412="AKTIVCO DEFAUT GE &amp; POWER Cabinet","AKTIVCO",
AK1412="AKTIVCO Coupure ENEO &amp; Baisse de tension","AKTIVCO GRID ONLY",
AK1412="Coupure ENEO &amp; Baisse de tension","IHS GRID ONLY",
AK1412="Defaut GE &amp; POWER Cabinet","IHS",
AK1412="Sharing","Partners",
AK1412="Sites strategiques &amp; DataCenter","SST &amp; DC",
AK1412="Exclu","Exclu",
AK1412="SAT","SAT",
AK1412="SPARE-ISSUE","SPARE-ISSUE",
AK1412="Fiber CAmtel","TRANS_FO_CAMTEL",
AK1412="Fiber AOF","Fiber AOF",
AK1412="Projet OCM (HUAWEI)","TRAVAUX-HUAWEI",
AK1412="Projet OCM (NOKIA)","TRAVAUX-NOKIA",
AK1412="ACCESS-ISSUE","ACCESS-ISSUE",
AK1412="Projet OCM (ZTE, NOKIA, autres projets)","TRAVAUX OCM",
AK1412="No root CAuse","No root cause",
AK1412="ODU HS","PDH",
AK1412="IP &amp; VLAN","PDH",
AK1412="Warehouse HUAWEI","SPARE-ISSUE",
AK1412="SPARE-HS","SPARE-ISSUE",
AK1412="Power Telco","BSS",AK1412="no impacts","no impacts"
),"")</f>
        <v>No root cause</v>
      </c>
      <c r="AJ1412" s="56" t="str" cm="1">
        <f t="array" ref="AJ1412">IFERROR(_xlfn.IFS(
AK1412="MPR ISSUE","TX ISSUE",
AK1412="BSS Hardware Issue","RAN ISSUE",
AK1412="Sites strategiques, MLL, Pylone, etc.","ENVTECH",
AK1412="AKTIVCO DEFAUT GE &amp; POWER Cabinet","POWER ISSUE",
AK1412="AKTIVCO Coupure ENEO &amp; Baisse de tension","POWER ISSUE",
AK1412="Coupure ENEO &amp; Baisse de tension","POWER ISSUE",
AK1412="Defaut GE &amp; POWER Cabinet","POWER ISSUE",
AK1412="Sharing","POWER ISSUE",
AK1412="Sites strategiques &amp; DataCenter","POWER ISSUE",
AK1412="Exclu","Exclu",
AK1412="SAT","TX ISSUE",
AK1412="SPARE-ISSUE","SPARE-ISSUE",
AK1412="Fiber CAmtel","TX ISSUE",
AK1412="Fiber AOF","TX ISSUE",
AK1412="Projet OCM (HUAWEI)","TRAVAUX-HUAWEI",
AK1412="Projet OCM (NOKIA)","TRAVAUX -NOKIA",
AK1412="ACCESS-ISSUE","ACCESS-ISSUE",
AK1412="Projet OCM (ZTE, NOKIA, autres projets)","TRAVAUX OCM",
AK1412="No root CAuse","No root cause",
AK1412="ODU HS","TX ISSUE",
AK1412="IP &amp; VLAN","TX ISSUE",
AK1412="Warehouse HUAWEI","SPARE-ISSUE",
AK1412="SPARE-HS","SPARE-ISSUE",
AK1412="Power Telco","RAN ISSUE",AK1412="no impacts","no impacts"
),"")</f>
        <v>No root cause</v>
      </c>
      <c r="AK1412" s="81" t="s">
        <v>5620</v>
      </c>
      <c r="AL1412" s="56" t="str" cm="1">
        <f t="array" ref="AL1412">IFERROR(_xlfn.IFS(
AK1412="MPR ISSUE","ACTIVE",
AK1412="BSS Hardware Issue","ACTIVE",
AK1412="Sites strategiques, MLL, Pylone, etc.","PASSIVE",
AK1412="AKTIVCO DEFAUT GE &amp; POWER Cabinet","PASSIVE",
AK1412="AKTIVCO Coupure ENEO &amp; Baisse de tension","PASSIVE",
AK1412="Coupure ENEO &amp; Baisse de tension","PASSIVE",
AK1412="Defaut GE &amp; POWER Cabinet","PASSIVE",
AK1412="Sharing","PASSIVE",
AK1412="Sites strategiques &amp; DataCenter","PASSIVE",
AK1412="Exclu","Exclu",
AK1412="SAT","ACTIVE",
AK1412="SPARE-ISSUE","SPARE-ISSUE",
AK1412="Fiber CAmtel","ACTIVE",
AK1412="Fiber AOF","ACTIVE",
AK1412="Projet OCM (HUAWEI)","PLANNED WORKS",
AK1412="Projet OCM (NOKIA)","PLANNED WORKS",
AK1412="ACCESS-ISSUE","ACCESS-ISSUE",
AK1412="Projet OCM (ZTE, NOKIA, autres projets)","PLANNED WORKS",
AK1412="No root CAuse","No root cause",
AK1412="ODU HS","ACTIVE",
AK1412="IP &amp; VLAN","ACTIVE",
AK1412="Warehouse HUAWEI","SPARE-ISSUE",
AK1412="SPARE-HS","SPARE-ISSUE",
AK1412="Power Telco","ACTIVE", AK1412="no impacts","no impacts"
),"")</f>
        <v>No root cause</v>
      </c>
      <c r="AM1412" s="108" t="s">
        <v>5537</v>
      </c>
      <c r="AN1412" s="117" t="s">
        <v>779</v>
      </c>
      <c r="AP1412" s="23" t="s">
        <v>5537</v>
      </c>
      <c r="AQ1412" s="23" t="s">
        <v>5537</v>
      </c>
      <c r="AR1412" s="7"/>
      <c r="AS1412" s="6"/>
      <c r="AT1412" s="7"/>
      <c r="AU1412" s="3" t="s">
        <v>5537</v>
      </c>
      <c r="AV1412" s="24" t="s">
        <v>5537</v>
      </c>
      <c r="AW1412" s="24" t="s">
        <v>5537</v>
      </c>
      <c r="AX1412" s="24" t="s">
        <v>5537</v>
      </c>
      <c r="AY1412" s="24" t="s">
        <v>5537</v>
      </c>
      <c r="AZ1412" s="24" t="s">
        <v>5537</v>
      </c>
      <c r="BA1412" s="24" t="s">
        <v>5537</v>
      </c>
      <c r="BB1412" s="24" t="s">
        <v>5537</v>
      </c>
      <c r="BC1412" s="24" t="s">
        <v>5537</v>
      </c>
      <c r="BD1412" s="24" t="s">
        <v>5537</v>
      </c>
      <c r="BE1412" s="24" t="s">
        <v>5537</v>
      </c>
      <c r="BF1412" s="24" t="s">
        <v>5537</v>
      </c>
      <c r="BG1412" s="24" t="s">
        <v>5537</v>
      </c>
      <c r="BH1412" s="24" t="s">
        <v>5537</v>
      </c>
      <c r="BI1412" s="9" t="s">
        <v>5537</v>
      </c>
      <c r="BJ1412" s="14"/>
      <c r="BK1412" s="14" t="s">
        <v>5537</v>
      </c>
      <c r="BL1412" s="14" t="str">
        <f>_xlfn.XLOOKUP(B1412,'[4]cell downs 18042026 17h'!$B:$B,'[4]cell downs 18042026 17h'!$B:$B,"")</f>
        <v/>
      </c>
      <c r="BM1412" s="14" t="str">
        <f>_xlfn.XLOOKUP(B1412,'[5]Cells Huawei 19042026 15h'!$B:$B,'[5]Cells Huawei 19042026 15h'!$B:$B,"")</f>
        <v/>
      </c>
      <c r="BN1412" s="9" t="str">
        <f>_xlfn.XLOOKUP(B1412,'[6]cells down 19042026 9H40'!$B:$B,'[6]cells down 19042026 9H40'!$B:$B,"")</f>
        <v/>
      </c>
      <c r="BO1412" s="9" t="s">
        <v>779</v>
      </c>
      <c r="BP1412" s="9" t="s">
        <v>12</v>
      </c>
    </row>
    <row r="1413" spans="1:68" s="9" customFormat="1" x14ac:dyDescent="0.35">
      <c r="A1413" s="1" t="s">
        <v>2571</v>
      </c>
      <c r="B1413" s="8" t="s">
        <v>2572</v>
      </c>
      <c r="C1413" s="3" t="str">
        <f>_xlfn.XLOOKUP(B1413,'[1]daily break down'!$D:$D,'[1]daily break down'!$E:$E,"")</f>
        <v>LITTORAL</v>
      </c>
      <c r="D1413" s="1" t="s">
        <v>21</v>
      </c>
      <c r="E1413" s="1" t="s">
        <v>122</v>
      </c>
      <c r="F1413" s="3" t="s">
        <v>31</v>
      </c>
      <c r="G1413" s="1" t="s">
        <v>2571</v>
      </c>
      <c r="H1413" s="40" t="str">
        <f>_xlfn.XLOOKUP(B1413,[2]CALCULATION!$B:$B,[2]CALCULATION!$H:$H,"")</f>
        <v>NOKIA</v>
      </c>
      <c r="I1413" s="34">
        <v>0</v>
      </c>
      <c r="J1413" s="34">
        <v>0</v>
      </c>
      <c r="K1413" s="34">
        <v>0</v>
      </c>
      <c r="L1413" s="34">
        <v>0</v>
      </c>
      <c r="M1413" s="34">
        <v>0</v>
      </c>
      <c r="N1413" s="34">
        <v>0</v>
      </c>
      <c r="O1413" s="34">
        <v>0</v>
      </c>
      <c r="P1413" s="34">
        <v>0</v>
      </c>
      <c r="Q1413" s="34">
        <v>0</v>
      </c>
      <c r="R1413" s="34">
        <v>0</v>
      </c>
      <c r="S1413" s="109">
        <v>0</v>
      </c>
      <c r="T1413" s="109">
        <f>_xlfn.XLOOKUP(B1413,'[3]Nur des jours'!$B:$B,'[3]Nur des jours'!$U:$U,"")</f>
        <v>0</v>
      </c>
      <c r="U1413" s="109">
        <v>0</v>
      </c>
      <c r="V1413" s="109">
        <v>0</v>
      </c>
      <c r="W1413" s="109">
        <v>0</v>
      </c>
      <c r="X1413" s="109">
        <v>0</v>
      </c>
      <c r="Y1413" s="109">
        <v>0</v>
      </c>
      <c r="Z1413" s="109">
        <v>0</v>
      </c>
      <c r="AA1413" s="109">
        <v>0</v>
      </c>
      <c r="AB1413" s="109">
        <v>0</v>
      </c>
      <c r="AC1413" s="109">
        <v>0</v>
      </c>
      <c r="AD1413" s="109">
        <v>0</v>
      </c>
      <c r="AE1413" s="109">
        <v>0</v>
      </c>
      <c r="AF1413" s="109">
        <v>0</v>
      </c>
      <c r="AG1413" s="57" t="str">
        <f>_xlfn.XLOOKUP(B1413,[3]CALCULATION!$B:$B,[3]CALCULATION!$M:$M,"")</f>
        <v>EXCLU</v>
      </c>
      <c r="AH1413" s="57"/>
      <c r="AI1413" s="56" t="str" cm="1">
        <f t="array" ref="AI1413">IFERROR(_xlfn.IFS(
AK1413="MPR ISSUE","PDH",
AK1413="BSS Hardware Issue","BSS",
AK1413="Sites strategiques, MLL, Pylone, etc.","ENVTECH",
AK1413="AKTIVCO DEFAUT GE &amp; POWER Cabinet","AKTIVCO",
AK1413="AKTIVCO Coupure ENEO &amp; Baisse de tension","AKTIVCO GRID ONLY",
AK1413="Coupure ENEO &amp; Baisse de tension","IHS GRID ONLY",
AK1413="Defaut GE &amp; POWER Cabinet","IHS",
AK1413="Sharing","Partners",
AK1413="Sites strategiques &amp; DataCenter","SST &amp; DC",
AK1413="Exclu","Exclu",
AK1413="SAT","SAT",
AK1413="SPARE-ISSUE","SPARE-ISSUE",
AK1413="Fiber CAmtel","TRANS_FO_CAMTEL",
AK1413="Fiber AOF","Fiber AOF",
AK1413="Projet OCM (HUAWEI)","TRAVAUX-HUAWEI",
AK1413="Projet OCM (NOKIA)","TRAVAUX-NOKIA",
AK1413="ACCESS-ISSUE","ACCESS-ISSUE",
AK1413="Projet OCM (ZTE, NOKIA, autres projets)","TRAVAUX OCM",
AK1413="No root CAuse","No root cause",
AK1413="ODU HS","PDH",
AK1413="IP &amp; VLAN","PDH",
AK1413="Warehouse HUAWEI","SPARE-ISSUE",
AK1413="SPARE-HS","SPARE-ISSUE",
AK1413="Power Telco","BSS",AK1413="no impacts","no impacts"
),"")</f>
        <v>Exclu</v>
      </c>
      <c r="AJ1413" s="56" t="str" cm="1">
        <f t="array" ref="AJ1413">IFERROR(_xlfn.IFS(
AK1413="MPR ISSUE","TX ISSUE",
AK1413="BSS Hardware Issue","RAN ISSUE",
AK1413="Sites strategiques, MLL, Pylone, etc.","ENVTECH",
AK1413="AKTIVCO DEFAUT GE &amp; POWER Cabinet","POWER ISSUE",
AK1413="AKTIVCO Coupure ENEO &amp; Baisse de tension","POWER ISSUE",
AK1413="Coupure ENEO &amp; Baisse de tension","POWER ISSUE",
AK1413="Defaut GE &amp; POWER Cabinet","POWER ISSUE",
AK1413="Sharing","POWER ISSUE",
AK1413="Sites strategiques &amp; DataCenter","POWER ISSUE",
AK1413="Exclu","Exclu",
AK1413="SAT","TX ISSUE",
AK1413="SPARE-ISSUE","SPARE-ISSUE",
AK1413="Fiber CAmtel","TX ISSUE",
AK1413="Fiber AOF","TX ISSUE",
AK1413="Projet OCM (HUAWEI)","TRAVAUX-HUAWEI",
AK1413="Projet OCM (NOKIA)","TRAVAUX -NOKIA",
AK1413="ACCESS-ISSUE","ACCESS-ISSUE",
AK1413="Projet OCM (ZTE, NOKIA, autres projets)","TRAVAUX OCM",
AK1413="No root CAuse","No root cause",
AK1413="ODU HS","TX ISSUE",
AK1413="IP &amp; VLAN","TX ISSUE",
AK1413="Warehouse HUAWEI","SPARE-ISSUE",
AK1413="SPARE-HS","SPARE-ISSUE",
AK1413="Power Telco","RAN ISSUE",AK1413="no impacts","no impacts"
),"")</f>
        <v>Exclu</v>
      </c>
      <c r="AK1413" s="81" t="s">
        <v>5559</v>
      </c>
      <c r="AL1413" s="56" t="str" cm="1">
        <f t="array" ref="AL1413">IFERROR(_xlfn.IFS(
AK1413="MPR ISSUE","ACTIVE",
AK1413="BSS Hardware Issue","ACTIVE",
AK1413="Sites strategiques, MLL, Pylone, etc.","PASSIVE",
AK1413="AKTIVCO DEFAUT GE &amp; POWER Cabinet","PASSIVE",
AK1413="AKTIVCO Coupure ENEO &amp; Baisse de tension","PASSIVE",
AK1413="Coupure ENEO &amp; Baisse de tension","PASSIVE",
AK1413="Defaut GE &amp; POWER Cabinet","PASSIVE",
AK1413="Sharing","PASSIVE",
AK1413="Sites strategiques &amp; DataCenter","PASSIVE",
AK1413="Exclu","Exclu",
AK1413="SAT","ACTIVE",
AK1413="SPARE-ISSUE","SPARE-ISSUE",
AK1413="Fiber CAmtel","ACTIVE",
AK1413="Fiber AOF","ACTIVE",
AK1413="Projet OCM (HUAWEI)","PLANNED WORKS",
AK1413="Projet OCM (NOKIA)","PLANNED WORKS",
AK1413="ACCESS-ISSUE","ACCESS-ISSUE",
AK1413="Projet OCM (ZTE, NOKIA, autres projets)","PLANNED WORKS",
AK1413="No root CAuse","No root cause",
AK1413="ODU HS","ACTIVE",
AK1413="IP &amp; VLAN","ACTIVE",
AK1413="Warehouse HUAWEI","SPARE-ISSUE",
AK1413="SPARE-HS","SPARE-ISSUE",
AK1413="Power Telco","ACTIVE", AK1413="no impacts","no impacts"
),"")</f>
        <v>Exclu</v>
      </c>
      <c r="AM1413" s="108" t="s">
        <v>5537</v>
      </c>
      <c r="AN1413" s="117" t="s">
        <v>2572</v>
      </c>
      <c r="AP1413" s="23" t="s">
        <v>5537</v>
      </c>
      <c r="AQ1413" s="23" t="s">
        <v>5537</v>
      </c>
      <c r="AR1413" s="7"/>
      <c r="AS1413" s="6"/>
      <c r="AT1413" s="7"/>
      <c r="AU1413" s="3" t="s">
        <v>5537</v>
      </c>
      <c r="AV1413" s="24" t="s">
        <v>5537</v>
      </c>
      <c r="AW1413" s="24" t="s">
        <v>5537</v>
      </c>
      <c r="AX1413" s="24" t="s">
        <v>5537</v>
      </c>
      <c r="AY1413" s="24" t="s">
        <v>5537</v>
      </c>
      <c r="AZ1413" s="24" t="s">
        <v>5537</v>
      </c>
      <c r="BA1413" s="24" t="s">
        <v>5537</v>
      </c>
      <c r="BB1413" s="24" t="s">
        <v>5537</v>
      </c>
      <c r="BC1413" s="24" t="s">
        <v>5537</v>
      </c>
      <c r="BD1413" s="24" t="s">
        <v>5537</v>
      </c>
      <c r="BE1413" s="24" t="s">
        <v>5537</v>
      </c>
      <c r="BF1413" s="24" t="s">
        <v>5537</v>
      </c>
      <c r="BG1413" s="24" t="s">
        <v>5537</v>
      </c>
      <c r="BH1413" s="24" t="s">
        <v>5537</v>
      </c>
      <c r="BI1413" s="9" t="s">
        <v>5537</v>
      </c>
      <c r="BJ1413" s="14"/>
      <c r="BK1413" s="14" t="s">
        <v>5537</v>
      </c>
      <c r="BL1413" s="14" t="str">
        <f>_xlfn.XLOOKUP(B1413,'[4]cell downs 18042026 17h'!$B:$B,'[4]cell downs 18042026 17h'!$B:$B,"")</f>
        <v/>
      </c>
      <c r="BM1413" s="14" t="str">
        <f>_xlfn.XLOOKUP(B1413,'[5]Cells Huawei 19042026 15h'!$B:$B,'[5]Cells Huawei 19042026 15h'!$B:$B,"")</f>
        <v/>
      </c>
      <c r="BN1413" s="9" t="str">
        <f>_xlfn.XLOOKUP(B1413,'[6]cells down 19042026 9H40'!$B:$B,'[6]cells down 19042026 9H40'!$B:$B,"")</f>
        <v/>
      </c>
      <c r="BO1413" s="9" t="s">
        <v>5537</v>
      </c>
      <c r="BP1413" s="9" t="s">
        <v>5537</v>
      </c>
    </row>
    <row r="1414" spans="1:68" s="9" customFormat="1" x14ac:dyDescent="0.35">
      <c r="A1414" s="1" t="s">
        <v>3831</v>
      </c>
      <c r="B1414" s="8" t="s">
        <v>3832</v>
      </c>
      <c r="C1414" s="3" t="str">
        <f>_xlfn.XLOOKUP(B1414,'[1]daily break down'!$D:$D,'[1]daily break down'!$E:$E,"")</f>
        <v>NORD</v>
      </c>
      <c r="D1414" s="1" t="s">
        <v>11</v>
      </c>
      <c r="E1414" s="1" t="s">
        <v>66</v>
      </c>
      <c r="F1414" s="3" t="s">
        <v>23</v>
      </c>
      <c r="G1414" s="1" t="s">
        <v>3833</v>
      </c>
      <c r="H1414" s="39" t="str">
        <f>_xlfn.XLOOKUP(B1414,[2]CALCULATION!$B:$B,[2]CALCULATION!$H:$H,"")</f>
        <v>HUAWEI</v>
      </c>
      <c r="I1414" s="34">
        <v>0</v>
      </c>
      <c r="J1414" s="34">
        <v>0</v>
      </c>
      <c r="K1414" s="34">
        <v>0</v>
      </c>
      <c r="L1414" s="34">
        <v>0</v>
      </c>
      <c r="M1414" s="34">
        <v>0</v>
      </c>
      <c r="N1414" s="34">
        <v>0</v>
      </c>
      <c r="O1414" s="34">
        <v>0</v>
      </c>
      <c r="P1414" s="34">
        <v>0</v>
      </c>
      <c r="Q1414" s="34">
        <v>0</v>
      </c>
      <c r="R1414" s="34">
        <v>0</v>
      </c>
      <c r="S1414" s="109">
        <v>0</v>
      </c>
      <c r="T1414" s="109">
        <f>_xlfn.XLOOKUP(B1414,'[3]Nur des jours'!$B:$B,'[3]Nur des jours'!$U:$U,"")</f>
        <v>0</v>
      </c>
      <c r="U1414" s="109">
        <v>0</v>
      </c>
      <c r="V1414" s="109">
        <v>1.2446209403794732</v>
      </c>
      <c r="W1414" s="109">
        <v>0</v>
      </c>
      <c r="X1414" s="109">
        <v>0</v>
      </c>
      <c r="Y1414" s="109">
        <v>0</v>
      </c>
      <c r="Z1414" s="109">
        <v>0</v>
      </c>
      <c r="AA1414" s="109">
        <v>0</v>
      </c>
      <c r="AB1414" s="109">
        <v>0</v>
      </c>
      <c r="AC1414" s="109">
        <v>0</v>
      </c>
      <c r="AD1414" s="109">
        <v>0</v>
      </c>
      <c r="AE1414" s="109">
        <v>0</v>
      </c>
      <c r="AF1414" s="109">
        <v>0</v>
      </c>
      <c r="AG1414" s="57" t="str">
        <f>_xlfn.XLOOKUP(B1414,[3]CALCULATION!$B:$B,[3]CALCULATION!$M:$M,"")</f>
        <v>Operationnel</v>
      </c>
      <c r="AH1414" s="57"/>
      <c r="AI1414" s="56" t="str" cm="1">
        <f t="array" ref="AI1414">IFERROR(_xlfn.IFS(
AK1414="MPR ISSUE","PDH",
AK1414="BSS Hardware Issue","BSS",
AK1414="Sites strategiques, MLL, Pylone, etc.","ENVTECH",
AK1414="AKTIVCO DEFAUT GE &amp; POWER Cabinet","AKTIVCO",
AK1414="AKTIVCO Coupure ENEO &amp; Baisse de tension","AKTIVCO GRID ONLY",
AK1414="Coupure ENEO &amp; Baisse de tension","IHS GRID ONLY",
AK1414="Defaut GE &amp; POWER Cabinet","IHS",
AK1414="Sharing","Partners",
AK1414="Sites strategiques &amp; DataCenter","SST &amp; DC",
AK1414="Exclu","Exclu",
AK1414="SAT","SAT",
AK1414="SPARE-ISSUE","SPARE-ISSUE",
AK1414="Fiber CAmtel","TRANS_FO_CAMTEL",
AK1414="Fiber AOF","Fiber AOF",
AK1414="Projet OCM (HUAWEI)","TRAVAUX-HUAWEI",
AK1414="Projet OCM (NOKIA)","TRAVAUX-NOKIA",
AK1414="ACCESS-ISSUE","ACCESS-ISSUE",
AK1414="Projet OCM (ZTE, NOKIA, autres projets)","TRAVAUX OCM",
AK1414="No root CAuse","No root cause",
AK1414="ODU HS","PDH",
AK1414="IP &amp; VLAN","PDH",
AK1414="Warehouse HUAWEI","SPARE-ISSUE",
AK1414="SPARE-HS","SPARE-ISSUE",
AK1414="Power Telco","BSS",AK1414="no impacts","no impacts"
),"")</f>
        <v>No root cause</v>
      </c>
      <c r="AJ1414" s="56" t="str" cm="1">
        <f t="array" ref="AJ1414">IFERROR(_xlfn.IFS(
AK1414="MPR ISSUE","TX ISSUE",
AK1414="BSS Hardware Issue","RAN ISSUE",
AK1414="Sites strategiques, MLL, Pylone, etc.","ENVTECH",
AK1414="AKTIVCO DEFAUT GE &amp; POWER Cabinet","POWER ISSUE",
AK1414="AKTIVCO Coupure ENEO &amp; Baisse de tension","POWER ISSUE",
AK1414="Coupure ENEO &amp; Baisse de tension","POWER ISSUE",
AK1414="Defaut GE &amp; POWER Cabinet","POWER ISSUE",
AK1414="Sharing","POWER ISSUE",
AK1414="Sites strategiques &amp; DataCenter","POWER ISSUE",
AK1414="Exclu","Exclu",
AK1414="SAT","TX ISSUE",
AK1414="SPARE-ISSUE","SPARE-ISSUE",
AK1414="Fiber CAmtel","TX ISSUE",
AK1414="Fiber AOF","TX ISSUE",
AK1414="Projet OCM (HUAWEI)","TRAVAUX-HUAWEI",
AK1414="Projet OCM (NOKIA)","TRAVAUX -NOKIA",
AK1414="ACCESS-ISSUE","ACCESS-ISSUE",
AK1414="Projet OCM (ZTE, NOKIA, autres projets)","TRAVAUX OCM",
AK1414="No root CAuse","No root cause",
AK1414="ODU HS","TX ISSUE",
AK1414="IP &amp; VLAN","TX ISSUE",
AK1414="Warehouse HUAWEI","SPARE-ISSUE",
AK1414="SPARE-HS","SPARE-ISSUE",
AK1414="Power Telco","RAN ISSUE",AK1414="no impacts","no impacts"
),"")</f>
        <v>No root cause</v>
      </c>
      <c r="AK1414" s="81" t="s">
        <v>5620</v>
      </c>
      <c r="AL1414" s="56" t="str" cm="1">
        <f t="array" ref="AL1414">IFERROR(_xlfn.IFS(
AK1414="MPR ISSUE","ACTIVE",
AK1414="BSS Hardware Issue","ACTIVE",
AK1414="Sites strategiques, MLL, Pylone, etc.","PASSIVE",
AK1414="AKTIVCO DEFAUT GE &amp; POWER Cabinet","PASSIVE",
AK1414="AKTIVCO Coupure ENEO &amp; Baisse de tension","PASSIVE",
AK1414="Coupure ENEO &amp; Baisse de tension","PASSIVE",
AK1414="Defaut GE &amp; POWER Cabinet","PASSIVE",
AK1414="Sharing","PASSIVE",
AK1414="Sites strategiques &amp; DataCenter","PASSIVE",
AK1414="Exclu","Exclu",
AK1414="SAT","ACTIVE",
AK1414="SPARE-ISSUE","SPARE-ISSUE",
AK1414="Fiber CAmtel","ACTIVE",
AK1414="Fiber AOF","ACTIVE",
AK1414="Projet OCM (HUAWEI)","PLANNED WORKS",
AK1414="Projet OCM (NOKIA)","PLANNED WORKS",
AK1414="ACCESS-ISSUE","ACCESS-ISSUE",
AK1414="Projet OCM (ZTE, NOKIA, autres projets)","PLANNED WORKS",
AK1414="No root CAuse","No root cause",
AK1414="ODU HS","ACTIVE",
AK1414="IP &amp; VLAN","ACTIVE",
AK1414="Warehouse HUAWEI","SPARE-ISSUE",
AK1414="SPARE-HS","SPARE-ISSUE",
AK1414="Power Telco","ACTIVE", AK1414="no impacts","no impacts"
),"")</f>
        <v>No root cause</v>
      </c>
      <c r="AM1414" s="108" t="s">
        <v>5537</v>
      </c>
      <c r="AN1414" s="117" t="s">
        <v>3832</v>
      </c>
      <c r="AP1414" s="23" t="s">
        <v>5537</v>
      </c>
      <c r="AQ1414" s="23" t="s">
        <v>5537</v>
      </c>
      <c r="AR1414" s="7"/>
      <c r="AS1414" s="6"/>
      <c r="AT1414" s="7"/>
      <c r="AU1414" s="3" t="s">
        <v>5537</v>
      </c>
      <c r="AV1414" s="24" t="s">
        <v>5537</v>
      </c>
      <c r="AW1414" s="24" t="s">
        <v>5537</v>
      </c>
      <c r="AX1414" s="24" t="s">
        <v>5537</v>
      </c>
      <c r="AY1414" s="24" t="s">
        <v>5537</v>
      </c>
      <c r="AZ1414" s="24" t="s">
        <v>5537</v>
      </c>
      <c r="BA1414" s="24" t="s">
        <v>5537</v>
      </c>
      <c r="BB1414" s="24" t="s">
        <v>5537</v>
      </c>
      <c r="BC1414" s="24" t="s">
        <v>5537</v>
      </c>
      <c r="BD1414" s="24" t="s">
        <v>5537</v>
      </c>
      <c r="BE1414" s="24" t="s">
        <v>5537</v>
      </c>
      <c r="BF1414" s="24" t="s">
        <v>5537</v>
      </c>
      <c r="BG1414" s="24" t="s">
        <v>5537</v>
      </c>
      <c r="BH1414" s="24" t="s">
        <v>5537</v>
      </c>
      <c r="BI1414" s="9" t="s">
        <v>5537</v>
      </c>
      <c r="BJ1414" s="14"/>
      <c r="BK1414" s="14" t="s">
        <v>5537</v>
      </c>
      <c r="BL1414" s="14" t="str">
        <f>_xlfn.XLOOKUP(B1414,'[4]cell downs 18042026 17h'!$B:$B,'[4]cell downs 18042026 17h'!$B:$B,"")</f>
        <v/>
      </c>
      <c r="BM1414" s="14" t="str">
        <f>_xlfn.XLOOKUP(B1414,'[5]Cells Huawei 19042026 15h'!$B:$B,'[5]Cells Huawei 19042026 15h'!$B:$B,"")</f>
        <v>NRD_069</v>
      </c>
      <c r="BN1414" s="9" t="str">
        <f>_xlfn.XLOOKUP(B1414,'[6]cells down 19042026 9H40'!$B:$B,'[6]cells down 19042026 9H40'!$B:$B,"")</f>
        <v/>
      </c>
      <c r="BO1414" s="9" t="s">
        <v>3832</v>
      </c>
      <c r="BP1414" s="9" t="s">
        <v>5537</v>
      </c>
    </row>
    <row r="1415" spans="1:68" s="9" customFormat="1" x14ac:dyDescent="0.35">
      <c r="A1415" s="1" t="s">
        <v>2669</v>
      </c>
      <c r="B1415" s="8" t="s">
        <v>2670</v>
      </c>
      <c r="C1415" s="3" t="str">
        <f>_xlfn.XLOOKUP(B1415,'[1]daily break down'!$D:$D,'[1]daily break down'!$E:$E,"")</f>
        <v>NORD-OUEST</v>
      </c>
      <c r="D1415" s="1" t="s">
        <v>11</v>
      </c>
      <c r="E1415" s="1" t="s">
        <v>12</v>
      </c>
      <c r="F1415" s="3" t="s">
        <v>102</v>
      </c>
      <c r="G1415" s="1" t="s">
        <v>52</v>
      </c>
      <c r="H1415" s="39" t="str">
        <f>_xlfn.XLOOKUP(B1415,[2]CALCULATION!$B:$B,[2]CALCULATION!$H:$H,"")</f>
        <v>Huawei</v>
      </c>
      <c r="I1415" s="34">
        <v>0</v>
      </c>
      <c r="J1415" s="34">
        <v>0</v>
      </c>
      <c r="K1415" s="34">
        <v>0</v>
      </c>
      <c r="L1415" s="34">
        <v>0</v>
      </c>
      <c r="M1415" s="34">
        <v>0.56287507169701478</v>
      </c>
      <c r="N1415" s="34">
        <v>0</v>
      </c>
      <c r="O1415" s="34">
        <v>0</v>
      </c>
      <c r="P1415" s="34">
        <v>0</v>
      </c>
      <c r="Q1415" s="34">
        <v>0</v>
      </c>
      <c r="R1415" s="34">
        <v>0</v>
      </c>
      <c r="S1415" s="109">
        <v>1.0384474350303767</v>
      </c>
      <c r="T1415" s="109">
        <f>_xlfn.XLOOKUP(B1415,'[3]Nur des jours'!$B:$B,'[3]Nur des jours'!$U:$U,"")</f>
        <v>0</v>
      </c>
      <c r="U1415" s="109">
        <v>0</v>
      </c>
      <c r="V1415" s="109">
        <v>1.0907042145003467</v>
      </c>
      <c r="W1415" s="109">
        <v>0</v>
      </c>
      <c r="X1415" s="109">
        <v>0</v>
      </c>
      <c r="Y1415" s="109">
        <v>0</v>
      </c>
      <c r="Z1415" s="109">
        <v>3.5271899335964356</v>
      </c>
      <c r="AA1415" s="109">
        <v>0</v>
      </c>
      <c r="AB1415" s="109">
        <v>0</v>
      </c>
      <c r="AC1415" s="109">
        <v>0</v>
      </c>
      <c r="AD1415" s="109">
        <v>0</v>
      </c>
      <c r="AE1415" s="109">
        <v>0</v>
      </c>
      <c r="AF1415" s="109">
        <v>0</v>
      </c>
      <c r="AG1415" s="57" t="str">
        <f>_xlfn.XLOOKUP(B1415,[3]CALCULATION!$B:$B,[3]CALCULATION!$M:$M,"")</f>
        <v>Operationnel</v>
      </c>
      <c r="AH1415" s="57"/>
      <c r="AI1415" s="56" t="str" cm="1">
        <f t="array" ref="AI1415">IFERROR(_xlfn.IFS(
AK1415="MPR ISSUE","PDH",
AK1415="BSS Hardware Issue","BSS",
AK1415="Sites strategiques, MLL, Pylone, etc.","ENVTECH",
AK1415="AKTIVCO DEFAUT GE &amp; POWER Cabinet","AKTIVCO",
AK1415="AKTIVCO Coupure ENEO &amp; Baisse de tension","AKTIVCO GRID ONLY",
AK1415="Coupure ENEO &amp; Baisse de tension","IHS GRID ONLY",
AK1415="Defaut GE &amp; POWER Cabinet","IHS",
AK1415="Sharing","Partners",
AK1415="Sites strategiques &amp; DataCenter","SST &amp; DC",
AK1415="Exclu","Exclu",
AK1415="SAT","SAT",
AK1415="SPARE-ISSUE","SPARE-ISSUE",
AK1415="Fiber CAmtel","TRANS_FO_CAMTEL",
AK1415="Fiber AOF","Fiber AOF",
AK1415="Projet OCM (HUAWEI)","TRAVAUX-HUAWEI",
AK1415="Projet OCM (NOKIA)","TRAVAUX-NOKIA",
AK1415="ACCESS-ISSUE","ACCESS-ISSUE",
AK1415="Projet OCM (ZTE, NOKIA, autres projets)","TRAVAUX OCM",
AK1415="No root CAuse","No root cause",
AK1415="ODU HS","PDH",
AK1415="IP &amp; VLAN","PDH",
AK1415="Warehouse HUAWEI","SPARE-ISSUE",
AK1415="SPARE-HS","SPARE-ISSUE",
AK1415="Power Telco","BSS",AK1415="no impacts","no impacts"
),"")</f>
        <v>No root cause</v>
      </c>
      <c r="AJ1415" s="56" t="str" cm="1">
        <f t="array" ref="AJ1415">IFERROR(_xlfn.IFS(
AK1415="MPR ISSUE","TX ISSUE",
AK1415="BSS Hardware Issue","RAN ISSUE",
AK1415="Sites strategiques, MLL, Pylone, etc.","ENVTECH",
AK1415="AKTIVCO DEFAUT GE &amp; POWER Cabinet","POWER ISSUE",
AK1415="AKTIVCO Coupure ENEO &amp; Baisse de tension","POWER ISSUE",
AK1415="Coupure ENEO &amp; Baisse de tension","POWER ISSUE",
AK1415="Defaut GE &amp; POWER Cabinet","POWER ISSUE",
AK1415="Sharing","POWER ISSUE",
AK1415="Sites strategiques &amp; DataCenter","POWER ISSUE",
AK1415="Exclu","Exclu",
AK1415="SAT","TX ISSUE",
AK1415="SPARE-ISSUE","SPARE-ISSUE",
AK1415="Fiber CAmtel","TX ISSUE",
AK1415="Fiber AOF","TX ISSUE",
AK1415="Projet OCM (HUAWEI)","TRAVAUX-HUAWEI",
AK1415="Projet OCM (NOKIA)","TRAVAUX -NOKIA",
AK1415="ACCESS-ISSUE","ACCESS-ISSUE",
AK1415="Projet OCM (ZTE, NOKIA, autres projets)","TRAVAUX OCM",
AK1415="No root CAuse","No root cause",
AK1415="ODU HS","TX ISSUE",
AK1415="IP &amp; VLAN","TX ISSUE",
AK1415="Warehouse HUAWEI","SPARE-ISSUE",
AK1415="SPARE-HS","SPARE-ISSUE",
AK1415="Power Telco","RAN ISSUE",AK1415="no impacts","no impacts"
),"")</f>
        <v>No root cause</v>
      </c>
      <c r="AK1415" s="81" t="s">
        <v>5620</v>
      </c>
      <c r="AL1415" s="56" t="str" cm="1">
        <f t="array" ref="AL1415">IFERROR(_xlfn.IFS(
AK1415="MPR ISSUE","ACTIVE",
AK1415="BSS Hardware Issue","ACTIVE",
AK1415="Sites strategiques, MLL, Pylone, etc.","PASSIVE",
AK1415="AKTIVCO DEFAUT GE &amp; POWER Cabinet","PASSIVE",
AK1415="AKTIVCO Coupure ENEO &amp; Baisse de tension","PASSIVE",
AK1415="Coupure ENEO &amp; Baisse de tension","PASSIVE",
AK1415="Defaut GE &amp; POWER Cabinet","PASSIVE",
AK1415="Sharing","PASSIVE",
AK1415="Sites strategiques &amp; DataCenter","PASSIVE",
AK1415="Exclu","Exclu",
AK1415="SAT","ACTIVE",
AK1415="SPARE-ISSUE","SPARE-ISSUE",
AK1415="Fiber CAmtel","ACTIVE",
AK1415="Fiber AOF","ACTIVE",
AK1415="Projet OCM (HUAWEI)","PLANNED WORKS",
AK1415="Projet OCM (NOKIA)","PLANNED WORKS",
AK1415="ACCESS-ISSUE","ACCESS-ISSUE",
AK1415="Projet OCM (ZTE, NOKIA, autres projets)","PLANNED WORKS",
AK1415="No root CAuse","No root cause",
AK1415="ODU HS","ACTIVE",
AK1415="IP &amp; VLAN","ACTIVE",
AK1415="Warehouse HUAWEI","SPARE-ISSUE",
AK1415="SPARE-HS","SPARE-ISSUE",
AK1415="Power Telco","ACTIVE", AK1415="no impacts","no impacts"
),"")</f>
        <v>No root cause</v>
      </c>
      <c r="AM1415" s="108" t="s">
        <v>5537</v>
      </c>
      <c r="AN1415" s="117" t="s">
        <v>2670</v>
      </c>
      <c r="AP1415" s="23" t="s">
        <v>5537</v>
      </c>
      <c r="AQ1415" s="23" t="s">
        <v>5537</v>
      </c>
      <c r="AR1415" s="7"/>
      <c r="AS1415" s="6"/>
      <c r="AT1415" s="7"/>
      <c r="AU1415" s="3" t="s">
        <v>5537</v>
      </c>
      <c r="AV1415" s="24" t="s">
        <v>5537</v>
      </c>
      <c r="AW1415" s="24" t="s">
        <v>5537</v>
      </c>
      <c r="AX1415" s="24" t="s">
        <v>5537</v>
      </c>
      <c r="AY1415" s="24" t="s">
        <v>5537</v>
      </c>
      <c r="AZ1415" s="24" t="s">
        <v>5537</v>
      </c>
      <c r="BA1415" s="24" t="s">
        <v>5537</v>
      </c>
      <c r="BB1415" s="24" t="s">
        <v>5537</v>
      </c>
      <c r="BC1415" s="24" t="s">
        <v>5537</v>
      </c>
      <c r="BD1415" s="24" t="s">
        <v>5537</v>
      </c>
      <c r="BE1415" s="24" t="s">
        <v>5537</v>
      </c>
      <c r="BF1415" s="24" t="s">
        <v>5537</v>
      </c>
      <c r="BG1415" s="24" t="s">
        <v>5537</v>
      </c>
      <c r="BH1415" s="24" t="s">
        <v>5537</v>
      </c>
      <c r="BI1415" s="9" t="s">
        <v>5537</v>
      </c>
      <c r="BJ1415" s="14"/>
      <c r="BK1415" s="14" t="s">
        <v>5537</v>
      </c>
      <c r="BL1415" s="14" t="str">
        <f>_xlfn.XLOOKUP(B1415,'[4]cell downs 18042026 17h'!$B:$B,'[4]cell downs 18042026 17h'!$B:$B,"")</f>
        <v/>
      </c>
      <c r="BM1415" s="14" t="str">
        <f>_xlfn.XLOOKUP(B1415,'[5]Cells Huawei 19042026 15h'!$B:$B,'[5]Cells Huawei 19042026 15h'!$B:$B,"")</f>
        <v/>
      </c>
      <c r="BN1415" s="9" t="str">
        <f>_xlfn.XLOOKUP(B1415,'[6]cells down 19042026 9H40'!$B:$B,'[6]cells down 19042026 9H40'!$B:$B,"")</f>
        <v/>
      </c>
      <c r="BO1415" s="9" t="s">
        <v>2670</v>
      </c>
      <c r="BP1415" s="9" t="s">
        <v>5537</v>
      </c>
    </row>
    <row r="1416" spans="1:68" s="9" customFormat="1" x14ac:dyDescent="0.35">
      <c r="A1416" s="1" t="s">
        <v>1672</v>
      </c>
      <c r="B1416" s="8" t="s">
        <v>1673</v>
      </c>
      <c r="C1416" s="3" t="str">
        <f>_xlfn.XLOOKUP(B1416,'[1]daily break down'!$D:$D,'[1]daily break down'!$E:$E,"")</f>
        <v>CENTRE</v>
      </c>
      <c r="D1416" s="1" t="s">
        <v>18</v>
      </c>
      <c r="E1416" s="1"/>
      <c r="F1416" s="3" t="s">
        <v>37</v>
      </c>
      <c r="G1416" s="1" t="s">
        <v>1618</v>
      </c>
      <c r="H1416" s="41" t="str">
        <f>_xlfn.XLOOKUP(B1416,[2]CALCULATION!$B:$B,[2]CALCULATION!$H:$H,"")</f>
        <v>ZTE</v>
      </c>
      <c r="I1416" s="34">
        <v>1.5248991961373319E-2</v>
      </c>
      <c r="J1416" s="34">
        <v>0.19985988762473889</v>
      </c>
      <c r="K1416" s="34">
        <v>2.773176327571889</v>
      </c>
      <c r="L1416" s="34">
        <v>0</v>
      </c>
      <c r="M1416" s="34">
        <v>6.1901633122451365</v>
      </c>
      <c r="N1416" s="34">
        <v>5.8409881489472029E-2</v>
      </c>
      <c r="O1416" s="34">
        <v>1.5945451769667809</v>
      </c>
      <c r="P1416" s="34">
        <v>0</v>
      </c>
      <c r="Q1416" s="34">
        <v>6.1743792679342411</v>
      </c>
      <c r="R1416" s="34">
        <v>4.2660437230511965</v>
      </c>
      <c r="S1416" s="109">
        <v>2.2073763030308222</v>
      </c>
      <c r="T1416" s="109">
        <f>_xlfn.XLOOKUP(B1416,'[3]Nur des jours'!$B:$B,'[3]Nur des jours'!$U:$U,"")</f>
        <v>0</v>
      </c>
      <c r="U1416" s="109">
        <v>0.39784709202615121</v>
      </c>
      <c r="V1416" s="109">
        <v>0.88945319076685136</v>
      </c>
      <c r="W1416" s="109">
        <v>0</v>
      </c>
      <c r="X1416" s="109">
        <v>0</v>
      </c>
      <c r="Y1416" s="109">
        <v>0</v>
      </c>
      <c r="Z1416" s="109">
        <v>0</v>
      </c>
      <c r="AA1416" s="109">
        <v>0</v>
      </c>
      <c r="AB1416" s="109">
        <v>0</v>
      </c>
      <c r="AC1416" s="109">
        <v>0</v>
      </c>
      <c r="AD1416" s="109">
        <v>0</v>
      </c>
      <c r="AE1416" s="109">
        <v>0</v>
      </c>
      <c r="AF1416" s="109">
        <v>0</v>
      </c>
      <c r="AG1416" s="57" t="str">
        <f>_xlfn.XLOOKUP(B1416,[3]CALCULATION!$B:$B,[3]CALCULATION!$M:$M,"")</f>
        <v>Operationnel</v>
      </c>
      <c r="AH1416" s="57"/>
      <c r="AI1416" s="56" t="str" cm="1">
        <f t="array" ref="AI1416">IFERROR(_xlfn.IFS(
AK1416="MPR ISSUE","PDH",
AK1416="BSS Hardware Issue","BSS",
AK1416="Sites strategiques, MLL, Pylone, etc.","ENVTECH",
AK1416="AKTIVCO DEFAUT GE &amp; POWER Cabinet","AKTIVCO",
AK1416="AKTIVCO Coupure ENEO &amp; Baisse de tension","AKTIVCO GRID ONLY",
AK1416="Coupure ENEO &amp; Baisse de tension","IHS GRID ONLY",
AK1416="Defaut GE &amp; POWER Cabinet","IHS",
AK1416="Sharing","Partners",
AK1416="Sites strategiques &amp; DataCenter","SST &amp; DC",
AK1416="Exclu","Exclu",
AK1416="SAT","SAT",
AK1416="SPARE-ISSUE","SPARE-ISSUE",
AK1416="Fiber CAmtel","TRANS_FO_CAMTEL",
AK1416="Fiber AOF","Fiber AOF",
AK1416="Projet OCM (HUAWEI)","TRAVAUX-HUAWEI",
AK1416="Projet OCM (NOKIA)","TRAVAUX-NOKIA",
AK1416="ACCESS-ISSUE","ACCESS-ISSUE",
AK1416="Projet OCM (ZTE, NOKIA, autres projets)","TRAVAUX OCM",
AK1416="No root CAuse","No root cause",
AK1416="ODU HS","PDH",
AK1416="IP &amp; VLAN","PDH",
AK1416="Warehouse HUAWEI","SPARE-ISSUE",
AK1416="SPARE-HS","SPARE-ISSUE",
AK1416="Power Telco","BSS",AK1416="no impacts","no impacts"
),"")</f>
        <v>No root cause</v>
      </c>
      <c r="AJ1416" s="56" t="str" cm="1">
        <f t="array" ref="AJ1416">IFERROR(_xlfn.IFS(
AK1416="MPR ISSUE","TX ISSUE",
AK1416="BSS Hardware Issue","RAN ISSUE",
AK1416="Sites strategiques, MLL, Pylone, etc.","ENVTECH",
AK1416="AKTIVCO DEFAUT GE &amp; POWER Cabinet","POWER ISSUE",
AK1416="AKTIVCO Coupure ENEO &amp; Baisse de tension","POWER ISSUE",
AK1416="Coupure ENEO &amp; Baisse de tension","POWER ISSUE",
AK1416="Defaut GE &amp; POWER Cabinet","POWER ISSUE",
AK1416="Sharing","POWER ISSUE",
AK1416="Sites strategiques &amp; DataCenter","POWER ISSUE",
AK1416="Exclu","Exclu",
AK1416="SAT","TX ISSUE",
AK1416="SPARE-ISSUE","SPARE-ISSUE",
AK1416="Fiber CAmtel","TX ISSUE",
AK1416="Fiber AOF","TX ISSUE",
AK1416="Projet OCM (HUAWEI)","TRAVAUX-HUAWEI",
AK1416="Projet OCM (NOKIA)","TRAVAUX -NOKIA",
AK1416="ACCESS-ISSUE","ACCESS-ISSUE",
AK1416="Projet OCM (ZTE, NOKIA, autres projets)","TRAVAUX OCM",
AK1416="No root CAuse","No root cause",
AK1416="ODU HS","TX ISSUE",
AK1416="IP &amp; VLAN","TX ISSUE",
AK1416="Warehouse HUAWEI","SPARE-ISSUE",
AK1416="SPARE-HS","SPARE-ISSUE",
AK1416="Power Telco","RAN ISSUE",AK1416="no impacts","no impacts"
),"")</f>
        <v>No root cause</v>
      </c>
      <c r="AK1416" s="81" t="s">
        <v>5620</v>
      </c>
      <c r="AL1416" s="56" t="str" cm="1">
        <f t="array" ref="AL1416">IFERROR(_xlfn.IFS(
AK1416="MPR ISSUE","ACTIVE",
AK1416="BSS Hardware Issue","ACTIVE",
AK1416="Sites strategiques, MLL, Pylone, etc.","PASSIVE",
AK1416="AKTIVCO DEFAUT GE &amp; POWER Cabinet","PASSIVE",
AK1416="AKTIVCO Coupure ENEO &amp; Baisse de tension","PASSIVE",
AK1416="Coupure ENEO &amp; Baisse de tension","PASSIVE",
AK1416="Defaut GE &amp; POWER Cabinet","PASSIVE",
AK1416="Sharing","PASSIVE",
AK1416="Sites strategiques &amp; DataCenter","PASSIVE",
AK1416="Exclu","Exclu",
AK1416="SAT","ACTIVE",
AK1416="SPARE-ISSUE","SPARE-ISSUE",
AK1416="Fiber CAmtel","ACTIVE",
AK1416="Fiber AOF","ACTIVE",
AK1416="Projet OCM (HUAWEI)","PLANNED WORKS",
AK1416="Projet OCM (NOKIA)","PLANNED WORKS",
AK1416="ACCESS-ISSUE","ACCESS-ISSUE",
AK1416="Projet OCM (ZTE, NOKIA, autres projets)","PLANNED WORKS",
AK1416="No root CAuse","No root cause",
AK1416="ODU HS","ACTIVE",
AK1416="IP &amp; VLAN","ACTIVE",
AK1416="Warehouse HUAWEI","SPARE-ISSUE",
AK1416="SPARE-HS","SPARE-ISSUE",
AK1416="Power Telco","ACTIVE", AK1416="no impacts","no impacts"
),"")</f>
        <v>No root cause</v>
      </c>
      <c r="AM1416" s="108" t="s">
        <v>5537</v>
      </c>
      <c r="AN1416" s="117" t="s">
        <v>1673</v>
      </c>
      <c r="AP1416" s="23" t="s">
        <v>5537</v>
      </c>
      <c r="AQ1416" s="23" t="s">
        <v>5537</v>
      </c>
      <c r="AR1416" s="7"/>
      <c r="AS1416" s="6"/>
      <c r="AT1416" s="7"/>
      <c r="AU1416" s="3" t="s">
        <v>5537</v>
      </c>
      <c r="AV1416" s="24" t="s">
        <v>5537</v>
      </c>
      <c r="AW1416" s="24" t="s">
        <v>5537</v>
      </c>
      <c r="AX1416" s="24" t="s">
        <v>5537</v>
      </c>
      <c r="AY1416" s="24" t="s">
        <v>5537</v>
      </c>
      <c r="AZ1416" s="24" t="s">
        <v>5537</v>
      </c>
      <c r="BA1416" s="24" t="s">
        <v>5537</v>
      </c>
      <c r="BB1416" s="24" t="s">
        <v>5537</v>
      </c>
      <c r="BC1416" s="24" t="s">
        <v>5537</v>
      </c>
      <c r="BD1416" s="24" t="s">
        <v>5537</v>
      </c>
      <c r="BE1416" s="24" t="s">
        <v>5537</v>
      </c>
      <c r="BF1416" s="24" t="s">
        <v>5537</v>
      </c>
      <c r="BG1416" s="24" t="s">
        <v>5537</v>
      </c>
      <c r="BH1416" s="24" t="s">
        <v>5537</v>
      </c>
      <c r="BI1416" s="9" t="s">
        <v>5537</v>
      </c>
      <c r="BJ1416" s="14"/>
      <c r="BK1416" s="14" t="s">
        <v>5537</v>
      </c>
      <c r="BL1416" s="14" t="str">
        <f>_xlfn.XLOOKUP(B1416,'[4]cell downs 18042026 17h'!$B:$B,'[4]cell downs 18042026 17h'!$B:$B,"")</f>
        <v/>
      </c>
      <c r="BM1416" s="14" t="str">
        <f>_xlfn.XLOOKUP(B1416,'[5]Cells Huawei 19042026 15h'!$B:$B,'[5]Cells Huawei 19042026 15h'!$B:$B,"")</f>
        <v/>
      </c>
      <c r="BN1416" s="9" t="str">
        <f>_xlfn.XLOOKUP(B1416,'[6]cells down 19042026 9H40'!$B:$B,'[6]cells down 19042026 9H40'!$B:$B,"")</f>
        <v/>
      </c>
      <c r="BO1416" s="9" t="s">
        <v>5537</v>
      </c>
      <c r="BP1416" s="9" t="s">
        <v>12</v>
      </c>
    </row>
    <row r="1417" spans="1:68" s="9" customFormat="1" x14ac:dyDescent="0.35">
      <c r="A1417" s="1" t="s">
        <v>2181</v>
      </c>
      <c r="B1417" s="8" t="s">
        <v>2182</v>
      </c>
      <c r="C1417" s="3" t="str">
        <f>_xlfn.XLOOKUP(B1417,'[1]daily break down'!$D:$D,'[1]daily break down'!$E:$E,"")</f>
        <v>CENTRE</v>
      </c>
      <c r="D1417" s="1" t="s">
        <v>11</v>
      </c>
      <c r="E1417" s="1" t="s">
        <v>12</v>
      </c>
      <c r="F1417" s="3" t="s">
        <v>37</v>
      </c>
      <c r="G1417" s="1" t="s">
        <v>1618</v>
      </c>
      <c r="H1417" s="41" t="str">
        <f>_xlfn.XLOOKUP(B1417,[2]CALCULATION!$B:$B,[2]CALCULATION!$H:$H,"")</f>
        <v>ZTE</v>
      </c>
      <c r="I1417" s="34">
        <v>0</v>
      </c>
      <c r="J1417" s="34">
        <v>0</v>
      </c>
      <c r="K1417" s="34">
        <v>0</v>
      </c>
      <c r="L1417" s="34">
        <v>0</v>
      </c>
      <c r="M1417" s="34">
        <v>0</v>
      </c>
      <c r="N1417" s="34">
        <v>0</v>
      </c>
      <c r="O1417" s="34">
        <v>0.21651785077318528</v>
      </c>
      <c r="P1417" s="34">
        <v>0</v>
      </c>
      <c r="Q1417" s="34">
        <v>3.5804276423738632</v>
      </c>
      <c r="R1417" s="34">
        <v>0</v>
      </c>
      <c r="S1417" s="109">
        <v>1.9547959238998613</v>
      </c>
      <c r="T1417" s="109">
        <f>_xlfn.XLOOKUP(B1417,'[3]Nur des jours'!$B:$B,'[3]Nur des jours'!$U:$U,"")</f>
        <v>0</v>
      </c>
      <c r="U1417" s="109">
        <v>0</v>
      </c>
      <c r="V1417" s="109">
        <v>0.87152893705786816</v>
      </c>
      <c r="W1417" s="109">
        <v>0</v>
      </c>
      <c r="X1417" s="109">
        <v>0</v>
      </c>
      <c r="Y1417" s="109">
        <v>0</v>
      </c>
      <c r="Z1417" s="109">
        <v>0</v>
      </c>
      <c r="AA1417" s="109">
        <v>0</v>
      </c>
      <c r="AB1417" s="109">
        <v>0</v>
      </c>
      <c r="AC1417" s="109">
        <v>0</v>
      </c>
      <c r="AD1417" s="109">
        <v>0</v>
      </c>
      <c r="AE1417" s="109">
        <v>0</v>
      </c>
      <c r="AF1417" s="109">
        <v>0</v>
      </c>
      <c r="AG1417" s="57" t="str">
        <f>_xlfn.XLOOKUP(B1417,[3]CALCULATION!$B:$B,[3]CALCULATION!$M:$M,"")</f>
        <v>Operationnel</v>
      </c>
      <c r="AH1417" s="57"/>
      <c r="AI1417" s="56" t="str" cm="1">
        <f t="array" ref="AI1417">IFERROR(_xlfn.IFS(
AK1417="MPR ISSUE","PDH",
AK1417="BSS Hardware Issue","BSS",
AK1417="Sites strategiques, MLL, Pylone, etc.","ENVTECH",
AK1417="AKTIVCO DEFAUT GE &amp; POWER Cabinet","AKTIVCO",
AK1417="AKTIVCO Coupure ENEO &amp; Baisse de tension","AKTIVCO GRID ONLY",
AK1417="Coupure ENEO &amp; Baisse de tension","IHS GRID ONLY",
AK1417="Defaut GE &amp; POWER Cabinet","IHS",
AK1417="Sharing","Partners",
AK1417="Sites strategiques &amp; DataCenter","SST &amp; DC",
AK1417="Exclu","Exclu",
AK1417="SAT","SAT",
AK1417="SPARE-ISSUE","SPARE-ISSUE",
AK1417="Fiber CAmtel","TRANS_FO_CAMTEL",
AK1417="Fiber AOF","Fiber AOF",
AK1417="Projet OCM (HUAWEI)","TRAVAUX-HUAWEI",
AK1417="Projet OCM (NOKIA)","TRAVAUX-NOKIA",
AK1417="ACCESS-ISSUE","ACCESS-ISSUE",
AK1417="Projet OCM (ZTE, NOKIA, autres projets)","TRAVAUX OCM",
AK1417="No root CAuse","No root cause",
AK1417="ODU HS","PDH",
AK1417="IP &amp; VLAN","PDH",
AK1417="Warehouse HUAWEI","SPARE-ISSUE",
AK1417="SPARE-HS","SPARE-ISSUE",
AK1417="Power Telco","BSS",AK1417="no impacts","no impacts"
),"")</f>
        <v>No root cause</v>
      </c>
      <c r="AJ1417" s="56" t="str" cm="1">
        <f t="array" ref="AJ1417">IFERROR(_xlfn.IFS(
AK1417="MPR ISSUE","TX ISSUE",
AK1417="BSS Hardware Issue","RAN ISSUE",
AK1417="Sites strategiques, MLL, Pylone, etc.","ENVTECH",
AK1417="AKTIVCO DEFAUT GE &amp; POWER Cabinet","POWER ISSUE",
AK1417="AKTIVCO Coupure ENEO &amp; Baisse de tension","POWER ISSUE",
AK1417="Coupure ENEO &amp; Baisse de tension","POWER ISSUE",
AK1417="Defaut GE &amp; POWER Cabinet","POWER ISSUE",
AK1417="Sharing","POWER ISSUE",
AK1417="Sites strategiques &amp; DataCenter","POWER ISSUE",
AK1417="Exclu","Exclu",
AK1417="SAT","TX ISSUE",
AK1417="SPARE-ISSUE","SPARE-ISSUE",
AK1417="Fiber CAmtel","TX ISSUE",
AK1417="Fiber AOF","TX ISSUE",
AK1417="Projet OCM (HUAWEI)","TRAVAUX-HUAWEI",
AK1417="Projet OCM (NOKIA)","TRAVAUX -NOKIA",
AK1417="ACCESS-ISSUE","ACCESS-ISSUE",
AK1417="Projet OCM (ZTE, NOKIA, autres projets)","TRAVAUX OCM",
AK1417="No root CAuse","No root cause",
AK1417="ODU HS","TX ISSUE",
AK1417="IP &amp; VLAN","TX ISSUE",
AK1417="Warehouse HUAWEI","SPARE-ISSUE",
AK1417="SPARE-HS","SPARE-ISSUE",
AK1417="Power Telco","RAN ISSUE",AK1417="no impacts","no impacts"
),"")</f>
        <v>No root cause</v>
      </c>
      <c r="AK1417" s="81" t="s">
        <v>5620</v>
      </c>
      <c r="AL1417" s="56" t="str" cm="1">
        <f t="array" ref="AL1417">IFERROR(_xlfn.IFS(
AK1417="MPR ISSUE","ACTIVE",
AK1417="BSS Hardware Issue","ACTIVE",
AK1417="Sites strategiques, MLL, Pylone, etc.","PASSIVE",
AK1417="AKTIVCO DEFAUT GE &amp; POWER Cabinet","PASSIVE",
AK1417="AKTIVCO Coupure ENEO &amp; Baisse de tension","PASSIVE",
AK1417="Coupure ENEO &amp; Baisse de tension","PASSIVE",
AK1417="Defaut GE &amp; POWER Cabinet","PASSIVE",
AK1417="Sharing","PASSIVE",
AK1417="Sites strategiques &amp; DataCenter","PASSIVE",
AK1417="Exclu","Exclu",
AK1417="SAT","ACTIVE",
AK1417="SPARE-ISSUE","SPARE-ISSUE",
AK1417="Fiber CAmtel","ACTIVE",
AK1417="Fiber AOF","ACTIVE",
AK1417="Projet OCM (HUAWEI)","PLANNED WORKS",
AK1417="Projet OCM (NOKIA)","PLANNED WORKS",
AK1417="ACCESS-ISSUE","ACCESS-ISSUE",
AK1417="Projet OCM (ZTE, NOKIA, autres projets)","PLANNED WORKS",
AK1417="No root CAuse","No root cause",
AK1417="ODU HS","ACTIVE",
AK1417="IP &amp; VLAN","ACTIVE",
AK1417="Warehouse HUAWEI","SPARE-ISSUE",
AK1417="SPARE-HS","SPARE-ISSUE",
AK1417="Power Telco","ACTIVE", AK1417="no impacts","no impacts"
),"")</f>
        <v>No root cause</v>
      </c>
      <c r="AM1417" s="108" t="s">
        <v>5537</v>
      </c>
      <c r="AN1417" s="117" t="s">
        <v>2182</v>
      </c>
      <c r="AP1417" s="23" t="s">
        <v>5537</v>
      </c>
      <c r="AQ1417" s="23" t="s">
        <v>5537</v>
      </c>
      <c r="AR1417" s="7"/>
      <c r="AS1417" s="6"/>
      <c r="AT1417" s="7"/>
      <c r="AU1417" s="3" t="s">
        <v>5537</v>
      </c>
      <c r="AV1417" s="24" t="s">
        <v>5537</v>
      </c>
      <c r="AW1417" s="24" t="s">
        <v>5537</v>
      </c>
      <c r="AX1417" s="24" t="s">
        <v>5537</v>
      </c>
      <c r="AY1417" s="24" t="s">
        <v>5537</v>
      </c>
      <c r="AZ1417" s="24" t="s">
        <v>5537</v>
      </c>
      <c r="BA1417" s="24" t="s">
        <v>5537</v>
      </c>
      <c r="BB1417" s="24" t="s">
        <v>5537</v>
      </c>
      <c r="BC1417" s="24" t="s">
        <v>5537</v>
      </c>
      <c r="BD1417" s="24" t="s">
        <v>5537</v>
      </c>
      <c r="BE1417" s="24" t="s">
        <v>5537</v>
      </c>
      <c r="BF1417" s="24" t="s">
        <v>5537</v>
      </c>
      <c r="BG1417" s="24" t="s">
        <v>5537</v>
      </c>
      <c r="BH1417" s="24" t="s">
        <v>5537</v>
      </c>
      <c r="BI1417" s="9" t="s">
        <v>5537</v>
      </c>
      <c r="BJ1417" s="14"/>
      <c r="BK1417" s="14" t="s">
        <v>5537</v>
      </c>
      <c r="BL1417" s="14" t="str">
        <f>_xlfn.XLOOKUP(B1417,'[4]cell downs 18042026 17h'!$B:$B,'[4]cell downs 18042026 17h'!$B:$B,"")</f>
        <v/>
      </c>
      <c r="BM1417" s="14" t="str">
        <f>_xlfn.XLOOKUP(B1417,'[5]Cells Huawei 19042026 15h'!$B:$B,'[5]Cells Huawei 19042026 15h'!$B:$B,"")</f>
        <v/>
      </c>
      <c r="BN1417" s="9" t="str">
        <f>_xlfn.XLOOKUP(B1417,'[6]cells down 19042026 9H40'!$B:$B,'[6]cells down 19042026 9H40'!$B:$B,"")</f>
        <v/>
      </c>
      <c r="BO1417" s="9" t="s">
        <v>2182</v>
      </c>
      <c r="BP1417" s="9" t="s">
        <v>12</v>
      </c>
    </row>
    <row r="1418" spans="1:68" s="9" customFormat="1" x14ac:dyDescent="0.35">
      <c r="A1418" s="1" t="s">
        <v>2087</v>
      </c>
      <c r="B1418" s="8" t="s">
        <v>2088</v>
      </c>
      <c r="C1418" s="3" t="str">
        <f>_xlfn.XLOOKUP(B1418,'[1]daily break down'!$D:$D,'[1]daily break down'!$E:$E,"")</f>
        <v>CENTRE</v>
      </c>
      <c r="D1418" s="1" t="s">
        <v>357</v>
      </c>
      <c r="E1418" s="1" t="s">
        <v>563</v>
      </c>
      <c r="F1418" s="3" t="s">
        <v>69</v>
      </c>
      <c r="G1418" s="1" t="s">
        <v>2089</v>
      </c>
      <c r="H1418" s="40" t="str">
        <f>_xlfn.XLOOKUP(B1418,[2]CALCULATION!$B:$B,[2]CALCULATION!$H:$H,"")</f>
        <v>NOKIA</v>
      </c>
      <c r="I1418" s="34">
        <v>0</v>
      </c>
      <c r="J1418" s="34">
        <v>0</v>
      </c>
      <c r="K1418" s="34">
        <v>3.759398628524356E-3</v>
      </c>
      <c r="L1418" s="34">
        <v>0</v>
      </c>
      <c r="M1418" s="34">
        <v>0</v>
      </c>
      <c r="N1418" s="34">
        <v>0</v>
      </c>
      <c r="O1418" s="34">
        <v>0</v>
      </c>
      <c r="P1418" s="34">
        <v>0</v>
      </c>
      <c r="Q1418" s="34">
        <v>0.22160425785545262</v>
      </c>
      <c r="R1418" s="34">
        <v>0</v>
      </c>
      <c r="S1418" s="109">
        <v>0</v>
      </c>
      <c r="T1418" s="109">
        <f>_xlfn.XLOOKUP(B1418,'[3]Nur des jours'!$B:$B,'[3]Nur des jours'!$U:$U,"")</f>
        <v>0</v>
      </c>
      <c r="U1418" s="109">
        <v>0</v>
      </c>
      <c r="V1418" s="109">
        <v>0.83307650820556278</v>
      </c>
      <c r="W1418" s="109">
        <v>0</v>
      </c>
      <c r="X1418" s="109">
        <v>0</v>
      </c>
      <c r="Y1418" s="109">
        <v>0</v>
      </c>
      <c r="Z1418" s="109">
        <v>0.10119623437290447</v>
      </c>
      <c r="AA1418" s="109">
        <v>0</v>
      </c>
      <c r="AB1418" s="109">
        <v>0</v>
      </c>
      <c r="AC1418" s="109">
        <v>0</v>
      </c>
      <c r="AD1418" s="109">
        <v>0</v>
      </c>
      <c r="AE1418" s="109">
        <v>0</v>
      </c>
      <c r="AF1418" s="109">
        <v>0</v>
      </c>
      <c r="AG1418" s="57" t="str">
        <f>_xlfn.XLOOKUP(B1418,[3]CALCULATION!$B:$B,[3]CALCULATION!$M:$M,"")</f>
        <v>Operationnel</v>
      </c>
      <c r="AH1418" s="57"/>
      <c r="AI1418" s="56" t="str" cm="1">
        <f t="array" ref="AI1418">IFERROR(_xlfn.IFS(
AK1418="MPR ISSUE","PDH",
AK1418="BSS Hardware Issue","BSS",
AK1418="Sites strategiques, MLL, Pylone, etc.","ENVTECH",
AK1418="AKTIVCO DEFAUT GE &amp; POWER Cabinet","AKTIVCO",
AK1418="AKTIVCO Coupure ENEO &amp; Baisse de tension","AKTIVCO GRID ONLY",
AK1418="Coupure ENEO &amp; Baisse de tension","IHS GRID ONLY",
AK1418="Defaut GE &amp; POWER Cabinet","IHS",
AK1418="Sharing","Partners",
AK1418="Sites strategiques &amp; DataCenter","SST &amp; DC",
AK1418="Exclu","Exclu",
AK1418="SAT","SAT",
AK1418="SPARE-ISSUE","SPARE-ISSUE",
AK1418="Fiber CAmtel","TRANS_FO_CAMTEL",
AK1418="Fiber AOF","Fiber AOF",
AK1418="Projet OCM (HUAWEI)","TRAVAUX-HUAWEI",
AK1418="Projet OCM (NOKIA)","TRAVAUX-NOKIA",
AK1418="ACCESS-ISSUE","ACCESS-ISSUE",
AK1418="Projet OCM (ZTE, NOKIA, autres projets)","TRAVAUX OCM",
AK1418="No root CAuse","No root cause",
AK1418="ODU HS","PDH",
AK1418="IP &amp; VLAN","PDH",
AK1418="Warehouse HUAWEI","SPARE-ISSUE",
AK1418="SPARE-HS","SPARE-ISSUE",
AK1418="Power Telco","BSS",AK1418="no impacts","no impacts"
),"")</f>
        <v>No root cause</v>
      </c>
      <c r="AJ1418" s="56" t="str" cm="1">
        <f t="array" ref="AJ1418">IFERROR(_xlfn.IFS(
AK1418="MPR ISSUE","TX ISSUE",
AK1418="BSS Hardware Issue","RAN ISSUE",
AK1418="Sites strategiques, MLL, Pylone, etc.","ENVTECH",
AK1418="AKTIVCO DEFAUT GE &amp; POWER Cabinet","POWER ISSUE",
AK1418="AKTIVCO Coupure ENEO &amp; Baisse de tension","POWER ISSUE",
AK1418="Coupure ENEO &amp; Baisse de tension","POWER ISSUE",
AK1418="Defaut GE &amp; POWER Cabinet","POWER ISSUE",
AK1418="Sharing","POWER ISSUE",
AK1418="Sites strategiques &amp; DataCenter","POWER ISSUE",
AK1418="Exclu","Exclu",
AK1418="SAT","TX ISSUE",
AK1418="SPARE-ISSUE","SPARE-ISSUE",
AK1418="Fiber CAmtel","TX ISSUE",
AK1418="Fiber AOF","TX ISSUE",
AK1418="Projet OCM (HUAWEI)","TRAVAUX-HUAWEI",
AK1418="Projet OCM (NOKIA)","TRAVAUX -NOKIA",
AK1418="ACCESS-ISSUE","ACCESS-ISSUE",
AK1418="Projet OCM (ZTE, NOKIA, autres projets)","TRAVAUX OCM",
AK1418="No root CAuse","No root cause",
AK1418="ODU HS","TX ISSUE",
AK1418="IP &amp; VLAN","TX ISSUE",
AK1418="Warehouse HUAWEI","SPARE-ISSUE",
AK1418="SPARE-HS","SPARE-ISSUE",
AK1418="Power Telco","RAN ISSUE",AK1418="no impacts","no impacts"
),"")</f>
        <v>No root cause</v>
      </c>
      <c r="AK1418" s="81" t="s">
        <v>5620</v>
      </c>
      <c r="AL1418" s="56" t="str" cm="1">
        <f t="array" ref="AL1418">IFERROR(_xlfn.IFS(
AK1418="MPR ISSUE","ACTIVE",
AK1418="BSS Hardware Issue","ACTIVE",
AK1418="Sites strategiques, MLL, Pylone, etc.","PASSIVE",
AK1418="AKTIVCO DEFAUT GE &amp; POWER Cabinet","PASSIVE",
AK1418="AKTIVCO Coupure ENEO &amp; Baisse de tension","PASSIVE",
AK1418="Coupure ENEO &amp; Baisse de tension","PASSIVE",
AK1418="Defaut GE &amp; POWER Cabinet","PASSIVE",
AK1418="Sharing","PASSIVE",
AK1418="Sites strategiques &amp; DataCenter","PASSIVE",
AK1418="Exclu","Exclu",
AK1418="SAT","ACTIVE",
AK1418="SPARE-ISSUE","SPARE-ISSUE",
AK1418="Fiber CAmtel","ACTIVE",
AK1418="Fiber AOF","ACTIVE",
AK1418="Projet OCM (HUAWEI)","PLANNED WORKS",
AK1418="Projet OCM (NOKIA)","PLANNED WORKS",
AK1418="ACCESS-ISSUE","ACCESS-ISSUE",
AK1418="Projet OCM (ZTE, NOKIA, autres projets)","PLANNED WORKS",
AK1418="No root CAuse","No root cause",
AK1418="ODU HS","ACTIVE",
AK1418="IP &amp; VLAN","ACTIVE",
AK1418="Warehouse HUAWEI","SPARE-ISSUE",
AK1418="SPARE-HS","SPARE-ISSUE",
AK1418="Power Telco","ACTIVE", AK1418="no impacts","no impacts"
),"")</f>
        <v>No root cause</v>
      </c>
      <c r="AM1418" s="108" t="s">
        <v>5537</v>
      </c>
      <c r="AN1418" s="117" t="s">
        <v>2088</v>
      </c>
      <c r="AP1418" s="23" t="s">
        <v>5537</v>
      </c>
      <c r="AQ1418" s="23" t="s">
        <v>5537</v>
      </c>
      <c r="AR1418" s="7"/>
      <c r="AS1418" s="6"/>
      <c r="AT1418" s="7"/>
      <c r="AU1418" s="3" t="s">
        <v>5537</v>
      </c>
      <c r="AV1418" s="24" t="s">
        <v>5537</v>
      </c>
      <c r="AW1418" s="24" t="s">
        <v>5537</v>
      </c>
      <c r="AX1418" s="24" t="s">
        <v>5537</v>
      </c>
      <c r="AY1418" s="24" t="s">
        <v>5537</v>
      </c>
      <c r="AZ1418" s="24" t="s">
        <v>5537</v>
      </c>
      <c r="BA1418" s="24" t="s">
        <v>5537</v>
      </c>
      <c r="BB1418" s="24" t="s">
        <v>5537</v>
      </c>
      <c r="BC1418" s="24" t="s">
        <v>5537</v>
      </c>
      <c r="BD1418" s="24" t="s">
        <v>5537</v>
      </c>
      <c r="BE1418" s="24" t="s">
        <v>5537</v>
      </c>
      <c r="BF1418" s="24" t="s">
        <v>5537</v>
      </c>
      <c r="BG1418" s="24" t="s">
        <v>5537</v>
      </c>
      <c r="BH1418" s="24" t="s">
        <v>5537</v>
      </c>
      <c r="BI1418" s="9" t="s">
        <v>5537</v>
      </c>
      <c r="BJ1418" s="14"/>
      <c r="BK1418" s="14" t="s">
        <v>5537</v>
      </c>
      <c r="BL1418" s="14" t="str">
        <f>_xlfn.XLOOKUP(B1418,'[4]cell downs 18042026 17h'!$B:$B,'[4]cell downs 18042026 17h'!$B:$B,"")</f>
        <v/>
      </c>
      <c r="BM1418" s="14" t="str">
        <f>_xlfn.XLOOKUP(B1418,'[5]Cells Huawei 19042026 15h'!$B:$B,'[5]Cells Huawei 19042026 15h'!$B:$B,"")</f>
        <v/>
      </c>
      <c r="BN1418" s="9" t="str">
        <f>_xlfn.XLOOKUP(B1418,'[6]cells down 19042026 9H40'!$B:$B,'[6]cells down 19042026 9H40'!$B:$B,"")</f>
        <v/>
      </c>
      <c r="BO1418" s="9" t="s">
        <v>5537</v>
      </c>
      <c r="BP1418" s="9" t="s">
        <v>302</v>
      </c>
    </row>
    <row r="1419" spans="1:68" s="9" customFormat="1" x14ac:dyDescent="0.35">
      <c r="A1419" s="1" t="s">
        <v>2275</v>
      </c>
      <c r="B1419" s="8" t="s">
        <v>2276</v>
      </c>
      <c r="C1419" s="3" t="str">
        <f>_xlfn.XLOOKUP(B1419,'[1]daily break down'!$D:$D,'[1]daily break down'!$E:$E,"")</f>
        <v>Ngaoundere</v>
      </c>
      <c r="D1419" s="1" t="s">
        <v>11</v>
      </c>
      <c r="E1419" s="1" t="s">
        <v>12</v>
      </c>
      <c r="F1419" s="3" t="s">
        <v>90</v>
      </c>
      <c r="G1419" s="1" t="s">
        <v>91</v>
      </c>
      <c r="H1419" s="39" t="str">
        <f>_xlfn.XLOOKUP(B1419,[2]CALCULATION!$B:$B,[2]CALCULATION!$H:$H,"")</f>
        <v>Huawei</v>
      </c>
      <c r="I1419" s="34">
        <v>0</v>
      </c>
      <c r="J1419" s="34">
        <v>0</v>
      </c>
      <c r="K1419" s="34">
        <v>0</v>
      </c>
      <c r="L1419" s="34">
        <v>0</v>
      </c>
      <c r="M1419" s="34">
        <v>0</v>
      </c>
      <c r="N1419" s="34">
        <v>0</v>
      </c>
      <c r="O1419" s="34">
        <v>0</v>
      </c>
      <c r="P1419" s="34">
        <v>0</v>
      </c>
      <c r="Q1419" s="34">
        <v>0</v>
      </c>
      <c r="R1419" s="34">
        <v>0</v>
      </c>
      <c r="S1419" s="109">
        <v>0</v>
      </c>
      <c r="T1419" s="109">
        <f>_xlfn.XLOOKUP(B1419,'[3]Nur des jours'!$B:$B,'[3]Nur des jours'!$U:$U,"")</f>
        <v>0</v>
      </c>
      <c r="U1419" s="109">
        <v>0</v>
      </c>
      <c r="V1419" s="109">
        <v>0.70002682395778926</v>
      </c>
      <c r="W1419" s="109">
        <v>0</v>
      </c>
      <c r="X1419" s="109">
        <v>0</v>
      </c>
      <c r="Y1419" s="109">
        <v>0</v>
      </c>
      <c r="Z1419" s="109">
        <v>0</v>
      </c>
      <c r="AA1419" s="109">
        <v>0</v>
      </c>
      <c r="AB1419" s="109">
        <v>0</v>
      </c>
      <c r="AC1419" s="109">
        <v>0</v>
      </c>
      <c r="AD1419" s="109">
        <v>0</v>
      </c>
      <c r="AE1419" s="109">
        <v>0</v>
      </c>
      <c r="AF1419" s="109">
        <v>0</v>
      </c>
      <c r="AG1419" s="57" t="str">
        <f>_xlfn.XLOOKUP(B1419,[3]CALCULATION!$B:$B,[3]CALCULATION!$M:$M,"")</f>
        <v>Operationnel</v>
      </c>
      <c r="AH1419" s="57"/>
      <c r="AI1419" s="56" t="str" cm="1">
        <f t="array" ref="AI1419">IFERROR(_xlfn.IFS(
AK1419="MPR ISSUE","PDH",
AK1419="BSS Hardware Issue","BSS",
AK1419="Sites strategiques, MLL, Pylone, etc.","ENVTECH",
AK1419="AKTIVCO DEFAUT GE &amp; POWER Cabinet","AKTIVCO",
AK1419="AKTIVCO Coupure ENEO &amp; Baisse de tension","AKTIVCO GRID ONLY",
AK1419="Coupure ENEO &amp; Baisse de tension","IHS GRID ONLY",
AK1419="Defaut GE &amp; POWER Cabinet","IHS",
AK1419="Sharing","Partners",
AK1419="Sites strategiques &amp; DataCenter","SST &amp; DC",
AK1419="Exclu","Exclu",
AK1419="SAT","SAT",
AK1419="SPARE-ISSUE","SPARE-ISSUE",
AK1419="Fiber CAmtel","TRANS_FO_CAMTEL",
AK1419="Fiber AOF","Fiber AOF",
AK1419="Projet OCM (HUAWEI)","TRAVAUX-HUAWEI",
AK1419="Projet OCM (NOKIA)","TRAVAUX-NOKIA",
AK1419="ACCESS-ISSUE","ACCESS-ISSUE",
AK1419="Projet OCM (ZTE, NOKIA, autres projets)","TRAVAUX OCM",
AK1419="No root CAuse","No root cause",
AK1419="ODU HS","PDH",
AK1419="IP &amp; VLAN","PDH",
AK1419="Warehouse HUAWEI","SPARE-ISSUE",
AK1419="SPARE-HS","SPARE-ISSUE",
AK1419="Power Telco","BSS",AK1419="no impacts","no impacts"
),"")</f>
        <v>No root cause</v>
      </c>
      <c r="AJ1419" s="56" t="str" cm="1">
        <f t="array" ref="AJ1419">IFERROR(_xlfn.IFS(
AK1419="MPR ISSUE","TX ISSUE",
AK1419="BSS Hardware Issue","RAN ISSUE",
AK1419="Sites strategiques, MLL, Pylone, etc.","ENVTECH",
AK1419="AKTIVCO DEFAUT GE &amp; POWER Cabinet","POWER ISSUE",
AK1419="AKTIVCO Coupure ENEO &amp; Baisse de tension","POWER ISSUE",
AK1419="Coupure ENEO &amp; Baisse de tension","POWER ISSUE",
AK1419="Defaut GE &amp; POWER Cabinet","POWER ISSUE",
AK1419="Sharing","POWER ISSUE",
AK1419="Sites strategiques &amp; DataCenter","POWER ISSUE",
AK1419="Exclu","Exclu",
AK1419="SAT","TX ISSUE",
AK1419="SPARE-ISSUE","SPARE-ISSUE",
AK1419="Fiber CAmtel","TX ISSUE",
AK1419="Fiber AOF","TX ISSUE",
AK1419="Projet OCM (HUAWEI)","TRAVAUX-HUAWEI",
AK1419="Projet OCM (NOKIA)","TRAVAUX -NOKIA",
AK1419="ACCESS-ISSUE","ACCESS-ISSUE",
AK1419="Projet OCM (ZTE, NOKIA, autres projets)","TRAVAUX OCM",
AK1419="No root CAuse","No root cause",
AK1419="ODU HS","TX ISSUE",
AK1419="IP &amp; VLAN","TX ISSUE",
AK1419="Warehouse HUAWEI","SPARE-ISSUE",
AK1419="SPARE-HS","SPARE-ISSUE",
AK1419="Power Telco","RAN ISSUE",AK1419="no impacts","no impacts"
),"")</f>
        <v>No root cause</v>
      </c>
      <c r="AK1419" s="81" t="s">
        <v>5620</v>
      </c>
      <c r="AL1419" s="56" t="str" cm="1">
        <f t="array" ref="AL1419">IFERROR(_xlfn.IFS(
AK1419="MPR ISSUE","ACTIVE",
AK1419="BSS Hardware Issue","ACTIVE",
AK1419="Sites strategiques, MLL, Pylone, etc.","PASSIVE",
AK1419="AKTIVCO DEFAUT GE &amp; POWER Cabinet","PASSIVE",
AK1419="AKTIVCO Coupure ENEO &amp; Baisse de tension","PASSIVE",
AK1419="Coupure ENEO &amp; Baisse de tension","PASSIVE",
AK1419="Defaut GE &amp; POWER Cabinet","PASSIVE",
AK1419="Sharing","PASSIVE",
AK1419="Sites strategiques &amp; DataCenter","PASSIVE",
AK1419="Exclu","Exclu",
AK1419="SAT","ACTIVE",
AK1419="SPARE-ISSUE","SPARE-ISSUE",
AK1419="Fiber CAmtel","ACTIVE",
AK1419="Fiber AOF","ACTIVE",
AK1419="Projet OCM (HUAWEI)","PLANNED WORKS",
AK1419="Projet OCM (NOKIA)","PLANNED WORKS",
AK1419="ACCESS-ISSUE","ACCESS-ISSUE",
AK1419="Projet OCM (ZTE, NOKIA, autres projets)","PLANNED WORKS",
AK1419="No root CAuse","No root cause",
AK1419="ODU HS","ACTIVE",
AK1419="IP &amp; VLAN","ACTIVE",
AK1419="Warehouse HUAWEI","SPARE-ISSUE",
AK1419="SPARE-HS","SPARE-ISSUE",
AK1419="Power Telco","ACTIVE", AK1419="no impacts","no impacts"
),"")</f>
        <v>No root cause</v>
      </c>
      <c r="AM1419" s="108" t="s">
        <v>5537</v>
      </c>
      <c r="AN1419" s="117" t="s">
        <v>2276</v>
      </c>
      <c r="AP1419" s="23" t="s">
        <v>5537</v>
      </c>
      <c r="AQ1419" s="23" t="s">
        <v>5537</v>
      </c>
      <c r="AR1419" s="7"/>
      <c r="AS1419" s="6"/>
      <c r="AT1419" s="7"/>
      <c r="AU1419" s="3" t="s">
        <v>5537</v>
      </c>
      <c r="AV1419" s="24" t="s">
        <v>5537</v>
      </c>
      <c r="AW1419" s="24" t="s">
        <v>5537</v>
      </c>
      <c r="AX1419" s="24" t="s">
        <v>5537</v>
      </c>
      <c r="AY1419" s="24" t="s">
        <v>5537</v>
      </c>
      <c r="AZ1419" s="24" t="s">
        <v>5537</v>
      </c>
      <c r="BA1419" s="24" t="s">
        <v>5537</v>
      </c>
      <c r="BB1419" s="24" t="s">
        <v>5537</v>
      </c>
      <c r="BC1419" s="24" t="s">
        <v>5537</v>
      </c>
      <c r="BD1419" s="24" t="s">
        <v>5537</v>
      </c>
      <c r="BE1419" s="24" t="s">
        <v>5537</v>
      </c>
      <c r="BF1419" s="24" t="s">
        <v>5537</v>
      </c>
      <c r="BG1419" s="24" t="s">
        <v>5537</v>
      </c>
      <c r="BH1419" s="24" t="s">
        <v>5537</v>
      </c>
      <c r="BI1419" s="9" t="s">
        <v>5537</v>
      </c>
      <c r="BJ1419" s="14"/>
      <c r="BK1419" s="14" t="s">
        <v>5537</v>
      </c>
      <c r="BL1419" s="14" t="str">
        <f>_xlfn.XLOOKUP(B1419,'[4]cell downs 18042026 17h'!$B:$B,'[4]cell downs 18042026 17h'!$B:$B,"")</f>
        <v/>
      </c>
      <c r="BM1419" s="14" t="str">
        <f>_xlfn.XLOOKUP(B1419,'[5]Cells Huawei 19042026 15h'!$B:$B,'[5]Cells Huawei 19042026 15h'!$B:$B,"")</f>
        <v/>
      </c>
      <c r="BN1419" s="9" t="str">
        <f>_xlfn.XLOOKUP(B1419,'[6]cells down 19042026 9H40'!$B:$B,'[6]cells down 19042026 9H40'!$B:$B,"")</f>
        <v/>
      </c>
      <c r="BO1419" s="9" t="s">
        <v>2276</v>
      </c>
      <c r="BP1419" s="9" t="s">
        <v>12</v>
      </c>
    </row>
    <row r="1420" spans="1:68" s="9" customFormat="1" x14ac:dyDescent="0.35">
      <c r="A1420" s="1" t="s">
        <v>4902</v>
      </c>
      <c r="B1420" s="1" t="s">
        <v>4903</v>
      </c>
      <c r="C1420" s="3" t="str">
        <f>_xlfn.XLOOKUP(B1420,'[1]daily break down'!$D:$D,'[1]daily break down'!$E:$E,"")</f>
        <v>CENTRE</v>
      </c>
      <c r="D1420" s="1" t="s">
        <v>11</v>
      </c>
      <c r="E1420" s="1" t="s">
        <v>96</v>
      </c>
      <c r="F1420" s="3" t="s">
        <v>226</v>
      </c>
      <c r="G1420" s="1" t="s">
        <v>4904</v>
      </c>
      <c r="H1420" s="40" t="str">
        <f>_xlfn.XLOOKUP(B1420,[2]CALCULATION!$B:$B,[2]CALCULATION!$H:$H,"")</f>
        <v>NOKIA</v>
      </c>
      <c r="I1420" s="34">
        <v>5.8855758447406642E-3</v>
      </c>
      <c r="J1420" s="34">
        <v>0</v>
      </c>
      <c r="K1420" s="34">
        <v>0</v>
      </c>
      <c r="L1420" s="34">
        <v>0</v>
      </c>
      <c r="M1420" s="34">
        <v>1.7060679216854582</v>
      </c>
      <c r="N1420" s="34">
        <v>6.857177406237426</v>
      </c>
      <c r="O1420" s="34">
        <v>0</v>
      </c>
      <c r="P1420" s="34">
        <v>0</v>
      </c>
      <c r="Q1420" s="34">
        <v>0</v>
      </c>
      <c r="R1420" s="34">
        <v>0</v>
      </c>
      <c r="S1420" s="109">
        <v>0</v>
      </c>
      <c r="T1420" s="109">
        <f>_xlfn.XLOOKUP(B1420,'[3]Nur des jours'!$B:$B,'[3]Nur des jours'!$U:$U,"")</f>
        <v>0</v>
      </c>
      <c r="U1420" s="109">
        <v>0</v>
      </c>
      <c r="V1420" s="109">
        <v>0.54951659803728536</v>
      </c>
      <c r="W1420" s="109">
        <v>0</v>
      </c>
      <c r="X1420" s="109">
        <v>0</v>
      </c>
      <c r="Y1420" s="109">
        <v>0</v>
      </c>
      <c r="Z1420" s="109">
        <v>0</v>
      </c>
      <c r="AA1420" s="109">
        <v>0</v>
      </c>
      <c r="AB1420" s="109">
        <v>0</v>
      </c>
      <c r="AC1420" s="109">
        <v>0</v>
      </c>
      <c r="AD1420" s="109">
        <v>0</v>
      </c>
      <c r="AE1420" s="109">
        <v>0</v>
      </c>
      <c r="AF1420" s="109">
        <v>0</v>
      </c>
      <c r="AG1420" s="57" t="str">
        <f>_xlfn.XLOOKUP(B1420,[3]CALCULATION!$B:$B,[3]CALCULATION!$M:$M,"")</f>
        <v>Operationnel</v>
      </c>
      <c r="AH1420" s="57"/>
      <c r="AI1420" s="56" t="str" cm="1">
        <f t="array" ref="AI1420">IFERROR(_xlfn.IFS(
AK1420="MPR ISSUE","PDH",
AK1420="BSS Hardware Issue","BSS",
AK1420="Sites strategiques, MLL, Pylone, etc.","ENVTECH",
AK1420="AKTIVCO DEFAUT GE &amp; POWER Cabinet","AKTIVCO",
AK1420="AKTIVCO Coupure ENEO &amp; Baisse de tension","AKTIVCO GRID ONLY",
AK1420="Coupure ENEO &amp; Baisse de tension","IHS GRID ONLY",
AK1420="Defaut GE &amp; POWER Cabinet","IHS",
AK1420="Sharing","Partners",
AK1420="Sites strategiques &amp; DataCenter","SST &amp; DC",
AK1420="Exclu","Exclu",
AK1420="SAT","SAT",
AK1420="SPARE-ISSUE","SPARE-ISSUE",
AK1420="Fiber CAmtel","TRANS_FO_CAMTEL",
AK1420="Fiber AOF","Fiber AOF",
AK1420="Projet OCM (HUAWEI)","TRAVAUX-HUAWEI",
AK1420="Projet OCM (NOKIA)","TRAVAUX-NOKIA",
AK1420="ACCESS-ISSUE","ACCESS-ISSUE",
AK1420="Projet OCM (ZTE, NOKIA, autres projets)","TRAVAUX OCM",
AK1420="No root CAuse","No root cause",
AK1420="ODU HS","PDH",
AK1420="IP &amp; VLAN","PDH",
AK1420="Warehouse HUAWEI","SPARE-ISSUE",
AK1420="SPARE-HS","SPARE-ISSUE",
AK1420="Power Telco","BSS",AK1420="no impacts","no impacts"
),"")</f>
        <v>No root cause</v>
      </c>
      <c r="AJ1420" s="56" t="str" cm="1">
        <f t="array" ref="AJ1420">IFERROR(_xlfn.IFS(
AK1420="MPR ISSUE","TX ISSUE",
AK1420="BSS Hardware Issue","RAN ISSUE",
AK1420="Sites strategiques, MLL, Pylone, etc.","ENVTECH",
AK1420="AKTIVCO DEFAUT GE &amp; POWER Cabinet","POWER ISSUE",
AK1420="AKTIVCO Coupure ENEO &amp; Baisse de tension","POWER ISSUE",
AK1420="Coupure ENEO &amp; Baisse de tension","POWER ISSUE",
AK1420="Defaut GE &amp; POWER Cabinet","POWER ISSUE",
AK1420="Sharing","POWER ISSUE",
AK1420="Sites strategiques &amp; DataCenter","POWER ISSUE",
AK1420="Exclu","Exclu",
AK1420="SAT","TX ISSUE",
AK1420="SPARE-ISSUE","SPARE-ISSUE",
AK1420="Fiber CAmtel","TX ISSUE",
AK1420="Fiber AOF","TX ISSUE",
AK1420="Projet OCM (HUAWEI)","TRAVAUX-HUAWEI",
AK1420="Projet OCM (NOKIA)","TRAVAUX -NOKIA",
AK1420="ACCESS-ISSUE","ACCESS-ISSUE",
AK1420="Projet OCM (ZTE, NOKIA, autres projets)","TRAVAUX OCM",
AK1420="No root CAuse","No root cause",
AK1420="ODU HS","TX ISSUE",
AK1420="IP &amp; VLAN","TX ISSUE",
AK1420="Warehouse HUAWEI","SPARE-ISSUE",
AK1420="SPARE-HS","SPARE-ISSUE",
AK1420="Power Telco","RAN ISSUE",AK1420="no impacts","no impacts"
),"")</f>
        <v>No root cause</v>
      </c>
      <c r="AK1420" s="81" t="s">
        <v>5620</v>
      </c>
      <c r="AL1420" s="56" t="str" cm="1">
        <f t="array" ref="AL1420">IFERROR(_xlfn.IFS(
AK1420="MPR ISSUE","ACTIVE",
AK1420="BSS Hardware Issue","ACTIVE",
AK1420="Sites strategiques, MLL, Pylone, etc.","PASSIVE",
AK1420="AKTIVCO DEFAUT GE &amp; POWER Cabinet","PASSIVE",
AK1420="AKTIVCO Coupure ENEO &amp; Baisse de tension","PASSIVE",
AK1420="Coupure ENEO &amp; Baisse de tension","PASSIVE",
AK1420="Defaut GE &amp; POWER Cabinet","PASSIVE",
AK1420="Sharing","PASSIVE",
AK1420="Sites strategiques &amp; DataCenter","PASSIVE",
AK1420="Exclu","Exclu",
AK1420="SAT","ACTIVE",
AK1420="SPARE-ISSUE","SPARE-ISSUE",
AK1420="Fiber CAmtel","ACTIVE",
AK1420="Fiber AOF","ACTIVE",
AK1420="Projet OCM (HUAWEI)","PLANNED WORKS",
AK1420="Projet OCM (NOKIA)","PLANNED WORKS",
AK1420="ACCESS-ISSUE","ACCESS-ISSUE",
AK1420="Projet OCM (ZTE, NOKIA, autres projets)","PLANNED WORKS",
AK1420="No root CAuse","No root cause",
AK1420="ODU HS","ACTIVE",
AK1420="IP &amp; VLAN","ACTIVE",
AK1420="Warehouse HUAWEI","SPARE-ISSUE",
AK1420="SPARE-HS","SPARE-ISSUE",
AK1420="Power Telco","ACTIVE", AK1420="no impacts","no impacts"
),"")</f>
        <v>No root cause</v>
      </c>
      <c r="AM1420" s="108" t="s">
        <v>5537</v>
      </c>
      <c r="AN1420" s="117" t="s">
        <v>4903</v>
      </c>
      <c r="AP1420" s="23" t="s">
        <v>5537</v>
      </c>
      <c r="AQ1420" s="23" t="s">
        <v>5537</v>
      </c>
      <c r="AR1420" s="7"/>
      <c r="AS1420" s="6"/>
      <c r="AT1420" s="7"/>
      <c r="AU1420" s="3" t="s">
        <v>5537</v>
      </c>
      <c r="AV1420" s="24" t="s">
        <v>5537</v>
      </c>
      <c r="AW1420" s="24" t="s">
        <v>5537</v>
      </c>
      <c r="AX1420" s="24" t="s">
        <v>5537</v>
      </c>
      <c r="AY1420" s="24" t="s">
        <v>5537</v>
      </c>
      <c r="AZ1420" s="24" t="s">
        <v>5537</v>
      </c>
      <c r="BA1420" s="24" t="s">
        <v>5537</v>
      </c>
      <c r="BB1420" s="24" t="s">
        <v>5537</v>
      </c>
      <c r="BC1420" s="24" t="s">
        <v>5537</v>
      </c>
      <c r="BD1420" s="24" t="s">
        <v>5537</v>
      </c>
      <c r="BE1420" s="24" t="s">
        <v>5537</v>
      </c>
      <c r="BF1420" s="24" t="s">
        <v>5537</v>
      </c>
      <c r="BG1420" s="24" t="s">
        <v>5537</v>
      </c>
      <c r="BH1420" s="24" t="s">
        <v>5537</v>
      </c>
      <c r="BI1420" s="9" t="s">
        <v>5537</v>
      </c>
      <c r="BJ1420" s="14"/>
      <c r="BK1420" s="14" t="s">
        <v>5537</v>
      </c>
      <c r="BL1420" s="14" t="str">
        <f>_xlfn.XLOOKUP(B1420,'[4]cell downs 18042026 17h'!$B:$B,'[4]cell downs 18042026 17h'!$B:$B,"")</f>
        <v/>
      </c>
      <c r="BM1420" s="14" t="str">
        <f>_xlfn.XLOOKUP(B1420,'[5]Cells Huawei 19042026 15h'!$B:$B,'[5]Cells Huawei 19042026 15h'!$B:$B,"")</f>
        <v/>
      </c>
      <c r="BN1420" s="9" t="str">
        <f>_xlfn.XLOOKUP(B1420,'[6]cells down 19042026 9H40'!$B:$B,'[6]cells down 19042026 9H40'!$B:$B,"")</f>
        <v/>
      </c>
      <c r="BO1420" s="9" t="s">
        <v>4903</v>
      </c>
      <c r="BP1420" s="9" t="s">
        <v>12</v>
      </c>
    </row>
    <row r="1421" spans="1:68" s="9" customFormat="1" x14ac:dyDescent="0.35">
      <c r="A1421" s="1" t="s">
        <v>2298</v>
      </c>
      <c r="B1421" s="8" t="s">
        <v>2299</v>
      </c>
      <c r="C1421" s="3" t="str">
        <f>_xlfn.XLOOKUP(B1421,'[1]daily break down'!$D:$D,'[1]daily break down'!$E:$E,"")</f>
        <v>CENTRE</v>
      </c>
      <c r="D1421" s="1" t="s">
        <v>11</v>
      </c>
      <c r="E1421" s="1" t="s">
        <v>66</v>
      </c>
      <c r="F1421" s="3" t="s">
        <v>226</v>
      </c>
      <c r="G1421" s="1" t="s">
        <v>2300</v>
      </c>
      <c r="H1421" s="40" t="str">
        <f>_xlfn.XLOOKUP(B1421,[2]CALCULATION!$B:$B,[2]CALCULATION!$H:$H,"")</f>
        <v>NOKIA</v>
      </c>
      <c r="I1421" s="34">
        <v>1.5428769550812851</v>
      </c>
      <c r="J1421" s="34">
        <v>1.5409507666230065</v>
      </c>
      <c r="K1421" s="34">
        <v>0.89373360956302628</v>
      </c>
      <c r="L1421" s="34">
        <v>0</v>
      </c>
      <c r="M1421" s="34">
        <v>0.56765487268607695</v>
      </c>
      <c r="N1421" s="34">
        <v>12.62669118238821</v>
      </c>
      <c r="O1421" s="34">
        <v>13.867540300142966</v>
      </c>
      <c r="P1421" s="34">
        <v>13.867486794908013</v>
      </c>
      <c r="Q1421" s="34">
        <v>13.867058753028395</v>
      </c>
      <c r="R1421" s="34">
        <v>5.7966362909813833</v>
      </c>
      <c r="S1421" s="109">
        <v>0</v>
      </c>
      <c r="T1421" s="109">
        <f>_xlfn.XLOOKUP(B1421,'[3]Nur des jours'!$B:$B,'[3]Nur des jours'!$U:$U,"")</f>
        <v>0</v>
      </c>
      <c r="U1421" s="109">
        <v>0</v>
      </c>
      <c r="V1421" s="109">
        <v>0.54648463472332809</v>
      </c>
      <c r="W1421" s="109">
        <v>0</v>
      </c>
      <c r="X1421" s="109">
        <v>0</v>
      </c>
      <c r="Y1421" s="109">
        <v>0</v>
      </c>
      <c r="Z1421" s="109">
        <v>0</v>
      </c>
      <c r="AA1421" s="109">
        <v>0</v>
      </c>
      <c r="AB1421" s="109">
        <v>0</v>
      </c>
      <c r="AC1421" s="109">
        <v>0</v>
      </c>
      <c r="AD1421" s="109">
        <v>0</v>
      </c>
      <c r="AE1421" s="109">
        <v>0</v>
      </c>
      <c r="AF1421" s="109">
        <v>0</v>
      </c>
      <c r="AG1421" s="57" t="str">
        <f>_xlfn.XLOOKUP(B1421,[3]CALCULATION!$B:$B,[3]CALCULATION!$M:$M,"")</f>
        <v>Operationnel</v>
      </c>
      <c r="AH1421" s="57"/>
      <c r="AI1421" s="56" t="str" cm="1">
        <f t="array" ref="AI1421">IFERROR(_xlfn.IFS(
AK1421="MPR ISSUE","PDH",
AK1421="BSS Hardware Issue","BSS",
AK1421="Sites strategiques, MLL, Pylone, etc.","ENVTECH",
AK1421="AKTIVCO DEFAUT GE &amp; POWER Cabinet","AKTIVCO",
AK1421="AKTIVCO Coupure ENEO &amp; Baisse de tension","AKTIVCO GRID ONLY",
AK1421="Coupure ENEO &amp; Baisse de tension","IHS GRID ONLY",
AK1421="Defaut GE &amp; POWER Cabinet","IHS",
AK1421="Sharing","Partners",
AK1421="Sites strategiques &amp; DataCenter","SST &amp; DC",
AK1421="Exclu","Exclu",
AK1421="SAT","SAT",
AK1421="SPARE-ISSUE","SPARE-ISSUE",
AK1421="Fiber CAmtel","TRANS_FO_CAMTEL",
AK1421="Fiber AOF","Fiber AOF",
AK1421="Projet OCM (HUAWEI)","TRAVAUX-HUAWEI",
AK1421="Projet OCM (NOKIA)","TRAVAUX-NOKIA",
AK1421="ACCESS-ISSUE","ACCESS-ISSUE",
AK1421="Projet OCM (ZTE, NOKIA, autres projets)","TRAVAUX OCM",
AK1421="No root CAuse","No root cause",
AK1421="ODU HS","PDH",
AK1421="IP &amp; VLAN","PDH",
AK1421="Warehouse HUAWEI","SPARE-ISSUE",
AK1421="SPARE-HS","SPARE-ISSUE",
AK1421="Power Telco","BSS",AK1421="no impacts","no impacts"
),"")</f>
        <v>No root cause</v>
      </c>
      <c r="AJ1421" s="56" t="str" cm="1">
        <f t="array" ref="AJ1421">IFERROR(_xlfn.IFS(
AK1421="MPR ISSUE","TX ISSUE",
AK1421="BSS Hardware Issue","RAN ISSUE",
AK1421="Sites strategiques, MLL, Pylone, etc.","ENVTECH",
AK1421="AKTIVCO DEFAUT GE &amp; POWER Cabinet","POWER ISSUE",
AK1421="AKTIVCO Coupure ENEO &amp; Baisse de tension","POWER ISSUE",
AK1421="Coupure ENEO &amp; Baisse de tension","POWER ISSUE",
AK1421="Defaut GE &amp; POWER Cabinet","POWER ISSUE",
AK1421="Sharing","POWER ISSUE",
AK1421="Sites strategiques &amp; DataCenter","POWER ISSUE",
AK1421="Exclu","Exclu",
AK1421="SAT","TX ISSUE",
AK1421="SPARE-ISSUE","SPARE-ISSUE",
AK1421="Fiber CAmtel","TX ISSUE",
AK1421="Fiber AOF","TX ISSUE",
AK1421="Projet OCM (HUAWEI)","TRAVAUX-HUAWEI",
AK1421="Projet OCM (NOKIA)","TRAVAUX -NOKIA",
AK1421="ACCESS-ISSUE","ACCESS-ISSUE",
AK1421="Projet OCM (ZTE, NOKIA, autres projets)","TRAVAUX OCM",
AK1421="No root CAuse","No root cause",
AK1421="ODU HS","TX ISSUE",
AK1421="IP &amp; VLAN","TX ISSUE",
AK1421="Warehouse HUAWEI","SPARE-ISSUE",
AK1421="SPARE-HS","SPARE-ISSUE",
AK1421="Power Telco","RAN ISSUE",AK1421="no impacts","no impacts"
),"")</f>
        <v>No root cause</v>
      </c>
      <c r="AK1421" s="81" t="s">
        <v>5620</v>
      </c>
      <c r="AL1421" s="56" t="str" cm="1">
        <f t="array" ref="AL1421">IFERROR(_xlfn.IFS(
AK1421="MPR ISSUE","ACTIVE",
AK1421="BSS Hardware Issue","ACTIVE",
AK1421="Sites strategiques, MLL, Pylone, etc.","PASSIVE",
AK1421="AKTIVCO DEFAUT GE &amp; POWER Cabinet","PASSIVE",
AK1421="AKTIVCO Coupure ENEO &amp; Baisse de tension","PASSIVE",
AK1421="Coupure ENEO &amp; Baisse de tension","PASSIVE",
AK1421="Defaut GE &amp; POWER Cabinet","PASSIVE",
AK1421="Sharing","PASSIVE",
AK1421="Sites strategiques &amp; DataCenter","PASSIVE",
AK1421="Exclu","Exclu",
AK1421="SAT","ACTIVE",
AK1421="SPARE-ISSUE","SPARE-ISSUE",
AK1421="Fiber CAmtel","ACTIVE",
AK1421="Fiber AOF","ACTIVE",
AK1421="Projet OCM (HUAWEI)","PLANNED WORKS",
AK1421="Projet OCM (NOKIA)","PLANNED WORKS",
AK1421="ACCESS-ISSUE","ACCESS-ISSUE",
AK1421="Projet OCM (ZTE, NOKIA, autres projets)","PLANNED WORKS",
AK1421="No root CAuse","No root cause",
AK1421="ODU HS","ACTIVE",
AK1421="IP &amp; VLAN","ACTIVE",
AK1421="Warehouse HUAWEI","SPARE-ISSUE",
AK1421="SPARE-HS","SPARE-ISSUE",
AK1421="Power Telco","ACTIVE", AK1421="no impacts","no impacts"
),"")</f>
        <v>No root cause</v>
      </c>
      <c r="AM1421" s="108" t="s">
        <v>5537</v>
      </c>
      <c r="AN1421" s="117" t="s">
        <v>2299</v>
      </c>
      <c r="AP1421" s="23" t="s">
        <v>5537</v>
      </c>
      <c r="AQ1421" s="23" t="s">
        <v>5537</v>
      </c>
      <c r="AR1421" s="7"/>
      <c r="AS1421" s="6"/>
      <c r="AT1421" s="7"/>
      <c r="AU1421" s="3" t="s">
        <v>5537</v>
      </c>
      <c r="AV1421" s="24" t="s">
        <v>5537</v>
      </c>
      <c r="AW1421" s="24" t="s">
        <v>5537</v>
      </c>
      <c r="AX1421" s="24" t="s">
        <v>5537</v>
      </c>
      <c r="AY1421" s="24" t="s">
        <v>5537</v>
      </c>
      <c r="AZ1421" s="24" t="s">
        <v>5537</v>
      </c>
      <c r="BA1421" s="24" t="s">
        <v>5537</v>
      </c>
      <c r="BB1421" s="24" t="s">
        <v>5537</v>
      </c>
      <c r="BC1421" s="24" t="s">
        <v>5537</v>
      </c>
      <c r="BD1421" s="24" t="s">
        <v>5537</v>
      </c>
      <c r="BE1421" s="24" t="s">
        <v>5537</v>
      </c>
      <c r="BF1421" s="24" t="s">
        <v>5537</v>
      </c>
      <c r="BG1421" s="24" t="s">
        <v>5537</v>
      </c>
      <c r="BH1421" s="24" t="s">
        <v>5537</v>
      </c>
      <c r="BI1421" s="9" t="s">
        <v>5537</v>
      </c>
      <c r="BJ1421" s="14"/>
      <c r="BK1421" s="14" t="s">
        <v>5537</v>
      </c>
      <c r="BL1421" s="14" t="str">
        <f>_xlfn.XLOOKUP(B1421,'[4]cell downs 18042026 17h'!$B:$B,'[4]cell downs 18042026 17h'!$B:$B,"")</f>
        <v>EST_106</v>
      </c>
      <c r="BM1421" s="14" t="str">
        <f>_xlfn.XLOOKUP(B1421,'[5]Cells Huawei 19042026 15h'!$B:$B,'[5]Cells Huawei 19042026 15h'!$B:$B,"")</f>
        <v/>
      </c>
      <c r="BN1421" s="9" t="str">
        <f>_xlfn.XLOOKUP(B1421,'[6]cells down 19042026 9H40'!$B:$B,'[6]cells down 19042026 9H40'!$B:$B,"")</f>
        <v/>
      </c>
      <c r="BO1421" s="9" t="s">
        <v>2299</v>
      </c>
      <c r="BP1421" s="9" t="s">
        <v>5537</v>
      </c>
    </row>
    <row r="1422" spans="1:68" s="9" customFormat="1" x14ac:dyDescent="0.35">
      <c r="A1422" s="1" t="s">
        <v>2821</v>
      </c>
      <c r="B1422" s="8" t="s">
        <v>2822</v>
      </c>
      <c r="C1422" s="3" t="str">
        <f>_xlfn.XLOOKUP(B1422,'[1]daily break down'!$D:$D,'[1]daily break down'!$E:$E,"")</f>
        <v>Yaounde</v>
      </c>
      <c r="D1422" s="1" t="s">
        <v>11</v>
      </c>
      <c r="E1422" s="1" t="s">
        <v>12</v>
      </c>
      <c r="F1422" s="3" t="s">
        <v>37</v>
      </c>
      <c r="G1422" s="1" t="s">
        <v>38</v>
      </c>
      <c r="H1422" s="41" t="str">
        <f>_xlfn.XLOOKUP(B1422,[2]CALCULATION!$B:$B,[2]CALCULATION!$H:$H,"")</f>
        <v>ZTE</v>
      </c>
      <c r="I1422" s="34">
        <v>0</v>
      </c>
      <c r="J1422" s="34">
        <v>0</v>
      </c>
      <c r="K1422" s="34">
        <v>0</v>
      </c>
      <c r="L1422" s="34">
        <v>0</v>
      </c>
      <c r="M1422" s="34">
        <v>10.574364429149082</v>
      </c>
      <c r="N1422" s="34">
        <v>10.778790096823075</v>
      </c>
      <c r="O1422" s="34">
        <v>0</v>
      </c>
      <c r="P1422" s="34">
        <v>0.20497855510183091</v>
      </c>
      <c r="Q1422" s="34">
        <v>0</v>
      </c>
      <c r="R1422" s="34">
        <v>3.9330628108654153</v>
      </c>
      <c r="S1422" s="109">
        <v>0</v>
      </c>
      <c r="T1422" s="109">
        <f>_xlfn.XLOOKUP(B1422,'[3]Nur des jours'!$B:$B,'[3]Nur des jours'!$U:$U,"")</f>
        <v>0</v>
      </c>
      <c r="U1422" s="109">
        <v>0</v>
      </c>
      <c r="V1422" s="109">
        <v>0.47295060682070456</v>
      </c>
      <c r="W1422" s="109">
        <v>0</v>
      </c>
      <c r="X1422" s="109">
        <v>0</v>
      </c>
      <c r="Y1422" s="109">
        <v>0</v>
      </c>
      <c r="Z1422" s="109">
        <v>0</v>
      </c>
      <c r="AA1422" s="109">
        <v>0</v>
      </c>
      <c r="AB1422" s="109">
        <v>0</v>
      </c>
      <c r="AC1422" s="109">
        <v>0</v>
      </c>
      <c r="AD1422" s="109">
        <v>0</v>
      </c>
      <c r="AE1422" s="109">
        <v>0</v>
      </c>
      <c r="AF1422" s="109">
        <v>0</v>
      </c>
      <c r="AG1422" s="57" t="str">
        <f>_xlfn.XLOOKUP(B1422,[3]CALCULATION!$B:$B,[3]CALCULATION!$M:$M,"")</f>
        <v>Operationnel</v>
      </c>
      <c r="AH1422" s="57"/>
      <c r="AI1422" s="56" t="str" cm="1">
        <f t="array" ref="AI1422">IFERROR(_xlfn.IFS(
AK1422="MPR ISSUE","PDH",
AK1422="BSS Hardware Issue","BSS",
AK1422="Sites strategiques, MLL, Pylone, etc.","ENVTECH",
AK1422="AKTIVCO DEFAUT GE &amp; POWER Cabinet","AKTIVCO",
AK1422="AKTIVCO Coupure ENEO &amp; Baisse de tension","AKTIVCO GRID ONLY",
AK1422="Coupure ENEO &amp; Baisse de tension","IHS GRID ONLY",
AK1422="Defaut GE &amp; POWER Cabinet","IHS",
AK1422="Sharing","Partners",
AK1422="Sites strategiques &amp; DataCenter","SST &amp; DC",
AK1422="Exclu","Exclu",
AK1422="SAT","SAT",
AK1422="SPARE-ISSUE","SPARE-ISSUE",
AK1422="Fiber CAmtel","TRANS_FO_CAMTEL",
AK1422="Fiber AOF","Fiber AOF",
AK1422="Projet OCM (HUAWEI)","TRAVAUX-HUAWEI",
AK1422="Projet OCM (NOKIA)","TRAVAUX-NOKIA",
AK1422="ACCESS-ISSUE","ACCESS-ISSUE",
AK1422="Projet OCM (ZTE, NOKIA, autres projets)","TRAVAUX OCM",
AK1422="No root CAuse","No root cause",
AK1422="ODU HS","PDH",
AK1422="IP &amp; VLAN","PDH",
AK1422="Warehouse HUAWEI","SPARE-ISSUE",
AK1422="SPARE-HS","SPARE-ISSUE",
AK1422="Power Telco","BSS",AK1422="no impacts","no impacts"
),"")</f>
        <v>No root cause</v>
      </c>
      <c r="AJ1422" s="56" t="str" cm="1">
        <f t="array" ref="AJ1422">IFERROR(_xlfn.IFS(
AK1422="MPR ISSUE","TX ISSUE",
AK1422="BSS Hardware Issue","RAN ISSUE",
AK1422="Sites strategiques, MLL, Pylone, etc.","ENVTECH",
AK1422="AKTIVCO DEFAUT GE &amp; POWER Cabinet","POWER ISSUE",
AK1422="AKTIVCO Coupure ENEO &amp; Baisse de tension","POWER ISSUE",
AK1422="Coupure ENEO &amp; Baisse de tension","POWER ISSUE",
AK1422="Defaut GE &amp; POWER Cabinet","POWER ISSUE",
AK1422="Sharing","POWER ISSUE",
AK1422="Sites strategiques &amp; DataCenter","POWER ISSUE",
AK1422="Exclu","Exclu",
AK1422="SAT","TX ISSUE",
AK1422="SPARE-ISSUE","SPARE-ISSUE",
AK1422="Fiber CAmtel","TX ISSUE",
AK1422="Fiber AOF","TX ISSUE",
AK1422="Projet OCM (HUAWEI)","TRAVAUX-HUAWEI",
AK1422="Projet OCM (NOKIA)","TRAVAUX -NOKIA",
AK1422="ACCESS-ISSUE","ACCESS-ISSUE",
AK1422="Projet OCM (ZTE, NOKIA, autres projets)","TRAVAUX OCM",
AK1422="No root CAuse","No root cause",
AK1422="ODU HS","TX ISSUE",
AK1422="IP &amp; VLAN","TX ISSUE",
AK1422="Warehouse HUAWEI","SPARE-ISSUE",
AK1422="SPARE-HS","SPARE-ISSUE",
AK1422="Power Telco","RAN ISSUE",AK1422="no impacts","no impacts"
),"")</f>
        <v>No root cause</v>
      </c>
      <c r="AK1422" s="81" t="s">
        <v>5620</v>
      </c>
      <c r="AL1422" s="56" t="str" cm="1">
        <f t="array" ref="AL1422">IFERROR(_xlfn.IFS(
AK1422="MPR ISSUE","ACTIVE",
AK1422="BSS Hardware Issue","ACTIVE",
AK1422="Sites strategiques, MLL, Pylone, etc.","PASSIVE",
AK1422="AKTIVCO DEFAUT GE &amp; POWER Cabinet","PASSIVE",
AK1422="AKTIVCO Coupure ENEO &amp; Baisse de tension","PASSIVE",
AK1422="Coupure ENEO &amp; Baisse de tension","PASSIVE",
AK1422="Defaut GE &amp; POWER Cabinet","PASSIVE",
AK1422="Sharing","PASSIVE",
AK1422="Sites strategiques &amp; DataCenter","PASSIVE",
AK1422="Exclu","Exclu",
AK1422="SAT","ACTIVE",
AK1422="SPARE-ISSUE","SPARE-ISSUE",
AK1422="Fiber CAmtel","ACTIVE",
AK1422="Fiber AOF","ACTIVE",
AK1422="Projet OCM (HUAWEI)","PLANNED WORKS",
AK1422="Projet OCM (NOKIA)","PLANNED WORKS",
AK1422="ACCESS-ISSUE","ACCESS-ISSUE",
AK1422="Projet OCM (ZTE, NOKIA, autres projets)","PLANNED WORKS",
AK1422="No root CAuse","No root cause",
AK1422="ODU HS","ACTIVE",
AK1422="IP &amp; VLAN","ACTIVE",
AK1422="Warehouse HUAWEI","SPARE-ISSUE",
AK1422="SPARE-HS","SPARE-ISSUE",
AK1422="Power Telco","ACTIVE", AK1422="no impacts","no impacts"
),"")</f>
        <v>No root cause</v>
      </c>
      <c r="AM1422" s="108" t="s">
        <v>5537</v>
      </c>
      <c r="AN1422" s="117" t="s">
        <v>2822</v>
      </c>
      <c r="AP1422" s="23" t="s">
        <v>5537</v>
      </c>
      <c r="AQ1422" s="23" t="s">
        <v>5537</v>
      </c>
      <c r="AR1422" s="7"/>
      <c r="AS1422" s="6"/>
      <c r="AT1422" s="7"/>
      <c r="AU1422" s="3" t="s">
        <v>5537</v>
      </c>
      <c r="AV1422" s="24" t="s">
        <v>5537</v>
      </c>
      <c r="AW1422" s="24" t="s">
        <v>5537</v>
      </c>
      <c r="AX1422" s="24" t="s">
        <v>5537</v>
      </c>
      <c r="AY1422" s="24" t="s">
        <v>5537</v>
      </c>
      <c r="AZ1422" s="24" t="s">
        <v>5537</v>
      </c>
      <c r="BA1422" s="24" t="s">
        <v>5537</v>
      </c>
      <c r="BB1422" s="24" t="s">
        <v>5537</v>
      </c>
      <c r="BC1422" s="24" t="s">
        <v>5537</v>
      </c>
      <c r="BD1422" s="24" t="s">
        <v>5537</v>
      </c>
      <c r="BE1422" s="24" t="s">
        <v>5537</v>
      </c>
      <c r="BF1422" s="24" t="s">
        <v>5537</v>
      </c>
      <c r="BG1422" s="24" t="s">
        <v>5537</v>
      </c>
      <c r="BH1422" s="24" t="s">
        <v>5537</v>
      </c>
      <c r="BI1422" s="9" t="s">
        <v>5537</v>
      </c>
      <c r="BJ1422" s="14"/>
      <c r="BK1422" s="14" t="s">
        <v>5537</v>
      </c>
      <c r="BL1422" s="14" t="str">
        <f>_xlfn.XLOOKUP(B1422,'[4]cell downs 18042026 17h'!$B:$B,'[4]cell downs 18042026 17h'!$B:$B,"")</f>
        <v/>
      </c>
      <c r="BM1422" s="14" t="str">
        <f>_xlfn.XLOOKUP(B1422,'[5]Cells Huawei 19042026 15h'!$B:$B,'[5]Cells Huawei 19042026 15h'!$B:$B,"")</f>
        <v/>
      </c>
      <c r="BN1422" s="9" t="str">
        <f>_xlfn.XLOOKUP(B1422,'[6]cells down 19042026 9H40'!$B:$B,'[6]cells down 19042026 9H40'!$B:$B,"")</f>
        <v/>
      </c>
      <c r="BO1422" s="9" t="s">
        <v>2822</v>
      </c>
      <c r="BP1422" s="9" t="s">
        <v>302</v>
      </c>
    </row>
    <row r="1423" spans="1:68" s="9" customFormat="1" x14ac:dyDescent="0.35">
      <c r="A1423" s="1" t="s">
        <v>2956</v>
      </c>
      <c r="B1423" s="8" t="s">
        <v>2957</v>
      </c>
      <c r="C1423" s="3" t="str">
        <f>_xlfn.XLOOKUP(B1423,'[1]daily break down'!$D:$D,'[1]daily break down'!$E:$E,"")</f>
        <v>NORD</v>
      </c>
      <c r="D1423" s="1" t="s">
        <v>11</v>
      </c>
      <c r="E1423" s="1" t="s">
        <v>96</v>
      </c>
      <c r="F1423" s="3" t="s">
        <v>23</v>
      </c>
      <c r="G1423" s="1" t="s">
        <v>2958</v>
      </c>
      <c r="H1423" s="39" t="str">
        <f>_xlfn.XLOOKUP(B1423,[2]CALCULATION!$B:$B,[2]CALCULATION!$H:$H,"")</f>
        <v>HUAWEI</v>
      </c>
      <c r="I1423" s="34">
        <v>0</v>
      </c>
      <c r="J1423" s="34">
        <v>0</v>
      </c>
      <c r="K1423" s="34">
        <v>0</v>
      </c>
      <c r="L1423" s="34">
        <v>0</v>
      </c>
      <c r="M1423" s="34">
        <v>0</v>
      </c>
      <c r="N1423" s="34">
        <v>0</v>
      </c>
      <c r="O1423" s="34">
        <v>0</v>
      </c>
      <c r="P1423" s="34">
        <v>0</v>
      </c>
      <c r="Q1423" s="34">
        <v>0</v>
      </c>
      <c r="R1423" s="34">
        <v>0</v>
      </c>
      <c r="S1423" s="109">
        <v>0</v>
      </c>
      <c r="T1423" s="109">
        <f>_xlfn.XLOOKUP(B1423,'[3]Nur des jours'!$B:$B,'[3]Nur des jours'!$U:$U,"")</f>
        <v>0</v>
      </c>
      <c r="U1423" s="109">
        <v>0</v>
      </c>
      <c r="V1423" s="109">
        <v>0.40214534590064288</v>
      </c>
      <c r="W1423" s="109">
        <v>0</v>
      </c>
      <c r="X1423" s="109">
        <v>0</v>
      </c>
      <c r="Y1423" s="109">
        <v>0</v>
      </c>
      <c r="Z1423" s="109">
        <v>0</v>
      </c>
      <c r="AA1423" s="109">
        <v>0</v>
      </c>
      <c r="AB1423" s="109">
        <v>0</v>
      </c>
      <c r="AC1423" s="109">
        <v>0</v>
      </c>
      <c r="AD1423" s="109">
        <v>0</v>
      </c>
      <c r="AE1423" s="109">
        <v>0</v>
      </c>
      <c r="AF1423" s="109">
        <v>0</v>
      </c>
      <c r="AG1423" s="57" t="str">
        <f>_xlfn.XLOOKUP(B1423,[3]CALCULATION!$B:$B,[3]CALCULATION!$M:$M,"")</f>
        <v>Operationnel</v>
      </c>
      <c r="AH1423" s="57"/>
      <c r="AI1423" s="56" t="str" cm="1">
        <f t="array" ref="AI1423">IFERROR(_xlfn.IFS(
AK1423="MPR ISSUE","PDH",
AK1423="BSS Hardware Issue","BSS",
AK1423="Sites strategiques, MLL, Pylone, etc.","ENVTECH",
AK1423="AKTIVCO DEFAUT GE &amp; POWER Cabinet","AKTIVCO",
AK1423="AKTIVCO Coupure ENEO &amp; Baisse de tension","AKTIVCO GRID ONLY",
AK1423="Coupure ENEO &amp; Baisse de tension","IHS GRID ONLY",
AK1423="Defaut GE &amp; POWER Cabinet","IHS",
AK1423="Sharing","Partners",
AK1423="Sites strategiques &amp; DataCenter","SST &amp; DC",
AK1423="Exclu","Exclu",
AK1423="SAT","SAT",
AK1423="SPARE-ISSUE","SPARE-ISSUE",
AK1423="Fiber CAmtel","TRANS_FO_CAMTEL",
AK1423="Fiber AOF","Fiber AOF",
AK1423="Projet OCM (HUAWEI)","TRAVAUX-HUAWEI",
AK1423="Projet OCM (NOKIA)","TRAVAUX-NOKIA",
AK1423="ACCESS-ISSUE","ACCESS-ISSUE",
AK1423="Projet OCM (ZTE, NOKIA, autres projets)","TRAVAUX OCM",
AK1423="No root CAuse","No root cause",
AK1423="ODU HS","PDH",
AK1423="IP &amp; VLAN","PDH",
AK1423="Warehouse HUAWEI","SPARE-ISSUE",
AK1423="SPARE-HS","SPARE-ISSUE",
AK1423="Power Telco","BSS",AK1423="no impacts","no impacts"
),"")</f>
        <v>No root cause</v>
      </c>
      <c r="AJ1423" s="56" t="str" cm="1">
        <f t="array" ref="AJ1423">IFERROR(_xlfn.IFS(
AK1423="MPR ISSUE","TX ISSUE",
AK1423="BSS Hardware Issue","RAN ISSUE",
AK1423="Sites strategiques, MLL, Pylone, etc.","ENVTECH",
AK1423="AKTIVCO DEFAUT GE &amp; POWER Cabinet","POWER ISSUE",
AK1423="AKTIVCO Coupure ENEO &amp; Baisse de tension","POWER ISSUE",
AK1423="Coupure ENEO &amp; Baisse de tension","POWER ISSUE",
AK1423="Defaut GE &amp; POWER Cabinet","POWER ISSUE",
AK1423="Sharing","POWER ISSUE",
AK1423="Sites strategiques &amp; DataCenter","POWER ISSUE",
AK1423="Exclu","Exclu",
AK1423="SAT","TX ISSUE",
AK1423="SPARE-ISSUE","SPARE-ISSUE",
AK1423="Fiber CAmtel","TX ISSUE",
AK1423="Fiber AOF","TX ISSUE",
AK1423="Projet OCM (HUAWEI)","TRAVAUX-HUAWEI",
AK1423="Projet OCM (NOKIA)","TRAVAUX -NOKIA",
AK1423="ACCESS-ISSUE","ACCESS-ISSUE",
AK1423="Projet OCM (ZTE, NOKIA, autres projets)","TRAVAUX OCM",
AK1423="No root CAuse","No root cause",
AK1423="ODU HS","TX ISSUE",
AK1423="IP &amp; VLAN","TX ISSUE",
AK1423="Warehouse HUAWEI","SPARE-ISSUE",
AK1423="SPARE-HS","SPARE-ISSUE",
AK1423="Power Telco","RAN ISSUE",AK1423="no impacts","no impacts"
),"")</f>
        <v>No root cause</v>
      </c>
      <c r="AK1423" s="81" t="s">
        <v>5620</v>
      </c>
      <c r="AL1423" s="56" t="str" cm="1">
        <f t="array" ref="AL1423">IFERROR(_xlfn.IFS(
AK1423="MPR ISSUE","ACTIVE",
AK1423="BSS Hardware Issue","ACTIVE",
AK1423="Sites strategiques, MLL, Pylone, etc.","PASSIVE",
AK1423="AKTIVCO DEFAUT GE &amp; POWER Cabinet","PASSIVE",
AK1423="AKTIVCO Coupure ENEO &amp; Baisse de tension","PASSIVE",
AK1423="Coupure ENEO &amp; Baisse de tension","PASSIVE",
AK1423="Defaut GE &amp; POWER Cabinet","PASSIVE",
AK1423="Sharing","PASSIVE",
AK1423="Sites strategiques &amp; DataCenter","PASSIVE",
AK1423="Exclu","Exclu",
AK1423="SAT","ACTIVE",
AK1423="SPARE-ISSUE","SPARE-ISSUE",
AK1423="Fiber CAmtel","ACTIVE",
AK1423="Fiber AOF","ACTIVE",
AK1423="Projet OCM (HUAWEI)","PLANNED WORKS",
AK1423="Projet OCM (NOKIA)","PLANNED WORKS",
AK1423="ACCESS-ISSUE","ACCESS-ISSUE",
AK1423="Projet OCM (ZTE, NOKIA, autres projets)","PLANNED WORKS",
AK1423="No root CAuse","No root cause",
AK1423="ODU HS","ACTIVE",
AK1423="IP &amp; VLAN","ACTIVE",
AK1423="Warehouse HUAWEI","SPARE-ISSUE",
AK1423="SPARE-HS","SPARE-ISSUE",
AK1423="Power Telco","ACTIVE", AK1423="no impacts","no impacts"
),"")</f>
        <v>No root cause</v>
      </c>
      <c r="AM1423" s="108" t="s">
        <v>5537</v>
      </c>
      <c r="AN1423" s="117" t="s">
        <v>2957</v>
      </c>
      <c r="AP1423" s="23" t="s">
        <v>5537</v>
      </c>
      <c r="AQ1423" s="23" t="s">
        <v>5537</v>
      </c>
      <c r="AR1423" s="7"/>
      <c r="AS1423" s="6"/>
      <c r="AT1423" s="7"/>
      <c r="AU1423" s="3" t="s">
        <v>5537</v>
      </c>
      <c r="AV1423" s="24" t="s">
        <v>5537</v>
      </c>
      <c r="AW1423" s="24" t="s">
        <v>5537</v>
      </c>
      <c r="AX1423" s="24" t="s">
        <v>5537</v>
      </c>
      <c r="AY1423" s="24" t="s">
        <v>5537</v>
      </c>
      <c r="AZ1423" s="24" t="s">
        <v>5537</v>
      </c>
      <c r="BA1423" s="24" t="s">
        <v>5537</v>
      </c>
      <c r="BB1423" s="24" t="s">
        <v>5537</v>
      </c>
      <c r="BC1423" s="24" t="s">
        <v>5537</v>
      </c>
      <c r="BD1423" s="24" t="s">
        <v>5537</v>
      </c>
      <c r="BE1423" s="24" t="s">
        <v>5537</v>
      </c>
      <c r="BF1423" s="24" t="s">
        <v>5537</v>
      </c>
      <c r="BG1423" s="24" t="s">
        <v>5537</v>
      </c>
      <c r="BH1423" s="24" t="s">
        <v>5537</v>
      </c>
      <c r="BI1423" s="9" t="s">
        <v>5537</v>
      </c>
      <c r="BJ1423" s="14"/>
      <c r="BK1423" s="14" t="s">
        <v>5537</v>
      </c>
      <c r="BL1423" s="14" t="str">
        <f>_xlfn.XLOOKUP(B1423,'[4]cell downs 18042026 17h'!$B:$B,'[4]cell downs 18042026 17h'!$B:$B,"")</f>
        <v/>
      </c>
      <c r="BM1423" s="14" t="str">
        <f>_xlfn.XLOOKUP(B1423,'[5]Cells Huawei 19042026 15h'!$B:$B,'[5]Cells Huawei 19042026 15h'!$B:$B,"")</f>
        <v/>
      </c>
      <c r="BN1423" s="9" t="str">
        <f>_xlfn.XLOOKUP(B1423,'[6]cells down 19042026 9H40'!$B:$B,'[6]cells down 19042026 9H40'!$B:$B,"")</f>
        <v/>
      </c>
      <c r="BO1423" s="9" t="s">
        <v>2957</v>
      </c>
      <c r="BP1423" s="9" t="s">
        <v>5537</v>
      </c>
    </row>
    <row r="1424" spans="1:68" s="9" customFormat="1" x14ac:dyDescent="0.35">
      <c r="A1424" s="1" t="s">
        <v>3740</v>
      </c>
      <c r="B1424" s="8" t="s">
        <v>3741</v>
      </c>
      <c r="C1424" s="3" t="str">
        <f>_xlfn.XLOOKUP(B1424,'[1]daily break down'!$D:$D,'[1]daily break down'!$E:$E,"")</f>
        <v>Maroua</v>
      </c>
      <c r="D1424" s="1" t="s">
        <v>11</v>
      </c>
      <c r="E1424" s="1" t="s">
        <v>12</v>
      </c>
      <c r="F1424" s="3" t="s">
        <v>55</v>
      </c>
      <c r="G1424" s="1" t="s">
        <v>84</v>
      </c>
      <c r="H1424" s="39" t="str">
        <f>_xlfn.XLOOKUP(B1424,[2]CALCULATION!$B:$B,[2]CALCULATION!$H:$H,"")</f>
        <v>Huawei</v>
      </c>
      <c r="I1424" s="34">
        <v>0</v>
      </c>
      <c r="J1424" s="34">
        <v>0</v>
      </c>
      <c r="K1424" s="34">
        <v>0</v>
      </c>
      <c r="L1424" s="34">
        <v>0</v>
      </c>
      <c r="M1424" s="34">
        <v>0</v>
      </c>
      <c r="N1424" s="34">
        <v>0</v>
      </c>
      <c r="O1424" s="34">
        <v>0</v>
      </c>
      <c r="P1424" s="34">
        <v>0</v>
      </c>
      <c r="Q1424" s="34">
        <v>0</v>
      </c>
      <c r="R1424" s="34">
        <v>0</v>
      </c>
      <c r="S1424" s="109">
        <v>0</v>
      </c>
      <c r="T1424" s="109">
        <f>_xlfn.XLOOKUP(B1424,'[3]Nur des jours'!$B:$B,'[3]Nur des jours'!$U:$U,"")</f>
        <v>0</v>
      </c>
      <c r="U1424" s="109">
        <v>0</v>
      </c>
      <c r="V1424" s="109">
        <v>0.23611860184400438</v>
      </c>
      <c r="W1424" s="109">
        <v>0</v>
      </c>
      <c r="X1424" s="109">
        <v>0</v>
      </c>
      <c r="Y1424" s="109">
        <v>0</v>
      </c>
      <c r="Z1424" s="109">
        <v>0</v>
      </c>
      <c r="AA1424" s="109">
        <v>0</v>
      </c>
      <c r="AB1424" s="109">
        <v>0</v>
      </c>
      <c r="AC1424" s="109">
        <v>0</v>
      </c>
      <c r="AD1424" s="109">
        <v>0</v>
      </c>
      <c r="AE1424" s="109">
        <v>0</v>
      </c>
      <c r="AF1424" s="109">
        <v>0</v>
      </c>
      <c r="AG1424" s="57" t="str">
        <f>_xlfn.XLOOKUP(B1424,[3]CALCULATION!$B:$B,[3]CALCULATION!$M:$M,"")</f>
        <v>Operationnel</v>
      </c>
      <c r="AH1424" s="57"/>
      <c r="AI1424" s="56" t="str" cm="1">
        <f t="array" ref="AI1424">IFERROR(_xlfn.IFS(
AK1424="MPR ISSUE","PDH",
AK1424="BSS Hardware Issue","BSS",
AK1424="Sites strategiques, MLL, Pylone, etc.","ENVTECH",
AK1424="AKTIVCO DEFAUT GE &amp; POWER Cabinet","AKTIVCO",
AK1424="AKTIVCO Coupure ENEO &amp; Baisse de tension","AKTIVCO GRID ONLY",
AK1424="Coupure ENEO &amp; Baisse de tension","IHS GRID ONLY",
AK1424="Defaut GE &amp; POWER Cabinet","IHS",
AK1424="Sharing","Partners",
AK1424="Sites strategiques &amp; DataCenter","SST &amp; DC",
AK1424="Exclu","Exclu",
AK1424="SAT","SAT",
AK1424="SPARE-ISSUE","SPARE-ISSUE",
AK1424="Fiber CAmtel","TRANS_FO_CAMTEL",
AK1424="Fiber AOF","Fiber AOF",
AK1424="Projet OCM (HUAWEI)","TRAVAUX-HUAWEI",
AK1424="Projet OCM (NOKIA)","TRAVAUX-NOKIA",
AK1424="ACCESS-ISSUE","ACCESS-ISSUE",
AK1424="Projet OCM (ZTE, NOKIA, autres projets)","TRAVAUX OCM",
AK1424="No root CAuse","No root cause",
AK1424="ODU HS","PDH",
AK1424="IP &amp; VLAN","PDH",
AK1424="Warehouse HUAWEI","SPARE-ISSUE",
AK1424="SPARE-HS","SPARE-ISSUE",
AK1424="Power Telco","BSS",AK1424="no impacts","no impacts"
),"")</f>
        <v>No root cause</v>
      </c>
      <c r="AJ1424" s="56" t="str" cm="1">
        <f t="array" ref="AJ1424">IFERROR(_xlfn.IFS(
AK1424="MPR ISSUE","TX ISSUE",
AK1424="BSS Hardware Issue","RAN ISSUE",
AK1424="Sites strategiques, MLL, Pylone, etc.","ENVTECH",
AK1424="AKTIVCO DEFAUT GE &amp; POWER Cabinet","POWER ISSUE",
AK1424="AKTIVCO Coupure ENEO &amp; Baisse de tension","POWER ISSUE",
AK1424="Coupure ENEO &amp; Baisse de tension","POWER ISSUE",
AK1424="Defaut GE &amp; POWER Cabinet","POWER ISSUE",
AK1424="Sharing","POWER ISSUE",
AK1424="Sites strategiques &amp; DataCenter","POWER ISSUE",
AK1424="Exclu","Exclu",
AK1424="SAT","TX ISSUE",
AK1424="SPARE-ISSUE","SPARE-ISSUE",
AK1424="Fiber CAmtel","TX ISSUE",
AK1424="Fiber AOF","TX ISSUE",
AK1424="Projet OCM (HUAWEI)","TRAVAUX-HUAWEI",
AK1424="Projet OCM (NOKIA)","TRAVAUX -NOKIA",
AK1424="ACCESS-ISSUE","ACCESS-ISSUE",
AK1424="Projet OCM (ZTE, NOKIA, autres projets)","TRAVAUX OCM",
AK1424="No root CAuse","No root cause",
AK1424="ODU HS","TX ISSUE",
AK1424="IP &amp; VLAN","TX ISSUE",
AK1424="Warehouse HUAWEI","SPARE-ISSUE",
AK1424="SPARE-HS","SPARE-ISSUE",
AK1424="Power Telco","RAN ISSUE",AK1424="no impacts","no impacts"
),"")</f>
        <v>No root cause</v>
      </c>
      <c r="AK1424" s="81" t="s">
        <v>5620</v>
      </c>
      <c r="AL1424" s="56" t="str" cm="1">
        <f t="array" ref="AL1424">IFERROR(_xlfn.IFS(
AK1424="MPR ISSUE","ACTIVE",
AK1424="BSS Hardware Issue","ACTIVE",
AK1424="Sites strategiques, MLL, Pylone, etc.","PASSIVE",
AK1424="AKTIVCO DEFAUT GE &amp; POWER Cabinet","PASSIVE",
AK1424="AKTIVCO Coupure ENEO &amp; Baisse de tension","PASSIVE",
AK1424="Coupure ENEO &amp; Baisse de tension","PASSIVE",
AK1424="Defaut GE &amp; POWER Cabinet","PASSIVE",
AK1424="Sharing","PASSIVE",
AK1424="Sites strategiques &amp; DataCenter","PASSIVE",
AK1424="Exclu","Exclu",
AK1424="SAT","ACTIVE",
AK1424="SPARE-ISSUE","SPARE-ISSUE",
AK1424="Fiber CAmtel","ACTIVE",
AK1424="Fiber AOF","ACTIVE",
AK1424="Projet OCM (HUAWEI)","PLANNED WORKS",
AK1424="Projet OCM (NOKIA)","PLANNED WORKS",
AK1424="ACCESS-ISSUE","ACCESS-ISSUE",
AK1424="Projet OCM (ZTE, NOKIA, autres projets)","PLANNED WORKS",
AK1424="No root CAuse","No root cause",
AK1424="ODU HS","ACTIVE",
AK1424="IP &amp; VLAN","ACTIVE",
AK1424="Warehouse HUAWEI","SPARE-ISSUE",
AK1424="SPARE-HS","SPARE-ISSUE",
AK1424="Power Telco","ACTIVE", AK1424="no impacts","no impacts"
),"")</f>
        <v>No root cause</v>
      </c>
      <c r="AM1424" s="108" t="s">
        <v>5537</v>
      </c>
      <c r="AN1424" s="117" t="s">
        <v>3741</v>
      </c>
      <c r="AP1424" s="23" t="s">
        <v>5537</v>
      </c>
      <c r="AQ1424" s="23" t="s">
        <v>5537</v>
      </c>
      <c r="AR1424" s="7"/>
      <c r="AS1424" s="6"/>
      <c r="AT1424" s="7"/>
      <c r="AU1424" s="3" t="s">
        <v>5537</v>
      </c>
      <c r="AV1424" s="24" t="s">
        <v>5537</v>
      </c>
      <c r="AW1424" s="24" t="s">
        <v>5537</v>
      </c>
      <c r="AX1424" s="24" t="s">
        <v>5537</v>
      </c>
      <c r="AY1424" s="24" t="s">
        <v>5537</v>
      </c>
      <c r="AZ1424" s="24" t="s">
        <v>5537</v>
      </c>
      <c r="BA1424" s="24" t="s">
        <v>5537</v>
      </c>
      <c r="BB1424" s="24" t="s">
        <v>5537</v>
      </c>
      <c r="BC1424" s="24" t="s">
        <v>5537</v>
      </c>
      <c r="BD1424" s="24" t="s">
        <v>5537</v>
      </c>
      <c r="BE1424" s="24" t="s">
        <v>5537</v>
      </c>
      <c r="BF1424" s="24" t="s">
        <v>5537</v>
      </c>
      <c r="BG1424" s="24" t="s">
        <v>5537</v>
      </c>
      <c r="BH1424" s="24" t="s">
        <v>5537</v>
      </c>
      <c r="BI1424" s="9" t="s">
        <v>5537</v>
      </c>
      <c r="BJ1424" s="14"/>
      <c r="BK1424" s="14" t="s">
        <v>5537</v>
      </c>
      <c r="BL1424" s="14" t="str">
        <f>_xlfn.XLOOKUP(B1424,'[4]cell downs 18042026 17h'!$B:$B,'[4]cell downs 18042026 17h'!$B:$B,"")</f>
        <v/>
      </c>
      <c r="BM1424" s="14" t="str">
        <f>_xlfn.XLOOKUP(B1424,'[5]Cells Huawei 19042026 15h'!$B:$B,'[5]Cells Huawei 19042026 15h'!$B:$B,"")</f>
        <v/>
      </c>
      <c r="BN1424" s="9" t="str">
        <f>_xlfn.XLOOKUP(B1424,'[6]cells down 19042026 9H40'!$B:$B,'[6]cells down 19042026 9H40'!$B:$B,"")</f>
        <v/>
      </c>
      <c r="BO1424" s="9" t="s">
        <v>3741</v>
      </c>
      <c r="BP1424" s="9" t="s">
        <v>12</v>
      </c>
    </row>
    <row r="1425" spans="1:68" s="9" customFormat="1" x14ac:dyDescent="0.35">
      <c r="A1425" s="1" t="s">
        <v>4696</v>
      </c>
      <c r="B1425" s="8" t="s">
        <v>4697</v>
      </c>
      <c r="C1425" s="3" t="str">
        <f>_xlfn.XLOOKUP(B1425,'[1]daily break down'!$D:$D,'[1]daily break down'!$E:$E,"")</f>
        <v>ADAMAOUA</v>
      </c>
      <c r="D1425" s="1" t="s">
        <v>11</v>
      </c>
      <c r="E1425" s="1" t="s">
        <v>66</v>
      </c>
      <c r="F1425" s="3" t="s">
        <v>90</v>
      </c>
      <c r="G1425" s="1" t="s">
        <v>4698</v>
      </c>
      <c r="H1425" s="40" t="str">
        <f>_xlfn.XLOOKUP(B1425,[2]CALCULATION!$B:$B,[2]CALCULATION!$H:$H,"")</f>
        <v>NOKIA</v>
      </c>
      <c r="I1425" s="34">
        <v>0</v>
      </c>
      <c r="J1425" s="34">
        <v>0</v>
      </c>
      <c r="K1425" s="34">
        <v>0</v>
      </c>
      <c r="L1425" s="34">
        <v>0</v>
      </c>
      <c r="M1425" s="34">
        <v>0</v>
      </c>
      <c r="N1425" s="34">
        <v>0</v>
      </c>
      <c r="O1425" s="34">
        <v>0</v>
      </c>
      <c r="P1425" s="34">
        <v>0</v>
      </c>
      <c r="Q1425" s="34">
        <v>1.8728999941590844E-3</v>
      </c>
      <c r="R1425" s="34">
        <v>0</v>
      </c>
      <c r="S1425" s="109">
        <v>0</v>
      </c>
      <c r="T1425" s="109">
        <f>_xlfn.XLOOKUP(B1425,'[3]Nur des jours'!$B:$B,'[3]Nur des jours'!$U:$U,"")</f>
        <v>0</v>
      </c>
      <c r="U1425" s="109">
        <v>0</v>
      </c>
      <c r="V1425" s="109">
        <v>0.12829903972362774</v>
      </c>
      <c r="W1425" s="109">
        <v>0</v>
      </c>
      <c r="X1425" s="109">
        <v>0</v>
      </c>
      <c r="Y1425" s="109">
        <v>0</v>
      </c>
      <c r="Z1425" s="109">
        <v>0</v>
      </c>
      <c r="AA1425" s="109">
        <v>0</v>
      </c>
      <c r="AB1425" s="109">
        <v>0</v>
      </c>
      <c r="AC1425" s="109">
        <v>0</v>
      </c>
      <c r="AD1425" s="109">
        <v>0</v>
      </c>
      <c r="AE1425" s="109">
        <v>0</v>
      </c>
      <c r="AF1425" s="109">
        <v>0</v>
      </c>
      <c r="AG1425" s="57" t="str">
        <f>_xlfn.XLOOKUP(B1425,[3]CALCULATION!$B:$B,[3]CALCULATION!$M:$M,"")</f>
        <v>Operationnel</v>
      </c>
      <c r="AH1425" s="57"/>
      <c r="AI1425" s="56" t="str" cm="1">
        <f t="array" ref="AI1425">IFERROR(_xlfn.IFS(
AK1425="MPR ISSUE","PDH",
AK1425="BSS Hardware Issue","BSS",
AK1425="Sites strategiques, MLL, Pylone, etc.","ENVTECH",
AK1425="AKTIVCO DEFAUT GE &amp; POWER Cabinet","AKTIVCO",
AK1425="AKTIVCO Coupure ENEO &amp; Baisse de tension","AKTIVCO GRID ONLY",
AK1425="Coupure ENEO &amp; Baisse de tension","IHS GRID ONLY",
AK1425="Defaut GE &amp; POWER Cabinet","IHS",
AK1425="Sharing","Partners",
AK1425="Sites strategiques &amp; DataCenter","SST &amp; DC",
AK1425="Exclu","Exclu",
AK1425="SAT","SAT",
AK1425="SPARE-ISSUE","SPARE-ISSUE",
AK1425="Fiber CAmtel","TRANS_FO_CAMTEL",
AK1425="Fiber AOF","Fiber AOF",
AK1425="Projet OCM (HUAWEI)","TRAVAUX-HUAWEI",
AK1425="Projet OCM (NOKIA)","TRAVAUX-NOKIA",
AK1425="ACCESS-ISSUE","ACCESS-ISSUE",
AK1425="Projet OCM (ZTE, NOKIA, autres projets)","TRAVAUX OCM",
AK1425="No root CAuse","No root cause",
AK1425="ODU HS","PDH",
AK1425="IP &amp; VLAN","PDH",
AK1425="Warehouse HUAWEI","SPARE-ISSUE",
AK1425="SPARE-HS","SPARE-ISSUE",
AK1425="Power Telco","BSS",AK1425="no impacts","no impacts"
),"")</f>
        <v>No root cause</v>
      </c>
      <c r="AJ1425" s="56" t="str" cm="1">
        <f t="array" ref="AJ1425">IFERROR(_xlfn.IFS(
AK1425="MPR ISSUE","TX ISSUE",
AK1425="BSS Hardware Issue","RAN ISSUE",
AK1425="Sites strategiques, MLL, Pylone, etc.","ENVTECH",
AK1425="AKTIVCO DEFAUT GE &amp; POWER Cabinet","POWER ISSUE",
AK1425="AKTIVCO Coupure ENEO &amp; Baisse de tension","POWER ISSUE",
AK1425="Coupure ENEO &amp; Baisse de tension","POWER ISSUE",
AK1425="Defaut GE &amp; POWER Cabinet","POWER ISSUE",
AK1425="Sharing","POWER ISSUE",
AK1425="Sites strategiques &amp; DataCenter","POWER ISSUE",
AK1425="Exclu","Exclu",
AK1425="SAT","TX ISSUE",
AK1425="SPARE-ISSUE","SPARE-ISSUE",
AK1425="Fiber CAmtel","TX ISSUE",
AK1425="Fiber AOF","TX ISSUE",
AK1425="Projet OCM (HUAWEI)","TRAVAUX-HUAWEI",
AK1425="Projet OCM (NOKIA)","TRAVAUX -NOKIA",
AK1425="ACCESS-ISSUE","ACCESS-ISSUE",
AK1425="Projet OCM (ZTE, NOKIA, autres projets)","TRAVAUX OCM",
AK1425="No root CAuse","No root cause",
AK1425="ODU HS","TX ISSUE",
AK1425="IP &amp; VLAN","TX ISSUE",
AK1425="Warehouse HUAWEI","SPARE-ISSUE",
AK1425="SPARE-HS","SPARE-ISSUE",
AK1425="Power Telco","RAN ISSUE",AK1425="no impacts","no impacts"
),"")</f>
        <v>No root cause</v>
      </c>
      <c r="AK1425" s="81" t="s">
        <v>5620</v>
      </c>
      <c r="AL1425" s="56" t="str" cm="1">
        <f t="array" ref="AL1425">IFERROR(_xlfn.IFS(
AK1425="MPR ISSUE","ACTIVE",
AK1425="BSS Hardware Issue","ACTIVE",
AK1425="Sites strategiques, MLL, Pylone, etc.","PASSIVE",
AK1425="AKTIVCO DEFAUT GE &amp; POWER Cabinet","PASSIVE",
AK1425="AKTIVCO Coupure ENEO &amp; Baisse de tension","PASSIVE",
AK1425="Coupure ENEO &amp; Baisse de tension","PASSIVE",
AK1425="Defaut GE &amp; POWER Cabinet","PASSIVE",
AK1425="Sharing","PASSIVE",
AK1425="Sites strategiques &amp; DataCenter","PASSIVE",
AK1425="Exclu","Exclu",
AK1425="SAT","ACTIVE",
AK1425="SPARE-ISSUE","SPARE-ISSUE",
AK1425="Fiber CAmtel","ACTIVE",
AK1425="Fiber AOF","ACTIVE",
AK1425="Projet OCM (HUAWEI)","PLANNED WORKS",
AK1425="Projet OCM (NOKIA)","PLANNED WORKS",
AK1425="ACCESS-ISSUE","ACCESS-ISSUE",
AK1425="Projet OCM (ZTE, NOKIA, autres projets)","PLANNED WORKS",
AK1425="No root CAuse","No root cause",
AK1425="ODU HS","ACTIVE",
AK1425="IP &amp; VLAN","ACTIVE",
AK1425="Warehouse HUAWEI","SPARE-ISSUE",
AK1425="SPARE-HS","SPARE-ISSUE",
AK1425="Power Telco","ACTIVE", AK1425="no impacts","no impacts"
),"")</f>
        <v>No root cause</v>
      </c>
      <c r="AM1425" s="108" t="s">
        <v>5537</v>
      </c>
      <c r="AN1425" s="117" t="s">
        <v>4697</v>
      </c>
      <c r="AP1425" s="23" t="s">
        <v>5537</v>
      </c>
      <c r="AQ1425" s="23" t="s">
        <v>5537</v>
      </c>
      <c r="AR1425" s="7"/>
      <c r="AS1425" s="6"/>
      <c r="AT1425" s="7"/>
      <c r="AU1425" s="3" t="s">
        <v>5537</v>
      </c>
      <c r="AV1425" s="24" t="s">
        <v>5537</v>
      </c>
      <c r="AW1425" s="24" t="s">
        <v>5537</v>
      </c>
      <c r="AX1425" s="24" t="s">
        <v>5537</v>
      </c>
      <c r="AY1425" s="24" t="s">
        <v>5537</v>
      </c>
      <c r="AZ1425" s="24" t="s">
        <v>5537</v>
      </c>
      <c r="BA1425" s="24" t="s">
        <v>5537</v>
      </c>
      <c r="BB1425" s="24" t="s">
        <v>5537</v>
      </c>
      <c r="BC1425" s="24" t="s">
        <v>5537</v>
      </c>
      <c r="BD1425" s="24" t="s">
        <v>5537</v>
      </c>
      <c r="BE1425" s="24" t="s">
        <v>5537</v>
      </c>
      <c r="BF1425" s="24" t="s">
        <v>5537</v>
      </c>
      <c r="BG1425" s="24" t="s">
        <v>5537</v>
      </c>
      <c r="BH1425" s="24" t="s">
        <v>5537</v>
      </c>
      <c r="BI1425" s="9" t="s">
        <v>5537</v>
      </c>
      <c r="BJ1425" s="14"/>
      <c r="BK1425" s="14" t="s">
        <v>5537</v>
      </c>
      <c r="BL1425" s="14" t="str">
        <f>_xlfn.XLOOKUP(B1425,'[4]cell downs 18042026 17h'!$B:$B,'[4]cell downs 18042026 17h'!$B:$B,"")</f>
        <v/>
      </c>
      <c r="BM1425" s="14" t="str">
        <f>_xlfn.XLOOKUP(B1425,'[5]Cells Huawei 19042026 15h'!$B:$B,'[5]Cells Huawei 19042026 15h'!$B:$B,"")</f>
        <v/>
      </c>
      <c r="BN1425" s="9" t="str">
        <f>_xlfn.XLOOKUP(B1425,'[6]cells down 19042026 9H40'!$B:$B,'[6]cells down 19042026 9H40'!$B:$B,"")</f>
        <v/>
      </c>
      <c r="BO1425" s="9" t="s">
        <v>4697</v>
      </c>
      <c r="BP1425" s="9" t="s">
        <v>12</v>
      </c>
    </row>
    <row r="1426" spans="1:68" s="9" customFormat="1" x14ac:dyDescent="0.35">
      <c r="A1426" s="1" t="s">
        <v>1133</v>
      </c>
      <c r="B1426" s="8" t="s">
        <v>1134</v>
      </c>
      <c r="C1426" s="3" t="str">
        <f>_xlfn.XLOOKUP(B1426,'[1]daily break down'!$D:$D,'[1]daily break down'!$E:$E,"")</f>
        <v>Douala</v>
      </c>
      <c r="D1426" s="1" t="s">
        <v>11</v>
      </c>
      <c r="E1426" s="1" t="s">
        <v>12</v>
      </c>
      <c r="F1426" s="3" t="s">
        <v>31</v>
      </c>
      <c r="G1426" s="1" t="s">
        <v>32</v>
      </c>
      <c r="H1426" s="41" t="str">
        <f>_xlfn.XLOOKUP(B1426,[2]CALCULATION!$B:$B,[2]CALCULATION!$H:$H,"")</f>
        <v>ZTE</v>
      </c>
      <c r="I1426" s="34">
        <v>0.16599107390000439</v>
      </c>
      <c r="J1426" s="34">
        <v>1.5409507666230247E-2</v>
      </c>
      <c r="K1426" s="34">
        <v>0.34776619211090265</v>
      </c>
      <c r="L1426" s="34">
        <v>0.96630454323651027</v>
      </c>
      <c r="M1426" s="34">
        <v>1.8801382860632423</v>
      </c>
      <c r="N1426" s="34">
        <v>1.0613655106682309</v>
      </c>
      <c r="O1426" s="34">
        <v>0</v>
      </c>
      <c r="P1426" s="34">
        <v>3.7150468135135548E-2</v>
      </c>
      <c r="Q1426" s="34">
        <v>6.4545148430655411E-2</v>
      </c>
      <c r="R1426" s="34">
        <v>1.9903947402214038E-2</v>
      </c>
      <c r="S1426" s="109">
        <v>0</v>
      </c>
      <c r="T1426" s="109">
        <f>_xlfn.XLOOKUP(B1426,'[3]Nur des jours'!$B:$B,'[3]Nur des jours'!$U:$U,"")</f>
        <v>0</v>
      </c>
      <c r="U1426" s="109">
        <v>0</v>
      </c>
      <c r="V1426" s="109">
        <v>0.11751533103332193</v>
      </c>
      <c r="W1426" s="109">
        <v>0</v>
      </c>
      <c r="X1426" s="109">
        <v>0</v>
      </c>
      <c r="Y1426" s="109">
        <v>0</v>
      </c>
      <c r="Z1426" s="109">
        <v>0</v>
      </c>
      <c r="AA1426" s="109">
        <v>0</v>
      </c>
      <c r="AB1426" s="109">
        <v>0</v>
      </c>
      <c r="AC1426" s="109">
        <v>0</v>
      </c>
      <c r="AD1426" s="109">
        <v>0</v>
      </c>
      <c r="AE1426" s="109">
        <v>0</v>
      </c>
      <c r="AF1426" s="109">
        <v>0</v>
      </c>
      <c r="AG1426" s="57" t="str">
        <f>_xlfn.XLOOKUP(B1426,[3]CALCULATION!$B:$B,[3]CALCULATION!$M:$M,"")</f>
        <v>Operationnel</v>
      </c>
      <c r="AH1426" s="57"/>
      <c r="AI1426" s="56" t="str" cm="1">
        <f t="array" ref="AI1426">IFERROR(_xlfn.IFS(
AK1426="MPR ISSUE","PDH",
AK1426="BSS Hardware Issue","BSS",
AK1426="Sites strategiques, MLL, Pylone, etc.","ENVTECH",
AK1426="AKTIVCO DEFAUT GE &amp; POWER Cabinet","AKTIVCO",
AK1426="AKTIVCO Coupure ENEO &amp; Baisse de tension","AKTIVCO GRID ONLY",
AK1426="Coupure ENEO &amp; Baisse de tension","IHS GRID ONLY",
AK1426="Defaut GE &amp; POWER Cabinet","IHS",
AK1426="Sharing","Partners",
AK1426="Sites strategiques &amp; DataCenter","SST &amp; DC",
AK1426="Exclu","Exclu",
AK1426="SAT","SAT",
AK1426="SPARE-ISSUE","SPARE-ISSUE",
AK1426="Fiber CAmtel","TRANS_FO_CAMTEL",
AK1426="Fiber AOF","Fiber AOF",
AK1426="Projet OCM (HUAWEI)","TRAVAUX-HUAWEI",
AK1426="Projet OCM (NOKIA)","TRAVAUX-NOKIA",
AK1426="ACCESS-ISSUE","ACCESS-ISSUE",
AK1426="Projet OCM (ZTE, NOKIA, autres projets)","TRAVAUX OCM",
AK1426="No root CAuse","No root cause",
AK1426="ODU HS","PDH",
AK1426="IP &amp; VLAN","PDH",
AK1426="Warehouse HUAWEI","SPARE-ISSUE",
AK1426="SPARE-HS","SPARE-ISSUE",
AK1426="Power Telco","BSS",AK1426="no impacts","no impacts"
),"")</f>
        <v>No root cause</v>
      </c>
      <c r="AJ1426" s="56" t="str" cm="1">
        <f t="array" ref="AJ1426">IFERROR(_xlfn.IFS(
AK1426="MPR ISSUE","TX ISSUE",
AK1426="BSS Hardware Issue","RAN ISSUE",
AK1426="Sites strategiques, MLL, Pylone, etc.","ENVTECH",
AK1426="AKTIVCO DEFAUT GE &amp; POWER Cabinet","POWER ISSUE",
AK1426="AKTIVCO Coupure ENEO &amp; Baisse de tension","POWER ISSUE",
AK1426="Coupure ENEO &amp; Baisse de tension","POWER ISSUE",
AK1426="Defaut GE &amp; POWER Cabinet","POWER ISSUE",
AK1426="Sharing","POWER ISSUE",
AK1426="Sites strategiques &amp; DataCenter","POWER ISSUE",
AK1426="Exclu","Exclu",
AK1426="SAT","TX ISSUE",
AK1426="SPARE-ISSUE","SPARE-ISSUE",
AK1426="Fiber CAmtel","TX ISSUE",
AK1426="Fiber AOF","TX ISSUE",
AK1426="Projet OCM (HUAWEI)","TRAVAUX-HUAWEI",
AK1426="Projet OCM (NOKIA)","TRAVAUX -NOKIA",
AK1426="ACCESS-ISSUE","ACCESS-ISSUE",
AK1426="Projet OCM (ZTE, NOKIA, autres projets)","TRAVAUX OCM",
AK1426="No root CAuse","No root cause",
AK1426="ODU HS","TX ISSUE",
AK1426="IP &amp; VLAN","TX ISSUE",
AK1426="Warehouse HUAWEI","SPARE-ISSUE",
AK1426="SPARE-HS","SPARE-ISSUE",
AK1426="Power Telco","RAN ISSUE",AK1426="no impacts","no impacts"
),"")</f>
        <v>No root cause</v>
      </c>
      <c r="AK1426" s="81" t="s">
        <v>5620</v>
      </c>
      <c r="AL1426" s="56" t="str" cm="1">
        <f t="array" ref="AL1426">IFERROR(_xlfn.IFS(
AK1426="MPR ISSUE","ACTIVE",
AK1426="BSS Hardware Issue","ACTIVE",
AK1426="Sites strategiques, MLL, Pylone, etc.","PASSIVE",
AK1426="AKTIVCO DEFAUT GE &amp; POWER Cabinet","PASSIVE",
AK1426="AKTIVCO Coupure ENEO &amp; Baisse de tension","PASSIVE",
AK1426="Coupure ENEO &amp; Baisse de tension","PASSIVE",
AK1426="Defaut GE &amp; POWER Cabinet","PASSIVE",
AK1426="Sharing","PASSIVE",
AK1426="Sites strategiques &amp; DataCenter","PASSIVE",
AK1426="Exclu","Exclu",
AK1426="SAT","ACTIVE",
AK1426="SPARE-ISSUE","SPARE-ISSUE",
AK1426="Fiber CAmtel","ACTIVE",
AK1426="Fiber AOF","ACTIVE",
AK1426="Projet OCM (HUAWEI)","PLANNED WORKS",
AK1426="Projet OCM (NOKIA)","PLANNED WORKS",
AK1426="ACCESS-ISSUE","ACCESS-ISSUE",
AK1426="Projet OCM (ZTE, NOKIA, autres projets)","PLANNED WORKS",
AK1426="No root CAuse","No root cause",
AK1426="ODU HS","ACTIVE",
AK1426="IP &amp; VLAN","ACTIVE",
AK1426="Warehouse HUAWEI","SPARE-ISSUE",
AK1426="SPARE-HS","SPARE-ISSUE",
AK1426="Power Telco","ACTIVE", AK1426="no impacts","no impacts"
),"")</f>
        <v>No root cause</v>
      </c>
      <c r="AM1426" s="108" t="s">
        <v>5537</v>
      </c>
      <c r="AN1426" s="117" t="s">
        <v>1134</v>
      </c>
      <c r="AP1426" s="23" t="s">
        <v>5537</v>
      </c>
      <c r="AQ1426" s="23" t="s">
        <v>5537</v>
      </c>
      <c r="AR1426" s="7"/>
      <c r="AS1426" s="6"/>
      <c r="AT1426" s="7"/>
      <c r="AU1426" s="3" t="s">
        <v>5537</v>
      </c>
      <c r="AV1426" s="24" t="s">
        <v>5537</v>
      </c>
      <c r="AW1426" s="24" t="s">
        <v>5537</v>
      </c>
      <c r="AX1426" s="24" t="s">
        <v>5537</v>
      </c>
      <c r="AY1426" s="24" t="s">
        <v>5537</v>
      </c>
      <c r="AZ1426" s="24" t="s">
        <v>5537</v>
      </c>
      <c r="BA1426" s="24" t="s">
        <v>5537</v>
      </c>
      <c r="BB1426" s="24" t="s">
        <v>5537</v>
      </c>
      <c r="BC1426" s="24" t="s">
        <v>5537</v>
      </c>
      <c r="BD1426" s="24" t="s">
        <v>5537</v>
      </c>
      <c r="BE1426" s="24" t="s">
        <v>5537</v>
      </c>
      <c r="BF1426" s="24" t="s">
        <v>5537</v>
      </c>
      <c r="BG1426" s="24" t="s">
        <v>5537</v>
      </c>
      <c r="BH1426" s="24" t="s">
        <v>5537</v>
      </c>
      <c r="BI1426" s="9" t="s">
        <v>5537</v>
      </c>
      <c r="BJ1426" s="14"/>
      <c r="BK1426" s="14" t="s">
        <v>5537</v>
      </c>
      <c r="BL1426" s="14" t="str">
        <f>_xlfn.XLOOKUP(B1426,'[4]cell downs 18042026 17h'!$B:$B,'[4]cell downs 18042026 17h'!$B:$B,"")</f>
        <v/>
      </c>
      <c r="BM1426" s="14" t="str">
        <f>_xlfn.XLOOKUP(B1426,'[5]Cells Huawei 19042026 15h'!$B:$B,'[5]Cells Huawei 19042026 15h'!$B:$B,"")</f>
        <v/>
      </c>
      <c r="BN1426" s="9" t="str">
        <f>_xlfn.XLOOKUP(B1426,'[6]cells down 19042026 9H40'!$B:$B,'[6]cells down 19042026 9H40'!$B:$B,"")</f>
        <v/>
      </c>
      <c r="BO1426" s="9" t="s">
        <v>1134</v>
      </c>
      <c r="BP1426" s="9" t="s">
        <v>5537</v>
      </c>
    </row>
    <row r="1427" spans="1:68" s="9" customFormat="1" x14ac:dyDescent="0.35">
      <c r="A1427" s="1" t="s">
        <v>2675</v>
      </c>
      <c r="B1427" s="8" t="s">
        <v>2676</v>
      </c>
      <c r="C1427" s="3" t="str">
        <f>_xlfn.XLOOKUP(B1427,'[1]daily break down'!$D:$D,'[1]daily break down'!$E:$E,"")</f>
        <v>NORD-OUEST</v>
      </c>
      <c r="D1427" s="1" t="s">
        <v>11</v>
      </c>
      <c r="E1427" s="1" t="s">
        <v>12</v>
      </c>
      <c r="F1427" s="3" t="s">
        <v>51</v>
      </c>
      <c r="G1427" s="1" t="s">
        <v>52</v>
      </c>
      <c r="H1427" s="39" t="str">
        <f>_xlfn.XLOOKUP(B1427,[2]CALCULATION!$B:$B,[2]CALCULATION!$H:$H,"")</f>
        <v>Huawei</v>
      </c>
      <c r="I1427" s="34">
        <v>8.550671597709119</v>
      </c>
      <c r="J1427" s="34">
        <v>4.5593594210590886</v>
      </c>
      <c r="K1427" s="34">
        <v>0</v>
      </c>
      <c r="L1427" s="34">
        <v>0</v>
      </c>
      <c r="M1427" s="34">
        <v>7.3854702610770122</v>
      </c>
      <c r="N1427" s="34">
        <v>0</v>
      </c>
      <c r="O1427" s="34">
        <v>0</v>
      </c>
      <c r="P1427" s="34">
        <v>1.7037671965825134</v>
      </c>
      <c r="Q1427" s="34">
        <v>14.999586226183036</v>
      </c>
      <c r="R1427" s="34">
        <v>0.86946006797305042</v>
      </c>
      <c r="S1427" s="109">
        <v>1.0492019872557665</v>
      </c>
      <c r="T1427" s="109">
        <f>_xlfn.XLOOKUP(B1427,'[3]Nur des jours'!$B:$B,'[3]Nur des jours'!$U:$U,"")</f>
        <v>0</v>
      </c>
      <c r="U1427" s="109">
        <v>0.34988856643067295</v>
      </c>
      <c r="V1427" s="109">
        <v>4.6157182685420607E-2</v>
      </c>
      <c r="W1427" s="109">
        <v>0</v>
      </c>
      <c r="X1427" s="109">
        <v>0</v>
      </c>
      <c r="Y1427" s="109">
        <v>0</v>
      </c>
      <c r="Z1427" s="109">
        <v>2.5902062591137249</v>
      </c>
      <c r="AA1427" s="109">
        <v>0</v>
      </c>
      <c r="AB1427" s="109">
        <v>0</v>
      </c>
      <c r="AC1427" s="109">
        <v>0</v>
      </c>
      <c r="AD1427" s="109">
        <v>0</v>
      </c>
      <c r="AE1427" s="109">
        <v>0</v>
      </c>
      <c r="AF1427" s="109">
        <v>0</v>
      </c>
      <c r="AG1427" s="57" t="str">
        <f>_xlfn.XLOOKUP(B1427,[3]CALCULATION!$B:$B,[3]CALCULATION!$M:$M,"")</f>
        <v>Operationnel</v>
      </c>
      <c r="AH1427" s="57"/>
      <c r="AI1427" s="56" t="str" cm="1">
        <f t="array" ref="AI1427">IFERROR(_xlfn.IFS(
AK1427="MPR ISSUE","PDH",
AK1427="BSS Hardware Issue","BSS",
AK1427="Sites strategiques, MLL, Pylone, etc.","ENVTECH",
AK1427="AKTIVCO DEFAUT GE &amp; POWER Cabinet","AKTIVCO",
AK1427="AKTIVCO Coupure ENEO &amp; Baisse de tension","AKTIVCO GRID ONLY",
AK1427="Coupure ENEO &amp; Baisse de tension","IHS GRID ONLY",
AK1427="Defaut GE &amp; POWER Cabinet","IHS",
AK1427="Sharing","Partners",
AK1427="Sites strategiques &amp; DataCenter","SST &amp; DC",
AK1427="Exclu","Exclu",
AK1427="SAT","SAT",
AK1427="SPARE-ISSUE","SPARE-ISSUE",
AK1427="Fiber CAmtel","TRANS_FO_CAMTEL",
AK1427="Fiber AOF","Fiber AOF",
AK1427="Projet OCM (HUAWEI)","TRAVAUX-HUAWEI",
AK1427="Projet OCM (NOKIA)","TRAVAUX-NOKIA",
AK1427="ACCESS-ISSUE","ACCESS-ISSUE",
AK1427="Projet OCM (ZTE, NOKIA, autres projets)","TRAVAUX OCM",
AK1427="No root CAuse","No root cause",
AK1427="ODU HS","PDH",
AK1427="IP &amp; VLAN","PDH",
AK1427="Warehouse HUAWEI","SPARE-ISSUE",
AK1427="SPARE-HS","SPARE-ISSUE",
AK1427="Power Telco","BSS",AK1427="no impacts","no impacts"
),"")</f>
        <v>No root cause</v>
      </c>
      <c r="AJ1427" s="56" t="str" cm="1">
        <f t="array" ref="AJ1427">IFERROR(_xlfn.IFS(
AK1427="MPR ISSUE","TX ISSUE",
AK1427="BSS Hardware Issue","RAN ISSUE",
AK1427="Sites strategiques, MLL, Pylone, etc.","ENVTECH",
AK1427="AKTIVCO DEFAUT GE &amp; POWER Cabinet","POWER ISSUE",
AK1427="AKTIVCO Coupure ENEO &amp; Baisse de tension","POWER ISSUE",
AK1427="Coupure ENEO &amp; Baisse de tension","POWER ISSUE",
AK1427="Defaut GE &amp; POWER Cabinet","POWER ISSUE",
AK1427="Sharing","POWER ISSUE",
AK1427="Sites strategiques &amp; DataCenter","POWER ISSUE",
AK1427="Exclu","Exclu",
AK1427="SAT","TX ISSUE",
AK1427="SPARE-ISSUE","SPARE-ISSUE",
AK1427="Fiber CAmtel","TX ISSUE",
AK1427="Fiber AOF","TX ISSUE",
AK1427="Projet OCM (HUAWEI)","TRAVAUX-HUAWEI",
AK1427="Projet OCM (NOKIA)","TRAVAUX -NOKIA",
AK1427="ACCESS-ISSUE","ACCESS-ISSUE",
AK1427="Projet OCM (ZTE, NOKIA, autres projets)","TRAVAUX OCM",
AK1427="No root CAuse","No root cause",
AK1427="ODU HS","TX ISSUE",
AK1427="IP &amp; VLAN","TX ISSUE",
AK1427="Warehouse HUAWEI","SPARE-ISSUE",
AK1427="SPARE-HS","SPARE-ISSUE",
AK1427="Power Telco","RAN ISSUE",AK1427="no impacts","no impacts"
),"")</f>
        <v>No root cause</v>
      </c>
      <c r="AK1427" s="81" t="s">
        <v>5620</v>
      </c>
      <c r="AL1427" s="56" t="str" cm="1">
        <f t="array" ref="AL1427">IFERROR(_xlfn.IFS(
AK1427="MPR ISSUE","ACTIVE",
AK1427="BSS Hardware Issue","ACTIVE",
AK1427="Sites strategiques, MLL, Pylone, etc.","PASSIVE",
AK1427="AKTIVCO DEFAUT GE &amp; POWER Cabinet","PASSIVE",
AK1427="AKTIVCO Coupure ENEO &amp; Baisse de tension","PASSIVE",
AK1427="Coupure ENEO &amp; Baisse de tension","PASSIVE",
AK1427="Defaut GE &amp; POWER Cabinet","PASSIVE",
AK1427="Sharing","PASSIVE",
AK1427="Sites strategiques &amp; DataCenter","PASSIVE",
AK1427="Exclu","Exclu",
AK1427="SAT","ACTIVE",
AK1427="SPARE-ISSUE","SPARE-ISSUE",
AK1427="Fiber CAmtel","ACTIVE",
AK1427="Fiber AOF","ACTIVE",
AK1427="Projet OCM (HUAWEI)","PLANNED WORKS",
AK1427="Projet OCM (NOKIA)","PLANNED WORKS",
AK1427="ACCESS-ISSUE","ACCESS-ISSUE",
AK1427="Projet OCM (ZTE, NOKIA, autres projets)","PLANNED WORKS",
AK1427="No root CAuse","No root cause",
AK1427="ODU HS","ACTIVE",
AK1427="IP &amp; VLAN","ACTIVE",
AK1427="Warehouse HUAWEI","SPARE-ISSUE",
AK1427="SPARE-HS","SPARE-ISSUE",
AK1427="Power Telco","ACTIVE", AK1427="no impacts","no impacts"
),"")</f>
        <v>No root cause</v>
      </c>
      <c r="AM1427" s="108" t="s">
        <v>5537</v>
      </c>
      <c r="AN1427" s="117" t="s">
        <v>2676</v>
      </c>
      <c r="AP1427" s="23" t="s">
        <v>5537</v>
      </c>
      <c r="AQ1427" s="23" t="s">
        <v>5537</v>
      </c>
      <c r="AR1427" s="7"/>
      <c r="AS1427" s="6"/>
      <c r="AT1427" s="7"/>
      <c r="AU1427" s="3" t="s">
        <v>5537</v>
      </c>
      <c r="AV1427" s="24" t="s">
        <v>5537</v>
      </c>
      <c r="AW1427" s="24" t="s">
        <v>5537</v>
      </c>
      <c r="AX1427" s="24" t="s">
        <v>5537</v>
      </c>
      <c r="AY1427" s="24" t="s">
        <v>5537</v>
      </c>
      <c r="AZ1427" s="24" t="s">
        <v>5537</v>
      </c>
      <c r="BA1427" s="24" t="s">
        <v>5537</v>
      </c>
      <c r="BB1427" s="24" t="s">
        <v>5537</v>
      </c>
      <c r="BC1427" s="24" t="s">
        <v>5537</v>
      </c>
      <c r="BD1427" s="24" t="s">
        <v>5537</v>
      </c>
      <c r="BE1427" s="24" t="s">
        <v>5537</v>
      </c>
      <c r="BF1427" s="24" t="s">
        <v>5537</v>
      </c>
      <c r="BG1427" s="24" t="s">
        <v>5537</v>
      </c>
      <c r="BH1427" s="24" t="s">
        <v>5537</v>
      </c>
      <c r="BI1427" s="9" t="s">
        <v>5537</v>
      </c>
      <c r="BJ1427" s="14"/>
      <c r="BK1427" s="14" t="s">
        <v>5537</v>
      </c>
      <c r="BL1427" s="14" t="str">
        <f>_xlfn.XLOOKUP(B1427,'[4]cell downs 18042026 17h'!$B:$B,'[4]cell downs 18042026 17h'!$B:$B,"")</f>
        <v/>
      </c>
      <c r="BM1427" s="14" t="str">
        <f>_xlfn.XLOOKUP(B1427,'[5]Cells Huawei 19042026 15h'!$B:$B,'[5]Cells Huawei 19042026 15h'!$B:$B,"")</f>
        <v/>
      </c>
      <c r="BN1427" s="9" t="str">
        <f>_xlfn.XLOOKUP(B1427,'[6]cells down 19042026 9H40'!$B:$B,'[6]cells down 19042026 9H40'!$B:$B,"")</f>
        <v/>
      </c>
      <c r="BO1427" s="9" t="s">
        <v>2676</v>
      </c>
      <c r="BP1427" s="9" t="s">
        <v>5537</v>
      </c>
    </row>
    <row r="1428" spans="1:68" s="9" customFormat="1" x14ac:dyDescent="0.35">
      <c r="A1428" s="1" t="s">
        <v>1849</v>
      </c>
      <c r="B1428" s="8" t="s">
        <v>1850</v>
      </c>
      <c r="C1428" s="3" t="str">
        <f>_xlfn.XLOOKUP(B1428,'[1]daily break down'!$D:$D,'[1]daily break down'!$E:$E,"")</f>
        <v>NORD-OUEST</v>
      </c>
      <c r="D1428" s="1" t="s">
        <v>11</v>
      </c>
      <c r="E1428" s="1" t="s">
        <v>12</v>
      </c>
      <c r="F1428" s="3" t="s">
        <v>51</v>
      </c>
      <c r="G1428" s="1" t="s">
        <v>52</v>
      </c>
      <c r="H1428" s="39" t="str">
        <f>_xlfn.XLOOKUP(B1428,[2]CALCULATION!$B:$B,[2]CALCULATION!$H:$H,"")</f>
        <v>Huawei</v>
      </c>
      <c r="I1428" s="34">
        <v>8.5479963359615088</v>
      </c>
      <c r="J1428" s="34">
        <v>4.5545439499133913</v>
      </c>
      <c r="K1428" s="34">
        <v>0</v>
      </c>
      <c r="L1428" s="34">
        <v>0</v>
      </c>
      <c r="M1428" s="34">
        <v>10.455368786615416</v>
      </c>
      <c r="N1428" s="34">
        <v>23.113993973170334</v>
      </c>
      <c r="O1428" s="34">
        <v>0</v>
      </c>
      <c r="P1428" s="34">
        <v>1.6995759531779253</v>
      </c>
      <c r="Q1428" s="34">
        <v>15.000442309942274</v>
      </c>
      <c r="R1428" s="34">
        <v>0.8597756204467043</v>
      </c>
      <c r="S1428" s="109">
        <v>1.0441903302485782</v>
      </c>
      <c r="T1428" s="109">
        <f>_xlfn.XLOOKUP(B1428,'[3]Nur des jours'!$B:$B,'[3]Nur des jours'!$U:$U,"")</f>
        <v>0</v>
      </c>
      <c r="U1428" s="109">
        <v>0.29597312467718512</v>
      </c>
      <c r="V1428" s="109">
        <v>3.977222464779287E-2</v>
      </c>
      <c r="W1428" s="109">
        <v>0</v>
      </c>
      <c r="X1428" s="109">
        <v>0</v>
      </c>
      <c r="Y1428" s="109">
        <v>0</v>
      </c>
      <c r="Z1428" s="109">
        <v>2.4605274046679395</v>
      </c>
      <c r="AA1428" s="109">
        <v>0</v>
      </c>
      <c r="AB1428" s="109">
        <v>0</v>
      </c>
      <c r="AC1428" s="109">
        <v>0</v>
      </c>
      <c r="AD1428" s="109">
        <v>0</v>
      </c>
      <c r="AE1428" s="109">
        <v>0</v>
      </c>
      <c r="AF1428" s="109">
        <v>0</v>
      </c>
      <c r="AG1428" s="57" t="str">
        <f>_xlfn.XLOOKUP(B1428,[3]CALCULATION!$B:$B,[3]CALCULATION!$M:$M,"")</f>
        <v>Operationnel</v>
      </c>
      <c r="AH1428" s="57"/>
      <c r="AI1428" s="56" t="str" cm="1">
        <f t="array" ref="AI1428">IFERROR(_xlfn.IFS(
AK1428="MPR ISSUE","PDH",
AK1428="BSS Hardware Issue","BSS",
AK1428="Sites strategiques, MLL, Pylone, etc.","ENVTECH",
AK1428="AKTIVCO DEFAUT GE &amp; POWER Cabinet","AKTIVCO",
AK1428="AKTIVCO Coupure ENEO &amp; Baisse de tension","AKTIVCO GRID ONLY",
AK1428="Coupure ENEO &amp; Baisse de tension","IHS GRID ONLY",
AK1428="Defaut GE &amp; POWER Cabinet","IHS",
AK1428="Sharing","Partners",
AK1428="Sites strategiques &amp; DataCenter","SST &amp; DC",
AK1428="Exclu","Exclu",
AK1428="SAT","SAT",
AK1428="SPARE-ISSUE","SPARE-ISSUE",
AK1428="Fiber CAmtel","TRANS_FO_CAMTEL",
AK1428="Fiber AOF","Fiber AOF",
AK1428="Projet OCM (HUAWEI)","TRAVAUX-HUAWEI",
AK1428="Projet OCM (NOKIA)","TRAVAUX-NOKIA",
AK1428="ACCESS-ISSUE","ACCESS-ISSUE",
AK1428="Projet OCM (ZTE, NOKIA, autres projets)","TRAVAUX OCM",
AK1428="No root CAuse","No root cause",
AK1428="ODU HS","PDH",
AK1428="IP &amp; VLAN","PDH",
AK1428="Warehouse HUAWEI","SPARE-ISSUE",
AK1428="SPARE-HS","SPARE-ISSUE",
AK1428="Power Telco","BSS",AK1428="no impacts","no impacts"
),"")</f>
        <v>No root cause</v>
      </c>
      <c r="AJ1428" s="56" t="str" cm="1">
        <f t="array" ref="AJ1428">IFERROR(_xlfn.IFS(
AK1428="MPR ISSUE","TX ISSUE",
AK1428="BSS Hardware Issue","RAN ISSUE",
AK1428="Sites strategiques, MLL, Pylone, etc.","ENVTECH",
AK1428="AKTIVCO DEFAUT GE &amp; POWER Cabinet","POWER ISSUE",
AK1428="AKTIVCO Coupure ENEO &amp; Baisse de tension","POWER ISSUE",
AK1428="Coupure ENEO &amp; Baisse de tension","POWER ISSUE",
AK1428="Defaut GE &amp; POWER Cabinet","POWER ISSUE",
AK1428="Sharing","POWER ISSUE",
AK1428="Sites strategiques &amp; DataCenter","POWER ISSUE",
AK1428="Exclu","Exclu",
AK1428="SAT","TX ISSUE",
AK1428="SPARE-ISSUE","SPARE-ISSUE",
AK1428="Fiber CAmtel","TX ISSUE",
AK1428="Fiber AOF","TX ISSUE",
AK1428="Projet OCM (HUAWEI)","TRAVAUX-HUAWEI",
AK1428="Projet OCM (NOKIA)","TRAVAUX -NOKIA",
AK1428="ACCESS-ISSUE","ACCESS-ISSUE",
AK1428="Projet OCM (ZTE, NOKIA, autres projets)","TRAVAUX OCM",
AK1428="No root CAuse","No root cause",
AK1428="ODU HS","TX ISSUE",
AK1428="IP &amp; VLAN","TX ISSUE",
AK1428="Warehouse HUAWEI","SPARE-ISSUE",
AK1428="SPARE-HS","SPARE-ISSUE",
AK1428="Power Telco","RAN ISSUE",AK1428="no impacts","no impacts"
),"")</f>
        <v>No root cause</v>
      </c>
      <c r="AK1428" s="81" t="s">
        <v>5620</v>
      </c>
      <c r="AL1428" s="56" t="str" cm="1">
        <f t="array" ref="AL1428">IFERROR(_xlfn.IFS(
AK1428="MPR ISSUE","ACTIVE",
AK1428="BSS Hardware Issue","ACTIVE",
AK1428="Sites strategiques, MLL, Pylone, etc.","PASSIVE",
AK1428="AKTIVCO DEFAUT GE &amp; POWER Cabinet","PASSIVE",
AK1428="AKTIVCO Coupure ENEO &amp; Baisse de tension","PASSIVE",
AK1428="Coupure ENEO &amp; Baisse de tension","PASSIVE",
AK1428="Defaut GE &amp; POWER Cabinet","PASSIVE",
AK1428="Sharing","PASSIVE",
AK1428="Sites strategiques &amp; DataCenter","PASSIVE",
AK1428="Exclu","Exclu",
AK1428="SAT","ACTIVE",
AK1428="SPARE-ISSUE","SPARE-ISSUE",
AK1428="Fiber CAmtel","ACTIVE",
AK1428="Fiber AOF","ACTIVE",
AK1428="Projet OCM (HUAWEI)","PLANNED WORKS",
AK1428="Projet OCM (NOKIA)","PLANNED WORKS",
AK1428="ACCESS-ISSUE","ACCESS-ISSUE",
AK1428="Projet OCM (ZTE, NOKIA, autres projets)","PLANNED WORKS",
AK1428="No root CAuse","No root cause",
AK1428="ODU HS","ACTIVE",
AK1428="IP &amp; VLAN","ACTIVE",
AK1428="Warehouse HUAWEI","SPARE-ISSUE",
AK1428="SPARE-HS","SPARE-ISSUE",
AK1428="Power Telco","ACTIVE", AK1428="no impacts","no impacts"
),"")</f>
        <v>No root cause</v>
      </c>
      <c r="AM1428" s="108" t="s">
        <v>5537</v>
      </c>
      <c r="AN1428" s="117" t="s">
        <v>1850</v>
      </c>
      <c r="AP1428" s="23" t="s">
        <v>5537</v>
      </c>
      <c r="AQ1428" s="23" t="s">
        <v>5537</v>
      </c>
      <c r="AR1428" s="7"/>
      <c r="AS1428" s="6"/>
      <c r="AT1428" s="7"/>
      <c r="AU1428" s="3" t="s">
        <v>5537</v>
      </c>
      <c r="AV1428" s="24" t="s">
        <v>5537</v>
      </c>
      <c r="AW1428" s="24" t="s">
        <v>5537</v>
      </c>
      <c r="AX1428" s="24" t="s">
        <v>5537</v>
      </c>
      <c r="AY1428" s="24" t="s">
        <v>5537</v>
      </c>
      <c r="AZ1428" s="24" t="s">
        <v>5537</v>
      </c>
      <c r="BA1428" s="24" t="s">
        <v>5537</v>
      </c>
      <c r="BB1428" s="24" t="s">
        <v>5537</v>
      </c>
      <c r="BC1428" s="24" t="s">
        <v>5537</v>
      </c>
      <c r="BD1428" s="24" t="s">
        <v>5537</v>
      </c>
      <c r="BE1428" s="24" t="s">
        <v>5537</v>
      </c>
      <c r="BF1428" s="24" t="s">
        <v>5537</v>
      </c>
      <c r="BG1428" s="24" t="s">
        <v>5537</v>
      </c>
      <c r="BH1428" s="24" t="s">
        <v>5537</v>
      </c>
      <c r="BI1428" s="9" t="s">
        <v>5537</v>
      </c>
      <c r="BJ1428" s="14"/>
      <c r="BK1428" s="14" t="s">
        <v>5537</v>
      </c>
      <c r="BL1428" s="14" t="str">
        <f>_xlfn.XLOOKUP(B1428,'[4]cell downs 18042026 17h'!$B:$B,'[4]cell downs 18042026 17h'!$B:$B,"")</f>
        <v/>
      </c>
      <c r="BM1428" s="14" t="str">
        <f>_xlfn.XLOOKUP(B1428,'[5]Cells Huawei 19042026 15h'!$B:$B,'[5]Cells Huawei 19042026 15h'!$B:$B,"")</f>
        <v/>
      </c>
      <c r="BN1428" s="9" t="str">
        <f>_xlfn.XLOOKUP(B1428,'[6]cells down 19042026 9H40'!$B:$B,'[6]cells down 19042026 9H40'!$B:$B,"")</f>
        <v/>
      </c>
      <c r="BO1428" s="9" t="s">
        <v>1850</v>
      </c>
      <c r="BP1428" s="9" t="s">
        <v>12</v>
      </c>
    </row>
    <row r="1429" spans="1:68" s="9" customFormat="1" x14ac:dyDescent="0.35">
      <c r="A1429" s="1" t="s">
        <v>4259</v>
      </c>
      <c r="B1429" s="8" t="s">
        <v>4260</v>
      </c>
      <c r="C1429" s="3" t="str">
        <f>_xlfn.XLOOKUP(B1429,'[1]daily break down'!$D:$D,'[1]daily break down'!$E:$E,"")</f>
        <v>CENTRE</v>
      </c>
      <c r="D1429" s="1" t="s">
        <v>21</v>
      </c>
      <c r="E1429" s="1" t="s">
        <v>30</v>
      </c>
      <c r="F1429" s="3" t="s">
        <v>69</v>
      </c>
      <c r="G1429" s="1" t="s">
        <v>502</v>
      </c>
      <c r="H1429" s="41" t="str">
        <f>_xlfn.XLOOKUP(B1429,[2]CALCULATION!$B:$B,[2]CALCULATION!$H:$H,"")</f>
        <v>ZTE</v>
      </c>
      <c r="I1429" s="34">
        <v>0</v>
      </c>
      <c r="J1429" s="34">
        <v>2.6752617476098045E-4</v>
      </c>
      <c r="K1429" s="34">
        <v>0</v>
      </c>
      <c r="L1429" s="34">
        <v>9.4169213515849729E-3</v>
      </c>
      <c r="M1429" s="34">
        <v>0</v>
      </c>
      <c r="N1429" s="34">
        <v>0</v>
      </c>
      <c r="O1429" s="34">
        <v>0</v>
      </c>
      <c r="P1429" s="34">
        <v>0</v>
      </c>
      <c r="Q1429" s="34">
        <v>0</v>
      </c>
      <c r="R1429" s="34">
        <v>0</v>
      </c>
      <c r="S1429" s="109">
        <v>1.4106655195144295</v>
      </c>
      <c r="T1429" s="109">
        <f>_xlfn.XLOOKUP(B1429,'[3]Nur des jours'!$B:$B,'[3]Nur des jours'!$U:$U,"")</f>
        <v>0</v>
      </c>
      <c r="U1429" s="109">
        <v>4.7298627697734158E-2</v>
      </c>
      <c r="V1429" s="109">
        <v>9.5239318214895355E-3</v>
      </c>
      <c r="W1429" s="109">
        <v>0</v>
      </c>
      <c r="X1429" s="109">
        <v>0</v>
      </c>
      <c r="Y1429" s="109">
        <v>0</v>
      </c>
      <c r="Z1429" s="109">
        <v>0</v>
      </c>
      <c r="AA1429" s="109">
        <v>0</v>
      </c>
      <c r="AB1429" s="109">
        <v>0</v>
      </c>
      <c r="AC1429" s="109">
        <v>0</v>
      </c>
      <c r="AD1429" s="109">
        <v>0</v>
      </c>
      <c r="AE1429" s="109">
        <v>0</v>
      </c>
      <c r="AF1429" s="109">
        <v>0</v>
      </c>
      <c r="AG1429" s="57" t="str">
        <f>_xlfn.XLOOKUP(B1429,[3]CALCULATION!$B:$B,[3]CALCULATION!$M:$M,"")</f>
        <v>Operationnel</v>
      </c>
      <c r="AH1429" s="57"/>
      <c r="AI1429" s="56" t="str" cm="1">
        <f t="array" ref="AI1429">IFERROR(_xlfn.IFS(
AK1429="MPR ISSUE","PDH",
AK1429="BSS Hardware Issue","BSS",
AK1429="Sites strategiques, MLL, Pylone, etc.","ENVTECH",
AK1429="AKTIVCO DEFAUT GE &amp; POWER Cabinet","AKTIVCO",
AK1429="AKTIVCO Coupure ENEO &amp; Baisse de tension","AKTIVCO GRID ONLY",
AK1429="Coupure ENEO &amp; Baisse de tension","IHS GRID ONLY",
AK1429="Defaut GE &amp; POWER Cabinet","IHS",
AK1429="Sharing","Partners",
AK1429="Sites strategiques &amp; DataCenter","SST &amp; DC",
AK1429="Exclu","Exclu",
AK1429="SAT","SAT",
AK1429="SPARE-ISSUE","SPARE-ISSUE",
AK1429="Fiber CAmtel","TRANS_FO_CAMTEL",
AK1429="Fiber AOF","Fiber AOF",
AK1429="Projet OCM (HUAWEI)","TRAVAUX-HUAWEI",
AK1429="Projet OCM (NOKIA)","TRAVAUX-NOKIA",
AK1429="ACCESS-ISSUE","ACCESS-ISSUE",
AK1429="Projet OCM (ZTE, NOKIA, autres projets)","TRAVAUX OCM",
AK1429="No root CAuse","No root cause",
AK1429="ODU HS","PDH",
AK1429="IP &amp; VLAN","PDH",
AK1429="Warehouse HUAWEI","SPARE-ISSUE",
AK1429="SPARE-HS","SPARE-ISSUE",
AK1429="Power Telco","BSS",AK1429="no impacts","no impacts"
),"")</f>
        <v>No root cause</v>
      </c>
      <c r="AJ1429" s="56" t="str" cm="1">
        <f t="array" ref="AJ1429">IFERROR(_xlfn.IFS(
AK1429="MPR ISSUE","TX ISSUE",
AK1429="BSS Hardware Issue","RAN ISSUE",
AK1429="Sites strategiques, MLL, Pylone, etc.","ENVTECH",
AK1429="AKTIVCO DEFAUT GE &amp; POWER Cabinet","POWER ISSUE",
AK1429="AKTIVCO Coupure ENEO &amp; Baisse de tension","POWER ISSUE",
AK1429="Coupure ENEO &amp; Baisse de tension","POWER ISSUE",
AK1429="Defaut GE &amp; POWER Cabinet","POWER ISSUE",
AK1429="Sharing","POWER ISSUE",
AK1429="Sites strategiques &amp; DataCenter","POWER ISSUE",
AK1429="Exclu","Exclu",
AK1429="SAT","TX ISSUE",
AK1429="SPARE-ISSUE","SPARE-ISSUE",
AK1429="Fiber CAmtel","TX ISSUE",
AK1429="Fiber AOF","TX ISSUE",
AK1429="Projet OCM (HUAWEI)","TRAVAUX-HUAWEI",
AK1429="Projet OCM (NOKIA)","TRAVAUX -NOKIA",
AK1429="ACCESS-ISSUE","ACCESS-ISSUE",
AK1429="Projet OCM (ZTE, NOKIA, autres projets)","TRAVAUX OCM",
AK1429="No root CAuse","No root cause",
AK1429="ODU HS","TX ISSUE",
AK1429="IP &amp; VLAN","TX ISSUE",
AK1429="Warehouse HUAWEI","SPARE-ISSUE",
AK1429="SPARE-HS","SPARE-ISSUE",
AK1429="Power Telco","RAN ISSUE",AK1429="no impacts","no impacts"
),"")</f>
        <v>No root cause</v>
      </c>
      <c r="AK1429" s="81" t="s">
        <v>5620</v>
      </c>
      <c r="AL1429" s="56" t="str" cm="1">
        <f t="array" ref="AL1429">IFERROR(_xlfn.IFS(
AK1429="MPR ISSUE","ACTIVE",
AK1429="BSS Hardware Issue","ACTIVE",
AK1429="Sites strategiques, MLL, Pylone, etc.","PASSIVE",
AK1429="AKTIVCO DEFAUT GE &amp; POWER Cabinet","PASSIVE",
AK1429="AKTIVCO Coupure ENEO &amp; Baisse de tension","PASSIVE",
AK1429="Coupure ENEO &amp; Baisse de tension","PASSIVE",
AK1429="Defaut GE &amp; POWER Cabinet","PASSIVE",
AK1429="Sharing","PASSIVE",
AK1429="Sites strategiques &amp; DataCenter","PASSIVE",
AK1429="Exclu","Exclu",
AK1429="SAT","ACTIVE",
AK1429="SPARE-ISSUE","SPARE-ISSUE",
AK1429="Fiber CAmtel","ACTIVE",
AK1429="Fiber AOF","ACTIVE",
AK1429="Projet OCM (HUAWEI)","PLANNED WORKS",
AK1429="Projet OCM (NOKIA)","PLANNED WORKS",
AK1429="ACCESS-ISSUE","ACCESS-ISSUE",
AK1429="Projet OCM (ZTE, NOKIA, autres projets)","PLANNED WORKS",
AK1429="No root CAuse","No root cause",
AK1429="ODU HS","ACTIVE",
AK1429="IP &amp; VLAN","ACTIVE",
AK1429="Warehouse HUAWEI","SPARE-ISSUE",
AK1429="SPARE-HS","SPARE-ISSUE",
AK1429="Power Telco","ACTIVE", AK1429="no impacts","no impacts"
),"")</f>
        <v>No root cause</v>
      </c>
      <c r="AM1429" s="108" t="s">
        <v>5537</v>
      </c>
      <c r="AN1429" s="117" t="s">
        <v>4260</v>
      </c>
      <c r="AP1429" s="23" t="s">
        <v>5537</v>
      </c>
      <c r="AQ1429" s="23" t="s">
        <v>5537</v>
      </c>
      <c r="AR1429" s="7"/>
      <c r="AS1429" s="6"/>
      <c r="AT1429" s="7"/>
      <c r="AU1429" s="3" t="s">
        <v>5537</v>
      </c>
      <c r="AV1429" s="24" t="s">
        <v>5537</v>
      </c>
      <c r="AW1429" s="24" t="s">
        <v>5537</v>
      </c>
      <c r="AX1429" s="24" t="s">
        <v>5537</v>
      </c>
      <c r="AY1429" s="24" t="s">
        <v>5537</v>
      </c>
      <c r="AZ1429" s="24" t="s">
        <v>5537</v>
      </c>
      <c r="BA1429" s="24" t="s">
        <v>5537</v>
      </c>
      <c r="BB1429" s="24" t="s">
        <v>5537</v>
      </c>
      <c r="BC1429" s="24" t="s">
        <v>5537</v>
      </c>
      <c r="BD1429" s="24" t="s">
        <v>5537</v>
      </c>
      <c r="BE1429" s="24" t="s">
        <v>5537</v>
      </c>
      <c r="BF1429" s="24" t="s">
        <v>5537</v>
      </c>
      <c r="BG1429" s="24" t="s">
        <v>5537</v>
      </c>
      <c r="BH1429" s="24" t="s">
        <v>5537</v>
      </c>
      <c r="BI1429" s="9" t="s">
        <v>5537</v>
      </c>
      <c r="BJ1429" s="14"/>
      <c r="BK1429" s="14" t="s">
        <v>5537</v>
      </c>
      <c r="BL1429" s="14" t="str">
        <f>_xlfn.XLOOKUP(B1429,'[4]cell downs 18042026 17h'!$B:$B,'[4]cell downs 18042026 17h'!$B:$B,"")</f>
        <v/>
      </c>
      <c r="BM1429" s="14" t="str">
        <f>_xlfn.XLOOKUP(B1429,'[5]Cells Huawei 19042026 15h'!$B:$B,'[5]Cells Huawei 19042026 15h'!$B:$B,"")</f>
        <v/>
      </c>
      <c r="BN1429" s="9" t="str">
        <f>_xlfn.XLOOKUP(B1429,'[6]cells down 19042026 9H40'!$B:$B,'[6]cells down 19042026 9H40'!$B:$B,"")</f>
        <v/>
      </c>
      <c r="BO1429" s="9" t="s">
        <v>5537</v>
      </c>
      <c r="BP1429" s="9" t="s">
        <v>5537</v>
      </c>
    </row>
    <row r="1430" spans="1:68" s="9" customFormat="1" x14ac:dyDescent="0.35">
      <c r="A1430" s="1" t="s">
        <v>4332</v>
      </c>
      <c r="B1430" s="8" t="s">
        <v>4333</v>
      </c>
      <c r="C1430" s="3" t="str">
        <f>_xlfn.XLOOKUP(B1430,'[1]daily break down'!$D:$D,'[1]daily break down'!$E:$E,"")</f>
        <v>NORD-OUEST</v>
      </c>
      <c r="D1430" s="1"/>
      <c r="E1430" s="1"/>
      <c r="F1430" s="3" t="s">
        <v>13</v>
      </c>
      <c r="G1430" s="1" t="s">
        <v>52</v>
      </c>
      <c r="H1430" s="39" t="str">
        <f>_xlfn.XLOOKUP(B1430,[2]CALCULATION!$B:$B,[2]CALCULATION!$H:$H,"")</f>
        <v>HUAWEI</v>
      </c>
      <c r="I1430" s="34">
        <v>0</v>
      </c>
      <c r="J1430" s="34">
        <v>0</v>
      </c>
      <c r="K1430" s="34">
        <v>0</v>
      </c>
      <c r="L1430" s="34">
        <v>0</v>
      </c>
      <c r="M1430" s="34">
        <v>0</v>
      </c>
      <c r="N1430" s="34">
        <v>0</v>
      </c>
      <c r="O1430" s="34">
        <v>0</v>
      </c>
      <c r="P1430" s="34">
        <v>0</v>
      </c>
      <c r="Q1430" s="34">
        <v>0</v>
      </c>
      <c r="R1430" s="34">
        <v>0</v>
      </c>
      <c r="S1430" s="109">
        <v>0</v>
      </c>
      <c r="T1430" s="109">
        <f>_xlfn.XLOOKUP(B1430,'[3]Nur des jours'!$B:$B,'[3]Nur des jours'!$U:$U,"")</f>
        <v>0</v>
      </c>
      <c r="U1430" s="109">
        <v>0</v>
      </c>
      <c r="V1430" s="109">
        <v>4.0128926214140796E-3</v>
      </c>
      <c r="W1430" s="109">
        <v>0</v>
      </c>
      <c r="X1430" s="109">
        <v>0</v>
      </c>
      <c r="Y1430" s="109">
        <v>0</v>
      </c>
      <c r="Z1430" s="109">
        <v>0</v>
      </c>
      <c r="AA1430" s="109">
        <v>0</v>
      </c>
      <c r="AB1430" s="109">
        <v>0</v>
      </c>
      <c r="AC1430" s="109">
        <v>0</v>
      </c>
      <c r="AD1430" s="109">
        <v>0</v>
      </c>
      <c r="AE1430" s="109">
        <v>0</v>
      </c>
      <c r="AF1430" s="109">
        <v>0</v>
      </c>
      <c r="AG1430" s="57" t="str">
        <f>_xlfn.XLOOKUP(B1430,[3]CALCULATION!$B:$B,[3]CALCULATION!$M:$M,"")</f>
        <v>Operationnel</v>
      </c>
      <c r="AH1430" s="57"/>
      <c r="AI1430" s="56" t="str" cm="1">
        <f t="array" ref="AI1430">IFERROR(_xlfn.IFS(
AK1430="MPR ISSUE","PDH",
AK1430="BSS Hardware Issue","BSS",
AK1430="Sites strategiques, MLL, Pylone, etc.","ENVTECH",
AK1430="AKTIVCO DEFAUT GE &amp; POWER Cabinet","AKTIVCO",
AK1430="AKTIVCO Coupure ENEO &amp; Baisse de tension","AKTIVCO GRID ONLY",
AK1430="Coupure ENEO &amp; Baisse de tension","IHS GRID ONLY",
AK1430="Defaut GE &amp; POWER Cabinet","IHS",
AK1430="Sharing","Partners",
AK1430="Sites strategiques &amp; DataCenter","SST &amp; DC",
AK1430="Exclu","Exclu",
AK1430="SAT","SAT",
AK1430="SPARE-ISSUE","SPARE-ISSUE",
AK1430="Fiber CAmtel","TRANS_FO_CAMTEL",
AK1430="Fiber AOF","Fiber AOF",
AK1430="Projet OCM (HUAWEI)","TRAVAUX-HUAWEI",
AK1430="Projet OCM (NOKIA)","TRAVAUX-NOKIA",
AK1430="ACCESS-ISSUE","ACCESS-ISSUE",
AK1430="Projet OCM (ZTE, NOKIA, autres projets)","TRAVAUX OCM",
AK1430="No root CAuse","No root cause",
AK1430="ODU HS","PDH",
AK1430="IP &amp; VLAN","PDH",
AK1430="Warehouse HUAWEI","SPARE-ISSUE",
AK1430="SPARE-HS","SPARE-ISSUE",
AK1430="Power Telco","BSS",AK1430="no impacts","no impacts"
),"")</f>
        <v>No root cause</v>
      </c>
      <c r="AJ1430" s="56" t="str" cm="1">
        <f t="array" ref="AJ1430">IFERROR(_xlfn.IFS(
AK1430="MPR ISSUE","TX ISSUE",
AK1430="BSS Hardware Issue","RAN ISSUE",
AK1430="Sites strategiques, MLL, Pylone, etc.","ENVTECH",
AK1430="AKTIVCO DEFAUT GE &amp; POWER Cabinet","POWER ISSUE",
AK1430="AKTIVCO Coupure ENEO &amp; Baisse de tension","POWER ISSUE",
AK1430="Coupure ENEO &amp; Baisse de tension","POWER ISSUE",
AK1430="Defaut GE &amp; POWER Cabinet","POWER ISSUE",
AK1430="Sharing","POWER ISSUE",
AK1430="Sites strategiques &amp; DataCenter","POWER ISSUE",
AK1430="Exclu","Exclu",
AK1430="SAT","TX ISSUE",
AK1430="SPARE-ISSUE","SPARE-ISSUE",
AK1430="Fiber CAmtel","TX ISSUE",
AK1430="Fiber AOF","TX ISSUE",
AK1430="Projet OCM (HUAWEI)","TRAVAUX-HUAWEI",
AK1430="Projet OCM (NOKIA)","TRAVAUX -NOKIA",
AK1430="ACCESS-ISSUE","ACCESS-ISSUE",
AK1430="Projet OCM (ZTE, NOKIA, autres projets)","TRAVAUX OCM",
AK1430="No root CAuse","No root cause",
AK1430="ODU HS","TX ISSUE",
AK1430="IP &amp; VLAN","TX ISSUE",
AK1430="Warehouse HUAWEI","SPARE-ISSUE",
AK1430="SPARE-HS","SPARE-ISSUE",
AK1430="Power Telco","RAN ISSUE",AK1430="no impacts","no impacts"
),"")</f>
        <v>No root cause</v>
      </c>
      <c r="AK1430" s="81" t="s">
        <v>5620</v>
      </c>
      <c r="AL1430" s="56" t="str" cm="1">
        <f t="array" ref="AL1430">IFERROR(_xlfn.IFS(
AK1430="MPR ISSUE","ACTIVE",
AK1430="BSS Hardware Issue","ACTIVE",
AK1430="Sites strategiques, MLL, Pylone, etc.","PASSIVE",
AK1430="AKTIVCO DEFAUT GE &amp; POWER Cabinet","PASSIVE",
AK1430="AKTIVCO Coupure ENEO &amp; Baisse de tension","PASSIVE",
AK1430="Coupure ENEO &amp; Baisse de tension","PASSIVE",
AK1430="Defaut GE &amp; POWER Cabinet","PASSIVE",
AK1430="Sharing","PASSIVE",
AK1430="Sites strategiques &amp; DataCenter","PASSIVE",
AK1430="Exclu","Exclu",
AK1430="SAT","ACTIVE",
AK1430="SPARE-ISSUE","SPARE-ISSUE",
AK1430="Fiber CAmtel","ACTIVE",
AK1430="Fiber AOF","ACTIVE",
AK1430="Projet OCM (HUAWEI)","PLANNED WORKS",
AK1430="Projet OCM (NOKIA)","PLANNED WORKS",
AK1430="ACCESS-ISSUE","ACCESS-ISSUE",
AK1430="Projet OCM (ZTE, NOKIA, autres projets)","PLANNED WORKS",
AK1430="No root CAuse","No root cause",
AK1430="ODU HS","ACTIVE",
AK1430="IP &amp; VLAN","ACTIVE",
AK1430="Warehouse HUAWEI","SPARE-ISSUE",
AK1430="SPARE-HS","SPARE-ISSUE",
AK1430="Power Telco","ACTIVE", AK1430="no impacts","no impacts"
),"")</f>
        <v>No root cause</v>
      </c>
      <c r="AM1430" s="108" t="s">
        <v>5537</v>
      </c>
      <c r="AN1430" s="117" t="s">
        <v>4333</v>
      </c>
      <c r="AP1430" s="23" t="s">
        <v>5537</v>
      </c>
      <c r="AQ1430" s="23" t="s">
        <v>5537</v>
      </c>
      <c r="AR1430" s="7"/>
      <c r="AS1430" s="6"/>
      <c r="AT1430" s="7"/>
      <c r="AU1430" s="3" t="s">
        <v>5537</v>
      </c>
      <c r="AV1430" s="24" t="s">
        <v>5537</v>
      </c>
      <c r="AW1430" s="24" t="s">
        <v>5537</v>
      </c>
      <c r="AX1430" s="24" t="s">
        <v>5537</v>
      </c>
      <c r="AY1430" s="24" t="s">
        <v>5537</v>
      </c>
      <c r="AZ1430" s="24" t="s">
        <v>5537</v>
      </c>
      <c r="BA1430" s="24" t="s">
        <v>5537</v>
      </c>
      <c r="BB1430" s="24" t="s">
        <v>5537</v>
      </c>
      <c r="BC1430" s="24" t="s">
        <v>5537</v>
      </c>
      <c r="BD1430" s="24" t="s">
        <v>5537</v>
      </c>
      <c r="BE1430" s="24" t="s">
        <v>5537</v>
      </c>
      <c r="BF1430" s="24" t="s">
        <v>5537</v>
      </c>
      <c r="BG1430" s="24" t="s">
        <v>5537</v>
      </c>
      <c r="BH1430" s="24" t="s">
        <v>5537</v>
      </c>
      <c r="BI1430" s="9" t="s">
        <v>5537</v>
      </c>
      <c r="BJ1430" s="14"/>
      <c r="BK1430" s="14" t="s">
        <v>5537</v>
      </c>
      <c r="BL1430" s="14" t="str">
        <f>_xlfn.XLOOKUP(B1430,'[4]cell downs 18042026 17h'!$B:$B,'[4]cell downs 18042026 17h'!$B:$B,"")</f>
        <v/>
      </c>
      <c r="BM1430" s="14" t="str">
        <f>_xlfn.XLOOKUP(B1430,'[5]Cells Huawei 19042026 15h'!$B:$B,'[5]Cells Huawei 19042026 15h'!$B:$B,"")</f>
        <v/>
      </c>
      <c r="BN1430" s="9" t="str">
        <f>_xlfn.XLOOKUP(B1430,'[6]cells down 19042026 9H40'!$B:$B,'[6]cells down 19042026 9H40'!$B:$B,"")</f>
        <v/>
      </c>
      <c r="BO1430" s="9" t="s">
        <v>5537</v>
      </c>
      <c r="BP1430" s="9" t="s">
        <v>12</v>
      </c>
    </row>
    <row r="1431" spans="1:68" s="9" customFormat="1" x14ac:dyDescent="0.35">
      <c r="A1431" s="1" t="s">
        <v>4750</v>
      </c>
      <c r="B1431" s="8" t="s">
        <v>4751</v>
      </c>
      <c r="C1431" s="3" t="str">
        <f>_xlfn.XLOOKUP(B1431,'[1]daily break down'!$D:$D,'[1]daily break down'!$E:$E,"")</f>
        <v>Douala</v>
      </c>
      <c r="D1431" s="1"/>
      <c r="E1431" s="1"/>
      <c r="F1431" s="3" t="s">
        <v>31</v>
      </c>
      <c r="G1431" s="1" t="s">
        <v>32</v>
      </c>
      <c r="H1431" s="41" t="str">
        <f>_xlfn.XLOOKUP(B1431,[2]CALCULATION!$B:$B,[2]CALCULATION!$H:$H,"")</f>
        <v>ZTE</v>
      </c>
      <c r="I1431" s="34">
        <v>0</v>
      </c>
      <c r="J1431" s="34">
        <v>0</v>
      </c>
      <c r="K1431" s="34">
        <v>0</v>
      </c>
      <c r="L1431" s="34">
        <v>0</v>
      </c>
      <c r="M1431" s="34">
        <v>0</v>
      </c>
      <c r="N1431" s="34">
        <v>0</v>
      </c>
      <c r="O1431" s="34">
        <v>0</v>
      </c>
      <c r="P1431" s="34">
        <v>0</v>
      </c>
      <c r="Q1431" s="34">
        <v>0</v>
      </c>
      <c r="R1431" s="34">
        <v>0</v>
      </c>
      <c r="S1431" s="109">
        <v>0</v>
      </c>
      <c r="T1431" s="109">
        <f>_xlfn.XLOOKUP(B1431,'[3]Nur des jours'!$B:$B,'[3]Nur des jours'!$U:$U,"")</f>
        <v>0</v>
      </c>
      <c r="U1431" s="109">
        <v>0</v>
      </c>
      <c r="V1431" s="109">
        <v>2.56825127770507E-3</v>
      </c>
      <c r="W1431" s="109">
        <v>0</v>
      </c>
      <c r="X1431" s="109">
        <v>0</v>
      </c>
      <c r="Y1431" s="109">
        <v>0</v>
      </c>
      <c r="Z1431" s="109">
        <v>0</v>
      </c>
      <c r="AA1431" s="109">
        <v>0</v>
      </c>
      <c r="AB1431" s="109">
        <v>0</v>
      </c>
      <c r="AC1431" s="109">
        <v>0</v>
      </c>
      <c r="AD1431" s="109">
        <v>0</v>
      </c>
      <c r="AE1431" s="109">
        <v>0</v>
      </c>
      <c r="AF1431" s="109">
        <v>0</v>
      </c>
      <c r="AG1431" s="57" t="str">
        <f>_xlfn.XLOOKUP(B1431,[3]CALCULATION!$B:$B,[3]CALCULATION!$M:$M,"")</f>
        <v>Operationnel</v>
      </c>
      <c r="AH1431" s="57"/>
      <c r="AI1431" s="56" t="str" cm="1">
        <f t="array" ref="AI1431">IFERROR(_xlfn.IFS(
AK1431="MPR ISSUE","PDH",
AK1431="BSS Hardware Issue","BSS",
AK1431="Sites strategiques, MLL, Pylone, etc.","ENVTECH",
AK1431="AKTIVCO DEFAUT GE &amp; POWER Cabinet","AKTIVCO",
AK1431="AKTIVCO Coupure ENEO &amp; Baisse de tension","AKTIVCO GRID ONLY",
AK1431="Coupure ENEO &amp; Baisse de tension","IHS GRID ONLY",
AK1431="Defaut GE &amp; POWER Cabinet","IHS",
AK1431="Sharing","Partners",
AK1431="Sites strategiques &amp; DataCenter","SST &amp; DC",
AK1431="Exclu","Exclu",
AK1431="SAT","SAT",
AK1431="SPARE-ISSUE","SPARE-ISSUE",
AK1431="Fiber CAmtel","TRANS_FO_CAMTEL",
AK1431="Fiber AOF","Fiber AOF",
AK1431="Projet OCM (HUAWEI)","TRAVAUX-HUAWEI",
AK1431="Projet OCM (NOKIA)","TRAVAUX-NOKIA",
AK1431="ACCESS-ISSUE","ACCESS-ISSUE",
AK1431="Projet OCM (ZTE, NOKIA, autres projets)","TRAVAUX OCM",
AK1431="No root CAuse","No root cause",
AK1431="ODU HS","PDH",
AK1431="IP &amp; VLAN","PDH",
AK1431="Warehouse HUAWEI","SPARE-ISSUE",
AK1431="SPARE-HS","SPARE-ISSUE",
AK1431="Power Telco","BSS",AK1431="no impacts","no impacts"
),"")</f>
        <v>No root cause</v>
      </c>
      <c r="AJ1431" s="56" t="str" cm="1">
        <f t="array" ref="AJ1431">IFERROR(_xlfn.IFS(
AK1431="MPR ISSUE","TX ISSUE",
AK1431="BSS Hardware Issue","RAN ISSUE",
AK1431="Sites strategiques, MLL, Pylone, etc.","ENVTECH",
AK1431="AKTIVCO DEFAUT GE &amp; POWER Cabinet","POWER ISSUE",
AK1431="AKTIVCO Coupure ENEO &amp; Baisse de tension","POWER ISSUE",
AK1431="Coupure ENEO &amp; Baisse de tension","POWER ISSUE",
AK1431="Defaut GE &amp; POWER Cabinet","POWER ISSUE",
AK1431="Sharing","POWER ISSUE",
AK1431="Sites strategiques &amp; DataCenter","POWER ISSUE",
AK1431="Exclu","Exclu",
AK1431="SAT","TX ISSUE",
AK1431="SPARE-ISSUE","SPARE-ISSUE",
AK1431="Fiber CAmtel","TX ISSUE",
AK1431="Fiber AOF","TX ISSUE",
AK1431="Projet OCM (HUAWEI)","TRAVAUX-HUAWEI",
AK1431="Projet OCM (NOKIA)","TRAVAUX -NOKIA",
AK1431="ACCESS-ISSUE","ACCESS-ISSUE",
AK1431="Projet OCM (ZTE, NOKIA, autres projets)","TRAVAUX OCM",
AK1431="No root CAuse","No root cause",
AK1431="ODU HS","TX ISSUE",
AK1431="IP &amp; VLAN","TX ISSUE",
AK1431="Warehouse HUAWEI","SPARE-ISSUE",
AK1431="SPARE-HS","SPARE-ISSUE",
AK1431="Power Telco","RAN ISSUE",AK1431="no impacts","no impacts"
),"")</f>
        <v>No root cause</v>
      </c>
      <c r="AK1431" s="81" t="s">
        <v>5620</v>
      </c>
      <c r="AL1431" s="56" t="str" cm="1">
        <f t="array" ref="AL1431">IFERROR(_xlfn.IFS(
AK1431="MPR ISSUE","ACTIVE",
AK1431="BSS Hardware Issue","ACTIVE",
AK1431="Sites strategiques, MLL, Pylone, etc.","PASSIVE",
AK1431="AKTIVCO DEFAUT GE &amp; POWER Cabinet","PASSIVE",
AK1431="AKTIVCO Coupure ENEO &amp; Baisse de tension","PASSIVE",
AK1431="Coupure ENEO &amp; Baisse de tension","PASSIVE",
AK1431="Defaut GE &amp; POWER Cabinet","PASSIVE",
AK1431="Sharing","PASSIVE",
AK1431="Sites strategiques &amp; DataCenter","PASSIVE",
AK1431="Exclu","Exclu",
AK1431="SAT","ACTIVE",
AK1431="SPARE-ISSUE","SPARE-ISSUE",
AK1431="Fiber CAmtel","ACTIVE",
AK1431="Fiber AOF","ACTIVE",
AK1431="Projet OCM (HUAWEI)","PLANNED WORKS",
AK1431="Projet OCM (NOKIA)","PLANNED WORKS",
AK1431="ACCESS-ISSUE","ACCESS-ISSUE",
AK1431="Projet OCM (ZTE, NOKIA, autres projets)","PLANNED WORKS",
AK1431="No root CAuse","No root cause",
AK1431="ODU HS","ACTIVE",
AK1431="IP &amp; VLAN","ACTIVE",
AK1431="Warehouse HUAWEI","SPARE-ISSUE",
AK1431="SPARE-HS","SPARE-ISSUE",
AK1431="Power Telco","ACTIVE", AK1431="no impacts","no impacts"
),"")</f>
        <v>No root cause</v>
      </c>
      <c r="AM1431" s="108" t="s">
        <v>5537</v>
      </c>
      <c r="AN1431" s="117" t="s">
        <v>4751</v>
      </c>
      <c r="AP1431" s="23" t="s">
        <v>5537</v>
      </c>
      <c r="AQ1431" s="23" t="s">
        <v>5537</v>
      </c>
      <c r="AR1431" s="7"/>
      <c r="AS1431" s="6"/>
      <c r="AT1431" s="7"/>
      <c r="AU1431" s="3" t="s">
        <v>5537</v>
      </c>
      <c r="AV1431" s="24" t="s">
        <v>5537</v>
      </c>
      <c r="AW1431" s="24" t="s">
        <v>5537</v>
      </c>
      <c r="AX1431" s="24" t="s">
        <v>5537</v>
      </c>
      <c r="AY1431" s="24" t="s">
        <v>5537</v>
      </c>
      <c r="AZ1431" s="24" t="s">
        <v>5537</v>
      </c>
      <c r="BA1431" s="24" t="s">
        <v>5537</v>
      </c>
      <c r="BB1431" s="24" t="s">
        <v>5537</v>
      </c>
      <c r="BC1431" s="24" t="s">
        <v>5537</v>
      </c>
      <c r="BD1431" s="24" t="s">
        <v>5537</v>
      </c>
      <c r="BE1431" s="24" t="s">
        <v>5537</v>
      </c>
      <c r="BF1431" s="24" t="s">
        <v>5537</v>
      </c>
      <c r="BG1431" s="24" t="s">
        <v>5537</v>
      </c>
      <c r="BH1431" s="24" t="s">
        <v>5537</v>
      </c>
      <c r="BI1431" s="9" t="s">
        <v>5537</v>
      </c>
      <c r="BJ1431" s="14"/>
      <c r="BK1431" s="14" t="s">
        <v>5537</v>
      </c>
      <c r="BL1431" s="14" t="str">
        <f>_xlfn.XLOOKUP(B1431,'[4]cell downs 18042026 17h'!$B:$B,'[4]cell downs 18042026 17h'!$B:$B,"")</f>
        <v/>
      </c>
      <c r="BM1431" s="14" t="str">
        <f>_xlfn.XLOOKUP(B1431,'[5]Cells Huawei 19042026 15h'!$B:$B,'[5]Cells Huawei 19042026 15h'!$B:$B,"")</f>
        <v/>
      </c>
      <c r="BN1431" s="9" t="str">
        <f>_xlfn.XLOOKUP(B1431,'[6]cells down 19042026 9H40'!$B:$B,'[6]cells down 19042026 9H40'!$B:$B,"")</f>
        <v/>
      </c>
      <c r="BO1431" s="9" t="s">
        <v>5537</v>
      </c>
      <c r="BP1431" s="9" t="s">
        <v>5537</v>
      </c>
    </row>
    <row r="1432" spans="1:68" s="9" customFormat="1" x14ac:dyDescent="0.35">
      <c r="A1432" s="1" t="s">
        <v>3313</v>
      </c>
      <c r="B1432" s="8" t="s">
        <v>3314</v>
      </c>
      <c r="C1432" s="3" t="str">
        <f>_xlfn.XLOOKUP(B1432,'[1]daily break down'!$D:$D,'[1]daily break down'!$E:$E,"")</f>
        <v>Douala</v>
      </c>
      <c r="D1432" s="1" t="s">
        <v>11</v>
      </c>
      <c r="E1432" s="1" t="s">
        <v>12</v>
      </c>
      <c r="F1432" s="3" t="s">
        <v>31</v>
      </c>
      <c r="G1432" s="1" t="s">
        <v>32</v>
      </c>
      <c r="H1432" s="41" t="str">
        <f>_xlfn.XLOOKUP(B1432,[2]CALCULATION!$B:$B,[2]CALCULATION!$H:$H,"")</f>
        <v>ZTE</v>
      </c>
      <c r="I1432" s="34">
        <v>0</v>
      </c>
      <c r="J1432" s="34">
        <v>0</v>
      </c>
      <c r="K1432" s="34">
        <v>0.35877043543273729</v>
      </c>
      <c r="L1432" s="34">
        <v>0</v>
      </c>
      <c r="M1432" s="34">
        <v>0</v>
      </c>
      <c r="N1432" s="34">
        <v>0</v>
      </c>
      <c r="O1432" s="34">
        <v>0</v>
      </c>
      <c r="P1432" s="34">
        <v>0</v>
      </c>
      <c r="Q1432" s="34">
        <v>0</v>
      </c>
      <c r="R1432" s="34">
        <v>0</v>
      </c>
      <c r="S1432" s="109">
        <v>0.77719920783716157</v>
      </c>
      <c r="T1432" s="109">
        <f>_xlfn.XLOOKUP(B1432,'[3]Nur des jours'!$B:$B,'[3]Nur des jours'!$U:$U,"")</f>
        <v>0</v>
      </c>
      <c r="U1432" s="109">
        <v>0</v>
      </c>
      <c r="V1432" s="109">
        <v>2.3720654162136274E-3</v>
      </c>
      <c r="W1432" s="109">
        <v>0</v>
      </c>
      <c r="X1432" s="109">
        <v>0</v>
      </c>
      <c r="Y1432" s="109">
        <v>0</v>
      </c>
      <c r="Z1432" s="109">
        <v>0</v>
      </c>
      <c r="AA1432" s="109">
        <v>0</v>
      </c>
      <c r="AB1432" s="109">
        <v>0</v>
      </c>
      <c r="AC1432" s="109">
        <v>0</v>
      </c>
      <c r="AD1432" s="109">
        <v>0</v>
      </c>
      <c r="AE1432" s="109">
        <v>0</v>
      </c>
      <c r="AF1432" s="109">
        <v>0</v>
      </c>
      <c r="AG1432" s="57" t="str">
        <f>_xlfn.XLOOKUP(B1432,[3]CALCULATION!$B:$B,[3]CALCULATION!$M:$M,"")</f>
        <v>Operationnel</v>
      </c>
      <c r="AH1432" s="57"/>
      <c r="AI1432" s="56" t="str" cm="1">
        <f t="array" ref="AI1432">IFERROR(_xlfn.IFS(
AK1432="MPR ISSUE","PDH",
AK1432="BSS Hardware Issue","BSS",
AK1432="Sites strategiques, MLL, Pylone, etc.","ENVTECH",
AK1432="AKTIVCO DEFAUT GE &amp; POWER Cabinet","AKTIVCO",
AK1432="AKTIVCO Coupure ENEO &amp; Baisse de tension","AKTIVCO GRID ONLY",
AK1432="Coupure ENEO &amp; Baisse de tension","IHS GRID ONLY",
AK1432="Defaut GE &amp; POWER Cabinet","IHS",
AK1432="Sharing","Partners",
AK1432="Sites strategiques &amp; DataCenter","SST &amp; DC",
AK1432="Exclu","Exclu",
AK1432="SAT","SAT",
AK1432="SPARE-ISSUE","SPARE-ISSUE",
AK1432="Fiber CAmtel","TRANS_FO_CAMTEL",
AK1432="Fiber AOF","Fiber AOF",
AK1432="Projet OCM (HUAWEI)","TRAVAUX-HUAWEI",
AK1432="Projet OCM (NOKIA)","TRAVAUX-NOKIA",
AK1432="ACCESS-ISSUE","ACCESS-ISSUE",
AK1432="Projet OCM (ZTE, NOKIA, autres projets)","TRAVAUX OCM",
AK1432="No root CAuse","No root cause",
AK1432="ODU HS","PDH",
AK1432="IP &amp; VLAN","PDH",
AK1432="Warehouse HUAWEI","SPARE-ISSUE",
AK1432="SPARE-HS","SPARE-ISSUE",
AK1432="Power Telco","BSS",AK1432="no impacts","no impacts"
),"")</f>
        <v>No root cause</v>
      </c>
      <c r="AJ1432" s="56" t="str" cm="1">
        <f t="array" ref="AJ1432">IFERROR(_xlfn.IFS(
AK1432="MPR ISSUE","TX ISSUE",
AK1432="BSS Hardware Issue","RAN ISSUE",
AK1432="Sites strategiques, MLL, Pylone, etc.","ENVTECH",
AK1432="AKTIVCO DEFAUT GE &amp; POWER Cabinet","POWER ISSUE",
AK1432="AKTIVCO Coupure ENEO &amp; Baisse de tension","POWER ISSUE",
AK1432="Coupure ENEO &amp; Baisse de tension","POWER ISSUE",
AK1432="Defaut GE &amp; POWER Cabinet","POWER ISSUE",
AK1432="Sharing","POWER ISSUE",
AK1432="Sites strategiques &amp; DataCenter","POWER ISSUE",
AK1432="Exclu","Exclu",
AK1432="SAT","TX ISSUE",
AK1432="SPARE-ISSUE","SPARE-ISSUE",
AK1432="Fiber CAmtel","TX ISSUE",
AK1432="Fiber AOF","TX ISSUE",
AK1432="Projet OCM (HUAWEI)","TRAVAUX-HUAWEI",
AK1432="Projet OCM (NOKIA)","TRAVAUX -NOKIA",
AK1432="ACCESS-ISSUE","ACCESS-ISSUE",
AK1432="Projet OCM (ZTE, NOKIA, autres projets)","TRAVAUX OCM",
AK1432="No root CAuse","No root cause",
AK1432="ODU HS","TX ISSUE",
AK1432="IP &amp; VLAN","TX ISSUE",
AK1432="Warehouse HUAWEI","SPARE-ISSUE",
AK1432="SPARE-HS","SPARE-ISSUE",
AK1432="Power Telco","RAN ISSUE",AK1432="no impacts","no impacts"
),"")</f>
        <v>No root cause</v>
      </c>
      <c r="AK1432" s="81" t="s">
        <v>5620</v>
      </c>
      <c r="AL1432" s="56" t="str" cm="1">
        <f t="array" ref="AL1432">IFERROR(_xlfn.IFS(
AK1432="MPR ISSUE","ACTIVE",
AK1432="BSS Hardware Issue","ACTIVE",
AK1432="Sites strategiques, MLL, Pylone, etc.","PASSIVE",
AK1432="AKTIVCO DEFAUT GE &amp; POWER Cabinet","PASSIVE",
AK1432="AKTIVCO Coupure ENEO &amp; Baisse de tension","PASSIVE",
AK1432="Coupure ENEO &amp; Baisse de tension","PASSIVE",
AK1432="Defaut GE &amp; POWER Cabinet","PASSIVE",
AK1432="Sharing","PASSIVE",
AK1432="Sites strategiques &amp; DataCenter","PASSIVE",
AK1432="Exclu","Exclu",
AK1432="SAT","ACTIVE",
AK1432="SPARE-ISSUE","SPARE-ISSUE",
AK1432="Fiber CAmtel","ACTIVE",
AK1432="Fiber AOF","ACTIVE",
AK1432="Projet OCM (HUAWEI)","PLANNED WORKS",
AK1432="Projet OCM (NOKIA)","PLANNED WORKS",
AK1432="ACCESS-ISSUE","ACCESS-ISSUE",
AK1432="Projet OCM (ZTE, NOKIA, autres projets)","PLANNED WORKS",
AK1432="No root CAuse","No root cause",
AK1432="ODU HS","ACTIVE",
AK1432="IP &amp; VLAN","ACTIVE",
AK1432="Warehouse HUAWEI","SPARE-ISSUE",
AK1432="SPARE-HS","SPARE-ISSUE",
AK1432="Power Telco","ACTIVE", AK1432="no impacts","no impacts"
),"")</f>
        <v>No root cause</v>
      </c>
      <c r="AM1432" s="108" t="s">
        <v>5537</v>
      </c>
      <c r="AN1432" s="117" t="s">
        <v>3314</v>
      </c>
      <c r="AP1432" s="23" t="s">
        <v>5537</v>
      </c>
      <c r="AQ1432" s="23" t="s">
        <v>5537</v>
      </c>
      <c r="AR1432" s="7"/>
      <c r="AS1432" s="6"/>
      <c r="AT1432" s="7"/>
      <c r="AU1432" s="3" t="s">
        <v>5537</v>
      </c>
      <c r="AV1432" s="24" t="s">
        <v>5537</v>
      </c>
      <c r="AW1432" s="24" t="s">
        <v>5537</v>
      </c>
      <c r="AX1432" s="24" t="s">
        <v>5537</v>
      </c>
      <c r="AY1432" s="24" t="s">
        <v>5537</v>
      </c>
      <c r="AZ1432" s="24" t="s">
        <v>5537</v>
      </c>
      <c r="BA1432" s="24" t="s">
        <v>5537</v>
      </c>
      <c r="BB1432" s="24" t="s">
        <v>5537</v>
      </c>
      <c r="BC1432" s="24" t="s">
        <v>5537</v>
      </c>
      <c r="BD1432" s="24" t="s">
        <v>5537</v>
      </c>
      <c r="BE1432" s="24" t="s">
        <v>5537</v>
      </c>
      <c r="BF1432" s="24" t="s">
        <v>5537</v>
      </c>
      <c r="BG1432" s="24" t="s">
        <v>5537</v>
      </c>
      <c r="BH1432" s="24" t="s">
        <v>5537</v>
      </c>
      <c r="BI1432" s="9" t="s">
        <v>5537</v>
      </c>
      <c r="BJ1432" s="14"/>
      <c r="BK1432" s="14" t="s">
        <v>5537</v>
      </c>
      <c r="BL1432" s="14" t="str">
        <f>_xlfn.XLOOKUP(B1432,'[4]cell downs 18042026 17h'!$B:$B,'[4]cell downs 18042026 17h'!$B:$B,"")</f>
        <v/>
      </c>
      <c r="BM1432" s="14" t="str">
        <f>_xlfn.XLOOKUP(B1432,'[5]Cells Huawei 19042026 15h'!$B:$B,'[5]Cells Huawei 19042026 15h'!$B:$B,"")</f>
        <v/>
      </c>
      <c r="BN1432" s="9" t="str">
        <f>_xlfn.XLOOKUP(B1432,'[6]cells down 19042026 9H40'!$B:$B,'[6]cells down 19042026 9H40'!$B:$B,"")</f>
        <v/>
      </c>
      <c r="BO1432" s="9" t="s">
        <v>3314</v>
      </c>
      <c r="BP1432" s="9" t="s">
        <v>12</v>
      </c>
    </row>
    <row r="1433" spans="1:68" s="9" customFormat="1" ht="46" customHeight="1" x14ac:dyDescent="0.35">
      <c r="A1433" s="1" t="s">
        <v>5022</v>
      </c>
      <c r="B1433" s="8" t="s">
        <v>5023</v>
      </c>
      <c r="C1433" s="3" t="str">
        <f>_xlfn.XLOOKUP(B1433,'[1]daily break down'!$D:$D,'[1]daily break down'!$E:$E,"")</f>
        <v>Douala</v>
      </c>
      <c r="D1433" s="1" t="s">
        <v>11</v>
      </c>
      <c r="E1433" s="1" t="s">
        <v>12</v>
      </c>
      <c r="F1433" s="3" t="s">
        <v>31</v>
      </c>
      <c r="G1433" s="1" t="s">
        <v>32</v>
      </c>
      <c r="H1433" s="41" t="str">
        <f>_xlfn.XLOOKUP(B1433,[2]CALCULATION!$B:$B,[2]CALCULATION!$H:$H,"")</f>
        <v>ZTE</v>
      </c>
      <c r="I1433" s="34">
        <v>0</v>
      </c>
      <c r="J1433" s="34">
        <v>0</v>
      </c>
      <c r="K1433" s="34">
        <v>0</v>
      </c>
      <c r="L1433" s="34">
        <v>0</v>
      </c>
      <c r="M1433" s="34">
        <v>0</v>
      </c>
      <c r="N1433" s="34">
        <v>0</v>
      </c>
      <c r="O1433" s="34">
        <v>0</v>
      </c>
      <c r="P1433" s="34">
        <v>0</v>
      </c>
      <c r="Q1433" s="34">
        <v>0</v>
      </c>
      <c r="R1433" s="34">
        <v>0</v>
      </c>
      <c r="S1433" s="109">
        <v>0</v>
      </c>
      <c r="T1433" s="109">
        <f>_xlfn.XLOOKUP(B1433,'[3]Nur des jours'!$B:$B,'[3]Nur des jours'!$U:$U,"")</f>
        <v>0</v>
      </c>
      <c r="U1433" s="109">
        <v>0</v>
      </c>
      <c r="V1433" s="109">
        <v>2.158044476405014E-3</v>
      </c>
      <c r="W1433" s="109">
        <v>0</v>
      </c>
      <c r="X1433" s="109">
        <v>0</v>
      </c>
      <c r="Y1433" s="109">
        <v>0</v>
      </c>
      <c r="Z1433" s="109">
        <v>0</v>
      </c>
      <c r="AA1433" s="109">
        <v>0</v>
      </c>
      <c r="AB1433" s="109">
        <v>0</v>
      </c>
      <c r="AC1433" s="109">
        <v>0</v>
      </c>
      <c r="AD1433" s="109">
        <v>0</v>
      </c>
      <c r="AE1433" s="109">
        <v>0</v>
      </c>
      <c r="AF1433" s="109">
        <v>0</v>
      </c>
      <c r="AG1433" s="57" t="str">
        <f>_xlfn.XLOOKUP(B1433,[3]CALCULATION!$B:$B,[3]CALCULATION!$M:$M,"")</f>
        <v>Operationnel</v>
      </c>
      <c r="AH1433" s="57"/>
      <c r="AI1433" s="56" t="str" cm="1">
        <f t="array" ref="AI1433">IFERROR(_xlfn.IFS(
AK1433="MPR ISSUE","PDH",
AK1433="BSS Hardware Issue","BSS",
AK1433="Sites strategiques, MLL, Pylone, etc.","ENVTECH",
AK1433="AKTIVCO DEFAUT GE &amp; POWER Cabinet","AKTIVCO",
AK1433="AKTIVCO Coupure ENEO &amp; Baisse de tension","AKTIVCO GRID ONLY",
AK1433="Coupure ENEO &amp; Baisse de tension","IHS GRID ONLY",
AK1433="Defaut GE &amp; POWER Cabinet","IHS",
AK1433="Sharing","Partners",
AK1433="Sites strategiques &amp; DataCenter","SST &amp; DC",
AK1433="Exclu","Exclu",
AK1433="SAT","SAT",
AK1433="SPARE-ISSUE","SPARE-ISSUE",
AK1433="Fiber CAmtel","TRANS_FO_CAMTEL",
AK1433="Fiber AOF","Fiber AOF",
AK1433="Projet OCM (HUAWEI)","TRAVAUX-HUAWEI",
AK1433="Projet OCM (NOKIA)","TRAVAUX-NOKIA",
AK1433="ACCESS-ISSUE","ACCESS-ISSUE",
AK1433="Projet OCM (ZTE, NOKIA, autres projets)","TRAVAUX OCM",
AK1433="No root CAuse","No root cause",
AK1433="ODU HS","PDH",
AK1433="IP &amp; VLAN","PDH",
AK1433="Warehouse HUAWEI","SPARE-ISSUE",
AK1433="SPARE-HS","SPARE-ISSUE",
AK1433="Power Telco","BSS",AK1433="no impacts","no impacts"
),"")</f>
        <v>No root cause</v>
      </c>
      <c r="AJ1433" s="56" t="str" cm="1">
        <f t="array" ref="AJ1433">IFERROR(_xlfn.IFS(
AK1433="MPR ISSUE","TX ISSUE",
AK1433="BSS Hardware Issue","RAN ISSUE",
AK1433="Sites strategiques, MLL, Pylone, etc.","ENVTECH",
AK1433="AKTIVCO DEFAUT GE &amp; POWER Cabinet","POWER ISSUE",
AK1433="AKTIVCO Coupure ENEO &amp; Baisse de tension","POWER ISSUE",
AK1433="Coupure ENEO &amp; Baisse de tension","POWER ISSUE",
AK1433="Defaut GE &amp; POWER Cabinet","POWER ISSUE",
AK1433="Sharing","POWER ISSUE",
AK1433="Sites strategiques &amp; DataCenter","POWER ISSUE",
AK1433="Exclu","Exclu",
AK1433="SAT","TX ISSUE",
AK1433="SPARE-ISSUE","SPARE-ISSUE",
AK1433="Fiber CAmtel","TX ISSUE",
AK1433="Fiber AOF","TX ISSUE",
AK1433="Projet OCM (HUAWEI)","TRAVAUX-HUAWEI",
AK1433="Projet OCM (NOKIA)","TRAVAUX -NOKIA",
AK1433="ACCESS-ISSUE","ACCESS-ISSUE",
AK1433="Projet OCM (ZTE, NOKIA, autres projets)","TRAVAUX OCM",
AK1433="No root CAuse","No root cause",
AK1433="ODU HS","TX ISSUE",
AK1433="IP &amp; VLAN","TX ISSUE",
AK1433="Warehouse HUAWEI","SPARE-ISSUE",
AK1433="SPARE-HS","SPARE-ISSUE",
AK1433="Power Telco","RAN ISSUE",AK1433="no impacts","no impacts"
),"")</f>
        <v>No root cause</v>
      </c>
      <c r="AK1433" s="81" t="s">
        <v>5620</v>
      </c>
      <c r="AL1433" s="56" t="str" cm="1">
        <f t="array" ref="AL1433">IFERROR(_xlfn.IFS(
AK1433="MPR ISSUE","ACTIVE",
AK1433="BSS Hardware Issue","ACTIVE",
AK1433="Sites strategiques, MLL, Pylone, etc.","PASSIVE",
AK1433="AKTIVCO DEFAUT GE &amp; POWER Cabinet","PASSIVE",
AK1433="AKTIVCO Coupure ENEO &amp; Baisse de tension","PASSIVE",
AK1433="Coupure ENEO &amp; Baisse de tension","PASSIVE",
AK1433="Defaut GE &amp; POWER Cabinet","PASSIVE",
AK1433="Sharing","PASSIVE",
AK1433="Sites strategiques &amp; DataCenter","PASSIVE",
AK1433="Exclu","Exclu",
AK1433="SAT","ACTIVE",
AK1433="SPARE-ISSUE","SPARE-ISSUE",
AK1433="Fiber CAmtel","ACTIVE",
AK1433="Fiber AOF","ACTIVE",
AK1433="Projet OCM (HUAWEI)","PLANNED WORKS",
AK1433="Projet OCM (NOKIA)","PLANNED WORKS",
AK1433="ACCESS-ISSUE","ACCESS-ISSUE",
AK1433="Projet OCM (ZTE, NOKIA, autres projets)","PLANNED WORKS",
AK1433="No root CAuse","No root cause",
AK1433="ODU HS","ACTIVE",
AK1433="IP &amp; VLAN","ACTIVE",
AK1433="Warehouse HUAWEI","SPARE-ISSUE",
AK1433="SPARE-HS","SPARE-ISSUE",
AK1433="Power Telco","ACTIVE", AK1433="no impacts","no impacts"
),"")</f>
        <v>No root cause</v>
      </c>
      <c r="AM1433" s="108" t="s">
        <v>5537</v>
      </c>
      <c r="AN1433" s="117" t="s">
        <v>5023</v>
      </c>
      <c r="AP1433" s="23" t="s">
        <v>5537</v>
      </c>
      <c r="AQ1433" s="23" t="s">
        <v>5537</v>
      </c>
      <c r="AR1433" s="7"/>
      <c r="AS1433" s="6"/>
      <c r="AT1433" s="7"/>
      <c r="AU1433" s="3" t="s">
        <v>5537</v>
      </c>
      <c r="AV1433" s="24" t="s">
        <v>5537</v>
      </c>
      <c r="AW1433" s="24" t="s">
        <v>5537</v>
      </c>
      <c r="AX1433" s="24" t="s">
        <v>5537</v>
      </c>
      <c r="AY1433" s="24" t="s">
        <v>5537</v>
      </c>
      <c r="AZ1433" s="24" t="s">
        <v>5537</v>
      </c>
      <c r="BA1433" s="24" t="s">
        <v>5537</v>
      </c>
      <c r="BB1433" s="24" t="s">
        <v>5537</v>
      </c>
      <c r="BC1433" s="24" t="s">
        <v>5537</v>
      </c>
      <c r="BD1433" s="24" t="s">
        <v>5537</v>
      </c>
      <c r="BE1433" s="24" t="s">
        <v>5537</v>
      </c>
      <c r="BF1433" s="24" t="s">
        <v>5537</v>
      </c>
      <c r="BG1433" s="24" t="s">
        <v>5537</v>
      </c>
      <c r="BH1433" s="24" t="s">
        <v>5537</v>
      </c>
      <c r="BI1433" s="9" t="s">
        <v>5537</v>
      </c>
      <c r="BJ1433" s="14"/>
      <c r="BK1433" s="14" t="s">
        <v>5537</v>
      </c>
      <c r="BL1433" s="14" t="str">
        <f>_xlfn.XLOOKUP(B1433,'[4]cell downs 18042026 17h'!$B:$B,'[4]cell downs 18042026 17h'!$B:$B,"")</f>
        <v/>
      </c>
      <c r="BM1433" s="14" t="str">
        <f>_xlfn.XLOOKUP(B1433,'[5]Cells Huawei 19042026 15h'!$B:$B,'[5]Cells Huawei 19042026 15h'!$B:$B,"")</f>
        <v/>
      </c>
      <c r="BN1433" s="9" t="str">
        <f>_xlfn.XLOOKUP(B1433,'[6]cells down 19042026 9H40'!$B:$B,'[6]cells down 19042026 9H40'!$B:$B,"")</f>
        <v/>
      </c>
      <c r="BO1433" s="9" t="s">
        <v>5023</v>
      </c>
      <c r="BP1433" s="9" t="s">
        <v>5537</v>
      </c>
    </row>
    <row r="1434" spans="1:68" s="9" customFormat="1" x14ac:dyDescent="0.35">
      <c r="A1434" s="1" t="s">
        <v>4752</v>
      </c>
      <c r="B1434" s="1" t="s">
        <v>4753</v>
      </c>
      <c r="C1434" s="3" t="str">
        <f>_xlfn.XLOOKUP(B1434,'[1]daily break down'!$D:$D,'[1]daily break down'!$E:$E,"")</f>
        <v>Douala</v>
      </c>
      <c r="D1434" s="1" t="s">
        <v>11</v>
      </c>
      <c r="E1434" s="1" t="s">
        <v>12</v>
      </c>
      <c r="F1434" s="3" t="s">
        <v>31</v>
      </c>
      <c r="G1434" s="1" t="s">
        <v>32</v>
      </c>
      <c r="H1434" s="41" t="str">
        <f>_xlfn.XLOOKUP(B1434,[2]CALCULATION!$B:$B,[2]CALCULATION!$H:$H,"")</f>
        <v>ZTE</v>
      </c>
      <c r="I1434" s="34">
        <v>0</v>
      </c>
      <c r="J1434" s="34">
        <v>1.7554532535463276</v>
      </c>
      <c r="K1434" s="34">
        <v>0</v>
      </c>
      <c r="L1434" s="34">
        <v>0</v>
      </c>
      <c r="M1434" s="34">
        <v>0</v>
      </c>
      <c r="N1434" s="34">
        <v>0</v>
      </c>
      <c r="O1434" s="34">
        <v>0</v>
      </c>
      <c r="P1434" s="34">
        <v>0</v>
      </c>
      <c r="Q1434" s="34">
        <v>0</v>
      </c>
      <c r="R1434" s="34">
        <v>0</v>
      </c>
      <c r="S1434" s="109">
        <v>0</v>
      </c>
      <c r="T1434" s="109">
        <f>_xlfn.XLOOKUP(B1434,'[3]Nur des jours'!$B:$B,'[3]Nur des jours'!$U:$U,"")</f>
        <v>0</v>
      </c>
      <c r="U1434" s="109">
        <v>0</v>
      </c>
      <c r="V1434" s="109">
        <v>2.1045392414528177E-3</v>
      </c>
      <c r="W1434" s="109">
        <v>0</v>
      </c>
      <c r="X1434" s="109">
        <v>0</v>
      </c>
      <c r="Y1434" s="109">
        <v>0</v>
      </c>
      <c r="Z1434" s="109">
        <v>0</v>
      </c>
      <c r="AA1434" s="109">
        <v>0</v>
      </c>
      <c r="AB1434" s="109">
        <v>0</v>
      </c>
      <c r="AC1434" s="109">
        <v>0</v>
      </c>
      <c r="AD1434" s="109">
        <v>0</v>
      </c>
      <c r="AE1434" s="109">
        <v>0</v>
      </c>
      <c r="AF1434" s="109">
        <v>0</v>
      </c>
      <c r="AG1434" s="57" t="str">
        <f>_xlfn.XLOOKUP(B1434,[3]CALCULATION!$B:$B,[3]CALCULATION!$M:$M,"")</f>
        <v>Operationnel</v>
      </c>
      <c r="AH1434" s="57"/>
      <c r="AI1434" s="56" t="str" cm="1">
        <f t="array" ref="AI1434">IFERROR(_xlfn.IFS(
AK1434="MPR ISSUE","PDH",
AK1434="BSS Hardware Issue","BSS",
AK1434="Sites strategiques, MLL, Pylone, etc.","ENVTECH",
AK1434="AKTIVCO DEFAUT GE &amp; POWER Cabinet","AKTIVCO",
AK1434="AKTIVCO Coupure ENEO &amp; Baisse de tension","AKTIVCO GRID ONLY",
AK1434="Coupure ENEO &amp; Baisse de tension","IHS GRID ONLY",
AK1434="Defaut GE &amp; POWER Cabinet","IHS",
AK1434="Sharing","Partners",
AK1434="Sites strategiques &amp; DataCenter","SST &amp; DC",
AK1434="Exclu","Exclu",
AK1434="SAT","SAT",
AK1434="SPARE-ISSUE","SPARE-ISSUE",
AK1434="Fiber CAmtel","TRANS_FO_CAMTEL",
AK1434="Fiber AOF","Fiber AOF",
AK1434="Projet OCM (HUAWEI)","TRAVAUX-HUAWEI",
AK1434="Projet OCM (NOKIA)","TRAVAUX-NOKIA",
AK1434="ACCESS-ISSUE","ACCESS-ISSUE",
AK1434="Projet OCM (ZTE, NOKIA, autres projets)","TRAVAUX OCM",
AK1434="No root CAuse","No root cause",
AK1434="ODU HS","PDH",
AK1434="IP &amp; VLAN","PDH",
AK1434="Warehouse HUAWEI","SPARE-ISSUE",
AK1434="SPARE-HS","SPARE-ISSUE",
AK1434="Power Telco","BSS",AK1434="no impacts","no impacts"
),"")</f>
        <v>No root cause</v>
      </c>
      <c r="AJ1434" s="56" t="str" cm="1">
        <f t="array" ref="AJ1434">IFERROR(_xlfn.IFS(
AK1434="MPR ISSUE","TX ISSUE",
AK1434="BSS Hardware Issue","RAN ISSUE",
AK1434="Sites strategiques, MLL, Pylone, etc.","ENVTECH",
AK1434="AKTIVCO DEFAUT GE &amp; POWER Cabinet","POWER ISSUE",
AK1434="AKTIVCO Coupure ENEO &amp; Baisse de tension","POWER ISSUE",
AK1434="Coupure ENEO &amp; Baisse de tension","POWER ISSUE",
AK1434="Defaut GE &amp; POWER Cabinet","POWER ISSUE",
AK1434="Sharing","POWER ISSUE",
AK1434="Sites strategiques &amp; DataCenter","POWER ISSUE",
AK1434="Exclu","Exclu",
AK1434="SAT","TX ISSUE",
AK1434="SPARE-ISSUE","SPARE-ISSUE",
AK1434="Fiber CAmtel","TX ISSUE",
AK1434="Fiber AOF","TX ISSUE",
AK1434="Projet OCM (HUAWEI)","TRAVAUX-HUAWEI",
AK1434="Projet OCM (NOKIA)","TRAVAUX -NOKIA",
AK1434="ACCESS-ISSUE","ACCESS-ISSUE",
AK1434="Projet OCM (ZTE, NOKIA, autres projets)","TRAVAUX OCM",
AK1434="No root CAuse","No root cause",
AK1434="ODU HS","TX ISSUE",
AK1434="IP &amp; VLAN","TX ISSUE",
AK1434="Warehouse HUAWEI","SPARE-ISSUE",
AK1434="SPARE-HS","SPARE-ISSUE",
AK1434="Power Telco","RAN ISSUE",AK1434="no impacts","no impacts"
),"")</f>
        <v>No root cause</v>
      </c>
      <c r="AK1434" s="81" t="s">
        <v>5620</v>
      </c>
      <c r="AL1434" s="56" t="str" cm="1">
        <f t="array" ref="AL1434">IFERROR(_xlfn.IFS(
AK1434="MPR ISSUE","ACTIVE",
AK1434="BSS Hardware Issue","ACTIVE",
AK1434="Sites strategiques, MLL, Pylone, etc.","PASSIVE",
AK1434="AKTIVCO DEFAUT GE &amp; POWER Cabinet","PASSIVE",
AK1434="AKTIVCO Coupure ENEO &amp; Baisse de tension","PASSIVE",
AK1434="Coupure ENEO &amp; Baisse de tension","PASSIVE",
AK1434="Defaut GE &amp; POWER Cabinet","PASSIVE",
AK1434="Sharing","PASSIVE",
AK1434="Sites strategiques &amp; DataCenter","PASSIVE",
AK1434="Exclu","Exclu",
AK1434="SAT","ACTIVE",
AK1434="SPARE-ISSUE","SPARE-ISSUE",
AK1434="Fiber CAmtel","ACTIVE",
AK1434="Fiber AOF","ACTIVE",
AK1434="Projet OCM (HUAWEI)","PLANNED WORKS",
AK1434="Projet OCM (NOKIA)","PLANNED WORKS",
AK1434="ACCESS-ISSUE","ACCESS-ISSUE",
AK1434="Projet OCM (ZTE, NOKIA, autres projets)","PLANNED WORKS",
AK1434="No root CAuse","No root cause",
AK1434="ODU HS","ACTIVE",
AK1434="IP &amp; VLAN","ACTIVE",
AK1434="Warehouse HUAWEI","SPARE-ISSUE",
AK1434="SPARE-HS","SPARE-ISSUE",
AK1434="Power Telco","ACTIVE", AK1434="no impacts","no impacts"
),"")</f>
        <v>No root cause</v>
      </c>
      <c r="AM1434" s="108" t="s">
        <v>5537</v>
      </c>
      <c r="AN1434" s="117" t="s">
        <v>4753</v>
      </c>
      <c r="AP1434" s="23" t="s">
        <v>5537</v>
      </c>
      <c r="AQ1434" s="23" t="s">
        <v>5537</v>
      </c>
      <c r="AR1434" s="7"/>
      <c r="AS1434" s="6"/>
      <c r="AT1434" s="7"/>
      <c r="AU1434" s="3" t="s">
        <v>5537</v>
      </c>
      <c r="AV1434" s="24" t="s">
        <v>5537</v>
      </c>
      <c r="AW1434" s="24" t="s">
        <v>5537</v>
      </c>
      <c r="AX1434" s="24" t="s">
        <v>5537</v>
      </c>
      <c r="AY1434" s="24" t="s">
        <v>5537</v>
      </c>
      <c r="AZ1434" s="24" t="s">
        <v>5537</v>
      </c>
      <c r="BA1434" s="24" t="s">
        <v>5537</v>
      </c>
      <c r="BB1434" s="24" t="s">
        <v>5537</v>
      </c>
      <c r="BC1434" s="24" t="s">
        <v>5537</v>
      </c>
      <c r="BD1434" s="24" t="s">
        <v>5537</v>
      </c>
      <c r="BE1434" s="24" t="s">
        <v>5537</v>
      </c>
      <c r="BF1434" s="24" t="s">
        <v>5537</v>
      </c>
      <c r="BG1434" s="24" t="s">
        <v>5537</v>
      </c>
      <c r="BH1434" s="24" t="s">
        <v>5537</v>
      </c>
      <c r="BI1434" s="9" t="s">
        <v>5537</v>
      </c>
      <c r="BJ1434" s="14"/>
      <c r="BK1434" s="14" t="s">
        <v>5537</v>
      </c>
      <c r="BL1434" s="14" t="str">
        <f>_xlfn.XLOOKUP(B1434,'[4]cell downs 18042026 17h'!$B:$B,'[4]cell downs 18042026 17h'!$B:$B,"")</f>
        <v/>
      </c>
      <c r="BM1434" s="14" t="str">
        <f>_xlfn.XLOOKUP(B1434,'[5]Cells Huawei 19042026 15h'!$B:$B,'[5]Cells Huawei 19042026 15h'!$B:$B,"")</f>
        <v/>
      </c>
      <c r="BN1434" s="9" t="str">
        <f>_xlfn.XLOOKUP(B1434,'[6]cells down 19042026 9H40'!$B:$B,'[6]cells down 19042026 9H40'!$B:$B,"")</f>
        <v/>
      </c>
      <c r="BO1434" s="9" t="s">
        <v>4753</v>
      </c>
      <c r="BP1434" s="9" t="s">
        <v>12</v>
      </c>
    </row>
    <row r="1435" spans="1:68" s="9" customFormat="1" x14ac:dyDescent="0.35">
      <c r="A1435" s="1" t="s">
        <v>4155</v>
      </c>
      <c r="B1435" s="8" t="s">
        <v>4156</v>
      </c>
      <c r="C1435" s="3" t="str">
        <f>_xlfn.XLOOKUP(B1435,'[1]daily break down'!$D:$D,'[1]daily break down'!$E:$E,"")</f>
        <v>Douala</v>
      </c>
      <c r="D1435" s="1" t="s">
        <v>11</v>
      </c>
      <c r="E1435" s="1" t="s">
        <v>12</v>
      </c>
      <c r="F1435" s="3" t="s">
        <v>31</v>
      </c>
      <c r="G1435" s="1" t="s">
        <v>32</v>
      </c>
      <c r="H1435" s="41" t="str">
        <f>_xlfn.XLOOKUP(B1435,[2]CALCULATION!$B:$B,[2]CALCULATION!$H:$H,"")</f>
        <v>ZTE</v>
      </c>
      <c r="I1435" s="34">
        <v>0</v>
      </c>
      <c r="J1435" s="34">
        <v>0</v>
      </c>
      <c r="K1435" s="34">
        <v>0</v>
      </c>
      <c r="L1435" s="34">
        <v>0</v>
      </c>
      <c r="M1435" s="34">
        <v>0</v>
      </c>
      <c r="N1435" s="34">
        <v>8.4071705575673512</v>
      </c>
      <c r="O1435" s="34">
        <v>0</v>
      </c>
      <c r="P1435" s="34">
        <v>0</v>
      </c>
      <c r="Q1435" s="34">
        <v>0</v>
      </c>
      <c r="R1435" s="34">
        <v>0</v>
      </c>
      <c r="S1435" s="109">
        <v>0</v>
      </c>
      <c r="T1435" s="109">
        <f>_xlfn.XLOOKUP(B1435,'[3]Nur des jours'!$B:$B,'[3]Nur des jours'!$U:$U,"")</f>
        <v>0</v>
      </c>
      <c r="U1435" s="109">
        <v>0</v>
      </c>
      <c r="V1435" s="109">
        <v>2.0867041631353052E-3</v>
      </c>
      <c r="W1435" s="109">
        <v>0</v>
      </c>
      <c r="X1435" s="109">
        <v>0</v>
      </c>
      <c r="Y1435" s="109">
        <v>0</v>
      </c>
      <c r="Z1435" s="109">
        <v>0</v>
      </c>
      <c r="AA1435" s="109">
        <v>0</v>
      </c>
      <c r="AB1435" s="109">
        <v>0</v>
      </c>
      <c r="AC1435" s="109">
        <v>0</v>
      </c>
      <c r="AD1435" s="109">
        <v>0</v>
      </c>
      <c r="AE1435" s="109">
        <v>0</v>
      </c>
      <c r="AF1435" s="109">
        <v>0</v>
      </c>
      <c r="AG1435" s="57" t="str">
        <f>_xlfn.XLOOKUP(B1435,[3]CALCULATION!$B:$B,[3]CALCULATION!$M:$M,"")</f>
        <v>Operationnel</v>
      </c>
      <c r="AH1435" s="57"/>
      <c r="AI1435" s="56" t="str" cm="1">
        <f t="array" ref="AI1435">IFERROR(_xlfn.IFS(
AK1435="MPR ISSUE","PDH",
AK1435="BSS Hardware Issue","BSS",
AK1435="Sites strategiques, MLL, Pylone, etc.","ENVTECH",
AK1435="AKTIVCO DEFAUT GE &amp; POWER Cabinet","AKTIVCO",
AK1435="AKTIVCO Coupure ENEO &amp; Baisse de tension","AKTIVCO GRID ONLY",
AK1435="Coupure ENEO &amp; Baisse de tension","IHS GRID ONLY",
AK1435="Defaut GE &amp; POWER Cabinet","IHS",
AK1435="Sharing","Partners",
AK1435="Sites strategiques &amp; DataCenter","SST &amp; DC",
AK1435="Exclu","Exclu",
AK1435="SAT","SAT",
AK1435="SPARE-ISSUE","SPARE-ISSUE",
AK1435="Fiber CAmtel","TRANS_FO_CAMTEL",
AK1435="Fiber AOF","Fiber AOF",
AK1435="Projet OCM (HUAWEI)","TRAVAUX-HUAWEI",
AK1435="Projet OCM (NOKIA)","TRAVAUX-NOKIA",
AK1435="ACCESS-ISSUE","ACCESS-ISSUE",
AK1435="Projet OCM (ZTE, NOKIA, autres projets)","TRAVAUX OCM",
AK1435="No root CAuse","No root cause",
AK1435="ODU HS","PDH",
AK1435="IP &amp; VLAN","PDH",
AK1435="Warehouse HUAWEI","SPARE-ISSUE",
AK1435="SPARE-HS","SPARE-ISSUE",
AK1435="Power Telco","BSS",AK1435="no impacts","no impacts"
),"")</f>
        <v>No root cause</v>
      </c>
      <c r="AJ1435" s="56" t="str" cm="1">
        <f t="array" ref="AJ1435">IFERROR(_xlfn.IFS(
AK1435="MPR ISSUE","TX ISSUE",
AK1435="BSS Hardware Issue","RAN ISSUE",
AK1435="Sites strategiques, MLL, Pylone, etc.","ENVTECH",
AK1435="AKTIVCO DEFAUT GE &amp; POWER Cabinet","POWER ISSUE",
AK1435="AKTIVCO Coupure ENEO &amp; Baisse de tension","POWER ISSUE",
AK1435="Coupure ENEO &amp; Baisse de tension","POWER ISSUE",
AK1435="Defaut GE &amp; POWER Cabinet","POWER ISSUE",
AK1435="Sharing","POWER ISSUE",
AK1435="Sites strategiques &amp; DataCenter","POWER ISSUE",
AK1435="Exclu","Exclu",
AK1435="SAT","TX ISSUE",
AK1435="SPARE-ISSUE","SPARE-ISSUE",
AK1435="Fiber CAmtel","TX ISSUE",
AK1435="Fiber AOF","TX ISSUE",
AK1435="Projet OCM (HUAWEI)","TRAVAUX-HUAWEI",
AK1435="Projet OCM (NOKIA)","TRAVAUX -NOKIA",
AK1435="ACCESS-ISSUE","ACCESS-ISSUE",
AK1435="Projet OCM (ZTE, NOKIA, autres projets)","TRAVAUX OCM",
AK1435="No root CAuse","No root cause",
AK1435="ODU HS","TX ISSUE",
AK1435="IP &amp; VLAN","TX ISSUE",
AK1435="Warehouse HUAWEI","SPARE-ISSUE",
AK1435="SPARE-HS","SPARE-ISSUE",
AK1435="Power Telco","RAN ISSUE",AK1435="no impacts","no impacts"
),"")</f>
        <v>No root cause</v>
      </c>
      <c r="AK1435" s="81" t="s">
        <v>5620</v>
      </c>
      <c r="AL1435" s="56" t="str" cm="1">
        <f t="array" ref="AL1435">IFERROR(_xlfn.IFS(
AK1435="MPR ISSUE","ACTIVE",
AK1435="BSS Hardware Issue","ACTIVE",
AK1435="Sites strategiques, MLL, Pylone, etc.","PASSIVE",
AK1435="AKTIVCO DEFAUT GE &amp; POWER Cabinet","PASSIVE",
AK1435="AKTIVCO Coupure ENEO &amp; Baisse de tension","PASSIVE",
AK1435="Coupure ENEO &amp; Baisse de tension","PASSIVE",
AK1435="Defaut GE &amp; POWER Cabinet","PASSIVE",
AK1435="Sharing","PASSIVE",
AK1435="Sites strategiques &amp; DataCenter","PASSIVE",
AK1435="Exclu","Exclu",
AK1435="SAT","ACTIVE",
AK1435="SPARE-ISSUE","SPARE-ISSUE",
AK1435="Fiber CAmtel","ACTIVE",
AK1435="Fiber AOF","ACTIVE",
AK1435="Projet OCM (HUAWEI)","PLANNED WORKS",
AK1435="Projet OCM (NOKIA)","PLANNED WORKS",
AK1435="ACCESS-ISSUE","ACCESS-ISSUE",
AK1435="Projet OCM (ZTE, NOKIA, autres projets)","PLANNED WORKS",
AK1435="No root CAuse","No root cause",
AK1435="ODU HS","ACTIVE",
AK1435="IP &amp; VLAN","ACTIVE",
AK1435="Warehouse HUAWEI","SPARE-ISSUE",
AK1435="SPARE-HS","SPARE-ISSUE",
AK1435="Power Telco","ACTIVE", AK1435="no impacts","no impacts"
),"")</f>
        <v>No root cause</v>
      </c>
      <c r="AM1435" s="108" t="s">
        <v>5537</v>
      </c>
      <c r="AN1435" s="117" t="s">
        <v>4156</v>
      </c>
      <c r="AP1435" s="23" t="s">
        <v>5537</v>
      </c>
      <c r="AQ1435" s="23" t="s">
        <v>5537</v>
      </c>
      <c r="AR1435" s="7"/>
      <c r="AS1435" s="6"/>
      <c r="AT1435" s="7"/>
      <c r="AU1435" s="3" t="s">
        <v>5537</v>
      </c>
      <c r="AV1435" s="24" t="s">
        <v>5537</v>
      </c>
      <c r="AW1435" s="24" t="s">
        <v>5537</v>
      </c>
      <c r="AX1435" s="24" t="s">
        <v>5537</v>
      </c>
      <c r="AY1435" s="24" t="s">
        <v>5537</v>
      </c>
      <c r="AZ1435" s="24" t="s">
        <v>5537</v>
      </c>
      <c r="BA1435" s="24" t="s">
        <v>5537</v>
      </c>
      <c r="BB1435" s="24" t="s">
        <v>5537</v>
      </c>
      <c r="BC1435" s="24" t="s">
        <v>5537</v>
      </c>
      <c r="BD1435" s="24" t="s">
        <v>5537</v>
      </c>
      <c r="BE1435" s="24" t="s">
        <v>5537</v>
      </c>
      <c r="BF1435" s="24" t="s">
        <v>5537</v>
      </c>
      <c r="BG1435" s="24" t="s">
        <v>5537</v>
      </c>
      <c r="BH1435" s="24" t="s">
        <v>5537</v>
      </c>
      <c r="BI1435" s="9" t="s">
        <v>5537</v>
      </c>
      <c r="BJ1435" s="14"/>
      <c r="BK1435" s="14" t="s">
        <v>5537</v>
      </c>
      <c r="BL1435" s="14" t="str">
        <f>_xlfn.XLOOKUP(B1435,'[4]cell downs 18042026 17h'!$B:$B,'[4]cell downs 18042026 17h'!$B:$B,"")</f>
        <v/>
      </c>
      <c r="BM1435" s="14" t="str">
        <f>_xlfn.XLOOKUP(B1435,'[5]Cells Huawei 19042026 15h'!$B:$B,'[5]Cells Huawei 19042026 15h'!$B:$B,"")</f>
        <v/>
      </c>
      <c r="BN1435" s="9" t="str">
        <f>_xlfn.XLOOKUP(B1435,'[6]cells down 19042026 9H40'!$B:$B,'[6]cells down 19042026 9H40'!$B:$B,"")</f>
        <v/>
      </c>
      <c r="BO1435" s="9" t="s">
        <v>4156</v>
      </c>
      <c r="BP1435" s="9" t="s">
        <v>5578</v>
      </c>
    </row>
    <row r="1436" spans="1:68" s="9" customFormat="1" x14ac:dyDescent="0.35">
      <c r="A1436" s="1" t="s">
        <v>2412</v>
      </c>
      <c r="B1436" s="1" t="s">
        <v>2413</v>
      </c>
      <c r="C1436" s="3" t="str">
        <f>_xlfn.XLOOKUP(B1436,'[1]daily break down'!$D:$D,'[1]daily break down'!$E:$E,"")</f>
        <v>Douala</v>
      </c>
      <c r="D1436" s="1" t="s">
        <v>11</v>
      </c>
      <c r="E1436" s="1" t="s">
        <v>12</v>
      </c>
      <c r="F1436" s="3" t="s">
        <v>31</v>
      </c>
      <c r="G1436" s="1" t="s">
        <v>32</v>
      </c>
      <c r="H1436" s="41" t="str">
        <f>_xlfn.XLOOKUP(B1436,[2]CALCULATION!$B:$B,[2]CALCULATION!$H:$H,"")</f>
        <v>ZTE</v>
      </c>
      <c r="I1436" s="34">
        <v>0</v>
      </c>
      <c r="J1436" s="34">
        <v>57.767140937069307</v>
      </c>
      <c r="K1436" s="34">
        <v>13.868556899607057</v>
      </c>
      <c r="L1436" s="34">
        <v>13.868556899607057</v>
      </c>
      <c r="M1436" s="34">
        <v>43.079383220187594</v>
      </c>
      <c r="N1436" s="34">
        <v>0</v>
      </c>
      <c r="O1436" s="34">
        <v>0</v>
      </c>
      <c r="P1436" s="34">
        <v>0</v>
      </c>
      <c r="Q1436" s="34">
        <v>0</v>
      </c>
      <c r="R1436" s="34">
        <v>0</v>
      </c>
      <c r="S1436" s="109">
        <v>0</v>
      </c>
      <c r="T1436" s="109">
        <f>_xlfn.XLOOKUP(B1436,'[3]Nur des jours'!$B:$B,'[3]Nur des jours'!$U:$U,"")</f>
        <v>0</v>
      </c>
      <c r="U1436" s="109">
        <v>0</v>
      </c>
      <c r="V1436" s="109">
        <v>2.0331989281831093E-3</v>
      </c>
      <c r="W1436" s="109">
        <v>0</v>
      </c>
      <c r="X1436" s="109">
        <v>0</v>
      </c>
      <c r="Y1436" s="109">
        <v>0</v>
      </c>
      <c r="Z1436" s="109">
        <v>0</v>
      </c>
      <c r="AA1436" s="109">
        <v>0</v>
      </c>
      <c r="AB1436" s="109">
        <v>0</v>
      </c>
      <c r="AC1436" s="109">
        <v>0</v>
      </c>
      <c r="AD1436" s="109">
        <v>0</v>
      </c>
      <c r="AE1436" s="109">
        <v>0</v>
      </c>
      <c r="AF1436" s="109">
        <v>0</v>
      </c>
      <c r="AG1436" s="57" t="str">
        <f>_xlfn.XLOOKUP(B1436,[3]CALCULATION!$B:$B,[3]CALCULATION!$M:$M,"")</f>
        <v>Operationnel</v>
      </c>
      <c r="AH1436" s="57"/>
      <c r="AI1436" s="56" t="str" cm="1">
        <f t="array" ref="AI1436">IFERROR(_xlfn.IFS(
AK1436="MPR ISSUE","PDH",
AK1436="BSS Hardware Issue","BSS",
AK1436="Sites strategiques, MLL, Pylone, etc.","ENVTECH",
AK1436="AKTIVCO DEFAUT GE &amp; POWER Cabinet","AKTIVCO",
AK1436="AKTIVCO Coupure ENEO &amp; Baisse de tension","AKTIVCO GRID ONLY",
AK1436="Coupure ENEO &amp; Baisse de tension","IHS GRID ONLY",
AK1436="Defaut GE &amp; POWER Cabinet","IHS",
AK1436="Sharing","Partners",
AK1436="Sites strategiques &amp; DataCenter","SST &amp; DC",
AK1436="Exclu","Exclu",
AK1436="SAT","SAT",
AK1436="SPARE-ISSUE","SPARE-ISSUE",
AK1436="Fiber CAmtel","TRANS_FO_CAMTEL",
AK1436="Fiber AOF","Fiber AOF",
AK1436="Projet OCM (HUAWEI)","TRAVAUX-HUAWEI",
AK1436="Projet OCM (NOKIA)","TRAVAUX-NOKIA",
AK1436="ACCESS-ISSUE","ACCESS-ISSUE",
AK1436="Projet OCM (ZTE, NOKIA, autres projets)","TRAVAUX OCM",
AK1436="No root CAuse","No root cause",
AK1436="ODU HS","PDH",
AK1436="IP &amp; VLAN","PDH",
AK1436="Warehouse HUAWEI","SPARE-ISSUE",
AK1436="SPARE-HS","SPARE-ISSUE",
AK1436="Power Telco","BSS",AK1436="no impacts","no impacts"
),"")</f>
        <v>No root cause</v>
      </c>
      <c r="AJ1436" s="56" t="str" cm="1">
        <f t="array" ref="AJ1436">IFERROR(_xlfn.IFS(
AK1436="MPR ISSUE","TX ISSUE",
AK1436="BSS Hardware Issue","RAN ISSUE",
AK1436="Sites strategiques, MLL, Pylone, etc.","ENVTECH",
AK1436="AKTIVCO DEFAUT GE &amp; POWER Cabinet","POWER ISSUE",
AK1436="AKTIVCO Coupure ENEO &amp; Baisse de tension","POWER ISSUE",
AK1436="Coupure ENEO &amp; Baisse de tension","POWER ISSUE",
AK1436="Defaut GE &amp; POWER Cabinet","POWER ISSUE",
AK1436="Sharing","POWER ISSUE",
AK1436="Sites strategiques &amp; DataCenter","POWER ISSUE",
AK1436="Exclu","Exclu",
AK1436="SAT","TX ISSUE",
AK1436="SPARE-ISSUE","SPARE-ISSUE",
AK1436="Fiber CAmtel","TX ISSUE",
AK1436="Fiber AOF","TX ISSUE",
AK1436="Projet OCM (HUAWEI)","TRAVAUX-HUAWEI",
AK1436="Projet OCM (NOKIA)","TRAVAUX -NOKIA",
AK1436="ACCESS-ISSUE","ACCESS-ISSUE",
AK1436="Projet OCM (ZTE, NOKIA, autres projets)","TRAVAUX OCM",
AK1436="No root CAuse","No root cause",
AK1436="ODU HS","TX ISSUE",
AK1436="IP &amp; VLAN","TX ISSUE",
AK1436="Warehouse HUAWEI","SPARE-ISSUE",
AK1436="SPARE-HS","SPARE-ISSUE",
AK1436="Power Telco","RAN ISSUE",AK1436="no impacts","no impacts"
),"")</f>
        <v>No root cause</v>
      </c>
      <c r="AK1436" s="81" t="s">
        <v>5620</v>
      </c>
      <c r="AL1436" s="56" t="str" cm="1">
        <f t="array" ref="AL1436">IFERROR(_xlfn.IFS(
AK1436="MPR ISSUE","ACTIVE",
AK1436="BSS Hardware Issue","ACTIVE",
AK1436="Sites strategiques, MLL, Pylone, etc.","PASSIVE",
AK1436="AKTIVCO DEFAUT GE &amp; POWER Cabinet","PASSIVE",
AK1436="AKTIVCO Coupure ENEO &amp; Baisse de tension","PASSIVE",
AK1436="Coupure ENEO &amp; Baisse de tension","PASSIVE",
AK1436="Defaut GE &amp; POWER Cabinet","PASSIVE",
AK1436="Sharing","PASSIVE",
AK1436="Sites strategiques &amp; DataCenter","PASSIVE",
AK1436="Exclu","Exclu",
AK1436="SAT","ACTIVE",
AK1436="SPARE-ISSUE","SPARE-ISSUE",
AK1436="Fiber CAmtel","ACTIVE",
AK1436="Fiber AOF","ACTIVE",
AK1436="Projet OCM (HUAWEI)","PLANNED WORKS",
AK1436="Projet OCM (NOKIA)","PLANNED WORKS",
AK1436="ACCESS-ISSUE","ACCESS-ISSUE",
AK1436="Projet OCM (ZTE, NOKIA, autres projets)","PLANNED WORKS",
AK1436="No root CAuse","No root cause",
AK1436="ODU HS","ACTIVE",
AK1436="IP &amp; VLAN","ACTIVE",
AK1436="Warehouse HUAWEI","SPARE-ISSUE",
AK1436="SPARE-HS","SPARE-ISSUE",
AK1436="Power Telco","ACTIVE", AK1436="no impacts","no impacts"
),"")</f>
        <v>No root cause</v>
      </c>
      <c r="AM1436" s="108" t="s">
        <v>5537</v>
      </c>
      <c r="AN1436" s="117" t="s">
        <v>2413</v>
      </c>
      <c r="AP1436" s="23" t="s">
        <v>5537</v>
      </c>
      <c r="AQ1436" s="23" t="s">
        <v>5537</v>
      </c>
      <c r="AR1436" s="7"/>
      <c r="AS1436" s="6"/>
      <c r="AT1436" s="7"/>
      <c r="AU1436" s="3" t="s">
        <v>5537</v>
      </c>
      <c r="AV1436" s="24" t="s">
        <v>5537</v>
      </c>
      <c r="AW1436" s="24" t="s">
        <v>5537</v>
      </c>
      <c r="AX1436" s="24" t="s">
        <v>5537</v>
      </c>
      <c r="AY1436" s="24" t="s">
        <v>5537</v>
      </c>
      <c r="AZ1436" s="24" t="s">
        <v>5537</v>
      </c>
      <c r="BA1436" s="24" t="s">
        <v>5537</v>
      </c>
      <c r="BB1436" s="24" t="s">
        <v>5537</v>
      </c>
      <c r="BC1436" s="24" t="s">
        <v>5537</v>
      </c>
      <c r="BD1436" s="24" t="s">
        <v>5537</v>
      </c>
      <c r="BE1436" s="24" t="s">
        <v>5537</v>
      </c>
      <c r="BF1436" s="24" t="s">
        <v>5537</v>
      </c>
      <c r="BG1436" s="24" t="s">
        <v>5537</v>
      </c>
      <c r="BH1436" s="24" t="s">
        <v>5537</v>
      </c>
      <c r="BI1436" s="9" t="s">
        <v>5537</v>
      </c>
      <c r="BJ1436" s="14"/>
      <c r="BK1436" s="14" t="s">
        <v>5537</v>
      </c>
      <c r="BL1436" s="14" t="str">
        <f>_xlfn.XLOOKUP(B1436,'[4]cell downs 18042026 17h'!$B:$B,'[4]cell downs 18042026 17h'!$B:$B,"")</f>
        <v/>
      </c>
      <c r="BM1436" s="14" t="str">
        <f>_xlfn.XLOOKUP(B1436,'[5]Cells Huawei 19042026 15h'!$B:$B,'[5]Cells Huawei 19042026 15h'!$B:$B,"")</f>
        <v/>
      </c>
      <c r="BN1436" s="9" t="str">
        <f>_xlfn.XLOOKUP(B1436,'[6]cells down 19042026 9H40'!$B:$B,'[6]cells down 19042026 9H40'!$B:$B,"")</f>
        <v/>
      </c>
      <c r="BO1436" s="9" t="s">
        <v>2413</v>
      </c>
      <c r="BP1436" s="9" t="s">
        <v>5537</v>
      </c>
    </row>
    <row r="1437" spans="1:68" s="9" customFormat="1" x14ac:dyDescent="0.35">
      <c r="A1437" s="1" t="s">
        <v>2755</v>
      </c>
      <c r="B1437" s="8" t="s">
        <v>2756</v>
      </c>
      <c r="C1437" s="3" t="str">
        <f>_xlfn.XLOOKUP(B1437,'[1]daily break down'!$D:$D,'[1]daily break down'!$E:$E,"")</f>
        <v>Douala</v>
      </c>
      <c r="D1437" s="1" t="s">
        <v>21</v>
      </c>
      <c r="E1437" s="1" t="s">
        <v>22</v>
      </c>
      <c r="F1437" s="3" t="s">
        <v>31</v>
      </c>
      <c r="G1437" s="1" t="s">
        <v>32</v>
      </c>
      <c r="H1437" s="41" t="str">
        <f>_xlfn.XLOOKUP(B1437,[2]CALCULATION!$B:$B,[2]CALCULATION!$H:$H,"")</f>
        <v>ZTE</v>
      </c>
      <c r="I1437" s="34">
        <v>4.2804187961750177E-4</v>
      </c>
      <c r="J1437" s="34">
        <v>5.5955239660648406</v>
      </c>
      <c r="K1437" s="34">
        <v>5.1171871655922843</v>
      </c>
      <c r="L1437" s="34">
        <v>0</v>
      </c>
      <c r="M1437" s="34">
        <v>0</v>
      </c>
      <c r="N1437" s="34">
        <v>0</v>
      </c>
      <c r="O1437" s="34">
        <v>0</v>
      </c>
      <c r="P1437" s="34">
        <v>0.67289966983702865</v>
      </c>
      <c r="Q1437" s="34">
        <v>0</v>
      </c>
      <c r="R1437" s="34">
        <v>0</v>
      </c>
      <c r="S1437" s="109">
        <v>0</v>
      </c>
      <c r="T1437" s="109">
        <f>_xlfn.XLOOKUP(B1437,'[3]Nur des jours'!$B:$B,'[3]Nur des jours'!$U:$U,"")</f>
        <v>0</v>
      </c>
      <c r="U1437" s="109">
        <v>0</v>
      </c>
      <c r="V1437" s="109">
        <v>1.9440235365960586E-3</v>
      </c>
      <c r="W1437" s="109">
        <v>0</v>
      </c>
      <c r="X1437" s="109">
        <v>0</v>
      </c>
      <c r="Y1437" s="109">
        <v>0</v>
      </c>
      <c r="Z1437" s="109">
        <v>0</v>
      </c>
      <c r="AA1437" s="109">
        <v>0</v>
      </c>
      <c r="AB1437" s="109">
        <v>0</v>
      </c>
      <c r="AC1437" s="109">
        <v>0</v>
      </c>
      <c r="AD1437" s="109">
        <v>0</v>
      </c>
      <c r="AE1437" s="109">
        <v>0</v>
      </c>
      <c r="AF1437" s="109">
        <v>0</v>
      </c>
      <c r="AG1437" s="57" t="str">
        <f>_xlfn.XLOOKUP(B1437,[3]CALCULATION!$B:$B,[3]CALCULATION!$M:$M,"")</f>
        <v>Operationnel</v>
      </c>
      <c r="AH1437" s="57"/>
      <c r="AI1437" s="56" t="str" cm="1">
        <f t="array" ref="AI1437">IFERROR(_xlfn.IFS(
AK1437="MPR ISSUE","PDH",
AK1437="BSS Hardware Issue","BSS",
AK1437="Sites strategiques, MLL, Pylone, etc.","ENVTECH",
AK1437="AKTIVCO DEFAUT GE &amp; POWER Cabinet","AKTIVCO",
AK1437="AKTIVCO Coupure ENEO &amp; Baisse de tension","AKTIVCO GRID ONLY",
AK1437="Coupure ENEO &amp; Baisse de tension","IHS GRID ONLY",
AK1437="Defaut GE &amp; POWER Cabinet","IHS",
AK1437="Sharing","Partners",
AK1437="Sites strategiques &amp; DataCenter","SST &amp; DC",
AK1437="Exclu","Exclu",
AK1437="SAT","SAT",
AK1437="SPARE-ISSUE","SPARE-ISSUE",
AK1437="Fiber CAmtel","TRANS_FO_CAMTEL",
AK1437="Fiber AOF","Fiber AOF",
AK1437="Projet OCM (HUAWEI)","TRAVAUX-HUAWEI",
AK1437="Projet OCM (NOKIA)","TRAVAUX-NOKIA",
AK1437="ACCESS-ISSUE","ACCESS-ISSUE",
AK1437="Projet OCM (ZTE, NOKIA, autres projets)","TRAVAUX OCM",
AK1437="No root CAuse","No root cause",
AK1437="ODU HS","PDH",
AK1437="IP &amp; VLAN","PDH",
AK1437="Warehouse HUAWEI","SPARE-ISSUE",
AK1437="SPARE-HS","SPARE-ISSUE",
AK1437="Power Telco","BSS",AK1437="no impacts","no impacts"
),"")</f>
        <v>No root cause</v>
      </c>
      <c r="AJ1437" s="56" t="str" cm="1">
        <f t="array" ref="AJ1437">IFERROR(_xlfn.IFS(
AK1437="MPR ISSUE","TX ISSUE",
AK1437="BSS Hardware Issue","RAN ISSUE",
AK1437="Sites strategiques, MLL, Pylone, etc.","ENVTECH",
AK1437="AKTIVCO DEFAUT GE &amp; POWER Cabinet","POWER ISSUE",
AK1437="AKTIVCO Coupure ENEO &amp; Baisse de tension","POWER ISSUE",
AK1437="Coupure ENEO &amp; Baisse de tension","POWER ISSUE",
AK1437="Defaut GE &amp; POWER Cabinet","POWER ISSUE",
AK1437="Sharing","POWER ISSUE",
AK1437="Sites strategiques &amp; DataCenter","POWER ISSUE",
AK1437="Exclu","Exclu",
AK1437="SAT","TX ISSUE",
AK1437="SPARE-ISSUE","SPARE-ISSUE",
AK1437="Fiber CAmtel","TX ISSUE",
AK1437="Fiber AOF","TX ISSUE",
AK1437="Projet OCM (HUAWEI)","TRAVAUX-HUAWEI",
AK1437="Projet OCM (NOKIA)","TRAVAUX -NOKIA",
AK1437="ACCESS-ISSUE","ACCESS-ISSUE",
AK1437="Projet OCM (ZTE, NOKIA, autres projets)","TRAVAUX OCM",
AK1437="No root CAuse","No root cause",
AK1437="ODU HS","TX ISSUE",
AK1437="IP &amp; VLAN","TX ISSUE",
AK1437="Warehouse HUAWEI","SPARE-ISSUE",
AK1437="SPARE-HS","SPARE-ISSUE",
AK1437="Power Telco","RAN ISSUE",AK1437="no impacts","no impacts"
),"")</f>
        <v>No root cause</v>
      </c>
      <c r="AK1437" s="81" t="s">
        <v>5620</v>
      </c>
      <c r="AL1437" s="56" t="str" cm="1">
        <f t="array" ref="AL1437">IFERROR(_xlfn.IFS(
AK1437="MPR ISSUE","ACTIVE",
AK1437="BSS Hardware Issue","ACTIVE",
AK1437="Sites strategiques, MLL, Pylone, etc.","PASSIVE",
AK1437="AKTIVCO DEFAUT GE &amp; POWER Cabinet","PASSIVE",
AK1437="AKTIVCO Coupure ENEO &amp; Baisse de tension","PASSIVE",
AK1437="Coupure ENEO &amp; Baisse de tension","PASSIVE",
AK1437="Defaut GE &amp; POWER Cabinet","PASSIVE",
AK1437="Sharing","PASSIVE",
AK1437="Sites strategiques &amp; DataCenter","PASSIVE",
AK1437="Exclu","Exclu",
AK1437="SAT","ACTIVE",
AK1437="SPARE-ISSUE","SPARE-ISSUE",
AK1437="Fiber CAmtel","ACTIVE",
AK1437="Fiber AOF","ACTIVE",
AK1437="Projet OCM (HUAWEI)","PLANNED WORKS",
AK1437="Projet OCM (NOKIA)","PLANNED WORKS",
AK1437="ACCESS-ISSUE","ACCESS-ISSUE",
AK1437="Projet OCM (ZTE, NOKIA, autres projets)","PLANNED WORKS",
AK1437="No root CAuse","No root cause",
AK1437="ODU HS","ACTIVE",
AK1437="IP &amp; VLAN","ACTIVE",
AK1437="Warehouse HUAWEI","SPARE-ISSUE",
AK1437="SPARE-HS","SPARE-ISSUE",
AK1437="Power Telco","ACTIVE", AK1437="no impacts","no impacts"
),"")</f>
        <v>No root cause</v>
      </c>
      <c r="AM1437" s="108" t="s">
        <v>5537</v>
      </c>
      <c r="AN1437" s="117" t="s">
        <v>2756</v>
      </c>
      <c r="AP1437" s="23" t="s">
        <v>5537</v>
      </c>
      <c r="AQ1437" s="23" t="s">
        <v>5537</v>
      </c>
      <c r="AR1437" s="7"/>
      <c r="AS1437" s="6"/>
      <c r="AT1437" s="7"/>
      <c r="AU1437" s="3" t="s">
        <v>5537</v>
      </c>
      <c r="AV1437" s="24" t="s">
        <v>5537</v>
      </c>
      <c r="AW1437" s="24" t="s">
        <v>5537</v>
      </c>
      <c r="AX1437" s="24" t="s">
        <v>5537</v>
      </c>
      <c r="AY1437" s="24" t="s">
        <v>5537</v>
      </c>
      <c r="AZ1437" s="24" t="s">
        <v>5537</v>
      </c>
      <c r="BA1437" s="24" t="s">
        <v>5537</v>
      </c>
      <c r="BB1437" s="24" t="s">
        <v>5537</v>
      </c>
      <c r="BC1437" s="24" t="s">
        <v>5537</v>
      </c>
      <c r="BD1437" s="24" t="s">
        <v>5537</v>
      </c>
      <c r="BE1437" s="24" t="s">
        <v>5537</v>
      </c>
      <c r="BF1437" s="24" t="s">
        <v>5537</v>
      </c>
      <c r="BG1437" s="24" t="s">
        <v>5537</v>
      </c>
      <c r="BH1437" s="24" t="s">
        <v>5537</v>
      </c>
      <c r="BI1437" s="9" t="s">
        <v>5537</v>
      </c>
      <c r="BJ1437" s="14"/>
      <c r="BK1437" s="14" t="s">
        <v>5537</v>
      </c>
      <c r="BL1437" s="14" t="str">
        <f>_xlfn.XLOOKUP(B1437,'[4]cell downs 18042026 17h'!$B:$B,'[4]cell downs 18042026 17h'!$B:$B,"")</f>
        <v/>
      </c>
      <c r="BM1437" s="14" t="str">
        <f>_xlfn.XLOOKUP(B1437,'[5]Cells Huawei 19042026 15h'!$B:$B,'[5]Cells Huawei 19042026 15h'!$B:$B,"")</f>
        <v/>
      </c>
      <c r="BN1437" s="9" t="str">
        <f>_xlfn.XLOOKUP(B1437,'[6]cells down 19042026 9H40'!$B:$B,'[6]cells down 19042026 9H40'!$B:$B,"")</f>
        <v/>
      </c>
      <c r="BO1437" s="9" t="s">
        <v>5537</v>
      </c>
      <c r="BP1437" s="9" t="s">
        <v>5537</v>
      </c>
    </row>
    <row r="1438" spans="1:68" s="9" customFormat="1" x14ac:dyDescent="0.35">
      <c r="A1438" s="1" t="s">
        <v>4401</v>
      </c>
      <c r="B1438" s="8" t="s">
        <v>4402</v>
      </c>
      <c r="C1438" s="3" t="str">
        <f>_xlfn.XLOOKUP(B1438,'[1]daily break down'!$D:$D,'[1]daily break down'!$E:$E,"")</f>
        <v>OUEST</v>
      </c>
      <c r="D1438" s="1" t="s">
        <v>11</v>
      </c>
      <c r="E1438" s="1" t="s">
        <v>12</v>
      </c>
      <c r="F1438" s="3" t="s">
        <v>102</v>
      </c>
      <c r="G1438" s="1" t="s">
        <v>1099</v>
      </c>
      <c r="H1438" s="39" t="str">
        <f>_xlfn.XLOOKUP(B1438,[2]CALCULATION!$B:$B,[2]CALCULATION!$H:$H,"")</f>
        <v>HUAWEI</v>
      </c>
      <c r="I1438" s="34">
        <v>0</v>
      </c>
      <c r="J1438" s="34">
        <v>0</v>
      </c>
      <c r="K1438" s="34">
        <v>0</v>
      </c>
      <c r="L1438" s="34">
        <v>0</v>
      </c>
      <c r="M1438" s="34">
        <v>0</v>
      </c>
      <c r="N1438" s="34">
        <v>0</v>
      </c>
      <c r="O1438" s="34">
        <v>0</v>
      </c>
      <c r="P1438" s="34">
        <v>0</v>
      </c>
      <c r="Q1438" s="34">
        <v>0</v>
      </c>
      <c r="R1438" s="34">
        <v>0</v>
      </c>
      <c r="S1438" s="109">
        <v>0</v>
      </c>
      <c r="T1438" s="109">
        <f>_xlfn.XLOOKUP(B1438,'[3]Nur des jours'!$B:$B,'[3]Nur des jours'!$U:$U,"")</f>
        <v>0</v>
      </c>
      <c r="U1438" s="109">
        <v>0</v>
      </c>
      <c r="V1438" s="109">
        <v>1.8726832233265697E-3</v>
      </c>
      <c r="W1438" s="109">
        <v>0</v>
      </c>
      <c r="X1438" s="109">
        <v>0</v>
      </c>
      <c r="Y1438" s="109">
        <v>0</v>
      </c>
      <c r="Z1438" s="109">
        <v>0</v>
      </c>
      <c r="AA1438" s="109">
        <v>0</v>
      </c>
      <c r="AB1438" s="109">
        <v>0</v>
      </c>
      <c r="AC1438" s="109">
        <v>0</v>
      </c>
      <c r="AD1438" s="109">
        <v>0</v>
      </c>
      <c r="AE1438" s="109">
        <v>0</v>
      </c>
      <c r="AF1438" s="109">
        <v>0</v>
      </c>
      <c r="AG1438" s="57" t="str">
        <f>_xlfn.XLOOKUP(B1438,[3]CALCULATION!$B:$B,[3]CALCULATION!$M:$M,"")</f>
        <v>Operationnel</v>
      </c>
      <c r="AH1438" s="57"/>
      <c r="AI1438" s="56" t="str" cm="1">
        <f t="array" ref="AI1438">IFERROR(_xlfn.IFS(
AK1438="MPR ISSUE","PDH",
AK1438="BSS Hardware Issue","BSS",
AK1438="Sites strategiques, MLL, Pylone, etc.","ENVTECH",
AK1438="AKTIVCO DEFAUT GE &amp; POWER Cabinet","AKTIVCO",
AK1438="AKTIVCO Coupure ENEO &amp; Baisse de tension","AKTIVCO GRID ONLY",
AK1438="Coupure ENEO &amp; Baisse de tension","IHS GRID ONLY",
AK1438="Defaut GE &amp; POWER Cabinet","IHS",
AK1438="Sharing","Partners",
AK1438="Sites strategiques &amp; DataCenter","SST &amp; DC",
AK1438="Exclu","Exclu",
AK1438="SAT","SAT",
AK1438="SPARE-ISSUE","SPARE-ISSUE",
AK1438="Fiber CAmtel","TRANS_FO_CAMTEL",
AK1438="Fiber AOF","Fiber AOF",
AK1438="Projet OCM (HUAWEI)","TRAVAUX-HUAWEI",
AK1438="Projet OCM (NOKIA)","TRAVAUX-NOKIA",
AK1438="ACCESS-ISSUE","ACCESS-ISSUE",
AK1438="Projet OCM (ZTE, NOKIA, autres projets)","TRAVAUX OCM",
AK1438="No root CAuse","No root cause",
AK1438="ODU HS","PDH",
AK1438="IP &amp; VLAN","PDH",
AK1438="Warehouse HUAWEI","SPARE-ISSUE",
AK1438="SPARE-HS","SPARE-ISSUE",
AK1438="Power Telco","BSS",AK1438="no impacts","no impacts"
),"")</f>
        <v>No root cause</v>
      </c>
      <c r="AJ1438" s="56" t="str" cm="1">
        <f t="array" ref="AJ1438">IFERROR(_xlfn.IFS(
AK1438="MPR ISSUE","TX ISSUE",
AK1438="BSS Hardware Issue","RAN ISSUE",
AK1438="Sites strategiques, MLL, Pylone, etc.","ENVTECH",
AK1438="AKTIVCO DEFAUT GE &amp; POWER Cabinet","POWER ISSUE",
AK1438="AKTIVCO Coupure ENEO &amp; Baisse de tension","POWER ISSUE",
AK1438="Coupure ENEO &amp; Baisse de tension","POWER ISSUE",
AK1438="Defaut GE &amp; POWER Cabinet","POWER ISSUE",
AK1438="Sharing","POWER ISSUE",
AK1438="Sites strategiques &amp; DataCenter","POWER ISSUE",
AK1438="Exclu","Exclu",
AK1438="SAT","TX ISSUE",
AK1438="SPARE-ISSUE","SPARE-ISSUE",
AK1438="Fiber CAmtel","TX ISSUE",
AK1438="Fiber AOF","TX ISSUE",
AK1438="Projet OCM (HUAWEI)","TRAVAUX-HUAWEI",
AK1438="Projet OCM (NOKIA)","TRAVAUX -NOKIA",
AK1438="ACCESS-ISSUE","ACCESS-ISSUE",
AK1438="Projet OCM (ZTE, NOKIA, autres projets)","TRAVAUX OCM",
AK1438="No root CAuse","No root cause",
AK1438="ODU HS","TX ISSUE",
AK1438="IP &amp; VLAN","TX ISSUE",
AK1438="Warehouse HUAWEI","SPARE-ISSUE",
AK1438="SPARE-HS","SPARE-ISSUE",
AK1438="Power Telco","RAN ISSUE",AK1438="no impacts","no impacts"
),"")</f>
        <v>No root cause</v>
      </c>
      <c r="AK1438" s="81" t="s">
        <v>5620</v>
      </c>
      <c r="AL1438" s="56" t="str" cm="1">
        <f t="array" ref="AL1438">IFERROR(_xlfn.IFS(
AK1438="MPR ISSUE","ACTIVE",
AK1438="BSS Hardware Issue","ACTIVE",
AK1438="Sites strategiques, MLL, Pylone, etc.","PASSIVE",
AK1438="AKTIVCO DEFAUT GE &amp; POWER Cabinet","PASSIVE",
AK1438="AKTIVCO Coupure ENEO &amp; Baisse de tension","PASSIVE",
AK1438="Coupure ENEO &amp; Baisse de tension","PASSIVE",
AK1438="Defaut GE &amp; POWER Cabinet","PASSIVE",
AK1438="Sharing","PASSIVE",
AK1438="Sites strategiques &amp; DataCenter","PASSIVE",
AK1438="Exclu","Exclu",
AK1438="SAT","ACTIVE",
AK1438="SPARE-ISSUE","SPARE-ISSUE",
AK1438="Fiber CAmtel","ACTIVE",
AK1438="Fiber AOF","ACTIVE",
AK1438="Projet OCM (HUAWEI)","PLANNED WORKS",
AK1438="Projet OCM (NOKIA)","PLANNED WORKS",
AK1438="ACCESS-ISSUE","ACCESS-ISSUE",
AK1438="Projet OCM (ZTE, NOKIA, autres projets)","PLANNED WORKS",
AK1438="No root CAuse","No root cause",
AK1438="ODU HS","ACTIVE",
AK1438="IP &amp; VLAN","ACTIVE",
AK1438="Warehouse HUAWEI","SPARE-ISSUE",
AK1438="SPARE-HS","SPARE-ISSUE",
AK1438="Power Telco","ACTIVE", AK1438="no impacts","no impacts"
),"")</f>
        <v>No root cause</v>
      </c>
      <c r="AM1438" s="108" t="s">
        <v>5537</v>
      </c>
      <c r="AN1438" s="117" t="s">
        <v>4402</v>
      </c>
      <c r="AP1438" s="23" t="s">
        <v>5537</v>
      </c>
      <c r="AQ1438" s="23" t="s">
        <v>5537</v>
      </c>
      <c r="AR1438" s="7"/>
      <c r="AS1438" s="6"/>
      <c r="AT1438" s="7"/>
      <c r="AU1438" s="3" t="s">
        <v>5537</v>
      </c>
      <c r="AV1438" s="24" t="s">
        <v>5537</v>
      </c>
      <c r="AW1438" s="24" t="s">
        <v>5537</v>
      </c>
      <c r="AX1438" s="24" t="s">
        <v>5537</v>
      </c>
      <c r="AY1438" s="24" t="s">
        <v>5537</v>
      </c>
      <c r="AZ1438" s="24" t="s">
        <v>5537</v>
      </c>
      <c r="BA1438" s="24" t="s">
        <v>5537</v>
      </c>
      <c r="BB1438" s="24" t="s">
        <v>5537</v>
      </c>
      <c r="BC1438" s="24" t="s">
        <v>5537</v>
      </c>
      <c r="BD1438" s="24" t="s">
        <v>5537</v>
      </c>
      <c r="BE1438" s="24" t="s">
        <v>5537</v>
      </c>
      <c r="BF1438" s="24" t="s">
        <v>5537</v>
      </c>
      <c r="BG1438" s="24" t="s">
        <v>5537</v>
      </c>
      <c r="BH1438" s="24" t="s">
        <v>5537</v>
      </c>
      <c r="BI1438" s="9" t="s">
        <v>5537</v>
      </c>
      <c r="BJ1438" s="14"/>
      <c r="BK1438" s="14" t="s">
        <v>5537</v>
      </c>
      <c r="BL1438" s="14" t="str">
        <f>_xlfn.XLOOKUP(B1438,'[4]cell downs 18042026 17h'!$B:$B,'[4]cell downs 18042026 17h'!$B:$B,"")</f>
        <v/>
      </c>
      <c r="BM1438" s="14" t="str">
        <f>_xlfn.XLOOKUP(B1438,'[5]Cells Huawei 19042026 15h'!$B:$B,'[5]Cells Huawei 19042026 15h'!$B:$B,"")</f>
        <v/>
      </c>
      <c r="BN1438" s="9" t="str">
        <f>_xlfn.XLOOKUP(B1438,'[6]cells down 19042026 9H40'!$B:$B,'[6]cells down 19042026 9H40'!$B:$B,"")</f>
        <v/>
      </c>
      <c r="BO1438" s="9" t="s">
        <v>4402</v>
      </c>
      <c r="BP1438" s="9" t="s">
        <v>12</v>
      </c>
    </row>
    <row r="1439" spans="1:68" s="9" customFormat="1" x14ac:dyDescent="0.35">
      <c r="A1439" s="1" t="s">
        <v>2517</v>
      </c>
      <c r="B1439" s="8" t="s">
        <v>2518</v>
      </c>
      <c r="C1439" s="3" t="str">
        <f>_xlfn.XLOOKUP(B1439,'[1]daily break down'!$D:$D,'[1]daily break down'!$E:$E,"")</f>
        <v>Douala</v>
      </c>
      <c r="D1439" s="1" t="s">
        <v>11</v>
      </c>
      <c r="E1439" s="1" t="s">
        <v>12</v>
      </c>
      <c r="F1439" s="3" t="s">
        <v>31</v>
      </c>
      <c r="G1439" s="1" t="s">
        <v>32</v>
      </c>
      <c r="H1439" s="41" t="str">
        <f>_xlfn.XLOOKUP(B1439,[2]CALCULATION!$B:$B,[2]CALCULATION!$H:$H,"")</f>
        <v>ZTE</v>
      </c>
      <c r="I1439" s="34">
        <v>0</v>
      </c>
      <c r="J1439" s="34">
        <v>0</v>
      </c>
      <c r="K1439" s="34">
        <v>0</v>
      </c>
      <c r="L1439" s="34">
        <v>0</v>
      </c>
      <c r="M1439" s="34">
        <v>0</v>
      </c>
      <c r="N1439" s="34">
        <v>0</v>
      </c>
      <c r="O1439" s="34">
        <v>0</v>
      </c>
      <c r="P1439" s="34">
        <v>0</v>
      </c>
      <c r="Q1439" s="34">
        <v>5.4676999597640661</v>
      </c>
      <c r="R1439" s="34">
        <v>1.9723456409641797</v>
      </c>
      <c r="S1439" s="109">
        <v>1.7559704708175321</v>
      </c>
      <c r="T1439" s="109">
        <f>_xlfn.XLOOKUP(B1439,'[3]Nur des jours'!$B:$B,'[3]Nur des jours'!$U:$U,"")</f>
        <v>0</v>
      </c>
      <c r="U1439" s="109">
        <v>2.3293860738001273</v>
      </c>
      <c r="V1439" s="109">
        <v>1.8370130666916665E-3</v>
      </c>
      <c r="W1439" s="109">
        <v>0</v>
      </c>
      <c r="X1439" s="109">
        <v>0</v>
      </c>
      <c r="Y1439" s="109">
        <v>0</v>
      </c>
      <c r="Z1439" s="109">
        <v>15.099248643820651</v>
      </c>
      <c r="AA1439" s="109">
        <v>0</v>
      </c>
      <c r="AB1439" s="109">
        <v>0</v>
      </c>
      <c r="AC1439" s="109">
        <v>0</v>
      </c>
      <c r="AD1439" s="109">
        <v>0</v>
      </c>
      <c r="AE1439" s="109">
        <v>0</v>
      </c>
      <c r="AF1439" s="109">
        <v>0</v>
      </c>
      <c r="AG1439" s="57" t="str">
        <f>_xlfn.XLOOKUP(B1439,[3]CALCULATION!$B:$B,[3]CALCULATION!$M:$M,"")</f>
        <v>Operationnel</v>
      </c>
      <c r="AH1439" s="57"/>
      <c r="AI1439" s="56" t="str" cm="1">
        <f t="array" ref="AI1439">IFERROR(_xlfn.IFS(
AK1439="MPR ISSUE","PDH",
AK1439="BSS Hardware Issue","BSS",
AK1439="Sites strategiques, MLL, Pylone, etc.","ENVTECH",
AK1439="AKTIVCO DEFAUT GE &amp; POWER Cabinet","AKTIVCO",
AK1439="AKTIVCO Coupure ENEO &amp; Baisse de tension","AKTIVCO GRID ONLY",
AK1439="Coupure ENEO &amp; Baisse de tension","IHS GRID ONLY",
AK1439="Defaut GE &amp; POWER Cabinet","IHS",
AK1439="Sharing","Partners",
AK1439="Sites strategiques &amp; DataCenter","SST &amp; DC",
AK1439="Exclu","Exclu",
AK1439="SAT","SAT",
AK1439="SPARE-ISSUE","SPARE-ISSUE",
AK1439="Fiber CAmtel","TRANS_FO_CAMTEL",
AK1439="Fiber AOF","Fiber AOF",
AK1439="Projet OCM (HUAWEI)","TRAVAUX-HUAWEI",
AK1439="Projet OCM (NOKIA)","TRAVAUX-NOKIA",
AK1439="ACCESS-ISSUE","ACCESS-ISSUE",
AK1439="Projet OCM (ZTE, NOKIA, autres projets)","TRAVAUX OCM",
AK1439="No root CAuse","No root cause",
AK1439="ODU HS","PDH",
AK1439="IP &amp; VLAN","PDH",
AK1439="Warehouse HUAWEI","SPARE-ISSUE",
AK1439="SPARE-HS","SPARE-ISSUE",
AK1439="Power Telco","BSS",AK1439="no impacts","no impacts"
),"")</f>
        <v>No root cause</v>
      </c>
      <c r="AJ1439" s="56" t="str" cm="1">
        <f t="array" ref="AJ1439">IFERROR(_xlfn.IFS(
AK1439="MPR ISSUE","TX ISSUE",
AK1439="BSS Hardware Issue","RAN ISSUE",
AK1439="Sites strategiques, MLL, Pylone, etc.","ENVTECH",
AK1439="AKTIVCO DEFAUT GE &amp; POWER Cabinet","POWER ISSUE",
AK1439="AKTIVCO Coupure ENEO &amp; Baisse de tension","POWER ISSUE",
AK1439="Coupure ENEO &amp; Baisse de tension","POWER ISSUE",
AK1439="Defaut GE &amp; POWER Cabinet","POWER ISSUE",
AK1439="Sharing","POWER ISSUE",
AK1439="Sites strategiques &amp; DataCenter","POWER ISSUE",
AK1439="Exclu","Exclu",
AK1439="SAT","TX ISSUE",
AK1439="SPARE-ISSUE","SPARE-ISSUE",
AK1439="Fiber CAmtel","TX ISSUE",
AK1439="Fiber AOF","TX ISSUE",
AK1439="Projet OCM (HUAWEI)","TRAVAUX-HUAWEI",
AK1439="Projet OCM (NOKIA)","TRAVAUX -NOKIA",
AK1439="ACCESS-ISSUE","ACCESS-ISSUE",
AK1439="Projet OCM (ZTE, NOKIA, autres projets)","TRAVAUX OCM",
AK1439="No root CAuse","No root cause",
AK1439="ODU HS","TX ISSUE",
AK1439="IP &amp; VLAN","TX ISSUE",
AK1439="Warehouse HUAWEI","SPARE-ISSUE",
AK1439="SPARE-HS","SPARE-ISSUE",
AK1439="Power Telco","RAN ISSUE",AK1439="no impacts","no impacts"
),"")</f>
        <v>No root cause</v>
      </c>
      <c r="AK1439" s="81" t="s">
        <v>5620</v>
      </c>
      <c r="AL1439" s="56" t="str" cm="1">
        <f t="array" ref="AL1439">IFERROR(_xlfn.IFS(
AK1439="MPR ISSUE","ACTIVE",
AK1439="BSS Hardware Issue","ACTIVE",
AK1439="Sites strategiques, MLL, Pylone, etc.","PASSIVE",
AK1439="AKTIVCO DEFAUT GE &amp; POWER Cabinet","PASSIVE",
AK1439="AKTIVCO Coupure ENEO &amp; Baisse de tension","PASSIVE",
AK1439="Coupure ENEO &amp; Baisse de tension","PASSIVE",
AK1439="Defaut GE &amp; POWER Cabinet","PASSIVE",
AK1439="Sharing","PASSIVE",
AK1439="Sites strategiques &amp; DataCenter","PASSIVE",
AK1439="Exclu","Exclu",
AK1439="SAT","ACTIVE",
AK1439="SPARE-ISSUE","SPARE-ISSUE",
AK1439="Fiber CAmtel","ACTIVE",
AK1439="Fiber AOF","ACTIVE",
AK1439="Projet OCM (HUAWEI)","PLANNED WORKS",
AK1439="Projet OCM (NOKIA)","PLANNED WORKS",
AK1439="ACCESS-ISSUE","ACCESS-ISSUE",
AK1439="Projet OCM (ZTE, NOKIA, autres projets)","PLANNED WORKS",
AK1439="No root CAuse","No root cause",
AK1439="ODU HS","ACTIVE",
AK1439="IP &amp; VLAN","ACTIVE",
AK1439="Warehouse HUAWEI","SPARE-ISSUE",
AK1439="SPARE-HS","SPARE-ISSUE",
AK1439="Power Telco","ACTIVE", AK1439="no impacts","no impacts"
),"")</f>
        <v>No root cause</v>
      </c>
      <c r="AM1439" s="108" t="s">
        <v>5537</v>
      </c>
      <c r="AN1439" s="117" t="s">
        <v>2518</v>
      </c>
      <c r="AP1439" s="23" t="s">
        <v>5537</v>
      </c>
      <c r="AQ1439" s="23" t="s">
        <v>5537</v>
      </c>
      <c r="AR1439" s="7"/>
      <c r="AS1439" s="6"/>
      <c r="AT1439" s="7"/>
      <c r="AU1439" s="3" t="s">
        <v>5537</v>
      </c>
      <c r="AV1439" s="24" t="s">
        <v>5537</v>
      </c>
      <c r="AW1439" s="24" t="s">
        <v>5537</v>
      </c>
      <c r="AX1439" s="24" t="s">
        <v>5537</v>
      </c>
      <c r="AY1439" s="24" t="s">
        <v>5537</v>
      </c>
      <c r="AZ1439" s="24" t="s">
        <v>5537</v>
      </c>
      <c r="BA1439" s="24" t="s">
        <v>5537</v>
      </c>
      <c r="BB1439" s="24" t="s">
        <v>5537</v>
      </c>
      <c r="BC1439" s="24" t="s">
        <v>5537</v>
      </c>
      <c r="BD1439" s="24" t="s">
        <v>5537</v>
      </c>
      <c r="BE1439" s="24" t="s">
        <v>5537</v>
      </c>
      <c r="BF1439" s="24" t="s">
        <v>5537</v>
      </c>
      <c r="BG1439" s="24" t="s">
        <v>5537</v>
      </c>
      <c r="BH1439" s="24" t="s">
        <v>5537</v>
      </c>
      <c r="BI1439" s="9" t="s">
        <v>5537</v>
      </c>
      <c r="BJ1439" s="14"/>
      <c r="BK1439" s="14" t="s">
        <v>5537</v>
      </c>
      <c r="BL1439" s="14" t="str">
        <f>_xlfn.XLOOKUP(B1439,'[4]cell downs 18042026 17h'!$B:$B,'[4]cell downs 18042026 17h'!$B:$B,"")</f>
        <v/>
      </c>
      <c r="BM1439" s="14" t="str">
        <f>_xlfn.XLOOKUP(B1439,'[5]Cells Huawei 19042026 15h'!$B:$B,'[5]Cells Huawei 19042026 15h'!$B:$B,"")</f>
        <v/>
      </c>
      <c r="BN1439" s="9" t="str">
        <f>_xlfn.XLOOKUP(B1439,'[6]cells down 19042026 9H40'!$B:$B,'[6]cells down 19042026 9H40'!$B:$B,"")</f>
        <v/>
      </c>
      <c r="BO1439" s="9" t="s">
        <v>2518</v>
      </c>
      <c r="BP1439" s="9" t="s">
        <v>5580</v>
      </c>
    </row>
    <row r="1440" spans="1:68" s="9" customFormat="1" x14ac:dyDescent="0.35">
      <c r="A1440" s="1" t="s">
        <v>3249</v>
      </c>
      <c r="B1440" s="8" t="s">
        <v>3250</v>
      </c>
      <c r="C1440" s="3" t="str">
        <f>_xlfn.XLOOKUP(B1440,'[1]daily break down'!$D:$D,'[1]daily break down'!$E:$E,"")</f>
        <v>Douala</v>
      </c>
      <c r="D1440" s="1" t="s">
        <v>11</v>
      </c>
      <c r="E1440" s="1" t="s">
        <v>12</v>
      </c>
      <c r="F1440" s="3" t="s">
        <v>31</v>
      </c>
      <c r="G1440" s="1" t="s">
        <v>32</v>
      </c>
      <c r="H1440" s="41" t="str">
        <f>_xlfn.XLOOKUP(B1440,[2]CALCULATION!$B:$B,[2]CALCULATION!$H:$H,"")</f>
        <v>ZTE</v>
      </c>
      <c r="I1440" s="34">
        <v>0</v>
      </c>
      <c r="J1440" s="34">
        <v>0</v>
      </c>
      <c r="K1440" s="34">
        <v>0</v>
      </c>
      <c r="L1440" s="34">
        <v>0</v>
      </c>
      <c r="M1440" s="34">
        <v>0</v>
      </c>
      <c r="N1440" s="34">
        <v>0</v>
      </c>
      <c r="O1440" s="34">
        <v>0</v>
      </c>
      <c r="P1440" s="34">
        <v>0</v>
      </c>
      <c r="Q1440" s="34">
        <v>0</v>
      </c>
      <c r="R1440" s="34">
        <v>0</v>
      </c>
      <c r="S1440" s="109">
        <v>0</v>
      </c>
      <c r="T1440" s="109">
        <f>_xlfn.XLOOKUP(B1440,'[3]Nur des jours'!$B:$B,'[3]Nur des jours'!$U:$U,"")</f>
        <v>0</v>
      </c>
      <c r="U1440" s="109">
        <v>0</v>
      </c>
      <c r="V1440" s="109">
        <v>1.7835078317394704E-3</v>
      </c>
      <c r="W1440" s="109">
        <v>0</v>
      </c>
      <c r="X1440" s="109">
        <v>0</v>
      </c>
      <c r="Y1440" s="109">
        <v>0</v>
      </c>
      <c r="Z1440" s="109">
        <v>0</v>
      </c>
      <c r="AA1440" s="109">
        <v>0</v>
      </c>
      <c r="AB1440" s="109">
        <v>0</v>
      </c>
      <c r="AC1440" s="109">
        <v>0</v>
      </c>
      <c r="AD1440" s="109">
        <v>0</v>
      </c>
      <c r="AE1440" s="109">
        <v>0</v>
      </c>
      <c r="AF1440" s="109">
        <v>0</v>
      </c>
      <c r="AG1440" s="57" t="str">
        <f>_xlfn.XLOOKUP(B1440,[3]CALCULATION!$B:$B,[3]CALCULATION!$M:$M,"")</f>
        <v>Operationnel</v>
      </c>
      <c r="AH1440" s="57"/>
      <c r="AI1440" s="56" t="str" cm="1">
        <f t="array" ref="AI1440">IFERROR(_xlfn.IFS(
AK1440="MPR ISSUE","PDH",
AK1440="BSS Hardware Issue","BSS",
AK1440="Sites strategiques, MLL, Pylone, etc.","ENVTECH",
AK1440="AKTIVCO DEFAUT GE &amp; POWER Cabinet","AKTIVCO",
AK1440="AKTIVCO Coupure ENEO &amp; Baisse de tension","AKTIVCO GRID ONLY",
AK1440="Coupure ENEO &amp; Baisse de tension","IHS GRID ONLY",
AK1440="Defaut GE &amp; POWER Cabinet","IHS",
AK1440="Sharing","Partners",
AK1440="Sites strategiques &amp; DataCenter","SST &amp; DC",
AK1440="Exclu","Exclu",
AK1440="SAT","SAT",
AK1440="SPARE-ISSUE","SPARE-ISSUE",
AK1440="Fiber CAmtel","TRANS_FO_CAMTEL",
AK1440="Fiber AOF","Fiber AOF",
AK1440="Projet OCM (HUAWEI)","TRAVAUX-HUAWEI",
AK1440="Projet OCM (NOKIA)","TRAVAUX-NOKIA",
AK1440="ACCESS-ISSUE","ACCESS-ISSUE",
AK1440="Projet OCM (ZTE, NOKIA, autres projets)","TRAVAUX OCM",
AK1440="No root CAuse","No root cause",
AK1440="ODU HS","PDH",
AK1440="IP &amp; VLAN","PDH",
AK1440="Warehouse HUAWEI","SPARE-ISSUE",
AK1440="SPARE-HS","SPARE-ISSUE",
AK1440="Power Telco","BSS",AK1440="no impacts","no impacts"
),"")</f>
        <v>No root cause</v>
      </c>
      <c r="AJ1440" s="56" t="str" cm="1">
        <f t="array" ref="AJ1440">IFERROR(_xlfn.IFS(
AK1440="MPR ISSUE","TX ISSUE",
AK1440="BSS Hardware Issue","RAN ISSUE",
AK1440="Sites strategiques, MLL, Pylone, etc.","ENVTECH",
AK1440="AKTIVCO DEFAUT GE &amp; POWER Cabinet","POWER ISSUE",
AK1440="AKTIVCO Coupure ENEO &amp; Baisse de tension","POWER ISSUE",
AK1440="Coupure ENEO &amp; Baisse de tension","POWER ISSUE",
AK1440="Defaut GE &amp; POWER Cabinet","POWER ISSUE",
AK1440="Sharing","POWER ISSUE",
AK1440="Sites strategiques &amp; DataCenter","POWER ISSUE",
AK1440="Exclu","Exclu",
AK1440="SAT","TX ISSUE",
AK1440="SPARE-ISSUE","SPARE-ISSUE",
AK1440="Fiber CAmtel","TX ISSUE",
AK1440="Fiber AOF","TX ISSUE",
AK1440="Projet OCM (HUAWEI)","TRAVAUX-HUAWEI",
AK1440="Projet OCM (NOKIA)","TRAVAUX -NOKIA",
AK1440="ACCESS-ISSUE","ACCESS-ISSUE",
AK1440="Projet OCM (ZTE, NOKIA, autres projets)","TRAVAUX OCM",
AK1440="No root CAuse","No root cause",
AK1440="ODU HS","TX ISSUE",
AK1440="IP &amp; VLAN","TX ISSUE",
AK1440="Warehouse HUAWEI","SPARE-ISSUE",
AK1440="SPARE-HS","SPARE-ISSUE",
AK1440="Power Telco","RAN ISSUE",AK1440="no impacts","no impacts"
),"")</f>
        <v>No root cause</v>
      </c>
      <c r="AK1440" s="81" t="s">
        <v>5620</v>
      </c>
      <c r="AL1440" s="56" t="str" cm="1">
        <f t="array" ref="AL1440">IFERROR(_xlfn.IFS(
AK1440="MPR ISSUE","ACTIVE",
AK1440="BSS Hardware Issue","ACTIVE",
AK1440="Sites strategiques, MLL, Pylone, etc.","PASSIVE",
AK1440="AKTIVCO DEFAUT GE &amp; POWER Cabinet","PASSIVE",
AK1440="AKTIVCO Coupure ENEO &amp; Baisse de tension","PASSIVE",
AK1440="Coupure ENEO &amp; Baisse de tension","PASSIVE",
AK1440="Defaut GE &amp; POWER Cabinet","PASSIVE",
AK1440="Sharing","PASSIVE",
AK1440="Sites strategiques &amp; DataCenter","PASSIVE",
AK1440="Exclu","Exclu",
AK1440="SAT","ACTIVE",
AK1440="SPARE-ISSUE","SPARE-ISSUE",
AK1440="Fiber CAmtel","ACTIVE",
AK1440="Fiber AOF","ACTIVE",
AK1440="Projet OCM (HUAWEI)","PLANNED WORKS",
AK1440="Projet OCM (NOKIA)","PLANNED WORKS",
AK1440="ACCESS-ISSUE","ACCESS-ISSUE",
AK1440="Projet OCM (ZTE, NOKIA, autres projets)","PLANNED WORKS",
AK1440="No root CAuse","No root cause",
AK1440="ODU HS","ACTIVE",
AK1440="IP &amp; VLAN","ACTIVE",
AK1440="Warehouse HUAWEI","SPARE-ISSUE",
AK1440="SPARE-HS","SPARE-ISSUE",
AK1440="Power Telco","ACTIVE", AK1440="no impacts","no impacts"
),"")</f>
        <v>No root cause</v>
      </c>
      <c r="AM1440" s="108" t="s">
        <v>5537</v>
      </c>
      <c r="AN1440" s="117" t="s">
        <v>3250</v>
      </c>
      <c r="AP1440" s="23" t="s">
        <v>5537</v>
      </c>
      <c r="AQ1440" s="23" t="s">
        <v>5537</v>
      </c>
      <c r="AR1440" s="7"/>
      <c r="AS1440" s="6"/>
      <c r="AT1440" s="7"/>
      <c r="AU1440" s="3" t="s">
        <v>5537</v>
      </c>
      <c r="AV1440" s="24" t="s">
        <v>5537</v>
      </c>
      <c r="AW1440" s="24" t="s">
        <v>5537</v>
      </c>
      <c r="AX1440" s="24" t="s">
        <v>5537</v>
      </c>
      <c r="AY1440" s="24" t="s">
        <v>5537</v>
      </c>
      <c r="AZ1440" s="24" t="s">
        <v>5537</v>
      </c>
      <c r="BA1440" s="24" t="s">
        <v>5537</v>
      </c>
      <c r="BB1440" s="24" t="s">
        <v>5537</v>
      </c>
      <c r="BC1440" s="24" t="s">
        <v>5537</v>
      </c>
      <c r="BD1440" s="24" t="s">
        <v>5537</v>
      </c>
      <c r="BE1440" s="24" t="s">
        <v>5537</v>
      </c>
      <c r="BF1440" s="24" t="s">
        <v>5537</v>
      </c>
      <c r="BG1440" s="24" t="s">
        <v>5537</v>
      </c>
      <c r="BH1440" s="24" t="s">
        <v>5537</v>
      </c>
      <c r="BI1440" s="9" t="s">
        <v>5537</v>
      </c>
      <c r="BJ1440" s="14"/>
      <c r="BK1440" s="14" t="s">
        <v>5537</v>
      </c>
      <c r="BL1440" s="14" t="str">
        <f>_xlfn.XLOOKUP(B1440,'[4]cell downs 18042026 17h'!$B:$B,'[4]cell downs 18042026 17h'!$B:$B,"")</f>
        <v/>
      </c>
      <c r="BM1440" s="14" t="str">
        <f>_xlfn.XLOOKUP(B1440,'[5]Cells Huawei 19042026 15h'!$B:$B,'[5]Cells Huawei 19042026 15h'!$B:$B,"")</f>
        <v/>
      </c>
      <c r="BN1440" s="9" t="str">
        <f>_xlfn.XLOOKUP(B1440,'[6]cells down 19042026 9H40'!$B:$B,'[6]cells down 19042026 9H40'!$B:$B,"")</f>
        <v/>
      </c>
      <c r="BO1440" s="9" t="s">
        <v>3250</v>
      </c>
      <c r="BP1440" s="9" t="s">
        <v>12</v>
      </c>
    </row>
    <row r="1441" spans="1:68" s="9" customFormat="1" x14ac:dyDescent="0.35">
      <c r="A1441" s="1" t="s">
        <v>2723</v>
      </c>
      <c r="B1441" s="8" t="s">
        <v>2724</v>
      </c>
      <c r="C1441" s="3" t="str">
        <f>_xlfn.XLOOKUP(B1441,'[1]daily break down'!$D:$D,'[1]daily break down'!$E:$E,"")</f>
        <v>Douala</v>
      </c>
      <c r="D1441" s="1" t="s">
        <v>21</v>
      </c>
      <c r="E1441" s="1" t="s">
        <v>36</v>
      </c>
      <c r="F1441" s="3" t="s">
        <v>31</v>
      </c>
      <c r="G1441" s="1" t="s">
        <v>32</v>
      </c>
      <c r="H1441" s="41" t="str">
        <f>_xlfn.XLOOKUP(B1441,[2]CALCULATION!$B:$B,[2]CALCULATION!$H:$H,"")</f>
        <v>ZTE</v>
      </c>
      <c r="I1441" s="34">
        <v>0</v>
      </c>
      <c r="J1441" s="34">
        <v>0</v>
      </c>
      <c r="K1441" s="34">
        <v>0</v>
      </c>
      <c r="L1441" s="34">
        <v>0</v>
      </c>
      <c r="M1441" s="34">
        <v>0</v>
      </c>
      <c r="N1441" s="34">
        <v>0</v>
      </c>
      <c r="O1441" s="34">
        <v>0</v>
      </c>
      <c r="P1441" s="34">
        <v>0</v>
      </c>
      <c r="Q1441" s="34">
        <v>0</v>
      </c>
      <c r="R1441" s="34">
        <v>0</v>
      </c>
      <c r="S1441" s="109">
        <v>0</v>
      </c>
      <c r="T1441" s="109">
        <f>_xlfn.XLOOKUP(B1441,'[3]Nur des jours'!$B:$B,'[3]Nur des jours'!$U:$U,"")</f>
        <v>0</v>
      </c>
      <c r="U1441" s="109">
        <v>0</v>
      </c>
      <c r="V1441" s="109">
        <v>1.6408272052002239E-3</v>
      </c>
      <c r="W1441" s="109">
        <v>0</v>
      </c>
      <c r="X1441" s="109">
        <v>0</v>
      </c>
      <c r="Y1441" s="109">
        <v>0</v>
      </c>
      <c r="Z1441" s="109">
        <v>0</v>
      </c>
      <c r="AA1441" s="109">
        <v>0</v>
      </c>
      <c r="AB1441" s="109">
        <v>0</v>
      </c>
      <c r="AC1441" s="109">
        <v>0</v>
      </c>
      <c r="AD1441" s="109">
        <v>0</v>
      </c>
      <c r="AE1441" s="109">
        <v>0</v>
      </c>
      <c r="AF1441" s="109">
        <v>0</v>
      </c>
      <c r="AG1441" s="57" t="str">
        <f>_xlfn.XLOOKUP(B1441,[3]CALCULATION!$B:$B,[3]CALCULATION!$M:$M,"")</f>
        <v>Operationnel</v>
      </c>
      <c r="AH1441" s="57"/>
      <c r="AI1441" s="56" t="str" cm="1">
        <f t="array" ref="AI1441">IFERROR(_xlfn.IFS(
AK1441="MPR ISSUE","PDH",
AK1441="BSS Hardware Issue","BSS",
AK1441="Sites strategiques, MLL, Pylone, etc.","ENVTECH",
AK1441="AKTIVCO DEFAUT GE &amp; POWER Cabinet","AKTIVCO",
AK1441="AKTIVCO Coupure ENEO &amp; Baisse de tension","AKTIVCO GRID ONLY",
AK1441="Coupure ENEO &amp; Baisse de tension","IHS GRID ONLY",
AK1441="Defaut GE &amp; POWER Cabinet","IHS",
AK1441="Sharing","Partners",
AK1441="Sites strategiques &amp; DataCenter","SST &amp; DC",
AK1441="Exclu","Exclu",
AK1441="SAT","SAT",
AK1441="SPARE-ISSUE","SPARE-ISSUE",
AK1441="Fiber CAmtel","TRANS_FO_CAMTEL",
AK1441="Fiber AOF","Fiber AOF",
AK1441="Projet OCM (HUAWEI)","TRAVAUX-HUAWEI",
AK1441="Projet OCM (NOKIA)","TRAVAUX-NOKIA",
AK1441="ACCESS-ISSUE","ACCESS-ISSUE",
AK1441="Projet OCM (ZTE, NOKIA, autres projets)","TRAVAUX OCM",
AK1441="No root CAuse","No root cause",
AK1441="ODU HS","PDH",
AK1441="IP &amp; VLAN","PDH",
AK1441="Warehouse HUAWEI","SPARE-ISSUE",
AK1441="SPARE-HS","SPARE-ISSUE",
AK1441="Power Telco","BSS",AK1441="no impacts","no impacts"
),"")</f>
        <v>No root cause</v>
      </c>
      <c r="AJ1441" s="56" t="str" cm="1">
        <f t="array" ref="AJ1441">IFERROR(_xlfn.IFS(
AK1441="MPR ISSUE","TX ISSUE",
AK1441="BSS Hardware Issue","RAN ISSUE",
AK1441="Sites strategiques, MLL, Pylone, etc.","ENVTECH",
AK1441="AKTIVCO DEFAUT GE &amp; POWER Cabinet","POWER ISSUE",
AK1441="AKTIVCO Coupure ENEO &amp; Baisse de tension","POWER ISSUE",
AK1441="Coupure ENEO &amp; Baisse de tension","POWER ISSUE",
AK1441="Defaut GE &amp; POWER Cabinet","POWER ISSUE",
AK1441="Sharing","POWER ISSUE",
AK1441="Sites strategiques &amp; DataCenter","POWER ISSUE",
AK1441="Exclu","Exclu",
AK1441="SAT","TX ISSUE",
AK1441="SPARE-ISSUE","SPARE-ISSUE",
AK1441="Fiber CAmtel","TX ISSUE",
AK1441="Fiber AOF","TX ISSUE",
AK1441="Projet OCM (HUAWEI)","TRAVAUX-HUAWEI",
AK1441="Projet OCM (NOKIA)","TRAVAUX -NOKIA",
AK1441="ACCESS-ISSUE","ACCESS-ISSUE",
AK1441="Projet OCM (ZTE, NOKIA, autres projets)","TRAVAUX OCM",
AK1441="No root CAuse","No root cause",
AK1441="ODU HS","TX ISSUE",
AK1441="IP &amp; VLAN","TX ISSUE",
AK1441="Warehouse HUAWEI","SPARE-ISSUE",
AK1441="SPARE-HS","SPARE-ISSUE",
AK1441="Power Telco","RAN ISSUE",AK1441="no impacts","no impacts"
),"")</f>
        <v>No root cause</v>
      </c>
      <c r="AK1441" s="81" t="s">
        <v>5620</v>
      </c>
      <c r="AL1441" s="56" t="str" cm="1">
        <f t="array" ref="AL1441">IFERROR(_xlfn.IFS(
AK1441="MPR ISSUE","ACTIVE",
AK1441="BSS Hardware Issue","ACTIVE",
AK1441="Sites strategiques, MLL, Pylone, etc.","PASSIVE",
AK1441="AKTIVCO DEFAUT GE &amp; POWER Cabinet","PASSIVE",
AK1441="AKTIVCO Coupure ENEO &amp; Baisse de tension","PASSIVE",
AK1441="Coupure ENEO &amp; Baisse de tension","PASSIVE",
AK1441="Defaut GE &amp; POWER Cabinet","PASSIVE",
AK1441="Sharing","PASSIVE",
AK1441="Sites strategiques &amp; DataCenter","PASSIVE",
AK1441="Exclu","Exclu",
AK1441="SAT","ACTIVE",
AK1441="SPARE-ISSUE","SPARE-ISSUE",
AK1441="Fiber CAmtel","ACTIVE",
AK1441="Fiber AOF","ACTIVE",
AK1441="Projet OCM (HUAWEI)","PLANNED WORKS",
AK1441="Projet OCM (NOKIA)","PLANNED WORKS",
AK1441="ACCESS-ISSUE","ACCESS-ISSUE",
AK1441="Projet OCM (ZTE, NOKIA, autres projets)","PLANNED WORKS",
AK1441="No root CAuse","No root cause",
AK1441="ODU HS","ACTIVE",
AK1441="IP &amp; VLAN","ACTIVE",
AK1441="Warehouse HUAWEI","SPARE-ISSUE",
AK1441="SPARE-HS","SPARE-ISSUE",
AK1441="Power Telco","ACTIVE", AK1441="no impacts","no impacts"
),"")</f>
        <v>No root cause</v>
      </c>
      <c r="AM1441" s="108" t="s">
        <v>5537</v>
      </c>
      <c r="AN1441" s="117" t="s">
        <v>2724</v>
      </c>
      <c r="AP1441" s="23" t="s">
        <v>5537</v>
      </c>
      <c r="AQ1441" s="23" t="s">
        <v>5537</v>
      </c>
      <c r="AR1441" s="7"/>
      <c r="AS1441" s="6"/>
      <c r="AT1441" s="7"/>
      <c r="AU1441" s="3" t="s">
        <v>5537</v>
      </c>
      <c r="AV1441" s="24" t="s">
        <v>5537</v>
      </c>
      <c r="AW1441" s="24" t="s">
        <v>5537</v>
      </c>
      <c r="AX1441" s="24" t="s">
        <v>5537</v>
      </c>
      <c r="AY1441" s="24" t="s">
        <v>5537</v>
      </c>
      <c r="AZ1441" s="24" t="s">
        <v>5537</v>
      </c>
      <c r="BA1441" s="24" t="s">
        <v>5537</v>
      </c>
      <c r="BB1441" s="24" t="s">
        <v>5537</v>
      </c>
      <c r="BC1441" s="24" t="s">
        <v>5537</v>
      </c>
      <c r="BD1441" s="24" t="s">
        <v>5537</v>
      </c>
      <c r="BE1441" s="24" t="s">
        <v>5537</v>
      </c>
      <c r="BF1441" s="24" t="s">
        <v>5537</v>
      </c>
      <c r="BG1441" s="24" t="s">
        <v>5537</v>
      </c>
      <c r="BH1441" s="24" t="s">
        <v>5537</v>
      </c>
      <c r="BI1441" s="9" t="s">
        <v>5537</v>
      </c>
      <c r="BJ1441" s="14"/>
      <c r="BK1441" s="14" t="s">
        <v>5537</v>
      </c>
      <c r="BL1441" s="14" t="str">
        <f>_xlfn.XLOOKUP(B1441,'[4]cell downs 18042026 17h'!$B:$B,'[4]cell downs 18042026 17h'!$B:$B,"")</f>
        <v/>
      </c>
      <c r="BM1441" s="14" t="str">
        <f>_xlfn.XLOOKUP(B1441,'[5]Cells Huawei 19042026 15h'!$B:$B,'[5]Cells Huawei 19042026 15h'!$B:$B,"")</f>
        <v/>
      </c>
      <c r="BN1441" s="9" t="str">
        <f>_xlfn.XLOOKUP(B1441,'[6]cells down 19042026 9H40'!$B:$B,'[6]cells down 19042026 9H40'!$B:$B,"")</f>
        <v/>
      </c>
      <c r="BO1441" s="9" t="s">
        <v>5537</v>
      </c>
      <c r="BP1441" s="9" t="s">
        <v>154</v>
      </c>
    </row>
    <row r="1442" spans="1:68" s="9" customFormat="1" x14ac:dyDescent="0.35">
      <c r="A1442" s="1" t="s">
        <v>3421</v>
      </c>
      <c r="B1442" s="8" t="s">
        <v>3422</v>
      </c>
      <c r="C1442" s="3" t="str">
        <f>_xlfn.XLOOKUP(B1442,'[1]daily break down'!$D:$D,'[1]daily break down'!$E:$E,"")</f>
        <v>Douala</v>
      </c>
      <c r="D1442" s="1" t="s">
        <v>11</v>
      </c>
      <c r="E1442" s="1" t="s">
        <v>195</v>
      </c>
      <c r="F1442" s="3" t="s">
        <v>31</v>
      </c>
      <c r="G1442" s="1" t="s">
        <v>32</v>
      </c>
      <c r="H1442" s="41" t="str">
        <f>_xlfn.XLOOKUP(B1442,[2]CALCULATION!$B:$B,[2]CALCULATION!$H:$H,"")</f>
        <v>ZTE</v>
      </c>
      <c r="I1442" s="34">
        <v>0</v>
      </c>
      <c r="J1442" s="34">
        <v>0</v>
      </c>
      <c r="K1442" s="34">
        <v>0</v>
      </c>
      <c r="L1442" s="34">
        <v>0</v>
      </c>
      <c r="M1442" s="34">
        <v>0</v>
      </c>
      <c r="N1442" s="34">
        <v>0</v>
      </c>
      <c r="O1442" s="34">
        <v>0</v>
      </c>
      <c r="P1442" s="34">
        <v>0</v>
      </c>
      <c r="Q1442" s="34">
        <v>0</v>
      </c>
      <c r="R1442" s="34">
        <v>0</v>
      </c>
      <c r="S1442" s="109">
        <v>0</v>
      </c>
      <c r="T1442" s="109">
        <f>_xlfn.XLOOKUP(B1442,'[3]Nur des jours'!$B:$B,'[3]Nur des jours'!$U:$U,"")</f>
        <v>0</v>
      </c>
      <c r="U1442" s="109">
        <v>0</v>
      </c>
      <c r="V1442" s="109">
        <v>1.4981465786611484E-3</v>
      </c>
      <c r="W1442" s="109">
        <v>0</v>
      </c>
      <c r="X1442" s="109">
        <v>0</v>
      </c>
      <c r="Y1442" s="109">
        <v>0</v>
      </c>
      <c r="Z1442" s="109">
        <v>0</v>
      </c>
      <c r="AA1442" s="109">
        <v>0</v>
      </c>
      <c r="AB1442" s="109">
        <v>0</v>
      </c>
      <c r="AC1442" s="109">
        <v>0</v>
      </c>
      <c r="AD1442" s="109">
        <v>0</v>
      </c>
      <c r="AE1442" s="109">
        <v>0</v>
      </c>
      <c r="AF1442" s="109">
        <v>0</v>
      </c>
      <c r="AG1442" s="57" t="str">
        <f>_xlfn.XLOOKUP(B1442,[3]CALCULATION!$B:$B,[3]CALCULATION!$M:$M,"")</f>
        <v>Operationnel</v>
      </c>
      <c r="AH1442" s="57"/>
      <c r="AI1442" s="56" t="str" cm="1">
        <f t="array" ref="AI1442">IFERROR(_xlfn.IFS(
AK1442="MPR ISSUE","PDH",
AK1442="BSS Hardware Issue","BSS",
AK1442="Sites strategiques, MLL, Pylone, etc.","ENVTECH",
AK1442="AKTIVCO DEFAUT GE &amp; POWER Cabinet","AKTIVCO",
AK1442="AKTIVCO Coupure ENEO &amp; Baisse de tension","AKTIVCO GRID ONLY",
AK1442="Coupure ENEO &amp; Baisse de tension","IHS GRID ONLY",
AK1442="Defaut GE &amp; POWER Cabinet","IHS",
AK1442="Sharing","Partners",
AK1442="Sites strategiques &amp; DataCenter","SST &amp; DC",
AK1442="Exclu","Exclu",
AK1442="SAT","SAT",
AK1442="SPARE-ISSUE","SPARE-ISSUE",
AK1442="Fiber CAmtel","TRANS_FO_CAMTEL",
AK1442="Fiber AOF","Fiber AOF",
AK1442="Projet OCM (HUAWEI)","TRAVAUX-HUAWEI",
AK1442="Projet OCM (NOKIA)","TRAVAUX-NOKIA",
AK1442="ACCESS-ISSUE","ACCESS-ISSUE",
AK1442="Projet OCM (ZTE, NOKIA, autres projets)","TRAVAUX OCM",
AK1442="No root CAuse","No root cause",
AK1442="ODU HS","PDH",
AK1442="IP &amp; VLAN","PDH",
AK1442="Warehouse HUAWEI","SPARE-ISSUE",
AK1442="SPARE-HS","SPARE-ISSUE",
AK1442="Power Telco","BSS",AK1442="no impacts","no impacts"
),"")</f>
        <v>No root cause</v>
      </c>
      <c r="AJ1442" s="56" t="str" cm="1">
        <f t="array" ref="AJ1442">IFERROR(_xlfn.IFS(
AK1442="MPR ISSUE","TX ISSUE",
AK1442="BSS Hardware Issue","RAN ISSUE",
AK1442="Sites strategiques, MLL, Pylone, etc.","ENVTECH",
AK1442="AKTIVCO DEFAUT GE &amp; POWER Cabinet","POWER ISSUE",
AK1442="AKTIVCO Coupure ENEO &amp; Baisse de tension","POWER ISSUE",
AK1442="Coupure ENEO &amp; Baisse de tension","POWER ISSUE",
AK1442="Defaut GE &amp; POWER Cabinet","POWER ISSUE",
AK1442="Sharing","POWER ISSUE",
AK1442="Sites strategiques &amp; DataCenter","POWER ISSUE",
AK1442="Exclu","Exclu",
AK1442="SAT","TX ISSUE",
AK1442="SPARE-ISSUE","SPARE-ISSUE",
AK1442="Fiber CAmtel","TX ISSUE",
AK1442="Fiber AOF","TX ISSUE",
AK1442="Projet OCM (HUAWEI)","TRAVAUX-HUAWEI",
AK1442="Projet OCM (NOKIA)","TRAVAUX -NOKIA",
AK1442="ACCESS-ISSUE","ACCESS-ISSUE",
AK1442="Projet OCM (ZTE, NOKIA, autres projets)","TRAVAUX OCM",
AK1442="No root CAuse","No root cause",
AK1442="ODU HS","TX ISSUE",
AK1442="IP &amp; VLAN","TX ISSUE",
AK1442="Warehouse HUAWEI","SPARE-ISSUE",
AK1442="SPARE-HS","SPARE-ISSUE",
AK1442="Power Telco","RAN ISSUE",AK1442="no impacts","no impacts"
),"")</f>
        <v>No root cause</v>
      </c>
      <c r="AK1442" s="81" t="s">
        <v>5620</v>
      </c>
      <c r="AL1442" s="56" t="str" cm="1">
        <f t="array" ref="AL1442">IFERROR(_xlfn.IFS(
AK1442="MPR ISSUE","ACTIVE",
AK1442="BSS Hardware Issue","ACTIVE",
AK1442="Sites strategiques, MLL, Pylone, etc.","PASSIVE",
AK1442="AKTIVCO DEFAUT GE &amp; POWER Cabinet","PASSIVE",
AK1442="AKTIVCO Coupure ENEO &amp; Baisse de tension","PASSIVE",
AK1442="Coupure ENEO &amp; Baisse de tension","PASSIVE",
AK1442="Defaut GE &amp; POWER Cabinet","PASSIVE",
AK1442="Sharing","PASSIVE",
AK1442="Sites strategiques &amp; DataCenter","PASSIVE",
AK1442="Exclu","Exclu",
AK1442="SAT","ACTIVE",
AK1442="SPARE-ISSUE","SPARE-ISSUE",
AK1442="Fiber CAmtel","ACTIVE",
AK1442="Fiber AOF","ACTIVE",
AK1442="Projet OCM (HUAWEI)","PLANNED WORKS",
AK1442="Projet OCM (NOKIA)","PLANNED WORKS",
AK1442="ACCESS-ISSUE","ACCESS-ISSUE",
AK1442="Projet OCM (ZTE, NOKIA, autres projets)","PLANNED WORKS",
AK1442="No root CAuse","No root cause",
AK1442="ODU HS","ACTIVE",
AK1442="IP &amp; VLAN","ACTIVE",
AK1442="Warehouse HUAWEI","SPARE-ISSUE",
AK1442="SPARE-HS","SPARE-ISSUE",
AK1442="Power Telco","ACTIVE", AK1442="no impacts","no impacts"
),"")</f>
        <v>No root cause</v>
      </c>
      <c r="AM1442" s="108" t="s">
        <v>5537</v>
      </c>
      <c r="AN1442" s="117" t="s">
        <v>3422</v>
      </c>
      <c r="AP1442" s="23" t="s">
        <v>5537</v>
      </c>
      <c r="AQ1442" s="23" t="s">
        <v>5537</v>
      </c>
      <c r="AR1442" s="7"/>
      <c r="AS1442" s="6"/>
      <c r="AT1442" s="7"/>
      <c r="AU1442" s="3" t="s">
        <v>5537</v>
      </c>
      <c r="AV1442" s="24" t="s">
        <v>5537</v>
      </c>
      <c r="AW1442" s="24" t="s">
        <v>5537</v>
      </c>
      <c r="AX1442" s="24" t="s">
        <v>5537</v>
      </c>
      <c r="AY1442" s="24" t="s">
        <v>5537</v>
      </c>
      <c r="AZ1442" s="24" t="s">
        <v>5537</v>
      </c>
      <c r="BA1442" s="24" t="s">
        <v>5537</v>
      </c>
      <c r="BB1442" s="24" t="s">
        <v>5537</v>
      </c>
      <c r="BC1442" s="24" t="s">
        <v>5537</v>
      </c>
      <c r="BD1442" s="24" t="s">
        <v>5537</v>
      </c>
      <c r="BE1442" s="24" t="s">
        <v>5537</v>
      </c>
      <c r="BF1442" s="24" t="s">
        <v>5537</v>
      </c>
      <c r="BG1442" s="24" t="s">
        <v>5537</v>
      </c>
      <c r="BH1442" s="24" t="s">
        <v>5537</v>
      </c>
      <c r="BI1442" s="9" t="s">
        <v>5537</v>
      </c>
      <c r="BJ1442" s="14"/>
      <c r="BK1442" s="14" t="s">
        <v>5537</v>
      </c>
      <c r="BL1442" s="14" t="str">
        <f>_xlfn.XLOOKUP(B1442,'[4]cell downs 18042026 17h'!$B:$B,'[4]cell downs 18042026 17h'!$B:$B,"")</f>
        <v/>
      </c>
      <c r="BM1442" s="14" t="str">
        <f>_xlfn.XLOOKUP(B1442,'[5]Cells Huawei 19042026 15h'!$B:$B,'[5]Cells Huawei 19042026 15h'!$B:$B,"")</f>
        <v/>
      </c>
      <c r="BN1442" s="9" t="str">
        <f>_xlfn.XLOOKUP(B1442,'[6]cells down 19042026 9H40'!$B:$B,'[6]cells down 19042026 9H40'!$B:$B,"")</f>
        <v/>
      </c>
      <c r="BO1442" s="9" t="s">
        <v>3422</v>
      </c>
      <c r="BP1442" s="9" t="s">
        <v>12</v>
      </c>
    </row>
    <row r="1443" spans="1:68" s="9" customFormat="1" x14ac:dyDescent="0.35">
      <c r="A1443" s="1" t="s">
        <v>5020</v>
      </c>
      <c r="B1443" s="8" t="s">
        <v>5021</v>
      </c>
      <c r="C1443" s="3" t="str">
        <f>_xlfn.XLOOKUP(B1443,'[1]daily break down'!$D:$D,'[1]daily break down'!$E:$E,"")</f>
        <v>Douala</v>
      </c>
      <c r="D1443" s="1" t="s">
        <v>21</v>
      </c>
      <c r="E1443" s="1" t="s">
        <v>36</v>
      </c>
      <c r="F1443" s="3" t="s">
        <v>31</v>
      </c>
      <c r="G1443" s="1" t="s">
        <v>32</v>
      </c>
      <c r="H1443" s="41" t="str">
        <f>_xlfn.XLOOKUP(B1443,[2]CALCULATION!$B:$B,[2]CALCULATION!$H:$H,"")</f>
        <v>ZTE</v>
      </c>
      <c r="I1443" s="34">
        <v>0</v>
      </c>
      <c r="J1443" s="34">
        <v>0</v>
      </c>
      <c r="K1443" s="34">
        <v>0</v>
      </c>
      <c r="L1443" s="34">
        <v>0</v>
      </c>
      <c r="M1443" s="34">
        <v>15.181700210881967</v>
      </c>
      <c r="N1443" s="34">
        <v>0</v>
      </c>
      <c r="O1443" s="34">
        <v>0</v>
      </c>
      <c r="P1443" s="34">
        <v>0</v>
      </c>
      <c r="Q1443" s="34">
        <v>7.1749271615401522</v>
      </c>
      <c r="R1443" s="34">
        <v>0</v>
      </c>
      <c r="S1443" s="109">
        <v>0</v>
      </c>
      <c r="T1443" s="109">
        <f>_xlfn.XLOOKUP(B1443,'[3]Nur des jours'!$B:$B,'[3]Nur des jours'!$U:$U,"")</f>
        <v>0</v>
      </c>
      <c r="U1443" s="109">
        <v>0</v>
      </c>
      <c r="V1443" s="109">
        <v>1.391136108756585E-3</v>
      </c>
      <c r="W1443" s="109">
        <v>0</v>
      </c>
      <c r="X1443" s="109">
        <v>0</v>
      </c>
      <c r="Y1443" s="109">
        <v>0</v>
      </c>
      <c r="Z1443" s="109">
        <v>0</v>
      </c>
      <c r="AA1443" s="109">
        <v>0</v>
      </c>
      <c r="AB1443" s="109">
        <v>0</v>
      </c>
      <c r="AC1443" s="109">
        <v>0</v>
      </c>
      <c r="AD1443" s="109">
        <v>0</v>
      </c>
      <c r="AE1443" s="109">
        <v>0</v>
      </c>
      <c r="AF1443" s="109">
        <v>0</v>
      </c>
      <c r="AG1443" s="57" t="str">
        <f>_xlfn.XLOOKUP(B1443,[3]CALCULATION!$B:$B,[3]CALCULATION!$M:$M,"")</f>
        <v>Operationnel</v>
      </c>
      <c r="AH1443" s="57"/>
      <c r="AI1443" s="56" t="str" cm="1">
        <f t="array" ref="AI1443">IFERROR(_xlfn.IFS(
AK1443="MPR ISSUE","PDH",
AK1443="BSS Hardware Issue","BSS",
AK1443="Sites strategiques, MLL, Pylone, etc.","ENVTECH",
AK1443="AKTIVCO DEFAUT GE &amp; POWER Cabinet","AKTIVCO",
AK1443="AKTIVCO Coupure ENEO &amp; Baisse de tension","AKTIVCO GRID ONLY",
AK1443="Coupure ENEO &amp; Baisse de tension","IHS GRID ONLY",
AK1443="Defaut GE &amp; POWER Cabinet","IHS",
AK1443="Sharing","Partners",
AK1443="Sites strategiques &amp; DataCenter","SST &amp; DC",
AK1443="Exclu","Exclu",
AK1443="SAT","SAT",
AK1443="SPARE-ISSUE","SPARE-ISSUE",
AK1443="Fiber CAmtel","TRANS_FO_CAMTEL",
AK1443="Fiber AOF","Fiber AOF",
AK1443="Projet OCM (HUAWEI)","TRAVAUX-HUAWEI",
AK1443="Projet OCM (NOKIA)","TRAVAUX-NOKIA",
AK1443="ACCESS-ISSUE","ACCESS-ISSUE",
AK1443="Projet OCM (ZTE, NOKIA, autres projets)","TRAVAUX OCM",
AK1443="No root CAuse","No root cause",
AK1443="ODU HS","PDH",
AK1443="IP &amp; VLAN","PDH",
AK1443="Warehouse HUAWEI","SPARE-ISSUE",
AK1443="SPARE-HS","SPARE-ISSUE",
AK1443="Power Telco","BSS",AK1443="no impacts","no impacts"
),"")</f>
        <v>No root cause</v>
      </c>
      <c r="AJ1443" s="56" t="str" cm="1">
        <f t="array" ref="AJ1443">IFERROR(_xlfn.IFS(
AK1443="MPR ISSUE","TX ISSUE",
AK1443="BSS Hardware Issue","RAN ISSUE",
AK1443="Sites strategiques, MLL, Pylone, etc.","ENVTECH",
AK1443="AKTIVCO DEFAUT GE &amp; POWER Cabinet","POWER ISSUE",
AK1443="AKTIVCO Coupure ENEO &amp; Baisse de tension","POWER ISSUE",
AK1443="Coupure ENEO &amp; Baisse de tension","POWER ISSUE",
AK1443="Defaut GE &amp; POWER Cabinet","POWER ISSUE",
AK1443="Sharing","POWER ISSUE",
AK1443="Sites strategiques &amp; DataCenter","POWER ISSUE",
AK1443="Exclu","Exclu",
AK1443="SAT","TX ISSUE",
AK1443="SPARE-ISSUE","SPARE-ISSUE",
AK1443="Fiber CAmtel","TX ISSUE",
AK1443="Fiber AOF","TX ISSUE",
AK1443="Projet OCM (HUAWEI)","TRAVAUX-HUAWEI",
AK1443="Projet OCM (NOKIA)","TRAVAUX -NOKIA",
AK1443="ACCESS-ISSUE","ACCESS-ISSUE",
AK1443="Projet OCM (ZTE, NOKIA, autres projets)","TRAVAUX OCM",
AK1443="No root CAuse","No root cause",
AK1443="ODU HS","TX ISSUE",
AK1443="IP &amp; VLAN","TX ISSUE",
AK1443="Warehouse HUAWEI","SPARE-ISSUE",
AK1443="SPARE-HS","SPARE-ISSUE",
AK1443="Power Telco","RAN ISSUE",AK1443="no impacts","no impacts"
),"")</f>
        <v>No root cause</v>
      </c>
      <c r="AK1443" s="81" t="s">
        <v>5620</v>
      </c>
      <c r="AL1443" s="56" t="str" cm="1">
        <f t="array" ref="AL1443">IFERROR(_xlfn.IFS(
AK1443="MPR ISSUE","ACTIVE",
AK1443="BSS Hardware Issue","ACTIVE",
AK1443="Sites strategiques, MLL, Pylone, etc.","PASSIVE",
AK1443="AKTIVCO DEFAUT GE &amp; POWER Cabinet","PASSIVE",
AK1443="AKTIVCO Coupure ENEO &amp; Baisse de tension","PASSIVE",
AK1443="Coupure ENEO &amp; Baisse de tension","PASSIVE",
AK1443="Defaut GE &amp; POWER Cabinet","PASSIVE",
AK1443="Sharing","PASSIVE",
AK1443="Sites strategiques &amp; DataCenter","PASSIVE",
AK1443="Exclu","Exclu",
AK1443="SAT","ACTIVE",
AK1443="SPARE-ISSUE","SPARE-ISSUE",
AK1443="Fiber CAmtel","ACTIVE",
AK1443="Fiber AOF","ACTIVE",
AK1443="Projet OCM (HUAWEI)","PLANNED WORKS",
AK1443="Projet OCM (NOKIA)","PLANNED WORKS",
AK1443="ACCESS-ISSUE","ACCESS-ISSUE",
AK1443="Projet OCM (ZTE, NOKIA, autres projets)","PLANNED WORKS",
AK1443="No root CAuse","No root cause",
AK1443="ODU HS","ACTIVE",
AK1443="IP &amp; VLAN","ACTIVE",
AK1443="Warehouse HUAWEI","SPARE-ISSUE",
AK1443="SPARE-HS","SPARE-ISSUE",
AK1443="Power Telco","ACTIVE", AK1443="no impacts","no impacts"
),"")</f>
        <v>No root cause</v>
      </c>
      <c r="AM1443" s="108" t="s">
        <v>5537</v>
      </c>
      <c r="AN1443" s="117" t="s">
        <v>5021</v>
      </c>
      <c r="AP1443" s="23" t="s">
        <v>5537</v>
      </c>
      <c r="AQ1443" s="23" t="s">
        <v>5537</v>
      </c>
      <c r="AR1443" s="7"/>
      <c r="AS1443" s="6"/>
      <c r="AT1443" s="7"/>
      <c r="AU1443" s="3" t="s">
        <v>5537</v>
      </c>
      <c r="AV1443" s="24" t="s">
        <v>5537</v>
      </c>
      <c r="AW1443" s="24" t="s">
        <v>5537</v>
      </c>
      <c r="AX1443" s="24" t="s">
        <v>5537</v>
      </c>
      <c r="AY1443" s="24" t="s">
        <v>5537</v>
      </c>
      <c r="AZ1443" s="24" t="s">
        <v>5537</v>
      </c>
      <c r="BA1443" s="24" t="s">
        <v>5537</v>
      </c>
      <c r="BB1443" s="24" t="s">
        <v>5537</v>
      </c>
      <c r="BC1443" s="24" t="s">
        <v>5537</v>
      </c>
      <c r="BD1443" s="24" t="s">
        <v>5537</v>
      </c>
      <c r="BE1443" s="24" t="s">
        <v>5537</v>
      </c>
      <c r="BF1443" s="24" t="s">
        <v>5537</v>
      </c>
      <c r="BG1443" s="24" t="s">
        <v>5537</v>
      </c>
      <c r="BH1443" s="24" t="s">
        <v>5537</v>
      </c>
      <c r="BI1443" s="9" t="s">
        <v>5537</v>
      </c>
      <c r="BJ1443" s="14"/>
      <c r="BK1443" s="14" t="s">
        <v>5537</v>
      </c>
      <c r="BL1443" s="14" t="str">
        <f>_xlfn.XLOOKUP(B1443,'[4]cell downs 18042026 17h'!$B:$B,'[4]cell downs 18042026 17h'!$B:$B,"")</f>
        <v/>
      </c>
      <c r="BM1443" s="14" t="str">
        <f>_xlfn.XLOOKUP(B1443,'[5]Cells Huawei 19042026 15h'!$B:$B,'[5]Cells Huawei 19042026 15h'!$B:$B,"")</f>
        <v/>
      </c>
      <c r="BN1443" s="9" t="str">
        <f>_xlfn.XLOOKUP(B1443,'[6]cells down 19042026 9H40'!$B:$B,'[6]cells down 19042026 9H40'!$B:$B,"")</f>
        <v/>
      </c>
      <c r="BO1443" s="9" t="s">
        <v>5537</v>
      </c>
      <c r="BP1443" s="9" t="s">
        <v>12</v>
      </c>
    </row>
    <row r="1444" spans="1:68" s="9" customFormat="1" x14ac:dyDescent="0.35">
      <c r="A1444" s="1" t="s">
        <v>2729</v>
      </c>
      <c r="B1444" s="8" t="s">
        <v>2730</v>
      </c>
      <c r="C1444" s="3" t="str">
        <f>_xlfn.XLOOKUP(B1444,'[1]daily break down'!$D:$D,'[1]daily break down'!$E:$E,"")</f>
        <v>LITTORAL</v>
      </c>
      <c r="D1444" s="1" t="s">
        <v>11</v>
      </c>
      <c r="E1444" s="1" t="s">
        <v>12</v>
      </c>
      <c r="F1444" s="3" t="s">
        <v>31</v>
      </c>
      <c r="G1444" s="1" t="s">
        <v>2731</v>
      </c>
      <c r="H1444" s="41" t="str">
        <f>_xlfn.XLOOKUP(B1444,[2]CALCULATION!$B:$B,[2]CALCULATION!$H:$H,"")</f>
        <v>ZTE</v>
      </c>
      <c r="I1444" s="34">
        <v>0</v>
      </c>
      <c r="J1444" s="34">
        <v>0</v>
      </c>
      <c r="K1444" s="34">
        <v>0</v>
      </c>
      <c r="L1444" s="34">
        <v>0</v>
      </c>
      <c r="M1444" s="34">
        <v>2.2071622820910135</v>
      </c>
      <c r="N1444" s="34">
        <v>0</v>
      </c>
      <c r="O1444" s="34">
        <v>0</v>
      </c>
      <c r="P1444" s="34">
        <v>0</v>
      </c>
      <c r="Q1444" s="34">
        <v>0</v>
      </c>
      <c r="R1444" s="34">
        <v>0</v>
      </c>
      <c r="S1444" s="109">
        <v>0</v>
      </c>
      <c r="T1444" s="109">
        <f>_xlfn.XLOOKUP(B1444,'[3]Nur des jours'!$B:$B,'[3]Nur des jours'!$U:$U,"")</f>
        <v>0</v>
      </c>
      <c r="U1444" s="109">
        <v>0</v>
      </c>
      <c r="V1444" s="109">
        <v>1.3554659521219016E-3</v>
      </c>
      <c r="W1444" s="109">
        <v>0</v>
      </c>
      <c r="X1444" s="109">
        <v>0</v>
      </c>
      <c r="Y1444" s="109">
        <v>0</v>
      </c>
      <c r="Z1444" s="109">
        <v>0</v>
      </c>
      <c r="AA1444" s="109">
        <v>0</v>
      </c>
      <c r="AB1444" s="109">
        <v>0</v>
      </c>
      <c r="AC1444" s="109">
        <v>0</v>
      </c>
      <c r="AD1444" s="109">
        <v>0</v>
      </c>
      <c r="AE1444" s="109">
        <v>0</v>
      </c>
      <c r="AF1444" s="109">
        <v>0</v>
      </c>
      <c r="AG1444" s="57" t="str">
        <f>_xlfn.XLOOKUP(B1444,[3]CALCULATION!$B:$B,[3]CALCULATION!$M:$M,"")</f>
        <v>Operationnel</v>
      </c>
      <c r="AH1444" s="57"/>
      <c r="AI1444" s="56" t="str" cm="1">
        <f t="array" ref="AI1444">IFERROR(_xlfn.IFS(
AK1444="MPR ISSUE","PDH",
AK1444="BSS Hardware Issue","BSS",
AK1444="Sites strategiques, MLL, Pylone, etc.","ENVTECH",
AK1444="AKTIVCO DEFAUT GE &amp; POWER Cabinet","AKTIVCO",
AK1444="AKTIVCO Coupure ENEO &amp; Baisse de tension","AKTIVCO GRID ONLY",
AK1444="Coupure ENEO &amp; Baisse de tension","IHS GRID ONLY",
AK1444="Defaut GE &amp; POWER Cabinet","IHS",
AK1444="Sharing","Partners",
AK1444="Sites strategiques &amp; DataCenter","SST &amp; DC",
AK1444="Exclu","Exclu",
AK1444="SAT","SAT",
AK1444="SPARE-ISSUE","SPARE-ISSUE",
AK1444="Fiber CAmtel","TRANS_FO_CAMTEL",
AK1444="Fiber AOF","Fiber AOF",
AK1444="Projet OCM (HUAWEI)","TRAVAUX-HUAWEI",
AK1444="Projet OCM (NOKIA)","TRAVAUX-NOKIA",
AK1444="ACCESS-ISSUE","ACCESS-ISSUE",
AK1444="Projet OCM (ZTE, NOKIA, autres projets)","TRAVAUX OCM",
AK1444="No root CAuse","No root cause",
AK1444="ODU HS","PDH",
AK1444="IP &amp; VLAN","PDH",
AK1444="Warehouse HUAWEI","SPARE-ISSUE",
AK1444="SPARE-HS","SPARE-ISSUE",
AK1444="Power Telco","BSS",AK1444="no impacts","no impacts"
),"")</f>
        <v>No root cause</v>
      </c>
      <c r="AJ1444" s="56" t="str" cm="1">
        <f t="array" ref="AJ1444">IFERROR(_xlfn.IFS(
AK1444="MPR ISSUE","TX ISSUE",
AK1444="BSS Hardware Issue","RAN ISSUE",
AK1444="Sites strategiques, MLL, Pylone, etc.","ENVTECH",
AK1444="AKTIVCO DEFAUT GE &amp; POWER Cabinet","POWER ISSUE",
AK1444="AKTIVCO Coupure ENEO &amp; Baisse de tension","POWER ISSUE",
AK1444="Coupure ENEO &amp; Baisse de tension","POWER ISSUE",
AK1444="Defaut GE &amp; POWER Cabinet","POWER ISSUE",
AK1444="Sharing","POWER ISSUE",
AK1444="Sites strategiques &amp; DataCenter","POWER ISSUE",
AK1444="Exclu","Exclu",
AK1444="SAT","TX ISSUE",
AK1444="SPARE-ISSUE","SPARE-ISSUE",
AK1444="Fiber CAmtel","TX ISSUE",
AK1444="Fiber AOF","TX ISSUE",
AK1444="Projet OCM (HUAWEI)","TRAVAUX-HUAWEI",
AK1444="Projet OCM (NOKIA)","TRAVAUX -NOKIA",
AK1444="ACCESS-ISSUE","ACCESS-ISSUE",
AK1444="Projet OCM (ZTE, NOKIA, autres projets)","TRAVAUX OCM",
AK1444="No root CAuse","No root cause",
AK1444="ODU HS","TX ISSUE",
AK1444="IP &amp; VLAN","TX ISSUE",
AK1444="Warehouse HUAWEI","SPARE-ISSUE",
AK1444="SPARE-HS","SPARE-ISSUE",
AK1444="Power Telco","RAN ISSUE",AK1444="no impacts","no impacts"
),"")</f>
        <v>No root cause</v>
      </c>
      <c r="AK1444" s="81" t="s">
        <v>5620</v>
      </c>
      <c r="AL1444" s="56" t="str" cm="1">
        <f t="array" ref="AL1444">IFERROR(_xlfn.IFS(
AK1444="MPR ISSUE","ACTIVE",
AK1444="BSS Hardware Issue","ACTIVE",
AK1444="Sites strategiques, MLL, Pylone, etc.","PASSIVE",
AK1444="AKTIVCO DEFAUT GE &amp; POWER Cabinet","PASSIVE",
AK1444="AKTIVCO Coupure ENEO &amp; Baisse de tension","PASSIVE",
AK1444="Coupure ENEO &amp; Baisse de tension","PASSIVE",
AK1444="Defaut GE &amp; POWER Cabinet","PASSIVE",
AK1444="Sharing","PASSIVE",
AK1444="Sites strategiques &amp; DataCenter","PASSIVE",
AK1444="Exclu","Exclu",
AK1444="SAT","ACTIVE",
AK1444="SPARE-ISSUE","SPARE-ISSUE",
AK1444="Fiber CAmtel","ACTIVE",
AK1444="Fiber AOF","ACTIVE",
AK1444="Projet OCM (HUAWEI)","PLANNED WORKS",
AK1444="Projet OCM (NOKIA)","PLANNED WORKS",
AK1444="ACCESS-ISSUE","ACCESS-ISSUE",
AK1444="Projet OCM (ZTE, NOKIA, autres projets)","PLANNED WORKS",
AK1444="No root CAuse","No root cause",
AK1444="ODU HS","ACTIVE",
AK1444="IP &amp; VLAN","ACTIVE",
AK1444="Warehouse HUAWEI","SPARE-ISSUE",
AK1444="SPARE-HS","SPARE-ISSUE",
AK1444="Power Telco","ACTIVE", AK1444="no impacts","no impacts"
),"")</f>
        <v>No root cause</v>
      </c>
      <c r="AM1444" s="108" t="s">
        <v>5537</v>
      </c>
      <c r="AN1444" s="117" t="s">
        <v>2730</v>
      </c>
      <c r="AP1444" s="23" t="s">
        <v>5537</v>
      </c>
      <c r="AQ1444" s="23" t="s">
        <v>5537</v>
      </c>
      <c r="AR1444" s="7"/>
      <c r="AS1444" s="6"/>
      <c r="AT1444" s="7"/>
      <c r="AU1444" s="3" t="s">
        <v>5537</v>
      </c>
      <c r="AV1444" s="24" t="s">
        <v>5537</v>
      </c>
      <c r="AW1444" s="24" t="s">
        <v>5537</v>
      </c>
      <c r="AX1444" s="24" t="s">
        <v>5537</v>
      </c>
      <c r="AY1444" s="24" t="s">
        <v>5537</v>
      </c>
      <c r="AZ1444" s="24" t="s">
        <v>5537</v>
      </c>
      <c r="BA1444" s="24" t="s">
        <v>5537</v>
      </c>
      <c r="BB1444" s="24" t="s">
        <v>5537</v>
      </c>
      <c r="BC1444" s="24" t="s">
        <v>5537</v>
      </c>
      <c r="BD1444" s="24" t="s">
        <v>5537</v>
      </c>
      <c r="BE1444" s="24" t="s">
        <v>5537</v>
      </c>
      <c r="BF1444" s="24" t="s">
        <v>5537</v>
      </c>
      <c r="BG1444" s="24" t="s">
        <v>5537</v>
      </c>
      <c r="BH1444" s="24" t="s">
        <v>5537</v>
      </c>
      <c r="BI1444" s="9" t="s">
        <v>5537</v>
      </c>
      <c r="BJ1444" s="14"/>
      <c r="BK1444" s="14" t="s">
        <v>5537</v>
      </c>
      <c r="BL1444" s="14" t="str">
        <f>_xlfn.XLOOKUP(B1444,'[4]cell downs 18042026 17h'!$B:$B,'[4]cell downs 18042026 17h'!$B:$B,"")</f>
        <v/>
      </c>
      <c r="BM1444" s="14" t="str">
        <f>_xlfn.XLOOKUP(B1444,'[5]Cells Huawei 19042026 15h'!$B:$B,'[5]Cells Huawei 19042026 15h'!$B:$B,"")</f>
        <v/>
      </c>
      <c r="BN1444" s="9" t="str">
        <f>_xlfn.XLOOKUP(B1444,'[6]cells down 19042026 9H40'!$B:$B,'[6]cells down 19042026 9H40'!$B:$B,"")</f>
        <v/>
      </c>
      <c r="BO1444" s="9" t="s">
        <v>2730</v>
      </c>
      <c r="BP1444" s="9" t="s">
        <v>5537</v>
      </c>
    </row>
    <row r="1445" spans="1:68" s="9" customFormat="1" x14ac:dyDescent="0.35">
      <c r="A1445" s="1" t="s">
        <v>4299</v>
      </c>
      <c r="B1445" s="8" t="s">
        <v>4300</v>
      </c>
      <c r="C1445" s="3" t="str">
        <f>_xlfn.XLOOKUP(B1445,'[1]daily break down'!$D:$D,'[1]daily break down'!$E:$E,"")</f>
        <v>OUEST</v>
      </c>
      <c r="D1445" s="1" t="s">
        <v>11</v>
      </c>
      <c r="E1445" s="1" t="str">
        <f>BP1445</f>
        <v>Grid-Gen</v>
      </c>
      <c r="F1445" s="3" t="s">
        <v>102</v>
      </c>
      <c r="G1445" s="1" t="s">
        <v>1799</v>
      </c>
      <c r="H1445" s="39" t="str">
        <f>_xlfn.XLOOKUP(B1445,[2]CALCULATION!$B:$B,[2]CALCULATION!$H:$H,"")</f>
        <v>HUAWEI</v>
      </c>
      <c r="I1445" s="34">
        <v>0</v>
      </c>
      <c r="J1445" s="34">
        <v>0</v>
      </c>
      <c r="K1445" s="34">
        <v>0</v>
      </c>
      <c r="L1445" s="34">
        <v>0</v>
      </c>
      <c r="M1445" s="34">
        <v>0</v>
      </c>
      <c r="N1445" s="34">
        <v>0</v>
      </c>
      <c r="O1445" s="34">
        <v>0</v>
      </c>
      <c r="P1445" s="34">
        <v>0</v>
      </c>
      <c r="Q1445" s="34">
        <v>0</v>
      </c>
      <c r="R1445" s="34">
        <v>0</v>
      </c>
      <c r="S1445" s="109">
        <v>0</v>
      </c>
      <c r="T1445" s="109">
        <f>_xlfn.XLOOKUP(B1445,'[3]Nur des jours'!$B:$B,'[3]Nur des jours'!$U:$U,"")</f>
        <v>0</v>
      </c>
      <c r="U1445" s="109">
        <v>0</v>
      </c>
      <c r="V1445" s="109">
        <v>5.3505234952187721E-4</v>
      </c>
      <c r="W1445" s="109">
        <v>0</v>
      </c>
      <c r="X1445" s="109">
        <v>0</v>
      </c>
      <c r="Y1445" s="109">
        <v>0</v>
      </c>
      <c r="Z1445" s="109">
        <v>0</v>
      </c>
      <c r="AA1445" s="109">
        <v>0</v>
      </c>
      <c r="AB1445" s="109">
        <v>0</v>
      </c>
      <c r="AC1445" s="109">
        <v>0</v>
      </c>
      <c r="AD1445" s="109">
        <v>0</v>
      </c>
      <c r="AE1445" s="109">
        <v>0</v>
      </c>
      <c r="AF1445" s="109">
        <v>0</v>
      </c>
      <c r="AG1445" s="57" t="str">
        <f>_xlfn.XLOOKUP(B1445,[3]CALCULATION!$B:$B,[3]CALCULATION!$M:$M,"")</f>
        <v>Operationnel</v>
      </c>
      <c r="AH1445" s="57"/>
      <c r="AI1445" s="56" t="str" cm="1">
        <f t="array" ref="AI1445">IFERROR(_xlfn.IFS(
AK1445="MPR ISSUE","PDH",
AK1445="BSS Hardware Issue","BSS",
AK1445="Sites strategiques, MLL, Pylone, etc.","ENVTECH",
AK1445="AKTIVCO DEFAUT GE &amp; POWER Cabinet","AKTIVCO",
AK1445="AKTIVCO Coupure ENEO &amp; Baisse de tension","AKTIVCO GRID ONLY",
AK1445="Coupure ENEO &amp; Baisse de tension","IHS GRID ONLY",
AK1445="Defaut GE &amp; POWER Cabinet","IHS",
AK1445="Sharing","Partners",
AK1445="Sites strategiques &amp; DataCenter","SST &amp; DC",
AK1445="Exclu","Exclu",
AK1445="SAT","SAT",
AK1445="SPARE-ISSUE","SPARE-ISSUE",
AK1445="Fiber CAmtel","TRANS_FO_CAMTEL",
AK1445="Fiber AOF","Fiber AOF",
AK1445="Projet OCM (HUAWEI)","TRAVAUX-HUAWEI",
AK1445="Projet OCM (NOKIA)","TRAVAUX-NOKIA",
AK1445="ACCESS-ISSUE","ACCESS-ISSUE",
AK1445="Projet OCM (ZTE, NOKIA, autres projets)","TRAVAUX OCM",
AK1445="No root CAuse","No root cause",
AK1445="ODU HS","PDH",
AK1445="IP &amp; VLAN","PDH",
AK1445="Warehouse HUAWEI","SPARE-ISSUE",
AK1445="SPARE-HS","SPARE-ISSUE",
AK1445="Power Telco","BSS",AK1445="no impacts","no impacts"
),"")</f>
        <v>PDH</v>
      </c>
      <c r="AJ1445" s="56" t="str" cm="1">
        <f t="array" ref="AJ1445">IFERROR(_xlfn.IFS(
AK1445="MPR ISSUE","TX ISSUE",
AK1445="BSS Hardware Issue","RAN ISSUE",
AK1445="Sites strategiques, MLL, Pylone, etc.","ENVTECH",
AK1445="AKTIVCO DEFAUT GE &amp; POWER Cabinet","POWER ISSUE",
AK1445="AKTIVCO Coupure ENEO &amp; Baisse de tension","POWER ISSUE",
AK1445="Coupure ENEO &amp; Baisse de tension","POWER ISSUE",
AK1445="Defaut GE &amp; POWER Cabinet","POWER ISSUE",
AK1445="Sharing","POWER ISSUE",
AK1445="Sites strategiques &amp; DataCenter","POWER ISSUE",
AK1445="Exclu","Exclu",
AK1445="SAT","TX ISSUE",
AK1445="SPARE-ISSUE","SPARE-ISSUE",
AK1445="Fiber CAmtel","TX ISSUE",
AK1445="Fiber AOF","TX ISSUE",
AK1445="Projet OCM (HUAWEI)","TRAVAUX-HUAWEI",
AK1445="Projet OCM (NOKIA)","TRAVAUX -NOKIA",
AK1445="ACCESS-ISSUE","ACCESS-ISSUE",
AK1445="Projet OCM (ZTE, NOKIA, autres projets)","TRAVAUX OCM",
AK1445="No root CAuse","No root cause",
AK1445="ODU HS","TX ISSUE",
AK1445="IP &amp; VLAN","TX ISSUE",
AK1445="Warehouse HUAWEI","SPARE-ISSUE",
AK1445="SPARE-HS","SPARE-ISSUE",
AK1445="Power Telco","RAN ISSUE",AK1445="no impacts","no impacts"
),"")</f>
        <v>TX ISSUE</v>
      </c>
      <c r="AK1445" s="81" t="s">
        <v>5352</v>
      </c>
      <c r="AL1445" s="56" t="str" cm="1">
        <f t="array" ref="AL1445">IFERROR(_xlfn.IFS(
AK1445="MPR ISSUE","ACTIVE",
AK1445="BSS Hardware Issue","ACTIVE",
AK1445="Sites strategiques, MLL, Pylone, etc.","PASSIVE",
AK1445="AKTIVCO DEFAUT GE &amp; POWER Cabinet","PASSIVE",
AK1445="AKTIVCO Coupure ENEO &amp; Baisse de tension","PASSIVE",
AK1445="Coupure ENEO &amp; Baisse de tension","PASSIVE",
AK1445="Defaut GE &amp; POWER Cabinet","PASSIVE",
AK1445="Sharing","PASSIVE",
AK1445="Sites strategiques &amp; DataCenter","PASSIVE",
AK1445="Exclu","Exclu",
AK1445="SAT","ACTIVE",
AK1445="SPARE-ISSUE","SPARE-ISSUE",
AK1445="Fiber CAmtel","ACTIVE",
AK1445="Fiber AOF","ACTIVE",
AK1445="Projet OCM (HUAWEI)","PLANNED WORKS",
AK1445="Projet OCM (NOKIA)","PLANNED WORKS",
AK1445="ACCESS-ISSUE","ACCESS-ISSUE",
AK1445="Projet OCM (ZTE, NOKIA, autres projets)","PLANNED WORKS",
AK1445="No root CAuse","No root cause",
AK1445="ODU HS","ACTIVE",
AK1445="IP &amp; VLAN","ACTIVE",
AK1445="Warehouse HUAWEI","SPARE-ISSUE",
AK1445="SPARE-HS","SPARE-ISSUE",
AK1445="Power Telco","ACTIVE", AK1445="no impacts","no impacts"
),"")</f>
        <v>ACTIVE</v>
      </c>
      <c r="AM1445" s="108" t="s">
        <v>6013</v>
      </c>
      <c r="AN1445" s="117" t="s">
        <v>4300</v>
      </c>
      <c r="AP1445" s="23" t="s">
        <v>5537</v>
      </c>
      <c r="AQ1445" s="23" t="s">
        <v>5537</v>
      </c>
      <c r="AR1445" s="7"/>
      <c r="AS1445" s="6"/>
      <c r="AT1445" s="7"/>
      <c r="AU1445" s="3" t="s">
        <v>5537</v>
      </c>
      <c r="AV1445" s="24" t="s">
        <v>5537</v>
      </c>
      <c r="AW1445" s="24" t="s">
        <v>5537</v>
      </c>
      <c r="AX1445" s="24" t="s">
        <v>5537</v>
      </c>
      <c r="AY1445" s="24" t="s">
        <v>5537</v>
      </c>
      <c r="AZ1445" s="24" t="s">
        <v>5537</v>
      </c>
      <c r="BA1445" s="24" t="s">
        <v>5537</v>
      </c>
      <c r="BB1445" s="24" t="s">
        <v>5537</v>
      </c>
      <c r="BC1445" s="24" t="s">
        <v>5537</v>
      </c>
      <c r="BD1445" s="24" t="s">
        <v>5537</v>
      </c>
      <c r="BE1445" s="24" t="s">
        <v>6547</v>
      </c>
      <c r="BF1445" s="24" t="s">
        <v>6548</v>
      </c>
      <c r="BG1445" s="24" t="s">
        <v>6549</v>
      </c>
      <c r="BH1445" s="24" t="s">
        <v>6550</v>
      </c>
      <c r="BI1445" s="9" t="s">
        <v>5537</v>
      </c>
      <c r="BJ1445" s="14"/>
      <c r="BK1445" s="14" t="s">
        <v>5537</v>
      </c>
      <c r="BL1445" s="14" t="str">
        <f>_xlfn.XLOOKUP(B1445,'[4]cell downs 18042026 17h'!$B:$B,'[4]cell downs 18042026 17h'!$B:$B,"")</f>
        <v/>
      </c>
      <c r="BM1445" s="14" t="str">
        <f>_xlfn.XLOOKUP(B1445,'[5]Cells Huawei 19042026 15h'!$B:$B,'[5]Cells Huawei 19042026 15h'!$B:$B,"")</f>
        <v/>
      </c>
      <c r="BN1445" s="9" t="str">
        <f>_xlfn.XLOOKUP(B1445,'[6]cells down 19042026 9H40'!$B:$B,'[6]cells down 19042026 9H40'!$B:$B,"")</f>
        <v/>
      </c>
      <c r="BO1445" s="9" t="s">
        <v>4300</v>
      </c>
      <c r="BP1445" s="9" t="s">
        <v>12</v>
      </c>
    </row>
    <row r="1446" spans="1:68" s="9" customFormat="1" x14ac:dyDescent="0.35">
      <c r="A1446" s="1" t="s">
        <v>1799</v>
      </c>
      <c r="B1446" s="8" t="s">
        <v>2090</v>
      </c>
      <c r="C1446" s="3" t="str">
        <f>_xlfn.XLOOKUP(B1446,'[1]daily break down'!$D:$D,'[1]daily break down'!$E:$E,"")</f>
        <v>OUEST</v>
      </c>
      <c r="D1446" s="1" t="s">
        <v>11</v>
      </c>
      <c r="E1446" s="1" t="s">
        <v>12</v>
      </c>
      <c r="F1446" s="3" t="s">
        <v>102</v>
      </c>
      <c r="G1446" s="1" t="s">
        <v>1799</v>
      </c>
      <c r="H1446" s="39" t="str">
        <f>_xlfn.XLOOKUP(B1446,[2]CALCULATION!$B:$B,[2]CALCULATION!$H:$H,"")</f>
        <v>Huawei</v>
      </c>
      <c r="I1446" s="34">
        <v>4.6228522998690194</v>
      </c>
      <c r="J1446" s="34">
        <v>4.6228522998690194</v>
      </c>
      <c r="K1446" s="34">
        <v>4.6228522998690194</v>
      </c>
      <c r="L1446" s="34">
        <v>4.6228522998690194</v>
      </c>
      <c r="M1446" s="34">
        <v>4.6228522998690194</v>
      </c>
      <c r="N1446" s="34">
        <v>4.6228522998690194</v>
      </c>
      <c r="O1446" s="34">
        <v>4.6228522998690194</v>
      </c>
      <c r="P1446" s="34">
        <v>4.6233873522185416</v>
      </c>
      <c r="Q1446" s="34">
        <v>4.6228522998690194</v>
      </c>
      <c r="R1446" s="34">
        <v>0</v>
      </c>
      <c r="S1446" s="109">
        <v>0</v>
      </c>
      <c r="T1446" s="109">
        <f>_xlfn.XLOOKUP(B1446,'[3]Nur des jours'!$B:$B,'[3]Nur des jours'!$U:$U,"")</f>
        <v>0</v>
      </c>
      <c r="U1446" s="109">
        <v>0</v>
      </c>
      <c r="V1446" s="109">
        <v>2.675261747609386E-4</v>
      </c>
      <c r="W1446" s="109">
        <v>0</v>
      </c>
      <c r="X1446" s="109">
        <v>0</v>
      </c>
      <c r="Y1446" s="109">
        <v>0</v>
      </c>
      <c r="Z1446" s="109">
        <v>0</v>
      </c>
      <c r="AA1446" s="109">
        <v>0</v>
      </c>
      <c r="AB1446" s="109">
        <v>0</v>
      </c>
      <c r="AC1446" s="109">
        <v>0</v>
      </c>
      <c r="AD1446" s="109">
        <v>0</v>
      </c>
      <c r="AE1446" s="109">
        <v>0</v>
      </c>
      <c r="AF1446" s="109">
        <v>0</v>
      </c>
      <c r="AG1446" s="57" t="str">
        <f>_xlfn.XLOOKUP(B1446,[3]CALCULATION!$B:$B,[3]CALCULATION!$M:$M,"")</f>
        <v>Operationnel</v>
      </c>
      <c r="AH1446" s="57"/>
      <c r="AI1446" s="56" t="str" cm="1">
        <f t="array" ref="AI1446">IFERROR(_xlfn.IFS(
AK1446="MPR ISSUE","PDH",
AK1446="BSS Hardware Issue","BSS",
AK1446="Sites strategiques, MLL, Pylone, etc.","ENVTECH",
AK1446="AKTIVCO DEFAUT GE &amp; POWER Cabinet","AKTIVCO",
AK1446="AKTIVCO Coupure ENEO &amp; Baisse de tension","AKTIVCO GRID ONLY",
AK1446="Coupure ENEO &amp; Baisse de tension","IHS GRID ONLY",
AK1446="Defaut GE &amp; POWER Cabinet","IHS",
AK1446="Sharing","Partners",
AK1446="Sites strategiques &amp; DataCenter","SST &amp; DC",
AK1446="Exclu","Exclu",
AK1446="SAT","SAT",
AK1446="SPARE-ISSUE","SPARE-ISSUE",
AK1446="Fiber CAmtel","TRANS_FO_CAMTEL",
AK1446="Fiber AOF","Fiber AOF",
AK1446="Projet OCM (HUAWEI)","TRAVAUX-HUAWEI",
AK1446="Projet OCM (NOKIA)","TRAVAUX-NOKIA",
AK1446="ACCESS-ISSUE","ACCESS-ISSUE",
AK1446="Projet OCM (ZTE, NOKIA, autres projets)","TRAVAUX OCM",
AK1446="No root CAuse","No root cause",
AK1446="ODU HS","PDH",
AK1446="IP &amp; VLAN","PDH",
AK1446="Warehouse HUAWEI","SPARE-ISSUE",
AK1446="SPARE-HS","SPARE-ISSUE",
AK1446="Power Telco","BSS",AK1446="no impacts","no impacts"
),"")</f>
        <v>No root cause</v>
      </c>
      <c r="AJ1446" s="56" t="str" cm="1">
        <f t="array" ref="AJ1446">IFERROR(_xlfn.IFS(
AK1446="MPR ISSUE","TX ISSUE",
AK1446="BSS Hardware Issue","RAN ISSUE",
AK1446="Sites strategiques, MLL, Pylone, etc.","ENVTECH",
AK1446="AKTIVCO DEFAUT GE &amp; POWER Cabinet","POWER ISSUE",
AK1446="AKTIVCO Coupure ENEO &amp; Baisse de tension","POWER ISSUE",
AK1446="Coupure ENEO &amp; Baisse de tension","POWER ISSUE",
AK1446="Defaut GE &amp; POWER Cabinet","POWER ISSUE",
AK1446="Sharing","POWER ISSUE",
AK1446="Sites strategiques &amp; DataCenter","POWER ISSUE",
AK1446="Exclu","Exclu",
AK1446="SAT","TX ISSUE",
AK1446="SPARE-ISSUE","SPARE-ISSUE",
AK1446="Fiber CAmtel","TX ISSUE",
AK1446="Fiber AOF","TX ISSUE",
AK1446="Projet OCM (HUAWEI)","TRAVAUX-HUAWEI",
AK1446="Projet OCM (NOKIA)","TRAVAUX -NOKIA",
AK1446="ACCESS-ISSUE","ACCESS-ISSUE",
AK1446="Projet OCM (ZTE, NOKIA, autres projets)","TRAVAUX OCM",
AK1446="No root CAuse","No root cause",
AK1446="ODU HS","TX ISSUE",
AK1446="IP &amp; VLAN","TX ISSUE",
AK1446="Warehouse HUAWEI","SPARE-ISSUE",
AK1446="SPARE-HS","SPARE-ISSUE",
AK1446="Power Telco","RAN ISSUE",AK1446="no impacts","no impacts"
),"")</f>
        <v>No root cause</v>
      </c>
      <c r="AK1446" s="81" t="s">
        <v>5620</v>
      </c>
      <c r="AL1446" s="56" t="str" cm="1">
        <f t="array" ref="AL1446">IFERROR(_xlfn.IFS(
AK1446="MPR ISSUE","ACTIVE",
AK1446="BSS Hardware Issue","ACTIVE",
AK1446="Sites strategiques, MLL, Pylone, etc.","PASSIVE",
AK1446="AKTIVCO DEFAUT GE &amp; POWER Cabinet","PASSIVE",
AK1446="AKTIVCO Coupure ENEO &amp; Baisse de tension","PASSIVE",
AK1446="Coupure ENEO &amp; Baisse de tension","PASSIVE",
AK1446="Defaut GE &amp; POWER Cabinet","PASSIVE",
AK1446="Sharing","PASSIVE",
AK1446="Sites strategiques &amp; DataCenter","PASSIVE",
AK1446="Exclu","Exclu",
AK1446="SAT","ACTIVE",
AK1446="SPARE-ISSUE","SPARE-ISSUE",
AK1446="Fiber CAmtel","ACTIVE",
AK1446="Fiber AOF","ACTIVE",
AK1446="Projet OCM (HUAWEI)","PLANNED WORKS",
AK1446="Projet OCM (NOKIA)","PLANNED WORKS",
AK1446="ACCESS-ISSUE","ACCESS-ISSUE",
AK1446="Projet OCM (ZTE, NOKIA, autres projets)","PLANNED WORKS",
AK1446="No root CAuse","No root cause",
AK1446="ODU HS","ACTIVE",
AK1446="IP &amp; VLAN","ACTIVE",
AK1446="Warehouse HUAWEI","SPARE-ISSUE",
AK1446="SPARE-HS","SPARE-ISSUE",
AK1446="Power Telco","ACTIVE", AK1446="no impacts","no impacts"
),"")</f>
        <v>No root cause</v>
      </c>
      <c r="AM1446" s="108" t="s">
        <v>5537</v>
      </c>
      <c r="AN1446" s="117" t="s">
        <v>2090</v>
      </c>
      <c r="AP1446" s="23" t="s">
        <v>5537</v>
      </c>
      <c r="AQ1446" s="23" t="s">
        <v>5537</v>
      </c>
      <c r="AR1446" s="7"/>
      <c r="AS1446" s="6"/>
      <c r="AT1446" s="7"/>
      <c r="AU1446" s="3" t="s">
        <v>5537</v>
      </c>
      <c r="AV1446" s="24" t="s">
        <v>5537</v>
      </c>
      <c r="AW1446" s="24" t="s">
        <v>5537</v>
      </c>
      <c r="AX1446" s="24" t="s">
        <v>5537</v>
      </c>
      <c r="AY1446" s="24" t="s">
        <v>5537</v>
      </c>
      <c r="AZ1446" s="24" t="s">
        <v>5537</v>
      </c>
      <c r="BA1446" s="24" t="s">
        <v>5537</v>
      </c>
      <c r="BB1446" s="24" t="s">
        <v>5537</v>
      </c>
      <c r="BC1446" s="24" t="s">
        <v>5537</v>
      </c>
      <c r="BD1446" s="24" t="s">
        <v>5537</v>
      </c>
      <c r="BE1446" s="24" t="s">
        <v>5537</v>
      </c>
      <c r="BF1446" s="24" t="s">
        <v>5537</v>
      </c>
      <c r="BG1446" s="24" t="s">
        <v>5537</v>
      </c>
      <c r="BH1446" s="24" t="s">
        <v>5537</v>
      </c>
      <c r="BI1446" s="9" t="s">
        <v>5537</v>
      </c>
      <c r="BJ1446" s="14"/>
      <c r="BK1446" s="14" t="s">
        <v>5537</v>
      </c>
      <c r="BL1446" s="14" t="str">
        <f>_xlfn.XLOOKUP(B1446,'[4]cell downs 18042026 17h'!$B:$B,'[4]cell downs 18042026 17h'!$B:$B,"")</f>
        <v/>
      </c>
      <c r="BM1446" s="14" t="str">
        <f>_xlfn.XLOOKUP(B1446,'[5]Cells Huawei 19042026 15h'!$B:$B,'[5]Cells Huawei 19042026 15h'!$B:$B,"")</f>
        <v/>
      </c>
      <c r="BN1446" s="9" t="str">
        <f>_xlfn.XLOOKUP(B1446,'[6]cells down 19042026 9H40'!$B:$B,'[6]cells down 19042026 9H40'!$B:$B,"")</f>
        <v/>
      </c>
      <c r="BO1446" s="9" t="s">
        <v>2090</v>
      </c>
      <c r="BP1446" s="9" t="s">
        <v>12</v>
      </c>
    </row>
    <row r="1447" spans="1:68" s="9" customFormat="1" x14ac:dyDescent="0.35">
      <c r="A1447" s="1" t="s">
        <v>4581</v>
      </c>
      <c r="B1447" s="8" t="s">
        <v>4582</v>
      </c>
      <c r="C1447" s="3" t="str">
        <f>_xlfn.XLOOKUP(B1447,'[1]daily break down'!$D:$D,'[1]daily break down'!$E:$E,"")</f>
        <v>Yaounde</v>
      </c>
      <c r="D1447" s="1" t="s">
        <v>11</v>
      </c>
      <c r="E1447" s="1" t="s">
        <v>12</v>
      </c>
      <c r="F1447" s="3" t="s">
        <v>37</v>
      </c>
      <c r="G1447" s="1" t="s">
        <v>38</v>
      </c>
      <c r="H1447" s="41" t="str">
        <f>_xlfn.XLOOKUP(B1447,[2]CALCULATION!$B:$B,[2]CALCULATION!$H:$H,"")</f>
        <v>ZTE</v>
      </c>
      <c r="I1447" s="34">
        <v>0</v>
      </c>
      <c r="J1447" s="34">
        <v>0</v>
      </c>
      <c r="K1447" s="34">
        <v>0</v>
      </c>
      <c r="L1447" s="34">
        <v>0</v>
      </c>
      <c r="M1447" s="34">
        <v>0</v>
      </c>
      <c r="N1447" s="34">
        <v>0</v>
      </c>
      <c r="O1447" s="34">
        <v>0</v>
      </c>
      <c r="P1447" s="34">
        <v>0</v>
      </c>
      <c r="Q1447" s="34">
        <v>12.20406254547945</v>
      </c>
      <c r="R1447" s="34">
        <v>0</v>
      </c>
      <c r="S1447" s="109">
        <v>4.6602167889439627</v>
      </c>
      <c r="T1447" s="109">
        <f>_xlfn.XLOOKUP(B1447,'[3]Nur des jours'!$B:$B,'[3]Nur des jours'!$U:$U,"")</f>
        <v>0</v>
      </c>
      <c r="U1447" s="109">
        <v>0</v>
      </c>
      <c r="V1447" s="109">
        <v>0</v>
      </c>
      <c r="W1447" s="109">
        <v>0</v>
      </c>
      <c r="X1447" s="109">
        <v>0</v>
      </c>
      <c r="Y1447" s="109">
        <v>0</v>
      </c>
      <c r="Z1447" s="109">
        <v>0</v>
      </c>
      <c r="AA1447" s="109">
        <v>0</v>
      </c>
      <c r="AB1447" s="109">
        <v>0</v>
      </c>
      <c r="AC1447" s="109">
        <v>0</v>
      </c>
      <c r="AD1447" s="109">
        <v>0</v>
      </c>
      <c r="AE1447" s="109">
        <v>0</v>
      </c>
      <c r="AF1447" s="109">
        <v>0</v>
      </c>
      <c r="AG1447" s="57" t="str">
        <f>_xlfn.XLOOKUP(B1447,[3]CALCULATION!$B:$B,[3]CALCULATION!$M:$M,"")</f>
        <v>Operationnel</v>
      </c>
      <c r="AH1447" s="57"/>
      <c r="AI1447" s="56" t="str" cm="1">
        <f t="array" ref="AI1447">IFERROR(_xlfn.IFS(
AK1447="MPR ISSUE","PDH",
AK1447="BSS Hardware Issue","BSS",
AK1447="Sites strategiques, MLL, Pylone, etc.","ENVTECH",
AK1447="AKTIVCO DEFAUT GE &amp; POWER Cabinet","AKTIVCO",
AK1447="AKTIVCO Coupure ENEO &amp; Baisse de tension","AKTIVCO GRID ONLY",
AK1447="Coupure ENEO &amp; Baisse de tension","IHS GRID ONLY",
AK1447="Defaut GE &amp; POWER Cabinet","IHS",
AK1447="Sharing","Partners",
AK1447="Sites strategiques &amp; DataCenter","SST &amp; DC",
AK1447="Exclu","Exclu",
AK1447="SAT","SAT",
AK1447="SPARE-ISSUE","SPARE-ISSUE",
AK1447="Fiber CAmtel","TRANS_FO_CAMTEL",
AK1447="Fiber AOF","Fiber AOF",
AK1447="Projet OCM (HUAWEI)","TRAVAUX-HUAWEI",
AK1447="Projet OCM (NOKIA)","TRAVAUX-NOKIA",
AK1447="ACCESS-ISSUE","ACCESS-ISSUE",
AK1447="Projet OCM (ZTE, NOKIA, autres projets)","TRAVAUX OCM",
AK1447="No root CAuse","No root cause",
AK1447="ODU HS","PDH",
AK1447="IP &amp; VLAN","PDH",
AK1447="Warehouse HUAWEI","SPARE-ISSUE",
AK1447="SPARE-HS","SPARE-ISSUE",
AK1447="Power Telco","BSS",AK1447="no impacts","no impacts"
),"")</f>
        <v>No root cause</v>
      </c>
      <c r="AJ1447" s="56" t="str" cm="1">
        <f t="array" ref="AJ1447">IFERROR(_xlfn.IFS(
AK1447="MPR ISSUE","TX ISSUE",
AK1447="BSS Hardware Issue","RAN ISSUE",
AK1447="Sites strategiques, MLL, Pylone, etc.","ENVTECH",
AK1447="AKTIVCO DEFAUT GE &amp; POWER Cabinet","POWER ISSUE",
AK1447="AKTIVCO Coupure ENEO &amp; Baisse de tension","POWER ISSUE",
AK1447="Coupure ENEO &amp; Baisse de tension","POWER ISSUE",
AK1447="Defaut GE &amp; POWER Cabinet","POWER ISSUE",
AK1447="Sharing","POWER ISSUE",
AK1447="Sites strategiques &amp; DataCenter","POWER ISSUE",
AK1447="Exclu","Exclu",
AK1447="SAT","TX ISSUE",
AK1447="SPARE-ISSUE","SPARE-ISSUE",
AK1447="Fiber CAmtel","TX ISSUE",
AK1447="Fiber AOF","TX ISSUE",
AK1447="Projet OCM (HUAWEI)","TRAVAUX-HUAWEI",
AK1447="Projet OCM (NOKIA)","TRAVAUX -NOKIA",
AK1447="ACCESS-ISSUE","ACCESS-ISSUE",
AK1447="Projet OCM (ZTE, NOKIA, autres projets)","TRAVAUX OCM",
AK1447="No root CAuse","No root cause",
AK1447="ODU HS","TX ISSUE",
AK1447="IP &amp; VLAN","TX ISSUE",
AK1447="Warehouse HUAWEI","SPARE-ISSUE",
AK1447="SPARE-HS","SPARE-ISSUE",
AK1447="Power Telco","RAN ISSUE",AK1447="no impacts","no impacts"
),"")</f>
        <v>No root cause</v>
      </c>
      <c r="AK1447" s="81" t="s">
        <v>5620</v>
      </c>
      <c r="AL1447" s="56" t="str" cm="1">
        <f t="array" ref="AL1447">IFERROR(_xlfn.IFS(
AK1447="MPR ISSUE","ACTIVE",
AK1447="BSS Hardware Issue","ACTIVE",
AK1447="Sites strategiques, MLL, Pylone, etc.","PASSIVE",
AK1447="AKTIVCO DEFAUT GE &amp; POWER Cabinet","PASSIVE",
AK1447="AKTIVCO Coupure ENEO &amp; Baisse de tension","PASSIVE",
AK1447="Coupure ENEO &amp; Baisse de tension","PASSIVE",
AK1447="Defaut GE &amp; POWER Cabinet","PASSIVE",
AK1447="Sharing","PASSIVE",
AK1447="Sites strategiques &amp; DataCenter","PASSIVE",
AK1447="Exclu","Exclu",
AK1447="SAT","ACTIVE",
AK1447="SPARE-ISSUE","SPARE-ISSUE",
AK1447="Fiber CAmtel","ACTIVE",
AK1447="Fiber AOF","ACTIVE",
AK1447="Projet OCM (HUAWEI)","PLANNED WORKS",
AK1447="Projet OCM (NOKIA)","PLANNED WORKS",
AK1447="ACCESS-ISSUE","ACCESS-ISSUE",
AK1447="Projet OCM (ZTE, NOKIA, autres projets)","PLANNED WORKS",
AK1447="No root CAuse","No root cause",
AK1447="ODU HS","ACTIVE",
AK1447="IP &amp; VLAN","ACTIVE",
AK1447="Warehouse HUAWEI","SPARE-ISSUE",
AK1447="SPARE-HS","SPARE-ISSUE",
AK1447="Power Telco","ACTIVE", AK1447="no impacts","no impacts"
),"")</f>
        <v>No root cause</v>
      </c>
      <c r="AM1447" s="108" t="s">
        <v>5537</v>
      </c>
      <c r="AN1447" s="117" t="s">
        <v>4582</v>
      </c>
      <c r="AP1447" s="23" t="s">
        <v>5537</v>
      </c>
      <c r="AQ1447" s="23" t="s">
        <v>5537</v>
      </c>
      <c r="AR1447" s="7"/>
      <c r="AS1447" s="6"/>
      <c r="AT1447" s="7"/>
      <c r="AU1447" s="3" t="s">
        <v>5537</v>
      </c>
      <c r="AV1447" s="24" t="s">
        <v>5537</v>
      </c>
      <c r="AW1447" s="24" t="s">
        <v>5537</v>
      </c>
      <c r="AX1447" s="24" t="s">
        <v>5537</v>
      </c>
      <c r="AY1447" s="24" t="s">
        <v>5537</v>
      </c>
      <c r="AZ1447" s="24" t="s">
        <v>5537</v>
      </c>
      <c r="BA1447" s="24" t="s">
        <v>5537</v>
      </c>
      <c r="BB1447" s="24" t="s">
        <v>5537</v>
      </c>
      <c r="BC1447" s="24" t="s">
        <v>5537</v>
      </c>
      <c r="BD1447" s="24" t="s">
        <v>5537</v>
      </c>
      <c r="BE1447" s="24" t="s">
        <v>5537</v>
      </c>
      <c r="BF1447" s="24" t="s">
        <v>5537</v>
      </c>
      <c r="BG1447" s="24" t="s">
        <v>5537</v>
      </c>
      <c r="BH1447" s="24" t="s">
        <v>5537</v>
      </c>
      <c r="BI1447" s="9" t="s">
        <v>5537</v>
      </c>
      <c r="BJ1447" s="14"/>
      <c r="BK1447" s="14" t="s">
        <v>5537</v>
      </c>
      <c r="BL1447" s="14" t="str">
        <f>_xlfn.XLOOKUP(B1447,'[4]cell downs 18042026 17h'!$B:$B,'[4]cell downs 18042026 17h'!$B:$B,"")</f>
        <v/>
      </c>
      <c r="BM1447" s="14" t="str">
        <f>_xlfn.XLOOKUP(B1447,'[5]Cells Huawei 19042026 15h'!$B:$B,'[5]Cells Huawei 19042026 15h'!$B:$B,"")</f>
        <v/>
      </c>
      <c r="BN1447" s="9" t="str">
        <f>_xlfn.XLOOKUP(B1447,'[6]cells down 19042026 9H40'!$B:$B,'[6]cells down 19042026 9H40'!$B:$B,"")</f>
        <v/>
      </c>
      <c r="BO1447" s="9" t="s">
        <v>4582</v>
      </c>
      <c r="BP1447" s="9" t="s">
        <v>318</v>
      </c>
    </row>
    <row r="1448" spans="1:68" s="9" customFormat="1" x14ac:dyDescent="0.35">
      <c r="A1448" s="1" t="s">
        <v>4689</v>
      </c>
      <c r="B1448" s="8" t="s">
        <v>4690</v>
      </c>
      <c r="C1448" s="3" t="str">
        <f>_xlfn.XLOOKUP(B1448,'[1]daily break down'!$D:$D,'[1]daily break down'!$E:$E,"")</f>
        <v>Yaounde</v>
      </c>
      <c r="D1448" s="1" t="s">
        <v>11</v>
      </c>
      <c r="E1448" s="1" t="s">
        <v>12</v>
      </c>
      <c r="F1448" s="3" t="s">
        <v>37</v>
      </c>
      <c r="G1448" s="1" t="s">
        <v>38</v>
      </c>
      <c r="H1448" s="41" t="str">
        <f>_xlfn.XLOOKUP(B1448,[2]CALCULATION!$B:$B,[2]CALCULATION!$H:$H,"")</f>
        <v>ZTE</v>
      </c>
      <c r="I1448" s="34">
        <v>0</v>
      </c>
      <c r="J1448" s="34">
        <v>0</v>
      </c>
      <c r="K1448" s="34">
        <v>0</v>
      </c>
      <c r="L1448" s="34">
        <v>0</v>
      </c>
      <c r="M1448" s="34">
        <v>0</v>
      </c>
      <c r="N1448" s="34">
        <v>0</v>
      </c>
      <c r="O1448" s="34">
        <v>0</v>
      </c>
      <c r="P1448" s="34">
        <v>0</v>
      </c>
      <c r="Q1448" s="34">
        <v>0</v>
      </c>
      <c r="R1448" s="34">
        <v>2.7929732645041908E-2</v>
      </c>
      <c r="S1448" s="109">
        <v>0</v>
      </c>
      <c r="T1448" s="109">
        <f>_xlfn.XLOOKUP(B1448,'[3]Nur des jours'!$B:$B,'[3]Nur des jours'!$U:$U,"")</f>
        <v>0</v>
      </c>
      <c r="U1448" s="109">
        <v>0</v>
      </c>
      <c r="V1448" s="109">
        <v>0</v>
      </c>
      <c r="W1448" s="109">
        <v>0</v>
      </c>
      <c r="X1448" s="109">
        <v>0</v>
      </c>
      <c r="Y1448" s="109">
        <v>0</v>
      </c>
      <c r="Z1448" s="109">
        <v>0</v>
      </c>
      <c r="AA1448" s="109">
        <v>0</v>
      </c>
      <c r="AB1448" s="109">
        <v>0</v>
      </c>
      <c r="AC1448" s="109">
        <v>0</v>
      </c>
      <c r="AD1448" s="109">
        <v>0</v>
      </c>
      <c r="AE1448" s="109">
        <v>0</v>
      </c>
      <c r="AF1448" s="109">
        <v>0</v>
      </c>
      <c r="AG1448" s="57" t="str">
        <f>_xlfn.XLOOKUP(B1448,[3]CALCULATION!$B:$B,[3]CALCULATION!$M:$M,"")</f>
        <v>Operationnel</v>
      </c>
      <c r="AH1448" s="57"/>
      <c r="AI1448" s="56" t="str" cm="1">
        <f t="array" ref="AI1448">IFERROR(_xlfn.IFS(
AK1448="MPR ISSUE","PDH",
AK1448="BSS Hardware Issue","BSS",
AK1448="Sites strategiques, MLL, Pylone, etc.","ENVTECH",
AK1448="AKTIVCO DEFAUT GE &amp; POWER Cabinet","AKTIVCO",
AK1448="AKTIVCO Coupure ENEO &amp; Baisse de tension","AKTIVCO GRID ONLY",
AK1448="Coupure ENEO &amp; Baisse de tension","IHS GRID ONLY",
AK1448="Defaut GE &amp; POWER Cabinet","IHS",
AK1448="Sharing","Partners",
AK1448="Sites strategiques &amp; DataCenter","SST &amp; DC",
AK1448="Exclu","Exclu",
AK1448="SAT","SAT",
AK1448="SPARE-ISSUE","SPARE-ISSUE",
AK1448="Fiber CAmtel","TRANS_FO_CAMTEL",
AK1448="Fiber AOF","Fiber AOF",
AK1448="Projet OCM (HUAWEI)","TRAVAUX-HUAWEI",
AK1448="Projet OCM (NOKIA)","TRAVAUX-NOKIA",
AK1448="ACCESS-ISSUE","ACCESS-ISSUE",
AK1448="Projet OCM (ZTE, NOKIA, autres projets)","TRAVAUX OCM",
AK1448="No root CAuse","No root cause",
AK1448="ODU HS","PDH",
AK1448="IP &amp; VLAN","PDH",
AK1448="Warehouse HUAWEI","SPARE-ISSUE",
AK1448="SPARE-HS","SPARE-ISSUE",
AK1448="Power Telco","BSS",AK1448="no impacts","no impacts"
),"")</f>
        <v>No root cause</v>
      </c>
      <c r="AJ1448" s="56" t="str" cm="1">
        <f t="array" ref="AJ1448">IFERROR(_xlfn.IFS(
AK1448="MPR ISSUE","TX ISSUE",
AK1448="BSS Hardware Issue","RAN ISSUE",
AK1448="Sites strategiques, MLL, Pylone, etc.","ENVTECH",
AK1448="AKTIVCO DEFAUT GE &amp; POWER Cabinet","POWER ISSUE",
AK1448="AKTIVCO Coupure ENEO &amp; Baisse de tension","POWER ISSUE",
AK1448="Coupure ENEO &amp; Baisse de tension","POWER ISSUE",
AK1448="Defaut GE &amp; POWER Cabinet","POWER ISSUE",
AK1448="Sharing","POWER ISSUE",
AK1448="Sites strategiques &amp; DataCenter","POWER ISSUE",
AK1448="Exclu","Exclu",
AK1448="SAT","TX ISSUE",
AK1448="SPARE-ISSUE","SPARE-ISSUE",
AK1448="Fiber CAmtel","TX ISSUE",
AK1448="Fiber AOF","TX ISSUE",
AK1448="Projet OCM (HUAWEI)","TRAVAUX-HUAWEI",
AK1448="Projet OCM (NOKIA)","TRAVAUX -NOKIA",
AK1448="ACCESS-ISSUE","ACCESS-ISSUE",
AK1448="Projet OCM (ZTE, NOKIA, autres projets)","TRAVAUX OCM",
AK1448="No root CAuse","No root cause",
AK1448="ODU HS","TX ISSUE",
AK1448="IP &amp; VLAN","TX ISSUE",
AK1448="Warehouse HUAWEI","SPARE-ISSUE",
AK1448="SPARE-HS","SPARE-ISSUE",
AK1448="Power Telco","RAN ISSUE",AK1448="no impacts","no impacts"
),"")</f>
        <v>No root cause</v>
      </c>
      <c r="AK1448" s="81" t="s">
        <v>5620</v>
      </c>
      <c r="AL1448" s="56" t="str" cm="1">
        <f t="array" ref="AL1448">IFERROR(_xlfn.IFS(
AK1448="MPR ISSUE","ACTIVE",
AK1448="BSS Hardware Issue","ACTIVE",
AK1448="Sites strategiques, MLL, Pylone, etc.","PASSIVE",
AK1448="AKTIVCO DEFAUT GE &amp; POWER Cabinet","PASSIVE",
AK1448="AKTIVCO Coupure ENEO &amp; Baisse de tension","PASSIVE",
AK1448="Coupure ENEO &amp; Baisse de tension","PASSIVE",
AK1448="Defaut GE &amp; POWER Cabinet","PASSIVE",
AK1448="Sharing","PASSIVE",
AK1448="Sites strategiques &amp; DataCenter","PASSIVE",
AK1448="Exclu","Exclu",
AK1448="SAT","ACTIVE",
AK1448="SPARE-ISSUE","SPARE-ISSUE",
AK1448="Fiber CAmtel","ACTIVE",
AK1448="Fiber AOF","ACTIVE",
AK1448="Projet OCM (HUAWEI)","PLANNED WORKS",
AK1448="Projet OCM (NOKIA)","PLANNED WORKS",
AK1448="ACCESS-ISSUE","ACCESS-ISSUE",
AK1448="Projet OCM (ZTE, NOKIA, autres projets)","PLANNED WORKS",
AK1448="No root CAuse","No root cause",
AK1448="ODU HS","ACTIVE",
AK1448="IP &amp; VLAN","ACTIVE",
AK1448="Warehouse HUAWEI","SPARE-ISSUE",
AK1448="SPARE-HS","SPARE-ISSUE",
AK1448="Power Telco","ACTIVE", AK1448="no impacts","no impacts"
),"")</f>
        <v>No root cause</v>
      </c>
      <c r="AM1448" s="108" t="s">
        <v>5537</v>
      </c>
      <c r="AN1448" s="117" t="s">
        <v>4690</v>
      </c>
      <c r="AP1448" s="23" t="s">
        <v>5537</v>
      </c>
      <c r="AQ1448" s="23" t="s">
        <v>5537</v>
      </c>
      <c r="AR1448" s="7"/>
      <c r="AS1448" s="6"/>
      <c r="AT1448" s="7"/>
      <c r="AU1448" s="3" t="s">
        <v>5537</v>
      </c>
      <c r="AV1448" s="24" t="s">
        <v>5537</v>
      </c>
      <c r="AW1448" s="24" t="s">
        <v>5537</v>
      </c>
      <c r="AX1448" s="24" t="s">
        <v>5537</v>
      </c>
      <c r="AY1448" s="24" t="s">
        <v>5537</v>
      </c>
      <c r="AZ1448" s="24" t="s">
        <v>5537</v>
      </c>
      <c r="BA1448" s="24" t="s">
        <v>5537</v>
      </c>
      <c r="BB1448" s="24" t="s">
        <v>5537</v>
      </c>
      <c r="BC1448" s="24" t="s">
        <v>5537</v>
      </c>
      <c r="BD1448" s="24" t="s">
        <v>5537</v>
      </c>
      <c r="BE1448" s="24" t="s">
        <v>5537</v>
      </c>
      <c r="BF1448" s="24" t="s">
        <v>5537</v>
      </c>
      <c r="BG1448" s="24" t="s">
        <v>5537</v>
      </c>
      <c r="BH1448" s="24" t="s">
        <v>5537</v>
      </c>
      <c r="BI1448" s="9" t="s">
        <v>5537</v>
      </c>
      <c r="BJ1448" s="14"/>
      <c r="BK1448" s="14" t="s">
        <v>5537</v>
      </c>
      <c r="BL1448" s="14" t="str">
        <f>_xlfn.XLOOKUP(B1448,'[4]cell downs 18042026 17h'!$B:$B,'[4]cell downs 18042026 17h'!$B:$B,"")</f>
        <v/>
      </c>
      <c r="BM1448" s="14" t="str">
        <f>_xlfn.XLOOKUP(B1448,'[5]Cells Huawei 19042026 15h'!$B:$B,'[5]Cells Huawei 19042026 15h'!$B:$B,"")</f>
        <v/>
      </c>
      <c r="BN1448" s="9" t="str">
        <f>_xlfn.XLOOKUP(B1448,'[6]cells down 19042026 9H40'!$B:$B,'[6]cells down 19042026 9H40'!$B:$B,"")</f>
        <v/>
      </c>
      <c r="BO1448" s="9" t="s">
        <v>4690</v>
      </c>
      <c r="BP1448" s="9" t="s">
        <v>12</v>
      </c>
    </row>
    <row r="1449" spans="1:68" s="9" customFormat="1" x14ac:dyDescent="0.35">
      <c r="A1449" s="107" t="s">
        <v>2753</v>
      </c>
      <c r="B1449" s="8" t="s">
        <v>2754</v>
      </c>
      <c r="C1449" s="3" t="str">
        <f>_xlfn.XLOOKUP(B1449,'[1]daily break down'!$D:$D,'[1]daily break down'!$E:$E,"")</f>
        <v>Yaounde</v>
      </c>
      <c r="D1449" s="1" t="s">
        <v>21</v>
      </c>
      <c r="E1449" s="1" t="s">
        <v>30</v>
      </c>
      <c r="F1449" s="3" t="s">
        <v>37</v>
      </c>
      <c r="G1449" s="1" t="s">
        <v>38</v>
      </c>
      <c r="H1449" s="41" t="str">
        <f>_xlfn.XLOOKUP(B1449,[2]CALCULATION!$B:$B,[2]CALCULATION!$H:$H,"")</f>
        <v>ZTE</v>
      </c>
      <c r="I1449" s="34">
        <v>6.3501261296738614</v>
      </c>
      <c r="J1449" s="34">
        <v>4.9244256391378665</v>
      </c>
      <c r="K1449" s="34">
        <v>0</v>
      </c>
      <c r="L1449" s="34">
        <v>0</v>
      </c>
      <c r="M1449" s="34">
        <v>0</v>
      </c>
      <c r="N1449" s="34">
        <v>2.0032181615315907</v>
      </c>
      <c r="O1449" s="34">
        <v>9.2457045997380387</v>
      </c>
      <c r="P1449" s="34">
        <v>7.2761233959130562</v>
      </c>
      <c r="Q1449" s="34">
        <v>3.3244585983626146E-2</v>
      </c>
      <c r="R1449" s="34">
        <v>0.34812289367725063</v>
      </c>
      <c r="S1449" s="109">
        <v>0</v>
      </c>
      <c r="T1449" s="109">
        <f>_xlfn.XLOOKUP(B1449,'[3]Nur des jours'!$B:$B,'[3]Nur des jours'!$U:$U,"")</f>
        <v>0</v>
      </c>
      <c r="U1449" s="109">
        <v>0</v>
      </c>
      <c r="V1449" s="109">
        <v>0</v>
      </c>
      <c r="W1449" s="109">
        <v>0</v>
      </c>
      <c r="X1449" s="109">
        <v>0</v>
      </c>
      <c r="Y1449" s="109">
        <v>0</v>
      </c>
      <c r="Z1449" s="109">
        <v>0</v>
      </c>
      <c r="AA1449" s="109">
        <v>0</v>
      </c>
      <c r="AB1449" s="109">
        <v>0</v>
      </c>
      <c r="AC1449" s="109">
        <v>0</v>
      </c>
      <c r="AD1449" s="109">
        <v>0</v>
      </c>
      <c r="AE1449" s="109">
        <v>0</v>
      </c>
      <c r="AF1449" s="109">
        <v>0</v>
      </c>
      <c r="AG1449" s="57" t="str">
        <f>_xlfn.XLOOKUP(B1449,[3]CALCULATION!$B:$B,[3]CALCULATION!$M:$M,"")</f>
        <v>Operationnel</v>
      </c>
      <c r="AH1449" s="57"/>
      <c r="AI1449" s="56" t="str" cm="1">
        <f t="array" ref="AI1449">IFERROR(_xlfn.IFS(
AK1449="MPR ISSUE","PDH",
AK1449="BSS Hardware Issue","BSS",
AK1449="Sites strategiques, MLL, Pylone, etc.","ENVTECH",
AK1449="AKTIVCO DEFAUT GE &amp; POWER Cabinet","AKTIVCO",
AK1449="AKTIVCO Coupure ENEO &amp; Baisse de tension","AKTIVCO GRID ONLY",
AK1449="Coupure ENEO &amp; Baisse de tension","IHS GRID ONLY",
AK1449="Defaut GE &amp; POWER Cabinet","IHS",
AK1449="Sharing","Partners",
AK1449="Sites strategiques &amp; DataCenter","SST &amp; DC",
AK1449="Exclu","Exclu",
AK1449="SAT","SAT",
AK1449="SPARE-ISSUE","SPARE-ISSUE",
AK1449="Fiber CAmtel","TRANS_FO_CAMTEL",
AK1449="Fiber AOF","Fiber AOF",
AK1449="Projet OCM (HUAWEI)","TRAVAUX-HUAWEI",
AK1449="Projet OCM (NOKIA)","TRAVAUX-NOKIA",
AK1449="ACCESS-ISSUE","ACCESS-ISSUE",
AK1449="Projet OCM (ZTE, NOKIA, autres projets)","TRAVAUX OCM",
AK1449="No root CAuse","No root cause",
AK1449="ODU HS","PDH",
AK1449="IP &amp; VLAN","PDH",
AK1449="Warehouse HUAWEI","SPARE-ISSUE",
AK1449="SPARE-HS","SPARE-ISSUE",
AK1449="Power Telco","BSS",AK1449="no impacts","no impacts"
),"")</f>
        <v>BSS</v>
      </c>
      <c r="AJ1449" s="56" t="str" cm="1">
        <f t="array" ref="AJ1449">IFERROR(_xlfn.IFS(
AK1449="MPR ISSUE","TX ISSUE",
AK1449="BSS Hardware Issue","RAN ISSUE",
AK1449="Sites strategiques, MLL, Pylone, etc.","ENVTECH",
AK1449="AKTIVCO DEFAUT GE &amp; POWER Cabinet","POWER ISSUE",
AK1449="AKTIVCO Coupure ENEO &amp; Baisse de tension","POWER ISSUE",
AK1449="Coupure ENEO &amp; Baisse de tension","POWER ISSUE",
AK1449="Defaut GE &amp; POWER Cabinet","POWER ISSUE",
AK1449="Sharing","POWER ISSUE",
AK1449="Sites strategiques &amp; DataCenter","POWER ISSUE",
AK1449="Exclu","Exclu",
AK1449="SAT","TX ISSUE",
AK1449="SPARE-ISSUE","SPARE-ISSUE",
AK1449="Fiber CAmtel","TX ISSUE",
AK1449="Fiber AOF","TX ISSUE",
AK1449="Projet OCM (HUAWEI)","TRAVAUX-HUAWEI",
AK1449="Projet OCM (NOKIA)","TRAVAUX -NOKIA",
AK1449="ACCESS-ISSUE","ACCESS-ISSUE",
AK1449="Projet OCM (ZTE, NOKIA, autres projets)","TRAVAUX OCM",
AK1449="No root CAuse","No root cause",
AK1449="ODU HS","TX ISSUE",
AK1449="IP &amp; VLAN","TX ISSUE",
AK1449="Warehouse HUAWEI","SPARE-ISSUE",
AK1449="SPARE-HS","SPARE-ISSUE",
AK1449="Power Telco","RAN ISSUE",AK1449="no impacts","no impacts"
),"")</f>
        <v>RAN ISSUE</v>
      </c>
      <c r="AK1449" s="81" t="s">
        <v>5320</v>
      </c>
      <c r="AL1449" s="56" t="str" cm="1">
        <f t="array" ref="AL1449">IFERROR(_xlfn.IFS(
AK1449="MPR ISSUE","ACTIVE",
AK1449="BSS Hardware Issue","ACTIVE",
AK1449="Sites strategiques, MLL, Pylone, etc.","PASSIVE",
AK1449="AKTIVCO DEFAUT GE &amp; POWER Cabinet","PASSIVE",
AK1449="AKTIVCO Coupure ENEO &amp; Baisse de tension","PASSIVE",
AK1449="Coupure ENEO &amp; Baisse de tension","PASSIVE",
AK1449="Defaut GE &amp; POWER Cabinet","PASSIVE",
AK1449="Sharing","PASSIVE",
AK1449="Sites strategiques &amp; DataCenter","PASSIVE",
AK1449="Exclu","Exclu",
AK1449="SAT","ACTIVE",
AK1449="SPARE-ISSUE","SPARE-ISSUE",
AK1449="Fiber CAmtel","ACTIVE",
AK1449="Fiber AOF","ACTIVE",
AK1449="Projet OCM (HUAWEI)","PLANNED WORKS",
AK1449="Projet OCM (NOKIA)","PLANNED WORKS",
AK1449="ACCESS-ISSUE","ACCESS-ISSUE",
AK1449="Projet OCM (ZTE, NOKIA, autres projets)","PLANNED WORKS",
AK1449="No root CAuse","No root cause",
AK1449="ODU HS","ACTIVE",
AK1449="IP &amp; VLAN","ACTIVE",
AK1449="Warehouse HUAWEI","SPARE-ISSUE",
AK1449="SPARE-HS","SPARE-ISSUE",
AK1449="Power Telco","ACTIVE", AK1449="no impacts","no impacts"
),"")</f>
        <v>ACTIVE</v>
      </c>
      <c r="AM1449" s="108" t="s">
        <v>6074</v>
      </c>
      <c r="AN1449" s="117" t="s">
        <v>2754</v>
      </c>
      <c r="AP1449" s="23" t="s">
        <v>5537</v>
      </c>
      <c r="AQ1449" s="23" t="s">
        <v>5537</v>
      </c>
      <c r="AR1449" s="7"/>
      <c r="AS1449" s="6"/>
      <c r="AT1449" s="7"/>
      <c r="AU1449" s="3" t="s">
        <v>5537</v>
      </c>
      <c r="AV1449" s="24" t="s">
        <v>5537</v>
      </c>
      <c r="AW1449" s="24" t="s">
        <v>5537</v>
      </c>
      <c r="AX1449" s="24" t="s">
        <v>5537</v>
      </c>
      <c r="AY1449" s="24" t="s">
        <v>5537</v>
      </c>
      <c r="AZ1449" s="24" t="s">
        <v>5537</v>
      </c>
      <c r="BA1449" s="24" t="s">
        <v>5537</v>
      </c>
      <c r="BB1449" s="24" t="s">
        <v>5537</v>
      </c>
      <c r="BC1449" s="24" t="s">
        <v>5537</v>
      </c>
      <c r="BD1449" s="24" t="s">
        <v>5537</v>
      </c>
      <c r="BE1449" s="24" t="s">
        <v>5537</v>
      </c>
      <c r="BF1449" s="24" t="s">
        <v>5537</v>
      </c>
      <c r="BG1449" s="24" t="s">
        <v>5537</v>
      </c>
      <c r="BH1449" s="24" t="s">
        <v>5537</v>
      </c>
      <c r="BI1449" s="9" t="s">
        <v>5537</v>
      </c>
      <c r="BJ1449" s="14"/>
      <c r="BK1449" s="14" t="s">
        <v>2754</v>
      </c>
      <c r="BL1449" s="14" t="str">
        <f>_xlfn.XLOOKUP(B1449,'[4]cell downs 18042026 17h'!$B:$B,'[4]cell downs 18042026 17h'!$B:$B,"")</f>
        <v/>
      </c>
      <c r="BM1449" s="14" t="str">
        <f>_xlfn.XLOOKUP(B1449,'[5]Cells Huawei 19042026 15h'!$B:$B,'[5]Cells Huawei 19042026 15h'!$B:$B,"")</f>
        <v/>
      </c>
      <c r="BN1449" s="9" t="str">
        <f>_xlfn.XLOOKUP(B1449,'[6]cells down 19042026 9H40'!$B:$B,'[6]cells down 19042026 9H40'!$B:$B,"")</f>
        <v>CTR_728</v>
      </c>
      <c r="BO1449" s="9" t="s">
        <v>5537</v>
      </c>
      <c r="BP1449" s="9" t="s">
        <v>318</v>
      </c>
    </row>
    <row r="1450" spans="1:68" s="9" customFormat="1" x14ac:dyDescent="0.35">
      <c r="A1450" s="1" t="s">
        <v>2326</v>
      </c>
      <c r="B1450" s="8" t="s">
        <v>2327</v>
      </c>
      <c r="C1450" s="3" t="str">
        <f>_xlfn.XLOOKUP(B1450,'[1]daily break down'!$D:$D,'[1]daily break down'!$E:$E,"")</f>
        <v>Yaounde</v>
      </c>
      <c r="D1450" s="1" t="s">
        <v>21</v>
      </c>
      <c r="E1450" s="1" t="s">
        <v>30</v>
      </c>
      <c r="F1450" s="3" t="s">
        <v>37</v>
      </c>
      <c r="G1450" s="1" t="s">
        <v>38</v>
      </c>
      <c r="H1450" s="41" t="str">
        <f>_xlfn.XLOOKUP(B1450,[2]CALCULATION!$B:$B,[2]CALCULATION!$H:$H,"")</f>
        <v>ZTE</v>
      </c>
      <c r="I1450" s="34">
        <v>0</v>
      </c>
      <c r="J1450" s="34">
        <v>0</v>
      </c>
      <c r="K1450" s="34">
        <v>0</v>
      </c>
      <c r="L1450" s="34">
        <v>0</v>
      </c>
      <c r="M1450" s="34">
        <v>0</v>
      </c>
      <c r="N1450" s="34">
        <v>0</v>
      </c>
      <c r="O1450" s="34">
        <v>0</v>
      </c>
      <c r="P1450" s="34">
        <v>0</v>
      </c>
      <c r="Q1450" s="34">
        <v>0</v>
      </c>
      <c r="R1450" s="34">
        <v>0</v>
      </c>
      <c r="S1450" s="109">
        <v>10.694465846538424</v>
      </c>
      <c r="T1450" s="109">
        <f>_xlfn.XLOOKUP(B1450,'[3]Nur des jours'!$B:$B,'[3]Nur des jours'!$U:$U,"")</f>
        <v>0</v>
      </c>
      <c r="U1450" s="109">
        <v>3.4511589947293775</v>
      </c>
      <c r="V1450" s="109">
        <v>0</v>
      </c>
      <c r="W1450" s="109">
        <v>0</v>
      </c>
      <c r="X1450" s="109">
        <v>0</v>
      </c>
      <c r="Y1450" s="109">
        <v>0</v>
      </c>
      <c r="Z1450" s="109">
        <v>0</v>
      </c>
      <c r="AA1450" s="109">
        <v>0</v>
      </c>
      <c r="AB1450" s="109">
        <v>0</v>
      </c>
      <c r="AC1450" s="109">
        <v>0</v>
      </c>
      <c r="AD1450" s="109">
        <v>0</v>
      </c>
      <c r="AE1450" s="109">
        <v>0</v>
      </c>
      <c r="AF1450" s="109">
        <v>0</v>
      </c>
      <c r="AG1450" s="57" t="str">
        <f>_xlfn.XLOOKUP(B1450,[3]CALCULATION!$B:$B,[3]CALCULATION!$M:$M,"")</f>
        <v>Operationnel</v>
      </c>
      <c r="AH1450" s="57"/>
      <c r="AI1450" s="56" t="str" cm="1">
        <f t="array" ref="AI1450">IFERROR(_xlfn.IFS(
AK1450="MPR ISSUE","PDH",
AK1450="BSS Hardware Issue","BSS",
AK1450="Sites strategiques, MLL, Pylone, etc.","ENVTECH",
AK1450="AKTIVCO DEFAUT GE &amp; POWER Cabinet","AKTIVCO",
AK1450="AKTIVCO Coupure ENEO &amp; Baisse de tension","AKTIVCO GRID ONLY",
AK1450="Coupure ENEO &amp; Baisse de tension","IHS GRID ONLY",
AK1450="Defaut GE &amp; POWER Cabinet","IHS",
AK1450="Sharing","Partners",
AK1450="Sites strategiques &amp; DataCenter","SST &amp; DC",
AK1450="Exclu","Exclu",
AK1450="SAT","SAT",
AK1450="SPARE-ISSUE","SPARE-ISSUE",
AK1450="Fiber CAmtel","TRANS_FO_CAMTEL",
AK1450="Fiber AOF","Fiber AOF",
AK1450="Projet OCM (HUAWEI)","TRAVAUX-HUAWEI",
AK1450="Projet OCM (NOKIA)","TRAVAUX-NOKIA",
AK1450="ACCESS-ISSUE","ACCESS-ISSUE",
AK1450="Projet OCM (ZTE, NOKIA, autres projets)","TRAVAUX OCM",
AK1450="No root CAuse","No root cause",
AK1450="ODU HS","PDH",
AK1450="IP &amp; VLAN","PDH",
AK1450="Warehouse HUAWEI","SPARE-ISSUE",
AK1450="SPARE-HS","SPARE-ISSUE",
AK1450="Power Telco","BSS",AK1450="no impacts","no impacts"
),"")</f>
        <v>No root cause</v>
      </c>
      <c r="AJ1450" s="56" t="str" cm="1">
        <f t="array" ref="AJ1450">IFERROR(_xlfn.IFS(
AK1450="MPR ISSUE","TX ISSUE",
AK1450="BSS Hardware Issue","RAN ISSUE",
AK1450="Sites strategiques, MLL, Pylone, etc.","ENVTECH",
AK1450="AKTIVCO DEFAUT GE &amp; POWER Cabinet","POWER ISSUE",
AK1450="AKTIVCO Coupure ENEO &amp; Baisse de tension","POWER ISSUE",
AK1450="Coupure ENEO &amp; Baisse de tension","POWER ISSUE",
AK1450="Defaut GE &amp; POWER Cabinet","POWER ISSUE",
AK1450="Sharing","POWER ISSUE",
AK1450="Sites strategiques &amp; DataCenter","POWER ISSUE",
AK1450="Exclu","Exclu",
AK1450="SAT","TX ISSUE",
AK1450="SPARE-ISSUE","SPARE-ISSUE",
AK1450="Fiber CAmtel","TX ISSUE",
AK1450="Fiber AOF","TX ISSUE",
AK1450="Projet OCM (HUAWEI)","TRAVAUX-HUAWEI",
AK1450="Projet OCM (NOKIA)","TRAVAUX -NOKIA",
AK1450="ACCESS-ISSUE","ACCESS-ISSUE",
AK1450="Projet OCM (ZTE, NOKIA, autres projets)","TRAVAUX OCM",
AK1450="No root CAuse","No root cause",
AK1450="ODU HS","TX ISSUE",
AK1450="IP &amp; VLAN","TX ISSUE",
AK1450="Warehouse HUAWEI","SPARE-ISSUE",
AK1450="SPARE-HS","SPARE-ISSUE",
AK1450="Power Telco","RAN ISSUE",AK1450="no impacts","no impacts"
),"")</f>
        <v>No root cause</v>
      </c>
      <c r="AK1450" s="81" t="s">
        <v>5620</v>
      </c>
      <c r="AL1450" s="56" t="str" cm="1">
        <f t="array" ref="AL1450">IFERROR(_xlfn.IFS(
AK1450="MPR ISSUE","ACTIVE",
AK1450="BSS Hardware Issue","ACTIVE",
AK1450="Sites strategiques, MLL, Pylone, etc.","PASSIVE",
AK1450="AKTIVCO DEFAUT GE &amp; POWER Cabinet","PASSIVE",
AK1450="AKTIVCO Coupure ENEO &amp; Baisse de tension","PASSIVE",
AK1450="Coupure ENEO &amp; Baisse de tension","PASSIVE",
AK1450="Defaut GE &amp; POWER Cabinet","PASSIVE",
AK1450="Sharing","PASSIVE",
AK1450="Sites strategiques &amp; DataCenter","PASSIVE",
AK1450="Exclu","Exclu",
AK1450="SAT","ACTIVE",
AK1450="SPARE-ISSUE","SPARE-ISSUE",
AK1450="Fiber CAmtel","ACTIVE",
AK1450="Fiber AOF","ACTIVE",
AK1450="Projet OCM (HUAWEI)","PLANNED WORKS",
AK1450="Projet OCM (NOKIA)","PLANNED WORKS",
AK1450="ACCESS-ISSUE","ACCESS-ISSUE",
AK1450="Projet OCM (ZTE, NOKIA, autres projets)","PLANNED WORKS",
AK1450="No root CAuse","No root cause",
AK1450="ODU HS","ACTIVE",
AK1450="IP &amp; VLAN","ACTIVE",
AK1450="Warehouse HUAWEI","SPARE-ISSUE",
AK1450="SPARE-HS","SPARE-ISSUE",
AK1450="Power Telco","ACTIVE", AK1450="no impacts","no impacts"
),"")</f>
        <v>No root cause</v>
      </c>
      <c r="AM1450" s="108" t="s">
        <v>5537</v>
      </c>
      <c r="AN1450" s="117" t="s">
        <v>2327</v>
      </c>
      <c r="AP1450" s="23" t="s">
        <v>5537</v>
      </c>
      <c r="AQ1450" s="23" t="s">
        <v>5537</v>
      </c>
      <c r="AR1450" s="7"/>
      <c r="AS1450" s="6"/>
      <c r="AT1450" s="7"/>
      <c r="AU1450" s="3" t="s">
        <v>5537</v>
      </c>
      <c r="AV1450" s="24" t="s">
        <v>5537</v>
      </c>
      <c r="AW1450" s="24" t="s">
        <v>5537</v>
      </c>
      <c r="AX1450" s="24" t="s">
        <v>5537</v>
      </c>
      <c r="AY1450" s="24" t="s">
        <v>5537</v>
      </c>
      <c r="AZ1450" s="24" t="s">
        <v>5537</v>
      </c>
      <c r="BA1450" s="24" t="s">
        <v>5537</v>
      </c>
      <c r="BB1450" s="24" t="s">
        <v>5537</v>
      </c>
      <c r="BC1450" s="24" t="s">
        <v>5537</v>
      </c>
      <c r="BD1450" s="24" t="s">
        <v>5537</v>
      </c>
      <c r="BE1450" s="24" t="s">
        <v>5537</v>
      </c>
      <c r="BF1450" s="24" t="s">
        <v>5537</v>
      </c>
      <c r="BG1450" s="24" t="s">
        <v>5537</v>
      </c>
      <c r="BH1450" s="24" t="s">
        <v>5537</v>
      </c>
      <c r="BI1450" s="9" t="s">
        <v>5537</v>
      </c>
      <c r="BJ1450" s="14"/>
      <c r="BK1450" s="14" t="s">
        <v>5537</v>
      </c>
      <c r="BL1450" s="14" t="str">
        <f>_xlfn.XLOOKUP(B1450,'[4]cell downs 18042026 17h'!$B:$B,'[4]cell downs 18042026 17h'!$B:$B,"")</f>
        <v/>
      </c>
      <c r="BM1450" s="14" t="str">
        <f>_xlfn.XLOOKUP(B1450,'[5]Cells Huawei 19042026 15h'!$B:$B,'[5]Cells Huawei 19042026 15h'!$B:$B,"")</f>
        <v/>
      </c>
      <c r="BN1450" s="9" t="str">
        <f>_xlfn.XLOOKUP(B1450,'[6]cells down 19042026 9H40'!$B:$B,'[6]cells down 19042026 9H40'!$B:$B,"")</f>
        <v/>
      </c>
      <c r="BO1450" s="9" t="s">
        <v>5537</v>
      </c>
      <c r="BP1450" s="9" t="s">
        <v>5537</v>
      </c>
    </row>
    <row r="1451" spans="1:68" s="9" customFormat="1" x14ac:dyDescent="0.35">
      <c r="A1451" s="1" t="s">
        <v>2195</v>
      </c>
      <c r="B1451" s="8" t="s">
        <v>2196</v>
      </c>
      <c r="C1451" s="3" t="str">
        <f>_xlfn.XLOOKUP(B1451,'[1]daily break down'!$D:$D,'[1]daily break down'!$E:$E,"")</f>
        <v>Yaounde</v>
      </c>
      <c r="D1451" s="1" t="s">
        <v>21</v>
      </c>
      <c r="E1451" s="1" t="s">
        <v>30</v>
      </c>
      <c r="F1451" s="3" t="s">
        <v>37</v>
      </c>
      <c r="G1451" s="1" t="s">
        <v>38</v>
      </c>
      <c r="H1451" s="41" t="str">
        <f>_xlfn.XLOOKUP(B1451,[2]CALCULATION!$B:$B,[2]CALCULATION!$H:$H,"")</f>
        <v>ZTE</v>
      </c>
      <c r="I1451" s="34">
        <v>0</v>
      </c>
      <c r="J1451" s="34">
        <v>0</v>
      </c>
      <c r="K1451" s="34">
        <v>0</v>
      </c>
      <c r="L1451" s="34">
        <v>0</v>
      </c>
      <c r="M1451" s="34">
        <v>0</v>
      </c>
      <c r="N1451" s="34">
        <v>0</v>
      </c>
      <c r="O1451" s="34">
        <v>0</v>
      </c>
      <c r="P1451" s="34">
        <v>0</v>
      </c>
      <c r="Q1451" s="34">
        <v>0</v>
      </c>
      <c r="R1451" s="34">
        <v>0</v>
      </c>
      <c r="S1451" s="109">
        <v>2.4465982085020532</v>
      </c>
      <c r="T1451" s="109">
        <f>_xlfn.XLOOKUP(B1451,'[3]Nur des jours'!$B:$B,'[3]Nur des jours'!$U:$U,"")</f>
        <v>0</v>
      </c>
      <c r="U1451" s="109">
        <v>0</v>
      </c>
      <c r="V1451" s="109">
        <v>0</v>
      </c>
      <c r="W1451" s="109">
        <v>0</v>
      </c>
      <c r="X1451" s="109">
        <v>0</v>
      </c>
      <c r="Y1451" s="109">
        <v>0</v>
      </c>
      <c r="Z1451" s="109">
        <v>0</v>
      </c>
      <c r="AA1451" s="109">
        <v>0</v>
      </c>
      <c r="AB1451" s="109">
        <v>0</v>
      </c>
      <c r="AC1451" s="109">
        <v>0</v>
      </c>
      <c r="AD1451" s="109">
        <v>0</v>
      </c>
      <c r="AE1451" s="109">
        <v>0</v>
      </c>
      <c r="AF1451" s="109">
        <v>0</v>
      </c>
      <c r="AG1451" s="57" t="str">
        <f>_xlfn.XLOOKUP(B1451,[3]CALCULATION!$B:$B,[3]CALCULATION!$M:$M,"")</f>
        <v>Operationnel</v>
      </c>
      <c r="AH1451" s="57"/>
      <c r="AI1451" s="56" t="str" cm="1">
        <f t="array" ref="AI1451">IFERROR(_xlfn.IFS(
AK1451="MPR ISSUE","PDH",
AK1451="BSS Hardware Issue","BSS",
AK1451="Sites strategiques, MLL, Pylone, etc.","ENVTECH",
AK1451="AKTIVCO DEFAUT GE &amp; POWER Cabinet","AKTIVCO",
AK1451="AKTIVCO Coupure ENEO &amp; Baisse de tension","AKTIVCO GRID ONLY",
AK1451="Coupure ENEO &amp; Baisse de tension","IHS GRID ONLY",
AK1451="Defaut GE &amp; POWER Cabinet","IHS",
AK1451="Sharing","Partners",
AK1451="Sites strategiques &amp; DataCenter","SST &amp; DC",
AK1451="Exclu","Exclu",
AK1451="SAT","SAT",
AK1451="SPARE-ISSUE","SPARE-ISSUE",
AK1451="Fiber CAmtel","TRANS_FO_CAMTEL",
AK1451="Fiber AOF","Fiber AOF",
AK1451="Projet OCM (HUAWEI)","TRAVAUX-HUAWEI",
AK1451="Projet OCM (NOKIA)","TRAVAUX-NOKIA",
AK1451="ACCESS-ISSUE","ACCESS-ISSUE",
AK1451="Projet OCM (ZTE, NOKIA, autres projets)","TRAVAUX OCM",
AK1451="No root CAuse","No root cause",
AK1451="ODU HS","PDH",
AK1451="IP &amp; VLAN","PDH",
AK1451="Warehouse HUAWEI","SPARE-ISSUE",
AK1451="SPARE-HS","SPARE-ISSUE",
AK1451="Power Telco","BSS",AK1451="no impacts","no impacts"
),"")</f>
        <v>No root cause</v>
      </c>
      <c r="AJ1451" s="56" t="str" cm="1">
        <f t="array" ref="AJ1451">IFERROR(_xlfn.IFS(
AK1451="MPR ISSUE","TX ISSUE",
AK1451="BSS Hardware Issue","RAN ISSUE",
AK1451="Sites strategiques, MLL, Pylone, etc.","ENVTECH",
AK1451="AKTIVCO DEFAUT GE &amp; POWER Cabinet","POWER ISSUE",
AK1451="AKTIVCO Coupure ENEO &amp; Baisse de tension","POWER ISSUE",
AK1451="Coupure ENEO &amp; Baisse de tension","POWER ISSUE",
AK1451="Defaut GE &amp; POWER Cabinet","POWER ISSUE",
AK1451="Sharing","POWER ISSUE",
AK1451="Sites strategiques &amp; DataCenter","POWER ISSUE",
AK1451="Exclu","Exclu",
AK1451="SAT","TX ISSUE",
AK1451="SPARE-ISSUE","SPARE-ISSUE",
AK1451="Fiber CAmtel","TX ISSUE",
AK1451="Fiber AOF","TX ISSUE",
AK1451="Projet OCM (HUAWEI)","TRAVAUX-HUAWEI",
AK1451="Projet OCM (NOKIA)","TRAVAUX -NOKIA",
AK1451="ACCESS-ISSUE","ACCESS-ISSUE",
AK1451="Projet OCM (ZTE, NOKIA, autres projets)","TRAVAUX OCM",
AK1451="No root CAuse","No root cause",
AK1451="ODU HS","TX ISSUE",
AK1451="IP &amp; VLAN","TX ISSUE",
AK1451="Warehouse HUAWEI","SPARE-ISSUE",
AK1451="SPARE-HS","SPARE-ISSUE",
AK1451="Power Telco","RAN ISSUE",AK1451="no impacts","no impacts"
),"")</f>
        <v>No root cause</v>
      </c>
      <c r="AK1451" s="81" t="s">
        <v>5620</v>
      </c>
      <c r="AL1451" s="56" t="str" cm="1">
        <f t="array" ref="AL1451">IFERROR(_xlfn.IFS(
AK1451="MPR ISSUE","ACTIVE",
AK1451="BSS Hardware Issue","ACTIVE",
AK1451="Sites strategiques, MLL, Pylone, etc.","PASSIVE",
AK1451="AKTIVCO DEFAUT GE &amp; POWER Cabinet","PASSIVE",
AK1451="AKTIVCO Coupure ENEO &amp; Baisse de tension","PASSIVE",
AK1451="Coupure ENEO &amp; Baisse de tension","PASSIVE",
AK1451="Defaut GE &amp; POWER Cabinet","PASSIVE",
AK1451="Sharing","PASSIVE",
AK1451="Sites strategiques &amp; DataCenter","PASSIVE",
AK1451="Exclu","Exclu",
AK1451="SAT","ACTIVE",
AK1451="SPARE-ISSUE","SPARE-ISSUE",
AK1451="Fiber CAmtel","ACTIVE",
AK1451="Fiber AOF","ACTIVE",
AK1451="Projet OCM (HUAWEI)","PLANNED WORKS",
AK1451="Projet OCM (NOKIA)","PLANNED WORKS",
AK1451="ACCESS-ISSUE","ACCESS-ISSUE",
AK1451="Projet OCM (ZTE, NOKIA, autres projets)","PLANNED WORKS",
AK1451="No root CAuse","No root cause",
AK1451="ODU HS","ACTIVE",
AK1451="IP &amp; VLAN","ACTIVE",
AK1451="Warehouse HUAWEI","SPARE-ISSUE",
AK1451="SPARE-HS","SPARE-ISSUE",
AK1451="Power Telco","ACTIVE", AK1451="no impacts","no impacts"
),"")</f>
        <v>No root cause</v>
      </c>
      <c r="AM1451" s="108" t="s">
        <v>5537</v>
      </c>
      <c r="AN1451" s="117" t="s">
        <v>2196</v>
      </c>
      <c r="AP1451" s="23" t="s">
        <v>5537</v>
      </c>
      <c r="AQ1451" s="23" t="s">
        <v>5537</v>
      </c>
      <c r="AR1451" s="7"/>
      <c r="AS1451" s="6"/>
      <c r="AT1451" s="7"/>
      <c r="AU1451" s="3" t="s">
        <v>5537</v>
      </c>
      <c r="AV1451" s="24" t="s">
        <v>5537</v>
      </c>
      <c r="AW1451" s="24" t="s">
        <v>5537</v>
      </c>
      <c r="AX1451" s="24" t="s">
        <v>5537</v>
      </c>
      <c r="AY1451" s="24" t="s">
        <v>5537</v>
      </c>
      <c r="AZ1451" s="24" t="s">
        <v>5537</v>
      </c>
      <c r="BA1451" s="24" t="s">
        <v>5537</v>
      </c>
      <c r="BB1451" s="24" t="s">
        <v>5537</v>
      </c>
      <c r="BC1451" s="24" t="s">
        <v>5537</v>
      </c>
      <c r="BD1451" s="24" t="s">
        <v>5537</v>
      </c>
      <c r="BE1451" s="24" t="s">
        <v>5537</v>
      </c>
      <c r="BF1451" s="24" t="s">
        <v>5537</v>
      </c>
      <c r="BG1451" s="24" t="s">
        <v>5537</v>
      </c>
      <c r="BH1451" s="24" t="s">
        <v>5537</v>
      </c>
      <c r="BI1451" s="9" t="s">
        <v>5537</v>
      </c>
      <c r="BJ1451" s="14"/>
      <c r="BK1451" s="14" t="s">
        <v>5537</v>
      </c>
      <c r="BL1451" s="14" t="str">
        <f>_xlfn.XLOOKUP(B1451,'[4]cell downs 18042026 17h'!$B:$B,'[4]cell downs 18042026 17h'!$B:$B,"")</f>
        <v/>
      </c>
      <c r="BM1451" s="14" t="str">
        <f>_xlfn.XLOOKUP(B1451,'[5]Cells Huawei 19042026 15h'!$B:$B,'[5]Cells Huawei 19042026 15h'!$B:$B,"")</f>
        <v/>
      </c>
      <c r="BN1451" s="9" t="str">
        <f>_xlfn.XLOOKUP(B1451,'[6]cells down 19042026 9H40'!$B:$B,'[6]cells down 19042026 9H40'!$B:$B,"")</f>
        <v/>
      </c>
      <c r="BO1451" s="9" t="s">
        <v>5537</v>
      </c>
      <c r="BP1451" s="9" t="s">
        <v>594</v>
      </c>
    </row>
    <row r="1452" spans="1:68" s="9" customFormat="1" x14ac:dyDescent="0.35">
      <c r="A1452" s="1" t="s">
        <v>100</v>
      </c>
      <c r="B1452" s="8" t="s">
        <v>101</v>
      </c>
      <c r="C1452" s="3" t="str">
        <f>_xlfn.XLOOKUP(B1452,'[1]daily break down'!$D:$D,'[1]daily break down'!$E:$E,"")</f>
        <v>OUEST</v>
      </c>
      <c r="D1452" s="1" t="s">
        <v>11</v>
      </c>
      <c r="E1452" s="1" t="s">
        <v>12</v>
      </c>
      <c r="F1452" s="3" t="s">
        <v>102</v>
      </c>
      <c r="G1452" s="1" t="s">
        <v>103</v>
      </c>
      <c r="H1452" s="39" t="str">
        <f>_xlfn.XLOOKUP(B1452,[2]CALCULATION!$B:$B,[2]CALCULATION!$H:$H,"")</f>
        <v>Huawei</v>
      </c>
      <c r="I1452" s="34">
        <v>0</v>
      </c>
      <c r="J1452" s="34">
        <v>0</v>
      </c>
      <c r="K1452" s="34">
        <v>0</v>
      </c>
      <c r="L1452" s="34">
        <v>0</v>
      </c>
      <c r="M1452" s="34">
        <v>0</v>
      </c>
      <c r="N1452" s="34">
        <v>0</v>
      </c>
      <c r="O1452" s="34">
        <v>0</v>
      </c>
      <c r="P1452" s="34">
        <v>0</v>
      </c>
      <c r="Q1452" s="34">
        <v>0</v>
      </c>
      <c r="R1452" s="34">
        <v>0</v>
      </c>
      <c r="S1452" s="109">
        <v>5.8839706876920843</v>
      </c>
      <c r="T1452" s="109">
        <f>_xlfn.XLOOKUP(B1452,'[3]Nur des jours'!$B:$B,'[3]Nur des jours'!$U:$U,"")</f>
        <v>0</v>
      </c>
      <c r="U1452" s="109">
        <v>0</v>
      </c>
      <c r="V1452" s="109">
        <v>0</v>
      </c>
      <c r="W1452" s="109">
        <v>0</v>
      </c>
      <c r="X1452" s="109">
        <v>0</v>
      </c>
      <c r="Y1452" s="109">
        <v>0</v>
      </c>
      <c r="Z1452" s="109">
        <v>0</v>
      </c>
      <c r="AA1452" s="109">
        <v>0</v>
      </c>
      <c r="AB1452" s="109">
        <v>0</v>
      </c>
      <c r="AC1452" s="109">
        <v>0</v>
      </c>
      <c r="AD1452" s="109">
        <v>0</v>
      </c>
      <c r="AE1452" s="109">
        <v>0</v>
      </c>
      <c r="AF1452" s="109">
        <v>0</v>
      </c>
      <c r="AG1452" s="57" t="str">
        <f>_xlfn.XLOOKUP(B1452,[3]CALCULATION!$B:$B,[3]CALCULATION!$M:$M,"")</f>
        <v>Operationnel</v>
      </c>
      <c r="AH1452" s="57"/>
      <c r="AI1452" s="56" t="str" cm="1">
        <f t="array" ref="AI1452">IFERROR(_xlfn.IFS(
AK1452="MPR ISSUE","PDH",
AK1452="BSS Hardware Issue","BSS",
AK1452="Sites strategiques, MLL, Pylone, etc.","ENVTECH",
AK1452="AKTIVCO DEFAUT GE &amp; POWER Cabinet","AKTIVCO",
AK1452="AKTIVCO Coupure ENEO &amp; Baisse de tension","AKTIVCO GRID ONLY",
AK1452="Coupure ENEO &amp; Baisse de tension","IHS GRID ONLY",
AK1452="Defaut GE &amp; POWER Cabinet","IHS",
AK1452="Sharing","Partners",
AK1452="Sites strategiques &amp; DataCenter","SST &amp; DC",
AK1452="Exclu","Exclu",
AK1452="SAT","SAT",
AK1452="SPARE-ISSUE","SPARE-ISSUE",
AK1452="Fiber CAmtel","TRANS_FO_CAMTEL",
AK1452="Fiber AOF","Fiber AOF",
AK1452="Projet OCM (HUAWEI)","TRAVAUX-HUAWEI",
AK1452="Projet OCM (NOKIA)","TRAVAUX-NOKIA",
AK1452="ACCESS-ISSUE","ACCESS-ISSUE",
AK1452="Projet OCM (ZTE, NOKIA, autres projets)","TRAVAUX OCM",
AK1452="No root CAuse","No root cause",
AK1452="ODU HS","PDH",
AK1452="IP &amp; VLAN","PDH",
AK1452="Warehouse HUAWEI","SPARE-ISSUE",
AK1452="SPARE-HS","SPARE-ISSUE",
AK1452="Power Telco","BSS",AK1452="no impacts","no impacts"
),"")</f>
        <v>No root cause</v>
      </c>
      <c r="AJ1452" s="56" t="str" cm="1">
        <f t="array" ref="AJ1452">IFERROR(_xlfn.IFS(
AK1452="MPR ISSUE","TX ISSUE",
AK1452="BSS Hardware Issue","RAN ISSUE",
AK1452="Sites strategiques, MLL, Pylone, etc.","ENVTECH",
AK1452="AKTIVCO DEFAUT GE &amp; POWER Cabinet","POWER ISSUE",
AK1452="AKTIVCO Coupure ENEO &amp; Baisse de tension","POWER ISSUE",
AK1452="Coupure ENEO &amp; Baisse de tension","POWER ISSUE",
AK1452="Defaut GE &amp; POWER Cabinet","POWER ISSUE",
AK1452="Sharing","POWER ISSUE",
AK1452="Sites strategiques &amp; DataCenter","POWER ISSUE",
AK1452="Exclu","Exclu",
AK1452="SAT","TX ISSUE",
AK1452="SPARE-ISSUE","SPARE-ISSUE",
AK1452="Fiber CAmtel","TX ISSUE",
AK1452="Fiber AOF","TX ISSUE",
AK1452="Projet OCM (HUAWEI)","TRAVAUX-HUAWEI",
AK1452="Projet OCM (NOKIA)","TRAVAUX -NOKIA",
AK1452="ACCESS-ISSUE","ACCESS-ISSUE",
AK1452="Projet OCM (ZTE, NOKIA, autres projets)","TRAVAUX OCM",
AK1452="No root CAuse","No root cause",
AK1452="ODU HS","TX ISSUE",
AK1452="IP &amp; VLAN","TX ISSUE",
AK1452="Warehouse HUAWEI","SPARE-ISSUE",
AK1452="SPARE-HS","SPARE-ISSUE",
AK1452="Power Telco","RAN ISSUE",AK1452="no impacts","no impacts"
),"")</f>
        <v>No root cause</v>
      </c>
      <c r="AK1452" s="81" t="s">
        <v>5620</v>
      </c>
      <c r="AL1452" s="56" t="str" cm="1">
        <f t="array" ref="AL1452">IFERROR(_xlfn.IFS(
AK1452="MPR ISSUE","ACTIVE",
AK1452="BSS Hardware Issue","ACTIVE",
AK1452="Sites strategiques, MLL, Pylone, etc.","PASSIVE",
AK1452="AKTIVCO DEFAUT GE &amp; POWER Cabinet","PASSIVE",
AK1452="AKTIVCO Coupure ENEO &amp; Baisse de tension","PASSIVE",
AK1452="Coupure ENEO &amp; Baisse de tension","PASSIVE",
AK1452="Defaut GE &amp; POWER Cabinet","PASSIVE",
AK1452="Sharing","PASSIVE",
AK1452="Sites strategiques &amp; DataCenter","PASSIVE",
AK1452="Exclu","Exclu",
AK1452="SAT","ACTIVE",
AK1452="SPARE-ISSUE","SPARE-ISSUE",
AK1452="Fiber CAmtel","ACTIVE",
AK1452="Fiber AOF","ACTIVE",
AK1452="Projet OCM (HUAWEI)","PLANNED WORKS",
AK1452="Projet OCM (NOKIA)","PLANNED WORKS",
AK1452="ACCESS-ISSUE","ACCESS-ISSUE",
AK1452="Projet OCM (ZTE, NOKIA, autres projets)","PLANNED WORKS",
AK1452="No root CAuse","No root cause",
AK1452="ODU HS","ACTIVE",
AK1452="IP &amp; VLAN","ACTIVE",
AK1452="Warehouse HUAWEI","SPARE-ISSUE",
AK1452="SPARE-HS","SPARE-ISSUE",
AK1452="Power Telco","ACTIVE", AK1452="no impacts","no impacts"
),"")</f>
        <v>No root cause</v>
      </c>
      <c r="AM1452" s="108" t="s">
        <v>5537</v>
      </c>
      <c r="AN1452" s="117" t="s">
        <v>101</v>
      </c>
      <c r="AP1452" s="23" t="s">
        <v>5537</v>
      </c>
      <c r="AQ1452" s="23" t="s">
        <v>5537</v>
      </c>
      <c r="AR1452" s="7"/>
      <c r="AS1452" s="6"/>
      <c r="AT1452" s="7"/>
      <c r="AU1452" s="3" t="s">
        <v>5537</v>
      </c>
      <c r="AV1452" s="24" t="s">
        <v>5537</v>
      </c>
      <c r="AW1452" s="24" t="s">
        <v>5537</v>
      </c>
      <c r="AX1452" s="24" t="s">
        <v>5537</v>
      </c>
      <c r="AY1452" s="24" t="s">
        <v>5537</v>
      </c>
      <c r="AZ1452" s="24" t="s">
        <v>5537</v>
      </c>
      <c r="BA1452" s="24" t="s">
        <v>5537</v>
      </c>
      <c r="BB1452" s="24" t="s">
        <v>5537</v>
      </c>
      <c r="BC1452" s="24" t="s">
        <v>5537</v>
      </c>
      <c r="BD1452" s="24" t="s">
        <v>5537</v>
      </c>
      <c r="BE1452" s="24" t="s">
        <v>5537</v>
      </c>
      <c r="BF1452" s="24" t="s">
        <v>5537</v>
      </c>
      <c r="BG1452" s="24" t="s">
        <v>5537</v>
      </c>
      <c r="BH1452" s="24" t="s">
        <v>5537</v>
      </c>
      <c r="BI1452" s="9" t="s">
        <v>5537</v>
      </c>
      <c r="BJ1452" s="14"/>
      <c r="BK1452" s="14" t="s">
        <v>5537</v>
      </c>
      <c r="BL1452" s="14" t="str">
        <f>_xlfn.XLOOKUP(B1452,'[4]cell downs 18042026 17h'!$B:$B,'[4]cell downs 18042026 17h'!$B:$B,"")</f>
        <v/>
      </c>
      <c r="BM1452" s="14" t="str">
        <f>_xlfn.XLOOKUP(B1452,'[5]Cells Huawei 19042026 15h'!$B:$B,'[5]Cells Huawei 19042026 15h'!$B:$B,"")</f>
        <v/>
      </c>
      <c r="BN1452" s="9" t="str">
        <f>_xlfn.XLOOKUP(B1452,'[6]cells down 19042026 9H40'!$B:$B,'[6]cells down 19042026 9H40'!$B:$B,"")</f>
        <v/>
      </c>
      <c r="BO1452" s="9" t="s">
        <v>101</v>
      </c>
      <c r="BP1452" s="9" t="s">
        <v>1713</v>
      </c>
    </row>
    <row r="1453" spans="1:68" s="9" customFormat="1" x14ac:dyDescent="0.35">
      <c r="A1453" s="1" t="s">
        <v>2145</v>
      </c>
      <c r="B1453" s="8" t="s">
        <v>2146</v>
      </c>
      <c r="C1453" s="3" t="str">
        <f>_xlfn.XLOOKUP(B1453,'[1]daily break down'!$D:$D,'[1]daily break down'!$E:$E,"")</f>
        <v>Yaounde</v>
      </c>
      <c r="D1453" s="1" t="s">
        <v>21</v>
      </c>
      <c r="E1453" s="1" t="s">
        <v>36</v>
      </c>
      <c r="F1453" s="3" t="s">
        <v>37</v>
      </c>
      <c r="G1453" s="1" t="s">
        <v>38</v>
      </c>
      <c r="H1453" s="41" t="str">
        <f>_xlfn.XLOOKUP(B1453,[2]CALCULATION!$B:$B,[2]CALCULATION!$H:$H,"")</f>
        <v>ZTE</v>
      </c>
      <c r="I1453" s="34">
        <v>0</v>
      </c>
      <c r="J1453" s="34">
        <v>0</v>
      </c>
      <c r="K1453" s="34">
        <v>0</v>
      </c>
      <c r="L1453" s="34">
        <v>0</v>
      </c>
      <c r="M1453" s="34">
        <v>0</v>
      </c>
      <c r="N1453" s="34">
        <v>0</v>
      </c>
      <c r="O1453" s="34">
        <v>0</v>
      </c>
      <c r="P1453" s="34">
        <v>0</v>
      </c>
      <c r="Q1453" s="34">
        <v>0</v>
      </c>
      <c r="R1453" s="34">
        <v>0</v>
      </c>
      <c r="S1453" s="109">
        <v>1.2217742050548894</v>
      </c>
      <c r="T1453" s="109">
        <f>_xlfn.XLOOKUP(B1453,'[3]Nur des jours'!$B:$B,'[3]Nur des jours'!$U:$U,"")</f>
        <v>0</v>
      </c>
      <c r="U1453" s="109">
        <v>0</v>
      </c>
      <c r="V1453" s="109">
        <v>0</v>
      </c>
      <c r="W1453" s="109">
        <v>0</v>
      </c>
      <c r="X1453" s="109">
        <v>0</v>
      </c>
      <c r="Y1453" s="109">
        <v>0</v>
      </c>
      <c r="Z1453" s="109">
        <v>0</v>
      </c>
      <c r="AA1453" s="109">
        <v>0</v>
      </c>
      <c r="AB1453" s="109">
        <v>0</v>
      </c>
      <c r="AC1453" s="109">
        <v>0</v>
      </c>
      <c r="AD1453" s="109">
        <v>0</v>
      </c>
      <c r="AE1453" s="109">
        <v>0</v>
      </c>
      <c r="AF1453" s="109">
        <v>0</v>
      </c>
      <c r="AG1453" s="57" t="str">
        <f>_xlfn.XLOOKUP(B1453,[3]CALCULATION!$B:$B,[3]CALCULATION!$M:$M,"")</f>
        <v>Operationnel</v>
      </c>
      <c r="AH1453" s="57"/>
      <c r="AI1453" s="56" t="str" cm="1">
        <f t="array" ref="AI1453">IFERROR(_xlfn.IFS(
AK1453="MPR ISSUE","PDH",
AK1453="BSS Hardware Issue","BSS",
AK1453="Sites strategiques, MLL, Pylone, etc.","ENVTECH",
AK1453="AKTIVCO DEFAUT GE &amp; POWER Cabinet","AKTIVCO",
AK1453="AKTIVCO Coupure ENEO &amp; Baisse de tension","AKTIVCO GRID ONLY",
AK1453="Coupure ENEO &amp; Baisse de tension","IHS GRID ONLY",
AK1453="Defaut GE &amp; POWER Cabinet","IHS",
AK1453="Sharing","Partners",
AK1453="Sites strategiques &amp; DataCenter","SST &amp; DC",
AK1453="Exclu","Exclu",
AK1453="SAT","SAT",
AK1453="SPARE-ISSUE","SPARE-ISSUE",
AK1453="Fiber CAmtel","TRANS_FO_CAMTEL",
AK1453="Fiber AOF","Fiber AOF",
AK1453="Projet OCM (HUAWEI)","TRAVAUX-HUAWEI",
AK1453="Projet OCM (NOKIA)","TRAVAUX-NOKIA",
AK1453="ACCESS-ISSUE","ACCESS-ISSUE",
AK1453="Projet OCM (ZTE, NOKIA, autres projets)","TRAVAUX OCM",
AK1453="No root CAuse","No root cause",
AK1453="ODU HS","PDH",
AK1453="IP &amp; VLAN","PDH",
AK1453="Warehouse HUAWEI","SPARE-ISSUE",
AK1453="SPARE-HS","SPARE-ISSUE",
AK1453="Power Telco","BSS",AK1453="no impacts","no impacts"
),"")</f>
        <v>No root cause</v>
      </c>
      <c r="AJ1453" s="56" t="str" cm="1">
        <f t="array" ref="AJ1453">IFERROR(_xlfn.IFS(
AK1453="MPR ISSUE","TX ISSUE",
AK1453="BSS Hardware Issue","RAN ISSUE",
AK1453="Sites strategiques, MLL, Pylone, etc.","ENVTECH",
AK1453="AKTIVCO DEFAUT GE &amp; POWER Cabinet","POWER ISSUE",
AK1453="AKTIVCO Coupure ENEO &amp; Baisse de tension","POWER ISSUE",
AK1453="Coupure ENEO &amp; Baisse de tension","POWER ISSUE",
AK1453="Defaut GE &amp; POWER Cabinet","POWER ISSUE",
AK1453="Sharing","POWER ISSUE",
AK1453="Sites strategiques &amp; DataCenter","POWER ISSUE",
AK1453="Exclu","Exclu",
AK1453="SAT","TX ISSUE",
AK1453="SPARE-ISSUE","SPARE-ISSUE",
AK1453="Fiber CAmtel","TX ISSUE",
AK1453="Fiber AOF","TX ISSUE",
AK1453="Projet OCM (HUAWEI)","TRAVAUX-HUAWEI",
AK1453="Projet OCM (NOKIA)","TRAVAUX -NOKIA",
AK1453="ACCESS-ISSUE","ACCESS-ISSUE",
AK1453="Projet OCM (ZTE, NOKIA, autres projets)","TRAVAUX OCM",
AK1453="No root CAuse","No root cause",
AK1453="ODU HS","TX ISSUE",
AK1453="IP &amp; VLAN","TX ISSUE",
AK1453="Warehouse HUAWEI","SPARE-ISSUE",
AK1453="SPARE-HS","SPARE-ISSUE",
AK1453="Power Telco","RAN ISSUE",AK1453="no impacts","no impacts"
),"")</f>
        <v>No root cause</v>
      </c>
      <c r="AK1453" s="81" t="s">
        <v>5620</v>
      </c>
      <c r="AL1453" s="56" t="str" cm="1">
        <f t="array" ref="AL1453">IFERROR(_xlfn.IFS(
AK1453="MPR ISSUE","ACTIVE",
AK1453="BSS Hardware Issue","ACTIVE",
AK1453="Sites strategiques, MLL, Pylone, etc.","PASSIVE",
AK1453="AKTIVCO DEFAUT GE &amp; POWER Cabinet","PASSIVE",
AK1453="AKTIVCO Coupure ENEO &amp; Baisse de tension","PASSIVE",
AK1453="Coupure ENEO &amp; Baisse de tension","PASSIVE",
AK1453="Defaut GE &amp; POWER Cabinet","PASSIVE",
AK1453="Sharing","PASSIVE",
AK1453="Sites strategiques &amp; DataCenter","PASSIVE",
AK1453="Exclu","Exclu",
AK1453="SAT","ACTIVE",
AK1453="SPARE-ISSUE","SPARE-ISSUE",
AK1453="Fiber CAmtel","ACTIVE",
AK1453="Fiber AOF","ACTIVE",
AK1453="Projet OCM (HUAWEI)","PLANNED WORKS",
AK1453="Projet OCM (NOKIA)","PLANNED WORKS",
AK1453="ACCESS-ISSUE","ACCESS-ISSUE",
AK1453="Projet OCM (ZTE, NOKIA, autres projets)","PLANNED WORKS",
AK1453="No root CAuse","No root cause",
AK1453="ODU HS","ACTIVE",
AK1453="IP &amp; VLAN","ACTIVE",
AK1453="Warehouse HUAWEI","SPARE-ISSUE",
AK1453="SPARE-HS","SPARE-ISSUE",
AK1453="Power Telco","ACTIVE", AK1453="no impacts","no impacts"
),"")</f>
        <v>No root cause</v>
      </c>
      <c r="AM1453" s="108" t="s">
        <v>5537</v>
      </c>
      <c r="AN1453" s="117" t="s">
        <v>2146</v>
      </c>
      <c r="AP1453" s="23" t="s">
        <v>5537</v>
      </c>
      <c r="AQ1453" s="23" t="s">
        <v>5537</v>
      </c>
      <c r="AR1453" s="7"/>
      <c r="AS1453" s="6"/>
      <c r="AT1453" s="7"/>
      <c r="AU1453" s="3" t="s">
        <v>5537</v>
      </c>
      <c r="AV1453" s="24" t="s">
        <v>5537</v>
      </c>
      <c r="AW1453" s="24" t="s">
        <v>5537</v>
      </c>
      <c r="AX1453" s="24" t="s">
        <v>5537</v>
      </c>
      <c r="AY1453" s="24" t="s">
        <v>5537</v>
      </c>
      <c r="AZ1453" s="24" t="s">
        <v>5537</v>
      </c>
      <c r="BA1453" s="24" t="s">
        <v>5537</v>
      </c>
      <c r="BB1453" s="24" t="s">
        <v>5537</v>
      </c>
      <c r="BC1453" s="24" t="s">
        <v>5537</v>
      </c>
      <c r="BD1453" s="24" t="s">
        <v>5537</v>
      </c>
      <c r="BE1453" s="24" t="s">
        <v>5537</v>
      </c>
      <c r="BF1453" s="24" t="s">
        <v>5537</v>
      </c>
      <c r="BG1453" s="24" t="s">
        <v>5537</v>
      </c>
      <c r="BH1453" s="24" t="s">
        <v>5537</v>
      </c>
      <c r="BI1453" s="9" t="s">
        <v>5537</v>
      </c>
      <c r="BJ1453" s="14"/>
      <c r="BK1453" s="14" t="s">
        <v>5537</v>
      </c>
      <c r="BL1453" s="14" t="str">
        <f>_xlfn.XLOOKUP(B1453,'[4]cell downs 18042026 17h'!$B:$B,'[4]cell downs 18042026 17h'!$B:$B,"")</f>
        <v/>
      </c>
      <c r="BM1453" s="14" t="str">
        <f>_xlfn.XLOOKUP(B1453,'[5]Cells Huawei 19042026 15h'!$B:$B,'[5]Cells Huawei 19042026 15h'!$B:$B,"")</f>
        <v/>
      </c>
      <c r="BN1453" s="9" t="str">
        <f>_xlfn.XLOOKUP(B1453,'[6]cells down 19042026 9H40'!$B:$B,'[6]cells down 19042026 9H40'!$B:$B,"")</f>
        <v/>
      </c>
      <c r="BO1453" s="9" t="s">
        <v>5537</v>
      </c>
      <c r="BP1453" s="9" t="s">
        <v>318</v>
      </c>
    </row>
    <row r="1454" spans="1:68" s="9" customFormat="1" x14ac:dyDescent="0.35">
      <c r="A1454" s="1" t="s">
        <v>3145</v>
      </c>
      <c r="B1454" s="8" t="s">
        <v>3146</v>
      </c>
      <c r="C1454" s="3" t="str">
        <f>_xlfn.XLOOKUP(B1454,'[1]daily break down'!$D:$D,'[1]daily break down'!$E:$E,"")</f>
        <v>Yaounde</v>
      </c>
      <c r="D1454" s="1" t="s">
        <v>11</v>
      </c>
      <c r="E1454" s="1" t="s">
        <v>12</v>
      </c>
      <c r="F1454" s="3" t="s">
        <v>37</v>
      </c>
      <c r="G1454" s="1" t="s">
        <v>38</v>
      </c>
      <c r="H1454" s="41" t="str">
        <f>_xlfn.XLOOKUP(B1454,[2]CALCULATION!$B:$B,[2]CALCULATION!$H:$H,"")</f>
        <v>ZTE</v>
      </c>
      <c r="I1454" s="34">
        <v>3.8505934087257318E-2</v>
      </c>
      <c r="J1454" s="34">
        <v>0</v>
      </c>
      <c r="K1454" s="34">
        <v>0</v>
      </c>
      <c r="L1454" s="34">
        <v>2.5860863560224118E-2</v>
      </c>
      <c r="M1454" s="34">
        <v>0</v>
      </c>
      <c r="N1454" s="34">
        <v>0</v>
      </c>
      <c r="O1454" s="34">
        <v>2.7323339982250585E-2</v>
      </c>
      <c r="P1454" s="34">
        <v>0</v>
      </c>
      <c r="Q1454" s="34">
        <v>0</v>
      </c>
      <c r="R1454" s="34">
        <v>2.782272217513735E-2</v>
      </c>
      <c r="S1454" s="109">
        <v>0</v>
      </c>
      <c r="T1454" s="109">
        <f>_xlfn.XLOOKUP(B1454,'[3]Nur des jours'!$B:$B,'[3]Nur des jours'!$U:$U,"")</f>
        <v>0</v>
      </c>
      <c r="U1454" s="109">
        <v>0</v>
      </c>
      <c r="V1454" s="109">
        <v>0</v>
      </c>
      <c r="W1454" s="109">
        <v>0</v>
      </c>
      <c r="X1454" s="109">
        <v>0</v>
      </c>
      <c r="Y1454" s="109">
        <v>0</v>
      </c>
      <c r="Z1454" s="109">
        <v>0</v>
      </c>
      <c r="AA1454" s="109">
        <v>0</v>
      </c>
      <c r="AB1454" s="109">
        <v>0</v>
      </c>
      <c r="AC1454" s="109">
        <v>0</v>
      </c>
      <c r="AD1454" s="109">
        <v>0</v>
      </c>
      <c r="AE1454" s="109">
        <v>0</v>
      </c>
      <c r="AF1454" s="109">
        <v>0</v>
      </c>
      <c r="AG1454" s="57" t="str">
        <f>_xlfn.XLOOKUP(B1454,[3]CALCULATION!$B:$B,[3]CALCULATION!$M:$M,"")</f>
        <v>Operationnel</v>
      </c>
      <c r="AH1454" s="57"/>
      <c r="AI1454" s="56" t="str" cm="1">
        <f t="array" ref="AI1454">IFERROR(_xlfn.IFS(
AK1454="MPR ISSUE","PDH",
AK1454="BSS Hardware Issue","BSS",
AK1454="Sites strategiques, MLL, Pylone, etc.","ENVTECH",
AK1454="AKTIVCO DEFAUT GE &amp; POWER Cabinet","AKTIVCO",
AK1454="AKTIVCO Coupure ENEO &amp; Baisse de tension","AKTIVCO GRID ONLY",
AK1454="Coupure ENEO &amp; Baisse de tension","IHS GRID ONLY",
AK1454="Defaut GE &amp; POWER Cabinet","IHS",
AK1454="Sharing","Partners",
AK1454="Sites strategiques &amp; DataCenter","SST &amp; DC",
AK1454="Exclu","Exclu",
AK1454="SAT","SAT",
AK1454="SPARE-ISSUE","SPARE-ISSUE",
AK1454="Fiber CAmtel","TRANS_FO_CAMTEL",
AK1454="Fiber AOF","Fiber AOF",
AK1454="Projet OCM (HUAWEI)","TRAVAUX-HUAWEI",
AK1454="Projet OCM (NOKIA)","TRAVAUX-NOKIA",
AK1454="ACCESS-ISSUE","ACCESS-ISSUE",
AK1454="Projet OCM (ZTE, NOKIA, autres projets)","TRAVAUX OCM",
AK1454="No root CAuse","No root cause",
AK1454="ODU HS","PDH",
AK1454="IP &amp; VLAN","PDH",
AK1454="Warehouse HUAWEI","SPARE-ISSUE",
AK1454="SPARE-HS","SPARE-ISSUE",
AK1454="Power Telco","BSS",AK1454="no impacts","no impacts"
),"")</f>
        <v>No root cause</v>
      </c>
      <c r="AJ1454" s="56" t="str" cm="1">
        <f t="array" ref="AJ1454">IFERROR(_xlfn.IFS(
AK1454="MPR ISSUE","TX ISSUE",
AK1454="BSS Hardware Issue","RAN ISSUE",
AK1454="Sites strategiques, MLL, Pylone, etc.","ENVTECH",
AK1454="AKTIVCO DEFAUT GE &amp; POWER Cabinet","POWER ISSUE",
AK1454="AKTIVCO Coupure ENEO &amp; Baisse de tension","POWER ISSUE",
AK1454="Coupure ENEO &amp; Baisse de tension","POWER ISSUE",
AK1454="Defaut GE &amp; POWER Cabinet","POWER ISSUE",
AK1454="Sharing","POWER ISSUE",
AK1454="Sites strategiques &amp; DataCenter","POWER ISSUE",
AK1454="Exclu","Exclu",
AK1454="SAT","TX ISSUE",
AK1454="SPARE-ISSUE","SPARE-ISSUE",
AK1454="Fiber CAmtel","TX ISSUE",
AK1454="Fiber AOF","TX ISSUE",
AK1454="Projet OCM (HUAWEI)","TRAVAUX-HUAWEI",
AK1454="Projet OCM (NOKIA)","TRAVAUX -NOKIA",
AK1454="ACCESS-ISSUE","ACCESS-ISSUE",
AK1454="Projet OCM (ZTE, NOKIA, autres projets)","TRAVAUX OCM",
AK1454="No root CAuse","No root cause",
AK1454="ODU HS","TX ISSUE",
AK1454="IP &amp; VLAN","TX ISSUE",
AK1454="Warehouse HUAWEI","SPARE-ISSUE",
AK1454="SPARE-HS","SPARE-ISSUE",
AK1454="Power Telco","RAN ISSUE",AK1454="no impacts","no impacts"
),"")</f>
        <v>No root cause</v>
      </c>
      <c r="AK1454" s="81" t="s">
        <v>5620</v>
      </c>
      <c r="AL1454" s="56" t="str" cm="1">
        <f t="array" ref="AL1454">IFERROR(_xlfn.IFS(
AK1454="MPR ISSUE","ACTIVE",
AK1454="BSS Hardware Issue","ACTIVE",
AK1454="Sites strategiques, MLL, Pylone, etc.","PASSIVE",
AK1454="AKTIVCO DEFAUT GE &amp; POWER Cabinet","PASSIVE",
AK1454="AKTIVCO Coupure ENEO &amp; Baisse de tension","PASSIVE",
AK1454="Coupure ENEO &amp; Baisse de tension","PASSIVE",
AK1454="Defaut GE &amp; POWER Cabinet","PASSIVE",
AK1454="Sharing","PASSIVE",
AK1454="Sites strategiques &amp; DataCenter","PASSIVE",
AK1454="Exclu","Exclu",
AK1454="SAT","ACTIVE",
AK1454="SPARE-ISSUE","SPARE-ISSUE",
AK1454="Fiber CAmtel","ACTIVE",
AK1454="Fiber AOF","ACTIVE",
AK1454="Projet OCM (HUAWEI)","PLANNED WORKS",
AK1454="Projet OCM (NOKIA)","PLANNED WORKS",
AK1454="ACCESS-ISSUE","ACCESS-ISSUE",
AK1454="Projet OCM (ZTE, NOKIA, autres projets)","PLANNED WORKS",
AK1454="No root CAuse","No root cause",
AK1454="ODU HS","ACTIVE",
AK1454="IP &amp; VLAN","ACTIVE",
AK1454="Warehouse HUAWEI","SPARE-ISSUE",
AK1454="SPARE-HS","SPARE-ISSUE",
AK1454="Power Telco","ACTIVE", AK1454="no impacts","no impacts"
),"")</f>
        <v>No root cause</v>
      </c>
      <c r="AM1454" s="108" t="s">
        <v>5537</v>
      </c>
      <c r="AN1454" s="117" t="s">
        <v>3146</v>
      </c>
      <c r="AP1454" s="23" t="s">
        <v>5537</v>
      </c>
      <c r="AQ1454" s="23" t="s">
        <v>5537</v>
      </c>
      <c r="AR1454" s="7"/>
      <c r="AS1454" s="6"/>
      <c r="AT1454" s="7"/>
      <c r="AU1454" s="3" t="s">
        <v>5537</v>
      </c>
      <c r="AV1454" s="24" t="s">
        <v>5537</v>
      </c>
      <c r="AW1454" s="24" t="s">
        <v>5537</v>
      </c>
      <c r="AX1454" s="24" t="s">
        <v>5537</v>
      </c>
      <c r="AY1454" s="24" t="s">
        <v>5537</v>
      </c>
      <c r="AZ1454" s="24" t="s">
        <v>5537</v>
      </c>
      <c r="BA1454" s="24" t="s">
        <v>5537</v>
      </c>
      <c r="BB1454" s="24" t="s">
        <v>5537</v>
      </c>
      <c r="BC1454" s="24" t="s">
        <v>5537</v>
      </c>
      <c r="BD1454" s="24" t="s">
        <v>5537</v>
      </c>
      <c r="BE1454" s="24" t="s">
        <v>5537</v>
      </c>
      <c r="BF1454" s="24" t="s">
        <v>5537</v>
      </c>
      <c r="BG1454" s="24" t="s">
        <v>5537</v>
      </c>
      <c r="BH1454" s="24" t="s">
        <v>5537</v>
      </c>
      <c r="BI1454" s="9" t="s">
        <v>5537</v>
      </c>
      <c r="BJ1454" s="14"/>
      <c r="BK1454" s="14" t="s">
        <v>5537</v>
      </c>
      <c r="BL1454" s="14" t="str">
        <f>_xlfn.XLOOKUP(B1454,'[4]cell downs 18042026 17h'!$B:$B,'[4]cell downs 18042026 17h'!$B:$B,"")</f>
        <v/>
      </c>
      <c r="BM1454" s="14" t="str">
        <f>_xlfn.XLOOKUP(B1454,'[5]Cells Huawei 19042026 15h'!$B:$B,'[5]Cells Huawei 19042026 15h'!$B:$B,"")</f>
        <v/>
      </c>
      <c r="BN1454" s="9" t="str">
        <f>_xlfn.XLOOKUP(B1454,'[6]cells down 19042026 9H40'!$B:$B,'[6]cells down 19042026 9H40'!$B:$B,"")</f>
        <v/>
      </c>
      <c r="BO1454" s="9" t="s">
        <v>3146</v>
      </c>
      <c r="BP1454" s="9" t="s">
        <v>12</v>
      </c>
    </row>
    <row r="1455" spans="1:68" s="9" customFormat="1" x14ac:dyDescent="0.35">
      <c r="A1455" s="1" t="s">
        <v>910</v>
      </c>
      <c r="B1455" s="8" t="s">
        <v>911</v>
      </c>
      <c r="C1455" s="3" t="str">
        <f>_xlfn.XLOOKUP(B1455,'[1]daily break down'!$D:$D,'[1]daily break down'!$E:$E,"")</f>
        <v>Yaounde</v>
      </c>
      <c r="D1455" s="1" t="s">
        <v>11</v>
      </c>
      <c r="E1455" s="1" t="s">
        <v>12</v>
      </c>
      <c r="F1455" s="3" t="s">
        <v>37</v>
      </c>
      <c r="G1455" s="1" t="s">
        <v>38</v>
      </c>
      <c r="H1455" s="41" t="str">
        <f>_xlfn.XLOOKUP(B1455,[2]CALCULATION!$B:$B,[2]CALCULATION!$H:$H,"")</f>
        <v>ZTE</v>
      </c>
      <c r="I1455" s="34">
        <v>0</v>
      </c>
      <c r="J1455" s="34">
        <v>0</v>
      </c>
      <c r="K1455" s="34">
        <v>0</v>
      </c>
      <c r="L1455" s="34">
        <v>0</v>
      </c>
      <c r="M1455" s="34">
        <v>0</v>
      </c>
      <c r="N1455" s="34">
        <v>0</v>
      </c>
      <c r="O1455" s="34">
        <v>0</v>
      </c>
      <c r="P1455" s="34">
        <v>1.4564660006335017</v>
      </c>
      <c r="Q1455" s="34">
        <v>0</v>
      </c>
      <c r="R1455" s="34">
        <v>0</v>
      </c>
      <c r="S1455" s="109">
        <v>0</v>
      </c>
      <c r="T1455" s="109">
        <f>_xlfn.XLOOKUP(B1455,'[3]Nur des jours'!$B:$B,'[3]Nur des jours'!$U:$U,"")</f>
        <v>0</v>
      </c>
      <c r="U1455" s="109">
        <v>0</v>
      </c>
      <c r="V1455" s="109">
        <v>0</v>
      </c>
      <c r="W1455" s="109">
        <v>0</v>
      </c>
      <c r="X1455" s="109">
        <v>0</v>
      </c>
      <c r="Y1455" s="109">
        <v>0</v>
      </c>
      <c r="Z1455" s="109">
        <v>0</v>
      </c>
      <c r="AA1455" s="109">
        <v>0</v>
      </c>
      <c r="AB1455" s="109">
        <v>0</v>
      </c>
      <c r="AC1455" s="109">
        <v>0</v>
      </c>
      <c r="AD1455" s="109">
        <v>0</v>
      </c>
      <c r="AE1455" s="109">
        <v>0</v>
      </c>
      <c r="AF1455" s="109">
        <v>0</v>
      </c>
      <c r="AG1455" s="57" t="str">
        <f>_xlfn.XLOOKUP(B1455,[3]CALCULATION!$B:$B,[3]CALCULATION!$M:$M,"")</f>
        <v>Operationnel</v>
      </c>
      <c r="AH1455" s="57"/>
      <c r="AI1455" s="56" t="str" cm="1">
        <f t="array" ref="AI1455">IFERROR(_xlfn.IFS(
AK1455="MPR ISSUE","PDH",
AK1455="BSS Hardware Issue","BSS",
AK1455="Sites strategiques, MLL, Pylone, etc.","ENVTECH",
AK1455="AKTIVCO DEFAUT GE &amp; POWER Cabinet","AKTIVCO",
AK1455="AKTIVCO Coupure ENEO &amp; Baisse de tension","AKTIVCO GRID ONLY",
AK1455="Coupure ENEO &amp; Baisse de tension","IHS GRID ONLY",
AK1455="Defaut GE &amp; POWER Cabinet","IHS",
AK1455="Sharing","Partners",
AK1455="Sites strategiques &amp; DataCenter","SST &amp; DC",
AK1455="Exclu","Exclu",
AK1455="SAT","SAT",
AK1455="SPARE-ISSUE","SPARE-ISSUE",
AK1455="Fiber CAmtel","TRANS_FO_CAMTEL",
AK1455="Fiber AOF","Fiber AOF",
AK1455="Projet OCM (HUAWEI)","TRAVAUX-HUAWEI",
AK1455="Projet OCM (NOKIA)","TRAVAUX-NOKIA",
AK1455="ACCESS-ISSUE","ACCESS-ISSUE",
AK1455="Projet OCM (ZTE, NOKIA, autres projets)","TRAVAUX OCM",
AK1455="No root CAuse","No root cause",
AK1455="ODU HS","PDH",
AK1455="IP &amp; VLAN","PDH",
AK1455="Warehouse HUAWEI","SPARE-ISSUE",
AK1455="SPARE-HS","SPARE-ISSUE",
AK1455="Power Telco","BSS",AK1455="no impacts","no impacts"
),"")</f>
        <v>No root cause</v>
      </c>
      <c r="AJ1455" s="56" t="str" cm="1">
        <f t="array" ref="AJ1455">IFERROR(_xlfn.IFS(
AK1455="MPR ISSUE","TX ISSUE",
AK1455="BSS Hardware Issue","RAN ISSUE",
AK1455="Sites strategiques, MLL, Pylone, etc.","ENVTECH",
AK1455="AKTIVCO DEFAUT GE &amp; POWER Cabinet","POWER ISSUE",
AK1455="AKTIVCO Coupure ENEO &amp; Baisse de tension","POWER ISSUE",
AK1455="Coupure ENEO &amp; Baisse de tension","POWER ISSUE",
AK1455="Defaut GE &amp; POWER Cabinet","POWER ISSUE",
AK1455="Sharing","POWER ISSUE",
AK1455="Sites strategiques &amp; DataCenter","POWER ISSUE",
AK1455="Exclu","Exclu",
AK1455="SAT","TX ISSUE",
AK1455="SPARE-ISSUE","SPARE-ISSUE",
AK1455="Fiber CAmtel","TX ISSUE",
AK1455="Fiber AOF","TX ISSUE",
AK1455="Projet OCM (HUAWEI)","TRAVAUX-HUAWEI",
AK1455="Projet OCM (NOKIA)","TRAVAUX -NOKIA",
AK1455="ACCESS-ISSUE","ACCESS-ISSUE",
AK1455="Projet OCM (ZTE, NOKIA, autres projets)","TRAVAUX OCM",
AK1455="No root CAuse","No root cause",
AK1455="ODU HS","TX ISSUE",
AK1455="IP &amp; VLAN","TX ISSUE",
AK1455="Warehouse HUAWEI","SPARE-ISSUE",
AK1455="SPARE-HS","SPARE-ISSUE",
AK1455="Power Telco","RAN ISSUE",AK1455="no impacts","no impacts"
),"")</f>
        <v>No root cause</v>
      </c>
      <c r="AK1455" s="81" t="s">
        <v>5620</v>
      </c>
      <c r="AL1455" s="56" t="str" cm="1">
        <f t="array" ref="AL1455">IFERROR(_xlfn.IFS(
AK1455="MPR ISSUE","ACTIVE",
AK1455="BSS Hardware Issue","ACTIVE",
AK1455="Sites strategiques, MLL, Pylone, etc.","PASSIVE",
AK1455="AKTIVCO DEFAUT GE &amp; POWER Cabinet","PASSIVE",
AK1455="AKTIVCO Coupure ENEO &amp; Baisse de tension","PASSIVE",
AK1455="Coupure ENEO &amp; Baisse de tension","PASSIVE",
AK1455="Defaut GE &amp; POWER Cabinet","PASSIVE",
AK1455="Sharing","PASSIVE",
AK1455="Sites strategiques &amp; DataCenter","PASSIVE",
AK1455="Exclu","Exclu",
AK1455="SAT","ACTIVE",
AK1455="SPARE-ISSUE","SPARE-ISSUE",
AK1455="Fiber CAmtel","ACTIVE",
AK1455="Fiber AOF","ACTIVE",
AK1455="Projet OCM (HUAWEI)","PLANNED WORKS",
AK1455="Projet OCM (NOKIA)","PLANNED WORKS",
AK1455="ACCESS-ISSUE","ACCESS-ISSUE",
AK1455="Projet OCM (ZTE, NOKIA, autres projets)","PLANNED WORKS",
AK1455="No root CAuse","No root cause",
AK1455="ODU HS","ACTIVE",
AK1455="IP &amp; VLAN","ACTIVE",
AK1455="Warehouse HUAWEI","SPARE-ISSUE",
AK1455="SPARE-HS","SPARE-ISSUE",
AK1455="Power Telco","ACTIVE", AK1455="no impacts","no impacts"
),"")</f>
        <v>No root cause</v>
      </c>
      <c r="AM1455" s="108" t="s">
        <v>5537</v>
      </c>
      <c r="AN1455" s="117" t="s">
        <v>911</v>
      </c>
      <c r="AP1455" s="23" t="s">
        <v>5537</v>
      </c>
      <c r="AQ1455" s="23" t="s">
        <v>5537</v>
      </c>
      <c r="AR1455" s="7"/>
      <c r="AS1455" s="6"/>
      <c r="AT1455" s="7"/>
      <c r="AU1455" s="3" t="s">
        <v>5537</v>
      </c>
      <c r="AV1455" s="24" t="s">
        <v>5537</v>
      </c>
      <c r="AW1455" s="24" t="s">
        <v>5537</v>
      </c>
      <c r="AX1455" s="24" t="s">
        <v>5537</v>
      </c>
      <c r="AY1455" s="24" t="s">
        <v>5537</v>
      </c>
      <c r="AZ1455" s="24" t="s">
        <v>5537</v>
      </c>
      <c r="BA1455" s="24" t="s">
        <v>5537</v>
      </c>
      <c r="BB1455" s="24" t="s">
        <v>5537</v>
      </c>
      <c r="BC1455" s="24" t="s">
        <v>5537</v>
      </c>
      <c r="BD1455" s="24" t="s">
        <v>5537</v>
      </c>
      <c r="BE1455" s="24" t="s">
        <v>5537</v>
      </c>
      <c r="BF1455" s="24" t="s">
        <v>5537</v>
      </c>
      <c r="BG1455" s="24" t="s">
        <v>5537</v>
      </c>
      <c r="BH1455" s="24" t="s">
        <v>5537</v>
      </c>
      <c r="BI1455" s="9" t="s">
        <v>5537</v>
      </c>
      <c r="BJ1455" s="14"/>
      <c r="BK1455" s="14" t="s">
        <v>5537</v>
      </c>
      <c r="BL1455" s="14" t="str">
        <f>_xlfn.XLOOKUP(B1455,'[4]cell downs 18042026 17h'!$B:$B,'[4]cell downs 18042026 17h'!$B:$B,"")</f>
        <v/>
      </c>
      <c r="BM1455" s="14" t="str">
        <f>_xlfn.XLOOKUP(B1455,'[5]Cells Huawei 19042026 15h'!$B:$B,'[5]Cells Huawei 19042026 15h'!$B:$B,"")</f>
        <v/>
      </c>
      <c r="BN1455" s="9" t="str">
        <f>_xlfn.XLOOKUP(B1455,'[6]cells down 19042026 9H40'!$B:$B,'[6]cells down 19042026 9H40'!$B:$B,"")</f>
        <v/>
      </c>
      <c r="BO1455" s="9" t="s">
        <v>911</v>
      </c>
      <c r="BP1455" s="9" t="s">
        <v>12</v>
      </c>
    </row>
    <row r="1456" spans="1:68" s="9" customFormat="1" x14ac:dyDescent="0.35">
      <c r="A1456" s="1" t="s">
        <v>202</v>
      </c>
      <c r="B1456" s="1" t="s">
        <v>203</v>
      </c>
      <c r="C1456" s="3" t="str">
        <f>_xlfn.XLOOKUP(B1456,'[1]daily break down'!$D:$D,'[1]daily break down'!$E:$E,"")</f>
        <v>Yaounde</v>
      </c>
      <c r="D1456" s="1" t="s">
        <v>21</v>
      </c>
      <c r="E1456" s="1" t="s">
        <v>30</v>
      </c>
      <c r="F1456" s="3" t="s">
        <v>37</v>
      </c>
      <c r="G1456" s="1" t="s">
        <v>38</v>
      </c>
      <c r="H1456" s="41" t="str">
        <f>_xlfn.XLOOKUP(B1456,[2]CALCULATION!$B:$B,[2]CALCULATION!$H:$H,"")</f>
        <v>ZTE</v>
      </c>
      <c r="I1456" s="34">
        <v>0</v>
      </c>
      <c r="J1456" s="34">
        <v>5.3091104433657801</v>
      </c>
      <c r="K1456" s="34">
        <v>0</v>
      </c>
      <c r="L1456" s="34">
        <v>0</v>
      </c>
      <c r="M1456" s="34">
        <v>0</v>
      </c>
      <c r="N1456" s="34">
        <v>2.6645607006189072E-2</v>
      </c>
      <c r="O1456" s="34">
        <v>0.44865923015241171</v>
      </c>
      <c r="P1456" s="34">
        <v>3.4645709736240589</v>
      </c>
      <c r="Q1456" s="34">
        <v>3.1806008566544821</v>
      </c>
      <c r="R1456" s="34">
        <v>0</v>
      </c>
      <c r="S1456" s="109">
        <v>0.36742044841667265</v>
      </c>
      <c r="T1456" s="109">
        <f>_xlfn.XLOOKUP(B1456,'[3]Nur des jours'!$B:$B,'[3]Nur des jours'!$U:$U,"")</f>
        <v>0</v>
      </c>
      <c r="U1456" s="109">
        <v>0</v>
      </c>
      <c r="V1456" s="109">
        <v>0</v>
      </c>
      <c r="W1456" s="109">
        <v>0</v>
      </c>
      <c r="X1456" s="109">
        <v>0</v>
      </c>
      <c r="Y1456" s="109">
        <v>0</v>
      </c>
      <c r="Z1456" s="109">
        <v>0</v>
      </c>
      <c r="AA1456" s="109">
        <v>0</v>
      </c>
      <c r="AB1456" s="109">
        <v>0</v>
      </c>
      <c r="AC1456" s="109">
        <v>0</v>
      </c>
      <c r="AD1456" s="109">
        <v>0</v>
      </c>
      <c r="AE1456" s="109">
        <v>0</v>
      </c>
      <c r="AF1456" s="109">
        <v>0</v>
      </c>
      <c r="AG1456" s="57" t="str">
        <f>_xlfn.XLOOKUP(B1456,[3]CALCULATION!$B:$B,[3]CALCULATION!$M:$M,"")</f>
        <v>Operationnel</v>
      </c>
      <c r="AH1456" s="57"/>
      <c r="AI1456" s="56" t="str" cm="1">
        <f t="array" ref="AI1456">IFERROR(_xlfn.IFS(
AK1456="MPR ISSUE","PDH",
AK1456="BSS Hardware Issue","BSS",
AK1456="Sites strategiques, MLL, Pylone, etc.","ENVTECH",
AK1456="AKTIVCO DEFAUT GE &amp; POWER Cabinet","AKTIVCO",
AK1456="AKTIVCO Coupure ENEO &amp; Baisse de tension","AKTIVCO GRID ONLY",
AK1456="Coupure ENEO &amp; Baisse de tension","IHS GRID ONLY",
AK1456="Defaut GE &amp; POWER Cabinet","IHS",
AK1456="Sharing","Partners",
AK1456="Sites strategiques &amp; DataCenter","SST &amp; DC",
AK1456="Exclu","Exclu",
AK1456="SAT","SAT",
AK1456="SPARE-ISSUE","SPARE-ISSUE",
AK1456="Fiber CAmtel","TRANS_FO_CAMTEL",
AK1456="Fiber AOF","Fiber AOF",
AK1456="Projet OCM (HUAWEI)","TRAVAUX-HUAWEI",
AK1456="Projet OCM (NOKIA)","TRAVAUX-NOKIA",
AK1456="ACCESS-ISSUE","ACCESS-ISSUE",
AK1456="Projet OCM (ZTE, NOKIA, autres projets)","TRAVAUX OCM",
AK1456="No root CAuse","No root cause",
AK1456="ODU HS","PDH",
AK1456="IP &amp; VLAN","PDH",
AK1456="Warehouse HUAWEI","SPARE-ISSUE",
AK1456="SPARE-HS","SPARE-ISSUE",
AK1456="Power Telco","BSS",AK1456="no impacts","no impacts"
),"")</f>
        <v>No root cause</v>
      </c>
      <c r="AJ1456" s="56" t="str" cm="1">
        <f t="array" ref="AJ1456">IFERROR(_xlfn.IFS(
AK1456="MPR ISSUE","TX ISSUE",
AK1456="BSS Hardware Issue","RAN ISSUE",
AK1456="Sites strategiques, MLL, Pylone, etc.","ENVTECH",
AK1456="AKTIVCO DEFAUT GE &amp; POWER Cabinet","POWER ISSUE",
AK1456="AKTIVCO Coupure ENEO &amp; Baisse de tension","POWER ISSUE",
AK1456="Coupure ENEO &amp; Baisse de tension","POWER ISSUE",
AK1456="Defaut GE &amp; POWER Cabinet","POWER ISSUE",
AK1456="Sharing","POWER ISSUE",
AK1456="Sites strategiques &amp; DataCenter","POWER ISSUE",
AK1456="Exclu","Exclu",
AK1456="SAT","TX ISSUE",
AK1456="SPARE-ISSUE","SPARE-ISSUE",
AK1456="Fiber CAmtel","TX ISSUE",
AK1456="Fiber AOF","TX ISSUE",
AK1456="Projet OCM (HUAWEI)","TRAVAUX-HUAWEI",
AK1456="Projet OCM (NOKIA)","TRAVAUX -NOKIA",
AK1456="ACCESS-ISSUE","ACCESS-ISSUE",
AK1456="Projet OCM (ZTE, NOKIA, autres projets)","TRAVAUX OCM",
AK1456="No root CAuse","No root cause",
AK1456="ODU HS","TX ISSUE",
AK1456="IP &amp; VLAN","TX ISSUE",
AK1456="Warehouse HUAWEI","SPARE-ISSUE",
AK1456="SPARE-HS","SPARE-ISSUE",
AK1456="Power Telco","RAN ISSUE",AK1456="no impacts","no impacts"
),"")</f>
        <v>No root cause</v>
      </c>
      <c r="AK1456" s="81" t="s">
        <v>5620</v>
      </c>
      <c r="AL1456" s="56" t="str" cm="1">
        <f t="array" ref="AL1456">IFERROR(_xlfn.IFS(
AK1456="MPR ISSUE","ACTIVE",
AK1456="BSS Hardware Issue","ACTIVE",
AK1456="Sites strategiques, MLL, Pylone, etc.","PASSIVE",
AK1456="AKTIVCO DEFAUT GE &amp; POWER Cabinet","PASSIVE",
AK1456="AKTIVCO Coupure ENEO &amp; Baisse de tension","PASSIVE",
AK1456="Coupure ENEO &amp; Baisse de tension","PASSIVE",
AK1456="Defaut GE &amp; POWER Cabinet","PASSIVE",
AK1456="Sharing","PASSIVE",
AK1456="Sites strategiques &amp; DataCenter","PASSIVE",
AK1456="Exclu","Exclu",
AK1456="SAT","ACTIVE",
AK1456="SPARE-ISSUE","SPARE-ISSUE",
AK1456="Fiber CAmtel","ACTIVE",
AK1456="Fiber AOF","ACTIVE",
AK1456="Projet OCM (HUAWEI)","PLANNED WORKS",
AK1456="Projet OCM (NOKIA)","PLANNED WORKS",
AK1456="ACCESS-ISSUE","ACCESS-ISSUE",
AK1456="Projet OCM (ZTE, NOKIA, autres projets)","PLANNED WORKS",
AK1456="No root CAuse","No root cause",
AK1456="ODU HS","ACTIVE",
AK1456="IP &amp; VLAN","ACTIVE",
AK1456="Warehouse HUAWEI","SPARE-ISSUE",
AK1456="SPARE-HS","SPARE-ISSUE",
AK1456="Power Telco","ACTIVE", AK1456="no impacts","no impacts"
),"")</f>
        <v>No root cause</v>
      </c>
      <c r="AM1456" s="108" t="s">
        <v>5537</v>
      </c>
      <c r="AN1456" s="117" t="s">
        <v>203</v>
      </c>
      <c r="AP1456" s="23" t="s">
        <v>5537</v>
      </c>
      <c r="AQ1456" s="23" t="s">
        <v>5537</v>
      </c>
      <c r="AR1456" s="7"/>
      <c r="AS1456" s="6"/>
      <c r="AT1456" s="7"/>
      <c r="AU1456" s="3" t="s">
        <v>5537</v>
      </c>
      <c r="AV1456" s="24" t="s">
        <v>5537</v>
      </c>
      <c r="AW1456" s="24" t="s">
        <v>5537</v>
      </c>
      <c r="AX1456" s="24" t="s">
        <v>5537</v>
      </c>
      <c r="AY1456" s="24" t="s">
        <v>5537</v>
      </c>
      <c r="AZ1456" s="24" t="s">
        <v>5537</v>
      </c>
      <c r="BA1456" s="24" t="s">
        <v>5537</v>
      </c>
      <c r="BB1456" s="24" t="s">
        <v>5537</v>
      </c>
      <c r="BC1456" s="24" t="s">
        <v>5537</v>
      </c>
      <c r="BD1456" s="24" t="s">
        <v>5537</v>
      </c>
      <c r="BE1456" s="24" t="s">
        <v>5537</v>
      </c>
      <c r="BF1456" s="24" t="s">
        <v>5537</v>
      </c>
      <c r="BG1456" s="24" t="s">
        <v>5537</v>
      </c>
      <c r="BH1456" s="24" t="s">
        <v>5537</v>
      </c>
      <c r="BI1456" s="9" t="s">
        <v>5537</v>
      </c>
      <c r="BJ1456" s="14"/>
      <c r="BK1456" s="14" t="s">
        <v>5537</v>
      </c>
      <c r="BL1456" s="14" t="str">
        <f>_xlfn.XLOOKUP(B1456,'[4]cell downs 18042026 17h'!$B:$B,'[4]cell downs 18042026 17h'!$B:$B,"")</f>
        <v/>
      </c>
      <c r="BM1456" s="14" t="str">
        <f>_xlfn.XLOOKUP(B1456,'[5]Cells Huawei 19042026 15h'!$B:$B,'[5]Cells Huawei 19042026 15h'!$B:$B,"")</f>
        <v/>
      </c>
      <c r="BN1456" s="9" t="str">
        <f>_xlfn.XLOOKUP(B1456,'[6]cells down 19042026 9H40'!$B:$B,'[6]cells down 19042026 9H40'!$B:$B,"")</f>
        <v/>
      </c>
      <c r="BO1456" s="9" t="s">
        <v>5537</v>
      </c>
      <c r="BP1456" s="9" t="s">
        <v>5537</v>
      </c>
    </row>
    <row r="1457" spans="1:68" s="9" customFormat="1" x14ac:dyDescent="0.35">
      <c r="A1457" s="1" t="s">
        <v>3187</v>
      </c>
      <c r="B1457" s="8" t="s">
        <v>3188</v>
      </c>
      <c r="C1457" s="3" t="str">
        <f>_xlfn.XLOOKUP(B1457,'[1]daily break down'!$D:$D,'[1]daily break down'!$E:$E,"")</f>
        <v>Yaounde</v>
      </c>
      <c r="D1457" s="1" t="s">
        <v>11</v>
      </c>
      <c r="E1457" s="1" t="s">
        <v>12</v>
      </c>
      <c r="F1457" s="3" t="s">
        <v>37</v>
      </c>
      <c r="G1457" s="1" t="s">
        <v>38</v>
      </c>
      <c r="H1457" s="41" t="str">
        <f>_xlfn.XLOOKUP(B1457,[2]CALCULATION!$B:$B,[2]CALCULATION!$H:$H,"")</f>
        <v>ZTE</v>
      </c>
      <c r="I1457" s="34">
        <v>1.9582915992500744E-2</v>
      </c>
      <c r="J1457" s="34">
        <v>0</v>
      </c>
      <c r="K1457" s="34">
        <v>0</v>
      </c>
      <c r="L1457" s="34">
        <v>9.2920758033632374E-3</v>
      </c>
      <c r="M1457" s="34">
        <v>0</v>
      </c>
      <c r="N1457" s="34">
        <v>0</v>
      </c>
      <c r="O1457" s="34">
        <v>1.0843727616976754E-2</v>
      </c>
      <c r="P1457" s="34">
        <v>0</v>
      </c>
      <c r="Q1457" s="34">
        <v>2.5432108277473873</v>
      </c>
      <c r="R1457" s="34">
        <v>2.7065266398997805</v>
      </c>
      <c r="S1457" s="109">
        <v>0</v>
      </c>
      <c r="T1457" s="109">
        <f>_xlfn.XLOOKUP(B1457,'[3]Nur des jours'!$B:$B,'[3]Nur des jours'!$U:$U,"")</f>
        <v>0</v>
      </c>
      <c r="U1457" s="109">
        <v>0</v>
      </c>
      <c r="V1457" s="109">
        <v>0</v>
      </c>
      <c r="W1457" s="109">
        <v>0</v>
      </c>
      <c r="X1457" s="109">
        <v>0</v>
      </c>
      <c r="Y1457" s="109">
        <v>0</v>
      </c>
      <c r="Z1457" s="109">
        <v>0</v>
      </c>
      <c r="AA1457" s="109">
        <v>0</v>
      </c>
      <c r="AB1457" s="109">
        <v>0</v>
      </c>
      <c r="AC1457" s="109">
        <v>0</v>
      </c>
      <c r="AD1457" s="109">
        <v>0</v>
      </c>
      <c r="AE1457" s="109">
        <v>0</v>
      </c>
      <c r="AF1457" s="109">
        <v>0</v>
      </c>
      <c r="AG1457" s="57" t="str">
        <f>_xlfn.XLOOKUP(B1457,[3]CALCULATION!$B:$B,[3]CALCULATION!$M:$M,"")</f>
        <v>Operationnel</v>
      </c>
      <c r="AH1457" s="57"/>
      <c r="AI1457" s="56" t="str" cm="1">
        <f t="array" ref="AI1457">IFERROR(_xlfn.IFS(
AK1457="MPR ISSUE","PDH",
AK1457="BSS Hardware Issue","BSS",
AK1457="Sites strategiques, MLL, Pylone, etc.","ENVTECH",
AK1457="AKTIVCO DEFAUT GE &amp; POWER Cabinet","AKTIVCO",
AK1457="AKTIVCO Coupure ENEO &amp; Baisse de tension","AKTIVCO GRID ONLY",
AK1457="Coupure ENEO &amp; Baisse de tension","IHS GRID ONLY",
AK1457="Defaut GE &amp; POWER Cabinet","IHS",
AK1457="Sharing","Partners",
AK1457="Sites strategiques &amp; DataCenter","SST &amp; DC",
AK1457="Exclu","Exclu",
AK1457="SAT","SAT",
AK1457="SPARE-ISSUE","SPARE-ISSUE",
AK1457="Fiber CAmtel","TRANS_FO_CAMTEL",
AK1457="Fiber AOF","Fiber AOF",
AK1457="Projet OCM (HUAWEI)","TRAVAUX-HUAWEI",
AK1457="Projet OCM (NOKIA)","TRAVAUX-NOKIA",
AK1457="ACCESS-ISSUE","ACCESS-ISSUE",
AK1457="Projet OCM (ZTE, NOKIA, autres projets)","TRAVAUX OCM",
AK1457="No root CAuse","No root cause",
AK1457="ODU HS","PDH",
AK1457="IP &amp; VLAN","PDH",
AK1457="Warehouse HUAWEI","SPARE-ISSUE",
AK1457="SPARE-HS","SPARE-ISSUE",
AK1457="Power Telco","BSS",AK1457="no impacts","no impacts"
),"")</f>
        <v>No root cause</v>
      </c>
      <c r="AJ1457" s="56" t="str" cm="1">
        <f t="array" ref="AJ1457">IFERROR(_xlfn.IFS(
AK1457="MPR ISSUE","TX ISSUE",
AK1457="BSS Hardware Issue","RAN ISSUE",
AK1457="Sites strategiques, MLL, Pylone, etc.","ENVTECH",
AK1457="AKTIVCO DEFAUT GE &amp; POWER Cabinet","POWER ISSUE",
AK1457="AKTIVCO Coupure ENEO &amp; Baisse de tension","POWER ISSUE",
AK1457="Coupure ENEO &amp; Baisse de tension","POWER ISSUE",
AK1457="Defaut GE &amp; POWER Cabinet","POWER ISSUE",
AK1457="Sharing","POWER ISSUE",
AK1457="Sites strategiques &amp; DataCenter","POWER ISSUE",
AK1457="Exclu","Exclu",
AK1457="SAT","TX ISSUE",
AK1457="SPARE-ISSUE","SPARE-ISSUE",
AK1457="Fiber CAmtel","TX ISSUE",
AK1457="Fiber AOF","TX ISSUE",
AK1457="Projet OCM (HUAWEI)","TRAVAUX-HUAWEI",
AK1457="Projet OCM (NOKIA)","TRAVAUX -NOKIA",
AK1457="ACCESS-ISSUE","ACCESS-ISSUE",
AK1457="Projet OCM (ZTE, NOKIA, autres projets)","TRAVAUX OCM",
AK1457="No root CAuse","No root cause",
AK1457="ODU HS","TX ISSUE",
AK1457="IP &amp; VLAN","TX ISSUE",
AK1457="Warehouse HUAWEI","SPARE-ISSUE",
AK1457="SPARE-HS","SPARE-ISSUE",
AK1457="Power Telco","RAN ISSUE",AK1457="no impacts","no impacts"
),"")</f>
        <v>No root cause</v>
      </c>
      <c r="AK1457" s="81" t="s">
        <v>5620</v>
      </c>
      <c r="AL1457" s="56" t="str" cm="1">
        <f t="array" ref="AL1457">IFERROR(_xlfn.IFS(
AK1457="MPR ISSUE","ACTIVE",
AK1457="BSS Hardware Issue","ACTIVE",
AK1457="Sites strategiques, MLL, Pylone, etc.","PASSIVE",
AK1457="AKTIVCO DEFAUT GE &amp; POWER Cabinet","PASSIVE",
AK1457="AKTIVCO Coupure ENEO &amp; Baisse de tension","PASSIVE",
AK1457="Coupure ENEO &amp; Baisse de tension","PASSIVE",
AK1457="Defaut GE &amp; POWER Cabinet","PASSIVE",
AK1457="Sharing","PASSIVE",
AK1457="Sites strategiques &amp; DataCenter","PASSIVE",
AK1457="Exclu","Exclu",
AK1457="SAT","ACTIVE",
AK1457="SPARE-ISSUE","SPARE-ISSUE",
AK1457="Fiber CAmtel","ACTIVE",
AK1457="Fiber AOF","ACTIVE",
AK1457="Projet OCM (HUAWEI)","PLANNED WORKS",
AK1457="Projet OCM (NOKIA)","PLANNED WORKS",
AK1457="ACCESS-ISSUE","ACCESS-ISSUE",
AK1457="Projet OCM (ZTE, NOKIA, autres projets)","PLANNED WORKS",
AK1457="No root CAuse","No root cause",
AK1457="ODU HS","ACTIVE",
AK1457="IP &amp; VLAN","ACTIVE",
AK1457="Warehouse HUAWEI","SPARE-ISSUE",
AK1457="SPARE-HS","SPARE-ISSUE",
AK1457="Power Telco","ACTIVE", AK1457="no impacts","no impacts"
),"")</f>
        <v>No root cause</v>
      </c>
      <c r="AM1457" s="108" t="s">
        <v>5537</v>
      </c>
      <c r="AN1457" s="117" t="s">
        <v>3188</v>
      </c>
      <c r="AP1457" s="23" t="s">
        <v>5537</v>
      </c>
      <c r="AQ1457" s="23" t="s">
        <v>5537</v>
      </c>
      <c r="AR1457" s="7"/>
      <c r="AS1457" s="6"/>
      <c r="AT1457" s="7"/>
      <c r="AU1457" s="3" t="s">
        <v>5537</v>
      </c>
      <c r="AV1457" s="24" t="s">
        <v>5537</v>
      </c>
      <c r="AW1457" s="24" t="s">
        <v>5537</v>
      </c>
      <c r="AX1457" s="24" t="s">
        <v>5537</v>
      </c>
      <c r="AY1457" s="24" t="s">
        <v>5537</v>
      </c>
      <c r="AZ1457" s="24" t="s">
        <v>5537</v>
      </c>
      <c r="BA1457" s="24" t="s">
        <v>5537</v>
      </c>
      <c r="BB1457" s="24" t="s">
        <v>5537</v>
      </c>
      <c r="BC1457" s="24" t="s">
        <v>5537</v>
      </c>
      <c r="BD1457" s="24" t="s">
        <v>5537</v>
      </c>
      <c r="BE1457" s="24" t="s">
        <v>5537</v>
      </c>
      <c r="BF1457" s="24" t="s">
        <v>5537</v>
      </c>
      <c r="BG1457" s="24" t="s">
        <v>5537</v>
      </c>
      <c r="BH1457" s="24" t="s">
        <v>5537</v>
      </c>
      <c r="BI1457" s="9" t="s">
        <v>5537</v>
      </c>
      <c r="BJ1457" s="14"/>
      <c r="BK1457" s="14" t="s">
        <v>5537</v>
      </c>
      <c r="BL1457" s="14" t="str">
        <f>_xlfn.XLOOKUP(B1457,'[4]cell downs 18042026 17h'!$B:$B,'[4]cell downs 18042026 17h'!$B:$B,"")</f>
        <v/>
      </c>
      <c r="BM1457" s="14" t="str">
        <f>_xlfn.XLOOKUP(B1457,'[5]Cells Huawei 19042026 15h'!$B:$B,'[5]Cells Huawei 19042026 15h'!$B:$B,"")</f>
        <v/>
      </c>
      <c r="BN1457" s="9" t="str">
        <f>_xlfn.XLOOKUP(B1457,'[6]cells down 19042026 9H40'!$B:$B,'[6]cells down 19042026 9H40'!$B:$B,"")</f>
        <v/>
      </c>
      <c r="BO1457" s="9" t="s">
        <v>3188</v>
      </c>
      <c r="BP1457" s="9" t="s">
        <v>12</v>
      </c>
    </row>
    <row r="1458" spans="1:68" s="9" customFormat="1" x14ac:dyDescent="0.35">
      <c r="A1458" s="1" t="s">
        <v>3337</v>
      </c>
      <c r="B1458" s="8" t="s">
        <v>3338</v>
      </c>
      <c r="C1458" s="3" t="str">
        <f>_xlfn.XLOOKUP(B1458,'[1]daily break down'!$D:$D,'[1]daily break down'!$E:$E,"")</f>
        <v>Yaounde</v>
      </c>
      <c r="D1458" s="1" t="s">
        <v>11</v>
      </c>
      <c r="E1458" s="1" t="s">
        <v>12</v>
      </c>
      <c r="F1458" s="3" t="s">
        <v>37</v>
      </c>
      <c r="G1458" s="1" t="s">
        <v>38</v>
      </c>
      <c r="H1458" s="41" t="str">
        <f>_xlfn.XLOOKUP(B1458,[2]CALCULATION!$B:$B,[2]CALCULATION!$H:$H,"")</f>
        <v>ZTE</v>
      </c>
      <c r="I1458" s="34">
        <v>0</v>
      </c>
      <c r="J1458" s="34">
        <v>0</v>
      </c>
      <c r="K1458" s="34">
        <v>0</v>
      </c>
      <c r="L1458" s="34">
        <v>0</v>
      </c>
      <c r="M1458" s="34">
        <v>0</v>
      </c>
      <c r="N1458" s="34">
        <v>0</v>
      </c>
      <c r="O1458" s="34">
        <v>0</v>
      </c>
      <c r="P1458" s="34">
        <v>0</v>
      </c>
      <c r="Q1458" s="34">
        <v>0</v>
      </c>
      <c r="R1458" s="34">
        <v>0</v>
      </c>
      <c r="S1458" s="109">
        <v>0</v>
      </c>
      <c r="T1458" s="109">
        <f>_xlfn.XLOOKUP(B1458,'[3]Nur des jours'!$B:$B,'[3]Nur des jours'!$U:$U,"")</f>
        <v>0</v>
      </c>
      <c r="U1458" s="109">
        <v>0</v>
      </c>
      <c r="V1458" s="109">
        <v>0</v>
      </c>
      <c r="W1458" s="109">
        <v>0</v>
      </c>
      <c r="X1458" s="109">
        <v>0</v>
      </c>
      <c r="Y1458" s="109">
        <v>0</v>
      </c>
      <c r="Z1458" s="109">
        <v>0</v>
      </c>
      <c r="AA1458" s="109">
        <v>0</v>
      </c>
      <c r="AB1458" s="109">
        <v>0</v>
      </c>
      <c r="AC1458" s="109">
        <v>0</v>
      </c>
      <c r="AD1458" s="109">
        <v>0</v>
      </c>
      <c r="AE1458" s="109">
        <v>0</v>
      </c>
      <c r="AF1458" s="109">
        <v>0</v>
      </c>
      <c r="AG1458" s="57" t="str">
        <f>_xlfn.XLOOKUP(B1458,[3]CALCULATION!$B:$B,[3]CALCULATION!$M:$M,"")</f>
        <v>Operationnel</v>
      </c>
      <c r="AH1458" s="57"/>
      <c r="AI1458" s="56" t="str" cm="1">
        <f t="array" ref="AI1458">IFERROR(_xlfn.IFS(
AK1458="MPR ISSUE","PDH",
AK1458="BSS Hardware Issue","BSS",
AK1458="Sites strategiques, MLL, Pylone, etc.","ENVTECH",
AK1458="AKTIVCO DEFAUT GE &amp; POWER Cabinet","AKTIVCO",
AK1458="AKTIVCO Coupure ENEO &amp; Baisse de tension","AKTIVCO GRID ONLY",
AK1458="Coupure ENEO &amp; Baisse de tension","IHS GRID ONLY",
AK1458="Defaut GE &amp; POWER Cabinet","IHS",
AK1458="Sharing","Partners",
AK1458="Sites strategiques &amp; DataCenter","SST &amp; DC",
AK1458="Exclu","Exclu",
AK1458="SAT","SAT",
AK1458="SPARE-ISSUE","SPARE-ISSUE",
AK1458="Fiber CAmtel","TRANS_FO_CAMTEL",
AK1458="Fiber AOF","Fiber AOF",
AK1458="Projet OCM (HUAWEI)","TRAVAUX-HUAWEI",
AK1458="Projet OCM (NOKIA)","TRAVAUX-NOKIA",
AK1458="ACCESS-ISSUE","ACCESS-ISSUE",
AK1458="Projet OCM (ZTE, NOKIA, autres projets)","TRAVAUX OCM",
AK1458="No root CAuse","No root cause",
AK1458="ODU HS","PDH",
AK1458="IP &amp; VLAN","PDH",
AK1458="Warehouse HUAWEI","SPARE-ISSUE",
AK1458="SPARE-HS","SPARE-ISSUE",
AK1458="Power Telco","BSS",AK1458="no impacts","no impacts"
),"")</f>
        <v>No root cause</v>
      </c>
      <c r="AJ1458" s="56" t="str" cm="1">
        <f t="array" ref="AJ1458">IFERROR(_xlfn.IFS(
AK1458="MPR ISSUE","TX ISSUE",
AK1458="BSS Hardware Issue","RAN ISSUE",
AK1458="Sites strategiques, MLL, Pylone, etc.","ENVTECH",
AK1458="AKTIVCO DEFAUT GE &amp; POWER Cabinet","POWER ISSUE",
AK1458="AKTIVCO Coupure ENEO &amp; Baisse de tension","POWER ISSUE",
AK1458="Coupure ENEO &amp; Baisse de tension","POWER ISSUE",
AK1458="Defaut GE &amp; POWER Cabinet","POWER ISSUE",
AK1458="Sharing","POWER ISSUE",
AK1458="Sites strategiques &amp; DataCenter","POWER ISSUE",
AK1458="Exclu","Exclu",
AK1458="SAT","TX ISSUE",
AK1458="SPARE-ISSUE","SPARE-ISSUE",
AK1458="Fiber CAmtel","TX ISSUE",
AK1458="Fiber AOF","TX ISSUE",
AK1458="Projet OCM (HUAWEI)","TRAVAUX-HUAWEI",
AK1458="Projet OCM (NOKIA)","TRAVAUX -NOKIA",
AK1458="ACCESS-ISSUE","ACCESS-ISSUE",
AK1458="Projet OCM (ZTE, NOKIA, autres projets)","TRAVAUX OCM",
AK1458="No root CAuse","No root cause",
AK1458="ODU HS","TX ISSUE",
AK1458="IP &amp; VLAN","TX ISSUE",
AK1458="Warehouse HUAWEI","SPARE-ISSUE",
AK1458="SPARE-HS","SPARE-ISSUE",
AK1458="Power Telco","RAN ISSUE",AK1458="no impacts","no impacts"
),"")</f>
        <v>No root cause</v>
      </c>
      <c r="AK1458" s="81" t="s">
        <v>5620</v>
      </c>
      <c r="AL1458" s="56" t="str" cm="1">
        <f t="array" ref="AL1458">IFERROR(_xlfn.IFS(
AK1458="MPR ISSUE","ACTIVE",
AK1458="BSS Hardware Issue","ACTIVE",
AK1458="Sites strategiques, MLL, Pylone, etc.","PASSIVE",
AK1458="AKTIVCO DEFAUT GE &amp; POWER Cabinet","PASSIVE",
AK1458="AKTIVCO Coupure ENEO &amp; Baisse de tension","PASSIVE",
AK1458="Coupure ENEO &amp; Baisse de tension","PASSIVE",
AK1458="Defaut GE &amp; POWER Cabinet","PASSIVE",
AK1458="Sharing","PASSIVE",
AK1458="Sites strategiques &amp; DataCenter","PASSIVE",
AK1458="Exclu","Exclu",
AK1458="SAT","ACTIVE",
AK1458="SPARE-ISSUE","SPARE-ISSUE",
AK1458="Fiber CAmtel","ACTIVE",
AK1458="Fiber AOF","ACTIVE",
AK1458="Projet OCM (HUAWEI)","PLANNED WORKS",
AK1458="Projet OCM (NOKIA)","PLANNED WORKS",
AK1458="ACCESS-ISSUE","ACCESS-ISSUE",
AK1458="Projet OCM (ZTE, NOKIA, autres projets)","PLANNED WORKS",
AK1458="No root CAuse","No root cause",
AK1458="ODU HS","ACTIVE",
AK1458="IP &amp; VLAN","ACTIVE",
AK1458="Warehouse HUAWEI","SPARE-ISSUE",
AK1458="SPARE-HS","SPARE-ISSUE",
AK1458="Power Telco","ACTIVE", AK1458="no impacts","no impacts"
),"")</f>
        <v>No root cause</v>
      </c>
      <c r="AM1458" s="108" t="s">
        <v>5537</v>
      </c>
      <c r="AN1458" s="117" t="s">
        <v>3338</v>
      </c>
      <c r="AP1458" s="23" t="s">
        <v>5537</v>
      </c>
      <c r="AQ1458" s="23" t="s">
        <v>5537</v>
      </c>
      <c r="AR1458" s="7"/>
      <c r="AS1458" s="6"/>
      <c r="AT1458" s="7"/>
      <c r="AU1458" s="3" t="s">
        <v>5537</v>
      </c>
      <c r="AV1458" s="24" t="s">
        <v>5537</v>
      </c>
      <c r="AW1458" s="24" t="s">
        <v>5537</v>
      </c>
      <c r="AX1458" s="24" t="s">
        <v>5537</v>
      </c>
      <c r="AY1458" s="24" t="s">
        <v>5537</v>
      </c>
      <c r="AZ1458" s="24" t="s">
        <v>5537</v>
      </c>
      <c r="BA1458" s="24" t="s">
        <v>5537</v>
      </c>
      <c r="BB1458" s="24" t="s">
        <v>5537</v>
      </c>
      <c r="BC1458" s="24" t="s">
        <v>5537</v>
      </c>
      <c r="BD1458" s="24" t="s">
        <v>5537</v>
      </c>
      <c r="BE1458" s="24" t="s">
        <v>5537</v>
      </c>
      <c r="BF1458" s="24" t="s">
        <v>5537</v>
      </c>
      <c r="BG1458" s="24" t="s">
        <v>5537</v>
      </c>
      <c r="BH1458" s="24" t="s">
        <v>5537</v>
      </c>
      <c r="BI1458" s="9" t="s">
        <v>5537</v>
      </c>
      <c r="BJ1458" s="14"/>
      <c r="BK1458" s="14" t="s">
        <v>5537</v>
      </c>
      <c r="BL1458" s="14" t="str">
        <f>_xlfn.XLOOKUP(B1458,'[4]cell downs 18042026 17h'!$B:$B,'[4]cell downs 18042026 17h'!$B:$B,"")</f>
        <v/>
      </c>
      <c r="BM1458" s="14" t="str">
        <f>_xlfn.XLOOKUP(B1458,'[5]Cells Huawei 19042026 15h'!$B:$B,'[5]Cells Huawei 19042026 15h'!$B:$B,"")</f>
        <v/>
      </c>
      <c r="BN1458" s="9" t="str">
        <f>_xlfn.XLOOKUP(B1458,'[6]cells down 19042026 9H40'!$B:$B,'[6]cells down 19042026 9H40'!$B:$B,"")</f>
        <v/>
      </c>
      <c r="BO1458" s="9" t="s">
        <v>3338</v>
      </c>
      <c r="BP1458" s="9" t="s">
        <v>318</v>
      </c>
    </row>
    <row r="1459" spans="1:68" s="9" customFormat="1" x14ac:dyDescent="0.35">
      <c r="A1459" s="1" t="s">
        <v>3285</v>
      </c>
      <c r="B1459" s="8" t="s">
        <v>3286</v>
      </c>
      <c r="C1459" s="3" t="str">
        <f>_xlfn.XLOOKUP(B1459,'[1]daily break down'!$D:$D,'[1]daily break down'!$E:$E,"")</f>
        <v>NORD</v>
      </c>
      <c r="D1459" s="1" t="s">
        <v>11</v>
      </c>
      <c r="E1459" s="1" t="s">
        <v>12</v>
      </c>
      <c r="F1459" s="3" t="s">
        <v>23</v>
      </c>
      <c r="G1459" s="1" t="s">
        <v>732</v>
      </c>
      <c r="H1459" s="39" t="str">
        <f>_xlfn.XLOOKUP(B1459,[2]CALCULATION!$B:$B,[2]CALCULATION!$H:$H,"")</f>
        <v>Huawei</v>
      </c>
      <c r="I1459" s="34">
        <v>6.2296680107181697</v>
      </c>
      <c r="J1459" s="34">
        <v>3.3387266610165143</v>
      </c>
      <c r="K1459" s="34">
        <v>10.013611731771835</v>
      </c>
      <c r="L1459" s="34">
        <v>4.6761078437247638</v>
      </c>
      <c r="M1459" s="34">
        <v>2.9204227341603102</v>
      </c>
      <c r="N1459" s="34">
        <v>2.8484403580713002</v>
      </c>
      <c r="O1459" s="34">
        <v>0</v>
      </c>
      <c r="P1459" s="34">
        <v>0</v>
      </c>
      <c r="Q1459" s="34">
        <v>0</v>
      </c>
      <c r="R1459" s="34">
        <v>0</v>
      </c>
      <c r="S1459" s="109">
        <v>0</v>
      </c>
      <c r="T1459" s="109">
        <f>_xlfn.XLOOKUP(B1459,'[3]Nur des jours'!$B:$B,'[3]Nur des jours'!$U:$U,"")</f>
        <v>0</v>
      </c>
      <c r="U1459" s="109">
        <v>0</v>
      </c>
      <c r="V1459" s="109">
        <v>0</v>
      </c>
      <c r="W1459" s="109">
        <v>0</v>
      </c>
      <c r="X1459" s="109">
        <v>0</v>
      </c>
      <c r="Y1459" s="109">
        <v>0</v>
      </c>
      <c r="Z1459" s="109">
        <v>3.5104784652130374</v>
      </c>
      <c r="AA1459" s="109">
        <v>0</v>
      </c>
      <c r="AB1459" s="109">
        <v>0</v>
      </c>
      <c r="AC1459" s="109">
        <v>0</v>
      </c>
      <c r="AD1459" s="109">
        <v>0</v>
      </c>
      <c r="AE1459" s="109">
        <v>0</v>
      </c>
      <c r="AF1459" s="109">
        <v>0</v>
      </c>
      <c r="AG1459" s="57" t="str">
        <f>_xlfn.XLOOKUP(B1459,[3]CALCULATION!$B:$B,[3]CALCULATION!$M:$M,"")</f>
        <v>Operationnel</v>
      </c>
      <c r="AH1459" s="57"/>
      <c r="AI1459" s="56" t="str" cm="1">
        <f t="array" ref="AI1459">IFERROR(_xlfn.IFS(
AK1459="MPR ISSUE","PDH",
AK1459="BSS Hardware Issue","BSS",
AK1459="Sites strategiques, MLL, Pylone, etc.","ENVTECH",
AK1459="AKTIVCO DEFAUT GE &amp; POWER Cabinet","AKTIVCO",
AK1459="AKTIVCO Coupure ENEO &amp; Baisse de tension","AKTIVCO GRID ONLY",
AK1459="Coupure ENEO &amp; Baisse de tension","IHS GRID ONLY",
AK1459="Defaut GE &amp; POWER Cabinet","IHS",
AK1459="Sharing","Partners",
AK1459="Sites strategiques &amp; DataCenter","SST &amp; DC",
AK1459="Exclu","Exclu",
AK1459="SAT","SAT",
AK1459="SPARE-ISSUE","SPARE-ISSUE",
AK1459="Fiber CAmtel","TRANS_FO_CAMTEL",
AK1459="Fiber AOF","Fiber AOF",
AK1459="Projet OCM (HUAWEI)","TRAVAUX-HUAWEI",
AK1459="Projet OCM (NOKIA)","TRAVAUX-NOKIA",
AK1459="ACCESS-ISSUE","ACCESS-ISSUE",
AK1459="Projet OCM (ZTE, NOKIA, autres projets)","TRAVAUX OCM",
AK1459="No root CAuse","No root cause",
AK1459="ODU HS","PDH",
AK1459="IP &amp; VLAN","PDH",
AK1459="Warehouse HUAWEI","SPARE-ISSUE",
AK1459="SPARE-HS","SPARE-ISSUE",
AK1459="Power Telco","BSS",AK1459="no impacts","no impacts"
),"")</f>
        <v>No root cause</v>
      </c>
      <c r="AJ1459" s="56" t="str" cm="1">
        <f t="array" ref="AJ1459">IFERROR(_xlfn.IFS(
AK1459="MPR ISSUE","TX ISSUE",
AK1459="BSS Hardware Issue","RAN ISSUE",
AK1459="Sites strategiques, MLL, Pylone, etc.","ENVTECH",
AK1459="AKTIVCO DEFAUT GE &amp; POWER Cabinet","POWER ISSUE",
AK1459="AKTIVCO Coupure ENEO &amp; Baisse de tension","POWER ISSUE",
AK1459="Coupure ENEO &amp; Baisse de tension","POWER ISSUE",
AK1459="Defaut GE &amp; POWER Cabinet","POWER ISSUE",
AK1459="Sharing","POWER ISSUE",
AK1459="Sites strategiques &amp; DataCenter","POWER ISSUE",
AK1459="Exclu","Exclu",
AK1459="SAT","TX ISSUE",
AK1459="SPARE-ISSUE","SPARE-ISSUE",
AK1459="Fiber CAmtel","TX ISSUE",
AK1459="Fiber AOF","TX ISSUE",
AK1459="Projet OCM (HUAWEI)","TRAVAUX-HUAWEI",
AK1459="Projet OCM (NOKIA)","TRAVAUX -NOKIA",
AK1459="ACCESS-ISSUE","ACCESS-ISSUE",
AK1459="Projet OCM (ZTE, NOKIA, autres projets)","TRAVAUX OCM",
AK1459="No root CAuse","No root cause",
AK1459="ODU HS","TX ISSUE",
AK1459="IP &amp; VLAN","TX ISSUE",
AK1459="Warehouse HUAWEI","SPARE-ISSUE",
AK1459="SPARE-HS","SPARE-ISSUE",
AK1459="Power Telco","RAN ISSUE",AK1459="no impacts","no impacts"
),"")</f>
        <v>No root cause</v>
      </c>
      <c r="AK1459" s="81" t="s">
        <v>5620</v>
      </c>
      <c r="AL1459" s="56" t="str" cm="1">
        <f t="array" ref="AL1459">IFERROR(_xlfn.IFS(
AK1459="MPR ISSUE","ACTIVE",
AK1459="BSS Hardware Issue","ACTIVE",
AK1459="Sites strategiques, MLL, Pylone, etc.","PASSIVE",
AK1459="AKTIVCO DEFAUT GE &amp; POWER Cabinet","PASSIVE",
AK1459="AKTIVCO Coupure ENEO &amp; Baisse de tension","PASSIVE",
AK1459="Coupure ENEO &amp; Baisse de tension","PASSIVE",
AK1459="Defaut GE &amp; POWER Cabinet","PASSIVE",
AK1459="Sharing","PASSIVE",
AK1459="Sites strategiques &amp; DataCenter","PASSIVE",
AK1459="Exclu","Exclu",
AK1459="SAT","ACTIVE",
AK1459="SPARE-ISSUE","SPARE-ISSUE",
AK1459="Fiber CAmtel","ACTIVE",
AK1459="Fiber AOF","ACTIVE",
AK1459="Projet OCM (HUAWEI)","PLANNED WORKS",
AK1459="Projet OCM (NOKIA)","PLANNED WORKS",
AK1459="ACCESS-ISSUE","ACCESS-ISSUE",
AK1459="Projet OCM (ZTE, NOKIA, autres projets)","PLANNED WORKS",
AK1459="No root CAuse","No root cause",
AK1459="ODU HS","ACTIVE",
AK1459="IP &amp; VLAN","ACTIVE",
AK1459="Warehouse HUAWEI","SPARE-ISSUE",
AK1459="SPARE-HS","SPARE-ISSUE",
AK1459="Power Telco","ACTIVE", AK1459="no impacts","no impacts"
),"")</f>
        <v>No root cause</v>
      </c>
      <c r="AM1459" s="108" t="s">
        <v>5537</v>
      </c>
      <c r="AN1459" s="117" t="s">
        <v>3286</v>
      </c>
      <c r="AP1459" s="23" t="s">
        <v>5537</v>
      </c>
      <c r="AQ1459" s="23" t="s">
        <v>5537</v>
      </c>
      <c r="AR1459" s="7"/>
      <c r="AS1459" s="6"/>
      <c r="AT1459" s="7"/>
      <c r="AU1459" s="3" t="s">
        <v>5537</v>
      </c>
      <c r="AV1459" s="24" t="s">
        <v>5537</v>
      </c>
      <c r="AW1459" s="24" t="s">
        <v>5537</v>
      </c>
      <c r="AX1459" s="24" t="s">
        <v>5537</v>
      </c>
      <c r="AY1459" s="24" t="s">
        <v>5537</v>
      </c>
      <c r="AZ1459" s="24" t="s">
        <v>5537</v>
      </c>
      <c r="BA1459" s="24" t="s">
        <v>5537</v>
      </c>
      <c r="BB1459" s="24" t="s">
        <v>5537</v>
      </c>
      <c r="BC1459" s="24" t="s">
        <v>5537</v>
      </c>
      <c r="BD1459" s="24" t="s">
        <v>5537</v>
      </c>
      <c r="BE1459" s="24" t="s">
        <v>5537</v>
      </c>
      <c r="BF1459" s="24" t="s">
        <v>5537</v>
      </c>
      <c r="BG1459" s="24" t="s">
        <v>5537</v>
      </c>
      <c r="BH1459" s="24" t="s">
        <v>5537</v>
      </c>
      <c r="BI1459" s="9" t="s">
        <v>5537</v>
      </c>
      <c r="BJ1459" s="14"/>
      <c r="BK1459" s="14" t="s">
        <v>5537</v>
      </c>
      <c r="BL1459" s="14" t="str">
        <f>_xlfn.XLOOKUP(B1459,'[4]cell downs 18042026 17h'!$B:$B,'[4]cell downs 18042026 17h'!$B:$B,"")</f>
        <v/>
      </c>
      <c r="BM1459" s="14" t="str">
        <f>_xlfn.XLOOKUP(B1459,'[5]Cells Huawei 19042026 15h'!$B:$B,'[5]Cells Huawei 19042026 15h'!$B:$B,"")</f>
        <v/>
      </c>
      <c r="BN1459" s="9" t="str">
        <f>_xlfn.XLOOKUP(B1459,'[6]cells down 19042026 9H40'!$B:$B,'[6]cells down 19042026 9H40'!$B:$B,"")</f>
        <v/>
      </c>
      <c r="BO1459" s="9" t="s">
        <v>3286</v>
      </c>
      <c r="BP1459" s="9" t="s">
        <v>5537</v>
      </c>
    </row>
    <row r="1460" spans="1:68" s="9" customFormat="1" x14ac:dyDescent="0.35">
      <c r="A1460" s="1" t="s">
        <v>2703</v>
      </c>
      <c r="B1460" s="8" t="s">
        <v>2704</v>
      </c>
      <c r="C1460" s="3" t="str">
        <f>_xlfn.XLOOKUP(B1460,'[1]daily break down'!$D:$D,'[1]daily break down'!$E:$E,"")</f>
        <v>Yaounde</v>
      </c>
      <c r="D1460" s="1" t="s">
        <v>11</v>
      </c>
      <c r="E1460" s="1" t="s">
        <v>12</v>
      </c>
      <c r="F1460" s="3" t="s">
        <v>37</v>
      </c>
      <c r="G1460" s="1" t="s">
        <v>38</v>
      </c>
      <c r="H1460" s="41" t="str">
        <f>_xlfn.XLOOKUP(B1460,[2]CALCULATION!$B:$B,[2]CALCULATION!$H:$H,"")</f>
        <v>ZTE</v>
      </c>
      <c r="I1460" s="34">
        <v>0</v>
      </c>
      <c r="J1460" s="34">
        <v>0</v>
      </c>
      <c r="K1460" s="34">
        <v>0</v>
      </c>
      <c r="L1460" s="34">
        <v>0</v>
      </c>
      <c r="M1460" s="34">
        <v>0</v>
      </c>
      <c r="N1460" s="34">
        <v>0</v>
      </c>
      <c r="O1460" s="34">
        <v>0</v>
      </c>
      <c r="P1460" s="34">
        <v>0</v>
      </c>
      <c r="Q1460" s="34">
        <v>0</v>
      </c>
      <c r="R1460" s="34">
        <v>1.6533117600226025E-2</v>
      </c>
      <c r="S1460" s="109">
        <v>0</v>
      </c>
      <c r="T1460" s="109">
        <f>_xlfn.XLOOKUP(B1460,'[3]Nur des jours'!$B:$B,'[3]Nur des jours'!$U:$U,"")</f>
        <v>0</v>
      </c>
      <c r="U1460" s="109">
        <v>0</v>
      </c>
      <c r="V1460" s="109">
        <v>0</v>
      </c>
      <c r="W1460" s="109">
        <v>0</v>
      </c>
      <c r="X1460" s="109">
        <v>0</v>
      </c>
      <c r="Y1460" s="109">
        <v>0</v>
      </c>
      <c r="Z1460" s="109">
        <v>0</v>
      </c>
      <c r="AA1460" s="109">
        <v>0</v>
      </c>
      <c r="AB1460" s="109">
        <v>0</v>
      </c>
      <c r="AC1460" s="109">
        <v>0</v>
      </c>
      <c r="AD1460" s="109">
        <v>0</v>
      </c>
      <c r="AE1460" s="109">
        <v>0</v>
      </c>
      <c r="AF1460" s="109">
        <v>0</v>
      </c>
      <c r="AG1460" s="57" t="str">
        <f>_xlfn.XLOOKUP(B1460,[3]CALCULATION!$B:$B,[3]CALCULATION!$M:$M,"")</f>
        <v>Operationnel</v>
      </c>
      <c r="AH1460" s="57"/>
      <c r="AI1460" s="56" t="str" cm="1">
        <f t="array" ref="AI1460">IFERROR(_xlfn.IFS(
AK1460="MPR ISSUE","PDH",
AK1460="BSS Hardware Issue","BSS",
AK1460="Sites strategiques, MLL, Pylone, etc.","ENVTECH",
AK1460="AKTIVCO DEFAUT GE &amp; POWER Cabinet","AKTIVCO",
AK1460="AKTIVCO Coupure ENEO &amp; Baisse de tension","AKTIVCO GRID ONLY",
AK1460="Coupure ENEO &amp; Baisse de tension","IHS GRID ONLY",
AK1460="Defaut GE &amp; POWER Cabinet","IHS",
AK1460="Sharing","Partners",
AK1460="Sites strategiques &amp; DataCenter","SST &amp; DC",
AK1460="Exclu","Exclu",
AK1460="SAT","SAT",
AK1460="SPARE-ISSUE","SPARE-ISSUE",
AK1460="Fiber CAmtel","TRANS_FO_CAMTEL",
AK1460="Fiber AOF","Fiber AOF",
AK1460="Projet OCM (HUAWEI)","TRAVAUX-HUAWEI",
AK1460="Projet OCM (NOKIA)","TRAVAUX-NOKIA",
AK1460="ACCESS-ISSUE","ACCESS-ISSUE",
AK1460="Projet OCM (ZTE, NOKIA, autres projets)","TRAVAUX OCM",
AK1460="No root CAuse","No root cause",
AK1460="ODU HS","PDH",
AK1460="IP &amp; VLAN","PDH",
AK1460="Warehouse HUAWEI","SPARE-ISSUE",
AK1460="SPARE-HS","SPARE-ISSUE",
AK1460="Power Telco","BSS",AK1460="no impacts","no impacts"
),"")</f>
        <v>No root cause</v>
      </c>
      <c r="AJ1460" s="56" t="str" cm="1">
        <f t="array" ref="AJ1460">IFERROR(_xlfn.IFS(
AK1460="MPR ISSUE","TX ISSUE",
AK1460="BSS Hardware Issue","RAN ISSUE",
AK1460="Sites strategiques, MLL, Pylone, etc.","ENVTECH",
AK1460="AKTIVCO DEFAUT GE &amp; POWER Cabinet","POWER ISSUE",
AK1460="AKTIVCO Coupure ENEO &amp; Baisse de tension","POWER ISSUE",
AK1460="Coupure ENEO &amp; Baisse de tension","POWER ISSUE",
AK1460="Defaut GE &amp; POWER Cabinet","POWER ISSUE",
AK1460="Sharing","POWER ISSUE",
AK1460="Sites strategiques &amp; DataCenter","POWER ISSUE",
AK1460="Exclu","Exclu",
AK1460="SAT","TX ISSUE",
AK1460="SPARE-ISSUE","SPARE-ISSUE",
AK1460="Fiber CAmtel","TX ISSUE",
AK1460="Fiber AOF","TX ISSUE",
AK1460="Projet OCM (HUAWEI)","TRAVAUX-HUAWEI",
AK1460="Projet OCM (NOKIA)","TRAVAUX -NOKIA",
AK1460="ACCESS-ISSUE","ACCESS-ISSUE",
AK1460="Projet OCM (ZTE, NOKIA, autres projets)","TRAVAUX OCM",
AK1460="No root CAuse","No root cause",
AK1460="ODU HS","TX ISSUE",
AK1460="IP &amp; VLAN","TX ISSUE",
AK1460="Warehouse HUAWEI","SPARE-ISSUE",
AK1460="SPARE-HS","SPARE-ISSUE",
AK1460="Power Telco","RAN ISSUE",AK1460="no impacts","no impacts"
),"")</f>
        <v>No root cause</v>
      </c>
      <c r="AK1460" s="81" t="s">
        <v>5620</v>
      </c>
      <c r="AL1460" s="56" t="str" cm="1">
        <f t="array" ref="AL1460">IFERROR(_xlfn.IFS(
AK1460="MPR ISSUE","ACTIVE",
AK1460="BSS Hardware Issue","ACTIVE",
AK1460="Sites strategiques, MLL, Pylone, etc.","PASSIVE",
AK1460="AKTIVCO DEFAUT GE &amp; POWER Cabinet","PASSIVE",
AK1460="AKTIVCO Coupure ENEO &amp; Baisse de tension","PASSIVE",
AK1460="Coupure ENEO &amp; Baisse de tension","PASSIVE",
AK1460="Defaut GE &amp; POWER Cabinet","PASSIVE",
AK1460="Sharing","PASSIVE",
AK1460="Sites strategiques &amp; DataCenter","PASSIVE",
AK1460="Exclu","Exclu",
AK1460="SAT","ACTIVE",
AK1460="SPARE-ISSUE","SPARE-ISSUE",
AK1460="Fiber CAmtel","ACTIVE",
AK1460="Fiber AOF","ACTIVE",
AK1460="Projet OCM (HUAWEI)","PLANNED WORKS",
AK1460="Projet OCM (NOKIA)","PLANNED WORKS",
AK1460="ACCESS-ISSUE","ACCESS-ISSUE",
AK1460="Projet OCM (ZTE, NOKIA, autres projets)","PLANNED WORKS",
AK1460="No root CAuse","No root cause",
AK1460="ODU HS","ACTIVE",
AK1460="IP &amp; VLAN","ACTIVE",
AK1460="Warehouse HUAWEI","SPARE-ISSUE",
AK1460="SPARE-HS","SPARE-ISSUE",
AK1460="Power Telco","ACTIVE", AK1460="no impacts","no impacts"
),"")</f>
        <v>No root cause</v>
      </c>
      <c r="AM1460" s="108" t="s">
        <v>5537</v>
      </c>
      <c r="AN1460" s="117" t="s">
        <v>2704</v>
      </c>
      <c r="AP1460" s="23" t="s">
        <v>5537</v>
      </c>
      <c r="AQ1460" s="23" t="s">
        <v>5537</v>
      </c>
      <c r="AR1460" s="7"/>
      <c r="AS1460" s="6"/>
      <c r="AT1460" s="7"/>
      <c r="AU1460" s="3" t="s">
        <v>5537</v>
      </c>
      <c r="AV1460" s="24" t="s">
        <v>5537</v>
      </c>
      <c r="AW1460" s="24" t="s">
        <v>5537</v>
      </c>
      <c r="AX1460" s="24" t="s">
        <v>5537</v>
      </c>
      <c r="AY1460" s="24" t="s">
        <v>5537</v>
      </c>
      <c r="AZ1460" s="24" t="s">
        <v>5537</v>
      </c>
      <c r="BA1460" s="24" t="s">
        <v>5537</v>
      </c>
      <c r="BB1460" s="24" t="s">
        <v>5537</v>
      </c>
      <c r="BC1460" s="24" t="s">
        <v>5537</v>
      </c>
      <c r="BD1460" s="24" t="s">
        <v>5537</v>
      </c>
      <c r="BE1460" s="24" t="s">
        <v>5537</v>
      </c>
      <c r="BF1460" s="24" t="s">
        <v>5537</v>
      </c>
      <c r="BG1460" s="24" t="s">
        <v>5537</v>
      </c>
      <c r="BH1460" s="24" t="s">
        <v>5537</v>
      </c>
      <c r="BI1460" s="9" t="s">
        <v>5537</v>
      </c>
      <c r="BJ1460" s="14"/>
      <c r="BK1460" s="14" t="s">
        <v>5537</v>
      </c>
      <c r="BL1460" s="14" t="str">
        <f>_xlfn.XLOOKUP(B1460,'[4]cell downs 18042026 17h'!$B:$B,'[4]cell downs 18042026 17h'!$B:$B,"")</f>
        <v/>
      </c>
      <c r="BM1460" s="14" t="str">
        <f>_xlfn.XLOOKUP(B1460,'[5]Cells Huawei 19042026 15h'!$B:$B,'[5]Cells Huawei 19042026 15h'!$B:$B,"")</f>
        <v/>
      </c>
      <c r="BN1460" s="9" t="str">
        <f>_xlfn.XLOOKUP(B1460,'[6]cells down 19042026 9H40'!$B:$B,'[6]cells down 19042026 9H40'!$B:$B,"")</f>
        <v/>
      </c>
      <c r="BO1460" s="9" t="s">
        <v>2704</v>
      </c>
      <c r="BP1460" s="9" t="s">
        <v>12</v>
      </c>
    </row>
    <row r="1461" spans="1:68" s="9" customFormat="1" x14ac:dyDescent="0.35">
      <c r="A1461" s="1" t="s">
        <v>2717</v>
      </c>
      <c r="B1461" s="8" t="s">
        <v>2718</v>
      </c>
      <c r="C1461" s="3" t="str">
        <f>_xlfn.XLOOKUP(B1461,'[1]daily break down'!$D:$D,'[1]daily break down'!$E:$E,"")</f>
        <v>Yaounde</v>
      </c>
      <c r="D1461" s="1" t="s">
        <v>11</v>
      </c>
      <c r="E1461" s="1" t="s">
        <v>145</v>
      </c>
      <c r="F1461" s="3" t="s">
        <v>37</v>
      </c>
      <c r="G1461" s="1" t="s">
        <v>38</v>
      </c>
      <c r="H1461" s="41" t="str">
        <f>_xlfn.XLOOKUP(B1461,[2]CALCULATION!$B:$B,[2]CALCULATION!$H:$H,"")</f>
        <v>ZTE</v>
      </c>
      <c r="I1461" s="34">
        <v>0</v>
      </c>
      <c r="J1461" s="34">
        <v>0</v>
      </c>
      <c r="K1461" s="34">
        <v>0</v>
      </c>
      <c r="L1461" s="34">
        <v>8.435992044128442E-3</v>
      </c>
      <c r="M1461" s="34">
        <v>0</v>
      </c>
      <c r="N1461" s="34">
        <v>0</v>
      </c>
      <c r="O1461" s="34">
        <v>1.6729303461717124E-2</v>
      </c>
      <c r="P1461" s="34">
        <v>0</v>
      </c>
      <c r="Q1461" s="34">
        <v>0</v>
      </c>
      <c r="R1461" s="34">
        <v>8.0792904777802401E-3</v>
      </c>
      <c r="S1461" s="109">
        <v>0</v>
      </c>
      <c r="T1461" s="109">
        <f>_xlfn.XLOOKUP(B1461,'[3]Nur des jours'!$B:$B,'[3]Nur des jours'!$U:$U,"")</f>
        <v>0</v>
      </c>
      <c r="U1461" s="109">
        <v>0</v>
      </c>
      <c r="V1461" s="109">
        <v>0</v>
      </c>
      <c r="W1461" s="109">
        <v>0</v>
      </c>
      <c r="X1461" s="109">
        <v>0</v>
      </c>
      <c r="Y1461" s="109">
        <v>0</v>
      </c>
      <c r="Z1461" s="109">
        <v>0</v>
      </c>
      <c r="AA1461" s="109">
        <v>0</v>
      </c>
      <c r="AB1461" s="109">
        <v>0</v>
      </c>
      <c r="AC1461" s="109">
        <v>0</v>
      </c>
      <c r="AD1461" s="109">
        <v>0</v>
      </c>
      <c r="AE1461" s="109">
        <v>0</v>
      </c>
      <c r="AF1461" s="109">
        <v>0</v>
      </c>
      <c r="AG1461" s="57" t="str">
        <f>_xlfn.XLOOKUP(B1461,[3]CALCULATION!$B:$B,[3]CALCULATION!$M:$M,"")</f>
        <v>Operationnel</v>
      </c>
      <c r="AH1461" s="57"/>
      <c r="AI1461" s="56" t="str" cm="1">
        <f t="array" ref="AI1461">IFERROR(_xlfn.IFS(
AK1461="MPR ISSUE","PDH",
AK1461="BSS Hardware Issue","BSS",
AK1461="Sites strategiques, MLL, Pylone, etc.","ENVTECH",
AK1461="AKTIVCO DEFAUT GE &amp; POWER Cabinet","AKTIVCO",
AK1461="AKTIVCO Coupure ENEO &amp; Baisse de tension","AKTIVCO GRID ONLY",
AK1461="Coupure ENEO &amp; Baisse de tension","IHS GRID ONLY",
AK1461="Defaut GE &amp; POWER Cabinet","IHS",
AK1461="Sharing","Partners",
AK1461="Sites strategiques &amp; DataCenter","SST &amp; DC",
AK1461="Exclu","Exclu",
AK1461="SAT","SAT",
AK1461="SPARE-ISSUE","SPARE-ISSUE",
AK1461="Fiber CAmtel","TRANS_FO_CAMTEL",
AK1461="Fiber AOF","Fiber AOF",
AK1461="Projet OCM (HUAWEI)","TRAVAUX-HUAWEI",
AK1461="Projet OCM (NOKIA)","TRAVAUX-NOKIA",
AK1461="ACCESS-ISSUE","ACCESS-ISSUE",
AK1461="Projet OCM (ZTE, NOKIA, autres projets)","TRAVAUX OCM",
AK1461="No root CAuse","No root cause",
AK1461="ODU HS","PDH",
AK1461="IP &amp; VLAN","PDH",
AK1461="Warehouse HUAWEI","SPARE-ISSUE",
AK1461="SPARE-HS","SPARE-ISSUE",
AK1461="Power Telco","BSS",AK1461="no impacts","no impacts"
),"")</f>
        <v>No root cause</v>
      </c>
      <c r="AJ1461" s="56" t="str" cm="1">
        <f t="array" ref="AJ1461">IFERROR(_xlfn.IFS(
AK1461="MPR ISSUE","TX ISSUE",
AK1461="BSS Hardware Issue","RAN ISSUE",
AK1461="Sites strategiques, MLL, Pylone, etc.","ENVTECH",
AK1461="AKTIVCO DEFAUT GE &amp; POWER Cabinet","POWER ISSUE",
AK1461="AKTIVCO Coupure ENEO &amp; Baisse de tension","POWER ISSUE",
AK1461="Coupure ENEO &amp; Baisse de tension","POWER ISSUE",
AK1461="Defaut GE &amp; POWER Cabinet","POWER ISSUE",
AK1461="Sharing","POWER ISSUE",
AK1461="Sites strategiques &amp; DataCenter","POWER ISSUE",
AK1461="Exclu","Exclu",
AK1461="SAT","TX ISSUE",
AK1461="SPARE-ISSUE","SPARE-ISSUE",
AK1461="Fiber CAmtel","TX ISSUE",
AK1461="Fiber AOF","TX ISSUE",
AK1461="Projet OCM (HUAWEI)","TRAVAUX-HUAWEI",
AK1461="Projet OCM (NOKIA)","TRAVAUX -NOKIA",
AK1461="ACCESS-ISSUE","ACCESS-ISSUE",
AK1461="Projet OCM (ZTE, NOKIA, autres projets)","TRAVAUX OCM",
AK1461="No root CAuse","No root cause",
AK1461="ODU HS","TX ISSUE",
AK1461="IP &amp; VLAN","TX ISSUE",
AK1461="Warehouse HUAWEI","SPARE-ISSUE",
AK1461="SPARE-HS","SPARE-ISSUE",
AK1461="Power Telco","RAN ISSUE",AK1461="no impacts","no impacts"
),"")</f>
        <v>No root cause</v>
      </c>
      <c r="AK1461" s="81" t="s">
        <v>5620</v>
      </c>
      <c r="AL1461" s="56" t="str" cm="1">
        <f t="array" ref="AL1461">IFERROR(_xlfn.IFS(
AK1461="MPR ISSUE","ACTIVE",
AK1461="BSS Hardware Issue","ACTIVE",
AK1461="Sites strategiques, MLL, Pylone, etc.","PASSIVE",
AK1461="AKTIVCO DEFAUT GE &amp; POWER Cabinet","PASSIVE",
AK1461="AKTIVCO Coupure ENEO &amp; Baisse de tension","PASSIVE",
AK1461="Coupure ENEO &amp; Baisse de tension","PASSIVE",
AK1461="Defaut GE &amp; POWER Cabinet","PASSIVE",
AK1461="Sharing","PASSIVE",
AK1461="Sites strategiques &amp; DataCenter","PASSIVE",
AK1461="Exclu","Exclu",
AK1461="SAT","ACTIVE",
AK1461="SPARE-ISSUE","SPARE-ISSUE",
AK1461="Fiber CAmtel","ACTIVE",
AK1461="Fiber AOF","ACTIVE",
AK1461="Projet OCM (HUAWEI)","PLANNED WORKS",
AK1461="Projet OCM (NOKIA)","PLANNED WORKS",
AK1461="ACCESS-ISSUE","ACCESS-ISSUE",
AK1461="Projet OCM (ZTE, NOKIA, autres projets)","PLANNED WORKS",
AK1461="No root CAuse","No root cause",
AK1461="ODU HS","ACTIVE",
AK1461="IP &amp; VLAN","ACTIVE",
AK1461="Warehouse HUAWEI","SPARE-ISSUE",
AK1461="SPARE-HS","SPARE-ISSUE",
AK1461="Power Telco","ACTIVE", AK1461="no impacts","no impacts"
),"")</f>
        <v>No root cause</v>
      </c>
      <c r="AM1461" s="108" t="s">
        <v>5537</v>
      </c>
      <c r="AN1461" s="117" t="s">
        <v>2718</v>
      </c>
      <c r="AP1461" s="23" t="s">
        <v>5537</v>
      </c>
      <c r="AQ1461" s="23" t="s">
        <v>5537</v>
      </c>
      <c r="AR1461" s="7"/>
      <c r="AS1461" s="6"/>
      <c r="AT1461" s="7"/>
      <c r="AU1461" s="3" t="s">
        <v>5537</v>
      </c>
      <c r="AV1461" s="24" t="s">
        <v>5537</v>
      </c>
      <c r="AW1461" s="24" t="s">
        <v>5537</v>
      </c>
      <c r="AX1461" s="24" t="s">
        <v>5537</v>
      </c>
      <c r="AY1461" s="24" t="s">
        <v>5537</v>
      </c>
      <c r="AZ1461" s="24" t="s">
        <v>5537</v>
      </c>
      <c r="BA1461" s="24" t="s">
        <v>5537</v>
      </c>
      <c r="BB1461" s="24" t="s">
        <v>5537</v>
      </c>
      <c r="BC1461" s="24" t="s">
        <v>5537</v>
      </c>
      <c r="BD1461" s="24" t="s">
        <v>5537</v>
      </c>
      <c r="BE1461" s="24" t="s">
        <v>5537</v>
      </c>
      <c r="BF1461" s="24" t="s">
        <v>5537</v>
      </c>
      <c r="BG1461" s="24" t="s">
        <v>5537</v>
      </c>
      <c r="BH1461" s="24" t="s">
        <v>5537</v>
      </c>
      <c r="BI1461" s="9" t="s">
        <v>5537</v>
      </c>
      <c r="BJ1461" s="14"/>
      <c r="BK1461" s="14" t="s">
        <v>5537</v>
      </c>
      <c r="BL1461" s="14" t="str">
        <f>_xlfn.XLOOKUP(B1461,'[4]cell downs 18042026 17h'!$B:$B,'[4]cell downs 18042026 17h'!$B:$B,"")</f>
        <v/>
      </c>
      <c r="BM1461" s="14" t="str">
        <f>_xlfn.XLOOKUP(B1461,'[5]Cells Huawei 19042026 15h'!$B:$B,'[5]Cells Huawei 19042026 15h'!$B:$B,"")</f>
        <v/>
      </c>
      <c r="BN1461" s="9" t="str">
        <f>_xlfn.XLOOKUP(B1461,'[6]cells down 19042026 9H40'!$B:$B,'[6]cells down 19042026 9H40'!$B:$B,"")</f>
        <v/>
      </c>
      <c r="BO1461" s="9" t="s">
        <v>2718</v>
      </c>
      <c r="BP1461" s="9" t="s">
        <v>12</v>
      </c>
    </row>
    <row r="1462" spans="1:68" s="9" customFormat="1" x14ac:dyDescent="0.35">
      <c r="A1462" s="1" t="s">
        <v>3411</v>
      </c>
      <c r="B1462" s="8" t="s">
        <v>3412</v>
      </c>
      <c r="C1462" s="3" t="str">
        <f>_xlfn.XLOOKUP(B1462,'[1]daily break down'!$D:$D,'[1]daily break down'!$E:$E,"")</f>
        <v>Yaounde</v>
      </c>
      <c r="D1462" s="1" t="s">
        <v>11</v>
      </c>
      <c r="E1462" s="1" t="s">
        <v>145</v>
      </c>
      <c r="F1462" s="3" t="s">
        <v>37</v>
      </c>
      <c r="G1462" s="1" t="s">
        <v>38</v>
      </c>
      <c r="H1462" s="41" t="str">
        <f>_xlfn.XLOOKUP(B1462,[2]CALCULATION!$B:$B,[2]CALCULATION!$H:$H,"")</f>
        <v>ZTE</v>
      </c>
      <c r="I1462" s="34">
        <v>0</v>
      </c>
      <c r="J1462" s="34">
        <v>0</v>
      </c>
      <c r="K1462" s="34">
        <v>4.3238293767995595</v>
      </c>
      <c r="L1462" s="34">
        <v>0</v>
      </c>
      <c r="M1462" s="34">
        <v>0</v>
      </c>
      <c r="N1462" s="34">
        <v>0</v>
      </c>
      <c r="O1462" s="34">
        <v>0</v>
      </c>
      <c r="P1462" s="34">
        <v>0</v>
      </c>
      <c r="Q1462" s="34">
        <v>0</v>
      </c>
      <c r="R1462" s="34">
        <v>2.5022614879306262E-2</v>
      </c>
      <c r="S1462" s="109">
        <v>0</v>
      </c>
      <c r="T1462" s="109">
        <f>_xlfn.XLOOKUP(B1462,'[3]Nur des jours'!$B:$B,'[3]Nur des jours'!$U:$U,"")</f>
        <v>0</v>
      </c>
      <c r="U1462" s="109">
        <v>0</v>
      </c>
      <c r="V1462" s="109">
        <v>0</v>
      </c>
      <c r="W1462" s="109">
        <v>0</v>
      </c>
      <c r="X1462" s="109">
        <v>0</v>
      </c>
      <c r="Y1462" s="109">
        <v>0</v>
      </c>
      <c r="Z1462" s="109">
        <v>0</v>
      </c>
      <c r="AA1462" s="109">
        <v>0</v>
      </c>
      <c r="AB1462" s="109">
        <v>0</v>
      </c>
      <c r="AC1462" s="109">
        <v>0</v>
      </c>
      <c r="AD1462" s="109">
        <v>0</v>
      </c>
      <c r="AE1462" s="109">
        <v>0</v>
      </c>
      <c r="AF1462" s="109">
        <v>0</v>
      </c>
      <c r="AG1462" s="57" t="str">
        <f>_xlfn.XLOOKUP(B1462,[3]CALCULATION!$B:$B,[3]CALCULATION!$M:$M,"")</f>
        <v>Operationnel</v>
      </c>
      <c r="AH1462" s="57"/>
      <c r="AI1462" s="56" t="str" cm="1">
        <f t="array" ref="AI1462">IFERROR(_xlfn.IFS(
AK1462="MPR ISSUE","PDH",
AK1462="BSS Hardware Issue","BSS",
AK1462="Sites strategiques, MLL, Pylone, etc.","ENVTECH",
AK1462="AKTIVCO DEFAUT GE &amp; POWER Cabinet","AKTIVCO",
AK1462="AKTIVCO Coupure ENEO &amp; Baisse de tension","AKTIVCO GRID ONLY",
AK1462="Coupure ENEO &amp; Baisse de tension","IHS GRID ONLY",
AK1462="Defaut GE &amp; POWER Cabinet","IHS",
AK1462="Sharing","Partners",
AK1462="Sites strategiques &amp; DataCenter","SST &amp; DC",
AK1462="Exclu","Exclu",
AK1462="SAT","SAT",
AK1462="SPARE-ISSUE","SPARE-ISSUE",
AK1462="Fiber CAmtel","TRANS_FO_CAMTEL",
AK1462="Fiber AOF","Fiber AOF",
AK1462="Projet OCM (HUAWEI)","TRAVAUX-HUAWEI",
AK1462="Projet OCM (NOKIA)","TRAVAUX-NOKIA",
AK1462="ACCESS-ISSUE","ACCESS-ISSUE",
AK1462="Projet OCM (ZTE, NOKIA, autres projets)","TRAVAUX OCM",
AK1462="No root CAuse","No root cause",
AK1462="ODU HS","PDH",
AK1462="IP &amp; VLAN","PDH",
AK1462="Warehouse HUAWEI","SPARE-ISSUE",
AK1462="SPARE-HS","SPARE-ISSUE",
AK1462="Power Telco","BSS",AK1462="no impacts","no impacts"
),"")</f>
        <v>No root cause</v>
      </c>
      <c r="AJ1462" s="56" t="str" cm="1">
        <f t="array" ref="AJ1462">IFERROR(_xlfn.IFS(
AK1462="MPR ISSUE","TX ISSUE",
AK1462="BSS Hardware Issue","RAN ISSUE",
AK1462="Sites strategiques, MLL, Pylone, etc.","ENVTECH",
AK1462="AKTIVCO DEFAUT GE &amp; POWER Cabinet","POWER ISSUE",
AK1462="AKTIVCO Coupure ENEO &amp; Baisse de tension","POWER ISSUE",
AK1462="Coupure ENEO &amp; Baisse de tension","POWER ISSUE",
AK1462="Defaut GE &amp; POWER Cabinet","POWER ISSUE",
AK1462="Sharing","POWER ISSUE",
AK1462="Sites strategiques &amp; DataCenter","POWER ISSUE",
AK1462="Exclu","Exclu",
AK1462="SAT","TX ISSUE",
AK1462="SPARE-ISSUE","SPARE-ISSUE",
AK1462="Fiber CAmtel","TX ISSUE",
AK1462="Fiber AOF","TX ISSUE",
AK1462="Projet OCM (HUAWEI)","TRAVAUX-HUAWEI",
AK1462="Projet OCM (NOKIA)","TRAVAUX -NOKIA",
AK1462="ACCESS-ISSUE","ACCESS-ISSUE",
AK1462="Projet OCM (ZTE, NOKIA, autres projets)","TRAVAUX OCM",
AK1462="No root CAuse","No root cause",
AK1462="ODU HS","TX ISSUE",
AK1462="IP &amp; VLAN","TX ISSUE",
AK1462="Warehouse HUAWEI","SPARE-ISSUE",
AK1462="SPARE-HS","SPARE-ISSUE",
AK1462="Power Telco","RAN ISSUE",AK1462="no impacts","no impacts"
),"")</f>
        <v>No root cause</v>
      </c>
      <c r="AK1462" s="81" t="s">
        <v>5620</v>
      </c>
      <c r="AL1462" s="56" t="str" cm="1">
        <f t="array" ref="AL1462">IFERROR(_xlfn.IFS(
AK1462="MPR ISSUE","ACTIVE",
AK1462="BSS Hardware Issue","ACTIVE",
AK1462="Sites strategiques, MLL, Pylone, etc.","PASSIVE",
AK1462="AKTIVCO DEFAUT GE &amp; POWER Cabinet","PASSIVE",
AK1462="AKTIVCO Coupure ENEO &amp; Baisse de tension","PASSIVE",
AK1462="Coupure ENEO &amp; Baisse de tension","PASSIVE",
AK1462="Defaut GE &amp; POWER Cabinet","PASSIVE",
AK1462="Sharing","PASSIVE",
AK1462="Sites strategiques &amp; DataCenter","PASSIVE",
AK1462="Exclu","Exclu",
AK1462="SAT","ACTIVE",
AK1462="SPARE-ISSUE","SPARE-ISSUE",
AK1462="Fiber CAmtel","ACTIVE",
AK1462="Fiber AOF","ACTIVE",
AK1462="Projet OCM (HUAWEI)","PLANNED WORKS",
AK1462="Projet OCM (NOKIA)","PLANNED WORKS",
AK1462="ACCESS-ISSUE","ACCESS-ISSUE",
AK1462="Projet OCM (ZTE, NOKIA, autres projets)","PLANNED WORKS",
AK1462="No root CAuse","No root cause",
AK1462="ODU HS","ACTIVE",
AK1462="IP &amp; VLAN","ACTIVE",
AK1462="Warehouse HUAWEI","SPARE-ISSUE",
AK1462="SPARE-HS","SPARE-ISSUE",
AK1462="Power Telco","ACTIVE", AK1462="no impacts","no impacts"
),"")</f>
        <v>No root cause</v>
      </c>
      <c r="AM1462" s="108" t="s">
        <v>5537</v>
      </c>
      <c r="AN1462" s="117" t="s">
        <v>3412</v>
      </c>
      <c r="AP1462" s="23" t="s">
        <v>5537</v>
      </c>
      <c r="AQ1462" s="23" t="s">
        <v>5537</v>
      </c>
      <c r="AR1462" s="7"/>
      <c r="AS1462" s="6"/>
      <c r="AT1462" s="7"/>
      <c r="AU1462" s="3" t="s">
        <v>5537</v>
      </c>
      <c r="AV1462" s="24" t="s">
        <v>5537</v>
      </c>
      <c r="AW1462" s="24" t="s">
        <v>5537</v>
      </c>
      <c r="AX1462" s="24" t="s">
        <v>5537</v>
      </c>
      <c r="AY1462" s="24" t="s">
        <v>5537</v>
      </c>
      <c r="AZ1462" s="24" t="s">
        <v>5537</v>
      </c>
      <c r="BA1462" s="24" t="s">
        <v>5537</v>
      </c>
      <c r="BB1462" s="24" t="s">
        <v>5537</v>
      </c>
      <c r="BC1462" s="24" t="s">
        <v>5537</v>
      </c>
      <c r="BD1462" s="24" t="s">
        <v>5537</v>
      </c>
      <c r="BE1462" s="24" t="s">
        <v>5537</v>
      </c>
      <c r="BF1462" s="24" t="s">
        <v>5537</v>
      </c>
      <c r="BG1462" s="24" t="s">
        <v>5537</v>
      </c>
      <c r="BH1462" s="24" t="s">
        <v>5537</v>
      </c>
      <c r="BI1462" s="9" t="s">
        <v>5537</v>
      </c>
      <c r="BJ1462" s="14"/>
      <c r="BK1462" s="14" t="s">
        <v>5537</v>
      </c>
      <c r="BL1462" s="14" t="str">
        <f>_xlfn.XLOOKUP(B1462,'[4]cell downs 18042026 17h'!$B:$B,'[4]cell downs 18042026 17h'!$B:$B,"")</f>
        <v/>
      </c>
      <c r="BM1462" s="14" t="str">
        <f>_xlfn.XLOOKUP(B1462,'[5]Cells Huawei 19042026 15h'!$B:$B,'[5]Cells Huawei 19042026 15h'!$B:$B,"")</f>
        <v/>
      </c>
      <c r="BN1462" s="9" t="str">
        <f>_xlfn.XLOOKUP(B1462,'[6]cells down 19042026 9H40'!$B:$B,'[6]cells down 19042026 9H40'!$B:$B,"")</f>
        <v/>
      </c>
      <c r="BO1462" s="9" t="s">
        <v>3412</v>
      </c>
      <c r="BP1462" s="9" t="s">
        <v>12</v>
      </c>
    </row>
    <row r="1463" spans="1:68" s="9" customFormat="1" x14ac:dyDescent="0.35">
      <c r="A1463" s="1" t="s">
        <v>2352</v>
      </c>
      <c r="B1463" s="8" t="s">
        <v>2353</v>
      </c>
      <c r="C1463" s="3" t="str">
        <f>_xlfn.XLOOKUP(B1463,'[1]daily break down'!$D:$D,'[1]daily break down'!$E:$E,"")</f>
        <v>Yaounde</v>
      </c>
      <c r="D1463" s="1" t="s">
        <v>11</v>
      </c>
      <c r="E1463" s="1" t="s">
        <v>145</v>
      </c>
      <c r="F1463" s="3" t="s">
        <v>37</v>
      </c>
      <c r="G1463" s="1" t="s">
        <v>38</v>
      </c>
      <c r="H1463" s="41" t="str">
        <f>_xlfn.XLOOKUP(B1463,[2]CALCULATION!$B:$B,[2]CALCULATION!$H:$H,"")</f>
        <v>ZTE</v>
      </c>
      <c r="I1463" s="34">
        <v>0</v>
      </c>
      <c r="J1463" s="34">
        <v>0</v>
      </c>
      <c r="K1463" s="34">
        <v>0.35597032813690493</v>
      </c>
      <c r="L1463" s="34">
        <v>0</v>
      </c>
      <c r="M1463" s="34">
        <v>0</v>
      </c>
      <c r="N1463" s="34">
        <v>0</v>
      </c>
      <c r="O1463" s="34">
        <v>0</v>
      </c>
      <c r="P1463" s="34">
        <v>0</v>
      </c>
      <c r="Q1463" s="34">
        <v>0</v>
      </c>
      <c r="R1463" s="34">
        <v>0</v>
      </c>
      <c r="S1463" s="109">
        <v>0</v>
      </c>
      <c r="T1463" s="109">
        <f>_xlfn.XLOOKUP(B1463,'[3]Nur des jours'!$B:$B,'[3]Nur des jours'!$U:$U,"")</f>
        <v>0</v>
      </c>
      <c r="U1463" s="109">
        <v>0</v>
      </c>
      <c r="V1463" s="109">
        <v>0</v>
      </c>
      <c r="W1463" s="109">
        <v>0</v>
      </c>
      <c r="X1463" s="109">
        <v>0</v>
      </c>
      <c r="Y1463" s="109">
        <v>0</v>
      </c>
      <c r="Z1463" s="109">
        <v>0</v>
      </c>
      <c r="AA1463" s="109">
        <v>0</v>
      </c>
      <c r="AB1463" s="109">
        <v>0</v>
      </c>
      <c r="AC1463" s="109">
        <v>0</v>
      </c>
      <c r="AD1463" s="109">
        <v>0</v>
      </c>
      <c r="AE1463" s="109">
        <v>0</v>
      </c>
      <c r="AF1463" s="109">
        <v>0</v>
      </c>
      <c r="AG1463" s="57" t="str">
        <f>_xlfn.XLOOKUP(B1463,[3]CALCULATION!$B:$B,[3]CALCULATION!$M:$M,"")</f>
        <v>Operationnel</v>
      </c>
      <c r="AH1463" s="57"/>
      <c r="AI1463" s="56" t="str" cm="1">
        <f t="array" ref="AI1463">IFERROR(_xlfn.IFS(
AK1463="MPR ISSUE","PDH",
AK1463="BSS Hardware Issue","BSS",
AK1463="Sites strategiques, MLL, Pylone, etc.","ENVTECH",
AK1463="AKTIVCO DEFAUT GE &amp; POWER Cabinet","AKTIVCO",
AK1463="AKTIVCO Coupure ENEO &amp; Baisse de tension","AKTIVCO GRID ONLY",
AK1463="Coupure ENEO &amp; Baisse de tension","IHS GRID ONLY",
AK1463="Defaut GE &amp; POWER Cabinet","IHS",
AK1463="Sharing","Partners",
AK1463="Sites strategiques &amp; DataCenter","SST &amp; DC",
AK1463="Exclu","Exclu",
AK1463="SAT","SAT",
AK1463="SPARE-ISSUE","SPARE-ISSUE",
AK1463="Fiber CAmtel","TRANS_FO_CAMTEL",
AK1463="Fiber AOF","Fiber AOF",
AK1463="Projet OCM (HUAWEI)","TRAVAUX-HUAWEI",
AK1463="Projet OCM (NOKIA)","TRAVAUX-NOKIA",
AK1463="ACCESS-ISSUE","ACCESS-ISSUE",
AK1463="Projet OCM (ZTE, NOKIA, autres projets)","TRAVAUX OCM",
AK1463="No root CAuse","No root cause",
AK1463="ODU HS","PDH",
AK1463="IP &amp; VLAN","PDH",
AK1463="Warehouse HUAWEI","SPARE-ISSUE",
AK1463="SPARE-HS","SPARE-ISSUE",
AK1463="Power Telco","BSS",AK1463="no impacts","no impacts"
),"")</f>
        <v>No root cause</v>
      </c>
      <c r="AJ1463" s="56" t="str" cm="1">
        <f t="array" ref="AJ1463">IFERROR(_xlfn.IFS(
AK1463="MPR ISSUE","TX ISSUE",
AK1463="BSS Hardware Issue","RAN ISSUE",
AK1463="Sites strategiques, MLL, Pylone, etc.","ENVTECH",
AK1463="AKTIVCO DEFAUT GE &amp; POWER Cabinet","POWER ISSUE",
AK1463="AKTIVCO Coupure ENEO &amp; Baisse de tension","POWER ISSUE",
AK1463="Coupure ENEO &amp; Baisse de tension","POWER ISSUE",
AK1463="Defaut GE &amp; POWER Cabinet","POWER ISSUE",
AK1463="Sharing","POWER ISSUE",
AK1463="Sites strategiques &amp; DataCenter","POWER ISSUE",
AK1463="Exclu","Exclu",
AK1463="SAT","TX ISSUE",
AK1463="SPARE-ISSUE","SPARE-ISSUE",
AK1463="Fiber CAmtel","TX ISSUE",
AK1463="Fiber AOF","TX ISSUE",
AK1463="Projet OCM (HUAWEI)","TRAVAUX-HUAWEI",
AK1463="Projet OCM (NOKIA)","TRAVAUX -NOKIA",
AK1463="ACCESS-ISSUE","ACCESS-ISSUE",
AK1463="Projet OCM (ZTE, NOKIA, autres projets)","TRAVAUX OCM",
AK1463="No root CAuse","No root cause",
AK1463="ODU HS","TX ISSUE",
AK1463="IP &amp; VLAN","TX ISSUE",
AK1463="Warehouse HUAWEI","SPARE-ISSUE",
AK1463="SPARE-HS","SPARE-ISSUE",
AK1463="Power Telco","RAN ISSUE",AK1463="no impacts","no impacts"
),"")</f>
        <v>No root cause</v>
      </c>
      <c r="AK1463" s="81" t="s">
        <v>5620</v>
      </c>
      <c r="AL1463" s="56" t="str" cm="1">
        <f t="array" ref="AL1463">IFERROR(_xlfn.IFS(
AK1463="MPR ISSUE","ACTIVE",
AK1463="BSS Hardware Issue","ACTIVE",
AK1463="Sites strategiques, MLL, Pylone, etc.","PASSIVE",
AK1463="AKTIVCO DEFAUT GE &amp; POWER Cabinet","PASSIVE",
AK1463="AKTIVCO Coupure ENEO &amp; Baisse de tension","PASSIVE",
AK1463="Coupure ENEO &amp; Baisse de tension","PASSIVE",
AK1463="Defaut GE &amp; POWER Cabinet","PASSIVE",
AK1463="Sharing","PASSIVE",
AK1463="Sites strategiques &amp; DataCenter","PASSIVE",
AK1463="Exclu","Exclu",
AK1463="SAT","ACTIVE",
AK1463="SPARE-ISSUE","SPARE-ISSUE",
AK1463="Fiber CAmtel","ACTIVE",
AK1463="Fiber AOF","ACTIVE",
AK1463="Projet OCM (HUAWEI)","PLANNED WORKS",
AK1463="Projet OCM (NOKIA)","PLANNED WORKS",
AK1463="ACCESS-ISSUE","ACCESS-ISSUE",
AK1463="Projet OCM (ZTE, NOKIA, autres projets)","PLANNED WORKS",
AK1463="No root CAuse","No root cause",
AK1463="ODU HS","ACTIVE",
AK1463="IP &amp; VLAN","ACTIVE",
AK1463="Warehouse HUAWEI","SPARE-ISSUE",
AK1463="SPARE-HS","SPARE-ISSUE",
AK1463="Power Telco","ACTIVE", AK1463="no impacts","no impacts"
),"")</f>
        <v>No root cause</v>
      </c>
      <c r="AM1463" s="108" t="s">
        <v>5537</v>
      </c>
      <c r="AN1463" s="117" t="s">
        <v>2353</v>
      </c>
      <c r="AP1463" s="23" t="s">
        <v>5537</v>
      </c>
      <c r="AQ1463" s="23" t="s">
        <v>5537</v>
      </c>
      <c r="AR1463" s="7"/>
      <c r="AS1463" s="6"/>
      <c r="AT1463" s="7"/>
      <c r="AU1463" s="3" t="s">
        <v>5537</v>
      </c>
      <c r="AV1463" s="24" t="s">
        <v>5537</v>
      </c>
      <c r="AW1463" s="24" t="s">
        <v>5537</v>
      </c>
      <c r="AX1463" s="24" t="s">
        <v>5537</v>
      </c>
      <c r="AY1463" s="24" t="s">
        <v>5537</v>
      </c>
      <c r="AZ1463" s="24" t="s">
        <v>5537</v>
      </c>
      <c r="BA1463" s="24" t="s">
        <v>5537</v>
      </c>
      <c r="BB1463" s="24" t="s">
        <v>5537</v>
      </c>
      <c r="BC1463" s="24" t="s">
        <v>5537</v>
      </c>
      <c r="BD1463" s="24" t="s">
        <v>5537</v>
      </c>
      <c r="BE1463" s="24" t="s">
        <v>5537</v>
      </c>
      <c r="BF1463" s="24" t="s">
        <v>5537</v>
      </c>
      <c r="BG1463" s="24" t="s">
        <v>5537</v>
      </c>
      <c r="BH1463" s="24" t="s">
        <v>5537</v>
      </c>
      <c r="BI1463" s="9" t="s">
        <v>5537</v>
      </c>
      <c r="BJ1463" s="14"/>
      <c r="BK1463" s="14" t="s">
        <v>5537</v>
      </c>
      <c r="BL1463" s="14" t="str">
        <f>_xlfn.XLOOKUP(B1463,'[4]cell downs 18042026 17h'!$B:$B,'[4]cell downs 18042026 17h'!$B:$B,"")</f>
        <v/>
      </c>
      <c r="BM1463" s="14" t="str">
        <f>_xlfn.XLOOKUP(B1463,'[5]Cells Huawei 19042026 15h'!$B:$B,'[5]Cells Huawei 19042026 15h'!$B:$B,"")</f>
        <v/>
      </c>
      <c r="BN1463" s="9" t="str">
        <f>_xlfn.XLOOKUP(B1463,'[6]cells down 19042026 9H40'!$B:$B,'[6]cells down 19042026 9H40'!$B:$B,"")</f>
        <v/>
      </c>
      <c r="BO1463" s="9" t="s">
        <v>2353</v>
      </c>
      <c r="BP1463" s="9" t="s">
        <v>12</v>
      </c>
    </row>
    <row r="1464" spans="1:68" s="9" customFormat="1" x14ac:dyDescent="0.35">
      <c r="A1464" s="1" t="s">
        <v>2321</v>
      </c>
      <c r="B1464" s="8" t="s">
        <v>2322</v>
      </c>
      <c r="C1464" s="3" t="str">
        <f>_xlfn.XLOOKUP(B1464,'[1]daily break down'!$D:$D,'[1]daily break down'!$E:$E,"")</f>
        <v>Yaounde</v>
      </c>
      <c r="D1464" s="1" t="s">
        <v>11</v>
      </c>
      <c r="E1464" s="1" t="s">
        <v>12</v>
      </c>
      <c r="F1464" s="3" t="s">
        <v>37</v>
      </c>
      <c r="G1464" s="1" t="s">
        <v>38</v>
      </c>
      <c r="H1464" s="41" t="str">
        <f>_xlfn.XLOOKUP(B1464,[2]CALCULATION!$B:$B,[2]CALCULATION!$H:$H,"")</f>
        <v>ZTE</v>
      </c>
      <c r="I1464" s="34">
        <v>0</v>
      </c>
      <c r="J1464" s="34">
        <v>0</v>
      </c>
      <c r="K1464" s="34">
        <v>0</v>
      </c>
      <c r="L1464" s="34">
        <v>0</v>
      </c>
      <c r="M1464" s="34">
        <v>0</v>
      </c>
      <c r="N1464" s="34">
        <v>0</v>
      </c>
      <c r="O1464" s="34">
        <v>0</v>
      </c>
      <c r="P1464" s="34">
        <v>0</v>
      </c>
      <c r="Q1464" s="34">
        <v>0</v>
      </c>
      <c r="R1464" s="34">
        <v>0</v>
      </c>
      <c r="S1464" s="109">
        <v>0</v>
      </c>
      <c r="T1464" s="109">
        <f>_xlfn.XLOOKUP(B1464,'[3]Nur des jours'!$B:$B,'[3]Nur des jours'!$U:$U,"")</f>
        <v>0</v>
      </c>
      <c r="U1464" s="109">
        <v>0</v>
      </c>
      <c r="V1464" s="109">
        <v>0</v>
      </c>
      <c r="W1464" s="109">
        <v>0</v>
      </c>
      <c r="X1464" s="109">
        <v>0</v>
      </c>
      <c r="Y1464" s="109">
        <v>0</v>
      </c>
      <c r="Z1464" s="109">
        <v>0</v>
      </c>
      <c r="AA1464" s="109">
        <v>0</v>
      </c>
      <c r="AB1464" s="109">
        <v>0</v>
      </c>
      <c r="AC1464" s="109">
        <v>0</v>
      </c>
      <c r="AD1464" s="109">
        <v>0</v>
      </c>
      <c r="AE1464" s="109">
        <v>0</v>
      </c>
      <c r="AF1464" s="109">
        <v>0</v>
      </c>
      <c r="AG1464" s="57" t="str">
        <f>_xlfn.XLOOKUP(B1464,[3]CALCULATION!$B:$B,[3]CALCULATION!$M:$M,"")</f>
        <v>Operationnel</v>
      </c>
      <c r="AH1464" s="57"/>
      <c r="AI1464" s="56" t="str" cm="1">
        <f t="array" ref="AI1464">IFERROR(_xlfn.IFS(
AK1464="MPR ISSUE","PDH",
AK1464="BSS Hardware Issue","BSS",
AK1464="Sites strategiques, MLL, Pylone, etc.","ENVTECH",
AK1464="AKTIVCO DEFAUT GE &amp; POWER Cabinet","AKTIVCO",
AK1464="AKTIVCO Coupure ENEO &amp; Baisse de tension","AKTIVCO GRID ONLY",
AK1464="Coupure ENEO &amp; Baisse de tension","IHS GRID ONLY",
AK1464="Defaut GE &amp; POWER Cabinet","IHS",
AK1464="Sharing","Partners",
AK1464="Sites strategiques &amp; DataCenter","SST &amp; DC",
AK1464="Exclu","Exclu",
AK1464="SAT","SAT",
AK1464="SPARE-ISSUE","SPARE-ISSUE",
AK1464="Fiber CAmtel","TRANS_FO_CAMTEL",
AK1464="Fiber AOF","Fiber AOF",
AK1464="Projet OCM (HUAWEI)","TRAVAUX-HUAWEI",
AK1464="Projet OCM (NOKIA)","TRAVAUX-NOKIA",
AK1464="ACCESS-ISSUE","ACCESS-ISSUE",
AK1464="Projet OCM (ZTE, NOKIA, autres projets)","TRAVAUX OCM",
AK1464="No root CAuse","No root cause",
AK1464="ODU HS","PDH",
AK1464="IP &amp; VLAN","PDH",
AK1464="Warehouse HUAWEI","SPARE-ISSUE",
AK1464="SPARE-HS","SPARE-ISSUE",
AK1464="Power Telco","BSS",AK1464="no impacts","no impacts"
),"")</f>
        <v>No root cause</v>
      </c>
      <c r="AJ1464" s="56" t="str" cm="1">
        <f t="array" ref="AJ1464">IFERROR(_xlfn.IFS(
AK1464="MPR ISSUE","TX ISSUE",
AK1464="BSS Hardware Issue","RAN ISSUE",
AK1464="Sites strategiques, MLL, Pylone, etc.","ENVTECH",
AK1464="AKTIVCO DEFAUT GE &amp; POWER Cabinet","POWER ISSUE",
AK1464="AKTIVCO Coupure ENEO &amp; Baisse de tension","POWER ISSUE",
AK1464="Coupure ENEO &amp; Baisse de tension","POWER ISSUE",
AK1464="Defaut GE &amp; POWER Cabinet","POWER ISSUE",
AK1464="Sharing","POWER ISSUE",
AK1464="Sites strategiques &amp; DataCenter","POWER ISSUE",
AK1464="Exclu","Exclu",
AK1464="SAT","TX ISSUE",
AK1464="SPARE-ISSUE","SPARE-ISSUE",
AK1464="Fiber CAmtel","TX ISSUE",
AK1464="Fiber AOF","TX ISSUE",
AK1464="Projet OCM (HUAWEI)","TRAVAUX-HUAWEI",
AK1464="Projet OCM (NOKIA)","TRAVAUX -NOKIA",
AK1464="ACCESS-ISSUE","ACCESS-ISSUE",
AK1464="Projet OCM (ZTE, NOKIA, autres projets)","TRAVAUX OCM",
AK1464="No root CAuse","No root cause",
AK1464="ODU HS","TX ISSUE",
AK1464="IP &amp; VLAN","TX ISSUE",
AK1464="Warehouse HUAWEI","SPARE-ISSUE",
AK1464="SPARE-HS","SPARE-ISSUE",
AK1464="Power Telco","RAN ISSUE",AK1464="no impacts","no impacts"
),"")</f>
        <v>No root cause</v>
      </c>
      <c r="AK1464" s="81" t="s">
        <v>5620</v>
      </c>
      <c r="AL1464" s="56" t="str" cm="1">
        <f t="array" ref="AL1464">IFERROR(_xlfn.IFS(
AK1464="MPR ISSUE","ACTIVE",
AK1464="BSS Hardware Issue","ACTIVE",
AK1464="Sites strategiques, MLL, Pylone, etc.","PASSIVE",
AK1464="AKTIVCO DEFAUT GE &amp; POWER Cabinet","PASSIVE",
AK1464="AKTIVCO Coupure ENEO &amp; Baisse de tension","PASSIVE",
AK1464="Coupure ENEO &amp; Baisse de tension","PASSIVE",
AK1464="Defaut GE &amp; POWER Cabinet","PASSIVE",
AK1464="Sharing","PASSIVE",
AK1464="Sites strategiques &amp; DataCenter","PASSIVE",
AK1464="Exclu","Exclu",
AK1464="SAT","ACTIVE",
AK1464="SPARE-ISSUE","SPARE-ISSUE",
AK1464="Fiber CAmtel","ACTIVE",
AK1464="Fiber AOF","ACTIVE",
AK1464="Projet OCM (HUAWEI)","PLANNED WORKS",
AK1464="Projet OCM (NOKIA)","PLANNED WORKS",
AK1464="ACCESS-ISSUE","ACCESS-ISSUE",
AK1464="Projet OCM (ZTE, NOKIA, autres projets)","PLANNED WORKS",
AK1464="No root CAuse","No root cause",
AK1464="ODU HS","ACTIVE",
AK1464="IP &amp; VLAN","ACTIVE",
AK1464="Warehouse HUAWEI","SPARE-ISSUE",
AK1464="SPARE-HS","SPARE-ISSUE",
AK1464="Power Telco","ACTIVE", AK1464="no impacts","no impacts"
),"")</f>
        <v>No root cause</v>
      </c>
      <c r="AM1464" s="108" t="s">
        <v>5537</v>
      </c>
      <c r="AN1464" s="117" t="s">
        <v>2322</v>
      </c>
      <c r="AP1464" s="23" t="s">
        <v>5537</v>
      </c>
      <c r="AQ1464" s="23" t="s">
        <v>5537</v>
      </c>
      <c r="AR1464" s="7"/>
      <c r="AS1464" s="6"/>
      <c r="AT1464" s="7"/>
      <c r="AU1464" s="3" t="s">
        <v>5537</v>
      </c>
      <c r="AV1464" s="24" t="s">
        <v>5537</v>
      </c>
      <c r="AW1464" s="24" t="s">
        <v>5537</v>
      </c>
      <c r="AX1464" s="24" t="s">
        <v>5537</v>
      </c>
      <c r="AY1464" s="24" t="s">
        <v>5537</v>
      </c>
      <c r="AZ1464" s="24" t="s">
        <v>5537</v>
      </c>
      <c r="BA1464" s="24" t="s">
        <v>5537</v>
      </c>
      <c r="BB1464" s="24" t="s">
        <v>5537</v>
      </c>
      <c r="BC1464" s="24" t="s">
        <v>5537</v>
      </c>
      <c r="BD1464" s="24" t="s">
        <v>5537</v>
      </c>
      <c r="BE1464" s="24" t="s">
        <v>5537</v>
      </c>
      <c r="BF1464" s="24" t="s">
        <v>5537</v>
      </c>
      <c r="BG1464" s="24" t="s">
        <v>5537</v>
      </c>
      <c r="BH1464" s="24" t="s">
        <v>5537</v>
      </c>
      <c r="BI1464" s="9" t="s">
        <v>5537</v>
      </c>
      <c r="BJ1464" s="14"/>
      <c r="BK1464" s="14" t="s">
        <v>5537</v>
      </c>
      <c r="BL1464" s="14" t="str">
        <f>_xlfn.XLOOKUP(B1464,'[4]cell downs 18042026 17h'!$B:$B,'[4]cell downs 18042026 17h'!$B:$B,"")</f>
        <v/>
      </c>
      <c r="BM1464" s="14" t="str">
        <f>_xlfn.XLOOKUP(B1464,'[5]Cells Huawei 19042026 15h'!$B:$B,'[5]Cells Huawei 19042026 15h'!$B:$B,"")</f>
        <v/>
      </c>
      <c r="BN1464" s="9" t="str">
        <f>_xlfn.XLOOKUP(B1464,'[6]cells down 19042026 9H40'!$B:$B,'[6]cells down 19042026 9H40'!$B:$B,"")</f>
        <v/>
      </c>
      <c r="BO1464" s="9" t="s">
        <v>2322</v>
      </c>
      <c r="BP1464" s="9" t="s">
        <v>12</v>
      </c>
    </row>
    <row r="1465" spans="1:68" s="9" customFormat="1" x14ac:dyDescent="0.35">
      <c r="A1465" s="1" t="s">
        <v>2333</v>
      </c>
      <c r="B1465" s="8" t="s">
        <v>2334</v>
      </c>
      <c r="C1465" s="3" t="str">
        <f>_xlfn.XLOOKUP(B1465,'[1]daily break down'!$D:$D,'[1]daily break down'!$E:$E,"")</f>
        <v>Yaounde</v>
      </c>
      <c r="D1465" s="1" t="s">
        <v>11</v>
      </c>
      <c r="E1465" s="1" t="s">
        <v>757</v>
      </c>
      <c r="F1465" s="3" t="s">
        <v>37</v>
      </c>
      <c r="G1465" s="1" t="s">
        <v>38</v>
      </c>
      <c r="H1465" s="41" t="str">
        <f>_xlfn.XLOOKUP(B1465,[2]CALCULATION!$B:$B,[2]CALCULATION!$H:$H,"")</f>
        <v>ZTE</v>
      </c>
      <c r="I1465" s="34">
        <v>0</v>
      </c>
      <c r="J1465" s="34">
        <v>0</v>
      </c>
      <c r="K1465" s="34">
        <v>0</v>
      </c>
      <c r="L1465" s="34">
        <v>0</v>
      </c>
      <c r="M1465" s="34">
        <v>0</v>
      </c>
      <c r="N1465" s="34">
        <v>0</v>
      </c>
      <c r="O1465" s="34">
        <v>0</v>
      </c>
      <c r="P1465" s="34">
        <v>0</v>
      </c>
      <c r="Q1465" s="34">
        <v>0</v>
      </c>
      <c r="R1465" s="34">
        <v>0</v>
      </c>
      <c r="S1465" s="109">
        <v>0</v>
      </c>
      <c r="T1465" s="109">
        <f>_xlfn.XLOOKUP(B1465,'[3]Nur des jours'!$B:$B,'[3]Nur des jours'!$U:$U,"")</f>
        <v>0</v>
      </c>
      <c r="U1465" s="109">
        <v>0</v>
      </c>
      <c r="V1465" s="109">
        <v>0</v>
      </c>
      <c r="W1465" s="109">
        <v>0</v>
      </c>
      <c r="X1465" s="109">
        <v>0</v>
      </c>
      <c r="Y1465" s="109">
        <v>0</v>
      </c>
      <c r="Z1465" s="109">
        <v>0</v>
      </c>
      <c r="AA1465" s="109">
        <v>0</v>
      </c>
      <c r="AB1465" s="109">
        <v>0</v>
      </c>
      <c r="AC1465" s="109">
        <v>0</v>
      </c>
      <c r="AD1465" s="109">
        <v>0</v>
      </c>
      <c r="AE1465" s="109">
        <v>0</v>
      </c>
      <c r="AF1465" s="109">
        <v>0</v>
      </c>
      <c r="AG1465" s="57" t="str">
        <f>_xlfn.XLOOKUP(B1465,[3]CALCULATION!$B:$B,[3]CALCULATION!$M:$M,"")</f>
        <v>Operationnel</v>
      </c>
      <c r="AH1465" s="57"/>
      <c r="AI1465" s="56" t="str" cm="1">
        <f t="array" ref="AI1465">IFERROR(_xlfn.IFS(
AK1465="MPR ISSUE","PDH",
AK1465="BSS Hardware Issue","BSS",
AK1465="Sites strategiques, MLL, Pylone, etc.","ENVTECH",
AK1465="AKTIVCO DEFAUT GE &amp; POWER Cabinet","AKTIVCO",
AK1465="AKTIVCO Coupure ENEO &amp; Baisse de tension","AKTIVCO GRID ONLY",
AK1465="Coupure ENEO &amp; Baisse de tension","IHS GRID ONLY",
AK1465="Defaut GE &amp; POWER Cabinet","IHS",
AK1465="Sharing","Partners",
AK1465="Sites strategiques &amp; DataCenter","SST &amp; DC",
AK1465="Exclu","Exclu",
AK1465="SAT","SAT",
AK1465="SPARE-ISSUE","SPARE-ISSUE",
AK1465="Fiber CAmtel","TRANS_FO_CAMTEL",
AK1465="Fiber AOF","Fiber AOF",
AK1465="Projet OCM (HUAWEI)","TRAVAUX-HUAWEI",
AK1465="Projet OCM (NOKIA)","TRAVAUX-NOKIA",
AK1465="ACCESS-ISSUE","ACCESS-ISSUE",
AK1465="Projet OCM (ZTE, NOKIA, autres projets)","TRAVAUX OCM",
AK1465="No root CAuse","No root cause",
AK1465="ODU HS","PDH",
AK1465="IP &amp; VLAN","PDH",
AK1465="Warehouse HUAWEI","SPARE-ISSUE",
AK1465="SPARE-HS","SPARE-ISSUE",
AK1465="Power Telco","BSS",AK1465="no impacts","no impacts"
),"")</f>
        <v>No root cause</v>
      </c>
      <c r="AJ1465" s="56" t="str" cm="1">
        <f t="array" ref="AJ1465">IFERROR(_xlfn.IFS(
AK1465="MPR ISSUE","TX ISSUE",
AK1465="BSS Hardware Issue","RAN ISSUE",
AK1465="Sites strategiques, MLL, Pylone, etc.","ENVTECH",
AK1465="AKTIVCO DEFAUT GE &amp; POWER Cabinet","POWER ISSUE",
AK1465="AKTIVCO Coupure ENEO &amp; Baisse de tension","POWER ISSUE",
AK1465="Coupure ENEO &amp; Baisse de tension","POWER ISSUE",
AK1465="Defaut GE &amp; POWER Cabinet","POWER ISSUE",
AK1465="Sharing","POWER ISSUE",
AK1465="Sites strategiques &amp; DataCenter","POWER ISSUE",
AK1465="Exclu","Exclu",
AK1465="SAT","TX ISSUE",
AK1465="SPARE-ISSUE","SPARE-ISSUE",
AK1465="Fiber CAmtel","TX ISSUE",
AK1465="Fiber AOF","TX ISSUE",
AK1465="Projet OCM (HUAWEI)","TRAVAUX-HUAWEI",
AK1465="Projet OCM (NOKIA)","TRAVAUX -NOKIA",
AK1465="ACCESS-ISSUE","ACCESS-ISSUE",
AK1465="Projet OCM (ZTE, NOKIA, autres projets)","TRAVAUX OCM",
AK1465="No root CAuse","No root cause",
AK1465="ODU HS","TX ISSUE",
AK1465="IP &amp; VLAN","TX ISSUE",
AK1465="Warehouse HUAWEI","SPARE-ISSUE",
AK1465="SPARE-HS","SPARE-ISSUE",
AK1465="Power Telco","RAN ISSUE",AK1465="no impacts","no impacts"
),"")</f>
        <v>No root cause</v>
      </c>
      <c r="AK1465" s="81" t="s">
        <v>5620</v>
      </c>
      <c r="AL1465" s="56" t="str" cm="1">
        <f t="array" ref="AL1465">IFERROR(_xlfn.IFS(
AK1465="MPR ISSUE","ACTIVE",
AK1465="BSS Hardware Issue","ACTIVE",
AK1465="Sites strategiques, MLL, Pylone, etc.","PASSIVE",
AK1465="AKTIVCO DEFAUT GE &amp; POWER Cabinet","PASSIVE",
AK1465="AKTIVCO Coupure ENEO &amp; Baisse de tension","PASSIVE",
AK1465="Coupure ENEO &amp; Baisse de tension","PASSIVE",
AK1465="Defaut GE &amp; POWER Cabinet","PASSIVE",
AK1465="Sharing","PASSIVE",
AK1465="Sites strategiques &amp; DataCenter","PASSIVE",
AK1465="Exclu","Exclu",
AK1465="SAT","ACTIVE",
AK1465="SPARE-ISSUE","SPARE-ISSUE",
AK1465="Fiber CAmtel","ACTIVE",
AK1465="Fiber AOF","ACTIVE",
AK1465="Projet OCM (HUAWEI)","PLANNED WORKS",
AK1465="Projet OCM (NOKIA)","PLANNED WORKS",
AK1465="ACCESS-ISSUE","ACCESS-ISSUE",
AK1465="Projet OCM (ZTE, NOKIA, autres projets)","PLANNED WORKS",
AK1465="No root CAuse","No root cause",
AK1465="ODU HS","ACTIVE",
AK1465="IP &amp; VLAN","ACTIVE",
AK1465="Warehouse HUAWEI","SPARE-ISSUE",
AK1465="SPARE-HS","SPARE-ISSUE",
AK1465="Power Telco","ACTIVE", AK1465="no impacts","no impacts"
),"")</f>
        <v>No root cause</v>
      </c>
      <c r="AM1465" s="108" t="s">
        <v>5537</v>
      </c>
      <c r="AN1465" s="117" t="s">
        <v>2334</v>
      </c>
      <c r="AP1465" s="23" t="s">
        <v>5537</v>
      </c>
      <c r="AQ1465" s="23" t="s">
        <v>5537</v>
      </c>
      <c r="AR1465" s="7"/>
      <c r="AS1465" s="6"/>
      <c r="AT1465" s="7"/>
      <c r="AU1465" s="3" t="s">
        <v>5537</v>
      </c>
      <c r="AV1465" s="24" t="s">
        <v>5537</v>
      </c>
      <c r="AW1465" s="24" t="s">
        <v>5537</v>
      </c>
      <c r="AX1465" s="24" t="s">
        <v>5537</v>
      </c>
      <c r="AY1465" s="24" t="s">
        <v>5537</v>
      </c>
      <c r="AZ1465" s="24" t="s">
        <v>5537</v>
      </c>
      <c r="BA1465" s="24" t="s">
        <v>5537</v>
      </c>
      <c r="BB1465" s="24" t="s">
        <v>5537</v>
      </c>
      <c r="BC1465" s="24" t="s">
        <v>5537</v>
      </c>
      <c r="BD1465" s="24" t="s">
        <v>5537</v>
      </c>
      <c r="BE1465" s="24" t="s">
        <v>5537</v>
      </c>
      <c r="BF1465" s="24" t="s">
        <v>5537</v>
      </c>
      <c r="BG1465" s="24" t="s">
        <v>5537</v>
      </c>
      <c r="BH1465" s="24" t="s">
        <v>5537</v>
      </c>
      <c r="BI1465" s="9" t="s">
        <v>5537</v>
      </c>
      <c r="BJ1465" s="14"/>
      <c r="BK1465" s="14" t="s">
        <v>5537</v>
      </c>
      <c r="BL1465" s="14" t="str">
        <f>_xlfn.XLOOKUP(B1465,'[4]cell downs 18042026 17h'!$B:$B,'[4]cell downs 18042026 17h'!$B:$B,"")</f>
        <v/>
      </c>
      <c r="BM1465" s="14" t="str">
        <f>_xlfn.XLOOKUP(B1465,'[5]Cells Huawei 19042026 15h'!$B:$B,'[5]Cells Huawei 19042026 15h'!$B:$B,"")</f>
        <v/>
      </c>
      <c r="BN1465" s="9" t="str">
        <f>_xlfn.XLOOKUP(B1465,'[6]cells down 19042026 9H40'!$B:$B,'[6]cells down 19042026 9H40'!$B:$B,"")</f>
        <v/>
      </c>
      <c r="BO1465" s="9" t="s">
        <v>2334</v>
      </c>
      <c r="BP1465" s="9" t="s">
        <v>12</v>
      </c>
    </row>
    <row r="1466" spans="1:68" s="9" customFormat="1" x14ac:dyDescent="0.35">
      <c r="A1466" s="1" t="s">
        <v>2283</v>
      </c>
      <c r="B1466" s="8" t="s">
        <v>2284</v>
      </c>
      <c r="C1466" s="3" t="str">
        <f>_xlfn.XLOOKUP(B1466,'[1]daily break down'!$D:$D,'[1]daily break down'!$E:$E,"")</f>
        <v>Yaounde</v>
      </c>
      <c r="D1466" s="1" t="s">
        <v>11</v>
      </c>
      <c r="E1466" s="1" t="s">
        <v>145</v>
      </c>
      <c r="F1466" s="3" t="s">
        <v>37</v>
      </c>
      <c r="G1466" s="1" t="s">
        <v>38</v>
      </c>
      <c r="H1466" s="41" t="str">
        <f>_xlfn.XLOOKUP(B1466,[2]CALCULATION!$B:$B,[2]CALCULATION!$H:$H,"")</f>
        <v>ZTE</v>
      </c>
      <c r="I1466" s="34">
        <v>0</v>
      </c>
      <c r="J1466" s="34">
        <v>0</v>
      </c>
      <c r="K1466" s="34">
        <v>0</v>
      </c>
      <c r="L1466" s="34">
        <v>0</v>
      </c>
      <c r="M1466" s="34">
        <v>0</v>
      </c>
      <c r="N1466" s="34">
        <v>0</v>
      </c>
      <c r="O1466" s="34">
        <v>0</v>
      </c>
      <c r="P1466" s="34">
        <v>0</v>
      </c>
      <c r="Q1466" s="34">
        <v>0</v>
      </c>
      <c r="R1466" s="34">
        <v>0</v>
      </c>
      <c r="S1466" s="109">
        <v>0</v>
      </c>
      <c r="T1466" s="109">
        <f>_xlfn.XLOOKUP(B1466,'[3]Nur des jours'!$B:$B,'[3]Nur des jours'!$U:$U,"")</f>
        <v>0</v>
      </c>
      <c r="U1466" s="109">
        <v>2.2033277402527736</v>
      </c>
      <c r="V1466" s="109">
        <v>0</v>
      </c>
      <c r="W1466" s="109">
        <v>0</v>
      </c>
      <c r="X1466" s="109">
        <v>0</v>
      </c>
      <c r="Y1466" s="109">
        <v>0</v>
      </c>
      <c r="Z1466" s="109">
        <v>0</v>
      </c>
      <c r="AA1466" s="109">
        <v>0</v>
      </c>
      <c r="AB1466" s="109">
        <v>0</v>
      </c>
      <c r="AC1466" s="109">
        <v>0</v>
      </c>
      <c r="AD1466" s="109">
        <v>0</v>
      </c>
      <c r="AE1466" s="109">
        <v>0</v>
      </c>
      <c r="AF1466" s="109">
        <v>0</v>
      </c>
      <c r="AG1466" s="57" t="str">
        <f>_xlfn.XLOOKUP(B1466,[3]CALCULATION!$B:$B,[3]CALCULATION!$M:$M,"")</f>
        <v>Operationnel</v>
      </c>
      <c r="AH1466" s="57"/>
      <c r="AI1466" s="56" t="str" cm="1">
        <f t="array" ref="AI1466">IFERROR(_xlfn.IFS(
AK1466="MPR ISSUE","PDH",
AK1466="BSS Hardware Issue","BSS",
AK1466="Sites strategiques, MLL, Pylone, etc.","ENVTECH",
AK1466="AKTIVCO DEFAUT GE &amp; POWER Cabinet","AKTIVCO",
AK1466="AKTIVCO Coupure ENEO &amp; Baisse de tension","AKTIVCO GRID ONLY",
AK1466="Coupure ENEO &amp; Baisse de tension","IHS GRID ONLY",
AK1466="Defaut GE &amp; POWER Cabinet","IHS",
AK1466="Sharing","Partners",
AK1466="Sites strategiques &amp; DataCenter","SST &amp; DC",
AK1466="Exclu","Exclu",
AK1466="SAT","SAT",
AK1466="SPARE-ISSUE","SPARE-ISSUE",
AK1466="Fiber CAmtel","TRANS_FO_CAMTEL",
AK1466="Fiber AOF","Fiber AOF",
AK1466="Projet OCM (HUAWEI)","TRAVAUX-HUAWEI",
AK1466="Projet OCM (NOKIA)","TRAVAUX-NOKIA",
AK1466="ACCESS-ISSUE","ACCESS-ISSUE",
AK1466="Projet OCM (ZTE, NOKIA, autres projets)","TRAVAUX OCM",
AK1466="No root CAuse","No root cause",
AK1466="ODU HS","PDH",
AK1466="IP &amp; VLAN","PDH",
AK1466="Warehouse HUAWEI","SPARE-ISSUE",
AK1466="SPARE-HS","SPARE-ISSUE",
AK1466="Power Telco","BSS",AK1466="no impacts","no impacts"
),"")</f>
        <v>No root cause</v>
      </c>
      <c r="AJ1466" s="56" t="str" cm="1">
        <f t="array" ref="AJ1466">IFERROR(_xlfn.IFS(
AK1466="MPR ISSUE","TX ISSUE",
AK1466="BSS Hardware Issue","RAN ISSUE",
AK1466="Sites strategiques, MLL, Pylone, etc.","ENVTECH",
AK1466="AKTIVCO DEFAUT GE &amp; POWER Cabinet","POWER ISSUE",
AK1466="AKTIVCO Coupure ENEO &amp; Baisse de tension","POWER ISSUE",
AK1466="Coupure ENEO &amp; Baisse de tension","POWER ISSUE",
AK1466="Defaut GE &amp; POWER Cabinet","POWER ISSUE",
AK1466="Sharing","POWER ISSUE",
AK1466="Sites strategiques &amp; DataCenter","POWER ISSUE",
AK1466="Exclu","Exclu",
AK1466="SAT","TX ISSUE",
AK1466="SPARE-ISSUE","SPARE-ISSUE",
AK1466="Fiber CAmtel","TX ISSUE",
AK1466="Fiber AOF","TX ISSUE",
AK1466="Projet OCM (HUAWEI)","TRAVAUX-HUAWEI",
AK1466="Projet OCM (NOKIA)","TRAVAUX -NOKIA",
AK1466="ACCESS-ISSUE","ACCESS-ISSUE",
AK1466="Projet OCM (ZTE, NOKIA, autres projets)","TRAVAUX OCM",
AK1466="No root CAuse","No root cause",
AK1466="ODU HS","TX ISSUE",
AK1466="IP &amp; VLAN","TX ISSUE",
AK1466="Warehouse HUAWEI","SPARE-ISSUE",
AK1466="SPARE-HS","SPARE-ISSUE",
AK1466="Power Telco","RAN ISSUE",AK1466="no impacts","no impacts"
),"")</f>
        <v>No root cause</v>
      </c>
      <c r="AK1466" s="81" t="s">
        <v>5620</v>
      </c>
      <c r="AL1466" s="56" t="str" cm="1">
        <f t="array" ref="AL1466">IFERROR(_xlfn.IFS(
AK1466="MPR ISSUE","ACTIVE",
AK1466="BSS Hardware Issue","ACTIVE",
AK1466="Sites strategiques, MLL, Pylone, etc.","PASSIVE",
AK1466="AKTIVCO DEFAUT GE &amp; POWER Cabinet","PASSIVE",
AK1466="AKTIVCO Coupure ENEO &amp; Baisse de tension","PASSIVE",
AK1466="Coupure ENEO &amp; Baisse de tension","PASSIVE",
AK1466="Defaut GE &amp; POWER Cabinet","PASSIVE",
AK1466="Sharing","PASSIVE",
AK1466="Sites strategiques &amp; DataCenter","PASSIVE",
AK1466="Exclu","Exclu",
AK1466="SAT","ACTIVE",
AK1466="SPARE-ISSUE","SPARE-ISSUE",
AK1466="Fiber CAmtel","ACTIVE",
AK1466="Fiber AOF","ACTIVE",
AK1466="Projet OCM (HUAWEI)","PLANNED WORKS",
AK1466="Projet OCM (NOKIA)","PLANNED WORKS",
AK1466="ACCESS-ISSUE","ACCESS-ISSUE",
AK1466="Projet OCM (ZTE, NOKIA, autres projets)","PLANNED WORKS",
AK1466="No root CAuse","No root cause",
AK1466="ODU HS","ACTIVE",
AK1466="IP &amp; VLAN","ACTIVE",
AK1466="Warehouse HUAWEI","SPARE-ISSUE",
AK1466="SPARE-HS","SPARE-ISSUE",
AK1466="Power Telco","ACTIVE", AK1466="no impacts","no impacts"
),"")</f>
        <v>No root cause</v>
      </c>
      <c r="AM1466" s="108" t="s">
        <v>5537</v>
      </c>
      <c r="AN1466" s="117" t="s">
        <v>2284</v>
      </c>
      <c r="AP1466" s="23" t="s">
        <v>5537</v>
      </c>
      <c r="AQ1466" s="23" t="s">
        <v>5537</v>
      </c>
      <c r="AR1466" s="7"/>
      <c r="AS1466" s="6"/>
      <c r="AT1466" s="7"/>
      <c r="AU1466" s="3" t="s">
        <v>5537</v>
      </c>
      <c r="AV1466" s="24" t="s">
        <v>5537</v>
      </c>
      <c r="AW1466" s="24" t="s">
        <v>5537</v>
      </c>
      <c r="AX1466" s="24" t="s">
        <v>5537</v>
      </c>
      <c r="AY1466" s="24" t="s">
        <v>5537</v>
      </c>
      <c r="AZ1466" s="24" t="s">
        <v>5537</v>
      </c>
      <c r="BA1466" s="24" t="s">
        <v>5537</v>
      </c>
      <c r="BB1466" s="24" t="s">
        <v>5537</v>
      </c>
      <c r="BC1466" s="24" t="s">
        <v>5537</v>
      </c>
      <c r="BD1466" s="24" t="s">
        <v>5537</v>
      </c>
      <c r="BE1466" s="24" t="s">
        <v>5537</v>
      </c>
      <c r="BF1466" s="24" t="s">
        <v>5537</v>
      </c>
      <c r="BG1466" s="24" t="s">
        <v>5537</v>
      </c>
      <c r="BH1466" s="24" t="s">
        <v>5537</v>
      </c>
      <c r="BI1466" s="9" t="s">
        <v>5537</v>
      </c>
      <c r="BJ1466" s="14"/>
      <c r="BK1466" s="14" t="s">
        <v>5537</v>
      </c>
      <c r="BL1466" s="14" t="str">
        <f>_xlfn.XLOOKUP(B1466,'[4]cell downs 18042026 17h'!$B:$B,'[4]cell downs 18042026 17h'!$B:$B,"")</f>
        <v/>
      </c>
      <c r="BM1466" s="14" t="str">
        <f>_xlfn.XLOOKUP(B1466,'[5]Cells Huawei 19042026 15h'!$B:$B,'[5]Cells Huawei 19042026 15h'!$B:$B,"")</f>
        <v/>
      </c>
      <c r="BN1466" s="9" t="str">
        <f>_xlfn.XLOOKUP(B1466,'[6]cells down 19042026 9H40'!$B:$B,'[6]cells down 19042026 9H40'!$B:$B,"")</f>
        <v/>
      </c>
      <c r="BO1466" s="9" t="s">
        <v>2284</v>
      </c>
      <c r="BP1466" s="9" t="s">
        <v>1129</v>
      </c>
    </row>
    <row r="1467" spans="1:68" s="9" customFormat="1" x14ac:dyDescent="0.35">
      <c r="A1467" s="1" t="s">
        <v>2217</v>
      </c>
      <c r="B1467" s="8" t="s">
        <v>2218</v>
      </c>
      <c r="C1467" s="3" t="str">
        <f>_xlfn.XLOOKUP(B1467,'[1]daily break down'!$D:$D,'[1]daily break down'!$E:$E,"")</f>
        <v>Yaounde</v>
      </c>
      <c r="D1467" s="1" t="s">
        <v>21</v>
      </c>
      <c r="E1467" s="1" t="s">
        <v>36</v>
      </c>
      <c r="F1467" s="3" t="s">
        <v>37</v>
      </c>
      <c r="G1467" s="1" t="s">
        <v>38</v>
      </c>
      <c r="H1467" s="41" t="str">
        <f>_xlfn.XLOOKUP(B1467,[2]CALCULATION!$B:$B,[2]CALCULATION!$H:$H,"")</f>
        <v>ZTE</v>
      </c>
      <c r="I1467" s="34">
        <v>0</v>
      </c>
      <c r="J1467" s="34">
        <v>0</v>
      </c>
      <c r="K1467" s="34">
        <v>0</v>
      </c>
      <c r="L1467" s="34">
        <v>0</v>
      </c>
      <c r="M1467" s="34">
        <v>0</v>
      </c>
      <c r="N1467" s="34">
        <v>0</v>
      </c>
      <c r="O1467" s="34">
        <v>0</v>
      </c>
      <c r="P1467" s="34">
        <v>0</v>
      </c>
      <c r="Q1467" s="34">
        <v>0</v>
      </c>
      <c r="R1467" s="34">
        <v>0</v>
      </c>
      <c r="S1467" s="109">
        <v>0</v>
      </c>
      <c r="T1467" s="109">
        <f>_xlfn.XLOOKUP(B1467,'[3]Nur des jours'!$B:$B,'[3]Nur des jours'!$U:$U,"")</f>
        <v>0</v>
      </c>
      <c r="U1467" s="109">
        <v>0</v>
      </c>
      <c r="V1467" s="109">
        <v>0</v>
      </c>
      <c r="W1467" s="109">
        <v>0</v>
      </c>
      <c r="X1467" s="109">
        <v>0</v>
      </c>
      <c r="Y1467" s="109">
        <v>0</v>
      </c>
      <c r="Z1467" s="109">
        <v>0</v>
      </c>
      <c r="AA1467" s="109">
        <v>0</v>
      </c>
      <c r="AB1467" s="109">
        <v>0</v>
      </c>
      <c r="AC1467" s="109">
        <v>0</v>
      </c>
      <c r="AD1467" s="109">
        <v>0</v>
      </c>
      <c r="AE1467" s="109">
        <v>0</v>
      </c>
      <c r="AF1467" s="109">
        <v>0</v>
      </c>
      <c r="AG1467" s="57" t="str">
        <f>_xlfn.XLOOKUP(B1467,[3]CALCULATION!$B:$B,[3]CALCULATION!$M:$M,"")</f>
        <v>Operationnel</v>
      </c>
      <c r="AH1467" s="57"/>
      <c r="AI1467" s="56" t="str" cm="1">
        <f t="array" ref="AI1467">IFERROR(_xlfn.IFS(
AK1467="MPR ISSUE","PDH",
AK1467="BSS Hardware Issue","BSS",
AK1467="Sites strategiques, MLL, Pylone, etc.","ENVTECH",
AK1467="AKTIVCO DEFAUT GE &amp; POWER Cabinet","AKTIVCO",
AK1467="AKTIVCO Coupure ENEO &amp; Baisse de tension","AKTIVCO GRID ONLY",
AK1467="Coupure ENEO &amp; Baisse de tension","IHS GRID ONLY",
AK1467="Defaut GE &amp; POWER Cabinet","IHS",
AK1467="Sharing","Partners",
AK1467="Sites strategiques &amp; DataCenter","SST &amp; DC",
AK1467="Exclu","Exclu",
AK1467="SAT","SAT",
AK1467="SPARE-ISSUE","SPARE-ISSUE",
AK1467="Fiber CAmtel","TRANS_FO_CAMTEL",
AK1467="Fiber AOF","Fiber AOF",
AK1467="Projet OCM (HUAWEI)","TRAVAUX-HUAWEI",
AK1467="Projet OCM (NOKIA)","TRAVAUX-NOKIA",
AK1467="ACCESS-ISSUE","ACCESS-ISSUE",
AK1467="Projet OCM (ZTE, NOKIA, autres projets)","TRAVAUX OCM",
AK1467="No root CAuse","No root cause",
AK1467="ODU HS","PDH",
AK1467="IP &amp; VLAN","PDH",
AK1467="Warehouse HUAWEI","SPARE-ISSUE",
AK1467="SPARE-HS","SPARE-ISSUE",
AK1467="Power Telco","BSS",AK1467="no impacts","no impacts"
),"")</f>
        <v>No root cause</v>
      </c>
      <c r="AJ1467" s="56" t="str" cm="1">
        <f t="array" ref="AJ1467">IFERROR(_xlfn.IFS(
AK1467="MPR ISSUE","TX ISSUE",
AK1467="BSS Hardware Issue","RAN ISSUE",
AK1467="Sites strategiques, MLL, Pylone, etc.","ENVTECH",
AK1467="AKTIVCO DEFAUT GE &amp; POWER Cabinet","POWER ISSUE",
AK1467="AKTIVCO Coupure ENEO &amp; Baisse de tension","POWER ISSUE",
AK1467="Coupure ENEO &amp; Baisse de tension","POWER ISSUE",
AK1467="Defaut GE &amp; POWER Cabinet","POWER ISSUE",
AK1467="Sharing","POWER ISSUE",
AK1467="Sites strategiques &amp; DataCenter","POWER ISSUE",
AK1467="Exclu","Exclu",
AK1467="SAT","TX ISSUE",
AK1467="SPARE-ISSUE","SPARE-ISSUE",
AK1467="Fiber CAmtel","TX ISSUE",
AK1467="Fiber AOF","TX ISSUE",
AK1467="Projet OCM (HUAWEI)","TRAVAUX-HUAWEI",
AK1467="Projet OCM (NOKIA)","TRAVAUX -NOKIA",
AK1467="ACCESS-ISSUE","ACCESS-ISSUE",
AK1467="Projet OCM (ZTE, NOKIA, autres projets)","TRAVAUX OCM",
AK1467="No root CAuse","No root cause",
AK1467="ODU HS","TX ISSUE",
AK1467="IP &amp; VLAN","TX ISSUE",
AK1467="Warehouse HUAWEI","SPARE-ISSUE",
AK1467="SPARE-HS","SPARE-ISSUE",
AK1467="Power Telco","RAN ISSUE",AK1467="no impacts","no impacts"
),"")</f>
        <v>No root cause</v>
      </c>
      <c r="AK1467" s="81" t="s">
        <v>5620</v>
      </c>
      <c r="AL1467" s="56" t="str" cm="1">
        <f t="array" ref="AL1467">IFERROR(_xlfn.IFS(
AK1467="MPR ISSUE","ACTIVE",
AK1467="BSS Hardware Issue","ACTIVE",
AK1467="Sites strategiques, MLL, Pylone, etc.","PASSIVE",
AK1467="AKTIVCO DEFAUT GE &amp; POWER Cabinet","PASSIVE",
AK1467="AKTIVCO Coupure ENEO &amp; Baisse de tension","PASSIVE",
AK1467="Coupure ENEO &amp; Baisse de tension","PASSIVE",
AK1467="Defaut GE &amp; POWER Cabinet","PASSIVE",
AK1467="Sharing","PASSIVE",
AK1467="Sites strategiques &amp; DataCenter","PASSIVE",
AK1467="Exclu","Exclu",
AK1467="SAT","ACTIVE",
AK1467="SPARE-ISSUE","SPARE-ISSUE",
AK1467="Fiber CAmtel","ACTIVE",
AK1467="Fiber AOF","ACTIVE",
AK1467="Projet OCM (HUAWEI)","PLANNED WORKS",
AK1467="Projet OCM (NOKIA)","PLANNED WORKS",
AK1467="ACCESS-ISSUE","ACCESS-ISSUE",
AK1467="Projet OCM (ZTE, NOKIA, autres projets)","PLANNED WORKS",
AK1467="No root CAuse","No root cause",
AK1467="ODU HS","ACTIVE",
AK1467="IP &amp; VLAN","ACTIVE",
AK1467="Warehouse HUAWEI","SPARE-ISSUE",
AK1467="SPARE-HS","SPARE-ISSUE",
AK1467="Power Telco","ACTIVE", AK1467="no impacts","no impacts"
),"")</f>
        <v>No root cause</v>
      </c>
      <c r="AM1467" s="108" t="s">
        <v>5537</v>
      </c>
      <c r="AN1467" s="117" t="s">
        <v>2218</v>
      </c>
      <c r="AP1467" s="23" t="s">
        <v>5537</v>
      </c>
      <c r="AQ1467" s="23" t="s">
        <v>5537</v>
      </c>
      <c r="AR1467" s="7"/>
      <c r="AS1467" s="6"/>
      <c r="AT1467" s="7"/>
      <c r="AU1467" s="3" t="s">
        <v>5537</v>
      </c>
      <c r="AV1467" s="24" t="s">
        <v>5537</v>
      </c>
      <c r="AW1467" s="24" t="s">
        <v>5537</v>
      </c>
      <c r="AX1467" s="24" t="s">
        <v>5537</v>
      </c>
      <c r="AY1467" s="24" t="s">
        <v>5537</v>
      </c>
      <c r="AZ1467" s="24" t="s">
        <v>5537</v>
      </c>
      <c r="BA1467" s="24" t="s">
        <v>5537</v>
      </c>
      <c r="BB1467" s="24" t="s">
        <v>5537</v>
      </c>
      <c r="BC1467" s="24" t="s">
        <v>5537</v>
      </c>
      <c r="BD1467" s="24" t="s">
        <v>5537</v>
      </c>
      <c r="BE1467" s="24" t="s">
        <v>5537</v>
      </c>
      <c r="BF1467" s="24" t="s">
        <v>5537</v>
      </c>
      <c r="BG1467" s="24" t="s">
        <v>5537</v>
      </c>
      <c r="BH1467" s="24" t="s">
        <v>5537</v>
      </c>
      <c r="BI1467" s="9" t="s">
        <v>5537</v>
      </c>
      <c r="BJ1467" s="14"/>
      <c r="BK1467" s="14" t="s">
        <v>5537</v>
      </c>
      <c r="BL1467" s="14" t="str">
        <f>_xlfn.XLOOKUP(B1467,'[4]cell downs 18042026 17h'!$B:$B,'[4]cell downs 18042026 17h'!$B:$B,"")</f>
        <v/>
      </c>
      <c r="BM1467" s="14" t="str">
        <f>_xlfn.XLOOKUP(B1467,'[5]Cells Huawei 19042026 15h'!$B:$B,'[5]Cells Huawei 19042026 15h'!$B:$B,"")</f>
        <v/>
      </c>
      <c r="BN1467" s="9" t="str">
        <f>_xlfn.XLOOKUP(B1467,'[6]cells down 19042026 9H40'!$B:$B,'[6]cells down 19042026 9H40'!$B:$B,"")</f>
        <v/>
      </c>
      <c r="BO1467" s="9" t="s">
        <v>5537</v>
      </c>
      <c r="BP1467" s="9" t="s">
        <v>5537</v>
      </c>
    </row>
    <row r="1468" spans="1:68" s="9" customFormat="1" x14ac:dyDescent="0.35">
      <c r="A1468" s="1" t="s">
        <v>2337</v>
      </c>
      <c r="B1468" s="8" t="s">
        <v>2338</v>
      </c>
      <c r="C1468" s="3" t="str">
        <f>_xlfn.XLOOKUP(B1468,'[1]daily break down'!$D:$D,'[1]daily break down'!$E:$E,"")</f>
        <v>Yaounde</v>
      </c>
      <c r="D1468" s="1" t="s">
        <v>11</v>
      </c>
      <c r="E1468" s="1" t="s">
        <v>145</v>
      </c>
      <c r="F1468" s="3" t="s">
        <v>37</v>
      </c>
      <c r="G1468" s="1" t="s">
        <v>38</v>
      </c>
      <c r="H1468" s="41" t="str">
        <f>_xlfn.XLOOKUP(B1468,[2]CALCULATION!$B:$B,[2]CALCULATION!$H:$H,"")</f>
        <v>ZTE</v>
      </c>
      <c r="I1468" s="34">
        <v>0</v>
      </c>
      <c r="J1468" s="34">
        <v>0</v>
      </c>
      <c r="K1468" s="34">
        <v>0</v>
      </c>
      <c r="L1468" s="34">
        <v>0</v>
      </c>
      <c r="M1468" s="34">
        <v>0</v>
      </c>
      <c r="N1468" s="34">
        <v>0</v>
      </c>
      <c r="O1468" s="34">
        <v>0</v>
      </c>
      <c r="P1468" s="34">
        <v>0</v>
      </c>
      <c r="Q1468" s="34">
        <v>0</v>
      </c>
      <c r="R1468" s="34">
        <v>0</v>
      </c>
      <c r="S1468" s="109">
        <v>0</v>
      </c>
      <c r="T1468" s="109">
        <f>_xlfn.XLOOKUP(B1468,'[3]Nur des jours'!$B:$B,'[3]Nur des jours'!$U:$U,"")</f>
        <v>0</v>
      </c>
      <c r="U1468" s="109">
        <v>0</v>
      </c>
      <c r="V1468" s="109">
        <v>0</v>
      </c>
      <c r="W1468" s="109">
        <v>0</v>
      </c>
      <c r="X1468" s="109">
        <v>0</v>
      </c>
      <c r="Y1468" s="109">
        <v>0</v>
      </c>
      <c r="Z1468" s="109">
        <v>0</v>
      </c>
      <c r="AA1468" s="109">
        <v>0</v>
      </c>
      <c r="AB1468" s="109">
        <v>0</v>
      </c>
      <c r="AC1468" s="109">
        <v>0</v>
      </c>
      <c r="AD1468" s="109">
        <v>0</v>
      </c>
      <c r="AE1468" s="109">
        <v>0</v>
      </c>
      <c r="AF1468" s="109">
        <v>0</v>
      </c>
      <c r="AG1468" s="57" t="str">
        <f>_xlfn.XLOOKUP(B1468,[3]CALCULATION!$B:$B,[3]CALCULATION!$M:$M,"")</f>
        <v>Operationnel</v>
      </c>
      <c r="AH1468" s="57"/>
      <c r="AI1468" s="56" t="str" cm="1">
        <f t="array" ref="AI1468">IFERROR(_xlfn.IFS(
AK1468="MPR ISSUE","PDH",
AK1468="BSS Hardware Issue","BSS",
AK1468="Sites strategiques, MLL, Pylone, etc.","ENVTECH",
AK1468="AKTIVCO DEFAUT GE &amp; POWER Cabinet","AKTIVCO",
AK1468="AKTIVCO Coupure ENEO &amp; Baisse de tension","AKTIVCO GRID ONLY",
AK1468="Coupure ENEO &amp; Baisse de tension","IHS GRID ONLY",
AK1468="Defaut GE &amp; POWER Cabinet","IHS",
AK1468="Sharing","Partners",
AK1468="Sites strategiques &amp; DataCenter","SST &amp; DC",
AK1468="Exclu","Exclu",
AK1468="SAT","SAT",
AK1468="SPARE-ISSUE","SPARE-ISSUE",
AK1468="Fiber CAmtel","TRANS_FO_CAMTEL",
AK1468="Fiber AOF","Fiber AOF",
AK1468="Projet OCM (HUAWEI)","TRAVAUX-HUAWEI",
AK1468="Projet OCM (NOKIA)","TRAVAUX-NOKIA",
AK1468="ACCESS-ISSUE","ACCESS-ISSUE",
AK1468="Projet OCM (ZTE, NOKIA, autres projets)","TRAVAUX OCM",
AK1468="No root CAuse","No root cause",
AK1468="ODU HS","PDH",
AK1468="IP &amp; VLAN","PDH",
AK1468="Warehouse HUAWEI","SPARE-ISSUE",
AK1468="SPARE-HS","SPARE-ISSUE",
AK1468="Power Telco","BSS",AK1468="no impacts","no impacts"
),"")</f>
        <v>No root cause</v>
      </c>
      <c r="AJ1468" s="56" t="str" cm="1">
        <f t="array" ref="AJ1468">IFERROR(_xlfn.IFS(
AK1468="MPR ISSUE","TX ISSUE",
AK1468="BSS Hardware Issue","RAN ISSUE",
AK1468="Sites strategiques, MLL, Pylone, etc.","ENVTECH",
AK1468="AKTIVCO DEFAUT GE &amp; POWER Cabinet","POWER ISSUE",
AK1468="AKTIVCO Coupure ENEO &amp; Baisse de tension","POWER ISSUE",
AK1468="Coupure ENEO &amp; Baisse de tension","POWER ISSUE",
AK1468="Defaut GE &amp; POWER Cabinet","POWER ISSUE",
AK1468="Sharing","POWER ISSUE",
AK1468="Sites strategiques &amp; DataCenter","POWER ISSUE",
AK1468="Exclu","Exclu",
AK1468="SAT","TX ISSUE",
AK1468="SPARE-ISSUE","SPARE-ISSUE",
AK1468="Fiber CAmtel","TX ISSUE",
AK1468="Fiber AOF","TX ISSUE",
AK1468="Projet OCM (HUAWEI)","TRAVAUX-HUAWEI",
AK1468="Projet OCM (NOKIA)","TRAVAUX -NOKIA",
AK1468="ACCESS-ISSUE","ACCESS-ISSUE",
AK1468="Projet OCM (ZTE, NOKIA, autres projets)","TRAVAUX OCM",
AK1468="No root CAuse","No root cause",
AK1468="ODU HS","TX ISSUE",
AK1468="IP &amp; VLAN","TX ISSUE",
AK1468="Warehouse HUAWEI","SPARE-ISSUE",
AK1468="SPARE-HS","SPARE-ISSUE",
AK1468="Power Telco","RAN ISSUE",AK1468="no impacts","no impacts"
),"")</f>
        <v>No root cause</v>
      </c>
      <c r="AK1468" s="81" t="s">
        <v>5620</v>
      </c>
      <c r="AL1468" s="56" t="str" cm="1">
        <f t="array" ref="AL1468">IFERROR(_xlfn.IFS(
AK1468="MPR ISSUE","ACTIVE",
AK1468="BSS Hardware Issue","ACTIVE",
AK1468="Sites strategiques, MLL, Pylone, etc.","PASSIVE",
AK1468="AKTIVCO DEFAUT GE &amp; POWER Cabinet","PASSIVE",
AK1468="AKTIVCO Coupure ENEO &amp; Baisse de tension","PASSIVE",
AK1468="Coupure ENEO &amp; Baisse de tension","PASSIVE",
AK1468="Defaut GE &amp; POWER Cabinet","PASSIVE",
AK1468="Sharing","PASSIVE",
AK1468="Sites strategiques &amp; DataCenter","PASSIVE",
AK1468="Exclu","Exclu",
AK1468="SAT","ACTIVE",
AK1468="SPARE-ISSUE","SPARE-ISSUE",
AK1468="Fiber CAmtel","ACTIVE",
AK1468="Fiber AOF","ACTIVE",
AK1468="Projet OCM (HUAWEI)","PLANNED WORKS",
AK1468="Projet OCM (NOKIA)","PLANNED WORKS",
AK1468="ACCESS-ISSUE","ACCESS-ISSUE",
AK1468="Projet OCM (ZTE, NOKIA, autres projets)","PLANNED WORKS",
AK1468="No root CAuse","No root cause",
AK1468="ODU HS","ACTIVE",
AK1468="IP &amp; VLAN","ACTIVE",
AK1468="Warehouse HUAWEI","SPARE-ISSUE",
AK1468="SPARE-HS","SPARE-ISSUE",
AK1468="Power Telco","ACTIVE", AK1468="no impacts","no impacts"
),"")</f>
        <v>No root cause</v>
      </c>
      <c r="AM1468" s="108" t="s">
        <v>5537</v>
      </c>
      <c r="AN1468" s="117" t="s">
        <v>2338</v>
      </c>
      <c r="AP1468" s="23" t="s">
        <v>5537</v>
      </c>
      <c r="AQ1468" s="23" t="s">
        <v>5537</v>
      </c>
      <c r="AR1468" s="7"/>
      <c r="AS1468" s="6"/>
      <c r="AT1468" s="7"/>
      <c r="AU1468" s="3" t="s">
        <v>5537</v>
      </c>
      <c r="AV1468" s="24" t="s">
        <v>5537</v>
      </c>
      <c r="AW1468" s="24" t="s">
        <v>5537</v>
      </c>
      <c r="AX1468" s="24" t="s">
        <v>5537</v>
      </c>
      <c r="AY1468" s="24" t="s">
        <v>5537</v>
      </c>
      <c r="AZ1468" s="24" t="s">
        <v>5537</v>
      </c>
      <c r="BA1468" s="24" t="s">
        <v>5537</v>
      </c>
      <c r="BB1468" s="24" t="s">
        <v>5537</v>
      </c>
      <c r="BC1468" s="24" t="s">
        <v>5537</v>
      </c>
      <c r="BD1468" s="24" t="s">
        <v>5537</v>
      </c>
      <c r="BE1468" s="24" t="s">
        <v>5537</v>
      </c>
      <c r="BF1468" s="24" t="s">
        <v>5537</v>
      </c>
      <c r="BG1468" s="24" t="s">
        <v>5537</v>
      </c>
      <c r="BH1468" s="24" t="s">
        <v>5537</v>
      </c>
      <c r="BI1468" s="9" t="s">
        <v>5537</v>
      </c>
      <c r="BJ1468" s="14"/>
      <c r="BK1468" s="14" t="s">
        <v>5537</v>
      </c>
      <c r="BL1468" s="14" t="str">
        <f>_xlfn.XLOOKUP(B1468,'[4]cell downs 18042026 17h'!$B:$B,'[4]cell downs 18042026 17h'!$B:$B,"")</f>
        <v/>
      </c>
      <c r="BM1468" s="14" t="str">
        <f>_xlfn.XLOOKUP(B1468,'[5]Cells Huawei 19042026 15h'!$B:$B,'[5]Cells Huawei 19042026 15h'!$B:$B,"")</f>
        <v/>
      </c>
      <c r="BN1468" s="9" t="str">
        <f>_xlfn.XLOOKUP(B1468,'[6]cells down 19042026 9H40'!$B:$B,'[6]cells down 19042026 9H40'!$B:$B,"")</f>
        <v/>
      </c>
      <c r="BO1468" s="9" t="s">
        <v>2338</v>
      </c>
      <c r="BP1468" s="9" t="s">
        <v>12</v>
      </c>
    </row>
    <row r="1469" spans="1:68" s="9" customFormat="1" x14ac:dyDescent="0.35">
      <c r="A1469" s="1" t="s">
        <v>2849</v>
      </c>
      <c r="B1469" s="8" t="s">
        <v>2850</v>
      </c>
      <c r="C1469" s="3" t="str">
        <f>_xlfn.XLOOKUP(B1469,'[1]daily break down'!$D:$D,'[1]daily break down'!$E:$E,"")</f>
        <v>NORD-OUEST</v>
      </c>
      <c r="D1469" s="1" t="s">
        <v>11</v>
      </c>
      <c r="E1469" s="1" t="s">
        <v>96</v>
      </c>
      <c r="F1469" s="3" t="s">
        <v>51</v>
      </c>
      <c r="G1469" s="1" t="s">
        <v>2851</v>
      </c>
      <c r="H1469" s="40" t="str">
        <f>_xlfn.XLOOKUP(B1469,[2]CALCULATION!$B:$B,[2]CALCULATION!$H:$H,"")</f>
        <v>NOKIA</v>
      </c>
      <c r="I1469" s="34">
        <v>0</v>
      </c>
      <c r="J1469" s="34">
        <v>0</v>
      </c>
      <c r="K1469" s="34">
        <v>0</v>
      </c>
      <c r="L1469" s="34">
        <v>0</v>
      </c>
      <c r="M1469" s="34">
        <v>0</v>
      </c>
      <c r="N1469" s="34">
        <v>0</v>
      </c>
      <c r="O1469" s="34">
        <v>0</v>
      </c>
      <c r="P1469" s="34">
        <v>0</v>
      </c>
      <c r="Q1469" s="34">
        <v>0.76308022689801902</v>
      </c>
      <c r="R1469" s="34">
        <v>0</v>
      </c>
      <c r="S1469" s="109">
        <v>0.17719483110427151</v>
      </c>
      <c r="T1469" s="109">
        <f>_xlfn.XLOOKUP(B1469,'[3]Nur des jours'!$B:$B,'[3]Nur des jours'!$U:$U,"")</f>
        <v>0</v>
      </c>
      <c r="U1469" s="109">
        <v>0</v>
      </c>
      <c r="V1469" s="109">
        <v>0</v>
      </c>
      <c r="W1469" s="109">
        <v>0</v>
      </c>
      <c r="X1469" s="109">
        <v>0</v>
      </c>
      <c r="Y1469" s="109">
        <v>0</v>
      </c>
      <c r="Z1469" s="109">
        <v>4.9742033427217218E-2</v>
      </c>
      <c r="AA1469" s="109">
        <v>0</v>
      </c>
      <c r="AB1469" s="109">
        <v>0</v>
      </c>
      <c r="AC1469" s="109">
        <v>0</v>
      </c>
      <c r="AD1469" s="109">
        <v>0</v>
      </c>
      <c r="AE1469" s="109">
        <v>0</v>
      </c>
      <c r="AF1469" s="109">
        <v>0</v>
      </c>
      <c r="AG1469" s="57" t="str">
        <f>_xlfn.XLOOKUP(B1469,[3]CALCULATION!$B:$B,[3]CALCULATION!$M:$M,"")</f>
        <v>Insecurity</v>
      </c>
      <c r="AH1469" s="57"/>
      <c r="AI1469" s="56" t="str" cm="1">
        <f t="array" ref="AI1469">IFERROR(_xlfn.IFS(
AK1469="MPR ISSUE","PDH",
AK1469="BSS Hardware Issue","BSS",
AK1469="Sites strategiques, MLL, Pylone, etc.","ENVTECH",
AK1469="AKTIVCO DEFAUT GE &amp; POWER Cabinet","AKTIVCO",
AK1469="AKTIVCO Coupure ENEO &amp; Baisse de tension","AKTIVCO GRID ONLY",
AK1469="Coupure ENEO &amp; Baisse de tension","IHS GRID ONLY",
AK1469="Defaut GE &amp; POWER Cabinet","IHS",
AK1469="Sharing","Partners",
AK1469="Sites strategiques &amp; DataCenter","SST &amp; DC",
AK1469="Exclu","Exclu",
AK1469="SAT","SAT",
AK1469="SPARE-ISSUE","SPARE-ISSUE",
AK1469="Fiber CAmtel","TRANS_FO_CAMTEL",
AK1469="Fiber AOF","Fiber AOF",
AK1469="Projet OCM (HUAWEI)","TRAVAUX-HUAWEI",
AK1469="Projet OCM (NOKIA)","TRAVAUX-NOKIA",
AK1469="ACCESS-ISSUE","ACCESS-ISSUE",
AK1469="Projet OCM (ZTE, NOKIA, autres projets)","TRAVAUX OCM",
AK1469="No root CAuse","No root cause",
AK1469="ODU HS","PDH",
AK1469="IP &amp; VLAN","PDH",
AK1469="Warehouse HUAWEI","SPARE-ISSUE",
AK1469="SPARE-HS","SPARE-ISSUE",
AK1469="Power Telco","BSS",AK1469="no impacts","no impacts"
),"")</f>
        <v>No root cause</v>
      </c>
      <c r="AJ1469" s="56" t="str" cm="1">
        <f t="array" ref="AJ1469">IFERROR(_xlfn.IFS(
AK1469="MPR ISSUE","TX ISSUE",
AK1469="BSS Hardware Issue","RAN ISSUE",
AK1469="Sites strategiques, MLL, Pylone, etc.","ENVTECH",
AK1469="AKTIVCO DEFAUT GE &amp; POWER Cabinet","POWER ISSUE",
AK1469="AKTIVCO Coupure ENEO &amp; Baisse de tension","POWER ISSUE",
AK1469="Coupure ENEO &amp; Baisse de tension","POWER ISSUE",
AK1469="Defaut GE &amp; POWER Cabinet","POWER ISSUE",
AK1469="Sharing","POWER ISSUE",
AK1469="Sites strategiques &amp; DataCenter","POWER ISSUE",
AK1469="Exclu","Exclu",
AK1469="SAT","TX ISSUE",
AK1469="SPARE-ISSUE","SPARE-ISSUE",
AK1469="Fiber CAmtel","TX ISSUE",
AK1469="Fiber AOF","TX ISSUE",
AK1469="Projet OCM (HUAWEI)","TRAVAUX-HUAWEI",
AK1469="Projet OCM (NOKIA)","TRAVAUX -NOKIA",
AK1469="ACCESS-ISSUE","ACCESS-ISSUE",
AK1469="Projet OCM (ZTE, NOKIA, autres projets)","TRAVAUX OCM",
AK1469="No root CAuse","No root cause",
AK1469="ODU HS","TX ISSUE",
AK1469="IP &amp; VLAN","TX ISSUE",
AK1469="Warehouse HUAWEI","SPARE-ISSUE",
AK1469="SPARE-HS","SPARE-ISSUE",
AK1469="Power Telco","RAN ISSUE",AK1469="no impacts","no impacts"
),"")</f>
        <v>No root cause</v>
      </c>
      <c r="AK1469" s="81" t="s">
        <v>5620</v>
      </c>
      <c r="AL1469" s="56" t="str" cm="1">
        <f t="array" ref="AL1469">IFERROR(_xlfn.IFS(
AK1469="MPR ISSUE","ACTIVE",
AK1469="BSS Hardware Issue","ACTIVE",
AK1469="Sites strategiques, MLL, Pylone, etc.","PASSIVE",
AK1469="AKTIVCO DEFAUT GE &amp; POWER Cabinet","PASSIVE",
AK1469="AKTIVCO Coupure ENEO &amp; Baisse de tension","PASSIVE",
AK1469="Coupure ENEO &amp; Baisse de tension","PASSIVE",
AK1469="Defaut GE &amp; POWER Cabinet","PASSIVE",
AK1469="Sharing","PASSIVE",
AK1469="Sites strategiques &amp; DataCenter","PASSIVE",
AK1469="Exclu","Exclu",
AK1469="SAT","ACTIVE",
AK1469="SPARE-ISSUE","SPARE-ISSUE",
AK1469="Fiber CAmtel","ACTIVE",
AK1469="Fiber AOF","ACTIVE",
AK1469="Projet OCM (HUAWEI)","PLANNED WORKS",
AK1469="Projet OCM (NOKIA)","PLANNED WORKS",
AK1469="ACCESS-ISSUE","ACCESS-ISSUE",
AK1469="Projet OCM (ZTE, NOKIA, autres projets)","PLANNED WORKS",
AK1469="No root CAuse","No root cause",
AK1469="ODU HS","ACTIVE",
AK1469="IP &amp; VLAN","ACTIVE",
AK1469="Warehouse HUAWEI","SPARE-ISSUE",
AK1469="SPARE-HS","SPARE-ISSUE",
AK1469="Power Telco","ACTIVE", AK1469="no impacts","no impacts"
),"")</f>
        <v>No root cause</v>
      </c>
      <c r="AM1469" s="108" t="s">
        <v>5537</v>
      </c>
      <c r="AN1469" s="117" t="s">
        <v>2850</v>
      </c>
      <c r="AP1469" s="23" t="s">
        <v>5537</v>
      </c>
      <c r="AQ1469" s="23" t="s">
        <v>5537</v>
      </c>
      <c r="AR1469" s="7"/>
      <c r="AS1469" s="6"/>
      <c r="AT1469" s="7"/>
      <c r="AU1469" s="3" t="s">
        <v>5537</v>
      </c>
      <c r="AV1469" s="24" t="s">
        <v>5537</v>
      </c>
      <c r="AW1469" s="24" t="s">
        <v>5537</v>
      </c>
      <c r="AX1469" s="24" t="s">
        <v>5537</v>
      </c>
      <c r="AY1469" s="24" t="s">
        <v>5537</v>
      </c>
      <c r="AZ1469" s="24" t="s">
        <v>5537</v>
      </c>
      <c r="BA1469" s="24" t="s">
        <v>5537</v>
      </c>
      <c r="BB1469" s="24" t="s">
        <v>5537</v>
      </c>
      <c r="BC1469" s="24" t="s">
        <v>5537</v>
      </c>
      <c r="BD1469" s="24" t="s">
        <v>5537</v>
      </c>
      <c r="BE1469" s="24" t="s">
        <v>5537</v>
      </c>
      <c r="BF1469" s="24" t="s">
        <v>5537</v>
      </c>
      <c r="BG1469" s="24" t="s">
        <v>5537</v>
      </c>
      <c r="BH1469" s="24" t="s">
        <v>5537</v>
      </c>
      <c r="BI1469" s="9" t="s">
        <v>5537</v>
      </c>
      <c r="BJ1469" s="14"/>
      <c r="BK1469" s="14" t="s">
        <v>5537</v>
      </c>
      <c r="BL1469" s="14" t="str">
        <f>_xlfn.XLOOKUP(B1469,'[4]cell downs 18042026 17h'!$B:$B,'[4]cell downs 18042026 17h'!$B:$B,"")</f>
        <v/>
      </c>
      <c r="BM1469" s="14" t="str">
        <f>_xlfn.XLOOKUP(B1469,'[5]Cells Huawei 19042026 15h'!$B:$B,'[5]Cells Huawei 19042026 15h'!$B:$B,"")</f>
        <v/>
      </c>
      <c r="BN1469" s="9" t="str">
        <f>_xlfn.XLOOKUP(B1469,'[6]cells down 19042026 9H40'!$B:$B,'[6]cells down 19042026 9H40'!$B:$B,"")</f>
        <v/>
      </c>
      <c r="BO1469" s="9" t="s">
        <v>2850</v>
      </c>
      <c r="BP1469" s="9" t="s">
        <v>5537</v>
      </c>
    </row>
    <row r="1470" spans="1:68" s="9" customFormat="1" x14ac:dyDescent="0.35">
      <c r="A1470" s="1" t="s">
        <v>1918</v>
      </c>
      <c r="B1470" s="8" t="s">
        <v>1919</v>
      </c>
      <c r="C1470" s="3" t="str">
        <f>_xlfn.XLOOKUP(B1470,'[1]daily break down'!$D:$D,'[1]daily break down'!$E:$E,"")</f>
        <v>CENTRE</v>
      </c>
      <c r="D1470" s="1" t="s">
        <v>21</v>
      </c>
      <c r="E1470" s="1" t="s">
        <v>36</v>
      </c>
      <c r="F1470" s="3" t="s">
        <v>69</v>
      </c>
      <c r="G1470" s="1" t="s">
        <v>70</v>
      </c>
      <c r="H1470" s="41" t="str">
        <f>_xlfn.XLOOKUP(B1470,[2]CALCULATION!$B:$B,[2]CALCULATION!$H:$H,"")</f>
        <v>ZTE</v>
      </c>
      <c r="I1470" s="34">
        <v>0</v>
      </c>
      <c r="J1470" s="34">
        <v>0</v>
      </c>
      <c r="K1470" s="34">
        <v>0</v>
      </c>
      <c r="L1470" s="34">
        <v>0</v>
      </c>
      <c r="M1470" s="34">
        <v>0</v>
      </c>
      <c r="N1470" s="34">
        <v>0</v>
      </c>
      <c r="O1470" s="34">
        <v>0</v>
      </c>
      <c r="P1470" s="34">
        <v>0</v>
      </c>
      <c r="Q1470" s="34">
        <v>0</v>
      </c>
      <c r="R1470" s="34">
        <v>0</v>
      </c>
      <c r="S1470" s="109">
        <v>0</v>
      </c>
      <c r="T1470" s="109">
        <f>_xlfn.XLOOKUP(B1470,'[3]Nur des jours'!$B:$B,'[3]Nur des jours'!$U:$U,"")</f>
        <v>0</v>
      </c>
      <c r="U1470" s="109">
        <v>0</v>
      </c>
      <c r="V1470" s="109">
        <v>0</v>
      </c>
      <c r="W1470" s="109">
        <v>0</v>
      </c>
      <c r="X1470" s="109">
        <v>0</v>
      </c>
      <c r="Y1470" s="109">
        <v>0</v>
      </c>
      <c r="Z1470" s="109">
        <v>0</v>
      </c>
      <c r="AA1470" s="109">
        <v>0</v>
      </c>
      <c r="AB1470" s="109">
        <v>0</v>
      </c>
      <c r="AC1470" s="109">
        <v>0</v>
      </c>
      <c r="AD1470" s="109">
        <v>0</v>
      </c>
      <c r="AE1470" s="109">
        <v>0</v>
      </c>
      <c r="AF1470" s="109">
        <v>0</v>
      </c>
      <c r="AG1470" s="57" t="str">
        <f>_xlfn.XLOOKUP(B1470,[3]CALCULATION!$B:$B,[3]CALCULATION!$M:$M,"")</f>
        <v>Operationnel</v>
      </c>
      <c r="AH1470" s="57"/>
      <c r="AI1470" s="56" t="str" cm="1">
        <f t="array" ref="AI1470">IFERROR(_xlfn.IFS(
AK1470="MPR ISSUE","PDH",
AK1470="BSS Hardware Issue","BSS",
AK1470="Sites strategiques, MLL, Pylone, etc.","ENVTECH",
AK1470="AKTIVCO DEFAUT GE &amp; POWER Cabinet","AKTIVCO",
AK1470="AKTIVCO Coupure ENEO &amp; Baisse de tension","AKTIVCO GRID ONLY",
AK1470="Coupure ENEO &amp; Baisse de tension","IHS GRID ONLY",
AK1470="Defaut GE &amp; POWER Cabinet","IHS",
AK1470="Sharing","Partners",
AK1470="Sites strategiques &amp; DataCenter","SST &amp; DC",
AK1470="Exclu","Exclu",
AK1470="SAT","SAT",
AK1470="SPARE-ISSUE","SPARE-ISSUE",
AK1470="Fiber CAmtel","TRANS_FO_CAMTEL",
AK1470="Fiber AOF","Fiber AOF",
AK1470="Projet OCM (HUAWEI)","TRAVAUX-HUAWEI",
AK1470="Projet OCM (NOKIA)","TRAVAUX-NOKIA",
AK1470="ACCESS-ISSUE","ACCESS-ISSUE",
AK1470="Projet OCM (ZTE, NOKIA, autres projets)","TRAVAUX OCM",
AK1470="No root CAuse","No root cause",
AK1470="ODU HS","PDH",
AK1470="IP &amp; VLAN","PDH",
AK1470="Warehouse HUAWEI","SPARE-ISSUE",
AK1470="SPARE-HS","SPARE-ISSUE",
AK1470="Power Telco","BSS",AK1470="no impacts","no impacts"
),"")</f>
        <v>No root cause</v>
      </c>
      <c r="AJ1470" s="56" t="str" cm="1">
        <f t="array" ref="AJ1470">IFERROR(_xlfn.IFS(
AK1470="MPR ISSUE","TX ISSUE",
AK1470="BSS Hardware Issue","RAN ISSUE",
AK1470="Sites strategiques, MLL, Pylone, etc.","ENVTECH",
AK1470="AKTIVCO DEFAUT GE &amp; POWER Cabinet","POWER ISSUE",
AK1470="AKTIVCO Coupure ENEO &amp; Baisse de tension","POWER ISSUE",
AK1470="Coupure ENEO &amp; Baisse de tension","POWER ISSUE",
AK1470="Defaut GE &amp; POWER Cabinet","POWER ISSUE",
AK1470="Sharing","POWER ISSUE",
AK1470="Sites strategiques &amp; DataCenter","POWER ISSUE",
AK1470="Exclu","Exclu",
AK1470="SAT","TX ISSUE",
AK1470="SPARE-ISSUE","SPARE-ISSUE",
AK1470="Fiber CAmtel","TX ISSUE",
AK1470="Fiber AOF","TX ISSUE",
AK1470="Projet OCM (HUAWEI)","TRAVAUX-HUAWEI",
AK1470="Projet OCM (NOKIA)","TRAVAUX -NOKIA",
AK1470="ACCESS-ISSUE","ACCESS-ISSUE",
AK1470="Projet OCM (ZTE, NOKIA, autres projets)","TRAVAUX OCM",
AK1470="No root CAuse","No root cause",
AK1470="ODU HS","TX ISSUE",
AK1470="IP &amp; VLAN","TX ISSUE",
AK1470="Warehouse HUAWEI","SPARE-ISSUE",
AK1470="SPARE-HS","SPARE-ISSUE",
AK1470="Power Telco","RAN ISSUE",AK1470="no impacts","no impacts"
),"")</f>
        <v>No root cause</v>
      </c>
      <c r="AK1470" s="81" t="s">
        <v>5620</v>
      </c>
      <c r="AL1470" s="56" t="str" cm="1">
        <f t="array" ref="AL1470">IFERROR(_xlfn.IFS(
AK1470="MPR ISSUE","ACTIVE",
AK1470="BSS Hardware Issue","ACTIVE",
AK1470="Sites strategiques, MLL, Pylone, etc.","PASSIVE",
AK1470="AKTIVCO DEFAUT GE &amp; POWER Cabinet","PASSIVE",
AK1470="AKTIVCO Coupure ENEO &amp; Baisse de tension","PASSIVE",
AK1470="Coupure ENEO &amp; Baisse de tension","PASSIVE",
AK1470="Defaut GE &amp; POWER Cabinet","PASSIVE",
AK1470="Sharing","PASSIVE",
AK1470="Sites strategiques &amp; DataCenter","PASSIVE",
AK1470="Exclu","Exclu",
AK1470="SAT","ACTIVE",
AK1470="SPARE-ISSUE","SPARE-ISSUE",
AK1470="Fiber CAmtel","ACTIVE",
AK1470="Fiber AOF","ACTIVE",
AK1470="Projet OCM (HUAWEI)","PLANNED WORKS",
AK1470="Projet OCM (NOKIA)","PLANNED WORKS",
AK1470="ACCESS-ISSUE","ACCESS-ISSUE",
AK1470="Projet OCM (ZTE, NOKIA, autres projets)","PLANNED WORKS",
AK1470="No root CAuse","No root cause",
AK1470="ODU HS","ACTIVE",
AK1470="IP &amp; VLAN","ACTIVE",
AK1470="Warehouse HUAWEI","SPARE-ISSUE",
AK1470="SPARE-HS","SPARE-ISSUE",
AK1470="Power Telco","ACTIVE", AK1470="no impacts","no impacts"
),"")</f>
        <v>No root cause</v>
      </c>
      <c r="AM1470" s="108" t="s">
        <v>5537</v>
      </c>
      <c r="AN1470" s="117" t="s">
        <v>1919</v>
      </c>
      <c r="AP1470" s="23" t="s">
        <v>5537</v>
      </c>
      <c r="AQ1470" s="23" t="s">
        <v>5537</v>
      </c>
      <c r="AR1470" s="7"/>
      <c r="AS1470" s="6"/>
      <c r="AT1470" s="7"/>
      <c r="AU1470" s="3" t="s">
        <v>5537</v>
      </c>
      <c r="AV1470" s="24" t="s">
        <v>5537</v>
      </c>
      <c r="AW1470" s="24" t="s">
        <v>5537</v>
      </c>
      <c r="AX1470" s="24" t="s">
        <v>5537</v>
      </c>
      <c r="AY1470" s="24" t="s">
        <v>5537</v>
      </c>
      <c r="AZ1470" s="24" t="s">
        <v>5537</v>
      </c>
      <c r="BA1470" s="24" t="s">
        <v>5537</v>
      </c>
      <c r="BB1470" s="24" t="s">
        <v>5537</v>
      </c>
      <c r="BC1470" s="24" t="s">
        <v>5537</v>
      </c>
      <c r="BD1470" s="24" t="s">
        <v>5537</v>
      </c>
      <c r="BE1470" s="24" t="s">
        <v>5537</v>
      </c>
      <c r="BF1470" s="24" t="s">
        <v>5537</v>
      </c>
      <c r="BG1470" s="24" t="s">
        <v>5537</v>
      </c>
      <c r="BH1470" s="24" t="s">
        <v>5537</v>
      </c>
      <c r="BI1470" s="9" t="s">
        <v>5537</v>
      </c>
      <c r="BJ1470" s="14"/>
      <c r="BK1470" s="14" t="s">
        <v>5537</v>
      </c>
      <c r="BL1470" s="14" t="str">
        <f>_xlfn.XLOOKUP(B1470,'[4]cell downs 18042026 17h'!$B:$B,'[4]cell downs 18042026 17h'!$B:$B,"")</f>
        <v/>
      </c>
      <c r="BM1470" s="14" t="str">
        <f>_xlfn.XLOOKUP(B1470,'[5]Cells Huawei 19042026 15h'!$B:$B,'[5]Cells Huawei 19042026 15h'!$B:$B,"")</f>
        <v/>
      </c>
      <c r="BN1470" s="9" t="str">
        <f>_xlfn.XLOOKUP(B1470,'[6]cells down 19042026 9H40'!$B:$B,'[6]cells down 19042026 9H40'!$B:$B,"")</f>
        <v/>
      </c>
      <c r="BO1470" s="9" t="s">
        <v>5537</v>
      </c>
      <c r="BP1470" s="9" t="s">
        <v>5537</v>
      </c>
    </row>
    <row r="1471" spans="1:68" s="9" customFormat="1" x14ac:dyDescent="0.35">
      <c r="A1471" s="1" t="s">
        <v>291</v>
      </c>
      <c r="B1471" s="8" t="s">
        <v>292</v>
      </c>
      <c r="C1471" s="3" t="str">
        <f>_xlfn.XLOOKUP(B1471,'[1]daily break down'!$D:$D,'[1]daily break down'!$E:$E,"")</f>
        <v>Yaounde</v>
      </c>
      <c r="D1471" s="1" t="s">
        <v>21</v>
      </c>
      <c r="E1471" s="1" t="s">
        <v>30</v>
      </c>
      <c r="F1471" s="3" t="s">
        <v>37</v>
      </c>
      <c r="G1471" s="1" t="s">
        <v>38</v>
      </c>
      <c r="H1471" s="41" t="str">
        <f>_xlfn.XLOOKUP(B1471,[2]CALCULATION!$B:$B,[2]CALCULATION!$H:$H,"")</f>
        <v>ZTE</v>
      </c>
      <c r="I1471" s="34">
        <v>0</v>
      </c>
      <c r="J1471" s="34">
        <v>0</v>
      </c>
      <c r="K1471" s="34">
        <v>0</v>
      </c>
      <c r="L1471" s="34">
        <v>0</v>
      </c>
      <c r="M1471" s="34">
        <v>0</v>
      </c>
      <c r="N1471" s="34">
        <v>0</v>
      </c>
      <c r="O1471" s="34">
        <v>0</v>
      </c>
      <c r="P1471" s="34">
        <v>26.10531114364229</v>
      </c>
      <c r="Q1471" s="34">
        <v>19.097338150231288</v>
      </c>
      <c r="R1471" s="34">
        <v>0</v>
      </c>
      <c r="S1471" s="109">
        <v>0</v>
      </c>
      <c r="T1471" s="109">
        <f>_xlfn.XLOOKUP(B1471,'[3]Nur des jours'!$B:$B,'[3]Nur des jours'!$U:$U,"")</f>
        <v>0</v>
      </c>
      <c r="U1471" s="109">
        <v>12.805443551263719</v>
      </c>
      <c r="V1471" s="109">
        <v>0</v>
      </c>
      <c r="W1471" s="109">
        <v>0</v>
      </c>
      <c r="X1471" s="109">
        <v>0</v>
      </c>
      <c r="Y1471" s="109">
        <v>0</v>
      </c>
      <c r="Z1471" s="109">
        <v>0</v>
      </c>
      <c r="AA1471" s="109">
        <v>0</v>
      </c>
      <c r="AB1471" s="109">
        <v>0</v>
      </c>
      <c r="AC1471" s="109">
        <v>0</v>
      </c>
      <c r="AD1471" s="109">
        <v>0</v>
      </c>
      <c r="AE1471" s="109">
        <v>0</v>
      </c>
      <c r="AF1471" s="109">
        <v>0</v>
      </c>
      <c r="AG1471" s="57" t="str">
        <f>_xlfn.XLOOKUP(B1471,[3]CALCULATION!$B:$B,[3]CALCULATION!$M:$M,"")</f>
        <v>Operationnel</v>
      </c>
      <c r="AH1471" s="57"/>
      <c r="AI1471" s="56" t="str" cm="1">
        <f t="array" ref="AI1471">IFERROR(_xlfn.IFS(
AK1471="MPR ISSUE","PDH",
AK1471="BSS Hardware Issue","BSS",
AK1471="Sites strategiques, MLL, Pylone, etc.","ENVTECH",
AK1471="AKTIVCO DEFAUT GE &amp; POWER Cabinet","AKTIVCO",
AK1471="AKTIVCO Coupure ENEO &amp; Baisse de tension","AKTIVCO GRID ONLY",
AK1471="Coupure ENEO &amp; Baisse de tension","IHS GRID ONLY",
AK1471="Defaut GE &amp; POWER Cabinet","IHS",
AK1471="Sharing","Partners",
AK1471="Sites strategiques &amp; DataCenter","SST &amp; DC",
AK1471="Exclu","Exclu",
AK1471="SAT","SAT",
AK1471="SPARE-ISSUE","SPARE-ISSUE",
AK1471="Fiber CAmtel","TRANS_FO_CAMTEL",
AK1471="Fiber AOF","Fiber AOF",
AK1471="Projet OCM (HUAWEI)","TRAVAUX-HUAWEI",
AK1471="Projet OCM (NOKIA)","TRAVAUX-NOKIA",
AK1471="ACCESS-ISSUE","ACCESS-ISSUE",
AK1471="Projet OCM (ZTE, NOKIA, autres projets)","TRAVAUX OCM",
AK1471="No root CAuse","No root cause",
AK1471="ODU HS","PDH",
AK1471="IP &amp; VLAN","PDH",
AK1471="Warehouse HUAWEI","SPARE-ISSUE",
AK1471="SPARE-HS","SPARE-ISSUE",
AK1471="Power Telco","BSS",AK1471="no impacts","no impacts"
),"")</f>
        <v>No root cause</v>
      </c>
      <c r="AJ1471" s="56" t="str" cm="1">
        <f t="array" ref="AJ1471">IFERROR(_xlfn.IFS(
AK1471="MPR ISSUE","TX ISSUE",
AK1471="BSS Hardware Issue","RAN ISSUE",
AK1471="Sites strategiques, MLL, Pylone, etc.","ENVTECH",
AK1471="AKTIVCO DEFAUT GE &amp; POWER Cabinet","POWER ISSUE",
AK1471="AKTIVCO Coupure ENEO &amp; Baisse de tension","POWER ISSUE",
AK1471="Coupure ENEO &amp; Baisse de tension","POWER ISSUE",
AK1471="Defaut GE &amp; POWER Cabinet","POWER ISSUE",
AK1471="Sharing","POWER ISSUE",
AK1471="Sites strategiques &amp; DataCenter","POWER ISSUE",
AK1471="Exclu","Exclu",
AK1471="SAT","TX ISSUE",
AK1471="SPARE-ISSUE","SPARE-ISSUE",
AK1471="Fiber CAmtel","TX ISSUE",
AK1471="Fiber AOF","TX ISSUE",
AK1471="Projet OCM (HUAWEI)","TRAVAUX-HUAWEI",
AK1471="Projet OCM (NOKIA)","TRAVAUX -NOKIA",
AK1471="ACCESS-ISSUE","ACCESS-ISSUE",
AK1471="Projet OCM (ZTE, NOKIA, autres projets)","TRAVAUX OCM",
AK1471="No root CAuse","No root cause",
AK1471="ODU HS","TX ISSUE",
AK1471="IP &amp; VLAN","TX ISSUE",
AK1471="Warehouse HUAWEI","SPARE-ISSUE",
AK1471="SPARE-HS","SPARE-ISSUE",
AK1471="Power Telco","RAN ISSUE",AK1471="no impacts","no impacts"
),"")</f>
        <v>No root cause</v>
      </c>
      <c r="AK1471" s="81" t="s">
        <v>5620</v>
      </c>
      <c r="AL1471" s="56" t="str" cm="1">
        <f t="array" ref="AL1471">IFERROR(_xlfn.IFS(
AK1471="MPR ISSUE","ACTIVE",
AK1471="BSS Hardware Issue","ACTIVE",
AK1471="Sites strategiques, MLL, Pylone, etc.","PASSIVE",
AK1471="AKTIVCO DEFAUT GE &amp; POWER Cabinet","PASSIVE",
AK1471="AKTIVCO Coupure ENEO &amp; Baisse de tension","PASSIVE",
AK1471="Coupure ENEO &amp; Baisse de tension","PASSIVE",
AK1471="Defaut GE &amp; POWER Cabinet","PASSIVE",
AK1471="Sharing","PASSIVE",
AK1471="Sites strategiques &amp; DataCenter","PASSIVE",
AK1471="Exclu","Exclu",
AK1471="SAT","ACTIVE",
AK1471="SPARE-ISSUE","SPARE-ISSUE",
AK1471="Fiber CAmtel","ACTIVE",
AK1471="Fiber AOF","ACTIVE",
AK1471="Projet OCM (HUAWEI)","PLANNED WORKS",
AK1471="Projet OCM (NOKIA)","PLANNED WORKS",
AK1471="ACCESS-ISSUE","ACCESS-ISSUE",
AK1471="Projet OCM (ZTE, NOKIA, autres projets)","PLANNED WORKS",
AK1471="No root CAuse","No root cause",
AK1471="ODU HS","ACTIVE",
AK1471="IP &amp; VLAN","ACTIVE",
AK1471="Warehouse HUAWEI","SPARE-ISSUE",
AK1471="SPARE-HS","SPARE-ISSUE",
AK1471="Power Telco","ACTIVE", AK1471="no impacts","no impacts"
),"")</f>
        <v>No root cause</v>
      </c>
      <c r="AM1471" s="108" t="s">
        <v>5537</v>
      </c>
      <c r="AN1471" s="117" t="s">
        <v>292</v>
      </c>
      <c r="AP1471" s="23" t="s">
        <v>5537</v>
      </c>
      <c r="AQ1471" s="23" t="s">
        <v>5537</v>
      </c>
      <c r="AR1471" s="7"/>
      <c r="AS1471" s="6"/>
      <c r="AT1471" s="7"/>
      <c r="AU1471" s="3" t="s">
        <v>5537</v>
      </c>
      <c r="AV1471" s="24" t="s">
        <v>5537</v>
      </c>
      <c r="AW1471" s="24" t="s">
        <v>5537</v>
      </c>
      <c r="AX1471" s="24" t="s">
        <v>5537</v>
      </c>
      <c r="AY1471" s="24" t="s">
        <v>5537</v>
      </c>
      <c r="AZ1471" s="24" t="s">
        <v>5537</v>
      </c>
      <c r="BA1471" s="24" t="s">
        <v>5537</v>
      </c>
      <c r="BB1471" s="24" t="s">
        <v>5537</v>
      </c>
      <c r="BC1471" s="24" t="s">
        <v>5537</v>
      </c>
      <c r="BD1471" s="24" t="s">
        <v>5537</v>
      </c>
      <c r="BE1471" s="24" t="s">
        <v>5537</v>
      </c>
      <c r="BF1471" s="24" t="s">
        <v>5537</v>
      </c>
      <c r="BG1471" s="24" t="s">
        <v>5537</v>
      </c>
      <c r="BH1471" s="24" t="s">
        <v>5537</v>
      </c>
      <c r="BI1471" s="9" t="s">
        <v>5537</v>
      </c>
      <c r="BJ1471" s="14"/>
      <c r="BK1471" s="14" t="s">
        <v>5537</v>
      </c>
      <c r="BL1471" s="14" t="str">
        <f>_xlfn.XLOOKUP(B1471,'[4]cell downs 18042026 17h'!$B:$B,'[4]cell downs 18042026 17h'!$B:$B,"")</f>
        <v/>
      </c>
      <c r="BM1471" s="14" t="str">
        <f>_xlfn.XLOOKUP(B1471,'[5]Cells Huawei 19042026 15h'!$B:$B,'[5]Cells Huawei 19042026 15h'!$B:$B,"")</f>
        <v/>
      </c>
      <c r="BN1471" s="9" t="str">
        <f>_xlfn.XLOOKUP(B1471,'[6]cells down 19042026 9H40'!$B:$B,'[6]cells down 19042026 9H40'!$B:$B,"")</f>
        <v/>
      </c>
      <c r="BO1471" s="9" t="s">
        <v>5537</v>
      </c>
      <c r="BP1471" s="9" t="s">
        <v>12</v>
      </c>
    </row>
    <row r="1472" spans="1:68" s="9" customFormat="1" x14ac:dyDescent="0.35">
      <c r="A1472" s="1" t="s">
        <v>132</v>
      </c>
      <c r="B1472" s="8" t="s">
        <v>133</v>
      </c>
      <c r="C1472" s="3" t="str">
        <f>_xlfn.XLOOKUP(B1472,'[1]daily break down'!$D:$D,'[1]daily break down'!$E:$E,"")</f>
        <v>Douala</v>
      </c>
      <c r="D1472" s="1" t="s">
        <v>11</v>
      </c>
      <c r="E1472" s="1" t="s">
        <v>12</v>
      </c>
      <c r="F1472" s="3" t="s">
        <v>31</v>
      </c>
      <c r="G1472" s="1" t="s">
        <v>32</v>
      </c>
      <c r="H1472" s="41" t="str">
        <f>_xlfn.XLOOKUP(B1472,[2]CALCULATION!$B:$B,[2]CALCULATION!$H:$H,"")</f>
        <v>ZTE</v>
      </c>
      <c r="I1472" s="34">
        <v>0</v>
      </c>
      <c r="J1472" s="34">
        <v>0</v>
      </c>
      <c r="K1472" s="34">
        <v>0</v>
      </c>
      <c r="L1472" s="34">
        <v>0</v>
      </c>
      <c r="M1472" s="34">
        <v>0</v>
      </c>
      <c r="N1472" s="34">
        <v>0</v>
      </c>
      <c r="O1472" s="34">
        <v>0</v>
      </c>
      <c r="P1472" s="34">
        <v>0</v>
      </c>
      <c r="Q1472" s="34">
        <v>0</v>
      </c>
      <c r="R1472" s="34">
        <v>0</v>
      </c>
      <c r="S1472" s="109">
        <v>0</v>
      </c>
      <c r="T1472" s="109">
        <f>_xlfn.XLOOKUP(B1472,'[3]Nur des jours'!$B:$B,'[3]Nur des jours'!$U:$U,"")</f>
        <v>0</v>
      </c>
      <c r="U1472" s="109">
        <v>0</v>
      </c>
      <c r="V1472" s="109">
        <v>0</v>
      </c>
      <c r="W1472" s="109">
        <v>0</v>
      </c>
      <c r="X1472" s="109">
        <v>0</v>
      </c>
      <c r="Y1472" s="109">
        <v>0</v>
      </c>
      <c r="Z1472" s="109">
        <v>0</v>
      </c>
      <c r="AA1472" s="109">
        <v>0</v>
      </c>
      <c r="AB1472" s="109">
        <v>0</v>
      </c>
      <c r="AC1472" s="109">
        <v>0</v>
      </c>
      <c r="AD1472" s="109">
        <v>0</v>
      </c>
      <c r="AE1472" s="109">
        <v>0</v>
      </c>
      <c r="AF1472" s="109">
        <v>0</v>
      </c>
      <c r="AG1472" s="57" t="str">
        <f>_xlfn.XLOOKUP(B1472,[3]CALCULATION!$B:$B,[3]CALCULATION!$M:$M,"")</f>
        <v>Operationnel</v>
      </c>
      <c r="AH1472" s="57"/>
      <c r="AI1472" s="56" t="str" cm="1">
        <f t="array" ref="AI1472">IFERROR(_xlfn.IFS(
AK1472="MPR ISSUE","PDH",
AK1472="BSS Hardware Issue","BSS",
AK1472="Sites strategiques, MLL, Pylone, etc.","ENVTECH",
AK1472="AKTIVCO DEFAUT GE &amp; POWER Cabinet","AKTIVCO",
AK1472="AKTIVCO Coupure ENEO &amp; Baisse de tension","AKTIVCO GRID ONLY",
AK1472="Coupure ENEO &amp; Baisse de tension","IHS GRID ONLY",
AK1472="Defaut GE &amp; POWER Cabinet","IHS",
AK1472="Sharing","Partners",
AK1472="Sites strategiques &amp; DataCenter","SST &amp; DC",
AK1472="Exclu","Exclu",
AK1472="SAT","SAT",
AK1472="SPARE-ISSUE","SPARE-ISSUE",
AK1472="Fiber CAmtel","TRANS_FO_CAMTEL",
AK1472="Fiber AOF","Fiber AOF",
AK1472="Projet OCM (HUAWEI)","TRAVAUX-HUAWEI",
AK1472="Projet OCM (NOKIA)","TRAVAUX-NOKIA",
AK1472="ACCESS-ISSUE","ACCESS-ISSUE",
AK1472="Projet OCM (ZTE, NOKIA, autres projets)","TRAVAUX OCM",
AK1472="No root CAuse","No root cause",
AK1472="ODU HS","PDH",
AK1472="IP &amp; VLAN","PDH",
AK1472="Warehouse HUAWEI","SPARE-ISSUE",
AK1472="SPARE-HS","SPARE-ISSUE",
AK1472="Power Telco","BSS",AK1472="no impacts","no impacts"
),"")</f>
        <v>No root cause</v>
      </c>
      <c r="AJ1472" s="56" t="str" cm="1">
        <f t="array" ref="AJ1472">IFERROR(_xlfn.IFS(
AK1472="MPR ISSUE","TX ISSUE",
AK1472="BSS Hardware Issue","RAN ISSUE",
AK1472="Sites strategiques, MLL, Pylone, etc.","ENVTECH",
AK1472="AKTIVCO DEFAUT GE &amp; POWER Cabinet","POWER ISSUE",
AK1472="AKTIVCO Coupure ENEO &amp; Baisse de tension","POWER ISSUE",
AK1472="Coupure ENEO &amp; Baisse de tension","POWER ISSUE",
AK1472="Defaut GE &amp; POWER Cabinet","POWER ISSUE",
AK1472="Sharing","POWER ISSUE",
AK1472="Sites strategiques &amp; DataCenter","POWER ISSUE",
AK1472="Exclu","Exclu",
AK1472="SAT","TX ISSUE",
AK1472="SPARE-ISSUE","SPARE-ISSUE",
AK1472="Fiber CAmtel","TX ISSUE",
AK1472="Fiber AOF","TX ISSUE",
AK1472="Projet OCM (HUAWEI)","TRAVAUX-HUAWEI",
AK1472="Projet OCM (NOKIA)","TRAVAUX -NOKIA",
AK1472="ACCESS-ISSUE","ACCESS-ISSUE",
AK1472="Projet OCM (ZTE, NOKIA, autres projets)","TRAVAUX OCM",
AK1472="No root CAuse","No root cause",
AK1472="ODU HS","TX ISSUE",
AK1472="IP &amp; VLAN","TX ISSUE",
AK1472="Warehouse HUAWEI","SPARE-ISSUE",
AK1472="SPARE-HS","SPARE-ISSUE",
AK1472="Power Telco","RAN ISSUE",AK1472="no impacts","no impacts"
),"")</f>
        <v>No root cause</v>
      </c>
      <c r="AK1472" s="81" t="s">
        <v>5620</v>
      </c>
      <c r="AL1472" s="56" t="str" cm="1">
        <f t="array" ref="AL1472">IFERROR(_xlfn.IFS(
AK1472="MPR ISSUE","ACTIVE",
AK1472="BSS Hardware Issue","ACTIVE",
AK1472="Sites strategiques, MLL, Pylone, etc.","PASSIVE",
AK1472="AKTIVCO DEFAUT GE &amp; POWER Cabinet","PASSIVE",
AK1472="AKTIVCO Coupure ENEO &amp; Baisse de tension","PASSIVE",
AK1472="Coupure ENEO &amp; Baisse de tension","PASSIVE",
AK1472="Defaut GE &amp; POWER Cabinet","PASSIVE",
AK1472="Sharing","PASSIVE",
AK1472="Sites strategiques &amp; DataCenter","PASSIVE",
AK1472="Exclu","Exclu",
AK1472="SAT","ACTIVE",
AK1472="SPARE-ISSUE","SPARE-ISSUE",
AK1472="Fiber CAmtel","ACTIVE",
AK1472="Fiber AOF","ACTIVE",
AK1472="Projet OCM (HUAWEI)","PLANNED WORKS",
AK1472="Projet OCM (NOKIA)","PLANNED WORKS",
AK1472="ACCESS-ISSUE","ACCESS-ISSUE",
AK1472="Projet OCM (ZTE, NOKIA, autres projets)","PLANNED WORKS",
AK1472="No root CAuse","No root cause",
AK1472="ODU HS","ACTIVE",
AK1472="IP &amp; VLAN","ACTIVE",
AK1472="Warehouse HUAWEI","SPARE-ISSUE",
AK1472="SPARE-HS","SPARE-ISSUE",
AK1472="Power Telco","ACTIVE", AK1472="no impacts","no impacts"
),"")</f>
        <v>No root cause</v>
      </c>
      <c r="AM1472" s="108" t="s">
        <v>5537</v>
      </c>
      <c r="AN1472" s="117" t="s">
        <v>133</v>
      </c>
      <c r="AP1472" s="23" t="s">
        <v>5537</v>
      </c>
      <c r="AQ1472" s="23" t="s">
        <v>5537</v>
      </c>
      <c r="AR1472" s="7"/>
      <c r="AS1472" s="6"/>
      <c r="AT1472" s="7"/>
      <c r="AU1472" s="3" t="s">
        <v>5537</v>
      </c>
      <c r="AV1472" s="24" t="s">
        <v>5537</v>
      </c>
      <c r="AW1472" s="24" t="s">
        <v>5537</v>
      </c>
      <c r="AX1472" s="24" t="s">
        <v>5537</v>
      </c>
      <c r="AY1472" s="24" t="s">
        <v>5537</v>
      </c>
      <c r="AZ1472" s="24" t="s">
        <v>5537</v>
      </c>
      <c r="BA1472" s="24" t="s">
        <v>5537</v>
      </c>
      <c r="BB1472" s="24" t="s">
        <v>5537</v>
      </c>
      <c r="BC1472" s="24" t="s">
        <v>5537</v>
      </c>
      <c r="BD1472" s="24" t="s">
        <v>5537</v>
      </c>
      <c r="BE1472" s="24" t="s">
        <v>5537</v>
      </c>
      <c r="BF1472" s="24" t="s">
        <v>5537</v>
      </c>
      <c r="BG1472" s="24" t="s">
        <v>5537</v>
      </c>
      <c r="BH1472" s="24" t="s">
        <v>5537</v>
      </c>
      <c r="BI1472" s="9" t="s">
        <v>5537</v>
      </c>
      <c r="BJ1472" s="14"/>
      <c r="BK1472" s="14" t="s">
        <v>5537</v>
      </c>
      <c r="BL1472" s="14" t="str">
        <f>_xlfn.XLOOKUP(B1472,'[4]cell downs 18042026 17h'!$B:$B,'[4]cell downs 18042026 17h'!$B:$B,"")</f>
        <v/>
      </c>
      <c r="BM1472" s="14" t="str">
        <f>_xlfn.XLOOKUP(B1472,'[5]Cells Huawei 19042026 15h'!$B:$B,'[5]Cells Huawei 19042026 15h'!$B:$B,"")</f>
        <v/>
      </c>
      <c r="BN1472" s="9" t="str">
        <f>_xlfn.XLOOKUP(B1472,'[6]cells down 19042026 9H40'!$B:$B,'[6]cells down 19042026 9H40'!$B:$B,"")</f>
        <v/>
      </c>
      <c r="BO1472" s="9" t="s">
        <v>133</v>
      </c>
      <c r="BP1472" s="9" t="s">
        <v>318</v>
      </c>
    </row>
    <row r="1473" spans="1:68" s="9" customFormat="1" x14ac:dyDescent="0.35">
      <c r="A1473" s="1" t="s">
        <v>1941</v>
      </c>
      <c r="B1473" s="8" t="s">
        <v>1942</v>
      </c>
      <c r="C1473" s="3" t="str">
        <f>_xlfn.XLOOKUP(B1473,'[1]daily break down'!$D:$D,'[1]daily break down'!$E:$E,"")</f>
        <v>Douala</v>
      </c>
      <c r="D1473" s="1" t="s">
        <v>11</v>
      </c>
      <c r="E1473" s="1" t="s">
        <v>5516</v>
      </c>
      <c r="F1473" s="3" t="s">
        <v>31</v>
      </c>
      <c r="G1473" s="1" t="s">
        <v>32</v>
      </c>
      <c r="H1473" s="41" t="str">
        <f>_xlfn.XLOOKUP(B1473,[2]CALCULATION!$B:$B,[2]CALCULATION!$H:$H,"")</f>
        <v>ZTE</v>
      </c>
      <c r="I1473" s="34">
        <v>0</v>
      </c>
      <c r="J1473" s="34">
        <v>0.72301623990891328</v>
      </c>
      <c r="K1473" s="34">
        <v>0</v>
      </c>
      <c r="L1473" s="34">
        <v>5.7412900611529185</v>
      </c>
      <c r="M1473" s="34">
        <v>0</v>
      </c>
      <c r="N1473" s="34">
        <v>0</v>
      </c>
      <c r="O1473" s="34">
        <v>0.72323026084872188</v>
      </c>
      <c r="P1473" s="34">
        <v>1.3597107007616307</v>
      </c>
      <c r="Q1473" s="34">
        <v>3.7495755251360459</v>
      </c>
      <c r="R1473" s="34">
        <v>0</v>
      </c>
      <c r="S1473" s="109">
        <v>5.0546930511681261</v>
      </c>
      <c r="T1473" s="109">
        <f>_xlfn.XLOOKUP(B1473,'[3]Nur des jours'!$B:$B,'[3]Nur des jours'!$U:$U,"")</f>
        <v>0</v>
      </c>
      <c r="U1473" s="109">
        <v>2.1617363376166052</v>
      </c>
      <c r="V1473" s="109">
        <v>0</v>
      </c>
      <c r="W1473" s="109">
        <v>0</v>
      </c>
      <c r="X1473" s="109">
        <v>0</v>
      </c>
      <c r="Y1473" s="109">
        <v>0</v>
      </c>
      <c r="Z1473" s="109">
        <v>9.3796103677450464</v>
      </c>
      <c r="AA1473" s="109">
        <v>0</v>
      </c>
      <c r="AB1473" s="109">
        <v>0</v>
      </c>
      <c r="AC1473" s="109">
        <v>0</v>
      </c>
      <c r="AD1473" s="109">
        <v>0</v>
      </c>
      <c r="AE1473" s="109">
        <v>0</v>
      </c>
      <c r="AF1473" s="109">
        <v>0</v>
      </c>
      <c r="AG1473" s="57" t="str">
        <f>_xlfn.XLOOKUP(B1473,[3]CALCULATION!$B:$B,[3]CALCULATION!$M:$M,"")</f>
        <v>Operationnel</v>
      </c>
      <c r="AH1473" s="57"/>
      <c r="AI1473" s="56" t="str" cm="1">
        <f t="array" ref="AI1473">IFERROR(_xlfn.IFS(
AK1473="MPR ISSUE","PDH",
AK1473="BSS Hardware Issue","BSS",
AK1473="Sites strategiques, MLL, Pylone, etc.","ENVTECH",
AK1473="AKTIVCO DEFAUT GE &amp; POWER Cabinet","AKTIVCO",
AK1473="AKTIVCO Coupure ENEO &amp; Baisse de tension","AKTIVCO GRID ONLY",
AK1473="Coupure ENEO &amp; Baisse de tension","IHS GRID ONLY",
AK1473="Defaut GE &amp; POWER Cabinet","IHS",
AK1473="Sharing","Partners",
AK1473="Sites strategiques &amp; DataCenter","SST &amp; DC",
AK1473="Exclu","Exclu",
AK1473="SAT","SAT",
AK1473="SPARE-ISSUE","SPARE-ISSUE",
AK1473="Fiber CAmtel","TRANS_FO_CAMTEL",
AK1473="Fiber AOF","Fiber AOF",
AK1473="Projet OCM (HUAWEI)","TRAVAUX-HUAWEI",
AK1473="Projet OCM (NOKIA)","TRAVAUX-NOKIA",
AK1473="ACCESS-ISSUE","ACCESS-ISSUE",
AK1473="Projet OCM (ZTE, NOKIA, autres projets)","TRAVAUX OCM",
AK1473="No root CAuse","No root cause",
AK1473="ODU HS","PDH",
AK1473="IP &amp; VLAN","PDH",
AK1473="Warehouse HUAWEI","SPARE-ISSUE",
AK1473="SPARE-HS","SPARE-ISSUE",
AK1473="Power Telco","BSS",AK1473="no impacts","no impacts"
),"")</f>
        <v>No root cause</v>
      </c>
      <c r="AJ1473" s="56" t="str" cm="1">
        <f t="array" ref="AJ1473">IFERROR(_xlfn.IFS(
AK1473="MPR ISSUE","TX ISSUE",
AK1473="BSS Hardware Issue","RAN ISSUE",
AK1473="Sites strategiques, MLL, Pylone, etc.","ENVTECH",
AK1473="AKTIVCO DEFAUT GE &amp; POWER Cabinet","POWER ISSUE",
AK1473="AKTIVCO Coupure ENEO &amp; Baisse de tension","POWER ISSUE",
AK1473="Coupure ENEO &amp; Baisse de tension","POWER ISSUE",
AK1473="Defaut GE &amp; POWER Cabinet","POWER ISSUE",
AK1473="Sharing","POWER ISSUE",
AK1473="Sites strategiques &amp; DataCenter","POWER ISSUE",
AK1473="Exclu","Exclu",
AK1473="SAT","TX ISSUE",
AK1473="SPARE-ISSUE","SPARE-ISSUE",
AK1473="Fiber CAmtel","TX ISSUE",
AK1473="Fiber AOF","TX ISSUE",
AK1473="Projet OCM (HUAWEI)","TRAVAUX-HUAWEI",
AK1473="Projet OCM (NOKIA)","TRAVAUX -NOKIA",
AK1473="ACCESS-ISSUE","ACCESS-ISSUE",
AK1473="Projet OCM (ZTE, NOKIA, autres projets)","TRAVAUX OCM",
AK1473="No root CAuse","No root cause",
AK1473="ODU HS","TX ISSUE",
AK1473="IP &amp; VLAN","TX ISSUE",
AK1473="Warehouse HUAWEI","SPARE-ISSUE",
AK1473="SPARE-HS","SPARE-ISSUE",
AK1473="Power Telco","RAN ISSUE",AK1473="no impacts","no impacts"
),"")</f>
        <v>No root cause</v>
      </c>
      <c r="AK1473" s="81" t="s">
        <v>5620</v>
      </c>
      <c r="AL1473" s="56" t="str" cm="1">
        <f t="array" ref="AL1473">IFERROR(_xlfn.IFS(
AK1473="MPR ISSUE","ACTIVE",
AK1473="BSS Hardware Issue","ACTIVE",
AK1473="Sites strategiques, MLL, Pylone, etc.","PASSIVE",
AK1473="AKTIVCO DEFAUT GE &amp; POWER Cabinet","PASSIVE",
AK1473="AKTIVCO Coupure ENEO &amp; Baisse de tension","PASSIVE",
AK1473="Coupure ENEO &amp; Baisse de tension","PASSIVE",
AK1473="Defaut GE &amp; POWER Cabinet","PASSIVE",
AK1473="Sharing","PASSIVE",
AK1473="Sites strategiques &amp; DataCenter","PASSIVE",
AK1473="Exclu","Exclu",
AK1473="SAT","ACTIVE",
AK1473="SPARE-ISSUE","SPARE-ISSUE",
AK1473="Fiber CAmtel","ACTIVE",
AK1473="Fiber AOF","ACTIVE",
AK1473="Projet OCM (HUAWEI)","PLANNED WORKS",
AK1473="Projet OCM (NOKIA)","PLANNED WORKS",
AK1473="ACCESS-ISSUE","ACCESS-ISSUE",
AK1473="Projet OCM (ZTE, NOKIA, autres projets)","PLANNED WORKS",
AK1473="No root CAuse","No root cause",
AK1473="ODU HS","ACTIVE",
AK1473="IP &amp; VLAN","ACTIVE",
AK1473="Warehouse HUAWEI","SPARE-ISSUE",
AK1473="SPARE-HS","SPARE-ISSUE",
AK1473="Power Telco","ACTIVE", AK1473="no impacts","no impacts"
),"")</f>
        <v>No root cause</v>
      </c>
      <c r="AM1473" s="108" t="s">
        <v>5537</v>
      </c>
      <c r="AN1473" s="117" t="s">
        <v>1942</v>
      </c>
      <c r="AP1473" s="23" t="s">
        <v>5537</v>
      </c>
      <c r="AQ1473" s="23" t="s">
        <v>5537</v>
      </c>
      <c r="AR1473" s="7"/>
      <c r="AS1473" s="6"/>
      <c r="AT1473" s="7"/>
      <c r="AU1473" s="3" t="s">
        <v>5537</v>
      </c>
      <c r="AV1473" s="24" t="s">
        <v>5537</v>
      </c>
      <c r="AW1473" s="24" t="s">
        <v>5537</v>
      </c>
      <c r="AX1473" s="24" t="s">
        <v>5537</v>
      </c>
      <c r="AY1473" s="24" t="s">
        <v>5537</v>
      </c>
      <c r="AZ1473" s="24" t="s">
        <v>5537</v>
      </c>
      <c r="BA1473" s="24" t="s">
        <v>5537</v>
      </c>
      <c r="BB1473" s="24" t="s">
        <v>5537</v>
      </c>
      <c r="BC1473" s="24" t="s">
        <v>5537</v>
      </c>
      <c r="BD1473" s="24" t="s">
        <v>5537</v>
      </c>
      <c r="BE1473" s="24" t="s">
        <v>5537</v>
      </c>
      <c r="BF1473" s="24" t="s">
        <v>5537</v>
      </c>
      <c r="BG1473" s="24" t="s">
        <v>5537</v>
      </c>
      <c r="BH1473" s="24" t="s">
        <v>5537</v>
      </c>
      <c r="BI1473" s="9" t="s">
        <v>5537</v>
      </c>
      <c r="BJ1473" s="14"/>
      <c r="BK1473" s="14" t="s">
        <v>5537</v>
      </c>
      <c r="BL1473" s="14" t="str">
        <f>_xlfn.XLOOKUP(B1473,'[4]cell downs 18042026 17h'!$B:$B,'[4]cell downs 18042026 17h'!$B:$B,"")</f>
        <v/>
      </c>
      <c r="BM1473" s="14" t="str">
        <f>_xlfn.XLOOKUP(B1473,'[5]Cells Huawei 19042026 15h'!$B:$B,'[5]Cells Huawei 19042026 15h'!$B:$B,"")</f>
        <v/>
      </c>
      <c r="BN1473" s="9" t="str">
        <f>_xlfn.XLOOKUP(B1473,'[6]cells down 19042026 9H40'!$B:$B,'[6]cells down 19042026 9H40'!$B:$B,"")</f>
        <v/>
      </c>
      <c r="BO1473" s="9" t="s">
        <v>5537</v>
      </c>
      <c r="BP1473" s="9" t="s">
        <v>12</v>
      </c>
    </row>
    <row r="1474" spans="1:68" s="9" customFormat="1" x14ac:dyDescent="0.35">
      <c r="A1474" s="1" t="s">
        <v>3267</v>
      </c>
      <c r="B1474" s="1" t="s">
        <v>3268</v>
      </c>
      <c r="C1474" s="3" t="str">
        <f>_xlfn.XLOOKUP(B1474,'[1]daily break down'!$D:$D,'[1]daily break down'!$E:$E,"")</f>
        <v>Bafoussam</v>
      </c>
      <c r="D1474" s="1" t="s">
        <v>21</v>
      </c>
      <c r="E1474" s="1" t="s">
        <v>36</v>
      </c>
      <c r="F1474" s="3" t="s">
        <v>102</v>
      </c>
      <c r="G1474" s="1" t="s">
        <v>299</v>
      </c>
      <c r="H1474" s="39" t="str">
        <f>_xlfn.XLOOKUP(B1474,[2]CALCULATION!$B:$B,[2]CALCULATION!$H:$H,"")</f>
        <v>Huawei</v>
      </c>
      <c r="I1474" s="34">
        <v>12.353377821152687</v>
      </c>
      <c r="J1474" s="34">
        <v>11.809318757080526</v>
      </c>
      <c r="K1474" s="34">
        <v>11.630272405852192</v>
      </c>
      <c r="L1474" s="34">
        <v>13.176769881831904</v>
      </c>
      <c r="M1474" s="34">
        <v>6.9795973838080307</v>
      </c>
      <c r="N1474" s="34">
        <v>9.1441516637987856</v>
      </c>
      <c r="O1474" s="34">
        <v>7.8101413108925239</v>
      </c>
      <c r="P1474" s="34">
        <v>8.5006977082637754</v>
      </c>
      <c r="Q1474" s="34">
        <v>9.7058496203268518</v>
      </c>
      <c r="R1474" s="34">
        <v>7.995750970941665</v>
      </c>
      <c r="S1474" s="109">
        <v>8.3316746710498144</v>
      </c>
      <c r="T1474" s="109">
        <f>_xlfn.XLOOKUP(B1474,'[3]Nur des jours'!$B:$B,'[3]Nur des jours'!$U:$U,"")</f>
        <v>0</v>
      </c>
      <c r="U1474" s="109">
        <v>0</v>
      </c>
      <c r="V1474" s="109">
        <v>0</v>
      </c>
      <c r="W1474" s="109">
        <v>0</v>
      </c>
      <c r="X1474" s="109">
        <v>0</v>
      </c>
      <c r="Y1474" s="109">
        <v>0</v>
      </c>
      <c r="Z1474" s="109">
        <v>0</v>
      </c>
      <c r="AA1474" s="109">
        <v>0</v>
      </c>
      <c r="AB1474" s="109">
        <v>0</v>
      </c>
      <c r="AC1474" s="109">
        <v>0</v>
      </c>
      <c r="AD1474" s="109">
        <v>0</v>
      </c>
      <c r="AE1474" s="109">
        <v>0</v>
      </c>
      <c r="AF1474" s="109">
        <v>0</v>
      </c>
      <c r="AG1474" s="57" t="str">
        <f>_xlfn.XLOOKUP(B1474,[3]CALCULATION!$B:$B,[3]CALCULATION!$M:$M,"")</f>
        <v>Operationnel</v>
      </c>
      <c r="AH1474" s="57"/>
      <c r="AI1474" s="56" t="str" cm="1">
        <f t="array" ref="AI1474">IFERROR(_xlfn.IFS(
AK1474="MPR ISSUE","PDH",
AK1474="BSS Hardware Issue","BSS",
AK1474="Sites strategiques, MLL, Pylone, etc.","ENVTECH",
AK1474="AKTIVCO DEFAUT GE &amp; POWER Cabinet","AKTIVCO",
AK1474="AKTIVCO Coupure ENEO &amp; Baisse de tension","AKTIVCO GRID ONLY",
AK1474="Coupure ENEO &amp; Baisse de tension","IHS GRID ONLY",
AK1474="Defaut GE &amp; POWER Cabinet","IHS",
AK1474="Sharing","Partners",
AK1474="Sites strategiques &amp; DataCenter","SST &amp; DC",
AK1474="Exclu","Exclu",
AK1474="SAT","SAT",
AK1474="SPARE-ISSUE","SPARE-ISSUE",
AK1474="Fiber CAmtel","TRANS_FO_CAMTEL",
AK1474="Fiber AOF","Fiber AOF",
AK1474="Projet OCM (HUAWEI)","TRAVAUX-HUAWEI",
AK1474="Projet OCM (NOKIA)","TRAVAUX-NOKIA",
AK1474="ACCESS-ISSUE","ACCESS-ISSUE",
AK1474="Projet OCM (ZTE, NOKIA, autres projets)","TRAVAUX OCM",
AK1474="No root CAuse","No root cause",
AK1474="ODU HS","PDH",
AK1474="IP &amp; VLAN","PDH",
AK1474="Warehouse HUAWEI","SPARE-ISSUE",
AK1474="SPARE-HS","SPARE-ISSUE",
AK1474="Power Telco","BSS",AK1474="no impacts","no impacts"
),"")</f>
        <v>No root cause</v>
      </c>
      <c r="AJ1474" s="56" t="str" cm="1">
        <f t="array" ref="AJ1474">IFERROR(_xlfn.IFS(
AK1474="MPR ISSUE","TX ISSUE",
AK1474="BSS Hardware Issue","RAN ISSUE",
AK1474="Sites strategiques, MLL, Pylone, etc.","ENVTECH",
AK1474="AKTIVCO DEFAUT GE &amp; POWER Cabinet","POWER ISSUE",
AK1474="AKTIVCO Coupure ENEO &amp; Baisse de tension","POWER ISSUE",
AK1474="Coupure ENEO &amp; Baisse de tension","POWER ISSUE",
AK1474="Defaut GE &amp; POWER Cabinet","POWER ISSUE",
AK1474="Sharing","POWER ISSUE",
AK1474="Sites strategiques &amp; DataCenter","POWER ISSUE",
AK1474="Exclu","Exclu",
AK1474="SAT","TX ISSUE",
AK1474="SPARE-ISSUE","SPARE-ISSUE",
AK1474="Fiber CAmtel","TX ISSUE",
AK1474="Fiber AOF","TX ISSUE",
AK1474="Projet OCM (HUAWEI)","TRAVAUX-HUAWEI",
AK1474="Projet OCM (NOKIA)","TRAVAUX -NOKIA",
AK1474="ACCESS-ISSUE","ACCESS-ISSUE",
AK1474="Projet OCM (ZTE, NOKIA, autres projets)","TRAVAUX OCM",
AK1474="No root CAuse","No root cause",
AK1474="ODU HS","TX ISSUE",
AK1474="IP &amp; VLAN","TX ISSUE",
AK1474="Warehouse HUAWEI","SPARE-ISSUE",
AK1474="SPARE-HS","SPARE-ISSUE",
AK1474="Power Telco","RAN ISSUE",AK1474="no impacts","no impacts"
),"")</f>
        <v>No root cause</v>
      </c>
      <c r="AK1474" s="81" t="s">
        <v>5620</v>
      </c>
      <c r="AL1474" s="56" t="str" cm="1">
        <f t="array" ref="AL1474">IFERROR(_xlfn.IFS(
AK1474="MPR ISSUE","ACTIVE",
AK1474="BSS Hardware Issue","ACTIVE",
AK1474="Sites strategiques, MLL, Pylone, etc.","PASSIVE",
AK1474="AKTIVCO DEFAUT GE &amp; POWER Cabinet","PASSIVE",
AK1474="AKTIVCO Coupure ENEO &amp; Baisse de tension","PASSIVE",
AK1474="Coupure ENEO &amp; Baisse de tension","PASSIVE",
AK1474="Defaut GE &amp; POWER Cabinet","PASSIVE",
AK1474="Sharing","PASSIVE",
AK1474="Sites strategiques &amp; DataCenter","PASSIVE",
AK1474="Exclu","Exclu",
AK1474="SAT","ACTIVE",
AK1474="SPARE-ISSUE","SPARE-ISSUE",
AK1474="Fiber CAmtel","ACTIVE",
AK1474="Fiber AOF","ACTIVE",
AK1474="Projet OCM (HUAWEI)","PLANNED WORKS",
AK1474="Projet OCM (NOKIA)","PLANNED WORKS",
AK1474="ACCESS-ISSUE","ACCESS-ISSUE",
AK1474="Projet OCM (ZTE, NOKIA, autres projets)","PLANNED WORKS",
AK1474="No root CAuse","No root cause",
AK1474="ODU HS","ACTIVE",
AK1474="IP &amp; VLAN","ACTIVE",
AK1474="Warehouse HUAWEI","SPARE-ISSUE",
AK1474="SPARE-HS","SPARE-ISSUE",
AK1474="Power Telco","ACTIVE", AK1474="no impacts","no impacts"
),"")</f>
        <v>No root cause</v>
      </c>
      <c r="AM1474" s="108" t="s">
        <v>5537</v>
      </c>
      <c r="AN1474" s="117" t="s">
        <v>3268</v>
      </c>
      <c r="AP1474" s="23" t="s">
        <v>5537</v>
      </c>
      <c r="AQ1474" s="23" t="s">
        <v>5537</v>
      </c>
      <c r="AR1474" s="7"/>
      <c r="AS1474" s="6"/>
      <c r="AT1474" s="7"/>
      <c r="AU1474" s="3" t="s">
        <v>5537</v>
      </c>
      <c r="AV1474" s="24" t="s">
        <v>5537</v>
      </c>
      <c r="AW1474" s="24" t="s">
        <v>5537</v>
      </c>
      <c r="AX1474" s="24" t="s">
        <v>5537</v>
      </c>
      <c r="AY1474" s="24" t="s">
        <v>5537</v>
      </c>
      <c r="AZ1474" s="24" t="s">
        <v>5537</v>
      </c>
      <c r="BA1474" s="24" t="s">
        <v>5537</v>
      </c>
      <c r="BB1474" s="24" t="s">
        <v>5537</v>
      </c>
      <c r="BC1474" s="24" t="s">
        <v>5537</v>
      </c>
      <c r="BD1474" s="24" t="s">
        <v>5537</v>
      </c>
      <c r="BE1474" s="24" t="s">
        <v>5537</v>
      </c>
      <c r="BF1474" s="24" t="s">
        <v>5537</v>
      </c>
      <c r="BG1474" s="24" t="s">
        <v>5537</v>
      </c>
      <c r="BH1474" s="24" t="s">
        <v>5537</v>
      </c>
      <c r="BI1474" s="9" t="s">
        <v>5537</v>
      </c>
      <c r="BJ1474" s="14"/>
      <c r="BK1474" s="14" t="s">
        <v>5537</v>
      </c>
      <c r="BL1474" s="14" t="str">
        <f>_xlfn.XLOOKUP(B1474,'[4]cell downs 18042026 17h'!$B:$B,'[4]cell downs 18042026 17h'!$B:$B,"")</f>
        <v/>
      </c>
      <c r="BM1474" s="14" t="str">
        <f>_xlfn.XLOOKUP(B1474,'[5]Cells Huawei 19042026 15h'!$B:$B,'[5]Cells Huawei 19042026 15h'!$B:$B,"")</f>
        <v/>
      </c>
      <c r="BN1474" s="9" t="str">
        <f>_xlfn.XLOOKUP(B1474,'[6]cells down 19042026 9H40'!$B:$B,'[6]cells down 19042026 9H40'!$B:$B,"")</f>
        <v/>
      </c>
      <c r="BO1474" s="9" t="s">
        <v>5537</v>
      </c>
      <c r="BP1474" s="9" t="s">
        <v>12</v>
      </c>
    </row>
    <row r="1475" spans="1:68" s="9" customFormat="1" x14ac:dyDescent="0.35">
      <c r="A1475" s="1" t="s">
        <v>1678</v>
      </c>
      <c r="B1475" s="8" t="s">
        <v>1679</v>
      </c>
      <c r="C1475" s="3" t="str">
        <f>_xlfn.XLOOKUP(B1475,'[1]daily break down'!$D:$D,'[1]daily break down'!$E:$E,"")</f>
        <v>Douala</v>
      </c>
      <c r="D1475" s="1" t="s">
        <v>11</v>
      </c>
      <c r="E1475" s="1" t="s">
        <v>12</v>
      </c>
      <c r="F1475" s="3" t="s">
        <v>31</v>
      </c>
      <c r="G1475" s="1" t="s">
        <v>32</v>
      </c>
      <c r="H1475" s="41" t="str">
        <f>_xlfn.XLOOKUP(B1475,[2]CALCULATION!$B:$B,[2]CALCULATION!$H:$H,"")</f>
        <v>ZTE</v>
      </c>
      <c r="I1475" s="34">
        <v>0</v>
      </c>
      <c r="J1475" s="34">
        <v>0</v>
      </c>
      <c r="K1475" s="34">
        <v>0</v>
      </c>
      <c r="L1475" s="34">
        <v>0</v>
      </c>
      <c r="M1475" s="34">
        <v>0</v>
      </c>
      <c r="N1475" s="34">
        <v>0</v>
      </c>
      <c r="O1475" s="34">
        <v>0</v>
      </c>
      <c r="P1475" s="34">
        <v>0</v>
      </c>
      <c r="Q1475" s="34">
        <v>0</v>
      </c>
      <c r="R1475" s="34">
        <v>0</v>
      </c>
      <c r="S1475" s="109">
        <v>0</v>
      </c>
      <c r="T1475" s="109">
        <f>_xlfn.XLOOKUP(B1475,'[3]Nur des jours'!$B:$B,'[3]Nur des jours'!$U:$U,"")</f>
        <v>0</v>
      </c>
      <c r="U1475" s="109">
        <v>10.212383679619217</v>
      </c>
      <c r="V1475" s="109">
        <v>0</v>
      </c>
      <c r="W1475" s="109">
        <v>0</v>
      </c>
      <c r="X1475" s="109">
        <v>0</v>
      </c>
      <c r="Y1475" s="109">
        <v>0</v>
      </c>
      <c r="Z1475" s="109">
        <v>0</v>
      </c>
      <c r="AA1475" s="109">
        <v>0</v>
      </c>
      <c r="AB1475" s="109">
        <v>0</v>
      </c>
      <c r="AC1475" s="109">
        <v>0</v>
      </c>
      <c r="AD1475" s="109">
        <v>0</v>
      </c>
      <c r="AE1475" s="109">
        <v>0</v>
      </c>
      <c r="AF1475" s="109">
        <v>0</v>
      </c>
      <c r="AG1475" s="57" t="str">
        <f>_xlfn.XLOOKUP(B1475,[3]CALCULATION!$B:$B,[3]CALCULATION!$M:$M,"")</f>
        <v>Operationnel</v>
      </c>
      <c r="AH1475" s="57"/>
      <c r="AI1475" s="56" t="str" cm="1">
        <f t="array" ref="AI1475">IFERROR(_xlfn.IFS(
AK1475="MPR ISSUE","PDH",
AK1475="BSS Hardware Issue","BSS",
AK1475="Sites strategiques, MLL, Pylone, etc.","ENVTECH",
AK1475="AKTIVCO DEFAUT GE &amp; POWER Cabinet","AKTIVCO",
AK1475="AKTIVCO Coupure ENEO &amp; Baisse de tension","AKTIVCO GRID ONLY",
AK1475="Coupure ENEO &amp; Baisse de tension","IHS GRID ONLY",
AK1475="Defaut GE &amp; POWER Cabinet","IHS",
AK1475="Sharing","Partners",
AK1475="Sites strategiques &amp; DataCenter","SST &amp; DC",
AK1475="Exclu","Exclu",
AK1475="SAT","SAT",
AK1475="SPARE-ISSUE","SPARE-ISSUE",
AK1475="Fiber CAmtel","TRANS_FO_CAMTEL",
AK1475="Fiber AOF","Fiber AOF",
AK1475="Projet OCM (HUAWEI)","TRAVAUX-HUAWEI",
AK1475="Projet OCM (NOKIA)","TRAVAUX-NOKIA",
AK1475="ACCESS-ISSUE","ACCESS-ISSUE",
AK1475="Projet OCM (ZTE, NOKIA, autres projets)","TRAVAUX OCM",
AK1475="No root CAuse","No root cause",
AK1475="ODU HS","PDH",
AK1475="IP &amp; VLAN","PDH",
AK1475="Warehouse HUAWEI","SPARE-ISSUE",
AK1475="SPARE-HS","SPARE-ISSUE",
AK1475="Power Telco","BSS",AK1475="no impacts","no impacts"
),"")</f>
        <v>No root cause</v>
      </c>
      <c r="AJ1475" s="56" t="str" cm="1">
        <f t="array" ref="AJ1475">IFERROR(_xlfn.IFS(
AK1475="MPR ISSUE","TX ISSUE",
AK1475="BSS Hardware Issue","RAN ISSUE",
AK1475="Sites strategiques, MLL, Pylone, etc.","ENVTECH",
AK1475="AKTIVCO DEFAUT GE &amp; POWER Cabinet","POWER ISSUE",
AK1475="AKTIVCO Coupure ENEO &amp; Baisse de tension","POWER ISSUE",
AK1475="Coupure ENEO &amp; Baisse de tension","POWER ISSUE",
AK1475="Defaut GE &amp; POWER Cabinet","POWER ISSUE",
AK1475="Sharing","POWER ISSUE",
AK1475="Sites strategiques &amp; DataCenter","POWER ISSUE",
AK1475="Exclu","Exclu",
AK1475="SAT","TX ISSUE",
AK1475="SPARE-ISSUE","SPARE-ISSUE",
AK1475="Fiber CAmtel","TX ISSUE",
AK1475="Fiber AOF","TX ISSUE",
AK1475="Projet OCM (HUAWEI)","TRAVAUX-HUAWEI",
AK1475="Projet OCM (NOKIA)","TRAVAUX -NOKIA",
AK1475="ACCESS-ISSUE","ACCESS-ISSUE",
AK1475="Projet OCM (ZTE, NOKIA, autres projets)","TRAVAUX OCM",
AK1475="No root CAuse","No root cause",
AK1475="ODU HS","TX ISSUE",
AK1475="IP &amp; VLAN","TX ISSUE",
AK1475="Warehouse HUAWEI","SPARE-ISSUE",
AK1475="SPARE-HS","SPARE-ISSUE",
AK1475="Power Telco","RAN ISSUE",AK1475="no impacts","no impacts"
),"")</f>
        <v>No root cause</v>
      </c>
      <c r="AK1475" s="81" t="s">
        <v>5620</v>
      </c>
      <c r="AL1475" s="56" t="str" cm="1">
        <f t="array" ref="AL1475">IFERROR(_xlfn.IFS(
AK1475="MPR ISSUE","ACTIVE",
AK1475="BSS Hardware Issue","ACTIVE",
AK1475="Sites strategiques, MLL, Pylone, etc.","PASSIVE",
AK1475="AKTIVCO DEFAUT GE &amp; POWER Cabinet","PASSIVE",
AK1475="AKTIVCO Coupure ENEO &amp; Baisse de tension","PASSIVE",
AK1475="Coupure ENEO &amp; Baisse de tension","PASSIVE",
AK1475="Defaut GE &amp; POWER Cabinet","PASSIVE",
AK1475="Sharing","PASSIVE",
AK1475="Sites strategiques &amp; DataCenter","PASSIVE",
AK1475="Exclu","Exclu",
AK1475="SAT","ACTIVE",
AK1475="SPARE-ISSUE","SPARE-ISSUE",
AK1475="Fiber CAmtel","ACTIVE",
AK1475="Fiber AOF","ACTIVE",
AK1475="Projet OCM (HUAWEI)","PLANNED WORKS",
AK1475="Projet OCM (NOKIA)","PLANNED WORKS",
AK1475="ACCESS-ISSUE","ACCESS-ISSUE",
AK1475="Projet OCM (ZTE, NOKIA, autres projets)","PLANNED WORKS",
AK1475="No root CAuse","No root cause",
AK1475="ODU HS","ACTIVE",
AK1475="IP &amp; VLAN","ACTIVE",
AK1475="Warehouse HUAWEI","SPARE-ISSUE",
AK1475="SPARE-HS","SPARE-ISSUE",
AK1475="Power Telco","ACTIVE", AK1475="no impacts","no impacts"
),"")</f>
        <v>No root cause</v>
      </c>
      <c r="AM1475" s="108" t="s">
        <v>5537</v>
      </c>
      <c r="AN1475" s="117" t="s">
        <v>1679</v>
      </c>
      <c r="AP1475" s="23" t="s">
        <v>5537</v>
      </c>
      <c r="AQ1475" s="23" t="s">
        <v>5537</v>
      </c>
      <c r="AR1475" s="7"/>
      <c r="AS1475" s="6"/>
      <c r="AT1475" s="7"/>
      <c r="AU1475" s="3" t="s">
        <v>5537</v>
      </c>
      <c r="AV1475" s="24" t="s">
        <v>5537</v>
      </c>
      <c r="AW1475" s="24" t="s">
        <v>5537</v>
      </c>
      <c r="AX1475" s="24" t="s">
        <v>5537</v>
      </c>
      <c r="AY1475" s="24" t="s">
        <v>5537</v>
      </c>
      <c r="AZ1475" s="24" t="s">
        <v>5537</v>
      </c>
      <c r="BA1475" s="24" t="s">
        <v>5537</v>
      </c>
      <c r="BB1475" s="24" t="s">
        <v>5537</v>
      </c>
      <c r="BC1475" s="24" t="s">
        <v>5537</v>
      </c>
      <c r="BD1475" s="24" t="s">
        <v>5537</v>
      </c>
      <c r="BE1475" s="24" t="s">
        <v>5537</v>
      </c>
      <c r="BF1475" s="24" t="s">
        <v>5537</v>
      </c>
      <c r="BG1475" s="24" t="s">
        <v>5537</v>
      </c>
      <c r="BH1475" s="24" t="s">
        <v>5537</v>
      </c>
      <c r="BI1475" s="9" t="s">
        <v>5537</v>
      </c>
      <c r="BJ1475" s="14"/>
      <c r="BK1475" s="14" t="s">
        <v>5537</v>
      </c>
      <c r="BL1475" s="14" t="str">
        <f>_xlfn.XLOOKUP(B1475,'[4]cell downs 18042026 17h'!$B:$B,'[4]cell downs 18042026 17h'!$B:$B,"")</f>
        <v/>
      </c>
      <c r="BM1475" s="14" t="str">
        <f>_xlfn.XLOOKUP(B1475,'[5]Cells Huawei 19042026 15h'!$B:$B,'[5]Cells Huawei 19042026 15h'!$B:$B,"")</f>
        <v/>
      </c>
      <c r="BN1475" s="9" t="str">
        <f>_xlfn.XLOOKUP(B1475,'[6]cells down 19042026 9H40'!$B:$B,'[6]cells down 19042026 9H40'!$B:$B,"")</f>
        <v/>
      </c>
      <c r="BO1475" s="9" t="s">
        <v>1679</v>
      </c>
      <c r="BP1475" s="9" t="s">
        <v>12</v>
      </c>
    </row>
    <row r="1476" spans="1:68" s="9" customFormat="1" x14ac:dyDescent="0.35">
      <c r="A1476" s="1" t="s">
        <v>2445</v>
      </c>
      <c r="B1476" s="1" t="s">
        <v>2446</v>
      </c>
      <c r="C1476" s="3" t="str">
        <f>_xlfn.XLOOKUP(B1476,'[1]daily break down'!$D:$D,'[1]daily break down'!$E:$E,"")</f>
        <v>Douala</v>
      </c>
      <c r="D1476" s="1" t="s">
        <v>11</v>
      </c>
      <c r="E1476" s="1" t="s">
        <v>12</v>
      </c>
      <c r="F1476" s="3" t="s">
        <v>31</v>
      </c>
      <c r="G1476" s="1" t="s">
        <v>32</v>
      </c>
      <c r="H1476" s="41" t="str">
        <f>_xlfn.XLOOKUP(B1476,[2]CALCULATION!$B:$B,[2]CALCULATION!$H:$H,"")</f>
        <v>ZTE</v>
      </c>
      <c r="I1476" s="34">
        <v>11.697885187753437</v>
      </c>
      <c r="J1476" s="34">
        <v>22.335813836025714</v>
      </c>
      <c r="K1476" s="34">
        <v>9.3552833209201189</v>
      </c>
      <c r="L1476" s="34">
        <v>1.2422845451198943</v>
      </c>
      <c r="M1476" s="34">
        <v>17.856801442786495</v>
      </c>
      <c r="N1476" s="34">
        <v>0</v>
      </c>
      <c r="O1476" s="34">
        <v>0</v>
      </c>
      <c r="P1476" s="34">
        <v>0</v>
      </c>
      <c r="Q1476" s="34">
        <v>0</v>
      </c>
      <c r="R1476" s="34">
        <v>0</v>
      </c>
      <c r="S1476" s="109">
        <v>0</v>
      </c>
      <c r="T1476" s="109">
        <f>_xlfn.XLOOKUP(B1476,'[3]Nur des jours'!$B:$B,'[3]Nur des jours'!$U:$U,"")</f>
        <v>0</v>
      </c>
      <c r="U1476" s="109">
        <v>0</v>
      </c>
      <c r="V1476" s="109">
        <v>0</v>
      </c>
      <c r="W1476" s="109">
        <v>0</v>
      </c>
      <c r="X1476" s="109">
        <v>0</v>
      </c>
      <c r="Y1476" s="109">
        <v>0</v>
      </c>
      <c r="Z1476" s="109">
        <v>0</v>
      </c>
      <c r="AA1476" s="109">
        <v>0</v>
      </c>
      <c r="AB1476" s="109">
        <v>0</v>
      </c>
      <c r="AC1476" s="109">
        <v>0</v>
      </c>
      <c r="AD1476" s="109">
        <v>0</v>
      </c>
      <c r="AE1476" s="109">
        <v>0</v>
      </c>
      <c r="AF1476" s="109">
        <v>0</v>
      </c>
      <c r="AG1476" s="57" t="str">
        <f>_xlfn.XLOOKUP(B1476,[3]CALCULATION!$B:$B,[3]CALCULATION!$M:$M,"")</f>
        <v>Operationnel</v>
      </c>
      <c r="AH1476" s="57"/>
      <c r="AI1476" s="56" t="str" cm="1">
        <f t="array" ref="AI1476">IFERROR(_xlfn.IFS(
AK1476="MPR ISSUE","PDH",
AK1476="BSS Hardware Issue","BSS",
AK1476="Sites strategiques, MLL, Pylone, etc.","ENVTECH",
AK1476="AKTIVCO DEFAUT GE &amp; POWER Cabinet","AKTIVCO",
AK1476="AKTIVCO Coupure ENEO &amp; Baisse de tension","AKTIVCO GRID ONLY",
AK1476="Coupure ENEO &amp; Baisse de tension","IHS GRID ONLY",
AK1476="Defaut GE &amp; POWER Cabinet","IHS",
AK1476="Sharing","Partners",
AK1476="Sites strategiques &amp; DataCenter","SST &amp; DC",
AK1476="Exclu","Exclu",
AK1476="SAT","SAT",
AK1476="SPARE-ISSUE","SPARE-ISSUE",
AK1476="Fiber CAmtel","TRANS_FO_CAMTEL",
AK1476="Fiber AOF","Fiber AOF",
AK1476="Projet OCM (HUAWEI)","TRAVAUX-HUAWEI",
AK1476="Projet OCM (NOKIA)","TRAVAUX-NOKIA",
AK1476="ACCESS-ISSUE","ACCESS-ISSUE",
AK1476="Projet OCM (ZTE, NOKIA, autres projets)","TRAVAUX OCM",
AK1476="No root CAuse","No root cause",
AK1476="ODU HS","PDH",
AK1476="IP &amp; VLAN","PDH",
AK1476="Warehouse HUAWEI","SPARE-ISSUE",
AK1476="SPARE-HS","SPARE-ISSUE",
AK1476="Power Telco","BSS",AK1476="no impacts","no impacts"
),"")</f>
        <v>No root cause</v>
      </c>
      <c r="AJ1476" s="56" t="str" cm="1">
        <f t="array" ref="AJ1476">IFERROR(_xlfn.IFS(
AK1476="MPR ISSUE","TX ISSUE",
AK1476="BSS Hardware Issue","RAN ISSUE",
AK1476="Sites strategiques, MLL, Pylone, etc.","ENVTECH",
AK1476="AKTIVCO DEFAUT GE &amp; POWER Cabinet","POWER ISSUE",
AK1476="AKTIVCO Coupure ENEO &amp; Baisse de tension","POWER ISSUE",
AK1476="Coupure ENEO &amp; Baisse de tension","POWER ISSUE",
AK1476="Defaut GE &amp; POWER Cabinet","POWER ISSUE",
AK1476="Sharing","POWER ISSUE",
AK1476="Sites strategiques &amp; DataCenter","POWER ISSUE",
AK1476="Exclu","Exclu",
AK1476="SAT","TX ISSUE",
AK1476="SPARE-ISSUE","SPARE-ISSUE",
AK1476="Fiber CAmtel","TX ISSUE",
AK1476="Fiber AOF","TX ISSUE",
AK1476="Projet OCM (HUAWEI)","TRAVAUX-HUAWEI",
AK1476="Projet OCM (NOKIA)","TRAVAUX -NOKIA",
AK1476="ACCESS-ISSUE","ACCESS-ISSUE",
AK1476="Projet OCM (ZTE, NOKIA, autres projets)","TRAVAUX OCM",
AK1476="No root CAuse","No root cause",
AK1476="ODU HS","TX ISSUE",
AK1476="IP &amp; VLAN","TX ISSUE",
AK1476="Warehouse HUAWEI","SPARE-ISSUE",
AK1476="SPARE-HS","SPARE-ISSUE",
AK1476="Power Telco","RAN ISSUE",AK1476="no impacts","no impacts"
),"")</f>
        <v>No root cause</v>
      </c>
      <c r="AK1476" s="81" t="s">
        <v>5620</v>
      </c>
      <c r="AL1476" s="56" t="str" cm="1">
        <f t="array" ref="AL1476">IFERROR(_xlfn.IFS(
AK1476="MPR ISSUE","ACTIVE",
AK1476="BSS Hardware Issue","ACTIVE",
AK1476="Sites strategiques, MLL, Pylone, etc.","PASSIVE",
AK1476="AKTIVCO DEFAUT GE &amp; POWER Cabinet","PASSIVE",
AK1476="AKTIVCO Coupure ENEO &amp; Baisse de tension","PASSIVE",
AK1476="Coupure ENEO &amp; Baisse de tension","PASSIVE",
AK1476="Defaut GE &amp; POWER Cabinet","PASSIVE",
AK1476="Sharing","PASSIVE",
AK1476="Sites strategiques &amp; DataCenter","PASSIVE",
AK1476="Exclu","Exclu",
AK1476="SAT","ACTIVE",
AK1476="SPARE-ISSUE","SPARE-ISSUE",
AK1476="Fiber CAmtel","ACTIVE",
AK1476="Fiber AOF","ACTIVE",
AK1476="Projet OCM (HUAWEI)","PLANNED WORKS",
AK1476="Projet OCM (NOKIA)","PLANNED WORKS",
AK1476="ACCESS-ISSUE","ACCESS-ISSUE",
AK1476="Projet OCM (ZTE, NOKIA, autres projets)","PLANNED WORKS",
AK1476="No root CAuse","No root cause",
AK1476="ODU HS","ACTIVE",
AK1476="IP &amp; VLAN","ACTIVE",
AK1476="Warehouse HUAWEI","SPARE-ISSUE",
AK1476="SPARE-HS","SPARE-ISSUE",
AK1476="Power Telco","ACTIVE", AK1476="no impacts","no impacts"
),"")</f>
        <v>No root cause</v>
      </c>
      <c r="AM1476" s="108" t="s">
        <v>5537</v>
      </c>
      <c r="AN1476" s="117" t="s">
        <v>2446</v>
      </c>
      <c r="AP1476" s="23" t="s">
        <v>5537</v>
      </c>
      <c r="AQ1476" s="23" t="s">
        <v>5537</v>
      </c>
      <c r="AR1476" s="7"/>
      <c r="AS1476" s="6"/>
      <c r="AT1476" s="7"/>
      <c r="AU1476" s="3" t="s">
        <v>5537</v>
      </c>
      <c r="AV1476" s="24" t="s">
        <v>5537</v>
      </c>
      <c r="AW1476" s="24" t="s">
        <v>5537</v>
      </c>
      <c r="AX1476" s="24" t="s">
        <v>5537</v>
      </c>
      <c r="AY1476" s="24" t="s">
        <v>5537</v>
      </c>
      <c r="AZ1476" s="24" t="s">
        <v>5537</v>
      </c>
      <c r="BA1476" s="24" t="s">
        <v>5537</v>
      </c>
      <c r="BB1476" s="24" t="s">
        <v>5537</v>
      </c>
      <c r="BC1476" s="24" t="s">
        <v>5537</v>
      </c>
      <c r="BD1476" s="24" t="s">
        <v>5537</v>
      </c>
      <c r="BE1476" s="24" t="s">
        <v>5537</v>
      </c>
      <c r="BF1476" s="24" t="s">
        <v>5537</v>
      </c>
      <c r="BG1476" s="24" t="s">
        <v>5537</v>
      </c>
      <c r="BH1476" s="24" t="s">
        <v>5537</v>
      </c>
      <c r="BI1476" s="9" t="s">
        <v>5537</v>
      </c>
      <c r="BJ1476" s="14"/>
      <c r="BK1476" s="14" t="s">
        <v>5537</v>
      </c>
      <c r="BL1476" s="14" t="str">
        <f>_xlfn.XLOOKUP(B1476,'[4]cell downs 18042026 17h'!$B:$B,'[4]cell downs 18042026 17h'!$B:$B,"")</f>
        <v/>
      </c>
      <c r="BM1476" s="14" t="str">
        <f>_xlfn.XLOOKUP(B1476,'[5]Cells Huawei 19042026 15h'!$B:$B,'[5]Cells Huawei 19042026 15h'!$B:$B,"")</f>
        <v/>
      </c>
      <c r="BN1476" s="9" t="str">
        <f>_xlfn.XLOOKUP(B1476,'[6]cells down 19042026 9H40'!$B:$B,'[6]cells down 19042026 9H40'!$B:$B,"")</f>
        <v/>
      </c>
      <c r="BO1476" s="9" t="s">
        <v>2446</v>
      </c>
      <c r="BP1476" s="9" t="s">
        <v>12</v>
      </c>
    </row>
    <row r="1477" spans="1:68" s="9" customFormat="1" x14ac:dyDescent="0.35">
      <c r="A1477" s="1" t="s">
        <v>2787</v>
      </c>
      <c r="B1477" s="8" t="s">
        <v>2788</v>
      </c>
      <c r="C1477" s="3" t="str">
        <f>_xlfn.XLOOKUP(B1477,'[1]daily break down'!$D:$D,'[1]daily break down'!$E:$E,"")</f>
        <v>Yaounde</v>
      </c>
      <c r="D1477" s="1" t="s">
        <v>21</v>
      </c>
      <c r="E1477" s="1" t="s">
        <v>36</v>
      </c>
      <c r="F1477" s="3" t="s">
        <v>37</v>
      </c>
      <c r="G1477" s="1" t="s">
        <v>38</v>
      </c>
      <c r="H1477" s="41" t="str">
        <f>_xlfn.XLOOKUP(B1477,[2]CALCULATION!$B:$B,[2]CALCULATION!$H:$H,"")</f>
        <v>ZTE</v>
      </c>
      <c r="I1477" s="34">
        <v>0</v>
      </c>
      <c r="J1477" s="34">
        <v>0</v>
      </c>
      <c r="K1477" s="34">
        <v>0</v>
      </c>
      <c r="L1477" s="34">
        <v>0</v>
      </c>
      <c r="M1477" s="34">
        <v>0</v>
      </c>
      <c r="N1477" s="34">
        <v>1.3489561485362387</v>
      </c>
      <c r="O1477" s="34">
        <v>0</v>
      </c>
      <c r="P1477" s="34">
        <v>2.0541016399711221</v>
      </c>
      <c r="Q1477" s="34">
        <v>0</v>
      </c>
      <c r="R1477" s="34">
        <v>0.63350198183390394</v>
      </c>
      <c r="S1477" s="109">
        <v>0</v>
      </c>
      <c r="T1477" s="109">
        <f>_xlfn.XLOOKUP(B1477,'[3]Nur des jours'!$B:$B,'[3]Nur des jours'!$U:$U,"")</f>
        <v>0</v>
      </c>
      <c r="U1477" s="109">
        <v>0</v>
      </c>
      <c r="V1477" s="109">
        <v>0</v>
      </c>
      <c r="W1477" s="109">
        <v>0</v>
      </c>
      <c r="X1477" s="109">
        <v>0</v>
      </c>
      <c r="Y1477" s="109">
        <v>0</v>
      </c>
      <c r="Z1477" s="109">
        <v>0</v>
      </c>
      <c r="AA1477" s="109">
        <v>0</v>
      </c>
      <c r="AB1477" s="109">
        <v>0</v>
      </c>
      <c r="AC1477" s="109">
        <v>0</v>
      </c>
      <c r="AD1477" s="109">
        <v>0</v>
      </c>
      <c r="AE1477" s="109">
        <v>0</v>
      </c>
      <c r="AF1477" s="109">
        <v>0</v>
      </c>
      <c r="AG1477" s="57" t="str">
        <f>_xlfn.XLOOKUP(B1477,[3]CALCULATION!$B:$B,[3]CALCULATION!$M:$M,"")</f>
        <v>Operationnel</v>
      </c>
      <c r="AH1477" s="57"/>
      <c r="AI1477" s="56" t="str" cm="1">
        <f t="array" ref="AI1477">IFERROR(_xlfn.IFS(
AK1477="MPR ISSUE","PDH",
AK1477="BSS Hardware Issue","BSS",
AK1477="Sites strategiques, MLL, Pylone, etc.","ENVTECH",
AK1477="AKTIVCO DEFAUT GE &amp; POWER Cabinet","AKTIVCO",
AK1477="AKTIVCO Coupure ENEO &amp; Baisse de tension","AKTIVCO GRID ONLY",
AK1477="Coupure ENEO &amp; Baisse de tension","IHS GRID ONLY",
AK1477="Defaut GE &amp; POWER Cabinet","IHS",
AK1477="Sharing","Partners",
AK1477="Sites strategiques &amp; DataCenter","SST &amp; DC",
AK1477="Exclu","Exclu",
AK1477="SAT","SAT",
AK1477="SPARE-ISSUE","SPARE-ISSUE",
AK1477="Fiber CAmtel","TRANS_FO_CAMTEL",
AK1477="Fiber AOF","Fiber AOF",
AK1477="Projet OCM (HUAWEI)","TRAVAUX-HUAWEI",
AK1477="Projet OCM (NOKIA)","TRAVAUX-NOKIA",
AK1477="ACCESS-ISSUE","ACCESS-ISSUE",
AK1477="Projet OCM (ZTE, NOKIA, autres projets)","TRAVAUX OCM",
AK1477="No root CAuse","No root cause",
AK1477="ODU HS","PDH",
AK1477="IP &amp; VLAN","PDH",
AK1477="Warehouse HUAWEI","SPARE-ISSUE",
AK1477="SPARE-HS","SPARE-ISSUE",
AK1477="Power Telco","BSS",AK1477="no impacts","no impacts"
),"")</f>
        <v>No root cause</v>
      </c>
      <c r="AJ1477" s="56" t="str" cm="1">
        <f t="array" ref="AJ1477">IFERROR(_xlfn.IFS(
AK1477="MPR ISSUE","TX ISSUE",
AK1477="BSS Hardware Issue","RAN ISSUE",
AK1477="Sites strategiques, MLL, Pylone, etc.","ENVTECH",
AK1477="AKTIVCO DEFAUT GE &amp; POWER Cabinet","POWER ISSUE",
AK1477="AKTIVCO Coupure ENEO &amp; Baisse de tension","POWER ISSUE",
AK1477="Coupure ENEO &amp; Baisse de tension","POWER ISSUE",
AK1477="Defaut GE &amp; POWER Cabinet","POWER ISSUE",
AK1477="Sharing","POWER ISSUE",
AK1477="Sites strategiques &amp; DataCenter","POWER ISSUE",
AK1477="Exclu","Exclu",
AK1477="SAT","TX ISSUE",
AK1477="SPARE-ISSUE","SPARE-ISSUE",
AK1477="Fiber CAmtel","TX ISSUE",
AK1477="Fiber AOF","TX ISSUE",
AK1477="Projet OCM (HUAWEI)","TRAVAUX-HUAWEI",
AK1477="Projet OCM (NOKIA)","TRAVAUX -NOKIA",
AK1477="ACCESS-ISSUE","ACCESS-ISSUE",
AK1477="Projet OCM (ZTE, NOKIA, autres projets)","TRAVAUX OCM",
AK1477="No root CAuse","No root cause",
AK1477="ODU HS","TX ISSUE",
AK1477="IP &amp; VLAN","TX ISSUE",
AK1477="Warehouse HUAWEI","SPARE-ISSUE",
AK1477="SPARE-HS","SPARE-ISSUE",
AK1477="Power Telco","RAN ISSUE",AK1477="no impacts","no impacts"
),"")</f>
        <v>No root cause</v>
      </c>
      <c r="AK1477" s="81" t="s">
        <v>5620</v>
      </c>
      <c r="AL1477" s="56" t="str" cm="1">
        <f t="array" ref="AL1477">IFERROR(_xlfn.IFS(
AK1477="MPR ISSUE","ACTIVE",
AK1477="BSS Hardware Issue","ACTIVE",
AK1477="Sites strategiques, MLL, Pylone, etc.","PASSIVE",
AK1477="AKTIVCO DEFAUT GE &amp; POWER Cabinet","PASSIVE",
AK1477="AKTIVCO Coupure ENEO &amp; Baisse de tension","PASSIVE",
AK1477="Coupure ENEO &amp; Baisse de tension","PASSIVE",
AK1477="Defaut GE &amp; POWER Cabinet","PASSIVE",
AK1477="Sharing","PASSIVE",
AK1477="Sites strategiques &amp; DataCenter","PASSIVE",
AK1477="Exclu","Exclu",
AK1477="SAT","ACTIVE",
AK1477="SPARE-ISSUE","SPARE-ISSUE",
AK1477="Fiber CAmtel","ACTIVE",
AK1477="Fiber AOF","ACTIVE",
AK1477="Projet OCM (HUAWEI)","PLANNED WORKS",
AK1477="Projet OCM (NOKIA)","PLANNED WORKS",
AK1477="ACCESS-ISSUE","ACCESS-ISSUE",
AK1477="Projet OCM (ZTE, NOKIA, autres projets)","PLANNED WORKS",
AK1477="No root CAuse","No root cause",
AK1477="ODU HS","ACTIVE",
AK1477="IP &amp; VLAN","ACTIVE",
AK1477="Warehouse HUAWEI","SPARE-ISSUE",
AK1477="SPARE-HS","SPARE-ISSUE",
AK1477="Power Telco","ACTIVE", AK1477="no impacts","no impacts"
),"")</f>
        <v>No root cause</v>
      </c>
      <c r="AM1477" s="108" t="s">
        <v>5537</v>
      </c>
      <c r="AN1477" s="117" t="s">
        <v>2788</v>
      </c>
      <c r="AP1477" s="23" t="s">
        <v>5537</v>
      </c>
      <c r="AQ1477" s="23" t="s">
        <v>5537</v>
      </c>
      <c r="AR1477" s="7"/>
      <c r="AS1477" s="6"/>
      <c r="AT1477" s="7"/>
      <c r="AU1477" s="3" t="s">
        <v>5537</v>
      </c>
      <c r="AV1477" s="24" t="s">
        <v>5537</v>
      </c>
      <c r="AW1477" s="24" t="s">
        <v>5537</v>
      </c>
      <c r="AX1477" s="24" t="s">
        <v>5537</v>
      </c>
      <c r="AY1477" s="24" t="s">
        <v>5537</v>
      </c>
      <c r="AZ1477" s="24" t="s">
        <v>5537</v>
      </c>
      <c r="BA1477" s="24" t="s">
        <v>5537</v>
      </c>
      <c r="BB1477" s="24" t="s">
        <v>5537</v>
      </c>
      <c r="BC1477" s="24" t="s">
        <v>5537</v>
      </c>
      <c r="BD1477" s="24" t="s">
        <v>5537</v>
      </c>
      <c r="BE1477" s="24" t="s">
        <v>5537</v>
      </c>
      <c r="BF1477" s="24" t="s">
        <v>5537</v>
      </c>
      <c r="BG1477" s="24" t="s">
        <v>5537</v>
      </c>
      <c r="BH1477" s="24" t="s">
        <v>5537</v>
      </c>
      <c r="BI1477" s="9" t="s">
        <v>5537</v>
      </c>
      <c r="BJ1477" s="14"/>
      <c r="BK1477" s="14" t="s">
        <v>5537</v>
      </c>
      <c r="BL1477" s="14" t="str">
        <f>_xlfn.XLOOKUP(B1477,'[4]cell downs 18042026 17h'!$B:$B,'[4]cell downs 18042026 17h'!$B:$B,"")</f>
        <v/>
      </c>
      <c r="BM1477" s="14" t="str">
        <f>_xlfn.XLOOKUP(B1477,'[5]Cells Huawei 19042026 15h'!$B:$B,'[5]Cells Huawei 19042026 15h'!$B:$B,"")</f>
        <v/>
      </c>
      <c r="BN1477" s="9" t="str">
        <f>_xlfn.XLOOKUP(B1477,'[6]cells down 19042026 9H40'!$B:$B,'[6]cells down 19042026 9H40'!$B:$B,"")</f>
        <v/>
      </c>
      <c r="BO1477" s="9" t="s">
        <v>5537</v>
      </c>
      <c r="BP1477" s="9" t="s">
        <v>12</v>
      </c>
    </row>
    <row r="1478" spans="1:68" s="9" customFormat="1" x14ac:dyDescent="0.35">
      <c r="A1478" s="1" t="s">
        <v>2923</v>
      </c>
      <c r="B1478" s="8" t="s">
        <v>2924</v>
      </c>
      <c r="C1478" s="3" t="str">
        <f>_xlfn.XLOOKUP(B1478,'[1]daily break down'!$D:$D,'[1]daily break down'!$E:$E,"")</f>
        <v>Maroua</v>
      </c>
      <c r="D1478" s="1" t="s">
        <v>21</v>
      </c>
      <c r="E1478" s="1" t="s">
        <v>80</v>
      </c>
      <c r="F1478" s="3" t="s">
        <v>55</v>
      </c>
      <c r="G1478" s="1" t="s">
        <v>84</v>
      </c>
      <c r="H1478" s="39" t="str">
        <f>_xlfn.XLOOKUP(B1478,[2]CALCULATION!$B:$B,[2]CALCULATION!$H:$H,"")</f>
        <v>Huawei</v>
      </c>
      <c r="I1478" s="34">
        <v>0.27127154120759178</v>
      </c>
      <c r="J1478" s="34">
        <v>0.69615661196291456</v>
      </c>
      <c r="K1478" s="34">
        <v>0</v>
      </c>
      <c r="L1478" s="34">
        <v>0</v>
      </c>
      <c r="M1478" s="34">
        <v>0</v>
      </c>
      <c r="N1478" s="34">
        <v>0</v>
      </c>
      <c r="O1478" s="34">
        <v>3.0923350540616896</v>
      </c>
      <c r="P1478" s="34">
        <v>4.6228522998690194</v>
      </c>
      <c r="Q1478" s="34">
        <v>4.6626245245168114</v>
      </c>
      <c r="R1478" s="34">
        <v>3.1392413100364402</v>
      </c>
      <c r="S1478" s="109">
        <v>0</v>
      </c>
      <c r="T1478" s="109">
        <f>_xlfn.XLOOKUP(B1478,'[3]Nur des jours'!$B:$B,'[3]Nur des jours'!$U:$U,"")</f>
        <v>0</v>
      </c>
      <c r="U1478" s="109">
        <v>0</v>
      </c>
      <c r="V1478" s="109">
        <v>0</v>
      </c>
      <c r="W1478" s="109">
        <v>0</v>
      </c>
      <c r="X1478" s="109">
        <v>0</v>
      </c>
      <c r="Y1478" s="109">
        <v>0</v>
      </c>
      <c r="Z1478" s="109">
        <v>2.2534621454029726</v>
      </c>
      <c r="AA1478" s="109">
        <v>0</v>
      </c>
      <c r="AB1478" s="109">
        <v>0</v>
      </c>
      <c r="AC1478" s="109">
        <v>0</v>
      </c>
      <c r="AD1478" s="109">
        <v>0</v>
      </c>
      <c r="AE1478" s="109">
        <v>0</v>
      </c>
      <c r="AF1478" s="109">
        <v>0</v>
      </c>
      <c r="AG1478" s="57" t="str">
        <f>_xlfn.XLOOKUP(B1478,[3]CALCULATION!$B:$B,[3]CALCULATION!$M:$M,"")</f>
        <v>Operationnel</v>
      </c>
      <c r="AH1478" s="57"/>
      <c r="AI1478" s="56" t="str" cm="1">
        <f t="array" ref="AI1478">IFERROR(_xlfn.IFS(
AK1478="MPR ISSUE","PDH",
AK1478="BSS Hardware Issue","BSS",
AK1478="Sites strategiques, MLL, Pylone, etc.","ENVTECH",
AK1478="AKTIVCO DEFAUT GE &amp; POWER Cabinet","AKTIVCO",
AK1478="AKTIVCO Coupure ENEO &amp; Baisse de tension","AKTIVCO GRID ONLY",
AK1478="Coupure ENEO &amp; Baisse de tension","IHS GRID ONLY",
AK1478="Defaut GE &amp; POWER Cabinet","IHS",
AK1478="Sharing","Partners",
AK1478="Sites strategiques &amp; DataCenter","SST &amp; DC",
AK1478="Exclu","Exclu",
AK1478="SAT","SAT",
AK1478="SPARE-ISSUE","SPARE-ISSUE",
AK1478="Fiber CAmtel","TRANS_FO_CAMTEL",
AK1478="Fiber AOF","Fiber AOF",
AK1478="Projet OCM (HUAWEI)","TRAVAUX-HUAWEI",
AK1478="Projet OCM (NOKIA)","TRAVAUX-NOKIA",
AK1478="ACCESS-ISSUE","ACCESS-ISSUE",
AK1478="Projet OCM (ZTE, NOKIA, autres projets)","TRAVAUX OCM",
AK1478="No root CAuse","No root cause",
AK1478="ODU HS","PDH",
AK1478="IP &amp; VLAN","PDH",
AK1478="Warehouse HUAWEI","SPARE-ISSUE",
AK1478="SPARE-HS","SPARE-ISSUE",
AK1478="Power Telco","BSS",AK1478="no impacts","no impacts"
),"")</f>
        <v>No root cause</v>
      </c>
      <c r="AJ1478" s="56" t="str" cm="1">
        <f t="array" ref="AJ1478">IFERROR(_xlfn.IFS(
AK1478="MPR ISSUE","TX ISSUE",
AK1478="BSS Hardware Issue","RAN ISSUE",
AK1478="Sites strategiques, MLL, Pylone, etc.","ENVTECH",
AK1478="AKTIVCO DEFAUT GE &amp; POWER Cabinet","POWER ISSUE",
AK1478="AKTIVCO Coupure ENEO &amp; Baisse de tension","POWER ISSUE",
AK1478="Coupure ENEO &amp; Baisse de tension","POWER ISSUE",
AK1478="Defaut GE &amp; POWER Cabinet","POWER ISSUE",
AK1478="Sharing","POWER ISSUE",
AK1478="Sites strategiques &amp; DataCenter","POWER ISSUE",
AK1478="Exclu","Exclu",
AK1478="SAT","TX ISSUE",
AK1478="SPARE-ISSUE","SPARE-ISSUE",
AK1478="Fiber CAmtel","TX ISSUE",
AK1478="Fiber AOF","TX ISSUE",
AK1478="Projet OCM (HUAWEI)","TRAVAUX-HUAWEI",
AK1478="Projet OCM (NOKIA)","TRAVAUX -NOKIA",
AK1478="ACCESS-ISSUE","ACCESS-ISSUE",
AK1478="Projet OCM (ZTE, NOKIA, autres projets)","TRAVAUX OCM",
AK1478="No root CAuse","No root cause",
AK1478="ODU HS","TX ISSUE",
AK1478="IP &amp; VLAN","TX ISSUE",
AK1478="Warehouse HUAWEI","SPARE-ISSUE",
AK1478="SPARE-HS","SPARE-ISSUE",
AK1478="Power Telco","RAN ISSUE",AK1478="no impacts","no impacts"
),"")</f>
        <v>No root cause</v>
      </c>
      <c r="AK1478" s="81" t="s">
        <v>5620</v>
      </c>
      <c r="AL1478" s="56" t="str" cm="1">
        <f t="array" ref="AL1478">IFERROR(_xlfn.IFS(
AK1478="MPR ISSUE","ACTIVE",
AK1478="BSS Hardware Issue","ACTIVE",
AK1478="Sites strategiques, MLL, Pylone, etc.","PASSIVE",
AK1478="AKTIVCO DEFAUT GE &amp; POWER Cabinet","PASSIVE",
AK1478="AKTIVCO Coupure ENEO &amp; Baisse de tension","PASSIVE",
AK1478="Coupure ENEO &amp; Baisse de tension","PASSIVE",
AK1478="Defaut GE &amp; POWER Cabinet","PASSIVE",
AK1478="Sharing","PASSIVE",
AK1478="Sites strategiques &amp; DataCenter","PASSIVE",
AK1478="Exclu","Exclu",
AK1478="SAT","ACTIVE",
AK1478="SPARE-ISSUE","SPARE-ISSUE",
AK1478="Fiber CAmtel","ACTIVE",
AK1478="Fiber AOF","ACTIVE",
AK1478="Projet OCM (HUAWEI)","PLANNED WORKS",
AK1478="Projet OCM (NOKIA)","PLANNED WORKS",
AK1478="ACCESS-ISSUE","ACCESS-ISSUE",
AK1478="Projet OCM (ZTE, NOKIA, autres projets)","PLANNED WORKS",
AK1478="No root CAuse","No root cause",
AK1478="ODU HS","ACTIVE",
AK1478="IP &amp; VLAN","ACTIVE",
AK1478="Warehouse HUAWEI","SPARE-ISSUE",
AK1478="SPARE-HS","SPARE-ISSUE",
AK1478="Power Telco","ACTIVE", AK1478="no impacts","no impacts"
),"")</f>
        <v>No root cause</v>
      </c>
      <c r="AM1478" s="108" t="s">
        <v>5537</v>
      </c>
      <c r="AN1478" s="117" t="s">
        <v>2924</v>
      </c>
      <c r="AP1478" s="23" t="s">
        <v>5537</v>
      </c>
      <c r="AQ1478" s="23" t="s">
        <v>5537</v>
      </c>
      <c r="AR1478" s="7"/>
      <c r="AS1478" s="6"/>
      <c r="AT1478" s="7"/>
      <c r="AU1478" s="3" t="s">
        <v>5537</v>
      </c>
      <c r="AV1478" s="24" t="s">
        <v>5537</v>
      </c>
      <c r="AW1478" s="24" t="s">
        <v>5537</v>
      </c>
      <c r="AX1478" s="24" t="s">
        <v>5537</v>
      </c>
      <c r="AY1478" s="24" t="s">
        <v>5537</v>
      </c>
      <c r="AZ1478" s="24" t="s">
        <v>5537</v>
      </c>
      <c r="BA1478" s="24" t="s">
        <v>5537</v>
      </c>
      <c r="BB1478" s="24" t="s">
        <v>5537</v>
      </c>
      <c r="BC1478" s="24" t="s">
        <v>5537</v>
      </c>
      <c r="BD1478" s="24" t="s">
        <v>5537</v>
      </c>
      <c r="BE1478" s="24" t="s">
        <v>5537</v>
      </c>
      <c r="BF1478" s="24" t="s">
        <v>5537</v>
      </c>
      <c r="BG1478" s="24" t="s">
        <v>5537</v>
      </c>
      <c r="BH1478" s="24" t="s">
        <v>5537</v>
      </c>
      <c r="BI1478" s="9" t="s">
        <v>5537</v>
      </c>
      <c r="BJ1478" s="14"/>
      <c r="BK1478" s="14" t="s">
        <v>5537</v>
      </c>
      <c r="BL1478" s="14" t="str">
        <f>_xlfn.XLOOKUP(B1478,'[4]cell downs 18042026 17h'!$B:$B,'[4]cell downs 18042026 17h'!$B:$B,"")</f>
        <v/>
      </c>
      <c r="BM1478" s="14" t="str">
        <f>_xlfn.XLOOKUP(B1478,'[5]Cells Huawei 19042026 15h'!$B:$B,'[5]Cells Huawei 19042026 15h'!$B:$B,"")</f>
        <v>EXN_212</v>
      </c>
      <c r="BN1478" s="9" t="str">
        <f>_xlfn.XLOOKUP(B1478,'[6]cells down 19042026 9H40'!$B:$B,'[6]cells down 19042026 9H40'!$B:$B,"")</f>
        <v/>
      </c>
      <c r="BO1478" s="9" t="s">
        <v>5537</v>
      </c>
      <c r="BP1478" s="9" t="s">
        <v>12</v>
      </c>
    </row>
    <row r="1479" spans="1:68" s="9" customFormat="1" x14ac:dyDescent="0.35">
      <c r="A1479" s="1" t="s">
        <v>1036</v>
      </c>
      <c r="B1479" s="1" t="s">
        <v>1037</v>
      </c>
      <c r="C1479" s="3" t="str">
        <f>_xlfn.XLOOKUP(B1479,'[1]daily break down'!$D:$D,'[1]daily break down'!$E:$E,"")</f>
        <v>NGAOUNDERE</v>
      </c>
      <c r="D1479" s="1" t="s">
        <v>21</v>
      </c>
      <c r="E1479" s="1" t="s">
        <v>122</v>
      </c>
      <c r="F1479" s="3" t="s">
        <v>90</v>
      </c>
      <c r="G1479" s="1" t="s">
        <v>1038</v>
      </c>
      <c r="H1479" s="40" t="str">
        <f>_xlfn.XLOOKUP(B1479,[2]CALCULATION!$B:$B,[2]CALCULATION!$H:$H,"")</f>
        <v>NOKIA</v>
      </c>
      <c r="I1479" s="34">
        <v>4.621675184700071</v>
      </c>
      <c r="J1479" s="34">
        <v>4.6215681742301671</v>
      </c>
      <c r="K1479" s="34">
        <v>4.6214611637602614</v>
      </c>
      <c r="L1479" s="34">
        <v>4.621621679465119</v>
      </c>
      <c r="M1479" s="34">
        <v>4.6215146689952142</v>
      </c>
      <c r="N1479" s="34">
        <v>4.6218892056398797</v>
      </c>
      <c r="O1479" s="34">
        <v>4.6218357004049269</v>
      </c>
      <c r="P1479" s="34">
        <v>4.6217821951699758</v>
      </c>
      <c r="Q1479" s="34">
        <v>4.6213541532903575</v>
      </c>
      <c r="R1479" s="34">
        <v>4.6217286899350229</v>
      </c>
      <c r="S1479" s="109">
        <v>4.6218357004049269</v>
      </c>
      <c r="T1479" s="109">
        <f>_xlfn.XLOOKUP(B1479,'[3]Nur des jours'!$B:$B,'[3]Nur des jours'!$U:$U,"")</f>
        <v>0</v>
      </c>
      <c r="U1479" s="109">
        <v>0</v>
      </c>
      <c r="V1479" s="109">
        <v>0</v>
      </c>
      <c r="W1479" s="109">
        <v>0</v>
      </c>
      <c r="X1479" s="109">
        <v>0</v>
      </c>
      <c r="Y1479" s="109">
        <v>0</v>
      </c>
      <c r="Z1479" s="109">
        <v>0</v>
      </c>
      <c r="AA1479" s="109">
        <v>0</v>
      </c>
      <c r="AB1479" s="109">
        <v>0</v>
      </c>
      <c r="AC1479" s="109">
        <v>0</v>
      </c>
      <c r="AD1479" s="109">
        <v>0</v>
      </c>
      <c r="AE1479" s="109">
        <v>0</v>
      </c>
      <c r="AF1479" s="109">
        <v>0</v>
      </c>
      <c r="AG1479" s="57" t="str">
        <f>_xlfn.XLOOKUP(B1479,[3]CALCULATION!$B:$B,[3]CALCULATION!$M:$M,"")</f>
        <v>Operationnel</v>
      </c>
      <c r="AH1479" s="57"/>
      <c r="AI1479" s="56" t="str" cm="1">
        <f t="array" ref="AI1479">IFERROR(_xlfn.IFS(
AK1479="MPR ISSUE","PDH",
AK1479="BSS Hardware Issue","BSS",
AK1479="Sites strategiques, MLL, Pylone, etc.","ENVTECH",
AK1479="AKTIVCO DEFAUT GE &amp; POWER Cabinet","AKTIVCO",
AK1479="AKTIVCO Coupure ENEO &amp; Baisse de tension","AKTIVCO GRID ONLY",
AK1479="Coupure ENEO &amp; Baisse de tension","IHS GRID ONLY",
AK1479="Defaut GE &amp; POWER Cabinet","IHS",
AK1479="Sharing","Partners",
AK1479="Sites strategiques &amp; DataCenter","SST &amp; DC",
AK1479="Exclu","Exclu",
AK1479="SAT","SAT",
AK1479="SPARE-ISSUE","SPARE-ISSUE",
AK1479="Fiber CAmtel","TRANS_FO_CAMTEL",
AK1479="Fiber AOF","Fiber AOF",
AK1479="Projet OCM (HUAWEI)","TRAVAUX-HUAWEI",
AK1479="Projet OCM (NOKIA)","TRAVAUX-NOKIA",
AK1479="ACCESS-ISSUE","ACCESS-ISSUE",
AK1479="Projet OCM (ZTE, NOKIA, autres projets)","TRAVAUX OCM",
AK1479="No root CAuse","No root cause",
AK1479="ODU HS","PDH",
AK1479="IP &amp; VLAN","PDH",
AK1479="Warehouse HUAWEI","SPARE-ISSUE",
AK1479="SPARE-HS","SPARE-ISSUE",
AK1479="Power Telco","BSS",AK1479="no impacts","no impacts"
),"")</f>
        <v>SPARE-ISSUE</v>
      </c>
      <c r="AJ1479" s="56" t="str" cm="1">
        <f t="array" ref="AJ1479">IFERROR(_xlfn.IFS(
AK1479="MPR ISSUE","TX ISSUE",
AK1479="BSS Hardware Issue","RAN ISSUE",
AK1479="Sites strategiques, MLL, Pylone, etc.","ENVTECH",
AK1479="AKTIVCO DEFAUT GE &amp; POWER Cabinet","POWER ISSUE",
AK1479="AKTIVCO Coupure ENEO &amp; Baisse de tension","POWER ISSUE",
AK1479="Coupure ENEO &amp; Baisse de tension","POWER ISSUE",
AK1479="Defaut GE &amp; POWER Cabinet","POWER ISSUE",
AK1479="Sharing","POWER ISSUE",
AK1479="Sites strategiques &amp; DataCenter","POWER ISSUE",
AK1479="Exclu","Exclu",
AK1479="SAT","TX ISSUE",
AK1479="SPARE-ISSUE","SPARE-ISSUE",
AK1479="Fiber CAmtel","TX ISSUE",
AK1479="Fiber AOF","TX ISSUE",
AK1479="Projet OCM (HUAWEI)","TRAVAUX-HUAWEI",
AK1479="Projet OCM (NOKIA)","TRAVAUX -NOKIA",
AK1479="ACCESS-ISSUE","ACCESS-ISSUE",
AK1479="Projet OCM (ZTE, NOKIA, autres projets)","TRAVAUX OCM",
AK1479="No root CAuse","No root cause",
AK1479="ODU HS","TX ISSUE",
AK1479="IP &amp; VLAN","TX ISSUE",
AK1479="Warehouse HUAWEI","SPARE-ISSUE",
AK1479="SPARE-HS","SPARE-ISSUE",
AK1479="Power Telco","RAN ISSUE",AK1479="no impacts","no impacts"
),"")</f>
        <v>SPARE-ISSUE</v>
      </c>
      <c r="AK1479" s="81" t="s">
        <v>5354</v>
      </c>
      <c r="AL1479" s="56" t="str" cm="1">
        <f t="array" ref="AL1479">IFERROR(_xlfn.IFS(
AK1479="MPR ISSUE","ACTIVE",
AK1479="BSS Hardware Issue","ACTIVE",
AK1479="Sites strategiques, MLL, Pylone, etc.","PASSIVE",
AK1479="AKTIVCO DEFAUT GE &amp; POWER Cabinet","PASSIVE",
AK1479="AKTIVCO Coupure ENEO &amp; Baisse de tension","PASSIVE",
AK1479="Coupure ENEO &amp; Baisse de tension","PASSIVE",
AK1479="Defaut GE &amp; POWER Cabinet","PASSIVE",
AK1479="Sharing","PASSIVE",
AK1479="Sites strategiques &amp; DataCenter","PASSIVE",
AK1479="Exclu","Exclu",
AK1479="SAT","ACTIVE",
AK1479="SPARE-ISSUE","SPARE-ISSUE",
AK1479="Fiber CAmtel","ACTIVE",
AK1479="Fiber AOF","ACTIVE",
AK1479="Projet OCM (HUAWEI)","PLANNED WORKS",
AK1479="Projet OCM (NOKIA)","PLANNED WORKS",
AK1479="ACCESS-ISSUE","ACCESS-ISSUE",
AK1479="Projet OCM (ZTE, NOKIA, autres projets)","PLANNED WORKS",
AK1479="No root CAuse","No root cause",
AK1479="ODU HS","ACTIVE",
AK1479="IP &amp; VLAN","ACTIVE",
AK1479="Warehouse HUAWEI","SPARE-ISSUE",
AK1479="SPARE-HS","SPARE-ISSUE",
AK1479="Power Telco","ACTIVE", AK1479="no impacts","no impacts"
),"")</f>
        <v>SPARE-ISSUE</v>
      </c>
      <c r="AM1479" s="108" t="s">
        <v>6014</v>
      </c>
      <c r="AN1479" s="117" t="s">
        <v>1037</v>
      </c>
      <c r="AP1479" s="23" t="s">
        <v>5537</v>
      </c>
      <c r="AQ1479" s="23" t="s">
        <v>5537</v>
      </c>
      <c r="AR1479" s="7"/>
      <c r="AS1479" s="6"/>
      <c r="AT1479" s="7"/>
      <c r="AU1479" s="3" t="s">
        <v>5537</v>
      </c>
      <c r="AV1479" s="24" t="s">
        <v>5537</v>
      </c>
      <c r="AW1479" s="24" t="s">
        <v>5537</v>
      </c>
      <c r="AX1479" s="24" t="s">
        <v>5537</v>
      </c>
      <c r="AY1479" s="24" t="s">
        <v>5537</v>
      </c>
      <c r="AZ1479" s="24" t="s">
        <v>5537</v>
      </c>
      <c r="BA1479" s="24" t="s">
        <v>5537</v>
      </c>
      <c r="BB1479" s="24" t="s">
        <v>5537</v>
      </c>
      <c r="BC1479" s="24" t="s">
        <v>5537</v>
      </c>
      <c r="BD1479" s="24" t="s">
        <v>5537</v>
      </c>
      <c r="BE1479" s="24" t="s">
        <v>6551</v>
      </c>
      <c r="BF1479" s="24" t="s">
        <v>6552</v>
      </c>
      <c r="BG1479" s="24" t="s">
        <v>6553</v>
      </c>
      <c r="BH1479" s="24" t="s">
        <v>6554</v>
      </c>
      <c r="BI1479" s="9" t="s">
        <v>5537</v>
      </c>
      <c r="BJ1479" s="14"/>
      <c r="BK1479" s="14" t="s">
        <v>5537</v>
      </c>
      <c r="BL1479" s="14" t="str">
        <f>_xlfn.XLOOKUP(B1479,'[4]cell downs 18042026 17h'!$B:$B,'[4]cell downs 18042026 17h'!$B:$B,"")</f>
        <v/>
      </c>
      <c r="BM1479" s="14" t="str">
        <f>_xlfn.XLOOKUP(B1479,'[5]Cells Huawei 19042026 15h'!$B:$B,'[5]Cells Huawei 19042026 15h'!$B:$B,"")</f>
        <v/>
      </c>
      <c r="BN1479" s="9" t="str">
        <f>_xlfn.XLOOKUP(B1479,'[6]cells down 19042026 9H40'!$B:$B,'[6]cells down 19042026 9H40'!$B:$B,"")</f>
        <v/>
      </c>
      <c r="BO1479" s="9" t="s">
        <v>5537</v>
      </c>
      <c r="BP1479" s="9" t="s">
        <v>318</v>
      </c>
    </row>
    <row r="1480" spans="1:68" s="9" customFormat="1" x14ac:dyDescent="0.35">
      <c r="A1480" s="1" t="s">
        <v>1314</v>
      </c>
      <c r="B1480" s="8" t="s">
        <v>1315</v>
      </c>
      <c r="C1480" s="3" t="str">
        <f>_xlfn.XLOOKUP(B1480,'[1]daily break down'!$D:$D,'[1]daily break down'!$E:$E,"")</f>
        <v>NORD-OUEST</v>
      </c>
      <c r="D1480" s="1" t="s">
        <v>11</v>
      </c>
      <c r="E1480" s="1" t="s">
        <v>154</v>
      </c>
      <c r="F1480" s="3" t="s">
        <v>51</v>
      </c>
      <c r="G1480" s="1" t="s">
        <v>1316</v>
      </c>
      <c r="H1480" s="40" t="str">
        <f>_xlfn.XLOOKUP(B1480,[2]CALCULATION!$B:$B,[2]CALCULATION!$H:$H,"")</f>
        <v>NOKIA</v>
      </c>
      <c r="I1480" s="34">
        <v>0</v>
      </c>
      <c r="J1480" s="34">
        <v>0</v>
      </c>
      <c r="K1480" s="34">
        <v>0</v>
      </c>
      <c r="L1480" s="34">
        <v>0</v>
      </c>
      <c r="M1480" s="34">
        <v>0</v>
      </c>
      <c r="N1480" s="34">
        <v>0</v>
      </c>
      <c r="O1480" s="34">
        <v>0</v>
      </c>
      <c r="P1480" s="34">
        <v>0</v>
      </c>
      <c r="Q1480" s="34">
        <v>0</v>
      </c>
      <c r="R1480" s="34">
        <v>0.94787402163984646</v>
      </c>
      <c r="S1480" s="109">
        <v>0</v>
      </c>
      <c r="T1480" s="109">
        <f>_xlfn.XLOOKUP(B1480,'[3]Nur des jours'!$B:$B,'[3]Nur des jours'!$U:$U,"")</f>
        <v>0</v>
      </c>
      <c r="U1480" s="109">
        <v>0.51284961349674174</v>
      </c>
      <c r="V1480" s="109">
        <v>0</v>
      </c>
      <c r="W1480" s="109">
        <v>0</v>
      </c>
      <c r="X1480" s="109">
        <v>0</v>
      </c>
      <c r="Y1480" s="109">
        <v>0</v>
      </c>
      <c r="Z1480" s="109">
        <v>2.7366857573344978</v>
      </c>
      <c r="AA1480" s="109">
        <v>0</v>
      </c>
      <c r="AB1480" s="109">
        <v>0</v>
      </c>
      <c r="AC1480" s="109">
        <v>0</v>
      </c>
      <c r="AD1480" s="109">
        <v>0</v>
      </c>
      <c r="AE1480" s="109">
        <v>0</v>
      </c>
      <c r="AF1480" s="109">
        <v>0</v>
      </c>
      <c r="AG1480" s="57" t="str">
        <f>_xlfn.XLOOKUP(B1480,[3]CALCULATION!$B:$B,[3]CALCULATION!$M:$M,"")</f>
        <v>Insecurity</v>
      </c>
      <c r="AH1480" s="57"/>
      <c r="AI1480" s="56" t="str" cm="1">
        <f t="array" ref="AI1480">IFERROR(_xlfn.IFS(
AK1480="MPR ISSUE","PDH",
AK1480="BSS Hardware Issue","BSS",
AK1480="Sites strategiques, MLL, Pylone, etc.","ENVTECH",
AK1480="AKTIVCO DEFAUT GE &amp; POWER Cabinet","AKTIVCO",
AK1480="AKTIVCO Coupure ENEO &amp; Baisse de tension","AKTIVCO GRID ONLY",
AK1480="Coupure ENEO &amp; Baisse de tension","IHS GRID ONLY",
AK1480="Defaut GE &amp; POWER Cabinet","IHS",
AK1480="Sharing","Partners",
AK1480="Sites strategiques &amp; DataCenter","SST &amp; DC",
AK1480="Exclu","Exclu",
AK1480="SAT","SAT",
AK1480="SPARE-ISSUE","SPARE-ISSUE",
AK1480="Fiber CAmtel","TRANS_FO_CAMTEL",
AK1480="Fiber AOF","Fiber AOF",
AK1480="Projet OCM (HUAWEI)","TRAVAUX-HUAWEI",
AK1480="Projet OCM (NOKIA)","TRAVAUX-NOKIA",
AK1480="ACCESS-ISSUE","ACCESS-ISSUE",
AK1480="Projet OCM (ZTE, NOKIA, autres projets)","TRAVAUX OCM",
AK1480="No root CAuse","No root cause",
AK1480="ODU HS","PDH",
AK1480="IP &amp; VLAN","PDH",
AK1480="Warehouse HUAWEI","SPARE-ISSUE",
AK1480="SPARE-HS","SPARE-ISSUE",
AK1480="Power Telco","BSS",AK1480="no impacts","no impacts"
),"")</f>
        <v>No root cause</v>
      </c>
      <c r="AJ1480" s="56" t="str" cm="1">
        <f t="array" ref="AJ1480">IFERROR(_xlfn.IFS(
AK1480="MPR ISSUE","TX ISSUE",
AK1480="BSS Hardware Issue","RAN ISSUE",
AK1480="Sites strategiques, MLL, Pylone, etc.","ENVTECH",
AK1480="AKTIVCO DEFAUT GE &amp; POWER Cabinet","POWER ISSUE",
AK1480="AKTIVCO Coupure ENEO &amp; Baisse de tension","POWER ISSUE",
AK1480="Coupure ENEO &amp; Baisse de tension","POWER ISSUE",
AK1480="Defaut GE &amp; POWER Cabinet","POWER ISSUE",
AK1480="Sharing","POWER ISSUE",
AK1480="Sites strategiques &amp; DataCenter","POWER ISSUE",
AK1480="Exclu","Exclu",
AK1480="SAT","TX ISSUE",
AK1480="SPARE-ISSUE","SPARE-ISSUE",
AK1480="Fiber CAmtel","TX ISSUE",
AK1480="Fiber AOF","TX ISSUE",
AK1480="Projet OCM (HUAWEI)","TRAVAUX-HUAWEI",
AK1480="Projet OCM (NOKIA)","TRAVAUX -NOKIA",
AK1480="ACCESS-ISSUE","ACCESS-ISSUE",
AK1480="Projet OCM (ZTE, NOKIA, autres projets)","TRAVAUX OCM",
AK1480="No root CAuse","No root cause",
AK1480="ODU HS","TX ISSUE",
AK1480="IP &amp; VLAN","TX ISSUE",
AK1480="Warehouse HUAWEI","SPARE-ISSUE",
AK1480="SPARE-HS","SPARE-ISSUE",
AK1480="Power Telco","RAN ISSUE",AK1480="no impacts","no impacts"
),"")</f>
        <v>No root cause</v>
      </c>
      <c r="AK1480" s="81" t="s">
        <v>5620</v>
      </c>
      <c r="AL1480" s="56" t="str" cm="1">
        <f t="array" ref="AL1480">IFERROR(_xlfn.IFS(
AK1480="MPR ISSUE","ACTIVE",
AK1480="BSS Hardware Issue","ACTIVE",
AK1480="Sites strategiques, MLL, Pylone, etc.","PASSIVE",
AK1480="AKTIVCO DEFAUT GE &amp; POWER Cabinet","PASSIVE",
AK1480="AKTIVCO Coupure ENEO &amp; Baisse de tension","PASSIVE",
AK1480="Coupure ENEO &amp; Baisse de tension","PASSIVE",
AK1480="Defaut GE &amp; POWER Cabinet","PASSIVE",
AK1480="Sharing","PASSIVE",
AK1480="Sites strategiques &amp; DataCenter","PASSIVE",
AK1480="Exclu","Exclu",
AK1480="SAT","ACTIVE",
AK1480="SPARE-ISSUE","SPARE-ISSUE",
AK1480="Fiber CAmtel","ACTIVE",
AK1480="Fiber AOF","ACTIVE",
AK1480="Projet OCM (HUAWEI)","PLANNED WORKS",
AK1480="Projet OCM (NOKIA)","PLANNED WORKS",
AK1480="ACCESS-ISSUE","ACCESS-ISSUE",
AK1480="Projet OCM (ZTE, NOKIA, autres projets)","PLANNED WORKS",
AK1480="No root CAuse","No root cause",
AK1480="ODU HS","ACTIVE",
AK1480="IP &amp; VLAN","ACTIVE",
AK1480="Warehouse HUAWEI","SPARE-ISSUE",
AK1480="SPARE-HS","SPARE-ISSUE",
AK1480="Power Telco","ACTIVE", AK1480="no impacts","no impacts"
),"")</f>
        <v>No root cause</v>
      </c>
      <c r="AM1480" s="108" t="s">
        <v>5537</v>
      </c>
      <c r="AN1480" s="117" t="s">
        <v>1315</v>
      </c>
      <c r="AP1480" s="23" t="s">
        <v>5537</v>
      </c>
      <c r="AQ1480" s="23" t="s">
        <v>5537</v>
      </c>
      <c r="AR1480" s="7"/>
      <c r="AS1480" s="6"/>
      <c r="AT1480" s="7"/>
      <c r="AU1480" s="3" t="s">
        <v>5537</v>
      </c>
      <c r="AV1480" s="24" t="s">
        <v>5537</v>
      </c>
      <c r="AW1480" s="24" t="s">
        <v>5537</v>
      </c>
      <c r="AX1480" s="24" t="s">
        <v>5537</v>
      </c>
      <c r="AY1480" s="24" t="s">
        <v>5537</v>
      </c>
      <c r="AZ1480" s="24" t="s">
        <v>5537</v>
      </c>
      <c r="BA1480" s="24" t="s">
        <v>5537</v>
      </c>
      <c r="BB1480" s="24" t="s">
        <v>5537</v>
      </c>
      <c r="BC1480" s="24" t="s">
        <v>5537</v>
      </c>
      <c r="BD1480" s="24" t="s">
        <v>5537</v>
      </c>
      <c r="BE1480" s="24" t="s">
        <v>5537</v>
      </c>
      <c r="BF1480" s="24" t="s">
        <v>5537</v>
      </c>
      <c r="BG1480" s="24" t="s">
        <v>5537</v>
      </c>
      <c r="BH1480" s="24" t="s">
        <v>5537</v>
      </c>
      <c r="BI1480" s="9" t="s">
        <v>5537</v>
      </c>
      <c r="BJ1480" s="14"/>
      <c r="BK1480" s="14" t="s">
        <v>5537</v>
      </c>
      <c r="BL1480" s="14" t="str">
        <f>_xlfn.XLOOKUP(B1480,'[4]cell downs 18042026 17h'!$B:$B,'[4]cell downs 18042026 17h'!$B:$B,"")</f>
        <v/>
      </c>
      <c r="BM1480" s="14" t="str">
        <f>_xlfn.XLOOKUP(B1480,'[5]Cells Huawei 19042026 15h'!$B:$B,'[5]Cells Huawei 19042026 15h'!$B:$B,"")</f>
        <v/>
      </c>
      <c r="BN1480" s="9" t="str">
        <f>_xlfn.XLOOKUP(B1480,'[6]cells down 19042026 9H40'!$B:$B,'[6]cells down 19042026 9H40'!$B:$B,"")</f>
        <v/>
      </c>
      <c r="BO1480" s="9" t="s">
        <v>1315</v>
      </c>
      <c r="BP1480" s="9" t="s">
        <v>12</v>
      </c>
    </row>
    <row r="1481" spans="1:68" s="9" customFormat="1" x14ac:dyDescent="0.35">
      <c r="A1481" s="1" t="s">
        <v>2857</v>
      </c>
      <c r="B1481" s="1" t="s">
        <v>2858</v>
      </c>
      <c r="C1481" s="3" t="str">
        <f>_xlfn.XLOOKUP(B1481,'[1]daily break down'!$D:$D,'[1]daily break down'!$E:$E,"")</f>
        <v>Douala</v>
      </c>
      <c r="D1481" s="1" t="s">
        <v>11</v>
      </c>
      <c r="E1481" s="1" t="s">
        <v>12</v>
      </c>
      <c r="F1481" s="3" t="s">
        <v>31</v>
      </c>
      <c r="G1481" s="1" t="s">
        <v>32</v>
      </c>
      <c r="H1481" s="41" t="str">
        <f>_xlfn.XLOOKUP(B1481,[2]CALCULATION!$B:$B,[2]CALCULATION!$H:$H,"")</f>
        <v>ZTE</v>
      </c>
      <c r="I1481" s="34">
        <v>1.5409507666230065</v>
      </c>
      <c r="J1481" s="34">
        <v>1.5409507666230065</v>
      </c>
      <c r="K1481" s="34">
        <v>1.5409507666230065</v>
      </c>
      <c r="L1481" s="34">
        <v>1.5409507666230065</v>
      </c>
      <c r="M1481" s="34">
        <v>1.5409507666230065</v>
      </c>
      <c r="N1481" s="34">
        <v>1.5409507666230065</v>
      </c>
      <c r="O1481" s="34">
        <v>1.5409507666230065</v>
      </c>
      <c r="P1481" s="34">
        <v>1.5409507666230065</v>
      </c>
      <c r="Q1481" s="34">
        <v>1.5409507666230065</v>
      </c>
      <c r="R1481" s="34">
        <v>2.0150071482993903</v>
      </c>
      <c r="S1481" s="109">
        <v>1.5409507666230065</v>
      </c>
      <c r="T1481" s="109">
        <f>_xlfn.XLOOKUP(B1481,'[3]Nur des jours'!$B:$B,'[3]Nur des jours'!$U:$U,"")</f>
        <v>0</v>
      </c>
      <c r="U1481" s="109">
        <v>0</v>
      </c>
      <c r="V1481" s="109">
        <v>0</v>
      </c>
      <c r="W1481" s="109">
        <v>0</v>
      </c>
      <c r="X1481" s="109">
        <v>0</v>
      </c>
      <c r="Y1481" s="109">
        <v>0</v>
      </c>
      <c r="Z1481" s="109">
        <v>0</v>
      </c>
      <c r="AA1481" s="109">
        <v>0</v>
      </c>
      <c r="AB1481" s="109">
        <v>0</v>
      </c>
      <c r="AC1481" s="109">
        <v>0</v>
      </c>
      <c r="AD1481" s="109">
        <v>0</v>
      </c>
      <c r="AE1481" s="109">
        <v>0</v>
      </c>
      <c r="AF1481" s="109">
        <v>0</v>
      </c>
      <c r="AG1481" s="57" t="str">
        <f>_xlfn.XLOOKUP(B1481,[3]CALCULATION!$B:$B,[3]CALCULATION!$M:$M,"")</f>
        <v>Operationnel</v>
      </c>
      <c r="AH1481" s="57"/>
      <c r="AI1481" s="56" t="str" cm="1">
        <f t="array" ref="AI1481">IFERROR(_xlfn.IFS(
AK1481="MPR ISSUE","PDH",
AK1481="BSS Hardware Issue","BSS",
AK1481="Sites strategiques, MLL, Pylone, etc.","ENVTECH",
AK1481="AKTIVCO DEFAUT GE &amp; POWER Cabinet","AKTIVCO",
AK1481="AKTIVCO Coupure ENEO &amp; Baisse de tension","AKTIVCO GRID ONLY",
AK1481="Coupure ENEO &amp; Baisse de tension","IHS GRID ONLY",
AK1481="Defaut GE &amp; POWER Cabinet","IHS",
AK1481="Sharing","Partners",
AK1481="Sites strategiques &amp; DataCenter","SST &amp; DC",
AK1481="Exclu","Exclu",
AK1481="SAT","SAT",
AK1481="SPARE-ISSUE","SPARE-ISSUE",
AK1481="Fiber CAmtel","TRANS_FO_CAMTEL",
AK1481="Fiber AOF","Fiber AOF",
AK1481="Projet OCM (HUAWEI)","TRAVAUX-HUAWEI",
AK1481="Projet OCM (NOKIA)","TRAVAUX-NOKIA",
AK1481="ACCESS-ISSUE","ACCESS-ISSUE",
AK1481="Projet OCM (ZTE, NOKIA, autres projets)","TRAVAUX OCM",
AK1481="No root CAuse","No root cause",
AK1481="ODU HS","PDH",
AK1481="IP &amp; VLAN","PDH",
AK1481="Warehouse HUAWEI","SPARE-ISSUE",
AK1481="SPARE-HS","SPARE-ISSUE",
AK1481="Power Telco","BSS",AK1481="no impacts","no impacts"
),"")</f>
        <v>No root cause</v>
      </c>
      <c r="AJ1481" s="56" t="str" cm="1">
        <f t="array" ref="AJ1481">IFERROR(_xlfn.IFS(
AK1481="MPR ISSUE","TX ISSUE",
AK1481="BSS Hardware Issue","RAN ISSUE",
AK1481="Sites strategiques, MLL, Pylone, etc.","ENVTECH",
AK1481="AKTIVCO DEFAUT GE &amp; POWER Cabinet","POWER ISSUE",
AK1481="AKTIVCO Coupure ENEO &amp; Baisse de tension","POWER ISSUE",
AK1481="Coupure ENEO &amp; Baisse de tension","POWER ISSUE",
AK1481="Defaut GE &amp; POWER Cabinet","POWER ISSUE",
AK1481="Sharing","POWER ISSUE",
AK1481="Sites strategiques &amp; DataCenter","POWER ISSUE",
AK1481="Exclu","Exclu",
AK1481="SAT","TX ISSUE",
AK1481="SPARE-ISSUE","SPARE-ISSUE",
AK1481="Fiber CAmtel","TX ISSUE",
AK1481="Fiber AOF","TX ISSUE",
AK1481="Projet OCM (HUAWEI)","TRAVAUX-HUAWEI",
AK1481="Projet OCM (NOKIA)","TRAVAUX -NOKIA",
AK1481="ACCESS-ISSUE","ACCESS-ISSUE",
AK1481="Projet OCM (ZTE, NOKIA, autres projets)","TRAVAUX OCM",
AK1481="No root CAuse","No root cause",
AK1481="ODU HS","TX ISSUE",
AK1481="IP &amp; VLAN","TX ISSUE",
AK1481="Warehouse HUAWEI","SPARE-ISSUE",
AK1481="SPARE-HS","SPARE-ISSUE",
AK1481="Power Telco","RAN ISSUE",AK1481="no impacts","no impacts"
),"")</f>
        <v>No root cause</v>
      </c>
      <c r="AK1481" s="81" t="s">
        <v>5620</v>
      </c>
      <c r="AL1481" s="56" t="str" cm="1">
        <f t="array" ref="AL1481">IFERROR(_xlfn.IFS(
AK1481="MPR ISSUE","ACTIVE",
AK1481="BSS Hardware Issue","ACTIVE",
AK1481="Sites strategiques, MLL, Pylone, etc.","PASSIVE",
AK1481="AKTIVCO DEFAUT GE &amp; POWER Cabinet","PASSIVE",
AK1481="AKTIVCO Coupure ENEO &amp; Baisse de tension","PASSIVE",
AK1481="Coupure ENEO &amp; Baisse de tension","PASSIVE",
AK1481="Defaut GE &amp; POWER Cabinet","PASSIVE",
AK1481="Sharing","PASSIVE",
AK1481="Sites strategiques &amp; DataCenter","PASSIVE",
AK1481="Exclu","Exclu",
AK1481="SAT","ACTIVE",
AK1481="SPARE-ISSUE","SPARE-ISSUE",
AK1481="Fiber CAmtel","ACTIVE",
AK1481="Fiber AOF","ACTIVE",
AK1481="Projet OCM (HUAWEI)","PLANNED WORKS",
AK1481="Projet OCM (NOKIA)","PLANNED WORKS",
AK1481="ACCESS-ISSUE","ACCESS-ISSUE",
AK1481="Projet OCM (ZTE, NOKIA, autres projets)","PLANNED WORKS",
AK1481="No root CAuse","No root cause",
AK1481="ODU HS","ACTIVE",
AK1481="IP &amp; VLAN","ACTIVE",
AK1481="Warehouse HUAWEI","SPARE-ISSUE",
AK1481="SPARE-HS","SPARE-ISSUE",
AK1481="Power Telco","ACTIVE", AK1481="no impacts","no impacts"
),"")</f>
        <v>No root cause</v>
      </c>
      <c r="AM1481" s="108" t="s">
        <v>5537</v>
      </c>
      <c r="AN1481" s="117" t="s">
        <v>2858</v>
      </c>
      <c r="AP1481" s="23" t="s">
        <v>5537</v>
      </c>
      <c r="AQ1481" s="23" t="s">
        <v>5537</v>
      </c>
      <c r="AR1481" s="7"/>
      <c r="AS1481" s="6"/>
      <c r="AT1481" s="7"/>
      <c r="AU1481" s="3" t="s">
        <v>5537</v>
      </c>
      <c r="AV1481" s="24" t="s">
        <v>5537</v>
      </c>
      <c r="AW1481" s="24" t="s">
        <v>5537</v>
      </c>
      <c r="AX1481" s="24" t="s">
        <v>5537</v>
      </c>
      <c r="AY1481" s="24" t="s">
        <v>5537</v>
      </c>
      <c r="AZ1481" s="24" t="s">
        <v>5537</v>
      </c>
      <c r="BA1481" s="24" t="s">
        <v>5537</v>
      </c>
      <c r="BB1481" s="24" t="s">
        <v>5537</v>
      </c>
      <c r="BC1481" s="24" t="s">
        <v>5537</v>
      </c>
      <c r="BD1481" s="24" t="s">
        <v>5537</v>
      </c>
      <c r="BE1481" s="24" t="s">
        <v>5537</v>
      </c>
      <c r="BF1481" s="24" t="s">
        <v>5537</v>
      </c>
      <c r="BG1481" s="24" t="s">
        <v>5537</v>
      </c>
      <c r="BH1481" s="24" t="s">
        <v>5537</v>
      </c>
      <c r="BI1481" s="9" t="s">
        <v>5537</v>
      </c>
      <c r="BJ1481" s="14"/>
      <c r="BK1481" s="14" t="s">
        <v>5537</v>
      </c>
      <c r="BL1481" s="14" t="str">
        <f>_xlfn.XLOOKUP(B1481,'[4]cell downs 18042026 17h'!$B:$B,'[4]cell downs 18042026 17h'!$B:$B,"")</f>
        <v/>
      </c>
      <c r="BM1481" s="14" t="str">
        <f>_xlfn.XLOOKUP(B1481,'[5]Cells Huawei 19042026 15h'!$B:$B,'[5]Cells Huawei 19042026 15h'!$B:$B,"")</f>
        <v/>
      </c>
      <c r="BN1481" s="9" t="str">
        <f>_xlfn.XLOOKUP(B1481,'[6]cells down 19042026 9H40'!$B:$B,'[6]cells down 19042026 9H40'!$B:$B,"")</f>
        <v>LIT_377</v>
      </c>
      <c r="BO1481" s="9" t="s">
        <v>2858</v>
      </c>
      <c r="BP1481" s="9" t="s">
        <v>66</v>
      </c>
    </row>
    <row r="1482" spans="1:68" s="9" customFormat="1" x14ac:dyDescent="0.35">
      <c r="A1482" s="1" t="s">
        <v>4564</v>
      </c>
      <c r="B1482" s="8" t="s">
        <v>4565</v>
      </c>
      <c r="C1482" s="3" t="str">
        <f>_xlfn.XLOOKUP(B1482,'[1]daily break down'!$D:$D,'[1]daily break down'!$E:$E,"")</f>
        <v>Yaounde</v>
      </c>
      <c r="D1482" s="1" t="s">
        <v>2748</v>
      </c>
      <c r="E1482" s="1" t="s">
        <v>12</v>
      </c>
      <c r="F1482" s="3" t="s">
        <v>37</v>
      </c>
      <c r="G1482" s="1" t="s">
        <v>38</v>
      </c>
      <c r="H1482" s="41" t="str">
        <f>_xlfn.XLOOKUP(B1482,[2]CALCULATION!$B:$B,[2]CALCULATION!$H:$H,"")</f>
        <v>ZTE</v>
      </c>
      <c r="I1482" s="34">
        <v>0</v>
      </c>
      <c r="J1482" s="34">
        <v>0</v>
      </c>
      <c r="K1482" s="34">
        <v>0</v>
      </c>
      <c r="L1482" s="34">
        <v>0</v>
      </c>
      <c r="M1482" s="34">
        <v>0</v>
      </c>
      <c r="N1482" s="34">
        <v>0</v>
      </c>
      <c r="O1482" s="34">
        <v>0</v>
      </c>
      <c r="P1482" s="34">
        <v>0</v>
      </c>
      <c r="Q1482" s="34">
        <v>0</v>
      </c>
      <c r="R1482" s="34">
        <v>0</v>
      </c>
      <c r="S1482" s="109">
        <v>0</v>
      </c>
      <c r="T1482" s="109">
        <f>_xlfn.XLOOKUP(B1482,'[3]Nur des jours'!$B:$B,'[3]Nur des jours'!$U:$U,"")</f>
        <v>0</v>
      </c>
      <c r="U1482" s="109">
        <v>0</v>
      </c>
      <c r="V1482" s="109">
        <v>0</v>
      </c>
      <c r="W1482" s="109">
        <v>0</v>
      </c>
      <c r="X1482" s="109">
        <v>0</v>
      </c>
      <c r="Y1482" s="109">
        <v>0</v>
      </c>
      <c r="Z1482" s="109">
        <v>2.6146759865651923</v>
      </c>
      <c r="AA1482" s="109">
        <v>0</v>
      </c>
      <c r="AB1482" s="109">
        <v>0</v>
      </c>
      <c r="AC1482" s="109">
        <v>0</v>
      </c>
      <c r="AD1482" s="109">
        <v>0</v>
      </c>
      <c r="AE1482" s="109">
        <v>0</v>
      </c>
      <c r="AF1482" s="109">
        <v>0</v>
      </c>
      <c r="AG1482" s="57" t="str">
        <f>_xlfn.XLOOKUP(B1482,[3]CALCULATION!$B:$B,[3]CALCULATION!$M:$M,"")</f>
        <v>Operationnel</v>
      </c>
      <c r="AH1482" s="57"/>
      <c r="AI1482" s="56" t="str" cm="1">
        <f t="array" ref="AI1482">IFERROR(_xlfn.IFS(
AK1482="MPR ISSUE","PDH",
AK1482="BSS Hardware Issue","BSS",
AK1482="Sites strategiques, MLL, Pylone, etc.","ENVTECH",
AK1482="AKTIVCO DEFAUT GE &amp; POWER Cabinet","AKTIVCO",
AK1482="AKTIVCO Coupure ENEO &amp; Baisse de tension","AKTIVCO GRID ONLY",
AK1482="Coupure ENEO &amp; Baisse de tension","IHS GRID ONLY",
AK1482="Defaut GE &amp; POWER Cabinet","IHS",
AK1482="Sharing","Partners",
AK1482="Sites strategiques &amp; DataCenter","SST &amp; DC",
AK1482="Exclu","Exclu",
AK1482="SAT","SAT",
AK1482="SPARE-ISSUE","SPARE-ISSUE",
AK1482="Fiber CAmtel","TRANS_FO_CAMTEL",
AK1482="Fiber AOF","Fiber AOF",
AK1482="Projet OCM (HUAWEI)","TRAVAUX-HUAWEI",
AK1482="Projet OCM (NOKIA)","TRAVAUX-NOKIA",
AK1482="ACCESS-ISSUE","ACCESS-ISSUE",
AK1482="Projet OCM (ZTE, NOKIA, autres projets)","TRAVAUX OCM",
AK1482="No root CAuse","No root cause",
AK1482="ODU HS","PDH",
AK1482="IP &amp; VLAN","PDH",
AK1482="Warehouse HUAWEI","SPARE-ISSUE",
AK1482="SPARE-HS","SPARE-ISSUE",
AK1482="Power Telco","BSS",AK1482="no impacts","no impacts"
),"")</f>
        <v>No root cause</v>
      </c>
      <c r="AJ1482" s="56" t="str" cm="1">
        <f t="array" ref="AJ1482">IFERROR(_xlfn.IFS(
AK1482="MPR ISSUE","TX ISSUE",
AK1482="BSS Hardware Issue","RAN ISSUE",
AK1482="Sites strategiques, MLL, Pylone, etc.","ENVTECH",
AK1482="AKTIVCO DEFAUT GE &amp; POWER Cabinet","POWER ISSUE",
AK1482="AKTIVCO Coupure ENEO &amp; Baisse de tension","POWER ISSUE",
AK1482="Coupure ENEO &amp; Baisse de tension","POWER ISSUE",
AK1482="Defaut GE &amp; POWER Cabinet","POWER ISSUE",
AK1482="Sharing","POWER ISSUE",
AK1482="Sites strategiques &amp; DataCenter","POWER ISSUE",
AK1482="Exclu","Exclu",
AK1482="SAT","TX ISSUE",
AK1482="SPARE-ISSUE","SPARE-ISSUE",
AK1482="Fiber CAmtel","TX ISSUE",
AK1482="Fiber AOF","TX ISSUE",
AK1482="Projet OCM (HUAWEI)","TRAVAUX-HUAWEI",
AK1482="Projet OCM (NOKIA)","TRAVAUX -NOKIA",
AK1482="ACCESS-ISSUE","ACCESS-ISSUE",
AK1482="Projet OCM (ZTE, NOKIA, autres projets)","TRAVAUX OCM",
AK1482="No root CAuse","No root cause",
AK1482="ODU HS","TX ISSUE",
AK1482="IP &amp; VLAN","TX ISSUE",
AK1482="Warehouse HUAWEI","SPARE-ISSUE",
AK1482="SPARE-HS","SPARE-ISSUE",
AK1482="Power Telco","RAN ISSUE",AK1482="no impacts","no impacts"
),"")</f>
        <v>No root cause</v>
      </c>
      <c r="AK1482" s="81" t="s">
        <v>5620</v>
      </c>
      <c r="AL1482" s="56" t="str" cm="1">
        <f t="array" ref="AL1482">IFERROR(_xlfn.IFS(
AK1482="MPR ISSUE","ACTIVE",
AK1482="BSS Hardware Issue","ACTIVE",
AK1482="Sites strategiques, MLL, Pylone, etc.","PASSIVE",
AK1482="AKTIVCO DEFAUT GE &amp; POWER Cabinet","PASSIVE",
AK1482="AKTIVCO Coupure ENEO &amp; Baisse de tension","PASSIVE",
AK1482="Coupure ENEO &amp; Baisse de tension","PASSIVE",
AK1482="Defaut GE &amp; POWER Cabinet","PASSIVE",
AK1482="Sharing","PASSIVE",
AK1482="Sites strategiques &amp; DataCenter","PASSIVE",
AK1482="Exclu","Exclu",
AK1482="SAT","ACTIVE",
AK1482="SPARE-ISSUE","SPARE-ISSUE",
AK1482="Fiber CAmtel","ACTIVE",
AK1482="Fiber AOF","ACTIVE",
AK1482="Projet OCM (HUAWEI)","PLANNED WORKS",
AK1482="Projet OCM (NOKIA)","PLANNED WORKS",
AK1482="ACCESS-ISSUE","ACCESS-ISSUE",
AK1482="Projet OCM (ZTE, NOKIA, autres projets)","PLANNED WORKS",
AK1482="No root CAuse","No root cause",
AK1482="ODU HS","ACTIVE",
AK1482="IP &amp; VLAN","ACTIVE",
AK1482="Warehouse HUAWEI","SPARE-ISSUE",
AK1482="SPARE-HS","SPARE-ISSUE",
AK1482="Power Telco","ACTIVE", AK1482="no impacts","no impacts"
),"")</f>
        <v>No root cause</v>
      </c>
      <c r="AM1482" s="108" t="s">
        <v>5537</v>
      </c>
      <c r="AN1482" s="117" t="s">
        <v>4565</v>
      </c>
      <c r="AP1482" s="23" t="s">
        <v>5537</v>
      </c>
      <c r="AQ1482" s="23" t="s">
        <v>5537</v>
      </c>
      <c r="AR1482" s="7"/>
      <c r="AS1482" s="6"/>
      <c r="AT1482" s="7"/>
      <c r="AU1482" s="3" t="s">
        <v>5537</v>
      </c>
      <c r="AV1482" s="24" t="s">
        <v>5537</v>
      </c>
      <c r="AW1482" s="24" t="s">
        <v>5537</v>
      </c>
      <c r="AX1482" s="24" t="s">
        <v>5537</v>
      </c>
      <c r="AY1482" s="24" t="s">
        <v>5537</v>
      </c>
      <c r="AZ1482" s="24" t="s">
        <v>5537</v>
      </c>
      <c r="BA1482" s="24" t="s">
        <v>5537</v>
      </c>
      <c r="BB1482" s="24" t="s">
        <v>5537</v>
      </c>
      <c r="BC1482" s="24" t="s">
        <v>5537</v>
      </c>
      <c r="BD1482" s="24" t="s">
        <v>5537</v>
      </c>
      <c r="BE1482" s="24" t="s">
        <v>5537</v>
      </c>
      <c r="BF1482" s="24" t="s">
        <v>5537</v>
      </c>
      <c r="BG1482" s="24" t="s">
        <v>5537</v>
      </c>
      <c r="BH1482" s="24" t="s">
        <v>5537</v>
      </c>
      <c r="BI1482" s="9" t="s">
        <v>5537</v>
      </c>
      <c r="BJ1482" s="14"/>
      <c r="BK1482" s="14" t="s">
        <v>5537</v>
      </c>
      <c r="BL1482" s="14" t="str">
        <f>_xlfn.XLOOKUP(B1482,'[4]cell downs 18042026 17h'!$B:$B,'[4]cell downs 18042026 17h'!$B:$B,"")</f>
        <v/>
      </c>
      <c r="BM1482" s="14" t="str">
        <f>_xlfn.XLOOKUP(B1482,'[5]Cells Huawei 19042026 15h'!$B:$B,'[5]Cells Huawei 19042026 15h'!$B:$B,"")</f>
        <v/>
      </c>
      <c r="BN1482" s="9" t="str">
        <f>_xlfn.XLOOKUP(B1482,'[6]cells down 19042026 9H40'!$B:$B,'[6]cells down 19042026 9H40'!$B:$B,"")</f>
        <v/>
      </c>
      <c r="BO1482" s="9" t="s">
        <v>5537</v>
      </c>
      <c r="BP1482" s="9" t="s">
        <v>5537</v>
      </c>
    </row>
    <row r="1483" spans="1:68" s="9" customFormat="1" x14ac:dyDescent="0.35">
      <c r="A1483" s="1" t="s">
        <v>1619</v>
      </c>
      <c r="B1483" s="8" t="s">
        <v>1620</v>
      </c>
      <c r="C1483" s="3" t="str">
        <f>_xlfn.XLOOKUP(B1483,'[1]daily break down'!$D:$D,'[1]daily break down'!$E:$E,"")</f>
        <v>Yaounde</v>
      </c>
      <c r="D1483" s="1" t="s">
        <v>11</v>
      </c>
      <c r="E1483" s="1" t="s">
        <v>12</v>
      </c>
      <c r="F1483" s="3" t="s">
        <v>37</v>
      </c>
      <c r="G1483" s="1" t="s">
        <v>38</v>
      </c>
      <c r="H1483" s="41" t="str">
        <f>_xlfn.XLOOKUP(B1483,[2]CALCULATION!$B:$B,[2]CALCULATION!$H:$H,"")</f>
        <v>ZTE</v>
      </c>
      <c r="I1483" s="34">
        <v>0</v>
      </c>
      <c r="J1483" s="34">
        <v>50.465709565023836</v>
      </c>
      <c r="K1483" s="34">
        <v>24.766503154668658</v>
      </c>
      <c r="L1483" s="34">
        <v>0</v>
      </c>
      <c r="M1483" s="34">
        <v>3.6696030339608434</v>
      </c>
      <c r="N1483" s="34">
        <v>0.62986362585715361</v>
      </c>
      <c r="O1483" s="34">
        <v>0</v>
      </c>
      <c r="P1483" s="34">
        <v>0</v>
      </c>
      <c r="Q1483" s="34">
        <v>4.1849832920986323</v>
      </c>
      <c r="R1483" s="34">
        <v>0</v>
      </c>
      <c r="S1483" s="109">
        <v>0.18464656582000016</v>
      </c>
      <c r="T1483" s="109">
        <f>_xlfn.XLOOKUP(B1483,'[3]Nur des jours'!$B:$B,'[3]Nur des jours'!$U:$U,"")</f>
        <v>0</v>
      </c>
      <c r="U1483" s="109">
        <v>0</v>
      </c>
      <c r="V1483" s="109">
        <v>0</v>
      </c>
      <c r="W1483" s="109">
        <v>0</v>
      </c>
      <c r="X1483" s="109">
        <v>0</v>
      </c>
      <c r="Y1483" s="109">
        <v>0</v>
      </c>
      <c r="Z1483" s="109">
        <v>0</v>
      </c>
      <c r="AA1483" s="109">
        <v>0</v>
      </c>
      <c r="AB1483" s="109">
        <v>0</v>
      </c>
      <c r="AC1483" s="109">
        <v>0</v>
      </c>
      <c r="AD1483" s="109">
        <v>0</v>
      </c>
      <c r="AE1483" s="109">
        <v>0</v>
      </c>
      <c r="AF1483" s="109">
        <v>0</v>
      </c>
      <c r="AG1483" s="57" t="str">
        <f>_xlfn.XLOOKUP(B1483,[3]CALCULATION!$B:$B,[3]CALCULATION!$M:$M,"")</f>
        <v>Operationnel</v>
      </c>
      <c r="AH1483" s="57"/>
      <c r="AI1483" s="56" t="str" cm="1">
        <f t="array" ref="AI1483">IFERROR(_xlfn.IFS(
AK1483="MPR ISSUE","PDH",
AK1483="BSS Hardware Issue","BSS",
AK1483="Sites strategiques, MLL, Pylone, etc.","ENVTECH",
AK1483="AKTIVCO DEFAUT GE &amp; POWER Cabinet","AKTIVCO",
AK1483="AKTIVCO Coupure ENEO &amp; Baisse de tension","AKTIVCO GRID ONLY",
AK1483="Coupure ENEO &amp; Baisse de tension","IHS GRID ONLY",
AK1483="Defaut GE &amp; POWER Cabinet","IHS",
AK1483="Sharing","Partners",
AK1483="Sites strategiques &amp; DataCenter","SST &amp; DC",
AK1483="Exclu","Exclu",
AK1483="SAT","SAT",
AK1483="SPARE-ISSUE","SPARE-ISSUE",
AK1483="Fiber CAmtel","TRANS_FO_CAMTEL",
AK1483="Fiber AOF","Fiber AOF",
AK1483="Projet OCM (HUAWEI)","TRAVAUX-HUAWEI",
AK1483="Projet OCM (NOKIA)","TRAVAUX-NOKIA",
AK1483="ACCESS-ISSUE","ACCESS-ISSUE",
AK1483="Projet OCM (ZTE, NOKIA, autres projets)","TRAVAUX OCM",
AK1483="No root CAuse","No root cause",
AK1483="ODU HS","PDH",
AK1483="IP &amp; VLAN","PDH",
AK1483="Warehouse HUAWEI","SPARE-ISSUE",
AK1483="SPARE-HS","SPARE-ISSUE",
AK1483="Power Telco","BSS",AK1483="no impacts","no impacts"
),"")</f>
        <v>No root cause</v>
      </c>
      <c r="AJ1483" s="56" t="str" cm="1">
        <f t="array" ref="AJ1483">IFERROR(_xlfn.IFS(
AK1483="MPR ISSUE","TX ISSUE",
AK1483="BSS Hardware Issue","RAN ISSUE",
AK1483="Sites strategiques, MLL, Pylone, etc.","ENVTECH",
AK1483="AKTIVCO DEFAUT GE &amp; POWER Cabinet","POWER ISSUE",
AK1483="AKTIVCO Coupure ENEO &amp; Baisse de tension","POWER ISSUE",
AK1483="Coupure ENEO &amp; Baisse de tension","POWER ISSUE",
AK1483="Defaut GE &amp; POWER Cabinet","POWER ISSUE",
AK1483="Sharing","POWER ISSUE",
AK1483="Sites strategiques &amp; DataCenter","POWER ISSUE",
AK1483="Exclu","Exclu",
AK1483="SAT","TX ISSUE",
AK1483="SPARE-ISSUE","SPARE-ISSUE",
AK1483="Fiber CAmtel","TX ISSUE",
AK1483="Fiber AOF","TX ISSUE",
AK1483="Projet OCM (HUAWEI)","TRAVAUX-HUAWEI",
AK1483="Projet OCM (NOKIA)","TRAVAUX -NOKIA",
AK1483="ACCESS-ISSUE","ACCESS-ISSUE",
AK1483="Projet OCM (ZTE, NOKIA, autres projets)","TRAVAUX OCM",
AK1483="No root CAuse","No root cause",
AK1483="ODU HS","TX ISSUE",
AK1483="IP &amp; VLAN","TX ISSUE",
AK1483="Warehouse HUAWEI","SPARE-ISSUE",
AK1483="SPARE-HS","SPARE-ISSUE",
AK1483="Power Telco","RAN ISSUE",AK1483="no impacts","no impacts"
),"")</f>
        <v>No root cause</v>
      </c>
      <c r="AK1483" s="81" t="s">
        <v>5620</v>
      </c>
      <c r="AL1483" s="56" t="str" cm="1">
        <f t="array" ref="AL1483">IFERROR(_xlfn.IFS(
AK1483="MPR ISSUE","ACTIVE",
AK1483="BSS Hardware Issue","ACTIVE",
AK1483="Sites strategiques, MLL, Pylone, etc.","PASSIVE",
AK1483="AKTIVCO DEFAUT GE &amp; POWER Cabinet","PASSIVE",
AK1483="AKTIVCO Coupure ENEO &amp; Baisse de tension","PASSIVE",
AK1483="Coupure ENEO &amp; Baisse de tension","PASSIVE",
AK1483="Defaut GE &amp; POWER Cabinet","PASSIVE",
AK1483="Sharing","PASSIVE",
AK1483="Sites strategiques &amp; DataCenter","PASSIVE",
AK1483="Exclu","Exclu",
AK1483="SAT","ACTIVE",
AK1483="SPARE-ISSUE","SPARE-ISSUE",
AK1483="Fiber CAmtel","ACTIVE",
AK1483="Fiber AOF","ACTIVE",
AK1483="Projet OCM (HUAWEI)","PLANNED WORKS",
AK1483="Projet OCM (NOKIA)","PLANNED WORKS",
AK1483="ACCESS-ISSUE","ACCESS-ISSUE",
AK1483="Projet OCM (ZTE, NOKIA, autres projets)","PLANNED WORKS",
AK1483="No root CAuse","No root cause",
AK1483="ODU HS","ACTIVE",
AK1483="IP &amp; VLAN","ACTIVE",
AK1483="Warehouse HUAWEI","SPARE-ISSUE",
AK1483="SPARE-HS","SPARE-ISSUE",
AK1483="Power Telco","ACTIVE", AK1483="no impacts","no impacts"
),"")</f>
        <v>No root cause</v>
      </c>
      <c r="AM1483" s="108" t="s">
        <v>5537</v>
      </c>
      <c r="AN1483" s="117" t="s">
        <v>1620</v>
      </c>
      <c r="AP1483" s="23" t="s">
        <v>5537</v>
      </c>
      <c r="AQ1483" s="23" t="s">
        <v>5537</v>
      </c>
      <c r="AR1483" s="7"/>
      <c r="AS1483" s="6"/>
      <c r="AT1483" s="7"/>
      <c r="AU1483" s="3" t="s">
        <v>5537</v>
      </c>
      <c r="AV1483" s="24" t="s">
        <v>5537</v>
      </c>
      <c r="AW1483" s="24" t="s">
        <v>5537</v>
      </c>
      <c r="AX1483" s="24" t="s">
        <v>5537</v>
      </c>
      <c r="AY1483" s="24" t="s">
        <v>5537</v>
      </c>
      <c r="AZ1483" s="24" t="s">
        <v>5537</v>
      </c>
      <c r="BA1483" s="24" t="s">
        <v>5537</v>
      </c>
      <c r="BB1483" s="24" t="s">
        <v>5537</v>
      </c>
      <c r="BC1483" s="24" t="s">
        <v>5537</v>
      </c>
      <c r="BD1483" s="24" t="s">
        <v>5537</v>
      </c>
      <c r="BE1483" s="24" t="s">
        <v>5537</v>
      </c>
      <c r="BF1483" s="24" t="s">
        <v>5537</v>
      </c>
      <c r="BG1483" s="24" t="s">
        <v>5537</v>
      </c>
      <c r="BH1483" s="24" t="s">
        <v>5537</v>
      </c>
      <c r="BI1483" s="9" t="s">
        <v>5537</v>
      </c>
      <c r="BJ1483" s="14"/>
      <c r="BK1483" s="14" t="s">
        <v>5537</v>
      </c>
      <c r="BL1483" s="14" t="str">
        <f>_xlfn.XLOOKUP(B1483,'[4]cell downs 18042026 17h'!$B:$B,'[4]cell downs 18042026 17h'!$B:$B,"")</f>
        <v/>
      </c>
      <c r="BM1483" s="14" t="str">
        <f>_xlfn.XLOOKUP(B1483,'[5]Cells Huawei 19042026 15h'!$B:$B,'[5]Cells Huawei 19042026 15h'!$B:$B,"")</f>
        <v/>
      </c>
      <c r="BN1483" s="9" t="str">
        <f>_xlfn.XLOOKUP(B1483,'[6]cells down 19042026 9H40'!$B:$B,'[6]cells down 19042026 9H40'!$B:$B,"")</f>
        <v/>
      </c>
      <c r="BO1483" s="9" t="s">
        <v>1620</v>
      </c>
      <c r="BP1483" s="9" t="s">
        <v>1129</v>
      </c>
    </row>
    <row r="1484" spans="1:68" s="9" customFormat="1" x14ac:dyDescent="0.35">
      <c r="A1484" s="1" t="s">
        <v>204</v>
      </c>
      <c r="B1484" s="1" t="s">
        <v>205</v>
      </c>
      <c r="C1484" s="3" t="str">
        <f>_xlfn.XLOOKUP(B1484,'[1]daily break down'!$D:$D,'[1]daily break down'!$E:$E,"")</f>
        <v>EXTREME-NORD</v>
      </c>
      <c r="D1484" s="1" t="s">
        <v>11</v>
      </c>
      <c r="E1484" s="1" t="s">
        <v>96</v>
      </c>
      <c r="F1484" s="3" t="s">
        <v>55</v>
      </c>
      <c r="G1484" s="1" t="s">
        <v>206</v>
      </c>
      <c r="H1484" s="40" t="str">
        <f>_xlfn.XLOOKUP(B1484,[2]CALCULATION!$B:$B,[2]CALCULATION!$H:$H,"")</f>
        <v>NOKIA</v>
      </c>
      <c r="I1484" s="34">
        <v>0</v>
      </c>
      <c r="J1484" s="34">
        <v>0</v>
      </c>
      <c r="K1484" s="34">
        <v>0</v>
      </c>
      <c r="L1484" s="34">
        <v>3.745583204940658E-3</v>
      </c>
      <c r="M1484" s="34">
        <v>0</v>
      </c>
      <c r="N1484" s="34">
        <v>0</v>
      </c>
      <c r="O1484" s="34">
        <v>0</v>
      </c>
      <c r="P1484" s="34">
        <v>2.0662503352013832</v>
      </c>
      <c r="Q1484" s="34">
        <v>0</v>
      </c>
      <c r="R1484" s="34">
        <v>2.9429582324530077E-3</v>
      </c>
      <c r="S1484" s="109">
        <v>0</v>
      </c>
      <c r="T1484" s="109">
        <f>_xlfn.XLOOKUP(B1484,'[3]Nur des jours'!$B:$B,'[3]Nur des jours'!$U:$U,"")</f>
        <v>0</v>
      </c>
      <c r="U1484" s="109">
        <v>0</v>
      </c>
      <c r="V1484" s="109">
        <v>0</v>
      </c>
      <c r="W1484" s="109">
        <v>0</v>
      </c>
      <c r="X1484" s="109">
        <v>0</v>
      </c>
      <c r="Y1484" s="109">
        <v>0</v>
      </c>
      <c r="Z1484" s="109">
        <v>0</v>
      </c>
      <c r="AA1484" s="109">
        <v>0</v>
      </c>
      <c r="AB1484" s="109">
        <v>0</v>
      </c>
      <c r="AC1484" s="109">
        <v>0</v>
      </c>
      <c r="AD1484" s="109">
        <v>0</v>
      </c>
      <c r="AE1484" s="109">
        <v>0</v>
      </c>
      <c r="AF1484" s="109">
        <v>0</v>
      </c>
      <c r="AG1484" s="57" t="str">
        <f>_xlfn.XLOOKUP(B1484,[3]CALCULATION!$B:$B,[3]CALCULATION!$M:$M,"")</f>
        <v>Insecurity</v>
      </c>
      <c r="AH1484" s="57"/>
      <c r="AI1484" s="56" t="str" cm="1">
        <f t="array" ref="AI1484">IFERROR(_xlfn.IFS(
AK1484="MPR ISSUE","PDH",
AK1484="BSS Hardware Issue","BSS",
AK1484="Sites strategiques, MLL, Pylone, etc.","ENVTECH",
AK1484="AKTIVCO DEFAUT GE &amp; POWER Cabinet","AKTIVCO",
AK1484="AKTIVCO Coupure ENEO &amp; Baisse de tension","AKTIVCO GRID ONLY",
AK1484="Coupure ENEO &amp; Baisse de tension","IHS GRID ONLY",
AK1484="Defaut GE &amp; POWER Cabinet","IHS",
AK1484="Sharing","Partners",
AK1484="Sites strategiques &amp; DataCenter","SST &amp; DC",
AK1484="Exclu","Exclu",
AK1484="SAT","SAT",
AK1484="SPARE-ISSUE","SPARE-ISSUE",
AK1484="Fiber CAmtel","TRANS_FO_CAMTEL",
AK1484="Fiber AOF","Fiber AOF",
AK1484="Projet OCM (HUAWEI)","TRAVAUX-HUAWEI",
AK1484="Projet OCM (NOKIA)","TRAVAUX-NOKIA",
AK1484="ACCESS-ISSUE","ACCESS-ISSUE",
AK1484="Projet OCM (ZTE, NOKIA, autres projets)","TRAVAUX OCM",
AK1484="No root CAuse","No root cause",
AK1484="ODU HS","PDH",
AK1484="IP &amp; VLAN","PDH",
AK1484="Warehouse HUAWEI","SPARE-ISSUE",
AK1484="SPARE-HS","SPARE-ISSUE",
AK1484="Power Telco","BSS",AK1484="no impacts","no impacts"
),"")</f>
        <v>No root cause</v>
      </c>
      <c r="AJ1484" s="56" t="str" cm="1">
        <f t="array" ref="AJ1484">IFERROR(_xlfn.IFS(
AK1484="MPR ISSUE","TX ISSUE",
AK1484="BSS Hardware Issue","RAN ISSUE",
AK1484="Sites strategiques, MLL, Pylone, etc.","ENVTECH",
AK1484="AKTIVCO DEFAUT GE &amp; POWER Cabinet","POWER ISSUE",
AK1484="AKTIVCO Coupure ENEO &amp; Baisse de tension","POWER ISSUE",
AK1484="Coupure ENEO &amp; Baisse de tension","POWER ISSUE",
AK1484="Defaut GE &amp; POWER Cabinet","POWER ISSUE",
AK1484="Sharing","POWER ISSUE",
AK1484="Sites strategiques &amp; DataCenter","POWER ISSUE",
AK1484="Exclu","Exclu",
AK1484="SAT","TX ISSUE",
AK1484="SPARE-ISSUE","SPARE-ISSUE",
AK1484="Fiber CAmtel","TX ISSUE",
AK1484="Fiber AOF","TX ISSUE",
AK1484="Projet OCM (HUAWEI)","TRAVAUX-HUAWEI",
AK1484="Projet OCM (NOKIA)","TRAVAUX -NOKIA",
AK1484="ACCESS-ISSUE","ACCESS-ISSUE",
AK1484="Projet OCM (ZTE, NOKIA, autres projets)","TRAVAUX OCM",
AK1484="No root CAuse","No root cause",
AK1484="ODU HS","TX ISSUE",
AK1484="IP &amp; VLAN","TX ISSUE",
AK1484="Warehouse HUAWEI","SPARE-ISSUE",
AK1484="SPARE-HS","SPARE-ISSUE",
AK1484="Power Telco","RAN ISSUE",AK1484="no impacts","no impacts"
),"")</f>
        <v>No root cause</v>
      </c>
      <c r="AK1484" s="81" t="s">
        <v>5620</v>
      </c>
      <c r="AL1484" s="56" t="str" cm="1">
        <f t="array" ref="AL1484">IFERROR(_xlfn.IFS(
AK1484="MPR ISSUE","ACTIVE",
AK1484="BSS Hardware Issue","ACTIVE",
AK1484="Sites strategiques, MLL, Pylone, etc.","PASSIVE",
AK1484="AKTIVCO DEFAUT GE &amp; POWER Cabinet","PASSIVE",
AK1484="AKTIVCO Coupure ENEO &amp; Baisse de tension","PASSIVE",
AK1484="Coupure ENEO &amp; Baisse de tension","PASSIVE",
AK1484="Defaut GE &amp; POWER Cabinet","PASSIVE",
AK1484="Sharing","PASSIVE",
AK1484="Sites strategiques &amp; DataCenter","PASSIVE",
AK1484="Exclu","Exclu",
AK1484="SAT","ACTIVE",
AK1484="SPARE-ISSUE","SPARE-ISSUE",
AK1484="Fiber CAmtel","ACTIVE",
AK1484="Fiber AOF","ACTIVE",
AK1484="Projet OCM (HUAWEI)","PLANNED WORKS",
AK1484="Projet OCM (NOKIA)","PLANNED WORKS",
AK1484="ACCESS-ISSUE","ACCESS-ISSUE",
AK1484="Projet OCM (ZTE, NOKIA, autres projets)","PLANNED WORKS",
AK1484="No root CAuse","No root cause",
AK1484="ODU HS","ACTIVE",
AK1484="IP &amp; VLAN","ACTIVE",
AK1484="Warehouse HUAWEI","SPARE-ISSUE",
AK1484="SPARE-HS","SPARE-ISSUE",
AK1484="Power Telco","ACTIVE", AK1484="no impacts","no impacts"
),"")</f>
        <v>No root cause</v>
      </c>
      <c r="AM1484" s="108" t="s">
        <v>5537</v>
      </c>
      <c r="AN1484" s="117" t="s">
        <v>205</v>
      </c>
      <c r="AP1484" s="23" t="s">
        <v>5537</v>
      </c>
      <c r="AQ1484" s="23" t="s">
        <v>5537</v>
      </c>
      <c r="AR1484" s="7"/>
      <c r="AS1484" s="6"/>
      <c r="AT1484" s="7"/>
      <c r="AU1484" s="3" t="s">
        <v>5537</v>
      </c>
      <c r="AV1484" s="24" t="s">
        <v>5537</v>
      </c>
      <c r="AW1484" s="24" t="s">
        <v>5537</v>
      </c>
      <c r="AX1484" s="24" t="s">
        <v>5537</v>
      </c>
      <c r="AY1484" s="24" t="s">
        <v>5537</v>
      </c>
      <c r="AZ1484" s="24" t="s">
        <v>5537</v>
      </c>
      <c r="BA1484" s="24" t="s">
        <v>5537</v>
      </c>
      <c r="BB1484" s="24" t="s">
        <v>5537</v>
      </c>
      <c r="BC1484" s="24" t="s">
        <v>5537</v>
      </c>
      <c r="BD1484" s="24" t="s">
        <v>5537</v>
      </c>
      <c r="BE1484" s="24" t="s">
        <v>5537</v>
      </c>
      <c r="BF1484" s="24" t="s">
        <v>5537</v>
      </c>
      <c r="BG1484" s="24" t="s">
        <v>5537</v>
      </c>
      <c r="BH1484" s="24" t="s">
        <v>5537</v>
      </c>
      <c r="BI1484" s="9" t="s">
        <v>5537</v>
      </c>
      <c r="BJ1484" s="14"/>
      <c r="BK1484" s="14" t="s">
        <v>5537</v>
      </c>
      <c r="BL1484" s="14" t="str">
        <f>_xlfn.XLOOKUP(B1484,'[4]cell downs 18042026 17h'!$B:$B,'[4]cell downs 18042026 17h'!$B:$B,"")</f>
        <v/>
      </c>
      <c r="BM1484" s="14" t="str">
        <f>_xlfn.XLOOKUP(B1484,'[5]Cells Huawei 19042026 15h'!$B:$B,'[5]Cells Huawei 19042026 15h'!$B:$B,"")</f>
        <v/>
      </c>
      <c r="BN1484" s="9" t="str">
        <f>_xlfn.XLOOKUP(B1484,'[6]cells down 19042026 9H40'!$B:$B,'[6]cells down 19042026 9H40'!$B:$B,"")</f>
        <v/>
      </c>
      <c r="BO1484" s="9" t="s">
        <v>205</v>
      </c>
      <c r="BP1484" s="9" t="s">
        <v>12</v>
      </c>
    </row>
    <row r="1485" spans="1:68" s="9" customFormat="1" x14ac:dyDescent="0.35">
      <c r="A1485" s="1" t="s">
        <v>4717</v>
      </c>
      <c r="B1485" s="8" t="s">
        <v>4718</v>
      </c>
      <c r="C1485" s="3" t="str">
        <f>_xlfn.XLOOKUP(B1485,'[1]daily break down'!$D:$D,'[1]daily break down'!$E:$E,"")</f>
        <v>ADAMAOUA</v>
      </c>
      <c r="D1485" s="1" t="s">
        <v>11</v>
      </c>
      <c r="E1485" s="1" t="s">
        <v>12</v>
      </c>
      <c r="F1485" s="3" t="s">
        <v>90</v>
      </c>
      <c r="G1485" s="1" t="s">
        <v>2909</v>
      </c>
      <c r="H1485" s="39" t="str">
        <f>_xlfn.XLOOKUP(B1485,[2]CALCULATION!$B:$B,[2]CALCULATION!$H:$H,"")</f>
        <v>Huawei</v>
      </c>
      <c r="I1485" s="34">
        <v>0</v>
      </c>
      <c r="J1485" s="34">
        <v>0</v>
      </c>
      <c r="K1485" s="34">
        <v>0</v>
      </c>
      <c r="L1485" s="34">
        <v>0</v>
      </c>
      <c r="M1485" s="34">
        <v>0</v>
      </c>
      <c r="N1485" s="34">
        <v>0</v>
      </c>
      <c r="O1485" s="34">
        <v>0</v>
      </c>
      <c r="P1485" s="34">
        <v>0</v>
      </c>
      <c r="Q1485" s="34">
        <v>0</v>
      </c>
      <c r="R1485" s="34">
        <v>0</v>
      </c>
      <c r="S1485" s="109">
        <v>0</v>
      </c>
      <c r="T1485" s="109">
        <f>_xlfn.XLOOKUP(B1485,'[3]Nur des jours'!$B:$B,'[3]Nur des jours'!$U:$U,"")</f>
        <v>0</v>
      </c>
      <c r="U1485" s="109">
        <v>0</v>
      </c>
      <c r="V1485" s="109">
        <v>0</v>
      </c>
      <c r="W1485" s="109">
        <v>0</v>
      </c>
      <c r="X1485" s="109">
        <v>0</v>
      </c>
      <c r="Y1485" s="109">
        <v>0</v>
      </c>
      <c r="Z1485" s="109">
        <v>0</v>
      </c>
      <c r="AA1485" s="109">
        <v>0</v>
      </c>
      <c r="AB1485" s="109">
        <v>0</v>
      </c>
      <c r="AC1485" s="109">
        <v>0</v>
      </c>
      <c r="AD1485" s="109">
        <v>0</v>
      </c>
      <c r="AE1485" s="109">
        <v>0</v>
      </c>
      <c r="AF1485" s="109">
        <v>0</v>
      </c>
      <c r="AG1485" s="57" t="str">
        <f>_xlfn.XLOOKUP(B1485,[3]CALCULATION!$B:$B,[3]CALCULATION!$M:$M,"")</f>
        <v>Operationnel</v>
      </c>
      <c r="AH1485" s="57"/>
      <c r="AI1485" s="56" t="str" cm="1">
        <f t="array" ref="AI1485">IFERROR(_xlfn.IFS(
AK1485="MPR ISSUE","PDH",
AK1485="BSS Hardware Issue","BSS",
AK1485="Sites strategiques, MLL, Pylone, etc.","ENVTECH",
AK1485="AKTIVCO DEFAUT GE &amp; POWER Cabinet","AKTIVCO",
AK1485="AKTIVCO Coupure ENEO &amp; Baisse de tension","AKTIVCO GRID ONLY",
AK1485="Coupure ENEO &amp; Baisse de tension","IHS GRID ONLY",
AK1485="Defaut GE &amp; POWER Cabinet","IHS",
AK1485="Sharing","Partners",
AK1485="Sites strategiques &amp; DataCenter","SST &amp; DC",
AK1485="Exclu","Exclu",
AK1485="SAT","SAT",
AK1485="SPARE-ISSUE","SPARE-ISSUE",
AK1485="Fiber CAmtel","TRANS_FO_CAMTEL",
AK1485="Fiber AOF","Fiber AOF",
AK1485="Projet OCM (HUAWEI)","TRAVAUX-HUAWEI",
AK1485="Projet OCM (NOKIA)","TRAVAUX-NOKIA",
AK1485="ACCESS-ISSUE","ACCESS-ISSUE",
AK1485="Projet OCM (ZTE, NOKIA, autres projets)","TRAVAUX OCM",
AK1485="No root CAuse","No root cause",
AK1485="ODU HS","PDH",
AK1485="IP &amp; VLAN","PDH",
AK1485="Warehouse HUAWEI","SPARE-ISSUE",
AK1485="SPARE-HS","SPARE-ISSUE",
AK1485="Power Telco","BSS",AK1485="no impacts","no impacts"
),"")</f>
        <v>No root cause</v>
      </c>
      <c r="AJ1485" s="56" t="str" cm="1">
        <f t="array" ref="AJ1485">IFERROR(_xlfn.IFS(
AK1485="MPR ISSUE","TX ISSUE",
AK1485="BSS Hardware Issue","RAN ISSUE",
AK1485="Sites strategiques, MLL, Pylone, etc.","ENVTECH",
AK1485="AKTIVCO DEFAUT GE &amp; POWER Cabinet","POWER ISSUE",
AK1485="AKTIVCO Coupure ENEO &amp; Baisse de tension","POWER ISSUE",
AK1485="Coupure ENEO &amp; Baisse de tension","POWER ISSUE",
AK1485="Defaut GE &amp; POWER Cabinet","POWER ISSUE",
AK1485="Sharing","POWER ISSUE",
AK1485="Sites strategiques &amp; DataCenter","POWER ISSUE",
AK1485="Exclu","Exclu",
AK1485="SAT","TX ISSUE",
AK1485="SPARE-ISSUE","SPARE-ISSUE",
AK1485="Fiber CAmtel","TX ISSUE",
AK1485="Fiber AOF","TX ISSUE",
AK1485="Projet OCM (HUAWEI)","TRAVAUX-HUAWEI",
AK1485="Projet OCM (NOKIA)","TRAVAUX -NOKIA",
AK1485="ACCESS-ISSUE","ACCESS-ISSUE",
AK1485="Projet OCM (ZTE, NOKIA, autres projets)","TRAVAUX OCM",
AK1485="No root CAuse","No root cause",
AK1485="ODU HS","TX ISSUE",
AK1485="IP &amp; VLAN","TX ISSUE",
AK1485="Warehouse HUAWEI","SPARE-ISSUE",
AK1485="SPARE-HS","SPARE-ISSUE",
AK1485="Power Telco","RAN ISSUE",AK1485="no impacts","no impacts"
),"")</f>
        <v>No root cause</v>
      </c>
      <c r="AK1485" s="81" t="s">
        <v>5620</v>
      </c>
      <c r="AL1485" s="56" t="str" cm="1">
        <f t="array" ref="AL1485">IFERROR(_xlfn.IFS(
AK1485="MPR ISSUE","ACTIVE",
AK1485="BSS Hardware Issue","ACTIVE",
AK1485="Sites strategiques, MLL, Pylone, etc.","PASSIVE",
AK1485="AKTIVCO DEFAUT GE &amp; POWER Cabinet","PASSIVE",
AK1485="AKTIVCO Coupure ENEO &amp; Baisse de tension","PASSIVE",
AK1485="Coupure ENEO &amp; Baisse de tension","PASSIVE",
AK1485="Defaut GE &amp; POWER Cabinet","PASSIVE",
AK1485="Sharing","PASSIVE",
AK1485="Sites strategiques &amp; DataCenter","PASSIVE",
AK1485="Exclu","Exclu",
AK1485="SAT","ACTIVE",
AK1485="SPARE-ISSUE","SPARE-ISSUE",
AK1485="Fiber CAmtel","ACTIVE",
AK1485="Fiber AOF","ACTIVE",
AK1485="Projet OCM (HUAWEI)","PLANNED WORKS",
AK1485="Projet OCM (NOKIA)","PLANNED WORKS",
AK1485="ACCESS-ISSUE","ACCESS-ISSUE",
AK1485="Projet OCM (ZTE, NOKIA, autres projets)","PLANNED WORKS",
AK1485="No root CAuse","No root cause",
AK1485="ODU HS","ACTIVE",
AK1485="IP &amp; VLAN","ACTIVE",
AK1485="Warehouse HUAWEI","SPARE-ISSUE",
AK1485="SPARE-HS","SPARE-ISSUE",
AK1485="Power Telco","ACTIVE", AK1485="no impacts","no impacts"
),"")</f>
        <v>No root cause</v>
      </c>
      <c r="AM1485" s="108" t="s">
        <v>5537</v>
      </c>
      <c r="AN1485" s="117" t="s">
        <v>4718</v>
      </c>
      <c r="AP1485" s="23" t="s">
        <v>5537</v>
      </c>
      <c r="AQ1485" s="23" t="s">
        <v>5537</v>
      </c>
      <c r="AR1485" s="7"/>
      <c r="AS1485" s="6"/>
      <c r="AT1485" s="7"/>
      <c r="AU1485" s="3" t="s">
        <v>5537</v>
      </c>
      <c r="AV1485" s="24" t="s">
        <v>5537</v>
      </c>
      <c r="AW1485" s="24" t="s">
        <v>5537</v>
      </c>
      <c r="AX1485" s="24" t="s">
        <v>5537</v>
      </c>
      <c r="AY1485" s="24" t="s">
        <v>5537</v>
      </c>
      <c r="AZ1485" s="24" t="s">
        <v>5537</v>
      </c>
      <c r="BA1485" s="24" t="s">
        <v>5537</v>
      </c>
      <c r="BB1485" s="24" t="s">
        <v>5537</v>
      </c>
      <c r="BC1485" s="24" t="s">
        <v>5537</v>
      </c>
      <c r="BD1485" s="24" t="s">
        <v>5537</v>
      </c>
      <c r="BE1485" s="24" t="s">
        <v>5537</v>
      </c>
      <c r="BF1485" s="24" t="s">
        <v>5537</v>
      </c>
      <c r="BG1485" s="24" t="s">
        <v>5537</v>
      </c>
      <c r="BH1485" s="24" t="s">
        <v>5537</v>
      </c>
      <c r="BI1485" s="9" t="s">
        <v>5537</v>
      </c>
      <c r="BJ1485" s="14"/>
      <c r="BK1485" s="14" t="s">
        <v>5537</v>
      </c>
      <c r="BL1485" s="14" t="str">
        <f>_xlfn.XLOOKUP(B1485,'[4]cell downs 18042026 17h'!$B:$B,'[4]cell downs 18042026 17h'!$B:$B,"")</f>
        <v/>
      </c>
      <c r="BM1485" s="14" t="str">
        <f>_xlfn.XLOOKUP(B1485,'[5]Cells Huawei 19042026 15h'!$B:$B,'[5]Cells Huawei 19042026 15h'!$B:$B,"")</f>
        <v/>
      </c>
      <c r="BN1485" s="9" t="str">
        <f>_xlfn.XLOOKUP(B1485,'[6]cells down 19042026 9H40'!$B:$B,'[6]cells down 19042026 9H40'!$B:$B,"")</f>
        <v/>
      </c>
      <c r="BO1485" s="9" t="s">
        <v>4718</v>
      </c>
      <c r="BP1485" s="9" t="s">
        <v>1713</v>
      </c>
    </row>
    <row r="1486" spans="1:68" s="9" customFormat="1" x14ac:dyDescent="0.35">
      <c r="A1486" s="1" t="s">
        <v>4805</v>
      </c>
      <c r="B1486" s="8" t="s">
        <v>4806</v>
      </c>
      <c r="C1486" s="3" t="str">
        <f>_xlfn.XLOOKUP(B1486,'[1]daily break down'!$D:$D,'[1]daily break down'!$E:$E,"")</f>
        <v>CENTRE</v>
      </c>
      <c r="D1486" s="1" t="s">
        <v>21</v>
      </c>
      <c r="E1486" s="1" t="s">
        <v>188</v>
      </c>
      <c r="F1486" s="3" t="s">
        <v>37</v>
      </c>
      <c r="G1486" s="1" t="s">
        <v>4805</v>
      </c>
      <c r="H1486" s="40" t="str">
        <f>_xlfn.XLOOKUP(B1486,[2]CALCULATION!$B:$B,[2]CALCULATION!$H:$H,"")</f>
        <v>NOKIA</v>
      </c>
      <c r="I1486" s="34">
        <v>0</v>
      </c>
      <c r="J1486" s="34">
        <v>0</v>
      </c>
      <c r="K1486" s="34">
        <v>0</v>
      </c>
      <c r="L1486" s="34">
        <v>0</v>
      </c>
      <c r="M1486" s="34">
        <v>0</v>
      </c>
      <c r="N1486" s="34">
        <v>0</v>
      </c>
      <c r="O1486" s="34">
        <v>5.500000290841775E-2</v>
      </c>
      <c r="P1486" s="34">
        <v>0</v>
      </c>
      <c r="Q1486" s="34">
        <v>0</v>
      </c>
      <c r="R1486" s="34">
        <v>0</v>
      </c>
      <c r="S1486" s="109">
        <v>0</v>
      </c>
      <c r="T1486" s="109">
        <f>_xlfn.XLOOKUP(B1486,'[3]Nur des jours'!$B:$B,'[3]Nur des jours'!$U:$U,"")</f>
        <v>0</v>
      </c>
      <c r="U1486" s="109">
        <v>0</v>
      </c>
      <c r="V1486" s="109">
        <v>0</v>
      </c>
      <c r="W1486" s="109">
        <v>0</v>
      </c>
      <c r="X1486" s="109">
        <v>0</v>
      </c>
      <c r="Y1486" s="109">
        <v>0</v>
      </c>
      <c r="Z1486" s="109">
        <v>0</v>
      </c>
      <c r="AA1486" s="109">
        <v>0</v>
      </c>
      <c r="AB1486" s="109">
        <v>0</v>
      </c>
      <c r="AC1486" s="109">
        <v>0</v>
      </c>
      <c r="AD1486" s="109">
        <v>0</v>
      </c>
      <c r="AE1486" s="109">
        <v>0</v>
      </c>
      <c r="AF1486" s="109">
        <v>0</v>
      </c>
      <c r="AG1486" s="57" t="str">
        <f>_xlfn.XLOOKUP(B1486,[3]CALCULATION!$B:$B,[3]CALCULATION!$M:$M,"")</f>
        <v>Operationnel</v>
      </c>
      <c r="AH1486" s="57"/>
      <c r="AI1486" s="56" t="str" cm="1">
        <f t="array" ref="AI1486">IFERROR(_xlfn.IFS(
AK1486="MPR ISSUE","PDH",
AK1486="BSS Hardware Issue","BSS",
AK1486="Sites strategiques, MLL, Pylone, etc.","ENVTECH",
AK1486="AKTIVCO DEFAUT GE &amp; POWER Cabinet","AKTIVCO",
AK1486="AKTIVCO Coupure ENEO &amp; Baisse de tension","AKTIVCO GRID ONLY",
AK1486="Coupure ENEO &amp; Baisse de tension","IHS GRID ONLY",
AK1486="Defaut GE &amp; POWER Cabinet","IHS",
AK1486="Sharing","Partners",
AK1486="Sites strategiques &amp; DataCenter","SST &amp; DC",
AK1486="Exclu","Exclu",
AK1486="SAT","SAT",
AK1486="SPARE-ISSUE","SPARE-ISSUE",
AK1486="Fiber CAmtel","TRANS_FO_CAMTEL",
AK1486="Fiber AOF","Fiber AOF",
AK1486="Projet OCM (HUAWEI)","TRAVAUX-HUAWEI",
AK1486="Projet OCM (NOKIA)","TRAVAUX-NOKIA",
AK1486="ACCESS-ISSUE","ACCESS-ISSUE",
AK1486="Projet OCM (ZTE, NOKIA, autres projets)","TRAVAUX OCM",
AK1486="No root CAuse","No root cause",
AK1486="ODU HS","PDH",
AK1486="IP &amp; VLAN","PDH",
AK1486="Warehouse HUAWEI","SPARE-ISSUE",
AK1486="SPARE-HS","SPARE-ISSUE",
AK1486="Power Telco","BSS",AK1486="no impacts","no impacts"
),"")</f>
        <v>No root cause</v>
      </c>
      <c r="AJ1486" s="56" t="str" cm="1">
        <f t="array" ref="AJ1486">IFERROR(_xlfn.IFS(
AK1486="MPR ISSUE","TX ISSUE",
AK1486="BSS Hardware Issue","RAN ISSUE",
AK1486="Sites strategiques, MLL, Pylone, etc.","ENVTECH",
AK1486="AKTIVCO DEFAUT GE &amp; POWER Cabinet","POWER ISSUE",
AK1486="AKTIVCO Coupure ENEO &amp; Baisse de tension","POWER ISSUE",
AK1486="Coupure ENEO &amp; Baisse de tension","POWER ISSUE",
AK1486="Defaut GE &amp; POWER Cabinet","POWER ISSUE",
AK1486="Sharing","POWER ISSUE",
AK1486="Sites strategiques &amp; DataCenter","POWER ISSUE",
AK1486="Exclu","Exclu",
AK1486="SAT","TX ISSUE",
AK1486="SPARE-ISSUE","SPARE-ISSUE",
AK1486="Fiber CAmtel","TX ISSUE",
AK1486="Fiber AOF","TX ISSUE",
AK1486="Projet OCM (HUAWEI)","TRAVAUX-HUAWEI",
AK1486="Projet OCM (NOKIA)","TRAVAUX -NOKIA",
AK1486="ACCESS-ISSUE","ACCESS-ISSUE",
AK1486="Projet OCM (ZTE, NOKIA, autres projets)","TRAVAUX OCM",
AK1486="No root CAuse","No root cause",
AK1486="ODU HS","TX ISSUE",
AK1486="IP &amp; VLAN","TX ISSUE",
AK1486="Warehouse HUAWEI","SPARE-ISSUE",
AK1486="SPARE-HS","SPARE-ISSUE",
AK1486="Power Telco","RAN ISSUE",AK1486="no impacts","no impacts"
),"")</f>
        <v>No root cause</v>
      </c>
      <c r="AK1486" s="81" t="s">
        <v>5620</v>
      </c>
      <c r="AL1486" s="56" t="str" cm="1">
        <f t="array" ref="AL1486">IFERROR(_xlfn.IFS(
AK1486="MPR ISSUE","ACTIVE",
AK1486="BSS Hardware Issue","ACTIVE",
AK1486="Sites strategiques, MLL, Pylone, etc.","PASSIVE",
AK1486="AKTIVCO DEFAUT GE &amp; POWER Cabinet","PASSIVE",
AK1486="AKTIVCO Coupure ENEO &amp; Baisse de tension","PASSIVE",
AK1486="Coupure ENEO &amp; Baisse de tension","PASSIVE",
AK1486="Defaut GE &amp; POWER Cabinet","PASSIVE",
AK1486="Sharing","PASSIVE",
AK1486="Sites strategiques &amp; DataCenter","PASSIVE",
AK1486="Exclu","Exclu",
AK1486="SAT","ACTIVE",
AK1486="SPARE-ISSUE","SPARE-ISSUE",
AK1486="Fiber CAmtel","ACTIVE",
AK1486="Fiber AOF","ACTIVE",
AK1486="Projet OCM (HUAWEI)","PLANNED WORKS",
AK1486="Projet OCM (NOKIA)","PLANNED WORKS",
AK1486="ACCESS-ISSUE","ACCESS-ISSUE",
AK1486="Projet OCM (ZTE, NOKIA, autres projets)","PLANNED WORKS",
AK1486="No root CAuse","No root cause",
AK1486="ODU HS","ACTIVE",
AK1486="IP &amp; VLAN","ACTIVE",
AK1486="Warehouse HUAWEI","SPARE-ISSUE",
AK1486="SPARE-HS","SPARE-ISSUE",
AK1486="Power Telco","ACTIVE", AK1486="no impacts","no impacts"
),"")</f>
        <v>No root cause</v>
      </c>
      <c r="AM1486" s="108" t="s">
        <v>5537</v>
      </c>
      <c r="AN1486" s="117" t="s">
        <v>4806</v>
      </c>
      <c r="AP1486" s="23" t="s">
        <v>5537</v>
      </c>
      <c r="AQ1486" s="23" t="s">
        <v>5537</v>
      </c>
      <c r="AR1486" s="7"/>
      <c r="AS1486" s="6"/>
      <c r="AT1486" s="7"/>
      <c r="AU1486" s="3" t="s">
        <v>5537</v>
      </c>
      <c r="AV1486" s="24" t="s">
        <v>5537</v>
      </c>
      <c r="AW1486" s="24" t="s">
        <v>5537</v>
      </c>
      <c r="AX1486" s="24" t="s">
        <v>5537</v>
      </c>
      <c r="AY1486" s="24" t="s">
        <v>5537</v>
      </c>
      <c r="AZ1486" s="24" t="s">
        <v>5537</v>
      </c>
      <c r="BA1486" s="24" t="s">
        <v>5537</v>
      </c>
      <c r="BB1486" s="24" t="s">
        <v>5537</v>
      </c>
      <c r="BC1486" s="24" t="s">
        <v>5537</v>
      </c>
      <c r="BD1486" s="24" t="s">
        <v>5537</v>
      </c>
      <c r="BE1486" s="24" t="s">
        <v>5537</v>
      </c>
      <c r="BF1486" s="24" t="s">
        <v>5537</v>
      </c>
      <c r="BG1486" s="24" t="s">
        <v>5537</v>
      </c>
      <c r="BH1486" s="24" t="s">
        <v>5537</v>
      </c>
      <c r="BI1486" s="9" t="s">
        <v>5537</v>
      </c>
      <c r="BJ1486" s="14"/>
      <c r="BK1486" s="14" t="s">
        <v>5537</v>
      </c>
      <c r="BL1486" s="14" t="str">
        <f>_xlfn.XLOOKUP(B1486,'[4]cell downs 18042026 17h'!$B:$B,'[4]cell downs 18042026 17h'!$B:$B,"")</f>
        <v/>
      </c>
      <c r="BM1486" s="14" t="str">
        <f>_xlfn.XLOOKUP(B1486,'[5]Cells Huawei 19042026 15h'!$B:$B,'[5]Cells Huawei 19042026 15h'!$B:$B,"")</f>
        <v/>
      </c>
      <c r="BN1486" s="9" t="str">
        <f>_xlfn.XLOOKUP(B1486,'[6]cells down 19042026 9H40'!$B:$B,'[6]cells down 19042026 9H40'!$B:$B,"")</f>
        <v/>
      </c>
      <c r="BO1486" s="9" t="s">
        <v>5537</v>
      </c>
      <c r="BP1486" s="9" t="s">
        <v>5537</v>
      </c>
    </row>
    <row r="1487" spans="1:68" s="9" customFormat="1" x14ac:dyDescent="0.35">
      <c r="A1487" s="1" t="s">
        <v>2048</v>
      </c>
      <c r="B1487" s="8" t="s">
        <v>2049</v>
      </c>
      <c r="C1487" s="3" t="str">
        <f>_xlfn.XLOOKUP(B1487,'[1]daily break down'!$D:$D,'[1]daily break down'!$E:$E,"")</f>
        <v>ADAMAOUA</v>
      </c>
      <c r="D1487" s="1" t="s">
        <v>11</v>
      </c>
      <c r="E1487" s="1" t="s">
        <v>12</v>
      </c>
      <c r="F1487" s="3" t="s">
        <v>90</v>
      </c>
      <c r="G1487" s="1" t="s">
        <v>2050</v>
      </c>
      <c r="H1487" s="40" t="str">
        <f>_xlfn.XLOOKUP(B1487,[2]CALCULATION!$B:$B,[2]CALCULATION!$H:$H,"")</f>
        <v>NOKIA</v>
      </c>
      <c r="I1487" s="34">
        <v>0</v>
      </c>
      <c r="J1487" s="34">
        <v>0</v>
      </c>
      <c r="K1487" s="34">
        <v>0</v>
      </c>
      <c r="L1487" s="34">
        <v>0</v>
      </c>
      <c r="M1487" s="34">
        <v>0</v>
      </c>
      <c r="N1487" s="34">
        <v>0</v>
      </c>
      <c r="O1487" s="34">
        <v>0</v>
      </c>
      <c r="P1487" s="34">
        <v>0</v>
      </c>
      <c r="Q1487" s="34">
        <v>0</v>
      </c>
      <c r="R1487" s="34">
        <v>0</v>
      </c>
      <c r="S1487" s="109">
        <v>0</v>
      </c>
      <c r="T1487" s="109">
        <f>_xlfn.XLOOKUP(B1487,'[3]Nur des jours'!$B:$B,'[3]Nur des jours'!$U:$U,"")</f>
        <v>0</v>
      </c>
      <c r="U1487" s="109">
        <v>0</v>
      </c>
      <c r="V1487" s="109">
        <v>0</v>
      </c>
      <c r="W1487" s="109">
        <v>0</v>
      </c>
      <c r="X1487" s="109">
        <v>0</v>
      </c>
      <c r="Y1487" s="109">
        <v>0</v>
      </c>
      <c r="Z1487" s="109">
        <v>0</v>
      </c>
      <c r="AA1487" s="109">
        <v>0</v>
      </c>
      <c r="AB1487" s="109">
        <v>0</v>
      </c>
      <c r="AC1487" s="109">
        <v>0</v>
      </c>
      <c r="AD1487" s="109">
        <v>0</v>
      </c>
      <c r="AE1487" s="109">
        <v>0</v>
      </c>
      <c r="AF1487" s="109">
        <v>0</v>
      </c>
      <c r="AG1487" s="57" t="str">
        <f>_xlfn.XLOOKUP(B1487,[3]CALCULATION!$B:$B,[3]CALCULATION!$M:$M,"")</f>
        <v>Operationnel</v>
      </c>
      <c r="AH1487" s="57"/>
      <c r="AI1487" s="56" t="str" cm="1">
        <f t="array" ref="AI1487">IFERROR(_xlfn.IFS(
AK1487="MPR ISSUE","PDH",
AK1487="BSS Hardware Issue","BSS",
AK1487="Sites strategiques, MLL, Pylone, etc.","ENVTECH",
AK1487="AKTIVCO DEFAUT GE &amp; POWER Cabinet","AKTIVCO",
AK1487="AKTIVCO Coupure ENEO &amp; Baisse de tension","AKTIVCO GRID ONLY",
AK1487="Coupure ENEO &amp; Baisse de tension","IHS GRID ONLY",
AK1487="Defaut GE &amp; POWER Cabinet","IHS",
AK1487="Sharing","Partners",
AK1487="Sites strategiques &amp; DataCenter","SST &amp; DC",
AK1487="Exclu","Exclu",
AK1487="SAT","SAT",
AK1487="SPARE-ISSUE","SPARE-ISSUE",
AK1487="Fiber CAmtel","TRANS_FO_CAMTEL",
AK1487="Fiber AOF","Fiber AOF",
AK1487="Projet OCM (HUAWEI)","TRAVAUX-HUAWEI",
AK1487="Projet OCM (NOKIA)","TRAVAUX-NOKIA",
AK1487="ACCESS-ISSUE","ACCESS-ISSUE",
AK1487="Projet OCM (ZTE, NOKIA, autres projets)","TRAVAUX OCM",
AK1487="No root CAuse","No root cause",
AK1487="ODU HS","PDH",
AK1487="IP &amp; VLAN","PDH",
AK1487="Warehouse HUAWEI","SPARE-ISSUE",
AK1487="SPARE-HS","SPARE-ISSUE",
AK1487="Power Telco","BSS",AK1487="no impacts","no impacts"
),"")</f>
        <v>No root cause</v>
      </c>
      <c r="AJ1487" s="56" t="str" cm="1">
        <f t="array" ref="AJ1487">IFERROR(_xlfn.IFS(
AK1487="MPR ISSUE","TX ISSUE",
AK1487="BSS Hardware Issue","RAN ISSUE",
AK1487="Sites strategiques, MLL, Pylone, etc.","ENVTECH",
AK1487="AKTIVCO DEFAUT GE &amp; POWER Cabinet","POWER ISSUE",
AK1487="AKTIVCO Coupure ENEO &amp; Baisse de tension","POWER ISSUE",
AK1487="Coupure ENEO &amp; Baisse de tension","POWER ISSUE",
AK1487="Defaut GE &amp; POWER Cabinet","POWER ISSUE",
AK1487="Sharing","POWER ISSUE",
AK1487="Sites strategiques &amp; DataCenter","POWER ISSUE",
AK1487="Exclu","Exclu",
AK1487="SAT","TX ISSUE",
AK1487="SPARE-ISSUE","SPARE-ISSUE",
AK1487="Fiber CAmtel","TX ISSUE",
AK1487="Fiber AOF","TX ISSUE",
AK1487="Projet OCM (HUAWEI)","TRAVAUX-HUAWEI",
AK1487="Projet OCM (NOKIA)","TRAVAUX -NOKIA",
AK1487="ACCESS-ISSUE","ACCESS-ISSUE",
AK1487="Projet OCM (ZTE, NOKIA, autres projets)","TRAVAUX OCM",
AK1487="No root CAuse","No root cause",
AK1487="ODU HS","TX ISSUE",
AK1487="IP &amp; VLAN","TX ISSUE",
AK1487="Warehouse HUAWEI","SPARE-ISSUE",
AK1487="SPARE-HS","SPARE-ISSUE",
AK1487="Power Telco","RAN ISSUE",AK1487="no impacts","no impacts"
),"")</f>
        <v>No root cause</v>
      </c>
      <c r="AK1487" s="81" t="s">
        <v>5620</v>
      </c>
      <c r="AL1487" s="56" t="str" cm="1">
        <f t="array" ref="AL1487">IFERROR(_xlfn.IFS(
AK1487="MPR ISSUE","ACTIVE",
AK1487="BSS Hardware Issue","ACTIVE",
AK1487="Sites strategiques, MLL, Pylone, etc.","PASSIVE",
AK1487="AKTIVCO DEFAUT GE &amp; POWER Cabinet","PASSIVE",
AK1487="AKTIVCO Coupure ENEO &amp; Baisse de tension","PASSIVE",
AK1487="Coupure ENEO &amp; Baisse de tension","PASSIVE",
AK1487="Defaut GE &amp; POWER Cabinet","PASSIVE",
AK1487="Sharing","PASSIVE",
AK1487="Sites strategiques &amp; DataCenter","PASSIVE",
AK1487="Exclu","Exclu",
AK1487="SAT","ACTIVE",
AK1487="SPARE-ISSUE","SPARE-ISSUE",
AK1487="Fiber CAmtel","ACTIVE",
AK1487="Fiber AOF","ACTIVE",
AK1487="Projet OCM (HUAWEI)","PLANNED WORKS",
AK1487="Projet OCM (NOKIA)","PLANNED WORKS",
AK1487="ACCESS-ISSUE","ACCESS-ISSUE",
AK1487="Projet OCM (ZTE, NOKIA, autres projets)","PLANNED WORKS",
AK1487="No root CAuse","No root cause",
AK1487="ODU HS","ACTIVE",
AK1487="IP &amp; VLAN","ACTIVE",
AK1487="Warehouse HUAWEI","SPARE-ISSUE",
AK1487="SPARE-HS","SPARE-ISSUE",
AK1487="Power Telco","ACTIVE", AK1487="no impacts","no impacts"
),"")</f>
        <v>No root cause</v>
      </c>
      <c r="AM1487" s="108" t="s">
        <v>5537</v>
      </c>
      <c r="AN1487" s="117" t="s">
        <v>2049</v>
      </c>
      <c r="AP1487" s="23" t="s">
        <v>5537</v>
      </c>
      <c r="AQ1487" s="23" t="s">
        <v>5537</v>
      </c>
      <c r="AR1487" s="7"/>
      <c r="AS1487" s="6"/>
      <c r="AT1487" s="7"/>
      <c r="AU1487" s="3" t="s">
        <v>5537</v>
      </c>
      <c r="AV1487" s="24" t="s">
        <v>5537</v>
      </c>
      <c r="AW1487" s="24" t="s">
        <v>5537</v>
      </c>
      <c r="AX1487" s="24" t="s">
        <v>5537</v>
      </c>
      <c r="AY1487" s="24" t="s">
        <v>5537</v>
      </c>
      <c r="AZ1487" s="24" t="s">
        <v>5537</v>
      </c>
      <c r="BA1487" s="24" t="s">
        <v>5537</v>
      </c>
      <c r="BB1487" s="24" t="s">
        <v>5537</v>
      </c>
      <c r="BC1487" s="24" t="s">
        <v>5537</v>
      </c>
      <c r="BD1487" s="24" t="s">
        <v>5537</v>
      </c>
      <c r="BE1487" s="24" t="s">
        <v>5537</v>
      </c>
      <c r="BF1487" s="24" t="s">
        <v>5537</v>
      </c>
      <c r="BG1487" s="24" t="s">
        <v>5537</v>
      </c>
      <c r="BH1487" s="24" t="s">
        <v>5537</v>
      </c>
      <c r="BI1487" s="9" t="s">
        <v>5537</v>
      </c>
      <c r="BJ1487" s="14"/>
      <c r="BK1487" s="14" t="s">
        <v>5537</v>
      </c>
      <c r="BL1487" s="14" t="str">
        <f>_xlfn.XLOOKUP(B1487,'[4]cell downs 18042026 17h'!$B:$B,'[4]cell downs 18042026 17h'!$B:$B,"")</f>
        <v/>
      </c>
      <c r="BM1487" s="14" t="str">
        <f>_xlfn.XLOOKUP(B1487,'[5]Cells Huawei 19042026 15h'!$B:$B,'[5]Cells Huawei 19042026 15h'!$B:$B,"")</f>
        <v/>
      </c>
      <c r="BN1487" s="9" t="str">
        <f>_xlfn.XLOOKUP(B1487,'[6]cells down 19042026 9H40'!$B:$B,'[6]cells down 19042026 9H40'!$B:$B,"")</f>
        <v/>
      </c>
      <c r="BO1487" s="9" t="s">
        <v>2049</v>
      </c>
      <c r="BP1487" s="9" t="s">
        <v>5537</v>
      </c>
    </row>
    <row r="1488" spans="1:68" s="9" customFormat="1" x14ac:dyDescent="0.35">
      <c r="A1488" s="1" t="s">
        <v>2277</v>
      </c>
      <c r="B1488" s="8" t="s">
        <v>2278</v>
      </c>
      <c r="C1488" s="3" t="str">
        <f>_xlfn.XLOOKUP(B1488,'[1]daily break down'!$D:$D,'[1]daily break down'!$E:$E,"")</f>
        <v>Yaounde</v>
      </c>
      <c r="D1488" s="1" t="s">
        <v>11</v>
      </c>
      <c r="E1488" s="1" t="s">
        <v>12</v>
      </c>
      <c r="F1488" s="3" t="s">
        <v>37</v>
      </c>
      <c r="G1488" s="1" t="s">
        <v>38</v>
      </c>
      <c r="H1488" s="41" t="str">
        <f>_xlfn.XLOOKUP(B1488,[2]CALCULATION!$B:$B,[2]CALCULATION!$H:$H,"")</f>
        <v>ZTE</v>
      </c>
      <c r="I1488" s="34">
        <v>0</v>
      </c>
      <c r="J1488" s="34">
        <v>0</v>
      </c>
      <c r="K1488" s="34">
        <v>0</v>
      </c>
      <c r="L1488" s="34">
        <v>0</v>
      </c>
      <c r="M1488" s="34">
        <v>0</v>
      </c>
      <c r="N1488" s="34">
        <v>0</v>
      </c>
      <c r="O1488" s="34">
        <v>0</v>
      </c>
      <c r="P1488" s="34">
        <v>2.0828517862187641</v>
      </c>
      <c r="Q1488" s="34">
        <v>0</v>
      </c>
      <c r="R1488" s="34">
        <v>0</v>
      </c>
      <c r="S1488" s="109">
        <v>0</v>
      </c>
      <c r="T1488" s="109">
        <f>_xlfn.XLOOKUP(B1488,'[3]Nur des jours'!$B:$B,'[3]Nur des jours'!$U:$U,"")</f>
        <v>0</v>
      </c>
      <c r="U1488" s="109">
        <v>0</v>
      </c>
      <c r="V1488" s="109">
        <v>0</v>
      </c>
      <c r="W1488" s="109">
        <v>0</v>
      </c>
      <c r="X1488" s="109">
        <v>0</v>
      </c>
      <c r="Y1488" s="109">
        <v>0</v>
      </c>
      <c r="Z1488" s="109">
        <v>0</v>
      </c>
      <c r="AA1488" s="109">
        <v>0</v>
      </c>
      <c r="AB1488" s="109">
        <v>0</v>
      </c>
      <c r="AC1488" s="109">
        <v>0</v>
      </c>
      <c r="AD1488" s="109">
        <v>0</v>
      </c>
      <c r="AE1488" s="109">
        <v>0</v>
      </c>
      <c r="AF1488" s="109">
        <v>0</v>
      </c>
      <c r="AG1488" s="57" t="str">
        <f>_xlfn.XLOOKUP(B1488,[3]CALCULATION!$B:$B,[3]CALCULATION!$M:$M,"")</f>
        <v>Operationnel</v>
      </c>
      <c r="AH1488" s="57"/>
      <c r="AI1488" s="56" t="str" cm="1">
        <f t="array" ref="AI1488">IFERROR(_xlfn.IFS(
AK1488="MPR ISSUE","PDH",
AK1488="BSS Hardware Issue","BSS",
AK1488="Sites strategiques, MLL, Pylone, etc.","ENVTECH",
AK1488="AKTIVCO DEFAUT GE &amp; POWER Cabinet","AKTIVCO",
AK1488="AKTIVCO Coupure ENEO &amp; Baisse de tension","AKTIVCO GRID ONLY",
AK1488="Coupure ENEO &amp; Baisse de tension","IHS GRID ONLY",
AK1488="Defaut GE &amp; POWER Cabinet","IHS",
AK1488="Sharing","Partners",
AK1488="Sites strategiques &amp; DataCenter","SST &amp; DC",
AK1488="Exclu","Exclu",
AK1488="SAT","SAT",
AK1488="SPARE-ISSUE","SPARE-ISSUE",
AK1488="Fiber CAmtel","TRANS_FO_CAMTEL",
AK1488="Fiber AOF","Fiber AOF",
AK1488="Projet OCM (HUAWEI)","TRAVAUX-HUAWEI",
AK1488="Projet OCM (NOKIA)","TRAVAUX-NOKIA",
AK1488="ACCESS-ISSUE","ACCESS-ISSUE",
AK1488="Projet OCM (ZTE, NOKIA, autres projets)","TRAVAUX OCM",
AK1488="No root CAuse","No root cause",
AK1488="ODU HS","PDH",
AK1488="IP &amp; VLAN","PDH",
AK1488="Warehouse HUAWEI","SPARE-ISSUE",
AK1488="SPARE-HS","SPARE-ISSUE",
AK1488="Power Telco","BSS",AK1488="no impacts","no impacts"
),"")</f>
        <v>No root cause</v>
      </c>
      <c r="AJ1488" s="56" t="str" cm="1">
        <f t="array" ref="AJ1488">IFERROR(_xlfn.IFS(
AK1488="MPR ISSUE","TX ISSUE",
AK1488="BSS Hardware Issue","RAN ISSUE",
AK1488="Sites strategiques, MLL, Pylone, etc.","ENVTECH",
AK1488="AKTIVCO DEFAUT GE &amp; POWER Cabinet","POWER ISSUE",
AK1488="AKTIVCO Coupure ENEO &amp; Baisse de tension","POWER ISSUE",
AK1488="Coupure ENEO &amp; Baisse de tension","POWER ISSUE",
AK1488="Defaut GE &amp; POWER Cabinet","POWER ISSUE",
AK1488="Sharing","POWER ISSUE",
AK1488="Sites strategiques &amp; DataCenter","POWER ISSUE",
AK1488="Exclu","Exclu",
AK1488="SAT","TX ISSUE",
AK1488="SPARE-ISSUE","SPARE-ISSUE",
AK1488="Fiber CAmtel","TX ISSUE",
AK1488="Fiber AOF","TX ISSUE",
AK1488="Projet OCM (HUAWEI)","TRAVAUX-HUAWEI",
AK1488="Projet OCM (NOKIA)","TRAVAUX -NOKIA",
AK1488="ACCESS-ISSUE","ACCESS-ISSUE",
AK1488="Projet OCM (ZTE, NOKIA, autres projets)","TRAVAUX OCM",
AK1488="No root CAuse","No root cause",
AK1488="ODU HS","TX ISSUE",
AK1488="IP &amp; VLAN","TX ISSUE",
AK1488="Warehouse HUAWEI","SPARE-ISSUE",
AK1488="SPARE-HS","SPARE-ISSUE",
AK1488="Power Telco","RAN ISSUE",AK1488="no impacts","no impacts"
),"")</f>
        <v>No root cause</v>
      </c>
      <c r="AK1488" s="81" t="s">
        <v>5620</v>
      </c>
      <c r="AL1488" s="56" t="str" cm="1">
        <f t="array" ref="AL1488">IFERROR(_xlfn.IFS(
AK1488="MPR ISSUE","ACTIVE",
AK1488="BSS Hardware Issue","ACTIVE",
AK1488="Sites strategiques, MLL, Pylone, etc.","PASSIVE",
AK1488="AKTIVCO DEFAUT GE &amp; POWER Cabinet","PASSIVE",
AK1488="AKTIVCO Coupure ENEO &amp; Baisse de tension","PASSIVE",
AK1488="Coupure ENEO &amp; Baisse de tension","PASSIVE",
AK1488="Defaut GE &amp; POWER Cabinet","PASSIVE",
AK1488="Sharing","PASSIVE",
AK1488="Sites strategiques &amp; DataCenter","PASSIVE",
AK1488="Exclu","Exclu",
AK1488="SAT","ACTIVE",
AK1488="SPARE-ISSUE","SPARE-ISSUE",
AK1488="Fiber CAmtel","ACTIVE",
AK1488="Fiber AOF","ACTIVE",
AK1488="Projet OCM (HUAWEI)","PLANNED WORKS",
AK1488="Projet OCM (NOKIA)","PLANNED WORKS",
AK1488="ACCESS-ISSUE","ACCESS-ISSUE",
AK1488="Projet OCM (ZTE, NOKIA, autres projets)","PLANNED WORKS",
AK1488="No root CAuse","No root cause",
AK1488="ODU HS","ACTIVE",
AK1488="IP &amp; VLAN","ACTIVE",
AK1488="Warehouse HUAWEI","SPARE-ISSUE",
AK1488="SPARE-HS","SPARE-ISSUE",
AK1488="Power Telco","ACTIVE", AK1488="no impacts","no impacts"
),"")</f>
        <v>No root cause</v>
      </c>
      <c r="AM1488" s="108" t="s">
        <v>5537</v>
      </c>
      <c r="AN1488" s="117" t="s">
        <v>2278</v>
      </c>
      <c r="AP1488" s="23" t="s">
        <v>5537</v>
      </c>
      <c r="AQ1488" s="23" t="s">
        <v>5537</v>
      </c>
      <c r="AR1488" s="7"/>
      <c r="AS1488" s="6"/>
      <c r="AT1488" s="7"/>
      <c r="AU1488" s="3" t="s">
        <v>5537</v>
      </c>
      <c r="AV1488" s="24" t="s">
        <v>5537</v>
      </c>
      <c r="AW1488" s="24" t="s">
        <v>5537</v>
      </c>
      <c r="AX1488" s="24" t="s">
        <v>5537</v>
      </c>
      <c r="AY1488" s="24" t="s">
        <v>5537</v>
      </c>
      <c r="AZ1488" s="24" t="s">
        <v>5537</v>
      </c>
      <c r="BA1488" s="24" t="s">
        <v>5537</v>
      </c>
      <c r="BB1488" s="24" t="s">
        <v>5537</v>
      </c>
      <c r="BC1488" s="24" t="s">
        <v>5537</v>
      </c>
      <c r="BD1488" s="24" t="s">
        <v>5537</v>
      </c>
      <c r="BE1488" s="24" t="s">
        <v>5537</v>
      </c>
      <c r="BF1488" s="24" t="s">
        <v>5537</v>
      </c>
      <c r="BG1488" s="24" t="s">
        <v>5537</v>
      </c>
      <c r="BH1488" s="24" t="s">
        <v>5537</v>
      </c>
      <c r="BI1488" s="9" t="s">
        <v>5537</v>
      </c>
      <c r="BJ1488" s="14"/>
      <c r="BK1488" s="14" t="s">
        <v>5537</v>
      </c>
      <c r="BL1488" s="14" t="str">
        <f>_xlfn.XLOOKUP(B1488,'[4]cell downs 18042026 17h'!$B:$B,'[4]cell downs 18042026 17h'!$B:$B,"")</f>
        <v/>
      </c>
      <c r="BM1488" s="14" t="str">
        <f>_xlfn.XLOOKUP(B1488,'[5]Cells Huawei 19042026 15h'!$B:$B,'[5]Cells Huawei 19042026 15h'!$B:$B,"")</f>
        <v/>
      </c>
      <c r="BN1488" s="9" t="str">
        <f>_xlfn.XLOOKUP(B1488,'[6]cells down 19042026 9H40'!$B:$B,'[6]cells down 19042026 9H40'!$B:$B,"")</f>
        <v/>
      </c>
      <c r="BO1488" s="9" t="s">
        <v>2278</v>
      </c>
      <c r="BP1488" s="9" t="s">
        <v>594</v>
      </c>
    </row>
    <row r="1489" spans="1:68" s="9" customFormat="1" x14ac:dyDescent="0.35">
      <c r="A1489" s="1" t="s">
        <v>2254</v>
      </c>
      <c r="B1489" s="8" t="s">
        <v>2255</v>
      </c>
      <c r="C1489" s="3" t="str">
        <f>_xlfn.XLOOKUP(B1489,'[1]daily break down'!$D:$D,'[1]daily break down'!$E:$E,"")</f>
        <v>Yaounde</v>
      </c>
      <c r="D1489" s="1" t="s">
        <v>11</v>
      </c>
      <c r="E1489" s="1" t="s">
        <v>12</v>
      </c>
      <c r="F1489" s="3" t="s">
        <v>37</v>
      </c>
      <c r="G1489" s="1" t="s">
        <v>38</v>
      </c>
      <c r="H1489" s="41" t="str">
        <f>_xlfn.XLOOKUP(B1489,[2]CALCULATION!$B:$B,[2]CALCULATION!$H:$H,"")</f>
        <v>ZTE</v>
      </c>
      <c r="I1489" s="34">
        <v>0</v>
      </c>
      <c r="J1489" s="34">
        <v>0</v>
      </c>
      <c r="K1489" s="34">
        <v>0</v>
      </c>
      <c r="L1489" s="34">
        <v>0</v>
      </c>
      <c r="M1489" s="34">
        <v>0</v>
      </c>
      <c r="N1489" s="34">
        <v>0</v>
      </c>
      <c r="O1489" s="34">
        <v>0</v>
      </c>
      <c r="P1489" s="34">
        <v>0</v>
      </c>
      <c r="Q1489" s="34">
        <v>0</v>
      </c>
      <c r="R1489" s="34">
        <v>0</v>
      </c>
      <c r="S1489" s="109">
        <v>0</v>
      </c>
      <c r="T1489" s="109">
        <f>_xlfn.XLOOKUP(B1489,'[3]Nur des jours'!$B:$B,'[3]Nur des jours'!$U:$U,"")</f>
        <v>0</v>
      </c>
      <c r="U1489" s="109">
        <v>0</v>
      </c>
      <c r="V1489" s="109">
        <v>0</v>
      </c>
      <c r="W1489" s="109">
        <v>0</v>
      </c>
      <c r="X1489" s="109">
        <v>0</v>
      </c>
      <c r="Y1489" s="109">
        <v>0</v>
      </c>
      <c r="Z1489" s="109">
        <v>0</v>
      </c>
      <c r="AA1489" s="109">
        <v>0</v>
      </c>
      <c r="AB1489" s="109">
        <v>0</v>
      </c>
      <c r="AC1489" s="109">
        <v>0</v>
      </c>
      <c r="AD1489" s="109">
        <v>0</v>
      </c>
      <c r="AE1489" s="109">
        <v>0</v>
      </c>
      <c r="AF1489" s="109">
        <v>0</v>
      </c>
      <c r="AG1489" s="57" t="str">
        <f>_xlfn.XLOOKUP(B1489,[3]CALCULATION!$B:$B,[3]CALCULATION!$M:$M,"")</f>
        <v>Operationnel</v>
      </c>
      <c r="AH1489" s="57"/>
      <c r="AI1489" s="56" t="str" cm="1">
        <f t="array" ref="AI1489">IFERROR(_xlfn.IFS(
AK1489="MPR ISSUE","PDH",
AK1489="BSS Hardware Issue","BSS",
AK1489="Sites strategiques, MLL, Pylone, etc.","ENVTECH",
AK1489="AKTIVCO DEFAUT GE &amp; POWER Cabinet","AKTIVCO",
AK1489="AKTIVCO Coupure ENEO &amp; Baisse de tension","AKTIVCO GRID ONLY",
AK1489="Coupure ENEO &amp; Baisse de tension","IHS GRID ONLY",
AK1489="Defaut GE &amp; POWER Cabinet","IHS",
AK1489="Sharing","Partners",
AK1489="Sites strategiques &amp; DataCenter","SST &amp; DC",
AK1489="Exclu","Exclu",
AK1489="SAT","SAT",
AK1489="SPARE-ISSUE","SPARE-ISSUE",
AK1489="Fiber CAmtel","TRANS_FO_CAMTEL",
AK1489="Fiber AOF","Fiber AOF",
AK1489="Projet OCM (HUAWEI)","TRAVAUX-HUAWEI",
AK1489="Projet OCM (NOKIA)","TRAVAUX-NOKIA",
AK1489="ACCESS-ISSUE","ACCESS-ISSUE",
AK1489="Projet OCM (ZTE, NOKIA, autres projets)","TRAVAUX OCM",
AK1489="No root CAuse","No root cause",
AK1489="ODU HS","PDH",
AK1489="IP &amp; VLAN","PDH",
AK1489="Warehouse HUAWEI","SPARE-ISSUE",
AK1489="SPARE-HS","SPARE-ISSUE",
AK1489="Power Telco","BSS",AK1489="no impacts","no impacts"
),"")</f>
        <v>No root cause</v>
      </c>
      <c r="AJ1489" s="56" t="str" cm="1">
        <f t="array" ref="AJ1489">IFERROR(_xlfn.IFS(
AK1489="MPR ISSUE","TX ISSUE",
AK1489="BSS Hardware Issue","RAN ISSUE",
AK1489="Sites strategiques, MLL, Pylone, etc.","ENVTECH",
AK1489="AKTIVCO DEFAUT GE &amp; POWER Cabinet","POWER ISSUE",
AK1489="AKTIVCO Coupure ENEO &amp; Baisse de tension","POWER ISSUE",
AK1489="Coupure ENEO &amp; Baisse de tension","POWER ISSUE",
AK1489="Defaut GE &amp; POWER Cabinet","POWER ISSUE",
AK1489="Sharing","POWER ISSUE",
AK1489="Sites strategiques &amp; DataCenter","POWER ISSUE",
AK1489="Exclu","Exclu",
AK1489="SAT","TX ISSUE",
AK1489="SPARE-ISSUE","SPARE-ISSUE",
AK1489="Fiber CAmtel","TX ISSUE",
AK1489="Fiber AOF","TX ISSUE",
AK1489="Projet OCM (HUAWEI)","TRAVAUX-HUAWEI",
AK1489="Projet OCM (NOKIA)","TRAVAUX -NOKIA",
AK1489="ACCESS-ISSUE","ACCESS-ISSUE",
AK1489="Projet OCM (ZTE, NOKIA, autres projets)","TRAVAUX OCM",
AK1489="No root CAuse","No root cause",
AK1489="ODU HS","TX ISSUE",
AK1489="IP &amp; VLAN","TX ISSUE",
AK1489="Warehouse HUAWEI","SPARE-ISSUE",
AK1489="SPARE-HS","SPARE-ISSUE",
AK1489="Power Telco","RAN ISSUE",AK1489="no impacts","no impacts"
),"")</f>
        <v>No root cause</v>
      </c>
      <c r="AK1489" s="81" t="s">
        <v>5620</v>
      </c>
      <c r="AL1489" s="56" t="str" cm="1">
        <f t="array" ref="AL1489">IFERROR(_xlfn.IFS(
AK1489="MPR ISSUE","ACTIVE",
AK1489="BSS Hardware Issue","ACTIVE",
AK1489="Sites strategiques, MLL, Pylone, etc.","PASSIVE",
AK1489="AKTIVCO DEFAUT GE &amp; POWER Cabinet","PASSIVE",
AK1489="AKTIVCO Coupure ENEO &amp; Baisse de tension","PASSIVE",
AK1489="Coupure ENEO &amp; Baisse de tension","PASSIVE",
AK1489="Defaut GE &amp; POWER Cabinet","PASSIVE",
AK1489="Sharing","PASSIVE",
AK1489="Sites strategiques &amp; DataCenter","PASSIVE",
AK1489="Exclu","Exclu",
AK1489="SAT","ACTIVE",
AK1489="SPARE-ISSUE","SPARE-ISSUE",
AK1489="Fiber CAmtel","ACTIVE",
AK1489="Fiber AOF","ACTIVE",
AK1489="Projet OCM (HUAWEI)","PLANNED WORKS",
AK1489="Projet OCM (NOKIA)","PLANNED WORKS",
AK1489="ACCESS-ISSUE","ACCESS-ISSUE",
AK1489="Projet OCM (ZTE, NOKIA, autres projets)","PLANNED WORKS",
AK1489="No root CAuse","No root cause",
AK1489="ODU HS","ACTIVE",
AK1489="IP &amp; VLAN","ACTIVE",
AK1489="Warehouse HUAWEI","SPARE-ISSUE",
AK1489="SPARE-HS","SPARE-ISSUE",
AK1489="Power Telco","ACTIVE", AK1489="no impacts","no impacts"
),"")</f>
        <v>No root cause</v>
      </c>
      <c r="AM1489" s="108" t="s">
        <v>5537</v>
      </c>
      <c r="AN1489" s="117" t="s">
        <v>2255</v>
      </c>
      <c r="AP1489" s="23" t="s">
        <v>5537</v>
      </c>
      <c r="AQ1489" s="23" t="s">
        <v>5537</v>
      </c>
      <c r="AR1489" s="7"/>
      <c r="AS1489" s="6"/>
      <c r="AT1489" s="7"/>
      <c r="AU1489" s="3" t="s">
        <v>5537</v>
      </c>
      <c r="AV1489" s="24" t="s">
        <v>5537</v>
      </c>
      <c r="AW1489" s="24" t="s">
        <v>5537</v>
      </c>
      <c r="AX1489" s="24" t="s">
        <v>5537</v>
      </c>
      <c r="AY1489" s="24" t="s">
        <v>5537</v>
      </c>
      <c r="AZ1489" s="24" t="s">
        <v>5537</v>
      </c>
      <c r="BA1489" s="24" t="s">
        <v>5537</v>
      </c>
      <c r="BB1489" s="24" t="s">
        <v>5537</v>
      </c>
      <c r="BC1489" s="24" t="s">
        <v>5537</v>
      </c>
      <c r="BD1489" s="24" t="s">
        <v>5537</v>
      </c>
      <c r="BE1489" s="24" t="s">
        <v>5537</v>
      </c>
      <c r="BF1489" s="24" t="s">
        <v>5537</v>
      </c>
      <c r="BG1489" s="24" t="s">
        <v>5537</v>
      </c>
      <c r="BH1489" s="24" t="s">
        <v>5537</v>
      </c>
      <c r="BI1489" s="9" t="s">
        <v>5537</v>
      </c>
      <c r="BJ1489" s="14"/>
      <c r="BK1489" s="14" t="s">
        <v>5537</v>
      </c>
      <c r="BL1489" s="14" t="str">
        <f>_xlfn.XLOOKUP(B1489,'[4]cell downs 18042026 17h'!$B:$B,'[4]cell downs 18042026 17h'!$B:$B,"")</f>
        <v/>
      </c>
      <c r="BM1489" s="14" t="str">
        <f>_xlfn.XLOOKUP(B1489,'[5]Cells Huawei 19042026 15h'!$B:$B,'[5]Cells Huawei 19042026 15h'!$B:$B,"")</f>
        <v/>
      </c>
      <c r="BN1489" s="9" t="str">
        <f>_xlfn.XLOOKUP(B1489,'[6]cells down 19042026 9H40'!$B:$B,'[6]cells down 19042026 9H40'!$B:$B,"")</f>
        <v/>
      </c>
      <c r="BO1489" s="9" t="s">
        <v>2255</v>
      </c>
      <c r="BP1489" s="9" t="s">
        <v>12</v>
      </c>
    </row>
    <row r="1490" spans="1:68" s="9" customFormat="1" x14ac:dyDescent="0.35">
      <c r="A1490" s="1" t="s">
        <v>2018</v>
      </c>
      <c r="B1490" s="8" t="s">
        <v>2019</v>
      </c>
      <c r="C1490" s="3" t="str">
        <f>_xlfn.XLOOKUP(B1490,'[1]daily break down'!$D:$D,'[1]daily break down'!$E:$E,"")</f>
        <v>Yaounde</v>
      </c>
      <c r="D1490" s="1" t="s">
        <v>11</v>
      </c>
      <c r="E1490" s="1" t="s">
        <v>12</v>
      </c>
      <c r="F1490" s="3" t="s">
        <v>37</v>
      </c>
      <c r="G1490" s="1" t="s">
        <v>38</v>
      </c>
      <c r="H1490" s="41" t="str">
        <f>_xlfn.XLOOKUP(B1490,[2]CALCULATION!$B:$B,[2]CALCULATION!$H:$H,"")</f>
        <v>ZTE</v>
      </c>
      <c r="I1490" s="34">
        <v>0</v>
      </c>
      <c r="J1490" s="34">
        <v>0</v>
      </c>
      <c r="K1490" s="34">
        <v>0</v>
      </c>
      <c r="L1490" s="34">
        <v>0</v>
      </c>
      <c r="M1490" s="34">
        <v>0</v>
      </c>
      <c r="N1490" s="34">
        <v>0</v>
      </c>
      <c r="O1490" s="34">
        <v>0</v>
      </c>
      <c r="P1490" s="34">
        <v>3.7635760616151974</v>
      </c>
      <c r="Q1490" s="34">
        <v>0</v>
      </c>
      <c r="R1490" s="34">
        <v>0</v>
      </c>
      <c r="S1490" s="109">
        <v>2.8187449526728323</v>
      </c>
      <c r="T1490" s="109">
        <f>_xlfn.XLOOKUP(B1490,'[3]Nur des jours'!$B:$B,'[3]Nur des jours'!$U:$U,"")</f>
        <v>0</v>
      </c>
      <c r="U1490" s="109">
        <v>0</v>
      </c>
      <c r="V1490" s="109">
        <v>0</v>
      </c>
      <c r="W1490" s="109">
        <v>0</v>
      </c>
      <c r="X1490" s="109">
        <v>0</v>
      </c>
      <c r="Y1490" s="109">
        <v>0</v>
      </c>
      <c r="Z1490" s="109">
        <v>0</v>
      </c>
      <c r="AA1490" s="109">
        <v>0</v>
      </c>
      <c r="AB1490" s="109">
        <v>0</v>
      </c>
      <c r="AC1490" s="109">
        <v>0</v>
      </c>
      <c r="AD1490" s="109">
        <v>0</v>
      </c>
      <c r="AE1490" s="109">
        <v>0</v>
      </c>
      <c r="AF1490" s="109">
        <v>0</v>
      </c>
      <c r="AG1490" s="57" t="str">
        <f>_xlfn.XLOOKUP(B1490,[3]CALCULATION!$B:$B,[3]CALCULATION!$M:$M,"")</f>
        <v>Operationnel</v>
      </c>
      <c r="AH1490" s="57"/>
      <c r="AI1490" s="56" t="str" cm="1">
        <f t="array" ref="AI1490">IFERROR(_xlfn.IFS(
AK1490="MPR ISSUE","PDH",
AK1490="BSS Hardware Issue","BSS",
AK1490="Sites strategiques, MLL, Pylone, etc.","ENVTECH",
AK1490="AKTIVCO DEFAUT GE &amp; POWER Cabinet","AKTIVCO",
AK1490="AKTIVCO Coupure ENEO &amp; Baisse de tension","AKTIVCO GRID ONLY",
AK1490="Coupure ENEO &amp; Baisse de tension","IHS GRID ONLY",
AK1490="Defaut GE &amp; POWER Cabinet","IHS",
AK1490="Sharing","Partners",
AK1490="Sites strategiques &amp; DataCenter","SST &amp; DC",
AK1490="Exclu","Exclu",
AK1490="SAT","SAT",
AK1490="SPARE-ISSUE","SPARE-ISSUE",
AK1490="Fiber CAmtel","TRANS_FO_CAMTEL",
AK1490="Fiber AOF","Fiber AOF",
AK1490="Projet OCM (HUAWEI)","TRAVAUX-HUAWEI",
AK1490="Projet OCM (NOKIA)","TRAVAUX-NOKIA",
AK1490="ACCESS-ISSUE","ACCESS-ISSUE",
AK1490="Projet OCM (ZTE, NOKIA, autres projets)","TRAVAUX OCM",
AK1490="No root CAuse","No root cause",
AK1490="ODU HS","PDH",
AK1490="IP &amp; VLAN","PDH",
AK1490="Warehouse HUAWEI","SPARE-ISSUE",
AK1490="SPARE-HS","SPARE-ISSUE",
AK1490="Power Telco","BSS",AK1490="no impacts","no impacts"
),"")</f>
        <v>No root cause</v>
      </c>
      <c r="AJ1490" s="56" t="str" cm="1">
        <f t="array" ref="AJ1490">IFERROR(_xlfn.IFS(
AK1490="MPR ISSUE","TX ISSUE",
AK1490="BSS Hardware Issue","RAN ISSUE",
AK1490="Sites strategiques, MLL, Pylone, etc.","ENVTECH",
AK1490="AKTIVCO DEFAUT GE &amp; POWER Cabinet","POWER ISSUE",
AK1490="AKTIVCO Coupure ENEO &amp; Baisse de tension","POWER ISSUE",
AK1490="Coupure ENEO &amp; Baisse de tension","POWER ISSUE",
AK1490="Defaut GE &amp; POWER Cabinet","POWER ISSUE",
AK1490="Sharing","POWER ISSUE",
AK1490="Sites strategiques &amp; DataCenter","POWER ISSUE",
AK1490="Exclu","Exclu",
AK1490="SAT","TX ISSUE",
AK1490="SPARE-ISSUE","SPARE-ISSUE",
AK1490="Fiber CAmtel","TX ISSUE",
AK1490="Fiber AOF","TX ISSUE",
AK1490="Projet OCM (HUAWEI)","TRAVAUX-HUAWEI",
AK1490="Projet OCM (NOKIA)","TRAVAUX -NOKIA",
AK1490="ACCESS-ISSUE","ACCESS-ISSUE",
AK1490="Projet OCM (ZTE, NOKIA, autres projets)","TRAVAUX OCM",
AK1490="No root CAuse","No root cause",
AK1490="ODU HS","TX ISSUE",
AK1490="IP &amp; VLAN","TX ISSUE",
AK1490="Warehouse HUAWEI","SPARE-ISSUE",
AK1490="SPARE-HS","SPARE-ISSUE",
AK1490="Power Telco","RAN ISSUE",AK1490="no impacts","no impacts"
),"")</f>
        <v>No root cause</v>
      </c>
      <c r="AK1490" s="81" t="s">
        <v>5620</v>
      </c>
      <c r="AL1490" s="56" t="str" cm="1">
        <f t="array" ref="AL1490">IFERROR(_xlfn.IFS(
AK1490="MPR ISSUE","ACTIVE",
AK1490="BSS Hardware Issue","ACTIVE",
AK1490="Sites strategiques, MLL, Pylone, etc.","PASSIVE",
AK1490="AKTIVCO DEFAUT GE &amp; POWER Cabinet","PASSIVE",
AK1490="AKTIVCO Coupure ENEO &amp; Baisse de tension","PASSIVE",
AK1490="Coupure ENEO &amp; Baisse de tension","PASSIVE",
AK1490="Defaut GE &amp; POWER Cabinet","PASSIVE",
AK1490="Sharing","PASSIVE",
AK1490="Sites strategiques &amp; DataCenter","PASSIVE",
AK1490="Exclu","Exclu",
AK1490="SAT","ACTIVE",
AK1490="SPARE-ISSUE","SPARE-ISSUE",
AK1490="Fiber CAmtel","ACTIVE",
AK1490="Fiber AOF","ACTIVE",
AK1490="Projet OCM (HUAWEI)","PLANNED WORKS",
AK1490="Projet OCM (NOKIA)","PLANNED WORKS",
AK1490="ACCESS-ISSUE","ACCESS-ISSUE",
AK1490="Projet OCM (ZTE, NOKIA, autres projets)","PLANNED WORKS",
AK1490="No root CAuse","No root cause",
AK1490="ODU HS","ACTIVE",
AK1490="IP &amp; VLAN","ACTIVE",
AK1490="Warehouse HUAWEI","SPARE-ISSUE",
AK1490="SPARE-HS","SPARE-ISSUE",
AK1490="Power Telco","ACTIVE", AK1490="no impacts","no impacts"
),"")</f>
        <v>No root cause</v>
      </c>
      <c r="AM1490" s="108" t="s">
        <v>5537</v>
      </c>
      <c r="AN1490" s="117" t="s">
        <v>2019</v>
      </c>
      <c r="AP1490" s="23" t="s">
        <v>5537</v>
      </c>
      <c r="AQ1490" s="23" t="s">
        <v>5537</v>
      </c>
      <c r="AR1490" s="7"/>
      <c r="AS1490" s="6"/>
      <c r="AT1490" s="7"/>
      <c r="AU1490" s="3" t="s">
        <v>5537</v>
      </c>
      <c r="AV1490" s="24" t="s">
        <v>5537</v>
      </c>
      <c r="AW1490" s="24" t="s">
        <v>5537</v>
      </c>
      <c r="AX1490" s="24" t="s">
        <v>5537</v>
      </c>
      <c r="AY1490" s="24" t="s">
        <v>5537</v>
      </c>
      <c r="AZ1490" s="24" t="s">
        <v>5537</v>
      </c>
      <c r="BA1490" s="24" t="s">
        <v>5537</v>
      </c>
      <c r="BB1490" s="24" t="s">
        <v>5537</v>
      </c>
      <c r="BC1490" s="24" t="s">
        <v>5537</v>
      </c>
      <c r="BD1490" s="24" t="s">
        <v>5537</v>
      </c>
      <c r="BE1490" s="24" t="s">
        <v>5537</v>
      </c>
      <c r="BF1490" s="24" t="s">
        <v>5537</v>
      </c>
      <c r="BG1490" s="24" t="s">
        <v>5537</v>
      </c>
      <c r="BH1490" s="24" t="s">
        <v>5537</v>
      </c>
      <c r="BI1490" s="9" t="s">
        <v>5537</v>
      </c>
      <c r="BJ1490" s="14"/>
      <c r="BK1490" s="14" t="s">
        <v>5537</v>
      </c>
      <c r="BL1490" s="14" t="str">
        <f>_xlfn.XLOOKUP(B1490,'[4]cell downs 18042026 17h'!$B:$B,'[4]cell downs 18042026 17h'!$B:$B,"")</f>
        <v/>
      </c>
      <c r="BM1490" s="14" t="str">
        <f>_xlfn.XLOOKUP(B1490,'[5]Cells Huawei 19042026 15h'!$B:$B,'[5]Cells Huawei 19042026 15h'!$B:$B,"")</f>
        <v/>
      </c>
      <c r="BN1490" s="9" t="str">
        <f>_xlfn.XLOOKUP(B1490,'[6]cells down 19042026 9H40'!$B:$B,'[6]cells down 19042026 9H40'!$B:$B,"")</f>
        <v/>
      </c>
      <c r="BO1490" s="9" t="s">
        <v>2019</v>
      </c>
      <c r="BP1490" s="9" t="s">
        <v>12</v>
      </c>
    </row>
    <row r="1491" spans="1:68" s="9" customFormat="1" x14ac:dyDescent="0.35">
      <c r="A1491" s="1" t="s">
        <v>4639</v>
      </c>
      <c r="B1491" s="8" t="s">
        <v>4640</v>
      </c>
      <c r="C1491" s="3" t="str">
        <f>_xlfn.XLOOKUP(B1491,'[1]daily break down'!$D:$D,'[1]daily break down'!$E:$E,"")</f>
        <v>Yaounde</v>
      </c>
      <c r="D1491" s="1"/>
      <c r="E1491" s="1"/>
      <c r="F1491" s="3" t="s">
        <v>37</v>
      </c>
      <c r="G1491" s="1" t="s">
        <v>38</v>
      </c>
      <c r="H1491" s="41" t="str">
        <f>_xlfn.XLOOKUP(B1491,[2]CALCULATION!$B:$B,[2]CALCULATION!$H:$H,"")</f>
        <v>ZTE</v>
      </c>
      <c r="I1491" s="34">
        <v>0</v>
      </c>
      <c r="J1491" s="34">
        <v>0</v>
      </c>
      <c r="K1491" s="34">
        <v>0</v>
      </c>
      <c r="L1491" s="34">
        <v>0</v>
      </c>
      <c r="M1491" s="34">
        <v>0</v>
      </c>
      <c r="N1491" s="34">
        <v>0</v>
      </c>
      <c r="O1491" s="34">
        <v>0</v>
      </c>
      <c r="P1491" s="34">
        <v>0</v>
      </c>
      <c r="Q1491" s="34">
        <v>0</v>
      </c>
      <c r="R1491" s="34">
        <v>0</v>
      </c>
      <c r="S1491" s="109">
        <v>0</v>
      </c>
      <c r="T1491" s="109">
        <f>_xlfn.XLOOKUP(B1491,'[3]Nur des jours'!$B:$B,'[3]Nur des jours'!$U:$U,"")</f>
        <v>0</v>
      </c>
      <c r="U1491" s="109">
        <v>0</v>
      </c>
      <c r="V1491" s="109">
        <v>0</v>
      </c>
      <c r="W1491" s="109">
        <v>0</v>
      </c>
      <c r="X1491" s="109">
        <v>0</v>
      </c>
      <c r="Y1491" s="109">
        <v>0</v>
      </c>
      <c r="Z1491" s="109">
        <v>0</v>
      </c>
      <c r="AA1491" s="109">
        <v>0</v>
      </c>
      <c r="AB1491" s="109">
        <v>0</v>
      </c>
      <c r="AC1491" s="109">
        <v>0</v>
      </c>
      <c r="AD1491" s="109">
        <v>0</v>
      </c>
      <c r="AE1491" s="109">
        <v>0</v>
      </c>
      <c r="AF1491" s="109">
        <v>0</v>
      </c>
      <c r="AG1491" s="57" t="str">
        <f>_xlfn.XLOOKUP(B1491,[3]CALCULATION!$B:$B,[3]CALCULATION!$M:$M,"")</f>
        <v>Operationnel</v>
      </c>
      <c r="AH1491" s="57"/>
      <c r="AI1491" s="56" t="str" cm="1">
        <f t="array" ref="AI1491">IFERROR(_xlfn.IFS(
AK1491="MPR ISSUE","PDH",
AK1491="BSS Hardware Issue","BSS",
AK1491="Sites strategiques, MLL, Pylone, etc.","ENVTECH",
AK1491="AKTIVCO DEFAUT GE &amp; POWER Cabinet","AKTIVCO",
AK1491="AKTIVCO Coupure ENEO &amp; Baisse de tension","AKTIVCO GRID ONLY",
AK1491="Coupure ENEO &amp; Baisse de tension","IHS GRID ONLY",
AK1491="Defaut GE &amp; POWER Cabinet","IHS",
AK1491="Sharing","Partners",
AK1491="Sites strategiques &amp; DataCenter","SST &amp; DC",
AK1491="Exclu","Exclu",
AK1491="SAT","SAT",
AK1491="SPARE-ISSUE","SPARE-ISSUE",
AK1491="Fiber CAmtel","TRANS_FO_CAMTEL",
AK1491="Fiber AOF","Fiber AOF",
AK1491="Projet OCM (HUAWEI)","TRAVAUX-HUAWEI",
AK1491="Projet OCM (NOKIA)","TRAVAUX-NOKIA",
AK1491="ACCESS-ISSUE","ACCESS-ISSUE",
AK1491="Projet OCM (ZTE, NOKIA, autres projets)","TRAVAUX OCM",
AK1491="No root CAuse","No root cause",
AK1491="ODU HS","PDH",
AK1491="IP &amp; VLAN","PDH",
AK1491="Warehouse HUAWEI","SPARE-ISSUE",
AK1491="SPARE-HS","SPARE-ISSUE",
AK1491="Power Telco","BSS",AK1491="no impacts","no impacts"
),"")</f>
        <v>No root cause</v>
      </c>
      <c r="AJ1491" s="56" t="str" cm="1">
        <f t="array" ref="AJ1491">IFERROR(_xlfn.IFS(
AK1491="MPR ISSUE","TX ISSUE",
AK1491="BSS Hardware Issue","RAN ISSUE",
AK1491="Sites strategiques, MLL, Pylone, etc.","ENVTECH",
AK1491="AKTIVCO DEFAUT GE &amp; POWER Cabinet","POWER ISSUE",
AK1491="AKTIVCO Coupure ENEO &amp; Baisse de tension","POWER ISSUE",
AK1491="Coupure ENEO &amp; Baisse de tension","POWER ISSUE",
AK1491="Defaut GE &amp; POWER Cabinet","POWER ISSUE",
AK1491="Sharing","POWER ISSUE",
AK1491="Sites strategiques &amp; DataCenter","POWER ISSUE",
AK1491="Exclu","Exclu",
AK1491="SAT","TX ISSUE",
AK1491="SPARE-ISSUE","SPARE-ISSUE",
AK1491="Fiber CAmtel","TX ISSUE",
AK1491="Fiber AOF","TX ISSUE",
AK1491="Projet OCM (HUAWEI)","TRAVAUX-HUAWEI",
AK1491="Projet OCM (NOKIA)","TRAVAUX -NOKIA",
AK1491="ACCESS-ISSUE","ACCESS-ISSUE",
AK1491="Projet OCM (ZTE, NOKIA, autres projets)","TRAVAUX OCM",
AK1491="No root CAuse","No root cause",
AK1491="ODU HS","TX ISSUE",
AK1491="IP &amp; VLAN","TX ISSUE",
AK1491="Warehouse HUAWEI","SPARE-ISSUE",
AK1491="SPARE-HS","SPARE-ISSUE",
AK1491="Power Telco","RAN ISSUE",AK1491="no impacts","no impacts"
),"")</f>
        <v>No root cause</v>
      </c>
      <c r="AK1491" s="81" t="s">
        <v>5620</v>
      </c>
      <c r="AL1491" s="56" t="str" cm="1">
        <f t="array" ref="AL1491">IFERROR(_xlfn.IFS(
AK1491="MPR ISSUE","ACTIVE",
AK1491="BSS Hardware Issue","ACTIVE",
AK1491="Sites strategiques, MLL, Pylone, etc.","PASSIVE",
AK1491="AKTIVCO DEFAUT GE &amp; POWER Cabinet","PASSIVE",
AK1491="AKTIVCO Coupure ENEO &amp; Baisse de tension","PASSIVE",
AK1491="Coupure ENEO &amp; Baisse de tension","PASSIVE",
AK1491="Defaut GE &amp; POWER Cabinet","PASSIVE",
AK1491="Sharing","PASSIVE",
AK1491="Sites strategiques &amp; DataCenter","PASSIVE",
AK1491="Exclu","Exclu",
AK1491="SAT","ACTIVE",
AK1491="SPARE-ISSUE","SPARE-ISSUE",
AK1491="Fiber CAmtel","ACTIVE",
AK1491="Fiber AOF","ACTIVE",
AK1491="Projet OCM (HUAWEI)","PLANNED WORKS",
AK1491="Projet OCM (NOKIA)","PLANNED WORKS",
AK1491="ACCESS-ISSUE","ACCESS-ISSUE",
AK1491="Projet OCM (ZTE, NOKIA, autres projets)","PLANNED WORKS",
AK1491="No root CAuse","No root cause",
AK1491="ODU HS","ACTIVE",
AK1491="IP &amp; VLAN","ACTIVE",
AK1491="Warehouse HUAWEI","SPARE-ISSUE",
AK1491="SPARE-HS","SPARE-ISSUE",
AK1491="Power Telco","ACTIVE", AK1491="no impacts","no impacts"
),"")</f>
        <v>No root cause</v>
      </c>
      <c r="AM1491" s="108" t="s">
        <v>5537</v>
      </c>
      <c r="AN1491" s="117" t="s">
        <v>4640</v>
      </c>
      <c r="AP1491" s="23" t="s">
        <v>5537</v>
      </c>
      <c r="AQ1491" s="23" t="s">
        <v>5537</v>
      </c>
      <c r="AR1491" s="7"/>
      <c r="AS1491" s="6"/>
      <c r="AT1491" s="7"/>
      <c r="AU1491" s="3" t="s">
        <v>5537</v>
      </c>
      <c r="AV1491" s="24" t="s">
        <v>5537</v>
      </c>
      <c r="AW1491" s="24" t="s">
        <v>5537</v>
      </c>
      <c r="AX1491" s="24" t="s">
        <v>5537</v>
      </c>
      <c r="AY1491" s="24" t="s">
        <v>5537</v>
      </c>
      <c r="AZ1491" s="24" t="s">
        <v>5537</v>
      </c>
      <c r="BA1491" s="24" t="s">
        <v>5537</v>
      </c>
      <c r="BB1491" s="24" t="s">
        <v>5537</v>
      </c>
      <c r="BC1491" s="24" t="s">
        <v>5537</v>
      </c>
      <c r="BD1491" s="24" t="s">
        <v>5537</v>
      </c>
      <c r="BE1491" s="24" t="s">
        <v>5537</v>
      </c>
      <c r="BF1491" s="24" t="s">
        <v>5537</v>
      </c>
      <c r="BG1491" s="24" t="s">
        <v>5537</v>
      </c>
      <c r="BH1491" s="24" t="s">
        <v>5537</v>
      </c>
      <c r="BI1491" s="9" t="s">
        <v>5537</v>
      </c>
      <c r="BJ1491" s="14"/>
      <c r="BK1491" s="14" t="s">
        <v>5537</v>
      </c>
      <c r="BL1491" s="14" t="str">
        <f>_xlfn.XLOOKUP(B1491,'[4]cell downs 18042026 17h'!$B:$B,'[4]cell downs 18042026 17h'!$B:$B,"")</f>
        <v/>
      </c>
      <c r="BM1491" s="14" t="str">
        <f>_xlfn.XLOOKUP(B1491,'[5]Cells Huawei 19042026 15h'!$B:$B,'[5]Cells Huawei 19042026 15h'!$B:$B,"")</f>
        <v/>
      </c>
      <c r="BN1491" s="9" t="str">
        <f>_xlfn.XLOOKUP(B1491,'[6]cells down 19042026 9H40'!$B:$B,'[6]cells down 19042026 9H40'!$B:$B,"")</f>
        <v/>
      </c>
      <c r="BO1491" s="9" t="s">
        <v>5537</v>
      </c>
      <c r="BP1491" s="9" t="s">
        <v>5537</v>
      </c>
    </row>
    <row r="1492" spans="1:68" s="9" customFormat="1" x14ac:dyDescent="0.35">
      <c r="A1492" s="1" t="s">
        <v>328</v>
      </c>
      <c r="B1492" s="8" t="s">
        <v>329</v>
      </c>
      <c r="C1492" s="3" t="str">
        <f>_xlfn.XLOOKUP(B1492,'[1]daily break down'!$D:$D,'[1]daily break down'!$E:$E,"")</f>
        <v>EXTREME-NORD</v>
      </c>
      <c r="D1492" s="1" t="s">
        <v>11</v>
      </c>
      <c r="E1492" s="1" t="s">
        <v>12</v>
      </c>
      <c r="F1492" s="3" t="s">
        <v>55</v>
      </c>
      <c r="G1492" s="1" t="s">
        <v>185</v>
      </c>
      <c r="H1492" s="39" t="str">
        <f>_xlfn.XLOOKUP(B1492,[2]CALCULATION!$B:$B,[2]CALCULATION!$H:$H,"")</f>
        <v>Huawei</v>
      </c>
      <c r="I1492" s="34">
        <v>0</v>
      </c>
      <c r="J1492" s="34">
        <v>7.4568462445032263E-2</v>
      </c>
      <c r="K1492" s="34">
        <v>0.24202201276706251</v>
      </c>
      <c r="L1492" s="34">
        <v>0</v>
      </c>
      <c r="M1492" s="34">
        <v>1.9618586149135497E-3</v>
      </c>
      <c r="N1492" s="34">
        <v>5.671554904931899E-2</v>
      </c>
      <c r="O1492" s="34">
        <v>0.47132761469382156</v>
      </c>
      <c r="P1492" s="34">
        <v>0.19340358927384124</v>
      </c>
      <c r="Q1492" s="34">
        <v>0</v>
      </c>
      <c r="R1492" s="34">
        <v>0</v>
      </c>
      <c r="S1492" s="109">
        <v>0</v>
      </c>
      <c r="T1492" s="109">
        <f>_xlfn.XLOOKUP(B1492,'[3]Nur des jours'!$B:$B,'[3]Nur des jours'!$U:$U,"")</f>
        <v>0</v>
      </c>
      <c r="U1492" s="109">
        <v>0</v>
      </c>
      <c r="V1492" s="109">
        <v>0</v>
      </c>
      <c r="W1492" s="109">
        <v>0</v>
      </c>
      <c r="X1492" s="109">
        <v>0</v>
      </c>
      <c r="Y1492" s="109">
        <v>0</v>
      </c>
      <c r="Z1492" s="109">
        <v>0</v>
      </c>
      <c r="AA1492" s="109">
        <v>0</v>
      </c>
      <c r="AB1492" s="109">
        <v>0</v>
      </c>
      <c r="AC1492" s="109">
        <v>0</v>
      </c>
      <c r="AD1492" s="109">
        <v>0</v>
      </c>
      <c r="AE1492" s="109">
        <v>0</v>
      </c>
      <c r="AF1492" s="109">
        <v>0</v>
      </c>
      <c r="AG1492" s="57" t="str">
        <f>_xlfn.XLOOKUP(B1492,[3]CALCULATION!$B:$B,[3]CALCULATION!$M:$M,"")</f>
        <v>Insecurity</v>
      </c>
      <c r="AH1492" s="57"/>
      <c r="AI1492" s="56" t="str" cm="1">
        <f t="array" ref="AI1492">IFERROR(_xlfn.IFS(
AK1492="MPR ISSUE","PDH",
AK1492="BSS Hardware Issue","BSS",
AK1492="Sites strategiques, MLL, Pylone, etc.","ENVTECH",
AK1492="AKTIVCO DEFAUT GE &amp; POWER Cabinet","AKTIVCO",
AK1492="AKTIVCO Coupure ENEO &amp; Baisse de tension","AKTIVCO GRID ONLY",
AK1492="Coupure ENEO &amp; Baisse de tension","IHS GRID ONLY",
AK1492="Defaut GE &amp; POWER Cabinet","IHS",
AK1492="Sharing","Partners",
AK1492="Sites strategiques &amp; DataCenter","SST &amp; DC",
AK1492="Exclu","Exclu",
AK1492="SAT","SAT",
AK1492="SPARE-ISSUE","SPARE-ISSUE",
AK1492="Fiber CAmtel","TRANS_FO_CAMTEL",
AK1492="Fiber AOF","Fiber AOF",
AK1492="Projet OCM (HUAWEI)","TRAVAUX-HUAWEI",
AK1492="Projet OCM (NOKIA)","TRAVAUX-NOKIA",
AK1492="ACCESS-ISSUE","ACCESS-ISSUE",
AK1492="Projet OCM (ZTE, NOKIA, autres projets)","TRAVAUX OCM",
AK1492="No root CAuse","No root cause",
AK1492="ODU HS","PDH",
AK1492="IP &amp; VLAN","PDH",
AK1492="Warehouse HUAWEI","SPARE-ISSUE",
AK1492="SPARE-HS","SPARE-ISSUE",
AK1492="Power Telco","BSS",AK1492="no impacts","no impacts"
),"")</f>
        <v>No root cause</v>
      </c>
      <c r="AJ1492" s="56" t="str" cm="1">
        <f t="array" ref="AJ1492">IFERROR(_xlfn.IFS(
AK1492="MPR ISSUE","TX ISSUE",
AK1492="BSS Hardware Issue","RAN ISSUE",
AK1492="Sites strategiques, MLL, Pylone, etc.","ENVTECH",
AK1492="AKTIVCO DEFAUT GE &amp; POWER Cabinet","POWER ISSUE",
AK1492="AKTIVCO Coupure ENEO &amp; Baisse de tension","POWER ISSUE",
AK1492="Coupure ENEO &amp; Baisse de tension","POWER ISSUE",
AK1492="Defaut GE &amp; POWER Cabinet","POWER ISSUE",
AK1492="Sharing","POWER ISSUE",
AK1492="Sites strategiques &amp; DataCenter","POWER ISSUE",
AK1492="Exclu","Exclu",
AK1492="SAT","TX ISSUE",
AK1492="SPARE-ISSUE","SPARE-ISSUE",
AK1492="Fiber CAmtel","TX ISSUE",
AK1492="Fiber AOF","TX ISSUE",
AK1492="Projet OCM (HUAWEI)","TRAVAUX-HUAWEI",
AK1492="Projet OCM (NOKIA)","TRAVAUX -NOKIA",
AK1492="ACCESS-ISSUE","ACCESS-ISSUE",
AK1492="Projet OCM (ZTE, NOKIA, autres projets)","TRAVAUX OCM",
AK1492="No root CAuse","No root cause",
AK1492="ODU HS","TX ISSUE",
AK1492="IP &amp; VLAN","TX ISSUE",
AK1492="Warehouse HUAWEI","SPARE-ISSUE",
AK1492="SPARE-HS","SPARE-ISSUE",
AK1492="Power Telco","RAN ISSUE",AK1492="no impacts","no impacts"
),"")</f>
        <v>No root cause</v>
      </c>
      <c r="AK1492" s="81" t="s">
        <v>5620</v>
      </c>
      <c r="AL1492" s="56" t="str" cm="1">
        <f t="array" ref="AL1492">IFERROR(_xlfn.IFS(
AK1492="MPR ISSUE","ACTIVE",
AK1492="BSS Hardware Issue","ACTIVE",
AK1492="Sites strategiques, MLL, Pylone, etc.","PASSIVE",
AK1492="AKTIVCO DEFAUT GE &amp; POWER Cabinet","PASSIVE",
AK1492="AKTIVCO Coupure ENEO &amp; Baisse de tension","PASSIVE",
AK1492="Coupure ENEO &amp; Baisse de tension","PASSIVE",
AK1492="Defaut GE &amp; POWER Cabinet","PASSIVE",
AK1492="Sharing","PASSIVE",
AK1492="Sites strategiques &amp; DataCenter","PASSIVE",
AK1492="Exclu","Exclu",
AK1492="SAT","ACTIVE",
AK1492="SPARE-ISSUE","SPARE-ISSUE",
AK1492="Fiber CAmtel","ACTIVE",
AK1492="Fiber AOF","ACTIVE",
AK1492="Projet OCM (HUAWEI)","PLANNED WORKS",
AK1492="Projet OCM (NOKIA)","PLANNED WORKS",
AK1492="ACCESS-ISSUE","ACCESS-ISSUE",
AK1492="Projet OCM (ZTE, NOKIA, autres projets)","PLANNED WORKS",
AK1492="No root CAuse","No root cause",
AK1492="ODU HS","ACTIVE",
AK1492="IP &amp; VLAN","ACTIVE",
AK1492="Warehouse HUAWEI","SPARE-ISSUE",
AK1492="SPARE-HS","SPARE-ISSUE",
AK1492="Power Telco","ACTIVE", AK1492="no impacts","no impacts"
),"")</f>
        <v>No root cause</v>
      </c>
      <c r="AM1492" s="108" t="s">
        <v>5537</v>
      </c>
      <c r="AN1492" s="117" t="s">
        <v>329</v>
      </c>
      <c r="AP1492" s="23" t="s">
        <v>5537</v>
      </c>
      <c r="AQ1492" s="23" t="s">
        <v>5537</v>
      </c>
      <c r="AR1492" s="7"/>
      <c r="AS1492" s="6"/>
      <c r="AT1492" s="7"/>
      <c r="AU1492" s="3" t="s">
        <v>5537</v>
      </c>
      <c r="AV1492" s="24" t="s">
        <v>5537</v>
      </c>
      <c r="AW1492" s="24" t="s">
        <v>5537</v>
      </c>
      <c r="AX1492" s="24" t="s">
        <v>5537</v>
      </c>
      <c r="AY1492" s="24" t="s">
        <v>5537</v>
      </c>
      <c r="AZ1492" s="24" t="s">
        <v>5537</v>
      </c>
      <c r="BA1492" s="24" t="s">
        <v>5537</v>
      </c>
      <c r="BB1492" s="24" t="s">
        <v>5537</v>
      </c>
      <c r="BC1492" s="24" t="s">
        <v>5537</v>
      </c>
      <c r="BD1492" s="24" t="s">
        <v>5537</v>
      </c>
      <c r="BE1492" s="24" t="s">
        <v>5537</v>
      </c>
      <c r="BF1492" s="24" t="s">
        <v>5537</v>
      </c>
      <c r="BG1492" s="24" t="s">
        <v>5537</v>
      </c>
      <c r="BH1492" s="24" t="s">
        <v>5537</v>
      </c>
      <c r="BI1492" s="9" t="s">
        <v>5537</v>
      </c>
      <c r="BJ1492" s="14"/>
      <c r="BK1492" s="14" t="s">
        <v>5537</v>
      </c>
      <c r="BL1492" s="14" t="str">
        <f>_xlfn.XLOOKUP(B1492,'[4]cell downs 18042026 17h'!$B:$B,'[4]cell downs 18042026 17h'!$B:$B,"")</f>
        <v/>
      </c>
      <c r="BM1492" s="14" t="str">
        <f>_xlfn.XLOOKUP(B1492,'[5]Cells Huawei 19042026 15h'!$B:$B,'[5]Cells Huawei 19042026 15h'!$B:$B,"")</f>
        <v/>
      </c>
      <c r="BN1492" s="9" t="str">
        <f>_xlfn.XLOOKUP(B1492,'[6]cells down 19042026 9H40'!$B:$B,'[6]cells down 19042026 9H40'!$B:$B,"")</f>
        <v/>
      </c>
      <c r="BO1492" s="9" t="s">
        <v>329</v>
      </c>
      <c r="BP1492" s="9" t="s">
        <v>5537</v>
      </c>
    </row>
    <row r="1493" spans="1:68" s="9" customFormat="1" x14ac:dyDescent="0.35">
      <c r="A1493" s="1" t="s">
        <v>1540</v>
      </c>
      <c r="B1493" s="8" t="s">
        <v>1541</v>
      </c>
      <c r="C1493" s="3" t="str">
        <f>_xlfn.XLOOKUP(B1493,'[1]daily break down'!$D:$D,'[1]daily break down'!$E:$E,"")</f>
        <v>Bafoussam</v>
      </c>
      <c r="D1493" s="1" t="s">
        <v>11</v>
      </c>
      <c r="E1493" s="1" t="s">
        <v>145</v>
      </c>
      <c r="F1493" s="3" t="s">
        <v>102</v>
      </c>
      <c r="G1493" s="1" t="s">
        <v>299</v>
      </c>
      <c r="H1493" s="39" t="str">
        <f>_xlfn.XLOOKUP(B1493,[2]CALCULATION!$B:$B,[2]CALCULATION!$H:$H,"")</f>
        <v>Huawei</v>
      </c>
      <c r="I1493" s="34">
        <v>0</v>
      </c>
      <c r="J1493" s="34">
        <v>0</v>
      </c>
      <c r="K1493" s="34">
        <v>0</v>
      </c>
      <c r="L1493" s="34">
        <v>0</v>
      </c>
      <c r="M1493" s="34">
        <v>4.6192852842055409E-3</v>
      </c>
      <c r="N1493" s="34">
        <v>0</v>
      </c>
      <c r="O1493" s="34">
        <v>0</v>
      </c>
      <c r="P1493" s="34">
        <v>0</v>
      </c>
      <c r="Q1493" s="34">
        <v>0</v>
      </c>
      <c r="R1493" s="34">
        <v>0</v>
      </c>
      <c r="S1493" s="109">
        <v>0</v>
      </c>
      <c r="T1493" s="109">
        <f>_xlfn.XLOOKUP(B1493,'[3]Nur des jours'!$B:$B,'[3]Nur des jours'!$U:$U,"")</f>
        <v>0</v>
      </c>
      <c r="U1493" s="109">
        <v>8.9175391586979543E-5</v>
      </c>
      <c r="V1493" s="109">
        <v>0</v>
      </c>
      <c r="W1493" s="109">
        <v>0</v>
      </c>
      <c r="X1493" s="109">
        <v>0</v>
      </c>
      <c r="Y1493" s="109">
        <v>0</v>
      </c>
      <c r="Z1493" s="109">
        <v>0</v>
      </c>
      <c r="AA1493" s="109">
        <v>0</v>
      </c>
      <c r="AB1493" s="109">
        <v>0</v>
      </c>
      <c r="AC1493" s="109">
        <v>0</v>
      </c>
      <c r="AD1493" s="109">
        <v>0</v>
      </c>
      <c r="AE1493" s="109">
        <v>0</v>
      </c>
      <c r="AF1493" s="109">
        <v>0</v>
      </c>
      <c r="AG1493" s="57" t="str">
        <f>_xlfn.XLOOKUP(B1493,[3]CALCULATION!$B:$B,[3]CALCULATION!$M:$M,"")</f>
        <v>Operationnel</v>
      </c>
      <c r="AH1493" s="57"/>
      <c r="AI1493" s="56" t="str" cm="1">
        <f t="array" ref="AI1493">IFERROR(_xlfn.IFS(
AK1493="MPR ISSUE","PDH",
AK1493="BSS Hardware Issue","BSS",
AK1493="Sites strategiques, MLL, Pylone, etc.","ENVTECH",
AK1493="AKTIVCO DEFAUT GE &amp; POWER Cabinet","AKTIVCO",
AK1493="AKTIVCO Coupure ENEO &amp; Baisse de tension","AKTIVCO GRID ONLY",
AK1493="Coupure ENEO &amp; Baisse de tension","IHS GRID ONLY",
AK1493="Defaut GE &amp; POWER Cabinet","IHS",
AK1493="Sharing","Partners",
AK1493="Sites strategiques &amp; DataCenter","SST &amp; DC",
AK1493="Exclu","Exclu",
AK1493="SAT","SAT",
AK1493="SPARE-ISSUE","SPARE-ISSUE",
AK1493="Fiber CAmtel","TRANS_FO_CAMTEL",
AK1493="Fiber AOF","Fiber AOF",
AK1493="Projet OCM (HUAWEI)","TRAVAUX-HUAWEI",
AK1493="Projet OCM (NOKIA)","TRAVAUX-NOKIA",
AK1493="ACCESS-ISSUE","ACCESS-ISSUE",
AK1493="Projet OCM (ZTE, NOKIA, autres projets)","TRAVAUX OCM",
AK1493="No root CAuse","No root cause",
AK1493="ODU HS","PDH",
AK1493="IP &amp; VLAN","PDH",
AK1493="Warehouse HUAWEI","SPARE-ISSUE",
AK1493="SPARE-HS","SPARE-ISSUE",
AK1493="Power Telco","BSS",AK1493="no impacts","no impacts"
),"")</f>
        <v>No root cause</v>
      </c>
      <c r="AJ1493" s="56" t="str" cm="1">
        <f t="array" ref="AJ1493">IFERROR(_xlfn.IFS(
AK1493="MPR ISSUE","TX ISSUE",
AK1493="BSS Hardware Issue","RAN ISSUE",
AK1493="Sites strategiques, MLL, Pylone, etc.","ENVTECH",
AK1493="AKTIVCO DEFAUT GE &amp; POWER Cabinet","POWER ISSUE",
AK1493="AKTIVCO Coupure ENEO &amp; Baisse de tension","POWER ISSUE",
AK1493="Coupure ENEO &amp; Baisse de tension","POWER ISSUE",
AK1493="Defaut GE &amp; POWER Cabinet","POWER ISSUE",
AK1493="Sharing","POWER ISSUE",
AK1493="Sites strategiques &amp; DataCenter","POWER ISSUE",
AK1493="Exclu","Exclu",
AK1493="SAT","TX ISSUE",
AK1493="SPARE-ISSUE","SPARE-ISSUE",
AK1493="Fiber CAmtel","TX ISSUE",
AK1493="Fiber AOF","TX ISSUE",
AK1493="Projet OCM (HUAWEI)","TRAVAUX-HUAWEI",
AK1493="Projet OCM (NOKIA)","TRAVAUX -NOKIA",
AK1493="ACCESS-ISSUE","ACCESS-ISSUE",
AK1493="Projet OCM (ZTE, NOKIA, autres projets)","TRAVAUX OCM",
AK1493="No root CAuse","No root cause",
AK1493="ODU HS","TX ISSUE",
AK1493="IP &amp; VLAN","TX ISSUE",
AK1493="Warehouse HUAWEI","SPARE-ISSUE",
AK1493="SPARE-HS","SPARE-ISSUE",
AK1493="Power Telco","RAN ISSUE",AK1493="no impacts","no impacts"
),"")</f>
        <v>No root cause</v>
      </c>
      <c r="AK1493" s="81" t="s">
        <v>5620</v>
      </c>
      <c r="AL1493" s="56" t="str" cm="1">
        <f t="array" ref="AL1493">IFERROR(_xlfn.IFS(
AK1493="MPR ISSUE","ACTIVE",
AK1493="BSS Hardware Issue","ACTIVE",
AK1493="Sites strategiques, MLL, Pylone, etc.","PASSIVE",
AK1493="AKTIVCO DEFAUT GE &amp; POWER Cabinet","PASSIVE",
AK1493="AKTIVCO Coupure ENEO &amp; Baisse de tension","PASSIVE",
AK1493="Coupure ENEO &amp; Baisse de tension","PASSIVE",
AK1493="Defaut GE &amp; POWER Cabinet","PASSIVE",
AK1493="Sharing","PASSIVE",
AK1493="Sites strategiques &amp; DataCenter","PASSIVE",
AK1493="Exclu","Exclu",
AK1493="SAT","ACTIVE",
AK1493="SPARE-ISSUE","SPARE-ISSUE",
AK1493="Fiber CAmtel","ACTIVE",
AK1493="Fiber AOF","ACTIVE",
AK1493="Projet OCM (HUAWEI)","PLANNED WORKS",
AK1493="Projet OCM (NOKIA)","PLANNED WORKS",
AK1493="ACCESS-ISSUE","ACCESS-ISSUE",
AK1493="Projet OCM (ZTE, NOKIA, autres projets)","PLANNED WORKS",
AK1493="No root CAuse","No root cause",
AK1493="ODU HS","ACTIVE",
AK1493="IP &amp; VLAN","ACTIVE",
AK1493="Warehouse HUAWEI","SPARE-ISSUE",
AK1493="SPARE-HS","SPARE-ISSUE",
AK1493="Power Telco","ACTIVE", AK1493="no impacts","no impacts"
),"")</f>
        <v>No root cause</v>
      </c>
      <c r="AM1493" s="108" t="s">
        <v>5537</v>
      </c>
      <c r="AN1493" s="117" t="s">
        <v>1541</v>
      </c>
      <c r="AP1493" s="23" t="s">
        <v>5537</v>
      </c>
      <c r="AQ1493" s="23" t="s">
        <v>5537</v>
      </c>
      <c r="AR1493" s="7"/>
      <c r="AS1493" s="6"/>
      <c r="AT1493" s="7"/>
      <c r="AU1493" s="3" t="s">
        <v>5537</v>
      </c>
      <c r="AV1493" s="24" t="s">
        <v>5537</v>
      </c>
      <c r="AW1493" s="24" t="s">
        <v>5537</v>
      </c>
      <c r="AX1493" s="24" t="s">
        <v>5537</v>
      </c>
      <c r="AY1493" s="24" t="s">
        <v>5537</v>
      </c>
      <c r="AZ1493" s="24" t="s">
        <v>5537</v>
      </c>
      <c r="BA1493" s="24" t="s">
        <v>5537</v>
      </c>
      <c r="BB1493" s="24" t="s">
        <v>5537</v>
      </c>
      <c r="BC1493" s="24" t="s">
        <v>5537</v>
      </c>
      <c r="BD1493" s="24" t="s">
        <v>5537</v>
      </c>
      <c r="BE1493" s="24" t="s">
        <v>5537</v>
      </c>
      <c r="BF1493" s="24" t="s">
        <v>5537</v>
      </c>
      <c r="BG1493" s="24" t="s">
        <v>5537</v>
      </c>
      <c r="BH1493" s="24" t="s">
        <v>5537</v>
      </c>
      <c r="BI1493" s="9" t="s">
        <v>5537</v>
      </c>
      <c r="BJ1493" s="14"/>
      <c r="BK1493" s="14" t="s">
        <v>5537</v>
      </c>
      <c r="BL1493" s="14" t="str">
        <f>_xlfn.XLOOKUP(B1493,'[4]cell downs 18042026 17h'!$B:$B,'[4]cell downs 18042026 17h'!$B:$B,"")</f>
        <v/>
      </c>
      <c r="BM1493" s="14" t="str">
        <f>_xlfn.XLOOKUP(B1493,'[5]Cells Huawei 19042026 15h'!$B:$B,'[5]Cells Huawei 19042026 15h'!$B:$B,"")</f>
        <v/>
      </c>
      <c r="BN1493" s="9" t="str">
        <f>_xlfn.XLOOKUP(B1493,'[6]cells down 19042026 9H40'!$B:$B,'[6]cells down 19042026 9H40'!$B:$B,"")</f>
        <v/>
      </c>
      <c r="BO1493" s="9" t="s">
        <v>1541</v>
      </c>
      <c r="BP1493" s="9" t="s">
        <v>5537</v>
      </c>
    </row>
    <row r="1494" spans="1:68" s="9" customFormat="1" x14ac:dyDescent="0.35">
      <c r="A1494" s="1" t="s">
        <v>993</v>
      </c>
      <c r="B1494" s="8" t="s">
        <v>994</v>
      </c>
      <c r="C1494" s="3" t="str">
        <f>_xlfn.XLOOKUP(B1494,'[1]daily break down'!$D:$D,'[1]daily break down'!$E:$E,"")</f>
        <v>EXTREME-NORD</v>
      </c>
      <c r="D1494" s="1" t="s">
        <v>11</v>
      </c>
      <c r="E1494" s="1" t="s">
        <v>705</v>
      </c>
      <c r="F1494" s="3" t="s">
        <v>55</v>
      </c>
      <c r="G1494" s="1" t="s">
        <v>185</v>
      </c>
      <c r="H1494" s="39" t="str">
        <f>_xlfn.XLOOKUP(B1494,[2]CALCULATION!$B:$B,[2]CALCULATION!$H:$H,"")</f>
        <v>Huawei</v>
      </c>
      <c r="I1494" s="34">
        <v>0</v>
      </c>
      <c r="J1494" s="34">
        <v>0</v>
      </c>
      <c r="K1494" s="34">
        <v>0</v>
      </c>
      <c r="L1494" s="34">
        <v>0</v>
      </c>
      <c r="M1494" s="34">
        <v>1.8726832233265703E-3</v>
      </c>
      <c r="N1494" s="34">
        <v>0.12313338070330135</v>
      </c>
      <c r="O1494" s="34">
        <v>0.43697725385451702</v>
      </c>
      <c r="P1494" s="34">
        <v>0.17890367060179835</v>
      </c>
      <c r="Q1494" s="34">
        <v>0</v>
      </c>
      <c r="R1494" s="34">
        <v>0</v>
      </c>
      <c r="S1494" s="109">
        <v>0</v>
      </c>
      <c r="T1494" s="109">
        <f>_xlfn.XLOOKUP(B1494,'[3]Nur des jours'!$B:$B,'[3]Nur des jours'!$U:$U,"")</f>
        <v>0</v>
      </c>
      <c r="U1494" s="109">
        <v>0</v>
      </c>
      <c r="V1494" s="109">
        <v>0</v>
      </c>
      <c r="W1494" s="109">
        <v>0</v>
      </c>
      <c r="X1494" s="109">
        <v>0</v>
      </c>
      <c r="Y1494" s="109">
        <v>0</v>
      </c>
      <c r="Z1494" s="109">
        <v>0</v>
      </c>
      <c r="AA1494" s="109">
        <v>0</v>
      </c>
      <c r="AB1494" s="109">
        <v>0</v>
      </c>
      <c r="AC1494" s="109">
        <v>0</v>
      </c>
      <c r="AD1494" s="109">
        <v>0</v>
      </c>
      <c r="AE1494" s="109">
        <v>0</v>
      </c>
      <c r="AF1494" s="109">
        <v>0</v>
      </c>
      <c r="AG1494" s="57" t="str">
        <f>_xlfn.XLOOKUP(B1494,[3]CALCULATION!$B:$B,[3]CALCULATION!$M:$M,"")</f>
        <v>Insecurity</v>
      </c>
      <c r="AH1494" s="57"/>
      <c r="AI1494" s="56" t="str" cm="1">
        <f t="array" ref="AI1494">IFERROR(_xlfn.IFS(
AK1494="MPR ISSUE","PDH",
AK1494="BSS Hardware Issue","BSS",
AK1494="Sites strategiques, MLL, Pylone, etc.","ENVTECH",
AK1494="AKTIVCO DEFAUT GE &amp; POWER Cabinet","AKTIVCO",
AK1494="AKTIVCO Coupure ENEO &amp; Baisse de tension","AKTIVCO GRID ONLY",
AK1494="Coupure ENEO &amp; Baisse de tension","IHS GRID ONLY",
AK1494="Defaut GE &amp; POWER Cabinet","IHS",
AK1494="Sharing","Partners",
AK1494="Sites strategiques &amp; DataCenter","SST &amp; DC",
AK1494="Exclu","Exclu",
AK1494="SAT","SAT",
AK1494="SPARE-ISSUE","SPARE-ISSUE",
AK1494="Fiber CAmtel","TRANS_FO_CAMTEL",
AK1494="Fiber AOF","Fiber AOF",
AK1494="Projet OCM (HUAWEI)","TRAVAUX-HUAWEI",
AK1494="Projet OCM (NOKIA)","TRAVAUX-NOKIA",
AK1494="ACCESS-ISSUE","ACCESS-ISSUE",
AK1494="Projet OCM (ZTE, NOKIA, autres projets)","TRAVAUX OCM",
AK1494="No root CAuse","No root cause",
AK1494="ODU HS","PDH",
AK1494="IP &amp; VLAN","PDH",
AK1494="Warehouse HUAWEI","SPARE-ISSUE",
AK1494="SPARE-HS","SPARE-ISSUE",
AK1494="Power Telco","BSS",AK1494="no impacts","no impacts"
),"")</f>
        <v>No root cause</v>
      </c>
      <c r="AJ1494" s="56" t="str" cm="1">
        <f t="array" ref="AJ1494">IFERROR(_xlfn.IFS(
AK1494="MPR ISSUE","TX ISSUE",
AK1494="BSS Hardware Issue","RAN ISSUE",
AK1494="Sites strategiques, MLL, Pylone, etc.","ENVTECH",
AK1494="AKTIVCO DEFAUT GE &amp; POWER Cabinet","POWER ISSUE",
AK1494="AKTIVCO Coupure ENEO &amp; Baisse de tension","POWER ISSUE",
AK1494="Coupure ENEO &amp; Baisse de tension","POWER ISSUE",
AK1494="Defaut GE &amp; POWER Cabinet","POWER ISSUE",
AK1494="Sharing","POWER ISSUE",
AK1494="Sites strategiques &amp; DataCenter","POWER ISSUE",
AK1494="Exclu","Exclu",
AK1494="SAT","TX ISSUE",
AK1494="SPARE-ISSUE","SPARE-ISSUE",
AK1494="Fiber CAmtel","TX ISSUE",
AK1494="Fiber AOF","TX ISSUE",
AK1494="Projet OCM (HUAWEI)","TRAVAUX-HUAWEI",
AK1494="Projet OCM (NOKIA)","TRAVAUX -NOKIA",
AK1494="ACCESS-ISSUE","ACCESS-ISSUE",
AK1494="Projet OCM (ZTE, NOKIA, autres projets)","TRAVAUX OCM",
AK1494="No root CAuse","No root cause",
AK1494="ODU HS","TX ISSUE",
AK1494="IP &amp; VLAN","TX ISSUE",
AK1494="Warehouse HUAWEI","SPARE-ISSUE",
AK1494="SPARE-HS","SPARE-ISSUE",
AK1494="Power Telco","RAN ISSUE",AK1494="no impacts","no impacts"
),"")</f>
        <v>No root cause</v>
      </c>
      <c r="AK1494" s="81" t="s">
        <v>5620</v>
      </c>
      <c r="AL1494" s="56" t="str" cm="1">
        <f t="array" ref="AL1494">IFERROR(_xlfn.IFS(
AK1494="MPR ISSUE","ACTIVE",
AK1494="BSS Hardware Issue","ACTIVE",
AK1494="Sites strategiques, MLL, Pylone, etc.","PASSIVE",
AK1494="AKTIVCO DEFAUT GE &amp; POWER Cabinet","PASSIVE",
AK1494="AKTIVCO Coupure ENEO &amp; Baisse de tension","PASSIVE",
AK1494="Coupure ENEO &amp; Baisse de tension","PASSIVE",
AK1494="Defaut GE &amp; POWER Cabinet","PASSIVE",
AK1494="Sharing","PASSIVE",
AK1494="Sites strategiques &amp; DataCenter","PASSIVE",
AK1494="Exclu","Exclu",
AK1494="SAT","ACTIVE",
AK1494="SPARE-ISSUE","SPARE-ISSUE",
AK1494="Fiber CAmtel","ACTIVE",
AK1494="Fiber AOF","ACTIVE",
AK1494="Projet OCM (HUAWEI)","PLANNED WORKS",
AK1494="Projet OCM (NOKIA)","PLANNED WORKS",
AK1494="ACCESS-ISSUE","ACCESS-ISSUE",
AK1494="Projet OCM (ZTE, NOKIA, autres projets)","PLANNED WORKS",
AK1494="No root CAuse","No root cause",
AK1494="ODU HS","ACTIVE",
AK1494="IP &amp; VLAN","ACTIVE",
AK1494="Warehouse HUAWEI","SPARE-ISSUE",
AK1494="SPARE-HS","SPARE-ISSUE",
AK1494="Power Telco","ACTIVE", AK1494="no impacts","no impacts"
),"")</f>
        <v>No root cause</v>
      </c>
      <c r="AM1494" s="108" t="s">
        <v>5537</v>
      </c>
      <c r="AN1494" s="117" t="s">
        <v>994</v>
      </c>
      <c r="AP1494" s="23" t="s">
        <v>5537</v>
      </c>
      <c r="AQ1494" s="23" t="s">
        <v>5537</v>
      </c>
      <c r="AR1494" s="7"/>
      <c r="AS1494" s="6"/>
      <c r="AT1494" s="7"/>
      <c r="AU1494" s="3" t="s">
        <v>5537</v>
      </c>
      <c r="AV1494" s="24" t="s">
        <v>5537</v>
      </c>
      <c r="AW1494" s="24" t="s">
        <v>5537</v>
      </c>
      <c r="AX1494" s="24" t="s">
        <v>5537</v>
      </c>
      <c r="AY1494" s="24" t="s">
        <v>5537</v>
      </c>
      <c r="AZ1494" s="24" t="s">
        <v>5537</v>
      </c>
      <c r="BA1494" s="24" t="s">
        <v>5537</v>
      </c>
      <c r="BB1494" s="24" t="s">
        <v>5537</v>
      </c>
      <c r="BC1494" s="24" t="s">
        <v>5537</v>
      </c>
      <c r="BD1494" s="24" t="s">
        <v>5537</v>
      </c>
      <c r="BE1494" s="24" t="s">
        <v>5537</v>
      </c>
      <c r="BF1494" s="24" t="s">
        <v>5537</v>
      </c>
      <c r="BG1494" s="24" t="s">
        <v>5537</v>
      </c>
      <c r="BH1494" s="24" t="s">
        <v>5537</v>
      </c>
      <c r="BI1494" s="9" t="s">
        <v>5537</v>
      </c>
      <c r="BJ1494" s="14"/>
      <c r="BK1494" s="14" t="s">
        <v>5537</v>
      </c>
      <c r="BL1494" s="14" t="str">
        <f>_xlfn.XLOOKUP(B1494,'[4]cell downs 18042026 17h'!$B:$B,'[4]cell downs 18042026 17h'!$B:$B,"")</f>
        <v/>
      </c>
      <c r="BM1494" s="14" t="str">
        <f>_xlfn.XLOOKUP(B1494,'[5]Cells Huawei 19042026 15h'!$B:$B,'[5]Cells Huawei 19042026 15h'!$B:$B,"")</f>
        <v/>
      </c>
      <c r="BN1494" s="9" t="str">
        <f>_xlfn.XLOOKUP(B1494,'[6]cells down 19042026 9H40'!$B:$B,'[6]cells down 19042026 9H40'!$B:$B,"")</f>
        <v/>
      </c>
      <c r="BO1494" s="9" t="s">
        <v>994</v>
      </c>
      <c r="BP1494" s="9" t="s">
        <v>302</v>
      </c>
    </row>
    <row r="1495" spans="1:68" s="9" customFormat="1" x14ac:dyDescent="0.35">
      <c r="A1495" s="1" t="s">
        <v>2597</v>
      </c>
      <c r="B1495" s="8" t="s">
        <v>2598</v>
      </c>
      <c r="C1495" s="3" t="str">
        <f>_xlfn.XLOOKUP(B1495,'[1]daily break down'!$D:$D,'[1]daily break down'!$E:$E,"")</f>
        <v>EXTREME-NORD</v>
      </c>
      <c r="D1495" s="1" t="s">
        <v>11</v>
      </c>
      <c r="E1495" s="1" t="s">
        <v>630</v>
      </c>
      <c r="F1495" s="3" t="s">
        <v>55</v>
      </c>
      <c r="G1495" s="1" t="s">
        <v>185</v>
      </c>
      <c r="H1495" s="39" t="str">
        <f>_xlfn.XLOOKUP(B1495,[2]CALCULATION!$B:$B,[2]CALCULATION!$H:$H,"")</f>
        <v>Huawei</v>
      </c>
      <c r="I1495" s="34">
        <v>0</v>
      </c>
      <c r="J1495" s="34">
        <v>0</v>
      </c>
      <c r="K1495" s="34">
        <v>2.2668384541410201E-2</v>
      </c>
      <c r="L1495" s="34">
        <v>0</v>
      </c>
      <c r="M1495" s="34">
        <v>1.3376308738046931E-3</v>
      </c>
      <c r="N1495" s="34">
        <v>0.13160504290406441</v>
      </c>
      <c r="O1495" s="34">
        <v>0.40523081444955239</v>
      </c>
      <c r="P1495" s="34">
        <v>0.16690066289419089</v>
      </c>
      <c r="Q1495" s="34">
        <v>0</v>
      </c>
      <c r="R1495" s="34">
        <v>0</v>
      </c>
      <c r="S1495" s="109">
        <v>0</v>
      </c>
      <c r="T1495" s="109">
        <f>_xlfn.XLOOKUP(B1495,'[3]Nur des jours'!$B:$B,'[3]Nur des jours'!$U:$U,"")</f>
        <v>0</v>
      </c>
      <c r="U1495" s="109">
        <v>16.192913481321678</v>
      </c>
      <c r="V1495" s="109">
        <v>0</v>
      </c>
      <c r="W1495" s="109">
        <v>0</v>
      </c>
      <c r="X1495" s="109">
        <v>0</v>
      </c>
      <c r="Y1495" s="109">
        <v>0</v>
      </c>
      <c r="Z1495" s="109">
        <v>0</v>
      </c>
      <c r="AA1495" s="109">
        <v>0</v>
      </c>
      <c r="AB1495" s="109">
        <v>0</v>
      </c>
      <c r="AC1495" s="109">
        <v>0</v>
      </c>
      <c r="AD1495" s="109">
        <v>0</v>
      </c>
      <c r="AE1495" s="109">
        <v>0</v>
      </c>
      <c r="AF1495" s="109">
        <v>0</v>
      </c>
      <c r="AG1495" s="57" t="str">
        <f>_xlfn.XLOOKUP(B1495,[3]CALCULATION!$B:$B,[3]CALCULATION!$M:$M,"")</f>
        <v>Insecurity</v>
      </c>
      <c r="AH1495" s="57"/>
      <c r="AI1495" s="56" t="str" cm="1">
        <f t="array" ref="AI1495">IFERROR(_xlfn.IFS(
AK1495="MPR ISSUE","PDH",
AK1495="BSS Hardware Issue","BSS",
AK1495="Sites strategiques, MLL, Pylone, etc.","ENVTECH",
AK1495="AKTIVCO DEFAUT GE &amp; POWER Cabinet","AKTIVCO",
AK1495="AKTIVCO Coupure ENEO &amp; Baisse de tension","AKTIVCO GRID ONLY",
AK1495="Coupure ENEO &amp; Baisse de tension","IHS GRID ONLY",
AK1495="Defaut GE &amp; POWER Cabinet","IHS",
AK1495="Sharing","Partners",
AK1495="Sites strategiques &amp; DataCenter","SST &amp; DC",
AK1495="Exclu","Exclu",
AK1495="SAT","SAT",
AK1495="SPARE-ISSUE","SPARE-ISSUE",
AK1495="Fiber CAmtel","TRANS_FO_CAMTEL",
AK1495="Fiber AOF","Fiber AOF",
AK1495="Projet OCM (HUAWEI)","TRAVAUX-HUAWEI",
AK1495="Projet OCM (NOKIA)","TRAVAUX-NOKIA",
AK1495="ACCESS-ISSUE","ACCESS-ISSUE",
AK1495="Projet OCM (ZTE, NOKIA, autres projets)","TRAVAUX OCM",
AK1495="No root CAuse","No root cause",
AK1495="ODU HS","PDH",
AK1495="IP &amp; VLAN","PDH",
AK1495="Warehouse HUAWEI","SPARE-ISSUE",
AK1495="SPARE-HS","SPARE-ISSUE",
AK1495="Power Telco","BSS",AK1495="no impacts","no impacts"
),"")</f>
        <v>No root cause</v>
      </c>
      <c r="AJ1495" s="56" t="str" cm="1">
        <f t="array" ref="AJ1495">IFERROR(_xlfn.IFS(
AK1495="MPR ISSUE","TX ISSUE",
AK1495="BSS Hardware Issue","RAN ISSUE",
AK1495="Sites strategiques, MLL, Pylone, etc.","ENVTECH",
AK1495="AKTIVCO DEFAUT GE &amp; POWER Cabinet","POWER ISSUE",
AK1495="AKTIVCO Coupure ENEO &amp; Baisse de tension","POWER ISSUE",
AK1495="Coupure ENEO &amp; Baisse de tension","POWER ISSUE",
AK1495="Defaut GE &amp; POWER Cabinet","POWER ISSUE",
AK1495="Sharing","POWER ISSUE",
AK1495="Sites strategiques &amp; DataCenter","POWER ISSUE",
AK1495="Exclu","Exclu",
AK1495="SAT","TX ISSUE",
AK1495="SPARE-ISSUE","SPARE-ISSUE",
AK1495="Fiber CAmtel","TX ISSUE",
AK1495="Fiber AOF","TX ISSUE",
AK1495="Projet OCM (HUAWEI)","TRAVAUX-HUAWEI",
AK1495="Projet OCM (NOKIA)","TRAVAUX -NOKIA",
AK1495="ACCESS-ISSUE","ACCESS-ISSUE",
AK1495="Projet OCM (ZTE, NOKIA, autres projets)","TRAVAUX OCM",
AK1495="No root CAuse","No root cause",
AK1495="ODU HS","TX ISSUE",
AK1495="IP &amp; VLAN","TX ISSUE",
AK1495="Warehouse HUAWEI","SPARE-ISSUE",
AK1495="SPARE-HS","SPARE-ISSUE",
AK1495="Power Telco","RAN ISSUE",AK1495="no impacts","no impacts"
),"")</f>
        <v>No root cause</v>
      </c>
      <c r="AK1495" s="81" t="s">
        <v>5620</v>
      </c>
      <c r="AL1495" s="56" t="str" cm="1">
        <f t="array" ref="AL1495">IFERROR(_xlfn.IFS(
AK1495="MPR ISSUE","ACTIVE",
AK1495="BSS Hardware Issue","ACTIVE",
AK1495="Sites strategiques, MLL, Pylone, etc.","PASSIVE",
AK1495="AKTIVCO DEFAUT GE &amp; POWER Cabinet","PASSIVE",
AK1495="AKTIVCO Coupure ENEO &amp; Baisse de tension","PASSIVE",
AK1495="Coupure ENEO &amp; Baisse de tension","PASSIVE",
AK1495="Defaut GE &amp; POWER Cabinet","PASSIVE",
AK1495="Sharing","PASSIVE",
AK1495="Sites strategiques &amp; DataCenter","PASSIVE",
AK1495="Exclu","Exclu",
AK1495="SAT","ACTIVE",
AK1495="SPARE-ISSUE","SPARE-ISSUE",
AK1495="Fiber CAmtel","ACTIVE",
AK1495="Fiber AOF","ACTIVE",
AK1495="Projet OCM (HUAWEI)","PLANNED WORKS",
AK1495="Projet OCM (NOKIA)","PLANNED WORKS",
AK1495="ACCESS-ISSUE","ACCESS-ISSUE",
AK1495="Projet OCM (ZTE, NOKIA, autres projets)","PLANNED WORKS",
AK1495="No root CAuse","No root cause",
AK1495="ODU HS","ACTIVE",
AK1495="IP &amp; VLAN","ACTIVE",
AK1495="Warehouse HUAWEI","SPARE-ISSUE",
AK1495="SPARE-HS","SPARE-ISSUE",
AK1495="Power Telco","ACTIVE", AK1495="no impacts","no impacts"
),"")</f>
        <v>No root cause</v>
      </c>
      <c r="AM1495" s="108" t="s">
        <v>5537</v>
      </c>
      <c r="AN1495" s="117" t="s">
        <v>2598</v>
      </c>
      <c r="AP1495" s="23" t="s">
        <v>5537</v>
      </c>
      <c r="AQ1495" s="23" t="s">
        <v>5537</v>
      </c>
      <c r="AR1495" s="7"/>
      <c r="AS1495" s="6"/>
      <c r="AT1495" s="7"/>
      <c r="AU1495" s="3" t="s">
        <v>5537</v>
      </c>
      <c r="AV1495" s="24" t="s">
        <v>5537</v>
      </c>
      <c r="AW1495" s="24" t="s">
        <v>5537</v>
      </c>
      <c r="AX1495" s="24" t="s">
        <v>5537</v>
      </c>
      <c r="AY1495" s="24" t="s">
        <v>5537</v>
      </c>
      <c r="AZ1495" s="24" t="s">
        <v>5537</v>
      </c>
      <c r="BA1495" s="24" t="s">
        <v>5537</v>
      </c>
      <c r="BB1495" s="24" t="s">
        <v>5537</v>
      </c>
      <c r="BC1495" s="24" t="s">
        <v>5537</v>
      </c>
      <c r="BD1495" s="24" t="s">
        <v>5537</v>
      </c>
      <c r="BE1495" s="24" t="s">
        <v>5537</v>
      </c>
      <c r="BF1495" s="24" t="s">
        <v>5537</v>
      </c>
      <c r="BG1495" s="24" t="s">
        <v>5537</v>
      </c>
      <c r="BH1495" s="24" t="s">
        <v>5537</v>
      </c>
      <c r="BI1495" s="9" t="s">
        <v>5537</v>
      </c>
      <c r="BJ1495" s="14"/>
      <c r="BK1495" s="14" t="s">
        <v>5537</v>
      </c>
      <c r="BL1495" s="14" t="str">
        <f>_xlfn.XLOOKUP(B1495,'[4]cell downs 18042026 17h'!$B:$B,'[4]cell downs 18042026 17h'!$B:$B,"")</f>
        <v/>
      </c>
      <c r="BM1495" s="14" t="str">
        <f>_xlfn.XLOOKUP(B1495,'[5]Cells Huawei 19042026 15h'!$B:$B,'[5]Cells Huawei 19042026 15h'!$B:$B,"")</f>
        <v/>
      </c>
      <c r="BN1495" s="9" t="str">
        <f>_xlfn.XLOOKUP(B1495,'[6]cells down 19042026 9H40'!$B:$B,'[6]cells down 19042026 9H40'!$B:$B,"")</f>
        <v/>
      </c>
      <c r="BO1495" s="9" t="s">
        <v>2598</v>
      </c>
      <c r="BP1495" s="9" t="s">
        <v>5537</v>
      </c>
    </row>
    <row r="1496" spans="1:68" s="9" customFormat="1" x14ac:dyDescent="0.35">
      <c r="A1496" s="1" t="s">
        <v>3080</v>
      </c>
      <c r="B1496" s="8" t="s">
        <v>3081</v>
      </c>
      <c r="C1496" s="3" t="str">
        <f>_xlfn.XLOOKUP(B1496,'[1]daily break down'!$D:$D,'[1]daily break down'!$E:$E,"")</f>
        <v>EXTREME-NORD</v>
      </c>
      <c r="D1496" s="1" t="s">
        <v>21</v>
      </c>
      <c r="E1496" s="1" t="s">
        <v>710</v>
      </c>
      <c r="F1496" s="3" t="s">
        <v>55</v>
      </c>
      <c r="G1496" s="1" t="s">
        <v>185</v>
      </c>
      <c r="H1496" s="39" t="str">
        <f>_xlfn.XLOOKUP(B1496,[2]CALCULATION!$B:$B,[2]CALCULATION!$H:$H,"")</f>
        <v>Huawei</v>
      </c>
      <c r="I1496" s="34">
        <v>0</v>
      </c>
      <c r="J1496" s="34">
        <v>0</v>
      </c>
      <c r="K1496" s="34">
        <v>0</v>
      </c>
      <c r="L1496" s="34">
        <v>0</v>
      </c>
      <c r="M1496" s="34">
        <v>0.60095296390465502</v>
      </c>
      <c r="N1496" s="34">
        <v>5.2773996741174493E-2</v>
      </c>
      <c r="O1496" s="34">
        <v>0.40772772541398777</v>
      </c>
      <c r="P1496" s="34">
        <v>0.16645478593625601</v>
      </c>
      <c r="Q1496" s="34">
        <v>0</v>
      </c>
      <c r="R1496" s="34">
        <v>0</v>
      </c>
      <c r="S1496" s="109">
        <v>0</v>
      </c>
      <c r="T1496" s="109">
        <f>_xlfn.XLOOKUP(B1496,'[3]Nur des jours'!$B:$B,'[3]Nur des jours'!$U:$U,"")</f>
        <v>0</v>
      </c>
      <c r="U1496" s="109">
        <v>0</v>
      </c>
      <c r="V1496" s="109">
        <v>0</v>
      </c>
      <c r="W1496" s="109">
        <v>0</v>
      </c>
      <c r="X1496" s="109">
        <v>0</v>
      </c>
      <c r="Y1496" s="109">
        <v>0</v>
      </c>
      <c r="Z1496" s="109">
        <v>0</v>
      </c>
      <c r="AA1496" s="109">
        <v>0</v>
      </c>
      <c r="AB1496" s="109">
        <v>0</v>
      </c>
      <c r="AC1496" s="109">
        <v>0</v>
      </c>
      <c r="AD1496" s="109">
        <v>0</v>
      </c>
      <c r="AE1496" s="109">
        <v>0</v>
      </c>
      <c r="AF1496" s="109">
        <v>0</v>
      </c>
      <c r="AG1496" s="57" t="str">
        <f>_xlfn.XLOOKUP(B1496,[3]CALCULATION!$B:$B,[3]CALCULATION!$M:$M,"")</f>
        <v>Insecurity</v>
      </c>
      <c r="AH1496" s="57"/>
      <c r="AI1496" s="56" t="str" cm="1">
        <f t="array" ref="AI1496">IFERROR(_xlfn.IFS(
AK1496="MPR ISSUE","PDH",
AK1496="BSS Hardware Issue","BSS",
AK1496="Sites strategiques, MLL, Pylone, etc.","ENVTECH",
AK1496="AKTIVCO DEFAUT GE &amp; POWER Cabinet","AKTIVCO",
AK1496="AKTIVCO Coupure ENEO &amp; Baisse de tension","AKTIVCO GRID ONLY",
AK1496="Coupure ENEO &amp; Baisse de tension","IHS GRID ONLY",
AK1496="Defaut GE &amp; POWER Cabinet","IHS",
AK1496="Sharing","Partners",
AK1496="Sites strategiques &amp; DataCenter","SST &amp; DC",
AK1496="Exclu","Exclu",
AK1496="SAT","SAT",
AK1496="SPARE-ISSUE","SPARE-ISSUE",
AK1496="Fiber CAmtel","TRANS_FO_CAMTEL",
AK1496="Fiber AOF","Fiber AOF",
AK1496="Projet OCM (HUAWEI)","TRAVAUX-HUAWEI",
AK1496="Projet OCM (NOKIA)","TRAVAUX-NOKIA",
AK1496="ACCESS-ISSUE","ACCESS-ISSUE",
AK1496="Projet OCM (ZTE, NOKIA, autres projets)","TRAVAUX OCM",
AK1496="No root CAuse","No root cause",
AK1496="ODU HS","PDH",
AK1496="IP &amp; VLAN","PDH",
AK1496="Warehouse HUAWEI","SPARE-ISSUE",
AK1496="SPARE-HS","SPARE-ISSUE",
AK1496="Power Telco","BSS",AK1496="no impacts","no impacts"
),"")</f>
        <v>No root cause</v>
      </c>
      <c r="AJ1496" s="56" t="str" cm="1">
        <f t="array" ref="AJ1496">IFERROR(_xlfn.IFS(
AK1496="MPR ISSUE","TX ISSUE",
AK1496="BSS Hardware Issue","RAN ISSUE",
AK1496="Sites strategiques, MLL, Pylone, etc.","ENVTECH",
AK1496="AKTIVCO DEFAUT GE &amp; POWER Cabinet","POWER ISSUE",
AK1496="AKTIVCO Coupure ENEO &amp; Baisse de tension","POWER ISSUE",
AK1496="Coupure ENEO &amp; Baisse de tension","POWER ISSUE",
AK1496="Defaut GE &amp; POWER Cabinet","POWER ISSUE",
AK1496="Sharing","POWER ISSUE",
AK1496="Sites strategiques &amp; DataCenter","POWER ISSUE",
AK1496="Exclu","Exclu",
AK1496="SAT","TX ISSUE",
AK1496="SPARE-ISSUE","SPARE-ISSUE",
AK1496="Fiber CAmtel","TX ISSUE",
AK1496="Fiber AOF","TX ISSUE",
AK1496="Projet OCM (HUAWEI)","TRAVAUX-HUAWEI",
AK1496="Projet OCM (NOKIA)","TRAVAUX -NOKIA",
AK1496="ACCESS-ISSUE","ACCESS-ISSUE",
AK1496="Projet OCM (ZTE, NOKIA, autres projets)","TRAVAUX OCM",
AK1496="No root CAuse","No root cause",
AK1496="ODU HS","TX ISSUE",
AK1496="IP &amp; VLAN","TX ISSUE",
AK1496="Warehouse HUAWEI","SPARE-ISSUE",
AK1496="SPARE-HS","SPARE-ISSUE",
AK1496="Power Telco","RAN ISSUE",AK1496="no impacts","no impacts"
),"")</f>
        <v>No root cause</v>
      </c>
      <c r="AK1496" s="81" t="s">
        <v>5620</v>
      </c>
      <c r="AL1496" s="56" t="str" cm="1">
        <f t="array" ref="AL1496">IFERROR(_xlfn.IFS(
AK1496="MPR ISSUE","ACTIVE",
AK1496="BSS Hardware Issue","ACTIVE",
AK1496="Sites strategiques, MLL, Pylone, etc.","PASSIVE",
AK1496="AKTIVCO DEFAUT GE &amp; POWER Cabinet","PASSIVE",
AK1496="AKTIVCO Coupure ENEO &amp; Baisse de tension","PASSIVE",
AK1496="Coupure ENEO &amp; Baisse de tension","PASSIVE",
AK1496="Defaut GE &amp; POWER Cabinet","PASSIVE",
AK1496="Sharing","PASSIVE",
AK1496="Sites strategiques &amp; DataCenter","PASSIVE",
AK1496="Exclu","Exclu",
AK1496="SAT","ACTIVE",
AK1496="SPARE-ISSUE","SPARE-ISSUE",
AK1496="Fiber CAmtel","ACTIVE",
AK1496="Fiber AOF","ACTIVE",
AK1496="Projet OCM (HUAWEI)","PLANNED WORKS",
AK1496="Projet OCM (NOKIA)","PLANNED WORKS",
AK1496="ACCESS-ISSUE","ACCESS-ISSUE",
AK1496="Projet OCM (ZTE, NOKIA, autres projets)","PLANNED WORKS",
AK1496="No root CAuse","No root cause",
AK1496="ODU HS","ACTIVE",
AK1496="IP &amp; VLAN","ACTIVE",
AK1496="Warehouse HUAWEI","SPARE-ISSUE",
AK1496="SPARE-HS","SPARE-ISSUE",
AK1496="Power Telco","ACTIVE", AK1496="no impacts","no impacts"
),"")</f>
        <v>No root cause</v>
      </c>
      <c r="AM1496" s="108" t="s">
        <v>5537</v>
      </c>
      <c r="AN1496" s="117" t="s">
        <v>3081</v>
      </c>
      <c r="AP1496" s="23" t="s">
        <v>5537</v>
      </c>
      <c r="AQ1496" s="23" t="s">
        <v>5537</v>
      </c>
      <c r="AR1496" s="7"/>
      <c r="AS1496" s="6"/>
      <c r="AT1496" s="7"/>
      <c r="AU1496" s="3" t="s">
        <v>5537</v>
      </c>
      <c r="AV1496" s="24" t="s">
        <v>5537</v>
      </c>
      <c r="AW1496" s="24" t="s">
        <v>5537</v>
      </c>
      <c r="AX1496" s="24" t="s">
        <v>5537</v>
      </c>
      <c r="AY1496" s="24" t="s">
        <v>5537</v>
      </c>
      <c r="AZ1496" s="24" t="s">
        <v>5537</v>
      </c>
      <c r="BA1496" s="24" t="s">
        <v>5537</v>
      </c>
      <c r="BB1496" s="24" t="s">
        <v>5537</v>
      </c>
      <c r="BC1496" s="24" t="s">
        <v>5537</v>
      </c>
      <c r="BD1496" s="24" t="s">
        <v>5537</v>
      </c>
      <c r="BE1496" s="24" t="s">
        <v>5537</v>
      </c>
      <c r="BF1496" s="24" t="s">
        <v>5537</v>
      </c>
      <c r="BG1496" s="24" t="s">
        <v>5537</v>
      </c>
      <c r="BH1496" s="24" t="s">
        <v>5537</v>
      </c>
      <c r="BI1496" s="9" t="s">
        <v>5537</v>
      </c>
      <c r="BJ1496" s="14"/>
      <c r="BK1496" s="14" t="s">
        <v>5537</v>
      </c>
      <c r="BL1496" s="14" t="str">
        <f>_xlfn.XLOOKUP(B1496,'[4]cell downs 18042026 17h'!$B:$B,'[4]cell downs 18042026 17h'!$B:$B,"")</f>
        <v/>
      </c>
      <c r="BM1496" s="14" t="str">
        <f>_xlfn.XLOOKUP(B1496,'[5]Cells Huawei 19042026 15h'!$B:$B,'[5]Cells Huawei 19042026 15h'!$B:$B,"")</f>
        <v/>
      </c>
      <c r="BN1496" s="9" t="str">
        <f>_xlfn.XLOOKUP(B1496,'[6]cells down 19042026 9H40'!$B:$B,'[6]cells down 19042026 9H40'!$B:$B,"")</f>
        <v/>
      </c>
      <c r="BO1496" s="9" t="s">
        <v>5537</v>
      </c>
      <c r="BP1496" s="9" t="s">
        <v>302</v>
      </c>
    </row>
    <row r="1497" spans="1:68" s="9" customFormat="1" x14ac:dyDescent="0.35">
      <c r="A1497" s="1" t="s">
        <v>3253</v>
      </c>
      <c r="B1497" s="8" t="s">
        <v>3254</v>
      </c>
      <c r="C1497" s="3" t="str">
        <f>_xlfn.XLOOKUP(B1497,'[1]daily break down'!$D:$D,'[1]daily break down'!$E:$E,"")</f>
        <v>Yaounde</v>
      </c>
      <c r="D1497" s="1"/>
      <c r="E1497" s="1"/>
      <c r="F1497" s="3" t="s">
        <v>37</v>
      </c>
      <c r="G1497" s="1" t="s">
        <v>38</v>
      </c>
      <c r="H1497" s="41" t="str">
        <f>_xlfn.XLOOKUP(B1497,[2]CALCULATION!$B:$B,[2]CALCULATION!$H:$H,"")</f>
        <v>ZTE</v>
      </c>
      <c r="I1497" s="34">
        <v>1.2876926545160032E-2</v>
      </c>
      <c r="J1497" s="34">
        <v>0</v>
      </c>
      <c r="K1497" s="34">
        <v>0</v>
      </c>
      <c r="L1497" s="34">
        <v>0</v>
      </c>
      <c r="M1497" s="34">
        <v>0</v>
      </c>
      <c r="N1497" s="34">
        <v>0</v>
      </c>
      <c r="O1497" s="34">
        <v>0</v>
      </c>
      <c r="P1497" s="34">
        <v>0</v>
      </c>
      <c r="Q1497" s="34">
        <v>0</v>
      </c>
      <c r="R1497" s="34">
        <v>0</v>
      </c>
      <c r="S1497" s="109">
        <v>0</v>
      </c>
      <c r="T1497" s="109">
        <f>_xlfn.XLOOKUP(B1497,'[3]Nur des jours'!$B:$B,'[3]Nur des jours'!$U:$U,"")</f>
        <v>0</v>
      </c>
      <c r="U1497" s="109">
        <v>0</v>
      </c>
      <c r="V1497" s="109">
        <v>0</v>
      </c>
      <c r="W1497" s="109">
        <v>0</v>
      </c>
      <c r="X1497" s="109">
        <v>0</v>
      </c>
      <c r="Y1497" s="109">
        <v>0</v>
      </c>
      <c r="Z1497" s="109">
        <v>0</v>
      </c>
      <c r="AA1497" s="109">
        <v>0</v>
      </c>
      <c r="AB1497" s="109">
        <v>0</v>
      </c>
      <c r="AC1497" s="109">
        <v>0</v>
      </c>
      <c r="AD1497" s="109">
        <v>0</v>
      </c>
      <c r="AE1497" s="109">
        <v>0</v>
      </c>
      <c r="AF1497" s="109">
        <v>0</v>
      </c>
      <c r="AG1497" s="57" t="str">
        <f>_xlfn.XLOOKUP(B1497,[3]CALCULATION!$B:$B,[3]CALCULATION!$M:$M,"")</f>
        <v>Operationnel</v>
      </c>
      <c r="AH1497" s="57"/>
      <c r="AI1497" s="56" t="str" cm="1">
        <f t="array" ref="AI1497">IFERROR(_xlfn.IFS(
AK1497="MPR ISSUE","PDH",
AK1497="BSS Hardware Issue","BSS",
AK1497="Sites strategiques, MLL, Pylone, etc.","ENVTECH",
AK1497="AKTIVCO DEFAUT GE &amp; POWER Cabinet","AKTIVCO",
AK1497="AKTIVCO Coupure ENEO &amp; Baisse de tension","AKTIVCO GRID ONLY",
AK1497="Coupure ENEO &amp; Baisse de tension","IHS GRID ONLY",
AK1497="Defaut GE &amp; POWER Cabinet","IHS",
AK1497="Sharing","Partners",
AK1497="Sites strategiques &amp; DataCenter","SST &amp; DC",
AK1497="Exclu","Exclu",
AK1497="SAT","SAT",
AK1497="SPARE-ISSUE","SPARE-ISSUE",
AK1497="Fiber CAmtel","TRANS_FO_CAMTEL",
AK1497="Fiber AOF","Fiber AOF",
AK1497="Projet OCM (HUAWEI)","TRAVAUX-HUAWEI",
AK1497="Projet OCM (NOKIA)","TRAVAUX-NOKIA",
AK1497="ACCESS-ISSUE","ACCESS-ISSUE",
AK1497="Projet OCM (ZTE, NOKIA, autres projets)","TRAVAUX OCM",
AK1497="No root CAuse","No root cause",
AK1497="ODU HS","PDH",
AK1497="IP &amp; VLAN","PDH",
AK1497="Warehouse HUAWEI","SPARE-ISSUE",
AK1497="SPARE-HS","SPARE-ISSUE",
AK1497="Power Telco","BSS",AK1497="no impacts","no impacts"
),"")</f>
        <v>No root cause</v>
      </c>
      <c r="AJ1497" s="56" t="str" cm="1">
        <f t="array" ref="AJ1497">IFERROR(_xlfn.IFS(
AK1497="MPR ISSUE","TX ISSUE",
AK1497="BSS Hardware Issue","RAN ISSUE",
AK1497="Sites strategiques, MLL, Pylone, etc.","ENVTECH",
AK1497="AKTIVCO DEFAUT GE &amp; POWER Cabinet","POWER ISSUE",
AK1497="AKTIVCO Coupure ENEO &amp; Baisse de tension","POWER ISSUE",
AK1497="Coupure ENEO &amp; Baisse de tension","POWER ISSUE",
AK1497="Defaut GE &amp; POWER Cabinet","POWER ISSUE",
AK1497="Sharing","POWER ISSUE",
AK1497="Sites strategiques &amp; DataCenter","POWER ISSUE",
AK1497="Exclu","Exclu",
AK1497="SAT","TX ISSUE",
AK1497="SPARE-ISSUE","SPARE-ISSUE",
AK1497="Fiber CAmtel","TX ISSUE",
AK1497="Fiber AOF","TX ISSUE",
AK1497="Projet OCM (HUAWEI)","TRAVAUX-HUAWEI",
AK1497="Projet OCM (NOKIA)","TRAVAUX -NOKIA",
AK1497="ACCESS-ISSUE","ACCESS-ISSUE",
AK1497="Projet OCM (ZTE, NOKIA, autres projets)","TRAVAUX OCM",
AK1497="No root CAuse","No root cause",
AK1497="ODU HS","TX ISSUE",
AK1497="IP &amp; VLAN","TX ISSUE",
AK1497="Warehouse HUAWEI","SPARE-ISSUE",
AK1497="SPARE-HS","SPARE-ISSUE",
AK1497="Power Telco","RAN ISSUE",AK1497="no impacts","no impacts"
),"")</f>
        <v>No root cause</v>
      </c>
      <c r="AK1497" s="81" t="s">
        <v>5620</v>
      </c>
      <c r="AL1497" s="56" t="str" cm="1">
        <f t="array" ref="AL1497">IFERROR(_xlfn.IFS(
AK1497="MPR ISSUE","ACTIVE",
AK1497="BSS Hardware Issue","ACTIVE",
AK1497="Sites strategiques, MLL, Pylone, etc.","PASSIVE",
AK1497="AKTIVCO DEFAUT GE &amp; POWER Cabinet","PASSIVE",
AK1497="AKTIVCO Coupure ENEO &amp; Baisse de tension","PASSIVE",
AK1497="Coupure ENEO &amp; Baisse de tension","PASSIVE",
AK1497="Defaut GE &amp; POWER Cabinet","PASSIVE",
AK1497="Sharing","PASSIVE",
AK1497="Sites strategiques &amp; DataCenter","PASSIVE",
AK1497="Exclu","Exclu",
AK1497="SAT","ACTIVE",
AK1497="SPARE-ISSUE","SPARE-ISSUE",
AK1497="Fiber CAmtel","ACTIVE",
AK1497="Fiber AOF","ACTIVE",
AK1497="Projet OCM (HUAWEI)","PLANNED WORKS",
AK1497="Projet OCM (NOKIA)","PLANNED WORKS",
AK1497="ACCESS-ISSUE","ACCESS-ISSUE",
AK1497="Projet OCM (ZTE, NOKIA, autres projets)","PLANNED WORKS",
AK1497="No root CAuse","No root cause",
AK1497="ODU HS","ACTIVE",
AK1497="IP &amp; VLAN","ACTIVE",
AK1497="Warehouse HUAWEI","SPARE-ISSUE",
AK1497="SPARE-HS","SPARE-ISSUE",
AK1497="Power Telco","ACTIVE", AK1497="no impacts","no impacts"
),"")</f>
        <v>No root cause</v>
      </c>
      <c r="AM1497" s="108" t="s">
        <v>5537</v>
      </c>
      <c r="AN1497" s="117" t="s">
        <v>3254</v>
      </c>
      <c r="AP1497" s="23" t="s">
        <v>5537</v>
      </c>
      <c r="AQ1497" s="23" t="s">
        <v>5537</v>
      </c>
      <c r="AR1497" s="7"/>
      <c r="AS1497" s="6"/>
      <c r="AT1497" s="7"/>
      <c r="AU1497" s="3" t="s">
        <v>5537</v>
      </c>
      <c r="AV1497" s="24" t="s">
        <v>5537</v>
      </c>
      <c r="AW1497" s="24" t="s">
        <v>5537</v>
      </c>
      <c r="AX1497" s="24" t="s">
        <v>5537</v>
      </c>
      <c r="AY1497" s="24" t="s">
        <v>5537</v>
      </c>
      <c r="AZ1497" s="24" t="s">
        <v>5537</v>
      </c>
      <c r="BA1497" s="24" t="s">
        <v>5537</v>
      </c>
      <c r="BB1497" s="24" t="s">
        <v>5537</v>
      </c>
      <c r="BC1497" s="24" t="s">
        <v>5537</v>
      </c>
      <c r="BD1497" s="24" t="s">
        <v>5537</v>
      </c>
      <c r="BE1497" s="24" t="s">
        <v>5537</v>
      </c>
      <c r="BF1497" s="24" t="s">
        <v>5537</v>
      </c>
      <c r="BG1497" s="24" t="s">
        <v>5537</v>
      </c>
      <c r="BH1497" s="24" t="s">
        <v>5537</v>
      </c>
      <c r="BI1497" s="9" t="s">
        <v>5537</v>
      </c>
      <c r="BJ1497" s="14"/>
      <c r="BK1497" s="14" t="s">
        <v>5537</v>
      </c>
      <c r="BL1497" s="14" t="str">
        <f>_xlfn.XLOOKUP(B1497,'[4]cell downs 18042026 17h'!$B:$B,'[4]cell downs 18042026 17h'!$B:$B,"")</f>
        <v/>
      </c>
      <c r="BM1497" s="14" t="str">
        <f>_xlfn.XLOOKUP(B1497,'[5]Cells Huawei 19042026 15h'!$B:$B,'[5]Cells Huawei 19042026 15h'!$B:$B,"")</f>
        <v/>
      </c>
      <c r="BN1497" s="9" t="str">
        <f>_xlfn.XLOOKUP(B1497,'[6]cells down 19042026 9H40'!$B:$B,'[6]cells down 19042026 9H40'!$B:$B,"")</f>
        <v/>
      </c>
      <c r="BO1497" s="9" t="s">
        <v>5537</v>
      </c>
      <c r="BP1497" s="9" t="s">
        <v>5537</v>
      </c>
    </row>
    <row r="1498" spans="1:68" s="9" customFormat="1" x14ac:dyDescent="0.35">
      <c r="A1498" s="1" t="s">
        <v>2441</v>
      </c>
      <c r="B1498" s="8" t="s">
        <v>2442</v>
      </c>
      <c r="C1498" s="3" t="str">
        <f>_xlfn.XLOOKUP(B1498,'[1]daily break down'!$D:$D,'[1]daily break down'!$E:$E,"")</f>
        <v>Yaounde</v>
      </c>
      <c r="D1498" s="1" t="s">
        <v>11</v>
      </c>
      <c r="E1498" s="1" t="s">
        <v>12</v>
      </c>
      <c r="F1498" s="3" t="s">
        <v>37</v>
      </c>
      <c r="G1498" s="1" t="s">
        <v>38</v>
      </c>
      <c r="H1498" s="41" t="str">
        <f>_xlfn.XLOOKUP(B1498,[2]CALCULATION!$B:$B,[2]CALCULATION!$H:$H,"")</f>
        <v>ZTE</v>
      </c>
      <c r="I1498" s="34">
        <v>12.828896679251098</v>
      </c>
      <c r="J1498" s="34">
        <v>0</v>
      </c>
      <c r="K1498" s="34">
        <v>0</v>
      </c>
      <c r="L1498" s="34">
        <v>3.8826965496971039E-2</v>
      </c>
      <c r="M1498" s="34">
        <v>0</v>
      </c>
      <c r="N1498" s="34">
        <v>0</v>
      </c>
      <c r="O1498" s="34">
        <v>7.9865480705299099E-2</v>
      </c>
      <c r="P1498" s="34">
        <v>0</v>
      </c>
      <c r="Q1498" s="34">
        <v>0</v>
      </c>
      <c r="R1498" s="34">
        <v>0.50387663262306925</v>
      </c>
      <c r="S1498" s="109">
        <v>0</v>
      </c>
      <c r="T1498" s="109">
        <f>_xlfn.XLOOKUP(B1498,'[3]Nur des jours'!$B:$B,'[3]Nur des jours'!$U:$U,"")</f>
        <v>0</v>
      </c>
      <c r="U1498" s="109">
        <v>0</v>
      </c>
      <c r="V1498" s="109">
        <v>0</v>
      </c>
      <c r="W1498" s="109">
        <v>0</v>
      </c>
      <c r="X1498" s="109">
        <v>0</v>
      </c>
      <c r="Y1498" s="109">
        <v>0</v>
      </c>
      <c r="Z1498" s="109">
        <v>0</v>
      </c>
      <c r="AA1498" s="109">
        <v>0</v>
      </c>
      <c r="AB1498" s="109">
        <v>0</v>
      </c>
      <c r="AC1498" s="109">
        <v>0</v>
      </c>
      <c r="AD1498" s="109">
        <v>0</v>
      </c>
      <c r="AE1498" s="109">
        <v>0</v>
      </c>
      <c r="AF1498" s="109">
        <v>0</v>
      </c>
      <c r="AG1498" s="57" t="str">
        <f>_xlfn.XLOOKUP(B1498,[3]CALCULATION!$B:$B,[3]CALCULATION!$M:$M,"")</f>
        <v>Operationnel</v>
      </c>
      <c r="AH1498" s="57"/>
      <c r="AI1498" s="56" t="str" cm="1">
        <f t="array" ref="AI1498">IFERROR(_xlfn.IFS(
AK1498="MPR ISSUE","PDH",
AK1498="BSS Hardware Issue","BSS",
AK1498="Sites strategiques, MLL, Pylone, etc.","ENVTECH",
AK1498="AKTIVCO DEFAUT GE &amp; POWER Cabinet","AKTIVCO",
AK1498="AKTIVCO Coupure ENEO &amp; Baisse de tension","AKTIVCO GRID ONLY",
AK1498="Coupure ENEO &amp; Baisse de tension","IHS GRID ONLY",
AK1498="Defaut GE &amp; POWER Cabinet","IHS",
AK1498="Sharing","Partners",
AK1498="Sites strategiques &amp; DataCenter","SST &amp; DC",
AK1498="Exclu","Exclu",
AK1498="SAT","SAT",
AK1498="SPARE-ISSUE","SPARE-ISSUE",
AK1498="Fiber CAmtel","TRANS_FO_CAMTEL",
AK1498="Fiber AOF","Fiber AOF",
AK1498="Projet OCM (HUAWEI)","TRAVAUX-HUAWEI",
AK1498="Projet OCM (NOKIA)","TRAVAUX-NOKIA",
AK1498="ACCESS-ISSUE","ACCESS-ISSUE",
AK1498="Projet OCM (ZTE, NOKIA, autres projets)","TRAVAUX OCM",
AK1498="No root CAuse","No root cause",
AK1498="ODU HS","PDH",
AK1498="IP &amp; VLAN","PDH",
AK1498="Warehouse HUAWEI","SPARE-ISSUE",
AK1498="SPARE-HS","SPARE-ISSUE",
AK1498="Power Telco","BSS",AK1498="no impacts","no impacts"
),"")</f>
        <v>No root cause</v>
      </c>
      <c r="AJ1498" s="56" t="str" cm="1">
        <f t="array" ref="AJ1498">IFERROR(_xlfn.IFS(
AK1498="MPR ISSUE","TX ISSUE",
AK1498="BSS Hardware Issue","RAN ISSUE",
AK1498="Sites strategiques, MLL, Pylone, etc.","ENVTECH",
AK1498="AKTIVCO DEFAUT GE &amp; POWER Cabinet","POWER ISSUE",
AK1498="AKTIVCO Coupure ENEO &amp; Baisse de tension","POWER ISSUE",
AK1498="Coupure ENEO &amp; Baisse de tension","POWER ISSUE",
AK1498="Defaut GE &amp; POWER Cabinet","POWER ISSUE",
AK1498="Sharing","POWER ISSUE",
AK1498="Sites strategiques &amp; DataCenter","POWER ISSUE",
AK1498="Exclu","Exclu",
AK1498="SAT","TX ISSUE",
AK1498="SPARE-ISSUE","SPARE-ISSUE",
AK1498="Fiber CAmtel","TX ISSUE",
AK1498="Fiber AOF","TX ISSUE",
AK1498="Projet OCM (HUAWEI)","TRAVAUX-HUAWEI",
AK1498="Projet OCM (NOKIA)","TRAVAUX -NOKIA",
AK1498="ACCESS-ISSUE","ACCESS-ISSUE",
AK1498="Projet OCM (ZTE, NOKIA, autres projets)","TRAVAUX OCM",
AK1498="No root CAuse","No root cause",
AK1498="ODU HS","TX ISSUE",
AK1498="IP &amp; VLAN","TX ISSUE",
AK1498="Warehouse HUAWEI","SPARE-ISSUE",
AK1498="SPARE-HS","SPARE-ISSUE",
AK1498="Power Telco","RAN ISSUE",AK1498="no impacts","no impacts"
),"")</f>
        <v>No root cause</v>
      </c>
      <c r="AK1498" s="81" t="s">
        <v>5620</v>
      </c>
      <c r="AL1498" s="56" t="str" cm="1">
        <f t="array" ref="AL1498">IFERROR(_xlfn.IFS(
AK1498="MPR ISSUE","ACTIVE",
AK1498="BSS Hardware Issue","ACTIVE",
AK1498="Sites strategiques, MLL, Pylone, etc.","PASSIVE",
AK1498="AKTIVCO DEFAUT GE &amp; POWER Cabinet","PASSIVE",
AK1498="AKTIVCO Coupure ENEO &amp; Baisse de tension","PASSIVE",
AK1498="Coupure ENEO &amp; Baisse de tension","PASSIVE",
AK1498="Defaut GE &amp; POWER Cabinet","PASSIVE",
AK1498="Sharing","PASSIVE",
AK1498="Sites strategiques &amp; DataCenter","PASSIVE",
AK1498="Exclu","Exclu",
AK1498="SAT","ACTIVE",
AK1498="SPARE-ISSUE","SPARE-ISSUE",
AK1498="Fiber CAmtel","ACTIVE",
AK1498="Fiber AOF","ACTIVE",
AK1498="Projet OCM (HUAWEI)","PLANNED WORKS",
AK1498="Projet OCM (NOKIA)","PLANNED WORKS",
AK1498="ACCESS-ISSUE","ACCESS-ISSUE",
AK1498="Projet OCM (ZTE, NOKIA, autres projets)","PLANNED WORKS",
AK1498="No root CAuse","No root cause",
AK1498="ODU HS","ACTIVE",
AK1498="IP &amp; VLAN","ACTIVE",
AK1498="Warehouse HUAWEI","SPARE-ISSUE",
AK1498="SPARE-HS","SPARE-ISSUE",
AK1498="Power Telco","ACTIVE", AK1498="no impacts","no impacts"
),"")</f>
        <v>No root cause</v>
      </c>
      <c r="AM1498" s="108" t="s">
        <v>5537</v>
      </c>
      <c r="AN1498" s="117" t="s">
        <v>2442</v>
      </c>
      <c r="AP1498" s="23" t="s">
        <v>5537</v>
      </c>
      <c r="AQ1498" s="23" t="s">
        <v>5537</v>
      </c>
      <c r="AR1498" s="7"/>
      <c r="AS1498" s="6"/>
      <c r="AT1498" s="7"/>
      <c r="AU1498" s="3" t="s">
        <v>5537</v>
      </c>
      <c r="AV1498" s="24" t="s">
        <v>5537</v>
      </c>
      <c r="AW1498" s="24" t="s">
        <v>5537</v>
      </c>
      <c r="AX1498" s="24" t="s">
        <v>5537</v>
      </c>
      <c r="AY1498" s="24" t="s">
        <v>5537</v>
      </c>
      <c r="AZ1498" s="24" t="s">
        <v>5537</v>
      </c>
      <c r="BA1498" s="24" t="s">
        <v>5537</v>
      </c>
      <c r="BB1498" s="24" t="s">
        <v>5537</v>
      </c>
      <c r="BC1498" s="24" t="s">
        <v>5537</v>
      </c>
      <c r="BD1498" s="24" t="s">
        <v>5537</v>
      </c>
      <c r="BE1498" s="24" t="s">
        <v>5537</v>
      </c>
      <c r="BF1498" s="24" t="s">
        <v>5537</v>
      </c>
      <c r="BG1498" s="24" t="s">
        <v>5537</v>
      </c>
      <c r="BH1498" s="24" t="s">
        <v>5537</v>
      </c>
      <c r="BI1498" s="9" t="s">
        <v>5537</v>
      </c>
      <c r="BJ1498" s="14"/>
      <c r="BK1498" s="14" t="s">
        <v>5537</v>
      </c>
      <c r="BL1498" s="14" t="str">
        <f>_xlfn.XLOOKUP(B1498,'[4]cell downs 18042026 17h'!$B:$B,'[4]cell downs 18042026 17h'!$B:$B,"")</f>
        <v/>
      </c>
      <c r="BM1498" s="14" t="str">
        <f>_xlfn.XLOOKUP(B1498,'[5]Cells Huawei 19042026 15h'!$B:$B,'[5]Cells Huawei 19042026 15h'!$B:$B,"")</f>
        <v/>
      </c>
      <c r="BN1498" s="9" t="str">
        <f>_xlfn.XLOOKUP(B1498,'[6]cells down 19042026 9H40'!$B:$B,'[6]cells down 19042026 9H40'!$B:$B,"")</f>
        <v/>
      </c>
      <c r="BO1498" s="9" t="s">
        <v>2442</v>
      </c>
      <c r="BP1498" s="9" t="s">
        <v>302</v>
      </c>
    </row>
    <row r="1499" spans="1:68" s="9" customFormat="1" x14ac:dyDescent="0.35">
      <c r="A1499" s="1" t="s">
        <v>470</v>
      </c>
      <c r="B1499" s="8" t="s">
        <v>471</v>
      </c>
      <c r="C1499" s="3" t="str">
        <f>_xlfn.XLOOKUP(B1499,'[1]daily break down'!$D:$D,'[1]daily break down'!$E:$E,"")</f>
        <v>Yaounde</v>
      </c>
      <c r="D1499" s="1" t="s">
        <v>11</v>
      </c>
      <c r="E1499" s="1" t="s">
        <v>12</v>
      </c>
      <c r="F1499" s="3" t="s">
        <v>37</v>
      </c>
      <c r="G1499" s="1" t="s">
        <v>38</v>
      </c>
      <c r="H1499" s="41" t="str">
        <f>_xlfn.XLOOKUP(B1499,[2]CALCULATION!$B:$B,[2]CALCULATION!$H:$H,"")</f>
        <v>ZTE</v>
      </c>
      <c r="I1499" s="34">
        <v>0</v>
      </c>
      <c r="J1499" s="34">
        <v>0</v>
      </c>
      <c r="K1499" s="34">
        <v>0</v>
      </c>
      <c r="L1499" s="34">
        <v>0</v>
      </c>
      <c r="M1499" s="34">
        <v>0</v>
      </c>
      <c r="N1499" s="34">
        <v>0</v>
      </c>
      <c r="O1499" s="34">
        <v>0</v>
      </c>
      <c r="P1499" s="34">
        <v>4.2462467861188884</v>
      </c>
      <c r="Q1499" s="34">
        <v>1.2934177146558701</v>
      </c>
      <c r="R1499" s="34">
        <v>0</v>
      </c>
      <c r="S1499" s="109">
        <v>0</v>
      </c>
      <c r="T1499" s="109">
        <f>_xlfn.XLOOKUP(B1499,'[3]Nur des jours'!$B:$B,'[3]Nur des jours'!$U:$U,"")</f>
        <v>0</v>
      </c>
      <c r="U1499" s="109">
        <v>0</v>
      </c>
      <c r="V1499" s="109">
        <v>0</v>
      </c>
      <c r="W1499" s="109">
        <v>0</v>
      </c>
      <c r="X1499" s="109">
        <v>0</v>
      </c>
      <c r="Y1499" s="109">
        <v>0</v>
      </c>
      <c r="Z1499" s="109">
        <v>0</v>
      </c>
      <c r="AA1499" s="109">
        <v>0</v>
      </c>
      <c r="AB1499" s="109">
        <v>0</v>
      </c>
      <c r="AC1499" s="109">
        <v>0</v>
      </c>
      <c r="AD1499" s="109">
        <v>0</v>
      </c>
      <c r="AE1499" s="109">
        <v>0</v>
      </c>
      <c r="AF1499" s="109">
        <v>0</v>
      </c>
      <c r="AG1499" s="57" t="str">
        <f>_xlfn.XLOOKUP(B1499,[3]CALCULATION!$B:$B,[3]CALCULATION!$M:$M,"")</f>
        <v>Operationnel</v>
      </c>
      <c r="AH1499" s="57"/>
      <c r="AI1499" s="56" t="str" cm="1">
        <f t="array" ref="AI1499">IFERROR(_xlfn.IFS(
AK1499="MPR ISSUE","PDH",
AK1499="BSS Hardware Issue","BSS",
AK1499="Sites strategiques, MLL, Pylone, etc.","ENVTECH",
AK1499="AKTIVCO DEFAUT GE &amp; POWER Cabinet","AKTIVCO",
AK1499="AKTIVCO Coupure ENEO &amp; Baisse de tension","AKTIVCO GRID ONLY",
AK1499="Coupure ENEO &amp; Baisse de tension","IHS GRID ONLY",
AK1499="Defaut GE &amp; POWER Cabinet","IHS",
AK1499="Sharing","Partners",
AK1499="Sites strategiques &amp; DataCenter","SST &amp; DC",
AK1499="Exclu","Exclu",
AK1499="SAT","SAT",
AK1499="SPARE-ISSUE","SPARE-ISSUE",
AK1499="Fiber CAmtel","TRANS_FO_CAMTEL",
AK1499="Fiber AOF","Fiber AOF",
AK1499="Projet OCM (HUAWEI)","TRAVAUX-HUAWEI",
AK1499="Projet OCM (NOKIA)","TRAVAUX-NOKIA",
AK1499="ACCESS-ISSUE","ACCESS-ISSUE",
AK1499="Projet OCM (ZTE, NOKIA, autres projets)","TRAVAUX OCM",
AK1499="No root CAuse","No root cause",
AK1499="ODU HS","PDH",
AK1499="IP &amp; VLAN","PDH",
AK1499="Warehouse HUAWEI","SPARE-ISSUE",
AK1499="SPARE-HS","SPARE-ISSUE",
AK1499="Power Telco","BSS",AK1499="no impacts","no impacts"
),"")</f>
        <v>No root cause</v>
      </c>
      <c r="AJ1499" s="56" t="str" cm="1">
        <f t="array" ref="AJ1499">IFERROR(_xlfn.IFS(
AK1499="MPR ISSUE","TX ISSUE",
AK1499="BSS Hardware Issue","RAN ISSUE",
AK1499="Sites strategiques, MLL, Pylone, etc.","ENVTECH",
AK1499="AKTIVCO DEFAUT GE &amp; POWER Cabinet","POWER ISSUE",
AK1499="AKTIVCO Coupure ENEO &amp; Baisse de tension","POWER ISSUE",
AK1499="Coupure ENEO &amp; Baisse de tension","POWER ISSUE",
AK1499="Defaut GE &amp; POWER Cabinet","POWER ISSUE",
AK1499="Sharing","POWER ISSUE",
AK1499="Sites strategiques &amp; DataCenter","POWER ISSUE",
AK1499="Exclu","Exclu",
AK1499="SAT","TX ISSUE",
AK1499="SPARE-ISSUE","SPARE-ISSUE",
AK1499="Fiber CAmtel","TX ISSUE",
AK1499="Fiber AOF","TX ISSUE",
AK1499="Projet OCM (HUAWEI)","TRAVAUX-HUAWEI",
AK1499="Projet OCM (NOKIA)","TRAVAUX -NOKIA",
AK1499="ACCESS-ISSUE","ACCESS-ISSUE",
AK1499="Projet OCM (ZTE, NOKIA, autres projets)","TRAVAUX OCM",
AK1499="No root CAuse","No root cause",
AK1499="ODU HS","TX ISSUE",
AK1499="IP &amp; VLAN","TX ISSUE",
AK1499="Warehouse HUAWEI","SPARE-ISSUE",
AK1499="SPARE-HS","SPARE-ISSUE",
AK1499="Power Telco","RAN ISSUE",AK1499="no impacts","no impacts"
),"")</f>
        <v>No root cause</v>
      </c>
      <c r="AK1499" s="81" t="s">
        <v>5620</v>
      </c>
      <c r="AL1499" s="56" t="str" cm="1">
        <f t="array" ref="AL1499">IFERROR(_xlfn.IFS(
AK1499="MPR ISSUE","ACTIVE",
AK1499="BSS Hardware Issue","ACTIVE",
AK1499="Sites strategiques, MLL, Pylone, etc.","PASSIVE",
AK1499="AKTIVCO DEFAUT GE &amp; POWER Cabinet","PASSIVE",
AK1499="AKTIVCO Coupure ENEO &amp; Baisse de tension","PASSIVE",
AK1499="Coupure ENEO &amp; Baisse de tension","PASSIVE",
AK1499="Defaut GE &amp; POWER Cabinet","PASSIVE",
AK1499="Sharing","PASSIVE",
AK1499="Sites strategiques &amp; DataCenter","PASSIVE",
AK1499="Exclu","Exclu",
AK1499="SAT","ACTIVE",
AK1499="SPARE-ISSUE","SPARE-ISSUE",
AK1499="Fiber CAmtel","ACTIVE",
AK1499="Fiber AOF","ACTIVE",
AK1499="Projet OCM (HUAWEI)","PLANNED WORKS",
AK1499="Projet OCM (NOKIA)","PLANNED WORKS",
AK1499="ACCESS-ISSUE","ACCESS-ISSUE",
AK1499="Projet OCM (ZTE, NOKIA, autres projets)","PLANNED WORKS",
AK1499="No root CAuse","No root cause",
AK1499="ODU HS","ACTIVE",
AK1499="IP &amp; VLAN","ACTIVE",
AK1499="Warehouse HUAWEI","SPARE-ISSUE",
AK1499="SPARE-HS","SPARE-ISSUE",
AK1499="Power Telco","ACTIVE", AK1499="no impacts","no impacts"
),"")</f>
        <v>No root cause</v>
      </c>
      <c r="AM1499" s="108" t="s">
        <v>5537</v>
      </c>
      <c r="AN1499" s="117" t="s">
        <v>471</v>
      </c>
      <c r="AP1499" s="23" t="s">
        <v>5537</v>
      </c>
      <c r="AQ1499" s="23" t="s">
        <v>5537</v>
      </c>
      <c r="AR1499" s="7"/>
      <c r="AS1499" s="6"/>
      <c r="AT1499" s="7"/>
      <c r="AU1499" s="3" t="s">
        <v>5537</v>
      </c>
      <c r="AV1499" s="24" t="s">
        <v>5537</v>
      </c>
      <c r="AW1499" s="24" t="s">
        <v>5537</v>
      </c>
      <c r="AX1499" s="24" t="s">
        <v>5537</v>
      </c>
      <c r="AY1499" s="24" t="s">
        <v>5537</v>
      </c>
      <c r="AZ1499" s="24" t="s">
        <v>5537</v>
      </c>
      <c r="BA1499" s="24" t="s">
        <v>5537</v>
      </c>
      <c r="BB1499" s="24" t="s">
        <v>5537</v>
      </c>
      <c r="BC1499" s="24" t="s">
        <v>5537</v>
      </c>
      <c r="BD1499" s="24" t="s">
        <v>5537</v>
      </c>
      <c r="BE1499" s="24" t="s">
        <v>5537</v>
      </c>
      <c r="BF1499" s="24" t="s">
        <v>5537</v>
      </c>
      <c r="BG1499" s="24" t="s">
        <v>5537</v>
      </c>
      <c r="BH1499" s="24" t="s">
        <v>5537</v>
      </c>
      <c r="BI1499" s="9" t="s">
        <v>5537</v>
      </c>
      <c r="BJ1499" s="14"/>
      <c r="BK1499" s="14" t="s">
        <v>5537</v>
      </c>
      <c r="BL1499" s="14" t="str">
        <f>_xlfn.XLOOKUP(B1499,'[4]cell downs 18042026 17h'!$B:$B,'[4]cell downs 18042026 17h'!$B:$B,"")</f>
        <v/>
      </c>
      <c r="BM1499" s="14" t="str">
        <f>_xlfn.XLOOKUP(B1499,'[5]Cells Huawei 19042026 15h'!$B:$B,'[5]Cells Huawei 19042026 15h'!$B:$B,"")</f>
        <v/>
      </c>
      <c r="BN1499" s="9" t="str">
        <f>_xlfn.XLOOKUP(B1499,'[6]cells down 19042026 9H40'!$B:$B,'[6]cells down 19042026 9H40'!$B:$B,"")</f>
        <v/>
      </c>
      <c r="BO1499" s="9" t="s">
        <v>471</v>
      </c>
      <c r="BP1499" s="9" t="s">
        <v>12</v>
      </c>
    </row>
    <row r="1500" spans="1:68" s="9" customFormat="1" x14ac:dyDescent="0.35">
      <c r="A1500" s="1" t="s">
        <v>1399</v>
      </c>
      <c r="B1500" s="8" t="s">
        <v>1400</v>
      </c>
      <c r="C1500" s="3" t="str">
        <f>_xlfn.XLOOKUP(B1500,'[1]daily break down'!$D:$D,'[1]daily break down'!$E:$E,"")</f>
        <v>OUEST</v>
      </c>
      <c r="D1500" s="1" t="s">
        <v>11</v>
      </c>
      <c r="E1500" s="1" t="s">
        <v>12</v>
      </c>
      <c r="F1500" s="3" t="s">
        <v>102</v>
      </c>
      <c r="G1500" s="1" t="s">
        <v>1176</v>
      </c>
      <c r="H1500" s="39" t="str">
        <f>_xlfn.XLOOKUP(B1500,[2]CALCULATION!$B:$B,[2]CALCULATION!$H:$H,"")</f>
        <v>Huawei</v>
      </c>
      <c r="I1500" s="34">
        <v>2.1917884445814182</v>
      </c>
      <c r="J1500" s="34">
        <v>1.4428578358773287</v>
      </c>
      <c r="K1500" s="34">
        <v>8.9175391586979543E-5</v>
      </c>
      <c r="L1500" s="34">
        <v>0</v>
      </c>
      <c r="M1500" s="34">
        <v>5.3505234952187721E-4</v>
      </c>
      <c r="N1500" s="34">
        <v>4.0137843753299496</v>
      </c>
      <c r="O1500" s="34">
        <v>0</v>
      </c>
      <c r="P1500" s="34">
        <v>0</v>
      </c>
      <c r="Q1500" s="34">
        <v>0</v>
      </c>
      <c r="R1500" s="34">
        <v>0</v>
      </c>
      <c r="S1500" s="109">
        <v>1.9065698721296229</v>
      </c>
      <c r="T1500" s="109">
        <f>_xlfn.XLOOKUP(B1500,'[3]Nur des jours'!$B:$B,'[3]Nur des jours'!$U:$U,"")</f>
        <v>0</v>
      </c>
      <c r="U1500" s="109">
        <v>2.8982002265768355E-2</v>
      </c>
      <c r="V1500" s="109">
        <v>0</v>
      </c>
      <c r="W1500" s="109">
        <v>0</v>
      </c>
      <c r="X1500" s="109">
        <v>0</v>
      </c>
      <c r="Y1500" s="109">
        <v>0</v>
      </c>
      <c r="Z1500" s="109">
        <v>3.7721725693641863</v>
      </c>
      <c r="AA1500" s="109">
        <v>0</v>
      </c>
      <c r="AB1500" s="109">
        <v>0</v>
      </c>
      <c r="AC1500" s="109">
        <v>0</v>
      </c>
      <c r="AD1500" s="109">
        <v>0</v>
      </c>
      <c r="AE1500" s="109">
        <v>0</v>
      </c>
      <c r="AF1500" s="109">
        <v>0</v>
      </c>
      <c r="AG1500" s="57" t="str">
        <f>_xlfn.XLOOKUP(B1500,[3]CALCULATION!$B:$B,[3]CALCULATION!$M:$M,"")</f>
        <v>Operationnel</v>
      </c>
      <c r="AH1500" s="57"/>
      <c r="AI1500" s="56" t="str" cm="1">
        <f t="array" ref="AI1500">IFERROR(_xlfn.IFS(
AK1500="MPR ISSUE","PDH",
AK1500="BSS Hardware Issue","BSS",
AK1500="Sites strategiques, MLL, Pylone, etc.","ENVTECH",
AK1500="AKTIVCO DEFAUT GE &amp; POWER Cabinet","AKTIVCO",
AK1500="AKTIVCO Coupure ENEO &amp; Baisse de tension","AKTIVCO GRID ONLY",
AK1500="Coupure ENEO &amp; Baisse de tension","IHS GRID ONLY",
AK1500="Defaut GE &amp; POWER Cabinet","IHS",
AK1500="Sharing","Partners",
AK1500="Sites strategiques &amp; DataCenter","SST &amp; DC",
AK1500="Exclu","Exclu",
AK1500="SAT","SAT",
AK1500="SPARE-ISSUE","SPARE-ISSUE",
AK1500="Fiber CAmtel","TRANS_FO_CAMTEL",
AK1500="Fiber AOF","Fiber AOF",
AK1500="Projet OCM (HUAWEI)","TRAVAUX-HUAWEI",
AK1500="Projet OCM (NOKIA)","TRAVAUX-NOKIA",
AK1500="ACCESS-ISSUE","ACCESS-ISSUE",
AK1500="Projet OCM (ZTE, NOKIA, autres projets)","TRAVAUX OCM",
AK1500="No root CAuse","No root cause",
AK1500="ODU HS","PDH",
AK1500="IP &amp; VLAN","PDH",
AK1500="Warehouse HUAWEI","SPARE-ISSUE",
AK1500="SPARE-HS","SPARE-ISSUE",
AK1500="Power Telco","BSS",AK1500="no impacts","no impacts"
),"")</f>
        <v>No root cause</v>
      </c>
      <c r="AJ1500" s="56" t="str" cm="1">
        <f t="array" ref="AJ1500">IFERROR(_xlfn.IFS(
AK1500="MPR ISSUE","TX ISSUE",
AK1500="BSS Hardware Issue","RAN ISSUE",
AK1500="Sites strategiques, MLL, Pylone, etc.","ENVTECH",
AK1500="AKTIVCO DEFAUT GE &amp; POWER Cabinet","POWER ISSUE",
AK1500="AKTIVCO Coupure ENEO &amp; Baisse de tension","POWER ISSUE",
AK1500="Coupure ENEO &amp; Baisse de tension","POWER ISSUE",
AK1500="Defaut GE &amp; POWER Cabinet","POWER ISSUE",
AK1500="Sharing","POWER ISSUE",
AK1500="Sites strategiques &amp; DataCenter","POWER ISSUE",
AK1500="Exclu","Exclu",
AK1500="SAT","TX ISSUE",
AK1500="SPARE-ISSUE","SPARE-ISSUE",
AK1500="Fiber CAmtel","TX ISSUE",
AK1500="Fiber AOF","TX ISSUE",
AK1500="Projet OCM (HUAWEI)","TRAVAUX-HUAWEI",
AK1500="Projet OCM (NOKIA)","TRAVAUX -NOKIA",
AK1500="ACCESS-ISSUE","ACCESS-ISSUE",
AK1500="Projet OCM (ZTE, NOKIA, autres projets)","TRAVAUX OCM",
AK1500="No root CAuse","No root cause",
AK1500="ODU HS","TX ISSUE",
AK1500="IP &amp; VLAN","TX ISSUE",
AK1500="Warehouse HUAWEI","SPARE-ISSUE",
AK1500="SPARE-HS","SPARE-ISSUE",
AK1500="Power Telco","RAN ISSUE",AK1500="no impacts","no impacts"
),"")</f>
        <v>No root cause</v>
      </c>
      <c r="AK1500" s="81" t="s">
        <v>5620</v>
      </c>
      <c r="AL1500" s="56" t="str" cm="1">
        <f t="array" ref="AL1500">IFERROR(_xlfn.IFS(
AK1500="MPR ISSUE","ACTIVE",
AK1500="BSS Hardware Issue","ACTIVE",
AK1500="Sites strategiques, MLL, Pylone, etc.","PASSIVE",
AK1500="AKTIVCO DEFAUT GE &amp; POWER Cabinet","PASSIVE",
AK1500="AKTIVCO Coupure ENEO &amp; Baisse de tension","PASSIVE",
AK1500="Coupure ENEO &amp; Baisse de tension","PASSIVE",
AK1500="Defaut GE &amp; POWER Cabinet","PASSIVE",
AK1500="Sharing","PASSIVE",
AK1500="Sites strategiques &amp; DataCenter","PASSIVE",
AK1500="Exclu","Exclu",
AK1500="SAT","ACTIVE",
AK1500="SPARE-ISSUE","SPARE-ISSUE",
AK1500="Fiber CAmtel","ACTIVE",
AK1500="Fiber AOF","ACTIVE",
AK1500="Projet OCM (HUAWEI)","PLANNED WORKS",
AK1500="Projet OCM (NOKIA)","PLANNED WORKS",
AK1500="ACCESS-ISSUE","ACCESS-ISSUE",
AK1500="Projet OCM (ZTE, NOKIA, autres projets)","PLANNED WORKS",
AK1500="No root CAuse","No root cause",
AK1500="ODU HS","ACTIVE",
AK1500="IP &amp; VLAN","ACTIVE",
AK1500="Warehouse HUAWEI","SPARE-ISSUE",
AK1500="SPARE-HS","SPARE-ISSUE",
AK1500="Power Telco","ACTIVE", AK1500="no impacts","no impacts"
),"")</f>
        <v>No root cause</v>
      </c>
      <c r="AM1500" s="108" t="s">
        <v>5537</v>
      </c>
      <c r="AN1500" s="117" t="s">
        <v>1400</v>
      </c>
      <c r="AP1500" s="23" t="s">
        <v>5537</v>
      </c>
      <c r="AQ1500" s="23" t="s">
        <v>5537</v>
      </c>
      <c r="AR1500" s="7"/>
      <c r="AS1500" s="6"/>
      <c r="AT1500" s="7"/>
      <c r="AU1500" s="3" t="s">
        <v>5537</v>
      </c>
      <c r="AV1500" s="24" t="s">
        <v>5537</v>
      </c>
      <c r="AW1500" s="24" t="s">
        <v>5537</v>
      </c>
      <c r="AX1500" s="24" t="s">
        <v>5537</v>
      </c>
      <c r="AY1500" s="24" t="s">
        <v>5537</v>
      </c>
      <c r="AZ1500" s="24" t="s">
        <v>5537</v>
      </c>
      <c r="BA1500" s="24" t="s">
        <v>5537</v>
      </c>
      <c r="BB1500" s="24" t="s">
        <v>5537</v>
      </c>
      <c r="BC1500" s="24" t="s">
        <v>5537</v>
      </c>
      <c r="BD1500" s="24" t="s">
        <v>5537</v>
      </c>
      <c r="BE1500" s="24" t="s">
        <v>5537</v>
      </c>
      <c r="BF1500" s="24" t="s">
        <v>5537</v>
      </c>
      <c r="BG1500" s="24" t="s">
        <v>5537</v>
      </c>
      <c r="BH1500" s="24" t="s">
        <v>5537</v>
      </c>
      <c r="BI1500" s="9" t="s">
        <v>5537</v>
      </c>
      <c r="BJ1500" s="14"/>
      <c r="BK1500" s="14" t="s">
        <v>5537</v>
      </c>
      <c r="BL1500" s="14" t="str">
        <f>_xlfn.XLOOKUP(B1500,'[4]cell downs 18042026 17h'!$B:$B,'[4]cell downs 18042026 17h'!$B:$B,"")</f>
        <v/>
      </c>
      <c r="BM1500" s="14" t="str">
        <f>_xlfn.XLOOKUP(B1500,'[5]Cells Huawei 19042026 15h'!$B:$B,'[5]Cells Huawei 19042026 15h'!$B:$B,"")</f>
        <v/>
      </c>
      <c r="BN1500" s="9" t="str">
        <f>_xlfn.XLOOKUP(B1500,'[6]cells down 19042026 9H40'!$B:$B,'[6]cells down 19042026 9H40'!$B:$B,"")</f>
        <v/>
      </c>
      <c r="BO1500" s="9" t="s">
        <v>1400</v>
      </c>
      <c r="BP1500" s="9" t="s">
        <v>5537</v>
      </c>
    </row>
    <row r="1501" spans="1:68" s="9" customFormat="1" x14ac:dyDescent="0.35">
      <c r="A1501" s="1" t="s">
        <v>3147</v>
      </c>
      <c r="B1501" s="8" t="s">
        <v>3148</v>
      </c>
      <c r="C1501" s="3" t="str">
        <f>_xlfn.XLOOKUP(B1501,'[1]daily break down'!$D:$D,'[1]daily break down'!$E:$E,"")</f>
        <v>Yaounde</v>
      </c>
      <c r="D1501" s="1" t="s">
        <v>11</v>
      </c>
      <c r="E1501" s="1" t="s">
        <v>12</v>
      </c>
      <c r="F1501" s="3" t="s">
        <v>37</v>
      </c>
      <c r="G1501" s="1" t="s">
        <v>38</v>
      </c>
      <c r="H1501" s="41" t="str">
        <f>_xlfn.XLOOKUP(B1501,[2]CALCULATION!$B:$B,[2]CALCULATION!$H:$H,"")</f>
        <v>ZTE</v>
      </c>
      <c r="I1501" s="34">
        <v>0</v>
      </c>
      <c r="J1501" s="34">
        <v>0</v>
      </c>
      <c r="K1501" s="34">
        <v>0</v>
      </c>
      <c r="L1501" s="34">
        <v>0</v>
      </c>
      <c r="M1501" s="34">
        <v>0</v>
      </c>
      <c r="N1501" s="34">
        <v>0</v>
      </c>
      <c r="O1501" s="34">
        <v>0</v>
      </c>
      <c r="P1501" s="34">
        <v>0</v>
      </c>
      <c r="Q1501" s="34">
        <v>0</v>
      </c>
      <c r="R1501" s="34">
        <v>0</v>
      </c>
      <c r="S1501" s="109">
        <v>0</v>
      </c>
      <c r="T1501" s="109">
        <f>_xlfn.XLOOKUP(B1501,'[3]Nur des jours'!$B:$B,'[3]Nur des jours'!$U:$U,"")</f>
        <v>0</v>
      </c>
      <c r="U1501" s="109">
        <v>0</v>
      </c>
      <c r="V1501" s="109">
        <v>0</v>
      </c>
      <c r="W1501" s="109">
        <v>0</v>
      </c>
      <c r="X1501" s="109">
        <v>0</v>
      </c>
      <c r="Y1501" s="109">
        <v>0</v>
      </c>
      <c r="Z1501" s="109">
        <v>0</v>
      </c>
      <c r="AA1501" s="109">
        <v>0</v>
      </c>
      <c r="AB1501" s="109">
        <v>0</v>
      </c>
      <c r="AC1501" s="109">
        <v>0</v>
      </c>
      <c r="AD1501" s="109">
        <v>0</v>
      </c>
      <c r="AE1501" s="109">
        <v>0</v>
      </c>
      <c r="AF1501" s="109">
        <v>0</v>
      </c>
      <c r="AG1501" s="57" t="str">
        <f>_xlfn.XLOOKUP(B1501,[3]CALCULATION!$B:$B,[3]CALCULATION!$M:$M,"")</f>
        <v>Operationnel</v>
      </c>
      <c r="AH1501" s="57"/>
      <c r="AI1501" s="56" t="str" cm="1">
        <f t="array" ref="AI1501">IFERROR(_xlfn.IFS(
AK1501="MPR ISSUE","PDH",
AK1501="BSS Hardware Issue","BSS",
AK1501="Sites strategiques, MLL, Pylone, etc.","ENVTECH",
AK1501="AKTIVCO DEFAUT GE &amp; POWER Cabinet","AKTIVCO",
AK1501="AKTIVCO Coupure ENEO &amp; Baisse de tension","AKTIVCO GRID ONLY",
AK1501="Coupure ENEO &amp; Baisse de tension","IHS GRID ONLY",
AK1501="Defaut GE &amp; POWER Cabinet","IHS",
AK1501="Sharing","Partners",
AK1501="Sites strategiques &amp; DataCenter","SST &amp; DC",
AK1501="Exclu","Exclu",
AK1501="SAT","SAT",
AK1501="SPARE-ISSUE","SPARE-ISSUE",
AK1501="Fiber CAmtel","TRANS_FO_CAMTEL",
AK1501="Fiber AOF","Fiber AOF",
AK1501="Projet OCM (HUAWEI)","TRAVAUX-HUAWEI",
AK1501="Projet OCM (NOKIA)","TRAVAUX-NOKIA",
AK1501="ACCESS-ISSUE","ACCESS-ISSUE",
AK1501="Projet OCM (ZTE, NOKIA, autres projets)","TRAVAUX OCM",
AK1501="No root CAuse","No root cause",
AK1501="ODU HS","PDH",
AK1501="IP &amp; VLAN","PDH",
AK1501="Warehouse HUAWEI","SPARE-ISSUE",
AK1501="SPARE-HS","SPARE-ISSUE",
AK1501="Power Telco","BSS",AK1501="no impacts","no impacts"
),"")</f>
        <v>No root cause</v>
      </c>
      <c r="AJ1501" s="56" t="str" cm="1">
        <f t="array" ref="AJ1501">IFERROR(_xlfn.IFS(
AK1501="MPR ISSUE","TX ISSUE",
AK1501="BSS Hardware Issue","RAN ISSUE",
AK1501="Sites strategiques, MLL, Pylone, etc.","ENVTECH",
AK1501="AKTIVCO DEFAUT GE &amp; POWER Cabinet","POWER ISSUE",
AK1501="AKTIVCO Coupure ENEO &amp; Baisse de tension","POWER ISSUE",
AK1501="Coupure ENEO &amp; Baisse de tension","POWER ISSUE",
AK1501="Defaut GE &amp; POWER Cabinet","POWER ISSUE",
AK1501="Sharing","POWER ISSUE",
AK1501="Sites strategiques &amp; DataCenter","POWER ISSUE",
AK1501="Exclu","Exclu",
AK1501="SAT","TX ISSUE",
AK1501="SPARE-ISSUE","SPARE-ISSUE",
AK1501="Fiber CAmtel","TX ISSUE",
AK1501="Fiber AOF","TX ISSUE",
AK1501="Projet OCM (HUAWEI)","TRAVAUX-HUAWEI",
AK1501="Projet OCM (NOKIA)","TRAVAUX -NOKIA",
AK1501="ACCESS-ISSUE","ACCESS-ISSUE",
AK1501="Projet OCM (ZTE, NOKIA, autres projets)","TRAVAUX OCM",
AK1501="No root CAuse","No root cause",
AK1501="ODU HS","TX ISSUE",
AK1501="IP &amp; VLAN","TX ISSUE",
AK1501="Warehouse HUAWEI","SPARE-ISSUE",
AK1501="SPARE-HS","SPARE-ISSUE",
AK1501="Power Telco","RAN ISSUE",AK1501="no impacts","no impacts"
),"")</f>
        <v>No root cause</v>
      </c>
      <c r="AK1501" s="81" t="s">
        <v>5620</v>
      </c>
      <c r="AL1501" s="56" t="str" cm="1">
        <f t="array" ref="AL1501">IFERROR(_xlfn.IFS(
AK1501="MPR ISSUE","ACTIVE",
AK1501="BSS Hardware Issue","ACTIVE",
AK1501="Sites strategiques, MLL, Pylone, etc.","PASSIVE",
AK1501="AKTIVCO DEFAUT GE &amp; POWER Cabinet","PASSIVE",
AK1501="AKTIVCO Coupure ENEO &amp; Baisse de tension","PASSIVE",
AK1501="Coupure ENEO &amp; Baisse de tension","PASSIVE",
AK1501="Defaut GE &amp; POWER Cabinet","PASSIVE",
AK1501="Sharing","PASSIVE",
AK1501="Sites strategiques &amp; DataCenter","PASSIVE",
AK1501="Exclu","Exclu",
AK1501="SAT","ACTIVE",
AK1501="SPARE-ISSUE","SPARE-ISSUE",
AK1501="Fiber CAmtel","ACTIVE",
AK1501="Fiber AOF","ACTIVE",
AK1501="Projet OCM (HUAWEI)","PLANNED WORKS",
AK1501="Projet OCM (NOKIA)","PLANNED WORKS",
AK1501="ACCESS-ISSUE","ACCESS-ISSUE",
AK1501="Projet OCM (ZTE, NOKIA, autres projets)","PLANNED WORKS",
AK1501="No root CAuse","No root cause",
AK1501="ODU HS","ACTIVE",
AK1501="IP &amp; VLAN","ACTIVE",
AK1501="Warehouse HUAWEI","SPARE-ISSUE",
AK1501="SPARE-HS","SPARE-ISSUE",
AK1501="Power Telco","ACTIVE", AK1501="no impacts","no impacts"
),"")</f>
        <v>No root cause</v>
      </c>
      <c r="AM1501" s="108" t="s">
        <v>5537</v>
      </c>
      <c r="AN1501" s="117" t="s">
        <v>3148</v>
      </c>
      <c r="AP1501" s="23" t="s">
        <v>5537</v>
      </c>
      <c r="AQ1501" s="23" t="s">
        <v>5537</v>
      </c>
      <c r="AR1501" s="7"/>
      <c r="AS1501" s="6"/>
      <c r="AT1501" s="7"/>
      <c r="AU1501" s="3" t="s">
        <v>5537</v>
      </c>
      <c r="AV1501" s="24" t="s">
        <v>5537</v>
      </c>
      <c r="AW1501" s="24" t="s">
        <v>5537</v>
      </c>
      <c r="AX1501" s="24" t="s">
        <v>5537</v>
      </c>
      <c r="AY1501" s="24" t="s">
        <v>5537</v>
      </c>
      <c r="AZ1501" s="24" t="s">
        <v>5537</v>
      </c>
      <c r="BA1501" s="24" t="s">
        <v>5537</v>
      </c>
      <c r="BB1501" s="24" t="s">
        <v>5537</v>
      </c>
      <c r="BC1501" s="24" t="s">
        <v>5537</v>
      </c>
      <c r="BD1501" s="24" t="s">
        <v>5537</v>
      </c>
      <c r="BE1501" s="24" t="s">
        <v>5537</v>
      </c>
      <c r="BF1501" s="24" t="s">
        <v>5537</v>
      </c>
      <c r="BG1501" s="24" t="s">
        <v>5537</v>
      </c>
      <c r="BH1501" s="24" t="s">
        <v>5537</v>
      </c>
      <c r="BI1501" s="9" t="s">
        <v>5537</v>
      </c>
      <c r="BJ1501" s="14"/>
      <c r="BK1501" s="14" t="s">
        <v>5537</v>
      </c>
      <c r="BL1501" s="14" t="str">
        <f>_xlfn.XLOOKUP(B1501,'[4]cell downs 18042026 17h'!$B:$B,'[4]cell downs 18042026 17h'!$B:$B,"")</f>
        <v/>
      </c>
      <c r="BM1501" s="14" t="str">
        <f>_xlfn.XLOOKUP(B1501,'[5]Cells Huawei 19042026 15h'!$B:$B,'[5]Cells Huawei 19042026 15h'!$B:$B,"")</f>
        <v/>
      </c>
      <c r="BN1501" s="9" t="str">
        <f>_xlfn.XLOOKUP(B1501,'[6]cells down 19042026 9H40'!$B:$B,'[6]cells down 19042026 9H40'!$B:$B,"")</f>
        <v/>
      </c>
      <c r="BO1501" s="9" t="s">
        <v>3148</v>
      </c>
      <c r="BP1501" s="9" t="s">
        <v>1129</v>
      </c>
    </row>
    <row r="1502" spans="1:68" s="9" customFormat="1" x14ac:dyDescent="0.35">
      <c r="A1502" s="1" t="s">
        <v>3391</v>
      </c>
      <c r="B1502" s="8" t="s">
        <v>3392</v>
      </c>
      <c r="C1502" s="3" t="str">
        <f>_xlfn.XLOOKUP(B1502,'[1]daily break down'!$D:$D,'[1]daily break down'!$E:$E,"")</f>
        <v>Yaounde</v>
      </c>
      <c r="D1502" s="1" t="s">
        <v>11</v>
      </c>
      <c r="E1502" s="1" t="s">
        <v>12</v>
      </c>
      <c r="F1502" s="3" t="s">
        <v>37</v>
      </c>
      <c r="G1502" s="1" t="s">
        <v>38</v>
      </c>
      <c r="H1502" s="41" t="str">
        <f>_xlfn.XLOOKUP(B1502,[2]CALCULATION!$B:$B,[2]CALCULATION!$H:$H,"")</f>
        <v>ZTE</v>
      </c>
      <c r="I1502" s="34">
        <v>0</v>
      </c>
      <c r="J1502" s="34">
        <v>0</v>
      </c>
      <c r="K1502" s="34">
        <v>0</v>
      </c>
      <c r="L1502" s="34">
        <v>0</v>
      </c>
      <c r="M1502" s="34">
        <v>0</v>
      </c>
      <c r="N1502" s="34">
        <v>0</v>
      </c>
      <c r="O1502" s="34">
        <v>0</v>
      </c>
      <c r="P1502" s="34">
        <v>0</v>
      </c>
      <c r="Q1502" s="34">
        <v>0</v>
      </c>
      <c r="R1502" s="34">
        <v>0</v>
      </c>
      <c r="S1502" s="109">
        <v>0</v>
      </c>
      <c r="T1502" s="109">
        <f>_xlfn.XLOOKUP(B1502,'[3]Nur des jours'!$B:$B,'[3]Nur des jours'!$U:$U,"")</f>
        <v>0</v>
      </c>
      <c r="U1502" s="109">
        <v>0</v>
      </c>
      <c r="V1502" s="109">
        <v>0</v>
      </c>
      <c r="W1502" s="109">
        <v>0</v>
      </c>
      <c r="X1502" s="109">
        <v>0</v>
      </c>
      <c r="Y1502" s="109">
        <v>0</v>
      </c>
      <c r="Z1502" s="109">
        <v>0</v>
      </c>
      <c r="AA1502" s="109">
        <v>0</v>
      </c>
      <c r="AB1502" s="109">
        <v>0</v>
      </c>
      <c r="AC1502" s="109">
        <v>0</v>
      </c>
      <c r="AD1502" s="109">
        <v>0</v>
      </c>
      <c r="AE1502" s="109">
        <v>0</v>
      </c>
      <c r="AF1502" s="109">
        <v>0</v>
      </c>
      <c r="AG1502" s="57" t="str">
        <f>_xlfn.XLOOKUP(B1502,[3]CALCULATION!$B:$B,[3]CALCULATION!$M:$M,"")</f>
        <v>Operationnel</v>
      </c>
      <c r="AH1502" s="57"/>
      <c r="AI1502" s="56" t="str" cm="1">
        <f t="array" ref="AI1502">IFERROR(_xlfn.IFS(
AK1502="MPR ISSUE","PDH",
AK1502="BSS Hardware Issue","BSS",
AK1502="Sites strategiques, MLL, Pylone, etc.","ENVTECH",
AK1502="AKTIVCO DEFAUT GE &amp; POWER Cabinet","AKTIVCO",
AK1502="AKTIVCO Coupure ENEO &amp; Baisse de tension","AKTIVCO GRID ONLY",
AK1502="Coupure ENEO &amp; Baisse de tension","IHS GRID ONLY",
AK1502="Defaut GE &amp; POWER Cabinet","IHS",
AK1502="Sharing","Partners",
AK1502="Sites strategiques &amp; DataCenter","SST &amp; DC",
AK1502="Exclu","Exclu",
AK1502="SAT","SAT",
AK1502="SPARE-ISSUE","SPARE-ISSUE",
AK1502="Fiber CAmtel","TRANS_FO_CAMTEL",
AK1502="Fiber AOF","Fiber AOF",
AK1502="Projet OCM (HUAWEI)","TRAVAUX-HUAWEI",
AK1502="Projet OCM (NOKIA)","TRAVAUX-NOKIA",
AK1502="ACCESS-ISSUE","ACCESS-ISSUE",
AK1502="Projet OCM (ZTE, NOKIA, autres projets)","TRAVAUX OCM",
AK1502="No root CAuse","No root cause",
AK1502="ODU HS","PDH",
AK1502="IP &amp; VLAN","PDH",
AK1502="Warehouse HUAWEI","SPARE-ISSUE",
AK1502="SPARE-HS","SPARE-ISSUE",
AK1502="Power Telco","BSS",AK1502="no impacts","no impacts"
),"")</f>
        <v>No root cause</v>
      </c>
      <c r="AJ1502" s="56" t="str" cm="1">
        <f t="array" ref="AJ1502">IFERROR(_xlfn.IFS(
AK1502="MPR ISSUE","TX ISSUE",
AK1502="BSS Hardware Issue","RAN ISSUE",
AK1502="Sites strategiques, MLL, Pylone, etc.","ENVTECH",
AK1502="AKTIVCO DEFAUT GE &amp; POWER Cabinet","POWER ISSUE",
AK1502="AKTIVCO Coupure ENEO &amp; Baisse de tension","POWER ISSUE",
AK1502="Coupure ENEO &amp; Baisse de tension","POWER ISSUE",
AK1502="Defaut GE &amp; POWER Cabinet","POWER ISSUE",
AK1502="Sharing","POWER ISSUE",
AK1502="Sites strategiques &amp; DataCenter","POWER ISSUE",
AK1502="Exclu","Exclu",
AK1502="SAT","TX ISSUE",
AK1502="SPARE-ISSUE","SPARE-ISSUE",
AK1502="Fiber CAmtel","TX ISSUE",
AK1502="Fiber AOF","TX ISSUE",
AK1502="Projet OCM (HUAWEI)","TRAVAUX-HUAWEI",
AK1502="Projet OCM (NOKIA)","TRAVAUX -NOKIA",
AK1502="ACCESS-ISSUE","ACCESS-ISSUE",
AK1502="Projet OCM (ZTE, NOKIA, autres projets)","TRAVAUX OCM",
AK1502="No root CAuse","No root cause",
AK1502="ODU HS","TX ISSUE",
AK1502="IP &amp; VLAN","TX ISSUE",
AK1502="Warehouse HUAWEI","SPARE-ISSUE",
AK1502="SPARE-HS","SPARE-ISSUE",
AK1502="Power Telco","RAN ISSUE",AK1502="no impacts","no impacts"
),"")</f>
        <v>No root cause</v>
      </c>
      <c r="AK1502" s="81" t="s">
        <v>5620</v>
      </c>
      <c r="AL1502" s="56" t="str" cm="1">
        <f t="array" ref="AL1502">IFERROR(_xlfn.IFS(
AK1502="MPR ISSUE","ACTIVE",
AK1502="BSS Hardware Issue","ACTIVE",
AK1502="Sites strategiques, MLL, Pylone, etc.","PASSIVE",
AK1502="AKTIVCO DEFAUT GE &amp; POWER Cabinet","PASSIVE",
AK1502="AKTIVCO Coupure ENEO &amp; Baisse de tension","PASSIVE",
AK1502="Coupure ENEO &amp; Baisse de tension","PASSIVE",
AK1502="Defaut GE &amp; POWER Cabinet","PASSIVE",
AK1502="Sharing","PASSIVE",
AK1502="Sites strategiques &amp; DataCenter","PASSIVE",
AK1502="Exclu","Exclu",
AK1502="SAT","ACTIVE",
AK1502="SPARE-ISSUE","SPARE-ISSUE",
AK1502="Fiber CAmtel","ACTIVE",
AK1502="Fiber AOF","ACTIVE",
AK1502="Projet OCM (HUAWEI)","PLANNED WORKS",
AK1502="Projet OCM (NOKIA)","PLANNED WORKS",
AK1502="ACCESS-ISSUE","ACCESS-ISSUE",
AK1502="Projet OCM (ZTE, NOKIA, autres projets)","PLANNED WORKS",
AK1502="No root CAuse","No root cause",
AK1502="ODU HS","ACTIVE",
AK1502="IP &amp; VLAN","ACTIVE",
AK1502="Warehouse HUAWEI","SPARE-ISSUE",
AK1502="SPARE-HS","SPARE-ISSUE",
AK1502="Power Telco","ACTIVE", AK1502="no impacts","no impacts"
),"")</f>
        <v>No root cause</v>
      </c>
      <c r="AM1502" s="108" t="s">
        <v>5537</v>
      </c>
      <c r="AN1502" s="117" t="s">
        <v>3392</v>
      </c>
      <c r="AP1502" s="23" t="s">
        <v>5537</v>
      </c>
      <c r="AQ1502" s="23" t="s">
        <v>5537</v>
      </c>
      <c r="AR1502" s="7"/>
      <c r="AS1502" s="6"/>
      <c r="AT1502" s="7"/>
      <c r="AU1502" s="3" t="s">
        <v>5537</v>
      </c>
      <c r="AV1502" s="24" t="s">
        <v>5537</v>
      </c>
      <c r="AW1502" s="24" t="s">
        <v>5537</v>
      </c>
      <c r="AX1502" s="24" t="s">
        <v>5537</v>
      </c>
      <c r="AY1502" s="24" t="s">
        <v>5537</v>
      </c>
      <c r="AZ1502" s="24" t="s">
        <v>5537</v>
      </c>
      <c r="BA1502" s="24" t="s">
        <v>5537</v>
      </c>
      <c r="BB1502" s="24" t="s">
        <v>5537</v>
      </c>
      <c r="BC1502" s="24" t="s">
        <v>5537</v>
      </c>
      <c r="BD1502" s="24" t="s">
        <v>5537</v>
      </c>
      <c r="BE1502" s="24" t="s">
        <v>5537</v>
      </c>
      <c r="BF1502" s="24" t="s">
        <v>5537</v>
      </c>
      <c r="BG1502" s="24" t="s">
        <v>5537</v>
      </c>
      <c r="BH1502" s="24" t="s">
        <v>5537</v>
      </c>
      <c r="BI1502" s="9" t="s">
        <v>5537</v>
      </c>
      <c r="BJ1502" s="14"/>
      <c r="BK1502" s="14" t="s">
        <v>5537</v>
      </c>
      <c r="BL1502" s="14" t="str">
        <f>_xlfn.XLOOKUP(B1502,'[4]cell downs 18042026 17h'!$B:$B,'[4]cell downs 18042026 17h'!$B:$B,"")</f>
        <v/>
      </c>
      <c r="BM1502" s="14" t="str">
        <f>_xlfn.XLOOKUP(B1502,'[5]Cells Huawei 19042026 15h'!$B:$B,'[5]Cells Huawei 19042026 15h'!$B:$B,"")</f>
        <v/>
      </c>
      <c r="BN1502" s="9" t="str">
        <f>_xlfn.XLOOKUP(B1502,'[6]cells down 19042026 9H40'!$B:$B,'[6]cells down 19042026 9H40'!$B:$B,"")</f>
        <v/>
      </c>
      <c r="BO1502" s="9" t="s">
        <v>3392</v>
      </c>
      <c r="BP1502" s="9" t="s">
        <v>5537</v>
      </c>
    </row>
    <row r="1503" spans="1:68" s="9" customFormat="1" x14ac:dyDescent="0.35">
      <c r="A1503" s="1" t="s">
        <v>4874</v>
      </c>
      <c r="B1503" s="1" t="s">
        <v>4875</v>
      </c>
      <c r="C1503" s="3" t="str">
        <f>_xlfn.XLOOKUP(B1503,'[1]daily break down'!$D:$D,'[1]daily break down'!$E:$E,"")</f>
        <v>Yaounde</v>
      </c>
      <c r="D1503" s="1" t="s">
        <v>11</v>
      </c>
      <c r="E1503" s="1" t="s">
        <v>594</v>
      </c>
      <c r="F1503" s="3" t="s">
        <v>37</v>
      </c>
      <c r="G1503" s="1" t="s">
        <v>38</v>
      </c>
      <c r="H1503" s="41" t="str">
        <f>_xlfn.XLOOKUP(B1503,[2]CALCULATION!$B:$B,[2]CALCULATION!$H:$H,"")</f>
        <v>ZTE</v>
      </c>
      <c r="I1503" s="34">
        <v>0</v>
      </c>
      <c r="J1503" s="34">
        <v>4.2423944092023307</v>
      </c>
      <c r="K1503" s="34">
        <v>0</v>
      </c>
      <c r="L1503" s="34">
        <v>0</v>
      </c>
      <c r="M1503" s="34">
        <v>0</v>
      </c>
      <c r="N1503" s="34">
        <v>0</v>
      </c>
      <c r="O1503" s="34">
        <v>4.0342947153949517E-2</v>
      </c>
      <c r="P1503" s="34">
        <v>0</v>
      </c>
      <c r="Q1503" s="34">
        <v>0</v>
      </c>
      <c r="R1503" s="34">
        <v>0</v>
      </c>
      <c r="S1503" s="109">
        <v>1.0165994640915666E-3</v>
      </c>
      <c r="T1503" s="109">
        <f>_xlfn.XLOOKUP(B1503,'[3]Nur des jours'!$B:$B,'[3]Nur des jours'!$U:$U,"")</f>
        <v>0</v>
      </c>
      <c r="U1503" s="109">
        <v>0</v>
      </c>
      <c r="V1503" s="109">
        <v>0</v>
      </c>
      <c r="W1503" s="109">
        <v>0</v>
      </c>
      <c r="X1503" s="109">
        <v>0</v>
      </c>
      <c r="Y1503" s="109">
        <v>0</v>
      </c>
      <c r="Z1503" s="109">
        <v>0</v>
      </c>
      <c r="AA1503" s="109">
        <v>0</v>
      </c>
      <c r="AB1503" s="109">
        <v>0</v>
      </c>
      <c r="AC1503" s="109">
        <v>0</v>
      </c>
      <c r="AD1503" s="109">
        <v>0</v>
      </c>
      <c r="AE1503" s="109">
        <v>0</v>
      </c>
      <c r="AF1503" s="109">
        <v>0</v>
      </c>
      <c r="AG1503" s="57" t="str">
        <f>_xlfn.XLOOKUP(B1503,[3]CALCULATION!$B:$B,[3]CALCULATION!$M:$M,"")</f>
        <v>Operationnel</v>
      </c>
      <c r="AH1503" s="57"/>
      <c r="AI1503" s="56" t="str" cm="1">
        <f t="array" ref="AI1503">IFERROR(_xlfn.IFS(
AK1503="MPR ISSUE","PDH",
AK1503="BSS Hardware Issue","BSS",
AK1503="Sites strategiques, MLL, Pylone, etc.","ENVTECH",
AK1503="AKTIVCO DEFAUT GE &amp; POWER Cabinet","AKTIVCO",
AK1503="AKTIVCO Coupure ENEO &amp; Baisse de tension","AKTIVCO GRID ONLY",
AK1503="Coupure ENEO &amp; Baisse de tension","IHS GRID ONLY",
AK1503="Defaut GE &amp; POWER Cabinet","IHS",
AK1503="Sharing","Partners",
AK1503="Sites strategiques &amp; DataCenter","SST &amp; DC",
AK1503="Exclu","Exclu",
AK1503="SAT","SAT",
AK1503="SPARE-ISSUE","SPARE-ISSUE",
AK1503="Fiber CAmtel","TRANS_FO_CAMTEL",
AK1503="Fiber AOF","Fiber AOF",
AK1503="Projet OCM (HUAWEI)","TRAVAUX-HUAWEI",
AK1503="Projet OCM (NOKIA)","TRAVAUX-NOKIA",
AK1503="ACCESS-ISSUE","ACCESS-ISSUE",
AK1503="Projet OCM (ZTE, NOKIA, autres projets)","TRAVAUX OCM",
AK1503="No root CAuse","No root cause",
AK1503="ODU HS","PDH",
AK1503="IP &amp; VLAN","PDH",
AK1503="Warehouse HUAWEI","SPARE-ISSUE",
AK1503="SPARE-HS","SPARE-ISSUE",
AK1503="Power Telco","BSS",AK1503="no impacts","no impacts"
),"")</f>
        <v>No root cause</v>
      </c>
      <c r="AJ1503" s="56" t="str" cm="1">
        <f t="array" ref="AJ1503">IFERROR(_xlfn.IFS(
AK1503="MPR ISSUE","TX ISSUE",
AK1503="BSS Hardware Issue","RAN ISSUE",
AK1503="Sites strategiques, MLL, Pylone, etc.","ENVTECH",
AK1503="AKTIVCO DEFAUT GE &amp; POWER Cabinet","POWER ISSUE",
AK1503="AKTIVCO Coupure ENEO &amp; Baisse de tension","POWER ISSUE",
AK1503="Coupure ENEO &amp; Baisse de tension","POWER ISSUE",
AK1503="Defaut GE &amp; POWER Cabinet","POWER ISSUE",
AK1503="Sharing","POWER ISSUE",
AK1503="Sites strategiques &amp; DataCenter","POWER ISSUE",
AK1503="Exclu","Exclu",
AK1503="SAT","TX ISSUE",
AK1503="SPARE-ISSUE","SPARE-ISSUE",
AK1503="Fiber CAmtel","TX ISSUE",
AK1503="Fiber AOF","TX ISSUE",
AK1503="Projet OCM (HUAWEI)","TRAVAUX-HUAWEI",
AK1503="Projet OCM (NOKIA)","TRAVAUX -NOKIA",
AK1503="ACCESS-ISSUE","ACCESS-ISSUE",
AK1503="Projet OCM (ZTE, NOKIA, autres projets)","TRAVAUX OCM",
AK1503="No root CAuse","No root cause",
AK1503="ODU HS","TX ISSUE",
AK1503="IP &amp; VLAN","TX ISSUE",
AK1503="Warehouse HUAWEI","SPARE-ISSUE",
AK1503="SPARE-HS","SPARE-ISSUE",
AK1503="Power Telco","RAN ISSUE",AK1503="no impacts","no impacts"
),"")</f>
        <v>No root cause</v>
      </c>
      <c r="AK1503" s="81" t="s">
        <v>5620</v>
      </c>
      <c r="AL1503" s="56" t="str" cm="1">
        <f t="array" ref="AL1503">IFERROR(_xlfn.IFS(
AK1503="MPR ISSUE","ACTIVE",
AK1503="BSS Hardware Issue","ACTIVE",
AK1503="Sites strategiques, MLL, Pylone, etc.","PASSIVE",
AK1503="AKTIVCO DEFAUT GE &amp; POWER Cabinet","PASSIVE",
AK1503="AKTIVCO Coupure ENEO &amp; Baisse de tension","PASSIVE",
AK1503="Coupure ENEO &amp; Baisse de tension","PASSIVE",
AK1503="Defaut GE &amp; POWER Cabinet","PASSIVE",
AK1503="Sharing","PASSIVE",
AK1503="Sites strategiques &amp; DataCenter","PASSIVE",
AK1503="Exclu","Exclu",
AK1503="SAT","ACTIVE",
AK1503="SPARE-ISSUE","SPARE-ISSUE",
AK1503="Fiber CAmtel","ACTIVE",
AK1503="Fiber AOF","ACTIVE",
AK1503="Projet OCM (HUAWEI)","PLANNED WORKS",
AK1503="Projet OCM (NOKIA)","PLANNED WORKS",
AK1503="ACCESS-ISSUE","ACCESS-ISSUE",
AK1503="Projet OCM (ZTE, NOKIA, autres projets)","PLANNED WORKS",
AK1503="No root CAuse","No root cause",
AK1503="ODU HS","ACTIVE",
AK1503="IP &amp; VLAN","ACTIVE",
AK1503="Warehouse HUAWEI","SPARE-ISSUE",
AK1503="SPARE-HS","SPARE-ISSUE",
AK1503="Power Telco","ACTIVE", AK1503="no impacts","no impacts"
),"")</f>
        <v>No root cause</v>
      </c>
      <c r="AM1503" s="108" t="s">
        <v>5537</v>
      </c>
      <c r="AN1503" s="117" t="s">
        <v>4875</v>
      </c>
      <c r="AP1503" s="23" t="s">
        <v>5537</v>
      </c>
      <c r="AQ1503" s="23" t="s">
        <v>5537</v>
      </c>
      <c r="AR1503" s="7"/>
      <c r="AS1503" s="6"/>
      <c r="AT1503" s="7"/>
      <c r="AU1503" s="3" t="s">
        <v>5537</v>
      </c>
      <c r="AV1503" s="24" t="s">
        <v>5537</v>
      </c>
      <c r="AW1503" s="24" t="s">
        <v>5537</v>
      </c>
      <c r="AX1503" s="24" t="s">
        <v>5537</v>
      </c>
      <c r="AY1503" s="24" t="s">
        <v>5537</v>
      </c>
      <c r="AZ1503" s="24" t="s">
        <v>5537</v>
      </c>
      <c r="BA1503" s="24" t="s">
        <v>5537</v>
      </c>
      <c r="BB1503" s="24" t="s">
        <v>5537</v>
      </c>
      <c r="BC1503" s="24" t="s">
        <v>5537</v>
      </c>
      <c r="BD1503" s="24" t="s">
        <v>5537</v>
      </c>
      <c r="BE1503" s="24" t="s">
        <v>5537</v>
      </c>
      <c r="BF1503" s="24" t="s">
        <v>5537</v>
      </c>
      <c r="BG1503" s="24" t="s">
        <v>5537</v>
      </c>
      <c r="BH1503" s="24" t="s">
        <v>5537</v>
      </c>
      <c r="BI1503" s="9" t="s">
        <v>5537</v>
      </c>
      <c r="BJ1503" s="14"/>
      <c r="BK1503" s="14" t="s">
        <v>5537</v>
      </c>
      <c r="BL1503" s="14" t="str">
        <f>_xlfn.XLOOKUP(B1503,'[4]cell downs 18042026 17h'!$B:$B,'[4]cell downs 18042026 17h'!$B:$B,"")</f>
        <v/>
      </c>
      <c r="BM1503" s="14" t="str">
        <f>_xlfn.XLOOKUP(B1503,'[5]Cells Huawei 19042026 15h'!$B:$B,'[5]Cells Huawei 19042026 15h'!$B:$B,"")</f>
        <v/>
      </c>
      <c r="BN1503" s="9" t="str">
        <f>_xlfn.XLOOKUP(B1503,'[6]cells down 19042026 9H40'!$B:$B,'[6]cells down 19042026 9H40'!$B:$B,"")</f>
        <v/>
      </c>
      <c r="BO1503" s="9" t="s">
        <v>4875</v>
      </c>
      <c r="BP1503" s="9" t="s">
        <v>12</v>
      </c>
    </row>
    <row r="1504" spans="1:68" s="9" customFormat="1" ht="19" customHeight="1" x14ac:dyDescent="0.35">
      <c r="A1504" s="1" t="s">
        <v>3247</v>
      </c>
      <c r="B1504" s="8" t="s">
        <v>3248</v>
      </c>
      <c r="C1504" s="3" t="str">
        <f>_xlfn.XLOOKUP(B1504,'[1]daily break down'!$D:$D,'[1]daily break down'!$E:$E,"")</f>
        <v>Yaounde</v>
      </c>
      <c r="D1504" s="1" t="s">
        <v>11</v>
      </c>
      <c r="E1504" s="1" t="s">
        <v>12</v>
      </c>
      <c r="F1504" s="3" t="s">
        <v>37</v>
      </c>
      <c r="G1504" s="1" t="s">
        <v>38</v>
      </c>
      <c r="H1504" s="41" t="str">
        <f>_xlfn.XLOOKUP(B1504,[2]CALCULATION!$B:$B,[2]CALCULATION!$H:$H,"")</f>
        <v>ZTE</v>
      </c>
      <c r="I1504" s="34">
        <v>0</v>
      </c>
      <c r="J1504" s="34">
        <v>0</v>
      </c>
      <c r="K1504" s="34">
        <v>0</v>
      </c>
      <c r="L1504" s="34">
        <v>0</v>
      </c>
      <c r="M1504" s="34">
        <v>0</v>
      </c>
      <c r="N1504" s="34">
        <v>0</v>
      </c>
      <c r="O1504" s="34">
        <v>0</v>
      </c>
      <c r="P1504" s="34">
        <v>0</v>
      </c>
      <c r="Q1504" s="34">
        <v>0</v>
      </c>
      <c r="R1504" s="34">
        <v>0</v>
      </c>
      <c r="S1504" s="109">
        <v>0</v>
      </c>
      <c r="T1504" s="109">
        <f>_xlfn.XLOOKUP(B1504,'[3]Nur des jours'!$B:$B,'[3]Nur des jours'!$U:$U,"")</f>
        <v>0</v>
      </c>
      <c r="U1504" s="109">
        <v>0.33990092257293125</v>
      </c>
      <c r="V1504" s="109">
        <v>0</v>
      </c>
      <c r="W1504" s="109">
        <v>0</v>
      </c>
      <c r="X1504" s="109">
        <v>0</v>
      </c>
      <c r="Y1504" s="109">
        <v>0</v>
      </c>
      <c r="Z1504" s="109">
        <v>0</v>
      </c>
      <c r="AA1504" s="109">
        <v>0</v>
      </c>
      <c r="AB1504" s="109">
        <v>0</v>
      </c>
      <c r="AC1504" s="109">
        <v>0</v>
      </c>
      <c r="AD1504" s="109">
        <v>0</v>
      </c>
      <c r="AE1504" s="109">
        <v>0</v>
      </c>
      <c r="AF1504" s="109">
        <v>0</v>
      </c>
      <c r="AG1504" s="57" t="str">
        <f>_xlfn.XLOOKUP(B1504,[3]CALCULATION!$B:$B,[3]CALCULATION!$M:$M,"")</f>
        <v>Operationnel</v>
      </c>
      <c r="AH1504" s="57"/>
      <c r="AI1504" s="56" t="str" cm="1">
        <f t="array" ref="AI1504">IFERROR(_xlfn.IFS(
AK1504="MPR ISSUE","PDH",
AK1504="BSS Hardware Issue","BSS",
AK1504="Sites strategiques, MLL, Pylone, etc.","ENVTECH",
AK1504="AKTIVCO DEFAUT GE &amp; POWER Cabinet","AKTIVCO",
AK1504="AKTIVCO Coupure ENEO &amp; Baisse de tension","AKTIVCO GRID ONLY",
AK1504="Coupure ENEO &amp; Baisse de tension","IHS GRID ONLY",
AK1504="Defaut GE &amp; POWER Cabinet","IHS",
AK1504="Sharing","Partners",
AK1504="Sites strategiques &amp; DataCenter","SST &amp; DC",
AK1504="Exclu","Exclu",
AK1504="SAT","SAT",
AK1504="SPARE-ISSUE","SPARE-ISSUE",
AK1504="Fiber CAmtel","TRANS_FO_CAMTEL",
AK1504="Fiber AOF","Fiber AOF",
AK1504="Projet OCM (HUAWEI)","TRAVAUX-HUAWEI",
AK1504="Projet OCM (NOKIA)","TRAVAUX-NOKIA",
AK1504="ACCESS-ISSUE","ACCESS-ISSUE",
AK1504="Projet OCM (ZTE, NOKIA, autres projets)","TRAVAUX OCM",
AK1504="No root CAuse","No root cause",
AK1504="ODU HS","PDH",
AK1504="IP &amp; VLAN","PDH",
AK1504="Warehouse HUAWEI","SPARE-ISSUE",
AK1504="SPARE-HS","SPARE-ISSUE",
AK1504="Power Telco","BSS",AK1504="no impacts","no impacts"
),"")</f>
        <v>No root cause</v>
      </c>
      <c r="AJ1504" s="56" t="str" cm="1">
        <f t="array" ref="AJ1504">IFERROR(_xlfn.IFS(
AK1504="MPR ISSUE","TX ISSUE",
AK1504="BSS Hardware Issue","RAN ISSUE",
AK1504="Sites strategiques, MLL, Pylone, etc.","ENVTECH",
AK1504="AKTIVCO DEFAUT GE &amp; POWER Cabinet","POWER ISSUE",
AK1504="AKTIVCO Coupure ENEO &amp; Baisse de tension","POWER ISSUE",
AK1504="Coupure ENEO &amp; Baisse de tension","POWER ISSUE",
AK1504="Defaut GE &amp; POWER Cabinet","POWER ISSUE",
AK1504="Sharing","POWER ISSUE",
AK1504="Sites strategiques &amp; DataCenter","POWER ISSUE",
AK1504="Exclu","Exclu",
AK1504="SAT","TX ISSUE",
AK1504="SPARE-ISSUE","SPARE-ISSUE",
AK1504="Fiber CAmtel","TX ISSUE",
AK1504="Fiber AOF","TX ISSUE",
AK1504="Projet OCM (HUAWEI)","TRAVAUX-HUAWEI",
AK1504="Projet OCM (NOKIA)","TRAVAUX -NOKIA",
AK1504="ACCESS-ISSUE","ACCESS-ISSUE",
AK1504="Projet OCM (ZTE, NOKIA, autres projets)","TRAVAUX OCM",
AK1504="No root CAuse","No root cause",
AK1504="ODU HS","TX ISSUE",
AK1504="IP &amp; VLAN","TX ISSUE",
AK1504="Warehouse HUAWEI","SPARE-ISSUE",
AK1504="SPARE-HS","SPARE-ISSUE",
AK1504="Power Telco","RAN ISSUE",AK1504="no impacts","no impacts"
),"")</f>
        <v>No root cause</v>
      </c>
      <c r="AK1504" s="81" t="s">
        <v>5620</v>
      </c>
      <c r="AL1504" s="56" t="str" cm="1">
        <f t="array" ref="AL1504">IFERROR(_xlfn.IFS(
AK1504="MPR ISSUE","ACTIVE",
AK1504="BSS Hardware Issue","ACTIVE",
AK1504="Sites strategiques, MLL, Pylone, etc.","PASSIVE",
AK1504="AKTIVCO DEFAUT GE &amp; POWER Cabinet","PASSIVE",
AK1504="AKTIVCO Coupure ENEO &amp; Baisse de tension","PASSIVE",
AK1504="Coupure ENEO &amp; Baisse de tension","PASSIVE",
AK1504="Defaut GE &amp; POWER Cabinet","PASSIVE",
AK1504="Sharing","PASSIVE",
AK1504="Sites strategiques &amp; DataCenter","PASSIVE",
AK1504="Exclu","Exclu",
AK1504="SAT","ACTIVE",
AK1504="SPARE-ISSUE","SPARE-ISSUE",
AK1504="Fiber CAmtel","ACTIVE",
AK1504="Fiber AOF","ACTIVE",
AK1504="Projet OCM (HUAWEI)","PLANNED WORKS",
AK1504="Projet OCM (NOKIA)","PLANNED WORKS",
AK1504="ACCESS-ISSUE","ACCESS-ISSUE",
AK1504="Projet OCM (ZTE, NOKIA, autres projets)","PLANNED WORKS",
AK1504="No root CAuse","No root cause",
AK1504="ODU HS","ACTIVE",
AK1504="IP &amp; VLAN","ACTIVE",
AK1504="Warehouse HUAWEI","SPARE-ISSUE",
AK1504="SPARE-HS","SPARE-ISSUE",
AK1504="Power Telco","ACTIVE", AK1504="no impacts","no impacts"
),"")</f>
        <v>No root cause</v>
      </c>
      <c r="AM1504" s="108" t="s">
        <v>5537</v>
      </c>
      <c r="AN1504" s="117" t="s">
        <v>3248</v>
      </c>
      <c r="AP1504" s="23" t="s">
        <v>5537</v>
      </c>
      <c r="AQ1504" s="23" t="s">
        <v>5537</v>
      </c>
      <c r="AR1504" s="7"/>
      <c r="AS1504" s="6"/>
      <c r="AT1504" s="7"/>
      <c r="AU1504" s="3" t="s">
        <v>5537</v>
      </c>
      <c r="AV1504" s="24" t="s">
        <v>5537</v>
      </c>
      <c r="AW1504" s="24" t="s">
        <v>5537</v>
      </c>
      <c r="AX1504" s="24" t="s">
        <v>5537</v>
      </c>
      <c r="AY1504" s="24" t="s">
        <v>5537</v>
      </c>
      <c r="AZ1504" s="24" t="s">
        <v>5537</v>
      </c>
      <c r="BA1504" s="24" t="s">
        <v>5537</v>
      </c>
      <c r="BB1504" s="24" t="s">
        <v>5537</v>
      </c>
      <c r="BC1504" s="24" t="s">
        <v>5537</v>
      </c>
      <c r="BD1504" s="24" t="s">
        <v>5537</v>
      </c>
      <c r="BE1504" s="24" t="s">
        <v>5537</v>
      </c>
      <c r="BF1504" s="24" t="s">
        <v>5537</v>
      </c>
      <c r="BG1504" s="24" t="s">
        <v>5537</v>
      </c>
      <c r="BH1504" s="24" t="s">
        <v>5537</v>
      </c>
      <c r="BI1504" s="9" t="s">
        <v>5537</v>
      </c>
      <c r="BJ1504" s="14"/>
      <c r="BK1504" s="14" t="s">
        <v>5537</v>
      </c>
      <c r="BL1504" s="14" t="str">
        <f>_xlfn.XLOOKUP(B1504,'[4]cell downs 18042026 17h'!$B:$B,'[4]cell downs 18042026 17h'!$B:$B,"")</f>
        <v/>
      </c>
      <c r="BM1504" s="14" t="str">
        <f>_xlfn.XLOOKUP(B1504,'[5]Cells Huawei 19042026 15h'!$B:$B,'[5]Cells Huawei 19042026 15h'!$B:$B,"")</f>
        <v/>
      </c>
      <c r="BN1504" s="9" t="str">
        <f>_xlfn.XLOOKUP(B1504,'[6]cells down 19042026 9H40'!$B:$B,'[6]cells down 19042026 9H40'!$B:$B,"")</f>
        <v/>
      </c>
      <c r="BO1504" s="9" t="s">
        <v>3248</v>
      </c>
      <c r="BP1504" s="9" t="s">
        <v>12</v>
      </c>
    </row>
    <row r="1505" spans="1:68" s="9" customFormat="1" ht="22" customHeight="1" x14ac:dyDescent="0.35">
      <c r="A1505" s="3" t="s">
        <v>230</v>
      </c>
      <c r="B1505" s="31" t="s">
        <v>231</v>
      </c>
      <c r="C1505" s="3" t="str">
        <f>_xlfn.XLOOKUP(B1505,'[1]daily break down'!$D:$D,'[1]daily break down'!$E:$E,"")</f>
        <v>CENTRE</v>
      </c>
      <c r="D1505" s="3" t="s">
        <v>11</v>
      </c>
      <c r="E1505" s="3" t="s">
        <v>66</v>
      </c>
      <c r="F1505" s="3" t="s">
        <v>226</v>
      </c>
      <c r="G1505" s="3" t="s">
        <v>230</v>
      </c>
      <c r="H1505" s="40" t="str">
        <f>_xlfn.XLOOKUP(B1505,[2]CALCULATION!$B:$B,[2]CALCULATION!$H:$H,"")</f>
        <v>NOKIA</v>
      </c>
      <c r="I1505" s="34">
        <v>2.9427879223703924E-3</v>
      </c>
      <c r="J1505" s="34">
        <v>0</v>
      </c>
      <c r="K1505" s="34">
        <v>7.1340313269584272E-3</v>
      </c>
      <c r="L1505" s="34">
        <v>0</v>
      </c>
      <c r="M1505" s="34">
        <v>0</v>
      </c>
      <c r="N1505" s="34">
        <v>0</v>
      </c>
      <c r="O1505" s="34">
        <v>0</v>
      </c>
      <c r="P1505" s="34">
        <v>0</v>
      </c>
      <c r="Q1505" s="34">
        <v>0</v>
      </c>
      <c r="R1505" s="34">
        <v>0</v>
      </c>
      <c r="S1505" s="109">
        <v>7.0805260920062405E-3</v>
      </c>
      <c r="T1505" s="109">
        <f>_xlfn.XLOOKUP(B1505,'[3]Nur des jours'!$B:$B,'[3]Nur des jours'!$U:$U,"")</f>
        <v>0</v>
      </c>
      <c r="U1505" s="109">
        <v>0.46684826771817967</v>
      </c>
      <c r="V1505" s="109">
        <v>0</v>
      </c>
      <c r="W1505" s="109">
        <v>0</v>
      </c>
      <c r="X1505" s="109">
        <v>0</v>
      </c>
      <c r="Y1505" s="109">
        <v>0</v>
      </c>
      <c r="Z1505" s="109">
        <v>0</v>
      </c>
      <c r="AA1505" s="109">
        <v>0</v>
      </c>
      <c r="AB1505" s="109">
        <v>0</v>
      </c>
      <c r="AC1505" s="109">
        <v>0</v>
      </c>
      <c r="AD1505" s="109">
        <v>0</v>
      </c>
      <c r="AE1505" s="109">
        <v>0</v>
      </c>
      <c r="AF1505" s="109">
        <v>0</v>
      </c>
      <c r="AG1505" s="57" t="str">
        <f>_xlfn.XLOOKUP(B1505,[3]CALCULATION!$B:$B,[3]CALCULATION!$M:$M,"")</f>
        <v>Operationnel</v>
      </c>
      <c r="AH1505" s="57"/>
      <c r="AI1505" s="56" t="str" cm="1">
        <f t="array" ref="AI1505">IFERROR(_xlfn.IFS(
AK1505="MPR ISSUE","PDH",
AK1505="BSS Hardware Issue","BSS",
AK1505="Sites strategiques, MLL, Pylone, etc.","ENVTECH",
AK1505="AKTIVCO DEFAUT GE &amp; POWER Cabinet","AKTIVCO",
AK1505="AKTIVCO Coupure ENEO &amp; Baisse de tension","AKTIVCO GRID ONLY",
AK1505="Coupure ENEO &amp; Baisse de tension","IHS GRID ONLY",
AK1505="Defaut GE &amp; POWER Cabinet","IHS",
AK1505="Sharing","Partners",
AK1505="Sites strategiques &amp; DataCenter","SST &amp; DC",
AK1505="Exclu","Exclu",
AK1505="SAT","SAT",
AK1505="SPARE-ISSUE","SPARE-ISSUE",
AK1505="Fiber CAmtel","TRANS_FO_CAMTEL",
AK1505="Fiber AOF","Fiber AOF",
AK1505="Projet OCM (HUAWEI)","TRAVAUX-HUAWEI",
AK1505="Projet OCM (NOKIA)","TRAVAUX-NOKIA",
AK1505="ACCESS-ISSUE","ACCESS-ISSUE",
AK1505="Projet OCM (ZTE, NOKIA, autres projets)","TRAVAUX OCM",
AK1505="No root CAuse","No root cause",
AK1505="ODU HS","PDH",
AK1505="IP &amp; VLAN","PDH",
AK1505="Warehouse HUAWEI","SPARE-ISSUE",
AK1505="SPARE-HS","SPARE-ISSUE",
AK1505="Power Telco","BSS",AK1505="no impacts","no impacts"
),"")</f>
        <v>No root cause</v>
      </c>
      <c r="AJ1505" s="56" t="str" cm="1">
        <f t="array" ref="AJ1505">IFERROR(_xlfn.IFS(
AK1505="MPR ISSUE","TX ISSUE",
AK1505="BSS Hardware Issue","RAN ISSUE",
AK1505="Sites strategiques, MLL, Pylone, etc.","ENVTECH",
AK1505="AKTIVCO DEFAUT GE &amp; POWER Cabinet","POWER ISSUE",
AK1505="AKTIVCO Coupure ENEO &amp; Baisse de tension","POWER ISSUE",
AK1505="Coupure ENEO &amp; Baisse de tension","POWER ISSUE",
AK1505="Defaut GE &amp; POWER Cabinet","POWER ISSUE",
AK1505="Sharing","POWER ISSUE",
AK1505="Sites strategiques &amp; DataCenter","POWER ISSUE",
AK1505="Exclu","Exclu",
AK1505="SAT","TX ISSUE",
AK1505="SPARE-ISSUE","SPARE-ISSUE",
AK1505="Fiber CAmtel","TX ISSUE",
AK1505="Fiber AOF","TX ISSUE",
AK1505="Projet OCM (HUAWEI)","TRAVAUX-HUAWEI",
AK1505="Projet OCM (NOKIA)","TRAVAUX -NOKIA",
AK1505="ACCESS-ISSUE","ACCESS-ISSUE",
AK1505="Projet OCM (ZTE, NOKIA, autres projets)","TRAVAUX OCM",
AK1505="No root CAuse","No root cause",
AK1505="ODU HS","TX ISSUE",
AK1505="IP &amp; VLAN","TX ISSUE",
AK1505="Warehouse HUAWEI","SPARE-ISSUE",
AK1505="SPARE-HS","SPARE-ISSUE",
AK1505="Power Telco","RAN ISSUE",AK1505="no impacts","no impacts"
),"")</f>
        <v>No root cause</v>
      </c>
      <c r="AK1505" s="81" t="s">
        <v>5620</v>
      </c>
      <c r="AL1505" s="56" t="str" cm="1">
        <f t="array" ref="AL1505">IFERROR(_xlfn.IFS(
AK1505="MPR ISSUE","ACTIVE",
AK1505="BSS Hardware Issue","ACTIVE",
AK1505="Sites strategiques, MLL, Pylone, etc.","PASSIVE",
AK1505="AKTIVCO DEFAUT GE &amp; POWER Cabinet","PASSIVE",
AK1505="AKTIVCO Coupure ENEO &amp; Baisse de tension","PASSIVE",
AK1505="Coupure ENEO &amp; Baisse de tension","PASSIVE",
AK1505="Defaut GE &amp; POWER Cabinet","PASSIVE",
AK1505="Sharing","PASSIVE",
AK1505="Sites strategiques &amp; DataCenter","PASSIVE",
AK1505="Exclu","Exclu",
AK1505="SAT","ACTIVE",
AK1505="SPARE-ISSUE","SPARE-ISSUE",
AK1505="Fiber CAmtel","ACTIVE",
AK1505="Fiber AOF","ACTIVE",
AK1505="Projet OCM (HUAWEI)","PLANNED WORKS",
AK1505="Projet OCM (NOKIA)","PLANNED WORKS",
AK1505="ACCESS-ISSUE","ACCESS-ISSUE",
AK1505="Projet OCM (ZTE, NOKIA, autres projets)","PLANNED WORKS",
AK1505="No root CAuse","No root cause",
AK1505="ODU HS","ACTIVE",
AK1505="IP &amp; VLAN","ACTIVE",
AK1505="Warehouse HUAWEI","SPARE-ISSUE",
AK1505="SPARE-HS","SPARE-ISSUE",
AK1505="Power Telco","ACTIVE", AK1505="no impacts","no impacts"
),"")</f>
        <v>No root cause</v>
      </c>
      <c r="AM1505" s="108" t="s">
        <v>5537</v>
      </c>
      <c r="AN1505" s="117" t="s">
        <v>231</v>
      </c>
      <c r="AP1505" s="23" t="s">
        <v>5537</v>
      </c>
      <c r="AQ1505" s="23" t="s">
        <v>5537</v>
      </c>
      <c r="AR1505" s="7"/>
      <c r="AS1505" s="6"/>
      <c r="AT1505" s="7"/>
      <c r="AU1505" s="3" t="s">
        <v>5537</v>
      </c>
      <c r="AV1505" s="24" t="s">
        <v>5537</v>
      </c>
      <c r="AW1505" s="24" t="s">
        <v>5537</v>
      </c>
      <c r="AX1505" s="24" t="s">
        <v>5537</v>
      </c>
      <c r="AY1505" s="24" t="s">
        <v>5537</v>
      </c>
      <c r="AZ1505" s="24" t="s">
        <v>5537</v>
      </c>
      <c r="BA1505" s="24" t="s">
        <v>5537</v>
      </c>
      <c r="BB1505" s="24" t="s">
        <v>5537</v>
      </c>
      <c r="BC1505" s="24" t="s">
        <v>5537</v>
      </c>
      <c r="BD1505" s="24" t="s">
        <v>5537</v>
      </c>
      <c r="BE1505" s="24" t="s">
        <v>5537</v>
      </c>
      <c r="BF1505" s="24" t="s">
        <v>5537</v>
      </c>
      <c r="BG1505" s="24" t="s">
        <v>5537</v>
      </c>
      <c r="BH1505" s="24" t="s">
        <v>5537</v>
      </c>
      <c r="BI1505" s="9" t="s">
        <v>5537</v>
      </c>
      <c r="BJ1505" s="14"/>
      <c r="BK1505" s="14" t="s">
        <v>5537</v>
      </c>
      <c r="BL1505" s="14" t="str">
        <f>_xlfn.XLOOKUP(B1505,'[4]cell downs 18042026 17h'!$B:$B,'[4]cell downs 18042026 17h'!$B:$B,"")</f>
        <v/>
      </c>
      <c r="BM1505" s="14" t="str">
        <f>_xlfn.XLOOKUP(B1505,'[5]Cells Huawei 19042026 15h'!$B:$B,'[5]Cells Huawei 19042026 15h'!$B:$B,"")</f>
        <v/>
      </c>
      <c r="BN1505" s="9" t="str">
        <f>_xlfn.XLOOKUP(B1505,'[6]cells down 19042026 9H40'!$B:$B,'[6]cells down 19042026 9H40'!$B:$B,"")</f>
        <v/>
      </c>
      <c r="BO1505" s="9" t="s">
        <v>231</v>
      </c>
      <c r="BP1505" s="9" t="s">
        <v>12</v>
      </c>
    </row>
    <row r="1506" spans="1:68" s="9" customFormat="1" x14ac:dyDescent="0.35">
      <c r="A1506" s="1" t="s">
        <v>2349</v>
      </c>
      <c r="B1506" s="8" t="s">
        <v>2350</v>
      </c>
      <c r="C1506" s="3" t="str">
        <f>_xlfn.XLOOKUP(B1506,'[1]daily break down'!$D:$D,'[1]daily break down'!$E:$E,"")</f>
        <v>CENTRE</v>
      </c>
      <c r="D1506" s="1" t="s">
        <v>11</v>
      </c>
      <c r="E1506" s="1" t="str">
        <f>BP1506</f>
        <v>Grid-Gen</v>
      </c>
      <c r="F1506" s="3" t="s">
        <v>37</v>
      </c>
      <c r="G1506" s="1" t="s">
        <v>2351</v>
      </c>
      <c r="H1506" s="40" t="str">
        <f>_xlfn.XLOOKUP(B1506,[2]CALCULATION!$B:$B,[2]CALCULATION!$H:$H,"")</f>
        <v>NOKIA</v>
      </c>
      <c r="I1506" s="34">
        <v>0</v>
      </c>
      <c r="J1506" s="34">
        <v>0</v>
      </c>
      <c r="K1506" s="34">
        <v>4.2162125142324015E-2</v>
      </c>
      <c r="L1506" s="34">
        <v>0</v>
      </c>
      <c r="M1506" s="34">
        <v>1.3279424617821542</v>
      </c>
      <c r="N1506" s="34">
        <v>0</v>
      </c>
      <c r="O1506" s="34">
        <v>0</v>
      </c>
      <c r="P1506" s="34">
        <v>0</v>
      </c>
      <c r="Q1506" s="34">
        <v>6.8030452422032012E-2</v>
      </c>
      <c r="R1506" s="34">
        <v>0</v>
      </c>
      <c r="S1506" s="109">
        <v>0</v>
      </c>
      <c r="T1506" s="109">
        <f>_xlfn.XLOOKUP(B1506,'[3]Nur des jours'!$B:$B,'[3]Nur des jours'!$U:$U,"")</f>
        <v>0</v>
      </c>
      <c r="U1506" s="109">
        <v>0</v>
      </c>
      <c r="V1506" s="109">
        <v>0</v>
      </c>
      <c r="W1506" s="109">
        <v>0</v>
      </c>
      <c r="X1506" s="109">
        <v>0</v>
      </c>
      <c r="Y1506" s="109">
        <v>0</v>
      </c>
      <c r="Z1506" s="109">
        <v>0</v>
      </c>
      <c r="AA1506" s="109">
        <v>0</v>
      </c>
      <c r="AB1506" s="109">
        <v>0</v>
      </c>
      <c r="AC1506" s="109">
        <v>0</v>
      </c>
      <c r="AD1506" s="109">
        <v>0</v>
      </c>
      <c r="AE1506" s="109">
        <v>0</v>
      </c>
      <c r="AF1506" s="109">
        <v>0</v>
      </c>
      <c r="AG1506" s="57" t="str">
        <f>_xlfn.XLOOKUP(B1506,[3]CALCULATION!$B:$B,[3]CALCULATION!$M:$M,"")</f>
        <v>Operationnel</v>
      </c>
      <c r="AH1506" s="57"/>
      <c r="AI1506" s="56" t="str" cm="1">
        <f t="array" ref="AI1506">IFERROR(_xlfn.IFS(
AK1506="MPR ISSUE","PDH",
AK1506="BSS Hardware Issue","BSS",
AK1506="Sites strategiques, MLL, Pylone, etc.","ENVTECH",
AK1506="AKTIVCO DEFAUT GE &amp; POWER Cabinet","AKTIVCO",
AK1506="AKTIVCO Coupure ENEO &amp; Baisse de tension","AKTIVCO GRID ONLY",
AK1506="Coupure ENEO &amp; Baisse de tension","IHS GRID ONLY",
AK1506="Defaut GE &amp; POWER Cabinet","IHS",
AK1506="Sharing","Partners",
AK1506="Sites strategiques &amp; DataCenter","SST &amp; DC",
AK1506="Exclu","Exclu",
AK1506="SAT","SAT",
AK1506="SPARE-ISSUE","SPARE-ISSUE",
AK1506="Fiber CAmtel","TRANS_FO_CAMTEL",
AK1506="Fiber AOF","Fiber AOF",
AK1506="Projet OCM (HUAWEI)","TRAVAUX-HUAWEI",
AK1506="Projet OCM (NOKIA)","TRAVAUX-NOKIA",
AK1506="ACCESS-ISSUE","ACCESS-ISSUE",
AK1506="Projet OCM (ZTE, NOKIA, autres projets)","TRAVAUX OCM",
AK1506="No root CAuse","No root cause",
AK1506="ODU HS","PDH",
AK1506="IP &amp; VLAN","PDH",
AK1506="Warehouse HUAWEI","SPARE-ISSUE",
AK1506="SPARE-HS","SPARE-ISSUE",
AK1506="Power Telco","BSS",AK1506="no impacts","no impacts"
),"")</f>
        <v>No root cause</v>
      </c>
      <c r="AJ1506" s="56" t="str" cm="1">
        <f t="array" ref="AJ1506">IFERROR(_xlfn.IFS(
AK1506="MPR ISSUE","TX ISSUE",
AK1506="BSS Hardware Issue","RAN ISSUE",
AK1506="Sites strategiques, MLL, Pylone, etc.","ENVTECH",
AK1506="AKTIVCO DEFAUT GE &amp; POWER Cabinet","POWER ISSUE",
AK1506="AKTIVCO Coupure ENEO &amp; Baisse de tension","POWER ISSUE",
AK1506="Coupure ENEO &amp; Baisse de tension","POWER ISSUE",
AK1506="Defaut GE &amp; POWER Cabinet","POWER ISSUE",
AK1506="Sharing","POWER ISSUE",
AK1506="Sites strategiques &amp; DataCenter","POWER ISSUE",
AK1506="Exclu","Exclu",
AK1506="SAT","TX ISSUE",
AK1506="SPARE-ISSUE","SPARE-ISSUE",
AK1506="Fiber CAmtel","TX ISSUE",
AK1506="Fiber AOF","TX ISSUE",
AK1506="Projet OCM (HUAWEI)","TRAVAUX-HUAWEI",
AK1506="Projet OCM (NOKIA)","TRAVAUX -NOKIA",
AK1506="ACCESS-ISSUE","ACCESS-ISSUE",
AK1506="Projet OCM (ZTE, NOKIA, autres projets)","TRAVAUX OCM",
AK1506="No root CAuse","No root cause",
AK1506="ODU HS","TX ISSUE",
AK1506="IP &amp; VLAN","TX ISSUE",
AK1506="Warehouse HUAWEI","SPARE-ISSUE",
AK1506="SPARE-HS","SPARE-ISSUE",
AK1506="Power Telco","RAN ISSUE",AK1506="no impacts","no impacts"
),"")</f>
        <v>No root cause</v>
      </c>
      <c r="AK1506" s="81" t="s">
        <v>5620</v>
      </c>
      <c r="AL1506" s="56" t="str" cm="1">
        <f t="array" ref="AL1506">IFERROR(_xlfn.IFS(
AK1506="MPR ISSUE","ACTIVE",
AK1506="BSS Hardware Issue","ACTIVE",
AK1506="Sites strategiques, MLL, Pylone, etc.","PASSIVE",
AK1506="AKTIVCO DEFAUT GE &amp; POWER Cabinet","PASSIVE",
AK1506="AKTIVCO Coupure ENEO &amp; Baisse de tension","PASSIVE",
AK1506="Coupure ENEO &amp; Baisse de tension","PASSIVE",
AK1506="Defaut GE &amp; POWER Cabinet","PASSIVE",
AK1506="Sharing","PASSIVE",
AK1506="Sites strategiques &amp; DataCenter","PASSIVE",
AK1506="Exclu","Exclu",
AK1506="SAT","ACTIVE",
AK1506="SPARE-ISSUE","SPARE-ISSUE",
AK1506="Fiber CAmtel","ACTIVE",
AK1506="Fiber AOF","ACTIVE",
AK1506="Projet OCM (HUAWEI)","PLANNED WORKS",
AK1506="Projet OCM (NOKIA)","PLANNED WORKS",
AK1506="ACCESS-ISSUE","ACCESS-ISSUE",
AK1506="Projet OCM (ZTE, NOKIA, autres projets)","PLANNED WORKS",
AK1506="No root CAuse","No root cause",
AK1506="ODU HS","ACTIVE",
AK1506="IP &amp; VLAN","ACTIVE",
AK1506="Warehouse HUAWEI","SPARE-ISSUE",
AK1506="SPARE-HS","SPARE-ISSUE",
AK1506="Power Telco","ACTIVE", AK1506="no impacts","no impacts"
),"")</f>
        <v>No root cause</v>
      </c>
      <c r="AM1506" s="108" t="s">
        <v>5537</v>
      </c>
      <c r="AN1506" s="117" t="s">
        <v>2350</v>
      </c>
      <c r="AP1506" s="23" t="s">
        <v>5537</v>
      </c>
      <c r="AQ1506" s="23" t="s">
        <v>5537</v>
      </c>
      <c r="AR1506" s="7"/>
      <c r="AS1506" s="6"/>
      <c r="AT1506" s="7"/>
      <c r="AU1506" s="3" t="s">
        <v>5537</v>
      </c>
      <c r="AV1506" s="24" t="s">
        <v>5537</v>
      </c>
      <c r="AW1506" s="24" t="s">
        <v>5537</v>
      </c>
      <c r="AX1506" s="24" t="s">
        <v>5537</v>
      </c>
      <c r="AY1506" s="24" t="s">
        <v>5537</v>
      </c>
      <c r="AZ1506" s="24" t="s">
        <v>5537</v>
      </c>
      <c r="BA1506" s="24" t="s">
        <v>5537</v>
      </c>
      <c r="BB1506" s="24" t="s">
        <v>5537</v>
      </c>
      <c r="BC1506" s="24" t="s">
        <v>5537</v>
      </c>
      <c r="BD1506" s="24" t="s">
        <v>5537</v>
      </c>
      <c r="BE1506" s="24" t="s">
        <v>5537</v>
      </c>
      <c r="BF1506" s="24" t="s">
        <v>5537</v>
      </c>
      <c r="BG1506" s="24" t="s">
        <v>5537</v>
      </c>
      <c r="BH1506" s="24" t="s">
        <v>5537</v>
      </c>
      <c r="BI1506" s="9" t="s">
        <v>5537</v>
      </c>
      <c r="BJ1506" s="14"/>
      <c r="BK1506" s="14" t="s">
        <v>5537</v>
      </c>
      <c r="BL1506" s="14" t="str">
        <f>_xlfn.XLOOKUP(B1506,'[4]cell downs 18042026 17h'!$B:$B,'[4]cell downs 18042026 17h'!$B:$B,"")</f>
        <v/>
      </c>
      <c r="BM1506" s="14" t="str">
        <f>_xlfn.XLOOKUP(B1506,'[5]Cells Huawei 19042026 15h'!$B:$B,'[5]Cells Huawei 19042026 15h'!$B:$B,"")</f>
        <v/>
      </c>
      <c r="BN1506" s="9" t="str">
        <f>_xlfn.XLOOKUP(B1506,'[6]cells down 19042026 9H40'!$B:$B,'[6]cells down 19042026 9H40'!$B:$B,"")</f>
        <v/>
      </c>
      <c r="BO1506" s="9" t="s">
        <v>2350</v>
      </c>
      <c r="BP1506" s="9" t="s">
        <v>12</v>
      </c>
    </row>
    <row r="1507" spans="1:68" s="9" customFormat="1" x14ac:dyDescent="0.35">
      <c r="A1507" s="1" t="s">
        <v>1831</v>
      </c>
      <c r="B1507" s="8" t="s">
        <v>1832</v>
      </c>
      <c r="C1507" s="3" t="str">
        <f>_xlfn.XLOOKUP(B1507,'[1]daily break down'!$D:$D,'[1]daily break down'!$E:$E,"")</f>
        <v>CENTRE</v>
      </c>
      <c r="D1507" s="1" t="s">
        <v>21</v>
      </c>
      <c r="E1507" s="1"/>
      <c r="F1507" s="3" t="s">
        <v>226</v>
      </c>
      <c r="G1507" s="1" t="s">
        <v>1831</v>
      </c>
      <c r="H1507" s="40" t="str">
        <f>_xlfn.XLOOKUP(B1507,[2]CALCULATION!$B:$B,[2]CALCULATION!$H:$H,"")</f>
        <v>NOKIA</v>
      </c>
      <c r="I1507" s="34">
        <v>2.4969109644355321E-3</v>
      </c>
      <c r="J1507" s="34">
        <v>0</v>
      </c>
      <c r="K1507" s="34">
        <v>0</v>
      </c>
      <c r="L1507" s="34">
        <v>0</v>
      </c>
      <c r="M1507" s="34">
        <v>0</v>
      </c>
      <c r="N1507" s="34">
        <v>0</v>
      </c>
      <c r="O1507" s="34">
        <v>0</v>
      </c>
      <c r="P1507" s="34">
        <v>0</v>
      </c>
      <c r="Q1507" s="34">
        <v>0</v>
      </c>
      <c r="R1507" s="34">
        <v>0</v>
      </c>
      <c r="S1507" s="109">
        <v>0</v>
      </c>
      <c r="T1507" s="109">
        <f>_xlfn.XLOOKUP(B1507,'[3]Nur des jours'!$B:$B,'[3]Nur des jours'!$U:$U,"")</f>
        <v>0</v>
      </c>
      <c r="U1507" s="109">
        <v>0</v>
      </c>
      <c r="V1507" s="109">
        <v>0</v>
      </c>
      <c r="W1507" s="109">
        <v>0</v>
      </c>
      <c r="X1507" s="109">
        <v>0</v>
      </c>
      <c r="Y1507" s="109">
        <v>0</v>
      </c>
      <c r="Z1507" s="109">
        <v>0</v>
      </c>
      <c r="AA1507" s="109">
        <v>0</v>
      </c>
      <c r="AB1507" s="109">
        <v>0</v>
      </c>
      <c r="AC1507" s="109">
        <v>0</v>
      </c>
      <c r="AD1507" s="109">
        <v>0</v>
      </c>
      <c r="AE1507" s="109">
        <v>0</v>
      </c>
      <c r="AF1507" s="109">
        <v>0</v>
      </c>
      <c r="AG1507" s="57" t="str">
        <f>_xlfn.XLOOKUP(B1507,[3]CALCULATION!$B:$B,[3]CALCULATION!$M:$M,"")</f>
        <v>Operationnel</v>
      </c>
      <c r="AH1507" s="57"/>
      <c r="AI1507" s="56" t="str" cm="1">
        <f t="array" ref="AI1507">IFERROR(_xlfn.IFS(
AK1507="MPR ISSUE","PDH",
AK1507="BSS Hardware Issue","BSS",
AK1507="Sites strategiques, MLL, Pylone, etc.","ENVTECH",
AK1507="AKTIVCO DEFAUT GE &amp; POWER Cabinet","AKTIVCO",
AK1507="AKTIVCO Coupure ENEO &amp; Baisse de tension","AKTIVCO GRID ONLY",
AK1507="Coupure ENEO &amp; Baisse de tension","IHS GRID ONLY",
AK1507="Defaut GE &amp; POWER Cabinet","IHS",
AK1507="Sharing","Partners",
AK1507="Sites strategiques &amp; DataCenter","SST &amp; DC",
AK1507="Exclu","Exclu",
AK1507="SAT","SAT",
AK1507="SPARE-ISSUE","SPARE-ISSUE",
AK1507="Fiber CAmtel","TRANS_FO_CAMTEL",
AK1507="Fiber AOF","Fiber AOF",
AK1507="Projet OCM (HUAWEI)","TRAVAUX-HUAWEI",
AK1507="Projet OCM (NOKIA)","TRAVAUX-NOKIA",
AK1507="ACCESS-ISSUE","ACCESS-ISSUE",
AK1507="Projet OCM (ZTE, NOKIA, autres projets)","TRAVAUX OCM",
AK1507="No root CAuse","No root cause",
AK1507="ODU HS","PDH",
AK1507="IP &amp; VLAN","PDH",
AK1507="Warehouse HUAWEI","SPARE-ISSUE",
AK1507="SPARE-HS","SPARE-ISSUE",
AK1507="Power Telco","BSS",AK1507="no impacts","no impacts"
),"")</f>
        <v>BSS</v>
      </c>
      <c r="AJ1507" s="56" t="str" cm="1">
        <f t="array" ref="AJ1507">IFERROR(_xlfn.IFS(
AK1507="MPR ISSUE","TX ISSUE",
AK1507="BSS Hardware Issue","RAN ISSUE",
AK1507="Sites strategiques, MLL, Pylone, etc.","ENVTECH",
AK1507="AKTIVCO DEFAUT GE &amp; POWER Cabinet","POWER ISSUE",
AK1507="AKTIVCO Coupure ENEO &amp; Baisse de tension","POWER ISSUE",
AK1507="Coupure ENEO &amp; Baisse de tension","POWER ISSUE",
AK1507="Defaut GE &amp; POWER Cabinet","POWER ISSUE",
AK1507="Sharing","POWER ISSUE",
AK1507="Sites strategiques &amp; DataCenter","POWER ISSUE",
AK1507="Exclu","Exclu",
AK1507="SAT","TX ISSUE",
AK1507="SPARE-ISSUE","SPARE-ISSUE",
AK1507="Fiber CAmtel","TX ISSUE",
AK1507="Fiber AOF","TX ISSUE",
AK1507="Projet OCM (HUAWEI)","TRAVAUX-HUAWEI",
AK1507="Projet OCM (NOKIA)","TRAVAUX -NOKIA",
AK1507="ACCESS-ISSUE","ACCESS-ISSUE",
AK1507="Projet OCM (ZTE, NOKIA, autres projets)","TRAVAUX OCM",
AK1507="No root CAuse","No root cause",
AK1507="ODU HS","TX ISSUE",
AK1507="IP &amp; VLAN","TX ISSUE",
AK1507="Warehouse HUAWEI","SPARE-ISSUE",
AK1507="SPARE-HS","SPARE-ISSUE",
AK1507="Power Telco","RAN ISSUE",AK1507="no impacts","no impacts"
),"")</f>
        <v>RAN ISSUE</v>
      </c>
      <c r="AK1507" s="81" t="s">
        <v>5320</v>
      </c>
      <c r="AL1507" s="56" t="str" cm="1">
        <f t="array" ref="AL1507">IFERROR(_xlfn.IFS(
AK1507="MPR ISSUE","ACTIVE",
AK1507="BSS Hardware Issue","ACTIVE",
AK1507="Sites strategiques, MLL, Pylone, etc.","PASSIVE",
AK1507="AKTIVCO DEFAUT GE &amp; POWER Cabinet","PASSIVE",
AK1507="AKTIVCO Coupure ENEO &amp; Baisse de tension","PASSIVE",
AK1507="Coupure ENEO &amp; Baisse de tension","PASSIVE",
AK1507="Defaut GE &amp; POWER Cabinet","PASSIVE",
AK1507="Sharing","PASSIVE",
AK1507="Sites strategiques &amp; DataCenter","PASSIVE",
AK1507="Exclu","Exclu",
AK1507="SAT","ACTIVE",
AK1507="SPARE-ISSUE","SPARE-ISSUE",
AK1507="Fiber CAmtel","ACTIVE",
AK1507="Fiber AOF","ACTIVE",
AK1507="Projet OCM (HUAWEI)","PLANNED WORKS",
AK1507="Projet OCM (NOKIA)","PLANNED WORKS",
AK1507="ACCESS-ISSUE","ACCESS-ISSUE",
AK1507="Projet OCM (ZTE, NOKIA, autres projets)","PLANNED WORKS",
AK1507="No root CAuse","No root cause",
AK1507="ODU HS","ACTIVE",
AK1507="IP &amp; VLAN","ACTIVE",
AK1507="Warehouse HUAWEI","SPARE-ISSUE",
AK1507="SPARE-HS","SPARE-ISSUE",
AK1507="Power Telco","ACTIVE", AK1507="no impacts","no impacts"
),"")</f>
        <v>ACTIVE</v>
      </c>
      <c r="AM1507" s="108" t="s">
        <v>6015</v>
      </c>
      <c r="AN1507" s="117" t="s">
        <v>1832</v>
      </c>
      <c r="AP1507" s="23" t="s">
        <v>5537</v>
      </c>
      <c r="AQ1507" s="23" t="s">
        <v>5537</v>
      </c>
      <c r="AR1507" s="7"/>
      <c r="AS1507" s="6"/>
      <c r="AT1507" s="7"/>
      <c r="AU1507" s="3" t="s">
        <v>5537</v>
      </c>
      <c r="AV1507" s="24" t="s">
        <v>5537</v>
      </c>
      <c r="AW1507" s="24" t="s">
        <v>5537</v>
      </c>
      <c r="AX1507" s="24" t="s">
        <v>5537</v>
      </c>
      <c r="AY1507" s="24" t="s">
        <v>5537</v>
      </c>
      <c r="AZ1507" s="24" t="s">
        <v>5537</v>
      </c>
      <c r="BA1507" s="24" t="s">
        <v>5537</v>
      </c>
      <c r="BB1507" s="24" t="s">
        <v>6555</v>
      </c>
      <c r="BC1507" s="24" t="s">
        <v>6555</v>
      </c>
      <c r="BD1507" s="24" t="s">
        <v>6555</v>
      </c>
      <c r="BE1507" s="24" t="s">
        <v>5537</v>
      </c>
      <c r="BF1507" s="24" t="s">
        <v>5537</v>
      </c>
      <c r="BG1507" s="24" t="s">
        <v>5537</v>
      </c>
      <c r="BH1507" s="24" t="s">
        <v>5537</v>
      </c>
      <c r="BI1507" s="9" t="s">
        <v>5537</v>
      </c>
      <c r="BJ1507" s="14"/>
      <c r="BK1507" s="14" t="s">
        <v>5537</v>
      </c>
      <c r="BL1507" s="14" t="str">
        <f>_xlfn.XLOOKUP(B1507,'[4]cell downs 18042026 17h'!$B:$B,'[4]cell downs 18042026 17h'!$B:$B,"")</f>
        <v/>
      </c>
      <c r="BM1507" s="14" t="str">
        <f>_xlfn.XLOOKUP(B1507,'[5]Cells Huawei 19042026 15h'!$B:$B,'[5]Cells Huawei 19042026 15h'!$B:$B,"")</f>
        <v/>
      </c>
      <c r="BN1507" s="9" t="str">
        <f>_xlfn.XLOOKUP(B1507,'[6]cells down 19042026 9H40'!$B:$B,'[6]cells down 19042026 9H40'!$B:$B,"")</f>
        <v/>
      </c>
      <c r="BO1507" s="9" t="s">
        <v>5537</v>
      </c>
      <c r="BP1507" s="9" t="s">
        <v>12</v>
      </c>
    </row>
    <row r="1508" spans="1:68" s="9" customFormat="1" x14ac:dyDescent="0.35">
      <c r="A1508" s="1" t="s">
        <v>4575</v>
      </c>
      <c r="B1508" s="8" t="s">
        <v>4576</v>
      </c>
      <c r="C1508" s="3" t="str">
        <f>_xlfn.XLOOKUP(B1508,'[1]daily break down'!$D:$D,'[1]daily break down'!$E:$E,"")</f>
        <v>Yaounde</v>
      </c>
      <c r="D1508" s="1" t="s">
        <v>11</v>
      </c>
      <c r="E1508" s="1" t="s">
        <v>12</v>
      </c>
      <c r="F1508" s="3" t="s">
        <v>37</v>
      </c>
      <c r="G1508" s="1" t="s">
        <v>38</v>
      </c>
      <c r="H1508" s="41" t="str">
        <f>_xlfn.XLOOKUP(B1508,[2]CALCULATION!$B:$B,[2]CALCULATION!$H:$H,"")</f>
        <v>ZTE</v>
      </c>
      <c r="I1508" s="34">
        <v>0</v>
      </c>
      <c r="J1508" s="34">
        <v>0</v>
      </c>
      <c r="K1508" s="34">
        <v>0</v>
      </c>
      <c r="L1508" s="34">
        <v>0</v>
      </c>
      <c r="M1508" s="34">
        <v>0</v>
      </c>
      <c r="N1508" s="34">
        <v>1.2549296156469283</v>
      </c>
      <c r="O1508" s="34">
        <v>4.1591402636167125E-2</v>
      </c>
      <c r="P1508" s="34">
        <v>0</v>
      </c>
      <c r="Q1508" s="34">
        <v>0.7294903733381275</v>
      </c>
      <c r="R1508" s="34">
        <v>0</v>
      </c>
      <c r="S1508" s="109">
        <v>0</v>
      </c>
      <c r="T1508" s="109">
        <f>_xlfn.XLOOKUP(B1508,'[3]Nur des jours'!$B:$B,'[3]Nur des jours'!$U:$U,"")</f>
        <v>0</v>
      </c>
      <c r="U1508" s="109">
        <v>0</v>
      </c>
      <c r="V1508" s="109">
        <v>0</v>
      </c>
      <c r="W1508" s="109">
        <v>0</v>
      </c>
      <c r="X1508" s="109">
        <v>0</v>
      </c>
      <c r="Y1508" s="109">
        <v>0</v>
      </c>
      <c r="Z1508" s="109">
        <v>0</v>
      </c>
      <c r="AA1508" s="109">
        <v>0</v>
      </c>
      <c r="AB1508" s="109">
        <v>0</v>
      </c>
      <c r="AC1508" s="109">
        <v>0</v>
      </c>
      <c r="AD1508" s="109">
        <v>0</v>
      </c>
      <c r="AE1508" s="109">
        <v>0</v>
      </c>
      <c r="AF1508" s="109">
        <v>0</v>
      </c>
      <c r="AG1508" s="57" t="str">
        <f>_xlfn.XLOOKUP(B1508,[3]CALCULATION!$B:$B,[3]CALCULATION!$M:$M,"")</f>
        <v>Operationnel</v>
      </c>
      <c r="AH1508" s="57"/>
      <c r="AI1508" s="56" t="str" cm="1">
        <f t="array" ref="AI1508">IFERROR(_xlfn.IFS(
AK1508="MPR ISSUE","PDH",
AK1508="BSS Hardware Issue","BSS",
AK1508="Sites strategiques, MLL, Pylone, etc.","ENVTECH",
AK1508="AKTIVCO DEFAUT GE &amp; POWER Cabinet","AKTIVCO",
AK1508="AKTIVCO Coupure ENEO &amp; Baisse de tension","AKTIVCO GRID ONLY",
AK1508="Coupure ENEO &amp; Baisse de tension","IHS GRID ONLY",
AK1508="Defaut GE &amp; POWER Cabinet","IHS",
AK1508="Sharing","Partners",
AK1508="Sites strategiques &amp; DataCenter","SST &amp; DC",
AK1508="Exclu","Exclu",
AK1508="SAT","SAT",
AK1508="SPARE-ISSUE","SPARE-ISSUE",
AK1508="Fiber CAmtel","TRANS_FO_CAMTEL",
AK1508="Fiber AOF","Fiber AOF",
AK1508="Projet OCM (HUAWEI)","TRAVAUX-HUAWEI",
AK1508="Projet OCM (NOKIA)","TRAVAUX-NOKIA",
AK1508="ACCESS-ISSUE","ACCESS-ISSUE",
AK1508="Projet OCM (ZTE, NOKIA, autres projets)","TRAVAUX OCM",
AK1508="No root CAuse","No root cause",
AK1508="ODU HS","PDH",
AK1508="IP &amp; VLAN","PDH",
AK1508="Warehouse HUAWEI","SPARE-ISSUE",
AK1508="SPARE-HS","SPARE-ISSUE",
AK1508="Power Telco","BSS",AK1508="no impacts","no impacts"
),"")</f>
        <v>No root cause</v>
      </c>
      <c r="AJ1508" s="56" t="str" cm="1">
        <f t="array" ref="AJ1508">IFERROR(_xlfn.IFS(
AK1508="MPR ISSUE","TX ISSUE",
AK1508="BSS Hardware Issue","RAN ISSUE",
AK1508="Sites strategiques, MLL, Pylone, etc.","ENVTECH",
AK1508="AKTIVCO DEFAUT GE &amp; POWER Cabinet","POWER ISSUE",
AK1508="AKTIVCO Coupure ENEO &amp; Baisse de tension","POWER ISSUE",
AK1508="Coupure ENEO &amp; Baisse de tension","POWER ISSUE",
AK1508="Defaut GE &amp; POWER Cabinet","POWER ISSUE",
AK1508="Sharing","POWER ISSUE",
AK1508="Sites strategiques &amp; DataCenter","POWER ISSUE",
AK1508="Exclu","Exclu",
AK1508="SAT","TX ISSUE",
AK1508="SPARE-ISSUE","SPARE-ISSUE",
AK1508="Fiber CAmtel","TX ISSUE",
AK1508="Fiber AOF","TX ISSUE",
AK1508="Projet OCM (HUAWEI)","TRAVAUX-HUAWEI",
AK1508="Projet OCM (NOKIA)","TRAVAUX -NOKIA",
AK1508="ACCESS-ISSUE","ACCESS-ISSUE",
AK1508="Projet OCM (ZTE, NOKIA, autres projets)","TRAVAUX OCM",
AK1508="No root CAuse","No root cause",
AK1508="ODU HS","TX ISSUE",
AK1508="IP &amp; VLAN","TX ISSUE",
AK1508="Warehouse HUAWEI","SPARE-ISSUE",
AK1508="SPARE-HS","SPARE-ISSUE",
AK1508="Power Telco","RAN ISSUE",AK1508="no impacts","no impacts"
),"")</f>
        <v>No root cause</v>
      </c>
      <c r="AK1508" s="81" t="s">
        <v>5620</v>
      </c>
      <c r="AL1508" s="56" t="str" cm="1">
        <f t="array" ref="AL1508">IFERROR(_xlfn.IFS(
AK1508="MPR ISSUE","ACTIVE",
AK1508="BSS Hardware Issue","ACTIVE",
AK1508="Sites strategiques, MLL, Pylone, etc.","PASSIVE",
AK1508="AKTIVCO DEFAUT GE &amp; POWER Cabinet","PASSIVE",
AK1508="AKTIVCO Coupure ENEO &amp; Baisse de tension","PASSIVE",
AK1508="Coupure ENEO &amp; Baisse de tension","PASSIVE",
AK1508="Defaut GE &amp; POWER Cabinet","PASSIVE",
AK1508="Sharing","PASSIVE",
AK1508="Sites strategiques &amp; DataCenter","PASSIVE",
AK1508="Exclu","Exclu",
AK1508="SAT","ACTIVE",
AK1508="SPARE-ISSUE","SPARE-ISSUE",
AK1508="Fiber CAmtel","ACTIVE",
AK1508="Fiber AOF","ACTIVE",
AK1508="Projet OCM (HUAWEI)","PLANNED WORKS",
AK1508="Projet OCM (NOKIA)","PLANNED WORKS",
AK1508="ACCESS-ISSUE","ACCESS-ISSUE",
AK1508="Projet OCM (ZTE, NOKIA, autres projets)","PLANNED WORKS",
AK1508="No root CAuse","No root cause",
AK1508="ODU HS","ACTIVE",
AK1508="IP &amp; VLAN","ACTIVE",
AK1508="Warehouse HUAWEI","SPARE-ISSUE",
AK1508="SPARE-HS","SPARE-ISSUE",
AK1508="Power Telco","ACTIVE", AK1508="no impacts","no impacts"
),"")</f>
        <v>No root cause</v>
      </c>
      <c r="AM1508" s="108" t="s">
        <v>5537</v>
      </c>
      <c r="AN1508" s="117" t="s">
        <v>4576</v>
      </c>
      <c r="AP1508" s="23" t="s">
        <v>5537</v>
      </c>
      <c r="AQ1508" s="23" t="s">
        <v>5537</v>
      </c>
      <c r="AR1508" s="7"/>
      <c r="AS1508" s="6"/>
      <c r="AT1508" s="7"/>
      <c r="AU1508" s="3" t="s">
        <v>5537</v>
      </c>
      <c r="AV1508" s="24" t="s">
        <v>5537</v>
      </c>
      <c r="AW1508" s="24" t="s">
        <v>5537</v>
      </c>
      <c r="AX1508" s="24" t="s">
        <v>5537</v>
      </c>
      <c r="AY1508" s="24" t="s">
        <v>5537</v>
      </c>
      <c r="AZ1508" s="24" t="s">
        <v>5537</v>
      </c>
      <c r="BA1508" s="24" t="s">
        <v>5537</v>
      </c>
      <c r="BB1508" s="24" t="s">
        <v>5537</v>
      </c>
      <c r="BC1508" s="24" t="s">
        <v>5537</v>
      </c>
      <c r="BD1508" s="24" t="s">
        <v>5537</v>
      </c>
      <c r="BE1508" s="24" t="s">
        <v>5537</v>
      </c>
      <c r="BF1508" s="24" t="s">
        <v>5537</v>
      </c>
      <c r="BG1508" s="24" t="s">
        <v>5537</v>
      </c>
      <c r="BH1508" s="24" t="s">
        <v>5537</v>
      </c>
      <c r="BI1508" s="9" t="s">
        <v>5537</v>
      </c>
      <c r="BJ1508" s="14"/>
      <c r="BK1508" s="14" t="s">
        <v>5537</v>
      </c>
      <c r="BL1508" s="14" t="str">
        <f>_xlfn.XLOOKUP(B1508,'[4]cell downs 18042026 17h'!$B:$B,'[4]cell downs 18042026 17h'!$B:$B,"")</f>
        <v/>
      </c>
      <c r="BM1508" s="14" t="str">
        <f>_xlfn.XLOOKUP(B1508,'[5]Cells Huawei 19042026 15h'!$B:$B,'[5]Cells Huawei 19042026 15h'!$B:$B,"")</f>
        <v/>
      </c>
      <c r="BN1508" s="9" t="str">
        <f>_xlfn.XLOOKUP(B1508,'[6]cells down 19042026 9H40'!$B:$B,'[6]cells down 19042026 9H40'!$B:$B,"")</f>
        <v/>
      </c>
      <c r="BO1508" s="9" t="s">
        <v>4576</v>
      </c>
      <c r="BP1508" s="9" t="s">
        <v>594</v>
      </c>
    </row>
    <row r="1509" spans="1:68" s="9" customFormat="1" x14ac:dyDescent="0.35">
      <c r="A1509" s="1" t="s">
        <v>4443</v>
      </c>
      <c r="B1509" s="8" t="s">
        <v>4444</v>
      </c>
      <c r="C1509" s="3" t="str">
        <f>_xlfn.XLOOKUP(B1509,'[1]daily break down'!$D:$D,'[1]daily break down'!$E:$E,"")</f>
        <v>CENTRE</v>
      </c>
      <c r="D1509" s="1" t="s">
        <v>11</v>
      </c>
      <c r="E1509" s="1" t="s">
        <v>66</v>
      </c>
      <c r="F1509" s="3" t="s">
        <v>226</v>
      </c>
      <c r="G1509" s="1" t="s">
        <v>4445</v>
      </c>
      <c r="H1509" s="40" t="str">
        <f>_xlfn.XLOOKUP(B1509,[2]CALCULATION!$B:$B,[2]CALCULATION!$H:$H,"")</f>
        <v>NOKIA</v>
      </c>
      <c r="I1509" s="34">
        <v>1.0701046990437507E-3</v>
      </c>
      <c r="J1509" s="34">
        <v>0</v>
      </c>
      <c r="K1509" s="34">
        <v>0</v>
      </c>
      <c r="L1509" s="34">
        <v>0</v>
      </c>
      <c r="M1509" s="34">
        <v>0</v>
      </c>
      <c r="N1509" s="34">
        <v>0</v>
      </c>
      <c r="O1509" s="34">
        <v>0</v>
      </c>
      <c r="P1509" s="34">
        <v>0</v>
      </c>
      <c r="Q1509" s="34">
        <v>0</v>
      </c>
      <c r="R1509" s="34">
        <v>0</v>
      </c>
      <c r="S1509" s="109">
        <v>0</v>
      </c>
      <c r="T1509" s="109">
        <f>_xlfn.XLOOKUP(B1509,'[3]Nur des jours'!$B:$B,'[3]Nur des jours'!$U:$U,"")</f>
        <v>0</v>
      </c>
      <c r="U1509" s="109">
        <v>0.46624461737336415</v>
      </c>
      <c r="V1509" s="109">
        <v>0</v>
      </c>
      <c r="W1509" s="109">
        <v>0</v>
      </c>
      <c r="X1509" s="109">
        <v>0</v>
      </c>
      <c r="Y1509" s="109">
        <v>0</v>
      </c>
      <c r="Z1509" s="109">
        <v>0</v>
      </c>
      <c r="AA1509" s="109">
        <v>0</v>
      </c>
      <c r="AB1509" s="109">
        <v>0</v>
      </c>
      <c r="AC1509" s="109">
        <v>0</v>
      </c>
      <c r="AD1509" s="109">
        <v>0</v>
      </c>
      <c r="AE1509" s="109">
        <v>0</v>
      </c>
      <c r="AF1509" s="109">
        <v>0</v>
      </c>
      <c r="AG1509" s="57" t="str">
        <f>_xlfn.XLOOKUP(B1509,[3]CALCULATION!$B:$B,[3]CALCULATION!$M:$M,"")</f>
        <v>Operationnel</v>
      </c>
      <c r="AH1509" s="57"/>
      <c r="AI1509" s="56" t="str" cm="1">
        <f t="array" ref="AI1509">IFERROR(_xlfn.IFS(
AK1509="MPR ISSUE","PDH",
AK1509="BSS Hardware Issue","BSS",
AK1509="Sites strategiques, MLL, Pylone, etc.","ENVTECH",
AK1509="AKTIVCO DEFAUT GE &amp; POWER Cabinet","AKTIVCO",
AK1509="AKTIVCO Coupure ENEO &amp; Baisse de tension","AKTIVCO GRID ONLY",
AK1509="Coupure ENEO &amp; Baisse de tension","IHS GRID ONLY",
AK1509="Defaut GE &amp; POWER Cabinet","IHS",
AK1509="Sharing","Partners",
AK1509="Sites strategiques &amp; DataCenter","SST &amp; DC",
AK1509="Exclu","Exclu",
AK1509="SAT","SAT",
AK1509="SPARE-ISSUE","SPARE-ISSUE",
AK1509="Fiber CAmtel","TRANS_FO_CAMTEL",
AK1509="Fiber AOF","Fiber AOF",
AK1509="Projet OCM (HUAWEI)","TRAVAUX-HUAWEI",
AK1509="Projet OCM (NOKIA)","TRAVAUX-NOKIA",
AK1509="ACCESS-ISSUE","ACCESS-ISSUE",
AK1509="Projet OCM (ZTE, NOKIA, autres projets)","TRAVAUX OCM",
AK1509="No root CAuse","No root cause",
AK1509="ODU HS","PDH",
AK1509="IP &amp; VLAN","PDH",
AK1509="Warehouse HUAWEI","SPARE-ISSUE",
AK1509="SPARE-HS","SPARE-ISSUE",
AK1509="Power Telco","BSS",AK1509="no impacts","no impacts"
),"")</f>
        <v>No root cause</v>
      </c>
      <c r="AJ1509" s="56" t="str" cm="1">
        <f t="array" ref="AJ1509">IFERROR(_xlfn.IFS(
AK1509="MPR ISSUE","TX ISSUE",
AK1509="BSS Hardware Issue","RAN ISSUE",
AK1509="Sites strategiques, MLL, Pylone, etc.","ENVTECH",
AK1509="AKTIVCO DEFAUT GE &amp; POWER Cabinet","POWER ISSUE",
AK1509="AKTIVCO Coupure ENEO &amp; Baisse de tension","POWER ISSUE",
AK1509="Coupure ENEO &amp; Baisse de tension","POWER ISSUE",
AK1509="Defaut GE &amp; POWER Cabinet","POWER ISSUE",
AK1509="Sharing","POWER ISSUE",
AK1509="Sites strategiques &amp; DataCenter","POWER ISSUE",
AK1509="Exclu","Exclu",
AK1509="SAT","TX ISSUE",
AK1509="SPARE-ISSUE","SPARE-ISSUE",
AK1509="Fiber CAmtel","TX ISSUE",
AK1509="Fiber AOF","TX ISSUE",
AK1509="Projet OCM (HUAWEI)","TRAVAUX-HUAWEI",
AK1509="Projet OCM (NOKIA)","TRAVAUX -NOKIA",
AK1509="ACCESS-ISSUE","ACCESS-ISSUE",
AK1509="Projet OCM (ZTE, NOKIA, autres projets)","TRAVAUX OCM",
AK1509="No root CAuse","No root cause",
AK1509="ODU HS","TX ISSUE",
AK1509="IP &amp; VLAN","TX ISSUE",
AK1509="Warehouse HUAWEI","SPARE-ISSUE",
AK1509="SPARE-HS","SPARE-ISSUE",
AK1509="Power Telco","RAN ISSUE",AK1509="no impacts","no impacts"
),"")</f>
        <v>No root cause</v>
      </c>
      <c r="AK1509" s="81" t="s">
        <v>5620</v>
      </c>
      <c r="AL1509" s="56" t="str" cm="1">
        <f t="array" ref="AL1509">IFERROR(_xlfn.IFS(
AK1509="MPR ISSUE","ACTIVE",
AK1509="BSS Hardware Issue","ACTIVE",
AK1509="Sites strategiques, MLL, Pylone, etc.","PASSIVE",
AK1509="AKTIVCO DEFAUT GE &amp; POWER Cabinet","PASSIVE",
AK1509="AKTIVCO Coupure ENEO &amp; Baisse de tension","PASSIVE",
AK1509="Coupure ENEO &amp; Baisse de tension","PASSIVE",
AK1509="Defaut GE &amp; POWER Cabinet","PASSIVE",
AK1509="Sharing","PASSIVE",
AK1509="Sites strategiques &amp; DataCenter","PASSIVE",
AK1509="Exclu","Exclu",
AK1509="SAT","ACTIVE",
AK1509="SPARE-ISSUE","SPARE-ISSUE",
AK1509="Fiber CAmtel","ACTIVE",
AK1509="Fiber AOF","ACTIVE",
AK1509="Projet OCM (HUAWEI)","PLANNED WORKS",
AK1509="Projet OCM (NOKIA)","PLANNED WORKS",
AK1509="ACCESS-ISSUE","ACCESS-ISSUE",
AK1509="Projet OCM (ZTE, NOKIA, autres projets)","PLANNED WORKS",
AK1509="No root CAuse","No root cause",
AK1509="ODU HS","ACTIVE",
AK1509="IP &amp; VLAN","ACTIVE",
AK1509="Warehouse HUAWEI","SPARE-ISSUE",
AK1509="SPARE-HS","SPARE-ISSUE",
AK1509="Power Telco","ACTIVE", AK1509="no impacts","no impacts"
),"")</f>
        <v>No root cause</v>
      </c>
      <c r="AM1509" s="108" t="s">
        <v>5537</v>
      </c>
      <c r="AN1509" s="117" t="s">
        <v>4444</v>
      </c>
      <c r="AP1509" s="23" t="s">
        <v>5537</v>
      </c>
      <c r="AQ1509" s="23" t="s">
        <v>5537</v>
      </c>
      <c r="AR1509" s="7"/>
      <c r="AS1509" s="6"/>
      <c r="AT1509" s="7"/>
      <c r="AU1509" s="3" t="s">
        <v>5537</v>
      </c>
      <c r="AV1509" s="24" t="s">
        <v>5537</v>
      </c>
      <c r="AW1509" s="24" t="s">
        <v>5537</v>
      </c>
      <c r="AX1509" s="24" t="s">
        <v>5537</v>
      </c>
      <c r="AY1509" s="24" t="s">
        <v>5537</v>
      </c>
      <c r="AZ1509" s="24" t="s">
        <v>5537</v>
      </c>
      <c r="BA1509" s="24" t="s">
        <v>5537</v>
      </c>
      <c r="BB1509" s="24" t="s">
        <v>5537</v>
      </c>
      <c r="BC1509" s="24" t="s">
        <v>5537</v>
      </c>
      <c r="BD1509" s="24" t="s">
        <v>5537</v>
      </c>
      <c r="BE1509" s="24" t="s">
        <v>5537</v>
      </c>
      <c r="BF1509" s="24" t="s">
        <v>5537</v>
      </c>
      <c r="BG1509" s="24" t="s">
        <v>5537</v>
      </c>
      <c r="BH1509" s="24" t="s">
        <v>5537</v>
      </c>
      <c r="BI1509" s="9" t="s">
        <v>5537</v>
      </c>
      <c r="BJ1509" s="14"/>
      <c r="BK1509" s="14" t="s">
        <v>5537</v>
      </c>
      <c r="BL1509" s="14" t="str">
        <f>_xlfn.XLOOKUP(B1509,'[4]cell downs 18042026 17h'!$B:$B,'[4]cell downs 18042026 17h'!$B:$B,"")</f>
        <v/>
      </c>
      <c r="BM1509" s="14" t="str">
        <f>_xlfn.XLOOKUP(B1509,'[5]Cells Huawei 19042026 15h'!$B:$B,'[5]Cells Huawei 19042026 15h'!$B:$B,"")</f>
        <v/>
      </c>
      <c r="BN1509" s="9" t="str">
        <f>_xlfn.XLOOKUP(B1509,'[6]cells down 19042026 9H40'!$B:$B,'[6]cells down 19042026 9H40'!$B:$B,"")</f>
        <v/>
      </c>
      <c r="BO1509" s="9" t="s">
        <v>4444</v>
      </c>
      <c r="BP1509" s="9" t="s">
        <v>1129</v>
      </c>
    </row>
    <row r="1510" spans="1:68" s="9" customFormat="1" x14ac:dyDescent="0.35">
      <c r="A1510" s="1" t="s">
        <v>5067</v>
      </c>
      <c r="B1510" s="8" t="s">
        <v>5068</v>
      </c>
      <c r="C1510" s="3" t="str">
        <f>_xlfn.XLOOKUP(B1510,'[1]daily break down'!$D:$D,'[1]daily break down'!$E:$E,"")</f>
        <v>CENTRE</v>
      </c>
      <c r="D1510" s="1" t="s">
        <v>11</v>
      </c>
      <c r="E1510" s="1" t="s">
        <v>594</v>
      </c>
      <c r="F1510" s="3" t="s">
        <v>37</v>
      </c>
      <c r="G1510" s="1" t="s">
        <v>4805</v>
      </c>
      <c r="H1510" s="40" t="str">
        <f>_xlfn.XLOOKUP(B1510,[2]CALCULATION!$B:$B,[2]CALCULATION!$H:$H,"")</f>
        <v>NOKIA</v>
      </c>
      <c r="I1510" s="34">
        <v>0</v>
      </c>
      <c r="J1510" s="34">
        <v>0</v>
      </c>
      <c r="K1510" s="34">
        <v>0</v>
      </c>
      <c r="L1510" s="34">
        <v>0</v>
      </c>
      <c r="M1510" s="34">
        <v>0</v>
      </c>
      <c r="N1510" s="34">
        <v>0</v>
      </c>
      <c r="O1510" s="34">
        <v>0</v>
      </c>
      <c r="P1510" s="34">
        <v>0</v>
      </c>
      <c r="Q1510" s="34">
        <v>0</v>
      </c>
      <c r="R1510" s="34">
        <v>1.2045578683424085</v>
      </c>
      <c r="S1510" s="109">
        <v>0</v>
      </c>
      <c r="T1510" s="109">
        <f>_xlfn.XLOOKUP(B1510,'[3]Nur des jours'!$B:$B,'[3]Nur des jours'!$U:$U,"")</f>
        <v>0</v>
      </c>
      <c r="U1510" s="109">
        <v>0</v>
      </c>
      <c r="V1510" s="109">
        <v>0</v>
      </c>
      <c r="W1510" s="109">
        <v>0</v>
      </c>
      <c r="X1510" s="109">
        <v>0</v>
      </c>
      <c r="Y1510" s="109">
        <v>0</v>
      </c>
      <c r="Z1510" s="109">
        <v>0</v>
      </c>
      <c r="AA1510" s="109">
        <v>0</v>
      </c>
      <c r="AB1510" s="109">
        <v>0</v>
      </c>
      <c r="AC1510" s="109">
        <v>0</v>
      </c>
      <c r="AD1510" s="109">
        <v>0</v>
      </c>
      <c r="AE1510" s="109">
        <v>0</v>
      </c>
      <c r="AF1510" s="109">
        <v>0</v>
      </c>
      <c r="AG1510" s="57" t="str">
        <f>_xlfn.XLOOKUP(B1510,[3]CALCULATION!$B:$B,[3]CALCULATION!$M:$M,"")</f>
        <v>Operationnel</v>
      </c>
      <c r="AH1510" s="57"/>
      <c r="AI1510" s="56" t="str" cm="1">
        <f t="array" ref="AI1510">IFERROR(_xlfn.IFS(
AK1510="MPR ISSUE","PDH",
AK1510="BSS Hardware Issue","BSS",
AK1510="Sites strategiques, MLL, Pylone, etc.","ENVTECH",
AK1510="AKTIVCO DEFAUT GE &amp; POWER Cabinet","AKTIVCO",
AK1510="AKTIVCO Coupure ENEO &amp; Baisse de tension","AKTIVCO GRID ONLY",
AK1510="Coupure ENEO &amp; Baisse de tension","IHS GRID ONLY",
AK1510="Defaut GE &amp; POWER Cabinet","IHS",
AK1510="Sharing","Partners",
AK1510="Sites strategiques &amp; DataCenter","SST &amp; DC",
AK1510="Exclu","Exclu",
AK1510="SAT","SAT",
AK1510="SPARE-ISSUE","SPARE-ISSUE",
AK1510="Fiber CAmtel","TRANS_FO_CAMTEL",
AK1510="Fiber AOF","Fiber AOF",
AK1510="Projet OCM (HUAWEI)","TRAVAUX-HUAWEI",
AK1510="Projet OCM (NOKIA)","TRAVAUX-NOKIA",
AK1510="ACCESS-ISSUE","ACCESS-ISSUE",
AK1510="Projet OCM (ZTE, NOKIA, autres projets)","TRAVAUX OCM",
AK1510="No root CAuse","No root cause",
AK1510="ODU HS","PDH",
AK1510="IP &amp; VLAN","PDH",
AK1510="Warehouse HUAWEI","SPARE-ISSUE",
AK1510="SPARE-HS","SPARE-ISSUE",
AK1510="Power Telco","BSS",AK1510="no impacts","no impacts"
),"")</f>
        <v>No root cause</v>
      </c>
      <c r="AJ1510" s="56" t="str" cm="1">
        <f t="array" ref="AJ1510">IFERROR(_xlfn.IFS(
AK1510="MPR ISSUE","TX ISSUE",
AK1510="BSS Hardware Issue","RAN ISSUE",
AK1510="Sites strategiques, MLL, Pylone, etc.","ENVTECH",
AK1510="AKTIVCO DEFAUT GE &amp; POWER Cabinet","POWER ISSUE",
AK1510="AKTIVCO Coupure ENEO &amp; Baisse de tension","POWER ISSUE",
AK1510="Coupure ENEO &amp; Baisse de tension","POWER ISSUE",
AK1510="Defaut GE &amp; POWER Cabinet","POWER ISSUE",
AK1510="Sharing","POWER ISSUE",
AK1510="Sites strategiques &amp; DataCenter","POWER ISSUE",
AK1510="Exclu","Exclu",
AK1510="SAT","TX ISSUE",
AK1510="SPARE-ISSUE","SPARE-ISSUE",
AK1510="Fiber CAmtel","TX ISSUE",
AK1510="Fiber AOF","TX ISSUE",
AK1510="Projet OCM (HUAWEI)","TRAVAUX-HUAWEI",
AK1510="Projet OCM (NOKIA)","TRAVAUX -NOKIA",
AK1510="ACCESS-ISSUE","ACCESS-ISSUE",
AK1510="Projet OCM (ZTE, NOKIA, autres projets)","TRAVAUX OCM",
AK1510="No root CAuse","No root cause",
AK1510="ODU HS","TX ISSUE",
AK1510="IP &amp; VLAN","TX ISSUE",
AK1510="Warehouse HUAWEI","SPARE-ISSUE",
AK1510="SPARE-HS","SPARE-ISSUE",
AK1510="Power Telco","RAN ISSUE",AK1510="no impacts","no impacts"
),"")</f>
        <v>No root cause</v>
      </c>
      <c r="AK1510" s="81" t="s">
        <v>5620</v>
      </c>
      <c r="AL1510" s="56" t="str" cm="1">
        <f t="array" ref="AL1510">IFERROR(_xlfn.IFS(
AK1510="MPR ISSUE","ACTIVE",
AK1510="BSS Hardware Issue","ACTIVE",
AK1510="Sites strategiques, MLL, Pylone, etc.","PASSIVE",
AK1510="AKTIVCO DEFAUT GE &amp; POWER Cabinet","PASSIVE",
AK1510="AKTIVCO Coupure ENEO &amp; Baisse de tension","PASSIVE",
AK1510="Coupure ENEO &amp; Baisse de tension","PASSIVE",
AK1510="Defaut GE &amp; POWER Cabinet","PASSIVE",
AK1510="Sharing","PASSIVE",
AK1510="Sites strategiques &amp; DataCenter","PASSIVE",
AK1510="Exclu","Exclu",
AK1510="SAT","ACTIVE",
AK1510="SPARE-ISSUE","SPARE-ISSUE",
AK1510="Fiber CAmtel","ACTIVE",
AK1510="Fiber AOF","ACTIVE",
AK1510="Projet OCM (HUAWEI)","PLANNED WORKS",
AK1510="Projet OCM (NOKIA)","PLANNED WORKS",
AK1510="ACCESS-ISSUE","ACCESS-ISSUE",
AK1510="Projet OCM (ZTE, NOKIA, autres projets)","PLANNED WORKS",
AK1510="No root CAuse","No root cause",
AK1510="ODU HS","ACTIVE",
AK1510="IP &amp; VLAN","ACTIVE",
AK1510="Warehouse HUAWEI","SPARE-ISSUE",
AK1510="SPARE-HS","SPARE-ISSUE",
AK1510="Power Telco","ACTIVE", AK1510="no impacts","no impacts"
),"")</f>
        <v>No root cause</v>
      </c>
      <c r="AM1510" s="108" t="s">
        <v>5537</v>
      </c>
      <c r="AN1510" s="117" t="s">
        <v>5068</v>
      </c>
      <c r="AP1510" s="23" t="s">
        <v>5537</v>
      </c>
      <c r="AQ1510" s="23" t="s">
        <v>5537</v>
      </c>
      <c r="AR1510" s="7"/>
      <c r="AS1510" s="6"/>
      <c r="AT1510" s="7"/>
      <c r="AU1510" s="3" t="s">
        <v>5537</v>
      </c>
      <c r="AV1510" s="24" t="s">
        <v>5537</v>
      </c>
      <c r="AW1510" s="24" t="s">
        <v>5537</v>
      </c>
      <c r="AX1510" s="24" t="s">
        <v>5537</v>
      </c>
      <c r="AY1510" s="24" t="s">
        <v>5537</v>
      </c>
      <c r="AZ1510" s="24" t="s">
        <v>5537</v>
      </c>
      <c r="BA1510" s="24" t="s">
        <v>5537</v>
      </c>
      <c r="BB1510" s="24" t="s">
        <v>5537</v>
      </c>
      <c r="BC1510" s="24" t="s">
        <v>5537</v>
      </c>
      <c r="BD1510" s="24" t="s">
        <v>5537</v>
      </c>
      <c r="BE1510" s="24" t="s">
        <v>5537</v>
      </c>
      <c r="BF1510" s="24" t="s">
        <v>5537</v>
      </c>
      <c r="BG1510" s="24" t="s">
        <v>5537</v>
      </c>
      <c r="BH1510" s="24" t="s">
        <v>5537</v>
      </c>
      <c r="BI1510" s="9" t="s">
        <v>5537</v>
      </c>
      <c r="BJ1510" s="14"/>
      <c r="BK1510" s="14" t="s">
        <v>5537</v>
      </c>
      <c r="BL1510" s="14" t="str">
        <f>_xlfn.XLOOKUP(B1510,'[4]cell downs 18042026 17h'!$B:$B,'[4]cell downs 18042026 17h'!$B:$B,"")</f>
        <v/>
      </c>
      <c r="BM1510" s="14" t="str">
        <f>_xlfn.XLOOKUP(B1510,'[5]Cells Huawei 19042026 15h'!$B:$B,'[5]Cells Huawei 19042026 15h'!$B:$B,"")</f>
        <v/>
      </c>
      <c r="BN1510" s="9" t="str">
        <f>_xlfn.XLOOKUP(B1510,'[6]cells down 19042026 9H40'!$B:$B,'[6]cells down 19042026 9H40'!$B:$B,"")</f>
        <v/>
      </c>
      <c r="BO1510" s="9" t="s">
        <v>5068</v>
      </c>
      <c r="BP1510" s="9" t="s">
        <v>12</v>
      </c>
    </row>
    <row r="1511" spans="1:68" s="9" customFormat="1" x14ac:dyDescent="0.35">
      <c r="A1511" s="1" t="s">
        <v>5200</v>
      </c>
      <c r="B1511" s="8" t="s">
        <v>5201</v>
      </c>
      <c r="C1511" s="3" t="str">
        <f>_xlfn.XLOOKUP(B1511,'[1]daily break down'!$D:$D,'[1]daily break down'!$E:$E,"")</f>
        <v>Yaounde</v>
      </c>
      <c r="D1511" s="1" t="s">
        <v>11</v>
      </c>
      <c r="E1511" s="1" t="s">
        <v>145</v>
      </c>
      <c r="F1511" s="3" t="s">
        <v>37</v>
      </c>
      <c r="G1511" s="1" t="s">
        <v>38</v>
      </c>
      <c r="H1511" s="41" t="str">
        <f>_xlfn.XLOOKUP(B1511,[2]CALCULATION!$B:$B,[2]CALCULATION!$H:$H,"")</f>
        <v>ZTE</v>
      </c>
      <c r="I1511" s="34">
        <v>0</v>
      </c>
      <c r="J1511" s="34">
        <v>0</v>
      </c>
      <c r="K1511" s="34">
        <v>0</v>
      </c>
      <c r="L1511" s="34">
        <v>0</v>
      </c>
      <c r="M1511" s="34">
        <v>0</v>
      </c>
      <c r="N1511" s="34">
        <v>0</v>
      </c>
      <c r="O1511" s="34">
        <v>0</v>
      </c>
      <c r="P1511" s="34">
        <v>0</v>
      </c>
      <c r="Q1511" s="34">
        <v>0</v>
      </c>
      <c r="R1511" s="34">
        <v>0</v>
      </c>
      <c r="S1511" s="109">
        <v>0</v>
      </c>
      <c r="T1511" s="109">
        <f>_xlfn.XLOOKUP(B1511,'[3]Nur des jours'!$B:$B,'[3]Nur des jours'!$U:$U,"")</f>
        <v>0</v>
      </c>
      <c r="U1511" s="109">
        <v>0</v>
      </c>
      <c r="V1511" s="109">
        <v>0</v>
      </c>
      <c r="W1511" s="109">
        <v>0</v>
      </c>
      <c r="X1511" s="109">
        <v>0</v>
      </c>
      <c r="Y1511" s="109">
        <v>0</v>
      </c>
      <c r="Z1511" s="109">
        <v>0</v>
      </c>
      <c r="AA1511" s="109">
        <v>0</v>
      </c>
      <c r="AB1511" s="109">
        <v>0</v>
      </c>
      <c r="AC1511" s="109">
        <v>0</v>
      </c>
      <c r="AD1511" s="109">
        <v>0</v>
      </c>
      <c r="AE1511" s="109">
        <v>0</v>
      </c>
      <c r="AF1511" s="109">
        <v>0</v>
      </c>
      <c r="AG1511" s="57" t="str">
        <f>_xlfn.XLOOKUP(B1511,[3]CALCULATION!$B:$B,[3]CALCULATION!$M:$M,"")</f>
        <v>Operationnel</v>
      </c>
      <c r="AH1511" s="57"/>
      <c r="AI1511" s="56" t="str" cm="1">
        <f t="array" ref="AI1511">IFERROR(_xlfn.IFS(
AK1511="MPR ISSUE","PDH",
AK1511="BSS Hardware Issue","BSS",
AK1511="Sites strategiques, MLL, Pylone, etc.","ENVTECH",
AK1511="AKTIVCO DEFAUT GE &amp; POWER Cabinet","AKTIVCO",
AK1511="AKTIVCO Coupure ENEO &amp; Baisse de tension","AKTIVCO GRID ONLY",
AK1511="Coupure ENEO &amp; Baisse de tension","IHS GRID ONLY",
AK1511="Defaut GE &amp; POWER Cabinet","IHS",
AK1511="Sharing","Partners",
AK1511="Sites strategiques &amp; DataCenter","SST &amp; DC",
AK1511="Exclu","Exclu",
AK1511="SAT","SAT",
AK1511="SPARE-ISSUE","SPARE-ISSUE",
AK1511="Fiber CAmtel","TRANS_FO_CAMTEL",
AK1511="Fiber AOF","Fiber AOF",
AK1511="Projet OCM (HUAWEI)","TRAVAUX-HUAWEI",
AK1511="Projet OCM (NOKIA)","TRAVAUX-NOKIA",
AK1511="ACCESS-ISSUE","ACCESS-ISSUE",
AK1511="Projet OCM (ZTE, NOKIA, autres projets)","TRAVAUX OCM",
AK1511="No root CAuse","No root cause",
AK1511="ODU HS","PDH",
AK1511="IP &amp; VLAN","PDH",
AK1511="Warehouse HUAWEI","SPARE-ISSUE",
AK1511="SPARE-HS","SPARE-ISSUE",
AK1511="Power Telco","BSS",AK1511="no impacts","no impacts"
),"")</f>
        <v>No root cause</v>
      </c>
      <c r="AJ1511" s="56" t="str" cm="1">
        <f t="array" ref="AJ1511">IFERROR(_xlfn.IFS(
AK1511="MPR ISSUE","TX ISSUE",
AK1511="BSS Hardware Issue","RAN ISSUE",
AK1511="Sites strategiques, MLL, Pylone, etc.","ENVTECH",
AK1511="AKTIVCO DEFAUT GE &amp; POWER Cabinet","POWER ISSUE",
AK1511="AKTIVCO Coupure ENEO &amp; Baisse de tension","POWER ISSUE",
AK1511="Coupure ENEO &amp; Baisse de tension","POWER ISSUE",
AK1511="Defaut GE &amp; POWER Cabinet","POWER ISSUE",
AK1511="Sharing","POWER ISSUE",
AK1511="Sites strategiques &amp; DataCenter","POWER ISSUE",
AK1511="Exclu","Exclu",
AK1511="SAT","TX ISSUE",
AK1511="SPARE-ISSUE","SPARE-ISSUE",
AK1511="Fiber CAmtel","TX ISSUE",
AK1511="Fiber AOF","TX ISSUE",
AK1511="Projet OCM (HUAWEI)","TRAVAUX-HUAWEI",
AK1511="Projet OCM (NOKIA)","TRAVAUX -NOKIA",
AK1511="ACCESS-ISSUE","ACCESS-ISSUE",
AK1511="Projet OCM (ZTE, NOKIA, autres projets)","TRAVAUX OCM",
AK1511="No root CAuse","No root cause",
AK1511="ODU HS","TX ISSUE",
AK1511="IP &amp; VLAN","TX ISSUE",
AK1511="Warehouse HUAWEI","SPARE-ISSUE",
AK1511="SPARE-HS","SPARE-ISSUE",
AK1511="Power Telco","RAN ISSUE",AK1511="no impacts","no impacts"
),"")</f>
        <v>No root cause</v>
      </c>
      <c r="AK1511" s="81" t="s">
        <v>5620</v>
      </c>
      <c r="AL1511" s="56" t="str" cm="1">
        <f t="array" ref="AL1511">IFERROR(_xlfn.IFS(
AK1511="MPR ISSUE","ACTIVE",
AK1511="BSS Hardware Issue","ACTIVE",
AK1511="Sites strategiques, MLL, Pylone, etc.","PASSIVE",
AK1511="AKTIVCO DEFAUT GE &amp; POWER Cabinet","PASSIVE",
AK1511="AKTIVCO Coupure ENEO &amp; Baisse de tension","PASSIVE",
AK1511="Coupure ENEO &amp; Baisse de tension","PASSIVE",
AK1511="Defaut GE &amp; POWER Cabinet","PASSIVE",
AK1511="Sharing","PASSIVE",
AK1511="Sites strategiques &amp; DataCenter","PASSIVE",
AK1511="Exclu","Exclu",
AK1511="SAT","ACTIVE",
AK1511="SPARE-ISSUE","SPARE-ISSUE",
AK1511="Fiber CAmtel","ACTIVE",
AK1511="Fiber AOF","ACTIVE",
AK1511="Projet OCM (HUAWEI)","PLANNED WORKS",
AK1511="Projet OCM (NOKIA)","PLANNED WORKS",
AK1511="ACCESS-ISSUE","ACCESS-ISSUE",
AK1511="Projet OCM (ZTE, NOKIA, autres projets)","PLANNED WORKS",
AK1511="No root CAuse","No root cause",
AK1511="ODU HS","ACTIVE",
AK1511="IP &amp; VLAN","ACTIVE",
AK1511="Warehouse HUAWEI","SPARE-ISSUE",
AK1511="SPARE-HS","SPARE-ISSUE",
AK1511="Power Telco","ACTIVE", AK1511="no impacts","no impacts"
),"")</f>
        <v>No root cause</v>
      </c>
      <c r="AM1511" s="108" t="s">
        <v>5537</v>
      </c>
      <c r="AN1511" s="117" t="s">
        <v>5201</v>
      </c>
      <c r="AP1511" s="23" t="s">
        <v>5537</v>
      </c>
      <c r="AQ1511" s="23" t="s">
        <v>5537</v>
      </c>
      <c r="AR1511" s="7"/>
      <c r="AS1511" s="6"/>
      <c r="AT1511" s="7"/>
      <c r="AU1511" s="3" t="s">
        <v>5537</v>
      </c>
      <c r="AV1511" s="24" t="s">
        <v>5537</v>
      </c>
      <c r="AW1511" s="24" t="s">
        <v>5537</v>
      </c>
      <c r="AX1511" s="24" t="s">
        <v>5537</v>
      </c>
      <c r="AY1511" s="24" t="s">
        <v>5537</v>
      </c>
      <c r="AZ1511" s="24" t="s">
        <v>5537</v>
      </c>
      <c r="BA1511" s="24" t="s">
        <v>5537</v>
      </c>
      <c r="BB1511" s="24" t="s">
        <v>5537</v>
      </c>
      <c r="BC1511" s="24" t="s">
        <v>5537</v>
      </c>
      <c r="BD1511" s="24" t="s">
        <v>5537</v>
      </c>
      <c r="BE1511" s="24" t="s">
        <v>5537</v>
      </c>
      <c r="BF1511" s="24" t="s">
        <v>5537</v>
      </c>
      <c r="BG1511" s="24" t="s">
        <v>5537</v>
      </c>
      <c r="BH1511" s="24" t="s">
        <v>5537</v>
      </c>
      <c r="BI1511" s="9" t="s">
        <v>5537</v>
      </c>
      <c r="BJ1511" s="14"/>
      <c r="BK1511" s="14" t="s">
        <v>5537</v>
      </c>
      <c r="BL1511" s="14" t="str">
        <f>_xlfn.XLOOKUP(B1511,'[4]cell downs 18042026 17h'!$B:$B,'[4]cell downs 18042026 17h'!$B:$B,"")</f>
        <v/>
      </c>
      <c r="BM1511" s="14" t="str">
        <f>_xlfn.XLOOKUP(B1511,'[5]Cells Huawei 19042026 15h'!$B:$B,'[5]Cells Huawei 19042026 15h'!$B:$B,"")</f>
        <v/>
      </c>
      <c r="BN1511" s="9" t="str">
        <f>_xlfn.XLOOKUP(B1511,'[6]cells down 19042026 9H40'!$B:$B,'[6]cells down 19042026 9H40'!$B:$B,"")</f>
        <v/>
      </c>
      <c r="BO1511" s="9" t="s">
        <v>5201</v>
      </c>
      <c r="BP1511" s="9" t="s">
        <v>154</v>
      </c>
    </row>
    <row r="1512" spans="1:68" s="9" customFormat="1" x14ac:dyDescent="0.35">
      <c r="A1512" s="1" t="s">
        <v>4825</v>
      </c>
      <c r="B1512" s="8" t="s">
        <v>4826</v>
      </c>
      <c r="C1512" s="3" t="str">
        <f>_xlfn.XLOOKUP(B1512,'[1]daily break down'!$D:$D,'[1]daily break down'!$E:$E,"")</f>
        <v>Yaounde</v>
      </c>
      <c r="D1512" s="1" t="s">
        <v>21</v>
      </c>
      <c r="E1512" s="1" t="s">
        <v>30</v>
      </c>
      <c r="F1512" s="3" t="s">
        <v>37</v>
      </c>
      <c r="G1512" s="1" t="s">
        <v>38</v>
      </c>
      <c r="H1512" s="41" t="str">
        <f>_xlfn.XLOOKUP(B1512,[2]CALCULATION!$B:$B,[2]CALCULATION!$H:$H,"")</f>
        <v>ZTE</v>
      </c>
      <c r="I1512" s="34">
        <v>0</v>
      </c>
      <c r="J1512" s="34">
        <v>0</v>
      </c>
      <c r="K1512" s="34">
        <v>0</v>
      </c>
      <c r="L1512" s="34">
        <v>0</v>
      </c>
      <c r="M1512" s="34">
        <v>0</v>
      </c>
      <c r="N1512" s="34">
        <v>0</v>
      </c>
      <c r="O1512" s="34">
        <v>0</v>
      </c>
      <c r="P1512" s="34">
        <v>0</v>
      </c>
      <c r="Q1512" s="34">
        <v>0</v>
      </c>
      <c r="R1512" s="34">
        <v>0</v>
      </c>
      <c r="S1512" s="109">
        <v>0</v>
      </c>
      <c r="T1512" s="109">
        <f>_xlfn.XLOOKUP(B1512,'[3]Nur des jours'!$B:$B,'[3]Nur des jours'!$U:$U,"")</f>
        <v>0</v>
      </c>
      <c r="U1512" s="109">
        <v>8.6818664338118872</v>
      </c>
      <c r="V1512" s="109">
        <v>0</v>
      </c>
      <c r="W1512" s="109">
        <v>0</v>
      </c>
      <c r="X1512" s="109">
        <v>0</v>
      </c>
      <c r="Y1512" s="109">
        <v>0</v>
      </c>
      <c r="Z1512" s="109">
        <v>0</v>
      </c>
      <c r="AA1512" s="109">
        <v>0</v>
      </c>
      <c r="AB1512" s="109">
        <v>0</v>
      </c>
      <c r="AC1512" s="109">
        <v>0</v>
      </c>
      <c r="AD1512" s="109">
        <v>0</v>
      </c>
      <c r="AE1512" s="109">
        <v>0</v>
      </c>
      <c r="AF1512" s="109">
        <v>0</v>
      </c>
      <c r="AG1512" s="57" t="str">
        <f>_xlfn.XLOOKUP(B1512,[3]CALCULATION!$B:$B,[3]CALCULATION!$M:$M,"")</f>
        <v>Operationnel</v>
      </c>
      <c r="AH1512" s="57"/>
      <c r="AI1512" s="56" t="str" cm="1">
        <f t="array" ref="AI1512">IFERROR(_xlfn.IFS(
AK1512="MPR ISSUE","PDH",
AK1512="BSS Hardware Issue","BSS",
AK1512="Sites strategiques, MLL, Pylone, etc.","ENVTECH",
AK1512="AKTIVCO DEFAUT GE &amp; POWER Cabinet","AKTIVCO",
AK1512="AKTIVCO Coupure ENEO &amp; Baisse de tension","AKTIVCO GRID ONLY",
AK1512="Coupure ENEO &amp; Baisse de tension","IHS GRID ONLY",
AK1512="Defaut GE &amp; POWER Cabinet","IHS",
AK1512="Sharing","Partners",
AK1512="Sites strategiques &amp; DataCenter","SST &amp; DC",
AK1512="Exclu","Exclu",
AK1512="SAT","SAT",
AK1512="SPARE-ISSUE","SPARE-ISSUE",
AK1512="Fiber CAmtel","TRANS_FO_CAMTEL",
AK1512="Fiber AOF","Fiber AOF",
AK1512="Projet OCM (HUAWEI)","TRAVAUX-HUAWEI",
AK1512="Projet OCM (NOKIA)","TRAVAUX-NOKIA",
AK1512="ACCESS-ISSUE","ACCESS-ISSUE",
AK1512="Projet OCM (ZTE, NOKIA, autres projets)","TRAVAUX OCM",
AK1512="No root CAuse","No root cause",
AK1512="ODU HS","PDH",
AK1512="IP &amp; VLAN","PDH",
AK1512="Warehouse HUAWEI","SPARE-ISSUE",
AK1512="SPARE-HS","SPARE-ISSUE",
AK1512="Power Telco","BSS",AK1512="no impacts","no impacts"
),"")</f>
        <v>No root cause</v>
      </c>
      <c r="AJ1512" s="56" t="str" cm="1">
        <f t="array" ref="AJ1512">IFERROR(_xlfn.IFS(
AK1512="MPR ISSUE","TX ISSUE",
AK1512="BSS Hardware Issue","RAN ISSUE",
AK1512="Sites strategiques, MLL, Pylone, etc.","ENVTECH",
AK1512="AKTIVCO DEFAUT GE &amp; POWER Cabinet","POWER ISSUE",
AK1512="AKTIVCO Coupure ENEO &amp; Baisse de tension","POWER ISSUE",
AK1512="Coupure ENEO &amp; Baisse de tension","POWER ISSUE",
AK1512="Defaut GE &amp; POWER Cabinet","POWER ISSUE",
AK1512="Sharing","POWER ISSUE",
AK1512="Sites strategiques &amp; DataCenter","POWER ISSUE",
AK1512="Exclu","Exclu",
AK1512="SAT","TX ISSUE",
AK1512="SPARE-ISSUE","SPARE-ISSUE",
AK1512="Fiber CAmtel","TX ISSUE",
AK1512="Fiber AOF","TX ISSUE",
AK1512="Projet OCM (HUAWEI)","TRAVAUX-HUAWEI",
AK1512="Projet OCM (NOKIA)","TRAVAUX -NOKIA",
AK1512="ACCESS-ISSUE","ACCESS-ISSUE",
AK1512="Projet OCM (ZTE, NOKIA, autres projets)","TRAVAUX OCM",
AK1512="No root CAuse","No root cause",
AK1512="ODU HS","TX ISSUE",
AK1512="IP &amp; VLAN","TX ISSUE",
AK1512="Warehouse HUAWEI","SPARE-ISSUE",
AK1512="SPARE-HS","SPARE-ISSUE",
AK1512="Power Telco","RAN ISSUE",AK1512="no impacts","no impacts"
),"")</f>
        <v>No root cause</v>
      </c>
      <c r="AK1512" s="81" t="s">
        <v>5620</v>
      </c>
      <c r="AL1512" s="56" t="str" cm="1">
        <f t="array" ref="AL1512">IFERROR(_xlfn.IFS(
AK1512="MPR ISSUE","ACTIVE",
AK1512="BSS Hardware Issue","ACTIVE",
AK1512="Sites strategiques, MLL, Pylone, etc.","PASSIVE",
AK1512="AKTIVCO DEFAUT GE &amp; POWER Cabinet","PASSIVE",
AK1512="AKTIVCO Coupure ENEO &amp; Baisse de tension","PASSIVE",
AK1512="Coupure ENEO &amp; Baisse de tension","PASSIVE",
AK1512="Defaut GE &amp; POWER Cabinet","PASSIVE",
AK1512="Sharing","PASSIVE",
AK1512="Sites strategiques &amp; DataCenter","PASSIVE",
AK1512="Exclu","Exclu",
AK1512="SAT","ACTIVE",
AK1512="SPARE-ISSUE","SPARE-ISSUE",
AK1512="Fiber CAmtel","ACTIVE",
AK1512="Fiber AOF","ACTIVE",
AK1512="Projet OCM (HUAWEI)","PLANNED WORKS",
AK1512="Projet OCM (NOKIA)","PLANNED WORKS",
AK1512="ACCESS-ISSUE","ACCESS-ISSUE",
AK1512="Projet OCM (ZTE, NOKIA, autres projets)","PLANNED WORKS",
AK1512="No root CAuse","No root cause",
AK1512="ODU HS","ACTIVE",
AK1512="IP &amp; VLAN","ACTIVE",
AK1512="Warehouse HUAWEI","SPARE-ISSUE",
AK1512="SPARE-HS","SPARE-ISSUE",
AK1512="Power Telco","ACTIVE", AK1512="no impacts","no impacts"
),"")</f>
        <v>No root cause</v>
      </c>
      <c r="AM1512" s="108" t="s">
        <v>5537</v>
      </c>
      <c r="AN1512" s="117" t="s">
        <v>4826</v>
      </c>
      <c r="AP1512" s="23" t="s">
        <v>5537</v>
      </c>
      <c r="AQ1512" s="23" t="s">
        <v>5537</v>
      </c>
      <c r="AR1512" s="7"/>
      <c r="AS1512" s="6"/>
      <c r="AT1512" s="7"/>
      <c r="AU1512" s="3" t="s">
        <v>5537</v>
      </c>
      <c r="AV1512" s="24" t="s">
        <v>5537</v>
      </c>
      <c r="AW1512" s="24" t="s">
        <v>5537</v>
      </c>
      <c r="AX1512" s="24" t="s">
        <v>5537</v>
      </c>
      <c r="AY1512" s="24" t="s">
        <v>5537</v>
      </c>
      <c r="AZ1512" s="24" t="s">
        <v>5537</v>
      </c>
      <c r="BA1512" s="24" t="s">
        <v>5537</v>
      </c>
      <c r="BB1512" s="24" t="s">
        <v>5537</v>
      </c>
      <c r="BC1512" s="24" t="s">
        <v>5537</v>
      </c>
      <c r="BD1512" s="24" t="s">
        <v>5537</v>
      </c>
      <c r="BE1512" s="24" t="s">
        <v>5537</v>
      </c>
      <c r="BF1512" s="24" t="s">
        <v>5537</v>
      </c>
      <c r="BG1512" s="24" t="s">
        <v>5537</v>
      </c>
      <c r="BH1512" s="24" t="s">
        <v>5537</v>
      </c>
      <c r="BI1512" s="9" t="s">
        <v>5537</v>
      </c>
      <c r="BJ1512" s="14"/>
      <c r="BK1512" s="14" t="s">
        <v>5537</v>
      </c>
      <c r="BL1512" s="14" t="str">
        <f>_xlfn.XLOOKUP(B1512,'[4]cell downs 18042026 17h'!$B:$B,'[4]cell downs 18042026 17h'!$B:$B,"")</f>
        <v/>
      </c>
      <c r="BM1512" s="14" t="str">
        <f>_xlfn.XLOOKUP(B1512,'[5]Cells Huawei 19042026 15h'!$B:$B,'[5]Cells Huawei 19042026 15h'!$B:$B,"")</f>
        <v/>
      </c>
      <c r="BN1512" s="9" t="str">
        <f>_xlfn.XLOOKUP(B1512,'[6]cells down 19042026 9H40'!$B:$B,'[6]cells down 19042026 9H40'!$B:$B,"")</f>
        <v/>
      </c>
      <c r="BO1512" s="9" t="s">
        <v>5537</v>
      </c>
      <c r="BP1512" s="9" t="s">
        <v>12</v>
      </c>
    </row>
    <row r="1513" spans="1:68" s="9" customFormat="1" x14ac:dyDescent="0.35">
      <c r="A1513" s="1" t="s">
        <v>1682</v>
      </c>
      <c r="B1513" s="8" t="s">
        <v>1683</v>
      </c>
      <c r="C1513" s="3" t="str">
        <f>_xlfn.XLOOKUP(B1513,'[1]daily break down'!$D:$D,'[1]daily break down'!$E:$E,"")</f>
        <v>Yaounde</v>
      </c>
      <c r="D1513" s="1" t="s">
        <v>11</v>
      </c>
      <c r="E1513" s="1" t="s">
        <v>12</v>
      </c>
      <c r="F1513" s="3" t="s">
        <v>37</v>
      </c>
      <c r="G1513" s="1" t="s">
        <v>38</v>
      </c>
      <c r="H1513" s="41" t="str">
        <f>_xlfn.XLOOKUP(B1513,[2]CALCULATION!$B:$B,[2]CALCULATION!$H:$H,"")</f>
        <v>ZTE</v>
      </c>
      <c r="I1513" s="34">
        <v>0</v>
      </c>
      <c r="J1513" s="34">
        <v>0</v>
      </c>
      <c r="K1513" s="34">
        <v>1.4535588828677943E-2</v>
      </c>
      <c r="L1513" s="34">
        <v>0</v>
      </c>
      <c r="M1513" s="34">
        <v>0</v>
      </c>
      <c r="N1513" s="34">
        <v>0</v>
      </c>
      <c r="O1513" s="34">
        <v>0</v>
      </c>
      <c r="P1513" s="34">
        <v>0</v>
      </c>
      <c r="Q1513" s="34">
        <v>0</v>
      </c>
      <c r="R1513" s="34">
        <v>0</v>
      </c>
      <c r="S1513" s="109">
        <v>0</v>
      </c>
      <c r="T1513" s="109">
        <f>_xlfn.XLOOKUP(B1513,'[3]Nur des jours'!$B:$B,'[3]Nur des jours'!$U:$U,"")</f>
        <v>0</v>
      </c>
      <c r="U1513" s="109">
        <v>19.658144352843482</v>
      </c>
      <c r="V1513" s="109">
        <v>0</v>
      </c>
      <c r="W1513" s="109">
        <v>0</v>
      </c>
      <c r="X1513" s="109">
        <v>0</v>
      </c>
      <c r="Y1513" s="109">
        <v>0</v>
      </c>
      <c r="Z1513" s="109">
        <v>0</v>
      </c>
      <c r="AA1513" s="109">
        <v>0</v>
      </c>
      <c r="AB1513" s="109">
        <v>0</v>
      </c>
      <c r="AC1513" s="109">
        <v>0</v>
      </c>
      <c r="AD1513" s="109">
        <v>0</v>
      </c>
      <c r="AE1513" s="109">
        <v>0</v>
      </c>
      <c r="AF1513" s="109">
        <v>0</v>
      </c>
      <c r="AG1513" s="57" t="str">
        <f>_xlfn.XLOOKUP(B1513,[3]CALCULATION!$B:$B,[3]CALCULATION!$M:$M,"")</f>
        <v>Operationnel</v>
      </c>
      <c r="AH1513" s="57"/>
      <c r="AI1513" s="56" t="str" cm="1">
        <f t="array" ref="AI1513">IFERROR(_xlfn.IFS(
AK1513="MPR ISSUE","PDH",
AK1513="BSS Hardware Issue","BSS",
AK1513="Sites strategiques, MLL, Pylone, etc.","ENVTECH",
AK1513="AKTIVCO DEFAUT GE &amp; POWER Cabinet","AKTIVCO",
AK1513="AKTIVCO Coupure ENEO &amp; Baisse de tension","AKTIVCO GRID ONLY",
AK1513="Coupure ENEO &amp; Baisse de tension","IHS GRID ONLY",
AK1513="Defaut GE &amp; POWER Cabinet","IHS",
AK1513="Sharing","Partners",
AK1513="Sites strategiques &amp; DataCenter","SST &amp; DC",
AK1513="Exclu","Exclu",
AK1513="SAT","SAT",
AK1513="SPARE-ISSUE","SPARE-ISSUE",
AK1513="Fiber CAmtel","TRANS_FO_CAMTEL",
AK1513="Fiber AOF","Fiber AOF",
AK1513="Projet OCM (HUAWEI)","TRAVAUX-HUAWEI",
AK1513="Projet OCM (NOKIA)","TRAVAUX-NOKIA",
AK1513="ACCESS-ISSUE","ACCESS-ISSUE",
AK1513="Projet OCM (ZTE, NOKIA, autres projets)","TRAVAUX OCM",
AK1513="No root CAuse","No root cause",
AK1513="ODU HS","PDH",
AK1513="IP &amp; VLAN","PDH",
AK1513="Warehouse HUAWEI","SPARE-ISSUE",
AK1513="SPARE-HS","SPARE-ISSUE",
AK1513="Power Telco","BSS",AK1513="no impacts","no impacts"
),"")</f>
        <v>No root cause</v>
      </c>
      <c r="AJ1513" s="56" t="str" cm="1">
        <f t="array" ref="AJ1513">IFERROR(_xlfn.IFS(
AK1513="MPR ISSUE","TX ISSUE",
AK1513="BSS Hardware Issue","RAN ISSUE",
AK1513="Sites strategiques, MLL, Pylone, etc.","ENVTECH",
AK1513="AKTIVCO DEFAUT GE &amp; POWER Cabinet","POWER ISSUE",
AK1513="AKTIVCO Coupure ENEO &amp; Baisse de tension","POWER ISSUE",
AK1513="Coupure ENEO &amp; Baisse de tension","POWER ISSUE",
AK1513="Defaut GE &amp; POWER Cabinet","POWER ISSUE",
AK1513="Sharing","POWER ISSUE",
AK1513="Sites strategiques &amp; DataCenter","POWER ISSUE",
AK1513="Exclu","Exclu",
AK1513="SAT","TX ISSUE",
AK1513="SPARE-ISSUE","SPARE-ISSUE",
AK1513="Fiber CAmtel","TX ISSUE",
AK1513="Fiber AOF","TX ISSUE",
AK1513="Projet OCM (HUAWEI)","TRAVAUX-HUAWEI",
AK1513="Projet OCM (NOKIA)","TRAVAUX -NOKIA",
AK1513="ACCESS-ISSUE","ACCESS-ISSUE",
AK1513="Projet OCM (ZTE, NOKIA, autres projets)","TRAVAUX OCM",
AK1513="No root CAuse","No root cause",
AK1513="ODU HS","TX ISSUE",
AK1513="IP &amp; VLAN","TX ISSUE",
AK1513="Warehouse HUAWEI","SPARE-ISSUE",
AK1513="SPARE-HS","SPARE-ISSUE",
AK1513="Power Telco","RAN ISSUE",AK1513="no impacts","no impacts"
),"")</f>
        <v>No root cause</v>
      </c>
      <c r="AK1513" s="81" t="s">
        <v>5620</v>
      </c>
      <c r="AL1513" s="56" t="str" cm="1">
        <f t="array" ref="AL1513">IFERROR(_xlfn.IFS(
AK1513="MPR ISSUE","ACTIVE",
AK1513="BSS Hardware Issue","ACTIVE",
AK1513="Sites strategiques, MLL, Pylone, etc.","PASSIVE",
AK1513="AKTIVCO DEFAUT GE &amp; POWER Cabinet","PASSIVE",
AK1513="AKTIVCO Coupure ENEO &amp; Baisse de tension","PASSIVE",
AK1513="Coupure ENEO &amp; Baisse de tension","PASSIVE",
AK1513="Defaut GE &amp; POWER Cabinet","PASSIVE",
AK1513="Sharing","PASSIVE",
AK1513="Sites strategiques &amp; DataCenter","PASSIVE",
AK1513="Exclu","Exclu",
AK1513="SAT","ACTIVE",
AK1513="SPARE-ISSUE","SPARE-ISSUE",
AK1513="Fiber CAmtel","ACTIVE",
AK1513="Fiber AOF","ACTIVE",
AK1513="Projet OCM (HUAWEI)","PLANNED WORKS",
AK1513="Projet OCM (NOKIA)","PLANNED WORKS",
AK1513="ACCESS-ISSUE","ACCESS-ISSUE",
AK1513="Projet OCM (ZTE, NOKIA, autres projets)","PLANNED WORKS",
AK1513="No root CAuse","No root cause",
AK1513="ODU HS","ACTIVE",
AK1513="IP &amp; VLAN","ACTIVE",
AK1513="Warehouse HUAWEI","SPARE-ISSUE",
AK1513="SPARE-HS","SPARE-ISSUE",
AK1513="Power Telco","ACTIVE", AK1513="no impacts","no impacts"
),"")</f>
        <v>No root cause</v>
      </c>
      <c r="AM1513" s="108" t="s">
        <v>5537</v>
      </c>
      <c r="AN1513" s="117" t="s">
        <v>1683</v>
      </c>
      <c r="AP1513" s="23" t="s">
        <v>5537</v>
      </c>
      <c r="AQ1513" s="23" t="s">
        <v>5537</v>
      </c>
      <c r="AR1513" s="7"/>
      <c r="AS1513" s="6"/>
      <c r="AT1513" s="7"/>
      <c r="AU1513" s="3" t="s">
        <v>5537</v>
      </c>
      <c r="AV1513" s="24" t="s">
        <v>5537</v>
      </c>
      <c r="AW1513" s="24" t="s">
        <v>5537</v>
      </c>
      <c r="AX1513" s="24" t="s">
        <v>5537</v>
      </c>
      <c r="AY1513" s="24" t="s">
        <v>5537</v>
      </c>
      <c r="AZ1513" s="24" t="s">
        <v>5537</v>
      </c>
      <c r="BA1513" s="24" t="s">
        <v>5537</v>
      </c>
      <c r="BB1513" s="24" t="s">
        <v>5537</v>
      </c>
      <c r="BC1513" s="24" t="s">
        <v>5537</v>
      </c>
      <c r="BD1513" s="24" t="s">
        <v>5537</v>
      </c>
      <c r="BE1513" s="24" t="s">
        <v>5537</v>
      </c>
      <c r="BF1513" s="24" t="s">
        <v>5537</v>
      </c>
      <c r="BG1513" s="24" t="s">
        <v>5537</v>
      </c>
      <c r="BH1513" s="24" t="s">
        <v>5537</v>
      </c>
      <c r="BI1513" s="9" t="s">
        <v>5537</v>
      </c>
      <c r="BJ1513" s="14"/>
      <c r="BK1513" s="14" t="s">
        <v>5537</v>
      </c>
      <c r="BL1513" s="14" t="str">
        <f>_xlfn.XLOOKUP(B1513,'[4]cell downs 18042026 17h'!$B:$B,'[4]cell downs 18042026 17h'!$B:$B,"")</f>
        <v/>
      </c>
      <c r="BM1513" s="14" t="str">
        <f>_xlfn.XLOOKUP(B1513,'[5]Cells Huawei 19042026 15h'!$B:$B,'[5]Cells Huawei 19042026 15h'!$B:$B,"")</f>
        <v/>
      </c>
      <c r="BN1513" s="9" t="str">
        <f>_xlfn.XLOOKUP(B1513,'[6]cells down 19042026 9H40'!$B:$B,'[6]cells down 19042026 9H40'!$B:$B,"")</f>
        <v/>
      </c>
      <c r="BO1513" s="9" t="s">
        <v>1683</v>
      </c>
      <c r="BP1513" s="9" t="s">
        <v>12</v>
      </c>
    </row>
    <row r="1514" spans="1:68" s="9" customFormat="1" x14ac:dyDescent="0.35">
      <c r="A1514" s="1" t="s">
        <v>2354</v>
      </c>
      <c r="B1514" s="8" t="s">
        <v>2355</v>
      </c>
      <c r="C1514" s="3" t="str">
        <f>_xlfn.XLOOKUP(B1514,'[1]daily break down'!$D:$D,'[1]daily break down'!$E:$E,"")</f>
        <v>Yaounde</v>
      </c>
      <c r="D1514" s="1" t="s">
        <v>11</v>
      </c>
      <c r="E1514" s="1" t="s">
        <v>12</v>
      </c>
      <c r="F1514" s="3" t="s">
        <v>37</v>
      </c>
      <c r="G1514" s="1" t="s">
        <v>38</v>
      </c>
      <c r="H1514" s="41" t="str">
        <f>_xlfn.XLOOKUP(B1514,[2]CALCULATION!$B:$B,[2]CALCULATION!$H:$H,"")</f>
        <v>ZTE</v>
      </c>
      <c r="I1514" s="34">
        <v>0</v>
      </c>
      <c r="J1514" s="34">
        <v>0</v>
      </c>
      <c r="K1514" s="34">
        <v>0</v>
      </c>
      <c r="L1514" s="34">
        <v>0</v>
      </c>
      <c r="M1514" s="34">
        <v>0.87261687683522893</v>
      </c>
      <c r="N1514" s="34">
        <v>0</v>
      </c>
      <c r="O1514" s="34">
        <v>0</v>
      </c>
      <c r="P1514" s="34">
        <v>0</v>
      </c>
      <c r="Q1514" s="34">
        <v>0</v>
      </c>
      <c r="R1514" s="34">
        <v>0</v>
      </c>
      <c r="S1514" s="109">
        <v>0.23146364640316447</v>
      </c>
      <c r="T1514" s="109">
        <f>_xlfn.XLOOKUP(B1514,'[3]Nur des jours'!$B:$B,'[3]Nur des jours'!$U:$U,"")</f>
        <v>0</v>
      </c>
      <c r="U1514" s="109">
        <v>0</v>
      </c>
      <c r="V1514" s="109">
        <v>0</v>
      </c>
      <c r="W1514" s="109">
        <v>0</v>
      </c>
      <c r="X1514" s="109">
        <v>0</v>
      </c>
      <c r="Y1514" s="109">
        <v>0</v>
      </c>
      <c r="Z1514" s="109">
        <v>0</v>
      </c>
      <c r="AA1514" s="109">
        <v>0</v>
      </c>
      <c r="AB1514" s="109">
        <v>0</v>
      </c>
      <c r="AC1514" s="109">
        <v>0</v>
      </c>
      <c r="AD1514" s="109">
        <v>0</v>
      </c>
      <c r="AE1514" s="109">
        <v>0</v>
      </c>
      <c r="AF1514" s="109">
        <v>0</v>
      </c>
      <c r="AG1514" s="57" t="str">
        <f>_xlfn.XLOOKUP(B1514,[3]CALCULATION!$B:$B,[3]CALCULATION!$M:$M,"")</f>
        <v>Operationnel</v>
      </c>
      <c r="AH1514" s="57"/>
      <c r="AI1514" s="56" t="str" cm="1">
        <f t="array" ref="AI1514">IFERROR(_xlfn.IFS(
AK1514="MPR ISSUE","PDH",
AK1514="BSS Hardware Issue","BSS",
AK1514="Sites strategiques, MLL, Pylone, etc.","ENVTECH",
AK1514="AKTIVCO DEFAUT GE &amp; POWER Cabinet","AKTIVCO",
AK1514="AKTIVCO Coupure ENEO &amp; Baisse de tension","AKTIVCO GRID ONLY",
AK1514="Coupure ENEO &amp; Baisse de tension","IHS GRID ONLY",
AK1514="Defaut GE &amp; POWER Cabinet","IHS",
AK1514="Sharing","Partners",
AK1514="Sites strategiques &amp; DataCenter","SST &amp; DC",
AK1514="Exclu","Exclu",
AK1514="SAT","SAT",
AK1514="SPARE-ISSUE","SPARE-ISSUE",
AK1514="Fiber CAmtel","TRANS_FO_CAMTEL",
AK1514="Fiber AOF","Fiber AOF",
AK1514="Projet OCM (HUAWEI)","TRAVAUX-HUAWEI",
AK1514="Projet OCM (NOKIA)","TRAVAUX-NOKIA",
AK1514="ACCESS-ISSUE","ACCESS-ISSUE",
AK1514="Projet OCM (ZTE, NOKIA, autres projets)","TRAVAUX OCM",
AK1514="No root CAuse","No root cause",
AK1514="ODU HS","PDH",
AK1514="IP &amp; VLAN","PDH",
AK1514="Warehouse HUAWEI","SPARE-ISSUE",
AK1514="SPARE-HS","SPARE-ISSUE",
AK1514="Power Telco","BSS",AK1514="no impacts","no impacts"
),"")</f>
        <v>No root cause</v>
      </c>
      <c r="AJ1514" s="56" t="str" cm="1">
        <f t="array" ref="AJ1514">IFERROR(_xlfn.IFS(
AK1514="MPR ISSUE","TX ISSUE",
AK1514="BSS Hardware Issue","RAN ISSUE",
AK1514="Sites strategiques, MLL, Pylone, etc.","ENVTECH",
AK1514="AKTIVCO DEFAUT GE &amp; POWER Cabinet","POWER ISSUE",
AK1514="AKTIVCO Coupure ENEO &amp; Baisse de tension","POWER ISSUE",
AK1514="Coupure ENEO &amp; Baisse de tension","POWER ISSUE",
AK1514="Defaut GE &amp; POWER Cabinet","POWER ISSUE",
AK1514="Sharing","POWER ISSUE",
AK1514="Sites strategiques &amp; DataCenter","POWER ISSUE",
AK1514="Exclu","Exclu",
AK1514="SAT","TX ISSUE",
AK1514="SPARE-ISSUE","SPARE-ISSUE",
AK1514="Fiber CAmtel","TX ISSUE",
AK1514="Fiber AOF","TX ISSUE",
AK1514="Projet OCM (HUAWEI)","TRAVAUX-HUAWEI",
AK1514="Projet OCM (NOKIA)","TRAVAUX -NOKIA",
AK1514="ACCESS-ISSUE","ACCESS-ISSUE",
AK1514="Projet OCM (ZTE, NOKIA, autres projets)","TRAVAUX OCM",
AK1514="No root CAuse","No root cause",
AK1514="ODU HS","TX ISSUE",
AK1514="IP &amp; VLAN","TX ISSUE",
AK1514="Warehouse HUAWEI","SPARE-ISSUE",
AK1514="SPARE-HS","SPARE-ISSUE",
AK1514="Power Telco","RAN ISSUE",AK1514="no impacts","no impacts"
),"")</f>
        <v>No root cause</v>
      </c>
      <c r="AK1514" s="81" t="s">
        <v>5620</v>
      </c>
      <c r="AL1514" s="56" t="str" cm="1">
        <f t="array" ref="AL1514">IFERROR(_xlfn.IFS(
AK1514="MPR ISSUE","ACTIVE",
AK1514="BSS Hardware Issue","ACTIVE",
AK1514="Sites strategiques, MLL, Pylone, etc.","PASSIVE",
AK1514="AKTIVCO DEFAUT GE &amp; POWER Cabinet","PASSIVE",
AK1514="AKTIVCO Coupure ENEO &amp; Baisse de tension","PASSIVE",
AK1514="Coupure ENEO &amp; Baisse de tension","PASSIVE",
AK1514="Defaut GE &amp; POWER Cabinet","PASSIVE",
AK1514="Sharing","PASSIVE",
AK1514="Sites strategiques &amp; DataCenter","PASSIVE",
AK1514="Exclu","Exclu",
AK1514="SAT","ACTIVE",
AK1514="SPARE-ISSUE","SPARE-ISSUE",
AK1514="Fiber CAmtel","ACTIVE",
AK1514="Fiber AOF","ACTIVE",
AK1514="Projet OCM (HUAWEI)","PLANNED WORKS",
AK1514="Projet OCM (NOKIA)","PLANNED WORKS",
AK1514="ACCESS-ISSUE","ACCESS-ISSUE",
AK1514="Projet OCM (ZTE, NOKIA, autres projets)","PLANNED WORKS",
AK1514="No root CAuse","No root cause",
AK1514="ODU HS","ACTIVE",
AK1514="IP &amp; VLAN","ACTIVE",
AK1514="Warehouse HUAWEI","SPARE-ISSUE",
AK1514="SPARE-HS","SPARE-ISSUE",
AK1514="Power Telco","ACTIVE", AK1514="no impacts","no impacts"
),"")</f>
        <v>No root cause</v>
      </c>
      <c r="AM1514" s="108" t="s">
        <v>5537</v>
      </c>
      <c r="AN1514" s="117" t="s">
        <v>2355</v>
      </c>
      <c r="AP1514" s="23" t="s">
        <v>5537</v>
      </c>
      <c r="AQ1514" s="23" t="s">
        <v>5537</v>
      </c>
      <c r="AR1514" s="7"/>
      <c r="AS1514" s="6"/>
      <c r="AT1514" s="7"/>
      <c r="AU1514" s="3" t="s">
        <v>5537</v>
      </c>
      <c r="AV1514" s="24" t="s">
        <v>5537</v>
      </c>
      <c r="AW1514" s="24" t="s">
        <v>5537</v>
      </c>
      <c r="AX1514" s="24" t="s">
        <v>5537</v>
      </c>
      <c r="AY1514" s="24" t="s">
        <v>5537</v>
      </c>
      <c r="AZ1514" s="24" t="s">
        <v>5537</v>
      </c>
      <c r="BA1514" s="24" t="s">
        <v>5537</v>
      </c>
      <c r="BB1514" s="24" t="s">
        <v>5537</v>
      </c>
      <c r="BC1514" s="24" t="s">
        <v>5537</v>
      </c>
      <c r="BD1514" s="24" t="s">
        <v>5537</v>
      </c>
      <c r="BE1514" s="24" t="s">
        <v>5537</v>
      </c>
      <c r="BF1514" s="24" t="s">
        <v>5537</v>
      </c>
      <c r="BG1514" s="24" t="s">
        <v>5537</v>
      </c>
      <c r="BH1514" s="24" t="s">
        <v>5537</v>
      </c>
      <c r="BI1514" s="9" t="s">
        <v>5537</v>
      </c>
      <c r="BJ1514" s="14"/>
      <c r="BK1514" s="14" t="s">
        <v>5537</v>
      </c>
      <c r="BL1514" s="14" t="str">
        <f>_xlfn.XLOOKUP(B1514,'[4]cell downs 18042026 17h'!$B:$B,'[4]cell downs 18042026 17h'!$B:$B,"")</f>
        <v/>
      </c>
      <c r="BM1514" s="14" t="str">
        <f>_xlfn.XLOOKUP(B1514,'[5]Cells Huawei 19042026 15h'!$B:$B,'[5]Cells Huawei 19042026 15h'!$B:$B,"")</f>
        <v/>
      </c>
      <c r="BN1514" s="9" t="str">
        <f>_xlfn.XLOOKUP(B1514,'[6]cells down 19042026 9H40'!$B:$B,'[6]cells down 19042026 9H40'!$B:$B,"")</f>
        <v/>
      </c>
      <c r="BO1514" s="9" t="s">
        <v>2355</v>
      </c>
      <c r="BP1514" s="9" t="s">
        <v>5537</v>
      </c>
    </row>
    <row r="1515" spans="1:68" s="9" customFormat="1" x14ac:dyDescent="0.35">
      <c r="A1515" s="1" t="s">
        <v>3448</v>
      </c>
      <c r="B1515" s="8" t="s">
        <v>3449</v>
      </c>
      <c r="C1515" s="3" t="str">
        <f>_xlfn.XLOOKUP(B1515,'[1]daily break down'!$D:$D,'[1]daily break down'!$E:$E,"")</f>
        <v>Yaounde</v>
      </c>
      <c r="D1515" s="1" t="s">
        <v>11</v>
      </c>
      <c r="E1515" s="1" t="s">
        <v>12</v>
      </c>
      <c r="F1515" s="3" t="s">
        <v>37</v>
      </c>
      <c r="G1515" s="1" t="s">
        <v>38</v>
      </c>
      <c r="H1515" s="41" t="str">
        <f>_xlfn.XLOOKUP(B1515,[2]CALCULATION!$B:$B,[2]CALCULATION!$H:$H,"")</f>
        <v>ZTE</v>
      </c>
      <c r="I1515" s="34">
        <v>0</v>
      </c>
      <c r="J1515" s="34">
        <v>0</v>
      </c>
      <c r="K1515" s="34">
        <v>0</v>
      </c>
      <c r="L1515" s="34">
        <v>0</v>
      </c>
      <c r="M1515" s="34">
        <v>0</v>
      </c>
      <c r="N1515" s="34">
        <v>0</v>
      </c>
      <c r="O1515" s="34">
        <v>0</v>
      </c>
      <c r="P1515" s="34">
        <v>0</v>
      </c>
      <c r="Q1515" s="34">
        <v>0</v>
      </c>
      <c r="R1515" s="34">
        <v>0</v>
      </c>
      <c r="S1515" s="109">
        <v>0</v>
      </c>
      <c r="T1515" s="109">
        <f>_xlfn.XLOOKUP(B1515,'[3]Nur des jours'!$B:$B,'[3]Nur des jours'!$U:$U,"")</f>
        <v>0</v>
      </c>
      <c r="U1515" s="109">
        <v>0</v>
      </c>
      <c r="V1515" s="109">
        <v>0</v>
      </c>
      <c r="W1515" s="109">
        <v>0</v>
      </c>
      <c r="X1515" s="109">
        <v>0</v>
      </c>
      <c r="Y1515" s="109">
        <v>0</v>
      </c>
      <c r="Z1515" s="109">
        <v>0</v>
      </c>
      <c r="AA1515" s="109">
        <v>0</v>
      </c>
      <c r="AB1515" s="109">
        <v>0</v>
      </c>
      <c r="AC1515" s="109">
        <v>0</v>
      </c>
      <c r="AD1515" s="109">
        <v>0</v>
      </c>
      <c r="AE1515" s="109">
        <v>0</v>
      </c>
      <c r="AF1515" s="109">
        <v>0</v>
      </c>
      <c r="AG1515" s="57" t="str">
        <f>_xlfn.XLOOKUP(B1515,[3]CALCULATION!$B:$B,[3]CALCULATION!$M:$M,"")</f>
        <v>Operationnel</v>
      </c>
      <c r="AH1515" s="57"/>
      <c r="AI1515" s="56" t="str" cm="1">
        <f t="array" ref="AI1515">IFERROR(_xlfn.IFS(
AK1515="MPR ISSUE","PDH",
AK1515="BSS Hardware Issue","BSS",
AK1515="Sites strategiques, MLL, Pylone, etc.","ENVTECH",
AK1515="AKTIVCO DEFAUT GE &amp; POWER Cabinet","AKTIVCO",
AK1515="AKTIVCO Coupure ENEO &amp; Baisse de tension","AKTIVCO GRID ONLY",
AK1515="Coupure ENEO &amp; Baisse de tension","IHS GRID ONLY",
AK1515="Defaut GE &amp; POWER Cabinet","IHS",
AK1515="Sharing","Partners",
AK1515="Sites strategiques &amp; DataCenter","SST &amp; DC",
AK1515="Exclu","Exclu",
AK1515="SAT","SAT",
AK1515="SPARE-ISSUE","SPARE-ISSUE",
AK1515="Fiber CAmtel","TRANS_FO_CAMTEL",
AK1515="Fiber AOF","Fiber AOF",
AK1515="Projet OCM (HUAWEI)","TRAVAUX-HUAWEI",
AK1515="Projet OCM (NOKIA)","TRAVAUX-NOKIA",
AK1515="ACCESS-ISSUE","ACCESS-ISSUE",
AK1515="Projet OCM (ZTE, NOKIA, autres projets)","TRAVAUX OCM",
AK1515="No root CAuse","No root cause",
AK1515="ODU HS","PDH",
AK1515="IP &amp; VLAN","PDH",
AK1515="Warehouse HUAWEI","SPARE-ISSUE",
AK1515="SPARE-HS","SPARE-ISSUE",
AK1515="Power Telco","BSS",AK1515="no impacts","no impacts"
),"")</f>
        <v>No root cause</v>
      </c>
      <c r="AJ1515" s="56" t="str" cm="1">
        <f t="array" ref="AJ1515">IFERROR(_xlfn.IFS(
AK1515="MPR ISSUE","TX ISSUE",
AK1515="BSS Hardware Issue","RAN ISSUE",
AK1515="Sites strategiques, MLL, Pylone, etc.","ENVTECH",
AK1515="AKTIVCO DEFAUT GE &amp; POWER Cabinet","POWER ISSUE",
AK1515="AKTIVCO Coupure ENEO &amp; Baisse de tension","POWER ISSUE",
AK1515="Coupure ENEO &amp; Baisse de tension","POWER ISSUE",
AK1515="Defaut GE &amp; POWER Cabinet","POWER ISSUE",
AK1515="Sharing","POWER ISSUE",
AK1515="Sites strategiques &amp; DataCenter","POWER ISSUE",
AK1515="Exclu","Exclu",
AK1515="SAT","TX ISSUE",
AK1515="SPARE-ISSUE","SPARE-ISSUE",
AK1515="Fiber CAmtel","TX ISSUE",
AK1515="Fiber AOF","TX ISSUE",
AK1515="Projet OCM (HUAWEI)","TRAVAUX-HUAWEI",
AK1515="Projet OCM (NOKIA)","TRAVAUX -NOKIA",
AK1515="ACCESS-ISSUE","ACCESS-ISSUE",
AK1515="Projet OCM (ZTE, NOKIA, autres projets)","TRAVAUX OCM",
AK1515="No root CAuse","No root cause",
AK1515="ODU HS","TX ISSUE",
AK1515="IP &amp; VLAN","TX ISSUE",
AK1515="Warehouse HUAWEI","SPARE-ISSUE",
AK1515="SPARE-HS","SPARE-ISSUE",
AK1515="Power Telco","RAN ISSUE",AK1515="no impacts","no impacts"
),"")</f>
        <v>No root cause</v>
      </c>
      <c r="AK1515" s="81" t="s">
        <v>5620</v>
      </c>
      <c r="AL1515" s="56" t="str" cm="1">
        <f t="array" ref="AL1515">IFERROR(_xlfn.IFS(
AK1515="MPR ISSUE","ACTIVE",
AK1515="BSS Hardware Issue","ACTIVE",
AK1515="Sites strategiques, MLL, Pylone, etc.","PASSIVE",
AK1515="AKTIVCO DEFAUT GE &amp; POWER Cabinet","PASSIVE",
AK1515="AKTIVCO Coupure ENEO &amp; Baisse de tension","PASSIVE",
AK1515="Coupure ENEO &amp; Baisse de tension","PASSIVE",
AK1515="Defaut GE &amp; POWER Cabinet","PASSIVE",
AK1515="Sharing","PASSIVE",
AK1515="Sites strategiques &amp; DataCenter","PASSIVE",
AK1515="Exclu","Exclu",
AK1515="SAT","ACTIVE",
AK1515="SPARE-ISSUE","SPARE-ISSUE",
AK1515="Fiber CAmtel","ACTIVE",
AK1515="Fiber AOF","ACTIVE",
AK1515="Projet OCM (HUAWEI)","PLANNED WORKS",
AK1515="Projet OCM (NOKIA)","PLANNED WORKS",
AK1515="ACCESS-ISSUE","ACCESS-ISSUE",
AK1515="Projet OCM (ZTE, NOKIA, autres projets)","PLANNED WORKS",
AK1515="No root CAuse","No root cause",
AK1515="ODU HS","ACTIVE",
AK1515="IP &amp; VLAN","ACTIVE",
AK1515="Warehouse HUAWEI","SPARE-ISSUE",
AK1515="SPARE-HS","SPARE-ISSUE",
AK1515="Power Telco","ACTIVE", AK1515="no impacts","no impacts"
),"")</f>
        <v>No root cause</v>
      </c>
      <c r="AM1515" s="108" t="s">
        <v>5537</v>
      </c>
      <c r="AN1515" s="117" t="s">
        <v>3449</v>
      </c>
      <c r="AP1515" s="23" t="s">
        <v>5537</v>
      </c>
      <c r="AQ1515" s="23" t="s">
        <v>5537</v>
      </c>
      <c r="AR1515" s="7"/>
      <c r="AS1515" s="6"/>
      <c r="AT1515" s="7"/>
      <c r="AU1515" s="3" t="s">
        <v>5537</v>
      </c>
      <c r="AV1515" s="24" t="s">
        <v>5537</v>
      </c>
      <c r="AW1515" s="24" t="s">
        <v>5537</v>
      </c>
      <c r="AX1515" s="24" t="s">
        <v>5537</v>
      </c>
      <c r="AY1515" s="24" t="s">
        <v>5537</v>
      </c>
      <c r="AZ1515" s="24" t="s">
        <v>5537</v>
      </c>
      <c r="BA1515" s="24" t="s">
        <v>5537</v>
      </c>
      <c r="BB1515" s="24" t="s">
        <v>5537</v>
      </c>
      <c r="BC1515" s="24" t="s">
        <v>5537</v>
      </c>
      <c r="BD1515" s="24" t="s">
        <v>5537</v>
      </c>
      <c r="BE1515" s="24" t="s">
        <v>5537</v>
      </c>
      <c r="BF1515" s="24" t="s">
        <v>5537</v>
      </c>
      <c r="BG1515" s="24" t="s">
        <v>5537</v>
      </c>
      <c r="BH1515" s="24" t="s">
        <v>5537</v>
      </c>
      <c r="BI1515" s="9" t="s">
        <v>5537</v>
      </c>
      <c r="BJ1515" s="14"/>
      <c r="BK1515" s="14" t="s">
        <v>5537</v>
      </c>
      <c r="BL1515" s="14" t="str">
        <f>_xlfn.XLOOKUP(B1515,'[4]cell downs 18042026 17h'!$B:$B,'[4]cell downs 18042026 17h'!$B:$B,"")</f>
        <v/>
      </c>
      <c r="BM1515" s="14" t="str">
        <f>_xlfn.XLOOKUP(B1515,'[5]Cells Huawei 19042026 15h'!$B:$B,'[5]Cells Huawei 19042026 15h'!$B:$B,"")</f>
        <v/>
      </c>
      <c r="BN1515" s="9" t="str">
        <f>_xlfn.XLOOKUP(B1515,'[6]cells down 19042026 9H40'!$B:$B,'[6]cells down 19042026 9H40'!$B:$B,"")</f>
        <v/>
      </c>
      <c r="BO1515" s="9" t="s">
        <v>3449</v>
      </c>
      <c r="BP1515" s="9" t="s">
        <v>5537</v>
      </c>
    </row>
    <row r="1516" spans="1:68" s="9" customFormat="1" x14ac:dyDescent="0.35">
      <c r="A1516" s="1" t="s">
        <v>3461</v>
      </c>
      <c r="B1516" s="8" t="s">
        <v>3462</v>
      </c>
      <c r="C1516" s="3" t="str">
        <f>_xlfn.XLOOKUP(B1516,'[1]daily break down'!$D:$D,'[1]daily break down'!$E:$E,"")</f>
        <v>Yaounde</v>
      </c>
      <c r="D1516" s="1"/>
      <c r="E1516" s="1"/>
      <c r="F1516" s="3" t="s">
        <v>37</v>
      </c>
      <c r="G1516" s="1" t="s">
        <v>38</v>
      </c>
      <c r="H1516" s="41" t="str">
        <f>_xlfn.XLOOKUP(B1516,[2]CALCULATION!$B:$B,[2]CALCULATION!$H:$H,"")</f>
        <v>ZTE</v>
      </c>
      <c r="I1516" s="34">
        <v>0</v>
      </c>
      <c r="J1516" s="34">
        <v>0</v>
      </c>
      <c r="K1516" s="34">
        <v>0</v>
      </c>
      <c r="L1516" s="34">
        <v>0</v>
      </c>
      <c r="M1516" s="34">
        <v>0</v>
      </c>
      <c r="N1516" s="34">
        <v>0</v>
      </c>
      <c r="O1516" s="34">
        <v>0</v>
      </c>
      <c r="P1516" s="34">
        <v>0</v>
      </c>
      <c r="Q1516" s="34">
        <v>0</v>
      </c>
      <c r="R1516" s="34">
        <v>0</v>
      </c>
      <c r="S1516" s="109">
        <v>0</v>
      </c>
      <c r="T1516" s="109">
        <f>_xlfn.XLOOKUP(B1516,'[3]Nur des jours'!$B:$B,'[3]Nur des jours'!$U:$U,"")</f>
        <v>0</v>
      </c>
      <c r="U1516" s="109">
        <v>0</v>
      </c>
      <c r="V1516" s="109">
        <v>0</v>
      </c>
      <c r="W1516" s="109">
        <v>0</v>
      </c>
      <c r="X1516" s="109">
        <v>0</v>
      </c>
      <c r="Y1516" s="109">
        <v>0</v>
      </c>
      <c r="Z1516" s="109">
        <v>0</v>
      </c>
      <c r="AA1516" s="109">
        <v>0</v>
      </c>
      <c r="AB1516" s="109">
        <v>0</v>
      </c>
      <c r="AC1516" s="109">
        <v>0</v>
      </c>
      <c r="AD1516" s="109">
        <v>0</v>
      </c>
      <c r="AE1516" s="109">
        <v>0</v>
      </c>
      <c r="AF1516" s="109">
        <v>0</v>
      </c>
      <c r="AG1516" s="57" t="str">
        <f>_xlfn.XLOOKUP(B1516,[3]CALCULATION!$B:$B,[3]CALCULATION!$M:$M,"")</f>
        <v>Operationnel</v>
      </c>
      <c r="AH1516" s="57"/>
      <c r="AI1516" s="56" t="str" cm="1">
        <f t="array" ref="AI1516">IFERROR(_xlfn.IFS(
AK1516="MPR ISSUE","PDH",
AK1516="BSS Hardware Issue","BSS",
AK1516="Sites strategiques, MLL, Pylone, etc.","ENVTECH",
AK1516="AKTIVCO DEFAUT GE &amp; POWER Cabinet","AKTIVCO",
AK1516="AKTIVCO Coupure ENEO &amp; Baisse de tension","AKTIVCO GRID ONLY",
AK1516="Coupure ENEO &amp; Baisse de tension","IHS GRID ONLY",
AK1516="Defaut GE &amp; POWER Cabinet","IHS",
AK1516="Sharing","Partners",
AK1516="Sites strategiques &amp; DataCenter","SST &amp; DC",
AK1516="Exclu","Exclu",
AK1516="SAT","SAT",
AK1516="SPARE-ISSUE","SPARE-ISSUE",
AK1516="Fiber CAmtel","TRANS_FO_CAMTEL",
AK1516="Fiber AOF","Fiber AOF",
AK1516="Projet OCM (HUAWEI)","TRAVAUX-HUAWEI",
AK1516="Projet OCM (NOKIA)","TRAVAUX-NOKIA",
AK1516="ACCESS-ISSUE","ACCESS-ISSUE",
AK1516="Projet OCM (ZTE, NOKIA, autres projets)","TRAVAUX OCM",
AK1516="No root CAuse","No root cause",
AK1516="ODU HS","PDH",
AK1516="IP &amp; VLAN","PDH",
AK1516="Warehouse HUAWEI","SPARE-ISSUE",
AK1516="SPARE-HS","SPARE-ISSUE",
AK1516="Power Telco","BSS",AK1516="no impacts","no impacts"
),"")</f>
        <v>No root cause</v>
      </c>
      <c r="AJ1516" s="56" t="str" cm="1">
        <f t="array" ref="AJ1516">IFERROR(_xlfn.IFS(
AK1516="MPR ISSUE","TX ISSUE",
AK1516="BSS Hardware Issue","RAN ISSUE",
AK1516="Sites strategiques, MLL, Pylone, etc.","ENVTECH",
AK1516="AKTIVCO DEFAUT GE &amp; POWER Cabinet","POWER ISSUE",
AK1516="AKTIVCO Coupure ENEO &amp; Baisse de tension","POWER ISSUE",
AK1516="Coupure ENEO &amp; Baisse de tension","POWER ISSUE",
AK1516="Defaut GE &amp; POWER Cabinet","POWER ISSUE",
AK1516="Sharing","POWER ISSUE",
AK1516="Sites strategiques &amp; DataCenter","POWER ISSUE",
AK1516="Exclu","Exclu",
AK1516="SAT","TX ISSUE",
AK1516="SPARE-ISSUE","SPARE-ISSUE",
AK1516="Fiber CAmtel","TX ISSUE",
AK1516="Fiber AOF","TX ISSUE",
AK1516="Projet OCM (HUAWEI)","TRAVAUX-HUAWEI",
AK1516="Projet OCM (NOKIA)","TRAVAUX -NOKIA",
AK1516="ACCESS-ISSUE","ACCESS-ISSUE",
AK1516="Projet OCM (ZTE, NOKIA, autres projets)","TRAVAUX OCM",
AK1516="No root CAuse","No root cause",
AK1516="ODU HS","TX ISSUE",
AK1516="IP &amp; VLAN","TX ISSUE",
AK1516="Warehouse HUAWEI","SPARE-ISSUE",
AK1516="SPARE-HS","SPARE-ISSUE",
AK1516="Power Telco","RAN ISSUE",AK1516="no impacts","no impacts"
),"")</f>
        <v>No root cause</v>
      </c>
      <c r="AK1516" s="81" t="s">
        <v>5620</v>
      </c>
      <c r="AL1516" s="56" t="str" cm="1">
        <f t="array" ref="AL1516">IFERROR(_xlfn.IFS(
AK1516="MPR ISSUE","ACTIVE",
AK1516="BSS Hardware Issue","ACTIVE",
AK1516="Sites strategiques, MLL, Pylone, etc.","PASSIVE",
AK1516="AKTIVCO DEFAUT GE &amp; POWER Cabinet","PASSIVE",
AK1516="AKTIVCO Coupure ENEO &amp; Baisse de tension","PASSIVE",
AK1516="Coupure ENEO &amp; Baisse de tension","PASSIVE",
AK1516="Defaut GE &amp; POWER Cabinet","PASSIVE",
AK1516="Sharing","PASSIVE",
AK1516="Sites strategiques &amp; DataCenter","PASSIVE",
AK1516="Exclu","Exclu",
AK1516="SAT","ACTIVE",
AK1516="SPARE-ISSUE","SPARE-ISSUE",
AK1516="Fiber CAmtel","ACTIVE",
AK1516="Fiber AOF","ACTIVE",
AK1516="Projet OCM (HUAWEI)","PLANNED WORKS",
AK1516="Projet OCM (NOKIA)","PLANNED WORKS",
AK1516="ACCESS-ISSUE","ACCESS-ISSUE",
AK1516="Projet OCM (ZTE, NOKIA, autres projets)","PLANNED WORKS",
AK1516="No root CAuse","No root cause",
AK1516="ODU HS","ACTIVE",
AK1516="IP &amp; VLAN","ACTIVE",
AK1516="Warehouse HUAWEI","SPARE-ISSUE",
AK1516="SPARE-HS","SPARE-ISSUE",
AK1516="Power Telco","ACTIVE", AK1516="no impacts","no impacts"
),"")</f>
        <v>No root cause</v>
      </c>
      <c r="AM1516" s="108" t="s">
        <v>5537</v>
      </c>
      <c r="AN1516" s="117" t="s">
        <v>3462</v>
      </c>
      <c r="AP1516" s="23" t="s">
        <v>5537</v>
      </c>
      <c r="AQ1516" s="23" t="s">
        <v>5537</v>
      </c>
      <c r="AR1516" s="7"/>
      <c r="AS1516" s="6"/>
      <c r="AT1516" s="7"/>
      <c r="AU1516" s="3" t="s">
        <v>5537</v>
      </c>
      <c r="AV1516" s="24" t="s">
        <v>5537</v>
      </c>
      <c r="AW1516" s="24" t="s">
        <v>5537</v>
      </c>
      <c r="AX1516" s="24" t="s">
        <v>5537</v>
      </c>
      <c r="AY1516" s="24" t="s">
        <v>5537</v>
      </c>
      <c r="AZ1516" s="24" t="s">
        <v>5537</v>
      </c>
      <c r="BA1516" s="24" t="s">
        <v>5537</v>
      </c>
      <c r="BB1516" s="24" t="s">
        <v>5537</v>
      </c>
      <c r="BC1516" s="24" t="s">
        <v>5537</v>
      </c>
      <c r="BD1516" s="24" t="s">
        <v>5537</v>
      </c>
      <c r="BE1516" s="24" t="s">
        <v>5537</v>
      </c>
      <c r="BF1516" s="24" t="s">
        <v>5537</v>
      </c>
      <c r="BG1516" s="24" t="s">
        <v>5537</v>
      </c>
      <c r="BH1516" s="24" t="s">
        <v>5537</v>
      </c>
      <c r="BI1516" s="9" t="s">
        <v>5537</v>
      </c>
      <c r="BJ1516" s="14"/>
      <c r="BK1516" s="14" t="s">
        <v>5537</v>
      </c>
      <c r="BL1516" s="14" t="str">
        <f>_xlfn.XLOOKUP(B1516,'[4]cell downs 18042026 17h'!$B:$B,'[4]cell downs 18042026 17h'!$B:$B,"")</f>
        <v/>
      </c>
      <c r="BM1516" s="14" t="str">
        <f>_xlfn.XLOOKUP(B1516,'[5]Cells Huawei 19042026 15h'!$B:$B,'[5]Cells Huawei 19042026 15h'!$B:$B,"")</f>
        <v/>
      </c>
      <c r="BN1516" s="9" t="str">
        <f>_xlfn.XLOOKUP(B1516,'[6]cells down 19042026 9H40'!$B:$B,'[6]cells down 19042026 9H40'!$B:$B,"")</f>
        <v/>
      </c>
      <c r="BO1516" s="9" t="s">
        <v>5537</v>
      </c>
      <c r="BP1516" s="9" t="s">
        <v>594</v>
      </c>
    </row>
    <row r="1517" spans="1:68" s="9" customFormat="1" x14ac:dyDescent="0.35">
      <c r="A1517" s="1" t="s">
        <v>1507</v>
      </c>
      <c r="B1517" s="8" t="s">
        <v>1508</v>
      </c>
      <c r="C1517" s="3" t="str">
        <f>_xlfn.XLOOKUP(B1517,'[1]daily break down'!$D:$D,'[1]daily break down'!$E:$E,"")</f>
        <v>CENTRE</v>
      </c>
      <c r="D1517" s="1" t="s">
        <v>11</v>
      </c>
      <c r="E1517" s="1" t="s">
        <v>96</v>
      </c>
      <c r="F1517" s="3" t="s">
        <v>69</v>
      </c>
      <c r="G1517" s="1" t="s">
        <v>1509</v>
      </c>
      <c r="H1517" s="40" t="str">
        <f>_xlfn.XLOOKUP(B1517,[2]CALCULATION!$B:$B,[2]CALCULATION!$H:$H,"")</f>
        <v>NOKIA</v>
      </c>
      <c r="I1517" s="34">
        <v>0</v>
      </c>
      <c r="J1517" s="34">
        <v>0</v>
      </c>
      <c r="K1517" s="34">
        <v>1.2750483157643213E-2</v>
      </c>
      <c r="L1517" s="34">
        <v>0</v>
      </c>
      <c r="M1517" s="34">
        <v>0.21232737222955178</v>
      </c>
      <c r="N1517" s="34">
        <v>0</v>
      </c>
      <c r="O1517" s="34">
        <v>0</v>
      </c>
      <c r="P1517" s="34">
        <v>0.10259446831346235</v>
      </c>
      <c r="Q1517" s="34">
        <v>0.75430580042471951</v>
      </c>
      <c r="R1517" s="34">
        <v>0.49846642661893742</v>
      </c>
      <c r="S1517" s="109">
        <v>5.8432957714221856E-2</v>
      </c>
      <c r="T1517" s="109">
        <f>_xlfn.XLOOKUP(B1517,'[3]Nur des jours'!$B:$B,'[3]Nur des jours'!$U:$U,"")</f>
        <v>0</v>
      </c>
      <c r="U1517" s="109">
        <v>0</v>
      </c>
      <c r="V1517" s="109">
        <v>0</v>
      </c>
      <c r="W1517" s="109">
        <v>0</v>
      </c>
      <c r="X1517" s="109">
        <v>0</v>
      </c>
      <c r="Y1517" s="109">
        <v>0</v>
      </c>
      <c r="Z1517" s="109">
        <v>0.30899273184888382</v>
      </c>
      <c r="AA1517" s="109">
        <v>0</v>
      </c>
      <c r="AB1517" s="109">
        <v>0</v>
      </c>
      <c r="AC1517" s="109">
        <v>0</v>
      </c>
      <c r="AD1517" s="109">
        <v>0</v>
      </c>
      <c r="AE1517" s="109">
        <v>0</v>
      </c>
      <c r="AF1517" s="109">
        <v>0</v>
      </c>
      <c r="AG1517" s="57" t="str">
        <f>_xlfn.XLOOKUP(B1517,[3]CALCULATION!$B:$B,[3]CALCULATION!$M:$M,"")</f>
        <v>Operationnel</v>
      </c>
      <c r="AH1517" s="57"/>
      <c r="AI1517" s="56" t="str" cm="1">
        <f t="array" ref="AI1517">IFERROR(_xlfn.IFS(
AK1517="MPR ISSUE","PDH",
AK1517="BSS Hardware Issue","BSS",
AK1517="Sites strategiques, MLL, Pylone, etc.","ENVTECH",
AK1517="AKTIVCO DEFAUT GE &amp; POWER Cabinet","AKTIVCO",
AK1517="AKTIVCO Coupure ENEO &amp; Baisse de tension","AKTIVCO GRID ONLY",
AK1517="Coupure ENEO &amp; Baisse de tension","IHS GRID ONLY",
AK1517="Defaut GE &amp; POWER Cabinet","IHS",
AK1517="Sharing","Partners",
AK1517="Sites strategiques &amp; DataCenter","SST &amp; DC",
AK1517="Exclu","Exclu",
AK1517="SAT","SAT",
AK1517="SPARE-ISSUE","SPARE-ISSUE",
AK1517="Fiber CAmtel","TRANS_FO_CAMTEL",
AK1517="Fiber AOF","Fiber AOF",
AK1517="Projet OCM (HUAWEI)","TRAVAUX-HUAWEI",
AK1517="Projet OCM (NOKIA)","TRAVAUX-NOKIA",
AK1517="ACCESS-ISSUE","ACCESS-ISSUE",
AK1517="Projet OCM (ZTE, NOKIA, autres projets)","TRAVAUX OCM",
AK1517="No root CAuse","No root cause",
AK1517="ODU HS","PDH",
AK1517="IP &amp; VLAN","PDH",
AK1517="Warehouse HUAWEI","SPARE-ISSUE",
AK1517="SPARE-HS","SPARE-ISSUE",
AK1517="Power Telco","BSS",AK1517="no impacts","no impacts"
),"")</f>
        <v>No root cause</v>
      </c>
      <c r="AJ1517" s="56" t="str" cm="1">
        <f t="array" ref="AJ1517">IFERROR(_xlfn.IFS(
AK1517="MPR ISSUE","TX ISSUE",
AK1517="BSS Hardware Issue","RAN ISSUE",
AK1517="Sites strategiques, MLL, Pylone, etc.","ENVTECH",
AK1517="AKTIVCO DEFAUT GE &amp; POWER Cabinet","POWER ISSUE",
AK1517="AKTIVCO Coupure ENEO &amp; Baisse de tension","POWER ISSUE",
AK1517="Coupure ENEO &amp; Baisse de tension","POWER ISSUE",
AK1517="Defaut GE &amp; POWER Cabinet","POWER ISSUE",
AK1517="Sharing","POWER ISSUE",
AK1517="Sites strategiques &amp; DataCenter","POWER ISSUE",
AK1517="Exclu","Exclu",
AK1517="SAT","TX ISSUE",
AK1517="SPARE-ISSUE","SPARE-ISSUE",
AK1517="Fiber CAmtel","TX ISSUE",
AK1517="Fiber AOF","TX ISSUE",
AK1517="Projet OCM (HUAWEI)","TRAVAUX-HUAWEI",
AK1517="Projet OCM (NOKIA)","TRAVAUX -NOKIA",
AK1517="ACCESS-ISSUE","ACCESS-ISSUE",
AK1517="Projet OCM (ZTE, NOKIA, autres projets)","TRAVAUX OCM",
AK1517="No root CAuse","No root cause",
AK1517="ODU HS","TX ISSUE",
AK1517="IP &amp; VLAN","TX ISSUE",
AK1517="Warehouse HUAWEI","SPARE-ISSUE",
AK1517="SPARE-HS","SPARE-ISSUE",
AK1517="Power Telco","RAN ISSUE",AK1517="no impacts","no impacts"
),"")</f>
        <v>No root cause</v>
      </c>
      <c r="AK1517" s="81" t="s">
        <v>5620</v>
      </c>
      <c r="AL1517" s="56" t="str" cm="1">
        <f t="array" ref="AL1517">IFERROR(_xlfn.IFS(
AK1517="MPR ISSUE","ACTIVE",
AK1517="BSS Hardware Issue","ACTIVE",
AK1517="Sites strategiques, MLL, Pylone, etc.","PASSIVE",
AK1517="AKTIVCO DEFAUT GE &amp; POWER Cabinet","PASSIVE",
AK1517="AKTIVCO Coupure ENEO &amp; Baisse de tension","PASSIVE",
AK1517="Coupure ENEO &amp; Baisse de tension","PASSIVE",
AK1517="Defaut GE &amp; POWER Cabinet","PASSIVE",
AK1517="Sharing","PASSIVE",
AK1517="Sites strategiques &amp; DataCenter","PASSIVE",
AK1517="Exclu","Exclu",
AK1517="SAT","ACTIVE",
AK1517="SPARE-ISSUE","SPARE-ISSUE",
AK1517="Fiber CAmtel","ACTIVE",
AK1517="Fiber AOF","ACTIVE",
AK1517="Projet OCM (HUAWEI)","PLANNED WORKS",
AK1517="Projet OCM (NOKIA)","PLANNED WORKS",
AK1517="ACCESS-ISSUE","ACCESS-ISSUE",
AK1517="Projet OCM (ZTE, NOKIA, autres projets)","PLANNED WORKS",
AK1517="No root CAuse","No root cause",
AK1517="ODU HS","ACTIVE",
AK1517="IP &amp; VLAN","ACTIVE",
AK1517="Warehouse HUAWEI","SPARE-ISSUE",
AK1517="SPARE-HS","SPARE-ISSUE",
AK1517="Power Telco","ACTIVE", AK1517="no impacts","no impacts"
),"")</f>
        <v>No root cause</v>
      </c>
      <c r="AM1517" s="108" t="s">
        <v>5537</v>
      </c>
      <c r="AN1517" s="117" t="s">
        <v>1508</v>
      </c>
      <c r="AP1517" s="23" t="s">
        <v>5537</v>
      </c>
      <c r="AQ1517" s="23" t="s">
        <v>5537</v>
      </c>
      <c r="AR1517" s="7"/>
      <c r="AS1517" s="6"/>
      <c r="AT1517" s="7"/>
      <c r="AU1517" s="3" t="s">
        <v>5537</v>
      </c>
      <c r="AV1517" s="24" t="s">
        <v>5537</v>
      </c>
      <c r="AW1517" s="24" t="s">
        <v>5537</v>
      </c>
      <c r="AX1517" s="24" t="s">
        <v>5537</v>
      </c>
      <c r="AY1517" s="24" t="s">
        <v>5537</v>
      </c>
      <c r="AZ1517" s="24" t="s">
        <v>5537</v>
      </c>
      <c r="BA1517" s="24" t="s">
        <v>5537</v>
      </c>
      <c r="BB1517" s="24" t="s">
        <v>5537</v>
      </c>
      <c r="BC1517" s="24" t="s">
        <v>5537</v>
      </c>
      <c r="BD1517" s="24" t="s">
        <v>5537</v>
      </c>
      <c r="BE1517" s="24" t="s">
        <v>5537</v>
      </c>
      <c r="BF1517" s="24" t="s">
        <v>5537</v>
      </c>
      <c r="BG1517" s="24" t="s">
        <v>5537</v>
      </c>
      <c r="BH1517" s="24" t="s">
        <v>5537</v>
      </c>
      <c r="BI1517" s="9" t="s">
        <v>5537</v>
      </c>
      <c r="BJ1517" s="14"/>
      <c r="BK1517" s="14" t="s">
        <v>5537</v>
      </c>
      <c r="BL1517" s="14" t="str">
        <f>_xlfn.XLOOKUP(B1517,'[4]cell downs 18042026 17h'!$B:$B,'[4]cell downs 18042026 17h'!$B:$B,"")</f>
        <v/>
      </c>
      <c r="BM1517" s="14" t="str">
        <f>_xlfn.XLOOKUP(B1517,'[5]Cells Huawei 19042026 15h'!$B:$B,'[5]Cells Huawei 19042026 15h'!$B:$B,"")</f>
        <v/>
      </c>
      <c r="BN1517" s="9" t="str">
        <f>_xlfn.XLOOKUP(B1517,'[6]cells down 19042026 9H40'!$B:$B,'[6]cells down 19042026 9H40'!$B:$B,"")</f>
        <v/>
      </c>
      <c r="BO1517" s="9" t="s">
        <v>1508</v>
      </c>
      <c r="BP1517" s="9" t="s">
        <v>12</v>
      </c>
    </row>
    <row r="1518" spans="1:68" s="9" customFormat="1" x14ac:dyDescent="0.35">
      <c r="A1518" s="1" t="s">
        <v>313</v>
      </c>
      <c r="B1518" s="8" t="s">
        <v>314</v>
      </c>
      <c r="C1518" s="3" t="str">
        <f>_xlfn.XLOOKUP(B1518,'[1]daily break down'!$D:$D,'[1]daily break down'!$E:$E,"")</f>
        <v>EXTREME-NORD</v>
      </c>
      <c r="D1518" s="1" t="s">
        <v>11</v>
      </c>
      <c r="E1518" s="1" t="s">
        <v>96</v>
      </c>
      <c r="F1518" s="3" t="s">
        <v>55</v>
      </c>
      <c r="G1518" s="1" t="s">
        <v>315</v>
      </c>
      <c r="H1518" s="40" t="str">
        <f>_xlfn.XLOOKUP(B1518,[2]CALCULATION!$B:$B,[2]CALCULATION!$H:$H,"")</f>
        <v>NOKIA</v>
      </c>
      <c r="I1518" s="34">
        <v>0</v>
      </c>
      <c r="J1518" s="34">
        <v>0</v>
      </c>
      <c r="K1518" s="34">
        <v>0</v>
      </c>
      <c r="L1518" s="34">
        <v>0</v>
      </c>
      <c r="M1518" s="34">
        <v>0</v>
      </c>
      <c r="N1518" s="34">
        <v>2.7645971274559804E-3</v>
      </c>
      <c r="O1518" s="34">
        <v>0</v>
      </c>
      <c r="P1518" s="34">
        <v>0</v>
      </c>
      <c r="Q1518" s="34">
        <v>0</v>
      </c>
      <c r="R1518" s="34">
        <v>0</v>
      </c>
      <c r="S1518" s="109">
        <v>0</v>
      </c>
      <c r="T1518" s="109">
        <f>_xlfn.XLOOKUP(B1518,'[3]Nur des jours'!$B:$B,'[3]Nur des jours'!$U:$U,"")</f>
        <v>0</v>
      </c>
      <c r="U1518" s="109">
        <v>9.8837447351154253E-2</v>
      </c>
      <c r="V1518" s="109">
        <v>0</v>
      </c>
      <c r="W1518" s="109">
        <v>0</v>
      </c>
      <c r="X1518" s="109">
        <v>0</v>
      </c>
      <c r="Y1518" s="109">
        <v>0</v>
      </c>
      <c r="Z1518" s="109">
        <v>0</v>
      </c>
      <c r="AA1518" s="109">
        <v>0</v>
      </c>
      <c r="AB1518" s="109">
        <v>0</v>
      </c>
      <c r="AC1518" s="109">
        <v>0</v>
      </c>
      <c r="AD1518" s="109">
        <v>0</v>
      </c>
      <c r="AE1518" s="109">
        <v>0</v>
      </c>
      <c r="AF1518" s="109">
        <v>0</v>
      </c>
      <c r="AG1518" s="57" t="str">
        <f>_xlfn.XLOOKUP(B1518,[3]CALCULATION!$B:$B,[3]CALCULATION!$M:$M,"")</f>
        <v>Insecurity</v>
      </c>
      <c r="AH1518" s="57"/>
      <c r="AI1518" s="56" t="str" cm="1">
        <f t="array" ref="AI1518">IFERROR(_xlfn.IFS(
AK1518="MPR ISSUE","PDH",
AK1518="BSS Hardware Issue","BSS",
AK1518="Sites strategiques, MLL, Pylone, etc.","ENVTECH",
AK1518="AKTIVCO DEFAUT GE &amp; POWER Cabinet","AKTIVCO",
AK1518="AKTIVCO Coupure ENEO &amp; Baisse de tension","AKTIVCO GRID ONLY",
AK1518="Coupure ENEO &amp; Baisse de tension","IHS GRID ONLY",
AK1518="Defaut GE &amp; POWER Cabinet","IHS",
AK1518="Sharing","Partners",
AK1518="Sites strategiques &amp; DataCenter","SST &amp; DC",
AK1518="Exclu","Exclu",
AK1518="SAT","SAT",
AK1518="SPARE-ISSUE","SPARE-ISSUE",
AK1518="Fiber CAmtel","TRANS_FO_CAMTEL",
AK1518="Fiber AOF","Fiber AOF",
AK1518="Projet OCM (HUAWEI)","TRAVAUX-HUAWEI",
AK1518="Projet OCM (NOKIA)","TRAVAUX-NOKIA",
AK1518="ACCESS-ISSUE","ACCESS-ISSUE",
AK1518="Projet OCM (ZTE, NOKIA, autres projets)","TRAVAUX OCM",
AK1518="No root CAuse","No root cause",
AK1518="ODU HS","PDH",
AK1518="IP &amp; VLAN","PDH",
AK1518="Warehouse HUAWEI","SPARE-ISSUE",
AK1518="SPARE-HS","SPARE-ISSUE",
AK1518="Power Telco","BSS",AK1518="no impacts","no impacts"
),"")</f>
        <v>No root cause</v>
      </c>
      <c r="AJ1518" s="56" t="str" cm="1">
        <f t="array" ref="AJ1518">IFERROR(_xlfn.IFS(
AK1518="MPR ISSUE","TX ISSUE",
AK1518="BSS Hardware Issue","RAN ISSUE",
AK1518="Sites strategiques, MLL, Pylone, etc.","ENVTECH",
AK1518="AKTIVCO DEFAUT GE &amp; POWER Cabinet","POWER ISSUE",
AK1518="AKTIVCO Coupure ENEO &amp; Baisse de tension","POWER ISSUE",
AK1518="Coupure ENEO &amp; Baisse de tension","POWER ISSUE",
AK1518="Defaut GE &amp; POWER Cabinet","POWER ISSUE",
AK1518="Sharing","POWER ISSUE",
AK1518="Sites strategiques &amp; DataCenter","POWER ISSUE",
AK1518="Exclu","Exclu",
AK1518="SAT","TX ISSUE",
AK1518="SPARE-ISSUE","SPARE-ISSUE",
AK1518="Fiber CAmtel","TX ISSUE",
AK1518="Fiber AOF","TX ISSUE",
AK1518="Projet OCM (HUAWEI)","TRAVAUX-HUAWEI",
AK1518="Projet OCM (NOKIA)","TRAVAUX -NOKIA",
AK1518="ACCESS-ISSUE","ACCESS-ISSUE",
AK1518="Projet OCM (ZTE, NOKIA, autres projets)","TRAVAUX OCM",
AK1518="No root CAuse","No root cause",
AK1518="ODU HS","TX ISSUE",
AK1518="IP &amp; VLAN","TX ISSUE",
AK1518="Warehouse HUAWEI","SPARE-ISSUE",
AK1518="SPARE-HS","SPARE-ISSUE",
AK1518="Power Telco","RAN ISSUE",AK1518="no impacts","no impacts"
),"")</f>
        <v>No root cause</v>
      </c>
      <c r="AK1518" s="81" t="s">
        <v>5620</v>
      </c>
      <c r="AL1518" s="56" t="str" cm="1">
        <f t="array" ref="AL1518">IFERROR(_xlfn.IFS(
AK1518="MPR ISSUE","ACTIVE",
AK1518="BSS Hardware Issue","ACTIVE",
AK1518="Sites strategiques, MLL, Pylone, etc.","PASSIVE",
AK1518="AKTIVCO DEFAUT GE &amp; POWER Cabinet","PASSIVE",
AK1518="AKTIVCO Coupure ENEO &amp; Baisse de tension","PASSIVE",
AK1518="Coupure ENEO &amp; Baisse de tension","PASSIVE",
AK1518="Defaut GE &amp; POWER Cabinet","PASSIVE",
AK1518="Sharing","PASSIVE",
AK1518="Sites strategiques &amp; DataCenter","PASSIVE",
AK1518="Exclu","Exclu",
AK1518="SAT","ACTIVE",
AK1518="SPARE-ISSUE","SPARE-ISSUE",
AK1518="Fiber CAmtel","ACTIVE",
AK1518="Fiber AOF","ACTIVE",
AK1518="Projet OCM (HUAWEI)","PLANNED WORKS",
AK1518="Projet OCM (NOKIA)","PLANNED WORKS",
AK1518="ACCESS-ISSUE","ACCESS-ISSUE",
AK1518="Projet OCM (ZTE, NOKIA, autres projets)","PLANNED WORKS",
AK1518="No root CAuse","No root cause",
AK1518="ODU HS","ACTIVE",
AK1518="IP &amp; VLAN","ACTIVE",
AK1518="Warehouse HUAWEI","SPARE-ISSUE",
AK1518="SPARE-HS","SPARE-ISSUE",
AK1518="Power Telco","ACTIVE", AK1518="no impacts","no impacts"
),"")</f>
        <v>No root cause</v>
      </c>
      <c r="AM1518" s="108" t="s">
        <v>5956</v>
      </c>
      <c r="AN1518" s="117" t="s">
        <v>314</v>
      </c>
      <c r="AP1518" s="23" t="s">
        <v>5537</v>
      </c>
      <c r="AQ1518" s="23" t="s">
        <v>5537</v>
      </c>
      <c r="AR1518" s="7"/>
      <c r="AS1518" s="6"/>
      <c r="AT1518" s="7"/>
      <c r="AU1518" s="3" t="s">
        <v>5537</v>
      </c>
      <c r="AV1518" s="24" t="s">
        <v>5537</v>
      </c>
      <c r="AW1518" s="24" t="s">
        <v>5537</v>
      </c>
      <c r="AX1518" s="24" t="s">
        <v>5537</v>
      </c>
      <c r="AY1518" s="24" t="s">
        <v>5537</v>
      </c>
      <c r="AZ1518" s="24" t="s">
        <v>5537</v>
      </c>
      <c r="BA1518" s="24" t="s">
        <v>5537</v>
      </c>
      <c r="BB1518" s="24" t="s">
        <v>5537</v>
      </c>
      <c r="BC1518" s="24" t="s">
        <v>5537</v>
      </c>
      <c r="BD1518" s="24" t="s">
        <v>5956</v>
      </c>
      <c r="BE1518" s="24" t="s">
        <v>5537</v>
      </c>
      <c r="BF1518" s="24" t="s">
        <v>5537</v>
      </c>
      <c r="BG1518" s="24" t="s">
        <v>5537</v>
      </c>
      <c r="BH1518" s="24" t="s">
        <v>5537</v>
      </c>
      <c r="BI1518" s="9" t="s">
        <v>5537</v>
      </c>
      <c r="BJ1518" s="14"/>
      <c r="BK1518" s="14" t="s">
        <v>5537</v>
      </c>
      <c r="BL1518" s="14" t="str">
        <f>_xlfn.XLOOKUP(B1518,'[4]cell downs 18042026 17h'!$B:$B,'[4]cell downs 18042026 17h'!$B:$B,"")</f>
        <v/>
      </c>
      <c r="BM1518" s="14" t="str">
        <f>_xlfn.XLOOKUP(B1518,'[5]Cells Huawei 19042026 15h'!$B:$B,'[5]Cells Huawei 19042026 15h'!$B:$B,"")</f>
        <v/>
      </c>
      <c r="BN1518" s="9" t="str">
        <f>_xlfn.XLOOKUP(B1518,'[6]cells down 19042026 9H40'!$B:$B,'[6]cells down 19042026 9H40'!$B:$B,"")</f>
        <v/>
      </c>
      <c r="BO1518" s="9" t="s">
        <v>314</v>
      </c>
      <c r="BP1518" s="9" t="s">
        <v>5537</v>
      </c>
    </row>
    <row r="1519" spans="1:68" s="9" customFormat="1" x14ac:dyDescent="0.35">
      <c r="A1519" s="3" t="s">
        <v>227</v>
      </c>
      <c r="B1519" s="3" t="s">
        <v>228</v>
      </c>
      <c r="C1519" s="3" t="str">
        <f>_xlfn.XLOOKUP(B1519,'[1]daily break down'!$D:$D,'[1]daily break down'!$E:$E,"")</f>
        <v>CENTRE</v>
      </c>
      <c r="D1519" s="3" t="s">
        <v>11</v>
      </c>
      <c r="E1519" s="3" t="s">
        <v>12</v>
      </c>
      <c r="F1519" s="3" t="s">
        <v>226</v>
      </c>
      <c r="G1519" s="3" t="s">
        <v>229</v>
      </c>
      <c r="H1519" s="40" t="str">
        <f>_xlfn.XLOOKUP(B1519,[2]CALCULATION!$B:$B,[2]CALCULATION!$H:$H,"")</f>
        <v>NOKIA</v>
      </c>
      <c r="I1519" s="34">
        <v>0</v>
      </c>
      <c r="J1519" s="34">
        <v>2.4607057554511131</v>
      </c>
      <c r="K1519" s="34">
        <v>6.1633393544557737</v>
      </c>
      <c r="L1519" s="34">
        <v>6.1633928596907248</v>
      </c>
      <c r="M1519" s="34">
        <v>6.1633571895340911</v>
      </c>
      <c r="N1519" s="34">
        <v>3.4763110746564965</v>
      </c>
      <c r="O1519" s="34">
        <v>0</v>
      </c>
      <c r="P1519" s="34">
        <v>0</v>
      </c>
      <c r="Q1519" s="34">
        <v>0</v>
      </c>
      <c r="R1519" s="34">
        <v>1.3929196165886303E-2</v>
      </c>
      <c r="S1519" s="109">
        <v>0</v>
      </c>
      <c r="T1519" s="109">
        <f>_xlfn.XLOOKUP(B1519,'[3]Nur des jours'!$B:$B,'[3]Nur des jours'!$U:$U,"")</f>
        <v>0</v>
      </c>
      <c r="U1519" s="109">
        <v>0</v>
      </c>
      <c r="V1519" s="109">
        <v>0</v>
      </c>
      <c r="W1519" s="109">
        <v>0</v>
      </c>
      <c r="X1519" s="109">
        <v>0</v>
      </c>
      <c r="Y1519" s="109">
        <v>0</v>
      </c>
      <c r="Z1519" s="109">
        <v>0</v>
      </c>
      <c r="AA1519" s="109">
        <v>0</v>
      </c>
      <c r="AB1519" s="109">
        <v>0</v>
      </c>
      <c r="AC1519" s="109">
        <v>0</v>
      </c>
      <c r="AD1519" s="109">
        <v>0</v>
      </c>
      <c r="AE1519" s="109">
        <v>0</v>
      </c>
      <c r="AF1519" s="109">
        <v>0</v>
      </c>
      <c r="AG1519" s="57" t="str">
        <f>_xlfn.XLOOKUP(B1519,[3]CALCULATION!$B:$B,[3]CALCULATION!$M:$M,"")</f>
        <v>Operationnel</v>
      </c>
      <c r="AH1519" s="57"/>
      <c r="AI1519" s="56" t="str" cm="1">
        <f t="array" ref="AI1519">IFERROR(_xlfn.IFS(
AK1519="MPR ISSUE","PDH",
AK1519="BSS Hardware Issue","BSS",
AK1519="Sites strategiques, MLL, Pylone, etc.","ENVTECH",
AK1519="AKTIVCO DEFAUT GE &amp; POWER Cabinet","AKTIVCO",
AK1519="AKTIVCO Coupure ENEO &amp; Baisse de tension","AKTIVCO GRID ONLY",
AK1519="Coupure ENEO &amp; Baisse de tension","IHS GRID ONLY",
AK1519="Defaut GE &amp; POWER Cabinet","IHS",
AK1519="Sharing","Partners",
AK1519="Sites strategiques &amp; DataCenter","SST &amp; DC",
AK1519="Exclu","Exclu",
AK1519="SAT","SAT",
AK1519="SPARE-ISSUE","SPARE-ISSUE",
AK1519="Fiber CAmtel","TRANS_FO_CAMTEL",
AK1519="Fiber AOF","Fiber AOF",
AK1519="Projet OCM (HUAWEI)","TRAVAUX-HUAWEI",
AK1519="Projet OCM (NOKIA)","TRAVAUX-NOKIA",
AK1519="ACCESS-ISSUE","ACCESS-ISSUE",
AK1519="Projet OCM (ZTE, NOKIA, autres projets)","TRAVAUX OCM",
AK1519="No root CAuse","No root cause",
AK1519="ODU HS","PDH",
AK1519="IP &amp; VLAN","PDH",
AK1519="Warehouse HUAWEI","SPARE-ISSUE",
AK1519="SPARE-HS","SPARE-ISSUE",
AK1519="Power Telco","BSS",AK1519="no impacts","no impacts"
),"")</f>
        <v>No root cause</v>
      </c>
      <c r="AJ1519" s="56" t="str" cm="1">
        <f t="array" ref="AJ1519">IFERROR(_xlfn.IFS(
AK1519="MPR ISSUE","TX ISSUE",
AK1519="BSS Hardware Issue","RAN ISSUE",
AK1519="Sites strategiques, MLL, Pylone, etc.","ENVTECH",
AK1519="AKTIVCO DEFAUT GE &amp; POWER Cabinet","POWER ISSUE",
AK1519="AKTIVCO Coupure ENEO &amp; Baisse de tension","POWER ISSUE",
AK1519="Coupure ENEO &amp; Baisse de tension","POWER ISSUE",
AK1519="Defaut GE &amp; POWER Cabinet","POWER ISSUE",
AK1519="Sharing","POWER ISSUE",
AK1519="Sites strategiques &amp; DataCenter","POWER ISSUE",
AK1519="Exclu","Exclu",
AK1519="SAT","TX ISSUE",
AK1519="SPARE-ISSUE","SPARE-ISSUE",
AK1519="Fiber CAmtel","TX ISSUE",
AK1519="Fiber AOF","TX ISSUE",
AK1519="Projet OCM (HUAWEI)","TRAVAUX-HUAWEI",
AK1519="Projet OCM (NOKIA)","TRAVAUX -NOKIA",
AK1519="ACCESS-ISSUE","ACCESS-ISSUE",
AK1519="Projet OCM (ZTE, NOKIA, autres projets)","TRAVAUX OCM",
AK1519="No root CAuse","No root cause",
AK1519="ODU HS","TX ISSUE",
AK1519="IP &amp; VLAN","TX ISSUE",
AK1519="Warehouse HUAWEI","SPARE-ISSUE",
AK1519="SPARE-HS","SPARE-ISSUE",
AK1519="Power Telco","RAN ISSUE",AK1519="no impacts","no impacts"
),"")</f>
        <v>No root cause</v>
      </c>
      <c r="AK1519" s="81" t="s">
        <v>5620</v>
      </c>
      <c r="AL1519" s="56" t="str" cm="1">
        <f t="array" ref="AL1519">IFERROR(_xlfn.IFS(
AK1519="MPR ISSUE","ACTIVE",
AK1519="BSS Hardware Issue","ACTIVE",
AK1519="Sites strategiques, MLL, Pylone, etc.","PASSIVE",
AK1519="AKTIVCO DEFAUT GE &amp; POWER Cabinet","PASSIVE",
AK1519="AKTIVCO Coupure ENEO &amp; Baisse de tension","PASSIVE",
AK1519="Coupure ENEO &amp; Baisse de tension","PASSIVE",
AK1519="Defaut GE &amp; POWER Cabinet","PASSIVE",
AK1519="Sharing","PASSIVE",
AK1519="Sites strategiques &amp; DataCenter","PASSIVE",
AK1519="Exclu","Exclu",
AK1519="SAT","ACTIVE",
AK1519="SPARE-ISSUE","SPARE-ISSUE",
AK1519="Fiber CAmtel","ACTIVE",
AK1519="Fiber AOF","ACTIVE",
AK1519="Projet OCM (HUAWEI)","PLANNED WORKS",
AK1519="Projet OCM (NOKIA)","PLANNED WORKS",
AK1519="ACCESS-ISSUE","ACCESS-ISSUE",
AK1519="Projet OCM (ZTE, NOKIA, autres projets)","PLANNED WORKS",
AK1519="No root CAuse","No root cause",
AK1519="ODU HS","ACTIVE",
AK1519="IP &amp; VLAN","ACTIVE",
AK1519="Warehouse HUAWEI","SPARE-ISSUE",
AK1519="SPARE-HS","SPARE-ISSUE",
AK1519="Power Telco","ACTIVE", AK1519="no impacts","no impacts"
),"")</f>
        <v>No root cause</v>
      </c>
      <c r="AM1519" s="108" t="s">
        <v>5537</v>
      </c>
      <c r="AN1519" s="117" t="s">
        <v>228</v>
      </c>
      <c r="AP1519" s="23" t="s">
        <v>5537</v>
      </c>
      <c r="AQ1519" s="23" t="s">
        <v>5537</v>
      </c>
      <c r="AR1519" s="7"/>
      <c r="AS1519" s="6"/>
      <c r="AT1519" s="7"/>
      <c r="AU1519" s="3" t="s">
        <v>5537</v>
      </c>
      <c r="AV1519" s="24" t="s">
        <v>5537</v>
      </c>
      <c r="AW1519" s="24" t="s">
        <v>5537</v>
      </c>
      <c r="AX1519" s="24" t="s">
        <v>5537</v>
      </c>
      <c r="AY1519" s="24" t="s">
        <v>5537</v>
      </c>
      <c r="AZ1519" s="24" t="s">
        <v>5537</v>
      </c>
      <c r="BA1519" s="24" t="s">
        <v>5537</v>
      </c>
      <c r="BB1519" s="24" t="s">
        <v>5537</v>
      </c>
      <c r="BC1519" s="24" t="s">
        <v>5537</v>
      </c>
      <c r="BD1519" s="24" t="s">
        <v>5537</v>
      </c>
      <c r="BE1519" s="24" t="s">
        <v>5537</v>
      </c>
      <c r="BF1519" s="24" t="s">
        <v>5537</v>
      </c>
      <c r="BG1519" s="24" t="s">
        <v>5537</v>
      </c>
      <c r="BH1519" s="24" t="s">
        <v>5537</v>
      </c>
      <c r="BI1519" s="9" t="s">
        <v>5537</v>
      </c>
      <c r="BJ1519" s="14"/>
      <c r="BK1519" s="14" t="s">
        <v>5537</v>
      </c>
      <c r="BL1519" s="14" t="str">
        <f>_xlfn.XLOOKUP(B1519,'[4]cell downs 18042026 17h'!$B:$B,'[4]cell downs 18042026 17h'!$B:$B,"")</f>
        <v/>
      </c>
      <c r="BM1519" s="14" t="str">
        <f>_xlfn.XLOOKUP(B1519,'[5]Cells Huawei 19042026 15h'!$B:$B,'[5]Cells Huawei 19042026 15h'!$B:$B,"")</f>
        <v/>
      </c>
      <c r="BN1519" s="9" t="str">
        <f>_xlfn.XLOOKUP(B1519,'[6]cells down 19042026 9H40'!$B:$B,'[6]cells down 19042026 9H40'!$B:$B,"")</f>
        <v/>
      </c>
      <c r="BO1519" s="9" t="s">
        <v>228</v>
      </c>
      <c r="BP1519" s="9" t="s">
        <v>5537</v>
      </c>
    </row>
    <row r="1520" spans="1:68" s="9" customFormat="1" x14ac:dyDescent="0.35">
      <c r="A1520" s="1" t="s">
        <v>2626</v>
      </c>
      <c r="B1520" s="8" t="s">
        <v>2627</v>
      </c>
      <c r="C1520" s="3" t="str">
        <f>_xlfn.XLOOKUP(B1520,'[1]daily break down'!$D:$D,'[1]daily break down'!$E:$E,"")</f>
        <v>CENTRE</v>
      </c>
      <c r="D1520" s="1"/>
      <c r="E1520" s="1"/>
      <c r="F1520" s="3" t="s">
        <v>69</v>
      </c>
      <c r="G1520" s="1" t="s">
        <v>2628</v>
      </c>
      <c r="H1520" s="40" t="str">
        <f>_xlfn.XLOOKUP(B1520,[2]CALCULATION!$B:$B,[2]CALCULATION!$H:$H,"")</f>
        <v>NOKIA</v>
      </c>
      <c r="I1520" s="34">
        <v>0</v>
      </c>
      <c r="J1520" s="34">
        <v>0</v>
      </c>
      <c r="K1520" s="34">
        <v>0</v>
      </c>
      <c r="L1520" s="34">
        <v>0</v>
      </c>
      <c r="M1520" s="34">
        <v>0</v>
      </c>
      <c r="N1520" s="34">
        <v>0</v>
      </c>
      <c r="O1520" s="34">
        <v>0</v>
      </c>
      <c r="P1520" s="34">
        <v>0</v>
      </c>
      <c r="Q1520" s="34">
        <v>0</v>
      </c>
      <c r="R1520" s="34">
        <v>0</v>
      </c>
      <c r="S1520" s="109">
        <v>0</v>
      </c>
      <c r="T1520" s="109">
        <f>_xlfn.XLOOKUP(B1520,'[3]Nur des jours'!$B:$B,'[3]Nur des jours'!$U:$U,"")</f>
        <v>0</v>
      </c>
      <c r="U1520" s="109">
        <v>0</v>
      </c>
      <c r="V1520" s="109">
        <v>0</v>
      </c>
      <c r="W1520" s="109">
        <v>0</v>
      </c>
      <c r="X1520" s="109">
        <v>0</v>
      </c>
      <c r="Y1520" s="109">
        <v>0</v>
      </c>
      <c r="Z1520" s="109">
        <v>0</v>
      </c>
      <c r="AA1520" s="109">
        <v>0</v>
      </c>
      <c r="AB1520" s="109">
        <v>0</v>
      </c>
      <c r="AC1520" s="109">
        <v>0</v>
      </c>
      <c r="AD1520" s="109">
        <v>0</v>
      </c>
      <c r="AE1520" s="109">
        <v>0</v>
      </c>
      <c r="AF1520" s="109">
        <v>0</v>
      </c>
      <c r="AG1520" s="57" t="str">
        <f>_xlfn.XLOOKUP(B1520,[3]CALCULATION!$B:$B,[3]CALCULATION!$M:$M,"")</f>
        <v>Operationnel</v>
      </c>
      <c r="AH1520" s="57"/>
      <c r="AI1520" s="56" t="str" cm="1">
        <f t="array" ref="AI1520">IFERROR(_xlfn.IFS(
AK1520="MPR ISSUE","PDH",
AK1520="BSS Hardware Issue","BSS",
AK1520="Sites strategiques, MLL, Pylone, etc.","ENVTECH",
AK1520="AKTIVCO DEFAUT GE &amp; POWER Cabinet","AKTIVCO",
AK1520="AKTIVCO Coupure ENEO &amp; Baisse de tension","AKTIVCO GRID ONLY",
AK1520="Coupure ENEO &amp; Baisse de tension","IHS GRID ONLY",
AK1520="Defaut GE &amp; POWER Cabinet","IHS",
AK1520="Sharing","Partners",
AK1520="Sites strategiques &amp; DataCenter","SST &amp; DC",
AK1520="Exclu","Exclu",
AK1520="SAT","SAT",
AK1520="SPARE-ISSUE","SPARE-ISSUE",
AK1520="Fiber CAmtel","TRANS_FO_CAMTEL",
AK1520="Fiber AOF","Fiber AOF",
AK1520="Projet OCM (HUAWEI)","TRAVAUX-HUAWEI",
AK1520="Projet OCM (NOKIA)","TRAVAUX-NOKIA",
AK1520="ACCESS-ISSUE","ACCESS-ISSUE",
AK1520="Projet OCM (ZTE, NOKIA, autres projets)","TRAVAUX OCM",
AK1520="No root CAuse","No root cause",
AK1520="ODU HS","PDH",
AK1520="IP &amp; VLAN","PDH",
AK1520="Warehouse HUAWEI","SPARE-ISSUE",
AK1520="SPARE-HS","SPARE-ISSUE",
AK1520="Power Telco","BSS",AK1520="no impacts","no impacts"
),"")</f>
        <v>No root cause</v>
      </c>
      <c r="AJ1520" s="56" t="str" cm="1">
        <f t="array" ref="AJ1520">IFERROR(_xlfn.IFS(
AK1520="MPR ISSUE","TX ISSUE",
AK1520="BSS Hardware Issue","RAN ISSUE",
AK1520="Sites strategiques, MLL, Pylone, etc.","ENVTECH",
AK1520="AKTIVCO DEFAUT GE &amp; POWER Cabinet","POWER ISSUE",
AK1520="AKTIVCO Coupure ENEO &amp; Baisse de tension","POWER ISSUE",
AK1520="Coupure ENEO &amp; Baisse de tension","POWER ISSUE",
AK1520="Defaut GE &amp; POWER Cabinet","POWER ISSUE",
AK1520="Sharing","POWER ISSUE",
AK1520="Sites strategiques &amp; DataCenter","POWER ISSUE",
AK1520="Exclu","Exclu",
AK1520="SAT","TX ISSUE",
AK1520="SPARE-ISSUE","SPARE-ISSUE",
AK1520="Fiber CAmtel","TX ISSUE",
AK1520="Fiber AOF","TX ISSUE",
AK1520="Projet OCM (HUAWEI)","TRAVAUX-HUAWEI",
AK1520="Projet OCM (NOKIA)","TRAVAUX -NOKIA",
AK1520="ACCESS-ISSUE","ACCESS-ISSUE",
AK1520="Projet OCM (ZTE, NOKIA, autres projets)","TRAVAUX OCM",
AK1520="No root CAuse","No root cause",
AK1520="ODU HS","TX ISSUE",
AK1520="IP &amp; VLAN","TX ISSUE",
AK1520="Warehouse HUAWEI","SPARE-ISSUE",
AK1520="SPARE-HS","SPARE-ISSUE",
AK1520="Power Telco","RAN ISSUE",AK1520="no impacts","no impacts"
),"")</f>
        <v>No root cause</v>
      </c>
      <c r="AK1520" s="81" t="s">
        <v>5620</v>
      </c>
      <c r="AL1520" s="56" t="str" cm="1">
        <f t="array" ref="AL1520">IFERROR(_xlfn.IFS(
AK1520="MPR ISSUE","ACTIVE",
AK1520="BSS Hardware Issue","ACTIVE",
AK1520="Sites strategiques, MLL, Pylone, etc.","PASSIVE",
AK1520="AKTIVCO DEFAUT GE &amp; POWER Cabinet","PASSIVE",
AK1520="AKTIVCO Coupure ENEO &amp; Baisse de tension","PASSIVE",
AK1520="Coupure ENEO &amp; Baisse de tension","PASSIVE",
AK1520="Defaut GE &amp; POWER Cabinet","PASSIVE",
AK1520="Sharing","PASSIVE",
AK1520="Sites strategiques &amp; DataCenter","PASSIVE",
AK1520="Exclu","Exclu",
AK1520="SAT","ACTIVE",
AK1520="SPARE-ISSUE","SPARE-ISSUE",
AK1520="Fiber CAmtel","ACTIVE",
AK1520="Fiber AOF","ACTIVE",
AK1520="Projet OCM (HUAWEI)","PLANNED WORKS",
AK1520="Projet OCM (NOKIA)","PLANNED WORKS",
AK1520="ACCESS-ISSUE","ACCESS-ISSUE",
AK1520="Projet OCM (ZTE, NOKIA, autres projets)","PLANNED WORKS",
AK1520="No root CAuse","No root cause",
AK1520="ODU HS","ACTIVE",
AK1520="IP &amp; VLAN","ACTIVE",
AK1520="Warehouse HUAWEI","SPARE-ISSUE",
AK1520="SPARE-HS","SPARE-ISSUE",
AK1520="Power Telco","ACTIVE", AK1520="no impacts","no impacts"
),"")</f>
        <v>No root cause</v>
      </c>
      <c r="AM1520" s="108" t="s">
        <v>5537</v>
      </c>
      <c r="AN1520" s="117" t="s">
        <v>2627</v>
      </c>
      <c r="AP1520" s="23" t="s">
        <v>5537</v>
      </c>
      <c r="AQ1520" s="23" t="s">
        <v>5537</v>
      </c>
      <c r="AR1520" s="7"/>
      <c r="AS1520" s="6"/>
      <c r="AT1520" s="7"/>
      <c r="AU1520" s="3" t="s">
        <v>5537</v>
      </c>
      <c r="AV1520" s="24" t="s">
        <v>5537</v>
      </c>
      <c r="AW1520" s="24" t="s">
        <v>5537</v>
      </c>
      <c r="AX1520" s="24" t="s">
        <v>5537</v>
      </c>
      <c r="AY1520" s="24" t="s">
        <v>5537</v>
      </c>
      <c r="AZ1520" s="24" t="s">
        <v>5537</v>
      </c>
      <c r="BA1520" s="24" t="s">
        <v>5537</v>
      </c>
      <c r="BB1520" s="24" t="s">
        <v>5537</v>
      </c>
      <c r="BC1520" s="24" t="s">
        <v>5537</v>
      </c>
      <c r="BD1520" s="24" t="s">
        <v>5537</v>
      </c>
      <c r="BE1520" s="24" t="s">
        <v>5537</v>
      </c>
      <c r="BF1520" s="24" t="s">
        <v>5537</v>
      </c>
      <c r="BG1520" s="24" t="s">
        <v>5537</v>
      </c>
      <c r="BH1520" s="24" t="s">
        <v>5537</v>
      </c>
      <c r="BI1520" s="9" t="s">
        <v>5537</v>
      </c>
      <c r="BJ1520" s="14"/>
      <c r="BK1520" s="14" t="s">
        <v>5537</v>
      </c>
      <c r="BL1520" s="14" t="str">
        <f>_xlfn.XLOOKUP(B1520,'[4]cell downs 18042026 17h'!$B:$B,'[4]cell downs 18042026 17h'!$B:$B,"")</f>
        <v/>
      </c>
      <c r="BM1520" s="14" t="str">
        <f>_xlfn.XLOOKUP(B1520,'[5]Cells Huawei 19042026 15h'!$B:$B,'[5]Cells Huawei 19042026 15h'!$B:$B,"")</f>
        <v/>
      </c>
      <c r="BN1520" s="9" t="str">
        <f>_xlfn.XLOOKUP(B1520,'[6]cells down 19042026 9H40'!$B:$B,'[6]cells down 19042026 9H40'!$B:$B,"")</f>
        <v/>
      </c>
      <c r="BO1520" s="9" t="s">
        <v>5537</v>
      </c>
      <c r="BP1520" s="9" t="s">
        <v>5537</v>
      </c>
    </row>
    <row r="1521" spans="1:68" s="9" customFormat="1" x14ac:dyDescent="0.35">
      <c r="A1521" s="1" t="s">
        <v>2746</v>
      </c>
      <c r="B1521" s="8" t="s">
        <v>2747</v>
      </c>
      <c r="C1521" s="3" t="str">
        <f>_xlfn.XLOOKUP(B1521,'[1]daily break down'!$D:$D,'[1]daily break down'!$E:$E,"")</f>
        <v>Yaounde</v>
      </c>
      <c r="D1521" s="1" t="s">
        <v>2748</v>
      </c>
      <c r="E1521" s="1" t="s">
        <v>12</v>
      </c>
      <c r="F1521" s="3" t="s">
        <v>37</v>
      </c>
      <c r="G1521" s="1" t="s">
        <v>38</v>
      </c>
      <c r="H1521" s="41" t="str">
        <f>_xlfn.XLOOKUP(B1521,[2]CALCULATION!$B:$B,[2]CALCULATION!$H:$H,"")</f>
        <v>ZTE</v>
      </c>
      <c r="I1521" s="34">
        <v>0</v>
      </c>
      <c r="J1521" s="34">
        <v>0</v>
      </c>
      <c r="K1521" s="34">
        <v>0</v>
      </c>
      <c r="L1521" s="34">
        <v>0</v>
      </c>
      <c r="M1521" s="34">
        <v>0</v>
      </c>
      <c r="N1521" s="34">
        <v>0</v>
      </c>
      <c r="O1521" s="34">
        <v>0</v>
      </c>
      <c r="P1521" s="34">
        <v>0</v>
      </c>
      <c r="Q1521" s="34">
        <v>0</v>
      </c>
      <c r="R1521" s="34">
        <v>4.3714668709853255</v>
      </c>
      <c r="S1521" s="109">
        <v>0</v>
      </c>
      <c r="T1521" s="109">
        <f>_xlfn.XLOOKUP(B1521,'[3]Nur des jours'!$B:$B,'[3]Nur des jours'!$U:$U,"")</f>
        <v>0</v>
      </c>
      <c r="U1521" s="109">
        <v>0</v>
      </c>
      <c r="V1521" s="109">
        <v>0</v>
      </c>
      <c r="W1521" s="109">
        <v>0</v>
      </c>
      <c r="X1521" s="109">
        <v>0</v>
      </c>
      <c r="Y1521" s="109">
        <v>0</v>
      </c>
      <c r="Z1521" s="109">
        <v>0</v>
      </c>
      <c r="AA1521" s="109">
        <v>0</v>
      </c>
      <c r="AB1521" s="109">
        <v>0</v>
      </c>
      <c r="AC1521" s="109">
        <v>0</v>
      </c>
      <c r="AD1521" s="109">
        <v>0</v>
      </c>
      <c r="AE1521" s="109">
        <v>0</v>
      </c>
      <c r="AF1521" s="109">
        <v>0</v>
      </c>
      <c r="AG1521" s="57" t="str">
        <f>_xlfn.XLOOKUP(B1521,[3]CALCULATION!$B:$B,[3]CALCULATION!$M:$M,"")</f>
        <v>Operationnel</v>
      </c>
      <c r="AH1521" s="57"/>
      <c r="AI1521" s="56" t="str" cm="1">
        <f t="array" ref="AI1521">IFERROR(_xlfn.IFS(
AK1521="MPR ISSUE","PDH",
AK1521="BSS Hardware Issue","BSS",
AK1521="Sites strategiques, MLL, Pylone, etc.","ENVTECH",
AK1521="AKTIVCO DEFAUT GE &amp; POWER Cabinet","AKTIVCO",
AK1521="AKTIVCO Coupure ENEO &amp; Baisse de tension","AKTIVCO GRID ONLY",
AK1521="Coupure ENEO &amp; Baisse de tension","IHS GRID ONLY",
AK1521="Defaut GE &amp; POWER Cabinet","IHS",
AK1521="Sharing","Partners",
AK1521="Sites strategiques &amp; DataCenter","SST &amp; DC",
AK1521="Exclu","Exclu",
AK1521="SAT","SAT",
AK1521="SPARE-ISSUE","SPARE-ISSUE",
AK1521="Fiber CAmtel","TRANS_FO_CAMTEL",
AK1521="Fiber AOF","Fiber AOF",
AK1521="Projet OCM (HUAWEI)","TRAVAUX-HUAWEI",
AK1521="Projet OCM (NOKIA)","TRAVAUX-NOKIA",
AK1521="ACCESS-ISSUE","ACCESS-ISSUE",
AK1521="Projet OCM (ZTE, NOKIA, autres projets)","TRAVAUX OCM",
AK1521="No root CAuse","No root cause",
AK1521="ODU HS","PDH",
AK1521="IP &amp; VLAN","PDH",
AK1521="Warehouse HUAWEI","SPARE-ISSUE",
AK1521="SPARE-HS","SPARE-ISSUE",
AK1521="Power Telco","BSS",AK1521="no impacts","no impacts"
),"")</f>
        <v>No root cause</v>
      </c>
      <c r="AJ1521" s="56" t="str" cm="1">
        <f t="array" ref="AJ1521">IFERROR(_xlfn.IFS(
AK1521="MPR ISSUE","TX ISSUE",
AK1521="BSS Hardware Issue","RAN ISSUE",
AK1521="Sites strategiques, MLL, Pylone, etc.","ENVTECH",
AK1521="AKTIVCO DEFAUT GE &amp; POWER Cabinet","POWER ISSUE",
AK1521="AKTIVCO Coupure ENEO &amp; Baisse de tension","POWER ISSUE",
AK1521="Coupure ENEO &amp; Baisse de tension","POWER ISSUE",
AK1521="Defaut GE &amp; POWER Cabinet","POWER ISSUE",
AK1521="Sharing","POWER ISSUE",
AK1521="Sites strategiques &amp; DataCenter","POWER ISSUE",
AK1521="Exclu","Exclu",
AK1521="SAT","TX ISSUE",
AK1521="SPARE-ISSUE","SPARE-ISSUE",
AK1521="Fiber CAmtel","TX ISSUE",
AK1521="Fiber AOF","TX ISSUE",
AK1521="Projet OCM (HUAWEI)","TRAVAUX-HUAWEI",
AK1521="Projet OCM (NOKIA)","TRAVAUX -NOKIA",
AK1521="ACCESS-ISSUE","ACCESS-ISSUE",
AK1521="Projet OCM (ZTE, NOKIA, autres projets)","TRAVAUX OCM",
AK1521="No root CAuse","No root cause",
AK1521="ODU HS","TX ISSUE",
AK1521="IP &amp; VLAN","TX ISSUE",
AK1521="Warehouse HUAWEI","SPARE-ISSUE",
AK1521="SPARE-HS","SPARE-ISSUE",
AK1521="Power Telco","RAN ISSUE",AK1521="no impacts","no impacts"
),"")</f>
        <v>No root cause</v>
      </c>
      <c r="AK1521" s="81" t="s">
        <v>5620</v>
      </c>
      <c r="AL1521" s="56" t="str" cm="1">
        <f t="array" ref="AL1521">IFERROR(_xlfn.IFS(
AK1521="MPR ISSUE","ACTIVE",
AK1521="BSS Hardware Issue","ACTIVE",
AK1521="Sites strategiques, MLL, Pylone, etc.","PASSIVE",
AK1521="AKTIVCO DEFAUT GE &amp; POWER Cabinet","PASSIVE",
AK1521="AKTIVCO Coupure ENEO &amp; Baisse de tension","PASSIVE",
AK1521="Coupure ENEO &amp; Baisse de tension","PASSIVE",
AK1521="Defaut GE &amp; POWER Cabinet","PASSIVE",
AK1521="Sharing","PASSIVE",
AK1521="Sites strategiques &amp; DataCenter","PASSIVE",
AK1521="Exclu","Exclu",
AK1521="SAT","ACTIVE",
AK1521="SPARE-ISSUE","SPARE-ISSUE",
AK1521="Fiber CAmtel","ACTIVE",
AK1521="Fiber AOF","ACTIVE",
AK1521="Projet OCM (HUAWEI)","PLANNED WORKS",
AK1521="Projet OCM (NOKIA)","PLANNED WORKS",
AK1521="ACCESS-ISSUE","ACCESS-ISSUE",
AK1521="Projet OCM (ZTE, NOKIA, autres projets)","PLANNED WORKS",
AK1521="No root CAuse","No root cause",
AK1521="ODU HS","ACTIVE",
AK1521="IP &amp; VLAN","ACTIVE",
AK1521="Warehouse HUAWEI","SPARE-ISSUE",
AK1521="SPARE-HS","SPARE-ISSUE",
AK1521="Power Telco","ACTIVE", AK1521="no impacts","no impacts"
),"")</f>
        <v>No root cause</v>
      </c>
      <c r="AM1521" s="108" t="s">
        <v>5537</v>
      </c>
      <c r="AN1521" s="117" t="s">
        <v>2747</v>
      </c>
      <c r="AP1521" s="23" t="s">
        <v>5537</v>
      </c>
      <c r="AQ1521" s="23" t="s">
        <v>5537</v>
      </c>
      <c r="AR1521" s="7"/>
      <c r="AS1521" s="6"/>
      <c r="AT1521" s="7"/>
      <c r="AU1521" s="3" t="s">
        <v>5537</v>
      </c>
      <c r="AV1521" s="24" t="s">
        <v>5537</v>
      </c>
      <c r="AW1521" s="24" t="s">
        <v>5537</v>
      </c>
      <c r="AX1521" s="24" t="s">
        <v>5537</v>
      </c>
      <c r="AY1521" s="24" t="s">
        <v>5537</v>
      </c>
      <c r="AZ1521" s="24" t="s">
        <v>5537</v>
      </c>
      <c r="BA1521" s="24" t="s">
        <v>5537</v>
      </c>
      <c r="BB1521" s="24" t="s">
        <v>5537</v>
      </c>
      <c r="BC1521" s="24" t="s">
        <v>5537</v>
      </c>
      <c r="BD1521" s="24" t="s">
        <v>5537</v>
      </c>
      <c r="BE1521" s="24" t="s">
        <v>5537</v>
      </c>
      <c r="BF1521" s="24" t="s">
        <v>5537</v>
      </c>
      <c r="BG1521" s="24" t="s">
        <v>5537</v>
      </c>
      <c r="BH1521" s="24" t="s">
        <v>5537</v>
      </c>
      <c r="BI1521" s="9" t="s">
        <v>5537</v>
      </c>
      <c r="BJ1521" s="14"/>
      <c r="BK1521" s="14" t="s">
        <v>5537</v>
      </c>
      <c r="BL1521" s="14" t="str">
        <f>_xlfn.XLOOKUP(B1521,'[4]cell downs 18042026 17h'!$B:$B,'[4]cell downs 18042026 17h'!$B:$B,"")</f>
        <v/>
      </c>
      <c r="BM1521" s="14" t="str">
        <f>_xlfn.XLOOKUP(B1521,'[5]Cells Huawei 19042026 15h'!$B:$B,'[5]Cells Huawei 19042026 15h'!$B:$B,"")</f>
        <v/>
      </c>
      <c r="BN1521" s="9" t="str">
        <f>_xlfn.XLOOKUP(B1521,'[6]cells down 19042026 9H40'!$B:$B,'[6]cells down 19042026 9H40'!$B:$B,"")</f>
        <v/>
      </c>
      <c r="BO1521" s="9" t="s">
        <v>2747</v>
      </c>
      <c r="BP1521" s="9" t="s">
        <v>12</v>
      </c>
    </row>
    <row r="1522" spans="1:68" s="9" customFormat="1" x14ac:dyDescent="0.35">
      <c r="A1522" s="1" t="s">
        <v>1510</v>
      </c>
      <c r="B1522" s="8" t="s">
        <v>1511</v>
      </c>
      <c r="C1522" s="3" t="str">
        <f>_xlfn.XLOOKUP(B1522,'[1]daily break down'!$D:$D,'[1]daily break down'!$E:$E,"")</f>
        <v>CENTRE</v>
      </c>
      <c r="D1522" s="1" t="s">
        <v>11</v>
      </c>
      <c r="E1522" s="1" t="s">
        <v>96</v>
      </c>
      <c r="F1522" s="3" t="s">
        <v>69</v>
      </c>
      <c r="G1522" s="1" t="s">
        <v>1512</v>
      </c>
      <c r="H1522" s="40" t="str">
        <f>_xlfn.XLOOKUP(B1522,[2]CALCULATION!$B:$B,[2]CALCULATION!$H:$H,"")</f>
        <v>NOKIA</v>
      </c>
      <c r="I1522" s="34">
        <v>0</v>
      </c>
      <c r="J1522" s="34">
        <v>0</v>
      </c>
      <c r="K1522" s="34">
        <v>1.2974126165021258E-2</v>
      </c>
      <c r="L1522" s="34">
        <v>0</v>
      </c>
      <c r="M1522" s="34">
        <v>0</v>
      </c>
      <c r="N1522" s="34">
        <v>0.38976741215264477</v>
      </c>
      <c r="O1522" s="34">
        <v>0</v>
      </c>
      <c r="P1522" s="34">
        <v>0</v>
      </c>
      <c r="Q1522" s="34">
        <v>0.71924524380857524</v>
      </c>
      <c r="R1522" s="34">
        <v>0</v>
      </c>
      <c r="S1522" s="109">
        <v>0</v>
      </c>
      <c r="T1522" s="109">
        <f>_xlfn.XLOOKUP(B1522,'[3]Nur des jours'!$B:$B,'[3]Nur des jours'!$U:$U,"")</f>
        <v>0</v>
      </c>
      <c r="U1522" s="109">
        <v>0</v>
      </c>
      <c r="V1522" s="109">
        <v>0</v>
      </c>
      <c r="W1522" s="109">
        <v>0</v>
      </c>
      <c r="X1522" s="109">
        <v>0</v>
      </c>
      <c r="Y1522" s="109">
        <v>0</v>
      </c>
      <c r="Z1522" s="109">
        <v>0.3099023208430714</v>
      </c>
      <c r="AA1522" s="109">
        <v>0</v>
      </c>
      <c r="AB1522" s="109">
        <v>0</v>
      </c>
      <c r="AC1522" s="109">
        <v>0</v>
      </c>
      <c r="AD1522" s="109">
        <v>0</v>
      </c>
      <c r="AE1522" s="109">
        <v>0</v>
      </c>
      <c r="AF1522" s="109">
        <v>0</v>
      </c>
      <c r="AG1522" s="57" t="str">
        <f>_xlfn.XLOOKUP(B1522,[3]CALCULATION!$B:$B,[3]CALCULATION!$M:$M,"")</f>
        <v>Operationnel</v>
      </c>
      <c r="AH1522" s="57"/>
      <c r="AI1522" s="56" t="str" cm="1">
        <f t="array" ref="AI1522">IFERROR(_xlfn.IFS(
AK1522="MPR ISSUE","PDH",
AK1522="BSS Hardware Issue","BSS",
AK1522="Sites strategiques, MLL, Pylone, etc.","ENVTECH",
AK1522="AKTIVCO DEFAUT GE &amp; POWER Cabinet","AKTIVCO",
AK1522="AKTIVCO Coupure ENEO &amp; Baisse de tension","AKTIVCO GRID ONLY",
AK1522="Coupure ENEO &amp; Baisse de tension","IHS GRID ONLY",
AK1522="Defaut GE &amp; POWER Cabinet","IHS",
AK1522="Sharing","Partners",
AK1522="Sites strategiques &amp; DataCenter","SST &amp; DC",
AK1522="Exclu","Exclu",
AK1522="SAT","SAT",
AK1522="SPARE-ISSUE","SPARE-ISSUE",
AK1522="Fiber CAmtel","TRANS_FO_CAMTEL",
AK1522="Fiber AOF","Fiber AOF",
AK1522="Projet OCM (HUAWEI)","TRAVAUX-HUAWEI",
AK1522="Projet OCM (NOKIA)","TRAVAUX-NOKIA",
AK1522="ACCESS-ISSUE","ACCESS-ISSUE",
AK1522="Projet OCM (ZTE, NOKIA, autres projets)","TRAVAUX OCM",
AK1522="No root CAuse","No root cause",
AK1522="ODU HS","PDH",
AK1522="IP &amp; VLAN","PDH",
AK1522="Warehouse HUAWEI","SPARE-ISSUE",
AK1522="SPARE-HS","SPARE-ISSUE",
AK1522="Power Telco","BSS",AK1522="no impacts","no impacts"
),"")</f>
        <v>No root cause</v>
      </c>
      <c r="AJ1522" s="56" t="str" cm="1">
        <f t="array" ref="AJ1522">IFERROR(_xlfn.IFS(
AK1522="MPR ISSUE","TX ISSUE",
AK1522="BSS Hardware Issue","RAN ISSUE",
AK1522="Sites strategiques, MLL, Pylone, etc.","ENVTECH",
AK1522="AKTIVCO DEFAUT GE &amp; POWER Cabinet","POWER ISSUE",
AK1522="AKTIVCO Coupure ENEO &amp; Baisse de tension","POWER ISSUE",
AK1522="Coupure ENEO &amp; Baisse de tension","POWER ISSUE",
AK1522="Defaut GE &amp; POWER Cabinet","POWER ISSUE",
AK1522="Sharing","POWER ISSUE",
AK1522="Sites strategiques &amp; DataCenter","POWER ISSUE",
AK1522="Exclu","Exclu",
AK1522="SAT","TX ISSUE",
AK1522="SPARE-ISSUE","SPARE-ISSUE",
AK1522="Fiber CAmtel","TX ISSUE",
AK1522="Fiber AOF","TX ISSUE",
AK1522="Projet OCM (HUAWEI)","TRAVAUX-HUAWEI",
AK1522="Projet OCM (NOKIA)","TRAVAUX -NOKIA",
AK1522="ACCESS-ISSUE","ACCESS-ISSUE",
AK1522="Projet OCM (ZTE, NOKIA, autres projets)","TRAVAUX OCM",
AK1522="No root CAuse","No root cause",
AK1522="ODU HS","TX ISSUE",
AK1522="IP &amp; VLAN","TX ISSUE",
AK1522="Warehouse HUAWEI","SPARE-ISSUE",
AK1522="SPARE-HS","SPARE-ISSUE",
AK1522="Power Telco","RAN ISSUE",AK1522="no impacts","no impacts"
),"")</f>
        <v>No root cause</v>
      </c>
      <c r="AK1522" s="81" t="s">
        <v>5620</v>
      </c>
      <c r="AL1522" s="56" t="str" cm="1">
        <f t="array" ref="AL1522">IFERROR(_xlfn.IFS(
AK1522="MPR ISSUE","ACTIVE",
AK1522="BSS Hardware Issue","ACTIVE",
AK1522="Sites strategiques, MLL, Pylone, etc.","PASSIVE",
AK1522="AKTIVCO DEFAUT GE &amp; POWER Cabinet","PASSIVE",
AK1522="AKTIVCO Coupure ENEO &amp; Baisse de tension","PASSIVE",
AK1522="Coupure ENEO &amp; Baisse de tension","PASSIVE",
AK1522="Defaut GE &amp; POWER Cabinet","PASSIVE",
AK1522="Sharing","PASSIVE",
AK1522="Sites strategiques &amp; DataCenter","PASSIVE",
AK1522="Exclu","Exclu",
AK1522="SAT","ACTIVE",
AK1522="SPARE-ISSUE","SPARE-ISSUE",
AK1522="Fiber CAmtel","ACTIVE",
AK1522="Fiber AOF","ACTIVE",
AK1522="Projet OCM (HUAWEI)","PLANNED WORKS",
AK1522="Projet OCM (NOKIA)","PLANNED WORKS",
AK1522="ACCESS-ISSUE","ACCESS-ISSUE",
AK1522="Projet OCM (ZTE, NOKIA, autres projets)","PLANNED WORKS",
AK1522="No root CAuse","No root cause",
AK1522="ODU HS","ACTIVE",
AK1522="IP &amp; VLAN","ACTIVE",
AK1522="Warehouse HUAWEI","SPARE-ISSUE",
AK1522="SPARE-HS","SPARE-ISSUE",
AK1522="Power Telco","ACTIVE", AK1522="no impacts","no impacts"
),"")</f>
        <v>No root cause</v>
      </c>
      <c r="AM1522" s="108" t="s">
        <v>5537</v>
      </c>
      <c r="AN1522" s="117" t="s">
        <v>1511</v>
      </c>
      <c r="AP1522" s="23" t="s">
        <v>5537</v>
      </c>
      <c r="AQ1522" s="23" t="s">
        <v>5537</v>
      </c>
      <c r="AR1522" s="7"/>
      <c r="AS1522" s="6"/>
      <c r="AT1522" s="7"/>
      <c r="AU1522" s="3" t="s">
        <v>5537</v>
      </c>
      <c r="AV1522" s="24" t="s">
        <v>5537</v>
      </c>
      <c r="AW1522" s="24" t="s">
        <v>5537</v>
      </c>
      <c r="AX1522" s="24" t="s">
        <v>5537</v>
      </c>
      <c r="AY1522" s="24" t="s">
        <v>5537</v>
      </c>
      <c r="AZ1522" s="24" t="s">
        <v>5537</v>
      </c>
      <c r="BA1522" s="24" t="s">
        <v>5537</v>
      </c>
      <c r="BB1522" s="24" t="s">
        <v>5537</v>
      </c>
      <c r="BC1522" s="24" t="s">
        <v>5537</v>
      </c>
      <c r="BD1522" s="24" t="s">
        <v>5537</v>
      </c>
      <c r="BE1522" s="24" t="s">
        <v>5537</v>
      </c>
      <c r="BF1522" s="24" t="s">
        <v>5537</v>
      </c>
      <c r="BG1522" s="24" t="s">
        <v>5537</v>
      </c>
      <c r="BH1522" s="24" t="s">
        <v>5537</v>
      </c>
      <c r="BI1522" s="9" t="s">
        <v>5537</v>
      </c>
      <c r="BJ1522" s="14"/>
      <c r="BK1522" s="14" t="s">
        <v>5537</v>
      </c>
      <c r="BL1522" s="14" t="str">
        <f>_xlfn.XLOOKUP(B1522,'[4]cell downs 18042026 17h'!$B:$B,'[4]cell downs 18042026 17h'!$B:$B,"")</f>
        <v/>
      </c>
      <c r="BM1522" s="14" t="str">
        <f>_xlfn.XLOOKUP(B1522,'[5]Cells Huawei 19042026 15h'!$B:$B,'[5]Cells Huawei 19042026 15h'!$B:$B,"")</f>
        <v/>
      </c>
      <c r="BN1522" s="9" t="str">
        <f>_xlfn.XLOOKUP(B1522,'[6]cells down 19042026 9H40'!$B:$B,'[6]cells down 19042026 9H40'!$B:$B,"")</f>
        <v/>
      </c>
      <c r="BO1522" s="9" t="s">
        <v>1511</v>
      </c>
      <c r="BP1522" s="9" t="s">
        <v>594</v>
      </c>
    </row>
    <row r="1523" spans="1:68" s="9" customFormat="1" x14ac:dyDescent="0.35">
      <c r="A1523" s="1" t="s">
        <v>4735</v>
      </c>
      <c r="B1523" s="8" t="s">
        <v>4736</v>
      </c>
      <c r="C1523" s="3" t="str">
        <f>_xlfn.XLOOKUP(B1523,'[1]daily break down'!$D:$D,'[1]daily break down'!$E:$E,"")</f>
        <v>Yaounde</v>
      </c>
      <c r="D1523" s="1" t="s">
        <v>11</v>
      </c>
      <c r="E1523" s="1" t="s">
        <v>12</v>
      </c>
      <c r="F1523" s="3" t="s">
        <v>37</v>
      </c>
      <c r="G1523" s="1" t="s">
        <v>38</v>
      </c>
      <c r="H1523" s="41" t="str">
        <f>_xlfn.XLOOKUP(B1523,[2]CALCULATION!$B:$B,[2]CALCULATION!$H:$H,"")</f>
        <v>ZTE</v>
      </c>
      <c r="I1523" s="34">
        <v>0</v>
      </c>
      <c r="J1523" s="34">
        <v>0</v>
      </c>
      <c r="K1523" s="34">
        <v>0</v>
      </c>
      <c r="L1523" s="34">
        <v>0</v>
      </c>
      <c r="M1523" s="34">
        <v>0</v>
      </c>
      <c r="N1523" s="34">
        <v>0</v>
      </c>
      <c r="O1523" s="34">
        <v>0</v>
      </c>
      <c r="P1523" s="34">
        <v>0</v>
      </c>
      <c r="Q1523" s="34">
        <v>0</v>
      </c>
      <c r="R1523" s="34">
        <v>0</v>
      </c>
      <c r="S1523" s="109">
        <v>0.41468340595777187</v>
      </c>
      <c r="T1523" s="109">
        <f>_xlfn.XLOOKUP(B1523,'[3]Nur des jours'!$B:$B,'[3]Nur des jours'!$U:$U,"")</f>
        <v>0</v>
      </c>
      <c r="U1523" s="109">
        <v>0.49206981077695305</v>
      </c>
      <c r="V1523" s="109">
        <v>0</v>
      </c>
      <c r="W1523" s="109">
        <v>0</v>
      </c>
      <c r="X1523" s="109">
        <v>0</v>
      </c>
      <c r="Y1523" s="109">
        <v>0</v>
      </c>
      <c r="Z1523" s="109">
        <v>0</v>
      </c>
      <c r="AA1523" s="109">
        <v>0</v>
      </c>
      <c r="AB1523" s="109">
        <v>0</v>
      </c>
      <c r="AC1523" s="109">
        <v>0</v>
      </c>
      <c r="AD1523" s="109">
        <v>0</v>
      </c>
      <c r="AE1523" s="109">
        <v>0</v>
      </c>
      <c r="AF1523" s="109">
        <v>0</v>
      </c>
      <c r="AG1523" s="57" t="str">
        <f>_xlfn.XLOOKUP(B1523,[3]CALCULATION!$B:$B,[3]CALCULATION!$M:$M,"")</f>
        <v>Operationnel</v>
      </c>
      <c r="AH1523" s="57"/>
      <c r="AI1523" s="56" t="str" cm="1">
        <f t="array" ref="AI1523">IFERROR(_xlfn.IFS(
AK1523="MPR ISSUE","PDH",
AK1523="BSS Hardware Issue","BSS",
AK1523="Sites strategiques, MLL, Pylone, etc.","ENVTECH",
AK1523="AKTIVCO DEFAUT GE &amp; POWER Cabinet","AKTIVCO",
AK1523="AKTIVCO Coupure ENEO &amp; Baisse de tension","AKTIVCO GRID ONLY",
AK1523="Coupure ENEO &amp; Baisse de tension","IHS GRID ONLY",
AK1523="Defaut GE &amp; POWER Cabinet","IHS",
AK1523="Sharing","Partners",
AK1523="Sites strategiques &amp; DataCenter","SST &amp; DC",
AK1523="Exclu","Exclu",
AK1523="SAT","SAT",
AK1523="SPARE-ISSUE","SPARE-ISSUE",
AK1523="Fiber CAmtel","TRANS_FO_CAMTEL",
AK1523="Fiber AOF","Fiber AOF",
AK1523="Projet OCM (HUAWEI)","TRAVAUX-HUAWEI",
AK1523="Projet OCM (NOKIA)","TRAVAUX-NOKIA",
AK1523="ACCESS-ISSUE","ACCESS-ISSUE",
AK1523="Projet OCM (ZTE, NOKIA, autres projets)","TRAVAUX OCM",
AK1523="No root CAuse","No root cause",
AK1523="ODU HS","PDH",
AK1523="IP &amp; VLAN","PDH",
AK1523="Warehouse HUAWEI","SPARE-ISSUE",
AK1523="SPARE-HS","SPARE-ISSUE",
AK1523="Power Telco","BSS",AK1523="no impacts","no impacts"
),"")</f>
        <v>No root cause</v>
      </c>
      <c r="AJ1523" s="56" t="str" cm="1">
        <f t="array" ref="AJ1523">IFERROR(_xlfn.IFS(
AK1523="MPR ISSUE","TX ISSUE",
AK1523="BSS Hardware Issue","RAN ISSUE",
AK1523="Sites strategiques, MLL, Pylone, etc.","ENVTECH",
AK1523="AKTIVCO DEFAUT GE &amp; POWER Cabinet","POWER ISSUE",
AK1523="AKTIVCO Coupure ENEO &amp; Baisse de tension","POWER ISSUE",
AK1523="Coupure ENEO &amp; Baisse de tension","POWER ISSUE",
AK1523="Defaut GE &amp; POWER Cabinet","POWER ISSUE",
AK1523="Sharing","POWER ISSUE",
AK1523="Sites strategiques &amp; DataCenter","POWER ISSUE",
AK1523="Exclu","Exclu",
AK1523="SAT","TX ISSUE",
AK1523="SPARE-ISSUE","SPARE-ISSUE",
AK1523="Fiber CAmtel","TX ISSUE",
AK1523="Fiber AOF","TX ISSUE",
AK1523="Projet OCM (HUAWEI)","TRAVAUX-HUAWEI",
AK1523="Projet OCM (NOKIA)","TRAVAUX -NOKIA",
AK1523="ACCESS-ISSUE","ACCESS-ISSUE",
AK1523="Projet OCM (ZTE, NOKIA, autres projets)","TRAVAUX OCM",
AK1523="No root CAuse","No root cause",
AK1523="ODU HS","TX ISSUE",
AK1523="IP &amp; VLAN","TX ISSUE",
AK1523="Warehouse HUAWEI","SPARE-ISSUE",
AK1523="SPARE-HS","SPARE-ISSUE",
AK1523="Power Telco","RAN ISSUE",AK1523="no impacts","no impacts"
),"")</f>
        <v>No root cause</v>
      </c>
      <c r="AK1523" s="81" t="s">
        <v>5620</v>
      </c>
      <c r="AL1523" s="56" t="str" cm="1">
        <f t="array" ref="AL1523">IFERROR(_xlfn.IFS(
AK1523="MPR ISSUE","ACTIVE",
AK1523="BSS Hardware Issue","ACTIVE",
AK1523="Sites strategiques, MLL, Pylone, etc.","PASSIVE",
AK1523="AKTIVCO DEFAUT GE &amp; POWER Cabinet","PASSIVE",
AK1523="AKTIVCO Coupure ENEO &amp; Baisse de tension","PASSIVE",
AK1523="Coupure ENEO &amp; Baisse de tension","PASSIVE",
AK1523="Defaut GE &amp; POWER Cabinet","PASSIVE",
AK1523="Sharing","PASSIVE",
AK1523="Sites strategiques &amp; DataCenter","PASSIVE",
AK1523="Exclu","Exclu",
AK1523="SAT","ACTIVE",
AK1523="SPARE-ISSUE","SPARE-ISSUE",
AK1523="Fiber CAmtel","ACTIVE",
AK1523="Fiber AOF","ACTIVE",
AK1523="Projet OCM (HUAWEI)","PLANNED WORKS",
AK1523="Projet OCM (NOKIA)","PLANNED WORKS",
AK1523="ACCESS-ISSUE","ACCESS-ISSUE",
AK1523="Projet OCM (ZTE, NOKIA, autres projets)","PLANNED WORKS",
AK1523="No root CAuse","No root cause",
AK1523="ODU HS","ACTIVE",
AK1523="IP &amp; VLAN","ACTIVE",
AK1523="Warehouse HUAWEI","SPARE-ISSUE",
AK1523="SPARE-HS","SPARE-ISSUE",
AK1523="Power Telco","ACTIVE", AK1523="no impacts","no impacts"
),"")</f>
        <v>No root cause</v>
      </c>
      <c r="AM1523" s="108" t="s">
        <v>5537</v>
      </c>
      <c r="AN1523" s="117" t="s">
        <v>4736</v>
      </c>
      <c r="AP1523" s="23" t="s">
        <v>5537</v>
      </c>
      <c r="AQ1523" s="23" t="s">
        <v>5537</v>
      </c>
      <c r="AR1523" s="7"/>
      <c r="AS1523" s="6"/>
      <c r="AT1523" s="7"/>
      <c r="AU1523" s="3" t="s">
        <v>5537</v>
      </c>
      <c r="AV1523" s="24" t="s">
        <v>5537</v>
      </c>
      <c r="AW1523" s="24" t="s">
        <v>5537</v>
      </c>
      <c r="AX1523" s="24" t="s">
        <v>5537</v>
      </c>
      <c r="AY1523" s="24" t="s">
        <v>5537</v>
      </c>
      <c r="AZ1523" s="24" t="s">
        <v>5537</v>
      </c>
      <c r="BA1523" s="24" t="s">
        <v>5537</v>
      </c>
      <c r="BB1523" s="24" t="s">
        <v>5537</v>
      </c>
      <c r="BC1523" s="24" t="s">
        <v>5537</v>
      </c>
      <c r="BD1523" s="24" t="s">
        <v>5537</v>
      </c>
      <c r="BE1523" s="24" t="s">
        <v>5537</v>
      </c>
      <c r="BF1523" s="24" t="s">
        <v>5537</v>
      </c>
      <c r="BG1523" s="24" t="s">
        <v>5537</v>
      </c>
      <c r="BH1523" s="24" t="s">
        <v>5537</v>
      </c>
      <c r="BI1523" s="9" t="s">
        <v>5537</v>
      </c>
      <c r="BJ1523" s="14"/>
      <c r="BK1523" s="14" t="s">
        <v>5537</v>
      </c>
      <c r="BL1523" s="14" t="str">
        <f>_xlfn.XLOOKUP(B1523,'[4]cell downs 18042026 17h'!$B:$B,'[4]cell downs 18042026 17h'!$B:$B,"")</f>
        <v/>
      </c>
      <c r="BM1523" s="14" t="str">
        <f>_xlfn.XLOOKUP(B1523,'[5]Cells Huawei 19042026 15h'!$B:$B,'[5]Cells Huawei 19042026 15h'!$B:$B,"")</f>
        <v/>
      </c>
      <c r="BN1523" s="9" t="str">
        <f>_xlfn.XLOOKUP(B1523,'[6]cells down 19042026 9H40'!$B:$B,'[6]cells down 19042026 9H40'!$B:$B,"")</f>
        <v/>
      </c>
      <c r="BO1523" s="9" t="s">
        <v>4736</v>
      </c>
      <c r="BP1523" s="9" t="s">
        <v>12</v>
      </c>
    </row>
    <row r="1524" spans="1:68" s="9" customFormat="1" x14ac:dyDescent="0.35">
      <c r="A1524" s="1" t="s">
        <v>2925</v>
      </c>
      <c r="B1524" s="8" t="s">
        <v>2926</v>
      </c>
      <c r="C1524" s="3" t="str">
        <f>_xlfn.XLOOKUP(B1524,'[1]daily break down'!$D:$D,'[1]daily break down'!$E:$E,"")</f>
        <v>Yaounde</v>
      </c>
      <c r="D1524" s="1" t="s">
        <v>11</v>
      </c>
      <c r="E1524" s="1" t="s">
        <v>12</v>
      </c>
      <c r="F1524" s="3" t="s">
        <v>37</v>
      </c>
      <c r="G1524" s="1" t="s">
        <v>38</v>
      </c>
      <c r="H1524" s="41" t="str">
        <f>_xlfn.XLOOKUP(B1524,[2]CALCULATION!$B:$B,[2]CALCULATION!$H:$H,"")</f>
        <v>ZTE</v>
      </c>
      <c r="I1524" s="34">
        <v>0</v>
      </c>
      <c r="J1524" s="34">
        <v>0</v>
      </c>
      <c r="K1524" s="34">
        <v>0</v>
      </c>
      <c r="L1524" s="34">
        <v>0</v>
      </c>
      <c r="M1524" s="34">
        <v>0</v>
      </c>
      <c r="N1524" s="34">
        <v>0</v>
      </c>
      <c r="O1524" s="34">
        <v>0</v>
      </c>
      <c r="P1524" s="34">
        <v>0</v>
      </c>
      <c r="Q1524" s="34">
        <v>0.66414264638318832</v>
      </c>
      <c r="R1524" s="34">
        <v>0</v>
      </c>
      <c r="S1524" s="109">
        <v>5.7944207594604427</v>
      </c>
      <c r="T1524" s="109">
        <f>_xlfn.XLOOKUP(B1524,'[3]Nur des jours'!$B:$B,'[3]Nur des jours'!$U:$U,"")</f>
        <v>0</v>
      </c>
      <c r="U1524" s="109">
        <v>0</v>
      </c>
      <c r="V1524" s="109">
        <v>0</v>
      </c>
      <c r="W1524" s="109">
        <v>0</v>
      </c>
      <c r="X1524" s="109">
        <v>0</v>
      </c>
      <c r="Y1524" s="109">
        <v>0</v>
      </c>
      <c r="Z1524" s="109">
        <v>0</v>
      </c>
      <c r="AA1524" s="109">
        <v>0</v>
      </c>
      <c r="AB1524" s="109">
        <v>0</v>
      </c>
      <c r="AC1524" s="109">
        <v>0</v>
      </c>
      <c r="AD1524" s="109">
        <v>0</v>
      </c>
      <c r="AE1524" s="109">
        <v>0</v>
      </c>
      <c r="AF1524" s="109">
        <v>0</v>
      </c>
      <c r="AG1524" s="57" t="str">
        <f>_xlfn.XLOOKUP(B1524,[3]CALCULATION!$B:$B,[3]CALCULATION!$M:$M,"")</f>
        <v>Operationnel</v>
      </c>
      <c r="AH1524" s="57"/>
      <c r="AI1524" s="56" t="str" cm="1">
        <f t="array" ref="AI1524">IFERROR(_xlfn.IFS(
AK1524="MPR ISSUE","PDH",
AK1524="BSS Hardware Issue","BSS",
AK1524="Sites strategiques, MLL, Pylone, etc.","ENVTECH",
AK1524="AKTIVCO DEFAUT GE &amp; POWER Cabinet","AKTIVCO",
AK1524="AKTIVCO Coupure ENEO &amp; Baisse de tension","AKTIVCO GRID ONLY",
AK1524="Coupure ENEO &amp; Baisse de tension","IHS GRID ONLY",
AK1524="Defaut GE &amp; POWER Cabinet","IHS",
AK1524="Sharing","Partners",
AK1524="Sites strategiques &amp; DataCenter","SST &amp; DC",
AK1524="Exclu","Exclu",
AK1524="SAT","SAT",
AK1524="SPARE-ISSUE","SPARE-ISSUE",
AK1524="Fiber CAmtel","TRANS_FO_CAMTEL",
AK1524="Fiber AOF","Fiber AOF",
AK1524="Projet OCM (HUAWEI)","TRAVAUX-HUAWEI",
AK1524="Projet OCM (NOKIA)","TRAVAUX-NOKIA",
AK1524="ACCESS-ISSUE","ACCESS-ISSUE",
AK1524="Projet OCM (ZTE, NOKIA, autres projets)","TRAVAUX OCM",
AK1524="No root CAuse","No root cause",
AK1524="ODU HS","PDH",
AK1524="IP &amp; VLAN","PDH",
AK1524="Warehouse HUAWEI","SPARE-ISSUE",
AK1524="SPARE-HS","SPARE-ISSUE",
AK1524="Power Telco","BSS",AK1524="no impacts","no impacts"
),"")</f>
        <v>No root cause</v>
      </c>
      <c r="AJ1524" s="56" t="str" cm="1">
        <f t="array" ref="AJ1524">IFERROR(_xlfn.IFS(
AK1524="MPR ISSUE","TX ISSUE",
AK1524="BSS Hardware Issue","RAN ISSUE",
AK1524="Sites strategiques, MLL, Pylone, etc.","ENVTECH",
AK1524="AKTIVCO DEFAUT GE &amp; POWER Cabinet","POWER ISSUE",
AK1524="AKTIVCO Coupure ENEO &amp; Baisse de tension","POWER ISSUE",
AK1524="Coupure ENEO &amp; Baisse de tension","POWER ISSUE",
AK1524="Defaut GE &amp; POWER Cabinet","POWER ISSUE",
AK1524="Sharing","POWER ISSUE",
AK1524="Sites strategiques &amp; DataCenter","POWER ISSUE",
AK1524="Exclu","Exclu",
AK1524="SAT","TX ISSUE",
AK1524="SPARE-ISSUE","SPARE-ISSUE",
AK1524="Fiber CAmtel","TX ISSUE",
AK1524="Fiber AOF","TX ISSUE",
AK1524="Projet OCM (HUAWEI)","TRAVAUX-HUAWEI",
AK1524="Projet OCM (NOKIA)","TRAVAUX -NOKIA",
AK1524="ACCESS-ISSUE","ACCESS-ISSUE",
AK1524="Projet OCM (ZTE, NOKIA, autres projets)","TRAVAUX OCM",
AK1524="No root CAuse","No root cause",
AK1524="ODU HS","TX ISSUE",
AK1524="IP &amp; VLAN","TX ISSUE",
AK1524="Warehouse HUAWEI","SPARE-ISSUE",
AK1524="SPARE-HS","SPARE-ISSUE",
AK1524="Power Telco","RAN ISSUE",AK1524="no impacts","no impacts"
),"")</f>
        <v>No root cause</v>
      </c>
      <c r="AK1524" s="81" t="s">
        <v>5620</v>
      </c>
      <c r="AL1524" s="56" t="str" cm="1">
        <f t="array" ref="AL1524">IFERROR(_xlfn.IFS(
AK1524="MPR ISSUE","ACTIVE",
AK1524="BSS Hardware Issue","ACTIVE",
AK1524="Sites strategiques, MLL, Pylone, etc.","PASSIVE",
AK1524="AKTIVCO DEFAUT GE &amp; POWER Cabinet","PASSIVE",
AK1524="AKTIVCO Coupure ENEO &amp; Baisse de tension","PASSIVE",
AK1524="Coupure ENEO &amp; Baisse de tension","PASSIVE",
AK1524="Defaut GE &amp; POWER Cabinet","PASSIVE",
AK1524="Sharing","PASSIVE",
AK1524="Sites strategiques &amp; DataCenter","PASSIVE",
AK1524="Exclu","Exclu",
AK1524="SAT","ACTIVE",
AK1524="SPARE-ISSUE","SPARE-ISSUE",
AK1524="Fiber CAmtel","ACTIVE",
AK1524="Fiber AOF","ACTIVE",
AK1524="Projet OCM (HUAWEI)","PLANNED WORKS",
AK1524="Projet OCM (NOKIA)","PLANNED WORKS",
AK1524="ACCESS-ISSUE","ACCESS-ISSUE",
AK1524="Projet OCM (ZTE, NOKIA, autres projets)","PLANNED WORKS",
AK1524="No root CAuse","No root cause",
AK1524="ODU HS","ACTIVE",
AK1524="IP &amp; VLAN","ACTIVE",
AK1524="Warehouse HUAWEI","SPARE-ISSUE",
AK1524="SPARE-HS","SPARE-ISSUE",
AK1524="Power Telco","ACTIVE", AK1524="no impacts","no impacts"
),"")</f>
        <v>No root cause</v>
      </c>
      <c r="AM1524" s="108" t="s">
        <v>5537</v>
      </c>
      <c r="AN1524" s="117" t="s">
        <v>2926</v>
      </c>
      <c r="AP1524" s="23" t="s">
        <v>5537</v>
      </c>
      <c r="AQ1524" s="23" t="s">
        <v>5537</v>
      </c>
      <c r="AR1524" s="7"/>
      <c r="AS1524" s="6"/>
      <c r="AT1524" s="7"/>
      <c r="AU1524" s="3" t="s">
        <v>5537</v>
      </c>
      <c r="AV1524" s="24" t="s">
        <v>5537</v>
      </c>
      <c r="AW1524" s="24" t="s">
        <v>5537</v>
      </c>
      <c r="AX1524" s="24" t="s">
        <v>5537</v>
      </c>
      <c r="AY1524" s="24" t="s">
        <v>5537</v>
      </c>
      <c r="AZ1524" s="24" t="s">
        <v>5537</v>
      </c>
      <c r="BA1524" s="24" t="s">
        <v>5537</v>
      </c>
      <c r="BB1524" s="24" t="s">
        <v>5537</v>
      </c>
      <c r="BC1524" s="24" t="s">
        <v>5537</v>
      </c>
      <c r="BD1524" s="24" t="s">
        <v>5537</v>
      </c>
      <c r="BE1524" s="24" t="s">
        <v>5537</v>
      </c>
      <c r="BF1524" s="24" t="s">
        <v>5537</v>
      </c>
      <c r="BG1524" s="24" t="s">
        <v>5537</v>
      </c>
      <c r="BH1524" s="24" t="s">
        <v>5537</v>
      </c>
      <c r="BI1524" s="9" t="s">
        <v>5537</v>
      </c>
      <c r="BJ1524" s="14"/>
      <c r="BK1524" s="14" t="s">
        <v>5537</v>
      </c>
      <c r="BL1524" s="14" t="str">
        <f>_xlfn.XLOOKUP(B1524,'[4]cell downs 18042026 17h'!$B:$B,'[4]cell downs 18042026 17h'!$B:$B,"")</f>
        <v/>
      </c>
      <c r="BM1524" s="14" t="str">
        <f>_xlfn.XLOOKUP(B1524,'[5]Cells Huawei 19042026 15h'!$B:$B,'[5]Cells Huawei 19042026 15h'!$B:$B,"")</f>
        <v/>
      </c>
      <c r="BN1524" s="9" t="str">
        <f>_xlfn.XLOOKUP(B1524,'[6]cells down 19042026 9H40'!$B:$B,'[6]cells down 19042026 9H40'!$B:$B,"")</f>
        <v/>
      </c>
      <c r="BO1524" s="9" t="s">
        <v>2926</v>
      </c>
      <c r="BP1524" s="9" t="s">
        <v>5537</v>
      </c>
    </row>
    <row r="1525" spans="1:68" s="9" customFormat="1" x14ac:dyDescent="0.35">
      <c r="A1525" s="3" t="s">
        <v>1936</v>
      </c>
      <c r="B1525" s="31" t="s">
        <v>1937</v>
      </c>
      <c r="C1525" s="3" t="str">
        <f>_xlfn.XLOOKUP(B1525,'[1]daily break down'!$D:$D,'[1]daily break down'!$E:$E,"")</f>
        <v>CENTRE</v>
      </c>
      <c r="D1525" s="3" t="s">
        <v>11</v>
      </c>
      <c r="E1525" s="3" t="s">
        <v>12</v>
      </c>
      <c r="F1525" s="3" t="s">
        <v>69</v>
      </c>
      <c r="G1525" s="3" t="s">
        <v>1936</v>
      </c>
      <c r="H1525" s="40" t="str">
        <f>_xlfn.XLOOKUP(B1525,[2]CALCULATION!$B:$B,[2]CALCULATION!$H:$H,"")</f>
        <v>NOKIA</v>
      </c>
      <c r="I1525" s="34">
        <v>9.7201176829808059E-3</v>
      </c>
      <c r="J1525" s="34">
        <v>3.8345418382400923E-3</v>
      </c>
      <c r="K1525" s="34">
        <v>0</v>
      </c>
      <c r="L1525" s="34">
        <v>0</v>
      </c>
      <c r="M1525" s="34">
        <v>2.4077355728483103E-3</v>
      </c>
      <c r="N1525" s="34">
        <v>0</v>
      </c>
      <c r="O1525" s="34">
        <v>0</v>
      </c>
      <c r="P1525" s="34">
        <v>0</v>
      </c>
      <c r="Q1525" s="34">
        <v>3.1505322438735179</v>
      </c>
      <c r="R1525" s="34">
        <v>7.1233332771329856</v>
      </c>
      <c r="S1525" s="109">
        <v>0</v>
      </c>
      <c r="T1525" s="109">
        <f>_xlfn.XLOOKUP(B1525,'[3]Nur des jours'!$B:$B,'[3]Nur des jours'!$U:$U,"")</f>
        <v>0</v>
      </c>
      <c r="U1525" s="109">
        <v>0</v>
      </c>
      <c r="V1525" s="109">
        <v>0</v>
      </c>
      <c r="W1525" s="109">
        <v>0</v>
      </c>
      <c r="X1525" s="109">
        <v>0</v>
      </c>
      <c r="Y1525" s="109">
        <v>0</v>
      </c>
      <c r="Z1525" s="109">
        <v>1.8405800823552466E-2</v>
      </c>
      <c r="AA1525" s="109">
        <v>0</v>
      </c>
      <c r="AB1525" s="109">
        <v>0</v>
      </c>
      <c r="AC1525" s="109">
        <v>0</v>
      </c>
      <c r="AD1525" s="109">
        <v>0</v>
      </c>
      <c r="AE1525" s="109">
        <v>0</v>
      </c>
      <c r="AF1525" s="109">
        <v>0</v>
      </c>
      <c r="AG1525" s="57" t="str">
        <f>_xlfn.XLOOKUP(B1525,[3]CALCULATION!$B:$B,[3]CALCULATION!$M:$M,"")</f>
        <v>Operationnel</v>
      </c>
      <c r="AH1525" s="57"/>
      <c r="AI1525" s="56" t="str" cm="1">
        <f t="array" ref="AI1525">IFERROR(_xlfn.IFS(
AK1525="MPR ISSUE","PDH",
AK1525="BSS Hardware Issue","BSS",
AK1525="Sites strategiques, MLL, Pylone, etc.","ENVTECH",
AK1525="AKTIVCO DEFAUT GE &amp; POWER Cabinet","AKTIVCO",
AK1525="AKTIVCO Coupure ENEO &amp; Baisse de tension","AKTIVCO GRID ONLY",
AK1525="Coupure ENEO &amp; Baisse de tension","IHS GRID ONLY",
AK1525="Defaut GE &amp; POWER Cabinet","IHS",
AK1525="Sharing","Partners",
AK1525="Sites strategiques &amp; DataCenter","SST &amp; DC",
AK1525="Exclu","Exclu",
AK1525="SAT","SAT",
AK1525="SPARE-ISSUE","SPARE-ISSUE",
AK1525="Fiber CAmtel","TRANS_FO_CAMTEL",
AK1525="Fiber AOF","Fiber AOF",
AK1525="Projet OCM (HUAWEI)","TRAVAUX-HUAWEI",
AK1525="Projet OCM (NOKIA)","TRAVAUX-NOKIA",
AK1525="ACCESS-ISSUE","ACCESS-ISSUE",
AK1525="Projet OCM (ZTE, NOKIA, autres projets)","TRAVAUX OCM",
AK1525="No root CAuse","No root cause",
AK1525="ODU HS","PDH",
AK1525="IP &amp; VLAN","PDH",
AK1525="Warehouse HUAWEI","SPARE-ISSUE",
AK1525="SPARE-HS","SPARE-ISSUE",
AK1525="Power Telco","BSS",AK1525="no impacts","no impacts"
),"")</f>
        <v>No root cause</v>
      </c>
      <c r="AJ1525" s="56" t="str" cm="1">
        <f t="array" ref="AJ1525">IFERROR(_xlfn.IFS(
AK1525="MPR ISSUE","TX ISSUE",
AK1525="BSS Hardware Issue","RAN ISSUE",
AK1525="Sites strategiques, MLL, Pylone, etc.","ENVTECH",
AK1525="AKTIVCO DEFAUT GE &amp; POWER Cabinet","POWER ISSUE",
AK1525="AKTIVCO Coupure ENEO &amp; Baisse de tension","POWER ISSUE",
AK1525="Coupure ENEO &amp; Baisse de tension","POWER ISSUE",
AK1525="Defaut GE &amp; POWER Cabinet","POWER ISSUE",
AK1525="Sharing","POWER ISSUE",
AK1525="Sites strategiques &amp; DataCenter","POWER ISSUE",
AK1525="Exclu","Exclu",
AK1525="SAT","TX ISSUE",
AK1525="SPARE-ISSUE","SPARE-ISSUE",
AK1525="Fiber CAmtel","TX ISSUE",
AK1525="Fiber AOF","TX ISSUE",
AK1525="Projet OCM (HUAWEI)","TRAVAUX-HUAWEI",
AK1525="Projet OCM (NOKIA)","TRAVAUX -NOKIA",
AK1525="ACCESS-ISSUE","ACCESS-ISSUE",
AK1525="Projet OCM (ZTE, NOKIA, autres projets)","TRAVAUX OCM",
AK1525="No root CAuse","No root cause",
AK1525="ODU HS","TX ISSUE",
AK1525="IP &amp; VLAN","TX ISSUE",
AK1525="Warehouse HUAWEI","SPARE-ISSUE",
AK1525="SPARE-HS","SPARE-ISSUE",
AK1525="Power Telco","RAN ISSUE",AK1525="no impacts","no impacts"
),"")</f>
        <v>No root cause</v>
      </c>
      <c r="AK1525" s="81" t="s">
        <v>5620</v>
      </c>
      <c r="AL1525" s="56" t="str" cm="1">
        <f t="array" ref="AL1525">IFERROR(_xlfn.IFS(
AK1525="MPR ISSUE","ACTIVE",
AK1525="BSS Hardware Issue","ACTIVE",
AK1525="Sites strategiques, MLL, Pylone, etc.","PASSIVE",
AK1525="AKTIVCO DEFAUT GE &amp; POWER Cabinet","PASSIVE",
AK1525="AKTIVCO Coupure ENEO &amp; Baisse de tension","PASSIVE",
AK1525="Coupure ENEO &amp; Baisse de tension","PASSIVE",
AK1525="Defaut GE &amp; POWER Cabinet","PASSIVE",
AK1525="Sharing","PASSIVE",
AK1525="Sites strategiques &amp; DataCenter","PASSIVE",
AK1525="Exclu","Exclu",
AK1525="SAT","ACTIVE",
AK1525="SPARE-ISSUE","SPARE-ISSUE",
AK1525="Fiber CAmtel","ACTIVE",
AK1525="Fiber AOF","ACTIVE",
AK1525="Projet OCM (HUAWEI)","PLANNED WORKS",
AK1525="Projet OCM (NOKIA)","PLANNED WORKS",
AK1525="ACCESS-ISSUE","ACCESS-ISSUE",
AK1525="Projet OCM (ZTE, NOKIA, autres projets)","PLANNED WORKS",
AK1525="No root CAuse","No root cause",
AK1525="ODU HS","ACTIVE",
AK1525="IP &amp; VLAN","ACTIVE",
AK1525="Warehouse HUAWEI","SPARE-ISSUE",
AK1525="SPARE-HS","SPARE-ISSUE",
AK1525="Power Telco","ACTIVE", AK1525="no impacts","no impacts"
),"")</f>
        <v>No root cause</v>
      </c>
      <c r="AM1525" s="108" t="s">
        <v>5537</v>
      </c>
      <c r="AN1525" s="117" t="s">
        <v>1937</v>
      </c>
      <c r="AP1525" s="23" t="s">
        <v>5537</v>
      </c>
      <c r="AQ1525" s="23" t="s">
        <v>5537</v>
      </c>
      <c r="AR1525" s="7"/>
      <c r="AS1525" s="6"/>
      <c r="AT1525" s="7"/>
      <c r="AU1525" s="3" t="s">
        <v>5537</v>
      </c>
      <c r="AV1525" s="24" t="s">
        <v>5537</v>
      </c>
      <c r="AW1525" s="24" t="s">
        <v>5537</v>
      </c>
      <c r="AX1525" s="24" t="s">
        <v>5537</v>
      </c>
      <c r="AY1525" s="24" t="s">
        <v>5537</v>
      </c>
      <c r="AZ1525" s="24" t="s">
        <v>5537</v>
      </c>
      <c r="BA1525" s="24" t="s">
        <v>5537</v>
      </c>
      <c r="BB1525" s="24" t="s">
        <v>5537</v>
      </c>
      <c r="BC1525" s="24" t="s">
        <v>5537</v>
      </c>
      <c r="BD1525" s="24" t="s">
        <v>5537</v>
      </c>
      <c r="BE1525" s="24" t="s">
        <v>5537</v>
      </c>
      <c r="BF1525" s="24" t="s">
        <v>5537</v>
      </c>
      <c r="BG1525" s="24" t="s">
        <v>5537</v>
      </c>
      <c r="BH1525" s="24" t="s">
        <v>5537</v>
      </c>
      <c r="BI1525" s="9" t="s">
        <v>5537</v>
      </c>
      <c r="BJ1525" s="14"/>
      <c r="BK1525" s="14" t="s">
        <v>5537</v>
      </c>
      <c r="BL1525" s="14" t="str">
        <f>_xlfn.XLOOKUP(B1525,'[4]cell downs 18042026 17h'!$B:$B,'[4]cell downs 18042026 17h'!$B:$B,"")</f>
        <v/>
      </c>
      <c r="BM1525" s="14" t="str">
        <f>_xlfn.XLOOKUP(B1525,'[5]Cells Huawei 19042026 15h'!$B:$B,'[5]Cells Huawei 19042026 15h'!$B:$B,"")</f>
        <v/>
      </c>
      <c r="BN1525" s="9" t="str">
        <f>_xlfn.XLOOKUP(B1525,'[6]cells down 19042026 9H40'!$B:$B,'[6]cells down 19042026 9H40'!$B:$B,"")</f>
        <v/>
      </c>
      <c r="BO1525" s="9" t="s">
        <v>1937</v>
      </c>
      <c r="BP1525" s="9" t="s">
        <v>5579</v>
      </c>
    </row>
    <row r="1526" spans="1:68" s="9" customFormat="1" x14ac:dyDescent="0.35">
      <c r="A1526" s="1" t="s">
        <v>4842</v>
      </c>
      <c r="B1526" s="8" t="s">
        <v>4843</v>
      </c>
      <c r="C1526" s="3" t="str">
        <f>_xlfn.XLOOKUP(B1526,'[1]daily break down'!$D:$D,'[1]daily break down'!$E:$E,"")</f>
        <v>Yaounde</v>
      </c>
      <c r="D1526" s="1" t="s">
        <v>11</v>
      </c>
      <c r="E1526" s="1" t="s">
        <v>12</v>
      </c>
      <c r="F1526" s="3" t="s">
        <v>37</v>
      </c>
      <c r="G1526" s="1" t="s">
        <v>38</v>
      </c>
      <c r="H1526" s="41" t="str">
        <f>_xlfn.XLOOKUP(B1526,[2]CALCULATION!$B:$B,[2]CALCULATION!$H:$H,"")</f>
        <v>ZTE</v>
      </c>
      <c r="I1526" s="34">
        <v>0</v>
      </c>
      <c r="J1526" s="34">
        <v>0</v>
      </c>
      <c r="K1526" s="34">
        <v>0</v>
      </c>
      <c r="L1526" s="34">
        <v>0</v>
      </c>
      <c r="M1526" s="34">
        <v>0</v>
      </c>
      <c r="N1526" s="34">
        <v>0</v>
      </c>
      <c r="O1526" s="34">
        <v>0</v>
      </c>
      <c r="P1526" s="34">
        <v>0</v>
      </c>
      <c r="Q1526" s="34">
        <v>0</v>
      </c>
      <c r="R1526" s="34">
        <v>0</v>
      </c>
      <c r="S1526" s="109">
        <v>0</v>
      </c>
      <c r="T1526" s="109">
        <f>_xlfn.XLOOKUP(B1526,'[3]Nur des jours'!$B:$B,'[3]Nur des jours'!$U:$U,"")</f>
        <v>0</v>
      </c>
      <c r="U1526" s="109">
        <v>0</v>
      </c>
      <c r="V1526" s="109">
        <v>0</v>
      </c>
      <c r="W1526" s="109">
        <v>0</v>
      </c>
      <c r="X1526" s="109">
        <v>0</v>
      </c>
      <c r="Y1526" s="109">
        <v>0</v>
      </c>
      <c r="Z1526" s="109">
        <v>0</v>
      </c>
      <c r="AA1526" s="109">
        <v>0</v>
      </c>
      <c r="AB1526" s="109">
        <v>0</v>
      </c>
      <c r="AC1526" s="109">
        <v>0</v>
      </c>
      <c r="AD1526" s="109">
        <v>0</v>
      </c>
      <c r="AE1526" s="109">
        <v>0</v>
      </c>
      <c r="AF1526" s="109">
        <v>0</v>
      </c>
      <c r="AG1526" s="57" t="str">
        <f>_xlfn.XLOOKUP(B1526,[3]CALCULATION!$B:$B,[3]CALCULATION!$M:$M,"")</f>
        <v>Operationnel</v>
      </c>
      <c r="AH1526" s="57"/>
      <c r="AI1526" s="56" t="str" cm="1">
        <f t="array" ref="AI1526">IFERROR(_xlfn.IFS(
AK1526="MPR ISSUE","PDH",
AK1526="BSS Hardware Issue","BSS",
AK1526="Sites strategiques, MLL, Pylone, etc.","ENVTECH",
AK1526="AKTIVCO DEFAUT GE &amp; POWER Cabinet","AKTIVCO",
AK1526="AKTIVCO Coupure ENEO &amp; Baisse de tension","AKTIVCO GRID ONLY",
AK1526="Coupure ENEO &amp; Baisse de tension","IHS GRID ONLY",
AK1526="Defaut GE &amp; POWER Cabinet","IHS",
AK1526="Sharing","Partners",
AK1526="Sites strategiques &amp; DataCenter","SST &amp; DC",
AK1526="Exclu","Exclu",
AK1526="SAT","SAT",
AK1526="SPARE-ISSUE","SPARE-ISSUE",
AK1526="Fiber CAmtel","TRANS_FO_CAMTEL",
AK1526="Fiber AOF","Fiber AOF",
AK1526="Projet OCM (HUAWEI)","TRAVAUX-HUAWEI",
AK1526="Projet OCM (NOKIA)","TRAVAUX-NOKIA",
AK1526="ACCESS-ISSUE","ACCESS-ISSUE",
AK1526="Projet OCM (ZTE, NOKIA, autres projets)","TRAVAUX OCM",
AK1526="No root CAuse","No root cause",
AK1526="ODU HS","PDH",
AK1526="IP &amp; VLAN","PDH",
AK1526="Warehouse HUAWEI","SPARE-ISSUE",
AK1526="SPARE-HS","SPARE-ISSUE",
AK1526="Power Telco","BSS",AK1526="no impacts","no impacts"
),"")</f>
        <v>No root cause</v>
      </c>
      <c r="AJ1526" s="56" t="str" cm="1">
        <f t="array" ref="AJ1526">IFERROR(_xlfn.IFS(
AK1526="MPR ISSUE","TX ISSUE",
AK1526="BSS Hardware Issue","RAN ISSUE",
AK1526="Sites strategiques, MLL, Pylone, etc.","ENVTECH",
AK1526="AKTIVCO DEFAUT GE &amp; POWER Cabinet","POWER ISSUE",
AK1526="AKTIVCO Coupure ENEO &amp; Baisse de tension","POWER ISSUE",
AK1526="Coupure ENEO &amp; Baisse de tension","POWER ISSUE",
AK1526="Defaut GE &amp; POWER Cabinet","POWER ISSUE",
AK1526="Sharing","POWER ISSUE",
AK1526="Sites strategiques &amp; DataCenter","POWER ISSUE",
AK1526="Exclu","Exclu",
AK1526="SAT","TX ISSUE",
AK1526="SPARE-ISSUE","SPARE-ISSUE",
AK1526="Fiber CAmtel","TX ISSUE",
AK1526="Fiber AOF","TX ISSUE",
AK1526="Projet OCM (HUAWEI)","TRAVAUX-HUAWEI",
AK1526="Projet OCM (NOKIA)","TRAVAUX -NOKIA",
AK1526="ACCESS-ISSUE","ACCESS-ISSUE",
AK1526="Projet OCM (ZTE, NOKIA, autres projets)","TRAVAUX OCM",
AK1526="No root CAuse","No root cause",
AK1526="ODU HS","TX ISSUE",
AK1526="IP &amp; VLAN","TX ISSUE",
AK1526="Warehouse HUAWEI","SPARE-ISSUE",
AK1526="SPARE-HS","SPARE-ISSUE",
AK1526="Power Telco","RAN ISSUE",AK1526="no impacts","no impacts"
),"")</f>
        <v>No root cause</v>
      </c>
      <c r="AK1526" s="81" t="s">
        <v>5620</v>
      </c>
      <c r="AL1526" s="56" t="str" cm="1">
        <f t="array" ref="AL1526">IFERROR(_xlfn.IFS(
AK1526="MPR ISSUE","ACTIVE",
AK1526="BSS Hardware Issue","ACTIVE",
AK1526="Sites strategiques, MLL, Pylone, etc.","PASSIVE",
AK1526="AKTIVCO DEFAUT GE &amp; POWER Cabinet","PASSIVE",
AK1526="AKTIVCO Coupure ENEO &amp; Baisse de tension","PASSIVE",
AK1526="Coupure ENEO &amp; Baisse de tension","PASSIVE",
AK1526="Defaut GE &amp; POWER Cabinet","PASSIVE",
AK1526="Sharing","PASSIVE",
AK1526="Sites strategiques &amp; DataCenter","PASSIVE",
AK1526="Exclu","Exclu",
AK1526="SAT","ACTIVE",
AK1526="SPARE-ISSUE","SPARE-ISSUE",
AK1526="Fiber CAmtel","ACTIVE",
AK1526="Fiber AOF","ACTIVE",
AK1526="Projet OCM (HUAWEI)","PLANNED WORKS",
AK1526="Projet OCM (NOKIA)","PLANNED WORKS",
AK1526="ACCESS-ISSUE","ACCESS-ISSUE",
AK1526="Projet OCM (ZTE, NOKIA, autres projets)","PLANNED WORKS",
AK1526="No root CAuse","No root cause",
AK1526="ODU HS","ACTIVE",
AK1526="IP &amp; VLAN","ACTIVE",
AK1526="Warehouse HUAWEI","SPARE-ISSUE",
AK1526="SPARE-HS","SPARE-ISSUE",
AK1526="Power Telco","ACTIVE", AK1526="no impacts","no impacts"
),"")</f>
        <v>No root cause</v>
      </c>
      <c r="AM1526" s="108" t="s">
        <v>5537</v>
      </c>
      <c r="AN1526" s="117" t="s">
        <v>4843</v>
      </c>
      <c r="AP1526" s="23" t="s">
        <v>5537</v>
      </c>
      <c r="AQ1526" s="23" t="s">
        <v>5537</v>
      </c>
      <c r="AR1526" s="7"/>
      <c r="AS1526" s="6"/>
      <c r="AT1526" s="7"/>
      <c r="AU1526" s="3" t="s">
        <v>5537</v>
      </c>
      <c r="AV1526" s="24" t="s">
        <v>5537</v>
      </c>
      <c r="AW1526" s="24" t="s">
        <v>5537</v>
      </c>
      <c r="AX1526" s="24" t="s">
        <v>5537</v>
      </c>
      <c r="AY1526" s="24" t="s">
        <v>5537</v>
      </c>
      <c r="AZ1526" s="24" t="s">
        <v>5537</v>
      </c>
      <c r="BA1526" s="24" t="s">
        <v>5537</v>
      </c>
      <c r="BB1526" s="24" t="s">
        <v>5537</v>
      </c>
      <c r="BC1526" s="24" t="s">
        <v>5537</v>
      </c>
      <c r="BD1526" s="24" t="s">
        <v>5537</v>
      </c>
      <c r="BE1526" s="24" t="s">
        <v>5537</v>
      </c>
      <c r="BF1526" s="24" t="s">
        <v>5537</v>
      </c>
      <c r="BG1526" s="24" t="s">
        <v>5537</v>
      </c>
      <c r="BH1526" s="24" t="s">
        <v>5537</v>
      </c>
      <c r="BI1526" s="9" t="s">
        <v>5537</v>
      </c>
      <c r="BJ1526" s="14"/>
      <c r="BK1526" s="14" t="s">
        <v>5537</v>
      </c>
      <c r="BL1526" s="14" t="str">
        <f>_xlfn.XLOOKUP(B1526,'[4]cell downs 18042026 17h'!$B:$B,'[4]cell downs 18042026 17h'!$B:$B,"")</f>
        <v/>
      </c>
      <c r="BM1526" s="14" t="str">
        <f>_xlfn.XLOOKUP(B1526,'[5]Cells Huawei 19042026 15h'!$B:$B,'[5]Cells Huawei 19042026 15h'!$B:$B,"")</f>
        <v/>
      </c>
      <c r="BN1526" s="9" t="str">
        <f>_xlfn.XLOOKUP(B1526,'[6]cells down 19042026 9H40'!$B:$B,'[6]cells down 19042026 9H40'!$B:$B,"")</f>
        <v/>
      </c>
      <c r="BO1526" s="9" t="s">
        <v>4843</v>
      </c>
      <c r="BP1526" s="9" t="s">
        <v>1713</v>
      </c>
    </row>
    <row r="1527" spans="1:68" s="9" customFormat="1" x14ac:dyDescent="0.35">
      <c r="A1527" s="1" t="s">
        <v>3485</v>
      </c>
      <c r="B1527" s="8" t="s">
        <v>3486</v>
      </c>
      <c r="C1527" s="3" t="str">
        <f>_xlfn.XLOOKUP(B1527,'[1]daily break down'!$D:$D,'[1]daily break down'!$E:$E,"")</f>
        <v>Yaounde</v>
      </c>
      <c r="D1527" s="1" t="s">
        <v>11</v>
      </c>
      <c r="E1527" s="1" t="s">
        <v>12</v>
      </c>
      <c r="F1527" s="3" t="s">
        <v>37</v>
      </c>
      <c r="G1527" s="1" t="s">
        <v>38</v>
      </c>
      <c r="H1527" s="41" t="str">
        <f>_xlfn.XLOOKUP(B1527,[2]CALCULATION!$B:$B,[2]CALCULATION!$H:$H,"")</f>
        <v>ZTE</v>
      </c>
      <c r="I1527" s="34">
        <v>0</v>
      </c>
      <c r="J1527" s="34">
        <v>0</v>
      </c>
      <c r="K1527" s="34">
        <v>0</v>
      </c>
      <c r="L1527" s="34">
        <v>0</v>
      </c>
      <c r="M1527" s="34">
        <v>0</v>
      </c>
      <c r="N1527" s="34">
        <v>0</v>
      </c>
      <c r="O1527" s="34">
        <v>9.2742407250458962E-3</v>
      </c>
      <c r="P1527" s="34">
        <v>0</v>
      </c>
      <c r="Q1527" s="34">
        <v>3.4859552325266199</v>
      </c>
      <c r="R1527" s="34">
        <v>0</v>
      </c>
      <c r="S1527" s="109">
        <v>0</v>
      </c>
      <c r="T1527" s="109">
        <f>_xlfn.XLOOKUP(B1527,'[3]Nur des jours'!$B:$B,'[3]Nur des jours'!$U:$U,"")</f>
        <v>0</v>
      </c>
      <c r="U1527" s="109">
        <v>0</v>
      </c>
      <c r="V1527" s="109">
        <v>0</v>
      </c>
      <c r="W1527" s="109">
        <v>0</v>
      </c>
      <c r="X1527" s="109">
        <v>0</v>
      </c>
      <c r="Y1527" s="109">
        <v>0</v>
      </c>
      <c r="Z1527" s="109">
        <v>0</v>
      </c>
      <c r="AA1527" s="109">
        <v>0</v>
      </c>
      <c r="AB1527" s="109">
        <v>0</v>
      </c>
      <c r="AC1527" s="109">
        <v>0</v>
      </c>
      <c r="AD1527" s="109">
        <v>0</v>
      </c>
      <c r="AE1527" s="109">
        <v>0</v>
      </c>
      <c r="AF1527" s="109">
        <v>0</v>
      </c>
      <c r="AG1527" s="57" t="str">
        <f>_xlfn.XLOOKUP(B1527,[3]CALCULATION!$B:$B,[3]CALCULATION!$M:$M,"")</f>
        <v>Operationnel</v>
      </c>
      <c r="AH1527" s="57"/>
      <c r="AI1527" s="56" t="str" cm="1">
        <f t="array" ref="AI1527">IFERROR(_xlfn.IFS(
AK1527="MPR ISSUE","PDH",
AK1527="BSS Hardware Issue","BSS",
AK1527="Sites strategiques, MLL, Pylone, etc.","ENVTECH",
AK1527="AKTIVCO DEFAUT GE &amp; POWER Cabinet","AKTIVCO",
AK1527="AKTIVCO Coupure ENEO &amp; Baisse de tension","AKTIVCO GRID ONLY",
AK1527="Coupure ENEO &amp; Baisse de tension","IHS GRID ONLY",
AK1527="Defaut GE &amp; POWER Cabinet","IHS",
AK1527="Sharing","Partners",
AK1527="Sites strategiques &amp; DataCenter","SST &amp; DC",
AK1527="Exclu","Exclu",
AK1527="SAT","SAT",
AK1527="SPARE-ISSUE","SPARE-ISSUE",
AK1527="Fiber CAmtel","TRANS_FO_CAMTEL",
AK1527="Fiber AOF","Fiber AOF",
AK1527="Projet OCM (HUAWEI)","TRAVAUX-HUAWEI",
AK1527="Projet OCM (NOKIA)","TRAVAUX-NOKIA",
AK1527="ACCESS-ISSUE","ACCESS-ISSUE",
AK1527="Projet OCM (ZTE, NOKIA, autres projets)","TRAVAUX OCM",
AK1527="No root CAuse","No root cause",
AK1527="ODU HS","PDH",
AK1527="IP &amp; VLAN","PDH",
AK1527="Warehouse HUAWEI","SPARE-ISSUE",
AK1527="SPARE-HS","SPARE-ISSUE",
AK1527="Power Telco","BSS",AK1527="no impacts","no impacts"
),"")</f>
        <v>No root cause</v>
      </c>
      <c r="AJ1527" s="56" t="str" cm="1">
        <f t="array" ref="AJ1527">IFERROR(_xlfn.IFS(
AK1527="MPR ISSUE","TX ISSUE",
AK1527="BSS Hardware Issue","RAN ISSUE",
AK1527="Sites strategiques, MLL, Pylone, etc.","ENVTECH",
AK1527="AKTIVCO DEFAUT GE &amp; POWER Cabinet","POWER ISSUE",
AK1527="AKTIVCO Coupure ENEO &amp; Baisse de tension","POWER ISSUE",
AK1527="Coupure ENEO &amp; Baisse de tension","POWER ISSUE",
AK1527="Defaut GE &amp; POWER Cabinet","POWER ISSUE",
AK1527="Sharing","POWER ISSUE",
AK1527="Sites strategiques &amp; DataCenter","POWER ISSUE",
AK1527="Exclu","Exclu",
AK1527="SAT","TX ISSUE",
AK1527="SPARE-ISSUE","SPARE-ISSUE",
AK1527="Fiber CAmtel","TX ISSUE",
AK1527="Fiber AOF","TX ISSUE",
AK1527="Projet OCM (HUAWEI)","TRAVAUX-HUAWEI",
AK1527="Projet OCM (NOKIA)","TRAVAUX -NOKIA",
AK1527="ACCESS-ISSUE","ACCESS-ISSUE",
AK1527="Projet OCM (ZTE, NOKIA, autres projets)","TRAVAUX OCM",
AK1527="No root CAuse","No root cause",
AK1527="ODU HS","TX ISSUE",
AK1527="IP &amp; VLAN","TX ISSUE",
AK1527="Warehouse HUAWEI","SPARE-ISSUE",
AK1527="SPARE-HS","SPARE-ISSUE",
AK1527="Power Telco","RAN ISSUE",AK1527="no impacts","no impacts"
),"")</f>
        <v>No root cause</v>
      </c>
      <c r="AK1527" s="81" t="s">
        <v>5620</v>
      </c>
      <c r="AL1527" s="56" t="str" cm="1">
        <f t="array" ref="AL1527">IFERROR(_xlfn.IFS(
AK1527="MPR ISSUE","ACTIVE",
AK1527="BSS Hardware Issue","ACTIVE",
AK1527="Sites strategiques, MLL, Pylone, etc.","PASSIVE",
AK1527="AKTIVCO DEFAUT GE &amp; POWER Cabinet","PASSIVE",
AK1527="AKTIVCO Coupure ENEO &amp; Baisse de tension","PASSIVE",
AK1527="Coupure ENEO &amp; Baisse de tension","PASSIVE",
AK1527="Defaut GE &amp; POWER Cabinet","PASSIVE",
AK1527="Sharing","PASSIVE",
AK1527="Sites strategiques &amp; DataCenter","PASSIVE",
AK1527="Exclu","Exclu",
AK1527="SAT","ACTIVE",
AK1527="SPARE-ISSUE","SPARE-ISSUE",
AK1527="Fiber CAmtel","ACTIVE",
AK1527="Fiber AOF","ACTIVE",
AK1527="Projet OCM (HUAWEI)","PLANNED WORKS",
AK1527="Projet OCM (NOKIA)","PLANNED WORKS",
AK1527="ACCESS-ISSUE","ACCESS-ISSUE",
AK1527="Projet OCM (ZTE, NOKIA, autres projets)","PLANNED WORKS",
AK1527="No root CAuse","No root cause",
AK1527="ODU HS","ACTIVE",
AK1527="IP &amp; VLAN","ACTIVE",
AK1527="Warehouse HUAWEI","SPARE-ISSUE",
AK1527="SPARE-HS","SPARE-ISSUE",
AK1527="Power Telco","ACTIVE", AK1527="no impacts","no impacts"
),"")</f>
        <v>No root cause</v>
      </c>
      <c r="AM1527" s="108" t="s">
        <v>5537</v>
      </c>
      <c r="AN1527" s="117" t="s">
        <v>3486</v>
      </c>
      <c r="AP1527" s="23" t="s">
        <v>5537</v>
      </c>
      <c r="AQ1527" s="23" t="s">
        <v>5537</v>
      </c>
      <c r="AR1527" s="7"/>
      <c r="AS1527" s="6"/>
      <c r="AT1527" s="7"/>
      <c r="AU1527" s="3" t="s">
        <v>5537</v>
      </c>
      <c r="AV1527" s="24" t="s">
        <v>5537</v>
      </c>
      <c r="AW1527" s="24" t="s">
        <v>5537</v>
      </c>
      <c r="AX1527" s="24" t="s">
        <v>5537</v>
      </c>
      <c r="AY1527" s="24" t="s">
        <v>5537</v>
      </c>
      <c r="AZ1527" s="24" t="s">
        <v>5537</v>
      </c>
      <c r="BA1527" s="24" t="s">
        <v>5537</v>
      </c>
      <c r="BB1527" s="24" t="s">
        <v>5537</v>
      </c>
      <c r="BC1527" s="24" t="s">
        <v>5537</v>
      </c>
      <c r="BD1527" s="24" t="s">
        <v>5537</v>
      </c>
      <c r="BE1527" s="24" t="s">
        <v>5537</v>
      </c>
      <c r="BF1527" s="24" t="s">
        <v>5537</v>
      </c>
      <c r="BG1527" s="24" t="s">
        <v>5537</v>
      </c>
      <c r="BH1527" s="24" t="s">
        <v>5537</v>
      </c>
      <c r="BI1527" s="9" t="s">
        <v>5537</v>
      </c>
      <c r="BJ1527" s="14"/>
      <c r="BK1527" s="14" t="s">
        <v>5537</v>
      </c>
      <c r="BL1527" s="14" t="str">
        <f>_xlfn.XLOOKUP(B1527,'[4]cell downs 18042026 17h'!$B:$B,'[4]cell downs 18042026 17h'!$B:$B,"")</f>
        <v/>
      </c>
      <c r="BM1527" s="14" t="str">
        <f>_xlfn.XLOOKUP(B1527,'[5]Cells Huawei 19042026 15h'!$B:$B,'[5]Cells Huawei 19042026 15h'!$B:$B,"")</f>
        <v/>
      </c>
      <c r="BN1527" s="9" t="str">
        <f>_xlfn.XLOOKUP(B1527,'[6]cells down 19042026 9H40'!$B:$B,'[6]cells down 19042026 9H40'!$B:$B,"")</f>
        <v/>
      </c>
      <c r="BO1527" s="9" t="s">
        <v>3486</v>
      </c>
      <c r="BP1527" s="9" t="s">
        <v>5537</v>
      </c>
    </row>
    <row r="1528" spans="1:68" s="9" customFormat="1" x14ac:dyDescent="0.35">
      <c r="A1528" s="1" t="s">
        <v>4167</v>
      </c>
      <c r="B1528" s="8" t="s">
        <v>4168</v>
      </c>
      <c r="C1528" s="3" t="str">
        <f>_xlfn.XLOOKUP(B1528,'[1]daily break down'!$D:$D,'[1]daily break down'!$E:$E,"")</f>
        <v>Yaounde</v>
      </c>
      <c r="D1528" s="1" t="s">
        <v>11</v>
      </c>
      <c r="E1528" s="1" t="s">
        <v>12</v>
      </c>
      <c r="F1528" s="3" t="s">
        <v>37</v>
      </c>
      <c r="G1528" s="1" t="s">
        <v>38</v>
      </c>
      <c r="H1528" s="41" t="str">
        <f>_xlfn.XLOOKUP(B1528,[2]CALCULATION!$B:$B,[2]CALCULATION!$H:$H,"")</f>
        <v>ZTE</v>
      </c>
      <c r="I1528" s="34">
        <v>0</v>
      </c>
      <c r="J1528" s="34">
        <v>0</v>
      </c>
      <c r="K1528" s="34">
        <v>0</v>
      </c>
      <c r="L1528" s="34">
        <v>0</v>
      </c>
      <c r="M1528" s="34">
        <v>0</v>
      </c>
      <c r="N1528" s="34">
        <v>0</v>
      </c>
      <c r="O1528" s="34">
        <v>0</v>
      </c>
      <c r="P1528" s="34">
        <v>0</v>
      </c>
      <c r="Q1528" s="34">
        <v>0</v>
      </c>
      <c r="R1528" s="34">
        <v>0</v>
      </c>
      <c r="S1528" s="109">
        <v>0.65065932717523789</v>
      </c>
      <c r="T1528" s="109">
        <f>_xlfn.XLOOKUP(B1528,'[3]Nur des jours'!$B:$B,'[3]Nur des jours'!$U:$U,"")</f>
        <v>0</v>
      </c>
      <c r="U1528" s="109">
        <v>0</v>
      </c>
      <c r="V1528" s="109">
        <v>0</v>
      </c>
      <c r="W1528" s="109">
        <v>0</v>
      </c>
      <c r="X1528" s="109">
        <v>0</v>
      </c>
      <c r="Y1528" s="109">
        <v>0</v>
      </c>
      <c r="Z1528" s="109">
        <v>0</v>
      </c>
      <c r="AA1528" s="109">
        <v>0</v>
      </c>
      <c r="AB1528" s="109">
        <v>0</v>
      </c>
      <c r="AC1528" s="109">
        <v>0</v>
      </c>
      <c r="AD1528" s="109">
        <v>0</v>
      </c>
      <c r="AE1528" s="109">
        <v>0</v>
      </c>
      <c r="AF1528" s="109">
        <v>0</v>
      </c>
      <c r="AG1528" s="57" t="str">
        <f>_xlfn.XLOOKUP(B1528,[3]CALCULATION!$B:$B,[3]CALCULATION!$M:$M,"")</f>
        <v>Operationnel</v>
      </c>
      <c r="AH1528" s="57"/>
      <c r="AI1528" s="56" t="str" cm="1">
        <f t="array" ref="AI1528">IFERROR(_xlfn.IFS(
AK1528="MPR ISSUE","PDH",
AK1528="BSS Hardware Issue","BSS",
AK1528="Sites strategiques, MLL, Pylone, etc.","ENVTECH",
AK1528="AKTIVCO DEFAUT GE &amp; POWER Cabinet","AKTIVCO",
AK1528="AKTIVCO Coupure ENEO &amp; Baisse de tension","AKTIVCO GRID ONLY",
AK1528="Coupure ENEO &amp; Baisse de tension","IHS GRID ONLY",
AK1528="Defaut GE &amp; POWER Cabinet","IHS",
AK1528="Sharing","Partners",
AK1528="Sites strategiques &amp; DataCenter","SST &amp; DC",
AK1528="Exclu","Exclu",
AK1528="SAT","SAT",
AK1528="SPARE-ISSUE","SPARE-ISSUE",
AK1528="Fiber CAmtel","TRANS_FO_CAMTEL",
AK1528="Fiber AOF","Fiber AOF",
AK1528="Projet OCM (HUAWEI)","TRAVAUX-HUAWEI",
AK1528="Projet OCM (NOKIA)","TRAVAUX-NOKIA",
AK1528="ACCESS-ISSUE","ACCESS-ISSUE",
AK1528="Projet OCM (ZTE, NOKIA, autres projets)","TRAVAUX OCM",
AK1528="No root CAuse","No root cause",
AK1528="ODU HS","PDH",
AK1528="IP &amp; VLAN","PDH",
AK1528="Warehouse HUAWEI","SPARE-ISSUE",
AK1528="SPARE-HS","SPARE-ISSUE",
AK1528="Power Telco","BSS",AK1528="no impacts","no impacts"
),"")</f>
        <v>No root cause</v>
      </c>
      <c r="AJ1528" s="56" t="str" cm="1">
        <f t="array" ref="AJ1528">IFERROR(_xlfn.IFS(
AK1528="MPR ISSUE","TX ISSUE",
AK1528="BSS Hardware Issue","RAN ISSUE",
AK1528="Sites strategiques, MLL, Pylone, etc.","ENVTECH",
AK1528="AKTIVCO DEFAUT GE &amp; POWER Cabinet","POWER ISSUE",
AK1528="AKTIVCO Coupure ENEO &amp; Baisse de tension","POWER ISSUE",
AK1528="Coupure ENEO &amp; Baisse de tension","POWER ISSUE",
AK1528="Defaut GE &amp; POWER Cabinet","POWER ISSUE",
AK1528="Sharing","POWER ISSUE",
AK1528="Sites strategiques &amp; DataCenter","POWER ISSUE",
AK1528="Exclu","Exclu",
AK1528="SAT","TX ISSUE",
AK1528="SPARE-ISSUE","SPARE-ISSUE",
AK1528="Fiber CAmtel","TX ISSUE",
AK1528="Fiber AOF","TX ISSUE",
AK1528="Projet OCM (HUAWEI)","TRAVAUX-HUAWEI",
AK1528="Projet OCM (NOKIA)","TRAVAUX -NOKIA",
AK1528="ACCESS-ISSUE","ACCESS-ISSUE",
AK1528="Projet OCM (ZTE, NOKIA, autres projets)","TRAVAUX OCM",
AK1528="No root CAuse","No root cause",
AK1528="ODU HS","TX ISSUE",
AK1528="IP &amp; VLAN","TX ISSUE",
AK1528="Warehouse HUAWEI","SPARE-ISSUE",
AK1528="SPARE-HS","SPARE-ISSUE",
AK1528="Power Telco","RAN ISSUE",AK1528="no impacts","no impacts"
),"")</f>
        <v>No root cause</v>
      </c>
      <c r="AK1528" s="81" t="s">
        <v>5620</v>
      </c>
      <c r="AL1528" s="56" t="str" cm="1">
        <f t="array" ref="AL1528">IFERROR(_xlfn.IFS(
AK1528="MPR ISSUE","ACTIVE",
AK1528="BSS Hardware Issue","ACTIVE",
AK1528="Sites strategiques, MLL, Pylone, etc.","PASSIVE",
AK1528="AKTIVCO DEFAUT GE &amp; POWER Cabinet","PASSIVE",
AK1528="AKTIVCO Coupure ENEO &amp; Baisse de tension","PASSIVE",
AK1528="Coupure ENEO &amp; Baisse de tension","PASSIVE",
AK1528="Defaut GE &amp; POWER Cabinet","PASSIVE",
AK1528="Sharing","PASSIVE",
AK1528="Sites strategiques &amp; DataCenter","PASSIVE",
AK1528="Exclu","Exclu",
AK1528="SAT","ACTIVE",
AK1528="SPARE-ISSUE","SPARE-ISSUE",
AK1528="Fiber CAmtel","ACTIVE",
AK1528="Fiber AOF","ACTIVE",
AK1528="Projet OCM (HUAWEI)","PLANNED WORKS",
AK1528="Projet OCM (NOKIA)","PLANNED WORKS",
AK1528="ACCESS-ISSUE","ACCESS-ISSUE",
AK1528="Projet OCM (ZTE, NOKIA, autres projets)","PLANNED WORKS",
AK1528="No root CAuse","No root cause",
AK1528="ODU HS","ACTIVE",
AK1528="IP &amp; VLAN","ACTIVE",
AK1528="Warehouse HUAWEI","SPARE-ISSUE",
AK1528="SPARE-HS","SPARE-ISSUE",
AK1528="Power Telco","ACTIVE", AK1528="no impacts","no impacts"
),"")</f>
        <v>No root cause</v>
      </c>
      <c r="AM1528" s="108" t="s">
        <v>5537</v>
      </c>
      <c r="AN1528" s="117" t="s">
        <v>4168</v>
      </c>
      <c r="AP1528" s="23" t="s">
        <v>5537</v>
      </c>
      <c r="AQ1528" s="23" t="s">
        <v>5537</v>
      </c>
      <c r="AR1528" s="7"/>
      <c r="AS1528" s="6"/>
      <c r="AT1528" s="7"/>
      <c r="AU1528" s="3" t="s">
        <v>5537</v>
      </c>
      <c r="AV1528" s="24" t="s">
        <v>5537</v>
      </c>
      <c r="AW1528" s="24" t="s">
        <v>5537</v>
      </c>
      <c r="AX1528" s="24" t="s">
        <v>5537</v>
      </c>
      <c r="AY1528" s="24" t="s">
        <v>5537</v>
      </c>
      <c r="AZ1528" s="24" t="s">
        <v>5537</v>
      </c>
      <c r="BA1528" s="24" t="s">
        <v>5537</v>
      </c>
      <c r="BB1528" s="24" t="s">
        <v>5537</v>
      </c>
      <c r="BC1528" s="24" t="s">
        <v>5537</v>
      </c>
      <c r="BD1528" s="24" t="s">
        <v>5537</v>
      </c>
      <c r="BE1528" s="24" t="s">
        <v>5537</v>
      </c>
      <c r="BF1528" s="24" t="s">
        <v>5537</v>
      </c>
      <c r="BG1528" s="24" t="s">
        <v>5537</v>
      </c>
      <c r="BH1528" s="24" t="s">
        <v>5537</v>
      </c>
      <c r="BI1528" s="9" t="s">
        <v>5537</v>
      </c>
      <c r="BJ1528" s="14"/>
      <c r="BK1528" s="14" t="s">
        <v>5537</v>
      </c>
      <c r="BL1528" s="14" t="str">
        <f>_xlfn.XLOOKUP(B1528,'[4]cell downs 18042026 17h'!$B:$B,'[4]cell downs 18042026 17h'!$B:$B,"")</f>
        <v/>
      </c>
      <c r="BM1528" s="14" t="str">
        <f>_xlfn.XLOOKUP(B1528,'[5]Cells Huawei 19042026 15h'!$B:$B,'[5]Cells Huawei 19042026 15h'!$B:$B,"")</f>
        <v/>
      </c>
      <c r="BN1528" s="9" t="str">
        <f>_xlfn.XLOOKUP(B1528,'[6]cells down 19042026 9H40'!$B:$B,'[6]cells down 19042026 9H40'!$B:$B,"")</f>
        <v/>
      </c>
      <c r="BO1528" s="9" t="s">
        <v>4168</v>
      </c>
      <c r="BP1528" s="9" t="s">
        <v>5537</v>
      </c>
    </row>
    <row r="1529" spans="1:68" s="9" customFormat="1" x14ac:dyDescent="0.35">
      <c r="A1529" s="1" t="s">
        <v>2974</v>
      </c>
      <c r="B1529" s="8" t="s">
        <v>2975</v>
      </c>
      <c r="C1529" s="3" t="str">
        <f>_xlfn.XLOOKUP(B1529,'[1]daily break down'!$D:$D,'[1]daily break down'!$E:$E,"")</f>
        <v>Ngaoundere</v>
      </c>
      <c r="D1529" s="1" t="s">
        <v>11</v>
      </c>
      <c r="E1529" s="1" t="s">
        <v>12</v>
      </c>
      <c r="F1529" s="3" t="s">
        <v>90</v>
      </c>
      <c r="G1529" s="1" t="s">
        <v>91</v>
      </c>
      <c r="H1529" s="39" t="str">
        <f>_xlfn.XLOOKUP(B1529,[2]CALCULATION!$B:$B,[2]CALCULATION!$H:$H,"")</f>
        <v>Huawei</v>
      </c>
      <c r="I1529" s="34">
        <v>0</v>
      </c>
      <c r="J1529" s="34">
        <v>0</v>
      </c>
      <c r="K1529" s="34">
        <v>0</v>
      </c>
      <c r="L1529" s="34">
        <v>0</v>
      </c>
      <c r="M1529" s="34">
        <v>5.0829973204578353E-3</v>
      </c>
      <c r="N1529" s="34">
        <v>0</v>
      </c>
      <c r="O1529" s="34">
        <v>0</v>
      </c>
      <c r="P1529" s="34">
        <v>0</v>
      </c>
      <c r="Q1529" s="34">
        <v>0</v>
      </c>
      <c r="R1529" s="34">
        <v>0</v>
      </c>
      <c r="S1529" s="109">
        <v>0</v>
      </c>
      <c r="T1529" s="109">
        <f>_xlfn.XLOOKUP(B1529,'[3]Nur des jours'!$B:$B,'[3]Nur des jours'!$U:$U,"")</f>
        <v>0</v>
      </c>
      <c r="U1529" s="109">
        <v>0</v>
      </c>
      <c r="V1529" s="109">
        <v>0</v>
      </c>
      <c r="W1529" s="109">
        <v>0</v>
      </c>
      <c r="X1529" s="109">
        <v>0</v>
      </c>
      <c r="Y1529" s="109">
        <v>0</v>
      </c>
      <c r="Z1529" s="109">
        <v>0</v>
      </c>
      <c r="AA1529" s="109">
        <v>0</v>
      </c>
      <c r="AB1529" s="109">
        <v>0</v>
      </c>
      <c r="AC1529" s="109">
        <v>0</v>
      </c>
      <c r="AD1529" s="109">
        <v>0</v>
      </c>
      <c r="AE1529" s="109">
        <v>0</v>
      </c>
      <c r="AF1529" s="109">
        <v>0</v>
      </c>
      <c r="AG1529" s="57" t="str">
        <f>_xlfn.XLOOKUP(B1529,[3]CALCULATION!$B:$B,[3]CALCULATION!$M:$M,"")</f>
        <v>Operationnel</v>
      </c>
      <c r="AH1529" s="57"/>
      <c r="AI1529" s="56" t="str" cm="1">
        <f t="array" ref="AI1529">IFERROR(_xlfn.IFS(
AK1529="MPR ISSUE","PDH",
AK1529="BSS Hardware Issue","BSS",
AK1529="Sites strategiques, MLL, Pylone, etc.","ENVTECH",
AK1529="AKTIVCO DEFAUT GE &amp; POWER Cabinet","AKTIVCO",
AK1529="AKTIVCO Coupure ENEO &amp; Baisse de tension","AKTIVCO GRID ONLY",
AK1529="Coupure ENEO &amp; Baisse de tension","IHS GRID ONLY",
AK1529="Defaut GE &amp; POWER Cabinet","IHS",
AK1529="Sharing","Partners",
AK1529="Sites strategiques &amp; DataCenter","SST &amp; DC",
AK1529="Exclu","Exclu",
AK1529="SAT","SAT",
AK1529="SPARE-ISSUE","SPARE-ISSUE",
AK1529="Fiber CAmtel","TRANS_FO_CAMTEL",
AK1529="Fiber AOF","Fiber AOF",
AK1529="Projet OCM (HUAWEI)","TRAVAUX-HUAWEI",
AK1529="Projet OCM (NOKIA)","TRAVAUX-NOKIA",
AK1529="ACCESS-ISSUE","ACCESS-ISSUE",
AK1529="Projet OCM (ZTE, NOKIA, autres projets)","TRAVAUX OCM",
AK1529="No root CAuse","No root cause",
AK1529="ODU HS","PDH",
AK1529="IP &amp; VLAN","PDH",
AK1529="Warehouse HUAWEI","SPARE-ISSUE",
AK1529="SPARE-HS","SPARE-ISSUE",
AK1529="Power Telco","BSS",AK1529="no impacts","no impacts"
),"")</f>
        <v>No root cause</v>
      </c>
      <c r="AJ1529" s="56" t="str" cm="1">
        <f t="array" ref="AJ1529">IFERROR(_xlfn.IFS(
AK1529="MPR ISSUE","TX ISSUE",
AK1529="BSS Hardware Issue","RAN ISSUE",
AK1529="Sites strategiques, MLL, Pylone, etc.","ENVTECH",
AK1529="AKTIVCO DEFAUT GE &amp; POWER Cabinet","POWER ISSUE",
AK1529="AKTIVCO Coupure ENEO &amp; Baisse de tension","POWER ISSUE",
AK1529="Coupure ENEO &amp; Baisse de tension","POWER ISSUE",
AK1529="Defaut GE &amp; POWER Cabinet","POWER ISSUE",
AK1529="Sharing","POWER ISSUE",
AK1529="Sites strategiques &amp; DataCenter","POWER ISSUE",
AK1529="Exclu","Exclu",
AK1529="SAT","TX ISSUE",
AK1529="SPARE-ISSUE","SPARE-ISSUE",
AK1529="Fiber CAmtel","TX ISSUE",
AK1529="Fiber AOF","TX ISSUE",
AK1529="Projet OCM (HUAWEI)","TRAVAUX-HUAWEI",
AK1529="Projet OCM (NOKIA)","TRAVAUX -NOKIA",
AK1529="ACCESS-ISSUE","ACCESS-ISSUE",
AK1529="Projet OCM (ZTE, NOKIA, autres projets)","TRAVAUX OCM",
AK1529="No root CAuse","No root cause",
AK1529="ODU HS","TX ISSUE",
AK1529="IP &amp; VLAN","TX ISSUE",
AK1529="Warehouse HUAWEI","SPARE-ISSUE",
AK1529="SPARE-HS","SPARE-ISSUE",
AK1529="Power Telco","RAN ISSUE",AK1529="no impacts","no impacts"
),"")</f>
        <v>No root cause</v>
      </c>
      <c r="AK1529" s="81" t="s">
        <v>5620</v>
      </c>
      <c r="AL1529" s="56" t="str" cm="1">
        <f t="array" ref="AL1529">IFERROR(_xlfn.IFS(
AK1529="MPR ISSUE","ACTIVE",
AK1529="BSS Hardware Issue","ACTIVE",
AK1529="Sites strategiques, MLL, Pylone, etc.","PASSIVE",
AK1529="AKTIVCO DEFAUT GE &amp; POWER Cabinet","PASSIVE",
AK1529="AKTIVCO Coupure ENEO &amp; Baisse de tension","PASSIVE",
AK1529="Coupure ENEO &amp; Baisse de tension","PASSIVE",
AK1529="Defaut GE &amp; POWER Cabinet","PASSIVE",
AK1529="Sharing","PASSIVE",
AK1529="Sites strategiques &amp; DataCenter","PASSIVE",
AK1529="Exclu","Exclu",
AK1529="SAT","ACTIVE",
AK1529="SPARE-ISSUE","SPARE-ISSUE",
AK1529="Fiber CAmtel","ACTIVE",
AK1529="Fiber AOF","ACTIVE",
AK1529="Projet OCM (HUAWEI)","PLANNED WORKS",
AK1529="Projet OCM (NOKIA)","PLANNED WORKS",
AK1529="ACCESS-ISSUE","ACCESS-ISSUE",
AK1529="Projet OCM (ZTE, NOKIA, autres projets)","PLANNED WORKS",
AK1529="No root CAuse","No root cause",
AK1529="ODU HS","ACTIVE",
AK1529="IP &amp; VLAN","ACTIVE",
AK1529="Warehouse HUAWEI","SPARE-ISSUE",
AK1529="SPARE-HS","SPARE-ISSUE",
AK1529="Power Telco","ACTIVE", AK1529="no impacts","no impacts"
),"")</f>
        <v>No root cause</v>
      </c>
      <c r="AM1529" s="108" t="s">
        <v>5537</v>
      </c>
      <c r="AN1529" s="117" t="s">
        <v>2975</v>
      </c>
      <c r="AP1529" s="23" t="s">
        <v>5537</v>
      </c>
      <c r="AQ1529" s="23" t="s">
        <v>5537</v>
      </c>
      <c r="AR1529" s="7"/>
      <c r="AS1529" s="6"/>
      <c r="AT1529" s="7"/>
      <c r="AU1529" s="3" t="s">
        <v>5537</v>
      </c>
      <c r="AV1529" s="24" t="s">
        <v>5537</v>
      </c>
      <c r="AW1529" s="24" t="s">
        <v>5537</v>
      </c>
      <c r="AX1529" s="24" t="s">
        <v>5537</v>
      </c>
      <c r="AY1529" s="24" t="s">
        <v>5537</v>
      </c>
      <c r="AZ1529" s="24" t="s">
        <v>5537</v>
      </c>
      <c r="BA1529" s="24" t="s">
        <v>5537</v>
      </c>
      <c r="BB1529" s="24" t="s">
        <v>5537</v>
      </c>
      <c r="BC1529" s="24" t="s">
        <v>5537</v>
      </c>
      <c r="BD1529" s="24" t="s">
        <v>5537</v>
      </c>
      <c r="BE1529" s="24" t="s">
        <v>5537</v>
      </c>
      <c r="BF1529" s="24" t="s">
        <v>5537</v>
      </c>
      <c r="BG1529" s="24" t="s">
        <v>5537</v>
      </c>
      <c r="BH1529" s="24" t="s">
        <v>5537</v>
      </c>
      <c r="BI1529" s="9" t="s">
        <v>5537</v>
      </c>
      <c r="BJ1529" s="14"/>
      <c r="BK1529" s="14" t="s">
        <v>5537</v>
      </c>
      <c r="BL1529" s="14" t="str">
        <f>_xlfn.XLOOKUP(B1529,'[4]cell downs 18042026 17h'!$B:$B,'[4]cell downs 18042026 17h'!$B:$B,"")</f>
        <v/>
      </c>
      <c r="BM1529" s="14" t="str">
        <f>_xlfn.XLOOKUP(B1529,'[5]Cells Huawei 19042026 15h'!$B:$B,'[5]Cells Huawei 19042026 15h'!$B:$B,"")</f>
        <v/>
      </c>
      <c r="BN1529" s="9" t="str">
        <f>_xlfn.XLOOKUP(B1529,'[6]cells down 19042026 9H40'!$B:$B,'[6]cells down 19042026 9H40'!$B:$B,"")</f>
        <v/>
      </c>
      <c r="BO1529" s="9" t="s">
        <v>2975</v>
      </c>
      <c r="BP1529" s="9" t="s">
        <v>12</v>
      </c>
    </row>
    <row r="1530" spans="1:68" s="9" customFormat="1" ht="27" customHeight="1" x14ac:dyDescent="0.35">
      <c r="A1530" s="1" t="s">
        <v>2147</v>
      </c>
      <c r="B1530" s="8" t="s">
        <v>2148</v>
      </c>
      <c r="C1530" s="3" t="str">
        <f>_xlfn.XLOOKUP(B1530,'[1]daily break down'!$D:$D,'[1]daily break down'!$E:$E,"")</f>
        <v>CENTRE</v>
      </c>
      <c r="D1530" s="1" t="s">
        <v>11</v>
      </c>
      <c r="E1530" s="1" t="s">
        <v>12</v>
      </c>
      <c r="F1530" s="3" t="s">
        <v>226</v>
      </c>
      <c r="G1530" s="1" t="s">
        <v>489</v>
      </c>
      <c r="H1530" s="41" t="str">
        <f>_xlfn.XLOOKUP(B1530,[2]CALCULATION!$B:$B,[2]CALCULATION!$H:$H,"")</f>
        <v>ZTE</v>
      </c>
      <c r="I1530" s="34">
        <v>0</v>
      </c>
      <c r="J1530" s="34">
        <v>0</v>
      </c>
      <c r="K1530" s="34">
        <v>0</v>
      </c>
      <c r="L1530" s="34">
        <v>0</v>
      </c>
      <c r="M1530" s="34">
        <v>0</v>
      </c>
      <c r="N1530" s="34">
        <v>0</v>
      </c>
      <c r="O1530" s="34">
        <v>0</v>
      </c>
      <c r="P1530" s="34">
        <v>0</v>
      </c>
      <c r="Q1530" s="34">
        <v>0</v>
      </c>
      <c r="R1530" s="34">
        <v>0</v>
      </c>
      <c r="S1530" s="109">
        <v>0</v>
      </c>
      <c r="T1530" s="109">
        <f>_xlfn.XLOOKUP(B1530,'[3]Nur des jours'!$B:$B,'[3]Nur des jours'!$U:$U,"")</f>
        <v>0</v>
      </c>
      <c r="U1530" s="109">
        <v>0</v>
      </c>
      <c r="V1530" s="109">
        <v>0</v>
      </c>
      <c r="W1530" s="109">
        <v>0</v>
      </c>
      <c r="X1530" s="109">
        <v>0</v>
      </c>
      <c r="Y1530" s="109">
        <v>0</v>
      </c>
      <c r="Z1530" s="109">
        <v>0</v>
      </c>
      <c r="AA1530" s="109">
        <v>0</v>
      </c>
      <c r="AB1530" s="109">
        <v>0</v>
      </c>
      <c r="AC1530" s="109">
        <v>0</v>
      </c>
      <c r="AD1530" s="109">
        <v>0</v>
      </c>
      <c r="AE1530" s="109">
        <v>0</v>
      </c>
      <c r="AF1530" s="109">
        <v>0</v>
      </c>
      <c r="AG1530" s="57" t="str">
        <f>_xlfn.XLOOKUP(B1530,[3]CALCULATION!$B:$B,[3]CALCULATION!$M:$M,"")</f>
        <v>Operationnel</v>
      </c>
      <c r="AH1530" s="57"/>
      <c r="AI1530" s="56" t="str" cm="1">
        <f t="array" ref="AI1530">IFERROR(_xlfn.IFS(
AK1530="MPR ISSUE","PDH",
AK1530="BSS Hardware Issue","BSS",
AK1530="Sites strategiques, MLL, Pylone, etc.","ENVTECH",
AK1530="AKTIVCO DEFAUT GE &amp; POWER Cabinet","AKTIVCO",
AK1530="AKTIVCO Coupure ENEO &amp; Baisse de tension","AKTIVCO GRID ONLY",
AK1530="Coupure ENEO &amp; Baisse de tension","IHS GRID ONLY",
AK1530="Defaut GE &amp; POWER Cabinet","IHS",
AK1530="Sharing","Partners",
AK1530="Sites strategiques &amp; DataCenter","SST &amp; DC",
AK1530="Exclu","Exclu",
AK1530="SAT","SAT",
AK1530="SPARE-ISSUE","SPARE-ISSUE",
AK1530="Fiber CAmtel","TRANS_FO_CAMTEL",
AK1530="Fiber AOF","Fiber AOF",
AK1530="Projet OCM (HUAWEI)","TRAVAUX-HUAWEI",
AK1530="Projet OCM (NOKIA)","TRAVAUX-NOKIA",
AK1530="ACCESS-ISSUE","ACCESS-ISSUE",
AK1530="Projet OCM (ZTE, NOKIA, autres projets)","TRAVAUX OCM",
AK1530="No root CAuse","No root cause",
AK1530="ODU HS","PDH",
AK1530="IP &amp; VLAN","PDH",
AK1530="Warehouse HUAWEI","SPARE-ISSUE",
AK1530="SPARE-HS","SPARE-ISSUE",
AK1530="Power Telco","BSS",AK1530="no impacts","no impacts"
),"")</f>
        <v>No root cause</v>
      </c>
      <c r="AJ1530" s="56" t="str" cm="1">
        <f t="array" ref="AJ1530">IFERROR(_xlfn.IFS(
AK1530="MPR ISSUE","TX ISSUE",
AK1530="BSS Hardware Issue","RAN ISSUE",
AK1530="Sites strategiques, MLL, Pylone, etc.","ENVTECH",
AK1530="AKTIVCO DEFAUT GE &amp; POWER Cabinet","POWER ISSUE",
AK1530="AKTIVCO Coupure ENEO &amp; Baisse de tension","POWER ISSUE",
AK1530="Coupure ENEO &amp; Baisse de tension","POWER ISSUE",
AK1530="Defaut GE &amp; POWER Cabinet","POWER ISSUE",
AK1530="Sharing","POWER ISSUE",
AK1530="Sites strategiques &amp; DataCenter","POWER ISSUE",
AK1530="Exclu","Exclu",
AK1530="SAT","TX ISSUE",
AK1530="SPARE-ISSUE","SPARE-ISSUE",
AK1530="Fiber CAmtel","TX ISSUE",
AK1530="Fiber AOF","TX ISSUE",
AK1530="Projet OCM (HUAWEI)","TRAVAUX-HUAWEI",
AK1530="Projet OCM (NOKIA)","TRAVAUX -NOKIA",
AK1530="ACCESS-ISSUE","ACCESS-ISSUE",
AK1530="Projet OCM (ZTE, NOKIA, autres projets)","TRAVAUX OCM",
AK1530="No root CAuse","No root cause",
AK1530="ODU HS","TX ISSUE",
AK1530="IP &amp; VLAN","TX ISSUE",
AK1530="Warehouse HUAWEI","SPARE-ISSUE",
AK1530="SPARE-HS","SPARE-ISSUE",
AK1530="Power Telco","RAN ISSUE",AK1530="no impacts","no impacts"
),"")</f>
        <v>No root cause</v>
      </c>
      <c r="AK1530" s="81" t="s">
        <v>5620</v>
      </c>
      <c r="AL1530" s="56" t="str" cm="1">
        <f t="array" ref="AL1530">IFERROR(_xlfn.IFS(
AK1530="MPR ISSUE","ACTIVE",
AK1530="BSS Hardware Issue","ACTIVE",
AK1530="Sites strategiques, MLL, Pylone, etc.","PASSIVE",
AK1530="AKTIVCO DEFAUT GE &amp; POWER Cabinet","PASSIVE",
AK1530="AKTIVCO Coupure ENEO &amp; Baisse de tension","PASSIVE",
AK1530="Coupure ENEO &amp; Baisse de tension","PASSIVE",
AK1530="Defaut GE &amp; POWER Cabinet","PASSIVE",
AK1530="Sharing","PASSIVE",
AK1530="Sites strategiques &amp; DataCenter","PASSIVE",
AK1530="Exclu","Exclu",
AK1530="SAT","ACTIVE",
AK1530="SPARE-ISSUE","SPARE-ISSUE",
AK1530="Fiber CAmtel","ACTIVE",
AK1530="Fiber AOF","ACTIVE",
AK1530="Projet OCM (HUAWEI)","PLANNED WORKS",
AK1530="Projet OCM (NOKIA)","PLANNED WORKS",
AK1530="ACCESS-ISSUE","ACCESS-ISSUE",
AK1530="Projet OCM (ZTE, NOKIA, autres projets)","PLANNED WORKS",
AK1530="No root CAuse","No root cause",
AK1530="ODU HS","ACTIVE",
AK1530="IP &amp; VLAN","ACTIVE",
AK1530="Warehouse HUAWEI","SPARE-ISSUE",
AK1530="SPARE-HS","SPARE-ISSUE",
AK1530="Power Telco","ACTIVE", AK1530="no impacts","no impacts"
),"")</f>
        <v>No root cause</v>
      </c>
      <c r="AM1530" s="108" t="s">
        <v>5537</v>
      </c>
      <c r="AN1530" s="117" t="s">
        <v>2148</v>
      </c>
      <c r="AP1530" s="23" t="s">
        <v>5537</v>
      </c>
      <c r="AQ1530" s="23" t="s">
        <v>5537</v>
      </c>
      <c r="AR1530" s="7"/>
      <c r="AS1530" s="6"/>
      <c r="AT1530" s="7"/>
      <c r="AU1530" s="3" t="s">
        <v>5537</v>
      </c>
      <c r="AV1530" s="24" t="s">
        <v>5537</v>
      </c>
      <c r="AW1530" s="24" t="s">
        <v>5537</v>
      </c>
      <c r="AX1530" s="24" t="s">
        <v>5537</v>
      </c>
      <c r="AY1530" s="24" t="s">
        <v>5537</v>
      </c>
      <c r="AZ1530" s="24" t="s">
        <v>5537</v>
      </c>
      <c r="BA1530" s="24" t="s">
        <v>5537</v>
      </c>
      <c r="BB1530" s="24" t="s">
        <v>5537</v>
      </c>
      <c r="BC1530" s="24" t="s">
        <v>5537</v>
      </c>
      <c r="BD1530" s="24" t="s">
        <v>5537</v>
      </c>
      <c r="BE1530" s="24" t="s">
        <v>5537</v>
      </c>
      <c r="BF1530" s="24" t="s">
        <v>5537</v>
      </c>
      <c r="BG1530" s="24" t="s">
        <v>5537</v>
      </c>
      <c r="BH1530" s="24" t="s">
        <v>5537</v>
      </c>
      <c r="BI1530" s="9" t="s">
        <v>5537</v>
      </c>
      <c r="BJ1530" s="14"/>
      <c r="BK1530" s="14" t="s">
        <v>5537</v>
      </c>
      <c r="BL1530" s="14" t="str">
        <f>_xlfn.XLOOKUP(B1530,'[4]cell downs 18042026 17h'!$B:$B,'[4]cell downs 18042026 17h'!$B:$B,"")</f>
        <v/>
      </c>
      <c r="BM1530" s="14" t="str">
        <f>_xlfn.XLOOKUP(B1530,'[5]Cells Huawei 19042026 15h'!$B:$B,'[5]Cells Huawei 19042026 15h'!$B:$B,"")</f>
        <v/>
      </c>
      <c r="BN1530" s="9" t="str">
        <f>_xlfn.XLOOKUP(B1530,'[6]cells down 19042026 9H40'!$B:$B,'[6]cells down 19042026 9H40'!$B:$B,"")</f>
        <v/>
      </c>
      <c r="BO1530" s="9" t="s">
        <v>2148</v>
      </c>
      <c r="BP1530" s="9" t="s">
        <v>594</v>
      </c>
    </row>
    <row r="1531" spans="1:68" s="9" customFormat="1" x14ac:dyDescent="0.35">
      <c r="A1531" s="1" t="s">
        <v>1192</v>
      </c>
      <c r="B1531" s="8" t="s">
        <v>1193</v>
      </c>
      <c r="C1531" s="3" t="str">
        <f>_xlfn.XLOOKUP(B1531,'[1]daily break down'!$D:$D,'[1]daily break down'!$E:$E,"")</f>
        <v>Yaounde</v>
      </c>
      <c r="D1531" s="1" t="s">
        <v>11</v>
      </c>
      <c r="E1531" s="1" t="s">
        <v>12</v>
      </c>
      <c r="F1531" s="3" t="s">
        <v>37</v>
      </c>
      <c r="G1531" s="1" t="s">
        <v>38</v>
      </c>
      <c r="H1531" s="41" t="str">
        <f>_xlfn.XLOOKUP(B1531,[2]CALCULATION!$B:$B,[2]CALCULATION!$H:$H,"")</f>
        <v>ZTE</v>
      </c>
      <c r="I1531" s="34">
        <v>0</v>
      </c>
      <c r="J1531" s="34">
        <v>0</v>
      </c>
      <c r="K1531" s="34">
        <v>0</v>
      </c>
      <c r="L1531" s="34">
        <v>0</v>
      </c>
      <c r="M1531" s="34">
        <v>0</v>
      </c>
      <c r="N1531" s="34">
        <v>0</v>
      </c>
      <c r="O1531" s="34">
        <v>0</v>
      </c>
      <c r="P1531" s="34">
        <v>0</v>
      </c>
      <c r="Q1531" s="34">
        <v>0</v>
      </c>
      <c r="R1531" s="34">
        <v>0</v>
      </c>
      <c r="S1531" s="109">
        <v>0</v>
      </c>
      <c r="T1531" s="109">
        <f>_xlfn.XLOOKUP(B1531,'[3]Nur des jours'!$B:$B,'[3]Nur des jours'!$U:$U,"")</f>
        <v>0</v>
      </c>
      <c r="U1531" s="109">
        <v>0</v>
      </c>
      <c r="V1531" s="109">
        <v>0</v>
      </c>
      <c r="W1531" s="109">
        <v>0</v>
      </c>
      <c r="X1531" s="109">
        <v>0</v>
      </c>
      <c r="Y1531" s="109">
        <v>0</v>
      </c>
      <c r="Z1531" s="109">
        <v>0</v>
      </c>
      <c r="AA1531" s="109">
        <v>0</v>
      </c>
      <c r="AB1531" s="109">
        <v>0</v>
      </c>
      <c r="AC1531" s="109">
        <v>0</v>
      </c>
      <c r="AD1531" s="109">
        <v>0</v>
      </c>
      <c r="AE1531" s="109">
        <v>0</v>
      </c>
      <c r="AF1531" s="109">
        <v>0</v>
      </c>
      <c r="AG1531" s="57" t="str">
        <f>_xlfn.XLOOKUP(B1531,[3]CALCULATION!$B:$B,[3]CALCULATION!$M:$M,"")</f>
        <v>Operationnel</v>
      </c>
      <c r="AH1531" s="57"/>
      <c r="AI1531" s="56" t="str" cm="1">
        <f t="array" ref="AI1531">IFERROR(_xlfn.IFS(
AK1531="MPR ISSUE","PDH",
AK1531="BSS Hardware Issue","BSS",
AK1531="Sites strategiques, MLL, Pylone, etc.","ENVTECH",
AK1531="AKTIVCO DEFAUT GE &amp; POWER Cabinet","AKTIVCO",
AK1531="AKTIVCO Coupure ENEO &amp; Baisse de tension","AKTIVCO GRID ONLY",
AK1531="Coupure ENEO &amp; Baisse de tension","IHS GRID ONLY",
AK1531="Defaut GE &amp; POWER Cabinet","IHS",
AK1531="Sharing","Partners",
AK1531="Sites strategiques &amp; DataCenter","SST &amp; DC",
AK1531="Exclu","Exclu",
AK1531="SAT","SAT",
AK1531="SPARE-ISSUE","SPARE-ISSUE",
AK1531="Fiber CAmtel","TRANS_FO_CAMTEL",
AK1531="Fiber AOF","Fiber AOF",
AK1531="Projet OCM (HUAWEI)","TRAVAUX-HUAWEI",
AK1531="Projet OCM (NOKIA)","TRAVAUX-NOKIA",
AK1531="ACCESS-ISSUE","ACCESS-ISSUE",
AK1531="Projet OCM (ZTE, NOKIA, autres projets)","TRAVAUX OCM",
AK1531="No root CAuse","No root cause",
AK1531="ODU HS","PDH",
AK1531="IP &amp; VLAN","PDH",
AK1531="Warehouse HUAWEI","SPARE-ISSUE",
AK1531="SPARE-HS","SPARE-ISSUE",
AK1531="Power Telco","BSS",AK1531="no impacts","no impacts"
),"")</f>
        <v>No root cause</v>
      </c>
      <c r="AJ1531" s="56" t="str" cm="1">
        <f t="array" ref="AJ1531">IFERROR(_xlfn.IFS(
AK1531="MPR ISSUE","TX ISSUE",
AK1531="BSS Hardware Issue","RAN ISSUE",
AK1531="Sites strategiques, MLL, Pylone, etc.","ENVTECH",
AK1531="AKTIVCO DEFAUT GE &amp; POWER Cabinet","POWER ISSUE",
AK1531="AKTIVCO Coupure ENEO &amp; Baisse de tension","POWER ISSUE",
AK1531="Coupure ENEO &amp; Baisse de tension","POWER ISSUE",
AK1531="Defaut GE &amp; POWER Cabinet","POWER ISSUE",
AK1531="Sharing","POWER ISSUE",
AK1531="Sites strategiques &amp; DataCenter","POWER ISSUE",
AK1531="Exclu","Exclu",
AK1531="SAT","TX ISSUE",
AK1531="SPARE-ISSUE","SPARE-ISSUE",
AK1531="Fiber CAmtel","TX ISSUE",
AK1531="Fiber AOF","TX ISSUE",
AK1531="Projet OCM (HUAWEI)","TRAVAUX-HUAWEI",
AK1531="Projet OCM (NOKIA)","TRAVAUX -NOKIA",
AK1531="ACCESS-ISSUE","ACCESS-ISSUE",
AK1531="Projet OCM (ZTE, NOKIA, autres projets)","TRAVAUX OCM",
AK1531="No root CAuse","No root cause",
AK1531="ODU HS","TX ISSUE",
AK1531="IP &amp; VLAN","TX ISSUE",
AK1531="Warehouse HUAWEI","SPARE-ISSUE",
AK1531="SPARE-HS","SPARE-ISSUE",
AK1531="Power Telco","RAN ISSUE",AK1531="no impacts","no impacts"
),"")</f>
        <v>No root cause</v>
      </c>
      <c r="AK1531" s="81" t="s">
        <v>5620</v>
      </c>
      <c r="AL1531" s="56" t="str" cm="1">
        <f t="array" ref="AL1531">IFERROR(_xlfn.IFS(
AK1531="MPR ISSUE","ACTIVE",
AK1531="BSS Hardware Issue","ACTIVE",
AK1531="Sites strategiques, MLL, Pylone, etc.","PASSIVE",
AK1531="AKTIVCO DEFAUT GE &amp; POWER Cabinet","PASSIVE",
AK1531="AKTIVCO Coupure ENEO &amp; Baisse de tension","PASSIVE",
AK1531="Coupure ENEO &amp; Baisse de tension","PASSIVE",
AK1531="Defaut GE &amp; POWER Cabinet","PASSIVE",
AK1531="Sharing","PASSIVE",
AK1531="Sites strategiques &amp; DataCenter","PASSIVE",
AK1531="Exclu","Exclu",
AK1531="SAT","ACTIVE",
AK1531="SPARE-ISSUE","SPARE-ISSUE",
AK1531="Fiber CAmtel","ACTIVE",
AK1531="Fiber AOF","ACTIVE",
AK1531="Projet OCM (HUAWEI)","PLANNED WORKS",
AK1531="Projet OCM (NOKIA)","PLANNED WORKS",
AK1531="ACCESS-ISSUE","ACCESS-ISSUE",
AK1531="Projet OCM (ZTE, NOKIA, autres projets)","PLANNED WORKS",
AK1531="No root CAuse","No root cause",
AK1531="ODU HS","ACTIVE",
AK1531="IP &amp; VLAN","ACTIVE",
AK1531="Warehouse HUAWEI","SPARE-ISSUE",
AK1531="SPARE-HS","SPARE-ISSUE",
AK1531="Power Telco","ACTIVE", AK1531="no impacts","no impacts"
),"")</f>
        <v>No root cause</v>
      </c>
      <c r="AM1531" s="108" t="s">
        <v>5537</v>
      </c>
      <c r="AN1531" s="117" t="s">
        <v>1193</v>
      </c>
      <c r="AP1531" s="23" t="s">
        <v>5537</v>
      </c>
      <c r="AQ1531" s="23" t="s">
        <v>5537</v>
      </c>
      <c r="AR1531" s="7"/>
      <c r="AS1531" s="6"/>
      <c r="AT1531" s="7"/>
      <c r="AU1531" s="3" t="s">
        <v>5537</v>
      </c>
      <c r="AV1531" s="24" t="s">
        <v>5537</v>
      </c>
      <c r="AW1531" s="24" t="s">
        <v>5537</v>
      </c>
      <c r="AX1531" s="24" t="s">
        <v>5537</v>
      </c>
      <c r="AY1531" s="24" t="s">
        <v>5537</v>
      </c>
      <c r="AZ1531" s="24" t="s">
        <v>5537</v>
      </c>
      <c r="BA1531" s="24" t="s">
        <v>5537</v>
      </c>
      <c r="BB1531" s="24" t="s">
        <v>5537</v>
      </c>
      <c r="BC1531" s="24" t="s">
        <v>5537</v>
      </c>
      <c r="BD1531" s="24" t="s">
        <v>5537</v>
      </c>
      <c r="BE1531" s="24" t="s">
        <v>5537</v>
      </c>
      <c r="BF1531" s="24" t="s">
        <v>5537</v>
      </c>
      <c r="BG1531" s="24" t="s">
        <v>5537</v>
      </c>
      <c r="BH1531" s="24" t="s">
        <v>5537</v>
      </c>
      <c r="BI1531" s="9" t="s">
        <v>5537</v>
      </c>
      <c r="BJ1531" s="14"/>
      <c r="BK1531" s="14" t="s">
        <v>5537</v>
      </c>
      <c r="BL1531" s="14" t="str">
        <f>_xlfn.XLOOKUP(B1531,'[4]cell downs 18042026 17h'!$B:$B,'[4]cell downs 18042026 17h'!$B:$B,"")</f>
        <v/>
      </c>
      <c r="BM1531" s="14" t="str">
        <f>_xlfn.XLOOKUP(B1531,'[5]Cells Huawei 19042026 15h'!$B:$B,'[5]Cells Huawei 19042026 15h'!$B:$B,"")</f>
        <v/>
      </c>
      <c r="BN1531" s="9" t="str">
        <f>_xlfn.XLOOKUP(B1531,'[6]cells down 19042026 9H40'!$B:$B,'[6]cells down 19042026 9H40'!$B:$B,"")</f>
        <v/>
      </c>
      <c r="BO1531" s="9" t="s">
        <v>1193</v>
      </c>
      <c r="BP1531" s="9" t="s">
        <v>12</v>
      </c>
    </row>
    <row r="1532" spans="1:68" s="9" customFormat="1" x14ac:dyDescent="0.35">
      <c r="A1532" s="25" t="s">
        <v>5418</v>
      </c>
      <c r="B1532" s="32" t="s">
        <v>5419</v>
      </c>
      <c r="C1532" s="3" t="str">
        <f>_xlfn.XLOOKUP(B1532,'[1]daily break down'!$D:$D,'[1]daily break down'!$E:$E,"")</f>
        <v>Yaounde</v>
      </c>
      <c r="D1532" s="25" t="s">
        <v>357</v>
      </c>
      <c r="E1532" s="25" t="s">
        <v>80</v>
      </c>
      <c r="F1532" s="25" t="s">
        <v>5388</v>
      </c>
      <c r="G1532" s="25" t="s">
        <v>115</v>
      </c>
      <c r="H1532" s="41" t="str">
        <f>_xlfn.XLOOKUP(B1532,[2]CALCULATION!$B:$B,[2]CALCULATION!$H:$H,"")</f>
        <v>ZTE</v>
      </c>
      <c r="I1532" s="34">
        <v>0</v>
      </c>
      <c r="J1532" s="34">
        <v>0</v>
      </c>
      <c r="K1532" s="34">
        <v>0</v>
      </c>
      <c r="L1532" s="34">
        <v>0</v>
      </c>
      <c r="M1532" s="34">
        <v>0</v>
      </c>
      <c r="N1532" s="34">
        <v>0</v>
      </c>
      <c r="O1532" s="34">
        <v>0</v>
      </c>
      <c r="P1532" s="34">
        <v>0</v>
      </c>
      <c r="Q1532" s="34">
        <v>0</v>
      </c>
      <c r="R1532" s="34">
        <v>0</v>
      </c>
      <c r="S1532" s="109">
        <v>0</v>
      </c>
      <c r="T1532" s="109">
        <f>_xlfn.XLOOKUP(B1532,'[3]Nur des jours'!$B:$B,'[3]Nur des jours'!$U:$U,"")</f>
        <v>0</v>
      </c>
      <c r="U1532" s="109">
        <v>0</v>
      </c>
      <c r="V1532" s="109">
        <v>0</v>
      </c>
      <c r="W1532" s="109">
        <v>0</v>
      </c>
      <c r="X1532" s="109">
        <v>0</v>
      </c>
      <c r="Y1532" s="109">
        <v>0</v>
      </c>
      <c r="Z1532" s="109">
        <v>0</v>
      </c>
      <c r="AA1532" s="109">
        <v>0</v>
      </c>
      <c r="AB1532" s="109">
        <v>0</v>
      </c>
      <c r="AC1532" s="109">
        <v>0</v>
      </c>
      <c r="AD1532" s="109">
        <v>0</v>
      </c>
      <c r="AE1532" s="109">
        <v>0</v>
      </c>
      <c r="AF1532" s="109">
        <v>0</v>
      </c>
      <c r="AG1532" s="57" t="str">
        <f>_xlfn.XLOOKUP(B1532,[3]CALCULATION!$B:$B,[3]CALCULATION!$M:$M,"")</f>
        <v>Operationnel</v>
      </c>
      <c r="AH1532" s="57"/>
      <c r="AI1532" s="56" t="str" cm="1">
        <f t="array" ref="AI1532">IFERROR(_xlfn.IFS(
AK1532="MPR ISSUE","PDH",
AK1532="BSS Hardware Issue","BSS",
AK1532="Sites strategiques, MLL, Pylone, etc.","ENVTECH",
AK1532="AKTIVCO DEFAUT GE &amp; POWER Cabinet","AKTIVCO",
AK1532="AKTIVCO Coupure ENEO &amp; Baisse de tension","AKTIVCO GRID ONLY",
AK1532="Coupure ENEO &amp; Baisse de tension","IHS GRID ONLY",
AK1532="Defaut GE &amp; POWER Cabinet","IHS",
AK1532="Sharing","Partners",
AK1532="Sites strategiques &amp; DataCenter","SST &amp; DC",
AK1532="Exclu","Exclu",
AK1532="SAT","SAT",
AK1532="SPARE-ISSUE","SPARE-ISSUE",
AK1532="Fiber CAmtel","TRANS_FO_CAMTEL",
AK1532="Fiber AOF","Fiber AOF",
AK1532="Projet OCM (HUAWEI)","TRAVAUX-HUAWEI",
AK1532="Projet OCM (NOKIA)","TRAVAUX-NOKIA",
AK1532="ACCESS-ISSUE","ACCESS-ISSUE",
AK1532="Projet OCM (ZTE, NOKIA, autres projets)","TRAVAUX OCM",
AK1532="No root CAuse","No root cause",
AK1532="ODU HS","PDH",
AK1532="IP &amp; VLAN","PDH",
AK1532="Warehouse HUAWEI","SPARE-ISSUE",
AK1532="SPARE-HS","SPARE-ISSUE",
AK1532="Power Telco","BSS",AK1532="no impacts","no impacts"
),"")</f>
        <v>No root cause</v>
      </c>
      <c r="AJ1532" s="56" t="str" cm="1">
        <f t="array" ref="AJ1532">IFERROR(_xlfn.IFS(
AK1532="MPR ISSUE","TX ISSUE",
AK1532="BSS Hardware Issue","RAN ISSUE",
AK1532="Sites strategiques, MLL, Pylone, etc.","ENVTECH",
AK1532="AKTIVCO DEFAUT GE &amp; POWER Cabinet","POWER ISSUE",
AK1532="AKTIVCO Coupure ENEO &amp; Baisse de tension","POWER ISSUE",
AK1532="Coupure ENEO &amp; Baisse de tension","POWER ISSUE",
AK1532="Defaut GE &amp; POWER Cabinet","POWER ISSUE",
AK1532="Sharing","POWER ISSUE",
AK1532="Sites strategiques &amp; DataCenter","POWER ISSUE",
AK1532="Exclu","Exclu",
AK1532="SAT","TX ISSUE",
AK1532="SPARE-ISSUE","SPARE-ISSUE",
AK1532="Fiber CAmtel","TX ISSUE",
AK1532="Fiber AOF","TX ISSUE",
AK1532="Projet OCM (HUAWEI)","TRAVAUX-HUAWEI",
AK1532="Projet OCM (NOKIA)","TRAVAUX -NOKIA",
AK1532="ACCESS-ISSUE","ACCESS-ISSUE",
AK1532="Projet OCM (ZTE, NOKIA, autres projets)","TRAVAUX OCM",
AK1532="No root CAuse","No root cause",
AK1532="ODU HS","TX ISSUE",
AK1532="IP &amp; VLAN","TX ISSUE",
AK1532="Warehouse HUAWEI","SPARE-ISSUE",
AK1532="SPARE-HS","SPARE-ISSUE",
AK1532="Power Telco","RAN ISSUE",AK1532="no impacts","no impacts"
),"")</f>
        <v>No root cause</v>
      </c>
      <c r="AK1532" s="81" t="s">
        <v>5620</v>
      </c>
      <c r="AL1532" s="56" t="str" cm="1">
        <f t="array" ref="AL1532">IFERROR(_xlfn.IFS(
AK1532="MPR ISSUE","ACTIVE",
AK1532="BSS Hardware Issue","ACTIVE",
AK1532="Sites strategiques, MLL, Pylone, etc.","PASSIVE",
AK1532="AKTIVCO DEFAUT GE &amp; POWER Cabinet","PASSIVE",
AK1532="AKTIVCO Coupure ENEO &amp; Baisse de tension","PASSIVE",
AK1532="Coupure ENEO &amp; Baisse de tension","PASSIVE",
AK1532="Defaut GE &amp; POWER Cabinet","PASSIVE",
AK1532="Sharing","PASSIVE",
AK1532="Sites strategiques &amp; DataCenter","PASSIVE",
AK1532="Exclu","Exclu",
AK1532="SAT","ACTIVE",
AK1532="SPARE-ISSUE","SPARE-ISSUE",
AK1532="Fiber CAmtel","ACTIVE",
AK1532="Fiber AOF","ACTIVE",
AK1532="Projet OCM (HUAWEI)","PLANNED WORKS",
AK1532="Projet OCM (NOKIA)","PLANNED WORKS",
AK1532="ACCESS-ISSUE","ACCESS-ISSUE",
AK1532="Projet OCM (ZTE, NOKIA, autres projets)","PLANNED WORKS",
AK1532="No root CAuse","No root cause",
AK1532="ODU HS","ACTIVE",
AK1532="IP &amp; VLAN","ACTIVE",
AK1532="Warehouse HUAWEI","SPARE-ISSUE",
AK1532="SPARE-HS","SPARE-ISSUE",
AK1532="Power Telco","ACTIVE", AK1532="no impacts","no impacts"
),"")</f>
        <v>No root cause</v>
      </c>
      <c r="AM1532" s="108" t="s">
        <v>5537</v>
      </c>
      <c r="AN1532" s="117" t="s">
        <v>5419</v>
      </c>
      <c r="AP1532" s="23" t="s">
        <v>5537</v>
      </c>
      <c r="AQ1532" s="23" t="s">
        <v>5537</v>
      </c>
      <c r="AR1532" s="7"/>
      <c r="AS1532" s="6"/>
      <c r="AT1532" s="7"/>
      <c r="AU1532" s="3" t="s">
        <v>5537</v>
      </c>
      <c r="AV1532" s="24" t="s">
        <v>5537</v>
      </c>
      <c r="AW1532" s="24" t="s">
        <v>5537</v>
      </c>
      <c r="AX1532" s="24" t="s">
        <v>5537</v>
      </c>
      <c r="AY1532" s="24" t="s">
        <v>5537</v>
      </c>
      <c r="AZ1532" s="24" t="s">
        <v>5537</v>
      </c>
      <c r="BA1532" s="24" t="s">
        <v>5537</v>
      </c>
      <c r="BB1532" s="24" t="s">
        <v>5537</v>
      </c>
      <c r="BC1532" s="24" t="s">
        <v>5537</v>
      </c>
      <c r="BD1532" s="24" t="s">
        <v>5537</v>
      </c>
      <c r="BE1532" s="24" t="s">
        <v>5537</v>
      </c>
      <c r="BF1532" s="24" t="s">
        <v>5537</v>
      </c>
      <c r="BG1532" s="24" t="s">
        <v>5537</v>
      </c>
      <c r="BH1532" s="24" t="s">
        <v>5537</v>
      </c>
      <c r="BI1532" s="9" t="s">
        <v>5537</v>
      </c>
      <c r="BJ1532" s="14"/>
      <c r="BK1532" s="14" t="s">
        <v>5537</v>
      </c>
      <c r="BL1532" s="14" t="str">
        <f>_xlfn.XLOOKUP(B1532,'[4]cell downs 18042026 17h'!$B:$B,'[4]cell downs 18042026 17h'!$B:$B,"")</f>
        <v/>
      </c>
      <c r="BM1532" s="14" t="str">
        <f>_xlfn.XLOOKUP(B1532,'[5]Cells Huawei 19042026 15h'!$B:$B,'[5]Cells Huawei 19042026 15h'!$B:$B,"")</f>
        <v/>
      </c>
      <c r="BN1532" s="9" t="str">
        <f>_xlfn.XLOOKUP(B1532,'[6]cells down 19042026 9H40'!$B:$B,'[6]cells down 19042026 9H40'!$B:$B,"")</f>
        <v/>
      </c>
      <c r="BO1532" s="9" t="s">
        <v>5537</v>
      </c>
      <c r="BP1532" s="9" t="s">
        <v>5537</v>
      </c>
    </row>
    <row r="1533" spans="1:68" s="9" customFormat="1" x14ac:dyDescent="0.35">
      <c r="A1533" s="1" t="s">
        <v>4643</v>
      </c>
      <c r="B1533" s="8" t="s">
        <v>4644</v>
      </c>
      <c r="C1533" s="3" t="str">
        <f>_xlfn.XLOOKUP(B1533,'[1]daily break down'!$D:$D,'[1]daily break down'!$E:$E,"")</f>
        <v>Yaounde</v>
      </c>
      <c r="D1533" s="1"/>
      <c r="E1533" s="1"/>
      <c r="F1533" s="3" t="s">
        <v>37</v>
      </c>
      <c r="G1533" s="1" t="s">
        <v>38</v>
      </c>
      <c r="H1533" s="41" t="str">
        <f>_xlfn.XLOOKUP(B1533,[2]CALCULATION!$B:$B,[2]CALCULATION!$H:$H,"")</f>
        <v>ZTE</v>
      </c>
      <c r="I1533" s="34">
        <v>0</v>
      </c>
      <c r="J1533" s="34">
        <v>0</v>
      </c>
      <c r="K1533" s="34">
        <v>0</v>
      </c>
      <c r="L1533" s="34">
        <v>0</v>
      </c>
      <c r="M1533" s="34">
        <v>0</v>
      </c>
      <c r="N1533" s="34">
        <v>0</v>
      </c>
      <c r="O1533" s="34">
        <v>0</v>
      </c>
      <c r="P1533" s="34">
        <v>0</v>
      </c>
      <c r="Q1533" s="34">
        <v>0</v>
      </c>
      <c r="R1533" s="34">
        <v>0</v>
      </c>
      <c r="S1533" s="109">
        <v>0</v>
      </c>
      <c r="T1533" s="109">
        <f>_xlfn.XLOOKUP(B1533,'[3]Nur des jours'!$B:$B,'[3]Nur des jours'!$U:$U,"")</f>
        <v>0</v>
      </c>
      <c r="U1533" s="109">
        <v>0</v>
      </c>
      <c r="V1533" s="109">
        <v>0</v>
      </c>
      <c r="W1533" s="109">
        <v>0</v>
      </c>
      <c r="X1533" s="109">
        <v>0</v>
      </c>
      <c r="Y1533" s="109">
        <v>0</v>
      </c>
      <c r="Z1533" s="109">
        <v>0</v>
      </c>
      <c r="AA1533" s="109">
        <v>0</v>
      </c>
      <c r="AB1533" s="109">
        <v>0</v>
      </c>
      <c r="AC1533" s="109">
        <v>0</v>
      </c>
      <c r="AD1533" s="109">
        <v>0</v>
      </c>
      <c r="AE1533" s="109">
        <v>0</v>
      </c>
      <c r="AF1533" s="109">
        <v>0</v>
      </c>
      <c r="AG1533" s="57" t="str">
        <f>_xlfn.XLOOKUP(B1533,[3]CALCULATION!$B:$B,[3]CALCULATION!$M:$M,"")</f>
        <v>Operationnel</v>
      </c>
      <c r="AH1533" s="57"/>
      <c r="AI1533" s="56" t="str" cm="1">
        <f t="array" ref="AI1533">IFERROR(_xlfn.IFS(
AK1533="MPR ISSUE","PDH",
AK1533="BSS Hardware Issue","BSS",
AK1533="Sites strategiques, MLL, Pylone, etc.","ENVTECH",
AK1533="AKTIVCO DEFAUT GE &amp; POWER Cabinet","AKTIVCO",
AK1533="AKTIVCO Coupure ENEO &amp; Baisse de tension","AKTIVCO GRID ONLY",
AK1533="Coupure ENEO &amp; Baisse de tension","IHS GRID ONLY",
AK1533="Defaut GE &amp; POWER Cabinet","IHS",
AK1533="Sharing","Partners",
AK1533="Sites strategiques &amp; DataCenter","SST &amp; DC",
AK1533="Exclu","Exclu",
AK1533="SAT","SAT",
AK1533="SPARE-ISSUE","SPARE-ISSUE",
AK1533="Fiber CAmtel","TRANS_FO_CAMTEL",
AK1533="Fiber AOF","Fiber AOF",
AK1533="Projet OCM (HUAWEI)","TRAVAUX-HUAWEI",
AK1533="Projet OCM (NOKIA)","TRAVAUX-NOKIA",
AK1533="ACCESS-ISSUE","ACCESS-ISSUE",
AK1533="Projet OCM (ZTE, NOKIA, autres projets)","TRAVAUX OCM",
AK1533="No root CAuse","No root cause",
AK1533="ODU HS","PDH",
AK1533="IP &amp; VLAN","PDH",
AK1533="Warehouse HUAWEI","SPARE-ISSUE",
AK1533="SPARE-HS","SPARE-ISSUE",
AK1533="Power Telco","BSS",AK1533="no impacts","no impacts"
),"")</f>
        <v>No root cause</v>
      </c>
      <c r="AJ1533" s="56" t="str" cm="1">
        <f t="array" ref="AJ1533">IFERROR(_xlfn.IFS(
AK1533="MPR ISSUE","TX ISSUE",
AK1533="BSS Hardware Issue","RAN ISSUE",
AK1533="Sites strategiques, MLL, Pylone, etc.","ENVTECH",
AK1533="AKTIVCO DEFAUT GE &amp; POWER Cabinet","POWER ISSUE",
AK1533="AKTIVCO Coupure ENEO &amp; Baisse de tension","POWER ISSUE",
AK1533="Coupure ENEO &amp; Baisse de tension","POWER ISSUE",
AK1533="Defaut GE &amp; POWER Cabinet","POWER ISSUE",
AK1533="Sharing","POWER ISSUE",
AK1533="Sites strategiques &amp; DataCenter","POWER ISSUE",
AK1533="Exclu","Exclu",
AK1533="SAT","TX ISSUE",
AK1533="SPARE-ISSUE","SPARE-ISSUE",
AK1533="Fiber CAmtel","TX ISSUE",
AK1533="Fiber AOF","TX ISSUE",
AK1533="Projet OCM (HUAWEI)","TRAVAUX-HUAWEI",
AK1533="Projet OCM (NOKIA)","TRAVAUX -NOKIA",
AK1533="ACCESS-ISSUE","ACCESS-ISSUE",
AK1533="Projet OCM (ZTE, NOKIA, autres projets)","TRAVAUX OCM",
AK1533="No root CAuse","No root cause",
AK1533="ODU HS","TX ISSUE",
AK1533="IP &amp; VLAN","TX ISSUE",
AK1533="Warehouse HUAWEI","SPARE-ISSUE",
AK1533="SPARE-HS","SPARE-ISSUE",
AK1533="Power Telco","RAN ISSUE",AK1533="no impacts","no impacts"
),"")</f>
        <v>No root cause</v>
      </c>
      <c r="AK1533" s="81" t="s">
        <v>5620</v>
      </c>
      <c r="AL1533" s="56" t="str" cm="1">
        <f t="array" ref="AL1533">IFERROR(_xlfn.IFS(
AK1533="MPR ISSUE","ACTIVE",
AK1533="BSS Hardware Issue","ACTIVE",
AK1533="Sites strategiques, MLL, Pylone, etc.","PASSIVE",
AK1533="AKTIVCO DEFAUT GE &amp; POWER Cabinet","PASSIVE",
AK1533="AKTIVCO Coupure ENEO &amp; Baisse de tension","PASSIVE",
AK1533="Coupure ENEO &amp; Baisse de tension","PASSIVE",
AK1533="Defaut GE &amp; POWER Cabinet","PASSIVE",
AK1533="Sharing","PASSIVE",
AK1533="Sites strategiques &amp; DataCenter","PASSIVE",
AK1533="Exclu","Exclu",
AK1533="SAT","ACTIVE",
AK1533="SPARE-ISSUE","SPARE-ISSUE",
AK1533="Fiber CAmtel","ACTIVE",
AK1533="Fiber AOF","ACTIVE",
AK1533="Projet OCM (HUAWEI)","PLANNED WORKS",
AK1533="Projet OCM (NOKIA)","PLANNED WORKS",
AK1533="ACCESS-ISSUE","ACCESS-ISSUE",
AK1533="Projet OCM (ZTE, NOKIA, autres projets)","PLANNED WORKS",
AK1533="No root CAuse","No root cause",
AK1533="ODU HS","ACTIVE",
AK1533="IP &amp; VLAN","ACTIVE",
AK1533="Warehouse HUAWEI","SPARE-ISSUE",
AK1533="SPARE-HS","SPARE-ISSUE",
AK1533="Power Telco","ACTIVE", AK1533="no impacts","no impacts"
),"")</f>
        <v>No root cause</v>
      </c>
      <c r="AM1533" s="108" t="s">
        <v>5537</v>
      </c>
      <c r="AN1533" s="117" t="s">
        <v>4644</v>
      </c>
      <c r="AP1533" s="23" t="s">
        <v>5537</v>
      </c>
      <c r="AQ1533" s="23" t="s">
        <v>5537</v>
      </c>
      <c r="AR1533" s="7"/>
      <c r="AS1533" s="6"/>
      <c r="AT1533" s="7"/>
      <c r="AU1533" s="3" t="s">
        <v>5537</v>
      </c>
      <c r="AV1533" s="24" t="s">
        <v>5537</v>
      </c>
      <c r="AW1533" s="24" t="s">
        <v>5537</v>
      </c>
      <c r="AX1533" s="24" t="s">
        <v>5537</v>
      </c>
      <c r="AY1533" s="24" t="s">
        <v>5537</v>
      </c>
      <c r="AZ1533" s="24" t="s">
        <v>5537</v>
      </c>
      <c r="BA1533" s="24" t="s">
        <v>5537</v>
      </c>
      <c r="BB1533" s="24" t="s">
        <v>5537</v>
      </c>
      <c r="BC1533" s="24" t="s">
        <v>5537</v>
      </c>
      <c r="BD1533" s="24" t="s">
        <v>5537</v>
      </c>
      <c r="BE1533" s="24" t="s">
        <v>5537</v>
      </c>
      <c r="BF1533" s="24" t="s">
        <v>5537</v>
      </c>
      <c r="BG1533" s="24" t="s">
        <v>5537</v>
      </c>
      <c r="BH1533" s="24" t="s">
        <v>5537</v>
      </c>
      <c r="BI1533" s="9" t="s">
        <v>5537</v>
      </c>
      <c r="BJ1533" s="14"/>
      <c r="BK1533" s="14" t="s">
        <v>5537</v>
      </c>
      <c r="BL1533" s="14" t="str">
        <f>_xlfn.XLOOKUP(B1533,'[4]cell downs 18042026 17h'!$B:$B,'[4]cell downs 18042026 17h'!$B:$B,"")</f>
        <v/>
      </c>
      <c r="BM1533" s="14" t="str">
        <f>_xlfn.XLOOKUP(B1533,'[5]Cells Huawei 19042026 15h'!$B:$B,'[5]Cells Huawei 19042026 15h'!$B:$B,"")</f>
        <v/>
      </c>
      <c r="BN1533" s="9" t="str">
        <f>_xlfn.XLOOKUP(B1533,'[6]cells down 19042026 9H40'!$B:$B,'[6]cells down 19042026 9H40'!$B:$B,"")</f>
        <v/>
      </c>
      <c r="BO1533" s="9" t="s">
        <v>5537</v>
      </c>
      <c r="BP1533" s="9" t="s">
        <v>12</v>
      </c>
    </row>
    <row r="1534" spans="1:68" s="9" customFormat="1" x14ac:dyDescent="0.35">
      <c r="A1534" s="1" t="s">
        <v>4811</v>
      </c>
      <c r="B1534" s="8" t="s">
        <v>4812</v>
      </c>
      <c r="C1534" s="3" t="str">
        <f>_xlfn.XLOOKUP(B1534,'[1]daily break down'!$D:$D,'[1]daily break down'!$E:$E,"")</f>
        <v>Yaounde</v>
      </c>
      <c r="D1534" s="1" t="s">
        <v>11</v>
      </c>
      <c r="E1534" s="1" t="s">
        <v>12</v>
      </c>
      <c r="F1534" s="3" t="s">
        <v>37</v>
      </c>
      <c r="G1534" s="1" t="s">
        <v>38</v>
      </c>
      <c r="H1534" s="41" t="str">
        <f>_xlfn.XLOOKUP(B1534,[2]CALCULATION!$B:$B,[2]CALCULATION!$H:$H,"")</f>
        <v>ZTE</v>
      </c>
      <c r="I1534" s="34">
        <v>0</v>
      </c>
      <c r="J1534" s="34">
        <v>0</v>
      </c>
      <c r="K1534" s="34">
        <v>0</v>
      </c>
      <c r="L1534" s="34">
        <v>0</v>
      </c>
      <c r="M1534" s="34">
        <v>0</v>
      </c>
      <c r="N1534" s="34">
        <v>0</v>
      </c>
      <c r="O1534" s="34">
        <v>0</v>
      </c>
      <c r="P1534" s="34">
        <v>13.140457662377692</v>
      </c>
      <c r="Q1534" s="34">
        <v>24.400937554396993</v>
      </c>
      <c r="R1534" s="34">
        <v>0</v>
      </c>
      <c r="S1534" s="109">
        <v>0</v>
      </c>
      <c r="T1534" s="109">
        <f>_xlfn.XLOOKUP(B1534,'[3]Nur des jours'!$B:$B,'[3]Nur des jours'!$U:$U,"")</f>
        <v>0</v>
      </c>
      <c r="U1534" s="109">
        <v>0</v>
      </c>
      <c r="V1534" s="109">
        <v>0</v>
      </c>
      <c r="W1534" s="109">
        <v>0</v>
      </c>
      <c r="X1534" s="109">
        <v>0</v>
      </c>
      <c r="Y1534" s="109">
        <v>0</v>
      </c>
      <c r="Z1534" s="109">
        <v>0</v>
      </c>
      <c r="AA1534" s="109">
        <v>0</v>
      </c>
      <c r="AB1534" s="109">
        <v>0</v>
      </c>
      <c r="AC1534" s="109">
        <v>0</v>
      </c>
      <c r="AD1534" s="109">
        <v>0</v>
      </c>
      <c r="AE1534" s="109">
        <v>0</v>
      </c>
      <c r="AF1534" s="109">
        <v>0</v>
      </c>
      <c r="AG1534" s="57" t="str">
        <f>_xlfn.XLOOKUP(B1534,[3]CALCULATION!$B:$B,[3]CALCULATION!$M:$M,"")</f>
        <v>Operationnel</v>
      </c>
      <c r="AH1534" s="57"/>
      <c r="AI1534" s="56" t="str" cm="1">
        <f t="array" ref="AI1534">IFERROR(_xlfn.IFS(
AK1534="MPR ISSUE","PDH",
AK1534="BSS Hardware Issue","BSS",
AK1534="Sites strategiques, MLL, Pylone, etc.","ENVTECH",
AK1534="AKTIVCO DEFAUT GE &amp; POWER Cabinet","AKTIVCO",
AK1534="AKTIVCO Coupure ENEO &amp; Baisse de tension","AKTIVCO GRID ONLY",
AK1534="Coupure ENEO &amp; Baisse de tension","IHS GRID ONLY",
AK1534="Defaut GE &amp; POWER Cabinet","IHS",
AK1534="Sharing","Partners",
AK1534="Sites strategiques &amp; DataCenter","SST &amp; DC",
AK1534="Exclu","Exclu",
AK1534="SAT","SAT",
AK1534="SPARE-ISSUE","SPARE-ISSUE",
AK1534="Fiber CAmtel","TRANS_FO_CAMTEL",
AK1534="Fiber AOF","Fiber AOF",
AK1534="Projet OCM (HUAWEI)","TRAVAUX-HUAWEI",
AK1534="Projet OCM (NOKIA)","TRAVAUX-NOKIA",
AK1534="ACCESS-ISSUE","ACCESS-ISSUE",
AK1534="Projet OCM (ZTE, NOKIA, autres projets)","TRAVAUX OCM",
AK1534="No root CAuse","No root cause",
AK1534="ODU HS","PDH",
AK1534="IP &amp; VLAN","PDH",
AK1534="Warehouse HUAWEI","SPARE-ISSUE",
AK1534="SPARE-HS","SPARE-ISSUE",
AK1534="Power Telco","BSS",AK1534="no impacts","no impacts"
),"")</f>
        <v>No root cause</v>
      </c>
      <c r="AJ1534" s="56" t="str" cm="1">
        <f t="array" ref="AJ1534">IFERROR(_xlfn.IFS(
AK1534="MPR ISSUE","TX ISSUE",
AK1534="BSS Hardware Issue","RAN ISSUE",
AK1534="Sites strategiques, MLL, Pylone, etc.","ENVTECH",
AK1534="AKTIVCO DEFAUT GE &amp; POWER Cabinet","POWER ISSUE",
AK1534="AKTIVCO Coupure ENEO &amp; Baisse de tension","POWER ISSUE",
AK1534="Coupure ENEO &amp; Baisse de tension","POWER ISSUE",
AK1534="Defaut GE &amp; POWER Cabinet","POWER ISSUE",
AK1534="Sharing","POWER ISSUE",
AK1534="Sites strategiques &amp; DataCenter","POWER ISSUE",
AK1534="Exclu","Exclu",
AK1534="SAT","TX ISSUE",
AK1534="SPARE-ISSUE","SPARE-ISSUE",
AK1534="Fiber CAmtel","TX ISSUE",
AK1534="Fiber AOF","TX ISSUE",
AK1534="Projet OCM (HUAWEI)","TRAVAUX-HUAWEI",
AK1534="Projet OCM (NOKIA)","TRAVAUX -NOKIA",
AK1534="ACCESS-ISSUE","ACCESS-ISSUE",
AK1534="Projet OCM (ZTE, NOKIA, autres projets)","TRAVAUX OCM",
AK1534="No root CAuse","No root cause",
AK1534="ODU HS","TX ISSUE",
AK1534="IP &amp; VLAN","TX ISSUE",
AK1534="Warehouse HUAWEI","SPARE-ISSUE",
AK1534="SPARE-HS","SPARE-ISSUE",
AK1534="Power Telco","RAN ISSUE",AK1534="no impacts","no impacts"
),"")</f>
        <v>No root cause</v>
      </c>
      <c r="AK1534" s="81" t="s">
        <v>5620</v>
      </c>
      <c r="AL1534" s="56" t="str" cm="1">
        <f t="array" ref="AL1534">IFERROR(_xlfn.IFS(
AK1534="MPR ISSUE","ACTIVE",
AK1534="BSS Hardware Issue","ACTIVE",
AK1534="Sites strategiques, MLL, Pylone, etc.","PASSIVE",
AK1534="AKTIVCO DEFAUT GE &amp; POWER Cabinet","PASSIVE",
AK1534="AKTIVCO Coupure ENEO &amp; Baisse de tension","PASSIVE",
AK1534="Coupure ENEO &amp; Baisse de tension","PASSIVE",
AK1534="Defaut GE &amp; POWER Cabinet","PASSIVE",
AK1534="Sharing","PASSIVE",
AK1534="Sites strategiques &amp; DataCenter","PASSIVE",
AK1534="Exclu","Exclu",
AK1534="SAT","ACTIVE",
AK1534="SPARE-ISSUE","SPARE-ISSUE",
AK1534="Fiber CAmtel","ACTIVE",
AK1534="Fiber AOF","ACTIVE",
AK1534="Projet OCM (HUAWEI)","PLANNED WORKS",
AK1534="Projet OCM (NOKIA)","PLANNED WORKS",
AK1534="ACCESS-ISSUE","ACCESS-ISSUE",
AK1534="Projet OCM (ZTE, NOKIA, autres projets)","PLANNED WORKS",
AK1534="No root CAuse","No root cause",
AK1534="ODU HS","ACTIVE",
AK1534="IP &amp; VLAN","ACTIVE",
AK1534="Warehouse HUAWEI","SPARE-ISSUE",
AK1534="SPARE-HS","SPARE-ISSUE",
AK1534="Power Telco","ACTIVE", AK1534="no impacts","no impacts"
),"")</f>
        <v>No root cause</v>
      </c>
      <c r="AM1534" s="108" t="s">
        <v>5537</v>
      </c>
      <c r="AN1534" s="117" t="s">
        <v>4812</v>
      </c>
      <c r="AP1534" s="23" t="s">
        <v>5537</v>
      </c>
      <c r="AQ1534" s="23" t="s">
        <v>5537</v>
      </c>
      <c r="AR1534" s="7"/>
      <c r="AS1534" s="6"/>
      <c r="AT1534" s="7"/>
      <c r="AU1534" s="3" t="s">
        <v>5537</v>
      </c>
      <c r="AV1534" s="24" t="s">
        <v>5537</v>
      </c>
      <c r="AW1534" s="24" t="s">
        <v>5537</v>
      </c>
      <c r="AX1534" s="24" t="s">
        <v>5537</v>
      </c>
      <c r="AY1534" s="24" t="s">
        <v>5537</v>
      </c>
      <c r="AZ1534" s="24" t="s">
        <v>5537</v>
      </c>
      <c r="BA1534" s="24" t="s">
        <v>5537</v>
      </c>
      <c r="BB1534" s="24" t="s">
        <v>5537</v>
      </c>
      <c r="BC1534" s="24" t="s">
        <v>5537</v>
      </c>
      <c r="BD1534" s="24" t="s">
        <v>5537</v>
      </c>
      <c r="BE1534" s="24" t="s">
        <v>5537</v>
      </c>
      <c r="BF1534" s="24" t="s">
        <v>5537</v>
      </c>
      <c r="BG1534" s="24" t="s">
        <v>5537</v>
      </c>
      <c r="BH1534" s="24" t="s">
        <v>5537</v>
      </c>
      <c r="BI1534" s="9" t="s">
        <v>5537</v>
      </c>
      <c r="BJ1534" s="14"/>
      <c r="BK1534" s="14" t="s">
        <v>5537</v>
      </c>
      <c r="BL1534" s="14" t="str">
        <f>_xlfn.XLOOKUP(B1534,'[4]cell downs 18042026 17h'!$B:$B,'[4]cell downs 18042026 17h'!$B:$B,"")</f>
        <v/>
      </c>
      <c r="BM1534" s="14" t="str">
        <f>_xlfn.XLOOKUP(B1534,'[5]Cells Huawei 19042026 15h'!$B:$B,'[5]Cells Huawei 19042026 15h'!$B:$B,"")</f>
        <v/>
      </c>
      <c r="BN1534" s="9" t="str">
        <f>_xlfn.XLOOKUP(B1534,'[6]cells down 19042026 9H40'!$B:$B,'[6]cells down 19042026 9H40'!$B:$B,"")</f>
        <v/>
      </c>
      <c r="BO1534" s="9" t="s">
        <v>4812</v>
      </c>
      <c r="BP1534" s="9" t="s">
        <v>594</v>
      </c>
    </row>
    <row r="1535" spans="1:68" s="9" customFormat="1" x14ac:dyDescent="0.35">
      <c r="A1535" s="1" t="s">
        <v>3225</v>
      </c>
      <c r="B1535" s="8" t="s">
        <v>3226</v>
      </c>
      <c r="C1535" s="3" t="str">
        <f>_xlfn.XLOOKUP(B1535,'[1]daily break down'!$D:$D,'[1]daily break down'!$E:$E,"")</f>
        <v>Yaounde</v>
      </c>
      <c r="D1535" s="1" t="s">
        <v>11</v>
      </c>
      <c r="E1535" s="1" t="s">
        <v>12</v>
      </c>
      <c r="F1535" s="3" t="s">
        <v>37</v>
      </c>
      <c r="G1535" s="1" t="s">
        <v>38</v>
      </c>
      <c r="H1535" s="41" t="str">
        <f>_xlfn.XLOOKUP(B1535,[2]CALCULATION!$B:$B,[2]CALCULATION!$H:$H,"")</f>
        <v>ZTE</v>
      </c>
      <c r="I1535" s="34">
        <v>0</v>
      </c>
      <c r="J1535" s="34">
        <v>0</v>
      </c>
      <c r="K1535" s="34">
        <v>0.24598140015352477</v>
      </c>
      <c r="L1535" s="34">
        <v>0</v>
      </c>
      <c r="M1535" s="34">
        <v>0</v>
      </c>
      <c r="N1535" s="34">
        <v>0</v>
      </c>
      <c r="O1535" s="34">
        <v>62.058367790704629</v>
      </c>
      <c r="P1535" s="34">
        <v>0</v>
      </c>
      <c r="Q1535" s="34">
        <v>0</v>
      </c>
      <c r="R1535" s="34">
        <v>0</v>
      </c>
      <c r="S1535" s="109">
        <v>2.2278153027825578</v>
      </c>
      <c r="T1535" s="109">
        <f>_xlfn.XLOOKUP(B1535,'[3]Nur des jours'!$B:$B,'[3]Nur des jours'!$U:$U,"")</f>
        <v>0</v>
      </c>
      <c r="U1535" s="109">
        <v>0</v>
      </c>
      <c r="V1535" s="109">
        <v>0</v>
      </c>
      <c r="W1535" s="109">
        <v>0</v>
      </c>
      <c r="X1535" s="109">
        <v>0</v>
      </c>
      <c r="Y1535" s="109">
        <v>0</v>
      </c>
      <c r="Z1535" s="109">
        <v>0</v>
      </c>
      <c r="AA1535" s="109">
        <v>0</v>
      </c>
      <c r="AB1535" s="109">
        <v>0</v>
      </c>
      <c r="AC1535" s="109">
        <v>0</v>
      </c>
      <c r="AD1535" s="109">
        <v>0</v>
      </c>
      <c r="AE1535" s="109">
        <v>0</v>
      </c>
      <c r="AF1535" s="109">
        <v>0</v>
      </c>
      <c r="AG1535" s="57" t="str">
        <f>_xlfn.XLOOKUP(B1535,[3]CALCULATION!$B:$B,[3]CALCULATION!$M:$M,"")</f>
        <v>Operationnel</v>
      </c>
      <c r="AH1535" s="57"/>
      <c r="AI1535" s="56" t="str" cm="1">
        <f t="array" ref="AI1535">IFERROR(_xlfn.IFS(
AK1535="MPR ISSUE","PDH",
AK1535="BSS Hardware Issue","BSS",
AK1535="Sites strategiques, MLL, Pylone, etc.","ENVTECH",
AK1535="AKTIVCO DEFAUT GE &amp; POWER Cabinet","AKTIVCO",
AK1535="AKTIVCO Coupure ENEO &amp; Baisse de tension","AKTIVCO GRID ONLY",
AK1535="Coupure ENEO &amp; Baisse de tension","IHS GRID ONLY",
AK1535="Defaut GE &amp; POWER Cabinet","IHS",
AK1535="Sharing","Partners",
AK1535="Sites strategiques &amp; DataCenter","SST &amp; DC",
AK1535="Exclu","Exclu",
AK1535="SAT","SAT",
AK1535="SPARE-ISSUE","SPARE-ISSUE",
AK1535="Fiber CAmtel","TRANS_FO_CAMTEL",
AK1535="Fiber AOF","Fiber AOF",
AK1535="Projet OCM (HUAWEI)","TRAVAUX-HUAWEI",
AK1535="Projet OCM (NOKIA)","TRAVAUX-NOKIA",
AK1535="ACCESS-ISSUE","ACCESS-ISSUE",
AK1535="Projet OCM (ZTE, NOKIA, autres projets)","TRAVAUX OCM",
AK1535="No root CAuse","No root cause",
AK1535="ODU HS","PDH",
AK1535="IP &amp; VLAN","PDH",
AK1535="Warehouse HUAWEI","SPARE-ISSUE",
AK1535="SPARE-HS","SPARE-ISSUE",
AK1535="Power Telco","BSS",AK1535="no impacts","no impacts"
),"")</f>
        <v>No root cause</v>
      </c>
      <c r="AJ1535" s="56" t="str" cm="1">
        <f t="array" ref="AJ1535">IFERROR(_xlfn.IFS(
AK1535="MPR ISSUE","TX ISSUE",
AK1535="BSS Hardware Issue","RAN ISSUE",
AK1535="Sites strategiques, MLL, Pylone, etc.","ENVTECH",
AK1535="AKTIVCO DEFAUT GE &amp; POWER Cabinet","POWER ISSUE",
AK1535="AKTIVCO Coupure ENEO &amp; Baisse de tension","POWER ISSUE",
AK1535="Coupure ENEO &amp; Baisse de tension","POWER ISSUE",
AK1535="Defaut GE &amp; POWER Cabinet","POWER ISSUE",
AK1535="Sharing","POWER ISSUE",
AK1535="Sites strategiques &amp; DataCenter","POWER ISSUE",
AK1535="Exclu","Exclu",
AK1535="SAT","TX ISSUE",
AK1535="SPARE-ISSUE","SPARE-ISSUE",
AK1535="Fiber CAmtel","TX ISSUE",
AK1535="Fiber AOF","TX ISSUE",
AK1535="Projet OCM (HUAWEI)","TRAVAUX-HUAWEI",
AK1535="Projet OCM (NOKIA)","TRAVAUX -NOKIA",
AK1535="ACCESS-ISSUE","ACCESS-ISSUE",
AK1535="Projet OCM (ZTE, NOKIA, autres projets)","TRAVAUX OCM",
AK1535="No root CAuse","No root cause",
AK1535="ODU HS","TX ISSUE",
AK1535="IP &amp; VLAN","TX ISSUE",
AK1535="Warehouse HUAWEI","SPARE-ISSUE",
AK1535="SPARE-HS","SPARE-ISSUE",
AK1535="Power Telco","RAN ISSUE",AK1535="no impacts","no impacts"
),"")</f>
        <v>No root cause</v>
      </c>
      <c r="AK1535" s="81" t="s">
        <v>5620</v>
      </c>
      <c r="AL1535" s="56" t="str" cm="1">
        <f t="array" ref="AL1535">IFERROR(_xlfn.IFS(
AK1535="MPR ISSUE","ACTIVE",
AK1535="BSS Hardware Issue","ACTIVE",
AK1535="Sites strategiques, MLL, Pylone, etc.","PASSIVE",
AK1535="AKTIVCO DEFAUT GE &amp; POWER Cabinet","PASSIVE",
AK1535="AKTIVCO Coupure ENEO &amp; Baisse de tension","PASSIVE",
AK1535="Coupure ENEO &amp; Baisse de tension","PASSIVE",
AK1535="Defaut GE &amp; POWER Cabinet","PASSIVE",
AK1535="Sharing","PASSIVE",
AK1535="Sites strategiques &amp; DataCenter","PASSIVE",
AK1535="Exclu","Exclu",
AK1535="SAT","ACTIVE",
AK1535="SPARE-ISSUE","SPARE-ISSUE",
AK1535="Fiber CAmtel","ACTIVE",
AK1535="Fiber AOF","ACTIVE",
AK1535="Projet OCM (HUAWEI)","PLANNED WORKS",
AK1535="Projet OCM (NOKIA)","PLANNED WORKS",
AK1535="ACCESS-ISSUE","ACCESS-ISSUE",
AK1535="Projet OCM (ZTE, NOKIA, autres projets)","PLANNED WORKS",
AK1535="No root CAuse","No root cause",
AK1535="ODU HS","ACTIVE",
AK1535="IP &amp; VLAN","ACTIVE",
AK1535="Warehouse HUAWEI","SPARE-ISSUE",
AK1535="SPARE-HS","SPARE-ISSUE",
AK1535="Power Telco","ACTIVE", AK1535="no impacts","no impacts"
),"")</f>
        <v>No root cause</v>
      </c>
      <c r="AM1535" s="108" t="s">
        <v>5537</v>
      </c>
      <c r="AN1535" s="117" t="s">
        <v>3226</v>
      </c>
      <c r="AP1535" s="23" t="s">
        <v>5537</v>
      </c>
      <c r="AQ1535" s="23" t="s">
        <v>5537</v>
      </c>
      <c r="AR1535" s="7"/>
      <c r="AS1535" s="6"/>
      <c r="AT1535" s="7"/>
      <c r="AU1535" s="3" t="s">
        <v>5537</v>
      </c>
      <c r="AV1535" s="24" t="s">
        <v>5537</v>
      </c>
      <c r="AW1535" s="24" t="s">
        <v>5537</v>
      </c>
      <c r="AX1535" s="24" t="s">
        <v>5537</v>
      </c>
      <c r="AY1535" s="24" t="s">
        <v>5537</v>
      </c>
      <c r="AZ1535" s="24" t="s">
        <v>5537</v>
      </c>
      <c r="BA1535" s="24" t="s">
        <v>5537</v>
      </c>
      <c r="BB1535" s="24" t="s">
        <v>5537</v>
      </c>
      <c r="BC1535" s="24" t="s">
        <v>5537</v>
      </c>
      <c r="BD1535" s="24" t="s">
        <v>5537</v>
      </c>
      <c r="BE1535" s="24" t="s">
        <v>5537</v>
      </c>
      <c r="BF1535" s="24" t="s">
        <v>5537</v>
      </c>
      <c r="BG1535" s="24" t="s">
        <v>5537</v>
      </c>
      <c r="BH1535" s="24" t="s">
        <v>5537</v>
      </c>
      <c r="BI1535" s="9" t="s">
        <v>5537</v>
      </c>
      <c r="BJ1535" s="14"/>
      <c r="BK1535" s="14" t="s">
        <v>5537</v>
      </c>
      <c r="BL1535" s="14" t="str">
        <f>_xlfn.XLOOKUP(B1535,'[4]cell downs 18042026 17h'!$B:$B,'[4]cell downs 18042026 17h'!$B:$B,"")</f>
        <v/>
      </c>
      <c r="BM1535" s="14" t="str">
        <f>_xlfn.XLOOKUP(B1535,'[5]Cells Huawei 19042026 15h'!$B:$B,'[5]Cells Huawei 19042026 15h'!$B:$B,"")</f>
        <v/>
      </c>
      <c r="BN1535" s="9" t="str">
        <f>_xlfn.XLOOKUP(B1535,'[6]cells down 19042026 9H40'!$B:$B,'[6]cells down 19042026 9H40'!$B:$B,"")</f>
        <v/>
      </c>
      <c r="BO1535" s="9" t="s">
        <v>3226</v>
      </c>
      <c r="BP1535" s="9" t="s">
        <v>12</v>
      </c>
    </row>
    <row r="1536" spans="1:68" s="9" customFormat="1" x14ac:dyDescent="0.35">
      <c r="A1536" s="1" t="s">
        <v>2149</v>
      </c>
      <c r="B1536" s="8" t="s">
        <v>2150</v>
      </c>
      <c r="C1536" s="3" t="str">
        <f>_xlfn.XLOOKUP(B1536,'[1]daily break down'!$D:$D,'[1]daily break down'!$E:$E,"")</f>
        <v>CENTRE</v>
      </c>
      <c r="D1536" s="1" t="s">
        <v>11</v>
      </c>
      <c r="E1536" s="1" t="s">
        <v>12</v>
      </c>
      <c r="F1536" s="3" t="s">
        <v>226</v>
      </c>
      <c r="G1536" s="1" t="s">
        <v>489</v>
      </c>
      <c r="H1536" s="41" t="str">
        <f>_xlfn.XLOOKUP(B1536,[2]CALCULATION!$B:$B,[2]CALCULATION!$H:$H,"")</f>
        <v>ZTE</v>
      </c>
      <c r="I1536" s="34">
        <v>0</v>
      </c>
      <c r="J1536" s="34">
        <v>0</v>
      </c>
      <c r="K1536" s="34">
        <v>0</v>
      </c>
      <c r="L1536" s="34">
        <v>0</v>
      </c>
      <c r="M1536" s="34">
        <v>0</v>
      </c>
      <c r="N1536" s="34">
        <v>0</v>
      </c>
      <c r="O1536" s="34">
        <v>0</v>
      </c>
      <c r="P1536" s="34">
        <v>0</v>
      </c>
      <c r="Q1536" s="34">
        <v>0</v>
      </c>
      <c r="R1536" s="34">
        <v>0</v>
      </c>
      <c r="S1536" s="109">
        <v>0</v>
      </c>
      <c r="T1536" s="109">
        <f>_xlfn.XLOOKUP(B1536,'[3]Nur des jours'!$B:$B,'[3]Nur des jours'!$U:$U,"")</f>
        <v>0</v>
      </c>
      <c r="U1536" s="109">
        <v>0</v>
      </c>
      <c r="V1536" s="109">
        <v>0</v>
      </c>
      <c r="W1536" s="109">
        <v>0</v>
      </c>
      <c r="X1536" s="109">
        <v>0</v>
      </c>
      <c r="Y1536" s="109">
        <v>0</v>
      </c>
      <c r="Z1536" s="109">
        <v>0</v>
      </c>
      <c r="AA1536" s="109">
        <v>0</v>
      </c>
      <c r="AB1536" s="109">
        <v>0</v>
      </c>
      <c r="AC1536" s="109">
        <v>0</v>
      </c>
      <c r="AD1536" s="109">
        <v>0</v>
      </c>
      <c r="AE1536" s="109">
        <v>0</v>
      </c>
      <c r="AF1536" s="109">
        <v>0</v>
      </c>
      <c r="AG1536" s="57" t="str">
        <f>_xlfn.XLOOKUP(B1536,[3]CALCULATION!$B:$B,[3]CALCULATION!$M:$M,"")</f>
        <v>Operationnel</v>
      </c>
      <c r="AH1536" s="57"/>
      <c r="AI1536" s="56" t="str" cm="1">
        <f t="array" ref="AI1536">IFERROR(_xlfn.IFS(
AK1536="MPR ISSUE","PDH",
AK1536="BSS Hardware Issue","BSS",
AK1536="Sites strategiques, MLL, Pylone, etc.","ENVTECH",
AK1536="AKTIVCO DEFAUT GE &amp; POWER Cabinet","AKTIVCO",
AK1536="AKTIVCO Coupure ENEO &amp; Baisse de tension","AKTIVCO GRID ONLY",
AK1536="Coupure ENEO &amp; Baisse de tension","IHS GRID ONLY",
AK1536="Defaut GE &amp; POWER Cabinet","IHS",
AK1536="Sharing","Partners",
AK1536="Sites strategiques &amp; DataCenter","SST &amp; DC",
AK1536="Exclu","Exclu",
AK1536="SAT","SAT",
AK1536="SPARE-ISSUE","SPARE-ISSUE",
AK1536="Fiber CAmtel","TRANS_FO_CAMTEL",
AK1536="Fiber AOF","Fiber AOF",
AK1536="Projet OCM (HUAWEI)","TRAVAUX-HUAWEI",
AK1536="Projet OCM (NOKIA)","TRAVAUX-NOKIA",
AK1536="ACCESS-ISSUE","ACCESS-ISSUE",
AK1536="Projet OCM (ZTE, NOKIA, autres projets)","TRAVAUX OCM",
AK1536="No root CAuse","No root cause",
AK1536="ODU HS","PDH",
AK1536="IP &amp; VLAN","PDH",
AK1536="Warehouse HUAWEI","SPARE-ISSUE",
AK1536="SPARE-HS","SPARE-ISSUE",
AK1536="Power Telco","BSS",AK1536="no impacts","no impacts"
),"")</f>
        <v>No root cause</v>
      </c>
      <c r="AJ1536" s="56" t="str" cm="1">
        <f t="array" ref="AJ1536">IFERROR(_xlfn.IFS(
AK1536="MPR ISSUE","TX ISSUE",
AK1536="BSS Hardware Issue","RAN ISSUE",
AK1536="Sites strategiques, MLL, Pylone, etc.","ENVTECH",
AK1536="AKTIVCO DEFAUT GE &amp; POWER Cabinet","POWER ISSUE",
AK1536="AKTIVCO Coupure ENEO &amp; Baisse de tension","POWER ISSUE",
AK1536="Coupure ENEO &amp; Baisse de tension","POWER ISSUE",
AK1536="Defaut GE &amp; POWER Cabinet","POWER ISSUE",
AK1536="Sharing","POWER ISSUE",
AK1536="Sites strategiques &amp; DataCenter","POWER ISSUE",
AK1536="Exclu","Exclu",
AK1536="SAT","TX ISSUE",
AK1536="SPARE-ISSUE","SPARE-ISSUE",
AK1536="Fiber CAmtel","TX ISSUE",
AK1536="Fiber AOF","TX ISSUE",
AK1536="Projet OCM (HUAWEI)","TRAVAUX-HUAWEI",
AK1536="Projet OCM (NOKIA)","TRAVAUX -NOKIA",
AK1536="ACCESS-ISSUE","ACCESS-ISSUE",
AK1536="Projet OCM (ZTE, NOKIA, autres projets)","TRAVAUX OCM",
AK1536="No root CAuse","No root cause",
AK1536="ODU HS","TX ISSUE",
AK1536="IP &amp; VLAN","TX ISSUE",
AK1536="Warehouse HUAWEI","SPARE-ISSUE",
AK1536="SPARE-HS","SPARE-ISSUE",
AK1536="Power Telco","RAN ISSUE",AK1536="no impacts","no impacts"
),"")</f>
        <v>No root cause</v>
      </c>
      <c r="AK1536" s="81" t="s">
        <v>5620</v>
      </c>
      <c r="AL1536" s="56" t="str" cm="1">
        <f t="array" ref="AL1536">IFERROR(_xlfn.IFS(
AK1536="MPR ISSUE","ACTIVE",
AK1536="BSS Hardware Issue","ACTIVE",
AK1536="Sites strategiques, MLL, Pylone, etc.","PASSIVE",
AK1536="AKTIVCO DEFAUT GE &amp; POWER Cabinet","PASSIVE",
AK1536="AKTIVCO Coupure ENEO &amp; Baisse de tension","PASSIVE",
AK1536="Coupure ENEO &amp; Baisse de tension","PASSIVE",
AK1536="Defaut GE &amp; POWER Cabinet","PASSIVE",
AK1536="Sharing","PASSIVE",
AK1536="Sites strategiques &amp; DataCenter","PASSIVE",
AK1536="Exclu","Exclu",
AK1536="SAT","ACTIVE",
AK1536="SPARE-ISSUE","SPARE-ISSUE",
AK1536="Fiber CAmtel","ACTIVE",
AK1536="Fiber AOF","ACTIVE",
AK1536="Projet OCM (HUAWEI)","PLANNED WORKS",
AK1536="Projet OCM (NOKIA)","PLANNED WORKS",
AK1536="ACCESS-ISSUE","ACCESS-ISSUE",
AK1536="Projet OCM (ZTE, NOKIA, autres projets)","PLANNED WORKS",
AK1536="No root CAuse","No root cause",
AK1536="ODU HS","ACTIVE",
AK1536="IP &amp; VLAN","ACTIVE",
AK1536="Warehouse HUAWEI","SPARE-ISSUE",
AK1536="SPARE-HS","SPARE-ISSUE",
AK1536="Power Telco","ACTIVE", AK1536="no impacts","no impacts"
),"")</f>
        <v>No root cause</v>
      </c>
      <c r="AM1536" s="108" t="s">
        <v>5537</v>
      </c>
      <c r="AN1536" s="117" t="s">
        <v>2150</v>
      </c>
      <c r="AP1536" s="23" t="s">
        <v>5537</v>
      </c>
      <c r="AQ1536" s="23" t="s">
        <v>5537</v>
      </c>
      <c r="AR1536" s="7"/>
      <c r="AS1536" s="6"/>
      <c r="AT1536" s="7"/>
      <c r="AU1536" s="3" t="s">
        <v>5537</v>
      </c>
      <c r="AV1536" s="24" t="s">
        <v>5537</v>
      </c>
      <c r="AW1536" s="24" t="s">
        <v>5537</v>
      </c>
      <c r="AX1536" s="24" t="s">
        <v>5537</v>
      </c>
      <c r="AY1536" s="24" t="s">
        <v>5537</v>
      </c>
      <c r="AZ1536" s="24" t="s">
        <v>5537</v>
      </c>
      <c r="BA1536" s="24" t="s">
        <v>5537</v>
      </c>
      <c r="BB1536" s="24" t="s">
        <v>5537</v>
      </c>
      <c r="BC1536" s="24" t="s">
        <v>5537</v>
      </c>
      <c r="BD1536" s="24" t="s">
        <v>5537</v>
      </c>
      <c r="BE1536" s="24" t="s">
        <v>5537</v>
      </c>
      <c r="BF1536" s="24" t="s">
        <v>5537</v>
      </c>
      <c r="BG1536" s="24" t="s">
        <v>5537</v>
      </c>
      <c r="BH1536" s="24" t="s">
        <v>5537</v>
      </c>
      <c r="BI1536" s="9" t="s">
        <v>5537</v>
      </c>
      <c r="BJ1536" s="14"/>
      <c r="BK1536" s="14" t="s">
        <v>5537</v>
      </c>
      <c r="BL1536" s="14" t="str">
        <f>_xlfn.XLOOKUP(B1536,'[4]cell downs 18042026 17h'!$B:$B,'[4]cell downs 18042026 17h'!$B:$B,"")</f>
        <v/>
      </c>
      <c r="BM1536" s="14" t="str">
        <f>_xlfn.XLOOKUP(B1536,'[5]Cells Huawei 19042026 15h'!$B:$B,'[5]Cells Huawei 19042026 15h'!$B:$B,"")</f>
        <v/>
      </c>
      <c r="BN1536" s="9" t="str">
        <f>_xlfn.XLOOKUP(B1536,'[6]cells down 19042026 9H40'!$B:$B,'[6]cells down 19042026 9H40'!$B:$B,"")</f>
        <v/>
      </c>
      <c r="BO1536" s="9" t="s">
        <v>2150</v>
      </c>
      <c r="BP1536" s="9" t="s">
        <v>594</v>
      </c>
    </row>
    <row r="1537" spans="1:68" s="9" customFormat="1" x14ac:dyDescent="0.35">
      <c r="A1537" s="1" t="s">
        <v>4316</v>
      </c>
      <c r="B1537" s="8" t="s">
        <v>4317</v>
      </c>
      <c r="C1537" s="3" t="str">
        <f>_xlfn.XLOOKUP(B1537,'[1]daily break down'!$D:$D,'[1]daily break down'!$E:$E,"")</f>
        <v>Yaounde</v>
      </c>
      <c r="D1537" s="1" t="s">
        <v>11</v>
      </c>
      <c r="E1537" s="1" t="s">
        <v>12</v>
      </c>
      <c r="F1537" s="3" t="s">
        <v>37</v>
      </c>
      <c r="G1537" s="1" t="s">
        <v>38</v>
      </c>
      <c r="H1537" s="41" t="str">
        <f>_xlfn.XLOOKUP(B1537,[2]CALCULATION!$B:$B,[2]CALCULATION!$H:$H,"")</f>
        <v>ZTE</v>
      </c>
      <c r="I1537" s="34">
        <v>0.35479321296795668</v>
      </c>
      <c r="J1537" s="34">
        <v>0.1385963936044835</v>
      </c>
      <c r="K1537" s="34">
        <v>0</v>
      </c>
      <c r="L1537" s="34">
        <v>0</v>
      </c>
      <c r="M1537" s="34">
        <v>0</v>
      </c>
      <c r="N1537" s="34">
        <v>0</v>
      </c>
      <c r="O1537" s="34">
        <v>0</v>
      </c>
      <c r="P1537" s="34">
        <v>0</v>
      </c>
      <c r="Q1537" s="34">
        <v>3.2071216181124482</v>
      </c>
      <c r="R1537" s="34">
        <v>0</v>
      </c>
      <c r="S1537" s="109">
        <v>0.80268553475272031</v>
      </c>
      <c r="T1537" s="109">
        <f>_xlfn.XLOOKUP(B1537,'[3]Nur des jours'!$B:$B,'[3]Nur des jours'!$U:$U,"")</f>
        <v>0</v>
      </c>
      <c r="U1537" s="109">
        <v>0.35687991713109229</v>
      </c>
      <c r="V1537" s="109">
        <v>0</v>
      </c>
      <c r="W1537" s="109">
        <v>0</v>
      </c>
      <c r="X1537" s="109">
        <v>0</v>
      </c>
      <c r="Y1537" s="109">
        <v>0</v>
      </c>
      <c r="Z1537" s="109">
        <v>0</v>
      </c>
      <c r="AA1537" s="109">
        <v>0</v>
      </c>
      <c r="AB1537" s="109">
        <v>0</v>
      </c>
      <c r="AC1537" s="109">
        <v>0</v>
      </c>
      <c r="AD1537" s="109">
        <v>0</v>
      </c>
      <c r="AE1537" s="109">
        <v>0</v>
      </c>
      <c r="AF1537" s="109">
        <v>0</v>
      </c>
      <c r="AG1537" s="57" t="str">
        <f>_xlfn.XLOOKUP(B1537,[3]CALCULATION!$B:$B,[3]CALCULATION!$M:$M,"")</f>
        <v>Operationnel</v>
      </c>
      <c r="AH1537" s="57"/>
      <c r="AI1537" s="56" t="str" cm="1">
        <f t="array" ref="AI1537">IFERROR(_xlfn.IFS(
AK1537="MPR ISSUE","PDH",
AK1537="BSS Hardware Issue","BSS",
AK1537="Sites strategiques, MLL, Pylone, etc.","ENVTECH",
AK1537="AKTIVCO DEFAUT GE &amp; POWER Cabinet","AKTIVCO",
AK1537="AKTIVCO Coupure ENEO &amp; Baisse de tension","AKTIVCO GRID ONLY",
AK1537="Coupure ENEO &amp; Baisse de tension","IHS GRID ONLY",
AK1537="Defaut GE &amp; POWER Cabinet","IHS",
AK1537="Sharing","Partners",
AK1537="Sites strategiques &amp; DataCenter","SST &amp; DC",
AK1537="Exclu","Exclu",
AK1537="SAT","SAT",
AK1537="SPARE-ISSUE","SPARE-ISSUE",
AK1537="Fiber CAmtel","TRANS_FO_CAMTEL",
AK1537="Fiber AOF","Fiber AOF",
AK1537="Projet OCM (HUAWEI)","TRAVAUX-HUAWEI",
AK1537="Projet OCM (NOKIA)","TRAVAUX-NOKIA",
AK1537="ACCESS-ISSUE","ACCESS-ISSUE",
AK1537="Projet OCM (ZTE, NOKIA, autres projets)","TRAVAUX OCM",
AK1537="No root CAuse","No root cause",
AK1537="ODU HS","PDH",
AK1537="IP &amp; VLAN","PDH",
AK1537="Warehouse HUAWEI","SPARE-ISSUE",
AK1537="SPARE-HS","SPARE-ISSUE",
AK1537="Power Telco","BSS",AK1537="no impacts","no impacts"
),"")</f>
        <v>No root cause</v>
      </c>
      <c r="AJ1537" s="56" t="str" cm="1">
        <f t="array" ref="AJ1537">IFERROR(_xlfn.IFS(
AK1537="MPR ISSUE","TX ISSUE",
AK1537="BSS Hardware Issue","RAN ISSUE",
AK1537="Sites strategiques, MLL, Pylone, etc.","ENVTECH",
AK1537="AKTIVCO DEFAUT GE &amp; POWER Cabinet","POWER ISSUE",
AK1537="AKTIVCO Coupure ENEO &amp; Baisse de tension","POWER ISSUE",
AK1537="Coupure ENEO &amp; Baisse de tension","POWER ISSUE",
AK1537="Defaut GE &amp; POWER Cabinet","POWER ISSUE",
AK1537="Sharing","POWER ISSUE",
AK1537="Sites strategiques &amp; DataCenter","POWER ISSUE",
AK1537="Exclu","Exclu",
AK1537="SAT","TX ISSUE",
AK1537="SPARE-ISSUE","SPARE-ISSUE",
AK1537="Fiber CAmtel","TX ISSUE",
AK1537="Fiber AOF","TX ISSUE",
AK1537="Projet OCM (HUAWEI)","TRAVAUX-HUAWEI",
AK1537="Projet OCM (NOKIA)","TRAVAUX -NOKIA",
AK1537="ACCESS-ISSUE","ACCESS-ISSUE",
AK1537="Projet OCM (ZTE, NOKIA, autres projets)","TRAVAUX OCM",
AK1537="No root CAuse","No root cause",
AK1537="ODU HS","TX ISSUE",
AK1537="IP &amp; VLAN","TX ISSUE",
AK1537="Warehouse HUAWEI","SPARE-ISSUE",
AK1537="SPARE-HS","SPARE-ISSUE",
AK1537="Power Telco","RAN ISSUE",AK1537="no impacts","no impacts"
),"")</f>
        <v>No root cause</v>
      </c>
      <c r="AK1537" s="81" t="s">
        <v>5620</v>
      </c>
      <c r="AL1537" s="56" t="str" cm="1">
        <f t="array" ref="AL1537">IFERROR(_xlfn.IFS(
AK1537="MPR ISSUE","ACTIVE",
AK1537="BSS Hardware Issue","ACTIVE",
AK1537="Sites strategiques, MLL, Pylone, etc.","PASSIVE",
AK1537="AKTIVCO DEFAUT GE &amp; POWER Cabinet","PASSIVE",
AK1537="AKTIVCO Coupure ENEO &amp; Baisse de tension","PASSIVE",
AK1537="Coupure ENEO &amp; Baisse de tension","PASSIVE",
AK1537="Defaut GE &amp; POWER Cabinet","PASSIVE",
AK1537="Sharing","PASSIVE",
AK1537="Sites strategiques &amp; DataCenter","PASSIVE",
AK1537="Exclu","Exclu",
AK1537="SAT","ACTIVE",
AK1537="SPARE-ISSUE","SPARE-ISSUE",
AK1537="Fiber CAmtel","ACTIVE",
AK1537="Fiber AOF","ACTIVE",
AK1537="Projet OCM (HUAWEI)","PLANNED WORKS",
AK1537="Projet OCM (NOKIA)","PLANNED WORKS",
AK1537="ACCESS-ISSUE","ACCESS-ISSUE",
AK1537="Projet OCM (ZTE, NOKIA, autres projets)","PLANNED WORKS",
AK1537="No root CAuse","No root cause",
AK1537="ODU HS","ACTIVE",
AK1537="IP &amp; VLAN","ACTIVE",
AK1537="Warehouse HUAWEI","SPARE-ISSUE",
AK1537="SPARE-HS","SPARE-ISSUE",
AK1537="Power Telco","ACTIVE", AK1537="no impacts","no impacts"
),"")</f>
        <v>No root cause</v>
      </c>
      <c r="AM1537" s="108" t="s">
        <v>5537</v>
      </c>
      <c r="AN1537" s="117" t="s">
        <v>4317</v>
      </c>
      <c r="AP1537" s="23" t="s">
        <v>5537</v>
      </c>
      <c r="AQ1537" s="23" t="s">
        <v>5537</v>
      </c>
      <c r="AR1537" s="7"/>
      <c r="AS1537" s="6"/>
      <c r="AT1537" s="7"/>
      <c r="AU1537" s="3" t="s">
        <v>5537</v>
      </c>
      <c r="AV1537" s="24" t="s">
        <v>5537</v>
      </c>
      <c r="AW1537" s="24" t="s">
        <v>5537</v>
      </c>
      <c r="AX1537" s="24" t="s">
        <v>5537</v>
      </c>
      <c r="AY1537" s="24" t="s">
        <v>5537</v>
      </c>
      <c r="AZ1537" s="24" t="s">
        <v>5537</v>
      </c>
      <c r="BA1537" s="24" t="s">
        <v>5537</v>
      </c>
      <c r="BB1537" s="24" t="s">
        <v>5537</v>
      </c>
      <c r="BC1537" s="24" t="s">
        <v>5537</v>
      </c>
      <c r="BD1537" s="24" t="s">
        <v>5537</v>
      </c>
      <c r="BE1537" s="24" t="s">
        <v>5537</v>
      </c>
      <c r="BF1537" s="24" t="s">
        <v>5537</v>
      </c>
      <c r="BG1537" s="24" t="s">
        <v>5537</v>
      </c>
      <c r="BH1537" s="24" t="s">
        <v>5537</v>
      </c>
      <c r="BI1537" s="9" t="s">
        <v>5537</v>
      </c>
      <c r="BJ1537" s="14"/>
      <c r="BK1537" s="14" t="s">
        <v>5537</v>
      </c>
      <c r="BL1537" s="14" t="str">
        <f>_xlfn.XLOOKUP(B1537,'[4]cell downs 18042026 17h'!$B:$B,'[4]cell downs 18042026 17h'!$B:$B,"")</f>
        <v/>
      </c>
      <c r="BM1537" s="14" t="str">
        <f>_xlfn.XLOOKUP(B1537,'[5]Cells Huawei 19042026 15h'!$B:$B,'[5]Cells Huawei 19042026 15h'!$B:$B,"")</f>
        <v/>
      </c>
      <c r="BN1537" s="9" t="str">
        <f>_xlfn.XLOOKUP(B1537,'[6]cells down 19042026 9H40'!$B:$B,'[6]cells down 19042026 9H40'!$B:$B,"")</f>
        <v/>
      </c>
      <c r="BO1537" s="9" t="s">
        <v>4317</v>
      </c>
      <c r="BP1537" s="9" t="s">
        <v>12</v>
      </c>
    </row>
    <row r="1538" spans="1:68" s="9" customFormat="1" x14ac:dyDescent="0.35">
      <c r="A1538" s="1" t="s">
        <v>3305</v>
      </c>
      <c r="B1538" s="8" t="s">
        <v>3306</v>
      </c>
      <c r="C1538" s="3" t="str">
        <f>_xlfn.XLOOKUP(B1538,'[1]daily break down'!$D:$D,'[1]daily break down'!$E:$E,"")</f>
        <v>CENTRE</v>
      </c>
      <c r="D1538" s="1" t="s">
        <v>11</v>
      </c>
      <c r="E1538" s="1" t="s">
        <v>12</v>
      </c>
      <c r="F1538" s="3" t="s">
        <v>226</v>
      </c>
      <c r="G1538" s="1" t="s">
        <v>2236</v>
      </c>
      <c r="H1538" s="41" t="str">
        <f>_xlfn.XLOOKUP(B1538,[2]CALCULATION!$B:$B,[2]CALCULATION!$H:$H,"")</f>
        <v>ZTE</v>
      </c>
      <c r="I1538" s="34">
        <v>2.6928114646737038</v>
      </c>
      <c r="J1538" s="34">
        <v>0</v>
      </c>
      <c r="K1538" s="34">
        <v>0</v>
      </c>
      <c r="L1538" s="34">
        <v>0.53253760347912427</v>
      </c>
      <c r="M1538" s="34">
        <v>0</v>
      </c>
      <c r="N1538" s="34">
        <v>0</v>
      </c>
      <c r="O1538" s="34">
        <v>0</v>
      </c>
      <c r="P1538" s="34">
        <v>8.6845290698893322E-17</v>
      </c>
      <c r="Q1538" s="34">
        <v>0</v>
      </c>
      <c r="R1538" s="34">
        <v>0</v>
      </c>
      <c r="S1538" s="109">
        <v>0</v>
      </c>
      <c r="T1538" s="109">
        <f>_xlfn.XLOOKUP(B1538,'[3]Nur des jours'!$B:$B,'[3]Nur des jours'!$U:$U,"")</f>
        <v>0</v>
      </c>
      <c r="U1538" s="109">
        <v>0</v>
      </c>
      <c r="V1538" s="109">
        <v>0</v>
      </c>
      <c r="W1538" s="109">
        <v>0</v>
      </c>
      <c r="X1538" s="109">
        <v>0</v>
      </c>
      <c r="Y1538" s="109">
        <v>0</v>
      </c>
      <c r="Z1538" s="109">
        <v>0</v>
      </c>
      <c r="AA1538" s="109">
        <v>0</v>
      </c>
      <c r="AB1538" s="109">
        <v>0</v>
      </c>
      <c r="AC1538" s="109">
        <v>0</v>
      </c>
      <c r="AD1538" s="109">
        <v>0</v>
      </c>
      <c r="AE1538" s="109">
        <v>0</v>
      </c>
      <c r="AF1538" s="109">
        <v>0</v>
      </c>
      <c r="AG1538" s="57" t="str">
        <f>_xlfn.XLOOKUP(B1538,[3]CALCULATION!$B:$B,[3]CALCULATION!$M:$M,"")</f>
        <v>Operationnel</v>
      </c>
      <c r="AH1538" s="57"/>
      <c r="AI1538" s="56" t="str" cm="1">
        <f t="array" ref="AI1538">IFERROR(_xlfn.IFS(
AK1538="MPR ISSUE","PDH",
AK1538="BSS Hardware Issue","BSS",
AK1538="Sites strategiques, MLL, Pylone, etc.","ENVTECH",
AK1538="AKTIVCO DEFAUT GE &amp; POWER Cabinet","AKTIVCO",
AK1538="AKTIVCO Coupure ENEO &amp; Baisse de tension","AKTIVCO GRID ONLY",
AK1538="Coupure ENEO &amp; Baisse de tension","IHS GRID ONLY",
AK1538="Defaut GE &amp; POWER Cabinet","IHS",
AK1538="Sharing","Partners",
AK1538="Sites strategiques &amp; DataCenter","SST &amp; DC",
AK1538="Exclu","Exclu",
AK1538="SAT","SAT",
AK1538="SPARE-ISSUE","SPARE-ISSUE",
AK1538="Fiber CAmtel","TRANS_FO_CAMTEL",
AK1538="Fiber AOF","Fiber AOF",
AK1538="Projet OCM (HUAWEI)","TRAVAUX-HUAWEI",
AK1538="Projet OCM (NOKIA)","TRAVAUX-NOKIA",
AK1538="ACCESS-ISSUE","ACCESS-ISSUE",
AK1538="Projet OCM (ZTE, NOKIA, autres projets)","TRAVAUX OCM",
AK1538="No root CAuse","No root cause",
AK1538="ODU HS","PDH",
AK1538="IP &amp; VLAN","PDH",
AK1538="Warehouse HUAWEI","SPARE-ISSUE",
AK1538="SPARE-HS","SPARE-ISSUE",
AK1538="Power Telco","BSS",AK1538="no impacts","no impacts"
),"")</f>
        <v>No root cause</v>
      </c>
      <c r="AJ1538" s="56" t="str" cm="1">
        <f t="array" ref="AJ1538">IFERROR(_xlfn.IFS(
AK1538="MPR ISSUE","TX ISSUE",
AK1538="BSS Hardware Issue","RAN ISSUE",
AK1538="Sites strategiques, MLL, Pylone, etc.","ENVTECH",
AK1538="AKTIVCO DEFAUT GE &amp; POWER Cabinet","POWER ISSUE",
AK1538="AKTIVCO Coupure ENEO &amp; Baisse de tension","POWER ISSUE",
AK1538="Coupure ENEO &amp; Baisse de tension","POWER ISSUE",
AK1538="Defaut GE &amp; POWER Cabinet","POWER ISSUE",
AK1538="Sharing","POWER ISSUE",
AK1538="Sites strategiques &amp; DataCenter","POWER ISSUE",
AK1538="Exclu","Exclu",
AK1538="SAT","TX ISSUE",
AK1538="SPARE-ISSUE","SPARE-ISSUE",
AK1538="Fiber CAmtel","TX ISSUE",
AK1538="Fiber AOF","TX ISSUE",
AK1538="Projet OCM (HUAWEI)","TRAVAUX-HUAWEI",
AK1538="Projet OCM (NOKIA)","TRAVAUX -NOKIA",
AK1538="ACCESS-ISSUE","ACCESS-ISSUE",
AK1538="Projet OCM (ZTE, NOKIA, autres projets)","TRAVAUX OCM",
AK1538="No root CAuse","No root cause",
AK1538="ODU HS","TX ISSUE",
AK1538="IP &amp; VLAN","TX ISSUE",
AK1538="Warehouse HUAWEI","SPARE-ISSUE",
AK1538="SPARE-HS","SPARE-ISSUE",
AK1538="Power Telco","RAN ISSUE",AK1538="no impacts","no impacts"
),"")</f>
        <v>No root cause</v>
      </c>
      <c r="AK1538" s="81" t="s">
        <v>5620</v>
      </c>
      <c r="AL1538" s="56" t="str" cm="1">
        <f t="array" ref="AL1538">IFERROR(_xlfn.IFS(
AK1538="MPR ISSUE","ACTIVE",
AK1538="BSS Hardware Issue","ACTIVE",
AK1538="Sites strategiques, MLL, Pylone, etc.","PASSIVE",
AK1538="AKTIVCO DEFAUT GE &amp; POWER Cabinet","PASSIVE",
AK1538="AKTIVCO Coupure ENEO &amp; Baisse de tension","PASSIVE",
AK1538="Coupure ENEO &amp; Baisse de tension","PASSIVE",
AK1538="Defaut GE &amp; POWER Cabinet","PASSIVE",
AK1538="Sharing","PASSIVE",
AK1538="Sites strategiques &amp; DataCenter","PASSIVE",
AK1538="Exclu","Exclu",
AK1538="SAT","ACTIVE",
AK1538="SPARE-ISSUE","SPARE-ISSUE",
AK1538="Fiber CAmtel","ACTIVE",
AK1538="Fiber AOF","ACTIVE",
AK1538="Projet OCM (HUAWEI)","PLANNED WORKS",
AK1538="Projet OCM (NOKIA)","PLANNED WORKS",
AK1538="ACCESS-ISSUE","ACCESS-ISSUE",
AK1538="Projet OCM (ZTE, NOKIA, autres projets)","PLANNED WORKS",
AK1538="No root CAuse","No root cause",
AK1538="ODU HS","ACTIVE",
AK1538="IP &amp; VLAN","ACTIVE",
AK1538="Warehouse HUAWEI","SPARE-ISSUE",
AK1538="SPARE-HS","SPARE-ISSUE",
AK1538="Power Telco","ACTIVE", AK1538="no impacts","no impacts"
),"")</f>
        <v>No root cause</v>
      </c>
      <c r="AM1538" s="108" t="s">
        <v>5537</v>
      </c>
      <c r="AN1538" s="117" t="s">
        <v>3306</v>
      </c>
      <c r="AP1538" s="23" t="s">
        <v>5537</v>
      </c>
      <c r="AQ1538" s="23" t="s">
        <v>5537</v>
      </c>
      <c r="AR1538" s="7"/>
      <c r="AS1538" s="6"/>
      <c r="AT1538" s="7"/>
      <c r="AU1538" s="3" t="s">
        <v>5537</v>
      </c>
      <c r="AV1538" s="24" t="s">
        <v>5537</v>
      </c>
      <c r="AW1538" s="24" t="s">
        <v>5537</v>
      </c>
      <c r="AX1538" s="24" t="s">
        <v>5537</v>
      </c>
      <c r="AY1538" s="24" t="s">
        <v>5537</v>
      </c>
      <c r="AZ1538" s="24" t="s">
        <v>5537</v>
      </c>
      <c r="BA1538" s="24" t="s">
        <v>5537</v>
      </c>
      <c r="BB1538" s="24" t="s">
        <v>5537</v>
      </c>
      <c r="BC1538" s="24" t="s">
        <v>5537</v>
      </c>
      <c r="BD1538" s="24" t="s">
        <v>5537</v>
      </c>
      <c r="BE1538" s="24" t="s">
        <v>5537</v>
      </c>
      <c r="BF1538" s="24" t="s">
        <v>5537</v>
      </c>
      <c r="BG1538" s="24" t="s">
        <v>5537</v>
      </c>
      <c r="BH1538" s="24" t="s">
        <v>5537</v>
      </c>
      <c r="BI1538" s="9" t="s">
        <v>5537</v>
      </c>
      <c r="BJ1538" s="14"/>
      <c r="BK1538" s="14" t="s">
        <v>5537</v>
      </c>
      <c r="BL1538" s="14" t="str">
        <f>_xlfn.XLOOKUP(B1538,'[4]cell downs 18042026 17h'!$B:$B,'[4]cell downs 18042026 17h'!$B:$B,"")</f>
        <v/>
      </c>
      <c r="BM1538" s="14" t="str">
        <f>_xlfn.XLOOKUP(B1538,'[5]Cells Huawei 19042026 15h'!$B:$B,'[5]Cells Huawei 19042026 15h'!$B:$B,"")</f>
        <v/>
      </c>
      <c r="BN1538" s="9" t="str">
        <f>_xlfn.XLOOKUP(B1538,'[6]cells down 19042026 9H40'!$B:$B,'[6]cells down 19042026 9H40'!$B:$B,"")</f>
        <v/>
      </c>
      <c r="BO1538" s="9" t="s">
        <v>3306</v>
      </c>
      <c r="BP1538" s="9" t="s">
        <v>12</v>
      </c>
    </row>
    <row r="1539" spans="1:68" s="9" customFormat="1" x14ac:dyDescent="0.35">
      <c r="A1539" s="1" t="s">
        <v>2163</v>
      </c>
      <c r="B1539" s="8" t="s">
        <v>2164</v>
      </c>
      <c r="C1539" s="3" t="str">
        <f>_xlfn.XLOOKUP(B1539,'[1]daily break down'!$D:$D,'[1]daily break down'!$E:$E,"")</f>
        <v>CENTRE</v>
      </c>
      <c r="D1539" s="1" t="s">
        <v>11</v>
      </c>
      <c r="E1539" s="1" t="s">
        <v>12</v>
      </c>
      <c r="F1539" s="3" t="s">
        <v>226</v>
      </c>
      <c r="G1539" s="1" t="s">
        <v>489</v>
      </c>
      <c r="H1539" s="41" t="str">
        <f>_xlfn.XLOOKUP(B1539,[2]CALCULATION!$B:$B,[2]CALCULATION!$H:$H,"")</f>
        <v>ZTE</v>
      </c>
      <c r="I1539" s="34">
        <v>0</v>
      </c>
      <c r="J1539" s="34">
        <v>0</v>
      </c>
      <c r="K1539" s="34">
        <v>0</v>
      </c>
      <c r="L1539" s="34">
        <v>0</v>
      </c>
      <c r="M1539" s="34">
        <v>0</v>
      </c>
      <c r="N1539" s="34">
        <v>0</v>
      </c>
      <c r="O1539" s="34">
        <v>0</v>
      </c>
      <c r="P1539" s="34">
        <v>0</v>
      </c>
      <c r="Q1539" s="34">
        <v>0</v>
      </c>
      <c r="R1539" s="34">
        <v>4.6549554408403318E-3</v>
      </c>
      <c r="S1539" s="109">
        <v>0</v>
      </c>
      <c r="T1539" s="109">
        <f>_xlfn.XLOOKUP(B1539,'[3]Nur des jours'!$B:$B,'[3]Nur des jours'!$U:$U,"")</f>
        <v>0</v>
      </c>
      <c r="U1539" s="109">
        <v>0</v>
      </c>
      <c r="V1539" s="109">
        <v>0</v>
      </c>
      <c r="W1539" s="109">
        <v>0</v>
      </c>
      <c r="X1539" s="109">
        <v>0</v>
      </c>
      <c r="Y1539" s="109">
        <v>0</v>
      </c>
      <c r="Z1539" s="109">
        <v>0</v>
      </c>
      <c r="AA1539" s="109">
        <v>0</v>
      </c>
      <c r="AB1539" s="109">
        <v>0</v>
      </c>
      <c r="AC1539" s="109">
        <v>0</v>
      </c>
      <c r="AD1539" s="109">
        <v>0</v>
      </c>
      <c r="AE1539" s="109">
        <v>0</v>
      </c>
      <c r="AF1539" s="109">
        <v>0</v>
      </c>
      <c r="AG1539" s="57" t="str">
        <f>_xlfn.XLOOKUP(B1539,[3]CALCULATION!$B:$B,[3]CALCULATION!$M:$M,"")</f>
        <v>Operationnel</v>
      </c>
      <c r="AH1539" s="57"/>
      <c r="AI1539" s="56" t="str" cm="1">
        <f t="array" ref="AI1539">IFERROR(_xlfn.IFS(
AK1539="MPR ISSUE","PDH",
AK1539="BSS Hardware Issue","BSS",
AK1539="Sites strategiques, MLL, Pylone, etc.","ENVTECH",
AK1539="AKTIVCO DEFAUT GE &amp; POWER Cabinet","AKTIVCO",
AK1539="AKTIVCO Coupure ENEO &amp; Baisse de tension","AKTIVCO GRID ONLY",
AK1539="Coupure ENEO &amp; Baisse de tension","IHS GRID ONLY",
AK1539="Defaut GE &amp; POWER Cabinet","IHS",
AK1539="Sharing","Partners",
AK1539="Sites strategiques &amp; DataCenter","SST &amp; DC",
AK1539="Exclu","Exclu",
AK1539="SAT","SAT",
AK1539="SPARE-ISSUE","SPARE-ISSUE",
AK1539="Fiber CAmtel","TRANS_FO_CAMTEL",
AK1539="Fiber AOF","Fiber AOF",
AK1539="Projet OCM (HUAWEI)","TRAVAUX-HUAWEI",
AK1539="Projet OCM (NOKIA)","TRAVAUX-NOKIA",
AK1539="ACCESS-ISSUE","ACCESS-ISSUE",
AK1539="Projet OCM (ZTE, NOKIA, autres projets)","TRAVAUX OCM",
AK1539="No root CAuse","No root cause",
AK1539="ODU HS","PDH",
AK1539="IP &amp; VLAN","PDH",
AK1539="Warehouse HUAWEI","SPARE-ISSUE",
AK1539="SPARE-HS","SPARE-ISSUE",
AK1539="Power Telco","BSS",AK1539="no impacts","no impacts"
),"")</f>
        <v>No root cause</v>
      </c>
      <c r="AJ1539" s="56" t="str" cm="1">
        <f t="array" ref="AJ1539">IFERROR(_xlfn.IFS(
AK1539="MPR ISSUE","TX ISSUE",
AK1539="BSS Hardware Issue","RAN ISSUE",
AK1539="Sites strategiques, MLL, Pylone, etc.","ENVTECH",
AK1539="AKTIVCO DEFAUT GE &amp; POWER Cabinet","POWER ISSUE",
AK1539="AKTIVCO Coupure ENEO &amp; Baisse de tension","POWER ISSUE",
AK1539="Coupure ENEO &amp; Baisse de tension","POWER ISSUE",
AK1539="Defaut GE &amp; POWER Cabinet","POWER ISSUE",
AK1539="Sharing","POWER ISSUE",
AK1539="Sites strategiques &amp; DataCenter","POWER ISSUE",
AK1539="Exclu","Exclu",
AK1539="SAT","TX ISSUE",
AK1539="SPARE-ISSUE","SPARE-ISSUE",
AK1539="Fiber CAmtel","TX ISSUE",
AK1539="Fiber AOF","TX ISSUE",
AK1539="Projet OCM (HUAWEI)","TRAVAUX-HUAWEI",
AK1539="Projet OCM (NOKIA)","TRAVAUX -NOKIA",
AK1539="ACCESS-ISSUE","ACCESS-ISSUE",
AK1539="Projet OCM (ZTE, NOKIA, autres projets)","TRAVAUX OCM",
AK1539="No root CAuse","No root cause",
AK1539="ODU HS","TX ISSUE",
AK1539="IP &amp; VLAN","TX ISSUE",
AK1539="Warehouse HUAWEI","SPARE-ISSUE",
AK1539="SPARE-HS","SPARE-ISSUE",
AK1539="Power Telco","RAN ISSUE",AK1539="no impacts","no impacts"
),"")</f>
        <v>No root cause</v>
      </c>
      <c r="AK1539" s="81" t="s">
        <v>5620</v>
      </c>
      <c r="AL1539" s="56" t="str" cm="1">
        <f t="array" ref="AL1539">IFERROR(_xlfn.IFS(
AK1539="MPR ISSUE","ACTIVE",
AK1539="BSS Hardware Issue","ACTIVE",
AK1539="Sites strategiques, MLL, Pylone, etc.","PASSIVE",
AK1539="AKTIVCO DEFAUT GE &amp; POWER Cabinet","PASSIVE",
AK1539="AKTIVCO Coupure ENEO &amp; Baisse de tension","PASSIVE",
AK1539="Coupure ENEO &amp; Baisse de tension","PASSIVE",
AK1539="Defaut GE &amp; POWER Cabinet","PASSIVE",
AK1539="Sharing","PASSIVE",
AK1539="Sites strategiques &amp; DataCenter","PASSIVE",
AK1539="Exclu","Exclu",
AK1539="SAT","ACTIVE",
AK1539="SPARE-ISSUE","SPARE-ISSUE",
AK1539="Fiber CAmtel","ACTIVE",
AK1539="Fiber AOF","ACTIVE",
AK1539="Projet OCM (HUAWEI)","PLANNED WORKS",
AK1539="Projet OCM (NOKIA)","PLANNED WORKS",
AK1539="ACCESS-ISSUE","ACCESS-ISSUE",
AK1539="Projet OCM (ZTE, NOKIA, autres projets)","PLANNED WORKS",
AK1539="No root CAuse","No root cause",
AK1539="ODU HS","ACTIVE",
AK1539="IP &amp; VLAN","ACTIVE",
AK1539="Warehouse HUAWEI","SPARE-ISSUE",
AK1539="SPARE-HS","SPARE-ISSUE",
AK1539="Power Telco","ACTIVE", AK1539="no impacts","no impacts"
),"")</f>
        <v>No root cause</v>
      </c>
      <c r="AM1539" s="108" t="s">
        <v>5537</v>
      </c>
      <c r="AN1539" s="117" t="s">
        <v>2164</v>
      </c>
      <c r="AP1539" s="23" t="s">
        <v>5537</v>
      </c>
      <c r="AQ1539" s="23" t="s">
        <v>5537</v>
      </c>
      <c r="AR1539" s="7"/>
      <c r="AS1539" s="6"/>
      <c r="AT1539" s="7"/>
      <c r="AU1539" s="3" t="s">
        <v>5537</v>
      </c>
      <c r="AV1539" s="24" t="s">
        <v>5537</v>
      </c>
      <c r="AW1539" s="24" t="s">
        <v>5537</v>
      </c>
      <c r="AX1539" s="24" t="s">
        <v>5537</v>
      </c>
      <c r="AY1539" s="24" t="s">
        <v>5537</v>
      </c>
      <c r="AZ1539" s="24" t="s">
        <v>5537</v>
      </c>
      <c r="BA1539" s="24" t="s">
        <v>5537</v>
      </c>
      <c r="BB1539" s="24" t="s">
        <v>5537</v>
      </c>
      <c r="BC1539" s="24" t="s">
        <v>5537</v>
      </c>
      <c r="BD1539" s="24" t="s">
        <v>5537</v>
      </c>
      <c r="BE1539" s="24" t="s">
        <v>5537</v>
      </c>
      <c r="BF1539" s="24" t="s">
        <v>5537</v>
      </c>
      <c r="BG1539" s="24" t="s">
        <v>5537</v>
      </c>
      <c r="BH1539" s="24" t="s">
        <v>5537</v>
      </c>
      <c r="BI1539" s="9" t="s">
        <v>5537</v>
      </c>
      <c r="BJ1539" s="14"/>
      <c r="BK1539" s="14" t="s">
        <v>5537</v>
      </c>
      <c r="BL1539" s="14" t="str">
        <f>_xlfn.XLOOKUP(B1539,'[4]cell downs 18042026 17h'!$B:$B,'[4]cell downs 18042026 17h'!$B:$B,"")</f>
        <v/>
      </c>
      <c r="BM1539" s="14" t="str">
        <f>_xlfn.XLOOKUP(B1539,'[5]Cells Huawei 19042026 15h'!$B:$B,'[5]Cells Huawei 19042026 15h'!$B:$B,"")</f>
        <v/>
      </c>
      <c r="BN1539" s="9" t="str">
        <f>_xlfn.XLOOKUP(B1539,'[6]cells down 19042026 9H40'!$B:$B,'[6]cells down 19042026 9H40'!$B:$B,"")</f>
        <v/>
      </c>
      <c r="BO1539" s="9" t="s">
        <v>2164</v>
      </c>
      <c r="BP1539" s="9" t="s">
        <v>5537</v>
      </c>
    </row>
    <row r="1540" spans="1:68" s="9" customFormat="1" x14ac:dyDescent="0.35">
      <c r="A1540" s="1" t="s">
        <v>3227</v>
      </c>
      <c r="B1540" s="8" t="s">
        <v>3228</v>
      </c>
      <c r="C1540" s="3" t="str">
        <f>_xlfn.XLOOKUP(B1540,'[1]daily break down'!$D:$D,'[1]daily break down'!$E:$E,"")</f>
        <v>Yaounde</v>
      </c>
      <c r="D1540" s="1" t="s">
        <v>11</v>
      </c>
      <c r="E1540" s="1" t="s">
        <v>12</v>
      </c>
      <c r="F1540" s="3" t="s">
        <v>37</v>
      </c>
      <c r="G1540" s="1" t="s">
        <v>38</v>
      </c>
      <c r="H1540" s="41" t="str">
        <f>_xlfn.XLOOKUP(B1540,[2]CALCULATION!$B:$B,[2]CALCULATION!$H:$H,"")</f>
        <v>ZTE</v>
      </c>
      <c r="I1540" s="34">
        <v>0</v>
      </c>
      <c r="J1540" s="34">
        <v>0</v>
      </c>
      <c r="K1540" s="34">
        <v>0</v>
      </c>
      <c r="L1540" s="34">
        <v>0</v>
      </c>
      <c r="M1540" s="34">
        <v>0</v>
      </c>
      <c r="N1540" s="34">
        <v>0</v>
      </c>
      <c r="O1540" s="34">
        <v>0</v>
      </c>
      <c r="P1540" s="34">
        <v>0</v>
      </c>
      <c r="Q1540" s="34">
        <v>0</v>
      </c>
      <c r="R1540" s="34">
        <v>0</v>
      </c>
      <c r="S1540" s="109">
        <v>0</v>
      </c>
      <c r="T1540" s="109">
        <f>_xlfn.XLOOKUP(B1540,'[3]Nur des jours'!$B:$B,'[3]Nur des jours'!$U:$U,"")</f>
        <v>0</v>
      </c>
      <c r="U1540" s="109">
        <v>0</v>
      </c>
      <c r="V1540" s="109">
        <v>0</v>
      </c>
      <c r="W1540" s="109">
        <v>0</v>
      </c>
      <c r="X1540" s="109">
        <v>0</v>
      </c>
      <c r="Y1540" s="109">
        <v>0</v>
      </c>
      <c r="Z1540" s="109">
        <v>0</v>
      </c>
      <c r="AA1540" s="109">
        <v>0</v>
      </c>
      <c r="AB1540" s="109">
        <v>0</v>
      </c>
      <c r="AC1540" s="109">
        <v>0</v>
      </c>
      <c r="AD1540" s="109">
        <v>0</v>
      </c>
      <c r="AE1540" s="109">
        <v>0</v>
      </c>
      <c r="AF1540" s="109">
        <v>0</v>
      </c>
      <c r="AG1540" s="57" t="str">
        <f>_xlfn.XLOOKUP(B1540,[3]CALCULATION!$B:$B,[3]CALCULATION!$M:$M,"")</f>
        <v>Operationnel</v>
      </c>
      <c r="AH1540" s="57"/>
      <c r="AI1540" s="56" t="str" cm="1">
        <f t="array" ref="AI1540">IFERROR(_xlfn.IFS(
AK1540="MPR ISSUE","PDH",
AK1540="BSS Hardware Issue","BSS",
AK1540="Sites strategiques, MLL, Pylone, etc.","ENVTECH",
AK1540="AKTIVCO DEFAUT GE &amp; POWER Cabinet","AKTIVCO",
AK1540="AKTIVCO Coupure ENEO &amp; Baisse de tension","AKTIVCO GRID ONLY",
AK1540="Coupure ENEO &amp; Baisse de tension","IHS GRID ONLY",
AK1540="Defaut GE &amp; POWER Cabinet","IHS",
AK1540="Sharing","Partners",
AK1540="Sites strategiques &amp; DataCenter","SST &amp; DC",
AK1540="Exclu","Exclu",
AK1540="SAT","SAT",
AK1540="SPARE-ISSUE","SPARE-ISSUE",
AK1540="Fiber CAmtel","TRANS_FO_CAMTEL",
AK1540="Fiber AOF","Fiber AOF",
AK1540="Projet OCM (HUAWEI)","TRAVAUX-HUAWEI",
AK1540="Projet OCM (NOKIA)","TRAVAUX-NOKIA",
AK1540="ACCESS-ISSUE","ACCESS-ISSUE",
AK1540="Projet OCM (ZTE, NOKIA, autres projets)","TRAVAUX OCM",
AK1540="No root CAuse","No root cause",
AK1540="ODU HS","PDH",
AK1540="IP &amp; VLAN","PDH",
AK1540="Warehouse HUAWEI","SPARE-ISSUE",
AK1540="SPARE-HS","SPARE-ISSUE",
AK1540="Power Telco","BSS",AK1540="no impacts","no impacts"
),"")</f>
        <v>No root cause</v>
      </c>
      <c r="AJ1540" s="56" t="str" cm="1">
        <f t="array" ref="AJ1540">IFERROR(_xlfn.IFS(
AK1540="MPR ISSUE","TX ISSUE",
AK1540="BSS Hardware Issue","RAN ISSUE",
AK1540="Sites strategiques, MLL, Pylone, etc.","ENVTECH",
AK1540="AKTIVCO DEFAUT GE &amp; POWER Cabinet","POWER ISSUE",
AK1540="AKTIVCO Coupure ENEO &amp; Baisse de tension","POWER ISSUE",
AK1540="Coupure ENEO &amp; Baisse de tension","POWER ISSUE",
AK1540="Defaut GE &amp; POWER Cabinet","POWER ISSUE",
AK1540="Sharing","POWER ISSUE",
AK1540="Sites strategiques &amp; DataCenter","POWER ISSUE",
AK1540="Exclu","Exclu",
AK1540="SAT","TX ISSUE",
AK1540="SPARE-ISSUE","SPARE-ISSUE",
AK1540="Fiber CAmtel","TX ISSUE",
AK1540="Fiber AOF","TX ISSUE",
AK1540="Projet OCM (HUAWEI)","TRAVAUX-HUAWEI",
AK1540="Projet OCM (NOKIA)","TRAVAUX -NOKIA",
AK1540="ACCESS-ISSUE","ACCESS-ISSUE",
AK1540="Projet OCM (ZTE, NOKIA, autres projets)","TRAVAUX OCM",
AK1540="No root CAuse","No root cause",
AK1540="ODU HS","TX ISSUE",
AK1540="IP &amp; VLAN","TX ISSUE",
AK1540="Warehouse HUAWEI","SPARE-ISSUE",
AK1540="SPARE-HS","SPARE-ISSUE",
AK1540="Power Telco","RAN ISSUE",AK1540="no impacts","no impacts"
),"")</f>
        <v>No root cause</v>
      </c>
      <c r="AK1540" s="81" t="s">
        <v>5620</v>
      </c>
      <c r="AL1540" s="56" t="str" cm="1">
        <f t="array" ref="AL1540">IFERROR(_xlfn.IFS(
AK1540="MPR ISSUE","ACTIVE",
AK1540="BSS Hardware Issue","ACTIVE",
AK1540="Sites strategiques, MLL, Pylone, etc.","PASSIVE",
AK1540="AKTIVCO DEFAUT GE &amp; POWER Cabinet","PASSIVE",
AK1540="AKTIVCO Coupure ENEO &amp; Baisse de tension","PASSIVE",
AK1540="Coupure ENEO &amp; Baisse de tension","PASSIVE",
AK1540="Defaut GE &amp; POWER Cabinet","PASSIVE",
AK1540="Sharing","PASSIVE",
AK1540="Sites strategiques &amp; DataCenter","PASSIVE",
AK1540="Exclu","Exclu",
AK1540="SAT","ACTIVE",
AK1540="SPARE-ISSUE","SPARE-ISSUE",
AK1540="Fiber CAmtel","ACTIVE",
AK1540="Fiber AOF","ACTIVE",
AK1540="Projet OCM (HUAWEI)","PLANNED WORKS",
AK1540="Projet OCM (NOKIA)","PLANNED WORKS",
AK1540="ACCESS-ISSUE","ACCESS-ISSUE",
AK1540="Projet OCM (ZTE, NOKIA, autres projets)","PLANNED WORKS",
AK1540="No root CAuse","No root cause",
AK1540="ODU HS","ACTIVE",
AK1540="IP &amp; VLAN","ACTIVE",
AK1540="Warehouse HUAWEI","SPARE-ISSUE",
AK1540="SPARE-HS","SPARE-ISSUE",
AK1540="Power Telco","ACTIVE", AK1540="no impacts","no impacts"
),"")</f>
        <v>No root cause</v>
      </c>
      <c r="AM1540" s="108" t="s">
        <v>5537</v>
      </c>
      <c r="AN1540" s="117" t="s">
        <v>3228</v>
      </c>
      <c r="AP1540" s="23" t="s">
        <v>5537</v>
      </c>
      <c r="AQ1540" s="23" t="s">
        <v>5537</v>
      </c>
      <c r="AR1540" s="7"/>
      <c r="AS1540" s="6"/>
      <c r="AT1540" s="7"/>
      <c r="AU1540" s="3" t="s">
        <v>5537</v>
      </c>
      <c r="AV1540" s="24" t="s">
        <v>5537</v>
      </c>
      <c r="AW1540" s="24" t="s">
        <v>5537</v>
      </c>
      <c r="AX1540" s="24" t="s">
        <v>5537</v>
      </c>
      <c r="AY1540" s="24" t="s">
        <v>5537</v>
      </c>
      <c r="AZ1540" s="24" t="s">
        <v>5537</v>
      </c>
      <c r="BA1540" s="24" t="s">
        <v>5537</v>
      </c>
      <c r="BB1540" s="24" t="s">
        <v>5537</v>
      </c>
      <c r="BC1540" s="24" t="s">
        <v>5537</v>
      </c>
      <c r="BD1540" s="24" t="s">
        <v>5537</v>
      </c>
      <c r="BE1540" s="24" t="s">
        <v>5537</v>
      </c>
      <c r="BF1540" s="24" t="s">
        <v>5537</v>
      </c>
      <c r="BG1540" s="24" t="s">
        <v>5537</v>
      </c>
      <c r="BH1540" s="24" t="s">
        <v>5537</v>
      </c>
      <c r="BI1540" s="9" t="s">
        <v>5537</v>
      </c>
      <c r="BJ1540" s="14"/>
      <c r="BK1540" s="14" t="s">
        <v>5537</v>
      </c>
      <c r="BL1540" s="14" t="str">
        <f>_xlfn.XLOOKUP(B1540,'[4]cell downs 18042026 17h'!$B:$B,'[4]cell downs 18042026 17h'!$B:$B,"")</f>
        <v/>
      </c>
      <c r="BM1540" s="14" t="str">
        <f>_xlfn.XLOOKUP(B1540,'[5]Cells Huawei 19042026 15h'!$B:$B,'[5]Cells Huawei 19042026 15h'!$B:$B,"")</f>
        <v/>
      </c>
      <c r="BN1540" s="9" t="str">
        <f>_xlfn.XLOOKUP(B1540,'[6]cells down 19042026 9H40'!$B:$B,'[6]cells down 19042026 9H40'!$B:$B,"")</f>
        <v/>
      </c>
      <c r="BO1540" s="9" t="s">
        <v>3228</v>
      </c>
      <c r="BP1540" s="9" t="s">
        <v>12</v>
      </c>
    </row>
    <row r="1541" spans="1:68" s="9" customFormat="1" x14ac:dyDescent="0.35">
      <c r="A1541" s="1" t="s">
        <v>2577</v>
      </c>
      <c r="B1541" s="8" t="s">
        <v>2578</v>
      </c>
      <c r="C1541" s="3" t="str">
        <f>_xlfn.XLOOKUP(B1541,'[1]daily break down'!$D:$D,'[1]daily break down'!$E:$E,"")</f>
        <v>Yaounde</v>
      </c>
      <c r="D1541" s="1" t="s">
        <v>11</v>
      </c>
      <c r="E1541" s="1" t="s">
        <v>145</v>
      </c>
      <c r="F1541" s="3" t="s">
        <v>37</v>
      </c>
      <c r="G1541" s="1" t="s">
        <v>38</v>
      </c>
      <c r="H1541" s="41" t="str">
        <f>_xlfn.XLOOKUP(B1541,[2]CALCULATION!$B:$B,[2]CALCULATION!$H:$H,"")</f>
        <v>ZTE</v>
      </c>
      <c r="I1541" s="34">
        <v>0</v>
      </c>
      <c r="J1541" s="34">
        <v>0</v>
      </c>
      <c r="K1541" s="34">
        <v>5.6101308952067859</v>
      </c>
      <c r="L1541" s="34">
        <v>2.7573031078693879E-2</v>
      </c>
      <c r="M1541" s="34">
        <v>0</v>
      </c>
      <c r="N1541" s="34">
        <v>0</v>
      </c>
      <c r="O1541" s="34">
        <v>2.7894062488407395E-2</v>
      </c>
      <c r="P1541" s="34">
        <v>0</v>
      </c>
      <c r="Q1541" s="34">
        <v>0</v>
      </c>
      <c r="R1541" s="34">
        <v>0</v>
      </c>
      <c r="S1541" s="109">
        <v>0</v>
      </c>
      <c r="T1541" s="109">
        <f>_xlfn.XLOOKUP(B1541,'[3]Nur des jours'!$B:$B,'[3]Nur des jours'!$U:$U,"")</f>
        <v>0</v>
      </c>
      <c r="U1541" s="109">
        <v>9.5507379442004599</v>
      </c>
      <c r="V1541" s="109">
        <v>0</v>
      </c>
      <c r="W1541" s="109">
        <v>0</v>
      </c>
      <c r="X1541" s="109">
        <v>0</v>
      </c>
      <c r="Y1541" s="109">
        <v>0</v>
      </c>
      <c r="Z1541" s="109">
        <v>0</v>
      </c>
      <c r="AA1541" s="109">
        <v>0</v>
      </c>
      <c r="AB1541" s="109">
        <v>0</v>
      </c>
      <c r="AC1541" s="109">
        <v>0</v>
      </c>
      <c r="AD1541" s="109">
        <v>0</v>
      </c>
      <c r="AE1541" s="109">
        <v>0</v>
      </c>
      <c r="AF1541" s="109">
        <v>0</v>
      </c>
      <c r="AG1541" s="57" t="str">
        <f>_xlfn.XLOOKUP(B1541,[3]CALCULATION!$B:$B,[3]CALCULATION!$M:$M,"")</f>
        <v>Operationnel</v>
      </c>
      <c r="AH1541" s="57"/>
      <c r="AI1541" s="56" t="str" cm="1">
        <f t="array" ref="AI1541">IFERROR(_xlfn.IFS(
AK1541="MPR ISSUE","PDH",
AK1541="BSS Hardware Issue","BSS",
AK1541="Sites strategiques, MLL, Pylone, etc.","ENVTECH",
AK1541="AKTIVCO DEFAUT GE &amp; POWER Cabinet","AKTIVCO",
AK1541="AKTIVCO Coupure ENEO &amp; Baisse de tension","AKTIVCO GRID ONLY",
AK1541="Coupure ENEO &amp; Baisse de tension","IHS GRID ONLY",
AK1541="Defaut GE &amp; POWER Cabinet","IHS",
AK1541="Sharing","Partners",
AK1541="Sites strategiques &amp; DataCenter","SST &amp; DC",
AK1541="Exclu","Exclu",
AK1541="SAT","SAT",
AK1541="SPARE-ISSUE","SPARE-ISSUE",
AK1541="Fiber CAmtel","TRANS_FO_CAMTEL",
AK1541="Fiber AOF","Fiber AOF",
AK1541="Projet OCM (HUAWEI)","TRAVAUX-HUAWEI",
AK1541="Projet OCM (NOKIA)","TRAVAUX-NOKIA",
AK1541="ACCESS-ISSUE","ACCESS-ISSUE",
AK1541="Projet OCM (ZTE, NOKIA, autres projets)","TRAVAUX OCM",
AK1541="No root CAuse","No root cause",
AK1541="ODU HS","PDH",
AK1541="IP &amp; VLAN","PDH",
AK1541="Warehouse HUAWEI","SPARE-ISSUE",
AK1541="SPARE-HS","SPARE-ISSUE",
AK1541="Power Telco","BSS",AK1541="no impacts","no impacts"
),"")</f>
        <v>No root cause</v>
      </c>
      <c r="AJ1541" s="56" t="str" cm="1">
        <f t="array" ref="AJ1541">IFERROR(_xlfn.IFS(
AK1541="MPR ISSUE","TX ISSUE",
AK1541="BSS Hardware Issue","RAN ISSUE",
AK1541="Sites strategiques, MLL, Pylone, etc.","ENVTECH",
AK1541="AKTIVCO DEFAUT GE &amp; POWER Cabinet","POWER ISSUE",
AK1541="AKTIVCO Coupure ENEO &amp; Baisse de tension","POWER ISSUE",
AK1541="Coupure ENEO &amp; Baisse de tension","POWER ISSUE",
AK1541="Defaut GE &amp; POWER Cabinet","POWER ISSUE",
AK1541="Sharing","POWER ISSUE",
AK1541="Sites strategiques &amp; DataCenter","POWER ISSUE",
AK1541="Exclu","Exclu",
AK1541="SAT","TX ISSUE",
AK1541="SPARE-ISSUE","SPARE-ISSUE",
AK1541="Fiber CAmtel","TX ISSUE",
AK1541="Fiber AOF","TX ISSUE",
AK1541="Projet OCM (HUAWEI)","TRAVAUX-HUAWEI",
AK1541="Projet OCM (NOKIA)","TRAVAUX -NOKIA",
AK1541="ACCESS-ISSUE","ACCESS-ISSUE",
AK1541="Projet OCM (ZTE, NOKIA, autres projets)","TRAVAUX OCM",
AK1541="No root CAuse","No root cause",
AK1541="ODU HS","TX ISSUE",
AK1541="IP &amp; VLAN","TX ISSUE",
AK1541="Warehouse HUAWEI","SPARE-ISSUE",
AK1541="SPARE-HS","SPARE-ISSUE",
AK1541="Power Telco","RAN ISSUE",AK1541="no impacts","no impacts"
),"")</f>
        <v>No root cause</v>
      </c>
      <c r="AK1541" s="81" t="s">
        <v>5620</v>
      </c>
      <c r="AL1541" s="56" t="str" cm="1">
        <f t="array" ref="AL1541">IFERROR(_xlfn.IFS(
AK1541="MPR ISSUE","ACTIVE",
AK1541="BSS Hardware Issue","ACTIVE",
AK1541="Sites strategiques, MLL, Pylone, etc.","PASSIVE",
AK1541="AKTIVCO DEFAUT GE &amp; POWER Cabinet","PASSIVE",
AK1541="AKTIVCO Coupure ENEO &amp; Baisse de tension","PASSIVE",
AK1541="Coupure ENEO &amp; Baisse de tension","PASSIVE",
AK1541="Defaut GE &amp; POWER Cabinet","PASSIVE",
AK1541="Sharing","PASSIVE",
AK1541="Sites strategiques &amp; DataCenter","PASSIVE",
AK1541="Exclu","Exclu",
AK1541="SAT","ACTIVE",
AK1541="SPARE-ISSUE","SPARE-ISSUE",
AK1541="Fiber CAmtel","ACTIVE",
AK1541="Fiber AOF","ACTIVE",
AK1541="Projet OCM (HUAWEI)","PLANNED WORKS",
AK1541="Projet OCM (NOKIA)","PLANNED WORKS",
AK1541="ACCESS-ISSUE","ACCESS-ISSUE",
AK1541="Projet OCM (ZTE, NOKIA, autres projets)","PLANNED WORKS",
AK1541="No root CAuse","No root cause",
AK1541="ODU HS","ACTIVE",
AK1541="IP &amp; VLAN","ACTIVE",
AK1541="Warehouse HUAWEI","SPARE-ISSUE",
AK1541="SPARE-HS","SPARE-ISSUE",
AK1541="Power Telco","ACTIVE", AK1541="no impacts","no impacts"
),"")</f>
        <v>No root cause</v>
      </c>
      <c r="AM1541" s="108" t="s">
        <v>5537</v>
      </c>
      <c r="AN1541" s="117" t="s">
        <v>2578</v>
      </c>
      <c r="AP1541" s="23" t="s">
        <v>5537</v>
      </c>
      <c r="AQ1541" s="23" t="s">
        <v>5537</v>
      </c>
      <c r="AR1541" s="7"/>
      <c r="AS1541" s="6"/>
      <c r="AT1541" s="7"/>
      <c r="AU1541" s="3" t="s">
        <v>5537</v>
      </c>
      <c r="AV1541" s="24" t="s">
        <v>5537</v>
      </c>
      <c r="AW1541" s="24" t="s">
        <v>5537</v>
      </c>
      <c r="AX1541" s="24" t="s">
        <v>5537</v>
      </c>
      <c r="AY1541" s="24" t="s">
        <v>5537</v>
      </c>
      <c r="AZ1541" s="24" t="s">
        <v>5537</v>
      </c>
      <c r="BA1541" s="24" t="s">
        <v>5537</v>
      </c>
      <c r="BB1541" s="24" t="s">
        <v>5537</v>
      </c>
      <c r="BC1541" s="24" t="s">
        <v>5537</v>
      </c>
      <c r="BD1541" s="24" t="s">
        <v>5537</v>
      </c>
      <c r="BE1541" s="24" t="s">
        <v>5537</v>
      </c>
      <c r="BF1541" s="24" t="s">
        <v>5537</v>
      </c>
      <c r="BG1541" s="24" t="s">
        <v>5537</v>
      </c>
      <c r="BH1541" s="24" t="s">
        <v>5537</v>
      </c>
      <c r="BI1541" s="9" t="s">
        <v>5537</v>
      </c>
      <c r="BJ1541" s="14"/>
      <c r="BK1541" s="14" t="s">
        <v>5537</v>
      </c>
      <c r="BL1541" s="14" t="str">
        <f>_xlfn.XLOOKUP(B1541,'[4]cell downs 18042026 17h'!$B:$B,'[4]cell downs 18042026 17h'!$B:$B,"")</f>
        <v/>
      </c>
      <c r="BM1541" s="14" t="str">
        <f>_xlfn.XLOOKUP(B1541,'[5]Cells Huawei 19042026 15h'!$B:$B,'[5]Cells Huawei 19042026 15h'!$B:$B,"")</f>
        <v/>
      </c>
      <c r="BN1541" s="9" t="str">
        <f>_xlfn.XLOOKUP(B1541,'[6]cells down 19042026 9H40'!$B:$B,'[6]cells down 19042026 9H40'!$B:$B,"")</f>
        <v/>
      </c>
      <c r="BO1541" s="9" t="s">
        <v>2578</v>
      </c>
      <c r="BP1541" s="9" t="s">
        <v>5537</v>
      </c>
    </row>
    <row r="1542" spans="1:68" s="9" customFormat="1" x14ac:dyDescent="0.35">
      <c r="A1542" s="25" t="s">
        <v>5440</v>
      </c>
      <c r="B1542" s="32" t="s">
        <v>5441</v>
      </c>
      <c r="C1542" s="3" t="str">
        <f>_xlfn.XLOOKUP(B1542,'[1]daily break down'!$D:$D,'[1]daily break down'!$E:$E,"")</f>
        <v>CENTRE</v>
      </c>
      <c r="D1542" s="25" t="s">
        <v>357</v>
      </c>
      <c r="E1542" s="25" t="s">
        <v>710</v>
      </c>
      <c r="F1542" s="25" t="s">
        <v>226</v>
      </c>
      <c r="G1542" s="25" t="s">
        <v>489</v>
      </c>
      <c r="H1542" s="41" t="str">
        <f>_xlfn.XLOOKUP(B1542,[2]CALCULATION!$B:$B,[2]CALCULATION!$H:$H,"")</f>
        <v>ZTE</v>
      </c>
      <c r="I1542" s="34">
        <v>0</v>
      </c>
      <c r="J1542" s="34">
        <v>0</v>
      </c>
      <c r="K1542" s="34">
        <v>0</v>
      </c>
      <c r="L1542" s="34">
        <v>0</v>
      </c>
      <c r="M1542" s="34">
        <v>0</v>
      </c>
      <c r="N1542" s="34">
        <v>0</v>
      </c>
      <c r="O1542" s="34">
        <v>0</v>
      </c>
      <c r="P1542" s="34">
        <v>0</v>
      </c>
      <c r="Q1542" s="34">
        <v>0</v>
      </c>
      <c r="R1542" s="34">
        <v>4.726295754109917E-3</v>
      </c>
      <c r="S1542" s="109">
        <v>0</v>
      </c>
      <c r="T1542" s="109">
        <f>_xlfn.XLOOKUP(B1542,'[3]Nur des jours'!$B:$B,'[3]Nur des jours'!$U:$U,"")</f>
        <v>0</v>
      </c>
      <c r="U1542" s="109">
        <v>0</v>
      </c>
      <c r="V1542" s="109">
        <v>0</v>
      </c>
      <c r="W1542" s="109">
        <v>0</v>
      </c>
      <c r="X1542" s="109">
        <v>0</v>
      </c>
      <c r="Y1542" s="109">
        <v>0</v>
      </c>
      <c r="Z1542" s="109">
        <v>0</v>
      </c>
      <c r="AA1542" s="109">
        <v>0</v>
      </c>
      <c r="AB1542" s="109">
        <v>0</v>
      </c>
      <c r="AC1542" s="109">
        <v>0</v>
      </c>
      <c r="AD1542" s="109">
        <v>0</v>
      </c>
      <c r="AE1542" s="109">
        <v>0</v>
      </c>
      <c r="AF1542" s="109">
        <v>0</v>
      </c>
      <c r="AG1542" s="57" t="str">
        <f>_xlfn.XLOOKUP(B1542,[3]CALCULATION!$B:$B,[3]CALCULATION!$M:$M,"")</f>
        <v>Operationnel</v>
      </c>
      <c r="AH1542" s="57"/>
      <c r="AI1542" s="56" t="str" cm="1">
        <f t="array" ref="AI1542">IFERROR(_xlfn.IFS(
AK1542="MPR ISSUE","PDH",
AK1542="BSS Hardware Issue","BSS",
AK1542="Sites strategiques, MLL, Pylone, etc.","ENVTECH",
AK1542="AKTIVCO DEFAUT GE &amp; POWER Cabinet","AKTIVCO",
AK1542="AKTIVCO Coupure ENEO &amp; Baisse de tension","AKTIVCO GRID ONLY",
AK1542="Coupure ENEO &amp; Baisse de tension","IHS GRID ONLY",
AK1542="Defaut GE &amp; POWER Cabinet","IHS",
AK1542="Sharing","Partners",
AK1542="Sites strategiques &amp; DataCenter","SST &amp; DC",
AK1542="Exclu","Exclu",
AK1542="SAT","SAT",
AK1542="SPARE-ISSUE","SPARE-ISSUE",
AK1542="Fiber CAmtel","TRANS_FO_CAMTEL",
AK1542="Fiber AOF","Fiber AOF",
AK1542="Projet OCM (HUAWEI)","TRAVAUX-HUAWEI",
AK1542="Projet OCM (NOKIA)","TRAVAUX-NOKIA",
AK1542="ACCESS-ISSUE","ACCESS-ISSUE",
AK1542="Projet OCM (ZTE, NOKIA, autres projets)","TRAVAUX OCM",
AK1542="No root CAuse","No root cause",
AK1542="ODU HS","PDH",
AK1542="IP &amp; VLAN","PDH",
AK1542="Warehouse HUAWEI","SPARE-ISSUE",
AK1542="SPARE-HS","SPARE-ISSUE",
AK1542="Power Telco","BSS",AK1542="no impacts","no impacts"
),"")</f>
        <v>No root cause</v>
      </c>
      <c r="AJ1542" s="56" t="str" cm="1">
        <f t="array" ref="AJ1542">IFERROR(_xlfn.IFS(
AK1542="MPR ISSUE","TX ISSUE",
AK1542="BSS Hardware Issue","RAN ISSUE",
AK1542="Sites strategiques, MLL, Pylone, etc.","ENVTECH",
AK1542="AKTIVCO DEFAUT GE &amp; POWER Cabinet","POWER ISSUE",
AK1542="AKTIVCO Coupure ENEO &amp; Baisse de tension","POWER ISSUE",
AK1542="Coupure ENEO &amp; Baisse de tension","POWER ISSUE",
AK1542="Defaut GE &amp; POWER Cabinet","POWER ISSUE",
AK1542="Sharing","POWER ISSUE",
AK1542="Sites strategiques &amp; DataCenter","POWER ISSUE",
AK1542="Exclu","Exclu",
AK1542="SAT","TX ISSUE",
AK1542="SPARE-ISSUE","SPARE-ISSUE",
AK1542="Fiber CAmtel","TX ISSUE",
AK1542="Fiber AOF","TX ISSUE",
AK1542="Projet OCM (HUAWEI)","TRAVAUX-HUAWEI",
AK1542="Projet OCM (NOKIA)","TRAVAUX -NOKIA",
AK1542="ACCESS-ISSUE","ACCESS-ISSUE",
AK1542="Projet OCM (ZTE, NOKIA, autres projets)","TRAVAUX OCM",
AK1542="No root CAuse","No root cause",
AK1542="ODU HS","TX ISSUE",
AK1542="IP &amp; VLAN","TX ISSUE",
AK1542="Warehouse HUAWEI","SPARE-ISSUE",
AK1542="SPARE-HS","SPARE-ISSUE",
AK1542="Power Telco","RAN ISSUE",AK1542="no impacts","no impacts"
),"")</f>
        <v>No root cause</v>
      </c>
      <c r="AK1542" s="81" t="s">
        <v>5620</v>
      </c>
      <c r="AL1542" s="56" t="str" cm="1">
        <f t="array" ref="AL1542">IFERROR(_xlfn.IFS(
AK1542="MPR ISSUE","ACTIVE",
AK1542="BSS Hardware Issue","ACTIVE",
AK1542="Sites strategiques, MLL, Pylone, etc.","PASSIVE",
AK1542="AKTIVCO DEFAUT GE &amp; POWER Cabinet","PASSIVE",
AK1542="AKTIVCO Coupure ENEO &amp; Baisse de tension","PASSIVE",
AK1542="Coupure ENEO &amp; Baisse de tension","PASSIVE",
AK1542="Defaut GE &amp; POWER Cabinet","PASSIVE",
AK1542="Sharing","PASSIVE",
AK1542="Sites strategiques &amp; DataCenter","PASSIVE",
AK1542="Exclu","Exclu",
AK1542="SAT","ACTIVE",
AK1542="SPARE-ISSUE","SPARE-ISSUE",
AK1542="Fiber CAmtel","ACTIVE",
AK1542="Fiber AOF","ACTIVE",
AK1542="Projet OCM (HUAWEI)","PLANNED WORKS",
AK1542="Projet OCM (NOKIA)","PLANNED WORKS",
AK1542="ACCESS-ISSUE","ACCESS-ISSUE",
AK1542="Projet OCM (ZTE, NOKIA, autres projets)","PLANNED WORKS",
AK1542="No root CAuse","No root cause",
AK1542="ODU HS","ACTIVE",
AK1542="IP &amp; VLAN","ACTIVE",
AK1542="Warehouse HUAWEI","SPARE-ISSUE",
AK1542="SPARE-HS","SPARE-ISSUE",
AK1542="Power Telco","ACTIVE", AK1542="no impacts","no impacts"
),"")</f>
        <v>No root cause</v>
      </c>
      <c r="AM1542" s="108" t="s">
        <v>5537</v>
      </c>
      <c r="AN1542" s="117" t="s">
        <v>5441</v>
      </c>
      <c r="AP1542" s="23" t="s">
        <v>5537</v>
      </c>
      <c r="AQ1542" s="23" t="s">
        <v>5537</v>
      </c>
      <c r="AR1542" s="7"/>
      <c r="AS1542" s="6"/>
      <c r="AT1542" s="7"/>
      <c r="AU1542" s="3" t="s">
        <v>5537</v>
      </c>
      <c r="AV1542" s="24" t="s">
        <v>5537</v>
      </c>
      <c r="AW1542" s="24" t="s">
        <v>5537</v>
      </c>
      <c r="AX1542" s="24" t="s">
        <v>5537</v>
      </c>
      <c r="AY1542" s="24" t="s">
        <v>5537</v>
      </c>
      <c r="AZ1542" s="24" t="s">
        <v>5537</v>
      </c>
      <c r="BA1542" s="24" t="s">
        <v>5537</v>
      </c>
      <c r="BB1542" s="24" t="s">
        <v>5537</v>
      </c>
      <c r="BC1542" s="24" t="s">
        <v>5537</v>
      </c>
      <c r="BD1542" s="24" t="s">
        <v>5537</v>
      </c>
      <c r="BE1542" s="24" t="s">
        <v>5537</v>
      </c>
      <c r="BF1542" s="24" t="s">
        <v>5537</v>
      </c>
      <c r="BG1542" s="24" t="s">
        <v>5537</v>
      </c>
      <c r="BH1542" s="24" t="s">
        <v>5537</v>
      </c>
      <c r="BI1542" s="9" t="s">
        <v>5537</v>
      </c>
      <c r="BJ1542" s="14"/>
      <c r="BK1542" s="14" t="s">
        <v>5537</v>
      </c>
      <c r="BL1542" s="14" t="str">
        <f>_xlfn.XLOOKUP(B1542,'[4]cell downs 18042026 17h'!$B:$B,'[4]cell downs 18042026 17h'!$B:$B,"")</f>
        <v/>
      </c>
      <c r="BM1542" s="14" t="str">
        <f>_xlfn.XLOOKUP(B1542,'[5]Cells Huawei 19042026 15h'!$B:$B,'[5]Cells Huawei 19042026 15h'!$B:$B,"")</f>
        <v/>
      </c>
      <c r="BN1542" s="9" t="str">
        <f>_xlfn.XLOOKUP(B1542,'[6]cells down 19042026 9H40'!$B:$B,'[6]cells down 19042026 9H40'!$B:$B,"")</f>
        <v/>
      </c>
      <c r="BO1542" s="9" t="s">
        <v>5537</v>
      </c>
      <c r="BP1542" s="9" t="s">
        <v>594</v>
      </c>
    </row>
    <row r="1543" spans="1:68" s="9" customFormat="1" x14ac:dyDescent="0.35">
      <c r="A1543" s="1" t="s">
        <v>4521</v>
      </c>
      <c r="B1543" s="8" t="s">
        <v>4522</v>
      </c>
      <c r="C1543" s="3" t="str">
        <f>_xlfn.XLOOKUP(B1543,'[1]daily break down'!$D:$D,'[1]daily break down'!$E:$E,"")</f>
        <v>Yaounde</v>
      </c>
      <c r="D1543" s="1"/>
      <c r="E1543" s="1"/>
      <c r="F1543" s="3" t="s">
        <v>37</v>
      </c>
      <c r="G1543" s="1" t="s">
        <v>38</v>
      </c>
      <c r="H1543" s="41" t="str">
        <f>_xlfn.XLOOKUP(B1543,[2]CALCULATION!$B:$B,[2]CALCULATION!$H:$H,"")</f>
        <v>ZTE</v>
      </c>
      <c r="I1543" s="34">
        <v>0</v>
      </c>
      <c r="J1543" s="34">
        <v>0</v>
      </c>
      <c r="K1543" s="34">
        <v>0</v>
      </c>
      <c r="L1543" s="34">
        <v>2.2436528523283907E-2</v>
      </c>
      <c r="M1543" s="34">
        <v>0</v>
      </c>
      <c r="N1543" s="34">
        <v>0</v>
      </c>
      <c r="O1543" s="34">
        <v>2.8393444681294167E-2</v>
      </c>
      <c r="P1543" s="34">
        <v>0</v>
      </c>
      <c r="Q1543" s="34">
        <v>0</v>
      </c>
      <c r="R1543" s="34">
        <v>0</v>
      </c>
      <c r="S1543" s="109">
        <v>0</v>
      </c>
      <c r="T1543" s="109">
        <f>_xlfn.XLOOKUP(B1543,'[3]Nur des jours'!$B:$B,'[3]Nur des jours'!$U:$U,"")</f>
        <v>0</v>
      </c>
      <c r="U1543" s="109">
        <v>0</v>
      </c>
      <c r="V1543" s="109">
        <v>0</v>
      </c>
      <c r="W1543" s="109">
        <v>0</v>
      </c>
      <c r="X1543" s="109">
        <v>0</v>
      </c>
      <c r="Y1543" s="109">
        <v>0</v>
      </c>
      <c r="Z1543" s="109">
        <v>0</v>
      </c>
      <c r="AA1543" s="109">
        <v>0</v>
      </c>
      <c r="AB1543" s="109">
        <v>0</v>
      </c>
      <c r="AC1543" s="109">
        <v>0</v>
      </c>
      <c r="AD1543" s="109">
        <v>0</v>
      </c>
      <c r="AE1543" s="109">
        <v>0</v>
      </c>
      <c r="AF1543" s="109">
        <v>0</v>
      </c>
      <c r="AG1543" s="57" t="str">
        <f>_xlfn.XLOOKUP(B1543,[3]CALCULATION!$B:$B,[3]CALCULATION!$M:$M,"")</f>
        <v>Operationnel</v>
      </c>
      <c r="AH1543" s="57"/>
      <c r="AI1543" s="56" t="str" cm="1">
        <f t="array" ref="AI1543">IFERROR(_xlfn.IFS(
AK1543="MPR ISSUE","PDH",
AK1543="BSS Hardware Issue","BSS",
AK1543="Sites strategiques, MLL, Pylone, etc.","ENVTECH",
AK1543="AKTIVCO DEFAUT GE &amp; POWER Cabinet","AKTIVCO",
AK1543="AKTIVCO Coupure ENEO &amp; Baisse de tension","AKTIVCO GRID ONLY",
AK1543="Coupure ENEO &amp; Baisse de tension","IHS GRID ONLY",
AK1543="Defaut GE &amp; POWER Cabinet","IHS",
AK1543="Sharing","Partners",
AK1543="Sites strategiques &amp; DataCenter","SST &amp; DC",
AK1543="Exclu","Exclu",
AK1543="SAT","SAT",
AK1543="SPARE-ISSUE","SPARE-ISSUE",
AK1543="Fiber CAmtel","TRANS_FO_CAMTEL",
AK1543="Fiber AOF","Fiber AOF",
AK1543="Projet OCM (HUAWEI)","TRAVAUX-HUAWEI",
AK1543="Projet OCM (NOKIA)","TRAVAUX-NOKIA",
AK1543="ACCESS-ISSUE","ACCESS-ISSUE",
AK1543="Projet OCM (ZTE, NOKIA, autres projets)","TRAVAUX OCM",
AK1543="No root CAuse","No root cause",
AK1543="ODU HS","PDH",
AK1543="IP &amp; VLAN","PDH",
AK1543="Warehouse HUAWEI","SPARE-ISSUE",
AK1543="SPARE-HS","SPARE-ISSUE",
AK1543="Power Telco","BSS",AK1543="no impacts","no impacts"
),"")</f>
        <v>No root cause</v>
      </c>
      <c r="AJ1543" s="56" t="str" cm="1">
        <f t="array" ref="AJ1543">IFERROR(_xlfn.IFS(
AK1543="MPR ISSUE","TX ISSUE",
AK1543="BSS Hardware Issue","RAN ISSUE",
AK1543="Sites strategiques, MLL, Pylone, etc.","ENVTECH",
AK1543="AKTIVCO DEFAUT GE &amp; POWER Cabinet","POWER ISSUE",
AK1543="AKTIVCO Coupure ENEO &amp; Baisse de tension","POWER ISSUE",
AK1543="Coupure ENEO &amp; Baisse de tension","POWER ISSUE",
AK1543="Defaut GE &amp; POWER Cabinet","POWER ISSUE",
AK1543="Sharing","POWER ISSUE",
AK1543="Sites strategiques &amp; DataCenter","POWER ISSUE",
AK1543="Exclu","Exclu",
AK1543="SAT","TX ISSUE",
AK1543="SPARE-ISSUE","SPARE-ISSUE",
AK1543="Fiber CAmtel","TX ISSUE",
AK1543="Fiber AOF","TX ISSUE",
AK1543="Projet OCM (HUAWEI)","TRAVAUX-HUAWEI",
AK1543="Projet OCM (NOKIA)","TRAVAUX -NOKIA",
AK1543="ACCESS-ISSUE","ACCESS-ISSUE",
AK1543="Projet OCM (ZTE, NOKIA, autres projets)","TRAVAUX OCM",
AK1543="No root CAuse","No root cause",
AK1543="ODU HS","TX ISSUE",
AK1543="IP &amp; VLAN","TX ISSUE",
AK1543="Warehouse HUAWEI","SPARE-ISSUE",
AK1543="SPARE-HS","SPARE-ISSUE",
AK1543="Power Telco","RAN ISSUE",AK1543="no impacts","no impacts"
),"")</f>
        <v>No root cause</v>
      </c>
      <c r="AK1543" s="81" t="s">
        <v>5620</v>
      </c>
      <c r="AL1543" s="56" t="str" cm="1">
        <f t="array" ref="AL1543">IFERROR(_xlfn.IFS(
AK1543="MPR ISSUE","ACTIVE",
AK1543="BSS Hardware Issue","ACTIVE",
AK1543="Sites strategiques, MLL, Pylone, etc.","PASSIVE",
AK1543="AKTIVCO DEFAUT GE &amp; POWER Cabinet","PASSIVE",
AK1543="AKTIVCO Coupure ENEO &amp; Baisse de tension","PASSIVE",
AK1543="Coupure ENEO &amp; Baisse de tension","PASSIVE",
AK1543="Defaut GE &amp; POWER Cabinet","PASSIVE",
AK1543="Sharing","PASSIVE",
AK1543="Sites strategiques &amp; DataCenter","PASSIVE",
AK1543="Exclu","Exclu",
AK1543="SAT","ACTIVE",
AK1543="SPARE-ISSUE","SPARE-ISSUE",
AK1543="Fiber CAmtel","ACTIVE",
AK1543="Fiber AOF","ACTIVE",
AK1543="Projet OCM (HUAWEI)","PLANNED WORKS",
AK1543="Projet OCM (NOKIA)","PLANNED WORKS",
AK1543="ACCESS-ISSUE","ACCESS-ISSUE",
AK1543="Projet OCM (ZTE, NOKIA, autres projets)","PLANNED WORKS",
AK1543="No root CAuse","No root cause",
AK1543="ODU HS","ACTIVE",
AK1543="IP &amp; VLAN","ACTIVE",
AK1543="Warehouse HUAWEI","SPARE-ISSUE",
AK1543="SPARE-HS","SPARE-ISSUE",
AK1543="Power Telco","ACTIVE", AK1543="no impacts","no impacts"
),"")</f>
        <v>No root cause</v>
      </c>
      <c r="AM1543" s="108" t="s">
        <v>5537</v>
      </c>
      <c r="AN1543" s="117" t="s">
        <v>4522</v>
      </c>
      <c r="AP1543" s="23" t="s">
        <v>5537</v>
      </c>
      <c r="AQ1543" s="23" t="s">
        <v>5537</v>
      </c>
      <c r="AR1543" s="7"/>
      <c r="AS1543" s="6"/>
      <c r="AT1543" s="7"/>
      <c r="AU1543" s="3" t="s">
        <v>5537</v>
      </c>
      <c r="AV1543" s="24" t="s">
        <v>5537</v>
      </c>
      <c r="AW1543" s="24" t="s">
        <v>5537</v>
      </c>
      <c r="AX1543" s="24" t="s">
        <v>5537</v>
      </c>
      <c r="AY1543" s="24" t="s">
        <v>5537</v>
      </c>
      <c r="AZ1543" s="24" t="s">
        <v>5537</v>
      </c>
      <c r="BA1543" s="24" t="s">
        <v>5537</v>
      </c>
      <c r="BB1543" s="24" t="s">
        <v>5537</v>
      </c>
      <c r="BC1543" s="24" t="s">
        <v>5537</v>
      </c>
      <c r="BD1543" s="24" t="s">
        <v>5537</v>
      </c>
      <c r="BE1543" s="24" t="s">
        <v>5537</v>
      </c>
      <c r="BF1543" s="24" t="s">
        <v>5537</v>
      </c>
      <c r="BG1543" s="24" t="s">
        <v>5537</v>
      </c>
      <c r="BH1543" s="24" t="s">
        <v>5537</v>
      </c>
      <c r="BI1543" s="9" t="s">
        <v>5537</v>
      </c>
      <c r="BJ1543" s="14"/>
      <c r="BK1543" s="14" t="s">
        <v>5537</v>
      </c>
      <c r="BL1543" s="14" t="str">
        <f>_xlfn.XLOOKUP(B1543,'[4]cell downs 18042026 17h'!$B:$B,'[4]cell downs 18042026 17h'!$B:$B,"")</f>
        <v/>
      </c>
      <c r="BM1543" s="14" t="str">
        <f>_xlfn.XLOOKUP(B1543,'[5]Cells Huawei 19042026 15h'!$B:$B,'[5]Cells Huawei 19042026 15h'!$B:$B,"")</f>
        <v/>
      </c>
      <c r="BN1543" s="9" t="str">
        <f>_xlfn.XLOOKUP(B1543,'[6]cells down 19042026 9H40'!$B:$B,'[6]cells down 19042026 9H40'!$B:$B,"")</f>
        <v/>
      </c>
      <c r="BO1543" s="9" t="s">
        <v>5537</v>
      </c>
      <c r="BP1543" s="9" t="s">
        <v>12</v>
      </c>
    </row>
    <row r="1544" spans="1:68" s="9" customFormat="1" x14ac:dyDescent="0.35">
      <c r="A1544" s="1" t="s">
        <v>2513</v>
      </c>
      <c r="B1544" s="8" t="s">
        <v>2514</v>
      </c>
      <c r="C1544" s="3" t="str">
        <f>_xlfn.XLOOKUP(B1544,'[1]daily break down'!$D:$D,'[1]daily break down'!$E:$E,"")</f>
        <v>Yaounde</v>
      </c>
      <c r="D1544" s="1" t="s">
        <v>11</v>
      </c>
      <c r="E1544" s="1" t="s">
        <v>12</v>
      </c>
      <c r="F1544" s="3" t="s">
        <v>37</v>
      </c>
      <c r="G1544" s="1" t="s">
        <v>38</v>
      </c>
      <c r="H1544" s="41" t="str">
        <f>_xlfn.XLOOKUP(B1544,[2]CALCULATION!$B:$B,[2]CALCULATION!$H:$H,"")</f>
        <v>ZTE</v>
      </c>
      <c r="I1544" s="34">
        <v>0</v>
      </c>
      <c r="J1544" s="34">
        <v>0</v>
      </c>
      <c r="K1544" s="34">
        <v>0</v>
      </c>
      <c r="L1544" s="34">
        <v>0</v>
      </c>
      <c r="M1544" s="34">
        <v>0</v>
      </c>
      <c r="N1544" s="34">
        <v>0</v>
      </c>
      <c r="O1544" s="34">
        <v>0</v>
      </c>
      <c r="P1544" s="34">
        <v>0</v>
      </c>
      <c r="Q1544" s="34">
        <v>0</v>
      </c>
      <c r="R1544" s="34">
        <v>0</v>
      </c>
      <c r="S1544" s="109">
        <v>0</v>
      </c>
      <c r="T1544" s="109">
        <f>_xlfn.XLOOKUP(B1544,'[3]Nur des jours'!$B:$B,'[3]Nur des jours'!$U:$U,"")</f>
        <v>0</v>
      </c>
      <c r="U1544" s="109">
        <v>0</v>
      </c>
      <c r="V1544" s="109">
        <v>0</v>
      </c>
      <c r="W1544" s="109">
        <v>0</v>
      </c>
      <c r="X1544" s="109">
        <v>0</v>
      </c>
      <c r="Y1544" s="109">
        <v>0</v>
      </c>
      <c r="Z1544" s="109">
        <v>0</v>
      </c>
      <c r="AA1544" s="109">
        <v>0</v>
      </c>
      <c r="AB1544" s="109">
        <v>0</v>
      </c>
      <c r="AC1544" s="109">
        <v>0</v>
      </c>
      <c r="AD1544" s="109">
        <v>0</v>
      </c>
      <c r="AE1544" s="109">
        <v>0</v>
      </c>
      <c r="AF1544" s="109">
        <v>0</v>
      </c>
      <c r="AG1544" s="57" t="str">
        <f>_xlfn.XLOOKUP(B1544,[3]CALCULATION!$B:$B,[3]CALCULATION!$M:$M,"")</f>
        <v>Operationnel</v>
      </c>
      <c r="AH1544" s="57"/>
      <c r="AI1544" s="56" t="str" cm="1">
        <f t="array" ref="AI1544">IFERROR(_xlfn.IFS(
AK1544="MPR ISSUE","PDH",
AK1544="BSS Hardware Issue","BSS",
AK1544="Sites strategiques, MLL, Pylone, etc.","ENVTECH",
AK1544="AKTIVCO DEFAUT GE &amp; POWER Cabinet","AKTIVCO",
AK1544="AKTIVCO Coupure ENEO &amp; Baisse de tension","AKTIVCO GRID ONLY",
AK1544="Coupure ENEO &amp; Baisse de tension","IHS GRID ONLY",
AK1544="Defaut GE &amp; POWER Cabinet","IHS",
AK1544="Sharing","Partners",
AK1544="Sites strategiques &amp; DataCenter","SST &amp; DC",
AK1544="Exclu","Exclu",
AK1544="SAT","SAT",
AK1544="SPARE-ISSUE","SPARE-ISSUE",
AK1544="Fiber CAmtel","TRANS_FO_CAMTEL",
AK1544="Fiber AOF","Fiber AOF",
AK1544="Projet OCM (HUAWEI)","TRAVAUX-HUAWEI",
AK1544="Projet OCM (NOKIA)","TRAVAUX-NOKIA",
AK1544="ACCESS-ISSUE","ACCESS-ISSUE",
AK1544="Projet OCM (ZTE, NOKIA, autres projets)","TRAVAUX OCM",
AK1544="No root CAuse","No root cause",
AK1544="ODU HS","PDH",
AK1544="IP &amp; VLAN","PDH",
AK1544="Warehouse HUAWEI","SPARE-ISSUE",
AK1544="SPARE-HS","SPARE-ISSUE",
AK1544="Power Telco","BSS",AK1544="no impacts","no impacts"
),"")</f>
        <v>No root cause</v>
      </c>
      <c r="AJ1544" s="56" t="str" cm="1">
        <f t="array" ref="AJ1544">IFERROR(_xlfn.IFS(
AK1544="MPR ISSUE","TX ISSUE",
AK1544="BSS Hardware Issue","RAN ISSUE",
AK1544="Sites strategiques, MLL, Pylone, etc.","ENVTECH",
AK1544="AKTIVCO DEFAUT GE &amp; POWER Cabinet","POWER ISSUE",
AK1544="AKTIVCO Coupure ENEO &amp; Baisse de tension","POWER ISSUE",
AK1544="Coupure ENEO &amp; Baisse de tension","POWER ISSUE",
AK1544="Defaut GE &amp; POWER Cabinet","POWER ISSUE",
AK1544="Sharing","POWER ISSUE",
AK1544="Sites strategiques &amp; DataCenter","POWER ISSUE",
AK1544="Exclu","Exclu",
AK1544="SAT","TX ISSUE",
AK1544="SPARE-ISSUE","SPARE-ISSUE",
AK1544="Fiber CAmtel","TX ISSUE",
AK1544="Fiber AOF","TX ISSUE",
AK1544="Projet OCM (HUAWEI)","TRAVAUX-HUAWEI",
AK1544="Projet OCM (NOKIA)","TRAVAUX -NOKIA",
AK1544="ACCESS-ISSUE","ACCESS-ISSUE",
AK1544="Projet OCM (ZTE, NOKIA, autres projets)","TRAVAUX OCM",
AK1544="No root CAuse","No root cause",
AK1544="ODU HS","TX ISSUE",
AK1544="IP &amp; VLAN","TX ISSUE",
AK1544="Warehouse HUAWEI","SPARE-ISSUE",
AK1544="SPARE-HS","SPARE-ISSUE",
AK1544="Power Telco","RAN ISSUE",AK1544="no impacts","no impacts"
),"")</f>
        <v>No root cause</v>
      </c>
      <c r="AK1544" s="81" t="s">
        <v>5620</v>
      </c>
      <c r="AL1544" s="56" t="str" cm="1">
        <f t="array" ref="AL1544">IFERROR(_xlfn.IFS(
AK1544="MPR ISSUE","ACTIVE",
AK1544="BSS Hardware Issue","ACTIVE",
AK1544="Sites strategiques, MLL, Pylone, etc.","PASSIVE",
AK1544="AKTIVCO DEFAUT GE &amp; POWER Cabinet","PASSIVE",
AK1544="AKTIVCO Coupure ENEO &amp; Baisse de tension","PASSIVE",
AK1544="Coupure ENEO &amp; Baisse de tension","PASSIVE",
AK1544="Defaut GE &amp; POWER Cabinet","PASSIVE",
AK1544="Sharing","PASSIVE",
AK1544="Sites strategiques &amp; DataCenter","PASSIVE",
AK1544="Exclu","Exclu",
AK1544="SAT","ACTIVE",
AK1544="SPARE-ISSUE","SPARE-ISSUE",
AK1544="Fiber CAmtel","ACTIVE",
AK1544="Fiber AOF","ACTIVE",
AK1544="Projet OCM (HUAWEI)","PLANNED WORKS",
AK1544="Projet OCM (NOKIA)","PLANNED WORKS",
AK1544="ACCESS-ISSUE","ACCESS-ISSUE",
AK1544="Projet OCM (ZTE, NOKIA, autres projets)","PLANNED WORKS",
AK1544="No root CAuse","No root cause",
AK1544="ODU HS","ACTIVE",
AK1544="IP &amp; VLAN","ACTIVE",
AK1544="Warehouse HUAWEI","SPARE-ISSUE",
AK1544="SPARE-HS","SPARE-ISSUE",
AK1544="Power Telco","ACTIVE", AK1544="no impacts","no impacts"
),"")</f>
        <v>No root cause</v>
      </c>
      <c r="AM1544" s="108" t="s">
        <v>5537</v>
      </c>
      <c r="AN1544" s="117" t="s">
        <v>2514</v>
      </c>
      <c r="AP1544" s="23" t="s">
        <v>5537</v>
      </c>
      <c r="AQ1544" s="23" t="s">
        <v>5537</v>
      </c>
      <c r="AR1544" s="7"/>
      <c r="AS1544" s="6"/>
      <c r="AT1544" s="7"/>
      <c r="AU1544" s="3" t="s">
        <v>5537</v>
      </c>
      <c r="AV1544" s="24" t="s">
        <v>5537</v>
      </c>
      <c r="AW1544" s="24" t="s">
        <v>5537</v>
      </c>
      <c r="AX1544" s="24" t="s">
        <v>5537</v>
      </c>
      <c r="AY1544" s="24" t="s">
        <v>5537</v>
      </c>
      <c r="AZ1544" s="24" t="s">
        <v>5537</v>
      </c>
      <c r="BA1544" s="24" t="s">
        <v>5537</v>
      </c>
      <c r="BB1544" s="24" t="s">
        <v>5537</v>
      </c>
      <c r="BC1544" s="24" t="s">
        <v>5537</v>
      </c>
      <c r="BD1544" s="24" t="s">
        <v>5537</v>
      </c>
      <c r="BE1544" s="24" t="s">
        <v>5537</v>
      </c>
      <c r="BF1544" s="24" t="s">
        <v>5537</v>
      </c>
      <c r="BG1544" s="24" t="s">
        <v>5537</v>
      </c>
      <c r="BH1544" s="24" t="s">
        <v>5537</v>
      </c>
      <c r="BI1544" s="9" t="s">
        <v>5537</v>
      </c>
      <c r="BJ1544" s="14"/>
      <c r="BK1544" s="14" t="s">
        <v>5537</v>
      </c>
      <c r="BL1544" s="14" t="str">
        <f>_xlfn.XLOOKUP(B1544,'[4]cell downs 18042026 17h'!$B:$B,'[4]cell downs 18042026 17h'!$B:$B,"")</f>
        <v/>
      </c>
      <c r="BM1544" s="14" t="str">
        <f>_xlfn.XLOOKUP(B1544,'[5]Cells Huawei 19042026 15h'!$B:$B,'[5]Cells Huawei 19042026 15h'!$B:$B,"")</f>
        <v/>
      </c>
      <c r="BN1544" s="9" t="str">
        <f>_xlfn.XLOOKUP(B1544,'[6]cells down 19042026 9H40'!$B:$B,'[6]cells down 19042026 9H40'!$B:$B,"")</f>
        <v/>
      </c>
      <c r="BO1544" s="9" t="s">
        <v>2514</v>
      </c>
      <c r="BP1544" s="9" t="s">
        <v>12</v>
      </c>
    </row>
    <row r="1545" spans="1:68" s="9" customFormat="1" x14ac:dyDescent="0.35">
      <c r="A1545" s="1" t="s">
        <v>2785</v>
      </c>
      <c r="B1545" s="8" t="s">
        <v>2786</v>
      </c>
      <c r="C1545" s="3" t="str">
        <f>_xlfn.XLOOKUP(B1545,'[1]daily break down'!$D:$D,'[1]daily break down'!$E:$E,"")</f>
        <v>Yaounde</v>
      </c>
      <c r="D1545" s="1" t="s">
        <v>11</v>
      </c>
      <c r="E1545" s="1" t="s">
        <v>145</v>
      </c>
      <c r="F1545" s="3" t="s">
        <v>37</v>
      </c>
      <c r="G1545" s="1" t="s">
        <v>38</v>
      </c>
      <c r="H1545" s="41" t="str">
        <f>_xlfn.XLOOKUP(B1545,[2]CALCULATION!$B:$B,[2]CALCULATION!$H:$H,"")</f>
        <v>ZTE</v>
      </c>
      <c r="I1545" s="34">
        <v>0</v>
      </c>
      <c r="J1545" s="34">
        <v>0</v>
      </c>
      <c r="K1545" s="34">
        <v>0</v>
      </c>
      <c r="L1545" s="34">
        <v>0</v>
      </c>
      <c r="M1545" s="34">
        <v>0</v>
      </c>
      <c r="N1545" s="34">
        <v>0</v>
      </c>
      <c r="O1545" s="34">
        <v>0</v>
      </c>
      <c r="P1545" s="34">
        <v>0</v>
      </c>
      <c r="Q1545" s="34">
        <v>0</v>
      </c>
      <c r="R1545" s="34">
        <v>0</v>
      </c>
      <c r="S1545" s="109">
        <v>0</v>
      </c>
      <c r="T1545" s="109">
        <f>_xlfn.XLOOKUP(B1545,'[3]Nur des jours'!$B:$B,'[3]Nur des jours'!$U:$U,"")</f>
        <v>0</v>
      </c>
      <c r="U1545" s="109">
        <v>0</v>
      </c>
      <c r="V1545" s="109">
        <v>0</v>
      </c>
      <c r="W1545" s="109">
        <v>0</v>
      </c>
      <c r="X1545" s="109">
        <v>0</v>
      </c>
      <c r="Y1545" s="109">
        <v>0</v>
      </c>
      <c r="Z1545" s="109">
        <v>0</v>
      </c>
      <c r="AA1545" s="109">
        <v>0</v>
      </c>
      <c r="AB1545" s="109">
        <v>0</v>
      </c>
      <c r="AC1545" s="109">
        <v>0</v>
      </c>
      <c r="AD1545" s="109">
        <v>0</v>
      </c>
      <c r="AE1545" s="109">
        <v>0</v>
      </c>
      <c r="AF1545" s="109">
        <v>0</v>
      </c>
      <c r="AG1545" s="57" t="str">
        <f>_xlfn.XLOOKUP(B1545,[3]CALCULATION!$B:$B,[3]CALCULATION!$M:$M,"")</f>
        <v>Operationnel</v>
      </c>
      <c r="AH1545" s="57"/>
      <c r="AI1545" s="56" t="str" cm="1">
        <f t="array" ref="AI1545">IFERROR(_xlfn.IFS(
AK1545="MPR ISSUE","PDH",
AK1545="BSS Hardware Issue","BSS",
AK1545="Sites strategiques, MLL, Pylone, etc.","ENVTECH",
AK1545="AKTIVCO DEFAUT GE &amp; POWER Cabinet","AKTIVCO",
AK1545="AKTIVCO Coupure ENEO &amp; Baisse de tension","AKTIVCO GRID ONLY",
AK1545="Coupure ENEO &amp; Baisse de tension","IHS GRID ONLY",
AK1545="Defaut GE &amp; POWER Cabinet","IHS",
AK1545="Sharing","Partners",
AK1545="Sites strategiques &amp; DataCenter","SST &amp; DC",
AK1545="Exclu","Exclu",
AK1545="SAT","SAT",
AK1545="SPARE-ISSUE","SPARE-ISSUE",
AK1545="Fiber CAmtel","TRANS_FO_CAMTEL",
AK1545="Fiber AOF","Fiber AOF",
AK1545="Projet OCM (HUAWEI)","TRAVAUX-HUAWEI",
AK1545="Projet OCM (NOKIA)","TRAVAUX-NOKIA",
AK1545="ACCESS-ISSUE","ACCESS-ISSUE",
AK1545="Projet OCM (ZTE, NOKIA, autres projets)","TRAVAUX OCM",
AK1545="No root CAuse","No root cause",
AK1545="ODU HS","PDH",
AK1545="IP &amp; VLAN","PDH",
AK1545="Warehouse HUAWEI","SPARE-ISSUE",
AK1545="SPARE-HS","SPARE-ISSUE",
AK1545="Power Telco","BSS",AK1545="no impacts","no impacts"
),"")</f>
        <v>No root cause</v>
      </c>
      <c r="AJ1545" s="56" t="str" cm="1">
        <f t="array" ref="AJ1545">IFERROR(_xlfn.IFS(
AK1545="MPR ISSUE","TX ISSUE",
AK1545="BSS Hardware Issue","RAN ISSUE",
AK1545="Sites strategiques, MLL, Pylone, etc.","ENVTECH",
AK1545="AKTIVCO DEFAUT GE &amp; POWER Cabinet","POWER ISSUE",
AK1545="AKTIVCO Coupure ENEO &amp; Baisse de tension","POWER ISSUE",
AK1545="Coupure ENEO &amp; Baisse de tension","POWER ISSUE",
AK1545="Defaut GE &amp; POWER Cabinet","POWER ISSUE",
AK1545="Sharing","POWER ISSUE",
AK1545="Sites strategiques &amp; DataCenter","POWER ISSUE",
AK1545="Exclu","Exclu",
AK1545="SAT","TX ISSUE",
AK1545="SPARE-ISSUE","SPARE-ISSUE",
AK1545="Fiber CAmtel","TX ISSUE",
AK1545="Fiber AOF","TX ISSUE",
AK1545="Projet OCM (HUAWEI)","TRAVAUX-HUAWEI",
AK1545="Projet OCM (NOKIA)","TRAVAUX -NOKIA",
AK1545="ACCESS-ISSUE","ACCESS-ISSUE",
AK1545="Projet OCM (ZTE, NOKIA, autres projets)","TRAVAUX OCM",
AK1545="No root CAuse","No root cause",
AK1545="ODU HS","TX ISSUE",
AK1545="IP &amp; VLAN","TX ISSUE",
AK1545="Warehouse HUAWEI","SPARE-ISSUE",
AK1545="SPARE-HS","SPARE-ISSUE",
AK1545="Power Telco","RAN ISSUE",AK1545="no impacts","no impacts"
),"")</f>
        <v>No root cause</v>
      </c>
      <c r="AK1545" s="81" t="s">
        <v>5620</v>
      </c>
      <c r="AL1545" s="56" t="str" cm="1">
        <f t="array" ref="AL1545">IFERROR(_xlfn.IFS(
AK1545="MPR ISSUE","ACTIVE",
AK1545="BSS Hardware Issue","ACTIVE",
AK1545="Sites strategiques, MLL, Pylone, etc.","PASSIVE",
AK1545="AKTIVCO DEFAUT GE &amp; POWER Cabinet","PASSIVE",
AK1545="AKTIVCO Coupure ENEO &amp; Baisse de tension","PASSIVE",
AK1545="Coupure ENEO &amp; Baisse de tension","PASSIVE",
AK1545="Defaut GE &amp; POWER Cabinet","PASSIVE",
AK1545="Sharing","PASSIVE",
AK1545="Sites strategiques &amp; DataCenter","PASSIVE",
AK1545="Exclu","Exclu",
AK1545="SAT","ACTIVE",
AK1545="SPARE-ISSUE","SPARE-ISSUE",
AK1545="Fiber CAmtel","ACTIVE",
AK1545="Fiber AOF","ACTIVE",
AK1545="Projet OCM (HUAWEI)","PLANNED WORKS",
AK1545="Projet OCM (NOKIA)","PLANNED WORKS",
AK1545="ACCESS-ISSUE","ACCESS-ISSUE",
AK1545="Projet OCM (ZTE, NOKIA, autres projets)","PLANNED WORKS",
AK1545="No root CAuse","No root cause",
AK1545="ODU HS","ACTIVE",
AK1545="IP &amp; VLAN","ACTIVE",
AK1545="Warehouse HUAWEI","SPARE-ISSUE",
AK1545="SPARE-HS","SPARE-ISSUE",
AK1545="Power Telco","ACTIVE", AK1545="no impacts","no impacts"
),"")</f>
        <v>No root cause</v>
      </c>
      <c r="AM1545" s="108" t="s">
        <v>5537</v>
      </c>
      <c r="AN1545" s="117" t="s">
        <v>2786</v>
      </c>
      <c r="AP1545" s="23" t="s">
        <v>5537</v>
      </c>
      <c r="AQ1545" s="23" t="s">
        <v>5537</v>
      </c>
      <c r="AR1545" s="7"/>
      <c r="AS1545" s="6"/>
      <c r="AT1545" s="7"/>
      <c r="AU1545" s="3" t="s">
        <v>5537</v>
      </c>
      <c r="AV1545" s="24" t="s">
        <v>5537</v>
      </c>
      <c r="AW1545" s="24" t="s">
        <v>5537</v>
      </c>
      <c r="AX1545" s="24" t="s">
        <v>5537</v>
      </c>
      <c r="AY1545" s="24" t="s">
        <v>5537</v>
      </c>
      <c r="AZ1545" s="24" t="s">
        <v>5537</v>
      </c>
      <c r="BA1545" s="24" t="s">
        <v>5537</v>
      </c>
      <c r="BB1545" s="24" t="s">
        <v>5537</v>
      </c>
      <c r="BC1545" s="24" t="s">
        <v>5537</v>
      </c>
      <c r="BD1545" s="24" t="s">
        <v>5537</v>
      </c>
      <c r="BE1545" s="24" t="s">
        <v>5537</v>
      </c>
      <c r="BF1545" s="24" t="s">
        <v>5537</v>
      </c>
      <c r="BG1545" s="24" t="s">
        <v>5537</v>
      </c>
      <c r="BH1545" s="24" t="s">
        <v>5537</v>
      </c>
      <c r="BI1545" s="9" t="s">
        <v>5537</v>
      </c>
      <c r="BJ1545" s="14"/>
      <c r="BK1545" s="14" t="s">
        <v>5537</v>
      </c>
      <c r="BL1545" s="14" t="str">
        <f>_xlfn.XLOOKUP(B1545,'[4]cell downs 18042026 17h'!$B:$B,'[4]cell downs 18042026 17h'!$B:$B,"")</f>
        <v/>
      </c>
      <c r="BM1545" s="14" t="str">
        <f>_xlfn.XLOOKUP(B1545,'[5]Cells Huawei 19042026 15h'!$B:$B,'[5]Cells Huawei 19042026 15h'!$B:$B,"")</f>
        <v/>
      </c>
      <c r="BN1545" s="9" t="str">
        <f>_xlfn.XLOOKUP(B1545,'[6]cells down 19042026 9H40'!$B:$B,'[6]cells down 19042026 9H40'!$B:$B,"")</f>
        <v/>
      </c>
      <c r="BO1545" s="9" t="s">
        <v>2786</v>
      </c>
      <c r="BP1545" s="9" t="s">
        <v>12</v>
      </c>
    </row>
    <row r="1546" spans="1:68" s="9" customFormat="1" ht="18.5" customHeight="1" x14ac:dyDescent="0.35">
      <c r="A1546" s="1" t="s">
        <v>1656</v>
      </c>
      <c r="B1546" s="8" t="s">
        <v>1657</v>
      </c>
      <c r="C1546" s="3" t="str">
        <f>_xlfn.XLOOKUP(B1546,'[1]daily break down'!$D:$D,'[1]daily break down'!$E:$E,"")</f>
        <v>Yaounde</v>
      </c>
      <c r="D1546" s="1" t="s">
        <v>11</v>
      </c>
      <c r="E1546" s="1" t="s">
        <v>145</v>
      </c>
      <c r="F1546" s="3" t="s">
        <v>37</v>
      </c>
      <c r="G1546" s="1" t="s">
        <v>38</v>
      </c>
      <c r="H1546" s="41" t="str">
        <f>_xlfn.XLOOKUP(B1546,[2]CALCULATION!$B:$B,[2]CALCULATION!$H:$H,"")</f>
        <v>ZTE</v>
      </c>
      <c r="I1546" s="34">
        <v>0</v>
      </c>
      <c r="J1546" s="34">
        <v>0</v>
      </c>
      <c r="K1546" s="34">
        <v>0</v>
      </c>
      <c r="L1546" s="34">
        <v>0</v>
      </c>
      <c r="M1546" s="34">
        <v>0</v>
      </c>
      <c r="N1546" s="34">
        <v>0</v>
      </c>
      <c r="O1546" s="34">
        <v>0</v>
      </c>
      <c r="P1546" s="34">
        <v>0</v>
      </c>
      <c r="Q1546" s="34">
        <v>0</v>
      </c>
      <c r="R1546" s="34">
        <v>0</v>
      </c>
      <c r="S1546" s="109">
        <v>0</v>
      </c>
      <c r="T1546" s="109">
        <f>_xlfn.XLOOKUP(B1546,'[3]Nur des jours'!$B:$B,'[3]Nur des jours'!$U:$U,"")</f>
        <v>0</v>
      </c>
      <c r="U1546" s="109">
        <v>17.399670550433317</v>
      </c>
      <c r="V1546" s="109">
        <v>0</v>
      </c>
      <c r="W1546" s="109">
        <v>0</v>
      </c>
      <c r="X1546" s="109">
        <v>0</v>
      </c>
      <c r="Y1546" s="109">
        <v>0</v>
      </c>
      <c r="Z1546" s="109">
        <v>0</v>
      </c>
      <c r="AA1546" s="109">
        <v>0</v>
      </c>
      <c r="AB1546" s="109">
        <v>0</v>
      </c>
      <c r="AC1546" s="109">
        <v>0</v>
      </c>
      <c r="AD1546" s="109">
        <v>0</v>
      </c>
      <c r="AE1546" s="109">
        <v>0</v>
      </c>
      <c r="AF1546" s="109">
        <v>0</v>
      </c>
      <c r="AG1546" s="57" t="str">
        <f>_xlfn.XLOOKUP(B1546,[3]CALCULATION!$B:$B,[3]CALCULATION!$M:$M,"")</f>
        <v>Operationnel</v>
      </c>
      <c r="AH1546" s="57"/>
      <c r="AI1546" s="56" t="str" cm="1">
        <f t="array" ref="AI1546">IFERROR(_xlfn.IFS(
AK1546="MPR ISSUE","PDH",
AK1546="BSS Hardware Issue","BSS",
AK1546="Sites strategiques, MLL, Pylone, etc.","ENVTECH",
AK1546="AKTIVCO DEFAUT GE &amp; POWER Cabinet","AKTIVCO",
AK1546="AKTIVCO Coupure ENEO &amp; Baisse de tension","AKTIVCO GRID ONLY",
AK1546="Coupure ENEO &amp; Baisse de tension","IHS GRID ONLY",
AK1546="Defaut GE &amp; POWER Cabinet","IHS",
AK1546="Sharing","Partners",
AK1546="Sites strategiques &amp; DataCenter","SST &amp; DC",
AK1546="Exclu","Exclu",
AK1546="SAT","SAT",
AK1546="SPARE-ISSUE","SPARE-ISSUE",
AK1546="Fiber CAmtel","TRANS_FO_CAMTEL",
AK1546="Fiber AOF","Fiber AOF",
AK1546="Projet OCM (HUAWEI)","TRAVAUX-HUAWEI",
AK1546="Projet OCM (NOKIA)","TRAVAUX-NOKIA",
AK1546="ACCESS-ISSUE","ACCESS-ISSUE",
AK1546="Projet OCM (ZTE, NOKIA, autres projets)","TRAVAUX OCM",
AK1546="No root CAuse","No root cause",
AK1546="ODU HS","PDH",
AK1546="IP &amp; VLAN","PDH",
AK1546="Warehouse HUAWEI","SPARE-ISSUE",
AK1546="SPARE-HS","SPARE-ISSUE",
AK1546="Power Telco","BSS",AK1546="no impacts","no impacts"
),"")</f>
        <v>No root cause</v>
      </c>
      <c r="AJ1546" s="56" t="str" cm="1">
        <f t="array" ref="AJ1546">IFERROR(_xlfn.IFS(
AK1546="MPR ISSUE","TX ISSUE",
AK1546="BSS Hardware Issue","RAN ISSUE",
AK1546="Sites strategiques, MLL, Pylone, etc.","ENVTECH",
AK1546="AKTIVCO DEFAUT GE &amp; POWER Cabinet","POWER ISSUE",
AK1546="AKTIVCO Coupure ENEO &amp; Baisse de tension","POWER ISSUE",
AK1546="Coupure ENEO &amp; Baisse de tension","POWER ISSUE",
AK1546="Defaut GE &amp; POWER Cabinet","POWER ISSUE",
AK1546="Sharing","POWER ISSUE",
AK1546="Sites strategiques &amp; DataCenter","POWER ISSUE",
AK1546="Exclu","Exclu",
AK1546="SAT","TX ISSUE",
AK1546="SPARE-ISSUE","SPARE-ISSUE",
AK1546="Fiber CAmtel","TX ISSUE",
AK1546="Fiber AOF","TX ISSUE",
AK1546="Projet OCM (HUAWEI)","TRAVAUX-HUAWEI",
AK1546="Projet OCM (NOKIA)","TRAVAUX -NOKIA",
AK1546="ACCESS-ISSUE","ACCESS-ISSUE",
AK1546="Projet OCM (ZTE, NOKIA, autres projets)","TRAVAUX OCM",
AK1546="No root CAuse","No root cause",
AK1546="ODU HS","TX ISSUE",
AK1546="IP &amp; VLAN","TX ISSUE",
AK1546="Warehouse HUAWEI","SPARE-ISSUE",
AK1546="SPARE-HS","SPARE-ISSUE",
AK1546="Power Telco","RAN ISSUE",AK1546="no impacts","no impacts"
),"")</f>
        <v>No root cause</v>
      </c>
      <c r="AK1546" s="81" t="s">
        <v>5620</v>
      </c>
      <c r="AL1546" s="56" t="str" cm="1">
        <f t="array" ref="AL1546">IFERROR(_xlfn.IFS(
AK1546="MPR ISSUE","ACTIVE",
AK1546="BSS Hardware Issue","ACTIVE",
AK1546="Sites strategiques, MLL, Pylone, etc.","PASSIVE",
AK1546="AKTIVCO DEFAUT GE &amp; POWER Cabinet","PASSIVE",
AK1546="AKTIVCO Coupure ENEO &amp; Baisse de tension","PASSIVE",
AK1546="Coupure ENEO &amp; Baisse de tension","PASSIVE",
AK1546="Defaut GE &amp; POWER Cabinet","PASSIVE",
AK1546="Sharing","PASSIVE",
AK1546="Sites strategiques &amp; DataCenter","PASSIVE",
AK1546="Exclu","Exclu",
AK1546="SAT","ACTIVE",
AK1546="SPARE-ISSUE","SPARE-ISSUE",
AK1546="Fiber CAmtel","ACTIVE",
AK1546="Fiber AOF","ACTIVE",
AK1546="Projet OCM (HUAWEI)","PLANNED WORKS",
AK1546="Projet OCM (NOKIA)","PLANNED WORKS",
AK1546="ACCESS-ISSUE","ACCESS-ISSUE",
AK1546="Projet OCM (ZTE, NOKIA, autres projets)","PLANNED WORKS",
AK1546="No root CAuse","No root cause",
AK1546="ODU HS","ACTIVE",
AK1546="IP &amp; VLAN","ACTIVE",
AK1546="Warehouse HUAWEI","SPARE-ISSUE",
AK1546="SPARE-HS","SPARE-ISSUE",
AK1546="Power Telco","ACTIVE", AK1546="no impacts","no impacts"
),"")</f>
        <v>No root cause</v>
      </c>
      <c r="AM1546" s="108" t="s">
        <v>5537</v>
      </c>
      <c r="AN1546" s="117" t="s">
        <v>1657</v>
      </c>
      <c r="AP1546" s="23" t="s">
        <v>5537</v>
      </c>
      <c r="AQ1546" s="23" t="s">
        <v>5537</v>
      </c>
      <c r="AR1546" s="7"/>
      <c r="AS1546" s="6"/>
      <c r="AT1546" s="7"/>
      <c r="AU1546" s="3" t="s">
        <v>5537</v>
      </c>
      <c r="AV1546" s="24" t="s">
        <v>5537</v>
      </c>
      <c r="AW1546" s="24" t="s">
        <v>5537</v>
      </c>
      <c r="AX1546" s="24" t="s">
        <v>5537</v>
      </c>
      <c r="AY1546" s="24" t="s">
        <v>5537</v>
      </c>
      <c r="AZ1546" s="24" t="s">
        <v>5537</v>
      </c>
      <c r="BA1546" s="24" t="s">
        <v>5537</v>
      </c>
      <c r="BB1546" s="24" t="s">
        <v>5537</v>
      </c>
      <c r="BC1546" s="24" t="s">
        <v>5537</v>
      </c>
      <c r="BD1546" s="24" t="s">
        <v>5537</v>
      </c>
      <c r="BE1546" s="24" t="s">
        <v>5537</v>
      </c>
      <c r="BF1546" s="24" t="s">
        <v>5537</v>
      </c>
      <c r="BG1546" s="24" t="s">
        <v>5537</v>
      </c>
      <c r="BH1546" s="24" t="s">
        <v>5537</v>
      </c>
      <c r="BI1546" s="9" t="s">
        <v>5537</v>
      </c>
      <c r="BJ1546" s="14"/>
      <c r="BK1546" s="14" t="s">
        <v>5537</v>
      </c>
      <c r="BL1546" s="14" t="str">
        <f>_xlfn.XLOOKUP(B1546,'[4]cell downs 18042026 17h'!$B:$B,'[4]cell downs 18042026 17h'!$B:$B,"")</f>
        <v/>
      </c>
      <c r="BM1546" s="14" t="str">
        <f>_xlfn.XLOOKUP(B1546,'[5]Cells Huawei 19042026 15h'!$B:$B,'[5]Cells Huawei 19042026 15h'!$B:$B,"")</f>
        <v/>
      </c>
      <c r="BN1546" s="9" t="str">
        <f>_xlfn.XLOOKUP(B1546,'[6]cells down 19042026 9H40'!$B:$B,'[6]cells down 19042026 9H40'!$B:$B,"")</f>
        <v/>
      </c>
      <c r="BO1546" s="9" t="s">
        <v>1657</v>
      </c>
      <c r="BP1546" s="9" t="s">
        <v>12</v>
      </c>
    </row>
    <row r="1547" spans="1:68" s="9" customFormat="1" x14ac:dyDescent="0.35">
      <c r="A1547" s="1" t="s">
        <v>3181</v>
      </c>
      <c r="B1547" s="8" t="s">
        <v>3182</v>
      </c>
      <c r="C1547" s="3" t="str">
        <f>_xlfn.XLOOKUP(B1547,'[1]daily break down'!$D:$D,'[1]daily break down'!$E:$E,"")</f>
        <v>Yaounde</v>
      </c>
      <c r="D1547" s="1" t="s">
        <v>11</v>
      </c>
      <c r="E1547" s="1" t="s">
        <v>12</v>
      </c>
      <c r="F1547" s="3" t="s">
        <v>37</v>
      </c>
      <c r="G1547" s="1" t="s">
        <v>38</v>
      </c>
      <c r="H1547" s="41" t="str">
        <f>_xlfn.XLOOKUP(B1547,[2]CALCULATION!$B:$B,[2]CALCULATION!$H:$H,"")</f>
        <v>ZTE</v>
      </c>
      <c r="I1547" s="34">
        <v>0</v>
      </c>
      <c r="J1547" s="34">
        <v>0</v>
      </c>
      <c r="K1547" s="34">
        <v>0</v>
      </c>
      <c r="L1547" s="34">
        <v>0</v>
      </c>
      <c r="M1547" s="34">
        <v>0</v>
      </c>
      <c r="N1547" s="34">
        <v>0</v>
      </c>
      <c r="O1547" s="34">
        <v>0</v>
      </c>
      <c r="P1547" s="34">
        <v>0</v>
      </c>
      <c r="Q1547" s="34">
        <v>0</v>
      </c>
      <c r="R1547" s="34">
        <v>0</v>
      </c>
      <c r="S1547" s="109">
        <v>0</v>
      </c>
      <c r="T1547" s="109">
        <f>_xlfn.XLOOKUP(B1547,'[3]Nur des jours'!$B:$B,'[3]Nur des jours'!$U:$U,"")</f>
        <v>0</v>
      </c>
      <c r="U1547" s="109">
        <v>0</v>
      </c>
      <c r="V1547" s="109">
        <v>0</v>
      </c>
      <c r="W1547" s="109">
        <v>0</v>
      </c>
      <c r="X1547" s="109">
        <v>0</v>
      </c>
      <c r="Y1547" s="109">
        <v>0</v>
      </c>
      <c r="Z1547" s="109">
        <v>0</v>
      </c>
      <c r="AA1547" s="109">
        <v>0</v>
      </c>
      <c r="AB1547" s="109">
        <v>0</v>
      </c>
      <c r="AC1547" s="109">
        <v>0</v>
      </c>
      <c r="AD1547" s="109">
        <v>0</v>
      </c>
      <c r="AE1547" s="109">
        <v>0</v>
      </c>
      <c r="AF1547" s="109">
        <v>0</v>
      </c>
      <c r="AG1547" s="57" t="str">
        <f>_xlfn.XLOOKUP(B1547,[3]CALCULATION!$B:$B,[3]CALCULATION!$M:$M,"")</f>
        <v>Operationnel</v>
      </c>
      <c r="AH1547" s="57"/>
      <c r="AI1547" s="56" t="str" cm="1">
        <f t="array" ref="AI1547">IFERROR(_xlfn.IFS(
AK1547="MPR ISSUE","PDH",
AK1547="BSS Hardware Issue","BSS",
AK1547="Sites strategiques, MLL, Pylone, etc.","ENVTECH",
AK1547="AKTIVCO DEFAUT GE &amp; POWER Cabinet","AKTIVCO",
AK1547="AKTIVCO Coupure ENEO &amp; Baisse de tension","AKTIVCO GRID ONLY",
AK1547="Coupure ENEO &amp; Baisse de tension","IHS GRID ONLY",
AK1547="Defaut GE &amp; POWER Cabinet","IHS",
AK1547="Sharing","Partners",
AK1547="Sites strategiques &amp; DataCenter","SST &amp; DC",
AK1547="Exclu","Exclu",
AK1547="SAT","SAT",
AK1547="SPARE-ISSUE","SPARE-ISSUE",
AK1547="Fiber CAmtel","TRANS_FO_CAMTEL",
AK1547="Fiber AOF","Fiber AOF",
AK1547="Projet OCM (HUAWEI)","TRAVAUX-HUAWEI",
AK1547="Projet OCM (NOKIA)","TRAVAUX-NOKIA",
AK1547="ACCESS-ISSUE","ACCESS-ISSUE",
AK1547="Projet OCM (ZTE, NOKIA, autres projets)","TRAVAUX OCM",
AK1547="No root CAuse","No root cause",
AK1547="ODU HS","PDH",
AK1547="IP &amp; VLAN","PDH",
AK1547="Warehouse HUAWEI","SPARE-ISSUE",
AK1547="SPARE-HS","SPARE-ISSUE",
AK1547="Power Telco","BSS",AK1547="no impacts","no impacts"
),"")</f>
        <v>No root cause</v>
      </c>
      <c r="AJ1547" s="56" t="str" cm="1">
        <f t="array" ref="AJ1547">IFERROR(_xlfn.IFS(
AK1547="MPR ISSUE","TX ISSUE",
AK1547="BSS Hardware Issue","RAN ISSUE",
AK1547="Sites strategiques, MLL, Pylone, etc.","ENVTECH",
AK1547="AKTIVCO DEFAUT GE &amp; POWER Cabinet","POWER ISSUE",
AK1547="AKTIVCO Coupure ENEO &amp; Baisse de tension","POWER ISSUE",
AK1547="Coupure ENEO &amp; Baisse de tension","POWER ISSUE",
AK1547="Defaut GE &amp; POWER Cabinet","POWER ISSUE",
AK1547="Sharing","POWER ISSUE",
AK1547="Sites strategiques &amp; DataCenter","POWER ISSUE",
AK1547="Exclu","Exclu",
AK1547="SAT","TX ISSUE",
AK1547="SPARE-ISSUE","SPARE-ISSUE",
AK1547="Fiber CAmtel","TX ISSUE",
AK1547="Fiber AOF","TX ISSUE",
AK1547="Projet OCM (HUAWEI)","TRAVAUX-HUAWEI",
AK1547="Projet OCM (NOKIA)","TRAVAUX -NOKIA",
AK1547="ACCESS-ISSUE","ACCESS-ISSUE",
AK1547="Projet OCM (ZTE, NOKIA, autres projets)","TRAVAUX OCM",
AK1547="No root CAuse","No root cause",
AK1547="ODU HS","TX ISSUE",
AK1547="IP &amp; VLAN","TX ISSUE",
AK1547="Warehouse HUAWEI","SPARE-ISSUE",
AK1547="SPARE-HS","SPARE-ISSUE",
AK1547="Power Telco","RAN ISSUE",AK1547="no impacts","no impacts"
),"")</f>
        <v>No root cause</v>
      </c>
      <c r="AK1547" s="81" t="s">
        <v>5620</v>
      </c>
      <c r="AL1547" s="56" t="str" cm="1">
        <f t="array" ref="AL1547">IFERROR(_xlfn.IFS(
AK1547="MPR ISSUE","ACTIVE",
AK1547="BSS Hardware Issue","ACTIVE",
AK1547="Sites strategiques, MLL, Pylone, etc.","PASSIVE",
AK1547="AKTIVCO DEFAUT GE &amp; POWER Cabinet","PASSIVE",
AK1547="AKTIVCO Coupure ENEO &amp; Baisse de tension","PASSIVE",
AK1547="Coupure ENEO &amp; Baisse de tension","PASSIVE",
AK1547="Defaut GE &amp; POWER Cabinet","PASSIVE",
AK1547="Sharing","PASSIVE",
AK1547="Sites strategiques &amp; DataCenter","PASSIVE",
AK1547="Exclu","Exclu",
AK1547="SAT","ACTIVE",
AK1547="SPARE-ISSUE","SPARE-ISSUE",
AK1547="Fiber CAmtel","ACTIVE",
AK1547="Fiber AOF","ACTIVE",
AK1547="Projet OCM (HUAWEI)","PLANNED WORKS",
AK1547="Projet OCM (NOKIA)","PLANNED WORKS",
AK1547="ACCESS-ISSUE","ACCESS-ISSUE",
AK1547="Projet OCM (ZTE, NOKIA, autres projets)","PLANNED WORKS",
AK1547="No root CAuse","No root cause",
AK1547="ODU HS","ACTIVE",
AK1547="IP &amp; VLAN","ACTIVE",
AK1547="Warehouse HUAWEI","SPARE-ISSUE",
AK1547="SPARE-HS","SPARE-ISSUE",
AK1547="Power Telco","ACTIVE", AK1547="no impacts","no impacts"
),"")</f>
        <v>No root cause</v>
      </c>
      <c r="AM1547" s="108" t="s">
        <v>5537</v>
      </c>
      <c r="AN1547" s="117" t="s">
        <v>3182</v>
      </c>
      <c r="AP1547" s="23" t="s">
        <v>5537</v>
      </c>
      <c r="AQ1547" s="23" t="s">
        <v>5537</v>
      </c>
      <c r="AR1547" s="7"/>
      <c r="AS1547" s="6"/>
      <c r="AT1547" s="7"/>
      <c r="AU1547" s="3" t="s">
        <v>5537</v>
      </c>
      <c r="AV1547" s="24" t="s">
        <v>5537</v>
      </c>
      <c r="AW1547" s="24" t="s">
        <v>5537</v>
      </c>
      <c r="AX1547" s="24" t="s">
        <v>5537</v>
      </c>
      <c r="AY1547" s="24" t="s">
        <v>5537</v>
      </c>
      <c r="AZ1547" s="24" t="s">
        <v>5537</v>
      </c>
      <c r="BA1547" s="24" t="s">
        <v>5537</v>
      </c>
      <c r="BB1547" s="24" t="s">
        <v>5537</v>
      </c>
      <c r="BC1547" s="24" t="s">
        <v>5537</v>
      </c>
      <c r="BD1547" s="24" t="s">
        <v>5537</v>
      </c>
      <c r="BE1547" s="24" t="s">
        <v>5537</v>
      </c>
      <c r="BF1547" s="24" t="s">
        <v>5537</v>
      </c>
      <c r="BG1547" s="24" t="s">
        <v>5537</v>
      </c>
      <c r="BH1547" s="24" t="s">
        <v>5537</v>
      </c>
      <c r="BI1547" s="9" t="s">
        <v>5537</v>
      </c>
      <c r="BJ1547" s="14"/>
      <c r="BK1547" s="14" t="s">
        <v>5537</v>
      </c>
      <c r="BL1547" s="14" t="str">
        <f>_xlfn.XLOOKUP(B1547,'[4]cell downs 18042026 17h'!$B:$B,'[4]cell downs 18042026 17h'!$B:$B,"")</f>
        <v/>
      </c>
      <c r="BM1547" s="14" t="str">
        <f>_xlfn.XLOOKUP(B1547,'[5]Cells Huawei 19042026 15h'!$B:$B,'[5]Cells Huawei 19042026 15h'!$B:$B,"")</f>
        <v/>
      </c>
      <c r="BN1547" s="9" t="str">
        <f>_xlfn.XLOOKUP(B1547,'[6]cells down 19042026 9H40'!$B:$B,'[6]cells down 19042026 9H40'!$B:$B,"")</f>
        <v/>
      </c>
      <c r="BO1547" s="9" t="s">
        <v>3182</v>
      </c>
      <c r="BP1547" s="9" t="s">
        <v>12</v>
      </c>
    </row>
    <row r="1548" spans="1:68" s="9" customFormat="1" ht="37" customHeight="1" x14ac:dyDescent="0.35">
      <c r="A1548" s="1" t="s">
        <v>4815</v>
      </c>
      <c r="B1548" s="1" t="s">
        <v>4816</v>
      </c>
      <c r="C1548" s="3" t="str">
        <f>_xlfn.XLOOKUP(B1548,'[1]daily break down'!$D:$D,'[1]daily break down'!$E:$E,"")</f>
        <v>Yaounde</v>
      </c>
      <c r="D1548" s="1" t="s">
        <v>11</v>
      </c>
      <c r="E1548" s="1" t="s">
        <v>12</v>
      </c>
      <c r="F1548" s="3" t="s">
        <v>37</v>
      </c>
      <c r="G1548" s="1" t="s">
        <v>38</v>
      </c>
      <c r="H1548" s="41" t="str">
        <f>_xlfn.XLOOKUP(B1548,[2]CALCULATION!$B:$B,[2]CALCULATION!$H:$H,"")</f>
        <v>ZTE</v>
      </c>
      <c r="I1548" s="34">
        <v>2.5783994372676076</v>
      </c>
      <c r="J1548" s="34">
        <v>5.0194866065695862</v>
      </c>
      <c r="K1548" s="34">
        <v>0</v>
      </c>
      <c r="L1548" s="34">
        <v>0</v>
      </c>
      <c r="M1548" s="34">
        <v>0</v>
      </c>
      <c r="N1548" s="34">
        <v>0</v>
      </c>
      <c r="O1548" s="34">
        <v>0</v>
      </c>
      <c r="P1548" s="34">
        <v>6.0937647139396116</v>
      </c>
      <c r="Q1548" s="34">
        <v>0</v>
      </c>
      <c r="R1548" s="34">
        <v>0</v>
      </c>
      <c r="S1548" s="109">
        <v>0</v>
      </c>
      <c r="T1548" s="109">
        <f>_xlfn.XLOOKUP(B1548,'[3]Nur des jours'!$B:$B,'[3]Nur des jours'!$U:$U,"")</f>
        <v>0</v>
      </c>
      <c r="U1548" s="109">
        <v>0</v>
      </c>
      <c r="V1548" s="109">
        <v>0</v>
      </c>
      <c r="W1548" s="109">
        <v>0</v>
      </c>
      <c r="X1548" s="109">
        <v>0</v>
      </c>
      <c r="Y1548" s="109">
        <v>0</v>
      </c>
      <c r="Z1548" s="109">
        <v>0</v>
      </c>
      <c r="AA1548" s="109">
        <v>0</v>
      </c>
      <c r="AB1548" s="109">
        <v>0</v>
      </c>
      <c r="AC1548" s="109">
        <v>0</v>
      </c>
      <c r="AD1548" s="109">
        <v>0</v>
      </c>
      <c r="AE1548" s="109">
        <v>0</v>
      </c>
      <c r="AF1548" s="109">
        <v>0</v>
      </c>
      <c r="AG1548" s="57" t="str">
        <f>_xlfn.XLOOKUP(B1548,[3]CALCULATION!$B:$B,[3]CALCULATION!$M:$M,"")</f>
        <v>Operationnel</v>
      </c>
      <c r="AH1548" s="57"/>
      <c r="AI1548" s="56" t="str" cm="1">
        <f t="array" ref="AI1548">IFERROR(_xlfn.IFS(
AK1548="MPR ISSUE","PDH",
AK1548="BSS Hardware Issue","BSS",
AK1548="Sites strategiques, MLL, Pylone, etc.","ENVTECH",
AK1548="AKTIVCO DEFAUT GE &amp; POWER Cabinet","AKTIVCO",
AK1548="AKTIVCO Coupure ENEO &amp; Baisse de tension","AKTIVCO GRID ONLY",
AK1548="Coupure ENEO &amp; Baisse de tension","IHS GRID ONLY",
AK1548="Defaut GE &amp; POWER Cabinet","IHS",
AK1548="Sharing","Partners",
AK1548="Sites strategiques &amp; DataCenter","SST &amp; DC",
AK1548="Exclu","Exclu",
AK1548="SAT","SAT",
AK1548="SPARE-ISSUE","SPARE-ISSUE",
AK1548="Fiber CAmtel","TRANS_FO_CAMTEL",
AK1548="Fiber AOF","Fiber AOF",
AK1548="Projet OCM (HUAWEI)","TRAVAUX-HUAWEI",
AK1548="Projet OCM (NOKIA)","TRAVAUX-NOKIA",
AK1548="ACCESS-ISSUE","ACCESS-ISSUE",
AK1548="Projet OCM (ZTE, NOKIA, autres projets)","TRAVAUX OCM",
AK1548="No root CAuse","No root cause",
AK1548="ODU HS","PDH",
AK1548="IP &amp; VLAN","PDH",
AK1548="Warehouse HUAWEI","SPARE-ISSUE",
AK1548="SPARE-HS","SPARE-ISSUE",
AK1548="Power Telco","BSS",AK1548="no impacts","no impacts"
),"")</f>
        <v>No root cause</v>
      </c>
      <c r="AJ1548" s="56" t="str" cm="1">
        <f t="array" ref="AJ1548">IFERROR(_xlfn.IFS(
AK1548="MPR ISSUE","TX ISSUE",
AK1548="BSS Hardware Issue","RAN ISSUE",
AK1548="Sites strategiques, MLL, Pylone, etc.","ENVTECH",
AK1548="AKTIVCO DEFAUT GE &amp; POWER Cabinet","POWER ISSUE",
AK1548="AKTIVCO Coupure ENEO &amp; Baisse de tension","POWER ISSUE",
AK1548="Coupure ENEO &amp; Baisse de tension","POWER ISSUE",
AK1548="Defaut GE &amp; POWER Cabinet","POWER ISSUE",
AK1548="Sharing","POWER ISSUE",
AK1548="Sites strategiques &amp; DataCenter","POWER ISSUE",
AK1548="Exclu","Exclu",
AK1548="SAT","TX ISSUE",
AK1548="SPARE-ISSUE","SPARE-ISSUE",
AK1548="Fiber CAmtel","TX ISSUE",
AK1548="Fiber AOF","TX ISSUE",
AK1548="Projet OCM (HUAWEI)","TRAVAUX-HUAWEI",
AK1548="Projet OCM (NOKIA)","TRAVAUX -NOKIA",
AK1548="ACCESS-ISSUE","ACCESS-ISSUE",
AK1548="Projet OCM (ZTE, NOKIA, autres projets)","TRAVAUX OCM",
AK1548="No root CAuse","No root cause",
AK1548="ODU HS","TX ISSUE",
AK1548="IP &amp; VLAN","TX ISSUE",
AK1548="Warehouse HUAWEI","SPARE-ISSUE",
AK1548="SPARE-HS","SPARE-ISSUE",
AK1548="Power Telco","RAN ISSUE",AK1548="no impacts","no impacts"
),"")</f>
        <v>No root cause</v>
      </c>
      <c r="AK1548" s="81" t="s">
        <v>5620</v>
      </c>
      <c r="AL1548" s="56" t="str" cm="1">
        <f t="array" ref="AL1548">IFERROR(_xlfn.IFS(
AK1548="MPR ISSUE","ACTIVE",
AK1548="BSS Hardware Issue","ACTIVE",
AK1548="Sites strategiques, MLL, Pylone, etc.","PASSIVE",
AK1548="AKTIVCO DEFAUT GE &amp; POWER Cabinet","PASSIVE",
AK1548="AKTIVCO Coupure ENEO &amp; Baisse de tension","PASSIVE",
AK1548="Coupure ENEO &amp; Baisse de tension","PASSIVE",
AK1548="Defaut GE &amp; POWER Cabinet","PASSIVE",
AK1548="Sharing","PASSIVE",
AK1548="Sites strategiques &amp; DataCenter","PASSIVE",
AK1548="Exclu","Exclu",
AK1548="SAT","ACTIVE",
AK1548="SPARE-ISSUE","SPARE-ISSUE",
AK1548="Fiber CAmtel","ACTIVE",
AK1548="Fiber AOF","ACTIVE",
AK1548="Projet OCM (HUAWEI)","PLANNED WORKS",
AK1548="Projet OCM (NOKIA)","PLANNED WORKS",
AK1548="ACCESS-ISSUE","ACCESS-ISSUE",
AK1548="Projet OCM (ZTE, NOKIA, autres projets)","PLANNED WORKS",
AK1548="No root CAuse","No root cause",
AK1548="ODU HS","ACTIVE",
AK1548="IP &amp; VLAN","ACTIVE",
AK1548="Warehouse HUAWEI","SPARE-ISSUE",
AK1548="SPARE-HS","SPARE-ISSUE",
AK1548="Power Telco","ACTIVE", AK1548="no impacts","no impacts"
),"")</f>
        <v>No root cause</v>
      </c>
      <c r="AM1548" s="108" t="s">
        <v>5537</v>
      </c>
      <c r="AN1548" s="117" t="s">
        <v>4816</v>
      </c>
      <c r="AP1548" s="23" t="s">
        <v>5537</v>
      </c>
      <c r="AQ1548" s="23" t="s">
        <v>5537</v>
      </c>
      <c r="AR1548" s="7"/>
      <c r="AS1548" s="6"/>
      <c r="AT1548" s="7"/>
      <c r="AU1548" s="3" t="s">
        <v>5537</v>
      </c>
      <c r="AV1548" s="24" t="s">
        <v>5537</v>
      </c>
      <c r="AW1548" s="24" t="s">
        <v>5537</v>
      </c>
      <c r="AX1548" s="24" t="s">
        <v>5537</v>
      </c>
      <c r="AY1548" s="24" t="s">
        <v>5537</v>
      </c>
      <c r="AZ1548" s="24" t="s">
        <v>5537</v>
      </c>
      <c r="BA1548" s="24" t="s">
        <v>5537</v>
      </c>
      <c r="BB1548" s="24" t="s">
        <v>5537</v>
      </c>
      <c r="BC1548" s="24" t="s">
        <v>5537</v>
      </c>
      <c r="BD1548" s="24" t="s">
        <v>5537</v>
      </c>
      <c r="BE1548" s="24" t="s">
        <v>5537</v>
      </c>
      <c r="BF1548" s="24" t="s">
        <v>5537</v>
      </c>
      <c r="BG1548" s="24" t="s">
        <v>5537</v>
      </c>
      <c r="BH1548" s="24" t="s">
        <v>5537</v>
      </c>
      <c r="BI1548" s="9" t="s">
        <v>5537</v>
      </c>
      <c r="BJ1548" s="14"/>
      <c r="BK1548" s="14" t="s">
        <v>5537</v>
      </c>
      <c r="BL1548" s="14" t="str">
        <f>_xlfn.XLOOKUP(B1548,'[4]cell downs 18042026 17h'!$B:$B,'[4]cell downs 18042026 17h'!$B:$B,"")</f>
        <v/>
      </c>
      <c r="BM1548" s="14" t="str">
        <f>_xlfn.XLOOKUP(B1548,'[5]Cells Huawei 19042026 15h'!$B:$B,'[5]Cells Huawei 19042026 15h'!$B:$B,"")</f>
        <v/>
      </c>
      <c r="BN1548" s="9" t="str">
        <f>_xlfn.XLOOKUP(B1548,'[6]cells down 19042026 9H40'!$B:$B,'[6]cells down 19042026 9H40'!$B:$B,"")</f>
        <v/>
      </c>
      <c r="BO1548" s="9" t="s">
        <v>4816</v>
      </c>
      <c r="BP1548" s="9" t="s">
        <v>318</v>
      </c>
    </row>
    <row r="1549" spans="1:68" s="9" customFormat="1" x14ac:dyDescent="0.35">
      <c r="A1549" s="1" t="s">
        <v>2161</v>
      </c>
      <c r="B1549" s="8" t="s">
        <v>2162</v>
      </c>
      <c r="C1549" s="3" t="str">
        <f>_xlfn.XLOOKUP(B1549,'[1]daily break down'!$D:$D,'[1]daily break down'!$E:$E,"")</f>
        <v>CENTRE</v>
      </c>
      <c r="D1549" s="1" t="s">
        <v>21</v>
      </c>
      <c r="E1549" s="1" t="s">
        <v>36</v>
      </c>
      <c r="F1549" s="3" t="s">
        <v>226</v>
      </c>
      <c r="G1549" s="1" t="s">
        <v>489</v>
      </c>
      <c r="H1549" s="41" t="str">
        <f>_xlfn.XLOOKUP(B1549,[2]CALCULATION!$B:$B,[2]CALCULATION!$H:$H,"")</f>
        <v>ZTE</v>
      </c>
      <c r="I1549" s="34">
        <v>0</v>
      </c>
      <c r="J1549" s="34">
        <v>0</v>
      </c>
      <c r="K1549" s="34">
        <v>0</v>
      </c>
      <c r="L1549" s="34">
        <v>0</v>
      </c>
      <c r="M1549" s="34">
        <v>0</v>
      </c>
      <c r="N1549" s="34">
        <v>0</v>
      </c>
      <c r="O1549" s="34">
        <v>0</v>
      </c>
      <c r="P1549" s="34">
        <v>0</v>
      </c>
      <c r="Q1549" s="34">
        <v>0</v>
      </c>
      <c r="R1549" s="34">
        <v>4.761965910744707E-3</v>
      </c>
      <c r="S1549" s="109">
        <v>0</v>
      </c>
      <c r="T1549" s="109">
        <f>_xlfn.XLOOKUP(B1549,'[3]Nur des jours'!$B:$B,'[3]Nur des jours'!$U:$U,"")</f>
        <v>0</v>
      </c>
      <c r="U1549" s="109">
        <v>0</v>
      </c>
      <c r="V1549" s="109">
        <v>0</v>
      </c>
      <c r="W1549" s="109">
        <v>0</v>
      </c>
      <c r="X1549" s="109">
        <v>0</v>
      </c>
      <c r="Y1549" s="109">
        <v>0</v>
      </c>
      <c r="Z1549" s="109">
        <v>0</v>
      </c>
      <c r="AA1549" s="109">
        <v>0</v>
      </c>
      <c r="AB1549" s="109">
        <v>0</v>
      </c>
      <c r="AC1549" s="109">
        <v>0</v>
      </c>
      <c r="AD1549" s="109">
        <v>0</v>
      </c>
      <c r="AE1549" s="109">
        <v>0</v>
      </c>
      <c r="AF1549" s="109">
        <v>0</v>
      </c>
      <c r="AG1549" s="57" t="str">
        <f>_xlfn.XLOOKUP(B1549,[3]CALCULATION!$B:$B,[3]CALCULATION!$M:$M,"")</f>
        <v>Operationnel</v>
      </c>
      <c r="AH1549" s="57"/>
      <c r="AI1549" s="56" t="str" cm="1">
        <f t="array" ref="AI1549">IFERROR(_xlfn.IFS(
AK1549="MPR ISSUE","PDH",
AK1549="BSS Hardware Issue","BSS",
AK1549="Sites strategiques, MLL, Pylone, etc.","ENVTECH",
AK1549="AKTIVCO DEFAUT GE &amp; POWER Cabinet","AKTIVCO",
AK1549="AKTIVCO Coupure ENEO &amp; Baisse de tension","AKTIVCO GRID ONLY",
AK1549="Coupure ENEO &amp; Baisse de tension","IHS GRID ONLY",
AK1549="Defaut GE &amp; POWER Cabinet","IHS",
AK1549="Sharing","Partners",
AK1549="Sites strategiques &amp; DataCenter","SST &amp; DC",
AK1549="Exclu","Exclu",
AK1549="SAT","SAT",
AK1549="SPARE-ISSUE","SPARE-ISSUE",
AK1549="Fiber CAmtel","TRANS_FO_CAMTEL",
AK1549="Fiber AOF","Fiber AOF",
AK1549="Projet OCM (HUAWEI)","TRAVAUX-HUAWEI",
AK1549="Projet OCM (NOKIA)","TRAVAUX-NOKIA",
AK1549="ACCESS-ISSUE","ACCESS-ISSUE",
AK1549="Projet OCM (ZTE, NOKIA, autres projets)","TRAVAUX OCM",
AK1549="No root CAuse","No root cause",
AK1549="ODU HS","PDH",
AK1549="IP &amp; VLAN","PDH",
AK1549="Warehouse HUAWEI","SPARE-ISSUE",
AK1549="SPARE-HS","SPARE-ISSUE",
AK1549="Power Telco","BSS",AK1549="no impacts","no impacts"
),"")</f>
        <v>No root cause</v>
      </c>
      <c r="AJ1549" s="56" t="str" cm="1">
        <f t="array" ref="AJ1549">IFERROR(_xlfn.IFS(
AK1549="MPR ISSUE","TX ISSUE",
AK1549="BSS Hardware Issue","RAN ISSUE",
AK1549="Sites strategiques, MLL, Pylone, etc.","ENVTECH",
AK1549="AKTIVCO DEFAUT GE &amp; POWER Cabinet","POWER ISSUE",
AK1549="AKTIVCO Coupure ENEO &amp; Baisse de tension","POWER ISSUE",
AK1549="Coupure ENEO &amp; Baisse de tension","POWER ISSUE",
AK1549="Defaut GE &amp; POWER Cabinet","POWER ISSUE",
AK1549="Sharing","POWER ISSUE",
AK1549="Sites strategiques &amp; DataCenter","POWER ISSUE",
AK1549="Exclu","Exclu",
AK1549="SAT","TX ISSUE",
AK1549="SPARE-ISSUE","SPARE-ISSUE",
AK1549="Fiber CAmtel","TX ISSUE",
AK1549="Fiber AOF","TX ISSUE",
AK1549="Projet OCM (HUAWEI)","TRAVAUX-HUAWEI",
AK1549="Projet OCM (NOKIA)","TRAVAUX -NOKIA",
AK1549="ACCESS-ISSUE","ACCESS-ISSUE",
AK1549="Projet OCM (ZTE, NOKIA, autres projets)","TRAVAUX OCM",
AK1549="No root CAuse","No root cause",
AK1549="ODU HS","TX ISSUE",
AK1549="IP &amp; VLAN","TX ISSUE",
AK1549="Warehouse HUAWEI","SPARE-ISSUE",
AK1549="SPARE-HS","SPARE-ISSUE",
AK1549="Power Telco","RAN ISSUE",AK1549="no impacts","no impacts"
),"")</f>
        <v>No root cause</v>
      </c>
      <c r="AK1549" s="81" t="s">
        <v>5620</v>
      </c>
      <c r="AL1549" s="56" t="str" cm="1">
        <f t="array" ref="AL1549">IFERROR(_xlfn.IFS(
AK1549="MPR ISSUE","ACTIVE",
AK1549="BSS Hardware Issue","ACTIVE",
AK1549="Sites strategiques, MLL, Pylone, etc.","PASSIVE",
AK1549="AKTIVCO DEFAUT GE &amp; POWER Cabinet","PASSIVE",
AK1549="AKTIVCO Coupure ENEO &amp; Baisse de tension","PASSIVE",
AK1549="Coupure ENEO &amp; Baisse de tension","PASSIVE",
AK1549="Defaut GE &amp; POWER Cabinet","PASSIVE",
AK1549="Sharing","PASSIVE",
AK1549="Sites strategiques &amp; DataCenter","PASSIVE",
AK1549="Exclu","Exclu",
AK1549="SAT","ACTIVE",
AK1549="SPARE-ISSUE","SPARE-ISSUE",
AK1549="Fiber CAmtel","ACTIVE",
AK1549="Fiber AOF","ACTIVE",
AK1549="Projet OCM (HUAWEI)","PLANNED WORKS",
AK1549="Projet OCM (NOKIA)","PLANNED WORKS",
AK1549="ACCESS-ISSUE","ACCESS-ISSUE",
AK1549="Projet OCM (ZTE, NOKIA, autres projets)","PLANNED WORKS",
AK1549="No root CAuse","No root cause",
AK1549="ODU HS","ACTIVE",
AK1549="IP &amp; VLAN","ACTIVE",
AK1549="Warehouse HUAWEI","SPARE-ISSUE",
AK1549="SPARE-HS","SPARE-ISSUE",
AK1549="Power Telco","ACTIVE", AK1549="no impacts","no impacts"
),"")</f>
        <v>No root cause</v>
      </c>
      <c r="AM1549" s="108" t="s">
        <v>5537</v>
      </c>
      <c r="AN1549" s="117" t="s">
        <v>2162</v>
      </c>
      <c r="AP1549" s="23" t="s">
        <v>5537</v>
      </c>
      <c r="AQ1549" s="23" t="s">
        <v>5537</v>
      </c>
      <c r="AR1549" s="7"/>
      <c r="AS1549" s="6"/>
      <c r="AT1549" s="7"/>
      <c r="AU1549" s="3" t="s">
        <v>5537</v>
      </c>
      <c r="AV1549" s="24" t="s">
        <v>5537</v>
      </c>
      <c r="AW1549" s="24" t="s">
        <v>5537</v>
      </c>
      <c r="AX1549" s="24" t="s">
        <v>5537</v>
      </c>
      <c r="AY1549" s="24" t="s">
        <v>5537</v>
      </c>
      <c r="AZ1549" s="24" t="s">
        <v>5537</v>
      </c>
      <c r="BA1549" s="24" t="s">
        <v>5537</v>
      </c>
      <c r="BB1549" s="24" t="s">
        <v>5537</v>
      </c>
      <c r="BC1549" s="24" t="s">
        <v>5537</v>
      </c>
      <c r="BD1549" s="24" t="s">
        <v>5537</v>
      </c>
      <c r="BE1549" s="24" t="s">
        <v>5537</v>
      </c>
      <c r="BF1549" s="24" t="s">
        <v>5537</v>
      </c>
      <c r="BG1549" s="24" t="s">
        <v>5537</v>
      </c>
      <c r="BH1549" s="24" t="s">
        <v>5537</v>
      </c>
      <c r="BI1549" s="9" t="s">
        <v>5537</v>
      </c>
      <c r="BJ1549" s="14"/>
      <c r="BK1549" s="14" t="s">
        <v>5537</v>
      </c>
      <c r="BL1549" s="14" t="str">
        <f>_xlfn.XLOOKUP(B1549,'[4]cell downs 18042026 17h'!$B:$B,'[4]cell downs 18042026 17h'!$B:$B,"")</f>
        <v/>
      </c>
      <c r="BM1549" s="14" t="str">
        <f>_xlfn.XLOOKUP(B1549,'[5]Cells Huawei 19042026 15h'!$B:$B,'[5]Cells Huawei 19042026 15h'!$B:$B,"")</f>
        <v/>
      </c>
      <c r="BN1549" s="9" t="str">
        <f>_xlfn.XLOOKUP(B1549,'[6]cells down 19042026 9H40'!$B:$B,'[6]cells down 19042026 9H40'!$B:$B,"")</f>
        <v/>
      </c>
      <c r="BO1549" s="9" t="s">
        <v>5537</v>
      </c>
      <c r="BP1549" s="9" t="s">
        <v>12</v>
      </c>
    </row>
    <row r="1550" spans="1:68" s="9" customFormat="1" x14ac:dyDescent="0.35">
      <c r="A1550" s="25" t="s">
        <v>5463</v>
      </c>
      <c r="B1550" s="32" t="s">
        <v>5464</v>
      </c>
      <c r="C1550" s="3" t="str">
        <f>_xlfn.XLOOKUP(B1550,'[1]daily break down'!$D:$D,'[1]daily break down'!$E:$E,"")</f>
        <v>Yaounde</v>
      </c>
      <c r="D1550" s="25" t="s">
        <v>357</v>
      </c>
      <c r="E1550" s="25" t="s">
        <v>987</v>
      </c>
      <c r="F1550" s="25" t="s">
        <v>5388</v>
      </c>
      <c r="G1550" s="25" t="s">
        <v>115</v>
      </c>
      <c r="H1550" s="41" t="str">
        <f>_xlfn.XLOOKUP(B1550,[2]CALCULATION!$B:$B,[2]CALCULATION!$H:$H,"")</f>
        <v>ZTE</v>
      </c>
      <c r="I1550" s="34">
        <v>0</v>
      </c>
      <c r="J1550" s="34">
        <v>0</v>
      </c>
      <c r="K1550" s="34">
        <v>0</v>
      </c>
      <c r="L1550" s="34">
        <v>0</v>
      </c>
      <c r="M1550" s="34">
        <v>0</v>
      </c>
      <c r="N1550" s="34">
        <v>0</v>
      </c>
      <c r="O1550" s="34">
        <v>0</v>
      </c>
      <c r="P1550" s="34">
        <v>0</v>
      </c>
      <c r="Q1550" s="34">
        <v>6.1854548515693466</v>
      </c>
      <c r="R1550" s="34">
        <v>0</v>
      </c>
      <c r="S1550" s="109">
        <v>0</v>
      </c>
      <c r="T1550" s="109">
        <f>_xlfn.XLOOKUP(B1550,'[3]Nur des jours'!$B:$B,'[3]Nur des jours'!$U:$U,"")</f>
        <v>0</v>
      </c>
      <c r="U1550" s="109">
        <v>0</v>
      </c>
      <c r="V1550" s="109">
        <v>0</v>
      </c>
      <c r="W1550" s="109">
        <v>0</v>
      </c>
      <c r="X1550" s="109">
        <v>0</v>
      </c>
      <c r="Y1550" s="109">
        <v>0</v>
      </c>
      <c r="Z1550" s="109">
        <v>0</v>
      </c>
      <c r="AA1550" s="109">
        <v>0</v>
      </c>
      <c r="AB1550" s="109">
        <v>0</v>
      </c>
      <c r="AC1550" s="109">
        <v>0</v>
      </c>
      <c r="AD1550" s="109">
        <v>0</v>
      </c>
      <c r="AE1550" s="109">
        <v>0</v>
      </c>
      <c r="AF1550" s="109">
        <v>0</v>
      </c>
      <c r="AG1550" s="57" t="str">
        <f>_xlfn.XLOOKUP(B1550,[3]CALCULATION!$B:$B,[3]CALCULATION!$M:$M,"")</f>
        <v>Operationnel</v>
      </c>
      <c r="AH1550" s="57"/>
      <c r="AI1550" s="56" t="str" cm="1">
        <f t="array" ref="AI1550">IFERROR(_xlfn.IFS(
AK1550="MPR ISSUE","PDH",
AK1550="BSS Hardware Issue","BSS",
AK1550="Sites strategiques, MLL, Pylone, etc.","ENVTECH",
AK1550="AKTIVCO DEFAUT GE &amp; POWER Cabinet","AKTIVCO",
AK1550="AKTIVCO Coupure ENEO &amp; Baisse de tension","AKTIVCO GRID ONLY",
AK1550="Coupure ENEO &amp; Baisse de tension","IHS GRID ONLY",
AK1550="Defaut GE &amp; POWER Cabinet","IHS",
AK1550="Sharing","Partners",
AK1550="Sites strategiques &amp; DataCenter","SST &amp; DC",
AK1550="Exclu","Exclu",
AK1550="SAT","SAT",
AK1550="SPARE-ISSUE","SPARE-ISSUE",
AK1550="Fiber CAmtel","TRANS_FO_CAMTEL",
AK1550="Fiber AOF","Fiber AOF",
AK1550="Projet OCM (HUAWEI)","TRAVAUX-HUAWEI",
AK1550="Projet OCM (NOKIA)","TRAVAUX-NOKIA",
AK1550="ACCESS-ISSUE","ACCESS-ISSUE",
AK1550="Projet OCM (ZTE, NOKIA, autres projets)","TRAVAUX OCM",
AK1550="No root CAuse","No root cause",
AK1550="ODU HS","PDH",
AK1550="IP &amp; VLAN","PDH",
AK1550="Warehouse HUAWEI","SPARE-ISSUE",
AK1550="SPARE-HS","SPARE-ISSUE",
AK1550="Power Telco","BSS",AK1550="no impacts","no impacts"
),"")</f>
        <v>No root cause</v>
      </c>
      <c r="AJ1550" s="56" t="str" cm="1">
        <f t="array" ref="AJ1550">IFERROR(_xlfn.IFS(
AK1550="MPR ISSUE","TX ISSUE",
AK1550="BSS Hardware Issue","RAN ISSUE",
AK1550="Sites strategiques, MLL, Pylone, etc.","ENVTECH",
AK1550="AKTIVCO DEFAUT GE &amp; POWER Cabinet","POWER ISSUE",
AK1550="AKTIVCO Coupure ENEO &amp; Baisse de tension","POWER ISSUE",
AK1550="Coupure ENEO &amp; Baisse de tension","POWER ISSUE",
AK1550="Defaut GE &amp; POWER Cabinet","POWER ISSUE",
AK1550="Sharing","POWER ISSUE",
AK1550="Sites strategiques &amp; DataCenter","POWER ISSUE",
AK1550="Exclu","Exclu",
AK1550="SAT","TX ISSUE",
AK1550="SPARE-ISSUE","SPARE-ISSUE",
AK1550="Fiber CAmtel","TX ISSUE",
AK1550="Fiber AOF","TX ISSUE",
AK1550="Projet OCM (HUAWEI)","TRAVAUX-HUAWEI",
AK1550="Projet OCM (NOKIA)","TRAVAUX -NOKIA",
AK1550="ACCESS-ISSUE","ACCESS-ISSUE",
AK1550="Projet OCM (ZTE, NOKIA, autres projets)","TRAVAUX OCM",
AK1550="No root CAuse","No root cause",
AK1550="ODU HS","TX ISSUE",
AK1550="IP &amp; VLAN","TX ISSUE",
AK1550="Warehouse HUAWEI","SPARE-ISSUE",
AK1550="SPARE-HS","SPARE-ISSUE",
AK1550="Power Telco","RAN ISSUE",AK1550="no impacts","no impacts"
),"")</f>
        <v>No root cause</v>
      </c>
      <c r="AK1550" s="81" t="s">
        <v>5620</v>
      </c>
      <c r="AL1550" s="56" t="str" cm="1">
        <f t="array" ref="AL1550">IFERROR(_xlfn.IFS(
AK1550="MPR ISSUE","ACTIVE",
AK1550="BSS Hardware Issue","ACTIVE",
AK1550="Sites strategiques, MLL, Pylone, etc.","PASSIVE",
AK1550="AKTIVCO DEFAUT GE &amp; POWER Cabinet","PASSIVE",
AK1550="AKTIVCO Coupure ENEO &amp; Baisse de tension","PASSIVE",
AK1550="Coupure ENEO &amp; Baisse de tension","PASSIVE",
AK1550="Defaut GE &amp; POWER Cabinet","PASSIVE",
AK1550="Sharing","PASSIVE",
AK1550="Sites strategiques &amp; DataCenter","PASSIVE",
AK1550="Exclu","Exclu",
AK1550="SAT","ACTIVE",
AK1550="SPARE-ISSUE","SPARE-ISSUE",
AK1550="Fiber CAmtel","ACTIVE",
AK1550="Fiber AOF","ACTIVE",
AK1550="Projet OCM (HUAWEI)","PLANNED WORKS",
AK1550="Projet OCM (NOKIA)","PLANNED WORKS",
AK1550="ACCESS-ISSUE","ACCESS-ISSUE",
AK1550="Projet OCM (ZTE, NOKIA, autres projets)","PLANNED WORKS",
AK1550="No root CAuse","No root cause",
AK1550="ODU HS","ACTIVE",
AK1550="IP &amp; VLAN","ACTIVE",
AK1550="Warehouse HUAWEI","SPARE-ISSUE",
AK1550="SPARE-HS","SPARE-ISSUE",
AK1550="Power Telco","ACTIVE", AK1550="no impacts","no impacts"
),"")</f>
        <v>No root cause</v>
      </c>
      <c r="AM1550" s="108" t="s">
        <v>5537</v>
      </c>
      <c r="AN1550" s="117" t="s">
        <v>5464</v>
      </c>
      <c r="AP1550" s="23" t="s">
        <v>5537</v>
      </c>
      <c r="AQ1550" s="23" t="s">
        <v>5537</v>
      </c>
      <c r="AR1550" s="7"/>
      <c r="AS1550" s="6"/>
      <c r="AT1550" s="7"/>
      <c r="AU1550" s="3" t="s">
        <v>5537</v>
      </c>
      <c r="AV1550" s="24" t="s">
        <v>5537</v>
      </c>
      <c r="AW1550" s="24" t="s">
        <v>5537</v>
      </c>
      <c r="AX1550" s="24" t="s">
        <v>5537</v>
      </c>
      <c r="AY1550" s="24" t="s">
        <v>5537</v>
      </c>
      <c r="AZ1550" s="24" t="s">
        <v>5537</v>
      </c>
      <c r="BA1550" s="24" t="s">
        <v>5537</v>
      </c>
      <c r="BB1550" s="24" t="s">
        <v>5537</v>
      </c>
      <c r="BC1550" s="24" t="s">
        <v>5537</v>
      </c>
      <c r="BD1550" s="24" t="s">
        <v>5537</v>
      </c>
      <c r="BE1550" s="24" t="s">
        <v>5537</v>
      </c>
      <c r="BF1550" s="24" t="s">
        <v>5537</v>
      </c>
      <c r="BG1550" s="24" t="s">
        <v>5537</v>
      </c>
      <c r="BH1550" s="24" t="s">
        <v>5537</v>
      </c>
      <c r="BI1550" s="9" t="s">
        <v>5537</v>
      </c>
      <c r="BJ1550" s="14"/>
      <c r="BK1550" s="14" t="s">
        <v>5537</v>
      </c>
      <c r="BL1550" s="14" t="str">
        <f>_xlfn.XLOOKUP(B1550,'[4]cell downs 18042026 17h'!$B:$B,'[4]cell downs 18042026 17h'!$B:$B,"")</f>
        <v/>
      </c>
      <c r="BM1550" s="14" t="str">
        <f>_xlfn.XLOOKUP(B1550,'[5]Cells Huawei 19042026 15h'!$B:$B,'[5]Cells Huawei 19042026 15h'!$B:$B,"")</f>
        <v/>
      </c>
      <c r="BN1550" s="9" t="str">
        <f>_xlfn.XLOOKUP(B1550,'[6]cells down 19042026 9H40'!$B:$B,'[6]cells down 19042026 9H40'!$B:$B,"")</f>
        <v/>
      </c>
      <c r="BO1550" s="9" t="s">
        <v>5537</v>
      </c>
      <c r="BP1550" s="9" t="s">
        <v>12</v>
      </c>
    </row>
    <row r="1551" spans="1:68" s="9" customFormat="1" x14ac:dyDescent="0.35">
      <c r="A1551" s="1" t="s">
        <v>2774</v>
      </c>
      <c r="B1551" s="8" t="s">
        <v>2775</v>
      </c>
      <c r="C1551" s="3" t="str">
        <f>_xlfn.XLOOKUP(B1551,'[1]daily break down'!$D:$D,'[1]daily break down'!$E:$E,"")</f>
        <v>Yaounde</v>
      </c>
      <c r="D1551" s="1" t="s">
        <v>11</v>
      </c>
      <c r="E1551" s="1" t="s">
        <v>12</v>
      </c>
      <c r="F1551" s="3" t="s">
        <v>37</v>
      </c>
      <c r="G1551" s="1" t="s">
        <v>38</v>
      </c>
      <c r="H1551" s="41" t="str">
        <f>_xlfn.XLOOKUP(B1551,[2]CALCULATION!$B:$B,[2]CALCULATION!$H:$H,"")</f>
        <v>ZTE</v>
      </c>
      <c r="I1551" s="34">
        <v>0</v>
      </c>
      <c r="J1551" s="34">
        <v>0</v>
      </c>
      <c r="K1551" s="34">
        <v>0</v>
      </c>
      <c r="L1551" s="34">
        <v>1.0041149092693984E-2</v>
      </c>
      <c r="M1551" s="34">
        <v>0</v>
      </c>
      <c r="N1551" s="34">
        <v>0</v>
      </c>
      <c r="O1551" s="34">
        <v>1.1146923948372248E-2</v>
      </c>
      <c r="P1551" s="34">
        <v>0</v>
      </c>
      <c r="Q1551" s="34">
        <v>0</v>
      </c>
      <c r="R1551" s="34">
        <v>7.8726532603949959</v>
      </c>
      <c r="S1551" s="109">
        <v>0</v>
      </c>
      <c r="T1551" s="109">
        <f>_xlfn.XLOOKUP(B1551,'[3]Nur des jours'!$B:$B,'[3]Nur des jours'!$U:$U,"")</f>
        <v>0</v>
      </c>
      <c r="U1551" s="109">
        <v>0</v>
      </c>
      <c r="V1551" s="109">
        <v>0</v>
      </c>
      <c r="W1551" s="109">
        <v>0</v>
      </c>
      <c r="X1551" s="109">
        <v>0</v>
      </c>
      <c r="Y1551" s="109">
        <v>0</v>
      </c>
      <c r="Z1551" s="109">
        <v>0</v>
      </c>
      <c r="AA1551" s="109">
        <v>0</v>
      </c>
      <c r="AB1551" s="109">
        <v>0</v>
      </c>
      <c r="AC1551" s="109">
        <v>0</v>
      </c>
      <c r="AD1551" s="109">
        <v>0</v>
      </c>
      <c r="AE1551" s="109">
        <v>0</v>
      </c>
      <c r="AF1551" s="109">
        <v>0</v>
      </c>
      <c r="AG1551" s="57" t="str">
        <f>_xlfn.XLOOKUP(B1551,[3]CALCULATION!$B:$B,[3]CALCULATION!$M:$M,"")</f>
        <v>Operationnel</v>
      </c>
      <c r="AH1551" s="57"/>
      <c r="AI1551" s="56" t="str" cm="1">
        <f t="array" ref="AI1551">IFERROR(_xlfn.IFS(
AK1551="MPR ISSUE","PDH",
AK1551="BSS Hardware Issue","BSS",
AK1551="Sites strategiques, MLL, Pylone, etc.","ENVTECH",
AK1551="AKTIVCO DEFAUT GE &amp; POWER Cabinet","AKTIVCO",
AK1551="AKTIVCO Coupure ENEO &amp; Baisse de tension","AKTIVCO GRID ONLY",
AK1551="Coupure ENEO &amp; Baisse de tension","IHS GRID ONLY",
AK1551="Defaut GE &amp; POWER Cabinet","IHS",
AK1551="Sharing","Partners",
AK1551="Sites strategiques &amp; DataCenter","SST &amp; DC",
AK1551="Exclu","Exclu",
AK1551="SAT","SAT",
AK1551="SPARE-ISSUE","SPARE-ISSUE",
AK1551="Fiber CAmtel","TRANS_FO_CAMTEL",
AK1551="Fiber AOF","Fiber AOF",
AK1551="Projet OCM (HUAWEI)","TRAVAUX-HUAWEI",
AK1551="Projet OCM (NOKIA)","TRAVAUX-NOKIA",
AK1551="ACCESS-ISSUE","ACCESS-ISSUE",
AK1551="Projet OCM (ZTE, NOKIA, autres projets)","TRAVAUX OCM",
AK1551="No root CAuse","No root cause",
AK1551="ODU HS","PDH",
AK1551="IP &amp; VLAN","PDH",
AK1551="Warehouse HUAWEI","SPARE-ISSUE",
AK1551="SPARE-HS","SPARE-ISSUE",
AK1551="Power Telco","BSS",AK1551="no impacts","no impacts"
),"")</f>
        <v>No root cause</v>
      </c>
      <c r="AJ1551" s="56" t="str" cm="1">
        <f t="array" ref="AJ1551">IFERROR(_xlfn.IFS(
AK1551="MPR ISSUE","TX ISSUE",
AK1551="BSS Hardware Issue","RAN ISSUE",
AK1551="Sites strategiques, MLL, Pylone, etc.","ENVTECH",
AK1551="AKTIVCO DEFAUT GE &amp; POWER Cabinet","POWER ISSUE",
AK1551="AKTIVCO Coupure ENEO &amp; Baisse de tension","POWER ISSUE",
AK1551="Coupure ENEO &amp; Baisse de tension","POWER ISSUE",
AK1551="Defaut GE &amp; POWER Cabinet","POWER ISSUE",
AK1551="Sharing","POWER ISSUE",
AK1551="Sites strategiques &amp; DataCenter","POWER ISSUE",
AK1551="Exclu","Exclu",
AK1551="SAT","TX ISSUE",
AK1551="SPARE-ISSUE","SPARE-ISSUE",
AK1551="Fiber CAmtel","TX ISSUE",
AK1551="Fiber AOF","TX ISSUE",
AK1551="Projet OCM (HUAWEI)","TRAVAUX-HUAWEI",
AK1551="Projet OCM (NOKIA)","TRAVAUX -NOKIA",
AK1551="ACCESS-ISSUE","ACCESS-ISSUE",
AK1551="Projet OCM (ZTE, NOKIA, autres projets)","TRAVAUX OCM",
AK1551="No root CAuse","No root cause",
AK1551="ODU HS","TX ISSUE",
AK1551="IP &amp; VLAN","TX ISSUE",
AK1551="Warehouse HUAWEI","SPARE-ISSUE",
AK1551="SPARE-HS","SPARE-ISSUE",
AK1551="Power Telco","RAN ISSUE",AK1551="no impacts","no impacts"
),"")</f>
        <v>No root cause</v>
      </c>
      <c r="AK1551" s="81" t="s">
        <v>5620</v>
      </c>
      <c r="AL1551" s="56" t="str" cm="1">
        <f t="array" ref="AL1551">IFERROR(_xlfn.IFS(
AK1551="MPR ISSUE","ACTIVE",
AK1551="BSS Hardware Issue","ACTIVE",
AK1551="Sites strategiques, MLL, Pylone, etc.","PASSIVE",
AK1551="AKTIVCO DEFAUT GE &amp; POWER Cabinet","PASSIVE",
AK1551="AKTIVCO Coupure ENEO &amp; Baisse de tension","PASSIVE",
AK1551="Coupure ENEO &amp; Baisse de tension","PASSIVE",
AK1551="Defaut GE &amp; POWER Cabinet","PASSIVE",
AK1551="Sharing","PASSIVE",
AK1551="Sites strategiques &amp; DataCenter","PASSIVE",
AK1551="Exclu","Exclu",
AK1551="SAT","ACTIVE",
AK1551="SPARE-ISSUE","SPARE-ISSUE",
AK1551="Fiber CAmtel","ACTIVE",
AK1551="Fiber AOF","ACTIVE",
AK1551="Projet OCM (HUAWEI)","PLANNED WORKS",
AK1551="Projet OCM (NOKIA)","PLANNED WORKS",
AK1551="ACCESS-ISSUE","ACCESS-ISSUE",
AK1551="Projet OCM (ZTE, NOKIA, autres projets)","PLANNED WORKS",
AK1551="No root CAuse","No root cause",
AK1551="ODU HS","ACTIVE",
AK1551="IP &amp; VLAN","ACTIVE",
AK1551="Warehouse HUAWEI","SPARE-ISSUE",
AK1551="SPARE-HS","SPARE-ISSUE",
AK1551="Power Telco","ACTIVE", AK1551="no impacts","no impacts"
),"")</f>
        <v>No root cause</v>
      </c>
      <c r="AM1551" s="108" t="s">
        <v>5537</v>
      </c>
      <c r="AN1551" s="117" t="s">
        <v>2775</v>
      </c>
      <c r="AP1551" s="23" t="s">
        <v>5537</v>
      </c>
      <c r="AQ1551" s="23" t="s">
        <v>5537</v>
      </c>
      <c r="AR1551" s="7"/>
      <c r="AS1551" s="6"/>
      <c r="AT1551" s="7"/>
      <c r="AU1551" s="3" t="s">
        <v>5537</v>
      </c>
      <c r="AV1551" s="24" t="s">
        <v>5537</v>
      </c>
      <c r="AW1551" s="24" t="s">
        <v>5537</v>
      </c>
      <c r="AX1551" s="24" t="s">
        <v>5537</v>
      </c>
      <c r="AY1551" s="24" t="s">
        <v>5537</v>
      </c>
      <c r="AZ1551" s="24" t="s">
        <v>5537</v>
      </c>
      <c r="BA1551" s="24" t="s">
        <v>5537</v>
      </c>
      <c r="BB1551" s="24" t="s">
        <v>5537</v>
      </c>
      <c r="BC1551" s="24" t="s">
        <v>5537</v>
      </c>
      <c r="BD1551" s="24" t="s">
        <v>5537</v>
      </c>
      <c r="BE1551" s="24" t="s">
        <v>5537</v>
      </c>
      <c r="BF1551" s="24" t="s">
        <v>5537</v>
      </c>
      <c r="BG1551" s="24" t="s">
        <v>5537</v>
      </c>
      <c r="BH1551" s="24" t="s">
        <v>5537</v>
      </c>
      <c r="BI1551" s="9" t="s">
        <v>5537</v>
      </c>
      <c r="BJ1551" s="14"/>
      <c r="BK1551" s="14" t="s">
        <v>5537</v>
      </c>
      <c r="BL1551" s="14" t="str">
        <f>_xlfn.XLOOKUP(B1551,'[4]cell downs 18042026 17h'!$B:$B,'[4]cell downs 18042026 17h'!$B:$B,"")</f>
        <v/>
      </c>
      <c r="BM1551" s="14" t="str">
        <f>_xlfn.XLOOKUP(B1551,'[5]Cells Huawei 19042026 15h'!$B:$B,'[5]Cells Huawei 19042026 15h'!$B:$B,"")</f>
        <v/>
      </c>
      <c r="BN1551" s="9" t="str">
        <f>_xlfn.XLOOKUP(B1551,'[6]cells down 19042026 9H40'!$B:$B,'[6]cells down 19042026 9H40'!$B:$B,"")</f>
        <v/>
      </c>
      <c r="BO1551" s="9" t="s">
        <v>2775</v>
      </c>
      <c r="BP1551" s="9" t="s">
        <v>12</v>
      </c>
    </row>
    <row r="1552" spans="1:68" s="9" customFormat="1" x14ac:dyDescent="0.35">
      <c r="A1552" s="1" t="s">
        <v>1342</v>
      </c>
      <c r="B1552" s="8" t="s">
        <v>1343</v>
      </c>
      <c r="C1552" s="3" t="str">
        <f>_xlfn.XLOOKUP(B1552,'[1]daily break down'!$D:$D,'[1]daily break down'!$E:$E,"")</f>
        <v>CENTRE</v>
      </c>
      <c r="D1552" s="1"/>
      <c r="E1552" s="1"/>
      <c r="F1552" s="3" t="s">
        <v>69</v>
      </c>
      <c r="G1552" s="1" t="s">
        <v>1344</v>
      </c>
      <c r="H1552" s="40" t="str">
        <f>_xlfn.XLOOKUP(B1552,[2]CALCULATION!$B:$B,[2]CALCULATION!$H:$H,"")</f>
        <v>NOKIA</v>
      </c>
      <c r="I1552" s="34">
        <v>0</v>
      </c>
      <c r="J1552" s="34">
        <v>0</v>
      </c>
      <c r="K1552" s="34">
        <v>8.8417945697595954E-3</v>
      </c>
      <c r="L1552" s="34">
        <v>0</v>
      </c>
      <c r="M1552" s="34">
        <v>0</v>
      </c>
      <c r="N1552" s="34">
        <v>0</v>
      </c>
      <c r="O1552" s="34">
        <v>0</v>
      </c>
      <c r="P1552" s="34">
        <v>0</v>
      </c>
      <c r="Q1552" s="34">
        <v>0.83497108740266046</v>
      </c>
      <c r="R1552" s="34">
        <v>0</v>
      </c>
      <c r="S1552" s="109">
        <v>0</v>
      </c>
      <c r="T1552" s="109">
        <f>_xlfn.XLOOKUP(B1552,'[3]Nur des jours'!$B:$B,'[3]Nur des jours'!$U:$U,"")</f>
        <v>0</v>
      </c>
      <c r="U1552" s="109">
        <v>0</v>
      </c>
      <c r="V1552" s="109">
        <v>0</v>
      </c>
      <c r="W1552" s="109">
        <v>0</v>
      </c>
      <c r="X1552" s="109">
        <v>0</v>
      </c>
      <c r="Y1552" s="109">
        <v>0</v>
      </c>
      <c r="Z1552" s="109">
        <v>0.41282956033009471</v>
      </c>
      <c r="AA1552" s="109">
        <v>0</v>
      </c>
      <c r="AB1552" s="109">
        <v>0</v>
      </c>
      <c r="AC1552" s="109">
        <v>0</v>
      </c>
      <c r="AD1552" s="109">
        <v>0</v>
      </c>
      <c r="AE1552" s="109">
        <v>0</v>
      </c>
      <c r="AF1552" s="109">
        <v>0</v>
      </c>
      <c r="AG1552" s="57" t="str">
        <f>_xlfn.XLOOKUP(B1552,[3]CALCULATION!$B:$B,[3]CALCULATION!$M:$M,"")</f>
        <v>Operationnel</v>
      </c>
      <c r="AH1552" s="57"/>
      <c r="AI1552" s="56" t="str" cm="1">
        <f t="array" ref="AI1552">IFERROR(_xlfn.IFS(
AK1552="MPR ISSUE","PDH",
AK1552="BSS Hardware Issue","BSS",
AK1552="Sites strategiques, MLL, Pylone, etc.","ENVTECH",
AK1552="AKTIVCO DEFAUT GE &amp; POWER Cabinet","AKTIVCO",
AK1552="AKTIVCO Coupure ENEO &amp; Baisse de tension","AKTIVCO GRID ONLY",
AK1552="Coupure ENEO &amp; Baisse de tension","IHS GRID ONLY",
AK1552="Defaut GE &amp; POWER Cabinet","IHS",
AK1552="Sharing","Partners",
AK1552="Sites strategiques &amp; DataCenter","SST &amp; DC",
AK1552="Exclu","Exclu",
AK1552="SAT","SAT",
AK1552="SPARE-ISSUE","SPARE-ISSUE",
AK1552="Fiber CAmtel","TRANS_FO_CAMTEL",
AK1552="Fiber AOF","Fiber AOF",
AK1552="Projet OCM (HUAWEI)","TRAVAUX-HUAWEI",
AK1552="Projet OCM (NOKIA)","TRAVAUX-NOKIA",
AK1552="ACCESS-ISSUE","ACCESS-ISSUE",
AK1552="Projet OCM (ZTE, NOKIA, autres projets)","TRAVAUX OCM",
AK1552="No root CAuse","No root cause",
AK1552="ODU HS","PDH",
AK1552="IP &amp; VLAN","PDH",
AK1552="Warehouse HUAWEI","SPARE-ISSUE",
AK1552="SPARE-HS","SPARE-ISSUE",
AK1552="Power Telco","BSS",AK1552="no impacts","no impacts"
),"")</f>
        <v>No root cause</v>
      </c>
      <c r="AJ1552" s="56" t="str" cm="1">
        <f t="array" ref="AJ1552">IFERROR(_xlfn.IFS(
AK1552="MPR ISSUE","TX ISSUE",
AK1552="BSS Hardware Issue","RAN ISSUE",
AK1552="Sites strategiques, MLL, Pylone, etc.","ENVTECH",
AK1552="AKTIVCO DEFAUT GE &amp; POWER Cabinet","POWER ISSUE",
AK1552="AKTIVCO Coupure ENEO &amp; Baisse de tension","POWER ISSUE",
AK1552="Coupure ENEO &amp; Baisse de tension","POWER ISSUE",
AK1552="Defaut GE &amp; POWER Cabinet","POWER ISSUE",
AK1552="Sharing","POWER ISSUE",
AK1552="Sites strategiques &amp; DataCenter","POWER ISSUE",
AK1552="Exclu","Exclu",
AK1552="SAT","TX ISSUE",
AK1552="SPARE-ISSUE","SPARE-ISSUE",
AK1552="Fiber CAmtel","TX ISSUE",
AK1552="Fiber AOF","TX ISSUE",
AK1552="Projet OCM (HUAWEI)","TRAVAUX-HUAWEI",
AK1552="Projet OCM (NOKIA)","TRAVAUX -NOKIA",
AK1552="ACCESS-ISSUE","ACCESS-ISSUE",
AK1552="Projet OCM (ZTE, NOKIA, autres projets)","TRAVAUX OCM",
AK1552="No root CAuse","No root cause",
AK1552="ODU HS","TX ISSUE",
AK1552="IP &amp; VLAN","TX ISSUE",
AK1552="Warehouse HUAWEI","SPARE-ISSUE",
AK1552="SPARE-HS","SPARE-ISSUE",
AK1552="Power Telco","RAN ISSUE",AK1552="no impacts","no impacts"
),"")</f>
        <v>No root cause</v>
      </c>
      <c r="AK1552" s="81" t="s">
        <v>5620</v>
      </c>
      <c r="AL1552" s="56" t="str" cm="1">
        <f t="array" ref="AL1552">IFERROR(_xlfn.IFS(
AK1552="MPR ISSUE","ACTIVE",
AK1552="BSS Hardware Issue","ACTIVE",
AK1552="Sites strategiques, MLL, Pylone, etc.","PASSIVE",
AK1552="AKTIVCO DEFAUT GE &amp; POWER Cabinet","PASSIVE",
AK1552="AKTIVCO Coupure ENEO &amp; Baisse de tension","PASSIVE",
AK1552="Coupure ENEO &amp; Baisse de tension","PASSIVE",
AK1552="Defaut GE &amp; POWER Cabinet","PASSIVE",
AK1552="Sharing","PASSIVE",
AK1552="Sites strategiques &amp; DataCenter","PASSIVE",
AK1552="Exclu","Exclu",
AK1552="SAT","ACTIVE",
AK1552="SPARE-ISSUE","SPARE-ISSUE",
AK1552="Fiber CAmtel","ACTIVE",
AK1552="Fiber AOF","ACTIVE",
AK1552="Projet OCM (HUAWEI)","PLANNED WORKS",
AK1552="Projet OCM (NOKIA)","PLANNED WORKS",
AK1552="ACCESS-ISSUE","ACCESS-ISSUE",
AK1552="Projet OCM (ZTE, NOKIA, autres projets)","PLANNED WORKS",
AK1552="No root CAuse","No root cause",
AK1552="ODU HS","ACTIVE",
AK1552="IP &amp; VLAN","ACTIVE",
AK1552="Warehouse HUAWEI","SPARE-ISSUE",
AK1552="SPARE-HS","SPARE-ISSUE",
AK1552="Power Telco","ACTIVE", AK1552="no impacts","no impacts"
),"")</f>
        <v>No root cause</v>
      </c>
      <c r="AM1552" s="108" t="s">
        <v>5537</v>
      </c>
      <c r="AN1552" s="117" t="s">
        <v>1343</v>
      </c>
      <c r="AP1552" s="23" t="s">
        <v>5537</v>
      </c>
      <c r="AQ1552" s="23" t="s">
        <v>5537</v>
      </c>
      <c r="AR1552" s="7"/>
      <c r="AS1552" s="6"/>
      <c r="AT1552" s="7"/>
      <c r="AU1552" s="3" t="s">
        <v>5537</v>
      </c>
      <c r="AV1552" s="24" t="s">
        <v>5537</v>
      </c>
      <c r="AW1552" s="24" t="s">
        <v>5537</v>
      </c>
      <c r="AX1552" s="24" t="s">
        <v>5537</v>
      </c>
      <c r="AY1552" s="24" t="s">
        <v>5537</v>
      </c>
      <c r="AZ1552" s="24" t="s">
        <v>5537</v>
      </c>
      <c r="BA1552" s="24" t="s">
        <v>5537</v>
      </c>
      <c r="BB1552" s="24" t="s">
        <v>5537</v>
      </c>
      <c r="BC1552" s="24" t="s">
        <v>5537</v>
      </c>
      <c r="BD1552" s="24" t="s">
        <v>5537</v>
      </c>
      <c r="BE1552" s="24" t="s">
        <v>5537</v>
      </c>
      <c r="BF1552" s="24" t="s">
        <v>5537</v>
      </c>
      <c r="BG1552" s="24" t="s">
        <v>5537</v>
      </c>
      <c r="BH1552" s="24" t="s">
        <v>5537</v>
      </c>
      <c r="BI1552" s="9" t="s">
        <v>5537</v>
      </c>
      <c r="BJ1552" s="14"/>
      <c r="BK1552" s="14" t="s">
        <v>5537</v>
      </c>
      <c r="BL1552" s="14" t="str">
        <f>_xlfn.XLOOKUP(B1552,'[4]cell downs 18042026 17h'!$B:$B,'[4]cell downs 18042026 17h'!$B:$B,"")</f>
        <v/>
      </c>
      <c r="BM1552" s="14" t="str">
        <f>_xlfn.XLOOKUP(B1552,'[5]Cells Huawei 19042026 15h'!$B:$B,'[5]Cells Huawei 19042026 15h'!$B:$B,"")</f>
        <v/>
      </c>
      <c r="BN1552" s="9" t="str">
        <f>_xlfn.XLOOKUP(B1552,'[6]cells down 19042026 9H40'!$B:$B,'[6]cells down 19042026 9H40'!$B:$B,"")</f>
        <v/>
      </c>
      <c r="BO1552" s="9" t="s">
        <v>5537</v>
      </c>
      <c r="BP1552" s="9" t="s">
        <v>5537</v>
      </c>
    </row>
    <row r="1553" spans="1:68" s="9" customFormat="1" ht="27" customHeight="1" x14ac:dyDescent="0.35">
      <c r="A1553" s="1" t="s">
        <v>1443</v>
      </c>
      <c r="B1553" s="8" t="s">
        <v>1444</v>
      </c>
      <c r="C1553" s="3" t="str">
        <f>_xlfn.XLOOKUP(B1553,'[1]daily break down'!$D:$D,'[1]daily break down'!$E:$E,"")</f>
        <v>CENTRE</v>
      </c>
      <c r="D1553" s="1" t="s">
        <v>11</v>
      </c>
      <c r="E1553" s="1" t="str">
        <f>BP1553</f>
        <v>Grid-Gen</v>
      </c>
      <c r="F1553" s="3" t="s">
        <v>69</v>
      </c>
      <c r="G1553" s="1" t="s">
        <v>1445</v>
      </c>
      <c r="H1553" s="40" t="str">
        <f>_xlfn.XLOOKUP(B1553,[2]CALCULATION!$B:$B,[2]CALCULATION!$H:$H,"")</f>
        <v>NOKIA</v>
      </c>
      <c r="I1553" s="34">
        <v>0</v>
      </c>
      <c r="J1553" s="34">
        <v>0</v>
      </c>
      <c r="K1553" s="34">
        <v>0</v>
      </c>
      <c r="L1553" s="34">
        <v>0</v>
      </c>
      <c r="M1553" s="34">
        <v>0</v>
      </c>
      <c r="N1553" s="34">
        <v>0</v>
      </c>
      <c r="O1553" s="34">
        <v>0</v>
      </c>
      <c r="P1553" s="34">
        <v>0</v>
      </c>
      <c r="Q1553" s="34">
        <v>0</v>
      </c>
      <c r="R1553" s="34">
        <v>0</v>
      </c>
      <c r="S1553" s="109">
        <v>0</v>
      </c>
      <c r="T1553" s="109">
        <f>_xlfn.XLOOKUP(B1553,'[3]Nur des jours'!$B:$B,'[3]Nur des jours'!$U:$U,"")</f>
        <v>0</v>
      </c>
      <c r="U1553" s="109">
        <v>0.23633103934238686</v>
      </c>
      <c r="V1553" s="109">
        <v>0</v>
      </c>
      <c r="W1553" s="109">
        <v>0</v>
      </c>
      <c r="X1553" s="109">
        <v>0</v>
      </c>
      <c r="Y1553" s="109">
        <v>0</v>
      </c>
      <c r="Z1553" s="109">
        <v>0</v>
      </c>
      <c r="AA1553" s="109">
        <v>0</v>
      </c>
      <c r="AB1553" s="109">
        <v>0</v>
      </c>
      <c r="AC1553" s="109">
        <v>0</v>
      </c>
      <c r="AD1553" s="109">
        <v>0</v>
      </c>
      <c r="AE1553" s="109">
        <v>0</v>
      </c>
      <c r="AF1553" s="109">
        <v>0</v>
      </c>
      <c r="AG1553" s="57" t="str">
        <f>_xlfn.XLOOKUP(B1553,[3]CALCULATION!$B:$B,[3]CALCULATION!$M:$M,"")</f>
        <v>Operationnel</v>
      </c>
      <c r="AH1553" s="57"/>
      <c r="AI1553" s="56" t="str" cm="1">
        <f t="array" ref="AI1553">IFERROR(_xlfn.IFS(
AK1553="MPR ISSUE","PDH",
AK1553="BSS Hardware Issue","BSS",
AK1553="Sites strategiques, MLL, Pylone, etc.","ENVTECH",
AK1553="AKTIVCO DEFAUT GE &amp; POWER Cabinet","AKTIVCO",
AK1553="AKTIVCO Coupure ENEO &amp; Baisse de tension","AKTIVCO GRID ONLY",
AK1553="Coupure ENEO &amp; Baisse de tension","IHS GRID ONLY",
AK1553="Defaut GE &amp; POWER Cabinet","IHS",
AK1553="Sharing","Partners",
AK1553="Sites strategiques &amp; DataCenter","SST &amp; DC",
AK1553="Exclu","Exclu",
AK1553="SAT","SAT",
AK1553="SPARE-ISSUE","SPARE-ISSUE",
AK1553="Fiber CAmtel","TRANS_FO_CAMTEL",
AK1553="Fiber AOF","Fiber AOF",
AK1553="Projet OCM (HUAWEI)","TRAVAUX-HUAWEI",
AK1553="Projet OCM (NOKIA)","TRAVAUX-NOKIA",
AK1553="ACCESS-ISSUE","ACCESS-ISSUE",
AK1553="Projet OCM (ZTE, NOKIA, autres projets)","TRAVAUX OCM",
AK1553="No root CAuse","No root cause",
AK1553="ODU HS","PDH",
AK1553="IP &amp; VLAN","PDH",
AK1553="Warehouse HUAWEI","SPARE-ISSUE",
AK1553="SPARE-HS","SPARE-ISSUE",
AK1553="Power Telco","BSS",AK1553="no impacts","no impacts"
),"")</f>
        <v>No root cause</v>
      </c>
      <c r="AJ1553" s="56" t="str" cm="1">
        <f t="array" ref="AJ1553">IFERROR(_xlfn.IFS(
AK1553="MPR ISSUE","TX ISSUE",
AK1553="BSS Hardware Issue","RAN ISSUE",
AK1553="Sites strategiques, MLL, Pylone, etc.","ENVTECH",
AK1553="AKTIVCO DEFAUT GE &amp; POWER Cabinet","POWER ISSUE",
AK1553="AKTIVCO Coupure ENEO &amp; Baisse de tension","POWER ISSUE",
AK1553="Coupure ENEO &amp; Baisse de tension","POWER ISSUE",
AK1553="Defaut GE &amp; POWER Cabinet","POWER ISSUE",
AK1553="Sharing","POWER ISSUE",
AK1553="Sites strategiques &amp; DataCenter","POWER ISSUE",
AK1553="Exclu","Exclu",
AK1553="SAT","TX ISSUE",
AK1553="SPARE-ISSUE","SPARE-ISSUE",
AK1553="Fiber CAmtel","TX ISSUE",
AK1553="Fiber AOF","TX ISSUE",
AK1553="Projet OCM (HUAWEI)","TRAVAUX-HUAWEI",
AK1553="Projet OCM (NOKIA)","TRAVAUX -NOKIA",
AK1553="ACCESS-ISSUE","ACCESS-ISSUE",
AK1553="Projet OCM (ZTE, NOKIA, autres projets)","TRAVAUX OCM",
AK1553="No root CAuse","No root cause",
AK1553="ODU HS","TX ISSUE",
AK1553="IP &amp; VLAN","TX ISSUE",
AK1553="Warehouse HUAWEI","SPARE-ISSUE",
AK1553="SPARE-HS","SPARE-ISSUE",
AK1553="Power Telco","RAN ISSUE",AK1553="no impacts","no impacts"
),"")</f>
        <v>No root cause</v>
      </c>
      <c r="AK1553" s="81" t="s">
        <v>5620</v>
      </c>
      <c r="AL1553" s="56" t="str" cm="1">
        <f t="array" ref="AL1553">IFERROR(_xlfn.IFS(
AK1553="MPR ISSUE","ACTIVE",
AK1553="BSS Hardware Issue","ACTIVE",
AK1553="Sites strategiques, MLL, Pylone, etc.","PASSIVE",
AK1553="AKTIVCO DEFAUT GE &amp; POWER Cabinet","PASSIVE",
AK1553="AKTIVCO Coupure ENEO &amp; Baisse de tension","PASSIVE",
AK1553="Coupure ENEO &amp; Baisse de tension","PASSIVE",
AK1553="Defaut GE &amp; POWER Cabinet","PASSIVE",
AK1553="Sharing","PASSIVE",
AK1553="Sites strategiques &amp; DataCenter","PASSIVE",
AK1553="Exclu","Exclu",
AK1553="SAT","ACTIVE",
AK1553="SPARE-ISSUE","SPARE-ISSUE",
AK1553="Fiber CAmtel","ACTIVE",
AK1553="Fiber AOF","ACTIVE",
AK1553="Projet OCM (HUAWEI)","PLANNED WORKS",
AK1553="Projet OCM (NOKIA)","PLANNED WORKS",
AK1553="ACCESS-ISSUE","ACCESS-ISSUE",
AK1553="Projet OCM (ZTE, NOKIA, autres projets)","PLANNED WORKS",
AK1553="No root CAuse","No root cause",
AK1553="ODU HS","ACTIVE",
AK1553="IP &amp; VLAN","ACTIVE",
AK1553="Warehouse HUAWEI","SPARE-ISSUE",
AK1553="SPARE-HS","SPARE-ISSUE",
AK1553="Power Telco","ACTIVE", AK1553="no impacts","no impacts"
),"")</f>
        <v>No root cause</v>
      </c>
      <c r="AM1553" s="108" t="s">
        <v>5537</v>
      </c>
      <c r="AN1553" s="117" t="s">
        <v>1444</v>
      </c>
      <c r="AP1553" s="23" t="s">
        <v>5537</v>
      </c>
      <c r="AQ1553" s="23" t="s">
        <v>5537</v>
      </c>
      <c r="AR1553" s="7"/>
      <c r="AS1553" s="6"/>
      <c r="AT1553" s="7"/>
      <c r="AU1553" s="3" t="s">
        <v>5537</v>
      </c>
      <c r="AV1553" s="24" t="s">
        <v>5537</v>
      </c>
      <c r="AW1553" s="24" t="s">
        <v>5537</v>
      </c>
      <c r="AX1553" s="24" t="s">
        <v>5537</v>
      </c>
      <c r="AY1553" s="24" t="s">
        <v>5537</v>
      </c>
      <c r="AZ1553" s="24" t="s">
        <v>5537</v>
      </c>
      <c r="BA1553" s="24" t="s">
        <v>5537</v>
      </c>
      <c r="BB1553" s="24" t="s">
        <v>5537</v>
      </c>
      <c r="BC1553" s="24" t="s">
        <v>5537</v>
      </c>
      <c r="BD1553" s="24" t="s">
        <v>5537</v>
      </c>
      <c r="BE1553" s="24" t="s">
        <v>5537</v>
      </c>
      <c r="BF1553" s="24" t="s">
        <v>5537</v>
      </c>
      <c r="BG1553" s="24" t="s">
        <v>5537</v>
      </c>
      <c r="BH1553" s="24" t="s">
        <v>5537</v>
      </c>
      <c r="BI1553" s="9" t="s">
        <v>5537</v>
      </c>
      <c r="BJ1553" s="14"/>
      <c r="BK1553" s="14" t="s">
        <v>5537</v>
      </c>
      <c r="BL1553" s="14" t="str">
        <f>_xlfn.XLOOKUP(B1553,'[4]cell downs 18042026 17h'!$B:$B,'[4]cell downs 18042026 17h'!$B:$B,"")</f>
        <v/>
      </c>
      <c r="BM1553" s="14" t="str">
        <f>_xlfn.XLOOKUP(B1553,'[5]Cells Huawei 19042026 15h'!$B:$B,'[5]Cells Huawei 19042026 15h'!$B:$B,"")</f>
        <v/>
      </c>
      <c r="BN1553" s="9" t="str">
        <f>_xlfn.XLOOKUP(B1553,'[6]cells down 19042026 9H40'!$B:$B,'[6]cells down 19042026 9H40'!$B:$B,"")</f>
        <v/>
      </c>
      <c r="BO1553" s="9" t="s">
        <v>1444</v>
      </c>
      <c r="BP1553" s="9" t="s">
        <v>12</v>
      </c>
    </row>
    <row r="1554" spans="1:68" s="9" customFormat="1" x14ac:dyDescent="0.35">
      <c r="A1554" s="2" t="s">
        <v>1390</v>
      </c>
      <c r="B1554" s="8" t="s">
        <v>1391</v>
      </c>
      <c r="C1554" s="3" t="str">
        <f>_xlfn.XLOOKUP(B1554,'[1]daily break down'!$D:$D,'[1]daily break down'!$E:$E,"")</f>
        <v>CENTRE</v>
      </c>
      <c r="D1554" s="1"/>
      <c r="E1554" s="1"/>
      <c r="F1554" s="3" t="s">
        <v>69</v>
      </c>
      <c r="G1554" s="1" t="s">
        <v>1392</v>
      </c>
      <c r="H1554" s="40" t="str">
        <f>_xlfn.XLOOKUP(B1554,[2]CALCULATION!$B:$B,[2]CALCULATION!$H:$H,"")</f>
        <v>NOKIA</v>
      </c>
      <c r="I1554" s="34">
        <v>0.20976555317945933</v>
      </c>
      <c r="J1554" s="34">
        <v>0</v>
      </c>
      <c r="K1554" s="34">
        <v>0</v>
      </c>
      <c r="L1554" s="34">
        <v>0</v>
      </c>
      <c r="M1554" s="34">
        <v>0</v>
      </c>
      <c r="N1554" s="34">
        <v>0</v>
      </c>
      <c r="O1554" s="34">
        <v>0</v>
      </c>
      <c r="P1554" s="34">
        <v>0</v>
      </c>
      <c r="Q1554" s="34">
        <v>0</v>
      </c>
      <c r="R1554" s="34">
        <v>0</v>
      </c>
      <c r="S1554" s="109">
        <v>0</v>
      </c>
      <c r="T1554" s="109">
        <f>_xlfn.XLOOKUP(B1554,'[3]Nur des jours'!$B:$B,'[3]Nur des jours'!$U:$U,"")</f>
        <v>0</v>
      </c>
      <c r="U1554" s="109">
        <v>0</v>
      </c>
      <c r="V1554" s="109">
        <v>0</v>
      </c>
      <c r="W1554" s="109">
        <v>0</v>
      </c>
      <c r="X1554" s="109">
        <v>0</v>
      </c>
      <c r="Y1554" s="109">
        <v>0</v>
      </c>
      <c r="Z1554" s="109">
        <v>0</v>
      </c>
      <c r="AA1554" s="109">
        <v>0</v>
      </c>
      <c r="AB1554" s="109">
        <v>0</v>
      </c>
      <c r="AC1554" s="109">
        <v>0</v>
      </c>
      <c r="AD1554" s="109">
        <v>0</v>
      </c>
      <c r="AE1554" s="109">
        <v>0</v>
      </c>
      <c r="AF1554" s="109">
        <v>0</v>
      </c>
      <c r="AG1554" s="57" t="str">
        <f>_xlfn.XLOOKUP(B1554,[3]CALCULATION!$B:$B,[3]CALCULATION!$M:$M,"")</f>
        <v>Operationnel</v>
      </c>
      <c r="AH1554" s="57"/>
      <c r="AI1554" s="56" t="str" cm="1">
        <f t="array" ref="AI1554">IFERROR(_xlfn.IFS(
AK1554="MPR ISSUE","PDH",
AK1554="BSS Hardware Issue","BSS",
AK1554="Sites strategiques, MLL, Pylone, etc.","ENVTECH",
AK1554="AKTIVCO DEFAUT GE &amp; POWER Cabinet","AKTIVCO",
AK1554="AKTIVCO Coupure ENEO &amp; Baisse de tension","AKTIVCO GRID ONLY",
AK1554="Coupure ENEO &amp; Baisse de tension","IHS GRID ONLY",
AK1554="Defaut GE &amp; POWER Cabinet","IHS",
AK1554="Sharing","Partners",
AK1554="Sites strategiques &amp; DataCenter","SST &amp; DC",
AK1554="Exclu","Exclu",
AK1554="SAT","SAT",
AK1554="SPARE-ISSUE","SPARE-ISSUE",
AK1554="Fiber CAmtel","TRANS_FO_CAMTEL",
AK1554="Fiber AOF","Fiber AOF",
AK1554="Projet OCM (HUAWEI)","TRAVAUX-HUAWEI",
AK1554="Projet OCM (NOKIA)","TRAVAUX-NOKIA",
AK1554="ACCESS-ISSUE","ACCESS-ISSUE",
AK1554="Projet OCM (ZTE, NOKIA, autres projets)","TRAVAUX OCM",
AK1554="No root CAuse","No root cause",
AK1554="ODU HS","PDH",
AK1554="IP &amp; VLAN","PDH",
AK1554="Warehouse HUAWEI","SPARE-ISSUE",
AK1554="SPARE-HS","SPARE-ISSUE",
AK1554="Power Telco","BSS",AK1554="no impacts","no impacts"
),"")</f>
        <v>No root cause</v>
      </c>
      <c r="AJ1554" s="56" t="str" cm="1">
        <f t="array" ref="AJ1554">IFERROR(_xlfn.IFS(
AK1554="MPR ISSUE","TX ISSUE",
AK1554="BSS Hardware Issue","RAN ISSUE",
AK1554="Sites strategiques, MLL, Pylone, etc.","ENVTECH",
AK1554="AKTIVCO DEFAUT GE &amp; POWER Cabinet","POWER ISSUE",
AK1554="AKTIVCO Coupure ENEO &amp; Baisse de tension","POWER ISSUE",
AK1554="Coupure ENEO &amp; Baisse de tension","POWER ISSUE",
AK1554="Defaut GE &amp; POWER Cabinet","POWER ISSUE",
AK1554="Sharing","POWER ISSUE",
AK1554="Sites strategiques &amp; DataCenter","POWER ISSUE",
AK1554="Exclu","Exclu",
AK1554="SAT","TX ISSUE",
AK1554="SPARE-ISSUE","SPARE-ISSUE",
AK1554="Fiber CAmtel","TX ISSUE",
AK1554="Fiber AOF","TX ISSUE",
AK1554="Projet OCM (HUAWEI)","TRAVAUX-HUAWEI",
AK1554="Projet OCM (NOKIA)","TRAVAUX -NOKIA",
AK1554="ACCESS-ISSUE","ACCESS-ISSUE",
AK1554="Projet OCM (ZTE, NOKIA, autres projets)","TRAVAUX OCM",
AK1554="No root CAuse","No root cause",
AK1554="ODU HS","TX ISSUE",
AK1554="IP &amp; VLAN","TX ISSUE",
AK1554="Warehouse HUAWEI","SPARE-ISSUE",
AK1554="SPARE-HS","SPARE-ISSUE",
AK1554="Power Telco","RAN ISSUE",AK1554="no impacts","no impacts"
),"")</f>
        <v>No root cause</v>
      </c>
      <c r="AK1554" s="81" t="s">
        <v>5620</v>
      </c>
      <c r="AL1554" s="56" t="str" cm="1">
        <f t="array" ref="AL1554">IFERROR(_xlfn.IFS(
AK1554="MPR ISSUE","ACTIVE",
AK1554="BSS Hardware Issue","ACTIVE",
AK1554="Sites strategiques, MLL, Pylone, etc.","PASSIVE",
AK1554="AKTIVCO DEFAUT GE &amp; POWER Cabinet","PASSIVE",
AK1554="AKTIVCO Coupure ENEO &amp; Baisse de tension","PASSIVE",
AK1554="Coupure ENEO &amp; Baisse de tension","PASSIVE",
AK1554="Defaut GE &amp; POWER Cabinet","PASSIVE",
AK1554="Sharing","PASSIVE",
AK1554="Sites strategiques &amp; DataCenter","PASSIVE",
AK1554="Exclu","Exclu",
AK1554="SAT","ACTIVE",
AK1554="SPARE-ISSUE","SPARE-ISSUE",
AK1554="Fiber CAmtel","ACTIVE",
AK1554="Fiber AOF","ACTIVE",
AK1554="Projet OCM (HUAWEI)","PLANNED WORKS",
AK1554="Projet OCM (NOKIA)","PLANNED WORKS",
AK1554="ACCESS-ISSUE","ACCESS-ISSUE",
AK1554="Projet OCM (ZTE, NOKIA, autres projets)","PLANNED WORKS",
AK1554="No root CAuse","No root cause",
AK1554="ODU HS","ACTIVE",
AK1554="IP &amp; VLAN","ACTIVE",
AK1554="Warehouse HUAWEI","SPARE-ISSUE",
AK1554="SPARE-HS","SPARE-ISSUE",
AK1554="Power Telco","ACTIVE", AK1554="no impacts","no impacts"
),"")</f>
        <v>No root cause</v>
      </c>
      <c r="AM1554" s="108" t="s">
        <v>5537</v>
      </c>
      <c r="AN1554" s="117" t="s">
        <v>1391</v>
      </c>
      <c r="AP1554" s="23" t="s">
        <v>5537</v>
      </c>
      <c r="AQ1554" s="23" t="s">
        <v>5537</v>
      </c>
      <c r="AR1554" s="7"/>
      <c r="AS1554" s="6"/>
      <c r="AT1554" s="7"/>
      <c r="AU1554" s="3" t="s">
        <v>5537</v>
      </c>
      <c r="AV1554" s="24" t="s">
        <v>5537</v>
      </c>
      <c r="AW1554" s="24" t="s">
        <v>5537</v>
      </c>
      <c r="AX1554" s="24" t="s">
        <v>5537</v>
      </c>
      <c r="AY1554" s="24" t="s">
        <v>5537</v>
      </c>
      <c r="AZ1554" s="24" t="s">
        <v>5537</v>
      </c>
      <c r="BA1554" s="24" t="s">
        <v>5537</v>
      </c>
      <c r="BB1554" s="24" t="s">
        <v>5537</v>
      </c>
      <c r="BC1554" s="24" t="s">
        <v>5537</v>
      </c>
      <c r="BD1554" s="24" t="s">
        <v>5537</v>
      </c>
      <c r="BE1554" s="24" t="s">
        <v>5537</v>
      </c>
      <c r="BF1554" s="24" t="s">
        <v>5537</v>
      </c>
      <c r="BG1554" s="24" t="s">
        <v>5537</v>
      </c>
      <c r="BH1554" s="24" t="s">
        <v>5537</v>
      </c>
      <c r="BI1554" s="9" t="s">
        <v>5537</v>
      </c>
      <c r="BJ1554" s="14"/>
      <c r="BK1554" s="14" t="s">
        <v>5537</v>
      </c>
      <c r="BL1554" s="14" t="str">
        <f>_xlfn.XLOOKUP(B1554,'[4]cell downs 18042026 17h'!$B:$B,'[4]cell downs 18042026 17h'!$B:$B,"")</f>
        <v/>
      </c>
      <c r="BM1554" s="14" t="str">
        <f>_xlfn.XLOOKUP(B1554,'[5]Cells Huawei 19042026 15h'!$B:$B,'[5]Cells Huawei 19042026 15h'!$B:$B,"")</f>
        <v/>
      </c>
      <c r="BN1554" s="9" t="str">
        <f>_xlfn.XLOOKUP(B1554,'[6]cells down 19042026 9H40'!$B:$B,'[6]cells down 19042026 9H40'!$B:$B,"")</f>
        <v/>
      </c>
      <c r="BO1554" s="9" t="s">
        <v>5537</v>
      </c>
      <c r="BP1554" s="9" t="s">
        <v>12</v>
      </c>
    </row>
    <row r="1555" spans="1:68" s="9" customFormat="1" x14ac:dyDescent="0.35">
      <c r="A1555" s="3" t="s">
        <v>2208</v>
      </c>
      <c r="B1555" s="31" t="s">
        <v>2209</v>
      </c>
      <c r="C1555" s="3" t="str">
        <f>_xlfn.XLOOKUP(B1555,'[1]daily break down'!$D:$D,'[1]daily break down'!$E:$E,"")</f>
        <v>Yaounde</v>
      </c>
      <c r="D1555" s="3" t="s">
        <v>357</v>
      </c>
      <c r="E1555" s="3" t="e">
        <v>#N/A</v>
      </c>
      <c r="F1555" s="3" t="s">
        <v>37</v>
      </c>
      <c r="G1555" s="3" t="s">
        <v>38</v>
      </c>
      <c r="H1555" s="41" t="str">
        <f>_xlfn.XLOOKUP(B1555,[2]CALCULATION!$B:$B,[2]CALCULATION!$H:$H,"")</f>
        <v>ZTE</v>
      </c>
      <c r="I1555" s="34">
        <v>0</v>
      </c>
      <c r="J1555" s="34">
        <v>0</v>
      </c>
      <c r="K1555" s="34">
        <v>0</v>
      </c>
      <c r="L1555" s="34">
        <v>0</v>
      </c>
      <c r="M1555" s="34">
        <v>0</v>
      </c>
      <c r="N1555" s="34">
        <v>0</v>
      </c>
      <c r="O1555" s="34">
        <v>0</v>
      </c>
      <c r="P1555" s="34">
        <v>0</v>
      </c>
      <c r="Q1555" s="34">
        <v>0</v>
      </c>
      <c r="R1555" s="34">
        <v>0</v>
      </c>
      <c r="S1555" s="109">
        <v>0</v>
      </c>
      <c r="T1555" s="109">
        <f>_xlfn.XLOOKUP(B1555,'[3]Nur des jours'!$B:$B,'[3]Nur des jours'!$U:$U,"")</f>
        <v>0</v>
      </c>
      <c r="U1555" s="109">
        <v>0</v>
      </c>
      <c r="V1555" s="109">
        <v>0</v>
      </c>
      <c r="W1555" s="109">
        <v>0</v>
      </c>
      <c r="X1555" s="109">
        <v>0</v>
      </c>
      <c r="Y1555" s="109">
        <v>0</v>
      </c>
      <c r="Z1555" s="109">
        <v>0</v>
      </c>
      <c r="AA1555" s="109">
        <v>0</v>
      </c>
      <c r="AB1555" s="109">
        <v>0</v>
      </c>
      <c r="AC1555" s="109">
        <v>0</v>
      </c>
      <c r="AD1555" s="109">
        <v>0</v>
      </c>
      <c r="AE1555" s="109">
        <v>0</v>
      </c>
      <c r="AF1555" s="109">
        <v>0</v>
      </c>
      <c r="AG1555" s="57" t="str">
        <f>_xlfn.XLOOKUP(B1555,[3]CALCULATION!$B:$B,[3]CALCULATION!$M:$M,"")</f>
        <v>Operationnel</v>
      </c>
      <c r="AH1555" s="57"/>
      <c r="AI1555" s="56" t="str" cm="1">
        <f t="array" ref="AI1555">IFERROR(_xlfn.IFS(
AK1555="MPR ISSUE","PDH",
AK1555="BSS Hardware Issue","BSS",
AK1555="Sites strategiques, MLL, Pylone, etc.","ENVTECH",
AK1555="AKTIVCO DEFAUT GE &amp; POWER Cabinet","AKTIVCO",
AK1555="AKTIVCO Coupure ENEO &amp; Baisse de tension","AKTIVCO GRID ONLY",
AK1555="Coupure ENEO &amp; Baisse de tension","IHS GRID ONLY",
AK1555="Defaut GE &amp; POWER Cabinet","IHS",
AK1555="Sharing","Partners",
AK1555="Sites strategiques &amp; DataCenter","SST &amp; DC",
AK1555="Exclu","Exclu",
AK1555="SAT","SAT",
AK1555="SPARE-ISSUE","SPARE-ISSUE",
AK1555="Fiber CAmtel","TRANS_FO_CAMTEL",
AK1555="Fiber AOF","Fiber AOF",
AK1555="Projet OCM (HUAWEI)","TRAVAUX-HUAWEI",
AK1555="Projet OCM (NOKIA)","TRAVAUX-NOKIA",
AK1555="ACCESS-ISSUE","ACCESS-ISSUE",
AK1555="Projet OCM (ZTE, NOKIA, autres projets)","TRAVAUX OCM",
AK1555="No root CAuse","No root cause",
AK1555="ODU HS","PDH",
AK1555="IP &amp; VLAN","PDH",
AK1555="Warehouse HUAWEI","SPARE-ISSUE",
AK1555="SPARE-HS","SPARE-ISSUE",
AK1555="Power Telco","BSS",AK1555="no impacts","no impacts"
),"")</f>
        <v>No root cause</v>
      </c>
      <c r="AJ1555" s="56" t="str" cm="1">
        <f t="array" ref="AJ1555">IFERROR(_xlfn.IFS(
AK1555="MPR ISSUE","TX ISSUE",
AK1555="BSS Hardware Issue","RAN ISSUE",
AK1555="Sites strategiques, MLL, Pylone, etc.","ENVTECH",
AK1555="AKTIVCO DEFAUT GE &amp; POWER Cabinet","POWER ISSUE",
AK1555="AKTIVCO Coupure ENEO &amp; Baisse de tension","POWER ISSUE",
AK1555="Coupure ENEO &amp; Baisse de tension","POWER ISSUE",
AK1555="Defaut GE &amp; POWER Cabinet","POWER ISSUE",
AK1555="Sharing","POWER ISSUE",
AK1555="Sites strategiques &amp; DataCenter","POWER ISSUE",
AK1555="Exclu","Exclu",
AK1555="SAT","TX ISSUE",
AK1555="SPARE-ISSUE","SPARE-ISSUE",
AK1555="Fiber CAmtel","TX ISSUE",
AK1555="Fiber AOF","TX ISSUE",
AK1555="Projet OCM (HUAWEI)","TRAVAUX-HUAWEI",
AK1555="Projet OCM (NOKIA)","TRAVAUX -NOKIA",
AK1555="ACCESS-ISSUE","ACCESS-ISSUE",
AK1555="Projet OCM (ZTE, NOKIA, autres projets)","TRAVAUX OCM",
AK1555="No root CAuse","No root cause",
AK1555="ODU HS","TX ISSUE",
AK1555="IP &amp; VLAN","TX ISSUE",
AK1555="Warehouse HUAWEI","SPARE-ISSUE",
AK1555="SPARE-HS","SPARE-ISSUE",
AK1555="Power Telco","RAN ISSUE",AK1555="no impacts","no impacts"
),"")</f>
        <v>No root cause</v>
      </c>
      <c r="AK1555" s="81" t="s">
        <v>5620</v>
      </c>
      <c r="AL1555" s="56" t="str" cm="1">
        <f t="array" ref="AL1555">IFERROR(_xlfn.IFS(
AK1555="MPR ISSUE","ACTIVE",
AK1555="BSS Hardware Issue","ACTIVE",
AK1555="Sites strategiques, MLL, Pylone, etc.","PASSIVE",
AK1555="AKTIVCO DEFAUT GE &amp; POWER Cabinet","PASSIVE",
AK1555="AKTIVCO Coupure ENEO &amp; Baisse de tension","PASSIVE",
AK1555="Coupure ENEO &amp; Baisse de tension","PASSIVE",
AK1555="Defaut GE &amp; POWER Cabinet","PASSIVE",
AK1555="Sharing","PASSIVE",
AK1555="Sites strategiques &amp; DataCenter","PASSIVE",
AK1555="Exclu","Exclu",
AK1555="SAT","ACTIVE",
AK1555="SPARE-ISSUE","SPARE-ISSUE",
AK1555="Fiber CAmtel","ACTIVE",
AK1555="Fiber AOF","ACTIVE",
AK1555="Projet OCM (HUAWEI)","PLANNED WORKS",
AK1555="Projet OCM (NOKIA)","PLANNED WORKS",
AK1555="ACCESS-ISSUE","ACCESS-ISSUE",
AK1555="Projet OCM (ZTE, NOKIA, autres projets)","PLANNED WORKS",
AK1555="No root CAuse","No root cause",
AK1555="ODU HS","ACTIVE",
AK1555="IP &amp; VLAN","ACTIVE",
AK1555="Warehouse HUAWEI","SPARE-ISSUE",
AK1555="SPARE-HS","SPARE-ISSUE",
AK1555="Power Telco","ACTIVE", AK1555="no impacts","no impacts"
),"")</f>
        <v>No root cause</v>
      </c>
      <c r="AM1555" s="108" t="s">
        <v>5537</v>
      </c>
      <c r="AN1555" s="117" t="s">
        <v>2209</v>
      </c>
      <c r="AP1555" s="23" t="s">
        <v>5537</v>
      </c>
      <c r="AQ1555" s="23" t="s">
        <v>5537</v>
      </c>
      <c r="AR1555" s="7"/>
      <c r="AS1555" s="6"/>
      <c r="AT1555" s="7"/>
      <c r="AU1555" s="3" t="s">
        <v>5537</v>
      </c>
      <c r="AV1555" s="24" t="s">
        <v>5537</v>
      </c>
      <c r="AW1555" s="24" t="s">
        <v>5537</v>
      </c>
      <c r="AX1555" s="24" t="s">
        <v>5537</v>
      </c>
      <c r="AY1555" s="24" t="s">
        <v>5537</v>
      </c>
      <c r="AZ1555" s="24" t="s">
        <v>5537</v>
      </c>
      <c r="BA1555" s="24" t="s">
        <v>5537</v>
      </c>
      <c r="BB1555" s="24" t="s">
        <v>5537</v>
      </c>
      <c r="BC1555" s="24" t="s">
        <v>5537</v>
      </c>
      <c r="BD1555" s="24" t="s">
        <v>5537</v>
      </c>
      <c r="BE1555" s="24" t="s">
        <v>5537</v>
      </c>
      <c r="BF1555" s="24" t="s">
        <v>5537</v>
      </c>
      <c r="BG1555" s="24" t="s">
        <v>5537</v>
      </c>
      <c r="BH1555" s="24" t="s">
        <v>5537</v>
      </c>
      <c r="BI1555" s="9" t="s">
        <v>5537</v>
      </c>
      <c r="BJ1555" s="14"/>
      <c r="BK1555" s="14" t="s">
        <v>5537</v>
      </c>
      <c r="BL1555" s="14" t="str">
        <f>_xlfn.XLOOKUP(B1555,'[4]cell downs 18042026 17h'!$B:$B,'[4]cell downs 18042026 17h'!$B:$B,"")</f>
        <v/>
      </c>
      <c r="BM1555" s="14" t="str">
        <f>_xlfn.XLOOKUP(B1555,'[5]Cells Huawei 19042026 15h'!$B:$B,'[5]Cells Huawei 19042026 15h'!$B:$B,"")</f>
        <v/>
      </c>
      <c r="BN1555" s="9" t="str">
        <f>_xlfn.XLOOKUP(B1555,'[6]cells down 19042026 9H40'!$B:$B,'[6]cells down 19042026 9H40'!$B:$B,"")</f>
        <v/>
      </c>
      <c r="BO1555" s="9" t="s">
        <v>5537</v>
      </c>
      <c r="BP1555" s="9" t="s">
        <v>12</v>
      </c>
    </row>
    <row r="1556" spans="1:68" s="9" customFormat="1" x14ac:dyDescent="0.35">
      <c r="A1556" s="1" t="s">
        <v>4535</v>
      </c>
      <c r="B1556" s="8" t="s">
        <v>4536</v>
      </c>
      <c r="C1556" s="3" t="str">
        <f>_xlfn.XLOOKUP(B1556,'[1]daily break down'!$D:$D,'[1]daily break down'!$E:$E,"")</f>
        <v>Yaounde</v>
      </c>
      <c r="D1556" s="1" t="s">
        <v>11</v>
      </c>
      <c r="E1556" s="1" t="s">
        <v>12</v>
      </c>
      <c r="F1556" s="3" t="s">
        <v>37</v>
      </c>
      <c r="G1556" s="1" t="s">
        <v>38</v>
      </c>
      <c r="H1556" s="41" t="str">
        <f>_xlfn.XLOOKUP(B1556,[2]CALCULATION!$B:$B,[2]CALCULATION!$H:$H,"")</f>
        <v>ZTE</v>
      </c>
      <c r="I1556" s="34">
        <v>0</v>
      </c>
      <c r="J1556" s="34">
        <v>0</v>
      </c>
      <c r="K1556" s="34">
        <v>0</v>
      </c>
      <c r="L1556" s="34">
        <v>0</v>
      </c>
      <c r="M1556" s="34">
        <v>0</v>
      </c>
      <c r="N1556" s="34">
        <v>0</v>
      </c>
      <c r="O1556" s="34">
        <v>0</v>
      </c>
      <c r="P1556" s="34">
        <v>0</v>
      </c>
      <c r="Q1556" s="34">
        <v>0</v>
      </c>
      <c r="R1556" s="34">
        <v>0</v>
      </c>
      <c r="S1556" s="109">
        <v>0</v>
      </c>
      <c r="T1556" s="109">
        <f>_xlfn.XLOOKUP(B1556,'[3]Nur des jours'!$B:$B,'[3]Nur des jours'!$U:$U,"")</f>
        <v>0</v>
      </c>
      <c r="U1556" s="109">
        <v>0</v>
      </c>
      <c r="V1556" s="109">
        <v>0</v>
      </c>
      <c r="W1556" s="109">
        <v>0</v>
      </c>
      <c r="X1556" s="109">
        <v>0</v>
      </c>
      <c r="Y1556" s="109">
        <v>0</v>
      </c>
      <c r="Z1556" s="109">
        <v>0</v>
      </c>
      <c r="AA1556" s="109">
        <v>0</v>
      </c>
      <c r="AB1556" s="109">
        <v>0</v>
      </c>
      <c r="AC1556" s="109">
        <v>0</v>
      </c>
      <c r="AD1556" s="109">
        <v>0</v>
      </c>
      <c r="AE1556" s="109">
        <v>0</v>
      </c>
      <c r="AF1556" s="109">
        <v>0</v>
      </c>
      <c r="AG1556" s="57" t="str">
        <f>_xlfn.XLOOKUP(B1556,[3]CALCULATION!$B:$B,[3]CALCULATION!$M:$M,"")</f>
        <v>Operationnel</v>
      </c>
      <c r="AH1556" s="57"/>
      <c r="AI1556" s="56" t="str" cm="1">
        <f t="array" ref="AI1556">IFERROR(_xlfn.IFS(
AK1556="MPR ISSUE","PDH",
AK1556="BSS Hardware Issue","BSS",
AK1556="Sites strategiques, MLL, Pylone, etc.","ENVTECH",
AK1556="AKTIVCO DEFAUT GE &amp; POWER Cabinet","AKTIVCO",
AK1556="AKTIVCO Coupure ENEO &amp; Baisse de tension","AKTIVCO GRID ONLY",
AK1556="Coupure ENEO &amp; Baisse de tension","IHS GRID ONLY",
AK1556="Defaut GE &amp; POWER Cabinet","IHS",
AK1556="Sharing","Partners",
AK1556="Sites strategiques &amp; DataCenter","SST &amp; DC",
AK1556="Exclu","Exclu",
AK1556="SAT","SAT",
AK1556="SPARE-ISSUE","SPARE-ISSUE",
AK1556="Fiber CAmtel","TRANS_FO_CAMTEL",
AK1556="Fiber AOF","Fiber AOF",
AK1556="Projet OCM (HUAWEI)","TRAVAUX-HUAWEI",
AK1556="Projet OCM (NOKIA)","TRAVAUX-NOKIA",
AK1556="ACCESS-ISSUE","ACCESS-ISSUE",
AK1556="Projet OCM (ZTE, NOKIA, autres projets)","TRAVAUX OCM",
AK1556="No root CAuse","No root cause",
AK1556="ODU HS","PDH",
AK1556="IP &amp; VLAN","PDH",
AK1556="Warehouse HUAWEI","SPARE-ISSUE",
AK1556="SPARE-HS","SPARE-ISSUE",
AK1556="Power Telco","BSS",AK1556="no impacts","no impacts"
),"")</f>
        <v>No root cause</v>
      </c>
      <c r="AJ1556" s="56" t="str" cm="1">
        <f t="array" ref="AJ1556">IFERROR(_xlfn.IFS(
AK1556="MPR ISSUE","TX ISSUE",
AK1556="BSS Hardware Issue","RAN ISSUE",
AK1556="Sites strategiques, MLL, Pylone, etc.","ENVTECH",
AK1556="AKTIVCO DEFAUT GE &amp; POWER Cabinet","POWER ISSUE",
AK1556="AKTIVCO Coupure ENEO &amp; Baisse de tension","POWER ISSUE",
AK1556="Coupure ENEO &amp; Baisse de tension","POWER ISSUE",
AK1556="Defaut GE &amp; POWER Cabinet","POWER ISSUE",
AK1556="Sharing","POWER ISSUE",
AK1556="Sites strategiques &amp; DataCenter","POWER ISSUE",
AK1556="Exclu","Exclu",
AK1556="SAT","TX ISSUE",
AK1556="SPARE-ISSUE","SPARE-ISSUE",
AK1556="Fiber CAmtel","TX ISSUE",
AK1556="Fiber AOF","TX ISSUE",
AK1556="Projet OCM (HUAWEI)","TRAVAUX-HUAWEI",
AK1556="Projet OCM (NOKIA)","TRAVAUX -NOKIA",
AK1556="ACCESS-ISSUE","ACCESS-ISSUE",
AK1556="Projet OCM (ZTE, NOKIA, autres projets)","TRAVAUX OCM",
AK1556="No root CAuse","No root cause",
AK1556="ODU HS","TX ISSUE",
AK1556="IP &amp; VLAN","TX ISSUE",
AK1556="Warehouse HUAWEI","SPARE-ISSUE",
AK1556="SPARE-HS","SPARE-ISSUE",
AK1556="Power Telco","RAN ISSUE",AK1556="no impacts","no impacts"
),"")</f>
        <v>No root cause</v>
      </c>
      <c r="AK1556" s="81" t="s">
        <v>5620</v>
      </c>
      <c r="AL1556" s="56" t="str" cm="1">
        <f t="array" ref="AL1556">IFERROR(_xlfn.IFS(
AK1556="MPR ISSUE","ACTIVE",
AK1556="BSS Hardware Issue","ACTIVE",
AK1556="Sites strategiques, MLL, Pylone, etc.","PASSIVE",
AK1556="AKTIVCO DEFAUT GE &amp; POWER Cabinet","PASSIVE",
AK1556="AKTIVCO Coupure ENEO &amp; Baisse de tension","PASSIVE",
AK1556="Coupure ENEO &amp; Baisse de tension","PASSIVE",
AK1556="Defaut GE &amp; POWER Cabinet","PASSIVE",
AK1556="Sharing","PASSIVE",
AK1556="Sites strategiques &amp; DataCenter","PASSIVE",
AK1556="Exclu","Exclu",
AK1556="SAT","ACTIVE",
AK1556="SPARE-ISSUE","SPARE-ISSUE",
AK1556="Fiber CAmtel","ACTIVE",
AK1556="Fiber AOF","ACTIVE",
AK1556="Projet OCM (HUAWEI)","PLANNED WORKS",
AK1556="Projet OCM (NOKIA)","PLANNED WORKS",
AK1556="ACCESS-ISSUE","ACCESS-ISSUE",
AK1556="Projet OCM (ZTE, NOKIA, autres projets)","PLANNED WORKS",
AK1556="No root CAuse","No root cause",
AK1556="ODU HS","ACTIVE",
AK1556="IP &amp; VLAN","ACTIVE",
AK1556="Warehouse HUAWEI","SPARE-ISSUE",
AK1556="SPARE-HS","SPARE-ISSUE",
AK1556="Power Telco","ACTIVE", AK1556="no impacts","no impacts"
),"")</f>
        <v>No root cause</v>
      </c>
      <c r="AM1556" s="108" t="s">
        <v>5537</v>
      </c>
      <c r="AN1556" s="117" t="s">
        <v>4536</v>
      </c>
      <c r="AP1556" s="23" t="s">
        <v>5537</v>
      </c>
      <c r="AQ1556" s="23" t="s">
        <v>5537</v>
      </c>
      <c r="AR1556" s="7"/>
      <c r="AS1556" s="6"/>
      <c r="AT1556" s="7"/>
      <c r="AU1556" s="3" t="s">
        <v>5537</v>
      </c>
      <c r="AV1556" s="24" t="s">
        <v>5537</v>
      </c>
      <c r="AW1556" s="24" t="s">
        <v>5537</v>
      </c>
      <c r="AX1556" s="24" t="s">
        <v>5537</v>
      </c>
      <c r="AY1556" s="24" t="s">
        <v>5537</v>
      </c>
      <c r="AZ1556" s="24" t="s">
        <v>5537</v>
      </c>
      <c r="BA1556" s="24" t="s">
        <v>5537</v>
      </c>
      <c r="BB1556" s="24" t="s">
        <v>5537</v>
      </c>
      <c r="BC1556" s="24" t="s">
        <v>5537</v>
      </c>
      <c r="BD1556" s="24" t="s">
        <v>5537</v>
      </c>
      <c r="BE1556" s="24" t="s">
        <v>5537</v>
      </c>
      <c r="BF1556" s="24" t="s">
        <v>5537</v>
      </c>
      <c r="BG1556" s="24" t="s">
        <v>5537</v>
      </c>
      <c r="BH1556" s="24" t="s">
        <v>5537</v>
      </c>
      <c r="BI1556" s="9" t="s">
        <v>5537</v>
      </c>
      <c r="BJ1556" s="14"/>
      <c r="BK1556" s="14" t="s">
        <v>5537</v>
      </c>
      <c r="BL1556" s="14" t="str">
        <f>_xlfn.XLOOKUP(B1556,'[4]cell downs 18042026 17h'!$B:$B,'[4]cell downs 18042026 17h'!$B:$B,"")</f>
        <v/>
      </c>
      <c r="BM1556" s="14" t="str">
        <f>_xlfn.XLOOKUP(B1556,'[5]Cells Huawei 19042026 15h'!$B:$B,'[5]Cells Huawei 19042026 15h'!$B:$B,"")</f>
        <v/>
      </c>
      <c r="BN1556" s="9" t="str">
        <f>_xlfn.XLOOKUP(B1556,'[6]cells down 19042026 9H40'!$B:$B,'[6]cells down 19042026 9H40'!$B:$B,"")</f>
        <v/>
      </c>
      <c r="BO1556" s="9" t="s">
        <v>4536</v>
      </c>
      <c r="BP1556" s="9" t="s">
        <v>5537</v>
      </c>
    </row>
    <row r="1557" spans="1:68" s="9" customFormat="1" x14ac:dyDescent="0.35">
      <c r="A1557" s="1" t="s">
        <v>4618</v>
      </c>
      <c r="B1557" s="8" t="s">
        <v>4619</v>
      </c>
      <c r="C1557" s="3" t="str">
        <f>_xlfn.XLOOKUP(B1557,'[1]daily break down'!$D:$D,'[1]daily break down'!$E:$E,"")</f>
        <v>Yaounde</v>
      </c>
      <c r="D1557" s="1" t="s">
        <v>11</v>
      </c>
      <c r="E1557" s="1" t="s">
        <v>145</v>
      </c>
      <c r="F1557" s="3" t="s">
        <v>37</v>
      </c>
      <c r="G1557" s="1" t="s">
        <v>38</v>
      </c>
      <c r="H1557" s="41" t="str">
        <f>_xlfn.XLOOKUP(B1557,[2]CALCULATION!$B:$B,[2]CALCULATION!$H:$H,"")</f>
        <v>ZTE</v>
      </c>
      <c r="I1557" s="34">
        <v>0</v>
      </c>
      <c r="J1557" s="34">
        <v>0</v>
      </c>
      <c r="K1557" s="34">
        <v>0</v>
      </c>
      <c r="L1557" s="34">
        <v>0</v>
      </c>
      <c r="M1557" s="34">
        <v>0</v>
      </c>
      <c r="N1557" s="34">
        <v>0</v>
      </c>
      <c r="O1557" s="34">
        <v>0</v>
      </c>
      <c r="P1557" s="34">
        <v>0</v>
      </c>
      <c r="Q1557" s="34">
        <v>0</v>
      </c>
      <c r="R1557" s="34">
        <v>0</v>
      </c>
      <c r="S1557" s="109">
        <v>0</v>
      </c>
      <c r="T1557" s="109">
        <f>_xlfn.XLOOKUP(B1557,'[3]Nur des jours'!$B:$B,'[3]Nur des jours'!$U:$U,"")</f>
        <v>0</v>
      </c>
      <c r="U1557" s="109">
        <v>0</v>
      </c>
      <c r="V1557" s="109">
        <v>0</v>
      </c>
      <c r="W1557" s="109">
        <v>0</v>
      </c>
      <c r="X1557" s="109">
        <v>0</v>
      </c>
      <c r="Y1557" s="109">
        <v>0</v>
      </c>
      <c r="Z1557" s="109">
        <v>0</v>
      </c>
      <c r="AA1557" s="109">
        <v>0</v>
      </c>
      <c r="AB1557" s="109">
        <v>0</v>
      </c>
      <c r="AC1557" s="109">
        <v>0</v>
      </c>
      <c r="AD1557" s="109">
        <v>0</v>
      </c>
      <c r="AE1557" s="109">
        <v>0</v>
      </c>
      <c r="AF1557" s="109">
        <v>0</v>
      </c>
      <c r="AG1557" s="57" t="str">
        <f>_xlfn.XLOOKUP(B1557,[3]CALCULATION!$B:$B,[3]CALCULATION!$M:$M,"")</f>
        <v>Operationnel</v>
      </c>
      <c r="AH1557" s="57"/>
      <c r="AI1557" s="56" t="str" cm="1">
        <f t="array" ref="AI1557">IFERROR(_xlfn.IFS(
AK1557="MPR ISSUE","PDH",
AK1557="BSS Hardware Issue","BSS",
AK1557="Sites strategiques, MLL, Pylone, etc.","ENVTECH",
AK1557="AKTIVCO DEFAUT GE &amp; POWER Cabinet","AKTIVCO",
AK1557="AKTIVCO Coupure ENEO &amp; Baisse de tension","AKTIVCO GRID ONLY",
AK1557="Coupure ENEO &amp; Baisse de tension","IHS GRID ONLY",
AK1557="Defaut GE &amp; POWER Cabinet","IHS",
AK1557="Sharing","Partners",
AK1557="Sites strategiques &amp; DataCenter","SST &amp; DC",
AK1557="Exclu","Exclu",
AK1557="SAT","SAT",
AK1557="SPARE-ISSUE","SPARE-ISSUE",
AK1557="Fiber CAmtel","TRANS_FO_CAMTEL",
AK1557="Fiber AOF","Fiber AOF",
AK1557="Projet OCM (HUAWEI)","TRAVAUX-HUAWEI",
AK1557="Projet OCM (NOKIA)","TRAVAUX-NOKIA",
AK1557="ACCESS-ISSUE","ACCESS-ISSUE",
AK1557="Projet OCM (ZTE, NOKIA, autres projets)","TRAVAUX OCM",
AK1557="No root CAuse","No root cause",
AK1557="ODU HS","PDH",
AK1557="IP &amp; VLAN","PDH",
AK1557="Warehouse HUAWEI","SPARE-ISSUE",
AK1557="SPARE-HS","SPARE-ISSUE",
AK1557="Power Telco","BSS",AK1557="no impacts","no impacts"
),"")</f>
        <v>No root cause</v>
      </c>
      <c r="AJ1557" s="56" t="str" cm="1">
        <f t="array" ref="AJ1557">IFERROR(_xlfn.IFS(
AK1557="MPR ISSUE","TX ISSUE",
AK1557="BSS Hardware Issue","RAN ISSUE",
AK1557="Sites strategiques, MLL, Pylone, etc.","ENVTECH",
AK1557="AKTIVCO DEFAUT GE &amp; POWER Cabinet","POWER ISSUE",
AK1557="AKTIVCO Coupure ENEO &amp; Baisse de tension","POWER ISSUE",
AK1557="Coupure ENEO &amp; Baisse de tension","POWER ISSUE",
AK1557="Defaut GE &amp; POWER Cabinet","POWER ISSUE",
AK1557="Sharing","POWER ISSUE",
AK1557="Sites strategiques &amp; DataCenter","POWER ISSUE",
AK1557="Exclu","Exclu",
AK1557="SAT","TX ISSUE",
AK1557="SPARE-ISSUE","SPARE-ISSUE",
AK1557="Fiber CAmtel","TX ISSUE",
AK1557="Fiber AOF","TX ISSUE",
AK1557="Projet OCM (HUAWEI)","TRAVAUX-HUAWEI",
AK1557="Projet OCM (NOKIA)","TRAVAUX -NOKIA",
AK1557="ACCESS-ISSUE","ACCESS-ISSUE",
AK1557="Projet OCM (ZTE, NOKIA, autres projets)","TRAVAUX OCM",
AK1557="No root CAuse","No root cause",
AK1557="ODU HS","TX ISSUE",
AK1557="IP &amp; VLAN","TX ISSUE",
AK1557="Warehouse HUAWEI","SPARE-ISSUE",
AK1557="SPARE-HS","SPARE-ISSUE",
AK1557="Power Telco","RAN ISSUE",AK1557="no impacts","no impacts"
),"")</f>
        <v>No root cause</v>
      </c>
      <c r="AK1557" s="81" t="s">
        <v>5620</v>
      </c>
      <c r="AL1557" s="56" t="str" cm="1">
        <f t="array" ref="AL1557">IFERROR(_xlfn.IFS(
AK1557="MPR ISSUE","ACTIVE",
AK1557="BSS Hardware Issue","ACTIVE",
AK1557="Sites strategiques, MLL, Pylone, etc.","PASSIVE",
AK1557="AKTIVCO DEFAUT GE &amp; POWER Cabinet","PASSIVE",
AK1557="AKTIVCO Coupure ENEO &amp; Baisse de tension","PASSIVE",
AK1557="Coupure ENEO &amp; Baisse de tension","PASSIVE",
AK1557="Defaut GE &amp; POWER Cabinet","PASSIVE",
AK1557="Sharing","PASSIVE",
AK1557="Sites strategiques &amp; DataCenter","PASSIVE",
AK1557="Exclu","Exclu",
AK1557="SAT","ACTIVE",
AK1557="SPARE-ISSUE","SPARE-ISSUE",
AK1557="Fiber CAmtel","ACTIVE",
AK1557="Fiber AOF","ACTIVE",
AK1557="Projet OCM (HUAWEI)","PLANNED WORKS",
AK1557="Projet OCM (NOKIA)","PLANNED WORKS",
AK1557="ACCESS-ISSUE","ACCESS-ISSUE",
AK1557="Projet OCM (ZTE, NOKIA, autres projets)","PLANNED WORKS",
AK1557="No root CAuse","No root cause",
AK1557="ODU HS","ACTIVE",
AK1557="IP &amp; VLAN","ACTIVE",
AK1557="Warehouse HUAWEI","SPARE-ISSUE",
AK1557="SPARE-HS","SPARE-ISSUE",
AK1557="Power Telco","ACTIVE", AK1557="no impacts","no impacts"
),"")</f>
        <v>No root cause</v>
      </c>
      <c r="AM1557" s="108" t="s">
        <v>5537</v>
      </c>
      <c r="AN1557" s="117" t="s">
        <v>4619</v>
      </c>
      <c r="AP1557" s="23" t="s">
        <v>5537</v>
      </c>
      <c r="AQ1557" s="23" t="s">
        <v>5537</v>
      </c>
      <c r="AR1557" s="7"/>
      <c r="AS1557" s="6"/>
      <c r="AT1557" s="7"/>
      <c r="AU1557" s="3" t="s">
        <v>5537</v>
      </c>
      <c r="AV1557" s="24" t="s">
        <v>5537</v>
      </c>
      <c r="AW1557" s="24" t="s">
        <v>5537</v>
      </c>
      <c r="AX1557" s="24" t="s">
        <v>5537</v>
      </c>
      <c r="AY1557" s="24" t="s">
        <v>5537</v>
      </c>
      <c r="AZ1557" s="24" t="s">
        <v>5537</v>
      </c>
      <c r="BA1557" s="24" t="s">
        <v>5537</v>
      </c>
      <c r="BB1557" s="24" t="s">
        <v>5537</v>
      </c>
      <c r="BC1557" s="24" t="s">
        <v>5537</v>
      </c>
      <c r="BD1557" s="24" t="s">
        <v>5537</v>
      </c>
      <c r="BE1557" s="24" t="s">
        <v>5537</v>
      </c>
      <c r="BF1557" s="24" t="s">
        <v>5537</v>
      </c>
      <c r="BG1557" s="24" t="s">
        <v>5537</v>
      </c>
      <c r="BH1557" s="24" t="s">
        <v>5537</v>
      </c>
      <c r="BI1557" s="9" t="s">
        <v>5537</v>
      </c>
      <c r="BJ1557" s="14"/>
      <c r="BK1557" s="14" t="s">
        <v>5537</v>
      </c>
      <c r="BL1557" s="14" t="str">
        <f>_xlfn.XLOOKUP(B1557,'[4]cell downs 18042026 17h'!$B:$B,'[4]cell downs 18042026 17h'!$B:$B,"")</f>
        <v/>
      </c>
      <c r="BM1557" s="14" t="str">
        <f>_xlfn.XLOOKUP(B1557,'[5]Cells Huawei 19042026 15h'!$B:$B,'[5]Cells Huawei 19042026 15h'!$B:$B,"")</f>
        <v/>
      </c>
      <c r="BN1557" s="9" t="str">
        <f>_xlfn.XLOOKUP(B1557,'[6]cells down 19042026 9H40'!$B:$B,'[6]cells down 19042026 9H40'!$B:$B,"")</f>
        <v/>
      </c>
      <c r="BO1557" s="9" t="s">
        <v>5537</v>
      </c>
      <c r="BP1557" s="9" t="s">
        <v>12</v>
      </c>
    </row>
    <row r="1558" spans="1:68" s="9" customFormat="1" x14ac:dyDescent="0.35">
      <c r="A1558" s="1" t="s">
        <v>3197</v>
      </c>
      <c r="B1558" s="8" t="s">
        <v>3198</v>
      </c>
      <c r="C1558" s="3" t="str">
        <f>_xlfn.XLOOKUP(B1558,'[1]daily break down'!$D:$D,'[1]daily break down'!$E:$E,"")</f>
        <v>Yaounde</v>
      </c>
      <c r="D1558" s="1" t="s">
        <v>11</v>
      </c>
      <c r="E1558" s="1" t="s">
        <v>12</v>
      </c>
      <c r="F1558" s="3" t="s">
        <v>37</v>
      </c>
      <c r="G1558" s="1" t="s">
        <v>38</v>
      </c>
      <c r="H1558" s="41" t="str">
        <f>_xlfn.XLOOKUP(B1558,[2]CALCULATION!$B:$B,[2]CALCULATION!$H:$H,"")</f>
        <v>ZTE</v>
      </c>
      <c r="I1558" s="34">
        <v>0</v>
      </c>
      <c r="J1558" s="34">
        <v>0</v>
      </c>
      <c r="K1558" s="34">
        <v>0</v>
      </c>
      <c r="L1558" s="34">
        <v>0</v>
      </c>
      <c r="M1558" s="34">
        <v>1.1664141219576867E-2</v>
      </c>
      <c r="N1558" s="34">
        <v>0</v>
      </c>
      <c r="O1558" s="34">
        <v>0</v>
      </c>
      <c r="P1558" s="34">
        <v>0</v>
      </c>
      <c r="Q1558" s="34">
        <v>0</v>
      </c>
      <c r="R1558" s="34">
        <v>0</v>
      </c>
      <c r="S1558" s="109">
        <v>0</v>
      </c>
      <c r="T1558" s="109">
        <f>_xlfn.XLOOKUP(B1558,'[3]Nur des jours'!$B:$B,'[3]Nur des jours'!$U:$U,"")</f>
        <v>0</v>
      </c>
      <c r="U1558" s="109">
        <v>0</v>
      </c>
      <c r="V1558" s="109">
        <v>0</v>
      </c>
      <c r="W1558" s="109">
        <v>0</v>
      </c>
      <c r="X1558" s="109">
        <v>0</v>
      </c>
      <c r="Y1558" s="109">
        <v>0</v>
      </c>
      <c r="Z1558" s="109">
        <v>0</v>
      </c>
      <c r="AA1558" s="109">
        <v>0</v>
      </c>
      <c r="AB1558" s="109">
        <v>0</v>
      </c>
      <c r="AC1558" s="109">
        <v>0</v>
      </c>
      <c r="AD1558" s="109">
        <v>0</v>
      </c>
      <c r="AE1558" s="109">
        <v>0</v>
      </c>
      <c r="AF1558" s="109">
        <v>0</v>
      </c>
      <c r="AG1558" s="57" t="str">
        <f>_xlfn.XLOOKUP(B1558,[3]CALCULATION!$B:$B,[3]CALCULATION!$M:$M,"")</f>
        <v>Operationnel</v>
      </c>
      <c r="AH1558" s="57"/>
      <c r="AI1558" s="56" t="str" cm="1">
        <f t="array" ref="AI1558">IFERROR(_xlfn.IFS(
AK1558="MPR ISSUE","PDH",
AK1558="BSS Hardware Issue","BSS",
AK1558="Sites strategiques, MLL, Pylone, etc.","ENVTECH",
AK1558="AKTIVCO DEFAUT GE &amp; POWER Cabinet","AKTIVCO",
AK1558="AKTIVCO Coupure ENEO &amp; Baisse de tension","AKTIVCO GRID ONLY",
AK1558="Coupure ENEO &amp; Baisse de tension","IHS GRID ONLY",
AK1558="Defaut GE &amp; POWER Cabinet","IHS",
AK1558="Sharing","Partners",
AK1558="Sites strategiques &amp; DataCenter","SST &amp; DC",
AK1558="Exclu","Exclu",
AK1558="SAT","SAT",
AK1558="SPARE-ISSUE","SPARE-ISSUE",
AK1558="Fiber CAmtel","TRANS_FO_CAMTEL",
AK1558="Fiber AOF","Fiber AOF",
AK1558="Projet OCM (HUAWEI)","TRAVAUX-HUAWEI",
AK1558="Projet OCM (NOKIA)","TRAVAUX-NOKIA",
AK1558="ACCESS-ISSUE","ACCESS-ISSUE",
AK1558="Projet OCM (ZTE, NOKIA, autres projets)","TRAVAUX OCM",
AK1558="No root CAuse","No root cause",
AK1558="ODU HS","PDH",
AK1558="IP &amp; VLAN","PDH",
AK1558="Warehouse HUAWEI","SPARE-ISSUE",
AK1558="SPARE-HS","SPARE-ISSUE",
AK1558="Power Telco","BSS",AK1558="no impacts","no impacts"
),"")</f>
        <v>No root cause</v>
      </c>
      <c r="AJ1558" s="56" t="str" cm="1">
        <f t="array" ref="AJ1558">IFERROR(_xlfn.IFS(
AK1558="MPR ISSUE","TX ISSUE",
AK1558="BSS Hardware Issue","RAN ISSUE",
AK1558="Sites strategiques, MLL, Pylone, etc.","ENVTECH",
AK1558="AKTIVCO DEFAUT GE &amp; POWER Cabinet","POWER ISSUE",
AK1558="AKTIVCO Coupure ENEO &amp; Baisse de tension","POWER ISSUE",
AK1558="Coupure ENEO &amp; Baisse de tension","POWER ISSUE",
AK1558="Defaut GE &amp; POWER Cabinet","POWER ISSUE",
AK1558="Sharing","POWER ISSUE",
AK1558="Sites strategiques &amp; DataCenter","POWER ISSUE",
AK1558="Exclu","Exclu",
AK1558="SAT","TX ISSUE",
AK1558="SPARE-ISSUE","SPARE-ISSUE",
AK1558="Fiber CAmtel","TX ISSUE",
AK1558="Fiber AOF","TX ISSUE",
AK1558="Projet OCM (HUAWEI)","TRAVAUX-HUAWEI",
AK1558="Projet OCM (NOKIA)","TRAVAUX -NOKIA",
AK1558="ACCESS-ISSUE","ACCESS-ISSUE",
AK1558="Projet OCM (ZTE, NOKIA, autres projets)","TRAVAUX OCM",
AK1558="No root CAuse","No root cause",
AK1558="ODU HS","TX ISSUE",
AK1558="IP &amp; VLAN","TX ISSUE",
AK1558="Warehouse HUAWEI","SPARE-ISSUE",
AK1558="SPARE-HS","SPARE-ISSUE",
AK1558="Power Telco","RAN ISSUE",AK1558="no impacts","no impacts"
),"")</f>
        <v>No root cause</v>
      </c>
      <c r="AK1558" s="81" t="s">
        <v>5620</v>
      </c>
      <c r="AL1558" s="56" t="str" cm="1">
        <f t="array" ref="AL1558">IFERROR(_xlfn.IFS(
AK1558="MPR ISSUE","ACTIVE",
AK1558="BSS Hardware Issue","ACTIVE",
AK1558="Sites strategiques, MLL, Pylone, etc.","PASSIVE",
AK1558="AKTIVCO DEFAUT GE &amp; POWER Cabinet","PASSIVE",
AK1558="AKTIVCO Coupure ENEO &amp; Baisse de tension","PASSIVE",
AK1558="Coupure ENEO &amp; Baisse de tension","PASSIVE",
AK1558="Defaut GE &amp; POWER Cabinet","PASSIVE",
AK1558="Sharing","PASSIVE",
AK1558="Sites strategiques &amp; DataCenter","PASSIVE",
AK1558="Exclu","Exclu",
AK1558="SAT","ACTIVE",
AK1558="SPARE-ISSUE","SPARE-ISSUE",
AK1558="Fiber CAmtel","ACTIVE",
AK1558="Fiber AOF","ACTIVE",
AK1558="Projet OCM (HUAWEI)","PLANNED WORKS",
AK1558="Projet OCM (NOKIA)","PLANNED WORKS",
AK1558="ACCESS-ISSUE","ACCESS-ISSUE",
AK1558="Projet OCM (ZTE, NOKIA, autres projets)","PLANNED WORKS",
AK1558="No root CAuse","No root cause",
AK1558="ODU HS","ACTIVE",
AK1558="IP &amp; VLAN","ACTIVE",
AK1558="Warehouse HUAWEI","SPARE-ISSUE",
AK1558="SPARE-HS","SPARE-ISSUE",
AK1558="Power Telco","ACTIVE", AK1558="no impacts","no impacts"
),"")</f>
        <v>No root cause</v>
      </c>
      <c r="AM1558" s="108" t="s">
        <v>5537</v>
      </c>
      <c r="AN1558" s="117" t="s">
        <v>3198</v>
      </c>
      <c r="AP1558" s="23" t="s">
        <v>5537</v>
      </c>
      <c r="AQ1558" s="23" t="s">
        <v>5537</v>
      </c>
      <c r="AR1558" s="7"/>
      <c r="AS1558" s="6"/>
      <c r="AT1558" s="7"/>
      <c r="AU1558" s="3" t="s">
        <v>5537</v>
      </c>
      <c r="AV1558" s="24" t="s">
        <v>5537</v>
      </c>
      <c r="AW1558" s="24" t="s">
        <v>5537</v>
      </c>
      <c r="AX1558" s="24" t="s">
        <v>5537</v>
      </c>
      <c r="AY1558" s="24" t="s">
        <v>5537</v>
      </c>
      <c r="AZ1558" s="24" t="s">
        <v>5537</v>
      </c>
      <c r="BA1558" s="24" t="s">
        <v>5537</v>
      </c>
      <c r="BB1558" s="24" t="s">
        <v>5537</v>
      </c>
      <c r="BC1558" s="24" t="s">
        <v>5537</v>
      </c>
      <c r="BD1558" s="24" t="s">
        <v>5537</v>
      </c>
      <c r="BE1558" s="24" t="s">
        <v>5537</v>
      </c>
      <c r="BF1558" s="24" t="s">
        <v>5537</v>
      </c>
      <c r="BG1558" s="24" t="s">
        <v>5537</v>
      </c>
      <c r="BH1558" s="24" t="s">
        <v>5537</v>
      </c>
      <c r="BI1558" s="9" t="s">
        <v>5537</v>
      </c>
      <c r="BJ1558" s="14"/>
      <c r="BK1558" s="14" t="s">
        <v>5537</v>
      </c>
      <c r="BL1558" s="14" t="str">
        <f>_xlfn.XLOOKUP(B1558,'[4]cell downs 18042026 17h'!$B:$B,'[4]cell downs 18042026 17h'!$B:$B,"")</f>
        <v/>
      </c>
      <c r="BM1558" s="14" t="str">
        <f>_xlfn.XLOOKUP(B1558,'[5]Cells Huawei 19042026 15h'!$B:$B,'[5]Cells Huawei 19042026 15h'!$B:$B,"")</f>
        <v/>
      </c>
      <c r="BN1558" s="9" t="str">
        <f>_xlfn.XLOOKUP(B1558,'[6]cells down 19042026 9H40'!$B:$B,'[6]cells down 19042026 9H40'!$B:$B,"")</f>
        <v/>
      </c>
      <c r="BO1558" s="9" t="s">
        <v>3198</v>
      </c>
      <c r="BP1558" s="9" t="s">
        <v>318</v>
      </c>
    </row>
    <row r="1559" spans="1:68" s="9" customFormat="1" x14ac:dyDescent="0.35">
      <c r="A1559" s="1" t="s">
        <v>3536</v>
      </c>
      <c r="B1559" s="8" t="s">
        <v>3537</v>
      </c>
      <c r="C1559" s="3" t="str">
        <f>_xlfn.XLOOKUP(B1559,'[1]daily break down'!$D:$D,'[1]daily break down'!$E:$E,"")</f>
        <v>CENTRE</v>
      </c>
      <c r="D1559" s="1" t="s">
        <v>21</v>
      </c>
      <c r="E1559" s="1" t="s">
        <v>188</v>
      </c>
      <c r="F1559" s="3" t="s">
        <v>69</v>
      </c>
      <c r="G1559" s="1" t="s">
        <v>3536</v>
      </c>
      <c r="H1559" s="41" t="str">
        <f>_xlfn.XLOOKUP(B1559,[2]CALCULATION!$B:$B,[2]CALCULATION!$H:$H,"")</f>
        <v>ZTE</v>
      </c>
      <c r="I1559" s="34">
        <v>0</v>
      </c>
      <c r="J1559" s="34">
        <v>0</v>
      </c>
      <c r="K1559" s="34">
        <v>0</v>
      </c>
      <c r="L1559" s="34">
        <v>0</v>
      </c>
      <c r="M1559" s="34">
        <v>0</v>
      </c>
      <c r="N1559" s="34">
        <v>0</v>
      </c>
      <c r="O1559" s="34">
        <v>0</v>
      </c>
      <c r="P1559" s="34">
        <v>0</v>
      </c>
      <c r="Q1559" s="34">
        <v>0</v>
      </c>
      <c r="R1559" s="34">
        <v>0</v>
      </c>
      <c r="S1559" s="109">
        <v>0</v>
      </c>
      <c r="T1559" s="109">
        <f>_xlfn.XLOOKUP(B1559,'[3]Nur des jours'!$B:$B,'[3]Nur des jours'!$U:$U,"")</f>
        <v>0</v>
      </c>
      <c r="U1559" s="109">
        <v>0</v>
      </c>
      <c r="V1559" s="109">
        <v>0</v>
      </c>
      <c r="W1559" s="109">
        <v>0</v>
      </c>
      <c r="X1559" s="109">
        <v>0</v>
      </c>
      <c r="Y1559" s="109">
        <v>0</v>
      </c>
      <c r="Z1559" s="109">
        <v>0</v>
      </c>
      <c r="AA1559" s="109">
        <v>0</v>
      </c>
      <c r="AB1559" s="109">
        <v>0</v>
      </c>
      <c r="AC1559" s="109">
        <v>0</v>
      </c>
      <c r="AD1559" s="109">
        <v>0</v>
      </c>
      <c r="AE1559" s="109">
        <v>0</v>
      </c>
      <c r="AF1559" s="109">
        <v>0</v>
      </c>
      <c r="AG1559" s="57" t="str">
        <f>_xlfn.XLOOKUP(B1559,[3]CALCULATION!$B:$B,[3]CALCULATION!$M:$M,"")</f>
        <v>EXCLU</v>
      </c>
      <c r="AH1559" s="57"/>
      <c r="AI1559" s="56" t="str" cm="1">
        <f t="array" ref="AI1559">IFERROR(_xlfn.IFS(
AK1559="MPR ISSUE","PDH",
AK1559="BSS Hardware Issue","BSS",
AK1559="Sites strategiques, MLL, Pylone, etc.","ENVTECH",
AK1559="AKTIVCO DEFAUT GE &amp; POWER Cabinet","AKTIVCO",
AK1559="AKTIVCO Coupure ENEO &amp; Baisse de tension","AKTIVCO GRID ONLY",
AK1559="Coupure ENEO &amp; Baisse de tension","IHS GRID ONLY",
AK1559="Defaut GE &amp; POWER Cabinet","IHS",
AK1559="Sharing","Partners",
AK1559="Sites strategiques &amp; DataCenter","SST &amp; DC",
AK1559="Exclu","Exclu",
AK1559="SAT","SAT",
AK1559="SPARE-ISSUE","SPARE-ISSUE",
AK1559="Fiber CAmtel","TRANS_FO_CAMTEL",
AK1559="Fiber AOF","Fiber AOF",
AK1559="Projet OCM (HUAWEI)","TRAVAUX-HUAWEI",
AK1559="Projet OCM (NOKIA)","TRAVAUX-NOKIA",
AK1559="ACCESS-ISSUE","ACCESS-ISSUE",
AK1559="Projet OCM (ZTE, NOKIA, autres projets)","TRAVAUX OCM",
AK1559="No root CAuse","No root cause",
AK1559="ODU HS","PDH",
AK1559="IP &amp; VLAN","PDH",
AK1559="Warehouse HUAWEI","SPARE-ISSUE",
AK1559="SPARE-HS","SPARE-ISSUE",
AK1559="Power Telco","BSS",AK1559="no impacts","no impacts"
),"")</f>
        <v>Exclu</v>
      </c>
      <c r="AJ1559" s="56" t="str" cm="1">
        <f t="array" ref="AJ1559">IFERROR(_xlfn.IFS(
AK1559="MPR ISSUE","TX ISSUE",
AK1559="BSS Hardware Issue","RAN ISSUE",
AK1559="Sites strategiques, MLL, Pylone, etc.","ENVTECH",
AK1559="AKTIVCO DEFAUT GE &amp; POWER Cabinet","POWER ISSUE",
AK1559="AKTIVCO Coupure ENEO &amp; Baisse de tension","POWER ISSUE",
AK1559="Coupure ENEO &amp; Baisse de tension","POWER ISSUE",
AK1559="Defaut GE &amp; POWER Cabinet","POWER ISSUE",
AK1559="Sharing","POWER ISSUE",
AK1559="Sites strategiques &amp; DataCenter","POWER ISSUE",
AK1559="Exclu","Exclu",
AK1559="SAT","TX ISSUE",
AK1559="SPARE-ISSUE","SPARE-ISSUE",
AK1559="Fiber CAmtel","TX ISSUE",
AK1559="Fiber AOF","TX ISSUE",
AK1559="Projet OCM (HUAWEI)","TRAVAUX-HUAWEI",
AK1559="Projet OCM (NOKIA)","TRAVAUX -NOKIA",
AK1559="ACCESS-ISSUE","ACCESS-ISSUE",
AK1559="Projet OCM (ZTE, NOKIA, autres projets)","TRAVAUX OCM",
AK1559="No root CAuse","No root cause",
AK1559="ODU HS","TX ISSUE",
AK1559="IP &amp; VLAN","TX ISSUE",
AK1559="Warehouse HUAWEI","SPARE-ISSUE",
AK1559="SPARE-HS","SPARE-ISSUE",
AK1559="Power Telco","RAN ISSUE",AK1559="no impacts","no impacts"
),"")</f>
        <v>Exclu</v>
      </c>
      <c r="AK1559" s="81" t="s">
        <v>5559</v>
      </c>
      <c r="AL1559" s="56" t="str" cm="1">
        <f t="array" ref="AL1559">IFERROR(_xlfn.IFS(
AK1559="MPR ISSUE","ACTIVE",
AK1559="BSS Hardware Issue","ACTIVE",
AK1559="Sites strategiques, MLL, Pylone, etc.","PASSIVE",
AK1559="AKTIVCO DEFAUT GE &amp; POWER Cabinet","PASSIVE",
AK1559="AKTIVCO Coupure ENEO &amp; Baisse de tension","PASSIVE",
AK1559="Coupure ENEO &amp; Baisse de tension","PASSIVE",
AK1559="Defaut GE &amp; POWER Cabinet","PASSIVE",
AK1559="Sharing","PASSIVE",
AK1559="Sites strategiques &amp; DataCenter","PASSIVE",
AK1559="Exclu","Exclu",
AK1559="SAT","ACTIVE",
AK1559="SPARE-ISSUE","SPARE-ISSUE",
AK1559="Fiber CAmtel","ACTIVE",
AK1559="Fiber AOF","ACTIVE",
AK1559="Projet OCM (HUAWEI)","PLANNED WORKS",
AK1559="Projet OCM (NOKIA)","PLANNED WORKS",
AK1559="ACCESS-ISSUE","ACCESS-ISSUE",
AK1559="Projet OCM (ZTE, NOKIA, autres projets)","PLANNED WORKS",
AK1559="No root CAuse","No root cause",
AK1559="ODU HS","ACTIVE",
AK1559="IP &amp; VLAN","ACTIVE",
AK1559="Warehouse HUAWEI","SPARE-ISSUE",
AK1559="SPARE-HS","SPARE-ISSUE",
AK1559="Power Telco","ACTIVE", AK1559="no impacts","no impacts"
),"")</f>
        <v>Exclu</v>
      </c>
      <c r="AM1559" s="108" t="s">
        <v>5537</v>
      </c>
      <c r="AN1559" s="117" t="s">
        <v>3537</v>
      </c>
      <c r="AP1559" s="23" t="s">
        <v>5537</v>
      </c>
      <c r="AQ1559" s="23" t="s">
        <v>5537</v>
      </c>
      <c r="AR1559" s="7"/>
      <c r="AS1559" s="6"/>
      <c r="AT1559" s="7"/>
      <c r="AU1559" s="3" t="s">
        <v>5537</v>
      </c>
      <c r="AV1559" s="24" t="s">
        <v>5537</v>
      </c>
      <c r="AW1559" s="24" t="s">
        <v>5537</v>
      </c>
      <c r="AX1559" s="24" t="s">
        <v>5537</v>
      </c>
      <c r="AY1559" s="24" t="s">
        <v>5537</v>
      </c>
      <c r="AZ1559" s="24" t="s">
        <v>5537</v>
      </c>
      <c r="BA1559" s="24" t="s">
        <v>5537</v>
      </c>
      <c r="BB1559" s="24" t="s">
        <v>5537</v>
      </c>
      <c r="BC1559" s="24" t="s">
        <v>5537</v>
      </c>
      <c r="BD1559" s="24" t="s">
        <v>5537</v>
      </c>
      <c r="BE1559" s="24" t="s">
        <v>5537</v>
      </c>
      <c r="BF1559" s="24" t="s">
        <v>5537</v>
      </c>
      <c r="BG1559" s="24" t="s">
        <v>5537</v>
      </c>
      <c r="BH1559" s="24" t="s">
        <v>5537</v>
      </c>
      <c r="BI1559" s="9" t="s">
        <v>5537</v>
      </c>
      <c r="BJ1559" s="14"/>
      <c r="BK1559" s="14" t="s">
        <v>5537</v>
      </c>
      <c r="BL1559" s="14" t="str">
        <f>_xlfn.XLOOKUP(B1559,'[4]cell downs 18042026 17h'!$B:$B,'[4]cell downs 18042026 17h'!$B:$B,"")</f>
        <v/>
      </c>
      <c r="BM1559" s="14" t="str">
        <f>_xlfn.XLOOKUP(B1559,'[5]Cells Huawei 19042026 15h'!$B:$B,'[5]Cells Huawei 19042026 15h'!$B:$B,"")</f>
        <v/>
      </c>
      <c r="BN1559" s="9" t="str">
        <f>_xlfn.XLOOKUP(B1559,'[6]cells down 19042026 9H40'!$B:$B,'[6]cells down 19042026 9H40'!$B:$B,"")</f>
        <v/>
      </c>
      <c r="BO1559" s="9" t="s">
        <v>5537</v>
      </c>
      <c r="BP1559" s="9" t="s">
        <v>12</v>
      </c>
    </row>
    <row r="1560" spans="1:68" s="9" customFormat="1" x14ac:dyDescent="0.35">
      <c r="A1560" s="1" t="s">
        <v>2109</v>
      </c>
      <c r="B1560" s="8" t="s">
        <v>2110</v>
      </c>
      <c r="C1560" s="3" t="str">
        <f>_xlfn.XLOOKUP(B1560,'[1]daily break down'!$D:$D,'[1]daily break down'!$E:$E,"")</f>
        <v>CENTRE</v>
      </c>
      <c r="D1560" s="1" t="s">
        <v>21</v>
      </c>
      <c r="E1560" s="1" t="s">
        <v>80</v>
      </c>
      <c r="F1560" s="3" t="s">
        <v>226</v>
      </c>
      <c r="G1560" s="1" t="s">
        <v>489</v>
      </c>
      <c r="H1560" s="41" t="str">
        <f>_xlfn.XLOOKUP(B1560,[2]CALCULATION!$B:$B,[2]CALCULATION!$H:$H,"")</f>
        <v>ZTE</v>
      </c>
      <c r="I1560" s="34">
        <v>0</v>
      </c>
      <c r="J1560" s="34">
        <v>0</v>
      </c>
      <c r="K1560" s="34">
        <v>0</v>
      </c>
      <c r="L1560" s="34">
        <v>0</v>
      </c>
      <c r="M1560" s="34">
        <v>0</v>
      </c>
      <c r="N1560" s="34">
        <v>0</v>
      </c>
      <c r="O1560" s="34">
        <v>0</v>
      </c>
      <c r="P1560" s="34">
        <v>0</v>
      </c>
      <c r="Q1560" s="34">
        <v>0</v>
      </c>
      <c r="R1560" s="34">
        <v>5.1650386807178636E-2</v>
      </c>
      <c r="S1560" s="109">
        <v>0</v>
      </c>
      <c r="T1560" s="109">
        <f>_xlfn.XLOOKUP(B1560,'[3]Nur des jours'!$B:$B,'[3]Nur des jours'!$U:$U,"")</f>
        <v>0</v>
      </c>
      <c r="U1560" s="109">
        <v>0</v>
      </c>
      <c r="V1560" s="109">
        <v>0</v>
      </c>
      <c r="W1560" s="109">
        <v>0</v>
      </c>
      <c r="X1560" s="109">
        <v>0</v>
      </c>
      <c r="Y1560" s="109">
        <v>0</v>
      </c>
      <c r="Z1560" s="109">
        <v>0</v>
      </c>
      <c r="AA1560" s="109">
        <v>0</v>
      </c>
      <c r="AB1560" s="109">
        <v>0</v>
      </c>
      <c r="AC1560" s="109">
        <v>0</v>
      </c>
      <c r="AD1560" s="109">
        <v>0</v>
      </c>
      <c r="AE1560" s="109">
        <v>0</v>
      </c>
      <c r="AF1560" s="109">
        <v>0</v>
      </c>
      <c r="AG1560" s="57" t="str">
        <f>_xlfn.XLOOKUP(B1560,[3]CALCULATION!$B:$B,[3]CALCULATION!$M:$M,"")</f>
        <v>Operationnel</v>
      </c>
      <c r="AH1560" s="57"/>
      <c r="AI1560" s="56" t="str" cm="1">
        <f t="array" ref="AI1560">IFERROR(_xlfn.IFS(
AK1560="MPR ISSUE","PDH",
AK1560="BSS Hardware Issue","BSS",
AK1560="Sites strategiques, MLL, Pylone, etc.","ENVTECH",
AK1560="AKTIVCO DEFAUT GE &amp; POWER Cabinet","AKTIVCO",
AK1560="AKTIVCO Coupure ENEO &amp; Baisse de tension","AKTIVCO GRID ONLY",
AK1560="Coupure ENEO &amp; Baisse de tension","IHS GRID ONLY",
AK1560="Defaut GE &amp; POWER Cabinet","IHS",
AK1560="Sharing","Partners",
AK1560="Sites strategiques &amp; DataCenter","SST &amp; DC",
AK1560="Exclu","Exclu",
AK1560="SAT","SAT",
AK1560="SPARE-ISSUE","SPARE-ISSUE",
AK1560="Fiber CAmtel","TRANS_FO_CAMTEL",
AK1560="Fiber AOF","Fiber AOF",
AK1560="Projet OCM (HUAWEI)","TRAVAUX-HUAWEI",
AK1560="Projet OCM (NOKIA)","TRAVAUX-NOKIA",
AK1560="ACCESS-ISSUE","ACCESS-ISSUE",
AK1560="Projet OCM (ZTE, NOKIA, autres projets)","TRAVAUX OCM",
AK1560="No root CAuse","No root cause",
AK1560="ODU HS","PDH",
AK1560="IP &amp; VLAN","PDH",
AK1560="Warehouse HUAWEI","SPARE-ISSUE",
AK1560="SPARE-HS","SPARE-ISSUE",
AK1560="Power Telco","BSS",AK1560="no impacts","no impacts"
),"")</f>
        <v>No root cause</v>
      </c>
      <c r="AJ1560" s="56" t="str" cm="1">
        <f t="array" ref="AJ1560">IFERROR(_xlfn.IFS(
AK1560="MPR ISSUE","TX ISSUE",
AK1560="BSS Hardware Issue","RAN ISSUE",
AK1560="Sites strategiques, MLL, Pylone, etc.","ENVTECH",
AK1560="AKTIVCO DEFAUT GE &amp; POWER Cabinet","POWER ISSUE",
AK1560="AKTIVCO Coupure ENEO &amp; Baisse de tension","POWER ISSUE",
AK1560="Coupure ENEO &amp; Baisse de tension","POWER ISSUE",
AK1560="Defaut GE &amp; POWER Cabinet","POWER ISSUE",
AK1560="Sharing","POWER ISSUE",
AK1560="Sites strategiques &amp; DataCenter","POWER ISSUE",
AK1560="Exclu","Exclu",
AK1560="SAT","TX ISSUE",
AK1560="SPARE-ISSUE","SPARE-ISSUE",
AK1560="Fiber CAmtel","TX ISSUE",
AK1560="Fiber AOF","TX ISSUE",
AK1560="Projet OCM (HUAWEI)","TRAVAUX-HUAWEI",
AK1560="Projet OCM (NOKIA)","TRAVAUX -NOKIA",
AK1560="ACCESS-ISSUE","ACCESS-ISSUE",
AK1560="Projet OCM (ZTE, NOKIA, autres projets)","TRAVAUX OCM",
AK1560="No root CAuse","No root cause",
AK1560="ODU HS","TX ISSUE",
AK1560="IP &amp; VLAN","TX ISSUE",
AK1560="Warehouse HUAWEI","SPARE-ISSUE",
AK1560="SPARE-HS","SPARE-ISSUE",
AK1560="Power Telco","RAN ISSUE",AK1560="no impacts","no impacts"
),"")</f>
        <v>No root cause</v>
      </c>
      <c r="AK1560" s="81" t="s">
        <v>5620</v>
      </c>
      <c r="AL1560" s="56" t="str" cm="1">
        <f t="array" ref="AL1560">IFERROR(_xlfn.IFS(
AK1560="MPR ISSUE","ACTIVE",
AK1560="BSS Hardware Issue","ACTIVE",
AK1560="Sites strategiques, MLL, Pylone, etc.","PASSIVE",
AK1560="AKTIVCO DEFAUT GE &amp; POWER Cabinet","PASSIVE",
AK1560="AKTIVCO Coupure ENEO &amp; Baisse de tension","PASSIVE",
AK1560="Coupure ENEO &amp; Baisse de tension","PASSIVE",
AK1560="Defaut GE &amp; POWER Cabinet","PASSIVE",
AK1560="Sharing","PASSIVE",
AK1560="Sites strategiques &amp; DataCenter","PASSIVE",
AK1560="Exclu","Exclu",
AK1560="SAT","ACTIVE",
AK1560="SPARE-ISSUE","SPARE-ISSUE",
AK1560="Fiber CAmtel","ACTIVE",
AK1560="Fiber AOF","ACTIVE",
AK1560="Projet OCM (HUAWEI)","PLANNED WORKS",
AK1560="Projet OCM (NOKIA)","PLANNED WORKS",
AK1560="ACCESS-ISSUE","ACCESS-ISSUE",
AK1560="Projet OCM (ZTE, NOKIA, autres projets)","PLANNED WORKS",
AK1560="No root CAuse","No root cause",
AK1560="ODU HS","ACTIVE",
AK1560="IP &amp; VLAN","ACTIVE",
AK1560="Warehouse HUAWEI","SPARE-ISSUE",
AK1560="SPARE-HS","SPARE-ISSUE",
AK1560="Power Telco","ACTIVE", AK1560="no impacts","no impacts"
),"")</f>
        <v>No root cause</v>
      </c>
      <c r="AM1560" s="108" t="s">
        <v>5537</v>
      </c>
      <c r="AN1560" s="117" t="s">
        <v>2110</v>
      </c>
      <c r="AP1560" s="23" t="s">
        <v>5537</v>
      </c>
      <c r="AQ1560" s="23" t="s">
        <v>5537</v>
      </c>
      <c r="AR1560" s="7"/>
      <c r="AS1560" s="6"/>
      <c r="AT1560" s="7"/>
      <c r="AU1560" s="3" t="s">
        <v>5537</v>
      </c>
      <c r="AV1560" s="24" t="s">
        <v>5537</v>
      </c>
      <c r="AW1560" s="24" t="s">
        <v>5537</v>
      </c>
      <c r="AX1560" s="24" t="s">
        <v>5537</v>
      </c>
      <c r="AY1560" s="24" t="s">
        <v>5537</v>
      </c>
      <c r="AZ1560" s="24" t="s">
        <v>5537</v>
      </c>
      <c r="BA1560" s="24" t="s">
        <v>5537</v>
      </c>
      <c r="BB1560" s="24" t="s">
        <v>5537</v>
      </c>
      <c r="BC1560" s="24" t="s">
        <v>5537</v>
      </c>
      <c r="BD1560" s="24" t="s">
        <v>5537</v>
      </c>
      <c r="BE1560" s="24" t="s">
        <v>5537</v>
      </c>
      <c r="BF1560" s="24" t="s">
        <v>5537</v>
      </c>
      <c r="BG1560" s="24" t="s">
        <v>5537</v>
      </c>
      <c r="BH1560" s="24" t="s">
        <v>5537</v>
      </c>
      <c r="BI1560" s="9" t="s">
        <v>5537</v>
      </c>
      <c r="BJ1560" s="14"/>
      <c r="BK1560" s="14" t="s">
        <v>5537</v>
      </c>
      <c r="BL1560" s="14" t="str">
        <f>_xlfn.XLOOKUP(B1560,'[4]cell downs 18042026 17h'!$B:$B,'[4]cell downs 18042026 17h'!$B:$B,"")</f>
        <v/>
      </c>
      <c r="BM1560" s="14" t="str">
        <f>_xlfn.XLOOKUP(B1560,'[5]Cells Huawei 19042026 15h'!$B:$B,'[5]Cells Huawei 19042026 15h'!$B:$B,"")</f>
        <v/>
      </c>
      <c r="BN1560" s="9" t="str">
        <f>_xlfn.XLOOKUP(B1560,'[6]cells down 19042026 9H40'!$B:$B,'[6]cells down 19042026 9H40'!$B:$B,"")</f>
        <v/>
      </c>
      <c r="BO1560" s="9" t="s">
        <v>5537</v>
      </c>
      <c r="BP1560" s="9" t="s">
        <v>5537</v>
      </c>
    </row>
    <row r="1561" spans="1:68" s="9" customFormat="1" x14ac:dyDescent="0.35">
      <c r="A1561" s="1" t="s">
        <v>2155</v>
      </c>
      <c r="B1561" s="8" t="s">
        <v>2156</v>
      </c>
      <c r="C1561" s="3" t="str">
        <f>_xlfn.XLOOKUP(B1561,'[1]daily break down'!$D:$D,'[1]daily break down'!$E:$E,"")</f>
        <v>CENTRE</v>
      </c>
      <c r="D1561" s="1" t="s">
        <v>11</v>
      </c>
      <c r="E1561" s="1" t="s">
        <v>12</v>
      </c>
      <c r="F1561" s="3" t="s">
        <v>226</v>
      </c>
      <c r="G1561" s="1" t="s">
        <v>489</v>
      </c>
      <c r="H1561" s="41" t="str">
        <f>_xlfn.XLOOKUP(B1561,[2]CALCULATION!$B:$B,[2]CALCULATION!$H:$H,"")</f>
        <v>ZTE</v>
      </c>
      <c r="I1561" s="34">
        <v>0</v>
      </c>
      <c r="J1561" s="34">
        <v>0</v>
      </c>
      <c r="K1561" s="34">
        <v>0</v>
      </c>
      <c r="L1561" s="34">
        <v>0</v>
      </c>
      <c r="M1561" s="34">
        <v>9.570303025114632E-2</v>
      </c>
      <c r="N1561" s="34">
        <v>1.3485994469698919</v>
      </c>
      <c r="O1561" s="34">
        <v>0</v>
      </c>
      <c r="P1561" s="34">
        <v>0</v>
      </c>
      <c r="Q1561" s="34">
        <v>0</v>
      </c>
      <c r="R1561" s="34">
        <v>0</v>
      </c>
      <c r="S1561" s="109">
        <v>0</v>
      </c>
      <c r="T1561" s="109">
        <f>_xlfn.XLOOKUP(B1561,'[3]Nur des jours'!$B:$B,'[3]Nur des jours'!$U:$U,"")</f>
        <v>0</v>
      </c>
      <c r="U1561" s="109">
        <v>0</v>
      </c>
      <c r="V1561" s="109">
        <v>0</v>
      </c>
      <c r="W1561" s="109">
        <v>0</v>
      </c>
      <c r="X1561" s="109">
        <v>0</v>
      </c>
      <c r="Y1561" s="109">
        <v>0</v>
      </c>
      <c r="Z1561" s="109">
        <v>0</v>
      </c>
      <c r="AA1561" s="109">
        <v>0</v>
      </c>
      <c r="AB1561" s="109">
        <v>0</v>
      </c>
      <c r="AC1561" s="109">
        <v>0</v>
      </c>
      <c r="AD1561" s="109">
        <v>0</v>
      </c>
      <c r="AE1561" s="109">
        <v>0</v>
      </c>
      <c r="AF1561" s="109">
        <v>0</v>
      </c>
      <c r="AG1561" s="57" t="str">
        <f>_xlfn.XLOOKUP(B1561,[3]CALCULATION!$B:$B,[3]CALCULATION!$M:$M,"")</f>
        <v>Operationnel</v>
      </c>
      <c r="AH1561" s="57"/>
      <c r="AI1561" s="56" t="str" cm="1">
        <f t="array" ref="AI1561">IFERROR(_xlfn.IFS(
AK1561="MPR ISSUE","PDH",
AK1561="BSS Hardware Issue","BSS",
AK1561="Sites strategiques, MLL, Pylone, etc.","ENVTECH",
AK1561="AKTIVCO DEFAUT GE &amp; POWER Cabinet","AKTIVCO",
AK1561="AKTIVCO Coupure ENEO &amp; Baisse de tension","AKTIVCO GRID ONLY",
AK1561="Coupure ENEO &amp; Baisse de tension","IHS GRID ONLY",
AK1561="Defaut GE &amp; POWER Cabinet","IHS",
AK1561="Sharing","Partners",
AK1561="Sites strategiques &amp; DataCenter","SST &amp; DC",
AK1561="Exclu","Exclu",
AK1561="SAT","SAT",
AK1561="SPARE-ISSUE","SPARE-ISSUE",
AK1561="Fiber CAmtel","TRANS_FO_CAMTEL",
AK1561="Fiber AOF","Fiber AOF",
AK1561="Projet OCM (HUAWEI)","TRAVAUX-HUAWEI",
AK1561="Projet OCM (NOKIA)","TRAVAUX-NOKIA",
AK1561="ACCESS-ISSUE","ACCESS-ISSUE",
AK1561="Projet OCM (ZTE, NOKIA, autres projets)","TRAVAUX OCM",
AK1561="No root CAuse","No root cause",
AK1561="ODU HS","PDH",
AK1561="IP &amp; VLAN","PDH",
AK1561="Warehouse HUAWEI","SPARE-ISSUE",
AK1561="SPARE-HS","SPARE-ISSUE",
AK1561="Power Telco","BSS",AK1561="no impacts","no impacts"
),"")</f>
        <v>No root cause</v>
      </c>
      <c r="AJ1561" s="56" t="str" cm="1">
        <f t="array" ref="AJ1561">IFERROR(_xlfn.IFS(
AK1561="MPR ISSUE","TX ISSUE",
AK1561="BSS Hardware Issue","RAN ISSUE",
AK1561="Sites strategiques, MLL, Pylone, etc.","ENVTECH",
AK1561="AKTIVCO DEFAUT GE &amp; POWER Cabinet","POWER ISSUE",
AK1561="AKTIVCO Coupure ENEO &amp; Baisse de tension","POWER ISSUE",
AK1561="Coupure ENEO &amp; Baisse de tension","POWER ISSUE",
AK1561="Defaut GE &amp; POWER Cabinet","POWER ISSUE",
AK1561="Sharing","POWER ISSUE",
AK1561="Sites strategiques &amp; DataCenter","POWER ISSUE",
AK1561="Exclu","Exclu",
AK1561="SAT","TX ISSUE",
AK1561="SPARE-ISSUE","SPARE-ISSUE",
AK1561="Fiber CAmtel","TX ISSUE",
AK1561="Fiber AOF","TX ISSUE",
AK1561="Projet OCM (HUAWEI)","TRAVAUX-HUAWEI",
AK1561="Projet OCM (NOKIA)","TRAVAUX -NOKIA",
AK1561="ACCESS-ISSUE","ACCESS-ISSUE",
AK1561="Projet OCM (ZTE, NOKIA, autres projets)","TRAVAUX OCM",
AK1561="No root CAuse","No root cause",
AK1561="ODU HS","TX ISSUE",
AK1561="IP &amp; VLAN","TX ISSUE",
AK1561="Warehouse HUAWEI","SPARE-ISSUE",
AK1561="SPARE-HS","SPARE-ISSUE",
AK1561="Power Telco","RAN ISSUE",AK1561="no impacts","no impacts"
),"")</f>
        <v>No root cause</v>
      </c>
      <c r="AK1561" s="81" t="s">
        <v>5620</v>
      </c>
      <c r="AL1561" s="56" t="str" cm="1">
        <f t="array" ref="AL1561">IFERROR(_xlfn.IFS(
AK1561="MPR ISSUE","ACTIVE",
AK1561="BSS Hardware Issue","ACTIVE",
AK1561="Sites strategiques, MLL, Pylone, etc.","PASSIVE",
AK1561="AKTIVCO DEFAUT GE &amp; POWER Cabinet","PASSIVE",
AK1561="AKTIVCO Coupure ENEO &amp; Baisse de tension","PASSIVE",
AK1561="Coupure ENEO &amp; Baisse de tension","PASSIVE",
AK1561="Defaut GE &amp; POWER Cabinet","PASSIVE",
AK1561="Sharing","PASSIVE",
AK1561="Sites strategiques &amp; DataCenter","PASSIVE",
AK1561="Exclu","Exclu",
AK1561="SAT","ACTIVE",
AK1561="SPARE-ISSUE","SPARE-ISSUE",
AK1561="Fiber CAmtel","ACTIVE",
AK1561="Fiber AOF","ACTIVE",
AK1561="Projet OCM (HUAWEI)","PLANNED WORKS",
AK1561="Projet OCM (NOKIA)","PLANNED WORKS",
AK1561="ACCESS-ISSUE","ACCESS-ISSUE",
AK1561="Projet OCM (ZTE, NOKIA, autres projets)","PLANNED WORKS",
AK1561="No root CAuse","No root cause",
AK1561="ODU HS","ACTIVE",
AK1561="IP &amp; VLAN","ACTIVE",
AK1561="Warehouse HUAWEI","SPARE-ISSUE",
AK1561="SPARE-HS","SPARE-ISSUE",
AK1561="Power Telco","ACTIVE", AK1561="no impacts","no impacts"
),"")</f>
        <v>No root cause</v>
      </c>
      <c r="AM1561" s="108" t="s">
        <v>5537</v>
      </c>
      <c r="AN1561" s="117" t="s">
        <v>2156</v>
      </c>
      <c r="AP1561" s="23" t="s">
        <v>5537</v>
      </c>
      <c r="AQ1561" s="23" t="s">
        <v>5537</v>
      </c>
      <c r="AR1561" s="7"/>
      <c r="AS1561" s="6"/>
      <c r="AT1561" s="7"/>
      <c r="AU1561" s="3" t="s">
        <v>5537</v>
      </c>
      <c r="AV1561" s="24" t="s">
        <v>5537</v>
      </c>
      <c r="AW1561" s="24" t="s">
        <v>5537</v>
      </c>
      <c r="AX1561" s="24" t="s">
        <v>5537</v>
      </c>
      <c r="AY1561" s="24" t="s">
        <v>5537</v>
      </c>
      <c r="AZ1561" s="24" t="s">
        <v>5537</v>
      </c>
      <c r="BA1561" s="24" t="s">
        <v>5537</v>
      </c>
      <c r="BB1561" s="24" t="s">
        <v>5537</v>
      </c>
      <c r="BC1561" s="24" t="s">
        <v>5537</v>
      </c>
      <c r="BD1561" s="24" t="s">
        <v>5537</v>
      </c>
      <c r="BE1561" s="24" t="s">
        <v>5537</v>
      </c>
      <c r="BF1561" s="24" t="s">
        <v>5537</v>
      </c>
      <c r="BG1561" s="24" t="s">
        <v>5537</v>
      </c>
      <c r="BH1561" s="24" t="s">
        <v>5537</v>
      </c>
      <c r="BI1561" s="9" t="s">
        <v>5537</v>
      </c>
      <c r="BJ1561" s="14"/>
      <c r="BK1561" s="14" t="s">
        <v>5537</v>
      </c>
      <c r="BL1561" s="14" t="str">
        <f>_xlfn.XLOOKUP(B1561,'[4]cell downs 18042026 17h'!$B:$B,'[4]cell downs 18042026 17h'!$B:$B,"")</f>
        <v/>
      </c>
      <c r="BM1561" s="14" t="str">
        <f>_xlfn.XLOOKUP(B1561,'[5]Cells Huawei 19042026 15h'!$B:$B,'[5]Cells Huawei 19042026 15h'!$B:$B,"")</f>
        <v/>
      </c>
      <c r="BN1561" s="9" t="str">
        <f>_xlfn.XLOOKUP(B1561,'[6]cells down 19042026 9H40'!$B:$B,'[6]cells down 19042026 9H40'!$B:$B,"")</f>
        <v/>
      </c>
      <c r="BO1561" s="9" t="s">
        <v>2156</v>
      </c>
      <c r="BP1561" s="9" t="s">
        <v>12</v>
      </c>
    </row>
    <row r="1562" spans="1:68" s="9" customFormat="1" x14ac:dyDescent="0.35">
      <c r="A1562" s="1" t="s">
        <v>4809</v>
      </c>
      <c r="B1562" s="8" t="s">
        <v>4810</v>
      </c>
      <c r="C1562" s="3" t="str">
        <f>_xlfn.XLOOKUP(B1562,'[1]daily break down'!$D:$D,'[1]daily break down'!$E:$E,"")</f>
        <v>Yaounde</v>
      </c>
      <c r="D1562" s="1" t="s">
        <v>11</v>
      </c>
      <c r="E1562" s="1" t="s">
        <v>145</v>
      </c>
      <c r="F1562" s="3" t="s">
        <v>37</v>
      </c>
      <c r="G1562" s="1" t="s">
        <v>38</v>
      </c>
      <c r="H1562" s="41" t="str">
        <f>_xlfn.XLOOKUP(B1562,[2]CALCULATION!$B:$B,[2]CALCULATION!$H:$H,"")</f>
        <v>ZTE</v>
      </c>
      <c r="I1562" s="34">
        <v>0</v>
      </c>
      <c r="J1562" s="34">
        <v>0</v>
      </c>
      <c r="K1562" s="34">
        <v>0</v>
      </c>
      <c r="L1562" s="34">
        <v>0</v>
      </c>
      <c r="M1562" s="34">
        <v>0</v>
      </c>
      <c r="N1562" s="34">
        <v>0</v>
      </c>
      <c r="O1562" s="34">
        <v>0</v>
      </c>
      <c r="P1562" s="34">
        <v>12.351398127459456</v>
      </c>
      <c r="Q1562" s="34">
        <v>3.5285989047835122</v>
      </c>
      <c r="R1562" s="34">
        <v>0</v>
      </c>
      <c r="S1562" s="109">
        <v>0</v>
      </c>
      <c r="T1562" s="109">
        <f>_xlfn.XLOOKUP(B1562,'[3]Nur des jours'!$B:$B,'[3]Nur des jours'!$U:$U,"")</f>
        <v>0</v>
      </c>
      <c r="U1562" s="109">
        <v>0</v>
      </c>
      <c r="V1562" s="109">
        <v>0</v>
      </c>
      <c r="W1562" s="109">
        <v>0</v>
      </c>
      <c r="X1562" s="109">
        <v>0</v>
      </c>
      <c r="Y1562" s="109">
        <v>0</v>
      </c>
      <c r="Z1562" s="109">
        <v>0</v>
      </c>
      <c r="AA1562" s="109">
        <v>0</v>
      </c>
      <c r="AB1562" s="109">
        <v>0</v>
      </c>
      <c r="AC1562" s="109">
        <v>0</v>
      </c>
      <c r="AD1562" s="109">
        <v>0</v>
      </c>
      <c r="AE1562" s="109">
        <v>0</v>
      </c>
      <c r="AF1562" s="109">
        <v>0</v>
      </c>
      <c r="AG1562" s="57" t="str">
        <f>_xlfn.XLOOKUP(B1562,[3]CALCULATION!$B:$B,[3]CALCULATION!$M:$M,"")</f>
        <v>Operationnel</v>
      </c>
      <c r="AH1562" s="57"/>
      <c r="AI1562" s="56" t="str" cm="1">
        <f t="array" ref="AI1562">IFERROR(_xlfn.IFS(
AK1562="MPR ISSUE","PDH",
AK1562="BSS Hardware Issue","BSS",
AK1562="Sites strategiques, MLL, Pylone, etc.","ENVTECH",
AK1562="AKTIVCO DEFAUT GE &amp; POWER Cabinet","AKTIVCO",
AK1562="AKTIVCO Coupure ENEO &amp; Baisse de tension","AKTIVCO GRID ONLY",
AK1562="Coupure ENEO &amp; Baisse de tension","IHS GRID ONLY",
AK1562="Defaut GE &amp; POWER Cabinet","IHS",
AK1562="Sharing","Partners",
AK1562="Sites strategiques &amp; DataCenter","SST &amp; DC",
AK1562="Exclu","Exclu",
AK1562="SAT","SAT",
AK1562="SPARE-ISSUE","SPARE-ISSUE",
AK1562="Fiber CAmtel","TRANS_FO_CAMTEL",
AK1562="Fiber AOF","Fiber AOF",
AK1562="Projet OCM (HUAWEI)","TRAVAUX-HUAWEI",
AK1562="Projet OCM (NOKIA)","TRAVAUX-NOKIA",
AK1562="ACCESS-ISSUE","ACCESS-ISSUE",
AK1562="Projet OCM (ZTE, NOKIA, autres projets)","TRAVAUX OCM",
AK1562="No root CAuse","No root cause",
AK1562="ODU HS","PDH",
AK1562="IP &amp; VLAN","PDH",
AK1562="Warehouse HUAWEI","SPARE-ISSUE",
AK1562="SPARE-HS","SPARE-ISSUE",
AK1562="Power Telco","BSS",AK1562="no impacts","no impacts"
),"")</f>
        <v>No root cause</v>
      </c>
      <c r="AJ1562" s="56" t="str" cm="1">
        <f t="array" ref="AJ1562">IFERROR(_xlfn.IFS(
AK1562="MPR ISSUE","TX ISSUE",
AK1562="BSS Hardware Issue","RAN ISSUE",
AK1562="Sites strategiques, MLL, Pylone, etc.","ENVTECH",
AK1562="AKTIVCO DEFAUT GE &amp; POWER Cabinet","POWER ISSUE",
AK1562="AKTIVCO Coupure ENEO &amp; Baisse de tension","POWER ISSUE",
AK1562="Coupure ENEO &amp; Baisse de tension","POWER ISSUE",
AK1562="Defaut GE &amp; POWER Cabinet","POWER ISSUE",
AK1562="Sharing","POWER ISSUE",
AK1562="Sites strategiques &amp; DataCenter","POWER ISSUE",
AK1562="Exclu","Exclu",
AK1562="SAT","TX ISSUE",
AK1562="SPARE-ISSUE","SPARE-ISSUE",
AK1562="Fiber CAmtel","TX ISSUE",
AK1562="Fiber AOF","TX ISSUE",
AK1562="Projet OCM (HUAWEI)","TRAVAUX-HUAWEI",
AK1562="Projet OCM (NOKIA)","TRAVAUX -NOKIA",
AK1562="ACCESS-ISSUE","ACCESS-ISSUE",
AK1562="Projet OCM (ZTE, NOKIA, autres projets)","TRAVAUX OCM",
AK1562="No root CAuse","No root cause",
AK1562="ODU HS","TX ISSUE",
AK1562="IP &amp; VLAN","TX ISSUE",
AK1562="Warehouse HUAWEI","SPARE-ISSUE",
AK1562="SPARE-HS","SPARE-ISSUE",
AK1562="Power Telco","RAN ISSUE",AK1562="no impacts","no impacts"
),"")</f>
        <v>No root cause</v>
      </c>
      <c r="AK1562" s="81" t="s">
        <v>5620</v>
      </c>
      <c r="AL1562" s="56" t="str" cm="1">
        <f t="array" ref="AL1562">IFERROR(_xlfn.IFS(
AK1562="MPR ISSUE","ACTIVE",
AK1562="BSS Hardware Issue","ACTIVE",
AK1562="Sites strategiques, MLL, Pylone, etc.","PASSIVE",
AK1562="AKTIVCO DEFAUT GE &amp; POWER Cabinet","PASSIVE",
AK1562="AKTIVCO Coupure ENEO &amp; Baisse de tension","PASSIVE",
AK1562="Coupure ENEO &amp; Baisse de tension","PASSIVE",
AK1562="Defaut GE &amp; POWER Cabinet","PASSIVE",
AK1562="Sharing","PASSIVE",
AK1562="Sites strategiques &amp; DataCenter","PASSIVE",
AK1562="Exclu","Exclu",
AK1562="SAT","ACTIVE",
AK1562="SPARE-ISSUE","SPARE-ISSUE",
AK1562="Fiber CAmtel","ACTIVE",
AK1562="Fiber AOF","ACTIVE",
AK1562="Projet OCM (HUAWEI)","PLANNED WORKS",
AK1562="Projet OCM (NOKIA)","PLANNED WORKS",
AK1562="ACCESS-ISSUE","ACCESS-ISSUE",
AK1562="Projet OCM (ZTE, NOKIA, autres projets)","PLANNED WORKS",
AK1562="No root CAuse","No root cause",
AK1562="ODU HS","ACTIVE",
AK1562="IP &amp; VLAN","ACTIVE",
AK1562="Warehouse HUAWEI","SPARE-ISSUE",
AK1562="SPARE-HS","SPARE-ISSUE",
AK1562="Power Telco","ACTIVE", AK1562="no impacts","no impacts"
),"")</f>
        <v>No root cause</v>
      </c>
      <c r="AM1562" s="108" t="s">
        <v>5537</v>
      </c>
      <c r="AN1562" s="117" t="s">
        <v>4810</v>
      </c>
      <c r="AP1562" s="23" t="s">
        <v>5537</v>
      </c>
      <c r="AQ1562" s="23" t="s">
        <v>5537</v>
      </c>
      <c r="AR1562" s="7"/>
      <c r="AS1562" s="6"/>
      <c r="AT1562" s="7"/>
      <c r="AU1562" s="3" t="s">
        <v>5537</v>
      </c>
      <c r="AV1562" s="24" t="s">
        <v>5537</v>
      </c>
      <c r="AW1562" s="24" t="s">
        <v>5537</v>
      </c>
      <c r="AX1562" s="24" t="s">
        <v>5537</v>
      </c>
      <c r="AY1562" s="24" t="s">
        <v>5537</v>
      </c>
      <c r="AZ1562" s="24" t="s">
        <v>5537</v>
      </c>
      <c r="BA1562" s="24" t="s">
        <v>5537</v>
      </c>
      <c r="BB1562" s="24" t="s">
        <v>5537</v>
      </c>
      <c r="BC1562" s="24" t="s">
        <v>5537</v>
      </c>
      <c r="BD1562" s="24" t="s">
        <v>5537</v>
      </c>
      <c r="BE1562" s="24" t="s">
        <v>5537</v>
      </c>
      <c r="BF1562" s="24" t="s">
        <v>5537</v>
      </c>
      <c r="BG1562" s="24" t="s">
        <v>5537</v>
      </c>
      <c r="BH1562" s="24" t="s">
        <v>5537</v>
      </c>
      <c r="BI1562" s="9" t="s">
        <v>5537</v>
      </c>
      <c r="BJ1562" s="14"/>
      <c r="BK1562" s="14" t="s">
        <v>5537</v>
      </c>
      <c r="BL1562" s="14" t="str">
        <f>_xlfn.XLOOKUP(B1562,'[4]cell downs 18042026 17h'!$B:$B,'[4]cell downs 18042026 17h'!$B:$B,"")</f>
        <v/>
      </c>
      <c r="BM1562" s="14" t="str">
        <f>_xlfn.XLOOKUP(B1562,'[5]Cells Huawei 19042026 15h'!$B:$B,'[5]Cells Huawei 19042026 15h'!$B:$B,"")</f>
        <v/>
      </c>
      <c r="BN1562" s="9" t="str">
        <f>_xlfn.XLOOKUP(B1562,'[6]cells down 19042026 9H40'!$B:$B,'[6]cells down 19042026 9H40'!$B:$B,"")</f>
        <v/>
      </c>
      <c r="BO1562" s="9" t="s">
        <v>5537</v>
      </c>
      <c r="BP1562" s="9" t="s">
        <v>594</v>
      </c>
    </row>
    <row r="1563" spans="1:68" s="9" customFormat="1" x14ac:dyDescent="0.35">
      <c r="A1563" s="1" t="s">
        <v>1246</v>
      </c>
      <c r="B1563" s="8" t="s">
        <v>1247</v>
      </c>
      <c r="C1563" s="3" t="str">
        <f>_xlfn.XLOOKUP(B1563,'[1]daily break down'!$D:$D,'[1]daily break down'!$E:$E,"")</f>
        <v>Yaounde</v>
      </c>
      <c r="D1563" s="1" t="s">
        <v>11</v>
      </c>
      <c r="E1563" s="1" t="s">
        <v>12</v>
      </c>
      <c r="F1563" s="3" t="s">
        <v>37</v>
      </c>
      <c r="G1563" s="1" t="s">
        <v>38</v>
      </c>
      <c r="H1563" s="41" t="str">
        <f>_xlfn.XLOOKUP(B1563,[2]CALCULATION!$B:$B,[2]CALCULATION!$H:$H,"")</f>
        <v>ZTE</v>
      </c>
      <c r="I1563" s="34">
        <v>0</v>
      </c>
      <c r="J1563" s="34">
        <v>0</v>
      </c>
      <c r="K1563" s="34">
        <v>0</v>
      </c>
      <c r="L1563" s="34">
        <v>0.58590015780477378</v>
      </c>
      <c r="M1563" s="34">
        <v>0</v>
      </c>
      <c r="N1563" s="34">
        <v>0</v>
      </c>
      <c r="O1563" s="34">
        <v>0</v>
      </c>
      <c r="P1563" s="34">
        <v>0</v>
      </c>
      <c r="Q1563" s="34">
        <v>0</v>
      </c>
      <c r="R1563" s="34">
        <v>0</v>
      </c>
      <c r="S1563" s="109">
        <v>0</v>
      </c>
      <c r="T1563" s="109">
        <f>_xlfn.XLOOKUP(B1563,'[3]Nur des jours'!$B:$B,'[3]Nur des jours'!$U:$U,"")</f>
        <v>0</v>
      </c>
      <c r="U1563" s="109">
        <v>0</v>
      </c>
      <c r="V1563" s="109">
        <v>0</v>
      </c>
      <c r="W1563" s="109">
        <v>0</v>
      </c>
      <c r="X1563" s="109">
        <v>0</v>
      </c>
      <c r="Y1563" s="109">
        <v>0</v>
      </c>
      <c r="Z1563" s="109">
        <v>0</v>
      </c>
      <c r="AA1563" s="109">
        <v>0</v>
      </c>
      <c r="AB1563" s="109">
        <v>0</v>
      </c>
      <c r="AC1563" s="109">
        <v>0</v>
      </c>
      <c r="AD1563" s="109">
        <v>0</v>
      </c>
      <c r="AE1563" s="109">
        <v>0</v>
      </c>
      <c r="AF1563" s="109">
        <v>0</v>
      </c>
      <c r="AG1563" s="57" t="str">
        <f>_xlfn.XLOOKUP(B1563,[3]CALCULATION!$B:$B,[3]CALCULATION!$M:$M,"")</f>
        <v>Operationnel</v>
      </c>
      <c r="AH1563" s="57"/>
      <c r="AI1563" s="56" t="str" cm="1">
        <f t="array" ref="AI1563">IFERROR(_xlfn.IFS(
AK1563="MPR ISSUE","PDH",
AK1563="BSS Hardware Issue","BSS",
AK1563="Sites strategiques, MLL, Pylone, etc.","ENVTECH",
AK1563="AKTIVCO DEFAUT GE &amp; POWER Cabinet","AKTIVCO",
AK1563="AKTIVCO Coupure ENEO &amp; Baisse de tension","AKTIVCO GRID ONLY",
AK1563="Coupure ENEO &amp; Baisse de tension","IHS GRID ONLY",
AK1563="Defaut GE &amp; POWER Cabinet","IHS",
AK1563="Sharing","Partners",
AK1563="Sites strategiques &amp; DataCenter","SST &amp; DC",
AK1563="Exclu","Exclu",
AK1563="SAT","SAT",
AK1563="SPARE-ISSUE","SPARE-ISSUE",
AK1563="Fiber CAmtel","TRANS_FO_CAMTEL",
AK1563="Fiber AOF","Fiber AOF",
AK1563="Projet OCM (HUAWEI)","TRAVAUX-HUAWEI",
AK1563="Projet OCM (NOKIA)","TRAVAUX-NOKIA",
AK1563="ACCESS-ISSUE","ACCESS-ISSUE",
AK1563="Projet OCM (ZTE, NOKIA, autres projets)","TRAVAUX OCM",
AK1563="No root CAuse","No root cause",
AK1563="ODU HS","PDH",
AK1563="IP &amp; VLAN","PDH",
AK1563="Warehouse HUAWEI","SPARE-ISSUE",
AK1563="SPARE-HS","SPARE-ISSUE",
AK1563="Power Telco","BSS",AK1563="no impacts","no impacts"
),"")</f>
        <v>No root cause</v>
      </c>
      <c r="AJ1563" s="56" t="str" cm="1">
        <f t="array" ref="AJ1563">IFERROR(_xlfn.IFS(
AK1563="MPR ISSUE","TX ISSUE",
AK1563="BSS Hardware Issue","RAN ISSUE",
AK1563="Sites strategiques, MLL, Pylone, etc.","ENVTECH",
AK1563="AKTIVCO DEFAUT GE &amp; POWER Cabinet","POWER ISSUE",
AK1563="AKTIVCO Coupure ENEO &amp; Baisse de tension","POWER ISSUE",
AK1563="Coupure ENEO &amp; Baisse de tension","POWER ISSUE",
AK1563="Defaut GE &amp; POWER Cabinet","POWER ISSUE",
AK1563="Sharing","POWER ISSUE",
AK1563="Sites strategiques &amp; DataCenter","POWER ISSUE",
AK1563="Exclu","Exclu",
AK1563="SAT","TX ISSUE",
AK1563="SPARE-ISSUE","SPARE-ISSUE",
AK1563="Fiber CAmtel","TX ISSUE",
AK1563="Fiber AOF","TX ISSUE",
AK1563="Projet OCM (HUAWEI)","TRAVAUX-HUAWEI",
AK1563="Projet OCM (NOKIA)","TRAVAUX -NOKIA",
AK1563="ACCESS-ISSUE","ACCESS-ISSUE",
AK1563="Projet OCM (ZTE, NOKIA, autres projets)","TRAVAUX OCM",
AK1563="No root CAuse","No root cause",
AK1563="ODU HS","TX ISSUE",
AK1563="IP &amp; VLAN","TX ISSUE",
AK1563="Warehouse HUAWEI","SPARE-ISSUE",
AK1563="SPARE-HS","SPARE-ISSUE",
AK1563="Power Telco","RAN ISSUE",AK1563="no impacts","no impacts"
),"")</f>
        <v>No root cause</v>
      </c>
      <c r="AK1563" s="81" t="s">
        <v>5620</v>
      </c>
      <c r="AL1563" s="56" t="str" cm="1">
        <f t="array" ref="AL1563">IFERROR(_xlfn.IFS(
AK1563="MPR ISSUE","ACTIVE",
AK1563="BSS Hardware Issue","ACTIVE",
AK1563="Sites strategiques, MLL, Pylone, etc.","PASSIVE",
AK1563="AKTIVCO DEFAUT GE &amp; POWER Cabinet","PASSIVE",
AK1563="AKTIVCO Coupure ENEO &amp; Baisse de tension","PASSIVE",
AK1563="Coupure ENEO &amp; Baisse de tension","PASSIVE",
AK1563="Defaut GE &amp; POWER Cabinet","PASSIVE",
AK1563="Sharing","PASSIVE",
AK1563="Sites strategiques &amp; DataCenter","PASSIVE",
AK1563="Exclu","Exclu",
AK1563="SAT","ACTIVE",
AK1563="SPARE-ISSUE","SPARE-ISSUE",
AK1563="Fiber CAmtel","ACTIVE",
AK1563="Fiber AOF","ACTIVE",
AK1563="Projet OCM (HUAWEI)","PLANNED WORKS",
AK1563="Projet OCM (NOKIA)","PLANNED WORKS",
AK1563="ACCESS-ISSUE","ACCESS-ISSUE",
AK1563="Projet OCM (ZTE, NOKIA, autres projets)","PLANNED WORKS",
AK1563="No root CAuse","No root cause",
AK1563="ODU HS","ACTIVE",
AK1563="IP &amp; VLAN","ACTIVE",
AK1563="Warehouse HUAWEI","SPARE-ISSUE",
AK1563="SPARE-HS","SPARE-ISSUE",
AK1563="Power Telco","ACTIVE", AK1563="no impacts","no impacts"
),"")</f>
        <v>No root cause</v>
      </c>
      <c r="AM1563" s="108" t="s">
        <v>5537</v>
      </c>
      <c r="AN1563" s="117" t="s">
        <v>1247</v>
      </c>
      <c r="AP1563" s="23" t="s">
        <v>5537</v>
      </c>
      <c r="AQ1563" s="23" t="s">
        <v>5537</v>
      </c>
      <c r="AR1563" s="7"/>
      <c r="AS1563" s="6"/>
      <c r="AT1563" s="7"/>
      <c r="AU1563" s="3" t="s">
        <v>5537</v>
      </c>
      <c r="AV1563" s="24" t="s">
        <v>5537</v>
      </c>
      <c r="AW1563" s="24" t="s">
        <v>5537</v>
      </c>
      <c r="AX1563" s="24" t="s">
        <v>5537</v>
      </c>
      <c r="AY1563" s="24" t="s">
        <v>5537</v>
      </c>
      <c r="AZ1563" s="24" t="s">
        <v>5537</v>
      </c>
      <c r="BA1563" s="24" t="s">
        <v>5537</v>
      </c>
      <c r="BB1563" s="24" t="s">
        <v>5537</v>
      </c>
      <c r="BC1563" s="24" t="s">
        <v>5537</v>
      </c>
      <c r="BD1563" s="24" t="s">
        <v>5537</v>
      </c>
      <c r="BE1563" s="24" t="s">
        <v>5537</v>
      </c>
      <c r="BF1563" s="24" t="s">
        <v>5537</v>
      </c>
      <c r="BG1563" s="24" t="s">
        <v>5537</v>
      </c>
      <c r="BH1563" s="24" t="s">
        <v>5537</v>
      </c>
      <c r="BI1563" s="9" t="s">
        <v>5537</v>
      </c>
      <c r="BJ1563" s="14"/>
      <c r="BK1563" s="14" t="s">
        <v>5537</v>
      </c>
      <c r="BL1563" s="14" t="str">
        <f>_xlfn.XLOOKUP(B1563,'[4]cell downs 18042026 17h'!$B:$B,'[4]cell downs 18042026 17h'!$B:$B,"")</f>
        <v/>
      </c>
      <c r="BM1563" s="14" t="str">
        <f>_xlfn.XLOOKUP(B1563,'[5]Cells Huawei 19042026 15h'!$B:$B,'[5]Cells Huawei 19042026 15h'!$B:$B,"")</f>
        <v/>
      </c>
      <c r="BN1563" s="9" t="str">
        <f>_xlfn.XLOOKUP(B1563,'[6]cells down 19042026 9H40'!$B:$B,'[6]cells down 19042026 9H40'!$B:$B,"")</f>
        <v/>
      </c>
      <c r="BO1563" s="9" t="s">
        <v>1247</v>
      </c>
      <c r="BP1563" s="9" t="s">
        <v>12</v>
      </c>
    </row>
    <row r="1564" spans="1:68" s="9" customFormat="1" x14ac:dyDescent="0.35">
      <c r="A1564" s="107" t="s">
        <v>498</v>
      </c>
      <c r="B1564" s="8" t="s">
        <v>499</v>
      </c>
      <c r="C1564" s="3" t="str">
        <f>_xlfn.XLOOKUP(B1564,'[1]daily break down'!$D:$D,'[1]daily break down'!$E:$E,"")</f>
        <v>Yaounde</v>
      </c>
      <c r="D1564" s="1" t="s">
        <v>21</v>
      </c>
      <c r="E1564" s="1" t="s">
        <v>188</v>
      </c>
      <c r="F1564" s="3" t="s">
        <v>37</v>
      </c>
      <c r="G1564" s="1" t="s">
        <v>38</v>
      </c>
      <c r="H1564" s="41" t="str">
        <f>_xlfn.XLOOKUP(B1564,[2]CALCULATION!$B:$B,[2]CALCULATION!$H:$H,"")</f>
        <v>ZTE</v>
      </c>
      <c r="I1564" s="34">
        <v>46.22852299869021</v>
      </c>
      <c r="J1564" s="34">
        <v>46.22852299869021</v>
      </c>
      <c r="K1564" s="34">
        <v>46.22852299869021</v>
      </c>
      <c r="L1564" s="34">
        <v>31.777008729200727</v>
      </c>
      <c r="M1564" s="34">
        <v>0</v>
      </c>
      <c r="N1564" s="34">
        <v>0</v>
      </c>
      <c r="O1564" s="34">
        <v>0</v>
      </c>
      <c r="P1564" s="34">
        <v>0</v>
      </c>
      <c r="Q1564" s="34">
        <v>0</v>
      </c>
      <c r="R1564" s="34">
        <v>0</v>
      </c>
      <c r="S1564" s="109">
        <v>1.7524569603890046</v>
      </c>
      <c r="T1564" s="109">
        <f>_xlfn.XLOOKUP(B1564,'[3]Nur des jours'!$B:$B,'[3]Nur des jours'!$U:$U,"")</f>
        <v>0</v>
      </c>
      <c r="U1564" s="109">
        <v>0</v>
      </c>
      <c r="V1564" s="109">
        <v>0</v>
      </c>
      <c r="W1564" s="109">
        <v>0</v>
      </c>
      <c r="X1564" s="109">
        <v>0</v>
      </c>
      <c r="Y1564" s="109">
        <v>0</v>
      </c>
      <c r="Z1564" s="109">
        <v>0</v>
      </c>
      <c r="AA1564" s="109">
        <v>0</v>
      </c>
      <c r="AB1564" s="109">
        <v>0</v>
      </c>
      <c r="AC1564" s="109">
        <v>0</v>
      </c>
      <c r="AD1564" s="109">
        <v>0</v>
      </c>
      <c r="AE1564" s="109">
        <v>0</v>
      </c>
      <c r="AF1564" s="109">
        <v>0</v>
      </c>
      <c r="AG1564" s="57" t="str">
        <f>_xlfn.XLOOKUP(B1564,[3]CALCULATION!$B:$B,[3]CALCULATION!$M:$M,"")</f>
        <v>Operationnel</v>
      </c>
      <c r="AH1564" s="57"/>
      <c r="AI1564" s="56" t="str" cm="1">
        <f t="array" ref="AI1564">IFERROR(_xlfn.IFS(
AK1564="MPR ISSUE","PDH",
AK1564="BSS Hardware Issue","BSS",
AK1564="Sites strategiques, MLL, Pylone, etc.","ENVTECH",
AK1564="AKTIVCO DEFAUT GE &amp; POWER Cabinet","AKTIVCO",
AK1564="AKTIVCO Coupure ENEO &amp; Baisse de tension","AKTIVCO GRID ONLY",
AK1564="Coupure ENEO &amp; Baisse de tension","IHS GRID ONLY",
AK1564="Defaut GE &amp; POWER Cabinet","IHS",
AK1564="Sharing","Partners",
AK1564="Sites strategiques &amp; DataCenter","SST &amp; DC",
AK1564="Exclu","Exclu",
AK1564="SAT","SAT",
AK1564="SPARE-ISSUE","SPARE-ISSUE",
AK1564="Fiber CAmtel","TRANS_FO_CAMTEL",
AK1564="Fiber AOF","Fiber AOF",
AK1564="Projet OCM (HUAWEI)","TRAVAUX-HUAWEI",
AK1564="Projet OCM (NOKIA)","TRAVAUX-NOKIA",
AK1564="ACCESS-ISSUE","ACCESS-ISSUE",
AK1564="Projet OCM (ZTE, NOKIA, autres projets)","TRAVAUX OCM",
AK1564="No root CAuse","No root cause",
AK1564="ODU HS","PDH",
AK1564="IP &amp; VLAN","PDH",
AK1564="Warehouse HUAWEI","SPARE-ISSUE",
AK1564="SPARE-HS","SPARE-ISSUE",
AK1564="Power Telco","BSS",AK1564="no impacts","no impacts"
),"")</f>
        <v>BSS</v>
      </c>
      <c r="AJ1564" s="56" t="str" cm="1">
        <f t="array" ref="AJ1564">IFERROR(_xlfn.IFS(
AK1564="MPR ISSUE","TX ISSUE",
AK1564="BSS Hardware Issue","RAN ISSUE",
AK1564="Sites strategiques, MLL, Pylone, etc.","ENVTECH",
AK1564="AKTIVCO DEFAUT GE &amp; POWER Cabinet","POWER ISSUE",
AK1564="AKTIVCO Coupure ENEO &amp; Baisse de tension","POWER ISSUE",
AK1564="Coupure ENEO &amp; Baisse de tension","POWER ISSUE",
AK1564="Defaut GE &amp; POWER Cabinet","POWER ISSUE",
AK1564="Sharing","POWER ISSUE",
AK1564="Sites strategiques &amp; DataCenter","POWER ISSUE",
AK1564="Exclu","Exclu",
AK1564="SAT","TX ISSUE",
AK1564="SPARE-ISSUE","SPARE-ISSUE",
AK1564="Fiber CAmtel","TX ISSUE",
AK1564="Fiber AOF","TX ISSUE",
AK1564="Projet OCM (HUAWEI)","TRAVAUX-HUAWEI",
AK1564="Projet OCM (NOKIA)","TRAVAUX -NOKIA",
AK1564="ACCESS-ISSUE","ACCESS-ISSUE",
AK1564="Projet OCM (ZTE, NOKIA, autres projets)","TRAVAUX OCM",
AK1564="No root CAuse","No root cause",
AK1564="ODU HS","TX ISSUE",
AK1564="IP &amp; VLAN","TX ISSUE",
AK1564="Warehouse HUAWEI","SPARE-ISSUE",
AK1564="SPARE-HS","SPARE-ISSUE",
AK1564="Power Telco","RAN ISSUE",AK1564="no impacts","no impacts"
),"")</f>
        <v>RAN ISSUE</v>
      </c>
      <c r="AK1564" s="81" t="s">
        <v>5320</v>
      </c>
      <c r="AL1564" s="56" t="str" cm="1">
        <f t="array" ref="AL1564">IFERROR(_xlfn.IFS(
AK1564="MPR ISSUE","ACTIVE",
AK1564="BSS Hardware Issue","ACTIVE",
AK1564="Sites strategiques, MLL, Pylone, etc.","PASSIVE",
AK1564="AKTIVCO DEFAUT GE &amp; POWER Cabinet","PASSIVE",
AK1564="AKTIVCO Coupure ENEO &amp; Baisse de tension","PASSIVE",
AK1564="Coupure ENEO &amp; Baisse de tension","PASSIVE",
AK1564="Defaut GE &amp; POWER Cabinet","PASSIVE",
AK1564="Sharing","PASSIVE",
AK1564="Sites strategiques &amp; DataCenter","PASSIVE",
AK1564="Exclu","Exclu",
AK1564="SAT","ACTIVE",
AK1564="SPARE-ISSUE","SPARE-ISSUE",
AK1564="Fiber CAmtel","ACTIVE",
AK1564="Fiber AOF","ACTIVE",
AK1564="Projet OCM (HUAWEI)","PLANNED WORKS",
AK1564="Projet OCM (NOKIA)","PLANNED WORKS",
AK1564="ACCESS-ISSUE","ACCESS-ISSUE",
AK1564="Projet OCM (ZTE, NOKIA, autres projets)","PLANNED WORKS",
AK1564="No root CAuse","No root cause",
AK1564="ODU HS","ACTIVE",
AK1564="IP &amp; VLAN","ACTIVE",
AK1564="Warehouse HUAWEI","SPARE-ISSUE",
AK1564="SPARE-HS","SPARE-ISSUE",
AK1564="Power Telco","ACTIVE", AK1564="no impacts","no impacts"
),"")</f>
        <v>ACTIVE</v>
      </c>
      <c r="AM1564" s="108" t="s">
        <v>6074</v>
      </c>
      <c r="AN1564" s="117" t="s">
        <v>499</v>
      </c>
      <c r="AP1564" s="23" t="s">
        <v>5537</v>
      </c>
      <c r="AQ1564" s="23" t="s">
        <v>5537</v>
      </c>
      <c r="AR1564" s="7"/>
      <c r="AS1564" s="6"/>
      <c r="AT1564" s="7"/>
      <c r="AU1564" s="3" t="s">
        <v>5537</v>
      </c>
      <c r="AV1564" s="24" t="s">
        <v>5537</v>
      </c>
      <c r="AW1564" s="24" t="s">
        <v>5537</v>
      </c>
      <c r="AX1564" s="24" t="s">
        <v>5537</v>
      </c>
      <c r="AY1564" s="24" t="s">
        <v>5537</v>
      </c>
      <c r="AZ1564" s="24" t="s">
        <v>5537</v>
      </c>
      <c r="BA1564" s="24" t="s">
        <v>5537</v>
      </c>
      <c r="BB1564" s="24" t="s">
        <v>5537</v>
      </c>
      <c r="BC1564" s="24" t="s">
        <v>5537</v>
      </c>
      <c r="BD1564" s="24" t="s">
        <v>5537</v>
      </c>
      <c r="BE1564" s="24" t="s">
        <v>5537</v>
      </c>
      <c r="BF1564" s="24" t="s">
        <v>5537</v>
      </c>
      <c r="BG1564" s="24" t="s">
        <v>5537</v>
      </c>
      <c r="BH1564" s="24" t="s">
        <v>5537</v>
      </c>
      <c r="BI1564" s="9" t="s">
        <v>5537</v>
      </c>
      <c r="BJ1564" s="14"/>
      <c r="BK1564" s="14" t="s">
        <v>499</v>
      </c>
      <c r="BL1564" s="14" t="str">
        <f>_xlfn.XLOOKUP(B1564,'[4]cell downs 18042026 17h'!$B:$B,'[4]cell downs 18042026 17h'!$B:$B,"")</f>
        <v/>
      </c>
      <c r="BM1564" s="14" t="str">
        <f>_xlfn.XLOOKUP(B1564,'[5]Cells Huawei 19042026 15h'!$B:$B,'[5]Cells Huawei 19042026 15h'!$B:$B,"")</f>
        <v/>
      </c>
      <c r="BN1564" s="9" t="str">
        <f>_xlfn.XLOOKUP(B1564,'[6]cells down 19042026 9H40'!$B:$B,'[6]cells down 19042026 9H40'!$B:$B,"")</f>
        <v/>
      </c>
      <c r="BO1564" s="9" t="s">
        <v>5537</v>
      </c>
      <c r="BP1564" s="9" t="s">
        <v>5537</v>
      </c>
    </row>
    <row r="1565" spans="1:68" s="9" customFormat="1" x14ac:dyDescent="0.35">
      <c r="A1565" s="1" t="s">
        <v>3175</v>
      </c>
      <c r="B1565" s="1" t="s">
        <v>3176</v>
      </c>
      <c r="C1565" s="3" t="str">
        <f>_xlfn.XLOOKUP(B1565,'[1]daily break down'!$D:$D,'[1]daily break down'!$E:$E,"")</f>
        <v>Yaounde</v>
      </c>
      <c r="D1565" s="1" t="s">
        <v>11</v>
      </c>
      <c r="E1565" s="1" t="s">
        <v>12</v>
      </c>
      <c r="F1565" s="3" t="s">
        <v>37</v>
      </c>
      <c r="G1565" s="1" t="s">
        <v>38</v>
      </c>
      <c r="H1565" s="41" t="str">
        <f>_xlfn.XLOOKUP(B1565,[2]CALCULATION!$B:$B,[2]CALCULATION!$H:$H,"")</f>
        <v>ZTE</v>
      </c>
      <c r="I1565" s="34">
        <v>0</v>
      </c>
      <c r="J1565" s="34">
        <v>13.316382874900478</v>
      </c>
      <c r="K1565" s="34">
        <v>0</v>
      </c>
      <c r="L1565" s="34">
        <v>0</v>
      </c>
      <c r="M1565" s="34">
        <v>0</v>
      </c>
      <c r="N1565" s="34">
        <v>0</v>
      </c>
      <c r="O1565" s="34">
        <v>0</v>
      </c>
      <c r="P1565" s="34">
        <v>0</v>
      </c>
      <c r="Q1565" s="34">
        <v>0</v>
      </c>
      <c r="R1565" s="34">
        <v>0</v>
      </c>
      <c r="S1565" s="109">
        <v>0</v>
      </c>
      <c r="T1565" s="109">
        <f>_xlfn.XLOOKUP(B1565,'[3]Nur des jours'!$B:$B,'[3]Nur des jours'!$U:$U,"")</f>
        <v>0</v>
      </c>
      <c r="U1565" s="109">
        <v>0</v>
      </c>
      <c r="V1565" s="109">
        <v>0</v>
      </c>
      <c r="W1565" s="109">
        <v>0</v>
      </c>
      <c r="X1565" s="109">
        <v>0</v>
      </c>
      <c r="Y1565" s="109">
        <v>0</v>
      </c>
      <c r="Z1565" s="109">
        <v>0</v>
      </c>
      <c r="AA1565" s="109">
        <v>0</v>
      </c>
      <c r="AB1565" s="109">
        <v>0</v>
      </c>
      <c r="AC1565" s="109">
        <v>0</v>
      </c>
      <c r="AD1565" s="109">
        <v>0</v>
      </c>
      <c r="AE1565" s="109">
        <v>0</v>
      </c>
      <c r="AF1565" s="109">
        <v>0</v>
      </c>
      <c r="AG1565" s="57" t="str">
        <f>_xlfn.XLOOKUP(B1565,[3]CALCULATION!$B:$B,[3]CALCULATION!$M:$M,"")</f>
        <v>Operationnel</v>
      </c>
      <c r="AH1565" s="57"/>
      <c r="AI1565" s="56" t="str" cm="1">
        <f t="array" ref="AI1565">IFERROR(_xlfn.IFS(
AK1565="MPR ISSUE","PDH",
AK1565="BSS Hardware Issue","BSS",
AK1565="Sites strategiques, MLL, Pylone, etc.","ENVTECH",
AK1565="AKTIVCO DEFAUT GE &amp; POWER Cabinet","AKTIVCO",
AK1565="AKTIVCO Coupure ENEO &amp; Baisse de tension","AKTIVCO GRID ONLY",
AK1565="Coupure ENEO &amp; Baisse de tension","IHS GRID ONLY",
AK1565="Defaut GE &amp; POWER Cabinet","IHS",
AK1565="Sharing","Partners",
AK1565="Sites strategiques &amp; DataCenter","SST &amp; DC",
AK1565="Exclu","Exclu",
AK1565="SAT","SAT",
AK1565="SPARE-ISSUE","SPARE-ISSUE",
AK1565="Fiber CAmtel","TRANS_FO_CAMTEL",
AK1565="Fiber AOF","Fiber AOF",
AK1565="Projet OCM (HUAWEI)","TRAVAUX-HUAWEI",
AK1565="Projet OCM (NOKIA)","TRAVAUX-NOKIA",
AK1565="ACCESS-ISSUE","ACCESS-ISSUE",
AK1565="Projet OCM (ZTE, NOKIA, autres projets)","TRAVAUX OCM",
AK1565="No root CAuse","No root cause",
AK1565="ODU HS","PDH",
AK1565="IP &amp; VLAN","PDH",
AK1565="Warehouse HUAWEI","SPARE-ISSUE",
AK1565="SPARE-HS","SPARE-ISSUE",
AK1565="Power Telco","BSS",AK1565="no impacts","no impacts"
),"")</f>
        <v>No root cause</v>
      </c>
      <c r="AJ1565" s="56" t="str" cm="1">
        <f t="array" ref="AJ1565">IFERROR(_xlfn.IFS(
AK1565="MPR ISSUE","TX ISSUE",
AK1565="BSS Hardware Issue","RAN ISSUE",
AK1565="Sites strategiques, MLL, Pylone, etc.","ENVTECH",
AK1565="AKTIVCO DEFAUT GE &amp; POWER Cabinet","POWER ISSUE",
AK1565="AKTIVCO Coupure ENEO &amp; Baisse de tension","POWER ISSUE",
AK1565="Coupure ENEO &amp; Baisse de tension","POWER ISSUE",
AK1565="Defaut GE &amp; POWER Cabinet","POWER ISSUE",
AK1565="Sharing","POWER ISSUE",
AK1565="Sites strategiques &amp; DataCenter","POWER ISSUE",
AK1565="Exclu","Exclu",
AK1565="SAT","TX ISSUE",
AK1565="SPARE-ISSUE","SPARE-ISSUE",
AK1565="Fiber CAmtel","TX ISSUE",
AK1565="Fiber AOF","TX ISSUE",
AK1565="Projet OCM (HUAWEI)","TRAVAUX-HUAWEI",
AK1565="Projet OCM (NOKIA)","TRAVAUX -NOKIA",
AK1565="ACCESS-ISSUE","ACCESS-ISSUE",
AK1565="Projet OCM (ZTE, NOKIA, autres projets)","TRAVAUX OCM",
AK1565="No root CAuse","No root cause",
AK1565="ODU HS","TX ISSUE",
AK1565="IP &amp; VLAN","TX ISSUE",
AK1565="Warehouse HUAWEI","SPARE-ISSUE",
AK1565="SPARE-HS","SPARE-ISSUE",
AK1565="Power Telco","RAN ISSUE",AK1565="no impacts","no impacts"
),"")</f>
        <v>No root cause</v>
      </c>
      <c r="AK1565" s="81" t="s">
        <v>5620</v>
      </c>
      <c r="AL1565" s="56" t="str" cm="1">
        <f t="array" ref="AL1565">IFERROR(_xlfn.IFS(
AK1565="MPR ISSUE","ACTIVE",
AK1565="BSS Hardware Issue","ACTIVE",
AK1565="Sites strategiques, MLL, Pylone, etc.","PASSIVE",
AK1565="AKTIVCO DEFAUT GE &amp; POWER Cabinet","PASSIVE",
AK1565="AKTIVCO Coupure ENEO &amp; Baisse de tension","PASSIVE",
AK1565="Coupure ENEO &amp; Baisse de tension","PASSIVE",
AK1565="Defaut GE &amp; POWER Cabinet","PASSIVE",
AK1565="Sharing","PASSIVE",
AK1565="Sites strategiques &amp; DataCenter","PASSIVE",
AK1565="Exclu","Exclu",
AK1565="SAT","ACTIVE",
AK1565="SPARE-ISSUE","SPARE-ISSUE",
AK1565="Fiber CAmtel","ACTIVE",
AK1565="Fiber AOF","ACTIVE",
AK1565="Projet OCM (HUAWEI)","PLANNED WORKS",
AK1565="Projet OCM (NOKIA)","PLANNED WORKS",
AK1565="ACCESS-ISSUE","ACCESS-ISSUE",
AK1565="Projet OCM (ZTE, NOKIA, autres projets)","PLANNED WORKS",
AK1565="No root CAuse","No root cause",
AK1565="ODU HS","ACTIVE",
AK1565="IP &amp; VLAN","ACTIVE",
AK1565="Warehouse HUAWEI","SPARE-ISSUE",
AK1565="SPARE-HS","SPARE-ISSUE",
AK1565="Power Telco","ACTIVE", AK1565="no impacts","no impacts"
),"")</f>
        <v>No root cause</v>
      </c>
      <c r="AM1565" s="108" t="s">
        <v>5537</v>
      </c>
      <c r="AN1565" s="117" t="s">
        <v>3176</v>
      </c>
      <c r="AP1565" s="23" t="s">
        <v>5537</v>
      </c>
      <c r="AQ1565" s="23" t="s">
        <v>5537</v>
      </c>
      <c r="AR1565" s="7"/>
      <c r="AS1565" s="6"/>
      <c r="AT1565" s="7"/>
      <c r="AU1565" s="3" t="s">
        <v>5537</v>
      </c>
      <c r="AV1565" s="24" t="s">
        <v>5537</v>
      </c>
      <c r="AW1565" s="24" t="s">
        <v>5537</v>
      </c>
      <c r="AX1565" s="24" t="s">
        <v>5537</v>
      </c>
      <c r="AY1565" s="24" t="s">
        <v>5537</v>
      </c>
      <c r="AZ1565" s="24" t="s">
        <v>5537</v>
      </c>
      <c r="BA1565" s="24" t="s">
        <v>5537</v>
      </c>
      <c r="BB1565" s="24" t="s">
        <v>5537</v>
      </c>
      <c r="BC1565" s="24" t="s">
        <v>5537</v>
      </c>
      <c r="BD1565" s="24" t="s">
        <v>5537</v>
      </c>
      <c r="BE1565" s="24" t="s">
        <v>5537</v>
      </c>
      <c r="BF1565" s="24" t="s">
        <v>5537</v>
      </c>
      <c r="BG1565" s="24" t="s">
        <v>5537</v>
      </c>
      <c r="BH1565" s="24" t="s">
        <v>5537</v>
      </c>
      <c r="BI1565" s="9" t="s">
        <v>5537</v>
      </c>
      <c r="BJ1565" s="14"/>
      <c r="BK1565" s="14" t="s">
        <v>5537</v>
      </c>
      <c r="BL1565" s="14" t="str">
        <f>_xlfn.XLOOKUP(B1565,'[4]cell downs 18042026 17h'!$B:$B,'[4]cell downs 18042026 17h'!$B:$B,"")</f>
        <v/>
      </c>
      <c r="BM1565" s="14" t="str">
        <f>_xlfn.XLOOKUP(B1565,'[5]Cells Huawei 19042026 15h'!$B:$B,'[5]Cells Huawei 19042026 15h'!$B:$B,"")</f>
        <v/>
      </c>
      <c r="BN1565" s="9" t="str">
        <f>_xlfn.XLOOKUP(B1565,'[6]cells down 19042026 9H40'!$B:$B,'[6]cells down 19042026 9H40'!$B:$B,"")</f>
        <v/>
      </c>
      <c r="BO1565" s="9" t="s">
        <v>3176</v>
      </c>
      <c r="BP1565" s="9" t="s">
        <v>594</v>
      </c>
    </row>
    <row r="1566" spans="1:68" s="9" customFormat="1" x14ac:dyDescent="0.35">
      <c r="A1566" s="1" t="s">
        <v>2569</v>
      </c>
      <c r="B1566" s="8" t="s">
        <v>2570</v>
      </c>
      <c r="C1566" s="3" t="str">
        <f>_xlfn.XLOOKUP(B1566,'[1]daily break down'!$D:$D,'[1]daily break down'!$E:$E,"")</f>
        <v>Yaounde</v>
      </c>
      <c r="D1566" s="1" t="s">
        <v>11</v>
      </c>
      <c r="E1566" s="1" t="s">
        <v>12</v>
      </c>
      <c r="F1566" s="3" t="s">
        <v>37</v>
      </c>
      <c r="G1566" s="1" t="s">
        <v>38</v>
      </c>
      <c r="H1566" s="41" t="str">
        <f>_xlfn.XLOOKUP(B1566,[2]CALCULATION!$B:$B,[2]CALCULATION!$H:$H,"")</f>
        <v>ZTE</v>
      </c>
      <c r="I1566" s="34">
        <v>0</v>
      </c>
      <c r="J1566" s="34">
        <v>0</v>
      </c>
      <c r="K1566" s="34">
        <v>0</v>
      </c>
      <c r="L1566" s="34">
        <v>0</v>
      </c>
      <c r="M1566" s="34">
        <v>0</v>
      </c>
      <c r="N1566" s="34">
        <v>0</v>
      </c>
      <c r="O1566" s="34">
        <v>0</v>
      </c>
      <c r="P1566" s="34">
        <v>0</v>
      </c>
      <c r="Q1566" s="34">
        <v>0</v>
      </c>
      <c r="R1566" s="34">
        <v>0</v>
      </c>
      <c r="S1566" s="109">
        <v>0</v>
      </c>
      <c r="T1566" s="109">
        <f>_xlfn.XLOOKUP(B1566,'[3]Nur des jours'!$B:$B,'[3]Nur des jours'!$U:$U,"")</f>
        <v>0</v>
      </c>
      <c r="U1566" s="109">
        <v>0</v>
      </c>
      <c r="V1566" s="109">
        <v>0</v>
      </c>
      <c r="W1566" s="109">
        <v>0</v>
      </c>
      <c r="X1566" s="109">
        <v>0</v>
      </c>
      <c r="Y1566" s="109">
        <v>0</v>
      </c>
      <c r="Z1566" s="109">
        <v>0</v>
      </c>
      <c r="AA1566" s="109">
        <v>0</v>
      </c>
      <c r="AB1566" s="109">
        <v>0</v>
      </c>
      <c r="AC1566" s="109">
        <v>0</v>
      </c>
      <c r="AD1566" s="109">
        <v>0</v>
      </c>
      <c r="AE1566" s="109">
        <v>0</v>
      </c>
      <c r="AF1566" s="109">
        <v>0</v>
      </c>
      <c r="AG1566" s="57" t="str">
        <f>_xlfn.XLOOKUP(B1566,[3]CALCULATION!$B:$B,[3]CALCULATION!$M:$M,"")</f>
        <v>Operationnel</v>
      </c>
      <c r="AH1566" s="57"/>
      <c r="AI1566" s="56" t="str" cm="1">
        <f t="array" ref="AI1566">IFERROR(_xlfn.IFS(
AK1566="MPR ISSUE","PDH",
AK1566="BSS Hardware Issue","BSS",
AK1566="Sites strategiques, MLL, Pylone, etc.","ENVTECH",
AK1566="AKTIVCO DEFAUT GE &amp; POWER Cabinet","AKTIVCO",
AK1566="AKTIVCO Coupure ENEO &amp; Baisse de tension","AKTIVCO GRID ONLY",
AK1566="Coupure ENEO &amp; Baisse de tension","IHS GRID ONLY",
AK1566="Defaut GE &amp; POWER Cabinet","IHS",
AK1566="Sharing","Partners",
AK1566="Sites strategiques &amp; DataCenter","SST &amp; DC",
AK1566="Exclu","Exclu",
AK1566="SAT","SAT",
AK1566="SPARE-ISSUE","SPARE-ISSUE",
AK1566="Fiber CAmtel","TRANS_FO_CAMTEL",
AK1566="Fiber AOF","Fiber AOF",
AK1566="Projet OCM (HUAWEI)","TRAVAUX-HUAWEI",
AK1566="Projet OCM (NOKIA)","TRAVAUX-NOKIA",
AK1566="ACCESS-ISSUE","ACCESS-ISSUE",
AK1566="Projet OCM (ZTE, NOKIA, autres projets)","TRAVAUX OCM",
AK1566="No root CAuse","No root cause",
AK1566="ODU HS","PDH",
AK1566="IP &amp; VLAN","PDH",
AK1566="Warehouse HUAWEI","SPARE-ISSUE",
AK1566="SPARE-HS","SPARE-ISSUE",
AK1566="Power Telco","BSS",AK1566="no impacts","no impacts"
),"")</f>
        <v>No root cause</v>
      </c>
      <c r="AJ1566" s="56" t="str" cm="1">
        <f t="array" ref="AJ1566">IFERROR(_xlfn.IFS(
AK1566="MPR ISSUE","TX ISSUE",
AK1566="BSS Hardware Issue","RAN ISSUE",
AK1566="Sites strategiques, MLL, Pylone, etc.","ENVTECH",
AK1566="AKTIVCO DEFAUT GE &amp; POWER Cabinet","POWER ISSUE",
AK1566="AKTIVCO Coupure ENEO &amp; Baisse de tension","POWER ISSUE",
AK1566="Coupure ENEO &amp; Baisse de tension","POWER ISSUE",
AK1566="Defaut GE &amp; POWER Cabinet","POWER ISSUE",
AK1566="Sharing","POWER ISSUE",
AK1566="Sites strategiques &amp; DataCenter","POWER ISSUE",
AK1566="Exclu","Exclu",
AK1566="SAT","TX ISSUE",
AK1566="SPARE-ISSUE","SPARE-ISSUE",
AK1566="Fiber CAmtel","TX ISSUE",
AK1566="Fiber AOF","TX ISSUE",
AK1566="Projet OCM (HUAWEI)","TRAVAUX-HUAWEI",
AK1566="Projet OCM (NOKIA)","TRAVAUX -NOKIA",
AK1566="ACCESS-ISSUE","ACCESS-ISSUE",
AK1566="Projet OCM (ZTE, NOKIA, autres projets)","TRAVAUX OCM",
AK1566="No root CAuse","No root cause",
AK1566="ODU HS","TX ISSUE",
AK1566="IP &amp; VLAN","TX ISSUE",
AK1566="Warehouse HUAWEI","SPARE-ISSUE",
AK1566="SPARE-HS","SPARE-ISSUE",
AK1566="Power Telco","RAN ISSUE",AK1566="no impacts","no impacts"
),"")</f>
        <v>No root cause</v>
      </c>
      <c r="AK1566" s="81" t="s">
        <v>5620</v>
      </c>
      <c r="AL1566" s="56" t="str" cm="1">
        <f t="array" ref="AL1566">IFERROR(_xlfn.IFS(
AK1566="MPR ISSUE","ACTIVE",
AK1566="BSS Hardware Issue","ACTIVE",
AK1566="Sites strategiques, MLL, Pylone, etc.","PASSIVE",
AK1566="AKTIVCO DEFAUT GE &amp; POWER Cabinet","PASSIVE",
AK1566="AKTIVCO Coupure ENEO &amp; Baisse de tension","PASSIVE",
AK1566="Coupure ENEO &amp; Baisse de tension","PASSIVE",
AK1566="Defaut GE &amp; POWER Cabinet","PASSIVE",
AK1566="Sharing","PASSIVE",
AK1566="Sites strategiques &amp; DataCenter","PASSIVE",
AK1566="Exclu","Exclu",
AK1566="SAT","ACTIVE",
AK1566="SPARE-ISSUE","SPARE-ISSUE",
AK1566="Fiber CAmtel","ACTIVE",
AK1566="Fiber AOF","ACTIVE",
AK1566="Projet OCM (HUAWEI)","PLANNED WORKS",
AK1566="Projet OCM (NOKIA)","PLANNED WORKS",
AK1566="ACCESS-ISSUE","ACCESS-ISSUE",
AK1566="Projet OCM (ZTE, NOKIA, autres projets)","PLANNED WORKS",
AK1566="No root CAuse","No root cause",
AK1566="ODU HS","ACTIVE",
AK1566="IP &amp; VLAN","ACTIVE",
AK1566="Warehouse HUAWEI","SPARE-ISSUE",
AK1566="SPARE-HS","SPARE-ISSUE",
AK1566="Power Telco","ACTIVE", AK1566="no impacts","no impacts"
),"")</f>
        <v>No root cause</v>
      </c>
      <c r="AM1566" s="108" t="s">
        <v>5537</v>
      </c>
      <c r="AN1566" s="117" t="s">
        <v>2570</v>
      </c>
      <c r="AP1566" s="23" t="s">
        <v>5537</v>
      </c>
      <c r="AQ1566" s="23" t="s">
        <v>5537</v>
      </c>
      <c r="AR1566" s="7"/>
      <c r="AS1566" s="6"/>
      <c r="AT1566" s="7"/>
      <c r="AU1566" s="3" t="s">
        <v>5537</v>
      </c>
      <c r="AV1566" s="24" t="s">
        <v>5537</v>
      </c>
      <c r="AW1566" s="24" t="s">
        <v>5537</v>
      </c>
      <c r="AX1566" s="24" t="s">
        <v>5537</v>
      </c>
      <c r="AY1566" s="24" t="s">
        <v>5537</v>
      </c>
      <c r="AZ1566" s="24" t="s">
        <v>5537</v>
      </c>
      <c r="BA1566" s="24" t="s">
        <v>5537</v>
      </c>
      <c r="BB1566" s="24" t="s">
        <v>5537</v>
      </c>
      <c r="BC1566" s="24" t="s">
        <v>5537</v>
      </c>
      <c r="BD1566" s="24" t="s">
        <v>5537</v>
      </c>
      <c r="BE1566" s="24" t="s">
        <v>5537</v>
      </c>
      <c r="BF1566" s="24" t="s">
        <v>5537</v>
      </c>
      <c r="BG1566" s="24" t="s">
        <v>5537</v>
      </c>
      <c r="BH1566" s="24" t="s">
        <v>5537</v>
      </c>
      <c r="BI1566" s="9" t="s">
        <v>5537</v>
      </c>
      <c r="BJ1566" s="14"/>
      <c r="BK1566" s="14" t="s">
        <v>5537</v>
      </c>
      <c r="BL1566" s="14" t="str">
        <f>_xlfn.XLOOKUP(B1566,'[4]cell downs 18042026 17h'!$B:$B,'[4]cell downs 18042026 17h'!$B:$B,"")</f>
        <v/>
      </c>
      <c r="BM1566" s="14" t="str">
        <f>_xlfn.XLOOKUP(B1566,'[5]Cells Huawei 19042026 15h'!$B:$B,'[5]Cells Huawei 19042026 15h'!$B:$B,"")</f>
        <v/>
      </c>
      <c r="BN1566" s="9" t="str">
        <f>_xlfn.XLOOKUP(B1566,'[6]cells down 19042026 9H40'!$B:$B,'[6]cells down 19042026 9H40'!$B:$B,"")</f>
        <v/>
      </c>
      <c r="BO1566" s="9" t="s">
        <v>2570</v>
      </c>
      <c r="BP1566" s="9" t="s">
        <v>594</v>
      </c>
    </row>
    <row r="1567" spans="1:68" s="9" customFormat="1" x14ac:dyDescent="0.35">
      <c r="A1567" s="1" t="s">
        <v>3255</v>
      </c>
      <c r="B1567" s="8" t="s">
        <v>3256</v>
      </c>
      <c r="C1567" s="3" t="str">
        <f>_xlfn.XLOOKUP(B1567,'[1]daily break down'!$D:$D,'[1]daily break down'!$E:$E,"")</f>
        <v>Yaounde</v>
      </c>
      <c r="D1567" s="1" t="s">
        <v>21</v>
      </c>
      <c r="E1567" s="1" t="s">
        <v>30</v>
      </c>
      <c r="F1567" s="3" t="s">
        <v>37</v>
      </c>
      <c r="G1567" s="1" t="s">
        <v>38</v>
      </c>
      <c r="H1567" s="41" t="str">
        <f>_xlfn.XLOOKUP(B1567,[2]CALCULATION!$B:$B,[2]CALCULATION!$H:$H,"")</f>
        <v>ZTE</v>
      </c>
      <c r="I1567" s="34">
        <v>0</v>
      </c>
      <c r="J1567" s="34">
        <v>0</v>
      </c>
      <c r="K1567" s="34">
        <v>0</v>
      </c>
      <c r="L1567" s="34">
        <v>0.26349544706120653</v>
      </c>
      <c r="M1567" s="34">
        <v>0</v>
      </c>
      <c r="N1567" s="34">
        <v>0</v>
      </c>
      <c r="O1567" s="34">
        <v>1.7153421624105036</v>
      </c>
      <c r="P1567" s="34">
        <v>0</v>
      </c>
      <c r="Q1567" s="34">
        <v>0</v>
      </c>
      <c r="R1567" s="34">
        <v>0</v>
      </c>
      <c r="S1567" s="109">
        <v>0</v>
      </c>
      <c r="T1567" s="109">
        <f>_xlfn.XLOOKUP(B1567,'[3]Nur des jours'!$B:$B,'[3]Nur des jours'!$U:$U,"")</f>
        <v>0</v>
      </c>
      <c r="U1567" s="109">
        <v>0.15775126771736708</v>
      </c>
      <c r="V1567" s="109">
        <v>0</v>
      </c>
      <c r="W1567" s="109">
        <v>0</v>
      </c>
      <c r="X1567" s="109">
        <v>0</v>
      </c>
      <c r="Y1567" s="109">
        <v>0</v>
      </c>
      <c r="Z1567" s="109">
        <v>0</v>
      </c>
      <c r="AA1567" s="109">
        <v>0</v>
      </c>
      <c r="AB1567" s="109">
        <v>0</v>
      </c>
      <c r="AC1567" s="109">
        <v>0</v>
      </c>
      <c r="AD1567" s="109">
        <v>0</v>
      </c>
      <c r="AE1567" s="109">
        <v>0</v>
      </c>
      <c r="AF1567" s="109">
        <v>0</v>
      </c>
      <c r="AG1567" s="57" t="str">
        <f>_xlfn.XLOOKUP(B1567,[3]CALCULATION!$B:$B,[3]CALCULATION!$M:$M,"")</f>
        <v>Operationnel</v>
      </c>
      <c r="AH1567" s="57"/>
      <c r="AI1567" s="56" t="str" cm="1">
        <f t="array" ref="AI1567">IFERROR(_xlfn.IFS(
AK1567="MPR ISSUE","PDH",
AK1567="BSS Hardware Issue","BSS",
AK1567="Sites strategiques, MLL, Pylone, etc.","ENVTECH",
AK1567="AKTIVCO DEFAUT GE &amp; POWER Cabinet","AKTIVCO",
AK1567="AKTIVCO Coupure ENEO &amp; Baisse de tension","AKTIVCO GRID ONLY",
AK1567="Coupure ENEO &amp; Baisse de tension","IHS GRID ONLY",
AK1567="Defaut GE &amp; POWER Cabinet","IHS",
AK1567="Sharing","Partners",
AK1567="Sites strategiques &amp; DataCenter","SST &amp; DC",
AK1567="Exclu","Exclu",
AK1567="SAT","SAT",
AK1567="SPARE-ISSUE","SPARE-ISSUE",
AK1567="Fiber CAmtel","TRANS_FO_CAMTEL",
AK1567="Fiber AOF","Fiber AOF",
AK1567="Projet OCM (HUAWEI)","TRAVAUX-HUAWEI",
AK1567="Projet OCM (NOKIA)","TRAVAUX-NOKIA",
AK1567="ACCESS-ISSUE","ACCESS-ISSUE",
AK1567="Projet OCM (ZTE, NOKIA, autres projets)","TRAVAUX OCM",
AK1567="No root CAuse","No root cause",
AK1567="ODU HS","PDH",
AK1567="IP &amp; VLAN","PDH",
AK1567="Warehouse HUAWEI","SPARE-ISSUE",
AK1567="SPARE-HS","SPARE-ISSUE",
AK1567="Power Telco","BSS",AK1567="no impacts","no impacts"
),"")</f>
        <v>No root cause</v>
      </c>
      <c r="AJ1567" s="56" t="str" cm="1">
        <f t="array" ref="AJ1567">IFERROR(_xlfn.IFS(
AK1567="MPR ISSUE","TX ISSUE",
AK1567="BSS Hardware Issue","RAN ISSUE",
AK1567="Sites strategiques, MLL, Pylone, etc.","ENVTECH",
AK1567="AKTIVCO DEFAUT GE &amp; POWER Cabinet","POWER ISSUE",
AK1567="AKTIVCO Coupure ENEO &amp; Baisse de tension","POWER ISSUE",
AK1567="Coupure ENEO &amp; Baisse de tension","POWER ISSUE",
AK1567="Defaut GE &amp; POWER Cabinet","POWER ISSUE",
AK1567="Sharing","POWER ISSUE",
AK1567="Sites strategiques &amp; DataCenter","POWER ISSUE",
AK1567="Exclu","Exclu",
AK1567="SAT","TX ISSUE",
AK1567="SPARE-ISSUE","SPARE-ISSUE",
AK1567="Fiber CAmtel","TX ISSUE",
AK1567="Fiber AOF","TX ISSUE",
AK1567="Projet OCM (HUAWEI)","TRAVAUX-HUAWEI",
AK1567="Projet OCM (NOKIA)","TRAVAUX -NOKIA",
AK1567="ACCESS-ISSUE","ACCESS-ISSUE",
AK1567="Projet OCM (ZTE, NOKIA, autres projets)","TRAVAUX OCM",
AK1567="No root CAuse","No root cause",
AK1567="ODU HS","TX ISSUE",
AK1567="IP &amp; VLAN","TX ISSUE",
AK1567="Warehouse HUAWEI","SPARE-ISSUE",
AK1567="SPARE-HS","SPARE-ISSUE",
AK1567="Power Telco","RAN ISSUE",AK1567="no impacts","no impacts"
),"")</f>
        <v>No root cause</v>
      </c>
      <c r="AK1567" s="81" t="s">
        <v>5620</v>
      </c>
      <c r="AL1567" s="56" t="str" cm="1">
        <f t="array" ref="AL1567">IFERROR(_xlfn.IFS(
AK1567="MPR ISSUE","ACTIVE",
AK1567="BSS Hardware Issue","ACTIVE",
AK1567="Sites strategiques, MLL, Pylone, etc.","PASSIVE",
AK1567="AKTIVCO DEFAUT GE &amp; POWER Cabinet","PASSIVE",
AK1567="AKTIVCO Coupure ENEO &amp; Baisse de tension","PASSIVE",
AK1567="Coupure ENEO &amp; Baisse de tension","PASSIVE",
AK1567="Defaut GE &amp; POWER Cabinet","PASSIVE",
AK1567="Sharing","PASSIVE",
AK1567="Sites strategiques &amp; DataCenter","PASSIVE",
AK1567="Exclu","Exclu",
AK1567="SAT","ACTIVE",
AK1567="SPARE-ISSUE","SPARE-ISSUE",
AK1567="Fiber CAmtel","ACTIVE",
AK1567="Fiber AOF","ACTIVE",
AK1567="Projet OCM (HUAWEI)","PLANNED WORKS",
AK1567="Projet OCM (NOKIA)","PLANNED WORKS",
AK1567="ACCESS-ISSUE","ACCESS-ISSUE",
AK1567="Projet OCM (ZTE, NOKIA, autres projets)","PLANNED WORKS",
AK1567="No root CAuse","No root cause",
AK1567="ODU HS","ACTIVE",
AK1567="IP &amp; VLAN","ACTIVE",
AK1567="Warehouse HUAWEI","SPARE-ISSUE",
AK1567="SPARE-HS","SPARE-ISSUE",
AK1567="Power Telco","ACTIVE", AK1567="no impacts","no impacts"
),"")</f>
        <v>No root cause</v>
      </c>
      <c r="AM1567" s="108" t="s">
        <v>5537</v>
      </c>
      <c r="AN1567" s="117" t="s">
        <v>3256</v>
      </c>
      <c r="AP1567" s="23" t="s">
        <v>5537</v>
      </c>
      <c r="AQ1567" s="23" t="s">
        <v>5537</v>
      </c>
      <c r="AR1567" s="7"/>
      <c r="AS1567" s="6"/>
      <c r="AT1567" s="7"/>
      <c r="AU1567" s="3" t="s">
        <v>5537</v>
      </c>
      <c r="AV1567" s="24" t="s">
        <v>5537</v>
      </c>
      <c r="AW1567" s="24" t="s">
        <v>5537</v>
      </c>
      <c r="AX1567" s="24" t="s">
        <v>5537</v>
      </c>
      <c r="AY1567" s="24" t="s">
        <v>5537</v>
      </c>
      <c r="AZ1567" s="24" t="s">
        <v>5537</v>
      </c>
      <c r="BA1567" s="24" t="s">
        <v>5537</v>
      </c>
      <c r="BB1567" s="24" t="s">
        <v>5537</v>
      </c>
      <c r="BC1567" s="24" t="s">
        <v>5537</v>
      </c>
      <c r="BD1567" s="24" t="s">
        <v>5537</v>
      </c>
      <c r="BE1567" s="24" t="s">
        <v>5537</v>
      </c>
      <c r="BF1567" s="24" t="s">
        <v>5537</v>
      </c>
      <c r="BG1567" s="24" t="s">
        <v>5537</v>
      </c>
      <c r="BH1567" s="24" t="s">
        <v>5537</v>
      </c>
      <c r="BI1567" s="9" t="s">
        <v>5537</v>
      </c>
      <c r="BJ1567" s="14"/>
      <c r="BK1567" s="14" t="s">
        <v>5537</v>
      </c>
      <c r="BL1567" s="14" t="str">
        <f>_xlfn.XLOOKUP(B1567,'[4]cell downs 18042026 17h'!$B:$B,'[4]cell downs 18042026 17h'!$B:$B,"")</f>
        <v/>
      </c>
      <c r="BM1567" s="14" t="str">
        <f>_xlfn.XLOOKUP(B1567,'[5]Cells Huawei 19042026 15h'!$B:$B,'[5]Cells Huawei 19042026 15h'!$B:$B,"")</f>
        <v/>
      </c>
      <c r="BN1567" s="9" t="str">
        <f>_xlfn.XLOOKUP(B1567,'[6]cells down 19042026 9H40'!$B:$B,'[6]cells down 19042026 9H40'!$B:$B,"")</f>
        <v/>
      </c>
      <c r="BO1567" s="9" t="s">
        <v>5537</v>
      </c>
      <c r="BP1567" s="9" t="s">
        <v>5459</v>
      </c>
    </row>
    <row r="1568" spans="1:68" s="9" customFormat="1" x14ac:dyDescent="0.35">
      <c r="A1568" s="1" t="s">
        <v>2384</v>
      </c>
      <c r="B1568" s="8" t="s">
        <v>2385</v>
      </c>
      <c r="C1568" s="3" t="str">
        <f>_xlfn.XLOOKUP(B1568,'[1]daily break down'!$D:$D,'[1]daily break down'!$E:$E,"")</f>
        <v>Yaounde</v>
      </c>
      <c r="D1568" s="1" t="s">
        <v>11</v>
      </c>
      <c r="E1568" s="1" t="s">
        <v>12</v>
      </c>
      <c r="F1568" s="3" t="s">
        <v>37</v>
      </c>
      <c r="G1568" s="1" t="s">
        <v>38</v>
      </c>
      <c r="H1568" s="41" t="str">
        <f>_xlfn.XLOOKUP(B1568,[2]CALCULATION!$B:$B,[2]CALCULATION!$H:$H,"")</f>
        <v>ZTE</v>
      </c>
      <c r="I1568" s="34">
        <v>0</v>
      </c>
      <c r="J1568" s="34">
        <v>0</v>
      </c>
      <c r="K1568" s="34">
        <v>0</v>
      </c>
      <c r="L1568" s="34">
        <v>0</v>
      </c>
      <c r="M1568" s="34">
        <v>0</v>
      </c>
      <c r="N1568" s="34">
        <v>0</v>
      </c>
      <c r="O1568" s="34">
        <v>0</v>
      </c>
      <c r="P1568" s="34">
        <v>2.3130491420613932</v>
      </c>
      <c r="Q1568" s="34">
        <v>0</v>
      </c>
      <c r="R1568" s="34">
        <v>0</v>
      </c>
      <c r="S1568" s="109">
        <v>0</v>
      </c>
      <c r="T1568" s="109">
        <f>_xlfn.XLOOKUP(B1568,'[3]Nur des jours'!$B:$B,'[3]Nur des jours'!$U:$U,"")</f>
        <v>0</v>
      </c>
      <c r="U1568" s="109">
        <v>0</v>
      </c>
      <c r="V1568" s="109">
        <v>0</v>
      </c>
      <c r="W1568" s="109">
        <v>0</v>
      </c>
      <c r="X1568" s="109">
        <v>0</v>
      </c>
      <c r="Y1568" s="109">
        <v>0</v>
      </c>
      <c r="Z1568" s="109">
        <v>0</v>
      </c>
      <c r="AA1568" s="109">
        <v>0</v>
      </c>
      <c r="AB1568" s="109">
        <v>0</v>
      </c>
      <c r="AC1568" s="109">
        <v>0</v>
      </c>
      <c r="AD1568" s="109">
        <v>0</v>
      </c>
      <c r="AE1568" s="109">
        <v>0</v>
      </c>
      <c r="AF1568" s="109">
        <v>0</v>
      </c>
      <c r="AG1568" s="57" t="str">
        <f>_xlfn.XLOOKUP(B1568,[3]CALCULATION!$B:$B,[3]CALCULATION!$M:$M,"")</f>
        <v>Operationnel</v>
      </c>
      <c r="AH1568" s="57"/>
      <c r="AI1568" s="56" t="str" cm="1">
        <f t="array" ref="AI1568">IFERROR(_xlfn.IFS(
AK1568="MPR ISSUE","PDH",
AK1568="BSS Hardware Issue","BSS",
AK1568="Sites strategiques, MLL, Pylone, etc.","ENVTECH",
AK1568="AKTIVCO DEFAUT GE &amp; POWER Cabinet","AKTIVCO",
AK1568="AKTIVCO Coupure ENEO &amp; Baisse de tension","AKTIVCO GRID ONLY",
AK1568="Coupure ENEO &amp; Baisse de tension","IHS GRID ONLY",
AK1568="Defaut GE &amp; POWER Cabinet","IHS",
AK1568="Sharing","Partners",
AK1568="Sites strategiques &amp; DataCenter","SST &amp; DC",
AK1568="Exclu","Exclu",
AK1568="SAT","SAT",
AK1568="SPARE-ISSUE","SPARE-ISSUE",
AK1568="Fiber CAmtel","TRANS_FO_CAMTEL",
AK1568="Fiber AOF","Fiber AOF",
AK1568="Projet OCM (HUAWEI)","TRAVAUX-HUAWEI",
AK1568="Projet OCM (NOKIA)","TRAVAUX-NOKIA",
AK1568="ACCESS-ISSUE","ACCESS-ISSUE",
AK1568="Projet OCM (ZTE, NOKIA, autres projets)","TRAVAUX OCM",
AK1568="No root CAuse","No root cause",
AK1568="ODU HS","PDH",
AK1568="IP &amp; VLAN","PDH",
AK1568="Warehouse HUAWEI","SPARE-ISSUE",
AK1568="SPARE-HS","SPARE-ISSUE",
AK1568="Power Telco","BSS",AK1568="no impacts","no impacts"
),"")</f>
        <v>No root cause</v>
      </c>
      <c r="AJ1568" s="56" t="str" cm="1">
        <f t="array" ref="AJ1568">IFERROR(_xlfn.IFS(
AK1568="MPR ISSUE","TX ISSUE",
AK1568="BSS Hardware Issue","RAN ISSUE",
AK1568="Sites strategiques, MLL, Pylone, etc.","ENVTECH",
AK1568="AKTIVCO DEFAUT GE &amp; POWER Cabinet","POWER ISSUE",
AK1568="AKTIVCO Coupure ENEO &amp; Baisse de tension","POWER ISSUE",
AK1568="Coupure ENEO &amp; Baisse de tension","POWER ISSUE",
AK1568="Defaut GE &amp; POWER Cabinet","POWER ISSUE",
AK1568="Sharing","POWER ISSUE",
AK1568="Sites strategiques &amp; DataCenter","POWER ISSUE",
AK1568="Exclu","Exclu",
AK1568="SAT","TX ISSUE",
AK1568="SPARE-ISSUE","SPARE-ISSUE",
AK1568="Fiber CAmtel","TX ISSUE",
AK1568="Fiber AOF","TX ISSUE",
AK1568="Projet OCM (HUAWEI)","TRAVAUX-HUAWEI",
AK1568="Projet OCM (NOKIA)","TRAVAUX -NOKIA",
AK1568="ACCESS-ISSUE","ACCESS-ISSUE",
AK1568="Projet OCM (ZTE, NOKIA, autres projets)","TRAVAUX OCM",
AK1568="No root CAuse","No root cause",
AK1568="ODU HS","TX ISSUE",
AK1568="IP &amp; VLAN","TX ISSUE",
AK1568="Warehouse HUAWEI","SPARE-ISSUE",
AK1568="SPARE-HS","SPARE-ISSUE",
AK1568="Power Telco","RAN ISSUE",AK1568="no impacts","no impacts"
),"")</f>
        <v>No root cause</v>
      </c>
      <c r="AK1568" s="81" t="s">
        <v>5620</v>
      </c>
      <c r="AL1568" s="56" t="str" cm="1">
        <f t="array" ref="AL1568">IFERROR(_xlfn.IFS(
AK1568="MPR ISSUE","ACTIVE",
AK1568="BSS Hardware Issue","ACTIVE",
AK1568="Sites strategiques, MLL, Pylone, etc.","PASSIVE",
AK1568="AKTIVCO DEFAUT GE &amp; POWER Cabinet","PASSIVE",
AK1568="AKTIVCO Coupure ENEO &amp; Baisse de tension","PASSIVE",
AK1568="Coupure ENEO &amp; Baisse de tension","PASSIVE",
AK1568="Defaut GE &amp; POWER Cabinet","PASSIVE",
AK1568="Sharing","PASSIVE",
AK1568="Sites strategiques &amp; DataCenter","PASSIVE",
AK1568="Exclu","Exclu",
AK1568="SAT","ACTIVE",
AK1568="SPARE-ISSUE","SPARE-ISSUE",
AK1568="Fiber CAmtel","ACTIVE",
AK1568="Fiber AOF","ACTIVE",
AK1568="Projet OCM (HUAWEI)","PLANNED WORKS",
AK1568="Projet OCM (NOKIA)","PLANNED WORKS",
AK1568="ACCESS-ISSUE","ACCESS-ISSUE",
AK1568="Projet OCM (ZTE, NOKIA, autres projets)","PLANNED WORKS",
AK1568="No root CAuse","No root cause",
AK1568="ODU HS","ACTIVE",
AK1568="IP &amp; VLAN","ACTIVE",
AK1568="Warehouse HUAWEI","SPARE-ISSUE",
AK1568="SPARE-HS","SPARE-ISSUE",
AK1568="Power Telco","ACTIVE", AK1568="no impacts","no impacts"
),"")</f>
        <v>No root cause</v>
      </c>
      <c r="AM1568" s="108" t="s">
        <v>5537</v>
      </c>
      <c r="AN1568" s="117" t="s">
        <v>2385</v>
      </c>
      <c r="AP1568" s="23" t="s">
        <v>5537</v>
      </c>
      <c r="AQ1568" s="23" t="s">
        <v>5537</v>
      </c>
      <c r="AR1568" s="7"/>
      <c r="AS1568" s="6"/>
      <c r="AT1568" s="7"/>
      <c r="AU1568" s="3" t="s">
        <v>5537</v>
      </c>
      <c r="AV1568" s="24" t="s">
        <v>5537</v>
      </c>
      <c r="AW1568" s="24" t="s">
        <v>5537</v>
      </c>
      <c r="AX1568" s="24" t="s">
        <v>5537</v>
      </c>
      <c r="AY1568" s="24" t="s">
        <v>5537</v>
      </c>
      <c r="AZ1568" s="24" t="s">
        <v>5537</v>
      </c>
      <c r="BA1568" s="24" t="s">
        <v>5537</v>
      </c>
      <c r="BB1568" s="24" t="s">
        <v>5537</v>
      </c>
      <c r="BC1568" s="24" t="s">
        <v>5537</v>
      </c>
      <c r="BD1568" s="24" t="s">
        <v>5537</v>
      </c>
      <c r="BE1568" s="24" t="s">
        <v>5537</v>
      </c>
      <c r="BF1568" s="24" t="s">
        <v>5537</v>
      </c>
      <c r="BG1568" s="24" t="s">
        <v>5537</v>
      </c>
      <c r="BH1568" s="24" t="s">
        <v>5537</v>
      </c>
      <c r="BI1568" s="9" t="s">
        <v>5537</v>
      </c>
      <c r="BJ1568" s="14"/>
      <c r="BK1568" s="14" t="s">
        <v>5537</v>
      </c>
      <c r="BL1568" s="14" t="str">
        <f>_xlfn.XLOOKUP(B1568,'[4]cell downs 18042026 17h'!$B:$B,'[4]cell downs 18042026 17h'!$B:$B,"")</f>
        <v/>
      </c>
      <c r="BM1568" s="14" t="str">
        <f>_xlfn.XLOOKUP(B1568,'[5]Cells Huawei 19042026 15h'!$B:$B,'[5]Cells Huawei 19042026 15h'!$B:$B,"")</f>
        <v/>
      </c>
      <c r="BN1568" s="9" t="str">
        <f>_xlfn.XLOOKUP(B1568,'[6]cells down 19042026 9H40'!$B:$B,'[6]cells down 19042026 9H40'!$B:$B,"")</f>
        <v/>
      </c>
      <c r="BO1568" s="9" t="s">
        <v>2385</v>
      </c>
      <c r="BP1568" s="9" t="s">
        <v>12</v>
      </c>
    </row>
    <row r="1569" spans="1:68" s="9" customFormat="1" x14ac:dyDescent="0.35">
      <c r="A1569" s="1" t="s">
        <v>896</v>
      </c>
      <c r="B1569" s="8" t="s">
        <v>897</v>
      </c>
      <c r="C1569" s="3" t="str">
        <f>_xlfn.XLOOKUP(B1569,'[1]daily break down'!$D:$D,'[1]daily break down'!$E:$E,"")</f>
        <v>Yaounde</v>
      </c>
      <c r="D1569" s="1" t="s">
        <v>11</v>
      </c>
      <c r="E1569" s="1" t="s">
        <v>12</v>
      </c>
      <c r="F1569" s="3" t="s">
        <v>37</v>
      </c>
      <c r="G1569" s="1" t="s">
        <v>38</v>
      </c>
      <c r="H1569" s="41" t="str">
        <f>_xlfn.XLOOKUP(B1569,[2]CALCULATION!$B:$B,[2]CALCULATION!$H:$H,"")</f>
        <v>ZTE</v>
      </c>
      <c r="I1569" s="34">
        <v>0</v>
      </c>
      <c r="J1569" s="34">
        <v>0</v>
      </c>
      <c r="K1569" s="34">
        <v>0</v>
      </c>
      <c r="L1569" s="34">
        <v>0</v>
      </c>
      <c r="M1569" s="34">
        <v>0</v>
      </c>
      <c r="N1569" s="34">
        <v>0</v>
      </c>
      <c r="O1569" s="34">
        <v>0</v>
      </c>
      <c r="P1569" s="34">
        <v>4.4780314639317673</v>
      </c>
      <c r="Q1569" s="34">
        <v>0</v>
      </c>
      <c r="R1569" s="34">
        <v>21.040041891031947</v>
      </c>
      <c r="S1569" s="109">
        <v>0</v>
      </c>
      <c r="T1569" s="109">
        <f>_xlfn.XLOOKUP(B1569,'[3]Nur des jours'!$B:$B,'[3]Nur des jours'!$U:$U,"")</f>
        <v>0</v>
      </c>
      <c r="U1569" s="109">
        <v>0</v>
      </c>
      <c r="V1569" s="109">
        <v>0</v>
      </c>
      <c r="W1569" s="109">
        <v>0</v>
      </c>
      <c r="X1569" s="109">
        <v>0</v>
      </c>
      <c r="Y1569" s="109">
        <v>0</v>
      </c>
      <c r="Z1569" s="109">
        <v>0</v>
      </c>
      <c r="AA1569" s="109">
        <v>0</v>
      </c>
      <c r="AB1569" s="109">
        <v>0</v>
      </c>
      <c r="AC1569" s="109">
        <v>0</v>
      </c>
      <c r="AD1569" s="109">
        <v>0</v>
      </c>
      <c r="AE1569" s="109">
        <v>0</v>
      </c>
      <c r="AF1569" s="109">
        <v>0</v>
      </c>
      <c r="AG1569" s="57" t="str">
        <f>_xlfn.XLOOKUP(B1569,[3]CALCULATION!$B:$B,[3]CALCULATION!$M:$M,"")</f>
        <v>Operationnel</v>
      </c>
      <c r="AH1569" s="57"/>
      <c r="AI1569" s="56" t="str" cm="1">
        <f t="array" ref="AI1569">IFERROR(_xlfn.IFS(
AK1569="MPR ISSUE","PDH",
AK1569="BSS Hardware Issue","BSS",
AK1569="Sites strategiques, MLL, Pylone, etc.","ENVTECH",
AK1569="AKTIVCO DEFAUT GE &amp; POWER Cabinet","AKTIVCO",
AK1569="AKTIVCO Coupure ENEO &amp; Baisse de tension","AKTIVCO GRID ONLY",
AK1569="Coupure ENEO &amp; Baisse de tension","IHS GRID ONLY",
AK1569="Defaut GE &amp; POWER Cabinet","IHS",
AK1569="Sharing","Partners",
AK1569="Sites strategiques &amp; DataCenter","SST &amp; DC",
AK1569="Exclu","Exclu",
AK1569="SAT","SAT",
AK1569="SPARE-ISSUE","SPARE-ISSUE",
AK1569="Fiber CAmtel","TRANS_FO_CAMTEL",
AK1569="Fiber AOF","Fiber AOF",
AK1569="Projet OCM (HUAWEI)","TRAVAUX-HUAWEI",
AK1569="Projet OCM (NOKIA)","TRAVAUX-NOKIA",
AK1569="ACCESS-ISSUE","ACCESS-ISSUE",
AK1569="Projet OCM (ZTE, NOKIA, autres projets)","TRAVAUX OCM",
AK1569="No root CAuse","No root cause",
AK1569="ODU HS","PDH",
AK1569="IP &amp; VLAN","PDH",
AK1569="Warehouse HUAWEI","SPARE-ISSUE",
AK1569="SPARE-HS","SPARE-ISSUE",
AK1569="Power Telco","BSS",AK1569="no impacts","no impacts"
),"")</f>
        <v>No root cause</v>
      </c>
      <c r="AJ1569" s="56" t="str" cm="1">
        <f t="array" ref="AJ1569">IFERROR(_xlfn.IFS(
AK1569="MPR ISSUE","TX ISSUE",
AK1569="BSS Hardware Issue","RAN ISSUE",
AK1569="Sites strategiques, MLL, Pylone, etc.","ENVTECH",
AK1569="AKTIVCO DEFAUT GE &amp; POWER Cabinet","POWER ISSUE",
AK1569="AKTIVCO Coupure ENEO &amp; Baisse de tension","POWER ISSUE",
AK1569="Coupure ENEO &amp; Baisse de tension","POWER ISSUE",
AK1569="Defaut GE &amp; POWER Cabinet","POWER ISSUE",
AK1569="Sharing","POWER ISSUE",
AK1569="Sites strategiques &amp; DataCenter","POWER ISSUE",
AK1569="Exclu","Exclu",
AK1569="SAT","TX ISSUE",
AK1569="SPARE-ISSUE","SPARE-ISSUE",
AK1569="Fiber CAmtel","TX ISSUE",
AK1569="Fiber AOF","TX ISSUE",
AK1569="Projet OCM (HUAWEI)","TRAVAUX-HUAWEI",
AK1569="Projet OCM (NOKIA)","TRAVAUX -NOKIA",
AK1569="ACCESS-ISSUE","ACCESS-ISSUE",
AK1569="Projet OCM (ZTE, NOKIA, autres projets)","TRAVAUX OCM",
AK1569="No root CAuse","No root cause",
AK1569="ODU HS","TX ISSUE",
AK1569="IP &amp; VLAN","TX ISSUE",
AK1569="Warehouse HUAWEI","SPARE-ISSUE",
AK1569="SPARE-HS","SPARE-ISSUE",
AK1569="Power Telco","RAN ISSUE",AK1569="no impacts","no impacts"
),"")</f>
        <v>No root cause</v>
      </c>
      <c r="AK1569" s="81" t="s">
        <v>5620</v>
      </c>
      <c r="AL1569" s="56" t="str" cm="1">
        <f t="array" ref="AL1569">IFERROR(_xlfn.IFS(
AK1569="MPR ISSUE","ACTIVE",
AK1569="BSS Hardware Issue","ACTIVE",
AK1569="Sites strategiques, MLL, Pylone, etc.","PASSIVE",
AK1569="AKTIVCO DEFAUT GE &amp; POWER Cabinet","PASSIVE",
AK1569="AKTIVCO Coupure ENEO &amp; Baisse de tension","PASSIVE",
AK1569="Coupure ENEO &amp; Baisse de tension","PASSIVE",
AK1569="Defaut GE &amp; POWER Cabinet","PASSIVE",
AK1569="Sharing","PASSIVE",
AK1569="Sites strategiques &amp; DataCenter","PASSIVE",
AK1569="Exclu","Exclu",
AK1569="SAT","ACTIVE",
AK1569="SPARE-ISSUE","SPARE-ISSUE",
AK1569="Fiber CAmtel","ACTIVE",
AK1569="Fiber AOF","ACTIVE",
AK1569="Projet OCM (HUAWEI)","PLANNED WORKS",
AK1569="Projet OCM (NOKIA)","PLANNED WORKS",
AK1569="ACCESS-ISSUE","ACCESS-ISSUE",
AK1569="Projet OCM (ZTE, NOKIA, autres projets)","PLANNED WORKS",
AK1569="No root CAuse","No root cause",
AK1569="ODU HS","ACTIVE",
AK1569="IP &amp; VLAN","ACTIVE",
AK1569="Warehouse HUAWEI","SPARE-ISSUE",
AK1569="SPARE-HS","SPARE-ISSUE",
AK1569="Power Telco","ACTIVE", AK1569="no impacts","no impacts"
),"")</f>
        <v>No root cause</v>
      </c>
      <c r="AM1569" s="108" t="s">
        <v>5537</v>
      </c>
      <c r="AN1569" s="117" t="s">
        <v>897</v>
      </c>
      <c r="AP1569" s="23" t="s">
        <v>5537</v>
      </c>
      <c r="AQ1569" s="23" t="s">
        <v>5537</v>
      </c>
      <c r="AR1569" s="7"/>
      <c r="AS1569" s="6"/>
      <c r="AT1569" s="7"/>
      <c r="AU1569" s="3" t="s">
        <v>5537</v>
      </c>
      <c r="AV1569" s="24" t="s">
        <v>5537</v>
      </c>
      <c r="AW1569" s="24" t="s">
        <v>5537</v>
      </c>
      <c r="AX1569" s="24" t="s">
        <v>5537</v>
      </c>
      <c r="AY1569" s="24" t="s">
        <v>5537</v>
      </c>
      <c r="AZ1569" s="24" t="s">
        <v>5537</v>
      </c>
      <c r="BA1569" s="24" t="s">
        <v>5537</v>
      </c>
      <c r="BB1569" s="24" t="s">
        <v>5537</v>
      </c>
      <c r="BC1569" s="24" t="s">
        <v>5537</v>
      </c>
      <c r="BD1569" s="24" t="s">
        <v>5537</v>
      </c>
      <c r="BE1569" s="24" t="s">
        <v>5537</v>
      </c>
      <c r="BF1569" s="24" t="s">
        <v>5537</v>
      </c>
      <c r="BG1569" s="24" t="s">
        <v>5537</v>
      </c>
      <c r="BH1569" s="24" t="s">
        <v>5537</v>
      </c>
      <c r="BI1569" s="9" t="s">
        <v>5537</v>
      </c>
      <c r="BJ1569" s="14"/>
      <c r="BK1569" s="14" t="s">
        <v>5537</v>
      </c>
      <c r="BL1569" s="14" t="str">
        <f>_xlfn.XLOOKUP(B1569,'[4]cell downs 18042026 17h'!$B:$B,'[4]cell downs 18042026 17h'!$B:$B,"")</f>
        <v/>
      </c>
      <c r="BM1569" s="14" t="str">
        <f>_xlfn.XLOOKUP(B1569,'[5]Cells Huawei 19042026 15h'!$B:$B,'[5]Cells Huawei 19042026 15h'!$B:$B,"")</f>
        <v/>
      </c>
      <c r="BN1569" s="9" t="str">
        <f>_xlfn.XLOOKUP(B1569,'[6]cells down 19042026 9H40'!$B:$B,'[6]cells down 19042026 9H40'!$B:$B,"")</f>
        <v/>
      </c>
      <c r="BO1569" s="9" t="s">
        <v>897</v>
      </c>
      <c r="BP1569" s="9" t="s">
        <v>12</v>
      </c>
    </row>
    <row r="1570" spans="1:68" s="9" customFormat="1" x14ac:dyDescent="0.35">
      <c r="A1570" s="1" t="s">
        <v>1968</v>
      </c>
      <c r="B1570" s="8" t="s">
        <v>1969</v>
      </c>
      <c r="C1570" s="3" t="str">
        <f>_xlfn.XLOOKUP(B1570,'[1]daily break down'!$D:$D,'[1]daily break down'!$E:$E,"")</f>
        <v>Yaounde</v>
      </c>
      <c r="D1570" s="1" t="s">
        <v>11</v>
      </c>
      <c r="E1570" s="1" t="s">
        <v>302</v>
      </c>
      <c r="F1570" s="3" t="s">
        <v>37</v>
      </c>
      <c r="G1570" s="1" t="s">
        <v>38</v>
      </c>
      <c r="H1570" s="41" t="str">
        <f>_xlfn.XLOOKUP(B1570,[2]CALCULATION!$B:$B,[2]CALCULATION!$H:$H,"")</f>
        <v>ZTE</v>
      </c>
      <c r="I1570" s="34">
        <v>0</v>
      </c>
      <c r="J1570" s="34">
        <v>0</v>
      </c>
      <c r="K1570" s="34">
        <v>0</v>
      </c>
      <c r="L1570" s="34">
        <v>0</v>
      </c>
      <c r="M1570" s="34">
        <v>0</v>
      </c>
      <c r="N1570" s="34">
        <v>0</v>
      </c>
      <c r="O1570" s="34">
        <v>0</v>
      </c>
      <c r="P1570" s="34">
        <v>0</v>
      </c>
      <c r="Q1570" s="34">
        <v>0</v>
      </c>
      <c r="R1570" s="34">
        <v>0</v>
      </c>
      <c r="S1570" s="109">
        <v>0</v>
      </c>
      <c r="T1570" s="109">
        <f>_xlfn.XLOOKUP(B1570,'[3]Nur des jours'!$B:$B,'[3]Nur des jours'!$U:$U,"")</f>
        <v>0</v>
      </c>
      <c r="U1570" s="109">
        <v>16.184085117554567</v>
      </c>
      <c r="V1570" s="109">
        <v>0</v>
      </c>
      <c r="W1570" s="109">
        <v>0</v>
      </c>
      <c r="X1570" s="109">
        <v>0</v>
      </c>
      <c r="Y1570" s="109">
        <v>0</v>
      </c>
      <c r="Z1570" s="109">
        <v>0</v>
      </c>
      <c r="AA1570" s="109">
        <v>0</v>
      </c>
      <c r="AB1570" s="109">
        <v>0</v>
      </c>
      <c r="AC1570" s="109">
        <v>0</v>
      </c>
      <c r="AD1570" s="109">
        <v>0</v>
      </c>
      <c r="AE1570" s="109">
        <v>0</v>
      </c>
      <c r="AF1570" s="109">
        <v>0</v>
      </c>
      <c r="AG1570" s="57" t="str">
        <f>_xlfn.XLOOKUP(B1570,[3]CALCULATION!$B:$B,[3]CALCULATION!$M:$M,"")</f>
        <v>Operationnel</v>
      </c>
      <c r="AH1570" s="57"/>
      <c r="AI1570" s="56" t="str" cm="1">
        <f t="array" ref="AI1570">IFERROR(_xlfn.IFS(
AK1570="MPR ISSUE","PDH",
AK1570="BSS Hardware Issue","BSS",
AK1570="Sites strategiques, MLL, Pylone, etc.","ENVTECH",
AK1570="AKTIVCO DEFAUT GE &amp; POWER Cabinet","AKTIVCO",
AK1570="AKTIVCO Coupure ENEO &amp; Baisse de tension","AKTIVCO GRID ONLY",
AK1570="Coupure ENEO &amp; Baisse de tension","IHS GRID ONLY",
AK1570="Defaut GE &amp; POWER Cabinet","IHS",
AK1570="Sharing","Partners",
AK1570="Sites strategiques &amp; DataCenter","SST &amp; DC",
AK1570="Exclu","Exclu",
AK1570="SAT","SAT",
AK1570="SPARE-ISSUE","SPARE-ISSUE",
AK1570="Fiber CAmtel","TRANS_FO_CAMTEL",
AK1570="Fiber AOF","Fiber AOF",
AK1570="Projet OCM (HUAWEI)","TRAVAUX-HUAWEI",
AK1570="Projet OCM (NOKIA)","TRAVAUX-NOKIA",
AK1570="ACCESS-ISSUE","ACCESS-ISSUE",
AK1570="Projet OCM (ZTE, NOKIA, autres projets)","TRAVAUX OCM",
AK1570="No root CAuse","No root cause",
AK1570="ODU HS","PDH",
AK1570="IP &amp; VLAN","PDH",
AK1570="Warehouse HUAWEI","SPARE-ISSUE",
AK1570="SPARE-HS","SPARE-ISSUE",
AK1570="Power Telco","BSS",AK1570="no impacts","no impacts"
),"")</f>
        <v>No root cause</v>
      </c>
      <c r="AJ1570" s="56" t="str" cm="1">
        <f t="array" ref="AJ1570">IFERROR(_xlfn.IFS(
AK1570="MPR ISSUE","TX ISSUE",
AK1570="BSS Hardware Issue","RAN ISSUE",
AK1570="Sites strategiques, MLL, Pylone, etc.","ENVTECH",
AK1570="AKTIVCO DEFAUT GE &amp; POWER Cabinet","POWER ISSUE",
AK1570="AKTIVCO Coupure ENEO &amp; Baisse de tension","POWER ISSUE",
AK1570="Coupure ENEO &amp; Baisse de tension","POWER ISSUE",
AK1570="Defaut GE &amp; POWER Cabinet","POWER ISSUE",
AK1570="Sharing","POWER ISSUE",
AK1570="Sites strategiques &amp; DataCenter","POWER ISSUE",
AK1570="Exclu","Exclu",
AK1570="SAT","TX ISSUE",
AK1570="SPARE-ISSUE","SPARE-ISSUE",
AK1570="Fiber CAmtel","TX ISSUE",
AK1570="Fiber AOF","TX ISSUE",
AK1570="Projet OCM (HUAWEI)","TRAVAUX-HUAWEI",
AK1570="Projet OCM (NOKIA)","TRAVAUX -NOKIA",
AK1570="ACCESS-ISSUE","ACCESS-ISSUE",
AK1570="Projet OCM (ZTE, NOKIA, autres projets)","TRAVAUX OCM",
AK1570="No root CAuse","No root cause",
AK1570="ODU HS","TX ISSUE",
AK1570="IP &amp; VLAN","TX ISSUE",
AK1570="Warehouse HUAWEI","SPARE-ISSUE",
AK1570="SPARE-HS","SPARE-ISSUE",
AK1570="Power Telco","RAN ISSUE",AK1570="no impacts","no impacts"
),"")</f>
        <v>No root cause</v>
      </c>
      <c r="AK1570" s="81" t="s">
        <v>5620</v>
      </c>
      <c r="AL1570" s="56" t="str" cm="1">
        <f t="array" ref="AL1570">IFERROR(_xlfn.IFS(
AK1570="MPR ISSUE","ACTIVE",
AK1570="BSS Hardware Issue","ACTIVE",
AK1570="Sites strategiques, MLL, Pylone, etc.","PASSIVE",
AK1570="AKTIVCO DEFAUT GE &amp; POWER Cabinet","PASSIVE",
AK1570="AKTIVCO Coupure ENEO &amp; Baisse de tension","PASSIVE",
AK1570="Coupure ENEO &amp; Baisse de tension","PASSIVE",
AK1570="Defaut GE &amp; POWER Cabinet","PASSIVE",
AK1570="Sharing","PASSIVE",
AK1570="Sites strategiques &amp; DataCenter","PASSIVE",
AK1570="Exclu","Exclu",
AK1570="SAT","ACTIVE",
AK1570="SPARE-ISSUE","SPARE-ISSUE",
AK1570="Fiber CAmtel","ACTIVE",
AK1570="Fiber AOF","ACTIVE",
AK1570="Projet OCM (HUAWEI)","PLANNED WORKS",
AK1570="Projet OCM (NOKIA)","PLANNED WORKS",
AK1570="ACCESS-ISSUE","ACCESS-ISSUE",
AK1570="Projet OCM (ZTE, NOKIA, autres projets)","PLANNED WORKS",
AK1570="No root CAuse","No root cause",
AK1570="ODU HS","ACTIVE",
AK1570="IP &amp; VLAN","ACTIVE",
AK1570="Warehouse HUAWEI","SPARE-ISSUE",
AK1570="SPARE-HS","SPARE-ISSUE",
AK1570="Power Telco","ACTIVE", AK1570="no impacts","no impacts"
),"")</f>
        <v>No root cause</v>
      </c>
      <c r="AM1570" s="108" t="s">
        <v>5537</v>
      </c>
      <c r="AN1570" s="117" t="s">
        <v>1969</v>
      </c>
      <c r="AP1570" s="23" t="s">
        <v>5537</v>
      </c>
      <c r="AQ1570" s="23" t="s">
        <v>5537</v>
      </c>
      <c r="AR1570" s="7"/>
      <c r="AS1570" s="6"/>
      <c r="AT1570" s="7"/>
      <c r="AU1570" s="3" t="s">
        <v>5537</v>
      </c>
      <c r="AV1570" s="24" t="s">
        <v>5537</v>
      </c>
      <c r="AW1570" s="24" t="s">
        <v>5537</v>
      </c>
      <c r="AX1570" s="24" t="s">
        <v>5537</v>
      </c>
      <c r="AY1570" s="24" t="s">
        <v>5537</v>
      </c>
      <c r="AZ1570" s="24" t="s">
        <v>5537</v>
      </c>
      <c r="BA1570" s="24" t="s">
        <v>5537</v>
      </c>
      <c r="BB1570" s="24" t="s">
        <v>5537</v>
      </c>
      <c r="BC1570" s="24" t="s">
        <v>5537</v>
      </c>
      <c r="BD1570" s="24" t="s">
        <v>5537</v>
      </c>
      <c r="BE1570" s="24" t="s">
        <v>5537</v>
      </c>
      <c r="BF1570" s="24" t="s">
        <v>5537</v>
      </c>
      <c r="BG1570" s="24" t="s">
        <v>5537</v>
      </c>
      <c r="BH1570" s="24" t="s">
        <v>5537</v>
      </c>
      <c r="BI1570" s="9" t="s">
        <v>5537</v>
      </c>
      <c r="BJ1570" s="14"/>
      <c r="BK1570" s="14" t="s">
        <v>5537</v>
      </c>
      <c r="BL1570" s="14" t="str">
        <f>_xlfn.XLOOKUP(B1570,'[4]cell downs 18042026 17h'!$B:$B,'[4]cell downs 18042026 17h'!$B:$B,"")</f>
        <v/>
      </c>
      <c r="BM1570" s="14" t="str">
        <f>_xlfn.XLOOKUP(B1570,'[5]Cells Huawei 19042026 15h'!$B:$B,'[5]Cells Huawei 19042026 15h'!$B:$B,"")</f>
        <v/>
      </c>
      <c r="BN1570" s="9" t="str">
        <f>_xlfn.XLOOKUP(B1570,'[6]cells down 19042026 9H40'!$B:$B,'[6]cells down 19042026 9H40'!$B:$B,"")</f>
        <v/>
      </c>
      <c r="BO1570" s="9" t="s">
        <v>1969</v>
      </c>
      <c r="BP1570" s="9" t="s">
        <v>5459</v>
      </c>
    </row>
    <row r="1571" spans="1:68" s="9" customFormat="1" x14ac:dyDescent="0.35">
      <c r="A1571" s="1" t="s">
        <v>43</v>
      </c>
      <c r="B1571" s="8" t="s">
        <v>44</v>
      </c>
      <c r="C1571" s="3" t="str">
        <f>_xlfn.XLOOKUP(B1571,'[1]daily break down'!$D:$D,'[1]daily break down'!$E:$E,"")</f>
        <v>Yaounde</v>
      </c>
      <c r="D1571" s="1" t="s">
        <v>11</v>
      </c>
      <c r="E1571" s="1" t="s">
        <v>12</v>
      </c>
      <c r="F1571" s="3" t="s">
        <v>37</v>
      </c>
      <c r="G1571" s="1" t="s">
        <v>38</v>
      </c>
      <c r="H1571" s="41" t="str">
        <f>_xlfn.XLOOKUP(B1571,[2]CALCULATION!$B:$B,[2]CALCULATION!$H:$H,"")</f>
        <v>ZTE</v>
      </c>
      <c r="I1571" s="34">
        <v>0</v>
      </c>
      <c r="J1571" s="34">
        <v>0</v>
      </c>
      <c r="K1571" s="34">
        <v>0</v>
      </c>
      <c r="L1571" s="34">
        <v>0</v>
      </c>
      <c r="M1571" s="34">
        <v>0</v>
      </c>
      <c r="N1571" s="34">
        <v>0</v>
      </c>
      <c r="O1571" s="34">
        <v>0</v>
      </c>
      <c r="P1571" s="34">
        <v>0</v>
      </c>
      <c r="Q1571" s="34">
        <v>0</v>
      </c>
      <c r="R1571" s="34">
        <v>0</v>
      </c>
      <c r="S1571" s="109">
        <v>0</v>
      </c>
      <c r="T1571" s="109">
        <f>_xlfn.XLOOKUP(B1571,'[3]Nur des jours'!$B:$B,'[3]Nur des jours'!$U:$U,"")</f>
        <v>0</v>
      </c>
      <c r="U1571" s="109">
        <v>0</v>
      </c>
      <c r="V1571" s="109">
        <v>0</v>
      </c>
      <c r="W1571" s="109">
        <v>0</v>
      </c>
      <c r="X1571" s="109">
        <v>0</v>
      </c>
      <c r="Y1571" s="109">
        <v>0</v>
      </c>
      <c r="Z1571" s="109">
        <v>0</v>
      </c>
      <c r="AA1571" s="109">
        <v>0</v>
      </c>
      <c r="AB1571" s="109">
        <v>0</v>
      </c>
      <c r="AC1571" s="109">
        <v>0</v>
      </c>
      <c r="AD1571" s="109">
        <v>0</v>
      </c>
      <c r="AE1571" s="109">
        <v>0</v>
      </c>
      <c r="AF1571" s="109">
        <v>0</v>
      </c>
      <c r="AG1571" s="57" t="str">
        <f>_xlfn.XLOOKUP(B1571,[3]CALCULATION!$B:$B,[3]CALCULATION!$M:$M,"")</f>
        <v>Operationnel</v>
      </c>
      <c r="AH1571" s="57"/>
      <c r="AI1571" s="56" t="str" cm="1">
        <f t="array" ref="AI1571">IFERROR(_xlfn.IFS(
AK1571="MPR ISSUE","PDH",
AK1571="BSS Hardware Issue","BSS",
AK1571="Sites strategiques, MLL, Pylone, etc.","ENVTECH",
AK1571="AKTIVCO DEFAUT GE &amp; POWER Cabinet","AKTIVCO",
AK1571="AKTIVCO Coupure ENEO &amp; Baisse de tension","AKTIVCO GRID ONLY",
AK1571="Coupure ENEO &amp; Baisse de tension","IHS GRID ONLY",
AK1571="Defaut GE &amp; POWER Cabinet","IHS",
AK1571="Sharing","Partners",
AK1571="Sites strategiques &amp; DataCenter","SST &amp; DC",
AK1571="Exclu","Exclu",
AK1571="SAT","SAT",
AK1571="SPARE-ISSUE","SPARE-ISSUE",
AK1571="Fiber CAmtel","TRANS_FO_CAMTEL",
AK1571="Fiber AOF","Fiber AOF",
AK1571="Projet OCM (HUAWEI)","TRAVAUX-HUAWEI",
AK1571="Projet OCM (NOKIA)","TRAVAUX-NOKIA",
AK1571="ACCESS-ISSUE","ACCESS-ISSUE",
AK1571="Projet OCM (ZTE, NOKIA, autres projets)","TRAVAUX OCM",
AK1571="No root CAuse","No root cause",
AK1571="ODU HS","PDH",
AK1571="IP &amp; VLAN","PDH",
AK1571="Warehouse HUAWEI","SPARE-ISSUE",
AK1571="SPARE-HS","SPARE-ISSUE",
AK1571="Power Telco","BSS",AK1571="no impacts","no impacts"
),"")</f>
        <v>No root cause</v>
      </c>
      <c r="AJ1571" s="56" t="str" cm="1">
        <f t="array" ref="AJ1571">IFERROR(_xlfn.IFS(
AK1571="MPR ISSUE","TX ISSUE",
AK1571="BSS Hardware Issue","RAN ISSUE",
AK1571="Sites strategiques, MLL, Pylone, etc.","ENVTECH",
AK1571="AKTIVCO DEFAUT GE &amp; POWER Cabinet","POWER ISSUE",
AK1571="AKTIVCO Coupure ENEO &amp; Baisse de tension","POWER ISSUE",
AK1571="Coupure ENEO &amp; Baisse de tension","POWER ISSUE",
AK1571="Defaut GE &amp; POWER Cabinet","POWER ISSUE",
AK1571="Sharing","POWER ISSUE",
AK1571="Sites strategiques &amp; DataCenter","POWER ISSUE",
AK1571="Exclu","Exclu",
AK1571="SAT","TX ISSUE",
AK1571="SPARE-ISSUE","SPARE-ISSUE",
AK1571="Fiber CAmtel","TX ISSUE",
AK1571="Fiber AOF","TX ISSUE",
AK1571="Projet OCM (HUAWEI)","TRAVAUX-HUAWEI",
AK1571="Projet OCM (NOKIA)","TRAVAUX -NOKIA",
AK1571="ACCESS-ISSUE","ACCESS-ISSUE",
AK1571="Projet OCM (ZTE, NOKIA, autres projets)","TRAVAUX OCM",
AK1571="No root CAuse","No root cause",
AK1571="ODU HS","TX ISSUE",
AK1571="IP &amp; VLAN","TX ISSUE",
AK1571="Warehouse HUAWEI","SPARE-ISSUE",
AK1571="SPARE-HS","SPARE-ISSUE",
AK1571="Power Telco","RAN ISSUE",AK1571="no impacts","no impacts"
),"")</f>
        <v>No root cause</v>
      </c>
      <c r="AK1571" s="81" t="s">
        <v>5620</v>
      </c>
      <c r="AL1571" s="56" t="str" cm="1">
        <f t="array" ref="AL1571">IFERROR(_xlfn.IFS(
AK1571="MPR ISSUE","ACTIVE",
AK1571="BSS Hardware Issue","ACTIVE",
AK1571="Sites strategiques, MLL, Pylone, etc.","PASSIVE",
AK1571="AKTIVCO DEFAUT GE &amp; POWER Cabinet","PASSIVE",
AK1571="AKTIVCO Coupure ENEO &amp; Baisse de tension","PASSIVE",
AK1571="Coupure ENEO &amp; Baisse de tension","PASSIVE",
AK1571="Defaut GE &amp; POWER Cabinet","PASSIVE",
AK1571="Sharing","PASSIVE",
AK1571="Sites strategiques &amp; DataCenter","PASSIVE",
AK1571="Exclu","Exclu",
AK1571="SAT","ACTIVE",
AK1571="SPARE-ISSUE","SPARE-ISSUE",
AK1571="Fiber CAmtel","ACTIVE",
AK1571="Fiber AOF","ACTIVE",
AK1571="Projet OCM (HUAWEI)","PLANNED WORKS",
AK1571="Projet OCM (NOKIA)","PLANNED WORKS",
AK1571="ACCESS-ISSUE","ACCESS-ISSUE",
AK1571="Projet OCM (ZTE, NOKIA, autres projets)","PLANNED WORKS",
AK1571="No root CAuse","No root cause",
AK1571="ODU HS","ACTIVE",
AK1571="IP &amp; VLAN","ACTIVE",
AK1571="Warehouse HUAWEI","SPARE-ISSUE",
AK1571="SPARE-HS","SPARE-ISSUE",
AK1571="Power Telco","ACTIVE", AK1571="no impacts","no impacts"
),"")</f>
        <v>No root cause</v>
      </c>
      <c r="AM1571" s="108" t="s">
        <v>5537</v>
      </c>
      <c r="AN1571" s="117" t="s">
        <v>44</v>
      </c>
      <c r="AP1571" s="23" t="s">
        <v>5537</v>
      </c>
      <c r="AQ1571" s="23" t="s">
        <v>5537</v>
      </c>
      <c r="AR1571" s="7"/>
      <c r="AS1571" s="6"/>
      <c r="AT1571" s="7"/>
      <c r="AU1571" s="3" t="s">
        <v>5537</v>
      </c>
      <c r="AV1571" s="24" t="s">
        <v>5537</v>
      </c>
      <c r="AW1571" s="24" t="s">
        <v>5537</v>
      </c>
      <c r="AX1571" s="24" t="s">
        <v>5537</v>
      </c>
      <c r="AY1571" s="24" t="s">
        <v>5537</v>
      </c>
      <c r="AZ1571" s="24" t="s">
        <v>5537</v>
      </c>
      <c r="BA1571" s="24" t="s">
        <v>5537</v>
      </c>
      <c r="BB1571" s="24" t="s">
        <v>5537</v>
      </c>
      <c r="BC1571" s="24" t="s">
        <v>5537</v>
      </c>
      <c r="BD1571" s="24" t="s">
        <v>5537</v>
      </c>
      <c r="BE1571" s="24" t="s">
        <v>5537</v>
      </c>
      <c r="BF1571" s="24" t="s">
        <v>5537</v>
      </c>
      <c r="BG1571" s="24" t="s">
        <v>5537</v>
      </c>
      <c r="BH1571" s="24" t="s">
        <v>5537</v>
      </c>
      <c r="BI1571" s="9" t="s">
        <v>5537</v>
      </c>
      <c r="BJ1571" s="14"/>
      <c r="BK1571" s="14" t="s">
        <v>5537</v>
      </c>
      <c r="BL1571" s="14" t="str">
        <f>_xlfn.XLOOKUP(B1571,'[4]cell downs 18042026 17h'!$B:$B,'[4]cell downs 18042026 17h'!$B:$B,"")</f>
        <v/>
      </c>
      <c r="BM1571" s="14" t="str">
        <f>_xlfn.XLOOKUP(B1571,'[5]Cells Huawei 19042026 15h'!$B:$B,'[5]Cells Huawei 19042026 15h'!$B:$B,"")</f>
        <v/>
      </c>
      <c r="BN1571" s="9" t="str">
        <f>_xlfn.XLOOKUP(B1571,'[6]cells down 19042026 9H40'!$B:$B,'[6]cells down 19042026 9H40'!$B:$B,"")</f>
        <v/>
      </c>
      <c r="BO1571" s="9" t="s">
        <v>44</v>
      </c>
      <c r="BP1571" s="9" t="s">
        <v>5537</v>
      </c>
    </row>
    <row r="1572" spans="1:68" s="9" customFormat="1" x14ac:dyDescent="0.35">
      <c r="A1572" s="1" t="s">
        <v>4560</v>
      </c>
      <c r="B1572" s="8" t="s">
        <v>4561</v>
      </c>
      <c r="C1572" s="3" t="str">
        <f>_xlfn.XLOOKUP(B1572,'[1]daily break down'!$D:$D,'[1]daily break down'!$E:$E,"")</f>
        <v>Yaounde</v>
      </c>
      <c r="D1572" s="1" t="s">
        <v>11</v>
      </c>
      <c r="E1572" s="1" t="s">
        <v>12</v>
      </c>
      <c r="F1572" s="3" t="s">
        <v>37</v>
      </c>
      <c r="G1572" s="1" t="s">
        <v>38</v>
      </c>
      <c r="H1572" s="41" t="str">
        <f>_xlfn.XLOOKUP(B1572,[2]CALCULATION!$B:$B,[2]CALCULATION!$H:$H,"")</f>
        <v>ZTE</v>
      </c>
      <c r="I1572" s="34">
        <v>0</v>
      </c>
      <c r="J1572" s="34">
        <v>0</v>
      </c>
      <c r="K1572" s="34">
        <v>0</v>
      </c>
      <c r="L1572" s="34">
        <v>1.7728067847491338E-2</v>
      </c>
      <c r="M1572" s="34">
        <v>0</v>
      </c>
      <c r="N1572" s="34">
        <v>0</v>
      </c>
      <c r="O1572" s="34">
        <v>1.8976523329709189E-2</v>
      </c>
      <c r="P1572" s="34">
        <v>0</v>
      </c>
      <c r="Q1572" s="34">
        <v>0</v>
      </c>
      <c r="R1572" s="34">
        <v>7.8339868106028838</v>
      </c>
      <c r="S1572" s="109">
        <v>0</v>
      </c>
      <c r="T1572" s="109">
        <f>_xlfn.XLOOKUP(B1572,'[3]Nur des jours'!$B:$B,'[3]Nur des jours'!$U:$U,"")</f>
        <v>0</v>
      </c>
      <c r="U1572" s="109">
        <v>0</v>
      </c>
      <c r="V1572" s="109">
        <v>0</v>
      </c>
      <c r="W1572" s="109">
        <v>0</v>
      </c>
      <c r="X1572" s="109">
        <v>0</v>
      </c>
      <c r="Y1572" s="109">
        <v>0</v>
      </c>
      <c r="Z1572" s="109">
        <v>0</v>
      </c>
      <c r="AA1572" s="109">
        <v>0</v>
      </c>
      <c r="AB1572" s="109">
        <v>0</v>
      </c>
      <c r="AC1572" s="109">
        <v>0</v>
      </c>
      <c r="AD1572" s="109">
        <v>0</v>
      </c>
      <c r="AE1572" s="109">
        <v>0</v>
      </c>
      <c r="AF1572" s="109">
        <v>0</v>
      </c>
      <c r="AG1572" s="57" t="str">
        <f>_xlfn.XLOOKUP(B1572,[3]CALCULATION!$B:$B,[3]CALCULATION!$M:$M,"")</f>
        <v>Operationnel</v>
      </c>
      <c r="AH1572" s="57"/>
      <c r="AI1572" s="56" t="str" cm="1">
        <f t="array" ref="AI1572">IFERROR(_xlfn.IFS(
AK1572="MPR ISSUE","PDH",
AK1572="BSS Hardware Issue","BSS",
AK1572="Sites strategiques, MLL, Pylone, etc.","ENVTECH",
AK1572="AKTIVCO DEFAUT GE &amp; POWER Cabinet","AKTIVCO",
AK1572="AKTIVCO Coupure ENEO &amp; Baisse de tension","AKTIVCO GRID ONLY",
AK1572="Coupure ENEO &amp; Baisse de tension","IHS GRID ONLY",
AK1572="Defaut GE &amp; POWER Cabinet","IHS",
AK1572="Sharing","Partners",
AK1572="Sites strategiques &amp; DataCenter","SST &amp; DC",
AK1572="Exclu","Exclu",
AK1572="SAT","SAT",
AK1572="SPARE-ISSUE","SPARE-ISSUE",
AK1572="Fiber CAmtel","TRANS_FO_CAMTEL",
AK1572="Fiber AOF","Fiber AOF",
AK1572="Projet OCM (HUAWEI)","TRAVAUX-HUAWEI",
AK1572="Projet OCM (NOKIA)","TRAVAUX-NOKIA",
AK1572="ACCESS-ISSUE","ACCESS-ISSUE",
AK1572="Projet OCM (ZTE, NOKIA, autres projets)","TRAVAUX OCM",
AK1572="No root CAuse","No root cause",
AK1572="ODU HS","PDH",
AK1572="IP &amp; VLAN","PDH",
AK1572="Warehouse HUAWEI","SPARE-ISSUE",
AK1572="SPARE-HS","SPARE-ISSUE",
AK1572="Power Telco","BSS",AK1572="no impacts","no impacts"
),"")</f>
        <v>No root cause</v>
      </c>
      <c r="AJ1572" s="56" t="str" cm="1">
        <f t="array" ref="AJ1572">IFERROR(_xlfn.IFS(
AK1572="MPR ISSUE","TX ISSUE",
AK1572="BSS Hardware Issue","RAN ISSUE",
AK1572="Sites strategiques, MLL, Pylone, etc.","ENVTECH",
AK1572="AKTIVCO DEFAUT GE &amp; POWER Cabinet","POWER ISSUE",
AK1572="AKTIVCO Coupure ENEO &amp; Baisse de tension","POWER ISSUE",
AK1572="Coupure ENEO &amp; Baisse de tension","POWER ISSUE",
AK1572="Defaut GE &amp; POWER Cabinet","POWER ISSUE",
AK1572="Sharing","POWER ISSUE",
AK1572="Sites strategiques &amp; DataCenter","POWER ISSUE",
AK1572="Exclu","Exclu",
AK1572="SAT","TX ISSUE",
AK1572="SPARE-ISSUE","SPARE-ISSUE",
AK1572="Fiber CAmtel","TX ISSUE",
AK1572="Fiber AOF","TX ISSUE",
AK1572="Projet OCM (HUAWEI)","TRAVAUX-HUAWEI",
AK1572="Projet OCM (NOKIA)","TRAVAUX -NOKIA",
AK1572="ACCESS-ISSUE","ACCESS-ISSUE",
AK1572="Projet OCM (ZTE, NOKIA, autres projets)","TRAVAUX OCM",
AK1572="No root CAuse","No root cause",
AK1572="ODU HS","TX ISSUE",
AK1572="IP &amp; VLAN","TX ISSUE",
AK1572="Warehouse HUAWEI","SPARE-ISSUE",
AK1572="SPARE-HS","SPARE-ISSUE",
AK1572="Power Telco","RAN ISSUE",AK1572="no impacts","no impacts"
),"")</f>
        <v>No root cause</v>
      </c>
      <c r="AK1572" s="81" t="s">
        <v>5620</v>
      </c>
      <c r="AL1572" s="56" t="str" cm="1">
        <f t="array" ref="AL1572">IFERROR(_xlfn.IFS(
AK1572="MPR ISSUE","ACTIVE",
AK1572="BSS Hardware Issue","ACTIVE",
AK1572="Sites strategiques, MLL, Pylone, etc.","PASSIVE",
AK1572="AKTIVCO DEFAUT GE &amp; POWER Cabinet","PASSIVE",
AK1572="AKTIVCO Coupure ENEO &amp; Baisse de tension","PASSIVE",
AK1572="Coupure ENEO &amp; Baisse de tension","PASSIVE",
AK1572="Defaut GE &amp; POWER Cabinet","PASSIVE",
AK1572="Sharing","PASSIVE",
AK1572="Sites strategiques &amp; DataCenter","PASSIVE",
AK1572="Exclu","Exclu",
AK1572="SAT","ACTIVE",
AK1572="SPARE-ISSUE","SPARE-ISSUE",
AK1572="Fiber CAmtel","ACTIVE",
AK1572="Fiber AOF","ACTIVE",
AK1572="Projet OCM (HUAWEI)","PLANNED WORKS",
AK1572="Projet OCM (NOKIA)","PLANNED WORKS",
AK1572="ACCESS-ISSUE","ACCESS-ISSUE",
AK1572="Projet OCM (ZTE, NOKIA, autres projets)","PLANNED WORKS",
AK1572="No root CAuse","No root cause",
AK1572="ODU HS","ACTIVE",
AK1572="IP &amp; VLAN","ACTIVE",
AK1572="Warehouse HUAWEI","SPARE-ISSUE",
AK1572="SPARE-HS","SPARE-ISSUE",
AK1572="Power Telco","ACTIVE", AK1572="no impacts","no impacts"
),"")</f>
        <v>No root cause</v>
      </c>
      <c r="AM1572" s="108" t="s">
        <v>5537</v>
      </c>
      <c r="AN1572" s="117" t="s">
        <v>4561</v>
      </c>
      <c r="AP1572" s="23" t="s">
        <v>5537</v>
      </c>
      <c r="AQ1572" s="23" t="s">
        <v>5537</v>
      </c>
      <c r="AR1572" s="7"/>
      <c r="AS1572" s="6"/>
      <c r="AT1572" s="7"/>
      <c r="AU1572" s="3" t="s">
        <v>5537</v>
      </c>
      <c r="AV1572" s="24" t="s">
        <v>5537</v>
      </c>
      <c r="AW1572" s="24" t="s">
        <v>5537</v>
      </c>
      <c r="AX1572" s="24" t="s">
        <v>5537</v>
      </c>
      <c r="AY1572" s="24" t="s">
        <v>5537</v>
      </c>
      <c r="AZ1572" s="24" t="s">
        <v>5537</v>
      </c>
      <c r="BA1572" s="24" t="s">
        <v>5537</v>
      </c>
      <c r="BB1572" s="24" t="s">
        <v>5537</v>
      </c>
      <c r="BC1572" s="24" t="s">
        <v>5537</v>
      </c>
      <c r="BD1572" s="24" t="s">
        <v>5537</v>
      </c>
      <c r="BE1572" s="24" t="s">
        <v>5537</v>
      </c>
      <c r="BF1572" s="24" t="s">
        <v>5537</v>
      </c>
      <c r="BG1572" s="24" t="s">
        <v>5537</v>
      </c>
      <c r="BH1572" s="24" t="s">
        <v>5537</v>
      </c>
      <c r="BI1572" s="9" t="s">
        <v>5537</v>
      </c>
      <c r="BJ1572" s="14"/>
      <c r="BK1572" s="14" t="s">
        <v>5537</v>
      </c>
      <c r="BL1572" s="14" t="str">
        <f>_xlfn.XLOOKUP(B1572,'[4]cell downs 18042026 17h'!$B:$B,'[4]cell downs 18042026 17h'!$B:$B,"")</f>
        <v/>
      </c>
      <c r="BM1572" s="14" t="str">
        <f>_xlfn.XLOOKUP(B1572,'[5]Cells Huawei 19042026 15h'!$B:$B,'[5]Cells Huawei 19042026 15h'!$B:$B,"")</f>
        <v/>
      </c>
      <c r="BN1572" s="9" t="str">
        <f>_xlfn.XLOOKUP(B1572,'[6]cells down 19042026 9H40'!$B:$B,'[6]cells down 19042026 9H40'!$B:$B,"")</f>
        <v/>
      </c>
      <c r="BO1572" s="9" t="s">
        <v>4561</v>
      </c>
      <c r="BP1572" s="9" t="s">
        <v>1129</v>
      </c>
    </row>
    <row r="1573" spans="1:68" s="9" customFormat="1" ht="24" customHeight="1" x14ac:dyDescent="0.35">
      <c r="A1573" s="1" t="s">
        <v>3179</v>
      </c>
      <c r="B1573" s="8" t="s">
        <v>3180</v>
      </c>
      <c r="C1573" s="3" t="str">
        <f>_xlfn.XLOOKUP(B1573,'[1]daily break down'!$D:$D,'[1]daily break down'!$E:$E,"")</f>
        <v>Yaounde</v>
      </c>
      <c r="D1573" s="1" t="s">
        <v>11</v>
      </c>
      <c r="E1573" s="1" t="s">
        <v>12</v>
      </c>
      <c r="F1573" s="3" t="s">
        <v>37</v>
      </c>
      <c r="G1573" s="1" t="s">
        <v>38</v>
      </c>
      <c r="H1573" s="41" t="str">
        <f>_xlfn.XLOOKUP(B1573,[2]CALCULATION!$B:$B,[2]CALCULATION!$H:$H,"")</f>
        <v>ZTE</v>
      </c>
      <c r="I1573" s="34">
        <v>0</v>
      </c>
      <c r="J1573" s="34">
        <v>0</v>
      </c>
      <c r="K1573" s="34">
        <v>1.6099903547896446</v>
      </c>
      <c r="L1573" s="34">
        <v>0.23544086886794377</v>
      </c>
      <c r="M1573" s="34">
        <v>0</v>
      </c>
      <c r="N1573" s="34">
        <v>0</v>
      </c>
      <c r="O1573" s="34">
        <v>0</v>
      </c>
      <c r="P1573" s="34">
        <v>0</v>
      </c>
      <c r="Q1573" s="34">
        <v>0</v>
      </c>
      <c r="R1573" s="34">
        <v>0</v>
      </c>
      <c r="S1573" s="109">
        <v>0</v>
      </c>
      <c r="T1573" s="109">
        <f>_xlfn.XLOOKUP(B1573,'[3]Nur des jours'!$B:$B,'[3]Nur des jours'!$U:$U,"")</f>
        <v>0</v>
      </c>
      <c r="U1573" s="109">
        <v>0.13618865803163549</v>
      </c>
      <c r="V1573" s="109">
        <v>0</v>
      </c>
      <c r="W1573" s="109">
        <v>0</v>
      </c>
      <c r="X1573" s="109">
        <v>0</v>
      </c>
      <c r="Y1573" s="109">
        <v>0</v>
      </c>
      <c r="Z1573" s="109">
        <v>0</v>
      </c>
      <c r="AA1573" s="109">
        <v>0</v>
      </c>
      <c r="AB1573" s="109">
        <v>0</v>
      </c>
      <c r="AC1573" s="109">
        <v>0</v>
      </c>
      <c r="AD1573" s="109">
        <v>0</v>
      </c>
      <c r="AE1573" s="109">
        <v>0</v>
      </c>
      <c r="AF1573" s="109">
        <v>0</v>
      </c>
      <c r="AG1573" s="57" t="str">
        <f>_xlfn.XLOOKUP(B1573,[3]CALCULATION!$B:$B,[3]CALCULATION!$M:$M,"")</f>
        <v>Operationnel</v>
      </c>
      <c r="AH1573" s="57"/>
      <c r="AI1573" s="56" t="str" cm="1">
        <f t="array" ref="AI1573">IFERROR(_xlfn.IFS(
AK1573="MPR ISSUE","PDH",
AK1573="BSS Hardware Issue","BSS",
AK1573="Sites strategiques, MLL, Pylone, etc.","ENVTECH",
AK1573="AKTIVCO DEFAUT GE &amp; POWER Cabinet","AKTIVCO",
AK1573="AKTIVCO Coupure ENEO &amp; Baisse de tension","AKTIVCO GRID ONLY",
AK1573="Coupure ENEO &amp; Baisse de tension","IHS GRID ONLY",
AK1573="Defaut GE &amp; POWER Cabinet","IHS",
AK1573="Sharing","Partners",
AK1573="Sites strategiques &amp; DataCenter","SST &amp; DC",
AK1573="Exclu","Exclu",
AK1573="SAT","SAT",
AK1573="SPARE-ISSUE","SPARE-ISSUE",
AK1573="Fiber CAmtel","TRANS_FO_CAMTEL",
AK1573="Fiber AOF","Fiber AOF",
AK1573="Projet OCM (HUAWEI)","TRAVAUX-HUAWEI",
AK1573="Projet OCM (NOKIA)","TRAVAUX-NOKIA",
AK1573="ACCESS-ISSUE","ACCESS-ISSUE",
AK1573="Projet OCM (ZTE, NOKIA, autres projets)","TRAVAUX OCM",
AK1573="No root CAuse","No root cause",
AK1573="ODU HS","PDH",
AK1573="IP &amp; VLAN","PDH",
AK1573="Warehouse HUAWEI","SPARE-ISSUE",
AK1573="SPARE-HS","SPARE-ISSUE",
AK1573="Power Telco","BSS",AK1573="no impacts","no impacts"
),"")</f>
        <v>No root cause</v>
      </c>
      <c r="AJ1573" s="56" t="str" cm="1">
        <f t="array" ref="AJ1573">IFERROR(_xlfn.IFS(
AK1573="MPR ISSUE","TX ISSUE",
AK1573="BSS Hardware Issue","RAN ISSUE",
AK1573="Sites strategiques, MLL, Pylone, etc.","ENVTECH",
AK1573="AKTIVCO DEFAUT GE &amp; POWER Cabinet","POWER ISSUE",
AK1573="AKTIVCO Coupure ENEO &amp; Baisse de tension","POWER ISSUE",
AK1573="Coupure ENEO &amp; Baisse de tension","POWER ISSUE",
AK1573="Defaut GE &amp; POWER Cabinet","POWER ISSUE",
AK1573="Sharing","POWER ISSUE",
AK1573="Sites strategiques &amp; DataCenter","POWER ISSUE",
AK1573="Exclu","Exclu",
AK1573="SAT","TX ISSUE",
AK1573="SPARE-ISSUE","SPARE-ISSUE",
AK1573="Fiber CAmtel","TX ISSUE",
AK1573="Fiber AOF","TX ISSUE",
AK1573="Projet OCM (HUAWEI)","TRAVAUX-HUAWEI",
AK1573="Projet OCM (NOKIA)","TRAVAUX -NOKIA",
AK1573="ACCESS-ISSUE","ACCESS-ISSUE",
AK1573="Projet OCM (ZTE, NOKIA, autres projets)","TRAVAUX OCM",
AK1573="No root CAuse","No root cause",
AK1573="ODU HS","TX ISSUE",
AK1573="IP &amp; VLAN","TX ISSUE",
AK1573="Warehouse HUAWEI","SPARE-ISSUE",
AK1573="SPARE-HS","SPARE-ISSUE",
AK1573="Power Telco","RAN ISSUE",AK1573="no impacts","no impacts"
),"")</f>
        <v>No root cause</v>
      </c>
      <c r="AK1573" s="81" t="s">
        <v>5620</v>
      </c>
      <c r="AL1573" s="56" t="str" cm="1">
        <f t="array" ref="AL1573">IFERROR(_xlfn.IFS(
AK1573="MPR ISSUE","ACTIVE",
AK1573="BSS Hardware Issue","ACTIVE",
AK1573="Sites strategiques, MLL, Pylone, etc.","PASSIVE",
AK1573="AKTIVCO DEFAUT GE &amp; POWER Cabinet","PASSIVE",
AK1573="AKTIVCO Coupure ENEO &amp; Baisse de tension","PASSIVE",
AK1573="Coupure ENEO &amp; Baisse de tension","PASSIVE",
AK1573="Defaut GE &amp; POWER Cabinet","PASSIVE",
AK1573="Sharing","PASSIVE",
AK1573="Sites strategiques &amp; DataCenter","PASSIVE",
AK1573="Exclu","Exclu",
AK1573="SAT","ACTIVE",
AK1573="SPARE-ISSUE","SPARE-ISSUE",
AK1573="Fiber CAmtel","ACTIVE",
AK1573="Fiber AOF","ACTIVE",
AK1573="Projet OCM (HUAWEI)","PLANNED WORKS",
AK1573="Projet OCM (NOKIA)","PLANNED WORKS",
AK1573="ACCESS-ISSUE","ACCESS-ISSUE",
AK1573="Projet OCM (ZTE, NOKIA, autres projets)","PLANNED WORKS",
AK1573="No root CAuse","No root cause",
AK1573="ODU HS","ACTIVE",
AK1573="IP &amp; VLAN","ACTIVE",
AK1573="Warehouse HUAWEI","SPARE-ISSUE",
AK1573="SPARE-HS","SPARE-ISSUE",
AK1573="Power Telco","ACTIVE", AK1573="no impacts","no impacts"
),"")</f>
        <v>No root cause</v>
      </c>
      <c r="AM1573" s="108" t="s">
        <v>5537</v>
      </c>
      <c r="AN1573" s="117" t="s">
        <v>3180</v>
      </c>
      <c r="AP1573" s="23" t="s">
        <v>5537</v>
      </c>
      <c r="AQ1573" s="23" t="s">
        <v>5537</v>
      </c>
      <c r="AR1573" s="7"/>
      <c r="AS1573" s="6"/>
      <c r="AT1573" s="7"/>
      <c r="AU1573" s="3" t="s">
        <v>5537</v>
      </c>
      <c r="AV1573" s="24" t="s">
        <v>5537</v>
      </c>
      <c r="AW1573" s="24" t="s">
        <v>5537</v>
      </c>
      <c r="AX1573" s="24" t="s">
        <v>5537</v>
      </c>
      <c r="AY1573" s="24" t="s">
        <v>5537</v>
      </c>
      <c r="AZ1573" s="24" t="s">
        <v>5537</v>
      </c>
      <c r="BA1573" s="24" t="s">
        <v>5537</v>
      </c>
      <c r="BB1573" s="24" t="s">
        <v>5537</v>
      </c>
      <c r="BC1573" s="24" t="s">
        <v>5537</v>
      </c>
      <c r="BD1573" s="24" t="s">
        <v>5537</v>
      </c>
      <c r="BE1573" s="24" t="s">
        <v>5537</v>
      </c>
      <c r="BF1573" s="24" t="s">
        <v>5537</v>
      </c>
      <c r="BG1573" s="24" t="s">
        <v>5537</v>
      </c>
      <c r="BH1573" s="24" t="s">
        <v>5537</v>
      </c>
      <c r="BI1573" s="9" t="s">
        <v>5537</v>
      </c>
      <c r="BJ1573" s="14"/>
      <c r="BK1573" s="14" t="s">
        <v>5537</v>
      </c>
      <c r="BL1573" s="14" t="str">
        <f>_xlfn.XLOOKUP(B1573,'[4]cell downs 18042026 17h'!$B:$B,'[4]cell downs 18042026 17h'!$B:$B,"")</f>
        <v/>
      </c>
      <c r="BM1573" s="14" t="str">
        <f>_xlfn.XLOOKUP(B1573,'[5]Cells Huawei 19042026 15h'!$B:$B,'[5]Cells Huawei 19042026 15h'!$B:$B,"")</f>
        <v/>
      </c>
      <c r="BN1573" s="9" t="str">
        <f>_xlfn.XLOOKUP(B1573,'[6]cells down 19042026 9H40'!$B:$B,'[6]cells down 19042026 9H40'!$B:$B,"")</f>
        <v/>
      </c>
      <c r="BO1573" s="9" t="s">
        <v>5537</v>
      </c>
      <c r="BP1573" s="9" t="s">
        <v>5537</v>
      </c>
    </row>
    <row r="1574" spans="1:68" s="9" customFormat="1" ht="15.5" customHeight="1" x14ac:dyDescent="0.35">
      <c r="A1574" s="1" t="s">
        <v>3495</v>
      </c>
      <c r="B1574" s="8" t="s">
        <v>3496</v>
      </c>
      <c r="C1574" s="3" t="str">
        <f>_xlfn.XLOOKUP(B1574,'[1]daily break down'!$D:$D,'[1]daily break down'!$E:$E,"")</f>
        <v>Yaounde</v>
      </c>
      <c r="D1574" s="1" t="s">
        <v>11</v>
      </c>
      <c r="E1574" s="1" t="s">
        <v>12</v>
      </c>
      <c r="F1574" s="3" t="s">
        <v>37</v>
      </c>
      <c r="G1574" s="1" t="s">
        <v>38</v>
      </c>
      <c r="H1574" s="41" t="str">
        <f>_xlfn.XLOOKUP(B1574,[2]CALCULATION!$B:$B,[2]CALCULATION!$H:$H,"")</f>
        <v>ZTE</v>
      </c>
      <c r="I1574" s="34">
        <v>0.18874863383300125</v>
      </c>
      <c r="J1574" s="34">
        <v>0</v>
      </c>
      <c r="K1574" s="34">
        <v>0</v>
      </c>
      <c r="L1574" s="34">
        <v>0</v>
      </c>
      <c r="M1574" s="34">
        <v>0</v>
      </c>
      <c r="N1574" s="34">
        <v>0</v>
      </c>
      <c r="O1574" s="34">
        <v>0.35844940402302272</v>
      </c>
      <c r="P1574" s="34">
        <v>0</v>
      </c>
      <c r="Q1574" s="34">
        <v>0</v>
      </c>
      <c r="R1574" s="34">
        <v>0</v>
      </c>
      <c r="S1574" s="109">
        <v>0</v>
      </c>
      <c r="T1574" s="109">
        <f>_xlfn.XLOOKUP(B1574,'[3]Nur des jours'!$B:$B,'[3]Nur des jours'!$U:$U,"")</f>
        <v>0</v>
      </c>
      <c r="U1574" s="109">
        <v>0</v>
      </c>
      <c r="V1574" s="109">
        <v>0</v>
      </c>
      <c r="W1574" s="109">
        <v>0</v>
      </c>
      <c r="X1574" s="109">
        <v>0</v>
      </c>
      <c r="Y1574" s="109">
        <v>0</v>
      </c>
      <c r="Z1574" s="109">
        <v>0</v>
      </c>
      <c r="AA1574" s="109">
        <v>0</v>
      </c>
      <c r="AB1574" s="109">
        <v>0</v>
      </c>
      <c r="AC1574" s="109">
        <v>0</v>
      </c>
      <c r="AD1574" s="109">
        <v>0</v>
      </c>
      <c r="AE1574" s="109">
        <v>0</v>
      </c>
      <c r="AF1574" s="109">
        <v>0</v>
      </c>
      <c r="AG1574" s="57" t="str">
        <f>_xlfn.XLOOKUP(B1574,[3]CALCULATION!$B:$B,[3]CALCULATION!$M:$M,"")</f>
        <v>Operationnel</v>
      </c>
      <c r="AH1574" s="57"/>
      <c r="AI1574" s="56" t="str" cm="1">
        <f t="array" ref="AI1574">IFERROR(_xlfn.IFS(
AK1574="MPR ISSUE","PDH",
AK1574="BSS Hardware Issue","BSS",
AK1574="Sites strategiques, MLL, Pylone, etc.","ENVTECH",
AK1574="AKTIVCO DEFAUT GE &amp; POWER Cabinet","AKTIVCO",
AK1574="AKTIVCO Coupure ENEO &amp; Baisse de tension","AKTIVCO GRID ONLY",
AK1574="Coupure ENEO &amp; Baisse de tension","IHS GRID ONLY",
AK1574="Defaut GE &amp; POWER Cabinet","IHS",
AK1574="Sharing","Partners",
AK1574="Sites strategiques &amp; DataCenter","SST &amp; DC",
AK1574="Exclu","Exclu",
AK1574="SAT","SAT",
AK1574="SPARE-ISSUE","SPARE-ISSUE",
AK1574="Fiber CAmtel","TRANS_FO_CAMTEL",
AK1574="Fiber AOF","Fiber AOF",
AK1574="Projet OCM (HUAWEI)","TRAVAUX-HUAWEI",
AK1574="Projet OCM (NOKIA)","TRAVAUX-NOKIA",
AK1574="ACCESS-ISSUE","ACCESS-ISSUE",
AK1574="Projet OCM (ZTE, NOKIA, autres projets)","TRAVAUX OCM",
AK1574="No root CAuse","No root cause",
AK1574="ODU HS","PDH",
AK1574="IP &amp; VLAN","PDH",
AK1574="Warehouse HUAWEI","SPARE-ISSUE",
AK1574="SPARE-HS","SPARE-ISSUE",
AK1574="Power Telco","BSS",AK1574="no impacts","no impacts"
),"")</f>
        <v>No root cause</v>
      </c>
      <c r="AJ1574" s="56" t="str" cm="1">
        <f t="array" ref="AJ1574">IFERROR(_xlfn.IFS(
AK1574="MPR ISSUE","TX ISSUE",
AK1574="BSS Hardware Issue","RAN ISSUE",
AK1574="Sites strategiques, MLL, Pylone, etc.","ENVTECH",
AK1574="AKTIVCO DEFAUT GE &amp; POWER Cabinet","POWER ISSUE",
AK1574="AKTIVCO Coupure ENEO &amp; Baisse de tension","POWER ISSUE",
AK1574="Coupure ENEO &amp; Baisse de tension","POWER ISSUE",
AK1574="Defaut GE &amp; POWER Cabinet","POWER ISSUE",
AK1574="Sharing","POWER ISSUE",
AK1574="Sites strategiques &amp; DataCenter","POWER ISSUE",
AK1574="Exclu","Exclu",
AK1574="SAT","TX ISSUE",
AK1574="SPARE-ISSUE","SPARE-ISSUE",
AK1574="Fiber CAmtel","TX ISSUE",
AK1574="Fiber AOF","TX ISSUE",
AK1574="Projet OCM (HUAWEI)","TRAVAUX-HUAWEI",
AK1574="Projet OCM (NOKIA)","TRAVAUX -NOKIA",
AK1574="ACCESS-ISSUE","ACCESS-ISSUE",
AK1574="Projet OCM (ZTE, NOKIA, autres projets)","TRAVAUX OCM",
AK1574="No root CAuse","No root cause",
AK1574="ODU HS","TX ISSUE",
AK1574="IP &amp; VLAN","TX ISSUE",
AK1574="Warehouse HUAWEI","SPARE-ISSUE",
AK1574="SPARE-HS","SPARE-ISSUE",
AK1574="Power Telco","RAN ISSUE",AK1574="no impacts","no impacts"
),"")</f>
        <v>No root cause</v>
      </c>
      <c r="AK1574" s="81" t="s">
        <v>5620</v>
      </c>
      <c r="AL1574" s="56" t="str" cm="1">
        <f t="array" ref="AL1574">IFERROR(_xlfn.IFS(
AK1574="MPR ISSUE","ACTIVE",
AK1574="BSS Hardware Issue","ACTIVE",
AK1574="Sites strategiques, MLL, Pylone, etc.","PASSIVE",
AK1574="AKTIVCO DEFAUT GE &amp; POWER Cabinet","PASSIVE",
AK1574="AKTIVCO Coupure ENEO &amp; Baisse de tension","PASSIVE",
AK1574="Coupure ENEO &amp; Baisse de tension","PASSIVE",
AK1574="Defaut GE &amp; POWER Cabinet","PASSIVE",
AK1574="Sharing","PASSIVE",
AK1574="Sites strategiques &amp; DataCenter","PASSIVE",
AK1574="Exclu","Exclu",
AK1574="SAT","ACTIVE",
AK1574="SPARE-ISSUE","SPARE-ISSUE",
AK1574="Fiber CAmtel","ACTIVE",
AK1574="Fiber AOF","ACTIVE",
AK1574="Projet OCM (HUAWEI)","PLANNED WORKS",
AK1574="Projet OCM (NOKIA)","PLANNED WORKS",
AK1574="ACCESS-ISSUE","ACCESS-ISSUE",
AK1574="Projet OCM (ZTE, NOKIA, autres projets)","PLANNED WORKS",
AK1574="No root CAuse","No root cause",
AK1574="ODU HS","ACTIVE",
AK1574="IP &amp; VLAN","ACTIVE",
AK1574="Warehouse HUAWEI","SPARE-ISSUE",
AK1574="SPARE-HS","SPARE-ISSUE",
AK1574="Power Telco","ACTIVE", AK1574="no impacts","no impacts"
),"")</f>
        <v>No root cause</v>
      </c>
      <c r="AM1574" s="108" t="s">
        <v>5537</v>
      </c>
      <c r="AN1574" s="117" t="s">
        <v>3496</v>
      </c>
      <c r="AP1574" s="23" t="s">
        <v>5537</v>
      </c>
      <c r="AQ1574" s="23" t="s">
        <v>5537</v>
      </c>
      <c r="AR1574" s="7"/>
      <c r="AS1574" s="6"/>
      <c r="AT1574" s="7"/>
      <c r="AU1574" s="3" t="s">
        <v>5537</v>
      </c>
      <c r="AV1574" s="24" t="s">
        <v>5537</v>
      </c>
      <c r="AW1574" s="24" t="s">
        <v>5537</v>
      </c>
      <c r="AX1574" s="24" t="s">
        <v>5537</v>
      </c>
      <c r="AY1574" s="24" t="s">
        <v>5537</v>
      </c>
      <c r="AZ1574" s="24" t="s">
        <v>5537</v>
      </c>
      <c r="BA1574" s="24" t="s">
        <v>5537</v>
      </c>
      <c r="BB1574" s="24" t="s">
        <v>5537</v>
      </c>
      <c r="BC1574" s="24" t="s">
        <v>5537</v>
      </c>
      <c r="BD1574" s="24" t="s">
        <v>5537</v>
      </c>
      <c r="BE1574" s="24" t="s">
        <v>5537</v>
      </c>
      <c r="BF1574" s="24" t="s">
        <v>5537</v>
      </c>
      <c r="BG1574" s="24" t="s">
        <v>5537</v>
      </c>
      <c r="BH1574" s="24" t="s">
        <v>5537</v>
      </c>
      <c r="BI1574" s="9" t="s">
        <v>5537</v>
      </c>
      <c r="BJ1574" s="14"/>
      <c r="BK1574" s="14" t="s">
        <v>5537</v>
      </c>
      <c r="BL1574" s="14" t="str">
        <f>_xlfn.XLOOKUP(B1574,'[4]cell downs 18042026 17h'!$B:$B,'[4]cell downs 18042026 17h'!$B:$B,"")</f>
        <v/>
      </c>
      <c r="BM1574" s="14" t="str">
        <f>_xlfn.XLOOKUP(B1574,'[5]Cells Huawei 19042026 15h'!$B:$B,'[5]Cells Huawei 19042026 15h'!$B:$B,"")</f>
        <v/>
      </c>
      <c r="BN1574" s="9" t="str">
        <f>_xlfn.XLOOKUP(B1574,'[6]cells down 19042026 9H40'!$B:$B,'[6]cells down 19042026 9H40'!$B:$B,"")</f>
        <v/>
      </c>
      <c r="BO1574" s="9" t="s">
        <v>3496</v>
      </c>
      <c r="BP1574" s="9" t="s">
        <v>1129</v>
      </c>
    </row>
    <row r="1575" spans="1:68" s="9" customFormat="1" x14ac:dyDescent="0.35">
      <c r="A1575" s="1" t="s">
        <v>2866</v>
      </c>
      <c r="B1575" s="8" t="s">
        <v>2867</v>
      </c>
      <c r="C1575" s="3" t="str">
        <f>_xlfn.XLOOKUP(B1575,'[1]daily break down'!$D:$D,'[1]daily break down'!$E:$E,"")</f>
        <v>Yaounde</v>
      </c>
      <c r="D1575" s="1" t="s">
        <v>11</v>
      </c>
      <c r="E1575" s="1" t="s">
        <v>12</v>
      </c>
      <c r="F1575" s="3" t="s">
        <v>37</v>
      </c>
      <c r="G1575" s="1" t="s">
        <v>38</v>
      </c>
      <c r="H1575" s="41" t="str">
        <f>_xlfn.XLOOKUP(B1575,[2]CALCULATION!$B:$B,[2]CALCULATION!$H:$H,"")</f>
        <v>ZTE</v>
      </c>
      <c r="I1575" s="34">
        <v>0</v>
      </c>
      <c r="J1575" s="34">
        <v>0</v>
      </c>
      <c r="K1575" s="34">
        <v>0</v>
      </c>
      <c r="L1575" s="34">
        <v>0</v>
      </c>
      <c r="M1575" s="34">
        <v>0.94524131574366665</v>
      </c>
      <c r="N1575" s="34">
        <v>0</v>
      </c>
      <c r="O1575" s="34">
        <v>0</v>
      </c>
      <c r="P1575" s="34">
        <v>0</v>
      </c>
      <c r="Q1575" s="34">
        <v>0</v>
      </c>
      <c r="R1575" s="34">
        <v>0</v>
      </c>
      <c r="S1575" s="109">
        <v>2.1830135860492372E-2</v>
      </c>
      <c r="T1575" s="109">
        <f>_xlfn.XLOOKUP(B1575,'[3]Nur des jours'!$B:$B,'[3]Nur des jours'!$U:$U,"")</f>
        <v>0</v>
      </c>
      <c r="U1575" s="109">
        <v>0</v>
      </c>
      <c r="V1575" s="109">
        <v>0</v>
      </c>
      <c r="W1575" s="109">
        <v>0</v>
      </c>
      <c r="X1575" s="109">
        <v>0</v>
      </c>
      <c r="Y1575" s="109">
        <v>0</v>
      </c>
      <c r="Z1575" s="109">
        <v>0</v>
      </c>
      <c r="AA1575" s="109">
        <v>0</v>
      </c>
      <c r="AB1575" s="109">
        <v>0</v>
      </c>
      <c r="AC1575" s="109">
        <v>0</v>
      </c>
      <c r="AD1575" s="109">
        <v>0</v>
      </c>
      <c r="AE1575" s="109">
        <v>0</v>
      </c>
      <c r="AF1575" s="109">
        <v>0</v>
      </c>
      <c r="AG1575" s="57" t="str">
        <f>_xlfn.XLOOKUP(B1575,[3]CALCULATION!$B:$B,[3]CALCULATION!$M:$M,"")</f>
        <v>Operationnel</v>
      </c>
      <c r="AH1575" s="57"/>
      <c r="AI1575" s="56" t="str" cm="1">
        <f t="array" ref="AI1575">IFERROR(_xlfn.IFS(
AK1575="MPR ISSUE","PDH",
AK1575="BSS Hardware Issue","BSS",
AK1575="Sites strategiques, MLL, Pylone, etc.","ENVTECH",
AK1575="AKTIVCO DEFAUT GE &amp; POWER Cabinet","AKTIVCO",
AK1575="AKTIVCO Coupure ENEO &amp; Baisse de tension","AKTIVCO GRID ONLY",
AK1575="Coupure ENEO &amp; Baisse de tension","IHS GRID ONLY",
AK1575="Defaut GE &amp; POWER Cabinet","IHS",
AK1575="Sharing","Partners",
AK1575="Sites strategiques &amp; DataCenter","SST &amp; DC",
AK1575="Exclu","Exclu",
AK1575="SAT","SAT",
AK1575="SPARE-ISSUE","SPARE-ISSUE",
AK1575="Fiber CAmtel","TRANS_FO_CAMTEL",
AK1575="Fiber AOF","Fiber AOF",
AK1575="Projet OCM (HUAWEI)","TRAVAUX-HUAWEI",
AK1575="Projet OCM (NOKIA)","TRAVAUX-NOKIA",
AK1575="ACCESS-ISSUE","ACCESS-ISSUE",
AK1575="Projet OCM (ZTE, NOKIA, autres projets)","TRAVAUX OCM",
AK1575="No root CAuse","No root cause",
AK1575="ODU HS","PDH",
AK1575="IP &amp; VLAN","PDH",
AK1575="Warehouse HUAWEI","SPARE-ISSUE",
AK1575="SPARE-HS","SPARE-ISSUE",
AK1575="Power Telco","BSS",AK1575="no impacts","no impacts"
),"")</f>
        <v>No root cause</v>
      </c>
      <c r="AJ1575" s="56" t="str" cm="1">
        <f t="array" ref="AJ1575">IFERROR(_xlfn.IFS(
AK1575="MPR ISSUE","TX ISSUE",
AK1575="BSS Hardware Issue","RAN ISSUE",
AK1575="Sites strategiques, MLL, Pylone, etc.","ENVTECH",
AK1575="AKTIVCO DEFAUT GE &amp; POWER Cabinet","POWER ISSUE",
AK1575="AKTIVCO Coupure ENEO &amp; Baisse de tension","POWER ISSUE",
AK1575="Coupure ENEO &amp; Baisse de tension","POWER ISSUE",
AK1575="Defaut GE &amp; POWER Cabinet","POWER ISSUE",
AK1575="Sharing","POWER ISSUE",
AK1575="Sites strategiques &amp; DataCenter","POWER ISSUE",
AK1575="Exclu","Exclu",
AK1575="SAT","TX ISSUE",
AK1575="SPARE-ISSUE","SPARE-ISSUE",
AK1575="Fiber CAmtel","TX ISSUE",
AK1575="Fiber AOF","TX ISSUE",
AK1575="Projet OCM (HUAWEI)","TRAVAUX-HUAWEI",
AK1575="Projet OCM (NOKIA)","TRAVAUX -NOKIA",
AK1575="ACCESS-ISSUE","ACCESS-ISSUE",
AK1575="Projet OCM (ZTE, NOKIA, autres projets)","TRAVAUX OCM",
AK1575="No root CAuse","No root cause",
AK1575="ODU HS","TX ISSUE",
AK1575="IP &amp; VLAN","TX ISSUE",
AK1575="Warehouse HUAWEI","SPARE-ISSUE",
AK1575="SPARE-HS","SPARE-ISSUE",
AK1575="Power Telco","RAN ISSUE",AK1575="no impacts","no impacts"
),"")</f>
        <v>No root cause</v>
      </c>
      <c r="AK1575" s="81" t="s">
        <v>5620</v>
      </c>
      <c r="AL1575" s="56" t="str" cm="1">
        <f t="array" ref="AL1575">IFERROR(_xlfn.IFS(
AK1575="MPR ISSUE","ACTIVE",
AK1575="BSS Hardware Issue","ACTIVE",
AK1575="Sites strategiques, MLL, Pylone, etc.","PASSIVE",
AK1575="AKTIVCO DEFAUT GE &amp; POWER Cabinet","PASSIVE",
AK1575="AKTIVCO Coupure ENEO &amp; Baisse de tension","PASSIVE",
AK1575="Coupure ENEO &amp; Baisse de tension","PASSIVE",
AK1575="Defaut GE &amp; POWER Cabinet","PASSIVE",
AK1575="Sharing","PASSIVE",
AK1575="Sites strategiques &amp; DataCenter","PASSIVE",
AK1575="Exclu","Exclu",
AK1575="SAT","ACTIVE",
AK1575="SPARE-ISSUE","SPARE-ISSUE",
AK1575="Fiber CAmtel","ACTIVE",
AK1575="Fiber AOF","ACTIVE",
AK1575="Projet OCM (HUAWEI)","PLANNED WORKS",
AK1575="Projet OCM (NOKIA)","PLANNED WORKS",
AK1575="ACCESS-ISSUE","ACCESS-ISSUE",
AK1575="Projet OCM (ZTE, NOKIA, autres projets)","PLANNED WORKS",
AK1575="No root CAuse","No root cause",
AK1575="ODU HS","ACTIVE",
AK1575="IP &amp; VLAN","ACTIVE",
AK1575="Warehouse HUAWEI","SPARE-ISSUE",
AK1575="SPARE-HS","SPARE-ISSUE",
AK1575="Power Telco","ACTIVE", AK1575="no impacts","no impacts"
),"")</f>
        <v>No root cause</v>
      </c>
      <c r="AM1575" s="108" t="s">
        <v>5537</v>
      </c>
      <c r="AN1575" s="117" t="s">
        <v>2867</v>
      </c>
      <c r="AP1575" s="23" t="s">
        <v>5537</v>
      </c>
      <c r="AQ1575" s="23" t="s">
        <v>5537</v>
      </c>
      <c r="AR1575" s="7"/>
      <c r="AS1575" s="6"/>
      <c r="AT1575" s="7"/>
      <c r="AU1575" s="3" t="s">
        <v>5537</v>
      </c>
      <c r="AV1575" s="24" t="s">
        <v>5537</v>
      </c>
      <c r="AW1575" s="24" t="s">
        <v>5537</v>
      </c>
      <c r="AX1575" s="24" t="s">
        <v>5537</v>
      </c>
      <c r="AY1575" s="24" t="s">
        <v>5537</v>
      </c>
      <c r="AZ1575" s="24" t="s">
        <v>5537</v>
      </c>
      <c r="BA1575" s="24" t="s">
        <v>5537</v>
      </c>
      <c r="BB1575" s="24" t="s">
        <v>5537</v>
      </c>
      <c r="BC1575" s="24" t="s">
        <v>5537</v>
      </c>
      <c r="BD1575" s="24" t="s">
        <v>5537</v>
      </c>
      <c r="BE1575" s="24" t="s">
        <v>5537</v>
      </c>
      <c r="BF1575" s="24" t="s">
        <v>5537</v>
      </c>
      <c r="BG1575" s="24" t="s">
        <v>5537</v>
      </c>
      <c r="BH1575" s="24" t="s">
        <v>5537</v>
      </c>
      <c r="BI1575" s="9" t="s">
        <v>5537</v>
      </c>
      <c r="BJ1575" s="14"/>
      <c r="BK1575" s="14" t="s">
        <v>5537</v>
      </c>
      <c r="BL1575" s="14" t="str">
        <f>_xlfn.XLOOKUP(B1575,'[4]cell downs 18042026 17h'!$B:$B,'[4]cell downs 18042026 17h'!$B:$B,"")</f>
        <v/>
      </c>
      <c r="BM1575" s="14" t="str">
        <f>_xlfn.XLOOKUP(B1575,'[5]Cells Huawei 19042026 15h'!$B:$B,'[5]Cells Huawei 19042026 15h'!$B:$B,"")</f>
        <v/>
      </c>
      <c r="BN1575" s="9" t="str">
        <f>_xlfn.XLOOKUP(B1575,'[6]cells down 19042026 9H40'!$B:$B,'[6]cells down 19042026 9H40'!$B:$B,"")</f>
        <v/>
      </c>
      <c r="BO1575" s="9" t="s">
        <v>2867</v>
      </c>
      <c r="BP1575" s="9" t="s">
        <v>12</v>
      </c>
    </row>
    <row r="1576" spans="1:68" s="9" customFormat="1" ht="24" customHeight="1" x14ac:dyDescent="0.35">
      <c r="A1576" s="1" t="s">
        <v>1963</v>
      </c>
      <c r="B1576" s="8" t="s">
        <v>1964</v>
      </c>
      <c r="C1576" s="3" t="str">
        <f>_xlfn.XLOOKUP(B1576,'[1]daily break down'!$D:$D,'[1]daily break down'!$E:$E,"")</f>
        <v>Yaounde</v>
      </c>
      <c r="D1576" s="1" t="s">
        <v>21</v>
      </c>
      <c r="E1576" s="1" t="s">
        <v>125</v>
      </c>
      <c r="F1576" s="3" t="s">
        <v>37</v>
      </c>
      <c r="G1576" s="1" t="s">
        <v>38</v>
      </c>
      <c r="H1576" s="41" t="str">
        <f>_xlfn.XLOOKUP(B1576,[2]CALCULATION!$B:$B,[2]CALCULATION!$H:$H,"")</f>
        <v>ZTE</v>
      </c>
      <c r="I1576" s="34">
        <v>0</v>
      </c>
      <c r="J1576" s="34">
        <v>0</v>
      </c>
      <c r="K1576" s="34">
        <v>0.98585178907237736</v>
      </c>
      <c r="L1576" s="34">
        <v>0</v>
      </c>
      <c r="M1576" s="34">
        <v>0</v>
      </c>
      <c r="N1576" s="34">
        <v>0</v>
      </c>
      <c r="O1576" s="34">
        <v>0</v>
      </c>
      <c r="P1576" s="34">
        <v>0</v>
      </c>
      <c r="Q1576" s="34">
        <v>0</v>
      </c>
      <c r="R1576" s="34">
        <v>11.562659623950937</v>
      </c>
      <c r="S1576" s="109">
        <v>0</v>
      </c>
      <c r="T1576" s="109">
        <f>_xlfn.XLOOKUP(B1576,'[3]Nur des jours'!$B:$B,'[3]Nur des jours'!$U:$U,"")</f>
        <v>0</v>
      </c>
      <c r="U1576" s="109">
        <v>9.501923334845749</v>
      </c>
      <c r="V1576" s="109">
        <v>0</v>
      </c>
      <c r="W1576" s="109">
        <v>0</v>
      </c>
      <c r="X1576" s="109">
        <v>0</v>
      </c>
      <c r="Y1576" s="109">
        <v>0</v>
      </c>
      <c r="Z1576" s="109">
        <v>0</v>
      </c>
      <c r="AA1576" s="109">
        <v>0</v>
      </c>
      <c r="AB1576" s="109">
        <v>0</v>
      </c>
      <c r="AC1576" s="109">
        <v>0</v>
      </c>
      <c r="AD1576" s="109">
        <v>0</v>
      </c>
      <c r="AE1576" s="109">
        <v>0</v>
      </c>
      <c r="AF1576" s="109">
        <v>0</v>
      </c>
      <c r="AG1576" s="57" t="str">
        <f>_xlfn.XLOOKUP(B1576,[3]CALCULATION!$B:$B,[3]CALCULATION!$M:$M,"")</f>
        <v>Operationnel</v>
      </c>
      <c r="AH1576" s="57"/>
      <c r="AI1576" s="56" t="str" cm="1">
        <f t="array" ref="AI1576">IFERROR(_xlfn.IFS(
AK1576="MPR ISSUE","PDH",
AK1576="BSS Hardware Issue","BSS",
AK1576="Sites strategiques, MLL, Pylone, etc.","ENVTECH",
AK1576="AKTIVCO DEFAUT GE &amp; POWER Cabinet","AKTIVCO",
AK1576="AKTIVCO Coupure ENEO &amp; Baisse de tension","AKTIVCO GRID ONLY",
AK1576="Coupure ENEO &amp; Baisse de tension","IHS GRID ONLY",
AK1576="Defaut GE &amp; POWER Cabinet","IHS",
AK1576="Sharing","Partners",
AK1576="Sites strategiques &amp; DataCenter","SST &amp; DC",
AK1576="Exclu","Exclu",
AK1576="SAT","SAT",
AK1576="SPARE-ISSUE","SPARE-ISSUE",
AK1576="Fiber CAmtel","TRANS_FO_CAMTEL",
AK1576="Fiber AOF","Fiber AOF",
AK1576="Projet OCM (HUAWEI)","TRAVAUX-HUAWEI",
AK1576="Projet OCM (NOKIA)","TRAVAUX-NOKIA",
AK1576="ACCESS-ISSUE","ACCESS-ISSUE",
AK1576="Projet OCM (ZTE, NOKIA, autres projets)","TRAVAUX OCM",
AK1576="No root CAuse","No root cause",
AK1576="ODU HS","PDH",
AK1576="IP &amp; VLAN","PDH",
AK1576="Warehouse HUAWEI","SPARE-ISSUE",
AK1576="SPARE-HS","SPARE-ISSUE",
AK1576="Power Telco","BSS",AK1576="no impacts","no impacts"
),"")</f>
        <v>No root cause</v>
      </c>
      <c r="AJ1576" s="56" t="str" cm="1">
        <f t="array" ref="AJ1576">IFERROR(_xlfn.IFS(
AK1576="MPR ISSUE","TX ISSUE",
AK1576="BSS Hardware Issue","RAN ISSUE",
AK1576="Sites strategiques, MLL, Pylone, etc.","ENVTECH",
AK1576="AKTIVCO DEFAUT GE &amp; POWER Cabinet","POWER ISSUE",
AK1576="AKTIVCO Coupure ENEO &amp; Baisse de tension","POWER ISSUE",
AK1576="Coupure ENEO &amp; Baisse de tension","POWER ISSUE",
AK1576="Defaut GE &amp; POWER Cabinet","POWER ISSUE",
AK1576="Sharing","POWER ISSUE",
AK1576="Sites strategiques &amp; DataCenter","POWER ISSUE",
AK1576="Exclu","Exclu",
AK1576="SAT","TX ISSUE",
AK1576="SPARE-ISSUE","SPARE-ISSUE",
AK1576="Fiber CAmtel","TX ISSUE",
AK1576="Fiber AOF","TX ISSUE",
AK1576="Projet OCM (HUAWEI)","TRAVAUX-HUAWEI",
AK1576="Projet OCM (NOKIA)","TRAVAUX -NOKIA",
AK1576="ACCESS-ISSUE","ACCESS-ISSUE",
AK1576="Projet OCM (ZTE, NOKIA, autres projets)","TRAVAUX OCM",
AK1576="No root CAuse","No root cause",
AK1576="ODU HS","TX ISSUE",
AK1576="IP &amp; VLAN","TX ISSUE",
AK1576="Warehouse HUAWEI","SPARE-ISSUE",
AK1576="SPARE-HS","SPARE-ISSUE",
AK1576="Power Telco","RAN ISSUE",AK1576="no impacts","no impacts"
),"")</f>
        <v>No root cause</v>
      </c>
      <c r="AK1576" s="81" t="s">
        <v>5620</v>
      </c>
      <c r="AL1576" s="56" t="str" cm="1">
        <f t="array" ref="AL1576">IFERROR(_xlfn.IFS(
AK1576="MPR ISSUE","ACTIVE",
AK1576="BSS Hardware Issue","ACTIVE",
AK1576="Sites strategiques, MLL, Pylone, etc.","PASSIVE",
AK1576="AKTIVCO DEFAUT GE &amp; POWER Cabinet","PASSIVE",
AK1576="AKTIVCO Coupure ENEO &amp; Baisse de tension","PASSIVE",
AK1576="Coupure ENEO &amp; Baisse de tension","PASSIVE",
AK1576="Defaut GE &amp; POWER Cabinet","PASSIVE",
AK1576="Sharing","PASSIVE",
AK1576="Sites strategiques &amp; DataCenter","PASSIVE",
AK1576="Exclu","Exclu",
AK1576="SAT","ACTIVE",
AK1576="SPARE-ISSUE","SPARE-ISSUE",
AK1576="Fiber CAmtel","ACTIVE",
AK1576="Fiber AOF","ACTIVE",
AK1576="Projet OCM (HUAWEI)","PLANNED WORKS",
AK1576="Projet OCM (NOKIA)","PLANNED WORKS",
AK1576="ACCESS-ISSUE","ACCESS-ISSUE",
AK1576="Projet OCM (ZTE, NOKIA, autres projets)","PLANNED WORKS",
AK1576="No root CAuse","No root cause",
AK1576="ODU HS","ACTIVE",
AK1576="IP &amp; VLAN","ACTIVE",
AK1576="Warehouse HUAWEI","SPARE-ISSUE",
AK1576="SPARE-HS","SPARE-ISSUE",
AK1576="Power Telco","ACTIVE", AK1576="no impacts","no impacts"
),"")</f>
        <v>No root cause</v>
      </c>
      <c r="AM1576" s="108" t="s">
        <v>5537</v>
      </c>
      <c r="AN1576" s="117" t="s">
        <v>1964</v>
      </c>
      <c r="AP1576" s="23" t="s">
        <v>5537</v>
      </c>
      <c r="AQ1576" s="23" t="s">
        <v>5537</v>
      </c>
      <c r="AR1576" s="7"/>
      <c r="AS1576" s="6"/>
      <c r="AT1576" s="7"/>
      <c r="AU1576" s="3" t="s">
        <v>5537</v>
      </c>
      <c r="AV1576" s="24" t="s">
        <v>5537</v>
      </c>
      <c r="AW1576" s="24" t="s">
        <v>5537</v>
      </c>
      <c r="AX1576" s="24" t="s">
        <v>5537</v>
      </c>
      <c r="AY1576" s="24" t="s">
        <v>5537</v>
      </c>
      <c r="AZ1576" s="24" t="s">
        <v>5537</v>
      </c>
      <c r="BA1576" s="24" t="s">
        <v>5537</v>
      </c>
      <c r="BB1576" s="24" t="s">
        <v>5537</v>
      </c>
      <c r="BC1576" s="24" t="s">
        <v>5537</v>
      </c>
      <c r="BD1576" s="24" t="s">
        <v>5537</v>
      </c>
      <c r="BE1576" s="24" t="s">
        <v>5537</v>
      </c>
      <c r="BF1576" s="24" t="s">
        <v>5537</v>
      </c>
      <c r="BG1576" s="24" t="s">
        <v>5537</v>
      </c>
      <c r="BH1576" s="24" t="s">
        <v>5537</v>
      </c>
      <c r="BI1576" s="9" t="s">
        <v>5537</v>
      </c>
      <c r="BJ1576" s="14"/>
      <c r="BK1576" s="14" t="s">
        <v>5537</v>
      </c>
      <c r="BL1576" s="14" t="str">
        <f>_xlfn.XLOOKUP(B1576,'[4]cell downs 18042026 17h'!$B:$B,'[4]cell downs 18042026 17h'!$B:$B,"")</f>
        <v/>
      </c>
      <c r="BM1576" s="14" t="str">
        <f>_xlfn.XLOOKUP(B1576,'[5]Cells Huawei 19042026 15h'!$B:$B,'[5]Cells Huawei 19042026 15h'!$B:$B,"")</f>
        <v/>
      </c>
      <c r="BN1576" s="9" t="str">
        <f>_xlfn.XLOOKUP(B1576,'[6]cells down 19042026 9H40'!$B:$B,'[6]cells down 19042026 9H40'!$B:$B,"")</f>
        <v/>
      </c>
      <c r="BO1576" s="9" t="s">
        <v>5537</v>
      </c>
      <c r="BP1576" s="9" t="s">
        <v>5537</v>
      </c>
    </row>
    <row r="1577" spans="1:68" s="9" customFormat="1" x14ac:dyDescent="0.35">
      <c r="A1577" s="1" t="s">
        <v>2701</v>
      </c>
      <c r="B1577" s="8" t="s">
        <v>2702</v>
      </c>
      <c r="C1577" s="3" t="str">
        <f>_xlfn.XLOOKUP(B1577,'[1]daily break down'!$D:$D,'[1]daily break down'!$E:$E,"")</f>
        <v>CENTRE</v>
      </c>
      <c r="D1577" s="1" t="s">
        <v>11</v>
      </c>
      <c r="E1577" s="1" t="s">
        <v>12</v>
      </c>
      <c r="F1577" s="3" t="s">
        <v>226</v>
      </c>
      <c r="G1577" s="1" t="s">
        <v>489</v>
      </c>
      <c r="H1577" s="41" t="str">
        <f>_xlfn.XLOOKUP(B1577,[2]CALCULATION!$B:$B,[2]CALCULATION!$H:$H,"")</f>
        <v>ZTE</v>
      </c>
      <c r="I1577" s="34">
        <v>0</v>
      </c>
      <c r="J1577" s="34">
        <v>0</v>
      </c>
      <c r="K1577" s="34">
        <v>0</v>
      </c>
      <c r="L1577" s="34">
        <v>0</v>
      </c>
      <c r="M1577" s="34">
        <v>0</v>
      </c>
      <c r="N1577" s="34">
        <v>0</v>
      </c>
      <c r="O1577" s="34">
        <v>0</v>
      </c>
      <c r="P1577" s="34">
        <v>0</v>
      </c>
      <c r="Q1577" s="34">
        <v>0</v>
      </c>
      <c r="R1577" s="34">
        <v>6.500886046690843E-2</v>
      </c>
      <c r="S1577" s="109">
        <v>0</v>
      </c>
      <c r="T1577" s="109">
        <f>_xlfn.XLOOKUP(B1577,'[3]Nur des jours'!$B:$B,'[3]Nur des jours'!$U:$U,"")</f>
        <v>0</v>
      </c>
      <c r="U1577" s="109">
        <v>0</v>
      </c>
      <c r="V1577" s="109">
        <v>0</v>
      </c>
      <c r="W1577" s="109">
        <v>0</v>
      </c>
      <c r="X1577" s="109">
        <v>0</v>
      </c>
      <c r="Y1577" s="109">
        <v>0</v>
      </c>
      <c r="Z1577" s="109">
        <v>0</v>
      </c>
      <c r="AA1577" s="109">
        <v>0</v>
      </c>
      <c r="AB1577" s="109">
        <v>0</v>
      </c>
      <c r="AC1577" s="109">
        <v>0</v>
      </c>
      <c r="AD1577" s="109">
        <v>0</v>
      </c>
      <c r="AE1577" s="109">
        <v>0</v>
      </c>
      <c r="AF1577" s="109">
        <v>0</v>
      </c>
      <c r="AG1577" s="57" t="str">
        <f>_xlfn.XLOOKUP(B1577,[3]CALCULATION!$B:$B,[3]CALCULATION!$M:$M,"")</f>
        <v>Operationnel</v>
      </c>
      <c r="AH1577" s="57"/>
      <c r="AI1577" s="56" t="str" cm="1">
        <f t="array" ref="AI1577">IFERROR(_xlfn.IFS(
AK1577="MPR ISSUE","PDH",
AK1577="BSS Hardware Issue","BSS",
AK1577="Sites strategiques, MLL, Pylone, etc.","ENVTECH",
AK1577="AKTIVCO DEFAUT GE &amp; POWER Cabinet","AKTIVCO",
AK1577="AKTIVCO Coupure ENEO &amp; Baisse de tension","AKTIVCO GRID ONLY",
AK1577="Coupure ENEO &amp; Baisse de tension","IHS GRID ONLY",
AK1577="Defaut GE &amp; POWER Cabinet","IHS",
AK1577="Sharing","Partners",
AK1577="Sites strategiques &amp; DataCenter","SST &amp; DC",
AK1577="Exclu","Exclu",
AK1577="SAT","SAT",
AK1577="SPARE-ISSUE","SPARE-ISSUE",
AK1577="Fiber CAmtel","TRANS_FO_CAMTEL",
AK1577="Fiber AOF","Fiber AOF",
AK1577="Projet OCM (HUAWEI)","TRAVAUX-HUAWEI",
AK1577="Projet OCM (NOKIA)","TRAVAUX-NOKIA",
AK1577="ACCESS-ISSUE","ACCESS-ISSUE",
AK1577="Projet OCM (ZTE, NOKIA, autres projets)","TRAVAUX OCM",
AK1577="No root CAuse","No root cause",
AK1577="ODU HS","PDH",
AK1577="IP &amp; VLAN","PDH",
AK1577="Warehouse HUAWEI","SPARE-ISSUE",
AK1577="SPARE-HS","SPARE-ISSUE",
AK1577="Power Telco","BSS",AK1577="no impacts","no impacts"
),"")</f>
        <v>No root cause</v>
      </c>
      <c r="AJ1577" s="56" t="str" cm="1">
        <f t="array" ref="AJ1577">IFERROR(_xlfn.IFS(
AK1577="MPR ISSUE","TX ISSUE",
AK1577="BSS Hardware Issue","RAN ISSUE",
AK1577="Sites strategiques, MLL, Pylone, etc.","ENVTECH",
AK1577="AKTIVCO DEFAUT GE &amp; POWER Cabinet","POWER ISSUE",
AK1577="AKTIVCO Coupure ENEO &amp; Baisse de tension","POWER ISSUE",
AK1577="Coupure ENEO &amp; Baisse de tension","POWER ISSUE",
AK1577="Defaut GE &amp; POWER Cabinet","POWER ISSUE",
AK1577="Sharing","POWER ISSUE",
AK1577="Sites strategiques &amp; DataCenter","POWER ISSUE",
AK1577="Exclu","Exclu",
AK1577="SAT","TX ISSUE",
AK1577="SPARE-ISSUE","SPARE-ISSUE",
AK1577="Fiber CAmtel","TX ISSUE",
AK1577="Fiber AOF","TX ISSUE",
AK1577="Projet OCM (HUAWEI)","TRAVAUX-HUAWEI",
AK1577="Projet OCM (NOKIA)","TRAVAUX -NOKIA",
AK1577="ACCESS-ISSUE","ACCESS-ISSUE",
AK1577="Projet OCM (ZTE, NOKIA, autres projets)","TRAVAUX OCM",
AK1577="No root CAuse","No root cause",
AK1577="ODU HS","TX ISSUE",
AK1577="IP &amp; VLAN","TX ISSUE",
AK1577="Warehouse HUAWEI","SPARE-ISSUE",
AK1577="SPARE-HS","SPARE-ISSUE",
AK1577="Power Telco","RAN ISSUE",AK1577="no impacts","no impacts"
),"")</f>
        <v>No root cause</v>
      </c>
      <c r="AK1577" s="81" t="s">
        <v>5620</v>
      </c>
      <c r="AL1577" s="56" t="str" cm="1">
        <f t="array" ref="AL1577">IFERROR(_xlfn.IFS(
AK1577="MPR ISSUE","ACTIVE",
AK1577="BSS Hardware Issue","ACTIVE",
AK1577="Sites strategiques, MLL, Pylone, etc.","PASSIVE",
AK1577="AKTIVCO DEFAUT GE &amp; POWER Cabinet","PASSIVE",
AK1577="AKTIVCO Coupure ENEO &amp; Baisse de tension","PASSIVE",
AK1577="Coupure ENEO &amp; Baisse de tension","PASSIVE",
AK1577="Defaut GE &amp; POWER Cabinet","PASSIVE",
AK1577="Sharing","PASSIVE",
AK1577="Sites strategiques &amp; DataCenter","PASSIVE",
AK1577="Exclu","Exclu",
AK1577="SAT","ACTIVE",
AK1577="SPARE-ISSUE","SPARE-ISSUE",
AK1577="Fiber CAmtel","ACTIVE",
AK1577="Fiber AOF","ACTIVE",
AK1577="Projet OCM (HUAWEI)","PLANNED WORKS",
AK1577="Projet OCM (NOKIA)","PLANNED WORKS",
AK1577="ACCESS-ISSUE","ACCESS-ISSUE",
AK1577="Projet OCM (ZTE, NOKIA, autres projets)","PLANNED WORKS",
AK1577="No root CAuse","No root cause",
AK1577="ODU HS","ACTIVE",
AK1577="IP &amp; VLAN","ACTIVE",
AK1577="Warehouse HUAWEI","SPARE-ISSUE",
AK1577="SPARE-HS","SPARE-ISSUE",
AK1577="Power Telco","ACTIVE", AK1577="no impacts","no impacts"
),"")</f>
        <v>No root cause</v>
      </c>
      <c r="AM1577" s="108" t="s">
        <v>5537</v>
      </c>
      <c r="AN1577" s="117" t="s">
        <v>2702</v>
      </c>
      <c r="AP1577" s="23" t="s">
        <v>5537</v>
      </c>
      <c r="AQ1577" s="23" t="s">
        <v>5537</v>
      </c>
      <c r="AR1577" s="7"/>
      <c r="AS1577" s="6"/>
      <c r="AT1577" s="7"/>
      <c r="AU1577" s="3" t="s">
        <v>5537</v>
      </c>
      <c r="AV1577" s="24" t="s">
        <v>5537</v>
      </c>
      <c r="AW1577" s="24" t="s">
        <v>5537</v>
      </c>
      <c r="AX1577" s="24" t="s">
        <v>5537</v>
      </c>
      <c r="AY1577" s="24" t="s">
        <v>5537</v>
      </c>
      <c r="AZ1577" s="24" t="s">
        <v>5537</v>
      </c>
      <c r="BA1577" s="24" t="s">
        <v>5537</v>
      </c>
      <c r="BB1577" s="24" t="s">
        <v>5537</v>
      </c>
      <c r="BC1577" s="24" t="s">
        <v>5537</v>
      </c>
      <c r="BD1577" s="24" t="s">
        <v>5537</v>
      </c>
      <c r="BE1577" s="24" t="s">
        <v>5537</v>
      </c>
      <c r="BF1577" s="24" t="s">
        <v>5537</v>
      </c>
      <c r="BG1577" s="24" t="s">
        <v>5537</v>
      </c>
      <c r="BH1577" s="24" t="s">
        <v>5537</v>
      </c>
      <c r="BI1577" s="9" t="s">
        <v>5537</v>
      </c>
      <c r="BJ1577" s="14"/>
      <c r="BK1577" s="14" t="s">
        <v>5537</v>
      </c>
      <c r="BL1577" s="14" t="str">
        <f>_xlfn.XLOOKUP(B1577,'[4]cell downs 18042026 17h'!$B:$B,'[4]cell downs 18042026 17h'!$B:$B,"")</f>
        <v/>
      </c>
      <c r="BM1577" s="14" t="str">
        <f>_xlfn.XLOOKUP(B1577,'[5]Cells Huawei 19042026 15h'!$B:$B,'[5]Cells Huawei 19042026 15h'!$B:$B,"")</f>
        <v/>
      </c>
      <c r="BN1577" s="9" t="str">
        <f>_xlfn.XLOOKUP(B1577,'[6]cells down 19042026 9H40'!$B:$B,'[6]cells down 19042026 9H40'!$B:$B,"")</f>
        <v/>
      </c>
      <c r="BO1577" s="9" t="s">
        <v>2702</v>
      </c>
      <c r="BP1577" s="9" t="s">
        <v>12</v>
      </c>
    </row>
    <row r="1578" spans="1:68" s="9" customFormat="1" x14ac:dyDescent="0.35">
      <c r="A1578" s="1" t="s">
        <v>1934</v>
      </c>
      <c r="B1578" s="8" t="s">
        <v>1935</v>
      </c>
      <c r="C1578" s="3" t="str">
        <f>_xlfn.XLOOKUP(B1578,'[1]daily break down'!$D:$D,'[1]daily break down'!$E:$E,"")</f>
        <v>Yaounde</v>
      </c>
      <c r="D1578" s="1"/>
      <c r="E1578" s="1"/>
      <c r="F1578" s="3" t="s">
        <v>37</v>
      </c>
      <c r="G1578" s="1" t="s">
        <v>38</v>
      </c>
      <c r="H1578" s="41" t="str">
        <f>_xlfn.XLOOKUP(B1578,[2]CALCULATION!$B:$B,[2]CALCULATION!$H:$H,"")</f>
        <v>ZTE</v>
      </c>
      <c r="I1578" s="34">
        <v>0</v>
      </c>
      <c r="J1578" s="34">
        <v>0</v>
      </c>
      <c r="K1578" s="34">
        <v>0</v>
      </c>
      <c r="L1578" s="34">
        <v>0</v>
      </c>
      <c r="M1578" s="34">
        <v>0</v>
      </c>
      <c r="N1578" s="34">
        <v>0</v>
      </c>
      <c r="O1578" s="34">
        <v>0</v>
      </c>
      <c r="P1578" s="34">
        <v>0</v>
      </c>
      <c r="Q1578" s="34">
        <v>0</v>
      </c>
      <c r="R1578" s="34">
        <v>0</v>
      </c>
      <c r="S1578" s="109">
        <v>0</v>
      </c>
      <c r="T1578" s="109">
        <f>_xlfn.XLOOKUP(B1578,'[3]Nur des jours'!$B:$B,'[3]Nur des jours'!$U:$U,"")</f>
        <v>0</v>
      </c>
      <c r="U1578" s="109">
        <v>0.22573858626328039</v>
      </c>
      <c r="V1578" s="109">
        <v>0</v>
      </c>
      <c r="W1578" s="109">
        <v>0</v>
      </c>
      <c r="X1578" s="109">
        <v>0</v>
      </c>
      <c r="Y1578" s="109">
        <v>0</v>
      </c>
      <c r="Z1578" s="109">
        <v>0</v>
      </c>
      <c r="AA1578" s="109">
        <v>0</v>
      </c>
      <c r="AB1578" s="109">
        <v>0</v>
      </c>
      <c r="AC1578" s="109">
        <v>0</v>
      </c>
      <c r="AD1578" s="109">
        <v>0</v>
      </c>
      <c r="AE1578" s="109">
        <v>0</v>
      </c>
      <c r="AF1578" s="109">
        <v>0</v>
      </c>
      <c r="AG1578" s="57" t="str">
        <f>_xlfn.XLOOKUP(B1578,[3]CALCULATION!$B:$B,[3]CALCULATION!$M:$M,"")</f>
        <v>Operationnel</v>
      </c>
      <c r="AH1578" s="57"/>
      <c r="AI1578" s="56" t="str" cm="1">
        <f t="array" ref="AI1578">IFERROR(_xlfn.IFS(
AK1578="MPR ISSUE","PDH",
AK1578="BSS Hardware Issue","BSS",
AK1578="Sites strategiques, MLL, Pylone, etc.","ENVTECH",
AK1578="AKTIVCO DEFAUT GE &amp; POWER Cabinet","AKTIVCO",
AK1578="AKTIVCO Coupure ENEO &amp; Baisse de tension","AKTIVCO GRID ONLY",
AK1578="Coupure ENEO &amp; Baisse de tension","IHS GRID ONLY",
AK1578="Defaut GE &amp; POWER Cabinet","IHS",
AK1578="Sharing","Partners",
AK1578="Sites strategiques &amp; DataCenter","SST &amp; DC",
AK1578="Exclu","Exclu",
AK1578="SAT","SAT",
AK1578="SPARE-ISSUE","SPARE-ISSUE",
AK1578="Fiber CAmtel","TRANS_FO_CAMTEL",
AK1578="Fiber AOF","Fiber AOF",
AK1578="Projet OCM (HUAWEI)","TRAVAUX-HUAWEI",
AK1578="Projet OCM (NOKIA)","TRAVAUX-NOKIA",
AK1578="ACCESS-ISSUE","ACCESS-ISSUE",
AK1578="Projet OCM (ZTE, NOKIA, autres projets)","TRAVAUX OCM",
AK1578="No root CAuse","No root cause",
AK1578="ODU HS","PDH",
AK1578="IP &amp; VLAN","PDH",
AK1578="Warehouse HUAWEI","SPARE-ISSUE",
AK1578="SPARE-HS","SPARE-ISSUE",
AK1578="Power Telco","BSS",AK1578="no impacts","no impacts"
),"")</f>
        <v>No root cause</v>
      </c>
      <c r="AJ1578" s="56" t="str" cm="1">
        <f t="array" ref="AJ1578">IFERROR(_xlfn.IFS(
AK1578="MPR ISSUE","TX ISSUE",
AK1578="BSS Hardware Issue","RAN ISSUE",
AK1578="Sites strategiques, MLL, Pylone, etc.","ENVTECH",
AK1578="AKTIVCO DEFAUT GE &amp; POWER Cabinet","POWER ISSUE",
AK1578="AKTIVCO Coupure ENEO &amp; Baisse de tension","POWER ISSUE",
AK1578="Coupure ENEO &amp; Baisse de tension","POWER ISSUE",
AK1578="Defaut GE &amp; POWER Cabinet","POWER ISSUE",
AK1578="Sharing","POWER ISSUE",
AK1578="Sites strategiques &amp; DataCenter","POWER ISSUE",
AK1578="Exclu","Exclu",
AK1578="SAT","TX ISSUE",
AK1578="SPARE-ISSUE","SPARE-ISSUE",
AK1578="Fiber CAmtel","TX ISSUE",
AK1578="Fiber AOF","TX ISSUE",
AK1578="Projet OCM (HUAWEI)","TRAVAUX-HUAWEI",
AK1578="Projet OCM (NOKIA)","TRAVAUX -NOKIA",
AK1578="ACCESS-ISSUE","ACCESS-ISSUE",
AK1578="Projet OCM (ZTE, NOKIA, autres projets)","TRAVAUX OCM",
AK1578="No root CAuse","No root cause",
AK1578="ODU HS","TX ISSUE",
AK1578="IP &amp; VLAN","TX ISSUE",
AK1578="Warehouse HUAWEI","SPARE-ISSUE",
AK1578="SPARE-HS","SPARE-ISSUE",
AK1578="Power Telco","RAN ISSUE",AK1578="no impacts","no impacts"
),"")</f>
        <v>No root cause</v>
      </c>
      <c r="AK1578" s="81" t="s">
        <v>5620</v>
      </c>
      <c r="AL1578" s="56" t="str" cm="1">
        <f t="array" ref="AL1578">IFERROR(_xlfn.IFS(
AK1578="MPR ISSUE","ACTIVE",
AK1578="BSS Hardware Issue","ACTIVE",
AK1578="Sites strategiques, MLL, Pylone, etc.","PASSIVE",
AK1578="AKTIVCO DEFAUT GE &amp; POWER Cabinet","PASSIVE",
AK1578="AKTIVCO Coupure ENEO &amp; Baisse de tension","PASSIVE",
AK1578="Coupure ENEO &amp; Baisse de tension","PASSIVE",
AK1578="Defaut GE &amp; POWER Cabinet","PASSIVE",
AK1578="Sharing","PASSIVE",
AK1578="Sites strategiques &amp; DataCenter","PASSIVE",
AK1578="Exclu","Exclu",
AK1578="SAT","ACTIVE",
AK1578="SPARE-ISSUE","SPARE-ISSUE",
AK1578="Fiber CAmtel","ACTIVE",
AK1578="Fiber AOF","ACTIVE",
AK1578="Projet OCM (HUAWEI)","PLANNED WORKS",
AK1578="Projet OCM (NOKIA)","PLANNED WORKS",
AK1578="ACCESS-ISSUE","ACCESS-ISSUE",
AK1578="Projet OCM (ZTE, NOKIA, autres projets)","PLANNED WORKS",
AK1578="No root CAuse","No root cause",
AK1578="ODU HS","ACTIVE",
AK1578="IP &amp; VLAN","ACTIVE",
AK1578="Warehouse HUAWEI","SPARE-ISSUE",
AK1578="SPARE-HS","SPARE-ISSUE",
AK1578="Power Telco","ACTIVE", AK1578="no impacts","no impacts"
),"")</f>
        <v>No root cause</v>
      </c>
      <c r="AM1578" s="108" t="s">
        <v>5537</v>
      </c>
      <c r="AN1578" s="117" t="s">
        <v>1935</v>
      </c>
      <c r="AP1578" s="23" t="s">
        <v>5537</v>
      </c>
      <c r="AQ1578" s="23" t="s">
        <v>5537</v>
      </c>
      <c r="AR1578" s="7"/>
      <c r="AS1578" s="6"/>
      <c r="AT1578" s="7"/>
      <c r="AU1578" s="3" t="s">
        <v>5537</v>
      </c>
      <c r="AV1578" s="24" t="s">
        <v>5537</v>
      </c>
      <c r="AW1578" s="24" t="s">
        <v>5537</v>
      </c>
      <c r="AX1578" s="24" t="s">
        <v>5537</v>
      </c>
      <c r="AY1578" s="24" t="s">
        <v>5537</v>
      </c>
      <c r="AZ1578" s="24" t="s">
        <v>5537</v>
      </c>
      <c r="BA1578" s="24" t="s">
        <v>5537</v>
      </c>
      <c r="BB1578" s="24" t="s">
        <v>5537</v>
      </c>
      <c r="BC1578" s="24" t="s">
        <v>5537</v>
      </c>
      <c r="BD1578" s="24" t="s">
        <v>5537</v>
      </c>
      <c r="BE1578" s="24" t="s">
        <v>5537</v>
      </c>
      <c r="BF1578" s="24" t="s">
        <v>5537</v>
      </c>
      <c r="BG1578" s="24" t="s">
        <v>5537</v>
      </c>
      <c r="BH1578" s="24" t="s">
        <v>5537</v>
      </c>
      <c r="BI1578" s="9" t="s">
        <v>5537</v>
      </c>
      <c r="BJ1578" s="14"/>
      <c r="BK1578" s="14" t="s">
        <v>5537</v>
      </c>
      <c r="BL1578" s="14" t="str">
        <f>_xlfn.XLOOKUP(B1578,'[4]cell downs 18042026 17h'!$B:$B,'[4]cell downs 18042026 17h'!$B:$B,"")</f>
        <v/>
      </c>
      <c r="BM1578" s="14" t="str">
        <f>_xlfn.XLOOKUP(B1578,'[5]Cells Huawei 19042026 15h'!$B:$B,'[5]Cells Huawei 19042026 15h'!$B:$B,"")</f>
        <v/>
      </c>
      <c r="BN1578" s="9" t="str">
        <f>_xlfn.XLOOKUP(B1578,'[6]cells down 19042026 9H40'!$B:$B,'[6]cells down 19042026 9H40'!$B:$B,"")</f>
        <v/>
      </c>
      <c r="BO1578" s="9" t="s">
        <v>5537</v>
      </c>
      <c r="BP1578" s="9" t="s">
        <v>594</v>
      </c>
    </row>
    <row r="1579" spans="1:68" s="9" customFormat="1" x14ac:dyDescent="0.35">
      <c r="A1579" s="1" t="s">
        <v>4579</v>
      </c>
      <c r="B1579" s="8" t="s">
        <v>4580</v>
      </c>
      <c r="C1579" s="3" t="str">
        <f>_xlfn.XLOOKUP(B1579,'[1]daily break down'!$D:$D,'[1]daily break down'!$E:$E,"")</f>
        <v>Yaounde</v>
      </c>
      <c r="D1579" s="1" t="s">
        <v>11</v>
      </c>
      <c r="E1579" s="1" t="s">
        <v>12</v>
      </c>
      <c r="F1579" s="3" t="s">
        <v>37</v>
      </c>
      <c r="G1579" s="1" t="s">
        <v>38</v>
      </c>
      <c r="H1579" s="41" t="str">
        <f>_xlfn.XLOOKUP(B1579,[2]CALCULATION!$B:$B,[2]CALCULATION!$H:$H,"")</f>
        <v>ZTE</v>
      </c>
      <c r="I1579" s="34">
        <v>0</v>
      </c>
      <c r="J1579" s="34">
        <v>0</v>
      </c>
      <c r="K1579" s="34">
        <v>0</v>
      </c>
      <c r="L1579" s="34">
        <v>1.6283426503782214E-2</v>
      </c>
      <c r="M1579" s="34">
        <v>0</v>
      </c>
      <c r="N1579" s="34">
        <v>0</v>
      </c>
      <c r="O1579" s="34">
        <v>1.8887347938122478E-2</v>
      </c>
      <c r="P1579" s="34">
        <v>0</v>
      </c>
      <c r="Q1579" s="34">
        <v>0</v>
      </c>
      <c r="R1579" s="34">
        <v>0</v>
      </c>
      <c r="S1579" s="109">
        <v>0</v>
      </c>
      <c r="T1579" s="109">
        <f>_xlfn.XLOOKUP(B1579,'[3]Nur des jours'!$B:$B,'[3]Nur des jours'!$U:$U,"")</f>
        <v>0</v>
      </c>
      <c r="U1579" s="109">
        <v>0</v>
      </c>
      <c r="V1579" s="109">
        <v>0</v>
      </c>
      <c r="W1579" s="109">
        <v>0</v>
      </c>
      <c r="X1579" s="109">
        <v>0</v>
      </c>
      <c r="Y1579" s="109">
        <v>0</v>
      </c>
      <c r="Z1579" s="109">
        <v>0</v>
      </c>
      <c r="AA1579" s="109">
        <v>0</v>
      </c>
      <c r="AB1579" s="109">
        <v>0</v>
      </c>
      <c r="AC1579" s="109">
        <v>0</v>
      </c>
      <c r="AD1579" s="109">
        <v>0</v>
      </c>
      <c r="AE1579" s="109">
        <v>0</v>
      </c>
      <c r="AF1579" s="109">
        <v>0</v>
      </c>
      <c r="AG1579" s="57" t="str">
        <f>_xlfn.XLOOKUP(B1579,[3]CALCULATION!$B:$B,[3]CALCULATION!$M:$M,"")</f>
        <v>Operationnel</v>
      </c>
      <c r="AH1579" s="57"/>
      <c r="AI1579" s="56" t="str" cm="1">
        <f t="array" ref="AI1579">IFERROR(_xlfn.IFS(
AK1579="MPR ISSUE","PDH",
AK1579="BSS Hardware Issue","BSS",
AK1579="Sites strategiques, MLL, Pylone, etc.","ENVTECH",
AK1579="AKTIVCO DEFAUT GE &amp; POWER Cabinet","AKTIVCO",
AK1579="AKTIVCO Coupure ENEO &amp; Baisse de tension","AKTIVCO GRID ONLY",
AK1579="Coupure ENEO &amp; Baisse de tension","IHS GRID ONLY",
AK1579="Defaut GE &amp; POWER Cabinet","IHS",
AK1579="Sharing","Partners",
AK1579="Sites strategiques &amp; DataCenter","SST &amp; DC",
AK1579="Exclu","Exclu",
AK1579="SAT","SAT",
AK1579="SPARE-ISSUE","SPARE-ISSUE",
AK1579="Fiber CAmtel","TRANS_FO_CAMTEL",
AK1579="Fiber AOF","Fiber AOF",
AK1579="Projet OCM (HUAWEI)","TRAVAUX-HUAWEI",
AK1579="Projet OCM (NOKIA)","TRAVAUX-NOKIA",
AK1579="ACCESS-ISSUE","ACCESS-ISSUE",
AK1579="Projet OCM (ZTE, NOKIA, autres projets)","TRAVAUX OCM",
AK1579="No root CAuse","No root cause",
AK1579="ODU HS","PDH",
AK1579="IP &amp; VLAN","PDH",
AK1579="Warehouse HUAWEI","SPARE-ISSUE",
AK1579="SPARE-HS","SPARE-ISSUE",
AK1579="Power Telco","BSS",AK1579="no impacts","no impacts"
),"")</f>
        <v>No root cause</v>
      </c>
      <c r="AJ1579" s="56" t="str" cm="1">
        <f t="array" ref="AJ1579">IFERROR(_xlfn.IFS(
AK1579="MPR ISSUE","TX ISSUE",
AK1579="BSS Hardware Issue","RAN ISSUE",
AK1579="Sites strategiques, MLL, Pylone, etc.","ENVTECH",
AK1579="AKTIVCO DEFAUT GE &amp; POWER Cabinet","POWER ISSUE",
AK1579="AKTIVCO Coupure ENEO &amp; Baisse de tension","POWER ISSUE",
AK1579="Coupure ENEO &amp; Baisse de tension","POWER ISSUE",
AK1579="Defaut GE &amp; POWER Cabinet","POWER ISSUE",
AK1579="Sharing","POWER ISSUE",
AK1579="Sites strategiques &amp; DataCenter","POWER ISSUE",
AK1579="Exclu","Exclu",
AK1579="SAT","TX ISSUE",
AK1579="SPARE-ISSUE","SPARE-ISSUE",
AK1579="Fiber CAmtel","TX ISSUE",
AK1579="Fiber AOF","TX ISSUE",
AK1579="Projet OCM (HUAWEI)","TRAVAUX-HUAWEI",
AK1579="Projet OCM (NOKIA)","TRAVAUX -NOKIA",
AK1579="ACCESS-ISSUE","ACCESS-ISSUE",
AK1579="Projet OCM (ZTE, NOKIA, autres projets)","TRAVAUX OCM",
AK1579="No root CAuse","No root cause",
AK1579="ODU HS","TX ISSUE",
AK1579="IP &amp; VLAN","TX ISSUE",
AK1579="Warehouse HUAWEI","SPARE-ISSUE",
AK1579="SPARE-HS","SPARE-ISSUE",
AK1579="Power Telco","RAN ISSUE",AK1579="no impacts","no impacts"
),"")</f>
        <v>No root cause</v>
      </c>
      <c r="AK1579" s="81" t="s">
        <v>5620</v>
      </c>
      <c r="AL1579" s="56" t="str" cm="1">
        <f t="array" ref="AL1579">IFERROR(_xlfn.IFS(
AK1579="MPR ISSUE","ACTIVE",
AK1579="BSS Hardware Issue","ACTIVE",
AK1579="Sites strategiques, MLL, Pylone, etc.","PASSIVE",
AK1579="AKTIVCO DEFAUT GE &amp; POWER Cabinet","PASSIVE",
AK1579="AKTIVCO Coupure ENEO &amp; Baisse de tension","PASSIVE",
AK1579="Coupure ENEO &amp; Baisse de tension","PASSIVE",
AK1579="Defaut GE &amp; POWER Cabinet","PASSIVE",
AK1579="Sharing","PASSIVE",
AK1579="Sites strategiques &amp; DataCenter","PASSIVE",
AK1579="Exclu","Exclu",
AK1579="SAT","ACTIVE",
AK1579="SPARE-ISSUE","SPARE-ISSUE",
AK1579="Fiber CAmtel","ACTIVE",
AK1579="Fiber AOF","ACTIVE",
AK1579="Projet OCM (HUAWEI)","PLANNED WORKS",
AK1579="Projet OCM (NOKIA)","PLANNED WORKS",
AK1579="ACCESS-ISSUE","ACCESS-ISSUE",
AK1579="Projet OCM (ZTE, NOKIA, autres projets)","PLANNED WORKS",
AK1579="No root CAuse","No root cause",
AK1579="ODU HS","ACTIVE",
AK1579="IP &amp; VLAN","ACTIVE",
AK1579="Warehouse HUAWEI","SPARE-ISSUE",
AK1579="SPARE-HS","SPARE-ISSUE",
AK1579="Power Telco","ACTIVE", AK1579="no impacts","no impacts"
),"")</f>
        <v>No root cause</v>
      </c>
      <c r="AM1579" s="108" t="s">
        <v>5537</v>
      </c>
      <c r="AN1579" s="117" t="s">
        <v>4580</v>
      </c>
      <c r="AP1579" s="23" t="s">
        <v>5537</v>
      </c>
      <c r="AQ1579" s="23" t="s">
        <v>5537</v>
      </c>
      <c r="AR1579" s="7"/>
      <c r="AS1579" s="6"/>
      <c r="AT1579" s="7"/>
      <c r="AU1579" s="3" t="s">
        <v>5537</v>
      </c>
      <c r="AV1579" s="24" t="s">
        <v>5537</v>
      </c>
      <c r="AW1579" s="24" t="s">
        <v>5537</v>
      </c>
      <c r="AX1579" s="24" t="s">
        <v>5537</v>
      </c>
      <c r="AY1579" s="24" t="s">
        <v>5537</v>
      </c>
      <c r="AZ1579" s="24" t="s">
        <v>5537</v>
      </c>
      <c r="BA1579" s="24" t="s">
        <v>5537</v>
      </c>
      <c r="BB1579" s="24" t="s">
        <v>5537</v>
      </c>
      <c r="BC1579" s="24" t="s">
        <v>5537</v>
      </c>
      <c r="BD1579" s="24" t="s">
        <v>5537</v>
      </c>
      <c r="BE1579" s="24" t="s">
        <v>5537</v>
      </c>
      <c r="BF1579" s="24" t="s">
        <v>5537</v>
      </c>
      <c r="BG1579" s="24" t="s">
        <v>5537</v>
      </c>
      <c r="BH1579" s="24" t="s">
        <v>5537</v>
      </c>
      <c r="BI1579" s="9" t="s">
        <v>5537</v>
      </c>
      <c r="BJ1579" s="14"/>
      <c r="BK1579" s="14" t="s">
        <v>5537</v>
      </c>
      <c r="BL1579" s="14" t="str">
        <f>_xlfn.XLOOKUP(B1579,'[4]cell downs 18042026 17h'!$B:$B,'[4]cell downs 18042026 17h'!$B:$B,"")</f>
        <v/>
      </c>
      <c r="BM1579" s="14" t="str">
        <f>_xlfn.XLOOKUP(B1579,'[5]Cells Huawei 19042026 15h'!$B:$B,'[5]Cells Huawei 19042026 15h'!$B:$B,"")</f>
        <v/>
      </c>
      <c r="BN1579" s="9" t="str">
        <f>_xlfn.XLOOKUP(B1579,'[6]cells down 19042026 9H40'!$B:$B,'[6]cells down 19042026 9H40'!$B:$B,"")</f>
        <v/>
      </c>
      <c r="BO1579" s="9" t="s">
        <v>4580</v>
      </c>
      <c r="BP1579" s="9" t="s">
        <v>12</v>
      </c>
    </row>
    <row r="1580" spans="1:68" s="9" customFormat="1" x14ac:dyDescent="0.35">
      <c r="A1580" s="25" t="s">
        <v>5467</v>
      </c>
      <c r="B1580" s="32" t="s">
        <v>5468</v>
      </c>
      <c r="C1580" s="3" t="str">
        <f>_xlfn.XLOOKUP(B1580,'[1]daily break down'!$D:$D,'[1]daily break down'!$E:$E,"")</f>
        <v>CENTRE</v>
      </c>
      <c r="D1580" s="25" t="s">
        <v>357</v>
      </c>
      <c r="E1580" s="25" t="s">
        <v>710</v>
      </c>
      <c r="F1580" s="25" t="s">
        <v>226</v>
      </c>
      <c r="G1580" s="25" t="s">
        <v>489</v>
      </c>
      <c r="H1580" s="41" t="str">
        <f>_xlfn.XLOOKUP(B1580,[2]CALCULATION!$B:$B,[2]CALCULATION!$H:$H,"")</f>
        <v>ZTE</v>
      </c>
      <c r="I1580" s="34">
        <v>0</v>
      </c>
      <c r="J1580" s="34">
        <v>0</v>
      </c>
      <c r="K1580" s="34">
        <v>0</v>
      </c>
      <c r="L1580" s="34">
        <v>0</v>
      </c>
      <c r="M1580" s="34">
        <v>0</v>
      </c>
      <c r="N1580" s="34">
        <v>0</v>
      </c>
      <c r="O1580" s="34">
        <v>0</v>
      </c>
      <c r="P1580" s="34">
        <v>0</v>
      </c>
      <c r="Q1580" s="34">
        <v>0</v>
      </c>
      <c r="R1580" s="34">
        <v>0</v>
      </c>
      <c r="S1580" s="109">
        <v>0</v>
      </c>
      <c r="T1580" s="109">
        <f>_xlfn.XLOOKUP(B1580,'[3]Nur des jours'!$B:$B,'[3]Nur des jours'!$U:$U,"")</f>
        <v>0</v>
      </c>
      <c r="U1580" s="109">
        <v>0</v>
      </c>
      <c r="V1580" s="109">
        <v>0</v>
      </c>
      <c r="W1580" s="109">
        <v>0</v>
      </c>
      <c r="X1580" s="109">
        <v>0</v>
      </c>
      <c r="Y1580" s="109">
        <v>0</v>
      </c>
      <c r="Z1580" s="109">
        <v>0</v>
      </c>
      <c r="AA1580" s="109">
        <v>0</v>
      </c>
      <c r="AB1580" s="109">
        <v>0</v>
      </c>
      <c r="AC1580" s="109">
        <v>0</v>
      </c>
      <c r="AD1580" s="109">
        <v>0</v>
      </c>
      <c r="AE1580" s="109">
        <v>0</v>
      </c>
      <c r="AF1580" s="109">
        <v>0</v>
      </c>
      <c r="AG1580" s="57" t="str">
        <f>_xlfn.XLOOKUP(B1580,[3]CALCULATION!$B:$B,[3]CALCULATION!$M:$M,"")</f>
        <v>Operationnel</v>
      </c>
      <c r="AH1580" s="57"/>
      <c r="AI1580" s="56" t="str" cm="1">
        <f t="array" ref="AI1580">IFERROR(_xlfn.IFS(
AK1580="MPR ISSUE","PDH",
AK1580="BSS Hardware Issue","BSS",
AK1580="Sites strategiques, MLL, Pylone, etc.","ENVTECH",
AK1580="AKTIVCO DEFAUT GE &amp; POWER Cabinet","AKTIVCO",
AK1580="AKTIVCO Coupure ENEO &amp; Baisse de tension","AKTIVCO GRID ONLY",
AK1580="Coupure ENEO &amp; Baisse de tension","IHS GRID ONLY",
AK1580="Defaut GE &amp; POWER Cabinet","IHS",
AK1580="Sharing","Partners",
AK1580="Sites strategiques &amp; DataCenter","SST &amp; DC",
AK1580="Exclu","Exclu",
AK1580="SAT","SAT",
AK1580="SPARE-ISSUE","SPARE-ISSUE",
AK1580="Fiber CAmtel","TRANS_FO_CAMTEL",
AK1580="Fiber AOF","Fiber AOF",
AK1580="Projet OCM (HUAWEI)","TRAVAUX-HUAWEI",
AK1580="Projet OCM (NOKIA)","TRAVAUX-NOKIA",
AK1580="ACCESS-ISSUE","ACCESS-ISSUE",
AK1580="Projet OCM (ZTE, NOKIA, autres projets)","TRAVAUX OCM",
AK1580="No root CAuse","No root cause",
AK1580="ODU HS","PDH",
AK1580="IP &amp; VLAN","PDH",
AK1580="Warehouse HUAWEI","SPARE-ISSUE",
AK1580="SPARE-HS","SPARE-ISSUE",
AK1580="Power Telco","BSS",AK1580="no impacts","no impacts"
),"")</f>
        <v>No root cause</v>
      </c>
      <c r="AJ1580" s="56" t="str" cm="1">
        <f t="array" ref="AJ1580">IFERROR(_xlfn.IFS(
AK1580="MPR ISSUE","TX ISSUE",
AK1580="BSS Hardware Issue","RAN ISSUE",
AK1580="Sites strategiques, MLL, Pylone, etc.","ENVTECH",
AK1580="AKTIVCO DEFAUT GE &amp; POWER Cabinet","POWER ISSUE",
AK1580="AKTIVCO Coupure ENEO &amp; Baisse de tension","POWER ISSUE",
AK1580="Coupure ENEO &amp; Baisse de tension","POWER ISSUE",
AK1580="Defaut GE &amp; POWER Cabinet","POWER ISSUE",
AK1580="Sharing","POWER ISSUE",
AK1580="Sites strategiques &amp; DataCenter","POWER ISSUE",
AK1580="Exclu","Exclu",
AK1580="SAT","TX ISSUE",
AK1580="SPARE-ISSUE","SPARE-ISSUE",
AK1580="Fiber CAmtel","TX ISSUE",
AK1580="Fiber AOF","TX ISSUE",
AK1580="Projet OCM (HUAWEI)","TRAVAUX-HUAWEI",
AK1580="Projet OCM (NOKIA)","TRAVAUX -NOKIA",
AK1580="ACCESS-ISSUE","ACCESS-ISSUE",
AK1580="Projet OCM (ZTE, NOKIA, autres projets)","TRAVAUX OCM",
AK1580="No root CAuse","No root cause",
AK1580="ODU HS","TX ISSUE",
AK1580="IP &amp; VLAN","TX ISSUE",
AK1580="Warehouse HUAWEI","SPARE-ISSUE",
AK1580="SPARE-HS","SPARE-ISSUE",
AK1580="Power Telco","RAN ISSUE",AK1580="no impacts","no impacts"
),"")</f>
        <v>No root cause</v>
      </c>
      <c r="AK1580" s="81" t="s">
        <v>5620</v>
      </c>
      <c r="AL1580" s="56" t="str" cm="1">
        <f t="array" ref="AL1580">IFERROR(_xlfn.IFS(
AK1580="MPR ISSUE","ACTIVE",
AK1580="BSS Hardware Issue","ACTIVE",
AK1580="Sites strategiques, MLL, Pylone, etc.","PASSIVE",
AK1580="AKTIVCO DEFAUT GE &amp; POWER Cabinet","PASSIVE",
AK1580="AKTIVCO Coupure ENEO &amp; Baisse de tension","PASSIVE",
AK1580="Coupure ENEO &amp; Baisse de tension","PASSIVE",
AK1580="Defaut GE &amp; POWER Cabinet","PASSIVE",
AK1580="Sharing","PASSIVE",
AK1580="Sites strategiques &amp; DataCenter","PASSIVE",
AK1580="Exclu","Exclu",
AK1580="SAT","ACTIVE",
AK1580="SPARE-ISSUE","SPARE-ISSUE",
AK1580="Fiber CAmtel","ACTIVE",
AK1580="Fiber AOF","ACTIVE",
AK1580="Projet OCM (HUAWEI)","PLANNED WORKS",
AK1580="Projet OCM (NOKIA)","PLANNED WORKS",
AK1580="ACCESS-ISSUE","ACCESS-ISSUE",
AK1580="Projet OCM (ZTE, NOKIA, autres projets)","PLANNED WORKS",
AK1580="No root CAuse","No root cause",
AK1580="ODU HS","ACTIVE",
AK1580="IP &amp; VLAN","ACTIVE",
AK1580="Warehouse HUAWEI","SPARE-ISSUE",
AK1580="SPARE-HS","SPARE-ISSUE",
AK1580="Power Telco","ACTIVE", AK1580="no impacts","no impacts"
),"")</f>
        <v>No root cause</v>
      </c>
      <c r="AM1580" s="108" t="s">
        <v>5537</v>
      </c>
      <c r="AN1580" s="117" t="s">
        <v>5468</v>
      </c>
      <c r="AP1580" s="23" t="s">
        <v>5537</v>
      </c>
      <c r="AQ1580" s="23" t="s">
        <v>5537</v>
      </c>
      <c r="AR1580" s="7"/>
      <c r="AS1580" s="6"/>
      <c r="AT1580" s="7"/>
      <c r="AU1580" s="3" t="s">
        <v>5537</v>
      </c>
      <c r="AV1580" s="24" t="s">
        <v>5537</v>
      </c>
      <c r="AW1580" s="24" t="s">
        <v>5537</v>
      </c>
      <c r="AX1580" s="24" t="s">
        <v>5537</v>
      </c>
      <c r="AY1580" s="24" t="s">
        <v>5537</v>
      </c>
      <c r="AZ1580" s="24" t="s">
        <v>5537</v>
      </c>
      <c r="BA1580" s="24" t="s">
        <v>5537</v>
      </c>
      <c r="BB1580" s="24" t="s">
        <v>5537</v>
      </c>
      <c r="BC1580" s="24" t="s">
        <v>5537</v>
      </c>
      <c r="BD1580" s="24" t="s">
        <v>5537</v>
      </c>
      <c r="BE1580" s="24" t="s">
        <v>5537</v>
      </c>
      <c r="BF1580" s="24" t="s">
        <v>5537</v>
      </c>
      <c r="BG1580" s="24" t="s">
        <v>5537</v>
      </c>
      <c r="BH1580" s="24" t="s">
        <v>5537</v>
      </c>
      <c r="BI1580" s="9" t="s">
        <v>5537</v>
      </c>
      <c r="BJ1580" s="14"/>
      <c r="BK1580" s="14" t="s">
        <v>5537</v>
      </c>
      <c r="BL1580" s="14" t="str">
        <f>_xlfn.XLOOKUP(B1580,'[4]cell downs 18042026 17h'!$B:$B,'[4]cell downs 18042026 17h'!$B:$B,"")</f>
        <v/>
      </c>
      <c r="BM1580" s="14" t="str">
        <f>_xlfn.XLOOKUP(B1580,'[5]Cells Huawei 19042026 15h'!$B:$B,'[5]Cells Huawei 19042026 15h'!$B:$B,"")</f>
        <v/>
      </c>
      <c r="BN1580" s="9" t="str">
        <f>_xlfn.XLOOKUP(B1580,'[6]cells down 19042026 9H40'!$B:$B,'[6]cells down 19042026 9H40'!$B:$B,"")</f>
        <v/>
      </c>
      <c r="BO1580" s="9" t="s">
        <v>5537</v>
      </c>
      <c r="BP1580" s="9" t="s">
        <v>12</v>
      </c>
    </row>
    <row r="1581" spans="1:68" s="9" customFormat="1" x14ac:dyDescent="0.35">
      <c r="A1581" s="3" t="s">
        <v>2130</v>
      </c>
      <c r="B1581" s="31" t="s">
        <v>2131</v>
      </c>
      <c r="C1581" s="3" t="str">
        <f>_xlfn.XLOOKUP(B1581,'[1]daily break down'!$D:$D,'[1]daily break down'!$E:$E,"")</f>
        <v>CENTRE</v>
      </c>
      <c r="D1581" s="1" t="s">
        <v>11</v>
      </c>
      <c r="E1581" s="1" t="str">
        <f>BP1581</f>
        <v>Gen Only</v>
      </c>
      <c r="F1581" s="3" t="s">
        <v>226</v>
      </c>
      <c r="G1581" s="3" t="s">
        <v>489</v>
      </c>
      <c r="H1581" s="41" t="str">
        <f>_xlfn.XLOOKUP(B1581,[2]CALCULATION!$B:$B,[2]CALCULATION!$H:$H,"")</f>
        <v>ZTE</v>
      </c>
      <c r="I1581" s="34">
        <v>0</v>
      </c>
      <c r="J1581" s="34">
        <v>0</v>
      </c>
      <c r="K1581" s="34">
        <v>0</v>
      </c>
      <c r="L1581" s="34">
        <v>0</v>
      </c>
      <c r="M1581" s="34">
        <v>0</v>
      </c>
      <c r="N1581" s="34">
        <v>0</v>
      </c>
      <c r="O1581" s="34">
        <v>0</v>
      </c>
      <c r="P1581" s="34">
        <v>0</v>
      </c>
      <c r="Q1581" s="34">
        <v>0</v>
      </c>
      <c r="R1581" s="34">
        <v>0</v>
      </c>
      <c r="S1581" s="109">
        <v>0</v>
      </c>
      <c r="T1581" s="109">
        <f>_xlfn.XLOOKUP(B1581,'[3]Nur des jours'!$B:$B,'[3]Nur des jours'!$U:$U,"")</f>
        <v>0</v>
      </c>
      <c r="U1581" s="109">
        <v>0</v>
      </c>
      <c r="V1581" s="109">
        <v>0</v>
      </c>
      <c r="W1581" s="109">
        <v>0</v>
      </c>
      <c r="X1581" s="109">
        <v>0</v>
      </c>
      <c r="Y1581" s="109">
        <v>0</v>
      </c>
      <c r="Z1581" s="109">
        <v>0</v>
      </c>
      <c r="AA1581" s="109">
        <v>0</v>
      </c>
      <c r="AB1581" s="109">
        <v>0</v>
      </c>
      <c r="AC1581" s="109">
        <v>0</v>
      </c>
      <c r="AD1581" s="109">
        <v>0</v>
      </c>
      <c r="AE1581" s="109">
        <v>0</v>
      </c>
      <c r="AF1581" s="109">
        <v>0</v>
      </c>
      <c r="AG1581" s="57" t="str">
        <f>_xlfn.XLOOKUP(B1581,[3]CALCULATION!$B:$B,[3]CALCULATION!$M:$M,"")</f>
        <v>Operationnel</v>
      </c>
      <c r="AH1581" s="57"/>
      <c r="AI1581" s="56" t="str" cm="1">
        <f t="array" ref="AI1581">IFERROR(_xlfn.IFS(
AK1581="MPR ISSUE","PDH",
AK1581="BSS Hardware Issue","BSS",
AK1581="Sites strategiques, MLL, Pylone, etc.","ENVTECH",
AK1581="AKTIVCO DEFAUT GE &amp; POWER Cabinet","AKTIVCO",
AK1581="AKTIVCO Coupure ENEO &amp; Baisse de tension","AKTIVCO GRID ONLY",
AK1581="Coupure ENEO &amp; Baisse de tension","IHS GRID ONLY",
AK1581="Defaut GE &amp; POWER Cabinet","IHS",
AK1581="Sharing","Partners",
AK1581="Sites strategiques &amp; DataCenter","SST &amp; DC",
AK1581="Exclu","Exclu",
AK1581="SAT","SAT",
AK1581="SPARE-ISSUE","SPARE-ISSUE",
AK1581="Fiber CAmtel","TRANS_FO_CAMTEL",
AK1581="Fiber AOF","Fiber AOF",
AK1581="Projet OCM (HUAWEI)","TRAVAUX-HUAWEI",
AK1581="Projet OCM (NOKIA)","TRAVAUX-NOKIA",
AK1581="ACCESS-ISSUE","ACCESS-ISSUE",
AK1581="Projet OCM (ZTE, NOKIA, autres projets)","TRAVAUX OCM",
AK1581="No root CAuse","No root cause",
AK1581="ODU HS","PDH",
AK1581="IP &amp; VLAN","PDH",
AK1581="Warehouse HUAWEI","SPARE-ISSUE",
AK1581="SPARE-HS","SPARE-ISSUE",
AK1581="Power Telco","BSS",AK1581="no impacts","no impacts"
),"")</f>
        <v>No root cause</v>
      </c>
      <c r="AJ1581" s="56" t="str" cm="1">
        <f t="array" ref="AJ1581">IFERROR(_xlfn.IFS(
AK1581="MPR ISSUE","TX ISSUE",
AK1581="BSS Hardware Issue","RAN ISSUE",
AK1581="Sites strategiques, MLL, Pylone, etc.","ENVTECH",
AK1581="AKTIVCO DEFAUT GE &amp; POWER Cabinet","POWER ISSUE",
AK1581="AKTIVCO Coupure ENEO &amp; Baisse de tension","POWER ISSUE",
AK1581="Coupure ENEO &amp; Baisse de tension","POWER ISSUE",
AK1581="Defaut GE &amp; POWER Cabinet","POWER ISSUE",
AK1581="Sharing","POWER ISSUE",
AK1581="Sites strategiques &amp; DataCenter","POWER ISSUE",
AK1581="Exclu","Exclu",
AK1581="SAT","TX ISSUE",
AK1581="SPARE-ISSUE","SPARE-ISSUE",
AK1581="Fiber CAmtel","TX ISSUE",
AK1581="Fiber AOF","TX ISSUE",
AK1581="Projet OCM (HUAWEI)","TRAVAUX-HUAWEI",
AK1581="Projet OCM (NOKIA)","TRAVAUX -NOKIA",
AK1581="ACCESS-ISSUE","ACCESS-ISSUE",
AK1581="Projet OCM (ZTE, NOKIA, autres projets)","TRAVAUX OCM",
AK1581="No root CAuse","No root cause",
AK1581="ODU HS","TX ISSUE",
AK1581="IP &amp; VLAN","TX ISSUE",
AK1581="Warehouse HUAWEI","SPARE-ISSUE",
AK1581="SPARE-HS","SPARE-ISSUE",
AK1581="Power Telco","RAN ISSUE",AK1581="no impacts","no impacts"
),"")</f>
        <v>No root cause</v>
      </c>
      <c r="AK1581" s="81" t="s">
        <v>5620</v>
      </c>
      <c r="AL1581" s="56" t="str" cm="1">
        <f t="array" ref="AL1581">IFERROR(_xlfn.IFS(
AK1581="MPR ISSUE","ACTIVE",
AK1581="BSS Hardware Issue","ACTIVE",
AK1581="Sites strategiques, MLL, Pylone, etc.","PASSIVE",
AK1581="AKTIVCO DEFAUT GE &amp; POWER Cabinet","PASSIVE",
AK1581="AKTIVCO Coupure ENEO &amp; Baisse de tension","PASSIVE",
AK1581="Coupure ENEO &amp; Baisse de tension","PASSIVE",
AK1581="Defaut GE &amp; POWER Cabinet","PASSIVE",
AK1581="Sharing","PASSIVE",
AK1581="Sites strategiques &amp; DataCenter","PASSIVE",
AK1581="Exclu","Exclu",
AK1581="SAT","ACTIVE",
AK1581="SPARE-ISSUE","SPARE-ISSUE",
AK1581="Fiber CAmtel","ACTIVE",
AK1581="Fiber AOF","ACTIVE",
AK1581="Projet OCM (HUAWEI)","PLANNED WORKS",
AK1581="Projet OCM (NOKIA)","PLANNED WORKS",
AK1581="ACCESS-ISSUE","ACCESS-ISSUE",
AK1581="Projet OCM (ZTE, NOKIA, autres projets)","PLANNED WORKS",
AK1581="No root CAuse","No root cause",
AK1581="ODU HS","ACTIVE",
AK1581="IP &amp; VLAN","ACTIVE",
AK1581="Warehouse HUAWEI","SPARE-ISSUE",
AK1581="SPARE-HS","SPARE-ISSUE",
AK1581="Power Telco","ACTIVE", AK1581="no impacts","no impacts"
),"")</f>
        <v>No root cause</v>
      </c>
      <c r="AM1581" s="108" t="s">
        <v>5537</v>
      </c>
      <c r="AN1581" s="117" t="s">
        <v>2131</v>
      </c>
      <c r="AP1581" s="23" t="s">
        <v>5537</v>
      </c>
      <c r="AQ1581" s="23" t="s">
        <v>5537</v>
      </c>
      <c r="AR1581" s="7"/>
      <c r="AS1581" s="6"/>
      <c r="AT1581" s="7"/>
      <c r="AU1581" s="3" t="s">
        <v>5537</v>
      </c>
      <c r="AV1581" s="24" t="s">
        <v>5537</v>
      </c>
      <c r="AW1581" s="24" t="s">
        <v>5537</v>
      </c>
      <c r="AX1581" s="24" t="s">
        <v>5537</v>
      </c>
      <c r="AY1581" s="24" t="s">
        <v>5537</v>
      </c>
      <c r="AZ1581" s="24" t="s">
        <v>5537</v>
      </c>
      <c r="BA1581" s="24" t="s">
        <v>5537</v>
      </c>
      <c r="BB1581" s="24" t="s">
        <v>5537</v>
      </c>
      <c r="BC1581" s="24" t="s">
        <v>5537</v>
      </c>
      <c r="BD1581" s="24" t="s">
        <v>5537</v>
      </c>
      <c r="BE1581" s="24" t="s">
        <v>5537</v>
      </c>
      <c r="BF1581" s="24" t="s">
        <v>5537</v>
      </c>
      <c r="BG1581" s="24" t="s">
        <v>5537</v>
      </c>
      <c r="BH1581" s="24" t="s">
        <v>5537</v>
      </c>
      <c r="BI1581" s="9" t="s">
        <v>5537</v>
      </c>
      <c r="BJ1581" s="14"/>
      <c r="BK1581" s="14" t="s">
        <v>5537</v>
      </c>
      <c r="BL1581" s="14" t="str">
        <f>_xlfn.XLOOKUP(B1581,'[4]cell downs 18042026 17h'!$B:$B,'[4]cell downs 18042026 17h'!$B:$B,"")</f>
        <v/>
      </c>
      <c r="BM1581" s="14" t="str">
        <f>_xlfn.XLOOKUP(B1581,'[5]Cells Huawei 19042026 15h'!$B:$B,'[5]Cells Huawei 19042026 15h'!$B:$B,"")</f>
        <v/>
      </c>
      <c r="BN1581" s="9" t="str">
        <f>_xlfn.XLOOKUP(B1581,'[6]cells down 19042026 9H40'!$B:$B,'[6]cells down 19042026 9H40'!$B:$B,"")</f>
        <v/>
      </c>
      <c r="BO1581" s="9" t="s">
        <v>2131</v>
      </c>
      <c r="BP1581" s="9" t="s">
        <v>154</v>
      </c>
    </row>
    <row r="1582" spans="1:68" s="9" customFormat="1" x14ac:dyDescent="0.35">
      <c r="A1582" s="1" t="s">
        <v>1567</v>
      </c>
      <c r="B1582" s="1" t="s">
        <v>1568</v>
      </c>
      <c r="C1582" s="3" t="str">
        <f>_xlfn.XLOOKUP(B1582,'[1]daily break down'!$D:$D,'[1]daily break down'!$E:$E,"")</f>
        <v>Yaounde</v>
      </c>
      <c r="D1582" s="1" t="s">
        <v>21</v>
      </c>
      <c r="E1582" s="1" t="s">
        <v>30</v>
      </c>
      <c r="F1582" s="3" t="s">
        <v>37</v>
      </c>
      <c r="G1582" s="1" t="s">
        <v>38</v>
      </c>
      <c r="H1582" s="41" t="str">
        <f>_xlfn.XLOOKUP(B1582,[2]CALCULATION!$B:$B,[2]CALCULATION!$H:$H,"")</f>
        <v>ZTE</v>
      </c>
      <c r="I1582" s="34">
        <v>12.411662857093939</v>
      </c>
      <c r="J1582" s="34">
        <v>6.5120329706391811</v>
      </c>
      <c r="K1582" s="34">
        <v>23.230314353956391</v>
      </c>
      <c r="L1582" s="34">
        <v>31.496213256171643</v>
      </c>
      <c r="M1582" s="34">
        <v>13.868556899607057</v>
      </c>
      <c r="N1582" s="34">
        <v>13.868556899607057</v>
      </c>
      <c r="O1582" s="34">
        <v>13.868556899607057</v>
      </c>
      <c r="P1582" s="34">
        <v>13.157418821857529</v>
      </c>
      <c r="Q1582" s="34">
        <v>0</v>
      </c>
      <c r="R1582" s="34">
        <v>0</v>
      </c>
      <c r="S1582" s="109">
        <v>0</v>
      </c>
      <c r="T1582" s="109">
        <f>_xlfn.XLOOKUP(B1582,'[3]Nur des jours'!$B:$B,'[3]Nur des jours'!$U:$U,"")</f>
        <v>0</v>
      </c>
      <c r="U1582" s="109">
        <v>0</v>
      </c>
      <c r="V1582" s="109">
        <v>0</v>
      </c>
      <c r="W1582" s="109">
        <v>0</v>
      </c>
      <c r="X1582" s="109">
        <v>0</v>
      </c>
      <c r="Y1582" s="109">
        <v>0</v>
      </c>
      <c r="Z1582" s="109">
        <v>0</v>
      </c>
      <c r="AA1582" s="109">
        <v>0</v>
      </c>
      <c r="AB1582" s="109">
        <v>0</v>
      </c>
      <c r="AC1582" s="109">
        <v>0</v>
      </c>
      <c r="AD1582" s="109">
        <v>0</v>
      </c>
      <c r="AE1582" s="109">
        <v>0</v>
      </c>
      <c r="AF1582" s="109">
        <v>0</v>
      </c>
      <c r="AG1582" s="57" t="str">
        <f>_xlfn.XLOOKUP(B1582,[3]CALCULATION!$B:$B,[3]CALCULATION!$M:$M,"")</f>
        <v>Operationnel</v>
      </c>
      <c r="AH1582" s="57"/>
      <c r="AI1582" s="56" t="str" cm="1">
        <f t="array" ref="AI1582">IFERROR(_xlfn.IFS(
AK1582="MPR ISSUE","PDH",
AK1582="BSS Hardware Issue","BSS",
AK1582="Sites strategiques, MLL, Pylone, etc.","ENVTECH",
AK1582="AKTIVCO DEFAUT GE &amp; POWER Cabinet","AKTIVCO",
AK1582="AKTIVCO Coupure ENEO &amp; Baisse de tension","AKTIVCO GRID ONLY",
AK1582="Coupure ENEO &amp; Baisse de tension","IHS GRID ONLY",
AK1582="Defaut GE &amp; POWER Cabinet","IHS",
AK1582="Sharing","Partners",
AK1582="Sites strategiques &amp; DataCenter","SST &amp; DC",
AK1582="Exclu","Exclu",
AK1582="SAT","SAT",
AK1582="SPARE-ISSUE","SPARE-ISSUE",
AK1582="Fiber CAmtel","TRANS_FO_CAMTEL",
AK1582="Fiber AOF","Fiber AOF",
AK1582="Projet OCM (HUAWEI)","TRAVAUX-HUAWEI",
AK1582="Projet OCM (NOKIA)","TRAVAUX-NOKIA",
AK1582="ACCESS-ISSUE","ACCESS-ISSUE",
AK1582="Projet OCM (ZTE, NOKIA, autres projets)","TRAVAUX OCM",
AK1582="No root CAuse","No root cause",
AK1582="ODU HS","PDH",
AK1582="IP &amp; VLAN","PDH",
AK1582="Warehouse HUAWEI","SPARE-ISSUE",
AK1582="SPARE-HS","SPARE-ISSUE",
AK1582="Power Telco","BSS",AK1582="no impacts","no impacts"
),"")</f>
        <v>No root cause</v>
      </c>
      <c r="AJ1582" s="56" t="str" cm="1">
        <f t="array" ref="AJ1582">IFERROR(_xlfn.IFS(
AK1582="MPR ISSUE","TX ISSUE",
AK1582="BSS Hardware Issue","RAN ISSUE",
AK1582="Sites strategiques, MLL, Pylone, etc.","ENVTECH",
AK1582="AKTIVCO DEFAUT GE &amp; POWER Cabinet","POWER ISSUE",
AK1582="AKTIVCO Coupure ENEO &amp; Baisse de tension","POWER ISSUE",
AK1582="Coupure ENEO &amp; Baisse de tension","POWER ISSUE",
AK1582="Defaut GE &amp; POWER Cabinet","POWER ISSUE",
AK1582="Sharing","POWER ISSUE",
AK1582="Sites strategiques &amp; DataCenter","POWER ISSUE",
AK1582="Exclu","Exclu",
AK1582="SAT","TX ISSUE",
AK1582="SPARE-ISSUE","SPARE-ISSUE",
AK1582="Fiber CAmtel","TX ISSUE",
AK1582="Fiber AOF","TX ISSUE",
AK1582="Projet OCM (HUAWEI)","TRAVAUX-HUAWEI",
AK1582="Projet OCM (NOKIA)","TRAVAUX -NOKIA",
AK1582="ACCESS-ISSUE","ACCESS-ISSUE",
AK1582="Projet OCM (ZTE, NOKIA, autres projets)","TRAVAUX OCM",
AK1582="No root CAuse","No root cause",
AK1582="ODU HS","TX ISSUE",
AK1582="IP &amp; VLAN","TX ISSUE",
AK1582="Warehouse HUAWEI","SPARE-ISSUE",
AK1582="SPARE-HS","SPARE-ISSUE",
AK1582="Power Telco","RAN ISSUE",AK1582="no impacts","no impacts"
),"")</f>
        <v>No root cause</v>
      </c>
      <c r="AK1582" s="81" t="s">
        <v>5620</v>
      </c>
      <c r="AL1582" s="56" t="str" cm="1">
        <f t="array" ref="AL1582">IFERROR(_xlfn.IFS(
AK1582="MPR ISSUE","ACTIVE",
AK1582="BSS Hardware Issue","ACTIVE",
AK1582="Sites strategiques, MLL, Pylone, etc.","PASSIVE",
AK1582="AKTIVCO DEFAUT GE &amp; POWER Cabinet","PASSIVE",
AK1582="AKTIVCO Coupure ENEO &amp; Baisse de tension","PASSIVE",
AK1582="Coupure ENEO &amp; Baisse de tension","PASSIVE",
AK1582="Defaut GE &amp; POWER Cabinet","PASSIVE",
AK1582="Sharing","PASSIVE",
AK1582="Sites strategiques &amp; DataCenter","PASSIVE",
AK1582="Exclu","Exclu",
AK1582="SAT","ACTIVE",
AK1582="SPARE-ISSUE","SPARE-ISSUE",
AK1582="Fiber CAmtel","ACTIVE",
AK1582="Fiber AOF","ACTIVE",
AK1582="Projet OCM (HUAWEI)","PLANNED WORKS",
AK1582="Projet OCM (NOKIA)","PLANNED WORKS",
AK1582="ACCESS-ISSUE","ACCESS-ISSUE",
AK1582="Projet OCM (ZTE, NOKIA, autres projets)","PLANNED WORKS",
AK1582="No root CAuse","No root cause",
AK1582="ODU HS","ACTIVE",
AK1582="IP &amp; VLAN","ACTIVE",
AK1582="Warehouse HUAWEI","SPARE-ISSUE",
AK1582="SPARE-HS","SPARE-ISSUE",
AK1582="Power Telco","ACTIVE", AK1582="no impacts","no impacts"
),"")</f>
        <v>No root cause</v>
      </c>
      <c r="AM1582" s="108" t="s">
        <v>5537</v>
      </c>
      <c r="AN1582" s="117" t="s">
        <v>1568</v>
      </c>
      <c r="AP1582" s="23" t="s">
        <v>5537</v>
      </c>
      <c r="AQ1582" s="23" t="s">
        <v>5537</v>
      </c>
      <c r="AR1582" s="7"/>
      <c r="AS1582" s="6"/>
      <c r="AT1582" s="7"/>
      <c r="AU1582" s="3" t="s">
        <v>5537</v>
      </c>
      <c r="AV1582" s="24" t="s">
        <v>5537</v>
      </c>
      <c r="AW1582" s="24" t="s">
        <v>5537</v>
      </c>
      <c r="AX1582" s="24" t="s">
        <v>5537</v>
      </c>
      <c r="AY1582" s="24" t="s">
        <v>5537</v>
      </c>
      <c r="AZ1582" s="24" t="s">
        <v>5537</v>
      </c>
      <c r="BA1582" s="24" t="s">
        <v>5537</v>
      </c>
      <c r="BB1582" s="24" t="s">
        <v>5537</v>
      </c>
      <c r="BC1582" s="24" t="s">
        <v>5537</v>
      </c>
      <c r="BD1582" s="24" t="s">
        <v>5537</v>
      </c>
      <c r="BE1582" s="24" t="s">
        <v>5537</v>
      </c>
      <c r="BF1582" s="24" t="s">
        <v>5537</v>
      </c>
      <c r="BG1582" s="24" t="s">
        <v>5537</v>
      </c>
      <c r="BH1582" s="24" t="s">
        <v>5537</v>
      </c>
      <c r="BI1582" s="9" t="s">
        <v>5537</v>
      </c>
      <c r="BJ1582" s="14"/>
      <c r="BK1582" s="14" t="s">
        <v>5537</v>
      </c>
      <c r="BL1582" s="14" t="str">
        <f>_xlfn.XLOOKUP(B1582,'[4]cell downs 18042026 17h'!$B:$B,'[4]cell downs 18042026 17h'!$B:$B,"")</f>
        <v/>
      </c>
      <c r="BM1582" s="14" t="str">
        <f>_xlfn.XLOOKUP(B1582,'[5]Cells Huawei 19042026 15h'!$B:$B,'[5]Cells Huawei 19042026 15h'!$B:$B,"")</f>
        <v/>
      </c>
      <c r="BN1582" s="9" t="str">
        <f>_xlfn.XLOOKUP(B1582,'[6]cells down 19042026 9H40'!$B:$B,'[6]cells down 19042026 9H40'!$B:$B,"")</f>
        <v/>
      </c>
      <c r="BO1582" s="9" t="s">
        <v>5537</v>
      </c>
      <c r="BP1582" s="9" t="s">
        <v>5537</v>
      </c>
    </row>
    <row r="1583" spans="1:68" s="9" customFormat="1" x14ac:dyDescent="0.35">
      <c r="A1583" s="25" t="s">
        <v>5434</v>
      </c>
      <c r="B1583" s="32" t="s">
        <v>5435</v>
      </c>
      <c r="C1583" s="3" t="str">
        <f>_xlfn.XLOOKUP(B1583,'[1]daily break down'!$D:$D,'[1]daily break down'!$E:$E,"")</f>
        <v>CENTRE</v>
      </c>
      <c r="D1583" s="25" t="s">
        <v>357</v>
      </c>
      <c r="E1583" s="25" t="s">
        <v>987</v>
      </c>
      <c r="F1583" s="25" t="s">
        <v>226</v>
      </c>
      <c r="G1583" s="25" t="s">
        <v>489</v>
      </c>
      <c r="H1583" s="41" t="str">
        <f>_xlfn.XLOOKUP(B1583,[2]CALCULATION!$B:$B,[2]CALCULATION!$H:$H,"")</f>
        <v>ZTE</v>
      </c>
      <c r="I1583" s="34">
        <v>0</v>
      </c>
      <c r="J1583" s="34">
        <v>0</v>
      </c>
      <c r="K1583" s="34">
        <v>0</v>
      </c>
      <c r="L1583" s="34">
        <v>7.5061959062074628</v>
      </c>
      <c r="M1583" s="34">
        <v>0</v>
      </c>
      <c r="N1583" s="34">
        <v>0</v>
      </c>
      <c r="O1583" s="34">
        <v>0</v>
      </c>
      <c r="P1583" s="34">
        <v>0</v>
      </c>
      <c r="Q1583" s="34">
        <v>0</v>
      </c>
      <c r="R1583" s="34">
        <v>5.7946169453219398E-2</v>
      </c>
      <c r="S1583" s="109">
        <v>0</v>
      </c>
      <c r="T1583" s="109">
        <f>_xlfn.XLOOKUP(B1583,'[3]Nur des jours'!$B:$B,'[3]Nur des jours'!$U:$U,"")</f>
        <v>0</v>
      </c>
      <c r="U1583" s="109">
        <v>0</v>
      </c>
      <c r="V1583" s="109">
        <v>0</v>
      </c>
      <c r="W1583" s="109">
        <v>0</v>
      </c>
      <c r="X1583" s="109">
        <v>0</v>
      </c>
      <c r="Y1583" s="109">
        <v>0</v>
      </c>
      <c r="Z1583" s="109">
        <v>0</v>
      </c>
      <c r="AA1583" s="109">
        <v>0</v>
      </c>
      <c r="AB1583" s="109">
        <v>0</v>
      </c>
      <c r="AC1583" s="109">
        <v>0</v>
      </c>
      <c r="AD1583" s="109">
        <v>0</v>
      </c>
      <c r="AE1583" s="109">
        <v>0</v>
      </c>
      <c r="AF1583" s="109">
        <v>0</v>
      </c>
      <c r="AG1583" s="57" t="str">
        <f>_xlfn.XLOOKUP(B1583,[3]CALCULATION!$B:$B,[3]CALCULATION!$M:$M,"")</f>
        <v>Operationnel</v>
      </c>
      <c r="AH1583" s="57"/>
      <c r="AI1583" s="56" t="str" cm="1">
        <f t="array" ref="AI1583">IFERROR(_xlfn.IFS(
AK1583="MPR ISSUE","PDH",
AK1583="BSS Hardware Issue","BSS",
AK1583="Sites strategiques, MLL, Pylone, etc.","ENVTECH",
AK1583="AKTIVCO DEFAUT GE &amp; POWER Cabinet","AKTIVCO",
AK1583="AKTIVCO Coupure ENEO &amp; Baisse de tension","AKTIVCO GRID ONLY",
AK1583="Coupure ENEO &amp; Baisse de tension","IHS GRID ONLY",
AK1583="Defaut GE &amp; POWER Cabinet","IHS",
AK1583="Sharing","Partners",
AK1583="Sites strategiques &amp; DataCenter","SST &amp; DC",
AK1583="Exclu","Exclu",
AK1583="SAT","SAT",
AK1583="SPARE-ISSUE","SPARE-ISSUE",
AK1583="Fiber CAmtel","TRANS_FO_CAMTEL",
AK1583="Fiber AOF","Fiber AOF",
AK1583="Projet OCM (HUAWEI)","TRAVAUX-HUAWEI",
AK1583="Projet OCM (NOKIA)","TRAVAUX-NOKIA",
AK1583="ACCESS-ISSUE","ACCESS-ISSUE",
AK1583="Projet OCM (ZTE, NOKIA, autres projets)","TRAVAUX OCM",
AK1583="No root CAuse","No root cause",
AK1583="ODU HS","PDH",
AK1583="IP &amp; VLAN","PDH",
AK1583="Warehouse HUAWEI","SPARE-ISSUE",
AK1583="SPARE-HS","SPARE-ISSUE",
AK1583="Power Telco","BSS",AK1583="no impacts","no impacts"
),"")</f>
        <v>No root cause</v>
      </c>
      <c r="AJ1583" s="56" t="str" cm="1">
        <f t="array" ref="AJ1583">IFERROR(_xlfn.IFS(
AK1583="MPR ISSUE","TX ISSUE",
AK1583="BSS Hardware Issue","RAN ISSUE",
AK1583="Sites strategiques, MLL, Pylone, etc.","ENVTECH",
AK1583="AKTIVCO DEFAUT GE &amp; POWER Cabinet","POWER ISSUE",
AK1583="AKTIVCO Coupure ENEO &amp; Baisse de tension","POWER ISSUE",
AK1583="Coupure ENEO &amp; Baisse de tension","POWER ISSUE",
AK1583="Defaut GE &amp; POWER Cabinet","POWER ISSUE",
AK1583="Sharing","POWER ISSUE",
AK1583="Sites strategiques &amp; DataCenter","POWER ISSUE",
AK1583="Exclu","Exclu",
AK1583="SAT","TX ISSUE",
AK1583="SPARE-ISSUE","SPARE-ISSUE",
AK1583="Fiber CAmtel","TX ISSUE",
AK1583="Fiber AOF","TX ISSUE",
AK1583="Projet OCM (HUAWEI)","TRAVAUX-HUAWEI",
AK1583="Projet OCM (NOKIA)","TRAVAUX -NOKIA",
AK1583="ACCESS-ISSUE","ACCESS-ISSUE",
AK1583="Projet OCM (ZTE, NOKIA, autres projets)","TRAVAUX OCM",
AK1583="No root CAuse","No root cause",
AK1583="ODU HS","TX ISSUE",
AK1583="IP &amp; VLAN","TX ISSUE",
AK1583="Warehouse HUAWEI","SPARE-ISSUE",
AK1583="SPARE-HS","SPARE-ISSUE",
AK1583="Power Telco","RAN ISSUE",AK1583="no impacts","no impacts"
),"")</f>
        <v>No root cause</v>
      </c>
      <c r="AK1583" s="81" t="s">
        <v>5620</v>
      </c>
      <c r="AL1583" s="56" t="str" cm="1">
        <f t="array" ref="AL1583">IFERROR(_xlfn.IFS(
AK1583="MPR ISSUE","ACTIVE",
AK1583="BSS Hardware Issue","ACTIVE",
AK1583="Sites strategiques, MLL, Pylone, etc.","PASSIVE",
AK1583="AKTIVCO DEFAUT GE &amp; POWER Cabinet","PASSIVE",
AK1583="AKTIVCO Coupure ENEO &amp; Baisse de tension","PASSIVE",
AK1583="Coupure ENEO &amp; Baisse de tension","PASSIVE",
AK1583="Defaut GE &amp; POWER Cabinet","PASSIVE",
AK1583="Sharing","PASSIVE",
AK1583="Sites strategiques &amp; DataCenter","PASSIVE",
AK1583="Exclu","Exclu",
AK1583="SAT","ACTIVE",
AK1583="SPARE-ISSUE","SPARE-ISSUE",
AK1583="Fiber CAmtel","ACTIVE",
AK1583="Fiber AOF","ACTIVE",
AK1583="Projet OCM (HUAWEI)","PLANNED WORKS",
AK1583="Projet OCM (NOKIA)","PLANNED WORKS",
AK1583="ACCESS-ISSUE","ACCESS-ISSUE",
AK1583="Projet OCM (ZTE, NOKIA, autres projets)","PLANNED WORKS",
AK1583="No root CAuse","No root cause",
AK1583="ODU HS","ACTIVE",
AK1583="IP &amp; VLAN","ACTIVE",
AK1583="Warehouse HUAWEI","SPARE-ISSUE",
AK1583="SPARE-HS","SPARE-ISSUE",
AK1583="Power Telco","ACTIVE", AK1583="no impacts","no impacts"
),"")</f>
        <v>No root cause</v>
      </c>
      <c r="AM1583" s="108" t="s">
        <v>5537</v>
      </c>
      <c r="AN1583" s="117" t="s">
        <v>5435</v>
      </c>
      <c r="AP1583" s="23" t="s">
        <v>5537</v>
      </c>
      <c r="AQ1583" s="23" t="s">
        <v>5537</v>
      </c>
      <c r="AR1583" s="7"/>
      <c r="AS1583" s="6"/>
      <c r="AT1583" s="7"/>
      <c r="AU1583" s="3" t="s">
        <v>5537</v>
      </c>
      <c r="AV1583" s="24" t="s">
        <v>5537</v>
      </c>
      <c r="AW1583" s="24" t="s">
        <v>5537</v>
      </c>
      <c r="AX1583" s="24" t="s">
        <v>5537</v>
      </c>
      <c r="AY1583" s="24" t="s">
        <v>5537</v>
      </c>
      <c r="AZ1583" s="24" t="s">
        <v>5537</v>
      </c>
      <c r="BA1583" s="24" t="s">
        <v>5537</v>
      </c>
      <c r="BB1583" s="24" t="s">
        <v>5537</v>
      </c>
      <c r="BC1583" s="24" t="s">
        <v>5537</v>
      </c>
      <c r="BD1583" s="24" t="s">
        <v>5537</v>
      </c>
      <c r="BE1583" s="24" t="s">
        <v>5537</v>
      </c>
      <c r="BF1583" s="24" t="s">
        <v>5537</v>
      </c>
      <c r="BG1583" s="24" t="s">
        <v>5537</v>
      </c>
      <c r="BH1583" s="24" t="s">
        <v>5537</v>
      </c>
      <c r="BI1583" s="9" t="s">
        <v>5537</v>
      </c>
      <c r="BJ1583" s="14"/>
      <c r="BK1583" s="14" t="s">
        <v>5537</v>
      </c>
      <c r="BL1583" s="14" t="str">
        <f>_xlfn.XLOOKUP(B1583,'[4]cell downs 18042026 17h'!$B:$B,'[4]cell downs 18042026 17h'!$B:$B,"")</f>
        <v/>
      </c>
      <c r="BM1583" s="14" t="str">
        <f>_xlfn.XLOOKUP(B1583,'[5]Cells Huawei 19042026 15h'!$B:$B,'[5]Cells Huawei 19042026 15h'!$B:$B,"")</f>
        <v/>
      </c>
      <c r="BN1583" s="9" t="str">
        <f>_xlfn.XLOOKUP(B1583,'[6]cells down 19042026 9H40'!$B:$B,'[6]cells down 19042026 9H40'!$B:$B,"")</f>
        <v/>
      </c>
      <c r="BO1583" s="9" t="s">
        <v>5537</v>
      </c>
      <c r="BP1583" s="9" t="s">
        <v>12</v>
      </c>
    </row>
    <row r="1584" spans="1:68" s="9" customFormat="1" x14ac:dyDescent="0.35">
      <c r="A1584" s="25" t="s">
        <v>5469</v>
      </c>
      <c r="B1584" s="32" t="s">
        <v>5470</v>
      </c>
      <c r="C1584" s="3" t="str">
        <f>_xlfn.XLOOKUP(B1584,'[1]daily break down'!$D:$D,'[1]daily break down'!$E:$E,"")</f>
        <v>CENTRE</v>
      </c>
      <c r="D1584" s="25" t="s">
        <v>357</v>
      </c>
      <c r="E1584" s="25" t="s">
        <v>987</v>
      </c>
      <c r="F1584" s="25" t="s">
        <v>226</v>
      </c>
      <c r="G1584" s="25" t="s">
        <v>5471</v>
      </c>
      <c r="H1584" s="41" t="str">
        <f>_xlfn.XLOOKUP(B1584,[2]CALCULATION!$B:$B,[2]CALCULATION!$H:$H,"")</f>
        <v>ZTE</v>
      </c>
      <c r="I1584" s="34">
        <v>0</v>
      </c>
      <c r="J1584" s="34">
        <v>0</v>
      </c>
      <c r="K1584" s="34">
        <v>0</v>
      </c>
      <c r="L1584" s="34">
        <v>0</v>
      </c>
      <c r="M1584" s="34">
        <v>0</v>
      </c>
      <c r="N1584" s="34">
        <v>0</v>
      </c>
      <c r="O1584" s="34">
        <v>0</v>
      </c>
      <c r="P1584" s="34">
        <v>0</v>
      </c>
      <c r="Q1584" s="34">
        <v>0</v>
      </c>
      <c r="R1584" s="34">
        <v>0</v>
      </c>
      <c r="S1584" s="109">
        <v>0</v>
      </c>
      <c r="T1584" s="109">
        <f>_xlfn.XLOOKUP(B1584,'[3]Nur des jours'!$B:$B,'[3]Nur des jours'!$U:$U,"")</f>
        <v>0</v>
      </c>
      <c r="U1584" s="109">
        <v>0</v>
      </c>
      <c r="V1584" s="109">
        <v>0</v>
      </c>
      <c r="W1584" s="109">
        <v>0</v>
      </c>
      <c r="X1584" s="109">
        <v>0</v>
      </c>
      <c r="Y1584" s="109">
        <v>0</v>
      </c>
      <c r="Z1584" s="109">
        <v>0</v>
      </c>
      <c r="AA1584" s="109">
        <v>0</v>
      </c>
      <c r="AB1584" s="109">
        <v>0</v>
      </c>
      <c r="AC1584" s="109">
        <v>0</v>
      </c>
      <c r="AD1584" s="109">
        <v>0</v>
      </c>
      <c r="AE1584" s="109">
        <v>0</v>
      </c>
      <c r="AF1584" s="109">
        <v>0</v>
      </c>
      <c r="AG1584" s="57" t="str">
        <f>_xlfn.XLOOKUP(B1584,[3]CALCULATION!$B:$B,[3]CALCULATION!$M:$M,"")</f>
        <v>Operationnel</v>
      </c>
      <c r="AH1584" s="57"/>
      <c r="AI1584" s="56" t="str" cm="1">
        <f t="array" ref="AI1584">IFERROR(_xlfn.IFS(
AK1584="MPR ISSUE","PDH",
AK1584="BSS Hardware Issue","BSS",
AK1584="Sites strategiques, MLL, Pylone, etc.","ENVTECH",
AK1584="AKTIVCO DEFAUT GE &amp; POWER Cabinet","AKTIVCO",
AK1584="AKTIVCO Coupure ENEO &amp; Baisse de tension","AKTIVCO GRID ONLY",
AK1584="Coupure ENEO &amp; Baisse de tension","IHS GRID ONLY",
AK1584="Defaut GE &amp; POWER Cabinet","IHS",
AK1584="Sharing","Partners",
AK1584="Sites strategiques &amp; DataCenter","SST &amp; DC",
AK1584="Exclu","Exclu",
AK1584="SAT","SAT",
AK1584="SPARE-ISSUE","SPARE-ISSUE",
AK1584="Fiber CAmtel","TRANS_FO_CAMTEL",
AK1584="Fiber AOF","Fiber AOF",
AK1584="Projet OCM (HUAWEI)","TRAVAUX-HUAWEI",
AK1584="Projet OCM (NOKIA)","TRAVAUX-NOKIA",
AK1584="ACCESS-ISSUE","ACCESS-ISSUE",
AK1584="Projet OCM (ZTE, NOKIA, autres projets)","TRAVAUX OCM",
AK1584="No root CAuse","No root cause",
AK1584="ODU HS","PDH",
AK1584="IP &amp; VLAN","PDH",
AK1584="Warehouse HUAWEI","SPARE-ISSUE",
AK1584="SPARE-HS","SPARE-ISSUE",
AK1584="Power Telco","BSS",AK1584="no impacts","no impacts"
),"")</f>
        <v>No root cause</v>
      </c>
      <c r="AJ1584" s="56" t="str" cm="1">
        <f t="array" ref="AJ1584">IFERROR(_xlfn.IFS(
AK1584="MPR ISSUE","TX ISSUE",
AK1584="BSS Hardware Issue","RAN ISSUE",
AK1584="Sites strategiques, MLL, Pylone, etc.","ENVTECH",
AK1584="AKTIVCO DEFAUT GE &amp; POWER Cabinet","POWER ISSUE",
AK1584="AKTIVCO Coupure ENEO &amp; Baisse de tension","POWER ISSUE",
AK1584="Coupure ENEO &amp; Baisse de tension","POWER ISSUE",
AK1584="Defaut GE &amp; POWER Cabinet","POWER ISSUE",
AK1584="Sharing","POWER ISSUE",
AK1584="Sites strategiques &amp; DataCenter","POWER ISSUE",
AK1584="Exclu","Exclu",
AK1584="SAT","TX ISSUE",
AK1584="SPARE-ISSUE","SPARE-ISSUE",
AK1584="Fiber CAmtel","TX ISSUE",
AK1584="Fiber AOF","TX ISSUE",
AK1584="Projet OCM (HUAWEI)","TRAVAUX-HUAWEI",
AK1584="Projet OCM (NOKIA)","TRAVAUX -NOKIA",
AK1584="ACCESS-ISSUE","ACCESS-ISSUE",
AK1584="Projet OCM (ZTE, NOKIA, autres projets)","TRAVAUX OCM",
AK1584="No root CAuse","No root cause",
AK1584="ODU HS","TX ISSUE",
AK1584="IP &amp; VLAN","TX ISSUE",
AK1584="Warehouse HUAWEI","SPARE-ISSUE",
AK1584="SPARE-HS","SPARE-ISSUE",
AK1584="Power Telco","RAN ISSUE",AK1584="no impacts","no impacts"
),"")</f>
        <v>No root cause</v>
      </c>
      <c r="AK1584" s="81" t="s">
        <v>5620</v>
      </c>
      <c r="AL1584" s="56" t="str" cm="1">
        <f t="array" ref="AL1584">IFERROR(_xlfn.IFS(
AK1584="MPR ISSUE","ACTIVE",
AK1584="BSS Hardware Issue","ACTIVE",
AK1584="Sites strategiques, MLL, Pylone, etc.","PASSIVE",
AK1584="AKTIVCO DEFAUT GE &amp; POWER Cabinet","PASSIVE",
AK1584="AKTIVCO Coupure ENEO &amp; Baisse de tension","PASSIVE",
AK1584="Coupure ENEO &amp; Baisse de tension","PASSIVE",
AK1584="Defaut GE &amp; POWER Cabinet","PASSIVE",
AK1584="Sharing","PASSIVE",
AK1584="Sites strategiques &amp; DataCenter","PASSIVE",
AK1584="Exclu","Exclu",
AK1584="SAT","ACTIVE",
AK1584="SPARE-ISSUE","SPARE-ISSUE",
AK1584="Fiber CAmtel","ACTIVE",
AK1584="Fiber AOF","ACTIVE",
AK1584="Projet OCM (HUAWEI)","PLANNED WORKS",
AK1584="Projet OCM (NOKIA)","PLANNED WORKS",
AK1584="ACCESS-ISSUE","ACCESS-ISSUE",
AK1584="Projet OCM (ZTE, NOKIA, autres projets)","PLANNED WORKS",
AK1584="No root CAuse","No root cause",
AK1584="ODU HS","ACTIVE",
AK1584="IP &amp; VLAN","ACTIVE",
AK1584="Warehouse HUAWEI","SPARE-ISSUE",
AK1584="SPARE-HS","SPARE-ISSUE",
AK1584="Power Telco","ACTIVE", AK1584="no impacts","no impacts"
),"")</f>
        <v>No root cause</v>
      </c>
      <c r="AM1584" s="108" t="s">
        <v>5537</v>
      </c>
      <c r="AN1584" s="117" t="s">
        <v>5470</v>
      </c>
      <c r="AP1584" s="23" t="s">
        <v>5537</v>
      </c>
      <c r="AQ1584" s="23" t="s">
        <v>5537</v>
      </c>
      <c r="AR1584" s="7"/>
      <c r="AS1584" s="6"/>
      <c r="AT1584" s="7"/>
      <c r="AU1584" s="3" t="s">
        <v>5537</v>
      </c>
      <c r="AV1584" s="24" t="s">
        <v>5537</v>
      </c>
      <c r="AW1584" s="24" t="s">
        <v>5537</v>
      </c>
      <c r="AX1584" s="24" t="s">
        <v>5537</v>
      </c>
      <c r="AY1584" s="24" t="s">
        <v>5537</v>
      </c>
      <c r="AZ1584" s="24" t="s">
        <v>5537</v>
      </c>
      <c r="BA1584" s="24" t="s">
        <v>5537</v>
      </c>
      <c r="BB1584" s="24" t="s">
        <v>5537</v>
      </c>
      <c r="BC1584" s="24" t="s">
        <v>5537</v>
      </c>
      <c r="BD1584" s="24" t="s">
        <v>5537</v>
      </c>
      <c r="BE1584" s="24" t="s">
        <v>5537</v>
      </c>
      <c r="BF1584" s="24" t="s">
        <v>5537</v>
      </c>
      <c r="BG1584" s="24" t="s">
        <v>5537</v>
      </c>
      <c r="BH1584" s="24" t="s">
        <v>5537</v>
      </c>
      <c r="BI1584" s="9" t="s">
        <v>5537</v>
      </c>
      <c r="BJ1584" s="14"/>
      <c r="BK1584" s="14" t="s">
        <v>5537</v>
      </c>
      <c r="BL1584" s="14" t="str">
        <f>_xlfn.XLOOKUP(B1584,'[4]cell downs 18042026 17h'!$B:$B,'[4]cell downs 18042026 17h'!$B:$B,"")</f>
        <v/>
      </c>
      <c r="BM1584" s="14" t="str">
        <f>_xlfn.XLOOKUP(B1584,'[5]Cells Huawei 19042026 15h'!$B:$B,'[5]Cells Huawei 19042026 15h'!$B:$B,"")</f>
        <v/>
      </c>
      <c r="BN1584" s="9" t="str">
        <f>_xlfn.XLOOKUP(B1584,'[6]cells down 19042026 9H40'!$B:$B,'[6]cells down 19042026 9H40'!$B:$B,"")</f>
        <v/>
      </c>
      <c r="BO1584" s="9" t="s">
        <v>5537</v>
      </c>
      <c r="BP1584" s="9" t="s">
        <v>5537</v>
      </c>
    </row>
    <row r="1585" spans="1:68" s="9" customFormat="1" x14ac:dyDescent="0.35">
      <c r="A1585" s="1" t="s">
        <v>2141</v>
      </c>
      <c r="B1585" s="8" t="s">
        <v>2142</v>
      </c>
      <c r="C1585" s="3" t="str">
        <f>_xlfn.XLOOKUP(B1585,'[1]daily break down'!$D:$D,'[1]daily break down'!$E:$E,"")</f>
        <v>CENTRE</v>
      </c>
      <c r="D1585" s="1" t="s">
        <v>11</v>
      </c>
      <c r="E1585" s="1" t="s">
        <v>12</v>
      </c>
      <c r="F1585" s="3" t="s">
        <v>226</v>
      </c>
      <c r="G1585" s="1" t="s">
        <v>489</v>
      </c>
      <c r="H1585" s="41" t="str">
        <f>_xlfn.XLOOKUP(B1585,[2]CALCULATION!$B:$B,[2]CALCULATION!$H:$H,"")</f>
        <v>ZTE</v>
      </c>
      <c r="I1585" s="34">
        <v>0</v>
      </c>
      <c r="J1585" s="34">
        <v>0</v>
      </c>
      <c r="K1585" s="34">
        <v>0</v>
      </c>
      <c r="L1585" s="34">
        <v>0</v>
      </c>
      <c r="M1585" s="34">
        <v>0</v>
      </c>
      <c r="N1585" s="34">
        <v>0</v>
      </c>
      <c r="O1585" s="34">
        <v>0</v>
      </c>
      <c r="P1585" s="34">
        <v>0</v>
      </c>
      <c r="Q1585" s="34">
        <v>0</v>
      </c>
      <c r="R1585" s="34">
        <v>0</v>
      </c>
      <c r="S1585" s="109">
        <v>0</v>
      </c>
      <c r="T1585" s="109">
        <f>_xlfn.XLOOKUP(B1585,'[3]Nur des jours'!$B:$B,'[3]Nur des jours'!$U:$U,"")</f>
        <v>0</v>
      </c>
      <c r="U1585" s="109">
        <v>0</v>
      </c>
      <c r="V1585" s="109">
        <v>0</v>
      </c>
      <c r="W1585" s="109">
        <v>0</v>
      </c>
      <c r="X1585" s="109">
        <v>0</v>
      </c>
      <c r="Y1585" s="109">
        <v>0</v>
      </c>
      <c r="Z1585" s="109">
        <v>0</v>
      </c>
      <c r="AA1585" s="109">
        <v>0</v>
      </c>
      <c r="AB1585" s="109">
        <v>0</v>
      </c>
      <c r="AC1585" s="109">
        <v>0</v>
      </c>
      <c r="AD1585" s="109">
        <v>0</v>
      </c>
      <c r="AE1585" s="109">
        <v>0</v>
      </c>
      <c r="AF1585" s="109">
        <v>0</v>
      </c>
      <c r="AG1585" s="57" t="str">
        <f>_xlfn.XLOOKUP(B1585,[3]CALCULATION!$B:$B,[3]CALCULATION!$M:$M,"")</f>
        <v>Operationnel</v>
      </c>
      <c r="AH1585" s="57"/>
      <c r="AI1585" s="56" t="str" cm="1">
        <f t="array" ref="AI1585">IFERROR(_xlfn.IFS(
AK1585="MPR ISSUE","PDH",
AK1585="BSS Hardware Issue","BSS",
AK1585="Sites strategiques, MLL, Pylone, etc.","ENVTECH",
AK1585="AKTIVCO DEFAUT GE &amp; POWER Cabinet","AKTIVCO",
AK1585="AKTIVCO Coupure ENEO &amp; Baisse de tension","AKTIVCO GRID ONLY",
AK1585="Coupure ENEO &amp; Baisse de tension","IHS GRID ONLY",
AK1585="Defaut GE &amp; POWER Cabinet","IHS",
AK1585="Sharing","Partners",
AK1585="Sites strategiques &amp; DataCenter","SST &amp; DC",
AK1585="Exclu","Exclu",
AK1585="SAT","SAT",
AK1585="SPARE-ISSUE","SPARE-ISSUE",
AK1585="Fiber CAmtel","TRANS_FO_CAMTEL",
AK1585="Fiber AOF","Fiber AOF",
AK1585="Projet OCM (HUAWEI)","TRAVAUX-HUAWEI",
AK1585="Projet OCM (NOKIA)","TRAVAUX-NOKIA",
AK1585="ACCESS-ISSUE","ACCESS-ISSUE",
AK1585="Projet OCM (ZTE, NOKIA, autres projets)","TRAVAUX OCM",
AK1585="No root CAuse","No root cause",
AK1585="ODU HS","PDH",
AK1585="IP &amp; VLAN","PDH",
AK1585="Warehouse HUAWEI","SPARE-ISSUE",
AK1585="SPARE-HS","SPARE-ISSUE",
AK1585="Power Telco","BSS",AK1585="no impacts","no impacts"
),"")</f>
        <v>No root cause</v>
      </c>
      <c r="AJ1585" s="56" t="str" cm="1">
        <f t="array" ref="AJ1585">IFERROR(_xlfn.IFS(
AK1585="MPR ISSUE","TX ISSUE",
AK1585="BSS Hardware Issue","RAN ISSUE",
AK1585="Sites strategiques, MLL, Pylone, etc.","ENVTECH",
AK1585="AKTIVCO DEFAUT GE &amp; POWER Cabinet","POWER ISSUE",
AK1585="AKTIVCO Coupure ENEO &amp; Baisse de tension","POWER ISSUE",
AK1585="Coupure ENEO &amp; Baisse de tension","POWER ISSUE",
AK1585="Defaut GE &amp; POWER Cabinet","POWER ISSUE",
AK1585="Sharing","POWER ISSUE",
AK1585="Sites strategiques &amp; DataCenter","POWER ISSUE",
AK1585="Exclu","Exclu",
AK1585="SAT","TX ISSUE",
AK1585="SPARE-ISSUE","SPARE-ISSUE",
AK1585="Fiber CAmtel","TX ISSUE",
AK1585="Fiber AOF","TX ISSUE",
AK1585="Projet OCM (HUAWEI)","TRAVAUX-HUAWEI",
AK1585="Projet OCM (NOKIA)","TRAVAUX -NOKIA",
AK1585="ACCESS-ISSUE","ACCESS-ISSUE",
AK1585="Projet OCM (ZTE, NOKIA, autres projets)","TRAVAUX OCM",
AK1585="No root CAuse","No root cause",
AK1585="ODU HS","TX ISSUE",
AK1585="IP &amp; VLAN","TX ISSUE",
AK1585="Warehouse HUAWEI","SPARE-ISSUE",
AK1585="SPARE-HS","SPARE-ISSUE",
AK1585="Power Telco","RAN ISSUE",AK1585="no impacts","no impacts"
),"")</f>
        <v>No root cause</v>
      </c>
      <c r="AK1585" s="81" t="s">
        <v>5620</v>
      </c>
      <c r="AL1585" s="56" t="str" cm="1">
        <f t="array" ref="AL1585">IFERROR(_xlfn.IFS(
AK1585="MPR ISSUE","ACTIVE",
AK1585="BSS Hardware Issue","ACTIVE",
AK1585="Sites strategiques, MLL, Pylone, etc.","PASSIVE",
AK1585="AKTIVCO DEFAUT GE &amp; POWER Cabinet","PASSIVE",
AK1585="AKTIVCO Coupure ENEO &amp; Baisse de tension","PASSIVE",
AK1585="Coupure ENEO &amp; Baisse de tension","PASSIVE",
AK1585="Defaut GE &amp; POWER Cabinet","PASSIVE",
AK1585="Sharing","PASSIVE",
AK1585="Sites strategiques &amp; DataCenter","PASSIVE",
AK1585="Exclu","Exclu",
AK1585="SAT","ACTIVE",
AK1585="SPARE-ISSUE","SPARE-ISSUE",
AK1585="Fiber CAmtel","ACTIVE",
AK1585="Fiber AOF","ACTIVE",
AK1585="Projet OCM (HUAWEI)","PLANNED WORKS",
AK1585="Projet OCM (NOKIA)","PLANNED WORKS",
AK1585="ACCESS-ISSUE","ACCESS-ISSUE",
AK1585="Projet OCM (ZTE, NOKIA, autres projets)","PLANNED WORKS",
AK1585="No root CAuse","No root cause",
AK1585="ODU HS","ACTIVE",
AK1585="IP &amp; VLAN","ACTIVE",
AK1585="Warehouse HUAWEI","SPARE-ISSUE",
AK1585="SPARE-HS","SPARE-ISSUE",
AK1585="Power Telco","ACTIVE", AK1585="no impacts","no impacts"
),"")</f>
        <v>No root cause</v>
      </c>
      <c r="AM1585" s="108" t="s">
        <v>5537</v>
      </c>
      <c r="AN1585" s="117" t="s">
        <v>2142</v>
      </c>
      <c r="AP1585" s="23" t="s">
        <v>5537</v>
      </c>
      <c r="AQ1585" s="23" t="s">
        <v>5537</v>
      </c>
      <c r="AR1585" s="7"/>
      <c r="AS1585" s="6"/>
      <c r="AT1585" s="7"/>
      <c r="AU1585" s="3" t="s">
        <v>5537</v>
      </c>
      <c r="AV1585" s="24" t="s">
        <v>5537</v>
      </c>
      <c r="AW1585" s="24" t="s">
        <v>5537</v>
      </c>
      <c r="AX1585" s="24" t="s">
        <v>5537</v>
      </c>
      <c r="AY1585" s="24" t="s">
        <v>5537</v>
      </c>
      <c r="AZ1585" s="24" t="s">
        <v>5537</v>
      </c>
      <c r="BA1585" s="24" t="s">
        <v>5537</v>
      </c>
      <c r="BB1585" s="24" t="s">
        <v>5537</v>
      </c>
      <c r="BC1585" s="24" t="s">
        <v>5537</v>
      </c>
      <c r="BD1585" s="24" t="s">
        <v>5537</v>
      </c>
      <c r="BE1585" s="24" t="s">
        <v>5537</v>
      </c>
      <c r="BF1585" s="24" t="s">
        <v>5537</v>
      </c>
      <c r="BG1585" s="24" t="s">
        <v>5537</v>
      </c>
      <c r="BH1585" s="24" t="s">
        <v>5537</v>
      </c>
      <c r="BI1585" s="9" t="s">
        <v>5537</v>
      </c>
      <c r="BJ1585" s="14"/>
      <c r="BK1585" s="14" t="s">
        <v>5537</v>
      </c>
      <c r="BL1585" s="14" t="str">
        <f>_xlfn.XLOOKUP(B1585,'[4]cell downs 18042026 17h'!$B:$B,'[4]cell downs 18042026 17h'!$B:$B,"")</f>
        <v/>
      </c>
      <c r="BM1585" s="14" t="str">
        <f>_xlfn.XLOOKUP(B1585,'[5]Cells Huawei 19042026 15h'!$B:$B,'[5]Cells Huawei 19042026 15h'!$B:$B,"")</f>
        <v/>
      </c>
      <c r="BN1585" s="9" t="str">
        <f>_xlfn.XLOOKUP(B1585,'[6]cells down 19042026 9H40'!$B:$B,'[6]cells down 19042026 9H40'!$B:$B,"")</f>
        <v/>
      </c>
      <c r="BO1585" s="9" t="s">
        <v>2142</v>
      </c>
      <c r="BP1585" s="9" t="s">
        <v>5537</v>
      </c>
    </row>
    <row r="1586" spans="1:68" s="9" customFormat="1" x14ac:dyDescent="0.35">
      <c r="A1586" s="1" t="s">
        <v>4633</v>
      </c>
      <c r="B1586" s="8" t="s">
        <v>4634</v>
      </c>
      <c r="C1586" s="3" t="str">
        <f>_xlfn.XLOOKUP(B1586,'[1]daily break down'!$D:$D,'[1]daily break down'!$E:$E,"")</f>
        <v>Yaounde</v>
      </c>
      <c r="D1586" s="1" t="s">
        <v>11</v>
      </c>
      <c r="E1586" s="1" t="s">
        <v>12</v>
      </c>
      <c r="F1586" s="3" t="s">
        <v>37</v>
      </c>
      <c r="G1586" s="1" t="s">
        <v>38</v>
      </c>
      <c r="H1586" s="41" t="str">
        <f>_xlfn.XLOOKUP(B1586,[2]CALCULATION!$B:$B,[2]CALCULATION!$H:$H,"")</f>
        <v>ZTE</v>
      </c>
      <c r="I1586" s="34">
        <v>0</v>
      </c>
      <c r="J1586" s="34">
        <v>0</v>
      </c>
      <c r="K1586" s="34">
        <v>0</v>
      </c>
      <c r="L1586" s="34">
        <v>0</v>
      </c>
      <c r="M1586" s="34">
        <v>0</v>
      </c>
      <c r="N1586" s="34">
        <v>0</v>
      </c>
      <c r="O1586" s="34">
        <v>0</v>
      </c>
      <c r="P1586" s="34">
        <v>0</v>
      </c>
      <c r="Q1586" s="34">
        <v>0</v>
      </c>
      <c r="R1586" s="34">
        <v>1.3371849968467582</v>
      </c>
      <c r="S1586" s="109">
        <v>0</v>
      </c>
      <c r="T1586" s="109">
        <f>_xlfn.XLOOKUP(B1586,'[3]Nur des jours'!$B:$B,'[3]Nur des jours'!$U:$U,"")</f>
        <v>0</v>
      </c>
      <c r="U1586" s="109">
        <v>0</v>
      </c>
      <c r="V1586" s="109">
        <v>0</v>
      </c>
      <c r="W1586" s="109">
        <v>0</v>
      </c>
      <c r="X1586" s="109">
        <v>0</v>
      </c>
      <c r="Y1586" s="109">
        <v>0</v>
      </c>
      <c r="Z1586" s="109">
        <v>0</v>
      </c>
      <c r="AA1586" s="109">
        <v>0</v>
      </c>
      <c r="AB1586" s="109">
        <v>0</v>
      </c>
      <c r="AC1586" s="109">
        <v>0</v>
      </c>
      <c r="AD1586" s="109">
        <v>0</v>
      </c>
      <c r="AE1586" s="109">
        <v>0</v>
      </c>
      <c r="AF1586" s="109">
        <v>0</v>
      </c>
      <c r="AG1586" s="57" t="str">
        <f>_xlfn.XLOOKUP(B1586,[3]CALCULATION!$B:$B,[3]CALCULATION!$M:$M,"")</f>
        <v>Operationnel</v>
      </c>
      <c r="AH1586" s="57"/>
      <c r="AI1586" s="56" t="str" cm="1">
        <f t="array" ref="AI1586">IFERROR(_xlfn.IFS(
AK1586="MPR ISSUE","PDH",
AK1586="BSS Hardware Issue","BSS",
AK1586="Sites strategiques, MLL, Pylone, etc.","ENVTECH",
AK1586="AKTIVCO DEFAUT GE &amp; POWER Cabinet","AKTIVCO",
AK1586="AKTIVCO Coupure ENEO &amp; Baisse de tension","AKTIVCO GRID ONLY",
AK1586="Coupure ENEO &amp; Baisse de tension","IHS GRID ONLY",
AK1586="Defaut GE &amp; POWER Cabinet","IHS",
AK1586="Sharing","Partners",
AK1586="Sites strategiques &amp; DataCenter","SST &amp; DC",
AK1586="Exclu","Exclu",
AK1586="SAT","SAT",
AK1586="SPARE-ISSUE","SPARE-ISSUE",
AK1586="Fiber CAmtel","TRANS_FO_CAMTEL",
AK1586="Fiber AOF","Fiber AOF",
AK1586="Projet OCM (HUAWEI)","TRAVAUX-HUAWEI",
AK1586="Projet OCM (NOKIA)","TRAVAUX-NOKIA",
AK1586="ACCESS-ISSUE","ACCESS-ISSUE",
AK1586="Projet OCM (ZTE, NOKIA, autres projets)","TRAVAUX OCM",
AK1586="No root CAuse","No root cause",
AK1586="ODU HS","PDH",
AK1586="IP &amp; VLAN","PDH",
AK1586="Warehouse HUAWEI","SPARE-ISSUE",
AK1586="SPARE-HS","SPARE-ISSUE",
AK1586="Power Telco","BSS",AK1586="no impacts","no impacts"
),"")</f>
        <v>No root cause</v>
      </c>
      <c r="AJ1586" s="56" t="str" cm="1">
        <f t="array" ref="AJ1586">IFERROR(_xlfn.IFS(
AK1586="MPR ISSUE","TX ISSUE",
AK1586="BSS Hardware Issue","RAN ISSUE",
AK1586="Sites strategiques, MLL, Pylone, etc.","ENVTECH",
AK1586="AKTIVCO DEFAUT GE &amp; POWER Cabinet","POWER ISSUE",
AK1586="AKTIVCO Coupure ENEO &amp; Baisse de tension","POWER ISSUE",
AK1586="Coupure ENEO &amp; Baisse de tension","POWER ISSUE",
AK1586="Defaut GE &amp; POWER Cabinet","POWER ISSUE",
AK1586="Sharing","POWER ISSUE",
AK1586="Sites strategiques &amp; DataCenter","POWER ISSUE",
AK1586="Exclu","Exclu",
AK1586="SAT","TX ISSUE",
AK1586="SPARE-ISSUE","SPARE-ISSUE",
AK1586="Fiber CAmtel","TX ISSUE",
AK1586="Fiber AOF","TX ISSUE",
AK1586="Projet OCM (HUAWEI)","TRAVAUX-HUAWEI",
AK1586="Projet OCM (NOKIA)","TRAVAUX -NOKIA",
AK1586="ACCESS-ISSUE","ACCESS-ISSUE",
AK1586="Projet OCM (ZTE, NOKIA, autres projets)","TRAVAUX OCM",
AK1586="No root CAuse","No root cause",
AK1586="ODU HS","TX ISSUE",
AK1586="IP &amp; VLAN","TX ISSUE",
AK1586="Warehouse HUAWEI","SPARE-ISSUE",
AK1586="SPARE-HS","SPARE-ISSUE",
AK1586="Power Telco","RAN ISSUE",AK1586="no impacts","no impacts"
),"")</f>
        <v>No root cause</v>
      </c>
      <c r="AK1586" s="81" t="s">
        <v>5620</v>
      </c>
      <c r="AL1586" s="56" t="str" cm="1">
        <f t="array" ref="AL1586">IFERROR(_xlfn.IFS(
AK1586="MPR ISSUE","ACTIVE",
AK1586="BSS Hardware Issue","ACTIVE",
AK1586="Sites strategiques, MLL, Pylone, etc.","PASSIVE",
AK1586="AKTIVCO DEFAUT GE &amp; POWER Cabinet","PASSIVE",
AK1586="AKTIVCO Coupure ENEO &amp; Baisse de tension","PASSIVE",
AK1586="Coupure ENEO &amp; Baisse de tension","PASSIVE",
AK1586="Defaut GE &amp; POWER Cabinet","PASSIVE",
AK1586="Sharing","PASSIVE",
AK1586="Sites strategiques &amp; DataCenter","PASSIVE",
AK1586="Exclu","Exclu",
AK1586="SAT","ACTIVE",
AK1586="SPARE-ISSUE","SPARE-ISSUE",
AK1586="Fiber CAmtel","ACTIVE",
AK1586="Fiber AOF","ACTIVE",
AK1586="Projet OCM (HUAWEI)","PLANNED WORKS",
AK1586="Projet OCM (NOKIA)","PLANNED WORKS",
AK1586="ACCESS-ISSUE","ACCESS-ISSUE",
AK1586="Projet OCM (ZTE, NOKIA, autres projets)","PLANNED WORKS",
AK1586="No root CAuse","No root cause",
AK1586="ODU HS","ACTIVE",
AK1586="IP &amp; VLAN","ACTIVE",
AK1586="Warehouse HUAWEI","SPARE-ISSUE",
AK1586="SPARE-HS","SPARE-ISSUE",
AK1586="Power Telco","ACTIVE", AK1586="no impacts","no impacts"
),"")</f>
        <v>No root cause</v>
      </c>
      <c r="AM1586" s="108" t="s">
        <v>5537</v>
      </c>
      <c r="AN1586" s="117" t="s">
        <v>4634</v>
      </c>
      <c r="AP1586" s="23" t="s">
        <v>5537</v>
      </c>
      <c r="AQ1586" s="23" t="s">
        <v>5537</v>
      </c>
      <c r="AR1586" s="7"/>
      <c r="AS1586" s="6"/>
      <c r="AT1586" s="7"/>
      <c r="AU1586" s="3" t="s">
        <v>5537</v>
      </c>
      <c r="AV1586" s="24" t="s">
        <v>5537</v>
      </c>
      <c r="AW1586" s="24" t="s">
        <v>5537</v>
      </c>
      <c r="AX1586" s="24" t="s">
        <v>5537</v>
      </c>
      <c r="AY1586" s="24" t="s">
        <v>5537</v>
      </c>
      <c r="AZ1586" s="24" t="s">
        <v>5537</v>
      </c>
      <c r="BA1586" s="24" t="s">
        <v>5537</v>
      </c>
      <c r="BB1586" s="24" t="s">
        <v>5537</v>
      </c>
      <c r="BC1586" s="24" t="s">
        <v>5537</v>
      </c>
      <c r="BD1586" s="24" t="s">
        <v>5537</v>
      </c>
      <c r="BE1586" s="24" t="s">
        <v>5537</v>
      </c>
      <c r="BF1586" s="24" t="s">
        <v>5537</v>
      </c>
      <c r="BG1586" s="24" t="s">
        <v>5537</v>
      </c>
      <c r="BH1586" s="24" t="s">
        <v>5537</v>
      </c>
      <c r="BI1586" s="9" t="s">
        <v>5537</v>
      </c>
      <c r="BJ1586" s="14"/>
      <c r="BK1586" s="14" t="s">
        <v>5537</v>
      </c>
      <c r="BL1586" s="14" t="str">
        <f>_xlfn.XLOOKUP(B1586,'[4]cell downs 18042026 17h'!$B:$B,'[4]cell downs 18042026 17h'!$B:$B,"")</f>
        <v/>
      </c>
      <c r="BM1586" s="14" t="str">
        <f>_xlfn.XLOOKUP(B1586,'[5]Cells Huawei 19042026 15h'!$B:$B,'[5]Cells Huawei 19042026 15h'!$B:$B,"")</f>
        <v/>
      </c>
      <c r="BN1586" s="9" t="str">
        <f>_xlfn.XLOOKUP(B1586,'[6]cells down 19042026 9H40'!$B:$B,'[6]cells down 19042026 9H40'!$B:$B,"")</f>
        <v/>
      </c>
      <c r="BO1586" s="9" t="s">
        <v>4634</v>
      </c>
      <c r="BP1586" s="9" t="s">
        <v>5537</v>
      </c>
    </row>
    <row r="1587" spans="1:68" s="9" customFormat="1" x14ac:dyDescent="0.35">
      <c r="A1587" s="1" t="s">
        <v>2268</v>
      </c>
      <c r="B1587" s="8" t="s">
        <v>2269</v>
      </c>
      <c r="C1587" s="3" t="str">
        <f>_xlfn.XLOOKUP(B1587,'[1]daily break down'!$D:$D,'[1]daily break down'!$E:$E,"")</f>
        <v>CENTRE</v>
      </c>
      <c r="D1587" s="1" t="s">
        <v>11</v>
      </c>
      <c r="E1587" s="1" t="s">
        <v>594</v>
      </c>
      <c r="F1587" s="3" t="s">
        <v>90</v>
      </c>
      <c r="G1587" s="1" t="s">
        <v>2270</v>
      </c>
      <c r="H1587" s="41" t="str">
        <f>_xlfn.XLOOKUP(B1587,[2]CALCULATION!$B:$B,[2]CALCULATION!$H:$H,"")</f>
        <v>ZTE</v>
      </c>
      <c r="I1587" s="34">
        <v>2.7876405760872967</v>
      </c>
      <c r="J1587" s="34">
        <v>0</v>
      </c>
      <c r="K1587" s="34">
        <v>8.2070253086895359</v>
      </c>
      <c r="L1587" s="34">
        <v>0</v>
      </c>
      <c r="M1587" s="34">
        <v>0</v>
      </c>
      <c r="N1587" s="34">
        <v>0</v>
      </c>
      <c r="O1587" s="34">
        <v>0</v>
      </c>
      <c r="P1587" s="34">
        <v>0</v>
      </c>
      <c r="Q1587" s="34">
        <v>0</v>
      </c>
      <c r="R1587" s="34">
        <v>0</v>
      </c>
      <c r="S1587" s="109">
        <v>0</v>
      </c>
      <c r="T1587" s="109">
        <f>_xlfn.XLOOKUP(B1587,'[3]Nur des jours'!$B:$B,'[3]Nur des jours'!$U:$U,"")</f>
        <v>0</v>
      </c>
      <c r="U1587" s="109">
        <v>0</v>
      </c>
      <c r="V1587" s="109">
        <v>0</v>
      </c>
      <c r="W1587" s="109">
        <v>0</v>
      </c>
      <c r="X1587" s="109">
        <v>0</v>
      </c>
      <c r="Y1587" s="109">
        <v>0</v>
      </c>
      <c r="Z1587" s="109">
        <v>0</v>
      </c>
      <c r="AA1587" s="109">
        <v>0</v>
      </c>
      <c r="AB1587" s="109">
        <v>0</v>
      </c>
      <c r="AC1587" s="109">
        <v>0</v>
      </c>
      <c r="AD1587" s="109">
        <v>0</v>
      </c>
      <c r="AE1587" s="109">
        <v>0</v>
      </c>
      <c r="AF1587" s="109">
        <v>0</v>
      </c>
      <c r="AG1587" s="57" t="str">
        <f>_xlfn.XLOOKUP(B1587,[3]CALCULATION!$B:$B,[3]CALCULATION!$M:$M,"")</f>
        <v>Operationnel</v>
      </c>
      <c r="AH1587" s="57"/>
      <c r="AI1587" s="56" t="str" cm="1">
        <f t="array" ref="AI1587">IFERROR(_xlfn.IFS(
AK1587="MPR ISSUE","PDH",
AK1587="BSS Hardware Issue","BSS",
AK1587="Sites strategiques, MLL, Pylone, etc.","ENVTECH",
AK1587="AKTIVCO DEFAUT GE &amp; POWER Cabinet","AKTIVCO",
AK1587="AKTIVCO Coupure ENEO &amp; Baisse de tension","AKTIVCO GRID ONLY",
AK1587="Coupure ENEO &amp; Baisse de tension","IHS GRID ONLY",
AK1587="Defaut GE &amp; POWER Cabinet","IHS",
AK1587="Sharing","Partners",
AK1587="Sites strategiques &amp; DataCenter","SST &amp; DC",
AK1587="Exclu","Exclu",
AK1587="SAT","SAT",
AK1587="SPARE-ISSUE","SPARE-ISSUE",
AK1587="Fiber CAmtel","TRANS_FO_CAMTEL",
AK1587="Fiber AOF","Fiber AOF",
AK1587="Projet OCM (HUAWEI)","TRAVAUX-HUAWEI",
AK1587="Projet OCM (NOKIA)","TRAVAUX-NOKIA",
AK1587="ACCESS-ISSUE","ACCESS-ISSUE",
AK1587="Projet OCM (ZTE, NOKIA, autres projets)","TRAVAUX OCM",
AK1587="No root CAuse","No root cause",
AK1587="ODU HS","PDH",
AK1587="IP &amp; VLAN","PDH",
AK1587="Warehouse HUAWEI","SPARE-ISSUE",
AK1587="SPARE-HS","SPARE-ISSUE",
AK1587="Power Telco","BSS",AK1587="no impacts","no impacts"
),"")</f>
        <v>No root cause</v>
      </c>
      <c r="AJ1587" s="56" t="str" cm="1">
        <f t="array" ref="AJ1587">IFERROR(_xlfn.IFS(
AK1587="MPR ISSUE","TX ISSUE",
AK1587="BSS Hardware Issue","RAN ISSUE",
AK1587="Sites strategiques, MLL, Pylone, etc.","ENVTECH",
AK1587="AKTIVCO DEFAUT GE &amp; POWER Cabinet","POWER ISSUE",
AK1587="AKTIVCO Coupure ENEO &amp; Baisse de tension","POWER ISSUE",
AK1587="Coupure ENEO &amp; Baisse de tension","POWER ISSUE",
AK1587="Defaut GE &amp; POWER Cabinet","POWER ISSUE",
AK1587="Sharing","POWER ISSUE",
AK1587="Sites strategiques &amp; DataCenter","POWER ISSUE",
AK1587="Exclu","Exclu",
AK1587="SAT","TX ISSUE",
AK1587="SPARE-ISSUE","SPARE-ISSUE",
AK1587="Fiber CAmtel","TX ISSUE",
AK1587="Fiber AOF","TX ISSUE",
AK1587="Projet OCM (HUAWEI)","TRAVAUX-HUAWEI",
AK1587="Projet OCM (NOKIA)","TRAVAUX -NOKIA",
AK1587="ACCESS-ISSUE","ACCESS-ISSUE",
AK1587="Projet OCM (ZTE, NOKIA, autres projets)","TRAVAUX OCM",
AK1587="No root CAuse","No root cause",
AK1587="ODU HS","TX ISSUE",
AK1587="IP &amp; VLAN","TX ISSUE",
AK1587="Warehouse HUAWEI","SPARE-ISSUE",
AK1587="SPARE-HS","SPARE-ISSUE",
AK1587="Power Telco","RAN ISSUE",AK1587="no impacts","no impacts"
),"")</f>
        <v>No root cause</v>
      </c>
      <c r="AK1587" s="81" t="s">
        <v>5620</v>
      </c>
      <c r="AL1587" s="56" t="str" cm="1">
        <f t="array" ref="AL1587">IFERROR(_xlfn.IFS(
AK1587="MPR ISSUE","ACTIVE",
AK1587="BSS Hardware Issue","ACTIVE",
AK1587="Sites strategiques, MLL, Pylone, etc.","PASSIVE",
AK1587="AKTIVCO DEFAUT GE &amp; POWER Cabinet","PASSIVE",
AK1587="AKTIVCO Coupure ENEO &amp; Baisse de tension","PASSIVE",
AK1587="Coupure ENEO &amp; Baisse de tension","PASSIVE",
AK1587="Defaut GE &amp; POWER Cabinet","PASSIVE",
AK1587="Sharing","PASSIVE",
AK1587="Sites strategiques &amp; DataCenter","PASSIVE",
AK1587="Exclu","Exclu",
AK1587="SAT","ACTIVE",
AK1587="SPARE-ISSUE","SPARE-ISSUE",
AK1587="Fiber CAmtel","ACTIVE",
AK1587="Fiber AOF","ACTIVE",
AK1587="Projet OCM (HUAWEI)","PLANNED WORKS",
AK1587="Projet OCM (NOKIA)","PLANNED WORKS",
AK1587="ACCESS-ISSUE","ACCESS-ISSUE",
AK1587="Projet OCM (ZTE, NOKIA, autres projets)","PLANNED WORKS",
AK1587="No root CAuse","No root cause",
AK1587="ODU HS","ACTIVE",
AK1587="IP &amp; VLAN","ACTIVE",
AK1587="Warehouse HUAWEI","SPARE-ISSUE",
AK1587="SPARE-HS","SPARE-ISSUE",
AK1587="Power Telco","ACTIVE", AK1587="no impacts","no impacts"
),"")</f>
        <v>No root cause</v>
      </c>
      <c r="AM1587" s="108" t="s">
        <v>5537</v>
      </c>
      <c r="AN1587" s="117" t="s">
        <v>2269</v>
      </c>
      <c r="AP1587" s="23" t="s">
        <v>5537</v>
      </c>
      <c r="AQ1587" s="23" t="s">
        <v>5537</v>
      </c>
      <c r="AR1587" s="7"/>
      <c r="AS1587" s="6"/>
      <c r="AT1587" s="7"/>
      <c r="AU1587" s="3" t="s">
        <v>5537</v>
      </c>
      <c r="AV1587" s="24" t="s">
        <v>5537</v>
      </c>
      <c r="AW1587" s="24" t="s">
        <v>5537</v>
      </c>
      <c r="AX1587" s="24" t="s">
        <v>5537</v>
      </c>
      <c r="AY1587" s="24" t="s">
        <v>5537</v>
      </c>
      <c r="AZ1587" s="24" t="s">
        <v>5537</v>
      </c>
      <c r="BA1587" s="24" t="s">
        <v>5537</v>
      </c>
      <c r="BB1587" s="24" t="s">
        <v>5537</v>
      </c>
      <c r="BC1587" s="24" t="s">
        <v>5537</v>
      </c>
      <c r="BD1587" s="24" t="s">
        <v>5537</v>
      </c>
      <c r="BE1587" s="24" t="s">
        <v>5537</v>
      </c>
      <c r="BF1587" s="24" t="s">
        <v>5537</v>
      </c>
      <c r="BG1587" s="24" t="s">
        <v>5537</v>
      </c>
      <c r="BH1587" s="24" t="s">
        <v>5537</v>
      </c>
      <c r="BI1587" s="9" t="s">
        <v>5537</v>
      </c>
      <c r="BJ1587" s="14"/>
      <c r="BK1587" s="14" t="s">
        <v>5537</v>
      </c>
      <c r="BL1587" s="14" t="str">
        <f>_xlfn.XLOOKUP(B1587,'[4]cell downs 18042026 17h'!$B:$B,'[4]cell downs 18042026 17h'!$B:$B,"")</f>
        <v/>
      </c>
      <c r="BM1587" s="14" t="str">
        <f>_xlfn.XLOOKUP(B1587,'[5]Cells Huawei 19042026 15h'!$B:$B,'[5]Cells Huawei 19042026 15h'!$B:$B,"")</f>
        <v/>
      </c>
      <c r="BN1587" s="9" t="str">
        <f>_xlfn.XLOOKUP(B1587,'[6]cells down 19042026 9H40'!$B:$B,'[6]cells down 19042026 9H40'!$B:$B,"")</f>
        <v/>
      </c>
      <c r="BO1587" s="9" t="s">
        <v>2269</v>
      </c>
      <c r="BP1587" s="9" t="s">
        <v>12</v>
      </c>
    </row>
    <row r="1588" spans="1:68" s="9" customFormat="1" x14ac:dyDescent="0.35">
      <c r="A1588" s="1" t="s">
        <v>4773</v>
      </c>
      <c r="B1588" s="8" t="s">
        <v>4774</v>
      </c>
      <c r="C1588" s="3" t="str">
        <f>_xlfn.XLOOKUP(B1588,'[1]daily break down'!$D:$D,'[1]daily break down'!$E:$E,"")</f>
        <v>Yaounde</v>
      </c>
      <c r="D1588" s="1" t="s">
        <v>11</v>
      </c>
      <c r="E1588" s="1" t="s">
        <v>12</v>
      </c>
      <c r="F1588" s="3" t="s">
        <v>37</v>
      </c>
      <c r="G1588" s="1" t="s">
        <v>38</v>
      </c>
      <c r="H1588" s="41" t="str">
        <f>_xlfn.XLOOKUP(B1588,[2]CALCULATION!$B:$B,[2]CALCULATION!$H:$H,"")</f>
        <v>ZTE</v>
      </c>
      <c r="I1588" s="34">
        <v>0</v>
      </c>
      <c r="J1588" s="34">
        <v>0</v>
      </c>
      <c r="K1588" s="34">
        <v>0</v>
      </c>
      <c r="L1588" s="34">
        <v>0</v>
      </c>
      <c r="M1588" s="34">
        <v>0</v>
      </c>
      <c r="N1588" s="34">
        <v>0</v>
      </c>
      <c r="O1588" s="34">
        <v>0</v>
      </c>
      <c r="P1588" s="34">
        <v>0</v>
      </c>
      <c r="Q1588" s="34">
        <v>0</v>
      </c>
      <c r="R1588" s="34">
        <v>0</v>
      </c>
      <c r="S1588" s="109">
        <v>3.6867425442238599</v>
      </c>
      <c r="T1588" s="109">
        <f>_xlfn.XLOOKUP(B1588,'[3]Nur des jours'!$B:$B,'[3]Nur des jours'!$U:$U,"")</f>
        <v>0</v>
      </c>
      <c r="U1588" s="109">
        <v>0</v>
      </c>
      <c r="V1588" s="109">
        <v>0</v>
      </c>
      <c r="W1588" s="109">
        <v>0</v>
      </c>
      <c r="X1588" s="109">
        <v>0</v>
      </c>
      <c r="Y1588" s="109">
        <v>0</v>
      </c>
      <c r="Z1588" s="109">
        <v>0</v>
      </c>
      <c r="AA1588" s="109">
        <v>0</v>
      </c>
      <c r="AB1588" s="109">
        <v>0</v>
      </c>
      <c r="AC1588" s="109">
        <v>0</v>
      </c>
      <c r="AD1588" s="109">
        <v>0</v>
      </c>
      <c r="AE1588" s="109">
        <v>0</v>
      </c>
      <c r="AF1588" s="109">
        <v>0</v>
      </c>
      <c r="AG1588" s="57" t="str">
        <f>_xlfn.XLOOKUP(B1588,[3]CALCULATION!$B:$B,[3]CALCULATION!$M:$M,"")</f>
        <v>Operationnel</v>
      </c>
      <c r="AH1588" s="57"/>
      <c r="AI1588" s="56" t="str" cm="1">
        <f t="array" ref="AI1588">IFERROR(_xlfn.IFS(
AK1588="MPR ISSUE","PDH",
AK1588="BSS Hardware Issue","BSS",
AK1588="Sites strategiques, MLL, Pylone, etc.","ENVTECH",
AK1588="AKTIVCO DEFAUT GE &amp; POWER Cabinet","AKTIVCO",
AK1588="AKTIVCO Coupure ENEO &amp; Baisse de tension","AKTIVCO GRID ONLY",
AK1588="Coupure ENEO &amp; Baisse de tension","IHS GRID ONLY",
AK1588="Defaut GE &amp; POWER Cabinet","IHS",
AK1588="Sharing","Partners",
AK1588="Sites strategiques &amp; DataCenter","SST &amp; DC",
AK1588="Exclu","Exclu",
AK1588="SAT","SAT",
AK1588="SPARE-ISSUE","SPARE-ISSUE",
AK1588="Fiber CAmtel","TRANS_FO_CAMTEL",
AK1588="Fiber AOF","Fiber AOF",
AK1588="Projet OCM (HUAWEI)","TRAVAUX-HUAWEI",
AK1588="Projet OCM (NOKIA)","TRAVAUX-NOKIA",
AK1588="ACCESS-ISSUE","ACCESS-ISSUE",
AK1588="Projet OCM (ZTE, NOKIA, autres projets)","TRAVAUX OCM",
AK1588="No root CAuse","No root cause",
AK1588="ODU HS","PDH",
AK1588="IP &amp; VLAN","PDH",
AK1588="Warehouse HUAWEI","SPARE-ISSUE",
AK1588="SPARE-HS","SPARE-ISSUE",
AK1588="Power Telco","BSS",AK1588="no impacts","no impacts"
),"")</f>
        <v>No root cause</v>
      </c>
      <c r="AJ1588" s="56" t="str" cm="1">
        <f t="array" ref="AJ1588">IFERROR(_xlfn.IFS(
AK1588="MPR ISSUE","TX ISSUE",
AK1588="BSS Hardware Issue","RAN ISSUE",
AK1588="Sites strategiques, MLL, Pylone, etc.","ENVTECH",
AK1588="AKTIVCO DEFAUT GE &amp; POWER Cabinet","POWER ISSUE",
AK1588="AKTIVCO Coupure ENEO &amp; Baisse de tension","POWER ISSUE",
AK1588="Coupure ENEO &amp; Baisse de tension","POWER ISSUE",
AK1588="Defaut GE &amp; POWER Cabinet","POWER ISSUE",
AK1588="Sharing","POWER ISSUE",
AK1588="Sites strategiques &amp; DataCenter","POWER ISSUE",
AK1588="Exclu","Exclu",
AK1588="SAT","TX ISSUE",
AK1588="SPARE-ISSUE","SPARE-ISSUE",
AK1588="Fiber CAmtel","TX ISSUE",
AK1588="Fiber AOF","TX ISSUE",
AK1588="Projet OCM (HUAWEI)","TRAVAUX-HUAWEI",
AK1588="Projet OCM (NOKIA)","TRAVAUX -NOKIA",
AK1588="ACCESS-ISSUE","ACCESS-ISSUE",
AK1588="Projet OCM (ZTE, NOKIA, autres projets)","TRAVAUX OCM",
AK1588="No root CAuse","No root cause",
AK1588="ODU HS","TX ISSUE",
AK1588="IP &amp; VLAN","TX ISSUE",
AK1588="Warehouse HUAWEI","SPARE-ISSUE",
AK1588="SPARE-HS","SPARE-ISSUE",
AK1588="Power Telco","RAN ISSUE",AK1588="no impacts","no impacts"
),"")</f>
        <v>No root cause</v>
      </c>
      <c r="AK1588" s="81" t="s">
        <v>5620</v>
      </c>
      <c r="AL1588" s="56" t="str" cm="1">
        <f t="array" ref="AL1588">IFERROR(_xlfn.IFS(
AK1588="MPR ISSUE","ACTIVE",
AK1588="BSS Hardware Issue","ACTIVE",
AK1588="Sites strategiques, MLL, Pylone, etc.","PASSIVE",
AK1588="AKTIVCO DEFAUT GE &amp; POWER Cabinet","PASSIVE",
AK1588="AKTIVCO Coupure ENEO &amp; Baisse de tension","PASSIVE",
AK1588="Coupure ENEO &amp; Baisse de tension","PASSIVE",
AK1588="Defaut GE &amp; POWER Cabinet","PASSIVE",
AK1588="Sharing","PASSIVE",
AK1588="Sites strategiques &amp; DataCenter","PASSIVE",
AK1588="Exclu","Exclu",
AK1588="SAT","ACTIVE",
AK1588="SPARE-ISSUE","SPARE-ISSUE",
AK1588="Fiber CAmtel","ACTIVE",
AK1588="Fiber AOF","ACTIVE",
AK1588="Projet OCM (HUAWEI)","PLANNED WORKS",
AK1588="Projet OCM (NOKIA)","PLANNED WORKS",
AK1588="ACCESS-ISSUE","ACCESS-ISSUE",
AK1588="Projet OCM (ZTE, NOKIA, autres projets)","PLANNED WORKS",
AK1588="No root CAuse","No root cause",
AK1588="ODU HS","ACTIVE",
AK1588="IP &amp; VLAN","ACTIVE",
AK1588="Warehouse HUAWEI","SPARE-ISSUE",
AK1588="SPARE-HS","SPARE-ISSUE",
AK1588="Power Telco","ACTIVE", AK1588="no impacts","no impacts"
),"")</f>
        <v>No root cause</v>
      </c>
      <c r="AM1588" s="108" t="s">
        <v>5537</v>
      </c>
      <c r="AN1588" s="117" t="s">
        <v>4774</v>
      </c>
      <c r="AP1588" s="23" t="s">
        <v>5537</v>
      </c>
      <c r="AQ1588" s="23" t="s">
        <v>5537</v>
      </c>
      <c r="AR1588" s="7"/>
      <c r="AS1588" s="6"/>
      <c r="AT1588" s="7"/>
      <c r="AU1588" s="3" t="s">
        <v>5537</v>
      </c>
      <c r="AV1588" s="24" t="s">
        <v>5537</v>
      </c>
      <c r="AW1588" s="24" t="s">
        <v>5537</v>
      </c>
      <c r="AX1588" s="24" t="s">
        <v>5537</v>
      </c>
      <c r="AY1588" s="24" t="s">
        <v>5537</v>
      </c>
      <c r="AZ1588" s="24" t="s">
        <v>5537</v>
      </c>
      <c r="BA1588" s="24" t="s">
        <v>5537</v>
      </c>
      <c r="BB1588" s="24" t="s">
        <v>5537</v>
      </c>
      <c r="BC1588" s="24" t="s">
        <v>5537</v>
      </c>
      <c r="BD1588" s="24" t="s">
        <v>5537</v>
      </c>
      <c r="BE1588" s="24" t="s">
        <v>5537</v>
      </c>
      <c r="BF1588" s="24" t="s">
        <v>5537</v>
      </c>
      <c r="BG1588" s="24" t="s">
        <v>5537</v>
      </c>
      <c r="BH1588" s="24" t="s">
        <v>5537</v>
      </c>
      <c r="BI1588" s="9" t="s">
        <v>5537</v>
      </c>
      <c r="BJ1588" s="14"/>
      <c r="BK1588" s="14" t="s">
        <v>5537</v>
      </c>
      <c r="BL1588" s="14" t="str">
        <f>_xlfn.XLOOKUP(B1588,'[4]cell downs 18042026 17h'!$B:$B,'[4]cell downs 18042026 17h'!$B:$B,"")</f>
        <v/>
      </c>
      <c r="BM1588" s="14" t="str">
        <f>_xlfn.XLOOKUP(B1588,'[5]Cells Huawei 19042026 15h'!$B:$B,'[5]Cells Huawei 19042026 15h'!$B:$B,"")</f>
        <v/>
      </c>
      <c r="BN1588" s="9" t="str">
        <f>_xlfn.XLOOKUP(B1588,'[6]cells down 19042026 9H40'!$B:$B,'[6]cells down 19042026 9H40'!$B:$B,"")</f>
        <v/>
      </c>
      <c r="BO1588" s="9" t="s">
        <v>4774</v>
      </c>
      <c r="BP1588" s="9" t="s">
        <v>12</v>
      </c>
    </row>
    <row r="1589" spans="1:68" s="9" customFormat="1" x14ac:dyDescent="0.35">
      <c r="A1589" s="1" t="s">
        <v>1135</v>
      </c>
      <c r="B1589" s="8" t="s">
        <v>1136</v>
      </c>
      <c r="C1589" s="3" t="str">
        <f>_xlfn.XLOOKUP(B1589,'[1]daily break down'!$D:$D,'[1]daily break down'!$E:$E,"")</f>
        <v>Yaounde</v>
      </c>
      <c r="D1589" s="1" t="s">
        <v>11</v>
      </c>
      <c r="E1589" s="1" t="s">
        <v>12</v>
      </c>
      <c r="F1589" s="3" t="s">
        <v>37</v>
      </c>
      <c r="G1589" s="1" t="s">
        <v>38</v>
      </c>
      <c r="H1589" s="41" t="str">
        <f>_xlfn.XLOOKUP(B1589,[2]CALCULATION!$B:$B,[2]CALCULATION!$H:$H,"")</f>
        <v>ZTE</v>
      </c>
      <c r="I1589" s="34">
        <v>0</v>
      </c>
      <c r="J1589" s="34">
        <v>0</v>
      </c>
      <c r="K1589" s="34">
        <v>0</v>
      </c>
      <c r="L1589" s="34">
        <v>0</v>
      </c>
      <c r="M1589" s="34">
        <v>0</v>
      </c>
      <c r="N1589" s="34">
        <v>0</v>
      </c>
      <c r="O1589" s="34">
        <v>0</v>
      </c>
      <c r="P1589" s="34">
        <v>3.7293862164807545</v>
      </c>
      <c r="Q1589" s="34">
        <v>0</v>
      </c>
      <c r="R1589" s="34">
        <v>0</v>
      </c>
      <c r="S1589" s="109">
        <v>0</v>
      </c>
      <c r="T1589" s="109">
        <f>_xlfn.XLOOKUP(B1589,'[3]Nur des jours'!$B:$B,'[3]Nur des jours'!$U:$U,"")</f>
        <v>0</v>
      </c>
      <c r="U1589" s="109">
        <v>0</v>
      </c>
      <c r="V1589" s="109">
        <v>0</v>
      </c>
      <c r="W1589" s="109">
        <v>0</v>
      </c>
      <c r="X1589" s="109">
        <v>0</v>
      </c>
      <c r="Y1589" s="109">
        <v>0</v>
      </c>
      <c r="Z1589" s="109">
        <v>0</v>
      </c>
      <c r="AA1589" s="109">
        <v>0</v>
      </c>
      <c r="AB1589" s="109">
        <v>0</v>
      </c>
      <c r="AC1589" s="109">
        <v>0</v>
      </c>
      <c r="AD1589" s="109">
        <v>0</v>
      </c>
      <c r="AE1589" s="109">
        <v>0</v>
      </c>
      <c r="AF1589" s="109">
        <v>0</v>
      </c>
      <c r="AG1589" s="57" t="str">
        <f>_xlfn.XLOOKUP(B1589,[3]CALCULATION!$B:$B,[3]CALCULATION!$M:$M,"")</f>
        <v>Operationnel</v>
      </c>
      <c r="AH1589" s="57"/>
      <c r="AI1589" s="56" t="str" cm="1">
        <f t="array" ref="AI1589">IFERROR(_xlfn.IFS(
AK1589="MPR ISSUE","PDH",
AK1589="BSS Hardware Issue","BSS",
AK1589="Sites strategiques, MLL, Pylone, etc.","ENVTECH",
AK1589="AKTIVCO DEFAUT GE &amp; POWER Cabinet","AKTIVCO",
AK1589="AKTIVCO Coupure ENEO &amp; Baisse de tension","AKTIVCO GRID ONLY",
AK1589="Coupure ENEO &amp; Baisse de tension","IHS GRID ONLY",
AK1589="Defaut GE &amp; POWER Cabinet","IHS",
AK1589="Sharing","Partners",
AK1589="Sites strategiques &amp; DataCenter","SST &amp; DC",
AK1589="Exclu","Exclu",
AK1589="SAT","SAT",
AK1589="SPARE-ISSUE","SPARE-ISSUE",
AK1589="Fiber CAmtel","TRANS_FO_CAMTEL",
AK1589="Fiber AOF","Fiber AOF",
AK1589="Projet OCM (HUAWEI)","TRAVAUX-HUAWEI",
AK1589="Projet OCM (NOKIA)","TRAVAUX-NOKIA",
AK1589="ACCESS-ISSUE","ACCESS-ISSUE",
AK1589="Projet OCM (ZTE, NOKIA, autres projets)","TRAVAUX OCM",
AK1589="No root CAuse","No root cause",
AK1589="ODU HS","PDH",
AK1589="IP &amp; VLAN","PDH",
AK1589="Warehouse HUAWEI","SPARE-ISSUE",
AK1589="SPARE-HS","SPARE-ISSUE",
AK1589="Power Telco","BSS",AK1589="no impacts","no impacts"
),"")</f>
        <v>No root cause</v>
      </c>
      <c r="AJ1589" s="56" t="str" cm="1">
        <f t="array" ref="AJ1589">IFERROR(_xlfn.IFS(
AK1589="MPR ISSUE","TX ISSUE",
AK1589="BSS Hardware Issue","RAN ISSUE",
AK1589="Sites strategiques, MLL, Pylone, etc.","ENVTECH",
AK1589="AKTIVCO DEFAUT GE &amp; POWER Cabinet","POWER ISSUE",
AK1589="AKTIVCO Coupure ENEO &amp; Baisse de tension","POWER ISSUE",
AK1589="Coupure ENEO &amp; Baisse de tension","POWER ISSUE",
AK1589="Defaut GE &amp; POWER Cabinet","POWER ISSUE",
AK1589="Sharing","POWER ISSUE",
AK1589="Sites strategiques &amp; DataCenter","POWER ISSUE",
AK1589="Exclu","Exclu",
AK1589="SAT","TX ISSUE",
AK1589="SPARE-ISSUE","SPARE-ISSUE",
AK1589="Fiber CAmtel","TX ISSUE",
AK1589="Fiber AOF","TX ISSUE",
AK1589="Projet OCM (HUAWEI)","TRAVAUX-HUAWEI",
AK1589="Projet OCM (NOKIA)","TRAVAUX -NOKIA",
AK1589="ACCESS-ISSUE","ACCESS-ISSUE",
AK1589="Projet OCM (ZTE, NOKIA, autres projets)","TRAVAUX OCM",
AK1589="No root CAuse","No root cause",
AK1589="ODU HS","TX ISSUE",
AK1589="IP &amp; VLAN","TX ISSUE",
AK1589="Warehouse HUAWEI","SPARE-ISSUE",
AK1589="SPARE-HS","SPARE-ISSUE",
AK1589="Power Telco","RAN ISSUE",AK1589="no impacts","no impacts"
),"")</f>
        <v>No root cause</v>
      </c>
      <c r="AK1589" s="81" t="s">
        <v>5620</v>
      </c>
      <c r="AL1589" s="56" t="str" cm="1">
        <f t="array" ref="AL1589">IFERROR(_xlfn.IFS(
AK1589="MPR ISSUE","ACTIVE",
AK1589="BSS Hardware Issue","ACTIVE",
AK1589="Sites strategiques, MLL, Pylone, etc.","PASSIVE",
AK1589="AKTIVCO DEFAUT GE &amp; POWER Cabinet","PASSIVE",
AK1589="AKTIVCO Coupure ENEO &amp; Baisse de tension","PASSIVE",
AK1589="Coupure ENEO &amp; Baisse de tension","PASSIVE",
AK1589="Defaut GE &amp; POWER Cabinet","PASSIVE",
AK1589="Sharing","PASSIVE",
AK1589="Sites strategiques &amp; DataCenter","PASSIVE",
AK1589="Exclu","Exclu",
AK1589="SAT","ACTIVE",
AK1589="SPARE-ISSUE","SPARE-ISSUE",
AK1589="Fiber CAmtel","ACTIVE",
AK1589="Fiber AOF","ACTIVE",
AK1589="Projet OCM (HUAWEI)","PLANNED WORKS",
AK1589="Projet OCM (NOKIA)","PLANNED WORKS",
AK1589="ACCESS-ISSUE","ACCESS-ISSUE",
AK1589="Projet OCM (ZTE, NOKIA, autres projets)","PLANNED WORKS",
AK1589="No root CAuse","No root cause",
AK1589="ODU HS","ACTIVE",
AK1589="IP &amp; VLAN","ACTIVE",
AK1589="Warehouse HUAWEI","SPARE-ISSUE",
AK1589="SPARE-HS","SPARE-ISSUE",
AK1589="Power Telco","ACTIVE", AK1589="no impacts","no impacts"
),"")</f>
        <v>No root cause</v>
      </c>
      <c r="AM1589" s="108" t="s">
        <v>5537</v>
      </c>
      <c r="AN1589" s="117" t="s">
        <v>1136</v>
      </c>
      <c r="AP1589" s="23" t="s">
        <v>5537</v>
      </c>
      <c r="AQ1589" s="23" t="s">
        <v>5537</v>
      </c>
      <c r="AR1589" s="7"/>
      <c r="AS1589" s="6"/>
      <c r="AT1589" s="7"/>
      <c r="AU1589" s="3" t="s">
        <v>5537</v>
      </c>
      <c r="AV1589" s="24" t="s">
        <v>5537</v>
      </c>
      <c r="AW1589" s="24" t="s">
        <v>5537</v>
      </c>
      <c r="AX1589" s="24" t="s">
        <v>5537</v>
      </c>
      <c r="AY1589" s="24" t="s">
        <v>5537</v>
      </c>
      <c r="AZ1589" s="24" t="s">
        <v>5537</v>
      </c>
      <c r="BA1589" s="24" t="s">
        <v>5537</v>
      </c>
      <c r="BB1589" s="24" t="s">
        <v>5537</v>
      </c>
      <c r="BC1589" s="24" t="s">
        <v>5537</v>
      </c>
      <c r="BD1589" s="24" t="s">
        <v>5537</v>
      </c>
      <c r="BE1589" s="24" t="s">
        <v>5537</v>
      </c>
      <c r="BF1589" s="24" t="s">
        <v>5537</v>
      </c>
      <c r="BG1589" s="24" t="s">
        <v>5537</v>
      </c>
      <c r="BH1589" s="24" t="s">
        <v>5537</v>
      </c>
      <c r="BI1589" s="9" t="s">
        <v>5537</v>
      </c>
      <c r="BJ1589" s="14"/>
      <c r="BK1589" s="14" t="s">
        <v>5537</v>
      </c>
      <c r="BL1589" s="14" t="str">
        <f>_xlfn.XLOOKUP(B1589,'[4]cell downs 18042026 17h'!$B:$B,'[4]cell downs 18042026 17h'!$B:$B,"")</f>
        <v/>
      </c>
      <c r="BM1589" s="14" t="str">
        <f>_xlfn.XLOOKUP(B1589,'[5]Cells Huawei 19042026 15h'!$B:$B,'[5]Cells Huawei 19042026 15h'!$B:$B,"")</f>
        <v/>
      </c>
      <c r="BN1589" s="9" t="str">
        <f>_xlfn.XLOOKUP(B1589,'[6]cells down 19042026 9H40'!$B:$B,'[6]cells down 19042026 9H40'!$B:$B,"")</f>
        <v/>
      </c>
      <c r="BO1589" s="9" t="s">
        <v>1136</v>
      </c>
      <c r="BP1589" s="9" t="s">
        <v>5537</v>
      </c>
    </row>
    <row r="1590" spans="1:68" s="9" customFormat="1" x14ac:dyDescent="0.35">
      <c r="A1590" s="1" t="s">
        <v>2252</v>
      </c>
      <c r="B1590" s="8" t="s">
        <v>2253</v>
      </c>
      <c r="C1590" s="3" t="str">
        <f>_xlfn.XLOOKUP(B1590,'[1]daily break down'!$D:$D,'[1]daily break down'!$E:$E,"")</f>
        <v>Yaounde</v>
      </c>
      <c r="D1590" s="1" t="s">
        <v>21</v>
      </c>
      <c r="E1590" s="1" t="s">
        <v>36</v>
      </c>
      <c r="F1590" s="3" t="s">
        <v>37</v>
      </c>
      <c r="G1590" s="1" t="s">
        <v>38</v>
      </c>
      <c r="H1590" s="41" t="str">
        <f>_xlfn.XLOOKUP(B1590,[2]CALCULATION!$B:$B,[2]CALCULATION!$H:$H,"")</f>
        <v>ZTE</v>
      </c>
      <c r="I1590" s="34">
        <v>0</v>
      </c>
      <c r="J1590" s="34">
        <v>0</v>
      </c>
      <c r="K1590" s="34">
        <v>0</v>
      </c>
      <c r="L1590" s="34">
        <v>0</v>
      </c>
      <c r="M1590" s="34">
        <v>0</v>
      </c>
      <c r="N1590" s="34">
        <v>0</v>
      </c>
      <c r="O1590" s="34">
        <v>0</v>
      </c>
      <c r="P1590" s="34">
        <v>0</v>
      </c>
      <c r="Q1590" s="34">
        <v>0</v>
      </c>
      <c r="R1590" s="34">
        <v>0</v>
      </c>
      <c r="S1590" s="109">
        <v>0</v>
      </c>
      <c r="T1590" s="109">
        <f>_xlfn.XLOOKUP(B1590,'[3]Nur des jours'!$B:$B,'[3]Nur des jours'!$U:$U,"")</f>
        <v>0</v>
      </c>
      <c r="U1590" s="109">
        <v>3.3071942425513581</v>
      </c>
      <c r="V1590" s="109">
        <v>0</v>
      </c>
      <c r="W1590" s="109">
        <v>0</v>
      </c>
      <c r="X1590" s="109">
        <v>0</v>
      </c>
      <c r="Y1590" s="109">
        <v>0</v>
      </c>
      <c r="Z1590" s="109">
        <v>0</v>
      </c>
      <c r="AA1590" s="109">
        <v>0</v>
      </c>
      <c r="AB1590" s="109">
        <v>0</v>
      </c>
      <c r="AC1590" s="109">
        <v>0</v>
      </c>
      <c r="AD1590" s="109">
        <v>0</v>
      </c>
      <c r="AE1590" s="109">
        <v>0</v>
      </c>
      <c r="AF1590" s="109">
        <v>0</v>
      </c>
      <c r="AG1590" s="57" t="str">
        <f>_xlfn.XLOOKUP(B1590,[3]CALCULATION!$B:$B,[3]CALCULATION!$M:$M,"")</f>
        <v>Operationnel</v>
      </c>
      <c r="AH1590" s="57"/>
      <c r="AI1590" s="56" t="str" cm="1">
        <f t="array" ref="AI1590">IFERROR(_xlfn.IFS(
AK1590="MPR ISSUE","PDH",
AK1590="BSS Hardware Issue","BSS",
AK1590="Sites strategiques, MLL, Pylone, etc.","ENVTECH",
AK1590="AKTIVCO DEFAUT GE &amp; POWER Cabinet","AKTIVCO",
AK1590="AKTIVCO Coupure ENEO &amp; Baisse de tension","AKTIVCO GRID ONLY",
AK1590="Coupure ENEO &amp; Baisse de tension","IHS GRID ONLY",
AK1590="Defaut GE &amp; POWER Cabinet","IHS",
AK1590="Sharing","Partners",
AK1590="Sites strategiques &amp; DataCenter","SST &amp; DC",
AK1590="Exclu","Exclu",
AK1590="SAT","SAT",
AK1590="SPARE-ISSUE","SPARE-ISSUE",
AK1590="Fiber CAmtel","TRANS_FO_CAMTEL",
AK1590="Fiber AOF","Fiber AOF",
AK1590="Projet OCM (HUAWEI)","TRAVAUX-HUAWEI",
AK1590="Projet OCM (NOKIA)","TRAVAUX-NOKIA",
AK1590="ACCESS-ISSUE","ACCESS-ISSUE",
AK1590="Projet OCM (ZTE, NOKIA, autres projets)","TRAVAUX OCM",
AK1590="No root CAuse","No root cause",
AK1590="ODU HS","PDH",
AK1590="IP &amp; VLAN","PDH",
AK1590="Warehouse HUAWEI","SPARE-ISSUE",
AK1590="SPARE-HS","SPARE-ISSUE",
AK1590="Power Telco","BSS",AK1590="no impacts","no impacts"
),"")</f>
        <v>No root cause</v>
      </c>
      <c r="AJ1590" s="56" t="str" cm="1">
        <f t="array" ref="AJ1590">IFERROR(_xlfn.IFS(
AK1590="MPR ISSUE","TX ISSUE",
AK1590="BSS Hardware Issue","RAN ISSUE",
AK1590="Sites strategiques, MLL, Pylone, etc.","ENVTECH",
AK1590="AKTIVCO DEFAUT GE &amp; POWER Cabinet","POWER ISSUE",
AK1590="AKTIVCO Coupure ENEO &amp; Baisse de tension","POWER ISSUE",
AK1590="Coupure ENEO &amp; Baisse de tension","POWER ISSUE",
AK1590="Defaut GE &amp; POWER Cabinet","POWER ISSUE",
AK1590="Sharing","POWER ISSUE",
AK1590="Sites strategiques &amp; DataCenter","POWER ISSUE",
AK1590="Exclu","Exclu",
AK1590="SAT","TX ISSUE",
AK1590="SPARE-ISSUE","SPARE-ISSUE",
AK1590="Fiber CAmtel","TX ISSUE",
AK1590="Fiber AOF","TX ISSUE",
AK1590="Projet OCM (HUAWEI)","TRAVAUX-HUAWEI",
AK1590="Projet OCM (NOKIA)","TRAVAUX -NOKIA",
AK1590="ACCESS-ISSUE","ACCESS-ISSUE",
AK1590="Projet OCM (ZTE, NOKIA, autres projets)","TRAVAUX OCM",
AK1590="No root CAuse","No root cause",
AK1590="ODU HS","TX ISSUE",
AK1590="IP &amp; VLAN","TX ISSUE",
AK1590="Warehouse HUAWEI","SPARE-ISSUE",
AK1590="SPARE-HS","SPARE-ISSUE",
AK1590="Power Telco","RAN ISSUE",AK1590="no impacts","no impacts"
),"")</f>
        <v>No root cause</v>
      </c>
      <c r="AK1590" s="81" t="s">
        <v>5620</v>
      </c>
      <c r="AL1590" s="56" t="str" cm="1">
        <f t="array" ref="AL1590">IFERROR(_xlfn.IFS(
AK1590="MPR ISSUE","ACTIVE",
AK1590="BSS Hardware Issue","ACTIVE",
AK1590="Sites strategiques, MLL, Pylone, etc.","PASSIVE",
AK1590="AKTIVCO DEFAUT GE &amp; POWER Cabinet","PASSIVE",
AK1590="AKTIVCO Coupure ENEO &amp; Baisse de tension","PASSIVE",
AK1590="Coupure ENEO &amp; Baisse de tension","PASSIVE",
AK1590="Defaut GE &amp; POWER Cabinet","PASSIVE",
AK1590="Sharing","PASSIVE",
AK1590="Sites strategiques &amp; DataCenter","PASSIVE",
AK1590="Exclu","Exclu",
AK1590="SAT","ACTIVE",
AK1590="SPARE-ISSUE","SPARE-ISSUE",
AK1590="Fiber CAmtel","ACTIVE",
AK1590="Fiber AOF","ACTIVE",
AK1590="Projet OCM (HUAWEI)","PLANNED WORKS",
AK1590="Projet OCM (NOKIA)","PLANNED WORKS",
AK1590="ACCESS-ISSUE","ACCESS-ISSUE",
AK1590="Projet OCM (ZTE, NOKIA, autres projets)","PLANNED WORKS",
AK1590="No root CAuse","No root cause",
AK1590="ODU HS","ACTIVE",
AK1590="IP &amp; VLAN","ACTIVE",
AK1590="Warehouse HUAWEI","SPARE-ISSUE",
AK1590="SPARE-HS","SPARE-ISSUE",
AK1590="Power Telco","ACTIVE", AK1590="no impacts","no impacts"
),"")</f>
        <v>No root cause</v>
      </c>
      <c r="AM1590" s="108" t="s">
        <v>5537</v>
      </c>
      <c r="AN1590" s="117" t="s">
        <v>2253</v>
      </c>
      <c r="AP1590" s="23" t="s">
        <v>5537</v>
      </c>
      <c r="AQ1590" s="23" t="s">
        <v>5537</v>
      </c>
      <c r="AR1590" s="7"/>
      <c r="AS1590" s="6"/>
      <c r="AT1590" s="7"/>
      <c r="AU1590" s="3" t="s">
        <v>5537</v>
      </c>
      <c r="AV1590" s="24" t="s">
        <v>5537</v>
      </c>
      <c r="AW1590" s="24" t="s">
        <v>5537</v>
      </c>
      <c r="AX1590" s="24" t="s">
        <v>5537</v>
      </c>
      <c r="AY1590" s="24" t="s">
        <v>5537</v>
      </c>
      <c r="AZ1590" s="24" t="s">
        <v>5537</v>
      </c>
      <c r="BA1590" s="24" t="s">
        <v>5537</v>
      </c>
      <c r="BB1590" s="24" t="s">
        <v>5537</v>
      </c>
      <c r="BC1590" s="24" t="s">
        <v>5537</v>
      </c>
      <c r="BD1590" s="24" t="s">
        <v>5537</v>
      </c>
      <c r="BE1590" s="24" t="s">
        <v>5537</v>
      </c>
      <c r="BF1590" s="24" t="s">
        <v>5537</v>
      </c>
      <c r="BG1590" s="24" t="s">
        <v>5537</v>
      </c>
      <c r="BH1590" s="24" t="s">
        <v>5537</v>
      </c>
      <c r="BI1590" s="9" t="s">
        <v>5537</v>
      </c>
      <c r="BJ1590" s="14"/>
      <c r="BK1590" s="14" t="s">
        <v>5537</v>
      </c>
      <c r="BL1590" s="14" t="str">
        <f>_xlfn.XLOOKUP(B1590,'[4]cell downs 18042026 17h'!$B:$B,'[4]cell downs 18042026 17h'!$B:$B,"")</f>
        <v/>
      </c>
      <c r="BM1590" s="14" t="str">
        <f>_xlfn.XLOOKUP(B1590,'[5]Cells Huawei 19042026 15h'!$B:$B,'[5]Cells Huawei 19042026 15h'!$B:$B,"")</f>
        <v/>
      </c>
      <c r="BN1590" s="9" t="str">
        <f>_xlfn.XLOOKUP(B1590,'[6]cells down 19042026 9H40'!$B:$B,'[6]cells down 19042026 9H40'!$B:$B,"")</f>
        <v/>
      </c>
      <c r="BO1590" s="9" t="s">
        <v>5537</v>
      </c>
      <c r="BP1590" s="9" t="s">
        <v>5537</v>
      </c>
    </row>
    <row r="1591" spans="1:68" s="9" customFormat="1" ht="18" customHeight="1" x14ac:dyDescent="0.35">
      <c r="A1591" s="1" t="s">
        <v>1893</v>
      </c>
      <c r="B1591" s="8" t="s">
        <v>1894</v>
      </c>
      <c r="C1591" s="3" t="str">
        <f>_xlfn.XLOOKUP(B1591,'[1]daily break down'!$D:$D,'[1]daily break down'!$E:$E,"")</f>
        <v>CENTRE</v>
      </c>
      <c r="D1591" s="1"/>
      <c r="E1591" s="1"/>
      <c r="F1591" s="3" t="s">
        <v>226</v>
      </c>
      <c r="G1591" s="1" t="s">
        <v>489</v>
      </c>
      <c r="H1591" s="41" t="str">
        <f>_xlfn.XLOOKUP(B1591,[2]CALCULATION!$B:$B,[2]CALCULATION!$H:$H,"")</f>
        <v>ZTE</v>
      </c>
      <c r="I1591" s="34">
        <v>0</v>
      </c>
      <c r="J1591" s="34">
        <v>0</v>
      </c>
      <c r="K1591" s="34">
        <v>2.6057049421715366E-2</v>
      </c>
      <c r="L1591" s="34">
        <v>0</v>
      </c>
      <c r="M1591" s="34">
        <v>0</v>
      </c>
      <c r="N1591" s="34">
        <v>5.7896860465928885E-17</v>
      </c>
      <c r="O1591" s="34">
        <v>0</v>
      </c>
      <c r="P1591" s="34">
        <v>0</v>
      </c>
      <c r="Q1591" s="34">
        <v>0</v>
      </c>
      <c r="R1591" s="34">
        <v>0</v>
      </c>
      <c r="S1591" s="109">
        <v>0</v>
      </c>
      <c r="T1591" s="109">
        <f>_xlfn.XLOOKUP(B1591,'[3]Nur des jours'!$B:$B,'[3]Nur des jours'!$U:$U,"")</f>
        <v>0</v>
      </c>
      <c r="U1591" s="109">
        <v>0</v>
      </c>
      <c r="V1591" s="109">
        <v>0</v>
      </c>
      <c r="W1591" s="109">
        <v>0</v>
      </c>
      <c r="X1591" s="109">
        <v>0</v>
      </c>
      <c r="Y1591" s="109">
        <v>0</v>
      </c>
      <c r="Z1591" s="109">
        <v>0</v>
      </c>
      <c r="AA1591" s="109">
        <v>0</v>
      </c>
      <c r="AB1591" s="109">
        <v>0</v>
      </c>
      <c r="AC1591" s="109">
        <v>0</v>
      </c>
      <c r="AD1591" s="109">
        <v>0</v>
      </c>
      <c r="AE1591" s="109">
        <v>0</v>
      </c>
      <c r="AF1591" s="109">
        <v>0</v>
      </c>
      <c r="AG1591" s="57" t="str">
        <f>_xlfn.XLOOKUP(B1591,[3]CALCULATION!$B:$B,[3]CALCULATION!$M:$M,"")</f>
        <v>Operationnel</v>
      </c>
      <c r="AH1591" s="57"/>
      <c r="AI1591" s="56" t="str" cm="1">
        <f t="array" ref="AI1591">IFERROR(_xlfn.IFS(
AK1591="MPR ISSUE","PDH",
AK1591="BSS Hardware Issue","BSS",
AK1591="Sites strategiques, MLL, Pylone, etc.","ENVTECH",
AK1591="AKTIVCO DEFAUT GE &amp; POWER Cabinet","AKTIVCO",
AK1591="AKTIVCO Coupure ENEO &amp; Baisse de tension","AKTIVCO GRID ONLY",
AK1591="Coupure ENEO &amp; Baisse de tension","IHS GRID ONLY",
AK1591="Defaut GE &amp; POWER Cabinet","IHS",
AK1591="Sharing","Partners",
AK1591="Sites strategiques &amp; DataCenter","SST &amp; DC",
AK1591="Exclu","Exclu",
AK1591="SAT","SAT",
AK1591="SPARE-ISSUE","SPARE-ISSUE",
AK1591="Fiber CAmtel","TRANS_FO_CAMTEL",
AK1591="Fiber AOF","Fiber AOF",
AK1591="Projet OCM (HUAWEI)","TRAVAUX-HUAWEI",
AK1591="Projet OCM (NOKIA)","TRAVAUX-NOKIA",
AK1591="ACCESS-ISSUE","ACCESS-ISSUE",
AK1591="Projet OCM (ZTE, NOKIA, autres projets)","TRAVAUX OCM",
AK1591="No root CAuse","No root cause",
AK1591="ODU HS","PDH",
AK1591="IP &amp; VLAN","PDH",
AK1591="Warehouse HUAWEI","SPARE-ISSUE",
AK1591="SPARE-HS","SPARE-ISSUE",
AK1591="Power Telco","BSS",AK1591="no impacts","no impacts"
),"")</f>
        <v>No root cause</v>
      </c>
      <c r="AJ1591" s="56" t="str" cm="1">
        <f t="array" ref="AJ1591">IFERROR(_xlfn.IFS(
AK1591="MPR ISSUE","TX ISSUE",
AK1591="BSS Hardware Issue","RAN ISSUE",
AK1591="Sites strategiques, MLL, Pylone, etc.","ENVTECH",
AK1591="AKTIVCO DEFAUT GE &amp; POWER Cabinet","POWER ISSUE",
AK1591="AKTIVCO Coupure ENEO &amp; Baisse de tension","POWER ISSUE",
AK1591="Coupure ENEO &amp; Baisse de tension","POWER ISSUE",
AK1591="Defaut GE &amp; POWER Cabinet","POWER ISSUE",
AK1591="Sharing","POWER ISSUE",
AK1591="Sites strategiques &amp; DataCenter","POWER ISSUE",
AK1591="Exclu","Exclu",
AK1591="SAT","TX ISSUE",
AK1591="SPARE-ISSUE","SPARE-ISSUE",
AK1591="Fiber CAmtel","TX ISSUE",
AK1591="Fiber AOF","TX ISSUE",
AK1591="Projet OCM (HUAWEI)","TRAVAUX-HUAWEI",
AK1591="Projet OCM (NOKIA)","TRAVAUX -NOKIA",
AK1591="ACCESS-ISSUE","ACCESS-ISSUE",
AK1591="Projet OCM (ZTE, NOKIA, autres projets)","TRAVAUX OCM",
AK1591="No root CAuse","No root cause",
AK1591="ODU HS","TX ISSUE",
AK1591="IP &amp; VLAN","TX ISSUE",
AK1591="Warehouse HUAWEI","SPARE-ISSUE",
AK1591="SPARE-HS","SPARE-ISSUE",
AK1591="Power Telco","RAN ISSUE",AK1591="no impacts","no impacts"
),"")</f>
        <v>No root cause</v>
      </c>
      <c r="AK1591" s="81" t="s">
        <v>5620</v>
      </c>
      <c r="AL1591" s="56" t="str" cm="1">
        <f t="array" ref="AL1591">IFERROR(_xlfn.IFS(
AK1591="MPR ISSUE","ACTIVE",
AK1591="BSS Hardware Issue","ACTIVE",
AK1591="Sites strategiques, MLL, Pylone, etc.","PASSIVE",
AK1591="AKTIVCO DEFAUT GE &amp; POWER Cabinet","PASSIVE",
AK1591="AKTIVCO Coupure ENEO &amp; Baisse de tension","PASSIVE",
AK1591="Coupure ENEO &amp; Baisse de tension","PASSIVE",
AK1591="Defaut GE &amp; POWER Cabinet","PASSIVE",
AK1591="Sharing","PASSIVE",
AK1591="Sites strategiques &amp; DataCenter","PASSIVE",
AK1591="Exclu","Exclu",
AK1591="SAT","ACTIVE",
AK1591="SPARE-ISSUE","SPARE-ISSUE",
AK1591="Fiber CAmtel","ACTIVE",
AK1591="Fiber AOF","ACTIVE",
AK1591="Projet OCM (HUAWEI)","PLANNED WORKS",
AK1591="Projet OCM (NOKIA)","PLANNED WORKS",
AK1591="ACCESS-ISSUE","ACCESS-ISSUE",
AK1591="Projet OCM (ZTE, NOKIA, autres projets)","PLANNED WORKS",
AK1591="No root CAuse","No root cause",
AK1591="ODU HS","ACTIVE",
AK1591="IP &amp; VLAN","ACTIVE",
AK1591="Warehouse HUAWEI","SPARE-ISSUE",
AK1591="SPARE-HS","SPARE-ISSUE",
AK1591="Power Telco","ACTIVE", AK1591="no impacts","no impacts"
),"")</f>
        <v>No root cause</v>
      </c>
      <c r="AM1591" s="108" t="s">
        <v>5537</v>
      </c>
      <c r="AN1591" s="117" t="s">
        <v>1894</v>
      </c>
      <c r="AP1591" s="23" t="s">
        <v>5537</v>
      </c>
      <c r="AQ1591" s="23" t="s">
        <v>5537</v>
      </c>
      <c r="AR1591" s="7"/>
      <c r="AS1591" s="6"/>
      <c r="AT1591" s="7"/>
      <c r="AU1591" s="3" t="s">
        <v>5537</v>
      </c>
      <c r="AV1591" s="24" t="s">
        <v>5537</v>
      </c>
      <c r="AW1591" s="24" t="s">
        <v>5537</v>
      </c>
      <c r="AX1591" s="24" t="s">
        <v>5537</v>
      </c>
      <c r="AY1591" s="24" t="s">
        <v>5537</v>
      </c>
      <c r="AZ1591" s="24" t="s">
        <v>5537</v>
      </c>
      <c r="BA1591" s="24" t="s">
        <v>5537</v>
      </c>
      <c r="BB1591" s="24" t="s">
        <v>5537</v>
      </c>
      <c r="BC1591" s="24" t="s">
        <v>5537</v>
      </c>
      <c r="BD1591" s="24" t="s">
        <v>5537</v>
      </c>
      <c r="BE1591" s="24" t="s">
        <v>5537</v>
      </c>
      <c r="BF1591" s="24" t="s">
        <v>5537</v>
      </c>
      <c r="BG1591" s="24" t="s">
        <v>5537</v>
      </c>
      <c r="BH1591" s="24" t="s">
        <v>5537</v>
      </c>
      <c r="BI1591" s="9" t="s">
        <v>5537</v>
      </c>
      <c r="BJ1591" s="14"/>
      <c r="BK1591" s="14" t="s">
        <v>5537</v>
      </c>
      <c r="BL1591" s="14" t="str">
        <f>_xlfn.XLOOKUP(B1591,'[4]cell downs 18042026 17h'!$B:$B,'[4]cell downs 18042026 17h'!$B:$B,"")</f>
        <v/>
      </c>
      <c r="BM1591" s="14" t="str">
        <f>_xlfn.XLOOKUP(B1591,'[5]Cells Huawei 19042026 15h'!$B:$B,'[5]Cells Huawei 19042026 15h'!$B:$B,"")</f>
        <v/>
      </c>
      <c r="BN1591" s="9" t="str">
        <f>_xlfn.XLOOKUP(B1591,'[6]cells down 19042026 9H40'!$B:$B,'[6]cells down 19042026 9H40'!$B:$B,"")</f>
        <v/>
      </c>
      <c r="BO1591" s="9" t="s">
        <v>5537</v>
      </c>
      <c r="BP1591" s="9" t="s">
        <v>12</v>
      </c>
    </row>
    <row r="1592" spans="1:68" s="9" customFormat="1" x14ac:dyDescent="0.35">
      <c r="A1592" s="1" t="s">
        <v>4531</v>
      </c>
      <c r="B1592" s="8" t="s">
        <v>4532</v>
      </c>
      <c r="C1592" s="3" t="str">
        <f>_xlfn.XLOOKUP(B1592,'[1]daily break down'!$D:$D,'[1]daily break down'!$E:$E,"")</f>
        <v>Yaounde</v>
      </c>
      <c r="D1592" s="1"/>
      <c r="E1592" s="1"/>
      <c r="F1592" s="3" t="s">
        <v>37</v>
      </c>
      <c r="G1592" s="1" t="s">
        <v>38</v>
      </c>
      <c r="H1592" s="41" t="str">
        <f>_xlfn.XLOOKUP(B1592,[2]CALCULATION!$B:$B,[2]CALCULATION!$H:$H,"")</f>
        <v>ZTE</v>
      </c>
      <c r="I1592" s="34">
        <v>0</v>
      </c>
      <c r="J1592" s="34">
        <v>0</v>
      </c>
      <c r="K1592" s="34">
        <v>0</v>
      </c>
      <c r="L1592" s="34">
        <v>0</v>
      </c>
      <c r="M1592" s="34">
        <v>0</v>
      </c>
      <c r="N1592" s="34">
        <v>0</v>
      </c>
      <c r="O1592" s="34">
        <v>0</v>
      </c>
      <c r="P1592" s="34">
        <v>0</v>
      </c>
      <c r="Q1592" s="34">
        <v>0</v>
      </c>
      <c r="R1592" s="34">
        <v>0.31609109301920768</v>
      </c>
      <c r="S1592" s="109">
        <v>0</v>
      </c>
      <c r="T1592" s="109">
        <f>_xlfn.XLOOKUP(B1592,'[3]Nur des jours'!$B:$B,'[3]Nur des jours'!$U:$U,"")</f>
        <v>0</v>
      </c>
      <c r="U1592" s="109">
        <v>0</v>
      </c>
      <c r="V1592" s="109">
        <v>0</v>
      </c>
      <c r="W1592" s="109">
        <v>0</v>
      </c>
      <c r="X1592" s="109">
        <v>0</v>
      </c>
      <c r="Y1592" s="109">
        <v>0</v>
      </c>
      <c r="Z1592" s="109">
        <v>0</v>
      </c>
      <c r="AA1592" s="109">
        <v>0</v>
      </c>
      <c r="AB1592" s="109">
        <v>0</v>
      </c>
      <c r="AC1592" s="109">
        <v>0</v>
      </c>
      <c r="AD1592" s="109">
        <v>0</v>
      </c>
      <c r="AE1592" s="109">
        <v>0</v>
      </c>
      <c r="AF1592" s="109">
        <v>0</v>
      </c>
      <c r="AG1592" s="57" t="str">
        <f>_xlfn.XLOOKUP(B1592,[3]CALCULATION!$B:$B,[3]CALCULATION!$M:$M,"")</f>
        <v>Operationnel</v>
      </c>
      <c r="AH1592" s="57"/>
      <c r="AI1592" s="56" t="str" cm="1">
        <f t="array" ref="AI1592">IFERROR(_xlfn.IFS(
AK1592="MPR ISSUE","PDH",
AK1592="BSS Hardware Issue","BSS",
AK1592="Sites strategiques, MLL, Pylone, etc.","ENVTECH",
AK1592="AKTIVCO DEFAUT GE &amp; POWER Cabinet","AKTIVCO",
AK1592="AKTIVCO Coupure ENEO &amp; Baisse de tension","AKTIVCO GRID ONLY",
AK1592="Coupure ENEO &amp; Baisse de tension","IHS GRID ONLY",
AK1592="Defaut GE &amp; POWER Cabinet","IHS",
AK1592="Sharing","Partners",
AK1592="Sites strategiques &amp; DataCenter","SST &amp; DC",
AK1592="Exclu","Exclu",
AK1592="SAT","SAT",
AK1592="SPARE-ISSUE","SPARE-ISSUE",
AK1592="Fiber CAmtel","TRANS_FO_CAMTEL",
AK1592="Fiber AOF","Fiber AOF",
AK1592="Projet OCM (HUAWEI)","TRAVAUX-HUAWEI",
AK1592="Projet OCM (NOKIA)","TRAVAUX-NOKIA",
AK1592="ACCESS-ISSUE","ACCESS-ISSUE",
AK1592="Projet OCM (ZTE, NOKIA, autres projets)","TRAVAUX OCM",
AK1592="No root CAuse","No root cause",
AK1592="ODU HS","PDH",
AK1592="IP &amp; VLAN","PDH",
AK1592="Warehouse HUAWEI","SPARE-ISSUE",
AK1592="SPARE-HS","SPARE-ISSUE",
AK1592="Power Telco","BSS",AK1592="no impacts","no impacts"
),"")</f>
        <v>No root cause</v>
      </c>
      <c r="AJ1592" s="56" t="str" cm="1">
        <f t="array" ref="AJ1592">IFERROR(_xlfn.IFS(
AK1592="MPR ISSUE","TX ISSUE",
AK1592="BSS Hardware Issue","RAN ISSUE",
AK1592="Sites strategiques, MLL, Pylone, etc.","ENVTECH",
AK1592="AKTIVCO DEFAUT GE &amp; POWER Cabinet","POWER ISSUE",
AK1592="AKTIVCO Coupure ENEO &amp; Baisse de tension","POWER ISSUE",
AK1592="Coupure ENEO &amp; Baisse de tension","POWER ISSUE",
AK1592="Defaut GE &amp; POWER Cabinet","POWER ISSUE",
AK1592="Sharing","POWER ISSUE",
AK1592="Sites strategiques &amp; DataCenter","POWER ISSUE",
AK1592="Exclu","Exclu",
AK1592="SAT","TX ISSUE",
AK1592="SPARE-ISSUE","SPARE-ISSUE",
AK1592="Fiber CAmtel","TX ISSUE",
AK1592="Fiber AOF","TX ISSUE",
AK1592="Projet OCM (HUAWEI)","TRAVAUX-HUAWEI",
AK1592="Projet OCM (NOKIA)","TRAVAUX -NOKIA",
AK1592="ACCESS-ISSUE","ACCESS-ISSUE",
AK1592="Projet OCM (ZTE, NOKIA, autres projets)","TRAVAUX OCM",
AK1592="No root CAuse","No root cause",
AK1592="ODU HS","TX ISSUE",
AK1592="IP &amp; VLAN","TX ISSUE",
AK1592="Warehouse HUAWEI","SPARE-ISSUE",
AK1592="SPARE-HS","SPARE-ISSUE",
AK1592="Power Telco","RAN ISSUE",AK1592="no impacts","no impacts"
),"")</f>
        <v>No root cause</v>
      </c>
      <c r="AK1592" s="81" t="s">
        <v>5620</v>
      </c>
      <c r="AL1592" s="56" t="str" cm="1">
        <f t="array" ref="AL1592">IFERROR(_xlfn.IFS(
AK1592="MPR ISSUE","ACTIVE",
AK1592="BSS Hardware Issue","ACTIVE",
AK1592="Sites strategiques, MLL, Pylone, etc.","PASSIVE",
AK1592="AKTIVCO DEFAUT GE &amp; POWER Cabinet","PASSIVE",
AK1592="AKTIVCO Coupure ENEO &amp; Baisse de tension","PASSIVE",
AK1592="Coupure ENEO &amp; Baisse de tension","PASSIVE",
AK1592="Defaut GE &amp; POWER Cabinet","PASSIVE",
AK1592="Sharing","PASSIVE",
AK1592="Sites strategiques &amp; DataCenter","PASSIVE",
AK1592="Exclu","Exclu",
AK1592="SAT","ACTIVE",
AK1592="SPARE-ISSUE","SPARE-ISSUE",
AK1592="Fiber CAmtel","ACTIVE",
AK1592="Fiber AOF","ACTIVE",
AK1592="Projet OCM (HUAWEI)","PLANNED WORKS",
AK1592="Projet OCM (NOKIA)","PLANNED WORKS",
AK1592="ACCESS-ISSUE","ACCESS-ISSUE",
AK1592="Projet OCM (ZTE, NOKIA, autres projets)","PLANNED WORKS",
AK1592="No root CAuse","No root cause",
AK1592="ODU HS","ACTIVE",
AK1592="IP &amp; VLAN","ACTIVE",
AK1592="Warehouse HUAWEI","SPARE-ISSUE",
AK1592="SPARE-HS","SPARE-ISSUE",
AK1592="Power Telco","ACTIVE", AK1592="no impacts","no impacts"
),"")</f>
        <v>No root cause</v>
      </c>
      <c r="AM1592" s="108" t="s">
        <v>5537</v>
      </c>
      <c r="AN1592" s="117" t="s">
        <v>4532</v>
      </c>
      <c r="AP1592" s="23" t="s">
        <v>5537</v>
      </c>
      <c r="AQ1592" s="23" t="s">
        <v>5537</v>
      </c>
      <c r="AR1592" s="7"/>
      <c r="AS1592" s="6"/>
      <c r="AT1592" s="7"/>
      <c r="AU1592" s="3" t="s">
        <v>5537</v>
      </c>
      <c r="AV1592" s="24" t="s">
        <v>5537</v>
      </c>
      <c r="AW1592" s="24" t="s">
        <v>5537</v>
      </c>
      <c r="AX1592" s="24" t="s">
        <v>5537</v>
      </c>
      <c r="AY1592" s="24" t="s">
        <v>5537</v>
      </c>
      <c r="AZ1592" s="24" t="s">
        <v>5537</v>
      </c>
      <c r="BA1592" s="24" t="s">
        <v>5537</v>
      </c>
      <c r="BB1592" s="24" t="s">
        <v>5537</v>
      </c>
      <c r="BC1592" s="24" t="s">
        <v>5537</v>
      </c>
      <c r="BD1592" s="24" t="s">
        <v>5537</v>
      </c>
      <c r="BE1592" s="24" t="s">
        <v>5537</v>
      </c>
      <c r="BF1592" s="24" t="s">
        <v>5537</v>
      </c>
      <c r="BG1592" s="24" t="s">
        <v>5537</v>
      </c>
      <c r="BH1592" s="24" t="s">
        <v>5537</v>
      </c>
      <c r="BI1592" s="9" t="s">
        <v>5537</v>
      </c>
      <c r="BJ1592" s="14"/>
      <c r="BK1592" s="14" t="s">
        <v>5537</v>
      </c>
      <c r="BL1592" s="14" t="str">
        <f>_xlfn.XLOOKUP(B1592,'[4]cell downs 18042026 17h'!$B:$B,'[4]cell downs 18042026 17h'!$B:$B,"")</f>
        <v/>
      </c>
      <c r="BM1592" s="14" t="str">
        <f>_xlfn.XLOOKUP(B1592,'[5]Cells Huawei 19042026 15h'!$B:$B,'[5]Cells Huawei 19042026 15h'!$B:$B,"")</f>
        <v/>
      </c>
      <c r="BN1592" s="9" t="str">
        <f>_xlfn.XLOOKUP(B1592,'[6]cells down 19042026 9H40'!$B:$B,'[6]cells down 19042026 9H40'!$B:$B,"")</f>
        <v/>
      </c>
      <c r="BO1592" s="9" t="s">
        <v>5537</v>
      </c>
      <c r="BP1592" s="9" t="s">
        <v>318</v>
      </c>
    </row>
    <row r="1593" spans="1:68" s="9" customFormat="1" x14ac:dyDescent="0.35">
      <c r="A1593" s="1" t="s">
        <v>4261</v>
      </c>
      <c r="B1593" s="8" t="s">
        <v>4262</v>
      </c>
      <c r="C1593" s="3" t="str">
        <f>_xlfn.XLOOKUP(B1593,'[1]daily break down'!$D:$D,'[1]daily break down'!$E:$E,"")</f>
        <v>Yaounde</v>
      </c>
      <c r="D1593" s="1" t="s">
        <v>11</v>
      </c>
      <c r="E1593" s="1" t="s">
        <v>12</v>
      </c>
      <c r="F1593" s="3" t="s">
        <v>37</v>
      </c>
      <c r="G1593" s="1" t="s">
        <v>38</v>
      </c>
      <c r="H1593" s="41" t="str">
        <f>_xlfn.XLOOKUP(B1593,[2]CALCULATION!$B:$B,[2]CALCULATION!$H:$H,"")</f>
        <v>ZTE</v>
      </c>
      <c r="I1593" s="34">
        <v>0.5850262389672215</v>
      </c>
      <c r="J1593" s="34">
        <v>0</v>
      </c>
      <c r="K1593" s="34">
        <v>0</v>
      </c>
      <c r="L1593" s="34">
        <v>0</v>
      </c>
      <c r="M1593" s="34">
        <v>0</v>
      </c>
      <c r="N1593" s="34">
        <v>0</v>
      </c>
      <c r="O1593" s="34">
        <v>0.70329064328987367</v>
      </c>
      <c r="P1593" s="34">
        <v>0</v>
      </c>
      <c r="Q1593" s="34">
        <v>0</v>
      </c>
      <c r="R1593" s="34">
        <v>0</v>
      </c>
      <c r="S1593" s="109">
        <v>0</v>
      </c>
      <c r="T1593" s="109">
        <f>_xlfn.XLOOKUP(B1593,'[3]Nur des jours'!$B:$B,'[3]Nur des jours'!$U:$U,"")</f>
        <v>0</v>
      </c>
      <c r="U1593" s="109">
        <v>0</v>
      </c>
      <c r="V1593" s="109">
        <v>0</v>
      </c>
      <c r="W1593" s="109">
        <v>0</v>
      </c>
      <c r="X1593" s="109">
        <v>0</v>
      </c>
      <c r="Y1593" s="109">
        <v>0</v>
      </c>
      <c r="Z1593" s="109">
        <v>0</v>
      </c>
      <c r="AA1593" s="109">
        <v>0</v>
      </c>
      <c r="AB1593" s="109">
        <v>0</v>
      </c>
      <c r="AC1593" s="109">
        <v>0</v>
      </c>
      <c r="AD1593" s="109">
        <v>0</v>
      </c>
      <c r="AE1593" s="109">
        <v>0</v>
      </c>
      <c r="AF1593" s="109">
        <v>0</v>
      </c>
      <c r="AG1593" s="57" t="str">
        <f>_xlfn.XLOOKUP(B1593,[3]CALCULATION!$B:$B,[3]CALCULATION!$M:$M,"")</f>
        <v>Operationnel</v>
      </c>
      <c r="AH1593" s="57"/>
      <c r="AI1593" s="56" t="str" cm="1">
        <f t="array" ref="AI1593">IFERROR(_xlfn.IFS(
AK1593="MPR ISSUE","PDH",
AK1593="BSS Hardware Issue","BSS",
AK1593="Sites strategiques, MLL, Pylone, etc.","ENVTECH",
AK1593="AKTIVCO DEFAUT GE &amp; POWER Cabinet","AKTIVCO",
AK1593="AKTIVCO Coupure ENEO &amp; Baisse de tension","AKTIVCO GRID ONLY",
AK1593="Coupure ENEO &amp; Baisse de tension","IHS GRID ONLY",
AK1593="Defaut GE &amp; POWER Cabinet","IHS",
AK1593="Sharing","Partners",
AK1593="Sites strategiques &amp; DataCenter","SST &amp; DC",
AK1593="Exclu","Exclu",
AK1593="SAT","SAT",
AK1593="SPARE-ISSUE","SPARE-ISSUE",
AK1593="Fiber CAmtel","TRANS_FO_CAMTEL",
AK1593="Fiber AOF","Fiber AOF",
AK1593="Projet OCM (HUAWEI)","TRAVAUX-HUAWEI",
AK1593="Projet OCM (NOKIA)","TRAVAUX-NOKIA",
AK1593="ACCESS-ISSUE","ACCESS-ISSUE",
AK1593="Projet OCM (ZTE, NOKIA, autres projets)","TRAVAUX OCM",
AK1593="No root CAuse","No root cause",
AK1593="ODU HS","PDH",
AK1593="IP &amp; VLAN","PDH",
AK1593="Warehouse HUAWEI","SPARE-ISSUE",
AK1593="SPARE-HS","SPARE-ISSUE",
AK1593="Power Telco","BSS",AK1593="no impacts","no impacts"
),"")</f>
        <v>No root cause</v>
      </c>
      <c r="AJ1593" s="56" t="str" cm="1">
        <f t="array" ref="AJ1593">IFERROR(_xlfn.IFS(
AK1593="MPR ISSUE","TX ISSUE",
AK1593="BSS Hardware Issue","RAN ISSUE",
AK1593="Sites strategiques, MLL, Pylone, etc.","ENVTECH",
AK1593="AKTIVCO DEFAUT GE &amp; POWER Cabinet","POWER ISSUE",
AK1593="AKTIVCO Coupure ENEO &amp; Baisse de tension","POWER ISSUE",
AK1593="Coupure ENEO &amp; Baisse de tension","POWER ISSUE",
AK1593="Defaut GE &amp; POWER Cabinet","POWER ISSUE",
AK1593="Sharing","POWER ISSUE",
AK1593="Sites strategiques &amp; DataCenter","POWER ISSUE",
AK1593="Exclu","Exclu",
AK1593="SAT","TX ISSUE",
AK1593="SPARE-ISSUE","SPARE-ISSUE",
AK1593="Fiber CAmtel","TX ISSUE",
AK1593="Fiber AOF","TX ISSUE",
AK1593="Projet OCM (HUAWEI)","TRAVAUX-HUAWEI",
AK1593="Projet OCM (NOKIA)","TRAVAUX -NOKIA",
AK1593="ACCESS-ISSUE","ACCESS-ISSUE",
AK1593="Projet OCM (ZTE, NOKIA, autres projets)","TRAVAUX OCM",
AK1593="No root CAuse","No root cause",
AK1593="ODU HS","TX ISSUE",
AK1593="IP &amp; VLAN","TX ISSUE",
AK1593="Warehouse HUAWEI","SPARE-ISSUE",
AK1593="SPARE-HS","SPARE-ISSUE",
AK1593="Power Telco","RAN ISSUE",AK1593="no impacts","no impacts"
),"")</f>
        <v>No root cause</v>
      </c>
      <c r="AK1593" s="81" t="s">
        <v>5620</v>
      </c>
      <c r="AL1593" s="56" t="str" cm="1">
        <f t="array" ref="AL1593">IFERROR(_xlfn.IFS(
AK1593="MPR ISSUE","ACTIVE",
AK1593="BSS Hardware Issue","ACTIVE",
AK1593="Sites strategiques, MLL, Pylone, etc.","PASSIVE",
AK1593="AKTIVCO DEFAUT GE &amp; POWER Cabinet","PASSIVE",
AK1593="AKTIVCO Coupure ENEO &amp; Baisse de tension","PASSIVE",
AK1593="Coupure ENEO &amp; Baisse de tension","PASSIVE",
AK1593="Defaut GE &amp; POWER Cabinet","PASSIVE",
AK1593="Sharing","PASSIVE",
AK1593="Sites strategiques &amp; DataCenter","PASSIVE",
AK1593="Exclu","Exclu",
AK1593="SAT","ACTIVE",
AK1593="SPARE-ISSUE","SPARE-ISSUE",
AK1593="Fiber CAmtel","ACTIVE",
AK1593="Fiber AOF","ACTIVE",
AK1593="Projet OCM (HUAWEI)","PLANNED WORKS",
AK1593="Projet OCM (NOKIA)","PLANNED WORKS",
AK1593="ACCESS-ISSUE","ACCESS-ISSUE",
AK1593="Projet OCM (ZTE, NOKIA, autres projets)","PLANNED WORKS",
AK1593="No root CAuse","No root cause",
AK1593="ODU HS","ACTIVE",
AK1593="IP &amp; VLAN","ACTIVE",
AK1593="Warehouse HUAWEI","SPARE-ISSUE",
AK1593="SPARE-HS","SPARE-ISSUE",
AK1593="Power Telco","ACTIVE", AK1593="no impacts","no impacts"
),"")</f>
        <v>No root cause</v>
      </c>
      <c r="AM1593" s="108" t="s">
        <v>5537</v>
      </c>
      <c r="AN1593" s="117" t="s">
        <v>4262</v>
      </c>
      <c r="AP1593" s="23" t="s">
        <v>5537</v>
      </c>
      <c r="AQ1593" s="23" t="s">
        <v>5537</v>
      </c>
      <c r="AR1593" s="7"/>
      <c r="AS1593" s="6"/>
      <c r="AT1593" s="7"/>
      <c r="AU1593" s="3" t="s">
        <v>5537</v>
      </c>
      <c r="AV1593" s="24" t="s">
        <v>5537</v>
      </c>
      <c r="AW1593" s="24" t="s">
        <v>5537</v>
      </c>
      <c r="AX1593" s="24" t="s">
        <v>5537</v>
      </c>
      <c r="AY1593" s="24" t="s">
        <v>5537</v>
      </c>
      <c r="AZ1593" s="24" t="s">
        <v>5537</v>
      </c>
      <c r="BA1593" s="24" t="s">
        <v>5537</v>
      </c>
      <c r="BB1593" s="24" t="s">
        <v>5537</v>
      </c>
      <c r="BC1593" s="24" t="s">
        <v>5537</v>
      </c>
      <c r="BD1593" s="24" t="s">
        <v>5537</v>
      </c>
      <c r="BE1593" s="24" t="s">
        <v>5537</v>
      </c>
      <c r="BF1593" s="24" t="s">
        <v>5537</v>
      </c>
      <c r="BG1593" s="24" t="s">
        <v>5537</v>
      </c>
      <c r="BH1593" s="24" t="s">
        <v>5537</v>
      </c>
      <c r="BI1593" s="9" t="s">
        <v>5537</v>
      </c>
      <c r="BJ1593" s="14"/>
      <c r="BK1593" s="14" t="s">
        <v>5537</v>
      </c>
      <c r="BL1593" s="14" t="str">
        <f>_xlfn.XLOOKUP(B1593,'[4]cell downs 18042026 17h'!$B:$B,'[4]cell downs 18042026 17h'!$B:$B,"")</f>
        <v/>
      </c>
      <c r="BM1593" s="14" t="str">
        <f>_xlfn.XLOOKUP(B1593,'[5]Cells Huawei 19042026 15h'!$B:$B,'[5]Cells Huawei 19042026 15h'!$B:$B,"")</f>
        <v/>
      </c>
      <c r="BN1593" s="9" t="str">
        <f>_xlfn.XLOOKUP(B1593,'[6]cells down 19042026 9H40'!$B:$B,'[6]cells down 19042026 9H40'!$B:$B,"")</f>
        <v/>
      </c>
      <c r="BO1593" s="9" t="s">
        <v>4262</v>
      </c>
      <c r="BP1593" s="9" t="s">
        <v>5537</v>
      </c>
    </row>
    <row r="1594" spans="1:68" s="9" customFormat="1" x14ac:dyDescent="0.35">
      <c r="A1594" s="1" t="s">
        <v>2179</v>
      </c>
      <c r="B1594" s="8" t="s">
        <v>2180</v>
      </c>
      <c r="C1594" s="3" t="str">
        <f>_xlfn.XLOOKUP(B1594,'[1]daily break down'!$D:$D,'[1]daily break down'!$E:$E,"")</f>
        <v>CENTRE</v>
      </c>
      <c r="D1594" s="1"/>
      <c r="E1594" s="1"/>
      <c r="F1594" s="3" t="s">
        <v>226</v>
      </c>
      <c r="G1594" s="1" t="s">
        <v>489</v>
      </c>
      <c r="H1594" s="41" t="str">
        <f>_xlfn.XLOOKUP(B1594,[2]CALCULATION!$B:$B,[2]CALCULATION!$H:$H,"")</f>
        <v>ZTE</v>
      </c>
      <c r="I1594" s="34">
        <v>0</v>
      </c>
      <c r="J1594" s="34">
        <v>0</v>
      </c>
      <c r="K1594" s="34">
        <v>0</v>
      </c>
      <c r="L1594" s="34">
        <v>0</v>
      </c>
      <c r="M1594" s="34">
        <v>0</v>
      </c>
      <c r="N1594" s="34">
        <v>0</v>
      </c>
      <c r="O1594" s="34">
        <v>0</v>
      </c>
      <c r="P1594" s="34">
        <v>0</v>
      </c>
      <c r="Q1594" s="34">
        <v>0</v>
      </c>
      <c r="R1594" s="34">
        <v>0</v>
      </c>
      <c r="S1594" s="109">
        <v>0</v>
      </c>
      <c r="T1594" s="109">
        <f>_xlfn.XLOOKUP(B1594,'[3]Nur des jours'!$B:$B,'[3]Nur des jours'!$U:$U,"")</f>
        <v>0</v>
      </c>
      <c r="U1594" s="109">
        <v>0</v>
      </c>
      <c r="V1594" s="109">
        <v>0</v>
      </c>
      <c r="W1594" s="109">
        <v>0</v>
      </c>
      <c r="X1594" s="109">
        <v>0</v>
      </c>
      <c r="Y1594" s="109">
        <v>0</v>
      </c>
      <c r="Z1594" s="109">
        <v>0</v>
      </c>
      <c r="AA1594" s="109">
        <v>0</v>
      </c>
      <c r="AB1594" s="109">
        <v>0</v>
      </c>
      <c r="AC1594" s="109">
        <v>0</v>
      </c>
      <c r="AD1594" s="109">
        <v>0</v>
      </c>
      <c r="AE1594" s="109">
        <v>0</v>
      </c>
      <c r="AF1594" s="109">
        <v>0</v>
      </c>
      <c r="AG1594" s="57" t="str">
        <f>_xlfn.XLOOKUP(B1594,[3]CALCULATION!$B:$B,[3]CALCULATION!$M:$M,"")</f>
        <v>Operationnel</v>
      </c>
      <c r="AH1594" s="57"/>
      <c r="AI1594" s="56" t="str" cm="1">
        <f t="array" ref="AI1594">IFERROR(_xlfn.IFS(
AK1594="MPR ISSUE","PDH",
AK1594="BSS Hardware Issue","BSS",
AK1594="Sites strategiques, MLL, Pylone, etc.","ENVTECH",
AK1594="AKTIVCO DEFAUT GE &amp; POWER Cabinet","AKTIVCO",
AK1594="AKTIVCO Coupure ENEO &amp; Baisse de tension","AKTIVCO GRID ONLY",
AK1594="Coupure ENEO &amp; Baisse de tension","IHS GRID ONLY",
AK1594="Defaut GE &amp; POWER Cabinet","IHS",
AK1594="Sharing","Partners",
AK1594="Sites strategiques &amp; DataCenter","SST &amp; DC",
AK1594="Exclu","Exclu",
AK1594="SAT","SAT",
AK1594="SPARE-ISSUE","SPARE-ISSUE",
AK1594="Fiber CAmtel","TRANS_FO_CAMTEL",
AK1594="Fiber AOF","Fiber AOF",
AK1594="Projet OCM (HUAWEI)","TRAVAUX-HUAWEI",
AK1594="Projet OCM (NOKIA)","TRAVAUX-NOKIA",
AK1594="ACCESS-ISSUE","ACCESS-ISSUE",
AK1594="Projet OCM (ZTE, NOKIA, autres projets)","TRAVAUX OCM",
AK1594="No root CAuse","No root cause",
AK1594="ODU HS","PDH",
AK1594="IP &amp; VLAN","PDH",
AK1594="Warehouse HUAWEI","SPARE-ISSUE",
AK1594="SPARE-HS","SPARE-ISSUE",
AK1594="Power Telco","BSS",AK1594="no impacts","no impacts"
),"")</f>
        <v>No root cause</v>
      </c>
      <c r="AJ1594" s="56" t="str" cm="1">
        <f t="array" ref="AJ1594">IFERROR(_xlfn.IFS(
AK1594="MPR ISSUE","TX ISSUE",
AK1594="BSS Hardware Issue","RAN ISSUE",
AK1594="Sites strategiques, MLL, Pylone, etc.","ENVTECH",
AK1594="AKTIVCO DEFAUT GE &amp; POWER Cabinet","POWER ISSUE",
AK1594="AKTIVCO Coupure ENEO &amp; Baisse de tension","POWER ISSUE",
AK1594="Coupure ENEO &amp; Baisse de tension","POWER ISSUE",
AK1594="Defaut GE &amp; POWER Cabinet","POWER ISSUE",
AK1594="Sharing","POWER ISSUE",
AK1594="Sites strategiques &amp; DataCenter","POWER ISSUE",
AK1594="Exclu","Exclu",
AK1594="SAT","TX ISSUE",
AK1594="SPARE-ISSUE","SPARE-ISSUE",
AK1594="Fiber CAmtel","TX ISSUE",
AK1594="Fiber AOF","TX ISSUE",
AK1594="Projet OCM (HUAWEI)","TRAVAUX-HUAWEI",
AK1594="Projet OCM (NOKIA)","TRAVAUX -NOKIA",
AK1594="ACCESS-ISSUE","ACCESS-ISSUE",
AK1594="Projet OCM (ZTE, NOKIA, autres projets)","TRAVAUX OCM",
AK1594="No root CAuse","No root cause",
AK1594="ODU HS","TX ISSUE",
AK1594="IP &amp; VLAN","TX ISSUE",
AK1594="Warehouse HUAWEI","SPARE-ISSUE",
AK1594="SPARE-HS","SPARE-ISSUE",
AK1594="Power Telco","RAN ISSUE",AK1594="no impacts","no impacts"
),"")</f>
        <v>No root cause</v>
      </c>
      <c r="AK1594" s="81" t="s">
        <v>5620</v>
      </c>
      <c r="AL1594" s="56" t="str" cm="1">
        <f t="array" ref="AL1594">IFERROR(_xlfn.IFS(
AK1594="MPR ISSUE","ACTIVE",
AK1594="BSS Hardware Issue","ACTIVE",
AK1594="Sites strategiques, MLL, Pylone, etc.","PASSIVE",
AK1594="AKTIVCO DEFAUT GE &amp; POWER Cabinet","PASSIVE",
AK1594="AKTIVCO Coupure ENEO &amp; Baisse de tension","PASSIVE",
AK1594="Coupure ENEO &amp; Baisse de tension","PASSIVE",
AK1594="Defaut GE &amp; POWER Cabinet","PASSIVE",
AK1594="Sharing","PASSIVE",
AK1594="Sites strategiques &amp; DataCenter","PASSIVE",
AK1594="Exclu","Exclu",
AK1594="SAT","ACTIVE",
AK1594="SPARE-ISSUE","SPARE-ISSUE",
AK1594="Fiber CAmtel","ACTIVE",
AK1594="Fiber AOF","ACTIVE",
AK1594="Projet OCM (HUAWEI)","PLANNED WORKS",
AK1594="Projet OCM (NOKIA)","PLANNED WORKS",
AK1594="ACCESS-ISSUE","ACCESS-ISSUE",
AK1594="Projet OCM (ZTE, NOKIA, autres projets)","PLANNED WORKS",
AK1594="No root CAuse","No root cause",
AK1594="ODU HS","ACTIVE",
AK1594="IP &amp; VLAN","ACTIVE",
AK1594="Warehouse HUAWEI","SPARE-ISSUE",
AK1594="SPARE-HS","SPARE-ISSUE",
AK1594="Power Telco","ACTIVE", AK1594="no impacts","no impacts"
),"")</f>
        <v>No root cause</v>
      </c>
      <c r="AM1594" s="108" t="s">
        <v>5537</v>
      </c>
      <c r="AN1594" s="117" t="s">
        <v>2180</v>
      </c>
      <c r="AP1594" s="23" t="s">
        <v>5537</v>
      </c>
      <c r="AQ1594" s="23" t="s">
        <v>5537</v>
      </c>
      <c r="AR1594" s="7"/>
      <c r="AS1594" s="6"/>
      <c r="AT1594" s="7"/>
      <c r="AU1594" s="3" t="s">
        <v>5537</v>
      </c>
      <c r="AV1594" s="24" t="s">
        <v>5537</v>
      </c>
      <c r="AW1594" s="24" t="s">
        <v>5537</v>
      </c>
      <c r="AX1594" s="24" t="s">
        <v>5537</v>
      </c>
      <c r="AY1594" s="24" t="s">
        <v>5537</v>
      </c>
      <c r="AZ1594" s="24" t="s">
        <v>5537</v>
      </c>
      <c r="BA1594" s="24" t="s">
        <v>5537</v>
      </c>
      <c r="BB1594" s="24" t="s">
        <v>5537</v>
      </c>
      <c r="BC1594" s="24" t="s">
        <v>5537</v>
      </c>
      <c r="BD1594" s="24" t="s">
        <v>5537</v>
      </c>
      <c r="BE1594" s="24" t="s">
        <v>5537</v>
      </c>
      <c r="BF1594" s="24" t="s">
        <v>5537</v>
      </c>
      <c r="BG1594" s="24" t="s">
        <v>5537</v>
      </c>
      <c r="BH1594" s="24" t="s">
        <v>5537</v>
      </c>
      <c r="BI1594" s="9" t="s">
        <v>5537</v>
      </c>
      <c r="BJ1594" s="14"/>
      <c r="BK1594" s="14" t="s">
        <v>5537</v>
      </c>
      <c r="BL1594" s="14" t="str">
        <f>_xlfn.XLOOKUP(B1594,'[4]cell downs 18042026 17h'!$B:$B,'[4]cell downs 18042026 17h'!$B:$B,"")</f>
        <v/>
      </c>
      <c r="BM1594" s="14" t="str">
        <f>_xlfn.XLOOKUP(B1594,'[5]Cells Huawei 19042026 15h'!$B:$B,'[5]Cells Huawei 19042026 15h'!$B:$B,"")</f>
        <v/>
      </c>
      <c r="BN1594" s="9" t="str">
        <f>_xlfn.XLOOKUP(B1594,'[6]cells down 19042026 9H40'!$B:$B,'[6]cells down 19042026 9H40'!$B:$B,"")</f>
        <v/>
      </c>
      <c r="BO1594" s="9" t="s">
        <v>5537</v>
      </c>
      <c r="BP1594" s="9" t="s">
        <v>5537</v>
      </c>
    </row>
    <row r="1595" spans="1:68" s="9" customFormat="1" ht="21" customHeight="1" x14ac:dyDescent="0.35">
      <c r="A1595" s="1" t="s">
        <v>2697</v>
      </c>
      <c r="B1595" s="8" t="s">
        <v>2698</v>
      </c>
      <c r="C1595" s="3" t="str">
        <f>_xlfn.XLOOKUP(B1595,'[1]daily break down'!$D:$D,'[1]daily break down'!$E:$E,"")</f>
        <v>Yaounde</v>
      </c>
      <c r="D1595" s="1" t="s">
        <v>11</v>
      </c>
      <c r="E1595" s="1"/>
      <c r="F1595" s="3" t="s">
        <v>37</v>
      </c>
      <c r="G1595" s="1" t="s">
        <v>38</v>
      </c>
      <c r="H1595" s="41" t="str">
        <f>_xlfn.XLOOKUP(B1595,[2]CALCULATION!$B:$B,[2]CALCULATION!$H:$H,"")</f>
        <v>ZTE</v>
      </c>
      <c r="I1595" s="34">
        <v>0</v>
      </c>
      <c r="J1595" s="34">
        <v>0</v>
      </c>
      <c r="K1595" s="34">
        <v>0</v>
      </c>
      <c r="L1595" s="34">
        <v>0</v>
      </c>
      <c r="M1595" s="34">
        <v>0</v>
      </c>
      <c r="N1595" s="34">
        <v>0</v>
      </c>
      <c r="O1595" s="34">
        <v>0</v>
      </c>
      <c r="P1595" s="34">
        <v>0</v>
      </c>
      <c r="Q1595" s="34">
        <v>0</v>
      </c>
      <c r="R1595" s="34">
        <v>0</v>
      </c>
      <c r="S1595" s="109">
        <v>0</v>
      </c>
      <c r="T1595" s="109">
        <f>_xlfn.XLOOKUP(B1595,'[3]Nur des jours'!$B:$B,'[3]Nur des jours'!$U:$U,"")</f>
        <v>0</v>
      </c>
      <c r="U1595" s="109">
        <v>0</v>
      </c>
      <c r="V1595" s="109">
        <v>0</v>
      </c>
      <c r="W1595" s="109">
        <v>0</v>
      </c>
      <c r="X1595" s="109">
        <v>0</v>
      </c>
      <c r="Y1595" s="109">
        <v>0</v>
      </c>
      <c r="Z1595" s="109">
        <v>0</v>
      </c>
      <c r="AA1595" s="109">
        <v>0</v>
      </c>
      <c r="AB1595" s="109">
        <v>0</v>
      </c>
      <c r="AC1595" s="109">
        <v>0</v>
      </c>
      <c r="AD1595" s="109">
        <v>0</v>
      </c>
      <c r="AE1595" s="109">
        <v>0</v>
      </c>
      <c r="AF1595" s="109">
        <v>0</v>
      </c>
      <c r="AG1595" s="57" t="str">
        <f>_xlfn.XLOOKUP(B1595,[3]CALCULATION!$B:$B,[3]CALCULATION!$M:$M,"")</f>
        <v>Operationnel</v>
      </c>
      <c r="AH1595" s="57"/>
      <c r="AI1595" s="56" t="str" cm="1">
        <f t="array" ref="AI1595">IFERROR(_xlfn.IFS(
AK1595="MPR ISSUE","PDH",
AK1595="BSS Hardware Issue","BSS",
AK1595="Sites strategiques, MLL, Pylone, etc.","ENVTECH",
AK1595="AKTIVCO DEFAUT GE &amp; POWER Cabinet","AKTIVCO",
AK1595="AKTIVCO Coupure ENEO &amp; Baisse de tension","AKTIVCO GRID ONLY",
AK1595="Coupure ENEO &amp; Baisse de tension","IHS GRID ONLY",
AK1595="Defaut GE &amp; POWER Cabinet","IHS",
AK1595="Sharing","Partners",
AK1595="Sites strategiques &amp; DataCenter","SST &amp; DC",
AK1595="Exclu","Exclu",
AK1595="SAT","SAT",
AK1595="SPARE-ISSUE","SPARE-ISSUE",
AK1595="Fiber CAmtel","TRANS_FO_CAMTEL",
AK1595="Fiber AOF","Fiber AOF",
AK1595="Projet OCM (HUAWEI)","TRAVAUX-HUAWEI",
AK1595="Projet OCM (NOKIA)","TRAVAUX-NOKIA",
AK1595="ACCESS-ISSUE","ACCESS-ISSUE",
AK1595="Projet OCM (ZTE, NOKIA, autres projets)","TRAVAUX OCM",
AK1595="No root CAuse","No root cause",
AK1595="ODU HS","PDH",
AK1595="IP &amp; VLAN","PDH",
AK1595="Warehouse HUAWEI","SPARE-ISSUE",
AK1595="SPARE-HS","SPARE-ISSUE",
AK1595="Power Telco","BSS",AK1595="no impacts","no impacts"
),"")</f>
        <v>No root cause</v>
      </c>
      <c r="AJ1595" s="56" t="str" cm="1">
        <f t="array" ref="AJ1595">IFERROR(_xlfn.IFS(
AK1595="MPR ISSUE","TX ISSUE",
AK1595="BSS Hardware Issue","RAN ISSUE",
AK1595="Sites strategiques, MLL, Pylone, etc.","ENVTECH",
AK1595="AKTIVCO DEFAUT GE &amp; POWER Cabinet","POWER ISSUE",
AK1595="AKTIVCO Coupure ENEO &amp; Baisse de tension","POWER ISSUE",
AK1595="Coupure ENEO &amp; Baisse de tension","POWER ISSUE",
AK1595="Defaut GE &amp; POWER Cabinet","POWER ISSUE",
AK1595="Sharing","POWER ISSUE",
AK1595="Sites strategiques &amp; DataCenter","POWER ISSUE",
AK1595="Exclu","Exclu",
AK1595="SAT","TX ISSUE",
AK1595="SPARE-ISSUE","SPARE-ISSUE",
AK1595="Fiber CAmtel","TX ISSUE",
AK1595="Fiber AOF","TX ISSUE",
AK1595="Projet OCM (HUAWEI)","TRAVAUX-HUAWEI",
AK1595="Projet OCM (NOKIA)","TRAVAUX -NOKIA",
AK1595="ACCESS-ISSUE","ACCESS-ISSUE",
AK1595="Projet OCM (ZTE, NOKIA, autres projets)","TRAVAUX OCM",
AK1595="No root CAuse","No root cause",
AK1595="ODU HS","TX ISSUE",
AK1595="IP &amp; VLAN","TX ISSUE",
AK1595="Warehouse HUAWEI","SPARE-ISSUE",
AK1595="SPARE-HS","SPARE-ISSUE",
AK1595="Power Telco","RAN ISSUE",AK1595="no impacts","no impacts"
),"")</f>
        <v>No root cause</v>
      </c>
      <c r="AK1595" s="81" t="s">
        <v>5620</v>
      </c>
      <c r="AL1595" s="56" t="str" cm="1">
        <f t="array" ref="AL1595">IFERROR(_xlfn.IFS(
AK1595="MPR ISSUE","ACTIVE",
AK1595="BSS Hardware Issue","ACTIVE",
AK1595="Sites strategiques, MLL, Pylone, etc.","PASSIVE",
AK1595="AKTIVCO DEFAUT GE &amp; POWER Cabinet","PASSIVE",
AK1595="AKTIVCO Coupure ENEO &amp; Baisse de tension","PASSIVE",
AK1595="Coupure ENEO &amp; Baisse de tension","PASSIVE",
AK1595="Defaut GE &amp; POWER Cabinet","PASSIVE",
AK1595="Sharing","PASSIVE",
AK1595="Sites strategiques &amp; DataCenter","PASSIVE",
AK1595="Exclu","Exclu",
AK1595="SAT","ACTIVE",
AK1595="SPARE-ISSUE","SPARE-ISSUE",
AK1595="Fiber CAmtel","ACTIVE",
AK1595="Fiber AOF","ACTIVE",
AK1595="Projet OCM (HUAWEI)","PLANNED WORKS",
AK1595="Projet OCM (NOKIA)","PLANNED WORKS",
AK1595="ACCESS-ISSUE","ACCESS-ISSUE",
AK1595="Projet OCM (ZTE, NOKIA, autres projets)","PLANNED WORKS",
AK1595="No root CAuse","No root cause",
AK1595="ODU HS","ACTIVE",
AK1595="IP &amp; VLAN","ACTIVE",
AK1595="Warehouse HUAWEI","SPARE-ISSUE",
AK1595="SPARE-HS","SPARE-ISSUE",
AK1595="Power Telco","ACTIVE", AK1595="no impacts","no impacts"
),"")</f>
        <v>No root cause</v>
      </c>
      <c r="AM1595" s="108" t="s">
        <v>5537</v>
      </c>
      <c r="AN1595" s="117" t="s">
        <v>2698</v>
      </c>
      <c r="AP1595" s="23" t="s">
        <v>5537</v>
      </c>
      <c r="AQ1595" s="23" t="s">
        <v>5537</v>
      </c>
      <c r="AR1595" s="7"/>
      <c r="AS1595" s="6"/>
      <c r="AT1595" s="7"/>
      <c r="AU1595" s="3" t="s">
        <v>5537</v>
      </c>
      <c r="AV1595" s="24" t="s">
        <v>5537</v>
      </c>
      <c r="AW1595" s="24" t="s">
        <v>5537</v>
      </c>
      <c r="AX1595" s="24" t="s">
        <v>5537</v>
      </c>
      <c r="AY1595" s="24" t="s">
        <v>5537</v>
      </c>
      <c r="AZ1595" s="24" t="s">
        <v>5537</v>
      </c>
      <c r="BA1595" s="24" t="s">
        <v>5537</v>
      </c>
      <c r="BB1595" s="24" t="s">
        <v>5537</v>
      </c>
      <c r="BC1595" s="24" t="s">
        <v>5537</v>
      </c>
      <c r="BD1595" s="24" t="s">
        <v>5537</v>
      </c>
      <c r="BE1595" s="24" t="s">
        <v>5537</v>
      </c>
      <c r="BF1595" s="24" t="s">
        <v>5537</v>
      </c>
      <c r="BG1595" s="24" t="s">
        <v>5537</v>
      </c>
      <c r="BH1595" s="24" t="s">
        <v>5537</v>
      </c>
      <c r="BI1595" s="9" t="s">
        <v>5537</v>
      </c>
      <c r="BJ1595" s="14"/>
      <c r="BK1595" s="14" t="s">
        <v>5537</v>
      </c>
      <c r="BL1595" s="14" t="str">
        <f>_xlfn.XLOOKUP(B1595,'[4]cell downs 18042026 17h'!$B:$B,'[4]cell downs 18042026 17h'!$B:$B,"")</f>
        <v/>
      </c>
      <c r="BM1595" s="14" t="str">
        <f>_xlfn.XLOOKUP(B1595,'[5]Cells Huawei 19042026 15h'!$B:$B,'[5]Cells Huawei 19042026 15h'!$B:$B,"")</f>
        <v/>
      </c>
      <c r="BN1595" s="9" t="str">
        <f>_xlfn.XLOOKUP(B1595,'[6]cells down 19042026 9H40'!$B:$B,'[6]cells down 19042026 9H40'!$B:$B,"")</f>
        <v/>
      </c>
      <c r="BO1595" s="9" t="s">
        <v>5537</v>
      </c>
      <c r="BP1595" s="9" t="s">
        <v>318</v>
      </c>
    </row>
    <row r="1596" spans="1:68" s="9" customFormat="1" ht="17" customHeight="1" x14ac:dyDescent="0.35">
      <c r="A1596" s="1" t="s">
        <v>4721</v>
      </c>
      <c r="B1596" s="8" t="s">
        <v>4722</v>
      </c>
      <c r="C1596" s="3" t="str">
        <f>_xlfn.XLOOKUP(B1596,'[1]daily break down'!$D:$D,'[1]daily break down'!$E:$E,"")</f>
        <v>CENTRE</v>
      </c>
      <c r="D1596" s="1" t="s">
        <v>11</v>
      </c>
      <c r="E1596" s="1" t="s">
        <v>12</v>
      </c>
      <c r="F1596" s="3" t="s">
        <v>226</v>
      </c>
      <c r="G1596" s="1" t="s">
        <v>489</v>
      </c>
      <c r="H1596" s="41" t="str">
        <f>_xlfn.XLOOKUP(B1596,[2]CALCULATION!$B:$B,[2]CALCULATION!$H:$H,"")</f>
        <v>ZTE</v>
      </c>
      <c r="I1596" s="34">
        <v>0</v>
      </c>
      <c r="J1596" s="34">
        <v>0</v>
      </c>
      <c r="K1596" s="34">
        <v>0</v>
      </c>
      <c r="L1596" s="34">
        <v>0</v>
      </c>
      <c r="M1596" s="34">
        <v>0</v>
      </c>
      <c r="N1596" s="34">
        <v>0</v>
      </c>
      <c r="O1596" s="34">
        <v>0</v>
      </c>
      <c r="P1596" s="34">
        <v>0</v>
      </c>
      <c r="Q1596" s="34">
        <v>0</v>
      </c>
      <c r="R1596" s="34">
        <v>8.7213532972065522E-2</v>
      </c>
      <c r="S1596" s="109">
        <v>0</v>
      </c>
      <c r="T1596" s="109">
        <f>_xlfn.XLOOKUP(B1596,'[3]Nur des jours'!$B:$B,'[3]Nur des jours'!$U:$U,"")</f>
        <v>0</v>
      </c>
      <c r="U1596" s="109">
        <v>0</v>
      </c>
      <c r="V1596" s="109">
        <v>0</v>
      </c>
      <c r="W1596" s="109">
        <v>0</v>
      </c>
      <c r="X1596" s="109">
        <v>0</v>
      </c>
      <c r="Y1596" s="109">
        <v>0</v>
      </c>
      <c r="Z1596" s="109">
        <v>0</v>
      </c>
      <c r="AA1596" s="109">
        <v>0</v>
      </c>
      <c r="AB1596" s="109">
        <v>0</v>
      </c>
      <c r="AC1596" s="109">
        <v>0</v>
      </c>
      <c r="AD1596" s="109">
        <v>0</v>
      </c>
      <c r="AE1596" s="109">
        <v>0</v>
      </c>
      <c r="AF1596" s="109">
        <v>0</v>
      </c>
      <c r="AG1596" s="57" t="str">
        <f>_xlfn.XLOOKUP(B1596,[3]CALCULATION!$B:$B,[3]CALCULATION!$M:$M,"")</f>
        <v>Operationnel</v>
      </c>
      <c r="AH1596" s="57"/>
      <c r="AI1596" s="56" t="str" cm="1">
        <f t="array" ref="AI1596">IFERROR(_xlfn.IFS(
AK1596="MPR ISSUE","PDH",
AK1596="BSS Hardware Issue","BSS",
AK1596="Sites strategiques, MLL, Pylone, etc.","ENVTECH",
AK1596="AKTIVCO DEFAUT GE &amp; POWER Cabinet","AKTIVCO",
AK1596="AKTIVCO Coupure ENEO &amp; Baisse de tension","AKTIVCO GRID ONLY",
AK1596="Coupure ENEO &amp; Baisse de tension","IHS GRID ONLY",
AK1596="Defaut GE &amp; POWER Cabinet","IHS",
AK1596="Sharing","Partners",
AK1596="Sites strategiques &amp; DataCenter","SST &amp; DC",
AK1596="Exclu","Exclu",
AK1596="SAT","SAT",
AK1596="SPARE-ISSUE","SPARE-ISSUE",
AK1596="Fiber CAmtel","TRANS_FO_CAMTEL",
AK1596="Fiber AOF","Fiber AOF",
AK1596="Projet OCM (HUAWEI)","TRAVAUX-HUAWEI",
AK1596="Projet OCM (NOKIA)","TRAVAUX-NOKIA",
AK1596="ACCESS-ISSUE","ACCESS-ISSUE",
AK1596="Projet OCM (ZTE, NOKIA, autres projets)","TRAVAUX OCM",
AK1596="No root CAuse","No root cause",
AK1596="ODU HS","PDH",
AK1596="IP &amp; VLAN","PDH",
AK1596="Warehouse HUAWEI","SPARE-ISSUE",
AK1596="SPARE-HS","SPARE-ISSUE",
AK1596="Power Telco","BSS",AK1596="no impacts","no impacts"
),"")</f>
        <v>No root cause</v>
      </c>
      <c r="AJ1596" s="56" t="str" cm="1">
        <f t="array" ref="AJ1596">IFERROR(_xlfn.IFS(
AK1596="MPR ISSUE","TX ISSUE",
AK1596="BSS Hardware Issue","RAN ISSUE",
AK1596="Sites strategiques, MLL, Pylone, etc.","ENVTECH",
AK1596="AKTIVCO DEFAUT GE &amp; POWER Cabinet","POWER ISSUE",
AK1596="AKTIVCO Coupure ENEO &amp; Baisse de tension","POWER ISSUE",
AK1596="Coupure ENEO &amp; Baisse de tension","POWER ISSUE",
AK1596="Defaut GE &amp; POWER Cabinet","POWER ISSUE",
AK1596="Sharing","POWER ISSUE",
AK1596="Sites strategiques &amp; DataCenter","POWER ISSUE",
AK1596="Exclu","Exclu",
AK1596="SAT","TX ISSUE",
AK1596="SPARE-ISSUE","SPARE-ISSUE",
AK1596="Fiber CAmtel","TX ISSUE",
AK1596="Fiber AOF","TX ISSUE",
AK1596="Projet OCM (HUAWEI)","TRAVAUX-HUAWEI",
AK1596="Projet OCM (NOKIA)","TRAVAUX -NOKIA",
AK1596="ACCESS-ISSUE","ACCESS-ISSUE",
AK1596="Projet OCM (ZTE, NOKIA, autres projets)","TRAVAUX OCM",
AK1596="No root CAuse","No root cause",
AK1596="ODU HS","TX ISSUE",
AK1596="IP &amp; VLAN","TX ISSUE",
AK1596="Warehouse HUAWEI","SPARE-ISSUE",
AK1596="SPARE-HS","SPARE-ISSUE",
AK1596="Power Telco","RAN ISSUE",AK1596="no impacts","no impacts"
),"")</f>
        <v>No root cause</v>
      </c>
      <c r="AK1596" s="81" t="s">
        <v>5620</v>
      </c>
      <c r="AL1596" s="56" t="str" cm="1">
        <f t="array" ref="AL1596">IFERROR(_xlfn.IFS(
AK1596="MPR ISSUE","ACTIVE",
AK1596="BSS Hardware Issue","ACTIVE",
AK1596="Sites strategiques, MLL, Pylone, etc.","PASSIVE",
AK1596="AKTIVCO DEFAUT GE &amp; POWER Cabinet","PASSIVE",
AK1596="AKTIVCO Coupure ENEO &amp; Baisse de tension","PASSIVE",
AK1596="Coupure ENEO &amp; Baisse de tension","PASSIVE",
AK1596="Defaut GE &amp; POWER Cabinet","PASSIVE",
AK1596="Sharing","PASSIVE",
AK1596="Sites strategiques &amp; DataCenter","PASSIVE",
AK1596="Exclu","Exclu",
AK1596="SAT","ACTIVE",
AK1596="SPARE-ISSUE","SPARE-ISSUE",
AK1596="Fiber CAmtel","ACTIVE",
AK1596="Fiber AOF","ACTIVE",
AK1596="Projet OCM (HUAWEI)","PLANNED WORKS",
AK1596="Projet OCM (NOKIA)","PLANNED WORKS",
AK1596="ACCESS-ISSUE","ACCESS-ISSUE",
AK1596="Projet OCM (ZTE, NOKIA, autres projets)","PLANNED WORKS",
AK1596="No root CAuse","No root cause",
AK1596="ODU HS","ACTIVE",
AK1596="IP &amp; VLAN","ACTIVE",
AK1596="Warehouse HUAWEI","SPARE-ISSUE",
AK1596="SPARE-HS","SPARE-ISSUE",
AK1596="Power Telco","ACTIVE", AK1596="no impacts","no impacts"
),"")</f>
        <v>No root cause</v>
      </c>
      <c r="AM1596" s="108" t="s">
        <v>5537</v>
      </c>
      <c r="AN1596" s="117" t="s">
        <v>4722</v>
      </c>
      <c r="AP1596" s="23" t="s">
        <v>5537</v>
      </c>
      <c r="AQ1596" s="23" t="s">
        <v>5537</v>
      </c>
      <c r="AR1596" s="7"/>
      <c r="AS1596" s="6"/>
      <c r="AT1596" s="7"/>
      <c r="AU1596" s="3" t="s">
        <v>5537</v>
      </c>
      <c r="AV1596" s="24" t="s">
        <v>5537</v>
      </c>
      <c r="AW1596" s="24" t="s">
        <v>5537</v>
      </c>
      <c r="AX1596" s="24" t="s">
        <v>5537</v>
      </c>
      <c r="AY1596" s="24" t="s">
        <v>5537</v>
      </c>
      <c r="AZ1596" s="24" t="s">
        <v>5537</v>
      </c>
      <c r="BA1596" s="24" t="s">
        <v>5537</v>
      </c>
      <c r="BB1596" s="24" t="s">
        <v>5537</v>
      </c>
      <c r="BC1596" s="24" t="s">
        <v>5537</v>
      </c>
      <c r="BD1596" s="24" t="s">
        <v>5537</v>
      </c>
      <c r="BE1596" s="24" t="s">
        <v>5537</v>
      </c>
      <c r="BF1596" s="24" t="s">
        <v>5537</v>
      </c>
      <c r="BG1596" s="24" t="s">
        <v>5537</v>
      </c>
      <c r="BH1596" s="24" t="s">
        <v>5537</v>
      </c>
      <c r="BI1596" s="9" t="s">
        <v>5537</v>
      </c>
      <c r="BJ1596" s="14"/>
      <c r="BK1596" s="14" t="s">
        <v>5537</v>
      </c>
      <c r="BL1596" s="14" t="str">
        <f>_xlfn.XLOOKUP(B1596,'[4]cell downs 18042026 17h'!$B:$B,'[4]cell downs 18042026 17h'!$B:$B,"")</f>
        <v/>
      </c>
      <c r="BM1596" s="14" t="str">
        <f>_xlfn.XLOOKUP(B1596,'[5]Cells Huawei 19042026 15h'!$B:$B,'[5]Cells Huawei 19042026 15h'!$B:$B,"")</f>
        <v/>
      </c>
      <c r="BN1596" s="9" t="str">
        <f>_xlfn.XLOOKUP(B1596,'[6]cells down 19042026 9H40'!$B:$B,'[6]cells down 19042026 9H40'!$B:$B,"")</f>
        <v/>
      </c>
      <c r="BO1596" s="9" t="s">
        <v>4722</v>
      </c>
      <c r="BP1596" s="9" t="s">
        <v>302</v>
      </c>
    </row>
    <row r="1597" spans="1:68" s="9" customFormat="1" x14ac:dyDescent="0.35">
      <c r="A1597" s="1" t="s">
        <v>3299</v>
      </c>
      <c r="B1597" s="8" t="s">
        <v>3300</v>
      </c>
      <c r="C1597" s="3" t="str">
        <f>_xlfn.XLOOKUP(B1597,'[1]daily break down'!$D:$D,'[1]daily break down'!$E:$E,"")</f>
        <v>Yaounde</v>
      </c>
      <c r="D1597" s="1" t="s">
        <v>21</v>
      </c>
      <c r="E1597" s="1" t="s">
        <v>30</v>
      </c>
      <c r="F1597" s="3" t="s">
        <v>37</v>
      </c>
      <c r="G1597" s="1" t="s">
        <v>38</v>
      </c>
      <c r="H1597" s="41" t="str">
        <f>_xlfn.XLOOKUP(B1597,[2]CALCULATION!$B:$B,[2]CALCULATION!$H:$H,"")</f>
        <v>ZTE</v>
      </c>
      <c r="I1597" s="34">
        <v>0</v>
      </c>
      <c r="J1597" s="34">
        <v>0</v>
      </c>
      <c r="K1597" s="34">
        <v>0</v>
      </c>
      <c r="L1597" s="34">
        <v>0</v>
      </c>
      <c r="M1597" s="34">
        <v>0</v>
      </c>
      <c r="N1597" s="34">
        <v>0</v>
      </c>
      <c r="O1597" s="34">
        <v>0</v>
      </c>
      <c r="P1597" s="34">
        <v>1.4565195058684539</v>
      </c>
      <c r="Q1597" s="34">
        <v>0</v>
      </c>
      <c r="R1597" s="34">
        <v>0</v>
      </c>
      <c r="S1597" s="109">
        <v>5.9016274152263244E-2</v>
      </c>
      <c r="T1597" s="109">
        <f>_xlfn.XLOOKUP(B1597,'[3]Nur des jours'!$B:$B,'[3]Nur des jours'!$U:$U,"")</f>
        <v>0</v>
      </c>
      <c r="U1597" s="109">
        <v>0</v>
      </c>
      <c r="V1597" s="109">
        <v>0</v>
      </c>
      <c r="W1597" s="109">
        <v>0</v>
      </c>
      <c r="X1597" s="109">
        <v>0</v>
      </c>
      <c r="Y1597" s="109">
        <v>0</v>
      </c>
      <c r="Z1597" s="109">
        <v>0</v>
      </c>
      <c r="AA1597" s="109">
        <v>0</v>
      </c>
      <c r="AB1597" s="109">
        <v>0</v>
      </c>
      <c r="AC1597" s="109">
        <v>0</v>
      </c>
      <c r="AD1597" s="109">
        <v>0</v>
      </c>
      <c r="AE1597" s="109">
        <v>0</v>
      </c>
      <c r="AF1597" s="109">
        <v>0</v>
      </c>
      <c r="AG1597" s="57" t="str">
        <f>_xlfn.XLOOKUP(B1597,[3]CALCULATION!$B:$B,[3]CALCULATION!$M:$M,"")</f>
        <v>Operationnel</v>
      </c>
      <c r="AH1597" s="57"/>
      <c r="AI1597" s="56" t="str" cm="1">
        <f t="array" ref="AI1597">IFERROR(_xlfn.IFS(
AK1597="MPR ISSUE","PDH",
AK1597="BSS Hardware Issue","BSS",
AK1597="Sites strategiques, MLL, Pylone, etc.","ENVTECH",
AK1597="AKTIVCO DEFAUT GE &amp; POWER Cabinet","AKTIVCO",
AK1597="AKTIVCO Coupure ENEO &amp; Baisse de tension","AKTIVCO GRID ONLY",
AK1597="Coupure ENEO &amp; Baisse de tension","IHS GRID ONLY",
AK1597="Defaut GE &amp; POWER Cabinet","IHS",
AK1597="Sharing","Partners",
AK1597="Sites strategiques &amp; DataCenter","SST &amp; DC",
AK1597="Exclu","Exclu",
AK1597="SAT","SAT",
AK1597="SPARE-ISSUE","SPARE-ISSUE",
AK1597="Fiber CAmtel","TRANS_FO_CAMTEL",
AK1597="Fiber AOF","Fiber AOF",
AK1597="Projet OCM (HUAWEI)","TRAVAUX-HUAWEI",
AK1597="Projet OCM (NOKIA)","TRAVAUX-NOKIA",
AK1597="ACCESS-ISSUE","ACCESS-ISSUE",
AK1597="Projet OCM (ZTE, NOKIA, autres projets)","TRAVAUX OCM",
AK1597="No root CAuse","No root cause",
AK1597="ODU HS","PDH",
AK1597="IP &amp; VLAN","PDH",
AK1597="Warehouse HUAWEI","SPARE-ISSUE",
AK1597="SPARE-HS","SPARE-ISSUE",
AK1597="Power Telco","BSS",AK1597="no impacts","no impacts"
),"")</f>
        <v>No root cause</v>
      </c>
      <c r="AJ1597" s="56" t="str" cm="1">
        <f t="array" ref="AJ1597">IFERROR(_xlfn.IFS(
AK1597="MPR ISSUE","TX ISSUE",
AK1597="BSS Hardware Issue","RAN ISSUE",
AK1597="Sites strategiques, MLL, Pylone, etc.","ENVTECH",
AK1597="AKTIVCO DEFAUT GE &amp; POWER Cabinet","POWER ISSUE",
AK1597="AKTIVCO Coupure ENEO &amp; Baisse de tension","POWER ISSUE",
AK1597="Coupure ENEO &amp; Baisse de tension","POWER ISSUE",
AK1597="Defaut GE &amp; POWER Cabinet","POWER ISSUE",
AK1597="Sharing","POWER ISSUE",
AK1597="Sites strategiques &amp; DataCenter","POWER ISSUE",
AK1597="Exclu","Exclu",
AK1597="SAT","TX ISSUE",
AK1597="SPARE-ISSUE","SPARE-ISSUE",
AK1597="Fiber CAmtel","TX ISSUE",
AK1597="Fiber AOF","TX ISSUE",
AK1597="Projet OCM (HUAWEI)","TRAVAUX-HUAWEI",
AK1597="Projet OCM (NOKIA)","TRAVAUX -NOKIA",
AK1597="ACCESS-ISSUE","ACCESS-ISSUE",
AK1597="Projet OCM (ZTE, NOKIA, autres projets)","TRAVAUX OCM",
AK1597="No root CAuse","No root cause",
AK1597="ODU HS","TX ISSUE",
AK1597="IP &amp; VLAN","TX ISSUE",
AK1597="Warehouse HUAWEI","SPARE-ISSUE",
AK1597="SPARE-HS","SPARE-ISSUE",
AK1597="Power Telco","RAN ISSUE",AK1597="no impacts","no impacts"
),"")</f>
        <v>No root cause</v>
      </c>
      <c r="AK1597" s="81" t="s">
        <v>5620</v>
      </c>
      <c r="AL1597" s="56" t="str" cm="1">
        <f t="array" ref="AL1597">IFERROR(_xlfn.IFS(
AK1597="MPR ISSUE","ACTIVE",
AK1597="BSS Hardware Issue","ACTIVE",
AK1597="Sites strategiques, MLL, Pylone, etc.","PASSIVE",
AK1597="AKTIVCO DEFAUT GE &amp; POWER Cabinet","PASSIVE",
AK1597="AKTIVCO Coupure ENEO &amp; Baisse de tension","PASSIVE",
AK1597="Coupure ENEO &amp; Baisse de tension","PASSIVE",
AK1597="Defaut GE &amp; POWER Cabinet","PASSIVE",
AK1597="Sharing","PASSIVE",
AK1597="Sites strategiques &amp; DataCenter","PASSIVE",
AK1597="Exclu","Exclu",
AK1597="SAT","ACTIVE",
AK1597="SPARE-ISSUE","SPARE-ISSUE",
AK1597="Fiber CAmtel","ACTIVE",
AK1597="Fiber AOF","ACTIVE",
AK1597="Projet OCM (HUAWEI)","PLANNED WORKS",
AK1597="Projet OCM (NOKIA)","PLANNED WORKS",
AK1597="ACCESS-ISSUE","ACCESS-ISSUE",
AK1597="Projet OCM (ZTE, NOKIA, autres projets)","PLANNED WORKS",
AK1597="No root CAuse","No root cause",
AK1597="ODU HS","ACTIVE",
AK1597="IP &amp; VLAN","ACTIVE",
AK1597="Warehouse HUAWEI","SPARE-ISSUE",
AK1597="SPARE-HS","SPARE-ISSUE",
AK1597="Power Telco","ACTIVE", AK1597="no impacts","no impacts"
),"")</f>
        <v>No root cause</v>
      </c>
      <c r="AM1597" s="108" t="s">
        <v>5537</v>
      </c>
      <c r="AN1597" s="117" t="s">
        <v>3300</v>
      </c>
      <c r="AP1597" s="23" t="s">
        <v>5537</v>
      </c>
      <c r="AQ1597" s="23" t="s">
        <v>5537</v>
      </c>
      <c r="AR1597" s="7"/>
      <c r="AS1597" s="6"/>
      <c r="AT1597" s="7"/>
      <c r="AU1597" s="3" t="s">
        <v>5537</v>
      </c>
      <c r="AV1597" s="24" t="s">
        <v>5537</v>
      </c>
      <c r="AW1597" s="24" t="s">
        <v>5537</v>
      </c>
      <c r="AX1597" s="24" t="s">
        <v>5537</v>
      </c>
      <c r="AY1597" s="24" t="s">
        <v>5537</v>
      </c>
      <c r="AZ1597" s="24" t="s">
        <v>5537</v>
      </c>
      <c r="BA1597" s="24" t="s">
        <v>5537</v>
      </c>
      <c r="BB1597" s="24" t="s">
        <v>5537</v>
      </c>
      <c r="BC1597" s="24" t="s">
        <v>5537</v>
      </c>
      <c r="BD1597" s="24" t="s">
        <v>5537</v>
      </c>
      <c r="BE1597" s="24" t="s">
        <v>5537</v>
      </c>
      <c r="BF1597" s="24" t="s">
        <v>5537</v>
      </c>
      <c r="BG1597" s="24" t="s">
        <v>5537</v>
      </c>
      <c r="BH1597" s="24" t="s">
        <v>5537</v>
      </c>
      <c r="BI1597" s="9" t="s">
        <v>5537</v>
      </c>
      <c r="BJ1597" s="14"/>
      <c r="BK1597" s="14" t="s">
        <v>5537</v>
      </c>
      <c r="BL1597" s="14" t="str">
        <f>_xlfn.XLOOKUP(B1597,'[4]cell downs 18042026 17h'!$B:$B,'[4]cell downs 18042026 17h'!$B:$B,"")</f>
        <v/>
      </c>
      <c r="BM1597" s="14" t="str">
        <f>_xlfn.XLOOKUP(B1597,'[5]Cells Huawei 19042026 15h'!$B:$B,'[5]Cells Huawei 19042026 15h'!$B:$B,"")</f>
        <v/>
      </c>
      <c r="BN1597" s="9" t="str">
        <f>_xlfn.XLOOKUP(B1597,'[6]cells down 19042026 9H40'!$B:$B,'[6]cells down 19042026 9H40'!$B:$B,"")</f>
        <v/>
      </c>
      <c r="BO1597" s="9" t="s">
        <v>5537</v>
      </c>
      <c r="BP1597" s="9" t="s">
        <v>5537</v>
      </c>
    </row>
    <row r="1598" spans="1:68" s="9" customFormat="1" x14ac:dyDescent="0.35">
      <c r="A1598" s="1" t="s">
        <v>2029</v>
      </c>
      <c r="B1598" s="8" t="s">
        <v>2030</v>
      </c>
      <c r="C1598" s="3" t="str">
        <f>_xlfn.XLOOKUP(B1598,'[1]daily break down'!$D:$D,'[1]daily break down'!$E:$E,"")</f>
        <v>Yaounde</v>
      </c>
      <c r="D1598" s="1" t="s">
        <v>21</v>
      </c>
      <c r="E1598" s="1" t="s">
        <v>36</v>
      </c>
      <c r="F1598" s="3" t="s">
        <v>37</v>
      </c>
      <c r="G1598" s="1" t="s">
        <v>38</v>
      </c>
      <c r="H1598" s="41" t="str">
        <f>_xlfn.XLOOKUP(B1598,[2]CALCULATION!$B:$B,[2]CALCULATION!$H:$H,"")</f>
        <v>ZTE</v>
      </c>
      <c r="I1598" s="34">
        <v>0</v>
      </c>
      <c r="J1598" s="34">
        <v>0</v>
      </c>
      <c r="K1598" s="34">
        <v>0</v>
      </c>
      <c r="L1598" s="34">
        <v>0</v>
      </c>
      <c r="M1598" s="34">
        <v>0</v>
      </c>
      <c r="N1598" s="34">
        <v>0</v>
      </c>
      <c r="O1598" s="34">
        <v>0</v>
      </c>
      <c r="P1598" s="34">
        <v>0</v>
      </c>
      <c r="Q1598" s="34">
        <v>0.11701594884043463</v>
      </c>
      <c r="R1598" s="34">
        <v>0</v>
      </c>
      <c r="S1598" s="109">
        <v>0</v>
      </c>
      <c r="T1598" s="109">
        <f>_xlfn.XLOOKUP(B1598,'[3]Nur des jours'!$B:$B,'[3]Nur des jours'!$U:$U,"")</f>
        <v>0</v>
      </c>
      <c r="U1598" s="109">
        <v>0</v>
      </c>
      <c r="V1598" s="109">
        <v>0</v>
      </c>
      <c r="W1598" s="109">
        <v>0</v>
      </c>
      <c r="X1598" s="109">
        <v>0</v>
      </c>
      <c r="Y1598" s="109">
        <v>0</v>
      </c>
      <c r="Z1598" s="109">
        <v>0</v>
      </c>
      <c r="AA1598" s="109">
        <v>0</v>
      </c>
      <c r="AB1598" s="109">
        <v>0</v>
      </c>
      <c r="AC1598" s="109">
        <v>0</v>
      </c>
      <c r="AD1598" s="109">
        <v>0</v>
      </c>
      <c r="AE1598" s="109">
        <v>0</v>
      </c>
      <c r="AF1598" s="109">
        <v>0</v>
      </c>
      <c r="AG1598" s="57" t="str">
        <f>_xlfn.XLOOKUP(B1598,[3]CALCULATION!$B:$B,[3]CALCULATION!$M:$M,"")</f>
        <v>Operationnel</v>
      </c>
      <c r="AH1598" s="57"/>
      <c r="AI1598" s="56" t="str" cm="1">
        <f t="array" ref="AI1598">IFERROR(_xlfn.IFS(
AK1598="MPR ISSUE","PDH",
AK1598="BSS Hardware Issue","BSS",
AK1598="Sites strategiques, MLL, Pylone, etc.","ENVTECH",
AK1598="AKTIVCO DEFAUT GE &amp; POWER Cabinet","AKTIVCO",
AK1598="AKTIVCO Coupure ENEO &amp; Baisse de tension","AKTIVCO GRID ONLY",
AK1598="Coupure ENEO &amp; Baisse de tension","IHS GRID ONLY",
AK1598="Defaut GE &amp; POWER Cabinet","IHS",
AK1598="Sharing","Partners",
AK1598="Sites strategiques &amp; DataCenter","SST &amp; DC",
AK1598="Exclu","Exclu",
AK1598="SAT","SAT",
AK1598="SPARE-ISSUE","SPARE-ISSUE",
AK1598="Fiber CAmtel","TRANS_FO_CAMTEL",
AK1598="Fiber AOF","Fiber AOF",
AK1598="Projet OCM (HUAWEI)","TRAVAUX-HUAWEI",
AK1598="Projet OCM (NOKIA)","TRAVAUX-NOKIA",
AK1598="ACCESS-ISSUE","ACCESS-ISSUE",
AK1598="Projet OCM (ZTE, NOKIA, autres projets)","TRAVAUX OCM",
AK1598="No root CAuse","No root cause",
AK1598="ODU HS","PDH",
AK1598="IP &amp; VLAN","PDH",
AK1598="Warehouse HUAWEI","SPARE-ISSUE",
AK1598="SPARE-HS","SPARE-ISSUE",
AK1598="Power Telco","BSS",AK1598="no impacts","no impacts"
),"")</f>
        <v>No root cause</v>
      </c>
      <c r="AJ1598" s="56" t="str" cm="1">
        <f t="array" ref="AJ1598">IFERROR(_xlfn.IFS(
AK1598="MPR ISSUE","TX ISSUE",
AK1598="BSS Hardware Issue","RAN ISSUE",
AK1598="Sites strategiques, MLL, Pylone, etc.","ENVTECH",
AK1598="AKTIVCO DEFAUT GE &amp; POWER Cabinet","POWER ISSUE",
AK1598="AKTIVCO Coupure ENEO &amp; Baisse de tension","POWER ISSUE",
AK1598="Coupure ENEO &amp; Baisse de tension","POWER ISSUE",
AK1598="Defaut GE &amp; POWER Cabinet","POWER ISSUE",
AK1598="Sharing","POWER ISSUE",
AK1598="Sites strategiques &amp; DataCenter","POWER ISSUE",
AK1598="Exclu","Exclu",
AK1598="SAT","TX ISSUE",
AK1598="SPARE-ISSUE","SPARE-ISSUE",
AK1598="Fiber CAmtel","TX ISSUE",
AK1598="Fiber AOF","TX ISSUE",
AK1598="Projet OCM (HUAWEI)","TRAVAUX-HUAWEI",
AK1598="Projet OCM (NOKIA)","TRAVAUX -NOKIA",
AK1598="ACCESS-ISSUE","ACCESS-ISSUE",
AK1598="Projet OCM (ZTE, NOKIA, autres projets)","TRAVAUX OCM",
AK1598="No root CAuse","No root cause",
AK1598="ODU HS","TX ISSUE",
AK1598="IP &amp; VLAN","TX ISSUE",
AK1598="Warehouse HUAWEI","SPARE-ISSUE",
AK1598="SPARE-HS","SPARE-ISSUE",
AK1598="Power Telco","RAN ISSUE",AK1598="no impacts","no impacts"
),"")</f>
        <v>No root cause</v>
      </c>
      <c r="AK1598" s="81" t="s">
        <v>5620</v>
      </c>
      <c r="AL1598" s="56" t="str" cm="1">
        <f t="array" ref="AL1598">IFERROR(_xlfn.IFS(
AK1598="MPR ISSUE","ACTIVE",
AK1598="BSS Hardware Issue","ACTIVE",
AK1598="Sites strategiques, MLL, Pylone, etc.","PASSIVE",
AK1598="AKTIVCO DEFAUT GE &amp; POWER Cabinet","PASSIVE",
AK1598="AKTIVCO Coupure ENEO &amp; Baisse de tension","PASSIVE",
AK1598="Coupure ENEO &amp; Baisse de tension","PASSIVE",
AK1598="Defaut GE &amp; POWER Cabinet","PASSIVE",
AK1598="Sharing","PASSIVE",
AK1598="Sites strategiques &amp; DataCenter","PASSIVE",
AK1598="Exclu","Exclu",
AK1598="SAT","ACTIVE",
AK1598="SPARE-ISSUE","SPARE-ISSUE",
AK1598="Fiber CAmtel","ACTIVE",
AK1598="Fiber AOF","ACTIVE",
AK1598="Projet OCM (HUAWEI)","PLANNED WORKS",
AK1598="Projet OCM (NOKIA)","PLANNED WORKS",
AK1598="ACCESS-ISSUE","ACCESS-ISSUE",
AK1598="Projet OCM (ZTE, NOKIA, autres projets)","PLANNED WORKS",
AK1598="No root CAuse","No root cause",
AK1598="ODU HS","ACTIVE",
AK1598="IP &amp; VLAN","ACTIVE",
AK1598="Warehouse HUAWEI","SPARE-ISSUE",
AK1598="SPARE-HS","SPARE-ISSUE",
AK1598="Power Telco","ACTIVE", AK1598="no impacts","no impacts"
),"")</f>
        <v>No root cause</v>
      </c>
      <c r="AM1598" s="108" t="s">
        <v>5537</v>
      </c>
      <c r="AN1598" s="117" t="s">
        <v>2030</v>
      </c>
      <c r="AP1598" s="23" t="s">
        <v>5537</v>
      </c>
      <c r="AQ1598" s="23" t="s">
        <v>5537</v>
      </c>
      <c r="AR1598" s="7"/>
      <c r="AS1598" s="6"/>
      <c r="AT1598" s="7"/>
      <c r="AU1598" s="3" t="s">
        <v>5537</v>
      </c>
      <c r="AV1598" s="24" t="s">
        <v>5537</v>
      </c>
      <c r="AW1598" s="24" t="s">
        <v>5537</v>
      </c>
      <c r="AX1598" s="24" t="s">
        <v>5537</v>
      </c>
      <c r="AY1598" s="24" t="s">
        <v>5537</v>
      </c>
      <c r="AZ1598" s="24" t="s">
        <v>5537</v>
      </c>
      <c r="BA1598" s="24" t="s">
        <v>5537</v>
      </c>
      <c r="BB1598" s="24" t="s">
        <v>5537</v>
      </c>
      <c r="BC1598" s="24" t="s">
        <v>5537</v>
      </c>
      <c r="BD1598" s="24" t="s">
        <v>5537</v>
      </c>
      <c r="BE1598" s="24" t="s">
        <v>5537</v>
      </c>
      <c r="BF1598" s="24" t="s">
        <v>5537</v>
      </c>
      <c r="BG1598" s="24" t="s">
        <v>5537</v>
      </c>
      <c r="BH1598" s="24" t="s">
        <v>5537</v>
      </c>
      <c r="BI1598" s="9" t="s">
        <v>5537</v>
      </c>
      <c r="BJ1598" s="14"/>
      <c r="BK1598" s="14" t="s">
        <v>5537</v>
      </c>
      <c r="BL1598" s="14" t="str">
        <f>_xlfn.XLOOKUP(B1598,'[4]cell downs 18042026 17h'!$B:$B,'[4]cell downs 18042026 17h'!$B:$B,"")</f>
        <v/>
      </c>
      <c r="BM1598" s="14" t="str">
        <f>_xlfn.XLOOKUP(B1598,'[5]Cells Huawei 19042026 15h'!$B:$B,'[5]Cells Huawei 19042026 15h'!$B:$B,"")</f>
        <v/>
      </c>
      <c r="BN1598" s="9" t="str">
        <f>_xlfn.XLOOKUP(B1598,'[6]cells down 19042026 9H40'!$B:$B,'[6]cells down 19042026 9H40'!$B:$B,"")</f>
        <v/>
      </c>
      <c r="BO1598" s="9" t="s">
        <v>5537</v>
      </c>
      <c r="BP1598" s="9" t="s">
        <v>154</v>
      </c>
    </row>
    <row r="1599" spans="1:68" s="9" customFormat="1" x14ac:dyDescent="0.35">
      <c r="A1599" s="1" t="s">
        <v>4840</v>
      </c>
      <c r="B1599" s="8" t="s">
        <v>4841</v>
      </c>
      <c r="C1599" s="3" t="str">
        <f>_xlfn.XLOOKUP(B1599,'[1]daily break down'!$D:$D,'[1]daily break down'!$E:$E,"")</f>
        <v>Yaounde</v>
      </c>
      <c r="D1599" s="1" t="s">
        <v>11</v>
      </c>
      <c r="E1599" s="1" t="s">
        <v>12</v>
      </c>
      <c r="F1599" s="3" t="s">
        <v>37</v>
      </c>
      <c r="G1599" s="1" t="s">
        <v>38</v>
      </c>
      <c r="H1599" s="41" t="str">
        <f>_xlfn.XLOOKUP(B1599,[2]CALCULATION!$B:$B,[2]CALCULATION!$H:$H,"")</f>
        <v>ZTE</v>
      </c>
      <c r="I1599" s="34">
        <v>0</v>
      </c>
      <c r="J1599" s="34">
        <v>0</v>
      </c>
      <c r="K1599" s="34">
        <v>0</v>
      </c>
      <c r="L1599" s="34">
        <v>0</v>
      </c>
      <c r="M1599" s="34">
        <v>0</v>
      </c>
      <c r="N1599" s="34">
        <v>0</v>
      </c>
      <c r="O1599" s="34">
        <v>0</v>
      </c>
      <c r="P1599" s="34">
        <v>0</v>
      </c>
      <c r="Q1599" s="34">
        <v>0</v>
      </c>
      <c r="R1599" s="34">
        <v>0</v>
      </c>
      <c r="S1599" s="109">
        <v>0</v>
      </c>
      <c r="T1599" s="109">
        <f>_xlfn.XLOOKUP(B1599,'[3]Nur des jours'!$B:$B,'[3]Nur des jours'!$U:$U,"")</f>
        <v>0</v>
      </c>
      <c r="U1599" s="109">
        <v>0</v>
      </c>
      <c r="V1599" s="109">
        <v>0</v>
      </c>
      <c r="W1599" s="109">
        <v>0</v>
      </c>
      <c r="X1599" s="109">
        <v>0</v>
      </c>
      <c r="Y1599" s="109">
        <v>0</v>
      </c>
      <c r="Z1599" s="109">
        <v>0</v>
      </c>
      <c r="AA1599" s="109">
        <v>0</v>
      </c>
      <c r="AB1599" s="109">
        <v>0</v>
      </c>
      <c r="AC1599" s="109">
        <v>0</v>
      </c>
      <c r="AD1599" s="109">
        <v>0</v>
      </c>
      <c r="AE1599" s="109">
        <v>0</v>
      </c>
      <c r="AF1599" s="109">
        <v>0</v>
      </c>
      <c r="AG1599" s="57" t="str">
        <f>_xlfn.XLOOKUP(B1599,[3]CALCULATION!$B:$B,[3]CALCULATION!$M:$M,"")</f>
        <v>Operationnel</v>
      </c>
      <c r="AH1599" s="57"/>
      <c r="AI1599" s="56" t="str" cm="1">
        <f t="array" ref="AI1599">IFERROR(_xlfn.IFS(
AK1599="MPR ISSUE","PDH",
AK1599="BSS Hardware Issue","BSS",
AK1599="Sites strategiques, MLL, Pylone, etc.","ENVTECH",
AK1599="AKTIVCO DEFAUT GE &amp; POWER Cabinet","AKTIVCO",
AK1599="AKTIVCO Coupure ENEO &amp; Baisse de tension","AKTIVCO GRID ONLY",
AK1599="Coupure ENEO &amp; Baisse de tension","IHS GRID ONLY",
AK1599="Defaut GE &amp; POWER Cabinet","IHS",
AK1599="Sharing","Partners",
AK1599="Sites strategiques &amp; DataCenter","SST &amp; DC",
AK1599="Exclu","Exclu",
AK1599="SAT","SAT",
AK1599="SPARE-ISSUE","SPARE-ISSUE",
AK1599="Fiber CAmtel","TRANS_FO_CAMTEL",
AK1599="Fiber AOF","Fiber AOF",
AK1599="Projet OCM (HUAWEI)","TRAVAUX-HUAWEI",
AK1599="Projet OCM (NOKIA)","TRAVAUX-NOKIA",
AK1599="ACCESS-ISSUE","ACCESS-ISSUE",
AK1599="Projet OCM (ZTE, NOKIA, autres projets)","TRAVAUX OCM",
AK1599="No root CAuse","No root cause",
AK1599="ODU HS","PDH",
AK1599="IP &amp; VLAN","PDH",
AK1599="Warehouse HUAWEI","SPARE-ISSUE",
AK1599="SPARE-HS","SPARE-ISSUE",
AK1599="Power Telco","BSS",AK1599="no impacts","no impacts"
),"")</f>
        <v>No root cause</v>
      </c>
      <c r="AJ1599" s="56" t="str" cm="1">
        <f t="array" ref="AJ1599">IFERROR(_xlfn.IFS(
AK1599="MPR ISSUE","TX ISSUE",
AK1599="BSS Hardware Issue","RAN ISSUE",
AK1599="Sites strategiques, MLL, Pylone, etc.","ENVTECH",
AK1599="AKTIVCO DEFAUT GE &amp; POWER Cabinet","POWER ISSUE",
AK1599="AKTIVCO Coupure ENEO &amp; Baisse de tension","POWER ISSUE",
AK1599="Coupure ENEO &amp; Baisse de tension","POWER ISSUE",
AK1599="Defaut GE &amp; POWER Cabinet","POWER ISSUE",
AK1599="Sharing","POWER ISSUE",
AK1599="Sites strategiques &amp; DataCenter","POWER ISSUE",
AK1599="Exclu","Exclu",
AK1599="SAT","TX ISSUE",
AK1599="SPARE-ISSUE","SPARE-ISSUE",
AK1599="Fiber CAmtel","TX ISSUE",
AK1599="Fiber AOF","TX ISSUE",
AK1599="Projet OCM (HUAWEI)","TRAVAUX-HUAWEI",
AK1599="Projet OCM (NOKIA)","TRAVAUX -NOKIA",
AK1599="ACCESS-ISSUE","ACCESS-ISSUE",
AK1599="Projet OCM (ZTE, NOKIA, autres projets)","TRAVAUX OCM",
AK1599="No root CAuse","No root cause",
AK1599="ODU HS","TX ISSUE",
AK1599="IP &amp; VLAN","TX ISSUE",
AK1599="Warehouse HUAWEI","SPARE-ISSUE",
AK1599="SPARE-HS","SPARE-ISSUE",
AK1599="Power Telco","RAN ISSUE",AK1599="no impacts","no impacts"
),"")</f>
        <v>No root cause</v>
      </c>
      <c r="AK1599" s="81" t="s">
        <v>5620</v>
      </c>
      <c r="AL1599" s="56" t="str" cm="1">
        <f t="array" ref="AL1599">IFERROR(_xlfn.IFS(
AK1599="MPR ISSUE","ACTIVE",
AK1599="BSS Hardware Issue","ACTIVE",
AK1599="Sites strategiques, MLL, Pylone, etc.","PASSIVE",
AK1599="AKTIVCO DEFAUT GE &amp; POWER Cabinet","PASSIVE",
AK1599="AKTIVCO Coupure ENEO &amp; Baisse de tension","PASSIVE",
AK1599="Coupure ENEO &amp; Baisse de tension","PASSIVE",
AK1599="Defaut GE &amp; POWER Cabinet","PASSIVE",
AK1599="Sharing","PASSIVE",
AK1599="Sites strategiques &amp; DataCenter","PASSIVE",
AK1599="Exclu","Exclu",
AK1599="SAT","ACTIVE",
AK1599="SPARE-ISSUE","SPARE-ISSUE",
AK1599="Fiber CAmtel","ACTIVE",
AK1599="Fiber AOF","ACTIVE",
AK1599="Projet OCM (HUAWEI)","PLANNED WORKS",
AK1599="Projet OCM (NOKIA)","PLANNED WORKS",
AK1599="ACCESS-ISSUE","ACCESS-ISSUE",
AK1599="Projet OCM (ZTE, NOKIA, autres projets)","PLANNED WORKS",
AK1599="No root CAuse","No root cause",
AK1599="ODU HS","ACTIVE",
AK1599="IP &amp; VLAN","ACTIVE",
AK1599="Warehouse HUAWEI","SPARE-ISSUE",
AK1599="SPARE-HS","SPARE-ISSUE",
AK1599="Power Telco","ACTIVE", AK1599="no impacts","no impacts"
),"")</f>
        <v>No root cause</v>
      </c>
      <c r="AM1599" s="108" t="s">
        <v>5537</v>
      </c>
      <c r="AN1599" s="117" t="s">
        <v>4841</v>
      </c>
      <c r="AP1599" s="23" t="s">
        <v>5537</v>
      </c>
      <c r="AQ1599" s="23" t="s">
        <v>5537</v>
      </c>
      <c r="AR1599" s="7"/>
      <c r="AS1599" s="6"/>
      <c r="AT1599" s="7"/>
      <c r="AU1599" s="3" t="s">
        <v>5537</v>
      </c>
      <c r="AV1599" s="24" t="s">
        <v>5537</v>
      </c>
      <c r="AW1599" s="24" t="s">
        <v>5537</v>
      </c>
      <c r="AX1599" s="24" t="s">
        <v>5537</v>
      </c>
      <c r="AY1599" s="24" t="s">
        <v>5537</v>
      </c>
      <c r="AZ1599" s="24" t="s">
        <v>5537</v>
      </c>
      <c r="BA1599" s="24" t="s">
        <v>5537</v>
      </c>
      <c r="BB1599" s="24" t="s">
        <v>5537</v>
      </c>
      <c r="BC1599" s="24" t="s">
        <v>5537</v>
      </c>
      <c r="BD1599" s="24" t="s">
        <v>5537</v>
      </c>
      <c r="BE1599" s="24" t="s">
        <v>5537</v>
      </c>
      <c r="BF1599" s="24" t="s">
        <v>5537</v>
      </c>
      <c r="BG1599" s="24" t="s">
        <v>5537</v>
      </c>
      <c r="BH1599" s="24" t="s">
        <v>5537</v>
      </c>
      <c r="BI1599" s="9" t="s">
        <v>5537</v>
      </c>
      <c r="BJ1599" s="14"/>
      <c r="BK1599" s="14" t="s">
        <v>5537</v>
      </c>
      <c r="BL1599" s="14" t="str">
        <f>_xlfn.XLOOKUP(B1599,'[4]cell downs 18042026 17h'!$B:$B,'[4]cell downs 18042026 17h'!$B:$B,"")</f>
        <v/>
      </c>
      <c r="BM1599" s="14" t="str">
        <f>_xlfn.XLOOKUP(B1599,'[5]Cells Huawei 19042026 15h'!$B:$B,'[5]Cells Huawei 19042026 15h'!$B:$B,"")</f>
        <v/>
      </c>
      <c r="BN1599" s="9" t="str">
        <f>_xlfn.XLOOKUP(B1599,'[6]cells down 19042026 9H40'!$B:$B,'[6]cells down 19042026 9H40'!$B:$B,"")</f>
        <v/>
      </c>
      <c r="BO1599" s="9" t="s">
        <v>4841</v>
      </c>
      <c r="BP1599" s="9" t="s">
        <v>12</v>
      </c>
    </row>
    <row r="1600" spans="1:68" s="9" customFormat="1" x14ac:dyDescent="0.35">
      <c r="A1600" s="1" t="s">
        <v>4161</v>
      </c>
      <c r="B1600" s="8" t="s">
        <v>4162</v>
      </c>
      <c r="C1600" s="3" t="str">
        <f>_xlfn.XLOOKUP(B1600,'[1]daily break down'!$D:$D,'[1]daily break down'!$E:$E,"")</f>
        <v>Yaounde</v>
      </c>
      <c r="D1600" s="1" t="s">
        <v>21</v>
      </c>
      <c r="E1600" s="1" t="s">
        <v>36</v>
      </c>
      <c r="F1600" s="3" t="s">
        <v>37</v>
      </c>
      <c r="G1600" s="1" t="s">
        <v>2778</v>
      </c>
      <c r="H1600" s="41" t="str">
        <f>_xlfn.XLOOKUP(B1600,[2]CALCULATION!$B:$B,[2]CALCULATION!$H:$H,"")</f>
        <v>ZTE</v>
      </c>
      <c r="I1600" s="34">
        <v>0</v>
      </c>
      <c r="J1600" s="34">
        <v>0</v>
      </c>
      <c r="K1600" s="34">
        <v>0</v>
      </c>
      <c r="L1600" s="34">
        <v>0</v>
      </c>
      <c r="M1600" s="34">
        <v>0</v>
      </c>
      <c r="N1600" s="34">
        <v>0</v>
      </c>
      <c r="O1600" s="34">
        <v>0</v>
      </c>
      <c r="P1600" s="34">
        <v>0</v>
      </c>
      <c r="Q1600" s="34">
        <v>0</v>
      </c>
      <c r="R1600" s="34">
        <v>0</v>
      </c>
      <c r="S1600" s="109">
        <v>0</v>
      </c>
      <c r="T1600" s="109">
        <f>_xlfn.XLOOKUP(B1600,'[3]Nur des jours'!$B:$B,'[3]Nur des jours'!$U:$U,"")</f>
        <v>0</v>
      </c>
      <c r="U1600" s="109">
        <v>0</v>
      </c>
      <c r="V1600" s="109">
        <v>0</v>
      </c>
      <c r="W1600" s="109">
        <v>0</v>
      </c>
      <c r="X1600" s="109">
        <v>0</v>
      </c>
      <c r="Y1600" s="109">
        <v>0</v>
      </c>
      <c r="Z1600" s="109">
        <v>0</v>
      </c>
      <c r="AA1600" s="109">
        <v>0</v>
      </c>
      <c r="AB1600" s="109">
        <v>0</v>
      </c>
      <c r="AC1600" s="109">
        <v>0</v>
      </c>
      <c r="AD1600" s="109">
        <v>0</v>
      </c>
      <c r="AE1600" s="109">
        <v>0</v>
      </c>
      <c r="AF1600" s="109">
        <v>0</v>
      </c>
      <c r="AG1600" s="57" t="str">
        <f>_xlfn.XLOOKUP(B1600,[3]CALCULATION!$B:$B,[3]CALCULATION!$M:$M,"")</f>
        <v>Operationnel</v>
      </c>
      <c r="AH1600" s="57"/>
      <c r="AI1600" s="56" t="str" cm="1">
        <f t="array" ref="AI1600">IFERROR(_xlfn.IFS(
AK1600="MPR ISSUE","PDH",
AK1600="BSS Hardware Issue","BSS",
AK1600="Sites strategiques, MLL, Pylone, etc.","ENVTECH",
AK1600="AKTIVCO DEFAUT GE &amp; POWER Cabinet","AKTIVCO",
AK1600="AKTIVCO Coupure ENEO &amp; Baisse de tension","AKTIVCO GRID ONLY",
AK1600="Coupure ENEO &amp; Baisse de tension","IHS GRID ONLY",
AK1600="Defaut GE &amp; POWER Cabinet","IHS",
AK1600="Sharing","Partners",
AK1600="Sites strategiques &amp; DataCenter","SST &amp; DC",
AK1600="Exclu","Exclu",
AK1600="SAT","SAT",
AK1600="SPARE-ISSUE","SPARE-ISSUE",
AK1600="Fiber CAmtel","TRANS_FO_CAMTEL",
AK1600="Fiber AOF","Fiber AOF",
AK1600="Projet OCM (HUAWEI)","TRAVAUX-HUAWEI",
AK1600="Projet OCM (NOKIA)","TRAVAUX-NOKIA",
AK1600="ACCESS-ISSUE","ACCESS-ISSUE",
AK1600="Projet OCM (ZTE, NOKIA, autres projets)","TRAVAUX OCM",
AK1600="No root CAuse","No root cause",
AK1600="ODU HS","PDH",
AK1600="IP &amp; VLAN","PDH",
AK1600="Warehouse HUAWEI","SPARE-ISSUE",
AK1600="SPARE-HS","SPARE-ISSUE",
AK1600="Power Telco","BSS",AK1600="no impacts","no impacts"
),"")</f>
        <v>No root cause</v>
      </c>
      <c r="AJ1600" s="56" t="str" cm="1">
        <f t="array" ref="AJ1600">IFERROR(_xlfn.IFS(
AK1600="MPR ISSUE","TX ISSUE",
AK1600="BSS Hardware Issue","RAN ISSUE",
AK1600="Sites strategiques, MLL, Pylone, etc.","ENVTECH",
AK1600="AKTIVCO DEFAUT GE &amp; POWER Cabinet","POWER ISSUE",
AK1600="AKTIVCO Coupure ENEO &amp; Baisse de tension","POWER ISSUE",
AK1600="Coupure ENEO &amp; Baisse de tension","POWER ISSUE",
AK1600="Defaut GE &amp; POWER Cabinet","POWER ISSUE",
AK1600="Sharing","POWER ISSUE",
AK1600="Sites strategiques &amp; DataCenter","POWER ISSUE",
AK1600="Exclu","Exclu",
AK1600="SAT","TX ISSUE",
AK1600="SPARE-ISSUE","SPARE-ISSUE",
AK1600="Fiber CAmtel","TX ISSUE",
AK1600="Fiber AOF","TX ISSUE",
AK1600="Projet OCM (HUAWEI)","TRAVAUX-HUAWEI",
AK1600="Projet OCM (NOKIA)","TRAVAUX -NOKIA",
AK1600="ACCESS-ISSUE","ACCESS-ISSUE",
AK1600="Projet OCM (ZTE, NOKIA, autres projets)","TRAVAUX OCM",
AK1600="No root CAuse","No root cause",
AK1600="ODU HS","TX ISSUE",
AK1600="IP &amp; VLAN","TX ISSUE",
AK1600="Warehouse HUAWEI","SPARE-ISSUE",
AK1600="SPARE-HS","SPARE-ISSUE",
AK1600="Power Telco","RAN ISSUE",AK1600="no impacts","no impacts"
),"")</f>
        <v>No root cause</v>
      </c>
      <c r="AK1600" s="81" t="s">
        <v>5620</v>
      </c>
      <c r="AL1600" s="56" t="str" cm="1">
        <f t="array" ref="AL1600">IFERROR(_xlfn.IFS(
AK1600="MPR ISSUE","ACTIVE",
AK1600="BSS Hardware Issue","ACTIVE",
AK1600="Sites strategiques, MLL, Pylone, etc.","PASSIVE",
AK1600="AKTIVCO DEFAUT GE &amp; POWER Cabinet","PASSIVE",
AK1600="AKTIVCO Coupure ENEO &amp; Baisse de tension","PASSIVE",
AK1600="Coupure ENEO &amp; Baisse de tension","PASSIVE",
AK1600="Defaut GE &amp; POWER Cabinet","PASSIVE",
AK1600="Sharing","PASSIVE",
AK1600="Sites strategiques &amp; DataCenter","PASSIVE",
AK1600="Exclu","Exclu",
AK1600="SAT","ACTIVE",
AK1600="SPARE-ISSUE","SPARE-ISSUE",
AK1600="Fiber CAmtel","ACTIVE",
AK1600="Fiber AOF","ACTIVE",
AK1600="Projet OCM (HUAWEI)","PLANNED WORKS",
AK1600="Projet OCM (NOKIA)","PLANNED WORKS",
AK1600="ACCESS-ISSUE","ACCESS-ISSUE",
AK1600="Projet OCM (ZTE, NOKIA, autres projets)","PLANNED WORKS",
AK1600="No root CAuse","No root cause",
AK1600="ODU HS","ACTIVE",
AK1600="IP &amp; VLAN","ACTIVE",
AK1600="Warehouse HUAWEI","SPARE-ISSUE",
AK1600="SPARE-HS","SPARE-ISSUE",
AK1600="Power Telco","ACTIVE", AK1600="no impacts","no impacts"
),"")</f>
        <v>No root cause</v>
      </c>
      <c r="AM1600" s="108" t="s">
        <v>5537</v>
      </c>
      <c r="AN1600" s="117" t="s">
        <v>4162</v>
      </c>
      <c r="AP1600" s="23" t="s">
        <v>5537</v>
      </c>
      <c r="AQ1600" s="23" t="s">
        <v>5537</v>
      </c>
      <c r="AR1600" s="7"/>
      <c r="AS1600" s="6"/>
      <c r="AT1600" s="7"/>
      <c r="AU1600" s="3" t="s">
        <v>5537</v>
      </c>
      <c r="AV1600" s="24" t="s">
        <v>5537</v>
      </c>
      <c r="AW1600" s="24" t="s">
        <v>5537</v>
      </c>
      <c r="AX1600" s="24" t="s">
        <v>5537</v>
      </c>
      <c r="AY1600" s="24" t="s">
        <v>5537</v>
      </c>
      <c r="AZ1600" s="24" t="s">
        <v>5537</v>
      </c>
      <c r="BA1600" s="24" t="s">
        <v>5537</v>
      </c>
      <c r="BB1600" s="24" t="s">
        <v>5537</v>
      </c>
      <c r="BC1600" s="24" t="s">
        <v>5537</v>
      </c>
      <c r="BD1600" s="24" t="s">
        <v>5537</v>
      </c>
      <c r="BE1600" s="24" t="s">
        <v>5537</v>
      </c>
      <c r="BF1600" s="24" t="s">
        <v>5537</v>
      </c>
      <c r="BG1600" s="24" t="s">
        <v>5537</v>
      </c>
      <c r="BH1600" s="24" t="s">
        <v>5537</v>
      </c>
      <c r="BI1600" s="9" t="s">
        <v>5537</v>
      </c>
      <c r="BJ1600" s="14"/>
      <c r="BK1600" s="14" t="s">
        <v>5537</v>
      </c>
      <c r="BL1600" s="14" t="str">
        <f>_xlfn.XLOOKUP(B1600,'[4]cell downs 18042026 17h'!$B:$B,'[4]cell downs 18042026 17h'!$B:$B,"")</f>
        <v/>
      </c>
      <c r="BM1600" s="14" t="str">
        <f>_xlfn.XLOOKUP(B1600,'[5]Cells Huawei 19042026 15h'!$B:$B,'[5]Cells Huawei 19042026 15h'!$B:$B,"")</f>
        <v/>
      </c>
      <c r="BN1600" s="9" t="str">
        <f>_xlfn.XLOOKUP(B1600,'[6]cells down 19042026 9H40'!$B:$B,'[6]cells down 19042026 9H40'!$B:$B,"")</f>
        <v/>
      </c>
      <c r="BO1600" s="9" t="s">
        <v>5537</v>
      </c>
      <c r="BP1600" s="9" t="s">
        <v>594</v>
      </c>
    </row>
    <row r="1601" spans="1:68" s="9" customFormat="1" x14ac:dyDescent="0.35">
      <c r="A1601" s="1" t="s">
        <v>2699</v>
      </c>
      <c r="B1601" s="8" t="s">
        <v>2700</v>
      </c>
      <c r="C1601" s="3" t="str">
        <f>_xlfn.XLOOKUP(B1601,'[1]daily break down'!$D:$D,'[1]daily break down'!$E:$E,"")</f>
        <v>Yaounde</v>
      </c>
      <c r="D1601" s="1" t="s">
        <v>11</v>
      </c>
      <c r="E1601" s="1" t="s">
        <v>12</v>
      </c>
      <c r="F1601" s="3" t="s">
        <v>37</v>
      </c>
      <c r="G1601" s="1" t="s">
        <v>38</v>
      </c>
      <c r="H1601" s="41" t="str">
        <f>_xlfn.XLOOKUP(B1601,[2]CALCULATION!$B:$B,[2]CALCULATION!$H:$H,"")</f>
        <v>ZTE</v>
      </c>
      <c r="I1601" s="34">
        <v>0</v>
      </c>
      <c r="J1601" s="34">
        <v>0</v>
      </c>
      <c r="K1601" s="34">
        <v>0</v>
      </c>
      <c r="L1601" s="34">
        <v>0.20280267554710912</v>
      </c>
      <c r="M1601" s="34">
        <v>0</v>
      </c>
      <c r="N1601" s="34">
        <v>0</v>
      </c>
      <c r="O1601" s="34">
        <v>0</v>
      </c>
      <c r="P1601" s="34">
        <v>0</v>
      </c>
      <c r="Q1601" s="34">
        <v>0</v>
      </c>
      <c r="R1601" s="34">
        <v>0</v>
      </c>
      <c r="S1601" s="109">
        <v>0</v>
      </c>
      <c r="T1601" s="109">
        <f>_xlfn.XLOOKUP(B1601,'[3]Nur des jours'!$B:$B,'[3]Nur des jours'!$U:$U,"")</f>
        <v>0</v>
      </c>
      <c r="U1601" s="109">
        <v>0.11913832316020478</v>
      </c>
      <c r="V1601" s="109">
        <v>0</v>
      </c>
      <c r="W1601" s="109">
        <v>0</v>
      </c>
      <c r="X1601" s="109">
        <v>0</v>
      </c>
      <c r="Y1601" s="109">
        <v>0</v>
      </c>
      <c r="Z1601" s="109">
        <v>0</v>
      </c>
      <c r="AA1601" s="109">
        <v>0</v>
      </c>
      <c r="AB1601" s="109">
        <v>0</v>
      </c>
      <c r="AC1601" s="109">
        <v>0</v>
      </c>
      <c r="AD1601" s="109">
        <v>0</v>
      </c>
      <c r="AE1601" s="109">
        <v>0</v>
      </c>
      <c r="AF1601" s="109">
        <v>0</v>
      </c>
      <c r="AG1601" s="57" t="str">
        <f>_xlfn.XLOOKUP(B1601,[3]CALCULATION!$B:$B,[3]CALCULATION!$M:$M,"")</f>
        <v>Operationnel</v>
      </c>
      <c r="AH1601" s="57"/>
      <c r="AI1601" s="56" t="str" cm="1">
        <f t="array" ref="AI1601">IFERROR(_xlfn.IFS(
AK1601="MPR ISSUE","PDH",
AK1601="BSS Hardware Issue","BSS",
AK1601="Sites strategiques, MLL, Pylone, etc.","ENVTECH",
AK1601="AKTIVCO DEFAUT GE &amp; POWER Cabinet","AKTIVCO",
AK1601="AKTIVCO Coupure ENEO &amp; Baisse de tension","AKTIVCO GRID ONLY",
AK1601="Coupure ENEO &amp; Baisse de tension","IHS GRID ONLY",
AK1601="Defaut GE &amp; POWER Cabinet","IHS",
AK1601="Sharing","Partners",
AK1601="Sites strategiques &amp; DataCenter","SST &amp; DC",
AK1601="Exclu","Exclu",
AK1601="SAT","SAT",
AK1601="SPARE-ISSUE","SPARE-ISSUE",
AK1601="Fiber CAmtel","TRANS_FO_CAMTEL",
AK1601="Fiber AOF","Fiber AOF",
AK1601="Projet OCM (HUAWEI)","TRAVAUX-HUAWEI",
AK1601="Projet OCM (NOKIA)","TRAVAUX-NOKIA",
AK1601="ACCESS-ISSUE","ACCESS-ISSUE",
AK1601="Projet OCM (ZTE, NOKIA, autres projets)","TRAVAUX OCM",
AK1601="No root CAuse","No root cause",
AK1601="ODU HS","PDH",
AK1601="IP &amp; VLAN","PDH",
AK1601="Warehouse HUAWEI","SPARE-ISSUE",
AK1601="SPARE-HS","SPARE-ISSUE",
AK1601="Power Telco","BSS",AK1601="no impacts","no impacts"
),"")</f>
        <v>No root cause</v>
      </c>
      <c r="AJ1601" s="56" t="str" cm="1">
        <f t="array" ref="AJ1601">IFERROR(_xlfn.IFS(
AK1601="MPR ISSUE","TX ISSUE",
AK1601="BSS Hardware Issue","RAN ISSUE",
AK1601="Sites strategiques, MLL, Pylone, etc.","ENVTECH",
AK1601="AKTIVCO DEFAUT GE &amp; POWER Cabinet","POWER ISSUE",
AK1601="AKTIVCO Coupure ENEO &amp; Baisse de tension","POWER ISSUE",
AK1601="Coupure ENEO &amp; Baisse de tension","POWER ISSUE",
AK1601="Defaut GE &amp; POWER Cabinet","POWER ISSUE",
AK1601="Sharing","POWER ISSUE",
AK1601="Sites strategiques &amp; DataCenter","POWER ISSUE",
AK1601="Exclu","Exclu",
AK1601="SAT","TX ISSUE",
AK1601="SPARE-ISSUE","SPARE-ISSUE",
AK1601="Fiber CAmtel","TX ISSUE",
AK1601="Fiber AOF","TX ISSUE",
AK1601="Projet OCM (HUAWEI)","TRAVAUX-HUAWEI",
AK1601="Projet OCM (NOKIA)","TRAVAUX -NOKIA",
AK1601="ACCESS-ISSUE","ACCESS-ISSUE",
AK1601="Projet OCM (ZTE, NOKIA, autres projets)","TRAVAUX OCM",
AK1601="No root CAuse","No root cause",
AK1601="ODU HS","TX ISSUE",
AK1601="IP &amp; VLAN","TX ISSUE",
AK1601="Warehouse HUAWEI","SPARE-ISSUE",
AK1601="SPARE-HS","SPARE-ISSUE",
AK1601="Power Telco","RAN ISSUE",AK1601="no impacts","no impacts"
),"")</f>
        <v>No root cause</v>
      </c>
      <c r="AK1601" s="81" t="s">
        <v>5620</v>
      </c>
      <c r="AL1601" s="56" t="str" cm="1">
        <f t="array" ref="AL1601">IFERROR(_xlfn.IFS(
AK1601="MPR ISSUE","ACTIVE",
AK1601="BSS Hardware Issue","ACTIVE",
AK1601="Sites strategiques, MLL, Pylone, etc.","PASSIVE",
AK1601="AKTIVCO DEFAUT GE &amp; POWER Cabinet","PASSIVE",
AK1601="AKTIVCO Coupure ENEO &amp; Baisse de tension","PASSIVE",
AK1601="Coupure ENEO &amp; Baisse de tension","PASSIVE",
AK1601="Defaut GE &amp; POWER Cabinet","PASSIVE",
AK1601="Sharing","PASSIVE",
AK1601="Sites strategiques &amp; DataCenter","PASSIVE",
AK1601="Exclu","Exclu",
AK1601="SAT","ACTIVE",
AK1601="SPARE-ISSUE","SPARE-ISSUE",
AK1601="Fiber CAmtel","ACTIVE",
AK1601="Fiber AOF","ACTIVE",
AK1601="Projet OCM (HUAWEI)","PLANNED WORKS",
AK1601="Projet OCM (NOKIA)","PLANNED WORKS",
AK1601="ACCESS-ISSUE","ACCESS-ISSUE",
AK1601="Projet OCM (ZTE, NOKIA, autres projets)","PLANNED WORKS",
AK1601="No root CAuse","No root cause",
AK1601="ODU HS","ACTIVE",
AK1601="IP &amp; VLAN","ACTIVE",
AK1601="Warehouse HUAWEI","SPARE-ISSUE",
AK1601="SPARE-HS","SPARE-ISSUE",
AK1601="Power Telco","ACTIVE", AK1601="no impacts","no impacts"
),"")</f>
        <v>No root cause</v>
      </c>
      <c r="AM1601" s="108" t="s">
        <v>5537</v>
      </c>
      <c r="AN1601" s="117" t="s">
        <v>2700</v>
      </c>
      <c r="AP1601" s="23" t="s">
        <v>5537</v>
      </c>
      <c r="AQ1601" s="23" t="s">
        <v>5537</v>
      </c>
      <c r="AR1601" s="7"/>
      <c r="AS1601" s="6"/>
      <c r="AT1601" s="7"/>
      <c r="AU1601" s="3" t="s">
        <v>5537</v>
      </c>
      <c r="AV1601" s="24" t="s">
        <v>5537</v>
      </c>
      <c r="AW1601" s="24" t="s">
        <v>5537</v>
      </c>
      <c r="AX1601" s="24" t="s">
        <v>5537</v>
      </c>
      <c r="AY1601" s="24" t="s">
        <v>5537</v>
      </c>
      <c r="AZ1601" s="24" t="s">
        <v>5537</v>
      </c>
      <c r="BA1601" s="24" t="s">
        <v>5537</v>
      </c>
      <c r="BB1601" s="24" t="s">
        <v>5537</v>
      </c>
      <c r="BC1601" s="24" t="s">
        <v>5537</v>
      </c>
      <c r="BD1601" s="24" t="s">
        <v>5537</v>
      </c>
      <c r="BE1601" s="24" t="s">
        <v>5537</v>
      </c>
      <c r="BF1601" s="24" t="s">
        <v>5537</v>
      </c>
      <c r="BG1601" s="24" t="s">
        <v>5537</v>
      </c>
      <c r="BH1601" s="24" t="s">
        <v>5537</v>
      </c>
      <c r="BI1601" s="9" t="s">
        <v>5537</v>
      </c>
      <c r="BJ1601" s="14"/>
      <c r="BK1601" s="14" t="s">
        <v>5537</v>
      </c>
      <c r="BL1601" s="14" t="str">
        <f>_xlfn.XLOOKUP(B1601,'[4]cell downs 18042026 17h'!$B:$B,'[4]cell downs 18042026 17h'!$B:$B,"")</f>
        <v/>
      </c>
      <c r="BM1601" s="14" t="str">
        <f>_xlfn.XLOOKUP(B1601,'[5]Cells Huawei 19042026 15h'!$B:$B,'[5]Cells Huawei 19042026 15h'!$B:$B,"")</f>
        <v/>
      </c>
      <c r="BN1601" s="9" t="str">
        <f>_xlfn.XLOOKUP(B1601,'[6]cells down 19042026 9H40'!$B:$B,'[6]cells down 19042026 9H40'!$B:$B,"")</f>
        <v/>
      </c>
      <c r="BO1601" s="9" t="s">
        <v>2700</v>
      </c>
      <c r="BP1601" s="9" t="s">
        <v>12</v>
      </c>
    </row>
    <row r="1602" spans="1:68" s="9" customFormat="1" x14ac:dyDescent="0.35">
      <c r="A1602" s="1" t="s">
        <v>1626</v>
      </c>
      <c r="B1602" s="8" t="s">
        <v>1627</v>
      </c>
      <c r="C1602" s="3" t="str">
        <f>_xlfn.XLOOKUP(B1602,'[1]daily break down'!$D:$D,'[1]daily break down'!$E:$E,"")</f>
        <v>Yaounde</v>
      </c>
      <c r="D1602" s="1" t="s">
        <v>21</v>
      </c>
      <c r="E1602" s="1" t="s">
        <v>36</v>
      </c>
      <c r="F1602" s="3" t="s">
        <v>37</v>
      </c>
      <c r="G1602" s="1" t="s">
        <v>38</v>
      </c>
      <c r="H1602" s="41" t="str">
        <f>_xlfn.XLOOKUP(B1602,[2]CALCULATION!$B:$B,[2]CALCULATION!$H:$H,"")</f>
        <v>ZTE</v>
      </c>
      <c r="I1602" s="34">
        <v>0</v>
      </c>
      <c r="J1602" s="34">
        <v>0</v>
      </c>
      <c r="K1602" s="34">
        <v>0</v>
      </c>
      <c r="L1602" s="34">
        <v>0</v>
      </c>
      <c r="M1602" s="34">
        <v>0</v>
      </c>
      <c r="N1602" s="34">
        <v>0</v>
      </c>
      <c r="O1602" s="34">
        <v>0</v>
      </c>
      <c r="P1602" s="34">
        <v>0</v>
      </c>
      <c r="Q1602" s="34">
        <v>0</v>
      </c>
      <c r="R1602" s="34">
        <v>0</v>
      </c>
      <c r="S1602" s="109">
        <v>0</v>
      </c>
      <c r="T1602" s="109">
        <f>_xlfn.XLOOKUP(B1602,'[3]Nur des jours'!$B:$B,'[3]Nur des jours'!$U:$U,"")</f>
        <v>0</v>
      </c>
      <c r="U1602" s="109">
        <v>0</v>
      </c>
      <c r="V1602" s="109">
        <v>0</v>
      </c>
      <c r="W1602" s="109">
        <v>0</v>
      </c>
      <c r="X1602" s="109">
        <v>0</v>
      </c>
      <c r="Y1602" s="109">
        <v>0</v>
      </c>
      <c r="Z1602" s="109">
        <v>0</v>
      </c>
      <c r="AA1602" s="109">
        <v>0</v>
      </c>
      <c r="AB1602" s="109">
        <v>0</v>
      </c>
      <c r="AC1602" s="109">
        <v>0</v>
      </c>
      <c r="AD1602" s="109">
        <v>0</v>
      </c>
      <c r="AE1602" s="109">
        <v>0</v>
      </c>
      <c r="AF1602" s="109">
        <v>0</v>
      </c>
      <c r="AG1602" s="57" t="str">
        <f>_xlfn.XLOOKUP(B1602,[3]CALCULATION!$B:$B,[3]CALCULATION!$M:$M,"")</f>
        <v>Operationnel</v>
      </c>
      <c r="AH1602" s="57"/>
      <c r="AI1602" s="56" t="str" cm="1">
        <f t="array" ref="AI1602">IFERROR(_xlfn.IFS(
AK1602="MPR ISSUE","PDH",
AK1602="BSS Hardware Issue","BSS",
AK1602="Sites strategiques, MLL, Pylone, etc.","ENVTECH",
AK1602="AKTIVCO DEFAUT GE &amp; POWER Cabinet","AKTIVCO",
AK1602="AKTIVCO Coupure ENEO &amp; Baisse de tension","AKTIVCO GRID ONLY",
AK1602="Coupure ENEO &amp; Baisse de tension","IHS GRID ONLY",
AK1602="Defaut GE &amp; POWER Cabinet","IHS",
AK1602="Sharing","Partners",
AK1602="Sites strategiques &amp; DataCenter","SST &amp; DC",
AK1602="Exclu","Exclu",
AK1602="SAT","SAT",
AK1602="SPARE-ISSUE","SPARE-ISSUE",
AK1602="Fiber CAmtel","TRANS_FO_CAMTEL",
AK1602="Fiber AOF","Fiber AOF",
AK1602="Projet OCM (HUAWEI)","TRAVAUX-HUAWEI",
AK1602="Projet OCM (NOKIA)","TRAVAUX-NOKIA",
AK1602="ACCESS-ISSUE","ACCESS-ISSUE",
AK1602="Projet OCM (ZTE, NOKIA, autres projets)","TRAVAUX OCM",
AK1602="No root CAuse","No root cause",
AK1602="ODU HS","PDH",
AK1602="IP &amp; VLAN","PDH",
AK1602="Warehouse HUAWEI","SPARE-ISSUE",
AK1602="SPARE-HS","SPARE-ISSUE",
AK1602="Power Telco","BSS",AK1602="no impacts","no impacts"
),"")</f>
        <v>No root cause</v>
      </c>
      <c r="AJ1602" s="56" t="str" cm="1">
        <f t="array" ref="AJ1602">IFERROR(_xlfn.IFS(
AK1602="MPR ISSUE","TX ISSUE",
AK1602="BSS Hardware Issue","RAN ISSUE",
AK1602="Sites strategiques, MLL, Pylone, etc.","ENVTECH",
AK1602="AKTIVCO DEFAUT GE &amp; POWER Cabinet","POWER ISSUE",
AK1602="AKTIVCO Coupure ENEO &amp; Baisse de tension","POWER ISSUE",
AK1602="Coupure ENEO &amp; Baisse de tension","POWER ISSUE",
AK1602="Defaut GE &amp; POWER Cabinet","POWER ISSUE",
AK1602="Sharing","POWER ISSUE",
AK1602="Sites strategiques &amp; DataCenter","POWER ISSUE",
AK1602="Exclu","Exclu",
AK1602="SAT","TX ISSUE",
AK1602="SPARE-ISSUE","SPARE-ISSUE",
AK1602="Fiber CAmtel","TX ISSUE",
AK1602="Fiber AOF","TX ISSUE",
AK1602="Projet OCM (HUAWEI)","TRAVAUX-HUAWEI",
AK1602="Projet OCM (NOKIA)","TRAVAUX -NOKIA",
AK1602="ACCESS-ISSUE","ACCESS-ISSUE",
AK1602="Projet OCM (ZTE, NOKIA, autres projets)","TRAVAUX OCM",
AK1602="No root CAuse","No root cause",
AK1602="ODU HS","TX ISSUE",
AK1602="IP &amp; VLAN","TX ISSUE",
AK1602="Warehouse HUAWEI","SPARE-ISSUE",
AK1602="SPARE-HS","SPARE-ISSUE",
AK1602="Power Telco","RAN ISSUE",AK1602="no impacts","no impacts"
),"")</f>
        <v>No root cause</v>
      </c>
      <c r="AK1602" s="81" t="s">
        <v>5620</v>
      </c>
      <c r="AL1602" s="56" t="str" cm="1">
        <f t="array" ref="AL1602">IFERROR(_xlfn.IFS(
AK1602="MPR ISSUE","ACTIVE",
AK1602="BSS Hardware Issue","ACTIVE",
AK1602="Sites strategiques, MLL, Pylone, etc.","PASSIVE",
AK1602="AKTIVCO DEFAUT GE &amp; POWER Cabinet","PASSIVE",
AK1602="AKTIVCO Coupure ENEO &amp; Baisse de tension","PASSIVE",
AK1602="Coupure ENEO &amp; Baisse de tension","PASSIVE",
AK1602="Defaut GE &amp; POWER Cabinet","PASSIVE",
AK1602="Sharing","PASSIVE",
AK1602="Sites strategiques &amp; DataCenter","PASSIVE",
AK1602="Exclu","Exclu",
AK1602="SAT","ACTIVE",
AK1602="SPARE-ISSUE","SPARE-ISSUE",
AK1602="Fiber CAmtel","ACTIVE",
AK1602="Fiber AOF","ACTIVE",
AK1602="Projet OCM (HUAWEI)","PLANNED WORKS",
AK1602="Projet OCM (NOKIA)","PLANNED WORKS",
AK1602="ACCESS-ISSUE","ACCESS-ISSUE",
AK1602="Projet OCM (ZTE, NOKIA, autres projets)","PLANNED WORKS",
AK1602="No root CAuse","No root cause",
AK1602="ODU HS","ACTIVE",
AK1602="IP &amp; VLAN","ACTIVE",
AK1602="Warehouse HUAWEI","SPARE-ISSUE",
AK1602="SPARE-HS","SPARE-ISSUE",
AK1602="Power Telco","ACTIVE", AK1602="no impacts","no impacts"
),"")</f>
        <v>No root cause</v>
      </c>
      <c r="AM1602" s="108" t="s">
        <v>5537</v>
      </c>
      <c r="AN1602" s="117" t="s">
        <v>1627</v>
      </c>
      <c r="AP1602" s="23" t="s">
        <v>5537</v>
      </c>
      <c r="AQ1602" s="23" t="s">
        <v>5537</v>
      </c>
      <c r="AR1602" s="7"/>
      <c r="AS1602" s="6"/>
      <c r="AT1602" s="7"/>
      <c r="AU1602" s="3" t="s">
        <v>5537</v>
      </c>
      <c r="AV1602" s="24" t="s">
        <v>5537</v>
      </c>
      <c r="AW1602" s="24" t="s">
        <v>5537</v>
      </c>
      <c r="AX1602" s="24" t="s">
        <v>5537</v>
      </c>
      <c r="AY1602" s="24" t="s">
        <v>5537</v>
      </c>
      <c r="AZ1602" s="24" t="s">
        <v>5537</v>
      </c>
      <c r="BA1602" s="24" t="s">
        <v>5537</v>
      </c>
      <c r="BB1602" s="24" t="s">
        <v>5537</v>
      </c>
      <c r="BC1602" s="24" t="s">
        <v>5537</v>
      </c>
      <c r="BD1602" s="24" t="s">
        <v>5537</v>
      </c>
      <c r="BE1602" s="24" t="s">
        <v>5537</v>
      </c>
      <c r="BF1602" s="24" t="s">
        <v>5537</v>
      </c>
      <c r="BG1602" s="24" t="s">
        <v>5537</v>
      </c>
      <c r="BH1602" s="24" t="s">
        <v>5537</v>
      </c>
      <c r="BI1602" s="9" t="s">
        <v>5537</v>
      </c>
      <c r="BJ1602" s="14"/>
      <c r="BK1602" s="14" t="s">
        <v>5537</v>
      </c>
      <c r="BL1602" s="14" t="str">
        <f>_xlfn.XLOOKUP(B1602,'[4]cell downs 18042026 17h'!$B:$B,'[4]cell downs 18042026 17h'!$B:$B,"")</f>
        <v/>
      </c>
      <c r="BM1602" s="14" t="str">
        <f>_xlfn.XLOOKUP(B1602,'[5]Cells Huawei 19042026 15h'!$B:$B,'[5]Cells Huawei 19042026 15h'!$B:$B,"")</f>
        <v/>
      </c>
      <c r="BN1602" s="9" t="str">
        <f>_xlfn.XLOOKUP(B1602,'[6]cells down 19042026 9H40'!$B:$B,'[6]cells down 19042026 9H40'!$B:$B,"")</f>
        <v/>
      </c>
      <c r="BO1602" s="9" t="s">
        <v>5537</v>
      </c>
      <c r="BP1602" s="9" t="s">
        <v>5537</v>
      </c>
    </row>
    <row r="1603" spans="1:68" s="9" customFormat="1" x14ac:dyDescent="0.35">
      <c r="A1603" s="1" t="s">
        <v>586</v>
      </c>
      <c r="B1603" s="8" t="s">
        <v>587</v>
      </c>
      <c r="C1603" s="3" t="str">
        <f>_xlfn.XLOOKUP(B1603,'[1]daily break down'!$D:$D,'[1]daily break down'!$E:$E,"")</f>
        <v>CENTRE</v>
      </c>
      <c r="D1603" s="1" t="s">
        <v>11</v>
      </c>
      <c r="E1603" s="1" t="s">
        <v>12</v>
      </c>
      <c r="F1603" s="3" t="s">
        <v>226</v>
      </c>
      <c r="G1603" s="1" t="s">
        <v>489</v>
      </c>
      <c r="H1603" s="41" t="str">
        <f>_xlfn.XLOOKUP(B1603,[2]CALCULATION!$B:$B,[2]CALCULATION!$H:$H,"")</f>
        <v>ZTE</v>
      </c>
      <c r="I1603" s="34">
        <v>0</v>
      </c>
      <c r="J1603" s="34">
        <v>0</v>
      </c>
      <c r="K1603" s="34">
        <v>0</v>
      </c>
      <c r="L1603" s="34">
        <v>1.2821102750026387</v>
      </c>
      <c r="M1603" s="34">
        <v>0</v>
      </c>
      <c r="N1603" s="34">
        <v>0</v>
      </c>
      <c r="O1603" s="34">
        <v>0</v>
      </c>
      <c r="P1603" s="34">
        <v>0</v>
      </c>
      <c r="Q1603" s="34">
        <v>0</v>
      </c>
      <c r="R1603" s="34">
        <v>0</v>
      </c>
      <c r="S1603" s="109">
        <v>5.7896860465928885E-17</v>
      </c>
      <c r="T1603" s="109">
        <f>_xlfn.XLOOKUP(B1603,'[3]Nur des jours'!$B:$B,'[3]Nur des jours'!$U:$U,"")</f>
        <v>0</v>
      </c>
      <c r="U1603" s="109">
        <v>0</v>
      </c>
      <c r="V1603" s="109">
        <v>0</v>
      </c>
      <c r="W1603" s="109">
        <v>0</v>
      </c>
      <c r="X1603" s="109">
        <v>0</v>
      </c>
      <c r="Y1603" s="109">
        <v>0</v>
      </c>
      <c r="Z1603" s="109">
        <v>0</v>
      </c>
      <c r="AA1603" s="109">
        <v>0</v>
      </c>
      <c r="AB1603" s="109">
        <v>0</v>
      </c>
      <c r="AC1603" s="109">
        <v>0</v>
      </c>
      <c r="AD1603" s="109">
        <v>0</v>
      </c>
      <c r="AE1603" s="109">
        <v>0</v>
      </c>
      <c r="AF1603" s="109">
        <v>0</v>
      </c>
      <c r="AG1603" s="57" t="str">
        <f>_xlfn.XLOOKUP(B1603,[3]CALCULATION!$B:$B,[3]CALCULATION!$M:$M,"")</f>
        <v>Operationnel</v>
      </c>
      <c r="AH1603" s="57"/>
      <c r="AI1603" s="56" t="str" cm="1">
        <f t="array" ref="AI1603">IFERROR(_xlfn.IFS(
AK1603="MPR ISSUE","PDH",
AK1603="BSS Hardware Issue","BSS",
AK1603="Sites strategiques, MLL, Pylone, etc.","ENVTECH",
AK1603="AKTIVCO DEFAUT GE &amp; POWER Cabinet","AKTIVCO",
AK1603="AKTIVCO Coupure ENEO &amp; Baisse de tension","AKTIVCO GRID ONLY",
AK1603="Coupure ENEO &amp; Baisse de tension","IHS GRID ONLY",
AK1603="Defaut GE &amp; POWER Cabinet","IHS",
AK1603="Sharing","Partners",
AK1603="Sites strategiques &amp; DataCenter","SST &amp; DC",
AK1603="Exclu","Exclu",
AK1603="SAT","SAT",
AK1603="SPARE-ISSUE","SPARE-ISSUE",
AK1603="Fiber CAmtel","TRANS_FO_CAMTEL",
AK1603="Fiber AOF","Fiber AOF",
AK1603="Projet OCM (HUAWEI)","TRAVAUX-HUAWEI",
AK1603="Projet OCM (NOKIA)","TRAVAUX-NOKIA",
AK1603="ACCESS-ISSUE","ACCESS-ISSUE",
AK1603="Projet OCM (ZTE, NOKIA, autres projets)","TRAVAUX OCM",
AK1603="No root CAuse","No root cause",
AK1603="ODU HS","PDH",
AK1603="IP &amp; VLAN","PDH",
AK1603="Warehouse HUAWEI","SPARE-ISSUE",
AK1603="SPARE-HS","SPARE-ISSUE",
AK1603="Power Telco","BSS",AK1603="no impacts","no impacts"
),"")</f>
        <v>No root cause</v>
      </c>
      <c r="AJ1603" s="56" t="str" cm="1">
        <f t="array" ref="AJ1603">IFERROR(_xlfn.IFS(
AK1603="MPR ISSUE","TX ISSUE",
AK1603="BSS Hardware Issue","RAN ISSUE",
AK1603="Sites strategiques, MLL, Pylone, etc.","ENVTECH",
AK1603="AKTIVCO DEFAUT GE &amp; POWER Cabinet","POWER ISSUE",
AK1603="AKTIVCO Coupure ENEO &amp; Baisse de tension","POWER ISSUE",
AK1603="Coupure ENEO &amp; Baisse de tension","POWER ISSUE",
AK1603="Defaut GE &amp; POWER Cabinet","POWER ISSUE",
AK1603="Sharing","POWER ISSUE",
AK1603="Sites strategiques &amp; DataCenter","POWER ISSUE",
AK1603="Exclu","Exclu",
AK1603="SAT","TX ISSUE",
AK1603="SPARE-ISSUE","SPARE-ISSUE",
AK1603="Fiber CAmtel","TX ISSUE",
AK1603="Fiber AOF","TX ISSUE",
AK1603="Projet OCM (HUAWEI)","TRAVAUX-HUAWEI",
AK1603="Projet OCM (NOKIA)","TRAVAUX -NOKIA",
AK1603="ACCESS-ISSUE","ACCESS-ISSUE",
AK1603="Projet OCM (ZTE, NOKIA, autres projets)","TRAVAUX OCM",
AK1603="No root CAuse","No root cause",
AK1603="ODU HS","TX ISSUE",
AK1603="IP &amp; VLAN","TX ISSUE",
AK1603="Warehouse HUAWEI","SPARE-ISSUE",
AK1603="SPARE-HS","SPARE-ISSUE",
AK1603="Power Telco","RAN ISSUE",AK1603="no impacts","no impacts"
),"")</f>
        <v>No root cause</v>
      </c>
      <c r="AK1603" s="81" t="s">
        <v>5620</v>
      </c>
      <c r="AL1603" s="56" t="str" cm="1">
        <f t="array" ref="AL1603">IFERROR(_xlfn.IFS(
AK1603="MPR ISSUE","ACTIVE",
AK1603="BSS Hardware Issue","ACTIVE",
AK1603="Sites strategiques, MLL, Pylone, etc.","PASSIVE",
AK1603="AKTIVCO DEFAUT GE &amp; POWER Cabinet","PASSIVE",
AK1603="AKTIVCO Coupure ENEO &amp; Baisse de tension","PASSIVE",
AK1603="Coupure ENEO &amp; Baisse de tension","PASSIVE",
AK1603="Defaut GE &amp; POWER Cabinet","PASSIVE",
AK1603="Sharing","PASSIVE",
AK1603="Sites strategiques &amp; DataCenter","PASSIVE",
AK1603="Exclu","Exclu",
AK1603="SAT","ACTIVE",
AK1603="SPARE-ISSUE","SPARE-ISSUE",
AK1603="Fiber CAmtel","ACTIVE",
AK1603="Fiber AOF","ACTIVE",
AK1603="Projet OCM (HUAWEI)","PLANNED WORKS",
AK1603="Projet OCM (NOKIA)","PLANNED WORKS",
AK1603="ACCESS-ISSUE","ACCESS-ISSUE",
AK1603="Projet OCM (ZTE, NOKIA, autres projets)","PLANNED WORKS",
AK1603="No root CAuse","No root cause",
AK1603="ODU HS","ACTIVE",
AK1603="IP &amp; VLAN","ACTIVE",
AK1603="Warehouse HUAWEI","SPARE-ISSUE",
AK1603="SPARE-HS","SPARE-ISSUE",
AK1603="Power Telco","ACTIVE", AK1603="no impacts","no impacts"
),"")</f>
        <v>No root cause</v>
      </c>
      <c r="AM1603" s="108" t="s">
        <v>5537</v>
      </c>
      <c r="AN1603" s="117" t="s">
        <v>587</v>
      </c>
      <c r="AP1603" s="23" t="s">
        <v>5537</v>
      </c>
      <c r="AQ1603" s="23" t="s">
        <v>5537</v>
      </c>
      <c r="AR1603" s="7"/>
      <c r="AS1603" s="6"/>
      <c r="AT1603" s="7"/>
      <c r="AU1603" s="3" t="s">
        <v>5537</v>
      </c>
      <c r="AV1603" s="24" t="s">
        <v>5537</v>
      </c>
      <c r="AW1603" s="24" t="s">
        <v>5537</v>
      </c>
      <c r="AX1603" s="24" t="s">
        <v>5537</v>
      </c>
      <c r="AY1603" s="24" t="s">
        <v>5537</v>
      </c>
      <c r="AZ1603" s="24" t="s">
        <v>5537</v>
      </c>
      <c r="BA1603" s="24" t="s">
        <v>5537</v>
      </c>
      <c r="BB1603" s="24" t="s">
        <v>5537</v>
      </c>
      <c r="BC1603" s="24" t="s">
        <v>5537</v>
      </c>
      <c r="BD1603" s="24" t="s">
        <v>5537</v>
      </c>
      <c r="BE1603" s="24" t="s">
        <v>5537</v>
      </c>
      <c r="BF1603" s="24" t="s">
        <v>5537</v>
      </c>
      <c r="BG1603" s="24" t="s">
        <v>5537</v>
      </c>
      <c r="BH1603" s="24" t="s">
        <v>5537</v>
      </c>
      <c r="BI1603" s="9" t="s">
        <v>5537</v>
      </c>
      <c r="BJ1603" s="14"/>
      <c r="BK1603" s="14" t="s">
        <v>5537</v>
      </c>
      <c r="BL1603" s="14" t="str">
        <f>_xlfn.XLOOKUP(B1603,'[4]cell downs 18042026 17h'!$B:$B,'[4]cell downs 18042026 17h'!$B:$B,"")</f>
        <v/>
      </c>
      <c r="BM1603" s="14" t="str">
        <f>_xlfn.XLOOKUP(B1603,'[5]Cells Huawei 19042026 15h'!$B:$B,'[5]Cells Huawei 19042026 15h'!$B:$B,"")</f>
        <v/>
      </c>
      <c r="BN1603" s="9" t="str">
        <f>_xlfn.XLOOKUP(B1603,'[6]cells down 19042026 9H40'!$B:$B,'[6]cells down 19042026 9H40'!$B:$B,"")</f>
        <v/>
      </c>
      <c r="BO1603" s="9" t="s">
        <v>587</v>
      </c>
      <c r="BP1603" s="9" t="s">
        <v>12</v>
      </c>
    </row>
    <row r="1604" spans="1:68" s="9" customFormat="1" x14ac:dyDescent="0.35">
      <c r="A1604" s="1" t="s">
        <v>4590</v>
      </c>
      <c r="B1604" s="8" t="s">
        <v>4591</v>
      </c>
      <c r="C1604" s="3" t="str">
        <f>_xlfn.XLOOKUP(B1604,'[1]daily break down'!$D:$D,'[1]daily break down'!$E:$E,"")</f>
        <v>Yaounde</v>
      </c>
      <c r="D1604" s="1" t="s">
        <v>21</v>
      </c>
      <c r="E1604" s="1" t="s">
        <v>36</v>
      </c>
      <c r="F1604" s="3" t="s">
        <v>37</v>
      </c>
      <c r="G1604" s="1" t="s">
        <v>38</v>
      </c>
      <c r="H1604" s="41" t="str">
        <f>_xlfn.XLOOKUP(B1604,[2]CALCULATION!$B:$B,[2]CALCULATION!$H:$H,"")</f>
        <v>ZTE</v>
      </c>
      <c r="I1604" s="34">
        <v>0</v>
      </c>
      <c r="J1604" s="34">
        <v>0</v>
      </c>
      <c r="K1604" s="34">
        <v>0</v>
      </c>
      <c r="L1604" s="34">
        <v>0</v>
      </c>
      <c r="M1604" s="34">
        <v>0</v>
      </c>
      <c r="N1604" s="34">
        <v>0</v>
      </c>
      <c r="O1604" s="34">
        <v>0</v>
      </c>
      <c r="P1604" s="34">
        <v>9.8754612151252896</v>
      </c>
      <c r="Q1604" s="34">
        <v>12.299765575730596</v>
      </c>
      <c r="R1604" s="34">
        <v>1.9944433029994322</v>
      </c>
      <c r="S1604" s="109">
        <v>0</v>
      </c>
      <c r="T1604" s="109">
        <f>_xlfn.XLOOKUP(B1604,'[3]Nur des jours'!$B:$B,'[3]Nur des jours'!$U:$U,"")</f>
        <v>0</v>
      </c>
      <c r="U1604" s="109">
        <v>0</v>
      </c>
      <c r="V1604" s="109">
        <v>0</v>
      </c>
      <c r="W1604" s="109">
        <v>0</v>
      </c>
      <c r="X1604" s="109">
        <v>0</v>
      </c>
      <c r="Y1604" s="109">
        <v>0</v>
      </c>
      <c r="Z1604" s="109">
        <v>0</v>
      </c>
      <c r="AA1604" s="109">
        <v>0</v>
      </c>
      <c r="AB1604" s="109">
        <v>0</v>
      </c>
      <c r="AC1604" s="109">
        <v>0</v>
      </c>
      <c r="AD1604" s="109">
        <v>0</v>
      </c>
      <c r="AE1604" s="109">
        <v>0</v>
      </c>
      <c r="AF1604" s="109">
        <v>0</v>
      </c>
      <c r="AG1604" s="57" t="str">
        <f>_xlfn.XLOOKUP(B1604,[3]CALCULATION!$B:$B,[3]CALCULATION!$M:$M,"")</f>
        <v>Operationnel</v>
      </c>
      <c r="AH1604" s="57"/>
      <c r="AI1604" s="56" t="str" cm="1">
        <f t="array" ref="AI1604">IFERROR(_xlfn.IFS(
AK1604="MPR ISSUE","PDH",
AK1604="BSS Hardware Issue","BSS",
AK1604="Sites strategiques, MLL, Pylone, etc.","ENVTECH",
AK1604="AKTIVCO DEFAUT GE &amp; POWER Cabinet","AKTIVCO",
AK1604="AKTIVCO Coupure ENEO &amp; Baisse de tension","AKTIVCO GRID ONLY",
AK1604="Coupure ENEO &amp; Baisse de tension","IHS GRID ONLY",
AK1604="Defaut GE &amp; POWER Cabinet","IHS",
AK1604="Sharing","Partners",
AK1604="Sites strategiques &amp; DataCenter","SST &amp; DC",
AK1604="Exclu","Exclu",
AK1604="SAT","SAT",
AK1604="SPARE-ISSUE","SPARE-ISSUE",
AK1604="Fiber CAmtel","TRANS_FO_CAMTEL",
AK1604="Fiber AOF","Fiber AOF",
AK1604="Projet OCM (HUAWEI)","TRAVAUX-HUAWEI",
AK1604="Projet OCM (NOKIA)","TRAVAUX-NOKIA",
AK1604="ACCESS-ISSUE","ACCESS-ISSUE",
AK1604="Projet OCM (ZTE, NOKIA, autres projets)","TRAVAUX OCM",
AK1604="No root CAuse","No root cause",
AK1604="ODU HS","PDH",
AK1604="IP &amp; VLAN","PDH",
AK1604="Warehouse HUAWEI","SPARE-ISSUE",
AK1604="SPARE-HS","SPARE-ISSUE",
AK1604="Power Telco","BSS",AK1604="no impacts","no impacts"
),"")</f>
        <v>No root cause</v>
      </c>
      <c r="AJ1604" s="56" t="str" cm="1">
        <f t="array" ref="AJ1604">IFERROR(_xlfn.IFS(
AK1604="MPR ISSUE","TX ISSUE",
AK1604="BSS Hardware Issue","RAN ISSUE",
AK1604="Sites strategiques, MLL, Pylone, etc.","ENVTECH",
AK1604="AKTIVCO DEFAUT GE &amp; POWER Cabinet","POWER ISSUE",
AK1604="AKTIVCO Coupure ENEO &amp; Baisse de tension","POWER ISSUE",
AK1604="Coupure ENEO &amp; Baisse de tension","POWER ISSUE",
AK1604="Defaut GE &amp; POWER Cabinet","POWER ISSUE",
AK1604="Sharing","POWER ISSUE",
AK1604="Sites strategiques &amp; DataCenter","POWER ISSUE",
AK1604="Exclu","Exclu",
AK1604="SAT","TX ISSUE",
AK1604="SPARE-ISSUE","SPARE-ISSUE",
AK1604="Fiber CAmtel","TX ISSUE",
AK1604="Fiber AOF","TX ISSUE",
AK1604="Projet OCM (HUAWEI)","TRAVAUX-HUAWEI",
AK1604="Projet OCM (NOKIA)","TRAVAUX -NOKIA",
AK1604="ACCESS-ISSUE","ACCESS-ISSUE",
AK1604="Projet OCM (ZTE, NOKIA, autres projets)","TRAVAUX OCM",
AK1604="No root CAuse","No root cause",
AK1604="ODU HS","TX ISSUE",
AK1604="IP &amp; VLAN","TX ISSUE",
AK1604="Warehouse HUAWEI","SPARE-ISSUE",
AK1604="SPARE-HS","SPARE-ISSUE",
AK1604="Power Telco","RAN ISSUE",AK1604="no impacts","no impacts"
),"")</f>
        <v>No root cause</v>
      </c>
      <c r="AK1604" s="81" t="s">
        <v>5620</v>
      </c>
      <c r="AL1604" s="56" t="str" cm="1">
        <f t="array" ref="AL1604">IFERROR(_xlfn.IFS(
AK1604="MPR ISSUE","ACTIVE",
AK1604="BSS Hardware Issue","ACTIVE",
AK1604="Sites strategiques, MLL, Pylone, etc.","PASSIVE",
AK1604="AKTIVCO DEFAUT GE &amp; POWER Cabinet","PASSIVE",
AK1604="AKTIVCO Coupure ENEO &amp; Baisse de tension","PASSIVE",
AK1604="Coupure ENEO &amp; Baisse de tension","PASSIVE",
AK1604="Defaut GE &amp; POWER Cabinet","PASSIVE",
AK1604="Sharing","PASSIVE",
AK1604="Sites strategiques &amp; DataCenter","PASSIVE",
AK1604="Exclu","Exclu",
AK1604="SAT","ACTIVE",
AK1604="SPARE-ISSUE","SPARE-ISSUE",
AK1604="Fiber CAmtel","ACTIVE",
AK1604="Fiber AOF","ACTIVE",
AK1604="Projet OCM (HUAWEI)","PLANNED WORKS",
AK1604="Projet OCM (NOKIA)","PLANNED WORKS",
AK1604="ACCESS-ISSUE","ACCESS-ISSUE",
AK1604="Projet OCM (ZTE, NOKIA, autres projets)","PLANNED WORKS",
AK1604="No root CAuse","No root cause",
AK1604="ODU HS","ACTIVE",
AK1604="IP &amp; VLAN","ACTIVE",
AK1604="Warehouse HUAWEI","SPARE-ISSUE",
AK1604="SPARE-HS","SPARE-ISSUE",
AK1604="Power Telco","ACTIVE", AK1604="no impacts","no impacts"
),"")</f>
        <v>No root cause</v>
      </c>
      <c r="AM1604" s="108" t="s">
        <v>5537</v>
      </c>
      <c r="AN1604" s="117" t="s">
        <v>4591</v>
      </c>
      <c r="AP1604" s="23" t="s">
        <v>5537</v>
      </c>
      <c r="AQ1604" s="23" t="s">
        <v>5537</v>
      </c>
      <c r="AR1604" s="7"/>
      <c r="AS1604" s="6"/>
      <c r="AT1604" s="7"/>
      <c r="AU1604" s="3" t="s">
        <v>5537</v>
      </c>
      <c r="AV1604" s="24" t="s">
        <v>5537</v>
      </c>
      <c r="AW1604" s="24" t="s">
        <v>5537</v>
      </c>
      <c r="AX1604" s="24" t="s">
        <v>5537</v>
      </c>
      <c r="AY1604" s="24" t="s">
        <v>5537</v>
      </c>
      <c r="AZ1604" s="24" t="s">
        <v>5537</v>
      </c>
      <c r="BA1604" s="24" t="s">
        <v>5537</v>
      </c>
      <c r="BB1604" s="24" t="s">
        <v>5537</v>
      </c>
      <c r="BC1604" s="24" t="s">
        <v>5537</v>
      </c>
      <c r="BD1604" s="24" t="s">
        <v>5537</v>
      </c>
      <c r="BE1604" s="24" t="s">
        <v>5537</v>
      </c>
      <c r="BF1604" s="24" t="s">
        <v>5537</v>
      </c>
      <c r="BG1604" s="24" t="s">
        <v>5537</v>
      </c>
      <c r="BH1604" s="24" t="s">
        <v>5537</v>
      </c>
      <c r="BI1604" s="9" t="s">
        <v>5537</v>
      </c>
      <c r="BJ1604" s="14"/>
      <c r="BK1604" s="14" t="s">
        <v>5537</v>
      </c>
      <c r="BL1604" s="14" t="str">
        <f>_xlfn.XLOOKUP(B1604,'[4]cell downs 18042026 17h'!$B:$B,'[4]cell downs 18042026 17h'!$B:$B,"")</f>
        <v/>
      </c>
      <c r="BM1604" s="14" t="str">
        <f>_xlfn.XLOOKUP(B1604,'[5]Cells Huawei 19042026 15h'!$B:$B,'[5]Cells Huawei 19042026 15h'!$B:$B,"")</f>
        <v/>
      </c>
      <c r="BN1604" s="9" t="str">
        <f>_xlfn.XLOOKUP(B1604,'[6]cells down 19042026 9H40'!$B:$B,'[6]cells down 19042026 9H40'!$B:$B,"")</f>
        <v/>
      </c>
      <c r="BO1604" s="9" t="s">
        <v>5537</v>
      </c>
      <c r="BP1604" s="9" t="s">
        <v>5537</v>
      </c>
    </row>
    <row r="1605" spans="1:68" s="9" customFormat="1" x14ac:dyDescent="0.35">
      <c r="A1605" s="1" t="s">
        <v>123</v>
      </c>
      <c r="B1605" s="8" t="s">
        <v>124</v>
      </c>
      <c r="C1605" s="3" t="str">
        <f>_xlfn.XLOOKUP(B1605,'[1]daily break down'!$D:$D,'[1]daily break down'!$E:$E,"")</f>
        <v>Yaounde</v>
      </c>
      <c r="D1605" s="1" t="s">
        <v>21</v>
      </c>
      <c r="E1605" s="1" t="s">
        <v>125</v>
      </c>
      <c r="F1605" s="3" t="s">
        <v>37</v>
      </c>
      <c r="G1605" s="1" t="s">
        <v>38</v>
      </c>
      <c r="H1605" s="41" t="str">
        <f>_xlfn.XLOOKUP(B1605,[2]CALCULATION!$B:$B,[2]CALCULATION!$H:$H,"")</f>
        <v>ZTE</v>
      </c>
      <c r="I1605" s="34">
        <v>0</v>
      </c>
      <c r="J1605" s="34">
        <v>0</v>
      </c>
      <c r="K1605" s="34">
        <v>0</v>
      </c>
      <c r="L1605" s="34">
        <v>0</v>
      </c>
      <c r="M1605" s="34">
        <v>0</v>
      </c>
      <c r="N1605" s="34">
        <v>0</v>
      </c>
      <c r="O1605" s="34">
        <v>0</v>
      </c>
      <c r="P1605" s="34">
        <v>0</v>
      </c>
      <c r="Q1605" s="34">
        <v>0</v>
      </c>
      <c r="R1605" s="34">
        <v>0</v>
      </c>
      <c r="S1605" s="109">
        <v>0</v>
      </c>
      <c r="T1605" s="109">
        <f>_xlfn.XLOOKUP(B1605,'[3]Nur des jours'!$B:$B,'[3]Nur des jours'!$U:$U,"")</f>
        <v>0</v>
      </c>
      <c r="U1605" s="109">
        <v>0</v>
      </c>
      <c r="V1605" s="109">
        <v>0</v>
      </c>
      <c r="W1605" s="109">
        <v>0</v>
      </c>
      <c r="X1605" s="109">
        <v>0</v>
      </c>
      <c r="Y1605" s="109">
        <v>0</v>
      </c>
      <c r="Z1605" s="109">
        <v>0</v>
      </c>
      <c r="AA1605" s="109">
        <v>0</v>
      </c>
      <c r="AB1605" s="109">
        <v>0</v>
      </c>
      <c r="AC1605" s="109">
        <v>0</v>
      </c>
      <c r="AD1605" s="109">
        <v>0</v>
      </c>
      <c r="AE1605" s="109">
        <v>0</v>
      </c>
      <c r="AF1605" s="109">
        <v>0</v>
      </c>
      <c r="AG1605" s="57" t="str">
        <f>_xlfn.XLOOKUP(B1605,[3]CALCULATION!$B:$B,[3]CALCULATION!$M:$M,"")</f>
        <v>Operationnel</v>
      </c>
      <c r="AH1605" s="57"/>
      <c r="AI1605" s="56" t="str" cm="1">
        <f t="array" ref="AI1605">IFERROR(_xlfn.IFS(
AK1605="MPR ISSUE","PDH",
AK1605="BSS Hardware Issue","BSS",
AK1605="Sites strategiques, MLL, Pylone, etc.","ENVTECH",
AK1605="AKTIVCO DEFAUT GE &amp; POWER Cabinet","AKTIVCO",
AK1605="AKTIVCO Coupure ENEO &amp; Baisse de tension","AKTIVCO GRID ONLY",
AK1605="Coupure ENEO &amp; Baisse de tension","IHS GRID ONLY",
AK1605="Defaut GE &amp; POWER Cabinet","IHS",
AK1605="Sharing","Partners",
AK1605="Sites strategiques &amp; DataCenter","SST &amp; DC",
AK1605="Exclu","Exclu",
AK1605="SAT","SAT",
AK1605="SPARE-ISSUE","SPARE-ISSUE",
AK1605="Fiber CAmtel","TRANS_FO_CAMTEL",
AK1605="Fiber AOF","Fiber AOF",
AK1605="Projet OCM (HUAWEI)","TRAVAUX-HUAWEI",
AK1605="Projet OCM (NOKIA)","TRAVAUX-NOKIA",
AK1605="ACCESS-ISSUE","ACCESS-ISSUE",
AK1605="Projet OCM (ZTE, NOKIA, autres projets)","TRAVAUX OCM",
AK1605="No root CAuse","No root cause",
AK1605="ODU HS","PDH",
AK1605="IP &amp; VLAN","PDH",
AK1605="Warehouse HUAWEI","SPARE-ISSUE",
AK1605="SPARE-HS","SPARE-ISSUE",
AK1605="Power Telco","BSS",AK1605="no impacts","no impacts"
),"")</f>
        <v>No root cause</v>
      </c>
      <c r="AJ1605" s="56" t="str" cm="1">
        <f t="array" ref="AJ1605">IFERROR(_xlfn.IFS(
AK1605="MPR ISSUE","TX ISSUE",
AK1605="BSS Hardware Issue","RAN ISSUE",
AK1605="Sites strategiques, MLL, Pylone, etc.","ENVTECH",
AK1605="AKTIVCO DEFAUT GE &amp; POWER Cabinet","POWER ISSUE",
AK1605="AKTIVCO Coupure ENEO &amp; Baisse de tension","POWER ISSUE",
AK1605="Coupure ENEO &amp; Baisse de tension","POWER ISSUE",
AK1605="Defaut GE &amp; POWER Cabinet","POWER ISSUE",
AK1605="Sharing","POWER ISSUE",
AK1605="Sites strategiques &amp; DataCenter","POWER ISSUE",
AK1605="Exclu","Exclu",
AK1605="SAT","TX ISSUE",
AK1605="SPARE-ISSUE","SPARE-ISSUE",
AK1605="Fiber CAmtel","TX ISSUE",
AK1605="Fiber AOF","TX ISSUE",
AK1605="Projet OCM (HUAWEI)","TRAVAUX-HUAWEI",
AK1605="Projet OCM (NOKIA)","TRAVAUX -NOKIA",
AK1605="ACCESS-ISSUE","ACCESS-ISSUE",
AK1605="Projet OCM (ZTE, NOKIA, autres projets)","TRAVAUX OCM",
AK1605="No root CAuse","No root cause",
AK1605="ODU HS","TX ISSUE",
AK1605="IP &amp; VLAN","TX ISSUE",
AK1605="Warehouse HUAWEI","SPARE-ISSUE",
AK1605="SPARE-HS","SPARE-ISSUE",
AK1605="Power Telco","RAN ISSUE",AK1605="no impacts","no impacts"
),"")</f>
        <v>No root cause</v>
      </c>
      <c r="AK1605" s="81" t="s">
        <v>5620</v>
      </c>
      <c r="AL1605" s="56" t="str" cm="1">
        <f t="array" ref="AL1605">IFERROR(_xlfn.IFS(
AK1605="MPR ISSUE","ACTIVE",
AK1605="BSS Hardware Issue","ACTIVE",
AK1605="Sites strategiques, MLL, Pylone, etc.","PASSIVE",
AK1605="AKTIVCO DEFAUT GE &amp; POWER Cabinet","PASSIVE",
AK1605="AKTIVCO Coupure ENEO &amp; Baisse de tension","PASSIVE",
AK1605="Coupure ENEO &amp; Baisse de tension","PASSIVE",
AK1605="Defaut GE &amp; POWER Cabinet","PASSIVE",
AK1605="Sharing","PASSIVE",
AK1605="Sites strategiques &amp; DataCenter","PASSIVE",
AK1605="Exclu","Exclu",
AK1605="SAT","ACTIVE",
AK1605="SPARE-ISSUE","SPARE-ISSUE",
AK1605="Fiber CAmtel","ACTIVE",
AK1605="Fiber AOF","ACTIVE",
AK1605="Projet OCM (HUAWEI)","PLANNED WORKS",
AK1605="Projet OCM (NOKIA)","PLANNED WORKS",
AK1605="ACCESS-ISSUE","ACCESS-ISSUE",
AK1605="Projet OCM (ZTE, NOKIA, autres projets)","PLANNED WORKS",
AK1605="No root CAuse","No root cause",
AK1605="ODU HS","ACTIVE",
AK1605="IP &amp; VLAN","ACTIVE",
AK1605="Warehouse HUAWEI","SPARE-ISSUE",
AK1605="SPARE-HS","SPARE-ISSUE",
AK1605="Power Telco","ACTIVE", AK1605="no impacts","no impacts"
),"")</f>
        <v>No root cause</v>
      </c>
      <c r="AM1605" s="108" t="s">
        <v>5537</v>
      </c>
      <c r="AN1605" s="117" t="s">
        <v>124</v>
      </c>
      <c r="AP1605" s="23" t="s">
        <v>5537</v>
      </c>
      <c r="AQ1605" s="23" t="s">
        <v>5537</v>
      </c>
      <c r="AR1605" s="7"/>
      <c r="AS1605" s="6"/>
      <c r="AT1605" s="7"/>
      <c r="AU1605" s="3" t="s">
        <v>5537</v>
      </c>
      <c r="AV1605" s="24" t="s">
        <v>5537</v>
      </c>
      <c r="AW1605" s="24" t="s">
        <v>5537</v>
      </c>
      <c r="AX1605" s="24" t="s">
        <v>5537</v>
      </c>
      <c r="AY1605" s="24" t="s">
        <v>5537</v>
      </c>
      <c r="AZ1605" s="24" t="s">
        <v>5537</v>
      </c>
      <c r="BA1605" s="24" t="s">
        <v>5537</v>
      </c>
      <c r="BB1605" s="24" t="s">
        <v>5537</v>
      </c>
      <c r="BC1605" s="24" t="s">
        <v>5537</v>
      </c>
      <c r="BD1605" s="24" t="s">
        <v>5537</v>
      </c>
      <c r="BE1605" s="24" t="s">
        <v>5537</v>
      </c>
      <c r="BF1605" s="24" t="s">
        <v>5537</v>
      </c>
      <c r="BG1605" s="24" t="s">
        <v>5537</v>
      </c>
      <c r="BH1605" s="24" t="s">
        <v>5537</v>
      </c>
      <c r="BI1605" s="9" t="s">
        <v>5537</v>
      </c>
      <c r="BJ1605" s="14"/>
      <c r="BK1605" s="14" t="s">
        <v>5537</v>
      </c>
      <c r="BL1605" s="14" t="str">
        <f>_xlfn.XLOOKUP(B1605,'[4]cell downs 18042026 17h'!$B:$B,'[4]cell downs 18042026 17h'!$B:$B,"")</f>
        <v/>
      </c>
      <c r="BM1605" s="14" t="str">
        <f>_xlfn.XLOOKUP(B1605,'[5]Cells Huawei 19042026 15h'!$B:$B,'[5]Cells Huawei 19042026 15h'!$B:$B,"")</f>
        <v/>
      </c>
      <c r="BN1605" s="9" t="str">
        <f>_xlfn.XLOOKUP(B1605,'[6]cells down 19042026 9H40'!$B:$B,'[6]cells down 19042026 9H40'!$B:$B,"")</f>
        <v/>
      </c>
      <c r="BO1605" s="9" t="s">
        <v>5537</v>
      </c>
      <c r="BP1605" s="9" t="s">
        <v>154</v>
      </c>
    </row>
    <row r="1606" spans="1:68" s="9" customFormat="1" x14ac:dyDescent="0.35">
      <c r="A1606" s="1" t="s">
        <v>613</v>
      </c>
      <c r="B1606" s="8" t="s">
        <v>614</v>
      </c>
      <c r="C1606" s="3" t="str">
        <f>_xlfn.XLOOKUP(B1606,'[1]daily break down'!$D:$D,'[1]daily break down'!$E:$E,"")</f>
        <v>Yaounde</v>
      </c>
      <c r="D1606" s="1" t="s">
        <v>21</v>
      </c>
      <c r="E1606" s="1" t="s">
        <v>122</v>
      </c>
      <c r="F1606" s="3" t="s">
        <v>37</v>
      </c>
      <c r="G1606" s="1" t="s">
        <v>38</v>
      </c>
      <c r="H1606" s="41" t="str">
        <f>_xlfn.XLOOKUP(B1606,[2]CALCULATION!$B:$B,[2]CALCULATION!$H:$H,"")</f>
        <v>ZTE</v>
      </c>
      <c r="I1606" s="34">
        <v>0</v>
      </c>
      <c r="J1606" s="34">
        <v>0</v>
      </c>
      <c r="K1606" s="34">
        <v>0</v>
      </c>
      <c r="L1606" s="34">
        <v>0</v>
      </c>
      <c r="M1606" s="34">
        <v>5.500338153084932E-2</v>
      </c>
      <c r="N1606" s="34">
        <v>1.9064985318163523</v>
      </c>
      <c r="O1606" s="34">
        <v>4.8868114589664786E-2</v>
      </c>
      <c r="P1606" s="34">
        <v>0</v>
      </c>
      <c r="Q1606" s="34">
        <v>0</v>
      </c>
      <c r="R1606" s="34">
        <v>0</v>
      </c>
      <c r="S1606" s="109">
        <v>0</v>
      </c>
      <c r="T1606" s="109">
        <f>_xlfn.XLOOKUP(B1606,'[3]Nur des jours'!$B:$B,'[3]Nur des jours'!$U:$U,"")</f>
        <v>0</v>
      </c>
      <c r="U1606" s="109">
        <v>0</v>
      </c>
      <c r="V1606" s="109">
        <v>0</v>
      </c>
      <c r="W1606" s="109">
        <v>0</v>
      </c>
      <c r="X1606" s="109">
        <v>0</v>
      </c>
      <c r="Y1606" s="109">
        <v>0</v>
      </c>
      <c r="Z1606" s="109">
        <v>0</v>
      </c>
      <c r="AA1606" s="109">
        <v>0</v>
      </c>
      <c r="AB1606" s="109">
        <v>0</v>
      </c>
      <c r="AC1606" s="109">
        <v>0</v>
      </c>
      <c r="AD1606" s="109">
        <v>0</v>
      </c>
      <c r="AE1606" s="109">
        <v>0</v>
      </c>
      <c r="AF1606" s="109">
        <v>0</v>
      </c>
      <c r="AG1606" s="57" t="str">
        <f>_xlfn.XLOOKUP(B1606,[3]CALCULATION!$B:$B,[3]CALCULATION!$M:$M,"")</f>
        <v>Operationnel</v>
      </c>
      <c r="AH1606" s="57"/>
      <c r="AI1606" s="56" t="str" cm="1">
        <f t="array" ref="AI1606">IFERROR(_xlfn.IFS(
AK1606="MPR ISSUE","PDH",
AK1606="BSS Hardware Issue","BSS",
AK1606="Sites strategiques, MLL, Pylone, etc.","ENVTECH",
AK1606="AKTIVCO DEFAUT GE &amp; POWER Cabinet","AKTIVCO",
AK1606="AKTIVCO Coupure ENEO &amp; Baisse de tension","AKTIVCO GRID ONLY",
AK1606="Coupure ENEO &amp; Baisse de tension","IHS GRID ONLY",
AK1606="Defaut GE &amp; POWER Cabinet","IHS",
AK1606="Sharing","Partners",
AK1606="Sites strategiques &amp; DataCenter","SST &amp; DC",
AK1606="Exclu","Exclu",
AK1606="SAT","SAT",
AK1606="SPARE-ISSUE","SPARE-ISSUE",
AK1606="Fiber CAmtel","TRANS_FO_CAMTEL",
AK1606="Fiber AOF","Fiber AOF",
AK1606="Projet OCM (HUAWEI)","TRAVAUX-HUAWEI",
AK1606="Projet OCM (NOKIA)","TRAVAUX-NOKIA",
AK1606="ACCESS-ISSUE","ACCESS-ISSUE",
AK1606="Projet OCM (ZTE, NOKIA, autres projets)","TRAVAUX OCM",
AK1606="No root CAuse","No root cause",
AK1606="ODU HS","PDH",
AK1606="IP &amp; VLAN","PDH",
AK1606="Warehouse HUAWEI","SPARE-ISSUE",
AK1606="SPARE-HS","SPARE-ISSUE",
AK1606="Power Telco","BSS",AK1606="no impacts","no impacts"
),"")</f>
        <v>No root cause</v>
      </c>
      <c r="AJ1606" s="56" t="str" cm="1">
        <f t="array" ref="AJ1606">IFERROR(_xlfn.IFS(
AK1606="MPR ISSUE","TX ISSUE",
AK1606="BSS Hardware Issue","RAN ISSUE",
AK1606="Sites strategiques, MLL, Pylone, etc.","ENVTECH",
AK1606="AKTIVCO DEFAUT GE &amp; POWER Cabinet","POWER ISSUE",
AK1606="AKTIVCO Coupure ENEO &amp; Baisse de tension","POWER ISSUE",
AK1606="Coupure ENEO &amp; Baisse de tension","POWER ISSUE",
AK1606="Defaut GE &amp; POWER Cabinet","POWER ISSUE",
AK1606="Sharing","POWER ISSUE",
AK1606="Sites strategiques &amp; DataCenter","POWER ISSUE",
AK1606="Exclu","Exclu",
AK1606="SAT","TX ISSUE",
AK1606="SPARE-ISSUE","SPARE-ISSUE",
AK1606="Fiber CAmtel","TX ISSUE",
AK1606="Fiber AOF","TX ISSUE",
AK1606="Projet OCM (HUAWEI)","TRAVAUX-HUAWEI",
AK1606="Projet OCM (NOKIA)","TRAVAUX -NOKIA",
AK1606="ACCESS-ISSUE","ACCESS-ISSUE",
AK1606="Projet OCM (ZTE, NOKIA, autres projets)","TRAVAUX OCM",
AK1606="No root CAuse","No root cause",
AK1606="ODU HS","TX ISSUE",
AK1606="IP &amp; VLAN","TX ISSUE",
AK1606="Warehouse HUAWEI","SPARE-ISSUE",
AK1606="SPARE-HS","SPARE-ISSUE",
AK1606="Power Telco","RAN ISSUE",AK1606="no impacts","no impacts"
),"")</f>
        <v>No root cause</v>
      </c>
      <c r="AK1606" s="81" t="s">
        <v>5620</v>
      </c>
      <c r="AL1606" s="56" t="str" cm="1">
        <f t="array" ref="AL1606">IFERROR(_xlfn.IFS(
AK1606="MPR ISSUE","ACTIVE",
AK1606="BSS Hardware Issue","ACTIVE",
AK1606="Sites strategiques, MLL, Pylone, etc.","PASSIVE",
AK1606="AKTIVCO DEFAUT GE &amp; POWER Cabinet","PASSIVE",
AK1606="AKTIVCO Coupure ENEO &amp; Baisse de tension","PASSIVE",
AK1606="Coupure ENEO &amp; Baisse de tension","PASSIVE",
AK1606="Defaut GE &amp; POWER Cabinet","PASSIVE",
AK1606="Sharing","PASSIVE",
AK1606="Sites strategiques &amp; DataCenter","PASSIVE",
AK1606="Exclu","Exclu",
AK1606="SAT","ACTIVE",
AK1606="SPARE-ISSUE","SPARE-ISSUE",
AK1606="Fiber CAmtel","ACTIVE",
AK1606="Fiber AOF","ACTIVE",
AK1606="Projet OCM (HUAWEI)","PLANNED WORKS",
AK1606="Projet OCM (NOKIA)","PLANNED WORKS",
AK1606="ACCESS-ISSUE","ACCESS-ISSUE",
AK1606="Projet OCM (ZTE, NOKIA, autres projets)","PLANNED WORKS",
AK1606="No root CAuse","No root cause",
AK1606="ODU HS","ACTIVE",
AK1606="IP &amp; VLAN","ACTIVE",
AK1606="Warehouse HUAWEI","SPARE-ISSUE",
AK1606="SPARE-HS","SPARE-ISSUE",
AK1606="Power Telco","ACTIVE", AK1606="no impacts","no impacts"
),"")</f>
        <v>No root cause</v>
      </c>
      <c r="AM1606" s="108" t="s">
        <v>5537</v>
      </c>
      <c r="AN1606" s="117" t="s">
        <v>614</v>
      </c>
      <c r="AP1606" s="23" t="s">
        <v>5537</v>
      </c>
      <c r="AQ1606" s="23" t="s">
        <v>5537</v>
      </c>
      <c r="AR1606" s="7"/>
      <c r="AS1606" s="6"/>
      <c r="AT1606" s="7"/>
      <c r="AU1606" s="3" t="s">
        <v>5537</v>
      </c>
      <c r="AV1606" s="24" t="s">
        <v>5537</v>
      </c>
      <c r="AW1606" s="24" t="s">
        <v>5537</v>
      </c>
      <c r="AX1606" s="24" t="s">
        <v>5537</v>
      </c>
      <c r="AY1606" s="24" t="s">
        <v>5537</v>
      </c>
      <c r="AZ1606" s="24" t="s">
        <v>5537</v>
      </c>
      <c r="BA1606" s="24" t="s">
        <v>5537</v>
      </c>
      <c r="BB1606" s="24" t="s">
        <v>5537</v>
      </c>
      <c r="BC1606" s="24" t="s">
        <v>5537</v>
      </c>
      <c r="BD1606" s="24" t="s">
        <v>5537</v>
      </c>
      <c r="BE1606" s="24" t="s">
        <v>5537</v>
      </c>
      <c r="BF1606" s="24" t="s">
        <v>5537</v>
      </c>
      <c r="BG1606" s="24" t="s">
        <v>5537</v>
      </c>
      <c r="BH1606" s="24" t="s">
        <v>5537</v>
      </c>
      <c r="BI1606" s="9" t="s">
        <v>5537</v>
      </c>
      <c r="BJ1606" s="14"/>
      <c r="BK1606" s="14" t="s">
        <v>5537</v>
      </c>
      <c r="BL1606" s="14" t="str">
        <f>_xlfn.XLOOKUP(B1606,'[4]cell downs 18042026 17h'!$B:$B,'[4]cell downs 18042026 17h'!$B:$B,"")</f>
        <v/>
      </c>
      <c r="BM1606" s="14" t="str">
        <f>_xlfn.XLOOKUP(B1606,'[5]Cells Huawei 19042026 15h'!$B:$B,'[5]Cells Huawei 19042026 15h'!$B:$B,"")</f>
        <v/>
      </c>
      <c r="BN1606" s="9" t="str">
        <f>_xlfn.XLOOKUP(B1606,'[6]cells down 19042026 9H40'!$B:$B,'[6]cells down 19042026 9H40'!$B:$B,"")</f>
        <v/>
      </c>
      <c r="BO1606" s="9" t="s">
        <v>5537</v>
      </c>
      <c r="BP1606" s="9" t="s">
        <v>5537</v>
      </c>
    </row>
    <row r="1607" spans="1:68" s="9" customFormat="1" x14ac:dyDescent="0.35">
      <c r="A1607" s="1" t="s">
        <v>2215</v>
      </c>
      <c r="B1607" s="8" t="s">
        <v>2216</v>
      </c>
      <c r="C1607" s="3" t="str">
        <f>_xlfn.XLOOKUP(B1607,'[1]daily break down'!$D:$D,'[1]daily break down'!$E:$E,"")</f>
        <v>CENTRE</v>
      </c>
      <c r="D1607" s="1" t="s">
        <v>21</v>
      </c>
      <c r="E1607" s="1" t="s">
        <v>122</v>
      </c>
      <c r="F1607" s="3" t="s">
        <v>226</v>
      </c>
      <c r="G1607" s="1" t="s">
        <v>1866</v>
      </c>
      <c r="H1607" s="41" t="str">
        <f>_xlfn.XLOOKUP(B1607,[2]CALCULATION!$B:$B,[2]CALCULATION!$H:$H,"")</f>
        <v>ZTE</v>
      </c>
      <c r="I1607" s="34">
        <v>0</v>
      </c>
      <c r="J1607" s="34">
        <v>0</v>
      </c>
      <c r="K1607" s="34">
        <v>0</v>
      </c>
      <c r="L1607" s="34">
        <v>0</v>
      </c>
      <c r="M1607" s="34">
        <v>0</v>
      </c>
      <c r="N1607" s="34">
        <v>0</v>
      </c>
      <c r="O1607" s="34">
        <v>0</v>
      </c>
      <c r="P1607" s="34">
        <v>0</v>
      </c>
      <c r="Q1607" s="34">
        <v>0</v>
      </c>
      <c r="R1607" s="34">
        <v>5.2399460096509622E-2</v>
      </c>
      <c r="S1607" s="109">
        <v>0</v>
      </c>
      <c r="T1607" s="109">
        <f>_xlfn.XLOOKUP(B1607,'[3]Nur des jours'!$B:$B,'[3]Nur des jours'!$U:$U,"")</f>
        <v>0</v>
      </c>
      <c r="U1607" s="109">
        <v>0</v>
      </c>
      <c r="V1607" s="109">
        <v>0</v>
      </c>
      <c r="W1607" s="109">
        <v>0</v>
      </c>
      <c r="X1607" s="109">
        <v>0</v>
      </c>
      <c r="Y1607" s="109">
        <v>0</v>
      </c>
      <c r="Z1607" s="109">
        <v>0</v>
      </c>
      <c r="AA1607" s="109">
        <v>0</v>
      </c>
      <c r="AB1607" s="109">
        <v>0</v>
      </c>
      <c r="AC1607" s="109">
        <v>0</v>
      </c>
      <c r="AD1607" s="109">
        <v>0</v>
      </c>
      <c r="AE1607" s="109">
        <v>0</v>
      </c>
      <c r="AF1607" s="109">
        <v>0</v>
      </c>
      <c r="AG1607" s="57" t="str">
        <f>_xlfn.XLOOKUP(B1607,[3]CALCULATION!$B:$B,[3]CALCULATION!$M:$M,"")</f>
        <v>Operationnel</v>
      </c>
      <c r="AH1607" s="57"/>
      <c r="AI1607" s="56" t="str" cm="1">
        <f t="array" ref="AI1607">IFERROR(_xlfn.IFS(
AK1607="MPR ISSUE","PDH",
AK1607="BSS Hardware Issue","BSS",
AK1607="Sites strategiques, MLL, Pylone, etc.","ENVTECH",
AK1607="AKTIVCO DEFAUT GE &amp; POWER Cabinet","AKTIVCO",
AK1607="AKTIVCO Coupure ENEO &amp; Baisse de tension","AKTIVCO GRID ONLY",
AK1607="Coupure ENEO &amp; Baisse de tension","IHS GRID ONLY",
AK1607="Defaut GE &amp; POWER Cabinet","IHS",
AK1607="Sharing","Partners",
AK1607="Sites strategiques &amp; DataCenter","SST &amp; DC",
AK1607="Exclu","Exclu",
AK1607="SAT","SAT",
AK1607="SPARE-ISSUE","SPARE-ISSUE",
AK1607="Fiber CAmtel","TRANS_FO_CAMTEL",
AK1607="Fiber AOF","Fiber AOF",
AK1607="Projet OCM (HUAWEI)","TRAVAUX-HUAWEI",
AK1607="Projet OCM (NOKIA)","TRAVAUX-NOKIA",
AK1607="ACCESS-ISSUE","ACCESS-ISSUE",
AK1607="Projet OCM (ZTE, NOKIA, autres projets)","TRAVAUX OCM",
AK1607="No root CAuse","No root cause",
AK1607="ODU HS","PDH",
AK1607="IP &amp; VLAN","PDH",
AK1607="Warehouse HUAWEI","SPARE-ISSUE",
AK1607="SPARE-HS","SPARE-ISSUE",
AK1607="Power Telco","BSS",AK1607="no impacts","no impacts"
),"")</f>
        <v>No root cause</v>
      </c>
      <c r="AJ1607" s="56" t="str" cm="1">
        <f t="array" ref="AJ1607">IFERROR(_xlfn.IFS(
AK1607="MPR ISSUE","TX ISSUE",
AK1607="BSS Hardware Issue","RAN ISSUE",
AK1607="Sites strategiques, MLL, Pylone, etc.","ENVTECH",
AK1607="AKTIVCO DEFAUT GE &amp; POWER Cabinet","POWER ISSUE",
AK1607="AKTIVCO Coupure ENEO &amp; Baisse de tension","POWER ISSUE",
AK1607="Coupure ENEO &amp; Baisse de tension","POWER ISSUE",
AK1607="Defaut GE &amp; POWER Cabinet","POWER ISSUE",
AK1607="Sharing","POWER ISSUE",
AK1607="Sites strategiques &amp; DataCenter","POWER ISSUE",
AK1607="Exclu","Exclu",
AK1607="SAT","TX ISSUE",
AK1607="SPARE-ISSUE","SPARE-ISSUE",
AK1607="Fiber CAmtel","TX ISSUE",
AK1607="Fiber AOF","TX ISSUE",
AK1607="Projet OCM (HUAWEI)","TRAVAUX-HUAWEI",
AK1607="Projet OCM (NOKIA)","TRAVAUX -NOKIA",
AK1607="ACCESS-ISSUE","ACCESS-ISSUE",
AK1607="Projet OCM (ZTE, NOKIA, autres projets)","TRAVAUX OCM",
AK1607="No root CAuse","No root cause",
AK1607="ODU HS","TX ISSUE",
AK1607="IP &amp; VLAN","TX ISSUE",
AK1607="Warehouse HUAWEI","SPARE-ISSUE",
AK1607="SPARE-HS","SPARE-ISSUE",
AK1607="Power Telco","RAN ISSUE",AK1607="no impacts","no impacts"
),"")</f>
        <v>No root cause</v>
      </c>
      <c r="AK1607" s="81" t="s">
        <v>5620</v>
      </c>
      <c r="AL1607" s="56" t="str" cm="1">
        <f t="array" ref="AL1607">IFERROR(_xlfn.IFS(
AK1607="MPR ISSUE","ACTIVE",
AK1607="BSS Hardware Issue","ACTIVE",
AK1607="Sites strategiques, MLL, Pylone, etc.","PASSIVE",
AK1607="AKTIVCO DEFAUT GE &amp; POWER Cabinet","PASSIVE",
AK1607="AKTIVCO Coupure ENEO &amp; Baisse de tension","PASSIVE",
AK1607="Coupure ENEO &amp; Baisse de tension","PASSIVE",
AK1607="Defaut GE &amp; POWER Cabinet","PASSIVE",
AK1607="Sharing","PASSIVE",
AK1607="Sites strategiques &amp; DataCenter","PASSIVE",
AK1607="Exclu","Exclu",
AK1607="SAT","ACTIVE",
AK1607="SPARE-ISSUE","SPARE-ISSUE",
AK1607="Fiber CAmtel","ACTIVE",
AK1607="Fiber AOF","ACTIVE",
AK1607="Projet OCM (HUAWEI)","PLANNED WORKS",
AK1607="Projet OCM (NOKIA)","PLANNED WORKS",
AK1607="ACCESS-ISSUE","ACCESS-ISSUE",
AK1607="Projet OCM (ZTE, NOKIA, autres projets)","PLANNED WORKS",
AK1607="No root CAuse","No root cause",
AK1607="ODU HS","ACTIVE",
AK1607="IP &amp; VLAN","ACTIVE",
AK1607="Warehouse HUAWEI","SPARE-ISSUE",
AK1607="SPARE-HS","SPARE-ISSUE",
AK1607="Power Telco","ACTIVE", AK1607="no impacts","no impacts"
),"")</f>
        <v>No root cause</v>
      </c>
      <c r="AM1607" s="108" t="s">
        <v>5537</v>
      </c>
      <c r="AN1607" s="117" t="s">
        <v>2216</v>
      </c>
      <c r="AP1607" s="23" t="s">
        <v>5537</v>
      </c>
      <c r="AQ1607" s="23" t="s">
        <v>5537</v>
      </c>
      <c r="AR1607" s="7"/>
      <c r="AS1607" s="6"/>
      <c r="AT1607" s="7"/>
      <c r="AU1607" s="3" t="s">
        <v>5537</v>
      </c>
      <c r="AV1607" s="24" t="s">
        <v>5537</v>
      </c>
      <c r="AW1607" s="24" t="s">
        <v>5537</v>
      </c>
      <c r="AX1607" s="24" t="s">
        <v>5537</v>
      </c>
      <c r="AY1607" s="24" t="s">
        <v>5537</v>
      </c>
      <c r="AZ1607" s="24" t="s">
        <v>5537</v>
      </c>
      <c r="BA1607" s="24" t="s">
        <v>5537</v>
      </c>
      <c r="BB1607" s="24" t="s">
        <v>5537</v>
      </c>
      <c r="BC1607" s="24" t="s">
        <v>5537</v>
      </c>
      <c r="BD1607" s="24" t="s">
        <v>5537</v>
      </c>
      <c r="BE1607" s="24" t="s">
        <v>5537</v>
      </c>
      <c r="BF1607" s="24" t="s">
        <v>5537</v>
      </c>
      <c r="BG1607" s="24" t="s">
        <v>5537</v>
      </c>
      <c r="BH1607" s="24" t="s">
        <v>5537</v>
      </c>
      <c r="BI1607" s="9" t="s">
        <v>5537</v>
      </c>
      <c r="BJ1607" s="14"/>
      <c r="BK1607" s="14" t="s">
        <v>5537</v>
      </c>
      <c r="BL1607" s="14" t="str">
        <f>_xlfn.XLOOKUP(B1607,'[4]cell downs 18042026 17h'!$B:$B,'[4]cell downs 18042026 17h'!$B:$B,"")</f>
        <v/>
      </c>
      <c r="BM1607" s="14" t="str">
        <f>_xlfn.XLOOKUP(B1607,'[5]Cells Huawei 19042026 15h'!$B:$B,'[5]Cells Huawei 19042026 15h'!$B:$B,"")</f>
        <v/>
      </c>
      <c r="BN1607" s="9" t="str">
        <f>_xlfn.XLOOKUP(B1607,'[6]cells down 19042026 9H40'!$B:$B,'[6]cells down 19042026 9H40'!$B:$B,"")</f>
        <v/>
      </c>
      <c r="BO1607" s="9" t="s">
        <v>5537</v>
      </c>
      <c r="BP1607" s="9" t="s">
        <v>12</v>
      </c>
    </row>
    <row r="1608" spans="1:68" s="9" customFormat="1" x14ac:dyDescent="0.35">
      <c r="A1608" s="1" t="s">
        <v>1911</v>
      </c>
      <c r="B1608" s="8" t="s">
        <v>1912</v>
      </c>
      <c r="C1608" s="3" t="str">
        <f>_xlfn.XLOOKUP(B1608,'[1]daily break down'!$D:$D,'[1]daily break down'!$E:$E,"")</f>
        <v>Yaounde</v>
      </c>
      <c r="D1608" s="1" t="s">
        <v>11</v>
      </c>
      <c r="E1608" s="1" t="s">
        <v>145</v>
      </c>
      <c r="F1608" s="3" t="s">
        <v>37</v>
      </c>
      <c r="G1608" s="1" t="s">
        <v>38</v>
      </c>
      <c r="H1608" s="41" t="str">
        <f>_xlfn.XLOOKUP(B1608,[2]CALCULATION!$B:$B,[2]CALCULATION!$H:$H,"")</f>
        <v>ZTE</v>
      </c>
      <c r="I1608" s="34">
        <v>0</v>
      </c>
      <c r="J1608" s="34">
        <v>0</v>
      </c>
      <c r="K1608" s="34">
        <v>0</v>
      </c>
      <c r="L1608" s="34">
        <v>0</v>
      </c>
      <c r="M1608" s="34">
        <v>0</v>
      </c>
      <c r="N1608" s="34">
        <v>0</v>
      </c>
      <c r="O1608" s="34">
        <v>0</v>
      </c>
      <c r="P1608" s="34">
        <v>0</v>
      </c>
      <c r="Q1608" s="34">
        <v>0</v>
      </c>
      <c r="R1608" s="34">
        <v>0</v>
      </c>
      <c r="S1608" s="109">
        <v>0</v>
      </c>
      <c r="T1608" s="109">
        <f>_xlfn.XLOOKUP(B1608,'[3]Nur des jours'!$B:$B,'[3]Nur des jours'!$U:$U,"")</f>
        <v>0</v>
      </c>
      <c r="U1608" s="109">
        <v>8.1130701161134944</v>
      </c>
      <c r="V1608" s="109">
        <v>0</v>
      </c>
      <c r="W1608" s="109">
        <v>0</v>
      </c>
      <c r="X1608" s="109">
        <v>0</v>
      </c>
      <c r="Y1608" s="109">
        <v>0</v>
      </c>
      <c r="Z1608" s="109">
        <v>0</v>
      </c>
      <c r="AA1608" s="109">
        <v>0</v>
      </c>
      <c r="AB1608" s="109">
        <v>0</v>
      </c>
      <c r="AC1608" s="109">
        <v>0</v>
      </c>
      <c r="AD1608" s="109">
        <v>0</v>
      </c>
      <c r="AE1608" s="109">
        <v>0</v>
      </c>
      <c r="AF1608" s="109">
        <v>0</v>
      </c>
      <c r="AG1608" s="57" t="str">
        <f>_xlfn.XLOOKUP(B1608,[3]CALCULATION!$B:$B,[3]CALCULATION!$M:$M,"")</f>
        <v>Operationnel</v>
      </c>
      <c r="AH1608" s="57"/>
      <c r="AI1608" s="56" t="str" cm="1">
        <f t="array" ref="AI1608">IFERROR(_xlfn.IFS(
AK1608="MPR ISSUE","PDH",
AK1608="BSS Hardware Issue","BSS",
AK1608="Sites strategiques, MLL, Pylone, etc.","ENVTECH",
AK1608="AKTIVCO DEFAUT GE &amp; POWER Cabinet","AKTIVCO",
AK1608="AKTIVCO Coupure ENEO &amp; Baisse de tension","AKTIVCO GRID ONLY",
AK1608="Coupure ENEO &amp; Baisse de tension","IHS GRID ONLY",
AK1608="Defaut GE &amp; POWER Cabinet","IHS",
AK1608="Sharing","Partners",
AK1608="Sites strategiques &amp; DataCenter","SST &amp; DC",
AK1608="Exclu","Exclu",
AK1608="SAT","SAT",
AK1608="SPARE-ISSUE","SPARE-ISSUE",
AK1608="Fiber CAmtel","TRANS_FO_CAMTEL",
AK1608="Fiber AOF","Fiber AOF",
AK1608="Projet OCM (HUAWEI)","TRAVAUX-HUAWEI",
AK1608="Projet OCM (NOKIA)","TRAVAUX-NOKIA",
AK1608="ACCESS-ISSUE","ACCESS-ISSUE",
AK1608="Projet OCM (ZTE, NOKIA, autres projets)","TRAVAUX OCM",
AK1608="No root CAuse","No root cause",
AK1608="ODU HS","PDH",
AK1608="IP &amp; VLAN","PDH",
AK1608="Warehouse HUAWEI","SPARE-ISSUE",
AK1608="SPARE-HS","SPARE-ISSUE",
AK1608="Power Telco","BSS",AK1608="no impacts","no impacts"
),"")</f>
        <v>No root cause</v>
      </c>
      <c r="AJ1608" s="56" t="str" cm="1">
        <f t="array" ref="AJ1608">IFERROR(_xlfn.IFS(
AK1608="MPR ISSUE","TX ISSUE",
AK1608="BSS Hardware Issue","RAN ISSUE",
AK1608="Sites strategiques, MLL, Pylone, etc.","ENVTECH",
AK1608="AKTIVCO DEFAUT GE &amp; POWER Cabinet","POWER ISSUE",
AK1608="AKTIVCO Coupure ENEO &amp; Baisse de tension","POWER ISSUE",
AK1608="Coupure ENEO &amp; Baisse de tension","POWER ISSUE",
AK1608="Defaut GE &amp; POWER Cabinet","POWER ISSUE",
AK1608="Sharing","POWER ISSUE",
AK1608="Sites strategiques &amp; DataCenter","POWER ISSUE",
AK1608="Exclu","Exclu",
AK1608="SAT","TX ISSUE",
AK1608="SPARE-ISSUE","SPARE-ISSUE",
AK1608="Fiber CAmtel","TX ISSUE",
AK1608="Fiber AOF","TX ISSUE",
AK1608="Projet OCM (HUAWEI)","TRAVAUX-HUAWEI",
AK1608="Projet OCM (NOKIA)","TRAVAUX -NOKIA",
AK1608="ACCESS-ISSUE","ACCESS-ISSUE",
AK1608="Projet OCM (ZTE, NOKIA, autres projets)","TRAVAUX OCM",
AK1608="No root CAuse","No root cause",
AK1608="ODU HS","TX ISSUE",
AK1608="IP &amp; VLAN","TX ISSUE",
AK1608="Warehouse HUAWEI","SPARE-ISSUE",
AK1608="SPARE-HS","SPARE-ISSUE",
AK1608="Power Telco","RAN ISSUE",AK1608="no impacts","no impacts"
),"")</f>
        <v>No root cause</v>
      </c>
      <c r="AK1608" s="81" t="s">
        <v>5620</v>
      </c>
      <c r="AL1608" s="56" t="str" cm="1">
        <f t="array" ref="AL1608">IFERROR(_xlfn.IFS(
AK1608="MPR ISSUE","ACTIVE",
AK1608="BSS Hardware Issue","ACTIVE",
AK1608="Sites strategiques, MLL, Pylone, etc.","PASSIVE",
AK1608="AKTIVCO DEFAUT GE &amp; POWER Cabinet","PASSIVE",
AK1608="AKTIVCO Coupure ENEO &amp; Baisse de tension","PASSIVE",
AK1608="Coupure ENEO &amp; Baisse de tension","PASSIVE",
AK1608="Defaut GE &amp; POWER Cabinet","PASSIVE",
AK1608="Sharing","PASSIVE",
AK1608="Sites strategiques &amp; DataCenter","PASSIVE",
AK1608="Exclu","Exclu",
AK1608="SAT","ACTIVE",
AK1608="SPARE-ISSUE","SPARE-ISSUE",
AK1608="Fiber CAmtel","ACTIVE",
AK1608="Fiber AOF","ACTIVE",
AK1608="Projet OCM (HUAWEI)","PLANNED WORKS",
AK1608="Projet OCM (NOKIA)","PLANNED WORKS",
AK1608="ACCESS-ISSUE","ACCESS-ISSUE",
AK1608="Projet OCM (ZTE, NOKIA, autres projets)","PLANNED WORKS",
AK1608="No root CAuse","No root cause",
AK1608="ODU HS","ACTIVE",
AK1608="IP &amp; VLAN","ACTIVE",
AK1608="Warehouse HUAWEI","SPARE-ISSUE",
AK1608="SPARE-HS","SPARE-ISSUE",
AK1608="Power Telco","ACTIVE", AK1608="no impacts","no impacts"
),"")</f>
        <v>No root cause</v>
      </c>
      <c r="AM1608" s="108" t="s">
        <v>5537</v>
      </c>
      <c r="AN1608" s="117" t="s">
        <v>1912</v>
      </c>
      <c r="AP1608" s="23" t="s">
        <v>5537</v>
      </c>
      <c r="AQ1608" s="23" t="s">
        <v>5537</v>
      </c>
      <c r="AR1608" s="7"/>
      <c r="AS1608" s="6"/>
      <c r="AT1608" s="7"/>
      <c r="AU1608" s="3" t="s">
        <v>5537</v>
      </c>
      <c r="AV1608" s="24" t="s">
        <v>5537</v>
      </c>
      <c r="AW1608" s="24" t="s">
        <v>5537</v>
      </c>
      <c r="AX1608" s="24" t="s">
        <v>5537</v>
      </c>
      <c r="AY1608" s="24" t="s">
        <v>5537</v>
      </c>
      <c r="AZ1608" s="24" t="s">
        <v>5537</v>
      </c>
      <c r="BA1608" s="24" t="s">
        <v>5537</v>
      </c>
      <c r="BB1608" s="24" t="s">
        <v>5537</v>
      </c>
      <c r="BC1608" s="24" t="s">
        <v>5537</v>
      </c>
      <c r="BD1608" s="24" t="s">
        <v>5537</v>
      </c>
      <c r="BE1608" s="24" t="s">
        <v>5537</v>
      </c>
      <c r="BF1608" s="24" t="s">
        <v>5537</v>
      </c>
      <c r="BG1608" s="24" t="s">
        <v>5537</v>
      </c>
      <c r="BH1608" s="24" t="s">
        <v>5537</v>
      </c>
      <c r="BI1608" s="9" t="s">
        <v>5537</v>
      </c>
      <c r="BJ1608" s="14"/>
      <c r="BK1608" s="14" t="s">
        <v>5537</v>
      </c>
      <c r="BL1608" s="14" t="str">
        <f>_xlfn.XLOOKUP(B1608,'[4]cell downs 18042026 17h'!$B:$B,'[4]cell downs 18042026 17h'!$B:$B,"")</f>
        <v/>
      </c>
      <c r="BM1608" s="14" t="str">
        <f>_xlfn.XLOOKUP(B1608,'[5]Cells Huawei 19042026 15h'!$B:$B,'[5]Cells Huawei 19042026 15h'!$B:$B,"")</f>
        <v/>
      </c>
      <c r="BN1608" s="9" t="str">
        <f>_xlfn.XLOOKUP(B1608,'[6]cells down 19042026 9H40'!$B:$B,'[6]cells down 19042026 9H40'!$B:$B,"")</f>
        <v/>
      </c>
      <c r="BO1608" s="9" t="s">
        <v>1912</v>
      </c>
      <c r="BP1608" s="9" t="s">
        <v>594</v>
      </c>
    </row>
    <row r="1609" spans="1:68" s="9" customFormat="1" x14ac:dyDescent="0.35">
      <c r="A1609" s="1" t="s">
        <v>1826</v>
      </c>
      <c r="B1609" s="8" t="s">
        <v>1827</v>
      </c>
      <c r="C1609" s="3" t="str">
        <f>_xlfn.XLOOKUP(B1609,'[1]daily break down'!$D:$D,'[1]daily break down'!$E:$E,"")</f>
        <v>Yaounde</v>
      </c>
      <c r="D1609" s="1" t="s">
        <v>11</v>
      </c>
      <c r="E1609" s="1" t="s">
        <v>12</v>
      </c>
      <c r="F1609" s="3" t="s">
        <v>37</v>
      </c>
      <c r="G1609" s="1" t="s">
        <v>38</v>
      </c>
      <c r="H1609" s="41" t="str">
        <f>_xlfn.XLOOKUP(B1609,[2]CALCULATION!$B:$B,[2]CALCULATION!$H:$H,"")</f>
        <v>ZTE</v>
      </c>
      <c r="I1609" s="34">
        <v>1.701466471479525E-2</v>
      </c>
      <c r="J1609" s="34">
        <v>0</v>
      </c>
      <c r="K1609" s="34">
        <v>5.3523070030504771E-2</v>
      </c>
      <c r="L1609" s="34">
        <v>0</v>
      </c>
      <c r="M1609" s="34">
        <v>0</v>
      </c>
      <c r="N1609" s="34">
        <v>0.57689344325448788</v>
      </c>
      <c r="O1609" s="34">
        <v>0</v>
      </c>
      <c r="P1609" s="34">
        <v>0</v>
      </c>
      <c r="Q1609" s="34">
        <v>0</v>
      </c>
      <c r="R1609" s="34">
        <v>0</v>
      </c>
      <c r="S1609" s="109">
        <v>0.24191500229715818</v>
      </c>
      <c r="T1609" s="109">
        <f>_xlfn.XLOOKUP(B1609,'[3]Nur des jours'!$B:$B,'[3]Nur des jours'!$U:$U,"")</f>
        <v>0</v>
      </c>
      <c r="U1609" s="109">
        <v>0.70056187630731148</v>
      </c>
      <c r="V1609" s="109">
        <v>0</v>
      </c>
      <c r="W1609" s="109">
        <v>0</v>
      </c>
      <c r="X1609" s="109">
        <v>0</v>
      </c>
      <c r="Y1609" s="109">
        <v>0</v>
      </c>
      <c r="Z1609" s="109">
        <v>0</v>
      </c>
      <c r="AA1609" s="109">
        <v>0</v>
      </c>
      <c r="AB1609" s="109">
        <v>0</v>
      </c>
      <c r="AC1609" s="109">
        <v>0</v>
      </c>
      <c r="AD1609" s="109">
        <v>0</v>
      </c>
      <c r="AE1609" s="109">
        <v>0</v>
      </c>
      <c r="AF1609" s="109">
        <v>0</v>
      </c>
      <c r="AG1609" s="57" t="str">
        <f>_xlfn.XLOOKUP(B1609,[3]CALCULATION!$B:$B,[3]CALCULATION!$M:$M,"")</f>
        <v>Operationnel</v>
      </c>
      <c r="AH1609" s="57"/>
      <c r="AI1609" s="56" t="str" cm="1">
        <f t="array" ref="AI1609">IFERROR(_xlfn.IFS(
AK1609="MPR ISSUE","PDH",
AK1609="BSS Hardware Issue","BSS",
AK1609="Sites strategiques, MLL, Pylone, etc.","ENVTECH",
AK1609="AKTIVCO DEFAUT GE &amp; POWER Cabinet","AKTIVCO",
AK1609="AKTIVCO Coupure ENEO &amp; Baisse de tension","AKTIVCO GRID ONLY",
AK1609="Coupure ENEO &amp; Baisse de tension","IHS GRID ONLY",
AK1609="Defaut GE &amp; POWER Cabinet","IHS",
AK1609="Sharing","Partners",
AK1609="Sites strategiques &amp; DataCenter","SST &amp; DC",
AK1609="Exclu","Exclu",
AK1609="SAT","SAT",
AK1609="SPARE-ISSUE","SPARE-ISSUE",
AK1609="Fiber CAmtel","TRANS_FO_CAMTEL",
AK1609="Fiber AOF","Fiber AOF",
AK1609="Projet OCM (HUAWEI)","TRAVAUX-HUAWEI",
AK1609="Projet OCM (NOKIA)","TRAVAUX-NOKIA",
AK1609="ACCESS-ISSUE","ACCESS-ISSUE",
AK1609="Projet OCM (ZTE, NOKIA, autres projets)","TRAVAUX OCM",
AK1609="No root CAuse","No root cause",
AK1609="ODU HS","PDH",
AK1609="IP &amp; VLAN","PDH",
AK1609="Warehouse HUAWEI","SPARE-ISSUE",
AK1609="SPARE-HS","SPARE-ISSUE",
AK1609="Power Telco","BSS",AK1609="no impacts","no impacts"
),"")</f>
        <v>No root cause</v>
      </c>
      <c r="AJ1609" s="56" t="str" cm="1">
        <f t="array" ref="AJ1609">IFERROR(_xlfn.IFS(
AK1609="MPR ISSUE","TX ISSUE",
AK1609="BSS Hardware Issue","RAN ISSUE",
AK1609="Sites strategiques, MLL, Pylone, etc.","ENVTECH",
AK1609="AKTIVCO DEFAUT GE &amp; POWER Cabinet","POWER ISSUE",
AK1609="AKTIVCO Coupure ENEO &amp; Baisse de tension","POWER ISSUE",
AK1609="Coupure ENEO &amp; Baisse de tension","POWER ISSUE",
AK1609="Defaut GE &amp; POWER Cabinet","POWER ISSUE",
AK1609="Sharing","POWER ISSUE",
AK1609="Sites strategiques &amp; DataCenter","POWER ISSUE",
AK1609="Exclu","Exclu",
AK1609="SAT","TX ISSUE",
AK1609="SPARE-ISSUE","SPARE-ISSUE",
AK1609="Fiber CAmtel","TX ISSUE",
AK1609="Fiber AOF","TX ISSUE",
AK1609="Projet OCM (HUAWEI)","TRAVAUX-HUAWEI",
AK1609="Projet OCM (NOKIA)","TRAVAUX -NOKIA",
AK1609="ACCESS-ISSUE","ACCESS-ISSUE",
AK1609="Projet OCM (ZTE, NOKIA, autres projets)","TRAVAUX OCM",
AK1609="No root CAuse","No root cause",
AK1609="ODU HS","TX ISSUE",
AK1609="IP &amp; VLAN","TX ISSUE",
AK1609="Warehouse HUAWEI","SPARE-ISSUE",
AK1609="SPARE-HS","SPARE-ISSUE",
AK1609="Power Telco","RAN ISSUE",AK1609="no impacts","no impacts"
),"")</f>
        <v>No root cause</v>
      </c>
      <c r="AK1609" s="81" t="s">
        <v>5620</v>
      </c>
      <c r="AL1609" s="56" t="str" cm="1">
        <f t="array" ref="AL1609">IFERROR(_xlfn.IFS(
AK1609="MPR ISSUE","ACTIVE",
AK1609="BSS Hardware Issue","ACTIVE",
AK1609="Sites strategiques, MLL, Pylone, etc.","PASSIVE",
AK1609="AKTIVCO DEFAUT GE &amp; POWER Cabinet","PASSIVE",
AK1609="AKTIVCO Coupure ENEO &amp; Baisse de tension","PASSIVE",
AK1609="Coupure ENEO &amp; Baisse de tension","PASSIVE",
AK1609="Defaut GE &amp; POWER Cabinet","PASSIVE",
AK1609="Sharing","PASSIVE",
AK1609="Sites strategiques &amp; DataCenter","PASSIVE",
AK1609="Exclu","Exclu",
AK1609="SAT","ACTIVE",
AK1609="SPARE-ISSUE","SPARE-ISSUE",
AK1609="Fiber CAmtel","ACTIVE",
AK1609="Fiber AOF","ACTIVE",
AK1609="Projet OCM (HUAWEI)","PLANNED WORKS",
AK1609="Projet OCM (NOKIA)","PLANNED WORKS",
AK1609="ACCESS-ISSUE","ACCESS-ISSUE",
AK1609="Projet OCM (ZTE, NOKIA, autres projets)","PLANNED WORKS",
AK1609="No root CAuse","No root cause",
AK1609="ODU HS","ACTIVE",
AK1609="IP &amp; VLAN","ACTIVE",
AK1609="Warehouse HUAWEI","SPARE-ISSUE",
AK1609="SPARE-HS","SPARE-ISSUE",
AK1609="Power Telco","ACTIVE", AK1609="no impacts","no impacts"
),"")</f>
        <v>No root cause</v>
      </c>
      <c r="AM1609" s="108" t="s">
        <v>5537</v>
      </c>
      <c r="AN1609" s="117" t="s">
        <v>1827</v>
      </c>
      <c r="AP1609" s="23" t="s">
        <v>5537</v>
      </c>
      <c r="AQ1609" s="23" t="s">
        <v>5537</v>
      </c>
      <c r="AR1609" s="7"/>
      <c r="AS1609" s="6"/>
      <c r="AT1609" s="7"/>
      <c r="AU1609" s="3" t="s">
        <v>5537</v>
      </c>
      <c r="AV1609" s="24" t="s">
        <v>5537</v>
      </c>
      <c r="AW1609" s="24" t="s">
        <v>5537</v>
      </c>
      <c r="AX1609" s="24" t="s">
        <v>5537</v>
      </c>
      <c r="AY1609" s="24" t="s">
        <v>5537</v>
      </c>
      <c r="AZ1609" s="24" t="s">
        <v>5537</v>
      </c>
      <c r="BA1609" s="24" t="s">
        <v>5537</v>
      </c>
      <c r="BB1609" s="24" t="s">
        <v>5537</v>
      </c>
      <c r="BC1609" s="24" t="s">
        <v>5537</v>
      </c>
      <c r="BD1609" s="24" t="s">
        <v>5537</v>
      </c>
      <c r="BE1609" s="24" t="s">
        <v>5537</v>
      </c>
      <c r="BF1609" s="24" t="s">
        <v>5537</v>
      </c>
      <c r="BG1609" s="24" t="s">
        <v>5537</v>
      </c>
      <c r="BH1609" s="24" t="s">
        <v>5537</v>
      </c>
      <c r="BI1609" s="9" t="s">
        <v>5537</v>
      </c>
      <c r="BJ1609" s="14"/>
      <c r="BK1609" s="14" t="s">
        <v>5537</v>
      </c>
      <c r="BL1609" s="14" t="str">
        <f>_xlfn.XLOOKUP(B1609,'[4]cell downs 18042026 17h'!$B:$B,'[4]cell downs 18042026 17h'!$B:$B,"")</f>
        <v/>
      </c>
      <c r="BM1609" s="14" t="str">
        <f>_xlfn.XLOOKUP(B1609,'[5]Cells Huawei 19042026 15h'!$B:$B,'[5]Cells Huawei 19042026 15h'!$B:$B,"")</f>
        <v/>
      </c>
      <c r="BN1609" s="9" t="str">
        <f>_xlfn.XLOOKUP(B1609,'[6]cells down 19042026 9H40'!$B:$B,'[6]cells down 19042026 9H40'!$B:$B,"")</f>
        <v/>
      </c>
      <c r="BO1609" s="9" t="s">
        <v>1827</v>
      </c>
      <c r="BP1609" s="9" t="s">
        <v>5537</v>
      </c>
    </row>
    <row r="1610" spans="1:68" s="9" customFormat="1" x14ac:dyDescent="0.35">
      <c r="A1610" s="1" t="s">
        <v>3243</v>
      </c>
      <c r="B1610" s="8" t="s">
        <v>3244</v>
      </c>
      <c r="C1610" s="3" t="str">
        <f>_xlfn.XLOOKUP(B1610,'[1]daily break down'!$D:$D,'[1]daily break down'!$E:$E,"")</f>
        <v>Yaounde</v>
      </c>
      <c r="D1610" s="1" t="s">
        <v>11</v>
      </c>
      <c r="E1610" s="1" t="s">
        <v>12</v>
      </c>
      <c r="F1610" s="3" t="s">
        <v>37</v>
      </c>
      <c r="G1610" s="1" t="s">
        <v>38</v>
      </c>
      <c r="H1610" s="41" t="str">
        <f>_xlfn.XLOOKUP(B1610,[2]CALCULATION!$B:$B,[2]CALCULATION!$H:$H,"")</f>
        <v>ZTE</v>
      </c>
      <c r="I1610" s="34">
        <v>0</v>
      </c>
      <c r="J1610" s="34">
        <v>0</v>
      </c>
      <c r="K1610" s="34">
        <v>0</v>
      </c>
      <c r="L1610" s="34">
        <v>0</v>
      </c>
      <c r="M1610" s="34">
        <v>0</v>
      </c>
      <c r="N1610" s="34">
        <v>0</v>
      </c>
      <c r="O1610" s="34">
        <v>0</v>
      </c>
      <c r="P1610" s="34">
        <v>0</v>
      </c>
      <c r="Q1610" s="34">
        <v>0</v>
      </c>
      <c r="R1610" s="34">
        <v>0</v>
      </c>
      <c r="S1610" s="109">
        <v>0</v>
      </c>
      <c r="T1610" s="109">
        <f>_xlfn.XLOOKUP(B1610,'[3]Nur des jours'!$B:$B,'[3]Nur des jours'!$U:$U,"")</f>
        <v>0</v>
      </c>
      <c r="U1610" s="109">
        <v>0</v>
      </c>
      <c r="V1610" s="109">
        <v>0</v>
      </c>
      <c r="W1610" s="109">
        <v>0</v>
      </c>
      <c r="X1610" s="109">
        <v>0</v>
      </c>
      <c r="Y1610" s="109">
        <v>0</v>
      </c>
      <c r="Z1610" s="109">
        <v>0</v>
      </c>
      <c r="AA1610" s="109">
        <v>0</v>
      </c>
      <c r="AB1610" s="109">
        <v>0</v>
      </c>
      <c r="AC1610" s="109">
        <v>0</v>
      </c>
      <c r="AD1610" s="109">
        <v>0</v>
      </c>
      <c r="AE1610" s="109">
        <v>0</v>
      </c>
      <c r="AF1610" s="109">
        <v>0</v>
      </c>
      <c r="AG1610" s="57" t="str">
        <f>_xlfn.XLOOKUP(B1610,[3]CALCULATION!$B:$B,[3]CALCULATION!$M:$M,"")</f>
        <v>Operationnel</v>
      </c>
      <c r="AH1610" s="57"/>
      <c r="AI1610" s="56" t="str" cm="1">
        <f t="array" ref="AI1610">IFERROR(_xlfn.IFS(
AK1610="MPR ISSUE","PDH",
AK1610="BSS Hardware Issue","BSS",
AK1610="Sites strategiques, MLL, Pylone, etc.","ENVTECH",
AK1610="AKTIVCO DEFAUT GE &amp; POWER Cabinet","AKTIVCO",
AK1610="AKTIVCO Coupure ENEO &amp; Baisse de tension","AKTIVCO GRID ONLY",
AK1610="Coupure ENEO &amp; Baisse de tension","IHS GRID ONLY",
AK1610="Defaut GE &amp; POWER Cabinet","IHS",
AK1610="Sharing","Partners",
AK1610="Sites strategiques &amp; DataCenter","SST &amp; DC",
AK1610="Exclu","Exclu",
AK1610="SAT","SAT",
AK1610="SPARE-ISSUE","SPARE-ISSUE",
AK1610="Fiber CAmtel","TRANS_FO_CAMTEL",
AK1610="Fiber AOF","Fiber AOF",
AK1610="Projet OCM (HUAWEI)","TRAVAUX-HUAWEI",
AK1610="Projet OCM (NOKIA)","TRAVAUX-NOKIA",
AK1610="ACCESS-ISSUE","ACCESS-ISSUE",
AK1610="Projet OCM (ZTE, NOKIA, autres projets)","TRAVAUX OCM",
AK1610="No root CAuse","No root cause",
AK1610="ODU HS","PDH",
AK1610="IP &amp; VLAN","PDH",
AK1610="Warehouse HUAWEI","SPARE-ISSUE",
AK1610="SPARE-HS","SPARE-ISSUE",
AK1610="Power Telco","BSS",AK1610="no impacts","no impacts"
),"")</f>
        <v>No root cause</v>
      </c>
      <c r="AJ1610" s="56" t="str" cm="1">
        <f t="array" ref="AJ1610">IFERROR(_xlfn.IFS(
AK1610="MPR ISSUE","TX ISSUE",
AK1610="BSS Hardware Issue","RAN ISSUE",
AK1610="Sites strategiques, MLL, Pylone, etc.","ENVTECH",
AK1610="AKTIVCO DEFAUT GE &amp; POWER Cabinet","POWER ISSUE",
AK1610="AKTIVCO Coupure ENEO &amp; Baisse de tension","POWER ISSUE",
AK1610="Coupure ENEO &amp; Baisse de tension","POWER ISSUE",
AK1610="Defaut GE &amp; POWER Cabinet","POWER ISSUE",
AK1610="Sharing","POWER ISSUE",
AK1610="Sites strategiques &amp; DataCenter","POWER ISSUE",
AK1610="Exclu","Exclu",
AK1610="SAT","TX ISSUE",
AK1610="SPARE-ISSUE","SPARE-ISSUE",
AK1610="Fiber CAmtel","TX ISSUE",
AK1610="Fiber AOF","TX ISSUE",
AK1610="Projet OCM (HUAWEI)","TRAVAUX-HUAWEI",
AK1610="Projet OCM (NOKIA)","TRAVAUX -NOKIA",
AK1610="ACCESS-ISSUE","ACCESS-ISSUE",
AK1610="Projet OCM (ZTE, NOKIA, autres projets)","TRAVAUX OCM",
AK1610="No root CAuse","No root cause",
AK1610="ODU HS","TX ISSUE",
AK1610="IP &amp; VLAN","TX ISSUE",
AK1610="Warehouse HUAWEI","SPARE-ISSUE",
AK1610="SPARE-HS","SPARE-ISSUE",
AK1610="Power Telco","RAN ISSUE",AK1610="no impacts","no impacts"
),"")</f>
        <v>No root cause</v>
      </c>
      <c r="AK1610" s="81" t="s">
        <v>5620</v>
      </c>
      <c r="AL1610" s="56" t="str" cm="1">
        <f t="array" ref="AL1610">IFERROR(_xlfn.IFS(
AK1610="MPR ISSUE","ACTIVE",
AK1610="BSS Hardware Issue","ACTIVE",
AK1610="Sites strategiques, MLL, Pylone, etc.","PASSIVE",
AK1610="AKTIVCO DEFAUT GE &amp; POWER Cabinet","PASSIVE",
AK1610="AKTIVCO Coupure ENEO &amp; Baisse de tension","PASSIVE",
AK1610="Coupure ENEO &amp; Baisse de tension","PASSIVE",
AK1610="Defaut GE &amp; POWER Cabinet","PASSIVE",
AK1610="Sharing","PASSIVE",
AK1610="Sites strategiques &amp; DataCenter","PASSIVE",
AK1610="Exclu","Exclu",
AK1610="SAT","ACTIVE",
AK1610="SPARE-ISSUE","SPARE-ISSUE",
AK1610="Fiber CAmtel","ACTIVE",
AK1610="Fiber AOF","ACTIVE",
AK1610="Projet OCM (HUAWEI)","PLANNED WORKS",
AK1610="Projet OCM (NOKIA)","PLANNED WORKS",
AK1610="ACCESS-ISSUE","ACCESS-ISSUE",
AK1610="Projet OCM (ZTE, NOKIA, autres projets)","PLANNED WORKS",
AK1610="No root CAuse","No root cause",
AK1610="ODU HS","ACTIVE",
AK1610="IP &amp; VLAN","ACTIVE",
AK1610="Warehouse HUAWEI","SPARE-ISSUE",
AK1610="SPARE-HS","SPARE-ISSUE",
AK1610="Power Telco","ACTIVE", AK1610="no impacts","no impacts"
),"")</f>
        <v>No root cause</v>
      </c>
      <c r="AM1610" s="108" t="s">
        <v>5537</v>
      </c>
      <c r="AN1610" s="117" t="s">
        <v>3244</v>
      </c>
      <c r="AP1610" s="23" t="s">
        <v>5537</v>
      </c>
      <c r="AQ1610" s="23" t="s">
        <v>5537</v>
      </c>
      <c r="AR1610" s="7"/>
      <c r="AS1610" s="6"/>
      <c r="AT1610" s="7"/>
      <c r="AU1610" s="3" t="s">
        <v>5537</v>
      </c>
      <c r="AV1610" s="24" t="s">
        <v>5537</v>
      </c>
      <c r="AW1610" s="24" t="s">
        <v>5537</v>
      </c>
      <c r="AX1610" s="24" t="s">
        <v>5537</v>
      </c>
      <c r="AY1610" s="24" t="s">
        <v>5537</v>
      </c>
      <c r="AZ1610" s="24" t="s">
        <v>5537</v>
      </c>
      <c r="BA1610" s="24" t="s">
        <v>5537</v>
      </c>
      <c r="BB1610" s="24" t="s">
        <v>5537</v>
      </c>
      <c r="BC1610" s="24" t="s">
        <v>5537</v>
      </c>
      <c r="BD1610" s="24" t="s">
        <v>5537</v>
      </c>
      <c r="BE1610" s="24" t="s">
        <v>5537</v>
      </c>
      <c r="BF1610" s="24" t="s">
        <v>5537</v>
      </c>
      <c r="BG1610" s="24" t="s">
        <v>5537</v>
      </c>
      <c r="BH1610" s="24" t="s">
        <v>5537</v>
      </c>
      <c r="BI1610" s="9" t="s">
        <v>5537</v>
      </c>
      <c r="BJ1610" s="14"/>
      <c r="BK1610" s="14" t="s">
        <v>5537</v>
      </c>
      <c r="BL1610" s="14" t="str">
        <f>_xlfn.XLOOKUP(B1610,'[4]cell downs 18042026 17h'!$B:$B,'[4]cell downs 18042026 17h'!$B:$B,"")</f>
        <v/>
      </c>
      <c r="BM1610" s="14" t="str">
        <f>_xlfn.XLOOKUP(B1610,'[5]Cells Huawei 19042026 15h'!$B:$B,'[5]Cells Huawei 19042026 15h'!$B:$B,"")</f>
        <v/>
      </c>
      <c r="BN1610" s="9" t="str">
        <f>_xlfn.XLOOKUP(B1610,'[6]cells down 19042026 9H40'!$B:$B,'[6]cells down 19042026 9H40'!$B:$B,"")</f>
        <v/>
      </c>
      <c r="BO1610" s="9" t="s">
        <v>3244</v>
      </c>
      <c r="BP1610" s="9" t="s">
        <v>5537</v>
      </c>
    </row>
    <row r="1611" spans="1:68" s="9" customFormat="1" x14ac:dyDescent="0.35">
      <c r="A1611" s="3" t="s">
        <v>2296</v>
      </c>
      <c r="B1611" s="31" t="s">
        <v>2297</v>
      </c>
      <c r="C1611" s="3" t="str">
        <f>_xlfn.XLOOKUP(B1611,'[1]daily break down'!$D:$D,'[1]daily break down'!$E:$E,"")</f>
        <v>Yaounde</v>
      </c>
      <c r="D1611" s="1"/>
      <c r="E1611" s="3" t="e">
        <v>#N/A</v>
      </c>
      <c r="F1611" s="3" t="s">
        <v>37</v>
      </c>
      <c r="G1611" s="3" t="s">
        <v>38</v>
      </c>
      <c r="H1611" s="41" t="str">
        <f>_xlfn.XLOOKUP(B1611,[2]CALCULATION!$B:$B,[2]CALCULATION!$H:$H,"")</f>
        <v>ZTE</v>
      </c>
      <c r="I1611" s="34">
        <v>0</v>
      </c>
      <c r="J1611" s="34">
        <v>0</v>
      </c>
      <c r="K1611" s="34">
        <v>0</v>
      </c>
      <c r="L1611" s="34">
        <v>0</v>
      </c>
      <c r="M1611" s="34">
        <v>0</v>
      </c>
      <c r="N1611" s="34">
        <v>0</v>
      </c>
      <c r="O1611" s="34">
        <v>0</v>
      </c>
      <c r="P1611" s="34">
        <v>0</v>
      </c>
      <c r="Q1611" s="34">
        <v>0.62499464947650485</v>
      </c>
      <c r="R1611" s="34">
        <v>0</v>
      </c>
      <c r="S1611" s="109">
        <v>0</v>
      </c>
      <c r="T1611" s="109">
        <f>_xlfn.XLOOKUP(B1611,'[3]Nur des jours'!$B:$B,'[3]Nur des jours'!$U:$U,"")</f>
        <v>0</v>
      </c>
      <c r="U1611" s="109">
        <v>0</v>
      </c>
      <c r="V1611" s="109">
        <v>0</v>
      </c>
      <c r="W1611" s="109">
        <v>0</v>
      </c>
      <c r="X1611" s="109">
        <v>0</v>
      </c>
      <c r="Y1611" s="109">
        <v>0</v>
      </c>
      <c r="Z1611" s="109">
        <v>0</v>
      </c>
      <c r="AA1611" s="109">
        <v>0</v>
      </c>
      <c r="AB1611" s="109">
        <v>0</v>
      </c>
      <c r="AC1611" s="109">
        <v>0</v>
      </c>
      <c r="AD1611" s="109">
        <v>0</v>
      </c>
      <c r="AE1611" s="109">
        <v>3.422551529108285E-2</v>
      </c>
      <c r="AF1611" s="109">
        <v>3.422551529108285E-2</v>
      </c>
      <c r="AG1611" s="57" t="str">
        <f>_xlfn.XLOOKUP(B1611,[3]CALCULATION!$B:$B,[3]CALCULATION!$M:$M,"")</f>
        <v>Operationnel</v>
      </c>
      <c r="AH1611" s="57"/>
      <c r="AI1611" s="56" t="str" cm="1">
        <f t="array" ref="AI1611">IFERROR(_xlfn.IFS(
AK1611="MPR ISSUE","PDH",
AK1611="BSS Hardware Issue","BSS",
AK1611="Sites strategiques, MLL, Pylone, etc.","ENVTECH",
AK1611="AKTIVCO DEFAUT GE &amp; POWER Cabinet","AKTIVCO",
AK1611="AKTIVCO Coupure ENEO &amp; Baisse de tension","AKTIVCO GRID ONLY",
AK1611="Coupure ENEO &amp; Baisse de tension","IHS GRID ONLY",
AK1611="Defaut GE &amp; POWER Cabinet","IHS",
AK1611="Sharing","Partners",
AK1611="Sites strategiques &amp; DataCenter","SST &amp; DC",
AK1611="Exclu","Exclu",
AK1611="SAT","SAT",
AK1611="SPARE-ISSUE","SPARE-ISSUE",
AK1611="Fiber CAmtel","TRANS_FO_CAMTEL",
AK1611="Fiber AOF","Fiber AOF",
AK1611="Projet OCM (HUAWEI)","TRAVAUX-HUAWEI",
AK1611="Projet OCM (NOKIA)","TRAVAUX-NOKIA",
AK1611="ACCESS-ISSUE","ACCESS-ISSUE",
AK1611="Projet OCM (ZTE, NOKIA, autres projets)","TRAVAUX OCM",
AK1611="No root CAuse","No root cause",
AK1611="ODU HS","PDH",
AK1611="IP &amp; VLAN","PDH",
AK1611="Warehouse HUAWEI","SPARE-ISSUE",
AK1611="SPARE-HS","SPARE-ISSUE",
AK1611="Power Telco","BSS",AK1611="no impacts","no impacts"
),"")</f>
        <v>No root cause</v>
      </c>
      <c r="AJ1611" s="56" t="str" cm="1">
        <f t="array" ref="AJ1611">IFERROR(_xlfn.IFS(
AK1611="MPR ISSUE","TX ISSUE",
AK1611="BSS Hardware Issue","RAN ISSUE",
AK1611="Sites strategiques, MLL, Pylone, etc.","ENVTECH",
AK1611="AKTIVCO DEFAUT GE &amp; POWER Cabinet","POWER ISSUE",
AK1611="AKTIVCO Coupure ENEO &amp; Baisse de tension","POWER ISSUE",
AK1611="Coupure ENEO &amp; Baisse de tension","POWER ISSUE",
AK1611="Defaut GE &amp; POWER Cabinet","POWER ISSUE",
AK1611="Sharing","POWER ISSUE",
AK1611="Sites strategiques &amp; DataCenter","POWER ISSUE",
AK1611="Exclu","Exclu",
AK1611="SAT","TX ISSUE",
AK1611="SPARE-ISSUE","SPARE-ISSUE",
AK1611="Fiber CAmtel","TX ISSUE",
AK1611="Fiber AOF","TX ISSUE",
AK1611="Projet OCM (HUAWEI)","TRAVAUX-HUAWEI",
AK1611="Projet OCM (NOKIA)","TRAVAUX -NOKIA",
AK1611="ACCESS-ISSUE","ACCESS-ISSUE",
AK1611="Projet OCM (ZTE, NOKIA, autres projets)","TRAVAUX OCM",
AK1611="No root CAuse","No root cause",
AK1611="ODU HS","TX ISSUE",
AK1611="IP &amp; VLAN","TX ISSUE",
AK1611="Warehouse HUAWEI","SPARE-ISSUE",
AK1611="SPARE-HS","SPARE-ISSUE",
AK1611="Power Telco","RAN ISSUE",AK1611="no impacts","no impacts"
),"")</f>
        <v>No root cause</v>
      </c>
      <c r="AK1611" s="81" t="s">
        <v>5620</v>
      </c>
      <c r="AL1611" s="56" t="str" cm="1">
        <f t="array" ref="AL1611">IFERROR(_xlfn.IFS(
AK1611="MPR ISSUE","ACTIVE",
AK1611="BSS Hardware Issue","ACTIVE",
AK1611="Sites strategiques, MLL, Pylone, etc.","PASSIVE",
AK1611="AKTIVCO DEFAUT GE &amp; POWER Cabinet","PASSIVE",
AK1611="AKTIVCO Coupure ENEO &amp; Baisse de tension","PASSIVE",
AK1611="Coupure ENEO &amp; Baisse de tension","PASSIVE",
AK1611="Defaut GE &amp; POWER Cabinet","PASSIVE",
AK1611="Sharing","PASSIVE",
AK1611="Sites strategiques &amp; DataCenter","PASSIVE",
AK1611="Exclu","Exclu",
AK1611="SAT","ACTIVE",
AK1611="SPARE-ISSUE","SPARE-ISSUE",
AK1611="Fiber CAmtel","ACTIVE",
AK1611="Fiber AOF","ACTIVE",
AK1611="Projet OCM (HUAWEI)","PLANNED WORKS",
AK1611="Projet OCM (NOKIA)","PLANNED WORKS",
AK1611="ACCESS-ISSUE","ACCESS-ISSUE",
AK1611="Projet OCM (ZTE, NOKIA, autres projets)","PLANNED WORKS",
AK1611="No root CAuse","No root cause",
AK1611="ODU HS","ACTIVE",
AK1611="IP &amp; VLAN","ACTIVE",
AK1611="Warehouse HUAWEI","SPARE-ISSUE",
AK1611="SPARE-HS","SPARE-ISSUE",
AK1611="Power Telco","ACTIVE", AK1611="no impacts","no impacts"
),"")</f>
        <v>No root cause</v>
      </c>
      <c r="AM1611" s="108" t="s">
        <v>5537</v>
      </c>
      <c r="AN1611" s="117" t="s">
        <v>2297</v>
      </c>
      <c r="AP1611" s="23" t="s">
        <v>5537</v>
      </c>
      <c r="AQ1611" s="23" t="s">
        <v>5537</v>
      </c>
      <c r="AR1611" s="7"/>
      <c r="AS1611" s="6"/>
      <c r="AT1611" s="7"/>
      <c r="AU1611" s="3" t="s">
        <v>5537</v>
      </c>
      <c r="AV1611" s="24" t="s">
        <v>5537</v>
      </c>
      <c r="AW1611" s="24" t="s">
        <v>5537</v>
      </c>
      <c r="AX1611" s="24" t="s">
        <v>5537</v>
      </c>
      <c r="AY1611" s="24" t="s">
        <v>5537</v>
      </c>
      <c r="AZ1611" s="24" t="s">
        <v>5537</v>
      </c>
      <c r="BA1611" s="24" t="s">
        <v>5537</v>
      </c>
      <c r="BB1611" s="24" t="s">
        <v>5537</v>
      </c>
      <c r="BC1611" s="24" t="s">
        <v>5537</v>
      </c>
      <c r="BD1611" s="24" t="s">
        <v>5537</v>
      </c>
      <c r="BE1611" s="24" t="s">
        <v>5537</v>
      </c>
      <c r="BF1611" s="24" t="s">
        <v>5537</v>
      </c>
      <c r="BG1611" s="24" t="s">
        <v>5537</v>
      </c>
      <c r="BH1611" s="24" t="s">
        <v>5537</v>
      </c>
      <c r="BI1611" s="9" t="s">
        <v>5537</v>
      </c>
      <c r="BJ1611" s="14"/>
      <c r="BK1611" s="14" t="s">
        <v>5537</v>
      </c>
      <c r="BL1611" s="14" t="str">
        <f>_xlfn.XLOOKUP(B1611,'[4]cell downs 18042026 17h'!$B:$B,'[4]cell downs 18042026 17h'!$B:$B,"")</f>
        <v/>
      </c>
      <c r="BM1611" s="14" t="str">
        <f>_xlfn.XLOOKUP(B1611,'[5]Cells Huawei 19042026 15h'!$B:$B,'[5]Cells Huawei 19042026 15h'!$B:$B,"")</f>
        <v/>
      </c>
      <c r="BN1611" s="9" t="str">
        <f>_xlfn.XLOOKUP(B1611,'[6]cells down 19042026 9H40'!$B:$B,'[6]cells down 19042026 9H40'!$B:$B,"")</f>
        <v/>
      </c>
      <c r="BO1611" s="9" t="s">
        <v>5537</v>
      </c>
      <c r="BP1611" s="9" t="s">
        <v>302</v>
      </c>
    </row>
    <row r="1612" spans="1:68" s="9" customFormat="1" x14ac:dyDescent="0.35">
      <c r="A1612" s="1" t="s">
        <v>1949</v>
      </c>
      <c r="B1612" s="8" t="s">
        <v>1950</v>
      </c>
      <c r="C1612" s="3" t="str">
        <f>_xlfn.XLOOKUP(B1612,'[1]daily break down'!$D:$D,'[1]daily break down'!$E:$E,"")</f>
        <v>Yaounde</v>
      </c>
      <c r="D1612" s="1" t="s">
        <v>11</v>
      </c>
      <c r="E1612" s="1" t="s">
        <v>12</v>
      </c>
      <c r="F1612" s="3" t="s">
        <v>37</v>
      </c>
      <c r="G1612" s="1" t="s">
        <v>38</v>
      </c>
      <c r="H1612" s="41" t="str">
        <f>_xlfn.XLOOKUP(B1612,[2]CALCULATION!$B:$B,[2]CALCULATION!$H:$H,"")</f>
        <v>ZTE</v>
      </c>
      <c r="I1612" s="34">
        <v>0</v>
      </c>
      <c r="J1612" s="34">
        <v>0</v>
      </c>
      <c r="K1612" s="34">
        <v>0</v>
      </c>
      <c r="L1612" s="34">
        <v>0</v>
      </c>
      <c r="M1612" s="34">
        <v>0</v>
      </c>
      <c r="N1612" s="34">
        <v>0</v>
      </c>
      <c r="O1612" s="34">
        <v>0</v>
      </c>
      <c r="P1612" s="34">
        <v>0</v>
      </c>
      <c r="Q1612" s="34">
        <v>0</v>
      </c>
      <c r="R1612" s="34">
        <v>0</v>
      </c>
      <c r="S1612" s="109">
        <v>0</v>
      </c>
      <c r="T1612" s="109">
        <f>_xlfn.XLOOKUP(B1612,'[3]Nur des jours'!$B:$B,'[3]Nur des jours'!$U:$U,"")</f>
        <v>0</v>
      </c>
      <c r="U1612" s="109">
        <v>0.20471102892707058</v>
      </c>
      <c r="V1612" s="109">
        <v>0</v>
      </c>
      <c r="W1612" s="109">
        <v>0</v>
      </c>
      <c r="X1612" s="109">
        <v>0</v>
      </c>
      <c r="Y1612" s="109">
        <v>0</v>
      </c>
      <c r="Z1612" s="109">
        <v>0</v>
      </c>
      <c r="AA1612" s="109">
        <v>0</v>
      </c>
      <c r="AB1612" s="109">
        <v>0</v>
      </c>
      <c r="AC1612" s="109">
        <v>0</v>
      </c>
      <c r="AD1612" s="109">
        <v>0</v>
      </c>
      <c r="AE1612" s="109">
        <v>0</v>
      </c>
      <c r="AF1612" s="109">
        <v>0</v>
      </c>
      <c r="AG1612" s="57" t="str">
        <f>_xlfn.XLOOKUP(B1612,[3]CALCULATION!$B:$B,[3]CALCULATION!$M:$M,"")</f>
        <v>Operationnel</v>
      </c>
      <c r="AH1612" s="57"/>
      <c r="AI1612" s="56" t="str" cm="1">
        <f t="array" ref="AI1612">IFERROR(_xlfn.IFS(
AK1612="MPR ISSUE","PDH",
AK1612="BSS Hardware Issue","BSS",
AK1612="Sites strategiques, MLL, Pylone, etc.","ENVTECH",
AK1612="AKTIVCO DEFAUT GE &amp; POWER Cabinet","AKTIVCO",
AK1612="AKTIVCO Coupure ENEO &amp; Baisse de tension","AKTIVCO GRID ONLY",
AK1612="Coupure ENEO &amp; Baisse de tension","IHS GRID ONLY",
AK1612="Defaut GE &amp; POWER Cabinet","IHS",
AK1612="Sharing","Partners",
AK1612="Sites strategiques &amp; DataCenter","SST &amp; DC",
AK1612="Exclu","Exclu",
AK1612="SAT","SAT",
AK1612="SPARE-ISSUE","SPARE-ISSUE",
AK1612="Fiber CAmtel","TRANS_FO_CAMTEL",
AK1612="Fiber AOF","Fiber AOF",
AK1612="Projet OCM (HUAWEI)","TRAVAUX-HUAWEI",
AK1612="Projet OCM (NOKIA)","TRAVAUX-NOKIA",
AK1612="ACCESS-ISSUE","ACCESS-ISSUE",
AK1612="Projet OCM (ZTE, NOKIA, autres projets)","TRAVAUX OCM",
AK1612="No root CAuse","No root cause",
AK1612="ODU HS","PDH",
AK1612="IP &amp; VLAN","PDH",
AK1612="Warehouse HUAWEI","SPARE-ISSUE",
AK1612="SPARE-HS","SPARE-ISSUE",
AK1612="Power Telco","BSS",AK1612="no impacts","no impacts"
),"")</f>
        <v>No root cause</v>
      </c>
      <c r="AJ1612" s="56" t="str" cm="1">
        <f t="array" ref="AJ1612">IFERROR(_xlfn.IFS(
AK1612="MPR ISSUE","TX ISSUE",
AK1612="BSS Hardware Issue","RAN ISSUE",
AK1612="Sites strategiques, MLL, Pylone, etc.","ENVTECH",
AK1612="AKTIVCO DEFAUT GE &amp; POWER Cabinet","POWER ISSUE",
AK1612="AKTIVCO Coupure ENEO &amp; Baisse de tension","POWER ISSUE",
AK1612="Coupure ENEO &amp; Baisse de tension","POWER ISSUE",
AK1612="Defaut GE &amp; POWER Cabinet","POWER ISSUE",
AK1612="Sharing","POWER ISSUE",
AK1612="Sites strategiques &amp; DataCenter","POWER ISSUE",
AK1612="Exclu","Exclu",
AK1612="SAT","TX ISSUE",
AK1612="SPARE-ISSUE","SPARE-ISSUE",
AK1612="Fiber CAmtel","TX ISSUE",
AK1612="Fiber AOF","TX ISSUE",
AK1612="Projet OCM (HUAWEI)","TRAVAUX-HUAWEI",
AK1612="Projet OCM (NOKIA)","TRAVAUX -NOKIA",
AK1612="ACCESS-ISSUE","ACCESS-ISSUE",
AK1612="Projet OCM (ZTE, NOKIA, autres projets)","TRAVAUX OCM",
AK1612="No root CAuse","No root cause",
AK1612="ODU HS","TX ISSUE",
AK1612="IP &amp; VLAN","TX ISSUE",
AK1612="Warehouse HUAWEI","SPARE-ISSUE",
AK1612="SPARE-HS","SPARE-ISSUE",
AK1612="Power Telco","RAN ISSUE",AK1612="no impacts","no impacts"
),"")</f>
        <v>No root cause</v>
      </c>
      <c r="AK1612" s="81" t="s">
        <v>5620</v>
      </c>
      <c r="AL1612" s="56" t="str" cm="1">
        <f t="array" ref="AL1612">IFERROR(_xlfn.IFS(
AK1612="MPR ISSUE","ACTIVE",
AK1612="BSS Hardware Issue","ACTIVE",
AK1612="Sites strategiques, MLL, Pylone, etc.","PASSIVE",
AK1612="AKTIVCO DEFAUT GE &amp; POWER Cabinet","PASSIVE",
AK1612="AKTIVCO Coupure ENEO &amp; Baisse de tension","PASSIVE",
AK1612="Coupure ENEO &amp; Baisse de tension","PASSIVE",
AK1612="Defaut GE &amp; POWER Cabinet","PASSIVE",
AK1612="Sharing","PASSIVE",
AK1612="Sites strategiques &amp; DataCenter","PASSIVE",
AK1612="Exclu","Exclu",
AK1612="SAT","ACTIVE",
AK1612="SPARE-ISSUE","SPARE-ISSUE",
AK1612="Fiber CAmtel","ACTIVE",
AK1612="Fiber AOF","ACTIVE",
AK1612="Projet OCM (HUAWEI)","PLANNED WORKS",
AK1612="Projet OCM (NOKIA)","PLANNED WORKS",
AK1612="ACCESS-ISSUE","ACCESS-ISSUE",
AK1612="Projet OCM (ZTE, NOKIA, autres projets)","PLANNED WORKS",
AK1612="No root CAuse","No root cause",
AK1612="ODU HS","ACTIVE",
AK1612="IP &amp; VLAN","ACTIVE",
AK1612="Warehouse HUAWEI","SPARE-ISSUE",
AK1612="SPARE-HS","SPARE-ISSUE",
AK1612="Power Telco","ACTIVE", AK1612="no impacts","no impacts"
),"")</f>
        <v>No root cause</v>
      </c>
      <c r="AM1612" s="108" t="s">
        <v>5537</v>
      </c>
      <c r="AN1612" s="117" t="s">
        <v>1950</v>
      </c>
      <c r="AP1612" s="23" t="s">
        <v>5537</v>
      </c>
      <c r="AQ1612" s="23" t="s">
        <v>5537</v>
      </c>
      <c r="AR1612" s="7"/>
      <c r="AS1612" s="6"/>
      <c r="AT1612" s="7"/>
      <c r="AU1612" s="3" t="s">
        <v>5537</v>
      </c>
      <c r="AV1612" s="24" t="s">
        <v>5537</v>
      </c>
      <c r="AW1612" s="24" t="s">
        <v>5537</v>
      </c>
      <c r="AX1612" s="24" t="s">
        <v>5537</v>
      </c>
      <c r="AY1612" s="24" t="s">
        <v>5537</v>
      </c>
      <c r="AZ1612" s="24" t="s">
        <v>5537</v>
      </c>
      <c r="BA1612" s="24" t="s">
        <v>5537</v>
      </c>
      <c r="BB1612" s="24" t="s">
        <v>5537</v>
      </c>
      <c r="BC1612" s="24" t="s">
        <v>5537</v>
      </c>
      <c r="BD1612" s="24" t="s">
        <v>5537</v>
      </c>
      <c r="BE1612" s="24" t="s">
        <v>5537</v>
      </c>
      <c r="BF1612" s="24" t="s">
        <v>5537</v>
      </c>
      <c r="BG1612" s="24" t="s">
        <v>5537</v>
      </c>
      <c r="BH1612" s="24" t="s">
        <v>5537</v>
      </c>
      <c r="BI1612" s="9" t="s">
        <v>5537</v>
      </c>
      <c r="BJ1612" s="14"/>
      <c r="BK1612" s="14" t="s">
        <v>5537</v>
      </c>
      <c r="BL1612" s="14" t="str">
        <f>_xlfn.XLOOKUP(B1612,'[4]cell downs 18042026 17h'!$B:$B,'[4]cell downs 18042026 17h'!$B:$B,"")</f>
        <v/>
      </c>
      <c r="BM1612" s="14" t="str">
        <f>_xlfn.XLOOKUP(B1612,'[5]Cells Huawei 19042026 15h'!$B:$B,'[5]Cells Huawei 19042026 15h'!$B:$B,"")</f>
        <v/>
      </c>
      <c r="BN1612" s="9" t="str">
        <f>_xlfn.XLOOKUP(B1612,'[6]cells down 19042026 9H40'!$B:$B,'[6]cells down 19042026 9H40'!$B:$B,"")</f>
        <v/>
      </c>
      <c r="BO1612" s="9" t="s">
        <v>1950</v>
      </c>
      <c r="BP1612" s="9" t="s">
        <v>5537</v>
      </c>
    </row>
    <row r="1613" spans="1:68" s="9" customFormat="1" x14ac:dyDescent="0.35">
      <c r="A1613" s="1" t="s">
        <v>3483</v>
      </c>
      <c r="B1613" s="8" t="s">
        <v>3484</v>
      </c>
      <c r="C1613" s="3" t="str">
        <f>_xlfn.XLOOKUP(B1613,'[1]daily break down'!$D:$D,'[1]daily break down'!$E:$E,"")</f>
        <v>Yaounde</v>
      </c>
      <c r="D1613" s="1" t="s">
        <v>11</v>
      </c>
      <c r="E1613" s="1" t="s">
        <v>12</v>
      </c>
      <c r="F1613" s="3" t="s">
        <v>37</v>
      </c>
      <c r="G1613" s="1" t="s">
        <v>38</v>
      </c>
      <c r="H1613" s="41" t="str">
        <f>_xlfn.XLOOKUP(B1613,[2]CALCULATION!$B:$B,[2]CALCULATION!$H:$H,"")</f>
        <v>ZTE</v>
      </c>
      <c r="I1613" s="34">
        <v>0</v>
      </c>
      <c r="J1613" s="34">
        <v>0</v>
      </c>
      <c r="K1613" s="34">
        <v>0</v>
      </c>
      <c r="L1613" s="34">
        <v>0</v>
      </c>
      <c r="M1613" s="34">
        <v>0</v>
      </c>
      <c r="N1613" s="34">
        <v>0</v>
      </c>
      <c r="O1613" s="34">
        <v>0</v>
      </c>
      <c r="P1613" s="34">
        <v>0</v>
      </c>
      <c r="Q1613" s="34">
        <v>0</v>
      </c>
      <c r="R1613" s="34">
        <v>0</v>
      </c>
      <c r="S1613" s="109">
        <v>0</v>
      </c>
      <c r="T1613" s="109">
        <f>_xlfn.XLOOKUP(B1613,'[3]Nur des jours'!$B:$B,'[3]Nur des jours'!$U:$U,"")</f>
        <v>0</v>
      </c>
      <c r="U1613" s="109">
        <v>0</v>
      </c>
      <c r="V1613" s="109">
        <v>0</v>
      </c>
      <c r="W1613" s="109">
        <v>0</v>
      </c>
      <c r="X1613" s="109">
        <v>0</v>
      </c>
      <c r="Y1613" s="109">
        <v>0</v>
      </c>
      <c r="Z1613" s="109">
        <v>0</v>
      </c>
      <c r="AA1613" s="109">
        <v>0</v>
      </c>
      <c r="AB1613" s="109">
        <v>0</v>
      </c>
      <c r="AC1613" s="109">
        <v>0</v>
      </c>
      <c r="AD1613" s="109">
        <v>0</v>
      </c>
      <c r="AE1613" s="109">
        <v>0</v>
      </c>
      <c r="AF1613" s="109">
        <v>0</v>
      </c>
      <c r="AG1613" s="57" t="str">
        <f>_xlfn.XLOOKUP(B1613,[3]CALCULATION!$B:$B,[3]CALCULATION!$M:$M,"")</f>
        <v>Operationnel</v>
      </c>
      <c r="AH1613" s="57"/>
      <c r="AI1613" s="56" t="str" cm="1">
        <f t="array" ref="AI1613">IFERROR(_xlfn.IFS(
AK1613="MPR ISSUE","PDH",
AK1613="BSS Hardware Issue","BSS",
AK1613="Sites strategiques, MLL, Pylone, etc.","ENVTECH",
AK1613="AKTIVCO DEFAUT GE &amp; POWER Cabinet","AKTIVCO",
AK1613="AKTIVCO Coupure ENEO &amp; Baisse de tension","AKTIVCO GRID ONLY",
AK1613="Coupure ENEO &amp; Baisse de tension","IHS GRID ONLY",
AK1613="Defaut GE &amp; POWER Cabinet","IHS",
AK1613="Sharing","Partners",
AK1613="Sites strategiques &amp; DataCenter","SST &amp; DC",
AK1613="Exclu","Exclu",
AK1613="SAT","SAT",
AK1613="SPARE-ISSUE","SPARE-ISSUE",
AK1613="Fiber CAmtel","TRANS_FO_CAMTEL",
AK1613="Fiber AOF","Fiber AOF",
AK1613="Projet OCM (HUAWEI)","TRAVAUX-HUAWEI",
AK1613="Projet OCM (NOKIA)","TRAVAUX-NOKIA",
AK1613="ACCESS-ISSUE","ACCESS-ISSUE",
AK1613="Projet OCM (ZTE, NOKIA, autres projets)","TRAVAUX OCM",
AK1613="No root CAuse","No root cause",
AK1613="ODU HS","PDH",
AK1613="IP &amp; VLAN","PDH",
AK1613="Warehouse HUAWEI","SPARE-ISSUE",
AK1613="SPARE-HS","SPARE-ISSUE",
AK1613="Power Telco","BSS",AK1613="no impacts","no impacts"
),"")</f>
        <v>No root cause</v>
      </c>
      <c r="AJ1613" s="56" t="str" cm="1">
        <f t="array" ref="AJ1613">IFERROR(_xlfn.IFS(
AK1613="MPR ISSUE","TX ISSUE",
AK1613="BSS Hardware Issue","RAN ISSUE",
AK1613="Sites strategiques, MLL, Pylone, etc.","ENVTECH",
AK1613="AKTIVCO DEFAUT GE &amp; POWER Cabinet","POWER ISSUE",
AK1613="AKTIVCO Coupure ENEO &amp; Baisse de tension","POWER ISSUE",
AK1613="Coupure ENEO &amp; Baisse de tension","POWER ISSUE",
AK1613="Defaut GE &amp; POWER Cabinet","POWER ISSUE",
AK1613="Sharing","POWER ISSUE",
AK1613="Sites strategiques &amp; DataCenter","POWER ISSUE",
AK1613="Exclu","Exclu",
AK1613="SAT","TX ISSUE",
AK1613="SPARE-ISSUE","SPARE-ISSUE",
AK1613="Fiber CAmtel","TX ISSUE",
AK1613="Fiber AOF","TX ISSUE",
AK1613="Projet OCM (HUAWEI)","TRAVAUX-HUAWEI",
AK1613="Projet OCM (NOKIA)","TRAVAUX -NOKIA",
AK1613="ACCESS-ISSUE","ACCESS-ISSUE",
AK1613="Projet OCM (ZTE, NOKIA, autres projets)","TRAVAUX OCM",
AK1613="No root CAuse","No root cause",
AK1613="ODU HS","TX ISSUE",
AK1613="IP &amp; VLAN","TX ISSUE",
AK1613="Warehouse HUAWEI","SPARE-ISSUE",
AK1613="SPARE-HS","SPARE-ISSUE",
AK1613="Power Telco","RAN ISSUE",AK1613="no impacts","no impacts"
),"")</f>
        <v>No root cause</v>
      </c>
      <c r="AK1613" s="81" t="s">
        <v>5620</v>
      </c>
      <c r="AL1613" s="56" t="str" cm="1">
        <f t="array" ref="AL1613">IFERROR(_xlfn.IFS(
AK1613="MPR ISSUE","ACTIVE",
AK1613="BSS Hardware Issue","ACTIVE",
AK1613="Sites strategiques, MLL, Pylone, etc.","PASSIVE",
AK1613="AKTIVCO DEFAUT GE &amp; POWER Cabinet","PASSIVE",
AK1613="AKTIVCO Coupure ENEO &amp; Baisse de tension","PASSIVE",
AK1613="Coupure ENEO &amp; Baisse de tension","PASSIVE",
AK1613="Defaut GE &amp; POWER Cabinet","PASSIVE",
AK1613="Sharing","PASSIVE",
AK1613="Sites strategiques &amp; DataCenter","PASSIVE",
AK1613="Exclu","Exclu",
AK1613="SAT","ACTIVE",
AK1613="SPARE-ISSUE","SPARE-ISSUE",
AK1613="Fiber CAmtel","ACTIVE",
AK1613="Fiber AOF","ACTIVE",
AK1613="Projet OCM (HUAWEI)","PLANNED WORKS",
AK1613="Projet OCM (NOKIA)","PLANNED WORKS",
AK1613="ACCESS-ISSUE","ACCESS-ISSUE",
AK1613="Projet OCM (ZTE, NOKIA, autres projets)","PLANNED WORKS",
AK1613="No root CAuse","No root cause",
AK1613="ODU HS","ACTIVE",
AK1613="IP &amp; VLAN","ACTIVE",
AK1613="Warehouse HUAWEI","SPARE-ISSUE",
AK1613="SPARE-HS","SPARE-ISSUE",
AK1613="Power Telco","ACTIVE", AK1613="no impacts","no impacts"
),"")</f>
        <v>No root cause</v>
      </c>
      <c r="AM1613" s="108" t="s">
        <v>5537</v>
      </c>
      <c r="AN1613" s="117" t="s">
        <v>3484</v>
      </c>
      <c r="AP1613" s="23" t="s">
        <v>5537</v>
      </c>
      <c r="AQ1613" s="23" t="s">
        <v>5537</v>
      </c>
      <c r="AR1613" s="7"/>
      <c r="AS1613" s="6"/>
      <c r="AT1613" s="7"/>
      <c r="AU1613" s="3" t="s">
        <v>5537</v>
      </c>
      <c r="AV1613" s="24" t="s">
        <v>5537</v>
      </c>
      <c r="AW1613" s="24" t="s">
        <v>5537</v>
      </c>
      <c r="AX1613" s="24" t="s">
        <v>5537</v>
      </c>
      <c r="AY1613" s="24" t="s">
        <v>5537</v>
      </c>
      <c r="AZ1613" s="24" t="s">
        <v>5537</v>
      </c>
      <c r="BA1613" s="24" t="s">
        <v>5537</v>
      </c>
      <c r="BB1613" s="24" t="s">
        <v>5537</v>
      </c>
      <c r="BC1613" s="24" t="s">
        <v>5537</v>
      </c>
      <c r="BD1613" s="24" t="s">
        <v>5537</v>
      </c>
      <c r="BE1613" s="24" t="s">
        <v>5537</v>
      </c>
      <c r="BF1613" s="24" t="s">
        <v>5537</v>
      </c>
      <c r="BG1613" s="24" t="s">
        <v>5537</v>
      </c>
      <c r="BH1613" s="24" t="s">
        <v>5537</v>
      </c>
      <c r="BI1613" s="9" t="s">
        <v>5537</v>
      </c>
      <c r="BJ1613" s="14"/>
      <c r="BK1613" s="14" t="s">
        <v>5537</v>
      </c>
      <c r="BL1613" s="14" t="str">
        <f>_xlfn.XLOOKUP(B1613,'[4]cell downs 18042026 17h'!$B:$B,'[4]cell downs 18042026 17h'!$B:$B,"")</f>
        <v/>
      </c>
      <c r="BM1613" s="14" t="str">
        <f>_xlfn.XLOOKUP(B1613,'[5]Cells Huawei 19042026 15h'!$B:$B,'[5]Cells Huawei 19042026 15h'!$B:$B,"")</f>
        <v/>
      </c>
      <c r="BN1613" s="9" t="str">
        <f>_xlfn.XLOOKUP(B1613,'[6]cells down 19042026 9H40'!$B:$B,'[6]cells down 19042026 9H40'!$B:$B,"")</f>
        <v/>
      </c>
      <c r="BO1613" s="9" t="s">
        <v>3484</v>
      </c>
      <c r="BP1613" s="9" t="s">
        <v>12</v>
      </c>
    </row>
    <row r="1614" spans="1:68" s="9" customFormat="1" x14ac:dyDescent="0.35">
      <c r="A1614" s="1" t="s">
        <v>2705</v>
      </c>
      <c r="B1614" s="8" t="s">
        <v>2706</v>
      </c>
      <c r="C1614" s="3" t="str">
        <f>_xlfn.XLOOKUP(B1614,'[1]daily break down'!$D:$D,'[1]daily break down'!$E:$E,"")</f>
        <v>Yaounde</v>
      </c>
      <c r="D1614" s="1" t="s">
        <v>21</v>
      </c>
      <c r="E1614" s="1" t="s">
        <v>80</v>
      </c>
      <c r="F1614" s="3" t="s">
        <v>37</v>
      </c>
      <c r="G1614" s="1" t="s">
        <v>38</v>
      </c>
      <c r="H1614" s="41" t="str">
        <f>_xlfn.XLOOKUP(B1614,[2]CALCULATION!$B:$B,[2]CALCULATION!$H:$H,"")</f>
        <v>ZTE</v>
      </c>
      <c r="I1614" s="34">
        <v>5.5391651185818702</v>
      </c>
      <c r="J1614" s="34">
        <v>0</v>
      </c>
      <c r="K1614" s="34">
        <v>0</v>
      </c>
      <c r="L1614" s="34">
        <v>0</v>
      </c>
      <c r="M1614" s="34">
        <v>0</v>
      </c>
      <c r="N1614" s="34">
        <v>0</v>
      </c>
      <c r="O1614" s="34">
        <v>0</v>
      </c>
      <c r="P1614" s="34">
        <v>0</v>
      </c>
      <c r="Q1614" s="34">
        <v>0</v>
      </c>
      <c r="R1614" s="34">
        <v>0</v>
      </c>
      <c r="S1614" s="109">
        <v>0</v>
      </c>
      <c r="T1614" s="109">
        <f>_xlfn.XLOOKUP(B1614,'[3]Nur des jours'!$B:$B,'[3]Nur des jours'!$U:$U,"")</f>
        <v>0</v>
      </c>
      <c r="U1614" s="109">
        <v>0</v>
      </c>
      <c r="V1614" s="109">
        <v>0</v>
      </c>
      <c r="W1614" s="109">
        <v>0</v>
      </c>
      <c r="X1614" s="109">
        <v>0</v>
      </c>
      <c r="Y1614" s="109">
        <v>0</v>
      </c>
      <c r="Z1614" s="109">
        <v>0</v>
      </c>
      <c r="AA1614" s="109">
        <v>0</v>
      </c>
      <c r="AB1614" s="109">
        <v>0</v>
      </c>
      <c r="AC1614" s="109">
        <v>0</v>
      </c>
      <c r="AD1614" s="109">
        <v>0</v>
      </c>
      <c r="AE1614" s="109">
        <v>0</v>
      </c>
      <c r="AF1614" s="109">
        <v>0</v>
      </c>
      <c r="AG1614" s="57" t="str">
        <f>_xlfn.XLOOKUP(B1614,[3]CALCULATION!$B:$B,[3]CALCULATION!$M:$M,"")</f>
        <v>Operationnel</v>
      </c>
      <c r="AH1614" s="57"/>
      <c r="AI1614" s="56" t="str" cm="1">
        <f t="array" ref="AI1614">IFERROR(_xlfn.IFS(
AK1614="MPR ISSUE","PDH",
AK1614="BSS Hardware Issue","BSS",
AK1614="Sites strategiques, MLL, Pylone, etc.","ENVTECH",
AK1614="AKTIVCO DEFAUT GE &amp; POWER Cabinet","AKTIVCO",
AK1614="AKTIVCO Coupure ENEO &amp; Baisse de tension","AKTIVCO GRID ONLY",
AK1614="Coupure ENEO &amp; Baisse de tension","IHS GRID ONLY",
AK1614="Defaut GE &amp; POWER Cabinet","IHS",
AK1614="Sharing","Partners",
AK1614="Sites strategiques &amp; DataCenter","SST &amp; DC",
AK1614="Exclu","Exclu",
AK1614="SAT","SAT",
AK1614="SPARE-ISSUE","SPARE-ISSUE",
AK1614="Fiber CAmtel","TRANS_FO_CAMTEL",
AK1614="Fiber AOF","Fiber AOF",
AK1614="Projet OCM (HUAWEI)","TRAVAUX-HUAWEI",
AK1614="Projet OCM (NOKIA)","TRAVAUX-NOKIA",
AK1614="ACCESS-ISSUE","ACCESS-ISSUE",
AK1614="Projet OCM (ZTE, NOKIA, autres projets)","TRAVAUX OCM",
AK1614="No root CAuse","No root cause",
AK1614="ODU HS","PDH",
AK1614="IP &amp; VLAN","PDH",
AK1614="Warehouse HUAWEI","SPARE-ISSUE",
AK1614="SPARE-HS","SPARE-ISSUE",
AK1614="Power Telco","BSS",AK1614="no impacts","no impacts"
),"")</f>
        <v>No root cause</v>
      </c>
      <c r="AJ1614" s="56" t="str" cm="1">
        <f t="array" ref="AJ1614">IFERROR(_xlfn.IFS(
AK1614="MPR ISSUE","TX ISSUE",
AK1614="BSS Hardware Issue","RAN ISSUE",
AK1614="Sites strategiques, MLL, Pylone, etc.","ENVTECH",
AK1614="AKTIVCO DEFAUT GE &amp; POWER Cabinet","POWER ISSUE",
AK1614="AKTIVCO Coupure ENEO &amp; Baisse de tension","POWER ISSUE",
AK1614="Coupure ENEO &amp; Baisse de tension","POWER ISSUE",
AK1614="Defaut GE &amp; POWER Cabinet","POWER ISSUE",
AK1614="Sharing","POWER ISSUE",
AK1614="Sites strategiques &amp; DataCenter","POWER ISSUE",
AK1614="Exclu","Exclu",
AK1614="SAT","TX ISSUE",
AK1614="SPARE-ISSUE","SPARE-ISSUE",
AK1614="Fiber CAmtel","TX ISSUE",
AK1614="Fiber AOF","TX ISSUE",
AK1614="Projet OCM (HUAWEI)","TRAVAUX-HUAWEI",
AK1614="Projet OCM (NOKIA)","TRAVAUX -NOKIA",
AK1614="ACCESS-ISSUE","ACCESS-ISSUE",
AK1614="Projet OCM (ZTE, NOKIA, autres projets)","TRAVAUX OCM",
AK1614="No root CAuse","No root cause",
AK1614="ODU HS","TX ISSUE",
AK1614="IP &amp; VLAN","TX ISSUE",
AK1614="Warehouse HUAWEI","SPARE-ISSUE",
AK1614="SPARE-HS","SPARE-ISSUE",
AK1614="Power Telco","RAN ISSUE",AK1614="no impacts","no impacts"
),"")</f>
        <v>No root cause</v>
      </c>
      <c r="AK1614" s="81" t="s">
        <v>5620</v>
      </c>
      <c r="AL1614" s="56" t="str" cm="1">
        <f t="array" ref="AL1614">IFERROR(_xlfn.IFS(
AK1614="MPR ISSUE","ACTIVE",
AK1614="BSS Hardware Issue","ACTIVE",
AK1614="Sites strategiques, MLL, Pylone, etc.","PASSIVE",
AK1614="AKTIVCO DEFAUT GE &amp; POWER Cabinet","PASSIVE",
AK1614="AKTIVCO Coupure ENEO &amp; Baisse de tension","PASSIVE",
AK1614="Coupure ENEO &amp; Baisse de tension","PASSIVE",
AK1614="Defaut GE &amp; POWER Cabinet","PASSIVE",
AK1614="Sharing","PASSIVE",
AK1614="Sites strategiques &amp; DataCenter","PASSIVE",
AK1614="Exclu","Exclu",
AK1614="SAT","ACTIVE",
AK1614="SPARE-ISSUE","SPARE-ISSUE",
AK1614="Fiber CAmtel","ACTIVE",
AK1614="Fiber AOF","ACTIVE",
AK1614="Projet OCM (HUAWEI)","PLANNED WORKS",
AK1614="Projet OCM (NOKIA)","PLANNED WORKS",
AK1614="ACCESS-ISSUE","ACCESS-ISSUE",
AK1614="Projet OCM (ZTE, NOKIA, autres projets)","PLANNED WORKS",
AK1614="No root CAuse","No root cause",
AK1614="ODU HS","ACTIVE",
AK1614="IP &amp; VLAN","ACTIVE",
AK1614="Warehouse HUAWEI","SPARE-ISSUE",
AK1614="SPARE-HS","SPARE-ISSUE",
AK1614="Power Telco","ACTIVE", AK1614="no impacts","no impacts"
),"")</f>
        <v>No root cause</v>
      </c>
      <c r="AM1614" s="108" t="s">
        <v>5537</v>
      </c>
      <c r="AN1614" s="117" t="s">
        <v>2706</v>
      </c>
      <c r="AP1614" s="23" t="s">
        <v>5537</v>
      </c>
      <c r="AQ1614" s="23" t="s">
        <v>5537</v>
      </c>
      <c r="AR1614" s="7"/>
      <c r="AS1614" s="6"/>
      <c r="AT1614" s="7"/>
      <c r="AU1614" s="3" t="s">
        <v>5537</v>
      </c>
      <c r="AV1614" s="24" t="s">
        <v>5537</v>
      </c>
      <c r="AW1614" s="24" t="s">
        <v>5537</v>
      </c>
      <c r="AX1614" s="24" t="s">
        <v>5537</v>
      </c>
      <c r="AY1614" s="24" t="s">
        <v>5537</v>
      </c>
      <c r="AZ1614" s="24" t="s">
        <v>5537</v>
      </c>
      <c r="BA1614" s="24" t="s">
        <v>5537</v>
      </c>
      <c r="BB1614" s="24" t="s">
        <v>5537</v>
      </c>
      <c r="BC1614" s="24" t="s">
        <v>5537</v>
      </c>
      <c r="BD1614" s="24" t="s">
        <v>5537</v>
      </c>
      <c r="BE1614" s="24" t="s">
        <v>5537</v>
      </c>
      <c r="BF1614" s="24" t="s">
        <v>5537</v>
      </c>
      <c r="BG1614" s="24" t="s">
        <v>5537</v>
      </c>
      <c r="BH1614" s="24" t="s">
        <v>5537</v>
      </c>
      <c r="BI1614" s="9" t="s">
        <v>5537</v>
      </c>
      <c r="BJ1614" s="14"/>
      <c r="BK1614" s="14" t="s">
        <v>5537</v>
      </c>
      <c r="BL1614" s="14" t="str">
        <f>_xlfn.XLOOKUP(B1614,'[4]cell downs 18042026 17h'!$B:$B,'[4]cell downs 18042026 17h'!$B:$B,"")</f>
        <v/>
      </c>
      <c r="BM1614" s="14" t="str">
        <f>_xlfn.XLOOKUP(B1614,'[5]Cells Huawei 19042026 15h'!$B:$B,'[5]Cells Huawei 19042026 15h'!$B:$B,"")</f>
        <v/>
      </c>
      <c r="BN1614" s="9" t="str">
        <f>_xlfn.XLOOKUP(B1614,'[6]cells down 19042026 9H40'!$B:$B,'[6]cells down 19042026 9H40'!$B:$B,"")</f>
        <v/>
      </c>
      <c r="BO1614" s="9" t="s">
        <v>5537</v>
      </c>
      <c r="BP1614" s="9" t="s">
        <v>5537</v>
      </c>
    </row>
    <row r="1615" spans="1:68" s="9" customFormat="1" x14ac:dyDescent="0.35">
      <c r="A1615" s="1" t="s">
        <v>2742</v>
      </c>
      <c r="B1615" s="8" t="s">
        <v>2743</v>
      </c>
      <c r="C1615" s="3" t="str">
        <f>_xlfn.XLOOKUP(B1615,'[1]daily break down'!$D:$D,'[1]daily break down'!$E:$E,"")</f>
        <v>Yaounde</v>
      </c>
      <c r="D1615" s="1" t="s">
        <v>5519</v>
      </c>
      <c r="E1615" s="1" t="s">
        <v>12</v>
      </c>
      <c r="F1615" s="3" t="s">
        <v>37</v>
      </c>
      <c r="G1615" s="1" t="s">
        <v>38</v>
      </c>
      <c r="H1615" s="41" t="str">
        <f>_xlfn.XLOOKUP(B1615,[2]CALCULATION!$B:$B,[2]CALCULATION!$H:$H,"")</f>
        <v>ZTE</v>
      </c>
      <c r="I1615" s="34">
        <v>0</v>
      </c>
      <c r="J1615" s="34">
        <v>0</v>
      </c>
      <c r="K1615" s="34">
        <v>0</v>
      </c>
      <c r="L1615" s="34">
        <v>0</v>
      </c>
      <c r="M1615" s="34">
        <v>0</v>
      </c>
      <c r="N1615" s="34">
        <v>0</v>
      </c>
      <c r="O1615" s="34">
        <v>0</v>
      </c>
      <c r="P1615" s="34">
        <v>0</v>
      </c>
      <c r="Q1615" s="34">
        <v>0</v>
      </c>
      <c r="R1615" s="34">
        <v>0</v>
      </c>
      <c r="S1615" s="109">
        <v>0</v>
      </c>
      <c r="T1615" s="109">
        <f>_xlfn.XLOOKUP(B1615,'[3]Nur des jours'!$B:$B,'[3]Nur des jours'!$U:$U,"")</f>
        <v>0</v>
      </c>
      <c r="U1615" s="109">
        <v>0</v>
      </c>
      <c r="V1615" s="109">
        <v>0</v>
      </c>
      <c r="W1615" s="109">
        <v>0</v>
      </c>
      <c r="X1615" s="109">
        <v>0</v>
      </c>
      <c r="Y1615" s="109">
        <v>0</v>
      </c>
      <c r="Z1615" s="109">
        <v>0</v>
      </c>
      <c r="AA1615" s="109">
        <v>0</v>
      </c>
      <c r="AB1615" s="109">
        <v>0</v>
      </c>
      <c r="AC1615" s="109">
        <v>0</v>
      </c>
      <c r="AD1615" s="109">
        <v>0</v>
      </c>
      <c r="AE1615" s="109">
        <v>0</v>
      </c>
      <c r="AF1615" s="109">
        <v>0</v>
      </c>
      <c r="AG1615" s="57" t="str">
        <f>_xlfn.XLOOKUP(B1615,[3]CALCULATION!$B:$B,[3]CALCULATION!$M:$M,"")</f>
        <v>Operationnel</v>
      </c>
      <c r="AH1615" s="57"/>
      <c r="AI1615" s="56" t="str" cm="1">
        <f t="array" ref="AI1615">IFERROR(_xlfn.IFS(
AK1615="MPR ISSUE","PDH",
AK1615="BSS Hardware Issue","BSS",
AK1615="Sites strategiques, MLL, Pylone, etc.","ENVTECH",
AK1615="AKTIVCO DEFAUT GE &amp; POWER Cabinet","AKTIVCO",
AK1615="AKTIVCO Coupure ENEO &amp; Baisse de tension","AKTIVCO GRID ONLY",
AK1615="Coupure ENEO &amp; Baisse de tension","IHS GRID ONLY",
AK1615="Defaut GE &amp; POWER Cabinet","IHS",
AK1615="Sharing","Partners",
AK1615="Sites strategiques &amp; DataCenter","SST &amp; DC",
AK1615="Exclu","Exclu",
AK1615="SAT","SAT",
AK1615="SPARE-ISSUE","SPARE-ISSUE",
AK1615="Fiber CAmtel","TRANS_FO_CAMTEL",
AK1615="Fiber AOF","Fiber AOF",
AK1615="Projet OCM (HUAWEI)","TRAVAUX-HUAWEI",
AK1615="Projet OCM (NOKIA)","TRAVAUX-NOKIA",
AK1615="ACCESS-ISSUE","ACCESS-ISSUE",
AK1615="Projet OCM (ZTE, NOKIA, autres projets)","TRAVAUX OCM",
AK1615="No root CAuse","No root cause",
AK1615="ODU HS","PDH",
AK1615="IP &amp; VLAN","PDH",
AK1615="Warehouse HUAWEI","SPARE-ISSUE",
AK1615="SPARE-HS","SPARE-ISSUE",
AK1615="Power Telco","BSS",AK1615="no impacts","no impacts"
),"")</f>
        <v>No root cause</v>
      </c>
      <c r="AJ1615" s="56" t="str" cm="1">
        <f t="array" ref="AJ1615">IFERROR(_xlfn.IFS(
AK1615="MPR ISSUE","TX ISSUE",
AK1615="BSS Hardware Issue","RAN ISSUE",
AK1615="Sites strategiques, MLL, Pylone, etc.","ENVTECH",
AK1615="AKTIVCO DEFAUT GE &amp; POWER Cabinet","POWER ISSUE",
AK1615="AKTIVCO Coupure ENEO &amp; Baisse de tension","POWER ISSUE",
AK1615="Coupure ENEO &amp; Baisse de tension","POWER ISSUE",
AK1615="Defaut GE &amp; POWER Cabinet","POWER ISSUE",
AK1615="Sharing","POWER ISSUE",
AK1615="Sites strategiques &amp; DataCenter","POWER ISSUE",
AK1615="Exclu","Exclu",
AK1615="SAT","TX ISSUE",
AK1615="SPARE-ISSUE","SPARE-ISSUE",
AK1615="Fiber CAmtel","TX ISSUE",
AK1615="Fiber AOF","TX ISSUE",
AK1615="Projet OCM (HUAWEI)","TRAVAUX-HUAWEI",
AK1615="Projet OCM (NOKIA)","TRAVAUX -NOKIA",
AK1615="ACCESS-ISSUE","ACCESS-ISSUE",
AK1615="Projet OCM (ZTE, NOKIA, autres projets)","TRAVAUX OCM",
AK1615="No root CAuse","No root cause",
AK1615="ODU HS","TX ISSUE",
AK1615="IP &amp; VLAN","TX ISSUE",
AK1615="Warehouse HUAWEI","SPARE-ISSUE",
AK1615="SPARE-HS","SPARE-ISSUE",
AK1615="Power Telco","RAN ISSUE",AK1615="no impacts","no impacts"
),"")</f>
        <v>No root cause</v>
      </c>
      <c r="AK1615" s="81" t="s">
        <v>5620</v>
      </c>
      <c r="AL1615" s="56" t="str" cm="1">
        <f t="array" ref="AL1615">IFERROR(_xlfn.IFS(
AK1615="MPR ISSUE","ACTIVE",
AK1615="BSS Hardware Issue","ACTIVE",
AK1615="Sites strategiques, MLL, Pylone, etc.","PASSIVE",
AK1615="AKTIVCO DEFAUT GE &amp; POWER Cabinet","PASSIVE",
AK1615="AKTIVCO Coupure ENEO &amp; Baisse de tension","PASSIVE",
AK1615="Coupure ENEO &amp; Baisse de tension","PASSIVE",
AK1615="Defaut GE &amp; POWER Cabinet","PASSIVE",
AK1615="Sharing","PASSIVE",
AK1615="Sites strategiques &amp; DataCenter","PASSIVE",
AK1615="Exclu","Exclu",
AK1615="SAT","ACTIVE",
AK1615="SPARE-ISSUE","SPARE-ISSUE",
AK1615="Fiber CAmtel","ACTIVE",
AK1615="Fiber AOF","ACTIVE",
AK1615="Projet OCM (HUAWEI)","PLANNED WORKS",
AK1615="Projet OCM (NOKIA)","PLANNED WORKS",
AK1615="ACCESS-ISSUE","ACCESS-ISSUE",
AK1615="Projet OCM (ZTE, NOKIA, autres projets)","PLANNED WORKS",
AK1615="No root CAuse","No root cause",
AK1615="ODU HS","ACTIVE",
AK1615="IP &amp; VLAN","ACTIVE",
AK1615="Warehouse HUAWEI","SPARE-ISSUE",
AK1615="SPARE-HS","SPARE-ISSUE",
AK1615="Power Telco","ACTIVE", AK1615="no impacts","no impacts"
),"")</f>
        <v>No root cause</v>
      </c>
      <c r="AM1615" s="108" t="s">
        <v>5537</v>
      </c>
      <c r="AN1615" s="117" t="s">
        <v>2743</v>
      </c>
      <c r="AP1615" s="23" t="s">
        <v>5537</v>
      </c>
      <c r="AQ1615" s="23" t="s">
        <v>5537</v>
      </c>
      <c r="AR1615" s="7"/>
      <c r="AS1615" s="6"/>
      <c r="AT1615" s="7"/>
      <c r="AU1615" s="3" t="s">
        <v>5537</v>
      </c>
      <c r="AV1615" s="24" t="s">
        <v>5537</v>
      </c>
      <c r="AW1615" s="24" t="s">
        <v>5537</v>
      </c>
      <c r="AX1615" s="24" t="s">
        <v>5537</v>
      </c>
      <c r="AY1615" s="24" t="s">
        <v>5537</v>
      </c>
      <c r="AZ1615" s="24" t="s">
        <v>5537</v>
      </c>
      <c r="BA1615" s="24" t="s">
        <v>5537</v>
      </c>
      <c r="BB1615" s="24" t="s">
        <v>5537</v>
      </c>
      <c r="BC1615" s="24" t="s">
        <v>5537</v>
      </c>
      <c r="BD1615" s="24" t="s">
        <v>5537</v>
      </c>
      <c r="BE1615" s="24" t="s">
        <v>5537</v>
      </c>
      <c r="BF1615" s="24" t="s">
        <v>5537</v>
      </c>
      <c r="BG1615" s="24" t="s">
        <v>5537</v>
      </c>
      <c r="BH1615" s="24" t="s">
        <v>5537</v>
      </c>
      <c r="BI1615" s="9" t="s">
        <v>5537</v>
      </c>
      <c r="BJ1615" s="14"/>
      <c r="BK1615" s="14" t="s">
        <v>5537</v>
      </c>
      <c r="BL1615" s="14" t="str">
        <f>_xlfn.XLOOKUP(B1615,'[4]cell downs 18042026 17h'!$B:$B,'[4]cell downs 18042026 17h'!$B:$B,"")</f>
        <v/>
      </c>
      <c r="BM1615" s="14" t="str">
        <f>_xlfn.XLOOKUP(B1615,'[5]Cells Huawei 19042026 15h'!$B:$B,'[5]Cells Huawei 19042026 15h'!$B:$B,"")</f>
        <v/>
      </c>
      <c r="BN1615" s="9" t="str">
        <f>_xlfn.XLOOKUP(B1615,'[6]cells down 19042026 9H40'!$B:$B,'[6]cells down 19042026 9H40'!$B:$B,"")</f>
        <v/>
      </c>
      <c r="BO1615" s="9" t="s">
        <v>5537</v>
      </c>
      <c r="BP1615" s="9" t="s">
        <v>594</v>
      </c>
    </row>
    <row r="1616" spans="1:68" s="9" customFormat="1" x14ac:dyDescent="0.35">
      <c r="A1616" s="1" t="s">
        <v>2281</v>
      </c>
      <c r="B1616" s="8" t="s">
        <v>2282</v>
      </c>
      <c r="C1616" s="3" t="str">
        <f>_xlfn.XLOOKUP(B1616,'[1]daily break down'!$D:$D,'[1]daily break down'!$E:$E,"")</f>
        <v>Yaounde</v>
      </c>
      <c r="D1616" s="1" t="s">
        <v>11</v>
      </c>
      <c r="E1616" s="1" t="s">
        <v>12</v>
      </c>
      <c r="F1616" s="3" t="s">
        <v>37</v>
      </c>
      <c r="G1616" s="1" t="s">
        <v>38</v>
      </c>
      <c r="H1616" s="41" t="str">
        <f>_xlfn.XLOOKUP(B1616,[2]CALCULATION!$B:$B,[2]CALCULATION!$H:$H,"")</f>
        <v>ZTE</v>
      </c>
      <c r="I1616" s="34">
        <v>0</v>
      </c>
      <c r="J1616" s="34">
        <v>0</v>
      </c>
      <c r="K1616" s="34">
        <v>0</v>
      </c>
      <c r="L1616" s="34">
        <v>0</v>
      </c>
      <c r="M1616" s="34">
        <v>0</v>
      </c>
      <c r="N1616" s="34">
        <v>0</v>
      </c>
      <c r="O1616" s="34">
        <v>0</v>
      </c>
      <c r="P1616" s="34">
        <v>0</v>
      </c>
      <c r="Q1616" s="34">
        <v>0</v>
      </c>
      <c r="R1616" s="34">
        <v>0</v>
      </c>
      <c r="S1616" s="109">
        <v>0</v>
      </c>
      <c r="T1616" s="109">
        <f>_xlfn.XLOOKUP(B1616,'[3]Nur des jours'!$B:$B,'[3]Nur des jours'!$U:$U,"")</f>
        <v>0</v>
      </c>
      <c r="U1616" s="109">
        <v>0</v>
      </c>
      <c r="V1616" s="109">
        <v>0</v>
      </c>
      <c r="W1616" s="109">
        <v>0</v>
      </c>
      <c r="X1616" s="109">
        <v>0</v>
      </c>
      <c r="Y1616" s="109">
        <v>0</v>
      </c>
      <c r="Z1616" s="109">
        <v>0</v>
      </c>
      <c r="AA1616" s="109">
        <v>0</v>
      </c>
      <c r="AB1616" s="109">
        <v>0</v>
      </c>
      <c r="AC1616" s="109">
        <v>0</v>
      </c>
      <c r="AD1616" s="109">
        <v>0</v>
      </c>
      <c r="AE1616" s="109">
        <v>0</v>
      </c>
      <c r="AF1616" s="109">
        <v>0</v>
      </c>
      <c r="AG1616" s="57" t="str">
        <f>_xlfn.XLOOKUP(B1616,[3]CALCULATION!$B:$B,[3]CALCULATION!$M:$M,"")</f>
        <v>Operationnel</v>
      </c>
      <c r="AH1616" s="57"/>
      <c r="AI1616" s="56" t="str" cm="1">
        <f t="array" ref="AI1616">IFERROR(_xlfn.IFS(
AK1616="MPR ISSUE","PDH",
AK1616="BSS Hardware Issue","BSS",
AK1616="Sites strategiques, MLL, Pylone, etc.","ENVTECH",
AK1616="AKTIVCO DEFAUT GE &amp; POWER Cabinet","AKTIVCO",
AK1616="AKTIVCO Coupure ENEO &amp; Baisse de tension","AKTIVCO GRID ONLY",
AK1616="Coupure ENEO &amp; Baisse de tension","IHS GRID ONLY",
AK1616="Defaut GE &amp; POWER Cabinet","IHS",
AK1616="Sharing","Partners",
AK1616="Sites strategiques &amp; DataCenter","SST &amp; DC",
AK1616="Exclu","Exclu",
AK1616="SAT","SAT",
AK1616="SPARE-ISSUE","SPARE-ISSUE",
AK1616="Fiber CAmtel","TRANS_FO_CAMTEL",
AK1616="Fiber AOF","Fiber AOF",
AK1616="Projet OCM (HUAWEI)","TRAVAUX-HUAWEI",
AK1616="Projet OCM (NOKIA)","TRAVAUX-NOKIA",
AK1616="ACCESS-ISSUE","ACCESS-ISSUE",
AK1616="Projet OCM (ZTE, NOKIA, autres projets)","TRAVAUX OCM",
AK1616="No root CAuse","No root cause",
AK1616="ODU HS","PDH",
AK1616="IP &amp; VLAN","PDH",
AK1616="Warehouse HUAWEI","SPARE-ISSUE",
AK1616="SPARE-HS","SPARE-ISSUE",
AK1616="Power Telco","BSS",AK1616="no impacts","no impacts"
),"")</f>
        <v>No root cause</v>
      </c>
      <c r="AJ1616" s="56" t="str" cm="1">
        <f t="array" ref="AJ1616">IFERROR(_xlfn.IFS(
AK1616="MPR ISSUE","TX ISSUE",
AK1616="BSS Hardware Issue","RAN ISSUE",
AK1616="Sites strategiques, MLL, Pylone, etc.","ENVTECH",
AK1616="AKTIVCO DEFAUT GE &amp; POWER Cabinet","POWER ISSUE",
AK1616="AKTIVCO Coupure ENEO &amp; Baisse de tension","POWER ISSUE",
AK1616="Coupure ENEO &amp; Baisse de tension","POWER ISSUE",
AK1616="Defaut GE &amp; POWER Cabinet","POWER ISSUE",
AK1616="Sharing","POWER ISSUE",
AK1616="Sites strategiques &amp; DataCenter","POWER ISSUE",
AK1616="Exclu","Exclu",
AK1616="SAT","TX ISSUE",
AK1616="SPARE-ISSUE","SPARE-ISSUE",
AK1616="Fiber CAmtel","TX ISSUE",
AK1616="Fiber AOF","TX ISSUE",
AK1616="Projet OCM (HUAWEI)","TRAVAUX-HUAWEI",
AK1616="Projet OCM (NOKIA)","TRAVAUX -NOKIA",
AK1616="ACCESS-ISSUE","ACCESS-ISSUE",
AK1616="Projet OCM (ZTE, NOKIA, autres projets)","TRAVAUX OCM",
AK1616="No root CAuse","No root cause",
AK1616="ODU HS","TX ISSUE",
AK1616="IP &amp; VLAN","TX ISSUE",
AK1616="Warehouse HUAWEI","SPARE-ISSUE",
AK1616="SPARE-HS","SPARE-ISSUE",
AK1616="Power Telco","RAN ISSUE",AK1616="no impacts","no impacts"
),"")</f>
        <v>No root cause</v>
      </c>
      <c r="AK1616" s="81" t="s">
        <v>5620</v>
      </c>
      <c r="AL1616" s="56" t="str" cm="1">
        <f t="array" ref="AL1616">IFERROR(_xlfn.IFS(
AK1616="MPR ISSUE","ACTIVE",
AK1616="BSS Hardware Issue","ACTIVE",
AK1616="Sites strategiques, MLL, Pylone, etc.","PASSIVE",
AK1616="AKTIVCO DEFAUT GE &amp; POWER Cabinet","PASSIVE",
AK1616="AKTIVCO Coupure ENEO &amp; Baisse de tension","PASSIVE",
AK1616="Coupure ENEO &amp; Baisse de tension","PASSIVE",
AK1616="Defaut GE &amp; POWER Cabinet","PASSIVE",
AK1616="Sharing","PASSIVE",
AK1616="Sites strategiques &amp; DataCenter","PASSIVE",
AK1616="Exclu","Exclu",
AK1616="SAT","ACTIVE",
AK1616="SPARE-ISSUE","SPARE-ISSUE",
AK1616="Fiber CAmtel","ACTIVE",
AK1616="Fiber AOF","ACTIVE",
AK1616="Projet OCM (HUAWEI)","PLANNED WORKS",
AK1616="Projet OCM (NOKIA)","PLANNED WORKS",
AK1616="ACCESS-ISSUE","ACCESS-ISSUE",
AK1616="Projet OCM (ZTE, NOKIA, autres projets)","PLANNED WORKS",
AK1616="No root CAuse","No root cause",
AK1616="ODU HS","ACTIVE",
AK1616="IP &amp; VLAN","ACTIVE",
AK1616="Warehouse HUAWEI","SPARE-ISSUE",
AK1616="SPARE-HS","SPARE-ISSUE",
AK1616="Power Telco","ACTIVE", AK1616="no impacts","no impacts"
),"")</f>
        <v>No root cause</v>
      </c>
      <c r="AM1616" s="108" t="s">
        <v>5537</v>
      </c>
      <c r="AN1616" s="117" t="s">
        <v>2282</v>
      </c>
      <c r="AP1616" s="23" t="s">
        <v>5537</v>
      </c>
      <c r="AQ1616" s="23" t="s">
        <v>5537</v>
      </c>
      <c r="AR1616" s="7"/>
      <c r="AS1616" s="6"/>
      <c r="AT1616" s="7"/>
      <c r="AU1616" s="3" t="s">
        <v>5537</v>
      </c>
      <c r="AV1616" s="24" t="s">
        <v>5537</v>
      </c>
      <c r="AW1616" s="24" t="s">
        <v>5537</v>
      </c>
      <c r="AX1616" s="24" t="s">
        <v>5537</v>
      </c>
      <c r="AY1616" s="24" t="s">
        <v>5537</v>
      </c>
      <c r="AZ1616" s="24" t="s">
        <v>5537</v>
      </c>
      <c r="BA1616" s="24" t="s">
        <v>5537</v>
      </c>
      <c r="BB1616" s="24" t="s">
        <v>5537</v>
      </c>
      <c r="BC1616" s="24" t="s">
        <v>5537</v>
      </c>
      <c r="BD1616" s="24" t="s">
        <v>5537</v>
      </c>
      <c r="BE1616" s="24" t="s">
        <v>5537</v>
      </c>
      <c r="BF1616" s="24" t="s">
        <v>5537</v>
      </c>
      <c r="BG1616" s="24" t="s">
        <v>5537</v>
      </c>
      <c r="BH1616" s="24" t="s">
        <v>5537</v>
      </c>
      <c r="BI1616" s="9" t="s">
        <v>5537</v>
      </c>
      <c r="BJ1616" s="14"/>
      <c r="BK1616" s="14" t="s">
        <v>5537</v>
      </c>
      <c r="BL1616" s="14" t="str">
        <f>_xlfn.XLOOKUP(B1616,'[4]cell downs 18042026 17h'!$B:$B,'[4]cell downs 18042026 17h'!$B:$B,"")</f>
        <v/>
      </c>
      <c r="BM1616" s="14" t="str">
        <f>_xlfn.XLOOKUP(B1616,'[5]Cells Huawei 19042026 15h'!$B:$B,'[5]Cells Huawei 19042026 15h'!$B:$B,"")</f>
        <v/>
      </c>
      <c r="BN1616" s="9" t="str">
        <f>_xlfn.XLOOKUP(B1616,'[6]cells down 19042026 9H40'!$B:$B,'[6]cells down 19042026 9H40'!$B:$B,"")</f>
        <v/>
      </c>
      <c r="BO1616" s="9" t="s">
        <v>2282</v>
      </c>
      <c r="BP1616" s="9" t="s">
        <v>66</v>
      </c>
    </row>
    <row r="1617" spans="1:68" s="9" customFormat="1" x14ac:dyDescent="0.35">
      <c r="A1617" s="1" t="s">
        <v>3157</v>
      </c>
      <c r="B1617" s="8" t="s">
        <v>3158</v>
      </c>
      <c r="C1617" s="3" t="str">
        <f>_xlfn.XLOOKUP(B1617,'[1]daily break down'!$D:$D,'[1]daily break down'!$E:$E,"")</f>
        <v>Yaounde</v>
      </c>
      <c r="D1617" s="1" t="s">
        <v>21</v>
      </c>
      <c r="E1617" s="1" t="s">
        <v>125</v>
      </c>
      <c r="F1617" s="3" t="s">
        <v>37</v>
      </c>
      <c r="G1617" s="1" t="s">
        <v>38</v>
      </c>
      <c r="H1617" s="41" t="str">
        <f>_xlfn.XLOOKUP(B1617,[2]CALCULATION!$B:$B,[2]CALCULATION!$H:$H,"")</f>
        <v>ZTE</v>
      </c>
      <c r="I1617" s="34">
        <v>0</v>
      </c>
      <c r="J1617" s="34">
        <v>0</v>
      </c>
      <c r="K1617" s="34">
        <v>0</v>
      </c>
      <c r="L1617" s="34">
        <v>0</v>
      </c>
      <c r="M1617" s="34">
        <v>0.38074325191976849</v>
      </c>
      <c r="N1617" s="34">
        <v>0</v>
      </c>
      <c r="O1617" s="34">
        <v>0</v>
      </c>
      <c r="P1617" s="34">
        <v>0</v>
      </c>
      <c r="Q1617" s="34">
        <v>0</v>
      </c>
      <c r="R1617" s="34">
        <v>0</v>
      </c>
      <c r="S1617" s="109">
        <v>0</v>
      </c>
      <c r="T1617" s="109">
        <f>_xlfn.XLOOKUP(B1617,'[3]Nur des jours'!$B:$B,'[3]Nur des jours'!$U:$U,"")</f>
        <v>0</v>
      </c>
      <c r="U1617" s="109">
        <v>9.4887075418125573</v>
      </c>
      <c r="V1617" s="109">
        <v>0</v>
      </c>
      <c r="W1617" s="109">
        <v>0</v>
      </c>
      <c r="X1617" s="109">
        <v>0</v>
      </c>
      <c r="Y1617" s="109">
        <v>0</v>
      </c>
      <c r="Z1617" s="109">
        <v>0</v>
      </c>
      <c r="AA1617" s="109">
        <v>0</v>
      </c>
      <c r="AB1617" s="109">
        <v>0</v>
      </c>
      <c r="AC1617" s="109">
        <v>0</v>
      </c>
      <c r="AD1617" s="109">
        <v>0</v>
      </c>
      <c r="AE1617" s="109">
        <v>0</v>
      </c>
      <c r="AF1617" s="109">
        <v>0</v>
      </c>
      <c r="AG1617" s="57" t="str">
        <f>_xlfn.XLOOKUP(B1617,[3]CALCULATION!$B:$B,[3]CALCULATION!$M:$M,"")</f>
        <v>Operationnel</v>
      </c>
      <c r="AH1617" s="57"/>
      <c r="AI1617" s="56" t="str" cm="1">
        <f t="array" ref="AI1617">IFERROR(_xlfn.IFS(
AK1617="MPR ISSUE","PDH",
AK1617="BSS Hardware Issue","BSS",
AK1617="Sites strategiques, MLL, Pylone, etc.","ENVTECH",
AK1617="AKTIVCO DEFAUT GE &amp; POWER Cabinet","AKTIVCO",
AK1617="AKTIVCO Coupure ENEO &amp; Baisse de tension","AKTIVCO GRID ONLY",
AK1617="Coupure ENEO &amp; Baisse de tension","IHS GRID ONLY",
AK1617="Defaut GE &amp; POWER Cabinet","IHS",
AK1617="Sharing","Partners",
AK1617="Sites strategiques &amp; DataCenter","SST &amp; DC",
AK1617="Exclu","Exclu",
AK1617="SAT","SAT",
AK1617="SPARE-ISSUE","SPARE-ISSUE",
AK1617="Fiber CAmtel","TRANS_FO_CAMTEL",
AK1617="Fiber AOF","Fiber AOF",
AK1617="Projet OCM (HUAWEI)","TRAVAUX-HUAWEI",
AK1617="Projet OCM (NOKIA)","TRAVAUX-NOKIA",
AK1617="ACCESS-ISSUE","ACCESS-ISSUE",
AK1617="Projet OCM (ZTE, NOKIA, autres projets)","TRAVAUX OCM",
AK1617="No root CAuse","No root cause",
AK1617="ODU HS","PDH",
AK1617="IP &amp; VLAN","PDH",
AK1617="Warehouse HUAWEI","SPARE-ISSUE",
AK1617="SPARE-HS","SPARE-ISSUE",
AK1617="Power Telco","BSS",AK1617="no impacts","no impacts"
),"")</f>
        <v>No root cause</v>
      </c>
      <c r="AJ1617" s="56" t="str" cm="1">
        <f t="array" ref="AJ1617">IFERROR(_xlfn.IFS(
AK1617="MPR ISSUE","TX ISSUE",
AK1617="BSS Hardware Issue","RAN ISSUE",
AK1617="Sites strategiques, MLL, Pylone, etc.","ENVTECH",
AK1617="AKTIVCO DEFAUT GE &amp; POWER Cabinet","POWER ISSUE",
AK1617="AKTIVCO Coupure ENEO &amp; Baisse de tension","POWER ISSUE",
AK1617="Coupure ENEO &amp; Baisse de tension","POWER ISSUE",
AK1617="Defaut GE &amp; POWER Cabinet","POWER ISSUE",
AK1617="Sharing","POWER ISSUE",
AK1617="Sites strategiques &amp; DataCenter","POWER ISSUE",
AK1617="Exclu","Exclu",
AK1617="SAT","TX ISSUE",
AK1617="SPARE-ISSUE","SPARE-ISSUE",
AK1617="Fiber CAmtel","TX ISSUE",
AK1617="Fiber AOF","TX ISSUE",
AK1617="Projet OCM (HUAWEI)","TRAVAUX-HUAWEI",
AK1617="Projet OCM (NOKIA)","TRAVAUX -NOKIA",
AK1617="ACCESS-ISSUE","ACCESS-ISSUE",
AK1617="Projet OCM (ZTE, NOKIA, autres projets)","TRAVAUX OCM",
AK1617="No root CAuse","No root cause",
AK1617="ODU HS","TX ISSUE",
AK1617="IP &amp; VLAN","TX ISSUE",
AK1617="Warehouse HUAWEI","SPARE-ISSUE",
AK1617="SPARE-HS","SPARE-ISSUE",
AK1617="Power Telco","RAN ISSUE",AK1617="no impacts","no impacts"
),"")</f>
        <v>No root cause</v>
      </c>
      <c r="AK1617" s="81" t="s">
        <v>5620</v>
      </c>
      <c r="AL1617" s="56" t="str" cm="1">
        <f t="array" ref="AL1617">IFERROR(_xlfn.IFS(
AK1617="MPR ISSUE","ACTIVE",
AK1617="BSS Hardware Issue","ACTIVE",
AK1617="Sites strategiques, MLL, Pylone, etc.","PASSIVE",
AK1617="AKTIVCO DEFAUT GE &amp; POWER Cabinet","PASSIVE",
AK1617="AKTIVCO Coupure ENEO &amp; Baisse de tension","PASSIVE",
AK1617="Coupure ENEO &amp; Baisse de tension","PASSIVE",
AK1617="Defaut GE &amp; POWER Cabinet","PASSIVE",
AK1617="Sharing","PASSIVE",
AK1617="Sites strategiques &amp; DataCenter","PASSIVE",
AK1617="Exclu","Exclu",
AK1617="SAT","ACTIVE",
AK1617="SPARE-ISSUE","SPARE-ISSUE",
AK1617="Fiber CAmtel","ACTIVE",
AK1617="Fiber AOF","ACTIVE",
AK1617="Projet OCM (HUAWEI)","PLANNED WORKS",
AK1617="Projet OCM (NOKIA)","PLANNED WORKS",
AK1617="ACCESS-ISSUE","ACCESS-ISSUE",
AK1617="Projet OCM (ZTE, NOKIA, autres projets)","PLANNED WORKS",
AK1617="No root CAuse","No root cause",
AK1617="ODU HS","ACTIVE",
AK1617="IP &amp; VLAN","ACTIVE",
AK1617="Warehouse HUAWEI","SPARE-ISSUE",
AK1617="SPARE-HS","SPARE-ISSUE",
AK1617="Power Telco","ACTIVE", AK1617="no impacts","no impacts"
),"")</f>
        <v>No root cause</v>
      </c>
      <c r="AM1617" s="108" t="s">
        <v>5537</v>
      </c>
      <c r="AN1617" s="117" t="s">
        <v>3158</v>
      </c>
      <c r="AP1617" s="23" t="s">
        <v>5537</v>
      </c>
      <c r="AQ1617" s="23" t="s">
        <v>5537</v>
      </c>
      <c r="AR1617" s="7"/>
      <c r="AS1617" s="6"/>
      <c r="AT1617" s="7"/>
      <c r="AU1617" s="3" t="s">
        <v>5537</v>
      </c>
      <c r="AV1617" s="24" t="s">
        <v>5537</v>
      </c>
      <c r="AW1617" s="24" t="s">
        <v>5537</v>
      </c>
      <c r="AX1617" s="24" t="s">
        <v>5537</v>
      </c>
      <c r="AY1617" s="24" t="s">
        <v>5537</v>
      </c>
      <c r="AZ1617" s="24" t="s">
        <v>5537</v>
      </c>
      <c r="BA1617" s="24" t="s">
        <v>5537</v>
      </c>
      <c r="BB1617" s="24" t="s">
        <v>5537</v>
      </c>
      <c r="BC1617" s="24" t="s">
        <v>5537</v>
      </c>
      <c r="BD1617" s="24" t="s">
        <v>5537</v>
      </c>
      <c r="BE1617" s="24" t="s">
        <v>5537</v>
      </c>
      <c r="BF1617" s="24" t="s">
        <v>5537</v>
      </c>
      <c r="BG1617" s="24" t="s">
        <v>5537</v>
      </c>
      <c r="BH1617" s="24" t="s">
        <v>5537</v>
      </c>
      <c r="BI1617" s="9" t="s">
        <v>5537</v>
      </c>
      <c r="BJ1617" s="14"/>
      <c r="BK1617" s="14" t="s">
        <v>5537</v>
      </c>
      <c r="BL1617" s="14" t="str">
        <f>_xlfn.XLOOKUP(B1617,'[4]cell downs 18042026 17h'!$B:$B,'[4]cell downs 18042026 17h'!$B:$B,"")</f>
        <v/>
      </c>
      <c r="BM1617" s="14" t="str">
        <f>_xlfn.XLOOKUP(B1617,'[5]Cells Huawei 19042026 15h'!$B:$B,'[5]Cells Huawei 19042026 15h'!$B:$B,"")</f>
        <v/>
      </c>
      <c r="BN1617" s="9" t="str">
        <f>_xlfn.XLOOKUP(B1617,'[6]cells down 19042026 9H40'!$B:$B,'[6]cells down 19042026 9H40'!$B:$B,"")</f>
        <v/>
      </c>
      <c r="BO1617" s="9" t="s">
        <v>5537</v>
      </c>
      <c r="BP1617" s="9" t="s">
        <v>12</v>
      </c>
    </row>
    <row r="1618" spans="1:68" s="9" customFormat="1" x14ac:dyDescent="0.35">
      <c r="A1618" s="1" t="s">
        <v>2929</v>
      </c>
      <c r="B1618" s="8" t="s">
        <v>2930</v>
      </c>
      <c r="C1618" s="3" t="str">
        <f>_xlfn.XLOOKUP(B1618,'[1]daily break down'!$D:$D,'[1]daily break down'!$E:$E,"")</f>
        <v>Yaounde</v>
      </c>
      <c r="D1618" s="1" t="s">
        <v>21</v>
      </c>
      <c r="E1618" s="1" t="s">
        <v>30</v>
      </c>
      <c r="F1618" s="3" t="s">
        <v>37</v>
      </c>
      <c r="G1618" s="1" t="s">
        <v>38</v>
      </c>
      <c r="H1618" s="41" t="str">
        <f>_xlfn.XLOOKUP(B1618,[2]CALCULATION!$B:$B,[2]CALCULATION!$H:$H,"")</f>
        <v>ZTE</v>
      </c>
      <c r="I1618" s="34">
        <v>0</v>
      </c>
      <c r="J1618" s="34">
        <v>0</v>
      </c>
      <c r="K1618" s="34">
        <v>0</v>
      </c>
      <c r="L1618" s="34">
        <v>0</v>
      </c>
      <c r="M1618" s="34">
        <v>16.809151107344341</v>
      </c>
      <c r="N1618" s="34">
        <v>0</v>
      </c>
      <c r="O1618" s="34">
        <v>0</v>
      </c>
      <c r="P1618" s="34">
        <v>0</v>
      </c>
      <c r="Q1618" s="34">
        <v>0</v>
      </c>
      <c r="R1618" s="34">
        <v>0</v>
      </c>
      <c r="S1618" s="109">
        <v>0</v>
      </c>
      <c r="T1618" s="109">
        <f>_xlfn.XLOOKUP(B1618,'[3]Nur des jours'!$B:$B,'[3]Nur des jours'!$U:$U,"")</f>
        <v>0</v>
      </c>
      <c r="U1618" s="109">
        <v>0</v>
      </c>
      <c r="V1618" s="109">
        <v>0</v>
      </c>
      <c r="W1618" s="109">
        <v>0</v>
      </c>
      <c r="X1618" s="109">
        <v>0</v>
      </c>
      <c r="Y1618" s="109">
        <v>0</v>
      </c>
      <c r="Z1618" s="109">
        <v>0</v>
      </c>
      <c r="AA1618" s="109">
        <v>0</v>
      </c>
      <c r="AB1618" s="109">
        <v>0</v>
      </c>
      <c r="AC1618" s="109">
        <v>0</v>
      </c>
      <c r="AD1618" s="109">
        <v>0</v>
      </c>
      <c r="AE1618" s="109">
        <v>0</v>
      </c>
      <c r="AF1618" s="109">
        <v>0</v>
      </c>
      <c r="AG1618" s="57" t="str">
        <f>_xlfn.XLOOKUP(B1618,[3]CALCULATION!$B:$B,[3]CALCULATION!$M:$M,"")</f>
        <v>Operationnel</v>
      </c>
      <c r="AH1618" s="57"/>
      <c r="AI1618" s="56" t="str" cm="1">
        <f t="array" ref="AI1618">IFERROR(_xlfn.IFS(
AK1618="MPR ISSUE","PDH",
AK1618="BSS Hardware Issue","BSS",
AK1618="Sites strategiques, MLL, Pylone, etc.","ENVTECH",
AK1618="AKTIVCO DEFAUT GE &amp; POWER Cabinet","AKTIVCO",
AK1618="AKTIVCO Coupure ENEO &amp; Baisse de tension","AKTIVCO GRID ONLY",
AK1618="Coupure ENEO &amp; Baisse de tension","IHS GRID ONLY",
AK1618="Defaut GE &amp; POWER Cabinet","IHS",
AK1618="Sharing","Partners",
AK1618="Sites strategiques &amp; DataCenter","SST &amp; DC",
AK1618="Exclu","Exclu",
AK1618="SAT","SAT",
AK1618="SPARE-ISSUE","SPARE-ISSUE",
AK1618="Fiber CAmtel","TRANS_FO_CAMTEL",
AK1618="Fiber AOF","Fiber AOF",
AK1618="Projet OCM (HUAWEI)","TRAVAUX-HUAWEI",
AK1618="Projet OCM (NOKIA)","TRAVAUX-NOKIA",
AK1618="ACCESS-ISSUE","ACCESS-ISSUE",
AK1618="Projet OCM (ZTE, NOKIA, autres projets)","TRAVAUX OCM",
AK1618="No root CAuse","No root cause",
AK1618="ODU HS","PDH",
AK1618="IP &amp; VLAN","PDH",
AK1618="Warehouse HUAWEI","SPARE-ISSUE",
AK1618="SPARE-HS","SPARE-ISSUE",
AK1618="Power Telco","BSS",AK1618="no impacts","no impacts"
),"")</f>
        <v>No root cause</v>
      </c>
      <c r="AJ1618" s="56" t="str" cm="1">
        <f t="array" ref="AJ1618">IFERROR(_xlfn.IFS(
AK1618="MPR ISSUE","TX ISSUE",
AK1618="BSS Hardware Issue","RAN ISSUE",
AK1618="Sites strategiques, MLL, Pylone, etc.","ENVTECH",
AK1618="AKTIVCO DEFAUT GE &amp; POWER Cabinet","POWER ISSUE",
AK1618="AKTIVCO Coupure ENEO &amp; Baisse de tension","POWER ISSUE",
AK1618="Coupure ENEO &amp; Baisse de tension","POWER ISSUE",
AK1618="Defaut GE &amp; POWER Cabinet","POWER ISSUE",
AK1618="Sharing","POWER ISSUE",
AK1618="Sites strategiques &amp; DataCenter","POWER ISSUE",
AK1618="Exclu","Exclu",
AK1618="SAT","TX ISSUE",
AK1618="SPARE-ISSUE","SPARE-ISSUE",
AK1618="Fiber CAmtel","TX ISSUE",
AK1618="Fiber AOF","TX ISSUE",
AK1618="Projet OCM (HUAWEI)","TRAVAUX-HUAWEI",
AK1618="Projet OCM (NOKIA)","TRAVAUX -NOKIA",
AK1618="ACCESS-ISSUE","ACCESS-ISSUE",
AK1618="Projet OCM (ZTE, NOKIA, autres projets)","TRAVAUX OCM",
AK1618="No root CAuse","No root cause",
AK1618="ODU HS","TX ISSUE",
AK1618="IP &amp; VLAN","TX ISSUE",
AK1618="Warehouse HUAWEI","SPARE-ISSUE",
AK1618="SPARE-HS","SPARE-ISSUE",
AK1618="Power Telco","RAN ISSUE",AK1618="no impacts","no impacts"
),"")</f>
        <v>No root cause</v>
      </c>
      <c r="AK1618" s="81" t="s">
        <v>5620</v>
      </c>
      <c r="AL1618" s="56" t="str" cm="1">
        <f t="array" ref="AL1618">IFERROR(_xlfn.IFS(
AK1618="MPR ISSUE","ACTIVE",
AK1618="BSS Hardware Issue","ACTIVE",
AK1618="Sites strategiques, MLL, Pylone, etc.","PASSIVE",
AK1618="AKTIVCO DEFAUT GE &amp; POWER Cabinet","PASSIVE",
AK1618="AKTIVCO Coupure ENEO &amp; Baisse de tension","PASSIVE",
AK1618="Coupure ENEO &amp; Baisse de tension","PASSIVE",
AK1618="Defaut GE &amp; POWER Cabinet","PASSIVE",
AK1618="Sharing","PASSIVE",
AK1618="Sites strategiques &amp; DataCenter","PASSIVE",
AK1618="Exclu","Exclu",
AK1618="SAT","ACTIVE",
AK1618="SPARE-ISSUE","SPARE-ISSUE",
AK1618="Fiber CAmtel","ACTIVE",
AK1618="Fiber AOF","ACTIVE",
AK1618="Projet OCM (HUAWEI)","PLANNED WORKS",
AK1618="Projet OCM (NOKIA)","PLANNED WORKS",
AK1618="ACCESS-ISSUE","ACCESS-ISSUE",
AK1618="Projet OCM (ZTE, NOKIA, autres projets)","PLANNED WORKS",
AK1618="No root CAuse","No root cause",
AK1618="ODU HS","ACTIVE",
AK1618="IP &amp; VLAN","ACTIVE",
AK1618="Warehouse HUAWEI","SPARE-ISSUE",
AK1618="SPARE-HS","SPARE-ISSUE",
AK1618="Power Telco","ACTIVE", AK1618="no impacts","no impacts"
),"")</f>
        <v>No root cause</v>
      </c>
      <c r="AM1618" s="108" t="s">
        <v>5537</v>
      </c>
      <c r="AN1618" s="117" t="s">
        <v>2930</v>
      </c>
      <c r="AP1618" s="23" t="s">
        <v>5537</v>
      </c>
      <c r="AQ1618" s="23" t="s">
        <v>5537</v>
      </c>
      <c r="AR1618" s="7"/>
      <c r="AS1618" s="6"/>
      <c r="AT1618" s="7"/>
      <c r="AU1618" s="3" t="s">
        <v>5537</v>
      </c>
      <c r="AV1618" s="24" t="s">
        <v>5537</v>
      </c>
      <c r="AW1618" s="24" t="s">
        <v>5537</v>
      </c>
      <c r="AX1618" s="24" t="s">
        <v>5537</v>
      </c>
      <c r="AY1618" s="24" t="s">
        <v>5537</v>
      </c>
      <c r="AZ1618" s="24" t="s">
        <v>5537</v>
      </c>
      <c r="BA1618" s="24" t="s">
        <v>5537</v>
      </c>
      <c r="BB1618" s="24" t="s">
        <v>5537</v>
      </c>
      <c r="BC1618" s="24" t="s">
        <v>5537</v>
      </c>
      <c r="BD1618" s="24" t="s">
        <v>5537</v>
      </c>
      <c r="BE1618" s="24" t="s">
        <v>5537</v>
      </c>
      <c r="BF1618" s="24" t="s">
        <v>5537</v>
      </c>
      <c r="BG1618" s="24" t="s">
        <v>5537</v>
      </c>
      <c r="BH1618" s="24" t="s">
        <v>5537</v>
      </c>
      <c r="BI1618" s="9" t="s">
        <v>5537</v>
      </c>
      <c r="BJ1618" s="14"/>
      <c r="BK1618" s="14" t="s">
        <v>5537</v>
      </c>
      <c r="BL1618" s="14" t="str">
        <f>_xlfn.XLOOKUP(B1618,'[4]cell downs 18042026 17h'!$B:$B,'[4]cell downs 18042026 17h'!$B:$B,"")</f>
        <v/>
      </c>
      <c r="BM1618" s="14" t="str">
        <f>_xlfn.XLOOKUP(B1618,'[5]Cells Huawei 19042026 15h'!$B:$B,'[5]Cells Huawei 19042026 15h'!$B:$B,"")</f>
        <v/>
      </c>
      <c r="BN1618" s="9" t="str">
        <f>_xlfn.XLOOKUP(B1618,'[6]cells down 19042026 9H40'!$B:$B,'[6]cells down 19042026 9H40'!$B:$B,"")</f>
        <v/>
      </c>
      <c r="BO1618" s="9" t="s">
        <v>5537</v>
      </c>
      <c r="BP1618" s="9" t="s">
        <v>12</v>
      </c>
    </row>
    <row r="1619" spans="1:68" s="9" customFormat="1" x14ac:dyDescent="0.35">
      <c r="A1619" s="1" t="s">
        <v>3173</v>
      </c>
      <c r="B1619" s="8" t="s">
        <v>3174</v>
      </c>
      <c r="C1619" s="3" t="str">
        <f>_xlfn.XLOOKUP(B1619,'[1]daily break down'!$D:$D,'[1]daily break down'!$E:$E,"")</f>
        <v>Yaounde</v>
      </c>
      <c r="D1619" s="1" t="s">
        <v>11</v>
      </c>
      <c r="E1619" s="1" t="s">
        <v>757</v>
      </c>
      <c r="F1619" s="3" t="s">
        <v>37</v>
      </c>
      <c r="G1619" s="1" t="s">
        <v>38</v>
      </c>
      <c r="H1619" s="41" t="str">
        <f>_xlfn.XLOOKUP(B1619,[2]CALCULATION!$B:$B,[2]CALCULATION!$H:$H,"")</f>
        <v>ZTE</v>
      </c>
      <c r="I1619" s="34">
        <v>0</v>
      </c>
      <c r="J1619" s="34">
        <v>0</v>
      </c>
      <c r="K1619" s="34">
        <v>0</v>
      </c>
      <c r="L1619" s="34">
        <v>0</v>
      </c>
      <c r="M1619" s="34">
        <v>0</v>
      </c>
      <c r="N1619" s="34">
        <v>0</v>
      </c>
      <c r="O1619" s="34">
        <v>0</v>
      </c>
      <c r="P1619" s="34">
        <v>0</v>
      </c>
      <c r="Q1619" s="34">
        <v>0</v>
      </c>
      <c r="R1619" s="34">
        <v>0</v>
      </c>
      <c r="S1619" s="109">
        <v>0</v>
      </c>
      <c r="T1619" s="109">
        <f>_xlfn.XLOOKUP(B1619,'[3]Nur des jours'!$B:$B,'[3]Nur des jours'!$U:$U,"")</f>
        <v>0</v>
      </c>
      <c r="U1619" s="109">
        <v>7.3026441573710246</v>
      </c>
      <c r="V1619" s="109">
        <v>0</v>
      </c>
      <c r="W1619" s="109">
        <v>0</v>
      </c>
      <c r="X1619" s="109">
        <v>0</v>
      </c>
      <c r="Y1619" s="109">
        <v>0</v>
      </c>
      <c r="Z1619" s="109">
        <v>0</v>
      </c>
      <c r="AA1619" s="109">
        <v>0</v>
      </c>
      <c r="AB1619" s="109">
        <v>0</v>
      </c>
      <c r="AC1619" s="109">
        <v>0</v>
      </c>
      <c r="AD1619" s="109">
        <v>0</v>
      </c>
      <c r="AE1619" s="109">
        <v>0</v>
      </c>
      <c r="AF1619" s="109">
        <v>0</v>
      </c>
      <c r="AG1619" s="57" t="str">
        <f>_xlfn.XLOOKUP(B1619,[3]CALCULATION!$B:$B,[3]CALCULATION!$M:$M,"")</f>
        <v>Operationnel</v>
      </c>
      <c r="AH1619" s="57"/>
      <c r="AI1619" s="56" t="str" cm="1">
        <f t="array" ref="AI1619">IFERROR(_xlfn.IFS(
AK1619="MPR ISSUE","PDH",
AK1619="BSS Hardware Issue","BSS",
AK1619="Sites strategiques, MLL, Pylone, etc.","ENVTECH",
AK1619="AKTIVCO DEFAUT GE &amp; POWER Cabinet","AKTIVCO",
AK1619="AKTIVCO Coupure ENEO &amp; Baisse de tension","AKTIVCO GRID ONLY",
AK1619="Coupure ENEO &amp; Baisse de tension","IHS GRID ONLY",
AK1619="Defaut GE &amp; POWER Cabinet","IHS",
AK1619="Sharing","Partners",
AK1619="Sites strategiques &amp; DataCenter","SST &amp; DC",
AK1619="Exclu","Exclu",
AK1619="SAT","SAT",
AK1619="SPARE-ISSUE","SPARE-ISSUE",
AK1619="Fiber CAmtel","TRANS_FO_CAMTEL",
AK1619="Fiber AOF","Fiber AOF",
AK1619="Projet OCM (HUAWEI)","TRAVAUX-HUAWEI",
AK1619="Projet OCM (NOKIA)","TRAVAUX-NOKIA",
AK1619="ACCESS-ISSUE","ACCESS-ISSUE",
AK1619="Projet OCM (ZTE, NOKIA, autres projets)","TRAVAUX OCM",
AK1619="No root CAuse","No root cause",
AK1619="ODU HS","PDH",
AK1619="IP &amp; VLAN","PDH",
AK1619="Warehouse HUAWEI","SPARE-ISSUE",
AK1619="SPARE-HS","SPARE-ISSUE",
AK1619="Power Telco","BSS",AK1619="no impacts","no impacts"
),"")</f>
        <v>No root cause</v>
      </c>
      <c r="AJ1619" s="56" t="str" cm="1">
        <f t="array" ref="AJ1619">IFERROR(_xlfn.IFS(
AK1619="MPR ISSUE","TX ISSUE",
AK1619="BSS Hardware Issue","RAN ISSUE",
AK1619="Sites strategiques, MLL, Pylone, etc.","ENVTECH",
AK1619="AKTIVCO DEFAUT GE &amp; POWER Cabinet","POWER ISSUE",
AK1619="AKTIVCO Coupure ENEO &amp; Baisse de tension","POWER ISSUE",
AK1619="Coupure ENEO &amp; Baisse de tension","POWER ISSUE",
AK1619="Defaut GE &amp; POWER Cabinet","POWER ISSUE",
AK1619="Sharing","POWER ISSUE",
AK1619="Sites strategiques &amp; DataCenter","POWER ISSUE",
AK1619="Exclu","Exclu",
AK1619="SAT","TX ISSUE",
AK1619="SPARE-ISSUE","SPARE-ISSUE",
AK1619="Fiber CAmtel","TX ISSUE",
AK1619="Fiber AOF","TX ISSUE",
AK1619="Projet OCM (HUAWEI)","TRAVAUX-HUAWEI",
AK1619="Projet OCM (NOKIA)","TRAVAUX -NOKIA",
AK1619="ACCESS-ISSUE","ACCESS-ISSUE",
AK1619="Projet OCM (ZTE, NOKIA, autres projets)","TRAVAUX OCM",
AK1619="No root CAuse","No root cause",
AK1619="ODU HS","TX ISSUE",
AK1619="IP &amp; VLAN","TX ISSUE",
AK1619="Warehouse HUAWEI","SPARE-ISSUE",
AK1619="SPARE-HS","SPARE-ISSUE",
AK1619="Power Telco","RAN ISSUE",AK1619="no impacts","no impacts"
),"")</f>
        <v>No root cause</v>
      </c>
      <c r="AK1619" s="81" t="s">
        <v>5620</v>
      </c>
      <c r="AL1619" s="56" t="str" cm="1">
        <f t="array" ref="AL1619">IFERROR(_xlfn.IFS(
AK1619="MPR ISSUE","ACTIVE",
AK1619="BSS Hardware Issue","ACTIVE",
AK1619="Sites strategiques, MLL, Pylone, etc.","PASSIVE",
AK1619="AKTIVCO DEFAUT GE &amp; POWER Cabinet","PASSIVE",
AK1619="AKTIVCO Coupure ENEO &amp; Baisse de tension","PASSIVE",
AK1619="Coupure ENEO &amp; Baisse de tension","PASSIVE",
AK1619="Defaut GE &amp; POWER Cabinet","PASSIVE",
AK1619="Sharing","PASSIVE",
AK1619="Sites strategiques &amp; DataCenter","PASSIVE",
AK1619="Exclu","Exclu",
AK1619="SAT","ACTIVE",
AK1619="SPARE-ISSUE","SPARE-ISSUE",
AK1619="Fiber CAmtel","ACTIVE",
AK1619="Fiber AOF","ACTIVE",
AK1619="Projet OCM (HUAWEI)","PLANNED WORKS",
AK1619="Projet OCM (NOKIA)","PLANNED WORKS",
AK1619="ACCESS-ISSUE","ACCESS-ISSUE",
AK1619="Projet OCM (ZTE, NOKIA, autres projets)","PLANNED WORKS",
AK1619="No root CAuse","No root cause",
AK1619="ODU HS","ACTIVE",
AK1619="IP &amp; VLAN","ACTIVE",
AK1619="Warehouse HUAWEI","SPARE-ISSUE",
AK1619="SPARE-HS","SPARE-ISSUE",
AK1619="Power Telco","ACTIVE", AK1619="no impacts","no impacts"
),"")</f>
        <v>No root cause</v>
      </c>
      <c r="AM1619" s="108" t="s">
        <v>5537</v>
      </c>
      <c r="AN1619" s="117" t="s">
        <v>3174</v>
      </c>
      <c r="AP1619" s="23" t="s">
        <v>5537</v>
      </c>
      <c r="AQ1619" s="23" t="s">
        <v>5537</v>
      </c>
      <c r="AR1619" s="7"/>
      <c r="AS1619" s="6"/>
      <c r="AT1619" s="7"/>
      <c r="AU1619" s="3" t="s">
        <v>5537</v>
      </c>
      <c r="AV1619" s="24" t="s">
        <v>5537</v>
      </c>
      <c r="AW1619" s="24" t="s">
        <v>5537</v>
      </c>
      <c r="AX1619" s="24" t="s">
        <v>5537</v>
      </c>
      <c r="AY1619" s="24" t="s">
        <v>5537</v>
      </c>
      <c r="AZ1619" s="24" t="s">
        <v>5537</v>
      </c>
      <c r="BA1619" s="24" t="s">
        <v>5537</v>
      </c>
      <c r="BB1619" s="24" t="s">
        <v>5537</v>
      </c>
      <c r="BC1619" s="24" t="s">
        <v>5537</v>
      </c>
      <c r="BD1619" s="24" t="s">
        <v>5537</v>
      </c>
      <c r="BE1619" s="24" t="s">
        <v>5537</v>
      </c>
      <c r="BF1619" s="24" t="s">
        <v>5537</v>
      </c>
      <c r="BG1619" s="24" t="s">
        <v>5537</v>
      </c>
      <c r="BH1619" s="24" t="s">
        <v>5537</v>
      </c>
      <c r="BI1619" s="9" t="s">
        <v>5537</v>
      </c>
      <c r="BJ1619" s="14"/>
      <c r="BK1619" s="14" t="s">
        <v>5537</v>
      </c>
      <c r="BL1619" s="14" t="str">
        <f>_xlfn.XLOOKUP(B1619,'[4]cell downs 18042026 17h'!$B:$B,'[4]cell downs 18042026 17h'!$B:$B,"")</f>
        <v/>
      </c>
      <c r="BM1619" s="14" t="str">
        <f>_xlfn.XLOOKUP(B1619,'[5]Cells Huawei 19042026 15h'!$B:$B,'[5]Cells Huawei 19042026 15h'!$B:$B,"")</f>
        <v/>
      </c>
      <c r="BN1619" s="9" t="str">
        <f>_xlfn.XLOOKUP(B1619,'[6]cells down 19042026 9H40'!$B:$B,'[6]cells down 19042026 9H40'!$B:$B,"")</f>
        <v/>
      </c>
      <c r="BO1619" s="9" t="s">
        <v>3174</v>
      </c>
      <c r="BP1619" s="9" t="s">
        <v>5537</v>
      </c>
    </row>
    <row r="1620" spans="1:68" s="9" customFormat="1" x14ac:dyDescent="0.35">
      <c r="A1620" s="1" t="s">
        <v>2391</v>
      </c>
      <c r="B1620" s="8" t="s">
        <v>2392</v>
      </c>
      <c r="C1620" s="3" t="str">
        <f>_xlfn.XLOOKUP(B1620,'[1]daily break down'!$D:$D,'[1]daily break down'!$E:$E,"")</f>
        <v>Yaounde</v>
      </c>
      <c r="D1620" s="1" t="s">
        <v>11</v>
      </c>
      <c r="E1620" s="1" t="s">
        <v>12</v>
      </c>
      <c r="F1620" s="3" t="s">
        <v>37</v>
      </c>
      <c r="G1620" s="1" t="s">
        <v>38</v>
      </c>
      <c r="H1620" s="41" t="str">
        <f>_xlfn.XLOOKUP(B1620,[2]CALCULATION!$B:$B,[2]CALCULATION!$H:$H,"")</f>
        <v>ZTE</v>
      </c>
      <c r="I1620" s="34">
        <v>0</v>
      </c>
      <c r="J1620" s="34">
        <v>0</v>
      </c>
      <c r="K1620" s="34">
        <v>0</v>
      </c>
      <c r="L1620" s="34">
        <v>0</v>
      </c>
      <c r="M1620" s="34">
        <v>0</v>
      </c>
      <c r="N1620" s="34">
        <v>0</v>
      </c>
      <c r="O1620" s="34">
        <v>0</v>
      </c>
      <c r="P1620" s="34">
        <v>0</v>
      </c>
      <c r="Q1620" s="34">
        <v>0</v>
      </c>
      <c r="R1620" s="34">
        <v>0</v>
      </c>
      <c r="S1620" s="109">
        <v>0</v>
      </c>
      <c r="T1620" s="109">
        <f>_xlfn.XLOOKUP(B1620,'[3]Nur des jours'!$B:$B,'[3]Nur des jours'!$U:$U,"")</f>
        <v>0</v>
      </c>
      <c r="U1620" s="109">
        <v>0</v>
      </c>
      <c r="V1620" s="109">
        <v>0</v>
      </c>
      <c r="W1620" s="109">
        <v>0</v>
      </c>
      <c r="X1620" s="109">
        <v>0</v>
      </c>
      <c r="Y1620" s="109">
        <v>0</v>
      </c>
      <c r="Z1620" s="109">
        <v>0</v>
      </c>
      <c r="AA1620" s="109">
        <v>0</v>
      </c>
      <c r="AB1620" s="109">
        <v>0</v>
      </c>
      <c r="AC1620" s="109">
        <v>0</v>
      </c>
      <c r="AD1620" s="109">
        <v>0</v>
      </c>
      <c r="AE1620" s="109">
        <v>0</v>
      </c>
      <c r="AF1620" s="109">
        <v>0</v>
      </c>
      <c r="AG1620" s="57" t="str">
        <f>_xlfn.XLOOKUP(B1620,[3]CALCULATION!$B:$B,[3]CALCULATION!$M:$M,"")</f>
        <v>Operationnel</v>
      </c>
      <c r="AH1620" s="57"/>
      <c r="AI1620" s="56" t="str" cm="1">
        <f t="array" ref="AI1620">IFERROR(_xlfn.IFS(
AK1620="MPR ISSUE","PDH",
AK1620="BSS Hardware Issue","BSS",
AK1620="Sites strategiques, MLL, Pylone, etc.","ENVTECH",
AK1620="AKTIVCO DEFAUT GE &amp; POWER Cabinet","AKTIVCO",
AK1620="AKTIVCO Coupure ENEO &amp; Baisse de tension","AKTIVCO GRID ONLY",
AK1620="Coupure ENEO &amp; Baisse de tension","IHS GRID ONLY",
AK1620="Defaut GE &amp; POWER Cabinet","IHS",
AK1620="Sharing","Partners",
AK1620="Sites strategiques &amp; DataCenter","SST &amp; DC",
AK1620="Exclu","Exclu",
AK1620="SAT","SAT",
AK1620="SPARE-ISSUE","SPARE-ISSUE",
AK1620="Fiber CAmtel","TRANS_FO_CAMTEL",
AK1620="Fiber AOF","Fiber AOF",
AK1620="Projet OCM (HUAWEI)","TRAVAUX-HUAWEI",
AK1620="Projet OCM (NOKIA)","TRAVAUX-NOKIA",
AK1620="ACCESS-ISSUE","ACCESS-ISSUE",
AK1620="Projet OCM (ZTE, NOKIA, autres projets)","TRAVAUX OCM",
AK1620="No root CAuse","No root cause",
AK1620="ODU HS","PDH",
AK1620="IP &amp; VLAN","PDH",
AK1620="Warehouse HUAWEI","SPARE-ISSUE",
AK1620="SPARE-HS","SPARE-ISSUE",
AK1620="Power Telco","BSS",AK1620="no impacts","no impacts"
),"")</f>
        <v>No root cause</v>
      </c>
      <c r="AJ1620" s="56" t="str" cm="1">
        <f t="array" ref="AJ1620">IFERROR(_xlfn.IFS(
AK1620="MPR ISSUE","TX ISSUE",
AK1620="BSS Hardware Issue","RAN ISSUE",
AK1620="Sites strategiques, MLL, Pylone, etc.","ENVTECH",
AK1620="AKTIVCO DEFAUT GE &amp; POWER Cabinet","POWER ISSUE",
AK1620="AKTIVCO Coupure ENEO &amp; Baisse de tension","POWER ISSUE",
AK1620="Coupure ENEO &amp; Baisse de tension","POWER ISSUE",
AK1620="Defaut GE &amp; POWER Cabinet","POWER ISSUE",
AK1620="Sharing","POWER ISSUE",
AK1620="Sites strategiques &amp; DataCenter","POWER ISSUE",
AK1620="Exclu","Exclu",
AK1620="SAT","TX ISSUE",
AK1620="SPARE-ISSUE","SPARE-ISSUE",
AK1620="Fiber CAmtel","TX ISSUE",
AK1620="Fiber AOF","TX ISSUE",
AK1620="Projet OCM (HUAWEI)","TRAVAUX-HUAWEI",
AK1620="Projet OCM (NOKIA)","TRAVAUX -NOKIA",
AK1620="ACCESS-ISSUE","ACCESS-ISSUE",
AK1620="Projet OCM (ZTE, NOKIA, autres projets)","TRAVAUX OCM",
AK1620="No root CAuse","No root cause",
AK1620="ODU HS","TX ISSUE",
AK1620="IP &amp; VLAN","TX ISSUE",
AK1620="Warehouse HUAWEI","SPARE-ISSUE",
AK1620="SPARE-HS","SPARE-ISSUE",
AK1620="Power Telco","RAN ISSUE",AK1620="no impacts","no impacts"
),"")</f>
        <v>No root cause</v>
      </c>
      <c r="AK1620" s="81" t="s">
        <v>5620</v>
      </c>
      <c r="AL1620" s="56" t="str" cm="1">
        <f t="array" ref="AL1620">IFERROR(_xlfn.IFS(
AK1620="MPR ISSUE","ACTIVE",
AK1620="BSS Hardware Issue","ACTIVE",
AK1620="Sites strategiques, MLL, Pylone, etc.","PASSIVE",
AK1620="AKTIVCO DEFAUT GE &amp; POWER Cabinet","PASSIVE",
AK1620="AKTIVCO Coupure ENEO &amp; Baisse de tension","PASSIVE",
AK1620="Coupure ENEO &amp; Baisse de tension","PASSIVE",
AK1620="Defaut GE &amp; POWER Cabinet","PASSIVE",
AK1620="Sharing","PASSIVE",
AK1620="Sites strategiques &amp; DataCenter","PASSIVE",
AK1620="Exclu","Exclu",
AK1620="SAT","ACTIVE",
AK1620="SPARE-ISSUE","SPARE-ISSUE",
AK1620="Fiber CAmtel","ACTIVE",
AK1620="Fiber AOF","ACTIVE",
AK1620="Projet OCM (HUAWEI)","PLANNED WORKS",
AK1620="Projet OCM (NOKIA)","PLANNED WORKS",
AK1620="ACCESS-ISSUE","ACCESS-ISSUE",
AK1620="Projet OCM (ZTE, NOKIA, autres projets)","PLANNED WORKS",
AK1620="No root CAuse","No root cause",
AK1620="ODU HS","ACTIVE",
AK1620="IP &amp; VLAN","ACTIVE",
AK1620="Warehouse HUAWEI","SPARE-ISSUE",
AK1620="SPARE-HS","SPARE-ISSUE",
AK1620="Power Telco","ACTIVE", AK1620="no impacts","no impacts"
),"")</f>
        <v>No root cause</v>
      </c>
      <c r="AM1620" s="108" t="s">
        <v>5537</v>
      </c>
      <c r="AN1620" s="117" t="s">
        <v>2392</v>
      </c>
      <c r="AP1620" s="23" t="s">
        <v>5537</v>
      </c>
      <c r="AQ1620" s="23" t="s">
        <v>5537</v>
      </c>
      <c r="AR1620" s="7"/>
      <c r="AS1620" s="6"/>
      <c r="AT1620" s="7"/>
      <c r="AU1620" s="3" t="s">
        <v>5537</v>
      </c>
      <c r="AV1620" s="24" t="s">
        <v>5537</v>
      </c>
      <c r="AW1620" s="24" t="s">
        <v>5537</v>
      </c>
      <c r="AX1620" s="24" t="s">
        <v>5537</v>
      </c>
      <c r="AY1620" s="24" t="s">
        <v>5537</v>
      </c>
      <c r="AZ1620" s="24" t="s">
        <v>5537</v>
      </c>
      <c r="BA1620" s="24" t="s">
        <v>5537</v>
      </c>
      <c r="BB1620" s="24" t="s">
        <v>5537</v>
      </c>
      <c r="BC1620" s="24" t="s">
        <v>5537</v>
      </c>
      <c r="BD1620" s="24" t="s">
        <v>5537</v>
      </c>
      <c r="BE1620" s="24" t="s">
        <v>5537</v>
      </c>
      <c r="BF1620" s="24" t="s">
        <v>5537</v>
      </c>
      <c r="BG1620" s="24" t="s">
        <v>5537</v>
      </c>
      <c r="BH1620" s="24" t="s">
        <v>5537</v>
      </c>
      <c r="BI1620" s="9" t="s">
        <v>5537</v>
      </c>
      <c r="BJ1620" s="14"/>
      <c r="BK1620" s="14" t="s">
        <v>5537</v>
      </c>
      <c r="BL1620" s="14" t="str">
        <f>_xlfn.XLOOKUP(B1620,'[4]cell downs 18042026 17h'!$B:$B,'[4]cell downs 18042026 17h'!$B:$B,"")</f>
        <v/>
      </c>
      <c r="BM1620" s="14" t="str">
        <f>_xlfn.XLOOKUP(B1620,'[5]Cells Huawei 19042026 15h'!$B:$B,'[5]Cells Huawei 19042026 15h'!$B:$B,"")</f>
        <v/>
      </c>
      <c r="BN1620" s="9" t="str">
        <f>_xlfn.XLOOKUP(B1620,'[6]cells down 19042026 9H40'!$B:$B,'[6]cells down 19042026 9H40'!$B:$B,"")</f>
        <v/>
      </c>
      <c r="BO1620" s="9" t="s">
        <v>2392</v>
      </c>
      <c r="BP1620" s="9" t="s">
        <v>12</v>
      </c>
    </row>
    <row r="1621" spans="1:68" s="9" customFormat="1" x14ac:dyDescent="0.35">
      <c r="A1621" s="1" t="s">
        <v>3442</v>
      </c>
      <c r="B1621" s="8" t="s">
        <v>3443</v>
      </c>
      <c r="C1621" s="3" t="str">
        <f>_xlfn.XLOOKUP(B1621,'[1]daily break down'!$D:$D,'[1]daily break down'!$E:$E,"")</f>
        <v>SUD-OUEST</v>
      </c>
      <c r="D1621" s="1" t="s">
        <v>11</v>
      </c>
      <c r="E1621" s="1" t="s">
        <v>12</v>
      </c>
      <c r="F1621" s="3" t="s">
        <v>13</v>
      </c>
      <c r="G1621" s="1" t="s">
        <v>63</v>
      </c>
      <c r="H1621" s="39" t="str">
        <f>_xlfn.XLOOKUP(B1621,[2]CALCULATION!$B:$B,[2]CALCULATION!$H:$H,"")</f>
        <v>Huawei</v>
      </c>
      <c r="I1621" s="34">
        <v>0</v>
      </c>
      <c r="J1621" s="34">
        <v>0</v>
      </c>
      <c r="K1621" s="34">
        <v>3.604629843650569</v>
      </c>
      <c r="L1621" s="34">
        <v>0</v>
      </c>
      <c r="M1621" s="34">
        <v>0</v>
      </c>
      <c r="N1621" s="34">
        <v>0</v>
      </c>
      <c r="O1621" s="34">
        <v>0</v>
      </c>
      <c r="P1621" s="34">
        <v>0</v>
      </c>
      <c r="Q1621" s="34">
        <v>0</v>
      </c>
      <c r="R1621" s="34">
        <v>0</v>
      </c>
      <c r="S1621" s="109">
        <v>0</v>
      </c>
      <c r="T1621" s="109">
        <f>_xlfn.XLOOKUP(B1621,'[3]Nur des jours'!$B:$B,'[3]Nur des jours'!$U:$U,"")</f>
        <v>0</v>
      </c>
      <c r="U1621" s="109">
        <v>0</v>
      </c>
      <c r="V1621" s="109">
        <v>0</v>
      </c>
      <c r="W1621" s="109">
        <v>0</v>
      </c>
      <c r="X1621" s="109">
        <v>0</v>
      </c>
      <c r="Y1621" s="109">
        <v>0</v>
      </c>
      <c r="Z1621" s="109">
        <v>0</v>
      </c>
      <c r="AA1621" s="109">
        <v>0</v>
      </c>
      <c r="AB1621" s="109">
        <v>0</v>
      </c>
      <c r="AC1621" s="109">
        <v>0</v>
      </c>
      <c r="AD1621" s="109">
        <v>0</v>
      </c>
      <c r="AE1621" s="109">
        <v>0</v>
      </c>
      <c r="AF1621" s="109">
        <v>0</v>
      </c>
      <c r="AG1621" s="57" t="str">
        <f>_xlfn.XLOOKUP(B1621,[3]CALCULATION!$B:$B,[3]CALCULATION!$M:$M,"")</f>
        <v>Operationnel</v>
      </c>
      <c r="AH1621" s="57"/>
      <c r="AI1621" s="56" t="str" cm="1">
        <f t="array" ref="AI1621">IFERROR(_xlfn.IFS(
AK1621="MPR ISSUE","PDH",
AK1621="BSS Hardware Issue","BSS",
AK1621="Sites strategiques, MLL, Pylone, etc.","ENVTECH",
AK1621="AKTIVCO DEFAUT GE &amp; POWER Cabinet","AKTIVCO",
AK1621="AKTIVCO Coupure ENEO &amp; Baisse de tension","AKTIVCO GRID ONLY",
AK1621="Coupure ENEO &amp; Baisse de tension","IHS GRID ONLY",
AK1621="Defaut GE &amp; POWER Cabinet","IHS",
AK1621="Sharing","Partners",
AK1621="Sites strategiques &amp; DataCenter","SST &amp; DC",
AK1621="Exclu","Exclu",
AK1621="SAT","SAT",
AK1621="SPARE-ISSUE","SPARE-ISSUE",
AK1621="Fiber CAmtel","TRANS_FO_CAMTEL",
AK1621="Fiber AOF","Fiber AOF",
AK1621="Projet OCM (HUAWEI)","TRAVAUX-HUAWEI",
AK1621="Projet OCM (NOKIA)","TRAVAUX-NOKIA",
AK1621="ACCESS-ISSUE","ACCESS-ISSUE",
AK1621="Projet OCM (ZTE, NOKIA, autres projets)","TRAVAUX OCM",
AK1621="No root CAuse","No root cause",
AK1621="ODU HS","PDH",
AK1621="IP &amp; VLAN","PDH",
AK1621="Warehouse HUAWEI","SPARE-ISSUE",
AK1621="SPARE-HS","SPARE-ISSUE",
AK1621="Power Telco","BSS",AK1621="no impacts","no impacts"
),"")</f>
        <v>No root cause</v>
      </c>
      <c r="AJ1621" s="56" t="str" cm="1">
        <f t="array" ref="AJ1621">IFERROR(_xlfn.IFS(
AK1621="MPR ISSUE","TX ISSUE",
AK1621="BSS Hardware Issue","RAN ISSUE",
AK1621="Sites strategiques, MLL, Pylone, etc.","ENVTECH",
AK1621="AKTIVCO DEFAUT GE &amp; POWER Cabinet","POWER ISSUE",
AK1621="AKTIVCO Coupure ENEO &amp; Baisse de tension","POWER ISSUE",
AK1621="Coupure ENEO &amp; Baisse de tension","POWER ISSUE",
AK1621="Defaut GE &amp; POWER Cabinet","POWER ISSUE",
AK1621="Sharing","POWER ISSUE",
AK1621="Sites strategiques &amp; DataCenter","POWER ISSUE",
AK1621="Exclu","Exclu",
AK1621="SAT","TX ISSUE",
AK1621="SPARE-ISSUE","SPARE-ISSUE",
AK1621="Fiber CAmtel","TX ISSUE",
AK1621="Fiber AOF","TX ISSUE",
AK1621="Projet OCM (HUAWEI)","TRAVAUX-HUAWEI",
AK1621="Projet OCM (NOKIA)","TRAVAUX -NOKIA",
AK1621="ACCESS-ISSUE","ACCESS-ISSUE",
AK1621="Projet OCM (ZTE, NOKIA, autres projets)","TRAVAUX OCM",
AK1621="No root CAuse","No root cause",
AK1621="ODU HS","TX ISSUE",
AK1621="IP &amp; VLAN","TX ISSUE",
AK1621="Warehouse HUAWEI","SPARE-ISSUE",
AK1621="SPARE-HS","SPARE-ISSUE",
AK1621="Power Telco","RAN ISSUE",AK1621="no impacts","no impacts"
),"")</f>
        <v>No root cause</v>
      </c>
      <c r="AK1621" s="81" t="s">
        <v>5620</v>
      </c>
      <c r="AL1621" s="56" t="str" cm="1">
        <f t="array" ref="AL1621">IFERROR(_xlfn.IFS(
AK1621="MPR ISSUE","ACTIVE",
AK1621="BSS Hardware Issue","ACTIVE",
AK1621="Sites strategiques, MLL, Pylone, etc.","PASSIVE",
AK1621="AKTIVCO DEFAUT GE &amp; POWER Cabinet","PASSIVE",
AK1621="AKTIVCO Coupure ENEO &amp; Baisse de tension","PASSIVE",
AK1621="Coupure ENEO &amp; Baisse de tension","PASSIVE",
AK1621="Defaut GE &amp; POWER Cabinet","PASSIVE",
AK1621="Sharing","PASSIVE",
AK1621="Sites strategiques &amp; DataCenter","PASSIVE",
AK1621="Exclu","Exclu",
AK1621="SAT","ACTIVE",
AK1621="SPARE-ISSUE","SPARE-ISSUE",
AK1621="Fiber CAmtel","ACTIVE",
AK1621="Fiber AOF","ACTIVE",
AK1621="Projet OCM (HUAWEI)","PLANNED WORKS",
AK1621="Projet OCM (NOKIA)","PLANNED WORKS",
AK1621="ACCESS-ISSUE","ACCESS-ISSUE",
AK1621="Projet OCM (ZTE, NOKIA, autres projets)","PLANNED WORKS",
AK1621="No root CAuse","No root cause",
AK1621="ODU HS","ACTIVE",
AK1621="IP &amp; VLAN","ACTIVE",
AK1621="Warehouse HUAWEI","SPARE-ISSUE",
AK1621="SPARE-HS","SPARE-ISSUE",
AK1621="Power Telco","ACTIVE", AK1621="no impacts","no impacts"
),"")</f>
        <v>No root cause</v>
      </c>
      <c r="AM1621" s="108" t="s">
        <v>5537</v>
      </c>
      <c r="AN1621" s="117" t="s">
        <v>3443</v>
      </c>
      <c r="AP1621" s="23" t="s">
        <v>5537</v>
      </c>
      <c r="AQ1621" s="23" t="s">
        <v>5537</v>
      </c>
      <c r="AR1621" s="7"/>
      <c r="AS1621" s="6"/>
      <c r="AT1621" s="7"/>
      <c r="AU1621" s="3" t="s">
        <v>5537</v>
      </c>
      <c r="AV1621" s="24" t="s">
        <v>5537</v>
      </c>
      <c r="AW1621" s="24" t="s">
        <v>5537</v>
      </c>
      <c r="AX1621" s="24" t="s">
        <v>5537</v>
      </c>
      <c r="AY1621" s="24" t="s">
        <v>5537</v>
      </c>
      <c r="AZ1621" s="24" t="s">
        <v>5537</v>
      </c>
      <c r="BA1621" s="24" t="s">
        <v>5537</v>
      </c>
      <c r="BB1621" s="24" t="s">
        <v>5537</v>
      </c>
      <c r="BC1621" s="24" t="s">
        <v>5537</v>
      </c>
      <c r="BD1621" s="24" t="s">
        <v>5537</v>
      </c>
      <c r="BE1621" s="24" t="s">
        <v>5537</v>
      </c>
      <c r="BF1621" s="24" t="s">
        <v>5537</v>
      </c>
      <c r="BG1621" s="24" t="s">
        <v>5537</v>
      </c>
      <c r="BH1621" s="24" t="s">
        <v>5537</v>
      </c>
      <c r="BI1621" s="9" t="s">
        <v>5537</v>
      </c>
      <c r="BJ1621" s="14"/>
      <c r="BK1621" s="14" t="s">
        <v>5537</v>
      </c>
      <c r="BL1621" s="14" t="str">
        <f>_xlfn.XLOOKUP(B1621,'[4]cell downs 18042026 17h'!$B:$B,'[4]cell downs 18042026 17h'!$B:$B,"")</f>
        <v/>
      </c>
      <c r="BM1621" s="14" t="str">
        <f>_xlfn.XLOOKUP(B1621,'[5]Cells Huawei 19042026 15h'!$B:$B,'[5]Cells Huawei 19042026 15h'!$B:$B,"")</f>
        <v/>
      </c>
      <c r="BN1621" s="9" t="str">
        <f>_xlfn.XLOOKUP(B1621,'[6]cells down 19042026 9H40'!$B:$B,'[6]cells down 19042026 9H40'!$B:$B,"")</f>
        <v/>
      </c>
      <c r="BO1621" s="9" t="s">
        <v>3443</v>
      </c>
      <c r="BP1621" s="9" t="s">
        <v>5459</v>
      </c>
    </row>
    <row r="1622" spans="1:68" s="9" customFormat="1" x14ac:dyDescent="0.35">
      <c r="A1622" s="1" t="s">
        <v>715</v>
      </c>
      <c r="B1622" s="8" t="s">
        <v>716</v>
      </c>
      <c r="C1622" s="3" t="str">
        <f>_xlfn.XLOOKUP(B1622,'[1]daily break down'!$D:$D,'[1]daily break down'!$E:$E,"")</f>
        <v>Maroua</v>
      </c>
      <c r="D1622" s="1" t="s">
        <v>11</v>
      </c>
      <c r="E1622" s="1" t="s">
        <v>12</v>
      </c>
      <c r="F1622" s="3" t="s">
        <v>55</v>
      </c>
      <c r="G1622" s="1" t="s">
        <v>84</v>
      </c>
      <c r="H1622" s="39" t="str">
        <f>_xlfn.XLOOKUP(B1622,[2]CALCULATION!$B:$B,[2]CALCULATION!$H:$H,"")</f>
        <v>Huawei</v>
      </c>
      <c r="I1622" s="34">
        <v>0</v>
      </c>
      <c r="J1622" s="34">
        <v>2.0510340065005295E-3</v>
      </c>
      <c r="K1622" s="34">
        <v>0</v>
      </c>
      <c r="L1622" s="34">
        <v>0</v>
      </c>
      <c r="M1622" s="34">
        <v>5.439698886805751E-3</v>
      </c>
      <c r="N1622" s="34">
        <v>0</v>
      </c>
      <c r="O1622" s="34">
        <v>0</v>
      </c>
      <c r="P1622" s="34">
        <v>0</v>
      </c>
      <c r="Q1622" s="34">
        <v>0</v>
      </c>
      <c r="R1622" s="34">
        <v>0</v>
      </c>
      <c r="S1622" s="109">
        <v>5.5288742783927312E-3</v>
      </c>
      <c r="T1622" s="109">
        <f>_xlfn.XLOOKUP(B1622,'[3]Nur des jours'!$B:$B,'[3]Nur des jours'!$U:$U,"")</f>
        <v>0</v>
      </c>
      <c r="U1622" s="109">
        <v>0</v>
      </c>
      <c r="V1622" s="109">
        <v>0</v>
      </c>
      <c r="W1622" s="109">
        <v>0</v>
      </c>
      <c r="X1622" s="109">
        <v>0</v>
      </c>
      <c r="Y1622" s="109">
        <v>0</v>
      </c>
      <c r="Z1622" s="109">
        <v>0</v>
      </c>
      <c r="AA1622" s="109">
        <v>0</v>
      </c>
      <c r="AB1622" s="109">
        <v>0</v>
      </c>
      <c r="AC1622" s="109">
        <v>0</v>
      </c>
      <c r="AD1622" s="109">
        <v>0</v>
      </c>
      <c r="AE1622" s="109">
        <v>0</v>
      </c>
      <c r="AF1622" s="109">
        <v>0</v>
      </c>
      <c r="AG1622" s="57" t="str">
        <f>_xlfn.XLOOKUP(B1622,[3]CALCULATION!$B:$B,[3]CALCULATION!$M:$M,"")</f>
        <v>Operationnel</v>
      </c>
      <c r="AH1622" s="57"/>
      <c r="AI1622" s="56" t="str" cm="1">
        <f t="array" ref="AI1622">IFERROR(_xlfn.IFS(
AK1622="MPR ISSUE","PDH",
AK1622="BSS Hardware Issue","BSS",
AK1622="Sites strategiques, MLL, Pylone, etc.","ENVTECH",
AK1622="AKTIVCO DEFAUT GE &amp; POWER Cabinet","AKTIVCO",
AK1622="AKTIVCO Coupure ENEO &amp; Baisse de tension","AKTIVCO GRID ONLY",
AK1622="Coupure ENEO &amp; Baisse de tension","IHS GRID ONLY",
AK1622="Defaut GE &amp; POWER Cabinet","IHS",
AK1622="Sharing","Partners",
AK1622="Sites strategiques &amp; DataCenter","SST &amp; DC",
AK1622="Exclu","Exclu",
AK1622="SAT","SAT",
AK1622="SPARE-ISSUE","SPARE-ISSUE",
AK1622="Fiber CAmtel","TRANS_FO_CAMTEL",
AK1622="Fiber AOF","Fiber AOF",
AK1622="Projet OCM (HUAWEI)","TRAVAUX-HUAWEI",
AK1622="Projet OCM (NOKIA)","TRAVAUX-NOKIA",
AK1622="ACCESS-ISSUE","ACCESS-ISSUE",
AK1622="Projet OCM (ZTE, NOKIA, autres projets)","TRAVAUX OCM",
AK1622="No root CAuse","No root cause",
AK1622="ODU HS","PDH",
AK1622="IP &amp; VLAN","PDH",
AK1622="Warehouse HUAWEI","SPARE-ISSUE",
AK1622="SPARE-HS","SPARE-ISSUE",
AK1622="Power Telco","BSS",AK1622="no impacts","no impacts"
),"")</f>
        <v>No root cause</v>
      </c>
      <c r="AJ1622" s="56" t="str" cm="1">
        <f t="array" ref="AJ1622">IFERROR(_xlfn.IFS(
AK1622="MPR ISSUE","TX ISSUE",
AK1622="BSS Hardware Issue","RAN ISSUE",
AK1622="Sites strategiques, MLL, Pylone, etc.","ENVTECH",
AK1622="AKTIVCO DEFAUT GE &amp; POWER Cabinet","POWER ISSUE",
AK1622="AKTIVCO Coupure ENEO &amp; Baisse de tension","POWER ISSUE",
AK1622="Coupure ENEO &amp; Baisse de tension","POWER ISSUE",
AK1622="Defaut GE &amp; POWER Cabinet","POWER ISSUE",
AK1622="Sharing","POWER ISSUE",
AK1622="Sites strategiques &amp; DataCenter","POWER ISSUE",
AK1622="Exclu","Exclu",
AK1622="SAT","TX ISSUE",
AK1622="SPARE-ISSUE","SPARE-ISSUE",
AK1622="Fiber CAmtel","TX ISSUE",
AK1622="Fiber AOF","TX ISSUE",
AK1622="Projet OCM (HUAWEI)","TRAVAUX-HUAWEI",
AK1622="Projet OCM (NOKIA)","TRAVAUX -NOKIA",
AK1622="ACCESS-ISSUE","ACCESS-ISSUE",
AK1622="Projet OCM (ZTE, NOKIA, autres projets)","TRAVAUX OCM",
AK1622="No root CAuse","No root cause",
AK1622="ODU HS","TX ISSUE",
AK1622="IP &amp; VLAN","TX ISSUE",
AK1622="Warehouse HUAWEI","SPARE-ISSUE",
AK1622="SPARE-HS","SPARE-ISSUE",
AK1622="Power Telco","RAN ISSUE",AK1622="no impacts","no impacts"
),"")</f>
        <v>No root cause</v>
      </c>
      <c r="AK1622" s="81" t="s">
        <v>5620</v>
      </c>
      <c r="AL1622" s="56" t="str" cm="1">
        <f t="array" ref="AL1622">IFERROR(_xlfn.IFS(
AK1622="MPR ISSUE","ACTIVE",
AK1622="BSS Hardware Issue","ACTIVE",
AK1622="Sites strategiques, MLL, Pylone, etc.","PASSIVE",
AK1622="AKTIVCO DEFAUT GE &amp; POWER Cabinet","PASSIVE",
AK1622="AKTIVCO Coupure ENEO &amp; Baisse de tension","PASSIVE",
AK1622="Coupure ENEO &amp; Baisse de tension","PASSIVE",
AK1622="Defaut GE &amp; POWER Cabinet","PASSIVE",
AK1622="Sharing","PASSIVE",
AK1622="Sites strategiques &amp; DataCenter","PASSIVE",
AK1622="Exclu","Exclu",
AK1622="SAT","ACTIVE",
AK1622="SPARE-ISSUE","SPARE-ISSUE",
AK1622="Fiber CAmtel","ACTIVE",
AK1622="Fiber AOF","ACTIVE",
AK1622="Projet OCM (HUAWEI)","PLANNED WORKS",
AK1622="Projet OCM (NOKIA)","PLANNED WORKS",
AK1622="ACCESS-ISSUE","ACCESS-ISSUE",
AK1622="Projet OCM (ZTE, NOKIA, autres projets)","PLANNED WORKS",
AK1622="No root CAuse","No root cause",
AK1622="ODU HS","ACTIVE",
AK1622="IP &amp; VLAN","ACTIVE",
AK1622="Warehouse HUAWEI","SPARE-ISSUE",
AK1622="SPARE-HS","SPARE-ISSUE",
AK1622="Power Telco","ACTIVE", AK1622="no impacts","no impacts"
),"")</f>
        <v>No root cause</v>
      </c>
      <c r="AM1622" s="108" t="s">
        <v>5537</v>
      </c>
      <c r="AN1622" s="117" t="s">
        <v>716</v>
      </c>
      <c r="AP1622" s="23" t="s">
        <v>5537</v>
      </c>
      <c r="AQ1622" s="23" t="s">
        <v>5537</v>
      </c>
      <c r="AR1622" s="7"/>
      <c r="AS1622" s="6"/>
      <c r="AT1622" s="7"/>
      <c r="AU1622" s="3" t="s">
        <v>5537</v>
      </c>
      <c r="AV1622" s="24" t="s">
        <v>5537</v>
      </c>
      <c r="AW1622" s="24" t="s">
        <v>5537</v>
      </c>
      <c r="AX1622" s="24" t="s">
        <v>5537</v>
      </c>
      <c r="AY1622" s="24" t="s">
        <v>5537</v>
      </c>
      <c r="AZ1622" s="24" t="s">
        <v>5537</v>
      </c>
      <c r="BA1622" s="24" t="s">
        <v>5537</v>
      </c>
      <c r="BB1622" s="24" t="s">
        <v>5537</v>
      </c>
      <c r="BC1622" s="24" t="s">
        <v>5537</v>
      </c>
      <c r="BD1622" s="24" t="s">
        <v>5537</v>
      </c>
      <c r="BE1622" s="24" t="s">
        <v>5537</v>
      </c>
      <c r="BF1622" s="24" t="s">
        <v>5537</v>
      </c>
      <c r="BG1622" s="24" t="s">
        <v>5537</v>
      </c>
      <c r="BH1622" s="24" t="s">
        <v>5537</v>
      </c>
      <c r="BI1622" s="9" t="s">
        <v>5537</v>
      </c>
      <c r="BJ1622" s="14"/>
      <c r="BK1622" s="14" t="s">
        <v>5537</v>
      </c>
      <c r="BL1622" s="14" t="str">
        <f>_xlfn.XLOOKUP(B1622,'[4]cell downs 18042026 17h'!$B:$B,'[4]cell downs 18042026 17h'!$B:$B,"")</f>
        <v/>
      </c>
      <c r="BM1622" s="14" t="str">
        <f>_xlfn.XLOOKUP(B1622,'[5]Cells Huawei 19042026 15h'!$B:$B,'[5]Cells Huawei 19042026 15h'!$B:$B,"")</f>
        <v/>
      </c>
      <c r="BN1622" s="9" t="str">
        <f>_xlfn.XLOOKUP(B1622,'[6]cells down 19042026 9H40'!$B:$B,'[6]cells down 19042026 9H40'!$B:$B,"")</f>
        <v/>
      </c>
      <c r="BO1622" s="9" t="s">
        <v>716</v>
      </c>
      <c r="BP1622" s="9" t="s">
        <v>594</v>
      </c>
    </row>
    <row r="1623" spans="1:68" s="9" customFormat="1" x14ac:dyDescent="0.35">
      <c r="A1623" s="1" t="s">
        <v>4681</v>
      </c>
      <c r="B1623" s="8" t="s">
        <v>4682</v>
      </c>
      <c r="C1623" s="3" t="str">
        <f>_xlfn.XLOOKUP(B1623,'[1]daily break down'!$D:$D,'[1]daily break down'!$E:$E,"")</f>
        <v>Bafoussam</v>
      </c>
      <c r="D1623" s="1" t="s">
        <v>11</v>
      </c>
      <c r="E1623" s="1" t="s">
        <v>12</v>
      </c>
      <c r="F1623" s="3" t="s">
        <v>102</v>
      </c>
      <c r="G1623" s="1" t="s">
        <v>299</v>
      </c>
      <c r="H1623" s="39" t="str">
        <f>_xlfn.XLOOKUP(B1623,[2]CALCULATION!$B:$B,[2]CALCULATION!$H:$H,"")</f>
        <v>Huawei</v>
      </c>
      <c r="I1623" s="34">
        <v>0</v>
      </c>
      <c r="J1623" s="34">
        <v>1.0097507940176866</v>
      </c>
      <c r="K1623" s="34">
        <v>0.85635128540976446</v>
      </c>
      <c r="L1623" s="34">
        <v>0.83924744530338158</v>
      </c>
      <c r="M1623" s="34">
        <v>0</v>
      </c>
      <c r="N1623" s="34">
        <v>0</v>
      </c>
      <c r="O1623" s="34">
        <v>0</v>
      </c>
      <c r="P1623" s="34">
        <v>0</v>
      </c>
      <c r="Q1623" s="34">
        <v>0</v>
      </c>
      <c r="R1623" s="34">
        <v>0</v>
      </c>
      <c r="S1623" s="109">
        <v>0</v>
      </c>
      <c r="T1623" s="109">
        <f>_xlfn.XLOOKUP(B1623,'[3]Nur des jours'!$B:$B,'[3]Nur des jours'!$U:$U,"")</f>
        <v>0</v>
      </c>
      <c r="U1623" s="109">
        <v>0</v>
      </c>
      <c r="V1623" s="109">
        <v>0</v>
      </c>
      <c r="W1623" s="109">
        <v>0</v>
      </c>
      <c r="X1623" s="109">
        <v>0</v>
      </c>
      <c r="Y1623" s="109">
        <v>0</v>
      </c>
      <c r="Z1623" s="109">
        <v>0</v>
      </c>
      <c r="AA1623" s="109">
        <v>0</v>
      </c>
      <c r="AB1623" s="109">
        <v>0</v>
      </c>
      <c r="AC1623" s="109">
        <v>0</v>
      </c>
      <c r="AD1623" s="109">
        <v>0</v>
      </c>
      <c r="AE1623" s="109">
        <v>0</v>
      </c>
      <c r="AF1623" s="109">
        <v>0</v>
      </c>
      <c r="AG1623" s="57" t="str">
        <f>_xlfn.XLOOKUP(B1623,[3]CALCULATION!$B:$B,[3]CALCULATION!$M:$M,"")</f>
        <v>Operationnel</v>
      </c>
      <c r="AH1623" s="57"/>
      <c r="AI1623" s="56" t="str" cm="1">
        <f t="array" ref="AI1623">IFERROR(_xlfn.IFS(
AK1623="MPR ISSUE","PDH",
AK1623="BSS Hardware Issue","BSS",
AK1623="Sites strategiques, MLL, Pylone, etc.","ENVTECH",
AK1623="AKTIVCO DEFAUT GE &amp; POWER Cabinet","AKTIVCO",
AK1623="AKTIVCO Coupure ENEO &amp; Baisse de tension","AKTIVCO GRID ONLY",
AK1623="Coupure ENEO &amp; Baisse de tension","IHS GRID ONLY",
AK1623="Defaut GE &amp; POWER Cabinet","IHS",
AK1623="Sharing","Partners",
AK1623="Sites strategiques &amp; DataCenter","SST &amp; DC",
AK1623="Exclu","Exclu",
AK1623="SAT","SAT",
AK1623="SPARE-ISSUE","SPARE-ISSUE",
AK1623="Fiber CAmtel","TRANS_FO_CAMTEL",
AK1623="Fiber AOF","Fiber AOF",
AK1623="Projet OCM (HUAWEI)","TRAVAUX-HUAWEI",
AK1623="Projet OCM (NOKIA)","TRAVAUX-NOKIA",
AK1623="ACCESS-ISSUE","ACCESS-ISSUE",
AK1623="Projet OCM (ZTE, NOKIA, autres projets)","TRAVAUX OCM",
AK1623="No root CAuse","No root cause",
AK1623="ODU HS","PDH",
AK1623="IP &amp; VLAN","PDH",
AK1623="Warehouse HUAWEI","SPARE-ISSUE",
AK1623="SPARE-HS","SPARE-ISSUE",
AK1623="Power Telco","BSS",AK1623="no impacts","no impacts"
),"")</f>
        <v>No root cause</v>
      </c>
      <c r="AJ1623" s="56" t="str" cm="1">
        <f t="array" ref="AJ1623">IFERROR(_xlfn.IFS(
AK1623="MPR ISSUE","TX ISSUE",
AK1623="BSS Hardware Issue","RAN ISSUE",
AK1623="Sites strategiques, MLL, Pylone, etc.","ENVTECH",
AK1623="AKTIVCO DEFAUT GE &amp; POWER Cabinet","POWER ISSUE",
AK1623="AKTIVCO Coupure ENEO &amp; Baisse de tension","POWER ISSUE",
AK1623="Coupure ENEO &amp; Baisse de tension","POWER ISSUE",
AK1623="Defaut GE &amp; POWER Cabinet","POWER ISSUE",
AK1623="Sharing","POWER ISSUE",
AK1623="Sites strategiques &amp; DataCenter","POWER ISSUE",
AK1623="Exclu","Exclu",
AK1623="SAT","TX ISSUE",
AK1623="SPARE-ISSUE","SPARE-ISSUE",
AK1623="Fiber CAmtel","TX ISSUE",
AK1623="Fiber AOF","TX ISSUE",
AK1623="Projet OCM (HUAWEI)","TRAVAUX-HUAWEI",
AK1623="Projet OCM (NOKIA)","TRAVAUX -NOKIA",
AK1623="ACCESS-ISSUE","ACCESS-ISSUE",
AK1623="Projet OCM (ZTE, NOKIA, autres projets)","TRAVAUX OCM",
AK1623="No root CAuse","No root cause",
AK1623="ODU HS","TX ISSUE",
AK1623="IP &amp; VLAN","TX ISSUE",
AK1623="Warehouse HUAWEI","SPARE-ISSUE",
AK1623="SPARE-HS","SPARE-ISSUE",
AK1623="Power Telco","RAN ISSUE",AK1623="no impacts","no impacts"
),"")</f>
        <v>No root cause</v>
      </c>
      <c r="AK1623" s="81" t="s">
        <v>5620</v>
      </c>
      <c r="AL1623" s="56" t="str" cm="1">
        <f t="array" ref="AL1623">IFERROR(_xlfn.IFS(
AK1623="MPR ISSUE","ACTIVE",
AK1623="BSS Hardware Issue","ACTIVE",
AK1623="Sites strategiques, MLL, Pylone, etc.","PASSIVE",
AK1623="AKTIVCO DEFAUT GE &amp; POWER Cabinet","PASSIVE",
AK1623="AKTIVCO Coupure ENEO &amp; Baisse de tension","PASSIVE",
AK1623="Coupure ENEO &amp; Baisse de tension","PASSIVE",
AK1623="Defaut GE &amp; POWER Cabinet","PASSIVE",
AK1623="Sharing","PASSIVE",
AK1623="Sites strategiques &amp; DataCenter","PASSIVE",
AK1623="Exclu","Exclu",
AK1623="SAT","ACTIVE",
AK1623="SPARE-ISSUE","SPARE-ISSUE",
AK1623="Fiber CAmtel","ACTIVE",
AK1623="Fiber AOF","ACTIVE",
AK1623="Projet OCM (HUAWEI)","PLANNED WORKS",
AK1623="Projet OCM (NOKIA)","PLANNED WORKS",
AK1623="ACCESS-ISSUE","ACCESS-ISSUE",
AK1623="Projet OCM (ZTE, NOKIA, autres projets)","PLANNED WORKS",
AK1623="No root CAuse","No root cause",
AK1623="ODU HS","ACTIVE",
AK1623="IP &amp; VLAN","ACTIVE",
AK1623="Warehouse HUAWEI","SPARE-ISSUE",
AK1623="SPARE-HS","SPARE-ISSUE",
AK1623="Power Telco","ACTIVE", AK1623="no impacts","no impacts"
),"")</f>
        <v>No root cause</v>
      </c>
      <c r="AM1623" s="108" t="s">
        <v>5537</v>
      </c>
      <c r="AN1623" s="117" t="s">
        <v>4682</v>
      </c>
      <c r="AP1623" s="23" t="s">
        <v>5537</v>
      </c>
      <c r="AQ1623" s="23" t="s">
        <v>5537</v>
      </c>
      <c r="AR1623" s="7"/>
      <c r="AS1623" s="6"/>
      <c r="AT1623" s="7"/>
      <c r="AU1623" s="3" t="s">
        <v>5537</v>
      </c>
      <c r="AV1623" s="24" t="s">
        <v>5537</v>
      </c>
      <c r="AW1623" s="24" t="s">
        <v>5537</v>
      </c>
      <c r="AX1623" s="24" t="s">
        <v>5537</v>
      </c>
      <c r="AY1623" s="24" t="s">
        <v>5537</v>
      </c>
      <c r="AZ1623" s="24" t="s">
        <v>5537</v>
      </c>
      <c r="BA1623" s="24" t="s">
        <v>5537</v>
      </c>
      <c r="BB1623" s="24" t="s">
        <v>5537</v>
      </c>
      <c r="BC1623" s="24" t="s">
        <v>5537</v>
      </c>
      <c r="BD1623" s="24" t="s">
        <v>5537</v>
      </c>
      <c r="BE1623" s="24" t="s">
        <v>5537</v>
      </c>
      <c r="BF1623" s="24" t="s">
        <v>5537</v>
      </c>
      <c r="BG1623" s="24" t="s">
        <v>5537</v>
      </c>
      <c r="BH1623" s="24" t="s">
        <v>5537</v>
      </c>
      <c r="BI1623" s="9" t="s">
        <v>5537</v>
      </c>
      <c r="BJ1623" s="14"/>
      <c r="BK1623" s="14" t="s">
        <v>5537</v>
      </c>
      <c r="BL1623" s="14" t="str">
        <f>_xlfn.XLOOKUP(B1623,'[4]cell downs 18042026 17h'!$B:$B,'[4]cell downs 18042026 17h'!$B:$B,"")</f>
        <v/>
      </c>
      <c r="BM1623" s="14" t="str">
        <f>_xlfn.XLOOKUP(B1623,'[5]Cells Huawei 19042026 15h'!$B:$B,'[5]Cells Huawei 19042026 15h'!$B:$B,"")</f>
        <v/>
      </c>
      <c r="BN1623" s="9" t="str">
        <f>_xlfn.XLOOKUP(B1623,'[6]cells down 19042026 9H40'!$B:$B,'[6]cells down 19042026 9H40'!$B:$B,"")</f>
        <v/>
      </c>
      <c r="BO1623" s="9" t="s">
        <v>4682</v>
      </c>
      <c r="BP1623" s="9" t="s">
        <v>12</v>
      </c>
    </row>
    <row r="1624" spans="1:68" s="9" customFormat="1" x14ac:dyDescent="0.35">
      <c r="A1624" s="1" t="s">
        <v>4092</v>
      </c>
      <c r="B1624" s="8" t="s">
        <v>4093</v>
      </c>
      <c r="C1624" s="3" t="str">
        <f>_xlfn.XLOOKUP(B1624,'[1]daily break down'!$D:$D,'[1]daily break down'!$E:$E,"")</f>
        <v>ADAMAOUA</v>
      </c>
      <c r="D1624" s="1" t="s">
        <v>11</v>
      </c>
      <c r="E1624" s="1" t="s">
        <v>12</v>
      </c>
      <c r="F1624" s="3" t="s">
        <v>90</v>
      </c>
      <c r="G1624" s="1" t="s">
        <v>4092</v>
      </c>
      <c r="H1624" s="40" t="str">
        <f>_xlfn.XLOOKUP(B1624,[2]CALCULATION!$B:$B,[2]CALCULATION!$H:$H,"")</f>
        <v>NOKIA</v>
      </c>
      <c r="I1624" s="34">
        <v>0</v>
      </c>
      <c r="J1624" s="34">
        <v>0</v>
      </c>
      <c r="K1624" s="34">
        <v>0</v>
      </c>
      <c r="L1624" s="34">
        <v>0</v>
      </c>
      <c r="M1624" s="34">
        <v>0</v>
      </c>
      <c r="N1624" s="34">
        <v>0</v>
      </c>
      <c r="O1624" s="34">
        <v>0</v>
      </c>
      <c r="P1624" s="34">
        <v>4.1020680130007386E-4</v>
      </c>
      <c r="Q1624" s="34">
        <v>0</v>
      </c>
      <c r="R1624" s="34">
        <v>0</v>
      </c>
      <c r="S1624" s="109">
        <v>0</v>
      </c>
      <c r="T1624" s="109">
        <f>_xlfn.XLOOKUP(B1624,'[3]Nur des jours'!$B:$B,'[3]Nur des jours'!$U:$U,"")</f>
        <v>0</v>
      </c>
      <c r="U1624" s="109">
        <v>0</v>
      </c>
      <c r="V1624" s="109">
        <v>0</v>
      </c>
      <c r="W1624" s="109">
        <v>0</v>
      </c>
      <c r="X1624" s="109">
        <v>0</v>
      </c>
      <c r="Y1624" s="109">
        <v>0</v>
      </c>
      <c r="Z1624" s="109">
        <v>0</v>
      </c>
      <c r="AA1624" s="109">
        <v>0</v>
      </c>
      <c r="AB1624" s="109">
        <v>0</v>
      </c>
      <c r="AC1624" s="109">
        <v>0</v>
      </c>
      <c r="AD1624" s="109">
        <v>0</v>
      </c>
      <c r="AE1624" s="109">
        <v>0</v>
      </c>
      <c r="AF1624" s="109">
        <v>0</v>
      </c>
      <c r="AG1624" s="57" t="str">
        <f>_xlfn.XLOOKUP(B1624,[3]CALCULATION!$B:$B,[3]CALCULATION!$M:$M,"")</f>
        <v>Operationnel</v>
      </c>
      <c r="AH1624" s="57"/>
      <c r="AI1624" s="56" t="str" cm="1">
        <f t="array" ref="AI1624">IFERROR(_xlfn.IFS(
AK1624="MPR ISSUE","PDH",
AK1624="BSS Hardware Issue","BSS",
AK1624="Sites strategiques, MLL, Pylone, etc.","ENVTECH",
AK1624="AKTIVCO DEFAUT GE &amp; POWER Cabinet","AKTIVCO",
AK1624="AKTIVCO Coupure ENEO &amp; Baisse de tension","AKTIVCO GRID ONLY",
AK1624="Coupure ENEO &amp; Baisse de tension","IHS GRID ONLY",
AK1624="Defaut GE &amp; POWER Cabinet","IHS",
AK1624="Sharing","Partners",
AK1624="Sites strategiques &amp; DataCenter","SST &amp; DC",
AK1624="Exclu","Exclu",
AK1624="SAT","SAT",
AK1624="SPARE-ISSUE","SPARE-ISSUE",
AK1624="Fiber CAmtel","TRANS_FO_CAMTEL",
AK1624="Fiber AOF","Fiber AOF",
AK1624="Projet OCM (HUAWEI)","TRAVAUX-HUAWEI",
AK1624="Projet OCM (NOKIA)","TRAVAUX-NOKIA",
AK1624="ACCESS-ISSUE","ACCESS-ISSUE",
AK1624="Projet OCM (ZTE, NOKIA, autres projets)","TRAVAUX OCM",
AK1624="No root CAuse","No root cause",
AK1624="ODU HS","PDH",
AK1624="IP &amp; VLAN","PDH",
AK1624="Warehouse HUAWEI","SPARE-ISSUE",
AK1624="SPARE-HS","SPARE-ISSUE",
AK1624="Power Telco","BSS",AK1624="no impacts","no impacts"
),"")</f>
        <v>No root cause</v>
      </c>
      <c r="AJ1624" s="56" t="str" cm="1">
        <f t="array" ref="AJ1624">IFERROR(_xlfn.IFS(
AK1624="MPR ISSUE","TX ISSUE",
AK1624="BSS Hardware Issue","RAN ISSUE",
AK1624="Sites strategiques, MLL, Pylone, etc.","ENVTECH",
AK1624="AKTIVCO DEFAUT GE &amp; POWER Cabinet","POWER ISSUE",
AK1624="AKTIVCO Coupure ENEO &amp; Baisse de tension","POWER ISSUE",
AK1624="Coupure ENEO &amp; Baisse de tension","POWER ISSUE",
AK1624="Defaut GE &amp; POWER Cabinet","POWER ISSUE",
AK1624="Sharing","POWER ISSUE",
AK1624="Sites strategiques &amp; DataCenter","POWER ISSUE",
AK1624="Exclu","Exclu",
AK1624="SAT","TX ISSUE",
AK1624="SPARE-ISSUE","SPARE-ISSUE",
AK1624="Fiber CAmtel","TX ISSUE",
AK1624="Fiber AOF","TX ISSUE",
AK1624="Projet OCM (HUAWEI)","TRAVAUX-HUAWEI",
AK1624="Projet OCM (NOKIA)","TRAVAUX -NOKIA",
AK1624="ACCESS-ISSUE","ACCESS-ISSUE",
AK1624="Projet OCM (ZTE, NOKIA, autres projets)","TRAVAUX OCM",
AK1624="No root CAuse","No root cause",
AK1624="ODU HS","TX ISSUE",
AK1624="IP &amp; VLAN","TX ISSUE",
AK1624="Warehouse HUAWEI","SPARE-ISSUE",
AK1624="SPARE-HS","SPARE-ISSUE",
AK1624="Power Telco","RAN ISSUE",AK1624="no impacts","no impacts"
),"")</f>
        <v>No root cause</v>
      </c>
      <c r="AK1624" s="81" t="s">
        <v>5620</v>
      </c>
      <c r="AL1624" s="56" t="str" cm="1">
        <f t="array" ref="AL1624">IFERROR(_xlfn.IFS(
AK1624="MPR ISSUE","ACTIVE",
AK1624="BSS Hardware Issue","ACTIVE",
AK1624="Sites strategiques, MLL, Pylone, etc.","PASSIVE",
AK1624="AKTIVCO DEFAUT GE &amp; POWER Cabinet","PASSIVE",
AK1624="AKTIVCO Coupure ENEO &amp; Baisse de tension","PASSIVE",
AK1624="Coupure ENEO &amp; Baisse de tension","PASSIVE",
AK1624="Defaut GE &amp; POWER Cabinet","PASSIVE",
AK1624="Sharing","PASSIVE",
AK1624="Sites strategiques &amp; DataCenter","PASSIVE",
AK1624="Exclu","Exclu",
AK1624="SAT","ACTIVE",
AK1624="SPARE-ISSUE","SPARE-ISSUE",
AK1624="Fiber CAmtel","ACTIVE",
AK1624="Fiber AOF","ACTIVE",
AK1624="Projet OCM (HUAWEI)","PLANNED WORKS",
AK1624="Projet OCM (NOKIA)","PLANNED WORKS",
AK1624="ACCESS-ISSUE","ACCESS-ISSUE",
AK1624="Projet OCM (ZTE, NOKIA, autres projets)","PLANNED WORKS",
AK1624="No root CAuse","No root cause",
AK1624="ODU HS","ACTIVE",
AK1624="IP &amp; VLAN","ACTIVE",
AK1624="Warehouse HUAWEI","SPARE-ISSUE",
AK1624="SPARE-HS","SPARE-ISSUE",
AK1624="Power Telco","ACTIVE", AK1624="no impacts","no impacts"
),"")</f>
        <v>No root cause</v>
      </c>
      <c r="AM1624" s="108" t="s">
        <v>5537</v>
      </c>
      <c r="AN1624" s="117" t="s">
        <v>4093</v>
      </c>
      <c r="AP1624" s="23" t="s">
        <v>5537</v>
      </c>
      <c r="AQ1624" s="23" t="s">
        <v>5537</v>
      </c>
      <c r="AR1624" s="7"/>
      <c r="AS1624" s="6"/>
      <c r="AT1624" s="7"/>
      <c r="AU1624" s="3" t="s">
        <v>5537</v>
      </c>
      <c r="AV1624" s="24" t="s">
        <v>5537</v>
      </c>
      <c r="AW1624" s="24" t="s">
        <v>5537</v>
      </c>
      <c r="AX1624" s="24" t="s">
        <v>5537</v>
      </c>
      <c r="AY1624" s="24" t="s">
        <v>5537</v>
      </c>
      <c r="AZ1624" s="24" t="s">
        <v>5537</v>
      </c>
      <c r="BA1624" s="24" t="s">
        <v>5537</v>
      </c>
      <c r="BB1624" s="24" t="s">
        <v>5537</v>
      </c>
      <c r="BC1624" s="24" t="s">
        <v>5537</v>
      </c>
      <c r="BD1624" s="24" t="s">
        <v>5537</v>
      </c>
      <c r="BE1624" s="24" t="s">
        <v>5537</v>
      </c>
      <c r="BF1624" s="24" t="s">
        <v>5537</v>
      </c>
      <c r="BG1624" s="24" t="s">
        <v>5537</v>
      </c>
      <c r="BH1624" s="24" t="s">
        <v>5537</v>
      </c>
      <c r="BI1624" s="9" t="s">
        <v>5537</v>
      </c>
      <c r="BJ1624" s="14"/>
      <c r="BK1624" s="14" t="s">
        <v>5537</v>
      </c>
      <c r="BL1624" s="14" t="str">
        <f>_xlfn.XLOOKUP(B1624,'[4]cell downs 18042026 17h'!$B:$B,'[4]cell downs 18042026 17h'!$B:$B,"")</f>
        <v/>
      </c>
      <c r="BM1624" s="14" t="str">
        <f>_xlfn.XLOOKUP(B1624,'[5]Cells Huawei 19042026 15h'!$B:$B,'[5]Cells Huawei 19042026 15h'!$B:$B,"")</f>
        <v/>
      </c>
      <c r="BN1624" s="9" t="str">
        <f>_xlfn.XLOOKUP(B1624,'[6]cells down 19042026 9H40'!$B:$B,'[6]cells down 19042026 9H40'!$B:$B,"")</f>
        <v/>
      </c>
      <c r="BO1624" s="9" t="s">
        <v>4093</v>
      </c>
      <c r="BP1624" s="9" t="s">
        <v>114</v>
      </c>
    </row>
    <row r="1625" spans="1:68" s="9" customFormat="1" x14ac:dyDescent="0.35">
      <c r="A1625" s="1" t="s">
        <v>4380</v>
      </c>
      <c r="B1625" s="8" t="s">
        <v>4381</v>
      </c>
      <c r="C1625" s="3" t="str">
        <f>_xlfn.XLOOKUP(B1625,'[1]daily break down'!$D:$D,'[1]daily break down'!$E:$E,"")</f>
        <v>ADAMAOUA</v>
      </c>
      <c r="D1625" s="1" t="s">
        <v>11</v>
      </c>
      <c r="E1625" s="1" t="s">
        <v>96</v>
      </c>
      <c r="F1625" s="3" t="s">
        <v>90</v>
      </c>
      <c r="G1625" s="1" t="s">
        <v>4380</v>
      </c>
      <c r="H1625" s="40" t="str">
        <f>_xlfn.XLOOKUP(B1625,[2]CALCULATION!$B:$B,[2]CALCULATION!$H:$H,"")</f>
        <v>NOKIA</v>
      </c>
      <c r="I1625" s="34">
        <v>0</v>
      </c>
      <c r="J1625" s="34">
        <v>0</v>
      </c>
      <c r="K1625" s="34">
        <v>0</v>
      </c>
      <c r="L1625" s="34">
        <v>0</v>
      </c>
      <c r="M1625" s="34">
        <v>0</v>
      </c>
      <c r="N1625" s="34">
        <v>0</v>
      </c>
      <c r="O1625" s="34">
        <v>0</v>
      </c>
      <c r="P1625" s="34">
        <v>0</v>
      </c>
      <c r="Q1625" s="34">
        <v>0</v>
      </c>
      <c r="R1625" s="34">
        <v>0</v>
      </c>
      <c r="S1625" s="109">
        <v>0</v>
      </c>
      <c r="T1625" s="109">
        <f>_xlfn.XLOOKUP(B1625,'[3]Nur des jours'!$B:$B,'[3]Nur des jours'!$U:$U,"")</f>
        <v>0</v>
      </c>
      <c r="U1625" s="109">
        <v>0</v>
      </c>
      <c r="V1625" s="109">
        <v>0</v>
      </c>
      <c r="W1625" s="109">
        <v>0</v>
      </c>
      <c r="X1625" s="109">
        <v>0</v>
      </c>
      <c r="Y1625" s="109">
        <v>0</v>
      </c>
      <c r="Z1625" s="109">
        <v>0</v>
      </c>
      <c r="AA1625" s="109">
        <v>0</v>
      </c>
      <c r="AB1625" s="109">
        <v>0</v>
      </c>
      <c r="AC1625" s="109">
        <v>0</v>
      </c>
      <c r="AD1625" s="109">
        <v>0</v>
      </c>
      <c r="AE1625" s="109">
        <v>0</v>
      </c>
      <c r="AF1625" s="109">
        <v>0</v>
      </c>
      <c r="AG1625" s="57" t="str">
        <f>_xlfn.XLOOKUP(B1625,[3]CALCULATION!$B:$B,[3]CALCULATION!$M:$M,"")</f>
        <v>Operationnel</v>
      </c>
      <c r="AH1625" s="57"/>
      <c r="AI1625" s="56" t="str" cm="1">
        <f t="array" ref="AI1625">IFERROR(_xlfn.IFS(
AK1625="MPR ISSUE","PDH",
AK1625="BSS Hardware Issue","BSS",
AK1625="Sites strategiques, MLL, Pylone, etc.","ENVTECH",
AK1625="AKTIVCO DEFAUT GE &amp; POWER Cabinet","AKTIVCO",
AK1625="AKTIVCO Coupure ENEO &amp; Baisse de tension","AKTIVCO GRID ONLY",
AK1625="Coupure ENEO &amp; Baisse de tension","IHS GRID ONLY",
AK1625="Defaut GE &amp; POWER Cabinet","IHS",
AK1625="Sharing","Partners",
AK1625="Sites strategiques &amp; DataCenter","SST &amp; DC",
AK1625="Exclu","Exclu",
AK1625="SAT","SAT",
AK1625="SPARE-ISSUE","SPARE-ISSUE",
AK1625="Fiber CAmtel","TRANS_FO_CAMTEL",
AK1625="Fiber AOF","Fiber AOF",
AK1625="Projet OCM (HUAWEI)","TRAVAUX-HUAWEI",
AK1625="Projet OCM (NOKIA)","TRAVAUX-NOKIA",
AK1625="ACCESS-ISSUE","ACCESS-ISSUE",
AK1625="Projet OCM (ZTE, NOKIA, autres projets)","TRAVAUX OCM",
AK1625="No root CAuse","No root cause",
AK1625="ODU HS","PDH",
AK1625="IP &amp; VLAN","PDH",
AK1625="Warehouse HUAWEI","SPARE-ISSUE",
AK1625="SPARE-HS","SPARE-ISSUE",
AK1625="Power Telco","BSS",AK1625="no impacts","no impacts"
),"")</f>
        <v>No root cause</v>
      </c>
      <c r="AJ1625" s="56" t="str" cm="1">
        <f t="array" ref="AJ1625">IFERROR(_xlfn.IFS(
AK1625="MPR ISSUE","TX ISSUE",
AK1625="BSS Hardware Issue","RAN ISSUE",
AK1625="Sites strategiques, MLL, Pylone, etc.","ENVTECH",
AK1625="AKTIVCO DEFAUT GE &amp; POWER Cabinet","POWER ISSUE",
AK1625="AKTIVCO Coupure ENEO &amp; Baisse de tension","POWER ISSUE",
AK1625="Coupure ENEO &amp; Baisse de tension","POWER ISSUE",
AK1625="Defaut GE &amp; POWER Cabinet","POWER ISSUE",
AK1625="Sharing","POWER ISSUE",
AK1625="Sites strategiques &amp; DataCenter","POWER ISSUE",
AK1625="Exclu","Exclu",
AK1625="SAT","TX ISSUE",
AK1625="SPARE-ISSUE","SPARE-ISSUE",
AK1625="Fiber CAmtel","TX ISSUE",
AK1625="Fiber AOF","TX ISSUE",
AK1625="Projet OCM (HUAWEI)","TRAVAUX-HUAWEI",
AK1625="Projet OCM (NOKIA)","TRAVAUX -NOKIA",
AK1625="ACCESS-ISSUE","ACCESS-ISSUE",
AK1625="Projet OCM (ZTE, NOKIA, autres projets)","TRAVAUX OCM",
AK1625="No root CAuse","No root cause",
AK1625="ODU HS","TX ISSUE",
AK1625="IP &amp; VLAN","TX ISSUE",
AK1625="Warehouse HUAWEI","SPARE-ISSUE",
AK1625="SPARE-HS","SPARE-ISSUE",
AK1625="Power Telco","RAN ISSUE",AK1625="no impacts","no impacts"
),"")</f>
        <v>No root cause</v>
      </c>
      <c r="AK1625" s="81" t="s">
        <v>5620</v>
      </c>
      <c r="AL1625" s="56" t="str" cm="1">
        <f t="array" ref="AL1625">IFERROR(_xlfn.IFS(
AK1625="MPR ISSUE","ACTIVE",
AK1625="BSS Hardware Issue","ACTIVE",
AK1625="Sites strategiques, MLL, Pylone, etc.","PASSIVE",
AK1625="AKTIVCO DEFAUT GE &amp; POWER Cabinet","PASSIVE",
AK1625="AKTIVCO Coupure ENEO &amp; Baisse de tension","PASSIVE",
AK1625="Coupure ENEO &amp; Baisse de tension","PASSIVE",
AK1625="Defaut GE &amp; POWER Cabinet","PASSIVE",
AK1625="Sharing","PASSIVE",
AK1625="Sites strategiques &amp; DataCenter","PASSIVE",
AK1625="Exclu","Exclu",
AK1625="SAT","ACTIVE",
AK1625="SPARE-ISSUE","SPARE-ISSUE",
AK1625="Fiber CAmtel","ACTIVE",
AK1625="Fiber AOF","ACTIVE",
AK1625="Projet OCM (HUAWEI)","PLANNED WORKS",
AK1625="Projet OCM (NOKIA)","PLANNED WORKS",
AK1625="ACCESS-ISSUE","ACCESS-ISSUE",
AK1625="Projet OCM (ZTE, NOKIA, autres projets)","PLANNED WORKS",
AK1625="No root CAuse","No root cause",
AK1625="ODU HS","ACTIVE",
AK1625="IP &amp; VLAN","ACTIVE",
AK1625="Warehouse HUAWEI","SPARE-ISSUE",
AK1625="SPARE-HS","SPARE-ISSUE",
AK1625="Power Telco","ACTIVE", AK1625="no impacts","no impacts"
),"")</f>
        <v>No root cause</v>
      </c>
      <c r="AM1625" s="108" t="s">
        <v>5537</v>
      </c>
      <c r="AN1625" s="117" t="s">
        <v>4381</v>
      </c>
      <c r="AP1625" s="23" t="s">
        <v>5537</v>
      </c>
      <c r="AQ1625" s="23" t="s">
        <v>5537</v>
      </c>
      <c r="AR1625" s="7"/>
      <c r="AS1625" s="6"/>
      <c r="AT1625" s="7"/>
      <c r="AU1625" s="3" t="s">
        <v>5537</v>
      </c>
      <c r="AV1625" s="24" t="s">
        <v>5537</v>
      </c>
      <c r="AW1625" s="24" t="s">
        <v>5537</v>
      </c>
      <c r="AX1625" s="24" t="s">
        <v>5537</v>
      </c>
      <c r="AY1625" s="24" t="s">
        <v>5537</v>
      </c>
      <c r="AZ1625" s="24" t="s">
        <v>5537</v>
      </c>
      <c r="BA1625" s="24" t="s">
        <v>5537</v>
      </c>
      <c r="BB1625" s="24" t="s">
        <v>5537</v>
      </c>
      <c r="BC1625" s="24" t="s">
        <v>5537</v>
      </c>
      <c r="BD1625" s="24" t="s">
        <v>5537</v>
      </c>
      <c r="BE1625" s="24" t="s">
        <v>5537</v>
      </c>
      <c r="BF1625" s="24" t="s">
        <v>5537</v>
      </c>
      <c r="BG1625" s="24" t="s">
        <v>5537</v>
      </c>
      <c r="BH1625" s="24" t="s">
        <v>5537</v>
      </c>
      <c r="BI1625" s="9" t="s">
        <v>5537</v>
      </c>
      <c r="BJ1625" s="14"/>
      <c r="BK1625" s="14" t="s">
        <v>5537</v>
      </c>
      <c r="BL1625" s="14" t="str">
        <f>_xlfn.XLOOKUP(B1625,'[4]cell downs 18042026 17h'!$B:$B,'[4]cell downs 18042026 17h'!$B:$B,"")</f>
        <v/>
      </c>
      <c r="BM1625" s="14" t="str">
        <f>_xlfn.XLOOKUP(B1625,'[5]Cells Huawei 19042026 15h'!$B:$B,'[5]Cells Huawei 19042026 15h'!$B:$B,"")</f>
        <v/>
      </c>
      <c r="BN1625" s="9" t="str">
        <f>_xlfn.XLOOKUP(B1625,'[6]cells down 19042026 9H40'!$B:$B,'[6]cells down 19042026 9H40'!$B:$B,"")</f>
        <v/>
      </c>
      <c r="BO1625" s="9" t="s">
        <v>4381</v>
      </c>
      <c r="BP1625" s="9" t="s">
        <v>12</v>
      </c>
    </row>
    <row r="1626" spans="1:68" s="9" customFormat="1" x14ac:dyDescent="0.35">
      <c r="A1626" s="1" t="s">
        <v>4529</v>
      </c>
      <c r="B1626" s="8" t="s">
        <v>4530</v>
      </c>
      <c r="C1626" s="3" t="str">
        <f>_xlfn.XLOOKUP(B1626,'[1]daily break down'!$D:$D,'[1]daily break down'!$E:$E,"")</f>
        <v>Douala</v>
      </c>
      <c r="D1626" s="1" t="s">
        <v>11</v>
      </c>
      <c r="E1626" s="1" t="s">
        <v>12</v>
      </c>
      <c r="F1626" s="3" t="s">
        <v>31</v>
      </c>
      <c r="G1626" s="1" t="s">
        <v>32</v>
      </c>
      <c r="H1626" s="41" t="str">
        <f>_xlfn.XLOOKUP(B1626,[2]CALCULATION!$B:$B,[2]CALCULATION!$H:$H,"")</f>
        <v>ZTE</v>
      </c>
      <c r="I1626" s="34">
        <v>0</v>
      </c>
      <c r="J1626" s="34">
        <v>0</v>
      </c>
      <c r="K1626" s="34">
        <v>0</v>
      </c>
      <c r="L1626" s="34">
        <v>0</v>
      </c>
      <c r="M1626" s="34">
        <v>0</v>
      </c>
      <c r="N1626" s="34">
        <v>0</v>
      </c>
      <c r="O1626" s="34">
        <v>0</v>
      </c>
      <c r="P1626" s="34">
        <v>0</v>
      </c>
      <c r="Q1626" s="34">
        <v>0</v>
      </c>
      <c r="R1626" s="34">
        <v>0</v>
      </c>
      <c r="S1626" s="109">
        <v>0</v>
      </c>
      <c r="T1626" s="109">
        <f>_xlfn.XLOOKUP(B1626,'[3]Nur des jours'!$B:$B,'[3]Nur des jours'!$U:$U,"")</f>
        <v>0</v>
      </c>
      <c r="U1626" s="109">
        <v>0</v>
      </c>
      <c r="V1626" s="109">
        <v>0</v>
      </c>
      <c r="W1626" s="109">
        <v>0</v>
      </c>
      <c r="X1626" s="109">
        <v>0</v>
      </c>
      <c r="Y1626" s="109">
        <v>0</v>
      </c>
      <c r="Z1626" s="109">
        <v>0</v>
      </c>
      <c r="AA1626" s="109">
        <v>0</v>
      </c>
      <c r="AB1626" s="109">
        <v>0</v>
      </c>
      <c r="AC1626" s="109">
        <v>0</v>
      </c>
      <c r="AD1626" s="109">
        <v>0</v>
      </c>
      <c r="AE1626" s="109">
        <v>0</v>
      </c>
      <c r="AF1626" s="109">
        <v>0</v>
      </c>
      <c r="AG1626" s="57" t="str">
        <f>_xlfn.XLOOKUP(B1626,[3]CALCULATION!$B:$B,[3]CALCULATION!$M:$M,"")</f>
        <v>Operationnel</v>
      </c>
      <c r="AH1626" s="57"/>
      <c r="AI1626" s="56" t="str" cm="1">
        <f t="array" ref="AI1626">IFERROR(_xlfn.IFS(
AK1626="MPR ISSUE","PDH",
AK1626="BSS Hardware Issue","BSS",
AK1626="Sites strategiques, MLL, Pylone, etc.","ENVTECH",
AK1626="AKTIVCO DEFAUT GE &amp; POWER Cabinet","AKTIVCO",
AK1626="AKTIVCO Coupure ENEO &amp; Baisse de tension","AKTIVCO GRID ONLY",
AK1626="Coupure ENEO &amp; Baisse de tension","IHS GRID ONLY",
AK1626="Defaut GE &amp; POWER Cabinet","IHS",
AK1626="Sharing","Partners",
AK1626="Sites strategiques &amp; DataCenter","SST &amp; DC",
AK1626="Exclu","Exclu",
AK1626="SAT","SAT",
AK1626="SPARE-ISSUE","SPARE-ISSUE",
AK1626="Fiber CAmtel","TRANS_FO_CAMTEL",
AK1626="Fiber AOF","Fiber AOF",
AK1626="Projet OCM (HUAWEI)","TRAVAUX-HUAWEI",
AK1626="Projet OCM (NOKIA)","TRAVAUX-NOKIA",
AK1626="ACCESS-ISSUE","ACCESS-ISSUE",
AK1626="Projet OCM (ZTE, NOKIA, autres projets)","TRAVAUX OCM",
AK1626="No root CAuse","No root cause",
AK1626="ODU HS","PDH",
AK1626="IP &amp; VLAN","PDH",
AK1626="Warehouse HUAWEI","SPARE-ISSUE",
AK1626="SPARE-HS","SPARE-ISSUE",
AK1626="Power Telco","BSS",AK1626="no impacts","no impacts"
),"")</f>
        <v>No root cause</v>
      </c>
      <c r="AJ1626" s="56" t="str" cm="1">
        <f t="array" ref="AJ1626">IFERROR(_xlfn.IFS(
AK1626="MPR ISSUE","TX ISSUE",
AK1626="BSS Hardware Issue","RAN ISSUE",
AK1626="Sites strategiques, MLL, Pylone, etc.","ENVTECH",
AK1626="AKTIVCO DEFAUT GE &amp; POWER Cabinet","POWER ISSUE",
AK1626="AKTIVCO Coupure ENEO &amp; Baisse de tension","POWER ISSUE",
AK1626="Coupure ENEO &amp; Baisse de tension","POWER ISSUE",
AK1626="Defaut GE &amp; POWER Cabinet","POWER ISSUE",
AK1626="Sharing","POWER ISSUE",
AK1626="Sites strategiques &amp; DataCenter","POWER ISSUE",
AK1626="Exclu","Exclu",
AK1626="SAT","TX ISSUE",
AK1626="SPARE-ISSUE","SPARE-ISSUE",
AK1626="Fiber CAmtel","TX ISSUE",
AK1626="Fiber AOF","TX ISSUE",
AK1626="Projet OCM (HUAWEI)","TRAVAUX-HUAWEI",
AK1626="Projet OCM (NOKIA)","TRAVAUX -NOKIA",
AK1626="ACCESS-ISSUE","ACCESS-ISSUE",
AK1626="Projet OCM (ZTE, NOKIA, autres projets)","TRAVAUX OCM",
AK1626="No root CAuse","No root cause",
AK1626="ODU HS","TX ISSUE",
AK1626="IP &amp; VLAN","TX ISSUE",
AK1626="Warehouse HUAWEI","SPARE-ISSUE",
AK1626="SPARE-HS","SPARE-ISSUE",
AK1626="Power Telco","RAN ISSUE",AK1626="no impacts","no impacts"
),"")</f>
        <v>No root cause</v>
      </c>
      <c r="AK1626" s="81" t="s">
        <v>5620</v>
      </c>
      <c r="AL1626" s="56" t="str" cm="1">
        <f t="array" ref="AL1626">IFERROR(_xlfn.IFS(
AK1626="MPR ISSUE","ACTIVE",
AK1626="BSS Hardware Issue","ACTIVE",
AK1626="Sites strategiques, MLL, Pylone, etc.","PASSIVE",
AK1626="AKTIVCO DEFAUT GE &amp; POWER Cabinet","PASSIVE",
AK1626="AKTIVCO Coupure ENEO &amp; Baisse de tension","PASSIVE",
AK1626="Coupure ENEO &amp; Baisse de tension","PASSIVE",
AK1626="Defaut GE &amp; POWER Cabinet","PASSIVE",
AK1626="Sharing","PASSIVE",
AK1626="Sites strategiques &amp; DataCenter","PASSIVE",
AK1626="Exclu","Exclu",
AK1626="SAT","ACTIVE",
AK1626="SPARE-ISSUE","SPARE-ISSUE",
AK1626="Fiber CAmtel","ACTIVE",
AK1626="Fiber AOF","ACTIVE",
AK1626="Projet OCM (HUAWEI)","PLANNED WORKS",
AK1626="Projet OCM (NOKIA)","PLANNED WORKS",
AK1626="ACCESS-ISSUE","ACCESS-ISSUE",
AK1626="Projet OCM (ZTE, NOKIA, autres projets)","PLANNED WORKS",
AK1626="No root CAuse","No root cause",
AK1626="ODU HS","ACTIVE",
AK1626="IP &amp; VLAN","ACTIVE",
AK1626="Warehouse HUAWEI","SPARE-ISSUE",
AK1626="SPARE-HS","SPARE-ISSUE",
AK1626="Power Telco","ACTIVE", AK1626="no impacts","no impacts"
),"")</f>
        <v>No root cause</v>
      </c>
      <c r="AM1626" s="108" t="s">
        <v>5537</v>
      </c>
      <c r="AN1626" s="117" t="s">
        <v>4530</v>
      </c>
      <c r="AP1626" s="23" t="s">
        <v>5537</v>
      </c>
      <c r="AQ1626" s="23" t="s">
        <v>5537</v>
      </c>
      <c r="AR1626" s="7"/>
      <c r="AS1626" s="6"/>
      <c r="AT1626" s="7"/>
      <c r="AU1626" s="3" t="s">
        <v>5537</v>
      </c>
      <c r="AV1626" s="24" t="s">
        <v>5537</v>
      </c>
      <c r="AW1626" s="24" t="s">
        <v>5537</v>
      </c>
      <c r="AX1626" s="24" t="s">
        <v>5537</v>
      </c>
      <c r="AY1626" s="24" t="s">
        <v>5537</v>
      </c>
      <c r="AZ1626" s="24" t="s">
        <v>5537</v>
      </c>
      <c r="BA1626" s="24" t="s">
        <v>5537</v>
      </c>
      <c r="BB1626" s="24" t="s">
        <v>5537</v>
      </c>
      <c r="BC1626" s="24" t="s">
        <v>5537</v>
      </c>
      <c r="BD1626" s="24" t="s">
        <v>5537</v>
      </c>
      <c r="BE1626" s="24" t="s">
        <v>5537</v>
      </c>
      <c r="BF1626" s="24" t="s">
        <v>5537</v>
      </c>
      <c r="BG1626" s="24" t="s">
        <v>5537</v>
      </c>
      <c r="BH1626" s="24" t="s">
        <v>5537</v>
      </c>
      <c r="BI1626" s="9" t="s">
        <v>5537</v>
      </c>
      <c r="BJ1626" s="14"/>
      <c r="BK1626" s="14" t="s">
        <v>5537</v>
      </c>
      <c r="BL1626" s="14" t="str">
        <f>_xlfn.XLOOKUP(B1626,'[4]cell downs 18042026 17h'!$B:$B,'[4]cell downs 18042026 17h'!$B:$B,"")</f>
        <v/>
      </c>
      <c r="BM1626" s="14" t="str">
        <f>_xlfn.XLOOKUP(B1626,'[5]Cells Huawei 19042026 15h'!$B:$B,'[5]Cells Huawei 19042026 15h'!$B:$B,"")</f>
        <v/>
      </c>
      <c r="BN1626" s="9" t="str">
        <f>_xlfn.XLOOKUP(B1626,'[6]cells down 19042026 9H40'!$B:$B,'[6]cells down 19042026 9H40'!$B:$B,"")</f>
        <v/>
      </c>
      <c r="BO1626" s="9" t="s">
        <v>4530</v>
      </c>
      <c r="BP1626" s="9" t="s">
        <v>318</v>
      </c>
    </row>
    <row r="1627" spans="1:68" s="9" customFormat="1" x14ac:dyDescent="0.35">
      <c r="A1627" s="1" t="s">
        <v>1877</v>
      </c>
      <c r="B1627" s="8" t="s">
        <v>1878</v>
      </c>
      <c r="C1627" s="3" t="str">
        <f>_xlfn.XLOOKUP(B1627,'[1]daily break down'!$D:$D,'[1]daily break down'!$E:$E,"")</f>
        <v>ADAMAOUA</v>
      </c>
      <c r="D1627" s="1" t="s">
        <v>11</v>
      </c>
      <c r="E1627" s="1" t="s">
        <v>83</v>
      </c>
      <c r="F1627" s="3" t="s">
        <v>90</v>
      </c>
      <c r="G1627" s="1" t="s">
        <v>1877</v>
      </c>
      <c r="H1627" s="40" t="str">
        <f>_xlfn.XLOOKUP(B1627,[2]CALCULATION!$B:$B,[2]CALCULATION!$H:$H,"")</f>
        <v>NOKIA</v>
      </c>
      <c r="I1627" s="34">
        <v>0</v>
      </c>
      <c r="J1627" s="34">
        <v>0</v>
      </c>
      <c r="K1627" s="34">
        <v>0</v>
      </c>
      <c r="L1627" s="34">
        <v>0</v>
      </c>
      <c r="M1627" s="34">
        <v>0</v>
      </c>
      <c r="N1627" s="34">
        <v>0</v>
      </c>
      <c r="O1627" s="34">
        <v>0</v>
      </c>
      <c r="P1627" s="34">
        <v>0</v>
      </c>
      <c r="Q1627" s="34">
        <v>0</v>
      </c>
      <c r="R1627" s="34">
        <v>1.1772183931543414E-3</v>
      </c>
      <c r="S1627" s="109">
        <v>4.8718300953770671E-3</v>
      </c>
      <c r="T1627" s="109">
        <f>_xlfn.XLOOKUP(B1627,'[3]Nur des jours'!$B:$B,'[3]Nur des jours'!$U:$U,"")</f>
        <v>0</v>
      </c>
      <c r="U1627" s="109">
        <v>0</v>
      </c>
      <c r="V1627" s="109">
        <v>0</v>
      </c>
      <c r="W1627" s="109">
        <v>0</v>
      </c>
      <c r="X1627" s="109">
        <v>0</v>
      </c>
      <c r="Y1627" s="109">
        <v>0</v>
      </c>
      <c r="Z1627" s="109">
        <v>0</v>
      </c>
      <c r="AA1627" s="109">
        <v>0</v>
      </c>
      <c r="AB1627" s="109">
        <v>0</v>
      </c>
      <c r="AC1627" s="109">
        <v>0</v>
      </c>
      <c r="AD1627" s="109">
        <v>0</v>
      </c>
      <c r="AE1627" s="109">
        <v>0</v>
      </c>
      <c r="AF1627" s="109">
        <v>0</v>
      </c>
      <c r="AG1627" s="57" t="str">
        <f>_xlfn.XLOOKUP(B1627,[3]CALCULATION!$B:$B,[3]CALCULATION!$M:$M,"")</f>
        <v>Operationnel</v>
      </c>
      <c r="AH1627" s="57"/>
      <c r="AI1627" s="56" t="str" cm="1">
        <f t="array" ref="AI1627">IFERROR(_xlfn.IFS(
AK1627="MPR ISSUE","PDH",
AK1627="BSS Hardware Issue","BSS",
AK1627="Sites strategiques, MLL, Pylone, etc.","ENVTECH",
AK1627="AKTIVCO DEFAUT GE &amp; POWER Cabinet","AKTIVCO",
AK1627="AKTIVCO Coupure ENEO &amp; Baisse de tension","AKTIVCO GRID ONLY",
AK1627="Coupure ENEO &amp; Baisse de tension","IHS GRID ONLY",
AK1627="Defaut GE &amp; POWER Cabinet","IHS",
AK1627="Sharing","Partners",
AK1627="Sites strategiques &amp; DataCenter","SST &amp; DC",
AK1627="Exclu","Exclu",
AK1627="SAT","SAT",
AK1627="SPARE-ISSUE","SPARE-ISSUE",
AK1627="Fiber CAmtel","TRANS_FO_CAMTEL",
AK1627="Fiber AOF","Fiber AOF",
AK1627="Projet OCM (HUAWEI)","TRAVAUX-HUAWEI",
AK1627="Projet OCM (NOKIA)","TRAVAUX-NOKIA",
AK1627="ACCESS-ISSUE","ACCESS-ISSUE",
AK1627="Projet OCM (ZTE, NOKIA, autres projets)","TRAVAUX OCM",
AK1627="No root CAuse","No root cause",
AK1627="ODU HS","PDH",
AK1627="IP &amp; VLAN","PDH",
AK1627="Warehouse HUAWEI","SPARE-ISSUE",
AK1627="SPARE-HS","SPARE-ISSUE",
AK1627="Power Telco","BSS",AK1627="no impacts","no impacts"
),"")</f>
        <v>No root cause</v>
      </c>
      <c r="AJ1627" s="56" t="str" cm="1">
        <f t="array" ref="AJ1627">IFERROR(_xlfn.IFS(
AK1627="MPR ISSUE","TX ISSUE",
AK1627="BSS Hardware Issue","RAN ISSUE",
AK1627="Sites strategiques, MLL, Pylone, etc.","ENVTECH",
AK1627="AKTIVCO DEFAUT GE &amp; POWER Cabinet","POWER ISSUE",
AK1627="AKTIVCO Coupure ENEO &amp; Baisse de tension","POWER ISSUE",
AK1627="Coupure ENEO &amp; Baisse de tension","POWER ISSUE",
AK1627="Defaut GE &amp; POWER Cabinet","POWER ISSUE",
AK1627="Sharing","POWER ISSUE",
AK1627="Sites strategiques &amp; DataCenter","POWER ISSUE",
AK1627="Exclu","Exclu",
AK1627="SAT","TX ISSUE",
AK1627="SPARE-ISSUE","SPARE-ISSUE",
AK1627="Fiber CAmtel","TX ISSUE",
AK1627="Fiber AOF","TX ISSUE",
AK1627="Projet OCM (HUAWEI)","TRAVAUX-HUAWEI",
AK1627="Projet OCM (NOKIA)","TRAVAUX -NOKIA",
AK1627="ACCESS-ISSUE","ACCESS-ISSUE",
AK1627="Projet OCM (ZTE, NOKIA, autres projets)","TRAVAUX OCM",
AK1627="No root CAuse","No root cause",
AK1627="ODU HS","TX ISSUE",
AK1627="IP &amp; VLAN","TX ISSUE",
AK1627="Warehouse HUAWEI","SPARE-ISSUE",
AK1627="SPARE-HS","SPARE-ISSUE",
AK1627="Power Telco","RAN ISSUE",AK1627="no impacts","no impacts"
),"")</f>
        <v>No root cause</v>
      </c>
      <c r="AK1627" s="81" t="s">
        <v>5620</v>
      </c>
      <c r="AL1627" s="56" t="str" cm="1">
        <f t="array" ref="AL1627">IFERROR(_xlfn.IFS(
AK1627="MPR ISSUE","ACTIVE",
AK1627="BSS Hardware Issue","ACTIVE",
AK1627="Sites strategiques, MLL, Pylone, etc.","PASSIVE",
AK1627="AKTIVCO DEFAUT GE &amp; POWER Cabinet","PASSIVE",
AK1627="AKTIVCO Coupure ENEO &amp; Baisse de tension","PASSIVE",
AK1627="Coupure ENEO &amp; Baisse de tension","PASSIVE",
AK1627="Defaut GE &amp; POWER Cabinet","PASSIVE",
AK1627="Sharing","PASSIVE",
AK1627="Sites strategiques &amp; DataCenter","PASSIVE",
AK1627="Exclu","Exclu",
AK1627="SAT","ACTIVE",
AK1627="SPARE-ISSUE","SPARE-ISSUE",
AK1627="Fiber CAmtel","ACTIVE",
AK1627="Fiber AOF","ACTIVE",
AK1627="Projet OCM (HUAWEI)","PLANNED WORKS",
AK1627="Projet OCM (NOKIA)","PLANNED WORKS",
AK1627="ACCESS-ISSUE","ACCESS-ISSUE",
AK1627="Projet OCM (ZTE, NOKIA, autres projets)","PLANNED WORKS",
AK1627="No root CAuse","No root cause",
AK1627="ODU HS","ACTIVE",
AK1627="IP &amp; VLAN","ACTIVE",
AK1627="Warehouse HUAWEI","SPARE-ISSUE",
AK1627="SPARE-HS","SPARE-ISSUE",
AK1627="Power Telco","ACTIVE", AK1627="no impacts","no impacts"
),"")</f>
        <v>No root cause</v>
      </c>
      <c r="AM1627" s="108" t="s">
        <v>5537</v>
      </c>
      <c r="AN1627" s="117" t="s">
        <v>1878</v>
      </c>
      <c r="AP1627" s="23" t="s">
        <v>5537</v>
      </c>
      <c r="AQ1627" s="23" t="s">
        <v>5537</v>
      </c>
      <c r="AR1627" s="7"/>
      <c r="AS1627" s="6"/>
      <c r="AT1627" s="7"/>
      <c r="AU1627" s="3" t="s">
        <v>5537</v>
      </c>
      <c r="AV1627" s="24" t="s">
        <v>5537</v>
      </c>
      <c r="AW1627" s="24" t="s">
        <v>5537</v>
      </c>
      <c r="AX1627" s="24" t="s">
        <v>5537</v>
      </c>
      <c r="AY1627" s="24" t="s">
        <v>5537</v>
      </c>
      <c r="AZ1627" s="24" t="s">
        <v>5537</v>
      </c>
      <c r="BA1627" s="24" t="s">
        <v>5537</v>
      </c>
      <c r="BB1627" s="24" t="s">
        <v>5537</v>
      </c>
      <c r="BC1627" s="24" t="s">
        <v>5537</v>
      </c>
      <c r="BD1627" s="24" t="s">
        <v>5537</v>
      </c>
      <c r="BE1627" s="24" t="s">
        <v>5537</v>
      </c>
      <c r="BF1627" s="24" t="s">
        <v>5537</v>
      </c>
      <c r="BG1627" s="24" t="s">
        <v>5537</v>
      </c>
      <c r="BH1627" s="24" t="s">
        <v>5537</v>
      </c>
      <c r="BI1627" s="9" t="s">
        <v>5537</v>
      </c>
      <c r="BJ1627" s="14"/>
      <c r="BK1627" s="14" t="s">
        <v>5537</v>
      </c>
      <c r="BL1627" s="14" t="str">
        <f>_xlfn.XLOOKUP(B1627,'[4]cell downs 18042026 17h'!$B:$B,'[4]cell downs 18042026 17h'!$B:$B,"")</f>
        <v/>
      </c>
      <c r="BM1627" s="14" t="str">
        <f>_xlfn.XLOOKUP(B1627,'[5]Cells Huawei 19042026 15h'!$B:$B,'[5]Cells Huawei 19042026 15h'!$B:$B,"")</f>
        <v/>
      </c>
      <c r="BN1627" s="9" t="str">
        <f>_xlfn.XLOOKUP(B1627,'[6]cells down 19042026 9H40'!$B:$B,'[6]cells down 19042026 9H40'!$B:$B,"")</f>
        <v/>
      </c>
      <c r="BO1627" s="9" t="s">
        <v>1878</v>
      </c>
      <c r="BP1627" s="9" t="s">
        <v>594</v>
      </c>
    </row>
    <row r="1628" spans="1:68" s="9" customFormat="1" x14ac:dyDescent="0.35">
      <c r="A1628" s="1" t="s">
        <v>5269</v>
      </c>
      <c r="B1628" s="8" t="s">
        <v>5270</v>
      </c>
      <c r="C1628" s="3" t="str">
        <f>_xlfn.XLOOKUP(B1628,'[1]daily break down'!$D:$D,'[1]daily break down'!$E:$E,"")</f>
        <v>NORD-OUEST</v>
      </c>
      <c r="D1628" s="1" t="s">
        <v>11</v>
      </c>
      <c r="E1628" s="1" t="s">
        <v>12</v>
      </c>
      <c r="F1628" s="3" t="s">
        <v>51</v>
      </c>
      <c r="G1628" s="1" t="s">
        <v>5269</v>
      </c>
      <c r="H1628" s="40" t="str">
        <f>_xlfn.XLOOKUP(B1628,[2]CALCULATION!$B:$B,[2]CALCULATION!$H:$H,"")</f>
        <v>NOKIA</v>
      </c>
      <c r="I1628" s="34">
        <v>0</v>
      </c>
      <c r="J1628" s="34">
        <v>0</v>
      </c>
      <c r="K1628" s="34">
        <v>0</v>
      </c>
      <c r="L1628" s="34">
        <v>0</v>
      </c>
      <c r="M1628" s="34">
        <v>0</v>
      </c>
      <c r="N1628" s="34">
        <v>0</v>
      </c>
      <c r="O1628" s="34">
        <v>0</v>
      </c>
      <c r="P1628" s="34">
        <v>0</v>
      </c>
      <c r="Q1628" s="34">
        <v>0</v>
      </c>
      <c r="R1628" s="34">
        <v>0</v>
      </c>
      <c r="S1628" s="109">
        <v>0</v>
      </c>
      <c r="T1628" s="109">
        <f>_xlfn.XLOOKUP(B1628,'[3]Nur des jours'!$B:$B,'[3]Nur des jours'!$U:$U,"")</f>
        <v>0</v>
      </c>
      <c r="U1628" s="109">
        <v>0</v>
      </c>
      <c r="V1628" s="109">
        <v>0</v>
      </c>
      <c r="W1628" s="109">
        <v>0</v>
      </c>
      <c r="X1628" s="109">
        <v>0</v>
      </c>
      <c r="Y1628" s="109">
        <v>0</v>
      </c>
      <c r="Z1628" s="109">
        <v>0</v>
      </c>
      <c r="AA1628" s="109">
        <v>0</v>
      </c>
      <c r="AB1628" s="109">
        <v>0</v>
      </c>
      <c r="AC1628" s="109">
        <v>0</v>
      </c>
      <c r="AD1628" s="109">
        <v>0</v>
      </c>
      <c r="AE1628" s="109">
        <v>0</v>
      </c>
      <c r="AF1628" s="109">
        <v>0</v>
      </c>
      <c r="AG1628" s="57" t="str">
        <f>_xlfn.XLOOKUP(B1628,[3]CALCULATION!$B:$B,[3]CALCULATION!$M:$M,"")</f>
        <v>Insecurity</v>
      </c>
      <c r="AH1628" s="57"/>
      <c r="AI1628" s="56" t="str" cm="1">
        <f t="array" ref="AI1628">IFERROR(_xlfn.IFS(
AK1628="MPR ISSUE","PDH",
AK1628="BSS Hardware Issue","BSS",
AK1628="Sites strategiques, MLL, Pylone, etc.","ENVTECH",
AK1628="AKTIVCO DEFAUT GE &amp; POWER Cabinet","AKTIVCO",
AK1628="AKTIVCO Coupure ENEO &amp; Baisse de tension","AKTIVCO GRID ONLY",
AK1628="Coupure ENEO &amp; Baisse de tension","IHS GRID ONLY",
AK1628="Defaut GE &amp; POWER Cabinet","IHS",
AK1628="Sharing","Partners",
AK1628="Sites strategiques &amp; DataCenter","SST &amp; DC",
AK1628="Exclu","Exclu",
AK1628="SAT","SAT",
AK1628="SPARE-ISSUE","SPARE-ISSUE",
AK1628="Fiber CAmtel","TRANS_FO_CAMTEL",
AK1628="Fiber AOF","Fiber AOF",
AK1628="Projet OCM (HUAWEI)","TRAVAUX-HUAWEI",
AK1628="Projet OCM (NOKIA)","TRAVAUX-NOKIA",
AK1628="ACCESS-ISSUE","ACCESS-ISSUE",
AK1628="Projet OCM (ZTE, NOKIA, autres projets)","TRAVAUX OCM",
AK1628="No root CAuse","No root cause",
AK1628="ODU HS","PDH",
AK1628="IP &amp; VLAN","PDH",
AK1628="Warehouse HUAWEI","SPARE-ISSUE",
AK1628="SPARE-HS","SPARE-ISSUE",
AK1628="Power Telco","BSS",AK1628="no impacts","no impacts"
),"")</f>
        <v>IHS</v>
      </c>
      <c r="AJ1628" s="56" t="str" cm="1">
        <f t="array" ref="AJ1628">IFERROR(_xlfn.IFS(
AK1628="MPR ISSUE","TX ISSUE",
AK1628="BSS Hardware Issue","RAN ISSUE",
AK1628="Sites strategiques, MLL, Pylone, etc.","ENVTECH",
AK1628="AKTIVCO DEFAUT GE &amp; POWER Cabinet","POWER ISSUE",
AK1628="AKTIVCO Coupure ENEO &amp; Baisse de tension","POWER ISSUE",
AK1628="Coupure ENEO &amp; Baisse de tension","POWER ISSUE",
AK1628="Defaut GE &amp; POWER Cabinet","POWER ISSUE",
AK1628="Sharing","POWER ISSUE",
AK1628="Sites strategiques &amp; DataCenter","POWER ISSUE",
AK1628="Exclu","Exclu",
AK1628="SAT","TX ISSUE",
AK1628="SPARE-ISSUE","SPARE-ISSUE",
AK1628="Fiber CAmtel","TX ISSUE",
AK1628="Fiber AOF","TX ISSUE",
AK1628="Projet OCM (HUAWEI)","TRAVAUX-HUAWEI",
AK1628="Projet OCM (NOKIA)","TRAVAUX -NOKIA",
AK1628="ACCESS-ISSUE","ACCESS-ISSUE",
AK1628="Projet OCM (ZTE, NOKIA, autres projets)","TRAVAUX OCM",
AK1628="No root CAuse","No root cause",
AK1628="ODU HS","TX ISSUE",
AK1628="IP &amp; VLAN","TX ISSUE",
AK1628="Warehouse HUAWEI","SPARE-ISSUE",
AK1628="SPARE-HS","SPARE-ISSUE",
AK1628="Power Telco","RAN ISSUE",AK1628="no impacts","no impacts"
),"")</f>
        <v>POWER ISSUE</v>
      </c>
      <c r="AK1628" s="81" t="s">
        <v>5330</v>
      </c>
      <c r="AL1628" s="56" t="str" cm="1">
        <f t="array" ref="AL1628">IFERROR(_xlfn.IFS(
AK1628="MPR ISSUE","ACTIVE",
AK1628="BSS Hardware Issue","ACTIVE",
AK1628="Sites strategiques, MLL, Pylone, etc.","PASSIVE",
AK1628="AKTIVCO DEFAUT GE &amp; POWER Cabinet","PASSIVE",
AK1628="AKTIVCO Coupure ENEO &amp; Baisse de tension","PASSIVE",
AK1628="Coupure ENEO &amp; Baisse de tension","PASSIVE",
AK1628="Defaut GE &amp; POWER Cabinet","PASSIVE",
AK1628="Sharing","PASSIVE",
AK1628="Sites strategiques &amp; DataCenter","PASSIVE",
AK1628="Exclu","Exclu",
AK1628="SAT","ACTIVE",
AK1628="SPARE-ISSUE","SPARE-ISSUE",
AK1628="Fiber CAmtel","ACTIVE",
AK1628="Fiber AOF","ACTIVE",
AK1628="Projet OCM (HUAWEI)","PLANNED WORKS",
AK1628="Projet OCM (NOKIA)","PLANNED WORKS",
AK1628="ACCESS-ISSUE","ACCESS-ISSUE",
AK1628="Projet OCM (ZTE, NOKIA, autres projets)","PLANNED WORKS",
AK1628="No root CAuse","No root cause",
AK1628="ODU HS","ACTIVE",
AK1628="IP &amp; VLAN","ACTIVE",
AK1628="Warehouse HUAWEI","SPARE-ISSUE",
AK1628="SPARE-HS","SPARE-ISSUE",
AK1628="Power Telco","ACTIVE", AK1628="no impacts","no impacts"
),"")</f>
        <v>PASSIVE</v>
      </c>
      <c r="AM1628" s="108" t="s">
        <v>6016</v>
      </c>
      <c r="AN1628" s="227" t="s">
        <v>984</v>
      </c>
      <c r="AO1628" s="9" t="s">
        <v>6098</v>
      </c>
      <c r="AP1628" s="23" t="s">
        <v>5683</v>
      </c>
      <c r="AQ1628" s="23" t="s">
        <v>5537</v>
      </c>
      <c r="AR1628" s="7"/>
      <c r="AS1628" s="6"/>
      <c r="AT1628" s="7"/>
      <c r="AU1628" s="3" t="s">
        <v>5537</v>
      </c>
      <c r="AV1628" s="24" t="s">
        <v>5537</v>
      </c>
      <c r="AW1628" s="24" t="s">
        <v>5537</v>
      </c>
      <c r="AX1628" s="24" t="s">
        <v>5537</v>
      </c>
      <c r="AY1628" s="24" t="s">
        <v>5537</v>
      </c>
      <c r="AZ1628" s="24" t="s">
        <v>5537</v>
      </c>
      <c r="BA1628" s="24" t="s">
        <v>5537</v>
      </c>
      <c r="BB1628" s="24" t="s">
        <v>6556</v>
      </c>
      <c r="BC1628" s="24" t="s">
        <v>5537</v>
      </c>
      <c r="BD1628" s="24" t="s">
        <v>5537</v>
      </c>
      <c r="BE1628" s="24" t="s">
        <v>6371</v>
      </c>
      <c r="BF1628" s="24" t="s">
        <v>6372</v>
      </c>
      <c r="BG1628" s="24" t="s">
        <v>6368</v>
      </c>
      <c r="BH1628" s="24" t="s">
        <v>6373</v>
      </c>
      <c r="BI1628" s="9" t="s">
        <v>6557</v>
      </c>
      <c r="BJ1628" s="14"/>
      <c r="BK1628" s="14" t="s">
        <v>5537</v>
      </c>
      <c r="BL1628" s="14" t="str">
        <f>_xlfn.XLOOKUP(B1628,'[4]cell downs 18042026 17h'!$B:$B,'[4]cell downs 18042026 17h'!$B:$B,"")</f>
        <v/>
      </c>
      <c r="BM1628" s="14" t="str">
        <f>_xlfn.XLOOKUP(B1628,'[5]Cells Huawei 19042026 15h'!$B:$B,'[5]Cells Huawei 19042026 15h'!$B:$B,"")</f>
        <v/>
      </c>
      <c r="BN1628" s="9" t="str">
        <f>_xlfn.XLOOKUP(B1628,'[6]cells down 19042026 9H40'!$B:$B,'[6]cells down 19042026 9H40'!$B:$B,"")</f>
        <v/>
      </c>
      <c r="BO1628" s="9" t="s">
        <v>5270</v>
      </c>
      <c r="BP1628" s="9" t="s">
        <v>594</v>
      </c>
    </row>
    <row r="1629" spans="1:68" s="9" customFormat="1" x14ac:dyDescent="0.35">
      <c r="A1629" s="1" t="s">
        <v>1666</v>
      </c>
      <c r="B1629" s="8" t="s">
        <v>1667</v>
      </c>
      <c r="C1629" s="3" t="str">
        <f>_xlfn.XLOOKUP(B1629,'[1]daily break down'!$D:$D,'[1]daily break down'!$E:$E,"")</f>
        <v>Douala</v>
      </c>
      <c r="D1629" s="1" t="s">
        <v>11</v>
      </c>
      <c r="E1629" s="1" t="s">
        <v>12</v>
      </c>
      <c r="F1629" s="3" t="s">
        <v>31</v>
      </c>
      <c r="G1629" s="1" t="s">
        <v>32</v>
      </c>
      <c r="H1629" s="41" t="str">
        <f>_xlfn.XLOOKUP(B1629,[2]CALCULATION!$B:$B,[2]CALCULATION!$H:$H,"")</f>
        <v>ZTE</v>
      </c>
      <c r="I1629" s="34">
        <v>0</v>
      </c>
      <c r="J1629" s="34">
        <v>0</v>
      </c>
      <c r="K1629" s="34">
        <v>0</v>
      </c>
      <c r="L1629" s="34">
        <v>0</v>
      </c>
      <c r="M1629" s="34">
        <v>4.7405638167637855E-2</v>
      </c>
      <c r="N1629" s="34">
        <v>0</v>
      </c>
      <c r="O1629" s="34">
        <v>0</v>
      </c>
      <c r="P1629" s="34">
        <v>1.6498874249856603</v>
      </c>
      <c r="Q1629" s="34">
        <v>0</v>
      </c>
      <c r="R1629" s="34">
        <v>0</v>
      </c>
      <c r="S1629" s="109">
        <v>0</v>
      </c>
      <c r="T1629" s="109">
        <f>_xlfn.XLOOKUP(B1629,'[3]Nur des jours'!$B:$B,'[3]Nur des jours'!$U:$U,"")</f>
        <v>0</v>
      </c>
      <c r="U1629" s="109">
        <v>0</v>
      </c>
      <c r="V1629" s="109">
        <v>0</v>
      </c>
      <c r="W1629" s="109">
        <v>0</v>
      </c>
      <c r="X1629" s="109">
        <v>0</v>
      </c>
      <c r="Y1629" s="109">
        <v>0</v>
      </c>
      <c r="Z1629" s="109">
        <v>0</v>
      </c>
      <c r="AA1629" s="109">
        <v>0</v>
      </c>
      <c r="AB1629" s="109">
        <v>0</v>
      </c>
      <c r="AC1629" s="109">
        <v>0</v>
      </c>
      <c r="AD1629" s="109">
        <v>0</v>
      </c>
      <c r="AE1629" s="109">
        <v>0</v>
      </c>
      <c r="AF1629" s="109">
        <v>0</v>
      </c>
      <c r="AG1629" s="57" t="str">
        <f>_xlfn.XLOOKUP(B1629,[3]CALCULATION!$B:$B,[3]CALCULATION!$M:$M,"")</f>
        <v>Operationnel</v>
      </c>
      <c r="AH1629" s="57"/>
      <c r="AI1629" s="56" t="str" cm="1">
        <f t="array" ref="AI1629">IFERROR(_xlfn.IFS(
AK1629="MPR ISSUE","PDH",
AK1629="BSS Hardware Issue","BSS",
AK1629="Sites strategiques, MLL, Pylone, etc.","ENVTECH",
AK1629="AKTIVCO DEFAUT GE &amp; POWER Cabinet","AKTIVCO",
AK1629="AKTIVCO Coupure ENEO &amp; Baisse de tension","AKTIVCO GRID ONLY",
AK1629="Coupure ENEO &amp; Baisse de tension","IHS GRID ONLY",
AK1629="Defaut GE &amp; POWER Cabinet","IHS",
AK1629="Sharing","Partners",
AK1629="Sites strategiques &amp; DataCenter","SST &amp; DC",
AK1629="Exclu","Exclu",
AK1629="SAT","SAT",
AK1629="SPARE-ISSUE","SPARE-ISSUE",
AK1629="Fiber CAmtel","TRANS_FO_CAMTEL",
AK1629="Fiber AOF","Fiber AOF",
AK1629="Projet OCM (HUAWEI)","TRAVAUX-HUAWEI",
AK1629="Projet OCM (NOKIA)","TRAVAUX-NOKIA",
AK1629="ACCESS-ISSUE","ACCESS-ISSUE",
AK1629="Projet OCM (ZTE, NOKIA, autres projets)","TRAVAUX OCM",
AK1629="No root CAuse","No root cause",
AK1629="ODU HS","PDH",
AK1629="IP &amp; VLAN","PDH",
AK1629="Warehouse HUAWEI","SPARE-ISSUE",
AK1629="SPARE-HS","SPARE-ISSUE",
AK1629="Power Telco","BSS",AK1629="no impacts","no impacts"
),"")</f>
        <v>No root cause</v>
      </c>
      <c r="AJ1629" s="56" t="str" cm="1">
        <f t="array" ref="AJ1629">IFERROR(_xlfn.IFS(
AK1629="MPR ISSUE","TX ISSUE",
AK1629="BSS Hardware Issue","RAN ISSUE",
AK1629="Sites strategiques, MLL, Pylone, etc.","ENVTECH",
AK1629="AKTIVCO DEFAUT GE &amp; POWER Cabinet","POWER ISSUE",
AK1629="AKTIVCO Coupure ENEO &amp; Baisse de tension","POWER ISSUE",
AK1629="Coupure ENEO &amp; Baisse de tension","POWER ISSUE",
AK1629="Defaut GE &amp; POWER Cabinet","POWER ISSUE",
AK1629="Sharing","POWER ISSUE",
AK1629="Sites strategiques &amp; DataCenter","POWER ISSUE",
AK1629="Exclu","Exclu",
AK1629="SAT","TX ISSUE",
AK1629="SPARE-ISSUE","SPARE-ISSUE",
AK1629="Fiber CAmtel","TX ISSUE",
AK1629="Fiber AOF","TX ISSUE",
AK1629="Projet OCM (HUAWEI)","TRAVAUX-HUAWEI",
AK1629="Projet OCM (NOKIA)","TRAVAUX -NOKIA",
AK1629="ACCESS-ISSUE","ACCESS-ISSUE",
AK1629="Projet OCM (ZTE, NOKIA, autres projets)","TRAVAUX OCM",
AK1629="No root CAuse","No root cause",
AK1629="ODU HS","TX ISSUE",
AK1629="IP &amp; VLAN","TX ISSUE",
AK1629="Warehouse HUAWEI","SPARE-ISSUE",
AK1629="SPARE-HS","SPARE-ISSUE",
AK1629="Power Telco","RAN ISSUE",AK1629="no impacts","no impacts"
),"")</f>
        <v>No root cause</v>
      </c>
      <c r="AK1629" s="81" t="s">
        <v>5620</v>
      </c>
      <c r="AL1629" s="56" t="str" cm="1">
        <f t="array" ref="AL1629">IFERROR(_xlfn.IFS(
AK1629="MPR ISSUE","ACTIVE",
AK1629="BSS Hardware Issue","ACTIVE",
AK1629="Sites strategiques, MLL, Pylone, etc.","PASSIVE",
AK1629="AKTIVCO DEFAUT GE &amp; POWER Cabinet","PASSIVE",
AK1629="AKTIVCO Coupure ENEO &amp; Baisse de tension","PASSIVE",
AK1629="Coupure ENEO &amp; Baisse de tension","PASSIVE",
AK1629="Defaut GE &amp; POWER Cabinet","PASSIVE",
AK1629="Sharing","PASSIVE",
AK1629="Sites strategiques &amp; DataCenter","PASSIVE",
AK1629="Exclu","Exclu",
AK1629="SAT","ACTIVE",
AK1629="SPARE-ISSUE","SPARE-ISSUE",
AK1629="Fiber CAmtel","ACTIVE",
AK1629="Fiber AOF","ACTIVE",
AK1629="Projet OCM (HUAWEI)","PLANNED WORKS",
AK1629="Projet OCM (NOKIA)","PLANNED WORKS",
AK1629="ACCESS-ISSUE","ACCESS-ISSUE",
AK1629="Projet OCM (ZTE, NOKIA, autres projets)","PLANNED WORKS",
AK1629="No root CAuse","No root cause",
AK1629="ODU HS","ACTIVE",
AK1629="IP &amp; VLAN","ACTIVE",
AK1629="Warehouse HUAWEI","SPARE-ISSUE",
AK1629="SPARE-HS","SPARE-ISSUE",
AK1629="Power Telco","ACTIVE", AK1629="no impacts","no impacts"
),"")</f>
        <v>No root cause</v>
      </c>
      <c r="AM1629" s="108" t="s">
        <v>5537</v>
      </c>
      <c r="AN1629" s="117" t="s">
        <v>1667</v>
      </c>
      <c r="AP1629" s="23" t="s">
        <v>5537</v>
      </c>
      <c r="AQ1629" s="23" t="s">
        <v>5537</v>
      </c>
      <c r="AR1629" s="7"/>
      <c r="AS1629" s="6"/>
      <c r="AT1629" s="7"/>
      <c r="AU1629" s="3" t="s">
        <v>5537</v>
      </c>
      <c r="AV1629" s="24" t="s">
        <v>5537</v>
      </c>
      <c r="AW1629" s="24" t="s">
        <v>5537</v>
      </c>
      <c r="AX1629" s="24" t="s">
        <v>5537</v>
      </c>
      <c r="AY1629" s="24" t="s">
        <v>5537</v>
      </c>
      <c r="AZ1629" s="24" t="s">
        <v>5537</v>
      </c>
      <c r="BA1629" s="24" t="s">
        <v>5537</v>
      </c>
      <c r="BB1629" s="24" t="s">
        <v>5537</v>
      </c>
      <c r="BC1629" s="24" t="s">
        <v>5537</v>
      </c>
      <c r="BD1629" s="24" t="s">
        <v>5537</v>
      </c>
      <c r="BE1629" s="24" t="s">
        <v>5537</v>
      </c>
      <c r="BF1629" s="24" t="s">
        <v>5537</v>
      </c>
      <c r="BG1629" s="24" t="s">
        <v>5537</v>
      </c>
      <c r="BH1629" s="24" t="s">
        <v>5537</v>
      </c>
      <c r="BI1629" s="9" t="s">
        <v>5537</v>
      </c>
      <c r="BJ1629" s="14"/>
      <c r="BK1629" s="14" t="s">
        <v>5537</v>
      </c>
      <c r="BL1629" s="14" t="str">
        <f>_xlfn.XLOOKUP(B1629,'[4]cell downs 18042026 17h'!$B:$B,'[4]cell downs 18042026 17h'!$B:$B,"")</f>
        <v/>
      </c>
      <c r="BM1629" s="14" t="str">
        <f>_xlfn.XLOOKUP(B1629,'[5]Cells Huawei 19042026 15h'!$B:$B,'[5]Cells Huawei 19042026 15h'!$B:$B,"")</f>
        <v/>
      </c>
      <c r="BN1629" s="9" t="str">
        <f>_xlfn.XLOOKUP(B1629,'[6]cells down 19042026 9H40'!$B:$B,'[6]cells down 19042026 9H40'!$B:$B,"")</f>
        <v/>
      </c>
      <c r="BO1629" s="9" t="s">
        <v>1667</v>
      </c>
      <c r="BP1629" s="9" t="s">
        <v>12</v>
      </c>
    </row>
    <row r="1630" spans="1:68" s="9" customFormat="1" x14ac:dyDescent="0.35">
      <c r="A1630" s="1" t="s">
        <v>2612</v>
      </c>
      <c r="B1630" s="8" t="s">
        <v>4502</v>
      </c>
      <c r="C1630" s="3" t="str">
        <f>_xlfn.XLOOKUP(B1630,'[1]daily break down'!$D:$D,'[1]daily break down'!$E:$E,"")</f>
        <v>CENTRE</v>
      </c>
      <c r="D1630" s="1"/>
      <c r="E1630" s="1"/>
      <c r="F1630" s="3" t="s">
        <v>37</v>
      </c>
      <c r="G1630" s="1" t="s">
        <v>2612</v>
      </c>
      <c r="H1630" s="41" t="str">
        <f>_xlfn.XLOOKUP(B1630,[2]CALCULATION!$B:$B,[2]CALCULATION!$H:$H,"")</f>
        <v>ZTE</v>
      </c>
      <c r="I1630" s="34">
        <v>0</v>
      </c>
      <c r="J1630" s="34">
        <v>0</v>
      </c>
      <c r="K1630" s="34">
        <v>0</v>
      </c>
      <c r="L1630" s="34">
        <v>0</v>
      </c>
      <c r="M1630" s="34">
        <v>0</v>
      </c>
      <c r="N1630" s="34">
        <v>0</v>
      </c>
      <c r="O1630" s="34">
        <v>0</v>
      </c>
      <c r="P1630" s="34">
        <v>0</v>
      </c>
      <c r="Q1630" s="34">
        <v>0</v>
      </c>
      <c r="R1630" s="34">
        <v>0</v>
      </c>
      <c r="S1630" s="109">
        <v>0</v>
      </c>
      <c r="T1630" s="109">
        <f>_xlfn.XLOOKUP(B1630,'[3]Nur des jours'!$B:$B,'[3]Nur des jours'!$U:$U,"")</f>
        <v>0</v>
      </c>
      <c r="U1630" s="109">
        <v>0</v>
      </c>
      <c r="V1630" s="109">
        <v>0</v>
      </c>
      <c r="W1630" s="109">
        <v>0</v>
      </c>
      <c r="X1630" s="109">
        <v>0</v>
      </c>
      <c r="Y1630" s="109">
        <v>0</v>
      </c>
      <c r="Z1630" s="109">
        <v>0</v>
      </c>
      <c r="AA1630" s="109">
        <v>0</v>
      </c>
      <c r="AB1630" s="109">
        <v>0</v>
      </c>
      <c r="AC1630" s="109">
        <v>0</v>
      </c>
      <c r="AD1630" s="109">
        <v>0</v>
      </c>
      <c r="AE1630" s="109">
        <v>0</v>
      </c>
      <c r="AF1630" s="109">
        <v>0</v>
      </c>
      <c r="AG1630" s="57" t="str">
        <f>_xlfn.XLOOKUP(B1630,[3]CALCULATION!$B:$B,[3]CALCULATION!$M:$M,"")</f>
        <v>Operationnel</v>
      </c>
      <c r="AH1630" s="57"/>
      <c r="AI1630" s="56" t="str" cm="1">
        <f t="array" ref="AI1630">IFERROR(_xlfn.IFS(
AK1630="MPR ISSUE","PDH",
AK1630="BSS Hardware Issue","BSS",
AK1630="Sites strategiques, MLL, Pylone, etc.","ENVTECH",
AK1630="AKTIVCO DEFAUT GE &amp; POWER Cabinet","AKTIVCO",
AK1630="AKTIVCO Coupure ENEO &amp; Baisse de tension","AKTIVCO GRID ONLY",
AK1630="Coupure ENEO &amp; Baisse de tension","IHS GRID ONLY",
AK1630="Defaut GE &amp; POWER Cabinet","IHS",
AK1630="Sharing","Partners",
AK1630="Sites strategiques &amp; DataCenter","SST &amp; DC",
AK1630="Exclu","Exclu",
AK1630="SAT","SAT",
AK1630="SPARE-ISSUE","SPARE-ISSUE",
AK1630="Fiber CAmtel","TRANS_FO_CAMTEL",
AK1630="Fiber AOF","Fiber AOF",
AK1630="Projet OCM (HUAWEI)","TRAVAUX-HUAWEI",
AK1630="Projet OCM (NOKIA)","TRAVAUX-NOKIA",
AK1630="ACCESS-ISSUE","ACCESS-ISSUE",
AK1630="Projet OCM (ZTE, NOKIA, autres projets)","TRAVAUX OCM",
AK1630="No root CAuse","No root cause",
AK1630="ODU HS","PDH",
AK1630="IP &amp; VLAN","PDH",
AK1630="Warehouse HUAWEI","SPARE-ISSUE",
AK1630="SPARE-HS","SPARE-ISSUE",
AK1630="Power Telco","BSS",AK1630="no impacts","no impacts"
),"")</f>
        <v>No root cause</v>
      </c>
      <c r="AJ1630" s="56" t="str" cm="1">
        <f t="array" ref="AJ1630">IFERROR(_xlfn.IFS(
AK1630="MPR ISSUE","TX ISSUE",
AK1630="BSS Hardware Issue","RAN ISSUE",
AK1630="Sites strategiques, MLL, Pylone, etc.","ENVTECH",
AK1630="AKTIVCO DEFAUT GE &amp; POWER Cabinet","POWER ISSUE",
AK1630="AKTIVCO Coupure ENEO &amp; Baisse de tension","POWER ISSUE",
AK1630="Coupure ENEO &amp; Baisse de tension","POWER ISSUE",
AK1630="Defaut GE &amp; POWER Cabinet","POWER ISSUE",
AK1630="Sharing","POWER ISSUE",
AK1630="Sites strategiques &amp; DataCenter","POWER ISSUE",
AK1630="Exclu","Exclu",
AK1630="SAT","TX ISSUE",
AK1630="SPARE-ISSUE","SPARE-ISSUE",
AK1630="Fiber CAmtel","TX ISSUE",
AK1630="Fiber AOF","TX ISSUE",
AK1630="Projet OCM (HUAWEI)","TRAVAUX-HUAWEI",
AK1630="Projet OCM (NOKIA)","TRAVAUX -NOKIA",
AK1630="ACCESS-ISSUE","ACCESS-ISSUE",
AK1630="Projet OCM (ZTE, NOKIA, autres projets)","TRAVAUX OCM",
AK1630="No root CAuse","No root cause",
AK1630="ODU HS","TX ISSUE",
AK1630="IP &amp; VLAN","TX ISSUE",
AK1630="Warehouse HUAWEI","SPARE-ISSUE",
AK1630="SPARE-HS","SPARE-ISSUE",
AK1630="Power Telco","RAN ISSUE",AK1630="no impacts","no impacts"
),"")</f>
        <v>No root cause</v>
      </c>
      <c r="AK1630" s="81" t="s">
        <v>5620</v>
      </c>
      <c r="AL1630" s="56" t="str" cm="1">
        <f t="array" ref="AL1630">IFERROR(_xlfn.IFS(
AK1630="MPR ISSUE","ACTIVE",
AK1630="BSS Hardware Issue","ACTIVE",
AK1630="Sites strategiques, MLL, Pylone, etc.","PASSIVE",
AK1630="AKTIVCO DEFAUT GE &amp; POWER Cabinet","PASSIVE",
AK1630="AKTIVCO Coupure ENEO &amp; Baisse de tension","PASSIVE",
AK1630="Coupure ENEO &amp; Baisse de tension","PASSIVE",
AK1630="Defaut GE &amp; POWER Cabinet","PASSIVE",
AK1630="Sharing","PASSIVE",
AK1630="Sites strategiques &amp; DataCenter","PASSIVE",
AK1630="Exclu","Exclu",
AK1630="SAT","ACTIVE",
AK1630="SPARE-ISSUE","SPARE-ISSUE",
AK1630="Fiber CAmtel","ACTIVE",
AK1630="Fiber AOF","ACTIVE",
AK1630="Projet OCM (HUAWEI)","PLANNED WORKS",
AK1630="Projet OCM (NOKIA)","PLANNED WORKS",
AK1630="ACCESS-ISSUE","ACCESS-ISSUE",
AK1630="Projet OCM (ZTE, NOKIA, autres projets)","PLANNED WORKS",
AK1630="No root CAuse","No root cause",
AK1630="ODU HS","ACTIVE",
AK1630="IP &amp; VLAN","ACTIVE",
AK1630="Warehouse HUAWEI","SPARE-ISSUE",
AK1630="SPARE-HS","SPARE-ISSUE",
AK1630="Power Telco","ACTIVE", AK1630="no impacts","no impacts"
),"")</f>
        <v>No root cause</v>
      </c>
      <c r="AM1630" s="108" t="s">
        <v>5537</v>
      </c>
      <c r="AN1630" s="117" t="s">
        <v>4502</v>
      </c>
      <c r="AP1630" s="23" t="s">
        <v>5537</v>
      </c>
      <c r="AQ1630" s="23" t="s">
        <v>5537</v>
      </c>
      <c r="AR1630" s="7"/>
      <c r="AS1630" s="6"/>
      <c r="AT1630" s="7"/>
      <c r="AU1630" s="3" t="s">
        <v>5537</v>
      </c>
      <c r="AV1630" s="24" t="s">
        <v>5537</v>
      </c>
      <c r="AW1630" s="24" t="s">
        <v>5537</v>
      </c>
      <c r="AX1630" s="24" t="s">
        <v>5537</v>
      </c>
      <c r="AY1630" s="24" t="s">
        <v>5537</v>
      </c>
      <c r="AZ1630" s="24" t="s">
        <v>5537</v>
      </c>
      <c r="BA1630" s="24" t="s">
        <v>5537</v>
      </c>
      <c r="BB1630" s="24" t="s">
        <v>5537</v>
      </c>
      <c r="BC1630" s="24" t="s">
        <v>5537</v>
      </c>
      <c r="BD1630" s="24" t="s">
        <v>5537</v>
      </c>
      <c r="BE1630" s="24" t="s">
        <v>5537</v>
      </c>
      <c r="BF1630" s="24" t="s">
        <v>5537</v>
      </c>
      <c r="BG1630" s="24" t="s">
        <v>5537</v>
      </c>
      <c r="BH1630" s="24" t="s">
        <v>5537</v>
      </c>
      <c r="BI1630" s="9" t="s">
        <v>5537</v>
      </c>
      <c r="BJ1630" s="14"/>
      <c r="BK1630" s="14" t="s">
        <v>5537</v>
      </c>
      <c r="BL1630" s="14" t="str">
        <f>_xlfn.XLOOKUP(B1630,'[4]cell downs 18042026 17h'!$B:$B,'[4]cell downs 18042026 17h'!$B:$B,"")</f>
        <v/>
      </c>
      <c r="BM1630" s="14" t="str">
        <f>_xlfn.XLOOKUP(B1630,'[5]Cells Huawei 19042026 15h'!$B:$B,'[5]Cells Huawei 19042026 15h'!$B:$B,"")</f>
        <v/>
      </c>
      <c r="BN1630" s="9" t="str">
        <f>_xlfn.XLOOKUP(B1630,'[6]cells down 19042026 9H40'!$B:$B,'[6]cells down 19042026 9H40'!$B:$B,"")</f>
        <v/>
      </c>
      <c r="BO1630" s="9" t="s">
        <v>5537</v>
      </c>
      <c r="BP1630" s="9" t="s">
        <v>12</v>
      </c>
    </row>
    <row r="1631" spans="1:68" s="9" customFormat="1" x14ac:dyDescent="0.35">
      <c r="A1631" s="1" t="s">
        <v>1676</v>
      </c>
      <c r="B1631" s="8" t="s">
        <v>1677</v>
      </c>
      <c r="C1631" s="3" t="str">
        <f>_xlfn.XLOOKUP(B1631,'[1]daily break down'!$D:$D,'[1]daily break down'!$E:$E,"")</f>
        <v>Douala</v>
      </c>
      <c r="D1631" s="1" t="s">
        <v>11</v>
      </c>
      <c r="E1631" s="1" t="s">
        <v>12</v>
      </c>
      <c r="F1631" s="3" t="s">
        <v>31</v>
      </c>
      <c r="G1631" s="1" t="s">
        <v>32</v>
      </c>
      <c r="H1631" s="41" t="str">
        <f>_xlfn.XLOOKUP(B1631,[2]CALCULATION!$B:$B,[2]CALCULATION!$H:$H,"")</f>
        <v>ZTE</v>
      </c>
      <c r="I1631" s="34">
        <v>0</v>
      </c>
      <c r="J1631" s="34">
        <v>0</v>
      </c>
      <c r="K1631" s="34">
        <v>0</v>
      </c>
      <c r="L1631" s="34">
        <v>0</v>
      </c>
      <c r="M1631" s="34">
        <v>4.8689763806490573E-2</v>
      </c>
      <c r="N1631" s="34">
        <v>0</v>
      </c>
      <c r="O1631" s="34">
        <v>0</v>
      </c>
      <c r="P1631" s="34">
        <v>1.443250207600312</v>
      </c>
      <c r="Q1631" s="34">
        <v>0</v>
      </c>
      <c r="R1631" s="34">
        <v>0</v>
      </c>
      <c r="S1631" s="109">
        <v>0</v>
      </c>
      <c r="T1631" s="109">
        <f>_xlfn.XLOOKUP(B1631,'[3]Nur des jours'!$B:$B,'[3]Nur des jours'!$U:$U,"")</f>
        <v>0</v>
      </c>
      <c r="U1631" s="109">
        <v>0</v>
      </c>
      <c r="V1631" s="109">
        <v>0</v>
      </c>
      <c r="W1631" s="109">
        <v>0</v>
      </c>
      <c r="X1631" s="109">
        <v>0</v>
      </c>
      <c r="Y1631" s="109">
        <v>0</v>
      </c>
      <c r="Z1631" s="109">
        <v>0</v>
      </c>
      <c r="AA1631" s="109">
        <v>0</v>
      </c>
      <c r="AB1631" s="109">
        <v>0</v>
      </c>
      <c r="AC1631" s="109">
        <v>0</v>
      </c>
      <c r="AD1631" s="109">
        <v>0</v>
      </c>
      <c r="AE1631" s="109">
        <v>0</v>
      </c>
      <c r="AF1631" s="109">
        <v>0</v>
      </c>
      <c r="AG1631" s="57" t="str">
        <f>_xlfn.XLOOKUP(B1631,[3]CALCULATION!$B:$B,[3]CALCULATION!$M:$M,"")</f>
        <v>Operationnel</v>
      </c>
      <c r="AH1631" s="57"/>
      <c r="AI1631" s="56" t="str" cm="1">
        <f t="array" ref="AI1631">IFERROR(_xlfn.IFS(
AK1631="MPR ISSUE","PDH",
AK1631="BSS Hardware Issue","BSS",
AK1631="Sites strategiques, MLL, Pylone, etc.","ENVTECH",
AK1631="AKTIVCO DEFAUT GE &amp; POWER Cabinet","AKTIVCO",
AK1631="AKTIVCO Coupure ENEO &amp; Baisse de tension","AKTIVCO GRID ONLY",
AK1631="Coupure ENEO &amp; Baisse de tension","IHS GRID ONLY",
AK1631="Defaut GE &amp; POWER Cabinet","IHS",
AK1631="Sharing","Partners",
AK1631="Sites strategiques &amp; DataCenter","SST &amp; DC",
AK1631="Exclu","Exclu",
AK1631="SAT","SAT",
AK1631="SPARE-ISSUE","SPARE-ISSUE",
AK1631="Fiber CAmtel","TRANS_FO_CAMTEL",
AK1631="Fiber AOF","Fiber AOF",
AK1631="Projet OCM (HUAWEI)","TRAVAUX-HUAWEI",
AK1631="Projet OCM (NOKIA)","TRAVAUX-NOKIA",
AK1631="ACCESS-ISSUE","ACCESS-ISSUE",
AK1631="Projet OCM (ZTE, NOKIA, autres projets)","TRAVAUX OCM",
AK1631="No root CAuse","No root cause",
AK1631="ODU HS","PDH",
AK1631="IP &amp; VLAN","PDH",
AK1631="Warehouse HUAWEI","SPARE-ISSUE",
AK1631="SPARE-HS","SPARE-ISSUE",
AK1631="Power Telco","BSS",AK1631="no impacts","no impacts"
),"")</f>
        <v>No root cause</v>
      </c>
      <c r="AJ1631" s="56" t="str" cm="1">
        <f t="array" ref="AJ1631">IFERROR(_xlfn.IFS(
AK1631="MPR ISSUE","TX ISSUE",
AK1631="BSS Hardware Issue","RAN ISSUE",
AK1631="Sites strategiques, MLL, Pylone, etc.","ENVTECH",
AK1631="AKTIVCO DEFAUT GE &amp; POWER Cabinet","POWER ISSUE",
AK1631="AKTIVCO Coupure ENEO &amp; Baisse de tension","POWER ISSUE",
AK1631="Coupure ENEO &amp; Baisse de tension","POWER ISSUE",
AK1631="Defaut GE &amp; POWER Cabinet","POWER ISSUE",
AK1631="Sharing","POWER ISSUE",
AK1631="Sites strategiques &amp; DataCenter","POWER ISSUE",
AK1631="Exclu","Exclu",
AK1631="SAT","TX ISSUE",
AK1631="SPARE-ISSUE","SPARE-ISSUE",
AK1631="Fiber CAmtel","TX ISSUE",
AK1631="Fiber AOF","TX ISSUE",
AK1631="Projet OCM (HUAWEI)","TRAVAUX-HUAWEI",
AK1631="Projet OCM (NOKIA)","TRAVAUX -NOKIA",
AK1631="ACCESS-ISSUE","ACCESS-ISSUE",
AK1631="Projet OCM (ZTE, NOKIA, autres projets)","TRAVAUX OCM",
AK1631="No root CAuse","No root cause",
AK1631="ODU HS","TX ISSUE",
AK1631="IP &amp; VLAN","TX ISSUE",
AK1631="Warehouse HUAWEI","SPARE-ISSUE",
AK1631="SPARE-HS","SPARE-ISSUE",
AK1631="Power Telco","RAN ISSUE",AK1631="no impacts","no impacts"
),"")</f>
        <v>No root cause</v>
      </c>
      <c r="AK1631" s="81" t="s">
        <v>5620</v>
      </c>
      <c r="AL1631" s="56" t="str" cm="1">
        <f t="array" ref="AL1631">IFERROR(_xlfn.IFS(
AK1631="MPR ISSUE","ACTIVE",
AK1631="BSS Hardware Issue","ACTIVE",
AK1631="Sites strategiques, MLL, Pylone, etc.","PASSIVE",
AK1631="AKTIVCO DEFAUT GE &amp; POWER Cabinet","PASSIVE",
AK1631="AKTIVCO Coupure ENEO &amp; Baisse de tension","PASSIVE",
AK1631="Coupure ENEO &amp; Baisse de tension","PASSIVE",
AK1631="Defaut GE &amp; POWER Cabinet","PASSIVE",
AK1631="Sharing","PASSIVE",
AK1631="Sites strategiques &amp; DataCenter","PASSIVE",
AK1631="Exclu","Exclu",
AK1631="SAT","ACTIVE",
AK1631="SPARE-ISSUE","SPARE-ISSUE",
AK1631="Fiber CAmtel","ACTIVE",
AK1631="Fiber AOF","ACTIVE",
AK1631="Projet OCM (HUAWEI)","PLANNED WORKS",
AK1631="Projet OCM (NOKIA)","PLANNED WORKS",
AK1631="ACCESS-ISSUE","ACCESS-ISSUE",
AK1631="Projet OCM (ZTE, NOKIA, autres projets)","PLANNED WORKS",
AK1631="No root CAuse","No root cause",
AK1631="ODU HS","ACTIVE",
AK1631="IP &amp; VLAN","ACTIVE",
AK1631="Warehouse HUAWEI","SPARE-ISSUE",
AK1631="SPARE-HS","SPARE-ISSUE",
AK1631="Power Telco","ACTIVE", AK1631="no impacts","no impacts"
),"")</f>
        <v>No root cause</v>
      </c>
      <c r="AM1631" s="108" t="s">
        <v>5537</v>
      </c>
      <c r="AN1631" s="117" t="s">
        <v>1677</v>
      </c>
      <c r="AP1631" s="23" t="s">
        <v>5537</v>
      </c>
      <c r="AQ1631" s="23" t="s">
        <v>5537</v>
      </c>
      <c r="AR1631" s="7"/>
      <c r="AS1631" s="6"/>
      <c r="AT1631" s="7"/>
      <c r="AU1631" s="3" t="s">
        <v>5537</v>
      </c>
      <c r="AV1631" s="24" t="s">
        <v>5537</v>
      </c>
      <c r="AW1631" s="24" t="s">
        <v>5537</v>
      </c>
      <c r="AX1631" s="24" t="s">
        <v>5537</v>
      </c>
      <c r="AY1631" s="24" t="s">
        <v>5537</v>
      </c>
      <c r="AZ1631" s="24" t="s">
        <v>5537</v>
      </c>
      <c r="BA1631" s="24" t="s">
        <v>5537</v>
      </c>
      <c r="BB1631" s="24" t="s">
        <v>5537</v>
      </c>
      <c r="BC1631" s="24" t="s">
        <v>5537</v>
      </c>
      <c r="BD1631" s="24" t="s">
        <v>5537</v>
      </c>
      <c r="BE1631" s="24" t="s">
        <v>5537</v>
      </c>
      <c r="BF1631" s="24" t="s">
        <v>5537</v>
      </c>
      <c r="BG1631" s="24" t="s">
        <v>5537</v>
      </c>
      <c r="BH1631" s="24" t="s">
        <v>5537</v>
      </c>
      <c r="BI1631" s="9" t="s">
        <v>5537</v>
      </c>
      <c r="BJ1631" s="14"/>
      <c r="BK1631" s="14" t="s">
        <v>5537</v>
      </c>
      <c r="BL1631" s="14" t="str">
        <f>_xlfn.XLOOKUP(B1631,'[4]cell downs 18042026 17h'!$B:$B,'[4]cell downs 18042026 17h'!$B:$B,"")</f>
        <v/>
      </c>
      <c r="BM1631" s="14" t="str">
        <f>_xlfn.XLOOKUP(B1631,'[5]Cells Huawei 19042026 15h'!$B:$B,'[5]Cells Huawei 19042026 15h'!$B:$B,"")</f>
        <v/>
      </c>
      <c r="BN1631" s="9" t="str">
        <f>_xlfn.XLOOKUP(B1631,'[6]cells down 19042026 9H40'!$B:$B,'[6]cells down 19042026 9H40'!$B:$B,"")</f>
        <v/>
      </c>
      <c r="BO1631" s="9" t="s">
        <v>1677</v>
      </c>
      <c r="BP1631" s="9" t="s">
        <v>12</v>
      </c>
    </row>
    <row r="1632" spans="1:68" s="9" customFormat="1" x14ac:dyDescent="0.35">
      <c r="A1632" s="1" t="s">
        <v>4210</v>
      </c>
      <c r="B1632" s="1" t="s">
        <v>4211</v>
      </c>
      <c r="C1632" s="3" t="str">
        <f>_xlfn.XLOOKUP(B1632,'[1]daily break down'!$D:$D,'[1]daily break down'!$E:$E,"")</f>
        <v>ADAMAOUA</v>
      </c>
      <c r="D1632" s="1" t="s">
        <v>357</v>
      </c>
      <c r="E1632" s="1" t="s">
        <v>5493</v>
      </c>
      <c r="F1632" s="3" t="s">
        <v>90</v>
      </c>
      <c r="G1632" s="1" t="s">
        <v>4210</v>
      </c>
      <c r="H1632" s="39" t="str">
        <f>_xlfn.XLOOKUP(B1632,[2]CALCULATION!$B:$B,[2]CALCULATION!$H:$H,"")</f>
        <v>HUAWEI</v>
      </c>
      <c r="I1632" s="34">
        <v>0</v>
      </c>
      <c r="J1632" s="34">
        <v>0</v>
      </c>
      <c r="K1632" s="34">
        <v>0</v>
      </c>
      <c r="L1632" s="34">
        <v>0</v>
      </c>
      <c r="M1632" s="34">
        <v>0</v>
      </c>
      <c r="N1632" s="34">
        <v>0</v>
      </c>
      <c r="O1632" s="34">
        <v>0</v>
      </c>
      <c r="P1632" s="34">
        <v>0</v>
      </c>
      <c r="Q1632" s="34">
        <v>0</v>
      </c>
      <c r="R1632" s="34">
        <v>0</v>
      </c>
      <c r="S1632" s="109">
        <v>0</v>
      </c>
      <c r="T1632" s="109">
        <f>_xlfn.XLOOKUP(B1632,'[3]Nur des jours'!$B:$B,'[3]Nur des jours'!$U:$U,"")</f>
        <v>0</v>
      </c>
      <c r="U1632" s="109">
        <v>0</v>
      </c>
      <c r="V1632" s="109">
        <v>0</v>
      </c>
      <c r="W1632" s="109">
        <v>0</v>
      </c>
      <c r="X1632" s="109">
        <v>0</v>
      </c>
      <c r="Y1632" s="109">
        <v>0</v>
      </c>
      <c r="Z1632" s="109">
        <v>0</v>
      </c>
      <c r="AA1632" s="109">
        <v>0</v>
      </c>
      <c r="AB1632" s="109">
        <v>0</v>
      </c>
      <c r="AC1632" s="109">
        <v>0</v>
      </c>
      <c r="AD1632" s="109">
        <v>0</v>
      </c>
      <c r="AE1632" s="109">
        <v>0</v>
      </c>
      <c r="AF1632" s="109">
        <v>0</v>
      </c>
      <c r="AG1632" s="57" t="str">
        <f>_xlfn.XLOOKUP(B1632,[3]CALCULATION!$B:$B,[3]CALCULATION!$M:$M,"")</f>
        <v>EXCLU</v>
      </c>
      <c r="AH1632" s="57"/>
      <c r="AI1632" s="56" t="str" cm="1">
        <f t="array" ref="AI1632">IFERROR(_xlfn.IFS(
AK1632="MPR ISSUE","PDH",
AK1632="BSS Hardware Issue","BSS",
AK1632="Sites strategiques, MLL, Pylone, etc.","ENVTECH",
AK1632="AKTIVCO DEFAUT GE &amp; POWER Cabinet","AKTIVCO",
AK1632="AKTIVCO Coupure ENEO &amp; Baisse de tension","AKTIVCO GRID ONLY",
AK1632="Coupure ENEO &amp; Baisse de tension","IHS GRID ONLY",
AK1632="Defaut GE &amp; POWER Cabinet","IHS",
AK1632="Sharing","Partners",
AK1632="Sites strategiques &amp; DataCenter","SST &amp; DC",
AK1632="Exclu","Exclu",
AK1632="SAT","SAT",
AK1632="SPARE-ISSUE","SPARE-ISSUE",
AK1632="Fiber CAmtel","TRANS_FO_CAMTEL",
AK1632="Fiber AOF","Fiber AOF",
AK1632="Projet OCM (HUAWEI)","TRAVAUX-HUAWEI",
AK1632="Projet OCM (NOKIA)","TRAVAUX-NOKIA",
AK1632="ACCESS-ISSUE","ACCESS-ISSUE",
AK1632="Projet OCM (ZTE, NOKIA, autres projets)","TRAVAUX OCM",
AK1632="No root CAuse","No root cause",
AK1632="ODU HS","PDH",
AK1632="IP &amp; VLAN","PDH",
AK1632="Warehouse HUAWEI","SPARE-ISSUE",
AK1632="SPARE-HS","SPARE-ISSUE",
AK1632="Power Telco","BSS",AK1632="no impacts","no impacts"
),"")</f>
        <v>Exclu</v>
      </c>
      <c r="AJ1632" s="56" t="str" cm="1">
        <f t="array" ref="AJ1632">IFERROR(_xlfn.IFS(
AK1632="MPR ISSUE","TX ISSUE",
AK1632="BSS Hardware Issue","RAN ISSUE",
AK1632="Sites strategiques, MLL, Pylone, etc.","ENVTECH",
AK1632="AKTIVCO DEFAUT GE &amp; POWER Cabinet","POWER ISSUE",
AK1632="AKTIVCO Coupure ENEO &amp; Baisse de tension","POWER ISSUE",
AK1632="Coupure ENEO &amp; Baisse de tension","POWER ISSUE",
AK1632="Defaut GE &amp; POWER Cabinet","POWER ISSUE",
AK1632="Sharing","POWER ISSUE",
AK1632="Sites strategiques &amp; DataCenter","POWER ISSUE",
AK1632="Exclu","Exclu",
AK1632="SAT","TX ISSUE",
AK1632="SPARE-ISSUE","SPARE-ISSUE",
AK1632="Fiber CAmtel","TX ISSUE",
AK1632="Fiber AOF","TX ISSUE",
AK1632="Projet OCM (HUAWEI)","TRAVAUX-HUAWEI",
AK1632="Projet OCM (NOKIA)","TRAVAUX -NOKIA",
AK1632="ACCESS-ISSUE","ACCESS-ISSUE",
AK1632="Projet OCM (ZTE, NOKIA, autres projets)","TRAVAUX OCM",
AK1632="No root CAuse","No root cause",
AK1632="ODU HS","TX ISSUE",
AK1632="IP &amp; VLAN","TX ISSUE",
AK1632="Warehouse HUAWEI","SPARE-ISSUE",
AK1632="SPARE-HS","SPARE-ISSUE",
AK1632="Power Telco","RAN ISSUE",AK1632="no impacts","no impacts"
),"")</f>
        <v>Exclu</v>
      </c>
      <c r="AK1632" s="81" t="s">
        <v>5559</v>
      </c>
      <c r="AL1632" s="56" t="str" cm="1">
        <f t="array" ref="AL1632">IFERROR(_xlfn.IFS(
AK1632="MPR ISSUE","ACTIVE",
AK1632="BSS Hardware Issue","ACTIVE",
AK1632="Sites strategiques, MLL, Pylone, etc.","PASSIVE",
AK1632="AKTIVCO DEFAUT GE &amp; POWER Cabinet","PASSIVE",
AK1632="AKTIVCO Coupure ENEO &amp; Baisse de tension","PASSIVE",
AK1632="Coupure ENEO &amp; Baisse de tension","PASSIVE",
AK1632="Defaut GE &amp; POWER Cabinet","PASSIVE",
AK1632="Sharing","PASSIVE",
AK1632="Sites strategiques &amp; DataCenter","PASSIVE",
AK1632="Exclu","Exclu",
AK1632="SAT","ACTIVE",
AK1632="SPARE-ISSUE","SPARE-ISSUE",
AK1632="Fiber CAmtel","ACTIVE",
AK1632="Fiber AOF","ACTIVE",
AK1632="Projet OCM (HUAWEI)","PLANNED WORKS",
AK1632="Projet OCM (NOKIA)","PLANNED WORKS",
AK1632="ACCESS-ISSUE","ACCESS-ISSUE",
AK1632="Projet OCM (ZTE, NOKIA, autres projets)","PLANNED WORKS",
AK1632="No root CAuse","No root cause",
AK1632="ODU HS","ACTIVE",
AK1632="IP &amp; VLAN","ACTIVE",
AK1632="Warehouse HUAWEI","SPARE-ISSUE",
AK1632="SPARE-HS","SPARE-ISSUE",
AK1632="Power Telco","ACTIVE", AK1632="no impacts","no impacts"
),"")</f>
        <v>Exclu</v>
      </c>
      <c r="AM1632" s="108" t="s">
        <v>5537</v>
      </c>
      <c r="AN1632" s="117" t="s">
        <v>4211</v>
      </c>
      <c r="AP1632" s="23" t="s">
        <v>5537</v>
      </c>
      <c r="AQ1632" s="23" t="s">
        <v>5537</v>
      </c>
      <c r="AR1632" s="7"/>
      <c r="AS1632" s="6"/>
      <c r="AT1632" s="7"/>
      <c r="AU1632" s="3" t="s">
        <v>5537</v>
      </c>
      <c r="AV1632" s="24" t="s">
        <v>5537</v>
      </c>
      <c r="AW1632" s="24" t="s">
        <v>5537</v>
      </c>
      <c r="AX1632" s="24" t="s">
        <v>5537</v>
      </c>
      <c r="AY1632" s="24" t="s">
        <v>5537</v>
      </c>
      <c r="AZ1632" s="24" t="s">
        <v>5537</v>
      </c>
      <c r="BA1632" s="24" t="s">
        <v>5537</v>
      </c>
      <c r="BB1632" s="24" t="s">
        <v>5537</v>
      </c>
      <c r="BC1632" s="24" t="s">
        <v>5537</v>
      </c>
      <c r="BD1632" s="24" t="s">
        <v>5537</v>
      </c>
      <c r="BE1632" s="24" t="s">
        <v>5537</v>
      </c>
      <c r="BF1632" s="24" t="s">
        <v>5537</v>
      </c>
      <c r="BG1632" s="24" t="s">
        <v>5537</v>
      </c>
      <c r="BH1632" s="24" t="s">
        <v>5537</v>
      </c>
      <c r="BI1632" s="9" t="s">
        <v>5537</v>
      </c>
      <c r="BJ1632" s="14"/>
      <c r="BK1632" s="14" t="s">
        <v>5537</v>
      </c>
      <c r="BL1632" s="14" t="str">
        <f>_xlfn.XLOOKUP(B1632,'[4]cell downs 18042026 17h'!$B:$B,'[4]cell downs 18042026 17h'!$B:$B,"")</f>
        <v/>
      </c>
      <c r="BM1632" s="14" t="str">
        <f>_xlfn.XLOOKUP(B1632,'[5]Cells Huawei 19042026 15h'!$B:$B,'[5]Cells Huawei 19042026 15h'!$B:$B,"")</f>
        <v/>
      </c>
      <c r="BN1632" s="9" t="str">
        <f>_xlfn.XLOOKUP(B1632,'[6]cells down 19042026 9H40'!$B:$B,'[6]cells down 19042026 9H40'!$B:$B,"")</f>
        <v/>
      </c>
      <c r="BO1632" s="9" t="s">
        <v>5537</v>
      </c>
      <c r="BP1632" s="9" t="s">
        <v>594</v>
      </c>
    </row>
    <row r="1633" spans="1:68" s="9" customFormat="1" x14ac:dyDescent="0.35">
      <c r="A1633" s="1" t="s">
        <v>3335</v>
      </c>
      <c r="B1633" s="8" t="s">
        <v>3336</v>
      </c>
      <c r="C1633" s="3" t="str">
        <f>_xlfn.XLOOKUP(B1633,'[1]daily break down'!$D:$D,'[1]daily break down'!$E:$E,"")</f>
        <v>Douala</v>
      </c>
      <c r="D1633" s="1" t="s">
        <v>11</v>
      </c>
      <c r="E1633" s="1" t="s">
        <v>12</v>
      </c>
      <c r="F1633" s="3" t="s">
        <v>31</v>
      </c>
      <c r="G1633" s="1" t="s">
        <v>32</v>
      </c>
      <c r="H1633" s="41" t="str">
        <f>_xlfn.XLOOKUP(B1633,[2]CALCULATION!$B:$B,[2]CALCULATION!$H:$H,"")</f>
        <v>ZTE</v>
      </c>
      <c r="I1633" s="34">
        <v>0</v>
      </c>
      <c r="J1633" s="34">
        <v>0</v>
      </c>
      <c r="K1633" s="34">
        <v>0.36747395365162511</v>
      </c>
      <c r="L1633" s="34">
        <v>0</v>
      </c>
      <c r="M1633" s="34">
        <v>0</v>
      </c>
      <c r="N1633" s="34">
        <v>0</v>
      </c>
      <c r="O1633" s="34">
        <v>0</v>
      </c>
      <c r="P1633" s="34">
        <v>0</v>
      </c>
      <c r="Q1633" s="34">
        <v>0</v>
      </c>
      <c r="R1633" s="34">
        <v>0</v>
      </c>
      <c r="S1633" s="109">
        <v>0</v>
      </c>
      <c r="T1633" s="109">
        <f>_xlfn.XLOOKUP(B1633,'[3]Nur des jours'!$B:$B,'[3]Nur des jours'!$U:$U,"")</f>
        <v>0</v>
      </c>
      <c r="U1633" s="109">
        <v>0</v>
      </c>
      <c r="V1633" s="109">
        <v>0</v>
      </c>
      <c r="W1633" s="109">
        <v>0</v>
      </c>
      <c r="X1633" s="109">
        <v>0</v>
      </c>
      <c r="Y1633" s="109">
        <v>0</v>
      </c>
      <c r="Z1633" s="109">
        <v>0</v>
      </c>
      <c r="AA1633" s="109">
        <v>0</v>
      </c>
      <c r="AB1633" s="109">
        <v>0</v>
      </c>
      <c r="AC1633" s="109">
        <v>0</v>
      </c>
      <c r="AD1633" s="109">
        <v>0</v>
      </c>
      <c r="AE1633" s="109">
        <v>0</v>
      </c>
      <c r="AF1633" s="109">
        <v>0</v>
      </c>
      <c r="AG1633" s="57" t="str">
        <f>_xlfn.XLOOKUP(B1633,[3]CALCULATION!$B:$B,[3]CALCULATION!$M:$M,"")</f>
        <v>Operationnel</v>
      </c>
      <c r="AH1633" s="57"/>
      <c r="AI1633" s="56" t="str" cm="1">
        <f t="array" ref="AI1633">IFERROR(_xlfn.IFS(
AK1633="MPR ISSUE","PDH",
AK1633="BSS Hardware Issue","BSS",
AK1633="Sites strategiques, MLL, Pylone, etc.","ENVTECH",
AK1633="AKTIVCO DEFAUT GE &amp; POWER Cabinet","AKTIVCO",
AK1633="AKTIVCO Coupure ENEO &amp; Baisse de tension","AKTIVCO GRID ONLY",
AK1633="Coupure ENEO &amp; Baisse de tension","IHS GRID ONLY",
AK1633="Defaut GE &amp; POWER Cabinet","IHS",
AK1633="Sharing","Partners",
AK1633="Sites strategiques &amp; DataCenter","SST &amp; DC",
AK1633="Exclu","Exclu",
AK1633="SAT","SAT",
AK1633="SPARE-ISSUE","SPARE-ISSUE",
AK1633="Fiber CAmtel","TRANS_FO_CAMTEL",
AK1633="Fiber AOF","Fiber AOF",
AK1633="Projet OCM (HUAWEI)","TRAVAUX-HUAWEI",
AK1633="Projet OCM (NOKIA)","TRAVAUX-NOKIA",
AK1633="ACCESS-ISSUE","ACCESS-ISSUE",
AK1633="Projet OCM (ZTE, NOKIA, autres projets)","TRAVAUX OCM",
AK1633="No root CAuse","No root cause",
AK1633="ODU HS","PDH",
AK1633="IP &amp; VLAN","PDH",
AK1633="Warehouse HUAWEI","SPARE-ISSUE",
AK1633="SPARE-HS","SPARE-ISSUE",
AK1633="Power Telco","BSS",AK1633="no impacts","no impacts"
),"")</f>
        <v>No root cause</v>
      </c>
      <c r="AJ1633" s="56" t="str" cm="1">
        <f t="array" ref="AJ1633">IFERROR(_xlfn.IFS(
AK1633="MPR ISSUE","TX ISSUE",
AK1633="BSS Hardware Issue","RAN ISSUE",
AK1633="Sites strategiques, MLL, Pylone, etc.","ENVTECH",
AK1633="AKTIVCO DEFAUT GE &amp; POWER Cabinet","POWER ISSUE",
AK1633="AKTIVCO Coupure ENEO &amp; Baisse de tension","POWER ISSUE",
AK1633="Coupure ENEO &amp; Baisse de tension","POWER ISSUE",
AK1633="Defaut GE &amp; POWER Cabinet","POWER ISSUE",
AK1633="Sharing","POWER ISSUE",
AK1633="Sites strategiques &amp; DataCenter","POWER ISSUE",
AK1633="Exclu","Exclu",
AK1633="SAT","TX ISSUE",
AK1633="SPARE-ISSUE","SPARE-ISSUE",
AK1633="Fiber CAmtel","TX ISSUE",
AK1633="Fiber AOF","TX ISSUE",
AK1633="Projet OCM (HUAWEI)","TRAVAUX-HUAWEI",
AK1633="Projet OCM (NOKIA)","TRAVAUX -NOKIA",
AK1633="ACCESS-ISSUE","ACCESS-ISSUE",
AK1633="Projet OCM (ZTE, NOKIA, autres projets)","TRAVAUX OCM",
AK1633="No root CAuse","No root cause",
AK1633="ODU HS","TX ISSUE",
AK1633="IP &amp; VLAN","TX ISSUE",
AK1633="Warehouse HUAWEI","SPARE-ISSUE",
AK1633="SPARE-HS","SPARE-ISSUE",
AK1633="Power Telco","RAN ISSUE",AK1633="no impacts","no impacts"
),"")</f>
        <v>No root cause</v>
      </c>
      <c r="AK1633" s="81" t="s">
        <v>5620</v>
      </c>
      <c r="AL1633" s="56" t="str" cm="1">
        <f t="array" ref="AL1633">IFERROR(_xlfn.IFS(
AK1633="MPR ISSUE","ACTIVE",
AK1633="BSS Hardware Issue","ACTIVE",
AK1633="Sites strategiques, MLL, Pylone, etc.","PASSIVE",
AK1633="AKTIVCO DEFAUT GE &amp; POWER Cabinet","PASSIVE",
AK1633="AKTIVCO Coupure ENEO &amp; Baisse de tension","PASSIVE",
AK1633="Coupure ENEO &amp; Baisse de tension","PASSIVE",
AK1633="Defaut GE &amp; POWER Cabinet","PASSIVE",
AK1633="Sharing","PASSIVE",
AK1633="Sites strategiques &amp; DataCenter","PASSIVE",
AK1633="Exclu","Exclu",
AK1633="SAT","ACTIVE",
AK1633="SPARE-ISSUE","SPARE-ISSUE",
AK1633="Fiber CAmtel","ACTIVE",
AK1633="Fiber AOF","ACTIVE",
AK1633="Projet OCM (HUAWEI)","PLANNED WORKS",
AK1633="Projet OCM (NOKIA)","PLANNED WORKS",
AK1633="ACCESS-ISSUE","ACCESS-ISSUE",
AK1633="Projet OCM (ZTE, NOKIA, autres projets)","PLANNED WORKS",
AK1633="No root CAuse","No root cause",
AK1633="ODU HS","ACTIVE",
AK1633="IP &amp; VLAN","ACTIVE",
AK1633="Warehouse HUAWEI","SPARE-ISSUE",
AK1633="SPARE-HS","SPARE-ISSUE",
AK1633="Power Telco","ACTIVE", AK1633="no impacts","no impacts"
),"")</f>
        <v>No root cause</v>
      </c>
      <c r="AM1633" s="108" t="s">
        <v>5537</v>
      </c>
      <c r="AN1633" s="117" t="s">
        <v>3336</v>
      </c>
      <c r="AP1633" s="23" t="s">
        <v>5537</v>
      </c>
      <c r="AQ1633" s="23" t="s">
        <v>5537</v>
      </c>
      <c r="AR1633" s="7"/>
      <c r="AS1633" s="6"/>
      <c r="AT1633" s="7"/>
      <c r="AU1633" s="3" t="s">
        <v>5537</v>
      </c>
      <c r="AV1633" s="24" t="s">
        <v>5537</v>
      </c>
      <c r="AW1633" s="24" t="s">
        <v>5537</v>
      </c>
      <c r="AX1633" s="24" t="s">
        <v>5537</v>
      </c>
      <c r="AY1633" s="24" t="s">
        <v>5537</v>
      </c>
      <c r="AZ1633" s="24" t="s">
        <v>5537</v>
      </c>
      <c r="BA1633" s="24" t="s">
        <v>5537</v>
      </c>
      <c r="BB1633" s="24" t="s">
        <v>5537</v>
      </c>
      <c r="BC1633" s="24" t="s">
        <v>5537</v>
      </c>
      <c r="BD1633" s="24" t="s">
        <v>5537</v>
      </c>
      <c r="BE1633" s="24" t="s">
        <v>5537</v>
      </c>
      <c r="BF1633" s="24" t="s">
        <v>5537</v>
      </c>
      <c r="BG1633" s="24" t="s">
        <v>5537</v>
      </c>
      <c r="BH1633" s="24" t="s">
        <v>5537</v>
      </c>
      <c r="BI1633" s="9" t="s">
        <v>5537</v>
      </c>
      <c r="BJ1633" s="14"/>
      <c r="BK1633" s="14" t="s">
        <v>5537</v>
      </c>
      <c r="BL1633" s="14" t="str">
        <f>_xlfn.XLOOKUP(B1633,'[4]cell downs 18042026 17h'!$B:$B,'[4]cell downs 18042026 17h'!$B:$B,"")</f>
        <v/>
      </c>
      <c r="BM1633" s="14" t="str">
        <f>_xlfn.XLOOKUP(B1633,'[5]Cells Huawei 19042026 15h'!$B:$B,'[5]Cells Huawei 19042026 15h'!$B:$B,"")</f>
        <v/>
      </c>
      <c r="BN1633" s="9" t="str">
        <f>_xlfn.XLOOKUP(B1633,'[6]cells down 19042026 9H40'!$B:$B,'[6]cells down 19042026 9H40'!$B:$B,"")</f>
        <v/>
      </c>
      <c r="BO1633" s="9" t="s">
        <v>3336</v>
      </c>
      <c r="BP1633" s="9" t="s">
        <v>5537</v>
      </c>
    </row>
    <row r="1634" spans="1:68" s="9" customFormat="1" x14ac:dyDescent="0.35">
      <c r="A1634" s="1" t="s">
        <v>1662</v>
      </c>
      <c r="B1634" s="8" t="s">
        <v>1663</v>
      </c>
      <c r="C1634" s="3" t="str">
        <f>_xlfn.XLOOKUP(B1634,'[1]daily break down'!$D:$D,'[1]daily break down'!$E:$E,"")</f>
        <v>Douala</v>
      </c>
      <c r="D1634" s="1" t="s">
        <v>11</v>
      </c>
      <c r="E1634" s="1" t="s">
        <v>12</v>
      </c>
      <c r="F1634" s="3" t="s">
        <v>31</v>
      </c>
      <c r="G1634" s="1" t="s">
        <v>32</v>
      </c>
      <c r="H1634" s="41" t="str">
        <f>_xlfn.XLOOKUP(B1634,[2]CALCULATION!$B:$B,[2]CALCULATION!$H:$H,"")</f>
        <v>ZTE</v>
      </c>
      <c r="I1634" s="34">
        <v>0</v>
      </c>
      <c r="J1634" s="34">
        <v>0</v>
      </c>
      <c r="K1634" s="34">
        <v>0</v>
      </c>
      <c r="L1634" s="34">
        <v>0</v>
      </c>
      <c r="M1634" s="34">
        <v>1.5944560015751692E-2</v>
      </c>
      <c r="N1634" s="34">
        <v>0</v>
      </c>
      <c r="O1634" s="34">
        <v>0</v>
      </c>
      <c r="P1634" s="34">
        <v>3.1680271264407174</v>
      </c>
      <c r="Q1634" s="34">
        <v>0</v>
      </c>
      <c r="R1634" s="34">
        <v>0</v>
      </c>
      <c r="S1634" s="109">
        <v>0</v>
      </c>
      <c r="T1634" s="109">
        <f>_xlfn.XLOOKUP(B1634,'[3]Nur des jours'!$B:$B,'[3]Nur des jours'!$U:$U,"")</f>
        <v>0</v>
      </c>
      <c r="U1634" s="109">
        <v>0</v>
      </c>
      <c r="V1634" s="109">
        <v>0</v>
      </c>
      <c r="W1634" s="109">
        <v>0</v>
      </c>
      <c r="X1634" s="109">
        <v>0</v>
      </c>
      <c r="Y1634" s="109">
        <v>0</v>
      </c>
      <c r="Z1634" s="109">
        <v>0</v>
      </c>
      <c r="AA1634" s="109">
        <v>0</v>
      </c>
      <c r="AB1634" s="109">
        <v>0</v>
      </c>
      <c r="AC1634" s="109">
        <v>0</v>
      </c>
      <c r="AD1634" s="109">
        <v>0</v>
      </c>
      <c r="AE1634" s="109">
        <v>0</v>
      </c>
      <c r="AF1634" s="109">
        <v>0</v>
      </c>
      <c r="AG1634" s="57" t="str">
        <f>_xlfn.XLOOKUP(B1634,[3]CALCULATION!$B:$B,[3]CALCULATION!$M:$M,"")</f>
        <v>Operationnel</v>
      </c>
      <c r="AH1634" s="57"/>
      <c r="AI1634" s="56" t="str" cm="1">
        <f t="array" ref="AI1634">IFERROR(_xlfn.IFS(
AK1634="MPR ISSUE","PDH",
AK1634="BSS Hardware Issue","BSS",
AK1634="Sites strategiques, MLL, Pylone, etc.","ENVTECH",
AK1634="AKTIVCO DEFAUT GE &amp; POWER Cabinet","AKTIVCO",
AK1634="AKTIVCO Coupure ENEO &amp; Baisse de tension","AKTIVCO GRID ONLY",
AK1634="Coupure ENEO &amp; Baisse de tension","IHS GRID ONLY",
AK1634="Defaut GE &amp; POWER Cabinet","IHS",
AK1634="Sharing","Partners",
AK1634="Sites strategiques &amp; DataCenter","SST &amp; DC",
AK1634="Exclu","Exclu",
AK1634="SAT","SAT",
AK1634="SPARE-ISSUE","SPARE-ISSUE",
AK1634="Fiber CAmtel","TRANS_FO_CAMTEL",
AK1634="Fiber AOF","Fiber AOF",
AK1634="Projet OCM (HUAWEI)","TRAVAUX-HUAWEI",
AK1634="Projet OCM (NOKIA)","TRAVAUX-NOKIA",
AK1634="ACCESS-ISSUE","ACCESS-ISSUE",
AK1634="Projet OCM (ZTE, NOKIA, autres projets)","TRAVAUX OCM",
AK1634="No root CAuse","No root cause",
AK1634="ODU HS","PDH",
AK1634="IP &amp; VLAN","PDH",
AK1634="Warehouse HUAWEI","SPARE-ISSUE",
AK1634="SPARE-HS","SPARE-ISSUE",
AK1634="Power Telco","BSS",AK1634="no impacts","no impacts"
),"")</f>
        <v>No root cause</v>
      </c>
      <c r="AJ1634" s="56" t="str" cm="1">
        <f t="array" ref="AJ1634">IFERROR(_xlfn.IFS(
AK1634="MPR ISSUE","TX ISSUE",
AK1634="BSS Hardware Issue","RAN ISSUE",
AK1634="Sites strategiques, MLL, Pylone, etc.","ENVTECH",
AK1634="AKTIVCO DEFAUT GE &amp; POWER Cabinet","POWER ISSUE",
AK1634="AKTIVCO Coupure ENEO &amp; Baisse de tension","POWER ISSUE",
AK1634="Coupure ENEO &amp; Baisse de tension","POWER ISSUE",
AK1634="Defaut GE &amp; POWER Cabinet","POWER ISSUE",
AK1634="Sharing","POWER ISSUE",
AK1634="Sites strategiques &amp; DataCenter","POWER ISSUE",
AK1634="Exclu","Exclu",
AK1634="SAT","TX ISSUE",
AK1634="SPARE-ISSUE","SPARE-ISSUE",
AK1634="Fiber CAmtel","TX ISSUE",
AK1634="Fiber AOF","TX ISSUE",
AK1634="Projet OCM (HUAWEI)","TRAVAUX-HUAWEI",
AK1634="Projet OCM (NOKIA)","TRAVAUX -NOKIA",
AK1634="ACCESS-ISSUE","ACCESS-ISSUE",
AK1634="Projet OCM (ZTE, NOKIA, autres projets)","TRAVAUX OCM",
AK1634="No root CAuse","No root cause",
AK1634="ODU HS","TX ISSUE",
AK1634="IP &amp; VLAN","TX ISSUE",
AK1634="Warehouse HUAWEI","SPARE-ISSUE",
AK1634="SPARE-HS","SPARE-ISSUE",
AK1634="Power Telco","RAN ISSUE",AK1634="no impacts","no impacts"
),"")</f>
        <v>No root cause</v>
      </c>
      <c r="AK1634" s="81" t="s">
        <v>5620</v>
      </c>
      <c r="AL1634" s="56" t="str" cm="1">
        <f t="array" ref="AL1634">IFERROR(_xlfn.IFS(
AK1634="MPR ISSUE","ACTIVE",
AK1634="BSS Hardware Issue","ACTIVE",
AK1634="Sites strategiques, MLL, Pylone, etc.","PASSIVE",
AK1634="AKTIVCO DEFAUT GE &amp; POWER Cabinet","PASSIVE",
AK1634="AKTIVCO Coupure ENEO &amp; Baisse de tension","PASSIVE",
AK1634="Coupure ENEO &amp; Baisse de tension","PASSIVE",
AK1634="Defaut GE &amp; POWER Cabinet","PASSIVE",
AK1634="Sharing","PASSIVE",
AK1634="Sites strategiques &amp; DataCenter","PASSIVE",
AK1634="Exclu","Exclu",
AK1634="SAT","ACTIVE",
AK1634="SPARE-ISSUE","SPARE-ISSUE",
AK1634="Fiber CAmtel","ACTIVE",
AK1634="Fiber AOF","ACTIVE",
AK1634="Projet OCM (HUAWEI)","PLANNED WORKS",
AK1634="Projet OCM (NOKIA)","PLANNED WORKS",
AK1634="ACCESS-ISSUE","ACCESS-ISSUE",
AK1634="Projet OCM (ZTE, NOKIA, autres projets)","PLANNED WORKS",
AK1634="No root CAuse","No root cause",
AK1634="ODU HS","ACTIVE",
AK1634="IP &amp; VLAN","ACTIVE",
AK1634="Warehouse HUAWEI","SPARE-ISSUE",
AK1634="SPARE-HS","SPARE-ISSUE",
AK1634="Power Telco","ACTIVE", AK1634="no impacts","no impacts"
),"")</f>
        <v>No root cause</v>
      </c>
      <c r="AM1634" s="108" t="s">
        <v>5537</v>
      </c>
      <c r="AN1634" s="117" t="s">
        <v>1663</v>
      </c>
      <c r="AP1634" s="23" t="s">
        <v>5537</v>
      </c>
      <c r="AQ1634" s="23" t="s">
        <v>5537</v>
      </c>
      <c r="AR1634" s="7"/>
      <c r="AS1634" s="6"/>
      <c r="AT1634" s="7"/>
      <c r="AU1634" s="3" t="s">
        <v>5537</v>
      </c>
      <c r="AV1634" s="24" t="s">
        <v>5537</v>
      </c>
      <c r="AW1634" s="24" t="s">
        <v>5537</v>
      </c>
      <c r="AX1634" s="24" t="s">
        <v>5537</v>
      </c>
      <c r="AY1634" s="24" t="s">
        <v>5537</v>
      </c>
      <c r="AZ1634" s="24" t="s">
        <v>5537</v>
      </c>
      <c r="BA1634" s="24" t="s">
        <v>5537</v>
      </c>
      <c r="BB1634" s="24" t="s">
        <v>5537</v>
      </c>
      <c r="BC1634" s="24" t="s">
        <v>5537</v>
      </c>
      <c r="BD1634" s="24" t="s">
        <v>5537</v>
      </c>
      <c r="BE1634" s="24" t="s">
        <v>5537</v>
      </c>
      <c r="BF1634" s="24" t="s">
        <v>5537</v>
      </c>
      <c r="BG1634" s="24" t="s">
        <v>5537</v>
      </c>
      <c r="BH1634" s="24" t="s">
        <v>5537</v>
      </c>
      <c r="BI1634" s="9" t="s">
        <v>5537</v>
      </c>
      <c r="BJ1634" s="14"/>
      <c r="BK1634" s="14" t="s">
        <v>5537</v>
      </c>
      <c r="BL1634" s="14" t="str">
        <f>_xlfn.XLOOKUP(B1634,'[4]cell downs 18042026 17h'!$B:$B,'[4]cell downs 18042026 17h'!$B:$B,"")</f>
        <v/>
      </c>
      <c r="BM1634" s="14" t="str">
        <f>_xlfn.XLOOKUP(B1634,'[5]Cells Huawei 19042026 15h'!$B:$B,'[5]Cells Huawei 19042026 15h'!$B:$B,"")</f>
        <v/>
      </c>
      <c r="BN1634" s="9" t="str">
        <f>_xlfn.XLOOKUP(B1634,'[6]cells down 19042026 9H40'!$B:$B,'[6]cells down 19042026 9H40'!$B:$B,"")</f>
        <v/>
      </c>
      <c r="BO1634" s="9" t="s">
        <v>1663</v>
      </c>
      <c r="BP1634" s="9" t="s">
        <v>12</v>
      </c>
    </row>
    <row r="1635" spans="1:68" s="9" customFormat="1" x14ac:dyDescent="0.35">
      <c r="A1635" s="1" t="s">
        <v>3189</v>
      </c>
      <c r="B1635" s="8" t="s">
        <v>3190</v>
      </c>
      <c r="C1635" s="3" t="str">
        <f>_xlfn.XLOOKUP(B1635,'[1]daily break down'!$D:$D,'[1]daily break down'!$E:$E,"")</f>
        <v>CENTRE</v>
      </c>
      <c r="D1635" s="1" t="s">
        <v>11</v>
      </c>
      <c r="E1635" s="1" t="s">
        <v>12</v>
      </c>
      <c r="F1635" s="3" t="s">
        <v>37</v>
      </c>
      <c r="G1635" s="1" t="s">
        <v>2612</v>
      </c>
      <c r="H1635" s="41" t="str">
        <f>_xlfn.XLOOKUP(B1635,[2]CALCULATION!$B:$B,[2]CALCULATION!$H:$H,"")</f>
        <v>ZTE</v>
      </c>
      <c r="I1635" s="34">
        <v>0</v>
      </c>
      <c r="J1635" s="34">
        <v>0</v>
      </c>
      <c r="K1635" s="34">
        <v>0</v>
      </c>
      <c r="L1635" s="34">
        <v>0</v>
      </c>
      <c r="M1635" s="34">
        <v>0</v>
      </c>
      <c r="N1635" s="34">
        <v>0</v>
      </c>
      <c r="O1635" s="34">
        <v>0</v>
      </c>
      <c r="P1635" s="34">
        <v>0</v>
      </c>
      <c r="Q1635" s="34">
        <v>0</v>
      </c>
      <c r="R1635" s="34">
        <v>0</v>
      </c>
      <c r="S1635" s="109">
        <v>0</v>
      </c>
      <c r="T1635" s="109">
        <f>_xlfn.XLOOKUP(B1635,'[3]Nur des jours'!$B:$B,'[3]Nur des jours'!$U:$U,"")</f>
        <v>0</v>
      </c>
      <c r="U1635" s="109">
        <v>0</v>
      </c>
      <c r="V1635" s="109">
        <v>0</v>
      </c>
      <c r="W1635" s="109">
        <v>0</v>
      </c>
      <c r="X1635" s="109">
        <v>0</v>
      </c>
      <c r="Y1635" s="109">
        <v>0</v>
      </c>
      <c r="Z1635" s="109">
        <v>0</v>
      </c>
      <c r="AA1635" s="109">
        <v>0</v>
      </c>
      <c r="AB1635" s="109">
        <v>0</v>
      </c>
      <c r="AC1635" s="109">
        <v>0</v>
      </c>
      <c r="AD1635" s="109">
        <v>0</v>
      </c>
      <c r="AE1635" s="109">
        <v>0</v>
      </c>
      <c r="AF1635" s="109">
        <v>0</v>
      </c>
      <c r="AG1635" s="57" t="str">
        <f>_xlfn.XLOOKUP(B1635,[3]CALCULATION!$B:$B,[3]CALCULATION!$M:$M,"")</f>
        <v>Operationnel</v>
      </c>
      <c r="AH1635" s="57"/>
      <c r="AI1635" s="56" t="str" cm="1">
        <f t="array" ref="AI1635">IFERROR(_xlfn.IFS(
AK1635="MPR ISSUE","PDH",
AK1635="BSS Hardware Issue","BSS",
AK1635="Sites strategiques, MLL, Pylone, etc.","ENVTECH",
AK1635="AKTIVCO DEFAUT GE &amp; POWER Cabinet","AKTIVCO",
AK1635="AKTIVCO Coupure ENEO &amp; Baisse de tension","AKTIVCO GRID ONLY",
AK1635="Coupure ENEO &amp; Baisse de tension","IHS GRID ONLY",
AK1635="Defaut GE &amp; POWER Cabinet","IHS",
AK1635="Sharing","Partners",
AK1635="Sites strategiques &amp; DataCenter","SST &amp; DC",
AK1635="Exclu","Exclu",
AK1635="SAT","SAT",
AK1635="SPARE-ISSUE","SPARE-ISSUE",
AK1635="Fiber CAmtel","TRANS_FO_CAMTEL",
AK1635="Fiber AOF","Fiber AOF",
AK1635="Projet OCM (HUAWEI)","TRAVAUX-HUAWEI",
AK1635="Projet OCM (NOKIA)","TRAVAUX-NOKIA",
AK1635="ACCESS-ISSUE","ACCESS-ISSUE",
AK1635="Projet OCM (ZTE, NOKIA, autres projets)","TRAVAUX OCM",
AK1635="No root CAuse","No root cause",
AK1635="ODU HS","PDH",
AK1635="IP &amp; VLAN","PDH",
AK1635="Warehouse HUAWEI","SPARE-ISSUE",
AK1635="SPARE-HS","SPARE-ISSUE",
AK1635="Power Telco","BSS",AK1635="no impacts","no impacts"
),"")</f>
        <v>No root cause</v>
      </c>
      <c r="AJ1635" s="56" t="str" cm="1">
        <f t="array" ref="AJ1635">IFERROR(_xlfn.IFS(
AK1635="MPR ISSUE","TX ISSUE",
AK1635="BSS Hardware Issue","RAN ISSUE",
AK1635="Sites strategiques, MLL, Pylone, etc.","ENVTECH",
AK1635="AKTIVCO DEFAUT GE &amp; POWER Cabinet","POWER ISSUE",
AK1635="AKTIVCO Coupure ENEO &amp; Baisse de tension","POWER ISSUE",
AK1635="Coupure ENEO &amp; Baisse de tension","POWER ISSUE",
AK1635="Defaut GE &amp; POWER Cabinet","POWER ISSUE",
AK1635="Sharing","POWER ISSUE",
AK1635="Sites strategiques &amp; DataCenter","POWER ISSUE",
AK1635="Exclu","Exclu",
AK1635="SAT","TX ISSUE",
AK1635="SPARE-ISSUE","SPARE-ISSUE",
AK1635="Fiber CAmtel","TX ISSUE",
AK1635="Fiber AOF","TX ISSUE",
AK1635="Projet OCM (HUAWEI)","TRAVAUX-HUAWEI",
AK1635="Projet OCM (NOKIA)","TRAVAUX -NOKIA",
AK1635="ACCESS-ISSUE","ACCESS-ISSUE",
AK1635="Projet OCM (ZTE, NOKIA, autres projets)","TRAVAUX OCM",
AK1635="No root CAuse","No root cause",
AK1635="ODU HS","TX ISSUE",
AK1635="IP &amp; VLAN","TX ISSUE",
AK1635="Warehouse HUAWEI","SPARE-ISSUE",
AK1635="SPARE-HS","SPARE-ISSUE",
AK1635="Power Telco","RAN ISSUE",AK1635="no impacts","no impacts"
),"")</f>
        <v>No root cause</v>
      </c>
      <c r="AK1635" s="81" t="s">
        <v>5620</v>
      </c>
      <c r="AL1635" s="56" t="str" cm="1">
        <f t="array" ref="AL1635">IFERROR(_xlfn.IFS(
AK1635="MPR ISSUE","ACTIVE",
AK1635="BSS Hardware Issue","ACTIVE",
AK1635="Sites strategiques, MLL, Pylone, etc.","PASSIVE",
AK1635="AKTIVCO DEFAUT GE &amp; POWER Cabinet","PASSIVE",
AK1635="AKTIVCO Coupure ENEO &amp; Baisse de tension","PASSIVE",
AK1635="Coupure ENEO &amp; Baisse de tension","PASSIVE",
AK1635="Defaut GE &amp; POWER Cabinet","PASSIVE",
AK1635="Sharing","PASSIVE",
AK1635="Sites strategiques &amp; DataCenter","PASSIVE",
AK1635="Exclu","Exclu",
AK1635="SAT","ACTIVE",
AK1635="SPARE-ISSUE","SPARE-ISSUE",
AK1635="Fiber CAmtel","ACTIVE",
AK1635="Fiber AOF","ACTIVE",
AK1635="Projet OCM (HUAWEI)","PLANNED WORKS",
AK1635="Projet OCM (NOKIA)","PLANNED WORKS",
AK1635="ACCESS-ISSUE","ACCESS-ISSUE",
AK1635="Projet OCM (ZTE, NOKIA, autres projets)","PLANNED WORKS",
AK1635="No root CAuse","No root cause",
AK1635="ODU HS","ACTIVE",
AK1635="IP &amp; VLAN","ACTIVE",
AK1635="Warehouse HUAWEI","SPARE-ISSUE",
AK1635="SPARE-HS","SPARE-ISSUE",
AK1635="Power Telco","ACTIVE", AK1635="no impacts","no impacts"
),"")</f>
        <v>No root cause</v>
      </c>
      <c r="AM1635" s="108" t="s">
        <v>5537</v>
      </c>
      <c r="AN1635" s="117" t="s">
        <v>3190</v>
      </c>
      <c r="AP1635" s="23" t="s">
        <v>5537</v>
      </c>
      <c r="AQ1635" s="23" t="s">
        <v>5537</v>
      </c>
      <c r="AR1635" s="7"/>
      <c r="AS1635" s="6"/>
      <c r="AT1635" s="7"/>
      <c r="AU1635" s="3" t="s">
        <v>5537</v>
      </c>
      <c r="AV1635" s="24" t="s">
        <v>5537</v>
      </c>
      <c r="AW1635" s="24" t="s">
        <v>5537</v>
      </c>
      <c r="AX1635" s="24" t="s">
        <v>5537</v>
      </c>
      <c r="AY1635" s="24" t="s">
        <v>5537</v>
      </c>
      <c r="AZ1635" s="24" t="s">
        <v>5537</v>
      </c>
      <c r="BA1635" s="24" t="s">
        <v>5537</v>
      </c>
      <c r="BB1635" s="24" t="s">
        <v>5537</v>
      </c>
      <c r="BC1635" s="24" t="s">
        <v>5537</v>
      </c>
      <c r="BD1635" s="24" t="s">
        <v>5537</v>
      </c>
      <c r="BE1635" s="24" t="s">
        <v>5537</v>
      </c>
      <c r="BF1635" s="24" t="s">
        <v>5537</v>
      </c>
      <c r="BG1635" s="24" t="s">
        <v>5537</v>
      </c>
      <c r="BH1635" s="24" t="s">
        <v>5537</v>
      </c>
      <c r="BI1635" s="9" t="s">
        <v>5537</v>
      </c>
      <c r="BJ1635" s="14"/>
      <c r="BK1635" s="14" t="s">
        <v>5537</v>
      </c>
      <c r="BL1635" s="14" t="str">
        <f>_xlfn.XLOOKUP(B1635,'[4]cell downs 18042026 17h'!$B:$B,'[4]cell downs 18042026 17h'!$B:$B,"")</f>
        <v/>
      </c>
      <c r="BM1635" s="14" t="str">
        <f>_xlfn.XLOOKUP(B1635,'[5]Cells Huawei 19042026 15h'!$B:$B,'[5]Cells Huawei 19042026 15h'!$B:$B,"")</f>
        <v/>
      </c>
      <c r="BN1635" s="9" t="str">
        <f>_xlfn.XLOOKUP(B1635,'[6]cells down 19042026 9H40'!$B:$B,'[6]cells down 19042026 9H40'!$B:$B,"")</f>
        <v/>
      </c>
      <c r="BO1635" s="9" t="s">
        <v>3190</v>
      </c>
      <c r="BP1635" s="9" t="s">
        <v>237</v>
      </c>
    </row>
    <row r="1636" spans="1:68" s="9" customFormat="1" x14ac:dyDescent="0.35">
      <c r="A1636" s="1" t="s">
        <v>3407</v>
      </c>
      <c r="B1636" s="8" t="s">
        <v>3408</v>
      </c>
      <c r="C1636" s="3" t="str">
        <f>_xlfn.XLOOKUP(B1636,'[1]daily break down'!$D:$D,'[1]daily break down'!$E:$E,"")</f>
        <v>Douala</v>
      </c>
      <c r="D1636" s="1" t="s">
        <v>11</v>
      </c>
      <c r="E1636" s="1" t="s">
        <v>12</v>
      </c>
      <c r="F1636" s="3" t="s">
        <v>31</v>
      </c>
      <c r="G1636" s="1" t="s">
        <v>32</v>
      </c>
      <c r="H1636" s="41" t="str">
        <f>_xlfn.XLOOKUP(B1636,[2]CALCULATION!$B:$B,[2]CALCULATION!$H:$H,"")</f>
        <v>ZTE</v>
      </c>
      <c r="I1636" s="34">
        <v>0</v>
      </c>
      <c r="J1636" s="34">
        <v>0</v>
      </c>
      <c r="K1636" s="34">
        <v>0.77891137535563248</v>
      </c>
      <c r="L1636" s="34">
        <v>0</v>
      </c>
      <c r="M1636" s="34">
        <v>0</v>
      </c>
      <c r="N1636" s="34">
        <v>0</v>
      </c>
      <c r="O1636" s="34">
        <v>0</v>
      </c>
      <c r="P1636" s="34">
        <v>0</v>
      </c>
      <c r="Q1636" s="34">
        <v>0</v>
      </c>
      <c r="R1636" s="34">
        <v>0</v>
      </c>
      <c r="S1636" s="109">
        <v>0</v>
      </c>
      <c r="T1636" s="109">
        <f>_xlfn.XLOOKUP(B1636,'[3]Nur des jours'!$B:$B,'[3]Nur des jours'!$U:$U,"")</f>
        <v>0</v>
      </c>
      <c r="U1636" s="109">
        <v>0</v>
      </c>
      <c r="V1636" s="109">
        <v>0</v>
      </c>
      <c r="W1636" s="109">
        <v>0</v>
      </c>
      <c r="X1636" s="109">
        <v>0</v>
      </c>
      <c r="Y1636" s="109">
        <v>0</v>
      </c>
      <c r="Z1636" s="109">
        <v>0</v>
      </c>
      <c r="AA1636" s="109">
        <v>0</v>
      </c>
      <c r="AB1636" s="109">
        <v>0</v>
      </c>
      <c r="AC1636" s="109">
        <v>0</v>
      </c>
      <c r="AD1636" s="109">
        <v>0</v>
      </c>
      <c r="AE1636" s="109">
        <v>0</v>
      </c>
      <c r="AF1636" s="109">
        <v>0</v>
      </c>
      <c r="AG1636" s="57" t="str">
        <f>_xlfn.XLOOKUP(B1636,[3]CALCULATION!$B:$B,[3]CALCULATION!$M:$M,"")</f>
        <v>Operationnel</v>
      </c>
      <c r="AH1636" s="57"/>
      <c r="AI1636" s="56" t="str" cm="1">
        <f t="array" ref="AI1636">IFERROR(_xlfn.IFS(
AK1636="MPR ISSUE","PDH",
AK1636="BSS Hardware Issue","BSS",
AK1636="Sites strategiques, MLL, Pylone, etc.","ENVTECH",
AK1636="AKTIVCO DEFAUT GE &amp; POWER Cabinet","AKTIVCO",
AK1636="AKTIVCO Coupure ENEO &amp; Baisse de tension","AKTIVCO GRID ONLY",
AK1636="Coupure ENEO &amp; Baisse de tension","IHS GRID ONLY",
AK1636="Defaut GE &amp; POWER Cabinet","IHS",
AK1636="Sharing","Partners",
AK1636="Sites strategiques &amp; DataCenter","SST &amp; DC",
AK1636="Exclu","Exclu",
AK1636="SAT","SAT",
AK1636="SPARE-ISSUE","SPARE-ISSUE",
AK1636="Fiber CAmtel","TRANS_FO_CAMTEL",
AK1636="Fiber AOF","Fiber AOF",
AK1636="Projet OCM (HUAWEI)","TRAVAUX-HUAWEI",
AK1636="Projet OCM (NOKIA)","TRAVAUX-NOKIA",
AK1636="ACCESS-ISSUE","ACCESS-ISSUE",
AK1636="Projet OCM (ZTE, NOKIA, autres projets)","TRAVAUX OCM",
AK1636="No root CAuse","No root cause",
AK1636="ODU HS","PDH",
AK1636="IP &amp; VLAN","PDH",
AK1636="Warehouse HUAWEI","SPARE-ISSUE",
AK1636="SPARE-HS","SPARE-ISSUE",
AK1636="Power Telco","BSS",AK1636="no impacts","no impacts"
),"")</f>
        <v>No root cause</v>
      </c>
      <c r="AJ1636" s="56" t="str" cm="1">
        <f t="array" ref="AJ1636">IFERROR(_xlfn.IFS(
AK1636="MPR ISSUE","TX ISSUE",
AK1636="BSS Hardware Issue","RAN ISSUE",
AK1636="Sites strategiques, MLL, Pylone, etc.","ENVTECH",
AK1636="AKTIVCO DEFAUT GE &amp; POWER Cabinet","POWER ISSUE",
AK1636="AKTIVCO Coupure ENEO &amp; Baisse de tension","POWER ISSUE",
AK1636="Coupure ENEO &amp; Baisse de tension","POWER ISSUE",
AK1636="Defaut GE &amp; POWER Cabinet","POWER ISSUE",
AK1636="Sharing","POWER ISSUE",
AK1636="Sites strategiques &amp; DataCenter","POWER ISSUE",
AK1636="Exclu","Exclu",
AK1636="SAT","TX ISSUE",
AK1636="SPARE-ISSUE","SPARE-ISSUE",
AK1636="Fiber CAmtel","TX ISSUE",
AK1636="Fiber AOF","TX ISSUE",
AK1636="Projet OCM (HUAWEI)","TRAVAUX-HUAWEI",
AK1636="Projet OCM (NOKIA)","TRAVAUX -NOKIA",
AK1636="ACCESS-ISSUE","ACCESS-ISSUE",
AK1636="Projet OCM (ZTE, NOKIA, autres projets)","TRAVAUX OCM",
AK1636="No root CAuse","No root cause",
AK1636="ODU HS","TX ISSUE",
AK1636="IP &amp; VLAN","TX ISSUE",
AK1636="Warehouse HUAWEI","SPARE-ISSUE",
AK1636="SPARE-HS","SPARE-ISSUE",
AK1636="Power Telco","RAN ISSUE",AK1636="no impacts","no impacts"
),"")</f>
        <v>No root cause</v>
      </c>
      <c r="AK1636" s="81" t="s">
        <v>5620</v>
      </c>
      <c r="AL1636" s="56" t="str" cm="1">
        <f t="array" ref="AL1636">IFERROR(_xlfn.IFS(
AK1636="MPR ISSUE","ACTIVE",
AK1636="BSS Hardware Issue","ACTIVE",
AK1636="Sites strategiques, MLL, Pylone, etc.","PASSIVE",
AK1636="AKTIVCO DEFAUT GE &amp; POWER Cabinet","PASSIVE",
AK1636="AKTIVCO Coupure ENEO &amp; Baisse de tension","PASSIVE",
AK1636="Coupure ENEO &amp; Baisse de tension","PASSIVE",
AK1636="Defaut GE &amp; POWER Cabinet","PASSIVE",
AK1636="Sharing","PASSIVE",
AK1636="Sites strategiques &amp; DataCenter","PASSIVE",
AK1636="Exclu","Exclu",
AK1636="SAT","ACTIVE",
AK1636="SPARE-ISSUE","SPARE-ISSUE",
AK1636="Fiber CAmtel","ACTIVE",
AK1636="Fiber AOF","ACTIVE",
AK1636="Projet OCM (HUAWEI)","PLANNED WORKS",
AK1636="Projet OCM (NOKIA)","PLANNED WORKS",
AK1636="ACCESS-ISSUE","ACCESS-ISSUE",
AK1636="Projet OCM (ZTE, NOKIA, autres projets)","PLANNED WORKS",
AK1636="No root CAuse","No root cause",
AK1636="ODU HS","ACTIVE",
AK1636="IP &amp; VLAN","ACTIVE",
AK1636="Warehouse HUAWEI","SPARE-ISSUE",
AK1636="SPARE-HS","SPARE-ISSUE",
AK1636="Power Telco","ACTIVE", AK1636="no impacts","no impacts"
),"")</f>
        <v>No root cause</v>
      </c>
      <c r="AM1636" s="108" t="s">
        <v>5537</v>
      </c>
      <c r="AN1636" s="117" t="s">
        <v>3408</v>
      </c>
      <c r="AP1636" s="23" t="s">
        <v>5537</v>
      </c>
      <c r="AQ1636" s="23" t="s">
        <v>5537</v>
      </c>
      <c r="AR1636" s="7"/>
      <c r="AS1636" s="6"/>
      <c r="AT1636" s="7"/>
      <c r="AU1636" s="3" t="s">
        <v>5537</v>
      </c>
      <c r="AV1636" s="24" t="s">
        <v>5537</v>
      </c>
      <c r="AW1636" s="24" t="s">
        <v>5537</v>
      </c>
      <c r="AX1636" s="24" t="s">
        <v>5537</v>
      </c>
      <c r="AY1636" s="24" t="s">
        <v>5537</v>
      </c>
      <c r="AZ1636" s="24" t="s">
        <v>5537</v>
      </c>
      <c r="BA1636" s="24" t="s">
        <v>5537</v>
      </c>
      <c r="BB1636" s="24" t="s">
        <v>5537</v>
      </c>
      <c r="BC1636" s="24" t="s">
        <v>5537</v>
      </c>
      <c r="BD1636" s="24" t="s">
        <v>5537</v>
      </c>
      <c r="BE1636" s="24" t="s">
        <v>5537</v>
      </c>
      <c r="BF1636" s="24" t="s">
        <v>5537</v>
      </c>
      <c r="BG1636" s="24" t="s">
        <v>5537</v>
      </c>
      <c r="BH1636" s="24" t="s">
        <v>5537</v>
      </c>
      <c r="BI1636" s="9" t="s">
        <v>5537</v>
      </c>
      <c r="BJ1636" s="14"/>
      <c r="BK1636" s="14" t="s">
        <v>5537</v>
      </c>
      <c r="BL1636" s="14" t="str">
        <f>_xlfn.XLOOKUP(B1636,'[4]cell downs 18042026 17h'!$B:$B,'[4]cell downs 18042026 17h'!$B:$B,"")</f>
        <v/>
      </c>
      <c r="BM1636" s="14" t="str">
        <f>_xlfn.XLOOKUP(B1636,'[5]Cells Huawei 19042026 15h'!$B:$B,'[5]Cells Huawei 19042026 15h'!$B:$B,"")</f>
        <v/>
      </c>
      <c r="BN1636" s="9" t="str">
        <f>_xlfn.XLOOKUP(B1636,'[6]cells down 19042026 9H40'!$B:$B,'[6]cells down 19042026 9H40'!$B:$B,"")</f>
        <v/>
      </c>
      <c r="BO1636" s="9" t="s">
        <v>3408</v>
      </c>
      <c r="BP1636" s="9" t="s">
        <v>318</v>
      </c>
    </row>
    <row r="1637" spans="1:68" s="9" customFormat="1" x14ac:dyDescent="0.35">
      <c r="A1637" s="1" t="s">
        <v>4694</v>
      </c>
      <c r="B1637" s="8" t="s">
        <v>4695</v>
      </c>
      <c r="C1637" s="3" t="str">
        <f>_xlfn.XLOOKUP(B1637,'[1]daily break down'!$D:$D,'[1]daily break down'!$E:$E,"")</f>
        <v>ADAMAOUA</v>
      </c>
      <c r="D1637" s="1" t="s">
        <v>11</v>
      </c>
      <c r="E1637" s="1" t="s">
        <v>12</v>
      </c>
      <c r="F1637" s="3" t="s">
        <v>90</v>
      </c>
      <c r="G1637" s="1" t="s">
        <v>4694</v>
      </c>
      <c r="H1637" s="40" t="str">
        <f>_xlfn.XLOOKUP(B1637,[2]CALCULATION!$B:$B,[2]CALCULATION!$H:$H,"")</f>
        <v>NOKIA</v>
      </c>
      <c r="I1637" s="34">
        <v>0</v>
      </c>
      <c r="J1637" s="34">
        <v>0</v>
      </c>
      <c r="K1637" s="34">
        <v>0</v>
      </c>
      <c r="L1637" s="34">
        <v>0</v>
      </c>
      <c r="M1637" s="34">
        <v>0</v>
      </c>
      <c r="N1637" s="34">
        <v>0</v>
      </c>
      <c r="O1637" s="34">
        <v>0</v>
      </c>
      <c r="P1637" s="34">
        <v>0</v>
      </c>
      <c r="Q1637" s="34">
        <v>2.3188285641970513E-3</v>
      </c>
      <c r="R1637" s="34">
        <v>0</v>
      </c>
      <c r="S1637" s="109">
        <v>0</v>
      </c>
      <c r="T1637" s="109">
        <f>_xlfn.XLOOKUP(B1637,'[3]Nur des jours'!$B:$B,'[3]Nur des jours'!$U:$U,"")</f>
        <v>0</v>
      </c>
      <c r="U1637" s="109">
        <v>0</v>
      </c>
      <c r="V1637" s="109">
        <v>0</v>
      </c>
      <c r="W1637" s="109">
        <v>0</v>
      </c>
      <c r="X1637" s="109">
        <v>0</v>
      </c>
      <c r="Y1637" s="109">
        <v>0</v>
      </c>
      <c r="Z1637" s="109">
        <v>0</v>
      </c>
      <c r="AA1637" s="109">
        <v>0</v>
      </c>
      <c r="AB1637" s="109">
        <v>0</v>
      </c>
      <c r="AC1637" s="109">
        <v>0</v>
      </c>
      <c r="AD1637" s="109">
        <v>0</v>
      </c>
      <c r="AE1637" s="109">
        <v>0</v>
      </c>
      <c r="AF1637" s="109">
        <v>0</v>
      </c>
      <c r="AG1637" s="57" t="str">
        <f>_xlfn.XLOOKUP(B1637,[3]CALCULATION!$B:$B,[3]CALCULATION!$M:$M,"")</f>
        <v>Operationnel</v>
      </c>
      <c r="AH1637" s="57"/>
      <c r="AI1637" s="56" t="str" cm="1">
        <f t="array" ref="AI1637">IFERROR(_xlfn.IFS(
AK1637="MPR ISSUE","PDH",
AK1637="BSS Hardware Issue","BSS",
AK1637="Sites strategiques, MLL, Pylone, etc.","ENVTECH",
AK1637="AKTIVCO DEFAUT GE &amp; POWER Cabinet","AKTIVCO",
AK1637="AKTIVCO Coupure ENEO &amp; Baisse de tension","AKTIVCO GRID ONLY",
AK1637="Coupure ENEO &amp; Baisse de tension","IHS GRID ONLY",
AK1637="Defaut GE &amp; POWER Cabinet","IHS",
AK1637="Sharing","Partners",
AK1637="Sites strategiques &amp; DataCenter","SST &amp; DC",
AK1637="Exclu","Exclu",
AK1637="SAT","SAT",
AK1637="SPARE-ISSUE","SPARE-ISSUE",
AK1637="Fiber CAmtel","TRANS_FO_CAMTEL",
AK1637="Fiber AOF","Fiber AOF",
AK1637="Projet OCM (HUAWEI)","TRAVAUX-HUAWEI",
AK1637="Projet OCM (NOKIA)","TRAVAUX-NOKIA",
AK1637="ACCESS-ISSUE","ACCESS-ISSUE",
AK1637="Projet OCM (ZTE, NOKIA, autres projets)","TRAVAUX OCM",
AK1637="No root CAuse","No root cause",
AK1637="ODU HS","PDH",
AK1637="IP &amp; VLAN","PDH",
AK1637="Warehouse HUAWEI","SPARE-ISSUE",
AK1637="SPARE-HS","SPARE-ISSUE",
AK1637="Power Telco","BSS",AK1637="no impacts","no impacts"
),"")</f>
        <v>No root cause</v>
      </c>
      <c r="AJ1637" s="56" t="str" cm="1">
        <f t="array" ref="AJ1637">IFERROR(_xlfn.IFS(
AK1637="MPR ISSUE","TX ISSUE",
AK1637="BSS Hardware Issue","RAN ISSUE",
AK1637="Sites strategiques, MLL, Pylone, etc.","ENVTECH",
AK1637="AKTIVCO DEFAUT GE &amp; POWER Cabinet","POWER ISSUE",
AK1637="AKTIVCO Coupure ENEO &amp; Baisse de tension","POWER ISSUE",
AK1637="Coupure ENEO &amp; Baisse de tension","POWER ISSUE",
AK1637="Defaut GE &amp; POWER Cabinet","POWER ISSUE",
AK1637="Sharing","POWER ISSUE",
AK1637="Sites strategiques &amp; DataCenter","POWER ISSUE",
AK1637="Exclu","Exclu",
AK1637="SAT","TX ISSUE",
AK1637="SPARE-ISSUE","SPARE-ISSUE",
AK1637="Fiber CAmtel","TX ISSUE",
AK1637="Fiber AOF","TX ISSUE",
AK1637="Projet OCM (HUAWEI)","TRAVAUX-HUAWEI",
AK1637="Projet OCM (NOKIA)","TRAVAUX -NOKIA",
AK1637="ACCESS-ISSUE","ACCESS-ISSUE",
AK1637="Projet OCM (ZTE, NOKIA, autres projets)","TRAVAUX OCM",
AK1637="No root CAuse","No root cause",
AK1637="ODU HS","TX ISSUE",
AK1637="IP &amp; VLAN","TX ISSUE",
AK1637="Warehouse HUAWEI","SPARE-ISSUE",
AK1637="SPARE-HS","SPARE-ISSUE",
AK1637="Power Telco","RAN ISSUE",AK1637="no impacts","no impacts"
),"")</f>
        <v>No root cause</v>
      </c>
      <c r="AK1637" s="81" t="s">
        <v>5620</v>
      </c>
      <c r="AL1637" s="56" t="str" cm="1">
        <f t="array" ref="AL1637">IFERROR(_xlfn.IFS(
AK1637="MPR ISSUE","ACTIVE",
AK1637="BSS Hardware Issue","ACTIVE",
AK1637="Sites strategiques, MLL, Pylone, etc.","PASSIVE",
AK1637="AKTIVCO DEFAUT GE &amp; POWER Cabinet","PASSIVE",
AK1637="AKTIVCO Coupure ENEO &amp; Baisse de tension","PASSIVE",
AK1637="Coupure ENEO &amp; Baisse de tension","PASSIVE",
AK1637="Defaut GE &amp; POWER Cabinet","PASSIVE",
AK1637="Sharing","PASSIVE",
AK1637="Sites strategiques &amp; DataCenter","PASSIVE",
AK1637="Exclu","Exclu",
AK1637="SAT","ACTIVE",
AK1637="SPARE-ISSUE","SPARE-ISSUE",
AK1637="Fiber CAmtel","ACTIVE",
AK1637="Fiber AOF","ACTIVE",
AK1637="Projet OCM (HUAWEI)","PLANNED WORKS",
AK1637="Projet OCM (NOKIA)","PLANNED WORKS",
AK1637="ACCESS-ISSUE","ACCESS-ISSUE",
AK1637="Projet OCM (ZTE, NOKIA, autres projets)","PLANNED WORKS",
AK1637="No root CAuse","No root cause",
AK1637="ODU HS","ACTIVE",
AK1637="IP &amp; VLAN","ACTIVE",
AK1637="Warehouse HUAWEI","SPARE-ISSUE",
AK1637="SPARE-HS","SPARE-ISSUE",
AK1637="Power Telco","ACTIVE", AK1637="no impacts","no impacts"
),"")</f>
        <v>No root cause</v>
      </c>
      <c r="AM1637" s="108" t="s">
        <v>5537</v>
      </c>
      <c r="AN1637" s="117" t="s">
        <v>4695</v>
      </c>
      <c r="AP1637" s="23" t="s">
        <v>5537</v>
      </c>
      <c r="AQ1637" s="23" t="s">
        <v>5537</v>
      </c>
      <c r="AR1637" s="7"/>
      <c r="AS1637" s="6"/>
      <c r="AT1637" s="7"/>
      <c r="AU1637" s="3" t="s">
        <v>5537</v>
      </c>
      <c r="AV1637" s="24" t="s">
        <v>5537</v>
      </c>
      <c r="AW1637" s="24" t="s">
        <v>5537</v>
      </c>
      <c r="AX1637" s="24" t="s">
        <v>5537</v>
      </c>
      <c r="AY1637" s="24" t="s">
        <v>5537</v>
      </c>
      <c r="AZ1637" s="24" t="s">
        <v>5537</v>
      </c>
      <c r="BA1637" s="24" t="s">
        <v>5537</v>
      </c>
      <c r="BB1637" s="24" t="s">
        <v>5537</v>
      </c>
      <c r="BC1637" s="24" t="s">
        <v>5537</v>
      </c>
      <c r="BD1637" s="24" t="s">
        <v>5537</v>
      </c>
      <c r="BE1637" s="24" t="s">
        <v>5537</v>
      </c>
      <c r="BF1637" s="24" t="s">
        <v>5537</v>
      </c>
      <c r="BG1637" s="24" t="s">
        <v>5537</v>
      </c>
      <c r="BH1637" s="24" t="s">
        <v>5537</v>
      </c>
      <c r="BI1637" s="9" t="s">
        <v>5537</v>
      </c>
      <c r="BJ1637" s="14"/>
      <c r="BK1637" s="14" t="s">
        <v>5537</v>
      </c>
      <c r="BL1637" s="14" t="str">
        <f>_xlfn.XLOOKUP(B1637,'[4]cell downs 18042026 17h'!$B:$B,'[4]cell downs 18042026 17h'!$B:$B,"")</f>
        <v/>
      </c>
      <c r="BM1637" s="14" t="str">
        <f>_xlfn.XLOOKUP(B1637,'[5]Cells Huawei 19042026 15h'!$B:$B,'[5]Cells Huawei 19042026 15h'!$B:$B,"")</f>
        <v/>
      </c>
      <c r="BN1637" s="9" t="str">
        <f>_xlfn.XLOOKUP(B1637,'[6]cells down 19042026 9H40'!$B:$B,'[6]cells down 19042026 9H40'!$B:$B,"")</f>
        <v/>
      </c>
      <c r="BO1637" s="9" t="s">
        <v>4695</v>
      </c>
      <c r="BP1637" s="9" t="s">
        <v>1129</v>
      </c>
    </row>
    <row r="1638" spans="1:68" s="9" customFormat="1" x14ac:dyDescent="0.35">
      <c r="A1638" s="1" t="s">
        <v>3043</v>
      </c>
      <c r="B1638" s="8" t="s">
        <v>3044</v>
      </c>
      <c r="C1638" s="3" t="str">
        <f>_xlfn.XLOOKUP(B1638,'[1]daily break down'!$D:$D,'[1]daily break down'!$E:$E,"")</f>
        <v>NORD</v>
      </c>
      <c r="D1638" s="1" t="s">
        <v>21</v>
      </c>
      <c r="E1638" s="1" t="s">
        <v>122</v>
      </c>
      <c r="F1638" s="3" t="s">
        <v>23</v>
      </c>
      <c r="G1638" s="1" t="s">
        <v>732</v>
      </c>
      <c r="H1638" s="40" t="str">
        <f>_xlfn.XLOOKUP(B1638,[2]CALCULATION!$B:$B,[2]CALCULATION!$H:$H,"")</f>
        <v>NOKIA</v>
      </c>
      <c r="I1638" s="34">
        <v>1.732482951027946</v>
      </c>
      <c r="J1638" s="34">
        <v>0</v>
      </c>
      <c r="K1638" s="34">
        <v>0</v>
      </c>
      <c r="L1638" s="34">
        <v>0</v>
      </c>
      <c r="M1638" s="34">
        <v>0</v>
      </c>
      <c r="N1638" s="34">
        <v>0</v>
      </c>
      <c r="O1638" s="34">
        <v>0</v>
      </c>
      <c r="P1638" s="34">
        <v>0</v>
      </c>
      <c r="Q1638" s="34">
        <v>0</v>
      </c>
      <c r="R1638" s="34">
        <v>0</v>
      </c>
      <c r="S1638" s="109">
        <v>0</v>
      </c>
      <c r="T1638" s="109">
        <f>_xlfn.XLOOKUP(B1638,'[3]Nur des jours'!$B:$B,'[3]Nur des jours'!$U:$U,"")</f>
        <v>0</v>
      </c>
      <c r="U1638" s="109">
        <v>0</v>
      </c>
      <c r="V1638" s="109">
        <v>0</v>
      </c>
      <c r="W1638" s="109">
        <v>0</v>
      </c>
      <c r="X1638" s="109">
        <v>0</v>
      </c>
      <c r="Y1638" s="109">
        <v>0</v>
      </c>
      <c r="Z1638" s="109">
        <v>0.96621642170307265</v>
      </c>
      <c r="AA1638" s="109">
        <v>0</v>
      </c>
      <c r="AB1638" s="109">
        <v>0</v>
      </c>
      <c r="AC1638" s="109">
        <v>0</v>
      </c>
      <c r="AD1638" s="109">
        <v>0</v>
      </c>
      <c r="AE1638" s="109">
        <v>0</v>
      </c>
      <c r="AF1638" s="109">
        <v>0</v>
      </c>
      <c r="AG1638" s="57" t="str">
        <f>_xlfn.XLOOKUP(B1638,[3]CALCULATION!$B:$B,[3]CALCULATION!$M:$M,"")</f>
        <v>Operationnel</v>
      </c>
      <c r="AH1638" s="57"/>
      <c r="AI1638" s="56" t="str" cm="1">
        <f t="array" ref="AI1638">IFERROR(_xlfn.IFS(
AK1638="MPR ISSUE","PDH",
AK1638="BSS Hardware Issue","BSS",
AK1638="Sites strategiques, MLL, Pylone, etc.","ENVTECH",
AK1638="AKTIVCO DEFAUT GE &amp; POWER Cabinet","AKTIVCO",
AK1638="AKTIVCO Coupure ENEO &amp; Baisse de tension","AKTIVCO GRID ONLY",
AK1638="Coupure ENEO &amp; Baisse de tension","IHS GRID ONLY",
AK1638="Defaut GE &amp; POWER Cabinet","IHS",
AK1638="Sharing","Partners",
AK1638="Sites strategiques &amp; DataCenter","SST &amp; DC",
AK1638="Exclu","Exclu",
AK1638="SAT","SAT",
AK1638="SPARE-ISSUE","SPARE-ISSUE",
AK1638="Fiber CAmtel","TRANS_FO_CAMTEL",
AK1638="Fiber AOF","Fiber AOF",
AK1638="Projet OCM (HUAWEI)","TRAVAUX-HUAWEI",
AK1638="Projet OCM (NOKIA)","TRAVAUX-NOKIA",
AK1638="ACCESS-ISSUE","ACCESS-ISSUE",
AK1638="Projet OCM (ZTE, NOKIA, autres projets)","TRAVAUX OCM",
AK1638="No root CAuse","No root cause",
AK1638="ODU HS","PDH",
AK1638="IP &amp; VLAN","PDH",
AK1638="Warehouse HUAWEI","SPARE-ISSUE",
AK1638="SPARE-HS","SPARE-ISSUE",
AK1638="Power Telco","BSS",AK1638="no impacts","no impacts"
),"")</f>
        <v>No root cause</v>
      </c>
      <c r="AJ1638" s="56" t="str" cm="1">
        <f t="array" ref="AJ1638">IFERROR(_xlfn.IFS(
AK1638="MPR ISSUE","TX ISSUE",
AK1638="BSS Hardware Issue","RAN ISSUE",
AK1638="Sites strategiques, MLL, Pylone, etc.","ENVTECH",
AK1638="AKTIVCO DEFAUT GE &amp; POWER Cabinet","POWER ISSUE",
AK1638="AKTIVCO Coupure ENEO &amp; Baisse de tension","POWER ISSUE",
AK1638="Coupure ENEO &amp; Baisse de tension","POWER ISSUE",
AK1638="Defaut GE &amp; POWER Cabinet","POWER ISSUE",
AK1638="Sharing","POWER ISSUE",
AK1638="Sites strategiques &amp; DataCenter","POWER ISSUE",
AK1638="Exclu","Exclu",
AK1638="SAT","TX ISSUE",
AK1638="SPARE-ISSUE","SPARE-ISSUE",
AK1638="Fiber CAmtel","TX ISSUE",
AK1638="Fiber AOF","TX ISSUE",
AK1638="Projet OCM (HUAWEI)","TRAVAUX-HUAWEI",
AK1638="Projet OCM (NOKIA)","TRAVAUX -NOKIA",
AK1638="ACCESS-ISSUE","ACCESS-ISSUE",
AK1638="Projet OCM (ZTE, NOKIA, autres projets)","TRAVAUX OCM",
AK1638="No root CAuse","No root cause",
AK1638="ODU HS","TX ISSUE",
AK1638="IP &amp; VLAN","TX ISSUE",
AK1638="Warehouse HUAWEI","SPARE-ISSUE",
AK1638="SPARE-HS","SPARE-ISSUE",
AK1638="Power Telco","RAN ISSUE",AK1638="no impacts","no impacts"
),"")</f>
        <v>No root cause</v>
      </c>
      <c r="AK1638" s="81" t="s">
        <v>5620</v>
      </c>
      <c r="AL1638" s="56" t="str" cm="1">
        <f t="array" ref="AL1638">IFERROR(_xlfn.IFS(
AK1638="MPR ISSUE","ACTIVE",
AK1638="BSS Hardware Issue","ACTIVE",
AK1638="Sites strategiques, MLL, Pylone, etc.","PASSIVE",
AK1638="AKTIVCO DEFAUT GE &amp; POWER Cabinet","PASSIVE",
AK1638="AKTIVCO Coupure ENEO &amp; Baisse de tension","PASSIVE",
AK1638="Coupure ENEO &amp; Baisse de tension","PASSIVE",
AK1638="Defaut GE &amp; POWER Cabinet","PASSIVE",
AK1638="Sharing","PASSIVE",
AK1638="Sites strategiques &amp; DataCenter","PASSIVE",
AK1638="Exclu","Exclu",
AK1638="SAT","ACTIVE",
AK1638="SPARE-ISSUE","SPARE-ISSUE",
AK1638="Fiber CAmtel","ACTIVE",
AK1638="Fiber AOF","ACTIVE",
AK1638="Projet OCM (HUAWEI)","PLANNED WORKS",
AK1638="Projet OCM (NOKIA)","PLANNED WORKS",
AK1638="ACCESS-ISSUE","ACCESS-ISSUE",
AK1638="Projet OCM (ZTE, NOKIA, autres projets)","PLANNED WORKS",
AK1638="No root CAuse","No root cause",
AK1638="ODU HS","ACTIVE",
AK1638="IP &amp; VLAN","ACTIVE",
AK1638="Warehouse HUAWEI","SPARE-ISSUE",
AK1638="SPARE-HS","SPARE-ISSUE",
AK1638="Power Telco","ACTIVE", AK1638="no impacts","no impacts"
),"")</f>
        <v>No root cause</v>
      </c>
      <c r="AM1638" s="108" t="s">
        <v>5537</v>
      </c>
      <c r="AN1638" s="117" t="s">
        <v>3044</v>
      </c>
      <c r="AP1638" s="23" t="s">
        <v>5537</v>
      </c>
      <c r="AQ1638" s="23" t="s">
        <v>5537</v>
      </c>
      <c r="AR1638" s="7"/>
      <c r="AS1638" s="6"/>
      <c r="AT1638" s="7"/>
      <c r="AU1638" s="3" t="s">
        <v>5537</v>
      </c>
      <c r="AV1638" s="24" t="s">
        <v>5537</v>
      </c>
      <c r="AW1638" s="24" t="s">
        <v>5537</v>
      </c>
      <c r="AX1638" s="24" t="s">
        <v>5537</v>
      </c>
      <c r="AY1638" s="24" t="s">
        <v>5537</v>
      </c>
      <c r="AZ1638" s="24" t="s">
        <v>5537</v>
      </c>
      <c r="BA1638" s="24" t="s">
        <v>5537</v>
      </c>
      <c r="BB1638" s="24" t="s">
        <v>5537</v>
      </c>
      <c r="BC1638" s="24" t="s">
        <v>5537</v>
      </c>
      <c r="BD1638" s="24" t="s">
        <v>5537</v>
      </c>
      <c r="BE1638" s="24" t="s">
        <v>5537</v>
      </c>
      <c r="BF1638" s="24" t="s">
        <v>5537</v>
      </c>
      <c r="BG1638" s="24" t="s">
        <v>5537</v>
      </c>
      <c r="BH1638" s="24" t="s">
        <v>5537</v>
      </c>
      <c r="BI1638" s="9" t="s">
        <v>5537</v>
      </c>
      <c r="BJ1638" s="14"/>
      <c r="BK1638" s="14" t="s">
        <v>5537</v>
      </c>
      <c r="BL1638" s="14" t="str">
        <f>_xlfn.XLOOKUP(B1638,'[4]cell downs 18042026 17h'!$B:$B,'[4]cell downs 18042026 17h'!$B:$B,"")</f>
        <v/>
      </c>
      <c r="BM1638" s="14" t="str">
        <f>_xlfn.XLOOKUP(B1638,'[5]Cells Huawei 19042026 15h'!$B:$B,'[5]Cells Huawei 19042026 15h'!$B:$B,"")</f>
        <v/>
      </c>
      <c r="BN1638" s="9" t="str">
        <f>_xlfn.XLOOKUP(B1638,'[6]cells down 19042026 9H40'!$B:$B,'[6]cells down 19042026 9H40'!$B:$B,"")</f>
        <v/>
      </c>
      <c r="BO1638" s="9" t="s">
        <v>5537</v>
      </c>
      <c r="BP1638" s="9" t="s">
        <v>594</v>
      </c>
    </row>
    <row r="1639" spans="1:68" s="9" customFormat="1" x14ac:dyDescent="0.35">
      <c r="A1639" s="1" t="s">
        <v>2610</v>
      </c>
      <c r="B1639" s="8" t="s">
        <v>2611</v>
      </c>
      <c r="C1639" s="3" t="str">
        <f>_xlfn.XLOOKUP(B1639,'[1]daily break down'!$D:$D,'[1]daily break down'!$E:$E,"")</f>
        <v>CENTRE</v>
      </c>
      <c r="D1639" s="1" t="s">
        <v>11</v>
      </c>
      <c r="E1639" s="1" t="s">
        <v>12</v>
      </c>
      <c r="F1639" s="3" t="s">
        <v>37</v>
      </c>
      <c r="G1639" s="1" t="s">
        <v>2612</v>
      </c>
      <c r="H1639" s="41" t="str">
        <f>_xlfn.XLOOKUP(B1639,[2]CALCULATION!$B:$B,[2]CALCULATION!$H:$H,"")</f>
        <v>ZTE</v>
      </c>
      <c r="I1639" s="34">
        <v>0</v>
      </c>
      <c r="J1639" s="34">
        <v>0</v>
      </c>
      <c r="K1639" s="34">
        <v>0</v>
      </c>
      <c r="L1639" s="34">
        <v>0</v>
      </c>
      <c r="M1639" s="34">
        <v>0</v>
      </c>
      <c r="N1639" s="34">
        <v>0</v>
      </c>
      <c r="O1639" s="34">
        <v>0</v>
      </c>
      <c r="P1639" s="34">
        <v>0</v>
      </c>
      <c r="Q1639" s="34">
        <v>0</v>
      </c>
      <c r="R1639" s="34">
        <v>0</v>
      </c>
      <c r="S1639" s="109">
        <v>0</v>
      </c>
      <c r="T1639" s="109">
        <f>_xlfn.XLOOKUP(B1639,'[3]Nur des jours'!$B:$B,'[3]Nur des jours'!$U:$U,"")</f>
        <v>0</v>
      </c>
      <c r="U1639" s="109">
        <v>0</v>
      </c>
      <c r="V1639" s="109">
        <v>0</v>
      </c>
      <c r="W1639" s="109">
        <v>0</v>
      </c>
      <c r="X1639" s="109">
        <v>0</v>
      </c>
      <c r="Y1639" s="109">
        <v>0</v>
      </c>
      <c r="Z1639" s="109">
        <v>0</v>
      </c>
      <c r="AA1639" s="109">
        <v>0</v>
      </c>
      <c r="AB1639" s="109">
        <v>0</v>
      </c>
      <c r="AC1639" s="109">
        <v>0</v>
      </c>
      <c r="AD1639" s="109">
        <v>0</v>
      </c>
      <c r="AE1639" s="109">
        <v>0</v>
      </c>
      <c r="AF1639" s="109">
        <v>0</v>
      </c>
      <c r="AG1639" s="57" t="str">
        <f>_xlfn.XLOOKUP(B1639,[3]CALCULATION!$B:$B,[3]CALCULATION!$M:$M,"")</f>
        <v>Operationnel</v>
      </c>
      <c r="AH1639" s="57"/>
      <c r="AI1639" s="56" t="str" cm="1">
        <f t="array" ref="AI1639">IFERROR(_xlfn.IFS(
AK1639="MPR ISSUE","PDH",
AK1639="BSS Hardware Issue","BSS",
AK1639="Sites strategiques, MLL, Pylone, etc.","ENVTECH",
AK1639="AKTIVCO DEFAUT GE &amp; POWER Cabinet","AKTIVCO",
AK1639="AKTIVCO Coupure ENEO &amp; Baisse de tension","AKTIVCO GRID ONLY",
AK1639="Coupure ENEO &amp; Baisse de tension","IHS GRID ONLY",
AK1639="Defaut GE &amp; POWER Cabinet","IHS",
AK1639="Sharing","Partners",
AK1639="Sites strategiques &amp; DataCenter","SST &amp; DC",
AK1639="Exclu","Exclu",
AK1639="SAT","SAT",
AK1639="SPARE-ISSUE","SPARE-ISSUE",
AK1639="Fiber CAmtel","TRANS_FO_CAMTEL",
AK1639="Fiber AOF","Fiber AOF",
AK1639="Projet OCM (HUAWEI)","TRAVAUX-HUAWEI",
AK1639="Projet OCM (NOKIA)","TRAVAUX-NOKIA",
AK1639="ACCESS-ISSUE","ACCESS-ISSUE",
AK1639="Projet OCM (ZTE, NOKIA, autres projets)","TRAVAUX OCM",
AK1639="No root CAuse","No root cause",
AK1639="ODU HS","PDH",
AK1639="IP &amp; VLAN","PDH",
AK1639="Warehouse HUAWEI","SPARE-ISSUE",
AK1639="SPARE-HS","SPARE-ISSUE",
AK1639="Power Telco","BSS",AK1639="no impacts","no impacts"
),"")</f>
        <v>No root cause</v>
      </c>
      <c r="AJ1639" s="56" t="str" cm="1">
        <f t="array" ref="AJ1639">IFERROR(_xlfn.IFS(
AK1639="MPR ISSUE","TX ISSUE",
AK1639="BSS Hardware Issue","RAN ISSUE",
AK1639="Sites strategiques, MLL, Pylone, etc.","ENVTECH",
AK1639="AKTIVCO DEFAUT GE &amp; POWER Cabinet","POWER ISSUE",
AK1639="AKTIVCO Coupure ENEO &amp; Baisse de tension","POWER ISSUE",
AK1639="Coupure ENEO &amp; Baisse de tension","POWER ISSUE",
AK1639="Defaut GE &amp; POWER Cabinet","POWER ISSUE",
AK1639="Sharing","POWER ISSUE",
AK1639="Sites strategiques &amp; DataCenter","POWER ISSUE",
AK1639="Exclu","Exclu",
AK1639="SAT","TX ISSUE",
AK1639="SPARE-ISSUE","SPARE-ISSUE",
AK1639="Fiber CAmtel","TX ISSUE",
AK1639="Fiber AOF","TX ISSUE",
AK1639="Projet OCM (HUAWEI)","TRAVAUX-HUAWEI",
AK1639="Projet OCM (NOKIA)","TRAVAUX -NOKIA",
AK1639="ACCESS-ISSUE","ACCESS-ISSUE",
AK1639="Projet OCM (ZTE, NOKIA, autres projets)","TRAVAUX OCM",
AK1639="No root CAuse","No root cause",
AK1639="ODU HS","TX ISSUE",
AK1639="IP &amp; VLAN","TX ISSUE",
AK1639="Warehouse HUAWEI","SPARE-ISSUE",
AK1639="SPARE-HS","SPARE-ISSUE",
AK1639="Power Telco","RAN ISSUE",AK1639="no impacts","no impacts"
),"")</f>
        <v>No root cause</v>
      </c>
      <c r="AK1639" s="81" t="s">
        <v>5620</v>
      </c>
      <c r="AL1639" s="56" t="str" cm="1">
        <f t="array" ref="AL1639">IFERROR(_xlfn.IFS(
AK1639="MPR ISSUE","ACTIVE",
AK1639="BSS Hardware Issue","ACTIVE",
AK1639="Sites strategiques, MLL, Pylone, etc.","PASSIVE",
AK1639="AKTIVCO DEFAUT GE &amp; POWER Cabinet","PASSIVE",
AK1639="AKTIVCO Coupure ENEO &amp; Baisse de tension","PASSIVE",
AK1639="Coupure ENEO &amp; Baisse de tension","PASSIVE",
AK1639="Defaut GE &amp; POWER Cabinet","PASSIVE",
AK1639="Sharing","PASSIVE",
AK1639="Sites strategiques &amp; DataCenter","PASSIVE",
AK1639="Exclu","Exclu",
AK1639="SAT","ACTIVE",
AK1639="SPARE-ISSUE","SPARE-ISSUE",
AK1639="Fiber CAmtel","ACTIVE",
AK1639="Fiber AOF","ACTIVE",
AK1639="Projet OCM (HUAWEI)","PLANNED WORKS",
AK1639="Projet OCM (NOKIA)","PLANNED WORKS",
AK1639="ACCESS-ISSUE","ACCESS-ISSUE",
AK1639="Projet OCM (ZTE, NOKIA, autres projets)","PLANNED WORKS",
AK1639="No root CAuse","No root cause",
AK1639="ODU HS","ACTIVE",
AK1639="IP &amp; VLAN","ACTIVE",
AK1639="Warehouse HUAWEI","SPARE-ISSUE",
AK1639="SPARE-HS","SPARE-ISSUE",
AK1639="Power Telco","ACTIVE", AK1639="no impacts","no impacts"
),"")</f>
        <v>No root cause</v>
      </c>
      <c r="AM1639" s="108" t="s">
        <v>5537</v>
      </c>
      <c r="AN1639" s="117" t="s">
        <v>2611</v>
      </c>
      <c r="AP1639" s="23" t="s">
        <v>5537</v>
      </c>
      <c r="AQ1639" s="23" t="s">
        <v>5537</v>
      </c>
      <c r="AR1639" s="7"/>
      <c r="AS1639" s="6"/>
      <c r="AT1639" s="7"/>
      <c r="AU1639" s="3" t="s">
        <v>5537</v>
      </c>
      <c r="AV1639" s="24" t="s">
        <v>5537</v>
      </c>
      <c r="AW1639" s="24" t="s">
        <v>5537</v>
      </c>
      <c r="AX1639" s="24" t="s">
        <v>5537</v>
      </c>
      <c r="AY1639" s="24" t="s">
        <v>5537</v>
      </c>
      <c r="AZ1639" s="24" t="s">
        <v>5537</v>
      </c>
      <c r="BA1639" s="24" t="s">
        <v>5537</v>
      </c>
      <c r="BB1639" s="24" t="s">
        <v>5537</v>
      </c>
      <c r="BC1639" s="24" t="s">
        <v>5537</v>
      </c>
      <c r="BD1639" s="24" t="s">
        <v>5537</v>
      </c>
      <c r="BE1639" s="24" t="s">
        <v>5537</v>
      </c>
      <c r="BF1639" s="24" t="s">
        <v>5537</v>
      </c>
      <c r="BG1639" s="24" t="s">
        <v>5537</v>
      </c>
      <c r="BH1639" s="24" t="s">
        <v>5537</v>
      </c>
      <c r="BI1639" s="9" t="s">
        <v>5537</v>
      </c>
      <c r="BJ1639" s="14"/>
      <c r="BK1639" s="14" t="s">
        <v>5537</v>
      </c>
      <c r="BL1639" s="14" t="str">
        <f>_xlfn.XLOOKUP(B1639,'[4]cell downs 18042026 17h'!$B:$B,'[4]cell downs 18042026 17h'!$B:$B,"")</f>
        <v/>
      </c>
      <c r="BM1639" s="14" t="str">
        <f>_xlfn.XLOOKUP(B1639,'[5]Cells Huawei 19042026 15h'!$B:$B,'[5]Cells Huawei 19042026 15h'!$B:$B,"")</f>
        <v/>
      </c>
      <c r="BN1639" s="9" t="str">
        <f>_xlfn.XLOOKUP(B1639,'[6]cells down 19042026 9H40'!$B:$B,'[6]cells down 19042026 9H40'!$B:$B,"")</f>
        <v/>
      </c>
      <c r="BO1639" s="9" t="s">
        <v>2611</v>
      </c>
      <c r="BP1639" s="9" t="s">
        <v>12</v>
      </c>
    </row>
    <row r="1640" spans="1:68" s="9" customFormat="1" x14ac:dyDescent="0.35">
      <c r="A1640" s="1" t="s">
        <v>811</v>
      </c>
      <c r="B1640" s="1" t="s">
        <v>812</v>
      </c>
      <c r="C1640" s="3" t="str">
        <f>_xlfn.XLOOKUP(B1640,'[1]daily break down'!$D:$D,'[1]daily break down'!$E:$E,"")</f>
        <v>CENTRE</v>
      </c>
      <c r="D1640" s="1"/>
      <c r="E1640" s="1"/>
      <c r="F1640" s="3" t="s">
        <v>37</v>
      </c>
      <c r="G1640" s="1" t="s">
        <v>813</v>
      </c>
      <c r="H1640" s="40" t="str">
        <f>_xlfn.XLOOKUP(B1640,[2]CALCULATION!$B:$B,[2]CALCULATION!$H:$H,"")</f>
        <v>NOKIA</v>
      </c>
      <c r="I1640" s="34">
        <v>1.9083402819608082</v>
      </c>
      <c r="J1640" s="34">
        <v>4.6739457589141615</v>
      </c>
      <c r="K1640" s="34">
        <v>10.182897297290509</v>
      </c>
      <c r="L1640" s="34">
        <v>0</v>
      </c>
      <c r="M1640" s="34">
        <v>0</v>
      </c>
      <c r="N1640" s="34">
        <v>0</v>
      </c>
      <c r="O1640" s="34">
        <v>0</v>
      </c>
      <c r="P1640" s="34">
        <v>0</v>
      </c>
      <c r="Q1640" s="34">
        <v>0.83659159600246902</v>
      </c>
      <c r="R1640" s="34">
        <v>5.6169736098747695E-2</v>
      </c>
      <c r="S1640" s="109">
        <v>0</v>
      </c>
      <c r="T1640" s="109">
        <f>_xlfn.XLOOKUP(B1640,'[3]Nur des jours'!$B:$B,'[3]Nur des jours'!$U:$U,"")</f>
        <v>0</v>
      </c>
      <c r="U1640" s="109">
        <v>0</v>
      </c>
      <c r="V1640" s="109">
        <v>0</v>
      </c>
      <c r="W1640" s="109">
        <v>0</v>
      </c>
      <c r="X1640" s="109">
        <v>0</v>
      </c>
      <c r="Y1640" s="109">
        <v>0</v>
      </c>
      <c r="Z1640" s="109">
        <v>0</v>
      </c>
      <c r="AA1640" s="109">
        <v>0</v>
      </c>
      <c r="AB1640" s="109">
        <v>0</v>
      </c>
      <c r="AC1640" s="109">
        <v>0</v>
      </c>
      <c r="AD1640" s="109">
        <v>0</v>
      </c>
      <c r="AE1640" s="109">
        <v>0</v>
      </c>
      <c r="AF1640" s="109">
        <v>0</v>
      </c>
      <c r="AG1640" s="57" t="str">
        <f>_xlfn.XLOOKUP(B1640,[3]CALCULATION!$B:$B,[3]CALCULATION!$M:$M,"")</f>
        <v>Operationnel</v>
      </c>
      <c r="AH1640" s="57"/>
      <c r="AI1640" s="56" t="str" cm="1">
        <f t="array" ref="AI1640">IFERROR(_xlfn.IFS(
AK1640="MPR ISSUE","PDH",
AK1640="BSS Hardware Issue","BSS",
AK1640="Sites strategiques, MLL, Pylone, etc.","ENVTECH",
AK1640="AKTIVCO DEFAUT GE &amp; POWER Cabinet","AKTIVCO",
AK1640="AKTIVCO Coupure ENEO &amp; Baisse de tension","AKTIVCO GRID ONLY",
AK1640="Coupure ENEO &amp; Baisse de tension","IHS GRID ONLY",
AK1640="Defaut GE &amp; POWER Cabinet","IHS",
AK1640="Sharing","Partners",
AK1640="Sites strategiques &amp; DataCenter","SST &amp; DC",
AK1640="Exclu","Exclu",
AK1640="SAT","SAT",
AK1640="SPARE-ISSUE","SPARE-ISSUE",
AK1640="Fiber CAmtel","TRANS_FO_CAMTEL",
AK1640="Fiber AOF","Fiber AOF",
AK1640="Projet OCM (HUAWEI)","TRAVAUX-HUAWEI",
AK1640="Projet OCM (NOKIA)","TRAVAUX-NOKIA",
AK1640="ACCESS-ISSUE","ACCESS-ISSUE",
AK1640="Projet OCM (ZTE, NOKIA, autres projets)","TRAVAUX OCM",
AK1640="No root CAuse","No root cause",
AK1640="ODU HS","PDH",
AK1640="IP &amp; VLAN","PDH",
AK1640="Warehouse HUAWEI","SPARE-ISSUE",
AK1640="SPARE-HS","SPARE-ISSUE",
AK1640="Power Telco","BSS",AK1640="no impacts","no impacts"
),"")</f>
        <v>No root cause</v>
      </c>
      <c r="AJ1640" s="56" t="str" cm="1">
        <f t="array" ref="AJ1640">IFERROR(_xlfn.IFS(
AK1640="MPR ISSUE","TX ISSUE",
AK1640="BSS Hardware Issue","RAN ISSUE",
AK1640="Sites strategiques, MLL, Pylone, etc.","ENVTECH",
AK1640="AKTIVCO DEFAUT GE &amp; POWER Cabinet","POWER ISSUE",
AK1640="AKTIVCO Coupure ENEO &amp; Baisse de tension","POWER ISSUE",
AK1640="Coupure ENEO &amp; Baisse de tension","POWER ISSUE",
AK1640="Defaut GE &amp; POWER Cabinet","POWER ISSUE",
AK1640="Sharing","POWER ISSUE",
AK1640="Sites strategiques &amp; DataCenter","POWER ISSUE",
AK1640="Exclu","Exclu",
AK1640="SAT","TX ISSUE",
AK1640="SPARE-ISSUE","SPARE-ISSUE",
AK1640="Fiber CAmtel","TX ISSUE",
AK1640="Fiber AOF","TX ISSUE",
AK1640="Projet OCM (HUAWEI)","TRAVAUX-HUAWEI",
AK1640="Projet OCM (NOKIA)","TRAVAUX -NOKIA",
AK1640="ACCESS-ISSUE","ACCESS-ISSUE",
AK1640="Projet OCM (ZTE, NOKIA, autres projets)","TRAVAUX OCM",
AK1640="No root CAuse","No root cause",
AK1640="ODU HS","TX ISSUE",
AK1640="IP &amp; VLAN","TX ISSUE",
AK1640="Warehouse HUAWEI","SPARE-ISSUE",
AK1640="SPARE-HS","SPARE-ISSUE",
AK1640="Power Telco","RAN ISSUE",AK1640="no impacts","no impacts"
),"")</f>
        <v>No root cause</v>
      </c>
      <c r="AK1640" s="81" t="s">
        <v>5620</v>
      </c>
      <c r="AL1640" s="56" t="str" cm="1">
        <f t="array" ref="AL1640">IFERROR(_xlfn.IFS(
AK1640="MPR ISSUE","ACTIVE",
AK1640="BSS Hardware Issue","ACTIVE",
AK1640="Sites strategiques, MLL, Pylone, etc.","PASSIVE",
AK1640="AKTIVCO DEFAUT GE &amp; POWER Cabinet","PASSIVE",
AK1640="AKTIVCO Coupure ENEO &amp; Baisse de tension","PASSIVE",
AK1640="Coupure ENEO &amp; Baisse de tension","PASSIVE",
AK1640="Defaut GE &amp; POWER Cabinet","PASSIVE",
AK1640="Sharing","PASSIVE",
AK1640="Sites strategiques &amp; DataCenter","PASSIVE",
AK1640="Exclu","Exclu",
AK1640="SAT","ACTIVE",
AK1640="SPARE-ISSUE","SPARE-ISSUE",
AK1640="Fiber CAmtel","ACTIVE",
AK1640="Fiber AOF","ACTIVE",
AK1640="Projet OCM (HUAWEI)","PLANNED WORKS",
AK1640="Projet OCM (NOKIA)","PLANNED WORKS",
AK1640="ACCESS-ISSUE","ACCESS-ISSUE",
AK1640="Projet OCM (ZTE, NOKIA, autres projets)","PLANNED WORKS",
AK1640="No root CAuse","No root cause",
AK1640="ODU HS","ACTIVE",
AK1640="IP &amp; VLAN","ACTIVE",
AK1640="Warehouse HUAWEI","SPARE-ISSUE",
AK1640="SPARE-HS","SPARE-ISSUE",
AK1640="Power Telco","ACTIVE", AK1640="no impacts","no impacts"
),"")</f>
        <v>No root cause</v>
      </c>
      <c r="AM1640" s="108" t="s">
        <v>5537</v>
      </c>
      <c r="AN1640" s="117" t="s">
        <v>812</v>
      </c>
      <c r="AP1640" s="23" t="s">
        <v>5537</v>
      </c>
      <c r="AQ1640" s="23" t="s">
        <v>5537</v>
      </c>
      <c r="AR1640" s="7"/>
      <c r="AS1640" s="6"/>
      <c r="AT1640" s="7"/>
      <c r="AU1640" s="3" t="s">
        <v>5537</v>
      </c>
      <c r="AV1640" s="24" t="s">
        <v>5537</v>
      </c>
      <c r="AW1640" s="24" t="s">
        <v>5537</v>
      </c>
      <c r="AX1640" s="24" t="s">
        <v>5537</v>
      </c>
      <c r="AY1640" s="24" t="s">
        <v>5537</v>
      </c>
      <c r="AZ1640" s="24" t="s">
        <v>5537</v>
      </c>
      <c r="BA1640" s="24" t="s">
        <v>5537</v>
      </c>
      <c r="BB1640" s="24" t="s">
        <v>5537</v>
      </c>
      <c r="BC1640" s="24" t="s">
        <v>5537</v>
      </c>
      <c r="BD1640" s="24" t="s">
        <v>5537</v>
      </c>
      <c r="BE1640" s="24" t="s">
        <v>5537</v>
      </c>
      <c r="BF1640" s="24" t="s">
        <v>5537</v>
      </c>
      <c r="BG1640" s="24" t="s">
        <v>5537</v>
      </c>
      <c r="BH1640" s="24" t="s">
        <v>5537</v>
      </c>
      <c r="BI1640" s="9" t="s">
        <v>5537</v>
      </c>
      <c r="BJ1640" s="14"/>
      <c r="BK1640" s="14" t="s">
        <v>5537</v>
      </c>
      <c r="BL1640" s="14" t="str">
        <f>_xlfn.XLOOKUP(B1640,'[4]cell downs 18042026 17h'!$B:$B,'[4]cell downs 18042026 17h'!$B:$B,"")</f>
        <v/>
      </c>
      <c r="BM1640" s="14" t="str">
        <f>_xlfn.XLOOKUP(B1640,'[5]Cells Huawei 19042026 15h'!$B:$B,'[5]Cells Huawei 19042026 15h'!$B:$B,"")</f>
        <v/>
      </c>
      <c r="BN1640" s="9" t="str">
        <f>_xlfn.XLOOKUP(B1640,'[6]cells down 19042026 9H40'!$B:$B,'[6]cells down 19042026 9H40'!$B:$B,"")</f>
        <v/>
      </c>
      <c r="BO1640" s="9" t="s">
        <v>5537</v>
      </c>
      <c r="BP1640" s="9" t="s">
        <v>12</v>
      </c>
    </row>
    <row r="1641" spans="1:68" s="9" customFormat="1" x14ac:dyDescent="0.35">
      <c r="A1641" s="1" t="s">
        <v>4876</v>
      </c>
      <c r="B1641" s="1" t="s">
        <v>4877</v>
      </c>
      <c r="C1641" s="3" t="str">
        <f>_xlfn.XLOOKUP(B1641,'[1]daily break down'!$D:$D,'[1]daily break down'!$E:$E,"")</f>
        <v>Douala</v>
      </c>
      <c r="D1641" s="1" t="s">
        <v>11</v>
      </c>
      <c r="E1641" s="1" t="s">
        <v>12</v>
      </c>
      <c r="F1641" s="3" t="s">
        <v>31</v>
      </c>
      <c r="G1641" s="1" t="s">
        <v>32</v>
      </c>
      <c r="H1641" s="41" t="str">
        <f>_xlfn.XLOOKUP(B1641,[2]CALCULATION!$B:$B,[2]CALCULATION!$H:$H,"")</f>
        <v>ZTE</v>
      </c>
      <c r="I1641" s="34">
        <v>0</v>
      </c>
      <c r="J1641" s="34">
        <v>3.7257478605040033</v>
      </c>
      <c r="K1641" s="34">
        <v>3.3257605590797668</v>
      </c>
      <c r="L1641" s="34">
        <v>0</v>
      </c>
      <c r="M1641" s="34">
        <v>0</v>
      </c>
      <c r="N1641" s="34">
        <v>0</v>
      </c>
      <c r="O1641" s="34">
        <v>13.516028741585416</v>
      </c>
      <c r="P1641" s="34">
        <v>0</v>
      </c>
      <c r="Q1641" s="34">
        <v>0</v>
      </c>
      <c r="R1641" s="34">
        <v>0</v>
      </c>
      <c r="S1641" s="109">
        <v>0</v>
      </c>
      <c r="T1641" s="109">
        <f>_xlfn.XLOOKUP(B1641,'[3]Nur des jours'!$B:$B,'[3]Nur des jours'!$U:$U,"")</f>
        <v>0</v>
      </c>
      <c r="U1641" s="109">
        <v>0</v>
      </c>
      <c r="V1641" s="109">
        <v>0</v>
      </c>
      <c r="W1641" s="109">
        <v>0</v>
      </c>
      <c r="X1641" s="109">
        <v>0</v>
      </c>
      <c r="Y1641" s="109">
        <v>0</v>
      </c>
      <c r="Z1641" s="109">
        <v>0</v>
      </c>
      <c r="AA1641" s="109">
        <v>0</v>
      </c>
      <c r="AB1641" s="109">
        <v>0</v>
      </c>
      <c r="AC1641" s="109">
        <v>0</v>
      </c>
      <c r="AD1641" s="109">
        <v>0</v>
      </c>
      <c r="AE1641" s="109">
        <v>0</v>
      </c>
      <c r="AF1641" s="109">
        <v>0</v>
      </c>
      <c r="AG1641" s="57" t="str">
        <f>_xlfn.XLOOKUP(B1641,[3]CALCULATION!$B:$B,[3]CALCULATION!$M:$M,"")</f>
        <v>Operationnel</v>
      </c>
      <c r="AH1641" s="57"/>
      <c r="AI1641" s="56" t="str" cm="1">
        <f t="array" ref="AI1641">IFERROR(_xlfn.IFS(
AK1641="MPR ISSUE","PDH",
AK1641="BSS Hardware Issue","BSS",
AK1641="Sites strategiques, MLL, Pylone, etc.","ENVTECH",
AK1641="AKTIVCO DEFAUT GE &amp; POWER Cabinet","AKTIVCO",
AK1641="AKTIVCO Coupure ENEO &amp; Baisse de tension","AKTIVCO GRID ONLY",
AK1641="Coupure ENEO &amp; Baisse de tension","IHS GRID ONLY",
AK1641="Defaut GE &amp; POWER Cabinet","IHS",
AK1641="Sharing","Partners",
AK1641="Sites strategiques &amp; DataCenter","SST &amp; DC",
AK1641="Exclu","Exclu",
AK1641="SAT","SAT",
AK1641="SPARE-ISSUE","SPARE-ISSUE",
AK1641="Fiber CAmtel","TRANS_FO_CAMTEL",
AK1641="Fiber AOF","Fiber AOF",
AK1641="Projet OCM (HUAWEI)","TRAVAUX-HUAWEI",
AK1641="Projet OCM (NOKIA)","TRAVAUX-NOKIA",
AK1641="ACCESS-ISSUE","ACCESS-ISSUE",
AK1641="Projet OCM (ZTE, NOKIA, autres projets)","TRAVAUX OCM",
AK1641="No root CAuse","No root cause",
AK1641="ODU HS","PDH",
AK1641="IP &amp; VLAN","PDH",
AK1641="Warehouse HUAWEI","SPARE-ISSUE",
AK1641="SPARE-HS","SPARE-ISSUE",
AK1641="Power Telco","BSS",AK1641="no impacts","no impacts"
),"")</f>
        <v>No root cause</v>
      </c>
      <c r="AJ1641" s="56" t="str" cm="1">
        <f t="array" ref="AJ1641">IFERROR(_xlfn.IFS(
AK1641="MPR ISSUE","TX ISSUE",
AK1641="BSS Hardware Issue","RAN ISSUE",
AK1641="Sites strategiques, MLL, Pylone, etc.","ENVTECH",
AK1641="AKTIVCO DEFAUT GE &amp; POWER Cabinet","POWER ISSUE",
AK1641="AKTIVCO Coupure ENEO &amp; Baisse de tension","POWER ISSUE",
AK1641="Coupure ENEO &amp; Baisse de tension","POWER ISSUE",
AK1641="Defaut GE &amp; POWER Cabinet","POWER ISSUE",
AK1641="Sharing","POWER ISSUE",
AK1641="Sites strategiques &amp; DataCenter","POWER ISSUE",
AK1641="Exclu","Exclu",
AK1641="SAT","TX ISSUE",
AK1641="SPARE-ISSUE","SPARE-ISSUE",
AK1641="Fiber CAmtel","TX ISSUE",
AK1641="Fiber AOF","TX ISSUE",
AK1641="Projet OCM (HUAWEI)","TRAVAUX-HUAWEI",
AK1641="Projet OCM (NOKIA)","TRAVAUX -NOKIA",
AK1641="ACCESS-ISSUE","ACCESS-ISSUE",
AK1641="Projet OCM (ZTE, NOKIA, autres projets)","TRAVAUX OCM",
AK1641="No root CAuse","No root cause",
AK1641="ODU HS","TX ISSUE",
AK1641="IP &amp; VLAN","TX ISSUE",
AK1641="Warehouse HUAWEI","SPARE-ISSUE",
AK1641="SPARE-HS","SPARE-ISSUE",
AK1641="Power Telco","RAN ISSUE",AK1641="no impacts","no impacts"
),"")</f>
        <v>No root cause</v>
      </c>
      <c r="AK1641" s="81" t="s">
        <v>5620</v>
      </c>
      <c r="AL1641" s="56" t="str" cm="1">
        <f t="array" ref="AL1641">IFERROR(_xlfn.IFS(
AK1641="MPR ISSUE","ACTIVE",
AK1641="BSS Hardware Issue","ACTIVE",
AK1641="Sites strategiques, MLL, Pylone, etc.","PASSIVE",
AK1641="AKTIVCO DEFAUT GE &amp; POWER Cabinet","PASSIVE",
AK1641="AKTIVCO Coupure ENEO &amp; Baisse de tension","PASSIVE",
AK1641="Coupure ENEO &amp; Baisse de tension","PASSIVE",
AK1641="Defaut GE &amp; POWER Cabinet","PASSIVE",
AK1641="Sharing","PASSIVE",
AK1641="Sites strategiques &amp; DataCenter","PASSIVE",
AK1641="Exclu","Exclu",
AK1641="SAT","ACTIVE",
AK1641="SPARE-ISSUE","SPARE-ISSUE",
AK1641="Fiber CAmtel","ACTIVE",
AK1641="Fiber AOF","ACTIVE",
AK1641="Projet OCM (HUAWEI)","PLANNED WORKS",
AK1641="Projet OCM (NOKIA)","PLANNED WORKS",
AK1641="ACCESS-ISSUE","ACCESS-ISSUE",
AK1641="Projet OCM (ZTE, NOKIA, autres projets)","PLANNED WORKS",
AK1641="No root CAuse","No root cause",
AK1641="ODU HS","ACTIVE",
AK1641="IP &amp; VLAN","ACTIVE",
AK1641="Warehouse HUAWEI","SPARE-ISSUE",
AK1641="SPARE-HS","SPARE-ISSUE",
AK1641="Power Telco","ACTIVE", AK1641="no impacts","no impacts"
),"")</f>
        <v>No root cause</v>
      </c>
      <c r="AM1641" s="108" t="s">
        <v>5537</v>
      </c>
      <c r="AN1641" s="117" t="s">
        <v>4877</v>
      </c>
      <c r="AP1641" s="23" t="s">
        <v>5537</v>
      </c>
      <c r="AQ1641" s="23" t="s">
        <v>5537</v>
      </c>
      <c r="AR1641" s="7"/>
      <c r="AS1641" s="6"/>
      <c r="AT1641" s="7"/>
      <c r="AU1641" s="3" t="s">
        <v>5537</v>
      </c>
      <c r="AV1641" s="24" t="s">
        <v>5537</v>
      </c>
      <c r="AW1641" s="24" t="s">
        <v>5537</v>
      </c>
      <c r="AX1641" s="24" t="s">
        <v>5537</v>
      </c>
      <c r="AY1641" s="24" t="s">
        <v>5537</v>
      </c>
      <c r="AZ1641" s="24" t="s">
        <v>5537</v>
      </c>
      <c r="BA1641" s="24" t="s">
        <v>5537</v>
      </c>
      <c r="BB1641" s="24" t="s">
        <v>5537</v>
      </c>
      <c r="BC1641" s="24" t="s">
        <v>5537</v>
      </c>
      <c r="BD1641" s="24" t="s">
        <v>5537</v>
      </c>
      <c r="BE1641" s="24" t="s">
        <v>5537</v>
      </c>
      <c r="BF1641" s="24" t="s">
        <v>5537</v>
      </c>
      <c r="BG1641" s="24" t="s">
        <v>5537</v>
      </c>
      <c r="BH1641" s="24" t="s">
        <v>5537</v>
      </c>
      <c r="BI1641" s="9" t="s">
        <v>5537</v>
      </c>
      <c r="BJ1641" s="14"/>
      <c r="BK1641" s="14" t="s">
        <v>5537</v>
      </c>
      <c r="BL1641" s="14" t="str">
        <f>_xlfn.XLOOKUP(B1641,'[4]cell downs 18042026 17h'!$B:$B,'[4]cell downs 18042026 17h'!$B:$B,"")</f>
        <v/>
      </c>
      <c r="BM1641" s="14" t="str">
        <f>_xlfn.XLOOKUP(B1641,'[5]Cells Huawei 19042026 15h'!$B:$B,'[5]Cells Huawei 19042026 15h'!$B:$B,"")</f>
        <v/>
      </c>
      <c r="BN1641" s="9" t="str">
        <f>_xlfn.XLOOKUP(B1641,'[6]cells down 19042026 9H40'!$B:$B,'[6]cells down 19042026 9H40'!$B:$B,"")</f>
        <v/>
      </c>
      <c r="BO1641" s="9" t="s">
        <v>4877</v>
      </c>
      <c r="BP1641" s="9" t="s">
        <v>12</v>
      </c>
    </row>
    <row r="1642" spans="1:68" s="9" customFormat="1" x14ac:dyDescent="0.35">
      <c r="A1642" s="1" t="s">
        <v>1726</v>
      </c>
      <c r="B1642" s="8" t="s">
        <v>1727</v>
      </c>
      <c r="C1642" s="3" t="str">
        <f>_xlfn.XLOOKUP(B1642,'[1]daily break down'!$D:$D,'[1]daily break down'!$E:$E,"")</f>
        <v>LITTORAL</v>
      </c>
      <c r="D1642" s="1" t="s">
        <v>11</v>
      </c>
      <c r="E1642" s="1" t="s">
        <v>96</v>
      </c>
      <c r="F1642" s="3" t="s">
        <v>31</v>
      </c>
      <c r="G1642" s="1" t="s">
        <v>1728</v>
      </c>
      <c r="H1642" s="40" t="str">
        <f>_xlfn.XLOOKUP(B1642,[2]CALCULATION!$B:$B,[2]CALCULATION!$H:$H,"")</f>
        <v>NOKIA</v>
      </c>
      <c r="I1642" s="34">
        <v>2.6663919820940158</v>
      </c>
      <c r="J1642" s="34">
        <v>0</v>
      </c>
      <c r="K1642" s="34">
        <v>0</v>
      </c>
      <c r="L1642" s="34">
        <v>0</v>
      </c>
      <c r="M1642" s="34">
        <v>0</v>
      </c>
      <c r="N1642" s="34">
        <v>0</v>
      </c>
      <c r="O1642" s="34">
        <v>4.9687907350931163E-2</v>
      </c>
      <c r="P1642" s="34">
        <v>0</v>
      </c>
      <c r="Q1642" s="34">
        <v>9.7572260896020904E-3</v>
      </c>
      <c r="R1642" s="34">
        <v>2.9073287350163721E-2</v>
      </c>
      <c r="S1642" s="109">
        <v>0</v>
      </c>
      <c r="T1642" s="109">
        <f>_xlfn.XLOOKUP(B1642,'[3]Nur des jours'!$B:$B,'[3]Nur des jours'!$U:$U,"")</f>
        <v>0</v>
      </c>
      <c r="U1642" s="109">
        <v>0</v>
      </c>
      <c r="V1642" s="109">
        <v>0</v>
      </c>
      <c r="W1642" s="109">
        <v>0</v>
      </c>
      <c r="X1642" s="109">
        <v>0</v>
      </c>
      <c r="Y1642" s="109">
        <v>0</v>
      </c>
      <c r="Z1642" s="109">
        <v>0.18978306837540987</v>
      </c>
      <c r="AA1642" s="109">
        <v>0</v>
      </c>
      <c r="AB1642" s="109">
        <v>0</v>
      </c>
      <c r="AC1642" s="109">
        <v>0</v>
      </c>
      <c r="AD1642" s="109">
        <v>0</v>
      </c>
      <c r="AE1642" s="109">
        <v>0</v>
      </c>
      <c r="AF1642" s="109">
        <v>0</v>
      </c>
      <c r="AG1642" s="57" t="str">
        <f>_xlfn.XLOOKUP(B1642,[3]CALCULATION!$B:$B,[3]CALCULATION!$M:$M,"")</f>
        <v>Operationnel</v>
      </c>
      <c r="AH1642" s="57"/>
      <c r="AI1642" s="56" t="str" cm="1">
        <f t="array" ref="AI1642">IFERROR(_xlfn.IFS(
AK1642="MPR ISSUE","PDH",
AK1642="BSS Hardware Issue","BSS",
AK1642="Sites strategiques, MLL, Pylone, etc.","ENVTECH",
AK1642="AKTIVCO DEFAUT GE &amp; POWER Cabinet","AKTIVCO",
AK1642="AKTIVCO Coupure ENEO &amp; Baisse de tension","AKTIVCO GRID ONLY",
AK1642="Coupure ENEO &amp; Baisse de tension","IHS GRID ONLY",
AK1642="Defaut GE &amp; POWER Cabinet","IHS",
AK1642="Sharing","Partners",
AK1642="Sites strategiques &amp; DataCenter","SST &amp; DC",
AK1642="Exclu","Exclu",
AK1642="SAT","SAT",
AK1642="SPARE-ISSUE","SPARE-ISSUE",
AK1642="Fiber CAmtel","TRANS_FO_CAMTEL",
AK1642="Fiber AOF","Fiber AOF",
AK1642="Projet OCM (HUAWEI)","TRAVAUX-HUAWEI",
AK1642="Projet OCM (NOKIA)","TRAVAUX-NOKIA",
AK1642="ACCESS-ISSUE","ACCESS-ISSUE",
AK1642="Projet OCM (ZTE, NOKIA, autres projets)","TRAVAUX OCM",
AK1642="No root CAuse","No root cause",
AK1642="ODU HS","PDH",
AK1642="IP &amp; VLAN","PDH",
AK1642="Warehouse HUAWEI","SPARE-ISSUE",
AK1642="SPARE-HS","SPARE-ISSUE",
AK1642="Power Telco","BSS",AK1642="no impacts","no impacts"
),"")</f>
        <v>No root cause</v>
      </c>
      <c r="AJ1642" s="56" t="str" cm="1">
        <f t="array" ref="AJ1642">IFERROR(_xlfn.IFS(
AK1642="MPR ISSUE","TX ISSUE",
AK1642="BSS Hardware Issue","RAN ISSUE",
AK1642="Sites strategiques, MLL, Pylone, etc.","ENVTECH",
AK1642="AKTIVCO DEFAUT GE &amp; POWER Cabinet","POWER ISSUE",
AK1642="AKTIVCO Coupure ENEO &amp; Baisse de tension","POWER ISSUE",
AK1642="Coupure ENEO &amp; Baisse de tension","POWER ISSUE",
AK1642="Defaut GE &amp; POWER Cabinet","POWER ISSUE",
AK1642="Sharing","POWER ISSUE",
AK1642="Sites strategiques &amp; DataCenter","POWER ISSUE",
AK1642="Exclu","Exclu",
AK1642="SAT","TX ISSUE",
AK1642="SPARE-ISSUE","SPARE-ISSUE",
AK1642="Fiber CAmtel","TX ISSUE",
AK1642="Fiber AOF","TX ISSUE",
AK1642="Projet OCM (HUAWEI)","TRAVAUX-HUAWEI",
AK1642="Projet OCM (NOKIA)","TRAVAUX -NOKIA",
AK1642="ACCESS-ISSUE","ACCESS-ISSUE",
AK1642="Projet OCM (ZTE, NOKIA, autres projets)","TRAVAUX OCM",
AK1642="No root CAuse","No root cause",
AK1642="ODU HS","TX ISSUE",
AK1642="IP &amp; VLAN","TX ISSUE",
AK1642="Warehouse HUAWEI","SPARE-ISSUE",
AK1642="SPARE-HS","SPARE-ISSUE",
AK1642="Power Telco","RAN ISSUE",AK1642="no impacts","no impacts"
),"")</f>
        <v>No root cause</v>
      </c>
      <c r="AK1642" s="81" t="s">
        <v>5620</v>
      </c>
      <c r="AL1642" s="56" t="str" cm="1">
        <f t="array" ref="AL1642">IFERROR(_xlfn.IFS(
AK1642="MPR ISSUE","ACTIVE",
AK1642="BSS Hardware Issue","ACTIVE",
AK1642="Sites strategiques, MLL, Pylone, etc.","PASSIVE",
AK1642="AKTIVCO DEFAUT GE &amp; POWER Cabinet","PASSIVE",
AK1642="AKTIVCO Coupure ENEO &amp; Baisse de tension","PASSIVE",
AK1642="Coupure ENEO &amp; Baisse de tension","PASSIVE",
AK1642="Defaut GE &amp; POWER Cabinet","PASSIVE",
AK1642="Sharing","PASSIVE",
AK1642="Sites strategiques &amp; DataCenter","PASSIVE",
AK1642="Exclu","Exclu",
AK1642="SAT","ACTIVE",
AK1642="SPARE-ISSUE","SPARE-ISSUE",
AK1642="Fiber CAmtel","ACTIVE",
AK1642="Fiber AOF","ACTIVE",
AK1642="Projet OCM (HUAWEI)","PLANNED WORKS",
AK1642="Projet OCM (NOKIA)","PLANNED WORKS",
AK1642="ACCESS-ISSUE","ACCESS-ISSUE",
AK1642="Projet OCM (ZTE, NOKIA, autres projets)","PLANNED WORKS",
AK1642="No root CAuse","No root cause",
AK1642="ODU HS","ACTIVE",
AK1642="IP &amp; VLAN","ACTIVE",
AK1642="Warehouse HUAWEI","SPARE-ISSUE",
AK1642="SPARE-HS","SPARE-ISSUE",
AK1642="Power Telco","ACTIVE", AK1642="no impacts","no impacts"
),"")</f>
        <v>No root cause</v>
      </c>
      <c r="AM1642" s="108" t="s">
        <v>5537</v>
      </c>
      <c r="AN1642" s="117" t="s">
        <v>1727</v>
      </c>
      <c r="AP1642" s="23" t="s">
        <v>5537</v>
      </c>
      <c r="AQ1642" s="23" t="s">
        <v>5537</v>
      </c>
      <c r="AR1642" s="7"/>
      <c r="AS1642" s="6"/>
      <c r="AT1642" s="7"/>
      <c r="AU1642" s="3" t="s">
        <v>5537</v>
      </c>
      <c r="AV1642" s="24" t="s">
        <v>5537</v>
      </c>
      <c r="AW1642" s="24" t="s">
        <v>5537</v>
      </c>
      <c r="AX1642" s="24" t="s">
        <v>5537</v>
      </c>
      <c r="AY1642" s="24" t="s">
        <v>5537</v>
      </c>
      <c r="AZ1642" s="24" t="s">
        <v>5537</v>
      </c>
      <c r="BA1642" s="24" t="s">
        <v>5537</v>
      </c>
      <c r="BB1642" s="24" t="s">
        <v>5537</v>
      </c>
      <c r="BC1642" s="24" t="s">
        <v>5537</v>
      </c>
      <c r="BD1642" s="24" t="s">
        <v>5537</v>
      </c>
      <c r="BE1642" s="24" t="s">
        <v>5537</v>
      </c>
      <c r="BF1642" s="24" t="s">
        <v>5537</v>
      </c>
      <c r="BG1642" s="24" t="s">
        <v>5537</v>
      </c>
      <c r="BH1642" s="24" t="s">
        <v>5537</v>
      </c>
      <c r="BI1642" s="9" t="s">
        <v>5537</v>
      </c>
      <c r="BJ1642" s="14"/>
      <c r="BK1642" s="14" t="s">
        <v>5537</v>
      </c>
      <c r="BL1642" s="14" t="str">
        <f>_xlfn.XLOOKUP(B1642,'[4]cell downs 18042026 17h'!$B:$B,'[4]cell downs 18042026 17h'!$B:$B,"")</f>
        <v/>
      </c>
      <c r="BM1642" s="14" t="str">
        <f>_xlfn.XLOOKUP(B1642,'[5]Cells Huawei 19042026 15h'!$B:$B,'[5]Cells Huawei 19042026 15h'!$B:$B,"")</f>
        <v/>
      </c>
      <c r="BN1642" s="9" t="str">
        <f>_xlfn.XLOOKUP(B1642,'[6]cells down 19042026 9H40'!$B:$B,'[6]cells down 19042026 9H40'!$B:$B,"")</f>
        <v/>
      </c>
      <c r="BO1642" s="9" t="s">
        <v>1727</v>
      </c>
      <c r="BP1642" s="9" t="s">
        <v>12</v>
      </c>
    </row>
    <row r="1643" spans="1:68" s="9" customFormat="1" x14ac:dyDescent="0.35">
      <c r="A1643" s="1" t="s">
        <v>5039</v>
      </c>
      <c r="B1643" s="8" t="s">
        <v>5040</v>
      </c>
      <c r="C1643" s="3" t="str">
        <f>_xlfn.XLOOKUP(B1643,'[1]daily break down'!$D:$D,'[1]daily break down'!$E:$E,"")</f>
        <v>CENTRE</v>
      </c>
      <c r="D1643" s="1" t="s">
        <v>11</v>
      </c>
      <c r="E1643" s="1" t="s">
        <v>12</v>
      </c>
      <c r="F1643" s="3" t="s">
        <v>37</v>
      </c>
      <c r="G1643" s="1" t="s">
        <v>1577</v>
      </c>
      <c r="H1643" s="41" t="str">
        <f>_xlfn.XLOOKUP(B1643,[2]CALCULATION!$B:$B,[2]CALCULATION!$H:$H,"")</f>
        <v>ZTE</v>
      </c>
      <c r="I1643" s="34">
        <v>0</v>
      </c>
      <c r="J1643" s="34">
        <v>0</v>
      </c>
      <c r="K1643" s="34">
        <v>0</v>
      </c>
      <c r="L1643" s="34">
        <v>0</v>
      </c>
      <c r="M1643" s="34">
        <v>0</v>
      </c>
      <c r="N1643" s="34">
        <v>0</v>
      </c>
      <c r="O1643" s="34">
        <v>0</v>
      </c>
      <c r="P1643" s="34">
        <v>0</v>
      </c>
      <c r="Q1643" s="34">
        <v>0</v>
      </c>
      <c r="R1643" s="34">
        <v>0</v>
      </c>
      <c r="S1643" s="109">
        <v>0</v>
      </c>
      <c r="T1643" s="109">
        <f>_xlfn.XLOOKUP(B1643,'[3]Nur des jours'!$B:$B,'[3]Nur des jours'!$U:$U,"")</f>
        <v>0</v>
      </c>
      <c r="U1643" s="109">
        <v>0</v>
      </c>
      <c r="V1643" s="109">
        <v>0</v>
      </c>
      <c r="W1643" s="109">
        <v>0</v>
      </c>
      <c r="X1643" s="109">
        <v>0</v>
      </c>
      <c r="Y1643" s="109">
        <v>0</v>
      </c>
      <c r="Z1643" s="109">
        <v>0</v>
      </c>
      <c r="AA1643" s="109">
        <v>0</v>
      </c>
      <c r="AB1643" s="109">
        <v>0</v>
      </c>
      <c r="AC1643" s="109">
        <v>0</v>
      </c>
      <c r="AD1643" s="109">
        <v>0</v>
      </c>
      <c r="AE1643" s="109">
        <v>0</v>
      </c>
      <c r="AF1643" s="109">
        <v>0</v>
      </c>
      <c r="AG1643" s="57" t="str">
        <f>_xlfn.XLOOKUP(B1643,[3]CALCULATION!$B:$B,[3]CALCULATION!$M:$M,"")</f>
        <v>EXCLU</v>
      </c>
      <c r="AH1643" s="57"/>
      <c r="AI1643" s="56" t="str" cm="1">
        <f t="array" ref="AI1643">IFERROR(_xlfn.IFS(
AK1643="MPR ISSUE","PDH",
AK1643="BSS Hardware Issue","BSS",
AK1643="Sites strategiques, MLL, Pylone, etc.","ENVTECH",
AK1643="AKTIVCO DEFAUT GE &amp; POWER Cabinet","AKTIVCO",
AK1643="AKTIVCO Coupure ENEO &amp; Baisse de tension","AKTIVCO GRID ONLY",
AK1643="Coupure ENEO &amp; Baisse de tension","IHS GRID ONLY",
AK1643="Defaut GE &amp; POWER Cabinet","IHS",
AK1643="Sharing","Partners",
AK1643="Sites strategiques &amp; DataCenter","SST &amp; DC",
AK1643="Exclu","Exclu",
AK1643="SAT","SAT",
AK1643="SPARE-ISSUE","SPARE-ISSUE",
AK1643="Fiber CAmtel","TRANS_FO_CAMTEL",
AK1643="Fiber AOF","Fiber AOF",
AK1643="Projet OCM (HUAWEI)","TRAVAUX-HUAWEI",
AK1643="Projet OCM (NOKIA)","TRAVAUX-NOKIA",
AK1643="ACCESS-ISSUE","ACCESS-ISSUE",
AK1643="Projet OCM (ZTE, NOKIA, autres projets)","TRAVAUX OCM",
AK1643="No root CAuse","No root cause",
AK1643="ODU HS","PDH",
AK1643="IP &amp; VLAN","PDH",
AK1643="Warehouse HUAWEI","SPARE-ISSUE",
AK1643="SPARE-HS","SPARE-ISSUE",
AK1643="Power Telco","BSS",AK1643="no impacts","no impacts"
),"")</f>
        <v>Exclu</v>
      </c>
      <c r="AJ1643" s="56" t="str" cm="1">
        <f t="array" ref="AJ1643">IFERROR(_xlfn.IFS(
AK1643="MPR ISSUE","TX ISSUE",
AK1643="BSS Hardware Issue","RAN ISSUE",
AK1643="Sites strategiques, MLL, Pylone, etc.","ENVTECH",
AK1643="AKTIVCO DEFAUT GE &amp; POWER Cabinet","POWER ISSUE",
AK1643="AKTIVCO Coupure ENEO &amp; Baisse de tension","POWER ISSUE",
AK1643="Coupure ENEO &amp; Baisse de tension","POWER ISSUE",
AK1643="Defaut GE &amp; POWER Cabinet","POWER ISSUE",
AK1643="Sharing","POWER ISSUE",
AK1643="Sites strategiques &amp; DataCenter","POWER ISSUE",
AK1643="Exclu","Exclu",
AK1643="SAT","TX ISSUE",
AK1643="SPARE-ISSUE","SPARE-ISSUE",
AK1643="Fiber CAmtel","TX ISSUE",
AK1643="Fiber AOF","TX ISSUE",
AK1643="Projet OCM (HUAWEI)","TRAVAUX-HUAWEI",
AK1643="Projet OCM (NOKIA)","TRAVAUX -NOKIA",
AK1643="ACCESS-ISSUE","ACCESS-ISSUE",
AK1643="Projet OCM (ZTE, NOKIA, autres projets)","TRAVAUX OCM",
AK1643="No root CAuse","No root cause",
AK1643="ODU HS","TX ISSUE",
AK1643="IP &amp; VLAN","TX ISSUE",
AK1643="Warehouse HUAWEI","SPARE-ISSUE",
AK1643="SPARE-HS","SPARE-ISSUE",
AK1643="Power Telco","RAN ISSUE",AK1643="no impacts","no impacts"
),"")</f>
        <v>Exclu</v>
      </c>
      <c r="AK1643" s="81" t="s">
        <v>5559</v>
      </c>
      <c r="AL1643" s="56" t="str" cm="1">
        <f t="array" ref="AL1643">IFERROR(_xlfn.IFS(
AK1643="MPR ISSUE","ACTIVE",
AK1643="BSS Hardware Issue","ACTIVE",
AK1643="Sites strategiques, MLL, Pylone, etc.","PASSIVE",
AK1643="AKTIVCO DEFAUT GE &amp; POWER Cabinet","PASSIVE",
AK1643="AKTIVCO Coupure ENEO &amp; Baisse de tension","PASSIVE",
AK1643="Coupure ENEO &amp; Baisse de tension","PASSIVE",
AK1643="Defaut GE &amp; POWER Cabinet","PASSIVE",
AK1643="Sharing","PASSIVE",
AK1643="Sites strategiques &amp; DataCenter","PASSIVE",
AK1643="Exclu","Exclu",
AK1643="SAT","ACTIVE",
AK1643="SPARE-ISSUE","SPARE-ISSUE",
AK1643="Fiber CAmtel","ACTIVE",
AK1643="Fiber AOF","ACTIVE",
AK1643="Projet OCM (HUAWEI)","PLANNED WORKS",
AK1643="Projet OCM (NOKIA)","PLANNED WORKS",
AK1643="ACCESS-ISSUE","ACCESS-ISSUE",
AK1643="Projet OCM (ZTE, NOKIA, autres projets)","PLANNED WORKS",
AK1643="No root CAuse","No root cause",
AK1643="ODU HS","ACTIVE",
AK1643="IP &amp; VLAN","ACTIVE",
AK1643="Warehouse HUAWEI","SPARE-ISSUE",
AK1643="SPARE-HS","SPARE-ISSUE",
AK1643="Power Telco","ACTIVE", AK1643="no impacts","no impacts"
),"")</f>
        <v>Exclu</v>
      </c>
      <c r="AM1643" s="108" t="s">
        <v>5537</v>
      </c>
      <c r="AN1643" s="117" t="s">
        <v>5040</v>
      </c>
      <c r="AP1643" s="23" t="s">
        <v>5537</v>
      </c>
      <c r="AQ1643" s="23" t="s">
        <v>5537</v>
      </c>
      <c r="AR1643" s="7"/>
      <c r="AS1643" s="6"/>
      <c r="AT1643" s="7"/>
      <c r="AU1643" s="3" t="s">
        <v>5537</v>
      </c>
      <c r="AV1643" s="24" t="s">
        <v>5537</v>
      </c>
      <c r="AW1643" s="24" t="s">
        <v>5537</v>
      </c>
      <c r="AX1643" s="24" t="s">
        <v>5537</v>
      </c>
      <c r="AY1643" s="24" t="s">
        <v>5537</v>
      </c>
      <c r="AZ1643" s="24" t="s">
        <v>5537</v>
      </c>
      <c r="BA1643" s="24" t="s">
        <v>5537</v>
      </c>
      <c r="BB1643" s="24" t="s">
        <v>5537</v>
      </c>
      <c r="BC1643" s="24" t="s">
        <v>5537</v>
      </c>
      <c r="BD1643" s="24" t="s">
        <v>5537</v>
      </c>
      <c r="BE1643" s="24" t="s">
        <v>5537</v>
      </c>
      <c r="BF1643" s="24" t="s">
        <v>5537</v>
      </c>
      <c r="BG1643" s="24" t="s">
        <v>5537</v>
      </c>
      <c r="BH1643" s="24" t="s">
        <v>5537</v>
      </c>
      <c r="BI1643" s="9" t="s">
        <v>5537</v>
      </c>
      <c r="BJ1643" s="14"/>
      <c r="BK1643" s="14" t="s">
        <v>5537</v>
      </c>
      <c r="BL1643" s="14" t="str">
        <f>_xlfn.XLOOKUP(B1643,'[4]cell downs 18042026 17h'!$B:$B,'[4]cell downs 18042026 17h'!$B:$B,"")</f>
        <v/>
      </c>
      <c r="BM1643" s="14" t="str">
        <f>_xlfn.XLOOKUP(B1643,'[5]Cells Huawei 19042026 15h'!$B:$B,'[5]Cells Huawei 19042026 15h'!$B:$B,"")</f>
        <v/>
      </c>
      <c r="BN1643" s="9" t="str">
        <f>_xlfn.XLOOKUP(B1643,'[6]cells down 19042026 9H40'!$B:$B,'[6]cells down 19042026 9H40'!$B:$B,"")</f>
        <v/>
      </c>
      <c r="BO1643" s="9" t="s">
        <v>5040</v>
      </c>
      <c r="BP1643" s="9" t="s">
        <v>12</v>
      </c>
    </row>
    <row r="1644" spans="1:68" s="9" customFormat="1" x14ac:dyDescent="0.35">
      <c r="A1644" s="1" t="s">
        <v>4537</v>
      </c>
      <c r="B1644" s="1" t="s">
        <v>4538</v>
      </c>
      <c r="C1644" s="3" t="str">
        <f>_xlfn.XLOOKUP(B1644,'[1]daily break down'!$D:$D,'[1]daily break down'!$E:$E,"")</f>
        <v>CENTRE</v>
      </c>
      <c r="D1644" s="1" t="s">
        <v>11</v>
      </c>
      <c r="E1644" s="1" t="s">
        <v>12</v>
      </c>
      <c r="F1644" s="3" t="s">
        <v>37</v>
      </c>
      <c r="G1644" s="1" t="s">
        <v>2612</v>
      </c>
      <c r="H1644" s="41" t="str">
        <f>_xlfn.XLOOKUP(B1644,[2]CALCULATION!$B:$B,[2]CALCULATION!$H:$H,"")</f>
        <v>ZTE</v>
      </c>
      <c r="I1644" s="34">
        <v>18.468883495561204</v>
      </c>
      <c r="J1644" s="34">
        <v>18.491409199476077</v>
      </c>
      <c r="K1644" s="34">
        <v>32.767176607225913</v>
      </c>
      <c r="L1644" s="34">
        <v>0</v>
      </c>
      <c r="M1644" s="34">
        <v>0</v>
      </c>
      <c r="N1644" s="34">
        <v>0</v>
      </c>
      <c r="O1644" s="34">
        <v>0</v>
      </c>
      <c r="P1644" s="34">
        <v>0</v>
      </c>
      <c r="Q1644" s="34">
        <v>0</v>
      </c>
      <c r="R1644" s="34">
        <v>0</v>
      </c>
      <c r="S1644" s="109">
        <v>0</v>
      </c>
      <c r="T1644" s="109">
        <f>_xlfn.XLOOKUP(B1644,'[3]Nur des jours'!$B:$B,'[3]Nur des jours'!$U:$U,"")</f>
        <v>0</v>
      </c>
      <c r="U1644" s="109">
        <v>0</v>
      </c>
      <c r="V1644" s="109">
        <v>0</v>
      </c>
      <c r="W1644" s="109">
        <v>0</v>
      </c>
      <c r="X1644" s="109">
        <v>0</v>
      </c>
      <c r="Y1644" s="109">
        <v>0</v>
      </c>
      <c r="Z1644" s="109">
        <v>0</v>
      </c>
      <c r="AA1644" s="109">
        <v>0</v>
      </c>
      <c r="AB1644" s="109">
        <v>0</v>
      </c>
      <c r="AC1644" s="109">
        <v>0</v>
      </c>
      <c r="AD1644" s="109">
        <v>0</v>
      </c>
      <c r="AE1644" s="109">
        <v>0</v>
      </c>
      <c r="AF1644" s="109">
        <v>0</v>
      </c>
      <c r="AG1644" s="57" t="str">
        <f>_xlfn.XLOOKUP(B1644,[3]CALCULATION!$B:$B,[3]CALCULATION!$M:$M,"")</f>
        <v>Operationnel</v>
      </c>
      <c r="AH1644" s="57"/>
      <c r="AI1644" s="56" t="str" cm="1">
        <f t="array" ref="AI1644">IFERROR(_xlfn.IFS(
AK1644="MPR ISSUE","PDH",
AK1644="BSS Hardware Issue","BSS",
AK1644="Sites strategiques, MLL, Pylone, etc.","ENVTECH",
AK1644="AKTIVCO DEFAUT GE &amp; POWER Cabinet","AKTIVCO",
AK1644="AKTIVCO Coupure ENEO &amp; Baisse de tension","AKTIVCO GRID ONLY",
AK1644="Coupure ENEO &amp; Baisse de tension","IHS GRID ONLY",
AK1644="Defaut GE &amp; POWER Cabinet","IHS",
AK1644="Sharing","Partners",
AK1644="Sites strategiques &amp; DataCenter","SST &amp; DC",
AK1644="Exclu","Exclu",
AK1644="SAT","SAT",
AK1644="SPARE-ISSUE","SPARE-ISSUE",
AK1644="Fiber CAmtel","TRANS_FO_CAMTEL",
AK1644="Fiber AOF","Fiber AOF",
AK1644="Projet OCM (HUAWEI)","TRAVAUX-HUAWEI",
AK1644="Projet OCM (NOKIA)","TRAVAUX-NOKIA",
AK1644="ACCESS-ISSUE","ACCESS-ISSUE",
AK1644="Projet OCM (ZTE, NOKIA, autres projets)","TRAVAUX OCM",
AK1644="No root CAuse","No root cause",
AK1644="ODU HS","PDH",
AK1644="IP &amp; VLAN","PDH",
AK1644="Warehouse HUAWEI","SPARE-ISSUE",
AK1644="SPARE-HS","SPARE-ISSUE",
AK1644="Power Telco","BSS",AK1644="no impacts","no impacts"
),"")</f>
        <v>No root cause</v>
      </c>
      <c r="AJ1644" s="56" t="str" cm="1">
        <f t="array" ref="AJ1644">IFERROR(_xlfn.IFS(
AK1644="MPR ISSUE","TX ISSUE",
AK1644="BSS Hardware Issue","RAN ISSUE",
AK1644="Sites strategiques, MLL, Pylone, etc.","ENVTECH",
AK1644="AKTIVCO DEFAUT GE &amp; POWER Cabinet","POWER ISSUE",
AK1644="AKTIVCO Coupure ENEO &amp; Baisse de tension","POWER ISSUE",
AK1644="Coupure ENEO &amp; Baisse de tension","POWER ISSUE",
AK1644="Defaut GE &amp; POWER Cabinet","POWER ISSUE",
AK1644="Sharing","POWER ISSUE",
AK1644="Sites strategiques &amp; DataCenter","POWER ISSUE",
AK1644="Exclu","Exclu",
AK1644="SAT","TX ISSUE",
AK1644="SPARE-ISSUE","SPARE-ISSUE",
AK1644="Fiber CAmtel","TX ISSUE",
AK1644="Fiber AOF","TX ISSUE",
AK1644="Projet OCM (HUAWEI)","TRAVAUX-HUAWEI",
AK1644="Projet OCM (NOKIA)","TRAVAUX -NOKIA",
AK1644="ACCESS-ISSUE","ACCESS-ISSUE",
AK1644="Projet OCM (ZTE, NOKIA, autres projets)","TRAVAUX OCM",
AK1644="No root CAuse","No root cause",
AK1644="ODU HS","TX ISSUE",
AK1644="IP &amp; VLAN","TX ISSUE",
AK1644="Warehouse HUAWEI","SPARE-ISSUE",
AK1644="SPARE-HS","SPARE-ISSUE",
AK1644="Power Telco","RAN ISSUE",AK1644="no impacts","no impacts"
),"")</f>
        <v>No root cause</v>
      </c>
      <c r="AK1644" s="81" t="s">
        <v>5620</v>
      </c>
      <c r="AL1644" s="56" t="str" cm="1">
        <f t="array" ref="AL1644">IFERROR(_xlfn.IFS(
AK1644="MPR ISSUE","ACTIVE",
AK1644="BSS Hardware Issue","ACTIVE",
AK1644="Sites strategiques, MLL, Pylone, etc.","PASSIVE",
AK1644="AKTIVCO DEFAUT GE &amp; POWER Cabinet","PASSIVE",
AK1644="AKTIVCO Coupure ENEO &amp; Baisse de tension","PASSIVE",
AK1644="Coupure ENEO &amp; Baisse de tension","PASSIVE",
AK1644="Defaut GE &amp; POWER Cabinet","PASSIVE",
AK1644="Sharing","PASSIVE",
AK1644="Sites strategiques &amp; DataCenter","PASSIVE",
AK1644="Exclu","Exclu",
AK1644="SAT","ACTIVE",
AK1644="SPARE-ISSUE","SPARE-ISSUE",
AK1644="Fiber CAmtel","ACTIVE",
AK1644="Fiber AOF","ACTIVE",
AK1644="Projet OCM (HUAWEI)","PLANNED WORKS",
AK1644="Projet OCM (NOKIA)","PLANNED WORKS",
AK1644="ACCESS-ISSUE","ACCESS-ISSUE",
AK1644="Projet OCM (ZTE, NOKIA, autres projets)","PLANNED WORKS",
AK1644="No root CAuse","No root cause",
AK1644="ODU HS","ACTIVE",
AK1644="IP &amp; VLAN","ACTIVE",
AK1644="Warehouse HUAWEI","SPARE-ISSUE",
AK1644="SPARE-HS","SPARE-ISSUE",
AK1644="Power Telco","ACTIVE", AK1644="no impacts","no impacts"
),"")</f>
        <v>No root cause</v>
      </c>
      <c r="AM1644" s="108" t="s">
        <v>5537</v>
      </c>
      <c r="AN1644" s="117" t="s">
        <v>4538</v>
      </c>
      <c r="AP1644" s="23" t="s">
        <v>5537</v>
      </c>
      <c r="AQ1644" s="23" t="s">
        <v>5537</v>
      </c>
      <c r="AR1644" s="7"/>
      <c r="AS1644" s="6"/>
      <c r="AT1644" s="7"/>
      <c r="AU1644" s="3" t="s">
        <v>5537</v>
      </c>
      <c r="AV1644" s="24" t="s">
        <v>5537</v>
      </c>
      <c r="AW1644" s="24" t="s">
        <v>5537</v>
      </c>
      <c r="AX1644" s="24" t="s">
        <v>5537</v>
      </c>
      <c r="AY1644" s="24" t="s">
        <v>5537</v>
      </c>
      <c r="AZ1644" s="24" t="s">
        <v>5537</v>
      </c>
      <c r="BA1644" s="24" t="s">
        <v>5537</v>
      </c>
      <c r="BB1644" s="24" t="s">
        <v>5537</v>
      </c>
      <c r="BC1644" s="24" t="s">
        <v>5537</v>
      </c>
      <c r="BD1644" s="24" t="s">
        <v>5537</v>
      </c>
      <c r="BE1644" s="24" t="s">
        <v>5537</v>
      </c>
      <c r="BF1644" s="24" t="s">
        <v>5537</v>
      </c>
      <c r="BG1644" s="24" t="s">
        <v>5537</v>
      </c>
      <c r="BH1644" s="24" t="s">
        <v>5537</v>
      </c>
      <c r="BI1644" s="9" t="s">
        <v>5537</v>
      </c>
      <c r="BJ1644" s="14"/>
      <c r="BK1644" s="14" t="s">
        <v>5537</v>
      </c>
      <c r="BL1644" s="14" t="str">
        <f>_xlfn.XLOOKUP(B1644,'[4]cell downs 18042026 17h'!$B:$B,'[4]cell downs 18042026 17h'!$B:$B,"")</f>
        <v/>
      </c>
      <c r="BM1644" s="14" t="str">
        <f>_xlfn.XLOOKUP(B1644,'[5]Cells Huawei 19042026 15h'!$B:$B,'[5]Cells Huawei 19042026 15h'!$B:$B,"")</f>
        <v/>
      </c>
      <c r="BN1644" s="9" t="str">
        <f>_xlfn.XLOOKUP(B1644,'[6]cells down 19042026 9H40'!$B:$B,'[6]cells down 19042026 9H40'!$B:$B,"")</f>
        <v/>
      </c>
      <c r="BO1644" s="9" t="s">
        <v>4538</v>
      </c>
      <c r="BP1644" s="9" t="s">
        <v>5537</v>
      </c>
    </row>
    <row r="1645" spans="1:68" s="9" customFormat="1" x14ac:dyDescent="0.35">
      <c r="A1645" s="1" t="s">
        <v>601</v>
      </c>
      <c r="B1645" s="8" t="s">
        <v>602</v>
      </c>
      <c r="C1645" s="3" t="str">
        <f>_xlfn.XLOOKUP(B1645,'[1]daily break down'!$D:$D,'[1]daily break down'!$E:$E,"")</f>
        <v>SUD-OUEST</v>
      </c>
      <c r="D1645" s="1" t="s">
        <v>11</v>
      </c>
      <c r="E1645" s="1" t="s">
        <v>12</v>
      </c>
      <c r="F1645" s="3" t="s">
        <v>13</v>
      </c>
      <c r="G1645" s="1" t="s">
        <v>78</v>
      </c>
      <c r="H1645" s="39" t="str">
        <f>_xlfn.XLOOKUP(B1645,[2]CALCULATION!$B:$B,[2]CALCULATION!$H:$H,"")</f>
        <v>Huawei</v>
      </c>
      <c r="I1645" s="34">
        <v>0</v>
      </c>
      <c r="J1645" s="34">
        <v>0</v>
      </c>
      <c r="K1645" s="34">
        <v>0</v>
      </c>
      <c r="L1645" s="34">
        <v>0</v>
      </c>
      <c r="M1645" s="34">
        <v>0</v>
      </c>
      <c r="N1645" s="34">
        <v>0</v>
      </c>
      <c r="O1645" s="34">
        <v>0</v>
      </c>
      <c r="P1645" s="34">
        <v>0</v>
      </c>
      <c r="Q1645" s="34">
        <v>0</v>
      </c>
      <c r="R1645" s="34">
        <v>0</v>
      </c>
      <c r="S1645" s="109">
        <v>0</v>
      </c>
      <c r="T1645" s="109">
        <f>_xlfn.XLOOKUP(B1645,'[3]Nur des jours'!$B:$B,'[3]Nur des jours'!$U:$U,"")</f>
        <v>0</v>
      </c>
      <c r="U1645" s="109">
        <v>0</v>
      </c>
      <c r="V1645" s="109">
        <v>0</v>
      </c>
      <c r="W1645" s="109">
        <v>0</v>
      </c>
      <c r="X1645" s="109">
        <v>0</v>
      </c>
      <c r="Y1645" s="109">
        <v>0</v>
      </c>
      <c r="Z1645" s="109">
        <v>0</v>
      </c>
      <c r="AA1645" s="109">
        <v>0</v>
      </c>
      <c r="AB1645" s="109">
        <v>0</v>
      </c>
      <c r="AC1645" s="109">
        <v>0</v>
      </c>
      <c r="AD1645" s="109">
        <v>0</v>
      </c>
      <c r="AE1645" s="109">
        <v>0</v>
      </c>
      <c r="AF1645" s="109">
        <v>0</v>
      </c>
      <c r="AG1645" s="57" t="str">
        <f>_xlfn.XLOOKUP(B1645,[3]CALCULATION!$B:$B,[3]CALCULATION!$M:$M,"")</f>
        <v>Insecurity</v>
      </c>
      <c r="AH1645" s="57"/>
      <c r="AI1645" s="56" t="str" cm="1">
        <f t="array" ref="AI1645">IFERROR(_xlfn.IFS(
AK1645="MPR ISSUE","PDH",
AK1645="BSS Hardware Issue","BSS",
AK1645="Sites strategiques, MLL, Pylone, etc.","ENVTECH",
AK1645="AKTIVCO DEFAUT GE &amp; POWER Cabinet","AKTIVCO",
AK1645="AKTIVCO Coupure ENEO &amp; Baisse de tension","AKTIVCO GRID ONLY",
AK1645="Coupure ENEO &amp; Baisse de tension","IHS GRID ONLY",
AK1645="Defaut GE &amp; POWER Cabinet","IHS",
AK1645="Sharing","Partners",
AK1645="Sites strategiques &amp; DataCenter","SST &amp; DC",
AK1645="Exclu","Exclu",
AK1645="SAT","SAT",
AK1645="SPARE-ISSUE","SPARE-ISSUE",
AK1645="Fiber CAmtel","TRANS_FO_CAMTEL",
AK1645="Fiber AOF","Fiber AOF",
AK1645="Projet OCM (HUAWEI)","TRAVAUX-HUAWEI",
AK1645="Projet OCM (NOKIA)","TRAVAUX-NOKIA",
AK1645="ACCESS-ISSUE","ACCESS-ISSUE",
AK1645="Projet OCM (ZTE, NOKIA, autres projets)","TRAVAUX OCM",
AK1645="No root CAuse","No root cause",
AK1645="ODU HS","PDH",
AK1645="IP &amp; VLAN","PDH",
AK1645="Warehouse HUAWEI","SPARE-ISSUE",
AK1645="SPARE-HS","SPARE-ISSUE",
AK1645="Power Telco","BSS",AK1645="no impacts","no impacts"
),"")</f>
        <v>IHS</v>
      </c>
      <c r="AJ1645" s="56" t="str" cm="1">
        <f t="array" ref="AJ1645">IFERROR(_xlfn.IFS(
AK1645="MPR ISSUE","TX ISSUE",
AK1645="BSS Hardware Issue","RAN ISSUE",
AK1645="Sites strategiques, MLL, Pylone, etc.","ENVTECH",
AK1645="AKTIVCO DEFAUT GE &amp; POWER Cabinet","POWER ISSUE",
AK1645="AKTIVCO Coupure ENEO &amp; Baisse de tension","POWER ISSUE",
AK1645="Coupure ENEO &amp; Baisse de tension","POWER ISSUE",
AK1645="Defaut GE &amp; POWER Cabinet","POWER ISSUE",
AK1645="Sharing","POWER ISSUE",
AK1645="Sites strategiques &amp; DataCenter","POWER ISSUE",
AK1645="Exclu","Exclu",
AK1645="SAT","TX ISSUE",
AK1645="SPARE-ISSUE","SPARE-ISSUE",
AK1645="Fiber CAmtel","TX ISSUE",
AK1645="Fiber AOF","TX ISSUE",
AK1645="Projet OCM (HUAWEI)","TRAVAUX-HUAWEI",
AK1645="Projet OCM (NOKIA)","TRAVAUX -NOKIA",
AK1645="ACCESS-ISSUE","ACCESS-ISSUE",
AK1645="Projet OCM (ZTE, NOKIA, autres projets)","TRAVAUX OCM",
AK1645="No root CAuse","No root cause",
AK1645="ODU HS","TX ISSUE",
AK1645="IP &amp; VLAN","TX ISSUE",
AK1645="Warehouse HUAWEI","SPARE-ISSUE",
AK1645="SPARE-HS","SPARE-ISSUE",
AK1645="Power Telco","RAN ISSUE",AK1645="no impacts","no impacts"
),"")</f>
        <v>POWER ISSUE</v>
      </c>
      <c r="AK1645" s="81" t="s">
        <v>5330</v>
      </c>
      <c r="AL1645" s="56" t="str" cm="1">
        <f t="array" ref="AL1645">IFERROR(_xlfn.IFS(
AK1645="MPR ISSUE","ACTIVE",
AK1645="BSS Hardware Issue","ACTIVE",
AK1645="Sites strategiques, MLL, Pylone, etc.","PASSIVE",
AK1645="AKTIVCO DEFAUT GE &amp; POWER Cabinet","PASSIVE",
AK1645="AKTIVCO Coupure ENEO &amp; Baisse de tension","PASSIVE",
AK1645="Coupure ENEO &amp; Baisse de tension","PASSIVE",
AK1645="Defaut GE &amp; POWER Cabinet","PASSIVE",
AK1645="Sharing","PASSIVE",
AK1645="Sites strategiques &amp; DataCenter","PASSIVE",
AK1645="Exclu","Exclu",
AK1645="SAT","ACTIVE",
AK1645="SPARE-ISSUE","SPARE-ISSUE",
AK1645="Fiber CAmtel","ACTIVE",
AK1645="Fiber AOF","ACTIVE",
AK1645="Projet OCM (HUAWEI)","PLANNED WORKS",
AK1645="Projet OCM (NOKIA)","PLANNED WORKS",
AK1645="ACCESS-ISSUE","ACCESS-ISSUE",
AK1645="Projet OCM (ZTE, NOKIA, autres projets)","PLANNED WORKS",
AK1645="No root CAuse","No root cause",
AK1645="ODU HS","ACTIVE",
AK1645="IP &amp; VLAN","ACTIVE",
AK1645="Warehouse HUAWEI","SPARE-ISSUE",
AK1645="SPARE-HS","SPARE-ISSUE",
AK1645="Power Telco","ACTIVE", AK1645="no impacts","no impacts"
),"")</f>
        <v>PASSIVE</v>
      </c>
      <c r="AM1645" s="108" t="s">
        <v>5996</v>
      </c>
      <c r="AN1645" s="227" t="s">
        <v>984</v>
      </c>
      <c r="AO1645" s="9" t="s">
        <v>6098</v>
      </c>
      <c r="AP1645" s="23" t="s">
        <v>5683</v>
      </c>
      <c r="AQ1645" s="23" t="s">
        <v>5537</v>
      </c>
      <c r="AR1645" s="7"/>
      <c r="AS1645" s="6"/>
      <c r="AT1645" s="7"/>
      <c r="AU1645" s="3" t="s">
        <v>5537</v>
      </c>
      <c r="AV1645" s="24" t="s">
        <v>5537</v>
      </c>
      <c r="AW1645" s="24" t="s">
        <v>5537</v>
      </c>
      <c r="AX1645" s="24" t="s">
        <v>5537</v>
      </c>
      <c r="AY1645" s="24" t="s">
        <v>5537</v>
      </c>
      <c r="AZ1645" s="24" t="s">
        <v>5537</v>
      </c>
      <c r="BA1645" s="24" t="s">
        <v>5537</v>
      </c>
      <c r="BB1645" s="24" t="s">
        <v>5537</v>
      </c>
      <c r="BC1645" s="24" t="s">
        <v>5537</v>
      </c>
      <c r="BD1645" s="24" t="s">
        <v>5537</v>
      </c>
      <c r="BE1645" s="24" t="s">
        <v>6371</v>
      </c>
      <c r="BF1645" s="24" t="s">
        <v>6372</v>
      </c>
      <c r="BG1645" s="24" t="s">
        <v>6368</v>
      </c>
      <c r="BH1645" s="24" t="s">
        <v>6373</v>
      </c>
      <c r="BI1645" s="9" t="s">
        <v>5537</v>
      </c>
      <c r="BJ1645" s="14"/>
      <c r="BK1645" s="14" t="s">
        <v>5537</v>
      </c>
      <c r="BL1645" s="14" t="str">
        <f>_xlfn.XLOOKUP(B1645,'[4]cell downs 18042026 17h'!$B:$B,'[4]cell downs 18042026 17h'!$B:$B,"")</f>
        <v/>
      </c>
      <c r="BM1645" s="14" t="str">
        <f>_xlfn.XLOOKUP(B1645,'[5]Cells Huawei 19042026 15h'!$B:$B,'[5]Cells Huawei 19042026 15h'!$B:$B,"")</f>
        <v>SUO_073</v>
      </c>
      <c r="BN1645" s="9" t="str">
        <f>_xlfn.XLOOKUP(B1645,'[6]cells down 19042026 9H40'!$B:$B,'[6]cells down 19042026 9H40'!$B:$B,"")</f>
        <v/>
      </c>
      <c r="BO1645" s="9" t="s">
        <v>602</v>
      </c>
      <c r="BP1645" s="9" t="s">
        <v>12</v>
      </c>
    </row>
    <row r="1646" spans="1:68" s="9" customFormat="1" x14ac:dyDescent="0.35">
      <c r="A1646" s="1" t="s">
        <v>4577</v>
      </c>
      <c r="B1646" s="8" t="s">
        <v>4578</v>
      </c>
      <c r="C1646" s="3" t="str">
        <f>_xlfn.XLOOKUP(B1646,'[1]daily break down'!$D:$D,'[1]daily break down'!$E:$E,"")</f>
        <v>CENTRE</v>
      </c>
      <c r="D1646" s="1" t="s">
        <v>11</v>
      </c>
      <c r="E1646" s="1" t="s">
        <v>12</v>
      </c>
      <c r="F1646" s="3" t="s">
        <v>37</v>
      </c>
      <c r="G1646" s="1" t="s">
        <v>2612</v>
      </c>
      <c r="H1646" s="41" t="str">
        <f>_xlfn.XLOOKUP(B1646,[2]CALCULATION!$B:$B,[2]CALCULATION!$H:$H,"")</f>
        <v>ZTE</v>
      </c>
      <c r="I1646" s="34">
        <v>0</v>
      </c>
      <c r="J1646" s="34">
        <v>0</v>
      </c>
      <c r="K1646" s="34">
        <v>6.7523606509661188E-2</v>
      </c>
      <c r="L1646" s="34">
        <v>0</v>
      </c>
      <c r="M1646" s="34">
        <v>0</v>
      </c>
      <c r="N1646" s="34">
        <v>0</v>
      </c>
      <c r="O1646" s="34">
        <v>0</v>
      </c>
      <c r="P1646" s="34">
        <v>0</v>
      </c>
      <c r="Q1646" s="34">
        <v>0</v>
      </c>
      <c r="R1646" s="34">
        <v>0</v>
      </c>
      <c r="S1646" s="109">
        <v>0</v>
      </c>
      <c r="T1646" s="109">
        <f>_xlfn.XLOOKUP(B1646,'[3]Nur des jours'!$B:$B,'[3]Nur des jours'!$U:$U,"")</f>
        <v>0</v>
      </c>
      <c r="U1646" s="109">
        <v>0</v>
      </c>
      <c r="V1646" s="109">
        <v>0</v>
      </c>
      <c r="W1646" s="109">
        <v>0</v>
      </c>
      <c r="X1646" s="109">
        <v>0</v>
      </c>
      <c r="Y1646" s="109">
        <v>0</v>
      </c>
      <c r="Z1646" s="109">
        <v>0</v>
      </c>
      <c r="AA1646" s="109">
        <v>0</v>
      </c>
      <c r="AB1646" s="109">
        <v>0</v>
      </c>
      <c r="AC1646" s="109">
        <v>0</v>
      </c>
      <c r="AD1646" s="109">
        <v>0</v>
      </c>
      <c r="AE1646" s="109">
        <v>0</v>
      </c>
      <c r="AF1646" s="109">
        <v>0</v>
      </c>
      <c r="AG1646" s="57" t="str">
        <f>_xlfn.XLOOKUP(B1646,[3]CALCULATION!$B:$B,[3]CALCULATION!$M:$M,"")</f>
        <v>Operationnel</v>
      </c>
      <c r="AH1646" s="57"/>
      <c r="AI1646" s="56" t="str" cm="1">
        <f t="array" ref="AI1646">IFERROR(_xlfn.IFS(
AK1646="MPR ISSUE","PDH",
AK1646="BSS Hardware Issue","BSS",
AK1646="Sites strategiques, MLL, Pylone, etc.","ENVTECH",
AK1646="AKTIVCO DEFAUT GE &amp; POWER Cabinet","AKTIVCO",
AK1646="AKTIVCO Coupure ENEO &amp; Baisse de tension","AKTIVCO GRID ONLY",
AK1646="Coupure ENEO &amp; Baisse de tension","IHS GRID ONLY",
AK1646="Defaut GE &amp; POWER Cabinet","IHS",
AK1646="Sharing","Partners",
AK1646="Sites strategiques &amp; DataCenter","SST &amp; DC",
AK1646="Exclu","Exclu",
AK1646="SAT","SAT",
AK1646="SPARE-ISSUE","SPARE-ISSUE",
AK1646="Fiber CAmtel","TRANS_FO_CAMTEL",
AK1646="Fiber AOF","Fiber AOF",
AK1646="Projet OCM (HUAWEI)","TRAVAUX-HUAWEI",
AK1646="Projet OCM (NOKIA)","TRAVAUX-NOKIA",
AK1646="ACCESS-ISSUE","ACCESS-ISSUE",
AK1646="Projet OCM (ZTE, NOKIA, autres projets)","TRAVAUX OCM",
AK1646="No root CAuse","No root cause",
AK1646="ODU HS","PDH",
AK1646="IP &amp; VLAN","PDH",
AK1646="Warehouse HUAWEI","SPARE-ISSUE",
AK1646="SPARE-HS","SPARE-ISSUE",
AK1646="Power Telco","BSS",AK1646="no impacts","no impacts"
),"")</f>
        <v>No root cause</v>
      </c>
      <c r="AJ1646" s="56" t="str" cm="1">
        <f t="array" ref="AJ1646">IFERROR(_xlfn.IFS(
AK1646="MPR ISSUE","TX ISSUE",
AK1646="BSS Hardware Issue","RAN ISSUE",
AK1646="Sites strategiques, MLL, Pylone, etc.","ENVTECH",
AK1646="AKTIVCO DEFAUT GE &amp; POWER Cabinet","POWER ISSUE",
AK1646="AKTIVCO Coupure ENEO &amp; Baisse de tension","POWER ISSUE",
AK1646="Coupure ENEO &amp; Baisse de tension","POWER ISSUE",
AK1646="Defaut GE &amp; POWER Cabinet","POWER ISSUE",
AK1646="Sharing","POWER ISSUE",
AK1646="Sites strategiques &amp; DataCenter","POWER ISSUE",
AK1646="Exclu","Exclu",
AK1646="SAT","TX ISSUE",
AK1646="SPARE-ISSUE","SPARE-ISSUE",
AK1646="Fiber CAmtel","TX ISSUE",
AK1646="Fiber AOF","TX ISSUE",
AK1646="Projet OCM (HUAWEI)","TRAVAUX-HUAWEI",
AK1646="Projet OCM (NOKIA)","TRAVAUX -NOKIA",
AK1646="ACCESS-ISSUE","ACCESS-ISSUE",
AK1646="Projet OCM (ZTE, NOKIA, autres projets)","TRAVAUX OCM",
AK1646="No root CAuse","No root cause",
AK1646="ODU HS","TX ISSUE",
AK1646="IP &amp; VLAN","TX ISSUE",
AK1646="Warehouse HUAWEI","SPARE-ISSUE",
AK1646="SPARE-HS","SPARE-ISSUE",
AK1646="Power Telco","RAN ISSUE",AK1646="no impacts","no impacts"
),"")</f>
        <v>No root cause</v>
      </c>
      <c r="AK1646" s="81" t="s">
        <v>5620</v>
      </c>
      <c r="AL1646" s="56" t="str" cm="1">
        <f t="array" ref="AL1646">IFERROR(_xlfn.IFS(
AK1646="MPR ISSUE","ACTIVE",
AK1646="BSS Hardware Issue","ACTIVE",
AK1646="Sites strategiques, MLL, Pylone, etc.","PASSIVE",
AK1646="AKTIVCO DEFAUT GE &amp; POWER Cabinet","PASSIVE",
AK1646="AKTIVCO Coupure ENEO &amp; Baisse de tension","PASSIVE",
AK1646="Coupure ENEO &amp; Baisse de tension","PASSIVE",
AK1646="Defaut GE &amp; POWER Cabinet","PASSIVE",
AK1646="Sharing","PASSIVE",
AK1646="Sites strategiques &amp; DataCenter","PASSIVE",
AK1646="Exclu","Exclu",
AK1646="SAT","ACTIVE",
AK1646="SPARE-ISSUE","SPARE-ISSUE",
AK1646="Fiber CAmtel","ACTIVE",
AK1646="Fiber AOF","ACTIVE",
AK1646="Projet OCM (HUAWEI)","PLANNED WORKS",
AK1646="Projet OCM (NOKIA)","PLANNED WORKS",
AK1646="ACCESS-ISSUE","ACCESS-ISSUE",
AK1646="Projet OCM (ZTE, NOKIA, autres projets)","PLANNED WORKS",
AK1646="No root CAuse","No root cause",
AK1646="ODU HS","ACTIVE",
AK1646="IP &amp; VLAN","ACTIVE",
AK1646="Warehouse HUAWEI","SPARE-ISSUE",
AK1646="SPARE-HS","SPARE-ISSUE",
AK1646="Power Telco","ACTIVE", AK1646="no impacts","no impacts"
),"")</f>
        <v>No root cause</v>
      </c>
      <c r="AM1646" s="108" t="s">
        <v>5537</v>
      </c>
      <c r="AN1646" s="117" t="s">
        <v>4578</v>
      </c>
      <c r="AP1646" s="23" t="s">
        <v>5537</v>
      </c>
      <c r="AQ1646" s="23" t="s">
        <v>5537</v>
      </c>
      <c r="AR1646" s="7"/>
      <c r="AS1646" s="6"/>
      <c r="AT1646" s="7"/>
      <c r="AU1646" s="3" t="s">
        <v>5537</v>
      </c>
      <c r="AV1646" s="24" t="s">
        <v>5537</v>
      </c>
      <c r="AW1646" s="24" t="s">
        <v>5537</v>
      </c>
      <c r="AX1646" s="24" t="s">
        <v>5537</v>
      </c>
      <c r="AY1646" s="24" t="s">
        <v>5537</v>
      </c>
      <c r="AZ1646" s="24" t="s">
        <v>5537</v>
      </c>
      <c r="BA1646" s="24" t="s">
        <v>5537</v>
      </c>
      <c r="BB1646" s="24" t="s">
        <v>5537</v>
      </c>
      <c r="BC1646" s="24" t="s">
        <v>5537</v>
      </c>
      <c r="BD1646" s="24" t="s">
        <v>5537</v>
      </c>
      <c r="BE1646" s="24" t="s">
        <v>5537</v>
      </c>
      <c r="BF1646" s="24" t="s">
        <v>5537</v>
      </c>
      <c r="BG1646" s="24" t="s">
        <v>5537</v>
      </c>
      <c r="BH1646" s="24" t="s">
        <v>5537</v>
      </c>
      <c r="BI1646" s="9" t="s">
        <v>5537</v>
      </c>
      <c r="BJ1646" s="14"/>
      <c r="BK1646" s="14" t="s">
        <v>5537</v>
      </c>
      <c r="BL1646" s="14" t="str">
        <f>_xlfn.XLOOKUP(B1646,'[4]cell downs 18042026 17h'!$B:$B,'[4]cell downs 18042026 17h'!$B:$B,"")</f>
        <v/>
      </c>
      <c r="BM1646" s="14" t="str">
        <f>_xlfn.XLOOKUP(B1646,'[5]Cells Huawei 19042026 15h'!$B:$B,'[5]Cells Huawei 19042026 15h'!$B:$B,"")</f>
        <v/>
      </c>
      <c r="BN1646" s="9" t="str">
        <f>_xlfn.XLOOKUP(B1646,'[6]cells down 19042026 9H40'!$B:$B,'[6]cells down 19042026 9H40'!$B:$B,"")</f>
        <v/>
      </c>
      <c r="BO1646" s="9" t="s">
        <v>4578</v>
      </c>
      <c r="BP1646" s="9" t="s">
        <v>5537</v>
      </c>
    </row>
    <row r="1647" spans="1:68" s="9" customFormat="1" x14ac:dyDescent="0.35">
      <c r="A1647" s="1" t="s">
        <v>3089</v>
      </c>
      <c r="B1647" s="8" t="s">
        <v>3907</v>
      </c>
      <c r="C1647" s="3" t="str">
        <f>_xlfn.XLOOKUP(B1647,'[1]daily break down'!$D:$D,'[1]daily break down'!$E:$E,"")</f>
        <v>EXTREME-NORD</v>
      </c>
      <c r="D1647" s="1" t="s">
        <v>11</v>
      </c>
      <c r="E1647" s="1" t="s">
        <v>12</v>
      </c>
      <c r="F1647" s="3" t="s">
        <v>55</v>
      </c>
      <c r="G1647" s="1" t="s">
        <v>3089</v>
      </c>
      <c r="H1647" s="39" t="str">
        <f>_xlfn.XLOOKUP(B1647,[2]CALCULATION!$B:$B,[2]CALCULATION!$H:$H,"")</f>
        <v>HUAWEI</v>
      </c>
      <c r="I1647" s="34">
        <v>0</v>
      </c>
      <c r="J1647" s="34">
        <v>0</v>
      </c>
      <c r="K1647" s="34">
        <v>0</v>
      </c>
      <c r="L1647" s="34">
        <v>0</v>
      </c>
      <c r="M1647" s="34">
        <v>0</v>
      </c>
      <c r="N1647" s="34">
        <v>0</v>
      </c>
      <c r="O1647" s="34">
        <v>0</v>
      </c>
      <c r="P1647" s="34">
        <v>0</v>
      </c>
      <c r="Q1647" s="34">
        <v>0</v>
      </c>
      <c r="R1647" s="34">
        <v>0</v>
      </c>
      <c r="S1647" s="109">
        <v>0</v>
      </c>
      <c r="T1647" s="109">
        <f>_xlfn.XLOOKUP(B1647,'[3]Nur des jours'!$B:$B,'[3]Nur des jours'!$U:$U,"")</f>
        <v>0</v>
      </c>
      <c r="U1647" s="109">
        <v>0</v>
      </c>
      <c r="V1647" s="109">
        <v>0</v>
      </c>
      <c r="W1647" s="109">
        <v>0</v>
      </c>
      <c r="X1647" s="109">
        <v>0</v>
      </c>
      <c r="Y1647" s="109">
        <v>0</v>
      </c>
      <c r="Z1647" s="109">
        <v>0</v>
      </c>
      <c r="AA1647" s="109">
        <v>0</v>
      </c>
      <c r="AB1647" s="109">
        <v>0</v>
      </c>
      <c r="AC1647" s="109">
        <v>0</v>
      </c>
      <c r="AD1647" s="109">
        <v>0</v>
      </c>
      <c r="AE1647" s="109">
        <v>0</v>
      </c>
      <c r="AF1647" s="109">
        <v>0</v>
      </c>
      <c r="AG1647" s="57" t="str">
        <f>_xlfn.XLOOKUP(B1647,[3]CALCULATION!$B:$B,[3]CALCULATION!$M:$M,"")</f>
        <v>Insecurity</v>
      </c>
      <c r="AH1647" s="57"/>
      <c r="AI1647" s="56" t="str" cm="1">
        <f t="array" ref="AI1647">IFERROR(_xlfn.IFS(
AK1647="MPR ISSUE","PDH",
AK1647="BSS Hardware Issue","BSS",
AK1647="Sites strategiques, MLL, Pylone, etc.","ENVTECH",
AK1647="AKTIVCO DEFAUT GE &amp; POWER Cabinet","AKTIVCO",
AK1647="AKTIVCO Coupure ENEO &amp; Baisse de tension","AKTIVCO GRID ONLY",
AK1647="Coupure ENEO &amp; Baisse de tension","IHS GRID ONLY",
AK1647="Defaut GE &amp; POWER Cabinet","IHS",
AK1647="Sharing","Partners",
AK1647="Sites strategiques &amp; DataCenter","SST &amp; DC",
AK1647="Exclu","Exclu",
AK1647="SAT","SAT",
AK1647="SPARE-ISSUE","SPARE-ISSUE",
AK1647="Fiber CAmtel","TRANS_FO_CAMTEL",
AK1647="Fiber AOF","Fiber AOF",
AK1647="Projet OCM (HUAWEI)","TRAVAUX-HUAWEI",
AK1647="Projet OCM (NOKIA)","TRAVAUX-NOKIA",
AK1647="ACCESS-ISSUE","ACCESS-ISSUE",
AK1647="Projet OCM (ZTE, NOKIA, autres projets)","TRAVAUX OCM",
AK1647="No root CAuse","No root cause",
AK1647="ODU HS","PDH",
AK1647="IP &amp; VLAN","PDH",
AK1647="Warehouse HUAWEI","SPARE-ISSUE",
AK1647="SPARE-HS","SPARE-ISSUE",
AK1647="Power Telco","BSS",AK1647="no impacts","no impacts"
),"")</f>
        <v>No root cause</v>
      </c>
      <c r="AJ1647" s="56" t="str" cm="1">
        <f t="array" ref="AJ1647">IFERROR(_xlfn.IFS(
AK1647="MPR ISSUE","TX ISSUE",
AK1647="BSS Hardware Issue","RAN ISSUE",
AK1647="Sites strategiques, MLL, Pylone, etc.","ENVTECH",
AK1647="AKTIVCO DEFAUT GE &amp; POWER Cabinet","POWER ISSUE",
AK1647="AKTIVCO Coupure ENEO &amp; Baisse de tension","POWER ISSUE",
AK1647="Coupure ENEO &amp; Baisse de tension","POWER ISSUE",
AK1647="Defaut GE &amp; POWER Cabinet","POWER ISSUE",
AK1647="Sharing","POWER ISSUE",
AK1647="Sites strategiques &amp; DataCenter","POWER ISSUE",
AK1647="Exclu","Exclu",
AK1647="SAT","TX ISSUE",
AK1647="SPARE-ISSUE","SPARE-ISSUE",
AK1647="Fiber CAmtel","TX ISSUE",
AK1647="Fiber AOF","TX ISSUE",
AK1647="Projet OCM (HUAWEI)","TRAVAUX-HUAWEI",
AK1647="Projet OCM (NOKIA)","TRAVAUX -NOKIA",
AK1647="ACCESS-ISSUE","ACCESS-ISSUE",
AK1647="Projet OCM (ZTE, NOKIA, autres projets)","TRAVAUX OCM",
AK1647="No root CAuse","No root cause",
AK1647="ODU HS","TX ISSUE",
AK1647="IP &amp; VLAN","TX ISSUE",
AK1647="Warehouse HUAWEI","SPARE-ISSUE",
AK1647="SPARE-HS","SPARE-ISSUE",
AK1647="Power Telco","RAN ISSUE",AK1647="no impacts","no impacts"
),"")</f>
        <v>No root cause</v>
      </c>
      <c r="AK1647" s="81" t="s">
        <v>5620</v>
      </c>
      <c r="AL1647" s="56" t="str" cm="1">
        <f t="array" ref="AL1647">IFERROR(_xlfn.IFS(
AK1647="MPR ISSUE","ACTIVE",
AK1647="BSS Hardware Issue","ACTIVE",
AK1647="Sites strategiques, MLL, Pylone, etc.","PASSIVE",
AK1647="AKTIVCO DEFAUT GE &amp; POWER Cabinet","PASSIVE",
AK1647="AKTIVCO Coupure ENEO &amp; Baisse de tension","PASSIVE",
AK1647="Coupure ENEO &amp; Baisse de tension","PASSIVE",
AK1647="Defaut GE &amp; POWER Cabinet","PASSIVE",
AK1647="Sharing","PASSIVE",
AK1647="Sites strategiques &amp; DataCenter","PASSIVE",
AK1647="Exclu","Exclu",
AK1647="SAT","ACTIVE",
AK1647="SPARE-ISSUE","SPARE-ISSUE",
AK1647="Fiber CAmtel","ACTIVE",
AK1647="Fiber AOF","ACTIVE",
AK1647="Projet OCM (HUAWEI)","PLANNED WORKS",
AK1647="Projet OCM (NOKIA)","PLANNED WORKS",
AK1647="ACCESS-ISSUE","ACCESS-ISSUE",
AK1647="Projet OCM (ZTE, NOKIA, autres projets)","PLANNED WORKS",
AK1647="No root CAuse","No root cause",
AK1647="ODU HS","ACTIVE",
AK1647="IP &amp; VLAN","ACTIVE",
AK1647="Warehouse HUAWEI","SPARE-ISSUE",
AK1647="SPARE-HS","SPARE-ISSUE",
AK1647="Power Telco","ACTIVE", AK1647="no impacts","no impacts"
),"")</f>
        <v>No root cause</v>
      </c>
      <c r="AM1647" s="108" t="s">
        <v>5537</v>
      </c>
      <c r="AN1647" s="117" t="s">
        <v>3907</v>
      </c>
      <c r="AP1647" s="23" t="s">
        <v>5537</v>
      </c>
      <c r="AQ1647" s="23" t="s">
        <v>5537</v>
      </c>
      <c r="AR1647" s="7"/>
      <c r="AS1647" s="6"/>
      <c r="AT1647" s="7"/>
      <c r="AU1647" s="3" t="s">
        <v>5537</v>
      </c>
      <c r="AV1647" s="24" t="s">
        <v>5537</v>
      </c>
      <c r="AW1647" s="24" t="s">
        <v>5537</v>
      </c>
      <c r="AX1647" s="24" t="s">
        <v>5537</v>
      </c>
      <c r="AY1647" s="24" t="s">
        <v>5537</v>
      </c>
      <c r="AZ1647" s="24" t="s">
        <v>5537</v>
      </c>
      <c r="BA1647" s="24" t="s">
        <v>5537</v>
      </c>
      <c r="BB1647" s="24" t="s">
        <v>5537</v>
      </c>
      <c r="BC1647" s="24" t="s">
        <v>5537</v>
      </c>
      <c r="BD1647" s="24" t="s">
        <v>5537</v>
      </c>
      <c r="BE1647" s="24" t="s">
        <v>5537</v>
      </c>
      <c r="BF1647" s="24" t="s">
        <v>5537</v>
      </c>
      <c r="BG1647" s="24" t="s">
        <v>5537</v>
      </c>
      <c r="BH1647" s="24" t="s">
        <v>5537</v>
      </c>
      <c r="BI1647" s="9" t="s">
        <v>5537</v>
      </c>
      <c r="BJ1647" s="14"/>
      <c r="BK1647" s="14" t="s">
        <v>5537</v>
      </c>
      <c r="BL1647" s="14" t="str">
        <f>_xlfn.XLOOKUP(B1647,'[4]cell downs 18042026 17h'!$B:$B,'[4]cell downs 18042026 17h'!$B:$B,"")</f>
        <v/>
      </c>
      <c r="BM1647" s="14" t="str">
        <f>_xlfn.XLOOKUP(B1647,'[5]Cells Huawei 19042026 15h'!$B:$B,'[5]Cells Huawei 19042026 15h'!$B:$B,"")</f>
        <v>EXN_018</v>
      </c>
      <c r="BN1647" s="9" t="str">
        <f>_xlfn.XLOOKUP(B1647,'[6]cells down 19042026 9H40'!$B:$B,'[6]cells down 19042026 9H40'!$B:$B,"")</f>
        <v/>
      </c>
      <c r="BO1647" s="9" t="s">
        <v>3907</v>
      </c>
      <c r="BP1647" s="9" t="s">
        <v>5537</v>
      </c>
    </row>
    <row r="1648" spans="1:68" s="9" customFormat="1" x14ac:dyDescent="0.35">
      <c r="A1648" s="1" t="s">
        <v>3456</v>
      </c>
      <c r="B1648" s="8" t="s">
        <v>3457</v>
      </c>
      <c r="C1648" s="3" t="str">
        <f>_xlfn.XLOOKUP(B1648,'[1]daily break down'!$D:$D,'[1]daily break down'!$E:$E,"")</f>
        <v>ADAMAOUA</v>
      </c>
      <c r="D1648" s="1" t="s">
        <v>11</v>
      </c>
      <c r="E1648" s="1" t="s">
        <v>12</v>
      </c>
      <c r="F1648" s="3" t="s">
        <v>90</v>
      </c>
      <c r="G1648" s="1" t="s">
        <v>3458</v>
      </c>
      <c r="H1648" s="40" t="str">
        <f>_xlfn.XLOOKUP(B1648,[2]CALCULATION!$B:$B,[2]CALCULATION!$H:$H,"")</f>
        <v>NOKIA</v>
      </c>
      <c r="I1648" s="34">
        <v>0</v>
      </c>
      <c r="J1648" s="34">
        <v>0</v>
      </c>
      <c r="K1648" s="34">
        <v>0</v>
      </c>
      <c r="L1648" s="34">
        <v>0</v>
      </c>
      <c r="M1648" s="34">
        <v>0</v>
      </c>
      <c r="N1648" s="34">
        <v>0</v>
      </c>
      <c r="O1648" s="34">
        <v>0</v>
      </c>
      <c r="P1648" s="34">
        <v>0</v>
      </c>
      <c r="Q1648" s="34">
        <v>1.7837142801515253E-3</v>
      </c>
      <c r="R1648" s="34">
        <v>0</v>
      </c>
      <c r="S1648" s="109">
        <v>0</v>
      </c>
      <c r="T1648" s="109">
        <f>_xlfn.XLOOKUP(B1648,'[3]Nur des jours'!$B:$B,'[3]Nur des jours'!$U:$U,"")</f>
        <v>0</v>
      </c>
      <c r="U1648" s="109">
        <v>0</v>
      </c>
      <c r="V1648" s="109">
        <v>0</v>
      </c>
      <c r="W1648" s="109">
        <v>0</v>
      </c>
      <c r="X1648" s="109">
        <v>0</v>
      </c>
      <c r="Y1648" s="109">
        <v>0</v>
      </c>
      <c r="Z1648" s="109">
        <v>0</v>
      </c>
      <c r="AA1648" s="109">
        <v>0</v>
      </c>
      <c r="AB1648" s="109">
        <v>0</v>
      </c>
      <c r="AC1648" s="109">
        <v>0</v>
      </c>
      <c r="AD1648" s="109">
        <v>0</v>
      </c>
      <c r="AE1648" s="109">
        <v>0</v>
      </c>
      <c r="AF1648" s="109">
        <v>0</v>
      </c>
      <c r="AG1648" s="57" t="str">
        <f>_xlfn.XLOOKUP(B1648,[3]CALCULATION!$B:$B,[3]CALCULATION!$M:$M,"")</f>
        <v>Operationnel</v>
      </c>
      <c r="AH1648" s="57"/>
      <c r="AI1648" s="56" t="str" cm="1">
        <f t="array" ref="AI1648">IFERROR(_xlfn.IFS(
AK1648="MPR ISSUE","PDH",
AK1648="BSS Hardware Issue","BSS",
AK1648="Sites strategiques, MLL, Pylone, etc.","ENVTECH",
AK1648="AKTIVCO DEFAUT GE &amp; POWER Cabinet","AKTIVCO",
AK1648="AKTIVCO Coupure ENEO &amp; Baisse de tension","AKTIVCO GRID ONLY",
AK1648="Coupure ENEO &amp; Baisse de tension","IHS GRID ONLY",
AK1648="Defaut GE &amp; POWER Cabinet","IHS",
AK1648="Sharing","Partners",
AK1648="Sites strategiques &amp; DataCenter","SST &amp; DC",
AK1648="Exclu","Exclu",
AK1648="SAT","SAT",
AK1648="SPARE-ISSUE","SPARE-ISSUE",
AK1648="Fiber CAmtel","TRANS_FO_CAMTEL",
AK1648="Fiber AOF","Fiber AOF",
AK1648="Projet OCM (HUAWEI)","TRAVAUX-HUAWEI",
AK1648="Projet OCM (NOKIA)","TRAVAUX-NOKIA",
AK1648="ACCESS-ISSUE","ACCESS-ISSUE",
AK1648="Projet OCM (ZTE, NOKIA, autres projets)","TRAVAUX OCM",
AK1648="No root CAuse","No root cause",
AK1648="ODU HS","PDH",
AK1648="IP &amp; VLAN","PDH",
AK1648="Warehouse HUAWEI","SPARE-ISSUE",
AK1648="SPARE-HS","SPARE-ISSUE",
AK1648="Power Telco","BSS",AK1648="no impacts","no impacts"
),"")</f>
        <v>No root cause</v>
      </c>
      <c r="AJ1648" s="56" t="str" cm="1">
        <f t="array" ref="AJ1648">IFERROR(_xlfn.IFS(
AK1648="MPR ISSUE","TX ISSUE",
AK1648="BSS Hardware Issue","RAN ISSUE",
AK1648="Sites strategiques, MLL, Pylone, etc.","ENVTECH",
AK1648="AKTIVCO DEFAUT GE &amp; POWER Cabinet","POWER ISSUE",
AK1648="AKTIVCO Coupure ENEO &amp; Baisse de tension","POWER ISSUE",
AK1648="Coupure ENEO &amp; Baisse de tension","POWER ISSUE",
AK1648="Defaut GE &amp; POWER Cabinet","POWER ISSUE",
AK1648="Sharing","POWER ISSUE",
AK1648="Sites strategiques &amp; DataCenter","POWER ISSUE",
AK1648="Exclu","Exclu",
AK1648="SAT","TX ISSUE",
AK1648="SPARE-ISSUE","SPARE-ISSUE",
AK1648="Fiber CAmtel","TX ISSUE",
AK1648="Fiber AOF","TX ISSUE",
AK1648="Projet OCM (HUAWEI)","TRAVAUX-HUAWEI",
AK1648="Projet OCM (NOKIA)","TRAVAUX -NOKIA",
AK1648="ACCESS-ISSUE","ACCESS-ISSUE",
AK1648="Projet OCM (ZTE, NOKIA, autres projets)","TRAVAUX OCM",
AK1648="No root CAuse","No root cause",
AK1648="ODU HS","TX ISSUE",
AK1648="IP &amp; VLAN","TX ISSUE",
AK1648="Warehouse HUAWEI","SPARE-ISSUE",
AK1648="SPARE-HS","SPARE-ISSUE",
AK1648="Power Telco","RAN ISSUE",AK1648="no impacts","no impacts"
),"")</f>
        <v>No root cause</v>
      </c>
      <c r="AK1648" s="81" t="s">
        <v>5620</v>
      </c>
      <c r="AL1648" s="56" t="str" cm="1">
        <f t="array" ref="AL1648">IFERROR(_xlfn.IFS(
AK1648="MPR ISSUE","ACTIVE",
AK1648="BSS Hardware Issue","ACTIVE",
AK1648="Sites strategiques, MLL, Pylone, etc.","PASSIVE",
AK1648="AKTIVCO DEFAUT GE &amp; POWER Cabinet","PASSIVE",
AK1648="AKTIVCO Coupure ENEO &amp; Baisse de tension","PASSIVE",
AK1648="Coupure ENEO &amp; Baisse de tension","PASSIVE",
AK1648="Defaut GE &amp; POWER Cabinet","PASSIVE",
AK1648="Sharing","PASSIVE",
AK1648="Sites strategiques &amp; DataCenter","PASSIVE",
AK1648="Exclu","Exclu",
AK1648="SAT","ACTIVE",
AK1648="SPARE-ISSUE","SPARE-ISSUE",
AK1648="Fiber CAmtel","ACTIVE",
AK1648="Fiber AOF","ACTIVE",
AK1648="Projet OCM (HUAWEI)","PLANNED WORKS",
AK1648="Projet OCM (NOKIA)","PLANNED WORKS",
AK1648="ACCESS-ISSUE","ACCESS-ISSUE",
AK1648="Projet OCM (ZTE, NOKIA, autres projets)","PLANNED WORKS",
AK1648="No root CAuse","No root cause",
AK1648="ODU HS","ACTIVE",
AK1648="IP &amp; VLAN","ACTIVE",
AK1648="Warehouse HUAWEI","SPARE-ISSUE",
AK1648="SPARE-HS","SPARE-ISSUE",
AK1648="Power Telco","ACTIVE", AK1648="no impacts","no impacts"
),"")</f>
        <v>No root cause</v>
      </c>
      <c r="AM1648" s="108" t="s">
        <v>5537</v>
      </c>
      <c r="AN1648" s="117" t="s">
        <v>3457</v>
      </c>
      <c r="AP1648" s="23" t="s">
        <v>5537</v>
      </c>
      <c r="AQ1648" s="23" t="s">
        <v>5537</v>
      </c>
      <c r="AR1648" s="7"/>
      <c r="AS1648" s="6"/>
      <c r="AT1648" s="7"/>
      <c r="AU1648" s="3" t="s">
        <v>5537</v>
      </c>
      <c r="AV1648" s="24" t="s">
        <v>5537</v>
      </c>
      <c r="AW1648" s="24" t="s">
        <v>5537</v>
      </c>
      <c r="AX1648" s="24" t="s">
        <v>5537</v>
      </c>
      <c r="AY1648" s="24" t="s">
        <v>5537</v>
      </c>
      <c r="AZ1648" s="24" t="s">
        <v>5537</v>
      </c>
      <c r="BA1648" s="24" t="s">
        <v>5537</v>
      </c>
      <c r="BB1648" s="24" t="s">
        <v>5537</v>
      </c>
      <c r="BC1648" s="24" t="s">
        <v>5537</v>
      </c>
      <c r="BD1648" s="24" t="s">
        <v>5537</v>
      </c>
      <c r="BE1648" s="24" t="s">
        <v>5537</v>
      </c>
      <c r="BF1648" s="24" t="s">
        <v>5537</v>
      </c>
      <c r="BG1648" s="24" t="s">
        <v>5537</v>
      </c>
      <c r="BH1648" s="24" t="s">
        <v>5537</v>
      </c>
      <c r="BI1648" s="9" t="s">
        <v>5537</v>
      </c>
      <c r="BJ1648" s="14"/>
      <c r="BK1648" s="14" t="s">
        <v>5537</v>
      </c>
      <c r="BL1648" s="14" t="str">
        <f>_xlfn.XLOOKUP(B1648,'[4]cell downs 18042026 17h'!$B:$B,'[4]cell downs 18042026 17h'!$B:$B,"")</f>
        <v/>
      </c>
      <c r="BM1648" s="14" t="str">
        <f>_xlfn.XLOOKUP(B1648,'[5]Cells Huawei 19042026 15h'!$B:$B,'[5]Cells Huawei 19042026 15h'!$B:$B,"")</f>
        <v/>
      </c>
      <c r="BN1648" s="9" t="str">
        <f>_xlfn.XLOOKUP(B1648,'[6]cells down 19042026 9H40'!$B:$B,'[6]cells down 19042026 9H40'!$B:$B,"")</f>
        <v/>
      </c>
      <c r="BO1648" s="9" t="s">
        <v>3457</v>
      </c>
      <c r="BP1648" s="9" t="s">
        <v>12</v>
      </c>
    </row>
    <row r="1649" spans="1:68" s="9" customFormat="1" x14ac:dyDescent="0.35">
      <c r="A1649" s="1" t="s">
        <v>3894</v>
      </c>
      <c r="B1649" s="8" t="s">
        <v>3895</v>
      </c>
      <c r="C1649" s="3" t="str">
        <f>_xlfn.XLOOKUP(B1649,'[1]daily break down'!$D:$D,'[1]daily break down'!$E:$E,"")</f>
        <v>NORD</v>
      </c>
      <c r="D1649" s="1" t="s">
        <v>11</v>
      </c>
      <c r="E1649" s="1" t="s">
        <v>154</v>
      </c>
      <c r="F1649" s="3" t="s">
        <v>23</v>
      </c>
      <c r="G1649" s="1" t="s">
        <v>3896</v>
      </c>
      <c r="H1649" s="40" t="str">
        <f>_xlfn.XLOOKUP(B1649,[2]CALCULATION!$B:$B,[2]CALCULATION!$H:$H,"")</f>
        <v>NOKIA</v>
      </c>
      <c r="I1649" s="34">
        <v>0</v>
      </c>
      <c r="J1649" s="34">
        <v>0</v>
      </c>
      <c r="K1649" s="34">
        <v>0</v>
      </c>
      <c r="L1649" s="34">
        <v>0</v>
      </c>
      <c r="M1649" s="34">
        <v>0</v>
      </c>
      <c r="N1649" s="34">
        <v>0</v>
      </c>
      <c r="O1649" s="34">
        <v>0</v>
      </c>
      <c r="P1649" s="34">
        <v>0</v>
      </c>
      <c r="Q1649" s="34">
        <v>0</v>
      </c>
      <c r="R1649" s="34">
        <v>0</v>
      </c>
      <c r="S1649" s="109">
        <v>0</v>
      </c>
      <c r="T1649" s="109">
        <f>_xlfn.XLOOKUP(B1649,'[3]Nur des jours'!$B:$B,'[3]Nur des jours'!$U:$U,"")</f>
        <v>0</v>
      </c>
      <c r="U1649" s="109">
        <v>0</v>
      </c>
      <c r="V1649" s="109">
        <v>0</v>
      </c>
      <c r="W1649" s="109">
        <v>0</v>
      </c>
      <c r="X1649" s="109">
        <v>0</v>
      </c>
      <c r="Y1649" s="109">
        <v>0</v>
      </c>
      <c r="Z1649" s="109">
        <v>0</v>
      </c>
      <c r="AA1649" s="109">
        <v>0</v>
      </c>
      <c r="AB1649" s="109">
        <v>0</v>
      </c>
      <c r="AC1649" s="109">
        <v>0</v>
      </c>
      <c r="AD1649" s="109">
        <v>0</v>
      </c>
      <c r="AE1649" s="109">
        <v>0</v>
      </c>
      <c r="AF1649" s="109">
        <v>0</v>
      </c>
      <c r="AG1649" s="57" t="str">
        <f>_xlfn.XLOOKUP(B1649,[3]CALCULATION!$B:$B,[3]CALCULATION!$M:$M,"")</f>
        <v>Operationnel</v>
      </c>
      <c r="AH1649" s="57"/>
      <c r="AI1649" s="56" t="str" cm="1">
        <f t="array" ref="AI1649">IFERROR(_xlfn.IFS(
AK1649="MPR ISSUE","PDH",
AK1649="BSS Hardware Issue","BSS",
AK1649="Sites strategiques, MLL, Pylone, etc.","ENVTECH",
AK1649="AKTIVCO DEFAUT GE &amp; POWER Cabinet","AKTIVCO",
AK1649="AKTIVCO Coupure ENEO &amp; Baisse de tension","AKTIVCO GRID ONLY",
AK1649="Coupure ENEO &amp; Baisse de tension","IHS GRID ONLY",
AK1649="Defaut GE &amp; POWER Cabinet","IHS",
AK1649="Sharing","Partners",
AK1649="Sites strategiques &amp; DataCenter","SST &amp; DC",
AK1649="Exclu","Exclu",
AK1649="SAT","SAT",
AK1649="SPARE-ISSUE","SPARE-ISSUE",
AK1649="Fiber CAmtel","TRANS_FO_CAMTEL",
AK1649="Fiber AOF","Fiber AOF",
AK1649="Projet OCM (HUAWEI)","TRAVAUX-HUAWEI",
AK1649="Projet OCM (NOKIA)","TRAVAUX-NOKIA",
AK1649="ACCESS-ISSUE","ACCESS-ISSUE",
AK1649="Projet OCM (ZTE, NOKIA, autres projets)","TRAVAUX OCM",
AK1649="No root CAuse","No root cause",
AK1649="ODU HS","PDH",
AK1649="IP &amp; VLAN","PDH",
AK1649="Warehouse HUAWEI","SPARE-ISSUE",
AK1649="SPARE-HS","SPARE-ISSUE",
AK1649="Power Telco","BSS",AK1649="no impacts","no impacts"
),"")</f>
        <v>No root cause</v>
      </c>
      <c r="AJ1649" s="56" t="str" cm="1">
        <f t="array" ref="AJ1649">IFERROR(_xlfn.IFS(
AK1649="MPR ISSUE","TX ISSUE",
AK1649="BSS Hardware Issue","RAN ISSUE",
AK1649="Sites strategiques, MLL, Pylone, etc.","ENVTECH",
AK1649="AKTIVCO DEFAUT GE &amp; POWER Cabinet","POWER ISSUE",
AK1649="AKTIVCO Coupure ENEO &amp; Baisse de tension","POWER ISSUE",
AK1649="Coupure ENEO &amp; Baisse de tension","POWER ISSUE",
AK1649="Defaut GE &amp; POWER Cabinet","POWER ISSUE",
AK1649="Sharing","POWER ISSUE",
AK1649="Sites strategiques &amp; DataCenter","POWER ISSUE",
AK1649="Exclu","Exclu",
AK1649="SAT","TX ISSUE",
AK1649="SPARE-ISSUE","SPARE-ISSUE",
AK1649="Fiber CAmtel","TX ISSUE",
AK1649="Fiber AOF","TX ISSUE",
AK1649="Projet OCM (HUAWEI)","TRAVAUX-HUAWEI",
AK1649="Projet OCM (NOKIA)","TRAVAUX -NOKIA",
AK1649="ACCESS-ISSUE","ACCESS-ISSUE",
AK1649="Projet OCM (ZTE, NOKIA, autres projets)","TRAVAUX OCM",
AK1649="No root CAuse","No root cause",
AK1649="ODU HS","TX ISSUE",
AK1649="IP &amp; VLAN","TX ISSUE",
AK1649="Warehouse HUAWEI","SPARE-ISSUE",
AK1649="SPARE-HS","SPARE-ISSUE",
AK1649="Power Telco","RAN ISSUE",AK1649="no impacts","no impacts"
),"")</f>
        <v>No root cause</v>
      </c>
      <c r="AK1649" s="81" t="s">
        <v>5620</v>
      </c>
      <c r="AL1649" s="56" t="str" cm="1">
        <f t="array" ref="AL1649">IFERROR(_xlfn.IFS(
AK1649="MPR ISSUE","ACTIVE",
AK1649="BSS Hardware Issue","ACTIVE",
AK1649="Sites strategiques, MLL, Pylone, etc.","PASSIVE",
AK1649="AKTIVCO DEFAUT GE &amp; POWER Cabinet","PASSIVE",
AK1649="AKTIVCO Coupure ENEO &amp; Baisse de tension","PASSIVE",
AK1649="Coupure ENEO &amp; Baisse de tension","PASSIVE",
AK1649="Defaut GE &amp; POWER Cabinet","PASSIVE",
AK1649="Sharing","PASSIVE",
AK1649="Sites strategiques &amp; DataCenter","PASSIVE",
AK1649="Exclu","Exclu",
AK1649="SAT","ACTIVE",
AK1649="SPARE-ISSUE","SPARE-ISSUE",
AK1649="Fiber CAmtel","ACTIVE",
AK1649="Fiber AOF","ACTIVE",
AK1649="Projet OCM (HUAWEI)","PLANNED WORKS",
AK1649="Projet OCM (NOKIA)","PLANNED WORKS",
AK1649="ACCESS-ISSUE","ACCESS-ISSUE",
AK1649="Projet OCM (ZTE, NOKIA, autres projets)","PLANNED WORKS",
AK1649="No root CAuse","No root cause",
AK1649="ODU HS","ACTIVE",
AK1649="IP &amp; VLAN","ACTIVE",
AK1649="Warehouse HUAWEI","SPARE-ISSUE",
AK1649="SPARE-HS","SPARE-ISSUE",
AK1649="Power Telco","ACTIVE", AK1649="no impacts","no impacts"
),"")</f>
        <v>No root cause</v>
      </c>
      <c r="AM1649" s="108" t="s">
        <v>5537</v>
      </c>
      <c r="AN1649" s="117" t="s">
        <v>3895</v>
      </c>
      <c r="AP1649" s="23" t="s">
        <v>5537</v>
      </c>
      <c r="AQ1649" s="23" t="s">
        <v>5537</v>
      </c>
      <c r="AR1649" s="7"/>
      <c r="AS1649" s="6"/>
      <c r="AT1649" s="7"/>
      <c r="AU1649" s="3" t="s">
        <v>5537</v>
      </c>
      <c r="AV1649" s="24" t="s">
        <v>5537</v>
      </c>
      <c r="AW1649" s="24" t="s">
        <v>5537</v>
      </c>
      <c r="AX1649" s="24" t="s">
        <v>5537</v>
      </c>
      <c r="AY1649" s="24" t="s">
        <v>5537</v>
      </c>
      <c r="AZ1649" s="24" t="s">
        <v>5537</v>
      </c>
      <c r="BA1649" s="24" t="s">
        <v>5537</v>
      </c>
      <c r="BB1649" s="24" t="s">
        <v>5537</v>
      </c>
      <c r="BC1649" s="24" t="s">
        <v>5537</v>
      </c>
      <c r="BD1649" s="24" t="s">
        <v>5537</v>
      </c>
      <c r="BE1649" s="24" t="s">
        <v>5537</v>
      </c>
      <c r="BF1649" s="24" t="s">
        <v>5537</v>
      </c>
      <c r="BG1649" s="24" t="s">
        <v>5537</v>
      </c>
      <c r="BH1649" s="24" t="s">
        <v>5537</v>
      </c>
      <c r="BI1649" s="9" t="s">
        <v>5537</v>
      </c>
      <c r="BJ1649" s="14"/>
      <c r="BK1649" s="14" t="s">
        <v>5537</v>
      </c>
      <c r="BL1649" s="14" t="str">
        <f>_xlfn.XLOOKUP(B1649,'[4]cell downs 18042026 17h'!$B:$B,'[4]cell downs 18042026 17h'!$B:$B,"")</f>
        <v/>
      </c>
      <c r="BM1649" s="14" t="str">
        <f>_xlfn.XLOOKUP(B1649,'[5]Cells Huawei 19042026 15h'!$B:$B,'[5]Cells Huawei 19042026 15h'!$B:$B,"")</f>
        <v/>
      </c>
      <c r="BN1649" s="9" t="str">
        <f>_xlfn.XLOOKUP(B1649,'[6]cells down 19042026 9H40'!$B:$B,'[6]cells down 19042026 9H40'!$B:$B,"")</f>
        <v/>
      </c>
      <c r="BO1649" s="9" t="s">
        <v>3895</v>
      </c>
      <c r="BP1649" s="9" t="s">
        <v>5537</v>
      </c>
    </row>
    <row r="1650" spans="1:68" s="9" customFormat="1" x14ac:dyDescent="0.35">
      <c r="A1650" s="1" t="s">
        <v>891</v>
      </c>
      <c r="B1650" s="8" t="s">
        <v>892</v>
      </c>
      <c r="C1650" s="3" t="str">
        <f>_xlfn.XLOOKUP(B1650,'[1]daily break down'!$D:$D,'[1]daily break down'!$E:$E,"")</f>
        <v>CENTRE</v>
      </c>
      <c r="D1650" s="1" t="s">
        <v>11</v>
      </c>
      <c r="E1650" s="1" t="str">
        <f>BP1650</f>
        <v>Grid-Gen</v>
      </c>
      <c r="F1650" s="3" t="s">
        <v>226</v>
      </c>
      <c r="G1650" s="1" t="s">
        <v>893</v>
      </c>
      <c r="H1650" s="40" t="str">
        <f>_xlfn.XLOOKUP(B1650,[2]CALCULATION!$B:$B,[2]CALCULATION!$H:$H,"")</f>
        <v>NOKIA</v>
      </c>
      <c r="I1650" s="34">
        <v>0</v>
      </c>
      <c r="J1650" s="34">
        <v>0</v>
      </c>
      <c r="K1650" s="34">
        <v>0</v>
      </c>
      <c r="L1650" s="34">
        <v>0</v>
      </c>
      <c r="M1650" s="34">
        <v>0</v>
      </c>
      <c r="N1650" s="34">
        <v>0</v>
      </c>
      <c r="O1650" s="34">
        <v>0</v>
      </c>
      <c r="P1650" s="34">
        <v>0</v>
      </c>
      <c r="Q1650" s="34">
        <v>0</v>
      </c>
      <c r="R1650" s="34">
        <v>0</v>
      </c>
      <c r="S1650" s="109">
        <v>0</v>
      </c>
      <c r="T1650" s="109">
        <f>_xlfn.XLOOKUP(B1650,'[3]Nur des jours'!$B:$B,'[3]Nur des jours'!$U:$U,"")</f>
        <v>0</v>
      </c>
      <c r="U1650" s="109">
        <v>0</v>
      </c>
      <c r="V1650" s="109">
        <v>0</v>
      </c>
      <c r="W1650" s="109">
        <v>0</v>
      </c>
      <c r="X1650" s="109">
        <v>0</v>
      </c>
      <c r="Y1650" s="109">
        <v>0</v>
      </c>
      <c r="Z1650" s="109">
        <v>0</v>
      </c>
      <c r="AA1650" s="109">
        <v>0</v>
      </c>
      <c r="AB1650" s="109">
        <v>0</v>
      </c>
      <c r="AC1650" s="109">
        <v>0</v>
      </c>
      <c r="AD1650" s="109">
        <v>0</v>
      </c>
      <c r="AE1650" s="109">
        <v>0</v>
      </c>
      <c r="AF1650" s="109">
        <v>0</v>
      </c>
      <c r="AG1650" s="57" t="str">
        <f>_xlfn.XLOOKUP(B1650,[3]CALCULATION!$B:$B,[3]CALCULATION!$M:$M,"")</f>
        <v>Operationnel</v>
      </c>
      <c r="AH1650" s="57"/>
      <c r="AI1650" s="56" t="str" cm="1">
        <f t="array" ref="AI1650">IFERROR(_xlfn.IFS(
AK1650="MPR ISSUE","PDH",
AK1650="BSS Hardware Issue","BSS",
AK1650="Sites strategiques, MLL, Pylone, etc.","ENVTECH",
AK1650="AKTIVCO DEFAUT GE &amp; POWER Cabinet","AKTIVCO",
AK1650="AKTIVCO Coupure ENEO &amp; Baisse de tension","AKTIVCO GRID ONLY",
AK1650="Coupure ENEO &amp; Baisse de tension","IHS GRID ONLY",
AK1650="Defaut GE &amp; POWER Cabinet","IHS",
AK1650="Sharing","Partners",
AK1650="Sites strategiques &amp; DataCenter","SST &amp; DC",
AK1650="Exclu","Exclu",
AK1650="SAT","SAT",
AK1650="SPARE-ISSUE","SPARE-ISSUE",
AK1650="Fiber CAmtel","TRANS_FO_CAMTEL",
AK1650="Fiber AOF","Fiber AOF",
AK1650="Projet OCM (HUAWEI)","TRAVAUX-HUAWEI",
AK1650="Projet OCM (NOKIA)","TRAVAUX-NOKIA",
AK1650="ACCESS-ISSUE","ACCESS-ISSUE",
AK1650="Projet OCM (ZTE, NOKIA, autres projets)","TRAVAUX OCM",
AK1650="No root CAuse","No root cause",
AK1650="ODU HS","PDH",
AK1650="IP &amp; VLAN","PDH",
AK1650="Warehouse HUAWEI","SPARE-ISSUE",
AK1650="SPARE-HS","SPARE-ISSUE",
AK1650="Power Telco","BSS",AK1650="no impacts","no impacts"
),"")</f>
        <v>No root cause</v>
      </c>
      <c r="AJ1650" s="56" t="str" cm="1">
        <f t="array" ref="AJ1650">IFERROR(_xlfn.IFS(
AK1650="MPR ISSUE","TX ISSUE",
AK1650="BSS Hardware Issue","RAN ISSUE",
AK1650="Sites strategiques, MLL, Pylone, etc.","ENVTECH",
AK1650="AKTIVCO DEFAUT GE &amp; POWER Cabinet","POWER ISSUE",
AK1650="AKTIVCO Coupure ENEO &amp; Baisse de tension","POWER ISSUE",
AK1650="Coupure ENEO &amp; Baisse de tension","POWER ISSUE",
AK1650="Defaut GE &amp; POWER Cabinet","POWER ISSUE",
AK1650="Sharing","POWER ISSUE",
AK1650="Sites strategiques &amp; DataCenter","POWER ISSUE",
AK1650="Exclu","Exclu",
AK1650="SAT","TX ISSUE",
AK1650="SPARE-ISSUE","SPARE-ISSUE",
AK1650="Fiber CAmtel","TX ISSUE",
AK1650="Fiber AOF","TX ISSUE",
AK1650="Projet OCM (HUAWEI)","TRAVAUX-HUAWEI",
AK1650="Projet OCM (NOKIA)","TRAVAUX -NOKIA",
AK1650="ACCESS-ISSUE","ACCESS-ISSUE",
AK1650="Projet OCM (ZTE, NOKIA, autres projets)","TRAVAUX OCM",
AK1650="No root CAuse","No root cause",
AK1650="ODU HS","TX ISSUE",
AK1650="IP &amp; VLAN","TX ISSUE",
AK1650="Warehouse HUAWEI","SPARE-ISSUE",
AK1650="SPARE-HS","SPARE-ISSUE",
AK1650="Power Telco","RAN ISSUE",AK1650="no impacts","no impacts"
),"")</f>
        <v>No root cause</v>
      </c>
      <c r="AK1650" s="81" t="s">
        <v>5620</v>
      </c>
      <c r="AL1650" s="56" t="str" cm="1">
        <f t="array" ref="AL1650">IFERROR(_xlfn.IFS(
AK1650="MPR ISSUE","ACTIVE",
AK1650="BSS Hardware Issue","ACTIVE",
AK1650="Sites strategiques, MLL, Pylone, etc.","PASSIVE",
AK1650="AKTIVCO DEFAUT GE &amp; POWER Cabinet","PASSIVE",
AK1650="AKTIVCO Coupure ENEO &amp; Baisse de tension","PASSIVE",
AK1650="Coupure ENEO &amp; Baisse de tension","PASSIVE",
AK1650="Defaut GE &amp; POWER Cabinet","PASSIVE",
AK1650="Sharing","PASSIVE",
AK1650="Sites strategiques &amp; DataCenter","PASSIVE",
AK1650="Exclu","Exclu",
AK1650="SAT","ACTIVE",
AK1650="SPARE-ISSUE","SPARE-ISSUE",
AK1650="Fiber CAmtel","ACTIVE",
AK1650="Fiber AOF","ACTIVE",
AK1650="Projet OCM (HUAWEI)","PLANNED WORKS",
AK1650="Projet OCM (NOKIA)","PLANNED WORKS",
AK1650="ACCESS-ISSUE","ACCESS-ISSUE",
AK1650="Projet OCM (ZTE, NOKIA, autres projets)","PLANNED WORKS",
AK1650="No root CAuse","No root cause",
AK1650="ODU HS","ACTIVE",
AK1650="IP &amp; VLAN","ACTIVE",
AK1650="Warehouse HUAWEI","SPARE-ISSUE",
AK1650="SPARE-HS","SPARE-ISSUE",
AK1650="Power Telco","ACTIVE", AK1650="no impacts","no impacts"
),"")</f>
        <v>No root cause</v>
      </c>
      <c r="AM1650" s="108" t="s">
        <v>5537</v>
      </c>
      <c r="AN1650" s="117" t="s">
        <v>892</v>
      </c>
      <c r="AP1650" s="23" t="s">
        <v>5537</v>
      </c>
      <c r="AQ1650" s="23" t="s">
        <v>5537</v>
      </c>
      <c r="AR1650" s="7"/>
      <c r="AS1650" s="6"/>
      <c r="AT1650" s="7"/>
      <c r="AU1650" s="3" t="s">
        <v>5537</v>
      </c>
      <c r="AV1650" s="24" t="s">
        <v>5537</v>
      </c>
      <c r="AW1650" s="24" t="s">
        <v>5537</v>
      </c>
      <c r="AX1650" s="24" t="s">
        <v>5537</v>
      </c>
      <c r="AY1650" s="24" t="s">
        <v>5537</v>
      </c>
      <c r="AZ1650" s="24" t="s">
        <v>5537</v>
      </c>
      <c r="BA1650" s="24" t="s">
        <v>5537</v>
      </c>
      <c r="BB1650" s="24" t="s">
        <v>5537</v>
      </c>
      <c r="BC1650" s="24" t="s">
        <v>5537</v>
      </c>
      <c r="BD1650" s="24" t="s">
        <v>5537</v>
      </c>
      <c r="BE1650" s="24" t="s">
        <v>5537</v>
      </c>
      <c r="BF1650" s="24" t="s">
        <v>5537</v>
      </c>
      <c r="BG1650" s="24" t="s">
        <v>5537</v>
      </c>
      <c r="BH1650" s="24" t="s">
        <v>5537</v>
      </c>
      <c r="BI1650" s="9" t="s">
        <v>5537</v>
      </c>
      <c r="BJ1650" s="14"/>
      <c r="BK1650" s="14" t="s">
        <v>5537</v>
      </c>
      <c r="BL1650" s="14" t="str">
        <f>_xlfn.XLOOKUP(B1650,'[4]cell downs 18042026 17h'!$B:$B,'[4]cell downs 18042026 17h'!$B:$B,"")</f>
        <v/>
      </c>
      <c r="BM1650" s="14" t="str">
        <f>_xlfn.XLOOKUP(B1650,'[5]Cells Huawei 19042026 15h'!$B:$B,'[5]Cells Huawei 19042026 15h'!$B:$B,"")</f>
        <v/>
      </c>
      <c r="BN1650" s="9" t="str">
        <f>_xlfn.XLOOKUP(B1650,'[6]cells down 19042026 9H40'!$B:$B,'[6]cells down 19042026 9H40'!$B:$B,"")</f>
        <v/>
      </c>
      <c r="BO1650" s="9" t="s">
        <v>892</v>
      </c>
      <c r="BP1650" s="9" t="s">
        <v>12</v>
      </c>
    </row>
    <row r="1651" spans="1:68" s="9" customFormat="1" x14ac:dyDescent="0.35">
      <c r="A1651" s="1" t="s">
        <v>3737</v>
      </c>
      <c r="B1651" s="1" t="s">
        <v>3738</v>
      </c>
      <c r="C1651" s="3" t="str">
        <f>_xlfn.XLOOKUP(B1651,'[1]daily break down'!$D:$D,'[1]daily break down'!$E:$E,"")</f>
        <v>SUD-OUEST</v>
      </c>
      <c r="D1651" s="1"/>
      <c r="E1651" s="1"/>
      <c r="F1651" s="3" t="s">
        <v>13</v>
      </c>
      <c r="G1651" s="1" t="s">
        <v>3739</v>
      </c>
      <c r="H1651" s="39" t="str">
        <f>_xlfn.XLOOKUP(B1651,[2]CALCULATION!$B:$B,[2]CALCULATION!$H:$H,"")</f>
        <v>HUAWEI</v>
      </c>
      <c r="I1651" s="34">
        <v>0</v>
      </c>
      <c r="J1651" s="34">
        <v>0</v>
      </c>
      <c r="K1651" s="34">
        <v>0</v>
      </c>
      <c r="L1651" s="34">
        <v>0</v>
      </c>
      <c r="M1651" s="34">
        <v>0</v>
      </c>
      <c r="N1651" s="34">
        <v>0</v>
      </c>
      <c r="O1651" s="34">
        <v>0</v>
      </c>
      <c r="P1651" s="34">
        <v>0</v>
      </c>
      <c r="Q1651" s="34">
        <v>0</v>
      </c>
      <c r="R1651" s="34">
        <v>0</v>
      </c>
      <c r="S1651" s="109">
        <v>0</v>
      </c>
      <c r="T1651" s="109">
        <f>_xlfn.XLOOKUP(B1651,'[3]Nur des jours'!$B:$B,'[3]Nur des jours'!$U:$U,"")</f>
        <v>0</v>
      </c>
      <c r="U1651" s="109">
        <v>0</v>
      </c>
      <c r="V1651" s="109">
        <v>0</v>
      </c>
      <c r="W1651" s="109">
        <v>0</v>
      </c>
      <c r="X1651" s="109">
        <v>0</v>
      </c>
      <c r="Y1651" s="109">
        <v>0</v>
      </c>
      <c r="Z1651" s="109">
        <v>0</v>
      </c>
      <c r="AA1651" s="109">
        <v>0</v>
      </c>
      <c r="AB1651" s="109">
        <v>0</v>
      </c>
      <c r="AC1651" s="109">
        <v>0</v>
      </c>
      <c r="AD1651" s="109">
        <v>0</v>
      </c>
      <c r="AE1651" s="109">
        <v>0</v>
      </c>
      <c r="AF1651" s="109">
        <v>0</v>
      </c>
      <c r="AG1651" s="57" t="str">
        <f>_xlfn.XLOOKUP(B1651,[3]CALCULATION!$B:$B,[3]CALCULATION!$M:$M,"")</f>
        <v>Insecurity</v>
      </c>
      <c r="AH1651" s="57"/>
      <c r="AI1651" s="56" t="str" cm="1">
        <f t="array" ref="AI1651">IFERROR(_xlfn.IFS(
AK1651="MPR ISSUE","PDH",
AK1651="BSS Hardware Issue","BSS",
AK1651="Sites strategiques, MLL, Pylone, etc.","ENVTECH",
AK1651="AKTIVCO DEFAUT GE &amp; POWER Cabinet","AKTIVCO",
AK1651="AKTIVCO Coupure ENEO &amp; Baisse de tension","AKTIVCO GRID ONLY",
AK1651="Coupure ENEO &amp; Baisse de tension","IHS GRID ONLY",
AK1651="Defaut GE &amp; POWER Cabinet","IHS",
AK1651="Sharing","Partners",
AK1651="Sites strategiques &amp; DataCenter","SST &amp; DC",
AK1651="Exclu","Exclu",
AK1651="SAT","SAT",
AK1651="SPARE-ISSUE","SPARE-ISSUE",
AK1651="Fiber CAmtel","TRANS_FO_CAMTEL",
AK1651="Fiber AOF","Fiber AOF",
AK1651="Projet OCM (HUAWEI)","TRAVAUX-HUAWEI",
AK1651="Projet OCM (NOKIA)","TRAVAUX-NOKIA",
AK1651="ACCESS-ISSUE","ACCESS-ISSUE",
AK1651="Projet OCM (ZTE, NOKIA, autres projets)","TRAVAUX OCM",
AK1651="No root CAuse","No root cause",
AK1651="ODU HS","PDH",
AK1651="IP &amp; VLAN","PDH",
AK1651="Warehouse HUAWEI","SPARE-ISSUE",
AK1651="SPARE-HS","SPARE-ISSUE",
AK1651="Power Telco","BSS",AK1651="no impacts","no impacts"
),"")</f>
        <v>No root cause</v>
      </c>
      <c r="AJ1651" s="56" t="str" cm="1">
        <f t="array" ref="AJ1651">IFERROR(_xlfn.IFS(
AK1651="MPR ISSUE","TX ISSUE",
AK1651="BSS Hardware Issue","RAN ISSUE",
AK1651="Sites strategiques, MLL, Pylone, etc.","ENVTECH",
AK1651="AKTIVCO DEFAUT GE &amp; POWER Cabinet","POWER ISSUE",
AK1651="AKTIVCO Coupure ENEO &amp; Baisse de tension","POWER ISSUE",
AK1651="Coupure ENEO &amp; Baisse de tension","POWER ISSUE",
AK1651="Defaut GE &amp; POWER Cabinet","POWER ISSUE",
AK1651="Sharing","POWER ISSUE",
AK1651="Sites strategiques &amp; DataCenter","POWER ISSUE",
AK1651="Exclu","Exclu",
AK1651="SAT","TX ISSUE",
AK1651="SPARE-ISSUE","SPARE-ISSUE",
AK1651="Fiber CAmtel","TX ISSUE",
AK1651="Fiber AOF","TX ISSUE",
AK1651="Projet OCM (HUAWEI)","TRAVAUX-HUAWEI",
AK1651="Projet OCM (NOKIA)","TRAVAUX -NOKIA",
AK1651="ACCESS-ISSUE","ACCESS-ISSUE",
AK1651="Projet OCM (ZTE, NOKIA, autres projets)","TRAVAUX OCM",
AK1651="No root CAuse","No root cause",
AK1651="ODU HS","TX ISSUE",
AK1651="IP &amp; VLAN","TX ISSUE",
AK1651="Warehouse HUAWEI","SPARE-ISSUE",
AK1651="SPARE-HS","SPARE-ISSUE",
AK1651="Power Telco","RAN ISSUE",AK1651="no impacts","no impacts"
),"")</f>
        <v>No root cause</v>
      </c>
      <c r="AK1651" s="81" t="s">
        <v>5620</v>
      </c>
      <c r="AL1651" s="56" t="str" cm="1">
        <f t="array" ref="AL1651">IFERROR(_xlfn.IFS(
AK1651="MPR ISSUE","ACTIVE",
AK1651="BSS Hardware Issue","ACTIVE",
AK1651="Sites strategiques, MLL, Pylone, etc.","PASSIVE",
AK1651="AKTIVCO DEFAUT GE &amp; POWER Cabinet","PASSIVE",
AK1651="AKTIVCO Coupure ENEO &amp; Baisse de tension","PASSIVE",
AK1651="Coupure ENEO &amp; Baisse de tension","PASSIVE",
AK1651="Defaut GE &amp; POWER Cabinet","PASSIVE",
AK1651="Sharing","PASSIVE",
AK1651="Sites strategiques &amp; DataCenter","PASSIVE",
AK1651="Exclu","Exclu",
AK1651="SAT","ACTIVE",
AK1651="SPARE-ISSUE","SPARE-ISSUE",
AK1651="Fiber CAmtel","ACTIVE",
AK1651="Fiber AOF","ACTIVE",
AK1651="Projet OCM (HUAWEI)","PLANNED WORKS",
AK1651="Projet OCM (NOKIA)","PLANNED WORKS",
AK1651="ACCESS-ISSUE","ACCESS-ISSUE",
AK1651="Projet OCM (ZTE, NOKIA, autres projets)","PLANNED WORKS",
AK1651="No root CAuse","No root cause",
AK1651="ODU HS","ACTIVE",
AK1651="IP &amp; VLAN","ACTIVE",
AK1651="Warehouse HUAWEI","SPARE-ISSUE",
AK1651="SPARE-HS","SPARE-ISSUE",
AK1651="Power Telco","ACTIVE", AK1651="no impacts","no impacts"
),"")</f>
        <v>No root cause</v>
      </c>
      <c r="AM1651" s="108" t="s">
        <v>5537</v>
      </c>
      <c r="AN1651" s="117" t="s">
        <v>3738</v>
      </c>
      <c r="AP1651" s="23" t="s">
        <v>5537</v>
      </c>
      <c r="AQ1651" s="23" t="s">
        <v>5537</v>
      </c>
      <c r="AR1651" s="7"/>
      <c r="AS1651" s="6"/>
      <c r="AT1651" s="7"/>
      <c r="AU1651" s="3" t="s">
        <v>5537</v>
      </c>
      <c r="AV1651" s="24" t="s">
        <v>5537</v>
      </c>
      <c r="AW1651" s="24" t="s">
        <v>5537</v>
      </c>
      <c r="AX1651" s="24" t="s">
        <v>5537</v>
      </c>
      <c r="AY1651" s="24" t="s">
        <v>5537</v>
      </c>
      <c r="AZ1651" s="24" t="s">
        <v>5537</v>
      </c>
      <c r="BA1651" s="24" t="s">
        <v>5537</v>
      </c>
      <c r="BB1651" s="24" t="s">
        <v>5537</v>
      </c>
      <c r="BC1651" s="24" t="s">
        <v>5537</v>
      </c>
      <c r="BD1651" s="24" t="s">
        <v>5537</v>
      </c>
      <c r="BE1651" s="24" t="s">
        <v>5537</v>
      </c>
      <c r="BF1651" s="24" t="s">
        <v>5537</v>
      </c>
      <c r="BG1651" s="24" t="s">
        <v>5537</v>
      </c>
      <c r="BH1651" s="24" t="s">
        <v>5537</v>
      </c>
      <c r="BI1651" s="9" t="s">
        <v>5537</v>
      </c>
      <c r="BJ1651" s="14"/>
      <c r="BK1651" s="14" t="s">
        <v>5537</v>
      </c>
      <c r="BL1651" s="14" t="str">
        <f>_xlfn.XLOOKUP(B1651,'[4]cell downs 18042026 17h'!$B:$B,'[4]cell downs 18042026 17h'!$B:$B,"")</f>
        <v/>
      </c>
      <c r="BM1651" s="14" t="str">
        <f>_xlfn.XLOOKUP(B1651,'[5]Cells Huawei 19042026 15h'!$B:$B,'[5]Cells Huawei 19042026 15h'!$B:$B,"")</f>
        <v>SUO_266</v>
      </c>
      <c r="BN1651" s="9" t="str">
        <f>_xlfn.XLOOKUP(B1651,'[6]cells down 19042026 9H40'!$B:$B,'[6]cells down 19042026 9H40'!$B:$B,"")</f>
        <v/>
      </c>
      <c r="BO1651" s="9" t="s">
        <v>5537</v>
      </c>
      <c r="BP1651" s="9" t="s">
        <v>12</v>
      </c>
    </row>
    <row r="1652" spans="1:68" s="9" customFormat="1" x14ac:dyDescent="0.35">
      <c r="A1652" s="1" t="s">
        <v>1546</v>
      </c>
      <c r="B1652" s="8" t="s">
        <v>1547</v>
      </c>
      <c r="C1652" s="3" t="str">
        <f>_xlfn.XLOOKUP(B1652,'[1]daily break down'!$D:$D,'[1]daily break down'!$E:$E,"")</f>
        <v>NORD-OUEST</v>
      </c>
      <c r="D1652" s="1" t="s">
        <v>11</v>
      </c>
      <c r="E1652" s="1" t="s">
        <v>12</v>
      </c>
      <c r="F1652" s="3" t="s">
        <v>13</v>
      </c>
      <c r="G1652" s="1" t="s">
        <v>1546</v>
      </c>
      <c r="H1652" s="39" t="str">
        <f>_xlfn.XLOOKUP(B1652,[2]CALCULATION!$B:$B,[2]CALCULATION!$H:$H,"")</f>
        <v>Huawei</v>
      </c>
      <c r="I1652" s="34">
        <v>0</v>
      </c>
      <c r="J1652" s="34">
        <v>0</v>
      </c>
      <c r="K1652" s="34">
        <v>0</v>
      </c>
      <c r="L1652" s="34">
        <v>0</v>
      </c>
      <c r="M1652" s="34">
        <v>0</v>
      </c>
      <c r="N1652" s="34">
        <v>0</v>
      </c>
      <c r="O1652" s="34">
        <v>0</v>
      </c>
      <c r="P1652" s="34">
        <v>0</v>
      </c>
      <c r="Q1652" s="34">
        <v>0</v>
      </c>
      <c r="R1652" s="34">
        <v>0</v>
      </c>
      <c r="S1652" s="109">
        <v>0</v>
      </c>
      <c r="T1652" s="109">
        <f>_xlfn.XLOOKUP(B1652,'[3]Nur des jours'!$B:$B,'[3]Nur des jours'!$U:$U,"")</f>
        <v>0</v>
      </c>
      <c r="U1652" s="109">
        <v>0</v>
      </c>
      <c r="V1652" s="109">
        <v>0</v>
      </c>
      <c r="W1652" s="109">
        <v>0</v>
      </c>
      <c r="X1652" s="109">
        <v>0</v>
      </c>
      <c r="Y1652" s="109">
        <v>0</v>
      </c>
      <c r="Z1652" s="109">
        <v>0</v>
      </c>
      <c r="AA1652" s="109">
        <v>0</v>
      </c>
      <c r="AB1652" s="109">
        <v>0</v>
      </c>
      <c r="AC1652" s="109">
        <v>0</v>
      </c>
      <c r="AD1652" s="109">
        <v>0</v>
      </c>
      <c r="AE1652" s="109">
        <v>0</v>
      </c>
      <c r="AF1652" s="109">
        <v>0</v>
      </c>
      <c r="AG1652" s="57" t="str">
        <f>_xlfn.XLOOKUP(B1652,[3]CALCULATION!$B:$B,[3]CALCULATION!$M:$M,"")</f>
        <v>Insecurity</v>
      </c>
      <c r="AH1652" s="57"/>
      <c r="AI1652" s="56" t="str" cm="1">
        <f t="array" ref="AI1652">IFERROR(_xlfn.IFS(
AK1652="MPR ISSUE","PDH",
AK1652="BSS Hardware Issue","BSS",
AK1652="Sites strategiques, MLL, Pylone, etc.","ENVTECH",
AK1652="AKTIVCO DEFAUT GE &amp; POWER Cabinet","AKTIVCO",
AK1652="AKTIVCO Coupure ENEO &amp; Baisse de tension","AKTIVCO GRID ONLY",
AK1652="Coupure ENEO &amp; Baisse de tension","IHS GRID ONLY",
AK1652="Defaut GE &amp; POWER Cabinet","IHS",
AK1652="Sharing","Partners",
AK1652="Sites strategiques &amp; DataCenter","SST &amp; DC",
AK1652="Exclu","Exclu",
AK1652="SAT","SAT",
AK1652="SPARE-ISSUE","SPARE-ISSUE",
AK1652="Fiber CAmtel","TRANS_FO_CAMTEL",
AK1652="Fiber AOF","Fiber AOF",
AK1652="Projet OCM (HUAWEI)","TRAVAUX-HUAWEI",
AK1652="Projet OCM (NOKIA)","TRAVAUX-NOKIA",
AK1652="ACCESS-ISSUE","ACCESS-ISSUE",
AK1652="Projet OCM (ZTE, NOKIA, autres projets)","TRAVAUX OCM",
AK1652="No root CAuse","No root cause",
AK1652="ODU HS","PDH",
AK1652="IP &amp; VLAN","PDH",
AK1652="Warehouse HUAWEI","SPARE-ISSUE",
AK1652="SPARE-HS","SPARE-ISSUE",
AK1652="Power Telco","BSS",AK1652="no impacts","no impacts"
),"")</f>
        <v>No root cause</v>
      </c>
      <c r="AJ1652" s="56" t="str" cm="1">
        <f t="array" ref="AJ1652">IFERROR(_xlfn.IFS(
AK1652="MPR ISSUE","TX ISSUE",
AK1652="BSS Hardware Issue","RAN ISSUE",
AK1652="Sites strategiques, MLL, Pylone, etc.","ENVTECH",
AK1652="AKTIVCO DEFAUT GE &amp; POWER Cabinet","POWER ISSUE",
AK1652="AKTIVCO Coupure ENEO &amp; Baisse de tension","POWER ISSUE",
AK1652="Coupure ENEO &amp; Baisse de tension","POWER ISSUE",
AK1652="Defaut GE &amp; POWER Cabinet","POWER ISSUE",
AK1652="Sharing","POWER ISSUE",
AK1652="Sites strategiques &amp; DataCenter","POWER ISSUE",
AK1652="Exclu","Exclu",
AK1652="SAT","TX ISSUE",
AK1652="SPARE-ISSUE","SPARE-ISSUE",
AK1652="Fiber CAmtel","TX ISSUE",
AK1652="Fiber AOF","TX ISSUE",
AK1652="Projet OCM (HUAWEI)","TRAVAUX-HUAWEI",
AK1652="Projet OCM (NOKIA)","TRAVAUX -NOKIA",
AK1652="ACCESS-ISSUE","ACCESS-ISSUE",
AK1652="Projet OCM (ZTE, NOKIA, autres projets)","TRAVAUX OCM",
AK1652="No root CAuse","No root cause",
AK1652="ODU HS","TX ISSUE",
AK1652="IP &amp; VLAN","TX ISSUE",
AK1652="Warehouse HUAWEI","SPARE-ISSUE",
AK1652="SPARE-HS","SPARE-ISSUE",
AK1652="Power Telco","RAN ISSUE",AK1652="no impacts","no impacts"
),"")</f>
        <v>No root cause</v>
      </c>
      <c r="AK1652" s="81" t="s">
        <v>5620</v>
      </c>
      <c r="AL1652" s="56" t="str" cm="1">
        <f t="array" ref="AL1652">IFERROR(_xlfn.IFS(
AK1652="MPR ISSUE","ACTIVE",
AK1652="BSS Hardware Issue","ACTIVE",
AK1652="Sites strategiques, MLL, Pylone, etc.","PASSIVE",
AK1652="AKTIVCO DEFAUT GE &amp; POWER Cabinet","PASSIVE",
AK1652="AKTIVCO Coupure ENEO &amp; Baisse de tension","PASSIVE",
AK1652="Coupure ENEO &amp; Baisse de tension","PASSIVE",
AK1652="Defaut GE &amp; POWER Cabinet","PASSIVE",
AK1652="Sharing","PASSIVE",
AK1652="Sites strategiques &amp; DataCenter","PASSIVE",
AK1652="Exclu","Exclu",
AK1652="SAT","ACTIVE",
AK1652="SPARE-ISSUE","SPARE-ISSUE",
AK1652="Fiber CAmtel","ACTIVE",
AK1652="Fiber AOF","ACTIVE",
AK1652="Projet OCM (HUAWEI)","PLANNED WORKS",
AK1652="Projet OCM (NOKIA)","PLANNED WORKS",
AK1652="ACCESS-ISSUE","ACCESS-ISSUE",
AK1652="Projet OCM (ZTE, NOKIA, autres projets)","PLANNED WORKS",
AK1652="No root CAuse","No root cause",
AK1652="ODU HS","ACTIVE",
AK1652="IP &amp; VLAN","ACTIVE",
AK1652="Warehouse HUAWEI","SPARE-ISSUE",
AK1652="SPARE-HS","SPARE-ISSUE",
AK1652="Power Telco","ACTIVE", AK1652="no impacts","no impacts"
),"")</f>
        <v>No root cause</v>
      </c>
      <c r="AM1652" s="108" t="s">
        <v>5537</v>
      </c>
      <c r="AN1652" s="117" t="s">
        <v>1547</v>
      </c>
      <c r="AP1652" s="23" t="s">
        <v>5537</v>
      </c>
      <c r="AQ1652" s="23" t="s">
        <v>5537</v>
      </c>
      <c r="AR1652" s="7"/>
      <c r="AS1652" s="6"/>
      <c r="AT1652" s="7"/>
      <c r="AU1652" s="3" t="s">
        <v>5537</v>
      </c>
      <c r="AV1652" s="24" t="s">
        <v>5537</v>
      </c>
      <c r="AW1652" s="24" t="s">
        <v>5537</v>
      </c>
      <c r="AX1652" s="24" t="s">
        <v>5537</v>
      </c>
      <c r="AY1652" s="24" t="s">
        <v>5537</v>
      </c>
      <c r="AZ1652" s="24" t="s">
        <v>5537</v>
      </c>
      <c r="BA1652" s="24" t="s">
        <v>5537</v>
      </c>
      <c r="BB1652" s="24" t="s">
        <v>5537</v>
      </c>
      <c r="BC1652" s="24" t="s">
        <v>5537</v>
      </c>
      <c r="BD1652" s="24" t="s">
        <v>5537</v>
      </c>
      <c r="BE1652" s="24" t="s">
        <v>5537</v>
      </c>
      <c r="BF1652" s="24" t="s">
        <v>5537</v>
      </c>
      <c r="BG1652" s="24" t="s">
        <v>5537</v>
      </c>
      <c r="BH1652" s="24" t="s">
        <v>5537</v>
      </c>
      <c r="BI1652" s="9" t="s">
        <v>5537</v>
      </c>
      <c r="BJ1652" s="14"/>
      <c r="BK1652" s="14" t="s">
        <v>5537</v>
      </c>
      <c r="BL1652" s="14" t="str">
        <f>_xlfn.XLOOKUP(B1652,'[4]cell downs 18042026 17h'!$B:$B,'[4]cell downs 18042026 17h'!$B:$B,"")</f>
        <v/>
      </c>
      <c r="BM1652" s="14" t="str">
        <f>_xlfn.XLOOKUP(B1652,'[5]Cells Huawei 19042026 15h'!$B:$B,'[5]Cells Huawei 19042026 15h'!$B:$B,"")</f>
        <v/>
      </c>
      <c r="BN1652" s="9" t="str">
        <f>_xlfn.XLOOKUP(B1652,'[6]cells down 19042026 9H40'!$B:$B,'[6]cells down 19042026 9H40'!$B:$B,"")</f>
        <v/>
      </c>
      <c r="BO1652" s="9" t="s">
        <v>1547</v>
      </c>
      <c r="BP1652" s="9" t="s">
        <v>5537</v>
      </c>
    </row>
    <row r="1653" spans="1:68" s="9" customFormat="1" x14ac:dyDescent="0.35">
      <c r="A1653" s="1" t="s">
        <v>3843</v>
      </c>
      <c r="B1653" s="8" t="s">
        <v>3844</v>
      </c>
      <c r="C1653" s="3" t="str">
        <f>_xlfn.XLOOKUP(B1653,'[1]daily break down'!$D:$D,'[1]daily break down'!$E:$E,"")</f>
        <v>EXTREME-NORD</v>
      </c>
      <c r="D1653" s="1" t="s">
        <v>11</v>
      </c>
      <c r="E1653" s="1" t="s">
        <v>66</v>
      </c>
      <c r="F1653" s="3" t="s">
        <v>55</v>
      </c>
      <c r="G1653" s="1" t="s">
        <v>3843</v>
      </c>
      <c r="H1653" s="39" t="str">
        <f>_xlfn.XLOOKUP(B1653,[2]CALCULATION!$B:$B,[2]CALCULATION!$H:$H,"")</f>
        <v>HUAWEI</v>
      </c>
      <c r="I1653" s="34">
        <v>0</v>
      </c>
      <c r="J1653" s="34">
        <v>0</v>
      </c>
      <c r="K1653" s="34">
        <v>0</v>
      </c>
      <c r="L1653" s="34">
        <v>0</v>
      </c>
      <c r="M1653" s="34">
        <v>0</v>
      </c>
      <c r="N1653" s="34">
        <v>0</v>
      </c>
      <c r="O1653" s="34">
        <v>0</v>
      </c>
      <c r="P1653" s="34">
        <v>0</v>
      </c>
      <c r="Q1653" s="34">
        <v>0</v>
      </c>
      <c r="R1653" s="34">
        <v>0</v>
      </c>
      <c r="S1653" s="109">
        <v>0</v>
      </c>
      <c r="T1653" s="109">
        <f>_xlfn.XLOOKUP(B1653,'[3]Nur des jours'!$B:$B,'[3]Nur des jours'!$U:$U,"")</f>
        <v>0</v>
      </c>
      <c r="U1653" s="109">
        <v>0</v>
      </c>
      <c r="V1653" s="109">
        <v>0</v>
      </c>
      <c r="W1653" s="109">
        <v>0</v>
      </c>
      <c r="X1653" s="109">
        <v>0</v>
      </c>
      <c r="Y1653" s="109">
        <v>0</v>
      </c>
      <c r="Z1653" s="109">
        <v>0</v>
      </c>
      <c r="AA1653" s="109">
        <v>0</v>
      </c>
      <c r="AB1653" s="109">
        <v>0</v>
      </c>
      <c r="AC1653" s="109">
        <v>0</v>
      </c>
      <c r="AD1653" s="109">
        <v>0</v>
      </c>
      <c r="AE1653" s="109">
        <v>0</v>
      </c>
      <c r="AF1653" s="109">
        <v>0</v>
      </c>
      <c r="AG1653" s="57" t="str">
        <f>_xlfn.XLOOKUP(B1653,[3]CALCULATION!$B:$B,[3]CALCULATION!$M:$M,"")</f>
        <v>Insecurity</v>
      </c>
      <c r="AH1653" s="57"/>
      <c r="AI1653" s="56" t="str" cm="1">
        <f t="array" ref="AI1653">IFERROR(_xlfn.IFS(
AK1653="MPR ISSUE","PDH",
AK1653="BSS Hardware Issue","BSS",
AK1653="Sites strategiques, MLL, Pylone, etc.","ENVTECH",
AK1653="AKTIVCO DEFAUT GE &amp; POWER Cabinet","AKTIVCO",
AK1653="AKTIVCO Coupure ENEO &amp; Baisse de tension","AKTIVCO GRID ONLY",
AK1653="Coupure ENEO &amp; Baisse de tension","IHS GRID ONLY",
AK1653="Defaut GE &amp; POWER Cabinet","IHS",
AK1653="Sharing","Partners",
AK1653="Sites strategiques &amp; DataCenter","SST &amp; DC",
AK1653="Exclu","Exclu",
AK1653="SAT","SAT",
AK1653="SPARE-ISSUE","SPARE-ISSUE",
AK1653="Fiber CAmtel","TRANS_FO_CAMTEL",
AK1653="Fiber AOF","Fiber AOF",
AK1653="Projet OCM (HUAWEI)","TRAVAUX-HUAWEI",
AK1653="Projet OCM (NOKIA)","TRAVAUX-NOKIA",
AK1653="ACCESS-ISSUE","ACCESS-ISSUE",
AK1653="Projet OCM (ZTE, NOKIA, autres projets)","TRAVAUX OCM",
AK1653="No root CAuse","No root cause",
AK1653="ODU HS","PDH",
AK1653="IP &amp; VLAN","PDH",
AK1653="Warehouse HUAWEI","SPARE-ISSUE",
AK1653="SPARE-HS","SPARE-ISSUE",
AK1653="Power Telco","BSS",AK1653="no impacts","no impacts"
),"")</f>
        <v>No root cause</v>
      </c>
      <c r="AJ1653" s="56" t="str" cm="1">
        <f t="array" ref="AJ1653">IFERROR(_xlfn.IFS(
AK1653="MPR ISSUE","TX ISSUE",
AK1653="BSS Hardware Issue","RAN ISSUE",
AK1653="Sites strategiques, MLL, Pylone, etc.","ENVTECH",
AK1653="AKTIVCO DEFAUT GE &amp; POWER Cabinet","POWER ISSUE",
AK1653="AKTIVCO Coupure ENEO &amp; Baisse de tension","POWER ISSUE",
AK1653="Coupure ENEO &amp; Baisse de tension","POWER ISSUE",
AK1653="Defaut GE &amp; POWER Cabinet","POWER ISSUE",
AK1653="Sharing","POWER ISSUE",
AK1653="Sites strategiques &amp; DataCenter","POWER ISSUE",
AK1653="Exclu","Exclu",
AK1653="SAT","TX ISSUE",
AK1653="SPARE-ISSUE","SPARE-ISSUE",
AK1653="Fiber CAmtel","TX ISSUE",
AK1653="Fiber AOF","TX ISSUE",
AK1653="Projet OCM (HUAWEI)","TRAVAUX-HUAWEI",
AK1653="Projet OCM (NOKIA)","TRAVAUX -NOKIA",
AK1653="ACCESS-ISSUE","ACCESS-ISSUE",
AK1653="Projet OCM (ZTE, NOKIA, autres projets)","TRAVAUX OCM",
AK1653="No root CAuse","No root cause",
AK1653="ODU HS","TX ISSUE",
AK1653="IP &amp; VLAN","TX ISSUE",
AK1653="Warehouse HUAWEI","SPARE-ISSUE",
AK1653="SPARE-HS","SPARE-ISSUE",
AK1653="Power Telco","RAN ISSUE",AK1653="no impacts","no impacts"
),"")</f>
        <v>No root cause</v>
      </c>
      <c r="AK1653" s="81" t="s">
        <v>5620</v>
      </c>
      <c r="AL1653" s="56" t="str" cm="1">
        <f t="array" ref="AL1653">IFERROR(_xlfn.IFS(
AK1653="MPR ISSUE","ACTIVE",
AK1653="BSS Hardware Issue","ACTIVE",
AK1653="Sites strategiques, MLL, Pylone, etc.","PASSIVE",
AK1653="AKTIVCO DEFAUT GE &amp; POWER Cabinet","PASSIVE",
AK1653="AKTIVCO Coupure ENEO &amp; Baisse de tension","PASSIVE",
AK1653="Coupure ENEO &amp; Baisse de tension","PASSIVE",
AK1653="Defaut GE &amp; POWER Cabinet","PASSIVE",
AK1653="Sharing","PASSIVE",
AK1653="Sites strategiques &amp; DataCenter","PASSIVE",
AK1653="Exclu","Exclu",
AK1653="SAT","ACTIVE",
AK1653="SPARE-ISSUE","SPARE-ISSUE",
AK1653="Fiber CAmtel","ACTIVE",
AK1653="Fiber AOF","ACTIVE",
AK1653="Projet OCM (HUAWEI)","PLANNED WORKS",
AK1653="Projet OCM (NOKIA)","PLANNED WORKS",
AK1653="ACCESS-ISSUE","ACCESS-ISSUE",
AK1653="Projet OCM (ZTE, NOKIA, autres projets)","PLANNED WORKS",
AK1653="No root CAuse","No root cause",
AK1653="ODU HS","ACTIVE",
AK1653="IP &amp; VLAN","ACTIVE",
AK1653="Warehouse HUAWEI","SPARE-ISSUE",
AK1653="SPARE-HS","SPARE-ISSUE",
AK1653="Power Telco","ACTIVE", AK1653="no impacts","no impacts"
),"")</f>
        <v>No root cause</v>
      </c>
      <c r="AM1653" s="108" t="s">
        <v>5537</v>
      </c>
      <c r="AN1653" s="117" t="s">
        <v>3844</v>
      </c>
      <c r="AP1653" s="23" t="s">
        <v>5537</v>
      </c>
      <c r="AQ1653" s="23" t="s">
        <v>5537</v>
      </c>
      <c r="AR1653" s="7"/>
      <c r="AS1653" s="6"/>
      <c r="AT1653" s="7"/>
      <c r="AU1653" s="3" t="s">
        <v>5537</v>
      </c>
      <c r="AV1653" s="24" t="s">
        <v>5537</v>
      </c>
      <c r="AW1653" s="24" t="s">
        <v>5537</v>
      </c>
      <c r="AX1653" s="24" t="s">
        <v>5537</v>
      </c>
      <c r="AY1653" s="24" t="s">
        <v>5537</v>
      </c>
      <c r="AZ1653" s="24" t="s">
        <v>5537</v>
      </c>
      <c r="BA1653" s="24" t="s">
        <v>5537</v>
      </c>
      <c r="BB1653" s="24" t="s">
        <v>5537</v>
      </c>
      <c r="BC1653" s="24" t="s">
        <v>5537</v>
      </c>
      <c r="BD1653" s="24" t="s">
        <v>5537</v>
      </c>
      <c r="BE1653" s="24" t="s">
        <v>5537</v>
      </c>
      <c r="BF1653" s="24" t="s">
        <v>5537</v>
      </c>
      <c r="BG1653" s="24" t="s">
        <v>5537</v>
      </c>
      <c r="BH1653" s="24" t="s">
        <v>5537</v>
      </c>
      <c r="BI1653" s="9" t="s">
        <v>5537</v>
      </c>
      <c r="BJ1653" s="14"/>
      <c r="BK1653" s="14" t="s">
        <v>5537</v>
      </c>
      <c r="BL1653" s="14" t="str">
        <f>_xlfn.XLOOKUP(B1653,'[4]cell downs 18042026 17h'!$B:$B,'[4]cell downs 18042026 17h'!$B:$B,"")</f>
        <v/>
      </c>
      <c r="BM1653" s="14" t="str">
        <f>_xlfn.XLOOKUP(B1653,'[5]Cells Huawei 19042026 15h'!$B:$B,'[5]Cells Huawei 19042026 15h'!$B:$B,"")</f>
        <v>EXN_047</v>
      </c>
      <c r="BN1653" s="9" t="str">
        <f>_xlfn.XLOOKUP(B1653,'[6]cells down 19042026 9H40'!$B:$B,'[6]cells down 19042026 9H40'!$B:$B,"")</f>
        <v/>
      </c>
      <c r="BO1653" s="9" t="s">
        <v>3844</v>
      </c>
      <c r="BP1653" s="9" t="s">
        <v>12</v>
      </c>
    </row>
    <row r="1654" spans="1:68" s="9" customFormat="1" x14ac:dyDescent="0.35">
      <c r="A1654" s="1" t="s">
        <v>2436</v>
      </c>
      <c r="B1654" s="8" t="s">
        <v>2437</v>
      </c>
      <c r="C1654" s="3" t="str">
        <f>_xlfn.XLOOKUP(B1654,'[1]daily break down'!$D:$D,'[1]daily break down'!$E:$E,"")</f>
        <v>Yaounde</v>
      </c>
      <c r="D1654" s="1"/>
      <c r="E1654" s="1"/>
      <c r="F1654" s="3" t="s">
        <v>37</v>
      </c>
      <c r="G1654" s="1" t="s">
        <v>38</v>
      </c>
      <c r="H1654" s="41" t="str">
        <f>_xlfn.XLOOKUP(B1654,[2]CALCULATION!$B:$B,[2]CALCULATION!$H:$H,"")</f>
        <v>ZTE</v>
      </c>
      <c r="I1654" s="34">
        <v>0</v>
      </c>
      <c r="J1654" s="34">
        <v>0</v>
      </c>
      <c r="K1654" s="34">
        <v>0</v>
      </c>
      <c r="L1654" s="34">
        <v>0</v>
      </c>
      <c r="M1654" s="34">
        <v>0</v>
      </c>
      <c r="N1654" s="34">
        <v>0</v>
      </c>
      <c r="O1654" s="34">
        <v>0</v>
      </c>
      <c r="P1654" s="34">
        <v>0</v>
      </c>
      <c r="Q1654" s="34">
        <v>0</v>
      </c>
      <c r="R1654" s="34">
        <v>0</v>
      </c>
      <c r="S1654" s="109">
        <v>9.6309422913952957E-4</v>
      </c>
      <c r="T1654" s="109">
        <f>_xlfn.XLOOKUP(B1654,'[3]Nur des jours'!$B:$B,'[3]Nur des jours'!$U:$U,"")</f>
        <v>0</v>
      </c>
      <c r="U1654" s="109">
        <v>0</v>
      </c>
      <c r="V1654" s="109">
        <v>0</v>
      </c>
      <c r="W1654" s="109">
        <v>0</v>
      </c>
      <c r="X1654" s="109">
        <v>0</v>
      </c>
      <c r="Y1654" s="109">
        <v>0</v>
      </c>
      <c r="Z1654" s="109">
        <v>0</v>
      </c>
      <c r="AA1654" s="109">
        <v>0</v>
      </c>
      <c r="AB1654" s="109">
        <v>0</v>
      </c>
      <c r="AC1654" s="109">
        <v>0</v>
      </c>
      <c r="AD1654" s="109">
        <v>0</v>
      </c>
      <c r="AE1654" s="109">
        <v>0</v>
      </c>
      <c r="AF1654" s="109">
        <v>0</v>
      </c>
      <c r="AG1654" s="57" t="str">
        <f>_xlfn.XLOOKUP(B1654,[3]CALCULATION!$B:$B,[3]CALCULATION!$M:$M,"")</f>
        <v>Operationnel</v>
      </c>
      <c r="AH1654" s="57"/>
      <c r="AI1654" s="56" t="str" cm="1">
        <f t="array" ref="AI1654">IFERROR(_xlfn.IFS(
AK1654="MPR ISSUE","PDH",
AK1654="BSS Hardware Issue","BSS",
AK1654="Sites strategiques, MLL, Pylone, etc.","ENVTECH",
AK1654="AKTIVCO DEFAUT GE &amp; POWER Cabinet","AKTIVCO",
AK1654="AKTIVCO Coupure ENEO &amp; Baisse de tension","AKTIVCO GRID ONLY",
AK1654="Coupure ENEO &amp; Baisse de tension","IHS GRID ONLY",
AK1654="Defaut GE &amp; POWER Cabinet","IHS",
AK1654="Sharing","Partners",
AK1654="Sites strategiques &amp; DataCenter","SST &amp; DC",
AK1654="Exclu","Exclu",
AK1654="SAT","SAT",
AK1654="SPARE-ISSUE","SPARE-ISSUE",
AK1654="Fiber CAmtel","TRANS_FO_CAMTEL",
AK1654="Fiber AOF","Fiber AOF",
AK1654="Projet OCM (HUAWEI)","TRAVAUX-HUAWEI",
AK1654="Projet OCM (NOKIA)","TRAVAUX-NOKIA",
AK1654="ACCESS-ISSUE","ACCESS-ISSUE",
AK1654="Projet OCM (ZTE, NOKIA, autres projets)","TRAVAUX OCM",
AK1654="No root CAuse","No root cause",
AK1654="ODU HS","PDH",
AK1654="IP &amp; VLAN","PDH",
AK1654="Warehouse HUAWEI","SPARE-ISSUE",
AK1654="SPARE-HS","SPARE-ISSUE",
AK1654="Power Telco","BSS",AK1654="no impacts","no impacts"
),"")</f>
        <v>No root cause</v>
      </c>
      <c r="AJ1654" s="56" t="str" cm="1">
        <f t="array" ref="AJ1654">IFERROR(_xlfn.IFS(
AK1654="MPR ISSUE","TX ISSUE",
AK1654="BSS Hardware Issue","RAN ISSUE",
AK1654="Sites strategiques, MLL, Pylone, etc.","ENVTECH",
AK1654="AKTIVCO DEFAUT GE &amp; POWER Cabinet","POWER ISSUE",
AK1654="AKTIVCO Coupure ENEO &amp; Baisse de tension","POWER ISSUE",
AK1654="Coupure ENEO &amp; Baisse de tension","POWER ISSUE",
AK1654="Defaut GE &amp; POWER Cabinet","POWER ISSUE",
AK1654="Sharing","POWER ISSUE",
AK1654="Sites strategiques &amp; DataCenter","POWER ISSUE",
AK1654="Exclu","Exclu",
AK1654="SAT","TX ISSUE",
AK1654="SPARE-ISSUE","SPARE-ISSUE",
AK1654="Fiber CAmtel","TX ISSUE",
AK1654="Fiber AOF","TX ISSUE",
AK1654="Projet OCM (HUAWEI)","TRAVAUX-HUAWEI",
AK1654="Projet OCM (NOKIA)","TRAVAUX -NOKIA",
AK1654="ACCESS-ISSUE","ACCESS-ISSUE",
AK1654="Projet OCM (ZTE, NOKIA, autres projets)","TRAVAUX OCM",
AK1654="No root CAuse","No root cause",
AK1654="ODU HS","TX ISSUE",
AK1654="IP &amp; VLAN","TX ISSUE",
AK1654="Warehouse HUAWEI","SPARE-ISSUE",
AK1654="SPARE-HS","SPARE-ISSUE",
AK1654="Power Telco","RAN ISSUE",AK1654="no impacts","no impacts"
),"")</f>
        <v>No root cause</v>
      </c>
      <c r="AK1654" s="81" t="s">
        <v>5620</v>
      </c>
      <c r="AL1654" s="56" t="str" cm="1">
        <f t="array" ref="AL1654">IFERROR(_xlfn.IFS(
AK1654="MPR ISSUE","ACTIVE",
AK1654="BSS Hardware Issue","ACTIVE",
AK1654="Sites strategiques, MLL, Pylone, etc.","PASSIVE",
AK1654="AKTIVCO DEFAUT GE &amp; POWER Cabinet","PASSIVE",
AK1654="AKTIVCO Coupure ENEO &amp; Baisse de tension","PASSIVE",
AK1654="Coupure ENEO &amp; Baisse de tension","PASSIVE",
AK1654="Defaut GE &amp; POWER Cabinet","PASSIVE",
AK1654="Sharing","PASSIVE",
AK1654="Sites strategiques &amp; DataCenter","PASSIVE",
AK1654="Exclu","Exclu",
AK1654="SAT","ACTIVE",
AK1654="SPARE-ISSUE","SPARE-ISSUE",
AK1654="Fiber CAmtel","ACTIVE",
AK1654="Fiber AOF","ACTIVE",
AK1654="Projet OCM (HUAWEI)","PLANNED WORKS",
AK1654="Projet OCM (NOKIA)","PLANNED WORKS",
AK1654="ACCESS-ISSUE","ACCESS-ISSUE",
AK1654="Projet OCM (ZTE, NOKIA, autres projets)","PLANNED WORKS",
AK1654="No root CAuse","No root cause",
AK1654="ODU HS","ACTIVE",
AK1654="IP &amp; VLAN","ACTIVE",
AK1654="Warehouse HUAWEI","SPARE-ISSUE",
AK1654="SPARE-HS","SPARE-ISSUE",
AK1654="Power Telco","ACTIVE", AK1654="no impacts","no impacts"
),"")</f>
        <v>No root cause</v>
      </c>
      <c r="AM1654" s="108" t="s">
        <v>5537</v>
      </c>
      <c r="AN1654" s="117" t="s">
        <v>2437</v>
      </c>
      <c r="AP1654" s="23" t="s">
        <v>5537</v>
      </c>
      <c r="AQ1654" s="23" t="s">
        <v>5537</v>
      </c>
      <c r="AR1654" s="7"/>
      <c r="AS1654" s="6"/>
      <c r="AT1654" s="7"/>
      <c r="AU1654" s="3" t="s">
        <v>5537</v>
      </c>
      <c r="AV1654" s="24" t="s">
        <v>5537</v>
      </c>
      <c r="AW1654" s="24" t="s">
        <v>5537</v>
      </c>
      <c r="AX1654" s="24" t="s">
        <v>5537</v>
      </c>
      <c r="AY1654" s="24" t="s">
        <v>5537</v>
      </c>
      <c r="AZ1654" s="24" t="s">
        <v>5537</v>
      </c>
      <c r="BA1654" s="24" t="s">
        <v>5537</v>
      </c>
      <c r="BB1654" s="24" t="s">
        <v>5537</v>
      </c>
      <c r="BC1654" s="24" t="s">
        <v>5537</v>
      </c>
      <c r="BD1654" s="24" t="s">
        <v>5537</v>
      </c>
      <c r="BE1654" s="24" t="s">
        <v>5537</v>
      </c>
      <c r="BF1654" s="24" t="s">
        <v>5537</v>
      </c>
      <c r="BG1654" s="24" t="s">
        <v>5537</v>
      </c>
      <c r="BH1654" s="24" t="s">
        <v>5537</v>
      </c>
      <c r="BI1654" s="9" t="s">
        <v>5537</v>
      </c>
      <c r="BJ1654" s="14"/>
      <c r="BK1654" s="14" t="s">
        <v>5537</v>
      </c>
      <c r="BL1654" s="14" t="str">
        <f>_xlfn.XLOOKUP(B1654,'[4]cell downs 18042026 17h'!$B:$B,'[4]cell downs 18042026 17h'!$B:$B,"")</f>
        <v/>
      </c>
      <c r="BM1654" s="14" t="str">
        <f>_xlfn.XLOOKUP(B1654,'[5]Cells Huawei 19042026 15h'!$B:$B,'[5]Cells Huawei 19042026 15h'!$B:$B,"")</f>
        <v/>
      </c>
      <c r="BN1654" s="9" t="str">
        <f>_xlfn.XLOOKUP(B1654,'[6]cells down 19042026 9H40'!$B:$B,'[6]cells down 19042026 9H40'!$B:$B,"")</f>
        <v/>
      </c>
      <c r="BO1654" s="9" t="s">
        <v>5537</v>
      </c>
      <c r="BP1654" s="9" t="s">
        <v>12</v>
      </c>
    </row>
    <row r="1655" spans="1:68" s="9" customFormat="1" x14ac:dyDescent="0.35">
      <c r="A1655" s="1" t="s">
        <v>4631</v>
      </c>
      <c r="B1655" s="8" t="s">
        <v>4632</v>
      </c>
      <c r="C1655" s="3" t="str">
        <f>_xlfn.XLOOKUP(B1655,'[1]daily break down'!$D:$D,'[1]daily break down'!$E:$E,"")</f>
        <v>Yaounde</v>
      </c>
      <c r="D1655" s="1" t="s">
        <v>11</v>
      </c>
      <c r="E1655" s="1" t="s">
        <v>5503</v>
      </c>
      <c r="F1655" s="3" t="s">
        <v>37</v>
      </c>
      <c r="G1655" s="1" t="s">
        <v>38</v>
      </c>
      <c r="H1655" s="41" t="str">
        <f>_xlfn.XLOOKUP(B1655,[2]CALCULATION!$B:$B,[2]CALCULATION!$H:$H,"")</f>
        <v>ZTE</v>
      </c>
      <c r="I1655" s="34">
        <v>0</v>
      </c>
      <c r="J1655" s="34">
        <v>0</v>
      </c>
      <c r="K1655" s="34">
        <v>0</v>
      </c>
      <c r="L1655" s="34">
        <v>0</v>
      </c>
      <c r="M1655" s="34">
        <v>0</v>
      </c>
      <c r="N1655" s="34">
        <v>0</v>
      </c>
      <c r="O1655" s="34">
        <v>0</v>
      </c>
      <c r="P1655" s="34">
        <v>0</v>
      </c>
      <c r="Q1655" s="34">
        <v>0</v>
      </c>
      <c r="R1655" s="34">
        <v>0</v>
      </c>
      <c r="S1655" s="109">
        <v>0</v>
      </c>
      <c r="T1655" s="109">
        <f>_xlfn.XLOOKUP(B1655,'[3]Nur des jours'!$B:$B,'[3]Nur des jours'!$U:$U,"")</f>
        <v>0</v>
      </c>
      <c r="U1655" s="109">
        <v>0</v>
      </c>
      <c r="V1655" s="109">
        <v>0</v>
      </c>
      <c r="W1655" s="109">
        <v>0</v>
      </c>
      <c r="X1655" s="109">
        <v>0</v>
      </c>
      <c r="Y1655" s="109">
        <v>0</v>
      </c>
      <c r="Z1655" s="109">
        <v>0</v>
      </c>
      <c r="AA1655" s="109">
        <v>0</v>
      </c>
      <c r="AB1655" s="109">
        <v>0</v>
      </c>
      <c r="AC1655" s="109">
        <v>0</v>
      </c>
      <c r="AD1655" s="109">
        <v>0</v>
      </c>
      <c r="AE1655" s="109">
        <v>0</v>
      </c>
      <c r="AF1655" s="109">
        <v>0</v>
      </c>
      <c r="AG1655" s="57" t="str">
        <f>_xlfn.XLOOKUP(B1655,[3]CALCULATION!$B:$B,[3]CALCULATION!$M:$M,"")</f>
        <v>Operationnel</v>
      </c>
      <c r="AH1655" s="57"/>
      <c r="AI1655" s="56" t="str" cm="1">
        <f t="array" ref="AI1655">IFERROR(_xlfn.IFS(
AK1655="MPR ISSUE","PDH",
AK1655="BSS Hardware Issue","BSS",
AK1655="Sites strategiques, MLL, Pylone, etc.","ENVTECH",
AK1655="AKTIVCO DEFAUT GE &amp; POWER Cabinet","AKTIVCO",
AK1655="AKTIVCO Coupure ENEO &amp; Baisse de tension","AKTIVCO GRID ONLY",
AK1655="Coupure ENEO &amp; Baisse de tension","IHS GRID ONLY",
AK1655="Defaut GE &amp; POWER Cabinet","IHS",
AK1655="Sharing","Partners",
AK1655="Sites strategiques &amp; DataCenter","SST &amp; DC",
AK1655="Exclu","Exclu",
AK1655="SAT","SAT",
AK1655="SPARE-ISSUE","SPARE-ISSUE",
AK1655="Fiber CAmtel","TRANS_FO_CAMTEL",
AK1655="Fiber AOF","Fiber AOF",
AK1655="Projet OCM (HUAWEI)","TRAVAUX-HUAWEI",
AK1655="Projet OCM (NOKIA)","TRAVAUX-NOKIA",
AK1655="ACCESS-ISSUE","ACCESS-ISSUE",
AK1655="Projet OCM (ZTE, NOKIA, autres projets)","TRAVAUX OCM",
AK1655="No root CAuse","No root cause",
AK1655="ODU HS","PDH",
AK1655="IP &amp; VLAN","PDH",
AK1655="Warehouse HUAWEI","SPARE-ISSUE",
AK1655="SPARE-HS","SPARE-ISSUE",
AK1655="Power Telco","BSS",AK1655="no impacts","no impacts"
),"")</f>
        <v>No root cause</v>
      </c>
      <c r="AJ1655" s="56" t="str" cm="1">
        <f t="array" ref="AJ1655">IFERROR(_xlfn.IFS(
AK1655="MPR ISSUE","TX ISSUE",
AK1655="BSS Hardware Issue","RAN ISSUE",
AK1655="Sites strategiques, MLL, Pylone, etc.","ENVTECH",
AK1655="AKTIVCO DEFAUT GE &amp; POWER Cabinet","POWER ISSUE",
AK1655="AKTIVCO Coupure ENEO &amp; Baisse de tension","POWER ISSUE",
AK1655="Coupure ENEO &amp; Baisse de tension","POWER ISSUE",
AK1655="Defaut GE &amp; POWER Cabinet","POWER ISSUE",
AK1655="Sharing","POWER ISSUE",
AK1655="Sites strategiques &amp; DataCenter","POWER ISSUE",
AK1655="Exclu","Exclu",
AK1655="SAT","TX ISSUE",
AK1655="SPARE-ISSUE","SPARE-ISSUE",
AK1655="Fiber CAmtel","TX ISSUE",
AK1655="Fiber AOF","TX ISSUE",
AK1655="Projet OCM (HUAWEI)","TRAVAUX-HUAWEI",
AK1655="Projet OCM (NOKIA)","TRAVAUX -NOKIA",
AK1655="ACCESS-ISSUE","ACCESS-ISSUE",
AK1655="Projet OCM (ZTE, NOKIA, autres projets)","TRAVAUX OCM",
AK1655="No root CAuse","No root cause",
AK1655="ODU HS","TX ISSUE",
AK1655="IP &amp; VLAN","TX ISSUE",
AK1655="Warehouse HUAWEI","SPARE-ISSUE",
AK1655="SPARE-HS","SPARE-ISSUE",
AK1655="Power Telco","RAN ISSUE",AK1655="no impacts","no impacts"
),"")</f>
        <v>No root cause</v>
      </c>
      <c r="AK1655" s="81" t="s">
        <v>5620</v>
      </c>
      <c r="AL1655" s="56" t="str" cm="1">
        <f t="array" ref="AL1655">IFERROR(_xlfn.IFS(
AK1655="MPR ISSUE","ACTIVE",
AK1655="BSS Hardware Issue","ACTIVE",
AK1655="Sites strategiques, MLL, Pylone, etc.","PASSIVE",
AK1655="AKTIVCO DEFAUT GE &amp; POWER Cabinet","PASSIVE",
AK1655="AKTIVCO Coupure ENEO &amp; Baisse de tension","PASSIVE",
AK1655="Coupure ENEO &amp; Baisse de tension","PASSIVE",
AK1655="Defaut GE &amp; POWER Cabinet","PASSIVE",
AK1655="Sharing","PASSIVE",
AK1655="Sites strategiques &amp; DataCenter","PASSIVE",
AK1655="Exclu","Exclu",
AK1655="SAT","ACTIVE",
AK1655="SPARE-ISSUE","SPARE-ISSUE",
AK1655="Fiber CAmtel","ACTIVE",
AK1655="Fiber AOF","ACTIVE",
AK1655="Projet OCM (HUAWEI)","PLANNED WORKS",
AK1655="Projet OCM (NOKIA)","PLANNED WORKS",
AK1655="ACCESS-ISSUE","ACCESS-ISSUE",
AK1655="Projet OCM (ZTE, NOKIA, autres projets)","PLANNED WORKS",
AK1655="No root CAuse","No root cause",
AK1655="ODU HS","ACTIVE",
AK1655="IP &amp; VLAN","ACTIVE",
AK1655="Warehouse HUAWEI","SPARE-ISSUE",
AK1655="SPARE-HS","SPARE-ISSUE",
AK1655="Power Telco","ACTIVE", AK1655="no impacts","no impacts"
),"")</f>
        <v>No root cause</v>
      </c>
      <c r="AM1655" s="108" t="s">
        <v>5537</v>
      </c>
      <c r="AN1655" s="117" t="s">
        <v>4632</v>
      </c>
      <c r="AP1655" s="23" t="s">
        <v>5537</v>
      </c>
      <c r="AQ1655" s="23" t="s">
        <v>5537</v>
      </c>
      <c r="AR1655" s="7"/>
      <c r="AS1655" s="6"/>
      <c r="AT1655" s="7"/>
      <c r="AU1655" s="3" t="s">
        <v>5537</v>
      </c>
      <c r="AV1655" s="24" t="s">
        <v>5537</v>
      </c>
      <c r="AW1655" s="24" t="s">
        <v>5537</v>
      </c>
      <c r="AX1655" s="24" t="s">
        <v>5537</v>
      </c>
      <c r="AY1655" s="24" t="s">
        <v>5537</v>
      </c>
      <c r="AZ1655" s="24" t="s">
        <v>5537</v>
      </c>
      <c r="BA1655" s="24" t="s">
        <v>5537</v>
      </c>
      <c r="BB1655" s="24" t="s">
        <v>5537</v>
      </c>
      <c r="BC1655" s="24" t="s">
        <v>5537</v>
      </c>
      <c r="BD1655" s="24" t="s">
        <v>5537</v>
      </c>
      <c r="BE1655" s="24" t="s">
        <v>5537</v>
      </c>
      <c r="BF1655" s="24" t="s">
        <v>5537</v>
      </c>
      <c r="BG1655" s="24" t="s">
        <v>5537</v>
      </c>
      <c r="BH1655" s="24" t="s">
        <v>5537</v>
      </c>
      <c r="BI1655" s="9" t="s">
        <v>5537</v>
      </c>
      <c r="BJ1655" s="14"/>
      <c r="BK1655" s="14" t="s">
        <v>5537</v>
      </c>
      <c r="BL1655" s="14" t="str">
        <f>_xlfn.XLOOKUP(B1655,'[4]cell downs 18042026 17h'!$B:$B,'[4]cell downs 18042026 17h'!$B:$B,"")</f>
        <v/>
      </c>
      <c r="BM1655" s="14" t="str">
        <f>_xlfn.XLOOKUP(B1655,'[5]Cells Huawei 19042026 15h'!$B:$B,'[5]Cells Huawei 19042026 15h'!$B:$B,"")</f>
        <v/>
      </c>
      <c r="BN1655" s="9" t="str">
        <f>_xlfn.XLOOKUP(B1655,'[6]cells down 19042026 9H40'!$B:$B,'[6]cells down 19042026 9H40'!$B:$B,"")</f>
        <v/>
      </c>
      <c r="BO1655" s="9" t="s">
        <v>5537</v>
      </c>
      <c r="BP1655" s="9" t="s">
        <v>5537</v>
      </c>
    </row>
    <row r="1656" spans="1:68" s="9" customFormat="1" x14ac:dyDescent="0.35">
      <c r="A1656" s="1" t="s">
        <v>3026</v>
      </c>
      <c r="B1656" s="8" t="s">
        <v>3027</v>
      </c>
      <c r="C1656" s="3" t="str">
        <f>_xlfn.XLOOKUP(B1656,'[1]daily break down'!$D:$D,'[1]daily break down'!$E:$E,"")</f>
        <v>NORD</v>
      </c>
      <c r="D1656" s="1" t="s">
        <v>11</v>
      </c>
      <c r="E1656" s="1" t="s">
        <v>237</v>
      </c>
      <c r="F1656" s="3" t="s">
        <v>23</v>
      </c>
      <c r="G1656" s="1" t="s">
        <v>2918</v>
      </c>
      <c r="H1656" s="40" t="str">
        <f>_xlfn.XLOOKUP(B1656,[2]CALCULATION!$B:$B,[2]CALCULATION!$H:$H,"")</f>
        <v>NOKIA</v>
      </c>
      <c r="I1656" s="34">
        <v>0</v>
      </c>
      <c r="J1656" s="34">
        <v>0</v>
      </c>
      <c r="K1656" s="34">
        <v>0</v>
      </c>
      <c r="L1656" s="34">
        <v>0.15395771234068034</v>
      </c>
      <c r="M1656" s="34">
        <v>0</v>
      </c>
      <c r="N1656" s="34">
        <v>0</v>
      </c>
      <c r="O1656" s="34">
        <v>0</v>
      </c>
      <c r="P1656" s="34">
        <v>0</v>
      </c>
      <c r="Q1656" s="34">
        <v>0</v>
      </c>
      <c r="R1656" s="34">
        <v>0</v>
      </c>
      <c r="S1656" s="109">
        <v>0</v>
      </c>
      <c r="T1656" s="109">
        <f>_xlfn.XLOOKUP(B1656,'[3]Nur des jours'!$B:$B,'[3]Nur des jours'!$U:$U,"")</f>
        <v>0</v>
      </c>
      <c r="U1656" s="109">
        <v>6.4938767910017337</v>
      </c>
      <c r="V1656" s="109">
        <v>0</v>
      </c>
      <c r="W1656" s="109">
        <v>0</v>
      </c>
      <c r="X1656" s="109">
        <v>0</v>
      </c>
      <c r="Y1656" s="109">
        <v>0</v>
      </c>
      <c r="Z1656" s="109">
        <v>0</v>
      </c>
      <c r="AA1656" s="109">
        <v>0</v>
      </c>
      <c r="AB1656" s="109">
        <v>0</v>
      </c>
      <c r="AC1656" s="109">
        <v>0</v>
      </c>
      <c r="AD1656" s="109">
        <v>0</v>
      </c>
      <c r="AE1656" s="109">
        <v>0</v>
      </c>
      <c r="AF1656" s="109">
        <v>0</v>
      </c>
      <c r="AG1656" s="57" t="str">
        <f>_xlfn.XLOOKUP(B1656,[3]CALCULATION!$B:$B,[3]CALCULATION!$M:$M,"")</f>
        <v>Operationnel</v>
      </c>
      <c r="AH1656" s="57"/>
      <c r="AI1656" s="56" t="str" cm="1">
        <f t="array" ref="AI1656">IFERROR(_xlfn.IFS(
AK1656="MPR ISSUE","PDH",
AK1656="BSS Hardware Issue","BSS",
AK1656="Sites strategiques, MLL, Pylone, etc.","ENVTECH",
AK1656="AKTIVCO DEFAUT GE &amp; POWER Cabinet","AKTIVCO",
AK1656="AKTIVCO Coupure ENEO &amp; Baisse de tension","AKTIVCO GRID ONLY",
AK1656="Coupure ENEO &amp; Baisse de tension","IHS GRID ONLY",
AK1656="Defaut GE &amp; POWER Cabinet","IHS",
AK1656="Sharing","Partners",
AK1656="Sites strategiques &amp; DataCenter","SST &amp; DC",
AK1656="Exclu","Exclu",
AK1656="SAT","SAT",
AK1656="SPARE-ISSUE","SPARE-ISSUE",
AK1656="Fiber CAmtel","TRANS_FO_CAMTEL",
AK1656="Fiber AOF","Fiber AOF",
AK1656="Projet OCM (HUAWEI)","TRAVAUX-HUAWEI",
AK1656="Projet OCM (NOKIA)","TRAVAUX-NOKIA",
AK1656="ACCESS-ISSUE","ACCESS-ISSUE",
AK1656="Projet OCM (ZTE, NOKIA, autres projets)","TRAVAUX OCM",
AK1656="No root CAuse","No root cause",
AK1656="ODU HS","PDH",
AK1656="IP &amp; VLAN","PDH",
AK1656="Warehouse HUAWEI","SPARE-ISSUE",
AK1656="SPARE-HS","SPARE-ISSUE",
AK1656="Power Telco","BSS",AK1656="no impacts","no impacts"
),"")</f>
        <v>No root cause</v>
      </c>
      <c r="AJ1656" s="56" t="str" cm="1">
        <f t="array" ref="AJ1656">IFERROR(_xlfn.IFS(
AK1656="MPR ISSUE","TX ISSUE",
AK1656="BSS Hardware Issue","RAN ISSUE",
AK1656="Sites strategiques, MLL, Pylone, etc.","ENVTECH",
AK1656="AKTIVCO DEFAUT GE &amp; POWER Cabinet","POWER ISSUE",
AK1656="AKTIVCO Coupure ENEO &amp; Baisse de tension","POWER ISSUE",
AK1656="Coupure ENEO &amp; Baisse de tension","POWER ISSUE",
AK1656="Defaut GE &amp; POWER Cabinet","POWER ISSUE",
AK1656="Sharing","POWER ISSUE",
AK1656="Sites strategiques &amp; DataCenter","POWER ISSUE",
AK1656="Exclu","Exclu",
AK1656="SAT","TX ISSUE",
AK1656="SPARE-ISSUE","SPARE-ISSUE",
AK1656="Fiber CAmtel","TX ISSUE",
AK1656="Fiber AOF","TX ISSUE",
AK1656="Projet OCM (HUAWEI)","TRAVAUX-HUAWEI",
AK1656="Projet OCM (NOKIA)","TRAVAUX -NOKIA",
AK1656="ACCESS-ISSUE","ACCESS-ISSUE",
AK1656="Projet OCM (ZTE, NOKIA, autres projets)","TRAVAUX OCM",
AK1656="No root CAuse","No root cause",
AK1656="ODU HS","TX ISSUE",
AK1656="IP &amp; VLAN","TX ISSUE",
AK1656="Warehouse HUAWEI","SPARE-ISSUE",
AK1656="SPARE-HS","SPARE-ISSUE",
AK1656="Power Telco","RAN ISSUE",AK1656="no impacts","no impacts"
),"")</f>
        <v>No root cause</v>
      </c>
      <c r="AK1656" s="81" t="s">
        <v>5620</v>
      </c>
      <c r="AL1656" s="56" t="str" cm="1">
        <f t="array" ref="AL1656">IFERROR(_xlfn.IFS(
AK1656="MPR ISSUE","ACTIVE",
AK1656="BSS Hardware Issue","ACTIVE",
AK1656="Sites strategiques, MLL, Pylone, etc.","PASSIVE",
AK1656="AKTIVCO DEFAUT GE &amp; POWER Cabinet","PASSIVE",
AK1656="AKTIVCO Coupure ENEO &amp; Baisse de tension","PASSIVE",
AK1656="Coupure ENEO &amp; Baisse de tension","PASSIVE",
AK1656="Defaut GE &amp; POWER Cabinet","PASSIVE",
AK1656="Sharing","PASSIVE",
AK1656="Sites strategiques &amp; DataCenter","PASSIVE",
AK1656="Exclu","Exclu",
AK1656="SAT","ACTIVE",
AK1656="SPARE-ISSUE","SPARE-ISSUE",
AK1656="Fiber CAmtel","ACTIVE",
AK1656="Fiber AOF","ACTIVE",
AK1656="Projet OCM (HUAWEI)","PLANNED WORKS",
AK1656="Projet OCM (NOKIA)","PLANNED WORKS",
AK1656="ACCESS-ISSUE","ACCESS-ISSUE",
AK1656="Projet OCM (ZTE, NOKIA, autres projets)","PLANNED WORKS",
AK1656="No root CAuse","No root cause",
AK1656="ODU HS","ACTIVE",
AK1656="IP &amp; VLAN","ACTIVE",
AK1656="Warehouse HUAWEI","SPARE-ISSUE",
AK1656="SPARE-HS","SPARE-ISSUE",
AK1656="Power Telco","ACTIVE", AK1656="no impacts","no impacts"
),"")</f>
        <v>No root cause</v>
      </c>
      <c r="AM1656" s="108" t="s">
        <v>5537</v>
      </c>
      <c r="AN1656" s="117" t="s">
        <v>3027</v>
      </c>
      <c r="AP1656" s="23" t="s">
        <v>5537</v>
      </c>
      <c r="AQ1656" s="23" t="s">
        <v>5537</v>
      </c>
      <c r="AR1656" s="7"/>
      <c r="AS1656" s="6"/>
      <c r="AT1656" s="7"/>
      <c r="AU1656" s="3" t="s">
        <v>5537</v>
      </c>
      <c r="AV1656" s="24" t="s">
        <v>5537</v>
      </c>
      <c r="AW1656" s="24" t="s">
        <v>5537</v>
      </c>
      <c r="AX1656" s="24" t="s">
        <v>5537</v>
      </c>
      <c r="AY1656" s="24" t="s">
        <v>5537</v>
      </c>
      <c r="AZ1656" s="24" t="s">
        <v>5537</v>
      </c>
      <c r="BA1656" s="24" t="s">
        <v>5537</v>
      </c>
      <c r="BB1656" s="24" t="s">
        <v>5537</v>
      </c>
      <c r="BC1656" s="24" t="s">
        <v>5537</v>
      </c>
      <c r="BD1656" s="24" t="s">
        <v>5537</v>
      </c>
      <c r="BE1656" s="24" t="s">
        <v>5537</v>
      </c>
      <c r="BF1656" s="24" t="s">
        <v>5537</v>
      </c>
      <c r="BG1656" s="24" t="s">
        <v>5537</v>
      </c>
      <c r="BH1656" s="24" t="s">
        <v>5537</v>
      </c>
      <c r="BI1656" s="9" t="s">
        <v>5537</v>
      </c>
      <c r="BJ1656" s="14"/>
      <c r="BK1656" s="14" t="s">
        <v>5537</v>
      </c>
      <c r="BL1656" s="14" t="str">
        <f>_xlfn.XLOOKUP(B1656,'[4]cell downs 18042026 17h'!$B:$B,'[4]cell downs 18042026 17h'!$B:$B,"")</f>
        <v/>
      </c>
      <c r="BM1656" s="14" t="str">
        <f>_xlfn.XLOOKUP(B1656,'[5]Cells Huawei 19042026 15h'!$B:$B,'[5]Cells Huawei 19042026 15h'!$B:$B,"")</f>
        <v/>
      </c>
      <c r="BN1656" s="9" t="str">
        <f>_xlfn.XLOOKUP(B1656,'[6]cells down 19042026 9H40'!$B:$B,'[6]cells down 19042026 9H40'!$B:$B,"")</f>
        <v/>
      </c>
      <c r="BO1656" s="9" t="s">
        <v>3027</v>
      </c>
      <c r="BP1656" s="9" t="s">
        <v>12</v>
      </c>
    </row>
    <row r="1657" spans="1:68" s="9" customFormat="1" x14ac:dyDescent="0.35">
      <c r="A1657" s="1" t="s">
        <v>2496</v>
      </c>
      <c r="B1657" s="8" t="s">
        <v>2497</v>
      </c>
      <c r="C1657" s="3" t="str">
        <f>_xlfn.XLOOKUP(B1657,'[1]daily break down'!$D:$D,'[1]daily break down'!$E:$E,"")</f>
        <v>Bafoussam</v>
      </c>
      <c r="D1657" s="1" t="s">
        <v>11</v>
      </c>
      <c r="E1657" s="1" t="s">
        <v>12</v>
      </c>
      <c r="F1657" s="3" t="s">
        <v>102</v>
      </c>
      <c r="G1657" s="1" t="s">
        <v>299</v>
      </c>
      <c r="H1657" s="39" t="str">
        <f>_xlfn.XLOOKUP(B1657,[2]CALCULATION!$B:$B,[2]CALCULATION!$H:$H,"")</f>
        <v>Huawei</v>
      </c>
      <c r="I1657" s="34">
        <v>0</v>
      </c>
      <c r="J1657" s="34">
        <v>0</v>
      </c>
      <c r="K1657" s="34">
        <v>0</v>
      </c>
      <c r="L1657" s="34">
        <v>0</v>
      </c>
      <c r="M1657" s="34">
        <v>0</v>
      </c>
      <c r="N1657" s="34">
        <v>0</v>
      </c>
      <c r="O1657" s="34">
        <v>7.4409551897224295</v>
      </c>
      <c r="P1657" s="34">
        <v>18.431108799684964</v>
      </c>
      <c r="Q1657" s="34">
        <v>18.478478767695965</v>
      </c>
      <c r="R1657" s="34">
        <v>18.491409199476077</v>
      </c>
      <c r="S1657" s="109">
        <v>29.694959521506256</v>
      </c>
      <c r="T1657" s="109">
        <f>_xlfn.XLOOKUP(B1657,'[3]Nur des jours'!$B:$B,'[3]Nur des jours'!$U:$U,"")</f>
        <v>0</v>
      </c>
      <c r="U1657" s="109">
        <v>0</v>
      </c>
      <c r="V1657" s="109">
        <v>0</v>
      </c>
      <c r="W1657" s="109">
        <v>0</v>
      </c>
      <c r="X1657" s="109">
        <v>0</v>
      </c>
      <c r="Y1657" s="109">
        <v>0</v>
      </c>
      <c r="Z1657" s="109">
        <v>0</v>
      </c>
      <c r="AA1657" s="109">
        <v>0</v>
      </c>
      <c r="AB1657" s="109">
        <v>0</v>
      </c>
      <c r="AC1657" s="109">
        <v>0</v>
      </c>
      <c r="AD1657" s="109">
        <v>0</v>
      </c>
      <c r="AE1657" s="109">
        <v>0</v>
      </c>
      <c r="AF1657" s="109">
        <v>0</v>
      </c>
      <c r="AG1657" s="57" t="str">
        <f>_xlfn.XLOOKUP(B1657,[3]CALCULATION!$B:$B,[3]CALCULATION!$M:$M,"")</f>
        <v>Operationnel</v>
      </c>
      <c r="AH1657" s="57"/>
      <c r="AI1657" s="56" t="str" cm="1">
        <f t="array" ref="AI1657">IFERROR(_xlfn.IFS(
AK1657="MPR ISSUE","PDH",
AK1657="BSS Hardware Issue","BSS",
AK1657="Sites strategiques, MLL, Pylone, etc.","ENVTECH",
AK1657="AKTIVCO DEFAUT GE &amp; POWER Cabinet","AKTIVCO",
AK1657="AKTIVCO Coupure ENEO &amp; Baisse de tension","AKTIVCO GRID ONLY",
AK1657="Coupure ENEO &amp; Baisse de tension","IHS GRID ONLY",
AK1657="Defaut GE &amp; POWER Cabinet","IHS",
AK1657="Sharing","Partners",
AK1657="Sites strategiques &amp; DataCenter","SST &amp; DC",
AK1657="Exclu","Exclu",
AK1657="SAT","SAT",
AK1657="SPARE-ISSUE","SPARE-ISSUE",
AK1657="Fiber CAmtel","TRANS_FO_CAMTEL",
AK1657="Fiber AOF","Fiber AOF",
AK1657="Projet OCM (HUAWEI)","TRAVAUX-HUAWEI",
AK1657="Projet OCM (NOKIA)","TRAVAUX-NOKIA",
AK1657="ACCESS-ISSUE","ACCESS-ISSUE",
AK1657="Projet OCM (ZTE, NOKIA, autres projets)","TRAVAUX OCM",
AK1657="No root CAuse","No root cause",
AK1657="ODU HS","PDH",
AK1657="IP &amp; VLAN","PDH",
AK1657="Warehouse HUAWEI","SPARE-ISSUE",
AK1657="SPARE-HS","SPARE-ISSUE",
AK1657="Power Telco","BSS",AK1657="no impacts","no impacts"
),"")</f>
        <v>No root cause</v>
      </c>
      <c r="AJ1657" s="56" t="str" cm="1">
        <f t="array" ref="AJ1657">IFERROR(_xlfn.IFS(
AK1657="MPR ISSUE","TX ISSUE",
AK1657="BSS Hardware Issue","RAN ISSUE",
AK1657="Sites strategiques, MLL, Pylone, etc.","ENVTECH",
AK1657="AKTIVCO DEFAUT GE &amp; POWER Cabinet","POWER ISSUE",
AK1657="AKTIVCO Coupure ENEO &amp; Baisse de tension","POWER ISSUE",
AK1657="Coupure ENEO &amp; Baisse de tension","POWER ISSUE",
AK1657="Defaut GE &amp; POWER Cabinet","POWER ISSUE",
AK1657="Sharing","POWER ISSUE",
AK1657="Sites strategiques &amp; DataCenter","POWER ISSUE",
AK1657="Exclu","Exclu",
AK1657="SAT","TX ISSUE",
AK1657="SPARE-ISSUE","SPARE-ISSUE",
AK1657="Fiber CAmtel","TX ISSUE",
AK1657="Fiber AOF","TX ISSUE",
AK1657="Projet OCM (HUAWEI)","TRAVAUX-HUAWEI",
AK1657="Projet OCM (NOKIA)","TRAVAUX -NOKIA",
AK1657="ACCESS-ISSUE","ACCESS-ISSUE",
AK1657="Projet OCM (ZTE, NOKIA, autres projets)","TRAVAUX OCM",
AK1657="No root CAuse","No root cause",
AK1657="ODU HS","TX ISSUE",
AK1657="IP &amp; VLAN","TX ISSUE",
AK1657="Warehouse HUAWEI","SPARE-ISSUE",
AK1657="SPARE-HS","SPARE-ISSUE",
AK1657="Power Telco","RAN ISSUE",AK1657="no impacts","no impacts"
),"")</f>
        <v>No root cause</v>
      </c>
      <c r="AK1657" s="81" t="s">
        <v>5620</v>
      </c>
      <c r="AL1657" s="56" t="str" cm="1">
        <f t="array" ref="AL1657">IFERROR(_xlfn.IFS(
AK1657="MPR ISSUE","ACTIVE",
AK1657="BSS Hardware Issue","ACTIVE",
AK1657="Sites strategiques, MLL, Pylone, etc.","PASSIVE",
AK1657="AKTIVCO DEFAUT GE &amp; POWER Cabinet","PASSIVE",
AK1657="AKTIVCO Coupure ENEO &amp; Baisse de tension","PASSIVE",
AK1657="Coupure ENEO &amp; Baisse de tension","PASSIVE",
AK1657="Defaut GE &amp; POWER Cabinet","PASSIVE",
AK1657="Sharing","PASSIVE",
AK1657="Sites strategiques &amp; DataCenter","PASSIVE",
AK1657="Exclu","Exclu",
AK1657="SAT","ACTIVE",
AK1657="SPARE-ISSUE","SPARE-ISSUE",
AK1657="Fiber CAmtel","ACTIVE",
AK1657="Fiber AOF","ACTIVE",
AK1657="Projet OCM (HUAWEI)","PLANNED WORKS",
AK1657="Projet OCM (NOKIA)","PLANNED WORKS",
AK1657="ACCESS-ISSUE","ACCESS-ISSUE",
AK1657="Projet OCM (ZTE, NOKIA, autres projets)","PLANNED WORKS",
AK1657="No root CAuse","No root cause",
AK1657="ODU HS","ACTIVE",
AK1657="IP &amp; VLAN","ACTIVE",
AK1657="Warehouse HUAWEI","SPARE-ISSUE",
AK1657="SPARE-HS","SPARE-ISSUE",
AK1657="Power Telco","ACTIVE", AK1657="no impacts","no impacts"
),"")</f>
        <v>No root cause</v>
      </c>
      <c r="AM1657" s="108" t="s">
        <v>5537</v>
      </c>
      <c r="AN1657" s="117" t="s">
        <v>2497</v>
      </c>
      <c r="AP1657" s="23" t="s">
        <v>5537</v>
      </c>
      <c r="AQ1657" s="23" t="s">
        <v>5537</v>
      </c>
      <c r="AR1657" s="7"/>
      <c r="AS1657" s="6"/>
      <c r="AT1657" s="7"/>
      <c r="AU1657" s="3" t="s">
        <v>5537</v>
      </c>
      <c r="AV1657" s="24" t="s">
        <v>5537</v>
      </c>
      <c r="AW1657" s="24" t="s">
        <v>5537</v>
      </c>
      <c r="AX1657" s="24" t="s">
        <v>5537</v>
      </c>
      <c r="AY1657" s="24" t="s">
        <v>5537</v>
      </c>
      <c r="AZ1657" s="24" t="s">
        <v>5537</v>
      </c>
      <c r="BA1657" s="24" t="s">
        <v>5537</v>
      </c>
      <c r="BB1657" s="24" t="s">
        <v>5537</v>
      </c>
      <c r="BC1657" s="24" t="s">
        <v>5537</v>
      </c>
      <c r="BD1657" s="24" t="s">
        <v>5537</v>
      </c>
      <c r="BE1657" s="24" t="s">
        <v>5537</v>
      </c>
      <c r="BF1657" s="24" t="s">
        <v>5537</v>
      </c>
      <c r="BG1657" s="24" t="s">
        <v>5537</v>
      </c>
      <c r="BH1657" s="24" t="s">
        <v>5537</v>
      </c>
      <c r="BI1657" s="9" t="s">
        <v>5537</v>
      </c>
      <c r="BJ1657" s="14"/>
      <c r="BK1657" s="14" t="s">
        <v>5537</v>
      </c>
      <c r="BL1657" s="14" t="str">
        <f>_xlfn.XLOOKUP(B1657,'[4]cell downs 18042026 17h'!$B:$B,'[4]cell downs 18042026 17h'!$B:$B,"")</f>
        <v/>
      </c>
      <c r="BM1657" s="14" t="str">
        <f>_xlfn.XLOOKUP(B1657,'[5]Cells Huawei 19042026 15h'!$B:$B,'[5]Cells Huawei 19042026 15h'!$B:$B,"")</f>
        <v/>
      </c>
      <c r="BN1657" s="9" t="str">
        <f>_xlfn.XLOOKUP(B1657,'[6]cells down 19042026 9H40'!$B:$B,'[6]cells down 19042026 9H40'!$B:$B,"")</f>
        <v/>
      </c>
      <c r="BO1657" s="9" t="s">
        <v>2497</v>
      </c>
      <c r="BP1657" s="9" t="s">
        <v>5537</v>
      </c>
    </row>
    <row r="1658" spans="1:68" s="9" customFormat="1" x14ac:dyDescent="0.35">
      <c r="A1658" s="1" t="s">
        <v>1111</v>
      </c>
      <c r="B1658" s="8" t="s">
        <v>1112</v>
      </c>
      <c r="C1658" s="3" t="str">
        <f>_xlfn.XLOOKUP(B1658,'[1]daily break down'!$D:$D,'[1]daily break down'!$E:$E,"")</f>
        <v>Bafoussam</v>
      </c>
      <c r="D1658" s="1" t="s">
        <v>21</v>
      </c>
      <c r="E1658" s="1" t="s">
        <v>22</v>
      </c>
      <c r="F1658" s="3" t="s">
        <v>102</v>
      </c>
      <c r="G1658" s="1" t="s">
        <v>299</v>
      </c>
      <c r="H1658" s="40" t="str">
        <f>_xlfn.XLOOKUP(B1658,[2]CALCULATION!$B:$B,[2]CALCULATION!$H:$H,"")</f>
        <v>NOKIA</v>
      </c>
      <c r="I1658" s="34">
        <v>0</v>
      </c>
      <c r="J1658" s="34">
        <v>0</v>
      </c>
      <c r="K1658" s="34">
        <v>0</v>
      </c>
      <c r="L1658" s="34">
        <v>0</v>
      </c>
      <c r="M1658" s="34">
        <v>0</v>
      </c>
      <c r="N1658" s="34">
        <v>1.082132283504853E-3</v>
      </c>
      <c r="O1658" s="34">
        <v>7.2541455387393317</v>
      </c>
      <c r="P1658" s="34">
        <v>27.735584468495354</v>
      </c>
      <c r="Q1658" s="34">
        <v>23.164597465791779</v>
      </c>
      <c r="R1658" s="34">
        <v>23.165463171618583</v>
      </c>
      <c r="S1658" s="109">
        <v>19.561856515356606</v>
      </c>
      <c r="T1658" s="109">
        <f>_xlfn.XLOOKUP(B1658,'[3]Nur des jours'!$B:$B,'[3]Nur des jours'!$U:$U,"")</f>
        <v>0</v>
      </c>
      <c r="U1658" s="109">
        <v>0</v>
      </c>
      <c r="V1658" s="109">
        <v>0</v>
      </c>
      <c r="W1658" s="109">
        <v>0</v>
      </c>
      <c r="X1658" s="109">
        <v>0</v>
      </c>
      <c r="Y1658" s="109">
        <v>0</v>
      </c>
      <c r="Z1658" s="109">
        <v>0</v>
      </c>
      <c r="AA1658" s="109">
        <v>0</v>
      </c>
      <c r="AB1658" s="109">
        <v>0</v>
      </c>
      <c r="AC1658" s="109">
        <v>0</v>
      </c>
      <c r="AD1658" s="109">
        <v>0</v>
      </c>
      <c r="AE1658" s="109">
        <v>0</v>
      </c>
      <c r="AF1658" s="109">
        <v>0</v>
      </c>
      <c r="AG1658" s="57" t="str">
        <f>_xlfn.XLOOKUP(B1658,[3]CALCULATION!$B:$B,[3]CALCULATION!$M:$M,"")</f>
        <v>Operationnel</v>
      </c>
      <c r="AH1658" s="57"/>
      <c r="AI1658" s="56" t="str" cm="1">
        <f t="array" ref="AI1658">IFERROR(_xlfn.IFS(
AK1658="MPR ISSUE","PDH",
AK1658="BSS Hardware Issue","BSS",
AK1658="Sites strategiques, MLL, Pylone, etc.","ENVTECH",
AK1658="AKTIVCO DEFAUT GE &amp; POWER Cabinet","AKTIVCO",
AK1658="AKTIVCO Coupure ENEO &amp; Baisse de tension","AKTIVCO GRID ONLY",
AK1658="Coupure ENEO &amp; Baisse de tension","IHS GRID ONLY",
AK1658="Defaut GE &amp; POWER Cabinet","IHS",
AK1658="Sharing","Partners",
AK1658="Sites strategiques &amp; DataCenter","SST &amp; DC",
AK1658="Exclu","Exclu",
AK1658="SAT","SAT",
AK1658="SPARE-ISSUE","SPARE-ISSUE",
AK1658="Fiber CAmtel","TRANS_FO_CAMTEL",
AK1658="Fiber AOF","Fiber AOF",
AK1658="Projet OCM (HUAWEI)","TRAVAUX-HUAWEI",
AK1658="Projet OCM (NOKIA)","TRAVAUX-NOKIA",
AK1658="ACCESS-ISSUE","ACCESS-ISSUE",
AK1658="Projet OCM (ZTE, NOKIA, autres projets)","TRAVAUX OCM",
AK1658="No root CAuse","No root cause",
AK1658="ODU HS","PDH",
AK1658="IP &amp; VLAN","PDH",
AK1658="Warehouse HUAWEI","SPARE-ISSUE",
AK1658="SPARE-HS","SPARE-ISSUE",
AK1658="Power Telco","BSS",AK1658="no impacts","no impacts"
),"")</f>
        <v>No root cause</v>
      </c>
      <c r="AJ1658" s="56" t="str" cm="1">
        <f t="array" ref="AJ1658">IFERROR(_xlfn.IFS(
AK1658="MPR ISSUE","TX ISSUE",
AK1658="BSS Hardware Issue","RAN ISSUE",
AK1658="Sites strategiques, MLL, Pylone, etc.","ENVTECH",
AK1658="AKTIVCO DEFAUT GE &amp; POWER Cabinet","POWER ISSUE",
AK1658="AKTIVCO Coupure ENEO &amp; Baisse de tension","POWER ISSUE",
AK1658="Coupure ENEO &amp; Baisse de tension","POWER ISSUE",
AK1658="Defaut GE &amp; POWER Cabinet","POWER ISSUE",
AK1658="Sharing","POWER ISSUE",
AK1658="Sites strategiques &amp; DataCenter","POWER ISSUE",
AK1658="Exclu","Exclu",
AK1658="SAT","TX ISSUE",
AK1658="SPARE-ISSUE","SPARE-ISSUE",
AK1658="Fiber CAmtel","TX ISSUE",
AK1658="Fiber AOF","TX ISSUE",
AK1658="Projet OCM (HUAWEI)","TRAVAUX-HUAWEI",
AK1658="Projet OCM (NOKIA)","TRAVAUX -NOKIA",
AK1658="ACCESS-ISSUE","ACCESS-ISSUE",
AK1658="Projet OCM (ZTE, NOKIA, autres projets)","TRAVAUX OCM",
AK1658="No root CAuse","No root cause",
AK1658="ODU HS","TX ISSUE",
AK1658="IP &amp; VLAN","TX ISSUE",
AK1658="Warehouse HUAWEI","SPARE-ISSUE",
AK1658="SPARE-HS","SPARE-ISSUE",
AK1658="Power Telco","RAN ISSUE",AK1658="no impacts","no impacts"
),"")</f>
        <v>No root cause</v>
      </c>
      <c r="AK1658" s="81" t="s">
        <v>5620</v>
      </c>
      <c r="AL1658" s="56" t="str" cm="1">
        <f t="array" ref="AL1658">IFERROR(_xlfn.IFS(
AK1658="MPR ISSUE","ACTIVE",
AK1658="BSS Hardware Issue","ACTIVE",
AK1658="Sites strategiques, MLL, Pylone, etc.","PASSIVE",
AK1658="AKTIVCO DEFAUT GE &amp; POWER Cabinet","PASSIVE",
AK1658="AKTIVCO Coupure ENEO &amp; Baisse de tension","PASSIVE",
AK1658="Coupure ENEO &amp; Baisse de tension","PASSIVE",
AK1658="Defaut GE &amp; POWER Cabinet","PASSIVE",
AK1658="Sharing","PASSIVE",
AK1658="Sites strategiques &amp; DataCenter","PASSIVE",
AK1658="Exclu","Exclu",
AK1658="SAT","ACTIVE",
AK1658="SPARE-ISSUE","SPARE-ISSUE",
AK1658="Fiber CAmtel","ACTIVE",
AK1658="Fiber AOF","ACTIVE",
AK1658="Projet OCM (HUAWEI)","PLANNED WORKS",
AK1658="Projet OCM (NOKIA)","PLANNED WORKS",
AK1658="ACCESS-ISSUE","ACCESS-ISSUE",
AK1658="Projet OCM (ZTE, NOKIA, autres projets)","PLANNED WORKS",
AK1658="No root CAuse","No root cause",
AK1658="ODU HS","ACTIVE",
AK1658="IP &amp; VLAN","ACTIVE",
AK1658="Warehouse HUAWEI","SPARE-ISSUE",
AK1658="SPARE-HS","SPARE-ISSUE",
AK1658="Power Telco","ACTIVE", AK1658="no impacts","no impacts"
),"")</f>
        <v>No root cause</v>
      </c>
      <c r="AM1658" s="108" t="s">
        <v>5537</v>
      </c>
      <c r="AN1658" s="117" t="s">
        <v>1112</v>
      </c>
      <c r="AP1658" s="23" t="s">
        <v>5537</v>
      </c>
      <c r="AQ1658" s="23" t="s">
        <v>5537</v>
      </c>
      <c r="AR1658" s="7"/>
      <c r="AS1658" s="6"/>
      <c r="AT1658" s="7"/>
      <c r="AU1658" s="3" t="s">
        <v>5537</v>
      </c>
      <c r="AV1658" s="24" t="s">
        <v>5537</v>
      </c>
      <c r="AW1658" s="24" t="s">
        <v>5537</v>
      </c>
      <c r="AX1658" s="24" t="s">
        <v>5537</v>
      </c>
      <c r="AY1658" s="24" t="s">
        <v>5537</v>
      </c>
      <c r="AZ1658" s="24" t="s">
        <v>5537</v>
      </c>
      <c r="BA1658" s="24" t="s">
        <v>5537</v>
      </c>
      <c r="BB1658" s="24" t="s">
        <v>5537</v>
      </c>
      <c r="BC1658" s="24" t="s">
        <v>5537</v>
      </c>
      <c r="BD1658" s="24" t="s">
        <v>5537</v>
      </c>
      <c r="BE1658" s="24" t="s">
        <v>5537</v>
      </c>
      <c r="BF1658" s="24" t="s">
        <v>5537</v>
      </c>
      <c r="BG1658" s="24" t="s">
        <v>5537</v>
      </c>
      <c r="BH1658" s="24" t="s">
        <v>5537</v>
      </c>
      <c r="BI1658" s="9" t="s">
        <v>5537</v>
      </c>
      <c r="BJ1658" s="14"/>
      <c r="BK1658" s="14" t="s">
        <v>5537</v>
      </c>
      <c r="BL1658" s="14" t="str">
        <f>_xlfn.XLOOKUP(B1658,'[4]cell downs 18042026 17h'!$B:$B,'[4]cell downs 18042026 17h'!$B:$B,"")</f>
        <v/>
      </c>
      <c r="BM1658" s="14" t="str">
        <f>_xlfn.XLOOKUP(B1658,'[5]Cells Huawei 19042026 15h'!$B:$B,'[5]Cells Huawei 19042026 15h'!$B:$B,"")</f>
        <v/>
      </c>
      <c r="BN1658" s="9" t="str">
        <f>_xlfn.XLOOKUP(B1658,'[6]cells down 19042026 9H40'!$B:$B,'[6]cells down 19042026 9H40'!$B:$B,"")</f>
        <v/>
      </c>
      <c r="BO1658" s="9" t="s">
        <v>5537</v>
      </c>
      <c r="BP1658" s="9" t="s">
        <v>12</v>
      </c>
    </row>
    <row r="1659" spans="1:68" s="9" customFormat="1" x14ac:dyDescent="0.35">
      <c r="A1659" s="1" t="s">
        <v>1684</v>
      </c>
      <c r="B1659" s="8" t="s">
        <v>1685</v>
      </c>
      <c r="C1659" s="3" t="str">
        <f>_xlfn.XLOOKUP(B1659,'[1]daily break down'!$D:$D,'[1]daily break down'!$E:$E,"")</f>
        <v>Douala</v>
      </c>
      <c r="D1659" s="1" t="s">
        <v>21</v>
      </c>
      <c r="E1659" s="1" t="s">
        <v>30</v>
      </c>
      <c r="F1659" s="3" t="s">
        <v>31</v>
      </c>
      <c r="G1659" s="1" t="s">
        <v>32</v>
      </c>
      <c r="H1659" s="41" t="str">
        <f>_xlfn.XLOOKUP(B1659,[2]CALCULATION!$B:$B,[2]CALCULATION!$H:$H,"")</f>
        <v>ZTE</v>
      </c>
      <c r="I1659" s="34">
        <v>0</v>
      </c>
      <c r="J1659" s="34">
        <v>0</v>
      </c>
      <c r="K1659" s="34">
        <v>0</v>
      </c>
      <c r="L1659" s="34">
        <v>0</v>
      </c>
      <c r="M1659" s="34">
        <v>0</v>
      </c>
      <c r="N1659" s="34">
        <v>2.2925209669180697</v>
      </c>
      <c r="O1659" s="34">
        <v>0</v>
      </c>
      <c r="P1659" s="34">
        <v>0</v>
      </c>
      <c r="Q1659" s="34">
        <v>1.3378092245878672</v>
      </c>
      <c r="R1659" s="34">
        <v>14.355151341340568</v>
      </c>
      <c r="S1659" s="109">
        <v>17.936987954901511</v>
      </c>
      <c r="T1659" s="109">
        <f>_xlfn.XLOOKUP(B1659,'[3]Nur des jours'!$B:$B,'[3]Nur des jours'!$U:$U,"")</f>
        <v>0</v>
      </c>
      <c r="U1659" s="109">
        <v>0</v>
      </c>
      <c r="V1659" s="109">
        <v>0</v>
      </c>
      <c r="W1659" s="109">
        <v>0</v>
      </c>
      <c r="X1659" s="109">
        <v>0</v>
      </c>
      <c r="Y1659" s="109">
        <v>0</v>
      </c>
      <c r="Z1659" s="109">
        <v>0</v>
      </c>
      <c r="AA1659" s="109">
        <v>0</v>
      </c>
      <c r="AB1659" s="109">
        <v>0</v>
      </c>
      <c r="AC1659" s="109">
        <v>0</v>
      </c>
      <c r="AD1659" s="109">
        <v>0</v>
      </c>
      <c r="AE1659" s="109">
        <v>0</v>
      </c>
      <c r="AF1659" s="109">
        <v>0</v>
      </c>
      <c r="AG1659" s="57" t="str">
        <f>_xlfn.XLOOKUP(B1659,[3]CALCULATION!$B:$B,[3]CALCULATION!$M:$M,"")</f>
        <v>Operationnel</v>
      </c>
      <c r="AH1659" s="57"/>
      <c r="AI1659" s="56" t="str" cm="1">
        <f t="array" ref="AI1659">IFERROR(_xlfn.IFS(
AK1659="MPR ISSUE","PDH",
AK1659="BSS Hardware Issue","BSS",
AK1659="Sites strategiques, MLL, Pylone, etc.","ENVTECH",
AK1659="AKTIVCO DEFAUT GE &amp; POWER Cabinet","AKTIVCO",
AK1659="AKTIVCO Coupure ENEO &amp; Baisse de tension","AKTIVCO GRID ONLY",
AK1659="Coupure ENEO &amp; Baisse de tension","IHS GRID ONLY",
AK1659="Defaut GE &amp; POWER Cabinet","IHS",
AK1659="Sharing","Partners",
AK1659="Sites strategiques &amp; DataCenter","SST &amp; DC",
AK1659="Exclu","Exclu",
AK1659="SAT","SAT",
AK1659="SPARE-ISSUE","SPARE-ISSUE",
AK1659="Fiber CAmtel","TRANS_FO_CAMTEL",
AK1659="Fiber AOF","Fiber AOF",
AK1659="Projet OCM (HUAWEI)","TRAVAUX-HUAWEI",
AK1659="Projet OCM (NOKIA)","TRAVAUX-NOKIA",
AK1659="ACCESS-ISSUE","ACCESS-ISSUE",
AK1659="Projet OCM (ZTE, NOKIA, autres projets)","TRAVAUX OCM",
AK1659="No root CAuse","No root cause",
AK1659="ODU HS","PDH",
AK1659="IP &amp; VLAN","PDH",
AK1659="Warehouse HUAWEI","SPARE-ISSUE",
AK1659="SPARE-HS","SPARE-ISSUE",
AK1659="Power Telco","BSS",AK1659="no impacts","no impacts"
),"")</f>
        <v>No root cause</v>
      </c>
      <c r="AJ1659" s="56" t="str" cm="1">
        <f t="array" ref="AJ1659">IFERROR(_xlfn.IFS(
AK1659="MPR ISSUE","TX ISSUE",
AK1659="BSS Hardware Issue","RAN ISSUE",
AK1659="Sites strategiques, MLL, Pylone, etc.","ENVTECH",
AK1659="AKTIVCO DEFAUT GE &amp; POWER Cabinet","POWER ISSUE",
AK1659="AKTIVCO Coupure ENEO &amp; Baisse de tension","POWER ISSUE",
AK1659="Coupure ENEO &amp; Baisse de tension","POWER ISSUE",
AK1659="Defaut GE &amp; POWER Cabinet","POWER ISSUE",
AK1659="Sharing","POWER ISSUE",
AK1659="Sites strategiques &amp; DataCenter","POWER ISSUE",
AK1659="Exclu","Exclu",
AK1659="SAT","TX ISSUE",
AK1659="SPARE-ISSUE","SPARE-ISSUE",
AK1659="Fiber CAmtel","TX ISSUE",
AK1659="Fiber AOF","TX ISSUE",
AK1659="Projet OCM (HUAWEI)","TRAVAUX-HUAWEI",
AK1659="Projet OCM (NOKIA)","TRAVAUX -NOKIA",
AK1659="ACCESS-ISSUE","ACCESS-ISSUE",
AK1659="Projet OCM (ZTE, NOKIA, autres projets)","TRAVAUX OCM",
AK1659="No root CAuse","No root cause",
AK1659="ODU HS","TX ISSUE",
AK1659="IP &amp; VLAN","TX ISSUE",
AK1659="Warehouse HUAWEI","SPARE-ISSUE",
AK1659="SPARE-HS","SPARE-ISSUE",
AK1659="Power Telco","RAN ISSUE",AK1659="no impacts","no impacts"
),"")</f>
        <v>No root cause</v>
      </c>
      <c r="AK1659" s="81" t="s">
        <v>5620</v>
      </c>
      <c r="AL1659" s="56" t="str" cm="1">
        <f t="array" ref="AL1659">IFERROR(_xlfn.IFS(
AK1659="MPR ISSUE","ACTIVE",
AK1659="BSS Hardware Issue","ACTIVE",
AK1659="Sites strategiques, MLL, Pylone, etc.","PASSIVE",
AK1659="AKTIVCO DEFAUT GE &amp; POWER Cabinet","PASSIVE",
AK1659="AKTIVCO Coupure ENEO &amp; Baisse de tension","PASSIVE",
AK1659="Coupure ENEO &amp; Baisse de tension","PASSIVE",
AK1659="Defaut GE &amp; POWER Cabinet","PASSIVE",
AK1659="Sharing","PASSIVE",
AK1659="Sites strategiques &amp; DataCenter","PASSIVE",
AK1659="Exclu","Exclu",
AK1659="SAT","ACTIVE",
AK1659="SPARE-ISSUE","SPARE-ISSUE",
AK1659="Fiber CAmtel","ACTIVE",
AK1659="Fiber AOF","ACTIVE",
AK1659="Projet OCM (HUAWEI)","PLANNED WORKS",
AK1659="Projet OCM (NOKIA)","PLANNED WORKS",
AK1659="ACCESS-ISSUE","ACCESS-ISSUE",
AK1659="Projet OCM (ZTE, NOKIA, autres projets)","PLANNED WORKS",
AK1659="No root CAuse","No root cause",
AK1659="ODU HS","ACTIVE",
AK1659="IP &amp; VLAN","ACTIVE",
AK1659="Warehouse HUAWEI","SPARE-ISSUE",
AK1659="SPARE-HS","SPARE-ISSUE",
AK1659="Power Telco","ACTIVE", AK1659="no impacts","no impacts"
),"")</f>
        <v>No root cause</v>
      </c>
      <c r="AM1659" s="108" t="s">
        <v>5537</v>
      </c>
      <c r="AN1659" s="117" t="s">
        <v>1685</v>
      </c>
      <c r="AP1659" s="23" t="s">
        <v>5537</v>
      </c>
      <c r="AQ1659" s="23" t="s">
        <v>5537</v>
      </c>
      <c r="AR1659" s="7"/>
      <c r="AS1659" s="6"/>
      <c r="AT1659" s="7"/>
      <c r="AU1659" s="3" t="s">
        <v>5537</v>
      </c>
      <c r="AV1659" s="24" t="s">
        <v>5537</v>
      </c>
      <c r="AW1659" s="24" t="s">
        <v>5537</v>
      </c>
      <c r="AX1659" s="24" t="s">
        <v>5537</v>
      </c>
      <c r="AY1659" s="24" t="s">
        <v>5537</v>
      </c>
      <c r="AZ1659" s="24" t="s">
        <v>5537</v>
      </c>
      <c r="BA1659" s="24" t="s">
        <v>5537</v>
      </c>
      <c r="BB1659" s="24" t="s">
        <v>5537</v>
      </c>
      <c r="BC1659" s="24" t="s">
        <v>5537</v>
      </c>
      <c r="BD1659" s="24" t="s">
        <v>5537</v>
      </c>
      <c r="BE1659" s="24" t="s">
        <v>5537</v>
      </c>
      <c r="BF1659" s="24" t="s">
        <v>5537</v>
      </c>
      <c r="BG1659" s="24" t="s">
        <v>5537</v>
      </c>
      <c r="BH1659" s="24" t="s">
        <v>5537</v>
      </c>
      <c r="BI1659" s="9" t="s">
        <v>5537</v>
      </c>
      <c r="BJ1659" s="14"/>
      <c r="BK1659" s="14" t="s">
        <v>5537</v>
      </c>
      <c r="BL1659" s="14" t="str">
        <f>_xlfn.XLOOKUP(B1659,'[4]cell downs 18042026 17h'!$B:$B,'[4]cell downs 18042026 17h'!$B:$B,"")</f>
        <v/>
      </c>
      <c r="BM1659" s="14" t="str">
        <f>_xlfn.XLOOKUP(B1659,'[5]Cells Huawei 19042026 15h'!$B:$B,'[5]Cells Huawei 19042026 15h'!$B:$B,"")</f>
        <v/>
      </c>
      <c r="BN1659" s="9" t="str">
        <f>_xlfn.XLOOKUP(B1659,'[6]cells down 19042026 9H40'!$B:$B,'[6]cells down 19042026 9H40'!$B:$B,"")</f>
        <v/>
      </c>
      <c r="BO1659" s="9" t="s">
        <v>5537</v>
      </c>
      <c r="BP1659" s="9" t="s">
        <v>12</v>
      </c>
    </row>
    <row r="1660" spans="1:68" s="9" customFormat="1" x14ac:dyDescent="0.35">
      <c r="A1660" s="1" t="s">
        <v>2288</v>
      </c>
      <c r="B1660" s="8" t="s">
        <v>2289</v>
      </c>
      <c r="C1660" s="3" t="str">
        <f>_xlfn.XLOOKUP(B1660,'[1]daily break down'!$D:$D,'[1]daily break down'!$E:$E,"")</f>
        <v>Douala</v>
      </c>
      <c r="D1660" s="1" t="s">
        <v>11</v>
      </c>
      <c r="E1660" s="1" t="s">
        <v>12</v>
      </c>
      <c r="F1660" s="3" t="s">
        <v>31</v>
      </c>
      <c r="G1660" s="1" t="s">
        <v>32</v>
      </c>
      <c r="H1660" s="41" t="str">
        <f>_xlfn.XLOOKUP(B1660,[2]CALCULATION!$B:$B,[2]CALCULATION!$H:$H,"")</f>
        <v>ZTE</v>
      </c>
      <c r="I1660" s="34">
        <v>0</v>
      </c>
      <c r="J1660" s="34">
        <v>0</v>
      </c>
      <c r="K1660" s="34">
        <v>0</v>
      </c>
      <c r="L1660" s="34">
        <v>2.1223743197701598E-3</v>
      </c>
      <c r="M1660" s="34">
        <v>0</v>
      </c>
      <c r="N1660" s="34">
        <v>0</v>
      </c>
      <c r="O1660" s="34">
        <v>0</v>
      </c>
      <c r="P1660" s="34">
        <v>0</v>
      </c>
      <c r="Q1660" s="34">
        <v>0</v>
      </c>
      <c r="R1660" s="34">
        <v>0</v>
      </c>
      <c r="S1660" s="109">
        <v>16.420257224633534</v>
      </c>
      <c r="T1660" s="109">
        <f>_xlfn.XLOOKUP(B1660,'[3]Nur des jours'!$B:$B,'[3]Nur des jours'!$U:$U,"")</f>
        <v>0</v>
      </c>
      <c r="U1660" s="109">
        <v>0</v>
      </c>
      <c r="V1660" s="109">
        <v>0</v>
      </c>
      <c r="W1660" s="109">
        <v>0</v>
      </c>
      <c r="X1660" s="109">
        <v>0</v>
      </c>
      <c r="Y1660" s="109">
        <v>0</v>
      </c>
      <c r="Z1660" s="109">
        <v>0</v>
      </c>
      <c r="AA1660" s="109">
        <v>0</v>
      </c>
      <c r="AB1660" s="109">
        <v>0</v>
      </c>
      <c r="AC1660" s="109">
        <v>0</v>
      </c>
      <c r="AD1660" s="109">
        <v>0</v>
      </c>
      <c r="AE1660" s="109">
        <v>0</v>
      </c>
      <c r="AF1660" s="109">
        <v>0</v>
      </c>
      <c r="AG1660" s="57" t="str">
        <f>_xlfn.XLOOKUP(B1660,[3]CALCULATION!$B:$B,[3]CALCULATION!$M:$M,"")</f>
        <v>Operationnel</v>
      </c>
      <c r="AH1660" s="57"/>
      <c r="AI1660" s="56" t="str" cm="1">
        <f t="array" ref="AI1660">IFERROR(_xlfn.IFS(
AK1660="MPR ISSUE","PDH",
AK1660="BSS Hardware Issue","BSS",
AK1660="Sites strategiques, MLL, Pylone, etc.","ENVTECH",
AK1660="AKTIVCO DEFAUT GE &amp; POWER Cabinet","AKTIVCO",
AK1660="AKTIVCO Coupure ENEO &amp; Baisse de tension","AKTIVCO GRID ONLY",
AK1660="Coupure ENEO &amp; Baisse de tension","IHS GRID ONLY",
AK1660="Defaut GE &amp; POWER Cabinet","IHS",
AK1660="Sharing","Partners",
AK1660="Sites strategiques &amp; DataCenter","SST &amp; DC",
AK1660="Exclu","Exclu",
AK1660="SAT","SAT",
AK1660="SPARE-ISSUE","SPARE-ISSUE",
AK1660="Fiber CAmtel","TRANS_FO_CAMTEL",
AK1660="Fiber AOF","Fiber AOF",
AK1660="Projet OCM (HUAWEI)","TRAVAUX-HUAWEI",
AK1660="Projet OCM (NOKIA)","TRAVAUX-NOKIA",
AK1660="ACCESS-ISSUE","ACCESS-ISSUE",
AK1660="Projet OCM (ZTE, NOKIA, autres projets)","TRAVAUX OCM",
AK1660="No root CAuse","No root cause",
AK1660="ODU HS","PDH",
AK1660="IP &amp; VLAN","PDH",
AK1660="Warehouse HUAWEI","SPARE-ISSUE",
AK1660="SPARE-HS","SPARE-ISSUE",
AK1660="Power Telco","BSS",AK1660="no impacts","no impacts"
),"")</f>
        <v>No root cause</v>
      </c>
      <c r="AJ1660" s="56" t="str" cm="1">
        <f t="array" ref="AJ1660">IFERROR(_xlfn.IFS(
AK1660="MPR ISSUE","TX ISSUE",
AK1660="BSS Hardware Issue","RAN ISSUE",
AK1660="Sites strategiques, MLL, Pylone, etc.","ENVTECH",
AK1660="AKTIVCO DEFAUT GE &amp; POWER Cabinet","POWER ISSUE",
AK1660="AKTIVCO Coupure ENEO &amp; Baisse de tension","POWER ISSUE",
AK1660="Coupure ENEO &amp; Baisse de tension","POWER ISSUE",
AK1660="Defaut GE &amp; POWER Cabinet","POWER ISSUE",
AK1660="Sharing","POWER ISSUE",
AK1660="Sites strategiques &amp; DataCenter","POWER ISSUE",
AK1660="Exclu","Exclu",
AK1660="SAT","TX ISSUE",
AK1660="SPARE-ISSUE","SPARE-ISSUE",
AK1660="Fiber CAmtel","TX ISSUE",
AK1660="Fiber AOF","TX ISSUE",
AK1660="Projet OCM (HUAWEI)","TRAVAUX-HUAWEI",
AK1660="Projet OCM (NOKIA)","TRAVAUX -NOKIA",
AK1660="ACCESS-ISSUE","ACCESS-ISSUE",
AK1660="Projet OCM (ZTE, NOKIA, autres projets)","TRAVAUX OCM",
AK1660="No root CAuse","No root cause",
AK1660="ODU HS","TX ISSUE",
AK1660="IP &amp; VLAN","TX ISSUE",
AK1660="Warehouse HUAWEI","SPARE-ISSUE",
AK1660="SPARE-HS","SPARE-ISSUE",
AK1660="Power Telco","RAN ISSUE",AK1660="no impacts","no impacts"
),"")</f>
        <v>No root cause</v>
      </c>
      <c r="AK1660" s="81" t="s">
        <v>5620</v>
      </c>
      <c r="AL1660" s="56" t="str" cm="1">
        <f t="array" ref="AL1660">IFERROR(_xlfn.IFS(
AK1660="MPR ISSUE","ACTIVE",
AK1660="BSS Hardware Issue","ACTIVE",
AK1660="Sites strategiques, MLL, Pylone, etc.","PASSIVE",
AK1660="AKTIVCO DEFAUT GE &amp; POWER Cabinet","PASSIVE",
AK1660="AKTIVCO Coupure ENEO &amp; Baisse de tension","PASSIVE",
AK1660="Coupure ENEO &amp; Baisse de tension","PASSIVE",
AK1660="Defaut GE &amp; POWER Cabinet","PASSIVE",
AK1660="Sharing","PASSIVE",
AK1660="Sites strategiques &amp; DataCenter","PASSIVE",
AK1660="Exclu","Exclu",
AK1660="SAT","ACTIVE",
AK1660="SPARE-ISSUE","SPARE-ISSUE",
AK1660="Fiber CAmtel","ACTIVE",
AK1660="Fiber AOF","ACTIVE",
AK1660="Projet OCM (HUAWEI)","PLANNED WORKS",
AK1660="Projet OCM (NOKIA)","PLANNED WORKS",
AK1660="ACCESS-ISSUE","ACCESS-ISSUE",
AK1660="Projet OCM (ZTE, NOKIA, autres projets)","PLANNED WORKS",
AK1660="No root CAuse","No root cause",
AK1660="ODU HS","ACTIVE",
AK1660="IP &amp; VLAN","ACTIVE",
AK1660="Warehouse HUAWEI","SPARE-ISSUE",
AK1660="SPARE-HS","SPARE-ISSUE",
AK1660="Power Telco","ACTIVE", AK1660="no impacts","no impacts"
),"")</f>
        <v>No root cause</v>
      </c>
      <c r="AM1660" s="108" t="s">
        <v>5537</v>
      </c>
      <c r="AN1660" s="117" t="s">
        <v>2289</v>
      </c>
      <c r="AP1660" s="23" t="s">
        <v>5537</v>
      </c>
      <c r="AQ1660" s="23" t="s">
        <v>5537</v>
      </c>
      <c r="AR1660" s="7"/>
      <c r="AS1660" s="6"/>
      <c r="AT1660" s="7"/>
      <c r="AU1660" s="3" t="s">
        <v>5537</v>
      </c>
      <c r="AV1660" s="24" t="s">
        <v>5537</v>
      </c>
      <c r="AW1660" s="24" t="s">
        <v>5537</v>
      </c>
      <c r="AX1660" s="24" t="s">
        <v>5537</v>
      </c>
      <c r="AY1660" s="24" t="s">
        <v>5537</v>
      </c>
      <c r="AZ1660" s="24" t="s">
        <v>5537</v>
      </c>
      <c r="BA1660" s="24" t="s">
        <v>5537</v>
      </c>
      <c r="BB1660" s="24" t="s">
        <v>5537</v>
      </c>
      <c r="BC1660" s="24" t="s">
        <v>5537</v>
      </c>
      <c r="BD1660" s="24" t="s">
        <v>5537</v>
      </c>
      <c r="BE1660" s="24" t="s">
        <v>5537</v>
      </c>
      <c r="BF1660" s="24" t="s">
        <v>5537</v>
      </c>
      <c r="BG1660" s="24" t="s">
        <v>5537</v>
      </c>
      <c r="BH1660" s="24" t="s">
        <v>5537</v>
      </c>
      <c r="BI1660" s="9" t="s">
        <v>5537</v>
      </c>
      <c r="BJ1660" s="14"/>
      <c r="BK1660" s="14" t="s">
        <v>5537</v>
      </c>
      <c r="BL1660" s="14" t="str">
        <f>_xlfn.XLOOKUP(B1660,'[4]cell downs 18042026 17h'!$B:$B,'[4]cell downs 18042026 17h'!$B:$B,"")</f>
        <v/>
      </c>
      <c r="BM1660" s="14" t="str">
        <f>_xlfn.XLOOKUP(B1660,'[5]Cells Huawei 19042026 15h'!$B:$B,'[5]Cells Huawei 19042026 15h'!$B:$B,"")</f>
        <v/>
      </c>
      <c r="BN1660" s="9" t="str">
        <f>_xlfn.XLOOKUP(B1660,'[6]cells down 19042026 9H40'!$B:$B,'[6]cells down 19042026 9H40'!$B:$B,"")</f>
        <v/>
      </c>
      <c r="BO1660" s="9" t="s">
        <v>5537</v>
      </c>
      <c r="BP1660" s="9" t="s">
        <v>12</v>
      </c>
    </row>
    <row r="1661" spans="1:68" s="9" customFormat="1" x14ac:dyDescent="0.35">
      <c r="A1661" s="1" t="s">
        <v>801</v>
      </c>
      <c r="B1661" s="8" t="s">
        <v>802</v>
      </c>
      <c r="C1661" s="3" t="str">
        <f>_xlfn.XLOOKUP(B1661,'[1]daily break down'!$D:$D,'[1]daily break down'!$E:$E,"")</f>
        <v>Douala</v>
      </c>
      <c r="D1661" s="1" t="s">
        <v>11</v>
      </c>
      <c r="E1661" s="1" t="s">
        <v>145</v>
      </c>
      <c r="F1661" s="3" t="s">
        <v>31</v>
      </c>
      <c r="G1661" s="1" t="s">
        <v>32</v>
      </c>
      <c r="H1661" s="41" t="str">
        <f>_xlfn.XLOOKUP(B1661,[2]CALCULATION!$B:$B,[2]CALCULATION!$H:$H,"")</f>
        <v>ZTE</v>
      </c>
      <c r="I1661" s="34">
        <v>0</v>
      </c>
      <c r="J1661" s="34">
        <v>0</v>
      </c>
      <c r="K1661" s="34">
        <v>0</v>
      </c>
      <c r="L1661" s="34">
        <v>4.2451231761848911</v>
      </c>
      <c r="M1661" s="34">
        <v>4.588537609186349</v>
      </c>
      <c r="N1661" s="34">
        <v>2.4129434157171272</v>
      </c>
      <c r="O1661" s="34">
        <v>4.4776034220521463</v>
      </c>
      <c r="P1661" s="34">
        <v>2.6936318782763036</v>
      </c>
      <c r="Q1661" s="34">
        <v>5.8738581982861202</v>
      </c>
      <c r="R1661" s="34">
        <v>4.6419001635119992</v>
      </c>
      <c r="S1661" s="109">
        <v>12.455269623579969</v>
      </c>
      <c r="T1661" s="109">
        <f>_xlfn.XLOOKUP(B1661,'[3]Nur des jours'!$B:$B,'[3]Nur des jours'!$U:$U,"")</f>
        <v>0</v>
      </c>
      <c r="U1661" s="109">
        <v>0</v>
      </c>
      <c r="V1661" s="109">
        <v>0</v>
      </c>
      <c r="W1661" s="109">
        <v>0</v>
      </c>
      <c r="X1661" s="109">
        <v>0</v>
      </c>
      <c r="Y1661" s="109">
        <v>0</v>
      </c>
      <c r="Z1661" s="109">
        <v>0</v>
      </c>
      <c r="AA1661" s="109">
        <v>0</v>
      </c>
      <c r="AB1661" s="109">
        <v>0</v>
      </c>
      <c r="AC1661" s="109">
        <v>0</v>
      </c>
      <c r="AD1661" s="109">
        <v>0</v>
      </c>
      <c r="AE1661" s="109">
        <v>0</v>
      </c>
      <c r="AF1661" s="109">
        <v>0</v>
      </c>
      <c r="AG1661" s="57" t="str">
        <f>_xlfn.XLOOKUP(B1661,[3]CALCULATION!$B:$B,[3]CALCULATION!$M:$M,"")</f>
        <v>Operationnel</v>
      </c>
      <c r="AH1661" s="57"/>
      <c r="AI1661" s="56" t="str" cm="1">
        <f t="array" ref="AI1661">IFERROR(_xlfn.IFS(
AK1661="MPR ISSUE","PDH",
AK1661="BSS Hardware Issue","BSS",
AK1661="Sites strategiques, MLL, Pylone, etc.","ENVTECH",
AK1661="AKTIVCO DEFAUT GE &amp; POWER Cabinet","AKTIVCO",
AK1661="AKTIVCO Coupure ENEO &amp; Baisse de tension","AKTIVCO GRID ONLY",
AK1661="Coupure ENEO &amp; Baisse de tension","IHS GRID ONLY",
AK1661="Defaut GE &amp; POWER Cabinet","IHS",
AK1661="Sharing","Partners",
AK1661="Sites strategiques &amp; DataCenter","SST &amp; DC",
AK1661="Exclu","Exclu",
AK1661="SAT","SAT",
AK1661="SPARE-ISSUE","SPARE-ISSUE",
AK1661="Fiber CAmtel","TRANS_FO_CAMTEL",
AK1661="Fiber AOF","Fiber AOF",
AK1661="Projet OCM (HUAWEI)","TRAVAUX-HUAWEI",
AK1661="Projet OCM (NOKIA)","TRAVAUX-NOKIA",
AK1661="ACCESS-ISSUE","ACCESS-ISSUE",
AK1661="Projet OCM (ZTE, NOKIA, autres projets)","TRAVAUX OCM",
AK1661="No root CAuse","No root cause",
AK1661="ODU HS","PDH",
AK1661="IP &amp; VLAN","PDH",
AK1661="Warehouse HUAWEI","SPARE-ISSUE",
AK1661="SPARE-HS","SPARE-ISSUE",
AK1661="Power Telco","BSS",AK1661="no impacts","no impacts"
),"")</f>
        <v>No root cause</v>
      </c>
      <c r="AJ1661" s="56" t="str" cm="1">
        <f t="array" ref="AJ1661">IFERROR(_xlfn.IFS(
AK1661="MPR ISSUE","TX ISSUE",
AK1661="BSS Hardware Issue","RAN ISSUE",
AK1661="Sites strategiques, MLL, Pylone, etc.","ENVTECH",
AK1661="AKTIVCO DEFAUT GE &amp; POWER Cabinet","POWER ISSUE",
AK1661="AKTIVCO Coupure ENEO &amp; Baisse de tension","POWER ISSUE",
AK1661="Coupure ENEO &amp; Baisse de tension","POWER ISSUE",
AK1661="Defaut GE &amp; POWER Cabinet","POWER ISSUE",
AK1661="Sharing","POWER ISSUE",
AK1661="Sites strategiques &amp; DataCenter","POWER ISSUE",
AK1661="Exclu","Exclu",
AK1661="SAT","TX ISSUE",
AK1661="SPARE-ISSUE","SPARE-ISSUE",
AK1661="Fiber CAmtel","TX ISSUE",
AK1661="Fiber AOF","TX ISSUE",
AK1661="Projet OCM (HUAWEI)","TRAVAUX-HUAWEI",
AK1661="Projet OCM (NOKIA)","TRAVAUX -NOKIA",
AK1661="ACCESS-ISSUE","ACCESS-ISSUE",
AK1661="Projet OCM (ZTE, NOKIA, autres projets)","TRAVAUX OCM",
AK1661="No root CAuse","No root cause",
AK1661="ODU HS","TX ISSUE",
AK1661="IP &amp; VLAN","TX ISSUE",
AK1661="Warehouse HUAWEI","SPARE-ISSUE",
AK1661="SPARE-HS","SPARE-ISSUE",
AK1661="Power Telco","RAN ISSUE",AK1661="no impacts","no impacts"
),"")</f>
        <v>No root cause</v>
      </c>
      <c r="AK1661" s="81" t="s">
        <v>5620</v>
      </c>
      <c r="AL1661" s="56" t="str" cm="1">
        <f t="array" ref="AL1661">IFERROR(_xlfn.IFS(
AK1661="MPR ISSUE","ACTIVE",
AK1661="BSS Hardware Issue","ACTIVE",
AK1661="Sites strategiques, MLL, Pylone, etc.","PASSIVE",
AK1661="AKTIVCO DEFAUT GE &amp; POWER Cabinet","PASSIVE",
AK1661="AKTIVCO Coupure ENEO &amp; Baisse de tension","PASSIVE",
AK1661="Coupure ENEO &amp; Baisse de tension","PASSIVE",
AK1661="Defaut GE &amp; POWER Cabinet","PASSIVE",
AK1661="Sharing","PASSIVE",
AK1661="Sites strategiques &amp; DataCenter","PASSIVE",
AK1661="Exclu","Exclu",
AK1661="SAT","ACTIVE",
AK1661="SPARE-ISSUE","SPARE-ISSUE",
AK1661="Fiber CAmtel","ACTIVE",
AK1661="Fiber AOF","ACTIVE",
AK1661="Projet OCM (HUAWEI)","PLANNED WORKS",
AK1661="Projet OCM (NOKIA)","PLANNED WORKS",
AK1661="ACCESS-ISSUE","ACCESS-ISSUE",
AK1661="Projet OCM (ZTE, NOKIA, autres projets)","PLANNED WORKS",
AK1661="No root CAuse","No root cause",
AK1661="ODU HS","ACTIVE",
AK1661="IP &amp; VLAN","ACTIVE",
AK1661="Warehouse HUAWEI","SPARE-ISSUE",
AK1661="SPARE-HS","SPARE-ISSUE",
AK1661="Power Telco","ACTIVE", AK1661="no impacts","no impacts"
),"")</f>
        <v>No root cause</v>
      </c>
      <c r="AM1661" s="108" t="s">
        <v>5537</v>
      </c>
      <c r="AN1661" s="117" t="s">
        <v>802</v>
      </c>
      <c r="AP1661" s="23" t="s">
        <v>5537</v>
      </c>
      <c r="AQ1661" s="23" t="s">
        <v>5537</v>
      </c>
      <c r="AR1661" s="7"/>
      <c r="AS1661" s="6"/>
      <c r="AT1661" s="7"/>
      <c r="AU1661" s="3" t="s">
        <v>5537</v>
      </c>
      <c r="AV1661" s="24" t="s">
        <v>5537</v>
      </c>
      <c r="AW1661" s="24" t="s">
        <v>5537</v>
      </c>
      <c r="AX1661" s="24" t="s">
        <v>5537</v>
      </c>
      <c r="AY1661" s="24" t="s">
        <v>5537</v>
      </c>
      <c r="AZ1661" s="24" t="s">
        <v>5537</v>
      </c>
      <c r="BA1661" s="24" t="s">
        <v>5537</v>
      </c>
      <c r="BB1661" s="24" t="s">
        <v>5537</v>
      </c>
      <c r="BC1661" s="24" t="s">
        <v>5537</v>
      </c>
      <c r="BD1661" s="24" t="s">
        <v>5537</v>
      </c>
      <c r="BE1661" s="24" t="s">
        <v>5537</v>
      </c>
      <c r="BF1661" s="24" t="s">
        <v>5537</v>
      </c>
      <c r="BG1661" s="24" t="s">
        <v>5537</v>
      </c>
      <c r="BH1661" s="24" t="s">
        <v>5537</v>
      </c>
      <c r="BI1661" s="9" t="s">
        <v>5537</v>
      </c>
      <c r="BJ1661" s="14"/>
      <c r="BK1661" s="14" t="s">
        <v>5537</v>
      </c>
      <c r="BL1661" s="14" t="str">
        <f>_xlfn.XLOOKUP(B1661,'[4]cell downs 18042026 17h'!$B:$B,'[4]cell downs 18042026 17h'!$B:$B,"")</f>
        <v/>
      </c>
      <c r="BM1661" s="14" t="str">
        <f>_xlfn.XLOOKUP(B1661,'[5]Cells Huawei 19042026 15h'!$B:$B,'[5]Cells Huawei 19042026 15h'!$B:$B,"")</f>
        <v/>
      </c>
      <c r="BN1661" s="9" t="str">
        <f>_xlfn.XLOOKUP(B1661,'[6]cells down 19042026 9H40'!$B:$B,'[6]cells down 19042026 9H40'!$B:$B,"")</f>
        <v/>
      </c>
      <c r="BO1661" s="9" t="s">
        <v>802</v>
      </c>
      <c r="BP1661" s="9" t="s">
        <v>5537</v>
      </c>
    </row>
    <row r="1662" spans="1:68" s="9" customFormat="1" x14ac:dyDescent="0.35">
      <c r="A1662" s="3" t="s">
        <v>2097</v>
      </c>
      <c r="B1662" s="31" t="s">
        <v>2098</v>
      </c>
      <c r="C1662" s="3" t="str">
        <f>_xlfn.XLOOKUP(B1662,'[1]daily break down'!$D:$D,'[1]daily break down'!$E:$E,"")</f>
        <v>Douala</v>
      </c>
      <c r="D1662" s="1" t="s">
        <v>5499</v>
      </c>
      <c r="E1662" s="3" t="s">
        <v>5498</v>
      </c>
      <c r="F1662" s="3" t="s">
        <v>31</v>
      </c>
      <c r="G1662" s="3" t="s">
        <v>32</v>
      </c>
      <c r="H1662" s="41" t="str">
        <f>_xlfn.XLOOKUP(B1662,[2]CALCULATION!$B:$B,[2]CALCULATION!$H:$H,"")</f>
        <v>ZTE</v>
      </c>
      <c r="I1662" s="34">
        <v>0</v>
      </c>
      <c r="J1662" s="34">
        <v>0</v>
      </c>
      <c r="K1662" s="34">
        <v>0</v>
      </c>
      <c r="L1662" s="34">
        <v>0</v>
      </c>
      <c r="M1662" s="34">
        <v>0</v>
      </c>
      <c r="N1662" s="34">
        <v>0</v>
      </c>
      <c r="O1662" s="34">
        <v>0</v>
      </c>
      <c r="P1662" s="34">
        <v>0</v>
      </c>
      <c r="Q1662" s="34">
        <v>0</v>
      </c>
      <c r="R1662" s="34">
        <v>0</v>
      </c>
      <c r="S1662" s="109">
        <v>10.192408391903728</v>
      </c>
      <c r="T1662" s="109">
        <f>_xlfn.XLOOKUP(B1662,'[3]Nur des jours'!$B:$B,'[3]Nur des jours'!$U:$U,"")</f>
        <v>0</v>
      </c>
      <c r="U1662" s="109">
        <v>0</v>
      </c>
      <c r="V1662" s="109">
        <v>0</v>
      </c>
      <c r="W1662" s="109">
        <v>0</v>
      </c>
      <c r="X1662" s="109">
        <v>0</v>
      </c>
      <c r="Y1662" s="109">
        <v>0</v>
      </c>
      <c r="Z1662" s="109">
        <v>0</v>
      </c>
      <c r="AA1662" s="109">
        <v>0</v>
      </c>
      <c r="AB1662" s="109">
        <v>0</v>
      </c>
      <c r="AC1662" s="109">
        <v>0</v>
      </c>
      <c r="AD1662" s="109">
        <v>0</v>
      </c>
      <c r="AE1662" s="109">
        <v>0</v>
      </c>
      <c r="AF1662" s="109">
        <v>0</v>
      </c>
      <c r="AG1662" s="57" t="str">
        <f>_xlfn.XLOOKUP(B1662,[3]CALCULATION!$B:$B,[3]CALCULATION!$M:$M,"")</f>
        <v>Operationnel</v>
      </c>
      <c r="AH1662" s="57"/>
      <c r="AI1662" s="56" t="str" cm="1">
        <f t="array" ref="AI1662">IFERROR(_xlfn.IFS(
AK1662="MPR ISSUE","PDH",
AK1662="BSS Hardware Issue","BSS",
AK1662="Sites strategiques, MLL, Pylone, etc.","ENVTECH",
AK1662="AKTIVCO DEFAUT GE &amp; POWER Cabinet","AKTIVCO",
AK1662="AKTIVCO Coupure ENEO &amp; Baisse de tension","AKTIVCO GRID ONLY",
AK1662="Coupure ENEO &amp; Baisse de tension","IHS GRID ONLY",
AK1662="Defaut GE &amp; POWER Cabinet","IHS",
AK1662="Sharing","Partners",
AK1662="Sites strategiques &amp; DataCenter","SST &amp; DC",
AK1662="Exclu","Exclu",
AK1662="SAT","SAT",
AK1662="SPARE-ISSUE","SPARE-ISSUE",
AK1662="Fiber CAmtel","TRANS_FO_CAMTEL",
AK1662="Fiber AOF","Fiber AOF",
AK1662="Projet OCM (HUAWEI)","TRAVAUX-HUAWEI",
AK1662="Projet OCM (NOKIA)","TRAVAUX-NOKIA",
AK1662="ACCESS-ISSUE","ACCESS-ISSUE",
AK1662="Projet OCM (ZTE, NOKIA, autres projets)","TRAVAUX OCM",
AK1662="No root CAuse","No root cause",
AK1662="ODU HS","PDH",
AK1662="IP &amp; VLAN","PDH",
AK1662="Warehouse HUAWEI","SPARE-ISSUE",
AK1662="SPARE-HS","SPARE-ISSUE",
AK1662="Power Telco","BSS",AK1662="no impacts","no impacts"
),"")</f>
        <v>No root cause</v>
      </c>
      <c r="AJ1662" s="56" t="str" cm="1">
        <f t="array" ref="AJ1662">IFERROR(_xlfn.IFS(
AK1662="MPR ISSUE","TX ISSUE",
AK1662="BSS Hardware Issue","RAN ISSUE",
AK1662="Sites strategiques, MLL, Pylone, etc.","ENVTECH",
AK1662="AKTIVCO DEFAUT GE &amp; POWER Cabinet","POWER ISSUE",
AK1662="AKTIVCO Coupure ENEO &amp; Baisse de tension","POWER ISSUE",
AK1662="Coupure ENEO &amp; Baisse de tension","POWER ISSUE",
AK1662="Defaut GE &amp; POWER Cabinet","POWER ISSUE",
AK1662="Sharing","POWER ISSUE",
AK1662="Sites strategiques &amp; DataCenter","POWER ISSUE",
AK1662="Exclu","Exclu",
AK1662="SAT","TX ISSUE",
AK1662="SPARE-ISSUE","SPARE-ISSUE",
AK1662="Fiber CAmtel","TX ISSUE",
AK1662="Fiber AOF","TX ISSUE",
AK1662="Projet OCM (HUAWEI)","TRAVAUX-HUAWEI",
AK1662="Projet OCM (NOKIA)","TRAVAUX -NOKIA",
AK1662="ACCESS-ISSUE","ACCESS-ISSUE",
AK1662="Projet OCM (ZTE, NOKIA, autres projets)","TRAVAUX OCM",
AK1662="No root CAuse","No root cause",
AK1662="ODU HS","TX ISSUE",
AK1662="IP &amp; VLAN","TX ISSUE",
AK1662="Warehouse HUAWEI","SPARE-ISSUE",
AK1662="SPARE-HS","SPARE-ISSUE",
AK1662="Power Telco","RAN ISSUE",AK1662="no impacts","no impacts"
),"")</f>
        <v>No root cause</v>
      </c>
      <c r="AK1662" s="81" t="s">
        <v>5620</v>
      </c>
      <c r="AL1662" s="56" t="str" cm="1">
        <f t="array" ref="AL1662">IFERROR(_xlfn.IFS(
AK1662="MPR ISSUE","ACTIVE",
AK1662="BSS Hardware Issue","ACTIVE",
AK1662="Sites strategiques, MLL, Pylone, etc.","PASSIVE",
AK1662="AKTIVCO DEFAUT GE &amp; POWER Cabinet","PASSIVE",
AK1662="AKTIVCO Coupure ENEO &amp; Baisse de tension","PASSIVE",
AK1662="Coupure ENEO &amp; Baisse de tension","PASSIVE",
AK1662="Defaut GE &amp; POWER Cabinet","PASSIVE",
AK1662="Sharing","PASSIVE",
AK1662="Sites strategiques &amp; DataCenter","PASSIVE",
AK1662="Exclu","Exclu",
AK1662="SAT","ACTIVE",
AK1662="SPARE-ISSUE","SPARE-ISSUE",
AK1662="Fiber CAmtel","ACTIVE",
AK1662="Fiber AOF","ACTIVE",
AK1662="Projet OCM (HUAWEI)","PLANNED WORKS",
AK1662="Projet OCM (NOKIA)","PLANNED WORKS",
AK1662="ACCESS-ISSUE","ACCESS-ISSUE",
AK1662="Projet OCM (ZTE, NOKIA, autres projets)","PLANNED WORKS",
AK1662="No root CAuse","No root cause",
AK1662="ODU HS","ACTIVE",
AK1662="IP &amp; VLAN","ACTIVE",
AK1662="Warehouse HUAWEI","SPARE-ISSUE",
AK1662="SPARE-HS","SPARE-ISSUE",
AK1662="Power Telco","ACTIVE", AK1662="no impacts","no impacts"
),"")</f>
        <v>No root cause</v>
      </c>
      <c r="AM1662" s="108" t="s">
        <v>5537</v>
      </c>
      <c r="AN1662" s="117" t="s">
        <v>2098</v>
      </c>
      <c r="AP1662" s="23" t="s">
        <v>5537</v>
      </c>
      <c r="AQ1662" s="23" t="s">
        <v>5537</v>
      </c>
      <c r="AR1662" s="7"/>
      <c r="AS1662" s="6"/>
      <c r="AT1662" s="7"/>
      <c r="AU1662" s="3" t="s">
        <v>5537</v>
      </c>
      <c r="AV1662" s="24" t="s">
        <v>5537</v>
      </c>
      <c r="AW1662" s="24" t="s">
        <v>5537</v>
      </c>
      <c r="AX1662" s="24" t="s">
        <v>5537</v>
      </c>
      <c r="AY1662" s="24" t="s">
        <v>5537</v>
      </c>
      <c r="AZ1662" s="24" t="s">
        <v>5537</v>
      </c>
      <c r="BA1662" s="24" t="s">
        <v>5537</v>
      </c>
      <c r="BB1662" s="24" t="s">
        <v>5537</v>
      </c>
      <c r="BC1662" s="24" t="s">
        <v>5537</v>
      </c>
      <c r="BD1662" s="24" t="s">
        <v>5537</v>
      </c>
      <c r="BE1662" s="24" t="s">
        <v>5537</v>
      </c>
      <c r="BF1662" s="24" t="s">
        <v>5537</v>
      </c>
      <c r="BG1662" s="24" t="s">
        <v>5537</v>
      </c>
      <c r="BH1662" s="24" t="s">
        <v>5537</v>
      </c>
      <c r="BI1662" s="9" t="s">
        <v>5537</v>
      </c>
      <c r="BJ1662" s="14"/>
      <c r="BK1662" s="14" t="s">
        <v>5537</v>
      </c>
      <c r="BL1662" s="14" t="str">
        <f>_xlfn.XLOOKUP(B1662,'[4]cell downs 18042026 17h'!$B:$B,'[4]cell downs 18042026 17h'!$B:$B,"")</f>
        <v/>
      </c>
      <c r="BM1662" s="14" t="str">
        <f>_xlfn.XLOOKUP(B1662,'[5]Cells Huawei 19042026 15h'!$B:$B,'[5]Cells Huawei 19042026 15h'!$B:$B,"")</f>
        <v/>
      </c>
      <c r="BN1662" s="9" t="str">
        <f>_xlfn.XLOOKUP(B1662,'[6]cells down 19042026 9H40'!$B:$B,'[6]cells down 19042026 9H40'!$B:$B,"")</f>
        <v/>
      </c>
      <c r="BO1662" s="9" t="s">
        <v>5537</v>
      </c>
      <c r="BP1662" s="9" t="s">
        <v>302</v>
      </c>
    </row>
    <row r="1663" spans="1:68" s="9" customFormat="1" x14ac:dyDescent="0.35">
      <c r="A1663" s="1" t="s">
        <v>1650</v>
      </c>
      <c r="B1663" s="8" t="s">
        <v>1651</v>
      </c>
      <c r="C1663" s="3" t="str">
        <f>_xlfn.XLOOKUP(B1663,'[1]daily break down'!$D:$D,'[1]daily break down'!$E:$E,"")</f>
        <v>Douala</v>
      </c>
      <c r="D1663" s="1" t="s">
        <v>11</v>
      </c>
      <c r="E1663" s="1" t="s">
        <v>145</v>
      </c>
      <c r="F1663" s="3" t="s">
        <v>31</v>
      </c>
      <c r="G1663" s="1" t="s">
        <v>32</v>
      </c>
      <c r="H1663" s="41" t="str">
        <f>_xlfn.XLOOKUP(B1663,[2]CALCULATION!$B:$B,[2]CALCULATION!$H:$H,"")</f>
        <v>ZTE</v>
      </c>
      <c r="I1663" s="34">
        <v>0</v>
      </c>
      <c r="J1663" s="34">
        <v>0</v>
      </c>
      <c r="K1663" s="34">
        <v>0</v>
      </c>
      <c r="L1663" s="34">
        <v>0</v>
      </c>
      <c r="M1663" s="34">
        <v>0</v>
      </c>
      <c r="N1663" s="34">
        <v>0</v>
      </c>
      <c r="O1663" s="34">
        <v>0</v>
      </c>
      <c r="P1663" s="34">
        <v>0</v>
      </c>
      <c r="Q1663" s="34">
        <v>0</v>
      </c>
      <c r="R1663" s="34">
        <v>0</v>
      </c>
      <c r="S1663" s="109">
        <v>8.4043347801148869</v>
      </c>
      <c r="T1663" s="109">
        <f>_xlfn.XLOOKUP(B1663,'[3]Nur des jours'!$B:$B,'[3]Nur des jours'!$U:$U,"")</f>
        <v>0</v>
      </c>
      <c r="U1663" s="109">
        <v>0</v>
      </c>
      <c r="V1663" s="109">
        <v>0</v>
      </c>
      <c r="W1663" s="109">
        <v>0</v>
      </c>
      <c r="X1663" s="109">
        <v>0</v>
      </c>
      <c r="Y1663" s="109">
        <v>0</v>
      </c>
      <c r="Z1663" s="109">
        <v>0</v>
      </c>
      <c r="AA1663" s="109">
        <v>0</v>
      </c>
      <c r="AB1663" s="109">
        <v>0</v>
      </c>
      <c r="AC1663" s="109">
        <v>0</v>
      </c>
      <c r="AD1663" s="109">
        <v>0</v>
      </c>
      <c r="AE1663" s="109">
        <v>0</v>
      </c>
      <c r="AF1663" s="109">
        <v>0</v>
      </c>
      <c r="AG1663" s="57" t="str">
        <f>_xlfn.XLOOKUP(B1663,[3]CALCULATION!$B:$B,[3]CALCULATION!$M:$M,"")</f>
        <v>Operationnel</v>
      </c>
      <c r="AH1663" s="57"/>
      <c r="AI1663" s="56" t="str" cm="1">
        <f t="array" ref="AI1663">IFERROR(_xlfn.IFS(
AK1663="MPR ISSUE","PDH",
AK1663="BSS Hardware Issue","BSS",
AK1663="Sites strategiques, MLL, Pylone, etc.","ENVTECH",
AK1663="AKTIVCO DEFAUT GE &amp; POWER Cabinet","AKTIVCO",
AK1663="AKTIVCO Coupure ENEO &amp; Baisse de tension","AKTIVCO GRID ONLY",
AK1663="Coupure ENEO &amp; Baisse de tension","IHS GRID ONLY",
AK1663="Defaut GE &amp; POWER Cabinet","IHS",
AK1663="Sharing","Partners",
AK1663="Sites strategiques &amp; DataCenter","SST &amp; DC",
AK1663="Exclu","Exclu",
AK1663="SAT","SAT",
AK1663="SPARE-ISSUE","SPARE-ISSUE",
AK1663="Fiber CAmtel","TRANS_FO_CAMTEL",
AK1663="Fiber AOF","Fiber AOF",
AK1663="Projet OCM (HUAWEI)","TRAVAUX-HUAWEI",
AK1663="Projet OCM (NOKIA)","TRAVAUX-NOKIA",
AK1663="ACCESS-ISSUE","ACCESS-ISSUE",
AK1663="Projet OCM (ZTE, NOKIA, autres projets)","TRAVAUX OCM",
AK1663="No root CAuse","No root cause",
AK1663="ODU HS","PDH",
AK1663="IP &amp; VLAN","PDH",
AK1663="Warehouse HUAWEI","SPARE-ISSUE",
AK1663="SPARE-HS","SPARE-ISSUE",
AK1663="Power Telco","BSS",AK1663="no impacts","no impacts"
),"")</f>
        <v>No root cause</v>
      </c>
      <c r="AJ1663" s="56" t="str" cm="1">
        <f t="array" ref="AJ1663">IFERROR(_xlfn.IFS(
AK1663="MPR ISSUE","TX ISSUE",
AK1663="BSS Hardware Issue","RAN ISSUE",
AK1663="Sites strategiques, MLL, Pylone, etc.","ENVTECH",
AK1663="AKTIVCO DEFAUT GE &amp; POWER Cabinet","POWER ISSUE",
AK1663="AKTIVCO Coupure ENEO &amp; Baisse de tension","POWER ISSUE",
AK1663="Coupure ENEO &amp; Baisse de tension","POWER ISSUE",
AK1663="Defaut GE &amp; POWER Cabinet","POWER ISSUE",
AK1663="Sharing","POWER ISSUE",
AK1663="Sites strategiques &amp; DataCenter","POWER ISSUE",
AK1663="Exclu","Exclu",
AK1663="SAT","TX ISSUE",
AK1663="SPARE-ISSUE","SPARE-ISSUE",
AK1663="Fiber CAmtel","TX ISSUE",
AK1663="Fiber AOF","TX ISSUE",
AK1663="Projet OCM (HUAWEI)","TRAVAUX-HUAWEI",
AK1663="Projet OCM (NOKIA)","TRAVAUX -NOKIA",
AK1663="ACCESS-ISSUE","ACCESS-ISSUE",
AK1663="Projet OCM (ZTE, NOKIA, autres projets)","TRAVAUX OCM",
AK1663="No root CAuse","No root cause",
AK1663="ODU HS","TX ISSUE",
AK1663="IP &amp; VLAN","TX ISSUE",
AK1663="Warehouse HUAWEI","SPARE-ISSUE",
AK1663="SPARE-HS","SPARE-ISSUE",
AK1663="Power Telco","RAN ISSUE",AK1663="no impacts","no impacts"
),"")</f>
        <v>No root cause</v>
      </c>
      <c r="AK1663" s="81" t="s">
        <v>5620</v>
      </c>
      <c r="AL1663" s="56" t="str" cm="1">
        <f t="array" ref="AL1663">IFERROR(_xlfn.IFS(
AK1663="MPR ISSUE","ACTIVE",
AK1663="BSS Hardware Issue","ACTIVE",
AK1663="Sites strategiques, MLL, Pylone, etc.","PASSIVE",
AK1663="AKTIVCO DEFAUT GE &amp; POWER Cabinet","PASSIVE",
AK1663="AKTIVCO Coupure ENEO &amp; Baisse de tension","PASSIVE",
AK1663="Coupure ENEO &amp; Baisse de tension","PASSIVE",
AK1663="Defaut GE &amp; POWER Cabinet","PASSIVE",
AK1663="Sharing","PASSIVE",
AK1663="Sites strategiques &amp; DataCenter","PASSIVE",
AK1663="Exclu","Exclu",
AK1663="SAT","ACTIVE",
AK1663="SPARE-ISSUE","SPARE-ISSUE",
AK1663="Fiber CAmtel","ACTIVE",
AK1663="Fiber AOF","ACTIVE",
AK1663="Projet OCM (HUAWEI)","PLANNED WORKS",
AK1663="Projet OCM (NOKIA)","PLANNED WORKS",
AK1663="ACCESS-ISSUE","ACCESS-ISSUE",
AK1663="Projet OCM (ZTE, NOKIA, autres projets)","PLANNED WORKS",
AK1663="No root CAuse","No root cause",
AK1663="ODU HS","ACTIVE",
AK1663="IP &amp; VLAN","ACTIVE",
AK1663="Warehouse HUAWEI","SPARE-ISSUE",
AK1663="SPARE-HS","SPARE-ISSUE",
AK1663="Power Telco","ACTIVE", AK1663="no impacts","no impacts"
),"")</f>
        <v>No root cause</v>
      </c>
      <c r="AM1663" s="108" t="s">
        <v>5537</v>
      </c>
      <c r="AN1663" s="117" t="s">
        <v>1651</v>
      </c>
      <c r="AP1663" s="23" t="s">
        <v>5537</v>
      </c>
      <c r="AQ1663" s="23" t="s">
        <v>5537</v>
      </c>
      <c r="AR1663" s="7"/>
      <c r="AS1663" s="6"/>
      <c r="AT1663" s="7"/>
      <c r="AU1663" s="3" t="s">
        <v>5537</v>
      </c>
      <c r="AV1663" s="24" t="s">
        <v>5537</v>
      </c>
      <c r="AW1663" s="24" t="s">
        <v>5537</v>
      </c>
      <c r="AX1663" s="24" t="s">
        <v>5537</v>
      </c>
      <c r="AY1663" s="24" t="s">
        <v>5537</v>
      </c>
      <c r="AZ1663" s="24" t="s">
        <v>5537</v>
      </c>
      <c r="BA1663" s="24" t="s">
        <v>5537</v>
      </c>
      <c r="BB1663" s="24" t="s">
        <v>5537</v>
      </c>
      <c r="BC1663" s="24" t="s">
        <v>5537</v>
      </c>
      <c r="BD1663" s="24" t="s">
        <v>5537</v>
      </c>
      <c r="BE1663" s="24" t="s">
        <v>5537</v>
      </c>
      <c r="BF1663" s="24" t="s">
        <v>5537</v>
      </c>
      <c r="BG1663" s="24" t="s">
        <v>5537</v>
      </c>
      <c r="BH1663" s="24" t="s">
        <v>5537</v>
      </c>
      <c r="BI1663" s="9" t="s">
        <v>5537</v>
      </c>
      <c r="BJ1663" s="14"/>
      <c r="BK1663" s="14" t="s">
        <v>5537</v>
      </c>
      <c r="BL1663" s="14" t="str">
        <f>_xlfn.XLOOKUP(B1663,'[4]cell downs 18042026 17h'!$B:$B,'[4]cell downs 18042026 17h'!$B:$B,"")</f>
        <v/>
      </c>
      <c r="BM1663" s="14" t="str">
        <f>_xlfn.XLOOKUP(B1663,'[5]Cells Huawei 19042026 15h'!$B:$B,'[5]Cells Huawei 19042026 15h'!$B:$B,"")</f>
        <v/>
      </c>
      <c r="BN1663" s="9" t="str">
        <f>_xlfn.XLOOKUP(B1663,'[6]cells down 19042026 9H40'!$B:$B,'[6]cells down 19042026 9H40'!$B:$B,"")</f>
        <v/>
      </c>
      <c r="BO1663" s="9" t="s">
        <v>1651</v>
      </c>
      <c r="BP1663" s="9" t="s">
        <v>5537</v>
      </c>
    </row>
    <row r="1664" spans="1:68" s="9" customFormat="1" x14ac:dyDescent="0.35">
      <c r="A1664" s="1" t="s">
        <v>2111</v>
      </c>
      <c r="B1664" s="8" t="s">
        <v>2112</v>
      </c>
      <c r="C1664" s="3" t="str">
        <f>_xlfn.XLOOKUP(B1664,'[1]daily break down'!$D:$D,'[1]daily break down'!$E:$E,"")</f>
        <v>Douala</v>
      </c>
      <c r="D1664" s="1" t="s">
        <v>11</v>
      </c>
      <c r="E1664" s="1" t="s">
        <v>145</v>
      </c>
      <c r="F1664" s="3" t="s">
        <v>31</v>
      </c>
      <c r="G1664" s="1" t="s">
        <v>32</v>
      </c>
      <c r="H1664" s="41" t="str">
        <f>_xlfn.XLOOKUP(B1664,[2]CALCULATION!$B:$B,[2]CALCULATION!$H:$H,"")</f>
        <v>ZTE</v>
      </c>
      <c r="I1664" s="34">
        <v>0</v>
      </c>
      <c r="J1664" s="34">
        <v>0</v>
      </c>
      <c r="K1664" s="34">
        <v>0</v>
      </c>
      <c r="L1664" s="34">
        <v>4.9634666255746458</v>
      </c>
      <c r="M1664" s="34">
        <v>0</v>
      </c>
      <c r="N1664" s="34">
        <v>0</v>
      </c>
      <c r="O1664" s="34">
        <v>0</v>
      </c>
      <c r="P1664" s="34">
        <v>0</v>
      </c>
      <c r="Q1664" s="34">
        <v>0</v>
      </c>
      <c r="R1664" s="34">
        <v>0</v>
      </c>
      <c r="S1664" s="109">
        <v>6.7972515430909812</v>
      </c>
      <c r="T1664" s="109">
        <f>_xlfn.XLOOKUP(B1664,'[3]Nur des jours'!$B:$B,'[3]Nur des jours'!$U:$U,"")</f>
        <v>0</v>
      </c>
      <c r="U1664" s="109">
        <v>0</v>
      </c>
      <c r="V1664" s="109">
        <v>0</v>
      </c>
      <c r="W1664" s="109">
        <v>0</v>
      </c>
      <c r="X1664" s="109">
        <v>0</v>
      </c>
      <c r="Y1664" s="109">
        <v>0</v>
      </c>
      <c r="Z1664" s="109">
        <v>0</v>
      </c>
      <c r="AA1664" s="109">
        <v>0</v>
      </c>
      <c r="AB1664" s="109">
        <v>0</v>
      </c>
      <c r="AC1664" s="109">
        <v>0</v>
      </c>
      <c r="AD1664" s="109">
        <v>0</v>
      </c>
      <c r="AE1664" s="109">
        <v>0</v>
      </c>
      <c r="AF1664" s="109">
        <v>0</v>
      </c>
      <c r="AG1664" s="57" t="str">
        <f>_xlfn.XLOOKUP(B1664,[3]CALCULATION!$B:$B,[3]CALCULATION!$M:$M,"")</f>
        <v>Operationnel</v>
      </c>
      <c r="AH1664" s="57"/>
      <c r="AI1664" s="56" t="str" cm="1">
        <f t="array" ref="AI1664">IFERROR(_xlfn.IFS(
AK1664="MPR ISSUE","PDH",
AK1664="BSS Hardware Issue","BSS",
AK1664="Sites strategiques, MLL, Pylone, etc.","ENVTECH",
AK1664="AKTIVCO DEFAUT GE &amp; POWER Cabinet","AKTIVCO",
AK1664="AKTIVCO Coupure ENEO &amp; Baisse de tension","AKTIVCO GRID ONLY",
AK1664="Coupure ENEO &amp; Baisse de tension","IHS GRID ONLY",
AK1664="Defaut GE &amp; POWER Cabinet","IHS",
AK1664="Sharing","Partners",
AK1664="Sites strategiques &amp; DataCenter","SST &amp; DC",
AK1664="Exclu","Exclu",
AK1664="SAT","SAT",
AK1664="SPARE-ISSUE","SPARE-ISSUE",
AK1664="Fiber CAmtel","TRANS_FO_CAMTEL",
AK1664="Fiber AOF","Fiber AOF",
AK1664="Projet OCM (HUAWEI)","TRAVAUX-HUAWEI",
AK1664="Projet OCM (NOKIA)","TRAVAUX-NOKIA",
AK1664="ACCESS-ISSUE","ACCESS-ISSUE",
AK1664="Projet OCM (ZTE, NOKIA, autres projets)","TRAVAUX OCM",
AK1664="No root CAuse","No root cause",
AK1664="ODU HS","PDH",
AK1664="IP &amp; VLAN","PDH",
AK1664="Warehouse HUAWEI","SPARE-ISSUE",
AK1664="SPARE-HS","SPARE-ISSUE",
AK1664="Power Telco","BSS",AK1664="no impacts","no impacts"
),"")</f>
        <v>No root cause</v>
      </c>
      <c r="AJ1664" s="56" t="str" cm="1">
        <f t="array" ref="AJ1664">IFERROR(_xlfn.IFS(
AK1664="MPR ISSUE","TX ISSUE",
AK1664="BSS Hardware Issue","RAN ISSUE",
AK1664="Sites strategiques, MLL, Pylone, etc.","ENVTECH",
AK1664="AKTIVCO DEFAUT GE &amp; POWER Cabinet","POWER ISSUE",
AK1664="AKTIVCO Coupure ENEO &amp; Baisse de tension","POWER ISSUE",
AK1664="Coupure ENEO &amp; Baisse de tension","POWER ISSUE",
AK1664="Defaut GE &amp; POWER Cabinet","POWER ISSUE",
AK1664="Sharing","POWER ISSUE",
AK1664="Sites strategiques &amp; DataCenter","POWER ISSUE",
AK1664="Exclu","Exclu",
AK1664="SAT","TX ISSUE",
AK1664="SPARE-ISSUE","SPARE-ISSUE",
AK1664="Fiber CAmtel","TX ISSUE",
AK1664="Fiber AOF","TX ISSUE",
AK1664="Projet OCM (HUAWEI)","TRAVAUX-HUAWEI",
AK1664="Projet OCM (NOKIA)","TRAVAUX -NOKIA",
AK1664="ACCESS-ISSUE","ACCESS-ISSUE",
AK1664="Projet OCM (ZTE, NOKIA, autres projets)","TRAVAUX OCM",
AK1664="No root CAuse","No root cause",
AK1664="ODU HS","TX ISSUE",
AK1664="IP &amp; VLAN","TX ISSUE",
AK1664="Warehouse HUAWEI","SPARE-ISSUE",
AK1664="SPARE-HS","SPARE-ISSUE",
AK1664="Power Telco","RAN ISSUE",AK1664="no impacts","no impacts"
),"")</f>
        <v>No root cause</v>
      </c>
      <c r="AK1664" s="81" t="s">
        <v>5620</v>
      </c>
      <c r="AL1664" s="56" t="str" cm="1">
        <f t="array" ref="AL1664">IFERROR(_xlfn.IFS(
AK1664="MPR ISSUE","ACTIVE",
AK1664="BSS Hardware Issue","ACTIVE",
AK1664="Sites strategiques, MLL, Pylone, etc.","PASSIVE",
AK1664="AKTIVCO DEFAUT GE &amp; POWER Cabinet","PASSIVE",
AK1664="AKTIVCO Coupure ENEO &amp; Baisse de tension","PASSIVE",
AK1664="Coupure ENEO &amp; Baisse de tension","PASSIVE",
AK1664="Defaut GE &amp; POWER Cabinet","PASSIVE",
AK1664="Sharing","PASSIVE",
AK1664="Sites strategiques &amp; DataCenter","PASSIVE",
AK1664="Exclu","Exclu",
AK1664="SAT","ACTIVE",
AK1664="SPARE-ISSUE","SPARE-ISSUE",
AK1664="Fiber CAmtel","ACTIVE",
AK1664="Fiber AOF","ACTIVE",
AK1664="Projet OCM (HUAWEI)","PLANNED WORKS",
AK1664="Projet OCM (NOKIA)","PLANNED WORKS",
AK1664="ACCESS-ISSUE","ACCESS-ISSUE",
AK1664="Projet OCM (ZTE, NOKIA, autres projets)","PLANNED WORKS",
AK1664="No root CAuse","No root cause",
AK1664="ODU HS","ACTIVE",
AK1664="IP &amp; VLAN","ACTIVE",
AK1664="Warehouse HUAWEI","SPARE-ISSUE",
AK1664="SPARE-HS","SPARE-ISSUE",
AK1664="Power Telco","ACTIVE", AK1664="no impacts","no impacts"
),"")</f>
        <v>No root cause</v>
      </c>
      <c r="AM1664" s="108" t="s">
        <v>5537</v>
      </c>
      <c r="AN1664" s="117" t="s">
        <v>2112</v>
      </c>
      <c r="AP1664" s="23" t="s">
        <v>5537</v>
      </c>
      <c r="AQ1664" s="23" t="s">
        <v>5537</v>
      </c>
      <c r="AR1664" s="7"/>
      <c r="AS1664" s="6"/>
      <c r="AT1664" s="7"/>
      <c r="AU1664" s="3" t="s">
        <v>5537</v>
      </c>
      <c r="AV1664" s="24" t="s">
        <v>5537</v>
      </c>
      <c r="AW1664" s="24" t="s">
        <v>5537</v>
      </c>
      <c r="AX1664" s="24" t="s">
        <v>5537</v>
      </c>
      <c r="AY1664" s="24" t="s">
        <v>5537</v>
      </c>
      <c r="AZ1664" s="24" t="s">
        <v>5537</v>
      </c>
      <c r="BA1664" s="24" t="s">
        <v>5537</v>
      </c>
      <c r="BB1664" s="24" t="s">
        <v>5537</v>
      </c>
      <c r="BC1664" s="24" t="s">
        <v>5537</v>
      </c>
      <c r="BD1664" s="24" t="s">
        <v>5537</v>
      </c>
      <c r="BE1664" s="24" t="s">
        <v>5537</v>
      </c>
      <c r="BF1664" s="24" t="s">
        <v>5537</v>
      </c>
      <c r="BG1664" s="24" t="s">
        <v>5537</v>
      </c>
      <c r="BH1664" s="24" t="s">
        <v>5537</v>
      </c>
      <c r="BI1664" s="9" t="s">
        <v>5537</v>
      </c>
      <c r="BJ1664" s="14"/>
      <c r="BK1664" s="14" t="s">
        <v>5537</v>
      </c>
      <c r="BL1664" s="14" t="str">
        <f>_xlfn.XLOOKUP(B1664,'[4]cell downs 18042026 17h'!$B:$B,'[4]cell downs 18042026 17h'!$B:$B,"")</f>
        <v/>
      </c>
      <c r="BM1664" s="14" t="str">
        <f>_xlfn.XLOOKUP(B1664,'[5]Cells Huawei 19042026 15h'!$B:$B,'[5]Cells Huawei 19042026 15h'!$B:$B,"")</f>
        <v/>
      </c>
      <c r="BN1664" s="9" t="str">
        <f>_xlfn.XLOOKUP(B1664,'[6]cells down 19042026 9H40'!$B:$B,'[6]cells down 19042026 9H40'!$B:$B,"")</f>
        <v/>
      </c>
      <c r="BO1664" s="9" t="s">
        <v>2112</v>
      </c>
      <c r="BP1664" s="9" t="s">
        <v>5537</v>
      </c>
    </row>
    <row r="1665" spans="1:68" s="9" customFormat="1" x14ac:dyDescent="0.35">
      <c r="A1665" s="1" t="s">
        <v>4143</v>
      </c>
      <c r="B1665" s="8" t="s">
        <v>4144</v>
      </c>
      <c r="C1665" s="3" t="str">
        <f>_xlfn.XLOOKUP(B1665,'[1]daily break down'!$D:$D,'[1]daily break down'!$E:$E,"")</f>
        <v>CENTRE</v>
      </c>
      <c r="D1665" s="1" t="s">
        <v>11</v>
      </c>
      <c r="E1665" s="1" t="s">
        <v>12</v>
      </c>
      <c r="F1665" s="3" t="s">
        <v>37</v>
      </c>
      <c r="G1665" s="1" t="s">
        <v>4143</v>
      </c>
      <c r="H1665" s="41" t="str">
        <f>_xlfn.XLOOKUP(B1665,[2]CALCULATION!$B:$B,[2]CALCULATION!$H:$H,"")</f>
        <v>ZTE</v>
      </c>
      <c r="I1665" s="34">
        <v>0</v>
      </c>
      <c r="J1665" s="34">
        <v>0</v>
      </c>
      <c r="K1665" s="34">
        <v>0</v>
      </c>
      <c r="L1665" s="34">
        <v>0</v>
      </c>
      <c r="M1665" s="34">
        <v>0</v>
      </c>
      <c r="N1665" s="34">
        <v>0</v>
      </c>
      <c r="O1665" s="34">
        <v>0</v>
      </c>
      <c r="P1665" s="34">
        <v>0</v>
      </c>
      <c r="Q1665" s="34">
        <v>0</v>
      </c>
      <c r="R1665" s="34">
        <v>0</v>
      </c>
      <c r="S1665" s="109">
        <v>0</v>
      </c>
      <c r="T1665" s="109">
        <f>_xlfn.XLOOKUP(B1665,'[3]Nur des jours'!$B:$B,'[3]Nur des jours'!$U:$U,"")</f>
        <v>0</v>
      </c>
      <c r="U1665" s="109">
        <v>0</v>
      </c>
      <c r="V1665" s="109">
        <v>0</v>
      </c>
      <c r="W1665" s="109">
        <v>0</v>
      </c>
      <c r="X1665" s="109">
        <v>0</v>
      </c>
      <c r="Y1665" s="109">
        <v>0</v>
      </c>
      <c r="Z1665" s="109">
        <v>0</v>
      </c>
      <c r="AA1665" s="109">
        <v>0</v>
      </c>
      <c r="AB1665" s="109">
        <v>0</v>
      </c>
      <c r="AC1665" s="109">
        <v>0</v>
      </c>
      <c r="AD1665" s="109">
        <v>0</v>
      </c>
      <c r="AE1665" s="109">
        <v>0</v>
      </c>
      <c r="AF1665" s="109">
        <v>0</v>
      </c>
      <c r="AG1665" s="57" t="str">
        <f>_xlfn.XLOOKUP(B1665,[3]CALCULATION!$B:$B,[3]CALCULATION!$M:$M,"")</f>
        <v>EXCLU</v>
      </c>
      <c r="AH1665" s="57"/>
      <c r="AI1665" s="56" t="str" cm="1">
        <f t="array" ref="AI1665">IFERROR(_xlfn.IFS(
AK1665="MPR ISSUE","PDH",
AK1665="BSS Hardware Issue","BSS",
AK1665="Sites strategiques, MLL, Pylone, etc.","ENVTECH",
AK1665="AKTIVCO DEFAUT GE &amp; POWER Cabinet","AKTIVCO",
AK1665="AKTIVCO Coupure ENEO &amp; Baisse de tension","AKTIVCO GRID ONLY",
AK1665="Coupure ENEO &amp; Baisse de tension","IHS GRID ONLY",
AK1665="Defaut GE &amp; POWER Cabinet","IHS",
AK1665="Sharing","Partners",
AK1665="Sites strategiques &amp; DataCenter","SST &amp; DC",
AK1665="Exclu","Exclu",
AK1665="SAT","SAT",
AK1665="SPARE-ISSUE","SPARE-ISSUE",
AK1665="Fiber CAmtel","TRANS_FO_CAMTEL",
AK1665="Fiber AOF","Fiber AOF",
AK1665="Projet OCM (HUAWEI)","TRAVAUX-HUAWEI",
AK1665="Projet OCM (NOKIA)","TRAVAUX-NOKIA",
AK1665="ACCESS-ISSUE","ACCESS-ISSUE",
AK1665="Projet OCM (ZTE, NOKIA, autres projets)","TRAVAUX OCM",
AK1665="No root CAuse","No root cause",
AK1665="ODU HS","PDH",
AK1665="IP &amp; VLAN","PDH",
AK1665="Warehouse HUAWEI","SPARE-ISSUE",
AK1665="SPARE-HS","SPARE-ISSUE",
AK1665="Power Telco","BSS",AK1665="no impacts","no impacts"
),"")</f>
        <v>Exclu</v>
      </c>
      <c r="AJ1665" s="56" t="str" cm="1">
        <f t="array" ref="AJ1665">IFERROR(_xlfn.IFS(
AK1665="MPR ISSUE","TX ISSUE",
AK1665="BSS Hardware Issue","RAN ISSUE",
AK1665="Sites strategiques, MLL, Pylone, etc.","ENVTECH",
AK1665="AKTIVCO DEFAUT GE &amp; POWER Cabinet","POWER ISSUE",
AK1665="AKTIVCO Coupure ENEO &amp; Baisse de tension","POWER ISSUE",
AK1665="Coupure ENEO &amp; Baisse de tension","POWER ISSUE",
AK1665="Defaut GE &amp; POWER Cabinet","POWER ISSUE",
AK1665="Sharing","POWER ISSUE",
AK1665="Sites strategiques &amp; DataCenter","POWER ISSUE",
AK1665="Exclu","Exclu",
AK1665="SAT","TX ISSUE",
AK1665="SPARE-ISSUE","SPARE-ISSUE",
AK1665="Fiber CAmtel","TX ISSUE",
AK1665="Fiber AOF","TX ISSUE",
AK1665="Projet OCM (HUAWEI)","TRAVAUX-HUAWEI",
AK1665="Projet OCM (NOKIA)","TRAVAUX -NOKIA",
AK1665="ACCESS-ISSUE","ACCESS-ISSUE",
AK1665="Projet OCM (ZTE, NOKIA, autres projets)","TRAVAUX OCM",
AK1665="No root CAuse","No root cause",
AK1665="ODU HS","TX ISSUE",
AK1665="IP &amp; VLAN","TX ISSUE",
AK1665="Warehouse HUAWEI","SPARE-ISSUE",
AK1665="SPARE-HS","SPARE-ISSUE",
AK1665="Power Telco","RAN ISSUE",AK1665="no impacts","no impacts"
),"")</f>
        <v>Exclu</v>
      </c>
      <c r="AK1665" s="81" t="s">
        <v>5559</v>
      </c>
      <c r="AL1665" s="56" t="str" cm="1">
        <f t="array" ref="AL1665">IFERROR(_xlfn.IFS(
AK1665="MPR ISSUE","ACTIVE",
AK1665="BSS Hardware Issue","ACTIVE",
AK1665="Sites strategiques, MLL, Pylone, etc.","PASSIVE",
AK1665="AKTIVCO DEFAUT GE &amp; POWER Cabinet","PASSIVE",
AK1665="AKTIVCO Coupure ENEO &amp; Baisse de tension","PASSIVE",
AK1665="Coupure ENEO &amp; Baisse de tension","PASSIVE",
AK1665="Defaut GE &amp; POWER Cabinet","PASSIVE",
AK1665="Sharing","PASSIVE",
AK1665="Sites strategiques &amp; DataCenter","PASSIVE",
AK1665="Exclu","Exclu",
AK1665="SAT","ACTIVE",
AK1665="SPARE-ISSUE","SPARE-ISSUE",
AK1665="Fiber CAmtel","ACTIVE",
AK1665="Fiber AOF","ACTIVE",
AK1665="Projet OCM (HUAWEI)","PLANNED WORKS",
AK1665="Projet OCM (NOKIA)","PLANNED WORKS",
AK1665="ACCESS-ISSUE","ACCESS-ISSUE",
AK1665="Projet OCM (ZTE, NOKIA, autres projets)","PLANNED WORKS",
AK1665="No root CAuse","No root cause",
AK1665="ODU HS","ACTIVE",
AK1665="IP &amp; VLAN","ACTIVE",
AK1665="Warehouse HUAWEI","SPARE-ISSUE",
AK1665="SPARE-HS","SPARE-ISSUE",
AK1665="Power Telco","ACTIVE", AK1665="no impacts","no impacts"
),"")</f>
        <v>Exclu</v>
      </c>
      <c r="AM1665" s="108" t="s">
        <v>5537</v>
      </c>
      <c r="AN1665" s="117" t="s">
        <v>4144</v>
      </c>
      <c r="AP1665" s="23" t="s">
        <v>5537</v>
      </c>
      <c r="AQ1665" s="23" t="s">
        <v>5537</v>
      </c>
      <c r="AR1665" s="7"/>
      <c r="AS1665" s="6"/>
      <c r="AT1665" s="7"/>
      <c r="AU1665" s="3" t="s">
        <v>5537</v>
      </c>
      <c r="AV1665" s="24" t="s">
        <v>5537</v>
      </c>
      <c r="AW1665" s="24" t="s">
        <v>5537</v>
      </c>
      <c r="AX1665" s="24" t="s">
        <v>5537</v>
      </c>
      <c r="AY1665" s="24" t="s">
        <v>5537</v>
      </c>
      <c r="AZ1665" s="24" t="s">
        <v>5537</v>
      </c>
      <c r="BA1665" s="24" t="s">
        <v>5537</v>
      </c>
      <c r="BB1665" s="24" t="s">
        <v>5537</v>
      </c>
      <c r="BC1665" s="24" t="s">
        <v>5537</v>
      </c>
      <c r="BD1665" s="24" t="s">
        <v>5537</v>
      </c>
      <c r="BE1665" s="24" t="s">
        <v>5537</v>
      </c>
      <c r="BF1665" s="24" t="s">
        <v>5537</v>
      </c>
      <c r="BG1665" s="24" t="s">
        <v>5537</v>
      </c>
      <c r="BH1665" s="24" t="s">
        <v>5537</v>
      </c>
      <c r="BI1665" s="9" t="s">
        <v>5537</v>
      </c>
      <c r="BJ1665" s="14"/>
      <c r="BK1665" s="14" t="s">
        <v>5537</v>
      </c>
      <c r="BL1665" s="14" t="str">
        <f>_xlfn.XLOOKUP(B1665,'[4]cell downs 18042026 17h'!$B:$B,'[4]cell downs 18042026 17h'!$B:$B,"")</f>
        <v/>
      </c>
      <c r="BM1665" s="14" t="str">
        <f>_xlfn.XLOOKUP(B1665,'[5]Cells Huawei 19042026 15h'!$B:$B,'[5]Cells Huawei 19042026 15h'!$B:$B,"")</f>
        <v/>
      </c>
      <c r="BN1665" s="9" t="str">
        <f>_xlfn.XLOOKUP(B1665,'[6]cells down 19042026 9H40'!$B:$B,'[6]cells down 19042026 9H40'!$B:$B,"")</f>
        <v>CTR_111</v>
      </c>
      <c r="BO1665" s="9" t="s">
        <v>4144</v>
      </c>
      <c r="BP1665" s="9" t="s">
        <v>5537</v>
      </c>
    </row>
    <row r="1666" spans="1:68" s="9" customFormat="1" x14ac:dyDescent="0.35">
      <c r="A1666" s="1" t="s">
        <v>2695</v>
      </c>
      <c r="B1666" s="8" t="s">
        <v>2696</v>
      </c>
      <c r="C1666" s="3" t="str">
        <f>_xlfn.XLOOKUP(B1666,'[1]daily break down'!$D:$D,'[1]daily break down'!$E:$E,"")</f>
        <v>Douala</v>
      </c>
      <c r="D1666" s="1" t="s">
        <v>11</v>
      </c>
      <c r="E1666" s="1" t="s">
        <v>12</v>
      </c>
      <c r="F1666" s="3" t="s">
        <v>31</v>
      </c>
      <c r="G1666" s="1" t="s">
        <v>32</v>
      </c>
      <c r="H1666" s="41" t="str">
        <f>_xlfn.XLOOKUP(B1666,[2]CALCULATION!$B:$B,[2]CALCULATION!$H:$H,"")</f>
        <v>ZTE</v>
      </c>
      <c r="I1666" s="34">
        <v>3.0819015332460129</v>
      </c>
      <c r="J1666" s="34">
        <v>3.0819015332460129</v>
      </c>
      <c r="K1666" s="34">
        <v>3.0819015332460129</v>
      </c>
      <c r="L1666" s="34">
        <v>3.0819015332460129</v>
      </c>
      <c r="M1666" s="34">
        <v>3.0819015332460129</v>
      </c>
      <c r="N1666" s="34">
        <v>3.0819015332460129</v>
      </c>
      <c r="O1666" s="34">
        <v>3.0819015332460129</v>
      </c>
      <c r="P1666" s="34">
        <v>3.0819015332460129</v>
      </c>
      <c r="Q1666" s="34">
        <v>2.4736005170745905</v>
      </c>
      <c r="R1666" s="34">
        <v>0</v>
      </c>
      <c r="S1666" s="109">
        <v>6.5100711120242662</v>
      </c>
      <c r="T1666" s="109">
        <f>_xlfn.XLOOKUP(B1666,'[3]Nur des jours'!$B:$B,'[3]Nur des jours'!$U:$U,"")</f>
        <v>0</v>
      </c>
      <c r="U1666" s="109">
        <v>0</v>
      </c>
      <c r="V1666" s="109">
        <v>0</v>
      </c>
      <c r="W1666" s="109">
        <v>0</v>
      </c>
      <c r="X1666" s="109">
        <v>0</v>
      </c>
      <c r="Y1666" s="109">
        <v>0</v>
      </c>
      <c r="Z1666" s="109">
        <v>0</v>
      </c>
      <c r="AA1666" s="109">
        <v>0</v>
      </c>
      <c r="AB1666" s="109">
        <v>0</v>
      </c>
      <c r="AC1666" s="109">
        <v>0</v>
      </c>
      <c r="AD1666" s="109">
        <v>0</v>
      </c>
      <c r="AE1666" s="109">
        <v>0</v>
      </c>
      <c r="AF1666" s="109">
        <v>0</v>
      </c>
      <c r="AG1666" s="57" t="str">
        <f>_xlfn.XLOOKUP(B1666,[3]CALCULATION!$B:$B,[3]CALCULATION!$M:$M,"")</f>
        <v>Operationnel</v>
      </c>
      <c r="AH1666" s="57"/>
      <c r="AI1666" s="56" t="str" cm="1">
        <f t="array" ref="AI1666">IFERROR(_xlfn.IFS(
AK1666="MPR ISSUE","PDH",
AK1666="BSS Hardware Issue","BSS",
AK1666="Sites strategiques, MLL, Pylone, etc.","ENVTECH",
AK1666="AKTIVCO DEFAUT GE &amp; POWER Cabinet","AKTIVCO",
AK1666="AKTIVCO Coupure ENEO &amp; Baisse de tension","AKTIVCO GRID ONLY",
AK1666="Coupure ENEO &amp; Baisse de tension","IHS GRID ONLY",
AK1666="Defaut GE &amp; POWER Cabinet","IHS",
AK1666="Sharing","Partners",
AK1666="Sites strategiques &amp; DataCenter","SST &amp; DC",
AK1666="Exclu","Exclu",
AK1666="SAT","SAT",
AK1666="SPARE-ISSUE","SPARE-ISSUE",
AK1666="Fiber CAmtel","TRANS_FO_CAMTEL",
AK1666="Fiber AOF","Fiber AOF",
AK1666="Projet OCM (HUAWEI)","TRAVAUX-HUAWEI",
AK1666="Projet OCM (NOKIA)","TRAVAUX-NOKIA",
AK1666="ACCESS-ISSUE","ACCESS-ISSUE",
AK1666="Projet OCM (ZTE, NOKIA, autres projets)","TRAVAUX OCM",
AK1666="No root CAuse","No root cause",
AK1666="ODU HS","PDH",
AK1666="IP &amp; VLAN","PDH",
AK1666="Warehouse HUAWEI","SPARE-ISSUE",
AK1666="SPARE-HS","SPARE-ISSUE",
AK1666="Power Telco","BSS",AK1666="no impacts","no impacts"
),"")</f>
        <v>No root cause</v>
      </c>
      <c r="AJ1666" s="56" t="str" cm="1">
        <f t="array" ref="AJ1666">IFERROR(_xlfn.IFS(
AK1666="MPR ISSUE","TX ISSUE",
AK1666="BSS Hardware Issue","RAN ISSUE",
AK1666="Sites strategiques, MLL, Pylone, etc.","ENVTECH",
AK1666="AKTIVCO DEFAUT GE &amp; POWER Cabinet","POWER ISSUE",
AK1666="AKTIVCO Coupure ENEO &amp; Baisse de tension","POWER ISSUE",
AK1666="Coupure ENEO &amp; Baisse de tension","POWER ISSUE",
AK1666="Defaut GE &amp; POWER Cabinet","POWER ISSUE",
AK1666="Sharing","POWER ISSUE",
AK1666="Sites strategiques &amp; DataCenter","POWER ISSUE",
AK1666="Exclu","Exclu",
AK1666="SAT","TX ISSUE",
AK1666="SPARE-ISSUE","SPARE-ISSUE",
AK1666="Fiber CAmtel","TX ISSUE",
AK1666="Fiber AOF","TX ISSUE",
AK1666="Projet OCM (HUAWEI)","TRAVAUX-HUAWEI",
AK1666="Projet OCM (NOKIA)","TRAVAUX -NOKIA",
AK1666="ACCESS-ISSUE","ACCESS-ISSUE",
AK1666="Projet OCM (ZTE, NOKIA, autres projets)","TRAVAUX OCM",
AK1666="No root CAuse","No root cause",
AK1666="ODU HS","TX ISSUE",
AK1666="IP &amp; VLAN","TX ISSUE",
AK1666="Warehouse HUAWEI","SPARE-ISSUE",
AK1666="SPARE-HS","SPARE-ISSUE",
AK1666="Power Telco","RAN ISSUE",AK1666="no impacts","no impacts"
),"")</f>
        <v>No root cause</v>
      </c>
      <c r="AK1666" s="81" t="s">
        <v>5620</v>
      </c>
      <c r="AL1666" s="56" t="str" cm="1">
        <f t="array" ref="AL1666">IFERROR(_xlfn.IFS(
AK1666="MPR ISSUE","ACTIVE",
AK1666="BSS Hardware Issue","ACTIVE",
AK1666="Sites strategiques, MLL, Pylone, etc.","PASSIVE",
AK1666="AKTIVCO DEFAUT GE &amp; POWER Cabinet","PASSIVE",
AK1666="AKTIVCO Coupure ENEO &amp; Baisse de tension","PASSIVE",
AK1666="Coupure ENEO &amp; Baisse de tension","PASSIVE",
AK1666="Defaut GE &amp; POWER Cabinet","PASSIVE",
AK1666="Sharing","PASSIVE",
AK1666="Sites strategiques &amp; DataCenter","PASSIVE",
AK1666="Exclu","Exclu",
AK1666="SAT","ACTIVE",
AK1666="SPARE-ISSUE","SPARE-ISSUE",
AK1666="Fiber CAmtel","ACTIVE",
AK1666="Fiber AOF","ACTIVE",
AK1666="Projet OCM (HUAWEI)","PLANNED WORKS",
AK1666="Projet OCM (NOKIA)","PLANNED WORKS",
AK1666="ACCESS-ISSUE","ACCESS-ISSUE",
AK1666="Projet OCM (ZTE, NOKIA, autres projets)","PLANNED WORKS",
AK1666="No root CAuse","No root cause",
AK1666="ODU HS","ACTIVE",
AK1666="IP &amp; VLAN","ACTIVE",
AK1666="Warehouse HUAWEI","SPARE-ISSUE",
AK1666="SPARE-HS","SPARE-ISSUE",
AK1666="Power Telco","ACTIVE", AK1666="no impacts","no impacts"
),"")</f>
        <v>No root cause</v>
      </c>
      <c r="AM1666" s="108" t="s">
        <v>5537</v>
      </c>
      <c r="AN1666" s="117" t="s">
        <v>2696</v>
      </c>
      <c r="AP1666" s="23" t="s">
        <v>5537</v>
      </c>
      <c r="AQ1666" s="23" t="s">
        <v>5537</v>
      </c>
      <c r="AR1666" s="7"/>
      <c r="AS1666" s="6"/>
      <c r="AT1666" s="7"/>
      <c r="AU1666" s="3" t="s">
        <v>5537</v>
      </c>
      <c r="AV1666" s="24" t="s">
        <v>5537</v>
      </c>
      <c r="AW1666" s="24" t="s">
        <v>5537</v>
      </c>
      <c r="AX1666" s="24" t="s">
        <v>5537</v>
      </c>
      <c r="AY1666" s="24" t="s">
        <v>5537</v>
      </c>
      <c r="AZ1666" s="24" t="s">
        <v>5537</v>
      </c>
      <c r="BA1666" s="24" t="s">
        <v>5537</v>
      </c>
      <c r="BB1666" s="24" t="s">
        <v>5537</v>
      </c>
      <c r="BC1666" s="24" t="s">
        <v>5537</v>
      </c>
      <c r="BD1666" s="24" t="s">
        <v>5537</v>
      </c>
      <c r="BE1666" s="24" t="s">
        <v>5537</v>
      </c>
      <c r="BF1666" s="24" t="s">
        <v>5537</v>
      </c>
      <c r="BG1666" s="24" t="s">
        <v>5537</v>
      </c>
      <c r="BH1666" s="24" t="s">
        <v>5537</v>
      </c>
      <c r="BI1666" s="9" t="s">
        <v>5537</v>
      </c>
      <c r="BJ1666" s="14"/>
      <c r="BK1666" s="14" t="s">
        <v>5537</v>
      </c>
      <c r="BL1666" s="14" t="str">
        <f>_xlfn.XLOOKUP(B1666,'[4]cell downs 18042026 17h'!$B:$B,'[4]cell downs 18042026 17h'!$B:$B,"")</f>
        <v/>
      </c>
      <c r="BM1666" s="14" t="str">
        <f>_xlfn.XLOOKUP(B1666,'[5]Cells Huawei 19042026 15h'!$B:$B,'[5]Cells Huawei 19042026 15h'!$B:$B,"")</f>
        <v/>
      </c>
      <c r="BN1666" s="9" t="str">
        <f>_xlfn.XLOOKUP(B1666,'[6]cells down 19042026 9H40'!$B:$B,'[6]cells down 19042026 9H40'!$B:$B,"")</f>
        <v>LIT_139</v>
      </c>
      <c r="BO1666" s="9" t="s">
        <v>5537</v>
      </c>
      <c r="BP1666" s="9" t="s">
        <v>5537</v>
      </c>
    </row>
    <row r="1667" spans="1:68" s="9" customFormat="1" x14ac:dyDescent="0.35">
      <c r="A1667" s="1" t="s">
        <v>1324</v>
      </c>
      <c r="B1667" s="8" t="s">
        <v>1325</v>
      </c>
      <c r="C1667" s="3" t="str">
        <f>_xlfn.XLOOKUP(B1667,'[1]daily break down'!$D:$D,'[1]daily break down'!$E:$E,"")</f>
        <v>SUD-OUEST</v>
      </c>
      <c r="D1667" s="1" t="s">
        <v>11</v>
      </c>
      <c r="E1667" s="1" t="s">
        <v>66</v>
      </c>
      <c r="F1667" s="3" t="s">
        <v>13</v>
      </c>
      <c r="G1667" s="1" t="s">
        <v>1326</v>
      </c>
      <c r="H1667" s="40" t="str">
        <f>_xlfn.XLOOKUP(B1667,[2]CALCULATION!$B:$B,[2]CALCULATION!$H:$H,"")</f>
        <v>NOKIA</v>
      </c>
      <c r="I1667" s="34">
        <v>0</v>
      </c>
      <c r="J1667" s="34">
        <v>0</v>
      </c>
      <c r="K1667" s="34">
        <v>0</v>
      </c>
      <c r="L1667" s="34">
        <v>0</v>
      </c>
      <c r="M1667" s="34">
        <v>0</v>
      </c>
      <c r="N1667" s="34">
        <v>0</v>
      </c>
      <c r="O1667" s="34">
        <v>0</v>
      </c>
      <c r="P1667" s="34">
        <v>0</v>
      </c>
      <c r="Q1667" s="34">
        <v>0</v>
      </c>
      <c r="R1667" s="34">
        <v>0</v>
      </c>
      <c r="S1667" s="109">
        <v>0</v>
      </c>
      <c r="T1667" s="109">
        <f>_xlfn.XLOOKUP(B1667,'[3]Nur des jours'!$B:$B,'[3]Nur des jours'!$U:$U,"")</f>
        <v>0</v>
      </c>
      <c r="U1667" s="109">
        <v>0</v>
      </c>
      <c r="V1667" s="109">
        <v>0</v>
      </c>
      <c r="W1667" s="109">
        <v>0</v>
      </c>
      <c r="X1667" s="109">
        <v>0</v>
      </c>
      <c r="Y1667" s="109">
        <v>0</v>
      </c>
      <c r="Z1667" s="109">
        <v>0</v>
      </c>
      <c r="AA1667" s="109">
        <v>0</v>
      </c>
      <c r="AB1667" s="109">
        <v>0</v>
      </c>
      <c r="AC1667" s="109">
        <v>0</v>
      </c>
      <c r="AD1667" s="109">
        <v>0</v>
      </c>
      <c r="AE1667" s="109">
        <v>0</v>
      </c>
      <c r="AF1667" s="109">
        <v>0</v>
      </c>
      <c r="AG1667" s="57" t="str">
        <f>_xlfn.XLOOKUP(B1667,[3]CALCULATION!$B:$B,[3]CALCULATION!$M:$M,"")</f>
        <v>Insecurity</v>
      </c>
      <c r="AH1667" s="57"/>
      <c r="AI1667" s="56" t="str" cm="1">
        <f t="array" ref="AI1667">IFERROR(_xlfn.IFS(
AK1667="MPR ISSUE","PDH",
AK1667="BSS Hardware Issue","BSS",
AK1667="Sites strategiques, MLL, Pylone, etc.","ENVTECH",
AK1667="AKTIVCO DEFAUT GE &amp; POWER Cabinet","AKTIVCO",
AK1667="AKTIVCO Coupure ENEO &amp; Baisse de tension","AKTIVCO GRID ONLY",
AK1667="Coupure ENEO &amp; Baisse de tension","IHS GRID ONLY",
AK1667="Defaut GE &amp; POWER Cabinet","IHS",
AK1667="Sharing","Partners",
AK1667="Sites strategiques &amp; DataCenter","SST &amp; DC",
AK1667="Exclu","Exclu",
AK1667="SAT","SAT",
AK1667="SPARE-ISSUE","SPARE-ISSUE",
AK1667="Fiber CAmtel","TRANS_FO_CAMTEL",
AK1667="Fiber AOF","Fiber AOF",
AK1667="Projet OCM (HUAWEI)","TRAVAUX-HUAWEI",
AK1667="Projet OCM (NOKIA)","TRAVAUX-NOKIA",
AK1667="ACCESS-ISSUE","ACCESS-ISSUE",
AK1667="Projet OCM (ZTE, NOKIA, autres projets)","TRAVAUX OCM",
AK1667="No root CAuse","No root cause",
AK1667="ODU HS","PDH",
AK1667="IP &amp; VLAN","PDH",
AK1667="Warehouse HUAWEI","SPARE-ISSUE",
AK1667="SPARE-HS","SPARE-ISSUE",
AK1667="Power Telco","BSS",AK1667="no impacts","no impacts"
),"")</f>
        <v>IHS</v>
      </c>
      <c r="AJ1667" s="56" t="str" cm="1">
        <f t="array" ref="AJ1667">IFERROR(_xlfn.IFS(
AK1667="MPR ISSUE","TX ISSUE",
AK1667="BSS Hardware Issue","RAN ISSUE",
AK1667="Sites strategiques, MLL, Pylone, etc.","ENVTECH",
AK1667="AKTIVCO DEFAUT GE &amp; POWER Cabinet","POWER ISSUE",
AK1667="AKTIVCO Coupure ENEO &amp; Baisse de tension","POWER ISSUE",
AK1667="Coupure ENEO &amp; Baisse de tension","POWER ISSUE",
AK1667="Defaut GE &amp; POWER Cabinet","POWER ISSUE",
AK1667="Sharing","POWER ISSUE",
AK1667="Sites strategiques &amp; DataCenter","POWER ISSUE",
AK1667="Exclu","Exclu",
AK1667="SAT","TX ISSUE",
AK1667="SPARE-ISSUE","SPARE-ISSUE",
AK1667="Fiber CAmtel","TX ISSUE",
AK1667="Fiber AOF","TX ISSUE",
AK1667="Projet OCM (HUAWEI)","TRAVAUX-HUAWEI",
AK1667="Projet OCM (NOKIA)","TRAVAUX -NOKIA",
AK1667="ACCESS-ISSUE","ACCESS-ISSUE",
AK1667="Projet OCM (ZTE, NOKIA, autres projets)","TRAVAUX OCM",
AK1667="No root CAuse","No root cause",
AK1667="ODU HS","TX ISSUE",
AK1667="IP &amp; VLAN","TX ISSUE",
AK1667="Warehouse HUAWEI","SPARE-ISSUE",
AK1667="SPARE-HS","SPARE-ISSUE",
AK1667="Power Telco","RAN ISSUE",AK1667="no impacts","no impacts"
),"")</f>
        <v>POWER ISSUE</v>
      </c>
      <c r="AK1667" s="81" t="s">
        <v>5330</v>
      </c>
      <c r="AL1667" s="56" t="str" cm="1">
        <f t="array" ref="AL1667">IFERROR(_xlfn.IFS(
AK1667="MPR ISSUE","ACTIVE",
AK1667="BSS Hardware Issue","ACTIVE",
AK1667="Sites strategiques, MLL, Pylone, etc.","PASSIVE",
AK1667="AKTIVCO DEFAUT GE &amp; POWER Cabinet","PASSIVE",
AK1667="AKTIVCO Coupure ENEO &amp; Baisse de tension","PASSIVE",
AK1667="Coupure ENEO &amp; Baisse de tension","PASSIVE",
AK1667="Defaut GE &amp; POWER Cabinet","PASSIVE",
AK1667="Sharing","PASSIVE",
AK1667="Sites strategiques &amp; DataCenter","PASSIVE",
AK1667="Exclu","Exclu",
AK1667="SAT","ACTIVE",
AK1667="SPARE-ISSUE","SPARE-ISSUE",
AK1667="Fiber CAmtel","ACTIVE",
AK1667="Fiber AOF","ACTIVE",
AK1667="Projet OCM (HUAWEI)","PLANNED WORKS",
AK1667="Projet OCM (NOKIA)","PLANNED WORKS",
AK1667="ACCESS-ISSUE","ACCESS-ISSUE",
AK1667="Projet OCM (ZTE, NOKIA, autres projets)","PLANNED WORKS",
AK1667="No root CAuse","No root cause",
AK1667="ODU HS","ACTIVE",
AK1667="IP &amp; VLAN","ACTIVE",
AK1667="Warehouse HUAWEI","SPARE-ISSUE",
AK1667="SPARE-HS","SPARE-ISSUE",
AK1667="Power Telco","ACTIVE", AK1667="no impacts","no impacts"
),"")</f>
        <v>PASSIVE</v>
      </c>
      <c r="AM1667" s="108" t="s">
        <v>5996</v>
      </c>
      <c r="AN1667" s="227" t="s">
        <v>984</v>
      </c>
      <c r="AO1667" s="9" t="s">
        <v>6098</v>
      </c>
      <c r="AP1667" s="23" t="s">
        <v>5683</v>
      </c>
      <c r="AQ1667" s="23" t="s">
        <v>5537</v>
      </c>
      <c r="AR1667" s="7"/>
      <c r="AS1667" s="6"/>
      <c r="AT1667" s="7"/>
      <c r="AU1667" s="3" t="s">
        <v>5537</v>
      </c>
      <c r="AV1667" s="24" t="s">
        <v>5537</v>
      </c>
      <c r="AW1667" s="24" t="s">
        <v>5537</v>
      </c>
      <c r="AX1667" s="24" t="s">
        <v>5537</v>
      </c>
      <c r="AY1667" s="24" t="s">
        <v>5537</v>
      </c>
      <c r="AZ1667" s="24" t="s">
        <v>5537</v>
      </c>
      <c r="BA1667" s="24" t="s">
        <v>5537</v>
      </c>
      <c r="BB1667" s="24" t="s">
        <v>5537</v>
      </c>
      <c r="BC1667" s="24" t="s">
        <v>5537</v>
      </c>
      <c r="BD1667" s="24" t="s">
        <v>5537</v>
      </c>
      <c r="BE1667" s="24" t="s">
        <v>6371</v>
      </c>
      <c r="BF1667" s="24" t="s">
        <v>6372</v>
      </c>
      <c r="BG1667" s="24" t="s">
        <v>6368</v>
      </c>
      <c r="BH1667" s="24" t="s">
        <v>6373</v>
      </c>
      <c r="BI1667" s="9" t="s">
        <v>5537</v>
      </c>
      <c r="BJ1667" s="14"/>
      <c r="BK1667" s="14" t="s">
        <v>5537</v>
      </c>
      <c r="BL1667" s="14" t="str">
        <f>_xlfn.XLOOKUP(B1667,'[4]cell downs 18042026 17h'!$B:$B,'[4]cell downs 18042026 17h'!$B:$B,"")</f>
        <v/>
      </c>
      <c r="BM1667" s="14" t="str">
        <f>_xlfn.XLOOKUP(B1667,'[5]Cells Huawei 19042026 15h'!$B:$B,'[5]Cells Huawei 19042026 15h'!$B:$B,"")</f>
        <v/>
      </c>
      <c r="BN1667" s="9" t="str">
        <f>_xlfn.XLOOKUP(B1667,'[6]cells down 19042026 9H40'!$B:$B,'[6]cells down 19042026 9H40'!$B:$B,"")</f>
        <v/>
      </c>
      <c r="BO1667" s="9" t="s">
        <v>1325</v>
      </c>
      <c r="BP1667" s="9" t="s">
        <v>5537</v>
      </c>
    </row>
    <row r="1668" spans="1:68" s="9" customFormat="1" x14ac:dyDescent="0.35">
      <c r="A1668" s="1" t="s">
        <v>4370</v>
      </c>
      <c r="B1668" s="8" t="s">
        <v>4371</v>
      </c>
      <c r="C1668" s="3" t="str">
        <f>_xlfn.XLOOKUP(B1668,'[1]daily break down'!$D:$D,'[1]daily break down'!$E:$E,"")</f>
        <v>LITTORAL</v>
      </c>
      <c r="D1668" s="1" t="s">
        <v>11</v>
      </c>
      <c r="E1668" s="1" t="s">
        <v>12</v>
      </c>
      <c r="F1668" s="3" t="s">
        <v>13</v>
      </c>
      <c r="G1668" s="1" t="s">
        <v>4370</v>
      </c>
      <c r="H1668" s="41" t="str">
        <f>_xlfn.XLOOKUP(B1668,[2]CALCULATION!$B:$B,[2]CALCULATION!$H:$H,"")</f>
        <v>ZTE</v>
      </c>
      <c r="I1668" s="34">
        <v>0</v>
      </c>
      <c r="J1668" s="34">
        <v>0</v>
      </c>
      <c r="K1668" s="34">
        <v>0</v>
      </c>
      <c r="L1668" s="34">
        <v>0</v>
      </c>
      <c r="M1668" s="34">
        <v>0</v>
      </c>
      <c r="N1668" s="34">
        <v>0</v>
      </c>
      <c r="O1668" s="34">
        <v>0</v>
      </c>
      <c r="P1668" s="34">
        <v>0</v>
      </c>
      <c r="Q1668" s="34">
        <v>0</v>
      </c>
      <c r="R1668" s="34">
        <v>0</v>
      </c>
      <c r="S1668" s="109">
        <v>0</v>
      </c>
      <c r="T1668" s="109">
        <f>_xlfn.XLOOKUP(B1668,'[3]Nur des jours'!$B:$B,'[3]Nur des jours'!$U:$U,"")</f>
        <v>0</v>
      </c>
      <c r="U1668" s="109">
        <v>0</v>
      </c>
      <c r="V1668" s="109">
        <v>0</v>
      </c>
      <c r="W1668" s="109">
        <v>0</v>
      </c>
      <c r="X1668" s="109">
        <v>0</v>
      </c>
      <c r="Y1668" s="109">
        <v>0</v>
      </c>
      <c r="Z1668" s="109">
        <v>0</v>
      </c>
      <c r="AA1668" s="109">
        <v>0</v>
      </c>
      <c r="AB1668" s="109">
        <v>0</v>
      </c>
      <c r="AC1668" s="109">
        <v>0</v>
      </c>
      <c r="AD1668" s="109">
        <v>0</v>
      </c>
      <c r="AE1668" s="109">
        <v>0</v>
      </c>
      <c r="AF1668" s="109">
        <v>0</v>
      </c>
      <c r="AG1668" s="57" t="str">
        <f>_xlfn.XLOOKUP(B1668,[3]CALCULATION!$B:$B,[3]CALCULATION!$M:$M,"")</f>
        <v>Insecurity</v>
      </c>
      <c r="AH1668" s="57"/>
      <c r="AI1668" s="56" t="str" cm="1">
        <f t="array" ref="AI1668">IFERROR(_xlfn.IFS(
AK1668="MPR ISSUE","PDH",
AK1668="BSS Hardware Issue","BSS",
AK1668="Sites strategiques, MLL, Pylone, etc.","ENVTECH",
AK1668="AKTIVCO DEFAUT GE &amp; POWER Cabinet","AKTIVCO",
AK1668="AKTIVCO Coupure ENEO &amp; Baisse de tension","AKTIVCO GRID ONLY",
AK1668="Coupure ENEO &amp; Baisse de tension","IHS GRID ONLY",
AK1668="Defaut GE &amp; POWER Cabinet","IHS",
AK1668="Sharing","Partners",
AK1668="Sites strategiques &amp; DataCenter","SST &amp; DC",
AK1668="Exclu","Exclu",
AK1668="SAT","SAT",
AK1668="SPARE-ISSUE","SPARE-ISSUE",
AK1668="Fiber CAmtel","TRANS_FO_CAMTEL",
AK1668="Fiber AOF","Fiber AOF",
AK1668="Projet OCM (HUAWEI)","TRAVAUX-HUAWEI",
AK1668="Projet OCM (NOKIA)","TRAVAUX-NOKIA",
AK1668="ACCESS-ISSUE","ACCESS-ISSUE",
AK1668="Projet OCM (ZTE, NOKIA, autres projets)","TRAVAUX OCM",
AK1668="No root CAuse","No root cause",
AK1668="ODU HS","PDH",
AK1668="IP &amp; VLAN","PDH",
AK1668="Warehouse HUAWEI","SPARE-ISSUE",
AK1668="SPARE-HS","SPARE-ISSUE",
AK1668="Power Telco","BSS",AK1668="no impacts","no impacts"
),"")</f>
        <v>No root cause</v>
      </c>
      <c r="AJ1668" s="56" t="str" cm="1">
        <f t="array" ref="AJ1668">IFERROR(_xlfn.IFS(
AK1668="MPR ISSUE","TX ISSUE",
AK1668="BSS Hardware Issue","RAN ISSUE",
AK1668="Sites strategiques, MLL, Pylone, etc.","ENVTECH",
AK1668="AKTIVCO DEFAUT GE &amp; POWER Cabinet","POWER ISSUE",
AK1668="AKTIVCO Coupure ENEO &amp; Baisse de tension","POWER ISSUE",
AK1668="Coupure ENEO &amp; Baisse de tension","POWER ISSUE",
AK1668="Defaut GE &amp; POWER Cabinet","POWER ISSUE",
AK1668="Sharing","POWER ISSUE",
AK1668="Sites strategiques &amp; DataCenter","POWER ISSUE",
AK1668="Exclu","Exclu",
AK1668="SAT","TX ISSUE",
AK1668="SPARE-ISSUE","SPARE-ISSUE",
AK1668="Fiber CAmtel","TX ISSUE",
AK1668="Fiber AOF","TX ISSUE",
AK1668="Projet OCM (HUAWEI)","TRAVAUX-HUAWEI",
AK1668="Projet OCM (NOKIA)","TRAVAUX -NOKIA",
AK1668="ACCESS-ISSUE","ACCESS-ISSUE",
AK1668="Projet OCM (ZTE, NOKIA, autres projets)","TRAVAUX OCM",
AK1668="No root CAuse","No root cause",
AK1668="ODU HS","TX ISSUE",
AK1668="IP &amp; VLAN","TX ISSUE",
AK1668="Warehouse HUAWEI","SPARE-ISSUE",
AK1668="SPARE-HS","SPARE-ISSUE",
AK1668="Power Telco","RAN ISSUE",AK1668="no impacts","no impacts"
),"")</f>
        <v>No root cause</v>
      </c>
      <c r="AK1668" s="81" t="s">
        <v>5620</v>
      </c>
      <c r="AL1668" s="56" t="str" cm="1">
        <f t="array" ref="AL1668">IFERROR(_xlfn.IFS(
AK1668="MPR ISSUE","ACTIVE",
AK1668="BSS Hardware Issue","ACTIVE",
AK1668="Sites strategiques, MLL, Pylone, etc.","PASSIVE",
AK1668="AKTIVCO DEFAUT GE &amp; POWER Cabinet","PASSIVE",
AK1668="AKTIVCO Coupure ENEO &amp; Baisse de tension","PASSIVE",
AK1668="Coupure ENEO &amp; Baisse de tension","PASSIVE",
AK1668="Defaut GE &amp; POWER Cabinet","PASSIVE",
AK1668="Sharing","PASSIVE",
AK1668="Sites strategiques &amp; DataCenter","PASSIVE",
AK1668="Exclu","Exclu",
AK1668="SAT","ACTIVE",
AK1668="SPARE-ISSUE","SPARE-ISSUE",
AK1668="Fiber CAmtel","ACTIVE",
AK1668="Fiber AOF","ACTIVE",
AK1668="Projet OCM (HUAWEI)","PLANNED WORKS",
AK1668="Projet OCM (NOKIA)","PLANNED WORKS",
AK1668="ACCESS-ISSUE","ACCESS-ISSUE",
AK1668="Projet OCM (ZTE, NOKIA, autres projets)","PLANNED WORKS",
AK1668="No root CAuse","No root cause",
AK1668="ODU HS","ACTIVE",
AK1668="IP &amp; VLAN","ACTIVE",
AK1668="Warehouse HUAWEI","SPARE-ISSUE",
AK1668="SPARE-HS","SPARE-ISSUE",
AK1668="Power Telco","ACTIVE", AK1668="no impacts","no impacts"
),"")</f>
        <v>No root cause</v>
      </c>
      <c r="AM1668" s="108" t="s">
        <v>5537</v>
      </c>
      <c r="AN1668" s="117" t="s">
        <v>4371</v>
      </c>
      <c r="AP1668" s="23" t="s">
        <v>5537</v>
      </c>
      <c r="AQ1668" s="23" t="s">
        <v>5537</v>
      </c>
      <c r="AR1668" s="7"/>
      <c r="AS1668" s="6"/>
      <c r="AT1668" s="7"/>
      <c r="AU1668" s="3" t="s">
        <v>5537</v>
      </c>
      <c r="AV1668" s="24" t="s">
        <v>5537</v>
      </c>
      <c r="AW1668" s="24" t="s">
        <v>5537</v>
      </c>
      <c r="AX1668" s="24" t="s">
        <v>5537</v>
      </c>
      <c r="AY1668" s="24" t="s">
        <v>5537</v>
      </c>
      <c r="AZ1668" s="24" t="s">
        <v>5537</v>
      </c>
      <c r="BA1668" s="24" t="s">
        <v>5537</v>
      </c>
      <c r="BB1668" s="24" t="s">
        <v>5537</v>
      </c>
      <c r="BC1668" s="24" t="s">
        <v>5537</v>
      </c>
      <c r="BD1668" s="24" t="s">
        <v>5537</v>
      </c>
      <c r="BE1668" s="24" t="s">
        <v>5537</v>
      </c>
      <c r="BF1668" s="24" t="s">
        <v>5537</v>
      </c>
      <c r="BG1668" s="24" t="s">
        <v>5537</v>
      </c>
      <c r="BH1668" s="24" t="s">
        <v>5537</v>
      </c>
      <c r="BI1668" s="9" t="s">
        <v>5537</v>
      </c>
      <c r="BJ1668" s="14"/>
      <c r="BK1668" s="14" t="s">
        <v>5537</v>
      </c>
      <c r="BL1668" s="14" t="str">
        <f>_xlfn.XLOOKUP(B1668,'[4]cell downs 18042026 17h'!$B:$B,'[4]cell downs 18042026 17h'!$B:$B,"")</f>
        <v/>
      </c>
      <c r="BM1668" s="14" t="str">
        <f>_xlfn.XLOOKUP(B1668,'[5]Cells Huawei 19042026 15h'!$B:$B,'[5]Cells Huawei 19042026 15h'!$B:$B,"")</f>
        <v/>
      </c>
      <c r="BN1668" s="9" t="str">
        <f>_xlfn.XLOOKUP(B1668,'[6]cells down 19042026 9H40'!$B:$B,'[6]cells down 19042026 9H40'!$B:$B,"")</f>
        <v/>
      </c>
      <c r="BO1668" s="9" t="s">
        <v>5537</v>
      </c>
      <c r="BP1668" s="9" t="s">
        <v>5537</v>
      </c>
    </row>
    <row r="1669" spans="1:68" s="9" customFormat="1" x14ac:dyDescent="0.35">
      <c r="A1669" s="1" t="s">
        <v>1614</v>
      </c>
      <c r="B1669" s="8" t="s">
        <v>1615</v>
      </c>
      <c r="C1669" s="3" t="str">
        <f>_xlfn.XLOOKUP(B1669,'[1]daily break down'!$D:$D,'[1]daily break down'!$E:$E,"")</f>
        <v>NORD-OUEST</v>
      </c>
      <c r="D1669" s="1" t="s">
        <v>11</v>
      </c>
      <c r="E1669" s="1" t="s">
        <v>12</v>
      </c>
      <c r="F1669" s="3" t="s">
        <v>51</v>
      </c>
      <c r="G1669" s="1" t="s">
        <v>52</v>
      </c>
      <c r="H1669" s="39" t="str">
        <f>_xlfn.XLOOKUP(B1669,[2]CALCULATION!$B:$B,[2]CALCULATION!$H:$H,"")</f>
        <v>Huawei</v>
      </c>
      <c r="I1669" s="34">
        <v>4.5670998450488396</v>
      </c>
      <c r="J1669" s="34">
        <v>2.3213246184006642</v>
      </c>
      <c r="K1669" s="34">
        <v>0.16452859747797724</v>
      </c>
      <c r="L1669" s="34">
        <v>0</v>
      </c>
      <c r="M1669" s="34">
        <v>0</v>
      </c>
      <c r="N1669" s="34">
        <v>7.3837224234019052E-3</v>
      </c>
      <c r="O1669" s="34">
        <v>0</v>
      </c>
      <c r="P1669" s="34">
        <v>0</v>
      </c>
      <c r="Q1669" s="34">
        <v>0</v>
      </c>
      <c r="R1669" s="34">
        <v>0</v>
      </c>
      <c r="S1669" s="109">
        <v>4.9592932172483764</v>
      </c>
      <c r="T1669" s="109">
        <f>_xlfn.XLOOKUP(B1669,'[3]Nur des jours'!$B:$B,'[3]Nur des jours'!$U:$U,"")</f>
        <v>0</v>
      </c>
      <c r="U1669" s="109">
        <v>0</v>
      </c>
      <c r="V1669" s="109">
        <v>0</v>
      </c>
      <c r="W1669" s="109">
        <v>0</v>
      </c>
      <c r="X1669" s="109">
        <v>0</v>
      </c>
      <c r="Y1669" s="109">
        <v>0</v>
      </c>
      <c r="Z1669" s="109">
        <v>0.2626215282236547</v>
      </c>
      <c r="AA1669" s="109">
        <v>0</v>
      </c>
      <c r="AB1669" s="109">
        <v>0</v>
      </c>
      <c r="AC1669" s="109">
        <v>0</v>
      </c>
      <c r="AD1669" s="109">
        <v>0</v>
      </c>
      <c r="AE1669" s="109">
        <v>0</v>
      </c>
      <c r="AF1669" s="109">
        <v>0</v>
      </c>
      <c r="AG1669" s="57" t="str">
        <f>_xlfn.XLOOKUP(B1669,[3]CALCULATION!$B:$B,[3]CALCULATION!$M:$M,"")</f>
        <v>Operationnel</v>
      </c>
      <c r="AH1669" s="57"/>
      <c r="AI1669" s="56" t="str" cm="1">
        <f t="array" ref="AI1669">IFERROR(_xlfn.IFS(
AK1669="MPR ISSUE","PDH",
AK1669="BSS Hardware Issue","BSS",
AK1669="Sites strategiques, MLL, Pylone, etc.","ENVTECH",
AK1669="AKTIVCO DEFAUT GE &amp; POWER Cabinet","AKTIVCO",
AK1669="AKTIVCO Coupure ENEO &amp; Baisse de tension","AKTIVCO GRID ONLY",
AK1669="Coupure ENEO &amp; Baisse de tension","IHS GRID ONLY",
AK1669="Defaut GE &amp; POWER Cabinet","IHS",
AK1669="Sharing","Partners",
AK1669="Sites strategiques &amp; DataCenter","SST &amp; DC",
AK1669="Exclu","Exclu",
AK1669="SAT","SAT",
AK1669="SPARE-ISSUE","SPARE-ISSUE",
AK1669="Fiber CAmtel","TRANS_FO_CAMTEL",
AK1669="Fiber AOF","Fiber AOF",
AK1669="Projet OCM (HUAWEI)","TRAVAUX-HUAWEI",
AK1669="Projet OCM (NOKIA)","TRAVAUX-NOKIA",
AK1669="ACCESS-ISSUE","ACCESS-ISSUE",
AK1669="Projet OCM (ZTE, NOKIA, autres projets)","TRAVAUX OCM",
AK1669="No root CAuse","No root cause",
AK1669="ODU HS","PDH",
AK1669="IP &amp; VLAN","PDH",
AK1669="Warehouse HUAWEI","SPARE-ISSUE",
AK1669="SPARE-HS","SPARE-ISSUE",
AK1669="Power Telco","BSS",AK1669="no impacts","no impacts"
),"")</f>
        <v>No root cause</v>
      </c>
      <c r="AJ1669" s="56" t="str" cm="1">
        <f t="array" ref="AJ1669">IFERROR(_xlfn.IFS(
AK1669="MPR ISSUE","TX ISSUE",
AK1669="BSS Hardware Issue","RAN ISSUE",
AK1669="Sites strategiques, MLL, Pylone, etc.","ENVTECH",
AK1669="AKTIVCO DEFAUT GE &amp; POWER Cabinet","POWER ISSUE",
AK1669="AKTIVCO Coupure ENEO &amp; Baisse de tension","POWER ISSUE",
AK1669="Coupure ENEO &amp; Baisse de tension","POWER ISSUE",
AK1669="Defaut GE &amp; POWER Cabinet","POWER ISSUE",
AK1669="Sharing","POWER ISSUE",
AK1669="Sites strategiques &amp; DataCenter","POWER ISSUE",
AK1669="Exclu","Exclu",
AK1669="SAT","TX ISSUE",
AK1669="SPARE-ISSUE","SPARE-ISSUE",
AK1669="Fiber CAmtel","TX ISSUE",
AK1669="Fiber AOF","TX ISSUE",
AK1669="Projet OCM (HUAWEI)","TRAVAUX-HUAWEI",
AK1669="Projet OCM (NOKIA)","TRAVAUX -NOKIA",
AK1669="ACCESS-ISSUE","ACCESS-ISSUE",
AK1669="Projet OCM (ZTE, NOKIA, autres projets)","TRAVAUX OCM",
AK1669="No root CAuse","No root cause",
AK1669="ODU HS","TX ISSUE",
AK1669="IP &amp; VLAN","TX ISSUE",
AK1669="Warehouse HUAWEI","SPARE-ISSUE",
AK1669="SPARE-HS","SPARE-ISSUE",
AK1669="Power Telco","RAN ISSUE",AK1669="no impacts","no impacts"
),"")</f>
        <v>No root cause</v>
      </c>
      <c r="AK1669" s="81" t="s">
        <v>5620</v>
      </c>
      <c r="AL1669" s="56" t="str" cm="1">
        <f t="array" ref="AL1669">IFERROR(_xlfn.IFS(
AK1669="MPR ISSUE","ACTIVE",
AK1669="BSS Hardware Issue","ACTIVE",
AK1669="Sites strategiques, MLL, Pylone, etc.","PASSIVE",
AK1669="AKTIVCO DEFAUT GE &amp; POWER Cabinet","PASSIVE",
AK1669="AKTIVCO Coupure ENEO &amp; Baisse de tension","PASSIVE",
AK1669="Coupure ENEO &amp; Baisse de tension","PASSIVE",
AK1669="Defaut GE &amp; POWER Cabinet","PASSIVE",
AK1669="Sharing","PASSIVE",
AK1669="Sites strategiques &amp; DataCenter","PASSIVE",
AK1669="Exclu","Exclu",
AK1669="SAT","ACTIVE",
AK1669="SPARE-ISSUE","SPARE-ISSUE",
AK1669="Fiber CAmtel","ACTIVE",
AK1669="Fiber AOF","ACTIVE",
AK1669="Projet OCM (HUAWEI)","PLANNED WORKS",
AK1669="Projet OCM (NOKIA)","PLANNED WORKS",
AK1669="ACCESS-ISSUE","ACCESS-ISSUE",
AK1669="Projet OCM (ZTE, NOKIA, autres projets)","PLANNED WORKS",
AK1669="No root CAuse","No root cause",
AK1669="ODU HS","ACTIVE",
AK1669="IP &amp; VLAN","ACTIVE",
AK1669="Warehouse HUAWEI","SPARE-ISSUE",
AK1669="SPARE-HS","SPARE-ISSUE",
AK1669="Power Telco","ACTIVE", AK1669="no impacts","no impacts"
),"")</f>
        <v>No root cause</v>
      </c>
      <c r="AM1669" s="108" t="s">
        <v>5537</v>
      </c>
      <c r="AN1669" s="117" t="s">
        <v>1615</v>
      </c>
      <c r="AP1669" s="23" t="s">
        <v>5537</v>
      </c>
      <c r="AQ1669" s="23" t="s">
        <v>5537</v>
      </c>
      <c r="AR1669" s="7"/>
      <c r="AS1669" s="6"/>
      <c r="AT1669" s="7"/>
      <c r="AU1669" s="3" t="s">
        <v>5537</v>
      </c>
      <c r="AV1669" s="24" t="s">
        <v>5537</v>
      </c>
      <c r="AW1669" s="24" t="s">
        <v>5537</v>
      </c>
      <c r="AX1669" s="24" t="s">
        <v>5537</v>
      </c>
      <c r="AY1669" s="24" t="s">
        <v>5537</v>
      </c>
      <c r="AZ1669" s="24" t="s">
        <v>5537</v>
      </c>
      <c r="BA1669" s="24" t="s">
        <v>5537</v>
      </c>
      <c r="BB1669" s="24" t="s">
        <v>5537</v>
      </c>
      <c r="BC1669" s="24" t="s">
        <v>5537</v>
      </c>
      <c r="BD1669" s="24" t="s">
        <v>5537</v>
      </c>
      <c r="BE1669" s="24" t="s">
        <v>5537</v>
      </c>
      <c r="BF1669" s="24" t="s">
        <v>5537</v>
      </c>
      <c r="BG1669" s="24" t="s">
        <v>5537</v>
      </c>
      <c r="BH1669" s="24" t="s">
        <v>5537</v>
      </c>
      <c r="BI1669" s="9" t="s">
        <v>5537</v>
      </c>
      <c r="BJ1669" s="14"/>
      <c r="BK1669" s="14" t="s">
        <v>5537</v>
      </c>
      <c r="BL1669" s="14" t="str">
        <f>_xlfn.XLOOKUP(B1669,'[4]cell downs 18042026 17h'!$B:$B,'[4]cell downs 18042026 17h'!$B:$B,"")</f>
        <v/>
      </c>
      <c r="BM1669" s="14" t="str">
        <f>_xlfn.XLOOKUP(B1669,'[5]Cells Huawei 19042026 15h'!$B:$B,'[5]Cells Huawei 19042026 15h'!$B:$B,"")</f>
        <v/>
      </c>
      <c r="BN1669" s="9" t="str">
        <f>_xlfn.XLOOKUP(B1669,'[6]cells down 19042026 9H40'!$B:$B,'[6]cells down 19042026 9H40'!$B:$B,"")</f>
        <v/>
      </c>
      <c r="BO1669" s="9" t="s">
        <v>1615</v>
      </c>
      <c r="BP1669" s="9" t="s">
        <v>12</v>
      </c>
    </row>
    <row r="1670" spans="1:68" s="9" customFormat="1" x14ac:dyDescent="0.35">
      <c r="A1670" s="1" t="s">
        <v>2855</v>
      </c>
      <c r="B1670" s="8" t="s">
        <v>2856</v>
      </c>
      <c r="C1670" s="3" t="str">
        <f>_xlfn.XLOOKUP(B1670,'[1]daily break down'!$D:$D,'[1]daily break down'!$E:$E,"")</f>
        <v>Douala</v>
      </c>
      <c r="D1670" s="1" t="s">
        <v>11</v>
      </c>
      <c r="E1670" s="1" t="s">
        <v>12</v>
      </c>
      <c r="F1670" s="3" t="s">
        <v>31</v>
      </c>
      <c r="G1670" s="1" t="s">
        <v>32</v>
      </c>
      <c r="H1670" s="41" t="str">
        <f>_xlfn.XLOOKUP(B1670,[2]CALCULATION!$B:$B,[2]CALCULATION!$H:$H,"")</f>
        <v>ZTE</v>
      </c>
      <c r="I1670" s="34">
        <v>0</v>
      </c>
      <c r="J1670" s="34">
        <v>0</v>
      </c>
      <c r="K1670" s="34">
        <v>0</v>
      </c>
      <c r="L1670" s="34">
        <v>2.1937146330396977E-3</v>
      </c>
      <c r="M1670" s="34">
        <v>0</v>
      </c>
      <c r="N1670" s="34">
        <v>0</v>
      </c>
      <c r="O1670" s="34">
        <v>0</v>
      </c>
      <c r="P1670" s="34">
        <v>0</v>
      </c>
      <c r="Q1670" s="34">
        <v>0.51728861151774996</v>
      </c>
      <c r="R1670" s="34">
        <v>26.773502352803554</v>
      </c>
      <c r="S1670" s="109">
        <v>4.0995354318799864</v>
      </c>
      <c r="T1670" s="109">
        <f>_xlfn.XLOOKUP(B1670,'[3]Nur des jours'!$B:$B,'[3]Nur des jours'!$U:$U,"")</f>
        <v>0</v>
      </c>
      <c r="U1670" s="109">
        <v>0</v>
      </c>
      <c r="V1670" s="109">
        <v>0</v>
      </c>
      <c r="W1670" s="109">
        <v>0</v>
      </c>
      <c r="X1670" s="109">
        <v>0</v>
      </c>
      <c r="Y1670" s="109">
        <v>0</v>
      </c>
      <c r="Z1670" s="109">
        <v>0</v>
      </c>
      <c r="AA1670" s="109">
        <v>0</v>
      </c>
      <c r="AB1670" s="109">
        <v>0</v>
      </c>
      <c r="AC1670" s="109">
        <v>0</v>
      </c>
      <c r="AD1670" s="109">
        <v>0</v>
      </c>
      <c r="AE1670" s="109">
        <v>0</v>
      </c>
      <c r="AF1670" s="109">
        <v>0</v>
      </c>
      <c r="AG1670" s="57" t="str">
        <f>_xlfn.XLOOKUP(B1670,[3]CALCULATION!$B:$B,[3]CALCULATION!$M:$M,"")</f>
        <v>Operationnel</v>
      </c>
      <c r="AH1670" s="57"/>
      <c r="AI1670" s="56" t="str" cm="1">
        <f t="array" ref="AI1670">IFERROR(_xlfn.IFS(
AK1670="MPR ISSUE","PDH",
AK1670="BSS Hardware Issue","BSS",
AK1670="Sites strategiques, MLL, Pylone, etc.","ENVTECH",
AK1670="AKTIVCO DEFAUT GE &amp; POWER Cabinet","AKTIVCO",
AK1670="AKTIVCO Coupure ENEO &amp; Baisse de tension","AKTIVCO GRID ONLY",
AK1670="Coupure ENEO &amp; Baisse de tension","IHS GRID ONLY",
AK1670="Defaut GE &amp; POWER Cabinet","IHS",
AK1670="Sharing","Partners",
AK1670="Sites strategiques &amp; DataCenter","SST &amp; DC",
AK1670="Exclu","Exclu",
AK1670="SAT","SAT",
AK1670="SPARE-ISSUE","SPARE-ISSUE",
AK1670="Fiber CAmtel","TRANS_FO_CAMTEL",
AK1670="Fiber AOF","Fiber AOF",
AK1670="Projet OCM (HUAWEI)","TRAVAUX-HUAWEI",
AK1670="Projet OCM (NOKIA)","TRAVAUX-NOKIA",
AK1670="ACCESS-ISSUE","ACCESS-ISSUE",
AK1670="Projet OCM (ZTE, NOKIA, autres projets)","TRAVAUX OCM",
AK1670="No root CAuse","No root cause",
AK1670="ODU HS","PDH",
AK1670="IP &amp; VLAN","PDH",
AK1670="Warehouse HUAWEI","SPARE-ISSUE",
AK1670="SPARE-HS","SPARE-ISSUE",
AK1670="Power Telco","BSS",AK1670="no impacts","no impacts"
),"")</f>
        <v>No root cause</v>
      </c>
      <c r="AJ1670" s="56" t="str" cm="1">
        <f t="array" ref="AJ1670">IFERROR(_xlfn.IFS(
AK1670="MPR ISSUE","TX ISSUE",
AK1670="BSS Hardware Issue","RAN ISSUE",
AK1670="Sites strategiques, MLL, Pylone, etc.","ENVTECH",
AK1670="AKTIVCO DEFAUT GE &amp; POWER Cabinet","POWER ISSUE",
AK1670="AKTIVCO Coupure ENEO &amp; Baisse de tension","POWER ISSUE",
AK1670="Coupure ENEO &amp; Baisse de tension","POWER ISSUE",
AK1670="Defaut GE &amp; POWER Cabinet","POWER ISSUE",
AK1670="Sharing","POWER ISSUE",
AK1670="Sites strategiques &amp; DataCenter","POWER ISSUE",
AK1670="Exclu","Exclu",
AK1670="SAT","TX ISSUE",
AK1670="SPARE-ISSUE","SPARE-ISSUE",
AK1670="Fiber CAmtel","TX ISSUE",
AK1670="Fiber AOF","TX ISSUE",
AK1670="Projet OCM (HUAWEI)","TRAVAUX-HUAWEI",
AK1670="Projet OCM (NOKIA)","TRAVAUX -NOKIA",
AK1670="ACCESS-ISSUE","ACCESS-ISSUE",
AK1670="Projet OCM (ZTE, NOKIA, autres projets)","TRAVAUX OCM",
AK1670="No root CAuse","No root cause",
AK1670="ODU HS","TX ISSUE",
AK1670="IP &amp; VLAN","TX ISSUE",
AK1670="Warehouse HUAWEI","SPARE-ISSUE",
AK1670="SPARE-HS","SPARE-ISSUE",
AK1670="Power Telco","RAN ISSUE",AK1670="no impacts","no impacts"
),"")</f>
        <v>No root cause</v>
      </c>
      <c r="AK1670" s="81" t="s">
        <v>5620</v>
      </c>
      <c r="AL1670" s="56" t="str" cm="1">
        <f t="array" ref="AL1670">IFERROR(_xlfn.IFS(
AK1670="MPR ISSUE","ACTIVE",
AK1670="BSS Hardware Issue","ACTIVE",
AK1670="Sites strategiques, MLL, Pylone, etc.","PASSIVE",
AK1670="AKTIVCO DEFAUT GE &amp; POWER Cabinet","PASSIVE",
AK1670="AKTIVCO Coupure ENEO &amp; Baisse de tension","PASSIVE",
AK1670="Coupure ENEO &amp; Baisse de tension","PASSIVE",
AK1670="Defaut GE &amp; POWER Cabinet","PASSIVE",
AK1670="Sharing","PASSIVE",
AK1670="Sites strategiques &amp; DataCenter","PASSIVE",
AK1670="Exclu","Exclu",
AK1670="SAT","ACTIVE",
AK1670="SPARE-ISSUE","SPARE-ISSUE",
AK1670="Fiber CAmtel","ACTIVE",
AK1670="Fiber AOF","ACTIVE",
AK1670="Projet OCM (HUAWEI)","PLANNED WORKS",
AK1670="Projet OCM (NOKIA)","PLANNED WORKS",
AK1670="ACCESS-ISSUE","ACCESS-ISSUE",
AK1670="Projet OCM (ZTE, NOKIA, autres projets)","PLANNED WORKS",
AK1670="No root CAuse","No root cause",
AK1670="ODU HS","ACTIVE",
AK1670="IP &amp; VLAN","ACTIVE",
AK1670="Warehouse HUAWEI","SPARE-ISSUE",
AK1670="SPARE-HS","SPARE-ISSUE",
AK1670="Power Telco","ACTIVE", AK1670="no impacts","no impacts"
),"")</f>
        <v>No root cause</v>
      </c>
      <c r="AM1670" s="108" t="s">
        <v>5537</v>
      </c>
      <c r="AN1670" s="117" t="s">
        <v>2856</v>
      </c>
      <c r="AP1670" s="23" t="s">
        <v>5537</v>
      </c>
      <c r="AQ1670" s="23" t="s">
        <v>5537</v>
      </c>
      <c r="AR1670" s="7"/>
      <c r="AS1670" s="6"/>
      <c r="AT1670" s="7"/>
      <c r="AU1670" s="3" t="s">
        <v>5537</v>
      </c>
      <c r="AV1670" s="24" t="s">
        <v>5537</v>
      </c>
      <c r="AW1670" s="24" t="s">
        <v>5537</v>
      </c>
      <c r="AX1670" s="24" t="s">
        <v>5537</v>
      </c>
      <c r="AY1670" s="24" t="s">
        <v>5537</v>
      </c>
      <c r="AZ1670" s="24" t="s">
        <v>5537</v>
      </c>
      <c r="BA1670" s="24" t="s">
        <v>5537</v>
      </c>
      <c r="BB1670" s="24" t="s">
        <v>5537</v>
      </c>
      <c r="BC1670" s="24" t="s">
        <v>5537</v>
      </c>
      <c r="BD1670" s="24" t="s">
        <v>5537</v>
      </c>
      <c r="BE1670" s="24" t="s">
        <v>5537</v>
      </c>
      <c r="BF1670" s="24" t="s">
        <v>5537</v>
      </c>
      <c r="BG1670" s="24" t="s">
        <v>5537</v>
      </c>
      <c r="BH1670" s="24" t="s">
        <v>5537</v>
      </c>
      <c r="BI1670" s="9" t="s">
        <v>5537</v>
      </c>
      <c r="BJ1670" s="14"/>
      <c r="BK1670" s="14" t="s">
        <v>5537</v>
      </c>
      <c r="BL1670" s="14" t="str">
        <f>_xlfn.XLOOKUP(B1670,'[4]cell downs 18042026 17h'!$B:$B,'[4]cell downs 18042026 17h'!$B:$B,"")</f>
        <v/>
      </c>
      <c r="BM1670" s="14" t="str">
        <f>_xlfn.XLOOKUP(B1670,'[5]Cells Huawei 19042026 15h'!$B:$B,'[5]Cells Huawei 19042026 15h'!$B:$B,"")</f>
        <v/>
      </c>
      <c r="BN1670" s="9" t="str">
        <f>_xlfn.XLOOKUP(B1670,'[6]cells down 19042026 9H40'!$B:$B,'[6]cells down 19042026 9H40'!$B:$B,"")</f>
        <v/>
      </c>
      <c r="BO1670" s="9" t="s">
        <v>2856</v>
      </c>
      <c r="BP1670" s="9" t="s">
        <v>5537</v>
      </c>
    </row>
    <row r="1671" spans="1:68" s="9" customFormat="1" x14ac:dyDescent="0.35">
      <c r="A1671" s="1" t="s">
        <v>625</v>
      </c>
      <c r="B1671" s="8" t="s">
        <v>626</v>
      </c>
      <c r="C1671" s="3" t="str">
        <f>_xlfn.XLOOKUP(B1671,'[1]daily break down'!$D:$D,'[1]daily break down'!$E:$E,"")</f>
        <v>SUD-OUEST</v>
      </c>
      <c r="D1671" s="1" t="s">
        <v>11</v>
      </c>
      <c r="E1671" s="1" t="s">
        <v>12</v>
      </c>
      <c r="F1671" s="3" t="s">
        <v>13</v>
      </c>
      <c r="G1671" s="1" t="s">
        <v>627</v>
      </c>
      <c r="H1671" s="40" t="str">
        <f>_xlfn.XLOOKUP(B1671,[2]CALCULATION!$B:$B,[2]CALCULATION!$H:$H,"")</f>
        <v>NOKIA</v>
      </c>
      <c r="I1671" s="34">
        <v>0</v>
      </c>
      <c r="J1671" s="34">
        <v>0</v>
      </c>
      <c r="K1671" s="34">
        <v>0</v>
      </c>
      <c r="L1671" s="34">
        <v>0</v>
      </c>
      <c r="M1671" s="34">
        <v>0</v>
      </c>
      <c r="N1671" s="34">
        <v>0</v>
      </c>
      <c r="O1671" s="34">
        <v>0</v>
      </c>
      <c r="P1671" s="34">
        <v>0</v>
      </c>
      <c r="Q1671" s="34">
        <v>0</v>
      </c>
      <c r="R1671" s="34">
        <v>0</v>
      </c>
      <c r="S1671" s="109">
        <v>0</v>
      </c>
      <c r="T1671" s="109">
        <f>_xlfn.XLOOKUP(B1671,'[3]Nur des jours'!$B:$B,'[3]Nur des jours'!$U:$U,"")</f>
        <v>0</v>
      </c>
      <c r="U1671" s="109">
        <v>0</v>
      </c>
      <c r="V1671" s="109">
        <v>0</v>
      </c>
      <c r="W1671" s="109">
        <v>0</v>
      </c>
      <c r="X1671" s="109">
        <v>0</v>
      </c>
      <c r="Y1671" s="109">
        <v>0</v>
      </c>
      <c r="Z1671" s="109">
        <v>0</v>
      </c>
      <c r="AA1671" s="109">
        <v>0</v>
      </c>
      <c r="AB1671" s="109">
        <v>0</v>
      </c>
      <c r="AC1671" s="109">
        <v>0</v>
      </c>
      <c r="AD1671" s="109">
        <v>0</v>
      </c>
      <c r="AE1671" s="109">
        <v>0</v>
      </c>
      <c r="AF1671" s="109">
        <v>0</v>
      </c>
      <c r="AG1671" s="57" t="str">
        <f>_xlfn.XLOOKUP(B1671,[3]CALCULATION!$B:$B,[3]CALCULATION!$M:$M,"")</f>
        <v>Insecurity</v>
      </c>
      <c r="AH1671" s="57"/>
      <c r="AI1671" s="56" t="str" cm="1">
        <f t="array" ref="AI1671">IFERROR(_xlfn.IFS(
AK1671="MPR ISSUE","PDH",
AK1671="BSS Hardware Issue","BSS",
AK1671="Sites strategiques, MLL, Pylone, etc.","ENVTECH",
AK1671="AKTIVCO DEFAUT GE &amp; POWER Cabinet","AKTIVCO",
AK1671="AKTIVCO Coupure ENEO &amp; Baisse de tension","AKTIVCO GRID ONLY",
AK1671="Coupure ENEO &amp; Baisse de tension","IHS GRID ONLY",
AK1671="Defaut GE &amp; POWER Cabinet","IHS",
AK1671="Sharing","Partners",
AK1671="Sites strategiques &amp; DataCenter","SST &amp; DC",
AK1671="Exclu","Exclu",
AK1671="SAT","SAT",
AK1671="SPARE-ISSUE","SPARE-ISSUE",
AK1671="Fiber CAmtel","TRANS_FO_CAMTEL",
AK1671="Fiber AOF","Fiber AOF",
AK1671="Projet OCM (HUAWEI)","TRAVAUX-HUAWEI",
AK1671="Projet OCM (NOKIA)","TRAVAUX-NOKIA",
AK1671="ACCESS-ISSUE","ACCESS-ISSUE",
AK1671="Projet OCM (ZTE, NOKIA, autres projets)","TRAVAUX OCM",
AK1671="No root CAuse","No root cause",
AK1671="ODU HS","PDH",
AK1671="IP &amp; VLAN","PDH",
AK1671="Warehouse HUAWEI","SPARE-ISSUE",
AK1671="SPARE-HS","SPARE-ISSUE",
AK1671="Power Telco","BSS",AK1671="no impacts","no impacts"
),"")</f>
        <v>No root cause</v>
      </c>
      <c r="AJ1671" s="56" t="str" cm="1">
        <f t="array" ref="AJ1671">IFERROR(_xlfn.IFS(
AK1671="MPR ISSUE","TX ISSUE",
AK1671="BSS Hardware Issue","RAN ISSUE",
AK1671="Sites strategiques, MLL, Pylone, etc.","ENVTECH",
AK1671="AKTIVCO DEFAUT GE &amp; POWER Cabinet","POWER ISSUE",
AK1671="AKTIVCO Coupure ENEO &amp; Baisse de tension","POWER ISSUE",
AK1671="Coupure ENEO &amp; Baisse de tension","POWER ISSUE",
AK1671="Defaut GE &amp; POWER Cabinet","POWER ISSUE",
AK1671="Sharing","POWER ISSUE",
AK1671="Sites strategiques &amp; DataCenter","POWER ISSUE",
AK1671="Exclu","Exclu",
AK1671="SAT","TX ISSUE",
AK1671="SPARE-ISSUE","SPARE-ISSUE",
AK1671="Fiber CAmtel","TX ISSUE",
AK1671="Fiber AOF","TX ISSUE",
AK1671="Projet OCM (HUAWEI)","TRAVAUX-HUAWEI",
AK1671="Projet OCM (NOKIA)","TRAVAUX -NOKIA",
AK1671="ACCESS-ISSUE","ACCESS-ISSUE",
AK1671="Projet OCM (ZTE, NOKIA, autres projets)","TRAVAUX OCM",
AK1671="No root CAuse","No root cause",
AK1671="ODU HS","TX ISSUE",
AK1671="IP &amp; VLAN","TX ISSUE",
AK1671="Warehouse HUAWEI","SPARE-ISSUE",
AK1671="SPARE-HS","SPARE-ISSUE",
AK1671="Power Telco","RAN ISSUE",AK1671="no impacts","no impacts"
),"")</f>
        <v>No root cause</v>
      </c>
      <c r="AK1671" s="81" t="s">
        <v>5620</v>
      </c>
      <c r="AL1671" s="56" t="str" cm="1">
        <f t="array" ref="AL1671">IFERROR(_xlfn.IFS(
AK1671="MPR ISSUE","ACTIVE",
AK1671="BSS Hardware Issue","ACTIVE",
AK1671="Sites strategiques, MLL, Pylone, etc.","PASSIVE",
AK1671="AKTIVCO DEFAUT GE &amp; POWER Cabinet","PASSIVE",
AK1671="AKTIVCO Coupure ENEO &amp; Baisse de tension","PASSIVE",
AK1671="Coupure ENEO &amp; Baisse de tension","PASSIVE",
AK1671="Defaut GE &amp; POWER Cabinet","PASSIVE",
AK1671="Sharing","PASSIVE",
AK1671="Sites strategiques &amp; DataCenter","PASSIVE",
AK1671="Exclu","Exclu",
AK1671="SAT","ACTIVE",
AK1671="SPARE-ISSUE","SPARE-ISSUE",
AK1671="Fiber CAmtel","ACTIVE",
AK1671="Fiber AOF","ACTIVE",
AK1671="Projet OCM (HUAWEI)","PLANNED WORKS",
AK1671="Projet OCM (NOKIA)","PLANNED WORKS",
AK1671="ACCESS-ISSUE","ACCESS-ISSUE",
AK1671="Projet OCM (ZTE, NOKIA, autres projets)","PLANNED WORKS",
AK1671="No root CAuse","No root cause",
AK1671="ODU HS","ACTIVE",
AK1671="IP &amp; VLAN","ACTIVE",
AK1671="Warehouse HUAWEI","SPARE-ISSUE",
AK1671="SPARE-HS","SPARE-ISSUE",
AK1671="Power Telco","ACTIVE", AK1671="no impacts","no impacts"
),"")</f>
        <v>No root cause</v>
      </c>
      <c r="AM1671" s="108" t="s">
        <v>5537</v>
      </c>
      <c r="AN1671" s="117" t="s">
        <v>626</v>
      </c>
      <c r="AP1671" s="23" t="s">
        <v>5537</v>
      </c>
      <c r="AQ1671" s="23" t="s">
        <v>5537</v>
      </c>
      <c r="AR1671" s="7"/>
      <c r="AS1671" s="6"/>
      <c r="AT1671" s="7"/>
      <c r="AU1671" s="3" t="s">
        <v>5537</v>
      </c>
      <c r="AV1671" s="24" t="s">
        <v>5537</v>
      </c>
      <c r="AW1671" s="24" t="s">
        <v>5537</v>
      </c>
      <c r="AX1671" s="24" t="s">
        <v>5537</v>
      </c>
      <c r="AY1671" s="24" t="s">
        <v>5537</v>
      </c>
      <c r="AZ1671" s="24" t="s">
        <v>5537</v>
      </c>
      <c r="BA1671" s="24" t="s">
        <v>5537</v>
      </c>
      <c r="BB1671" s="24" t="s">
        <v>5537</v>
      </c>
      <c r="BC1671" s="24" t="s">
        <v>5537</v>
      </c>
      <c r="BD1671" s="24" t="s">
        <v>5537</v>
      </c>
      <c r="BE1671" s="24" t="s">
        <v>5537</v>
      </c>
      <c r="BF1671" s="24" t="s">
        <v>5537</v>
      </c>
      <c r="BG1671" s="24" t="s">
        <v>5537</v>
      </c>
      <c r="BH1671" s="24" t="s">
        <v>5537</v>
      </c>
      <c r="BI1671" s="9" t="s">
        <v>5537</v>
      </c>
      <c r="BJ1671" s="14"/>
      <c r="BK1671" s="14" t="s">
        <v>5537</v>
      </c>
      <c r="BL1671" s="14" t="str">
        <f>_xlfn.XLOOKUP(B1671,'[4]cell downs 18042026 17h'!$B:$B,'[4]cell downs 18042026 17h'!$B:$B,"")</f>
        <v/>
      </c>
      <c r="BM1671" s="14" t="str">
        <f>_xlfn.XLOOKUP(B1671,'[5]Cells Huawei 19042026 15h'!$B:$B,'[5]Cells Huawei 19042026 15h'!$B:$B,"")</f>
        <v/>
      </c>
      <c r="BN1671" s="9" t="str">
        <f>_xlfn.XLOOKUP(B1671,'[6]cells down 19042026 9H40'!$B:$B,'[6]cells down 19042026 9H40'!$B:$B,"")</f>
        <v/>
      </c>
      <c r="BO1671" s="9" t="s">
        <v>626</v>
      </c>
      <c r="BP1671" s="9" t="s">
        <v>5537</v>
      </c>
    </row>
    <row r="1672" spans="1:68" s="9" customFormat="1" x14ac:dyDescent="0.35">
      <c r="A1672" s="1" t="s">
        <v>1014</v>
      </c>
      <c r="B1672" s="8" t="s">
        <v>1015</v>
      </c>
      <c r="C1672" s="3" t="str">
        <f>_xlfn.XLOOKUP(B1672,'[1]daily break down'!$D:$D,'[1]daily break down'!$E:$E,"")</f>
        <v>Garoua</v>
      </c>
      <c r="D1672" s="1" t="s">
        <v>11</v>
      </c>
      <c r="E1672" s="1" t="s">
        <v>12</v>
      </c>
      <c r="F1672" s="3" t="s">
        <v>23</v>
      </c>
      <c r="G1672" s="1" t="s">
        <v>24</v>
      </c>
      <c r="H1672" s="39" t="str">
        <f>_xlfn.XLOOKUP(B1672,[2]CALCULATION!$B:$B,[2]CALCULATION!$H:$H,"")</f>
        <v>Huawei</v>
      </c>
      <c r="I1672" s="34">
        <v>0</v>
      </c>
      <c r="J1672" s="34">
        <v>0</v>
      </c>
      <c r="K1672" s="34">
        <v>0</v>
      </c>
      <c r="L1672" s="34">
        <v>0</v>
      </c>
      <c r="M1672" s="34">
        <v>0</v>
      </c>
      <c r="N1672" s="34">
        <v>0</v>
      </c>
      <c r="O1672" s="34">
        <v>0</v>
      </c>
      <c r="P1672" s="34">
        <v>0</v>
      </c>
      <c r="Q1672" s="34">
        <v>0</v>
      </c>
      <c r="R1672" s="34">
        <v>0</v>
      </c>
      <c r="S1672" s="109">
        <v>2.6528073840077848</v>
      </c>
      <c r="T1672" s="109">
        <f>_xlfn.XLOOKUP(B1672,'[3]Nur des jours'!$B:$B,'[3]Nur des jours'!$U:$U,"")</f>
        <v>0</v>
      </c>
      <c r="U1672" s="109">
        <v>0</v>
      </c>
      <c r="V1672" s="109">
        <v>0</v>
      </c>
      <c r="W1672" s="109">
        <v>0</v>
      </c>
      <c r="X1672" s="109">
        <v>0</v>
      </c>
      <c r="Y1672" s="109">
        <v>0</v>
      </c>
      <c r="Z1672" s="109">
        <v>0</v>
      </c>
      <c r="AA1672" s="109">
        <v>0</v>
      </c>
      <c r="AB1672" s="109">
        <v>0</v>
      </c>
      <c r="AC1672" s="109">
        <v>0</v>
      </c>
      <c r="AD1672" s="109">
        <v>0</v>
      </c>
      <c r="AE1672" s="109">
        <v>0</v>
      </c>
      <c r="AF1672" s="109">
        <v>0</v>
      </c>
      <c r="AG1672" s="57" t="str">
        <f>_xlfn.XLOOKUP(B1672,[3]CALCULATION!$B:$B,[3]CALCULATION!$M:$M,"")</f>
        <v>Operationnel</v>
      </c>
      <c r="AH1672" s="57"/>
      <c r="AI1672" s="56" t="str" cm="1">
        <f t="array" ref="AI1672">IFERROR(_xlfn.IFS(
AK1672="MPR ISSUE","PDH",
AK1672="BSS Hardware Issue","BSS",
AK1672="Sites strategiques, MLL, Pylone, etc.","ENVTECH",
AK1672="AKTIVCO DEFAUT GE &amp; POWER Cabinet","AKTIVCO",
AK1672="AKTIVCO Coupure ENEO &amp; Baisse de tension","AKTIVCO GRID ONLY",
AK1672="Coupure ENEO &amp; Baisse de tension","IHS GRID ONLY",
AK1672="Defaut GE &amp; POWER Cabinet","IHS",
AK1672="Sharing","Partners",
AK1672="Sites strategiques &amp; DataCenter","SST &amp; DC",
AK1672="Exclu","Exclu",
AK1672="SAT","SAT",
AK1672="SPARE-ISSUE","SPARE-ISSUE",
AK1672="Fiber CAmtel","TRANS_FO_CAMTEL",
AK1672="Fiber AOF","Fiber AOF",
AK1672="Projet OCM (HUAWEI)","TRAVAUX-HUAWEI",
AK1672="Projet OCM (NOKIA)","TRAVAUX-NOKIA",
AK1672="ACCESS-ISSUE","ACCESS-ISSUE",
AK1672="Projet OCM (ZTE, NOKIA, autres projets)","TRAVAUX OCM",
AK1672="No root CAuse","No root cause",
AK1672="ODU HS","PDH",
AK1672="IP &amp; VLAN","PDH",
AK1672="Warehouse HUAWEI","SPARE-ISSUE",
AK1672="SPARE-HS","SPARE-ISSUE",
AK1672="Power Telco","BSS",AK1672="no impacts","no impacts"
),"")</f>
        <v>No root cause</v>
      </c>
      <c r="AJ1672" s="56" t="str" cm="1">
        <f t="array" ref="AJ1672">IFERROR(_xlfn.IFS(
AK1672="MPR ISSUE","TX ISSUE",
AK1672="BSS Hardware Issue","RAN ISSUE",
AK1672="Sites strategiques, MLL, Pylone, etc.","ENVTECH",
AK1672="AKTIVCO DEFAUT GE &amp; POWER Cabinet","POWER ISSUE",
AK1672="AKTIVCO Coupure ENEO &amp; Baisse de tension","POWER ISSUE",
AK1672="Coupure ENEO &amp; Baisse de tension","POWER ISSUE",
AK1672="Defaut GE &amp; POWER Cabinet","POWER ISSUE",
AK1672="Sharing","POWER ISSUE",
AK1672="Sites strategiques &amp; DataCenter","POWER ISSUE",
AK1672="Exclu","Exclu",
AK1672="SAT","TX ISSUE",
AK1672="SPARE-ISSUE","SPARE-ISSUE",
AK1672="Fiber CAmtel","TX ISSUE",
AK1672="Fiber AOF","TX ISSUE",
AK1672="Projet OCM (HUAWEI)","TRAVAUX-HUAWEI",
AK1672="Projet OCM (NOKIA)","TRAVAUX -NOKIA",
AK1672="ACCESS-ISSUE","ACCESS-ISSUE",
AK1672="Projet OCM (ZTE, NOKIA, autres projets)","TRAVAUX OCM",
AK1672="No root CAuse","No root cause",
AK1672="ODU HS","TX ISSUE",
AK1672="IP &amp; VLAN","TX ISSUE",
AK1672="Warehouse HUAWEI","SPARE-ISSUE",
AK1672="SPARE-HS","SPARE-ISSUE",
AK1672="Power Telco","RAN ISSUE",AK1672="no impacts","no impacts"
),"")</f>
        <v>No root cause</v>
      </c>
      <c r="AK1672" s="81" t="s">
        <v>5620</v>
      </c>
      <c r="AL1672" s="56" t="str" cm="1">
        <f t="array" ref="AL1672">IFERROR(_xlfn.IFS(
AK1672="MPR ISSUE","ACTIVE",
AK1672="BSS Hardware Issue","ACTIVE",
AK1672="Sites strategiques, MLL, Pylone, etc.","PASSIVE",
AK1672="AKTIVCO DEFAUT GE &amp; POWER Cabinet","PASSIVE",
AK1672="AKTIVCO Coupure ENEO &amp; Baisse de tension","PASSIVE",
AK1672="Coupure ENEO &amp; Baisse de tension","PASSIVE",
AK1672="Defaut GE &amp; POWER Cabinet","PASSIVE",
AK1672="Sharing","PASSIVE",
AK1672="Sites strategiques &amp; DataCenter","PASSIVE",
AK1672="Exclu","Exclu",
AK1672="SAT","ACTIVE",
AK1672="SPARE-ISSUE","SPARE-ISSUE",
AK1672="Fiber CAmtel","ACTIVE",
AK1672="Fiber AOF","ACTIVE",
AK1672="Projet OCM (HUAWEI)","PLANNED WORKS",
AK1672="Projet OCM (NOKIA)","PLANNED WORKS",
AK1672="ACCESS-ISSUE","ACCESS-ISSUE",
AK1672="Projet OCM (ZTE, NOKIA, autres projets)","PLANNED WORKS",
AK1672="No root CAuse","No root cause",
AK1672="ODU HS","ACTIVE",
AK1672="IP &amp; VLAN","ACTIVE",
AK1672="Warehouse HUAWEI","SPARE-ISSUE",
AK1672="SPARE-HS","SPARE-ISSUE",
AK1672="Power Telco","ACTIVE", AK1672="no impacts","no impacts"
),"")</f>
        <v>No root cause</v>
      </c>
      <c r="AM1672" s="108" t="s">
        <v>5537</v>
      </c>
      <c r="AN1672" s="117" t="s">
        <v>1015</v>
      </c>
      <c r="AP1672" s="23" t="s">
        <v>5537</v>
      </c>
      <c r="AQ1672" s="23" t="s">
        <v>5537</v>
      </c>
      <c r="AR1672" s="7"/>
      <c r="AS1672" s="6"/>
      <c r="AT1672" s="7"/>
      <c r="AU1672" s="3" t="s">
        <v>5537</v>
      </c>
      <c r="AV1672" s="24" t="s">
        <v>5537</v>
      </c>
      <c r="AW1672" s="24" t="s">
        <v>5537</v>
      </c>
      <c r="AX1672" s="24" t="s">
        <v>5537</v>
      </c>
      <c r="AY1672" s="24" t="s">
        <v>5537</v>
      </c>
      <c r="AZ1672" s="24" t="s">
        <v>5537</v>
      </c>
      <c r="BA1672" s="24" t="s">
        <v>5537</v>
      </c>
      <c r="BB1672" s="24" t="s">
        <v>5537</v>
      </c>
      <c r="BC1672" s="24" t="s">
        <v>5537</v>
      </c>
      <c r="BD1672" s="24" t="s">
        <v>5537</v>
      </c>
      <c r="BE1672" s="24" t="s">
        <v>5537</v>
      </c>
      <c r="BF1672" s="24" t="s">
        <v>5537</v>
      </c>
      <c r="BG1672" s="24" t="s">
        <v>5537</v>
      </c>
      <c r="BH1672" s="24" t="s">
        <v>5537</v>
      </c>
      <c r="BI1672" s="9" t="s">
        <v>5537</v>
      </c>
      <c r="BJ1672" s="14"/>
      <c r="BK1672" s="14" t="s">
        <v>5537</v>
      </c>
      <c r="BL1672" s="14" t="str">
        <f>_xlfn.XLOOKUP(B1672,'[4]cell downs 18042026 17h'!$B:$B,'[4]cell downs 18042026 17h'!$B:$B,"")</f>
        <v/>
      </c>
      <c r="BM1672" s="14" t="str">
        <f>_xlfn.XLOOKUP(B1672,'[5]Cells Huawei 19042026 15h'!$B:$B,'[5]Cells Huawei 19042026 15h'!$B:$B,"")</f>
        <v/>
      </c>
      <c r="BN1672" s="9" t="str">
        <f>_xlfn.XLOOKUP(B1672,'[6]cells down 19042026 9H40'!$B:$B,'[6]cells down 19042026 9H40'!$B:$B,"")</f>
        <v/>
      </c>
      <c r="BO1672" s="9" t="s">
        <v>1015</v>
      </c>
      <c r="BP1672" s="9" t="s">
        <v>318</v>
      </c>
    </row>
    <row r="1673" spans="1:68" s="9" customFormat="1" x14ac:dyDescent="0.35">
      <c r="A1673" s="1" t="s">
        <v>1688</v>
      </c>
      <c r="B1673" s="8" t="s">
        <v>1689</v>
      </c>
      <c r="C1673" s="3" t="str">
        <f>_xlfn.XLOOKUP(B1673,'[1]daily break down'!$D:$D,'[1]daily break down'!$E:$E,"")</f>
        <v>NORD-OUEST</v>
      </c>
      <c r="D1673" s="1" t="s">
        <v>11</v>
      </c>
      <c r="E1673" s="1" t="s">
        <v>12</v>
      </c>
      <c r="F1673" s="3" t="s">
        <v>51</v>
      </c>
      <c r="G1673" s="1" t="s">
        <v>52</v>
      </c>
      <c r="H1673" s="39" t="str">
        <f>_xlfn.XLOOKUP(B1673,[2]CALCULATION!$B:$B,[2]CALCULATION!$H:$H,"")</f>
        <v>Huawei</v>
      </c>
      <c r="I1673" s="34">
        <v>0</v>
      </c>
      <c r="J1673" s="34">
        <v>0</v>
      </c>
      <c r="K1673" s="34">
        <v>0</v>
      </c>
      <c r="L1673" s="34">
        <v>1.3401277847691289</v>
      </c>
      <c r="M1673" s="34">
        <v>0</v>
      </c>
      <c r="N1673" s="34">
        <v>0</v>
      </c>
      <c r="O1673" s="34">
        <v>0</v>
      </c>
      <c r="P1673" s="34">
        <v>0</v>
      </c>
      <c r="Q1673" s="34">
        <v>0</v>
      </c>
      <c r="R1673" s="34">
        <v>0</v>
      </c>
      <c r="S1673" s="109">
        <v>2.3148861551280842</v>
      </c>
      <c r="T1673" s="109">
        <f>_xlfn.XLOOKUP(B1673,'[3]Nur des jours'!$B:$B,'[3]Nur des jours'!$U:$U,"")</f>
        <v>0</v>
      </c>
      <c r="U1673" s="109">
        <v>0</v>
      </c>
      <c r="V1673" s="109">
        <v>0</v>
      </c>
      <c r="W1673" s="109">
        <v>0</v>
      </c>
      <c r="X1673" s="109">
        <v>0</v>
      </c>
      <c r="Y1673" s="109">
        <v>0</v>
      </c>
      <c r="Z1673" s="109">
        <v>13.788816264449983</v>
      </c>
      <c r="AA1673" s="109">
        <v>0</v>
      </c>
      <c r="AB1673" s="109">
        <v>0</v>
      </c>
      <c r="AC1673" s="109">
        <v>0</v>
      </c>
      <c r="AD1673" s="109">
        <v>0</v>
      </c>
      <c r="AE1673" s="109">
        <v>0</v>
      </c>
      <c r="AF1673" s="109">
        <v>0</v>
      </c>
      <c r="AG1673" s="57" t="str">
        <f>_xlfn.XLOOKUP(B1673,[3]CALCULATION!$B:$B,[3]CALCULATION!$M:$M,"")</f>
        <v>Operationnel</v>
      </c>
      <c r="AH1673" s="57"/>
      <c r="AI1673" s="56" t="str" cm="1">
        <f t="array" ref="AI1673">IFERROR(_xlfn.IFS(
AK1673="MPR ISSUE","PDH",
AK1673="BSS Hardware Issue","BSS",
AK1673="Sites strategiques, MLL, Pylone, etc.","ENVTECH",
AK1673="AKTIVCO DEFAUT GE &amp; POWER Cabinet","AKTIVCO",
AK1673="AKTIVCO Coupure ENEO &amp; Baisse de tension","AKTIVCO GRID ONLY",
AK1673="Coupure ENEO &amp; Baisse de tension","IHS GRID ONLY",
AK1673="Defaut GE &amp; POWER Cabinet","IHS",
AK1673="Sharing","Partners",
AK1673="Sites strategiques &amp; DataCenter","SST &amp; DC",
AK1673="Exclu","Exclu",
AK1673="SAT","SAT",
AK1673="SPARE-ISSUE","SPARE-ISSUE",
AK1673="Fiber CAmtel","TRANS_FO_CAMTEL",
AK1673="Fiber AOF","Fiber AOF",
AK1673="Projet OCM (HUAWEI)","TRAVAUX-HUAWEI",
AK1673="Projet OCM (NOKIA)","TRAVAUX-NOKIA",
AK1673="ACCESS-ISSUE","ACCESS-ISSUE",
AK1673="Projet OCM (ZTE, NOKIA, autres projets)","TRAVAUX OCM",
AK1673="No root CAuse","No root cause",
AK1673="ODU HS","PDH",
AK1673="IP &amp; VLAN","PDH",
AK1673="Warehouse HUAWEI","SPARE-ISSUE",
AK1673="SPARE-HS","SPARE-ISSUE",
AK1673="Power Telco","BSS",AK1673="no impacts","no impacts"
),"")</f>
        <v>No root cause</v>
      </c>
      <c r="AJ1673" s="56" t="str" cm="1">
        <f t="array" ref="AJ1673">IFERROR(_xlfn.IFS(
AK1673="MPR ISSUE","TX ISSUE",
AK1673="BSS Hardware Issue","RAN ISSUE",
AK1673="Sites strategiques, MLL, Pylone, etc.","ENVTECH",
AK1673="AKTIVCO DEFAUT GE &amp; POWER Cabinet","POWER ISSUE",
AK1673="AKTIVCO Coupure ENEO &amp; Baisse de tension","POWER ISSUE",
AK1673="Coupure ENEO &amp; Baisse de tension","POWER ISSUE",
AK1673="Defaut GE &amp; POWER Cabinet","POWER ISSUE",
AK1673="Sharing","POWER ISSUE",
AK1673="Sites strategiques &amp; DataCenter","POWER ISSUE",
AK1673="Exclu","Exclu",
AK1673="SAT","TX ISSUE",
AK1673="SPARE-ISSUE","SPARE-ISSUE",
AK1673="Fiber CAmtel","TX ISSUE",
AK1673="Fiber AOF","TX ISSUE",
AK1673="Projet OCM (HUAWEI)","TRAVAUX-HUAWEI",
AK1673="Projet OCM (NOKIA)","TRAVAUX -NOKIA",
AK1673="ACCESS-ISSUE","ACCESS-ISSUE",
AK1673="Projet OCM (ZTE, NOKIA, autres projets)","TRAVAUX OCM",
AK1673="No root CAuse","No root cause",
AK1673="ODU HS","TX ISSUE",
AK1673="IP &amp; VLAN","TX ISSUE",
AK1673="Warehouse HUAWEI","SPARE-ISSUE",
AK1673="SPARE-HS","SPARE-ISSUE",
AK1673="Power Telco","RAN ISSUE",AK1673="no impacts","no impacts"
),"")</f>
        <v>No root cause</v>
      </c>
      <c r="AK1673" s="81" t="s">
        <v>5620</v>
      </c>
      <c r="AL1673" s="56" t="str" cm="1">
        <f t="array" ref="AL1673">IFERROR(_xlfn.IFS(
AK1673="MPR ISSUE","ACTIVE",
AK1673="BSS Hardware Issue","ACTIVE",
AK1673="Sites strategiques, MLL, Pylone, etc.","PASSIVE",
AK1673="AKTIVCO DEFAUT GE &amp; POWER Cabinet","PASSIVE",
AK1673="AKTIVCO Coupure ENEO &amp; Baisse de tension","PASSIVE",
AK1673="Coupure ENEO &amp; Baisse de tension","PASSIVE",
AK1673="Defaut GE &amp; POWER Cabinet","PASSIVE",
AK1673="Sharing","PASSIVE",
AK1673="Sites strategiques &amp; DataCenter","PASSIVE",
AK1673="Exclu","Exclu",
AK1673="SAT","ACTIVE",
AK1673="SPARE-ISSUE","SPARE-ISSUE",
AK1673="Fiber CAmtel","ACTIVE",
AK1673="Fiber AOF","ACTIVE",
AK1673="Projet OCM (HUAWEI)","PLANNED WORKS",
AK1673="Projet OCM (NOKIA)","PLANNED WORKS",
AK1673="ACCESS-ISSUE","ACCESS-ISSUE",
AK1673="Projet OCM (ZTE, NOKIA, autres projets)","PLANNED WORKS",
AK1673="No root CAuse","No root cause",
AK1673="ODU HS","ACTIVE",
AK1673="IP &amp; VLAN","ACTIVE",
AK1673="Warehouse HUAWEI","SPARE-ISSUE",
AK1673="SPARE-HS","SPARE-ISSUE",
AK1673="Power Telco","ACTIVE", AK1673="no impacts","no impacts"
),"")</f>
        <v>No root cause</v>
      </c>
      <c r="AM1673" s="108" t="s">
        <v>5537</v>
      </c>
      <c r="AN1673" s="117" t="s">
        <v>1689</v>
      </c>
      <c r="AP1673" s="23" t="s">
        <v>5537</v>
      </c>
      <c r="AQ1673" s="23" t="s">
        <v>5537</v>
      </c>
      <c r="AR1673" s="7"/>
      <c r="AS1673" s="6"/>
      <c r="AT1673" s="7"/>
      <c r="AU1673" s="3" t="s">
        <v>5537</v>
      </c>
      <c r="AV1673" s="24" t="s">
        <v>5537</v>
      </c>
      <c r="AW1673" s="24" t="s">
        <v>5537</v>
      </c>
      <c r="AX1673" s="24" t="s">
        <v>5537</v>
      </c>
      <c r="AY1673" s="24" t="s">
        <v>5537</v>
      </c>
      <c r="AZ1673" s="24" t="s">
        <v>5537</v>
      </c>
      <c r="BA1673" s="24" t="s">
        <v>5537</v>
      </c>
      <c r="BB1673" s="24" t="s">
        <v>5537</v>
      </c>
      <c r="BC1673" s="24" t="s">
        <v>5537</v>
      </c>
      <c r="BD1673" s="24" t="s">
        <v>5537</v>
      </c>
      <c r="BE1673" s="24" t="s">
        <v>5537</v>
      </c>
      <c r="BF1673" s="24" t="s">
        <v>5537</v>
      </c>
      <c r="BG1673" s="24" t="s">
        <v>5537</v>
      </c>
      <c r="BH1673" s="24" t="s">
        <v>5537</v>
      </c>
      <c r="BI1673" s="9" t="s">
        <v>5537</v>
      </c>
      <c r="BJ1673" s="14"/>
      <c r="BK1673" s="14" t="s">
        <v>5537</v>
      </c>
      <c r="BL1673" s="14" t="str">
        <f>_xlfn.XLOOKUP(B1673,'[4]cell downs 18042026 17h'!$B:$B,'[4]cell downs 18042026 17h'!$B:$B,"")</f>
        <v/>
      </c>
      <c r="BM1673" s="14" t="str">
        <f>_xlfn.XLOOKUP(B1673,'[5]Cells Huawei 19042026 15h'!$B:$B,'[5]Cells Huawei 19042026 15h'!$B:$B,"")</f>
        <v/>
      </c>
      <c r="BN1673" s="9" t="str">
        <f>_xlfn.XLOOKUP(B1673,'[6]cells down 19042026 9H40'!$B:$B,'[6]cells down 19042026 9H40'!$B:$B,"")</f>
        <v/>
      </c>
      <c r="BO1673" s="9" t="s">
        <v>1689</v>
      </c>
      <c r="BP1673" s="9" t="s">
        <v>12</v>
      </c>
    </row>
    <row r="1674" spans="1:68" s="9" customFormat="1" x14ac:dyDescent="0.35">
      <c r="A1674" s="1" t="s">
        <v>1388</v>
      </c>
      <c r="B1674" s="8" t="s">
        <v>1389</v>
      </c>
      <c r="C1674" s="3" t="str">
        <f>_xlfn.XLOOKUP(B1674,'[1]daily break down'!$D:$D,'[1]daily break down'!$E:$E,"")</f>
        <v>SUD-OUEST</v>
      </c>
      <c r="D1674" s="1" t="s">
        <v>11</v>
      </c>
      <c r="E1674" s="1" t="s">
        <v>12</v>
      </c>
      <c r="F1674" s="3" t="s">
        <v>13</v>
      </c>
      <c r="G1674" s="1" t="s">
        <v>1388</v>
      </c>
      <c r="H1674" s="40" t="str">
        <f>_xlfn.XLOOKUP(B1674,[2]CALCULATION!$B:$B,[2]CALCULATION!$H:$H,"")</f>
        <v>NOKIA</v>
      </c>
      <c r="I1674" s="34">
        <v>0</v>
      </c>
      <c r="J1674" s="34">
        <v>0</v>
      </c>
      <c r="K1674" s="34">
        <v>0</v>
      </c>
      <c r="L1674" s="34">
        <v>0</v>
      </c>
      <c r="M1674" s="34">
        <v>0</v>
      </c>
      <c r="N1674" s="34">
        <v>0</v>
      </c>
      <c r="O1674" s="34">
        <v>0</v>
      </c>
      <c r="P1674" s="34">
        <v>0</v>
      </c>
      <c r="Q1674" s="34">
        <v>0</v>
      </c>
      <c r="R1674" s="34">
        <v>0</v>
      </c>
      <c r="S1674" s="109">
        <v>0</v>
      </c>
      <c r="T1674" s="109">
        <f>_xlfn.XLOOKUP(B1674,'[3]Nur des jours'!$B:$B,'[3]Nur des jours'!$U:$U,"")</f>
        <v>0</v>
      </c>
      <c r="U1674" s="109">
        <v>0</v>
      </c>
      <c r="V1674" s="109">
        <v>0</v>
      </c>
      <c r="W1674" s="109">
        <v>0</v>
      </c>
      <c r="X1674" s="109">
        <v>0</v>
      </c>
      <c r="Y1674" s="109">
        <v>0</v>
      </c>
      <c r="Z1674" s="109">
        <v>0</v>
      </c>
      <c r="AA1674" s="109">
        <v>0</v>
      </c>
      <c r="AB1674" s="109">
        <v>0</v>
      </c>
      <c r="AC1674" s="109">
        <v>0</v>
      </c>
      <c r="AD1674" s="109">
        <v>0</v>
      </c>
      <c r="AE1674" s="109">
        <v>0</v>
      </c>
      <c r="AF1674" s="109">
        <v>0</v>
      </c>
      <c r="AG1674" s="57" t="str">
        <f>_xlfn.XLOOKUP(B1674,[3]CALCULATION!$B:$B,[3]CALCULATION!$M:$M,"")</f>
        <v>Insecurity</v>
      </c>
      <c r="AH1674" s="57"/>
      <c r="AI1674" s="56" t="str" cm="1">
        <f t="array" ref="AI1674">IFERROR(_xlfn.IFS(
AK1674="MPR ISSUE","PDH",
AK1674="BSS Hardware Issue","BSS",
AK1674="Sites strategiques, MLL, Pylone, etc.","ENVTECH",
AK1674="AKTIVCO DEFAUT GE &amp; POWER Cabinet","AKTIVCO",
AK1674="AKTIVCO Coupure ENEO &amp; Baisse de tension","AKTIVCO GRID ONLY",
AK1674="Coupure ENEO &amp; Baisse de tension","IHS GRID ONLY",
AK1674="Defaut GE &amp; POWER Cabinet","IHS",
AK1674="Sharing","Partners",
AK1674="Sites strategiques &amp; DataCenter","SST &amp; DC",
AK1674="Exclu","Exclu",
AK1674="SAT","SAT",
AK1674="SPARE-ISSUE","SPARE-ISSUE",
AK1674="Fiber CAmtel","TRANS_FO_CAMTEL",
AK1674="Fiber AOF","Fiber AOF",
AK1674="Projet OCM (HUAWEI)","TRAVAUX-HUAWEI",
AK1674="Projet OCM (NOKIA)","TRAVAUX-NOKIA",
AK1674="ACCESS-ISSUE","ACCESS-ISSUE",
AK1674="Projet OCM (ZTE, NOKIA, autres projets)","TRAVAUX OCM",
AK1674="No root CAuse","No root cause",
AK1674="ODU HS","PDH",
AK1674="IP &amp; VLAN","PDH",
AK1674="Warehouse HUAWEI","SPARE-ISSUE",
AK1674="SPARE-HS","SPARE-ISSUE",
AK1674="Power Telco","BSS",AK1674="no impacts","no impacts"
),"")</f>
        <v>No root cause</v>
      </c>
      <c r="AJ1674" s="56" t="str" cm="1">
        <f t="array" ref="AJ1674">IFERROR(_xlfn.IFS(
AK1674="MPR ISSUE","TX ISSUE",
AK1674="BSS Hardware Issue","RAN ISSUE",
AK1674="Sites strategiques, MLL, Pylone, etc.","ENVTECH",
AK1674="AKTIVCO DEFAUT GE &amp; POWER Cabinet","POWER ISSUE",
AK1674="AKTIVCO Coupure ENEO &amp; Baisse de tension","POWER ISSUE",
AK1674="Coupure ENEO &amp; Baisse de tension","POWER ISSUE",
AK1674="Defaut GE &amp; POWER Cabinet","POWER ISSUE",
AK1674="Sharing","POWER ISSUE",
AK1674="Sites strategiques &amp; DataCenter","POWER ISSUE",
AK1674="Exclu","Exclu",
AK1674="SAT","TX ISSUE",
AK1674="SPARE-ISSUE","SPARE-ISSUE",
AK1674="Fiber CAmtel","TX ISSUE",
AK1674="Fiber AOF","TX ISSUE",
AK1674="Projet OCM (HUAWEI)","TRAVAUX-HUAWEI",
AK1674="Projet OCM (NOKIA)","TRAVAUX -NOKIA",
AK1674="ACCESS-ISSUE","ACCESS-ISSUE",
AK1674="Projet OCM (ZTE, NOKIA, autres projets)","TRAVAUX OCM",
AK1674="No root CAuse","No root cause",
AK1674="ODU HS","TX ISSUE",
AK1674="IP &amp; VLAN","TX ISSUE",
AK1674="Warehouse HUAWEI","SPARE-ISSUE",
AK1674="SPARE-HS","SPARE-ISSUE",
AK1674="Power Telco","RAN ISSUE",AK1674="no impacts","no impacts"
),"")</f>
        <v>No root cause</v>
      </c>
      <c r="AK1674" s="81" t="s">
        <v>5620</v>
      </c>
      <c r="AL1674" s="56" t="str" cm="1">
        <f t="array" ref="AL1674">IFERROR(_xlfn.IFS(
AK1674="MPR ISSUE","ACTIVE",
AK1674="BSS Hardware Issue","ACTIVE",
AK1674="Sites strategiques, MLL, Pylone, etc.","PASSIVE",
AK1674="AKTIVCO DEFAUT GE &amp; POWER Cabinet","PASSIVE",
AK1674="AKTIVCO Coupure ENEO &amp; Baisse de tension","PASSIVE",
AK1674="Coupure ENEO &amp; Baisse de tension","PASSIVE",
AK1674="Defaut GE &amp; POWER Cabinet","PASSIVE",
AK1674="Sharing","PASSIVE",
AK1674="Sites strategiques &amp; DataCenter","PASSIVE",
AK1674="Exclu","Exclu",
AK1674="SAT","ACTIVE",
AK1674="SPARE-ISSUE","SPARE-ISSUE",
AK1674="Fiber CAmtel","ACTIVE",
AK1674="Fiber AOF","ACTIVE",
AK1674="Projet OCM (HUAWEI)","PLANNED WORKS",
AK1674="Projet OCM (NOKIA)","PLANNED WORKS",
AK1674="ACCESS-ISSUE","ACCESS-ISSUE",
AK1674="Projet OCM (ZTE, NOKIA, autres projets)","PLANNED WORKS",
AK1674="No root CAuse","No root cause",
AK1674="ODU HS","ACTIVE",
AK1674="IP &amp; VLAN","ACTIVE",
AK1674="Warehouse HUAWEI","SPARE-ISSUE",
AK1674="SPARE-HS","SPARE-ISSUE",
AK1674="Power Telco","ACTIVE", AK1674="no impacts","no impacts"
),"")</f>
        <v>No root cause</v>
      </c>
      <c r="AM1674" s="108" t="s">
        <v>5537</v>
      </c>
      <c r="AN1674" s="117" t="s">
        <v>1389</v>
      </c>
      <c r="AP1674" s="23" t="s">
        <v>5537</v>
      </c>
      <c r="AQ1674" s="23" t="s">
        <v>5537</v>
      </c>
      <c r="AR1674" s="7"/>
      <c r="AS1674" s="6"/>
      <c r="AT1674" s="7"/>
      <c r="AU1674" s="3" t="s">
        <v>5537</v>
      </c>
      <c r="AV1674" s="24" t="s">
        <v>5537</v>
      </c>
      <c r="AW1674" s="24" t="s">
        <v>5537</v>
      </c>
      <c r="AX1674" s="24" t="s">
        <v>5537</v>
      </c>
      <c r="AY1674" s="24" t="s">
        <v>5537</v>
      </c>
      <c r="AZ1674" s="24" t="s">
        <v>5537</v>
      </c>
      <c r="BA1674" s="24" t="s">
        <v>5537</v>
      </c>
      <c r="BB1674" s="24" t="s">
        <v>5537</v>
      </c>
      <c r="BC1674" s="24" t="s">
        <v>5537</v>
      </c>
      <c r="BD1674" s="24" t="s">
        <v>5537</v>
      </c>
      <c r="BE1674" s="24" t="s">
        <v>5537</v>
      </c>
      <c r="BF1674" s="24" t="s">
        <v>5537</v>
      </c>
      <c r="BG1674" s="24" t="s">
        <v>5537</v>
      </c>
      <c r="BH1674" s="24" t="s">
        <v>5537</v>
      </c>
      <c r="BI1674" s="9" t="s">
        <v>5537</v>
      </c>
      <c r="BJ1674" s="14"/>
      <c r="BK1674" s="14" t="s">
        <v>5537</v>
      </c>
      <c r="BL1674" s="14" t="str">
        <f>_xlfn.XLOOKUP(B1674,'[4]cell downs 18042026 17h'!$B:$B,'[4]cell downs 18042026 17h'!$B:$B,"")</f>
        <v/>
      </c>
      <c r="BM1674" s="14" t="str">
        <f>_xlfn.XLOOKUP(B1674,'[5]Cells Huawei 19042026 15h'!$B:$B,'[5]Cells Huawei 19042026 15h'!$B:$B,"")</f>
        <v/>
      </c>
      <c r="BN1674" s="9" t="str">
        <f>_xlfn.XLOOKUP(B1674,'[6]cells down 19042026 9H40'!$B:$B,'[6]cells down 19042026 9H40'!$B:$B,"")</f>
        <v/>
      </c>
      <c r="BO1674" s="9" t="s">
        <v>1389</v>
      </c>
      <c r="BP1674" s="9" t="s">
        <v>12</v>
      </c>
    </row>
    <row r="1675" spans="1:68" s="9" customFormat="1" x14ac:dyDescent="0.35">
      <c r="A1675" s="1" t="s">
        <v>2617</v>
      </c>
      <c r="B1675" s="8" t="s">
        <v>2618</v>
      </c>
      <c r="C1675" s="3" t="str">
        <f>_xlfn.XLOOKUP(B1675,'[1]daily break down'!$D:$D,'[1]daily break down'!$E:$E,"")</f>
        <v>LITTORAL</v>
      </c>
      <c r="D1675" s="1" t="s">
        <v>11</v>
      </c>
      <c r="E1675" s="1" t="s">
        <v>12</v>
      </c>
      <c r="F1675" s="3" t="s">
        <v>31</v>
      </c>
      <c r="G1675" s="1" t="s">
        <v>484</v>
      </c>
      <c r="H1675" s="41" t="str">
        <f>_xlfn.XLOOKUP(B1675,[2]CALCULATION!$B:$B,[2]CALCULATION!$H:$H,"")</f>
        <v>ZTE</v>
      </c>
      <c r="I1675" s="34">
        <v>0</v>
      </c>
      <c r="J1675" s="34">
        <v>0</v>
      </c>
      <c r="K1675" s="34">
        <v>0</v>
      </c>
      <c r="L1675" s="34">
        <v>0</v>
      </c>
      <c r="M1675" s="34">
        <v>0.4110807201376574</v>
      </c>
      <c r="N1675" s="34">
        <v>4.1577134573513339</v>
      </c>
      <c r="O1675" s="34">
        <v>0</v>
      </c>
      <c r="P1675" s="34">
        <v>2.4190965177366279</v>
      </c>
      <c r="Q1675" s="34">
        <v>3.1977403669174982</v>
      </c>
      <c r="R1675" s="34">
        <v>4.4890357072535991</v>
      </c>
      <c r="S1675" s="109">
        <v>2.2382488235982341</v>
      </c>
      <c r="T1675" s="109">
        <f>_xlfn.XLOOKUP(B1675,'[3]Nur des jours'!$B:$B,'[3]Nur des jours'!$U:$U,"")</f>
        <v>0</v>
      </c>
      <c r="U1675" s="109">
        <v>0</v>
      </c>
      <c r="V1675" s="109">
        <v>0</v>
      </c>
      <c r="W1675" s="109">
        <v>0</v>
      </c>
      <c r="X1675" s="109">
        <v>0</v>
      </c>
      <c r="Y1675" s="109">
        <v>0</v>
      </c>
      <c r="Z1675" s="109">
        <v>0</v>
      </c>
      <c r="AA1675" s="109">
        <v>0</v>
      </c>
      <c r="AB1675" s="109">
        <v>0</v>
      </c>
      <c r="AC1675" s="109">
        <v>0</v>
      </c>
      <c r="AD1675" s="109">
        <v>0</v>
      </c>
      <c r="AE1675" s="109">
        <v>0</v>
      </c>
      <c r="AF1675" s="109">
        <v>0</v>
      </c>
      <c r="AG1675" s="57" t="str">
        <f>_xlfn.XLOOKUP(B1675,[3]CALCULATION!$B:$B,[3]CALCULATION!$M:$M,"")</f>
        <v>Operationnel</v>
      </c>
      <c r="AH1675" s="57"/>
      <c r="AI1675" s="56" t="str" cm="1">
        <f t="array" ref="AI1675">IFERROR(_xlfn.IFS(
AK1675="MPR ISSUE","PDH",
AK1675="BSS Hardware Issue","BSS",
AK1675="Sites strategiques, MLL, Pylone, etc.","ENVTECH",
AK1675="AKTIVCO DEFAUT GE &amp; POWER Cabinet","AKTIVCO",
AK1675="AKTIVCO Coupure ENEO &amp; Baisse de tension","AKTIVCO GRID ONLY",
AK1675="Coupure ENEO &amp; Baisse de tension","IHS GRID ONLY",
AK1675="Defaut GE &amp; POWER Cabinet","IHS",
AK1675="Sharing","Partners",
AK1675="Sites strategiques &amp; DataCenter","SST &amp; DC",
AK1675="Exclu","Exclu",
AK1675="SAT","SAT",
AK1675="SPARE-ISSUE","SPARE-ISSUE",
AK1675="Fiber CAmtel","TRANS_FO_CAMTEL",
AK1675="Fiber AOF","Fiber AOF",
AK1675="Projet OCM (HUAWEI)","TRAVAUX-HUAWEI",
AK1675="Projet OCM (NOKIA)","TRAVAUX-NOKIA",
AK1675="ACCESS-ISSUE","ACCESS-ISSUE",
AK1675="Projet OCM (ZTE, NOKIA, autres projets)","TRAVAUX OCM",
AK1675="No root CAuse","No root cause",
AK1675="ODU HS","PDH",
AK1675="IP &amp; VLAN","PDH",
AK1675="Warehouse HUAWEI","SPARE-ISSUE",
AK1675="SPARE-HS","SPARE-ISSUE",
AK1675="Power Telco","BSS",AK1675="no impacts","no impacts"
),"")</f>
        <v>No root cause</v>
      </c>
      <c r="AJ1675" s="56" t="str" cm="1">
        <f t="array" ref="AJ1675">IFERROR(_xlfn.IFS(
AK1675="MPR ISSUE","TX ISSUE",
AK1675="BSS Hardware Issue","RAN ISSUE",
AK1675="Sites strategiques, MLL, Pylone, etc.","ENVTECH",
AK1675="AKTIVCO DEFAUT GE &amp; POWER Cabinet","POWER ISSUE",
AK1675="AKTIVCO Coupure ENEO &amp; Baisse de tension","POWER ISSUE",
AK1675="Coupure ENEO &amp; Baisse de tension","POWER ISSUE",
AK1675="Defaut GE &amp; POWER Cabinet","POWER ISSUE",
AK1675="Sharing","POWER ISSUE",
AK1675="Sites strategiques &amp; DataCenter","POWER ISSUE",
AK1675="Exclu","Exclu",
AK1675="SAT","TX ISSUE",
AK1675="SPARE-ISSUE","SPARE-ISSUE",
AK1675="Fiber CAmtel","TX ISSUE",
AK1675="Fiber AOF","TX ISSUE",
AK1675="Projet OCM (HUAWEI)","TRAVAUX-HUAWEI",
AK1675="Projet OCM (NOKIA)","TRAVAUX -NOKIA",
AK1675="ACCESS-ISSUE","ACCESS-ISSUE",
AK1675="Projet OCM (ZTE, NOKIA, autres projets)","TRAVAUX OCM",
AK1675="No root CAuse","No root cause",
AK1675="ODU HS","TX ISSUE",
AK1675="IP &amp; VLAN","TX ISSUE",
AK1675="Warehouse HUAWEI","SPARE-ISSUE",
AK1675="SPARE-HS","SPARE-ISSUE",
AK1675="Power Telco","RAN ISSUE",AK1675="no impacts","no impacts"
),"")</f>
        <v>No root cause</v>
      </c>
      <c r="AK1675" s="81" t="s">
        <v>5620</v>
      </c>
      <c r="AL1675" s="56" t="str" cm="1">
        <f t="array" ref="AL1675">IFERROR(_xlfn.IFS(
AK1675="MPR ISSUE","ACTIVE",
AK1675="BSS Hardware Issue","ACTIVE",
AK1675="Sites strategiques, MLL, Pylone, etc.","PASSIVE",
AK1675="AKTIVCO DEFAUT GE &amp; POWER Cabinet","PASSIVE",
AK1675="AKTIVCO Coupure ENEO &amp; Baisse de tension","PASSIVE",
AK1675="Coupure ENEO &amp; Baisse de tension","PASSIVE",
AK1675="Defaut GE &amp; POWER Cabinet","PASSIVE",
AK1675="Sharing","PASSIVE",
AK1675="Sites strategiques &amp; DataCenter","PASSIVE",
AK1675="Exclu","Exclu",
AK1675="SAT","ACTIVE",
AK1675="SPARE-ISSUE","SPARE-ISSUE",
AK1675="Fiber CAmtel","ACTIVE",
AK1675="Fiber AOF","ACTIVE",
AK1675="Projet OCM (HUAWEI)","PLANNED WORKS",
AK1675="Projet OCM (NOKIA)","PLANNED WORKS",
AK1675="ACCESS-ISSUE","ACCESS-ISSUE",
AK1675="Projet OCM (ZTE, NOKIA, autres projets)","PLANNED WORKS",
AK1675="No root CAuse","No root cause",
AK1675="ODU HS","ACTIVE",
AK1675="IP &amp; VLAN","ACTIVE",
AK1675="Warehouse HUAWEI","SPARE-ISSUE",
AK1675="SPARE-HS","SPARE-ISSUE",
AK1675="Power Telco","ACTIVE", AK1675="no impacts","no impacts"
),"")</f>
        <v>No root cause</v>
      </c>
      <c r="AM1675" s="108" t="s">
        <v>5537</v>
      </c>
      <c r="AN1675" s="117" t="s">
        <v>2618</v>
      </c>
      <c r="AP1675" s="23" t="s">
        <v>5537</v>
      </c>
      <c r="AQ1675" s="23" t="s">
        <v>5537</v>
      </c>
      <c r="AR1675" s="7"/>
      <c r="AS1675" s="6"/>
      <c r="AT1675" s="7"/>
      <c r="AU1675" s="3" t="s">
        <v>5537</v>
      </c>
      <c r="AV1675" s="24" t="s">
        <v>5537</v>
      </c>
      <c r="AW1675" s="24" t="s">
        <v>5537</v>
      </c>
      <c r="AX1675" s="24" t="s">
        <v>5537</v>
      </c>
      <c r="AY1675" s="24" t="s">
        <v>5537</v>
      </c>
      <c r="AZ1675" s="24" t="s">
        <v>5537</v>
      </c>
      <c r="BA1675" s="24" t="s">
        <v>5537</v>
      </c>
      <c r="BB1675" s="24" t="s">
        <v>5537</v>
      </c>
      <c r="BC1675" s="24" t="s">
        <v>5537</v>
      </c>
      <c r="BD1675" s="24" t="s">
        <v>5537</v>
      </c>
      <c r="BE1675" s="24" t="s">
        <v>5537</v>
      </c>
      <c r="BF1675" s="24" t="s">
        <v>5537</v>
      </c>
      <c r="BG1675" s="24" t="s">
        <v>5537</v>
      </c>
      <c r="BH1675" s="24" t="s">
        <v>5537</v>
      </c>
      <c r="BI1675" s="9" t="s">
        <v>5537</v>
      </c>
      <c r="BJ1675" s="14"/>
      <c r="BK1675" s="14" t="s">
        <v>5537</v>
      </c>
      <c r="BL1675" s="14" t="str">
        <f>_xlfn.XLOOKUP(B1675,'[4]cell downs 18042026 17h'!$B:$B,'[4]cell downs 18042026 17h'!$B:$B,"")</f>
        <v/>
      </c>
      <c r="BM1675" s="14" t="str">
        <f>_xlfn.XLOOKUP(B1675,'[5]Cells Huawei 19042026 15h'!$B:$B,'[5]Cells Huawei 19042026 15h'!$B:$B,"")</f>
        <v/>
      </c>
      <c r="BN1675" s="9" t="str">
        <f>_xlfn.XLOOKUP(B1675,'[6]cells down 19042026 9H40'!$B:$B,'[6]cells down 19042026 9H40'!$B:$B,"")</f>
        <v/>
      </c>
      <c r="BO1675" s="9" t="s">
        <v>2618</v>
      </c>
      <c r="BP1675" s="9" t="s">
        <v>5537</v>
      </c>
    </row>
    <row r="1676" spans="1:68" s="9" customFormat="1" x14ac:dyDescent="0.35">
      <c r="A1676" s="1" t="s">
        <v>1584</v>
      </c>
      <c r="B1676" s="8" t="s">
        <v>1585</v>
      </c>
      <c r="C1676" s="3" t="str">
        <f>_xlfn.XLOOKUP(B1676,'[1]daily break down'!$D:$D,'[1]daily break down'!$E:$E,"")</f>
        <v>Douala</v>
      </c>
      <c r="D1676" s="1" t="s">
        <v>21</v>
      </c>
      <c r="E1676" s="1" t="s">
        <v>30</v>
      </c>
      <c r="F1676" s="3" t="s">
        <v>31</v>
      </c>
      <c r="G1676" s="1" t="s">
        <v>32</v>
      </c>
      <c r="H1676" s="41" t="str">
        <f>_xlfn.XLOOKUP(B1676,[2]CALCULATION!$B:$B,[2]CALCULATION!$H:$H,"")</f>
        <v>ZTE</v>
      </c>
      <c r="I1676" s="34">
        <v>0</v>
      </c>
      <c r="J1676" s="34">
        <v>0</v>
      </c>
      <c r="K1676" s="34">
        <v>0</v>
      </c>
      <c r="L1676" s="34">
        <v>0</v>
      </c>
      <c r="M1676" s="34">
        <v>0</v>
      </c>
      <c r="N1676" s="34">
        <v>2.2985492233893474</v>
      </c>
      <c r="O1676" s="34">
        <v>0</v>
      </c>
      <c r="P1676" s="34">
        <v>5.0158125804362053</v>
      </c>
      <c r="Q1676" s="34">
        <v>0</v>
      </c>
      <c r="R1676" s="34">
        <v>0</v>
      </c>
      <c r="S1676" s="109">
        <v>2.1714029500646324</v>
      </c>
      <c r="T1676" s="109">
        <f>_xlfn.XLOOKUP(B1676,'[3]Nur des jours'!$B:$B,'[3]Nur des jours'!$U:$U,"")</f>
        <v>0</v>
      </c>
      <c r="U1676" s="109">
        <v>0</v>
      </c>
      <c r="V1676" s="109">
        <v>0</v>
      </c>
      <c r="W1676" s="109">
        <v>0</v>
      </c>
      <c r="X1676" s="109">
        <v>0</v>
      </c>
      <c r="Y1676" s="109">
        <v>0</v>
      </c>
      <c r="Z1676" s="109">
        <v>0</v>
      </c>
      <c r="AA1676" s="109">
        <v>0</v>
      </c>
      <c r="AB1676" s="109">
        <v>0</v>
      </c>
      <c r="AC1676" s="109">
        <v>0</v>
      </c>
      <c r="AD1676" s="109">
        <v>0</v>
      </c>
      <c r="AE1676" s="109">
        <v>0</v>
      </c>
      <c r="AF1676" s="109">
        <v>0</v>
      </c>
      <c r="AG1676" s="57" t="str">
        <f>_xlfn.XLOOKUP(B1676,[3]CALCULATION!$B:$B,[3]CALCULATION!$M:$M,"")</f>
        <v>Operationnel</v>
      </c>
      <c r="AH1676" s="57"/>
      <c r="AI1676" s="56" t="str" cm="1">
        <f t="array" ref="AI1676">IFERROR(_xlfn.IFS(
AK1676="MPR ISSUE","PDH",
AK1676="BSS Hardware Issue","BSS",
AK1676="Sites strategiques, MLL, Pylone, etc.","ENVTECH",
AK1676="AKTIVCO DEFAUT GE &amp; POWER Cabinet","AKTIVCO",
AK1676="AKTIVCO Coupure ENEO &amp; Baisse de tension","AKTIVCO GRID ONLY",
AK1676="Coupure ENEO &amp; Baisse de tension","IHS GRID ONLY",
AK1676="Defaut GE &amp; POWER Cabinet","IHS",
AK1676="Sharing","Partners",
AK1676="Sites strategiques &amp; DataCenter","SST &amp; DC",
AK1676="Exclu","Exclu",
AK1676="SAT","SAT",
AK1676="SPARE-ISSUE","SPARE-ISSUE",
AK1676="Fiber CAmtel","TRANS_FO_CAMTEL",
AK1676="Fiber AOF","Fiber AOF",
AK1676="Projet OCM (HUAWEI)","TRAVAUX-HUAWEI",
AK1676="Projet OCM (NOKIA)","TRAVAUX-NOKIA",
AK1676="ACCESS-ISSUE","ACCESS-ISSUE",
AK1676="Projet OCM (ZTE, NOKIA, autres projets)","TRAVAUX OCM",
AK1676="No root CAuse","No root cause",
AK1676="ODU HS","PDH",
AK1676="IP &amp; VLAN","PDH",
AK1676="Warehouse HUAWEI","SPARE-ISSUE",
AK1676="SPARE-HS","SPARE-ISSUE",
AK1676="Power Telco","BSS",AK1676="no impacts","no impacts"
),"")</f>
        <v>No root cause</v>
      </c>
      <c r="AJ1676" s="56" t="str" cm="1">
        <f t="array" ref="AJ1676">IFERROR(_xlfn.IFS(
AK1676="MPR ISSUE","TX ISSUE",
AK1676="BSS Hardware Issue","RAN ISSUE",
AK1676="Sites strategiques, MLL, Pylone, etc.","ENVTECH",
AK1676="AKTIVCO DEFAUT GE &amp; POWER Cabinet","POWER ISSUE",
AK1676="AKTIVCO Coupure ENEO &amp; Baisse de tension","POWER ISSUE",
AK1676="Coupure ENEO &amp; Baisse de tension","POWER ISSUE",
AK1676="Defaut GE &amp; POWER Cabinet","POWER ISSUE",
AK1676="Sharing","POWER ISSUE",
AK1676="Sites strategiques &amp; DataCenter","POWER ISSUE",
AK1676="Exclu","Exclu",
AK1676="SAT","TX ISSUE",
AK1676="SPARE-ISSUE","SPARE-ISSUE",
AK1676="Fiber CAmtel","TX ISSUE",
AK1676="Fiber AOF","TX ISSUE",
AK1676="Projet OCM (HUAWEI)","TRAVAUX-HUAWEI",
AK1676="Projet OCM (NOKIA)","TRAVAUX -NOKIA",
AK1676="ACCESS-ISSUE","ACCESS-ISSUE",
AK1676="Projet OCM (ZTE, NOKIA, autres projets)","TRAVAUX OCM",
AK1676="No root CAuse","No root cause",
AK1676="ODU HS","TX ISSUE",
AK1676="IP &amp; VLAN","TX ISSUE",
AK1676="Warehouse HUAWEI","SPARE-ISSUE",
AK1676="SPARE-HS","SPARE-ISSUE",
AK1676="Power Telco","RAN ISSUE",AK1676="no impacts","no impacts"
),"")</f>
        <v>No root cause</v>
      </c>
      <c r="AK1676" s="81" t="s">
        <v>5620</v>
      </c>
      <c r="AL1676" s="56" t="str" cm="1">
        <f t="array" ref="AL1676">IFERROR(_xlfn.IFS(
AK1676="MPR ISSUE","ACTIVE",
AK1676="BSS Hardware Issue","ACTIVE",
AK1676="Sites strategiques, MLL, Pylone, etc.","PASSIVE",
AK1676="AKTIVCO DEFAUT GE &amp; POWER Cabinet","PASSIVE",
AK1676="AKTIVCO Coupure ENEO &amp; Baisse de tension","PASSIVE",
AK1676="Coupure ENEO &amp; Baisse de tension","PASSIVE",
AK1676="Defaut GE &amp; POWER Cabinet","PASSIVE",
AK1676="Sharing","PASSIVE",
AK1676="Sites strategiques &amp; DataCenter","PASSIVE",
AK1676="Exclu","Exclu",
AK1676="SAT","ACTIVE",
AK1676="SPARE-ISSUE","SPARE-ISSUE",
AK1676="Fiber CAmtel","ACTIVE",
AK1676="Fiber AOF","ACTIVE",
AK1676="Projet OCM (HUAWEI)","PLANNED WORKS",
AK1676="Projet OCM (NOKIA)","PLANNED WORKS",
AK1676="ACCESS-ISSUE","ACCESS-ISSUE",
AK1676="Projet OCM (ZTE, NOKIA, autres projets)","PLANNED WORKS",
AK1676="No root CAuse","No root cause",
AK1676="ODU HS","ACTIVE",
AK1676="IP &amp; VLAN","ACTIVE",
AK1676="Warehouse HUAWEI","SPARE-ISSUE",
AK1676="SPARE-HS","SPARE-ISSUE",
AK1676="Power Telco","ACTIVE", AK1676="no impacts","no impacts"
),"")</f>
        <v>No root cause</v>
      </c>
      <c r="AM1676" s="108" t="s">
        <v>5537</v>
      </c>
      <c r="AN1676" s="117" t="s">
        <v>1585</v>
      </c>
      <c r="AP1676" s="23" t="s">
        <v>5537</v>
      </c>
      <c r="AQ1676" s="23" t="s">
        <v>5537</v>
      </c>
      <c r="AR1676" s="7"/>
      <c r="AS1676" s="6"/>
      <c r="AT1676" s="7"/>
      <c r="AU1676" s="3" t="s">
        <v>5537</v>
      </c>
      <c r="AV1676" s="24" t="s">
        <v>5537</v>
      </c>
      <c r="AW1676" s="24" t="s">
        <v>5537</v>
      </c>
      <c r="AX1676" s="24" t="s">
        <v>5537</v>
      </c>
      <c r="AY1676" s="24" t="s">
        <v>5537</v>
      </c>
      <c r="AZ1676" s="24" t="s">
        <v>5537</v>
      </c>
      <c r="BA1676" s="24" t="s">
        <v>5537</v>
      </c>
      <c r="BB1676" s="24" t="s">
        <v>5537</v>
      </c>
      <c r="BC1676" s="24" t="s">
        <v>5537</v>
      </c>
      <c r="BD1676" s="24" t="s">
        <v>5537</v>
      </c>
      <c r="BE1676" s="24" t="s">
        <v>5537</v>
      </c>
      <c r="BF1676" s="24" t="s">
        <v>5537</v>
      </c>
      <c r="BG1676" s="24" t="s">
        <v>5537</v>
      </c>
      <c r="BH1676" s="24" t="s">
        <v>5537</v>
      </c>
      <c r="BI1676" s="9" t="s">
        <v>5537</v>
      </c>
      <c r="BJ1676" s="14"/>
      <c r="BK1676" s="14" t="s">
        <v>5537</v>
      </c>
      <c r="BL1676" s="14" t="str">
        <f>_xlfn.XLOOKUP(B1676,'[4]cell downs 18042026 17h'!$B:$B,'[4]cell downs 18042026 17h'!$B:$B,"")</f>
        <v/>
      </c>
      <c r="BM1676" s="14" t="str">
        <f>_xlfn.XLOOKUP(B1676,'[5]Cells Huawei 19042026 15h'!$B:$B,'[5]Cells Huawei 19042026 15h'!$B:$B,"")</f>
        <v/>
      </c>
      <c r="BN1676" s="9" t="str">
        <f>_xlfn.XLOOKUP(B1676,'[6]cells down 19042026 9H40'!$B:$B,'[6]cells down 19042026 9H40'!$B:$B,"")</f>
        <v/>
      </c>
      <c r="BO1676" s="9" t="s">
        <v>5537</v>
      </c>
      <c r="BP1676" s="9" t="s">
        <v>12</v>
      </c>
    </row>
    <row r="1677" spans="1:68" s="9" customFormat="1" x14ac:dyDescent="0.35">
      <c r="A1677" s="1" t="s">
        <v>3721</v>
      </c>
      <c r="B1677" s="8" t="s">
        <v>3722</v>
      </c>
      <c r="C1677" s="3" t="str">
        <f>_xlfn.XLOOKUP(B1677,'[1]daily break down'!$D:$D,'[1]daily break down'!$E:$E,"")</f>
        <v>CENTRE</v>
      </c>
      <c r="D1677" s="1" t="s">
        <v>11</v>
      </c>
      <c r="E1677" s="1" t="s">
        <v>237</v>
      </c>
      <c r="F1677" s="3" t="s">
        <v>37</v>
      </c>
      <c r="G1677" s="1" t="s">
        <v>3721</v>
      </c>
      <c r="H1677" s="41" t="str">
        <f>_xlfn.XLOOKUP(B1677,[2]CALCULATION!$B:$B,[2]CALCULATION!$H:$H,"")</f>
        <v>ZTE</v>
      </c>
      <c r="I1677" s="34">
        <v>0</v>
      </c>
      <c r="J1677" s="34">
        <v>0</v>
      </c>
      <c r="K1677" s="34">
        <v>0</v>
      </c>
      <c r="L1677" s="34">
        <v>0</v>
      </c>
      <c r="M1677" s="34">
        <v>0</v>
      </c>
      <c r="N1677" s="34">
        <v>0</v>
      </c>
      <c r="O1677" s="34">
        <v>0</v>
      </c>
      <c r="P1677" s="34">
        <v>0</v>
      </c>
      <c r="Q1677" s="34">
        <v>0</v>
      </c>
      <c r="R1677" s="34">
        <v>0</v>
      </c>
      <c r="S1677" s="109">
        <v>0</v>
      </c>
      <c r="T1677" s="109">
        <f>_xlfn.XLOOKUP(B1677,'[3]Nur des jours'!$B:$B,'[3]Nur des jours'!$U:$U,"")</f>
        <v>0</v>
      </c>
      <c r="U1677" s="109">
        <v>0</v>
      </c>
      <c r="V1677" s="109">
        <v>0</v>
      </c>
      <c r="W1677" s="109">
        <v>0</v>
      </c>
      <c r="X1677" s="109">
        <v>0</v>
      </c>
      <c r="Y1677" s="109">
        <v>0</v>
      </c>
      <c r="Z1677" s="109">
        <v>0</v>
      </c>
      <c r="AA1677" s="109">
        <v>0</v>
      </c>
      <c r="AB1677" s="109">
        <v>0</v>
      </c>
      <c r="AC1677" s="109">
        <v>0</v>
      </c>
      <c r="AD1677" s="109">
        <v>0</v>
      </c>
      <c r="AE1677" s="109">
        <v>0</v>
      </c>
      <c r="AF1677" s="109">
        <v>0</v>
      </c>
      <c r="AG1677" s="57" t="str">
        <f>_xlfn.XLOOKUP(B1677,[3]CALCULATION!$B:$B,[3]CALCULATION!$M:$M,"")</f>
        <v>EXCLU</v>
      </c>
      <c r="AH1677" s="57"/>
      <c r="AI1677" s="56" t="str" cm="1">
        <f t="array" ref="AI1677">IFERROR(_xlfn.IFS(
AK1677="MPR ISSUE","PDH",
AK1677="BSS Hardware Issue","BSS",
AK1677="Sites strategiques, MLL, Pylone, etc.","ENVTECH",
AK1677="AKTIVCO DEFAUT GE &amp; POWER Cabinet","AKTIVCO",
AK1677="AKTIVCO Coupure ENEO &amp; Baisse de tension","AKTIVCO GRID ONLY",
AK1677="Coupure ENEO &amp; Baisse de tension","IHS GRID ONLY",
AK1677="Defaut GE &amp; POWER Cabinet","IHS",
AK1677="Sharing","Partners",
AK1677="Sites strategiques &amp; DataCenter","SST &amp; DC",
AK1677="Exclu","Exclu",
AK1677="SAT","SAT",
AK1677="SPARE-ISSUE","SPARE-ISSUE",
AK1677="Fiber CAmtel","TRANS_FO_CAMTEL",
AK1677="Fiber AOF","Fiber AOF",
AK1677="Projet OCM (HUAWEI)","TRAVAUX-HUAWEI",
AK1677="Projet OCM (NOKIA)","TRAVAUX-NOKIA",
AK1677="ACCESS-ISSUE","ACCESS-ISSUE",
AK1677="Projet OCM (ZTE, NOKIA, autres projets)","TRAVAUX OCM",
AK1677="No root CAuse","No root cause",
AK1677="ODU HS","PDH",
AK1677="IP &amp; VLAN","PDH",
AK1677="Warehouse HUAWEI","SPARE-ISSUE",
AK1677="SPARE-HS","SPARE-ISSUE",
AK1677="Power Telco","BSS",AK1677="no impacts","no impacts"
),"")</f>
        <v>Exclu</v>
      </c>
      <c r="AJ1677" s="56" t="str" cm="1">
        <f t="array" ref="AJ1677">IFERROR(_xlfn.IFS(
AK1677="MPR ISSUE","TX ISSUE",
AK1677="BSS Hardware Issue","RAN ISSUE",
AK1677="Sites strategiques, MLL, Pylone, etc.","ENVTECH",
AK1677="AKTIVCO DEFAUT GE &amp; POWER Cabinet","POWER ISSUE",
AK1677="AKTIVCO Coupure ENEO &amp; Baisse de tension","POWER ISSUE",
AK1677="Coupure ENEO &amp; Baisse de tension","POWER ISSUE",
AK1677="Defaut GE &amp; POWER Cabinet","POWER ISSUE",
AK1677="Sharing","POWER ISSUE",
AK1677="Sites strategiques &amp; DataCenter","POWER ISSUE",
AK1677="Exclu","Exclu",
AK1677="SAT","TX ISSUE",
AK1677="SPARE-ISSUE","SPARE-ISSUE",
AK1677="Fiber CAmtel","TX ISSUE",
AK1677="Fiber AOF","TX ISSUE",
AK1677="Projet OCM (HUAWEI)","TRAVAUX-HUAWEI",
AK1677="Projet OCM (NOKIA)","TRAVAUX -NOKIA",
AK1677="ACCESS-ISSUE","ACCESS-ISSUE",
AK1677="Projet OCM (ZTE, NOKIA, autres projets)","TRAVAUX OCM",
AK1677="No root CAuse","No root cause",
AK1677="ODU HS","TX ISSUE",
AK1677="IP &amp; VLAN","TX ISSUE",
AK1677="Warehouse HUAWEI","SPARE-ISSUE",
AK1677="SPARE-HS","SPARE-ISSUE",
AK1677="Power Telco","RAN ISSUE",AK1677="no impacts","no impacts"
),"")</f>
        <v>Exclu</v>
      </c>
      <c r="AK1677" s="81" t="s">
        <v>5559</v>
      </c>
      <c r="AL1677" s="56" t="str" cm="1">
        <f t="array" ref="AL1677">IFERROR(_xlfn.IFS(
AK1677="MPR ISSUE","ACTIVE",
AK1677="BSS Hardware Issue","ACTIVE",
AK1677="Sites strategiques, MLL, Pylone, etc.","PASSIVE",
AK1677="AKTIVCO DEFAUT GE &amp; POWER Cabinet","PASSIVE",
AK1677="AKTIVCO Coupure ENEO &amp; Baisse de tension","PASSIVE",
AK1677="Coupure ENEO &amp; Baisse de tension","PASSIVE",
AK1677="Defaut GE &amp; POWER Cabinet","PASSIVE",
AK1677="Sharing","PASSIVE",
AK1677="Sites strategiques &amp; DataCenter","PASSIVE",
AK1677="Exclu","Exclu",
AK1677="SAT","ACTIVE",
AK1677="SPARE-ISSUE","SPARE-ISSUE",
AK1677="Fiber CAmtel","ACTIVE",
AK1677="Fiber AOF","ACTIVE",
AK1677="Projet OCM (HUAWEI)","PLANNED WORKS",
AK1677="Projet OCM (NOKIA)","PLANNED WORKS",
AK1677="ACCESS-ISSUE","ACCESS-ISSUE",
AK1677="Projet OCM (ZTE, NOKIA, autres projets)","PLANNED WORKS",
AK1677="No root CAuse","No root cause",
AK1677="ODU HS","ACTIVE",
AK1677="IP &amp; VLAN","ACTIVE",
AK1677="Warehouse HUAWEI","SPARE-ISSUE",
AK1677="SPARE-HS","SPARE-ISSUE",
AK1677="Power Telco","ACTIVE", AK1677="no impacts","no impacts"
),"")</f>
        <v>Exclu</v>
      </c>
      <c r="AM1677" s="108" t="s">
        <v>5537</v>
      </c>
      <c r="AN1677" s="117" t="s">
        <v>3722</v>
      </c>
      <c r="AP1677" s="23" t="s">
        <v>5537</v>
      </c>
      <c r="AQ1677" s="23" t="s">
        <v>5537</v>
      </c>
      <c r="AR1677" s="7"/>
      <c r="AS1677" s="6"/>
      <c r="AT1677" s="7"/>
      <c r="AU1677" s="3" t="s">
        <v>5537</v>
      </c>
      <c r="AV1677" s="24" t="s">
        <v>5537</v>
      </c>
      <c r="AW1677" s="24" t="s">
        <v>5537</v>
      </c>
      <c r="AX1677" s="24" t="s">
        <v>5537</v>
      </c>
      <c r="AY1677" s="24" t="s">
        <v>5537</v>
      </c>
      <c r="AZ1677" s="24" t="s">
        <v>5537</v>
      </c>
      <c r="BA1677" s="24" t="s">
        <v>5537</v>
      </c>
      <c r="BB1677" s="24" t="s">
        <v>5537</v>
      </c>
      <c r="BC1677" s="24" t="s">
        <v>5537</v>
      </c>
      <c r="BD1677" s="24" t="s">
        <v>5537</v>
      </c>
      <c r="BE1677" s="24" t="s">
        <v>5537</v>
      </c>
      <c r="BF1677" s="24" t="s">
        <v>5537</v>
      </c>
      <c r="BG1677" s="24" t="s">
        <v>5537</v>
      </c>
      <c r="BH1677" s="24" t="s">
        <v>5537</v>
      </c>
      <c r="BI1677" s="9" t="s">
        <v>5537</v>
      </c>
      <c r="BJ1677" s="14"/>
      <c r="BK1677" s="14" t="s">
        <v>5537</v>
      </c>
      <c r="BL1677" s="14" t="str">
        <f>_xlfn.XLOOKUP(B1677,'[4]cell downs 18042026 17h'!$B:$B,'[4]cell downs 18042026 17h'!$B:$B,"")</f>
        <v/>
      </c>
      <c r="BM1677" s="14" t="str">
        <f>_xlfn.XLOOKUP(B1677,'[5]Cells Huawei 19042026 15h'!$B:$B,'[5]Cells Huawei 19042026 15h'!$B:$B,"")</f>
        <v/>
      </c>
      <c r="BN1677" s="9" t="str">
        <f>_xlfn.XLOOKUP(B1677,'[6]cells down 19042026 9H40'!$B:$B,'[6]cells down 19042026 9H40'!$B:$B,"")</f>
        <v/>
      </c>
      <c r="BO1677" s="9" t="s">
        <v>3722</v>
      </c>
      <c r="BP1677" s="9" t="s">
        <v>12</v>
      </c>
    </row>
    <row r="1678" spans="1:68" s="9" customFormat="1" x14ac:dyDescent="0.35">
      <c r="A1678" s="1" t="s">
        <v>1176</v>
      </c>
      <c r="B1678" s="8" t="s">
        <v>2055</v>
      </c>
      <c r="C1678" s="3" t="str">
        <f>_xlfn.XLOOKUP(B1678,'[1]daily break down'!$D:$D,'[1]daily break down'!$E:$E,"")</f>
        <v>OUEST</v>
      </c>
      <c r="D1678" s="1" t="s">
        <v>11</v>
      </c>
      <c r="E1678" s="1" t="s">
        <v>12</v>
      </c>
      <c r="F1678" s="3" t="s">
        <v>102</v>
      </c>
      <c r="G1678" s="1" t="s">
        <v>1176</v>
      </c>
      <c r="H1678" s="39" t="str">
        <f>_xlfn.XLOOKUP(B1678,[2]CALCULATION!$B:$B,[2]CALCULATION!$H:$H,"")</f>
        <v>Huawei</v>
      </c>
      <c r="I1678" s="34">
        <v>2.1472007487879283</v>
      </c>
      <c r="J1678" s="34">
        <v>1.1485790436402967</v>
      </c>
      <c r="K1678" s="34">
        <v>0</v>
      </c>
      <c r="L1678" s="34">
        <v>0</v>
      </c>
      <c r="M1678" s="34">
        <v>0</v>
      </c>
      <c r="N1678" s="34">
        <v>3.5247465278669532</v>
      </c>
      <c r="O1678" s="34">
        <v>0</v>
      </c>
      <c r="P1678" s="34">
        <v>0</v>
      </c>
      <c r="Q1678" s="34">
        <v>0</v>
      </c>
      <c r="R1678" s="34">
        <v>0</v>
      </c>
      <c r="S1678" s="109">
        <v>1.7052118379262231</v>
      </c>
      <c r="T1678" s="109">
        <f>_xlfn.XLOOKUP(B1678,'[3]Nur des jours'!$B:$B,'[3]Nur des jours'!$U:$U,"")</f>
        <v>0</v>
      </c>
      <c r="U1678" s="109">
        <v>0</v>
      </c>
      <c r="V1678" s="109">
        <v>0</v>
      </c>
      <c r="W1678" s="109">
        <v>0</v>
      </c>
      <c r="X1678" s="109">
        <v>0</v>
      </c>
      <c r="Y1678" s="109">
        <v>0</v>
      </c>
      <c r="Z1678" s="109">
        <v>3.4716871698727001</v>
      </c>
      <c r="AA1678" s="109">
        <v>0</v>
      </c>
      <c r="AB1678" s="109">
        <v>0</v>
      </c>
      <c r="AC1678" s="109">
        <v>0</v>
      </c>
      <c r="AD1678" s="109">
        <v>0</v>
      </c>
      <c r="AE1678" s="109">
        <v>0</v>
      </c>
      <c r="AF1678" s="109">
        <v>0</v>
      </c>
      <c r="AG1678" s="57" t="str">
        <f>_xlfn.XLOOKUP(B1678,[3]CALCULATION!$B:$B,[3]CALCULATION!$M:$M,"")</f>
        <v>Operationnel</v>
      </c>
      <c r="AH1678" s="57"/>
      <c r="AI1678" s="56" t="str" cm="1">
        <f t="array" ref="AI1678">IFERROR(_xlfn.IFS(
AK1678="MPR ISSUE","PDH",
AK1678="BSS Hardware Issue","BSS",
AK1678="Sites strategiques, MLL, Pylone, etc.","ENVTECH",
AK1678="AKTIVCO DEFAUT GE &amp; POWER Cabinet","AKTIVCO",
AK1678="AKTIVCO Coupure ENEO &amp; Baisse de tension","AKTIVCO GRID ONLY",
AK1678="Coupure ENEO &amp; Baisse de tension","IHS GRID ONLY",
AK1678="Defaut GE &amp; POWER Cabinet","IHS",
AK1678="Sharing","Partners",
AK1678="Sites strategiques &amp; DataCenter","SST &amp; DC",
AK1678="Exclu","Exclu",
AK1678="SAT","SAT",
AK1678="SPARE-ISSUE","SPARE-ISSUE",
AK1678="Fiber CAmtel","TRANS_FO_CAMTEL",
AK1678="Fiber AOF","Fiber AOF",
AK1678="Projet OCM (HUAWEI)","TRAVAUX-HUAWEI",
AK1678="Projet OCM (NOKIA)","TRAVAUX-NOKIA",
AK1678="ACCESS-ISSUE","ACCESS-ISSUE",
AK1678="Projet OCM (ZTE, NOKIA, autres projets)","TRAVAUX OCM",
AK1678="No root CAuse","No root cause",
AK1678="ODU HS","PDH",
AK1678="IP &amp; VLAN","PDH",
AK1678="Warehouse HUAWEI","SPARE-ISSUE",
AK1678="SPARE-HS","SPARE-ISSUE",
AK1678="Power Telco","BSS",AK1678="no impacts","no impacts"
),"")</f>
        <v>No root cause</v>
      </c>
      <c r="AJ1678" s="56" t="str" cm="1">
        <f t="array" ref="AJ1678">IFERROR(_xlfn.IFS(
AK1678="MPR ISSUE","TX ISSUE",
AK1678="BSS Hardware Issue","RAN ISSUE",
AK1678="Sites strategiques, MLL, Pylone, etc.","ENVTECH",
AK1678="AKTIVCO DEFAUT GE &amp; POWER Cabinet","POWER ISSUE",
AK1678="AKTIVCO Coupure ENEO &amp; Baisse de tension","POWER ISSUE",
AK1678="Coupure ENEO &amp; Baisse de tension","POWER ISSUE",
AK1678="Defaut GE &amp; POWER Cabinet","POWER ISSUE",
AK1678="Sharing","POWER ISSUE",
AK1678="Sites strategiques &amp; DataCenter","POWER ISSUE",
AK1678="Exclu","Exclu",
AK1678="SAT","TX ISSUE",
AK1678="SPARE-ISSUE","SPARE-ISSUE",
AK1678="Fiber CAmtel","TX ISSUE",
AK1678="Fiber AOF","TX ISSUE",
AK1678="Projet OCM (HUAWEI)","TRAVAUX-HUAWEI",
AK1678="Projet OCM (NOKIA)","TRAVAUX -NOKIA",
AK1678="ACCESS-ISSUE","ACCESS-ISSUE",
AK1678="Projet OCM (ZTE, NOKIA, autres projets)","TRAVAUX OCM",
AK1678="No root CAuse","No root cause",
AK1678="ODU HS","TX ISSUE",
AK1678="IP &amp; VLAN","TX ISSUE",
AK1678="Warehouse HUAWEI","SPARE-ISSUE",
AK1678="SPARE-HS","SPARE-ISSUE",
AK1678="Power Telco","RAN ISSUE",AK1678="no impacts","no impacts"
),"")</f>
        <v>No root cause</v>
      </c>
      <c r="AK1678" s="81" t="s">
        <v>5620</v>
      </c>
      <c r="AL1678" s="56" t="str" cm="1">
        <f t="array" ref="AL1678">IFERROR(_xlfn.IFS(
AK1678="MPR ISSUE","ACTIVE",
AK1678="BSS Hardware Issue","ACTIVE",
AK1678="Sites strategiques, MLL, Pylone, etc.","PASSIVE",
AK1678="AKTIVCO DEFAUT GE &amp; POWER Cabinet","PASSIVE",
AK1678="AKTIVCO Coupure ENEO &amp; Baisse de tension","PASSIVE",
AK1678="Coupure ENEO &amp; Baisse de tension","PASSIVE",
AK1678="Defaut GE &amp; POWER Cabinet","PASSIVE",
AK1678="Sharing","PASSIVE",
AK1678="Sites strategiques &amp; DataCenter","PASSIVE",
AK1678="Exclu","Exclu",
AK1678="SAT","ACTIVE",
AK1678="SPARE-ISSUE","SPARE-ISSUE",
AK1678="Fiber CAmtel","ACTIVE",
AK1678="Fiber AOF","ACTIVE",
AK1678="Projet OCM (HUAWEI)","PLANNED WORKS",
AK1678="Projet OCM (NOKIA)","PLANNED WORKS",
AK1678="ACCESS-ISSUE","ACCESS-ISSUE",
AK1678="Projet OCM (ZTE, NOKIA, autres projets)","PLANNED WORKS",
AK1678="No root CAuse","No root cause",
AK1678="ODU HS","ACTIVE",
AK1678="IP &amp; VLAN","ACTIVE",
AK1678="Warehouse HUAWEI","SPARE-ISSUE",
AK1678="SPARE-HS","SPARE-ISSUE",
AK1678="Power Telco","ACTIVE", AK1678="no impacts","no impacts"
),"")</f>
        <v>No root cause</v>
      </c>
      <c r="AM1678" s="108" t="s">
        <v>5537</v>
      </c>
      <c r="AN1678" s="117" t="s">
        <v>2055</v>
      </c>
      <c r="AP1678" s="23" t="s">
        <v>5537</v>
      </c>
      <c r="AQ1678" s="23" t="s">
        <v>5537</v>
      </c>
      <c r="AR1678" s="7"/>
      <c r="AS1678" s="6"/>
      <c r="AT1678" s="7"/>
      <c r="AU1678" s="3" t="s">
        <v>5537</v>
      </c>
      <c r="AV1678" s="24" t="s">
        <v>5537</v>
      </c>
      <c r="AW1678" s="24" t="s">
        <v>5537</v>
      </c>
      <c r="AX1678" s="24" t="s">
        <v>5537</v>
      </c>
      <c r="AY1678" s="24" t="s">
        <v>5537</v>
      </c>
      <c r="AZ1678" s="24" t="s">
        <v>5537</v>
      </c>
      <c r="BA1678" s="24" t="s">
        <v>5537</v>
      </c>
      <c r="BB1678" s="24" t="s">
        <v>5537</v>
      </c>
      <c r="BC1678" s="24" t="s">
        <v>5537</v>
      </c>
      <c r="BD1678" s="24" t="s">
        <v>5537</v>
      </c>
      <c r="BE1678" s="24" t="s">
        <v>5537</v>
      </c>
      <c r="BF1678" s="24" t="s">
        <v>5537</v>
      </c>
      <c r="BG1678" s="24" t="s">
        <v>5537</v>
      </c>
      <c r="BH1678" s="24" t="s">
        <v>5537</v>
      </c>
      <c r="BI1678" s="9" t="s">
        <v>5537</v>
      </c>
      <c r="BJ1678" s="14"/>
      <c r="BK1678" s="14" t="s">
        <v>5537</v>
      </c>
      <c r="BL1678" s="14" t="str">
        <f>_xlfn.XLOOKUP(B1678,'[4]cell downs 18042026 17h'!$B:$B,'[4]cell downs 18042026 17h'!$B:$B,"")</f>
        <v/>
      </c>
      <c r="BM1678" s="14" t="str">
        <f>_xlfn.XLOOKUP(B1678,'[5]Cells Huawei 19042026 15h'!$B:$B,'[5]Cells Huawei 19042026 15h'!$B:$B,"")</f>
        <v/>
      </c>
      <c r="BN1678" s="9" t="str">
        <f>_xlfn.XLOOKUP(B1678,'[6]cells down 19042026 9H40'!$B:$B,'[6]cells down 19042026 9H40'!$B:$B,"")</f>
        <v/>
      </c>
      <c r="BO1678" s="9" t="s">
        <v>2055</v>
      </c>
      <c r="BP1678" s="9" t="s">
        <v>12</v>
      </c>
    </row>
    <row r="1679" spans="1:68" s="9" customFormat="1" x14ac:dyDescent="0.35">
      <c r="A1679" s="1" t="s">
        <v>1995</v>
      </c>
      <c r="B1679" s="8" t="s">
        <v>1996</v>
      </c>
      <c r="C1679" s="3" t="str">
        <f>_xlfn.XLOOKUP(B1679,'[1]daily break down'!$D:$D,'[1]daily break down'!$E:$E,"")</f>
        <v>OUEST</v>
      </c>
      <c r="D1679" s="1" t="s">
        <v>21</v>
      </c>
      <c r="E1679" s="1" t="s">
        <v>987</v>
      </c>
      <c r="F1679" s="3" t="s">
        <v>102</v>
      </c>
      <c r="G1679" s="1" t="s">
        <v>1176</v>
      </c>
      <c r="H1679" s="39" t="str">
        <f>_xlfn.XLOOKUP(B1679,[2]CALCULATION!$B:$B,[2]CALCULATION!$H:$H,"")</f>
        <v>Huawei</v>
      </c>
      <c r="I1679" s="34">
        <v>2.0504989541510077</v>
      </c>
      <c r="J1679" s="34">
        <v>1.049951060545097</v>
      </c>
      <c r="K1679" s="34">
        <v>1.2405367074447897</v>
      </c>
      <c r="L1679" s="34">
        <v>9.9994150094311909</v>
      </c>
      <c r="M1679" s="34">
        <v>0</v>
      </c>
      <c r="N1679" s="34">
        <v>3.0777102898414248</v>
      </c>
      <c r="O1679" s="34">
        <v>0</v>
      </c>
      <c r="P1679" s="34">
        <v>0</v>
      </c>
      <c r="Q1679" s="34">
        <v>0</v>
      </c>
      <c r="R1679" s="34">
        <v>0</v>
      </c>
      <c r="S1679" s="109">
        <v>1.572964732202732</v>
      </c>
      <c r="T1679" s="109">
        <f>_xlfn.XLOOKUP(B1679,'[3]Nur des jours'!$B:$B,'[3]Nur des jours'!$U:$U,"")</f>
        <v>0</v>
      </c>
      <c r="U1679" s="109">
        <v>0</v>
      </c>
      <c r="V1679" s="109">
        <v>0</v>
      </c>
      <c r="W1679" s="109">
        <v>0</v>
      </c>
      <c r="X1679" s="109">
        <v>0</v>
      </c>
      <c r="Y1679" s="109">
        <v>0</v>
      </c>
      <c r="Z1679" s="109">
        <v>3.1887871576021665</v>
      </c>
      <c r="AA1679" s="109">
        <v>0</v>
      </c>
      <c r="AB1679" s="109">
        <v>0</v>
      </c>
      <c r="AC1679" s="109">
        <v>0</v>
      </c>
      <c r="AD1679" s="109">
        <v>0</v>
      </c>
      <c r="AE1679" s="109">
        <v>0</v>
      </c>
      <c r="AF1679" s="109">
        <v>0</v>
      </c>
      <c r="AG1679" s="57" t="str">
        <f>_xlfn.XLOOKUP(B1679,[3]CALCULATION!$B:$B,[3]CALCULATION!$M:$M,"")</f>
        <v>Operationnel</v>
      </c>
      <c r="AH1679" s="57"/>
      <c r="AI1679" s="56" t="str" cm="1">
        <f t="array" ref="AI1679">IFERROR(_xlfn.IFS(
AK1679="MPR ISSUE","PDH",
AK1679="BSS Hardware Issue","BSS",
AK1679="Sites strategiques, MLL, Pylone, etc.","ENVTECH",
AK1679="AKTIVCO DEFAUT GE &amp; POWER Cabinet","AKTIVCO",
AK1679="AKTIVCO Coupure ENEO &amp; Baisse de tension","AKTIVCO GRID ONLY",
AK1679="Coupure ENEO &amp; Baisse de tension","IHS GRID ONLY",
AK1679="Defaut GE &amp; POWER Cabinet","IHS",
AK1679="Sharing","Partners",
AK1679="Sites strategiques &amp; DataCenter","SST &amp; DC",
AK1679="Exclu","Exclu",
AK1679="SAT","SAT",
AK1679="SPARE-ISSUE","SPARE-ISSUE",
AK1679="Fiber CAmtel","TRANS_FO_CAMTEL",
AK1679="Fiber AOF","Fiber AOF",
AK1679="Projet OCM (HUAWEI)","TRAVAUX-HUAWEI",
AK1679="Projet OCM (NOKIA)","TRAVAUX-NOKIA",
AK1679="ACCESS-ISSUE","ACCESS-ISSUE",
AK1679="Projet OCM (ZTE, NOKIA, autres projets)","TRAVAUX OCM",
AK1679="No root CAuse","No root cause",
AK1679="ODU HS","PDH",
AK1679="IP &amp; VLAN","PDH",
AK1679="Warehouse HUAWEI","SPARE-ISSUE",
AK1679="SPARE-HS","SPARE-ISSUE",
AK1679="Power Telco","BSS",AK1679="no impacts","no impacts"
),"")</f>
        <v>No root cause</v>
      </c>
      <c r="AJ1679" s="56" t="str" cm="1">
        <f t="array" ref="AJ1679">IFERROR(_xlfn.IFS(
AK1679="MPR ISSUE","TX ISSUE",
AK1679="BSS Hardware Issue","RAN ISSUE",
AK1679="Sites strategiques, MLL, Pylone, etc.","ENVTECH",
AK1679="AKTIVCO DEFAUT GE &amp; POWER Cabinet","POWER ISSUE",
AK1679="AKTIVCO Coupure ENEO &amp; Baisse de tension","POWER ISSUE",
AK1679="Coupure ENEO &amp; Baisse de tension","POWER ISSUE",
AK1679="Defaut GE &amp; POWER Cabinet","POWER ISSUE",
AK1679="Sharing","POWER ISSUE",
AK1679="Sites strategiques &amp; DataCenter","POWER ISSUE",
AK1679="Exclu","Exclu",
AK1679="SAT","TX ISSUE",
AK1679="SPARE-ISSUE","SPARE-ISSUE",
AK1679="Fiber CAmtel","TX ISSUE",
AK1679="Fiber AOF","TX ISSUE",
AK1679="Projet OCM (HUAWEI)","TRAVAUX-HUAWEI",
AK1679="Projet OCM (NOKIA)","TRAVAUX -NOKIA",
AK1679="ACCESS-ISSUE","ACCESS-ISSUE",
AK1679="Projet OCM (ZTE, NOKIA, autres projets)","TRAVAUX OCM",
AK1679="No root CAuse","No root cause",
AK1679="ODU HS","TX ISSUE",
AK1679="IP &amp; VLAN","TX ISSUE",
AK1679="Warehouse HUAWEI","SPARE-ISSUE",
AK1679="SPARE-HS","SPARE-ISSUE",
AK1679="Power Telco","RAN ISSUE",AK1679="no impacts","no impacts"
),"")</f>
        <v>No root cause</v>
      </c>
      <c r="AK1679" s="81" t="s">
        <v>5620</v>
      </c>
      <c r="AL1679" s="56" t="str" cm="1">
        <f t="array" ref="AL1679">IFERROR(_xlfn.IFS(
AK1679="MPR ISSUE","ACTIVE",
AK1679="BSS Hardware Issue","ACTIVE",
AK1679="Sites strategiques, MLL, Pylone, etc.","PASSIVE",
AK1679="AKTIVCO DEFAUT GE &amp; POWER Cabinet","PASSIVE",
AK1679="AKTIVCO Coupure ENEO &amp; Baisse de tension","PASSIVE",
AK1679="Coupure ENEO &amp; Baisse de tension","PASSIVE",
AK1679="Defaut GE &amp; POWER Cabinet","PASSIVE",
AK1679="Sharing","PASSIVE",
AK1679="Sites strategiques &amp; DataCenter","PASSIVE",
AK1679="Exclu","Exclu",
AK1679="SAT","ACTIVE",
AK1679="SPARE-ISSUE","SPARE-ISSUE",
AK1679="Fiber CAmtel","ACTIVE",
AK1679="Fiber AOF","ACTIVE",
AK1679="Projet OCM (HUAWEI)","PLANNED WORKS",
AK1679="Projet OCM (NOKIA)","PLANNED WORKS",
AK1679="ACCESS-ISSUE","ACCESS-ISSUE",
AK1679="Projet OCM (ZTE, NOKIA, autres projets)","PLANNED WORKS",
AK1679="No root CAuse","No root cause",
AK1679="ODU HS","ACTIVE",
AK1679="IP &amp; VLAN","ACTIVE",
AK1679="Warehouse HUAWEI","SPARE-ISSUE",
AK1679="SPARE-HS","SPARE-ISSUE",
AK1679="Power Telco","ACTIVE", AK1679="no impacts","no impacts"
),"")</f>
        <v>No root cause</v>
      </c>
      <c r="AM1679" s="108" t="s">
        <v>5537</v>
      </c>
      <c r="AN1679" s="117" t="s">
        <v>1996</v>
      </c>
      <c r="AP1679" s="23" t="s">
        <v>5537</v>
      </c>
      <c r="AQ1679" s="23" t="s">
        <v>5537</v>
      </c>
      <c r="AR1679" s="7"/>
      <c r="AS1679" s="6"/>
      <c r="AT1679" s="7"/>
      <c r="AU1679" s="3" t="s">
        <v>5537</v>
      </c>
      <c r="AV1679" s="24" t="s">
        <v>5537</v>
      </c>
      <c r="AW1679" s="24" t="s">
        <v>5537</v>
      </c>
      <c r="AX1679" s="24" t="s">
        <v>5537</v>
      </c>
      <c r="AY1679" s="24" t="s">
        <v>5537</v>
      </c>
      <c r="AZ1679" s="24" t="s">
        <v>5537</v>
      </c>
      <c r="BA1679" s="24" t="s">
        <v>5537</v>
      </c>
      <c r="BB1679" s="24" t="s">
        <v>5537</v>
      </c>
      <c r="BC1679" s="24" t="s">
        <v>5537</v>
      </c>
      <c r="BD1679" s="24" t="s">
        <v>5537</v>
      </c>
      <c r="BE1679" s="24" t="s">
        <v>5537</v>
      </c>
      <c r="BF1679" s="24" t="s">
        <v>5537</v>
      </c>
      <c r="BG1679" s="24" t="s">
        <v>5537</v>
      </c>
      <c r="BH1679" s="24" t="s">
        <v>5537</v>
      </c>
      <c r="BI1679" s="9" t="s">
        <v>5537</v>
      </c>
      <c r="BJ1679" s="14"/>
      <c r="BK1679" s="14" t="s">
        <v>5537</v>
      </c>
      <c r="BL1679" s="14" t="str">
        <f>_xlfn.XLOOKUP(B1679,'[4]cell downs 18042026 17h'!$B:$B,'[4]cell downs 18042026 17h'!$B:$B,"")</f>
        <v/>
      </c>
      <c r="BM1679" s="14" t="str">
        <f>_xlfn.XLOOKUP(B1679,'[5]Cells Huawei 19042026 15h'!$B:$B,'[5]Cells Huawei 19042026 15h'!$B:$B,"")</f>
        <v/>
      </c>
      <c r="BN1679" s="9" t="str">
        <f>_xlfn.XLOOKUP(B1679,'[6]cells down 19042026 9H40'!$B:$B,'[6]cells down 19042026 9H40'!$B:$B,"")</f>
        <v/>
      </c>
      <c r="BO1679" s="9" t="s">
        <v>5537</v>
      </c>
      <c r="BP1679" s="9" t="s">
        <v>12</v>
      </c>
    </row>
    <row r="1680" spans="1:68" s="9" customFormat="1" x14ac:dyDescent="0.35">
      <c r="A1680" s="1" t="s">
        <v>2294</v>
      </c>
      <c r="B1680" s="8" t="s">
        <v>2295</v>
      </c>
      <c r="C1680" s="3" t="str">
        <f>_xlfn.XLOOKUP(B1680,'[1]daily break down'!$D:$D,'[1]daily break down'!$E:$E,"")</f>
        <v>Douala</v>
      </c>
      <c r="D1680" s="1" t="s">
        <v>21</v>
      </c>
      <c r="E1680" s="1" t="s">
        <v>22</v>
      </c>
      <c r="F1680" s="3" t="s">
        <v>31</v>
      </c>
      <c r="G1680" s="1" t="s">
        <v>32</v>
      </c>
      <c r="H1680" s="41" t="str">
        <f>_xlfn.XLOOKUP(B1680,[2]CALCULATION!$B:$B,[2]CALCULATION!$H:$H,"")</f>
        <v>ZTE</v>
      </c>
      <c r="I1680" s="34">
        <v>5.7727868094614401</v>
      </c>
      <c r="J1680" s="34">
        <v>7.8111400752782982</v>
      </c>
      <c r="K1680" s="34">
        <v>0</v>
      </c>
      <c r="L1680" s="34">
        <v>0</v>
      </c>
      <c r="M1680" s="34">
        <v>0</v>
      </c>
      <c r="N1680" s="34">
        <v>0</v>
      </c>
      <c r="O1680" s="34">
        <v>0</v>
      </c>
      <c r="P1680" s="34">
        <v>0</v>
      </c>
      <c r="Q1680" s="34">
        <v>6.3827464879163784</v>
      </c>
      <c r="R1680" s="34">
        <v>2.2030958842346462</v>
      </c>
      <c r="S1680" s="109">
        <v>1.4613349770141506</v>
      </c>
      <c r="T1680" s="109">
        <f>_xlfn.XLOOKUP(B1680,'[3]Nur des jours'!$B:$B,'[3]Nur des jours'!$U:$U,"")</f>
        <v>0</v>
      </c>
      <c r="U1680" s="109">
        <v>0</v>
      </c>
      <c r="V1680" s="109">
        <v>0</v>
      </c>
      <c r="W1680" s="109">
        <v>0</v>
      </c>
      <c r="X1680" s="109">
        <v>0</v>
      </c>
      <c r="Y1680" s="109">
        <v>0</v>
      </c>
      <c r="Z1680" s="109">
        <v>0</v>
      </c>
      <c r="AA1680" s="109">
        <v>0</v>
      </c>
      <c r="AB1680" s="109">
        <v>0</v>
      </c>
      <c r="AC1680" s="109">
        <v>0</v>
      </c>
      <c r="AD1680" s="109">
        <v>0</v>
      </c>
      <c r="AE1680" s="109">
        <v>0</v>
      </c>
      <c r="AF1680" s="109">
        <v>0</v>
      </c>
      <c r="AG1680" s="57" t="str">
        <f>_xlfn.XLOOKUP(B1680,[3]CALCULATION!$B:$B,[3]CALCULATION!$M:$M,"")</f>
        <v>Operationnel</v>
      </c>
      <c r="AH1680" s="57"/>
      <c r="AI1680" s="56" t="str" cm="1">
        <f t="array" ref="AI1680">IFERROR(_xlfn.IFS(
AK1680="MPR ISSUE","PDH",
AK1680="BSS Hardware Issue","BSS",
AK1680="Sites strategiques, MLL, Pylone, etc.","ENVTECH",
AK1680="AKTIVCO DEFAUT GE &amp; POWER Cabinet","AKTIVCO",
AK1680="AKTIVCO Coupure ENEO &amp; Baisse de tension","AKTIVCO GRID ONLY",
AK1680="Coupure ENEO &amp; Baisse de tension","IHS GRID ONLY",
AK1680="Defaut GE &amp; POWER Cabinet","IHS",
AK1680="Sharing","Partners",
AK1680="Sites strategiques &amp; DataCenter","SST &amp; DC",
AK1680="Exclu","Exclu",
AK1680="SAT","SAT",
AK1680="SPARE-ISSUE","SPARE-ISSUE",
AK1680="Fiber CAmtel","TRANS_FO_CAMTEL",
AK1680="Fiber AOF","Fiber AOF",
AK1680="Projet OCM (HUAWEI)","TRAVAUX-HUAWEI",
AK1680="Projet OCM (NOKIA)","TRAVAUX-NOKIA",
AK1680="ACCESS-ISSUE","ACCESS-ISSUE",
AK1680="Projet OCM (ZTE, NOKIA, autres projets)","TRAVAUX OCM",
AK1680="No root CAuse","No root cause",
AK1680="ODU HS","PDH",
AK1680="IP &amp; VLAN","PDH",
AK1680="Warehouse HUAWEI","SPARE-ISSUE",
AK1680="SPARE-HS","SPARE-ISSUE",
AK1680="Power Telco","BSS",AK1680="no impacts","no impacts"
),"")</f>
        <v>No root cause</v>
      </c>
      <c r="AJ1680" s="56" t="str" cm="1">
        <f t="array" ref="AJ1680">IFERROR(_xlfn.IFS(
AK1680="MPR ISSUE","TX ISSUE",
AK1680="BSS Hardware Issue","RAN ISSUE",
AK1680="Sites strategiques, MLL, Pylone, etc.","ENVTECH",
AK1680="AKTIVCO DEFAUT GE &amp; POWER Cabinet","POWER ISSUE",
AK1680="AKTIVCO Coupure ENEO &amp; Baisse de tension","POWER ISSUE",
AK1680="Coupure ENEO &amp; Baisse de tension","POWER ISSUE",
AK1680="Defaut GE &amp; POWER Cabinet","POWER ISSUE",
AK1680="Sharing","POWER ISSUE",
AK1680="Sites strategiques &amp; DataCenter","POWER ISSUE",
AK1680="Exclu","Exclu",
AK1680="SAT","TX ISSUE",
AK1680="SPARE-ISSUE","SPARE-ISSUE",
AK1680="Fiber CAmtel","TX ISSUE",
AK1680="Fiber AOF","TX ISSUE",
AK1680="Projet OCM (HUAWEI)","TRAVAUX-HUAWEI",
AK1680="Projet OCM (NOKIA)","TRAVAUX -NOKIA",
AK1680="ACCESS-ISSUE","ACCESS-ISSUE",
AK1680="Projet OCM (ZTE, NOKIA, autres projets)","TRAVAUX OCM",
AK1680="No root CAuse","No root cause",
AK1680="ODU HS","TX ISSUE",
AK1680="IP &amp; VLAN","TX ISSUE",
AK1680="Warehouse HUAWEI","SPARE-ISSUE",
AK1680="SPARE-HS","SPARE-ISSUE",
AK1680="Power Telco","RAN ISSUE",AK1680="no impacts","no impacts"
),"")</f>
        <v>No root cause</v>
      </c>
      <c r="AK1680" s="81" t="s">
        <v>5620</v>
      </c>
      <c r="AL1680" s="56" t="str" cm="1">
        <f t="array" ref="AL1680">IFERROR(_xlfn.IFS(
AK1680="MPR ISSUE","ACTIVE",
AK1680="BSS Hardware Issue","ACTIVE",
AK1680="Sites strategiques, MLL, Pylone, etc.","PASSIVE",
AK1680="AKTIVCO DEFAUT GE &amp; POWER Cabinet","PASSIVE",
AK1680="AKTIVCO Coupure ENEO &amp; Baisse de tension","PASSIVE",
AK1680="Coupure ENEO &amp; Baisse de tension","PASSIVE",
AK1680="Defaut GE &amp; POWER Cabinet","PASSIVE",
AK1680="Sharing","PASSIVE",
AK1680="Sites strategiques &amp; DataCenter","PASSIVE",
AK1680="Exclu","Exclu",
AK1680="SAT","ACTIVE",
AK1680="SPARE-ISSUE","SPARE-ISSUE",
AK1680="Fiber CAmtel","ACTIVE",
AK1680="Fiber AOF","ACTIVE",
AK1680="Projet OCM (HUAWEI)","PLANNED WORKS",
AK1680="Projet OCM (NOKIA)","PLANNED WORKS",
AK1680="ACCESS-ISSUE","ACCESS-ISSUE",
AK1680="Projet OCM (ZTE, NOKIA, autres projets)","PLANNED WORKS",
AK1680="No root CAuse","No root cause",
AK1680="ODU HS","ACTIVE",
AK1680="IP &amp; VLAN","ACTIVE",
AK1680="Warehouse HUAWEI","SPARE-ISSUE",
AK1680="SPARE-HS","SPARE-ISSUE",
AK1680="Power Telco","ACTIVE", AK1680="no impacts","no impacts"
),"")</f>
        <v>No root cause</v>
      </c>
      <c r="AM1680" s="108" t="s">
        <v>5537</v>
      </c>
      <c r="AN1680" s="117" t="s">
        <v>2295</v>
      </c>
      <c r="AP1680" s="23" t="s">
        <v>5537</v>
      </c>
      <c r="AQ1680" s="23" t="s">
        <v>5537</v>
      </c>
      <c r="AR1680" s="7"/>
      <c r="AS1680" s="6"/>
      <c r="AT1680" s="7"/>
      <c r="AU1680" s="3" t="s">
        <v>5537</v>
      </c>
      <c r="AV1680" s="24" t="s">
        <v>5537</v>
      </c>
      <c r="AW1680" s="24" t="s">
        <v>5537</v>
      </c>
      <c r="AX1680" s="24" t="s">
        <v>5537</v>
      </c>
      <c r="AY1680" s="24" t="s">
        <v>5537</v>
      </c>
      <c r="AZ1680" s="24" t="s">
        <v>5537</v>
      </c>
      <c r="BA1680" s="24" t="s">
        <v>5537</v>
      </c>
      <c r="BB1680" s="24" t="s">
        <v>5537</v>
      </c>
      <c r="BC1680" s="24" t="s">
        <v>5537</v>
      </c>
      <c r="BD1680" s="24" t="s">
        <v>5537</v>
      </c>
      <c r="BE1680" s="24" t="s">
        <v>5537</v>
      </c>
      <c r="BF1680" s="24" t="s">
        <v>5537</v>
      </c>
      <c r="BG1680" s="24" t="s">
        <v>5537</v>
      </c>
      <c r="BH1680" s="24" t="s">
        <v>5537</v>
      </c>
      <c r="BI1680" s="9" t="s">
        <v>5537</v>
      </c>
      <c r="BJ1680" s="14"/>
      <c r="BK1680" s="14" t="s">
        <v>5537</v>
      </c>
      <c r="BL1680" s="14" t="str">
        <f>_xlfn.XLOOKUP(B1680,'[4]cell downs 18042026 17h'!$B:$B,'[4]cell downs 18042026 17h'!$B:$B,"")</f>
        <v/>
      </c>
      <c r="BM1680" s="14" t="str">
        <f>_xlfn.XLOOKUP(B1680,'[5]Cells Huawei 19042026 15h'!$B:$B,'[5]Cells Huawei 19042026 15h'!$B:$B,"")</f>
        <v/>
      </c>
      <c r="BN1680" s="9" t="str">
        <f>_xlfn.XLOOKUP(B1680,'[6]cells down 19042026 9H40'!$B:$B,'[6]cells down 19042026 9H40'!$B:$B,"")</f>
        <v/>
      </c>
      <c r="BO1680" s="9" t="s">
        <v>5537</v>
      </c>
      <c r="BP1680" s="9" t="s">
        <v>302</v>
      </c>
    </row>
    <row r="1681" spans="1:68" s="9" customFormat="1" x14ac:dyDescent="0.35">
      <c r="A1681" s="1" t="s">
        <v>4792</v>
      </c>
      <c r="B1681" s="8" t="s">
        <v>4793</v>
      </c>
      <c r="C1681" s="3" t="str">
        <f>_xlfn.XLOOKUP(B1681,'[1]daily break down'!$D:$D,'[1]daily break down'!$E:$E,"")</f>
        <v>CENTRE</v>
      </c>
      <c r="D1681" s="1" t="s">
        <v>21</v>
      </c>
      <c r="E1681" s="1" t="s">
        <v>80</v>
      </c>
      <c r="F1681" s="3" t="s">
        <v>37</v>
      </c>
      <c r="G1681" s="1" t="s">
        <v>4794</v>
      </c>
      <c r="H1681" s="41" t="str">
        <f>_xlfn.XLOOKUP(B1681,[2]CALCULATION!$B:$B,[2]CALCULATION!$H:$H,"")</f>
        <v>ZTE</v>
      </c>
      <c r="I1681" s="34">
        <v>0</v>
      </c>
      <c r="J1681" s="34">
        <v>0</v>
      </c>
      <c r="K1681" s="34">
        <v>0</v>
      </c>
      <c r="L1681" s="34">
        <v>0</v>
      </c>
      <c r="M1681" s="34">
        <v>0</v>
      </c>
      <c r="N1681" s="34">
        <v>0</v>
      </c>
      <c r="O1681" s="34">
        <v>0</v>
      </c>
      <c r="P1681" s="34">
        <v>0</v>
      </c>
      <c r="Q1681" s="34">
        <v>0</v>
      </c>
      <c r="R1681" s="34">
        <v>0</v>
      </c>
      <c r="S1681" s="109">
        <v>0</v>
      </c>
      <c r="T1681" s="109">
        <f>_xlfn.XLOOKUP(B1681,'[3]Nur des jours'!$B:$B,'[3]Nur des jours'!$U:$U,"")</f>
        <v>0</v>
      </c>
      <c r="U1681" s="109">
        <v>0</v>
      </c>
      <c r="V1681" s="109">
        <v>0</v>
      </c>
      <c r="W1681" s="109">
        <v>0</v>
      </c>
      <c r="X1681" s="109">
        <v>0</v>
      </c>
      <c r="Y1681" s="109">
        <v>0</v>
      </c>
      <c r="Z1681" s="109">
        <v>0</v>
      </c>
      <c r="AA1681" s="109">
        <v>0</v>
      </c>
      <c r="AB1681" s="109">
        <v>0</v>
      </c>
      <c r="AC1681" s="109">
        <v>0</v>
      </c>
      <c r="AD1681" s="109">
        <v>0</v>
      </c>
      <c r="AE1681" s="109">
        <v>0</v>
      </c>
      <c r="AF1681" s="109">
        <v>0</v>
      </c>
      <c r="AG1681" s="57" t="str">
        <f>_xlfn.XLOOKUP(B1681,[3]CALCULATION!$B:$B,[3]CALCULATION!$M:$M,"")</f>
        <v>EXCLU</v>
      </c>
      <c r="AH1681" s="57"/>
      <c r="AI1681" s="56" t="str" cm="1">
        <f t="array" ref="AI1681">IFERROR(_xlfn.IFS(
AK1681="MPR ISSUE","PDH",
AK1681="BSS Hardware Issue","BSS",
AK1681="Sites strategiques, MLL, Pylone, etc.","ENVTECH",
AK1681="AKTIVCO DEFAUT GE &amp; POWER Cabinet","AKTIVCO",
AK1681="AKTIVCO Coupure ENEO &amp; Baisse de tension","AKTIVCO GRID ONLY",
AK1681="Coupure ENEO &amp; Baisse de tension","IHS GRID ONLY",
AK1681="Defaut GE &amp; POWER Cabinet","IHS",
AK1681="Sharing","Partners",
AK1681="Sites strategiques &amp; DataCenter","SST &amp; DC",
AK1681="Exclu","Exclu",
AK1681="SAT","SAT",
AK1681="SPARE-ISSUE","SPARE-ISSUE",
AK1681="Fiber CAmtel","TRANS_FO_CAMTEL",
AK1681="Fiber AOF","Fiber AOF",
AK1681="Projet OCM (HUAWEI)","TRAVAUX-HUAWEI",
AK1681="Projet OCM (NOKIA)","TRAVAUX-NOKIA",
AK1681="ACCESS-ISSUE","ACCESS-ISSUE",
AK1681="Projet OCM (ZTE, NOKIA, autres projets)","TRAVAUX OCM",
AK1681="No root CAuse","No root cause",
AK1681="ODU HS","PDH",
AK1681="IP &amp; VLAN","PDH",
AK1681="Warehouse HUAWEI","SPARE-ISSUE",
AK1681="SPARE-HS","SPARE-ISSUE",
AK1681="Power Telco","BSS",AK1681="no impacts","no impacts"
),"")</f>
        <v>Exclu</v>
      </c>
      <c r="AJ1681" s="56" t="str" cm="1">
        <f t="array" ref="AJ1681">IFERROR(_xlfn.IFS(
AK1681="MPR ISSUE","TX ISSUE",
AK1681="BSS Hardware Issue","RAN ISSUE",
AK1681="Sites strategiques, MLL, Pylone, etc.","ENVTECH",
AK1681="AKTIVCO DEFAUT GE &amp; POWER Cabinet","POWER ISSUE",
AK1681="AKTIVCO Coupure ENEO &amp; Baisse de tension","POWER ISSUE",
AK1681="Coupure ENEO &amp; Baisse de tension","POWER ISSUE",
AK1681="Defaut GE &amp; POWER Cabinet","POWER ISSUE",
AK1681="Sharing","POWER ISSUE",
AK1681="Sites strategiques &amp; DataCenter","POWER ISSUE",
AK1681="Exclu","Exclu",
AK1681="SAT","TX ISSUE",
AK1681="SPARE-ISSUE","SPARE-ISSUE",
AK1681="Fiber CAmtel","TX ISSUE",
AK1681="Fiber AOF","TX ISSUE",
AK1681="Projet OCM (HUAWEI)","TRAVAUX-HUAWEI",
AK1681="Projet OCM (NOKIA)","TRAVAUX -NOKIA",
AK1681="ACCESS-ISSUE","ACCESS-ISSUE",
AK1681="Projet OCM (ZTE, NOKIA, autres projets)","TRAVAUX OCM",
AK1681="No root CAuse","No root cause",
AK1681="ODU HS","TX ISSUE",
AK1681="IP &amp; VLAN","TX ISSUE",
AK1681="Warehouse HUAWEI","SPARE-ISSUE",
AK1681="SPARE-HS","SPARE-ISSUE",
AK1681="Power Telco","RAN ISSUE",AK1681="no impacts","no impacts"
),"")</f>
        <v>Exclu</v>
      </c>
      <c r="AK1681" s="81" t="s">
        <v>5559</v>
      </c>
      <c r="AL1681" s="56" t="str" cm="1">
        <f t="array" ref="AL1681">IFERROR(_xlfn.IFS(
AK1681="MPR ISSUE","ACTIVE",
AK1681="BSS Hardware Issue","ACTIVE",
AK1681="Sites strategiques, MLL, Pylone, etc.","PASSIVE",
AK1681="AKTIVCO DEFAUT GE &amp; POWER Cabinet","PASSIVE",
AK1681="AKTIVCO Coupure ENEO &amp; Baisse de tension","PASSIVE",
AK1681="Coupure ENEO &amp; Baisse de tension","PASSIVE",
AK1681="Defaut GE &amp; POWER Cabinet","PASSIVE",
AK1681="Sharing","PASSIVE",
AK1681="Sites strategiques &amp; DataCenter","PASSIVE",
AK1681="Exclu","Exclu",
AK1681="SAT","ACTIVE",
AK1681="SPARE-ISSUE","SPARE-ISSUE",
AK1681="Fiber CAmtel","ACTIVE",
AK1681="Fiber AOF","ACTIVE",
AK1681="Projet OCM (HUAWEI)","PLANNED WORKS",
AK1681="Projet OCM (NOKIA)","PLANNED WORKS",
AK1681="ACCESS-ISSUE","ACCESS-ISSUE",
AK1681="Projet OCM (ZTE, NOKIA, autres projets)","PLANNED WORKS",
AK1681="No root CAuse","No root cause",
AK1681="ODU HS","ACTIVE",
AK1681="IP &amp; VLAN","ACTIVE",
AK1681="Warehouse HUAWEI","SPARE-ISSUE",
AK1681="SPARE-HS","SPARE-ISSUE",
AK1681="Power Telco","ACTIVE", AK1681="no impacts","no impacts"
),"")</f>
        <v>Exclu</v>
      </c>
      <c r="AM1681" s="108" t="s">
        <v>5684</v>
      </c>
      <c r="AN1681" s="117" t="s">
        <v>4793</v>
      </c>
      <c r="AP1681" s="23" t="s">
        <v>5684</v>
      </c>
      <c r="AQ1681" s="23" t="s">
        <v>5537</v>
      </c>
      <c r="AR1681" s="7"/>
      <c r="AS1681" s="6"/>
      <c r="AT1681" s="7"/>
      <c r="AU1681" s="3" t="s">
        <v>5537</v>
      </c>
      <c r="AV1681" s="24" t="s">
        <v>5537</v>
      </c>
      <c r="AW1681" s="24" t="s">
        <v>5537</v>
      </c>
      <c r="AX1681" s="24" t="s">
        <v>5537</v>
      </c>
      <c r="AY1681" s="24" t="s">
        <v>5537</v>
      </c>
      <c r="AZ1681" s="24" t="s">
        <v>5537</v>
      </c>
      <c r="BA1681" s="24" t="s">
        <v>5537</v>
      </c>
      <c r="BB1681" s="24" t="s">
        <v>5537</v>
      </c>
      <c r="BC1681" s="24" t="s">
        <v>5537</v>
      </c>
      <c r="BD1681" s="24" t="s">
        <v>5537</v>
      </c>
      <c r="BE1681" s="24" t="s">
        <v>5537</v>
      </c>
      <c r="BF1681" s="24" t="s">
        <v>5537</v>
      </c>
      <c r="BG1681" s="24" t="s">
        <v>5537</v>
      </c>
      <c r="BH1681" s="24" t="s">
        <v>5537</v>
      </c>
      <c r="BI1681" s="9" t="s">
        <v>5537</v>
      </c>
      <c r="BJ1681" s="14"/>
      <c r="BK1681" s="14" t="s">
        <v>5537</v>
      </c>
      <c r="BL1681" s="14" t="str">
        <f>_xlfn.XLOOKUP(B1681,'[4]cell downs 18042026 17h'!$B:$B,'[4]cell downs 18042026 17h'!$B:$B,"")</f>
        <v/>
      </c>
      <c r="BM1681" s="14" t="str">
        <f>_xlfn.XLOOKUP(B1681,'[5]Cells Huawei 19042026 15h'!$B:$B,'[5]Cells Huawei 19042026 15h'!$B:$B,"")</f>
        <v/>
      </c>
      <c r="BN1681" s="9" t="str">
        <f>_xlfn.XLOOKUP(B1681,'[6]cells down 19042026 9H40'!$B:$B,'[6]cells down 19042026 9H40'!$B:$B,"")</f>
        <v/>
      </c>
      <c r="BO1681" s="9" t="s">
        <v>5537</v>
      </c>
      <c r="BP1681" s="9" t="s">
        <v>12</v>
      </c>
    </row>
    <row r="1682" spans="1:68" s="9" customFormat="1" x14ac:dyDescent="0.35">
      <c r="A1682" s="1" t="s">
        <v>749</v>
      </c>
      <c r="B1682" s="8" t="s">
        <v>750</v>
      </c>
      <c r="C1682" s="3" t="str">
        <f>_xlfn.XLOOKUP(B1682,'[1]daily break down'!$D:$D,'[1]daily break down'!$E:$E,"")</f>
        <v>SUD-OUEST</v>
      </c>
      <c r="D1682" s="1" t="s">
        <v>11</v>
      </c>
      <c r="E1682" s="1" t="s">
        <v>5525</v>
      </c>
      <c r="F1682" s="3" t="s">
        <v>13</v>
      </c>
      <c r="G1682" s="1" t="s">
        <v>78</v>
      </c>
      <c r="H1682" s="40" t="str">
        <f>_xlfn.XLOOKUP(B1682,[2]CALCULATION!$B:$B,[2]CALCULATION!$H:$H,"")</f>
        <v>NOKIA</v>
      </c>
      <c r="I1682" s="34">
        <v>0</v>
      </c>
      <c r="J1682" s="34">
        <v>0</v>
      </c>
      <c r="K1682" s="34">
        <v>0</v>
      </c>
      <c r="L1682" s="34">
        <v>0</v>
      </c>
      <c r="M1682" s="34">
        <v>0</v>
      </c>
      <c r="N1682" s="34">
        <v>0</v>
      </c>
      <c r="O1682" s="34">
        <v>0</v>
      </c>
      <c r="P1682" s="34">
        <v>0</v>
      </c>
      <c r="Q1682" s="34">
        <v>0</v>
      </c>
      <c r="R1682" s="34">
        <v>0</v>
      </c>
      <c r="S1682" s="109">
        <v>0</v>
      </c>
      <c r="T1682" s="109">
        <f>_xlfn.XLOOKUP(B1682,'[3]Nur des jours'!$B:$B,'[3]Nur des jours'!$U:$U,"")</f>
        <v>0</v>
      </c>
      <c r="U1682" s="109">
        <v>0</v>
      </c>
      <c r="V1682" s="109">
        <v>0</v>
      </c>
      <c r="W1682" s="109">
        <v>0</v>
      </c>
      <c r="X1682" s="109">
        <v>0</v>
      </c>
      <c r="Y1682" s="109">
        <v>0</v>
      </c>
      <c r="Z1682" s="109">
        <v>0</v>
      </c>
      <c r="AA1682" s="109">
        <v>0</v>
      </c>
      <c r="AB1682" s="109">
        <v>0</v>
      </c>
      <c r="AC1682" s="109">
        <v>0</v>
      </c>
      <c r="AD1682" s="109">
        <v>0</v>
      </c>
      <c r="AE1682" s="109">
        <v>0</v>
      </c>
      <c r="AF1682" s="109">
        <v>0</v>
      </c>
      <c r="AG1682" s="57" t="str">
        <f>_xlfn.XLOOKUP(B1682,[3]CALCULATION!$B:$B,[3]CALCULATION!$M:$M,"")</f>
        <v>Insecurity</v>
      </c>
      <c r="AH1682" s="57"/>
      <c r="AI1682" s="56" t="str" cm="1">
        <f t="array" ref="AI1682">IFERROR(_xlfn.IFS(
AK1682="MPR ISSUE","PDH",
AK1682="BSS Hardware Issue","BSS",
AK1682="Sites strategiques, MLL, Pylone, etc.","ENVTECH",
AK1682="AKTIVCO DEFAUT GE &amp; POWER Cabinet","AKTIVCO",
AK1682="AKTIVCO Coupure ENEO &amp; Baisse de tension","AKTIVCO GRID ONLY",
AK1682="Coupure ENEO &amp; Baisse de tension","IHS GRID ONLY",
AK1682="Defaut GE &amp; POWER Cabinet","IHS",
AK1682="Sharing","Partners",
AK1682="Sites strategiques &amp; DataCenter","SST &amp; DC",
AK1682="Exclu","Exclu",
AK1682="SAT","SAT",
AK1682="SPARE-ISSUE","SPARE-ISSUE",
AK1682="Fiber CAmtel","TRANS_FO_CAMTEL",
AK1682="Fiber AOF","Fiber AOF",
AK1682="Projet OCM (HUAWEI)","TRAVAUX-HUAWEI",
AK1682="Projet OCM (NOKIA)","TRAVAUX-NOKIA",
AK1682="ACCESS-ISSUE","ACCESS-ISSUE",
AK1682="Projet OCM (ZTE, NOKIA, autres projets)","TRAVAUX OCM",
AK1682="No root CAuse","No root cause",
AK1682="ODU HS","PDH",
AK1682="IP &amp; VLAN","PDH",
AK1682="Warehouse HUAWEI","SPARE-ISSUE",
AK1682="SPARE-HS","SPARE-ISSUE",
AK1682="Power Telco","BSS",AK1682="no impacts","no impacts"
),"")</f>
        <v>IHS</v>
      </c>
      <c r="AJ1682" s="56" t="str" cm="1">
        <f t="array" ref="AJ1682">IFERROR(_xlfn.IFS(
AK1682="MPR ISSUE","TX ISSUE",
AK1682="BSS Hardware Issue","RAN ISSUE",
AK1682="Sites strategiques, MLL, Pylone, etc.","ENVTECH",
AK1682="AKTIVCO DEFAUT GE &amp; POWER Cabinet","POWER ISSUE",
AK1682="AKTIVCO Coupure ENEO &amp; Baisse de tension","POWER ISSUE",
AK1682="Coupure ENEO &amp; Baisse de tension","POWER ISSUE",
AK1682="Defaut GE &amp; POWER Cabinet","POWER ISSUE",
AK1682="Sharing","POWER ISSUE",
AK1682="Sites strategiques &amp; DataCenter","POWER ISSUE",
AK1682="Exclu","Exclu",
AK1682="SAT","TX ISSUE",
AK1682="SPARE-ISSUE","SPARE-ISSUE",
AK1682="Fiber CAmtel","TX ISSUE",
AK1682="Fiber AOF","TX ISSUE",
AK1682="Projet OCM (HUAWEI)","TRAVAUX-HUAWEI",
AK1682="Projet OCM (NOKIA)","TRAVAUX -NOKIA",
AK1682="ACCESS-ISSUE","ACCESS-ISSUE",
AK1682="Projet OCM (ZTE, NOKIA, autres projets)","TRAVAUX OCM",
AK1682="No root CAuse","No root cause",
AK1682="ODU HS","TX ISSUE",
AK1682="IP &amp; VLAN","TX ISSUE",
AK1682="Warehouse HUAWEI","SPARE-ISSUE",
AK1682="SPARE-HS","SPARE-ISSUE",
AK1682="Power Telco","RAN ISSUE",AK1682="no impacts","no impacts"
),"")</f>
        <v>POWER ISSUE</v>
      </c>
      <c r="AK1682" s="81" t="s">
        <v>5330</v>
      </c>
      <c r="AL1682" s="56" t="str" cm="1">
        <f t="array" ref="AL1682">IFERROR(_xlfn.IFS(
AK1682="MPR ISSUE","ACTIVE",
AK1682="BSS Hardware Issue","ACTIVE",
AK1682="Sites strategiques, MLL, Pylone, etc.","PASSIVE",
AK1682="AKTIVCO DEFAUT GE &amp; POWER Cabinet","PASSIVE",
AK1682="AKTIVCO Coupure ENEO &amp; Baisse de tension","PASSIVE",
AK1682="Coupure ENEO &amp; Baisse de tension","PASSIVE",
AK1682="Defaut GE &amp; POWER Cabinet","PASSIVE",
AK1682="Sharing","PASSIVE",
AK1682="Sites strategiques &amp; DataCenter","PASSIVE",
AK1682="Exclu","Exclu",
AK1682="SAT","ACTIVE",
AK1682="SPARE-ISSUE","SPARE-ISSUE",
AK1682="Fiber CAmtel","ACTIVE",
AK1682="Fiber AOF","ACTIVE",
AK1682="Projet OCM (HUAWEI)","PLANNED WORKS",
AK1682="Projet OCM (NOKIA)","PLANNED WORKS",
AK1682="ACCESS-ISSUE","ACCESS-ISSUE",
AK1682="Projet OCM (ZTE, NOKIA, autres projets)","PLANNED WORKS",
AK1682="No root CAuse","No root cause",
AK1682="ODU HS","ACTIVE",
AK1682="IP &amp; VLAN","ACTIVE",
AK1682="Warehouse HUAWEI","SPARE-ISSUE",
AK1682="SPARE-HS","SPARE-ISSUE",
AK1682="Power Telco","ACTIVE", AK1682="no impacts","no impacts"
),"")</f>
        <v>PASSIVE</v>
      </c>
      <c r="AM1682" s="108" t="s">
        <v>5996</v>
      </c>
      <c r="AN1682" s="227" t="s">
        <v>984</v>
      </c>
      <c r="AO1682" s="9" t="s">
        <v>6098</v>
      </c>
      <c r="AP1682" s="23" t="s">
        <v>5683</v>
      </c>
      <c r="AQ1682" s="23" t="s">
        <v>5537</v>
      </c>
      <c r="AR1682" s="7"/>
      <c r="AS1682" s="6"/>
      <c r="AT1682" s="7"/>
      <c r="AU1682" s="3" t="s">
        <v>5537</v>
      </c>
      <c r="AV1682" s="24" t="s">
        <v>5537</v>
      </c>
      <c r="AW1682" s="24" t="s">
        <v>5537</v>
      </c>
      <c r="AX1682" s="24" t="s">
        <v>5537</v>
      </c>
      <c r="AY1682" s="24" t="s">
        <v>5537</v>
      </c>
      <c r="AZ1682" s="24" t="s">
        <v>5537</v>
      </c>
      <c r="BA1682" s="24" t="s">
        <v>5537</v>
      </c>
      <c r="BB1682" s="24" t="s">
        <v>5537</v>
      </c>
      <c r="BC1682" s="24" t="s">
        <v>5537</v>
      </c>
      <c r="BD1682" s="24" t="s">
        <v>5537</v>
      </c>
      <c r="BE1682" s="24" t="s">
        <v>6371</v>
      </c>
      <c r="BF1682" s="24" t="s">
        <v>6372</v>
      </c>
      <c r="BG1682" s="24" t="s">
        <v>6368</v>
      </c>
      <c r="BH1682" s="24" t="s">
        <v>6373</v>
      </c>
      <c r="BI1682" s="9" t="s">
        <v>5537</v>
      </c>
      <c r="BJ1682" s="14"/>
      <c r="BK1682" s="14" t="s">
        <v>5537</v>
      </c>
      <c r="BL1682" s="14" t="str">
        <f>_xlfn.XLOOKUP(B1682,'[4]cell downs 18042026 17h'!$B:$B,'[4]cell downs 18042026 17h'!$B:$B,"")</f>
        <v/>
      </c>
      <c r="BM1682" s="14" t="str">
        <f>_xlfn.XLOOKUP(B1682,'[5]Cells Huawei 19042026 15h'!$B:$B,'[5]Cells Huawei 19042026 15h'!$B:$B,"")</f>
        <v>SUO_106</v>
      </c>
      <c r="BN1682" s="9" t="str">
        <f>_xlfn.XLOOKUP(B1682,'[6]cells down 19042026 9H40'!$B:$B,'[6]cells down 19042026 9H40'!$B:$B,"")</f>
        <v/>
      </c>
      <c r="BO1682" s="9" t="s">
        <v>750</v>
      </c>
      <c r="BP1682" s="9" t="s">
        <v>5537</v>
      </c>
    </row>
    <row r="1683" spans="1:68" s="9" customFormat="1" x14ac:dyDescent="0.35">
      <c r="A1683" s="1" t="s">
        <v>3086</v>
      </c>
      <c r="B1683" s="8" t="s">
        <v>3930</v>
      </c>
      <c r="C1683" s="3" t="str">
        <f>_xlfn.XLOOKUP(B1683,'[1]daily break down'!$D:$D,'[1]daily break down'!$E:$E,"")</f>
        <v>EXTREME-NORD</v>
      </c>
      <c r="D1683" s="1" t="s">
        <v>11</v>
      </c>
      <c r="E1683" s="1" t="s">
        <v>1303</v>
      </c>
      <c r="F1683" s="3" t="s">
        <v>55</v>
      </c>
      <c r="G1683" s="1" t="s">
        <v>3086</v>
      </c>
      <c r="H1683" s="39" t="str">
        <f>_xlfn.XLOOKUP(B1683,[2]CALCULATION!$B:$B,[2]CALCULATION!$H:$H,"")</f>
        <v>HUAWEI</v>
      </c>
      <c r="I1683" s="34">
        <v>0</v>
      </c>
      <c r="J1683" s="34">
        <v>0</v>
      </c>
      <c r="K1683" s="34">
        <v>0</v>
      </c>
      <c r="L1683" s="34">
        <v>0</v>
      </c>
      <c r="M1683" s="34">
        <v>0</v>
      </c>
      <c r="N1683" s="34">
        <v>0</v>
      </c>
      <c r="O1683" s="34">
        <v>0</v>
      </c>
      <c r="P1683" s="34">
        <v>0</v>
      </c>
      <c r="Q1683" s="34">
        <v>0</v>
      </c>
      <c r="R1683" s="34">
        <v>0</v>
      </c>
      <c r="S1683" s="109">
        <v>0</v>
      </c>
      <c r="T1683" s="109">
        <f>_xlfn.XLOOKUP(B1683,'[3]Nur des jours'!$B:$B,'[3]Nur des jours'!$U:$U,"")</f>
        <v>0</v>
      </c>
      <c r="U1683" s="109">
        <v>0</v>
      </c>
      <c r="V1683" s="109">
        <v>0</v>
      </c>
      <c r="W1683" s="109">
        <v>0</v>
      </c>
      <c r="X1683" s="109">
        <v>0</v>
      </c>
      <c r="Y1683" s="109">
        <v>0</v>
      </c>
      <c r="Z1683" s="109">
        <v>0</v>
      </c>
      <c r="AA1683" s="109">
        <v>0</v>
      </c>
      <c r="AB1683" s="109">
        <v>0</v>
      </c>
      <c r="AC1683" s="109">
        <v>0</v>
      </c>
      <c r="AD1683" s="109">
        <v>0</v>
      </c>
      <c r="AE1683" s="109">
        <v>0</v>
      </c>
      <c r="AF1683" s="109">
        <v>0</v>
      </c>
      <c r="AG1683" s="57" t="str">
        <f>_xlfn.XLOOKUP(B1683,[3]CALCULATION!$B:$B,[3]CALCULATION!$M:$M,"")</f>
        <v>Insecurity</v>
      </c>
      <c r="AH1683" s="57"/>
      <c r="AI1683" s="56" t="str" cm="1">
        <f t="array" ref="AI1683">IFERROR(_xlfn.IFS(
AK1683="MPR ISSUE","PDH",
AK1683="BSS Hardware Issue","BSS",
AK1683="Sites strategiques, MLL, Pylone, etc.","ENVTECH",
AK1683="AKTIVCO DEFAUT GE &amp; POWER Cabinet","AKTIVCO",
AK1683="AKTIVCO Coupure ENEO &amp; Baisse de tension","AKTIVCO GRID ONLY",
AK1683="Coupure ENEO &amp; Baisse de tension","IHS GRID ONLY",
AK1683="Defaut GE &amp; POWER Cabinet","IHS",
AK1683="Sharing","Partners",
AK1683="Sites strategiques &amp; DataCenter","SST &amp; DC",
AK1683="Exclu","Exclu",
AK1683="SAT","SAT",
AK1683="SPARE-ISSUE","SPARE-ISSUE",
AK1683="Fiber CAmtel","TRANS_FO_CAMTEL",
AK1683="Fiber AOF","Fiber AOF",
AK1683="Projet OCM (HUAWEI)","TRAVAUX-HUAWEI",
AK1683="Projet OCM (NOKIA)","TRAVAUX-NOKIA",
AK1683="ACCESS-ISSUE","ACCESS-ISSUE",
AK1683="Projet OCM (ZTE, NOKIA, autres projets)","TRAVAUX OCM",
AK1683="No root CAuse","No root cause",
AK1683="ODU HS","PDH",
AK1683="IP &amp; VLAN","PDH",
AK1683="Warehouse HUAWEI","SPARE-ISSUE",
AK1683="SPARE-HS","SPARE-ISSUE",
AK1683="Power Telco","BSS",AK1683="no impacts","no impacts"
),"")</f>
        <v>No root cause</v>
      </c>
      <c r="AJ1683" s="56" t="str" cm="1">
        <f t="array" ref="AJ1683">IFERROR(_xlfn.IFS(
AK1683="MPR ISSUE","TX ISSUE",
AK1683="BSS Hardware Issue","RAN ISSUE",
AK1683="Sites strategiques, MLL, Pylone, etc.","ENVTECH",
AK1683="AKTIVCO DEFAUT GE &amp; POWER Cabinet","POWER ISSUE",
AK1683="AKTIVCO Coupure ENEO &amp; Baisse de tension","POWER ISSUE",
AK1683="Coupure ENEO &amp; Baisse de tension","POWER ISSUE",
AK1683="Defaut GE &amp; POWER Cabinet","POWER ISSUE",
AK1683="Sharing","POWER ISSUE",
AK1683="Sites strategiques &amp; DataCenter","POWER ISSUE",
AK1683="Exclu","Exclu",
AK1683="SAT","TX ISSUE",
AK1683="SPARE-ISSUE","SPARE-ISSUE",
AK1683="Fiber CAmtel","TX ISSUE",
AK1683="Fiber AOF","TX ISSUE",
AK1683="Projet OCM (HUAWEI)","TRAVAUX-HUAWEI",
AK1683="Projet OCM (NOKIA)","TRAVAUX -NOKIA",
AK1683="ACCESS-ISSUE","ACCESS-ISSUE",
AK1683="Projet OCM (ZTE, NOKIA, autres projets)","TRAVAUX OCM",
AK1683="No root CAuse","No root cause",
AK1683="ODU HS","TX ISSUE",
AK1683="IP &amp; VLAN","TX ISSUE",
AK1683="Warehouse HUAWEI","SPARE-ISSUE",
AK1683="SPARE-HS","SPARE-ISSUE",
AK1683="Power Telco","RAN ISSUE",AK1683="no impacts","no impacts"
),"")</f>
        <v>No root cause</v>
      </c>
      <c r="AK1683" s="81" t="s">
        <v>5620</v>
      </c>
      <c r="AL1683" s="56" t="str" cm="1">
        <f t="array" ref="AL1683">IFERROR(_xlfn.IFS(
AK1683="MPR ISSUE","ACTIVE",
AK1683="BSS Hardware Issue","ACTIVE",
AK1683="Sites strategiques, MLL, Pylone, etc.","PASSIVE",
AK1683="AKTIVCO DEFAUT GE &amp; POWER Cabinet","PASSIVE",
AK1683="AKTIVCO Coupure ENEO &amp; Baisse de tension","PASSIVE",
AK1683="Coupure ENEO &amp; Baisse de tension","PASSIVE",
AK1683="Defaut GE &amp; POWER Cabinet","PASSIVE",
AK1683="Sharing","PASSIVE",
AK1683="Sites strategiques &amp; DataCenter","PASSIVE",
AK1683="Exclu","Exclu",
AK1683="SAT","ACTIVE",
AK1683="SPARE-ISSUE","SPARE-ISSUE",
AK1683="Fiber CAmtel","ACTIVE",
AK1683="Fiber AOF","ACTIVE",
AK1683="Projet OCM (HUAWEI)","PLANNED WORKS",
AK1683="Projet OCM (NOKIA)","PLANNED WORKS",
AK1683="ACCESS-ISSUE","ACCESS-ISSUE",
AK1683="Projet OCM (ZTE, NOKIA, autres projets)","PLANNED WORKS",
AK1683="No root CAuse","No root cause",
AK1683="ODU HS","ACTIVE",
AK1683="IP &amp; VLAN","ACTIVE",
AK1683="Warehouse HUAWEI","SPARE-ISSUE",
AK1683="SPARE-HS","SPARE-ISSUE",
AK1683="Power Telco","ACTIVE", AK1683="no impacts","no impacts"
),"")</f>
        <v>No root cause</v>
      </c>
      <c r="AM1683" s="108" t="s">
        <v>5537</v>
      </c>
      <c r="AN1683" s="117" t="s">
        <v>3930</v>
      </c>
      <c r="AP1683" s="23" t="s">
        <v>5537</v>
      </c>
      <c r="AQ1683" s="23" t="s">
        <v>5537</v>
      </c>
      <c r="AR1683" s="7"/>
      <c r="AS1683" s="6"/>
      <c r="AT1683" s="7"/>
      <c r="AU1683" s="3" t="s">
        <v>5537</v>
      </c>
      <c r="AV1683" s="24" t="s">
        <v>5537</v>
      </c>
      <c r="AW1683" s="24" t="s">
        <v>5537</v>
      </c>
      <c r="AX1683" s="24" t="s">
        <v>5537</v>
      </c>
      <c r="AY1683" s="24" t="s">
        <v>5537</v>
      </c>
      <c r="AZ1683" s="24" t="s">
        <v>5537</v>
      </c>
      <c r="BA1683" s="24" t="s">
        <v>5537</v>
      </c>
      <c r="BB1683" s="24" t="s">
        <v>5537</v>
      </c>
      <c r="BC1683" s="24" t="s">
        <v>5537</v>
      </c>
      <c r="BD1683" s="24" t="s">
        <v>5537</v>
      </c>
      <c r="BE1683" s="24" t="s">
        <v>5537</v>
      </c>
      <c r="BF1683" s="24" t="s">
        <v>5537</v>
      </c>
      <c r="BG1683" s="24" t="s">
        <v>5537</v>
      </c>
      <c r="BH1683" s="24" t="s">
        <v>5537</v>
      </c>
      <c r="BI1683" s="9" t="s">
        <v>5537</v>
      </c>
      <c r="BJ1683" s="14"/>
      <c r="BK1683" s="14" t="s">
        <v>5537</v>
      </c>
      <c r="BL1683" s="14" t="str">
        <f>_xlfn.XLOOKUP(B1683,'[4]cell downs 18042026 17h'!$B:$B,'[4]cell downs 18042026 17h'!$B:$B,"")</f>
        <v/>
      </c>
      <c r="BM1683" s="14" t="str">
        <f>_xlfn.XLOOKUP(B1683,'[5]Cells Huawei 19042026 15h'!$B:$B,'[5]Cells Huawei 19042026 15h'!$B:$B,"")</f>
        <v/>
      </c>
      <c r="BN1683" s="9" t="str">
        <f>_xlfn.XLOOKUP(B1683,'[6]cells down 19042026 9H40'!$B:$B,'[6]cells down 19042026 9H40'!$B:$B,"")</f>
        <v/>
      </c>
      <c r="BO1683" s="9" t="s">
        <v>3930</v>
      </c>
      <c r="BP1683" s="9" t="s">
        <v>1713</v>
      </c>
    </row>
    <row r="1684" spans="1:68" s="9" customFormat="1" x14ac:dyDescent="0.35">
      <c r="A1684" s="1" t="s">
        <v>3801</v>
      </c>
      <c r="B1684" s="8" t="s">
        <v>3802</v>
      </c>
      <c r="C1684" s="3" t="str">
        <f>_xlfn.XLOOKUP(B1684,'[1]daily break down'!$D:$D,'[1]daily break down'!$E:$E,"")</f>
        <v>EXTREME-NORD</v>
      </c>
      <c r="D1684" s="1" t="s">
        <v>11</v>
      </c>
      <c r="E1684" s="1" t="s">
        <v>66</v>
      </c>
      <c r="F1684" s="3" t="s">
        <v>55</v>
      </c>
      <c r="G1684" s="1" t="s">
        <v>3803</v>
      </c>
      <c r="H1684" s="39" t="str">
        <f>_xlfn.XLOOKUP(B1684,[2]CALCULATION!$B:$B,[2]CALCULATION!$H:$H,"")</f>
        <v>HUAWEI</v>
      </c>
      <c r="I1684" s="34">
        <v>0</v>
      </c>
      <c r="J1684" s="34">
        <v>0</v>
      </c>
      <c r="K1684" s="34">
        <v>0</v>
      </c>
      <c r="L1684" s="34">
        <v>0</v>
      </c>
      <c r="M1684" s="34">
        <v>0</v>
      </c>
      <c r="N1684" s="34">
        <v>0</v>
      </c>
      <c r="O1684" s="34">
        <v>0</v>
      </c>
      <c r="P1684" s="34">
        <v>0</v>
      </c>
      <c r="Q1684" s="34">
        <v>0</v>
      </c>
      <c r="R1684" s="34">
        <v>0</v>
      </c>
      <c r="S1684" s="109">
        <v>0</v>
      </c>
      <c r="T1684" s="109">
        <f>_xlfn.XLOOKUP(B1684,'[3]Nur des jours'!$B:$B,'[3]Nur des jours'!$U:$U,"")</f>
        <v>0</v>
      </c>
      <c r="U1684" s="109">
        <v>0</v>
      </c>
      <c r="V1684" s="109">
        <v>0</v>
      </c>
      <c r="W1684" s="109">
        <v>0</v>
      </c>
      <c r="X1684" s="109">
        <v>0</v>
      </c>
      <c r="Y1684" s="109">
        <v>0</v>
      </c>
      <c r="Z1684" s="109">
        <v>0</v>
      </c>
      <c r="AA1684" s="109">
        <v>0</v>
      </c>
      <c r="AB1684" s="109">
        <v>0</v>
      </c>
      <c r="AC1684" s="109">
        <v>0</v>
      </c>
      <c r="AD1684" s="109">
        <v>0</v>
      </c>
      <c r="AE1684" s="109">
        <v>0</v>
      </c>
      <c r="AF1684" s="109">
        <v>0</v>
      </c>
      <c r="AG1684" s="57" t="str">
        <f>_xlfn.XLOOKUP(B1684,[3]CALCULATION!$B:$B,[3]CALCULATION!$M:$M,"")</f>
        <v>Insecurity</v>
      </c>
      <c r="AH1684" s="57"/>
      <c r="AI1684" s="56" t="str" cm="1">
        <f t="array" ref="AI1684">IFERROR(_xlfn.IFS(
AK1684="MPR ISSUE","PDH",
AK1684="BSS Hardware Issue","BSS",
AK1684="Sites strategiques, MLL, Pylone, etc.","ENVTECH",
AK1684="AKTIVCO DEFAUT GE &amp; POWER Cabinet","AKTIVCO",
AK1684="AKTIVCO Coupure ENEO &amp; Baisse de tension","AKTIVCO GRID ONLY",
AK1684="Coupure ENEO &amp; Baisse de tension","IHS GRID ONLY",
AK1684="Defaut GE &amp; POWER Cabinet","IHS",
AK1684="Sharing","Partners",
AK1684="Sites strategiques &amp; DataCenter","SST &amp; DC",
AK1684="Exclu","Exclu",
AK1684="SAT","SAT",
AK1684="SPARE-ISSUE","SPARE-ISSUE",
AK1684="Fiber CAmtel","TRANS_FO_CAMTEL",
AK1684="Fiber AOF","Fiber AOF",
AK1684="Projet OCM (HUAWEI)","TRAVAUX-HUAWEI",
AK1684="Projet OCM (NOKIA)","TRAVAUX-NOKIA",
AK1684="ACCESS-ISSUE","ACCESS-ISSUE",
AK1684="Projet OCM (ZTE, NOKIA, autres projets)","TRAVAUX OCM",
AK1684="No root CAuse","No root cause",
AK1684="ODU HS","PDH",
AK1684="IP &amp; VLAN","PDH",
AK1684="Warehouse HUAWEI","SPARE-ISSUE",
AK1684="SPARE-HS","SPARE-ISSUE",
AK1684="Power Telco","BSS",AK1684="no impacts","no impacts"
),"")</f>
        <v>No root cause</v>
      </c>
      <c r="AJ1684" s="56" t="str" cm="1">
        <f t="array" ref="AJ1684">IFERROR(_xlfn.IFS(
AK1684="MPR ISSUE","TX ISSUE",
AK1684="BSS Hardware Issue","RAN ISSUE",
AK1684="Sites strategiques, MLL, Pylone, etc.","ENVTECH",
AK1684="AKTIVCO DEFAUT GE &amp; POWER Cabinet","POWER ISSUE",
AK1684="AKTIVCO Coupure ENEO &amp; Baisse de tension","POWER ISSUE",
AK1684="Coupure ENEO &amp; Baisse de tension","POWER ISSUE",
AK1684="Defaut GE &amp; POWER Cabinet","POWER ISSUE",
AK1684="Sharing","POWER ISSUE",
AK1684="Sites strategiques &amp; DataCenter","POWER ISSUE",
AK1684="Exclu","Exclu",
AK1684="SAT","TX ISSUE",
AK1684="SPARE-ISSUE","SPARE-ISSUE",
AK1684="Fiber CAmtel","TX ISSUE",
AK1684="Fiber AOF","TX ISSUE",
AK1684="Projet OCM (HUAWEI)","TRAVAUX-HUAWEI",
AK1684="Projet OCM (NOKIA)","TRAVAUX -NOKIA",
AK1684="ACCESS-ISSUE","ACCESS-ISSUE",
AK1684="Projet OCM (ZTE, NOKIA, autres projets)","TRAVAUX OCM",
AK1684="No root CAuse","No root cause",
AK1684="ODU HS","TX ISSUE",
AK1684="IP &amp; VLAN","TX ISSUE",
AK1684="Warehouse HUAWEI","SPARE-ISSUE",
AK1684="SPARE-HS","SPARE-ISSUE",
AK1684="Power Telco","RAN ISSUE",AK1684="no impacts","no impacts"
),"")</f>
        <v>No root cause</v>
      </c>
      <c r="AK1684" s="81" t="s">
        <v>5620</v>
      </c>
      <c r="AL1684" s="56" t="str" cm="1">
        <f t="array" ref="AL1684">IFERROR(_xlfn.IFS(
AK1684="MPR ISSUE","ACTIVE",
AK1684="BSS Hardware Issue","ACTIVE",
AK1684="Sites strategiques, MLL, Pylone, etc.","PASSIVE",
AK1684="AKTIVCO DEFAUT GE &amp; POWER Cabinet","PASSIVE",
AK1684="AKTIVCO Coupure ENEO &amp; Baisse de tension","PASSIVE",
AK1684="Coupure ENEO &amp; Baisse de tension","PASSIVE",
AK1684="Defaut GE &amp; POWER Cabinet","PASSIVE",
AK1684="Sharing","PASSIVE",
AK1684="Sites strategiques &amp; DataCenter","PASSIVE",
AK1684="Exclu","Exclu",
AK1684="SAT","ACTIVE",
AK1684="SPARE-ISSUE","SPARE-ISSUE",
AK1684="Fiber CAmtel","ACTIVE",
AK1684="Fiber AOF","ACTIVE",
AK1684="Projet OCM (HUAWEI)","PLANNED WORKS",
AK1684="Projet OCM (NOKIA)","PLANNED WORKS",
AK1684="ACCESS-ISSUE","ACCESS-ISSUE",
AK1684="Projet OCM (ZTE, NOKIA, autres projets)","PLANNED WORKS",
AK1684="No root CAuse","No root cause",
AK1684="ODU HS","ACTIVE",
AK1684="IP &amp; VLAN","ACTIVE",
AK1684="Warehouse HUAWEI","SPARE-ISSUE",
AK1684="SPARE-HS","SPARE-ISSUE",
AK1684="Power Telco","ACTIVE", AK1684="no impacts","no impacts"
),"")</f>
        <v>No root cause</v>
      </c>
      <c r="AM1684" s="108" t="s">
        <v>5537</v>
      </c>
      <c r="AN1684" s="117" t="s">
        <v>3802</v>
      </c>
      <c r="AP1684" s="23" t="s">
        <v>5537</v>
      </c>
      <c r="AQ1684" s="23" t="s">
        <v>5537</v>
      </c>
      <c r="AR1684" s="7"/>
      <c r="AS1684" s="6"/>
      <c r="AT1684" s="7"/>
      <c r="AU1684" s="3" t="s">
        <v>5537</v>
      </c>
      <c r="AV1684" s="24" t="s">
        <v>5537</v>
      </c>
      <c r="AW1684" s="24" t="s">
        <v>5537</v>
      </c>
      <c r="AX1684" s="24" t="s">
        <v>5537</v>
      </c>
      <c r="AY1684" s="24" t="s">
        <v>5537</v>
      </c>
      <c r="AZ1684" s="24" t="s">
        <v>5537</v>
      </c>
      <c r="BA1684" s="24" t="s">
        <v>5537</v>
      </c>
      <c r="BB1684" s="24" t="s">
        <v>5537</v>
      </c>
      <c r="BC1684" s="24" t="s">
        <v>5537</v>
      </c>
      <c r="BD1684" s="24" t="s">
        <v>5537</v>
      </c>
      <c r="BE1684" s="24" t="s">
        <v>5537</v>
      </c>
      <c r="BF1684" s="24" t="s">
        <v>5537</v>
      </c>
      <c r="BG1684" s="24" t="s">
        <v>5537</v>
      </c>
      <c r="BH1684" s="24" t="s">
        <v>5537</v>
      </c>
      <c r="BI1684" s="9" t="s">
        <v>5537</v>
      </c>
      <c r="BJ1684" s="14"/>
      <c r="BK1684" s="14" t="s">
        <v>5537</v>
      </c>
      <c r="BL1684" s="14" t="str">
        <f>_xlfn.XLOOKUP(B1684,'[4]cell downs 18042026 17h'!$B:$B,'[4]cell downs 18042026 17h'!$B:$B,"")</f>
        <v/>
      </c>
      <c r="BM1684" s="14" t="str">
        <f>_xlfn.XLOOKUP(B1684,'[5]Cells Huawei 19042026 15h'!$B:$B,'[5]Cells Huawei 19042026 15h'!$B:$B,"")</f>
        <v/>
      </c>
      <c r="BN1684" s="9" t="str">
        <f>_xlfn.XLOOKUP(B1684,'[6]cells down 19042026 9H40'!$B:$B,'[6]cells down 19042026 9H40'!$B:$B,"")</f>
        <v/>
      </c>
      <c r="BO1684" s="9" t="s">
        <v>3802</v>
      </c>
      <c r="BP1684" s="9" t="s">
        <v>594</v>
      </c>
    </row>
    <row r="1685" spans="1:68" s="9" customFormat="1" x14ac:dyDescent="0.35">
      <c r="A1685" s="1" t="s">
        <v>4187</v>
      </c>
      <c r="B1685" s="8" t="s">
        <v>4188</v>
      </c>
      <c r="C1685" s="3" t="str">
        <f>_xlfn.XLOOKUP(B1685,'[1]daily break down'!$D:$D,'[1]daily break down'!$E:$E,"")</f>
        <v>CENTRE</v>
      </c>
      <c r="D1685" s="1" t="s">
        <v>21</v>
      </c>
      <c r="E1685" s="1" t="s">
        <v>122</v>
      </c>
      <c r="F1685" s="3" t="s">
        <v>37</v>
      </c>
      <c r="G1685" s="1" t="s">
        <v>1577</v>
      </c>
      <c r="H1685" s="41" t="str">
        <f>_xlfn.XLOOKUP(B1685,[2]CALCULATION!$B:$B,[2]CALCULATION!$H:$H,"")</f>
        <v>ZTE</v>
      </c>
      <c r="I1685" s="34">
        <v>0</v>
      </c>
      <c r="J1685" s="34">
        <v>0</v>
      </c>
      <c r="K1685" s="34">
        <v>0</v>
      </c>
      <c r="L1685" s="34">
        <v>0</v>
      </c>
      <c r="M1685" s="34">
        <v>0</v>
      </c>
      <c r="N1685" s="34">
        <v>0</v>
      </c>
      <c r="O1685" s="34">
        <v>0</v>
      </c>
      <c r="P1685" s="34">
        <v>0</v>
      </c>
      <c r="Q1685" s="34">
        <v>0</v>
      </c>
      <c r="R1685" s="34">
        <v>0</v>
      </c>
      <c r="S1685" s="109">
        <v>0</v>
      </c>
      <c r="T1685" s="109">
        <f>_xlfn.XLOOKUP(B1685,'[3]Nur des jours'!$B:$B,'[3]Nur des jours'!$U:$U,"")</f>
        <v>0</v>
      </c>
      <c r="U1685" s="109">
        <v>0</v>
      </c>
      <c r="V1685" s="109">
        <v>0</v>
      </c>
      <c r="W1685" s="109">
        <v>0</v>
      </c>
      <c r="X1685" s="109">
        <v>0</v>
      </c>
      <c r="Y1685" s="109">
        <v>0</v>
      </c>
      <c r="Z1685" s="109">
        <v>0</v>
      </c>
      <c r="AA1685" s="109">
        <v>0</v>
      </c>
      <c r="AB1685" s="109">
        <v>0</v>
      </c>
      <c r="AC1685" s="109">
        <v>0</v>
      </c>
      <c r="AD1685" s="109">
        <v>0</v>
      </c>
      <c r="AE1685" s="109">
        <v>0</v>
      </c>
      <c r="AF1685" s="109">
        <v>0</v>
      </c>
      <c r="AG1685" s="57" t="str">
        <f>_xlfn.XLOOKUP(B1685,[3]CALCULATION!$B:$B,[3]CALCULATION!$M:$M,"")</f>
        <v>EXCLU</v>
      </c>
      <c r="AH1685" s="57"/>
      <c r="AI1685" s="56" t="str" cm="1">
        <f t="array" ref="AI1685">IFERROR(_xlfn.IFS(
AK1685="MPR ISSUE","PDH",
AK1685="BSS Hardware Issue","BSS",
AK1685="Sites strategiques, MLL, Pylone, etc.","ENVTECH",
AK1685="AKTIVCO DEFAUT GE &amp; POWER Cabinet","AKTIVCO",
AK1685="AKTIVCO Coupure ENEO &amp; Baisse de tension","AKTIVCO GRID ONLY",
AK1685="Coupure ENEO &amp; Baisse de tension","IHS GRID ONLY",
AK1685="Defaut GE &amp; POWER Cabinet","IHS",
AK1685="Sharing","Partners",
AK1685="Sites strategiques &amp; DataCenter","SST &amp; DC",
AK1685="Exclu","Exclu",
AK1685="SAT","SAT",
AK1685="SPARE-ISSUE","SPARE-ISSUE",
AK1685="Fiber CAmtel","TRANS_FO_CAMTEL",
AK1685="Fiber AOF","Fiber AOF",
AK1685="Projet OCM (HUAWEI)","TRAVAUX-HUAWEI",
AK1685="Projet OCM (NOKIA)","TRAVAUX-NOKIA",
AK1685="ACCESS-ISSUE","ACCESS-ISSUE",
AK1685="Projet OCM (ZTE, NOKIA, autres projets)","TRAVAUX OCM",
AK1685="No root CAuse","No root cause",
AK1685="ODU HS","PDH",
AK1685="IP &amp; VLAN","PDH",
AK1685="Warehouse HUAWEI","SPARE-ISSUE",
AK1685="SPARE-HS","SPARE-ISSUE",
AK1685="Power Telco","BSS",AK1685="no impacts","no impacts"
),"")</f>
        <v>Exclu</v>
      </c>
      <c r="AJ1685" s="56" t="str" cm="1">
        <f t="array" ref="AJ1685">IFERROR(_xlfn.IFS(
AK1685="MPR ISSUE","TX ISSUE",
AK1685="BSS Hardware Issue","RAN ISSUE",
AK1685="Sites strategiques, MLL, Pylone, etc.","ENVTECH",
AK1685="AKTIVCO DEFAUT GE &amp; POWER Cabinet","POWER ISSUE",
AK1685="AKTIVCO Coupure ENEO &amp; Baisse de tension","POWER ISSUE",
AK1685="Coupure ENEO &amp; Baisse de tension","POWER ISSUE",
AK1685="Defaut GE &amp; POWER Cabinet","POWER ISSUE",
AK1685="Sharing","POWER ISSUE",
AK1685="Sites strategiques &amp; DataCenter","POWER ISSUE",
AK1685="Exclu","Exclu",
AK1685="SAT","TX ISSUE",
AK1685="SPARE-ISSUE","SPARE-ISSUE",
AK1685="Fiber CAmtel","TX ISSUE",
AK1685="Fiber AOF","TX ISSUE",
AK1685="Projet OCM (HUAWEI)","TRAVAUX-HUAWEI",
AK1685="Projet OCM (NOKIA)","TRAVAUX -NOKIA",
AK1685="ACCESS-ISSUE","ACCESS-ISSUE",
AK1685="Projet OCM (ZTE, NOKIA, autres projets)","TRAVAUX OCM",
AK1685="No root CAuse","No root cause",
AK1685="ODU HS","TX ISSUE",
AK1685="IP &amp; VLAN","TX ISSUE",
AK1685="Warehouse HUAWEI","SPARE-ISSUE",
AK1685="SPARE-HS","SPARE-ISSUE",
AK1685="Power Telco","RAN ISSUE",AK1685="no impacts","no impacts"
),"")</f>
        <v>Exclu</v>
      </c>
      <c r="AK1685" s="81" t="s">
        <v>5559</v>
      </c>
      <c r="AL1685" s="56" t="str" cm="1">
        <f t="array" ref="AL1685">IFERROR(_xlfn.IFS(
AK1685="MPR ISSUE","ACTIVE",
AK1685="BSS Hardware Issue","ACTIVE",
AK1685="Sites strategiques, MLL, Pylone, etc.","PASSIVE",
AK1685="AKTIVCO DEFAUT GE &amp; POWER Cabinet","PASSIVE",
AK1685="AKTIVCO Coupure ENEO &amp; Baisse de tension","PASSIVE",
AK1685="Coupure ENEO &amp; Baisse de tension","PASSIVE",
AK1685="Defaut GE &amp; POWER Cabinet","PASSIVE",
AK1685="Sharing","PASSIVE",
AK1685="Sites strategiques &amp; DataCenter","PASSIVE",
AK1685="Exclu","Exclu",
AK1685="SAT","ACTIVE",
AK1685="SPARE-ISSUE","SPARE-ISSUE",
AK1685="Fiber CAmtel","ACTIVE",
AK1685="Fiber AOF","ACTIVE",
AK1685="Projet OCM (HUAWEI)","PLANNED WORKS",
AK1685="Projet OCM (NOKIA)","PLANNED WORKS",
AK1685="ACCESS-ISSUE","ACCESS-ISSUE",
AK1685="Projet OCM (ZTE, NOKIA, autres projets)","PLANNED WORKS",
AK1685="No root CAuse","No root cause",
AK1685="ODU HS","ACTIVE",
AK1685="IP &amp; VLAN","ACTIVE",
AK1685="Warehouse HUAWEI","SPARE-ISSUE",
AK1685="SPARE-HS","SPARE-ISSUE",
AK1685="Power Telco","ACTIVE", AK1685="no impacts","no impacts"
),"")</f>
        <v>Exclu</v>
      </c>
      <c r="AM1685" s="108" t="s">
        <v>5537</v>
      </c>
      <c r="AN1685" s="117" t="s">
        <v>4188</v>
      </c>
      <c r="AP1685" s="23" t="s">
        <v>5537</v>
      </c>
      <c r="AQ1685" s="23" t="s">
        <v>5537</v>
      </c>
      <c r="AR1685" s="7"/>
      <c r="AS1685" s="6"/>
      <c r="AT1685" s="7"/>
      <c r="AU1685" s="3" t="s">
        <v>5537</v>
      </c>
      <c r="AV1685" s="24" t="s">
        <v>5537</v>
      </c>
      <c r="AW1685" s="24" t="s">
        <v>5537</v>
      </c>
      <c r="AX1685" s="24" t="s">
        <v>5537</v>
      </c>
      <c r="AY1685" s="24" t="s">
        <v>5537</v>
      </c>
      <c r="AZ1685" s="24" t="s">
        <v>5537</v>
      </c>
      <c r="BA1685" s="24" t="s">
        <v>5537</v>
      </c>
      <c r="BB1685" s="24" t="s">
        <v>5537</v>
      </c>
      <c r="BC1685" s="24" t="s">
        <v>5537</v>
      </c>
      <c r="BD1685" s="24" t="s">
        <v>5537</v>
      </c>
      <c r="BE1685" s="24" t="s">
        <v>5537</v>
      </c>
      <c r="BF1685" s="24" t="s">
        <v>5537</v>
      </c>
      <c r="BG1685" s="24" t="s">
        <v>5537</v>
      </c>
      <c r="BH1685" s="24" t="s">
        <v>5537</v>
      </c>
      <c r="BI1685" s="9" t="s">
        <v>5537</v>
      </c>
      <c r="BJ1685" s="14"/>
      <c r="BK1685" s="14" t="s">
        <v>5537</v>
      </c>
      <c r="BL1685" s="14" t="str">
        <f>_xlfn.XLOOKUP(B1685,'[4]cell downs 18042026 17h'!$B:$B,'[4]cell downs 18042026 17h'!$B:$B,"")</f>
        <v/>
      </c>
      <c r="BM1685" s="14" t="str">
        <f>_xlfn.XLOOKUP(B1685,'[5]Cells Huawei 19042026 15h'!$B:$B,'[5]Cells Huawei 19042026 15h'!$B:$B,"")</f>
        <v/>
      </c>
      <c r="BN1685" s="9" t="str">
        <f>_xlfn.XLOOKUP(B1685,'[6]cells down 19042026 9H40'!$B:$B,'[6]cells down 19042026 9H40'!$B:$B,"")</f>
        <v/>
      </c>
      <c r="BO1685" s="9" t="s">
        <v>5537</v>
      </c>
      <c r="BP1685" s="9" t="s">
        <v>12</v>
      </c>
    </row>
    <row r="1686" spans="1:68" s="9" customFormat="1" x14ac:dyDescent="0.35">
      <c r="A1686" s="1" t="s">
        <v>1845</v>
      </c>
      <c r="B1686" s="8" t="s">
        <v>1846</v>
      </c>
      <c r="C1686" s="3" t="str">
        <f>_xlfn.XLOOKUP(B1686,'[1]daily break down'!$D:$D,'[1]daily break down'!$E:$E,"")</f>
        <v>Douala</v>
      </c>
      <c r="D1686" s="1" t="s">
        <v>11</v>
      </c>
      <c r="E1686" s="1" t="s">
        <v>12</v>
      </c>
      <c r="F1686" s="3" t="s">
        <v>31</v>
      </c>
      <c r="G1686" s="1" t="s">
        <v>32</v>
      </c>
      <c r="H1686" s="41" t="str">
        <f>_xlfn.XLOOKUP(B1686,[2]CALCULATION!$B:$B,[2]CALCULATION!$H:$H,"")</f>
        <v>ZTE</v>
      </c>
      <c r="I1686" s="34">
        <v>0</v>
      </c>
      <c r="J1686" s="34">
        <v>0</v>
      </c>
      <c r="K1686" s="34">
        <v>0</v>
      </c>
      <c r="L1686" s="34">
        <v>0</v>
      </c>
      <c r="M1686" s="34">
        <v>0</v>
      </c>
      <c r="N1686" s="34">
        <v>0</v>
      </c>
      <c r="O1686" s="34">
        <v>0</v>
      </c>
      <c r="P1686" s="34">
        <v>0</v>
      </c>
      <c r="Q1686" s="34">
        <v>5.3173502495484168</v>
      </c>
      <c r="R1686" s="34">
        <v>1.579242679770456</v>
      </c>
      <c r="S1686" s="109">
        <v>1.1143891985058487</v>
      </c>
      <c r="T1686" s="109">
        <f>_xlfn.XLOOKUP(B1686,'[3]Nur des jours'!$B:$B,'[3]Nur des jours'!$U:$U,"")</f>
        <v>0</v>
      </c>
      <c r="U1686" s="109">
        <v>0</v>
      </c>
      <c r="V1686" s="109">
        <v>0</v>
      </c>
      <c r="W1686" s="109">
        <v>0</v>
      </c>
      <c r="X1686" s="109">
        <v>0</v>
      </c>
      <c r="Y1686" s="109">
        <v>0</v>
      </c>
      <c r="Z1686" s="109">
        <v>0</v>
      </c>
      <c r="AA1686" s="109">
        <v>0</v>
      </c>
      <c r="AB1686" s="109">
        <v>0</v>
      </c>
      <c r="AC1686" s="109">
        <v>0</v>
      </c>
      <c r="AD1686" s="109">
        <v>0</v>
      </c>
      <c r="AE1686" s="109">
        <v>0</v>
      </c>
      <c r="AF1686" s="109">
        <v>0</v>
      </c>
      <c r="AG1686" s="57" t="str">
        <f>_xlfn.XLOOKUP(B1686,[3]CALCULATION!$B:$B,[3]CALCULATION!$M:$M,"")</f>
        <v>Operationnel</v>
      </c>
      <c r="AH1686" s="57"/>
      <c r="AI1686" s="56" t="str" cm="1">
        <f t="array" ref="AI1686">IFERROR(_xlfn.IFS(
AK1686="MPR ISSUE","PDH",
AK1686="BSS Hardware Issue","BSS",
AK1686="Sites strategiques, MLL, Pylone, etc.","ENVTECH",
AK1686="AKTIVCO DEFAUT GE &amp; POWER Cabinet","AKTIVCO",
AK1686="AKTIVCO Coupure ENEO &amp; Baisse de tension","AKTIVCO GRID ONLY",
AK1686="Coupure ENEO &amp; Baisse de tension","IHS GRID ONLY",
AK1686="Defaut GE &amp; POWER Cabinet","IHS",
AK1686="Sharing","Partners",
AK1686="Sites strategiques &amp; DataCenter","SST &amp; DC",
AK1686="Exclu","Exclu",
AK1686="SAT","SAT",
AK1686="SPARE-ISSUE","SPARE-ISSUE",
AK1686="Fiber CAmtel","TRANS_FO_CAMTEL",
AK1686="Fiber AOF","Fiber AOF",
AK1686="Projet OCM (HUAWEI)","TRAVAUX-HUAWEI",
AK1686="Projet OCM (NOKIA)","TRAVAUX-NOKIA",
AK1686="ACCESS-ISSUE","ACCESS-ISSUE",
AK1686="Projet OCM (ZTE, NOKIA, autres projets)","TRAVAUX OCM",
AK1686="No root CAuse","No root cause",
AK1686="ODU HS","PDH",
AK1686="IP &amp; VLAN","PDH",
AK1686="Warehouse HUAWEI","SPARE-ISSUE",
AK1686="SPARE-HS","SPARE-ISSUE",
AK1686="Power Telco","BSS",AK1686="no impacts","no impacts"
),"")</f>
        <v>No root cause</v>
      </c>
      <c r="AJ1686" s="56" t="str" cm="1">
        <f t="array" ref="AJ1686">IFERROR(_xlfn.IFS(
AK1686="MPR ISSUE","TX ISSUE",
AK1686="BSS Hardware Issue","RAN ISSUE",
AK1686="Sites strategiques, MLL, Pylone, etc.","ENVTECH",
AK1686="AKTIVCO DEFAUT GE &amp; POWER Cabinet","POWER ISSUE",
AK1686="AKTIVCO Coupure ENEO &amp; Baisse de tension","POWER ISSUE",
AK1686="Coupure ENEO &amp; Baisse de tension","POWER ISSUE",
AK1686="Defaut GE &amp; POWER Cabinet","POWER ISSUE",
AK1686="Sharing","POWER ISSUE",
AK1686="Sites strategiques &amp; DataCenter","POWER ISSUE",
AK1686="Exclu","Exclu",
AK1686="SAT","TX ISSUE",
AK1686="SPARE-ISSUE","SPARE-ISSUE",
AK1686="Fiber CAmtel","TX ISSUE",
AK1686="Fiber AOF","TX ISSUE",
AK1686="Projet OCM (HUAWEI)","TRAVAUX-HUAWEI",
AK1686="Projet OCM (NOKIA)","TRAVAUX -NOKIA",
AK1686="ACCESS-ISSUE","ACCESS-ISSUE",
AK1686="Projet OCM (ZTE, NOKIA, autres projets)","TRAVAUX OCM",
AK1686="No root CAuse","No root cause",
AK1686="ODU HS","TX ISSUE",
AK1686="IP &amp; VLAN","TX ISSUE",
AK1686="Warehouse HUAWEI","SPARE-ISSUE",
AK1686="SPARE-HS","SPARE-ISSUE",
AK1686="Power Telco","RAN ISSUE",AK1686="no impacts","no impacts"
),"")</f>
        <v>No root cause</v>
      </c>
      <c r="AK1686" s="81" t="s">
        <v>5620</v>
      </c>
      <c r="AL1686" s="56" t="str" cm="1">
        <f t="array" ref="AL1686">IFERROR(_xlfn.IFS(
AK1686="MPR ISSUE","ACTIVE",
AK1686="BSS Hardware Issue","ACTIVE",
AK1686="Sites strategiques, MLL, Pylone, etc.","PASSIVE",
AK1686="AKTIVCO DEFAUT GE &amp; POWER Cabinet","PASSIVE",
AK1686="AKTIVCO Coupure ENEO &amp; Baisse de tension","PASSIVE",
AK1686="Coupure ENEO &amp; Baisse de tension","PASSIVE",
AK1686="Defaut GE &amp; POWER Cabinet","PASSIVE",
AK1686="Sharing","PASSIVE",
AK1686="Sites strategiques &amp; DataCenter","PASSIVE",
AK1686="Exclu","Exclu",
AK1686="SAT","ACTIVE",
AK1686="SPARE-ISSUE","SPARE-ISSUE",
AK1686="Fiber CAmtel","ACTIVE",
AK1686="Fiber AOF","ACTIVE",
AK1686="Projet OCM (HUAWEI)","PLANNED WORKS",
AK1686="Projet OCM (NOKIA)","PLANNED WORKS",
AK1686="ACCESS-ISSUE","ACCESS-ISSUE",
AK1686="Projet OCM (ZTE, NOKIA, autres projets)","PLANNED WORKS",
AK1686="No root CAuse","No root cause",
AK1686="ODU HS","ACTIVE",
AK1686="IP &amp; VLAN","ACTIVE",
AK1686="Warehouse HUAWEI","SPARE-ISSUE",
AK1686="SPARE-HS","SPARE-ISSUE",
AK1686="Power Telco","ACTIVE", AK1686="no impacts","no impacts"
),"")</f>
        <v>No root cause</v>
      </c>
      <c r="AM1686" s="108" t="s">
        <v>5537</v>
      </c>
      <c r="AN1686" s="117" t="s">
        <v>1846</v>
      </c>
      <c r="AP1686" s="23" t="s">
        <v>5537</v>
      </c>
      <c r="AQ1686" s="23" t="s">
        <v>5537</v>
      </c>
      <c r="AR1686" s="7"/>
      <c r="AS1686" s="6"/>
      <c r="AT1686" s="7"/>
      <c r="AU1686" s="3" t="s">
        <v>5537</v>
      </c>
      <c r="AV1686" s="24" t="s">
        <v>5537</v>
      </c>
      <c r="AW1686" s="24" t="s">
        <v>5537</v>
      </c>
      <c r="AX1686" s="24" t="s">
        <v>5537</v>
      </c>
      <c r="AY1686" s="24" t="s">
        <v>5537</v>
      </c>
      <c r="AZ1686" s="24" t="s">
        <v>5537</v>
      </c>
      <c r="BA1686" s="24" t="s">
        <v>5537</v>
      </c>
      <c r="BB1686" s="24" t="s">
        <v>5537</v>
      </c>
      <c r="BC1686" s="24" t="s">
        <v>5537</v>
      </c>
      <c r="BD1686" s="24" t="s">
        <v>5537</v>
      </c>
      <c r="BE1686" s="24" t="s">
        <v>5537</v>
      </c>
      <c r="BF1686" s="24" t="s">
        <v>5537</v>
      </c>
      <c r="BG1686" s="24" t="s">
        <v>5537</v>
      </c>
      <c r="BH1686" s="24" t="s">
        <v>5537</v>
      </c>
      <c r="BI1686" s="9" t="s">
        <v>5537</v>
      </c>
      <c r="BJ1686" s="14"/>
      <c r="BK1686" s="14" t="s">
        <v>5537</v>
      </c>
      <c r="BL1686" s="14" t="str">
        <f>_xlfn.XLOOKUP(B1686,'[4]cell downs 18042026 17h'!$B:$B,'[4]cell downs 18042026 17h'!$B:$B,"")</f>
        <v/>
      </c>
      <c r="BM1686" s="14" t="str">
        <f>_xlfn.XLOOKUP(B1686,'[5]Cells Huawei 19042026 15h'!$B:$B,'[5]Cells Huawei 19042026 15h'!$B:$B,"")</f>
        <v/>
      </c>
      <c r="BN1686" s="9" t="str">
        <f>_xlfn.XLOOKUP(B1686,'[6]cells down 19042026 9H40'!$B:$B,'[6]cells down 19042026 9H40'!$B:$B,"")</f>
        <v/>
      </c>
      <c r="BO1686" s="9" t="s">
        <v>1846</v>
      </c>
      <c r="BP1686" s="9" t="s">
        <v>12</v>
      </c>
    </row>
    <row r="1687" spans="1:68" s="9" customFormat="1" x14ac:dyDescent="0.35">
      <c r="A1687" s="1" t="s">
        <v>1596</v>
      </c>
      <c r="B1687" s="8" t="s">
        <v>1597</v>
      </c>
      <c r="C1687" s="3" t="str">
        <f>_xlfn.XLOOKUP(B1687,'[1]daily break down'!$D:$D,'[1]daily break down'!$E:$E,"")</f>
        <v>NORD-OUEST</v>
      </c>
      <c r="D1687" s="1" t="s">
        <v>11</v>
      </c>
      <c r="E1687" s="1" t="s">
        <v>12</v>
      </c>
      <c r="F1687" s="3" t="s">
        <v>51</v>
      </c>
      <c r="G1687" s="1" t="s">
        <v>52</v>
      </c>
      <c r="H1687" s="39" t="str">
        <f>_xlfn.XLOOKUP(B1687,[2]CALCULATION!$B:$B,[2]CALCULATION!$H:$H,"")</f>
        <v>Huawei</v>
      </c>
      <c r="I1687" s="34">
        <v>7.9385717098560917</v>
      </c>
      <c r="J1687" s="34">
        <v>4.2600868068931863</v>
      </c>
      <c r="K1687" s="34">
        <v>10.327045398121752</v>
      </c>
      <c r="L1687" s="34">
        <v>24.11382846364355</v>
      </c>
      <c r="M1687" s="34">
        <v>9.7040661124951146</v>
      </c>
      <c r="N1687" s="34">
        <v>0</v>
      </c>
      <c r="O1687" s="34">
        <v>0</v>
      </c>
      <c r="P1687" s="34">
        <v>1.7002536861539868</v>
      </c>
      <c r="Q1687" s="34">
        <v>15.129746627743394</v>
      </c>
      <c r="R1687" s="34">
        <v>0.90992786067522169</v>
      </c>
      <c r="S1687" s="109">
        <v>1.0469726024660919</v>
      </c>
      <c r="T1687" s="109">
        <f>_xlfn.XLOOKUP(B1687,'[3]Nur des jours'!$B:$B,'[3]Nur des jours'!$U:$U,"")</f>
        <v>0</v>
      </c>
      <c r="U1687" s="109">
        <v>0</v>
      </c>
      <c r="V1687" s="109">
        <v>0</v>
      </c>
      <c r="W1687" s="109">
        <v>0</v>
      </c>
      <c r="X1687" s="109">
        <v>0</v>
      </c>
      <c r="Y1687" s="109">
        <v>0</v>
      </c>
      <c r="Z1687" s="109">
        <v>2.1061087283446476</v>
      </c>
      <c r="AA1687" s="109">
        <v>0</v>
      </c>
      <c r="AB1687" s="109">
        <v>0</v>
      </c>
      <c r="AC1687" s="109">
        <v>0</v>
      </c>
      <c r="AD1687" s="109">
        <v>0</v>
      </c>
      <c r="AE1687" s="109">
        <v>0</v>
      </c>
      <c r="AF1687" s="109">
        <v>0</v>
      </c>
      <c r="AG1687" s="57" t="str">
        <f>_xlfn.XLOOKUP(B1687,[3]CALCULATION!$B:$B,[3]CALCULATION!$M:$M,"")</f>
        <v>Operationnel</v>
      </c>
      <c r="AH1687" s="57"/>
      <c r="AI1687" s="56" t="str" cm="1">
        <f t="array" ref="AI1687">IFERROR(_xlfn.IFS(
AK1687="MPR ISSUE","PDH",
AK1687="BSS Hardware Issue","BSS",
AK1687="Sites strategiques, MLL, Pylone, etc.","ENVTECH",
AK1687="AKTIVCO DEFAUT GE &amp; POWER Cabinet","AKTIVCO",
AK1687="AKTIVCO Coupure ENEO &amp; Baisse de tension","AKTIVCO GRID ONLY",
AK1687="Coupure ENEO &amp; Baisse de tension","IHS GRID ONLY",
AK1687="Defaut GE &amp; POWER Cabinet","IHS",
AK1687="Sharing","Partners",
AK1687="Sites strategiques &amp; DataCenter","SST &amp; DC",
AK1687="Exclu","Exclu",
AK1687="SAT","SAT",
AK1687="SPARE-ISSUE","SPARE-ISSUE",
AK1687="Fiber CAmtel","TRANS_FO_CAMTEL",
AK1687="Fiber AOF","Fiber AOF",
AK1687="Projet OCM (HUAWEI)","TRAVAUX-HUAWEI",
AK1687="Projet OCM (NOKIA)","TRAVAUX-NOKIA",
AK1687="ACCESS-ISSUE","ACCESS-ISSUE",
AK1687="Projet OCM (ZTE, NOKIA, autres projets)","TRAVAUX OCM",
AK1687="No root CAuse","No root cause",
AK1687="ODU HS","PDH",
AK1687="IP &amp; VLAN","PDH",
AK1687="Warehouse HUAWEI","SPARE-ISSUE",
AK1687="SPARE-HS","SPARE-ISSUE",
AK1687="Power Telco","BSS",AK1687="no impacts","no impacts"
),"")</f>
        <v>No root cause</v>
      </c>
      <c r="AJ1687" s="56" t="str" cm="1">
        <f t="array" ref="AJ1687">IFERROR(_xlfn.IFS(
AK1687="MPR ISSUE","TX ISSUE",
AK1687="BSS Hardware Issue","RAN ISSUE",
AK1687="Sites strategiques, MLL, Pylone, etc.","ENVTECH",
AK1687="AKTIVCO DEFAUT GE &amp; POWER Cabinet","POWER ISSUE",
AK1687="AKTIVCO Coupure ENEO &amp; Baisse de tension","POWER ISSUE",
AK1687="Coupure ENEO &amp; Baisse de tension","POWER ISSUE",
AK1687="Defaut GE &amp; POWER Cabinet","POWER ISSUE",
AK1687="Sharing","POWER ISSUE",
AK1687="Sites strategiques &amp; DataCenter","POWER ISSUE",
AK1687="Exclu","Exclu",
AK1687="SAT","TX ISSUE",
AK1687="SPARE-ISSUE","SPARE-ISSUE",
AK1687="Fiber CAmtel","TX ISSUE",
AK1687="Fiber AOF","TX ISSUE",
AK1687="Projet OCM (HUAWEI)","TRAVAUX-HUAWEI",
AK1687="Projet OCM (NOKIA)","TRAVAUX -NOKIA",
AK1687="ACCESS-ISSUE","ACCESS-ISSUE",
AK1687="Projet OCM (ZTE, NOKIA, autres projets)","TRAVAUX OCM",
AK1687="No root CAuse","No root cause",
AK1687="ODU HS","TX ISSUE",
AK1687="IP &amp; VLAN","TX ISSUE",
AK1687="Warehouse HUAWEI","SPARE-ISSUE",
AK1687="SPARE-HS","SPARE-ISSUE",
AK1687="Power Telco","RAN ISSUE",AK1687="no impacts","no impacts"
),"")</f>
        <v>No root cause</v>
      </c>
      <c r="AK1687" s="81" t="s">
        <v>5620</v>
      </c>
      <c r="AL1687" s="56" t="str" cm="1">
        <f t="array" ref="AL1687">IFERROR(_xlfn.IFS(
AK1687="MPR ISSUE","ACTIVE",
AK1687="BSS Hardware Issue","ACTIVE",
AK1687="Sites strategiques, MLL, Pylone, etc.","PASSIVE",
AK1687="AKTIVCO DEFAUT GE &amp; POWER Cabinet","PASSIVE",
AK1687="AKTIVCO Coupure ENEO &amp; Baisse de tension","PASSIVE",
AK1687="Coupure ENEO &amp; Baisse de tension","PASSIVE",
AK1687="Defaut GE &amp; POWER Cabinet","PASSIVE",
AK1687="Sharing","PASSIVE",
AK1687="Sites strategiques &amp; DataCenter","PASSIVE",
AK1687="Exclu","Exclu",
AK1687="SAT","ACTIVE",
AK1687="SPARE-ISSUE","SPARE-ISSUE",
AK1687="Fiber CAmtel","ACTIVE",
AK1687="Fiber AOF","ACTIVE",
AK1687="Projet OCM (HUAWEI)","PLANNED WORKS",
AK1687="Projet OCM (NOKIA)","PLANNED WORKS",
AK1687="ACCESS-ISSUE","ACCESS-ISSUE",
AK1687="Projet OCM (ZTE, NOKIA, autres projets)","PLANNED WORKS",
AK1687="No root CAuse","No root cause",
AK1687="ODU HS","ACTIVE",
AK1687="IP &amp; VLAN","ACTIVE",
AK1687="Warehouse HUAWEI","SPARE-ISSUE",
AK1687="SPARE-HS","SPARE-ISSUE",
AK1687="Power Telco","ACTIVE", AK1687="no impacts","no impacts"
),"")</f>
        <v>No root cause</v>
      </c>
      <c r="AM1687" s="108" t="s">
        <v>5537</v>
      </c>
      <c r="AN1687" s="117" t="s">
        <v>1597</v>
      </c>
      <c r="AP1687" s="23" t="s">
        <v>5537</v>
      </c>
      <c r="AQ1687" s="23" t="s">
        <v>5537</v>
      </c>
      <c r="AR1687" s="7"/>
      <c r="AS1687" s="6"/>
      <c r="AT1687" s="7"/>
      <c r="AU1687" s="3" t="s">
        <v>5537</v>
      </c>
      <c r="AV1687" s="24" t="s">
        <v>5537</v>
      </c>
      <c r="AW1687" s="24" t="s">
        <v>5537</v>
      </c>
      <c r="AX1687" s="24" t="s">
        <v>5537</v>
      </c>
      <c r="AY1687" s="24" t="s">
        <v>5537</v>
      </c>
      <c r="AZ1687" s="24" t="s">
        <v>5537</v>
      </c>
      <c r="BA1687" s="24" t="s">
        <v>5537</v>
      </c>
      <c r="BB1687" s="24" t="s">
        <v>5537</v>
      </c>
      <c r="BC1687" s="24" t="s">
        <v>5537</v>
      </c>
      <c r="BD1687" s="24" t="s">
        <v>5537</v>
      </c>
      <c r="BE1687" s="24" t="s">
        <v>5537</v>
      </c>
      <c r="BF1687" s="24" t="s">
        <v>5537</v>
      </c>
      <c r="BG1687" s="24" t="s">
        <v>5537</v>
      </c>
      <c r="BH1687" s="24" t="s">
        <v>5537</v>
      </c>
      <c r="BI1687" s="9" t="s">
        <v>5537</v>
      </c>
      <c r="BJ1687" s="14"/>
      <c r="BK1687" s="14" t="s">
        <v>5537</v>
      </c>
      <c r="BL1687" s="14" t="str">
        <f>_xlfn.XLOOKUP(B1687,'[4]cell downs 18042026 17h'!$B:$B,'[4]cell downs 18042026 17h'!$B:$B,"")</f>
        <v/>
      </c>
      <c r="BM1687" s="14" t="str">
        <f>_xlfn.XLOOKUP(B1687,'[5]Cells Huawei 19042026 15h'!$B:$B,'[5]Cells Huawei 19042026 15h'!$B:$B,"")</f>
        <v/>
      </c>
      <c r="BN1687" s="9" t="str">
        <f>_xlfn.XLOOKUP(B1687,'[6]cells down 19042026 9H40'!$B:$B,'[6]cells down 19042026 9H40'!$B:$B,"")</f>
        <v/>
      </c>
      <c r="BO1687" s="9" t="s">
        <v>1597</v>
      </c>
      <c r="BP1687" s="9" t="s">
        <v>5537</v>
      </c>
    </row>
    <row r="1688" spans="1:68" s="9" customFormat="1" x14ac:dyDescent="0.35">
      <c r="A1688" s="1" t="s">
        <v>2681</v>
      </c>
      <c r="B1688" s="8" t="s">
        <v>2682</v>
      </c>
      <c r="C1688" s="3" t="str">
        <f>_xlfn.XLOOKUP(B1688,'[1]daily break down'!$D:$D,'[1]daily break down'!$E:$E,"")</f>
        <v>NORD-OUEST</v>
      </c>
      <c r="D1688" s="1" t="s">
        <v>21</v>
      </c>
      <c r="E1688" s="1" t="s">
        <v>22</v>
      </c>
      <c r="F1688" s="3" t="s">
        <v>51</v>
      </c>
      <c r="G1688" s="1" t="s">
        <v>52</v>
      </c>
      <c r="H1688" s="39" t="str">
        <f>_xlfn.XLOOKUP(B1688,[2]CALCULATION!$B:$B,[2]CALCULATION!$H:$H,"")</f>
        <v>Huawei</v>
      </c>
      <c r="I1688" s="34">
        <v>5.6033714005244946</v>
      </c>
      <c r="J1688" s="34">
        <v>2.7837881991707407</v>
      </c>
      <c r="K1688" s="34">
        <v>0</v>
      </c>
      <c r="L1688" s="34">
        <v>0</v>
      </c>
      <c r="M1688" s="34">
        <v>5.8344070050480408</v>
      </c>
      <c r="N1688" s="34">
        <v>0</v>
      </c>
      <c r="O1688" s="34">
        <v>0</v>
      </c>
      <c r="P1688" s="34">
        <v>1.3676829807695052</v>
      </c>
      <c r="Q1688" s="34">
        <v>6.1208383628254186</v>
      </c>
      <c r="R1688" s="34">
        <v>0.48163628996127639</v>
      </c>
      <c r="S1688" s="109">
        <v>0.83591228565802889</v>
      </c>
      <c r="T1688" s="109">
        <f>_xlfn.XLOOKUP(B1688,'[3]Nur des jours'!$B:$B,'[3]Nur des jours'!$U:$U,"")</f>
        <v>0</v>
      </c>
      <c r="U1688" s="109">
        <v>0</v>
      </c>
      <c r="V1688" s="109">
        <v>0</v>
      </c>
      <c r="W1688" s="109">
        <v>0</v>
      </c>
      <c r="X1688" s="109">
        <v>0</v>
      </c>
      <c r="Y1688" s="109">
        <v>0</v>
      </c>
      <c r="Z1688" s="109">
        <v>2.3668754084232937</v>
      </c>
      <c r="AA1688" s="109">
        <v>0</v>
      </c>
      <c r="AB1688" s="109">
        <v>0</v>
      </c>
      <c r="AC1688" s="109">
        <v>0</v>
      </c>
      <c r="AD1688" s="109">
        <v>0</v>
      </c>
      <c r="AE1688" s="109">
        <v>0</v>
      </c>
      <c r="AF1688" s="109">
        <v>0</v>
      </c>
      <c r="AG1688" s="57" t="str">
        <f>_xlfn.XLOOKUP(B1688,[3]CALCULATION!$B:$B,[3]CALCULATION!$M:$M,"")</f>
        <v>Operationnel</v>
      </c>
      <c r="AH1688" s="57"/>
      <c r="AI1688" s="56" t="str" cm="1">
        <f t="array" ref="AI1688">IFERROR(_xlfn.IFS(
AK1688="MPR ISSUE","PDH",
AK1688="BSS Hardware Issue","BSS",
AK1688="Sites strategiques, MLL, Pylone, etc.","ENVTECH",
AK1688="AKTIVCO DEFAUT GE &amp; POWER Cabinet","AKTIVCO",
AK1688="AKTIVCO Coupure ENEO &amp; Baisse de tension","AKTIVCO GRID ONLY",
AK1688="Coupure ENEO &amp; Baisse de tension","IHS GRID ONLY",
AK1688="Defaut GE &amp; POWER Cabinet","IHS",
AK1688="Sharing","Partners",
AK1688="Sites strategiques &amp; DataCenter","SST &amp; DC",
AK1688="Exclu","Exclu",
AK1688="SAT","SAT",
AK1688="SPARE-ISSUE","SPARE-ISSUE",
AK1688="Fiber CAmtel","TRANS_FO_CAMTEL",
AK1688="Fiber AOF","Fiber AOF",
AK1688="Projet OCM (HUAWEI)","TRAVAUX-HUAWEI",
AK1688="Projet OCM (NOKIA)","TRAVAUX-NOKIA",
AK1688="ACCESS-ISSUE","ACCESS-ISSUE",
AK1688="Projet OCM (ZTE, NOKIA, autres projets)","TRAVAUX OCM",
AK1688="No root CAuse","No root cause",
AK1688="ODU HS","PDH",
AK1688="IP &amp; VLAN","PDH",
AK1688="Warehouse HUAWEI","SPARE-ISSUE",
AK1688="SPARE-HS","SPARE-ISSUE",
AK1688="Power Telco","BSS",AK1688="no impacts","no impacts"
),"")</f>
        <v>No root cause</v>
      </c>
      <c r="AJ1688" s="56" t="str" cm="1">
        <f t="array" ref="AJ1688">IFERROR(_xlfn.IFS(
AK1688="MPR ISSUE","TX ISSUE",
AK1688="BSS Hardware Issue","RAN ISSUE",
AK1688="Sites strategiques, MLL, Pylone, etc.","ENVTECH",
AK1688="AKTIVCO DEFAUT GE &amp; POWER Cabinet","POWER ISSUE",
AK1688="AKTIVCO Coupure ENEO &amp; Baisse de tension","POWER ISSUE",
AK1688="Coupure ENEO &amp; Baisse de tension","POWER ISSUE",
AK1688="Defaut GE &amp; POWER Cabinet","POWER ISSUE",
AK1688="Sharing","POWER ISSUE",
AK1688="Sites strategiques &amp; DataCenter","POWER ISSUE",
AK1688="Exclu","Exclu",
AK1688="SAT","TX ISSUE",
AK1688="SPARE-ISSUE","SPARE-ISSUE",
AK1688="Fiber CAmtel","TX ISSUE",
AK1688="Fiber AOF","TX ISSUE",
AK1688="Projet OCM (HUAWEI)","TRAVAUX-HUAWEI",
AK1688="Projet OCM (NOKIA)","TRAVAUX -NOKIA",
AK1688="ACCESS-ISSUE","ACCESS-ISSUE",
AK1688="Projet OCM (ZTE, NOKIA, autres projets)","TRAVAUX OCM",
AK1688="No root CAuse","No root cause",
AK1688="ODU HS","TX ISSUE",
AK1688="IP &amp; VLAN","TX ISSUE",
AK1688="Warehouse HUAWEI","SPARE-ISSUE",
AK1688="SPARE-HS","SPARE-ISSUE",
AK1688="Power Telco","RAN ISSUE",AK1688="no impacts","no impacts"
),"")</f>
        <v>No root cause</v>
      </c>
      <c r="AK1688" s="81" t="s">
        <v>5620</v>
      </c>
      <c r="AL1688" s="56" t="str" cm="1">
        <f t="array" ref="AL1688">IFERROR(_xlfn.IFS(
AK1688="MPR ISSUE","ACTIVE",
AK1688="BSS Hardware Issue","ACTIVE",
AK1688="Sites strategiques, MLL, Pylone, etc.","PASSIVE",
AK1688="AKTIVCO DEFAUT GE &amp; POWER Cabinet","PASSIVE",
AK1688="AKTIVCO Coupure ENEO &amp; Baisse de tension","PASSIVE",
AK1688="Coupure ENEO &amp; Baisse de tension","PASSIVE",
AK1688="Defaut GE &amp; POWER Cabinet","PASSIVE",
AK1688="Sharing","PASSIVE",
AK1688="Sites strategiques &amp; DataCenter","PASSIVE",
AK1688="Exclu","Exclu",
AK1688="SAT","ACTIVE",
AK1688="SPARE-ISSUE","SPARE-ISSUE",
AK1688="Fiber CAmtel","ACTIVE",
AK1688="Fiber AOF","ACTIVE",
AK1688="Projet OCM (HUAWEI)","PLANNED WORKS",
AK1688="Projet OCM (NOKIA)","PLANNED WORKS",
AK1688="ACCESS-ISSUE","ACCESS-ISSUE",
AK1688="Projet OCM (ZTE, NOKIA, autres projets)","PLANNED WORKS",
AK1688="No root CAuse","No root cause",
AK1688="ODU HS","ACTIVE",
AK1688="IP &amp; VLAN","ACTIVE",
AK1688="Warehouse HUAWEI","SPARE-ISSUE",
AK1688="SPARE-HS","SPARE-ISSUE",
AK1688="Power Telco","ACTIVE", AK1688="no impacts","no impacts"
),"")</f>
        <v>No root cause</v>
      </c>
      <c r="AM1688" s="108" t="s">
        <v>5537</v>
      </c>
      <c r="AN1688" s="117" t="s">
        <v>2682</v>
      </c>
      <c r="AP1688" s="23" t="s">
        <v>5537</v>
      </c>
      <c r="AQ1688" s="23" t="s">
        <v>5537</v>
      </c>
      <c r="AR1688" s="7"/>
      <c r="AS1688" s="6"/>
      <c r="AT1688" s="7"/>
      <c r="AU1688" s="3" t="s">
        <v>5537</v>
      </c>
      <c r="AV1688" s="24" t="s">
        <v>5537</v>
      </c>
      <c r="AW1688" s="24" t="s">
        <v>5537</v>
      </c>
      <c r="AX1688" s="24" t="s">
        <v>5537</v>
      </c>
      <c r="AY1688" s="24" t="s">
        <v>5537</v>
      </c>
      <c r="AZ1688" s="24" t="s">
        <v>5537</v>
      </c>
      <c r="BA1688" s="24" t="s">
        <v>5537</v>
      </c>
      <c r="BB1688" s="24" t="s">
        <v>5537</v>
      </c>
      <c r="BC1688" s="24" t="s">
        <v>5537</v>
      </c>
      <c r="BD1688" s="24" t="s">
        <v>5537</v>
      </c>
      <c r="BE1688" s="24" t="s">
        <v>5537</v>
      </c>
      <c r="BF1688" s="24" t="s">
        <v>5537</v>
      </c>
      <c r="BG1688" s="24" t="s">
        <v>5537</v>
      </c>
      <c r="BH1688" s="24" t="s">
        <v>5537</v>
      </c>
      <c r="BI1688" s="9" t="s">
        <v>5537</v>
      </c>
      <c r="BJ1688" s="14"/>
      <c r="BK1688" s="14" t="s">
        <v>5537</v>
      </c>
      <c r="BL1688" s="14" t="str">
        <f>_xlfn.XLOOKUP(B1688,'[4]cell downs 18042026 17h'!$B:$B,'[4]cell downs 18042026 17h'!$B:$B,"")</f>
        <v/>
      </c>
      <c r="BM1688" s="14" t="str">
        <f>_xlfn.XLOOKUP(B1688,'[5]Cells Huawei 19042026 15h'!$B:$B,'[5]Cells Huawei 19042026 15h'!$B:$B,"")</f>
        <v/>
      </c>
      <c r="BN1688" s="9" t="str">
        <f>_xlfn.XLOOKUP(B1688,'[6]cells down 19042026 9H40'!$B:$B,'[6]cells down 19042026 9H40'!$B:$B,"")</f>
        <v/>
      </c>
      <c r="BO1688" s="9" t="s">
        <v>5537</v>
      </c>
      <c r="BP1688" s="9" t="s">
        <v>12</v>
      </c>
    </row>
    <row r="1689" spans="1:68" s="9" customFormat="1" x14ac:dyDescent="0.35">
      <c r="A1689" s="1" t="s">
        <v>1947</v>
      </c>
      <c r="B1689" s="8" t="s">
        <v>1948</v>
      </c>
      <c r="C1689" s="3" t="str">
        <f>_xlfn.XLOOKUP(B1689,'[1]daily break down'!$D:$D,'[1]daily break down'!$E:$E,"")</f>
        <v>OUEST</v>
      </c>
      <c r="D1689" s="1" t="s">
        <v>11</v>
      </c>
      <c r="E1689" s="1" t="s">
        <v>12</v>
      </c>
      <c r="F1689" s="3" t="s">
        <v>102</v>
      </c>
      <c r="G1689" s="1" t="s">
        <v>856</v>
      </c>
      <c r="H1689" s="39" t="str">
        <f>_xlfn.XLOOKUP(B1689,[2]CALCULATION!$B:$B,[2]CALCULATION!$H:$H,"")</f>
        <v>Huawei</v>
      </c>
      <c r="I1689" s="34">
        <v>1.6913896522302414</v>
      </c>
      <c r="J1689" s="34">
        <v>1.457036723139659</v>
      </c>
      <c r="K1689" s="34">
        <v>0</v>
      </c>
      <c r="L1689" s="34">
        <v>0</v>
      </c>
      <c r="M1689" s="34">
        <v>0</v>
      </c>
      <c r="N1689" s="34">
        <v>0</v>
      </c>
      <c r="O1689" s="34">
        <v>0</v>
      </c>
      <c r="P1689" s="34">
        <v>0</v>
      </c>
      <c r="Q1689" s="34">
        <v>0</v>
      </c>
      <c r="R1689" s="34">
        <v>0</v>
      </c>
      <c r="S1689" s="109">
        <v>0.66952884003504243</v>
      </c>
      <c r="T1689" s="109">
        <f>_xlfn.XLOOKUP(B1689,'[3]Nur des jours'!$B:$B,'[3]Nur des jours'!$U:$U,"")</f>
        <v>0</v>
      </c>
      <c r="U1689" s="109">
        <v>3.4188953380532094</v>
      </c>
      <c r="V1689" s="109">
        <v>0</v>
      </c>
      <c r="W1689" s="109">
        <v>0</v>
      </c>
      <c r="X1689" s="109">
        <v>0</v>
      </c>
      <c r="Y1689" s="109">
        <v>0</v>
      </c>
      <c r="Z1689" s="109">
        <v>0</v>
      </c>
      <c r="AA1689" s="109">
        <v>0</v>
      </c>
      <c r="AB1689" s="109">
        <v>0</v>
      </c>
      <c r="AC1689" s="109">
        <v>0</v>
      </c>
      <c r="AD1689" s="109">
        <v>0</v>
      </c>
      <c r="AE1689" s="109">
        <v>0</v>
      </c>
      <c r="AF1689" s="109">
        <v>0</v>
      </c>
      <c r="AG1689" s="57" t="str">
        <f>_xlfn.XLOOKUP(B1689,[3]CALCULATION!$B:$B,[3]CALCULATION!$M:$M,"")</f>
        <v>Operationnel</v>
      </c>
      <c r="AH1689" s="57"/>
      <c r="AI1689" s="56" t="str" cm="1">
        <f t="array" ref="AI1689">IFERROR(_xlfn.IFS(
AK1689="MPR ISSUE","PDH",
AK1689="BSS Hardware Issue","BSS",
AK1689="Sites strategiques, MLL, Pylone, etc.","ENVTECH",
AK1689="AKTIVCO DEFAUT GE &amp; POWER Cabinet","AKTIVCO",
AK1689="AKTIVCO Coupure ENEO &amp; Baisse de tension","AKTIVCO GRID ONLY",
AK1689="Coupure ENEO &amp; Baisse de tension","IHS GRID ONLY",
AK1689="Defaut GE &amp; POWER Cabinet","IHS",
AK1689="Sharing","Partners",
AK1689="Sites strategiques &amp; DataCenter","SST &amp; DC",
AK1689="Exclu","Exclu",
AK1689="SAT","SAT",
AK1689="SPARE-ISSUE","SPARE-ISSUE",
AK1689="Fiber CAmtel","TRANS_FO_CAMTEL",
AK1689="Fiber AOF","Fiber AOF",
AK1689="Projet OCM (HUAWEI)","TRAVAUX-HUAWEI",
AK1689="Projet OCM (NOKIA)","TRAVAUX-NOKIA",
AK1689="ACCESS-ISSUE","ACCESS-ISSUE",
AK1689="Projet OCM (ZTE, NOKIA, autres projets)","TRAVAUX OCM",
AK1689="No root CAuse","No root cause",
AK1689="ODU HS","PDH",
AK1689="IP &amp; VLAN","PDH",
AK1689="Warehouse HUAWEI","SPARE-ISSUE",
AK1689="SPARE-HS","SPARE-ISSUE",
AK1689="Power Telco","BSS",AK1689="no impacts","no impacts"
),"")</f>
        <v>No root cause</v>
      </c>
      <c r="AJ1689" s="56" t="str" cm="1">
        <f t="array" ref="AJ1689">IFERROR(_xlfn.IFS(
AK1689="MPR ISSUE","TX ISSUE",
AK1689="BSS Hardware Issue","RAN ISSUE",
AK1689="Sites strategiques, MLL, Pylone, etc.","ENVTECH",
AK1689="AKTIVCO DEFAUT GE &amp; POWER Cabinet","POWER ISSUE",
AK1689="AKTIVCO Coupure ENEO &amp; Baisse de tension","POWER ISSUE",
AK1689="Coupure ENEO &amp; Baisse de tension","POWER ISSUE",
AK1689="Defaut GE &amp; POWER Cabinet","POWER ISSUE",
AK1689="Sharing","POWER ISSUE",
AK1689="Sites strategiques &amp; DataCenter","POWER ISSUE",
AK1689="Exclu","Exclu",
AK1689="SAT","TX ISSUE",
AK1689="SPARE-ISSUE","SPARE-ISSUE",
AK1689="Fiber CAmtel","TX ISSUE",
AK1689="Fiber AOF","TX ISSUE",
AK1689="Projet OCM (HUAWEI)","TRAVAUX-HUAWEI",
AK1689="Projet OCM (NOKIA)","TRAVAUX -NOKIA",
AK1689="ACCESS-ISSUE","ACCESS-ISSUE",
AK1689="Projet OCM (ZTE, NOKIA, autres projets)","TRAVAUX OCM",
AK1689="No root CAuse","No root cause",
AK1689="ODU HS","TX ISSUE",
AK1689="IP &amp; VLAN","TX ISSUE",
AK1689="Warehouse HUAWEI","SPARE-ISSUE",
AK1689="SPARE-HS","SPARE-ISSUE",
AK1689="Power Telco","RAN ISSUE",AK1689="no impacts","no impacts"
),"")</f>
        <v>No root cause</v>
      </c>
      <c r="AK1689" s="81" t="s">
        <v>5620</v>
      </c>
      <c r="AL1689" s="56" t="str" cm="1">
        <f t="array" ref="AL1689">IFERROR(_xlfn.IFS(
AK1689="MPR ISSUE","ACTIVE",
AK1689="BSS Hardware Issue","ACTIVE",
AK1689="Sites strategiques, MLL, Pylone, etc.","PASSIVE",
AK1689="AKTIVCO DEFAUT GE &amp; POWER Cabinet","PASSIVE",
AK1689="AKTIVCO Coupure ENEO &amp; Baisse de tension","PASSIVE",
AK1689="Coupure ENEO &amp; Baisse de tension","PASSIVE",
AK1689="Defaut GE &amp; POWER Cabinet","PASSIVE",
AK1689="Sharing","PASSIVE",
AK1689="Sites strategiques &amp; DataCenter","PASSIVE",
AK1689="Exclu","Exclu",
AK1689="SAT","ACTIVE",
AK1689="SPARE-ISSUE","SPARE-ISSUE",
AK1689="Fiber CAmtel","ACTIVE",
AK1689="Fiber AOF","ACTIVE",
AK1689="Projet OCM (HUAWEI)","PLANNED WORKS",
AK1689="Projet OCM (NOKIA)","PLANNED WORKS",
AK1689="ACCESS-ISSUE","ACCESS-ISSUE",
AK1689="Projet OCM (ZTE, NOKIA, autres projets)","PLANNED WORKS",
AK1689="No root CAuse","No root cause",
AK1689="ODU HS","ACTIVE",
AK1689="IP &amp; VLAN","ACTIVE",
AK1689="Warehouse HUAWEI","SPARE-ISSUE",
AK1689="SPARE-HS","SPARE-ISSUE",
AK1689="Power Telco","ACTIVE", AK1689="no impacts","no impacts"
),"")</f>
        <v>No root cause</v>
      </c>
      <c r="AM1689" s="108" t="s">
        <v>5537</v>
      </c>
      <c r="AN1689" s="117" t="s">
        <v>1948</v>
      </c>
      <c r="AP1689" s="23" t="s">
        <v>5537</v>
      </c>
      <c r="AQ1689" s="23" t="s">
        <v>5537</v>
      </c>
      <c r="AR1689" s="7"/>
      <c r="AS1689" s="6"/>
      <c r="AT1689" s="7"/>
      <c r="AU1689" s="3" t="s">
        <v>5537</v>
      </c>
      <c r="AV1689" s="24" t="s">
        <v>5537</v>
      </c>
      <c r="AW1689" s="24" t="s">
        <v>5537</v>
      </c>
      <c r="AX1689" s="24" t="s">
        <v>5537</v>
      </c>
      <c r="AY1689" s="24" t="s">
        <v>5537</v>
      </c>
      <c r="AZ1689" s="24" t="s">
        <v>5537</v>
      </c>
      <c r="BA1689" s="24" t="s">
        <v>5537</v>
      </c>
      <c r="BB1689" s="24" t="s">
        <v>5537</v>
      </c>
      <c r="BC1689" s="24" t="s">
        <v>5537</v>
      </c>
      <c r="BD1689" s="24" t="s">
        <v>5537</v>
      </c>
      <c r="BE1689" s="24" t="s">
        <v>5537</v>
      </c>
      <c r="BF1689" s="24" t="s">
        <v>5537</v>
      </c>
      <c r="BG1689" s="24" t="s">
        <v>5537</v>
      </c>
      <c r="BH1689" s="24" t="s">
        <v>5537</v>
      </c>
      <c r="BI1689" s="9" t="s">
        <v>5537</v>
      </c>
      <c r="BJ1689" s="14"/>
      <c r="BK1689" s="14" t="s">
        <v>5537</v>
      </c>
      <c r="BL1689" s="14" t="str">
        <f>_xlfn.XLOOKUP(B1689,'[4]cell downs 18042026 17h'!$B:$B,'[4]cell downs 18042026 17h'!$B:$B,"")</f>
        <v/>
      </c>
      <c r="BM1689" s="14" t="str">
        <f>_xlfn.XLOOKUP(B1689,'[5]Cells Huawei 19042026 15h'!$B:$B,'[5]Cells Huawei 19042026 15h'!$B:$B,"")</f>
        <v/>
      </c>
      <c r="BN1689" s="9" t="str">
        <f>_xlfn.XLOOKUP(B1689,'[6]cells down 19042026 9H40'!$B:$B,'[6]cells down 19042026 9H40'!$B:$B,"")</f>
        <v/>
      </c>
      <c r="BO1689" s="9" t="s">
        <v>1948</v>
      </c>
      <c r="BP1689" s="9" t="s">
        <v>12</v>
      </c>
    </row>
    <row r="1690" spans="1:68" s="9" customFormat="1" x14ac:dyDescent="0.35">
      <c r="A1690" s="1" t="s">
        <v>4328</v>
      </c>
      <c r="B1690" s="8" t="s">
        <v>4329</v>
      </c>
      <c r="C1690" s="3" t="str">
        <f>_xlfn.XLOOKUP(B1690,'[1]daily break down'!$D:$D,'[1]daily break down'!$E:$E,"")</f>
        <v>Douala</v>
      </c>
      <c r="D1690" s="1" t="s">
        <v>11</v>
      </c>
      <c r="E1690" s="1" t="s">
        <v>12</v>
      </c>
      <c r="F1690" s="3" t="s">
        <v>31</v>
      </c>
      <c r="G1690" s="1" t="s">
        <v>32</v>
      </c>
      <c r="H1690" s="41" t="str">
        <f>_xlfn.XLOOKUP(B1690,[2]CALCULATION!$B:$B,[2]CALCULATION!$H:$H,"")</f>
        <v>ZTE</v>
      </c>
      <c r="I1690" s="34">
        <v>0</v>
      </c>
      <c r="J1690" s="34">
        <v>0</v>
      </c>
      <c r="K1690" s="34">
        <v>0</v>
      </c>
      <c r="L1690" s="34">
        <v>0</v>
      </c>
      <c r="M1690" s="34">
        <v>0</v>
      </c>
      <c r="N1690" s="34">
        <v>0</v>
      </c>
      <c r="O1690" s="34">
        <v>0</v>
      </c>
      <c r="P1690" s="34">
        <v>0</v>
      </c>
      <c r="Q1690" s="34">
        <v>0</v>
      </c>
      <c r="R1690" s="34">
        <v>0</v>
      </c>
      <c r="S1690" s="109">
        <v>0.38882254239754799</v>
      </c>
      <c r="T1690" s="109">
        <f>_xlfn.XLOOKUP(B1690,'[3]Nur des jours'!$B:$B,'[3]Nur des jours'!$U:$U,"")</f>
        <v>0</v>
      </c>
      <c r="U1690" s="109">
        <v>0</v>
      </c>
      <c r="V1690" s="109">
        <v>0</v>
      </c>
      <c r="W1690" s="109">
        <v>0</v>
      </c>
      <c r="X1690" s="109">
        <v>0</v>
      </c>
      <c r="Y1690" s="109">
        <v>0</v>
      </c>
      <c r="Z1690" s="109">
        <v>0</v>
      </c>
      <c r="AA1690" s="109">
        <v>0</v>
      </c>
      <c r="AB1690" s="109">
        <v>0</v>
      </c>
      <c r="AC1690" s="109">
        <v>0</v>
      </c>
      <c r="AD1690" s="109">
        <v>0</v>
      </c>
      <c r="AE1690" s="109">
        <v>0</v>
      </c>
      <c r="AF1690" s="109">
        <v>0</v>
      </c>
      <c r="AG1690" s="57" t="str">
        <f>_xlfn.XLOOKUP(B1690,[3]CALCULATION!$B:$B,[3]CALCULATION!$M:$M,"")</f>
        <v>Operationnel</v>
      </c>
      <c r="AH1690" s="57"/>
      <c r="AI1690" s="56" t="str" cm="1">
        <f t="array" ref="AI1690">IFERROR(_xlfn.IFS(
AK1690="MPR ISSUE","PDH",
AK1690="BSS Hardware Issue","BSS",
AK1690="Sites strategiques, MLL, Pylone, etc.","ENVTECH",
AK1690="AKTIVCO DEFAUT GE &amp; POWER Cabinet","AKTIVCO",
AK1690="AKTIVCO Coupure ENEO &amp; Baisse de tension","AKTIVCO GRID ONLY",
AK1690="Coupure ENEO &amp; Baisse de tension","IHS GRID ONLY",
AK1690="Defaut GE &amp; POWER Cabinet","IHS",
AK1690="Sharing","Partners",
AK1690="Sites strategiques &amp; DataCenter","SST &amp; DC",
AK1690="Exclu","Exclu",
AK1690="SAT","SAT",
AK1690="SPARE-ISSUE","SPARE-ISSUE",
AK1690="Fiber CAmtel","TRANS_FO_CAMTEL",
AK1690="Fiber AOF","Fiber AOF",
AK1690="Projet OCM (HUAWEI)","TRAVAUX-HUAWEI",
AK1690="Projet OCM (NOKIA)","TRAVAUX-NOKIA",
AK1690="ACCESS-ISSUE","ACCESS-ISSUE",
AK1690="Projet OCM (ZTE, NOKIA, autres projets)","TRAVAUX OCM",
AK1690="No root CAuse","No root cause",
AK1690="ODU HS","PDH",
AK1690="IP &amp; VLAN","PDH",
AK1690="Warehouse HUAWEI","SPARE-ISSUE",
AK1690="SPARE-HS","SPARE-ISSUE",
AK1690="Power Telco","BSS",AK1690="no impacts","no impacts"
),"")</f>
        <v>No root cause</v>
      </c>
      <c r="AJ1690" s="56" t="str" cm="1">
        <f t="array" ref="AJ1690">IFERROR(_xlfn.IFS(
AK1690="MPR ISSUE","TX ISSUE",
AK1690="BSS Hardware Issue","RAN ISSUE",
AK1690="Sites strategiques, MLL, Pylone, etc.","ENVTECH",
AK1690="AKTIVCO DEFAUT GE &amp; POWER Cabinet","POWER ISSUE",
AK1690="AKTIVCO Coupure ENEO &amp; Baisse de tension","POWER ISSUE",
AK1690="Coupure ENEO &amp; Baisse de tension","POWER ISSUE",
AK1690="Defaut GE &amp; POWER Cabinet","POWER ISSUE",
AK1690="Sharing","POWER ISSUE",
AK1690="Sites strategiques &amp; DataCenter","POWER ISSUE",
AK1690="Exclu","Exclu",
AK1690="SAT","TX ISSUE",
AK1690="SPARE-ISSUE","SPARE-ISSUE",
AK1690="Fiber CAmtel","TX ISSUE",
AK1690="Fiber AOF","TX ISSUE",
AK1690="Projet OCM (HUAWEI)","TRAVAUX-HUAWEI",
AK1690="Projet OCM (NOKIA)","TRAVAUX -NOKIA",
AK1690="ACCESS-ISSUE","ACCESS-ISSUE",
AK1690="Projet OCM (ZTE, NOKIA, autres projets)","TRAVAUX OCM",
AK1690="No root CAuse","No root cause",
AK1690="ODU HS","TX ISSUE",
AK1690="IP &amp; VLAN","TX ISSUE",
AK1690="Warehouse HUAWEI","SPARE-ISSUE",
AK1690="SPARE-HS","SPARE-ISSUE",
AK1690="Power Telco","RAN ISSUE",AK1690="no impacts","no impacts"
),"")</f>
        <v>No root cause</v>
      </c>
      <c r="AK1690" s="81" t="s">
        <v>5620</v>
      </c>
      <c r="AL1690" s="56" t="str" cm="1">
        <f t="array" ref="AL1690">IFERROR(_xlfn.IFS(
AK1690="MPR ISSUE","ACTIVE",
AK1690="BSS Hardware Issue","ACTIVE",
AK1690="Sites strategiques, MLL, Pylone, etc.","PASSIVE",
AK1690="AKTIVCO DEFAUT GE &amp; POWER Cabinet","PASSIVE",
AK1690="AKTIVCO Coupure ENEO &amp; Baisse de tension","PASSIVE",
AK1690="Coupure ENEO &amp; Baisse de tension","PASSIVE",
AK1690="Defaut GE &amp; POWER Cabinet","PASSIVE",
AK1690="Sharing","PASSIVE",
AK1690="Sites strategiques &amp; DataCenter","PASSIVE",
AK1690="Exclu","Exclu",
AK1690="SAT","ACTIVE",
AK1690="SPARE-ISSUE","SPARE-ISSUE",
AK1690="Fiber CAmtel","ACTIVE",
AK1690="Fiber AOF","ACTIVE",
AK1690="Projet OCM (HUAWEI)","PLANNED WORKS",
AK1690="Projet OCM (NOKIA)","PLANNED WORKS",
AK1690="ACCESS-ISSUE","ACCESS-ISSUE",
AK1690="Projet OCM (ZTE, NOKIA, autres projets)","PLANNED WORKS",
AK1690="No root CAuse","No root cause",
AK1690="ODU HS","ACTIVE",
AK1690="IP &amp; VLAN","ACTIVE",
AK1690="Warehouse HUAWEI","SPARE-ISSUE",
AK1690="SPARE-HS","SPARE-ISSUE",
AK1690="Power Telco","ACTIVE", AK1690="no impacts","no impacts"
),"")</f>
        <v>No root cause</v>
      </c>
      <c r="AM1690" s="108" t="s">
        <v>5537</v>
      </c>
      <c r="AN1690" s="117" t="s">
        <v>4329</v>
      </c>
      <c r="AP1690" s="23" t="s">
        <v>5537</v>
      </c>
      <c r="AQ1690" s="23" t="s">
        <v>5537</v>
      </c>
      <c r="AR1690" s="7"/>
      <c r="AS1690" s="6"/>
      <c r="AT1690" s="7"/>
      <c r="AU1690" s="3" t="s">
        <v>5537</v>
      </c>
      <c r="AV1690" s="24" t="s">
        <v>5537</v>
      </c>
      <c r="AW1690" s="24" t="s">
        <v>5537</v>
      </c>
      <c r="AX1690" s="24" t="s">
        <v>5537</v>
      </c>
      <c r="AY1690" s="24" t="s">
        <v>5537</v>
      </c>
      <c r="AZ1690" s="24" t="s">
        <v>5537</v>
      </c>
      <c r="BA1690" s="24" t="s">
        <v>5537</v>
      </c>
      <c r="BB1690" s="24" t="s">
        <v>5537</v>
      </c>
      <c r="BC1690" s="24" t="s">
        <v>5537</v>
      </c>
      <c r="BD1690" s="24" t="s">
        <v>5537</v>
      </c>
      <c r="BE1690" s="24" t="s">
        <v>5537</v>
      </c>
      <c r="BF1690" s="24" t="s">
        <v>5537</v>
      </c>
      <c r="BG1690" s="24" t="s">
        <v>5537</v>
      </c>
      <c r="BH1690" s="24" t="s">
        <v>5537</v>
      </c>
      <c r="BI1690" s="9" t="s">
        <v>5537</v>
      </c>
      <c r="BJ1690" s="14"/>
      <c r="BK1690" s="14" t="s">
        <v>5537</v>
      </c>
      <c r="BL1690" s="14" t="str">
        <f>_xlfn.XLOOKUP(B1690,'[4]cell downs 18042026 17h'!$B:$B,'[4]cell downs 18042026 17h'!$B:$B,"")</f>
        <v/>
      </c>
      <c r="BM1690" s="14" t="str">
        <f>_xlfn.XLOOKUP(B1690,'[5]Cells Huawei 19042026 15h'!$B:$B,'[5]Cells Huawei 19042026 15h'!$B:$B,"")</f>
        <v/>
      </c>
      <c r="BN1690" s="9" t="str">
        <f>_xlfn.XLOOKUP(B1690,'[6]cells down 19042026 9H40'!$B:$B,'[6]cells down 19042026 9H40'!$B:$B,"")</f>
        <v/>
      </c>
      <c r="BO1690" s="9" t="s">
        <v>4329</v>
      </c>
      <c r="BP1690" s="9" t="s">
        <v>12</v>
      </c>
    </row>
    <row r="1691" spans="1:68" s="9" customFormat="1" x14ac:dyDescent="0.35">
      <c r="A1691" s="1" t="s">
        <v>2829</v>
      </c>
      <c r="B1691" s="8" t="s">
        <v>2830</v>
      </c>
      <c r="C1691" s="3" t="str">
        <f>_xlfn.XLOOKUP(B1691,'[1]daily break down'!$D:$D,'[1]daily break down'!$E:$E,"")</f>
        <v>CENTRE</v>
      </c>
      <c r="D1691" s="1" t="s">
        <v>11</v>
      </c>
      <c r="E1691" s="1" t="s">
        <v>12</v>
      </c>
      <c r="F1691" s="3" t="s">
        <v>37</v>
      </c>
      <c r="G1691" s="1" t="s">
        <v>1618</v>
      </c>
      <c r="H1691" s="41" t="str">
        <f>_xlfn.XLOOKUP(B1691,[2]CALCULATION!$B:$B,[2]CALCULATION!$H:$H,"")</f>
        <v>ZTE</v>
      </c>
      <c r="I1691" s="34">
        <v>0</v>
      </c>
      <c r="J1691" s="34">
        <v>0</v>
      </c>
      <c r="K1691" s="34">
        <v>0</v>
      </c>
      <c r="L1691" s="34">
        <v>0</v>
      </c>
      <c r="M1691" s="34">
        <v>3.5634486478157215E-2</v>
      </c>
      <c r="N1691" s="34">
        <v>0</v>
      </c>
      <c r="O1691" s="34">
        <v>0</v>
      </c>
      <c r="P1691" s="34">
        <v>0</v>
      </c>
      <c r="Q1691" s="34">
        <v>0.98437147757203203</v>
      </c>
      <c r="R1691" s="34">
        <v>0</v>
      </c>
      <c r="S1691" s="109">
        <v>0.34444886754386711</v>
      </c>
      <c r="T1691" s="109">
        <f>_xlfn.XLOOKUP(B1691,'[3]Nur des jours'!$B:$B,'[3]Nur des jours'!$U:$U,"")</f>
        <v>0</v>
      </c>
      <c r="U1691" s="109">
        <v>0</v>
      </c>
      <c r="V1691" s="109">
        <v>0</v>
      </c>
      <c r="W1691" s="109">
        <v>0</v>
      </c>
      <c r="X1691" s="109">
        <v>0</v>
      </c>
      <c r="Y1691" s="109">
        <v>0</v>
      </c>
      <c r="Z1691" s="109">
        <v>0</v>
      </c>
      <c r="AA1691" s="109">
        <v>0</v>
      </c>
      <c r="AB1691" s="109">
        <v>0</v>
      </c>
      <c r="AC1691" s="109">
        <v>0</v>
      </c>
      <c r="AD1691" s="109">
        <v>0</v>
      </c>
      <c r="AE1691" s="109">
        <v>0</v>
      </c>
      <c r="AF1691" s="109">
        <v>0</v>
      </c>
      <c r="AG1691" s="57" t="str">
        <f>_xlfn.XLOOKUP(B1691,[3]CALCULATION!$B:$B,[3]CALCULATION!$M:$M,"")</f>
        <v>Operationnel</v>
      </c>
      <c r="AH1691" s="57"/>
      <c r="AI1691" s="56" t="str" cm="1">
        <f t="array" ref="AI1691">IFERROR(_xlfn.IFS(
AK1691="MPR ISSUE","PDH",
AK1691="BSS Hardware Issue","BSS",
AK1691="Sites strategiques, MLL, Pylone, etc.","ENVTECH",
AK1691="AKTIVCO DEFAUT GE &amp; POWER Cabinet","AKTIVCO",
AK1691="AKTIVCO Coupure ENEO &amp; Baisse de tension","AKTIVCO GRID ONLY",
AK1691="Coupure ENEO &amp; Baisse de tension","IHS GRID ONLY",
AK1691="Defaut GE &amp; POWER Cabinet","IHS",
AK1691="Sharing","Partners",
AK1691="Sites strategiques &amp; DataCenter","SST &amp; DC",
AK1691="Exclu","Exclu",
AK1691="SAT","SAT",
AK1691="SPARE-ISSUE","SPARE-ISSUE",
AK1691="Fiber CAmtel","TRANS_FO_CAMTEL",
AK1691="Fiber AOF","Fiber AOF",
AK1691="Projet OCM (HUAWEI)","TRAVAUX-HUAWEI",
AK1691="Projet OCM (NOKIA)","TRAVAUX-NOKIA",
AK1691="ACCESS-ISSUE","ACCESS-ISSUE",
AK1691="Projet OCM (ZTE, NOKIA, autres projets)","TRAVAUX OCM",
AK1691="No root CAuse","No root cause",
AK1691="ODU HS","PDH",
AK1691="IP &amp; VLAN","PDH",
AK1691="Warehouse HUAWEI","SPARE-ISSUE",
AK1691="SPARE-HS","SPARE-ISSUE",
AK1691="Power Telco","BSS",AK1691="no impacts","no impacts"
),"")</f>
        <v>No root cause</v>
      </c>
      <c r="AJ1691" s="56" t="str" cm="1">
        <f t="array" ref="AJ1691">IFERROR(_xlfn.IFS(
AK1691="MPR ISSUE","TX ISSUE",
AK1691="BSS Hardware Issue","RAN ISSUE",
AK1691="Sites strategiques, MLL, Pylone, etc.","ENVTECH",
AK1691="AKTIVCO DEFAUT GE &amp; POWER Cabinet","POWER ISSUE",
AK1691="AKTIVCO Coupure ENEO &amp; Baisse de tension","POWER ISSUE",
AK1691="Coupure ENEO &amp; Baisse de tension","POWER ISSUE",
AK1691="Defaut GE &amp; POWER Cabinet","POWER ISSUE",
AK1691="Sharing","POWER ISSUE",
AK1691="Sites strategiques &amp; DataCenter","POWER ISSUE",
AK1691="Exclu","Exclu",
AK1691="SAT","TX ISSUE",
AK1691="SPARE-ISSUE","SPARE-ISSUE",
AK1691="Fiber CAmtel","TX ISSUE",
AK1691="Fiber AOF","TX ISSUE",
AK1691="Projet OCM (HUAWEI)","TRAVAUX-HUAWEI",
AK1691="Projet OCM (NOKIA)","TRAVAUX -NOKIA",
AK1691="ACCESS-ISSUE","ACCESS-ISSUE",
AK1691="Projet OCM (ZTE, NOKIA, autres projets)","TRAVAUX OCM",
AK1691="No root CAuse","No root cause",
AK1691="ODU HS","TX ISSUE",
AK1691="IP &amp; VLAN","TX ISSUE",
AK1691="Warehouse HUAWEI","SPARE-ISSUE",
AK1691="SPARE-HS","SPARE-ISSUE",
AK1691="Power Telco","RAN ISSUE",AK1691="no impacts","no impacts"
),"")</f>
        <v>No root cause</v>
      </c>
      <c r="AK1691" s="81" t="s">
        <v>5620</v>
      </c>
      <c r="AL1691" s="56" t="str" cm="1">
        <f t="array" ref="AL1691">IFERROR(_xlfn.IFS(
AK1691="MPR ISSUE","ACTIVE",
AK1691="BSS Hardware Issue","ACTIVE",
AK1691="Sites strategiques, MLL, Pylone, etc.","PASSIVE",
AK1691="AKTIVCO DEFAUT GE &amp; POWER Cabinet","PASSIVE",
AK1691="AKTIVCO Coupure ENEO &amp; Baisse de tension","PASSIVE",
AK1691="Coupure ENEO &amp; Baisse de tension","PASSIVE",
AK1691="Defaut GE &amp; POWER Cabinet","PASSIVE",
AK1691="Sharing","PASSIVE",
AK1691="Sites strategiques &amp; DataCenter","PASSIVE",
AK1691="Exclu","Exclu",
AK1691="SAT","ACTIVE",
AK1691="SPARE-ISSUE","SPARE-ISSUE",
AK1691="Fiber CAmtel","ACTIVE",
AK1691="Fiber AOF","ACTIVE",
AK1691="Projet OCM (HUAWEI)","PLANNED WORKS",
AK1691="Projet OCM (NOKIA)","PLANNED WORKS",
AK1691="ACCESS-ISSUE","ACCESS-ISSUE",
AK1691="Projet OCM (ZTE, NOKIA, autres projets)","PLANNED WORKS",
AK1691="No root CAuse","No root cause",
AK1691="ODU HS","ACTIVE",
AK1691="IP &amp; VLAN","ACTIVE",
AK1691="Warehouse HUAWEI","SPARE-ISSUE",
AK1691="SPARE-HS","SPARE-ISSUE",
AK1691="Power Telco","ACTIVE", AK1691="no impacts","no impacts"
),"")</f>
        <v>No root cause</v>
      </c>
      <c r="AM1691" s="108" t="s">
        <v>5537</v>
      </c>
      <c r="AN1691" s="117" t="s">
        <v>2830</v>
      </c>
      <c r="AP1691" s="23" t="s">
        <v>5537</v>
      </c>
      <c r="AQ1691" s="23" t="s">
        <v>5537</v>
      </c>
      <c r="AR1691" s="7"/>
      <c r="AS1691" s="6"/>
      <c r="AT1691" s="7"/>
      <c r="AU1691" s="3" t="s">
        <v>5537</v>
      </c>
      <c r="AV1691" s="24" t="s">
        <v>5537</v>
      </c>
      <c r="AW1691" s="24" t="s">
        <v>5537</v>
      </c>
      <c r="AX1691" s="24" t="s">
        <v>5537</v>
      </c>
      <c r="AY1691" s="24" t="s">
        <v>5537</v>
      </c>
      <c r="AZ1691" s="24" t="s">
        <v>5537</v>
      </c>
      <c r="BA1691" s="24" t="s">
        <v>5537</v>
      </c>
      <c r="BB1691" s="24" t="s">
        <v>5537</v>
      </c>
      <c r="BC1691" s="24" t="s">
        <v>5537</v>
      </c>
      <c r="BD1691" s="24" t="s">
        <v>5537</v>
      </c>
      <c r="BE1691" s="24" t="s">
        <v>5537</v>
      </c>
      <c r="BF1691" s="24" t="s">
        <v>5537</v>
      </c>
      <c r="BG1691" s="24" t="s">
        <v>5537</v>
      </c>
      <c r="BH1691" s="24" t="s">
        <v>5537</v>
      </c>
      <c r="BI1691" s="9" t="s">
        <v>5537</v>
      </c>
      <c r="BJ1691" s="14"/>
      <c r="BK1691" s="14" t="s">
        <v>5537</v>
      </c>
      <c r="BL1691" s="14" t="str">
        <f>_xlfn.XLOOKUP(B1691,'[4]cell downs 18042026 17h'!$B:$B,'[4]cell downs 18042026 17h'!$B:$B,"")</f>
        <v/>
      </c>
      <c r="BM1691" s="14" t="str">
        <f>_xlfn.XLOOKUP(B1691,'[5]Cells Huawei 19042026 15h'!$B:$B,'[5]Cells Huawei 19042026 15h'!$B:$B,"")</f>
        <v/>
      </c>
      <c r="BN1691" s="9" t="str">
        <f>_xlfn.XLOOKUP(B1691,'[6]cells down 19042026 9H40'!$B:$B,'[6]cells down 19042026 9H40'!$B:$B,"")</f>
        <v/>
      </c>
      <c r="BO1691" s="9" t="s">
        <v>2830</v>
      </c>
      <c r="BP1691" s="9" t="s">
        <v>12</v>
      </c>
    </row>
    <row r="1692" spans="1:68" s="9" customFormat="1" x14ac:dyDescent="0.35">
      <c r="A1692" s="1" t="s">
        <v>2382</v>
      </c>
      <c r="B1692" s="8" t="s">
        <v>2383</v>
      </c>
      <c r="C1692" s="3" t="str">
        <f>_xlfn.XLOOKUP(B1692,'[1]daily break down'!$D:$D,'[1]daily break down'!$E:$E,"")</f>
        <v>Douala</v>
      </c>
      <c r="D1692" s="1" t="s">
        <v>11</v>
      </c>
      <c r="E1692" s="1" t="s">
        <v>12</v>
      </c>
      <c r="F1692" s="3" t="s">
        <v>31</v>
      </c>
      <c r="G1692" s="1" t="s">
        <v>32</v>
      </c>
      <c r="H1692" s="41" t="str">
        <f>_xlfn.XLOOKUP(B1692,[2]CALCULATION!$B:$B,[2]CALCULATION!$H:$H,"")</f>
        <v>ZTE</v>
      </c>
      <c r="I1692" s="34">
        <v>0</v>
      </c>
      <c r="J1692" s="34">
        <v>0</v>
      </c>
      <c r="K1692" s="34">
        <v>9.4882616648546469E-2</v>
      </c>
      <c r="L1692" s="34">
        <v>0</v>
      </c>
      <c r="M1692" s="34">
        <v>0</v>
      </c>
      <c r="N1692" s="34">
        <v>0</v>
      </c>
      <c r="O1692" s="34">
        <v>0</v>
      </c>
      <c r="P1692" s="34">
        <v>2.7735151940599208</v>
      </c>
      <c r="Q1692" s="34">
        <v>3.3368183076365527</v>
      </c>
      <c r="R1692" s="34">
        <v>0</v>
      </c>
      <c r="S1692" s="109">
        <v>0.24860315666618152</v>
      </c>
      <c r="T1692" s="109">
        <f>_xlfn.XLOOKUP(B1692,'[3]Nur des jours'!$B:$B,'[3]Nur des jours'!$U:$U,"")</f>
        <v>0</v>
      </c>
      <c r="U1692" s="109">
        <v>0</v>
      </c>
      <c r="V1692" s="109">
        <v>0</v>
      </c>
      <c r="W1692" s="109">
        <v>0</v>
      </c>
      <c r="X1692" s="109">
        <v>0</v>
      </c>
      <c r="Y1692" s="109">
        <v>0</v>
      </c>
      <c r="Z1692" s="109">
        <v>0</v>
      </c>
      <c r="AA1692" s="109">
        <v>0</v>
      </c>
      <c r="AB1692" s="109">
        <v>0</v>
      </c>
      <c r="AC1692" s="109">
        <v>0</v>
      </c>
      <c r="AD1692" s="109">
        <v>0</v>
      </c>
      <c r="AE1692" s="109">
        <v>0</v>
      </c>
      <c r="AF1692" s="109">
        <v>0</v>
      </c>
      <c r="AG1692" s="57" t="str">
        <f>_xlfn.XLOOKUP(B1692,[3]CALCULATION!$B:$B,[3]CALCULATION!$M:$M,"")</f>
        <v>Operationnel</v>
      </c>
      <c r="AH1692" s="57"/>
      <c r="AI1692" s="56" t="str" cm="1">
        <f t="array" ref="AI1692">IFERROR(_xlfn.IFS(
AK1692="MPR ISSUE","PDH",
AK1692="BSS Hardware Issue","BSS",
AK1692="Sites strategiques, MLL, Pylone, etc.","ENVTECH",
AK1692="AKTIVCO DEFAUT GE &amp; POWER Cabinet","AKTIVCO",
AK1692="AKTIVCO Coupure ENEO &amp; Baisse de tension","AKTIVCO GRID ONLY",
AK1692="Coupure ENEO &amp; Baisse de tension","IHS GRID ONLY",
AK1692="Defaut GE &amp; POWER Cabinet","IHS",
AK1692="Sharing","Partners",
AK1692="Sites strategiques &amp; DataCenter","SST &amp; DC",
AK1692="Exclu","Exclu",
AK1692="SAT","SAT",
AK1692="SPARE-ISSUE","SPARE-ISSUE",
AK1692="Fiber CAmtel","TRANS_FO_CAMTEL",
AK1692="Fiber AOF","Fiber AOF",
AK1692="Projet OCM (HUAWEI)","TRAVAUX-HUAWEI",
AK1692="Projet OCM (NOKIA)","TRAVAUX-NOKIA",
AK1692="ACCESS-ISSUE","ACCESS-ISSUE",
AK1692="Projet OCM (ZTE, NOKIA, autres projets)","TRAVAUX OCM",
AK1692="No root CAuse","No root cause",
AK1692="ODU HS","PDH",
AK1692="IP &amp; VLAN","PDH",
AK1692="Warehouse HUAWEI","SPARE-ISSUE",
AK1692="SPARE-HS","SPARE-ISSUE",
AK1692="Power Telco","BSS",AK1692="no impacts","no impacts"
),"")</f>
        <v>No root cause</v>
      </c>
      <c r="AJ1692" s="56" t="str" cm="1">
        <f t="array" ref="AJ1692">IFERROR(_xlfn.IFS(
AK1692="MPR ISSUE","TX ISSUE",
AK1692="BSS Hardware Issue","RAN ISSUE",
AK1692="Sites strategiques, MLL, Pylone, etc.","ENVTECH",
AK1692="AKTIVCO DEFAUT GE &amp; POWER Cabinet","POWER ISSUE",
AK1692="AKTIVCO Coupure ENEO &amp; Baisse de tension","POWER ISSUE",
AK1692="Coupure ENEO &amp; Baisse de tension","POWER ISSUE",
AK1692="Defaut GE &amp; POWER Cabinet","POWER ISSUE",
AK1692="Sharing","POWER ISSUE",
AK1692="Sites strategiques &amp; DataCenter","POWER ISSUE",
AK1692="Exclu","Exclu",
AK1692="SAT","TX ISSUE",
AK1692="SPARE-ISSUE","SPARE-ISSUE",
AK1692="Fiber CAmtel","TX ISSUE",
AK1692="Fiber AOF","TX ISSUE",
AK1692="Projet OCM (HUAWEI)","TRAVAUX-HUAWEI",
AK1692="Projet OCM (NOKIA)","TRAVAUX -NOKIA",
AK1692="ACCESS-ISSUE","ACCESS-ISSUE",
AK1692="Projet OCM (ZTE, NOKIA, autres projets)","TRAVAUX OCM",
AK1692="No root CAuse","No root cause",
AK1692="ODU HS","TX ISSUE",
AK1692="IP &amp; VLAN","TX ISSUE",
AK1692="Warehouse HUAWEI","SPARE-ISSUE",
AK1692="SPARE-HS","SPARE-ISSUE",
AK1692="Power Telco","RAN ISSUE",AK1692="no impacts","no impacts"
),"")</f>
        <v>No root cause</v>
      </c>
      <c r="AK1692" s="81" t="s">
        <v>5620</v>
      </c>
      <c r="AL1692" s="56" t="str" cm="1">
        <f t="array" ref="AL1692">IFERROR(_xlfn.IFS(
AK1692="MPR ISSUE","ACTIVE",
AK1692="BSS Hardware Issue","ACTIVE",
AK1692="Sites strategiques, MLL, Pylone, etc.","PASSIVE",
AK1692="AKTIVCO DEFAUT GE &amp; POWER Cabinet","PASSIVE",
AK1692="AKTIVCO Coupure ENEO &amp; Baisse de tension","PASSIVE",
AK1692="Coupure ENEO &amp; Baisse de tension","PASSIVE",
AK1692="Defaut GE &amp; POWER Cabinet","PASSIVE",
AK1692="Sharing","PASSIVE",
AK1692="Sites strategiques &amp; DataCenter","PASSIVE",
AK1692="Exclu","Exclu",
AK1692="SAT","ACTIVE",
AK1692="SPARE-ISSUE","SPARE-ISSUE",
AK1692="Fiber CAmtel","ACTIVE",
AK1692="Fiber AOF","ACTIVE",
AK1692="Projet OCM (HUAWEI)","PLANNED WORKS",
AK1692="Projet OCM (NOKIA)","PLANNED WORKS",
AK1692="ACCESS-ISSUE","ACCESS-ISSUE",
AK1692="Projet OCM (ZTE, NOKIA, autres projets)","PLANNED WORKS",
AK1692="No root CAuse","No root cause",
AK1692="ODU HS","ACTIVE",
AK1692="IP &amp; VLAN","ACTIVE",
AK1692="Warehouse HUAWEI","SPARE-ISSUE",
AK1692="SPARE-HS","SPARE-ISSUE",
AK1692="Power Telco","ACTIVE", AK1692="no impacts","no impacts"
),"")</f>
        <v>No root cause</v>
      </c>
      <c r="AM1692" s="108" t="s">
        <v>5537</v>
      </c>
      <c r="AN1692" s="117" t="s">
        <v>2383</v>
      </c>
      <c r="AP1692" s="23" t="s">
        <v>5537</v>
      </c>
      <c r="AQ1692" s="23" t="s">
        <v>5537</v>
      </c>
      <c r="AR1692" s="7"/>
      <c r="AS1692" s="6"/>
      <c r="AT1692" s="7"/>
      <c r="AU1692" s="3" t="s">
        <v>5537</v>
      </c>
      <c r="AV1692" s="24" t="s">
        <v>5537</v>
      </c>
      <c r="AW1692" s="24" t="s">
        <v>5537</v>
      </c>
      <c r="AX1692" s="24" t="s">
        <v>5537</v>
      </c>
      <c r="AY1692" s="24" t="s">
        <v>5537</v>
      </c>
      <c r="AZ1692" s="24" t="s">
        <v>5537</v>
      </c>
      <c r="BA1692" s="24" t="s">
        <v>5537</v>
      </c>
      <c r="BB1692" s="24" t="s">
        <v>5537</v>
      </c>
      <c r="BC1692" s="24" t="s">
        <v>5537</v>
      </c>
      <c r="BD1692" s="24" t="s">
        <v>5537</v>
      </c>
      <c r="BE1692" s="24" t="s">
        <v>5537</v>
      </c>
      <c r="BF1692" s="24" t="s">
        <v>5537</v>
      </c>
      <c r="BG1692" s="24" t="s">
        <v>5537</v>
      </c>
      <c r="BH1692" s="24" t="s">
        <v>5537</v>
      </c>
      <c r="BI1692" s="9" t="s">
        <v>5537</v>
      </c>
      <c r="BJ1692" s="14"/>
      <c r="BK1692" s="14" t="s">
        <v>5537</v>
      </c>
      <c r="BL1692" s="14" t="str">
        <f>_xlfn.XLOOKUP(B1692,'[4]cell downs 18042026 17h'!$B:$B,'[4]cell downs 18042026 17h'!$B:$B,"")</f>
        <v/>
      </c>
      <c r="BM1692" s="14" t="str">
        <f>_xlfn.XLOOKUP(B1692,'[5]Cells Huawei 19042026 15h'!$B:$B,'[5]Cells Huawei 19042026 15h'!$B:$B,"")</f>
        <v/>
      </c>
      <c r="BN1692" s="9" t="str">
        <f>_xlfn.XLOOKUP(B1692,'[6]cells down 19042026 9H40'!$B:$B,'[6]cells down 19042026 9H40'!$B:$B,"")</f>
        <v/>
      </c>
      <c r="BO1692" s="9" t="s">
        <v>2383</v>
      </c>
      <c r="BP1692" s="9" t="s">
        <v>12</v>
      </c>
    </row>
    <row r="1693" spans="1:68" s="9" customFormat="1" x14ac:dyDescent="0.35">
      <c r="A1693" s="1" t="s">
        <v>1405</v>
      </c>
      <c r="B1693" s="8" t="s">
        <v>1406</v>
      </c>
      <c r="C1693" s="3" t="str">
        <f>_xlfn.XLOOKUP(B1693,'[1]daily break down'!$D:$D,'[1]daily break down'!$E:$E,"")</f>
        <v>LITTORAL</v>
      </c>
      <c r="D1693" s="1" t="s">
        <v>11</v>
      </c>
      <c r="E1693" s="1" t="s">
        <v>96</v>
      </c>
      <c r="F1693" s="3" t="s">
        <v>31</v>
      </c>
      <c r="G1693" s="1" t="s">
        <v>1407</v>
      </c>
      <c r="H1693" s="40" t="str">
        <f>_xlfn.XLOOKUP(B1693,[2]CALCULATION!$B:$B,[2]CALCULATION!$H:$H,"")</f>
        <v>NOKIA</v>
      </c>
      <c r="I1693" s="34">
        <v>1.7835078317396415E-3</v>
      </c>
      <c r="J1693" s="34">
        <v>0</v>
      </c>
      <c r="K1693" s="34">
        <v>0</v>
      </c>
      <c r="L1693" s="34">
        <v>0</v>
      </c>
      <c r="M1693" s="34">
        <v>0.13950763103945352</v>
      </c>
      <c r="N1693" s="34">
        <v>0</v>
      </c>
      <c r="O1693" s="34">
        <v>0.34487893737542791</v>
      </c>
      <c r="P1693" s="34">
        <v>0</v>
      </c>
      <c r="Q1693" s="34">
        <v>0</v>
      </c>
      <c r="R1693" s="34">
        <v>1.6841726342038645E-2</v>
      </c>
      <c r="S1693" s="109">
        <v>0.21452130289202126</v>
      </c>
      <c r="T1693" s="109">
        <f>_xlfn.XLOOKUP(B1693,'[3]Nur des jours'!$B:$B,'[3]Nur des jours'!$U:$U,"")</f>
        <v>0</v>
      </c>
      <c r="U1693" s="109">
        <v>9.8092930745670003E-4</v>
      </c>
      <c r="V1693" s="109">
        <v>0</v>
      </c>
      <c r="W1693" s="109">
        <v>0</v>
      </c>
      <c r="X1693" s="109">
        <v>0</v>
      </c>
      <c r="Y1693" s="109">
        <v>0</v>
      </c>
      <c r="Z1693" s="109">
        <v>0</v>
      </c>
      <c r="AA1693" s="109">
        <v>0</v>
      </c>
      <c r="AB1693" s="109">
        <v>0</v>
      </c>
      <c r="AC1693" s="109">
        <v>0</v>
      </c>
      <c r="AD1693" s="109">
        <v>0</v>
      </c>
      <c r="AE1693" s="109">
        <v>0</v>
      </c>
      <c r="AF1693" s="109">
        <v>0</v>
      </c>
      <c r="AG1693" s="57" t="str">
        <f>_xlfn.XLOOKUP(B1693,[3]CALCULATION!$B:$B,[3]CALCULATION!$M:$M,"")</f>
        <v>Operationnel</v>
      </c>
      <c r="AH1693" s="57"/>
      <c r="AI1693" s="56" t="str" cm="1">
        <f t="array" ref="AI1693">IFERROR(_xlfn.IFS(
AK1693="MPR ISSUE","PDH",
AK1693="BSS Hardware Issue","BSS",
AK1693="Sites strategiques, MLL, Pylone, etc.","ENVTECH",
AK1693="AKTIVCO DEFAUT GE &amp; POWER Cabinet","AKTIVCO",
AK1693="AKTIVCO Coupure ENEO &amp; Baisse de tension","AKTIVCO GRID ONLY",
AK1693="Coupure ENEO &amp; Baisse de tension","IHS GRID ONLY",
AK1693="Defaut GE &amp; POWER Cabinet","IHS",
AK1693="Sharing","Partners",
AK1693="Sites strategiques &amp; DataCenter","SST &amp; DC",
AK1693="Exclu","Exclu",
AK1693="SAT","SAT",
AK1693="SPARE-ISSUE","SPARE-ISSUE",
AK1693="Fiber CAmtel","TRANS_FO_CAMTEL",
AK1693="Fiber AOF","Fiber AOF",
AK1693="Projet OCM (HUAWEI)","TRAVAUX-HUAWEI",
AK1693="Projet OCM (NOKIA)","TRAVAUX-NOKIA",
AK1693="ACCESS-ISSUE","ACCESS-ISSUE",
AK1693="Projet OCM (ZTE, NOKIA, autres projets)","TRAVAUX OCM",
AK1693="No root CAuse","No root cause",
AK1693="ODU HS","PDH",
AK1693="IP &amp; VLAN","PDH",
AK1693="Warehouse HUAWEI","SPARE-ISSUE",
AK1693="SPARE-HS","SPARE-ISSUE",
AK1693="Power Telco","BSS",AK1693="no impacts","no impacts"
),"")</f>
        <v>No root cause</v>
      </c>
      <c r="AJ1693" s="56" t="str" cm="1">
        <f t="array" ref="AJ1693">IFERROR(_xlfn.IFS(
AK1693="MPR ISSUE","TX ISSUE",
AK1693="BSS Hardware Issue","RAN ISSUE",
AK1693="Sites strategiques, MLL, Pylone, etc.","ENVTECH",
AK1693="AKTIVCO DEFAUT GE &amp; POWER Cabinet","POWER ISSUE",
AK1693="AKTIVCO Coupure ENEO &amp; Baisse de tension","POWER ISSUE",
AK1693="Coupure ENEO &amp; Baisse de tension","POWER ISSUE",
AK1693="Defaut GE &amp; POWER Cabinet","POWER ISSUE",
AK1693="Sharing","POWER ISSUE",
AK1693="Sites strategiques &amp; DataCenter","POWER ISSUE",
AK1693="Exclu","Exclu",
AK1693="SAT","TX ISSUE",
AK1693="SPARE-ISSUE","SPARE-ISSUE",
AK1693="Fiber CAmtel","TX ISSUE",
AK1693="Fiber AOF","TX ISSUE",
AK1693="Projet OCM (HUAWEI)","TRAVAUX-HUAWEI",
AK1693="Projet OCM (NOKIA)","TRAVAUX -NOKIA",
AK1693="ACCESS-ISSUE","ACCESS-ISSUE",
AK1693="Projet OCM (ZTE, NOKIA, autres projets)","TRAVAUX OCM",
AK1693="No root CAuse","No root cause",
AK1693="ODU HS","TX ISSUE",
AK1693="IP &amp; VLAN","TX ISSUE",
AK1693="Warehouse HUAWEI","SPARE-ISSUE",
AK1693="SPARE-HS","SPARE-ISSUE",
AK1693="Power Telco","RAN ISSUE",AK1693="no impacts","no impacts"
),"")</f>
        <v>No root cause</v>
      </c>
      <c r="AK1693" s="81" t="s">
        <v>5620</v>
      </c>
      <c r="AL1693" s="56" t="str" cm="1">
        <f t="array" ref="AL1693">IFERROR(_xlfn.IFS(
AK1693="MPR ISSUE","ACTIVE",
AK1693="BSS Hardware Issue","ACTIVE",
AK1693="Sites strategiques, MLL, Pylone, etc.","PASSIVE",
AK1693="AKTIVCO DEFAUT GE &amp; POWER Cabinet","PASSIVE",
AK1693="AKTIVCO Coupure ENEO &amp; Baisse de tension","PASSIVE",
AK1693="Coupure ENEO &amp; Baisse de tension","PASSIVE",
AK1693="Defaut GE &amp; POWER Cabinet","PASSIVE",
AK1693="Sharing","PASSIVE",
AK1693="Sites strategiques &amp; DataCenter","PASSIVE",
AK1693="Exclu","Exclu",
AK1693="SAT","ACTIVE",
AK1693="SPARE-ISSUE","SPARE-ISSUE",
AK1693="Fiber CAmtel","ACTIVE",
AK1693="Fiber AOF","ACTIVE",
AK1693="Projet OCM (HUAWEI)","PLANNED WORKS",
AK1693="Projet OCM (NOKIA)","PLANNED WORKS",
AK1693="ACCESS-ISSUE","ACCESS-ISSUE",
AK1693="Projet OCM (ZTE, NOKIA, autres projets)","PLANNED WORKS",
AK1693="No root CAuse","No root cause",
AK1693="ODU HS","ACTIVE",
AK1693="IP &amp; VLAN","ACTIVE",
AK1693="Warehouse HUAWEI","SPARE-ISSUE",
AK1693="SPARE-HS","SPARE-ISSUE",
AK1693="Power Telco","ACTIVE", AK1693="no impacts","no impacts"
),"")</f>
        <v>No root cause</v>
      </c>
      <c r="AM1693" s="108" t="s">
        <v>5537</v>
      </c>
      <c r="AN1693" s="117" t="s">
        <v>1406</v>
      </c>
      <c r="AP1693" s="23" t="s">
        <v>5537</v>
      </c>
      <c r="AQ1693" s="23" t="s">
        <v>5537</v>
      </c>
      <c r="AR1693" s="7"/>
      <c r="AS1693" s="6"/>
      <c r="AT1693" s="7"/>
      <c r="AU1693" s="3" t="s">
        <v>5537</v>
      </c>
      <c r="AV1693" s="24" t="s">
        <v>5537</v>
      </c>
      <c r="AW1693" s="24" t="s">
        <v>5537</v>
      </c>
      <c r="AX1693" s="24" t="s">
        <v>5537</v>
      </c>
      <c r="AY1693" s="24" t="s">
        <v>5537</v>
      </c>
      <c r="AZ1693" s="24" t="s">
        <v>5537</v>
      </c>
      <c r="BA1693" s="24" t="s">
        <v>5537</v>
      </c>
      <c r="BB1693" s="24" t="s">
        <v>5537</v>
      </c>
      <c r="BC1693" s="24" t="s">
        <v>5537</v>
      </c>
      <c r="BD1693" s="24" t="s">
        <v>5537</v>
      </c>
      <c r="BE1693" s="24" t="s">
        <v>5537</v>
      </c>
      <c r="BF1693" s="24" t="s">
        <v>5537</v>
      </c>
      <c r="BG1693" s="24" t="s">
        <v>5537</v>
      </c>
      <c r="BH1693" s="24" t="s">
        <v>5537</v>
      </c>
      <c r="BI1693" s="9" t="s">
        <v>5537</v>
      </c>
      <c r="BJ1693" s="14"/>
      <c r="BK1693" s="14" t="s">
        <v>5537</v>
      </c>
      <c r="BL1693" s="14" t="str">
        <f>_xlfn.XLOOKUP(B1693,'[4]cell downs 18042026 17h'!$B:$B,'[4]cell downs 18042026 17h'!$B:$B,"")</f>
        <v/>
      </c>
      <c r="BM1693" s="14" t="str">
        <f>_xlfn.XLOOKUP(B1693,'[5]Cells Huawei 19042026 15h'!$B:$B,'[5]Cells Huawei 19042026 15h'!$B:$B,"")</f>
        <v/>
      </c>
      <c r="BN1693" s="9" t="str">
        <f>_xlfn.XLOOKUP(B1693,'[6]cells down 19042026 9H40'!$B:$B,'[6]cells down 19042026 9H40'!$B:$B,"")</f>
        <v/>
      </c>
      <c r="BO1693" s="9" t="s">
        <v>1406</v>
      </c>
      <c r="BP1693" s="9" t="s">
        <v>5537</v>
      </c>
    </row>
    <row r="1694" spans="1:68" s="9" customFormat="1" ht="31" customHeight="1" x14ac:dyDescent="0.35">
      <c r="A1694" s="1" t="s">
        <v>3132</v>
      </c>
      <c r="B1694" s="8" t="s">
        <v>3133</v>
      </c>
      <c r="C1694" s="3" t="str">
        <f>_xlfn.XLOOKUP(B1694,'[1]daily break down'!$D:$D,'[1]daily break down'!$E:$E,"")</f>
        <v>Douala</v>
      </c>
      <c r="D1694" s="1" t="s">
        <v>11</v>
      </c>
      <c r="E1694" s="1" t="s">
        <v>12</v>
      </c>
      <c r="F1694" s="3" t="s">
        <v>31</v>
      </c>
      <c r="G1694" s="1" t="s">
        <v>32</v>
      </c>
      <c r="H1694" s="41" t="str">
        <f>_xlfn.XLOOKUP(B1694,[2]CALCULATION!$B:$B,[2]CALCULATION!$H:$H,"")</f>
        <v>ZTE</v>
      </c>
      <c r="I1694" s="34">
        <v>0</v>
      </c>
      <c r="J1694" s="34">
        <v>0</v>
      </c>
      <c r="K1694" s="34">
        <v>0.13376308738046944</v>
      </c>
      <c r="L1694" s="34">
        <v>0</v>
      </c>
      <c r="M1694" s="34">
        <v>0</v>
      </c>
      <c r="N1694" s="34">
        <v>0</v>
      </c>
      <c r="O1694" s="34">
        <v>0</v>
      </c>
      <c r="P1694" s="34">
        <v>0</v>
      </c>
      <c r="Q1694" s="34">
        <v>0</v>
      </c>
      <c r="R1694" s="34">
        <v>0</v>
      </c>
      <c r="S1694" s="109">
        <v>0.20314154203513884</v>
      </c>
      <c r="T1694" s="109">
        <f>_xlfn.XLOOKUP(B1694,'[3]Nur des jours'!$B:$B,'[3]Nur des jours'!$U:$U,"")</f>
        <v>0</v>
      </c>
      <c r="U1694" s="109">
        <v>0</v>
      </c>
      <c r="V1694" s="109">
        <v>0</v>
      </c>
      <c r="W1694" s="109">
        <v>0</v>
      </c>
      <c r="X1694" s="109">
        <v>0</v>
      </c>
      <c r="Y1694" s="109">
        <v>0</v>
      </c>
      <c r="Z1694" s="109">
        <v>0</v>
      </c>
      <c r="AA1694" s="109">
        <v>0</v>
      </c>
      <c r="AB1694" s="109">
        <v>0</v>
      </c>
      <c r="AC1694" s="109">
        <v>0</v>
      </c>
      <c r="AD1694" s="109">
        <v>0</v>
      </c>
      <c r="AE1694" s="109">
        <v>0</v>
      </c>
      <c r="AF1694" s="109">
        <v>0</v>
      </c>
      <c r="AG1694" s="57" t="str">
        <f>_xlfn.XLOOKUP(B1694,[3]CALCULATION!$B:$B,[3]CALCULATION!$M:$M,"")</f>
        <v>Operationnel</v>
      </c>
      <c r="AH1694" s="57"/>
      <c r="AI1694" s="56" t="str" cm="1">
        <f t="array" ref="AI1694">IFERROR(_xlfn.IFS(
AK1694="MPR ISSUE","PDH",
AK1694="BSS Hardware Issue","BSS",
AK1694="Sites strategiques, MLL, Pylone, etc.","ENVTECH",
AK1694="AKTIVCO DEFAUT GE &amp; POWER Cabinet","AKTIVCO",
AK1694="AKTIVCO Coupure ENEO &amp; Baisse de tension","AKTIVCO GRID ONLY",
AK1694="Coupure ENEO &amp; Baisse de tension","IHS GRID ONLY",
AK1694="Defaut GE &amp; POWER Cabinet","IHS",
AK1694="Sharing","Partners",
AK1694="Sites strategiques &amp; DataCenter","SST &amp; DC",
AK1694="Exclu","Exclu",
AK1694="SAT","SAT",
AK1694="SPARE-ISSUE","SPARE-ISSUE",
AK1694="Fiber CAmtel","TRANS_FO_CAMTEL",
AK1694="Fiber AOF","Fiber AOF",
AK1694="Projet OCM (HUAWEI)","TRAVAUX-HUAWEI",
AK1694="Projet OCM (NOKIA)","TRAVAUX-NOKIA",
AK1694="ACCESS-ISSUE","ACCESS-ISSUE",
AK1694="Projet OCM (ZTE, NOKIA, autres projets)","TRAVAUX OCM",
AK1694="No root CAuse","No root cause",
AK1694="ODU HS","PDH",
AK1694="IP &amp; VLAN","PDH",
AK1694="Warehouse HUAWEI","SPARE-ISSUE",
AK1694="SPARE-HS","SPARE-ISSUE",
AK1694="Power Telco","BSS",AK1694="no impacts","no impacts"
),"")</f>
        <v>No root cause</v>
      </c>
      <c r="AJ1694" s="56" t="str" cm="1">
        <f t="array" ref="AJ1694">IFERROR(_xlfn.IFS(
AK1694="MPR ISSUE","TX ISSUE",
AK1694="BSS Hardware Issue","RAN ISSUE",
AK1694="Sites strategiques, MLL, Pylone, etc.","ENVTECH",
AK1694="AKTIVCO DEFAUT GE &amp; POWER Cabinet","POWER ISSUE",
AK1694="AKTIVCO Coupure ENEO &amp; Baisse de tension","POWER ISSUE",
AK1694="Coupure ENEO &amp; Baisse de tension","POWER ISSUE",
AK1694="Defaut GE &amp; POWER Cabinet","POWER ISSUE",
AK1694="Sharing","POWER ISSUE",
AK1694="Sites strategiques &amp; DataCenter","POWER ISSUE",
AK1694="Exclu","Exclu",
AK1694="SAT","TX ISSUE",
AK1694="SPARE-ISSUE","SPARE-ISSUE",
AK1694="Fiber CAmtel","TX ISSUE",
AK1694="Fiber AOF","TX ISSUE",
AK1694="Projet OCM (HUAWEI)","TRAVAUX-HUAWEI",
AK1694="Projet OCM (NOKIA)","TRAVAUX -NOKIA",
AK1694="ACCESS-ISSUE","ACCESS-ISSUE",
AK1694="Projet OCM (ZTE, NOKIA, autres projets)","TRAVAUX OCM",
AK1694="No root CAuse","No root cause",
AK1694="ODU HS","TX ISSUE",
AK1694="IP &amp; VLAN","TX ISSUE",
AK1694="Warehouse HUAWEI","SPARE-ISSUE",
AK1694="SPARE-HS","SPARE-ISSUE",
AK1694="Power Telco","RAN ISSUE",AK1694="no impacts","no impacts"
),"")</f>
        <v>No root cause</v>
      </c>
      <c r="AK1694" s="81" t="s">
        <v>5620</v>
      </c>
      <c r="AL1694" s="56" t="str" cm="1">
        <f t="array" ref="AL1694">IFERROR(_xlfn.IFS(
AK1694="MPR ISSUE","ACTIVE",
AK1694="BSS Hardware Issue","ACTIVE",
AK1694="Sites strategiques, MLL, Pylone, etc.","PASSIVE",
AK1694="AKTIVCO DEFAUT GE &amp; POWER Cabinet","PASSIVE",
AK1694="AKTIVCO Coupure ENEO &amp; Baisse de tension","PASSIVE",
AK1694="Coupure ENEO &amp; Baisse de tension","PASSIVE",
AK1694="Defaut GE &amp; POWER Cabinet","PASSIVE",
AK1694="Sharing","PASSIVE",
AK1694="Sites strategiques &amp; DataCenter","PASSIVE",
AK1694="Exclu","Exclu",
AK1694="SAT","ACTIVE",
AK1694="SPARE-ISSUE","SPARE-ISSUE",
AK1694="Fiber CAmtel","ACTIVE",
AK1694="Fiber AOF","ACTIVE",
AK1694="Projet OCM (HUAWEI)","PLANNED WORKS",
AK1694="Projet OCM (NOKIA)","PLANNED WORKS",
AK1694="ACCESS-ISSUE","ACCESS-ISSUE",
AK1694="Projet OCM (ZTE, NOKIA, autres projets)","PLANNED WORKS",
AK1694="No root CAuse","No root cause",
AK1694="ODU HS","ACTIVE",
AK1694="IP &amp; VLAN","ACTIVE",
AK1694="Warehouse HUAWEI","SPARE-ISSUE",
AK1694="SPARE-HS","SPARE-ISSUE",
AK1694="Power Telco","ACTIVE", AK1694="no impacts","no impacts"
),"")</f>
        <v>No root cause</v>
      </c>
      <c r="AM1694" s="108" t="s">
        <v>5537</v>
      </c>
      <c r="AN1694" s="117" t="s">
        <v>3133</v>
      </c>
      <c r="AP1694" s="23" t="s">
        <v>5537</v>
      </c>
      <c r="AQ1694" s="23" t="s">
        <v>5537</v>
      </c>
      <c r="AR1694" s="7"/>
      <c r="AS1694" s="6"/>
      <c r="AT1694" s="7"/>
      <c r="AU1694" s="3" t="s">
        <v>5537</v>
      </c>
      <c r="AV1694" s="24" t="s">
        <v>5537</v>
      </c>
      <c r="AW1694" s="24" t="s">
        <v>5537</v>
      </c>
      <c r="AX1694" s="24" t="s">
        <v>5537</v>
      </c>
      <c r="AY1694" s="24" t="s">
        <v>5537</v>
      </c>
      <c r="AZ1694" s="24" t="s">
        <v>5537</v>
      </c>
      <c r="BA1694" s="24" t="s">
        <v>5537</v>
      </c>
      <c r="BB1694" s="24" t="s">
        <v>5537</v>
      </c>
      <c r="BC1694" s="24" t="s">
        <v>5537</v>
      </c>
      <c r="BD1694" s="24" t="s">
        <v>5537</v>
      </c>
      <c r="BE1694" s="24" t="s">
        <v>5537</v>
      </c>
      <c r="BF1694" s="24" t="s">
        <v>5537</v>
      </c>
      <c r="BG1694" s="24" t="s">
        <v>5537</v>
      </c>
      <c r="BH1694" s="24" t="s">
        <v>5537</v>
      </c>
      <c r="BI1694" s="9" t="s">
        <v>5537</v>
      </c>
      <c r="BJ1694" s="14"/>
      <c r="BK1694" s="14" t="s">
        <v>5537</v>
      </c>
      <c r="BL1694" s="14" t="str">
        <f>_xlfn.XLOOKUP(B1694,'[4]cell downs 18042026 17h'!$B:$B,'[4]cell downs 18042026 17h'!$B:$B,"")</f>
        <v/>
      </c>
      <c r="BM1694" s="14" t="str">
        <f>_xlfn.XLOOKUP(B1694,'[5]Cells Huawei 19042026 15h'!$B:$B,'[5]Cells Huawei 19042026 15h'!$B:$B,"")</f>
        <v/>
      </c>
      <c r="BN1694" s="9" t="str">
        <f>_xlfn.XLOOKUP(B1694,'[6]cells down 19042026 9H40'!$B:$B,'[6]cells down 19042026 9H40'!$B:$B,"")</f>
        <v/>
      </c>
      <c r="BO1694" s="9" t="s">
        <v>3133</v>
      </c>
      <c r="BP1694" s="9" t="s">
        <v>12</v>
      </c>
    </row>
    <row r="1695" spans="1:68" s="9" customFormat="1" x14ac:dyDescent="0.35">
      <c r="A1695" s="1" t="s">
        <v>256</v>
      </c>
      <c r="B1695" s="8" t="s">
        <v>257</v>
      </c>
      <c r="C1695" s="3" t="str">
        <f>_xlfn.XLOOKUP(B1695,'[1]daily break down'!$D:$D,'[1]daily break down'!$E:$E,"")</f>
        <v>Douala</v>
      </c>
      <c r="D1695" s="1" t="s">
        <v>11</v>
      </c>
      <c r="E1695" s="1" t="s">
        <v>12</v>
      </c>
      <c r="F1695" s="3" t="s">
        <v>31</v>
      </c>
      <c r="G1695" s="1" t="s">
        <v>32</v>
      </c>
      <c r="H1695" s="41" t="str">
        <f>_xlfn.XLOOKUP(B1695,[2]CALCULATION!$B:$B,[2]CALCULATION!$H:$H,"")</f>
        <v>ZTE</v>
      </c>
      <c r="I1695" s="34">
        <v>0</v>
      </c>
      <c r="J1695" s="34">
        <v>0</v>
      </c>
      <c r="K1695" s="34">
        <v>0</v>
      </c>
      <c r="L1695" s="34">
        <v>1.7193015497969893E-2</v>
      </c>
      <c r="M1695" s="34">
        <v>0</v>
      </c>
      <c r="N1695" s="34">
        <v>0</v>
      </c>
      <c r="O1695" s="34">
        <v>1.747837675104787E-2</v>
      </c>
      <c r="P1695" s="34">
        <v>0</v>
      </c>
      <c r="Q1695" s="34">
        <v>0</v>
      </c>
      <c r="R1695" s="34">
        <v>0</v>
      </c>
      <c r="S1695" s="109">
        <v>0.18678677521808779</v>
      </c>
      <c r="T1695" s="109">
        <f>_xlfn.XLOOKUP(B1695,'[3]Nur des jours'!$B:$B,'[3]Nur des jours'!$U:$U,"")</f>
        <v>0</v>
      </c>
      <c r="U1695" s="109">
        <v>0</v>
      </c>
      <c r="V1695" s="109">
        <v>0</v>
      </c>
      <c r="W1695" s="109">
        <v>0</v>
      </c>
      <c r="X1695" s="109">
        <v>0</v>
      </c>
      <c r="Y1695" s="109">
        <v>0</v>
      </c>
      <c r="Z1695" s="109">
        <v>0</v>
      </c>
      <c r="AA1695" s="109">
        <v>0</v>
      </c>
      <c r="AB1695" s="109">
        <v>0</v>
      </c>
      <c r="AC1695" s="109">
        <v>0</v>
      </c>
      <c r="AD1695" s="109">
        <v>0</v>
      </c>
      <c r="AE1695" s="109">
        <v>0</v>
      </c>
      <c r="AF1695" s="109">
        <v>0</v>
      </c>
      <c r="AG1695" s="57" t="str">
        <f>_xlfn.XLOOKUP(B1695,[3]CALCULATION!$B:$B,[3]CALCULATION!$M:$M,"")</f>
        <v>Operationnel</v>
      </c>
      <c r="AH1695" s="57"/>
      <c r="AI1695" s="56" t="str" cm="1">
        <f t="array" ref="AI1695">IFERROR(_xlfn.IFS(
AK1695="MPR ISSUE","PDH",
AK1695="BSS Hardware Issue","BSS",
AK1695="Sites strategiques, MLL, Pylone, etc.","ENVTECH",
AK1695="AKTIVCO DEFAUT GE &amp; POWER Cabinet","AKTIVCO",
AK1695="AKTIVCO Coupure ENEO &amp; Baisse de tension","AKTIVCO GRID ONLY",
AK1695="Coupure ENEO &amp; Baisse de tension","IHS GRID ONLY",
AK1695="Defaut GE &amp; POWER Cabinet","IHS",
AK1695="Sharing","Partners",
AK1695="Sites strategiques &amp; DataCenter","SST &amp; DC",
AK1695="Exclu","Exclu",
AK1695="SAT","SAT",
AK1695="SPARE-ISSUE","SPARE-ISSUE",
AK1695="Fiber CAmtel","TRANS_FO_CAMTEL",
AK1695="Fiber AOF","Fiber AOF",
AK1695="Projet OCM (HUAWEI)","TRAVAUX-HUAWEI",
AK1695="Projet OCM (NOKIA)","TRAVAUX-NOKIA",
AK1695="ACCESS-ISSUE","ACCESS-ISSUE",
AK1695="Projet OCM (ZTE, NOKIA, autres projets)","TRAVAUX OCM",
AK1695="No root CAuse","No root cause",
AK1695="ODU HS","PDH",
AK1695="IP &amp; VLAN","PDH",
AK1695="Warehouse HUAWEI","SPARE-ISSUE",
AK1695="SPARE-HS","SPARE-ISSUE",
AK1695="Power Telco","BSS",AK1695="no impacts","no impacts"
),"")</f>
        <v>No root cause</v>
      </c>
      <c r="AJ1695" s="56" t="str" cm="1">
        <f t="array" ref="AJ1695">IFERROR(_xlfn.IFS(
AK1695="MPR ISSUE","TX ISSUE",
AK1695="BSS Hardware Issue","RAN ISSUE",
AK1695="Sites strategiques, MLL, Pylone, etc.","ENVTECH",
AK1695="AKTIVCO DEFAUT GE &amp; POWER Cabinet","POWER ISSUE",
AK1695="AKTIVCO Coupure ENEO &amp; Baisse de tension","POWER ISSUE",
AK1695="Coupure ENEO &amp; Baisse de tension","POWER ISSUE",
AK1695="Defaut GE &amp; POWER Cabinet","POWER ISSUE",
AK1695="Sharing","POWER ISSUE",
AK1695="Sites strategiques &amp; DataCenter","POWER ISSUE",
AK1695="Exclu","Exclu",
AK1695="SAT","TX ISSUE",
AK1695="SPARE-ISSUE","SPARE-ISSUE",
AK1695="Fiber CAmtel","TX ISSUE",
AK1695="Fiber AOF","TX ISSUE",
AK1695="Projet OCM (HUAWEI)","TRAVAUX-HUAWEI",
AK1695="Projet OCM (NOKIA)","TRAVAUX -NOKIA",
AK1695="ACCESS-ISSUE","ACCESS-ISSUE",
AK1695="Projet OCM (ZTE, NOKIA, autres projets)","TRAVAUX OCM",
AK1695="No root CAuse","No root cause",
AK1695="ODU HS","TX ISSUE",
AK1695="IP &amp; VLAN","TX ISSUE",
AK1695="Warehouse HUAWEI","SPARE-ISSUE",
AK1695="SPARE-HS","SPARE-ISSUE",
AK1695="Power Telco","RAN ISSUE",AK1695="no impacts","no impacts"
),"")</f>
        <v>No root cause</v>
      </c>
      <c r="AK1695" s="81" t="s">
        <v>5620</v>
      </c>
      <c r="AL1695" s="56" t="str" cm="1">
        <f t="array" ref="AL1695">IFERROR(_xlfn.IFS(
AK1695="MPR ISSUE","ACTIVE",
AK1695="BSS Hardware Issue","ACTIVE",
AK1695="Sites strategiques, MLL, Pylone, etc.","PASSIVE",
AK1695="AKTIVCO DEFAUT GE &amp; POWER Cabinet","PASSIVE",
AK1695="AKTIVCO Coupure ENEO &amp; Baisse de tension","PASSIVE",
AK1695="Coupure ENEO &amp; Baisse de tension","PASSIVE",
AK1695="Defaut GE &amp; POWER Cabinet","PASSIVE",
AK1695="Sharing","PASSIVE",
AK1695="Sites strategiques &amp; DataCenter","PASSIVE",
AK1695="Exclu","Exclu",
AK1695="SAT","ACTIVE",
AK1695="SPARE-ISSUE","SPARE-ISSUE",
AK1695="Fiber CAmtel","ACTIVE",
AK1695="Fiber AOF","ACTIVE",
AK1695="Projet OCM (HUAWEI)","PLANNED WORKS",
AK1695="Projet OCM (NOKIA)","PLANNED WORKS",
AK1695="ACCESS-ISSUE","ACCESS-ISSUE",
AK1695="Projet OCM (ZTE, NOKIA, autres projets)","PLANNED WORKS",
AK1695="No root CAuse","No root cause",
AK1695="ODU HS","ACTIVE",
AK1695="IP &amp; VLAN","ACTIVE",
AK1695="Warehouse HUAWEI","SPARE-ISSUE",
AK1695="SPARE-HS","SPARE-ISSUE",
AK1695="Power Telco","ACTIVE", AK1695="no impacts","no impacts"
),"")</f>
        <v>No root cause</v>
      </c>
      <c r="AM1695" s="108" t="s">
        <v>5537</v>
      </c>
      <c r="AN1695" s="117" t="s">
        <v>257</v>
      </c>
      <c r="AP1695" s="23" t="s">
        <v>5537</v>
      </c>
      <c r="AQ1695" s="23" t="s">
        <v>5537</v>
      </c>
      <c r="AR1695" s="7"/>
      <c r="AS1695" s="6"/>
      <c r="AT1695" s="7"/>
      <c r="AU1695" s="3" t="s">
        <v>5537</v>
      </c>
      <c r="AV1695" s="24" t="s">
        <v>5537</v>
      </c>
      <c r="AW1695" s="24" t="s">
        <v>5537</v>
      </c>
      <c r="AX1695" s="24" t="s">
        <v>5537</v>
      </c>
      <c r="AY1695" s="24" t="s">
        <v>5537</v>
      </c>
      <c r="AZ1695" s="24" t="s">
        <v>5537</v>
      </c>
      <c r="BA1695" s="24" t="s">
        <v>5537</v>
      </c>
      <c r="BB1695" s="24" t="s">
        <v>5537</v>
      </c>
      <c r="BC1695" s="24" t="s">
        <v>5537</v>
      </c>
      <c r="BD1695" s="24" t="s">
        <v>5537</v>
      </c>
      <c r="BE1695" s="24" t="s">
        <v>5537</v>
      </c>
      <c r="BF1695" s="24" t="s">
        <v>5537</v>
      </c>
      <c r="BG1695" s="24" t="s">
        <v>5537</v>
      </c>
      <c r="BH1695" s="24" t="s">
        <v>5537</v>
      </c>
      <c r="BI1695" s="9" t="s">
        <v>5537</v>
      </c>
      <c r="BJ1695" s="14"/>
      <c r="BK1695" s="14" t="s">
        <v>5537</v>
      </c>
      <c r="BL1695" s="14" t="str">
        <f>_xlfn.XLOOKUP(B1695,'[4]cell downs 18042026 17h'!$B:$B,'[4]cell downs 18042026 17h'!$B:$B,"")</f>
        <v/>
      </c>
      <c r="BM1695" s="14" t="str">
        <f>_xlfn.XLOOKUP(B1695,'[5]Cells Huawei 19042026 15h'!$B:$B,'[5]Cells Huawei 19042026 15h'!$B:$B,"")</f>
        <v/>
      </c>
      <c r="BN1695" s="9" t="str">
        <f>_xlfn.XLOOKUP(B1695,'[6]cells down 19042026 9H40'!$B:$B,'[6]cells down 19042026 9H40'!$B:$B,"")</f>
        <v/>
      </c>
      <c r="BO1695" s="9" t="s">
        <v>257</v>
      </c>
      <c r="BP1695" s="9" t="s">
        <v>594</v>
      </c>
    </row>
    <row r="1696" spans="1:68" s="9" customFormat="1" x14ac:dyDescent="0.35">
      <c r="A1696" s="1" t="s">
        <v>2566</v>
      </c>
      <c r="B1696" s="8" t="s">
        <v>2567</v>
      </c>
      <c r="C1696" s="3" t="str">
        <f>_xlfn.XLOOKUP(B1696,'[1]daily break down'!$D:$D,'[1]daily break down'!$E:$E,"")</f>
        <v>OUEST</v>
      </c>
      <c r="D1696" s="1" t="s">
        <v>11</v>
      </c>
      <c r="E1696" s="1" t="s">
        <v>12</v>
      </c>
      <c r="F1696" s="3" t="s">
        <v>102</v>
      </c>
      <c r="G1696" s="1" t="s">
        <v>856</v>
      </c>
      <c r="H1696" s="39" t="str">
        <f>_xlfn.XLOOKUP(B1696,[2]CALCULATION!$B:$B,[2]CALCULATION!$H:$H,"")</f>
        <v>Huawei</v>
      </c>
      <c r="I1696" s="34">
        <v>0.63173630908048051</v>
      </c>
      <c r="J1696" s="34">
        <v>7.2232067185453414E-2</v>
      </c>
      <c r="K1696" s="34">
        <v>2.1659810862561457</v>
      </c>
      <c r="L1696" s="34">
        <v>0.46825998122322948</v>
      </c>
      <c r="M1696" s="34">
        <v>0</v>
      </c>
      <c r="N1696" s="34">
        <v>0.71789757243182006</v>
      </c>
      <c r="O1696" s="34">
        <v>0</v>
      </c>
      <c r="P1696" s="34">
        <v>0.39576038786301521</v>
      </c>
      <c r="Q1696" s="34">
        <v>0</v>
      </c>
      <c r="R1696" s="34">
        <v>1.0097507940176866</v>
      </c>
      <c r="S1696" s="109">
        <v>0.15487982010826604</v>
      </c>
      <c r="T1696" s="109">
        <f>_xlfn.XLOOKUP(B1696,'[3]Nur des jours'!$B:$B,'[3]Nur des jours'!$U:$U,"")</f>
        <v>0</v>
      </c>
      <c r="U1696" s="109">
        <v>0</v>
      </c>
      <c r="V1696" s="109">
        <v>0</v>
      </c>
      <c r="W1696" s="109">
        <v>0</v>
      </c>
      <c r="X1696" s="109">
        <v>0</v>
      </c>
      <c r="Y1696" s="109">
        <v>0</v>
      </c>
      <c r="Z1696" s="109">
        <v>0</v>
      </c>
      <c r="AA1696" s="109">
        <v>0</v>
      </c>
      <c r="AB1696" s="109">
        <v>0</v>
      </c>
      <c r="AC1696" s="109">
        <v>0</v>
      </c>
      <c r="AD1696" s="109">
        <v>0</v>
      </c>
      <c r="AE1696" s="109">
        <v>0</v>
      </c>
      <c r="AF1696" s="109">
        <v>0</v>
      </c>
      <c r="AG1696" s="57" t="str">
        <f>_xlfn.XLOOKUP(B1696,[3]CALCULATION!$B:$B,[3]CALCULATION!$M:$M,"")</f>
        <v>Operationnel</v>
      </c>
      <c r="AH1696" s="57"/>
      <c r="AI1696" s="56" t="str" cm="1">
        <f t="array" ref="AI1696">IFERROR(_xlfn.IFS(
AK1696="MPR ISSUE","PDH",
AK1696="BSS Hardware Issue","BSS",
AK1696="Sites strategiques, MLL, Pylone, etc.","ENVTECH",
AK1696="AKTIVCO DEFAUT GE &amp; POWER Cabinet","AKTIVCO",
AK1696="AKTIVCO Coupure ENEO &amp; Baisse de tension","AKTIVCO GRID ONLY",
AK1696="Coupure ENEO &amp; Baisse de tension","IHS GRID ONLY",
AK1696="Defaut GE &amp; POWER Cabinet","IHS",
AK1696="Sharing","Partners",
AK1696="Sites strategiques &amp; DataCenter","SST &amp; DC",
AK1696="Exclu","Exclu",
AK1696="SAT","SAT",
AK1696="SPARE-ISSUE","SPARE-ISSUE",
AK1696="Fiber CAmtel","TRANS_FO_CAMTEL",
AK1696="Fiber AOF","Fiber AOF",
AK1696="Projet OCM (HUAWEI)","TRAVAUX-HUAWEI",
AK1696="Projet OCM (NOKIA)","TRAVAUX-NOKIA",
AK1696="ACCESS-ISSUE","ACCESS-ISSUE",
AK1696="Projet OCM (ZTE, NOKIA, autres projets)","TRAVAUX OCM",
AK1696="No root CAuse","No root cause",
AK1696="ODU HS","PDH",
AK1696="IP &amp; VLAN","PDH",
AK1696="Warehouse HUAWEI","SPARE-ISSUE",
AK1696="SPARE-HS","SPARE-ISSUE",
AK1696="Power Telco","BSS",AK1696="no impacts","no impacts"
),"")</f>
        <v>No root cause</v>
      </c>
      <c r="AJ1696" s="56" t="str" cm="1">
        <f t="array" ref="AJ1696">IFERROR(_xlfn.IFS(
AK1696="MPR ISSUE","TX ISSUE",
AK1696="BSS Hardware Issue","RAN ISSUE",
AK1696="Sites strategiques, MLL, Pylone, etc.","ENVTECH",
AK1696="AKTIVCO DEFAUT GE &amp; POWER Cabinet","POWER ISSUE",
AK1696="AKTIVCO Coupure ENEO &amp; Baisse de tension","POWER ISSUE",
AK1696="Coupure ENEO &amp; Baisse de tension","POWER ISSUE",
AK1696="Defaut GE &amp; POWER Cabinet","POWER ISSUE",
AK1696="Sharing","POWER ISSUE",
AK1696="Sites strategiques &amp; DataCenter","POWER ISSUE",
AK1696="Exclu","Exclu",
AK1696="SAT","TX ISSUE",
AK1696="SPARE-ISSUE","SPARE-ISSUE",
AK1696="Fiber CAmtel","TX ISSUE",
AK1696="Fiber AOF","TX ISSUE",
AK1696="Projet OCM (HUAWEI)","TRAVAUX-HUAWEI",
AK1696="Projet OCM (NOKIA)","TRAVAUX -NOKIA",
AK1696="ACCESS-ISSUE","ACCESS-ISSUE",
AK1696="Projet OCM (ZTE, NOKIA, autres projets)","TRAVAUX OCM",
AK1696="No root CAuse","No root cause",
AK1696="ODU HS","TX ISSUE",
AK1696="IP &amp; VLAN","TX ISSUE",
AK1696="Warehouse HUAWEI","SPARE-ISSUE",
AK1696="SPARE-HS","SPARE-ISSUE",
AK1696="Power Telco","RAN ISSUE",AK1696="no impacts","no impacts"
),"")</f>
        <v>No root cause</v>
      </c>
      <c r="AK1696" s="81" t="s">
        <v>5620</v>
      </c>
      <c r="AL1696" s="56" t="str" cm="1">
        <f t="array" ref="AL1696">IFERROR(_xlfn.IFS(
AK1696="MPR ISSUE","ACTIVE",
AK1696="BSS Hardware Issue","ACTIVE",
AK1696="Sites strategiques, MLL, Pylone, etc.","PASSIVE",
AK1696="AKTIVCO DEFAUT GE &amp; POWER Cabinet","PASSIVE",
AK1696="AKTIVCO Coupure ENEO &amp; Baisse de tension","PASSIVE",
AK1696="Coupure ENEO &amp; Baisse de tension","PASSIVE",
AK1696="Defaut GE &amp; POWER Cabinet","PASSIVE",
AK1696="Sharing","PASSIVE",
AK1696="Sites strategiques &amp; DataCenter","PASSIVE",
AK1696="Exclu","Exclu",
AK1696="SAT","ACTIVE",
AK1696="SPARE-ISSUE","SPARE-ISSUE",
AK1696="Fiber CAmtel","ACTIVE",
AK1696="Fiber AOF","ACTIVE",
AK1696="Projet OCM (HUAWEI)","PLANNED WORKS",
AK1696="Projet OCM (NOKIA)","PLANNED WORKS",
AK1696="ACCESS-ISSUE","ACCESS-ISSUE",
AK1696="Projet OCM (ZTE, NOKIA, autres projets)","PLANNED WORKS",
AK1696="No root CAuse","No root cause",
AK1696="ODU HS","ACTIVE",
AK1696="IP &amp; VLAN","ACTIVE",
AK1696="Warehouse HUAWEI","SPARE-ISSUE",
AK1696="SPARE-HS","SPARE-ISSUE",
AK1696="Power Telco","ACTIVE", AK1696="no impacts","no impacts"
),"")</f>
        <v>No root cause</v>
      </c>
      <c r="AM1696" s="108" t="s">
        <v>5537</v>
      </c>
      <c r="AN1696" s="117" t="s">
        <v>2567</v>
      </c>
      <c r="AP1696" s="23" t="s">
        <v>5537</v>
      </c>
      <c r="AQ1696" s="23" t="s">
        <v>5537</v>
      </c>
      <c r="AR1696" s="7"/>
      <c r="AS1696" s="6"/>
      <c r="AT1696" s="7"/>
      <c r="AU1696" s="3" t="s">
        <v>5537</v>
      </c>
      <c r="AV1696" s="24" t="s">
        <v>5537</v>
      </c>
      <c r="AW1696" s="24" t="s">
        <v>5537</v>
      </c>
      <c r="AX1696" s="24" t="s">
        <v>5537</v>
      </c>
      <c r="AY1696" s="24" t="s">
        <v>5537</v>
      </c>
      <c r="AZ1696" s="24" t="s">
        <v>5537</v>
      </c>
      <c r="BA1696" s="24" t="s">
        <v>5537</v>
      </c>
      <c r="BB1696" s="24" t="s">
        <v>5537</v>
      </c>
      <c r="BC1696" s="24" t="s">
        <v>5537</v>
      </c>
      <c r="BD1696" s="24" t="s">
        <v>5537</v>
      </c>
      <c r="BE1696" s="24" t="s">
        <v>5537</v>
      </c>
      <c r="BF1696" s="24" t="s">
        <v>5537</v>
      </c>
      <c r="BG1696" s="24" t="s">
        <v>5537</v>
      </c>
      <c r="BH1696" s="24" t="s">
        <v>5537</v>
      </c>
      <c r="BI1696" s="9" t="s">
        <v>5537</v>
      </c>
      <c r="BJ1696" s="14"/>
      <c r="BK1696" s="14" t="s">
        <v>5537</v>
      </c>
      <c r="BL1696" s="14" t="str">
        <f>_xlfn.XLOOKUP(B1696,'[4]cell downs 18042026 17h'!$B:$B,'[4]cell downs 18042026 17h'!$B:$B,"")</f>
        <v/>
      </c>
      <c r="BM1696" s="14" t="str">
        <f>_xlfn.XLOOKUP(B1696,'[5]Cells Huawei 19042026 15h'!$B:$B,'[5]Cells Huawei 19042026 15h'!$B:$B,"")</f>
        <v/>
      </c>
      <c r="BN1696" s="9" t="str">
        <f>_xlfn.XLOOKUP(B1696,'[6]cells down 19042026 9H40'!$B:$B,'[6]cells down 19042026 9H40'!$B:$B,"")</f>
        <v/>
      </c>
      <c r="BO1696" s="9" t="s">
        <v>2567</v>
      </c>
      <c r="BP1696" s="9" t="s">
        <v>302</v>
      </c>
    </row>
    <row r="1697" spans="1:68" s="9" customFormat="1" x14ac:dyDescent="0.35">
      <c r="A1697" s="1" t="s">
        <v>1970</v>
      </c>
      <c r="B1697" s="8" t="s">
        <v>1971</v>
      </c>
      <c r="C1697" s="3" t="str">
        <f>_xlfn.XLOOKUP(B1697,'[1]daily break down'!$D:$D,'[1]daily break down'!$E:$E,"")</f>
        <v>OUEST</v>
      </c>
      <c r="D1697" s="1" t="s">
        <v>11</v>
      </c>
      <c r="E1697" s="1" t="s">
        <v>12</v>
      </c>
      <c r="F1697" s="3" t="s">
        <v>102</v>
      </c>
      <c r="G1697" s="1" t="s">
        <v>856</v>
      </c>
      <c r="H1697" s="39" t="str">
        <f>_xlfn.XLOOKUP(B1697,[2]CALCULATION!$B:$B,[2]CALCULATION!$H:$H,"")</f>
        <v>Huawei</v>
      </c>
      <c r="I1697" s="34">
        <v>0.58561479655169457</v>
      </c>
      <c r="J1697" s="34">
        <v>0.3153955249648292</v>
      </c>
      <c r="K1697" s="34">
        <v>0</v>
      </c>
      <c r="L1697" s="34">
        <v>0</v>
      </c>
      <c r="M1697" s="34">
        <v>0</v>
      </c>
      <c r="N1697" s="34">
        <v>0</v>
      </c>
      <c r="O1697" s="34">
        <v>0</v>
      </c>
      <c r="P1697" s="34">
        <v>0</v>
      </c>
      <c r="Q1697" s="34">
        <v>0</v>
      </c>
      <c r="R1697" s="34">
        <v>0</v>
      </c>
      <c r="S1697" s="109">
        <v>9.32774595999806E-2</v>
      </c>
      <c r="T1697" s="109">
        <f>_xlfn.XLOOKUP(B1697,'[3]Nur des jours'!$B:$B,'[3]Nur des jours'!$U:$U,"")</f>
        <v>0</v>
      </c>
      <c r="U1697" s="109">
        <v>1.2403405215832983</v>
      </c>
      <c r="V1697" s="109">
        <v>0</v>
      </c>
      <c r="W1697" s="109">
        <v>0</v>
      </c>
      <c r="X1697" s="109">
        <v>0</v>
      </c>
      <c r="Y1697" s="109">
        <v>0</v>
      </c>
      <c r="Z1697" s="109">
        <v>0</v>
      </c>
      <c r="AA1697" s="109">
        <v>0</v>
      </c>
      <c r="AB1697" s="109">
        <v>0</v>
      </c>
      <c r="AC1697" s="109">
        <v>0</v>
      </c>
      <c r="AD1697" s="109">
        <v>0</v>
      </c>
      <c r="AE1697" s="109">
        <v>0</v>
      </c>
      <c r="AF1697" s="109">
        <v>0</v>
      </c>
      <c r="AG1697" s="57" t="str">
        <f>_xlfn.XLOOKUP(B1697,[3]CALCULATION!$B:$B,[3]CALCULATION!$M:$M,"")</f>
        <v>Operationnel</v>
      </c>
      <c r="AH1697" s="57"/>
      <c r="AI1697" s="56" t="str" cm="1">
        <f t="array" ref="AI1697">IFERROR(_xlfn.IFS(
AK1697="MPR ISSUE","PDH",
AK1697="BSS Hardware Issue","BSS",
AK1697="Sites strategiques, MLL, Pylone, etc.","ENVTECH",
AK1697="AKTIVCO DEFAUT GE &amp; POWER Cabinet","AKTIVCO",
AK1697="AKTIVCO Coupure ENEO &amp; Baisse de tension","AKTIVCO GRID ONLY",
AK1697="Coupure ENEO &amp; Baisse de tension","IHS GRID ONLY",
AK1697="Defaut GE &amp; POWER Cabinet","IHS",
AK1697="Sharing","Partners",
AK1697="Sites strategiques &amp; DataCenter","SST &amp; DC",
AK1697="Exclu","Exclu",
AK1697="SAT","SAT",
AK1697="SPARE-ISSUE","SPARE-ISSUE",
AK1697="Fiber CAmtel","TRANS_FO_CAMTEL",
AK1697="Fiber AOF","Fiber AOF",
AK1697="Projet OCM (HUAWEI)","TRAVAUX-HUAWEI",
AK1697="Projet OCM (NOKIA)","TRAVAUX-NOKIA",
AK1697="ACCESS-ISSUE","ACCESS-ISSUE",
AK1697="Projet OCM (ZTE, NOKIA, autres projets)","TRAVAUX OCM",
AK1697="No root CAuse","No root cause",
AK1697="ODU HS","PDH",
AK1697="IP &amp; VLAN","PDH",
AK1697="Warehouse HUAWEI","SPARE-ISSUE",
AK1697="SPARE-HS","SPARE-ISSUE",
AK1697="Power Telco","BSS",AK1697="no impacts","no impacts"
),"")</f>
        <v>No root cause</v>
      </c>
      <c r="AJ1697" s="56" t="str" cm="1">
        <f t="array" ref="AJ1697">IFERROR(_xlfn.IFS(
AK1697="MPR ISSUE","TX ISSUE",
AK1697="BSS Hardware Issue","RAN ISSUE",
AK1697="Sites strategiques, MLL, Pylone, etc.","ENVTECH",
AK1697="AKTIVCO DEFAUT GE &amp; POWER Cabinet","POWER ISSUE",
AK1697="AKTIVCO Coupure ENEO &amp; Baisse de tension","POWER ISSUE",
AK1697="Coupure ENEO &amp; Baisse de tension","POWER ISSUE",
AK1697="Defaut GE &amp; POWER Cabinet","POWER ISSUE",
AK1697="Sharing","POWER ISSUE",
AK1697="Sites strategiques &amp; DataCenter","POWER ISSUE",
AK1697="Exclu","Exclu",
AK1697="SAT","TX ISSUE",
AK1697="SPARE-ISSUE","SPARE-ISSUE",
AK1697="Fiber CAmtel","TX ISSUE",
AK1697="Fiber AOF","TX ISSUE",
AK1697="Projet OCM (HUAWEI)","TRAVAUX-HUAWEI",
AK1697="Projet OCM (NOKIA)","TRAVAUX -NOKIA",
AK1697="ACCESS-ISSUE","ACCESS-ISSUE",
AK1697="Projet OCM (ZTE, NOKIA, autres projets)","TRAVAUX OCM",
AK1697="No root CAuse","No root cause",
AK1697="ODU HS","TX ISSUE",
AK1697="IP &amp; VLAN","TX ISSUE",
AK1697="Warehouse HUAWEI","SPARE-ISSUE",
AK1697="SPARE-HS","SPARE-ISSUE",
AK1697="Power Telco","RAN ISSUE",AK1697="no impacts","no impacts"
),"")</f>
        <v>No root cause</v>
      </c>
      <c r="AK1697" s="81" t="s">
        <v>5620</v>
      </c>
      <c r="AL1697" s="56" t="str" cm="1">
        <f t="array" ref="AL1697">IFERROR(_xlfn.IFS(
AK1697="MPR ISSUE","ACTIVE",
AK1697="BSS Hardware Issue","ACTIVE",
AK1697="Sites strategiques, MLL, Pylone, etc.","PASSIVE",
AK1697="AKTIVCO DEFAUT GE &amp; POWER Cabinet","PASSIVE",
AK1697="AKTIVCO Coupure ENEO &amp; Baisse de tension","PASSIVE",
AK1697="Coupure ENEO &amp; Baisse de tension","PASSIVE",
AK1697="Defaut GE &amp; POWER Cabinet","PASSIVE",
AK1697="Sharing","PASSIVE",
AK1697="Sites strategiques &amp; DataCenter","PASSIVE",
AK1697="Exclu","Exclu",
AK1697="SAT","ACTIVE",
AK1697="SPARE-ISSUE","SPARE-ISSUE",
AK1697="Fiber CAmtel","ACTIVE",
AK1697="Fiber AOF","ACTIVE",
AK1697="Projet OCM (HUAWEI)","PLANNED WORKS",
AK1697="Projet OCM (NOKIA)","PLANNED WORKS",
AK1697="ACCESS-ISSUE","ACCESS-ISSUE",
AK1697="Projet OCM (ZTE, NOKIA, autres projets)","PLANNED WORKS",
AK1697="No root CAuse","No root cause",
AK1697="ODU HS","ACTIVE",
AK1697="IP &amp; VLAN","ACTIVE",
AK1697="Warehouse HUAWEI","SPARE-ISSUE",
AK1697="SPARE-HS","SPARE-ISSUE",
AK1697="Power Telco","ACTIVE", AK1697="no impacts","no impacts"
),"")</f>
        <v>No root cause</v>
      </c>
      <c r="AM1697" s="108" t="s">
        <v>5537</v>
      </c>
      <c r="AN1697" s="117" t="s">
        <v>1971</v>
      </c>
      <c r="AP1697" s="23" t="s">
        <v>5537</v>
      </c>
      <c r="AQ1697" s="23" t="s">
        <v>5537</v>
      </c>
      <c r="AR1697" s="7"/>
      <c r="AS1697" s="6"/>
      <c r="AT1697" s="7"/>
      <c r="AU1697" s="3" t="s">
        <v>5537</v>
      </c>
      <c r="AV1697" s="24" t="s">
        <v>5537</v>
      </c>
      <c r="AW1697" s="24" t="s">
        <v>5537</v>
      </c>
      <c r="AX1697" s="24" t="s">
        <v>5537</v>
      </c>
      <c r="AY1697" s="24" t="s">
        <v>5537</v>
      </c>
      <c r="AZ1697" s="24" t="s">
        <v>5537</v>
      </c>
      <c r="BA1697" s="24" t="s">
        <v>5537</v>
      </c>
      <c r="BB1697" s="24" t="s">
        <v>5537</v>
      </c>
      <c r="BC1697" s="24" t="s">
        <v>5537</v>
      </c>
      <c r="BD1697" s="24" t="s">
        <v>5537</v>
      </c>
      <c r="BE1697" s="24" t="s">
        <v>5537</v>
      </c>
      <c r="BF1697" s="24" t="s">
        <v>5537</v>
      </c>
      <c r="BG1697" s="24" t="s">
        <v>5537</v>
      </c>
      <c r="BH1697" s="24" t="s">
        <v>5537</v>
      </c>
      <c r="BI1697" s="9" t="s">
        <v>5537</v>
      </c>
      <c r="BJ1697" s="14"/>
      <c r="BK1697" s="14" t="s">
        <v>5537</v>
      </c>
      <c r="BL1697" s="14" t="str">
        <f>_xlfn.XLOOKUP(B1697,'[4]cell downs 18042026 17h'!$B:$B,'[4]cell downs 18042026 17h'!$B:$B,"")</f>
        <v/>
      </c>
      <c r="BM1697" s="14" t="str">
        <f>_xlfn.XLOOKUP(B1697,'[5]Cells Huawei 19042026 15h'!$B:$B,'[5]Cells Huawei 19042026 15h'!$B:$B,"")</f>
        <v/>
      </c>
      <c r="BN1697" s="9" t="str">
        <f>_xlfn.XLOOKUP(B1697,'[6]cells down 19042026 9H40'!$B:$B,'[6]cells down 19042026 9H40'!$B:$B,"")</f>
        <v/>
      </c>
      <c r="BO1697" s="9" t="s">
        <v>1971</v>
      </c>
      <c r="BP1697" s="9" t="s">
        <v>5537</v>
      </c>
    </row>
    <row r="1698" spans="1:68" s="9" customFormat="1" x14ac:dyDescent="0.35">
      <c r="A1698" s="1" t="s">
        <v>3087</v>
      </c>
      <c r="B1698" s="8" t="s">
        <v>3088</v>
      </c>
      <c r="C1698" s="3" t="str">
        <f>_xlfn.XLOOKUP(B1698,'[1]daily break down'!$D:$D,'[1]daily break down'!$E:$E,"")</f>
        <v>NORD</v>
      </c>
      <c r="D1698" s="1" t="s">
        <v>21</v>
      </c>
      <c r="E1698" s="1" t="s">
        <v>36</v>
      </c>
      <c r="F1698" s="3" t="s">
        <v>23</v>
      </c>
      <c r="G1698" s="1" t="s">
        <v>3089</v>
      </c>
      <c r="H1698" s="39" t="str">
        <f>_xlfn.XLOOKUP(B1698,[2]CALCULATION!$B:$B,[2]CALCULATION!$H:$H,"")</f>
        <v>Huawei</v>
      </c>
      <c r="I1698" s="34">
        <v>0</v>
      </c>
      <c r="J1698" s="34">
        <v>0</v>
      </c>
      <c r="K1698" s="34">
        <v>0</v>
      </c>
      <c r="L1698" s="34">
        <v>0</v>
      </c>
      <c r="M1698" s="34">
        <v>0</v>
      </c>
      <c r="N1698" s="34">
        <v>0</v>
      </c>
      <c r="O1698" s="34">
        <v>0</v>
      </c>
      <c r="P1698" s="34">
        <v>0</v>
      </c>
      <c r="Q1698" s="34">
        <v>0</v>
      </c>
      <c r="R1698" s="34">
        <v>0</v>
      </c>
      <c r="S1698" s="109">
        <v>0</v>
      </c>
      <c r="T1698" s="109">
        <f>_xlfn.XLOOKUP(B1698,'[3]Nur des jours'!$B:$B,'[3]Nur des jours'!$U:$U,"")</f>
        <v>0</v>
      </c>
      <c r="U1698" s="109">
        <v>0</v>
      </c>
      <c r="V1698" s="109">
        <v>0</v>
      </c>
      <c r="W1698" s="109">
        <v>0</v>
      </c>
      <c r="X1698" s="109">
        <v>0</v>
      </c>
      <c r="Y1698" s="109">
        <v>0</v>
      </c>
      <c r="Z1698" s="109">
        <v>0</v>
      </c>
      <c r="AA1698" s="109">
        <v>0</v>
      </c>
      <c r="AB1698" s="109">
        <v>0</v>
      </c>
      <c r="AC1698" s="109">
        <v>0</v>
      </c>
      <c r="AD1698" s="109">
        <v>0</v>
      </c>
      <c r="AE1698" s="109">
        <v>0</v>
      </c>
      <c r="AF1698" s="109">
        <v>0</v>
      </c>
      <c r="AG1698" s="57" t="str">
        <f>_xlfn.XLOOKUP(B1698,[3]CALCULATION!$B:$B,[3]CALCULATION!$M:$M,"")</f>
        <v>EXCLU</v>
      </c>
      <c r="AH1698" s="57"/>
      <c r="AI1698" s="56" t="str" cm="1">
        <f t="array" ref="AI1698">IFERROR(_xlfn.IFS(
AK1698="MPR ISSUE","PDH",
AK1698="BSS Hardware Issue","BSS",
AK1698="Sites strategiques, MLL, Pylone, etc.","ENVTECH",
AK1698="AKTIVCO DEFAUT GE &amp; POWER Cabinet","AKTIVCO",
AK1698="AKTIVCO Coupure ENEO &amp; Baisse de tension","AKTIVCO GRID ONLY",
AK1698="Coupure ENEO &amp; Baisse de tension","IHS GRID ONLY",
AK1698="Defaut GE &amp; POWER Cabinet","IHS",
AK1698="Sharing","Partners",
AK1698="Sites strategiques &amp; DataCenter","SST &amp; DC",
AK1698="Exclu","Exclu",
AK1698="SAT","SAT",
AK1698="SPARE-ISSUE","SPARE-ISSUE",
AK1698="Fiber CAmtel","TRANS_FO_CAMTEL",
AK1698="Fiber AOF","Fiber AOF",
AK1698="Projet OCM (HUAWEI)","TRAVAUX-HUAWEI",
AK1698="Projet OCM (NOKIA)","TRAVAUX-NOKIA",
AK1698="ACCESS-ISSUE","ACCESS-ISSUE",
AK1698="Projet OCM (ZTE, NOKIA, autres projets)","TRAVAUX OCM",
AK1698="No root CAuse","No root cause",
AK1698="ODU HS","PDH",
AK1698="IP &amp; VLAN","PDH",
AK1698="Warehouse HUAWEI","SPARE-ISSUE",
AK1698="SPARE-HS","SPARE-ISSUE",
AK1698="Power Telco","BSS",AK1698="no impacts","no impacts"
),"")</f>
        <v>Exclu</v>
      </c>
      <c r="AJ1698" s="56" t="str" cm="1">
        <f t="array" ref="AJ1698">IFERROR(_xlfn.IFS(
AK1698="MPR ISSUE","TX ISSUE",
AK1698="BSS Hardware Issue","RAN ISSUE",
AK1698="Sites strategiques, MLL, Pylone, etc.","ENVTECH",
AK1698="AKTIVCO DEFAUT GE &amp; POWER Cabinet","POWER ISSUE",
AK1698="AKTIVCO Coupure ENEO &amp; Baisse de tension","POWER ISSUE",
AK1698="Coupure ENEO &amp; Baisse de tension","POWER ISSUE",
AK1698="Defaut GE &amp; POWER Cabinet","POWER ISSUE",
AK1698="Sharing","POWER ISSUE",
AK1698="Sites strategiques &amp; DataCenter","POWER ISSUE",
AK1698="Exclu","Exclu",
AK1698="SAT","TX ISSUE",
AK1698="SPARE-ISSUE","SPARE-ISSUE",
AK1698="Fiber CAmtel","TX ISSUE",
AK1698="Fiber AOF","TX ISSUE",
AK1698="Projet OCM (HUAWEI)","TRAVAUX-HUAWEI",
AK1698="Projet OCM (NOKIA)","TRAVAUX -NOKIA",
AK1698="ACCESS-ISSUE","ACCESS-ISSUE",
AK1698="Projet OCM (ZTE, NOKIA, autres projets)","TRAVAUX OCM",
AK1698="No root CAuse","No root cause",
AK1698="ODU HS","TX ISSUE",
AK1698="IP &amp; VLAN","TX ISSUE",
AK1698="Warehouse HUAWEI","SPARE-ISSUE",
AK1698="SPARE-HS","SPARE-ISSUE",
AK1698="Power Telco","RAN ISSUE",AK1698="no impacts","no impacts"
),"")</f>
        <v>Exclu</v>
      </c>
      <c r="AK1698" s="81" t="s">
        <v>5559</v>
      </c>
      <c r="AL1698" s="56" t="str" cm="1">
        <f t="array" ref="AL1698">IFERROR(_xlfn.IFS(
AK1698="MPR ISSUE","ACTIVE",
AK1698="BSS Hardware Issue","ACTIVE",
AK1698="Sites strategiques, MLL, Pylone, etc.","PASSIVE",
AK1698="AKTIVCO DEFAUT GE &amp; POWER Cabinet","PASSIVE",
AK1698="AKTIVCO Coupure ENEO &amp; Baisse de tension","PASSIVE",
AK1698="Coupure ENEO &amp; Baisse de tension","PASSIVE",
AK1698="Defaut GE &amp; POWER Cabinet","PASSIVE",
AK1698="Sharing","PASSIVE",
AK1698="Sites strategiques &amp; DataCenter","PASSIVE",
AK1698="Exclu","Exclu",
AK1698="SAT","ACTIVE",
AK1698="SPARE-ISSUE","SPARE-ISSUE",
AK1698="Fiber CAmtel","ACTIVE",
AK1698="Fiber AOF","ACTIVE",
AK1698="Projet OCM (HUAWEI)","PLANNED WORKS",
AK1698="Projet OCM (NOKIA)","PLANNED WORKS",
AK1698="ACCESS-ISSUE","ACCESS-ISSUE",
AK1698="Projet OCM (ZTE, NOKIA, autres projets)","PLANNED WORKS",
AK1698="No root CAuse","No root cause",
AK1698="ODU HS","ACTIVE",
AK1698="IP &amp; VLAN","ACTIVE",
AK1698="Warehouse HUAWEI","SPARE-ISSUE",
AK1698="SPARE-HS","SPARE-ISSUE",
AK1698="Power Telco","ACTIVE", AK1698="no impacts","no impacts"
),"")</f>
        <v>Exclu</v>
      </c>
      <c r="AM1698" s="108" t="s">
        <v>5537</v>
      </c>
      <c r="AN1698" s="117" t="s">
        <v>3088</v>
      </c>
      <c r="AP1698" s="23" t="s">
        <v>5537</v>
      </c>
      <c r="AQ1698" s="23" t="s">
        <v>5537</v>
      </c>
      <c r="AR1698" s="7"/>
      <c r="AS1698" s="6"/>
      <c r="AT1698" s="7"/>
      <c r="AU1698" s="3" t="s">
        <v>5537</v>
      </c>
      <c r="AV1698" s="24" t="s">
        <v>5537</v>
      </c>
      <c r="AW1698" s="24" t="s">
        <v>5537</v>
      </c>
      <c r="AX1698" s="24" t="s">
        <v>5537</v>
      </c>
      <c r="AY1698" s="24" t="s">
        <v>5537</v>
      </c>
      <c r="AZ1698" s="24" t="s">
        <v>5537</v>
      </c>
      <c r="BA1698" s="24" t="s">
        <v>5537</v>
      </c>
      <c r="BB1698" s="24" t="s">
        <v>5537</v>
      </c>
      <c r="BC1698" s="24" t="s">
        <v>5537</v>
      </c>
      <c r="BD1698" s="24" t="s">
        <v>5537</v>
      </c>
      <c r="BE1698" s="24" t="s">
        <v>5537</v>
      </c>
      <c r="BF1698" s="24" t="s">
        <v>5537</v>
      </c>
      <c r="BG1698" s="24" t="s">
        <v>5537</v>
      </c>
      <c r="BH1698" s="24" t="s">
        <v>5537</v>
      </c>
      <c r="BI1698" s="9" t="s">
        <v>5537</v>
      </c>
      <c r="BJ1698" s="14"/>
      <c r="BK1698" s="14" t="s">
        <v>5537</v>
      </c>
      <c r="BL1698" s="14" t="str">
        <f>_xlfn.XLOOKUP(B1698,'[4]cell downs 18042026 17h'!$B:$B,'[4]cell downs 18042026 17h'!$B:$B,"")</f>
        <v/>
      </c>
      <c r="BM1698" s="14" t="str">
        <f>_xlfn.XLOOKUP(B1698,'[5]Cells Huawei 19042026 15h'!$B:$B,'[5]Cells Huawei 19042026 15h'!$B:$B,"")</f>
        <v/>
      </c>
      <c r="BN1698" s="9" t="str">
        <f>_xlfn.XLOOKUP(B1698,'[6]cells down 19042026 9H40'!$B:$B,'[6]cells down 19042026 9H40'!$B:$B,"")</f>
        <v/>
      </c>
      <c r="BO1698" s="9" t="s">
        <v>5537</v>
      </c>
      <c r="BP1698" s="9" t="s">
        <v>12</v>
      </c>
    </row>
    <row r="1699" spans="1:68" s="9" customFormat="1" x14ac:dyDescent="0.35">
      <c r="A1699" s="1" t="s">
        <v>3452</v>
      </c>
      <c r="B1699" s="8" t="s">
        <v>3453</v>
      </c>
      <c r="C1699" s="3" t="str">
        <f>_xlfn.XLOOKUP(B1699,'[1]daily break down'!$D:$D,'[1]daily break down'!$E:$E,"")</f>
        <v>Douala</v>
      </c>
      <c r="D1699" s="1" t="s">
        <v>11</v>
      </c>
      <c r="E1699" s="1" t="s">
        <v>12</v>
      </c>
      <c r="F1699" s="3" t="s">
        <v>31</v>
      </c>
      <c r="G1699" s="1" t="s">
        <v>32</v>
      </c>
      <c r="H1699" s="41" t="str">
        <f>_xlfn.XLOOKUP(B1699,[2]CALCULATION!$B:$B,[2]CALCULATION!$H:$H,"")</f>
        <v>ZTE</v>
      </c>
      <c r="I1699" s="34">
        <v>0</v>
      </c>
      <c r="J1699" s="34">
        <v>0</v>
      </c>
      <c r="K1699" s="34">
        <v>0</v>
      </c>
      <c r="L1699" s="34">
        <v>0</v>
      </c>
      <c r="M1699" s="34">
        <v>0</v>
      </c>
      <c r="N1699" s="34">
        <v>0</v>
      </c>
      <c r="O1699" s="34">
        <v>0</v>
      </c>
      <c r="P1699" s="34">
        <v>0</v>
      </c>
      <c r="Q1699" s="34">
        <v>0.11514326561710836</v>
      </c>
      <c r="R1699" s="34">
        <v>0.39217553712121872</v>
      </c>
      <c r="S1699" s="109">
        <v>1.6996829636478101E-2</v>
      </c>
      <c r="T1699" s="109">
        <f>_xlfn.XLOOKUP(B1699,'[3]Nur des jours'!$B:$B,'[3]Nur des jours'!$U:$U,"")</f>
        <v>0</v>
      </c>
      <c r="U1699" s="109">
        <v>0</v>
      </c>
      <c r="V1699" s="109">
        <v>0</v>
      </c>
      <c r="W1699" s="109">
        <v>0</v>
      </c>
      <c r="X1699" s="109">
        <v>0</v>
      </c>
      <c r="Y1699" s="109">
        <v>0</v>
      </c>
      <c r="Z1699" s="109">
        <v>0</v>
      </c>
      <c r="AA1699" s="109">
        <v>0</v>
      </c>
      <c r="AB1699" s="109">
        <v>0</v>
      </c>
      <c r="AC1699" s="109">
        <v>0</v>
      </c>
      <c r="AD1699" s="109">
        <v>0</v>
      </c>
      <c r="AE1699" s="109">
        <v>0</v>
      </c>
      <c r="AF1699" s="109">
        <v>0</v>
      </c>
      <c r="AG1699" s="57" t="str">
        <f>_xlfn.XLOOKUP(B1699,[3]CALCULATION!$B:$B,[3]CALCULATION!$M:$M,"")</f>
        <v>Operationnel</v>
      </c>
      <c r="AH1699" s="57"/>
      <c r="AI1699" s="56" t="str" cm="1">
        <f t="array" ref="AI1699">IFERROR(_xlfn.IFS(
AK1699="MPR ISSUE","PDH",
AK1699="BSS Hardware Issue","BSS",
AK1699="Sites strategiques, MLL, Pylone, etc.","ENVTECH",
AK1699="AKTIVCO DEFAUT GE &amp; POWER Cabinet","AKTIVCO",
AK1699="AKTIVCO Coupure ENEO &amp; Baisse de tension","AKTIVCO GRID ONLY",
AK1699="Coupure ENEO &amp; Baisse de tension","IHS GRID ONLY",
AK1699="Defaut GE &amp; POWER Cabinet","IHS",
AK1699="Sharing","Partners",
AK1699="Sites strategiques &amp; DataCenter","SST &amp; DC",
AK1699="Exclu","Exclu",
AK1699="SAT","SAT",
AK1699="SPARE-ISSUE","SPARE-ISSUE",
AK1699="Fiber CAmtel","TRANS_FO_CAMTEL",
AK1699="Fiber AOF","Fiber AOF",
AK1699="Projet OCM (HUAWEI)","TRAVAUX-HUAWEI",
AK1699="Projet OCM (NOKIA)","TRAVAUX-NOKIA",
AK1699="ACCESS-ISSUE","ACCESS-ISSUE",
AK1699="Projet OCM (ZTE, NOKIA, autres projets)","TRAVAUX OCM",
AK1699="No root CAuse","No root cause",
AK1699="ODU HS","PDH",
AK1699="IP &amp; VLAN","PDH",
AK1699="Warehouse HUAWEI","SPARE-ISSUE",
AK1699="SPARE-HS","SPARE-ISSUE",
AK1699="Power Telco","BSS",AK1699="no impacts","no impacts"
),"")</f>
        <v>No root cause</v>
      </c>
      <c r="AJ1699" s="56" t="str" cm="1">
        <f t="array" ref="AJ1699">IFERROR(_xlfn.IFS(
AK1699="MPR ISSUE","TX ISSUE",
AK1699="BSS Hardware Issue","RAN ISSUE",
AK1699="Sites strategiques, MLL, Pylone, etc.","ENVTECH",
AK1699="AKTIVCO DEFAUT GE &amp; POWER Cabinet","POWER ISSUE",
AK1699="AKTIVCO Coupure ENEO &amp; Baisse de tension","POWER ISSUE",
AK1699="Coupure ENEO &amp; Baisse de tension","POWER ISSUE",
AK1699="Defaut GE &amp; POWER Cabinet","POWER ISSUE",
AK1699="Sharing","POWER ISSUE",
AK1699="Sites strategiques &amp; DataCenter","POWER ISSUE",
AK1699="Exclu","Exclu",
AK1699="SAT","TX ISSUE",
AK1699="SPARE-ISSUE","SPARE-ISSUE",
AK1699="Fiber CAmtel","TX ISSUE",
AK1699="Fiber AOF","TX ISSUE",
AK1699="Projet OCM (HUAWEI)","TRAVAUX-HUAWEI",
AK1699="Projet OCM (NOKIA)","TRAVAUX -NOKIA",
AK1699="ACCESS-ISSUE","ACCESS-ISSUE",
AK1699="Projet OCM (ZTE, NOKIA, autres projets)","TRAVAUX OCM",
AK1699="No root CAuse","No root cause",
AK1699="ODU HS","TX ISSUE",
AK1699="IP &amp; VLAN","TX ISSUE",
AK1699="Warehouse HUAWEI","SPARE-ISSUE",
AK1699="SPARE-HS","SPARE-ISSUE",
AK1699="Power Telco","RAN ISSUE",AK1699="no impacts","no impacts"
),"")</f>
        <v>No root cause</v>
      </c>
      <c r="AK1699" s="81" t="s">
        <v>5620</v>
      </c>
      <c r="AL1699" s="56" t="str" cm="1">
        <f t="array" ref="AL1699">IFERROR(_xlfn.IFS(
AK1699="MPR ISSUE","ACTIVE",
AK1699="BSS Hardware Issue","ACTIVE",
AK1699="Sites strategiques, MLL, Pylone, etc.","PASSIVE",
AK1699="AKTIVCO DEFAUT GE &amp; POWER Cabinet","PASSIVE",
AK1699="AKTIVCO Coupure ENEO &amp; Baisse de tension","PASSIVE",
AK1699="Coupure ENEO &amp; Baisse de tension","PASSIVE",
AK1699="Defaut GE &amp; POWER Cabinet","PASSIVE",
AK1699="Sharing","PASSIVE",
AK1699="Sites strategiques &amp; DataCenter","PASSIVE",
AK1699="Exclu","Exclu",
AK1699="SAT","ACTIVE",
AK1699="SPARE-ISSUE","SPARE-ISSUE",
AK1699="Fiber CAmtel","ACTIVE",
AK1699="Fiber AOF","ACTIVE",
AK1699="Projet OCM (HUAWEI)","PLANNED WORKS",
AK1699="Projet OCM (NOKIA)","PLANNED WORKS",
AK1699="ACCESS-ISSUE","ACCESS-ISSUE",
AK1699="Projet OCM (ZTE, NOKIA, autres projets)","PLANNED WORKS",
AK1699="No root CAuse","No root cause",
AK1699="ODU HS","ACTIVE",
AK1699="IP &amp; VLAN","ACTIVE",
AK1699="Warehouse HUAWEI","SPARE-ISSUE",
AK1699="SPARE-HS","SPARE-ISSUE",
AK1699="Power Telco","ACTIVE", AK1699="no impacts","no impacts"
),"")</f>
        <v>No root cause</v>
      </c>
      <c r="AM1699" s="108" t="s">
        <v>5537</v>
      </c>
      <c r="AN1699" s="117" t="s">
        <v>3453</v>
      </c>
      <c r="AP1699" s="23" t="s">
        <v>5537</v>
      </c>
      <c r="AQ1699" s="23" t="s">
        <v>5537</v>
      </c>
      <c r="AR1699" s="7"/>
      <c r="AS1699" s="6"/>
      <c r="AT1699" s="7"/>
      <c r="AU1699" s="3" t="s">
        <v>5537</v>
      </c>
      <c r="AV1699" s="24" t="s">
        <v>5537</v>
      </c>
      <c r="AW1699" s="24" t="s">
        <v>5537</v>
      </c>
      <c r="AX1699" s="24" t="s">
        <v>5537</v>
      </c>
      <c r="AY1699" s="24" t="s">
        <v>5537</v>
      </c>
      <c r="AZ1699" s="24" t="s">
        <v>5537</v>
      </c>
      <c r="BA1699" s="24" t="s">
        <v>5537</v>
      </c>
      <c r="BB1699" s="24" t="s">
        <v>5537</v>
      </c>
      <c r="BC1699" s="24" t="s">
        <v>5537</v>
      </c>
      <c r="BD1699" s="24" t="s">
        <v>5537</v>
      </c>
      <c r="BE1699" s="24" t="s">
        <v>5537</v>
      </c>
      <c r="BF1699" s="24" t="s">
        <v>5537</v>
      </c>
      <c r="BG1699" s="24" t="s">
        <v>5537</v>
      </c>
      <c r="BH1699" s="24" t="s">
        <v>5537</v>
      </c>
      <c r="BI1699" s="9" t="s">
        <v>5537</v>
      </c>
      <c r="BJ1699" s="14"/>
      <c r="BK1699" s="14" t="s">
        <v>5537</v>
      </c>
      <c r="BL1699" s="14" t="str">
        <f>_xlfn.XLOOKUP(B1699,'[4]cell downs 18042026 17h'!$B:$B,'[4]cell downs 18042026 17h'!$B:$B,"")</f>
        <v/>
      </c>
      <c r="BM1699" s="14" t="str">
        <f>_xlfn.XLOOKUP(B1699,'[5]Cells Huawei 19042026 15h'!$B:$B,'[5]Cells Huawei 19042026 15h'!$B:$B,"")</f>
        <v/>
      </c>
      <c r="BN1699" s="9" t="str">
        <f>_xlfn.XLOOKUP(B1699,'[6]cells down 19042026 9H40'!$B:$B,'[6]cells down 19042026 9H40'!$B:$B,"")</f>
        <v/>
      </c>
      <c r="BO1699" s="9" t="s">
        <v>3453</v>
      </c>
      <c r="BP1699" s="9" t="s">
        <v>12</v>
      </c>
    </row>
    <row r="1700" spans="1:68" s="9" customFormat="1" x14ac:dyDescent="0.35">
      <c r="A1700" s="1" t="s">
        <v>1293</v>
      </c>
      <c r="B1700" s="8" t="s">
        <v>1294</v>
      </c>
      <c r="C1700" s="3" t="str">
        <f>_xlfn.XLOOKUP(B1700,'[1]daily break down'!$D:$D,'[1]daily break down'!$E:$E,"")</f>
        <v>OUEST</v>
      </c>
      <c r="D1700" s="1" t="s">
        <v>11</v>
      </c>
      <c r="E1700" s="1" t="s">
        <v>96</v>
      </c>
      <c r="F1700" s="3" t="s">
        <v>102</v>
      </c>
      <c r="G1700" s="1" t="s">
        <v>1293</v>
      </c>
      <c r="H1700" s="40" t="str">
        <f>_xlfn.XLOOKUP(B1700,[2]CALCULATION!$B:$B,[2]CALCULATION!$H:$H,"")</f>
        <v>NOKIA</v>
      </c>
      <c r="I1700" s="34">
        <v>0</v>
      </c>
      <c r="J1700" s="34">
        <v>0</v>
      </c>
      <c r="K1700" s="34">
        <v>0</v>
      </c>
      <c r="L1700" s="34">
        <v>0</v>
      </c>
      <c r="M1700" s="34">
        <v>0</v>
      </c>
      <c r="N1700" s="34">
        <v>1.005600833642482</v>
      </c>
      <c r="O1700" s="34">
        <v>0</v>
      </c>
      <c r="P1700" s="34">
        <v>0</v>
      </c>
      <c r="Q1700" s="34">
        <v>0</v>
      </c>
      <c r="R1700" s="34">
        <v>0</v>
      </c>
      <c r="S1700" s="109">
        <v>1.3810175627420408E-2</v>
      </c>
      <c r="T1700" s="109">
        <f>_xlfn.XLOOKUP(B1700,'[3]Nur des jours'!$B:$B,'[3]Nur des jours'!$U:$U,"")</f>
        <v>0</v>
      </c>
      <c r="U1700" s="109">
        <v>0</v>
      </c>
      <c r="V1700" s="109">
        <v>0</v>
      </c>
      <c r="W1700" s="109">
        <v>0</v>
      </c>
      <c r="X1700" s="109">
        <v>0</v>
      </c>
      <c r="Y1700" s="109">
        <v>0</v>
      </c>
      <c r="Z1700" s="109">
        <v>0</v>
      </c>
      <c r="AA1700" s="109">
        <v>0</v>
      </c>
      <c r="AB1700" s="109">
        <v>0</v>
      </c>
      <c r="AC1700" s="109">
        <v>0</v>
      </c>
      <c r="AD1700" s="109">
        <v>0</v>
      </c>
      <c r="AE1700" s="109">
        <v>0</v>
      </c>
      <c r="AF1700" s="109">
        <v>0</v>
      </c>
      <c r="AG1700" s="57" t="str">
        <f>_xlfn.XLOOKUP(B1700,[3]CALCULATION!$B:$B,[3]CALCULATION!$M:$M,"")</f>
        <v>Operationnel</v>
      </c>
      <c r="AH1700" s="57"/>
      <c r="AI1700" s="56" t="str" cm="1">
        <f t="array" ref="AI1700">IFERROR(_xlfn.IFS(
AK1700="MPR ISSUE","PDH",
AK1700="BSS Hardware Issue","BSS",
AK1700="Sites strategiques, MLL, Pylone, etc.","ENVTECH",
AK1700="AKTIVCO DEFAUT GE &amp; POWER Cabinet","AKTIVCO",
AK1700="AKTIVCO Coupure ENEO &amp; Baisse de tension","AKTIVCO GRID ONLY",
AK1700="Coupure ENEO &amp; Baisse de tension","IHS GRID ONLY",
AK1700="Defaut GE &amp; POWER Cabinet","IHS",
AK1700="Sharing","Partners",
AK1700="Sites strategiques &amp; DataCenter","SST &amp; DC",
AK1700="Exclu","Exclu",
AK1700="SAT","SAT",
AK1700="SPARE-ISSUE","SPARE-ISSUE",
AK1700="Fiber CAmtel","TRANS_FO_CAMTEL",
AK1700="Fiber AOF","Fiber AOF",
AK1700="Projet OCM (HUAWEI)","TRAVAUX-HUAWEI",
AK1700="Projet OCM (NOKIA)","TRAVAUX-NOKIA",
AK1700="ACCESS-ISSUE","ACCESS-ISSUE",
AK1700="Projet OCM (ZTE, NOKIA, autres projets)","TRAVAUX OCM",
AK1700="No root CAuse","No root cause",
AK1700="ODU HS","PDH",
AK1700="IP &amp; VLAN","PDH",
AK1700="Warehouse HUAWEI","SPARE-ISSUE",
AK1700="SPARE-HS","SPARE-ISSUE",
AK1700="Power Telco","BSS",AK1700="no impacts","no impacts"
),"")</f>
        <v>No root cause</v>
      </c>
      <c r="AJ1700" s="56" t="str" cm="1">
        <f t="array" ref="AJ1700">IFERROR(_xlfn.IFS(
AK1700="MPR ISSUE","TX ISSUE",
AK1700="BSS Hardware Issue","RAN ISSUE",
AK1700="Sites strategiques, MLL, Pylone, etc.","ENVTECH",
AK1700="AKTIVCO DEFAUT GE &amp; POWER Cabinet","POWER ISSUE",
AK1700="AKTIVCO Coupure ENEO &amp; Baisse de tension","POWER ISSUE",
AK1700="Coupure ENEO &amp; Baisse de tension","POWER ISSUE",
AK1700="Defaut GE &amp; POWER Cabinet","POWER ISSUE",
AK1700="Sharing","POWER ISSUE",
AK1700="Sites strategiques &amp; DataCenter","POWER ISSUE",
AK1700="Exclu","Exclu",
AK1700="SAT","TX ISSUE",
AK1700="SPARE-ISSUE","SPARE-ISSUE",
AK1700="Fiber CAmtel","TX ISSUE",
AK1700="Fiber AOF","TX ISSUE",
AK1700="Projet OCM (HUAWEI)","TRAVAUX-HUAWEI",
AK1700="Projet OCM (NOKIA)","TRAVAUX -NOKIA",
AK1700="ACCESS-ISSUE","ACCESS-ISSUE",
AK1700="Projet OCM (ZTE, NOKIA, autres projets)","TRAVAUX OCM",
AK1700="No root CAuse","No root cause",
AK1700="ODU HS","TX ISSUE",
AK1700="IP &amp; VLAN","TX ISSUE",
AK1700="Warehouse HUAWEI","SPARE-ISSUE",
AK1700="SPARE-HS","SPARE-ISSUE",
AK1700="Power Telco","RAN ISSUE",AK1700="no impacts","no impacts"
),"")</f>
        <v>No root cause</v>
      </c>
      <c r="AK1700" s="81" t="s">
        <v>5620</v>
      </c>
      <c r="AL1700" s="56" t="str" cm="1">
        <f t="array" ref="AL1700">IFERROR(_xlfn.IFS(
AK1700="MPR ISSUE","ACTIVE",
AK1700="BSS Hardware Issue","ACTIVE",
AK1700="Sites strategiques, MLL, Pylone, etc.","PASSIVE",
AK1700="AKTIVCO DEFAUT GE &amp; POWER Cabinet","PASSIVE",
AK1700="AKTIVCO Coupure ENEO &amp; Baisse de tension","PASSIVE",
AK1700="Coupure ENEO &amp; Baisse de tension","PASSIVE",
AK1700="Defaut GE &amp; POWER Cabinet","PASSIVE",
AK1700="Sharing","PASSIVE",
AK1700="Sites strategiques &amp; DataCenter","PASSIVE",
AK1700="Exclu","Exclu",
AK1700="SAT","ACTIVE",
AK1700="SPARE-ISSUE","SPARE-ISSUE",
AK1700="Fiber CAmtel","ACTIVE",
AK1700="Fiber AOF","ACTIVE",
AK1700="Projet OCM (HUAWEI)","PLANNED WORKS",
AK1700="Projet OCM (NOKIA)","PLANNED WORKS",
AK1700="ACCESS-ISSUE","ACCESS-ISSUE",
AK1700="Projet OCM (ZTE, NOKIA, autres projets)","PLANNED WORKS",
AK1700="No root CAuse","No root cause",
AK1700="ODU HS","ACTIVE",
AK1700="IP &amp; VLAN","ACTIVE",
AK1700="Warehouse HUAWEI","SPARE-ISSUE",
AK1700="SPARE-HS","SPARE-ISSUE",
AK1700="Power Telco","ACTIVE", AK1700="no impacts","no impacts"
),"")</f>
        <v>No root cause</v>
      </c>
      <c r="AM1700" s="108" t="s">
        <v>5537</v>
      </c>
      <c r="AN1700" s="117" t="s">
        <v>1294</v>
      </c>
      <c r="AP1700" s="23" t="s">
        <v>5537</v>
      </c>
      <c r="AQ1700" s="23" t="s">
        <v>5537</v>
      </c>
      <c r="AR1700" s="7"/>
      <c r="AS1700" s="6"/>
      <c r="AT1700" s="7"/>
      <c r="AU1700" s="3" t="s">
        <v>5537</v>
      </c>
      <c r="AV1700" s="24" t="s">
        <v>5537</v>
      </c>
      <c r="AW1700" s="24" t="s">
        <v>5537</v>
      </c>
      <c r="AX1700" s="24" t="s">
        <v>5537</v>
      </c>
      <c r="AY1700" s="24" t="s">
        <v>5537</v>
      </c>
      <c r="AZ1700" s="24" t="s">
        <v>5537</v>
      </c>
      <c r="BA1700" s="24" t="s">
        <v>5537</v>
      </c>
      <c r="BB1700" s="24" t="s">
        <v>5537</v>
      </c>
      <c r="BC1700" s="24" t="s">
        <v>5537</v>
      </c>
      <c r="BD1700" s="24" t="s">
        <v>5537</v>
      </c>
      <c r="BE1700" s="24" t="s">
        <v>5537</v>
      </c>
      <c r="BF1700" s="24" t="s">
        <v>5537</v>
      </c>
      <c r="BG1700" s="24" t="s">
        <v>5537</v>
      </c>
      <c r="BH1700" s="24" t="s">
        <v>5537</v>
      </c>
      <c r="BI1700" s="9" t="s">
        <v>5537</v>
      </c>
      <c r="BJ1700" s="14"/>
      <c r="BK1700" s="14" t="s">
        <v>5537</v>
      </c>
      <c r="BL1700" s="14" t="str">
        <f>_xlfn.XLOOKUP(B1700,'[4]cell downs 18042026 17h'!$B:$B,'[4]cell downs 18042026 17h'!$B:$B,"")</f>
        <v/>
      </c>
      <c r="BM1700" s="14" t="str">
        <f>_xlfn.XLOOKUP(B1700,'[5]Cells Huawei 19042026 15h'!$B:$B,'[5]Cells Huawei 19042026 15h'!$B:$B,"")</f>
        <v/>
      </c>
      <c r="BN1700" s="9" t="str">
        <f>_xlfn.XLOOKUP(B1700,'[6]cells down 19042026 9H40'!$B:$B,'[6]cells down 19042026 9H40'!$B:$B,"")</f>
        <v/>
      </c>
      <c r="BO1700" s="9" t="s">
        <v>1294</v>
      </c>
      <c r="BP1700" s="9" t="s">
        <v>12</v>
      </c>
    </row>
    <row r="1701" spans="1:68" s="9" customFormat="1" x14ac:dyDescent="0.35">
      <c r="A1701" s="1" t="s">
        <v>4647</v>
      </c>
      <c r="B1701" s="8" t="s">
        <v>4648</v>
      </c>
      <c r="C1701" s="3" t="str">
        <f>_xlfn.XLOOKUP(B1701,'[1]daily break down'!$D:$D,'[1]daily break down'!$E:$E,"")</f>
        <v>Yaounde</v>
      </c>
      <c r="D1701" s="1" t="s">
        <v>11</v>
      </c>
      <c r="E1701" s="1" t="s">
        <v>12</v>
      </c>
      <c r="F1701" s="3" t="s">
        <v>37</v>
      </c>
      <c r="G1701" s="1" t="s">
        <v>38</v>
      </c>
      <c r="H1701" s="41" t="str">
        <f>_xlfn.XLOOKUP(B1701,[2]CALCULATION!$B:$B,[2]CALCULATION!$H:$H,"")</f>
        <v>ZTE</v>
      </c>
      <c r="I1701" s="34">
        <v>0</v>
      </c>
      <c r="J1701" s="34">
        <v>0</v>
      </c>
      <c r="K1701" s="34">
        <v>0</v>
      </c>
      <c r="L1701" s="34">
        <v>0.6183421652641149</v>
      </c>
      <c r="M1701" s="34">
        <v>1.1377353160233199</v>
      </c>
      <c r="N1701" s="34">
        <v>0</v>
      </c>
      <c r="O1701" s="34">
        <v>0</v>
      </c>
      <c r="P1701" s="34">
        <v>3.21744812845818E-2</v>
      </c>
      <c r="Q1701" s="34">
        <v>0</v>
      </c>
      <c r="R1701" s="34">
        <v>0</v>
      </c>
      <c r="S1701" s="109">
        <v>1.0968573165198661E-2</v>
      </c>
      <c r="T1701" s="109">
        <f>_xlfn.XLOOKUP(B1701,'[3]Nur des jours'!$B:$B,'[3]Nur des jours'!$U:$U,"")</f>
        <v>0</v>
      </c>
      <c r="U1701" s="109">
        <v>0</v>
      </c>
      <c r="V1701" s="109">
        <v>0</v>
      </c>
      <c r="W1701" s="109">
        <v>0</v>
      </c>
      <c r="X1701" s="109">
        <v>0</v>
      </c>
      <c r="Y1701" s="109">
        <v>0</v>
      </c>
      <c r="Z1701" s="109">
        <v>0</v>
      </c>
      <c r="AA1701" s="109">
        <v>0</v>
      </c>
      <c r="AB1701" s="109">
        <v>0</v>
      </c>
      <c r="AC1701" s="109">
        <v>0</v>
      </c>
      <c r="AD1701" s="109">
        <v>0</v>
      </c>
      <c r="AE1701" s="109">
        <v>0</v>
      </c>
      <c r="AF1701" s="109">
        <v>0</v>
      </c>
      <c r="AG1701" s="57" t="str">
        <f>_xlfn.XLOOKUP(B1701,[3]CALCULATION!$B:$B,[3]CALCULATION!$M:$M,"")</f>
        <v>Operationnel</v>
      </c>
      <c r="AH1701" s="57"/>
      <c r="AI1701" s="56" t="str" cm="1">
        <f t="array" ref="AI1701">IFERROR(_xlfn.IFS(
AK1701="MPR ISSUE","PDH",
AK1701="BSS Hardware Issue","BSS",
AK1701="Sites strategiques, MLL, Pylone, etc.","ENVTECH",
AK1701="AKTIVCO DEFAUT GE &amp; POWER Cabinet","AKTIVCO",
AK1701="AKTIVCO Coupure ENEO &amp; Baisse de tension","AKTIVCO GRID ONLY",
AK1701="Coupure ENEO &amp; Baisse de tension","IHS GRID ONLY",
AK1701="Defaut GE &amp; POWER Cabinet","IHS",
AK1701="Sharing","Partners",
AK1701="Sites strategiques &amp; DataCenter","SST &amp; DC",
AK1701="Exclu","Exclu",
AK1701="SAT","SAT",
AK1701="SPARE-ISSUE","SPARE-ISSUE",
AK1701="Fiber CAmtel","TRANS_FO_CAMTEL",
AK1701="Fiber AOF","Fiber AOF",
AK1701="Projet OCM (HUAWEI)","TRAVAUX-HUAWEI",
AK1701="Projet OCM (NOKIA)","TRAVAUX-NOKIA",
AK1701="ACCESS-ISSUE","ACCESS-ISSUE",
AK1701="Projet OCM (ZTE, NOKIA, autres projets)","TRAVAUX OCM",
AK1701="No root CAuse","No root cause",
AK1701="ODU HS","PDH",
AK1701="IP &amp; VLAN","PDH",
AK1701="Warehouse HUAWEI","SPARE-ISSUE",
AK1701="SPARE-HS","SPARE-ISSUE",
AK1701="Power Telco","BSS",AK1701="no impacts","no impacts"
),"")</f>
        <v>No root cause</v>
      </c>
      <c r="AJ1701" s="56" t="str" cm="1">
        <f t="array" ref="AJ1701">IFERROR(_xlfn.IFS(
AK1701="MPR ISSUE","TX ISSUE",
AK1701="BSS Hardware Issue","RAN ISSUE",
AK1701="Sites strategiques, MLL, Pylone, etc.","ENVTECH",
AK1701="AKTIVCO DEFAUT GE &amp; POWER Cabinet","POWER ISSUE",
AK1701="AKTIVCO Coupure ENEO &amp; Baisse de tension","POWER ISSUE",
AK1701="Coupure ENEO &amp; Baisse de tension","POWER ISSUE",
AK1701="Defaut GE &amp; POWER Cabinet","POWER ISSUE",
AK1701="Sharing","POWER ISSUE",
AK1701="Sites strategiques &amp; DataCenter","POWER ISSUE",
AK1701="Exclu","Exclu",
AK1701="SAT","TX ISSUE",
AK1701="SPARE-ISSUE","SPARE-ISSUE",
AK1701="Fiber CAmtel","TX ISSUE",
AK1701="Fiber AOF","TX ISSUE",
AK1701="Projet OCM (HUAWEI)","TRAVAUX-HUAWEI",
AK1701="Projet OCM (NOKIA)","TRAVAUX -NOKIA",
AK1701="ACCESS-ISSUE","ACCESS-ISSUE",
AK1701="Projet OCM (ZTE, NOKIA, autres projets)","TRAVAUX OCM",
AK1701="No root CAuse","No root cause",
AK1701="ODU HS","TX ISSUE",
AK1701="IP &amp; VLAN","TX ISSUE",
AK1701="Warehouse HUAWEI","SPARE-ISSUE",
AK1701="SPARE-HS","SPARE-ISSUE",
AK1701="Power Telco","RAN ISSUE",AK1701="no impacts","no impacts"
),"")</f>
        <v>No root cause</v>
      </c>
      <c r="AK1701" s="81" t="s">
        <v>5620</v>
      </c>
      <c r="AL1701" s="56" t="str" cm="1">
        <f t="array" ref="AL1701">IFERROR(_xlfn.IFS(
AK1701="MPR ISSUE","ACTIVE",
AK1701="BSS Hardware Issue","ACTIVE",
AK1701="Sites strategiques, MLL, Pylone, etc.","PASSIVE",
AK1701="AKTIVCO DEFAUT GE &amp; POWER Cabinet","PASSIVE",
AK1701="AKTIVCO Coupure ENEO &amp; Baisse de tension","PASSIVE",
AK1701="Coupure ENEO &amp; Baisse de tension","PASSIVE",
AK1701="Defaut GE &amp; POWER Cabinet","PASSIVE",
AK1701="Sharing","PASSIVE",
AK1701="Sites strategiques &amp; DataCenter","PASSIVE",
AK1701="Exclu","Exclu",
AK1701="SAT","ACTIVE",
AK1701="SPARE-ISSUE","SPARE-ISSUE",
AK1701="Fiber CAmtel","ACTIVE",
AK1701="Fiber AOF","ACTIVE",
AK1701="Projet OCM (HUAWEI)","PLANNED WORKS",
AK1701="Projet OCM (NOKIA)","PLANNED WORKS",
AK1701="ACCESS-ISSUE","ACCESS-ISSUE",
AK1701="Projet OCM (ZTE, NOKIA, autres projets)","PLANNED WORKS",
AK1701="No root CAuse","No root cause",
AK1701="ODU HS","ACTIVE",
AK1701="IP &amp; VLAN","ACTIVE",
AK1701="Warehouse HUAWEI","SPARE-ISSUE",
AK1701="SPARE-HS","SPARE-ISSUE",
AK1701="Power Telco","ACTIVE", AK1701="no impacts","no impacts"
),"")</f>
        <v>No root cause</v>
      </c>
      <c r="AM1701" s="108" t="s">
        <v>5537</v>
      </c>
      <c r="AN1701" s="117" t="s">
        <v>4648</v>
      </c>
      <c r="AP1701" s="23" t="s">
        <v>5537</v>
      </c>
      <c r="AQ1701" s="23" t="s">
        <v>5537</v>
      </c>
      <c r="AR1701" s="7"/>
      <c r="AS1701" s="6"/>
      <c r="AT1701" s="7"/>
      <c r="AU1701" s="3" t="s">
        <v>5537</v>
      </c>
      <c r="AV1701" s="24" t="s">
        <v>5537</v>
      </c>
      <c r="AW1701" s="24" t="s">
        <v>5537</v>
      </c>
      <c r="AX1701" s="24" t="s">
        <v>5537</v>
      </c>
      <c r="AY1701" s="24" t="s">
        <v>5537</v>
      </c>
      <c r="AZ1701" s="24" t="s">
        <v>5537</v>
      </c>
      <c r="BA1701" s="24" t="s">
        <v>5537</v>
      </c>
      <c r="BB1701" s="24" t="s">
        <v>5537</v>
      </c>
      <c r="BC1701" s="24" t="s">
        <v>5537</v>
      </c>
      <c r="BD1701" s="24" t="s">
        <v>5537</v>
      </c>
      <c r="BE1701" s="24" t="s">
        <v>5537</v>
      </c>
      <c r="BF1701" s="24" t="s">
        <v>5537</v>
      </c>
      <c r="BG1701" s="24" t="s">
        <v>5537</v>
      </c>
      <c r="BH1701" s="24" t="s">
        <v>5537</v>
      </c>
      <c r="BI1701" s="9" t="s">
        <v>5537</v>
      </c>
      <c r="BJ1701" s="14"/>
      <c r="BK1701" s="14" t="s">
        <v>5537</v>
      </c>
      <c r="BL1701" s="14" t="str">
        <f>_xlfn.XLOOKUP(B1701,'[4]cell downs 18042026 17h'!$B:$B,'[4]cell downs 18042026 17h'!$B:$B,"")</f>
        <v/>
      </c>
      <c r="BM1701" s="14" t="str">
        <f>_xlfn.XLOOKUP(B1701,'[5]Cells Huawei 19042026 15h'!$B:$B,'[5]Cells Huawei 19042026 15h'!$B:$B,"")</f>
        <v/>
      </c>
      <c r="BN1701" s="9" t="str">
        <f>_xlfn.XLOOKUP(B1701,'[6]cells down 19042026 9H40'!$B:$B,'[6]cells down 19042026 9H40'!$B:$B,"")</f>
        <v/>
      </c>
      <c r="BO1701" s="9" t="s">
        <v>4648</v>
      </c>
      <c r="BP1701" s="9" t="s">
        <v>594</v>
      </c>
    </row>
    <row r="1702" spans="1:68" s="9" customFormat="1" x14ac:dyDescent="0.35">
      <c r="A1702" s="1" t="s">
        <v>4469</v>
      </c>
      <c r="B1702" s="8" t="s">
        <v>4470</v>
      </c>
      <c r="C1702" s="3" t="str">
        <f>_xlfn.XLOOKUP(B1702,'[1]daily break down'!$D:$D,'[1]daily break down'!$E:$E,"")</f>
        <v>SUD-OUEST</v>
      </c>
      <c r="D1702" s="1" t="s">
        <v>11</v>
      </c>
      <c r="E1702" s="1" t="s">
        <v>12</v>
      </c>
      <c r="F1702" s="3" t="s">
        <v>13</v>
      </c>
      <c r="G1702" s="1" t="s">
        <v>63</v>
      </c>
      <c r="H1702" s="39" t="str">
        <f>_xlfn.XLOOKUP(B1702,[2]CALCULATION!$B:$B,[2]CALCULATION!$H:$H,"")</f>
        <v>Huawei</v>
      </c>
      <c r="I1702" s="34">
        <v>0</v>
      </c>
      <c r="J1702" s="34">
        <v>0</v>
      </c>
      <c r="K1702" s="34">
        <v>0</v>
      </c>
      <c r="L1702" s="34">
        <v>0</v>
      </c>
      <c r="M1702" s="34">
        <v>0</v>
      </c>
      <c r="N1702" s="34">
        <v>0</v>
      </c>
      <c r="O1702" s="34">
        <v>0</v>
      </c>
      <c r="P1702" s="34">
        <v>0</v>
      </c>
      <c r="Q1702" s="34">
        <v>0</v>
      </c>
      <c r="R1702" s="34">
        <v>0</v>
      </c>
      <c r="S1702" s="109">
        <v>7.66908367648024E-3</v>
      </c>
      <c r="T1702" s="109">
        <f>_xlfn.XLOOKUP(B1702,'[3]Nur des jours'!$B:$B,'[3]Nur des jours'!$U:$U,"")</f>
        <v>0</v>
      </c>
      <c r="U1702" s="109">
        <v>0</v>
      </c>
      <c r="V1702" s="109">
        <v>0</v>
      </c>
      <c r="W1702" s="109">
        <v>0</v>
      </c>
      <c r="X1702" s="109">
        <v>0</v>
      </c>
      <c r="Y1702" s="109">
        <v>0</v>
      </c>
      <c r="Z1702" s="109">
        <v>0</v>
      </c>
      <c r="AA1702" s="109">
        <v>0</v>
      </c>
      <c r="AB1702" s="109">
        <v>0</v>
      </c>
      <c r="AC1702" s="109">
        <v>0</v>
      </c>
      <c r="AD1702" s="109">
        <v>0</v>
      </c>
      <c r="AE1702" s="109">
        <v>0</v>
      </c>
      <c r="AF1702" s="109">
        <v>0</v>
      </c>
      <c r="AG1702" s="57" t="str">
        <f>_xlfn.XLOOKUP(B1702,[3]CALCULATION!$B:$B,[3]CALCULATION!$M:$M,"")</f>
        <v>Operationnel</v>
      </c>
      <c r="AH1702" s="57"/>
      <c r="AI1702" s="56" t="str" cm="1">
        <f t="array" ref="AI1702">IFERROR(_xlfn.IFS(
AK1702="MPR ISSUE","PDH",
AK1702="BSS Hardware Issue","BSS",
AK1702="Sites strategiques, MLL, Pylone, etc.","ENVTECH",
AK1702="AKTIVCO DEFAUT GE &amp; POWER Cabinet","AKTIVCO",
AK1702="AKTIVCO Coupure ENEO &amp; Baisse de tension","AKTIVCO GRID ONLY",
AK1702="Coupure ENEO &amp; Baisse de tension","IHS GRID ONLY",
AK1702="Defaut GE &amp; POWER Cabinet","IHS",
AK1702="Sharing","Partners",
AK1702="Sites strategiques &amp; DataCenter","SST &amp; DC",
AK1702="Exclu","Exclu",
AK1702="SAT","SAT",
AK1702="SPARE-ISSUE","SPARE-ISSUE",
AK1702="Fiber CAmtel","TRANS_FO_CAMTEL",
AK1702="Fiber AOF","Fiber AOF",
AK1702="Projet OCM (HUAWEI)","TRAVAUX-HUAWEI",
AK1702="Projet OCM (NOKIA)","TRAVAUX-NOKIA",
AK1702="ACCESS-ISSUE","ACCESS-ISSUE",
AK1702="Projet OCM (ZTE, NOKIA, autres projets)","TRAVAUX OCM",
AK1702="No root CAuse","No root cause",
AK1702="ODU HS","PDH",
AK1702="IP &amp; VLAN","PDH",
AK1702="Warehouse HUAWEI","SPARE-ISSUE",
AK1702="SPARE-HS","SPARE-ISSUE",
AK1702="Power Telco","BSS",AK1702="no impacts","no impacts"
),"")</f>
        <v>No root cause</v>
      </c>
      <c r="AJ1702" s="56" t="str" cm="1">
        <f t="array" ref="AJ1702">IFERROR(_xlfn.IFS(
AK1702="MPR ISSUE","TX ISSUE",
AK1702="BSS Hardware Issue","RAN ISSUE",
AK1702="Sites strategiques, MLL, Pylone, etc.","ENVTECH",
AK1702="AKTIVCO DEFAUT GE &amp; POWER Cabinet","POWER ISSUE",
AK1702="AKTIVCO Coupure ENEO &amp; Baisse de tension","POWER ISSUE",
AK1702="Coupure ENEO &amp; Baisse de tension","POWER ISSUE",
AK1702="Defaut GE &amp; POWER Cabinet","POWER ISSUE",
AK1702="Sharing","POWER ISSUE",
AK1702="Sites strategiques &amp; DataCenter","POWER ISSUE",
AK1702="Exclu","Exclu",
AK1702="SAT","TX ISSUE",
AK1702="SPARE-ISSUE","SPARE-ISSUE",
AK1702="Fiber CAmtel","TX ISSUE",
AK1702="Fiber AOF","TX ISSUE",
AK1702="Projet OCM (HUAWEI)","TRAVAUX-HUAWEI",
AK1702="Projet OCM (NOKIA)","TRAVAUX -NOKIA",
AK1702="ACCESS-ISSUE","ACCESS-ISSUE",
AK1702="Projet OCM (ZTE, NOKIA, autres projets)","TRAVAUX OCM",
AK1702="No root CAuse","No root cause",
AK1702="ODU HS","TX ISSUE",
AK1702="IP &amp; VLAN","TX ISSUE",
AK1702="Warehouse HUAWEI","SPARE-ISSUE",
AK1702="SPARE-HS","SPARE-ISSUE",
AK1702="Power Telco","RAN ISSUE",AK1702="no impacts","no impacts"
),"")</f>
        <v>No root cause</v>
      </c>
      <c r="AK1702" s="81" t="s">
        <v>5620</v>
      </c>
      <c r="AL1702" s="56" t="str" cm="1">
        <f t="array" ref="AL1702">IFERROR(_xlfn.IFS(
AK1702="MPR ISSUE","ACTIVE",
AK1702="BSS Hardware Issue","ACTIVE",
AK1702="Sites strategiques, MLL, Pylone, etc.","PASSIVE",
AK1702="AKTIVCO DEFAUT GE &amp; POWER Cabinet","PASSIVE",
AK1702="AKTIVCO Coupure ENEO &amp; Baisse de tension","PASSIVE",
AK1702="Coupure ENEO &amp; Baisse de tension","PASSIVE",
AK1702="Defaut GE &amp; POWER Cabinet","PASSIVE",
AK1702="Sharing","PASSIVE",
AK1702="Sites strategiques &amp; DataCenter","PASSIVE",
AK1702="Exclu","Exclu",
AK1702="SAT","ACTIVE",
AK1702="SPARE-ISSUE","SPARE-ISSUE",
AK1702="Fiber CAmtel","ACTIVE",
AK1702="Fiber AOF","ACTIVE",
AK1702="Projet OCM (HUAWEI)","PLANNED WORKS",
AK1702="Projet OCM (NOKIA)","PLANNED WORKS",
AK1702="ACCESS-ISSUE","ACCESS-ISSUE",
AK1702="Projet OCM (ZTE, NOKIA, autres projets)","PLANNED WORKS",
AK1702="No root CAuse","No root cause",
AK1702="ODU HS","ACTIVE",
AK1702="IP &amp; VLAN","ACTIVE",
AK1702="Warehouse HUAWEI","SPARE-ISSUE",
AK1702="SPARE-HS","SPARE-ISSUE",
AK1702="Power Telco","ACTIVE", AK1702="no impacts","no impacts"
),"")</f>
        <v>No root cause</v>
      </c>
      <c r="AM1702" s="108" t="s">
        <v>5537</v>
      </c>
      <c r="AN1702" s="117" t="s">
        <v>4470</v>
      </c>
      <c r="AP1702" s="23" t="s">
        <v>5537</v>
      </c>
      <c r="AQ1702" s="23" t="s">
        <v>5537</v>
      </c>
      <c r="AR1702" s="7"/>
      <c r="AS1702" s="6"/>
      <c r="AT1702" s="7"/>
      <c r="AU1702" s="3" t="s">
        <v>5537</v>
      </c>
      <c r="AV1702" s="24" t="s">
        <v>5537</v>
      </c>
      <c r="AW1702" s="24" t="s">
        <v>5537</v>
      </c>
      <c r="AX1702" s="24" t="s">
        <v>5537</v>
      </c>
      <c r="AY1702" s="24" t="s">
        <v>5537</v>
      </c>
      <c r="AZ1702" s="24" t="s">
        <v>5537</v>
      </c>
      <c r="BA1702" s="24" t="s">
        <v>5537</v>
      </c>
      <c r="BB1702" s="24" t="s">
        <v>5537</v>
      </c>
      <c r="BC1702" s="24" t="s">
        <v>5537</v>
      </c>
      <c r="BD1702" s="24" t="s">
        <v>5537</v>
      </c>
      <c r="BE1702" s="24" t="s">
        <v>5537</v>
      </c>
      <c r="BF1702" s="24" t="s">
        <v>5537</v>
      </c>
      <c r="BG1702" s="24" t="s">
        <v>5537</v>
      </c>
      <c r="BH1702" s="24" t="s">
        <v>5537</v>
      </c>
      <c r="BI1702" s="9" t="s">
        <v>5537</v>
      </c>
      <c r="BJ1702" s="14"/>
      <c r="BK1702" s="14" t="s">
        <v>5537</v>
      </c>
      <c r="BL1702" s="14" t="str">
        <f>_xlfn.XLOOKUP(B1702,'[4]cell downs 18042026 17h'!$B:$B,'[4]cell downs 18042026 17h'!$B:$B,"")</f>
        <v/>
      </c>
      <c r="BM1702" s="14" t="str">
        <f>_xlfn.XLOOKUP(B1702,'[5]Cells Huawei 19042026 15h'!$B:$B,'[5]Cells Huawei 19042026 15h'!$B:$B,"")</f>
        <v/>
      </c>
      <c r="BN1702" s="9" t="str">
        <f>_xlfn.XLOOKUP(B1702,'[6]cells down 19042026 9H40'!$B:$B,'[6]cells down 19042026 9H40'!$B:$B,"")</f>
        <v/>
      </c>
      <c r="BO1702" s="9" t="s">
        <v>4470</v>
      </c>
      <c r="BP1702" s="9" t="s">
        <v>594</v>
      </c>
    </row>
    <row r="1703" spans="1:68" s="9" customFormat="1" x14ac:dyDescent="0.35">
      <c r="A1703" s="1" t="s">
        <v>49</v>
      </c>
      <c r="B1703" s="8" t="s">
        <v>50</v>
      </c>
      <c r="C1703" s="3" t="str">
        <f>_xlfn.XLOOKUP(B1703,'[1]daily break down'!$D:$D,'[1]daily break down'!$E:$E,"")</f>
        <v>NORD-OUEST</v>
      </c>
      <c r="D1703" s="1" t="s">
        <v>18</v>
      </c>
      <c r="E1703" s="1"/>
      <c r="F1703" s="3" t="s">
        <v>51</v>
      </c>
      <c r="G1703" s="1" t="s">
        <v>52</v>
      </c>
      <c r="H1703" s="39" t="str">
        <f>_xlfn.XLOOKUP(B1703,[2]CALCULATION!$B:$B,[2]CALCULATION!$H:$H,"")</f>
        <v>Huawei</v>
      </c>
      <c r="I1703" s="34">
        <v>1.6604279562712416</v>
      </c>
      <c r="J1703" s="34">
        <v>7.7047538331150342E-2</v>
      </c>
      <c r="K1703" s="34">
        <v>0</v>
      </c>
      <c r="L1703" s="34">
        <v>0.53926142800478272</v>
      </c>
      <c r="M1703" s="34">
        <v>1.5049239084218669</v>
      </c>
      <c r="N1703" s="34">
        <v>0</v>
      </c>
      <c r="O1703" s="34">
        <v>0</v>
      </c>
      <c r="P1703" s="34">
        <v>0</v>
      </c>
      <c r="Q1703" s="34">
        <v>0</v>
      </c>
      <c r="R1703" s="34">
        <v>0</v>
      </c>
      <c r="S1703" s="109">
        <v>7.3123821101323226E-3</v>
      </c>
      <c r="T1703" s="109">
        <f>_xlfn.XLOOKUP(B1703,'[3]Nur des jours'!$B:$B,'[3]Nur des jours'!$U:$U,"")</f>
        <v>0</v>
      </c>
      <c r="U1703" s="109">
        <v>0</v>
      </c>
      <c r="V1703" s="109">
        <v>0</v>
      </c>
      <c r="W1703" s="109">
        <v>0</v>
      </c>
      <c r="X1703" s="109">
        <v>0</v>
      </c>
      <c r="Y1703" s="109">
        <v>0</v>
      </c>
      <c r="Z1703" s="109">
        <v>0.23775942904920483</v>
      </c>
      <c r="AA1703" s="109">
        <v>0</v>
      </c>
      <c r="AB1703" s="109">
        <v>0</v>
      </c>
      <c r="AC1703" s="109">
        <v>0</v>
      </c>
      <c r="AD1703" s="109">
        <v>0</v>
      </c>
      <c r="AE1703" s="109">
        <v>0</v>
      </c>
      <c r="AF1703" s="109">
        <v>0</v>
      </c>
      <c r="AG1703" s="57" t="str">
        <f>_xlfn.XLOOKUP(B1703,[3]CALCULATION!$B:$B,[3]CALCULATION!$M:$M,"")</f>
        <v>Operationnel</v>
      </c>
      <c r="AH1703" s="57"/>
      <c r="AI1703" s="56" t="str" cm="1">
        <f t="array" ref="AI1703">IFERROR(_xlfn.IFS(
AK1703="MPR ISSUE","PDH",
AK1703="BSS Hardware Issue","BSS",
AK1703="Sites strategiques, MLL, Pylone, etc.","ENVTECH",
AK1703="AKTIVCO DEFAUT GE &amp; POWER Cabinet","AKTIVCO",
AK1703="AKTIVCO Coupure ENEO &amp; Baisse de tension","AKTIVCO GRID ONLY",
AK1703="Coupure ENEO &amp; Baisse de tension","IHS GRID ONLY",
AK1703="Defaut GE &amp; POWER Cabinet","IHS",
AK1703="Sharing","Partners",
AK1703="Sites strategiques &amp; DataCenter","SST &amp; DC",
AK1703="Exclu","Exclu",
AK1703="SAT","SAT",
AK1703="SPARE-ISSUE","SPARE-ISSUE",
AK1703="Fiber CAmtel","TRANS_FO_CAMTEL",
AK1703="Fiber AOF","Fiber AOF",
AK1703="Projet OCM (HUAWEI)","TRAVAUX-HUAWEI",
AK1703="Projet OCM (NOKIA)","TRAVAUX-NOKIA",
AK1703="ACCESS-ISSUE","ACCESS-ISSUE",
AK1703="Projet OCM (ZTE, NOKIA, autres projets)","TRAVAUX OCM",
AK1703="No root CAuse","No root cause",
AK1703="ODU HS","PDH",
AK1703="IP &amp; VLAN","PDH",
AK1703="Warehouse HUAWEI","SPARE-ISSUE",
AK1703="SPARE-HS","SPARE-ISSUE",
AK1703="Power Telco","BSS",AK1703="no impacts","no impacts"
),"")</f>
        <v>No root cause</v>
      </c>
      <c r="AJ1703" s="56" t="str" cm="1">
        <f t="array" ref="AJ1703">IFERROR(_xlfn.IFS(
AK1703="MPR ISSUE","TX ISSUE",
AK1703="BSS Hardware Issue","RAN ISSUE",
AK1703="Sites strategiques, MLL, Pylone, etc.","ENVTECH",
AK1703="AKTIVCO DEFAUT GE &amp; POWER Cabinet","POWER ISSUE",
AK1703="AKTIVCO Coupure ENEO &amp; Baisse de tension","POWER ISSUE",
AK1703="Coupure ENEO &amp; Baisse de tension","POWER ISSUE",
AK1703="Defaut GE &amp; POWER Cabinet","POWER ISSUE",
AK1703="Sharing","POWER ISSUE",
AK1703="Sites strategiques &amp; DataCenter","POWER ISSUE",
AK1703="Exclu","Exclu",
AK1703="SAT","TX ISSUE",
AK1703="SPARE-ISSUE","SPARE-ISSUE",
AK1703="Fiber CAmtel","TX ISSUE",
AK1703="Fiber AOF","TX ISSUE",
AK1703="Projet OCM (HUAWEI)","TRAVAUX-HUAWEI",
AK1703="Projet OCM (NOKIA)","TRAVAUX -NOKIA",
AK1703="ACCESS-ISSUE","ACCESS-ISSUE",
AK1703="Projet OCM (ZTE, NOKIA, autres projets)","TRAVAUX OCM",
AK1703="No root CAuse","No root cause",
AK1703="ODU HS","TX ISSUE",
AK1703="IP &amp; VLAN","TX ISSUE",
AK1703="Warehouse HUAWEI","SPARE-ISSUE",
AK1703="SPARE-HS","SPARE-ISSUE",
AK1703="Power Telco","RAN ISSUE",AK1703="no impacts","no impacts"
),"")</f>
        <v>No root cause</v>
      </c>
      <c r="AK1703" s="81" t="s">
        <v>5620</v>
      </c>
      <c r="AL1703" s="56" t="str" cm="1">
        <f t="array" ref="AL1703">IFERROR(_xlfn.IFS(
AK1703="MPR ISSUE","ACTIVE",
AK1703="BSS Hardware Issue","ACTIVE",
AK1703="Sites strategiques, MLL, Pylone, etc.","PASSIVE",
AK1703="AKTIVCO DEFAUT GE &amp; POWER Cabinet","PASSIVE",
AK1703="AKTIVCO Coupure ENEO &amp; Baisse de tension","PASSIVE",
AK1703="Coupure ENEO &amp; Baisse de tension","PASSIVE",
AK1703="Defaut GE &amp; POWER Cabinet","PASSIVE",
AK1703="Sharing","PASSIVE",
AK1703="Sites strategiques &amp; DataCenter","PASSIVE",
AK1703="Exclu","Exclu",
AK1703="SAT","ACTIVE",
AK1703="SPARE-ISSUE","SPARE-ISSUE",
AK1703="Fiber CAmtel","ACTIVE",
AK1703="Fiber AOF","ACTIVE",
AK1703="Projet OCM (HUAWEI)","PLANNED WORKS",
AK1703="Projet OCM (NOKIA)","PLANNED WORKS",
AK1703="ACCESS-ISSUE","ACCESS-ISSUE",
AK1703="Projet OCM (ZTE, NOKIA, autres projets)","PLANNED WORKS",
AK1703="No root CAuse","No root cause",
AK1703="ODU HS","ACTIVE",
AK1703="IP &amp; VLAN","ACTIVE",
AK1703="Warehouse HUAWEI","SPARE-ISSUE",
AK1703="SPARE-HS","SPARE-ISSUE",
AK1703="Power Telco","ACTIVE", AK1703="no impacts","no impacts"
),"")</f>
        <v>No root cause</v>
      </c>
      <c r="AM1703" s="108" t="s">
        <v>5537</v>
      </c>
      <c r="AN1703" s="117" t="s">
        <v>50</v>
      </c>
      <c r="AP1703" s="23" t="s">
        <v>5537</v>
      </c>
      <c r="AQ1703" s="23" t="s">
        <v>5537</v>
      </c>
      <c r="AR1703" s="7"/>
      <c r="AS1703" s="6"/>
      <c r="AT1703" s="7"/>
      <c r="AU1703" s="3" t="s">
        <v>5537</v>
      </c>
      <c r="AV1703" s="24" t="s">
        <v>5537</v>
      </c>
      <c r="AW1703" s="24" t="s">
        <v>5537</v>
      </c>
      <c r="AX1703" s="24" t="s">
        <v>5537</v>
      </c>
      <c r="AY1703" s="24" t="s">
        <v>5537</v>
      </c>
      <c r="AZ1703" s="24" t="s">
        <v>5537</v>
      </c>
      <c r="BA1703" s="24" t="s">
        <v>5537</v>
      </c>
      <c r="BB1703" s="24" t="s">
        <v>5537</v>
      </c>
      <c r="BC1703" s="24" t="s">
        <v>5537</v>
      </c>
      <c r="BD1703" s="24" t="s">
        <v>5537</v>
      </c>
      <c r="BE1703" s="24" t="s">
        <v>5537</v>
      </c>
      <c r="BF1703" s="24" t="s">
        <v>5537</v>
      </c>
      <c r="BG1703" s="24" t="s">
        <v>5537</v>
      </c>
      <c r="BH1703" s="24" t="s">
        <v>5537</v>
      </c>
      <c r="BI1703" s="9" t="s">
        <v>5537</v>
      </c>
      <c r="BJ1703" s="14"/>
      <c r="BK1703" s="14" t="s">
        <v>5537</v>
      </c>
      <c r="BL1703" s="14" t="str">
        <f>_xlfn.XLOOKUP(B1703,'[4]cell downs 18042026 17h'!$B:$B,'[4]cell downs 18042026 17h'!$B:$B,"")</f>
        <v/>
      </c>
      <c r="BM1703" s="14" t="str">
        <f>_xlfn.XLOOKUP(B1703,'[5]Cells Huawei 19042026 15h'!$B:$B,'[5]Cells Huawei 19042026 15h'!$B:$B,"")</f>
        <v/>
      </c>
      <c r="BN1703" s="9" t="str">
        <f>_xlfn.XLOOKUP(B1703,'[6]cells down 19042026 9H40'!$B:$B,'[6]cells down 19042026 9H40'!$B:$B,"")</f>
        <v/>
      </c>
      <c r="BO1703" s="9" t="s">
        <v>5537</v>
      </c>
      <c r="BP1703" s="9" t="s">
        <v>12</v>
      </c>
    </row>
    <row r="1704" spans="1:68" s="9" customFormat="1" x14ac:dyDescent="0.35">
      <c r="A1704" s="1" t="s">
        <v>2677</v>
      </c>
      <c r="B1704" s="8" t="s">
        <v>2678</v>
      </c>
      <c r="C1704" s="3" t="str">
        <f>_xlfn.XLOOKUP(B1704,'[1]daily break down'!$D:$D,'[1]daily break down'!$E:$E,"")</f>
        <v>NORD-OUEST</v>
      </c>
      <c r="D1704" s="1" t="s">
        <v>11</v>
      </c>
      <c r="E1704" s="1" t="s">
        <v>12</v>
      </c>
      <c r="F1704" s="3" t="s">
        <v>51</v>
      </c>
      <c r="G1704" s="1" t="s">
        <v>52</v>
      </c>
      <c r="H1704" s="39" t="str">
        <f>_xlfn.XLOOKUP(B1704,[2]CALCULATION!$B:$B,[2]CALCULATION!$H:$H,"")</f>
        <v>Huawei</v>
      </c>
      <c r="I1704" s="34">
        <v>0</v>
      </c>
      <c r="J1704" s="34">
        <v>0</v>
      </c>
      <c r="K1704" s="34">
        <v>0</v>
      </c>
      <c r="L1704" s="34">
        <v>0</v>
      </c>
      <c r="M1704" s="34">
        <v>0</v>
      </c>
      <c r="N1704" s="34">
        <v>0</v>
      </c>
      <c r="O1704" s="34">
        <v>0</v>
      </c>
      <c r="P1704" s="34">
        <v>0</v>
      </c>
      <c r="Q1704" s="34">
        <v>0</v>
      </c>
      <c r="R1704" s="34">
        <v>0</v>
      </c>
      <c r="S1704" s="109">
        <v>6.8665051521974241E-3</v>
      </c>
      <c r="T1704" s="109">
        <f>_xlfn.XLOOKUP(B1704,'[3]Nur des jours'!$B:$B,'[3]Nur des jours'!$U:$U,"")</f>
        <v>0</v>
      </c>
      <c r="U1704" s="109">
        <v>0</v>
      </c>
      <c r="V1704" s="109">
        <v>0</v>
      </c>
      <c r="W1704" s="109">
        <v>0</v>
      </c>
      <c r="X1704" s="109">
        <v>0</v>
      </c>
      <c r="Y1704" s="109">
        <v>0</v>
      </c>
      <c r="Z1704" s="109">
        <v>0.23791994475406145</v>
      </c>
      <c r="AA1704" s="109">
        <v>0</v>
      </c>
      <c r="AB1704" s="109">
        <v>0</v>
      </c>
      <c r="AC1704" s="109">
        <v>0</v>
      </c>
      <c r="AD1704" s="109">
        <v>0</v>
      </c>
      <c r="AE1704" s="109">
        <v>0</v>
      </c>
      <c r="AF1704" s="109">
        <v>0</v>
      </c>
      <c r="AG1704" s="57" t="str">
        <f>_xlfn.XLOOKUP(B1704,[3]CALCULATION!$B:$B,[3]CALCULATION!$M:$M,"")</f>
        <v>Operationnel</v>
      </c>
      <c r="AH1704" s="57"/>
      <c r="AI1704" s="56" t="str" cm="1">
        <f t="array" ref="AI1704">IFERROR(_xlfn.IFS(
AK1704="MPR ISSUE","PDH",
AK1704="BSS Hardware Issue","BSS",
AK1704="Sites strategiques, MLL, Pylone, etc.","ENVTECH",
AK1704="AKTIVCO DEFAUT GE &amp; POWER Cabinet","AKTIVCO",
AK1704="AKTIVCO Coupure ENEO &amp; Baisse de tension","AKTIVCO GRID ONLY",
AK1704="Coupure ENEO &amp; Baisse de tension","IHS GRID ONLY",
AK1704="Defaut GE &amp; POWER Cabinet","IHS",
AK1704="Sharing","Partners",
AK1704="Sites strategiques &amp; DataCenter","SST &amp; DC",
AK1704="Exclu","Exclu",
AK1704="SAT","SAT",
AK1704="SPARE-ISSUE","SPARE-ISSUE",
AK1704="Fiber CAmtel","TRANS_FO_CAMTEL",
AK1704="Fiber AOF","Fiber AOF",
AK1704="Projet OCM (HUAWEI)","TRAVAUX-HUAWEI",
AK1704="Projet OCM (NOKIA)","TRAVAUX-NOKIA",
AK1704="ACCESS-ISSUE","ACCESS-ISSUE",
AK1704="Projet OCM (ZTE, NOKIA, autres projets)","TRAVAUX OCM",
AK1704="No root CAuse","No root cause",
AK1704="ODU HS","PDH",
AK1704="IP &amp; VLAN","PDH",
AK1704="Warehouse HUAWEI","SPARE-ISSUE",
AK1704="SPARE-HS","SPARE-ISSUE",
AK1704="Power Telco","BSS",AK1704="no impacts","no impacts"
),"")</f>
        <v>No root cause</v>
      </c>
      <c r="AJ1704" s="56" t="str" cm="1">
        <f t="array" ref="AJ1704">IFERROR(_xlfn.IFS(
AK1704="MPR ISSUE","TX ISSUE",
AK1704="BSS Hardware Issue","RAN ISSUE",
AK1704="Sites strategiques, MLL, Pylone, etc.","ENVTECH",
AK1704="AKTIVCO DEFAUT GE &amp; POWER Cabinet","POWER ISSUE",
AK1704="AKTIVCO Coupure ENEO &amp; Baisse de tension","POWER ISSUE",
AK1704="Coupure ENEO &amp; Baisse de tension","POWER ISSUE",
AK1704="Defaut GE &amp; POWER Cabinet","POWER ISSUE",
AK1704="Sharing","POWER ISSUE",
AK1704="Sites strategiques &amp; DataCenter","POWER ISSUE",
AK1704="Exclu","Exclu",
AK1704="SAT","TX ISSUE",
AK1704="SPARE-ISSUE","SPARE-ISSUE",
AK1704="Fiber CAmtel","TX ISSUE",
AK1704="Fiber AOF","TX ISSUE",
AK1704="Projet OCM (HUAWEI)","TRAVAUX-HUAWEI",
AK1704="Projet OCM (NOKIA)","TRAVAUX -NOKIA",
AK1704="ACCESS-ISSUE","ACCESS-ISSUE",
AK1704="Projet OCM (ZTE, NOKIA, autres projets)","TRAVAUX OCM",
AK1704="No root CAuse","No root cause",
AK1704="ODU HS","TX ISSUE",
AK1704="IP &amp; VLAN","TX ISSUE",
AK1704="Warehouse HUAWEI","SPARE-ISSUE",
AK1704="SPARE-HS","SPARE-ISSUE",
AK1704="Power Telco","RAN ISSUE",AK1704="no impacts","no impacts"
),"")</f>
        <v>No root cause</v>
      </c>
      <c r="AK1704" s="81" t="s">
        <v>5620</v>
      </c>
      <c r="AL1704" s="56" t="str" cm="1">
        <f t="array" ref="AL1704">IFERROR(_xlfn.IFS(
AK1704="MPR ISSUE","ACTIVE",
AK1704="BSS Hardware Issue","ACTIVE",
AK1704="Sites strategiques, MLL, Pylone, etc.","PASSIVE",
AK1704="AKTIVCO DEFAUT GE &amp; POWER Cabinet","PASSIVE",
AK1704="AKTIVCO Coupure ENEO &amp; Baisse de tension","PASSIVE",
AK1704="Coupure ENEO &amp; Baisse de tension","PASSIVE",
AK1704="Defaut GE &amp; POWER Cabinet","PASSIVE",
AK1704="Sharing","PASSIVE",
AK1704="Sites strategiques &amp; DataCenter","PASSIVE",
AK1704="Exclu","Exclu",
AK1704="SAT","ACTIVE",
AK1704="SPARE-ISSUE","SPARE-ISSUE",
AK1704="Fiber CAmtel","ACTIVE",
AK1704="Fiber AOF","ACTIVE",
AK1704="Projet OCM (HUAWEI)","PLANNED WORKS",
AK1704="Projet OCM (NOKIA)","PLANNED WORKS",
AK1704="ACCESS-ISSUE","ACCESS-ISSUE",
AK1704="Projet OCM (ZTE, NOKIA, autres projets)","PLANNED WORKS",
AK1704="No root CAuse","No root cause",
AK1704="ODU HS","ACTIVE",
AK1704="IP &amp; VLAN","ACTIVE",
AK1704="Warehouse HUAWEI","SPARE-ISSUE",
AK1704="SPARE-HS","SPARE-ISSUE",
AK1704="Power Telco","ACTIVE", AK1704="no impacts","no impacts"
),"")</f>
        <v>No root cause</v>
      </c>
      <c r="AM1704" s="108" t="s">
        <v>5537</v>
      </c>
      <c r="AN1704" s="117" t="s">
        <v>2678</v>
      </c>
      <c r="AP1704" s="23" t="s">
        <v>5537</v>
      </c>
      <c r="AQ1704" s="23" t="s">
        <v>5537</v>
      </c>
      <c r="AR1704" s="7"/>
      <c r="AS1704" s="6"/>
      <c r="AT1704" s="7"/>
      <c r="AU1704" s="3" t="s">
        <v>5537</v>
      </c>
      <c r="AV1704" s="24" t="s">
        <v>5537</v>
      </c>
      <c r="AW1704" s="24" t="s">
        <v>5537</v>
      </c>
      <c r="AX1704" s="24" t="s">
        <v>5537</v>
      </c>
      <c r="AY1704" s="24" t="s">
        <v>5537</v>
      </c>
      <c r="AZ1704" s="24" t="s">
        <v>5537</v>
      </c>
      <c r="BA1704" s="24" t="s">
        <v>5537</v>
      </c>
      <c r="BB1704" s="24" t="s">
        <v>5537</v>
      </c>
      <c r="BC1704" s="24" t="s">
        <v>5537</v>
      </c>
      <c r="BD1704" s="24" t="s">
        <v>5537</v>
      </c>
      <c r="BE1704" s="24" t="s">
        <v>5537</v>
      </c>
      <c r="BF1704" s="24" t="s">
        <v>5537</v>
      </c>
      <c r="BG1704" s="24" t="s">
        <v>5537</v>
      </c>
      <c r="BH1704" s="24" t="s">
        <v>5537</v>
      </c>
      <c r="BI1704" s="9" t="s">
        <v>5537</v>
      </c>
      <c r="BJ1704" s="14"/>
      <c r="BK1704" s="14" t="s">
        <v>5537</v>
      </c>
      <c r="BL1704" s="14" t="str">
        <f>_xlfn.XLOOKUP(B1704,'[4]cell downs 18042026 17h'!$B:$B,'[4]cell downs 18042026 17h'!$B:$B,"")</f>
        <v/>
      </c>
      <c r="BM1704" s="14" t="str">
        <f>_xlfn.XLOOKUP(B1704,'[5]Cells Huawei 19042026 15h'!$B:$B,'[5]Cells Huawei 19042026 15h'!$B:$B,"")</f>
        <v/>
      </c>
      <c r="BN1704" s="9" t="str">
        <f>_xlfn.XLOOKUP(B1704,'[6]cells down 19042026 9H40'!$B:$B,'[6]cells down 19042026 9H40'!$B:$B,"")</f>
        <v/>
      </c>
      <c r="BO1704" s="9" t="s">
        <v>2678</v>
      </c>
      <c r="BP1704" s="9" t="s">
        <v>5537</v>
      </c>
    </row>
    <row r="1705" spans="1:68" s="9" customFormat="1" x14ac:dyDescent="0.35">
      <c r="A1705" s="1" t="s">
        <v>933</v>
      </c>
      <c r="B1705" s="8" t="s">
        <v>934</v>
      </c>
      <c r="C1705" s="3" t="str">
        <f>_xlfn.XLOOKUP(B1705,'[1]daily break down'!$D:$D,'[1]daily break down'!$E:$E,"")</f>
        <v>NORD-OUEST</v>
      </c>
      <c r="D1705" s="1" t="s">
        <v>11</v>
      </c>
      <c r="E1705" s="1" t="s">
        <v>12</v>
      </c>
      <c r="F1705" s="3" t="s">
        <v>51</v>
      </c>
      <c r="G1705" s="1" t="s">
        <v>52</v>
      </c>
      <c r="H1705" s="39" t="str">
        <f>_xlfn.XLOOKUP(B1705,[2]CALCULATION!$B:$B,[2]CALCULATION!$H:$H,"")</f>
        <v>Huawei</v>
      </c>
      <c r="I1705" s="34">
        <v>0</v>
      </c>
      <c r="J1705" s="34">
        <v>0</v>
      </c>
      <c r="K1705" s="34">
        <v>0</v>
      </c>
      <c r="L1705" s="34">
        <v>0</v>
      </c>
      <c r="M1705" s="34">
        <v>3.3321633521957126</v>
      </c>
      <c r="N1705" s="34">
        <v>0</v>
      </c>
      <c r="O1705" s="34">
        <v>1.1231283868813724</v>
      </c>
      <c r="P1705" s="34">
        <v>0</v>
      </c>
      <c r="Q1705" s="34">
        <v>0</v>
      </c>
      <c r="R1705" s="34">
        <v>0</v>
      </c>
      <c r="S1705" s="109">
        <v>4.7084606757925203E-3</v>
      </c>
      <c r="T1705" s="109">
        <f>_xlfn.XLOOKUP(B1705,'[3]Nur des jours'!$B:$B,'[3]Nur des jours'!$U:$U,"")</f>
        <v>0</v>
      </c>
      <c r="U1705" s="109">
        <v>2.1451497147814274</v>
      </c>
      <c r="V1705" s="109">
        <v>0</v>
      </c>
      <c r="W1705" s="109">
        <v>0</v>
      </c>
      <c r="X1705" s="109">
        <v>0</v>
      </c>
      <c r="Y1705" s="109">
        <v>0</v>
      </c>
      <c r="Z1705" s="109">
        <v>0.25989276124109317</v>
      </c>
      <c r="AA1705" s="109">
        <v>0</v>
      </c>
      <c r="AB1705" s="109">
        <v>0</v>
      </c>
      <c r="AC1705" s="109">
        <v>0</v>
      </c>
      <c r="AD1705" s="109">
        <v>0</v>
      </c>
      <c r="AE1705" s="109">
        <v>0</v>
      </c>
      <c r="AF1705" s="109">
        <v>0</v>
      </c>
      <c r="AG1705" s="57" t="str">
        <f>_xlfn.XLOOKUP(B1705,[3]CALCULATION!$B:$B,[3]CALCULATION!$M:$M,"")</f>
        <v>Operationnel</v>
      </c>
      <c r="AH1705" s="57"/>
      <c r="AI1705" s="56" t="str" cm="1">
        <f t="array" ref="AI1705">IFERROR(_xlfn.IFS(
AK1705="MPR ISSUE","PDH",
AK1705="BSS Hardware Issue","BSS",
AK1705="Sites strategiques, MLL, Pylone, etc.","ENVTECH",
AK1705="AKTIVCO DEFAUT GE &amp; POWER Cabinet","AKTIVCO",
AK1705="AKTIVCO Coupure ENEO &amp; Baisse de tension","AKTIVCO GRID ONLY",
AK1705="Coupure ENEO &amp; Baisse de tension","IHS GRID ONLY",
AK1705="Defaut GE &amp; POWER Cabinet","IHS",
AK1705="Sharing","Partners",
AK1705="Sites strategiques &amp; DataCenter","SST &amp; DC",
AK1705="Exclu","Exclu",
AK1705="SAT","SAT",
AK1705="SPARE-ISSUE","SPARE-ISSUE",
AK1705="Fiber CAmtel","TRANS_FO_CAMTEL",
AK1705="Fiber AOF","Fiber AOF",
AK1705="Projet OCM (HUAWEI)","TRAVAUX-HUAWEI",
AK1705="Projet OCM (NOKIA)","TRAVAUX-NOKIA",
AK1705="ACCESS-ISSUE","ACCESS-ISSUE",
AK1705="Projet OCM (ZTE, NOKIA, autres projets)","TRAVAUX OCM",
AK1705="No root CAuse","No root cause",
AK1705="ODU HS","PDH",
AK1705="IP &amp; VLAN","PDH",
AK1705="Warehouse HUAWEI","SPARE-ISSUE",
AK1705="SPARE-HS","SPARE-ISSUE",
AK1705="Power Telco","BSS",AK1705="no impacts","no impacts"
),"")</f>
        <v>No root cause</v>
      </c>
      <c r="AJ1705" s="56" t="str" cm="1">
        <f t="array" ref="AJ1705">IFERROR(_xlfn.IFS(
AK1705="MPR ISSUE","TX ISSUE",
AK1705="BSS Hardware Issue","RAN ISSUE",
AK1705="Sites strategiques, MLL, Pylone, etc.","ENVTECH",
AK1705="AKTIVCO DEFAUT GE &amp; POWER Cabinet","POWER ISSUE",
AK1705="AKTIVCO Coupure ENEO &amp; Baisse de tension","POWER ISSUE",
AK1705="Coupure ENEO &amp; Baisse de tension","POWER ISSUE",
AK1705="Defaut GE &amp; POWER Cabinet","POWER ISSUE",
AK1705="Sharing","POWER ISSUE",
AK1705="Sites strategiques &amp; DataCenter","POWER ISSUE",
AK1705="Exclu","Exclu",
AK1705="SAT","TX ISSUE",
AK1705="SPARE-ISSUE","SPARE-ISSUE",
AK1705="Fiber CAmtel","TX ISSUE",
AK1705="Fiber AOF","TX ISSUE",
AK1705="Projet OCM (HUAWEI)","TRAVAUX-HUAWEI",
AK1705="Projet OCM (NOKIA)","TRAVAUX -NOKIA",
AK1705="ACCESS-ISSUE","ACCESS-ISSUE",
AK1705="Projet OCM (ZTE, NOKIA, autres projets)","TRAVAUX OCM",
AK1705="No root CAuse","No root cause",
AK1705="ODU HS","TX ISSUE",
AK1705="IP &amp; VLAN","TX ISSUE",
AK1705="Warehouse HUAWEI","SPARE-ISSUE",
AK1705="SPARE-HS","SPARE-ISSUE",
AK1705="Power Telco","RAN ISSUE",AK1705="no impacts","no impacts"
),"")</f>
        <v>No root cause</v>
      </c>
      <c r="AK1705" s="81" t="s">
        <v>5620</v>
      </c>
      <c r="AL1705" s="56" t="str" cm="1">
        <f t="array" ref="AL1705">IFERROR(_xlfn.IFS(
AK1705="MPR ISSUE","ACTIVE",
AK1705="BSS Hardware Issue","ACTIVE",
AK1705="Sites strategiques, MLL, Pylone, etc.","PASSIVE",
AK1705="AKTIVCO DEFAUT GE &amp; POWER Cabinet","PASSIVE",
AK1705="AKTIVCO Coupure ENEO &amp; Baisse de tension","PASSIVE",
AK1705="Coupure ENEO &amp; Baisse de tension","PASSIVE",
AK1705="Defaut GE &amp; POWER Cabinet","PASSIVE",
AK1705="Sharing","PASSIVE",
AK1705="Sites strategiques &amp; DataCenter","PASSIVE",
AK1705="Exclu","Exclu",
AK1705="SAT","ACTIVE",
AK1705="SPARE-ISSUE","SPARE-ISSUE",
AK1705="Fiber CAmtel","ACTIVE",
AK1705="Fiber AOF","ACTIVE",
AK1705="Projet OCM (HUAWEI)","PLANNED WORKS",
AK1705="Projet OCM (NOKIA)","PLANNED WORKS",
AK1705="ACCESS-ISSUE","ACCESS-ISSUE",
AK1705="Projet OCM (ZTE, NOKIA, autres projets)","PLANNED WORKS",
AK1705="No root CAuse","No root cause",
AK1705="ODU HS","ACTIVE",
AK1705="IP &amp; VLAN","ACTIVE",
AK1705="Warehouse HUAWEI","SPARE-ISSUE",
AK1705="SPARE-HS","SPARE-ISSUE",
AK1705="Power Telco","ACTIVE", AK1705="no impacts","no impacts"
),"")</f>
        <v>No root cause</v>
      </c>
      <c r="AM1705" s="108" t="s">
        <v>5537</v>
      </c>
      <c r="AN1705" s="117" t="s">
        <v>934</v>
      </c>
      <c r="AP1705" s="23" t="s">
        <v>5537</v>
      </c>
      <c r="AQ1705" s="23" t="s">
        <v>5537</v>
      </c>
      <c r="AR1705" s="7"/>
      <c r="AS1705" s="6"/>
      <c r="AT1705" s="7"/>
      <c r="AU1705" s="3" t="s">
        <v>5537</v>
      </c>
      <c r="AV1705" s="24" t="s">
        <v>5537</v>
      </c>
      <c r="AW1705" s="24" t="s">
        <v>5537</v>
      </c>
      <c r="AX1705" s="24" t="s">
        <v>5537</v>
      </c>
      <c r="AY1705" s="24" t="s">
        <v>5537</v>
      </c>
      <c r="AZ1705" s="24" t="s">
        <v>5537</v>
      </c>
      <c r="BA1705" s="24" t="s">
        <v>5537</v>
      </c>
      <c r="BB1705" s="24" t="s">
        <v>5537</v>
      </c>
      <c r="BC1705" s="24" t="s">
        <v>5537</v>
      </c>
      <c r="BD1705" s="24" t="s">
        <v>5537</v>
      </c>
      <c r="BE1705" s="24" t="s">
        <v>5537</v>
      </c>
      <c r="BF1705" s="24" t="s">
        <v>5537</v>
      </c>
      <c r="BG1705" s="24" t="s">
        <v>5537</v>
      </c>
      <c r="BH1705" s="24" t="s">
        <v>5537</v>
      </c>
      <c r="BI1705" s="9" t="s">
        <v>5537</v>
      </c>
      <c r="BJ1705" s="14"/>
      <c r="BK1705" s="14" t="s">
        <v>5537</v>
      </c>
      <c r="BL1705" s="14" t="str">
        <f>_xlfn.XLOOKUP(B1705,'[4]cell downs 18042026 17h'!$B:$B,'[4]cell downs 18042026 17h'!$B:$B,"")</f>
        <v/>
      </c>
      <c r="BM1705" s="14" t="str">
        <f>_xlfn.XLOOKUP(B1705,'[5]Cells Huawei 19042026 15h'!$B:$B,'[5]Cells Huawei 19042026 15h'!$B:$B,"")</f>
        <v/>
      </c>
      <c r="BN1705" s="9" t="str">
        <f>_xlfn.XLOOKUP(B1705,'[6]cells down 19042026 9H40'!$B:$B,'[6]cells down 19042026 9H40'!$B:$B,"")</f>
        <v/>
      </c>
      <c r="BO1705" s="9" t="s">
        <v>934</v>
      </c>
      <c r="BP1705" s="9" t="s">
        <v>5537</v>
      </c>
    </row>
    <row r="1706" spans="1:68" s="9" customFormat="1" x14ac:dyDescent="0.35">
      <c r="A1706" s="1" t="s">
        <v>2506</v>
      </c>
      <c r="B1706" s="8" t="s">
        <v>2507</v>
      </c>
      <c r="C1706" s="3" t="str">
        <f>_xlfn.XLOOKUP(B1706,'[1]daily break down'!$D:$D,'[1]daily break down'!$E:$E,"")</f>
        <v>NORD-OUEST</v>
      </c>
      <c r="D1706" s="1" t="s">
        <v>11</v>
      </c>
      <c r="E1706" s="1" t="s">
        <v>154</v>
      </c>
      <c r="F1706" s="3" t="s">
        <v>51</v>
      </c>
      <c r="G1706" s="1" t="s">
        <v>2508</v>
      </c>
      <c r="H1706" s="40" t="str">
        <f>_xlfn.XLOOKUP(B1706,[2]CALCULATION!$B:$B,[2]CALCULATION!$H:$H,"")</f>
        <v>NOKIA</v>
      </c>
      <c r="I1706" s="34">
        <v>0</v>
      </c>
      <c r="J1706" s="34">
        <v>0</v>
      </c>
      <c r="K1706" s="34">
        <v>0</v>
      </c>
      <c r="L1706" s="34">
        <v>0</v>
      </c>
      <c r="M1706" s="34">
        <v>0</v>
      </c>
      <c r="N1706" s="34">
        <v>0</v>
      </c>
      <c r="O1706" s="34">
        <v>0</v>
      </c>
      <c r="P1706" s="34">
        <v>0</v>
      </c>
      <c r="Q1706" s="34">
        <v>0</v>
      </c>
      <c r="R1706" s="34">
        <v>0</v>
      </c>
      <c r="S1706" s="109">
        <v>0</v>
      </c>
      <c r="T1706" s="109">
        <f>_xlfn.XLOOKUP(B1706,'[3]Nur des jours'!$B:$B,'[3]Nur des jours'!$U:$U,"")</f>
        <v>0</v>
      </c>
      <c r="U1706" s="109">
        <v>0</v>
      </c>
      <c r="V1706" s="109">
        <v>0</v>
      </c>
      <c r="W1706" s="109">
        <v>0</v>
      </c>
      <c r="X1706" s="109">
        <v>0</v>
      </c>
      <c r="Y1706" s="109">
        <v>0</v>
      </c>
      <c r="Z1706" s="109">
        <v>0</v>
      </c>
      <c r="AA1706" s="109">
        <v>0</v>
      </c>
      <c r="AB1706" s="109">
        <v>0</v>
      </c>
      <c r="AC1706" s="109">
        <v>0</v>
      </c>
      <c r="AD1706" s="109">
        <v>0</v>
      </c>
      <c r="AE1706" s="109">
        <v>0</v>
      </c>
      <c r="AF1706" s="109">
        <v>0</v>
      </c>
      <c r="AG1706" s="57" t="str">
        <f>_xlfn.XLOOKUP(B1706,[3]CALCULATION!$B:$B,[3]CALCULATION!$M:$M,"")</f>
        <v>Insecurity</v>
      </c>
      <c r="AH1706" s="57"/>
      <c r="AI1706" s="56" t="str" cm="1">
        <f t="array" ref="AI1706">IFERROR(_xlfn.IFS(
AK1706="MPR ISSUE","PDH",
AK1706="BSS Hardware Issue","BSS",
AK1706="Sites strategiques, MLL, Pylone, etc.","ENVTECH",
AK1706="AKTIVCO DEFAUT GE &amp; POWER Cabinet","AKTIVCO",
AK1706="AKTIVCO Coupure ENEO &amp; Baisse de tension","AKTIVCO GRID ONLY",
AK1706="Coupure ENEO &amp; Baisse de tension","IHS GRID ONLY",
AK1706="Defaut GE &amp; POWER Cabinet","IHS",
AK1706="Sharing","Partners",
AK1706="Sites strategiques &amp; DataCenter","SST &amp; DC",
AK1706="Exclu","Exclu",
AK1706="SAT","SAT",
AK1706="SPARE-ISSUE","SPARE-ISSUE",
AK1706="Fiber CAmtel","TRANS_FO_CAMTEL",
AK1706="Fiber AOF","Fiber AOF",
AK1706="Projet OCM (HUAWEI)","TRAVAUX-HUAWEI",
AK1706="Projet OCM (NOKIA)","TRAVAUX-NOKIA",
AK1706="ACCESS-ISSUE","ACCESS-ISSUE",
AK1706="Projet OCM (ZTE, NOKIA, autres projets)","TRAVAUX OCM",
AK1706="No root CAuse","No root cause",
AK1706="ODU HS","PDH",
AK1706="IP &amp; VLAN","PDH",
AK1706="Warehouse HUAWEI","SPARE-ISSUE",
AK1706="SPARE-HS","SPARE-ISSUE",
AK1706="Power Telco","BSS",AK1706="no impacts","no impacts"
),"")</f>
        <v>No root cause</v>
      </c>
      <c r="AJ1706" s="56" t="str" cm="1">
        <f t="array" ref="AJ1706">IFERROR(_xlfn.IFS(
AK1706="MPR ISSUE","TX ISSUE",
AK1706="BSS Hardware Issue","RAN ISSUE",
AK1706="Sites strategiques, MLL, Pylone, etc.","ENVTECH",
AK1706="AKTIVCO DEFAUT GE &amp; POWER Cabinet","POWER ISSUE",
AK1706="AKTIVCO Coupure ENEO &amp; Baisse de tension","POWER ISSUE",
AK1706="Coupure ENEO &amp; Baisse de tension","POWER ISSUE",
AK1706="Defaut GE &amp; POWER Cabinet","POWER ISSUE",
AK1706="Sharing","POWER ISSUE",
AK1706="Sites strategiques &amp; DataCenter","POWER ISSUE",
AK1706="Exclu","Exclu",
AK1706="SAT","TX ISSUE",
AK1706="SPARE-ISSUE","SPARE-ISSUE",
AK1706="Fiber CAmtel","TX ISSUE",
AK1706="Fiber AOF","TX ISSUE",
AK1706="Projet OCM (HUAWEI)","TRAVAUX-HUAWEI",
AK1706="Projet OCM (NOKIA)","TRAVAUX -NOKIA",
AK1706="ACCESS-ISSUE","ACCESS-ISSUE",
AK1706="Projet OCM (ZTE, NOKIA, autres projets)","TRAVAUX OCM",
AK1706="No root CAuse","No root cause",
AK1706="ODU HS","TX ISSUE",
AK1706="IP &amp; VLAN","TX ISSUE",
AK1706="Warehouse HUAWEI","SPARE-ISSUE",
AK1706="SPARE-HS","SPARE-ISSUE",
AK1706="Power Telco","RAN ISSUE",AK1706="no impacts","no impacts"
),"")</f>
        <v>No root cause</v>
      </c>
      <c r="AK1706" s="81" t="s">
        <v>5620</v>
      </c>
      <c r="AL1706" s="56" t="str" cm="1">
        <f t="array" ref="AL1706">IFERROR(_xlfn.IFS(
AK1706="MPR ISSUE","ACTIVE",
AK1706="BSS Hardware Issue","ACTIVE",
AK1706="Sites strategiques, MLL, Pylone, etc.","PASSIVE",
AK1706="AKTIVCO DEFAUT GE &amp; POWER Cabinet","PASSIVE",
AK1706="AKTIVCO Coupure ENEO &amp; Baisse de tension","PASSIVE",
AK1706="Coupure ENEO &amp; Baisse de tension","PASSIVE",
AK1706="Defaut GE &amp; POWER Cabinet","PASSIVE",
AK1706="Sharing","PASSIVE",
AK1706="Sites strategiques &amp; DataCenter","PASSIVE",
AK1706="Exclu","Exclu",
AK1706="SAT","ACTIVE",
AK1706="SPARE-ISSUE","SPARE-ISSUE",
AK1706="Fiber CAmtel","ACTIVE",
AK1706="Fiber AOF","ACTIVE",
AK1706="Projet OCM (HUAWEI)","PLANNED WORKS",
AK1706="Projet OCM (NOKIA)","PLANNED WORKS",
AK1706="ACCESS-ISSUE","ACCESS-ISSUE",
AK1706="Projet OCM (ZTE, NOKIA, autres projets)","PLANNED WORKS",
AK1706="No root CAuse","No root cause",
AK1706="ODU HS","ACTIVE",
AK1706="IP &amp; VLAN","ACTIVE",
AK1706="Warehouse HUAWEI","SPARE-ISSUE",
AK1706="SPARE-HS","SPARE-ISSUE",
AK1706="Power Telco","ACTIVE", AK1706="no impacts","no impacts"
),"")</f>
        <v>No root cause</v>
      </c>
      <c r="AM1706" s="108" t="s">
        <v>5537</v>
      </c>
      <c r="AN1706" s="117" t="s">
        <v>2507</v>
      </c>
      <c r="AP1706" s="23" t="s">
        <v>5537</v>
      </c>
      <c r="AQ1706" s="23" t="s">
        <v>5537</v>
      </c>
      <c r="AR1706" s="7"/>
      <c r="AS1706" s="6"/>
      <c r="AT1706" s="7"/>
      <c r="AU1706" s="3" t="s">
        <v>5537</v>
      </c>
      <c r="AV1706" s="24" t="s">
        <v>5537</v>
      </c>
      <c r="AW1706" s="24" t="s">
        <v>5537</v>
      </c>
      <c r="AX1706" s="24" t="s">
        <v>5537</v>
      </c>
      <c r="AY1706" s="24" t="s">
        <v>5537</v>
      </c>
      <c r="AZ1706" s="24" t="s">
        <v>5537</v>
      </c>
      <c r="BA1706" s="24" t="s">
        <v>5537</v>
      </c>
      <c r="BB1706" s="24" t="s">
        <v>5537</v>
      </c>
      <c r="BC1706" s="24" t="s">
        <v>5537</v>
      </c>
      <c r="BD1706" s="24" t="s">
        <v>5537</v>
      </c>
      <c r="BE1706" s="24" t="s">
        <v>5537</v>
      </c>
      <c r="BF1706" s="24" t="s">
        <v>5537</v>
      </c>
      <c r="BG1706" s="24" t="s">
        <v>5537</v>
      </c>
      <c r="BH1706" s="24" t="s">
        <v>5537</v>
      </c>
      <c r="BI1706" s="9" t="s">
        <v>5537</v>
      </c>
      <c r="BJ1706" s="14"/>
      <c r="BK1706" s="14" t="s">
        <v>5537</v>
      </c>
      <c r="BL1706" s="14" t="str">
        <f>_xlfn.XLOOKUP(B1706,'[4]cell downs 18042026 17h'!$B:$B,'[4]cell downs 18042026 17h'!$B:$B,"")</f>
        <v/>
      </c>
      <c r="BM1706" s="14" t="str">
        <f>_xlfn.XLOOKUP(B1706,'[5]Cells Huawei 19042026 15h'!$B:$B,'[5]Cells Huawei 19042026 15h'!$B:$B,"")</f>
        <v/>
      </c>
      <c r="BN1706" s="9" t="str">
        <f>_xlfn.XLOOKUP(B1706,'[6]cells down 19042026 9H40'!$B:$B,'[6]cells down 19042026 9H40'!$B:$B,"")</f>
        <v/>
      </c>
      <c r="BO1706" s="9" t="s">
        <v>2507</v>
      </c>
      <c r="BP1706" s="9" t="s">
        <v>5537</v>
      </c>
    </row>
    <row r="1707" spans="1:68" s="9" customFormat="1" x14ac:dyDescent="0.35">
      <c r="A1707" s="1" t="s">
        <v>2660</v>
      </c>
      <c r="B1707" s="8" t="s">
        <v>2661</v>
      </c>
      <c r="C1707" s="3" t="str">
        <f>_xlfn.XLOOKUP(B1707,'[1]daily break down'!$D:$D,'[1]daily break down'!$E:$E,"")</f>
        <v>NORD-OUEST</v>
      </c>
      <c r="D1707" s="1" t="s">
        <v>11</v>
      </c>
      <c r="E1707" s="1" t="s">
        <v>12</v>
      </c>
      <c r="F1707" s="3" t="s">
        <v>51</v>
      </c>
      <c r="G1707" s="1" t="s">
        <v>52</v>
      </c>
      <c r="H1707" s="39" t="str">
        <f>_xlfn.XLOOKUP(B1707,[2]CALCULATION!$B:$B,[2]CALCULATION!$H:$H,"")</f>
        <v>Huawei</v>
      </c>
      <c r="I1707" s="34">
        <v>0</v>
      </c>
      <c r="J1707" s="34">
        <v>0</v>
      </c>
      <c r="K1707" s="34">
        <v>0</v>
      </c>
      <c r="L1707" s="34">
        <v>0</v>
      </c>
      <c r="M1707" s="34">
        <v>0</v>
      </c>
      <c r="N1707" s="34">
        <v>0</v>
      </c>
      <c r="O1707" s="34">
        <v>0</v>
      </c>
      <c r="P1707" s="34">
        <v>0</v>
      </c>
      <c r="Q1707" s="34">
        <v>0</v>
      </c>
      <c r="R1707" s="34">
        <v>0</v>
      </c>
      <c r="S1707" s="109">
        <v>3.299489488718243E-3</v>
      </c>
      <c r="T1707" s="109">
        <f>_xlfn.XLOOKUP(B1707,'[3]Nur des jours'!$B:$B,'[3]Nur des jours'!$U:$U,"")</f>
        <v>0</v>
      </c>
      <c r="U1707" s="109">
        <v>0</v>
      </c>
      <c r="V1707" s="109">
        <v>0</v>
      </c>
      <c r="W1707" s="109">
        <v>0</v>
      </c>
      <c r="X1707" s="109">
        <v>0</v>
      </c>
      <c r="Y1707" s="109">
        <v>0</v>
      </c>
      <c r="Z1707" s="109">
        <v>0.23727788193463517</v>
      </c>
      <c r="AA1707" s="109">
        <v>0</v>
      </c>
      <c r="AB1707" s="109">
        <v>0</v>
      </c>
      <c r="AC1707" s="109">
        <v>0</v>
      </c>
      <c r="AD1707" s="109">
        <v>0</v>
      </c>
      <c r="AE1707" s="109">
        <v>0</v>
      </c>
      <c r="AF1707" s="109">
        <v>0</v>
      </c>
      <c r="AG1707" s="57" t="str">
        <f>_xlfn.XLOOKUP(B1707,[3]CALCULATION!$B:$B,[3]CALCULATION!$M:$M,"")</f>
        <v>Operationnel</v>
      </c>
      <c r="AH1707" s="57"/>
      <c r="AI1707" s="56" t="str" cm="1">
        <f t="array" ref="AI1707">IFERROR(_xlfn.IFS(
AK1707="MPR ISSUE","PDH",
AK1707="BSS Hardware Issue","BSS",
AK1707="Sites strategiques, MLL, Pylone, etc.","ENVTECH",
AK1707="AKTIVCO DEFAUT GE &amp; POWER Cabinet","AKTIVCO",
AK1707="AKTIVCO Coupure ENEO &amp; Baisse de tension","AKTIVCO GRID ONLY",
AK1707="Coupure ENEO &amp; Baisse de tension","IHS GRID ONLY",
AK1707="Defaut GE &amp; POWER Cabinet","IHS",
AK1707="Sharing","Partners",
AK1707="Sites strategiques &amp; DataCenter","SST &amp; DC",
AK1707="Exclu","Exclu",
AK1707="SAT","SAT",
AK1707="SPARE-ISSUE","SPARE-ISSUE",
AK1707="Fiber CAmtel","TRANS_FO_CAMTEL",
AK1707="Fiber AOF","Fiber AOF",
AK1707="Projet OCM (HUAWEI)","TRAVAUX-HUAWEI",
AK1707="Projet OCM (NOKIA)","TRAVAUX-NOKIA",
AK1707="ACCESS-ISSUE","ACCESS-ISSUE",
AK1707="Projet OCM (ZTE, NOKIA, autres projets)","TRAVAUX OCM",
AK1707="No root CAuse","No root cause",
AK1707="ODU HS","PDH",
AK1707="IP &amp; VLAN","PDH",
AK1707="Warehouse HUAWEI","SPARE-ISSUE",
AK1707="SPARE-HS","SPARE-ISSUE",
AK1707="Power Telco","BSS",AK1707="no impacts","no impacts"
),"")</f>
        <v>No root cause</v>
      </c>
      <c r="AJ1707" s="56" t="str" cm="1">
        <f t="array" ref="AJ1707">IFERROR(_xlfn.IFS(
AK1707="MPR ISSUE","TX ISSUE",
AK1707="BSS Hardware Issue","RAN ISSUE",
AK1707="Sites strategiques, MLL, Pylone, etc.","ENVTECH",
AK1707="AKTIVCO DEFAUT GE &amp; POWER Cabinet","POWER ISSUE",
AK1707="AKTIVCO Coupure ENEO &amp; Baisse de tension","POWER ISSUE",
AK1707="Coupure ENEO &amp; Baisse de tension","POWER ISSUE",
AK1707="Defaut GE &amp; POWER Cabinet","POWER ISSUE",
AK1707="Sharing","POWER ISSUE",
AK1707="Sites strategiques &amp; DataCenter","POWER ISSUE",
AK1707="Exclu","Exclu",
AK1707="SAT","TX ISSUE",
AK1707="SPARE-ISSUE","SPARE-ISSUE",
AK1707="Fiber CAmtel","TX ISSUE",
AK1707="Fiber AOF","TX ISSUE",
AK1707="Projet OCM (HUAWEI)","TRAVAUX-HUAWEI",
AK1707="Projet OCM (NOKIA)","TRAVAUX -NOKIA",
AK1707="ACCESS-ISSUE","ACCESS-ISSUE",
AK1707="Projet OCM (ZTE, NOKIA, autres projets)","TRAVAUX OCM",
AK1707="No root CAuse","No root cause",
AK1707="ODU HS","TX ISSUE",
AK1707="IP &amp; VLAN","TX ISSUE",
AK1707="Warehouse HUAWEI","SPARE-ISSUE",
AK1707="SPARE-HS","SPARE-ISSUE",
AK1707="Power Telco","RAN ISSUE",AK1707="no impacts","no impacts"
),"")</f>
        <v>No root cause</v>
      </c>
      <c r="AK1707" s="81" t="s">
        <v>5620</v>
      </c>
      <c r="AL1707" s="56" t="str" cm="1">
        <f t="array" ref="AL1707">IFERROR(_xlfn.IFS(
AK1707="MPR ISSUE","ACTIVE",
AK1707="BSS Hardware Issue","ACTIVE",
AK1707="Sites strategiques, MLL, Pylone, etc.","PASSIVE",
AK1707="AKTIVCO DEFAUT GE &amp; POWER Cabinet","PASSIVE",
AK1707="AKTIVCO Coupure ENEO &amp; Baisse de tension","PASSIVE",
AK1707="Coupure ENEO &amp; Baisse de tension","PASSIVE",
AK1707="Defaut GE &amp; POWER Cabinet","PASSIVE",
AK1707="Sharing","PASSIVE",
AK1707="Sites strategiques &amp; DataCenter","PASSIVE",
AK1707="Exclu","Exclu",
AK1707="SAT","ACTIVE",
AK1707="SPARE-ISSUE","SPARE-ISSUE",
AK1707="Fiber CAmtel","ACTIVE",
AK1707="Fiber AOF","ACTIVE",
AK1707="Projet OCM (HUAWEI)","PLANNED WORKS",
AK1707="Projet OCM (NOKIA)","PLANNED WORKS",
AK1707="ACCESS-ISSUE","ACCESS-ISSUE",
AK1707="Projet OCM (ZTE, NOKIA, autres projets)","PLANNED WORKS",
AK1707="No root CAuse","No root cause",
AK1707="ODU HS","ACTIVE",
AK1707="IP &amp; VLAN","ACTIVE",
AK1707="Warehouse HUAWEI","SPARE-ISSUE",
AK1707="SPARE-HS","SPARE-ISSUE",
AK1707="Power Telco","ACTIVE", AK1707="no impacts","no impacts"
),"")</f>
        <v>No root cause</v>
      </c>
      <c r="AM1707" s="108" t="s">
        <v>5537</v>
      </c>
      <c r="AN1707" s="117" t="s">
        <v>2661</v>
      </c>
      <c r="AP1707" s="23" t="s">
        <v>5537</v>
      </c>
      <c r="AQ1707" s="23" t="s">
        <v>5537</v>
      </c>
      <c r="AR1707" s="7"/>
      <c r="AS1707" s="6"/>
      <c r="AT1707" s="7"/>
      <c r="AU1707" s="3" t="s">
        <v>5537</v>
      </c>
      <c r="AV1707" s="24" t="s">
        <v>5537</v>
      </c>
      <c r="AW1707" s="24" t="s">
        <v>5537</v>
      </c>
      <c r="AX1707" s="24" t="s">
        <v>5537</v>
      </c>
      <c r="AY1707" s="24" t="s">
        <v>5537</v>
      </c>
      <c r="AZ1707" s="24" t="s">
        <v>5537</v>
      </c>
      <c r="BA1707" s="24" t="s">
        <v>5537</v>
      </c>
      <c r="BB1707" s="24" t="s">
        <v>5537</v>
      </c>
      <c r="BC1707" s="24" t="s">
        <v>5537</v>
      </c>
      <c r="BD1707" s="24" t="s">
        <v>5537</v>
      </c>
      <c r="BE1707" s="24" t="s">
        <v>5537</v>
      </c>
      <c r="BF1707" s="24" t="s">
        <v>5537</v>
      </c>
      <c r="BG1707" s="24" t="s">
        <v>5537</v>
      </c>
      <c r="BH1707" s="24" t="s">
        <v>5537</v>
      </c>
      <c r="BI1707" s="9" t="s">
        <v>5537</v>
      </c>
      <c r="BJ1707" s="14"/>
      <c r="BK1707" s="14" t="s">
        <v>5537</v>
      </c>
      <c r="BL1707" s="14" t="str">
        <f>_xlfn.XLOOKUP(B1707,'[4]cell downs 18042026 17h'!$B:$B,'[4]cell downs 18042026 17h'!$B:$B,"")</f>
        <v/>
      </c>
      <c r="BM1707" s="14" t="str">
        <f>_xlfn.XLOOKUP(B1707,'[5]Cells Huawei 19042026 15h'!$B:$B,'[5]Cells Huawei 19042026 15h'!$B:$B,"")</f>
        <v/>
      </c>
      <c r="BN1707" s="9" t="str">
        <f>_xlfn.XLOOKUP(B1707,'[6]cells down 19042026 9H40'!$B:$B,'[6]cells down 19042026 9H40'!$B:$B,"")</f>
        <v/>
      </c>
      <c r="BO1707" s="9" t="s">
        <v>2661</v>
      </c>
      <c r="BP1707" s="9" t="s">
        <v>1129</v>
      </c>
    </row>
    <row r="1708" spans="1:68" s="9" customFormat="1" x14ac:dyDescent="0.35">
      <c r="A1708" s="1" t="s">
        <v>3431</v>
      </c>
      <c r="B1708" s="8" t="s">
        <v>3432</v>
      </c>
      <c r="C1708" s="3" t="str">
        <f>_xlfn.XLOOKUP(B1708,'[1]daily break down'!$D:$D,'[1]daily break down'!$E:$E,"")</f>
        <v>SUD-OUEST</v>
      </c>
      <c r="D1708" s="1" t="s">
        <v>11</v>
      </c>
      <c r="E1708" s="1" t="s">
        <v>96</v>
      </c>
      <c r="F1708" s="3" t="s">
        <v>51</v>
      </c>
      <c r="G1708" s="1" t="s">
        <v>14</v>
      </c>
      <c r="H1708" s="40" t="str">
        <f>_xlfn.XLOOKUP(B1708,[2]CALCULATION!$B:$B,[2]CALCULATION!$H:$H,"")</f>
        <v>NOKIA</v>
      </c>
      <c r="I1708" s="34">
        <v>0</v>
      </c>
      <c r="J1708" s="34">
        <v>0</v>
      </c>
      <c r="K1708" s="34">
        <v>0</v>
      </c>
      <c r="L1708" s="34">
        <v>0</v>
      </c>
      <c r="M1708" s="34">
        <v>0</v>
      </c>
      <c r="N1708" s="34">
        <v>0</v>
      </c>
      <c r="O1708" s="34">
        <v>0</v>
      </c>
      <c r="P1708" s="34">
        <v>0</v>
      </c>
      <c r="Q1708" s="34">
        <v>0</v>
      </c>
      <c r="R1708" s="34">
        <v>0</v>
      </c>
      <c r="S1708" s="109">
        <v>0</v>
      </c>
      <c r="T1708" s="109">
        <f>_xlfn.XLOOKUP(B1708,'[3]Nur des jours'!$B:$B,'[3]Nur des jours'!$U:$U,"")</f>
        <v>0</v>
      </c>
      <c r="U1708" s="109">
        <v>0</v>
      </c>
      <c r="V1708" s="109">
        <v>0</v>
      </c>
      <c r="W1708" s="109">
        <v>0</v>
      </c>
      <c r="X1708" s="109">
        <v>0</v>
      </c>
      <c r="Y1708" s="109">
        <v>0</v>
      </c>
      <c r="Z1708" s="109">
        <v>0</v>
      </c>
      <c r="AA1708" s="109">
        <v>0</v>
      </c>
      <c r="AB1708" s="109">
        <v>0</v>
      </c>
      <c r="AC1708" s="109">
        <v>0</v>
      </c>
      <c r="AD1708" s="109">
        <v>0</v>
      </c>
      <c r="AE1708" s="109">
        <v>0</v>
      </c>
      <c r="AF1708" s="109">
        <v>0</v>
      </c>
      <c r="AG1708" s="57" t="str">
        <f>_xlfn.XLOOKUP(B1708,[3]CALCULATION!$B:$B,[3]CALCULATION!$M:$M,"")</f>
        <v>Insecurity</v>
      </c>
      <c r="AH1708" s="57"/>
      <c r="AI1708" s="56" t="str" cm="1">
        <f t="array" ref="AI1708">IFERROR(_xlfn.IFS(
AK1708="MPR ISSUE","PDH",
AK1708="BSS Hardware Issue","BSS",
AK1708="Sites strategiques, MLL, Pylone, etc.","ENVTECH",
AK1708="AKTIVCO DEFAUT GE &amp; POWER Cabinet","AKTIVCO",
AK1708="AKTIVCO Coupure ENEO &amp; Baisse de tension","AKTIVCO GRID ONLY",
AK1708="Coupure ENEO &amp; Baisse de tension","IHS GRID ONLY",
AK1708="Defaut GE &amp; POWER Cabinet","IHS",
AK1708="Sharing","Partners",
AK1708="Sites strategiques &amp; DataCenter","SST &amp; DC",
AK1708="Exclu","Exclu",
AK1708="SAT","SAT",
AK1708="SPARE-ISSUE","SPARE-ISSUE",
AK1708="Fiber CAmtel","TRANS_FO_CAMTEL",
AK1708="Fiber AOF","Fiber AOF",
AK1708="Projet OCM (HUAWEI)","TRAVAUX-HUAWEI",
AK1708="Projet OCM (NOKIA)","TRAVAUX-NOKIA",
AK1708="ACCESS-ISSUE","ACCESS-ISSUE",
AK1708="Projet OCM (ZTE, NOKIA, autres projets)","TRAVAUX OCM",
AK1708="No root CAuse","No root cause",
AK1708="ODU HS","PDH",
AK1708="IP &amp; VLAN","PDH",
AK1708="Warehouse HUAWEI","SPARE-ISSUE",
AK1708="SPARE-HS","SPARE-ISSUE",
AK1708="Power Telco","BSS",AK1708="no impacts","no impacts"
),"")</f>
        <v>No root cause</v>
      </c>
      <c r="AJ1708" s="56" t="str" cm="1">
        <f t="array" ref="AJ1708">IFERROR(_xlfn.IFS(
AK1708="MPR ISSUE","TX ISSUE",
AK1708="BSS Hardware Issue","RAN ISSUE",
AK1708="Sites strategiques, MLL, Pylone, etc.","ENVTECH",
AK1708="AKTIVCO DEFAUT GE &amp; POWER Cabinet","POWER ISSUE",
AK1708="AKTIVCO Coupure ENEO &amp; Baisse de tension","POWER ISSUE",
AK1708="Coupure ENEO &amp; Baisse de tension","POWER ISSUE",
AK1708="Defaut GE &amp; POWER Cabinet","POWER ISSUE",
AK1708="Sharing","POWER ISSUE",
AK1708="Sites strategiques &amp; DataCenter","POWER ISSUE",
AK1708="Exclu","Exclu",
AK1708="SAT","TX ISSUE",
AK1708="SPARE-ISSUE","SPARE-ISSUE",
AK1708="Fiber CAmtel","TX ISSUE",
AK1708="Fiber AOF","TX ISSUE",
AK1708="Projet OCM (HUAWEI)","TRAVAUX-HUAWEI",
AK1708="Projet OCM (NOKIA)","TRAVAUX -NOKIA",
AK1708="ACCESS-ISSUE","ACCESS-ISSUE",
AK1708="Projet OCM (ZTE, NOKIA, autres projets)","TRAVAUX OCM",
AK1708="No root CAuse","No root cause",
AK1708="ODU HS","TX ISSUE",
AK1708="IP &amp; VLAN","TX ISSUE",
AK1708="Warehouse HUAWEI","SPARE-ISSUE",
AK1708="SPARE-HS","SPARE-ISSUE",
AK1708="Power Telco","RAN ISSUE",AK1708="no impacts","no impacts"
),"")</f>
        <v>No root cause</v>
      </c>
      <c r="AK1708" s="81" t="s">
        <v>5620</v>
      </c>
      <c r="AL1708" s="56" t="str" cm="1">
        <f t="array" ref="AL1708">IFERROR(_xlfn.IFS(
AK1708="MPR ISSUE","ACTIVE",
AK1708="BSS Hardware Issue","ACTIVE",
AK1708="Sites strategiques, MLL, Pylone, etc.","PASSIVE",
AK1708="AKTIVCO DEFAUT GE &amp; POWER Cabinet","PASSIVE",
AK1708="AKTIVCO Coupure ENEO &amp; Baisse de tension","PASSIVE",
AK1708="Coupure ENEO &amp; Baisse de tension","PASSIVE",
AK1708="Defaut GE &amp; POWER Cabinet","PASSIVE",
AK1708="Sharing","PASSIVE",
AK1708="Sites strategiques &amp; DataCenter","PASSIVE",
AK1708="Exclu","Exclu",
AK1708="SAT","ACTIVE",
AK1708="SPARE-ISSUE","SPARE-ISSUE",
AK1708="Fiber CAmtel","ACTIVE",
AK1708="Fiber AOF","ACTIVE",
AK1708="Projet OCM (HUAWEI)","PLANNED WORKS",
AK1708="Projet OCM (NOKIA)","PLANNED WORKS",
AK1708="ACCESS-ISSUE","ACCESS-ISSUE",
AK1708="Projet OCM (ZTE, NOKIA, autres projets)","PLANNED WORKS",
AK1708="No root CAuse","No root cause",
AK1708="ODU HS","ACTIVE",
AK1708="IP &amp; VLAN","ACTIVE",
AK1708="Warehouse HUAWEI","SPARE-ISSUE",
AK1708="SPARE-HS","SPARE-ISSUE",
AK1708="Power Telco","ACTIVE", AK1708="no impacts","no impacts"
),"")</f>
        <v>No root cause</v>
      </c>
      <c r="AM1708" s="108" t="s">
        <v>5537</v>
      </c>
      <c r="AN1708" s="117" t="s">
        <v>3432</v>
      </c>
      <c r="AP1708" s="23" t="s">
        <v>5537</v>
      </c>
      <c r="AQ1708" s="23" t="s">
        <v>5537</v>
      </c>
      <c r="AR1708" s="7"/>
      <c r="AS1708" s="6"/>
      <c r="AT1708" s="7"/>
      <c r="AU1708" s="3" t="s">
        <v>5537</v>
      </c>
      <c r="AV1708" s="24" t="s">
        <v>5537</v>
      </c>
      <c r="AW1708" s="24" t="s">
        <v>5537</v>
      </c>
      <c r="AX1708" s="24" t="s">
        <v>5537</v>
      </c>
      <c r="AY1708" s="24" t="s">
        <v>5537</v>
      </c>
      <c r="AZ1708" s="24" t="s">
        <v>5537</v>
      </c>
      <c r="BA1708" s="24" t="s">
        <v>5537</v>
      </c>
      <c r="BB1708" s="24" t="s">
        <v>5537</v>
      </c>
      <c r="BC1708" s="24" t="s">
        <v>5537</v>
      </c>
      <c r="BD1708" s="24" t="s">
        <v>5537</v>
      </c>
      <c r="BE1708" s="24" t="s">
        <v>5537</v>
      </c>
      <c r="BF1708" s="24" t="s">
        <v>5537</v>
      </c>
      <c r="BG1708" s="24" t="s">
        <v>5537</v>
      </c>
      <c r="BH1708" s="24" t="s">
        <v>5537</v>
      </c>
      <c r="BI1708" s="9" t="s">
        <v>5537</v>
      </c>
      <c r="BJ1708" s="14"/>
      <c r="BK1708" s="14" t="s">
        <v>5537</v>
      </c>
      <c r="BL1708" s="14" t="str">
        <f>_xlfn.XLOOKUP(B1708,'[4]cell downs 18042026 17h'!$B:$B,'[4]cell downs 18042026 17h'!$B:$B,"")</f>
        <v/>
      </c>
      <c r="BM1708" s="14" t="str">
        <f>_xlfn.XLOOKUP(B1708,'[5]Cells Huawei 19042026 15h'!$B:$B,'[5]Cells Huawei 19042026 15h'!$B:$B,"")</f>
        <v/>
      </c>
      <c r="BN1708" s="9" t="str">
        <f>_xlfn.XLOOKUP(B1708,'[6]cells down 19042026 9H40'!$B:$B,'[6]cells down 19042026 9H40'!$B:$B,"")</f>
        <v/>
      </c>
      <c r="BO1708" s="9" t="s">
        <v>3432</v>
      </c>
      <c r="BP1708" s="9" t="s">
        <v>5537</v>
      </c>
    </row>
    <row r="1709" spans="1:68" s="9" customFormat="1" x14ac:dyDescent="0.35">
      <c r="A1709" s="1" t="s">
        <v>2992</v>
      </c>
      <c r="B1709" s="8" t="s">
        <v>2993</v>
      </c>
      <c r="C1709" s="3" t="str">
        <f>_xlfn.XLOOKUP(B1709,'[1]daily break down'!$D:$D,'[1]daily break down'!$E:$E,"")</f>
        <v>NORD</v>
      </c>
      <c r="D1709" s="1" t="s">
        <v>11</v>
      </c>
      <c r="E1709" s="1" t="s">
        <v>66</v>
      </c>
      <c r="F1709" s="3" t="s">
        <v>23</v>
      </c>
      <c r="G1709" s="1" t="s">
        <v>2992</v>
      </c>
      <c r="H1709" s="40" t="str">
        <f>_xlfn.XLOOKUP(B1709,[2]CALCULATION!$B:$B,[2]CALCULATION!$H:$H,"")</f>
        <v>NOKIA</v>
      </c>
      <c r="I1709" s="34">
        <v>0</v>
      </c>
      <c r="J1709" s="34">
        <v>0</v>
      </c>
      <c r="K1709" s="34">
        <v>0</v>
      </c>
      <c r="L1709" s="34">
        <v>0</v>
      </c>
      <c r="M1709" s="34">
        <v>0</v>
      </c>
      <c r="N1709" s="34">
        <v>0</v>
      </c>
      <c r="O1709" s="34">
        <v>0</v>
      </c>
      <c r="P1709" s="34">
        <v>0.44536765914319032</v>
      </c>
      <c r="Q1709" s="34">
        <v>0</v>
      </c>
      <c r="R1709" s="34">
        <v>0</v>
      </c>
      <c r="S1709" s="109">
        <v>1.3376308738047311E-3</v>
      </c>
      <c r="T1709" s="109">
        <f>_xlfn.XLOOKUP(B1709,'[3]Nur des jours'!$B:$B,'[3]Nur des jours'!$U:$U,"")</f>
        <v>0</v>
      </c>
      <c r="U1709" s="109">
        <v>0</v>
      </c>
      <c r="V1709" s="109">
        <v>0</v>
      </c>
      <c r="W1709" s="109">
        <v>0</v>
      </c>
      <c r="X1709" s="109">
        <v>0</v>
      </c>
      <c r="Y1709" s="109">
        <v>0</v>
      </c>
      <c r="Z1709" s="109">
        <v>0</v>
      </c>
      <c r="AA1709" s="109">
        <v>0</v>
      </c>
      <c r="AB1709" s="109">
        <v>0</v>
      </c>
      <c r="AC1709" s="109">
        <v>0</v>
      </c>
      <c r="AD1709" s="109">
        <v>0</v>
      </c>
      <c r="AE1709" s="109">
        <v>0</v>
      </c>
      <c r="AF1709" s="109">
        <v>0</v>
      </c>
      <c r="AG1709" s="57" t="str">
        <f>_xlfn.XLOOKUP(B1709,[3]CALCULATION!$B:$B,[3]CALCULATION!$M:$M,"")</f>
        <v>Operationnel</v>
      </c>
      <c r="AH1709" s="57"/>
      <c r="AI1709" s="56" t="str" cm="1">
        <f t="array" ref="AI1709">IFERROR(_xlfn.IFS(
AK1709="MPR ISSUE","PDH",
AK1709="BSS Hardware Issue","BSS",
AK1709="Sites strategiques, MLL, Pylone, etc.","ENVTECH",
AK1709="AKTIVCO DEFAUT GE &amp; POWER Cabinet","AKTIVCO",
AK1709="AKTIVCO Coupure ENEO &amp; Baisse de tension","AKTIVCO GRID ONLY",
AK1709="Coupure ENEO &amp; Baisse de tension","IHS GRID ONLY",
AK1709="Defaut GE &amp; POWER Cabinet","IHS",
AK1709="Sharing","Partners",
AK1709="Sites strategiques &amp; DataCenter","SST &amp; DC",
AK1709="Exclu","Exclu",
AK1709="SAT","SAT",
AK1709="SPARE-ISSUE","SPARE-ISSUE",
AK1709="Fiber CAmtel","TRANS_FO_CAMTEL",
AK1709="Fiber AOF","Fiber AOF",
AK1709="Projet OCM (HUAWEI)","TRAVAUX-HUAWEI",
AK1709="Projet OCM (NOKIA)","TRAVAUX-NOKIA",
AK1709="ACCESS-ISSUE","ACCESS-ISSUE",
AK1709="Projet OCM (ZTE, NOKIA, autres projets)","TRAVAUX OCM",
AK1709="No root CAuse","No root cause",
AK1709="ODU HS","PDH",
AK1709="IP &amp; VLAN","PDH",
AK1709="Warehouse HUAWEI","SPARE-ISSUE",
AK1709="SPARE-HS","SPARE-ISSUE",
AK1709="Power Telco","BSS",AK1709="no impacts","no impacts"
),"")</f>
        <v>No root cause</v>
      </c>
      <c r="AJ1709" s="56" t="str" cm="1">
        <f t="array" ref="AJ1709">IFERROR(_xlfn.IFS(
AK1709="MPR ISSUE","TX ISSUE",
AK1709="BSS Hardware Issue","RAN ISSUE",
AK1709="Sites strategiques, MLL, Pylone, etc.","ENVTECH",
AK1709="AKTIVCO DEFAUT GE &amp; POWER Cabinet","POWER ISSUE",
AK1709="AKTIVCO Coupure ENEO &amp; Baisse de tension","POWER ISSUE",
AK1709="Coupure ENEO &amp; Baisse de tension","POWER ISSUE",
AK1709="Defaut GE &amp; POWER Cabinet","POWER ISSUE",
AK1709="Sharing","POWER ISSUE",
AK1709="Sites strategiques &amp; DataCenter","POWER ISSUE",
AK1709="Exclu","Exclu",
AK1709="SAT","TX ISSUE",
AK1709="SPARE-ISSUE","SPARE-ISSUE",
AK1709="Fiber CAmtel","TX ISSUE",
AK1709="Fiber AOF","TX ISSUE",
AK1709="Projet OCM (HUAWEI)","TRAVAUX-HUAWEI",
AK1709="Projet OCM (NOKIA)","TRAVAUX -NOKIA",
AK1709="ACCESS-ISSUE","ACCESS-ISSUE",
AK1709="Projet OCM (ZTE, NOKIA, autres projets)","TRAVAUX OCM",
AK1709="No root CAuse","No root cause",
AK1709="ODU HS","TX ISSUE",
AK1709="IP &amp; VLAN","TX ISSUE",
AK1709="Warehouse HUAWEI","SPARE-ISSUE",
AK1709="SPARE-HS","SPARE-ISSUE",
AK1709="Power Telco","RAN ISSUE",AK1709="no impacts","no impacts"
),"")</f>
        <v>No root cause</v>
      </c>
      <c r="AK1709" s="81" t="s">
        <v>5620</v>
      </c>
      <c r="AL1709" s="56" t="str" cm="1">
        <f t="array" ref="AL1709">IFERROR(_xlfn.IFS(
AK1709="MPR ISSUE","ACTIVE",
AK1709="BSS Hardware Issue","ACTIVE",
AK1709="Sites strategiques, MLL, Pylone, etc.","PASSIVE",
AK1709="AKTIVCO DEFAUT GE &amp; POWER Cabinet","PASSIVE",
AK1709="AKTIVCO Coupure ENEO &amp; Baisse de tension","PASSIVE",
AK1709="Coupure ENEO &amp; Baisse de tension","PASSIVE",
AK1709="Defaut GE &amp; POWER Cabinet","PASSIVE",
AK1709="Sharing","PASSIVE",
AK1709="Sites strategiques &amp; DataCenter","PASSIVE",
AK1709="Exclu","Exclu",
AK1709="SAT","ACTIVE",
AK1709="SPARE-ISSUE","SPARE-ISSUE",
AK1709="Fiber CAmtel","ACTIVE",
AK1709="Fiber AOF","ACTIVE",
AK1709="Projet OCM (HUAWEI)","PLANNED WORKS",
AK1709="Projet OCM (NOKIA)","PLANNED WORKS",
AK1709="ACCESS-ISSUE","ACCESS-ISSUE",
AK1709="Projet OCM (ZTE, NOKIA, autres projets)","PLANNED WORKS",
AK1709="No root CAuse","No root cause",
AK1709="ODU HS","ACTIVE",
AK1709="IP &amp; VLAN","ACTIVE",
AK1709="Warehouse HUAWEI","SPARE-ISSUE",
AK1709="SPARE-HS","SPARE-ISSUE",
AK1709="Power Telco","ACTIVE", AK1709="no impacts","no impacts"
),"")</f>
        <v>No root cause</v>
      </c>
      <c r="AM1709" s="108" t="s">
        <v>5537</v>
      </c>
      <c r="AN1709" s="117" t="s">
        <v>2993</v>
      </c>
      <c r="AP1709" s="23" t="s">
        <v>5537</v>
      </c>
      <c r="AQ1709" s="23" t="s">
        <v>5537</v>
      </c>
      <c r="AR1709" s="7"/>
      <c r="AS1709" s="6"/>
      <c r="AT1709" s="7"/>
      <c r="AU1709" s="3" t="s">
        <v>5537</v>
      </c>
      <c r="AV1709" s="24" t="s">
        <v>5537</v>
      </c>
      <c r="AW1709" s="24" t="s">
        <v>5537</v>
      </c>
      <c r="AX1709" s="24" t="s">
        <v>5537</v>
      </c>
      <c r="AY1709" s="24" t="s">
        <v>5537</v>
      </c>
      <c r="AZ1709" s="24" t="s">
        <v>5537</v>
      </c>
      <c r="BA1709" s="24" t="s">
        <v>5537</v>
      </c>
      <c r="BB1709" s="24" t="s">
        <v>5537</v>
      </c>
      <c r="BC1709" s="24" t="s">
        <v>5537</v>
      </c>
      <c r="BD1709" s="24" t="s">
        <v>5537</v>
      </c>
      <c r="BE1709" s="24" t="s">
        <v>5537</v>
      </c>
      <c r="BF1709" s="24" t="s">
        <v>5537</v>
      </c>
      <c r="BG1709" s="24" t="s">
        <v>5537</v>
      </c>
      <c r="BH1709" s="24" t="s">
        <v>5537</v>
      </c>
      <c r="BI1709" s="9" t="s">
        <v>5537</v>
      </c>
      <c r="BJ1709" s="14"/>
      <c r="BK1709" s="14" t="s">
        <v>5537</v>
      </c>
      <c r="BL1709" s="14" t="str">
        <f>_xlfn.XLOOKUP(B1709,'[4]cell downs 18042026 17h'!$B:$B,'[4]cell downs 18042026 17h'!$B:$B,"")</f>
        <v/>
      </c>
      <c r="BM1709" s="14" t="str">
        <f>_xlfn.XLOOKUP(B1709,'[5]Cells Huawei 19042026 15h'!$B:$B,'[5]Cells Huawei 19042026 15h'!$B:$B,"")</f>
        <v/>
      </c>
      <c r="BN1709" s="9" t="str">
        <f>_xlfn.XLOOKUP(B1709,'[6]cells down 19042026 9H40'!$B:$B,'[6]cells down 19042026 9H40'!$B:$B,"")</f>
        <v/>
      </c>
      <c r="BO1709" s="9" t="s">
        <v>2993</v>
      </c>
      <c r="BP1709" s="9" t="s">
        <v>12</v>
      </c>
    </row>
    <row r="1710" spans="1:68" s="9" customFormat="1" x14ac:dyDescent="0.35">
      <c r="A1710" s="1" t="s">
        <v>3084</v>
      </c>
      <c r="B1710" s="8" t="s">
        <v>3085</v>
      </c>
      <c r="C1710" s="3" t="str">
        <f>_xlfn.XLOOKUP(B1710,'[1]daily break down'!$D:$D,'[1]daily break down'!$E:$E,"")</f>
        <v>EXTREME-NORD</v>
      </c>
      <c r="D1710" s="1"/>
      <c r="E1710" s="1"/>
      <c r="F1710" s="3" t="s">
        <v>55</v>
      </c>
      <c r="G1710" s="1" t="s">
        <v>3086</v>
      </c>
      <c r="H1710" s="39" t="str">
        <f>_xlfn.XLOOKUP(B1710,[2]CALCULATION!$B:$B,[2]CALCULATION!$H:$H,"")</f>
        <v>HUAWEI</v>
      </c>
      <c r="I1710" s="34">
        <v>0</v>
      </c>
      <c r="J1710" s="34">
        <v>0</v>
      </c>
      <c r="K1710" s="34">
        <v>0</v>
      </c>
      <c r="L1710" s="34">
        <v>0</v>
      </c>
      <c r="M1710" s="34">
        <v>0</v>
      </c>
      <c r="N1710" s="34">
        <v>0</v>
      </c>
      <c r="O1710" s="34">
        <v>0</v>
      </c>
      <c r="P1710" s="34">
        <v>0</v>
      </c>
      <c r="Q1710" s="34">
        <v>0</v>
      </c>
      <c r="R1710" s="34">
        <v>0</v>
      </c>
      <c r="S1710" s="109">
        <v>0</v>
      </c>
      <c r="T1710" s="109">
        <f>_xlfn.XLOOKUP(B1710,'[3]Nur des jours'!$B:$B,'[3]Nur des jours'!$U:$U,"")</f>
        <v>0</v>
      </c>
      <c r="U1710" s="109">
        <v>0</v>
      </c>
      <c r="V1710" s="109">
        <v>0</v>
      </c>
      <c r="W1710" s="109">
        <v>0</v>
      </c>
      <c r="X1710" s="109">
        <v>0</v>
      </c>
      <c r="Y1710" s="109">
        <v>0</v>
      </c>
      <c r="Z1710" s="109">
        <v>0</v>
      </c>
      <c r="AA1710" s="109">
        <v>0</v>
      </c>
      <c r="AB1710" s="109">
        <v>0</v>
      </c>
      <c r="AC1710" s="109">
        <v>0</v>
      </c>
      <c r="AD1710" s="109">
        <v>0</v>
      </c>
      <c r="AE1710" s="109">
        <v>0</v>
      </c>
      <c r="AF1710" s="109">
        <v>0</v>
      </c>
      <c r="AG1710" s="57" t="str">
        <f>_xlfn.XLOOKUP(B1710,[3]CALCULATION!$B:$B,[3]CALCULATION!$M:$M,"")</f>
        <v>Insecurity</v>
      </c>
      <c r="AH1710" s="57"/>
      <c r="AI1710" s="56" t="str" cm="1">
        <f t="array" ref="AI1710">IFERROR(_xlfn.IFS(
AK1710="MPR ISSUE","PDH",
AK1710="BSS Hardware Issue","BSS",
AK1710="Sites strategiques, MLL, Pylone, etc.","ENVTECH",
AK1710="AKTIVCO DEFAUT GE &amp; POWER Cabinet","AKTIVCO",
AK1710="AKTIVCO Coupure ENEO &amp; Baisse de tension","AKTIVCO GRID ONLY",
AK1710="Coupure ENEO &amp; Baisse de tension","IHS GRID ONLY",
AK1710="Defaut GE &amp; POWER Cabinet","IHS",
AK1710="Sharing","Partners",
AK1710="Sites strategiques &amp; DataCenter","SST &amp; DC",
AK1710="Exclu","Exclu",
AK1710="SAT","SAT",
AK1710="SPARE-ISSUE","SPARE-ISSUE",
AK1710="Fiber CAmtel","TRANS_FO_CAMTEL",
AK1710="Fiber AOF","Fiber AOF",
AK1710="Projet OCM (HUAWEI)","TRAVAUX-HUAWEI",
AK1710="Projet OCM (NOKIA)","TRAVAUX-NOKIA",
AK1710="ACCESS-ISSUE","ACCESS-ISSUE",
AK1710="Projet OCM (ZTE, NOKIA, autres projets)","TRAVAUX OCM",
AK1710="No root CAuse","No root cause",
AK1710="ODU HS","PDH",
AK1710="IP &amp; VLAN","PDH",
AK1710="Warehouse HUAWEI","SPARE-ISSUE",
AK1710="SPARE-HS","SPARE-ISSUE",
AK1710="Power Telco","BSS",AK1710="no impacts","no impacts"
),"")</f>
        <v>No root cause</v>
      </c>
      <c r="AJ1710" s="56" t="str" cm="1">
        <f t="array" ref="AJ1710">IFERROR(_xlfn.IFS(
AK1710="MPR ISSUE","TX ISSUE",
AK1710="BSS Hardware Issue","RAN ISSUE",
AK1710="Sites strategiques, MLL, Pylone, etc.","ENVTECH",
AK1710="AKTIVCO DEFAUT GE &amp; POWER Cabinet","POWER ISSUE",
AK1710="AKTIVCO Coupure ENEO &amp; Baisse de tension","POWER ISSUE",
AK1710="Coupure ENEO &amp; Baisse de tension","POWER ISSUE",
AK1710="Defaut GE &amp; POWER Cabinet","POWER ISSUE",
AK1710="Sharing","POWER ISSUE",
AK1710="Sites strategiques &amp; DataCenter","POWER ISSUE",
AK1710="Exclu","Exclu",
AK1710="SAT","TX ISSUE",
AK1710="SPARE-ISSUE","SPARE-ISSUE",
AK1710="Fiber CAmtel","TX ISSUE",
AK1710="Fiber AOF","TX ISSUE",
AK1710="Projet OCM (HUAWEI)","TRAVAUX-HUAWEI",
AK1710="Projet OCM (NOKIA)","TRAVAUX -NOKIA",
AK1710="ACCESS-ISSUE","ACCESS-ISSUE",
AK1710="Projet OCM (ZTE, NOKIA, autres projets)","TRAVAUX OCM",
AK1710="No root CAuse","No root cause",
AK1710="ODU HS","TX ISSUE",
AK1710="IP &amp; VLAN","TX ISSUE",
AK1710="Warehouse HUAWEI","SPARE-ISSUE",
AK1710="SPARE-HS","SPARE-ISSUE",
AK1710="Power Telco","RAN ISSUE",AK1710="no impacts","no impacts"
),"")</f>
        <v>No root cause</v>
      </c>
      <c r="AK1710" s="81" t="s">
        <v>5620</v>
      </c>
      <c r="AL1710" s="56" t="str" cm="1">
        <f t="array" ref="AL1710">IFERROR(_xlfn.IFS(
AK1710="MPR ISSUE","ACTIVE",
AK1710="BSS Hardware Issue","ACTIVE",
AK1710="Sites strategiques, MLL, Pylone, etc.","PASSIVE",
AK1710="AKTIVCO DEFAUT GE &amp; POWER Cabinet","PASSIVE",
AK1710="AKTIVCO Coupure ENEO &amp; Baisse de tension","PASSIVE",
AK1710="Coupure ENEO &amp; Baisse de tension","PASSIVE",
AK1710="Defaut GE &amp; POWER Cabinet","PASSIVE",
AK1710="Sharing","PASSIVE",
AK1710="Sites strategiques &amp; DataCenter","PASSIVE",
AK1710="Exclu","Exclu",
AK1710="SAT","ACTIVE",
AK1710="SPARE-ISSUE","SPARE-ISSUE",
AK1710="Fiber CAmtel","ACTIVE",
AK1710="Fiber AOF","ACTIVE",
AK1710="Projet OCM (HUAWEI)","PLANNED WORKS",
AK1710="Projet OCM (NOKIA)","PLANNED WORKS",
AK1710="ACCESS-ISSUE","ACCESS-ISSUE",
AK1710="Projet OCM (ZTE, NOKIA, autres projets)","PLANNED WORKS",
AK1710="No root CAuse","No root cause",
AK1710="ODU HS","ACTIVE",
AK1710="IP &amp; VLAN","ACTIVE",
AK1710="Warehouse HUAWEI","SPARE-ISSUE",
AK1710="SPARE-HS","SPARE-ISSUE",
AK1710="Power Telco","ACTIVE", AK1710="no impacts","no impacts"
),"")</f>
        <v>No root cause</v>
      </c>
      <c r="AM1710" s="108" t="s">
        <v>5537</v>
      </c>
      <c r="AN1710" s="117" t="s">
        <v>3085</v>
      </c>
      <c r="AP1710" s="23" t="s">
        <v>5537</v>
      </c>
      <c r="AQ1710" s="23" t="s">
        <v>5537</v>
      </c>
      <c r="AR1710" s="7"/>
      <c r="AS1710" s="6"/>
      <c r="AT1710" s="7"/>
      <c r="AU1710" s="3" t="s">
        <v>5537</v>
      </c>
      <c r="AV1710" s="24" t="s">
        <v>5537</v>
      </c>
      <c r="AW1710" s="24" t="s">
        <v>5537</v>
      </c>
      <c r="AX1710" s="24" t="s">
        <v>5537</v>
      </c>
      <c r="AY1710" s="24" t="s">
        <v>5537</v>
      </c>
      <c r="AZ1710" s="24" t="s">
        <v>5537</v>
      </c>
      <c r="BA1710" s="24" t="s">
        <v>5537</v>
      </c>
      <c r="BB1710" s="24" t="s">
        <v>5537</v>
      </c>
      <c r="BC1710" s="24" t="s">
        <v>5537</v>
      </c>
      <c r="BD1710" s="24" t="s">
        <v>5537</v>
      </c>
      <c r="BE1710" s="24" t="s">
        <v>5537</v>
      </c>
      <c r="BF1710" s="24" t="s">
        <v>5537</v>
      </c>
      <c r="BG1710" s="24" t="s">
        <v>5537</v>
      </c>
      <c r="BH1710" s="24" t="s">
        <v>5537</v>
      </c>
      <c r="BI1710" s="9" t="s">
        <v>5537</v>
      </c>
      <c r="BJ1710" s="14"/>
      <c r="BK1710" s="14" t="s">
        <v>5537</v>
      </c>
      <c r="BL1710" s="14" t="str">
        <f>_xlfn.XLOOKUP(B1710,'[4]cell downs 18042026 17h'!$B:$B,'[4]cell downs 18042026 17h'!$B:$B,"")</f>
        <v/>
      </c>
      <c r="BM1710" s="14" t="str">
        <f>_xlfn.XLOOKUP(B1710,'[5]Cells Huawei 19042026 15h'!$B:$B,'[5]Cells Huawei 19042026 15h'!$B:$B,"")</f>
        <v/>
      </c>
      <c r="BN1710" s="9" t="str">
        <f>_xlfn.XLOOKUP(B1710,'[6]cells down 19042026 9H40'!$B:$B,'[6]cells down 19042026 9H40'!$B:$B,"")</f>
        <v/>
      </c>
      <c r="BO1710" s="9" t="s">
        <v>5537</v>
      </c>
      <c r="BP1710" s="9" t="s">
        <v>5537</v>
      </c>
    </row>
    <row r="1711" spans="1:68" s="9" customFormat="1" x14ac:dyDescent="0.35">
      <c r="A1711" s="73" t="s">
        <v>841</v>
      </c>
      <c r="B1711" s="74" t="s">
        <v>842</v>
      </c>
      <c r="C1711" s="75" t="str">
        <f>_xlfn.XLOOKUP(B1711,'[1]daily break down'!$D:$D,'[1]daily break down'!$E:$E,"")</f>
        <v>NORD</v>
      </c>
      <c r="D1711" s="73" t="s">
        <v>11</v>
      </c>
      <c r="E1711" s="73" t="s">
        <v>66</v>
      </c>
      <c r="F1711" s="75" t="s">
        <v>23</v>
      </c>
      <c r="G1711" s="73" t="s">
        <v>841</v>
      </c>
      <c r="H1711" s="80" t="str">
        <f>_xlfn.XLOOKUP(B1711,[2]CALCULATION!$B:$B,[2]CALCULATION!$H:$H,"")</f>
        <v>NOKIA</v>
      </c>
      <c r="I1711" s="77">
        <v>1.118062274587154</v>
      </c>
      <c r="J1711" s="77">
        <v>0</v>
      </c>
      <c r="K1711" s="77">
        <v>1.4204673877937353</v>
      </c>
      <c r="L1711" s="77">
        <v>1.6082854203479202</v>
      </c>
      <c r="M1711" s="77">
        <v>0</v>
      </c>
      <c r="N1711" s="77">
        <v>0</v>
      </c>
      <c r="O1711" s="77">
        <v>4.2425189959044776</v>
      </c>
      <c r="P1711" s="77">
        <v>9.2961487794130768</v>
      </c>
      <c r="Q1711" s="77">
        <v>9.2962028860272525</v>
      </c>
      <c r="R1711" s="77">
        <v>4.1896352632314127</v>
      </c>
      <c r="S1711" s="110">
        <v>1.2484554822176806E-3</v>
      </c>
      <c r="T1711" s="109">
        <f>_xlfn.XLOOKUP(B1711,'[3]Nur des jours'!$B:$B,'[3]Nur des jours'!$U:$U,"")</f>
        <v>0</v>
      </c>
      <c r="U1711" s="109">
        <v>0</v>
      </c>
      <c r="V1711" s="109">
        <v>0</v>
      </c>
      <c r="W1711" s="109">
        <v>0</v>
      </c>
      <c r="X1711" s="109">
        <v>0</v>
      </c>
      <c r="Y1711" s="109">
        <v>0</v>
      </c>
      <c r="Z1711" s="109">
        <v>0</v>
      </c>
      <c r="AA1711" s="109">
        <v>0</v>
      </c>
      <c r="AB1711" s="109">
        <v>0</v>
      </c>
      <c r="AC1711" s="109">
        <v>0</v>
      </c>
      <c r="AD1711" s="109">
        <v>0</v>
      </c>
      <c r="AE1711" s="109">
        <v>0</v>
      </c>
      <c r="AF1711" s="109">
        <v>0</v>
      </c>
      <c r="AG1711" s="57" t="str">
        <f>_xlfn.XLOOKUP(B1711,[3]CALCULATION!$B:$B,[3]CALCULATION!$M:$M,"")</f>
        <v>Operationnel</v>
      </c>
      <c r="AH1711" s="77"/>
      <c r="AI1711" s="56" t="str" cm="1">
        <f t="array" ref="AI1711">IFERROR(_xlfn.IFS(
AK1711="MPR ISSUE","PDH",
AK1711="BSS Hardware Issue","BSS",
AK1711="Sites strategiques, MLL, Pylone, etc.","ENVTECH",
AK1711="AKTIVCO DEFAUT GE &amp; POWER Cabinet","AKTIVCO",
AK1711="AKTIVCO Coupure ENEO &amp; Baisse de tension","AKTIVCO GRID ONLY",
AK1711="Coupure ENEO &amp; Baisse de tension","IHS GRID ONLY",
AK1711="Defaut GE &amp; POWER Cabinet","IHS",
AK1711="Sharing","Partners",
AK1711="Sites strategiques &amp; DataCenter","SST &amp; DC",
AK1711="Exclu","Exclu",
AK1711="SAT","SAT",
AK1711="SPARE-ISSUE","SPARE-ISSUE",
AK1711="Fiber CAmtel","TRANS_FO_CAMTEL",
AK1711="Fiber AOF","Fiber AOF",
AK1711="Projet OCM (HUAWEI)","TRAVAUX-HUAWEI",
AK1711="Projet OCM (NOKIA)","TRAVAUX-NOKIA",
AK1711="ACCESS-ISSUE","ACCESS-ISSUE",
AK1711="Projet OCM (ZTE, NOKIA, autres projets)","TRAVAUX OCM",
AK1711="No root CAuse","No root cause",
AK1711="ODU HS","PDH",
AK1711="IP &amp; VLAN","PDH",
AK1711="Warehouse HUAWEI","SPARE-ISSUE",
AK1711="SPARE-HS","SPARE-ISSUE",
AK1711="Power Telco","BSS",AK1711="no impacts","no impacts"
),"")</f>
        <v>TRAVAUX OCM</v>
      </c>
      <c r="AJ1711" s="56" t="str" cm="1">
        <f t="array" ref="AJ1711">IFERROR(_xlfn.IFS(
AK1711="MPR ISSUE","TX ISSUE",
AK1711="BSS Hardware Issue","RAN ISSUE",
AK1711="Sites strategiques, MLL, Pylone, etc.","ENVTECH",
AK1711="AKTIVCO DEFAUT GE &amp; POWER Cabinet","POWER ISSUE",
AK1711="AKTIVCO Coupure ENEO &amp; Baisse de tension","POWER ISSUE",
AK1711="Coupure ENEO &amp; Baisse de tension","POWER ISSUE",
AK1711="Defaut GE &amp; POWER Cabinet","POWER ISSUE",
AK1711="Sharing","POWER ISSUE",
AK1711="Sites strategiques &amp; DataCenter","POWER ISSUE",
AK1711="Exclu","Exclu",
AK1711="SAT","TX ISSUE",
AK1711="SPARE-ISSUE","SPARE-ISSUE",
AK1711="Fiber CAmtel","TX ISSUE",
AK1711="Fiber AOF","TX ISSUE",
AK1711="Projet OCM (HUAWEI)","TRAVAUX-HUAWEI",
AK1711="Projet OCM (NOKIA)","TRAVAUX -NOKIA",
AK1711="ACCESS-ISSUE","ACCESS-ISSUE",
AK1711="Projet OCM (ZTE, NOKIA, autres projets)","TRAVAUX OCM",
AK1711="No root CAuse","No root cause",
AK1711="ODU HS","TX ISSUE",
AK1711="IP &amp; VLAN","TX ISSUE",
AK1711="Warehouse HUAWEI","SPARE-ISSUE",
AK1711="SPARE-HS","SPARE-ISSUE",
AK1711="Power Telco","RAN ISSUE",AK1711="no impacts","no impacts"
),"")</f>
        <v>TRAVAUX OCM</v>
      </c>
      <c r="AK1711" s="81" t="s">
        <v>5341</v>
      </c>
      <c r="AL1711" s="56" t="str" cm="1">
        <f t="array" ref="AL1711">IFERROR(_xlfn.IFS(
AK1711="MPR ISSUE","ACTIVE",
AK1711="BSS Hardware Issue","ACTIVE",
AK1711="Sites strategiques, MLL, Pylone, etc.","PASSIVE",
AK1711="AKTIVCO DEFAUT GE &amp; POWER Cabinet","PASSIVE",
AK1711="AKTIVCO Coupure ENEO &amp; Baisse de tension","PASSIVE",
AK1711="Coupure ENEO &amp; Baisse de tension","PASSIVE",
AK1711="Defaut GE &amp; POWER Cabinet","PASSIVE",
AK1711="Sharing","PASSIVE",
AK1711="Sites strategiques &amp; DataCenter","PASSIVE",
AK1711="Exclu","Exclu",
AK1711="SAT","ACTIVE",
AK1711="SPARE-ISSUE","SPARE-ISSUE",
AK1711="Fiber CAmtel","ACTIVE",
AK1711="Fiber AOF","ACTIVE",
AK1711="Projet OCM (HUAWEI)","PLANNED WORKS",
AK1711="Projet OCM (NOKIA)","PLANNED WORKS",
AK1711="ACCESS-ISSUE","ACCESS-ISSUE",
AK1711="Projet OCM (ZTE, NOKIA, autres projets)","PLANNED WORKS",
AK1711="No root CAuse","No root cause",
AK1711="ODU HS","ACTIVE",
AK1711="IP &amp; VLAN","ACTIVE",
AK1711="Warehouse HUAWEI","SPARE-ISSUE",
AK1711="SPARE-HS","SPARE-ISSUE",
AK1711="Power Telco","ACTIVE", AK1711="no impacts","no impacts"
),"")</f>
        <v>PLANNED WORKS</v>
      </c>
      <c r="AM1711" s="108" t="s">
        <v>6017</v>
      </c>
      <c r="AN1711" s="117" t="s">
        <v>842</v>
      </c>
      <c r="AP1711" s="23" t="s">
        <v>5537</v>
      </c>
      <c r="AQ1711" s="23" t="s">
        <v>5537</v>
      </c>
      <c r="AR1711" s="7"/>
      <c r="AS1711" s="6"/>
      <c r="AT1711" s="7"/>
      <c r="AU1711" s="3" t="s">
        <v>5537</v>
      </c>
      <c r="AV1711" s="24" t="s">
        <v>5537</v>
      </c>
      <c r="AW1711" s="24" t="s">
        <v>5537</v>
      </c>
      <c r="AX1711" s="24" t="s">
        <v>5537</v>
      </c>
      <c r="AY1711" s="24" t="s">
        <v>5537</v>
      </c>
      <c r="AZ1711" s="24" t="s">
        <v>5537</v>
      </c>
      <c r="BA1711" s="24" t="s">
        <v>5537</v>
      </c>
      <c r="BB1711" s="24" t="s">
        <v>5537</v>
      </c>
      <c r="BC1711" s="24" t="s">
        <v>5537</v>
      </c>
      <c r="BD1711" s="24" t="s">
        <v>5537</v>
      </c>
      <c r="BE1711" s="24" t="s">
        <v>6558</v>
      </c>
      <c r="BF1711" s="24" t="s">
        <v>6559</v>
      </c>
      <c r="BG1711" s="24" t="s">
        <v>6560</v>
      </c>
      <c r="BH1711" s="24" t="s">
        <v>6561</v>
      </c>
      <c r="BI1711" s="9" t="s">
        <v>5537</v>
      </c>
      <c r="BJ1711" s="14"/>
      <c r="BK1711" s="79" t="s">
        <v>5537</v>
      </c>
      <c r="BL1711" s="79" t="str">
        <f>_xlfn.XLOOKUP(B1711,'[4]cell downs 18042026 17h'!$B:$B,'[4]cell downs 18042026 17h'!$B:$B,"")</f>
        <v/>
      </c>
      <c r="BM1711" s="79" t="str">
        <f>_xlfn.XLOOKUP(B1711,'[5]Cells Huawei 19042026 15h'!$B:$B,'[5]Cells Huawei 19042026 15h'!$B:$B,"")</f>
        <v/>
      </c>
      <c r="BN1711" s="78" t="str">
        <f>_xlfn.XLOOKUP(B1711,'[6]cells down 19042026 9H40'!$B:$B,'[6]cells down 19042026 9H40'!$B:$B,"")</f>
        <v/>
      </c>
      <c r="BO1711" s="9" t="s">
        <v>842</v>
      </c>
      <c r="BP1711" s="9" t="s">
        <v>5537</v>
      </c>
    </row>
    <row r="1712" spans="1:68" s="9" customFormat="1" x14ac:dyDescent="0.35">
      <c r="A1712" s="1" t="s">
        <v>3734</v>
      </c>
      <c r="B1712" s="8" t="s">
        <v>3735</v>
      </c>
      <c r="C1712" s="3" t="str">
        <f>_xlfn.XLOOKUP(B1712,'[1]daily break down'!$D:$D,'[1]daily break down'!$E:$E,"")</f>
        <v>SUD-OUEST</v>
      </c>
      <c r="D1712" s="1" t="s">
        <v>11</v>
      </c>
      <c r="E1712" s="1" t="s">
        <v>12</v>
      </c>
      <c r="F1712" s="3" t="s">
        <v>13</v>
      </c>
      <c r="G1712" s="1" t="s">
        <v>3736</v>
      </c>
      <c r="H1712" s="39" t="str">
        <f>_xlfn.XLOOKUP(B1712,[2]CALCULATION!$B:$B,[2]CALCULATION!$H:$H,"")</f>
        <v>HUAWEI</v>
      </c>
      <c r="I1712" s="34">
        <v>0</v>
      </c>
      <c r="J1712" s="34">
        <v>0</v>
      </c>
      <c r="K1712" s="34">
        <v>0</v>
      </c>
      <c r="L1712" s="34">
        <v>0</v>
      </c>
      <c r="M1712" s="34">
        <v>0</v>
      </c>
      <c r="N1712" s="34">
        <v>0</v>
      </c>
      <c r="O1712" s="34">
        <v>0</v>
      </c>
      <c r="P1712" s="34">
        <v>0</v>
      </c>
      <c r="Q1712" s="34">
        <v>0</v>
      </c>
      <c r="R1712" s="34">
        <v>0</v>
      </c>
      <c r="S1712" s="109">
        <v>0</v>
      </c>
      <c r="T1712" s="109">
        <f>_xlfn.XLOOKUP(B1712,'[3]Nur des jours'!$B:$B,'[3]Nur des jours'!$U:$U,"")</f>
        <v>0</v>
      </c>
      <c r="U1712" s="109">
        <v>0</v>
      </c>
      <c r="V1712" s="109">
        <v>0</v>
      </c>
      <c r="W1712" s="109">
        <v>0</v>
      </c>
      <c r="X1712" s="109">
        <v>0</v>
      </c>
      <c r="Y1712" s="109">
        <v>0</v>
      </c>
      <c r="Z1712" s="109">
        <v>0</v>
      </c>
      <c r="AA1712" s="109">
        <v>0</v>
      </c>
      <c r="AB1712" s="109">
        <v>0</v>
      </c>
      <c r="AC1712" s="109">
        <v>0</v>
      </c>
      <c r="AD1712" s="109">
        <v>0</v>
      </c>
      <c r="AE1712" s="109">
        <v>0</v>
      </c>
      <c r="AF1712" s="109">
        <v>0</v>
      </c>
      <c r="AG1712" s="57" t="str">
        <f>_xlfn.XLOOKUP(B1712,[3]CALCULATION!$B:$B,[3]CALCULATION!$M:$M,"")</f>
        <v>Insecurity</v>
      </c>
      <c r="AH1712" s="57"/>
      <c r="AI1712" s="56" t="str" cm="1">
        <f t="array" ref="AI1712">IFERROR(_xlfn.IFS(
AK1712="MPR ISSUE","PDH",
AK1712="BSS Hardware Issue","BSS",
AK1712="Sites strategiques, MLL, Pylone, etc.","ENVTECH",
AK1712="AKTIVCO DEFAUT GE &amp; POWER Cabinet","AKTIVCO",
AK1712="AKTIVCO Coupure ENEO &amp; Baisse de tension","AKTIVCO GRID ONLY",
AK1712="Coupure ENEO &amp; Baisse de tension","IHS GRID ONLY",
AK1712="Defaut GE &amp; POWER Cabinet","IHS",
AK1712="Sharing","Partners",
AK1712="Sites strategiques &amp; DataCenter","SST &amp; DC",
AK1712="Exclu","Exclu",
AK1712="SAT","SAT",
AK1712="SPARE-ISSUE","SPARE-ISSUE",
AK1712="Fiber CAmtel","TRANS_FO_CAMTEL",
AK1712="Fiber AOF","Fiber AOF",
AK1712="Projet OCM (HUAWEI)","TRAVAUX-HUAWEI",
AK1712="Projet OCM (NOKIA)","TRAVAUX-NOKIA",
AK1712="ACCESS-ISSUE","ACCESS-ISSUE",
AK1712="Projet OCM (ZTE, NOKIA, autres projets)","TRAVAUX OCM",
AK1712="No root CAuse","No root cause",
AK1712="ODU HS","PDH",
AK1712="IP &amp; VLAN","PDH",
AK1712="Warehouse HUAWEI","SPARE-ISSUE",
AK1712="SPARE-HS","SPARE-ISSUE",
AK1712="Power Telco","BSS",AK1712="no impacts","no impacts"
),"")</f>
        <v>IHS</v>
      </c>
      <c r="AJ1712" s="56" t="str" cm="1">
        <f t="array" ref="AJ1712">IFERROR(_xlfn.IFS(
AK1712="MPR ISSUE","TX ISSUE",
AK1712="BSS Hardware Issue","RAN ISSUE",
AK1712="Sites strategiques, MLL, Pylone, etc.","ENVTECH",
AK1712="AKTIVCO DEFAUT GE &amp; POWER Cabinet","POWER ISSUE",
AK1712="AKTIVCO Coupure ENEO &amp; Baisse de tension","POWER ISSUE",
AK1712="Coupure ENEO &amp; Baisse de tension","POWER ISSUE",
AK1712="Defaut GE &amp; POWER Cabinet","POWER ISSUE",
AK1712="Sharing","POWER ISSUE",
AK1712="Sites strategiques &amp; DataCenter","POWER ISSUE",
AK1712="Exclu","Exclu",
AK1712="SAT","TX ISSUE",
AK1712="SPARE-ISSUE","SPARE-ISSUE",
AK1712="Fiber CAmtel","TX ISSUE",
AK1712="Fiber AOF","TX ISSUE",
AK1712="Projet OCM (HUAWEI)","TRAVAUX-HUAWEI",
AK1712="Projet OCM (NOKIA)","TRAVAUX -NOKIA",
AK1712="ACCESS-ISSUE","ACCESS-ISSUE",
AK1712="Projet OCM (ZTE, NOKIA, autres projets)","TRAVAUX OCM",
AK1712="No root CAuse","No root cause",
AK1712="ODU HS","TX ISSUE",
AK1712="IP &amp; VLAN","TX ISSUE",
AK1712="Warehouse HUAWEI","SPARE-ISSUE",
AK1712="SPARE-HS","SPARE-ISSUE",
AK1712="Power Telco","RAN ISSUE",AK1712="no impacts","no impacts"
),"")</f>
        <v>POWER ISSUE</v>
      </c>
      <c r="AK1712" s="81" t="s">
        <v>5330</v>
      </c>
      <c r="AL1712" s="56" t="str" cm="1">
        <f t="array" ref="AL1712">IFERROR(_xlfn.IFS(
AK1712="MPR ISSUE","ACTIVE",
AK1712="BSS Hardware Issue","ACTIVE",
AK1712="Sites strategiques, MLL, Pylone, etc.","PASSIVE",
AK1712="AKTIVCO DEFAUT GE &amp; POWER Cabinet","PASSIVE",
AK1712="AKTIVCO Coupure ENEO &amp; Baisse de tension","PASSIVE",
AK1712="Coupure ENEO &amp; Baisse de tension","PASSIVE",
AK1712="Defaut GE &amp; POWER Cabinet","PASSIVE",
AK1712="Sharing","PASSIVE",
AK1712="Sites strategiques &amp; DataCenter","PASSIVE",
AK1712="Exclu","Exclu",
AK1712="SAT","ACTIVE",
AK1712="SPARE-ISSUE","SPARE-ISSUE",
AK1712="Fiber CAmtel","ACTIVE",
AK1712="Fiber AOF","ACTIVE",
AK1712="Projet OCM (HUAWEI)","PLANNED WORKS",
AK1712="Projet OCM (NOKIA)","PLANNED WORKS",
AK1712="ACCESS-ISSUE","ACCESS-ISSUE",
AK1712="Projet OCM (ZTE, NOKIA, autres projets)","PLANNED WORKS",
AK1712="No root CAuse","No root cause",
AK1712="ODU HS","ACTIVE",
AK1712="IP &amp; VLAN","ACTIVE",
AK1712="Warehouse HUAWEI","SPARE-ISSUE",
AK1712="SPARE-HS","SPARE-ISSUE",
AK1712="Power Telco","ACTIVE", AK1712="no impacts","no impacts"
),"")</f>
        <v>PASSIVE</v>
      </c>
      <c r="AM1712" s="108" t="s">
        <v>6018</v>
      </c>
      <c r="AN1712" s="117" t="s">
        <v>3735</v>
      </c>
      <c r="AP1712" s="23" t="s">
        <v>5537</v>
      </c>
      <c r="AQ1712" s="23" t="s">
        <v>5537</v>
      </c>
      <c r="AR1712" s="7"/>
      <c r="AS1712" s="6"/>
      <c r="AT1712" s="7"/>
      <c r="AU1712" s="3" t="s">
        <v>6018</v>
      </c>
      <c r="AV1712" s="24" t="s">
        <v>5537</v>
      </c>
      <c r="AW1712" s="24" t="s">
        <v>5537</v>
      </c>
      <c r="AX1712" s="24" t="s">
        <v>5537</v>
      </c>
      <c r="AY1712" s="24" t="s">
        <v>5537</v>
      </c>
      <c r="AZ1712" s="24" t="s">
        <v>5537</v>
      </c>
      <c r="BA1712" s="24" t="s">
        <v>5537</v>
      </c>
      <c r="BB1712" s="24" t="s">
        <v>5537</v>
      </c>
      <c r="BC1712" s="24" t="s">
        <v>5537</v>
      </c>
      <c r="BD1712" s="24" t="s">
        <v>5537</v>
      </c>
      <c r="BE1712" s="24" t="s">
        <v>5537</v>
      </c>
      <c r="BF1712" s="24" t="s">
        <v>5537</v>
      </c>
      <c r="BG1712" s="24" t="s">
        <v>5537</v>
      </c>
      <c r="BH1712" s="24" t="s">
        <v>5537</v>
      </c>
      <c r="BI1712" s="9" t="s">
        <v>5537</v>
      </c>
      <c r="BJ1712" s="14"/>
      <c r="BK1712" s="14" t="s">
        <v>5537</v>
      </c>
      <c r="BL1712" s="14" t="str">
        <f>_xlfn.XLOOKUP(B1712,'[4]cell downs 18042026 17h'!$B:$B,'[4]cell downs 18042026 17h'!$B:$B,"")</f>
        <v/>
      </c>
      <c r="BM1712" s="14" t="str">
        <f>_xlfn.XLOOKUP(B1712,'[5]Cells Huawei 19042026 15h'!$B:$B,'[5]Cells Huawei 19042026 15h'!$B:$B,"")</f>
        <v/>
      </c>
      <c r="BN1712" s="9" t="str">
        <f>_xlfn.XLOOKUP(B1712,'[6]cells down 19042026 9H40'!$B:$B,'[6]cells down 19042026 9H40'!$B:$B,"")</f>
        <v/>
      </c>
      <c r="BO1712" s="9" t="s">
        <v>3735</v>
      </c>
      <c r="BP1712" s="9" t="s">
        <v>594</v>
      </c>
    </row>
    <row r="1713" spans="1:68" s="9" customFormat="1" x14ac:dyDescent="0.35">
      <c r="A1713" s="1" t="s">
        <v>2969</v>
      </c>
      <c r="B1713" s="8" t="s">
        <v>2970</v>
      </c>
      <c r="C1713" s="3" t="str">
        <f>_xlfn.XLOOKUP(B1713,'[1]daily break down'!$D:$D,'[1]daily break down'!$E:$E,"")</f>
        <v>EXTREME-NORD</v>
      </c>
      <c r="D1713" s="1" t="s">
        <v>21</v>
      </c>
      <c r="E1713" s="1" t="s">
        <v>710</v>
      </c>
      <c r="F1713" s="3" t="s">
        <v>23</v>
      </c>
      <c r="G1713" s="1" t="s">
        <v>2971</v>
      </c>
      <c r="H1713" s="39" t="str">
        <f>_xlfn.XLOOKUP(B1713,[2]CALCULATION!$B:$B,[2]CALCULATION!$H:$H,"")</f>
        <v>Huawei</v>
      </c>
      <c r="I1713" s="34">
        <v>0</v>
      </c>
      <c r="J1713" s="34">
        <v>0</v>
      </c>
      <c r="K1713" s="34">
        <v>0</v>
      </c>
      <c r="L1713" s="34">
        <v>0</v>
      </c>
      <c r="M1713" s="34">
        <v>0</v>
      </c>
      <c r="N1713" s="34">
        <v>0</v>
      </c>
      <c r="O1713" s="34">
        <v>0</v>
      </c>
      <c r="P1713" s="34">
        <v>0</v>
      </c>
      <c r="Q1713" s="34">
        <v>0</v>
      </c>
      <c r="R1713" s="34">
        <v>0</v>
      </c>
      <c r="S1713" s="109">
        <v>0</v>
      </c>
      <c r="T1713" s="109">
        <f>_xlfn.XLOOKUP(B1713,'[3]Nur des jours'!$B:$B,'[3]Nur des jours'!$U:$U,"")</f>
        <v>0</v>
      </c>
      <c r="U1713" s="109">
        <v>0</v>
      </c>
      <c r="V1713" s="109">
        <v>0</v>
      </c>
      <c r="W1713" s="109">
        <v>0</v>
      </c>
      <c r="X1713" s="109">
        <v>0</v>
      </c>
      <c r="Y1713" s="109">
        <v>0</v>
      </c>
      <c r="Z1713" s="109">
        <v>0</v>
      </c>
      <c r="AA1713" s="109">
        <v>0</v>
      </c>
      <c r="AB1713" s="109">
        <v>0</v>
      </c>
      <c r="AC1713" s="109">
        <v>0</v>
      </c>
      <c r="AD1713" s="109">
        <v>0</v>
      </c>
      <c r="AE1713" s="109">
        <v>0</v>
      </c>
      <c r="AF1713" s="109">
        <v>0</v>
      </c>
      <c r="AG1713" s="57" t="str">
        <f>_xlfn.XLOOKUP(B1713,[3]CALCULATION!$B:$B,[3]CALCULATION!$M:$M,"")</f>
        <v>EXCLU</v>
      </c>
      <c r="AH1713" s="57"/>
      <c r="AI1713" s="56" t="str" cm="1">
        <f t="array" ref="AI1713">IFERROR(_xlfn.IFS(
AK1713="MPR ISSUE","PDH",
AK1713="BSS Hardware Issue","BSS",
AK1713="Sites strategiques, MLL, Pylone, etc.","ENVTECH",
AK1713="AKTIVCO DEFAUT GE &amp; POWER Cabinet","AKTIVCO",
AK1713="AKTIVCO Coupure ENEO &amp; Baisse de tension","AKTIVCO GRID ONLY",
AK1713="Coupure ENEO &amp; Baisse de tension","IHS GRID ONLY",
AK1713="Defaut GE &amp; POWER Cabinet","IHS",
AK1713="Sharing","Partners",
AK1713="Sites strategiques &amp; DataCenter","SST &amp; DC",
AK1713="Exclu","Exclu",
AK1713="SAT","SAT",
AK1713="SPARE-ISSUE","SPARE-ISSUE",
AK1713="Fiber CAmtel","TRANS_FO_CAMTEL",
AK1713="Fiber AOF","Fiber AOF",
AK1713="Projet OCM (HUAWEI)","TRAVAUX-HUAWEI",
AK1713="Projet OCM (NOKIA)","TRAVAUX-NOKIA",
AK1713="ACCESS-ISSUE","ACCESS-ISSUE",
AK1713="Projet OCM (ZTE, NOKIA, autres projets)","TRAVAUX OCM",
AK1713="No root CAuse","No root cause",
AK1713="ODU HS","PDH",
AK1713="IP &amp; VLAN","PDH",
AK1713="Warehouse HUAWEI","SPARE-ISSUE",
AK1713="SPARE-HS","SPARE-ISSUE",
AK1713="Power Telco","BSS",AK1713="no impacts","no impacts"
),"")</f>
        <v>Exclu</v>
      </c>
      <c r="AJ1713" s="56" t="str" cm="1">
        <f t="array" ref="AJ1713">IFERROR(_xlfn.IFS(
AK1713="MPR ISSUE","TX ISSUE",
AK1713="BSS Hardware Issue","RAN ISSUE",
AK1713="Sites strategiques, MLL, Pylone, etc.","ENVTECH",
AK1713="AKTIVCO DEFAUT GE &amp; POWER Cabinet","POWER ISSUE",
AK1713="AKTIVCO Coupure ENEO &amp; Baisse de tension","POWER ISSUE",
AK1713="Coupure ENEO &amp; Baisse de tension","POWER ISSUE",
AK1713="Defaut GE &amp; POWER Cabinet","POWER ISSUE",
AK1713="Sharing","POWER ISSUE",
AK1713="Sites strategiques &amp; DataCenter","POWER ISSUE",
AK1713="Exclu","Exclu",
AK1713="SAT","TX ISSUE",
AK1713="SPARE-ISSUE","SPARE-ISSUE",
AK1713="Fiber CAmtel","TX ISSUE",
AK1713="Fiber AOF","TX ISSUE",
AK1713="Projet OCM (HUAWEI)","TRAVAUX-HUAWEI",
AK1713="Projet OCM (NOKIA)","TRAVAUX -NOKIA",
AK1713="ACCESS-ISSUE","ACCESS-ISSUE",
AK1713="Projet OCM (ZTE, NOKIA, autres projets)","TRAVAUX OCM",
AK1713="No root CAuse","No root cause",
AK1713="ODU HS","TX ISSUE",
AK1713="IP &amp; VLAN","TX ISSUE",
AK1713="Warehouse HUAWEI","SPARE-ISSUE",
AK1713="SPARE-HS","SPARE-ISSUE",
AK1713="Power Telco","RAN ISSUE",AK1713="no impacts","no impacts"
),"")</f>
        <v>Exclu</v>
      </c>
      <c r="AK1713" s="81" t="s">
        <v>5559</v>
      </c>
      <c r="AL1713" s="56" t="str" cm="1">
        <f t="array" ref="AL1713">IFERROR(_xlfn.IFS(
AK1713="MPR ISSUE","ACTIVE",
AK1713="BSS Hardware Issue","ACTIVE",
AK1713="Sites strategiques, MLL, Pylone, etc.","PASSIVE",
AK1713="AKTIVCO DEFAUT GE &amp; POWER Cabinet","PASSIVE",
AK1713="AKTIVCO Coupure ENEO &amp; Baisse de tension","PASSIVE",
AK1713="Coupure ENEO &amp; Baisse de tension","PASSIVE",
AK1713="Defaut GE &amp; POWER Cabinet","PASSIVE",
AK1713="Sharing","PASSIVE",
AK1713="Sites strategiques &amp; DataCenter","PASSIVE",
AK1713="Exclu","Exclu",
AK1713="SAT","ACTIVE",
AK1713="SPARE-ISSUE","SPARE-ISSUE",
AK1713="Fiber CAmtel","ACTIVE",
AK1713="Fiber AOF","ACTIVE",
AK1713="Projet OCM (HUAWEI)","PLANNED WORKS",
AK1713="Projet OCM (NOKIA)","PLANNED WORKS",
AK1713="ACCESS-ISSUE","ACCESS-ISSUE",
AK1713="Projet OCM (ZTE, NOKIA, autres projets)","PLANNED WORKS",
AK1713="No root CAuse","No root cause",
AK1713="ODU HS","ACTIVE",
AK1713="IP &amp; VLAN","ACTIVE",
AK1713="Warehouse HUAWEI","SPARE-ISSUE",
AK1713="SPARE-HS","SPARE-ISSUE",
AK1713="Power Telco","ACTIVE", AK1713="no impacts","no impacts"
),"")</f>
        <v>Exclu</v>
      </c>
      <c r="AM1713" s="108" t="s">
        <v>5537</v>
      </c>
      <c r="AN1713" s="117" t="s">
        <v>2970</v>
      </c>
      <c r="AP1713" s="23" t="s">
        <v>5537</v>
      </c>
      <c r="AQ1713" s="23" t="s">
        <v>5537</v>
      </c>
      <c r="AR1713" s="7"/>
      <c r="AS1713" s="6"/>
      <c r="AT1713" s="7"/>
      <c r="AU1713" s="3" t="s">
        <v>5537</v>
      </c>
      <c r="AV1713" s="24" t="s">
        <v>5537</v>
      </c>
      <c r="AW1713" s="24" t="s">
        <v>5537</v>
      </c>
      <c r="AX1713" s="24" t="s">
        <v>5537</v>
      </c>
      <c r="AY1713" s="24" t="s">
        <v>5537</v>
      </c>
      <c r="AZ1713" s="24" t="s">
        <v>5537</v>
      </c>
      <c r="BA1713" s="24" t="s">
        <v>5537</v>
      </c>
      <c r="BB1713" s="24" t="s">
        <v>5537</v>
      </c>
      <c r="BC1713" s="24" t="s">
        <v>5537</v>
      </c>
      <c r="BD1713" s="24" t="s">
        <v>5537</v>
      </c>
      <c r="BE1713" s="24" t="s">
        <v>5537</v>
      </c>
      <c r="BF1713" s="24" t="s">
        <v>5537</v>
      </c>
      <c r="BG1713" s="24" t="s">
        <v>5537</v>
      </c>
      <c r="BH1713" s="24" t="s">
        <v>5537</v>
      </c>
      <c r="BI1713" s="9" t="s">
        <v>5537</v>
      </c>
      <c r="BJ1713" s="14"/>
      <c r="BK1713" s="14" t="s">
        <v>5537</v>
      </c>
      <c r="BL1713" s="14" t="str">
        <f>_xlfn.XLOOKUP(B1713,'[4]cell downs 18042026 17h'!$B:$B,'[4]cell downs 18042026 17h'!$B:$B,"")</f>
        <v/>
      </c>
      <c r="BM1713" s="14" t="str">
        <f>_xlfn.XLOOKUP(B1713,'[5]Cells Huawei 19042026 15h'!$B:$B,'[5]Cells Huawei 19042026 15h'!$B:$B,"")</f>
        <v/>
      </c>
      <c r="BN1713" s="9" t="str">
        <f>_xlfn.XLOOKUP(B1713,'[6]cells down 19042026 9H40'!$B:$B,'[6]cells down 19042026 9H40'!$B:$B,"")</f>
        <v/>
      </c>
      <c r="BO1713" s="9" t="s">
        <v>5537</v>
      </c>
      <c r="BP1713" s="9" t="s">
        <v>5537</v>
      </c>
    </row>
    <row r="1714" spans="1:68" s="9" customFormat="1" x14ac:dyDescent="0.35">
      <c r="A1714" s="1" t="s">
        <v>3018</v>
      </c>
      <c r="B1714" s="8" t="s">
        <v>3019</v>
      </c>
      <c r="C1714" s="3" t="str">
        <f>_xlfn.XLOOKUP(B1714,'[1]daily break down'!$D:$D,'[1]daily break down'!$E:$E,"")</f>
        <v>NORD-OUEST</v>
      </c>
      <c r="D1714" s="1" t="s">
        <v>11</v>
      </c>
      <c r="E1714" s="1" t="s">
        <v>12</v>
      </c>
      <c r="F1714" s="3" t="s">
        <v>51</v>
      </c>
      <c r="G1714" s="1" t="s">
        <v>3020</v>
      </c>
      <c r="H1714" s="39" t="str">
        <f>_xlfn.XLOOKUP(B1714,[2]CALCULATION!$B:$B,[2]CALCULATION!$H:$H,"")</f>
        <v>Huawei</v>
      </c>
      <c r="I1714" s="34">
        <v>0</v>
      </c>
      <c r="J1714" s="34">
        <v>0</v>
      </c>
      <c r="K1714" s="34">
        <v>0</v>
      </c>
      <c r="L1714" s="34">
        <v>0</v>
      </c>
      <c r="M1714" s="34">
        <v>0</v>
      </c>
      <c r="N1714" s="34">
        <v>0</v>
      </c>
      <c r="O1714" s="34">
        <v>0</v>
      </c>
      <c r="P1714" s="34">
        <v>0</v>
      </c>
      <c r="Q1714" s="34">
        <v>0</v>
      </c>
      <c r="R1714" s="34">
        <v>0</v>
      </c>
      <c r="S1714" s="109">
        <v>0</v>
      </c>
      <c r="T1714" s="109">
        <f>_xlfn.XLOOKUP(B1714,'[3]Nur des jours'!$B:$B,'[3]Nur des jours'!$U:$U,"")</f>
        <v>0</v>
      </c>
      <c r="U1714" s="109">
        <v>0</v>
      </c>
      <c r="V1714" s="109">
        <v>0</v>
      </c>
      <c r="W1714" s="109">
        <v>0</v>
      </c>
      <c r="X1714" s="109">
        <v>0</v>
      </c>
      <c r="Y1714" s="109">
        <v>0</v>
      </c>
      <c r="Z1714" s="109">
        <v>0</v>
      </c>
      <c r="AA1714" s="109">
        <v>0</v>
      </c>
      <c r="AB1714" s="109">
        <v>0</v>
      </c>
      <c r="AC1714" s="109">
        <v>0</v>
      </c>
      <c r="AD1714" s="109">
        <v>0</v>
      </c>
      <c r="AE1714" s="109">
        <v>0</v>
      </c>
      <c r="AF1714" s="109">
        <v>0</v>
      </c>
      <c r="AG1714" s="57" t="str">
        <f>_xlfn.XLOOKUP(B1714,[3]CALCULATION!$B:$B,[3]CALCULATION!$M:$M,"")</f>
        <v>Insecurity</v>
      </c>
      <c r="AH1714" s="57"/>
      <c r="AI1714" s="56" t="str" cm="1">
        <f t="array" ref="AI1714">IFERROR(_xlfn.IFS(
AK1714="MPR ISSUE","PDH",
AK1714="BSS Hardware Issue","BSS",
AK1714="Sites strategiques, MLL, Pylone, etc.","ENVTECH",
AK1714="AKTIVCO DEFAUT GE &amp; POWER Cabinet","AKTIVCO",
AK1714="AKTIVCO Coupure ENEO &amp; Baisse de tension","AKTIVCO GRID ONLY",
AK1714="Coupure ENEO &amp; Baisse de tension","IHS GRID ONLY",
AK1714="Defaut GE &amp; POWER Cabinet","IHS",
AK1714="Sharing","Partners",
AK1714="Sites strategiques &amp; DataCenter","SST &amp; DC",
AK1714="Exclu","Exclu",
AK1714="SAT","SAT",
AK1714="SPARE-ISSUE","SPARE-ISSUE",
AK1714="Fiber CAmtel","TRANS_FO_CAMTEL",
AK1714="Fiber AOF","Fiber AOF",
AK1714="Projet OCM (HUAWEI)","TRAVAUX-HUAWEI",
AK1714="Projet OCM (NOKIA)","TRAVAUX-NOKIA",
AK1714="ACCESS-ISSUE","ACCESS-ISSUE",
AK1714="Projet OCM (ZTE, NOKIA, autres projets)","TRAVAUX OCM",
AK1714="No root CAuse","No root cause",
AK1714="ODU HS","PDH",
AK1714="IP &amp; VLAN","PDH",
AK1714="Warehouse HUAWEI","SPARE-ISSUE",
AK1714="SPARE-HS","SPARE-ISSUE",
AK1714="Power Telco","BSS",AK1714="no impacts","no impacts"
),"")</f>
        <v>No root cause</v>
      </c>
      <c r="AJ1714" s="56" t="str" cm="1">
        <f t="array" ref="AJ1714">IFERROR(_xlfn.IFS(
AK1714="MPR ISSUE","TX ISSUE",
AK1714="BSS Hardware Issue","RAN ISSUE",
AK1714="Sites strategiques, MLL, Pylone, etc.","ENVTECH",
AK1714="AKTIVCO DEFAUT GE &amp; POWER Cabinet","POWER ISSUE",
AK1714="AKTIVCO Coupure ENEO &amp; Baisse de tension","POWER ISSUE",
AK1714="Coupure ENEO &amp; Baisse de tension","POWER ISSUE",
AK1714="Defaut GE &amp; POWER Cabinet","POWER ISSUE",
AK1714="Sharing","POWER ISSUE",
AK1714="Sites strategiques &amp; DataCenter","POWER ISSUE",
AK1714="Exclu","Exclu",
AK1714="SAT","TX ISSUE",
AK1714="SPARE-ISSUE","SPARE-ISSUE",
AK1714="Fiber CAmtel","TX ISSUE",
AK1714="Fiber AOF","TX ISSUE",
AK1714="Projet OCM (HUAWEI)","TRAVAUX-HUAWEI",
AK1714="Projet OCM (NOKIA)","TRAVAUX -NOKIA",
AK1714="ACCESS-ISSUE","ACCESS-ISSUE",
AK1714="Projet OCM (ZTE, NOKIA, autres projets)","TRAVAUX OCM",
AK1714="No root CAuse","No root cause",
AK1714="ODU HS","TX ISSUE",
AK1714="IP &amp; VLAN","TX ISSUE",
AK1714="Warehouse HUAWEI","SPARE-ISSUE",
AK1714="SPARE-HS","SPARE-ISSUE",
AK1714="Power Telco","RAN ISSUE",AK1714="no impacts","no impacts"
),"")</f>
        <v>No root cause</v>
      </c>
      <c r="AK1714" s="81" t="s">
        <v>5620</v>
      </c>
      <c r="AL1714" s="56" t="str" cm="1">
        <f t="array" ref="AL1714">IFERROR(_xlfn.IFS(
AK1714="MPR ISSUE","ACTIVE",
AK1714="BSS Hardware Issue","ACTIVE",
AK1714="Sites strategiques, MLL, Pylone, etc.","PASSIVE",
AK1714="AKTIVCO DEFAUT GE &amp; POWER Cabinet","PASSIVE",
AK1714="AKTIVCO Coupure ENEO &amp; Baisse de tension","PASSIVE",
AK1714="Coupure ENEO &amp; Baisse de tension","PASSIVE",
AK1714="Defaut GE &amp; POWER Cabinet","PASSIVE",
AK1714="Sharing","PASSIVE",
AK1714="Sites strategiques &amp; DataCenter","PASSIVE",
AK1714="Exclu","Exclu",
AK1714="SAT","ACTIVE",
AK1714="SPARE-ISSUE","SPARE-ISSUE",
AK1714="Fiber CAmtel","ACTIVE",
AK1714="Fiber AOF","ACTIVE",
AK1714="Projet OCM (HUAWEI)","PLANNED WORKS",
AK1714="Projet OCM (NOKIA)","PLANNED WORKS",
AK1714="ACCESS-ISSUE","ACCESS-ISSUE",
AK1714="Projet OCM (ZTE, NOKIA, autres projets)","PLANNED WORKS",
AK1714="No root CAuse","No root cause",
AK1714="ODU HS","ACTIVE",
AK1714="IP &amp; VLAN","ACTIVE",
AK1714="Warehouse HUAWEI","SPARE-ISSUE",
AK1714="SPARE-HS","SPARE-ISSUE",
AK1714="Power Telco","ACTIVE", AK1714="no impacts","no impacts"
),"")</f>
        <v>No root cause</v>
      </c>
      <c r="AM1714" s="108" t="s">
        <v>5537</v>
      </c>
      <c r="AN1714" s="117" t="s">
        <v>3019</v>
      </c>
      <c r="AP1714" s="23" t="s">
        <v>5537</v>
      </c>
      <c r="AQ1714" s="23" t="s">
        <v>5537</v>
      </c>
      <c r="AR1714" s="7"/>
      <c r="AS1714" s="6"/>
      <c r="AT1714" s="7"/>
      <c r="AU1714" s="3" t="s">
        <v>5537</v>
      </c>
      <c r="AV1714" s="24" t="s">
        <v>5537</v>
      </c>
      <c r="AW1714" s="24" t="s">
        <v>5537</v>
      </c>
      <c r="AX1714" s="24" t="s">
        <v>5537</v>
      </c>
      <c r="AY1714" s="24" t="s">
        <v>5537</v>
      </c>
      <c r="AZ1714" s="24" t="s">
        <v>5537</v>
      </c>
      <c r="BA1714" s="24" t="s">
        <v>5537</v>
      </c>
      <c r="BB1714" s="24" t="s">
        <v>5537</v>
      </c>
      <c r="BC1714" s="24" t="s">
        <v>5537</v>
      </c>
      <c r="BD1714" s="24" t="s">
        <v>5537</v>
      </c>
      <c r="BE1714" s="24" t="s">
        <v>5537</v>
      </c>
      <c r="BF1714" s="24" t="s">
        <v>5537</v>
      </c>
      <c r="BG1714" s="24" t="s">
        <v>5537</v>
      </c>
      <c r="BH1714" s="24" t="s">
        <v>5537</v>
      </c>
      <c r="BI1714" s="9" t="s">
        <v>5537</v>
      </c>
      <c r="BJ1714" s="14"/>
      <c r="BK1714" s="14" t="s">
        <v>5537</v>
      </c>
      <c r="BL1714" s="14" t="str">
        <f>_xlfn.XLOOKUP(B1714,'[4]cell downs 18042026 17h'!$B:$B,'[4]cell downs 18042026 17h'!$B:$B,"")</f>
        <v/>
      </c>
      <c r="BM1714" s="14" t="str">
        <f>_xlfn.XLOOKUP(B1714,'[5]Cells Huawei 19042026 15h'!$B:$B,'[5]Cells Huawei 19042026 15h'!$B:$B,"")</f>
        <v/>
      </c>
      <c r="BN1714" s="9" t="str">
        <f>_xlfn.XLOOKUP(B1714,'[6]cells down 19042026 9H40'!$B:$B,'[6]cells down 19042026 9H40'!$B:$B,"")</f>
        <v/>
      </c>
      <c r="BO1714" s="9" t="s">
        <v>3019</v>
      </c>
      <c r="BP1714" s="9" t="s">
        <v>5537</v>
      </c>
    </row>
    <row r="1715" spans="1:68" s="9" customFormat="1" x14ac:dyDescent="0.35">
      <c r="A1715" s="1" t="s">
        <v>699</v>
      </c>
      <c r="B1715" s="8" t="s">
        <v>700</v>
      </c>
      <c r="C1715" s="3" t="str">
        <f>_xlfn.XLOOKUP(B1715,'[1]daily break down'!$D:$D,'[1]daily break down'!$E:$E,"")</f>
        <v>Bafoussam</v>
      </c>
      <c r="D1715" s="1" t="s">
        <v>21</v>
      </c>
      <c r="E1715" s="1" t="s">
        <v>36</v>
      </c>
      <c r="F1715" s="3" t="s">
        <v>102</v>
      </c>
      <c r="G1715" s="1" t="s">
        <v>299</v>
      </c>
      <c r="H1715" s="39" t="str">
        <f>_xlfn.XLOOKUP(B1715,[2]CALCULATION!$B:$B,[2]CALCULATION!$H:$H,"")</f>
        <v>Huawei</v>
      </c>
      <c r="I1715" s="34">
        <v>0</v>
      </c>
      <c r="J1715" s="34">
        <v>0</v>
      </c>
      <c r="K1715" s="34">
        <v>0</v>
      </c>
      <c r="L1715" s="34">
        <v>0</v>
      </c>
      <c r="M1715" s="34">
        <v>0</v>
      </c>
      <c r="N1715" s="34">
        <v>0</v>
      </c>
      <c r="O1715" s="34">
        <v>0</v>
      </c>
      <c r="P1715" s="34">
        <v>0</v>
      </c>
      <c r="Q1715" s="34">
        <v>0</v>
      </c>
      <c r="R1715" s="34">
        <v>0</v>
      </c>
      <c r="S1715" s="109">
        <v>2.675261747609386E-4</v>
      </c>
      <c r="T1715" s="109">
        <f>_xlfn.XLOOKUP(B1715,'[3]Nur des jours'!$B:$B,'[3]Nur des jours'!$U:$U,"")</f>
        <v>0</v>
      </c>
      <c r="U1715" s="109">
        <v>0</v>
      </c>
      <c r="V1715" s="109">
        <v>0</v>
      </c>
      <c r="W1715" s="109">
        <v>0</v>
      </c>
      <c r="X1715" s="109">
        <v>0</v>
      </c>
      <c r="Y1715" s="109">
        <v>0</v>
      </c>
      <c r="Z1715" s="109">
        <v>0</v>
      </c>
      <c r="AA1715" s="109">
        <v>0</v>
      </c>
      <c r="AB1715" s="109">
        <v>0</v>
      </c>
      <c r="AC1715" s="109">
        <v>0</v>
      </c>
      <c r="AD1715" s="109">
        <v>0</v>
      </c>
      <c r="AE1715" s="109">
        <v>0</v>
      </c>
      <c r="AF1715" s="109">
        <v>0</v>
      </c>
      <c r="AG1715" s="57" t="str">
        <f>_xlfn.XLOOKUP(B1715,[3]CALCULATION!$B:$B,[3]CALCULATION!$M:$M,"")</f>
        <v>Operationnel</v>
      </c>
      <c r="AH1715" s="57"/>
      <c r="AI1715" s="56" t="str" cm="1">
        <f t="array" ref="AI1715">IFERROR(_xlfn.IFS(
AK1715="MPR ISSUE","PDH",
AK1715="BSS Hardware Issue","BSS",
AK1715="Sites strategiques, MLL, Pylone, etc.","ENVTECH",
AK1715="AKTIVCO DEFAUT GE &amp; POWER Cabinet","AKTIVCO",
AK1715="AKTIVCO Coupure ENEO &amp; Baisse de tension","AKTIVCO GRID ONLY",
AK1715="Coupure ENEO &amp; Baisse de tension","IHS GRID ONLY",
AK1715="Defaut GE &amp; POWER Cabinet","IHS",
AK1715="Sharing","Partners",
AK1715="Sites strategiques &amp; DataCenter","SST &amp; DC",
AK1715="Exclu","Exclu",
AK1715="SAT","SAT",
AK1715="SPARE-ISSUE","SPARE-ISSUE",
AK1715="Fiber CAmtel","TRANS_FO_CAMTEL",
AK1715="Fiber AOF","Fiber AOF",
AK1715="Projet OCM (HUAWEI)","TRAVAUX-HUAWEI",
AK1715="Projet OCM (NOKIA)","TRAVAUX-NOKIA",
AK1715="ACCESS-ISSUE","ACCESS-ISSUE",
AK1715="Projet OCM (ZTE, NOKIA, autres projets)","TRAVAUX OCM",
AK1715="No root CAuse","No root cause",
AK1715="ODU HS","PDH",
AK1715="IP &amp; VLAN","PDH",
AK1715="Warehouse HUAWEI","SPARE-ISSUE",
AK1715="SPARE-HS","SPARE-ISSUE",
AK1715="Power Telco","BSS",AK1715="no impacts","no impacts"
),"")</f>
        <v>No root cause</v>
      </c>
      <c r="AJ1715" s="56" t="str" cm="1">
        <f t="array" ref="AJ1715">IFERROR(_xlfn.IFS(
AK1715="MPR ISSUE","TX ISSUE",
AK1715="BSS Hardware Issue","RAN ISSUE",
AK1715="Sites strategiques, MLL, Pylone, etc.","ENVTECH",
AK1715="AKTIVCO DEFAUT GE &amp; POWER Cabinet","POWER ISSUE",
AK1715="AKTIVCO Coupure ENEO &amp; Baisse de tension","POWER ISSUE",
AK1715="Coupure ENEO &amp; Baisse de tension","POWER ISSUE",
AK1715="Defaut GE &amp; POWER Cabinet","POWER ISSUE",
AK1715="Sharing","POWER ISSUE",
AK1715="Sites strategiques &amp; DataCenter","POWER ISSUE",
AK1715="Exclu","Exclu",
AK1715="SAT","TX ISSUE",
AK1715="SPARE-ISSUE","SPARE-ISSUE",
AK1715="Fiber CAmtel","TX ISSUE",
AK1715="Fiber AOF","TX ISSUE",
AK1715="Projet OCM (HUAWEI)","TRAVAUX-HUAWEI",
AK1715="Projet OCM (NOKIA)","TRAVAUX -NOKIA",
AK1715="ACCESS-ISSUE","ACCESS-ISSUE",
AK1715="Projet OCM (ZTE, NOKIA, autres projets)","TRAVAUX OCM",
AK1715="No root CAuse","No root cause",
AK1715="ODU HS","TX ISSUE",
AK1715="IP &amp; VLAN","TX ISSUE",
AK1715="Warehouse HUAWEI","SPARE-ISSUE",
AK1715="SPARE-HS","SPARE-ISSUE",
AK1715="Power Telco","RAN ISSUE",AK1715="no impacts","no impacts"
),"")</f>
        <v>No root cause</v>
      </c>
      <c r="AK1715" s="81" t="s">
        <v>5620</v>
      </c>
      <c r="AL1715" s="56" t="str" cm="1">
        <f t="array" ref="AL1715">IFERROR(_xlfn.IFS(
AK1715="MPR ISSUE","ACTIVE",
AK1715="BSS Hardware Issue","ACTIVE",
AK1715="Sites strategiques, MLL, Pylone, etc.","PASSIVE",
AK1715="AKTIVCO DEFAUT GE &amp; POWER Cabinet","PASSIVE",
AK1715="AKTIVCO Coupure ENEO &amp; Baisse de tension","PASSIVE",
AK1715="Coupure ENEO &amp; Baisse de tension","PASSIVE",
AK1715="Defaut GE &amp; POWER Cabinet","PASSIVE",
AK1715="Sharing","PASSIVE",
AK1715="Sites strategiques &amp; DataCenter","PASSIVE",
AK1715="Exclu","Exclu",
AK1715="SAT","ACTIVE",
AK1715="SPARE-ISSUE","SPARE-ISSUE",
AK1715="Fiber CAmtel","ACTIVE",
AK1715="Fiber AOF","ACTIVE",
AK1715="Projet OCM (HUAWEI)","PLANNED WORKS",
AK1715="Projet OCM (NOKIA)","PLANNED WORKS",
AK1715="ACCESS-ISSUE","ACCESS-ISSUE",
AK1715="Projet OCM (ZTE, NOKIA, autres projets)","PLANNED WORKS",
AK1715="No root CAuse","No root cause",
AK1715="ODU HS","ACTIVE",
AK1715="IP &amp; VLAN","ACTIVE",
AK1715="Warehouse HUAWEI","SPARE-ISSUE",
AK1715="SPARE-HS","SPARE-ISSUE",
AK1715="Power Telco","ACTIVE", AK1715="no impacts","no impacts"
),"")</f>
        <v>No root cause</v>
      </c>
      <c r="AM1715" s="108" t="s">
        <v>5537</v>
      </c>
      <c r="AN1715" s="117" t="s">
        <v>700</v>
      </c>
      <c r="AP1715" s="23" t="s">
        <v>5537</v>
      </c>
      <c r="AQ1715" s="23" t="s">
        <v>5537</v>
      </c>
      <c r="AR1715" s="7"/>
      <c r="AS1715" s="6"/>
      <c r="AT1715" s="7"/>
      <c r="AU1715" s="3" t="s">
        <v>5537</v>
      </c>
      <c r="AV1715" s="24" t="s">
        <v>5537</v>
      </c>
      <c r="AW1715" s="24" t="s">
        <v>5537</v>
      </c>
      <c r="AX1715" s="24" t="s">
        <v>5537</v>
      </c>
      <c r="AY1715" s="24" t="s">
        <v>5537</v>
      </c>
      <c r="AZ1715" s="24" t="s">
        <v>5537</v>
      </c>
      <c r="BA1715" s="24" t="s">
        <v>5537</v>
      </c>
      <c r="BB1715" s="24" t="s">
        <v>5537</v>
      </c>
      <c r="BC1715" s="24" t="s">
        <v>5537</v>
      </c>
      <c r="BD1715" s="24" t="s">
        <v>5537</v>
      </c>
      <c r="BE1715" s="24" t="s">
        <v>5537</v>
      </c>
      <c r="BF1715" s="24" t="s">
        <v>5537</v>
      </c>
      <c r="BG1715" s="24" t="s">
        <v>5537</v>
      </c>
      <c r="BH1715" s="24" t="s">
        <v>5537</v>
      </c>
      <c r="BI1715" s="9" t="s">
        <v>5537</v>
      </c>
      <c r="BJ1715" s="14"/>
      <c r="BK1715" s="14" t="s">
        <v>5537</v>
      </c>
      <c r="BL1715" s="14" t="str">
        <f>_xlfn.XLOOKUP(B1715,'[4]cell downs 18042026 17h'!$B:$B,'[4]cell downs 18042026 17h'!$B:$B,"")</f>
        <v/>
      </c>
      <c r="BM1715" s="14" t="str">
        <f>_xlfn.XLOOKUP(B1715,'[5]Cells Huawei 19042026 15h'!$B:$B,'[5]Cells Huawei 19042026 15h'!$B:$B,"")</f>
        <v/>
      </c>
      <c r="BN1715" s="9" t="str">
        <f>_xlfn.XLOOKUP(B1715,'[6]cells down 19042026 9H40'!$B:$B,'[6]cells down 19042026 9H40'!$B:$B,"")</f>
        <v/>
      </c>
      <c r="BO1715" s="9" t="s">
        <v>5537</v>
      </c>
      <c r="BP1715" s="9" t="s">
        <v>154</v>
      </c>
    </row>
    <row r="1716" spans="1:68" s="9" customFormat="1" x14ac:dyDescent="0.35">
      <c r="A1716" s="1" t="s">
        <v>3791</v>
      </c>
      <c r="B1716" s="8" t="s">
        <v>3792</v>
      </c>
      <c r="C1716" s="3" t="str">
        <f>_xlfn.XLOOKUP(B1716,'[1]daily break down'!$D:$D,'[1]daily break down'!$E:$E,"")</f>
        <v>Maroua</v>
      </c>
      <c r="D1716" s="1" t="s">
        <v>11</v>
      </c>
      <c r="E1716" s="1" t="s">
        <v>12</v>
      </c>
      <c r="F1716" s="3" t="s">
        <v>55</v>
      </c>
      <c r="G1716" s="1" t="s">
        <v>84</v>
      </c>
      <c r="H1716" s="39" t="str">
        <f>_xlfn.XLOOKUP(B1716,[2]CALCULATION!$B:$B,[2]CALCULATION!$H:$H,"")</f>
        <v>Huawei</v>
      </c>
      <c r="I1716" s="34">
        <v>0</v>
      </c>
      <c r="J1716" s="34">
        <v>0</v>
      </c>
      <c r="K1716" s="34">
        <v>0</v>
      </c>
      <c r="L1716" s="34">
        <v>0</v>
      </c>
      <c r="M1716" s="34">
        <v>0</v>
      </c>
      <c r="N1716" s="34">
        <v>0</v>
      </c>
      <c r="O1716" s="34">
        <v>0</v>
      </c>
      <c r="P1716" s="34">
        <v>0</v>
      </c>
      <c r="Q1716" s="34">
        <v>0</v>
      </c>
      <c r="R1716" s="34">
        <v>0.36196291445154988</v>
      </c>
      <c r="S1716" s="109">
        <v>8.9175391586979543E-5</v>
      </c>
      <c r="T1716" s="109">
        <f>_xlfn.XLOOKUP(B1716,'[3]Nur des jours'!$B:$B,'[3]Nur des jours'!$U:$U,"")</f>
        <v>0</v>
      </c>
      <c r="U1716" s="109">
        <v>0</v>
      </c>
      <c r="V1716" s="109">
        <v>0</v>
      </c>
      <c r="W1716" s="109">
        <v>0</v>
      </c>
      <c r="X1716" s="109">
        <v>0</v>
      </c>
      <c r="Y1716" s="109">
        <v>0</v>
      </c>
      <c r="Z1716" s="109">
        <v>0</v>
      </c>
      <c r="AA1716" s="109">
        <v>0</v>
      </c>
      <c r="AB1716" s="109">
        <v>0</v>
      </c>
      <c r="AC1716" s="109">
        <v>0</v>
      </c>
      <c r="AD1716" s="109">
        <v>0</v>
      </c>
      <c r="AE1716" s="109">
        <v>0</v>
      </c>
      <c r="AF1716" s="109">
        <v>0</v>
      </c>
      <c r="AG1716" s="57" t="str">
        <f>_xlfn.XLOOKUP(B1716,[3]CALCULATION!$B:$B,[3]CALCULATION!$M:$M,"")</f>
        <v>Operationnel</v>
      </c>
      <c r="AH1716" s="57"/>
      <c r="AI1716" s="56" t="str" cm="1">
        <f t="array" ref="AI1716">IFERROR(_xlfn.IFS(
AK1716="MPR ISSUE","PDH",
AK1716="BSS Hardware Issue","BSS",
AK1716="Sites strategiques, MLL, Pylone, etc.","ENVTECH",
AK1716="AKTIVCO DEFAUT GE &amp; POWER Cabinet","AKTIVCO",
AK1716="AKTIVCO Coupure ENEO &amp; Baisse de tension","AKTIVCO GRID ONLY",
AK1716="Coupure ENEO &amp; Baisse de tension","IHS GRID ONLY",
AK1716="Defaut GE &amp; POWER Cabinet","IHS",
AK1716="Sharing","Partners",
AK1716="Sites strategiques &amp; DataCenter","SST &amp; DC",
AK1716="Exclu","Exclu",
AK1716="SAT","SAT",
AK1716="SPARE-ISSUE","SPARE-ISSUE",
AK1716="Fiber CAmtel","TRANS_FO_CAMTEL",
AK1716="Fiber AOF","Fiber AOF",
AK1716="Projet OCM (HUAWEI)","TRAVAUX-HUAWEI",
AK1716="Projet OCM (NOKIA)","TRAVAUX-NOKIA",
AK1716="ACCESS-ISSUE","ACCESS-ISSUE",
AK1716="Projet OCM (ZTE, NOKIA, autres projets)","TRAVAUX OCM",
AK1716="No root CAuse","No root cause",
AK1716="ODU HS","PDH",
AK1716="IP &amp; VLAN","PDH",
AK1716="Warehouse HUAWEI","SPARE-ISSUE",
AK1716="SPARE-HS","SPARE-ISSUE",
AK1716="Power Telco","BSS",AK1716="no impacts","no impacts"
),"")</f>
        <v>No root cause</v>
      </c>
      <c r="AJ1716" s="56" t="str" cm="1">
        <f t="array" ref="AJ1716">IFERROR(_xlfn.IFS(
AK1716="MPR ISSUE","TX ISSUE",
AK1716="BSS Hardware Issue","RAN ISSUE",
AK1716="Sites strategiques, MLL, Pylone, etc.","ENVTECH",
AK1716="AKTIVCO DEFAUT GE &amp; POWER Cabinet","POWER ISSUE",
AK1716="AKTIVCO Coupure ENEO &amp; Baisse de tension","POWER ISSUE",
AK1716="Coupure ENEO &amp; Baisse de tension","POWER ISSUE",
AK1716="Defaut GE &amp; POWER Cabinet","POWER ISSUE",
AK1716="Sharing","POWER ISSUE",
AK1716="Sites strategiques &amp; DataCenter","POWER ISSUE",
AK1716="Exclu","Exclu",
AK1716="SAT","TX ISSUE",
AK1716="SPARE-ISSUE","SPARE-ISSUE",
AK1716="Fiber CAmtel","TX ISSUE",
AK1716="Fiber AOF","TX ISSUE",
AK1716="Projet OCM (HUAWEI)","TRAVAUX-HUAWEI",
AK1716="Projet OCM (NOKIA)","TRAVAUX -NOKIA",
AK1716="ACCESS-ISSUE","ACCESS-ISSUE",
AK1716="Projet OCM (ZTE, NOKIA, autres projets)","TRAVAUX OCM",
AK1716="No root CAuse","No root cause",
AK1716="ODU HS","TX ISSUE",
AK1716="IP &amp; VLAN","TX ISSUE",
AK1716="Warehouse HUAWEI","SPARE-ISSUE",
AK1716="SPARE-HS","SPARE-ISSUE",
AK1716="Power Telco","RAN ISSUE",AK1716="no impacts","no impacts"
),"")</f>
        <v>No root cause</v>
      </c>
      <c r="AK1716" s="81" t="s">
        <v>5620</v>
      </c>
      <c r="AL1716" s="56" t="str" cm="1">
        <f t="array" ref="AL1716">IFERROR(_xlfn.IFS(
AK1716="MPR ISSUE","ACTIVE",
AK1716="BSS Hardware Issue","ACTIVE",
AK1716="Sites strategiques, MLL, Pylone, etc.","PASSIVE",
AK1716="AKTIVCO DEFAUT GE &amp; POWER Cabinet","PASSIVE",
AK1716="AKTIVCO Coupure ENEO &amp; Baisse de tension","PASSIVE",
AK1716="Coupure ENEO &amp; Baisse de tension","PASSIVE",
AK1716="Defaut GE &amp; POWER Cabinet","PASSIVE",
AK1716="Sharing","PASSIVE",
AK1716="Sites strategiques &amp; DataCenter","PASSIVE",
AK1716="Exclu","Exclu",
AK1716="SAT","ACTIVE",
AK1716="SPARE-ISSUE","SPARE-ISSUE",
AK1716="Fiber CAmtel","ACTIVE",
AK1716="Fiber AOF","ACTIVE",
AK1716="Projet OCM (HUAWEI)","PLANNED WORKS",
AK1716="Projet OCM (NOKIA)","PLANNED WORKS",
AK1716="ACCESS-ISSUE","ACCESS-ISSUE",
AK1716="Projet OCM (ZTE, NOKIA, autres projets)","PLANNED WORKS",
AK1716="No root CAuse","No root cause",
AK1716="ODU HS","ACTIVE",
AK1716="IP &amp; VLAN","ACTIVE",
AK1716="Warehouse HUAWEI","SPARE-ISSUE",
AK1716="SPARE-HS","SPARE-ISSUE",
AK1716="Power Telco","ACTIVE", AK1716="no impacts","no impacts"
),"")</f>
        <v>No root cause</v>
      </c>
      <c r="AM1716" s="108" t="s">
        <v>5537</v>
      </c>
      <c r="AN1716" s="117" t="s">
        <v>3792</v>
      </c>
      <c r="AP1716" s="23" t="s">
        <v>5537</v>
      </c>
      <c r="AQ1716" s="23" t="s">
        <v>5537</v>
      </c>
      <c r="AR1716" s="7"/>
      <c r="AS1716" s="6"/>
      <c r="AT1716" s="7"/>
      <c r="AU1716" s="3" t="s">
        <v>5537</v>
      </c>
      <c r="AV1716" s="24" t="s">
        <v>5537</v>
      </c>
      <c r="AW1716" s="24" t="s">
        <v>5537</v>
      </c>
      <c r="AX1716" s="24" t="s">
        <v>5537</v>
      </c>
      <c r="AY1716" s="24" t="s">
        <v>5537</v>
      </c>
      <c r="AZ1716" s="24" t="s">
        <v>5537</v>
      </c>
      <c r="BA1716" s="24" t="s">
        <v>5537</v>
      </c>
      <c r="BB1716" s="24" t="s">
        <v>5537</v>
      </c>
      <c r="BC1716" s="24" t="s">
        <v>5537</v>
      </c>
      <c r="BD1716" s="24" t="s">
        <v>5537</v>
      </c>
      <c r="BE1716" s="24" t="s">
        <v>5537</v>
      </c>
      <c r="BF1716" s="24" t="s">
        <v>5537</v>
      </c>
      <c r="BG1716" s="24" t="s">
        <v>5537</v>
      </c>
      <c r="BH1716" s="24" t="s">
        <v>5537</v>
      </c>
      <c r="BI1716" s="9" t="s">
        <v>5537</v>
      </c>
      <c r="BJ1716" s="14"/>
      <c r="BK1716" s="14" t="s">
        <v>5537</v>
      </c>
      <c r="BL1716" s="14" t="str">
        <f>_xlfn.XLOOKUP(B1716,'[4]cell downs 18042026 17h'!$B:$B,'[4]cell downs 18042026 17h'!$B:$B,"")</f>
        <v/>
      </c>
      <c r="BM1716" s="14" t="str">
        <f>_xlfn.XLOOKUP(B1716,'[5]Cells Huawei 19042026 15h'!$B:$B,'[5]Cells Huawei 19042026 15h'!$B:$B,"")</f>
        <v/>
      </c>
      <c r="BN1716" s="9" t="str">
        <f>_xlfn.XLOOKUP(B1716,'[6]cells down 19042026 9H40'!$B:$B,'[6]cells down 19042026 9H40'!$B:$B,"")</f>
        <v/>
      </c>
      <c r="BO1716" s="9" t="s">
        <v>3792</v>
      </c>
      <c r="BP1716" s="9" t="s">
        <v>12</v>
      </c>
    </row>
    <row r="1717" spans="1:68" s="9" customFormat="1" x14ac:dyDescent="0.35">
      <c r="A1717" s="1" t="s">
        <v>661</v>
      </c>
      <c r="B1717" s="1" t="s">
        <v>662</v>
      </c>
      <c r="C1717" s="3" t="str">
        <f>_xlfn.XLOOKUP(B1717,'[1]daily break down'!$D:$D,'[1]daily break down'!$E:$E,"")</f>
        <v>ADAMAOUA</v>
      </c>
      <c r="D1717" s="1" t="s">
        <v>21</v>
      </c>
      <c r="E1717" s="1" t="s">
        <v>122</v>
      </c>
      <c r="F1717" s="3" t="s">
        <v>90</v>
      </c>
      <c r="G1717" s="1" t="s">
        <v>661</v>
      </c>
      <c r="H1717" s="39" t="str">
        <f>_xlfn.XLOOKUP(B1717,[2]CALCULATION!$B:$B,[2]CALCULATION!$H:$H,"")</f>
        <v>Huawei</v>
      </c>
      <c r="I1717" s="34">
        <v>0</v>
      </c>
      <c r="J1717" s="34">
        <v>0</v>
      </c>
      <c r="K1717" s="34">
        <v>0</v>
      </c>
      <c r="L1717" s="34">
        <v>0</v>
      </c>
      <c r="M1717" s="34">
        <v>0</v>
      </c>
      <c r="N1717" s="34">
        <v>0</v>
      </c>
      <c r="O1717" s="34">
        <v>0</v>
      </c>
      <c r="P1717" s="34">
        <v>0</v>
      </c>
      <c r="Q1717" s="34">
        <v>0</v>
      </c>
      <c r="R1717" s="34">
        <v>0</v>
      </c>
      <c r="S1717" s="109">
        <v>0</v>
      </c>
      <c r="T1717" s="109">
        <f>_xlfn.XLOOKUP(B1717,'[3]Nur des jours'!$B:$B,'[3]Nur des jours'!$U:$U,"")</f>
        <v>0</v>
      </c>
      <c r="U1717" s="109">
        <v>0</v>
      </c>
      <c r="V1717" s="109">
        <v>0</v>
      </c>
      <c r="W1717" s="109">
        <v>0</v>
      </c>
      <c r="X1717" s="109">
        <v>0</v>
      </c>
      <c r="Y1717" s="109">
        <v>0</v>
      </c>
      <c r="Z1717" s="109">
        <v>0</v>
      </c>
      <c r="AA1717" s="109">
        <v>0</v>
      </c>
      <c r="AB1717" s="109">
        <v>0</v>
      </c>
      <c r="AC1717" s="109">
        <v>0</v>
      </c>
      <c r="AD1717" s="109">
        <v>0</v>
      </c>
      <c r="AE1717" s="109">
        <v>0</v>
      </c>
      <c r="AF1717" s="109">
        <v>0</v>
      </c>
      <c r="AG1717" s="57" t="str">
        <f>_xlfn.XLOOKUP(B1717,[3]CALCULATION!$B:$B,[3]CALCULATION!$M:$M,"")</f>
        <v>EXCLU</v>
      </c>
      <c r="AH1717" s="57"/>
      <c r="AI1717" s="56" t="str" cm="1">
        <f t="array" ref="AI1717">IFERROR(_xlfn.IFS(
AK1717="MPR ISSUE","PDH",
AK1717="BSS Hardware Issue","BSS",
AK1717="Sites strategiques, MLL, Pylone, etc.","ENVTECH",
AK1717="AKTIVCO DEFAUT GE &amp; POWER Cabinet","AKTIVCO",
AK1717="AKTIVCO Coupure ENEO &amp; Baisse de tension","AKTIVCO GRID ONLY",
AK1717="Coupure ENEO &amp; Baisse de tension","IHS GRID ONLY",
AK1717="Defaut GE &amp; POWER Cabinet","IHS",
AK1717="Sharing","Partners",
AK1717="Sites strategiques &amp; DataCenter","SST &amp; DC",
AK1717="Exclu","Exclu",
AK1717="SAT","SAT",
AK1717="SPARE-ISSUE","SPARE-ISSUE",
AK1717="Fiber CAmtel","TRANS_FO_CAMTEL",
AK1717="Fiber AOF","Fiber AOF",
AK1717="Projet OCM (HUAWEI)","TRAVAUX-HUAWEI",
AK1717="Projet OCM (NOKIA)","TRAVAUX-NOKIA",
AK1717="ACCESS-ISSUE","ACCESS-ISSUE",
AK1717="Projet OCM (ZTE, NOKIA, autres projets)","TRAVAUX OCM",
AK1717="No root CAuse","No root cause",
AK1717="ODU HS","PDH",
AK1717="IP &amp; VLAN","PDH",
AK1717="Warehouse HUAWEI","SPARE-ISSUE",
AK1717="SPARE-HS","SPARE-ISSUE",
AK1717="Power Telco","BSS",AK1717="no impacts","no impacts"
),"")</f>
        <v>Exclu</v>
      </c>
      <c r="AJ1717" s="56" t="str" cm="1">
        <f t="array" ref="AJ1717">IFERROR(_xlfn.IFS(
AK1717="MPR ISSUE","TX ISSUE",
AK1717="BSS Hardware Issue","RAN ISSUE",
AK1717="Sites strategiques, MLL, Pylone, etc.","ENVTECH",
AK1717="AKTIVCO DEFAUT GE &amp; POWER Cabinet","POWER ISSUE",
AK1717="AKTIVCO Coupure ENEO &amp; Baisse de tension","POWER ISSUE",
AK1717="Coupure ENEO &amp; Baisse de tension","POWER ISSUE",
AK1717="Defaut GE &amp; POWER Cabinet","POWER ISSUE",
AK1717="Sharing","POWER ISSUE",
AK1717="Sites strategiques &amp; DataCenter","POWER ISSUE",
AK1717="Exclu","Exclu",
AK1717="SAT","TX ISSUE",
AK1717="SPARE-ISSUE","SPARE-ISSUE",
AK1717="Fiber CAmtel","TX ISSUE",
AK1717="Fiber AOF","TX ISSUE",
AK1717="Projet OCM (HUAWEI)","TRAVAUX-HUAWEI",
AK1717="Projet OCM (NOKIA)","TRAVAUX -NOKIA",
AK1717="ACCESS-ISSUE","ACCESS-ISSUE",
AK1717="Projet OCM (ZTE, NOKIA, autres projets)","TRAVAUX OCM",
AK1717="No root CAuse","No root cause",
AK1717="ODU HS","TX ISSUE",
AK1717="IP &amp; VLAN","TX ISSUE",
AK1717="Warehouse HUAWEI","SPARE-ISSUE",
AK1717="SPARE-HS","SPARE-ISSUE",
AK1717="Power Telco","RAN ISSUE",AK1717="no impacts","no impacts"
),"")</f>
        <v>Exclu</v>
      </c>
      <c r="AK1717" s="81" t="s">
        <v>5559</v>
      </c>
      <c r="AL1717" s="56" t="str" cm="1">
        <f t="array" ref="AL1717">IFERROR(_xlfn.IFS(
AK1717="MPR ISSUE","ACTIVE",
AK1717="BSS Hardware Issue","ACTIVE",
AK1717="Sites strategiques, MLL, Pylone, etc.","PASSIVE",
AK1717="AKTIVCO DEFAUT GE &amp; POWER Cabinet","PASSIVE",
AK1717="AKTIVCO Coupure ENEO &amp; Baisse de tension","PASSIVE",
AK1717="Coupure ENEO &amp; Baisse de tension","PASSIVE",
AK1717="Defaut GE &amp; POWER Cabinet","PASSIVE",
AK1717="Sharing","PASSIVE",
AK1717="Sites strategiques &amp; DataCenter","PASSIVE",
AK1717="Exclu","Exclu",
AK1717="SAT","ACTIVE",
AK1717="SPARE-ISSUE","SPARE-ISSUE",
AK1717="Fiber CAmtel","ACTIVE",
AK1717="Fiber AOF","ACTIVE",
AK1717="Projet OCM (HUAWEI)","PLANNED WORKS",
AK1717="Projet OCM (NOKIA)","PLANNED WORKS",
AK1717="ACCESS-ISSUE","ACCESS-ISSUE",
AK1717="Projet OCM (ZTE, NOKIA, autres projets)","PLANNED WORKS",
AK1717="No root CAuse","No root cause",
AK1717="ODU HS","ACTIVE",
AK1717="IP &amp; VLAN","ACTIVE",
AK1717="Warehouse HUAWEI","SPARE-ISSUE",
AK1717="SPARE-HS","SPARE-ISSUE",
AK1717="Power Telco","ACTIVE", AK1717="no impacts","no impacts"
),"")</f>
        <v>Exclu</v>
      </c>
      <c r="AM1717" s="108" t="s">
        <v>5537</v>
      </c>
      <c r="AN1717" s="117" t="s">
        <v>662</v>
      </c>
      <c r="AP1717" s="23" t="s">
        <v>5537</v>
      </c>
      <c r="AQ1717" s="23" t="s">
        <v>5537</v>
      </c>
      <c r="AR1717" s="7"/>
      <c r="AS1717" s="6"/>
      <c r="AT1717" s="7"/>
      <c r="AU1717" s="3" t="s">
        <v>5537</v>
      </c>
      <c r="AV1717" s="24" t="s">
        <v>5537</v>
      </c>
      <c r="AW1717" s="24" t="s">
        <v>5537</v>
      </c>
      <c r="AX1717" s="24" t="s">
        <v>5537</v>
      </c>
      <c r="AY1717" s="24" t="s">
        <v>5537</v>
      </c>
      <c r="AZ1717" s="24" t="s">
        <v>5537</v>
      </c>
      <c r="BA1717" s="24" t="s">
        <v>5537</v>
      </c>
      <c r="BB1717" s="24" t="s">
        <v>5537</v>
      </c>
      <c r="BC1717" s="24" t="s">
        <v>5537</v>
      </c>
      <c r="BD1717" s="24" t="s">
        <v>5537</v>
      </c>
      <c r="BE1717" s="24" t="s">
        <v>5537</v>
      </c>
      <c r="BF1717" s="24" t="s">
        <v>5537</v>
      </c>
      <c r="BG1717" s="24" t="s">
        <v>5537</v>
      </c>
      <c r="BH1717" s="24" t="s">
        <v>5537</v>
      </c>
      <c r="BI1717" s="9" t="s">
        <v>5537</v>
      </c>
      <c r="BJ1717" s="14"/>
      <c r="BK1717" s="14" t="s">
        <v>5537</v>
      </c>
      <c r="BL1717" s="14" t="str">
        <f>_xlfn.XLOOKUP(B1717,'[4]cell downs 18042026 17h'!$B:$B,'[4]cell downs 18042026 17h'!$B:$B,"")</f>
        <v/>
      </c>
      <c r="BM1717" s="14" t="str">
        <f>_xlfn.XLOOKUP(B1717,'[5]Cells Huawei 19042026 15h'!$B:$B,'[5]Cells Huawei 19042026 15h'!$B:$B,"")</f>
        <v/>
      </c>
      <c r="BN1717" s="9" t="str">
        <f>_xlfn.XLOOKUP(B1717,'[6]cells down 19042026 9H40'!$B:$B,'[6]cells down 19042026 9H40'!$B:$B,"")</f>
        <v/>
      </c>
      <c r="BO1717" s="9" t="s">
        <v>5537</v>
      </c>
      <c r="BP1717" s="9" t="s">
        <v>12</v>
      </c>
    </row>
    <row r="1718" spans="1:68" s="9" customFormat="1" x14ac:dyDescent="0.35">
      <c r="A1718" s="1" t="s">
        <v>2374</v>
      </c>
      <c r="B1718" s="8" t="s">
        <v>2375</v>
      </c>
      <c r="C1718" s="3" t="str">
        <f>_xlfn.XLOOKUP(B1718,'[1]daily break down'!$D:$D,'[1]daily break down'!$E:$E,"")</f>
        <v>Douala</v>
      </c>
      <c r="D1718" s="1" t="s">
        <v>11</v>
      </c>
      <c r="E1718" s="1" t="s">
        <v>12</v>
      </c>
      <c r="F1718" s="3" t="s">
        <v>31</v>
      </c>
      <c r="G1718" s="1" t="s">
        <v>32</v>
      </c>
      <c r="H1718" s="41" t="str">
        <f>_xlfn.XLOOKUP(B1718,[2]CALCULATION!$B:$B,[2]CALCULATION!$H:$H,"")</f>
        <v>ZTE</v>
      </c>
      <c r="I1718" s="34">
        <v>0</v>
      </c>
      <c r="J1718" s="34">
        <v>0</v>
      </c>
      <c r="K1718" s="34">
        <v>0</v>
      </c>
      <c r="L1718" s="34">
        <v>0</v>
      </c>
      <c r="M1718" s="34">
        <v>11.644576138662741</v>
      </c>
      <c r="N1718" s="34">
        <v>0</v>
      </c>
      <c r="O1718" s="34">
        <v>0</v>
      </c>
      <c r="P1718" s="34">
        <v>0</v>
      </c>
      <c r="Q1718" s="34">
        <v>0</v>
      </c>
      <c r="R1718" s="34">
        <v>13.403275376462824</v>
      </c>
      <c r="S1718" s="109">
        <v>0</v>
      </c>
      <c r="T1718" s="109">
        <f>_xlfn.XLOOKUP(B1718,'[3]Nur des jours'!$B:$B,'[3]Nur des jours'!$U:$U,"")</f>
        <v>0</v>
      </c>
      <c r="U1718" s="109">
        <v>0</v>
      </c>
      <c r="V1718" s="109">
        <v>0</v>
      </c>
      <c r="W1718" s="109">
        <v>0</v>
      </c>
      <c r="X1718" s="109">
        <v>0</v>
      </c>
      <c r="Y1718" s="109">
        <v>0</v>
      </c>
      <c r="Z1718" s="109">
        <v>0</v>
      </c>
      <c r="AA1718" s="109">
        <v>0</v>
      </c>
      <c r="AB1718" s="109">
        <v>0</v>
      </c>
      <c r="AC1718" s="109">
        <v>0</v>
      </c>
      <c r="AD1718" s="109">
        <v>0</v>
      </c>
      <c r="AE1718" s="109">
        <v>0</v>
      </c>
      <c r="AF1718" s="109">
        <v>0</v>
      </c>
      <c r="AG1718" s="57" t="str">
        <f>_xlfn.XLOOKUP(B1718,[3]CALCULATION!$B:$B,[3]CALCULATION!$M:$M,"")</f>
        <v>Operationnel</v>
      </c>
      <c r="AH1718" s="57"/>
      <c r="AI1718" s="56" t="str" cm="1">
        <f t="array" ref="AI1718">IFERROR(_xlfn.IFS(
AK1718="MPR ISSUE","PDH",
AK1718="BSS Hardware Issue","BSS",
AK1718="Sites strategiques, MLL, Pylone, etc.","ENVTECH",
AK1718="AKTIVCO DEFAUT GE &amp; POWER Cabinet","AKTIVCO",
AK1718="AKTIVCO Coupure ENEO &amp; Baisse de tension","AKTIVCO GRID ONLY",
AK1718="Coupure ENEO &amp; Baisse de tension","IHS GRID ONLY",
AK1718="Defaut GE &amp; POWER Cabinet","IHS",
AK1718="Sharing","Partners",
AK1718="Sites strategiques &amp; DataCenter","SST &amp; DC",
AK1718="Exclu","Exclu",
AK1718="SAT","SAT",
AK1718="SPARE-ISSUE","SPARE-ISSUE",
AK1718="Fiber CAmtel","TRANS_FO_CAMTEL",
AK1718="Fiber AOF","Fiber AOF",
AK1718="Projet OCM (HUAWEI)","TRAVAUX-HUAWEI",
AK1718="Projet OCM (NOKIA)","TRAVAUX-NOKIA",
AK1718="ACCESS-ISSUE","ACCESS-ISSUE",
AK1718="Projet OCM (ZTE, NOKIA, autres projets)","TRAVAUX OCM",
AK1718="No root CAuse","No root cause",
AK1718="ODU HS","PDH",
AK1718="IP &amp; VLAN","PDH",
AK1718="Warehouse HUAWEI","SPARE-ISSUE",
AK1718="SPARE-HS","SPARE-ISSUE",
AK1718="Power Telco","BSS",AK1718="no impacts","no impacts"
),"")</f>
        <v>No root cause</v>
      </c>
      <c r="AJ1718" s="56" t="str" cm="1">
        <f t="array" ref="AJ1718">IFERROR(_xlfn.IFS(
AK1718="MPR ISSUE","TX ISSUE",
AK1718="BSS Hardware Issue","RAN ISSUE",
AK1718="Sites strategiques, MLL, Pylone, etc.","ENVTECH",
AK1718="AKTIVCO DEFAUT GE &amp; POWER Cabinet","POWER ISSUE",
AK1718="AKTIVCO Coupure ENEO &amp; Baisse de tension","POWER ISSUE",
AK1718="Coupure ENEO &amp; Baisse de tension","POWER ISSUE",
AK1718="Defaut GE &amp; POWER Cabinet","POWER ISSUE",
AK1718="Sharing","POWER ISSUE",
AK1718="Sites strategiques &amp; DataCenter","POWER ISSUE",
AK1718="Exclu","Exclu",
AK1718="SAT","TX ISSUE",
AK1718="SPARE-ISSUE","SPARE-ISSUE",
AK1718="Fiber CAmtel","TX ISSUE",
AK1718="Fiber AOF","TX ISSUE",
AK1718="Projet OCM (HUAWEI)","TRAVAUX-HUAWEI",
AK1718="Projet OCM (NOKIA)","TRAVAUX -NOKIA",
AK1718="ACCESS-ISSUE","ACCESS-ISSUE",
AK1718="Projet OCM (ZTE, NOKIA, autres projets)","TRAVAUX OCM",
AK1718="No root CAuse","No root cause",
AK1718="ODU HS","TX ISSUE",
AK1718="IP &amp; VLAN","TX ISSUE",
AK1718="Warehouse HUAWEI","SPARE-ISSUE",
AK1718="SPARE-HS","SPARE-ISSUE",
AK1718="Power Telco","RAN ISSUE",AK1718="no impacts","no impacts"
),"")</f>
        <v>No root cause</v>
      </c>
      <c r="AK1718" s="81" t="s">
        <v>5620</v>
      </c>
      <c r="AL1718" s="56" t="str" cm="1">
        <f t="array" ref="AL1718">IFERROR(_xlfn.IFS(
AK1718="MPR ISSUE","ACTIVE",
AK1718="BSS Hardware Issue","ACTIVE",
AK1718="Sites strategiques, MLL, Pylone, etc.","PASSIVE",
AK1718="AKTIVCO DEFAUT GE &amp; POWER Cabinet","PASSIVE",
AK1718="AKTIVCO Coupure ENEO &amp; Baisse de tension","PASSIVE",
AK1718="Coupure ENEO &amp; Baisse de tension","PASSIVE",
AK1718="Defaut GE &amp; POWER Cabinet","PASSIVE",
AK1718="Sharing","PASSIVE",
AK1718="Sites strategiques &amp; DataCenter","PASSIVE",
AK1718="Exclu","Exclu",
AK1718="SAT","ACTIVE",
AK1718="SPARE-ISSUE","SPARE-ISSUE",
AK1718="Fiber CAmtel","ACTIVE",
AK1718="Fiber AOF","ACTIVE",
AK1718="Projet OCM (HUAWEI)","PLANNED WORKS",
AK1718="Projet OCM (NOKIA)","PLANNED WORKS",
AK1718="ACCESS-ISSUE","ACCESS-ISSUE",
AK1718="Projet OCM (ZTE, NOKIA, autres projets)","PLANNED WORKS",
AK1718="No root CAuse","No root cause",
AK1718="ODU HS","ACTIVE",
AK1718="IP &amp; VLAN","ACTIVE",
AK1718="Warehouse HUAWEI","SPARE-ISSUE",
AK1718="SPARE-HS","SPARE-ISSUE",
AK1718="Power Telco","ACTIVE", AK1718="no impacts","no impacts"
),"")</f>
        <v>No root cause</v>
      </c>
      <c r="AM1718" s="108" t="s">
        <v>5537</v>
      </c>
      <c r="AN1718" s="117" t="s">
        <v>2375</v>
      </c>
      <c r="AP1718" s="23" t="s">
        <v>5537</v>
      </c>
      <c r="AQ1718" s="23" t="s">
        <v>5537</v>
      </c>
      <c r="AR1718" s="7"/>
      <c r="AS1718" s="6"/>
      <c r="AT1718" s="7"/>
      <c r="AU1718" s="3" t="s">
        <v>5537</v>
      </c>
      <c r="AV1718" s="24" t="s">
        <v>5537</v>
      </c>
      <c r="AW1718" s="24" t="s">
        <v>5537</v>
      </c>
      <c r="AX1718" s="24" t="s">
        <v>5537</v>
      </c>
      <c r="AY1718" s="24" t="s">
        <v>5537</v>
      </c>
      <c r="AZ1718" s="24" t="s">
        <v>5537</v>
      </c>
      <c r="BA1718" s="24" t="s">
        <v>5537</v>
      </c>
      <c r="BB1718" s="24" t="s">
        <v>5537</v>
      </c>
      <c r="BC1718" s="24" t="s">
        <v>5537</v>
      </c>
      <c r="BD1718" s="24" t="s">
        <v>5537</v>
      </c>
      <c r="BE1718" s="24" t="s">
        <v>5537</v>
      </c>
      <c r="BF1718" s="24" t="s">
        <v>5537</v>
      </c>
      <c r="BG1718" s="24" t="s">
        <v>5537</v>
      </c>
      <c r="BH1718" s="24" t="s">
        <v>5537</v>
      </c>
      <c r="BI1718" s="9" t="s">
        <v>5537</v>
      </c>
      <c r="BJ1718" s="14"/>
      <c r="BK1718" s="14" t="s">
        <v>5537</v>
      </c>
      <c r="BL1718" s="14" t="str">
        <f>_xlfn.XLOOKUP(B1718,'[4]cell downs 18042026 17h'!$B:$B,'[4]cell downs 18042026 17h'!$B:$B,"")</f>
        <v/>
      </c>
      <c r="BM1718" s="14" t="str">
        <f>_xlfn.XLOOKUP(B1718,'[5]Cells Huawei 19042026 15h'!$B:$B,'[5]Cells Huawei 19042026 15h'!$B:$B,"")</f>
        <v/>
      </c>
      <c r="BN1718" s="9" t="str">
        <f>_xlfn.XLOOKUP(B1718,'[6]cells down 19042026 9H40'!$B:$B,'[6]cells down 19042026 9H40'!$B:$B,"")</f>
        <v/>
      </c>
      <c r="BO1718" s="9" t="s">
        <v>2375</v>
      </c>
      <c r="BP1718" s="9" t="s">
        <v>12</v>
      </c>
    </row>
    <row r="1719" spans="1:68" s="9" customFormat="1" x14ac:dyDescent="0.35">
      <c r="A1719" s="1" t="s">
        <v>1670</v>
      </c>
      <c r="B1719" s="8" t="s">
        <v>1671</v>
      </c>
      <c r="C1719" s="3" t="str">
        <f>_xlfn.XLOOKUP(B1719,'[1]daily break down'!$D:$D,'[1]daily break down'!$E:$E,"")</f>
        <v>Douala</v>
      </c>
      <c r="D1719" s="1" t="s">
        <v>11</v>
      </c>
      <c r="E1719" s="1" t="s">
        <v>12</v>
      </c>
      <c r="F1719" s="3" t="s">
        <v>31</v>
      </c>
      <c r="G1719" s="1" t="s">
        <v>32</v>
      </c>
      <c r="H1719" s="41" t="str">
        <f>_xlfn.XLOOKUP(B1719,[2]CALCULATION!$B:$B,[2]CALCULATION!$H:$H,"")</f>
        <v>ZTE</v>
      </c>
      <c r="I1719" s="34">
        <v>0</v>
      </c>
      <c r="J1719" s="34">
        <v>0</v>
      </c>
      <c r="K1719" s="34">
        <v>0</v>
      </c>
      <c r="L1719" s="34">
        <v>0</v>
      </c>
      <c r="M1719" s="34">
        <v>0</v>
      </c>
      <c r="N1719" s="34">
        <v>0</v>
      </c>
      <c r="O1719" s="34">
        <v>0</v>
      </c>
      <c r="P1719" s="34">
        <v>0</v>
      </c>
      <c r="Q1719" s="34">
        <v>0</v>
      </c>
      <c r="R1719" s="34">
        <v>9.2236604429377387</v>
      </c>
      <c r="S1719" s="109">
        <v>0</v>
      </c>
      <c r="T1719" s="109">
        <f>_xlfn.XLOOKUP(B1719,'[3]Nur des jours'!$B:$B,'[3]Nur des jours'!$U:$U,"")</f>
        <v>0</v>
      </c>
      <c r="U1719" s="109">
        <v>0</v>
      </c>
      <c r="V1719" s="109">
        <v>0</v>
      </c>
      <c r="W1719" s="109">
        <v>0</v>
      </c>
      <c r="X1719" s="109">
        <v>0</v>
      </c>
      <c r="Y1719" s="109">
        <v>0</v>
      </c>
      <c r="Z1719" s="109">
        <v>0</v>
      </c>
      <c r="AA1719" s="109">
        <v>0</v>
      </c>
      <c r="AB1719" s="109">
        <v>0</v>
      </c>
      <c r="AC1719" s="109">
        <v>0</v>
      </c>
      <c r="AD1719" s="109">
        <v>0</v>
      </c>
      <c r="AE1719" s="109">
        <v>0</v>
      </c>
      <c r="AF1719" s="109">
        <v>0</v>
      </c>
      <c r="AG1719" s="57" t="str">
        <f>_xlfn.XLOOKUP(B1719,[3]CALCULATION!$B:$B,[3]CALCULATION!$M:$M,"")</f>
        <v>Operationnel</v>
      </c>
      <c r="AH1719" s="57"/>
      <c r="AI1719" s="56" t="str" cm="1">
        <f t="array" ref="AI1719">IFERROR(_xlfn.IFS(
AK1719="MPR ISSUE","PDH",
AK1719="BSS Hardware Issue","BSS",
AK1719="Sites strategiques, MLL, Pylone, etc.","ENVTECH",
AK1719="AKTIVCO DEFAUT GE &amp; POWER Cabinet","AKTIVCO",
AK1719="AKTIVCO Coupure ENEO &amp; Baisse de tension","AKTIVCO GRID ONLY",
AK1719="Coupure ENEO &amp; Baisse de tension","IHS GRID ONLY",
AK1719="Defaut GE &amp; POWER Cabinet","IHS",
AK1719="Sharing","Partners",
AK1719="Sites strategiques &amp; DataCenter","SST &amp; DC",
AK1719="Exclu","Exclu",
AK1719="SAT","SAT",
AK1719="SPARE-ISSUE","SPARE-ISSUE",
AK1719="Fiber CAmtel","TRANS_FO_CAMTEL",
AK1719="Fiber AOF","Fiber AOF",
AK1719="Projet OCM (HUAWEI)","TRAVAUX-HUAWEI",
AK1719="Projet OCM (NOKIA)","TRAVAUX-NOKIA",
AK1719="ACCESS-ISSUE","ACCESS-ISSUE",
AK1719="Projet OCM (ZTE, NOKIA, autres projets)","TRAVAUX OCM",
AK1719="No root CAuse","No root cause",
AK1719="ODU HS","PDH",
AK1719="IP &amp; VLAN","PDH",
AK1719="Warehouse HUAWEI","SPARE-ISSUE",
AK1719="SPARE-HS","SPARE-ISSUE",
AK1719="Power Telco","BSS",AK1719="no impacts","no impacts"
),"")</f>
        <v>No root cause</v>
      </c>
      <c r="AJ1719" s="56" t="str" cm="1">
        <f t="array" ref="AJ1719">IFERROR(_xlfn.IFS(
AK1719="MPR ISSUE","TX ISSUE",
AK1719="BSS Hardware Issue","RAN ISSUE",
AK1719="Sites strategiques, MLL, Pylone, etc.","ENVTECH",
AK1719="AKTIVCO DEFAUT GE &amp; POWER Cabinet","POWER ISSUE",
AK1719="AKTIVCO Coupure ENEO &amp; Baisse de tension","POWER ISSUE",
AK1719="Coupure ENEO &amp; Baisse de tension","POWER ISSUE",
AK1719="Defaut GE &amp; POWER Cabinet","POWER ISSUE",
AK1719="Sharing","POWER ISSUE",
AK1719="Sites strategiques &amp; DataCenter","POWER ISSUE",
AK1719="Exclu","Exclu",
AK1719="SAT","TX ISSUE",
AK1719="SPARE-ISSUE","SPARE-ISSUE",
AK1719="Fiber CAmtel","TX ISSUE",
AK1719="Fiber AOF","TX ISSUE",
AK1719="Projet OCM (HUAWEI)","TRAVAUX-HUAWEI",
AK1719="Projet OCM (NOKIA)","TRAVAUX -NOKIA",
AK1719="ACCESS-ISSUE","ACCESS-ISSUE",
AK1719="Projet OCM (ZTE, NOKIA, autres projets)","TRAVAUX OCM",
AK1719="No root CAuse","No root cause",
AK1719="ODU HS","TX ISSUE",
AK1719="IP &amp; VLAN","TX ISSUE",
AK1719="Warehouse HUAWEI","SPARE-ISSUE",
AK1719="SPARE-HS","SPARE-ISSUE",
AK1719="Power Telco","RAN ISSUE",AK1719="no impacts","no impacts"
),"")</f>
        <v>No root cause</v>
      </c>
      <c r="AK1719" s="81" t="s">
        <v>5620</v>
      </c>
      <c r="AL1719" s="56" t="str" cm="1">
        <f t="array" ref="AL1719">IFERROR(_xlfn.IFS(
AK1719="MPR ISSUE","ACTIVE",
AK1719="BSS Hardware Issue","ACTIVE",
AK1719="Sites strategiques, MLL, Pylone, etc.","PASSIVE",
AK1719="AKTIVCO DEFAUT GE &amp; POWER Cabinet","PASSIVE",
AK1719="AKTIVCO Coupure ENEO &amp; Baisse de tension","PASSIVE",
AK1719="Coupure ENEO &amp; Baisse de tension","PASSIVE",
AK1719="Defaut GE &amp; POWER Cabinet","PASSIVE",
AK1719="Sharing","PASSIVE",
AK1719="Sites strategiques &amp; DataCenter","PASSIVE",
AK1719="Exclu","Exclu",
AK1719="SAT","ACTIVE",
AK1719="SPARE-ISSUE","SPARE-ISSUE",
AK1719="Fiber CAmtel","ACTIVE",
AK1719="Fiber AOF","ACTIVE",
AK1719="Projet OCM (HUAWEI)","PLANNED WORKS",
AK1719="Projet OCM (NOKIA)","PLANNED WORKS",
AK1719="ACCESS-ISSUE","ACCESS-ISSUE",
AK1719="Projet OCM (ZTE, NOKIA, autres projets)","PLANNED WORKS",
AK1719="No root CAuse","No root cause",
AK1719="ODU HS","ACTIVE",
AK1719="IP &amp; VLAN","ACTIVE",
AK1719="Warehouse HUAWEI","SPARE-ISSUE",
AK1719="SPARE-HS","SPARE-ISSUE",
AK1719="Power Telco","ACTIVE", AK1719="no impacts","no impacts"
),"")</f>
        <v>No root cause</v>
      </c>
      <c r="AM1719" s="108" t="s">
        <v>5537</v>
      </c>
      <c r="AN1719" s="117" t="s">
        <v>1671</v>
      </c>
      <c r="AP1719" s="23" t="s">
        <v>5537</v>
      </c>
      <c r="AQ1719" s="23" t="s">
        <v>5537</v>
      </c>
      <c r="AR1719" s="7"/>
      <c r="AS1719" s="6"/>
      <c r="AT1719" s="7"/>
      <c r="AU1719" s="3" t="s">
        <v>5537</v>
      </c>
      <c r="AV1719" s="24" t="s">
        <v>5537</v>
      </c>
      <c r="AW1719" s="24" t="s">
        <v>5537</v>
      </c>
      <c r="AX1719" s="24" t="s">
        <v>5537</v>
      </c>
      <c r="AY1719" s="24" t="s">
        <v>5537</v>
      </c>
      <c r="AZ1719" s="24" t="s">
        <v>5537</v>
      </c>
      <c r="BA1719" s="24" t="s">
        <v>5537</v>
      </c>
      <c r="BB1719" s="24" t="s">
        <v>5537</v>
      </c>
      <c r="BC1719" s="24" t="s">
        <v>5537</v>
      </c>
      <c r="BD1719" s="24" t="s">
        <v>5537</v>
      </c>
      <c r="BE1719" s="24" t="s">
        <v>5537</v>
      </c>
      <c r="BF1719" s="24" t="s">
        <v>5537</v>
      </c>
      <c r="BG1719" s="24" t="s">
        <v>5537</v>
      </c>
      <c r="BH1719" s="24" t="s">
        <v>5537</v>
      </c>
      <c r="BI1719" s="9" t="s">
        <v>5537</v>
      </c>
      <c r="BJ1719" s="14"/>
      <c r="BK1719" s="14" t="s">
        <v>5537</v>
      </c>
      <c r="BL1719" s="14" t="str">
        <f>_xlfn.XLOOKUP(B1719,'[4]cell downs 18042026 17h'!$B:$B,'[4]cell downs 18042026 17h'!$B:$B,"")</f>
        <v/>
      </c>
      <c r="BM1719" s="14" t="str">
        <f>_xlfn.XLOOKUP(B1719,'[5]Cells Huawei 19042026 15h'!$B:$B,'[5]Cells Huawei 19042026 15h'!$B:$B,"")</f>
        <v/>
      </c>
      <c r="BN1719" s="9" t="str">
        <f>_xlfn.XLOOKUP(B1719,'[6]cells down 19042026 9H40'!$B:$B,'[6]cells down 19042026 9H40'!$B:$B,"")</f>
        <v/>
      </c>
      <c r="BO1719" s="9" t="s">
        <v>1671</v>
      </c>
      <c r="BP1719" s="9" t="s">
        <v>5582</v>
      </c>
    </row>
    <row r="1720" spans="1:68" s="9" customFormat="1" x14ac:dyDescent="0.35">
      <c r="A1720" s="1" t="s">
        <v>995</v>
      </c>
      <c r="B1720" s="8" t="s">
        <v>996</v>
      </c>
      <c r="C1720" s="3" t="str">
        <f>_xlfn.XLOOKUP(B1720,'[1]daily break down'!$D:$D,'[1]daily break down'!$E:$E,"")</f>
        <v>NORD</v>
      </c>
      <c r="D1720" s="1" t="s">
        <v>21</v>
      </c>
      <c r="E1720" s="1" t="s">
        <v>22</v>
      </c>
      <c r="F1720" s="3" t="s">
        <v>23</v>
      </c>
      <c r="G1720" s="1" t="s">
        <v>997</v>
      </c>
      <c r="H1720" s="39" t="str">
        <f>_xlfn.XLOOKUP(B1720,[2]CALCULATION!$B:$B,[2]CALCULATION!$H:$H,"")</f>
        <v>Huawei</v>
      </c>
      <c r="I1720" s="34">
        <v>0.30952778419840593</v>
      </c>
      <c r="J1720" s="34">
        <v>0.14036206635790577</v>
      </c>
      <c r="K1720" s="34">
        <v>2.9427879223703247E-3</v>
      </c>
      <c r="L1720" s="34">
        <v>0</v>
      </c>
      <c r="M1720" s="34">
        <v>1.4738908721495978</v>
      </c>
      <c r="N1720" s="34">
        <v>0</v>
      </c>
      <c r="O1720" s="34">
        <v>0</v>
      </c>
      <c r="P1720" s="34">
        <v>0</v>
      </c>
      <c r="Q1720" s="34">
        <v>1.0962330887787397</v>
      </c>
      <c r="R1720" s="34">
        <v>6.5354860986265573</v>
      </c>
      <c r="S1720" s="109">
        <v>0</v>
      </c>
      <c r="T1720" s="109">
        <f>_xlfn.XLOOKUP(B1720,'[3]Nur des jours'!$B:$B,'[3]Nur des jours'!$U:$U,"")</f>
        <v>0</v>
      </c>
      <c r="U1720" s="109">
        <v>0</v>
      </c>
      <c r="V1720" s="109">
        <v>0</v>
      </c>
      <c r="W1720" s="109">
        <v>0</v>
      </c>
      <c r="X1720" s="109">
        <v>0</v>
      </c>
      <c r="Y1720" s="109">
        <v>0</v>
      </c>
      <c r="Z1720" s="109">
        <v>0</v>
      </c>
      <c r="AA1720" s="109">
        <v>0</v>
      </c>
      <c r="AB1720" s="109">
        <v>0</v>
      </c>
      <c r="AC1720" s="109">
        <v>0</v>
      </c>
      <c r="AD1720" s="109">
        <v>0</v>
      </c>
      <c r="AE1720" s="109">
        <v>0</v>
      </c>
      <c r="AF1720" s="109">
        <v>0</v>
      </c>
      <c r="AG1720" s="57" t="str">
        <f>_xlfn.XLOOKUP(B1720,[3]CALCULATION!$B:$B,[3]CALCULATION!$M:$M,"")</f>
        <v>Operationnel</v>
      </c>
      <c r="AH1720" s="57"/>
      <c r="AI1720" s="56" t="str" cm="1">
        <f t="array" ref="AI1720">IFERROR(_xlfn.IFS(
AK1720="MPR ISSUE","PDH",
AK1720="BSS Hardware Issue","BSS",
AK1720="Sites strategiques, MLL, Pylone, etc.","ENVTECH",
AK1720="AKTIVCO DEFAUT GE &amp; POWER Cabinet","AKTIVCO",
AK1720="AKTIVCO Coupure ENEO &amp; Baisse de tension","AKTIVCO GRID ONLY",
AK1720="Coupure ENEO &amp; Baisse de tension","IHS GRID ONLY",
AK1720="Defaut GE &amp; POWER Cabinet","IHS",
AK1720="Sharing","Partners",
AK1720="Sites strategiques &amp; DataCenter","SST &amp; DC",
AK1720="Exclu","Exclu",
AK1720="SAT","SAT",
AK1720="SPARE-ISSUE","SPARE-ISSUE",
AK1720="Fiber CAmtel","TRANS_FO_CAMTEL",
AK1720="Fiber AOF","Fiber AOF",
AK1720="Projet OCM (HUAWEI)","TRAVAUX-HUAWEI",
AK1720="Projet OCM (NOKIA)","TRAVAUX-NOKIA",
AK1720="ACCESS-ISSUE","ACCESS-ISSUE",
AK1720="Projet OCM (ZTE, NOKIA, autres projets)","TRAVAUX OCM",
AK1720="No root CAuse","No root cause",
AK1720="ODU HS","PDH",
AK1720="IP &amp; VLAN","PDH",
AK1720="Warehouse HUAWEI","SPARE-ISSUE",
AK1720="SPARE-HS","SPARE-ISSUE",
AK1720="Power Telco","BSS",AK1720="no impacts","no impacts"
),"")</f>
        <v>No root cause</v>
      </c>
      <c r="AJ1720" s="56" t="str" cm="1">
        <f t="array" ref="AJ1720">IFERROR(_xlfn.IFS(
AK1720="MPR ISSUE","TX ISSUE",
AK1720="BSS Hardware Issue","RAN ISSUE",
AK1720="Sites strategiques, MLL, Pylone, etc.","ENVTECH",
AK1720="AKTIVCO DEFAUT GE &amp; POWER Cabinet","POWER ISSUE",
AK1720="AKTIVCO Coupure ENEO &amp; Baisse de tension","POWER ISSUE",
AK1720="Coupure ENEO &amp; Baisse de tension","POWER ISSUE",
AK1720="Defaut GE &amp; POWER Cabinet","POWER ISSUE",
AK1720="Sharing","POWER ISSUE",
AK1720="Sites strategiques &amp; DataCenter","POWER ISSUE",
AK1720="Exclu","Exclu",
AK1720="SAT","TX ISSUE",
AK1720="SPARE-ISSUE","SPARE-ISSUE",
AK1720="Fiber CAmtel","TX ISSUE",
AK1720="Fiber AOF","TX ISSUE",
AK1720="Projet OCM (HUAWEI)","TRAVAUX-HUAWEI",
AK1720="Projet OCM (NOKIA)","TRAVAUX -NOKIA",
AK1720="ACCESS-ISSUE","ACCESS-ISSUE",
AK1720="Projet OCM (ZTE, NOKIA, autres projets)","TRAVAUX OCM",
AK1720="No root CAuse","No root cause",
AK1720="ODU HS","TX ISSUE",
AK1720="IP &amp; VLAN","TX ISSUE",
AK1720="Warehouse HUAWEI","SPARE-ISSUE",
AK1720="SPARE-HS","SPARE-ISSUE",
AK1720="Power Telco","RAN ISSUE",AK1720="no impacts","no impacts"
),"")</f>
        <v>No root cause</v>
      </c>
      <c r="AK1720" s="81" t="s">
        <v>5620</v>
      </c>
      <c r="AL1720" s="56" t="str" cm="1">
        <f t="array" ref="AL1720">IFERROR(_xlfn.IFS(
AK1720="MPR ISSUE","ACTIVE",
AK1720="BSS Hardware Issue","ACTIVE",
AK1720="Sites strategiques, MLL, Pylone, etc.","PASSIVE",
AK1720="AKTIVCO DEFAUT GE &amp; POWER Cabinet","PASSIVE",
AK1720="AKTIVCO Coupure ENEO &amp; Baisse de tension","PASSIVE",
AK1720="Coupure ENEO &amp; Baisse de tension","PASSIVE",
AK1720="Defaut GE &amp; POWER Cabinet","PASSIVE",
AK1720="Sharing","PASSIVE",
AK1720="Sites strategiques &amp; DataCenter","PASSIVE",
AK1720="Exclu","Exclu",
AK1720="SAT","ACTIVE",
AK1720="SPARE-ISSUE","SPARE-ISSUE",
AK1720="Fiber CAmtel","ACTIVE",
AK1720="Fiber AOF","ACTIVE",
AK1720="Projet OCM (HUAWEI)","PLANNED WORKS",
AK1720="Projet OCM (NOKIA)","PLANNED WORKS",
AK1720="ACCESS-ISSUE","ACCESS-ISSUE",
AK1720="Projet OCM (ZTE, NOKIA, autres projets)","PLANNED WORKS",
AK1720="No root CAuse","No root cause",
AK1720="ODU HS","ACTIVE",
AK1720="IP &amp; VLAN","ACTIVE",
AK1720="Warehouse HUAWEI","SPARE-ISSUE",
AK1720="SPARE-HS","SPARE-ISSUE",
AK1720="Power Telco","ACTIVE", AK1720="no impacts","no impacts"
),"")</f>
        <v>No root cause</v>
      </c>
      <c r="AM1720" s="108" t="s">
        <v>5537</v>
      </c>
      <c r="AN1720" s="117" t="s">
        <v>996</v>
      </c>
      <c r="AP1720" s="23" t="s">
        <v>5537</v>
      </c>
      <c r="AQ1720" s="23" t="s">
        <v>5537</v>
      </c>
      <c r="AR1720" s="7"/>
      <c r="AS1720" s="6"/>
      <c r="AT1720" s="7"/>
      <c r="AU1720" s="3" t="s">
        <v>5537</v>
      </c>
      <c r="AV1720" s="24" t="s">
        <v>5537</v>
      </c>
      <c r="AW1720" s="24" t="s">
        <v>5537</v>
      </c>
      <c r="AX1720" s="24" t="s">
        <v>5537</v>
      </c>
      <c r="AY1720" s="24" t="s">
        <v>5537</v>
      </c>
      <c r="AZ1720" s="24" t="s">
        <v>5537</v>
      </c>
      <c r="BA1720" s="24" t="s">
        <v>5537</v>
      </c>
      <c r="BB1720" s="24" t="s">
        <v>5537</v>
      </c>
      <c r="BC1720" s="24" t="s">
        <v>5537</v>
      </c>
      <c r="BD1720" s="24" t="s">
        <v>5537</v>
      </c>
      <c r="BE1720" s="24" t="s">
        <v>5537</v>
      </c>
      <c r="BF1720" s="24" t="s">
        <v>5537</v>
      </c>
      <c r="BG1720" s="24" t="s">
        <v>5537</v>
      </c>
      <c r="BH1720" s="24" t="s">
        <v>5537</v>
      </c>
      <c r="BI1720" s="9" t="s">
        <v>5537</v>
      </c>
      <c r="BJ1720" s="14"/>
      <c r="BK1720" s="14" t="s">
        <v>5537</v>
      </c>
      <c r="BL1720" s="14" t="str">
        <f>_xlfn.XLOOKUP(B1720,'[4]cell downs 18042026 17h'!$B:$B,'[4]cell downs 18042026 17h'!$B:$B,"")</f>
        <v/>
      </c>
      <c r="BM1720" s="14" t="str">
        <f>_xlfn.XLOOKUP(B1720,'[5]Cells Huawei 19042026 15h'!$B:$B,'[5]Cells Huawei 19042026 15h'!$B:$B,"")</f>
        <v/>
      </c>
      <c r="BN1720" s="9" t="str">
        <f>_xlfn.XLOOKUP(B1720,'[6]cells down 19042026 9H40'!$B:$B,'[6]cells down 19042026 9H40'!$B:$B,"")</f>
        <v/>
      </c>
      <c r="BO1720" s="9" t="s">
        <v>5537</v>
      </c>
      <c r="BP1720" s="9" t="s">
        <v>66</v>
      </c>
    </row>
    <row r="1721" spans="1:68" s="9" customFormat="1" x14ac:dyDescent="0.35">
      <c r="A1721" s="25" t="s">
        <v>5410</v>
      </c>
      <c r="B1721" s="32" t="s">
        <v>5411</v>
      </c>
      <c r="C1721" s="3" t="str">
        <f>_xlfn.XLOOKUP(B1721,'[1]daily break down'!$D:$D,'[1]daily break down'!$E:$E,"")</f>
        <v>CENTRE</v>
      </c>
      <c r="D1721" s="25" t="s">
        <v>357</v>
      </c>
      <c r="E1721" s="25" t="s">
        <v>987</v>
      </c>
      <c r="F1721" s="25" t="s">
        <v>69</v>
      </c>
      <c r="G1721" s="25" t="s">
        <v>70</v>
      </c>
      <c r="H1721" s="41" t="str">
        <f>_xlfn.XLOOKUP(B1721,[2]CALCULATION!$B:$B,[2]CALCULATION!$H:$H,"")</f>
        <v>ZTE</v>
      </c>
      <c r="I1721" s="34">
        <v>0</v>
      </c>
      <c r="J1721" s="34">
        <v>0</v>
      </c>
      <c r="K1721" s="34">
        <v>0</v>
      </c>
      <c r="L1721" s="34">
        <v>0</v>
      </c>
      <c r="M1721" s="34">
        <v>0</v>
      </c>
      <c r="N1721" s="34">
        <v>0</v>
      </c>
      <c r="O1721" s="34">
        <v>0</v>
      </c>
      <c r="P1721" s="34">
        <v>0</v>
      </c>
      <c r="Q1721" s="34">
        <v>0</v>
      </c>
      <c r="R1721" s="34">
        <v>6.0974030699163633</v>
      </c>
      <c r="S1721" s="109">
        <v>0</v>
      </c>
      <c r="T1721" s="109">
        <f>_xlfn.XLOOKUP(B1721,'[3]Nur des jours'!$B:$B,'[3]Nur des jours'!$U:$U,"")</f>
        <v>0</v>
      </c>
      <c r="U1721" s="109">
        <v>0</v>
      </c>
      <c r="V1721" s="109">
        <v>0</v>
      </c>
      <c r="W1721" s="109">
        <v>0</v>
      </c>
      <c r="X1721" s="109">
        <v>0</v>
      </c>
      <c r="Y1721" s="109">
        <v>0</v>
      </c>
      <c r="Z1721" s="109">
        <v>0</v>
      </c>
      <c r="AA1721" s="109">
        <v>0</v>
      </c>
      <c r="AB1721" s="109">
        <v>0</v>
      </c>
      <c r="AC1721" s="109">
        <v>0</v>
      </c>
      <c r="AD1721" s="109">
        <v>0</v>
      </c>
      <c r="AE1721" s="109">
        <v>0</v>
      </c>
      <c r="AF1721" s="109">
        <v>0</v>
      </c>
      <c r="AG1721" s="57" t="str">
        <f>_xlfn.XLOOKUP(B1721,[3]CALCULATION!$B:$B,[3]CALCULATION!$M:$M,"")</f>
        <v>Operationnel</v>
      </c>
      <c r="AH1721" s="57"/>
      <c r="AI1721" s="56" t="str" cm="1">
        <f t="array" ref="AI1721">IFERROR(_xlfn.IFS(
AK1721="MPR ISSUE","PDH",
AK1721="BSS Hardware Issue","BSS",
AK1721="Sites strategiques, MLL, Pylone, etc.","ENVTECH",
AK1721="AKTIVCO DEFAUT GE &amp; POWER Cabinet","AKTIVCO",
AK1721="AKTIVCO Coupure ENEO &amp; Baisse de tension","AKTIVCO GRID ONLY",
AK1721="Coupure ENEO &amp; Baisse de tension","IHS GRID ONLY",
AK1721="Defaut GE &amp; POWER Cabinet","IHS",
AK1721="Sharing","Partners",
AK1721="Sites strategiques &amp; DataCenter","SST &amp; DC",
AK1721="Exclu","Exclu",
AK1721="SAT","SAT",
AK1721="SPARE-ISSUE","SPARE-ISSUE",
AK1721="Fiber CAmtel","TRANS_FO_CAMTEL",
AK1721="Fiber AOF","Fiber AOF",
AK1721="Projet OCM (HUAWEI)","TRAVAUX-HUAWEI",
AK1721="Projet OCM (NOKIA)","TRAVAUX-NOKIA",
AK1721="ACCESS-ISSUE","ACCESS-ISSUE",
AK1721="Projet OCM (ZTE, NOKIA, autres projets)","TRAVAUX OCM",
AK1721="No root CAuse","No root cause",
AK1721="ODU HS","PDH",
AK1721="IP &amp; VLAN","PDH",
AK1721="Warehouse HUAWEI","SPARE-ISSUE",
AK1721="SPARE-HS","SPARE-ISSUE",
AK1721="Power Telco","BSS",AK1721="no impacts","no impacts"
),"")</f>
        <v>No root cause</v>
      </c>
      <c r="AJ1721" s="56" t="str" cm="1">
        <f t="array" ref="AJ1721">IFERROR(_xlfn.IFS(
AK1721="MPR ISSUE","TX ISSUE",
AK1721="BSS Hardware Issue","RAN ISSUE",
AK1721="Sites strategiques, MLL, Pylone, etc.","ENVTECH",
AK1721="AKTIVCO DEFAUT GE &amp; POWER Cabinet","POWER ISSUE",
AK1721="AKTIVCO Coupure ENEO &amp; Baisse de tension","POWER ISSUE",
AK1721="Coupure ENEO &amp; Baisse de tension","POWER ISSUE",
AK1721="Defaut GE &amp; POWER Cabinet","POWER ISSUE",
AK1721="Sharing","POWER ISSUE",
AK1721="Sites strategiques &amp; DataCenter","POWER ISSUE",
AK1721="Exclu","Exclu",
AK1721="SAT","TX ISSUE",
AK1721="SPARE-ISSUE","SPARE-ISSUE",
AK1721="Fiber CAmtel","TX ISSUE",
AK1721="Fiber AOF","TX ISSUE",
AK1721="Projet OCM (HUAWEI)","TRAVAUX-HUAWEI",
AK1721="Projet OCM (NOKIA)","TRAVAUX -NOKIA",
AK1721="ACCESS-ISSUE","ACCESS-ISSUE",
AK1721="Projet OCM (ZTE, NOKIA, autres projets)","TRAVAUX OCM",
AK1721="No root CAuse","No root cause",
AK1721="ODU HS","TX ISSUE",
AK1721="IP &amp; VLAN","TX ISSUE",
AK1721="Warehouse HUAWEI","SPARE-ISSUE",
AK1721="SPARE-HS","SPARE-ISSUE",
AK1721="Power Telco","RAN ISSUE",AK1721="no impacts","no impacts"
),"")</f>
        <v>No root cause</v>
      </c>
      <c r="AK1721" s="81" t="s">
        <v>5620</v>
      </c>
      <c r="AL1721" s="56" t="str" cm="1">
        <f t="array" ref="AL1721">IFERROR(_xlfn.IFS(
AK1721="MPR ISSUE","ACTIVE",
AK1721="BSS Hardware Issue","ACTIVE",
AK1721="Sites strategiques, MLL, Pylone, etc.","PASSIVE",
AK1721="AKTIVCO DEFAUT GE &amp; POWER Cabinet","PASSIVE",
AK1721="AKTIVCO Coupure ENEO &amp; Baisse de tension","PASSIVE",
AK1721="Coupure ENEO &amp; Baisse de tension","PASSIVE",
AK1721="Defaut GE &amp; POWER Cabinet","PASSIVE",
AK1721="Sharing","PASSIVE",
AK1721="Sites strategiques &amp; DataCenter","PASSIVE",
AK1721="Exclu","Exclu",
AK1721="SAT","ACTIVE",
AK1721="SPARE-ISSUE","SPARE-ISSUE",
AK1721="Fiber CAmtel","ACTIVE",
AK1721="Fiber AOF","ACTIVE",
AK1721="Projet OCM (HUAWEI)","PLANNED WORKS",
AK1721="Projet OCM (NOKIA)","PLANNED WORKS",
AK1721="ACCESS-ISSUE","ACCESS-ISSUE",
AK1721="Projet OCM (ZTE, NOKIA, autres projets)","PLANNED WORKS",
AK1721="No root CAuse","No root cause",
AK1721="ODU HS","ACTIVE",
AK1721="IP &amp; VLAN","ACTIVE",
AK1721="Warehouse HUAWEI","SPARE-ISSUE",
AK1721="SPARE-HS","SPARE-ISSUE",
AK1721="Power Telco","ACTIVE", AK1721="no impacts","no impacts"
),"")</f>
        <v>No root cause</v>
      </c>
      <c r="AM1721" s="108" t="s">
        <v>5537</v>
      </c>
      <c r="AN1721" s="117" t="s">
        <v>5411</v>
      </c>
      <c r="AP1721" s="23" t="s">
        <v>5537</v>
      </c>
      <c r="AQ1721" s="23" t="s">
        <v>5537</v>
      </c>
      <c r="AR1721" s="7"/>
      <c r="AS1721" s="6"/>
      <c r="AT1721" s="7"/>
      <c r="AU1721" s="3" t="s">
        <v>5537</v>
      </c>
      <c r="AV1721" s="24" t="s">
        <v>5537</v>
      </c>
      <c r="AW1721" s="24" t="s">
        <v>5537</v>
      </c>
      <c r="AX1721" s="24" t="s">
        <v>5537</v>
      </c>
      <c r="AY1721" s="24" t="s">
        <v>5537</v>
      </c>
      <c r="AZ1721" s="24" t="s">
        <v>5537</v>
      </c>
      <c r="BA1721" s="24" t="s">
        <v>5537</v>
      </c>
      <c r="BB1721" s="24" t="s">
        <v>5537</v>
      </c>
      <c r="BC1721" s="24" t="s">
        <v>5537</v>
      </c>
      <c r="BD1721" s="24" t="s">
        <v>5537</v>
      </c>
      <c r="BE1721" s="24" t="s">
        <v>5537</v>
      </c>
      <c r="BF1721" s="24" t="s">
        <v>5537</v>
      </c>
      <c r="BG1721" s="24" t="s">
        <v>5537</v>
      </c>
      <c r="BH1721" s="24" t="s">
        <v>5537</v>
      </c>
      <c r="BI1721" s="9" t="s">
        <v>5537</v>
      </c>
      <c r="BJ1721" s="14"/>
      <c r="BK1721" s="14" t="s">
        <v>5537</v>
      </c>
      <c r="BL1721" s="14" t="str">
        <f>_xlfn.XLOOKUP(B1721,'[4]cell downs 18042026 17h'!$B:$B,'[4]cell downs 18042026 17h'!$B:$B,"")</f>
        <v/>
      </c>
      <c r="BM1721" s="14" t="str">
        <f>_xlfn.XLOOKUP(B1721,'[5]Cells Huawei 19042026 15h'!$B:$B,'[5]Cells Huawei 19042026 15h'!$B:$B,"")</f>
        <v/>
      </c>
      <c r="BN1721" s="9" t="str">
        <f>_xlfn.XLOOKUP(B1721,'[6]cells down 19042026 9H40'!$B:$B,'[6]cells down 19042026 9H40'!$B:$B,"")</f>
        <v/>
      </c>
      <c r="BO1721" s="9" t="s">
        <v>5537</v>
      </c>
      <c r="BP1721" s="9" t="s">
        <v>5537</v>
      </c>
    </row>
    <row r="1722" spans="1:68" s="9" customFormat="1" x14ac:dyDescent="0.35">
      <c r="A1722" s="1" t="s">
        <v>4984</v>
      </c>
      <c r="B1722" s="8" t="s">
        <v>4985</v>
      </c>
      <c r="C1722" s="3" t="str">
        <f>_xlfn.XLOOKUP(B1722,'[1]daily break down'!$D:$D,'[1]daily break down'!$E:$E,"")</f>
        <v>Douala</v>
      </c>
      <c r="D1722" s="1" t="s">
        <v>11</v>
      </c>
      <c r="E1722" s="1" t="s">
        <v>12</v>
      </c>
      <c r="F1722" s="3" t="s">
        <v>31</v>
      </c>
      <c r="G1722" s="1" t="s">
        <v>32</v>
      </c>
      <c r="H1722" s="41" t="str">
        <f>_xlfn.XLOOKUP(B1722,[2]CALCULATION!$B:$B,[2]CALCULATION!$H:$H,"")</f>
        <v>ZTE</v>
      </c>
      <c r="I1722" s="34">
        <v>0</v>
      </c>
      <c r="J1722" s="34">
        <v>0</v>
      </c>
      <c r="K1722" s="34">
        <v>0</v>
      </c>
      <c r="L1722" s="34">
        <v>0</v>
      </c>
      <c r="M1722" s="34">
        <v>0</v>
      </c>
      <c r="N1722" s="34">
        <v>0</v>
      </c>
      <c r="O1722" s="34">
        <v>0</v>
      </c>
      <c r="P1722" s="34">
        <v>0</v>
      </c>
      <c r="Q1722" s="34">
        <v>0</v>
      </c>
      <c r="R1722" s="34">
        <v>4.8544764619770371</v>
      </c>
      <c r="S1722" s="109">
        <v>0</v>
      </c>
      <c r="T1722" s="109">
        <f>_xlfn.XLOOKUP(B1722,'[3]Nur des jours'!$B:$B,'[3]Nur des jours'!$U:$U,"")</f>
        <v>0</v>
      </c>
      <c r="U1722" s="109">
        <v>0</v>
      </c>
      <c r="V1722" s="109">
        <v>0</v>
      </c>
      <c r="W1722" s="109">
        <v>0</v>
      </c>
      <c r="X1722" s="109">
        <v>0</v>
      </c>
      <c r="Y1722" s="109">
        <v>0</v>
      </c>
      <c r="Z1722" s="109">
        <v>1.9788376094717119</v>
      </c>
      <c r="AA1722" s="109">
        <v>0</v>
      </c>
      <c r="AB1722" s="109">
        <v>0</v>
      </c>
      <c r="AC1722" s="109">
        <v>0</v>
      </c>
      <c r="AD1722" s="109">
        <v>0</v>
      </c>
      <c r="AE1722" s="109">
        <v>0</v>
      </c>
      <c r="AF1722" s="109">
        <v>0</v>
      </c>
      <c r="AG1722" s="57" t="str">
        <f>_xlfn.XLOOKUP(B1722,[3]CALCULATION!$B:$B,[3]CALCULATION!$M:$M,"")</f>
        <v>Operationnel</v>
      </c>
      <c r="AH1722" s="57"/>
      <c r="AI1722" s="56" t="str" cm="1">
        <f t="array" ref="AI1722">IFERROR(_xlfn.IFS(
AK1722="MPR ISSUE","PDH",
AK1722="BSS Hardware Issue","BSS",
AK1722="Sites strategiques, MLL, Pylone, etc.","ENVTECH",
AK1722="AKTIVCO DEFAUT GE &amp; POWER Cabinet","AKTIVCO",
AK1722="AKTIVCO Coupure ENEO &amp; Baisse de tension","AKTIVCO GRID ONLY",
AK1722="Coupure ENEO &amp; Baisse de tension","IHS GRID ONLY",
AK1722="Defaut GE &amp; POWER Cabinet","IHS",
AK1722="Sharing","Partners",
AK1722="Sites strategiques &amp; DataCenter","SST &amp; DC",
AK1722="Exclu","Exclu",
AK1722="SAT","SAT",
AK1722="SPARE-ISSUE","SPARE-ISSUE",
AK1722="Fiber CAmtel","TRANS_FO_CAMTEL",
AK1722="Fiber AOF","Fiber AOF",
AK1722="Projet OCM (HUAWEI)","TRAVAUX-HUAWEI",
AK1722="Projet OCM (NOKIA)","TRAVAUX-NOKIA",
AK1722="ACCESS-ISSUE","ACCESS-ISSUE",
AK1722="Projet OCM (ZTE, NOKIA, autres projets)","TRAVAUX OCM",
AK1722="No root CAuse","No root cause",
AK1722="ODU HS","PDH",
AK1722="IP &amp; VLAN","PDH",
AK1722="Warehouse HUAWEI","SPARE-ISSUE",
AK1722="SPARE-HS","SPARE-ISSUE",
AK1722="Power Telco","BSS",AK1722="no impacts","no impacts"
),"")</f>
        <v>No root cause</v>
      </c>
      <c r="AJ1722" s="56" t="str" cm="1">
        <f t="array" ref="AJ1722">IFERROR(_xlfn.IFS(
AK1722="MPR ISSUE","TX ISSUE",
AK1722="BSS Hardware Issue","RAN ISSUE",
AK1722="Sites strategiques, MLL, Pylone, etc.","ENVTECH",
AK1722="AKTIVCO DEFAUT GE &amp; POWER Cabinet","POWER ISSUE",
AK1722="AKTIVCO Coupure ENEO &amp; Baisse de tension","POWER ISSUE",
AK1722="Coupure ENEO &amp; Baisse de tension","POWER ISSUE",
AK1722="Defaut GE &amp; POWER Cabinet","POWER ISSUE",
AK1722="Sharing","POWER ISSUE",
AK1722="Sites strategiques &amp; DataCenter","POWER ISSUE",
AK1722="Exclu","Exclu",
AK1722="SAT","TX ISSUE",
AK1722="SPARE-ISSUE","SPARE-ISSUE",
AK1722="Fiber CAmtel","TX ISSUE",
AK1722="Fiber AOF","TX ISSUE",
AK1722="Projet OCM (HUAWEI)","TRAVAUX-HUAWEI",
AK1722="Projet OCM (NOKIA)","TRAVAUX -NOKIA",
AK1722="ACCESS-ISSUE","ACCESS-ISSUE",
AK1722="Projet OCM (ZTE, NOKIA, autres projets)","TRAVAUX OCM",
AK1722="No root CAuse","No root cause",
AK1722="ODU HS","TX ISSUE",
AK1722="IP &amp; VLAN","TX ISSUE",
AK1722="Warehouse HUAWEI","SPARE-ISSUE",
AK1722="SPARE-HS","SPARE-ISSUE",
AK1722="Power Telco","RAN ISSUE",AK1722="no impacts","no impacts"
),"")</f>
        <v>No root cause</v>
      </c>
      <c r="AK1722" s="81" t="s">
        <v>5620</v>
      </c>
      <c r="AL1722" s="56" t="str" cm="1">
        <f t="array" ref="AL1722">IFERROR(_xlfn.IFS(
AK1722="MPR ISSUE","ACTIVE",
AK1722="BSS Hardware Issue","ACTIVE",
AK1722="Sites strategiques, MLL, Pylone, etc.","PASSIVE",
AK1722="AKTIVCO DEFAUT GE &amp; POWER Cabinet","PASSIVE",
AK1722="AKTIVCO Coupure ENEO &amp; Baisse de tension","PASSIVE",
AK1722="Coupure ENEO &amp; Baisse de tension","PASSIVE",
AK1722="Defaut GE &amp; POWER Cabinet","PASSIVE",
AK1722="Sharing","PASSIVE",
AK1722="Sites strategiques &amp; DataCenter","PASSIVE",
AK1722="Exclu","Exclu",
AK1722="SAT","ACTIVE",
AK1722="SPARE-ISSUE","SPARE-ISSUE",
AK1722="Fiber CAmtel","ACTIVE",
AK1722="Fiber AOF","ACTIVE",
AK1722="Projet OCM (HUAWEI)","PLANNED WORKS",
AK1722="Projet OCM (NOKIA)","PLANNED WORKS",
AK1722="ACCESS-ISSUE","ACCESS-ISSUE",
AK1722="Projet OCM (ZTE, NOKIA, autres projets)","PLANNED WORKS",
AK1722="No root CAuse","No root cause",
AK1722="ODU HS","ACTIVE",
AK1722="IP &amp; VLAN","ACTIVE",
AK1722="Warehouse HUAWEI","SPARE-ISSUE",
AK1722="SPARE-HS","SPARE-ISSUE",
AK1722="Power Telco","ACTIVE", AK1722="no impacts","no impacts"
),"")</f>
        <v>No root cause</v>
      </c>
      <c r="AM1722" s="108" t="s">
        <v>5537</v>
      </c>
      <c r="AN1722" s="117" t="s">
        <v>4985</v>
      </c>
      <c r="AP1722" s="23" t="s">
        <v>5537</v>
      </c>
      <c r="AQ1722" s="23" t="s">
        <v>5537</v>
      </c>
      <c r="AR1722" s="7"/>
      <c r="AS1722" s="6"/>
      <c r="AT1722" s="7"/>
      <c r="AU1722" s="3" t="s">
        <v>5537</v>
      </c>
      <c r="AV1722" s="24" t="s">
        <v>5537</v>
      </c>
      <c r="AW1722" s="24" t="s">
        <v>5537</v>
      </c>
      <c r="AX1722" s="24" t="s">
        <v>5537</v>
      </c>
      <c r="AY1722" s="24" t="s">
        <v>5537</v>
      </c>
      <c r="AZ1722" s="24" t="s">
        <v>5537</v>
      </c>
      <c r="BA1722" s="24" t="s">
        <v>5537</v>
      </c>
      <c r="BB1722" s="24" t="s">
        <v>5537</v>
      </c>
      <c r="BC1722" s="24" t="s">
        <v>5537</v>
      </c>
      <c r="BD1722" s="24" t="s">
        <v>5537</v>
      </c>
      <c r="BE1722" s="24" t="s">
        <v>5537</v>
      </c>
      <c r="BF1722" s="24" t="s">
        <v>5537</v>
      </c>
      <c r="BG1722" s="24" t="s">
        <v>5537</v>
      </c>
      <c r="BH1722" s="24" t="s">
        <v>5537</v>
      </c>
      <c r="BI1722" s="9" t="s">
        <v>5537</v>
      </c>
      <c r="BJ1722" s="14"/>
      <c r="BK1722" s="14" t="s">
        <v>5537</v>
      </c>
      <c r="BL1722" s="14" t="str">
        <f>_xlfn.XLOOKUP(B1722,'[4]cell downs 18042026 17h'!$B:$B,'[4]cell downs 18042026 17h'!$B:$B,"")</f>
        <v/>
      </c>
      <c r="BM1722" s="14" t="str">
        <f>_xlfn.XLOOKUP(B1722,'[5]Cells Huawei 19042026 15h'!$B:$B,'[5]Cells Huawei 19042026 15h'!$B:$B,"")</f>
        <v/>
      </c>
      <c r="BN1722" s="9" t="str">
        <f>_xlfn.XLOOKUP(B1722,'[6]cells down 19042026 9H40'!$B:$B,'[6]cells down 19042026 9H40'!$B:$B,"")</f>
        <v/>
      </c>
      <c r="BO1722" s="9" t="s">
        <v>4985</v>
      </c>
      <c r="BP1722" s="9" t="s">
        <v>318</v>
      </c>
    </row>
    <row r="1723" spans="1:68" s="9" customFormat="1" x14ac:dyDescent="0.35">
      <c r="A1723" s="1" t="s">
        <v>1668</v>
      </c>
      <c r="B1723" s="8" t="s">
        <v>1669</v>
      </c>
      <c r="C1723" s="3" t="str">
        <f>_xlfn.XLOOKUP(B1723,'[1]daily break down'!$D:$D,'[1]daily break down'!$E:$E,"")</f>
        <v>Douala</v>
      </c>
      <c r="D1723" s="1" t="s">
        <v>11</v>
      </c>
      <c r="E1723" s="1" t="s">
        <v>145</v>
      </c>
      <c r="F1723" s="3" t="s">
        <v>31</v>
      </c>
      <c r="G1723" s="1" t="s">
        <v>32</v>
      </c>
      <c r="H1723" s="41" t="str">
        <f>_xlfn.XLOOKUP(B1723,[2]CALCULATION!$B:$B,[2]CALCULATION!$H:$H,"")</f>
        <v>ZTE</v>
      </c>
      <c r="I1723" s="34">
        <v>0</v>
      </c>
      <c r="J1723" s="34">
        <v>0</v>
      </c>
      <c r="K1723" s="34">
        <v>0</v>
      </c>
      <c r="L1723" s="34">
        <v>0</v>
      </c>
      <c r="M1723" s="34">
        <v>0</v>
      </c>
      <c r="N1723" s="34">
        <v>0</v>
      </c>
      <c r="O1723" s="34">
        <v>0</v>
      </c>
      <c r="P1723" s="34">
        <v>0</v>
      </c>
      <c r="Q1723" s="34">
        <v>0</v>
      </c>
      <c r="R1723" s="34">
        <v>3.8021890061723642</v>
      </c>
      <c r="S1723" s="109">
        <v>0</v>
      </c>
      <c r="T1723" s="109">
        <f>_xlfn.XLOOKUP(B1723,'[3]Nur des jours'!$B:$B,'[3]Nur des jours'!$U:$U,"")</f>
        <v>0</v>
      </c>
      <c r="U1723" s="109">
        <v>0</v>
      </c>
      <c r="V1723" s="109">
        <v>0</v>
      </c>
      <c r="W1723" s="109">
        <v>0</v>
      </c>
      <c r="X1723" s="109">
        <v>0</v>
      </c>
      <c r="Y1723" s="109">
        <v>0</v>
      </c>
      <c r="Z1723" s="109">
        <v>0</v>
      </c>
      <c r="AA1723" s="109">
        <v>0</v>
      </c>
      <c r="AB1723" s="109">
        <v>0</v>
      </c>
      <c r="AC1723" s="109">
        <v>0</v>
      </c>
      <c r="AD1723" s="109">
        <v>0</v>
      </c>
      <c r="AE1723" s="109">
        <v>0</v>
      </c>
      <c r="AF1723" s="109">
        <v>0</v>
      </c>
      <c r="AG1723" s="57" t="str">
        <f>_xlfn.XLOOKUP(B1723,[3]CALCULATION!$B:$B,[3]CALCULATION!$M:$M,"")</f>
        <v>Operationnel</v>
      </c>
      <c r="AH1723" s="57"/>
      <c r="AI1723" s="56" t="str" cm="1">
        <f t="array" ref="AI1723">IFERROR(_xlfn.IFS(
AK1723="MPR ISSUE","PDH",
AK1723="BSS Hardware Issue","BSS",
AK1723="Sites strategiques, MLL, Pylone, etc.","ENVTECH",
AK1723="AKTIVCO DEFAUT GE &amp; POWER Cabinet","AKTIVCO",
AK1723="AKTIVCO Coupure ENEO &amp; Baisse de tension","AKTIVCO GRID ONLY",
AK1723="Coupure ENEO &amp; Baisse de tension","IHS GRID ONLY",
AK1723="Defaut GE &amp; POWER Cabinet","IHS",
AK1723="Sharing","Partners",
AK1723="Sites strategiques &amp; DataCenter","SST &amp; DC",
AK1723="Exclu","Exclu",
AK1723="SAT","SAT",
AK1723="SPARE-ISSUE","SPARE-ISSUE",
AK1723="Fiber CAmtel","TRANS_FO_CAMTEL",
AK1723="Fiber AOF","Fiber AOF",
AK1723="Projet OCM (HUAWEI)","TRAVAUX-HUAWEI",
AK1723="Projet OCM (NOKIA)","TRAVAUX-NOKIA",
AK1723="ACCESS-ISSUE","ACCESS-ISSUE",
AK1723="Projet OCM (ZTE, NOKIA, autres projets)","TRAVAUX OCM",
AK1723="No root CAuse","No root cause",
AK1723="ODU HS","PDH",
AK1723="IP &amp; VLAN","PDH",
AK1723="Warehouse HUAWEI","SPARE-ISSUE",
AK1723="SPARE-HS","SPARE-ISSUE",
AK1723="Power Telco","BSS",AK1723="no impacts","no impacts"
),"")</f>
        <v>No root cause</v>
      </c>
      <c r="AJ1723" s="56" t="str" cm="1">
        <f t="array" ref="AJ1723">IFERROR(_xlfn.IFS(
AK1723="MPR ISSUE","TX ISSUE",
AK1723="BSS Hardware Issue","RAN ISSUE",
AK1723="Sites strategiques, MLL, Pylone, etc.","ENVTECH",
AK1723="AKTIVCO DEFAUT GE &amp; POWER Cabinet","POWER ISSUE",
AK1723="AKTIVCO Coupure ENEO &amp; Baisse de tension","POWER ISSUE",
AK1723="Coupure ENEO &amp; Baisse de tension","POWER ISSUE",
AK1723="Defaut GE &amp; POWER Cabinet","POWER ISSUE",
AK1723="Sharing","POWER ISSUE",
AK1723="Sites strategiques &amp; DataCenter","POWER ISSUE",
AK1723="Exclu","Exclu",
AK1723="SAT","TX ISSUE",
AK1723="SPARE-ISSUE","SPARE-ISSUE",
AK1723="Fiber CAmtel","TX ISSUE",
AK1723="Fiber AOF","TX ISSUE",
AK1723="Projet OCM (HUAWEI)","TRAVAUX-HUAWEI",
AK1723="Projet OCM (NOKIA)","TRAVAUX -NOKIA",
AK1723="ACCESS-ISSUE","ACCESS-ISSUE",
AK1723="Projet OCM (ZTE, NOKIA, autres projets)","TRAVAUX OCM",
AK1723="No root CAuse","No root cause",
AK1723="ODU HS","TX ISSUE",
AK1723="IP &amp; VLAN","TX ISSUE",
AK1723="Warehouse HUAWEI","SPARE-ISSUE",
AK1723="SPARE-HS","SPARE-ISSUE",
AK1723="Power Telco","RAN ISSUE",AK1723="no impacts","no impacts"
),"")</f>
        <v>No root cause</v>
      </c>
      <c r="AK1723" s="81" t="s">
        <v>5620</v>
      </c>
      <c r="AL1723" s="56" t="str" cm="1">
        <f t="array" ref="AL1723">IFERROR(_xlfn.IFS(
AK1723="MPR ISSUE","ACTIVE",
AK1723="BSS Hardware Issue","ACTIVE",
AK1723="Sites strategiques, MLL, Pylone, etc.","PASSIVE",
AK1723="AKTIVCO DEFAUT GE &amp; POWER Cabinet","PASSIVE",
AK1723="AKTIVCO Coupure ENEO &amp; Baisse de tension","PASSIVE",
AK1723="Coupure ENEO &amp; Baisse de tension","PASSIVE",
AK1723="Defaut GE &amp; POWER Cabinet","PASSIVE",
AK1723="Sharing","PASSIVE",
AK1723="Sites strategiques &amp; DataCenter","PASSIVE",
AK1723="Exclu","Exclu",
AK1723="SAT","ACTIVE",
AK1723="SPARE-ISSUE","SPARE-ISSUE",
AK1723="Fiber CAmtel","ACTIVE",
AK1723="Fiber AOF","ACTIVE",
AK1723="Projet OCM (HUAWEI)","PLANNED WORKS",
AK1723="Projet OCM (NOKIA)","PLANNED WORKS",
AK1723="ACCESS-ISSUE","ACCESS-ISSUE",
AK1723="Projet OCM (ZTE, NOKIA, autres projets)","PLANNED WORKS",
AK1723="No root CAuse","No root cause",
AK1723="ODU HS","ACTIVE",
AK1723="IP &amp; VLAN","ACTIVE",
AK1723="Warehouse HUAWEI","SPARE-ISSUE",
AK1723="SPARE-HS","SPARE-ISSUE",
AK1723="Power Telco","ACTIVE", AK1723="no impacts","no impacts"
),"")</f>
        <v>No root cause</v>
      </c>
      <c r="AM1723" s="108" t="s">
        <v>5537</v>
      </c>
      <c r="AN1723" s="117" t="s">
        <v>1669</v>
      </c>
      <c r="AP1723" s="23" t="s">
        <v>5537</v>
      </c>
      <c r="AQ1723" s="23" t="s">
        <v>5537</v>
      </c>
      <c r="AR1723" s="7"/>
      <c r="AS1723" s="6"/>
      <c r="AT1723" s="7"/>
      <c r="AU1723" s="3" t="s">
        <v>5537</v>
      </c>
      <c r="AV1723" s="24" t="s">
        <v>5537</v>
      </c>
      <c r="AW1723" s="24" t="s">
        <v>5537</v>
      </c>
      <c r="AX1723" s="24" t="s">
        <v>5537</v>
      </c>
      <c r="AY1723" s="24" t="s">
        <v>5537</v>
      </c>
      <c r="AZ1723" s="24" t="s">
        <v>5537</v>
      </c>
      <c r="BA1723" s="24" t="s">
        <v>5537</v>
      </c>
      <c r="BB1723" s="24" t="s">
        <v>5537</v>
      </c>
      <c r="BC1723" s="24" t="s">
        <v>5537</v>
      </c>
      <c r="BD1723" s="24" t="s">
        <v>5537</v>
      </c>
      <c r="BE1723" s="24" t="s">
        <v>5537</v>
      </c>
      <c r="BF1723" s="24" t="s">
        <v>5537</v>
      </c>
      <c r="BG1723" s="24" t="s">
        <v>5537</v>
      </c>
      <c r="BH1723" s="24" t="s">
        <v>5537</v>
      </c>
      <c r="BI1723" s="9" t="s">
        <v>5537</v>
      </c>
      <c r="BJ1723" s="14"/>
      <c r="BK1723" s="14" t="s">
        <v>5537</v>
      </c>
      <c r="BL1723" s="14" t="str">
        <f>_xlfn.XLOOKUP(B1723,'[4]cell downs 18042026 17h'!$B:$B,'[4]cell downs 18042026 17h'!$B:$B,"")</f>
        <v/>
      </c>
      <c r="BM1723" s="14" t="str">
        <f>_xlfn.XLOOKUP(B1723,'[5]Cells Huawei 19042026 15h'!$B:$B,'[5]Cells Huawei 19042026 15h'!$B:$B,"")</f>
        <v/>
      </c>
      <c r="BN1723" s="9" t="str">
        <f>_xlfn.XLOOKUP(B1723,'[6]cells down 19042026 9H40'!$B:$B,'[6]cells down 19042026 9H40'!$B:$B,"")</f>
        <v/>
      </c>
      <c r="BO1723" s="9" t="s">
        <v>1669</v>
      </c>
      <c r="BP1723" s="9" t="s">
        <v>12</v>
      </c>
    </row>
    <row r="1724" spans="1:68" s="9" customFormat="1" x14ac:dyDescent="0.35">
      <c r="A1724" s="1" t="s">
        <v>3479</v>
      </c>
      <c r="B1724" s="8" t="s">
        <v>3480</v>
      </c>
      <c r="C1724" s="3" t="str">
        <f>_xlfn.XLOOKUP(B1724,'[1]daily break down'!$D:$D,'[1]daily break down'!$E:$E,"")</f>
        <v>CENTRE</v>
      </c>
      <c r="D1724" s="1" t="s">
        <v>21</v>
      </c>
      <c r="E1724" s="1" t="s">
        <v>22</v>
      </c>
      <c r="F1724" s="3" t="s">
        <v>69</v>
      </c>
      <c r="G1724" s="1" t="s">
        <v>70</v>
      </c>
      <c r="H1724" s="41" t="str">
        <f>_xlfn.XLOOKUP(B1724,[2]CALCULATION!$B:$B,[2]CALCULATION!$H:$H,"")</f>
        <v>ZTE</v>
      </c>
      <c r="I1724" s="34">
        <v>0</v>
      </c>
      <c r="J1724" s="34">
        <v>0</v>
      </c>
      <c r="K1724" s="34">
        <v>0</v>
      </c>
      <c r="L1724" s="34">
        <v>0</v>
      </c>
      <c r="M1724" s="34">
        <v>0</v>
      </c>
      <c r="N1724" s="34">
        <v>0</v>
      </c>
      <c r="O1724" s="34">
        <v>0</v>
      </c>
      <c r="P1724" s="34">
        <v>3.5926268359429634</v>
      </c>
      <c r="Q1724" s="34">
        <v>0</v>
      </c>
      <c r="R1724" s="34">
        <v>3.729671577733833</v>
      </c>
      <c r="S1724" s="109">
        <v>0</v>
      </c>
      <c r="T1724" s="109">
        <f>_xlfn.XLOOKUP(B1724,'[3]Nur des jours'!$B:$B,'[3]Nur des jours'!$U:$U,"")</f>
        <v>0</v>
      </c>
      <c r="U1724" s="109">
        <v>0</v>
      </c>
      <c r="V1724" s="109">
        <v>0</v>
      </c>
      <c r="W1724" s="109">
        <v>0</v>
      </c>
      <c r="X1724" s="109">
        <v>0</v>
      </c>
      <c r="Y1724" s="109">
        <v>0</v>
      </c>
      <c r="Z1724" s="109">
        <v>0</v>
      </c>
      <c r="AA1724" s="109">
        <v>0</v>
      </c>
      <c r="AB1724" s="109">
        <v>0</v>
      </c>
      <c r="AC1724" s="109">
        <v>0</v>
      </c>
      <c r="AD1724" s="109">
        <v>0</v>
      </c>
      <c r="AE1724" s="109">
        <v>0</v>
      </c>
      <c r="AF1724" s="109">
        <v>0</v>
      </c>
      <c r="AG1724" s="57" t="str">
        <f>_xlfn.XLOOKUP(B1724,[3]CALCULATION!$B:$B,[3]CALCULATION!$M:$M,"")</f>
        <v>Operationnel</v>
      </c>
      <c r="AH1724" s="57"/>
      <c r="AI1724" s="56" t="str" cm="1">
        <f t="array" ref="AI1724">IFERROR(_xlfn.IFS(
AK1724="MPR ISSUE","PDH",
AK1724="BSS Hardware Issue","BSS",
AK1724="Sites strategiques, MLL, Pylone, etc.","ENVTECH",
AK1724="AKTIVCO DEFAUT GE &amp; POWER Cabinet","AKTIVCO",
AK1724="AKTIVCO Coupure ENEO &amp; Baisse de tension","AKTIVCO GRID ONLY",
AK1724="Coupure ENEO &amp; Baisse de tension","IHS GRID ONLY",
AK1724="Defaut GE &amp; POWER Cabinet","IHS",
AK1724="Sharing","Partners",
AK1724="Sites strategiques &amp; DataCenter","SST &amp; DC",
AK1724="Exclu","Exclu",
AK1724="SAT","SAT",
AK1724="SPARE-ISSUE","SPARE-ISSUE",
AK1724="Fiber CAmtel","TRANS_FO_CAMTEL",
AK1724="Fiber AOF","Fiber AOF",
AK1724="Projet OCM (HUAWEI)","TRAVAUX-HUAWEI",
AK1724="Projet OCM (NOKIA)","TRAVAUX-NOKIA",
AK1724="ACCESS-ISSUE","ACCESS-ISSUE",
AK1724="Projet OCM (ZTE, NOKIA, autres projets)","TRAVAUX OCM",
AK1724="No root CAuse","No root cause",
AK1724="ODU HS","PDH",
AK1724="IP &amp; VLAN","PDH",
AK1724="Warehouse HUAWEI","SPARE-ISSUE",
AK1724="SPARE-HS","SPARE-ISSUE",
AK1724="Power Telco","BSS",AK1724="no impacts","no impacts"
),"")</f>
        <v>No root cause</v>
      </c>
      <c r="AJ1724" s="56" t="str" cm="1">
        <f t="array" ref="AJ1724">IFERROR(_xlfn.IFS(
AK1724="MPR ISSUE","TX ISSUE",
AK1724="BSS Hardware Issue","RAN ISSUE",
AK1724="Sites strategiques, MLL, Pylone, etc.","ENVTECH",
AK1724="AKTIVCO DEFAUT GE &amp; POWER Cabinet","POWER ISSUE",
AK1724="AKTIVCO Coupure ENEO &amp; Baisse de tension","POWER ISSUE",
AK1724="Coupure ENEO &amp; Baisse de tension","POWER ISSUE",
AK1724="Defaut GE &amp; POWER Cabinet","POWER ISSUE",
AK1724="Sharing","POWER ISSUE",
AK1724="Sites strategiques &amp; DataCenter","POWER ISSUE",
AK1724="Exclu","Exclu",
AK1724="SAT","TX ISSUE",
AK1724="SPARE-ISSUE","SPARE-ISSUE",
AK1724="Fiber CAmtel","TX ISSUE",
AK1724="Fiber AOF","TX ISSUE",
AK1724="Projet OCM (HUAWEI)","TRAVAUX-HUAWEI",
AK1724="Projet OCM (NOKIA)","TRAVAUX -NOKIA",
AK1724="ACCESS-ISSUE","ACCESS-ISSUE",
AK1724="Projet OCM (ZTE, NOKIA, autres projets)","TRAVAUX OCM",
AK1724="No root CAuse","No root cause",
AK1724="ODU HS","TX ISSUE",
AK1724="IP &amp; VLAN","TX ISSUE",
AK1724="Warehouse HUAWEI","SPARE-ISSUE",
AK1724="SPARE-HS","SPARE-ISSUE",
AK1724="Power Telco","RAN ISSUE",AK1724="no impacts","no impacts"
),"")</f>
        <v>No root cause</v>
      </c>
      <c r="AK1724" s="81" t="s">
        <v>5620</v>
      </c>
      <c r="AL1724" s="56" t="str" cm="1">
        <f t="array" ref="AL1724">IFERROR(_xlfn.IFS(
AK1724="MPR ISSUE","ACTIVE",
AK1724="BSS Hardware Issue","ACTIVE",
AK1724="Sites strategiques, MLL, Pylone, etc.","PASSIVE",
AK1724="AKTIVCO DEFAUT GE &amp; POWER Cabinet","PASSIVE",
AK1724="AKTIVCO Coupure ENEO &amp; Baisse de tension","PASSIVE",
AK1724="Coupure ENEO &amp; Baisse de tension","PASSIVE",
AK1724="Defaut GE &amp; POWER Cabinet","PASSIVE",
AK1724="Sharing","PASSIVE",
AK1724="Sites strategiques &amp; DataCenter","PASSIVE",
AK1724="Exclu","Exclu",
AK1724="SAT","ACTIVE",
AK1724="SPARE-ISSUE","SPARE-ISSUE",
AK1724="Fiber CAmtel","ACTIVE",
AK1724="Fiber AOF","ACTIVE",
AK1724="Projet OCM (HUAWEI)","PLANNED WORKS",
AK1724="Projet OCM (NOKIA)","PLANNED WORKS",
AK1724="ACCESS-ISSUE","ACCESS-ISSUE",
AK1724="Projet OCM (ZTE, NOKIA, autres projets)","PLANNED WORKS",
AK1724="No root CAuse","No root cause",
AK1724="ODU HS","ACTIVE",
AK1724="IP &amp; VLAN","ACTIVE",
AK1724="Warehouse HUAWEI","SPARE-ISSUE",
AK1724="SPARE-HS","SPARE-ISSUE",
AK1724="Power Telco","ACTIVE", AK1724="no impacts","no impacts"
),"")</f>
        <v>No root cause</v>
      </c>
      <c r="AM1724" s="108" t="s">
        <v>5537</v>
      </c>
      <c r="AN1724" s="117" t="s">
        <v>3480</v>
      </c>
      <c r="AP1724" s="23" t="s">
        <v>5537</v>
      </c>
      <c r="AQ1724" s="23" t="s">
        <v>5537</v>
      </c>
      <c r="AR1724" s="7"/>
      <c r="AS1724" s="6"/>
      <c r="AT1724" s="7"/>
      <c r="AU1724" s="3" t="s">
        <v>5537</v>
      </c>
      <c r="AV1724" s="24" t="s">
        <v>5537</v>
      </c>
      <c r="AW1724" s="24" t="s">
        <v>5537</v>
      </c>
      <c r="AX1724" s="24" t="s">
        <v>5537</v>
      </c>
      <c r="AY1724" s="24" t="s">
        <v>5537</v>
      </c>
      <c r="AZ1724" s="24" t="s">
        <v>5537</v>
      </c>
      <c r="BA1724" s="24" t="s">
        <v>5537</v>
      </c>
      <c r="BB1724" s="24" t="s">
        <v>5537</v>
      </c>
      <c r="BC1724" s="24" t="s">
        <v>5537</v>
      </c>
      <c r="BD1724" s="24" t="s">
        <v>5537</v>
      </c>
      <c r="BE1724" s="24" t="s">
        <v>5537</v>
      </c>
      <c r="BF1724" s="24" t="s">
        <v>5537</v>
      </c>
      <c r="BG1724" s="24" t="s">
        <v>5537</v>
      </c>
      <c r="BH1724" s="24" t="s">
        <v>5537</v>
      </c>
      <c r="BI1724" s="9" t="s">
        <v>5537</v>
      </c>
      <c r="BJ1724" s="14"/>
      <c r="BK1724" s="14" t="s">
        <v>5537</v>
      </c>
      <c r="BL1724" s="14" t="str">
        <f>_xlfn.XLOOKUP(B1724,'[4]cell downs 18042026 17h'!$B:$B,'[4]cell downs 18042026 17h'!$B:$B,"")</f>
        <v/>
      </c>
      <c r="BM1724" s="14" t="str">
        <f>_xlfn.XLOOKUP(B1724,'[5]Cells Huawei 19042026 15h'!$B:$B,'[5]Cells Huawei 19042026 15h'!$B:$B,"")</f>
        <v/>
      </c>
      <c r="BN1724" s="9" t="str">
        <f>_xlfn.XLOOKUP(B1724,'[6]cells down 19042026 9H40'!$B:$B,'[6]cells down 19042026 9H40'!$B:$B,"")</f>
        <v/>
      </c>
      <c r="BO1724" s="9" t="s">
        <v>5537</v>
      </c>
      <c r="BP1724" s="9" t="s">
        <v>5537</v>
      </c>
    </row>
    <row r="1725" spans="1:68" s="9" customFormat="1" x14ac:dyDescent="0.35">
      <c r="A1725" s="1" t="s">
        <v>1096</v>
      </c>
      <c r="B1725" s="8" t="s">
        <v>1097</v>
      </c>
      <c r="C1725" s="3" t="str">
        <f>_xlfn.XLOOKUP(B1725,'[1]daily break down'!$D:$D,'[1]daily break down'!$E:$E,"")</f>
        <v>SUD-OUEST</v>
      </c>
      <c r="D1725" s="1" t="s">
        <v>11</v>
      </c>
      <c r="E1725" s="1" t="s">
        <v>5459</v>
      </c>
      <c r="F1725" s="3" t="s">
        <v>13</v>
      </c>
      <c r="G1725" s="1" t="s">
        <v>1098</v>
      </c>
      <c r="H1725" s="40" t="str">
        <f>_xlfn.XLOOKUP(B1725,[2]CALCULATION!$B:$B,[2]CALCULATION!$H:$H,"")</f>
        <v>NOKIA</v>
      </c>
      <c r="I1725" s="34">
        <v>0</v>
      </c>
      <c r="J1725" s="34">
        <v>0</v>
      </c>
      <c r="K1725" s="34">
        <v>0</v>
      </c>
      <c r="L1725" s="34">
        <v>0</v>
      </c>
      <c r="M1725" s="34">
        <v>0</v>
      </c>
      <c r="N1725" s="34">
        <v>0</v>
      </c>
      <c r="O1725" s="34">
        <v>0</v>
      </c>
      <c r="P1725" s="34">
        <v>0</v>
      </c>
      <c r="Q1725" s="34">
        <v>0</v>
      </c>
      <c r="R1725" s="34">
        <v>0</v>
      </c>
      <c r="S1725" s="109">
        <v>0</v>
      </c>
      <c r="T1725" s="109">
        <f>_xlfn.XLOOKUP(B1725,'[3]Nur des jours'!$B:$B,'[3]Nur des jours'!$U:$U,"")</f>
        <v>0</v>
      </c>
      <c r="U1725" s="109">
        <v>0</v>
      </c>
      <c r="V1725" s="109">
        <v>0</v>
      </c>
      <c r="W1725" s="109">
        <v>0</v>
      </c>
      <c r="X1725" s="109">
        <v>0</v>
      </c>
      <c r="Y1725" s="109">
        <v>0</v>
      </c>
      <c r="Z1725" s="109">
        <v>0</v>
      </c>
      <c r="AA1725" s="109">
        <v>0</v>
      </c>
      <c r="AB1725" s="109">
        <v>0</v>
      </c>
      <c r="AC1725" s="109">
        <v>0</v>
      </c>
      <c r="AD1725" s="109">
        <v>0</v>
      </c>
      <c r="AE1725" s="109">
        <v>0</v>
      </c>
      <c r="AF1725" s="109">
        <v>0</v>
      </c>
      <c r="AG1725" s="57" t="str">
        <f>_xlfn.XLOOKUP(B1725,[3]CALCULATION!$B:$B,[3]CALCULATION!$M:$M,"")</f>
        <v>Insecurity</v>
      </c>
      <c r="AH1725" s="57"/>
      <c r="AI1725" s="56" t="str" cm="1">
        <f t="array" ref="AI1725">IFERROR(_xlfn.IFS(
AK1725="MPR ISSUE","PDH",
AK1725="BSS Hardware Issue","BSS",
AK1725="Sites strategiques, MLL, Pylone, etc.","ENVTECH",
AK1725="AKTIVCO DEFAUT GE &amp; POWER Cabinet","AKTIVCO",
AK1725="AKTIVCO Coupure ENEO &amp; Baisse de tension","AKTIVCO GRID ONLY",
AK1725="Coupure ENEO &amp; Baisse de tension","IHS GRID ONLY",
AK1725="Defaut GE &amp; POWER Cabinet","IHS",
AK1725="Sharing","Partners",
AK1725="Sites strategiques &amp; DataCenter","SST &amp; DC",
AK1725="Exclu","Exclu",
AK1725="SAT","SAT",
AK1725="SPARE-ISSUE","SPARE-ISSUE",
AK1725="Fiber CAmtel","TRANS_FO_CAMTEL",
AK1725="Fiber AOF","Fiber AOF",
AK1725="Projet OCM (HUAWEI)","TRAVAUX-HUAWEI",
AK1725="Projet OCM (NOKIA)","TRAVAUX-NOKIA",
AK1725="ACCESS-ISSUE","ACCESS-ISSUE",
AK1725="Projet OCM (ZTE, NOKIA, autres projets)","TRAVAUX OCM",
AK1725="No root CAuse","No root cause",
AK1725="ODU HS","PDH",
AK1725="IP &amp; VLAN","PDH",
AK1725="Warehouse HUAWEI","SPARE-ISSUE",
AK1725="SPARE-HS","SPARE-ISSUE",
AK1725="Power Telco","BSS",AK1725="no impacts","no impacts"
),"")</f>
        <v>ACCESS-ISSUE</v>
      </c>
      <c r="AJ1725" s="56" t="str" cm="1">
        <f t="array" ref="AJ1725">IFERROR(_xlfn.IFS(
AK1725="MPR ISSUE","TX ISSUE",
AK1725="BSS Hardware Issue","RAN ISSUE",
AK1725="Sites strategiques, MLL, Pylone, etc.","ENVTECH",
AK1725="AKTIVCO DEFAUT GE &amp; POWER Cabinet","POWER ISSUE",
AK1725="AKTIVCO Coupure ENEO &amp; Baisse de tension","POWER ISSUE",
AK1725="Coupure ENEO &amp; Baisse de tension","POWER ISSUE",
AK1725="Defaut GE &amp; POWER Cabinet","POWER ISSUE",
AK1725="Sharing","POWER ISSUE",
AK1725="Sites strategiques &amp; DataCenter","POWER ISSUE",
AK1725="Exclu","Exclu",
AK1725="SAT","TX ISSUE",
AK1725="SPARE-ISSUE","SPARE-ISSUE",
AK1725="Fiber CAmtel","TX ISSUE",
AK1725="Fiber AOF","TX ISSUE",
AK1725="Projet OCM (HUAWEI)","TRAVAUX-HUAWEI",
AK1725="Projet OCM (NOKIA)","TRAVAUX -NOKIA",
AK1725="ACCESS-ISSUE","ACCESS-ISSUE",
AK1725="Projet OCM (ZTE, NOKIA, autres projets)","TRAVAUX OCM",
AK1725="No root CAuse","No root cause",
AK1725="ODU HS","TX ISSUE",
AK1725="IP &amp; VLAN","TX ISSUE",
AK1725="Warehouse HUAWEI","SPARE-ISSUE",
AK1725="SPARE-HS","SPARE-ISSUE",
AK1725="Power Telco","RAN ISSUE",AK1725="no impacts","no impacts"
),"")</f>
        <v>ACCESS-ISSUE</v>
      </c>
      <c r="AK1725" s="81" t="s">
        <v>25</v>
      </c>
      <c r="AL1725" s="56" t="str" cm="1">
        <f t="array" ref="AL1725">IFERROR(_xlfn.IFS(
AK1725="MPR ISSUE","ACTIVE",
AK1725="BSS Hardware Issue","ACTIVE",
AK1725="Sites strategiques, MLL, Pylone, etc.","PASSIVE",
AK1725="AKTIVCO DEFAUT GE &amp; POWER Cabinet","PASSIVE",
AK1725="AKTIVCO Coupure ENEO &amp; Baisse de tension","PASSIVE",
AK1725="Coupure ENEO &amp; Baisse de tension","PASSIVE",
AK1725="Defaut GE &amp; POWER Cabinet","PASSIVE",
AK1725="Sharing","PASSIVE",
AK1725="Sites strategiques &amp; DataCenter","PASSIVE",
AK1725="Exclu","Exclu",
AK1725="SAT","ACTIVE",
AK1725="SPARE-ISSUE","SPARE-ISSUE",
AK1725="Fiber CAmtel","ACTIVE",
AK1725="Fiber AOF","ACTIVE",
AK1725="Projet OCM (HUAWEI)","PLANNED WORKS",
AK1725="Projet OCM (NOKIA)","PLANNED WORKS",
AK1725="ACCESS-ISSUE","ACCESS-ISSUE",
AK1725="Projet OCM (ZTE, NOKIA, autres projets)","PLANNED WORKS",
AK1725="No root CAuse","No root cause",
AK1725="ODU HS","ACTIVE",
AK1725="IP &amp; VLAN","ACTIVE",
AK1725="Warehouse HUAWEI","SPARE-ISSUE",
AK1725="SPARE-HS","SPARE-ISSUE",
AK1725="Power Telco","ACTIVE", AK1725="no impacts","no impacts"
),"")</f>
        <v>ACCESS-ISSUE</v>
      </c>
      <c r="AM1725" s="108" t="s">
        <v>6019</v>
      </c>
      <c r="AN1725" s="117" t="s">
        <v>1097</v>
      </c>
      <c r="AP1725" s="23" t="s">
        <v>5537</v>
      </c>
      <c r="AQ1725" s="23" t="s">
        <v>5537</v>
      </c>
      <c r="AR1725" s="7"/>
      <c r="AS1725" s="6"/>
      <c r="AT1725" s="7"/>
      <c r="AU1725" s="3" t="s">
        <v>5537</v>
      </c>
      <c r="AV1725" s="24" t="s">
        <v>5537</v>
      </c>
      <c r="AW1725" s="24" t="s">
        <v>5537</v>
      </c>
      <c r="AX1725" s="24" t="s">
        <v>5537</v>
      </c>
      <c r="AY1725" s="24" t="s">
        <v>5537</v>
      </c>
      <c r="AZ1725" s="24" t="s">
        <v>5537</v>
      </c>
      <c r="BA1725" s="24" t="s">
        <v>5537</v>
      </c>
      <c r="BB1725" s="24" t="s">
        <v>5537</v>
      </c>
      <c r="BC1725" s="24" t="s">
        <v>5537</v>
      </c>
      <c r="BD1725" s="24" t="s">
        <v>5537</v>
      </c>
      <c r="BE1725" s="24" t="s">
        <v>6562</v>
      </c>
      <c r="BF1725" s="24" t="s">
        <v>6563</v>
      </c>
      <c r="BG1725" s="24" t="s">
        <v>6564</v>
      </c>
      <c r="BH1725" s="24" t="s">
        <v>6565</v>
      </c>
      <c r="BI1725" s="9" t="s">
        <v>5537</v>
      </c>
      <c r="BJ1725" s="14"/>
      <c r="BK1725" s="14" t="s">
        <v>5537</v>
      </c>
      <c r="BL1725" s="14" t="str">
        <f>_xlfn.XLOOKUP(B1725,'[4]cell downs 18042026 17h'!$B:$B,'[4]cell downs 18042026 17h'!$B:$B,"")</f>
        <v/>
      </c>
      <c r="BM1725" s="14" t="str">
        <f>_xlfn.XLOOKUP(B1725,'[5]Cells Huawei 19042026 15h'!$B:$B,'[5]Cells Huawei 19042026 15h'!$B:$B,"")</f>
        <v/>
      </c>
      <c r="BN1725" s="9" t="str">
        <f>_xlfn.XLOOKUP(B1725,'[6]cells down 19042026 9H40'!$B:$B,'[6]cells down 19042026 9H40'!$B:$B,"")</f>
        <v/>
      </c>
      <c r="BO1725" s="9" t="s">
        <v>5537</v>
      </c>
      <c r="BP1725" s="9" t="s">
        <v>12</v>
      </c>
    </row>
    <row r="1726" spans="1:68" s="9" customFormat="1" x14ac:dyDescent="0.35">
      <c r="A1726" s="1" t="s">
        <v>1104</v>
      </c>
      <c r="B1726" s="8" t="s">
        <v>1105</v>
      </c>
      <c r="C1726" s="3" t="str">
        <f>_xlfn.XLOOKUP(B1726,'[1]daily break down'!$D:$D,'[1]daily break down'!$E:$E,"")</f>
        <v>SUD-OUEST</v>
      </c>
      <c r="D1726" s="1" t="s">
        <v>11</v>
      </c>
      <c r="E1726" s="1" t="s">
        <v>154</v>
      </c>
      <c r="F1726" s="3" t="s">
        <v>13</v>
      </c>
      <c r="G1726" s="1" t="s">
        <v>78</v>
      </c>
      <c r="H1726" s="40" t="str">
        <f>_xlfn.XLOOKUP(B1726,[2]CALCULATION!$B:$B,[2]CALCULATION!$H:$H,"")</f>
        <v>NOKIA</v>
      </c>
      <c r="I1726" s="34">
        <v>0</v>
      </c>
      <c r="J1726" s="34">
        <v>0</v>
      </c>
      <c r="K1726" s="34">
        <v>0</v>
      </c>
      <c r="L1726" s="34">
        <v>0</v>
      </c>
      <c r="M1726" s="34">
        <v>0</v>
      </c>
      <c r="N1726" s="34">
        <v>0</v>
      </c>
      <c r="O1726" s="34">
        <v>0</v>
      </c>
      <c r="P1726" s="34">
        <v>0</v>
      </c>
      <c r="Q1726" s="34">
        <v>0</v>
      </c>
      <c r="R1726" s="34">
        <v>0</v>
      </c>
      <c r="S1726" s="109">
        <v>0</v>
      </c>
      <c r="T1726" s="109">
        <f>_xlfn.XLOOKUP(B1726,'[3]Nur des jours'!$B:$B,'[3]Nur des jours'!$U:$U,"")</f>
        <v>0</v>
      </c>
      <c r="U1726" s="109">
        <v>0</v>
      </c>
      <c r="V1726" s="109">
        <v>0</v>
      </c>
      <c r="W1726" s="109">
        <v>0</v>
      </c>
      <c r="X1726" s="109">
        <v>0</v>
      </c>
      <c r="Y1726" s="109">
        <v>0</v>
      </c>
      <c r="Z1726" s="109">
        <v>0</v>
      </c>
      <c r="AA1726" s="109">
        <v>0</v>
      </c>
      <c r="AB1726" s="109">
        <v>0</v>
      </c>
      <c r="AC1726" s="109">
        <v>0</v>
      </c>
      <c r="AD1726" s="109">
        <v>0</v>
      </c>
      <c r="AE1726" s="109">
        <v>0</v>
      </c>
      <c r="AF1726" s="109">
        <v>0</v>
      </c>
      <c r="AG1726" s="57" t="str">
        <f>_xlfn.XLOOKUP(B1726,[3]CALCULATION!$B:$B,[3]CALCULATION!$M:$M,"")</f>
        <v>Insecurity</v>
      </c>
      <c r="AH1726" s="57"/>
      <c r="AI1726" s="56" t="str" cm="1">
        <f t="array" ref="AI1726">IFERROR(_xlfn.IFS(
AK1726="MPR ISSUE","PDH",
AK1726="BSS Hardware Issue","BSS",
AK1726="Sites strategiques, MLL, Pylone, etc.","ENVTECH",
AK1726="AKTIVCO DEFAUT GE &amp; POWER Cabinet","AKTIVCO",
AK1726="AKTIVCO Coupure ENEO &amp; Baisse de tension","AKTIVCO GRID ONLY",
AK1726="Coupure ENEO &amp; Baisse de tension","IHS GRID ONLY",
AK1726="Defaut GE &amp; POWER Cabinet","IHS",
AK1726="Sharing","Partners",
AK1726="Sites strategiques &amp; DataCenter","SST &amp; DC",
AK1726="Exclu","Exclu",
AK1726="SAT","SAT",
AK1726="SPARE-ISSUE","SPARE-ISSUE",
AK1726="Fiber CAmtel","TRANS_FO_CAMTEL",
AK1726="Fiber AOF","Fiber AOF",
AK1726="Projet OCM (HUAWEI)","TRAVAUX-HUAWEI",
AK1726="Projet OCM (NOKIA)","TRAVAUX-NOKIA",
AK1726="ACCESS-ISSUE","ACCESS-ISSUE",
AK1726="Projet OCM (ZTE, NOKIA, autres projets)","TRAVAUX OCM",
AK1726="No root CAuse","No root cause",
AK1726="ODU HS","PDH",
AK1726="IP &amp; VLAN","PDH",
AK1726="Warehouse HUAWEI","SPARE-ISSUE",
AK1726="SPARE-HS","SPARE-ISSUE",
AK1726="Power Telco","BSS",AK1726="no impacts","no impacts"
),"")</f>
        <v>IHS</v>
      </c>
      <c r="AJ1726" s="56" t="str" cm="1">
        <f t="array" ref="AJ1726">IFERROR(_xlfn.IFS(
AK1726="MPR ISSUE","TX ISSUE",
AK1726="BSS Hardware Issue","RAN ISSUE",
AK1726="Sites strategiques, MLL, Pylone, etc.","ENVTECH",
AK1726="AKTIVCO DEFAUT GE &amp; POWER Cabinet","POWER ISSUE",
AK1726="AKTIVCO Coupure ENEO &amp; Baisse de tension","POWER ISSUE",
AK1726="Coupure ENEO &amp; Baisse de tension","POWER ISSUE",
AK1726="Defaut GE &amp; POWER Cabinet","POWER ISSUE",
AK1726="Sharing","POWER ISSUE",
AK1726="Sites strategiques &amp; DataCenter","POWER ISSUE",
AK1726="Exclu","Exclu",
AK1726="SAT","TX ISSUE",
AK1726="SPARE-ISSUE","SPARE-ISSUE",
AK1726="Fiber CAmtel","TX ISSUE",
AK1726="Fiber AOF","TX ISSUE",
AK1726="Projet OCM (HUAWEI)","TRAVAUX-HUAWEI",
AK1726="Projet OCM (NOKIA)","TRAVAUX -NOKIA",
AK1726="ACCESS-ISSUE","ACCESS-ISSUE",
AK1726="Projet OCM (ZTE, NOKIA, autres projets)","TRAVAUX OCM",
AK1726="No root CAuse","No root cause",
AK1726="ODU HS","TX ISSUE",
AK1726="IP &amp; VLAN","TX ISSUE",
AK1726="Warehouse HUAWEI","SPARE-ISSUE",
AK1726="SPARE-HS","SPARE-ISSUE",
AK1726="Power Telco","RAN ISSUE",AK1726="no impacts","no impacts"
),"")</f>
        <v>POWER ISSUE</v>
      </c>
      <c r="AK1726" s="81" t="s">
        <v>5330</v>
      </c>
      <c r="AL1726" s="56" t="str" cm="1">
        <f t="array" ref="AL1726">IFERROR(_xlfn.IFS(
AK1726="MPR ISSUE","ACTIVE",
AK1726="BSS Hardware Issue","ACTIVE",
AK1726="Sites strategiques, MLL, Pylone, etc.","PASSIVE",
AK1726="AKTIVCO DEFAUT GE &amp; POWER Cabinet","PASSIVE",
AK1726="AKTIVCO Coupure ENEO &amp; Baisse de tension","PASSIVE",
AK1726="Coupure ENEO &amp; Baisse de tension","PASSIVE",
AK1726="Defaut GE &amp; POWER Cabinet","PASSIVE",
AK1726="Sharing","PASSIVE",
AK1726="Sites strategiques &amp; DataCenter","PASSIVE",
AK1726="Exclu","Exclu",
AK1726="SAT","ACTIVE",
AK1726="SPARE-ISSUE","SPARE-ISSUE",
AK1726="Fiber CAmtel","ACTIVE",
AK1726="Fiber AOF","ACTIVE",
AK1726="Projet OCM (HUAWEI)","PLANNED WORKS",
AK1726="Projet OCM (NOKIA)","PLANNED WORKS",
AK1726="ACCESS-ISSUE","ACCESS-ISSUE",
AK1726="Projet OCM (ZTE, NOKIA, autres projets)","PLANNED WORKS",
AK1726="No root CAuse","No root cause",
AK1726="ODU HS","ACTIVE",
AK1726="IP &amp; VLAN","ACTIVE",
AK1726="Warehouse HUAWEI","SPARE-ISSUE",
AK1726="SPARE-HS","SPARE-ISSUE",
AK1726="Power Telco","ACTIVE", AK1726="no impacts","no impacts"
),"")</f>
        <v>PASSIVE</v>
      </c>
      <c r="AM1726" s="108" t="s">
        <v>5996</v>
      </c>
      <c r="AN1726" s="227" t="s">
        <v>984</v>
      </c>
      <c r="AO1726" s="9" t="s">
        <v>6098</v>
      </c>
      <c r="AP1726" s="23" t="s">
        <v>5683</v>
      </c>
      <c r="AQ1726" s="23" t="s">
        <v>5537</v>
      </c>
      <c r="AR1726" s="7"/>
      <c r="AS1726" s="6"/>
      <c r="AT1726" s="7"/>
      <c r="AU1726" s="3" t="s">
        <v>5537</v>
      </c>
      <c r="AV1726" s="24" t="s">
        <v>5537</v>
      </c>
      <c r="AW1726" s="24" t="s">
        <v>5537</v>
      </c>
      <c r="AX1726" s="24" t="s">
        <v>5537</v>
      </c>
      <c r="AY1726" s="24" t="s">
        <v>5537</v>
      </c>
      <c r="AZ1726" s="24" t="s">
        <v>5537</v>
      </c>
      <c r="BA1726" s="24" t="s">
        <v>5537</v>
      </c>
      <c r="BB1726" s="24" t="s">
        <v>5537</v>
      </c>
      <c r="BC1726" s="24" t="s">
        <v>5537</v>
      </c>
      <c r="BD1726" s="24" t="s">
        <v>5537</v>
      </c>
      <c r="BE1726" s="24" t="s">
        <v>6371</v>
      </c>
      <c r="BF1726" s="24" t="s">
        <v>6372</v>
      </c>
      <c r="BG1726" s="24" t="s">
        <v>6368</v>
      </c>
      <c r="BH1726" s="24" t="s">
        <v>6373</v>
      </c>
      <c r="BI1726" s="9" t="s">
        <v>5537</v>
      </c>
      <c r="BJ1726" s="14"/>
      <c r="BK1726" s="14" t="s">
        <v>5537</v>
      </c>
      <c r="BL1726" s="14" t="str">
        <f>_xlfn.XLOOKUP(B1726,'[4]cell downs 18042026 17h'!$B:$B,'[4]cell downs 18042026 17h'!$B:$B,"")</f>
        <v/>
      </c>
      <c r="BM1726" s="14" t="str">
        <f>_xlfn.XLOOKUP(B1726,'[5]Cells Huawei 19042026 15h'!$B:$B,'[5]Cells Huawei 19042026 15h'!$B:$B,"")</f>
        <v/>
      </c>
      <c r="BN1726" s="9" t="str">
        <f>_xlfn.XLOOKUP(B1726,'[6]cells down 19042026 9H40'!$B:$B,'[6]cells down 19042026 9H40'!$B:$B,"")</f>
        <v/>
      </c>
      <c r="BO1726" s="9" t="s">
        <v>1105</v>
      </c>
      <c r="BP1726" s="9" t="s">
        <v>12</v>
      </c>
    </row>
    <row r="1727" spans="1:68" s="9" customFormat="1" x14ac:dyDescent="0.35">
      <c r="A1727" s="1" t="s">
        <v>4905</v>
      </c>
      <c r="B1727" s="8" t="s">
        <v>4906</v>
      </c>
      <c r="C1727" s="3" t="str">
        <f>_xlfn.XLOOKUP(B1727,'[1]daily break down'!$D:$D,'[1]daily break down'!$E:$E,"")</f>
        <v>Douala</v>
      </c>
      <c r="D1727" s="1" t="s">
        <v>11</v>
      </c>
      <c r="E1727" s="1" t="s">
        <v>145</v>
      </c>
      <c r="F1727" s="3" t="s">
        <v>31</v>
      </c>
      <c r="G1727" s="1" t="s">
        <v>32</v>
      </c>
      <c r="H1727" s="41" t="str">
        <f>_xlfn.XLOOKUP(B1727,[2]CALCULATION!$B:$B,[2]CALCULATION!$H:$H,"")</f>
        <v>ZTE</v>
      </c>
      <c r="I1727" s="34">
        <v>0</v>
      </c>
      <c r="J1727" s="34">
        <v>0</v>
      </c>
      <c r="K1727" s="34">
        <v>0</v>
      </c>
      <c r="L1727" s="34">
        <v>0</v>
      </c>
      <c r="M1727" s="34">
        <v>0</v>
      </c>
      <c r="N1727" s="34">
        <v>0</v>
      </c>
      <c r="O1727" s="34">
        <v>0</v>
      </c>
      <c r="P1727" s="34">
        <v>0</v>
      </c>
      <c r="Q1727" s="34">
        <v>8.6275586203354138</v>
      </c>
      <c r="R1727" s="34">
        <v>3.6884725468206478</v>
      </c>
      <c r="S1727" s="109">
        <v>0</v>
      </c>
      <c r="T1727" s="109">
        <f>_xlfn.XLOOKUP(B1727,'[3]Nur des jours'!$B:$B,'[3]Nur des jours'!$U:$U,"")</f>
        <v>0</v>
      </c>
      <c r="U1727" s="109">
        <v>0</v>
      </c>
      <c r="V1727" s="109">
        <v>0</v>
      </c>
      <c r="W1727" s="109">
        <v>0</v>
      </c>
      <c r="X1727" s="109">
        <v>0</v>
      </c>
      <c r="Y1727" s="109">
        <v>0</v>
      </c>
      <c r="Z1727" s="109">
        <v>0</v>
      </c>
      <c r="AA1727" s="109">
        <v>0</v>
      </c>
      <c r="AB1727" s="109">
        <v>0</v>
      </c>
      <c r="AC1727" s="109">
        <v>0</v>
      </c>
      <c r="AD1727" s="109">
        <v>0</v>
      </c>
      <c r="AE1727" s="109">
        <v>0</v>
      </c>
      <c r="AF1727" s="109">
        <v>0</v>
      </c>
      <c r="AG1727" s="57" t="str">
        <f>_xlfn.XLOOKUP(B1727,[3]CALCULATION!$B:$B,[3]CALCULATION!$M:$M,"")</f>
        <v>Operationnel</v>
      </c>
      <c r="AH1727" s="57"/>
      <c r="AI1727" s="56" t="str" cm="1">
        <f t="array" ref="AI1727">IFERROR(_xlfn.IFS(
AK1727="MPR ISSUE","PDH",
AK1727="BSS Hardware Issue","BSS",
AK1727="Sites strategiques, MLL, Pylone, etc.","ENVTECH",
AK1727="AKTIVCO DEFAUT GE &amp; POWER Cabinet","AKTIVCO",
AK1727="AKTIVCO Coupure ENEO &amp; Baisse de tension","AKTIVCO GRID ONLY",
AK1727="Coupure ENEO &amp; Baisse de tension","IHS GRID ONLY",
AK1727="Defaut GE &amp; POWER Cabinet","IHS",
AK1727="Sharing","Partners",
AK1727="Sites strategiques &amp; DataCenter","SST &amp; DC",
AK1727="Exclu","Exclu",
AK1727="SAT","SAT",
AK1727="SPARE-ISSUE","SPARE-ISSUE",
AK1727="Fiber CAmtel","TRANS_FO_CAMTEL",
AK1727="Fiber AOF","Fiber AOF",
AK1727="Projet OCM (HUAWEI)","TRAVAUX-HUAWEI",
AK1727="Projet OCM (NOKIA)","TRAVAUX-NOKIA",
AK1727="ACCESS-ISSUE","ACCESS-ISSUE",
AK1727="Projet OCM (ZTE, NOKIA, autres projets)","TRAVAUX OCM",
AK1727="No root CAuse","No root cause",
AK1727="ODU HS","PDH",
AK1727="IP &amp; VLAN","PDH",
AK1727="Warehouse HUAWEI","SPARE-ISSUE",
AK1727="SPARE-HS","SPARE-ISSUE",
AK1727="Power Telco","BSS",AK1727="no impacts","no impacts"
),"")</f>
        <v>No root cause</v>
      </c>
      <c r="AJ1727" s="56" t="str" cm="1">
        <f t="array" ref="AJ1727">IFERROR(_xlfn.IFS(
AK1727="MPR ISSUE","TX ISSUE",
AK1727="BSS Hardware Issue","RAN ISSUE",
AK1727="Sites strategiques, MLL, Pylone, etc.","ENVTECH",
AK1727="AKTIVCO DEFAUT GE &amp; POWER Cabinet","POWER ISSUE",
AK1727="AKTIVCO Coupure ENEO &amp; Baisse de tension","POWER ISSUE",
AK1727="Coupure ENEO &amp; Baisse de tension","POWER ISSUE",
AK1727="Defaut GE &amp; POWER Cabinet","POWER ISSUE",
AK1727="Sharing","POWER ISSUE",
AK1727="Sites strategiques &amp; DataCenter","POWER ISSUE",
AK1727="Exclu","Exclu",
AK1727="SAT","TX ISSUE",
AK1727="SPARE-ISSUE","SPARE-ISSUE",
AK1727="Fiber CAmtel","TX ISSUE",
AK1727="Fiber AOF","TX ISSUE",
AK1727="Projet OCM (HUAWEI)","TRAVAUX-HUAWEI",
AK1727="Projet OCM (NOKIA)","TRAVAUX -NOKIA",
AK1727="ACCESS-ISSUE","ACCESS-ISSUE",
AK1727="Projet OCM (ZTE, NOKIA, autres projets)","TRAVAUX OCM",
AK1727="No root CAuse","No root cause",
AK1727="ODU HS","TX ISSUE",
AK1727="IP &amp; VLAN","TX ISSUE",
AK1727="Warehouse HUAWEI","SPARE-ISSUE",
AK1727="SPARE-HS","SPARE-ISSUE",
AK1727="Power Telco","RAN ISSUE",AK1727="no impacts","no impacts"
),"")</f>
        <v>No root cause</v>
      </c>
      <c r="AK1727" s="81" t="s">
        <v>5620</v>
      </c>
      <c r="AL1727" s="56" t="str" cm="1">
        <f t="array" ref="AL1727">IFERROR(_xlfn.IFS(
AK1727="MPR ISSUE","ACTIVE",
AK1727="BSS Hardware Issue","ACTIVE",
AK1727="Sites strategiques, MLL, Pylone, etc.","PASSIVE",
AK1727="AKTIVCO DEFAUT GE &amp; POWER Cabinet","PASSIVE",
AK1727="AKTIVCO Coupure ENEO &amp; Baisse de tension","PASSIVE",
AK1727="Coupure ENEO &amp; Baisse de tension","PASSIVE",
AK1727="Defaut GE &amp; POWER Cabinet","PASSIVE",
AK1727="Sharing","PASSIVE",
AK1727="Sites strategiques &amp; DataCenter","PASSIVE",
AK1727="Exclu","Exclu",
AK1727="SAT","ACTIVE",
AK1727="SPARE-ISSUE","SPARE-ISSUE",
AK1727="Fiber CAmtel","ACTIVE",
AK1727="Fiber AOF","ACTIVE",
AK1727="Projet OCM (HUAWEI)","PLANNED WORKS",
AK1727="Projet OCM (NOKIA)","PLANNED WORKS",
AK1727="ACCESS-ISSUE","ACCESS-ISSUE",
AK1727="Projet OCM (ZTE, NOKIA, autres projets)","PLANNED WORKS",
AK1727="No root CAuse","No root cause",
AK1727="ODU HS","ACTIVE",
AK1727="IP &amp; VLAN","ACTIVE",
AK1727="Warehouse HUAWEI","SPARE-ISSUE",
AK1727="SPARE-HS","SPARE-ISSUE",
AK1727="Power Telco","ACTIVE", AK1727="no impacts","no impacts"
),"")</f>
        <v>No root cause</v>
      </c>
      <c r="AM1727" s="108" t="s">
        <v>5537</v>
      </c>
      <c r="AN1727" s="117" t="s">
        <v>4906</v>
      </c>
      <c r="AP1727" s="23" t="s">
        <v>5537</v>
      </c>
      <c r="AQ1727" s="23" t="s">
        <v>5537</v>
      </c>
      <c r="AR1727" s="7"/>
      <c r="AS1727" s="6"/>
      <c r="AT1727" s="7"/>
      <c r="AU1727" s="3" t="s">
        <v>5537</v>
      </c>
      <c r="AV1727" s="24" t="s">
        <v>5537</v>
      </c>
      <c r="AW1727" s="24" t="s">
        <v>5537</v>
      </c>
      <c r="AX1727" s="24" t="s">
        <v>5537</v>
      </c>
      <c r="AY1727" s="24" t="s">
        <v>5537</v>
      </c>
      <c r="AZ1727" s="24" t="s">
        <v>5537</v>
      </c>
      <c r="BA1727" s="24" t="s">
        <v>5537</v>
      </c>
      <c r="BB1727" s="24" t="s">
        <v>5537</v>
      </c>
      <c r="BC1727" s="24" t="s">
        <v>5537</v>
      </c>
      <c r="BD1727" s="24" t="s">
        <v>5537</v>
      </c>
      <c r="BE1727" s="24" t="s">
        <v>5537</v>
      </c>
      <c r="BF1727" s="24" t="s">
        <v>5537</v>
      </c>
      <c r="BG1727" s="24" t="s">
        <v>5537</v>
      </c>
      <c r="BH1727" s="24" t="s">
        <v>5537</v>
      </c>
      <c r="BI1727" s="9" t="s">
        <v>5537</v>
      </c>
      <c r="BJ1727" s="14"/>
      <c r="BK1727" s="14" t="s">
        <v>5537</v>
      </c>
      <c r="BL1727" s="14" t="str">
        <f>_xlfn.XLOOKUP(B1727,'[4]cell downs 18042026 17h'!$B:$B,'[4]cell downs 18042026 17h'!$B:$B,"")</f>
        <v/>
      </c>
      <c r="BM1727" s="14" t="str">
        <f>_xlfn.XLOOKUP(B1727,'[5]Cells Huawei 19042026 15h'!$B:$B,'[5]Cells Huawei 19042026 15h'!$B:$B,"")</f>
        <v/>
      </c>
      <c r="BN1727" s="9" t="str">
        <f>_xlfn.XLOOKUP(B1727,'[6]cells down 19042026 9H40'!$B:$B,'[6]cells down 19042026 9H40'!$B:$B,"")</f>
        <v/>
      </c>
      <c r="BO1727" s="9" t="s">
        <v>4906</v>
      </c>
      <c r="BP1727" s="9" t="s">
        <v>12</v>
      </c>
    </row>
    <row r="1728" spans="1:68" s="9" customFormat="1" x14ac:dyDescent="0.35">
      <c r="A1728" s="1" t="s">
        <v>2978</v>
      </c>
      <c r="B1728" s="8" t="s">
        <v>2979</v>
      </c>
      <c r="C1728" s="3" t="str">
        <f>_xlfn.XLOOKUP(B1728,'[1]daily break down'!$D:$D,'[1]daily break down'!$E:$E,"")</f>
        <v>Ngaoundere</v>
      </c>
      <c r="D1728" s="1" t="s">
        <v>1022</v>
      </c>
      <c r="E1728" s="1"/>
      <c r="F1728" s="3" t="s">
        <v>90</v>
      </c>
      <c r="G1728" s="1" t="s">
        <v>91</v>
      </c>
      <c r="H1728" s="39" t="str">
        <f>_xlfn.XLOOKUP(B1728,[2]CALCULATION!$B:$B,[2]CALCULATION!$H:$H,"")</f>
        <v>Huawei</v>
      </c>
      <c r="I1728" s="34">
        <v>0</v>
      </c>
      <c r="J1728" s="34">
        <v>2.150910445077946E-2</v>
      </c>
      <c r="K1728" s="34">
        <v>0</v>
      </c>
      <c r="L1728" s="34">
        <v>0</v>
      </c>
      <c r="M1728" s="34">
        <v>0</v>
      </c>
      <c r="N1728" s="34">
        <v>1.7250087748585321</v>
      </c>
      <c r="O1728" s="34">
        <v>4.6227631244774328</v>
      </c>
      <c r="P1728" s="34">
        <v>4.6228522998690194</v>
      </c>
      <c r="Q1728" s="34">
        <v>4.6227631244774328</v>
      </c>
      <c r="R1728" s="34">
        <v>3.3814416735866772</v>
      </c>
      <c r="S1728" s="109">
        <v>0</v>
      </c>
      <c r="T1728" s="109">
        <f>_xlfn.XLOOKUP(B1728,'[3]Nur des jours'!$B:$B,'[3]Nur des jours'!$U:$U,"")</f>
        <v>0</v>
      </c>
      <c r="U1728" s="109">
        <v>0</v>
      </c>
      <c r="V1728" s="109">
        <v>0</v>
      </c>
      <c r="W1728" s="109">
        <v>0</v>
      </c>
      <c r="X1728" s="109">
        <v>0</v>
      </c>
      <c r="Y1728" s="109">
        <v>0</v>
      </c>
      <c r="Z1728" s="109">
        <v>0</v>
      </c>
      <c r="AA1728" s="109">
        <v>0</v>
      </c>
      <c r="AB1728" s="109">
        <v>0</v>
      </c>
      <c r="AC1728" s="109">
        <v>0</v>
      </c>
      <c r="AD1728" s="109">
        <v>0</v>
      </c>
      <c r="AE1728" s="109">
        <v>0</v>
      </c>
      <c r="AF1728" s="109">
        <v>0</v>
      </c>
      <c r="AG1728" s="57" t="str">
        <f>_xlfn.XLOOKUP(B1728,[3]CALCULATION!$B:$B,[3]CALCULATION!$M:$M,"")</f>
        <v>Operationnel</v>
      </c>
      <c r="AH1728" s="57"/>
      <c r="AI1728" s="56" t="str" cm="1">
        <f t="array" ref="AI1728">IFERROR(_xlfn.IFS(
AK1728="MPR ISSUE","PDH",
AK1728="BSS Hardware Issue","BSS",
AK1728="Sites strategiques, MLL, Pylone, etc.","ENVTECH",
AK1728="AKTIVCO DEFAUT GE &amp; POWER Cabinet","AKTIVCO",
AK1728="AKTIVCO Coupure ENEO &amp; Baisse de tension","AKTIVCO GRID ONLY",
AK1728="Coupure ENEO &amp; Baisse de tension","IHS GRID ONLY",
AK1728="Defaut GE &amp; POWER Cabinet","IHS",
AK1728="Sharing","Partners",
AK1728="Sites strategiques &amp; DataCenter","SST &amp; DC",
AK1728="Exclu","Exclu",
AK1728="SAT","SAT",
AK1728="SPARE-ISSUE","SPARE-ISSUE",
AK1728="Fiber CAmtel","TRANS_FO_CAMTEL",
AK1728="Fiber AOF","Fiber AOF",
AK1728="Projet OCM (HUAWEI)","TRAVAUX-HUAWEI",
AK1728="Projet OCM (NOKIA)","TRAVAUX-NOKIA",
AK1728="ACCESS-ISSUE","ACCESS-ISSUE",
AK1728="Projet OCM (ZTE, NOKIA, autres projets)","TRAVAUX OCM",
AK1728="No root CAuse","No root cause",
AK1728="ODU HS","PDH",
AK1728="IP &amp; VLAN","PDH",
AK1728="Warehouse HUAWEI","SPARE-ISSUE",
AK1728="SPARE-HS","SPARE-ISSUE",
AK1728="Power Telco","BSS",AK1728="no impacts","no impacts"
),"")</f>
        <v>No root cause</v>
      </c>
      <c r="AJ1728" s="56" t="str" cm="1">
        <f t="array" ref="AJ1728">IFERROR(_xlfn.IFS(
AK1728="MPR ISSUE","TX ISSUE",
AK1728="BSS Hardware Issue","RAN ISSUE",
AK1728="Sites strategiques, MLL, Pylone, etc.","ENVTECH",
AK1728="AKTIVCO DEFAUT GE &amp; POWER Cabinet","POWER ISSUE",
AK1728="AKTIVCO Coupure ENEO &amp; Baisse de tension","POWER ISSUE",
AK1728="Coupure ENEO &amp; Baisse de tension","POWER ISSUE",
AK1728="Defaut GE &amp; POWER Cabinet","POWER ISSUE",
AK1728="Sharing","POWER ISSUE",
AK1728="Sites strategiques &amp; DataCenter","POWER ISSUE",
AK1728="Exclu","Exclu",
AK1728="SAT","TX ISSUE",
AK1728="SPARE-ISSUE","SPARE-ISSUE",
AK1728="Fiber CAmtel","TX ISSUE",
AK1728="Fiber AOF","TX ISSUE",
AK1728="Projet OCM (HUAWEI)","TRAVAUX-HUAWEI",
AK1728="Projet OCM (NOKIA)","TRAVAUX -NOKIA",
AK1728="ACCESS-ISSUE","ACCESS-ISSUE",
AK1728="Projet OCM (ZTE, NOKIA, autres projets)","TRAVAUX OCM",
AK1728="No root CAuse","No root cause",
AK1728="ODU HS","TX ISSUE",
AK1728="IP &amp; VLAN","TX ISSUE",
AK1728="Warehouse HUAWEI","SPARE-ISSUE",
AK1728="SPARE-HS","SPARE-ISSUE",
AK1728="Power Telco","RAN ISSUE",AK1728="no impacts","no impacts"
),"")</f>
        <v>No root cause</v>
      </c>
      <c r="AK1728" s="81" t="s">
        <v>5620</v>
      </c>
      <c r="AL1728" s="56" t="str" cm="1">
        <f t="array" ref="AL1728">IFERROR(_xlfn.IFS(
AK1728="MPR ISSUE","ACTIVE",
AK1728="BSS Hardware Issue","ACTIVE",
AK1728="Sites strategiques, MLL, Pylone, etc.","PASSIVE",
AK1728="AKTIVCO DEFAUT GE &amp; POWER Cabinet","PASSIVE",
AK1728="AKTIVCO Coupure ENEO &amp; Baisse de tension","PASSIVE",
AK1728="Coupure ENEO &amp; Baisse de tension","PASSIVE",
AK1728="Defaut GE &amp; POWER Cabinet","PASSIVE",
AK1728="Sharing","PASSIVE",
AK1728="Sites strategiques &amp; DataCenter","PASSIVE",
AK1728="Exclu","Exclu",
AK1728="SAT","ACTIVE",
AK1728="SPARE-ISSUE","SPARE-ISSUE",
AK1728="Fiber CAmtel","ACTIVE",
AK1728="Fiber AOF","ACTIVE",
AK1728="Projet OCM (HUAWEI)","PLANNED WORKS",
AK1728="Projet OCM (NOKIA)","PLANNED WORKS",
AK1728="ACCESS-ISSUE","ACCESS-ISSUE",
AK1728="Projet OCM (ZTE, NOKIA, autres projets)","PLANNED WORKS",
AK1728="No root CAuse","No root cause",
AK1728="ODU HS","ACTIVE",
AK1728="IP &amp; VLAN","ACTIVE",
AK1728="Warehouse HUAWEI","SPARE-ISSUE",
AK1728="SPARE-HS","SPARE-ISSUE",
AK1728="Power Telco","ACTIVE", AK1728="no impacts","no impacts"
),"")</f>
        <v>No root cause</v>
      </c>
      <c r="AM1728" s="108" t="s">
        <v>5537</v>
      </c>
      <c r="AN1728" s="117" t="s">
        <v>2979</v>
      </c>
      <c r="AP1728" s="23" t="s">
        <v>5537</v>
      </c>
      <c r="AQ1728" s="23" t="s">
        <v>5537</v>
      </c>
      <c r="AR1728" s="7"/>
      <c r="AS1728" s="6"/>
      <c r="AT1728" s="7"/>
      <c r="AU1728" s="3" t="s">
        <v>5537</v>
      </c>
      <c r="AV1728" s="24" t="s">
        <v>5537</v>
      </c>
      <c r="AW1728" s="24" t="s">
        <v>5537</v>
      </c>
      <c r="AX1728" s="24" t="s">
        <v>5537</v>
      </c>
      <c r="AY1728" s="24" t="s">
        <v>5537</v>
      </c>
      <c r="AZ1728" s="24" t="s">
        <v>5537</v>
      </c>
      <c r="BA1728" s="24" t="s">
        <v>5537</v>
      </c>
      <c r="BB1728" s="24" t="s">
        <v>5537</v>
      </c>
      <c r="BC1728" s="24" t="s">
        <v>5537</v>
      </c>
      <c r="BD1728" s="24" t="s">
        <v>5537</v>
      </c>
      <c r="BE1728" s="24" t="s">
        <v>5537</v>
      </c>
      <c r="BF1728" s="24" t="s">
        <v>5537</v>
      </c>
      <c r="BG1728" s="24" t="s">
        <v>5537</v>
      </c>
      <c r="BH1728" s="24" t="s">
        <v>5537</v>
      </c>
      <c r="BI1728" s="9" t="s">
        <v>5537</v>
      </c>
      <c r="BJ1728" s="14"/>
      <c r="BK1728" s="14" t="s">
        <v>5537</v>
      </c>
      <c r="BL1728" s="14" t="str">
        <f>_xlfn.XLOOKUP(B1728,'[4]cell downs 18042026 17h'!$B:$B,'[4]cell downs 18042026 17h'!$B:$B,"")</f>
        <v/>
      </c>
      <c r="BM1728" s="14" t="str">
        <f>_xlfn.XLOOKUP(B1728,'[5]Cells Huawei 19042026 15h'!$B:$B,'[5]Cells Huawei 19042026 15h'!$B:$B,"")</f>
        <v>ADM_026</v>
      </c>
      <c r="BN1728" s="9" t="str">
        <f>_xlfn.XLOOKUP(B1728,'[6]cells down 19042026 9H40'!$B:$B,'[6]cells down 19042026 9H40'!$B:$B,"")</f>
        <v/>
      </c>
      <c r="BO1728" s="9" t="s">
        <v>5537</v>
      </c>
      <c r="BP1728" s="9" t="s">
        <v>5537</v>
      </c>
    </row>
    <row r="1729" spans="1:68" s="9" customFormat="1" x14ac:dyDescent="0.35">
      <c r="A1729" s="1" t="s">
        <v>898</v>
      </c>
      <c r="B1729" s="8" t="s">
        <v>899</v>
      </c>
      <c r="C1729" s="3" t="str">
        <f>_xlfn.XLOOKUP(B1729,'[1]daily break down'!$D:$D,'[1]daily break down'!$E:$E,"")</f>
        <v>SUD-OUEST</v>
      </c>
      <c r="D1729" s="1" t="s">
        <v>11</v>
      </c>
      <c r="E1729" s="1" t="s">
        <v>154</v>
      </c>
      <c r="F1729" s="3" t="s">
        <v>13</v>
      </c>
      <c r="G1729" s="1" t="s">
        <v>900</v>
      </c>
      <c r="H1729" s="39" t="str">
        <f>_xlfn.XLOOKUP(B1729,[2]CALCULATION!$B:$B,[2]CALCULATION!$H:$H,"")</f>
        <v>Huawei</v>
      </c>
      <c r="I1729" s="34">
        <v>0</v>
      </c>
      <c r="J1729" s="34">
        <v>0</v>
      </c>
      <c r="K1729" s="34">
        <v>0</v>
      </c>
      <c r="L1729" s="34">
        <v>0</v>
      </c>
      <c r="M1729" s="34">
        <v>0</v>
      </c>
      <c r="N1729" s="34">
        <v>0</v>
      </c>
      <c r="O1729" s="34">
        <v>0</v>
      </c>
      <c r="P1729" s="34">
        <v>0</v>
      </c>
      <c r="Q1729" s="34">
        <v>0</v>
      </c>
      <c r="R1729" s="34">
        <v>0</v>
      </c>
      <c r="S1729" s="109">
        <v>0</v>
      </c>
      <c r="T1729" s="109">
        <f>_xlfn.XLOOKUP(B1729,'[3]Nur des jours'!$B:$B,'[3]Nur des jours'!$U:$U,"")</f>
        <v>0</v>
      </c>
      <c r="U1729" s="109">
        <v>0</v>
      </c>
      <c r="V1729" s="109">
        <v>0</v>
      </c>
      <c r="W1729" s="109">
        <v>0</v>
      </c>
      <c r="X1729" s="109">
        <v>0</v>
      </c>
      <c r="Y1729" s="109">
        <v>0</v>
      </c>
      <c r="Z1729" s="109">
        <v>0</v>
      </c>
      <c r="AA1729" s="109">
        <v>0</v>
      </c>
      <c r="AB1729" s="109">
        <v>0</v>
      </c>
      <c r="AC1729" s="109">
        <v>0</v>
      </c>
      <c r="AD1729" s="109">
        <v>0</v>
      </c>
      <c r="AE1729" s="109">
        <v>0</v>
      </c>
      <c r="AF1729" s="109">
        <v>0</v>
      </c>
      <c r="AG1729" s="57" t="str">
        <f>_xlfn.XLOOKUP(B1729,[3]CALCULATION!$B:$B,[3]CALCULATION!$M:$M,"")</f>
        <v>Insecurity</v>
      </c>
      <c r="AH1729" s="57"/>
      <c r="AI1729" s="56" t="str" cm="1">
        <f t="array" ref="AI1729">IFERROR(_xlfn.IFS(
AK1729="MPR ISSUE","PDH",
AK1729="BSS Hardware Issue","BSS",
AK1729="Sites strategiques, MLL, Pylone, etc.","ENVTECH",
AK1729="AKTIVCO DEFAUT GE &amp; POWER Cabinet","AKTIVCO",
AK1729="AKTIVCO Coupure ENEO &amp; Baisse de tension","AKTIVCO GRID ONLY",
AK1729="Coupure ENEO &amp; Baisse de tension","IHS GRID ONLY",
AK1729="Defaut GE &amp; POWER Cabinet","IHS",
AK1729="Sharing","Partners",
AK1729="Sites strategiques &amp; DataCenter","SST &amp; DC",
AK1729="Exclu","Exclu",
AK1729="SAT","SAT",
AK1729="SPARE-ISSUE","SPARE-ISSUE",
AK1729="Fiber CAmtel","TRANS_FO_CAMTEL",
AK1729="Fiber AOF","Fiber AOF",
AK1729="Projet OCM (HUAWEI)","TRAVAUX-HUAWEI",
AK1729="Projet OCM (NOKIA)","TRAVAUX-NOKIA",
AK1729="ACCESS-ISSUE","ACCESS-ISSUE",
AK1729="Projet OCM (ZTE, NOKIA, autres projets)","TRAVAUX OCM",
AK1729="No root CAuse","No root cause",
AK1729="ODU HS","PDH",
AK1729="IP &amp; VLAN","PDH",
AK1729="Warehouse HUAWEI","SPARE-ISSUE",
AK1729="SPARE-HS","SPARE-ISSUE",
AK1729="Power Telco","BSS",AK1729="no impacts","no impacts"
),"")</f>
        <v>No root cause</v>
      </c>
      <c r="AJ1729" s="56" t="str" cm="1">
        <f t="array" ref="AJ1729">IFERROR(_xlfn.IFS(
AK1729="MPR ISSUE","TX ISSUE",
AK1729="BSS Hardware Issue","RAN ISSUE",
AK1729="Sites strategiques, MLL, Pylone, etc.","ENVTECH",
AK1729="AKTIVCO DEFAUT GE &amp; POWER Cabinet","POWER ISSUE",
AK1729="AKTIVCO Coupure ENEO &amp; Baisse de tension","POWER ISSUE",
AK1729="Coupure ENEO &amp; Baisse de tension","POWER ISSUE",
AK1729="Defaut GE &amp; POWER Cabinet","POWER ISSUE",
AK1729="Sharing","POWER ISSUE",
AK1729="Sites strategiques &amp; DataCenter","POWER ISSUE",
AK1729="Exclu","Exclu",
AK1729="SAT","TX ISSUE",
AK1729="SPARE-ISSUE","SPARE-ISSUE",
AK1729="Fiber CAmtel","TX ISSUE",
AK1729="Fiber AOF","TX ISSUE",
AK1729="Projet OCM (HUAWEI)","TRAVAUX-HUAWEI",
AK1729="Projet OCM (NOKIA)","TRAVAUX -NOKIA",
AK1729="ACCESS-ISSUE","ACCESS-ISSUE",
AK1729="Projet OCM (ZTE, NOKIA, autres projets)","TRAVAUX OCM",
AK1729="No root CAuse","No root cause",
AK1729="ODU HS","TX ISSUE",
AK1729="IP &amp; VLAN","TX ISSUE",
AK1729="Warehouse HUAWEI","SPARE-ISSUE",
AK1729="SPARE-HS","SPARE-ISSUE",
AK1729="Power Telco","RAN ISSUE",AK1729="no impacts","no impacts"
),"")</f>
        <v>No root cause</v>
      </c>
      <c r="AK1729" s="81" t="s">
        <v>5620</v>
      </c>
      <c r="AL1729" s="56" t="str" cm="1">
        <f t="array" ref="AL1729">IFERROR(_xlfn.IFS(
AK1729="MPR ISSUE","ACTIVE",
AK1729="BSS Hardware Issue","ACTIVE",
AK1729="Sites strategiques, MLL, Pylone, etc.","PASSIVE",
AK1729="AKTIVCO DEFAUT GE &amp; POWER Cabinet","PASSIVE",
AK1729="AKTIVCO Coupure ENEO &amp; Baisse de tension","PASSIVE",
AK1729="Coupure ENEO &amp; Baisse de tension","PASSIVE",
AK1729="Defaut GE &amp; POWER Cabinet","PASSIVE",
AK1729="Sharing","PASSIVE",
AK1729="Sites strategiques &amp; DataCenter","PASSIVE",
AK1729="Exclu","Exclu",
AK1729="SAT","ACTIVE",
AK1729="SPARE-ISSUE","SPARE-ISSUE",
AK1729="Fiber CAmtel","ACTIVE",
AK1729="Fiber AOF","ACTIVE",
AK1729="Projet OCM (HUAWEI)","PLANNED WORKS",
AK1729="Projet OCM (NOKIA)","PLANNED WORKS",
AK1729="ACCESS-ISSUE","ACCESS-ISSUE",
AK1729="Projet OCM (ZTE, NOKIA, autres projets)","PLANNED WORKS",
AK1729="No root CAuse","No root cause",
AK1729="ODU HS","ACTIVE",
AK1729="IP &amp; VLAN","ACTIVE",
AK1729="Warehouse HUAWEI","SPARE-ISSUE",
AK1729="SPARE-HS","SPARE-ISSUE",
AK1729="Power Telco","ACTIVE", AK1729="no impacts","no impacts"
),"")</f>
        <v>No root cause</v>
      </c>
      <c r="AM1729" s="108" t="s">
        <v>5537</v>
      </c>
      <c r="AN1729" s="117" t="s">
        <v>899</v>
      </c>
      <c r="AP1729" s="23" t="s">
        <v>5537</v>
      </c>
      <c r="AQ1729" s="23" t="s">
        <v>5537</v>
      </c>
      <c r="AR1729" s="7"/>
      <c r="AS1729" s="6"/>
      <c r="AT1729" s="7"/>
      <c r="AU1729" s="3" t="s">
        <v>5537</v>
      </c>
      <c r="AV1729" s="24" t="s">
        <v>5537</v>
      </c>
      <c r="AW1729" s="24" t="s">
        <v>5537</v>
      </c>
      <c r="AX1729" s="24" t="s">
        <v>5537</v>
      </c>
      <c r="AY1729" s="24" t="s">
        <v>5537</v>
      </c>
      <c r="AZ1729" s="24" t="s">
        <v>5537</v>
      </c>
      <c r="BA1729" s="24" t="s">
        <v>5537</v>
      </c>
      <c r="BB1729" s="24" t="s">
        <v>5537</v>
      </c>
      <c r="BC1729" s="24" t="s">
        <v>5537</v>
      </c>
      <c r="BD1729" s="24" t="s">
        <v>5537</v>
      </c>
      <c r="BE1729" s="24" t="s">
        <v>5537</v>
      </c>
      <c r="BF1729" s="24" t="s">
        <v>5537</v>
      </c>
      <c r="BG1729" s="24" t="s">
        <v>5537</v>
      </c>
      <c r="BH1729" s="24" t="s">
        <v>5537</v>
      </c>
      <c r="BI1729" s="9" t="s">
        <v>5537</v>
      </c>
      <c r="BJ1729" s="14"/>
      <c r="BK1729" s="14" t="s">
        <v>5537</v>
      </c>
      <c r="BL1729" s="14" t="str">
        <f>_xlfn.XLOOKUP(B1729,'[4]cell downs 18042026 17h'!$B:$B,'[4]cell downs 18042026 17h'!$B:$B,"")</f>
        <v/>
      </c>
      <c r="BM1729" s="14" t="str">
        <f>_xlfn.XLOOKUP(B1729,'[5]Cells Huawei 19042026 15h'!$B:$B,'[5]Cells Huawei 19042026 15h'!$B:$B,"")</f>
        <v/>
      </c>
      <c r="BN1729" s="9" t="str">
        <f>_xlfn.XLOOKUP(B1729,'[6]cells down 19042026 9H40'!$B:$B,'[6]cells down 19042026 9H40'!$B:$B,"")</f>
        <v/>
      </c>
      <c r="BO1729" s="9" t="s">
        <v>899</v>
      </c>
      <c r="BP1729" s="9" t="s">
        <v>5537</v>
      </c>
    </row>
    <row r="1730" spans="1:68" s="9" customFormat="1" x14ac:dyDescent="0.35">
      <c r="A1730" s="1" t="s">
        <v>134</v>
      </c>
      <c r="B1730" s="8" t="s">
        <v>135</v>
      </c>
      <c r="C1730" s="3" t="str">
        <f>_xlfn.XLOOKUP(B1730,'[1]daily break down'!$D:$D,'[1]daily break down'!$E:$E,"")</f>
        <v>Douala</v>
      </c>
      <c r="D1730" s="1" t="s">
        <v>11</v>
      </c>
      <c r="E1730" s="1" t="s">
        <v>12</v>
      </c>
      <c r="F1730" s="3" t="s">
        <v>31</v>
      </c>
      <c r="G1730" s="1" t="s">
        <v>32</v>
      </c>
      <c r="H1730" s="41" t="str">
        <f>_xlfn.XLOOKUP(B1730,[2]CALCULATION!$B:$B,[2]CALCULATION!$H:$H,"")</f>
        <v>ZTE</v>
      </c>
      <c r="I1730" s="34">
        <v>0</v>
      </c>
      <c r="J1730" s="34">
        <v>0</v>
      </c>
      <c r="K1730" s="34">
        <v>0</v>
      </c>
      <c r="L1730" s="34">
        <v>0</v>
      </c>
      <c r="M1730" s="34">
        <v>0</v>
      </c>
      <c r="N1730" s="34">
        <v>0</v>
      </c>
      <c r="O1730" s="34">
        <v>4.071873225409707</v>
      </c>
      <c r="P1730" s="34">
        <v>6.0380479292760656</v>
      </c>
      <c r="Q1730" s="34">
        <v>0</v>
      </c>
      <c r="R1730" s="34">
        <v>0.73817605647869944</v>
      </c>
      <c r="S1730" s="109">
        <v>0</v>
      </c>
      <c r="T1730" s="109">
        <f>_xlfn.XLOOKUP(B1730,'[3]Nur des jours'!$B:$B,'[3]Nur des jours'!$U:$U,"")</f>
        <v>0</v>
      </c>
      <c r="U1730" s="109">
        <v>0</v>
      </c>
      <c r="V1730" s="109">
        <v>0</v>
      </c>
      <c r="W1730" s="109">
        <v>0</v>
      </c>
      <c r="X1730" s="109">
        <v>0</v>
      </c>
      <c r="Y1730" s="109">
        <v>0</v>
      </c>
      <c r="Z1730" s="109">
        <v>0</v>
      </c>
      <c r="AA1730" s="109">
        <v>0</v>
      </c>
      <c r="AB1730" s="109">
        <v>0</v>
      </c>
      <c r="AC1730" s="109">
        <v>0</v>
      </c>
      <c r="AD1730" s="109">
        <v>0</v>
      </c>
      <c r="AE1730" s="109">
        <v>0</v>
      </c>
      <c r="AF1730" s="109">
        <v>0</v>
      </c>
      <c r="AG1730" s="57" t="str">
        <f>_xlfn.XLOOKUP(B1730,[3]CALCULATION!$B:$B,[3]CALCULATION!$M:$M,"")</f>
        <v>Operationnel</v>
      </c>
      <c r="AH1730" s="57"/>
      <c r="AI1730" s="56" t="str" cm="1">
        <f t="array" ref="AI1730">IFERROR(_xlfn.IFS(
AK1730="MPR ISSUE","PDH",
AK1730="BSS Hardware Issue","BSS",
AK1730="Sites strategiques, MLL, Pylone, etc.","ENVTECH",
AK1730="AKTIVCO DEFAUT GE &amp; POWER Cabinet","AKTIVCO",
AK1730="AKTIVCO Coupure ENEO &amp; Baisse de tension","AKTIVCO GRID ONLY",
AK1730="Coupure ENEO &amp; Baisse de tension","IHS GRID ONLY",
AK1730="Defaut GE &amp; POWER Cabinet","IHS",
AK1730="Sharing","Partners",
AK1730="Sites strategiques &amp; DataCenter","SST &amp; DC",
AK1730="Exclu","Exclu",
AK1730="SAT","SAT",
AK1730="SPARE-ISSUE","SPARE-ISSUE",
AK1730="Fiber CAmtel","TRANS_FO_CAMTEL",
AK1730="Fiber AOF","Fiber AOF",
AK1730="Projet OCM (HUAWEI)","TRAVAUX-HUAWEI",
AK1730="Projet OCM (NOKIA)","TRAVAUX-NOKIA",
AK1730="ACCESS-ISSUE","ACCESS-ISSUE",
AK1730="Projet OCM (ZTE, NOKIA, autres projets)","TRAVAUX OCM",
AK1730="No root CAuse","No root cause",
AK1730="ODU HS","PDH",
AK1730="IP &amp; VLAN","PDH",
AK1730="Warehouse HUAWEI","SPARE-ISSUE",
AK1730="SPARE-HS","SPARE-ISSUE",
AK1730="Power Telco","BSS",AK1730="no impacts","no impacts"
),"")</f>
        <v>No root cause</v>
      </c>
      <c r="AJ1730" s="56" t="str" cm="1">
        <f t="array" ref="AJ1730">IFERROR(_xlfn.IFS(
AK1730="MPR ISSUE","TX ISSUE",
AK1730="BSS Hardware Issue","RAN ISSUE",
AK1730="Sites strategiques, MLL, Pylone, etc.","ENVTECH",
AK1730="AKTIVCO DEFAUT GE &amp; POWER Cabinet","POWER ISSUE",
AK1730="AKTIVCO Coupure ENEO &amp; Baisse de tension","POWER ISSUE",
AK1730="Coupure ENEO &amp; Baisse de tension","POWER ISSUE",
AK1730="Defaut GE &amp; POWER Cabinet","POWER ISSUE",
AK1730="Sharing","POWER ISSUE",
AK1730="Sites strategiques &amp; DataCenter","POWER ISSUE",
AK1730="Exclu","Exclu",
AK1730="SAT","TX ISSUE",
AK1730="SPARE-ISSUE","SPARE-ISSUE",
AK1730="Fiber CAmtel","TX ISSUE",
AK1730="Fiber AOF","TX ISSUE",
AK1730="Projet OCM (HUAWEI)","TRAVAUX-HUAWEI",
AK1730="Projet OCM (NOKIA)","TRAVAUX -NOKIA",
AK1730="ACCESS-ISSUE","ACCESS-ISSUE",
AK1730="Projet OCM (ZTE, NOKIA, autres projets)","TRAVAUX OCM",
AK1730="No root CAuse","No root cause",
AK1730="ODU HS","TX ISSUE",
AK1730="IP &amp; VLAN","TX ISSUE",
AK1730="Warehouse HUAWEI","SPARE-ISSUE",
AK1730="SPARE-HS","SPARE-ISSUE",
AK1730="Power Telco","RAN ISSUE",AK1730="no impacts","no impacts"
),"")</f>
        <v>No root cause</v>
      </c>
      <c r="AK1730" s="81" t="s">
        <v>5620</v>
      </c>
      <c r="AL1730" s="56" t="str" cm="1">
        <f t="array" ref="AL1730">IFERROR(_xlfn.IFS(
AK1730="MPR ISSUE","ACTIVE",
AK1730="BSS Hardware Issue","ACTIVE",
AK1730="Sites strategiques, MLL, Pylone, etc.","PASSIVE",
AK1730="AKTIVCO DEFAUT GE &amp; POWER Cabinet","PASSIVE",
AK1730="AKTIVCO Coupure ENEO &amp; Baisse de tension","PASSIVE",
AK1730="Coupure ENEO &amp; Baisse de tension","PASSIVE",
AK1730="Defaut GE &amp; POWER Cabinet","PASSIVE",
AK1730="Sharing","PASSIVE",
AK1730="Sites strategiques &amp; DataCenter","PASSIVE",
AK1730="Exclu","Exclu",
AK1730="SAT","ACTIVE",
AK1730="SPARE-ISSUE","SPARE-ISSUE",
AK1730="Fiber CAmtel","ACTIVE",
AK1730="Fiber AOF","ACTIVE",
AK1730="Projet OCM (HUAWEI)","PLANNED WORKS",
AK1730="Projet OCM (NOKIA)","PLANNED WORKS",
AK1730="ACCESS-ISSUE","ACCESS-ISSUE",
AK1730="Projet OCM (ZTE, NOKIA, autres projets)","PLANNED WORKS",
AK1730="No root CAuse","No root cause",
AK1730="ODU HS","ACTIVE",
AK1730="IP &amp; VLAN","ACTIVE",
AK1730="Warehouse HUAWEI","SPARE-ISSUE",
AK1730="SPARE-HS","SPARE-ISSUE",
AK1730="Power Telco","ACTIVE", AK1730="no impacts","no impacts"
),"")</f>
        <v>No root cause</v>
      </c>
      <c r="AM1730" s="108" t="s">
        <v>5537</v>
      </c>
      <c r="AN1730" s="117" t="s">
        <v>135</v>
      </c>
      <c r="AP1730" s="23" t="s">
        <v>5537</v>
      </c>
      <c r="AQ1730" s="23" t="s">
        <v>5537</v>
      </c>
      <c r="AR1730" s="7"/>
      <c r="AS1730" s="6"/>
      <c r="AT1730" s="7"/>
      <c r="AU1730" s="3" t="s">
        <v>5537</v>
      </c>
      <c r="AV1730" s="24" t="s">
        <v>5537</v>
      </c>
      <c r="AW1730" s="24" t="s">
        <v>5537</v>
      </c>
      <c r="AX1730" s="24" t="s">
        <v>5537</v>
      </c>
      <c r="AY1730" s="24" t="s">
        <v>5537</v>
      </c>
      <c r="AZ1730" s="24" t="s">
        <v>5537</v>
      </c>
      <c r="BA1730" s="24" t="s">
        <v>5537</v>
      </c>
      <c r="BB1730" s="24" t="s">
        <v>5537</v>
      </c>
      <c r="BC1730" s="24" t="s">
        <v>5537</v>
      </c>
      <c r="BD1730" s="24" t="s">
        <v>5537</v>
      </c>
      <c r="BE1730" s="24" t="s">
        <v>5537</v>
      </c>
      <c r="BF1730" s="24" t="s">
        <v>5537</v>
      </c>
      <c r="BG1730" s="24" t="s">
        <v>5537</v>
      </c>
      <c r="BH1730" s="24" t="s">
        <v>5537</v>
      </c>
      <c r="BI1730" s="9" t="s">
        <v>5537</v>
      </c>
      <c r="BJ1730" s="14"/>
      <c r="BK1730" s="14" t="s">
        <v>5537</v>
      </c>
      <c r="BL1730" s="14" t="str">
        <f>_xlfn.XLOOKUP(B1730,'[4]cell downs 18042026 17h'!$B:$B,'[4]cell downs 18042026 17h'!$B:$B,"")</f>
        <v/>
      </c>
      <c r="BM1730" s="14" t="str">
        <f>_xlfn.XLOOKUP(B1730,'[5]Cells Huawei 19042026 15h'!$B:$B,'[5]Cells Huawei 19042026 15h'!$B:$B,"")</f>
        <v/>
      </c>
      <c r="BN1730" s="9" t="str">
        <f>_xlfn.XLOOKUP(B1730,'[6]cells down 19042026 9H40'!$B:$B,'[6]cells down 19042026 9H40'!$B:$B,"")</f>
        <v/>
      </c>
      <c r="BO1730" s="9" t="s">
        <v>135</v>
      </c>
      <c r="BP1730" s="9" t="s">
        <v>12</v>
      </c>
    </row>
    <row r="1731" spans="1:68" s="9" customFormat="1" x14ac:dyDescent="0.35">
      <c r="A1731" s="1" t="s">
        <v>988</v>
      </c>
      <c r="B1731" s="8" t="s">
        <v>989</v>
      </c>
      <c r="C1731" s="3" t="str">
        <f>_xlfn.XLOOKUP(B1731,'[1]daily break down'!$D:$D,'[1]daily break down'!$E:$E,"")</f>
        <v>CENTRE</v>
      </c>
      <c r="D1731" s="1" t="s">
        <v>21</v>
      </c>
      <c r="E1731" s="1" t="s">
        <v>22</v>
      </c>
      <c r="F1731" s="3" t="s">
        <v>69</v>
      </c>
      <c r="G1731" s="1" t="s">
        <v>990</v>
      </c>
      <c r="H1731" s="40" t="str">
        <f>_xlfn.XLOOKUP(B1731,[2]CALCULATION!$B:$B,[2]CALCULATION!$H:$H,"")</f>
        <v>NOKIA</v>
      </c>
      <c r="I1731" s="34">
        <v>0</v>
      </c>
      <c r="J1731" s="34">
        <v>6.8730819832928114E-2</v>
      </c>
      <c r="K1731" s="34">
        <v>0</v>
      </c>
      <c r="L1731" s="34">
        <v>0</v>
      </c>
      <c r="M1731" s="34">
        <v>0</v>
      </c>
      <c r="N1731" s="34">
        <v>0</v>
      </c>
      <c r="O1731" s="34">
        <v>0</v>
      </c>
      <c r="P1731" s="34">
        <v>9.2165764370203004E-2</v>
      </c>
      <c r="Q1731" s="34">
        <v>0</v>
      </c>
      <c r="R1731" s="34">
        <v>0.67916692977687665</v>
      </c>
      <c r="S1731" s="109">
        <v>0</v>
      </c>
      <c r="T1731" s="109">
        <f>_xlfn.XLOOKUP(B1731,'[3]Nur des jours'!$B:$B,'[3]Nur des jours'!$U:$U,"")</f>
        <v>0</v>
      </c>
      <c r="U1731" s="109">
        <v>0</v>
      </c>
      <c r="V1731" s="109">
        <v>0</v>
      </c>
      <c r="W1731" s="109">
        <v>0</v>
      </c>
      <c r="X1731" s="109">
        <v>0</v>
      </c>
      <c r="Y1731" s="109">
        <v>0</v>
      </c>
      <c r="Z1731" s="109">
        <v>0</v>
      </c>
      <c r="AA1731" s="109">
        <v>0</v>
      </c>
      <c r="AB1731" s="109">
        <v>0</v>
      </c>
      <c r="AC1731" s="109">
        <v>0</v>
      </c>
      <c r="AD1731" s="109">
        <v>0</v>
      </c>
      <c r="AE1731" s="109">
        <v>0</v>
      </c>
      <c r="AF1731" s="109">
        <v>0</v>
      </c>
      <c r="AG1731" s="57" t="str">
        <f>_xlfn.XLOOKUP(B1731,[3]CALCULATION!$B:$B,[3]CALCULATION!$M:$M,"")</f>
        <v>Operationnel</v>
      </c>
      <c r="AH1731" s="57"/>
      <c r="AI1731" s="56" t="str" cm="1">
        <f t="array" ref="AI1731">IFERROR(_xlfn.IFS(
AK1731="MPR ISSUE","PDH",
AK1731="BSS Hardware Issue","BSS",
AK1731="Sites strategiques, MLL, Pylone, etc.","ENVTECH",
AK1731="AKTIVCO DEFAUT GE &amp; POWER Cabinet","AKTIVCO",
AK1731="AKTIVCO Coupure ENEO &amp; Baisse de tension","AKTIVCO GRID ONLY",
AK1731="Coupure ENEO &amp; Baisse de tension","IHS GRID ONLY",
AK1731="Defaut GE &amp; POWER Cabinet","IHS",
AK1731="Sharing","Partners",
AK1731="Sites strategiques &amp; DataCenter","SST &amp; DC",
AK1731="Exclu","Exclu",
AK1731="SAT","SAT",
AK1731="SPARE-ISSUE","SPARE-ISSUE",
AK1731="Fiber CAmtel","TRANS_FO_CAMTEL",
AK1731="Fiber AOF","Fiber AOF",
AK1731="Projet OCM (HUAWEI)","TRAVAUX-HUAWEI",
AK1731="Projet OCM (NOKIA)","TRAVAUX-NOKIA",
AK1731="ACCESS-ISSUE","ACCESS-ISSUE",
AK1731="Projet OCM (ZTE, NOKIA, autres projets)","TRAVAUX OCM",
AK1731="No root CAuse","No root cause",
AK1731="ODU HS","PDH",
AK1731="IP &amp; VLAN","PDH",
AK1731="Warehouse HUAWEI","SPARE-ISSUE",
AK1731="SPARE-HS","SPARE-ISSUE",
AK1731="Power Telco","BSS",AK1731="no impacts","no impacts"
),"")</f>
        <v>No root cause</v>
      </c>
      <c r="AJ1731" s="56" t="str" cm="1">
        <f t="array" ref="AJ1731">IFERROR(_xlfn.IFS(
AK1731="MPR ISSUE","TX ISSUE",
AK1731="BSS Hardware Issue","RAN ISSUE",
AK1731="Sites strategiques, MLL, Pylone, etc.","ENVTECH",
AK1731="AKTIVCO DEFAUT GE &amp; POWER Cabinet","POWER ISSUE",
AK1731="AKTIVCO Coupure ENEO &amp; Baisse de tension","POWER ISSUE",
AK1731="Coupure ENEO &amp; Baisse de tension","POWER ISSUE",
AK1731="Defaut GE &amp; POWER Cabinet","POWER ISSUE",
AK1731="Sharing","POWER ISSUE",
AK1731="Sites strategiques &amp; DataCenter","POWER ISSUE",
AK1731="Exclu","Exclu",
AK1731="SAT","TX ISSUE",
AK1731="SPARE-ISSUE","SPARE-ISSUE",
AK1731="Fiber CAmtel","TX ISSUE",
AK1731="Fiber AOF","TX ISSUE",
AK1731="Projet OCM (HUAWEI)","TRAVAUX-HUAWEI",
AK1731="Projet OCM (NOKIA)","TRAVAUX -NOKIA",
AK1731="ACCESS-ISSUE","ACCESS-ISSUE",
AK1731="Projet OCM (ZTE, NOKIA, autres projets)","TRAVAUX OCM",
AK1731="No root CAuse","No root cause",
AK1731="ODU HS","TX ISSUE",
AK1731="IP &amp; VLAN","TX ISSUE",
AK1731="Warehouse HUAWEI","SPARE-ISSUE",
AK1731="SPARE-HS","SPARE-ISSUE",
AK1731="Power Telco","RAN ISSUE",AK1731="no impacts","no impacts"
),"")</f>
        <v>No root cause</v>
      </c>
      <c r="AK1731" s="81" t="s">
        <v>5620</v>
      </c>
      <c r="AL1731" s="56" t="str" cm="1">
        <f t="array" ref="AL1731">IFERROR(_xlfn.IFS(
AK1731="MPR ISSUE","ACTIVE",
AK1731="BSS Hardware Issue","ACTIVE",
AK1731="Sites strategiques, MLL, Pylone, etc.","PASSIVE",
AK1731="AKTIVCO DEFAUT GE &amp; POWER Cabinet","PASSIVE",
AK1731="AKTIVCO Coupure ENEO &amp; Baisse de tension","PASSIVE",
AK1731="Coupure ENEO &amp; Baisse de tension","PASSIVE",
AK1731="Defaut GE &amp; POWER Cabinet","PASSIVE",
AK1731="Sharing","PASSIVE",
AK1731="Sites strategiques &amp; DataCenter","PASSIVE",
AK1731="Exclu","Exclu",
AK1731="SAT","ACTIVE",
AK1731="SPARE-ISSUE","SPARE-ISSUE",
AK1731="Fiber CAmtel","ACTIVE",
AK1731="Fiber AOF","ACTIVE",
AK1731="Projet OCM (HUAWEI)","PLANNED WORKS",
AK1731="Projet OCM (NOKIA)","PLANNED WORKS",
AK1731="ACCESS-ISSUE","ACCESS-ISSUE",
AK1731="Projet OCM (ZTE, NOKIA, autres projets)","PLANNED WORKS",
AK1731="No root CAuse","No root cause",
AK1731="ODU HS","ACTIVE",
AK1731="IP &amp; VLAN","ACTIVE",
AK1731="Warehouse HUAWEI","SPARE-ISSUE",
AK1731="SPARE-HS","SPARE-ISSUE",
AK1731="Power Telco","ACTIVE", AK1731="no impacts","no impacts"
),"")</f>
        <v>No root cause</v>
      </c>
      <c r="AM1731" s="108" t="s">
        <v>5537</v>
      </c>
      <c r="AN1731" s="117" t="s">
        <v>989</v>
      </c>
      <c r="AP1731" s="23" t="s">
        <v>5537</v>
      </c>
      <c r="AQ1731" s="23" t="s">
        <v>5537</v>
      </c>
      <c r="AR1731" s="7"/>
      <c r="AS1731" s="6"/>
      <c r="AT1731" s="7"/>
      <c r="AU1731" s="3" t="s">
        <v>5537</v>
      </c>
      <c r="AV1731" s="24" t="s">
        <v>5537</v>
      </c>
      <c r="AW1731" s="24" t="s">
        <v>5537</v>
      </c>
      <c r="AX1731" s="24" t="s">
        <v>5537</v>
      </c>
      <c r="AY1731" s="24" t="s">
        <v>5537</v>
      </c>
      <c r="AZ1731" s="24" t="s">
        <v>5537</v>
      </c>
      <c r="BA1731" s="24" t="s">
        <v>5537</v>
      </c>
      <c r="BB1731" s="24" t="s">
        <v>5537</v>
      </c>
      <c r="BC1731" s="24" t="s">
        <v>5537</v>
      </c>
      <c r="BD1731" s="24" t="s">
        <v>5537</v>
      </c>
      <c r="BE1731" s="24" t="s">
        <v>5537</v>
      </c>
      <c r="BF1731" s="24" t="s">
        <v>5537</v>
      </c>
      <c r="BG1731" s="24" t="s">
        <v>5537</v>
      </c>
      <c r="BH1731" s="24" t="s">
        <v>5537</v>
      </c>
      <c r="BI1731" s="9" t="s">
        <v>5537</v>
      </c>
      <c r="BJ1731" s="14"/>
      <c r="BK1731" s="14" t="s">
        <v>5537</v>
      </c>
      <c r="BL1731" s="14" t="str">
        <f>_xlfn.XLOOKUP(B1731,'[4]cell downs 18042026 17h'!$B:$B,'[4]cell downs 18042026 17h'!$B:$B,"")</f>
        <v/>
      </c>
      <c r="BM1731" s="14" t="str">
        <f>_xlfn.XLOOKUP(B1731,'[5]Cells Huawei 19042026 15h'!$B:$B,'[5]Cells Huawei 19042026 15h'!$B:$B,"")</f>
        <v/>
      </c>
      <c r="BN1731" s="9" t="str">
        <f>_xlfn.XLOOKUP(B1731,'[6]cells down 19042026 9H40'!$B:$B,'[6]cells down 19042026 9H40'!$B:$B,"")</f>
        <v/>
      </c>
      <c r="BO1731" s="9" t="s">
        <v>5537</v>
      </c>
      <c r="BP1731" s="9" t="s">
        <v>12</v>
      </c>
    </row>
    <row r="1732" spans="1:68" s="9" customFormat="1" x14ac:dyDescent="0.35">
      <c r="A1732" s="1" t="s">
        <v>1551</v>
      </c>
      <c r="B1732" s="8" t="s">
        <v>1552</v>
      </c>
      <c r="C1732" s="3" t="str">
        <f>_xlfn.XLOOKUP(B1732,'[1]daily break down'!$D:$D,'[1]daily break down'!$E:$E,"")</f>
        <v>Maroua</v>
      </c>
      <c r="D1732" s="1" t="s">
        <v>11</v>
      </c>
      <c r="E1732" s="1" t="s">
        <v>12</v>
      </c>
      <c r="F1732" s="3" t="s">
        <v>55</v>
      </c>
      <c r="G1732" s="1" t="s">
        <v>84</v>
      </c>
      <c r="H1732" s="39" t="str">
        <f>_xlfn.XLOOKUP(B1732,[2]CALCULATION!$B:$B,[2]CALCULATION!$H:$H,"")</f>
        <v>Huawei</v>
      </c>
      <c r="I1732" s="34">
        <v>0</v>
      </c>
      <c r="J1732" s="34">
        <v>0</v>
      </c>
      <c r="K1732" s="34">
        <v>0</v>
      </c>
      <c r="L1732" s="34">
        <v>0</v>
      </c>
      <c r="M1732" s="34">
        <v>0</v>
      </c>
      <c r="N1732" s="34">
        <v>0</v>
      </c>
      <c r="O1732" s="34">
        <v>0</v>
      </c>
      <c r="P1732" s="34">
        <v>0</v>
      </c>
      <c r="Q1732" s="34">
        <v>0</v>
      </c>
      <c r="R1732" s="34">
        <v>0.5637668256128846</v>
      </c>
      <c r="S1732" s="109">
        <v>0</v>
      </c>
      <c r="T1732" s="109">
        <f>_xlfn.XLOOKUP(B1732,'[3]Nur des jours'!$B:$B,'[3]Nur des jours'!$U:$U,"")</f>
        <v>0</v>
      </c>
      <c r="U1732" s="109">
        <v>0</v>
      </c>
      <c r="V1732" s="109">
        <v>0</v>
      </c>
      <c r="W1732" s="109">
        <v>0</v>
      </c>
      <c r="X1732" s="109">
        <v>0</v>
      </c>
      <c r="Y1732" s="109">
        <v>0</v>
      </c>
      <c r="Z1732" s="109">
        <v>0</v>
      </c>
      <c r="AA1732" s="109">
        <v>0</v>
      </c>
      <c r="AB1732" s="109">
        <v>0</v>
      </c>
      <c r="AC1732" s="109">
        <v>0</v>
      </c>
      <c r="AD1732" s="109">
        <v>0</v>
      </c>
      <c r="AE1732" s="109">
        <v>0</v>
      </c>
      <c r="AF1732" s="109">
        <v>0</v>
      </c>
      <c r="AG1732" s="57" t="str">
        <f>_xlfn.XLOOKUP(B1732,[3]CALCULATION!$B:$B,[3]CALCULATION!$M:$M,"")</f>
        <v>Operationnel</v>
      </c>
      <c r="AH1732" s="57"/>
      <c r="AI1732" s="56" t="str" cm="1">
        <f t="array" ref="AI1732">IFERROR(_xlfn.IFS(
AK1732="MPR ISSUE","PDH",
AK1732="BSS Hardware Issue","BSS",
AK1732="Sites strategiques, MLL, Pylone, etc.","ENVTECH",
AK1732="AKTIVCO DEFAUT GE &amp; POWER Cabinet","AKTIVCO",
AK1732="AKTIVCO Coupure ENEO &amp; Baisse de tension","AKTIVCO GRID ONLY",
AK1732="Coupure ENEO &amp; Baisse de tension","IHS GRID ONLY",
AK1732="Defaut GE &amp; POWER Cabinet","IHS",
AK1732="Sharing","Partners",
AK1732="Sites strategiques &amp; DataCenter","SST &amp; DC",
AK1732="Exclu","Exclu",
AK1732="SAT","SAT",
AK1732="SPARE-ISSUE","SPARE-ISSUE",
AK1732="Fiber CAmtel","TRANS_FO_CAMTEL",
AK1732="Fiber AOF","Fiber AOF",
AK1732="Projet OCM (HUAWEI)","TRAVAUX-HUAWEI",
AK1732="Projet OCM (NOKIA)","TRAVAUX-NOKIA",
AK1732="ACCESS-ISSUE","ACCESS-ISSUE",
AK1732="Projet OCM (ZTE, NOKIA, autres projets)","TRAVAUX OCM",
AK1732="No root CAuse","No root cause",
AK1732="ODU HS","PDH",
AK1732="IP &amp; VLAN","PDH",
AK1732="Warehouse HUAWEI","SPARE-ISSUE",
AK1732="SPARE-HS","SPARE-ISSUE",
AK1732="Power Telco","BSS",AK1732="no impacts","no impacts"
),"")</f>
        <v>No root cause</v>
      </c>
      <c r="AJ1732" s="56" t="str" cm="1">
        <f t="array" ref="AJ1732">IFERROR(_xlfn.IFS(
AK1732="MPR ISSUE","TX ISSUE",
AK1732="BSS Hardware Issue","RAN ISSUE",
AK1732="Sites strategiques, MLL, Pylone, etc.","ENVTECH",
AK1732="AKTIVCO DEFAUT GE &amp; POWER Cabinet","POWER ISSUE",
AK1732="AKTIVCO Coupure ENEO &amp; Baisse de tension","POWER ISSUE",
AK1732="Coupure ENEO &amp; Baisse de tension","POWER ISSUE",
AK1732="Defaut GE &amp; POWER Cabinet","POWER ISSUE",
AK1732="Sharing","POWER ISSUE",
AK1732="Sites strategiques &amp; DataCenter","POWER ISSUE",
AK1732="Exclu","Exclu",
AK1732="SAT","TX ISSUE",
AK1732="SPARE-ISSUE","SPARE-ISSUE",
AK1732="Fiber CAmtel","TX ISSUE",
AK1732="Fiber AOF","TX ISSUE",
AK1732="Projet OCM (HUAWEI)","TRAVAUX-HUAWEI",
AK1732="Projet OCM (NOKIA)","TRAVAUX -NOKIA",
AK1732="ACCESS-ISSUE","ACCESS-ISSUE",
AK1732="Projet OCM (ZTE, NOKIA, autres projets)","TRAVAUX OCM",
AK1732="No root CAuse","No root cause",
AK1732="ODU HS","TX ISSUE",
AK1732="IP &amp; VLAN","TX ISSUE",
AK1732="Warehouse HUAWEI","SPARE-ISSUE",
AK1732="SPARE-HS","SPARE-ISSUE",
AK1732="Power Telco","RAN ISSUE",AK1732="no impacts","no impacts"
),"")</f>
        <v>No root cause</v>
      </c>
      <c r="AK1732" s="81" t="s">
        <v>5620</v>
      </c>
      <c r="AL1732" s="56" t="str" cm="1">
        <f t="array" ref="AL1732">IFERROR(_xlfn.IFS(
AK1732="MPR ISSUE","ACTIVE",
AK1732="BSS Hardware Issue","ACTIVE",
AK1732="Sites strategiques, MLL, Pylone, etc.","PASSIVE",
AK1732="AKTIVCO DEFAUT GE &amp; POWER Cabinet","PASSIVE",
AK1732="AKTIVCO Coupure ENEO &amp; Baisse de tension","PASSIVE",
AK1732="Coupure ENEO &amp; Baisse de tension","PASSIVE",
AK1732="Defaut GE &amp; POWER Cabinet","PASSIVE",
AK1732="Sharing","PASSIVE",
AK1732="Sites strategiques &amp; DataCenter","PASSIVE",
AK1732="Exclu","Exclu",
AK1732="SAT","ACTIVE",
AK1732="SPARE-ISSUE","SPARE-ISSUE",
AK1732="Fiber CAmtel","ACTIVE",
AK1732="Fiber AOF","ACTIVE",
AK1732="Projet OCM (HUAWEI)","PLANNED WORKS",
AK1732="Projet OCM (NOKIA)","PLANNED WORKS",
AK1732="ACCESS-ISSUE","ACCESS-ISSUE",
AK1732="Projet OCM (ZTE, NOKIA, autres projets)","PLANNED WORKS",
AK1732="No root CAuse","No root cause",
AK1732="ODU HS","ACTIVE",
AK1732="IP &amp; VLAN","ACTIVE",
AK1732="Warehouse HUAWEI","SPARE-ISSUE",
AK1732="SPARE-HS","SPARE-ISSUE",
AK1732="Power Telco","ACTIVE", AK1732="no impacts","no impacts"
),"")</f>
        <v>No root cause</v>
      </c>
      <c r="AM1732" s="108" t="s">
        <v>5537</v>
      </c>
      <c r="AN1732" s="117" t="s">
        <v>1552</v>
      </c>
      <c r="AP1732" s="23" t="s">
        <v>5537</v>
      </c>
      <c r="AQ1732" s="23" t="s">
        <v>5537</v>
      </c>
      <c r="AR1732" s="7"/>
      <c r="AS1732" s="6"/>
      <c r="AT1732" s="7"/>
      <c r="AU1732" s="3" t="s">
        <v>5537</v>
      </c>
      <c r="AV1732" s="24" t="s">
        <v>5537</v>
      </c>
      <c r="AW1732" s="24" t="s">
        <v>5537</v>
      </c>
      <c r="AX1732" s="24" t="s">
        <v>5537</v>
      </c>
      <c r="AY1732" s="24" t="s">
        <v>5537</v>
      </c>
      <c r="AZ1732" s="24" t="s">
        <v>5537</v>
      </c>
      <c r="BA1732" s="24" t="s">
        <v>5537</v>
      </c>
      <c r="BB1732" s="24" t="s">
        <v>5537</v>
      </c>
      <c r="BC1732" s="24" t="s">
        <v>5537</v>
      </c>
      <c r="BD1732" s="24" t="s">
        <v>5537</v>
      </c>
      <c r="BE1732" s="24" t="s">
        <v>5537</v>
      </c>
      <c r="BF1732" s="24" t="s">
        <v>5537</v>
      </c>
      <c r="BG1732" s="24" t="s">
        <v>5537</v>
      </c>
      <c r="BH1732" s="24" t="s">
        <v>5537</v>
      </c>
      <c r="BI1732" s="9" t="s">
        <v>5537</v>
      </c>
      <c r="BJ1732" s="14"/>
      <c r="BK1732" s="14" t="s">
        <v>5537</v>
      </c>
      <c r="BL1732" s="14" t="str">
        <f>_xlfn.XLOOKUP(B1732,'[4]cell downs 18042026 17h'!$B:$B,'[4]cell downs 18042026 17h'!$B:$B,"")</f>
        <v/>
      </c>
      <c r="BM1732" s="14" t="str">
        <f>_xlfn.XLOOKUP(B1732,'[5]Cells Huawei 19042026 15h'!$B:$B,'[5]Cells Huawei 19042026 15h'!$B:$B,"")</f>
        <v/>
      </c>
      <c r="BN1732" s="9" t="str">
        <f>_xlfn.XLOOKUP(B1732,'[6]cells down 19042026 9H40'!$B:$B,'[6]cells down 19042026 9H40'!$B:$B,"")</f>
        <v/>
      </c>
      <c r="BO1732" s="9" t="s">
        <v>1552</v>
      </c>
      <c r="BP1732" s="9" t="s">
        <v>12</v>
      </c>
    </row>
    <row r="1733" spans="1:68" s="9" customFormat="1" x14ac:dyDescent="0.35">
      <c r="A1733" s="1" t="s">
        <v>1429</v>
      </c>
      <c r="B1733" s="8" t="s">
        <v>1430</v>
      </c>
      <c r="C1733" s="3" t="str">
        <f>_xlfn.XLOOKUP(B1733,'[1]daily break down'!$D:$D,'[1]daily break down'!$E:$E,"")</f>
        <v>SUD-OUEST</v>
      </c>
      <c r="D1733" s="1" t="s">
        <v>11</v>
      </c>
      <c r="E1733" s="1" t="s">
        <v>154</v>
      </c>
      <c r="F1733" s="3" t="s">
        <v>13</v>
      </c>
      <c r="G1733" s="1" t="s">
        <v>1431</v>
      </c>
      <c r="H1733" s="39" t="str">
        <f>_xlfn.XLOOKUP(B1733,[2]CALCULATION!$B:$B,[2]CALCULATION!$H:$H,"")</f>
        <v>Huawei</v>
      </c>
      <c r="I1733" s="34">
        <v>0</v>
      </c>
      <c r="J1733" s="34">
        <v>0</v>
      </c>
      <c r="K1733" s="34">
        <v>0</v>
      </c>
      <c r="L1733" s="34">
        <v>0</v>
      </c>
      <c r="M1733" s="34">
        <v>0</v>
      </c>
      <c r="N1733" s="34">
        <v>0</v>
      </c>
      <c r="O1733" s="34">
        <v>0</v>
      </c>
      <c r="P1733" s="34">
        <v>0</v>
      </c>
      <c r="Q1733" s="34">
        <v>0</v>
      </c>
      <c r="R1733" s="34">
        <v>0</v>
      </c>
      <c r="S1733" s="109">
        <v>0</v>
      </c>
      <c r="T1733" s="109">
        <f>_xlfn.XLOOKUP(B1733,'[3]Nur des jours'!$B:$B,'[3]Nur des jours'!$U:$U,"")</f>
        <v>0</v>
      </c>
      <c r="U1733" s="109">
        <v>0</v>
      </c>
      <c r="V1733" s="109">
        <v>0</v>
      </c>
      <c r="W1733" s="109">
        <v>0</v>
      </c>
      <c r="X1733" s="109">
        <v>0</v>
      </c>
      <c r="Y1733" s="109">
        <v>0</v>
      </c>
      <c r="Z1733" s="109">
        <v>0</v>
      </c>
      <c r="AA1733" s="109">
        <v>0</v>
      </c>
      <c r="AB1733" s="109">
        <v>0</v>
      </c>
      <c r="AC1733" s="109">
        <v>0</v>
      </c>
      <c r="AD1733" s="109">
        <v>0</v>
      </c>
      <c r="AE1733" s="109">
        <v>0</v>
      </c>
      <c r="AF1733" s="109">
        <v>0</v>
      </c>
      <c r="AG1733" s="57" t="str">
        <f>_xlfn.XLOOKUP(B1733,[3]CALCULATION!$B:$B,[3]CALCULATION!$M:$M,"")</f>
        <v>Insecurity</v>
      </c>
      <c r="AH1733" s="57"/>
      <c r="AI1733" s="56" t="str" cm="1">
        <f t="array" ref="AI1733">IFERROR(_xlfn.IFS(
AK1733="MPR ISSUE","PDH",
AK1733="BSS Hardware Issue","BSS",
AK1733="Sites strategiques, MLL, Pylone, etc.","ENVTECH",
AK1733="AKTIVCO DEFAUT GE &amp; POWER Cabinet","AKTIVCO",
AK1733="AKTIVCO Coupure ENEO &amp; Baisse de tension","AKTIVCO GRID ONLY",
AK1733="Coupure ENEO &amp; Baisse de tension","IHS GRID ONLY",
AK1733="Defaut GE &amp; POWER Cabinet","IHS",
AK1733="Sharing","Partners",
AK1733="Sites strategiques &amp; DataCenter","SST &amp; DC",
AK1733="Exclu","Exclu",
AK1733="SAT","SAT",
AK1733="SPARE-ISSUE","SPARE-ISSUE",
AK1733="Fiber CAmtel","TRANS_FO_CAMTEL",
AK1733="Fiber AOF","Fiber AOF",
AK1733="Projet OCM (HUAWEI)","TRAVAUX-HUAWEI",
AK1733="Projet OCM (NOKIA)","TRAVAUX-NOKIA",
AK1733="ACCESS-ISSUE","ACCESS-ISSUE",
AK1733="Projet OCM (ZTE, NOKIA, autres projets)","TRAVAUX OCM",
AK1733="No root CAuse","No root cause",
AK1733="ODU HS","PDH",
AK1733="IP &amp; VLAN","PDH",
AK1733="Warehouse HUAWEI","SPARE-ISSUE",
AK1733="SPARE-HS","SPARE-ISSUE",
AK1733="Power Telco","BSS",AK1733="no impacts","no impacts"
),"")</f>
        <v>No root cause</v>
      </c>
      <c r="AJ1733" s="56" t="str" cm="1">
        <f t="array" ref="AJ1733">IFERROR(_xlfn.IFS(
AK1733="MPR ISSUE","TX ISSUE",
AK1733="BSS Hardware Issue","RAN ISSUE",
AK1733="Sites strategiques, MLL, Pylone, etc.","ENVTECH",
AK1733="AKTIVCO DEFAUT GE &amp; POWER Cabinet","POWER ISSUE",
AK1733="AKTIVCO Coupure ENEO &amp; Baisse de tension","POWER ISSUE",
AK1733="Coupure ENEO &amp; Baisse de tension","POWER ISSUE",
AK1733="Defaut GE &amp; POWER Cabinet","POWER ISSUE",
AK1733="Sharing","POWER ISSUE",
AK1733="Sites strategiques &amp; DataCenter","POWER ISSUE",
AK1733="Exclu","Exclu",
AK1733="SAT","TX ISSUE",
AK1733="SPARE-ISSUE","SPARE-ISSUE",
AK1733="Fiber CAmtel","TX ISSUE",
AK1733="Fiber AOF","TX ISSUE",
AK1733="Projet OCM (HUAWEI)","TRAVAUX-HUAWEI",
AK1733="Projet OCM (NOKIA)","TRAVAUX -NOKIA",
AK1733="ACCESS-ISSUE","ACCESS-ISSUE",
AK1733="Projet OCM (ZTE, NOKIA, autres projets)","TRAVAUX OCM",
AK1733="No root CAuse","No root cause",
AK1733="ODU HS","TX ISSUE",
AK1733="IP &amp; VLAN","TX ISSUE",
AK1733="Warehouse HUAWEI","SPARE-ISSUE",
AK1733="SPARE-HS","SPARE-ISSUE",
AK1733="Power Telco","RAN ISSUE",AK1733="no impacts","no impacts"
),"")</f>
        <v>No root cause</v>
      </c>
      <c r="AK1733" s="81" t="s">
        <v>5620</v>
      </c>
      <c r="AL1733" s="56" t="str" cm="1">
        <f t="array" ref="AL1733">IFERROR(_xlfn.IFS(
AK1733="MPR ISSUE","ACTIVE",
AK1733="BSS Hardware Issue","ACTIVE",
AK1733="Sites strategiques, MLL, Pylone, etc.","PASSIVE",
AK1733="AKTIVCO DEFAUT GE &amp; POWER Cabinet","PASSIVE",
AK1733="AKTIVCO Coupure ENEO &amp; Baisse de tension","PASSIVE",
AK1733="Coupure ENEO &amp; Baisse de tension","PASSIVE",
AK1733="Defaut GE &amp; POWER Cabinet","PASSIVE",
AK1733="Sharing","PASSIVE",
AK1733="Sites strategiques &amp; DataCenter","PASSIVE",
AK1733="Exclu","Exclu",
AK1733="SAT","ACTIVE",
AK1733="SPARE-ISSUE","SPARE-ISSUE",
AK1733="Fiber CAmtel","ACTIVE",
AK1733="Fiber AOF","ACTIVE",
AK1733="Projet OCM (HUAWEI)","PLANNED WORKS",
AK1733="Projet OCM (NOKIA)","PLANNED WORKS",
AK1733="ACCESS-ISSUE","ACCESS-ISSUE",
AK1733="Projet OCM (ZTE, NOKIA, autres projets)","PLANNED WORKS",
AK1733="No root CAuse","No root cause",
AK1733="ODU HS","ACTIVE",
AK1733="IP &amp; VLAN","ACTIVE",
AK1733="Warehouse HUAWEI","SPARE-ISSUE",
AK1733="SPARE-HS","SPARE-ISSUE",
AK1733="Power Telco","ACTIVE", AK1733="no impacts","no impacts"
),"")</f>
        <v>No root cause</v>
      </c>
      <c r="AM1733" s="108" t="s">
        <v>5537</v>
      </c>
      <c r="AN1733" s="117" t="s">
        <v>1430</v>
      </c>
      <c r="AP1733" s="23" t="s">
        <v>5537</v>
      </c>
      <c r="AQ1733" s="23" t="s">
        <v>5537</v>
      </c>
      <c r="AR1733" s="7"/>
      <c r="AS1733" s="6"/>
      <c r="AT1733" s="7"/>
      <c r="AU1733" s="3" t="s">
        <v>5537</v>
      </c>
      <c r="AV1733" s="24" t="s">
        <v>5537</v>
      </c>
      <c r="AW1733" s="24" t="s">
        <v>5537</v>
      </c>
      <c r="AX1733" s="24" t="s">
        <v>5537</v>
      </c>
      <c r="AY1733" s="24" t="s">
        <v>5537</v>
      </c>
      <c r="AZ1733" s="24" t="s">
        <v>5537</v>
      </c>
      <c r="BA1733" s="24" t="s">
        <v>5537</v>
      </c>
      <c r="BB1733" s="24" t="s">
        <v>5537</v>
      </c>
      <c r="BC1733" s="24" t="s">
        <v>5537</v>
      </c>
      <c r="BD1733" s="24" t="s">
        <v>5537</v>
      </c>
      <c r="BE1733" s="24" t="s">
        <v>5537</v>
      </c>
      <c r="BF1733" s="24" t="s">
        <v>5537</v>
      </c>
      <c r="BG1733" s="24" t="s">
        <v>5537</v>
      </c>
      <c r="BH1733" s="24" t="s">
        <v>5537</v>
      </c>
      <c r="BI1733" s="9" t="s">
        <v>5537</v>
      </c>
      <c r="BJ1733" s="14"/>
      <c r="BK1733" s="14" t="s">
        <v>5537</v>
      </c>
      <c r="BL1733" s="14" t="str">
        <f>_xlfn.XLOOKUP(B1733,'[4]cell downs 18042026 17h'!$B:$B,'[4]cell downs 18042026 17h'!$B:$B,"")</f>
        <v/>
      </c>
      <c r="BM1733" s="14" t="str">
        <f>_xlfn.XLOOKUP(B1733,'[5]Cells Huawei 19042026 15h'!$B:$B,'[5]Cells Huawei 19042026 15h'!$B:$B,"")</f>
        <v/>
      </c>
      <c r="BN1733" s="9" t="str">
        <f>_xlfn.XLOOKUP(B1733,'[6]cells down 19042026 9H40'!$B:$B,'[6]cells down 19042026 9H40'!$B:$B,"")</f>
        <v/>
      </c>
      <c r="BO1733" s="9" t="s">
        <v>1430</v>
      </c>
      <c r="BP1733" s="9" t="s">
        <v>12</v>
      </c>
    </row>
    <row r="1734" spans="1:68" s="9" customFormat="1" x14ac:dyDescent="0.35">
      <c r="A1734" s="1" t="s">
        <v>4803</v>
      </c>
      <c r="B1734" s="8" t="s">
        <v>4804</v>
      </c>
      <c r="C1734" s="3" t="str">
        <f>_xlfn.XLOOKUP(B1734,'[1]daily break down'!$D:$D,'[1]daily break down'!$E:$E,"")</f>
        <v>Douala</v>
      </c>
      <c r="D1734" s="1" t="s">
        <v>11</v>
      </c>
      <c r="E1734" s="1" t="s">
        <v>12</v>
      </c>
      <c r="F1734" s="3" t="s">
        <v>31</v>
      </c>
      <c r="G1734" s="1" t="s">
        <v>32</v>
      </c>
      <c r="H1734" s="41" t="str">
        <f>_xlfn.XLOOKUP(B1734,[2]CALCULATION!$B:$B,[2]CALCULATION!$H:$H,"")</f>
        <v>ZTE</v>
      </c>
      <c r="I1734" s="34">
        <v>0</v>
      </c>
      <c r="J1734" s="34">
        <v>0</v>
      </c>
      <c r="K1734" s="34">
        <v>0</v>
      </c>
      <c r="L1734" s="34">
        <v>0</v>
      </c>
      <c r="M1734" s="34">
        <v>0</v>
      </c>
      <c r="N1734" s="34">
        <v>0</v>
      </c>
      <c r="O1734" s="34">
        <v>0</v>
      </c>
      <c r="P1734" s="34">
        <v>0</v>
      </c>
      <c r="Q1734" s="34">
        <v>0</v>
      </c>
      <c r="R1734" s="34">
        <v>0.46121512528785746</v>
      </c>
      <c r="S1734" s="109">
        <v>0</v>
      </c>
      <c r="T1734" s="109">
        <f>_xlfn.XLOOKUP(B1734,'[3]Nur des jours'!$B:$B,'[3]Nur des jours'!$U:$U,"")</f>
        <v>0</v>
      </c>
      <c r="U1734" s="109">
        <v>0</v>
      </c>
      <c r="V1734" s="109">
        <v>0</v>
      </c>
      <c r="W1734" s="109">
        <v>0</v>
      </c>
      <c r="X1734" s="109">
        <v>0</v>
      </c>
      <c r="Y1734" s="109">
        <v>0</v>
      </c>
      <c r="Z1734" s="109">
        <v>0</v>
      </c>
      <c r="AA1734" s="109">
        <v>0</v>
      </c>
      <c r="AB1734" s="109">
        <v>0</v>
      </c>
      <c r="AC1734" s="109">
        <v>0</v>
      </c>
      <c r="AD1734" s="109">
        <v>0</v>
      </c>
      <c r="AE1734" s="109">
        <v>0</v>
      </c>
      <c r="AF1734" s="109">
        <v>0</v>
      </c>
      <c r="AG1734" s="57" t="str">
        <f>_xlfn.XLOOKUP(B1734,[3]CALCULATION!$B:$B,[3]CALCULATION!$M:$M,"")</f>
        <v>Operationnel</v>
      </c>
      <c r="AH1734" s="57"/>
      <c r="AI1734" s="56" t="str" cm="1">
        <f t="array" ref="AI1734">IFERROR(_xlfn.IFS(
AK1734="MPR ISSUE","PDH",
AK1734="BSS Hardware Issue","BSS",
AK1734="Sites strategiques, MLL, Pylone, etc.","ENVTECH",
AK1734="AKTIVCO DEFAUT GE &amp; POWER Cabinet","AKTIVCO",
AK1734="AKTIVCO Coupure ENEO &amp; Baisse de tension","AKTIVCO GRID ONLY",
AK1734="Coupure ENEO &amp; Baisse de tension","IHS GRID ONLY",
AK1734="Defaut GE &amp; POWER Cabinet","IHS",
AK1734="Sharing","Partners",
AK1734="Sites strategiques &amp; DataCenter","SST &amp; DC",
AK1734="Exclu","Exclu",
AK1734="SAT","SAT",
AK1734="SPARE-ISSUE","SPARE-ISSUE",
AK1734="Fiber CAmtel","TRANS_FO_CAMTEL",
AK1734="Fiber AOF","Fiber AOF",
AK1734="Projet OCM (HUAWEI)","TRAVAUX-HUAWEI",
AK1734="Projet OCM (NOKIA)","TRAVAUX-NOKIA",
AK1734="ACCESS-ISSUE","ACCESS-ISSUE",
AK1734="Projet OCM (ZTE, NOKIA, autres projets)","TRAVAUX OCM",
AK1734="No root CAuse","No root cause",
AK1734="ODU HS","PDH",
AK1734="IP &amp; VLAN","PDH",
AK1734="Warehouse HUAWEI","SPARE-ISSUE",
AK1734="SPARE-HS","SPARE-ISSUE",
AK1734="Power Telco","BSS",AK1734="no impacts","no impacts"
),"")</f>
        <v>No root cause</v>
      </c>
      <c r="AJ1734" s="56" t="str" cm="1">
        <f t="array" ref="AJ1734">IFERROR(_xlfn.IFS(
AK1734="MPR ISSUE","TX ISSUE",
AK1734="BSS Hardware Issue","RAN ISSUE",
AK1734="Sites strategiques, MLL, Pylone, etc.","ENVTECH",
AK1734="AKTIVCO DEFAUT GE &amp; POWER Cabinet","POWER ISSUE",
AK1734="AKTIVCO Coupure ENEO &amp; Baisse de tension","POWER ISSUE",
AK1734="Coupure ENEO &amp; Baisse de tension","POWER ISSUE",
AK1734="Defaut GE &amp; POWER Cabinet","POWER ISSUE",
AK1734="Sharing","POWER ISSUE",
AK1734="Sites strategiques &amp; DataCenter","POWER ISSUE",
AK1734="Exclu","Exclu",
AK1734="SAT","TX ISSUE",
AK1734="SPARE-ISSUE","SPARE-ISSUE",
AK1734="Fiber CAmtel","TX ISSUE",
AK1734="Fiber AOF","TX ISSUE",
AK1734="Projet OCM (HUAWEI)","TRAVAUX-HUAWEI",
AK1734="Projet OCM (NOKIA)","TRAVAUX -NOKIA",
AK1734="ACCESS-ISSUE","ACCESS-ISSUE",
AK1734="Projet OCM (ZTE, NOKIA, autres projets)","TRAVAUX OCM",
AK1734="No root CAuse","No root cause",
AK1734="ODU HS","TX ISSUE",
AK1734="IP &amp; VLAN","TX ISSUE",
AK1734="Warehouse HUAWEI","SPARE-ISSUE",
AK1734="SPARE-HS","SPARE-ISSUE",
AK1734="Power Telco","RAN ISSUE",AK1734="no impacts","no impacts"
),"")</f>
        <v>No root cause</v>
      </c>
      <c r="AK1734" s="81" t="s">
        <v>5620</v>
      </c>
      <c r="AL1734" s="56" t="str" cm="1">
        <f t="array" ref="AL1734">IFERROR(_xlfn.IFS(
AK1734="MPR ISSUE","ACTIVE",
AK1734="BSS Hardware Issue","ACTIVE",
AK1734="Sites strategiques, MLL, Pylone, etc.","PASSIVE",
AK1734="AKTIVCO DEFAUT GE &amp; POWER Cabinet","PASSIVE",
AK1734="AKTIVCO Coupure ENEO &amp; Baisse de tension","PASSIVE",
AK1734="Coupure ENEO &amp; Baisse de tension","PASSIVE",
AK1734="Defaut GE &amp; POWER Cabinet","PASSIVE",
AK1734="Sharing","PASSIVE",
AK1734="Sites strategiques &amp; DataCenter","PASSIVE",
AK1734="Exclu","Exclu",
AK1734="SAT","ACTIVE",
AK1734="SPARE-ISSUE","SPARE-ISSUE",
AK1734="Fiber CAmtel","ACTIVE",
AK1734="Fiber AOF","ACTIVE",
AK1734="Projet OCM (HUAWEI)","PLANNED WORKS",
AK1734="Projet OCM (NOKIA)","PLANNED WORKS",
AK1734="ACCESS-ISSUE","ACCESS-ISSUE",
AK1734="Projet OCM (ZTE, NOKIA, autres projets)","PLANNED WORKS",
AK1734="No root CAuse","No root cause",
AK1734="ODU HS","ACTIVE",
AK1734="IP &amp; VLAN","ACTIVE",
AK1734="Warehouse HUAWEI","SPARE-ISSUE",
AK1734="SPARE-HS","SPARE-ISSUE",
AK1734="Power Telco","ACTIVE", AK1734="no impacts","no impacts"
),"")</f>
        <v>No root cause</v>
      </c>
      <c r="AM1734" s="108" t="s">
        <v>5537</v>
      </c>
      <c r="AN1734" s="117" t="s">
        <v>4804</v>
      </c>
      <c r="AP1734" s="23" t="s">
        <v>5537</v>
      </c>
      <c r="AQ1734" s="23" t="s">
        <v>5537</v>
      </c>
      <c r="AR1734" s="7"/>
      <c r="AS1734" s="6"/>
      <c r="AT1734" s="7"/>
      <c r="AU1734" s="3" t="s">
        <v>5537</v>
      </c>
      <c r="AV1734" s="24" t="s">
        <v>5537</v>
      </c>
      <c r="AW1734" s="24" t="s">
        <v>5537</v>
      </c>
      <c r="AX1734" s="24" t="s">
        <v>5537</v>
      </c>
      <c r="AY1734" s="24" t="s">
        <v>5537</v>
      </c>
      <c r="AZ1734" s="24" t="s">
        <v>5537</v>
      </c>
      <c r="BA1734" s="24" t="s">
        <v>5537</v>
      </c>
      <c r="BB1734" s="24" t="s">
        <v>5537</v>
      </c>
      <c r="BC1734" s="24" t="s">
        <v>5537</v>
      </c>
      <c r="BD1734" s="24" t="s">
        <v>5537</v>
      </c>
      <c r="BE1734" s="24" t="s">
        <v>5537</v>
      </c>
      <c r="BF1734" s="24" t="s">
        <v>5537</v>
      </c>
      <c r="BG1734" s="24" t="s">
        <v>5537</v>
      </c>
      <c r="BH1734" s="24" t="s">
        <v>5537</v>
      </c>
      <c r="BI1734" s="9" t="s">
        <v>5537</v>
      </c>
      <c r="BJ1734" s="14"/>
      <c r="BK1734" s="14" t="s">
        <v>5537</v>
      </c>
      <c r="BL1734" s="14" t="str">
        <f>_xlfn.XLOOKUP(B1734,'[4]cell downs 18042026 17h'!$B:$B,'[4]cell downs 18042026 17h'!$B:$B,"")</f>
        <v/>
      </c>
      <c r="BM1734" s="14" t="str">
        <f>_xlfn.XLOOKUP(B1734,'[5]Cells Huawei 19042026 15h'!$B:$B,'[5]Cells Huawei 19042026 15h'!$B:$B,"")</f>
        <v/>
      </c>
      <c r="BN1734" s="9" t="str">
        <f>_xlfn.XLOOKUP(B1734,'[6]cells down 19042026 9H40'!$B:$B,'[6]cells down 19042026 9H40'!$B:$B,"")</f>
        <v/>
      </c>
      <c r="BO1734" s="9" t="s">
        <v>4804</v>
      </c>
      <c r="BP1734" s="9" t="s">
        <v>5537</v>
      </c>
    </row>
    <row r="1735" spans="1:68" s="9" customFormat="1" x14ac:dyDescent="0.35">
      <c r="A1735" s="1" t="s">
        <v>3073</v>
      </c>
      <c r="B1735" s="8" t="s">
        <v>3074</v>
      </c>
      <c r="C1735" s="3" t="str">
        <f>_xlfn.XLOOKUP(B1735,'[1]daily break down'!$D:$D,'[1]daily break down'!$E:$E,"")</f>
        <v>EXTREME-NORD</v>
      </c>
      <c r="D1735" s="1" t="s">
        <v>11</v>
      </c>
      <c r="E1735" s="1" t="s">
        <v>12</v>
      </c>
      <c r="F1735" s="3" t="s">
        <v>55</v>
      </c>
      <c r="G1735" s="1" t="s">
        <v>84</v>
      </c>
      <c r="H1735" s="39" t="str">
        <f>_xlfn.XLOOKUP(B1735,[2]CALCULATION!$B:$B,[2]CALCULATION!$H:$H,"")</f>
        <v>Huawei</v>
      </c>
      <c r="I1735" s="34">
        <v>0</v>
      </c>
      <c r="J1735" s="34">
        <v>0</v>
      </c>
      <c r="K1735" s="34">
        <v>0</v>
      </c>
      <c r="L1735" s="34">
        <v>0</v>
      </c>
      <c r="M1735" s="34">
        <v>0</v>
      </c>
      <c r="N1735" s="34">
        <v>0</v>
      </c>
      <c r="O1735" s="34">
        <v>0</v>
      </c>
      <c r="P1735" s="34">
        <v>0</v>
      </c>
      <c r="Q1735" s="34">
        <v>0</v>
      </c>
      <c r="R1735" s="34">
        <v>0</v>
      </c>
      <c r="S1735" s="109">
        <v>0</v>
      </c>
      <c r="T1735" s="109">
        <f>_xlfn.XLOOKUP(B1735,'[3]Nur des jours'!$B:$B,'[3]Nur des jours'!$U:$U,"")</f>
        <v>0</v>
      </c>
      <c r="U1735" s="109">
        <v>0</v>
      </c>
      <c r="V1735" s="109">
        <v>0</v>
      </c>
      <c r="W1735" s="109">
        <v>0</v>
      </c>
      <c r="X1735" s="109">
        <v>0</v>
      </c>
      <c r="Y1735" s="109">
        <v>0</v>
      </c>
      <c r="Z1735" s="109">
        <v>0</v>
      </c>
      <c r="AA1735" s="109">
        <v>0</v>
      </c>
      <c r="AB1735" s="109">
        <v>0</v>
      </c>
      <c r="AC1735" s="109">
        <v>0</v>
      </c>
      <c r="AD1735" s="109">
        <v>0</v>
      </c>
      <c r="AE1735" s="109">
        <v>0</v>
      </c>
      <c r="AF1735" s="109">
        <v>0</v>
      </c>
      <c r="AG1735" s="57" t="str">
        <f>_xlfn.XLOOKUP(B1735,[3]CALCULATION!$B:$B,[3]CALCULATION!$M:$M,"")</f>
        <v>Insecurity</v>
      </c>
      <c r="AH1735" s="57"/>
      <c r="AI1735" s="56" t="str" cm="1">
        <f t="array" ref="AI1735">IFERROR(_xlfn.IFS(
AK1735="MPR ISSUE","PDH",
AK1735="BSS Hardware Issue","BSS",
AK1735="Sites strategiques, MLL, Pylone, etc.","ENVTECH",
AK1735="AKTIVCO DEFAUT GE &amp; POWER Cabinet","AKTIVCO",
AK1735="AKTIVCO Coupure ENEO &amp; Baisse de tension","AKTIVCO GRID ONLY",
AK1735="Coupure ENEO &amp; Baisse de tension","IHS GRID ONLY",
AK1735="Defaut GE &amp; POWER Cabinet","IHS",
AK1735="Sharing","Partners",
AK1735="Sites strategiques &amp; DataCenter","SST &amp; DC",
AK1735="Exclu","Exclu",
AK1735="SAT","SAT",
AK1735="SPARE-ISSUE","SPARE-ISSUE",
AK1735="Fiber CAmtel","TRANS_FO_CAMTEL",
AK1735="Fiber AOF","Fiber AOF",
AK1735="Projet OCM (HUAWEI)","TRAVAUX-HUAWEI",
AK1735="Projet OCM (NOKIA)","TRAVAUX-NOKIA",
AK1735="ACCESS-ISSUE","ACCESS-ISSUE",
AK1735="Projet OCM (ZTE, NOKIA, autres projets)","TRAVAUX OCM",
AK1735="No root CAuse","No root cause",
AK1735="ODU HS","PDH",
AK1735="IP &amp; VLAN","PDH",
AK1735="Warehouse HUAWEI","SPARE-ISSUE",
AK1735="SPARE-HS","SPARE-ISSUE",
AK1735="Power Telco","BSS",AK1735="no impacts","no impacts"
),"")</f>
        <v>No root cause</v>
      </c>
      <c r="AJ1735" s="56" t="str" cm="1">
        <f t="array" ref="AJ1735">IFERROR(_xlfn.IFS(
AK1735="MPR ISSUE","TX ISSUE",
AK1735="BSS Hardware Issue","RAN ISSUE",
AK1735="Sites strategiques, MLL, Pylone, etc.","ENVTECH",
AK1735="AKTIVCO DEFAUT GE &amp; POWER Cabinet","POWER ISSUE",
AK1735="AKTIVCO Coupure ENEO &amp; Baisse de tension","POWER ISSUE",
AK1735="Coupure ENEO &amp; Baisse de tension","POWER ISSUE",
AK1735="Defaut GE &amp; POWER Cabinet","POWER ISSUE",
AK1735="Sharing","POWER ISSUE",
AK1735="Sites strategiques &amp; DataCenter","POWER ISSUE",
AK1735="Exclu","Exclu",
AK1735="SAT","TX ISSUE",
AK1735="SPARE-ISSUE","SPARE-ISSUE",
AK1735="Fiber CAmtel","TX ISSUE",
AK1735="Fiber AOF","TX ISSUE",
AK1735="Projet OCM (HUAWEI)","TRAVAUX-HUAWEI",
AK1735="Projet OCM (NOKIA)","TRAVAUX -NOKIA",
AK1735="ACCESS-ISSUE","ACCESS-ISSUE",
AK1735="Projet OCM (ZTE, NOKIA, autres projets)","TRAVAUX OCM",
AK1735="No root CAuse","No root cause",
AK1735="ODU HS","TX ISSUE",
AK1735="IP &amp; VLAN","TX ISSUE",
AK1735="Warehouse HUAWEI","SPARE-ISSUE",
AK1735="SPARE-HS","SPARE-ISSUE",
AK1735="Power Telco","RAN ISSUE",AK1735="no impacts","no impacts"
),"")</f>
        <v>No root cause</v>
      </c>
      <c r="AK1735" s="81" t="s">
        <v>5620</v>
      </c>
      <c r="AL1735" s="56" t="str" cm="1">
        <f t="array" ref="AL1735">IFERROR(_xlfn.IFS(
AK1735="MPR ISSUE","ACTIVE",
AK1735="BSS Hardware Issue","ACTIVE",
AK1735="Sites strategiques, MLL, Pylone, etc.","PASSIVE",
AK1735="AKTIVCO DEFAUT GE &amp; POWER Cabinet","PASSIVE",
AK1735="AKTIVCO Coupure ENEO &amp; Baisse de tension","PASSIVE",
AK1735="Coupure ENEO &amp; Baisse de tension","PASSIVE",
AK1735="Defaut GE &amp; POWER Cabinet","PASSIVE",
AK1735="Sharing","PASSIVE",
AK1735="Sites strategiques &amp; DataCenter","PASSIVE",
AK1735="Exclu","Exclu",
AK1735="SAT","ACTIVE",
AK1735="SPARE-ISSUE","SPARE-ISSUE",
AK1735="Fiber CAmtel","ACTIVE",
AK1735="Fiber AOF","ACTIVE",
AK1735="Projet OCM (HUAWEI)","PLANNED WORKS",
AK1735="Projet OCM (NOKIA)","PLANNED WORKS",
AK1735="ACCESS-ISSUE","ACCESS-ISSUE",
AK1735="Projet OCM (ZTE, NOKIA, autres projets)","PLANNED WORKS",
AK1735="No root CAuse","No root cause",
AK1735="ODU HS","ACTIVE",
AK1735="IP &amp; VLAN","ACTIVE",
AK1735="Warehouse HUAWEI","SPARE-ISSUE",
AK1735="SPARE-HS","SPARE-ISSUE",
AK1735="Power Telco","ACTIVE", AK1735="no impacts","no impacts"
),"")</f>
        <v>No root cause</v>
      </c>
      <c r="AM1735" s="108" t="s">
        <v>5537</v>
      </c>
      <c r="AN1735" s="117" t="s">
        <v>3074</v>
      </c>
      <c r="AP1735" s="23" t="s">
        <v>5537</v>
      </c>
      <c r="AQ1735" s="23" t="s">
        <v>5537</v>
      </c>
      <c r="AR1735" s="7"/>
      <c r="AS1735" s="6"/>
      <c r="AT1735" s="7"/>
      <c r="AU1735" s="3" t="s">
        <v>5537</v>
      </c>
      <c r="AV1735" s="24" t="s">
        <v>5537</v>
      </c>
      <c r="AW1735" s="24" t="s">
        <v>5537</v>
      </c>
      <c r="AX1735" s="24" t="s">
        <v>5537</v>
      </c>
      <c r="AY1735" s="24" t="s">
        <v>5537</v>
      </c>
      <c r="AZ1735" s="24" t="s">
        <v>5537</v>
      </c>
      <c r="BA1735" s="24" t="s">
        <v>5537</v>
      </c>
      <c r="BB1735" s="24" t="s">
        <v>5537</v>
      </c>
      <c r="BC1735" s="24" t="s">
        <v>5537</v>
      </c>
      <c r="BD1735" s="24" t="s">
        <v>5537</v>
      </c>
      <c r="BE1735" s="24" t="s">
        <v>5537</v>
      </c>
      <c r="BF1735" s="24" t="s">
        <v>5537</v>
      </c>
      <c r="BG1735" s="24" t="s">
        <v>5537</v>
      </c>
      <c r="BH1735" s="24" t="s">
        <v>5537</v>
      </c>
      <c r="BI1735" s="9" t="s">
        <v>5537</v>
      </c>
      <c r="BJ1735" s="14"/>
      <c r="BK1735" s="14" t="s">
        <v>5537</v>
      </c>
      <c r="BL1735" s="14" t="str">
        <f>_xlfn.XLOOKUP(B1735,'[4]cell downs 18042026 17h'!$B:$B,'[4]cell downs 18042026 17h'!$B:$B,"")</f>
        <v/>
      </c>
      <c r="BM1735" s="14" t="str">
        <f>_xlfn.XLOOKUP(B1735,'[5]Cells Huawei 19042026 15h'!$B:$B,'[5]Cells Huawei 19042026 15h'!$B:$B,"")</f>
        <v/>
      </c>
      <c r="BN1735" s="9" t="str">
        <f>_xlfn.XLOOKUP(B1735,'[6]cells down 19042026 9H40'!$B:$B,'[6]cells down 19042026 9H40'!$B:$B,"")</f>
        <v/>
      </c>
      <c r="BO1735" s="9" t="s">
        <v>3074</v>
      </c>
      <c r="BP1735" s="9" t="s">
        <v>12</v>
      </c>
    </row>
    <row r="1736" spans="1:68" s="9" customFormat="1" x14ac:dyDescent="0.35">
      <c r="A1736" s="1" t="s">
        <v>3121</v>
      </c>
      <c r="B1736" s="8" t="s">
        <v>3122</v>
      </c>
      <c r="C1736" s="3" t="str">
        <f>_xlfn.XLOOKUP(B1736,'[1]daily break down'!$D:$D,'[1]daily break down'!$E:$E,"")</f>
        <v>Douala</v>
      </c>
      <c r="D1736" s="1" t="s">
        <v>11</v>
      </c>
      <c r="E1736" s="1" t="s">
        <v>302</v>
      </c>
      <c r="F1736" s="3" t="s">
        <v>31</v>
      </c>
      <c r="G1736" s="1" t="s">
        <v>32</v>
      </c>
      <c r="H1736" s="41" t="str">
        <f>_xlfn.XLOOKUP(B1736,[2]CALCULATION!$B:$B,[2]CALCULATION!$H:$H,"")</f>
        <v>ZTE</v>
      </c>
      <c r="I1736" s="34">
        <v>0</v>
      </c>
      <c r="J1736" s="34">
        <v>0</v>
      </c>
      <c r="K1736" s="34">
        <v>0</v>
      </c>
      <c r="L1736" s="34">
        <v>0</v>
      </c>
      <c r="M1736" s="34">
        <v>0</v>
      </c>
      <c r="N1736" s="34">
        <v>0</v>
      </c>
      <c r="O1736" s="34">
        <v>0</v>
      </c>
      <c r="P1736" s="34">
        <v>0</v>
      </c>
      <c r="Q1736" s="34">
        <v>0</v>
      </c>
      <c r="R1736" s="34">
        <v>0.33897349850042668</v>
      </c>
      <c r="S1736" s="109">
        <v>0</v>
      </c>
      <c r="T1736" s="109">
        <f>_xlfn.XLOOKUP(B1736,'[3]Nur des jours'!$B:$B,'[3]Nur des jours'!$U:$U,"")</f>
        <v>0</v>
      </c>
      <c r="U1736" s="109">
        <v>0</v>
      </c>
      <c r="V1736" s="109">
        <v>0</v>
      </c>
      <c r="W1736" s="109">
        <v>0</v>
      </c>
      <c r="X1736" s="109">
        <v>0</v>
      </c>
      <c r="Y1736" s="109">
        <v>0</v>
      </c>
      <c r="Z1736" s="109">
        <v>0</v>
      </c>
      <c r="AA1736" s="109">
        <v>0</v>
      </c>
      <c r="AB1736" s="109">
        <v>0</v>
      </c>
      <c r="AC1736" s="109">
        <v>0</v>
      </c>
      <c r="AD1736" s="109">
        <v>0</v>
      </c>
      <c r="AE1736" s="109">
        <v>0</v>
      </c>
      <c r="AF1736" s="109">
        <v>0</v>
      </c>
      <c r="AG1736" s="57" t="str">
        <f>_xlfn.XLOOKUP(B1736,[3]CALCULATION!$B:$B,[3]CALCULATION!$M:$M,"")</f>
        <v>Operationnel</v>
      </c>
      <c r="AH1736" s="57"/>
      <c r="AI1736" s="56" t="str" cm="1">
        <f t="array" ref="AI1736">IFERROR(_xlfn.IFS(
AK1736="MPR ISSUE","PDH",
AK1736="BSS Hardware Issue","BSS",
AK1736="Sites strategiques, MLL, Pylone, etc.","ENVTECH",
AK1736="AKTIVCO DEFAUT GE &amp; POWER Cabinet","AKTIVCO",
AK1736="AKTIVCO Coupure ENEO &amp; Baisse de tension","AKTIVCO GRID ONLY",
AK1736="Coupure ENEO &amp; Baisse de tension","IHS GRID ONLY",
AK1736="Defaut GE &amp; POWER Cabinet","IHS",
AK1736="Sharing","Partners",
AK1736="Sites strategiques &amp; DataCenter","SST &amp; DC",
AK1736="Exclu","Exclu",
AK1736="SAT","SAT",
AK1736="SPARE-ISSUE","SPARE-ISSUE",
AK1736="Fiber CAmtel","TRANS_FO_CAMTEL",
AK1736="Fiber AOF","Fiber AOF",
AK1736="Projet OCM (HUAWEI)","TRAVAUX-HUAWEI",
AK1736="Projet OCM (NOKIA)","TRAVAUX-NOKIA",
AK1736="ACCESS-ISSUE","ACCESS-ISSUE",
AK1736="Projet OCM (ZTE, NOKIA, autres projets)","TRAVAUX OCM",
AK1736="No root CAuse","No root cause",
AK1736="ODU HS","PDH",
AK1736="IP &amp; VLAN","PDH",
AK1736="Warehouse HUAWEI","SPARE-ISSUE",
AK1736="SPARE-HS","SPARE-ISSUE",
AK1736="Power Telco","BSS",AK1736="no impacts","no impacts"
),"")</f>
        <v>No root cause</v>
      </c>
      <c r="AJ1736" s="56" t="str" cm="1">
        <f t="array" ref="AJ1736">IFERROR(_xlfn.IFS(
AK1736="MPR ISSUE","TX ISSUE",
AK1736="BSS Hardware Issue","RAN ISSUE",
AK1736="Sites strategiques, MLL, Pylone, etc.","ENVTECH",
AK1736="AKTIVCO DEFAUT GE &amp; POWER Cabinet","POWER ISSUE",
AK1736="AKTIVCO Coupure ENEO &amp; Baisse de tension","POWER ISSUE",
AK1736="Coupure ENEO &amp; Baisse de tension","POWER ISSUE",
AK1736="Defaut GE &amp; POWER Cabinet","POWER ISSUE",
AK1736="Sharing","POWER ISSUE",
AK1736="Sites strategiques &amp; DataCenter","POWER ISSUE",
AK1736="Exclu","Exclu",
AK1736="SAT","TX ISSUE",
AK1736="SPARE-ISSUE","SPARE-ISSUE",
AK1736="Fiber CAmtel","TX ISSUE",
AK1736="Fiber AOF","TX ISSUE",
AK1736="Projet OCM (HUAWEI)","TRAVAUX-HUAWEI",
AK1736="Projet OCM (NOKIA)","TRAVAUX -NOKIA",
AK1736="ACCESS-ISSUE","ACCESS-ISSUE",
AK1736="Projet OCM (ZTE, NOKIA, autres projets)","TRAVAUX OCM",
AK1736="No root CAuse","No root cause",
AK1736="ODU HS","TX ISSUE",
AK1736="IP &amp; VLAN","TX ISSUE",
AK1736="Warehouse HUAWEI","SPARE-ISSUE",
AK1736="SPARE-HS","SPARE-ISSUE",
AK1736="Power Telco","RAN ISSUE",AK1736="no impacts","no impacts"
),"")</f>
        <v>No root cause</v>
      </c>
      <c r="AK1736" s="81" t="s">
        <v>5620</v>
      </c>
      <c r="AL1736" s="56" t="str" cm="1">
        <f t="array" ref="AL1736">IFERROR(_xlfn.IFS(
AK1736="MPR ISSUE","ACTIVE",
AK1736="BSS Hardware Issue","ACTIVE",
AK1736="Sites strategiques, MLL, Pylone, etc.","PASSIVE",
AK1736="AKTIVCO DEFAUT GE &amp; POWER Cabinet","PASSIVE",
AK1736="AKTIVCO Coupure ENEO &amp; Baisse de tension","PASSIVE",
AK1736="Coupure ENEO &amp; Baisse de tension","PASSIVE",
AK1736="Defaut GE &amp; POWER Cabinet","PASSIVE",
AK1736="Sharing","PASSIVE",
AK1736="Sites strategiques &amp; DataCenter","PASSIVE",
AK1736="Exclu","Exclu",
AK1736="SAT","ACTIVE",
AK1736="SPARE-ISSUE","SPARE-ISSUE",
AK1736="Fiber CAmtel","ACTIVE",
AK1736="Fiber AOF","ACTIVE",
AK1736="Projet OCM (HUAWEI)","PLANNED WORKS",
AK1736="Projet OCM (NOKIA)","PLANNED WORKS",
AK1736="ACCESS-ISSUE","ACCESS-ISSUE",
AK1736="Projet OCM (ZTE, NOKIA, autres projets)","PLANNED WORKS",
AK1736="No root CAuse","No root cause",
AK1736="ODU HS","ACTIVE",
AK1736="IP &amp; VLAN","ACTIVE",
AK1736="Warehouse HUAWEI","SPARE-ISSUE",
AK1736="SPARE-HS","SPARE-ISSUE",
AK1736="Power Telco","ACTIVE", AK1736="no impacts","no impacts"
),"")</f>
        <v>No root cause</v>
      </c>
      <c r="AM1736" s="108" t="s">
        <v>5537</v>
      </c>
      <c r="AN1736" s="117" t="s">
        <v>3122</v>
      </c>
      <c r="AP1736" s="23" t="s">
        <v>5537</v>
      </c>
      <c r="AQ1736" s="23" t="s">
        <v>5537</v>
      </c>
      <c r="AR1736" s="7"/>
      <c r="AS1736" s="6"/>
      <c r="AT1736" s="7"/>
      <c r="AU1736" s="3" t="s">
        <v>5537</v>
      </c>
      <c r="AV1736" s="24" t="s">
        <v>5537</v>
      </c>
      <c r="AW1736" s="24" t="s">
        <v>5537</v>
      </c>
      <c r="AX1736" s="24" t="s">
        <v>5537</v>
      </c>
      <c r="AY1736" s="24" t="s">
        <v>5537</v>
      </c>
      <c r="AZ1736" s="24" t="s">
        <v>5537</v>
      </c>
      <c r="BA1736" s="24" t="s">
        <v>5537</v>
      </c>
      <c r="BB1736" s="24" t="s">
        <v>5537</v>
      </c>
      <c r="BC1736" s="24" t="s">
        <v>5537</v>
      </c>
      <c r="BD1736" s="24" t="s">
        <v>5537</v>
      </c>
      <c r="BE1736" s="24" t="s">
        <v>5537</v>
      </c>
      <c r="BF1736" s="24" t="s">
        <v>5537</v>
      </c>
      <c r="BG1736" s="24" t="s">
        <v>5537</v>
      </c>
      <c r="BH1736" s="24" t="s">
        <v>5537</v>
      </c>
      <c r="BI1736" s="9" t="s">
        <v>5537</v>
      </c>
      <c r="BJ1736" s="14"/>
      <c r="BK1736" s="14" t="s">
        <v>5537</v>
      </c>
      <c r="BL1736" s="14" t="str">
        <f>_xlfn.XLOOKUP(B1736,'[4]cell downs 18042026 17h'!$B:$B,'[4]cell downs 18042026 17h'!$B:$B,"")</f>
        <v/>
      </c>
      <c r="BM1736" s="14" t="str">
        <f>_xlfn.XLOOKUP(B1736,'[5]Cells Huawei 19042026 15h'!$B:$B,'[5]Cells Huawei 19042026 15h'!$B:$B,"")</f>
        <v/>
      </c>
      <c r="BN1736" s="9" t="str">
        <f>_xlfn.XLOOKUP(B1736,'[6]cells down 19042026 9H40'!$B:$B,'[6]cells down 19042026 9H40'!$B:$B,"")</f>
        <v/>
      </c>
      <c r="BO1736" s="9" t="s">
        <v>3122</v>
      </c>
      <c r="BP1736" s="9" t="s">
        <v>12</v>
      </c>
    </row>
    <row r="1737" spans="1:68" s="9" customFormat="1" x14ac:dyDescent="0.35">
      <c r="A1737" s="1" t="s">
        <v>1258</v>
      </c>
      <c r="B1737" s="8" t="s">
        <v>1259</v>
      </c>
      <c r="C1737" s="3" t="str">
        <f>_xlfn.XLOOKUP(B1737,'[1]daily break down'!$D:$D,'[1]daily break down'!$E:$E,"")</f>
        <v>OUEST</v>
      </c>
      <c r="D1737" s="1" t="s">
        <v>21</v>
      </c>
      <c r="E1737" s="1" t="s">
        <v>36</v>
      </c>
      <c r="F1737" s="3" t="s">
        <v>102</v>
      </c>
      <c r="G1737" s="1" t="s">
        <v>1260</v>
      </c>
      <c r="H1737" s="40" t="str">
        <f>_xlfn.XLOOKUP(B1737,[2]CALCULATION!$B:$B,[2]CALCULATION!$H:$H,"")</f>
        <v>NOKIA</v>
      </c>
      <c r="I1737" s="34">
        <v>4.1609237714484597E-2</v>
      </c>
      <c r="J1737" s="34">
        <v>6.297690999420718</v>
      </c>
      <c r="K1737" s="34">
        <v>9.5039078921204627</v>
      </c>
      <c r="L1737" s="34">
        <v>13.868556899607057</v>
      </c>
      <c r="M1737" s="34">
        <v>15.870187739168399</v>
      </c>
      <c r="N1737" s="34">
        <v>18.491409199476074</v>
      </c>
      <c r="O1737" s="34">
        <v>12.047596569181371</v>
      </c>
      <c r="P1737" s="34">
        <v>0</v>
      </c>
      <c r="Q1737" s="34">
        <v>0</v>
      </c>
      <c r="R1737" s="34">
        <v>0.10724810227698071</v>
      </c>
      <c r="S1737" s="109">
        <v>0</v>
      </c>
      <c r="T1737" s="109">
        <f>_xlfn.XLOOKUP(B1737,'[3]Nur des jours'!$B:$B,'[3]Nur des jours'!$U:$U,"")</f>
        <v>0</v>
      </c>
      <c r="U1737" s="109">
        <v>0</v>
      </c>
      <c r="V1737" s="109">
        <v>0</v>
      </c>
      <c r="W1737" s="109">
        <v>0</v>
      </c>
      <c r="X1737" s="109">
        <v>0</v>
      </c>
      <c r="Y1737" s="109">
        <v>0</v>
      </c>
      <c r="Z1737" s="109">
        <v>0</v>
      </c>
      <c r="AA1737" s="109">
        <v>0</v>
      </c>
      <c r="AB1737" s="109">
        <v>0</v>
      </c>
      <c r="AC1737" s="109">
        <v>0</v>
      </c>
      <c r="AD1737" s="109">
        <v>0</v>
      </c>
      <c r="AE1737" s="109">
        <v>0</v>
      </c>
      <c r="AF1737" s="109">
        <v>0</v>
      </c>
      <c r="AG1737" s="57" t="str">
        <f>_xlfn.XLOOKUP(B1737,[3]CALCULATION!$B:$B,[3]CALCULATION!$M:$M,"")</f>
        <v>Operationnel</v>
      </c>
      <c r="AH1737" s="57"/>
      <c r="AI1737" s="56" t="str" cm="1">
        <f t="array" ref="AI1737">IFERROR(_xlfn.IFS(
AK1737="MPR ISSUE","PDH",
AK1737="BSS Hardware Issue","BSS",
AK1737="Sites strategiques, MLL, Pylone, etc.","ENVTECH",
AK1737="AKTIVCO DEFAUT GE &amp; POWER Cabinet","AKTIVCO",
AK1737="AKTIVCO Coupure ENEO &amp; Baisse de tension","AKTIVCO GRID ONLY",
AK1737="Coupure ENEO &amp; Baisse de tension","IHS GRID ONLY",
AK1737="Defaut GE &amp; POWER Cabinet","IHS",
AK1737="Sharing","Partners",
AK1737="Sites strategiques &amp; DataCenter","SST &amp; DC",
AK1737="Exclu","Exclu",
AK1737="SAT","SAT",
AK1737="SPARE-ISSUE","SPARE-ISSUE",
AK1737="Fiber CAmtel","TRANS_FO_CAMTEL",
AK1737="Fiber AOF","Fiber AOF",
AK1737="Projet OCM (HUAWEI)","TRAVAUX-HUAWEI",
AK1737="Projet OCM (NOKIA)","TRAVAUX-NOKIA",
AK1737="ACCESS-ISSUE","ACCESS-ISSUE",
AK1737="Projet OCM (ZTE, NOKIA, autres projets)","TRAVAUX OCM",
AK1737="No root CAuse","No root cause",
AK1737="ODU HS","PDH",
AK1737="IP &amp; VLAN","PDH",
AK1737="Warehouse HUAWEI","SPARE-ISSUE",
AK1737="SPARE-HS","SPARE-ISSUE",
AK1737="Power Telco","BSS",AK1737="no impacts","no impacts"
),"")</f>
        <v>No root cause</v>
      </c>
      <c r="AJ1737" s="56" t="str" cm="1">
        <f t="array" ref="AJ1737">IFERROR(_xlfn.IFS(
AK1737="MPR ISSUE","TX ISSUE",
AK1737="BSS Hardware Issue","RAN ISSUE",
AK1737="Sites strategiques, MLL, Pylone, etc.","ENVTECH",
AK1737="AKTIVCO DEFAUT GE &amp; POWER Cabinet","POWER ISSUE",
AK1737="AKTIVCO Coupure ENEO &amp; Baisse de tension","POWER ISSUE",
AK1737="Coupure ENEO &amp; Baisse de tension","POWER ISSUE",
AK1737="Defaut GE &amp; POWER Cabinet","POWER ISSUE",
AK1737="Sharing","POWER ISSUE",
AK1737="Sites strategiques &amp; DataCenter","POWER ISSUE",
AK1737="Exclu","Exclu",
AK1737="SAT","TX ISSUE",
AK1737="SPARE-ISSUE","SPARE-ISSUE",
AK1737="Fiber CAmtel","TX ISSUE",
AK1737="Fiber AOF","TX ISSUE",
AK1737="Projet OCM (HUAWEI)","TRAVAUX-HUAWEI",
AK1737="Projet OCM (NOKIA)","TRAVAUX -NOKIA",
AK1737="ACCESS-ISSUE","ACCESS-ISSUE",
AK1737="Projet OCM (ZTE, NOKIA, autres projets)","TRAVAUX OCM",
AK1737="No root CAuse","No root cause",
AK1737="ODU HS","TX ISSUE",
AK1737="IP &amp; VLAN","TX ISSUE",
AK1737="Warehouse HUAWEI","SPARE-ISSUE",
AK1737="SPARE-HS","SPARE-ISSUE",
AK1737="Power Telco","RAN ISSUE",AK1737="no impacts","no impacts"
),"")</f>
        <v>No root cause</v>
      </c>
      <c r="AK1737" s="81" t="s">
        <v>5620</v>
      </c>
      <c r="AL1737" s="56" t="str" cm="1">
        <f t="array" ref="AL1737">IFERROR(_xlfn.IFS(
AK1737="MPR ISSUE","ACTIVE",
AK1737="BSS Hardware Issue","ACTIVE",
AK1737="Sites strategiques, MLL, Pylone, etc.","PASSIVE",
AK1737="AKTIVCO DEFAUT GE &amp; POWER Cabinet","PASSIVE",
AK1737="AKTIVCO Coupure ENEO &amp; Baisse de tension","PASSIVE",
AK1737="Coupure ENEO &amp; Baisse de tension","PASSIVE",
AK1737="Defaut GE &amp; POWER Cabinet","PASSIVE",
AK1737="Sharing","PASSIVE",
AK1737="Sites strategiques &amp; DataCenter","PASSIVE",
AK1737="Exclu","Exclu",
AK1737="SAT","ACTIVE",
AK1737="SPARE-ISSUE","SPARE-ISSUE",
AK1737="Fiber CAmtel","ACTIVE",
AK1737="Fiber AOF","ACTIVE",
AK1737="Projet OCM (HUAWEI)","PLANNED WORKS",
AK1737="Projet OCM (NOKIA)","PLANNED WORKS",
AK1737="ACCESS-ISSUE","ACCESS-ISSUE",
AK1737="Projet OCM (ZTE, NOKIA, autres projets)","PLANNED WORKS",
AK1737="No root CAuse","No root cause",
AK1737="ODU HS","ACTIVE",
AK1737="IP &amp; VLAN","ACTIVE",
AK1737="Warehouse HUAWEI","SPARE-ISSUE",
AK1737="SPARE-HS","SPARE-ISSUE",
AK1737="Power Telco","ACTIVE", AK1737="no impacts","no impacts"
),"")</f>
        <v>No root cause</v>
      </c>
      <c r="AM1737" s="108" t="s">
        <v>5537</v>
      </c>
      <c r="AN1737" s="117" t="s">
        <v>1259</v>
      </c>
      <c r="AP1737" s="23" t="s">
        <v>5537</v>
      </c>
      <c r="AQ1737" s="23" t="s">
        <v>5537</v>
      </c>
      <c r="AR1737" s="7"/>
      <c r="AS1737" s="6"/>
      <c r="AT1737" s="7"/>
      <c r="AU1737" s="3" t="s">
        <v>5537</v>
      </c>
      <c r="AV1737" s="24" t="s">
        <v>5537</v>
      </c>
      <c r="AW1737" s="24" t="s">
        <v>5537</v>
      </c>
      <c r="AX1737" s="24" t="s">
        <v>5537</v>
      </c>
      <c r="AY1737" s="24" t="s">
        <v>5537</v>
      </c>
      <c r="AZ1737" s="24" t="s">
        <v>5537</v>
      </c>
      <c r="BA1737" s="24" t="s">
        <v>5537</v>
      </c>
      <c r="BB1737" s="24" t="s">
        <v>5537</v>
      </c>
      <c r="BC1737" s="24" t="s">
        <v>5537</v>
      </c>
      <c r="BD1737" s="24" t="s">
        <v>5537</v>
      </c>
      <c r="BE1737" s="24" t="s">
        <v>5537</v>
      </c>
      <c r="BF1737" s="24" t="s">
        <v>5537</v>
      </c>
      <c r="BG1737" s="24" t="s">
        <v>5537</v>
      </c>
      <c r="BH1737" s="24" t="s">
        <v>5537</v>
      </c>
      <c r="BI1737" s="9" t="s">
        <v>5537</v>
      </c>
      <c r="BJ1737" s="14"/>
      <c r="BK1737" s="14" t="s">
        <v>5537</v>
      </c>
      <c r="BL1737" s="14" t="str">
        <f>_xlfn.XLOOKUP(B1737,'[4]cell downs 18042026 17h'!$B:$B,'[4]cell downs 18042026 17h'!$B:$B,"")</f>
        <v/>
      </c>
      <c r="BM1737" s="14" t="str">
        <f>_xlfn.XLOOKUP(B1737,'[5]Cells Huawei 19042026 15h'!$B:$B,'[5]Cells Huawei 19042026 15h'!$B:$B,"")</f>
        <v/>
      </c>
      <c r="BN1737" s="9" t="str">
        <f>_xlfn.XLOOKUP(B1737,'[6]cells down 19042026 9H40'!$B:$B,'[6]cells down 19042026 9H40'!$B:$B,"")</f>
        <v/>
      </c>
      <c r="BO1737" s="9" t="s">
        <v>5537</v>
      </c>
      <c r="BP1737" s="9" t="s">
        <v>594</v>
      </c>
    </row>
    <row r="1738" spans="1:68" s="9" customFormat="1" x14ac:dyDescent="0.35">
      <c r="A1738" s="1" t="s">
        <v>4664</v>
      </c>
      <c r="B1738" s="8" t="s">
        <v>4665</v>
      </c>
      <c r="C1738" s="3" t="str">
        <f>_xlfn.XLOOKUP(B1738,'[1]daily break down'!$D:$D,'[1]daily break down'!$E:$E,"")</f>
        <v>ADAMAOUA</v>
      </c>
      <c r="D1738" s="1" t="s">
        <v>11</v>
      </c>
      <c r="E1738" s="1" t="s">
        <v>237</v>
      </c>
      <c r="F1738" s="3" t="s">
        <v>90</v>
      </c>
      <c r="G1738" s="1" t="s">
        <v>4666</v>
      </c>
      <c r="H1738" s="40" t="str">
        <f>_xlfn.XLOOKUP(B1738,[2]CALCULATION!$B:$B,[2]CALCULATION!$H:$H,"")</f>
        <v>NOKIA</v>
      </c>
      <c r="I1738" s="34">
        <v>0</v>
      </c>
      <c r="J1738" s="34">
        <v>0.25119299185209965</v>
      </c>
      <c r="K1738" s="34">
        <v>0</v>
      </c>
      <c r="L1738" s="34">
        <v>0</v>
      </c>
      <c r="M1738" s="34">
        <v>2.3189627789662859E-3</v>
      </c>
      <c r="N1738" s="34">
        <v>0.31189951313706238</v>
      </c>
      <c r="O1738" s="34">
        <v>0</v>
      </c>
      <c r="P1738" s="34">
        <v>0</v>
      </c>
      <c r="Q1738" s="34">
        <v>0</v>
      </c>
      <c r="R1738" s="34">
        <v>2.4558898721069769E-2</v>
      </c>
      <c r="S1738" s="109">
        <v>0</v>
      </c>
      <c r="T1738" s="109">
        <f>_xlfn.XLOOKUP(B1738,'[3]Nur des jours'!$B:$B,'[3]Nur des jours'!$U:$U,"")</f>
        <v>0</v>
      </c>
      <c r="U1738" s="109">
        <v>0</v>
      </c>
      <c r="V1738" s="109">
        <v>0</v>
      </c>
      <c r="W1738" s="109">
        <v>0</v>
      </c>
      <c r="X1738" s="109">
        <v>0</v>
      </c>
      <c r="Y1738" s="109">
        <v>0</v>
      </c>
      <c r="Z1738" s="109">
        <v>0</v>
      </c>
      <c r="AA1738" s="109">
        <v>0</v>
      </c>
      <c r="AB1738" s="109">
        <v>0</v>
      </c>
      <c r="AC1738" s="109">
        <v>0</v>
      </c>
      <c r="AD1738" s="109">
        <v>0</v>
      </c>
      <c r="AE1738" s="109">
        <v>0</v>
      </c>
      <c r="AF1738" s="109">
        <v>0</v>
      </c>
      <c r="AG1738" s="57" t="str">
        <f>_xlfn.XLOOKUP(B1738,[3]CALCULATION!$B:$B,[3]CALCULATION!$M:$M,"")</f>
        <v>Operationnel</v>
      </c>
      <c r="AH1738" s="57"/>
      <c r="AI1738" s="56" t="str" cm="1">
        <f t="array" ref="AI1738">IFERROR(_xlfn.IFS(
AK1738="MPR ISSUE","PDH",
AK1738="BSS Hardware Issue","BSS",
AK1738="Sites strategiques, MLL, Pylone, etc.","ENVTECH",
AK1738="AKTIVCO DEFAUT GE &amp; POWER Cabinet","AKTIVCO",
AK1738="AKTIVCO Coupure ENEO &amp; Baisse de tension","AKTIVCO GRID ONLY",
AK1738="Coupure ENEO &amp; Baisse de tension","IHS GRID ONLY",
AK1738="Defaut GE &amp; POWER Cabinet","IHS",
AK1738="Sharing","Partners",
AK1738="Sites strategiques &amp; DataCenter","SST &amp; DC",
AK1738="Exclu","Exclu",
AK1738="SAT","SAT",
AK1738="SPARE-ISSUE","SPARE-ISSUE",
AK1738="Fiber CAmtel","TRANS_FO_CAMTEL",
AK1738="Fiber AOF","Fiber AOF",
AK1738="Projet OCM (HUAWEI)","TRAVAUX-HUAWEI",
AK1738="Projet OCM (NOKIA)","TRAVAUX-NOKIA",
AK1738="ACCESS-ISSUE","ACCESS-ISSUE",
AK1738="Projet OCM (ZTE, NOKIA, autres projets)","TRAVAUX OCM",
AK1738="No root CAuse","No root cause",
AK1738="ODU HS","PDH",
AK1738="IP &amp; VLAN","PDH",
AK1738="Warehouse HUAWEI","SPARE-ISSUE",
AK1738="SPARE-HS","SPARE-ISSUE",
AK1738="Power Telco","BSS",AK1738="no impacts","no impacts"
),"")</f>
        <v>No root cause</v>
      </c>
      <c r="AJ1738" s="56" t="str" cm="1">
        <f t="array" ref="AJ1738">IFERROR(_xlfn.IFS(
AK1738="MPR ISSUE","TX ISSUE",
AK1738="BSS Hardware Issue","RAN ISSUE",
AK1738="Sites strategiques, MLL, Pylone, etc.","ENVTECH",
AK1738="AKTIVCO DEFAUT GE &amp; POWER Cabinet","POWER ISSUE",
AK1738="AKTIVCO Coupure ENEO &amp; Baisse de tension","POWER ISSUE",
AK1738="Coupure ENEO &amp; Baisse de tension","POWER ISSUE",
AK1738="Defaut GE &amp; POWER Cabinet","POWER ISSUE",
AK1738="Sharing","POWER ISSUE",
AK1738="Sites strategiques &amp; DataCenter","POWER ISSUE",
AK1738="Exclu","Exclu",
AK1738="SAT","TX ISSUE",
AK1738="SPARE-ISSUE","SPARE-ISSUE",
AK1738="Fiber CAmtel","TX ISSUE",
AK1738="Fiber AOF","TX ISSUE",
AK1738="Projet OCM (HUAWEI)","TRAVAUX-HUAWEI",
AK1738="Projet OCM (NOKIA)","TRAVAUX -NOKIA",
AK1738="ACCESS-ISSUE","ACCESS-ISSUE",
AK1738="Projet OCM (ZTE, NOKIA, autres projets)","TRAVAUX OCM",
AK1738="No root CAuse","No root cause",
AK1738="ODU HS","TX ISSUE",
AK1738="IP &amp; VLAN","TX ISSUE",
AK1738="Warehouse HUAWEI","SPARE-ISSUE",
AK1738="SPARE-HS","SPARE-ISSUE",
AK1738="Power Telco","RAN ISSUE",AK1738="no impacts","no impacts"
),"")</f>
        <v>No root cause</v>
      </c>
      <c r="AK1738" s="81" t="s">
        <v>5620</v>
      </c>
      <c r="AL1738" s="56" t="str" cm="1">
        <f t="array" ref="AL1738">IFERROR(_xlfn.IFS(
AK1738="MPR ISSUE","ACTIVE",
AK1738="BSS Hardware Issue","ACTIVE",
AK1738="Sites strategiques, MLL, Pylone, etc.","PASSIVE",
AK1738="AKTIVCO DEFAUT GE &amp; POWER Cabinet","PASSIVE",
AK1738="AKTIVCO Coupure ENEO &amp; Baisse de tension","PASSIVE",
AK1738="Coupure ENEO &amp; Baisse de tension","PASSIVE",
AK1738="Defaut GE &amp; POWER Cabinet","PASSIVE",
AK1738="Sharing","PASSIVE",
AK1738="Sites strategiques &amp; DataCenter","PASSIVE",
AK1738="Exclu","Exclu",
AK1738="SAT","ACTIVE",
AK1738="SPARE-ISSUE","SPARE-ISSUE",
AK1738="Fiber CAmtel","ACTIVE",
AK1738="Fiber AOF","ACTIVE",
AK1738="Projet OCM (HUAWEI)","PLANNED WORKS",
AK1738="Projet OCM (NOKIA)","PLANNED WORKS",
AK1738="ACCESS-ISSUE","ACCESS-ISSUE",
AK1738="Projet OCM (ZTE, NOKIA, autres projets)","PLANNED WORKS",
AK1738="No root CAuse","No root cause",
AK1738="ODU HS","ACTIVE",
AK1738="IP &amp; VLAN","ACTIVE",
AK1738="Warehouse HUAWEI","SPARE-ISSUE",
AK1738="SPARE-HS","SPARE-ISSUE",
AK1738="Power Telco","ACTIVE", AK1738="no impacts","no impacts"
),"")</f>
        <v>No root cause</v>
      </c>
      <c r="AM1738" s="108" t="s">
        <v>5537</v>
      </c>
      <c r="AN1738" s="117" t="s">
        <v>4665</v>
      </c>
      <c r="AP1738" s="23" t="s">
        <v>5537</v>
      </c>
      <c r="AQ1738" s="23" t="s">
        <v>5537</v>
      </c>
      <c r="AR1738" s="7"/>
      <c r="AS1738" s="6"/>
      <c r="AT1738" s="7"/>
      <c r="AU1738" s="3" t="s">
        <v>5537</v>
      </c>
      <c r="AV1738" s="24" t="s">
        <v>5537</v>
      </c>
      <c r="AW1738" s="24" t="s">
        <v>5537</v>
      </c>
      <c r="AX1738" s="24" t="s">
        <v>5537</v>
      </c>
      <c r="AY1738" s="24" t="s">
        <v>5537</v>
      </c>
      <c r="AZ1738" s="24" t="s">
        <v>5537</v>
      </c>
      <c r="BA1738" s="24" t="s">
        <v>5537</v>
      </c>
      <c r="BB1738" s="24" t="s">
        <v>5537</v>
      </c>
      <c r="BC1738" s="24" t="s">
        <v>5537</v>
      </c>
      <c r="BD1738" s="24" t="s">
        <v>5537</v>
      </c>
      <c r="BE1738" s="24" t="s">
        <v>5537</v>
      </c>
      <c r="BF1738" s="24" t="s">
        <v>5537</v>
      </c>
      <c r="BG1738" s="24" t="s">
        <v>5537</v>
      </c>
      <c r="BH1738" s="24" t="s">
        <v>5537</v>
      </c>
      <c r="BI1738" s="9" t="s">
        <v>5537</v>
      </c>
      <c r="BJ1738" s="14"/>
      <c r="BK1738" s="14" t="s">
        <v>5537</v>
      </c>
      <c r="BL1738" s="14" t="str">
        <f>_xlfn.XLOOKUP(B1738,'[4]cell downs 18042026 17h'!$B:$B,'[4]cell downs 18042026 17h'!$B:$B,"")</f>
        <v/>
      </c>
      <c r="BM1738" s="14" t="str">
        <f>_xlfn.XLOOKUP(B1738,'[5]Cells Huawei 19042026 15h'!$B:$B,'[5]Cells Huawei 19042026 15h'!$B:$B,"")</f>
        <v/>
      </c>
      <c r="BN1738" s="9" t="str">
        <f>_xlfn.XLOOKUP(B1738,'[6]cells down 19042026 9H40'!$B:$B,'[6]cells down 19042026 9H40'!$B:$B,"")</f>
        <v/>
      </c>
      <c r="BO1738" s="9" t="s">
        <v>4665</v>
      </c>
      <c r="BP1738" s="9" t="s">
        <v>5537</v>
      </c>
    </row>
    <row r="1739" spans="1:68" s="9" customFormat="1" x14ac:dyDescent="0.35">
      <c r="A1739" s="1" t="s">
        <v>64</v>
      </c>
      <c r="B1739" s="8" t="s">
        <v>65</v>
      </c>
      <c r="C1739" s="3" t="str">
        <f>_xlfn.XLOOKUP(B1739,'[1]daily break down'!$D:$D,'[1]daily break down'!$E:$E,"")</f>
        <v>EXTREME-NORD</v>
      </c>
      <c r="D1739" s="1" t="s">
        <v>11</v>
      </c>
      <c r="E1739" s="1" t="s">
        <v>66</v>
      </c>
      <c r="F1739" s="3" t="s">
        <v>55</v>
      </c>
      <c r="G1739" s="1" t="s">
        <v>64</v>
      </c>
      <c r="H1739" s="39" t="str">
        <f>_xlfn.XLOOKUP(B1739,[2]CALCULATION!$B:$B,[2]CALCULATION!$H:$H,"")</f>
        <v>Huawei</v>
      </c>
      <c r="I1739" s="34">
        <v>0</v>
      </c>
      <c r="J1739" s="34">
        <v>0</v>
      </c>
      <c r="K1739" s="34">
        <v>0</v>
      </c>
      <c r="L1739" s="34">
        <v>0</v>
      </c>
      <c r="M1739" s="34">
        <v>0</v>
      </c>
      <c r="N1739" s="34">
        <v>0</v>
      </c>
      <c r="O1739" s="34">
        <v>0</v>
      </c>
      <c r="P1739" s="34">
        <v>0</v>
      </c>
      <c r="Q1739" s="34">
        <v>0</v>
      </c>
      <c r="R1739" s="34">
        <v>0</v>
      </c>
      <c r="S1739" s="109">
        <v>0</v>
      </c>
      <c r="T1739" s="109">
        <f>_xlfn.XLOOKUP(B1739,'[3]Nur des jours'!$B:$B,'[3]Nur des jours'!$U:$U,"")</f>
        <v>0</v>
      </c>
      <c r="U1739" s="109">
        <v>0</v>
      </c>
      <c r="V1739" s="109">
        <v>0</v>
      </c>
      <c r="W1739" s="109">
        <v>0</v>
      </c>
      <c r="X1739" s="109">
        <v>0</v>
      </c>
      <c r="Y1739" s="109">
        <v>0</v>
      </c>
      <c r="Z1739" s="109">
        <v>0</v>
      </c>
      <c r="AA1739" s="109">
        <v>0</v>
      </c>
      <c r="AB1739" s="109">
        <v>0</v>
      </c>
      <c r="AC1739" s="109">
        <v>0</v>
      </c>
      <c r="AD1739" s="109">
        <v>0</v>
      </c>
      <c r="AE1739" s="109">
        <v>0</v>
      </c>
      <c r="AF1739" s="109">
        <v>0</v>
      </c>
      <c r="AG1739" s="57" t="str">
        <f>_xlfn.XLOOKUP(B1739,[3]CALCULATION!$B:$B,[3]CALCULATION!$M:$M,"")</f>
        <v>Insecurity</v>
      </c>
      <c r="AH1739" s="57"/>
      <c r="AI1739" s="56" t="str" cm="1">
        <f t="array" ref="AI1739">IFERROR(_xlfn.IFS(
AK1739="MPR ISSUE","PDH",
AK1739="BSS Hardware Issue","BSS",
AK1739="Sites strategiques, MLL, Pylone, etc.","ENVTECH",
AK1739="AKTIVCO DEFAUT GE &amp; POWER Cabinet","AKTIVCO",
AK1739="AKTIVCO Coupure ENEO &amp; Baisse de tension","AKTIVCO GRID ONLY",
AK1739="Coupure ENEO &amp; Baisse de tension","IHS GRID ONLY",
AK1739="Defaut GE &amp; POWER Cabinet","IHS",
AK1739="Sharing","Partners",
AK1739="Sites strategiques &amp; DataCenter","SST &amp; DC",
AK1739="Exclu","Exclu",
AK1739="SAT","SAT",
AK1739="SPARE-ISSUE","SPARE-ISSUE",
AK1739="Fiber CAmtel","TRANS_FO_CAMTEL",
AK1739="Fiber AOF","Fiber AOF",
AK1739="Projet OCM (HUAWEI)","TRAVAUX-HUAWEI",
AK1739="Projet OCM (NOKIA)","TRAVAUX-NOKIA",
AK1739="ACCESS-ISSUE","ACCESS-ISSUE",
AK1739="Projet OCM (ZTE, NOKIA, autres projets)","TRAVAUX OCM",
AK1739="No root CAuse","No root cause",
AK1739="ODU HS","PDH",
AK1739="IP &amp; VLAN","PDH",
AK1739="Warehouse HUAWEI","SPARE-ISSUE",
AK1739="SPARE-HS","SPARE-ISSUE",
AK1739="Power Telco","BSS",AK1739="no impacts","no impacts"
),"")</f>
        <v>No root cause</v>
      </c>
      <c r="AJ1739" s="56" t="str" cm="1">
        <f t="array" ref="AJ1739">IFERROR(_xlfn.IFS(
AK1739="MPR ISSUE","TX ISSUE",
AK1739="BSS Hardware Issue","RAN ISSUE",
AK1739="Sites strategiques, MLL, Pylone, etc.","ENVTECH",
AK1739="AKTIVCO DEFAUT GE &amp; POWER Cabinet","POWER ISSUE",
AK1739="AKTIVCO Coupure ENEO &amp; Baisse de tension","POWER ISSUE",
AK1739="Coupure ENEO &amp; Baisse de tension","POWER ISSUE",
AK1739="Defaut GE &amp; POWER Cabinet","POWER ISSUE",
AK1739="Sharing","POWER ISSUE",
AK1739="Sites strategiques &amp; DataCenter","POWER ISSUE",
AK1739="Exclu","Exclu",
AK1739="SAT","TX ISSUE",
AK1739="SPARE-ISSUE","SPARE-ISSUE",
AK1739="Fiber CAmtel","TX ISSUE",
AK1739="Fiber AOF","TX ISSUE",
AK1739="Projet OCM (HUAWEI)","TRAVAUX-HUAWEI",
AK1739="Projet OCM (NOKIA)","TRAVAUX -NOKIA",
AK1739="ACCESS-ISSUE","ACCESS-ISSUE",
AK1739="Projet OCM (ZTE, NOKIA, autres projets)","TRAVAUX OCM",
AK1739="No root CAuse","No root cause",
AK1739="ODU HS","TX ISSUE",
AK1739="IP &amp; VLAN","TX ISSUE",
AK1739="Warehouse HUAWEI","SPARE-ISSUE",
AK1739="SPARE-HS","SPARE-ISSUE",
AK1739="Power Telco","RAN ISSUE",AK1739="no impacts","no impacts"
),"")</f>
        <v>No root cause</v>
      </c>
      <c r="AK1739" s="81" t="s">
        <v>5620</v>
      </c>
      <c r="AL1739" s="56" t="str" cm="1">
        <f t="array" ref="AL1739">IFERROR(_xlfn.IFS(
AK1739="MPR ISSUE","ACTIVE",
AK1739="BSS Hardware Issue","ACTIVE",
AK1739="Sites strategiques, MLL, Pylone, etc.","PASSIVE",
AK1739="AKTIVCO DEFAUT GE &amp; POWER Cabinet","PASSIVE",
AK1739="AKTIVCO Coupure ENEO &amp; Baisse de tension","PASSIVE",
AK1739="Coupure ENEO &amp; Baisse de tension","PASSIVE",
AK1739="Defaut GE &amp; POWER Cabinet","PASSIVE",
AK1739="Sharing","PASSIVE",
AK1739="Sites strategiques &amp; DataCenter","PASSIVE",
AK1739="Exclu","Exclu",
AK1739="SAT","ACTIVE",
AK1739="SPARE-ISSUE","SPARE-ISSUE",
AK1739="Fiber CAmtel","ACTIVE",
AK1739="Fiber AOF","ACTIVE",
AK1739="Projet OCM (HUAWEI)","PLANNED WORKS",
AK1739="Projet OCM (NOKIA)","PLANNED WORKS",
AK1739="ACCESS-ISSUE","ACCESS-ISSUE",
AK1739="Projet OCM (ZTE, NOKIA, autres projets)","PLANNED WORKS",
AK1739="No root CAuse","No root cause",
AK1739="ODU HS","ACTIVE",
AK1739="IP &amp; VLAN","ACTIVE",
AK1739="Warehouse HUAWEI","SPARE-ISSUE",
AK1739="SPARE-HS","SPARE-ISSUE",
AK1739="Power Telco","ACTIVE", AK1739="no impacts","no impacts"
),"")</f>
        <v>No root cause</v>
      </c>
      <c r="AM1739" s="108" t="s">
        <v>5537</v>
      </c>
      <c r="AN1739" s="117" t="s">
        <v>65</v>
      </c>
      <c r="AP1739" s="23" t="s">
        <v>5537</v>
      </c>
      <c r="AQ1739" s="23" t="s">
        <v>5537</v>
      </c>
      <c r="AR1739" s="7"/>
      <c r="AS1739" s="6"/>
      <c r="AT1739" s="7"/>
      <c r="AU1739" s="3" t="s">
        <v>5537</v>
      </c>
      <c r="AV1739" s="24" t="s">
        <v>5537</v>
      </c>
      <c r="AW1739" s="24" t="s">
        <v>5537</v>
      </c>
      <c r="AX1739" s="24" t="s">
        <v>5537</v>
      </c>
      <c r="AY1739" s="24" t="s">
        <v>5537</v>
      </c>
      <c r="AZ1739" s="24" t="s">
        <v>5537</v>
      </c>
      <c r="BA1739" s="24" t="s">
        <v>5537</v>
      </c>
      <c r="BB1739" s="24" t="s">
        <v>5537</v>
      </c>
      <c r="BC1739" s="24" t="s">
        <v>5537</v>
      </c>
      <c r="BD1739" s="24" t="s">
        <v>5537</v>
      </c>
      <c r="BE1739" s="24" t="s">
        <v>5537</v>
      </c>
      <c r="BF1739" s="24" t="s">
        <v>5537</v>
      </c>
      <c r="BG1739" s="24" t="s">
        <v>5537</v>
      </c>
      <c r="BH1739" s="24" t="s">
        <v>5537</v>
      </c>
      <c r="BI1739" s="9" t="s">
        <v>5537</v>
      </c>
      <c r="BJ1739" s="14"/>
      <c r="BK1739" s="14" t="s">
        <v>5537</v>
      </c>
      <c r="BL1739" s="14" t="str">
        <f>_xlfn.XLOOKUP(B1739,'[4]cell downs 18042026 17h'!$B:$B,'[4]cell downs 18042026 17h'!$B:$B,"")</f>
        <v/>
      </c>
      <c r="BM1739" s="14" t="str">
        <f>_xlfn.XLOOKUP(B1739,'[5]Cells Huawei 19042026 15h'!$B:$B,'[5]Cells Huawei 19042026 15h'!$B:$B,"")</f>
        <v/>
      </c>
      <c r="BN1739" s="9" t="str">
        <f>_xlfn.XLOOKUP(B1739,'[6]cells down 19042026 9H40'!$B:$B,'[6]cells down 19042026 9H40'!$B:$B,"")</f>
        <v/>
      </c>
      <c r="BO1739" s="9" t="s">
        <v>65</v>
      </c>
      <c r="BP1739" s="9" t="s">
        <v>5537</v>
      </c>
    </row>
    <row r="1740" spans="1:68" s="9" customFormat="1" x14ac:dyDescent="0.35">
      <c r="A1740" s="1" t="s">
        <v>268</v>
      </c>
      <c r="B1740" s="8" t="s">
        <v>269</v>
      </c>
      <c r="C1740" s="3" t="str">
        <f>_xlfn.XLOOKUP(B1740,'[1]daily break down'!$D:$D,'[1]daily break down'!$E:$E,"")</f>
        <v>NORD-OUEST</v>
      </c>
      <c r="D1740" s="1" t="s">
        <v>11</v>
      </c>
      <c r="E1740" s="1" t="s">
        <v>12</v>
      </c>
      <c r="F1740" s="3" t="s">
        <v>51</v>
      </c>
      <c r="G1740" s="1" t="s">
        <v>52</v>
      </c>
      <c r="H1740" s="39" t="str">
        <f>_xlfn.XLOOKUP(B1740,[2]CALCULATION!$B:$B,[2]CALCULATION!$H:$H,"")</f>
        <v>Huawei</v>
      </c>
      <c r="I1740" s="34">
        <v>0</v>
      </c>
      <c r="J1740" s="34">
        <v>1.3334396304001053</v>
      </c>
      <c r="K1740" s="34">
        <v>7.6978694928845162</v>
      </c>
      <c r="L1740" s="34">
        <v>0.12110018177511821</v>
      </c>
      <c r="M1740" s="34">
        <v>0</v>
      </c>
      <c r="N1740" s="34">
        <v>0</v>
      </c>
      <c r="O1740" s="34">
        <v>0</v>
      </c>
      <c r="P1740" s="34">
        <v>0</v>
      </c>
      <c r="Q1740" s="34">
        <v>0</v>
      </c>
      <c r="R1740" s="34">
        <v>7.5799082848932607E-3</v>
      </c>
      <c r="S1740" s="109">
        <v>0</v>
      </c>
      <c r="T1740" s="109">
        <f>_xlfn.XLOOKUP(B1740,'[3]Nur des jours'!$B:$B,'[3]Nur des jours'!$U:$U,"")</f>
        <v>0</v>
      </c>
      <c r="U1740" s="109">
        <v>0</v>
      </c>
      <c r="V1740" s="109">
        <v>0</v>
      </c>
      <c r="W1740" s="109">
        <v>0</v>
      </c>
      <c r="X1740" s="109">
        <v>0</v>
      </c>
      <c r="Y1740" s="109">
        <v>0</v>
      </c>
      <c r="Z1740" s="109">
        <v>0.23765241857930045</v>
      </c>
      <c r="AA1740" s="109">
        <v>0</v>
      </c>
      <c r="AB1740" s="109">
        <v>0</v>
      </c>
      <c r="AC1740" s="109">
        <v>0</v>
      </c>
      <c r="AD1740" s="109">
        <v>0</v>
      </c>
      <c r="AE1740" s="109">
        <v>0</v>
      </c>
      <c r="AF1740" s="109">
        <v>0</v>
      </c>
      <c r="AG1740" s="57" t="str">
        <f>_xlfn.XLOOKUP(B1740,[3]CALCULATION!$B:$B,[3]CALCULATION!$M:$M,"")</f>
        <v>Operationnel</v>
      </c>
      <c r="AH1740" s="57"/>
      <c r="AI1740" s="56" t="str" cm="1">
        <f t="array" ref="AI1740">IFERROR(_xlfn.IFS(
AK1740="MPR ISSUE","PDH",
AK1740="BSS Hardware Issue","BSS",
AK1740="Sites strategiques, MLL, Pylone, etc.","ENVTECH",
AK1740="AKTIVCO DEFAUT GE &amp; POWER Cabinet","AKTIVCO",
AK1740="AKTIVCO Coupure ENEO &amp; Baisse de tension","AKTIVCO GRID ONLY",
AK1740="Coupure ENEO &amp; Baisse de tension","IHS GRID ONLY",
AK1740="Defaut GE &amp; POWER Cabinet","IHS",
AK1740="Sharing","Partners",
AK1740="Sites strategiques &amp; DataCenter","SST &amp; DC",
AK1740="Exclu","Exclu",
AK1740="SAT","SAT",
AK1740="SPARE-ISSUE","SPARE-ISSUE",
AK1740="Fiber CAmtel","TRANS_FO_CAMTEL",
AK1740="Fiber AOF","Fiber AOF",
AK1740="Projet OCM (HUAWEI)","TRAVAUX-HUAWEI",
AK1740="Projet OCM (NOKIA)","TRAVAUX-NOKIA",
AK1740="ACCESS-ISSUE","ACCESS-ISSUE",
AK1740="Projet OCM (ZTE, NOKIA, autres projets)","TRAVAUX OCM",
AK1740="No root CAuse","No root cause",
AK1740="ODU HS","PDH",
AK1740="IP &amp; VLAN","PDH",
AK1740="Warehouse HUAWEI","SPARE-ISSUE",
AK1740="SPARE-HS","SPARE-ISSUE",
AK1740="Power Telco","BSS",AK1740="no impacts","no impacts"
),"")</f>
        <v>No root cause</v>
      </c>
      <c r="AJ1740" s="56" t="str" cm="1">
        <f t="array" ref="AJ1740">IFERROR(_xlfn.IFS(
AK1740="MPR ISSUE","TX ISSUE",
AK1740="BSS Hardware Issue","RAN ISSUE",
AK1740="Sites strategiques, MLL, Pylone, etc.","ENVTECH",
AK1740="AKTIVCO DEFAUT GE &amp; POWER Cabinet","POWER ISSUE",
AK1740="AKTIVCO Coupure ENEO &amp; Baisse de tension","POWER ISSUE",
AK1740="Coupure ENEO &amp; Baisse de tension","POWER ISSUE",
AK1740="Defaut GE &amp; POWER Cabinet","POWER ISSUE",
AK1740="Sharing","POWER ISSUE",
AK1740="Sites strategiques &amp; DataCenter","POWER ISSUE",
AK1740="Exclu","Exclu",
AK1740="SAT","TX ISSUE",
AK1740="SPARE-ISSUE","SPARE-ISSUE",
AK1740="Fiber CAmtel","TX ISSUE",
AK1740="Fiber AOF","TX ISSUE",
AK1740="Projet OCM (HUAWEI)","TRAVAUX-HUAWEI",
AK1740="Projet OCM (NOKIA)","TRAVAUX -NOKIA",
AK1740="ACCESS-ISSUE","ACCESS-ISSUE",
AK1740="Projet OCM (ZTE, NOKIA, autres projets)","TRAVAUX OCM",
AK1740="No root CAuse","No root cause",
AK1740="ODU HS","TX ISSUE",
AK1740="IP &amp; VLAN","TX ISSUE",
AK1740="Warehouse HUAWEI","SPARE-ISSUE",
AK1740="SPARE-HS","SPARE-ISSUE",
AK1740="Power Telco","RAN ISSUE",AK1740="no impacts","no impacts"
),"")</f>
        <v>No root cause</v>
      </c>
      <c r="AK1740" s="81" t="s">
        <v>5620</v>
      </c>
      <c r="AL1740" s="56" t="str" cm="1">
        <f t="array" ref="AL1740">IFERROR(_xlfn.IFS(
AK1740="MPR ISSUE","ACTIVE",
AK1740="BSS Hardware Issue","ACTIVE",
AK1740="Sites strategiques, MLL, Pylone, etc.","PASSIVE",
AK1740="AKTIVCO DEFAUT GE &amp; POWER Cabinet","PASSIVE",
AK1740="AKTIVCO Coupure ENEO &amp; Baisse de tension","PASSIVE",
AK1740="Coupure ENEO &amp; Baisse de tension","PASSIVE",
AK1740="Defaut GE &amp; POWER Cabinet","PASSIVE",
AK1740="Sharing","PASSIVE",
AK1740="Sites strategiques &amp; DataCenter","PASSIVE",
AK1740="Exclu","Exclu",
AK1740="SAT","ACTIVE",
AK1740="SPARE-ISSUE","SPARE-ISSUE",
AK1740="Fiber CAmtel","ACTIVE",
AK1740="Fiber AOF","ACTIVE",
AK1740="Projet OCM (HUAWEI)","PLANNED WORKS",
AK1740="Projet OCM (NOKIA)","PLANNED WORKS",
AK1740="ACCESS-ISSUE","ACCESS-ISSUE",
AK1740="Projet OCM (ZTE, NOKIA, autres projets)","PLANNED WORKS",
AK1740="No root CAuse","No root cause",
AK1740="ODU HS","ACTIVE",
AK1740="IP &amp; VLAN","ACTIVE",
AK1740="Warehouse HUAWEI","SPARE-ISSUE",
AK1740="SPARE-HS","SPARE-ISSUE",
AK1740="Power Telco","ACTIVE", AK1740="no impacts","no impacts"
),"")</f>
        <v>No root cause</v>
      </c>
      <c r="AM1740" s="108" t="s">
        <v>5537</v>
      </c>
      <c r="AN1740" s="117" t="s">
        <v>269</v>
      </c>
      <c r="AP1740" s="23" t="s">
        <v>5537</v>
      </c>
      <c r="AQ1740" s="23" t="s">
        <v>5537</v>
      </c>
      <c r="AR1740" s="7"/>
      <c r="AS1740" s="6"/>
      <c r="AT1740" s="7"/>
      <c r="AU1740" s="3" t="s">
        <v>5537</v>
      </c>
      <c r="AV1740" s="24" t="s">
        <v>5537</v>
      </c>
      <c r="AW1740" s="24" t="s">
        <v>5537</v>
      </c>
      <c r="AX1740" s="24" t="s">
        <v>5537</v>
      </c>
      <c r="AY1740" s="24" t="s">
        <v>5537</v>
      </c>
      <c r="AZ1740" s="24" t="s">
        <v>5537</v>
      </c>
      <c r="BA1740" s="24" t="s">
        <v>5537</v>
      </c>
      <c r="BB1740" s="24" t="s">
        <v>5537</v>
      </c>
      <c r="BC1740" s="24" t="s">
        <v>5537</v>
      </c>
      <c r="BD1740" s="24" t="s">
        <v>5537</v>
      </c>
      <c r="BE1740" s="24" t="s">
        <v>5537</v>
      </c>
      <c r="BF1740" s="24" t="s">
        <v>5537</v>
      </c>
      <c r="BG1740" s="24" t="s">
        <v>5537</v>
      </c>
      <c r="BH1740" s="24" t="s">
        <v>5537</v>
      </c>
      <c r="BI1740" s="9" t="s">
        <v>5537</v>
      </c>
      <c r="BJ1740" s="14"/>
      <c r="BK1740" s="14" t="s">
        <v>5537</v>
      </c>
      <c r="BL1740" s="14" t="str">
        <f>_xlfn.XLOOKUP(B1740,'[4]cell downs 18042026 17h'!$B:$B,'[4]cell downs 18042026 17h'!$B:$B,"")</f>
        <v/>
      </c>
      <c r="BM1740" s="14" t="str">
        <f>_xlfn.XLOOKUP(B1740,'[5]Cells Huawei 19042026 15h'!$B:$B,'[5]Cells Huawei 19042026 15h'!$B:$B,"")</f>
        <v/>
      </c>
      <c r="BN1740" s="9" t="str">
        <f>_xlfn.XLOOKUP(B1740,'[6]cells down 19042026 9H40'!$B:$B,'[6]cells down 19042026 9H40'!$B:$B,"")</f>
        <v/>
      </c>
      <c r="BO1740" s="9" t="s">
        <v>269</v>
      </c>
      <c r="BP1740" s="9" t="s">
        <v>1713</v>
      </c>
    </row>
    <row r="1741" spans="1:68" s="9" customFormat="1" x14ac:dyDescent="0.35">
      <c r="A1741" s="1" t="s">
        <v>186</v>
      </c>
      <c r="B1741" s="8" t="s">
        <v>187</v>
      </c>
      <c r="C1741" s="3" t="str">
        <f>_xlfn.XLOOKUP(B1741,'[1]daily break down'!$D:$D,'[1]daily break down'!$E:$E,"")</f>
        <v>Garoua</v>
      </c>
      <c r="D1741" s="1" t="s">
        <v>21</v>
      </c>
      <c r="E1741" s="1" t="s">
        <v>188</v>
      </c>
      <c r="F1741" s="3" t="s">
        <v>23</v>
      </c>
      <c r="G1741" s="1" t="s">
        <v>24</v>
      </c>
      <c r="H1741" s="39" t="str">
        <f>_xlfn.XLOOKUP(B1741,[2]CALCULATION!$B:$B,[2]CALCULATION!$H:$H,"")</f>
        <v>Huawei</v>
      </c>
      <c r="I1741" s="34">
        <v>0</v>
      </c>
      <c r="J1741" s="34">
        <v>0</v>
      </c>
      <c r="K1741" s="34">
        <v>0</v>
      </c>
      <c r="L1741" s="34">
        <v>0</v>
      </c>
      <c r="M1741" s="34">
        <v>0</v>
      </c>
      <c r="N1741" s="34">
        <v>0</v>
      </c>
      <c r="O1741" s="34">
        <v>0</v>
      </c>
      <c r="P1741" s="34">
        <v>0</v>
      </c>
      <c r="Q1741" s="34">
        <v>1.0058984171011292E-2</v>
      </c>
      <c r="R1741" s="34">
        <v>6.1531020195015893E-3</v>
      </c>
      <c r="S1741" s="109">
        <v>0</v>
      </c>
      <c r="T1741" s="109">
        <f>_xlfn.XLOOKUP(B1741,'[3]Nur des jours'!$B:$B,'[3]Nur des jours'!$U:$U,"")</f>
        <v>0</v>
      </c>
      <c r="U1741" s="109">
        <v>0</v>
      </c>
      <c r="V1741" s="109">
        <v>0</v>
      </c>
      <c r="W1741" s="109">
        <v>0</v>
      </c>
      <c r="X1741" s="109">
        <v>0</v>
      </c>
      <c r="Y1741" s="109">
        <v>0</v>
      </c>
      <c r="Z1741" s="109">
        <v>0</v>
      </c>
      <c r="AA1741" s="109">
        <v>0</v>
      </c>
      <c r="AB1741" s="109">
        <v>0</v>
      </c>
      <c r="AC1741" s="109">
        <v>0</v>
      </c>
      <c r="AD1741" s="109">
        <v>0</v>
      </c>
      <c r="AE1741" s="109">
        <v>0</v>
      </c>
      <c r="AF1741" s="109">
        <v>0</v>
      </c>
      <c r="AG1741" s="57" t="str">
        <f>_xlfn.XLOOKUP(B1741,[3]CALCULATION!$B:$B,[3]CALCULATION!$M:$M,"")</f>
        <v>Operationnel</v>
      </c>
      <c r="AH1741" s="57"/>
      <c r="AI1741" s="56" t="str" cm="1">
        <f t="array" ref="AI1741">IFERROR(_xlfn.IFS(
AK1741="MPR ISSUE","PDH",
AK1741="BSS Hardware Issue","BSS",
AK1741="Sites strategiques, MLL, Pylone, etc.","ENVTECH",
AK1741="AKTIVCO DEFAUT GE &amp; POWER Cabinet","AKTIVCO",
AK1741="AKTIVCO Coupure ENEO &amp; Baisse de tension","AKTIVCO GRID ONLY",
AK1741="Coupure ENEO &amp; Baisse de tension","IHS GRID ONLY",
AK1741="Defaut GE &amp; POWER Cabinet","IHS",
AK1741="Sharing","Partners",
AK1741="Sites strategiques &amp; DataCenter","SST &amp; DC",
AK1741="Exclu","Exclu",
AK1741="SAT","SAT",
AK1741="SPARE-ISSUE","SPARE-ISSUE",
AK1741="Fiber CAmtel","TRANS_FO_CAMTEL",
AK1741="Fiber AOF","Fiber AOF",
AK1741="Projet OCM (HUAWEI)","TRAVAUX-HUAWEI",
AK1741="Projet OCM (NOKIA)","TRAVAUX-NOKIA",
AK1741="ACCESS-ISSUE","ACCESS-ISSUE",
AK1741="Projet OCM (ZTE, NOKIA, autres projets)","TRAVAUX OCM",
AK1741="No root CAuse","No root cause",
AK1741="ODU HS","PDH",
AK1741="IP &amp; VLAN","PDH",
AK1741="Warehouse HUAWEI","SPARE-ISSUE",
AK1741="SPARE-HS","SPARE-ISSUE",
AK1741="Power Telco","BSS",AK1741="no impacts","no impacts"
),"")</f>
        <v>No root cause</v>
      </c>
      <c r="AJ1741" s="56" t="str" cm="1">
        <f t="array" ref="AJ1741">IFERROR(_xlfn.IFS(
AK1741="MPR ISSUE","TX ISSUE",
AK1741="BSS Hardware Issue","RAN ISSUE",
AK1741="Sites strategiques, MLL, Pylone, etc.","ENVTECH",
AK1741="AKTIVCO DEFAUT GE &amp; POWER Cabinet","POWER ISSUE",
AK1741="AKTIVCO Coupure ENEO &amp; Baisse de tension","POWER ISSUE",
AK1741="Coupure ENEO &amp; Baisse de tension","POWER ISSUE",
AK1741="Defaut GE &amp; POWER Cabinet","POWER ISSUE",
AK1741="Sharing","POWER ISSUE",
AK1741="Sites strategiques &amp; DataCenter","POWER ISSUE",
AK1741="Exclu","Exclu",
AK1741="SAT","TX ISSUE",
AK1741="SPARE-ISSUE","SPARE-ISSUE",
AK1741="Fiber CAmtel","TX ISSUE",
AK1741="Fiber AOF","TX ISSUE",
AK1741="Projet OCM (HUAWEI)","TRAVAUX-HUAWEI",
AK1741="Projet OCM (NOKIA)","TRAVAUX -NOKIA",
AK1741="ACCESS-ISSUE","ACCESS-ISSUE",
AK1741="Projet OCM (ZTE, NOKIA, autres projets)","TRAVAUX OCM",
AK1741="No root CAuse","No root cause",
AK1741="ODU HS","TX ISSUE",
AK1741="IP &amp; VLAN","TX ISSUE",
AK1741="Warehouse HUAWEI","SPARE-ISSUE",
AK1741="SPARE-HS","SPARE-ISSUE",
AK1741="Power Telco","RAN ISSUE",AK1741="no impacts","no impacts"
),"")</f>
        <v>No root cause</v>
      </c>
      <c r="AK1741" s="81" t="s">
        <v>5620</v>
      </c>
      <c r="AL1741" s="56" t="str" cm="1">
        <f t="array" ref="AL1741">IFERROR(_xlfn.IFS(
AK1741="MPR ISSUE","ACTIVE",
AK1741="BSS Hardware Issue","ACTIVE",
AK1741="Sites strategiques, MLL, Pylone, etc.","PASSIVE",
AK1741="AKTIVCO DEFAUT GE &amp; POWER Cabinet","PASSIVE",
AK1741="AKTIVCO Coupure ENEO &amp; Baisse de tension","PASSIVE",
AK1741="Coupure ENEO &amp; Baisse de tension","PASSIVE",
AK1741="Defaut GE &amp; POWER Cabinet","PASSIVE",
AK1741="Sharing","PASSIVE",
AK1741="Sites strategiques &amp; DataCenter","PASSIVE",
AK1741="Exclu","Exclu",
AK1741="SAT","ACTIVE",
AK1741="SPARE-ISSUE","SPARE-ISSUE",
AK1741="Fiber CAmtel","ACTIVE",
AK1741="Fiber AOF","ACTIVE",
AK1741="Projet OCM (HUAWEI)","PLANNED WORKS",
AK1741="Projet OCM (NOKIA)","PLANNED WORKS",
AK1741="ACCESS-ISSUE","ACCESS-ISSUE",
AK1741="Projet OCM (ZTE, NOKIA, autres projets)","PLANNED WORKS",
AK1741="No root CAuse","No root cause",
AK1741="ODU HS","ACTIVE",
AK1741="IP &amp; VLAN","ACTIVE",
AK1741="Warehouse HUAWEI","SPARE-ISSUE",
AK1741="SPARE-HS","SPARE-ISSUE",
AK1741="Power Telco","ACTIVE", AK1741="no impacts","no impacts"
),"")</f>
        <v>No root cause</v>
      </c>
      <c r="AM1741" s="108" t="s">
        <v>5537</v>
      </c>
      <c r="AN1741" s="117" t="s">
        <v>187</v>
      </c>
      <c r="AP1741" s="23" t="s">
        <v>5537</v>
      </c>
      <c r="AQ1741" s="23" t="s">
        <v>5537</v>
      </c>
      <c r="AR1741" s="7"/>
      <c r="AS1741" s="6"/>
      <c r="AT1741" s="7"/>
      <c r="AU1741" s="3" t="s">
        <v>5537</v>
      </c>
      <c r="AV1741" s="24" t="s">
        <v>5537</v>
      </c>
      <c r="AW1741" s="24" t="s">
        <v>5537</v>
      </c>
      <c r="AX1741" s="24" t="s">
        <v>5537</v>
      </c>
      <c r="AY1741" s="24" t="s">
        <v>5537</v>
      </c>
      <c r="AZ1741" s="24" t="s">
        <v>5537</v>
      </c>
      <c r="BA1741" s="24" t="s">
        <v>5537</v>
      </c>
      <c r="BB1741" s="24" t="s">
        <v>5537</v>
      </c>
      <c r="BC1741" s="24" t="s">
        <v>5537</v>
      </c>
      <c r="BD1741" s="24" t="s">
        <v>5537</v>
      </c>
      <c r="BE1741" s="24" t="s">
        <v>5537</v>
      </c>
      <c r="BF1741" s="24" t="s">
        <v>5537</v>
      </c>
      <c r="BG1741" s="24" t="s">
        <v>5537</v>
      </c>
      <c r="BH1741" s="24" t="s">
        <v>5537</v>
      </c>
      <c r="BI1741" s="9" t="s">
        <v>5537</v>
      </c>
      <c r="BJ1741" s="14"/>
      <c r="BK1741" s="14" t="s">
        <v>5537</v>
      </c>
      <c r="BL1741" s="14" t="str">
        <f>_xlfn.XLOOKUP(B1741,'[4]cell downs 18042026 17h'!$B:$B,'[4]cell downs 18042026 17h'!$B:$B,"")</f>
        <v/>
      </c>
      <c r="BM1741" s="14" t="str">
        <f>_xlfn.XLOOKUP(B1741,'[5]Cells Huawei 19042026 15h'!$B:$B,'[5]Cells Huawei 19042026 15h'!$B:$B,"")</f>
        <v/>
      </c>
      <c r="BN1741" s="9" t="str">
        <f>_xlfn.XLOOKUP(B1741,'[6]cells down 19042026 9H40'!$B:$B,'[6]cells down 19042026 9H40'!$B:$B,"")</f>
        <v/>
      </c>
      <c r="BO1741" s="9" t="s">
        <v>5537</v>
      </c>
      <c r="BP1741" s="9" t="s">
        <v>12</v>
      </c>
    </row>
    <row r="1742" spans="1:68" s="9" customFormat="1" x14ac:dyDescent="0.35">
      <c r="A1742" s="1" t="s">
        <v>2662</v>
      </c>
      <c r="B1742" s="8" t="s">
        <v>2663</v>
      </c>
      <c r="C1742" s="3" t="str">
        <f>_xlfn.XLOOKUP(B1742,'[1]daily break down'!$D:$D,'[1]daily break down'!$E:$E,"")</f>
        <v>EXTREME-NORD</v>
      </c>
      <c r="D1742" s="1" t="s">
        <v>11</v>
      </c>
      <c r="E1742" s="1" t="s">
        <v>96</v>
      </c>
      <c r="F1742" s="3" t="s">
        <v>55</v>
      </c>
      <c r="G1742" s="1" t="s">
        <v>2081</v>
      </c>
      <c r="H1742" s="40" t="str">
        <f>_xlfn.XLOOKUP(B1742,[2]CALCULATION!$B:$B,[2]CALCULATION!$H:$H,"")</f>
        <v>NOKIA</v>
      </c>
      <c r="I1742" s="34">
        <v>0</v>
      </c>
      <c r="J1742" s="34">
        <v>0</v>
      </c>
      <c r="K1742" s="34">
        <v>0</v>
      </c>
      <c r="L1742" s="34">
        <v>0</v>
      </c>
      <c r="M1742" s="34">
        <v>0</v>
      </c>
      <c r="N1742" s="34">
        <v>0</v>
      </c>
      <c r="O1742" s="34">
        <v>0</v>
      </c>
      <c r="P1742" s="34">
        <v>0</v>
      </c>
      <c r="Q1742" s="34">
        <v>0</v>
      </c>
      <c r="R1742" s="34">
        <v>0</v>
      </c>
      <c r="S1742" s="109">
        <v>0</v>
      </c>
      <c r="T1742" s="109">
        <f>_xlfn.XLOOKUP(B1742,'[3]Nur des jours'!$B:$B,'[3]Nur des jours'!$U:$U,"")</f>
        <v>0</v>
      </c>
      <c r="U1742" s="109">
        <v>0</v>
      </c>
      <c r="V1742" s="109">
        <v>0</v>
      </c>
      <c r="W1742" s="109">
        <v>0</v>
      </c>
      <c r="X1742" s="109">
        <v>0</v>
      </c>
      <c r="Y1742" s="109">
        <v>0</v>
      </c>
      <c r="Z1742" s="109">
        <v>0</v>
      </c>
      <c r="AA1742" s="109">
        <v>0</v>
      </c>
      <c r="AB1742" s="109">
        <v>0</v>
      </c>
      <c r="AC1742" s="109">
        <v>0</v>
      </c>
      <c r="AD1742" s="109">
        <v>0</v>
      </c>
      <c r="AE1742" s="109">
        <v>0</v>
      </c>
      <c r="AF1742" s="109">
        <v>0</v>
      </c>
      <c r="AG1742" s="57" t="str">
        <f>_xlfn.XLOOKUP(B1742,[3]CALCULATION!$B:$B,[3]CALCULATION!$M:$M,"")</f>
        <v>Insecurity</v>
      </c>
      <c r="AH1742" s="57"/>
      <c r="AI1742" s="56" t="str" cm="1">
        <f t="array" ref="AI1742">IFERROR(_xlfn.IFS(
AK1742="MPR ISSUE","PDH",
AK1742="BSS Hardware Issue","BSS",
AK1742="Sites strategiques, MLL, Pylone, etc.","ENVTECH",
AK1742="AKTIVCO DEFAUT GE &amp; POWER Cabinet","AKTIVCO",
AK1742="AKTIVCO Coupure ENEO &amp; Baisse de tension","AKTIVCO GRID ONLY",
AK1742="Coupure ENEO &amp; Baisse de tension","IHS GRID ONLY",
AK1742="Defaut GE &amp; POWER Cabinet","IHS",
AK1742="Sharing","Partners",
AK1742="Sites strategiques &amp; DataCenter","SST &amp; DC",
AK1742="Exclu","Exclu",
AK1742="SAT","SAT",
AK1742="SPARE-ISSUE","SPARE-ISSUE",
AK1742="Fiber CAmtel","TRANS_FO_CAMTEL",
AK1742="Fiber AOF","Fiber AOF",
AK1742="Projet OCM (HUAWEI)","TRAVAUX-HUAWEI",
AK1742="Projet OCM (NOKIA)","TRAVAUX-NOKIA",
AK1742="ACCESS-ISSUE","ACCESS-ISSUE",
AK1742="Projet OCM (ZTE, NOKIA, autres projets)","TRAVAUX OCM",
AK1742="No root CAuse","No root cause",
AK1742="ODU HS","PDH",
AK1742="IP &amp; VLAN","PDH",
AK1742="Warehouse HUAWEI","SPARE-ISSUE",
AK1742="SPARE-HS","SPARE-ISSUE",
AK1742="Power Telco","BSS",AK1742="no impacts","no impacts"
),"")</f>
        <v>No root cause</v>
      </c>
      <c r="AJ1742" s="56" t="str" cm="1">
        <f t="array" ref="AJ1742">IFERROR(_xlfn.IFS(
AK1742="MPR ISSUE","TX ISSUE",
AK1742="BSS Hardware Issue","RAN ISSUE",
AK1742="Sites strategiques, MLL, Pylone, etc.","ENVTECH",
AK1742="AKTIVCO DEFAUT GE &amp; POWER Cabinet","POWER ISSUE",
AK1742="AKTIVCO Coupure ENEO &amp; Baisse de tension","POWER ISSUE",
AK1742="Coupure ENEO &amp; Baisse de tension","POWER ISSUE",
AK1742="Defaut GE &amp; POWER Cabinet","POWER ISSUE",
AK1742="Sharing","POWER ISSUE",
AK1742="Sites strategiques &amp; DataCenter","POWER ISSUE",
AK1742="Exclu","Exclu",
AK1742="SAT","TX ISSUE",
AK1742="SPARE-ISSUE","SPARE-ISSUE",
AK1742="Fiber CAmtel","TX ISSUE",
AK1742="Fiber AOF","TX ISSUE",
AK1742="Projet OCM (HUAWEI)","TRAVAUX-HUAWEI",
AK1742="Projet OCM (NOKIA)","TRAVAUX -NOKIA",
AK1742="ACCESS-ISSUE","ACCESS-ISSUE",
AK1742="Projet OCM (ZTE, NOKIA, autres projets)","TRAVAUX OCM",
AK1742="No root CAuse","No root cause",
AK1742="ODU HS","TX ISSUE",
AK1742="IP &amp; VLAN","TX ISSUE",
AK1742="Warehouse HUAWEI","SPARE-ISSUE",
AK1742="SPARE-HS","SPARE-ISSUE",
AK1742="Power Telco","RAN ISSUE",AK1742="no impacts","no impacts"
),"")</f>
        <v>No root cause</v>
      </c>
      <c r="AK1742" s="81" t="s">
        <v>5620</v>
      </c>
      <c r="AL1742" s="56" t="str" cm="1">
        <f t="array" ref="AL1742">IFERROR(_xlfn.IFS(
AK1742="MPR ISSUE","ACTIVE",
AK1742="BSS Hardware Issue","ACTIVE",
AK1742="Sites strategiques, MLL, Pylone, etc.","PASSIVE",
AK1742="AKTIVCO DEFAUT GE &amp; POWER Cabinet","PASSIVE",
AK1742="AKTIVCO Coupure ENEO &amp; Baisse de tension","PASSIVE",
AK1742="Coupure ENEO &amp; Baisse de tension","PASSIVE",
AK1742="Defaut GE &amp; POWER Cabinet","PASSIVE",
AK1742="Sharing","PASSIVE",
AK1742="Sites strategiques &amp; DataCenter","PASSIVE",
AK1742="Exclu","Exclu",
AK1742="SAT","ACTIVE",
AK1742="SPARE-ISSUE","SPARE-ISSUE",
AK1742="Fiber CAmtel","ACTIVE",
AK1742="Fiber AOF","ACTIVE",
AK1742="Projet OCM (HUAWEI)","PLANNED WORKS",
AK1742="Projet OCM (NOKIA)","PLANNED WORKS",
AK1742="ACCESS-ISSUE","ACCESS-ISSUE",
AK1742="Projet OCM (ZTE, NOKIA, autres projets)","PLANNED WORKS",
AK1742="No root CAuse","No root cause",
AK1742="ODU HS","ACTIVE",
AK1742="IP &amp; VLAN","ACTIVE",
AK1742="Warehouse HUAWEI","SPARE-ISSUE",
AK1742="SPARE-HS","SPARE-ISSUE",
AK1742="Power Telco","ACTIVE", AK1742="no impacts","no impacts"
),"")</f>
        <v>No root cause</v>
      </c>
      <c r="AM1742" s="108" t="s">
        <v>5537</v>
      </c>
      <c r="AN1742" s="117" t="s">
        <v>2663</v>
      </c>
      <c r="AP1742" s="23" t="s">
        <v>5537</v>
      </c>
      <c r="AQ1742" s="23" t="s">
        <v>5537</v>
      </c>
      <c r="AR1742" s="7"/>
      <c r="AS1742" s="6"/>
      <c r="AT1742" s="7"/>
      <c r="AU1742" s="3" t="s">
        <v>5537</v>
      </c>
      <c r="AV1742" s="24" t="s">
        <v>5537</v>
      </c>
      <c r="AW1742" s="24" t="s">
        <v>5537</v>
      </c>
      <c r="AX1742" s="24" t="s">
        <v>5537</v>
      </c>
      <c r="AY1742" s="24" t="s">
        <v>5537</v>
      </c>
      <c r="AZ1742" s="24" t="s">
        <v>5537</v>
      </c>
      <c r="BA1742" s="24" t="s">
        <v>5537</v>
      </c>
      <c r="BB1742" s="24" t="s">
        <v>5537</v>
      </c>
      <c r="BC1742" s="24" t="s">
        <v>5537</v>
      </c>
      <c r="BD1742" s="24" t="s">
        <v>5537</v>
      </c>
      <c r="BE1742" s="24" t="s">
        <v>5537</v>
      </c>
      <c r="BF1742" s="24" t="s">
        <v>5537</v>
      </c>
      <c r="BG1742" s="24" t="s">
        <v>5537</v>
      </c>
      <c r="BH1742" s="24" t="s">
        <v>5537</v>
      </c>
      <c r="BI1742" s="9" t="s">
        <v>5537</v>
      </c>
      <c r="BJ1742" s="14"/>
      <c r="BK1742" s="14" t="s">
        <v>5537</v>
      </c>
      <c r="BL1742" s="14" t="str">
        <f>_xlfn.XLOOKUP(B1742,'[4]cell downs 18042026 17h'!$B:$B,'[4]cell downs 18042026 17h'!$B:$B,"")</f>
        <v/>
      </c>
      <c r="BM1742" s="14" t="str">
        <f>_xlfn.XLOOKUP(B1742,'[5]Cells Huawei 19042026 15h'!$B:$B,'[5]Cells Huawei 19042026 15h'!$B:$B,"")</f>
        <v/>
      </c>
      <c r="BN1742" s="9" t="str">
        <f>_xlfn.XLOOKUP(B1742,'[6]cells down 19042026 9H40'!$B:$B,'[6]cells down 19042026 9H40'!$B:$B,"")</f>
        <v/>
      </c>
      <c r="BO1742" s="9" t="s">
        <v>2663</v>
      </c>
      <c r="BP1742" s="9" t="s">
        <v>5537</v>
      </c>
    </row>
    <row r="1743" spans="1:68" s="9" customFormat="1" x14ac:dyDescent="0.35">
      <c r="A1743" s="1" t="s">
        <v>4515</v>
      </c>
      <c r="B1743" s="8" t="s">
        <v>4516</v>
      </c>
      <c r="C1743" s="3" t="str">
        <f>_xlfn.XLOOKUP(B1743,'[1]daily break down'!$D:$D,'[1]daily break down'!$E:$E,"")</f>
        <v>Douala</v>
      </c>
      <c r="D1743" s="1" t="s">
        <v>11</v>
      </c>
      <c r="E1743" s="1" t="s">
        <v>12</v>
      </c>
      <c r="F1743" s="3" t="s">
        <v>31</v>
      </c>
      <c r="G1743" s="1" t="s">
        <v>32</v>
      </c>
      <c r="H1743" s="41" t="str">
        <f>_xlfn.XLOOKUP(B1743,[2]CALCULATION!$B:$B,[2]CALCULATION!$H:$H,"")</f>
        <v>ZTE</v>
      </c>
      <c r="I1743" s="34">
        <v>0</v>
      </c>
      <c r="J1743" s="34">
        <v>1.3911361087568807E-3</v>
      </c>
      <c r="K1743" s="34">
        <v>3.7792530954561962E-2</v>
      </c>
      <c r="L1743" s="34">
        <v>2.2472198679918936E-3</v>
      </c>
      <c r="M1743" s="34">
        <v>0</v>
      </c>
      <c r="N1743" s="34">
        <v>0</v>
      </c>
      <c r="O1743" s="34">
        <v>0</v>
      </c>
      <c r="P1743" s="34">
        <v>0</v>
      </c>
      <c r="Q1743" s="34">
        <v>0</v>
      </c>
      <c r="R1743" s="34">
        <v>2.2293847896745515E-3</v>
      </c>
      <c r="S1743" s="109">
        <v>0</v>
      </c>
      <c r="T1743" s="109">
        <f>_xlfn.XLOOKUP(B1743,'[3]Nur des jours'!$B:$B,'[3]Nur des jours'!$U:$U,"")</f>
        <v>0</v>
      </c>
      <c r="U1743" s="109">
        <v>0</v>
      </c>
      <c r="V1743" s="109">
        <v>0</v>
      </c>
      <c r="W1743" s="109">
        <v>0</v>
      </c>
      <c r="X1743" s="109">
        <v>0</v>
      </c>
      <c r="Y1743" s="109">
        <v>0</v>
      </c>
      <c r="Z1743" s="109">
        <v>0</v>
      </c>
      <c r="AA1743" s="109">
        <v>0</v>
      </c>
      <c r="AB1743" s="109">
        <v>0</v>
      </c>
      <c r="AC1743" s="109">
        <v>0</v>
      </c>
      <c r="AD1743" s="109">
        <v>0</v>
      </c>
      <c r="AE1743" s="109">
        <v>0</v>
      </c>
      <c r="AF1743" s="109">
        <v>0</v>
      </c>
      <c r="AG1743" s="57" t="str">
        <f>_xlfn.XLOOKUP(B1743,[3]CALCULATION!$B:$B,[3]CALCULATION!$M:$M,"")</f>
        <v>Operationnel</v>
      </c>
      <c r="AH1743" s="57"/>
      <c r="AI1743" s="56" t="str" cm="1">
        <f t="array" ref="AI1743">IFERROR(_xlfn.IFS(
AK1743="MPR ISSUE","PDH",
AK1743="BSS Hardware Issue","BSS",
AK1743="Sites strategiques, MLL, Pylone, etc.","ENVTECH",
AK1743="AKTIVCO DEFAUT GE &amp; POWER Cabinet","AKTIVCO",
AK1743="AKTIVCO Coupure ENEO &amp; Baisse de tension","AKTIVCO GRID ONLY",
AK1743="Coupure ENEO &amp; Baisse de tension","IHS GRID ONLY",
AK1743="Defaut GE &amp; POWER Cabinet","IHS",
AK1743="Sharing","Partners",
AK1743="Sites strategiques &amp; DataCenter","SST &amp; DC",
AK1743="Exclu","Exclu",
AK1743="SAT","SAT",
AK1743="SPARE-ISSUE","SPARE-ISSUE",
AK1743="Fiber CAmtel","TRANS_FO_CAMTEL",
AK1743="Fiber AOF","Fiber AOF",
AK1743="Projet OCM (HUAWEI)","TRAVAUX-HUAWEI",
AK1743="Projet OCM (NOKIA)","TRAVAUX-NOKIA",
AK1743="ACCESS-ISSUE","ACCESS-ISSUE",
AK1743="Projet OCM (ZTE, NOKIA, autres projets)","TRAVAUX OCM",
AK1743="No root CAuse","No root cause",
AK1743="ODU HS","PDH",
AK1743="IP &amp; VLAN","PDH",
AK1743="Warehouse HUAWEI","SPARE-ISSUE",
AK1743="SPARE-HS","SPARE-ISSUE",
AK1743="Power Telco","BSS",AK1743="no impacts","no impacts"
),"")</f>
        <v>No root cause</v>
      </c>
      <c r="AJ1743" s="56" t="str" cm="1">
        <f t="array" ref="AJ1743">IFERROR(_xlfn.IFS(
AK1743="MPR ISSUE","TX ISSUE",
AK1743="BSS Hardware Issue","RAN ISSUE",
AK1743="Sites strategiques, MLL, Pylone, etc.","ENVTECH",
AK1743="AKTIVCO DEFAUT GE &amp; POWER Cabinet","POWER ISSUE",
AK1743="AKTIVCO Coupure ENEO &amp; Baisse de tension","POWER ISSUE",
AK1743="Coupure ENEO &amp; Baisse de tension","POWER ISSUE",
AK1743="Defaut GE &amp; POWER Cabinet","POWER ISSUE",
AK1743="Sharing","POWER ISSUE",
AK1743="Sites strategiques &amp; DataCenter","POWER ISSUE",
AK1743="Exclu","Exclu",
AK1743="SAT","TX ISSUE",
AK1743="SPARE-ISSUE","SPARE-ISSUE",
AK1743="Fiber CAmtel","TX ISSUE",
AK1743="Fiber AOF","TX ISSUE",
AK1743="Projet OCM (HUAWEI)","TRAVAUX-HUAWEI",
AK1743="Projet OCM (NOKIA)","TRAVAUX -NOKIA",
AK1743="ACCESS-ISSUE","ACCESS-ISSUE",
AK1743="Projet OCM (ZTE, NOKIA, autres projets)","TRAVAUX OCM",
AK1743="No root CAuse","No root cause",
AK1743="ODU HS","TX ISSUE",
AK1743="IP &amp; VLAN","TX ISSUE",
AK1743="Warehouse HUAWEI","SPARE-ISSUE",
AK1743="SPARE-HS","SPARE-ISSUE",
AK1743="Power Telco","RAN ISSUE",AK1743="no impacts","no impacts"
),"")</f>
        <v>No root cause</v>
      </c>
      <c r="AK1743" s="81" t="s">
        <v>5620</v>
      </c>
      <c r="AL1743" s="56" t="str" cm="1">
        <f t="array" ref="AL1743">IFERROR(_xlfn.IFS(
AK1743="MPR ISSUE","ACTIVE",
AK1743="BSS Hardware Issue","ACTIVE",
AK1743="Sites strategiques, MLL, Pylone, etc.","PASSIVE",
AK1743="AKTIVCO DEFAUT GE &amp; POWER Cabinet","PASSIVE",
AK1743="AKTIVCO Coupure ENEO &amp; Baisse de tension","PASSIVE",
AK1743="Coupure ENEO &amp; Baisse de tension","PASSIVE",
AK1743="Defaut GE &amp; POWER Cabinet","PASSIVE",
AK1743="Sharing","PASSIVE",
AK1743="Sites strategiques &amp; DataCenter","PASSIVE",
AK1743="Exclu","Exclu",
AK1743="SAT","ACTIVE",
AK1743="SPARE-ISSUE","SPARE-ISSUE",
AK1743="Fiber CAmtel","ACTIVE",
AK1743="Fiber AOF","ACTIVE",
AK1743="Projet OCM (HUAWEI)","PLANNED WORKS",
AK1743="Projet OCM (NOKIA)","PLANNED WORKS",
AK1743="ACCESS-ISSUE","ACCESS-ISSUE",
AK1743="Projet OCM (ZTE, NOKIA, autres projets)","PLANNED WORKS",
AK1743="No root CAuse","No root cause",
AK1743="ODU HS","ACTIVE",
AK1743="IP &amp; VLAN","ACTIVE",
AK1743="Warehouse HUAWEI","SPARE-ISSUE",
AK1743="SPARE-HS","SPARE-ISSUE",
AK1743="Power Telco","ACTIVE", AK1743="no impacts","no impacts"
),"")</f>
        <v>No root cause</v>
      </c>
      <c r="AM1743" s="108" t="s">
        <v>5537</v>
      </c>
      <c r="AN1743" s="117" t="s">
        <v>4516</v>
      </c>
      <c r="AP1743" s="23" t="s">
        <v>5537</v>
      </c>
      <c r="AQ1743" s="23" t="s">
        <v>5537</v>
      </c>
      <c r="AR1743" s="7"/>
      <c r="AS1743" s="6"/>
      <c r="AT1743" s="7"/>
      <c r="AU1743" s="3" t="s">
        <v>5537</v>
      </c>
      <c r="AV1743" s="24" t="s">
        <v>5537</v>
      </c>
      <c r="AW1743" s="24" t="s">
        <v>5537</v>
      </c>
      <c r="AX1743" s="24" t="s">
        <v>5537</v>
      </c>
      <c r="AY1743" s="24" t="s">
        <v>5537</v>
      </c>
      <c r="AZ1743" s="24" t="s">
        <v>5537</v>
      </c>
      <c r="BA1743" s="24" t="s">
        <v>5537</v>
      </c>
      <c r="BB1743" s="24" t="s">
        <v>5537</v>
      </c>
      <c r="BC1743" s="24" t="s">
        <v>5537</v>
      </c>
      <c r="BD1743" s="24" t="s">
        <v>5537</v>
      </c>
      <c r="BE1743" s="24" t="s">
        <v>5537</v>
      </c>
      <c r="BF1743" s="24" t="s">
        <v>5537</v>
      </c>
      <c r="BG1743" s="24" t="s">
        <v>5537</v>
      </c>
      <c r="BH1743" s="24" t="s">
        <v>5537</v>
      </c>
      <c r="BI1743" s="9" t="s">
        <v>5537</v>
      </c>
      <c r="BJ1743" s="14"/>
      <c r="BK1743" s="14" t="s">
        <v>5537</v>
      </c>
      <c r="BL1743" s="14" t="str">
        <f>_xlfn.XLOOKUP(B1743,'[4]cell downs 18042026 17h'!$B:$B,'[4]cell downs 18042026 17h'!$B:$B,"")</f>
        <v/>
      </c>
      <c r="BM1743" s="14" t="str">
        <f>_xlfn.XLOOKUP(B1743,'[5]Cells Huawei 19042026 15h'!$B:$B,'[5]Cells Huawei 19042026 15h'!$B:$B,"")</f>
        <v/>
      </c>
      <c r="BN1743" s="9" t="str">
        <f>_xlfn.XLOOKUP(B1743,'[6]cells down 19042026 9H40'!$B:$B,'[6]cells down 19042026 9H40'!$B:$B,"")</f>
        <v/>
      </c>
      <c r="BO1743" s="9" t="s">
        <v>4516</v>
      </c>
      <c r="BP1743" s="9" t="s">
        <v>5582</v>
      </c>
    </row>
    <row r="1744" spans="1:68" s="9" customFormat="1" x14ac:dyDescent="0.35">
      <c r="A1744" s="1" t="s">
        <v>2511</v>
      </c>
      <c r="B1744" s="8" t="s">
        <v>2512</v>
      </c>
      <c r="C1744" s="3" t="str">
        <f>_xlfn.XLOOKUP(B1744,'[1]daily break down'!$D:$D,'[1]daily break down'!$E:$E,"")</f>
        <v>Bafoussam</v>
      </c>
      <c r="D1744" s="1" t="s">
        <v>11</v>
      </c>
      <c r="E1744" s="1" t="s">
        <v>145</v>
      </c>
      <c r="F1744" s="3" t="s">
        <v>102</v>
      </c>
      <c r="G1744" s="1" t="s">
        <v>299</v>
      </c>
      <c r="H1744" s="39" t="str">
        <f>_xlfn.XLOOKUP(B1744,[2]CALCULATION!$B:$B,[2]CALCULATION!$H:$H,"")</f>
        <v>Huawei</v>
      </c>
      <c r="I1744" s="34">
        <v>18.491409199476081</v>
      </c>
      <c r="J1744" s="34">
        <v>18.491409199476081</v>
      </c>
      <c r="K1744" s="34">
        <v>18.491409199476081</v>
      </c>
      <c r="L1744" s="34">
        <v>18.491409199476081</v>
      </c>
      <c r="M1744" s="34">
        <v>18.491409199476081</v>
      </c>
      <c r="N1744" s="34">
        <v>18.491409199476081</v>
      </c>
      <c r="O1744" s="34">
        <v>18.491409199476081</v>
      </c>
      <c r="P1744" s="34">
        <v>18.491409199476081</v>
      </c>
      <c r="Q1744" s="34">
        <v>18.491409199476081</v>
      </c>
      <c r="R1744" s="34">
        <v>0</v>
      </c>
      <c r="S1744" s="109">
        <v>0</v>
      </c>
      <c r="T1744" s="109">
        <f>_xlfn.XLOOKUP(B1744,'[3]Nur des jours'!$B:$B,'[3]Nur des jours'!$U:$U,"")</f>
        <v>0</v>
      </c>
      <c r="U1744" s="109">
        <v>0</v>
      </c>
      <c r="V1744" s="109">
        <v>0</v>
      </c>
      <c r="W1744" s="109">
        <v>0</v>
      </c>
      <c r="X1744" s="109">
        <v>0</v>
      </c>
      <c r="Y1744" s="109">
        <v>0</v>
      </c>
      <c r="Z1744" s="109">
        <v>0</v>
      </c>
      <c r="AA1744" s="109">
        <v>0</v>
      </c>
      <c r="AB1744" s="109">
        <v>0</v>
      </c>
      <c r="AC1744" s="109">
        <v>0</v>
      </c>
      <c r="AD1744" s="109">
        <v>0</v>
      </c>
      <c r="AE1744" s="109">
        <v>0</v>
      </c>
      <c r="AF1744" s="109">
        <v>0</v>
      </c>
      <c r="AG1744" s="57" t="str">
        <f>_xlfn.XLOOKUP(B1744,[3]CALCULATION!$B:$B,[3]CALCULATION!$M:$M,"")</f>
        <v>Operationnel</v>
      </c>
      <c r="AH1744" s="57"/>
      <c r="AI1744" s="56" t="str" cm="1">
        <f t="array" ref="AI1744">IFERROR(_xlfn.IFS(
AK1744="MPR ISSUE","PDH",
AK1744="BSS Hardware Issue","BSS",
AK1744="Sites strategiques, MLL, Pylone, etc.","ENVTECH",
AK1744="AKTIVCO DEFAUT GE &amp; POWER Cabinet","AKTIVCO",
AK1744="AKTIVCO Coupure ENEO &amp; Baisse de tension","AKTIVCO GRID ONLY",
AK1744="Coupure ENEO &amp; Baisse de tension","IHS GRID ONLY",
AK1744="Defaut GE &amp; POWER Cabinet","IHS",
AK1744="Sharing","Partners",
AK1744="Sites strategiques &amp; DataCenter","SST &amp; DC",
AK1744="Exclu","Exclu",
AK1744="SAT","SAT",
AK1744="SPARE-ISSUE","SPARE-ISSUE",
AK1744="Fiber CAmtel","TRANS_FO_CAMTEL",
AK1744="Fiber AOF","Fiber AOF",
AK1744="Projet OCM (HUAWEI)","TRAVAUX-HUAWEI",
AK1744="Projet OCM (NOKIA)","TRAVAUX-NOKIA",
AK1744="ACCESS-ISSUE","ACCESS-ISSUE",
AK1744="Projet OCM (ZTE, NOKIA, autres projets)","TRAVAUX OCM",
AK1744="No root CAuse","No root cause",
AK1744="ODU HS","PDH",
AK1744="IP &amp; VLAN","PDH",
AK1744="Warehouse HUAWEI","SPARE-ISSUE",
AK1744="SPARE-HS","SPARE-ISSUE",
AK1744="Power Telco","BSS",AK1744="no impacts","no impacts"
),"")</f>
        <v>No root cause</v>
      </c>
      <c r="AJ1744" s="56" t="str" cm="1">
        <f t="array" ref="AJ1744">IFERROR(_xlfn.IFS(
AK1744="MPR ISSUE","TX ISSUE",
AK1744="BSS Hardware Issue","RAN ISSUE",
AK1744="Sites strategiques, MLL, Pylone, etc.","ENVTECH",
AK1744="AKTIVCO DEFAUT GE &amp; POWER Cabinet","POWER ISSUE",
AK1744="AKTIVCO Coupure ENEO &amp; Baisse de tension","POWER ISSUE",
AK1744="Coupure ENEO &amp; Baisse de tension","POWER ISSUE",
AK1744="Defaut GE &amp; POWER Cabinet","POWER ISSUE",
AK1744="Sharing","POWER ISSUE",
AK1744="Sites strategiques &amp; DataCenter","POWER ISSUE",
AK1744="Exclu","Exclu",
AK1744="SAT","TX ISSUE",
AK1744="SPARE-ISSUE","SPARE-ISSUE",
AK1744="Fiber CAmtel","TX ISSUE",
AK1744="Fiber AOF","TX ISSUE",
AK1744="Projet OCM (HUAWEI)","TRAVAUX-HUAWEI",
AK1744="Projet OCM (NOKIA)","TRAVAUX -NOKIA",
AK1744="ACCESS-ISSUE","ACCESS-ISSUE",
AK1744="Projet OCM (ZTE, NOKIA, autres projets)","TRAVAUX OCM",
AK1744="No root CAuse","No root cause",
AK1744="ODU HS","TX ISSUE",
AK1744="IP &amp; VLAN","TX ISSUE",
AK1744="Warehouse HUAWEI","SPARE-ISSUE",
AK1744="SPARE-HS","SPARE-ISSUE",
AK1744="Power Telco","RAN ISSUE",AK1744="no impacts","no impacts"
),"")</f>
        <v>No root cause</v>
      </c>
      <c r="AK1744" s="81" t="s">
        <v>5620</v>
      </c>
      <c r="AL1744" s="56" t="str" cm="1">
        <f t="array" ref="AL1744">IFERROR(_xlfn.IFS(
AK1744="MPR ISSUE","ACTIVE",
AK1744="BSS Hardware Issue","ACTIVE",
AK1744="Sites strategiques, MLL, Pylone, etc.","PASSIVE",
AK1744="AKTIVCO DEFAUT GE &amp; POWER Cabinet","PASSIVE",
AK1744="AKTIVCO Coupure ENEO &amp; Baisse de tension","PASSIVE",
AK1744="Coupure ENEO &amp; Baisse de tension","PASSIVE",
AK1744="Defaut GE &amp; POWER Cabinet","PASSIVE",
AK1744="Sharing","PASSIVE",
AK1744="Sites strategiques &amp; DataCenter","PASSIVE",
AK1744="Exclu","Exclu",
AK1744="SAT","ACTIVE",
AK1744="SPARE-ISSUE","SPARE-ISSUE",
AK1744="Fiber CAmtel","ACTIVE",
AK1744="Fiber AOF","ACTIVE",
AK1744="Projet OCM (HUAWEI)","PLANNED WORKS",
AK1744="Projet OCM (NOKIA)","PLANNED WORKS",
AK1744="ACCESS-ISSUE","ACCESS-ISSUE",
AK1744="Projet OCM (ZTE, NOKIA, autres projets)","PLANNED WORKS",
AK1744="No root CAuse","No root cause",
AK1744="ODU HS","ACTIVE",
AK1744="IP &amp; VLAN","ACTIVE",
AK1744="Warehouse HUAWEI","SPARE-ISSUE",
AK1744="SPARE-HS","SPARE-ISSUE",
AK1744="Power Telco","ACTIVE", AK1744="no impacts","no impacts"
),"")</f>
        <v>No root cause</v>
      </c>
      <c r="AM1744" s="108" t="s">
        <v>5537</v>
      </c>
      <c r="AN1744" s="117" t="s">
        <v>2512</v>
      </c>
      <c r="AP1744" s="23" t="s">
        <v>5537</v>
      </c>
      <c r="AQ1744" s="23" t="s">
        <v>5537</v>
      </c>
      <c r="AR1744" s="7"/>
      <c r="AS1744" s="6"/>
      <c r="AT1744" s="7"/>
      <c r="AU1744" s="3" t="s">
        <v>5537</v>
      </c>
      <c r="AV1744" s="24" t="s">
        <v>5537</v>
      </c>
      <c r="AW1744" s="24" t="s">
        <v>5537</v>
      </c>
      <c r="AX1744" s="24" t="s">
        <v>5537</v>
      </c>
      <c r="AY1744" s="24" t="s">
        <v>5537</v>
      </c>
      <c r="AZ1744" s="24" t="s">
        <v>5537</v>
      </c>
      <c r="BA1744" s="24" t="s">
        <v>5537</v>
      </c>
      <c r="BB1744" s="24" t="s">
        <v>5537</v>
      </c>
      <c r="BC1744" s="24" t="s">
        <v>5537</v>
      </c>
      <c r="BD1744" s="24" t="s">
        <v>5537</v>
      </c>
      <c r="BE1744" s="24" t="s">
        <v>5537</v>
      </c>
      <c r="BF1744" s="24" t="s">
        <v>5537</v>
      </c>
      <c r="BG1744" s="24" t="s">
        <v>5537</v>
      </c>
      <c r="BH1744" s="24" t="s">
        <v>5537</v>
      </c>
      <c r="BI1744" s="9" t="s">
        <v>5537</v>
      </c>
      <c r="BJ1744" s="14"/>
      <c r="BK1744" s="14" t="s">
        <v>5537</v>
      </c>
      <c r="BL1744" s="14" t="str">
        <f>_xlfn.XLOOKUP(B1744,'[4]cell downs 18042026 17h'!$B:$B,'[4]cell downs 18042026 17h'!$B:$B,"")</f>
        <v/>
      </c>
      <c r="BM1744" s="14" t="str">
        <f>_xlfn.XLOOKUP(B1744,'[5]Cells Huawei 19042026 15h'!$B:$B,'[5]Cells Huawei 19042026 15h'!$B:$B,"")</f>
        <v/>
      </c>
      <c r="BN1744" s="9" t="str">
        <f>_xlfn.XLOOKUP(B1744,'[6]cells down 19042026 9H40'!$B:$B,'[6]cells down 19042026 9H40'!$B:$B,"")</f>
        <v/>
      </c>
      <c r="BO1744" s="9" t="s">
        <v>2512</v>
      </c>
      <c r="BP1744" s="9" t="s">
        <v>5537</v>
      </c>
    </row>
    <row r="1745" spans="1:68" s="9" customFormat="1" x14ac:dyDescent="0.35">
      <c r="A1745" s="1" t="s">
        <v>1776</v>
      </c>
      <c r="B1745" s="1" t="s">
        <v>1777</v>
      </c>
      <c r="C1745" s="3" t="str">
        <f>_xlfn.XLOOKUP(B1745,'[1]daily break down'!$D:$D,'[1]daily break down'!$E:$E,"")</f>
        <v>CENTRE</v>
      </c>
      <c r="D1745" s="1" t="s">
        <v>11</v>
      </c>
      <c r="E1745" s="1" t="s">
        <v>154</v>
      </c>
      <c r="F1745" s="3" t="s">
        <v>37</v>
      </c>
      <c r="G1745" s="1" t="s">
        <v>109</v>
      </c>
      <c r="H1745" s="40" t="str">
        <f>_xlfn.XLOOKUP(B1745,[2]CALCULATION!$B:$B,[2]CALCULATION!$H:$H,"")</f>
        <v>NOKIA</v>
      </c>
      <c r="I1745" s="34">
        <v>4.4562260760913377</v>
      </c>
      <c r="J1745" s="34">
        <v>13.9196503586522</v>
      </c>
      <c r="K1745" s="34">
        <v>12.487068982410355</v>
      </c>
      <c r="L1745" s="34">
        <v>6.2675347254003846</v>
      </c>
      <c r="M1745" s="34">
        <v>0</v>
      </c>
      <c r="N1745" s="34">
        <v>0</v>
      </c>
      <c r="O1745" s="34">
        <v>5.3671432231043852</v>
      </c>
      <c r="P1745" s="34">
        <v>13.9196503586522</v>
      </c>
      <c r="Q1745" s="34">
        <v>0</v>
      </c>
      <c r="R1745" s="34">
        <v>0</v>
      </c>
      <c r="S1745" s="109">
        <v>0</v>
      </c>
      <c r="T1745" s="109">
        <f>_xlfn.XLOOKUP(B1745,'[3]Nur des jours'!$B:$B,'[3]Nur des jours'!$U:$U,"")</f>
        <v>0</v>
      </c>
      <c r="U1745" s="109">
        <v>0</v>
      </c>
      <c r="V1745" s="109">
        <v>0</v>
      </c>
      <c r="W1745" s="109">
        <v>0</v>
      </c>
      <c r="X1745" s="109">
        <v>0</v>
      </c>
      <c r="Y1745" s="109">
        <v>0</v>
      </c>
      <c r="Z1745" s="109">
        <v>0</v>
      </c>
      <c r="AA1745" s="109">
        <v>0</v>
      </c>
      <c r="AB1745" s="109">
        <v>0</v>
      </c>
      <c r="AC1745" s="109">
        <v>0</v>
      </c>
      <c r="AD1745" s="109">
        <v>0</v>
      </c>
      <c r="AE1745" s="109">
        <v>0</v>
      </c>
      <c r="AF1745" s="109">
        <v>0</v>
      </c>
      <c r="AG1745" s="57" t="str">
        <f>_xlfn.XLOOKUP(B1745,[3]CALCULATION!$B:$B,[3]CALCULATION!$M:$M,"")</f>
        <v>Operationnel</v>
      </c>
      <c r="AH1745" s="57"/>
      <c r="AI1745" s="56" t="str" cm="1">
        <f t="array" ref="AI1745">IFERROR(_xlfn.IFS(
AK1745="MPR ISSUE","PDH",
AK1745="BSS Hardware Issue","BSS",
AK1745="Sites strategiques, MLL, Pylone, etc.","ENVTECH",
AK1745="AKTIVCO DEFAUT GE &amp; POWER Cabinet","AKTIVCO",
AK1745="AKTIVCO Coupure ENEO &amp; Baisse de tension","AKTIVCO GRID ONLY",
AK1745="Coupure ENEO &amp; Baisse de tension","IHS GRID ONLY",
AK1745="Defaut GE &amp; POWER Cabinet","IHS",
AK1745="Sharing","Partners",
AK1745="Sites strategiques &amp; DataCenter","SST &amp; DC",
AK1745="Exclu","Exclu",
AK1745="SAT","SAT",
AK1745="SPARE-ISSUE","SPARE-ISSUE",
AK1745="Fiber CAmtel","TRANS_FO_CAMTEL",
AK1745="Fiber AOF","Fiber AOF",
AK1745="Projet OCM (HUAWEI)","TRAVAUX-HUAWEI",
AK1745="Projet OCM (NOKIA)","TRAVAUX-NOKIA",
AK1745="ACCESS-ISSUE","ACCESS-ISSUE",
AK1745="Projet OCM (ZTE, NOKIA, autres projets)","TRAVAUX OCM",
AK1745="No root CAuse","No root cause",
AK1745="ODU HS","PDH",
AK1745="IP &amp; VLAN","PDH",
AK1745="Warehouse HUAWEI","SPARE-ISSUE",
AK1745="SPARE-HS","SPARE-ISSUE",
AK1745="Power Telco","BSS",AK1745="no impacts","no impacts"
),"")</f>
        <v>No root cause</v>
      </c>
      <c r="AJ1745" s="56" t="str" cm="1">
        <f t="array" ref="AJ1745">IFERROR(_xlfn.IFS(
AK1745="MPR ISSUE","TX ISSUE",
AK1745="BSS Hardware Issue","RAN ISSUE",
AK1745="Sites strategiques, MLL, Pylone, etc.","ENVTECH",
AK1745="AKTIVCO DEFAUT GE &amp; POWER Cabinet","POWER ISSUE",
AK1745="AKTIVCO Coupure ENEO &amp; Baisse de tension","POWER ISSUE",
AK1745="Coupure ENEO &amp; Baisse de tension","POWER ISSUE",
AK1745="Defaut GE &amp; POWER Cabinet","POWER ISSUE",
AK1745="Sharing","POWER ISSUE",
AK1745="Sites strategiques &amp; DataCenter","POWER ISSUE",
AK1745="Exclu","Exclu",
AK1745="SAT","TX ISSUE",
AK1745="SPARE-ISSUE","SPARE-ISSUE",
AK1745="Fiber CAmtel","TX ISSUE",
AK1745="Fiber AOF","TX ISSUE",
AK1745="Projet OCM (HUAWEI)","TRAVAUX-HUAWEI",
AK1745="Projet OCM (NOKIA)","TRAVAUX -NOKIA",
AK1745="ACCESS-ISSUE","ACCESS-ISSUE",
AK1745="Projet OCM (ZTE, NOKIA, autres projets)","TRAVAUX OCM",
AK1745="No root CAuse","No root cause",
AK1745="ODU HS","TX ISSUE",
AK1745="IP &amp; VLAN","TX ISSUE",
AK1745="Warehouse HUAWEI","SPARE-ISSUE",
AK1745="SPARE-HS","SPARE-ISSUE",
AK1745="Power Telco","RAN ISSUE",AK1745="no impacts","no impacts"
),"")</f>
        <v>No root cause</v>
      </c>
      <c r="AK1745" s="81" t="s">
        <v>5620</v>
      </c>
      <c r="AL1745" s="56" t="str" cm="1">
        <f t="array" ref="AL1745">IFERROR(_xlfn.IFS(
AK1745="MPR ISSUE","ACTIVE",
AK1745="BSS Hardware Issue","ACTIVE",
AK1745="Sites strategiques, MLL, Pylone, etc.","PASSIVE",
AK1745="AKTIVCO DEFAUT GE &amp; POWER Cabinet","PASSIVE",
AK1745="AKTIVCO Coupure ENEO &amp; Baisse de tension","PASSIVE",
AK1745="Coupure ENEO &amp; Baisse de tension","PASSIVE",
AK1745="Defaut GE &amp; POWER Cabinet","PASSIVE",
AK1745="Sharing","PASSIVE",
AK1745="Sites strategiques &amp; DataCenter","PASSIVE",
AK1745="Exclu","Exclu",
AK1745="SAT","ACTIVE",
AK1745="SPARE-ISSUE","SPARE-ISSUE",
AK1745="Fiber CAmtel","ACTIVE",
AK1745="Fiber AOF","ACTIVE",
AK1745="Projet OCM (HUAWEI)","PLANNED WORKS",
AK1745="Projet OCM (NOKIA)","PLANNED WORKS",
AK1745="ACCESS-ISSUE","ACCESS-ISSUE",
AK1745="Projet OCM (ZTE, NOKIA, autres projets)","PLANNED WORKS",
AK1745="No root CAuse","No root cause",
AK1745="ODU HS","ACTIVE",
AK1745="IP &amp; VLAN","ACTIVE",
AK1745="Warehouse HUAWEI","SPARE-ISSUE",
AK1745="SPARE-HS","SPARE-ISSUE",
AK1745="Power Telco","ACTIVE", AK1745="no impacts","no impacts"
),"")</f>
        <v>No root cause</v>
      </c>
      <c r="AM1745" s="108" t="s">
        <v>5537</v>
      </c>
      <c r="AN1745" s="117" t="s">
        <v>1777</v>
      </c>
      <c r="AP1745" s="23" t="s">
        <v>5537</v>
      </c>
      <c r="AQ1745" s="23" t="s">
        <v>5537</v>
      </c>
      <c r="AR1745" s="7"/>
      <c r="AS1745" s="6"/>
      <c r="AT1745" s="7"/>
      <c r="AU1745" s="3" t="s">
        <v>5537</v>
      </c>
      <c r="AV1745" s="24" t="s">
        <v>5537</v>
      </c>
      <c r="AW1745" s="24" t="s">
        <v>5537</v>
      </c>
      <c r="AX1745" s="24" t="s">
        <v>5537</v>
      </c>
      <c r="AY1745" s="24" t="s">
        <v>5537</v>
      </c>
      <c r="AZ1745" s="24" t="s">
        <v>5537</v>
      </c>
      <c r="BA1745" s="24" t="s">
        <v>5537</v>
      </c>
      <c r="BB1745" s="24" t="s">
        <v>5537</v>
      </c>
      <c r="BC1745" s="24" t="s">
        <v>5537</v>
      </c>
      <c r="BD1745" s="24" t="s">
        <v>5537</v>
      </c>
      <c r="BE1745" s="24" t="s">
        <v>5537</v>
      </c>
      <c r="BF1745" s="24" t="s">
        <v>5537</v>
      </c>
      <c r="BG1745" s="24" t="s">
        <v>5537</v>
      </c>
      <c r="BH1745" s="24" t="s">
        <v>5537</v>
      </c>
      <c r="BI1745" s="9" t="s">
        <v>5537</v>
      </c>
      <c r="BJ1745" s="14"/>
      <c r="BK1745" s="14" t="s">
        <v>5537</v>
      </c>
      <c r="BL1745" s="14" t="str">
        <f>_xlfn.XLOOKUP(B1745,'[4]cell downs 18042026 17h'!$B:$B,'[4]cell downs 18042026 17h'!$B:$B,"")</f>
        <v/>
      </c>
      <c r="BM1745" s="14" t="str">
        <f>_xlfn.XLOOKUP(B1745,'[5]Cells Huawei 19042026 15h'!$B:$B,'[5]Cells Huawei 19042026 15h'!$B:$B,"")</f>
        <v/>
      </c>
      <c r="BN1745" s="9" t="str">
        <f>_xlfn.XLOOKUP(B1745,'[6]cells down 19042026 9H40'!$B:$B,'[6]cells down 19042026 9H40'!$B:$B,"")</f>
        <v/>
      </c>
      <c r="BO1745" s="9" t="s">
        <v>1777</v>
      </c>
      <c r="BP1745" s="9" t="s">
        <v>12</v>
      </c>
    </row>
    <row r="1746" spans="1:68" s="9" customFormat="1" x14ac:dyDescent="0.35">
      <c r="A1746" s="1" t="s">
        <v>350</v>
      </c>
      <c r="B1746" s="8" t="s">
        <v>351</v>
      </c>
      <c r="C1746" s="3" t="str">
        <f>_xlfn.XLOOKUP(B1746,'[1]daily break down'!$D:$D,'[1]daily break down'!$E:$E,"")</f>
        <v>Douala</v>
      </c>
      <c r="D1746" s="1" t="s">
        <v>11</v>
      </c>
      <c r="E1746" s="1" t="s">
        <v>12</v>
      </c>
      <c r="F1746" s="3" t="s">
        <v>31</v>
      </c>
      <c r="G1746" s="1" t="s">
        <v>32</v>
      </c>
      <c r="H1746" s="41" t="str">
        <f>_xlfn.XLOOKUP(B1746,[2]CALCULATION!$B:$B,[2]CALCULATION!$H:$H,"")</f>
        <v>ZTE</v>
      </c>
      <c r="I1746" s="34">
        <v>0</v>
      </c>
      <c r="J1746" s="34">
        <v>0</v>
      </c>
      <c r="K1746" s="34">
        <v>0</v>
      </c>
      <c r="L1746" s="34">
        <v>0</v>
      </c>
      <c r="M1746" s="34">
        <v>0</v>
      </c>
      <c r="N1746" s="34">
        <v>0</v>
      </c>
      <c r="O1746" s="34">
        <v>2.6654881246914499</v>
      </c>
      <c r="P1746" s="34">
        <v>10.698157707750122</v>
      </c>
      <c r="Q1746" s="34">
        <v>52.750989490145024</v>
      </c>
      <c r="R1746" s="34">
        <v>0</v>
      </c>
      <c r="S1746" s="109">
        <v>0</v>
      </c>
      <c r="T1746" s="109">
        <f>_xlfn.XLOOKUP(B1746,'[3]Nur des jours'!$B:$B,'[3]Nur des jours'!$U:$U,"")</f>
        <v>0</v>
      </c>
      <c r="U1746" s="109">
        <v>0</v>
      </c>
      <c r="V1746" s="109">
        <v>0</v>
      </c>
      <c r="W1746" s="109">
        <v>0</v>
      </c>
      <c r="X1746" s="109">
        <v>0</v>
      </c>
      <c r="Y1746" s="109">
        <v>0</v>
      </c>
      <c r="Z1746" s="109">
        <v>1.0701046990439218E-3</v>
      </c>
      <c r="AA1746" s="109">
        <v>0</v>
      </c>
      <c r="AB1746" s="109">
        <v>0</v>
      </c>
      <c r="AC1746" s="109">
        <v>0</v>
      </c>
      <c r="AD1746" s="109">
        <v>0</v>
      </c>
      <c r="AE1746" s="109">
        <v>0</v>
      </c>
      <c r="AF1746" s="109">
        <v>0</v>
      </c>
      <c r="AG1746" s="57" t="str">
        <f>_xlfn.XLOOKUP(B1746,[3]CALCULATION!$B:$B,[3]CALCULATION!$M:$M,"")</f>
        <v>Operationnel</v>
      </c>
      <c r="AH1746" s="57"/>
      <c r="AI1746" s="56" t="str" cm="1">
        <f t="array" ref="AI1746">IFERROR(_xlfn.IFS(
AK1746="MPR ISSUE","PDH",
AK1746="BSS Hardware Issue","BSS",
AK1746="Sites strategiques, MLL, Pylone, etc.","ENVTECH",
AK1746="AKTIVCO DEFAUT GE &amp; POWER Cabinet","AKTIVCO",
AK1746="AKTIVCO Coupure ENEO &amp; Baisse de tension","AKTIVCO GRID ONLY",
AK1746="Coupure ENEO &amp; Baisse de tension","IHS GRID ONLY",
AK1746="Defaut GE &amp; POWER Cabinet","IHS",
AK1746="Sharing","Partners",
AK1746="Sites strategiques &amp; DataCenter","SST &amp; DC",
AK1746="Exclu","Exclu",
AK1746="SAT","SAT",
AK1746="SPARE-ISSUE","SPARE-ISSUE",
AK1746="Fiber CAmtel","TRANS_FO_CAMTEL",
AK1746="Fiber AOF","Fiber AOF",
AK1746="Projet OCM (HUAWEI)","TRAVAUX-HUAWEI",
AK1746="Projet OCM (NOKIA)","TRAVAUX-NOKIA",
AK1746="ACCESS-ISSUE","ACCESS-ISSUE",
AK1746="Projet OCM (ZTE, NOKIA, autres projets)","TRAVAUX OCM",
AK1746="No root CAuse","No root cause",
AK1746="ODU HS","PDH",
AK1746="IP &amp; VLAN","PDH",
AK1746="Warehouse HUAWEI","SPARE-ISSUE",
AK1746="SPARE-HS","SPARE-ISSUE",
AK1746="Power Telco","BSS",AK1746="no impacts","no impacts"
),"")</f>
        <v>No root cause</v>
      </c>
      <c r="AJ1746" s="56" t="str" cm="1">
        <f t="array" ref="AJ1746">IFERROR(_xlfn.IFS(
AK1746="MPR ISSUE","TX ISSUE",
AK1746="BSS Hardware Issue","RAN ISSUE",
AK1746="Sites strategiques, MLL, Pylone, etc.","ENVTECH",
AK1746="AKTIVCO DEFAUT GE &amp; POWER Cabinet","POWER ISSUE",
AK1746="AKTIVCO Coupure ENEO &amp; Baisse de tension","POWER ISSUE",
AK1746="Coupure ENEO &amp; Baisse de tension","POWER ISSUE",
AK1746="Defaut GE &amp; POWER Cabinet","POWER ISSUE",
AK1746="Sharing","POWER ISSUE",
AK1746="Sites strategiques &amp; DataCenter","POWER ISSUE",
AK1746="Exclu","Exclu",
AK1746="SAT","TX ISSUE",
AK1746="SPARE-ISSUE","SPARE-ISSUE",
AK1746="Fiber CAmtel","TX ISSUE",
AK1746="Fiber AOF","TX ISSUE",
AK1746="Projet OCM (HUAWEI)","TRAVAUX-HUAWEI",
AK1746="Projet OCM (NOKIA)","TRAVAUX -NOKIA",
AK1746="ACCESS-ISSUE","ACCESS-ISSUE",
AK1746="Projet OCM (ZTE, NOKIA, autres projets)","TRAVAUX OCM",
AK1746="No root CAuse","No root cause",
AK1746="ODU HS","TX ISSUE",
AK1746="IP &amp; VLAN","TX ISSUE",
AK1746="Warehouse HUAWEI","SPARE-ISSUE",
AK1746="SPARE-HS","SPARE-ISSUE",
AK1746="Power Telco","RAN ISSUE",AK1746="no impacts","no impacts"
),"")</f>
        <v>No root cause</v>
      </c>
      <c r="AK1746" s="81" t="s">
        <v>5620</v>
      </c>
      <c r="AL1746" s="56" t="str" cm="1">
        <f t="array" ref="AL1746">IFERROR(_xlfn.IFS(
AK1746="MPR ISSUE","ACTIVE",
AK1746="BSS Hardware Issue","ACTIVE",
AK1746="Sites strategiques, MLL, Pylone, etc.","PASSIVE",
AK1746="AKTIVCO DEFAUT GE &amp; POWER Cabinet","PASSIVE",
AK1746="AKTIVCO Coupure ENEO &amp; Baisse de tension","PASSIVE",
AK1746="Coupure ENEO &amp; Baisse de tension","PASSIVE",
AK1746="Defaut GE &amp; POWER Cabinet","PASSIVE",
AK1746="Sharing","PASSIVE",
AK1746="Sites strategiques &amp; DataCenter","PASSIVE",
AK1746="Exclu","Exclu",
AK1746="SAT","ACTIVE",
AK1746="SPARE-ISSUE","SPARE-ISSUE",
AK1746="Fiber CAmtel","ACTIVE",
AK1746="Fiber AOF","ACTIVE",
AK1746="Projet OCM (HUAWEI)","PLANNED WORKS",
AK1746="Projet OCM (NOKIA)","PLANNED WORKS",
AK1746="ACCESS-ISSUE","ACCESS-ISSUE",
AK1746="Projet OCM (ZTE, NOKIA, autres projets)","PLANNED WORKS",
AK1746="No root CAuse","No root cause",
AK1746="ODU HS","ACTIVE",
AK1746="IP &amp; VLAN","ACTIVE",
AK1746="Warehouse HUAWEI","SPARE-ISSUE",
AK1746="SPARE-HS","SPARE-ISSUE",
AK1746="Power Telco","ACTIVE", AK1746="no impacts","no impacts"
),"")</f>
        <v>No root cause</v>
      </c>
      <c r="AM1746" s="108" t="s">
        <v>5537</v>
      </c>
      <c r="AN1746" s="117" t="s">
        <v>351</v>
      </c>
      <c r="AP1746" s="23" t="s">
        <v>5537</v>
      </c>
      <c r="AQ1746" s="23" t="s">
        <v>5537</v>
      </c>
      <c r="AR1746" s="7"/>
      <c r="AS1746" s="6"/>
      <c r="AT1746" s="7"/>
      <c r="AU1746" s="3" t="s">
        <v>5537</v>
      </c>
      <c r="AV1746" s="24" t="s">
        <v>5537</v>
      </c>
      <c r="AW1746" s="24" t="s">
        <v>5537</v>
      </c>
      <c r="AX1746" s="24" t="s">
        <v>5537</v>
      </c>
      <c r="AY1746" s="24" t="s">
        <v>5537</v>
      </c>
      <c r="AZ1746" s="24" t="s">
        <v>5537</v>
      </c>
      <c r="BA1746" s="24" t="s">
        <v>5537</v>
      </c>
      <c r="BB1746" s="24" t="s">
        <v>5537</v>
      </c>
      <c r="BC1746" s="24" t="s">
        <v>5537</v>
      </c>
      <c r="BD1746" s="24" t="s">
        <v>5537</v>
      </c>
      <c r="BE1746" s="24" t="s">
        <v>5537</v>
      </c>
      <c r="BF1746" s="24" t="s">
        <v>5537</v>
      </c>
      <c r="BG1746" s="24" t="s">
        <v>5537</v>
      </c>
      <c r="BH1746" s="24" t="s">
        <v>5537</v>
      </c>
      <c r="BI1746" s="9" t="s">
        <v>5537</v>
      </c>
      <c r="BJ1746" s="14"/>
      <c r="BK1746" s="14" t="s">
        <v>5537</v>
      </c>
      <c r="BL1746" s="14" t="str">
        <f>_xlfn.XLOOKUP(B1746,'[4]cell downs 18042026 17h'!$B:$B,'[4]cell downs 18042026 17h'!$B:$B,"")</f>
        <v/>
      </c>
      <c r="BM1746" s="14" t="str">
        <f>_xlfn.XLOOKUP(B1746,'[5]Cells Huawei 19042026 15h'!$B:$B,'[5]Cells Huawei 19042026 15h'!$B:$B,"")</f>
        <v/>
      </c>
      <c r="BN1746" s="9" t="str">
        <f>_xlfn.XLOOKUP(B1746,'[6]cells down 19042026 9H40'!$B:$B,'[6]cells down 19042026 9H40'!$B:$B,"")</f>
        <v/>
      </c>
      <c r="BO1746" s="9" t="s">
        <v>351</v>
      </c>
      <c r="BP1746" s="9" t="s">
        <v>302</v>
      </c>
    </row>
    <row r="1747" spans="1:68" s="9" customFormat="1" x14ac:dyDescent="0.35">
      <c r="A1747" s="1" t="s">
        <v>3054</v>
      </c>
      <c r="B1747" s="8" t="s">
        <v>3055</v>
      </c>
      <c r="C1747" s="3" t="str">
        <f>_xlfn.XLOOKUP(B1747,'[1]daily break down'!$D:$D,'[1]daily break down'!$E:$E,"")</f>
        <v>EXTREME-NORD</v>
      </c>
      <c r="D1747" s="1" t="s">
        <v>11</v>
      </c>
      <c r="E1747" s="1" t="s">
        <v>12</v>
      </c>
      <c r="F1747" s="3" t="s">
        <v>55</v>
      </c>
      <c r="G1747" s="1" t="s">
        <v>3054</v>
      </c>
      <c r="H1747" s="39" t="str">
        <f>_xlfn.XLOOKUP(B1747,[2]CALCULATION!$B:$B,[2]CALCULATION!$H:$H,"")</f>
        <v>Huawei</v>
      </c>
      <c r="I1747" s="34">
        <v>0</v>
      </c>
      <c r="J1747" s="34">
        <v>0</v>
      </c>
      <c r="K1747" s="34">
        <v>0</v>
      </c>
      <c r="L1747" s="34">
        <v>0</v>
      </c>
      <c r="M1747" s="34">
        <v>0</v>
      </c>
      <c r="N1747" s="34">
        <v>0</v>
      </c>
      <c r="O1747" s="34">
        <v>0</v>
      </c>
      <c r="P1747" s="34">
        <v>0</v>
      </c>
      <c r="Q1747" s="34">
        <v>0</v>
      </c>
      <c r="R1747" s="34">
        <v>0</v>
      </c>
      <c r="S1747" s="109">
        <v>0</v>
      </c>
      <c r="T1747" s="109">
        <f>_xlfn.XLOOKUP(B1747,'[3]Nur des jours'!$B:$B,'[3]Nur des jours'!$U:$U,"")</f>
        <v>0</v>
      </c>
      <c r="U1747" s="109">
        <v>0</v>
      </c>
      <c r="V1747" s="109">
        <v>0</v>
      </c>
      <c r="W1747" s="109">
        <v>0</v>
      </c>
      <c r="X1747" s="109">
        <v>0</v>
      </c>
      <c r="Y1747" s="109">
        <v>0</v>
      </c>
      <c r="Z1747" s="109">
        <v>0</v>
      </c>
      <c r="AA1747" s="109">
        <v>0</v>
      </c>
      <c r="AB1747" s="109">
        <v>0</v>
      </c>
      <c r="AC1747" s="109">
        <v>0</v>
      </c>
      <c r="AD1747" s="109">
        <v>0</v>
      </c>
      <c r="AE1747" s="109">
        <v>0</v>
      </c>
      <c r="AF1747" s="109">
        <v>0</v>
      </c>
      <c r="AG1747" s="57" t="str">
        <f>_xlfn.XLOOKUP(B1747,[3]CALCULATION!$B:$B,[3]CALCULATION!$M:$M,"")</f>
        <v>Insecurity</v>
      </c>
      <c r="AH1747" s="57"/>
      <c r="AI1747" s="56" t="str" cm="1">
        <f t="array" ref="AI1747">IFERROR(_xlfn.IFS(
AK1747="MPR ISSUE","PDH",
AK1747="BSS Hardware Issue","BSS",
AK1747="Sites strategiques, MLL, Pylone, etc.","ENVTECH",
AK1747="AKTIVCO DEFAUT GE &amp; POWER Cabinet","AKTIVCO",
AK1747="AKTIVCO Coupure ENEO &amp; Baisse de tension","AKTIVCO GRID ONLY",
AK1747="Coupure ENEO &amp; Baisse de tension","IHS GRID ONLY",
AK1747="Defaut GE &amp; POWER Cabinet","IHS",
AK1747="Sharing","Partners",
AK1747="Sites strategiques &amp; DataCenter","SST &amp; DC",
AK1747="Exclu","Exclu",
AK1747="SAT","SAT",
AK1747="SPARE-ISSUE","SPARE-ISSUE",
AK1747="Fiber CAmtel","TRANS_FO_CAMTEL",
AK1747="Fiber AOF","Fiber AOF",
AK1747="Projet OCM (HUAWEI)","TRAVAUX-HUAWEI",
AK1747="Projet OCM (NOKIA)","TRAVAUX-NOKIA",
AK1747="ACCESS-ISSUE","ACCESS-ISSUE",
AK1747="Projet OCM (ZTE, NOKIA, autres projets)","TRAVAUX OCM",
AK1747="No root CAuse","No root cause",
AK1747="ODU HS","PDH",
AK1747="IP &amp; VLAN","PDH",
AK1747="Warehouse HUAWEI","SPARE-ISSUE",
AK1747="SPARE-HS","SPARE-ISSUE",
AK1747="Power Telco","BSS",AK1747="no impacts","no impacts"
),"")</f>
        <v>No root cause</v>
      </c>
      <c r="AJ1747" s="56" t="str" cm="1">
        <f t="array" ref="AJ1747">IFERROR(_xlfn.IFS(
AK1747="MPR ISSUE","TX ISSUE",
AK1747="BSS Hardware Issue","RAN ISSUE",
AK1747="Sites strategiques, MLL, Pylone, etc.","ENVTECH",
AK1747="AKTIVCO DEFAUT GE &amp; POWER Cabinet","POWER ISSUE",
AK1747="AKTIVCO Coupure ENEO &amp; Baisse de tension","POWER ISSUE",
AK1747="Coupure ENEO &amp; Baisse de tension","POWER ISSUE",
AK1747="Defaut GE &amp; POWER Cabinet","POWER ISSUE",
AK1747="Sharing","POWER ISSUE",
AK1747="Sites strategiques &amp; DataCenter","POWER ISSUE",
AK1747="Exclu","Exclu",
AK1747="SAT","TX ISSUE",
AK1747="SPARE-ISSUE","SPARE-ISSUE",
AK1747="Fiber CAmtel","TX ISSUE",
AK1747="Fiber AOF","TX ISSUE",
AK1747="Projet OCM (HUAWEI)","TRAVAUX-HUAWEI",
AK1747="Projet OCM (NOKIA)","TRAVAUX -NOKIA",
AK1747="ACCESS-ISSUE","ACCESS-ISSUE",
AK1747="Projet OCM (ZTE, NOKIA, autres projets)","TRAVAUX OCM",
AK1747="No root CAuse","No root cause",
AK1747="ODU HS","TX ISSUE",
AK1747="IP &amp; VLAN","TX ISSUE",
AK1747="Warehouse HUAWEI","SPARE-ISSUE",
AK1747="SPARE-HS","SPARE-ISSUE",
AK1747="Power Telco","RAN ISSUE",AK1747="no impacts","no impacts"
),"")</f>
        <v>No root cause</v>
      </c>
      <c r="AK1747" s="81" t="s">
        <v>5620</v>
      </c>
      <c r="AL1747" s="56" t="str" cm="1">
        <f t="array" ref="AL1747">IFERROR(_xlfn.IFS(
AK1747="MPR ISSUE","ACTIVE",
AK1747="BSS Hardware Issue","ACTIVE",
AK1747="Sites strategiques, MLL, Pylone, etc.","PASSIVE",
AK1747="AKTIVCO DEFAUT GE &amp; POWER Cabinet","PASSIVE",
AK1747="AKTIVCO Coupure ENEO &amp; Baisse de tension","PASSIVE",
AK1747="Coupure ENEO &amp; Baisse de tension","PASSIVE",
AK1747="Defaut GE &amp; POWER Cabinet","PASSIVE",
AK1747="Sharing","PASSIVE",
AK1747="Sites strategiques &amp; DataCenter","PASSIVE",
AK1747="Exclu","Exclu",
AK1747="SAT","ACTIVE",
AK1747="SPARE-ISSUE","SPARE-ISSUE",
AK1747="Fiber CAmtel","ACTIVE",
AK1747="Fiber AOF","ACTIVE",
AK1747="Projet OCM (HUAWEI)","PLANNED WORKS",
AK1747="Projet OCM (NOKIA)","PLANNED WORKS",
AK1747="ACCESS-ISSUE","ACCESS-ISSUE",
AK1747="Projet OCM (ZTE, NOKIA, autres projets)","PLANNED WORKS",
AK1747="No root CAuse","No root cause",
AK1747="ODU HS","ACTIVE",
AK1747="IP &amp; VLAN","ACTIVE",
AK1747="Warehouse HUAWEI","SPARE-ISSUE",
AK1747="SPARE-HS","SPARE-ISSUE",
AK1747="Power Telco","ACTIVE", AK1747="no impacts","no impacts"
),"")</f>
        <v>No root cause</v>
      </c>
      <c r="AM1747" s="108" t="s">
        <v>5537</v>
      </c>
      <c r="AN1747" s="117" t="s">
        <v>3055</v>
      </c>
      <c r="AP1747" s="23" t="s">
        <v>5537</v>
      </c>
      <c r="AQ1747" s="23" t="s">
        <v>5537</v>
      </c>
      <c r="AR1747" s="7"/>
      <c r="AS1747" s="6"/>
      <c r="AT1747" s="7"/>
      <c r="AU1747" s="3" t="s">
        <v>5537</v>
      </c>
      <c r="AV1747" s="24" t="s">
        <v>5537</v>
      </c>
      <c r="AW1747" s="24" t="s">
        <v>5537</v>
      </c>
      <c r="AX1747" s="24" t="s">
        <v>5537</v>
      </c>
      <c r="AY1747" s="24" t="s">
        <v>5537</v>
      </c>
      <c r="AZ1747" s="24" t="s">
        <v>5537</v>
      </c>
      <c r="BA1747" s="24" t="s">
        <v>5537</v>
      </c>
      <c r="BB1747" s="24" t="s">
        <v>5537</v>
      </c>
      <c r="BC1747" s="24" t="s">
        <v>5537</v>
      </c>
      <c r="BD1747" s="24" t="s">
        <v>5537</v>
      </c>
      <c r="BE1747" s="24" t="s">
        <v>5537</v>
      </c>
      <c r="BF1747" s="24" t="s">
        <v>5537</v>
      </c>
      <c r="BG1747" s="24" t="s">
        <v>5537</v>
      </c>
      <c r="BH1747" s="24" t="s">
        <v>5537</v>
      </c>
      <c r="BI1747" s="9" t="s">
        <v>5537</v>
      </c>
      <c r="BJ1747" s="14"/>
      <c r="BK1747" s="14" t="s">
        <v>5537</v>
      </c>
      <c r="BL1747" s="14" t="str">
        <f>_xlfn.XLOOKUP(B1747,'[4]cell downs 18042026 17h'!$B:$B,'[4]cell downs 18042026 17h'!$B:$B,"")</f>
        <v/>
      </c>
      <c r="BM1747" s="14" t="str">
        <f>_xlfn.XLOOKUP(B1747,'[5]Cells Huawei 19042026 15h'!$B:$B,'[5]Cells Huawei 19042026 15h'!$B:$B,"")</f>
        <v/>
      </c>
      <c r="BN1747" s="9" t="str">
        <f>_xlfn.XLOOKUP(B1747,'[6]cells down 19042026 9H40'!$B:$B,'[6]cells down 19042026 9H40'!$B:$B,"")</f>
        <v/>
      </c>
      <c r="BO1747" s="9" t="s">
        <v>3055</v>
      </c>
      <c r="BP1747" s="9" t="s">
        <v>12</v>
      </c>
    </row>
    <row r="1748" spans="1:68" s="9" customFormat="1" x14ac:dyDescent="0.35">
      <c r="A1748" s="1" t="s">
        <v>677</v>
      </c>
      <c r="B1748" s="8" t="s">
        <v>3114</v>
      </c>
      <c r="C1748" s="3" t="str">
        <f>_xlfn.XLOOKUP(B1748,'[1]daily break down'!$D:$D,'[1]daily break down'!$E:$E,"")</f>
        <v>EXTREME-NORD</v>
      </c>
      <c r="D1748" s="1" t="s">
        <v>11</v>
      </c>
      <c r="E1748" s="1" t="s">
        <v>237</v>
      </c>
      <c r="F1748" s="3" t="s">
        <v>55</v>
      </c>
      <c r="G1748" s="1" t="s">
        <v>677</v>
      </c>
      <c r="H1748" s="40" t="str">
        <f>_xlfn.XLOOKUP(B1748,[2]CALCULATION!$B:$B,[2]CALCULATION!$H:$H,"")</f>
        <v>NOKIA</v>
      </c>
      <c r="I1748" s="34">
        <v>0</v>
      </c>
      <c r="J1748" s="34">
        <v>0</v>
      </c>
      <c r="K1748" s="34">
        <v>0</v>
      </c>
      <c r="L1748" s="34">
        <v>0</v>
      </c>
      <c r="M1748" s="34">
        <v>0</v>
      </c>
      <c r="N1748" s="34">
        <v>0</v>
      </c>
      <c r="O1748" s="34">
        <v>0</v>
      </c>
      <c r="P1748" s="34">
        <v>0</v>
      </c>
      <c r="Q1748" s="34">
        <v>0</v>
      </c>
      <c r="R1748" s="34">
        <v>0</v>
      </c>
      <c r="S1748" s="109">
        <v>0</v>
      </c>
      <c r="T1748" s="109">
        <f>_xlfn.XLOOKUP(B1748,'[3]Nur des jours'!$B:$B,'[3]Nur des jours'!$U:$U,"")</f>
        <v>0</v>
      </c>
      <c r="U1748" s="109">
        <v>0</v>
      </c>
      <c r="V1748" s="109">
        <v>0</v>
      </c>
      <c r="W1748" s="109">
        <v>0</v>
      </c>
      <c r="X1748" s="109">
        <v>0</v>
      </c>
      <c r="Y1748" s="109">
        <v>0</v>
      </c>
      <c r="Z1748" s="109">
        <v>0</v>
      </c>
      <c r="AA1748" s="109">
        <v>0</v>
      </c>
      <c r="AB1748" s="109">
        <v>0</v>
      </c>
      <c r="AC1748" s="109">
        <v>0</v>
      </c>
      <c r="AD1748" s="109">
        <v>0</v>
      </c>
      <c r="AE1748" s="109">
        <v>0</v>
      </c>
      <c r="AF1748" s="109">
        <v>0</v>
      </c>
      <c r="AG1748" s="57" t="str">
        <f>_xlfn.XLOOKUP(B1748,[3]CALCULATION!$B:$B,[3]CALCULATION!$M:$M,"")</f>
        <v>Insecurity</v>
      </c>
      <c r="AH1748" s="57"/>
      <c r="AI1748" s="56" t="str" cm="1">
        <f t="array" ref="AI1748">IFERROR(_xlfn.IFS(
AK1748="MPR ISSUE","PDH",
AK1748="BSS Hardware Issue","BSS",
AK1748="Sites strategiques, MLL, Pylone, etc.","ENVTECH",
AK1748="AKTIVCO DEFAUT GE &amp; POWER Cabinet","AKTIVCO",
AK1748="AKTIVCO Coupure ENEO &amp; Baisse de tension","AKTIVCO GRID ONLY",
AK1748="Coupure ENEO &amp; Baisse de tension","IHS GRID ONLY",
AK1748="Defaut GE &amp; POWER Cabinet","IHS",
AK1748="Sharing","Partners",
AK1748="Sites strategiques &amp; DataCenter","SST &amp; DC",
AK1748="Exclu","Exclu",
AK1748="SAT","SAT",
AK1748="SPARE-ISSUE","SPARE-ISSUE",
AK1748="Fiber CAmtel","TRANS_FO_CAMTEL",
AK1748="Fiber AOF","Fiber AOF",
AK1748="Projet OCM (HUAWEI)","TRAVAUX-HUAWEI",
AK1748="Projet OCM (NOKIA)","TRAVAUX-NOKIA",
AK1748="ACCESS-ISSUE","ACCESS-ISSUE",
AK1748="Projet OCM (ZTE, NOKIA, autres projets)","TRAVAUX OCM",
AK1748="No root CAuse","No root cause",
AK1748="ODU HS","PDH",
AK1748="IP &amp; VLAN","PDH",
AK1748="Warehouse HUAWEI","SPARE-ISSUE",
AK1748="SPARE-HS","SPARE-ISSUE",
AK1748="Power Telco","BSS",AK1748="no impacts","no impacts"
),"")</f>
        <v>No root cause</v>
      </c>
      <c r="AJ1748" s="56" t="str" cm="1">
        <f t="array" ref="AJ1748">IFERROR(_xlfn.IFS(
AK1748="MPR ISSUE","TX ISSUE",
AK1748="BSS Hardware Issue","RAN ISSUE",
AK1748="Sites strategiques, MLL, Pylone, etc.","ENVTECH",
AK1748="AKTIVCO DEFAUT GE &amp; POWER Cabinet","POWER ISSUE",
AK1748="AKTIVCO Coupure ENEO &amp; Baisse de tension","POWER ISSUE",
AK1748="Coupure ENEO &amp; Baisse de tension","POWER ISSUE",
AK1748="Defaut GE &amp; POWER Cabinet","POWER ISSUE",
AK1748="Sharing","POWER ISSUE",
AK1748="Sites strategiques &amp; DataCenter","POWER ISSUE",
AK1748="Exclu","Exclu",
AK1748="SAT","TX ISSUE",
AK1748="SPARE-ISSUE","SPARE-ISSUE",
AK1748="Fiber CAmtel","TX ISSUE",
AK1748="Fiber AOF","TX ISSUE",
AK1748="Projet OCM (HUAWEI)","TRAVAUX-HUAWEI",
AK1748="Projet OCM (NOKIA)","TRAVAUX -NOKIA",
AK1748="ACCESS-ISSUE","ACCESS-ISSUE",
AK1748="Projet OCM (ZTE, NOKIA, autres projets)","TRAVAUX OCM",
AK1748="No root CAuse","No root cause",
AK1748="ODU HS","TX ISSUE",
AK1748="IP &amp; VLAN","TX ISSUE",
AK1748="Warehouse HUAWEI","SPARE-ISSUE",
AK1748="SPARE-HS","SPARE-ISSUE",
AK1748="Power Telco","RAN ISSUE",AK1748="no impacts","no impacts"
),"")</f>
        <v>No root cause</v>
      </c>
      <c r="AK1748" s="81" t="s">
        <v>5620</v>
      </c>
      <c r="AL1748" s="56" t="str" cm="1">
        <f t="array" ref="AL1748">IFERROR(_xlfn.IFS(
AK1748="MPR ISSUE","ACTIVE",
AK1748="BSS Hardware Issue","ACTIVE",
AK1748="Sites strategiques, MLL, Pylone, etc.","PASSIVE",
AK1748="AKTIVCO DEFAUT GE &amp; POWER Cabinet","PASSIVE",
AK1748="AKTIVCO Coupure ENEO &amp; Baisse de tension","PASSIVE",
AK1748="Coupure ENEO &amp; Baisse de tension","PASSIVE",
AK1748="Defaut GE &amp; POWER Cabinet","PASSIVE",
AK1748="Sharing","PASSIVE",
AK1748="Sites strategiques &amp; DataCenter","PASSIVE",
AK1748="Exclu","Exclu",
AK1748="SAT","ACTIVE",
AK1748="SPARE-ISSUE","SPARE-ISSUE",
AK1748="Fiber CAmtel","ACTIVE",
AK1748="Fiber AOF","ACTIVE",
AK1748="Projet OCM (HUAWEI)","PLANNED WORKS",
AK1748="Projet OCM (NOKIA)","PLANNED WORKS",
AK1748="ACCESS-ISSUE","ACCESS-ISSUE",
AK1748="Projet OCM (ZTE, NOKIA, autres projets)","PLANNED WORKS",
AK1748="No root CAuse","No root cause",
AK1748="ODU HS","ACTIVE",
AK1748="IP &amp; VLAN","ACTIVE",
AK1748="Warehouse HUAWEI","SPARE-ISSUE",
AK1748="SPARE-HS","SPARE-ISSUE",
AK1748="Power Telco","ACTIVE", AK1748="no impacts","no impacts"
),"")</f>
        <v>No root cause</v>
      </c>
      <c r="AM1748" s="108" t="s">
        <v>5537</v>
      </c>
      <c r="AN1748" s="117" t="s">
        <v>3114</v>
      </c>
      <c r="AP1748" s="23" t="s">
        <v>5537</v>
      </c>
      <c r="AQ1748" s="23" t="s">
        <v>5537</v>
      </c>
      <c r="AR1748" s="7"/>
      <c r="AS1748" s="6"/>
      <c r="AT1748" s="7"/>
      <c r="AU1748" s="3" t="s">
        <v>5537</v>
      </c>
      <c r="AV1748" s="24" t="s">
        <v>5537</v>
      </c>
      <c r="AW1748" s="24" t="s">
        <v>5537</v>
      </c>
      <c r="AX1748" s="24" t="s">
        <v>5537</v>
      </c>
      <c r="AY1748" s="24" t="s">
        <v>5537</v>
      </c>
      <c r="AZ1748" s="24" t="s">
        <v>5537</v>
      </c>
      <c r="BA1748" s="24" t="s">
        <v>5537</v>
      </c>
      <c r="BB1748" s="24" t="s">
        <v>5537</v>
      </c>
      <c r="BC1748" s="24" t="s">
        <v>5537</v>
      </c>
      <c r="BD1748" s="24" t="s">
        <v>5537</v>
      </c>
      <c r="BE1748" s="24" t="s">
        <v>5537</v>
      </c>
      <c r="BF1748" s="24" t="s">
        <v>5537</v>
      </c>
      <c r="BG1748" s="24" t="s">
        <v>5537</v>
      </c>
      <c r="BH1748" s="24" t="s">
        <v>5537</v>
      </c>
      <c r="BI1748" s="9" t="s">
        <v>5537</v>
      </c>
      <c r="BJ1748" s="14"/>
      <c r="BK1748" s="14" t="s">
        <v>5537</v>
      </c>
      <c r="BL1748" s="14" t="str">
        <f>_xlfn.XLOOKUP(B1748,'[4]cell downs 18042026 17h'!$B:$B,'[4]cell downs 18042026 17h'!$B:$B,"")</f>
        <v/>
      </c>
      <c r="BM1748" s="14" t="str">
        <f>_xlfn.XLOOKUP(B1748,'[5]Cells Huawei 19042026 15h'!$B:$B,'[5]Cells Huawei 19042026 15h'!$B:$B,"")</f>
        <v/>
      </c>
      <c r="BN1748" s="9" t="str">
        <f>_xlfn.XLOOKUP(B1748,'[6]cells down 19042026 9H40'!$B:$B,'[6]cells down 19042026 9H40'!$B:$B,"")</f>
        <v/>
      </c>
      <c r="BO1748" s="9" t="s">
        <v>3114</v>
      </c>
      <c r="BP1748" s="9" t="s">
        <v>12</v>
      </c>
    </row>
    <row r="1749" spans="1:68" s="9" customFormat="1" x14ac:dyDescent="0.35">
      <c r="A1749" s="1" t="s">
        <v>485</v>
      </c>
      <c r="B1749" s="8" t="s">
        <v>486</v>
      </c>
      <c r="C1749" s="3" t="str">
        <f>_xlfn.XLOOKUP(B1749,'[1]daily break down'!$D:$D,'[1]daily break down'!$E:$E,"")</f>
        <v>Douala</v>
      </c>
      <c r="D1749" s="1" t="s">
        <v>21</v>
      </c>
      <c r="E1749" s="1" t="s">
        <v>30</v>
      </c>
      <c r="F1749" s="3" t="s">
        <v>31</v>
      </c>
      <c r="G1749" s="1" t="s">
        <v>32</v>
      </c>
      <c r="H1749" s="41" t="str">
        <f>_xlfn.XLOOKUP(B1749,[2]CALCULATION!$B:$B,[2]CALCULATION!$H:$H,"")</f>
        <v>ZTE</v>
      </c>
      <c r="I1749" s="34">
        <v>0</v>
      </c>
      <c r="J1749" s="34">
        <v>0</v>
      </c>
      <c r="K1749" s="34">
        <v>0</v>
      </c>
      <c r="L1749" s="34">
        <v>0</v>
      </c>
      <c r="M1749" s="34">
        <v>0</v>
      </c>
      <c r="N1749" s="34">
        <v>0</v>
      </c>
      <c r="O1749" s="34">
        <v>0</v>
      </c>
      <c r="P1749" s="34">
        <v>4.8246383759520368</v>
      </c>
      <c r="Q1749" s="34">
        <v>0</v>
      </c>
      <c r="R1749" s="34">
        <v>0</v>
      </c>
      <c r="S1749" s="109">
        <v>0</v>
      </c>
      <c r="T1749" s="109">
        <f>_xlfn.XLOOKUP(B1749,'[3]Nur des jours'!$B:$B,'[3]Nur des jours'!$U:$U,"")</f>
        <v>0</v>
      </c>
      <c r="U1749" s="109">
        <v>0</v>
      </c>
      <c r="V1749" s="109">
        <v>0</v>
      </c>
      <c r="W1749" s="109">
        <v>0</v>
      </c>
      <c r="X1749" s="109">
        <v>0</v>
      </c>
      <c r="Y1749" s="109">
        <v>0</v>
      </c>
      <c r="Z1749" s="109">
        <v>0</v>
      </c>
      <c r="AA1749" s="109">
        <v>0</v>
      </c>
      <c r="AB1749" s="109">
        <v>0</v>
      </c>
      <c r="AC1749" s="109">
        <v>0</v>
      </c>
      <c r="AD1749" s="109">
        <v>0</v>
      </c>
      <c r="AE1749" s="109">
        <v>0</v>
      </c>
      <c r="AF1749" s="109">
        <v>0</v>
      </c>
      <c r="AG1749" s="57" t="str">
        <f>_xlfn.XLOOKUP(B1749,[3]CALCULATION!$B:$B,[3]CALCULATION!$M:$M,"")</f>
        <v>Operationnel</v>
      </c>
      <c r="AH1749" s="57"/>
      <c r="AI1749" s="56" t="str" cm="1">
        <f t="array" ref="AI1749">IFERROR(_xlfn.IFS(
AK1749="MPR ISSUE","PDH",
AK1749="BSS Hardware Issue","BSS",
AK1749="Sites strategiques, MLL, Pylone, etc.","ENVTECH",
AK1749="AKTIVCO DEFAUT GE &amp; POWER Cabinet","AKTIVCO",
AK1749="AKTIVCO Coupure ENEO &amp; Baisse de tension","AKTIVCO GRID ONLY",
AK1749="Coupure ENEO &amp; Baisse de tension","IHS GRID ONLY",
AK1749="Defaut GE &amp; POWER Cabinet","IHS",
AK1749="Sharing","Partners",
AK1749="Sites strategiques &amp; DataCenter","SST &amp; DC",
AK1749="Exclu","Exclu",
AK1749="SAT","SAT",
AK1749="SPARE-ISSUE","SPARE-ISSUE",
AK1749="Fiber CAmtel","TRANS_FO_CAMTEL",
AK1749="Fiber AOF","Fiber AOF",
AK1749="Projet OCM (HUAWEI)","TRAVAUX-HUAWEI",
AK1749="Projet OCM (NOKIA)","TRAVAUX-NOKIA",
AK1749="ACCESS-ISSUE","ACCESS-ISSUE",
AK1749="Projet OCM (ZTE, NOKIA, autres projets)","TRAVAUX OCM",
AK1749="No root CAuse","No root cause",
AK1749="ODU HS","PDH",
AK1749="IP &amp; VLAN","PDH",
AK1749="Warehouse HUAWEI","SPARE-ISSUE",
AK1749="SPARE-HS","SPARE-ISSUE",
AK1749="Power Telco","BSS",AK1749="no impacts","no impacts"
),"")</f>
        <v>No root cause</v>
      </c>
      <c r="AJ1749" s="56" t="str" cm="1">
        <f t="array" ref="AJ1749">IFERROR(_xlfn.IFS(
AK1749="MPR ISSUE","TX ISSUE",
AK1749="BSS Hardware Issue","RAN ISSUE",
AK1749="Sites strategiques, MLL, Pylone, etc.","ENVTECH",
AK1749="AKTIVCO DEFAUT GE &amp; POWER Cabinet","POWER ISSUE",
AK1749="AKTIVCO Coupure ENEO &amp; Baisse de tension","POWER ISSUE",
AK1749="Coupure ENEO &amp; Baisse de tension","POWER ISSUE",
AK1749="Defaut GE &amp; POWER Cabinet","POWER ISSUE",
AK1749="Sharing","POWER ISSUE",
AK1749="Sites strategiques &amp; DataCenter","POWER ISSUE",
AK1749="Exclu","Exclu",
AK1749="SAT","TX ISSUE",
AK1749="SPARE-ISSUE","SPARE-ISSUE",
AK1749="Fiber CAmtel","TX ISSUE",
AK1749="Fiber AOF","TX ISSUE",
AK1749="Projet OCM (HUAWEI)","TRAVAUX-HUAWEI",
AK1749="Projet OCM (NOKIA)","TRAVAUX -NOKIA",
AK1749="ACCESS-ISSUE","ACCESS-ISSUE",
AK1749="Projet OCM (ZTE, NOKIA, autres projets)","TRAVAUX OCM",
AK1749="No root CAuse","No root cause",
AK1749="ODU HS","TX ISSUE",
AK1749="IP &amp; VLAN","TX ISSUE",
AK1749="Warehouse HUAWEI","SPARE-ISSUE",
AK1749="SPARE-HS","SPARE-ISSUE",
AK1749="Power Telco","RAN ISSUE",AK1749="no impacts","no impacts"
),"")</f>
        <v>No root cause</v>
      </c>
      <c r="AK1749" s="81" t="s">
        <v>5620</v>
      </c>
      <c r="AL1749" s="56" t="str" cm="1">
        <f t="array" ref="AL1749">IFERROR(_xlfn.IFS(
AK1749="MPR ISSUE","ACTIVE",
AK1749="BSS Hardware Issue","ACTIVE",
AK1749="Sites strategiques, MLL, Pylone, etc.","PASSIVE",
AK1749="AKTIVCO DEFAUT GE &amp; POWER Cabinet","PASSIVE",
AK1749="AKTIVCO Coupure ENEO &amp; Baisse de tension","PASSIVE",
AK1749="Coupure ENEO &amp; Baisse de tension","PASSIVE",
AK1749="Defaut GE &amp; POWER Cabinet","PASSIVE",
AK1749="Sharing","PASSIVE",
AK1749="Sites strategiques &amp; DataCenter","PASSIVE",
AK1749="Exclu","Exclu",
AK1749="SAT","ACTIVE",
AK1749="SPARE-ISSUE","SPARE-ISSUE",
AK1749="Fiber CAmtel","ACTIVE",
AK1749="Fiber AOF","ACTIVE",
AK1749="Projet OCM (HUAWEI)","PLANNED WORKS",
AK1749="Projet OCM (NOKIA)","PLANNED WORKS",
AK1749="ACCESS-ISSUE","ACCESS-ISSUE",
AK1749="Projet OCM (ZTE, NOKIA, autres projets)","PLANNED WORKS",
AK1749="No root CAuse","No root cause",
AK1749="ODU HS","ACTIVE",
AK1749="IP &amp; VLAN","ACTIVE",
AK1749="Warehouse HUAWEI","SPARE-ISSUE",
AK1749="SPARE-HS","SPARE-ISSUE",
AK1749="Power Telco","ACTIVE", AK1749="no impacts","no impacts"
),"")</f>
        <v>No root cause</v>
      </c>
      <c r="AM1749" s="108" t="s">
        <v>5537</v>
      </c>
      <c r="AN1749" s="117" t="s">
        <v>486</v>
      </c>
      <c r="AP1749" s="23" t="s">
        <v>5537</v>
      </c>
      <c r="AQ1749" s="23" t="s">
        <v>5537</v>
      </c>
      <c r="AR1749" s="7"/>
      <c r="AS1749" s="6"/>
      <c r="AT1749" s="7"/>
      <c r="AU1749" s="3" t="s">
        <v>5537</v>
      </c>
      <c r="AV1749" s="24" t="s">
        <v>5537</v>
      </c>
      <c r="AW1749" s="24" t="s">
        <v>5537</v>
      </c>
      <c r="AX1749" s="24" t="s">
        <v>5537</v>
      </c>
      <c r="AY1749" s="24" t="s">
        <v>5537</v>
      </c>
      <c r="AZ1749" s="24" t="s">
        <v>5537</v>
      </c>
      <c r="BA1749" s="24" t="s">
        <v>5537</v>
      </c>
      <c r="BB1749" s="24" t="s">
        <v>5537</v>
      </c>
      <c r="BC1749" s="24" t="s">
        <v>5537</v>
      </c>
      <c r="BD1749" s="24" t="s">
        <v>5537</v>
      </c>
      <c r="BE1749" s="24" t="s">
        <v>5537</v>
      </c>
      <c r="BF1749" s="24" t="s">
        <v>5537</v>
      </c>
      <c r="BG1749" s="24" t="s">
        <v>5537</v>
      </c>
      <c r="BH1749" s="24" t="s">
        <v>5537</v>
      </c>
      <c r="BI1749" s="9" t="s">
        <v>5537</v>
      </c>
      <c r="BJ1749" s="14"/>
      <c r="BK1749" s="14" t="s">
        <v>5537</v>
      </c>
      <c r="BL1749" s="14" t="str">
        <f>_xlfn.XLOOKUP(B1749,'[4]cell downs 18042026 17h'!$B:$B,'[4]cell downs 18042026 17h'!$B:$B,"")</f>
        <v/>
      </c>
      <c r="BM1749" s="14" t="str">
        <f>_xlfn.XLOOKUP(B1749,'[5]Cells Huawei 19042026 15h'!$B:$B,'[5]Cells Huawei 19042026 15h'!$B:$B,"")</f>
        <v/>
      </c>
      <c r="BN1749" s="9" t="str">
        <f>_xlfn.XLOOKUP(B1749,'[6]cells down 19042026 9H40'!$B:$B,'[6]cells down 19042026 9H40'!$B:$B,"")</f>
        <v/>
      </c>
      <c r="BO1749" s="9" t="s">
        <v>5537</v>
      </c>
      <c r="BP1749" s="9" t="s">
        <v>12</v>
      </c>
    </row>
    <row r="1750" spans="1:68" s="9" customFormat="1" x14ac:dyDescent="0.35">
      <c r="A1750" s="1" t="s">
        <v>3294</v>
      </c>
      <c r="B1750" s="8" t="s">
        <v>3295</v>
      </c>
      <c r="C1750" s="3" t="str">
        <f>_xlfn.XLOOKUP(B1750,'[1]daily break down'!$D:$D,'[1]daily break down'!$E:$E,"")</f>
        <v>EXTREME-NORD</v>
      </c>
      <c r="D1750" s="1" t="s">
        <v>11</v>
      </c>
      <c r="E1750" s="1" t="s">
        <v>96</v>
      </c>
      <c r="F1750" s="3" t="s">
        <v>55</v>
      </c>
      <c r="G1750" s="1" t="s">
        <v>3296</v>
      </c>
      <c r="H1750" s="39" t="str">
        <f>_xlfn.XLOOKUP(B1750,[2]CALCULATION!$B:$B,[2]CALCULATION!$H:$H,"")</f>
        <v>HUAWEI</v>
      </c>
      <c r="I1750" s="34">
        <v>0</v>
      </c>
      <c r="J1750" s="34">
        <v>0</v>
      </c>
      <c r="K1750" s="34">
        <v>0</v>
      </c>
      <c r="L1750" s="34">
        <v>0</v>
      </c>
      <c r="M1750" s="34">
        <v>0</v>
      </c>
      <c r="N1750" s="34">
        <v>0</v>
      </c>
      <c r="O1750" s="34">
        <v>0</v>
      </c>
      <c r="P1750" s="34">
        <v>0</v>
      </c>
      <c r="Q1750" s="34">
        <v>0</v>
      </c>
      <c r="R1750" s="34">
        <v>0</v>
      </c>
      <c r="S1750" s="109">
        <v>0</v>
      </c>
      <c r="T1750" s="109">
        <f>_xlfn.XLOOKUP(B1750,'[3]Nur des jours'!$B:$B,'[3]Nur des jours'!$U:$U,"")</f>
        <v>0</v>
      </c>
      <c r="U1750" s="109">
        <v>0</v>
      </c>
      <c r="V1750" s="109">
        <v>0</v>
      </c>
      <c r="W1750" s="109">
        <v>0</v>
      </c>
      <c r="X1750" s="109">
        <v>0</v>
      </c>
      <c r="Y1750" s="109">
        <v>0</v>
      </c>
      <c r="Z1750" s="109">
        <v>0</v>
      </c>
      <c r="AA1750" s="109">
        <v>0</v>
      </c>
      <c r="AB1750" s="109">
        <v>0</v>
      </c>
      <c r="AC1750" s="109">
        <v>0</v>
      </c>
      <c r="AD1750" s="109">
        <v>0</v>
      </c>
      <c r="AE1750" s="109">
        <v>0</v>
      </c>
      <c r="AF1750" s="109">
        <v>0</v>
      </c>
      <c r="AG1750" s="57" t="str">
        <f>_xlfn.XLOOKUP(B1750,[3]CALCULATION!$B:$B,[3]CALCULATION!$M:$M,"")</f>
        <v>Insecurity</v>
      </c>
      <c r="AH1750" s="57"/>
      <c r="AI1750" s="56" t="str" cm="1">
        <f t="array" ref="AI1750">IFERROR(_xlfn.IFS(
AK1750="MPR ISSUE","PDH",
AK1750="BSS Hardware Issue","BSS",
AK1750="Sites strategiques, MLL, Pylone, etc.","ENVTECH",
AK1750="AKTIVCO DEFAUT GE &amp; POWER Cabinet","AKTIVCO",
AK1750="AKTIVCO Coupure ENEO &amp; Baisse de tension","AKTIVCO GRID ONLY",
AK1750="Coupure ENEO &amp; Baisse de tension","IHS GRID ONLY",
AK1750="Defaut GE &amp; POWER Cabinet","IHS",
AK1750="Sharing","Partners",
AK1750="Sites strategiques &amp; DataCenter","SST &amp; DC",
AK1750="Exclu","Exclu",
AK1750="SAT","SAT",
AK1750="SPARE-ISSUE","SPARE-ISSUE",
AK1750="Fiber CAmtel","TRANS_FO_CAMTEL",
AK1750="Fiber AOF","Fiber AOF",
AK1750="Projet OCM (HUAWEI)","TRAVAUX-HUAWEI",
AK1750="Projet OCM (NOKIA)","TRAVAUX-NOKIA",
AK1750="ACCESS-ISSUE","ACCESS-ISSUE",
AK1750="Projet OCM (ZTE, NOKIA, autres projets)","TRAVAUX OCM",
AK1750="No root CAuse","No root cause",
AK1750="ODU HS","PDH",
AK1750="IP &amp; VLAN","PDH",
AK1750="Warehouse HUAWEI","SPARE-ISSUE",
AK1750="SPARE-HS","SPARE-ISSUE",
AK1750="Power Telco","BSS",AK1750="no impacts","no impacts"
),"")</f>
        <v>No root cause</v>
      </c>
      <c r="AJ1750" s="56" t="str" cm="1">
        <f t="array" ref="AJ1750">IFERROR(_xlfn.IFS(
AK1750="MPR ISSUE","TX ISSUE",
AK1750="BSS Hardware Issue","RAN ISSUE",
AK1750="Sites strategiques, MLL, Pylone, etc.","ENVTECH",
AK1750="AKTIVCO DEFAUT GE &amp; POWER Cabinet","POWER ISSUE",
AK1750="AKTIVCO Coupure ENEO &amp; Baisse de tension","POWER ISSUE",
AK1750="Coupure ENEO &amp; Baisse de tension","POWER ISSUE",
AK1750="Defaut GE &amp; POWER Cabinet","POWER ISSUE",
AK1750="Sharing","POWER ISSUE",
AK1750="Sites strategiques &amp; DataCenter","POWER ISSUE",
AK1750="Exclu","Exclu",
AK1750="SAT","TX ISSUE",
AK1750="SPARE-ISSUE","SPARE-ISSUE",
AK1750="Fiber CAmtel","TX ISSUE",
AK1750="Fiber AOF","TX ISSUE",
AK1750="Projet OCM (HUAWEI)","TRAVAUX-HUAWEI",
AK1750="Projet OCM (NOKIA)","TRAVAUX -NOKIA",
AK1750="ACCESS-ISSUE","ACCESS-ISSUE",
AK1750="Projet OCM (ZTE, NOKIA, autres projets)","TRAVAUX OCM",
AK1750="No root CAuse","No root cause",
AK1750="ODU HS","TX ISSUE",
AK1750="IP &amp; VLAN","TX ISSUE",
AK1750="Warehouse HUAWEI","SPARE-ISSUE",
AK1750="SPARE-HS","SPARE-ISSUE",
AK1750="Power Telco","RAN ISSUE",AK1750="no impacts","no impacts"
),"")</f>
        <v>No root cause</v>
      </c>
      <c r="AK1750" s="81" t="s">
        <v>5620</v>
      </c>
      <c r="AL1750" s="56" t="str" cm="1">
        <f t="array" ref="AL1750">IFERROR(_xlfn.IFS(
AK1750="MPR ISSUE","ACTIVE",
AK1750="BSS Hardware Issue","ACTIVE",
AK1750="Sites strategiques, MLL, Pylone, etc.","PASSIVE",
AK1750="AKTIVCO DEFAUT GE &amp; POWER Cabinet","PASSIVE",
AK1750="AKTIVCO Coupure ENEO &amp; Baisse de tension","PASSIVE",
AK1750="Coupure ENEO &amp; Baisse de tension","PASSIVE",
AK1750="Defaut GE &amp; POWER Cabinet","PASSIVE",
AK1750="Sharing","PASSIVE",
AK1750="Sites strategiques &amp; DataCenter","PASSIVE",
AK1750="Exclu","Exclu",
AK1750="SAT","ACTIVE",
AK1750="SPARE-ISSUE","SPARE-ISSUE",
AK1750="Fiber CAmtel","ACTIVE",
AK1750="Fiber AOF","ACTIVE",
AK1750="Projet OCM (HUAWEI)","PLANNED WORKS",
AK1750="Projet OCM (NOKIA)","PLANNED WORKS",
AK1750="ACCESS-ISSUE","ACCESS-ISSUE",
AK1750="Projet OCM (ZTE, NOKIA, autres projets)","PLANNED WORKS",
AK1750="No root CAuse","No root cause",
AK1750="ODU HS","ACTIVE",
AK1750="IP &amp; VLAN","ACTIVE",
AK1750="Warehouse HUAWEI","SPARE-ISSUE",
AK1750="SPARE-HS","SPARE-ISSUE",
AK1750="Power Telco","ACTIVE", AK1750="no impacts","no impacts"
),"")</f>
        <v>No root cause</v>
      </c>
      <c r="AM1750" s="108" t="s">
        <v>5537</v>
      </c>
      <c r="AN1750" s="117" t="s">
        <v>3295</v>
      </c>
      <c r="AP1750" s="23" t="s">
        <v>5537</v>
      </c>
      <c r="AQ1750" s="23" t="s">
        <v>5537</v>
      </c>
      <c r="AR1750" s="7"/>
      <c r="AS1750" s="6"/>
      <c r="AT1750" s="7"/>
      <c r="AU1750" s="3" t="s">
        <v>5537</v>
      </c>
      <c r="AV1750" s="24" t="s">
        <v>5537</v>
      </c>
      <c r="AW1750" s="24" t="s">
        <v>5537</v>
      </c>
      <c r="AX1750" s="24" t="s">
        <v>5537</v>
      </c>
      <c r="AY1750" s="24" t="s">
        <v>5537</v>
      </c>
      <c r="AZ1750" s="24" t="s">
        <v>5537</v>
      </c>
      <c r="BA1750" s="24" t="s">
        <v>5537</v>
      </c>
      <c r="BB1750" s="24" t="s">
        <v>5537</v>
      </c>
      <c r="BC1750" s="24" t="s">
        <v>5537</v>
      </c>
      <c r="BD1750" s="24" t="s">
        <v>5537</v>
      </c>
      <c r="BE1750" s="24" t="s">
        <v>5537</v>
      </c>
      <c r="BF1750" s="24" t="s">
        <v>5537</v>
      </c>
      <c r="BG1750" s="24" t="s">
        <v>5537</v>
      </c>
      <c r="BH1750" s="24" t="s">
        <v>5537</v>
      </c>
      <c r="BI1750" s="9" t="s">
        <v>5537</v>
      </c>
      <c r="BJ1750" s="14"/>
      <c r="BK1750" s="14" t="s">
        <v>5537</v>
      </c>
      <c r="BL1750" s="14" t="str">
        <f>_xlfn.XLOOKUP(B1750,'[4]cell downs 18042026 17h'!$B:$B,'[4]cell downs 18042026 17h'!$B:$B,"")</f>
        <v/>
      </c>
      <c r="BM1750" s="14" t="str">
        <f>_xlfn.XLOOKUP(B1750,'[5]Cells Huawei 19042026 15h'!$B:$B,'[5]Cells Huawei 19042026 15h'!$B:$B,"")</f>
        <v/>
      </c>
      <c r="BN1750" s="9" t="str">
        <f>_xlfn.XLOOKUP(B1750,'[6]cells down 19042026 9H40'!$B:$B,'[6]cells down 19042026 9H40'!$B:$B,"")</f>
        <v/>
      </c>
      <c r="BO1750" s="9" t="s">
        <v>3295</v>
      </c>
      <c r="BP1750" s="9" t="s">
        <v>5578</v>
      </c>
    </row>
    <row r="1751" spans="1:68" s="9" customFormat="1" x14ac:dyDescent="0.35">
      <c r="A1751" s="1" t="s">
        <v>3303</v>
      </c>
      <c r="B1751" s="8" t="s">
        <v>3304</v>
      </c>
      <c r="C1751" s="3" t="str">
        <f>_xlfn.XLOOKUP(B1751,'[1]daily break down'!$D:$D,'[1]daily break down'!$E:$E,"")</f>
        <v>EXTREME-NORD</v>
      </c>
      <c r="D1751" s="1" t="s">
        <v>11</v>
      </c>
      <c r="E1751" s="1" t="s">
        <v>96</v>
      </c>
      <c r="F1751" s="3" t="s">
        <v>55</v>
      </c>
      <c r="G1751" s="1" t="s">
        <v>3069</v>
      </c>
      <c r="H1751" s="39" t="str">
        <f>_xlfn.XLOOKUP(B1751,[2]CALCULATION!$B:$B,[2]CALCULATION!$H:$H,"")</f>
        <v>HUAWEI</v>
      </c>
      <c r="I1751" s="34">
        <v>0</v>
      </c>
      <c r="J1751" s="34">
        <v>0</v>
      </c>
      <c r="K1751" s="34">
        <v>0</v>
      </c>
      <c r="L1751" s="34">
        <v>0</v>
      </c>
      <c r="M1751" s="34">
        <v>0</v>
      </c>
      <c r="N1751" s="34">
        <v>0</v>
      </c>
      <c r="O1751" s="34">
        <v>0</v>
      </c>
      <c r="P1751" s="34">
        <v>0</v>
      </c>
      <c r="Q1751" s="34">
        <v>0</v>
      </c>
      <c r="R1751" s="34">
        <v>0</v>
      </c>
      <c r="S1751" s="109">
        <v>0</v>
      </c>
      <c r="T1751" s="109">
        <f>_xlfn.XLOOKUP(B1751,'[3]Nur des jours'!$B:$B,'[3]Nur des jours'!$U:$U,"")</f>
        <v>0</v>
      </c>
      <c r="U1751" s="109">
        <v>0</v>
      </c>
      <c r="V1751" s="109">
        <v>0</v>
      </c>
      <c r="W1751" s="109">
        <v>0</v>
      </c>
      <c r="X1751" s="109">
        <v>0</v>
      </c>
      <c r="Y1751" s="109">
        <v>0</v>
      </c>
      <c r="Z1751" s="109">
        <v>0</v>
      </c>
      <c r="AA1751" s="109">
        <v>0</v>
      </c>
      <c r="AB1751" s="109">
        <v>0</v>
      </c>
      <c r="AC1751" s="109">
        <v>0</v>
      </c>
      <c r="AD1751" s="109">
        <v>0</v>
      </c>
      <c r="AE1751" s="109">
        <v>0</v>
      </c>
      <c r="AF1751" s="109">
        <v>0</v>
      </c>
      <c r="AG1751" s="57" t="str">
        <f>_xlfn.XLOOKUP(B1751,[3]CALCULATION!$B:$B,[3]CALCULATION!$M:$M,"")</f>
        <v>Insecurity</v>
      </c>
      <c r="AH1751" s="57"/>
      <c r="AI1751" s="56" t="str" cm="1">
        <f t="array" ref="AI1751">IFERROR(_xlfn.IFS(
AK1751="MPR ISSUE","PDH",
AK1751="BSS Hardware Issue","BSS",
AK1751="Sites strategiques, MLL, Pylone, etc.","ENVTECH",
AK1751="AKTIVCO DEFAUT GE &amp; POWER Cabinet","AKTIVCO",
AK1751="AKTIVCO Coupure ENEO &amp; Baisse de tension","AKTIVCO GRID ONLY",
AK1751="Coupure ENEO &amp; Baisse de tension","IHS GRID ONLY",
AK1751="Defaut GE &amp; POWER Cabinet","IHS",
AK1751="Sharing","Partners",
AK1751="Sites strategiques &amp; DataCenter","SST &amp; DC",
AK1751="Exclu","Exclu",
AK1751="SAT","SAT",
AK1751="SPARE-ISSUE","SPARE-ISSUE",
AK1751="Fiber CAmtel","TRANS_FO_CAMTEL",
AK1751="Fiber AOF","Fiber AOF",
AK1751="Projet OCM (HUAWEI)","TRAVAUX-HUAWEI",
AK1751="Projet OCM (NOKIA)","TRAVAUX-NOKIA",
AK1751="ACCESS-ISSUE","ACCESS-ISSUE",
AK1751="Projet OCM (ZTE, NOKIA, autres projets)","TRAVAUX OCM",
AK1751="No root CAuse","No root cause",
AK1751="ODU HS","PDH",
AK1751="IP &amp; VLAN","PDH",
AK1751="Warehouse HUAWEI","SPARE-ISSUE",
AK1751="SPARE-HS","SPARE-ISSUE",
AK1751="Power Telco","BSS",AK1751="no impacts","no impacts"
),"")</f>
        <v>No root cause</v>
      </c>
      <c r="AJ1751" s="56" t="str" cm="1">
        <f t="array" ref="AJ1751">IFERROR(_xlfn.IFS(
AK1751="MPR ISSUE","TX ISSUE",
AK1751="BSS Hardware Issue","RAN ISSUE",
AK1751="Sites strategiques, MLL, Pylone, etc.","ENVTECH",
AK1751="AKTIVCO DEFAUT GE &amp; POWER Cabinet","POWER ISSUE",
AK1751="AKTIVCO Coupure ENEO &amp; Baisse de tension","POWER ISSUE",
AK1751="Coupure ENEO &amp; Baisse de tension","POWER ISSUE",
AK1751="Defaut GE &amp; POWER Cabinet","POWER ISSUE",
AK1751="Sharing","POWER ISSUE",
AK1751="Sites strategiques &amp; DataCenter","POWER ISSUE",
AK1751="Exclu","Exclu",
AK1751="SAT","TX ISSUE",
AK1751="SPARE-ISSUE","SPARE-ISSUE",
AK1751="Fiber CAmtel","TX ISSUE",
AK1751="Fiber AOF","TX ISSUE",
AK1751="Projet OCM (HUAWEI)","TRAVAUX-HUAWEI",
AK1751="Projet OCM (NOKIA)","TRAVAUX -NOKIA",
AK1751="ACCESS-ISSUE","ACCESS-ISSUE",
AK1751="Projet OCM (ZTE, NOKIA, autres projets)","TRAVAUX OCM",
AK1751="No root CAuse","No root cause",
AK1751="ODU HS","TX ISSUE",
AK1751="IP &amp; VLAN","TX ISSUE",
AK1751="Warehouse HUAWEI","SPARE-ISSUE",
AK1751="SPARE-HS","SPARE-ISSUE",
AK1751="Power Telco","RAN ISSUE",AK1751="no impacts","no impacts"
),"")</f>
        <v>No root cause</v>
      </c>
      <c r="AK1751" s="81" t="s">
        <v>5620</v>
      </c>
      <c r="AL1751" s="56" t="str" cm="1">
        <f t="array" ref="AL1751">IFERROR(_xlfn.IFS(
AK1751="MPR ISSUE","ACTIVE",
AK1751="BSS Hardware Issue","ACTIVE",
AK1751="Sites strategiques, MLL, Pylone, etc.","PASSIVE",
AK1751="AKTIVCO DEFAUT GE &amp; POWER Cabinet","PASSIVE",
AK1751="AKTIVCO Coupure ENEO &amp; Baisse de tension","PASSIVE",
AK1751="Coupure ENEO &amp; Baisse de tension","PASSIVE",
AK1751="Defaut GE &amp; POWER Cabinet","PASSIVE",
AK1751="Sharing","PASSIVE",
AK1751="Sites strategiques &amp; DataCenter","PASSIVE",
AK1751="Exclu","Exclu",
AK1751="SAT","ACTIVE",
AK1751="SPARE-ISSUE","SPARE-ISSUE",
AK1751="Fiber CAmtel","ACTIVE",
AK1751="Fiber AOF","ACTIVE",
AK1751="Projet OCM (HUAWEI)","PLANNED WORKS",
AK1751="Projet OCM (NOKIA)","PLANNED WORKS",
AK1751="ACCESS-ISSUE","ACCESS-ISSUE",
AK1751="Projet OCM (ZTE, NOKIA, autres projets)","PLANNED WORKS",
AK1751="No root CAuse","No root cause",
AK1751="ODU HS","ACTIVE",
AK1751="IP &amp; VLAN","ACTIVE",
AK1751="Warehouse HUAWEI","SPARE-ISSUE",
AK1751="SPARE-HS","SPARE-ISSUE",
AK1751="Power Telco","ACTIVE", AK1751="no impacts","no impacts"
),"")</f>
        <v>No root cause</v>
      </c>
      <c r="AM1751" s="108" t="s">
        <v>5537</v>
      </c>
      <c r="AN1751" s="117" t="s">
        <v>3304</v>
      </c>
      <c r="AP1751" s="23" t="s">
        <v>5537</v>
      </c>
      <c r="AQ1751" s="23" t="s">
        <v>5537</v>
      </c>
      <c r="AR1751" s="7"/>
      <c r="AS1751" s="6"/>
      <c r="AT1751" s="7"/>
      <c r="AU1751" s="3" t="s">
        <v>5537</v>
      </c>
      <c r="AV1751" s="24" t="s">
        <v>5537</v>
      </c>
      <c r="AW1751" s="24" t="s">
        <v>5537</v>
      </c>
      <c r="AX1751" s="24" t="s">
        <v>5537</v>
      </c>
      <c r="AY1751" s="24" t="s">
        <v>5537</v>
      </c>
      <c r="AZ1751" s="24" t="s">
        <v>5537</v>
      </c>
      <c r="BA1751" s="24" t="s">
        <v>5537</v>
      </c>
      <c r="BB1751" s="24" t="s">
        <v>5537</v>
      </c>
      <c r="BC1751" s="24" t="s">
        <v>5537</v>
      </c>
      <c r="BD1751" s="24" t="s">
        <v>5537</v>
      </c>
      <c r="BE1751" s="24" t="s">
        <v>5537</v>
      </c>
      <c r="BF1751" s="24" t="s">
        <v>5537</v>
      </c>
      <c r="BG1751" s="24" t="s">
        <v>5537</v>
      </c>
      <c r="BH1751" s="24" t="s">
        <v>5537</v>
      </c>
      <c r="BI1751" s="9" t="s">
        <v>5537</v>
      </c>
      <c r="BJ1751" s="14"/>
      <c r="BK1751" s="14" t="s">
        <v>5537</v>
      </c>
      <c r="BL1751" s="14" t="str">
        <f>_xlfn.XLOOKUP(B1751,'[4]cell downs 18042026 17h'!$B:$B,'[4]cell downs 18042026 17h'!$B:$B,"")</f>
        <v/>
      </c>
      <c r="BM1751" s="14" t="str">
        <f>_xlfn.XLOOKUP(B1751,'[5]Cells Huawei 19042026 15h'!$B:$B,'[5]Cells Huawei 19042026 15h'!$B:$B,"")</f>
        <v/>
      </c>
      <c r="BN1751" s="9" t="str">
        <f>_xlfn.XLOOKUP(B1751,'[6]cells down 19042026 9H40'!$B:$B,'[6]cells down 19042026 9H40'!$B:$B,"")</f>
        <v/>
      </c>
      <c r="BO1751" s="9" t="s">
        <v>3304</v>
      </c>
      <c r="BP1751" s="9" t="s">
        <v>12</v>
      </c>
    </row>
    <row r="1752" spans="1:68" s="9" customFormat="1" x14ac:dyDescent="0.35">
      <c r="A1752" s="1" t="s">
        <v>3358</v>
      </c>
      <c r="B1752" s="8" t="s">
        <v>3359</v>
      </c>
      <c r="C1752" s="3" t="str">
        <f>_xlfn.XLOOKUP(B1752,'[1]daily break down'!$D:$D,'[1]daily break down'!$E:$E,"")</f>
        <v>EXTREME-NORD</v>
      </c>
      <c r="D1752" s="1" t="s">
        <v>11</v>
      </c>
      <c r="E1752" s="1" t="s">
        <v>66</v>
      </c>
      <c r="F1752" s="3" t="s">
        <v>55</v>
      </c>
      <c r="G1752" s="1" t="s">
        <v>3358</v>
      </c>
      <c r="H1752" s="40" t="str">
        <f>_xlfn.XLOOKUP(B1752,[2]CALCULATION!$B:$B,[2]CALCULATION!$H:$H,"")</f>
        <v>NOKIA</v>
      </c>
      <c r="I1752" s="34">
        <v>0</v>
      </c>
      <c r="J1752" s="34">
        <v>0</v>
      </c>
      <c r="K1752" s="34">
        <v>0</v>
      </c>
      <c r="L1752" s="34">
        <v>0</v>
      </c>
      <c r="M1752" s="34">
        <v>0</v>
      </c>
      <c r="N1752" s="34">
        <v>0</v>
      </c>
      <c r="O1752" s="34">
        <v>0</v>
      </c>
      <c r="P1752" s="34">
        <v>0</v>
      </c>
      <c r="Q1752" s="34">
        <v>0</v>
      </c>
      <c r="R1752" s="34">
        <v>0</v>
      </c>
      <c r="S1752" s="109">
        <v>0</v>
      </c>
      <c r="T1752" s="109">
        <f>_xlfn.XLOOKUP(B1752,'[3]Nur des jours'!$B:$B,'[3]Nur des jours'!$U:$U,"")</f>
        <v>0</v>
      </c>
      <c r="U1752" s="109">
        <v>0</v>
      </c>
      <c r="V1752" s="109">
        <v>0</v>
      </c>
      <c r="W1752" s="109">
        <v>0</v>
      </c>
      <c r="X1752" s="109">
        <v>0</v>
      </c>
      <c r="Y1752" s="109">
        <v>0</v>
      </c>
      <c r="Z1752" s="109">
        <v>0</v>
      </c>
      <c r="AA1752" s="109">
        <v>0</v>
      </c>
      <c r="AB1752" s="109">
        <v>0</v>
      </c>
      <c r="AC1752" s="109">
        <v>0</v>
      </c>
      <c r="AD1752" s="109">
        <v>0</v>
      </c>
      <c r="AE1752" s="109">
        <v>0</v>
      </c>
      <c r="AF1752" s="109">
        <v>0</v>
      </c>
      <c r="AG1752" s="57" t="str">
        <f>_xlfn.XLOOKUP(B1752,[3]CALCULATION!$B:$B,[3]CALCULATION!$M:$M,"")</f>
        <v>Insecurity</v>
      </c>
      <c r="AH1752" s="57"/>
      <c r="AI1752" s="56" t="str" cm="1">
        <f t="array" ref="AI1752">IFERROR(_xlfn.IFS(
AK1752="MPR ISSUE","PDH",
AK1752="BSS Hardware Issue","BSS",
AK1752="Sites strategiques, MLL, Pylone, etc.","ENVTECH",
AK1752="AKTIVCO DEFAUT GE &amp; POWER Cabinet","AKTIVCO",
AK1752="AKTIVCO Coupure ENEO &amp; Baisse de tension","AKTIVCO GRID ONLY",
AK1752="Coupure ENEO &amp; Baisse de tension","IHS GRID ONLY",
AK1752="Defaut GE &amp; POWER Cabinet","IHS",
AK1752="Sharing","Partners",
AK1752="Sites strategiques &amp; DataCenter","SST &amp; DC",
AK1752="Exclu","Exclu",
AK1752="SAT","SAT",
AK1752="SPARE-ISSUE","SPARE-ISSUE",
AK1752="Fiber CAmtel","TRANS_FO_CAMTEL",
AK1752="Fiber AOF","Fiber AOF",
AK1752="Projet OCM (HUAWEI)","TRAVAUX-HUAWEI",
AK1752="Projet OCM (NOKIA)","TRAVAUX-NOKIA",
AK1752="ACCESS-ISSUE","ACCESS-ISSUE",
AK1752="Projet OCM (ZTE, NOKIA, autres projets)","TRAVAUX OCM",
AK1752="No root CAuse","No root cause",
AK1752="ODU HS","PDH",
AK1752="IP &amp; VLAN","PDH",
AK1752="Warehouse HUAWEI","SPARE-ISSUE",
AK1752="SPARE-HS","SPARE-ISSUE",
AK1752="Power Telco","BSS",AK1752="no impacts","no impacts"
),"")</f>
        <v>No root cause</v>
      </c>
      <c r="AJ1752" s="56" t="str" cm="1">
        <f t="array" ref="AJ1752">IFERROR(_xlfn.IFS(
AK1752="MPR ISSUE","TX ISSUE",
AK1752="BSS Hardware Issue","RAN ISSUE",
AK1752="Sites strategiques, MLL, Pylone, etc.","ENVTECH",
AK1752="AKTIVCO DEFAUT GE &amp; POWER Cabinet","POWER ISSUE",
AK1752="AKTIVCO Coupure ENEO &amp; Baisse de tension","POWER ISSUE",
AK1752="Coupure ENEO &amp; Baisse de tension","POWER ISSUE",
AK1752="Defaut GE &amp; POWER Cabinet","POWER ISSUE",
AK1752="Sharing","POWER ISSUE",
AK1752="Sites strategiques &amp; DataCenter","POWER ISSUE",
AK1752="Exclu","Exclu",
AK1752="SAT","TX ISSUE",
AK1752="SPARE-ISSUE","SPARE-ISSUE",
AK1752="Fiber CAmtel","TX ISSUE",
AK1752="Fiber AOF","TX ISSUE",
AK1752="Projet OCM (HUAWEI)","TRAVAUX-HUAWEI",
AK1752="Projet OCM (NOKIA)","TRAVAUX -NOKIA",
AK1752="ACCESS-ISSUE","ACCESS-ISSUE",
AK1752="Projet OCM (ZTE, NOKIA, autres projets)","TRAVAUX OCM",
AK1752="No root CAuse","No root cause",
AK1752="ODU HS","TX ISSUE",
AK1752="IP &amp; VLAN","TX ISSUE",
AK1752="Warehouse HUAWEI","SPARE-ISSUE",
AK1752="SPARE-HS","SPARE-ISSUE",
AK1752="Power Telco","RAN ISSUE",AK1752="no impacts","no impacts"
),"")</f>
        <v>No root cause</v>
      </c>
      <c r="AK1752" s="81" t="s">
        <v>5620</v>
      </c>
      <c r="AL1752" s="56" t="str" cm="1">
        <f t="array" ref="AL1752">IFERROR(_xlfn.IFS(
AK1752="MPR ISSUE","ACTIVE",
AK1752="BSS Hardware Issue","ACTIVE",
AK1752="Sites strategiques, MLL, Pylone, etc.","PASSIVE",
AK1752="AKTIVCO DEFAUT GE &amp; POWER Cabinet","PASSIVE",
AK1752="AKTIVCO Coupure ENEO &amp; Baisse de tension","PASSIVE",
AK1752="Coupure ENEO &amp; Baisse de tension","PASSIVE",
AK1752="Defaut GE &amp; POWER Cabinet","PASSIVE",
AK1752="Sharing","PASSIVE",
AK1752="Sites strategiques &amp; DataCenter","PASSIVE",
AK1752="Exclu","Exclu",
AK1752="SAT","ACTIVE",
AK1752="SPARE-ISSUE","SPARE-ISSUE",
AK1752="Fiber CAmtel","ACTIVE",
AK1752="Fiber AOF","ACTIVE",
AK1752="Projet OCM (HUAWEI)","PLANNED WORKS",
AK1752="Projet OCM (NOKIA)","PLANNED WORKS",
AK1752="ACCESS-ISSUE","ACCESS-ISSUE",
AK1752="Projet OCM (ZTE, NOKIA, autres projets)","PLANNED WORKS",
AK1752="No root CAuse","No root cause",
AK1752="ODU HS","ACTIVE",
AK1752="IP &amp; VLAN","ACTIVE",
AK1752="Warehouse HUAWEI","SPARE-ISSUE",
AK1752="SPARE-HS","SPARE-ISSUE",
AK1752="Power Telco","ACTIVE", AK1752="no impacts","no impacts"
),"")</f>
        <v>No root cause</v>
      </c>
      <c r="AM1752" s="108" t="s">
        <v>5537</v>
      </c>
      <c r="AN1752" s="117" t="s">
        <v>3359</v>
      </c>
      <c r="AP1752" s="23" t="s">
        <v>5537</v>
      </c>
      <c r="AQ1752" s="23" t="s">
        <v>5537</v>
      </c>
      <c r="AR1752" s="7"/>
      <c r="AS1752" s="6"/>
      <c r="AT1752" s="7"/>
      <c r="AU1752" s="3" t="s">
        <v>5537</v>
      </c>
      <c r="AV1752" s="24" t="s">
        <v>5537</v>
      </c>
      <c r="AW1752" s="24" t="s">
        <v>5537</v>
      </c>
      <c r="AX1752" s="24" t="s">
        <v>5537</v>
      </c>
      <c r="AY1752" s="24" t="s">
        <v>5537</v>
      </c>
      <c r="AZ1752" s="24" t="s">
        <v>5537</v>
      </c>
      <c r="BA1752" s="24" t="s">
        <v>5537</v>
      </c>
      <c r="BB1752" s="24" t="s">
        <v>5537</v>
      </c>
      <c r="BC1752" s="24" t="s">
        <v>5537</v>
      </c>
      <c r="BD1752" s="24" t="s">
        <v>5537</v>
      </c>
      <c r="BE1752" s="24" t="s">
        <v>5537</v>
      </c>
      <c r="BF1752" s="24" t="s">
        <v>5537</v>
      </c>
      <c r="BG1752" s="24" t="s">
        <v>5537</v>
      </c>
      <c r="BH1752" s="24" t="s">
        <v>5537</v>
      </c>
      <c r="BI1752" s="9" t="s">
        <v>5537</v>
      </c>
      <c r="BJ1752" s="14"/>
      <c r="BK1752" s="14" t="s">
        <v>5537</v>
      </c>
      <c r="BL1752" s="14" t="str">
        <f>_xlfn.XLOOKUP(B1752,'[4]cell downs 18042026 17h'!$B:$B,'[4]cell downs 18042026 17h'!$B:$B,"")</f>
        <v/>
      </c>
      <c r="BM1752" s="14" t="str">
        <f>_xlfn.XLOOKUP(B1752,'[5]Cells Huawei 19042026 15h'!$B:$B,'[5]Cells Huawei 19042026 15h'!$B:$B,"")</f>
        <v/>
      </c>
      <c r="BN1752" s="9" t="str">
        <f>_xlfn.XLOOKUP(B1752,'[6]cells down 19042026 9H40'!$B:$B,'[6]cells down 19042026 9H40'!$B:$B,"")</f>
        <v/>
      </c>
      <c r="BO1752" s="9" t="s">
        <v>3359</v>
      </c>
      <c r="BP1752" s="9" t="s">
        <v>12</v>
      </c>
    </row>
    <row r="1753" spans="1:68" s="9" customFormat="1" x14ac:dyDescent="0.35">
      <c r="A1753" s="1" t="s">
        <v>2490</v>
      </c>
      <c r="B1753" s="8" t="s">
        <v>2491</v>
      </c>
      <c r="C1753" s="3" t="str">
        <f>_xlfn.XLOOKUP(B1753,'[1]daily break down'!$D:$D,'[1]daily break down'!$E:$E,"")</f>
        <v>Douala</v>
      </c>
      <c r="D1753" s="1" t="s">
        <v>11</v>
      </c>
      <c r="E1753" s="1" t="s">
        <v>12</v>
      </c>
      <c r="F1753" s="3" t="s">
        <v>31</v>
      </c>
      <c r="G1753" s="1" t="s">
        <v>32</v>
      </c>
      <c r="H1753" s="41" t="str">
        <f>_xlfn.XLOOKUP(B1753,[2]CALCULATION!$B:$B,[2]CALCULATION!$H:$H,"")</f>
        <v>ZTE</v>
      </c>
      <c r="I1753" s="34">
        <v>0</v>
      </c>
      <c r="J1753" s="34">
        <v>0</v>
      </c>
      <c r="K1753" s="34">
        <v>0</v>
      </c>
      <c r="L1753" s="34">
        <v>0</v>
      </c>
      <c r="M1753" s="34">
        <v>0</v>
      </c>
      <c r="N1753" s="34">
        <v>0</v>
      </c>
      <c r="O1753" s="34">
        <v>0</v>
      </c>
      <c r="P1753" s="34">
        <v>3.6937517300025968</v>
      </c>
      <c r="Q1753" s="34">
        <v>0</v>
      </c>
      <c r="R1753" s="34">
        <v>0</v>
      </c>
      <c r="S1753" s="109">
        <v>0</v>
      </c>
      <c r="T1753" s="109">
        <f>_xlfn.XLOOKUP(B1753,'[3]Nur des jours'!$B:$B,'[3]Nur des jours'!$U:$U,"")</f>
        <v>0</v>
      </c>
      <c r="U1753" s="109">
        <v>0</v>
      </c>
      <c r="V1753" s="109">
        <v>0</v>
      </c>
      <c r="W1753" s="109">
        <v>0</v>
      </c>
      <c r="X1753" s="109">
        <v>0</v>
      </c>
      <c r="Y1753" s="109">
        <v>0</v>
      </c>
      <c r="Z1753" s="109">
        <v>0</v>
      </c>
      <c r="AA1753" s="109">
        <v>0</v>
      </c>
      <c r="AB1753" s="109">
        <v>0</v>
      </c>
      <c r="AC1753" s="109">
        <v>0</v>
      </c>
      <c r="AD1753" s="109">
        <v>0</v>
      </c>
      <c r="AE1753" s="109">
        <v>0</v>
      </c>
      <c r="AF1753" s="109">
        <v>0</v>
      </c>
      <c r="AG1753" s="57" t="str">
        <f>_xlfn.XLOOKUP(B1753,[3]CALCULATION!$B:$B,[3]CALCULATION!$M:$M,"")</f>
        <v>Operationnel</v>
      </c>
      <c r="AH1753" s="57"/>
      <c r="AI1753" s="56" t="str" cm="1">
        <f t="array" ref="AI1753">IFERROR(_xlfn.IFS(
AK1753="MPR ISSUE","PDH",
AK1753="BSS Hardware Issue","BSS",
AK1753="Sites strategiques, MLL, Pylone, etc.","ENVTECH",
AK1753="AKTIVCO DEFAUT GE &amp; POWER Cabinet","AKTIVCO",
AK1753="AKTIVCO Coupure ENEO &amp; Baisse de tension","AKTIVCO GRID ONLY",
AK1753="Coupure ENEO &amp; Baisse de tension","IHS GRID ONLY",
AK1753="Defaut GE &amp; POWER Cabinet","IHS",
AK1753="Sharing","Partners",
AK1753="Sites strategiques &amp; DataCenter","SST &amp; DC",
AK1753="Exclu","Exclu",
AK1753="SAT","SAT",
AK1753="SPARE-ISSUE","SPARE-ISSUE",
AK1753="Fiber CAmtel","TRANS_FO_CAMTEL",
AK1753="Fiber AOF","Fiber AOF",
AK1753="Projet OCM (HUAWEI)","TRAVAUX-HUAWEI",
AK1753="Projet OCM (NOKIA)","TRAVAUX-NOKIA",
AK1753="ACCESS-ISSUE","ACCESS-ISSUE",
AK1753="Projet OCM (ZTE, NOKIA, autres projets)","TRAVAUX OCM",
AK1753="No root CAuse","No root cause",
AK1753="ODU HS","PDH",
AK1753="IP &amp; VLAN","PDH",
AK1753="Warehouse HUAWEI","SPARE-ISSUE",
AK1753="SPARE-HS","SPARE-ISSUE",
AK1753="Power Telco","BSS",AK1753="no impacts","no impacts"
),"")</f>
        <v>No root cause</v>
      </c>
      <c r="AJ1753" s="56" t="str" cm="1">
        <f t="array" ref="AJ1753">IFERROR(_xlfn.IFS(
AK1753="MPR ISSUE","TX ISSUE",
AK1753="BSS Hardware Issue","RAN ISSUE",
AK1753="Sites strategiques, MLL, Pylone, etc.","ENVTECH",
AK1753="AKTIVCO DEFAUT GE &amp; POWER Cabinet","POWER ISSUE",
AK1753="AKTIVCO Coupure ENEO &amp; Baisse de tension","POWER ISSUE",
AK1753="Coupure ENEO &amp; Baisse de tension","POWER ISSUE",
AK1753="Defaut GE &amp; POWER Cabinet","POWER ISSUE",
AK1753="Sharing","POWER ISSUE",
AK1753="Sites strategiques &amp; DataCenter","POWER ISSUE",
AK1753="Exclu","Exclu",
AK1753="SAT","TX ISSUE",
AK1753="SPARE-ISSUE","SPARE-ISSUE",
AK1753="Fiber CAmtel","TX ISSUE",
AK1753="Fiber AOF","TX ISSUE",
AK1753="Projet OCM (HUAWEI)","TRAVAUX-HUAWEI",
AK1753="Projet OCM (NOKIA)","TRAVAUX -NOKIA",
AK1753="ACCESS-ISSUE","ACCESS-ISSUE",
AK1753="Projet OCM (ZTE, NOKIA, autres projets)","TRAVAUX OCM",
AK1753="No root CAuse","No root cause",
AK1753="ODU HS","TX ISSUE",
AK1753="IP &amp; VLAN","TX ISSUE",
AK1753="Warehouse HUAWEI","SPARE-ISSUE",
AK1753="SPARE-HS","SPARE-ISSUE",
AK1753="Power Telco","RAN ISSUE",AK1753="no impacts","no impacts"
),"")</f>
        <v>No root cause</v>
      </c>
      <c r="AK1753" s="81" t="s">
        <v>5620</v>
      </c>
      <c r="AL1753" s="56" t="str" cm="1">
        <f t="array" ref="AL1753">IFERROR(_xlfn.IFS(
AK1753="MPR ISSUE","ACTIVE",
AK1753="BSS Hardware Issue","ACTIVE",
AK1753="Sites strategiques, MLL, Pylone, etc.","PASSIVE",
AK1753="AKTIVCO DEFAUT GE &amp; POWER Cabinet","PASSIVE",
AK1753="AKTIVCO Coupure ENEO &amp; Baisse de tension","PASSIVE",
AK1753="Coupure ENEO &amp; Baisse de tension","PASSIVE",
AK1753="Defaut GE &amp; POWER Cabinet","PASSIVE",
AK1753="Sharing","PASSIVE",
AK1753="Sites strategiques &amp; DataCenter","PASSIVE",
AK1753="Exclu","Exclu",
AK1753="SAT","ACTIVE",
AK1753="SPARE-ISSUE","SPARE-ISSUE",
AK1753="Fiber CAmtel","ACTIVE",
AK1753="Fiber AOF","ACTIVE",
AK1753="Projet OCM (HUAWEI)","PLANNED WORKS",
AK1753="Projet OCM (NOKIA)","PLANNED WORKS",
AK1753="ACCESS-ISSUE","ACCESS-ISSUE",
AK1753="Projet OCM (ZTE, NOKIA, autres projets)","PLANNED WORKS",
AK1753="No root CAuse","No root cause",
AK1753="ODU HS","ACTIVE",
AK1753="IP &amp; VLAN","ACTIVE",
AK1753="Warehouse HUAWEI","SPARE-ISSUE",
AK1753="SPARE-HS","SPARE-ISSUE",
AK1753="Power Telco","ACTIVE", AK1753="no impacts","no impacts"
),"")</f>
        <v>No root cause</v>
      </c>
      <c r="AM1753" s="108" t="s">
        <v>5537</v>
      </c>
      <c r="AN1753" s="117" t="s">
        <v>2491</v>
      </c>
      <c r="AP1753" s="23" t="s">
        <v>5537</v>
      </c>
      <c r="AQ1753" s="23" t="s">
        <v>5537</v>
      </c>
      <c r="AR1753" s="7"/>
      <c r="AS1753" s="6"/>
      <c r="AT1753" s="7"/>
      <c r="AU1753" s="3" t="s">
        <v>5537</v>
      </c>
      <c r="AV1753" s="24" t="s">
        <v>5537</v>
      </c>
      <c r="AW1753" s="24" t="s">
        <v>5537</v>
      </c>
      <c r="AX1753" s="24" t="s">
        <v>5537</v>
      </c>
      <c r="AY1753" s="24" t="s">
        <v>5537</v>
      </c>
      <c r="AZ1753" s="24" t="s">
        <v>5537</v>
      </c>
      <c r="BA1753" s="24" t="s">
        <v>5537</v>
      </c>
      <c r="BB1753" s="24" t="s">
        <v>5537</v>
      </c>
      <c r="BC1753" s="24" t="s">
        <v>5537</v>
      </c>
      <c r="BD1753" s="24" t="s">
        <v>5537</v>
      </c>
      <c r="BE1753" s="24" t="s">
        <v>5537</v>
      </c>
      <c r="BF1753" s="24" t="s">
        <v>5537</v>
      </c>
      <c r="BG1753" s="24" t="s">
        <v>5537</v>
      </c>
      <c r="BH1753" s="24" t="s">
        <v>5537</v>
      </c>
      <c r="BI1753" s="9" t="s">
        <v>5537</v>
      </c>
      <c r="BJ1753" s="14"/>
      <c r="BK1753" s="14" t="s">
        <v>5537</v>
      </c>
      <c r="BL1753" s="14" t="str">
        <f>_xlfn.XLOOKUP(B1753,'[4]cell downs 18042026 17h'!$B:$B,'[4]cell downs 18042026 17h'!$B:$B,"")</f>
        <v/>
      </c>
      <c r="BM1753" s="14" t="str">
        <f>_xlfn.XLOOKUP(B1753,'[5]Cells Huawei 19042026 15h'!$B:$B,'[5]Cells Huawei 19042026 15h'!$B:$B,"")</f>
        <v/>
      </c>
      <c r="BN1753" s="9" t="str">
        <f>_xlfn.XLOOKUP(B1753,'[6]cells down 19042026 9H40'!$B:$B,'[6]cells down 19042026 9H40'!$B:$B,"")</f>
        <v/>
      </c>
      <c r="BO1753" s="9" t="s">
        <v>2491</v>
      </c>
      <c r="BP1753" s="9" t="s">
        <v>12</v>
      </c>
    </row>
    <row r="1754" spans="1:68" s="9" customFormat="1" x14ac:dyDescent="0.35">
      <c r="A1754" s="1" t="s">
        <v>3459</v>
      </c>
      <c r="B1754" s="8" t="s">
        <v>3460</v>
      </c>
      <c r="C1754" s="3" t="str">
        <f>_xlfn.XLOOKUP(B1754,'[1]daily break down'!$D:$D,'[1]daily break down'!$E:$E,"")</f>
        <v>SUD-OUEST</v>
      </c>
      <c r="D1754" s="1" t="s">
        <v>11</v>
      </c>
      <c r="E1754" s="1" t="s">
        <v>12</v>
      </c>
      <c r="F1754" s="3" t="s">
        <v>13</v>
      </c>
      <c r="G1754" s="1" t="s">
        <v>3459</v>
      </c>
      <c r="H1754" s="39" t="str">
        <f>_xlfn.XLOOKUP(B1754,[2]CALCULATION!$B:$B,[2]CALCULATION!$H:$H,"")</f>
        <v>Huawei</v>
      </c>
      <c r="I1754" s="34">
        <v>0</v>
      </c>
      <c r="J1754" s="34">
        <v>0</v>
      </c>
      <c r="K1754" s="34">
        <v>0</v>
      </c>
      <c r="L1754" s="34">
        <v>0</v>
      </c>
      <c r="M1754" s="34">
        <v>0</v>
      </c>
      <c r="N1754" s="34">
        <v>0</v>
      </c>
      <c r="O1754" s="34">
        <v>0</v>
      </c>
      <c r="P1754" s="34">
        <v>0</v>
      </c>
      <c r="Q1754" s="34">
        <v>0</v>
      </c>
      <c r="R1754" s="34">
        <v>0</v>
      </c>
      <c r="S1754" s="109">
        <v>0</v>
      </c>
      <c r="T1754" s="109">
        <f>_xlfn.XLOOKUP(B1754,'[3]Nur des jours'!$B:$B,'[3]Nur des jours'!$U:$U,"")</f>
        <v>0</v>
      </c>
      <c r="U1754" s="109">
        <v>0</v>
      </c>
      <c r="V1754" s="109">
        <v>0</v>
      </c>
      <c r="W1754" s="109">
        <v>0</v>
      </c>
      <c r="X1754" s="109">
        <v>0</v>
      </c>
      <c r="Y1754" s="109">
        <v>0</v>
      </c>
      <c r="Z1754" s="109">
        <v>0</v>
      </c>
      <c r="AA1754" s="109">
        <v>0</v>
      </c>
      <c r="AB1754" s="109">
        <v>0</v>
      </c>
      <c r="AC1754" s="109">
        <v>0</v>
      </c>
      <c r="AD1754" s="109">
        <v>0</v>
      </c>
      <c r="AE1754" s="109">
        <v>0</v>
      </c>
      <c r="AF1754" s="109">
        <v>0</v>
      </c>
      <c r="AG1754" s="57" t="str">
        <f>_xlfn.XLOOKUP(B1754,[3]CALCULATION!$B:$B,[3]CALCULATION!$M:$M,"")</f>
        <v>Insecurity</v>
      </c>
      <c r="AH1754" s="57"/>
      <c r="AI1754" s="56" t="str" cm="1">
        <f t="array" ref="AI1754">IFERROR(_xlfn.IFS(
AK1754="MPR ISSUE","PDH",
AK1754="BSS Hardware Issue","BSS",
AK1754="Sites strategiques, MLL, Pylone, etc.","ENVTECH",
AK1754="AKTIVCO DEFAUT GE &amp; POWER Cabinet","AKTIVCO",
AK1754="AKTIVCO Coupure ENEO &amp; Baisse de tension","AKTIVCO GRID ONLY",
AK1754="Coupure ENEO &amp; Baisse de tension","IHS GRID ONLY",
AK1754="Defaut GE &amp; POWER Cabinet","IHS",
AK1754="Sharing","Partners",
AK1754="Sites strategiques &amp; DataCenter","SST &amp; DC",
AK1754="Exclu","Exclu",
AK1754="SAT","SAT",
AK1754="SPARE-ISSUE","SPARE-ISSUE",
AK1754="Fiber CAmtel","TRANS_FO_CAMTEL",
AK1754="Fiber AOF","Fiber AOF",
AK1754="Projet OCM (HUAWEI)","TRAVAUX-HUAWEI",
AK1754="Projet OCM (NOKIA)","TRAVAUX-NOKIA",
AK1754="ACCESS-ISSUE","ACCESS-ISSUE",
AK1754="Projet OCM (ZTE, NOKIA, autres projets)","TRAVAUX OCM",
AK1754="No root CAuse","No root cause",
AK1754="ODU HS","PDH",
AK1754="IP &amp; VLAN","PDH",
AK1754="Warehouse HUAWEI","SPARE-ISSUE",
AK1754="SPARE-HS","SPARE-ISSUE",
AK1754="Power Telco","BSS",AK1754="no impacts","no impacts"
),"")</f>
        <v>No root cause</v>
      </c>
      <c r="AJ1754" s="56" t="str" cm="1">
        <f t="array" ref="AJ1754">IFERROR(_xlfn.IFS(
AK1754="MPR ISSUE","TX ISSUE",
AK1754="BSS Hardware Issue","RAN ISSUE",
AK1754="Sites strategiques, MLL, Pylone, etc.","ENVTECH",
AK1754="AKTIVCO DEFAUT GE &amp; POWER Cabinet","POWER ISSUE",
AK1754="AKTIVCO Coupure ENEO &amp; Baisse de tension","POWER ISSUE",
AK1754="Coupure ENEO &amp; Baisse de tension","POWER ISSUE",
AK1754="Defaut GE &amp; POWER Cabinet","POWER ISSUE",
AK1754="Sharing","POWER ISSUE",
AK1754="Sites strategiques &amp; DataCenter","POWER ISSUE",
AK1754="Exclu","Exclu",
AK1754="SAT","TX ISSUE",
AK1754="SPARE-ISSUE","SPARE-ISSUE",
AK1754="Fiber CAmtel","TX ISSUE",
AK1754="Fiber AOF","TX ISSUE",
AK1754="Projet OCM (HUAWEI)","TRAVAUX-HUAWEI",
AK1754="Projet OCM (NOKIA)","TRAVAUX -NOKIA",
AK1754="ACCESS-ISSUE","ACCESS-ISSUE",
AK1754="Projet OCM (ZTE, NOKIA, autres projets)","TRAVAUX OCM",
AK1754="No root CAuse","No root cause",
AK1754="ODU HS","TX ISSUE",
AK1754="IP &amp; VLAN","TX ISSUE",
AK1754="Warehouse HUAWEI","SPARE-ISSUE",
AK1754="SPARE-HS","SPARE-ISSUE",
AK1754="Power Telco","RAN ISSUE",AK1754="no impacts","no impacts"
),"")</f>
        <v>No root cause</v>
      </c>
      <c r="AK1754" s="81" t="s">
        <v>5620</v>
      </c>
      <c r="AL1754" s="56" t="str" cm="1">
        <f t="array" ref="AL1754">IFERROR(_xlfn.IFS(
AK1754="MPR ISSUE","ACTIVE",
AK1754="BSS Hardware Issue","ACTIVE",
AK1754="Sites strategiques, MLL, Pylone, etc.","PASSIVE",
AK1754="AKTIVCO DEFAUT GE &amp; POWER Cabinet","PASSIVE",
AK1754="AKTIVCO Coupure ENEO &amp; Baisse de tension","PASSIVE",
AK1754="Coupure ENEO &amp; Baisse de tension","PASSIVE",
AK1754="Defaut GE &amp; POWER Cabinet","PASSIVE",
AK1754="Sharing","PASSIVE",
AK1754="Sites strategiques &amp; DataCenter","PASSIVE",
AK1754="Exclu","Exclu",
AK1754="SAT","ACTIVE",
AK1754="SPARE-ISSUE","SPARE-ISSUE",
AK1754="Fiber CAmtel","ACTIVE",
AK1754="Fiber AOF","ACTIVE",
AK1754="Projet OCM (HUAWEI)","PLANNED WORKS",
AK1754="Projet OCM (NOKIA)","PLANNED WORKS",
AK1754="ACCESS-ISSUE","ACCESS-ISSUE",
AK1754="Projet OCM (ZTE, NOKIA, autres projets)","PLANNED WORKS",
AK1754="No root CAuse","No root cause",
AK1754="ODU HS","ACTIVE",
AK1754="IP &amp; VLAN","ACTIVE",
AK1754="Warehouse HUAWEI","SPARE-ISSUE",
AK1754="SPARE-HS","SPARE-ISSUE",
AK1754="Power Telco","ACTIVE", AK1754="no impacts","no impacts"
),"")</f>
        <v>No root cause</v>
      </c>
      <c r="AM1754" s="108" t="s">
        <v>5537</v>
      </c>
      <c r="AN1754" s="117" t="s">
        <v>3460</v>
      </c>
      <c r="AP1754" s="23" t="s">
        <v>5537</v>
      </c>
      <c r="AQ1754" s="23" t="s">
        <v>5537</v>
      </c>
      <c r="AR1754" s="7"/>
      <c r="AS1754" s="6"/>
      <c r="AT1754" s="7"/>
      <c r="AU1754" s="3" t="s">
        <v>5537</v>
      </c>
      <c r="AV1754" s="24" t="s">
        <v>5537</v>
      </c>
      <c r="AW1754" s="24" t="s">
        <v>5537</v>
      </c>
      <c r="AX1754" s="24" t="s">
        <v>5537</v>
      </c>
      <c r="AY1754" s="24" t="s">
        <v>5537</v>
      </c>
      <c r="AZ1754" s="24" t="s">
        <v>5537</v>
      </c>
      <c r="BA1754" s="24" t="s">
        <v>5537</v>
      </c>
      <c r="BB1754" s="24" t="s">
        <v>5537</v>
      </c>
      <c r="BC1754" s="24" t="s">
        <v>5537</v>
      </c>
      <c r="BD1754" s="24" t="s">
        <v>5537</v>
      </c>
      <c r="BE1754" s="24" t="s">
        <v>5537</v>
      </c>
      <c r="BF1754" s="24" t="s">
        <v>5537</v>
      </c>
      <c r="BG1754" s="24" t="s">
        <v>5537</v>
      </c>
      <c r="BH1754" s="24" t="s">
        <v>5537</v>
      </c>
      <c r="BI1754" s="9" t="s">
        <v>5537</v>
      </c>
      <c r="BJ1754" s="14"/>
      <c r="BK1754" s="14" t="s">
        <v>5537</v>
      </c>
      <c r="BL1754" s="14" t="str">
        <f>_xlfn.XLOOKUP(B1754,'[4]cell downs 18042026 17h'!$B:$B,'[4]cell downs 18042026 17h'!$B:$B,"")</f>
        <v/>
      </c>
      <c r="BM1754" s="14" t="str">
        <f>_xlfn.XLOOKUP(B1754,'[5]Cells Huawei 19042026 15h'!$B:$B,'[5]Cells Huawei 19042026 15h'!$B:$B,"")</f>
        <v/>
      </c>
      <c r="BN1754" s="9" t="str">
        <f>_xlfn.XLOOKUP(B1754,'[6]cells down 19042026 9H40'!$B:$B,'[6]cells down 19042026 9H40'!$B:$B,"")</f>
        <v/>
      </c>
      <c r="BO1754" s="9" t="s">
        <v>3460</v>
      </c>
      <c r="BP1754" s="9" t="s">
        <v>302</v>
      </c>
    </row>
    <row r="1755" spans="1:68" s="9" customFormat="1" x14ac:dyDescent="0.35">
      <c r="A1755" s="1" t="s">
        <v>2532</v>
      </c>
      <c r="B1755" s="8" t="s">
        <v>2533</v>
      </c>
      <c r="C1755" s="3" t="str">
        <f>_xlfn.XLOOKUP(B1755,'[1]daily break down'!$D:$D,'[1]daily break down'!$E:$E,"")</f>
        <v>Douala</v>
      </c>
      <c r="D1755" s="1" t="s">
        <v>11</v>
      </c>
      <c r="E1755" s="1" t="s">
        <v>12</v>
      </c>
      <c r="F1755" s="3" t="s">
        <v>31</v>
      </c>
      <c r="G1755" s="1" t="s">
        <v>32</v>
      </c>
      <c r="H1755" s="41" t="str">
        <f>_xlfn.XLOOKUP(B1755,[2]CALCULATION!$B:$B,[2]CALCULATION!$H:$H,"")</f>
        <v>ZTE</v>
      </c>
      <c r="I1755" s="34">
        <v>0</v>
      </c>
      <c r="J1755" s="34">
        <v>0</v>
      </c>
      <c r="K1755" s="34">
        <v>0</v>
      </c>
      <c r="L1755" s="34">
        <v>0</v>
      </c>
      <c r="M1755" s="34">
        <v>4.7833680047256112E-2</v>
      </c>
      <c r="N1755" s="34">
        <v>0.68549123512911292</v>
      </c>
      <c r="O1755" s="34">
        <v>0</v>
      </c>
      <c r="P1755" s="34">
        <v>3.4248522542112192</v>
      </c>
      <c r="Q1755" s="34">
        <v>0.34776619211090154</v>
      </c>
      <c r="R1755" s="34">
        <v>0</v>
      </c>
      <c r="S1755" s="109">
        <v>0</v>
      </c>
      <c r="T1755" s="109">
        <f>_xlfn.XLOOKUP(B1755,'[3]Nur des jours'!$B:$B,'[3]Nur des jours'!$U:$U,"")</f>
        <v>0</v>
      </c>
      <c r="U1755" s="109">
        <v>0</v>
      </c>
      <c r="V1755" s="109">
        <v>0</v>
      </c>
      <c r="W1755" s="109">
        <v>0</v>
      </c>
      <c r="X1755" s="109">
        <v>0</v>
      </c>
      <c r="Y1755" s="109">
        <v>0</v>
      </c>
      <c r="Z1755" s="109">
        <v>0</v>
      </c>
      <c r="AA1755" s="109">
        <v>0</v>
      </c>
      <c r="AB1755" s="109">
        <v>0</v>
      </c>
      <c r="AC1755" s="109">
        <v>0</v>
      </c>
      <c r="AD1755" s="109">
        <v>0</v>
      </c>
      <c r="AE1755" s="109">
        <v>0</v>
      </c>
      <c r="AF1755" s="109">
        <v>0</v>
      </c>
      <c r="AG1755" s="57" t="str">
        <f>_xlfn.XLOOKUP(B1755,[3]CALCULATION!$B:$B,[3]CALCULATION!$M:$M,"")</f>
        <v>Operationnel</v>
      </c>
      <c r="AH1755" s="57"/>
      <c r="AI1755" s="56" t="str" cm="1">
        <f t="array" ref="AI1755">IFERROR(_xlfn.IFS(
AK1755="MPR ISSUE","PDH",
AK1755="BSS Hardware Issue","BSS",
AK1755="Sites strategiques, MLL, Pylone, etc.","ENVTECH",
AK1755="AKTIVCO DEFAUT GE &amp; POWER Cabinet","AKTIVCO",
AK1755="AKTIVCO Coupure ENEO &amp; Baisse de tension","AKTIVCO GRID ONLY",
AK1755="Coupure ENEO &amp; Baisse de tension","IHS GRID ONLY",
AK1755="Defaut GE &amp; POWER Cabinet","IHS",
AK1755="Sharing","Partners",
AK1755="Sites strategiques &amp; DataCenter","SST &amp; DC",
AK1755="Exclu","Exclu",
AK1755="SAT","SAT",
AK1755="SPARE-ISSUE","SPARE-ISSUE",
AK1755="Fiber CAmtel","TRANS_FO_CAMTEL",
AK1755="Fiber AOF","Fiber AOF",
AK1755="Projet OCM (HUAWEI)","TRAVAUX-HUAWEI",
AK1755="Projet OCM (NOKIA)","TRAVAUX-NOKIA",
AK1755="ACCESS-ISSUE","ACCESS-ISSUE",
AK1755="Projet OCM (ZTE, NOKIA, autres projets)","TRAVAUX OCM",
AK1755="No root CAuse","No root cause",
AK1755="ODU HS","PDH",
AK1755="IP &amp; VLAN","PDH",
AK1755="Warehouse HUAWEI","SPARE-ISSUE",
AK1755="SPARE-HS","SPARE-ISSUE",
AK1755="Power Telco","BSS",AK1755="no impacts","no impacts"
),"")</f>
        <v>No root cause</v>
      </c>
      <c r="AJ1755" s="56" t="str" cm="1">
        <f t="array" ref="AJ1755">IFERROR(_xlfn.IFS(
AK1755="MPR ISSUE","TX ISSUE",
AK1755="BSS Hardware Issue","RAN ISSUE",
AK1755="Sites strategiques, MLL, Pylone, etc.","ENVTECH",
AK1755="AKTIVCO DEFAUT GE &amp; POWER Cabinet","POWER ISSUE",
AK1755="AKTIVCO Coupure ENEO &amp; Baisse de tension","POWER ISSUE",
AK1755="Coupure ENEO &amp; Baisse de tension","POWER ISSUE",
AK1755="Defaut GE &amp; POWER Cabinet","POWER ISSUE",
AK1755="Sharing","POWER ISSUE",
AK1755="Sites strategiques &amp; DataCenter","POWER ISSUE",
AK1755="Exclu","Exclu",
AK1755="SAT","TX ISSUE",
AK1755="SPARE-ISSUE","SPARE-ISSUE",
AK1755="Fiber CAmtel","TX ISSUE",
AK1755="Fiber AOF","TX ISSUE",
AK1755="Projet OCM (HUAWEI)","TRAVAUX-HUAWEI",
AK1755="Projet OCM (NOKIA)","TRAVAUX -NOKIA",
AK1755="ACCESS-ISSUE","ACCESS-ISSUE",
AK1755="Projet OCM (ZTE, NOKIA, autres projets)","TRAVAUX OCM",
AK1755="No root CAuse","No root cause",
AK1755="ODU HS","TX ISSUE",
AK1755="IP &amp; VLAN","TX ISSUE",
AK1755="Warehouse HUAWEI","SPARE-ISSUE",
AK1755="SPARE-HS","SPARE-ISSUE",
AK1755="Power Telco","RAN ISSUE",AK1755="no impacts","no impacts"
),"")</f>
        <v>No root cause</v>
      </c>
      <c r="AK1755" s="81" t="s">
        <v>5620</v>
      </c>
      <c r="AL1755" s="56" t="str" cm="1">
        <f t="array" ref="AL1755">IFERROR(_xlfn.IFS(
AK1755="MPR ISSUE","ACTIVE",
AK1755="BSS Hardware Issue","ACTIVE",
AK1755="Sites strategiques, MLL, Pylone, etc.","PASSIVE",
AK1755="AKTIVCO DEFAUT GE &amp; POWER Cabinet","PASSIVE",
AK1755="AKTIVCO Coupure ENEO &amp; Baisse de tension","PASSIVE",
AK1755="Coupure ENEO &amp; Baisse de tension","PASSIVE",
AK1755="Defaut GE &amp; POWER Cabinet","PASSIVE",
AK1755="Sharing","PASSIVE",
AK1755="Sites strategiques &amp; DataCenter","PASSIVE",
AK1755="Exclu","Exclu",
AK1755="SAT","ACTIVE",
AK1755="SPARE-ISSUE","SPARE-ISSUE",
AK1755="Fiber CAmtel","ACTIVE",
AK1755="Fiber AOF","ACTIVE",
AK1755="Projet OCM (HUAWEI)","PLANNED WORKS",
AK1755="Projet OCM (NOKIA)","PLANNED WORKS",
AK1755="ACCESS-ISSUE","ACCESS-ISSUE",
AK1755="Projet OCM (ZTE, NOKIA, autres projets)","PLANNED WORKS",
AK1755="No root CAuse","No root cause",
AK1755="ODU HS","ACTIVE",
AK1755="IP &amp; VLAN","ACTIVE",
AK1755="Warehouse HUAWEI","SPARE-ISSUE",
AK1755="SPARE-HS","SPARE-ISSUE",
AK1755="Power Telco","ACTIVE", AK1755="no impacts","no impacts"
),"")</f>
        <v>No root cause</v>
      </c>
      <c r="AM1755" s="108" t="s">
        <v>5537</v>
      </c>
      <c r="AN1755" s="117" t="s">
        <v>2533</v>
      </c>
      <c r="AP1755" s="23" t="s">
        <v>5537</v>
      </c>
      <c r="AQ1755" s="23" t="s">
        <v>5537</v>
      </c>
      <c r="AR1755" s="7"/>
      <c r="AS1755" s="6"/>
      <c r="AT1755" s="7"/>
      <c r="AU1755" s="3" t="s">
        <v>5537</v>
      </c>
      <c r="AV1755" s="24" t="s">
        <v>5537</v>
      </c>
      <c r="AW1755" s="24" t="s">
        <v>5537</v>
      </c>
      <c r="AX1755" s="24" t="s">
        <v>5537</v>
      </c>
      <c r="AY1755" s="24" t="s">
        <v>5537</v>
      </c>
      <c r="AZ1755" s="24" t="s">
        <v>5537</v>
      </c>
      <c r="BA1755" s="24" t="s">
        <v>5537</v>
      </c>
      <c r="BB1755" s="24" t="s">
        <v>5537</v>
      </c>
      <c r="BC1755" s="24" t="s">
        <v>5537</v>
      </c>
      <c r="BD1755" s="24" t="s">
        <v>5537</v>
      </c>
      <c r="BE1755" s="24" t="s">
        <v>5537</v>
      </c>
      <c r="BF1755" s="24" t="s">
        <v>5537</v>
      </c>
      <c r="BG1755" s="24" t="s">
        <v>5537</v>
      </c>
      <c r="BH1755" s="24" t="s">
        <v>5537</v>
      </c>
      <c r="BI1755" s="9" t="s">
        <v>5537</v>
      </c>
      <c r="BJ1755" s="14"/>
      <c r="BK1755" s="14" t="s">
        <v>5537</v>
      </c>
      <c r="BL1755" s="14" t="str">
        <f>_xlfn.XLOOKUP(B1755,'[4]cell downs 18042026 17h'!$B:$B,'[4]cell downs 18042026 17h'!$B:$B,"")</f>
        <v/>
      </c>
      <c r="BM1755" s="14" t="str">
        <f>_xlfn.XLOOKUP(B1755,'[5]Cells Huawei 19042026 15h'!$B:$B,'[5]Cells Huawei 19042026 15h'!$B:$B,"")</f>
        <v/>
      </c>
      <c r="BN1755" s="9" t="str">
        <f>_xlfn.XLOOKUP(B1755,'[6]cells down 19042026 9H40'!$B:$B,'[6]cells down 19042026 9H40'!$B:$B,"")</f>
        <v/>
      </c>
      <c r="BO1755" s="9" t="s">
        <v>2533</v>
      </c>
      <c r="BP1755" s="9" t="s">
        <v>12</v>
      </c>
    </row>
    <row r="1756" spans="1:68" s="9" customFormat="1" x14ac:dyDescent="0.35">
      <c r="A1756" s="1" t="s">
        <v>3271</v>
      </c>
      <c r="B1756" s="8" t="s">
        <v>3272</v>
      </c>
      <c r="C1756" s="3" t="str">
        <f>_xlfn.XLOOKUP(B1756,'[1]daily break down'!$D:$D,'[1]daily break down'!$E:$E,"")</f>
        <v>LITTORAL</v>
      </c>
      <c r="D1756" s="1" t="s">
        <v>11</v>
      </c>
      <c r="E1756" s="1" t="s">
        <v>12</v>
      </c>
      <c r="F1756" s="3" t="s">
        <v>31</v>
      </c>
      <c r="G1756" s="1" t="s">
        <v>354</v>
      </c>
      <c r="H1756" s="41" t="str">
        <f>_xlfn.XLOOKUP(B1756,[2]CALCULATION!$B:$B,[2]CALCULATION!$H:$H,"")</f>
        <v>ZTE</v>
      </c>
      <c r="I1756" s="34">
        <v>4.4000743366064263</v>
      </c>
      <c r="J1756" s="34">
        <v>0</v>
      </c>
      <c r="K1756" s="34">
        <v>0</v>
      </c>
      <c r="L1756" s="34">
        <v>0</v>
      </c>
      <c r="M1756" s="34">
        <v>0</v>
      </c>
      <c r="N1756" s="34">
        <v>0</v>
      </c>
      <c r="O1756" s="34">
        <v>0</v>
      </c>
      <c r="P1756" s="34">
        <v>3.3426860484029746</v>
      </c>
      <c r="Q1756" s="34">
        <v>1.909691010835165</v>
      </c>
      <c r="R1756" s="34">
        <v>0</v>
      </c>
      <c r="S1756" s="109">
        <v>0</v>
      </c>
      <c r="T1756" s="109">
        <f>_xlfn.XLOOKUP(B1756,'[3]Nur des jours'!$B:$B,'[3]Nur des jours'!$U:$U,"")</f>
        <v>0</v>
      </c>
      <c r="U1756" s="109">
        <v>0</v>
      </c>
      <c r="V1756" s="109">
        <v>0</v>
      </c>
      <c r="W1756" s="109">
        <v>0</v>
      </c>
      <c r="X1756" s="109">
        <v>0</v>
      </c>
      <c r="Y1756" s="109">
        <v>0</v>
      </c>
      <c r="Z1756" s="109">
        <v>0</v>
      </c>
      <c r="AA1756" s="109">
        <v>0</v>
      </c>
      <c r="AB1756" s="109">
        <v>0</v>
      </c>
      <c r="AC1756" s="109">
        <v>0</v>
      </c>
      <c r="AD1756" s="109">
        <v>0</v>
      </c>
      <c r="AE1756" s="109">
        <v>0</v>
      </c>
      <c r="AF1756" s="109">
        <v>0</v>
      </c>
      <c r="AG1756" s="57" t="str">
        <f>_xlfn.XLOOKUP(B1756,[3]CALCULATION!$B:$B,[3]CALCULATION!$M:$M,"")</f>
        <v>Operationnel</v>
      </c>
      <c r="AH1756" s="57"/>
      <c r="AI1756" s="56" t="str" cm="1">
        <f t="array" ref="AI1756">IFERROR(_xlfn.IFS(
AK1756="MPR ISSUE","PDH",
AK1756="BSS Hardware Issue","BSS",
AK1756="Sites strategiques, MLL, Pylone, etc.","ENVTECH",
AK1756="AKTIVCO DEFAUT GE &amp; POWER Cabinet","AKTIVCO",
AK1756="AKTIVCO Coupure ENEO &amp; Baisse de tension","AKTIVCO GRID ONLY",
AK1756="Coupure ENEO &amp; Baisse de tension","IHS GRID ONLY",
AK1756="Defaut GE &amp; POWER Cabinet","IHS",
AK1756="Sharing","Partners",
AK1756="Sites strategiques &amp; DataCenter","SST &amp; DC",
AK1756="Exclu","Exclu",
AK1756="SAT","SAT",
AK1756="SPARE-ISSUE","SPARE-ISSUE",
AK1756="Fiber CAmtel","TRANS_FO_CAMTEL",
AK1756="Fiber AOF","Fiber AOF",
AK1756="Projet OCM (HUAWEI)","TRAVAUX-HUAWEI",
AK1756="Projet OCM (NOKIA)","TRAVAUX-NOKIA",
AK1756="ACCESS-ISSUE","ACCESS-ISSUE",
AK1756="Projet OCM (ZTE, NOKIA, autres projets)","TRAVAUX OCM",
AK1756="No root CAuse","No root cause",
AK1756="ODU HS","PDH",
AK1756="IP &amp; VLAN","PDH",
AK1756="Warehouse HUAWEI","SPARE-ISSUE",
AK1756="SPARE-HS","SPARE-ISSUE",
AK1756="Power Telco","BSS",AK1756="no impacts","no impacts"
),"")</f>
        <v>No root cause</v>
      </c>
      <c r="AJ1756" s="56" t="str" cm="1">
        <f t="array" ref="AJ1756">IFERROR(_xlfn.IFS(
AK1756="MPR ISSUE","TX ISSUE",
AK1756="BSS Hardware Issue","RAN ISSUE",
AK1756="Sites strategiques, MLL, Pylone, etc.","ENVTECH",
AK1756="AKTIVCO DEFAUT GE &amp; POWER Cabinet","POWER ISSUE",
AK1756="AKTIVCO Coupure ENEO &amp; Baisse de tension","POWER ISSUE",
AK1756="Coupure ENEO &amp; Baisse de tension","POWER ISSUE",
AK1756="Defaut GE &amp; POWER Cabinet","POWER ISSUE",
AK1756="Sharing","POWER ISSUE",
AK1756="Sites strategiques &amp; DataCenter","POWER ISSUE",
AK1756="Exclu","Exclu",
AK1756="SAT","TX ISSUE",
AK1756="SPARE-ISSUE","SPARE-ISSUE",
AK1756="Fiber CAmtel","TX ISSUE",
AK1756="Fiber AOF","TX ISSUE",
AK1756="Projet OCM (HUAWEI)","TRAVAUX-HUAWEI",
AK1756="Projet OCM (NOKIA)","TRAVAUX -NOKIA",
AK1756="ACCESS-ISSUE","ACCESS-ISSUE",
AK1756="Projet OCM (ZTE, NOKIA, autres projets)","TRAVAUX OCM",
AK1756="No root CAuse","No root cause",
AK1756="ODU HS","TX ISSUE",
AK1756="IP &amp; VLAN","TX ISSUE",
AK1756="Warehouse HUAWEI","SPARE-ISSUE",
AK1756="SPARE-HS","SPARE-ISSUE",
AK1756="Power Telco","RAN ISSUE",AK1756="no impacts","no impacts"
),"")</f>
        <v>No root cause</v>
      </c>
      <c r="AK1756" s="81" t="s">
        <v>5620</v>
      </c>
      <c r="AL1756" s="56" t="str" cm="1">
        <f t="array" ref="AL1756">IFERROR(_xlfn.IFS(
AK1756="MPR ISSUE","ACTIVE",
AK1756="BSS Hardware Issue","ACTIVE",
AK1756="Sites strategiques, MLL, Pylone, etc.","PASSIVE",
AK1756="AKTIVCO DEFAUT GE &amp; POWER Cabinet","PASSIVE",
AK1756="AKTIVCO Coupure ENEO &amp; Baisse de tension","PASSIVE",
AK1756="Coupure ENEO &amp; Baisse de tension","PASSIVE",
AK1756="Defaut GE &amp; POWER Cabinet","PASSIVE",
AK1756="Sharing","PASSIVE",
AK1756="Sites strategiques &amp; DataCenter","PASSIVE",
AK1756="Exclu","Exclu",
AK1756="SAT","ACTIVE",
AK1756="SPARE-ISSUE","SPARE-ISSUE",
AK1756="Fiber CAmtel","ACTIVE",
AK1756="Fiber AOF","ACTIVE",
AK1756="Projet OCM (HUAWEI)","PLANNED WORKS",
AK1756="Projet OCM (NOKIA)","PLANNED WORKS",
AK1756="ACCESS-ISSUE","ACCESS-ISSUE",
AK1756="Projet OCM (ZTE, NOKIA, autres projets)","PLANNED WORKS",
AK1756="No root CAuse","No root cause",
AK1756="ODU HS","ACTIVE",
AK1756="IP &amp; VLAN","ACTIVE",
AK1756="Warehouse HUAWEI","SPARE-ISSUE",
AK1756="SPARE-HS","SPARE-ISSUE",
AK1756="Power Telco","ACTIVE", AK1756="no impacts","no impacts"
),"")</f>
        <v>No root cause</v>
      </c>
      <c r="AM1756" s="108" t="s">
        <v>5537</v>
      </c>
      <c r="AN1756" s="117" t="s">
        <v>3272</v>
      </c>
      <c r="AP1756" s="23" t="s">
        <v>5537</v>
      </c>
      <c r="AQ1756" s="23" t="s">
        <v>5537</v>
      </c>
      <c r="AR1756" s="7"/>
      <c r="AS1756" s="6"/>
      <c r="AT1756" s="7"/>
      <c r="AU1756" s="3" t="s">
        <v>5537</v>
      </c>
      <c r="AV1756" s="24" t="s">
        <v>5537</v>
      </c>
      <c r="AW1756" s="24" t="s">
        <v>5537</v>
      </c>
      <c r="AX1756" s="24" t="s">
        <v>5537</v>
      </c>
      <c r="AY1756" s="24" t="s">
        <v>5537</v>
      </c>
      <c r="AZ1756" s="24" t="s">
        <v>5537</v>
      </c>
      <c r="BA1756" s="24" t="s">
        <v>5537</v>
      </c>
      <c r="BB1756" s="24" t="s">
        <v>5537</v>
      </c>
      <c r="BC1756" s="24" t="s">
        <v>5537</v>
      </c>
      <c r="BD1756" s="24" t="s">
        <v>5537</v>
      </c>
      <c r="BE1756" s="24" t="s">
        <v>5537</v>
      </c>
      <c r="BF1756" s="24" t="s">
        <v>5537</v>
      </c>
      <c r="BG1756" s="24" t="s">
        <v>5537</v>
      </c>
      <c r="BH1756" s="24" t="s">
        <v>5537</v>
      </c>
      <c r="BI1756" s="9" t="s">
        <v>5537</v>
      </c>
      <c r="BJ1756" s="14"/>
      <c r="BK1756" s="14" t="s">
        <v>5537</v>
      </c>
      <c r="BL1756" s="14" t="str">
        <f>_xlfn.XLOOKUP(B1756,'[4]cell downs 18042026 17h'!$B:$B,'[4]cell downs 18042026 17h'!$B:$B,"")</f>
        <v/>
      </c>
      <c r="BM1756" s="14" t="str">
        <f>_xlfn.XLOOKUP(B1756,'[5]Cells Huawei 19042026 15h'!$B:$B,'[5]Cells Huawei 19042026 15h'!$B:$B,"")</f>
        <v/>
      </c>
      <c r="BN1756" s="9" t="str">
        <f>_xlfn.XLOOKUP(B1756,'[6]cells down 19042026 9H40'!$B:$B,'[6]cells down 19042026 9H40'!$B:$B,"")</f>
        <v/>
      </c>
      <c r="BO1756" s="9" t="s">
        <v>3272</v>
      </c>
      <c r="BP1756" s="9" t="s">
        <v>5537</v>
      </c>
    </row>
    <row r="1757" spans="1:68" s="9" customFormat="1" x14ac:dyDescent="0.35">
      <c r="A1757" s="1" t="s">
        <v>2292</v>
      </c>
      <c r="B1757" s="8" t="s">
        <v>2293</v>
      </c>
      <c r="C1757" s="3" t="str">
        <f>_xlfn.XLOOKUP(B1757,'[1]daily break down'!$D:$D,'[1]daily break down'!$E:$E,"")</f>
        <v>Douala</v>
      </c>
      <c r="D1757" s="1" t="s">
        <v>11</v>
      </c>
      <c r="E1757" s="1" t="s">
        <v>12</v>
      </c>
      <c r="F1757" s="3" t="s">
        <v>31</v>
      </c>
      <c r="G1757" s="1" t="s">
        <v>32</v>
      </c>
      <c r="H1757" s="41" t="str">
        <f>_xlfn.XLOOKUP(B1757,[2]CALCULATION!$B:$B,[2]CALCULATION!$H:$H,"")</f>
        <v>ZTE</v>
      </c>
      <c r="I1757" s="34">
        <v>0</v>
      </c>
      <c r="J1757" s="34">
        <v>0</v>
      </c>
      <c r="K1757" s="34">
        <v>0</v>
      </c>
      <c r="L1757" s="34">
        <v>0</v>
      </c>
      <c r="M1757" s="34">
        <v>0</v>
      </c>
      <c r="N1757" s="34">
        <v>0</v>
      </c>
      <c r="O1757" s="34">
        <v>0</v>
      </c>
      <c r="P1757" s="34">
        <v>2.8809893760005476</v>
      </c>
      <c r="Q1757" s="34">
        <v>0</v>
      </c>
      <c r="R1757" s="34">
        <v>0</v>
      </c>
      <c r="S1757" s="109">
        <v>0</v>
      </c>
      <c r="T1757" s="109">
        <f>_xlfn.XLOOKUP(B1757,'[3]Nur des jours'!$B:$B,'[3]Nur des jours'!$U:$U,"")</f>
        <v>0</v>
      </c>
      <c r="U1757" s="109">
        <v>0</v>
      </c>
      <c r="V1757" s="109">
        <v>0</v>
      </c>
      <c r="W1757" s="109">
        <v>0</v>
      </c>
      <c r="X1757" s="109">
        <v>0</v>
      </c>
      <c r="Y1757" s="109">
        <v>0</v>
      </c>
      <c r="Z1757" s="109">
        <v>0</v>
      </c>
      <c r="AA1757" s="109">
        <v>0</v>
      </c>
      <c r="AB1757" s="109">
        <v>0</v>
      </c>
      <c r="AC1757" s="109">
        <v>0</v>
      </c>
      <c r="AD1757" s="109">
        <v>0</v>
      </c>
      <c r="AE1757" s="109">
        <v>0</v>
      </c>
      <c r="AF1757" s="109">
        <v>0</v>
      </c>
      <c r="AG1757" s="57" t="str">
        <f>_xlfn.XLOOKUP(B1757,[3]CALCULATION!$B:$B,[3]CALCULATION!$M:$M,"")</f>
        <v>Operationnel</v>
      </c>
      <c r="AH1757" s="57"/>
      <c r="AI1757" s="56" t="str" cm="1">
        <f t="array" ref="AI1757">IFERROR(_xlfn.IFS(
AK1757="MPR ISSUE","PDH",
AK1757="BSS Hardware Issue","BSS",
AK1757="Sites strategiques, MLL, Pylone, etc.","ENVTECH",
AK1757="AKTIVCO DEFAUT GE &amp; POWER Cabinet","AKTIVCO",
AK1757="AKTIVCO Coupure ENEO &amp; Baisse de tension","AKTIVCO GRID ONLY",
AK1757="Coupure ENEO &amp; Baisse de tension","IHS GRID ONLY",
AK1757="Defaut GE &amp; POWER Cabinet","IHS",
AK1757="Sharing","Partners",
AK1757="Sites strategiques &amp; DataCenter","SST &amp; DC",
AK1757="Exclu","Exclu",
AK1757="SAT","SAT",
AK1757="SPARE-ISSUE","SPARE-ISSUE",
AK1757="Fiber CAmtel","TRANS_FO_CAMTEL",
AK1757="Fiber AOF","Fiber AOF",
AK1757="Projet OCM (HUAWEI)","TRAVAUX-HUAWEI",
AK1757="Projet OCM (NOKIA)","TRAVAUX-NOKIA",
AK1757="ACCESS-ISSUE","ACCESS-ISSUE",
AK1757="Projet OCM (ZTE, NOKIA, autres projets)","TRAVAUX OCM",
AK1757="No root CAuse","No root cause",
AK1757="ODU HS","PDH",
AK1757="IP &amp; VLAN","PDH",
AK1757="Warehouse HUAWEI","SPARE-ISSUE",
AK1757="SPARE-HS","SPARE-ISSUE",
AK1757="Power Telco","BSS",AK1757="no impacts","no impacts"
),"")</f>
        <v>No root cause</v>
      </c>
      <c r="AJ1757" s="56" t="str" cm="1">
        <f t="array" ref="AJ1757">IFERROR(_xlfn.IFS(
AK1757="MPR ISSUE","TX ISSUE",
AK1757="BSS Hardware Issue","RAN ISSUE",
AK1757="Sites strategiques, MLL, Pylone, etc.","ENVTECH",
AK1757="AKTIVCO DEFAUT GE &amp; POWER Cabinet","POWER ISSUE",
AK1757="AKTIVCO Coupure ENEO &amp; Baisse de tension","POWER ISSUE",
AK1757="Coupure ENEO &amp; Baisse de tension","POWER ISSUE",
AK1757="Defaut GE &amp; POWER Cabinet","POWER ISSUE",
AK1757="Sharing","POWER ISSUE",
AK1757="Sites strategiques &amp; DataCenter","POWER ISSUE",
AK1757="Exclu","Exclu",
AK1757="SAT","TX ISSUE",
AK1757="SPARE-ISSUE","SPARE-ISSUE",
AK1757="Fiber CAmtel","TX ISSUE",
AK1757="Fiber AOF","TX ISSUE",
AK1757="Projet OCM (HUAWEI)","TRAVAUX-HUAWEI",
AK1757="Projet OCM (NOKIA)","TRAVAUX -NOKIA",
AK1757="ACCESS-ISSUE","ACCESS-ISSUE",
AK1757="Projet OCM (ZTE, NOKIA, autres projets)","TRAVAUX OCM",
AK1757="No root CAuse","No root cause",
AK1757="ODU HS","TX ISSUE",
AK1757="IP &amp; VLAN","TX ISSUE",
AK1757="Warehouse HUAWEI","SPARE-ISSUE",
AK1757="SPARE-HS","SPARE-ISSUE",
AK1757="Power Telco","RAN ISSUE",AK1757="no impacts","no impacts"
),"")</f>
        <v>No root cause</v>
      </c>
      <c r="AK1757" s="81" t="s">
        <v>5620</v>
      </c>
      <c r="AL1757" s="56" t="str" cm="1">
        <f t="array" ref="AL1757">IFERROR(_xlfn.IFS(
AK1757="MPR ISSUE","ACTIVE",
AK1757="BSS Hardware Issue","ACTIVE",
AK1757="Sites strategiques, MLL, Pylone, etc.","PASSIVE",
AK1757="AKTIVCO DEFAUT GE &amp; POWER Cabinet","PASSIVE",
AK1757="AKTIVCO Coupure ENEO &amp; Baisse de tension","PASSIVE",
AK1757="Coupure ENEO &amp; Baisse de tension","PASSIVE",
AK1757="Defaut GE &amp; POWER Cabinet","PASSIVE",
AK1757="Sharing","PASSIVE",
AK1757="Sites strategiques &amp; DataCenter","PASSIVE",
AK1757="Exclu","Exclu",
AK1757="SAT","ACTIVE",
AK1757="SPARE-ISSUE","SPARE-ISSUE",
AK1757="Fiber CAmtel","ACTIVE",
AK1757="Fiber AOF","ACTIVE",
AK1757="Projet OCM (HUAWEI)","PLANNED WORKS",
AK1757="Projet OCM (NOKIA)","PLANNED WORKS",
AK1757="ACCESS-ISSUE","ACCESS-ISSUE",
AK1757="Projet OCM (ZTE, NOKIA, autres projets)","PLANNED WORKS",
AK1757="No root CAuse","No root cause",
AK1757="ODU HS","ACTIVE",
AK1757="IP &amp; VLAN","ACTIVE",
AK1757="Warehouse HUAWEI","SPARE-ISSUE",
AK1757="SPARE-HS","SPARE-ISSUE",
AK1757="Power Telco","ACTIVE", AK1757="no impacts","no impacts"
),"")</f>
        <v>No root cause</v>
      </c>
      <c r="AM1757" s="108" t="s">
        <v>5537</v>
      </c>
      <c r="AN1757" s="117" t="s">
        <v>2293</v>
      </c>
      <c r="AP1757" s="23" t="s">
        <v>5537</v>
      </c>
      <c r="AQ1757" s="23" t="s">
        <v>5537</v>
      </c>
      <c r="AR1757" s="7"/>
      <c r="AS1757" s="6"/>
      <c r="AT1757" s="7"/>
      <c r="AU1757" s="3" t="s">
        <v>5537</v>
      </c>
      <c r="AV1757" s="24" t="s">
        <v>5537</v>
      </c>
      <c r="AW1757" s="24" t="s">
        <v>5537</v>
      </c>
      <c r="AX1757" s="24" t="s">
        <v>5537</v>
      </c>
      <c r="AY1757" s="24" t="s">
        <v>5537</v>
      </c>
      <c r="AZ1757" s="24" t="s">
        <v>5537</v>
      </c>
      <c r="BA1757" s="24" t="s">
        <v>5537</v>
      </c>
      <c r="BB1757" s="24" t="s">
        <v>5537</v>
      </c>
      <c r="BC1757" s="24" t="s">
        <v>5537</v>
      </c>
      <c r="BD1757" s="24" t="s">
        <v>5537</v>
      </c>
      <c r="BE1757" s="24" t="s">
        <v>5537</v>
      </c>
      <c r="BF1757" s="24" t="s">
        <v>5537</v>
      </c>
      <c r="BG1757" s="24" t="s">
        <v>5537</v>
      </c>
      <c r="BH1757" s="24" t="s">
        <v>5537</v>
      </c>
      <c r="BI1757" s="9" t="s">
        <v>5537</v>
      </c>
      <c r="BJ1757" s="14"/>
      <c r="BK1757" s="14" t="s">
        <v>5537</v>
      </c>
      <c r="BL1757" s="14" t="str">
        <f>_xlfn.XLOOKUP(B1757,'[4]cell downs 18042026 17h'!$B:$B,'[4]cell downs 18042026 17h'!$B:$B,"")</f>
        <v/>
      </c>
      <c r="BM1757" s="14" t="str">
        <f>_xlfn.XLOOKUP(B1757,'[5]Cells Huawei 19042026 15h'!$B:$B,'[5]Cells Huawei 19042026 15h'!$B:$B,"")</f>
        <v/>
      </c>
      <c r="BN1757" s="9" t="str">
        <f>_xlfn.XLOOKUP(B1757,'[6]cells down 19042026 9H40'!$B:$B,'[6]cells down 19042026 9H40'!$B:$B,"")</f>
        <v/>
      </c>
      <c r="BO1757" s="9" t="s">
        <v>2293</v>
      </c>
      <c r="BP1757" s="9" t="s">
        <v>12</v>
      </c>
    </row>
    <row r="1758" spans="1:68" s="9" customFormat="1" x14ac:dyDescent="0.35">
      <c r="A1758" s="1" t="s">
        <v>3977</v>
      </c>
      <c r="B1758" s="8" t="s">
        <v>3978</v>
      </c>
      <c r="C1758" s="3" t="str">
        <f>_xlfn.XLOOKUP(B1758,'[1]daily break down'!$D:$D,'[1]daily break down'!$E:$E,"")</f>
        <v>SUD-OUEST</v>
      </c>
      <c r="D1758" s="1" t="s">
        <v>11</v>
      </c>
      <c r="E1758" s="1" t="s">
        <v>12</v>
      </c>
      <c r="F1758" s="3" t="s">
        <v>13</v>
      </c>
      <c r="G1758" s="1" t="s">
        <v>63</v>
      </c>
      <c r="H1758" s="39" t="str">
        <f>_xlfn.XLOOKUP(B1758,[2]CALCULATION!$B:$B,[2]CALCULATION!$H:$H,"")</f>
        <v>Huawei</v>
      </c>
      <c r="I1758" s="34">
        <v>0</v>
      </c>
      <c r="J1758" s="34">
        <v>0</v>
      </c>
      <c r="K1758" s="34">
        <v>0</v>
      </c>
      <c r="L1758" s="34">
        <v>0</v>
      </c>
      <c r="M1758" s="34">
        <v>0</v>
      </c>
      <c r="N1758" s="34">
        <v>0</v>
      </c>
      <c r="O1758" s="34">
        <v>0</v>
      </c>
      <c r="P1758" s="34">
        <v>1.6541500087035181</v>
      </c>
      <c r="Q1758" s="34">
        <v>0.39593873864618917</v>
      </c>
      <c r="R1758" s="34">
        <v>0</v>
      </c>
      <c r="S1758" s="109">
        <v>0</v>
      </c>
      <c r="T1758" s="109">
        <f>_xlfn.XLOOKUP(B1758,'[3]Nur des jours'!$B:$B,'[3]Nur des jours'!$U:$U,"")</f>
        <v>0</v>
      </c>
      <c r="U1758" s="109">
        <v>1.4183346031909092</v>
      </c>
      <c r="V1758" s="109">
        <v>0</v>
      </c>
      <c r="W1758" s="109">
        <v>0</v>
      </c>
      <c r="X1758" s="109">
        <v>0</v>
      </c>
      <c r="Y1758" s="109">
        <v>0</v>
      </c>
      <c r="Z1758" s="109">
        <v>0</v>
      </c>
      <c r="AA1758" s="109">
        <v>0</v>
      </c>
      <c r="AB1758" s="109">
        <v>0</v>
      </c>
      <c r="AC1758" s="109">
        <v>0</v>
      </c>
      <c r="AD1758" s="109">
        <v>0</v>
      </c>
      <c r="AE1758" s="109">
        <v>0</v>
      </c>
      <c r="AF1758" s="109">
        <v>0</v>
      </c>
      <c r="AG1758" s="57" t="str">
        <f>_xlfn.XLOOKUP(B1758,[3]CALCULATION!$B:$B,[3]CALCULATION!$M:$M,"")</f>
        <v>Operationnel</v>
      </c>
      <c r="AH1758" s="57"/>
      <c r="AI1758" s="56" t="str" cm="1">
        <f t="array" ref="AI1758">IFERROR(_xlfn.IFS(
AK1758="MPR ISSUE","PDH",
AK1758="BSS Hardware Issue","BSS",
AK1758="Sites strategiques, MLL, Pylone, etc.","ENVTECH",
AK1758="AKTIVCO DEFAUT GE &amp; POWER Cabinet","AKTIVCO",
AK1758="AKTIVCO Coupure ENEO &amp; Baisse de tension","AKTIVCO GRID ONLY",
AK1758="Coupure ENEO &amp; Baisse de tension","IHS GRID ONLY",
AK1758="Defaut GE &amp; POWER Cabinet","IHS",
AK1758="Sharing","Partners",
AK1758="Sites strategiques &amp; DataCenter","SST &amp; DC",
AK1758="Exclu","Exclu",
AK1758="SAT","SAT",
AK1758="SPARE-ISSUE","SPARE-ISSUE",
AK1758="Fiber CAmtel","TRANS_FO_CAMTEL",
AK1758="Fiber AOF","Fiber AOF",
AK1758="Projet OCM (HUAWEI)","TRAVAUX-HUAWEI",
AK1758="Projet OCM (NOKIA)","TRAVAUX-NOKIA",
AK1758="ACCESS-ISSUE","ACCESS-ISSUE",
AK1758="Projet OCM (ZTE, NOKIA, autres projets)","TRAVAUX OCM",
AK1758="No root CAuse","No root cause",
AK1758="ODU HS","PDH",
AK1758="IP &amp; VLAN","PDH",
AK1758="Warehouse HUAWEI","SPARE-ISSUE",
AK1758="SPARE-HS","SPARE-ISSUE",
AK1758="Power Telco","BSS",AK1758="no impacts","no impacts"
),"")</f>
        <v>No root cause</v>
      </c>
      <c r="AJ1758" s="56" t="str" cm="1">
        <f t="array" ref="AJ1758">IFERROR(_xlfn.IFS(
AK1758="MPR ISSUE","TX ISSUE",
AK1758="BSS Hardware Issue","RAN ISSUE",
AK1758="Sites strategiques, MLL, Pylone, etc.","ENVTECH",
AK1758="AKTIVCO DEFAUT GE &amp; POWER Cabinet","POWER ISSUE",
AK1758="AKTIVCO Coupure ENEO &amp; Baisse de tension","POWER ISSUE",
AK1758="Coupure ENEO &amp; Baisse de tension","POWER ISSUE",
AK1758="Defaut GE &amp; POWER Cabinet","POWER ISSUE",
AK1758="Sharing","POWER ISSUE",
AK1758="Sites strategiques &amp; DataCenter","POWER ISSUE",
AK1758="Exclu","Exclu",
AK1758="SAT","TX ISSUE",
AK1758="SPARE-ISSUE","SPARE-ISSUE",
AK1758="Fiber CAmtel","TX ISSUE",
AK1758="Fiber AOF","TX ISSUE",
AK1758="Projet OCM (HUAWEI)","TRAVAUX-HUAWEI",
AK1758="Projet OCM (NOKIA)","TRAVAUX -NOKIA",
AK1758="ACCESS-ISSUE","ACCESS-ISSUE",
AK1758="Projet OCM (ZTE, NOKIA, autres projets)","TRAVAUX OCM",
AK1758="No root CAuse","No root cause",
AK1758="ODU HS","TX ISSUE",
AK1758="IP &amp; VLAN","TX ISSUE",
AK1758="Warehouse HUAWEI","SPARE-ISSUE",
AK1758="SPARE-HS","SPARE-ISSUE",
AK1758="Power Telco","RAN ISSUE",AK1758="no impacts","no impacts"
),"")</f>
        <v>No root cause</v>
      </c>
      <c r="AK1758" s="81" t="s">
        <v>5620</v>
      </c>
      <c r="AL1758" s="56" t="str" cm="1">
        <f t="array" ref="AL1758">IFERROR(_xlfn.IFS(
AK1758="MPR ISSUE","ACTIVE",
AK1758="BSS Hardware Issue","ACTIVE",
AK1758="Sites strategiques, MLL, Pylone, etc.","PASSIVE",
AK1758="AKTIVCO DEFAUT GE &amp; POWER Cabinet","PASSIVE",
AK1758="AKTIVCO Coupure ENEO &amp; Baisse de tension","PASSIVE",
AK1758="Coupure ENEO &amp; Baisse de tension","PASSIVE",
AK1758="Defaut GE &amp; POWER Cabinet","PASSIVE",
AK1758="Sharing","PASSIVE",
AK1758="Sites strategiques &amp; DataCenter","PASSIVE",
AK1758="Exclu","Exclu",
AK1758="SAT","ACTIVE",
AK1758="SPARE-ISSUE","SPARE-ISSUE",
AK1758="Fiber CAmtel","ACTIVE",
AK1758="Fiber AOF","ACTIVE",
AK1758="Projet OCM (HUAWEI)","PLANNED WORKS",
AK1758="Projet OCM (NOKIA)","PLANNED WORKS",
AK1758="ACCESS-ISSUE","ACCESS-ISSUE",
AK1758="Projet OCM (ZTE, NOKIA, autres projets)","PLANNED WORKS",
AK1758="No root CAuse","No root cause",
AK1758="ODU HS","ACTIVE",
AK1758="IP &amp; VLAN","ACTIVE",
AK1758="Warehouse HUAWEI","SPARE-ISSUE",
AK1758="SPARE-HS","SPARE-ISSUE",
AK1758="Power Telco","ACTIVE", AK1758="no impacts","no impacts"
),"")</f>
        <v>No root cause</v>
      </c>
      <c r="AM1758" s="108" t="s">
        <v>5537</v>
      </c>
      <c r="AN1758" s="117" t="s">
        <v>3978</v>
      </c>
      <c r="AP1758" s="23" t="s">
        <v>5537</v>
      </c>
      <c r="AQ1758" s="23" t="s">
        <v>5537</v>
      </c>
      <c r="AR1758" s="7"/>
      <c r="AS1758" s="6"/>
      <c r="AT1758" s="7"/>
      <c r="AU1758" s="3" t="s">
        <v>5537</v>
      </c>
      <c r="AV1758" s="24" t="s">
        <v>5537</v>
      </c>
      <c r="AW1758" s="24" t="s">
        <v>5537</v>
      </c>
      <c r="AX1758" s="24" t="s">
        <v>5537</v>
      </c>
      <c r="AY1758" s="24" t="s">
        <v>5537</v>
      </c>
      <c r="AZ1758" s="24" t="s">
        <v>5537</v>
      </c>
      <c r="BA1758" s="24" t="s">
        <v>5537</v>
      </c>
      <c r="BB1758" s="24" t="s">
        <v>5537</v>
      </c>
      <c r="BC1758" s="24" t="s">
        <v>5537</v>
      </c>
      <c r="BD1758" s="24" t="s">
        <v>5537</v>
      </c>
      <c r="BE1758" s="24" t="s">
        <v>5537</v>
      </c>
      <c r="BF1758" s="24" t="s">
        <v>5537</v>
      </c>
      <c r="BG1758" s="24" t="s">
        <v>5537</v>
      </c>
      <c r="BH1758" s="24" t="s">
        <v>5537</v>
      </c>
      <c r="BI1758" s="9" t="s">
        <v>5537</v>
      </c>
      <c r="BJ1758" s="14"/>
      <c r="BK1758" s="14" t="s">
        <v>5537</v>
      </c>
      <c r="BL1758" s="14" t="str">
        <f>_xlfn.XLOOKUP(B1758,'[4]cell downs 18042026 17h'!$B:$B,'[4]cell downs 18042026 17h'!$B:$B,"")</f>
        <v/>
      </c>
      <c r="BM1758" s="14" t="str">
        <f>_xlfn.XLOOKUP(B1758,'[5]Cells Huawei 19042026 15h'!$B:$B,'[5]Cells Huawei 19042026 15h'!$B:$B,"")</f>
        <v/>
      </c>
      <c r="BN1758" s="9" t="str">
        <f>_xlfn.XLOOKUP(B1758,'[6]cells down 19042026 9H40'!$B:$B,'[6]cells down 19042026 9H40'!$B:$B,"")</f>
        <v/>
      </c>
      <c r="BO1758" s="9" t="s">
        <v>5537</v>
      </c>
      <c r="BP1758" s="9" t="s">
        <v>5537</v>
      </c>
    </row>
    <row r="1759" spans="1:68" s="9" customFormat="1" x14ac:dyDescent="0.35">
      <c r="A1759" s="1" t="s">
        <v>3522</v>
      </c>
      <c r="B1759" s="8" t="s">
        <v>3523</v>
      </c>
      <c r="C1759" s="3" t="str">
        <f>_xlfn.XLOOKUP(B1759,'[1]daily break down'!$D:$D,'[1]daily break down'!$E:$E,"")</f>
        <v>CENTRE</v>
      </c>
      <c r="D1759" s="1" t="s">
        <v>21</v>
      </c>
      <c r="E1759" s="1" t="s">
        <v>3524</v>
      </c>
      <c r="F1759" s="3" t="s">
        <v>226</v>
      </c>
      <c r="G1759" s="1" t="s">
        <v>3522</v>
      </c>
      <c r="H1759" s="41" t="str">
        <f>_xlfn.XLOOKUP(B1759,[2]CALCULATION!$B:$B,[2]CALCULATION!$H:$H,"")</f>
        <v>ZTE</v>
      </c>
      <c r="I1759" s="34">
        <v>0</v>
      </c>
      <c r="J1759" s="34">
        <v>0</v>
      </c>
      <c r="K1759" s="34">
        <v>0</v>
      </c>
      <c r="L1759" s="34">
        <v>0</v>
      </c>
      <c r="M1759" s="34">
        <v>0</v>
      </c>
      <c r="N1759" s="34">
        <v>0</v>
      </c>
      <c r="O1759" s="34">
        <v>0</v>
      </c>
      <c r="P1759" s="34">
        <v>0</v>
      </c>
      <c r="Q1759" s="34">
        <v>0</v>
      </c>
      <c r="R1759" s="34">
        <v>0</v>
      </c>
      <c r="S1759" s="109">
        <v>0</v>
      </c>
      <c r="T1759" s="109">
        <f>_xlfn.XLOOKUP(B1759,'[3]Nur des jours'!$B:$B,'[3]Nur des jours'!$U:$U,"")</f>
        <v>0</v>
      </c>
      <c r="U1759" s="109">
        <v>0</v>
      </c>
      <c r="V1759" s="109">
        <v>0</v>
      </c>
      <c r="W1759" s="109">
        <v>0</v>
      </c>
      <c r="X1759" s="109">
        <v>0</v>
      </c>
      <c r="Y1759" s="109">
        <v>0</v>
      </c>
      <c r="Z1759" s="109">
        <v>0</v>
      </c>
      <c r="AA1759" s="109">
        <v>0</v>
      </c>
      <c r="AB1759" s="109">
        <v>0</v>
      </c>
      <c r="AC1759" s="109">
        <v>0</v>
      </c>
      <c r="AD1759" s="109">
        <v>0</v>
      </c>
      <c r="AE1759" s="109">
        <v>0</v>
      </c>
      <c r="AF1759" s="109">
        <v>0</v>
      </c>
      <c r="AG1759" s="57" t="str">
        <f>_xlfn.XLOOKUP(B1759,[3]CALCULATION!$B:$B,[3]CALCULATION!$M:$M,"")</f>
        <v>EXCLU</v>
      </c>
      <c r="AH1759" s="57"/>
      <c r="AI1759" s="56" t="str" cm="1">
        <f t="array" ref="AI1759">IFERROR(_xlfn.IFS(
AK1759="MPR ISSUE","PDH",
AK1759="BSS Hardware Issue","BSS",
AK1759="Sites strategiques, MLL, Pylone, etc.","ENVTECH",
AK1759="AKTIVCO DEFAUT GE &amp; POWER Cabinet","AKTIVCO",
AK1759="AKTIVCO Coupure ENEO &amp; Baisse de tension","AKTIVCO GRID ONLY",
AK1759="Coupure ENEO &amp; Baisse de tension","IHS GRID ONLY",
AK1759="Defaut GE &amp; POWER Cabinet","IHS",
AK1759="Sharing","Partners",
AK1759="Sites strategiques &amp; DataCenter","SST &amp; DC",
AK1759="Exclu","Exclu",
AK1759="SAT","SAT",
AK1759="SPARE-ISSUE","SPARE-ISSUE",
AK1759="Fiber CAmtel","TRANS_FO_CAMTEL",
AK1759="Fiber AOF","Fiber AOF",
AK1759="Projet OCM (HUAWEI)","TRAVAUX-HUAWEI",
AK1759="Projet OCM (NOKIA)","TRAVAUX-NOKIA",
AK1759="ACCESS-ISSUE","ACCESS-ISSUE",
AK1759="Projet OCM (ZTE, NOKIA, autres projets)","TRAVAUX OCM",
AK1759="No root CAuse","No root cause",
AK1759="ODU HS","PDH",
AK1759="IP &amp; VLAN","PDH",
AK1759="Warehouse HUAWEI","SPARE-ISSUE",
AK1759="SPARE-HS","SPARE-ISSUE",
AK1759="Power Telco","BSS",AK1759="no impacts","no impacts"
),"")</f>
        <v>Exclu</v>
      </c>
      <c r="AJ1759" s="56" t="str" cm="1">
        <f t="array" ref="AJ1759">IFERROR(_xlfn.IFS(
AK1759="MPR ISSUE","TX ISSUE",
AK1759="BSS Hardware Issue","RAN ISSUE",
AK1759="Sites strategiques, MLL, Pylone, etc.","ENVTECH",
AK1759="AKTIVCO DEFAUT GE &amp; POWER Cabinet","POWER ISSUE",
AK1759="AKTIVCO Coupure ENEO &amp; Baisse de tension","POWER ISSUE",
AK1759="Coupure ENEO &amp; Baisse de tension","POWER ISSUE",
AK1759="Defaut GE &amp; POWER Cabinet","POWER ISSUE",
AK1759="Sharing","POWER ISSUE",
AK1759="Sites strategiques &amp; DataCenter","POWER ISSUE",
AK1759="Exclu","Exclu",
AK1759="SAT","TX ISSUE",
AK1759="SPARE-ISSUE","SPARE-ISSUE",
AK1759="Fiber CAmtel","TX ISSUE",
AK1759="Fiber AOF","TX ISSUE",
AK1759="Projet OCM (HUAWEI)","TRAVAUX-HUAWEI",
AK1759="Projet OCM (NOKIA)","TRAVAUX -NOKIA",
AK1759="ACCESS-ISSUE","ACCESS-ISSUE",
AK1759="Projet OCM (ZTE, NOKIA, autres projets)","TRAVAUX OCM",
AK1759="No root CAuse","No root cause",
AK1759="ODU HS","TX ISSUE",
AK1759="IP &amp; VLAN","TX ISSUE",
AK1759="Warehouse HUAWEI","SPARE-ISSUE",
AK1759="SPARE-HS","SPARE-ISSUE",
AK1759="Power Telco","RAN ISSUE",AK1759="no impacts","no impacts"
),"")</f>
        <v>Exclu</v>
      </c>
      <c r="AK1759" s="81" t="s">
        <v>5559</v>
      </c>
      <c r="AL1759" s="56" t="str" cm="1">
        <f t="array" ref="AL1759">IFERROR(_xlfn.IFS(
AK1759="MPR ISSUE","ACTIVE",
AK1759="BSS Hardware Issue","ACTIVE",
AK1759="Sites strategiques, MLL, Pylone, etc.","PASSIVE",
AK1759="AKTIVCO DEFAUT GE &amp; POWER Cabinet","PASSIVE",
AK1759="AKTIVCO Coupure ENEO &amp; Baisse de tension","PASSIVE",
AK1759="Coupure ENEO &amp; Baisse de tension","PASSIVE",
AK1759="Defaut GE &amp; POWER Cabinet","PASSIVE",
AK1759="Sharing","PASSIVE",
AK1759="Sites strategiques &amp; DataCenter","PASSIVE",
AK1759="Exclu","Exclu",
AK1759="SAT","ACTIVE",
AK1759="SPARE-ISSUE","SPARE-ISSUE",
AK1759="Fiber CAmtel","ACTIVE",
AK1759="Fiber AOF","ACTIVE",
AK1759="Projet OCM (HUAWEI)","PLANNED WORKS",
AK1759="Projet OCM (NOKIA)","PLANNED WORKS",
AK1759="ACCESS-ISSUE","ACCESS-ISSUE",
AK1759="Projet OCM (ZTE, NOKIA, autres projets)","PLANNED WORKS",
AK1759="No root CAuse","No root cause",
AK1759="ODU HS","ACTIVE",
AK1759="IP &amp; VLAN","ACTIVE",
AK1759="Warehouse HUAWEI","SPARE-ISSUE",
AK1759="SPARE-HS","SPARE-ISSUE",
AK1759="Power Telco","ACTIVE", AK1759="no impacts","no impacts"
),"")</f>
        <v>Exclu</v>
      </c>
      <c r="AM1759" s="108" t="s">
        <v>5537</v>
      </c>
      <c r="AN1759" s="117" t="s">
        <v>3523</v>
      </c>
      <c r="AP1759" s="23" t="s">
        <v>5537</v>
      </c>
      <c r="AQ1759" s="23" t="s">
        <v>5537</v>
      </c>
      <c r="AR1759" s="7"/>
      <c r="AS1759" s="6"/>
      <c r="AT1759" s="7"/>
      <c r="AU1759" s="3" t="s">
        <v>5537</v>
      </c>
      <c r="AV1759" s="24" t="s">
        <v>5537</v>
      </c>
      <c r="AW1759" s="24" t="s">
        <v>5537</v>
      </c>
      <c r="AX1759" s="24" t="s">
        <v>5537</v>
      </c>
      <c r="AY1759" s="24" t="s">
        <v>5537</v>
      </c>
      <c r="AZ1759" s="24" t="s">
        <v>5537</v>
      </c>
      <c r="BA1759" s="24" t="s">
        <v>5537</v>
      </c>
      <c r="BB1759" s="24" t="s">
        <v>5537</v>
      </c>
      <c r="BC1759" s="24" t="s">
        <v>5537</v>
      </c>
      <c r="BD1759" s="24" t="s">
        <v>5537</v>
      </c>
      <c r="BE1759" s="24" t="s">
        <v>5537</v>
      </c>
      <c r="BF1759" s="24" t="s">
        <v>5537</v>
      </c>
      <c r="BG1759" s="24" t="s">
        <v>5537</v>
      </c>
      <c r="BH1759" s="24" t="s">
        <v>5537</v>
      </c>
      <c r="BI1759" s="9" t="s">
        <v>5537</v>
      </c>
      <c r="BJ1759" s="14"/>
      <c r="BK1759" s="14" t="s">
        <v>5537</v>
      </c>
      <c r="BL1759" s="14" t="str">
        <f>_xlfn.XLOOKUP(B1759,'[4]cell downs 18042026 17h'!$B:$B,'[4]cell downs 18042026 17h'!$B:$B,"")</f>
        <v/>
      </c>
      <c r="BM1759" s="14" t="str">
        <f>_xlfn.XLOOKUP(B1759,'[5]Cells Huawei 19042026 15h'!$B:$B,'[5]Cells Huawei 19042026 15h'!$B:$B,"")</f>
        <v/>
      </c>
      <c r="BN1759" s="9" t="str">
        <f>_xlfn.XLOOKUP(B1759,'[6]cells down 19042026 9H40'!$B:$B,'[6]cells down 19042026 9H40'!$B:$B,"")</f>
        <v/>
      </c>
      <c r="BO1759" s="9" t="s">
        <v>5537</v>
      </c>
      <c r="BP1759" s="9" t="s">
        <v>12</v>
      </c>
    </row>
    <row r="1760" spans="1:68" s="9" customFormat="1" x14ac:dyDescent="0.35">
      <c r="A1760" s="1" t="s">
        <v>3037</v>
      </c>
      <c r="B1760" s="22" t="s">
        <v>3038</v>
      </c>
      <c r="C1760" s="3" t="str">
        <f>_xlfn.XLOOKUP(B1760,'[1]daily break down'!$D:$D,'[1]daily break down'!$E:$E,"")</f>
        <v>Douala</v>
      </c>
      <c r="D1760" s="1"/>
      <c r="E1760" s="1"/>
      <c r="F1760" s="3" t="s">
        <v>31</v>
      </c>
      <c r="G1760" s="1" t="s">
        <v>32</v>
      </c>
      <c r="H1760" s="41" t="str">
        <f>_xlfn.XLOOKUP(B1760,[2]CALCULATION!$B:$B,[2]CALCULATION!$H:$H,"")</f>
        <v>ZTE</v>
      </c>
      <c r="I1760" s="34">
        <v>0</v>
      </c>
      <c r="J1760" s="34">
        <v>7.4586297523349707E-2</v>
      </c>
      <c r="K1760" s="34">
        <v>0</v>
      </c>
      <c r="L1760" s="34">
        <v>0</v>
      </c>
      <c r="M1760" s="34">
        <v>0</v>
      </c>
      <c r="N1760" s="34">
        <v>0</v>
      </c>
      <c r="O1760" s="34">
        <v>0</v>
      </c>
      <c r="P1760" s="34">
        <v>0.46028770121535362</v>
      </c>
      <c r="Q1760" s="34">
        <v>0</v>
      </c>
      <c r="R1760" s="34">
        <v>0</v>
      </c>
      <c r="S1760" s="109">
        <v>0</v>
      </c>
      <c r="T1760" s="109">
        <f>_xlfn.XLOOKUP(B1760,'[3]Nur des jours'!$B:$B,'[3]Nur des jours'!$U:$U,"")</f>
        <v>0</v>
      </c>
      <c r="U1760" s="109">
        <v>0</v>
      </c>
      <c r="V1760" s="109">
        <v>0</v>
      </c>
      <c r="W1760" s="109">
        <v>0</v>
      </c>
      <c r="X1760" s="109">
        <v>0</v>
      </c>
      <c r="Y1760" s="109">
        <v>0</v>
      </c>
      <c r="Z1760" s="109">
        <v>0</v>
      </c>
      <c r="AA1760" s="109">
        <v>0</v>
      </c>
      <c r="AB1760" s="109">
        <v>0</v>
      </c>
      <c r="AC1760" s="109">
        <v>0</v>
      </c>
      <c r="AD1760" s="109">
        <v>0</v>
      </c>
      <c r="AE1760" s="109">
        <v>0</v>
      </c>
      <c r="AF1760" s="109">
        <v>0</v>
      </c>
      <c r="AG1760" s="57" t="str">
        <f>_xlfn.XLOOKUP(B1760,[3]CALCULATION!$B:$B,[3]CALCULATION!$M:$M,"")</f>
        <v>Operationnel</v>
      </c>
      <c r="AH1760" s="57"/>
      <c r="AI1760" s="56" t="str" cm="1">
        <f t="array" ref="AI1760">IFERROR(_xlfn.IFS(
AK1760="MPR ISSUE","PDH",
AK1760="BSS Hardware Issue","BSS",
AK1760="Sites strategiques, MLL, Pylone, etc.","ENVTECH",
AK1760="AKTIVCO DEFAUT GE &amp; POWER Cabinet","AKTIVCO",
AK1760="AKTIVCO Coupure ENEO &amp; Baisse de tension","AKTIVCO GRID ONLY",
AK1760="Coupure ENEO &amp; Baisse de tension","IHS GRID ONLY",
AK1760="Defaut GE &amp; POWER Cabinet","IHS",
AK1760="Sharing","Partners",
AK1760="Sites strategiques &amp; DataCenter","SST &amp; DC",
AK1760="Exclu","Exclu",
AK1760="SAT","SAT",
AK1760="SPARE-ISSUE","SPARE-ISSUE",
AK1760="Fiber CAmtel","TRANS_FO_CAMTEL",
AK1760="Fiber AOF","Fiber AOF",
AK1760="Projet OCM (HUAWEI)","TRAVAUX-HUAWEI",
AK1760="Projet OCM (NOKIA)","TRAVAUX-NOKIA",
AK1760="ACCESS-ISSUE","ACCESS-ISSUE",
AK1760="Projet OCM (ZTE, NOKIA, autres projets)","TRAVAUX OCM",
AK1760="No root CAuse","No root cause",
AK1760="ODU HS","PDH",
AK1760="IP &amp; VLAN","PDH",
AK1760="Warehouse HUAWEI","SPARE-ISSUE",
AK1760="SPARE-HS","SPARE-ISSUE",
AK1760="Power Telco","BSS",AK1760="no impacts","no impacts"
),"")</f>
        <v>No root cause</v>
      </c>
      <c r="AJ1760" s="56" t="str" cm="1">
        <f t="array" ref="AJ1760">IFERROR(_xlfn.IFS(
AK1760="MPR ISSUE","TX ISSUE",
AK1760="BSS Hardware Issue","RAN ISSUE",
AK1760="Sites strategiques, MLL, Pylone, etc.","ENVTECH",
AK1760="AKTIVCO DEFAUT GE &amp; POWER Cabinet","POWER ISSUE",
AK1760="AKTIVCO Coupure ENEO &amp; Baisse de tension","POWER ISSUE",
AK1760="Coupure ENEO &amp; Baisse de tension","POWER ISSUE",
AK1760="Defaut GE &amp; POWER Cabinet","POWER ISSUE",
AK1760="Sharing","POWER ISSUE",
AK1760="Sites strategiques &amp; DataCenter","POWER ISSUE",
AK1760="Exclu","Exclu",
AK1760="SAT","TX ISSUE",
AK1760="SPARE-ISSUE","SPARE-ISSUE",
AK1760="Fiber CAmtel","TX ISSUE",
AK1760="Fiber AOF","TX ISSUE",
AK1760="Projet OCM (HUAWEI)","TRAVAUX-HUAWEI",
AK1760="Projet OCM (NOKIA)","TRAVAUX -NOKIA",
AK1760="ACCESS-ISSUE","ACCESS-ISSUE",
AK1760="Projet OCM (ZTE, NOKIA, autres projets)","TRAVAUX OCM",
AK1760="No root CAuse","No root cause",
AK1760="ODU HS","TX ISSUE",
AK1760="IP &amp; VLAN","TX ISSUE",
AK1760="Warehouse HUAWEI","SPARE-ISSUE",
AK1760="SPARE-HS","SPARE-ISSUE",
AK1760="Power Telco","RAN ISSUE",AK1760="no impacts","no impacts"
),"")</f>
        <v>No root cause</v>
      </c>
      <c r="AK1760" s="81" t="s">
        <v>5620</v>
      </c>
      <c r="AL1760" s="56" t="str" cm="1">
        <f t="array" ref="AL1760">IFERROR(_xlfn.IFS(
AK1760="MPR ISSUE","ACTIVE",
AK1760="BSS Hardware Issue","ACTIVE",
AK1760="Sites strategiques, MLL, Pylone, etc.","PASSIVE",
AK1760="AKTIVCO DEFAUT GE &amp; POWER Cabinet","PASSIVE",
AK1760="AKTIVCO Coupure ENEO &amp; Baisse de tension","PASSIVE",
AK1760="Coupure ENEO &amp; Baisse de tension","PASSIVE",
AK1760="Defaut GE &amp; POWER Cabinet","PASSIVE",
AK1760="Sharing","PASSIVE",
AK1760="Sites strategiques &amp; DataCenter","PASSIVE",
AK1760="Exclu","Exclu",
AK1760="SAT","ACTIVE",
AK1760="SPARE-ISSUE","SPARE-ISSUE",
AK1760="Fiber CAmtel","ACTIVE",
AK1760="Fiber AOF","ACTIVE",
AK1760="Projet OCM (HUAWEI)","PLANNED WORKS",
AK1760="Projet OCM (NOKIA)","PLANNED WORKS",
AK1760="ACCESS-ISSUE","ACCESS-ISSUE",
AK1760="Projet OCM (ZTE, NOKIA, autres projets)","PLANNED WORKS",
AK1760="No root CAuse","No root cause",
AK1760="ODU HS","ACTIVE",
AK1760="IP &amp; VLAN","ACTIVE",
AK1760="Warehouse HUAWEI","SPARE-ISSUE",
AK1760="SPARE-HS","SPARE-ISSUE",
AK1760="Power Telco","ACTIVE", AK1760="no impacts","no impacts"
),"")</f>
        <v>No root cause</v>
      </c>
      <c r="AM1760" s="108" t="s">
        <v>5537</v>
      </c>
      <c r="AN1760" s="117" t="s">
        <v>3038</v>
      </c>
      <c r="AP1760" s="23" t="s">
        <v>5537</v>
      </c>
      <c r="AQ1760" s="23" t="s">
        <v>5537</v>
      </c>
      <c r="AR1760" s="7"/>
      <c r="AS1760" s="6"/>
      <c r="AT1760" s="7"/>
      <c r="AU1760" s="3" t="s">
        <v>5537</v>
      </c>
      <c r="AV1760" s="24" t="s">
        <v>5537</v>
      </c>
      <c r="AW1760" s="24" t="s">
        <v>5537</v>
      </c>
      <c r="AX1760" s="24" t="s">
        <v>5537</v>
      </c>
      <c r="AY1760" s="24" t="s">
        <v>5537</v>
      </c>
      <c r="AZ1760" s="24" t="s">
        <v>5537</v>
      </c>
      <c r="BA1760" s="24" t="s">
        <v>5537</v>
      </c>
      <c r="BB1760" s="24" t="s">
        <v>5537</v>
      </c>
      <c r="BC1760" s="24" t="s">
        <v>5537</v>
      </c>
      <c r="BD1760" s="24" t="s">
        <v>5537</v>
      </c>
      <c r="BE1760" s="24" t="s">
        <v>5537</v>
      </c>
      <c r="BF1760" s="24" t="s">
        <v>5537</v>
      </c>
      <c r="BG1760" s="24" t="s">
        <v>5537</v>
      </c>
      <c r="BH1760" s="24" t="s">
        <v>5537</v>
      </c>
      <c r="BI1760" s="9" t="s">
        <v>5537</v>
      </c>
      <c r="BJ1760" s="14"/>
      <c r="BK1760" s="14" t="s">
        <v>5537</v>
      </c>
      <c r="BL1760" s="14" t="str">
        <f>_xlfn.XLOOKUP(B1760,'[4]cell downs 18042026 17h'!$B:$B,'[4]cell downs 18042026 17h'!$B:$B,"")</f>
        <v/>
      </c>
      <c r="BM1760" s="14" t="str">
        <f>_xlfn.XLOOKUP(B1760,'[5]Cells Huawei 19042026 15h'!$B:$B,'[5]Cells Huawei 19042026 15h'!$B:$B,"")</f>
        <v/>
      </c>
      <c r="BN1760" s="9" t="str">
        <f>_xlfn.XLOOKUP(B1760,'[6]cells down 19042026 9H40'!$B:$B,'[6]cells down 19042026 9H40'!$B:$B,"")</f>
        <v/>
      </c>
      <c r="BO1760" s="9" t="s">
        <v>5537</v>
      </c>
      <c r="BP1760" s="9" t="s">
        <v>12</v>
      </c>
    </row>
    <row r="1761" spans="1:68" s="9" customFormat="1" x14ac:dyDescent="0.35">
      <c r="A1761" s="1" t="s">
        <v>4433</v>
      </c>
      <c r="B1761" s="8" t="s">
        <v>4434</v>
      </c>
      <c r="C1761" s="3" t="str">
        <f>_xlfn.XLOOKUP(B1761,'[1]daily break down'!$D:$D,'[1]daily break down'!$E:$E,"")</f>
        <v>Douala</v>
      </c>
      <c r="D1761" s="1"/>
      <c r="E1761" s="1"/>
      <c r="F1761" s="3" t="s">
        <v>31</v>
      </c>
      <c r="G1761" s="1" t="s">
        <v>32</v>
      </c>
      <c r="H1761" s="41" t="str">
        <f>_xlfn.XLOOKUP(B1761,[2]CALCULATION!$B:$B,[2]CALCULATION!$H:$H,"")</f>
        <v>ZTE</v>
      </c>
      <c r="I1761" s="34">
        <v>0</v>
      </c>
      <c r="J1761" s="34">
        <v>0</v>
      </c>
      <c r="K1761" s="34">
        <v>0</v>
      </c>
      <c r="L1761" s="34">
        <v>1.4803115003436352E-3</v>
      </c>
      <c r="M1761" s="34">
        <v>0</v>
      </c>
      <c r="N1761" s="34">
        <v>0</v>
      </c>
      <c r="O1761" s="34">
        <v>0</v>
      </c>
      <c r="P1761" s="34">
        <v>0.38200954248030305</v>
      </c>
      <c r="Q1761" s="34">
        <v>0</v>
      </c>
      <c r="R1761" s="34">
        <v>0</v>
      </c>
      <c r="S1761" s="109">
        <v>0</v>
      </c>
      <c r="T1761" s="109">
        <f>_xlfn.XLOOKUP(B1761,'[3]Nur des jours'!$B:$B,'[3]Nur des jours'!$U:$U,"")</f>
        <v>0</v>
      </c>
      <c r="U1761" s="109">
        <v>0</v>
      </c>
      <c r="V1761" s="109">
        <v>0</v>
      </c>
      <c r="W1761" s="109">
        <v>0</v>
      </c>
      <c r="X1761" s="109">
        <v>0</v>
      </c>
      <c r="Y1761" s="109">
        <v>0</v>
      </c>
      <c r="Z1761" s="109">
        <v>0</v>
      </c>
      <c r="AA1761" s="109">
        <v>0</v>
      </c>
      <c r="AB1761" s="109">
        <v>0</v>
      </c>
      <c r="AC1761" s="109">
        <v>0</v>
      </c>
      <c r="AD1761" s="109">
        <v>0</v>
      </c>
      <c r="AE1761" s="109">
        <v>0</v>
      </c>
      <c r="AF1761" s="109">
        <v>0</v>
      </c>
      <c r="AG1761" s="57" t="str">
        <f>_xlfn.XLOOKUP(B1761,[3]CALCULATION!$B:$B,[3]CALCULATION!$M:$M,"")</f>
        <v>Operationnel</v>
      </c>
      <c r="AH1761" s="57"/>
      <c r="AI1761" s="56" t="str" cm="1">
        <f t="array" ref="AI1761">IFERROR(_xlfn.IFS(
AK1761="MPR ISSUE","PDH",
AK1761="BSS Hardware Issue","BSS",
AK1761="Sites strategiques, MLL, Pylone, etc.","ENVTECH",
AK1761="AKTIVCO DEFAUT GE &amp; POWER Cabinet","AKTIVCO",
AK1761="AKTIVCO Coupure ENEO &amp; Baisse de tension","AKTIVCO GRID ONLY",
AK1761="Coupure ENEO &amp; Baisse de tension","IHS GRID ONLY",
AK1761="Defaut GE &amp; POWER Cabinet","IHS",
AK1761="Sharing","Partners",
AK1761="Sites strategiques &amp; DataCenter","SST &amp; DC",
AK1761="Exclu","Exclu",
AK1761="SAT","SAT",
AK1761="SPARE-ISSUE","SPARE-ISSUE",
AK1761="Fiber CAmtel","TRANS_FO_CAMTEL",
AK1761="Fiber AOF","Fiber AOF",
AK1761="Projet OCM (HUAWEI)","TRAVAUX-HUAWEI",
AK1761="Projet OCM (NOKIA)","TRAVAUX-NOKIA",
AK1761="ACCESS-ISSUE","ACCESS-ISSUE",
AK1761="Projet OCM (ZTE, NOKIA, autres projets)","TRAVAUX OCM",
AK1761="No root CAuse","No root cause",
AK1761="ODU HS","PDH",
AK1761="IP &amp; VLAN","PDH",
AK1761="Warehouse HUAWEI","SPARE-ISSUE",
AK1761="SPARE-HS","SPARE-ISSUE",
AK1761="Power Telco","BSS",AK1761="no impacts","no impacts"
),"")</f>
        <v>No root cause</v>
      </c>
      <c r="AJ1761" s="56" t="str" cm="1">
        <f t="array" ref="AJ1761">IFERROR(_xlfn.IFS(
AK1761="MPR ISSUE","TX ISSUE",
AK1761="BSS Hardware Issue","RAN ISSUE",
AK1761="Sites strategiques, MLL, Pylone, etc.","ENVTECH",
AK1761="AKTIVCO DEFAUT GE &amp; POWER Cabinet","POWER ISSUE",
AK1761="AKTIVCO Coupure ENEO &amp; Baisse de tension","POWER ISSUE",
AK1761="Coupure ENEO &amp; Baisse de tension","POWER ISSUE",
AK1761="Defaut GE &amp; POWER Cabinet","POWER ISSUE",
AK1761="Sharing","POWER ISSUE",
AK1761="Sites strategiques &amp; DataCenter","POWER ISSUE",
AK1761="Exclu","Exclu",
AK1761="SAT","TX ISSUE",
AK1761="SPARE-ISSUE","SPARE-ISSUE",
AK1761="Fiber CAmtel","TX ISSUE",
AK1761="Fiber AOF","TX ISSUE",
AK1761="Projet OCM (HUAWEI)","TRAVAUX-HUAWEI",
AK1761="Projet OCM (NOKIA)","TRAVAUX -NOKIA",
AK1761="ACCESS-ISSUE","ACCESS-ISSUE",
AK1761="Projet OCM (ZTE, NOKIA, autres projets)","TRAVAUX OCM",
AK1761="No root CAuse","No root cause",
AK1761="ODU HS","TX ISSUE",
AK1761="IP &amp; VLAN","TX ISSUE",
AK1761="Warehouse HUAWEI","SPARE-ISSUE",
AK1761="SPARE-HS","SPARE-ISSUE",
AK1761="Power Telco","RAN ISSUE",AK1761="no impacts","no impacts"
),"")</f>
        <v>No root cause</v>
      </c>
      <c r="AK1761" s="81" t="s">
        <v>5620</v>
      </c>
      <c r="AL1761" s="56" t="str" cm="1">
        <f t="array" ref="AL1761">IFERROR(_xlfn.IFS(
AK1761="MPR ISSUE","ACTIVE",
AK1761="BSS Hardware Issue","ACTIVE",
AK1761="Sites strategiques, MLL, Pylone, etc.","PASSIVE",
AK1761="AKTIVCO DEFAUT GE &amp; POWER Cabinet","PASSIVE",
AK1761="AKTIVCO Coupure ENEO &amp; Baisse de tension","PASSIVE",
AK1761="Coupure ENEO &amp; Baisse de tension","PASSIVE",
AK1761="Defaut GE &amp; POWER Cabinet","PASSIVE",
AK1761="Sharing","PASSIVE",
AK1761="Sites strategiques &amp; DataCenter","PASSIVE",
AK1761="Exclu","Exclu",
AK1761="SAT","ACTIVE",
AK1761="SPARE-ISSUE","SPARE-ISSUE",
AK1761="Fiber CAmtel","ACTIVE",
AK1761="Fiber AOF","ACTIVE",
AK1761="Projet OCM (HUAWEI)","PLANNED WORKS",
AK1761="Projet OCM (NOKIA)","PLANNED WORKS",
AK1761="ACCESS-ISSUE","ACCESS-ISSUE",
AK1761="Projet OCM (ZTE, NOKIA, autres projets)","PLANNED WORKS",
AK1761="No root CAuse","No root cause",
AK1761="ODU HS","ACTIVE",
AK1761="IP &amp; VLAN","ACTIVE",
AK1761="Warehouse HUAWEI","SPARE-ISSUE",
AK1761="SPARE-HS","SPARE-ISSUE",
AK1761="Power Telco","ACTIVE", AK1761="no impacts","no impacts"
),"")</f>
        <v>No root cause</v>
      </c>
      <c r="AM1761" s="108" t="s">
        <v>5537</v>
      </c>
      <c r="AN1761" s="117" t="s">
        <v>4434</v>
      </c>
      <c r="AP1761" s="23" t="s">
        <v>5537</v>
      </c>
      <c r="AQ1761" s="23" t="s">
        <v>5537</v>
      </c>
      <c r="AR1761" s="7"/>
      <c r="AS1761" s="6"/>
      <c r="AT1761" s="7"/>
      <c r="AU1761" s="3" t="s">
        <v>5537</v>
      </c>
      <c r="AV1761" s="24" t="s">
        <v>5537</v>
      </c>
      <c r="AW1761" s="24" t="s">
        <v>5537</v>
      </c>
      <c r="AX1761" s="24" t="s">
        <v>5537</v>
      </c>
      <c r="AY1761" s="24" t="s">
        <v>5537</v>
      </c>
      <c r="AZ1761" s="24" t="s">
        <v>5537</v>
      </c>
      <c r="BA1761" s="24" t="s">
        <v>5537</v>
      </c>
      <c r="BB1761" s="24" t="s">
        <v>5537</v>
      </c>
      <c r="BC1761" s="24" t="s">
        <v>5537</v>
      </c>
      <c r="BD1761" s="24" t="s">
        <v>5537</v>
      </c>
      <c r="BE1761" s="24" t="s">
        <v>5537</v>
      </c>
      <c r="BF1761" s="24" t="s">
        <v>5537</v>
      </c>
      <c r="BG1761" s="24" t="s">
        <v>5537</v>
      </c>
      <c r="BH1761" s="24" t="s">
        <v>5537</v>
      </c>
      <c r="BI1761" s="9" t="s">
        <v>5537</v>
      </c>
      <c r="BJ1761" s="14"/>
      <c r="BK1761" s="14" t="s">
        <v>5537</v>
      </c>
      <c r="BL1761" s="14" t="str">
        <f>_xlfn.XLOOKUP(B1761,'[4]cell downs 18042026 17h'!$B:$B,'[4]cell downs 18042026 17h'!$B:$B,"")</f>
        <v/>
      </c>
      <c r="BM1761" s="14" t="str">
        <f>_xlfn.XLOOKUP(B1761,'[5]Cells Huawei 19042026 15h'!$B:$B,'[5]Cells Huawei 19042026 15h'!$B:$B,"")</f>
        <v/>
      </c>
      <c r="BN1761" s="9" t="str">
        <f>_xlfn.XLOOKUP(B1761,'[6]cells down 19042026 9H40'!$B:$B,'[6]cells down 19042026 9H40'!$B:$B,"")</f>
        <v/>
      </c>
      <c r="BO1761" s="9" t="s">
        <v>5537</v>
      </c>
      <c r="BP1761" s="9" t="s">
        <v>5537</v>
      </c>
    </row>
    <row r="1762" spans="1:68" s="9" customFormat="1" x14ac:dyDescent="0.35">
      <c r="A1762" s="1" t="s">
        <v>5180</v>
      </c>
      <c r="B1762" s="8" t="s">
        <v>5181</v>
      </c>
      <c r="C1762" s="3" t="str">
        <f>_xlfn.XLOOKUP(B1762,'[1]daily break down'!$D:$D,'[1]daily break down'!$E:$E,"")</f>
        <v>SUD-OUEST</v>
      </c>
      <c r="D1762" s="1" t="s">
        <v>11</v>
      </c>
      <c r="E1762" s="1" t="s">
        <v>12</v>
      </c>
      <c r="F1762" s="3" t="s">
        <v>13</v>
      </c>
      <c r="G1762" s="1" t="s">
        <v>63</v>
      </c>
      <c r="H1762" s="39" t="str">
        <f>_xlfn.XLOOKUP(B1762,[2]CALCULATION!$B:$B,[2]CALCULATION!$H:$H,"")</f>
        <v>Huawei</v>
      </c>
      <c r="I1762" s="34">
        <v>0</v>
      </c>
      <c r="J1762" s="34">
        <v>0</v>
      </c>
      <c r="K1762" s="34">
        <v>0</v>
      </c>
      <c r="L1762" s="34">
        <v>0</v>
      </c>
      <c r="M1762" s="34">
        <v>0</v>
      </c>
      <c r="N1762" s="34">
        <v>0</v>
      </c>
      <c r="O1762" s="34">
        <v>0</v>
      </c>
      <c r="P1762" s="34">
        <v>0.10950738086881087</v>
      </c>
      <c r="Q1762" s="34">
        <v>0</v>
      </c>
      <c r="R1762" s="34">
        <v>0</v>
      </c>
      <c r="S1762" s="109">
        <v>0</v>
      </c>
      <c r="T1762" s="109">
        <f>_xlfn.XLOOKUP(B1762,'[3]Nur des jours'!$B:$B,'[3]Nur des jours'!$U:$U,"")</f>
        <v>0</v>
      </c>
      <c r="U1762" s="109">
        <v>0</v>
      </c>
      <c r="V1762" s="109">
        <v>0</v>
      </c>
      <c r="W1762" s="109">
        <v>0</v>
      </c>
      <c r="X1762" s="109">
        <v>0</v>
      </c>
      <c r="Y1762" s="109">
        <v>0</v>
      </c>
      <c r="Z1762" s="109">
        <v>0</v>
      </c>
      <c r="AA1762" s="109">
        <v>0</v>
      </c>
      <c r="AB1762" s="109">
        <v>0</v>
      </c>
      <c r="AC1762" s="109">
        <v>0</v>
      </c>
      <c r="AD1762" s="109">
        <v>0</v>
      </c>
      <c r="AE1762" s="109">
        <v>0</v>
      </c>
      <c r="AF1762" s="109">
        <v>0</v>
      </c>
      <c r="AG1762" s="57" t="str">
        <f>_xlfn.XLOOKUP(B1762,[3]CALCULATION!$B:$B,[3]CALCULATION!$M:$M,"")</f>
        <v>Operationnel</v>
      </c>
      <c r="AH1762" s="57"/>
      <c r="AI1762" s="56" t="str" cm="1">
        <f t="array" ref="AI1762">IFERROR(_xlfn.IFS(
AK1762="MPR ISSUE","PDH",
AK1762="BSS Hardware Issue","BSS",
AK1762="Sites strategiques, MLL, Pylone, etc.","ENVTECH",
AK1762="AKTIVCO DEFAUT GE &amp; POWER Cabinet","AKTIVCO",
AK1762="AKTIVCO Coupure ENEO &amp; Baisse de tension","AKTIVCO GRID ONLY",
AK1762="Coupure ENEO &amp; Baisse de tension","IHS GRID ONLY",
AK1762="Defaut GE &amp; POWER Cabinet","IHS",
AK1762="Sharing","Partners",
AK1762="Sites strategiques &amp; DataCenter","SST &amp; DC",
AK1762="Exclu","Exclu",
AK1762="SAT","SAT",
AK1762="SPARE-ISSUE","SPARE-ISSUE",
AK1762="Fiber CAmtel","TRANS_FO_CAMTEL",
AK1762="Fiber AOF","Fiber AOF",
AK1762="Projet OCM (HUAWEI)","TRAVAUX-HUAWEI",
AK1762="Projet OCM (NOKIA)","TRAVAUX-NOKIA",
AK1762="ACCESS-ISSUE","ACCESS-ISSUE",
AK1762="Projet OCM (ZTE, NOKIA, autres projets)","TRAVAUX OCM",
AK1762="No root CAuse","No root cause",
AK1762="ODU HS","PDH",
AK1762="IP &amp; VLAN","PDH",
AK1762="Warehouse HUAWEI","SPARE-ISSUE",
AK1762="SPARE-HS","SPARE-ISSUE",
AK1762="Power Telco","BSS",AK1762="no impacts","no impacts"
),"")</f>
        <v>No root cause</v>
      </c>
      <c r="AJ1762" s="56" t="str" cm="1">
        <f t="array" ref="AJ1762">IFERROR(_xlfn.IFS(
AK1762="MPR ISSUE","TX ISSUE",
AK1762="BSS Hardware Issue","RAN ISSUE",
AK1762="Sites strategiques, MLL, Pylone, etc.","ENVTECH",
AK1762="AKTIVCO DEFAUT GE &amp; POWER Cabinet","POWER ISSUE",
AK1762="AKTIVCO Coupure ENEO &amp; Baisse de tension","POWER ISSUE",
AK1762="Coupure ENEO &amp; Baisse de tension","POWER ISSUE",
AK1762="Defaut GE &amp; POWER Cabinet","POWER ISSUE",
AK1762="Sharing","POWER ISSUE",
AK1762="Sites strategiques &amp; DataCenter","POWER ISSUE",
AK1762="Exclu","Exclu",
AK1762="SAT","TX ISSUE",
AK1762="SPARE-ISSUE","SPARE-ISSUE",
AK1762="Fiber CAmtel","TX ISSUE",
AK1762="Fiber AOF","TX ISSUE",
AK1762="Projet OCM (HUAWEI)","TRAVAUX-HUAWEI",
AK1762="Projet OCM (NOKIA)","TRAVAUX -NOKIA",
AK1762="ACCESS-ISSUE","ACCESS-ISSUE",
AK1762="Projet OCM (ZTE, NOKIA, autres projets)","TRAVAUX OCM",
AK1762="No root CAuse","No root cause",
AK1762="ODU HS","TX ISSUE",
AK1762="IP &amp; VLAN","TX ISSUE",
AK1762="Warehouse HUAWEI","SPARE-ISSUE",
AK1762="SPARE-HS","SPARE-ISSUE",
AK1762="Power Telco","RAN ISSUE",AK1762="no impacts","no impacts"
),"")</f>
        <v>No root cause</v>
      </c>
      <c r="AK1762" s="81" t="s">
        <v>5620</v>
      </c>
      <c r="AL1762" s="56" t="str" cm="1">
        <f t="array" ref="AL1762">IFERROR(_xlfn.IFS(
AK1762="MPR ISSUE","ACTIVE",
AK1762="BSS Hardware Issue","ACTIVE",
AK1762="Sites strategiques, MLL, Pylone, etc.","PASSIVE",
AK1762="AKTIVCO DEFAUT GE &amp; POWER Cabinet","PASSIVE",
AK1762="AKTIVCO Coupure ENEO &amp; Baisse de tension","PASSIVE",
AK1762="Coupure ENEO &amp; Baisse de tension","PASSIVE",
AK1762="Defaut GE &amp; POWER Cabinet","PASSIVE",
AK1762="Sharing","PASSIVE",
AK1762="Sites strategiques &amp; DataCenter","PASSIVE",
AK1762="Exclu","Exclu",
AK1762="SAT","ACTIVE",
AK1762="SPARE-ISSUE","SPARE-ISSUE",
AK1762="Fiber CAmtel","ACTIVE",
AK1762="Fiber AOF","ACTIVE",
AK1762="Projet OCM (HUAWEI)","PLANNED WORKS",
AK1762="Projet OCM (NOKIA)","PLANNED WORKS",
AK1762="ACCESS-ISSUE","ACCESS-ISSUE",
AK1762="Projet OCM (ZTE, NOKIA, autres projets)","PLANNED WORKS",
AK1762="No root CAuse","No root cause",
AK1762="ODU HS","ACTIVE",
AK1762="IP &amp; VLAN","ACTIVE",
AK1762="Warehouse HUAWEI","SPARE-ISSUE",
AK1762="SPARE-HS","SPARE-ISSUE",
AK1762="Power Telco","ACTIVE", AK1762="no impacts","no impacts"
),"")</f>
        <v>No root cause</v>
      </c>
      <c r="AM1762" s="108" t="s">
        <v>5537</v>
      </c>
      <c r="AN1762" s="117" t="s">
        <v>5181</v>
      </c>
      <c r="AP1762" s="23" t="s">
        <v>5537</v>
      </c>
      <c r="AQ1762" s="23" t="s">
        <v>5537</v>
      </c>
      <c r="AR1762" s="7"/>
      <c r="AS1762" s="6"/>
      <c r="AT1762" s="7"/>
      <c r="AU1762" s="3" t="s">
        <v>5537</v>
      </c>
      <c r="AV1762" s="24" t="s">
        <v>5537</v>
      </c>
      <c r="AW1762" s="24" t="s">
        <v>5537</v>
      </c>
      <c r="AX1762" s="24" t="s">
        <v>5537</v>
      </c>
      <c r="AY1762" s="24" t="s">
        <v>5537</v>
      </c>
      <c r="AZ1762" s="24" t="s">
        <v>5537</v>
      </c>
      <c r="BA1762" s="24" t="s">
        <v>5537</v>
      </c>
      <c r="BB1762" s="24" t="s">
        <v>5537</v>
      </c>
      <c r="BC1762" s="24" t="s">
        <v>5537</v>
      </c>
      <c r="BD1762" s="24" t="s">
        <v>5537</v>
      </c>
      <c r="BE1762" s="24" t="s">
        <v>5537</v>
      </c>
      <c r="BF1762" s="24" t="s">
        <v>5537</v>
      </c>
      <c r="BG1762" s="24" t="s">
        <v>5537</v>
      </c>
      <c r="BH1762" s="24" t="s">
        <v>5537</v>
      </c>
      <c r="BI1762" s="9" t="s">
        <v>5537</v>
      </c>
      <c r="BJ1762" s="14"/>
      <c r="BK1762" s="14" t="s">
        <v>5537</v>
      </c>
      <c r="BL1762" s="14" t="str">
        <f>_xlfn.XLOOKUP(B1762,'[4]cell downs 18042026 17h'!$B:$B,'[4]cell downs 18042026 17h'!$B:$B,"")</f>
        <v/>
      </c>
      <c r="BM1762" s="14" t="str">
        <f>_xlfn.XLOOKUP(B1762,'[5]Cells Huawei 19042026 15h'!$B:$B,'[5]Cells Huawei 19042026 15h'!$B:$B,"")</f>
        <v/>
      </c>
      <c r="BN1762" s="9" t="str">
        <f>_xlfn.XLOOKUP(B1762,'[6]cells down 19042026 9H40'!$B:$B,'[6]cells down 19042026 9H40'!$B:$B,"")</f>
        <v/>
      </c>
      <c r="BO1762" s="9" t="s">
        <v>5181</v>
      </c>
      <c r="BP1762" s="9" t="s">
        <v>12</v>
      </c>
    </row>
    <row r="1763" spans="1:68" s="9" customFormat="1" x14ac:dyDescent="0.35">
      <c r="A1763" s="1" t="s">
        <v>3663</v>
      </c>
      <c r="B1763" s="8" t="s">
        <v>3664</v>
      </c>
      <c r="C1763" s="3" t="str">
        <f>_xlfn.XLOOKUP(B1763,'[1]daily break down'!$D:$D,'[1]daily break down'!$E:$E,"")</f>
        <v>LITTORAL</v>
      </c>
      <c r="D1763" s="1" t="s">
        <v>11</v>
      </c>
      <c r="E1763" s="1" t="s">
        <v>12</v>
      </c>
      <c r="F1763" s="3" t="s">
        <v>31</v>
      </c>
      <c r="G1763" s="1" t="s">
        <v>484</v>
      </c>
      <c r="H1763" s="41" t="str">
        <f>_xlfn.XLOOKUP(B1763,[2]CALCULATION!$B:$B,[2]CALCULATION!$H:$H,"")</f>
        <v>ZTE</v>
      </c>
      <c r="I1763" s="34">
        <v>16.1305977176807</v>
      </c>
      <c r="J1763" s="34">
        <v>35.310030733406947</v>
      </c>
      <c r="K1763" s="34">
        <v>0</v>
      </c>
      <c r="L1763" s="34">
        <v>0</v>
      </c>
      <c r="M1763" s="34">
        <v>0</v>
      </c>
      <c r="N1763" s="34">
        <v>1.9391545602155045</v>
      </c>
      <c r="O1763" s="34">
        <v>0</v>
      </c>
      <c r="P1763" s="34">
        <v>6.3421538496659741E-2</v>
      </c>
      <c r="Q1763" s="34">
        <v>0</v>
      </c>
      <c r="R1763" s="34">
        <v>0</v>
      </c>
      <c r="S1763" s="109">
        <v>0</v>
      </c>
      <c r="T1763" s="109">
        <f>_xlfn.XLOOKUP(B1763,'[3]Nur des jours'!$B:$B,'[3]Nur des jours'!$U:$U,"")</f>
        <v>0</v>
      </c>
      <c r="U1763" s="109">
        <v>0</v>
      </c>
      <c r="V1763" s="109">
        <v>0</v>
      </c>
      <c r="W1763" s="109">
        <v>0</v>
      </c>
      <c r="X1763" s="109">
        <v>0</v>
      </c>
      <c r="Y1763" s="109">
        <v>0</v>
      </c>
      <c r="Z1763" s="109">
        <v>0</v>
      </c>
      <c r="AA1763" s="109">
        <v>0</v>
      </c>
      <c r="AB1763" s="109">
        <v>0</v>
      </c>
      <c r="AC1763" s="109">
        <v>0</v>
      </c>
      <c r="AD1763" s="109">
        <v>0</v>
      </c>
      <c r="AE1763" s="109">
        <v>0</v>
      </c>
      <c r="AF1763" s="109">
        <v>0</v>
      </c>
      <c r="AG1763" s="57" t="str">
        <f>_xlfn.XLOOKUP(B1763,[3]CALCULATION!$B:$B,[3]CALCULATION!$M:$M,"")</f>
        <v>Operationnel</v>
      </c>
      <c r="AH1763" s="57"/>
      <c r="AI1763" s="56" t="str" cm="1">
        <f t="array" ref="AI1763">IFERROR(_xlfn.IFS(
AK1763="MPR ISSUE","PDH",
AK1763="BSS Hardware Issue","BSS",
AK1763="Sites strategiques, MLL, Pylone, etc.","ENVTECH",
AK1763="AKTIVCO DEFAUT GE &amp; POWER Cabinet","AKTIVCO",
AK1763="AKTIVCO Coupure ENEO &amp; Baisse de tension","AKTIVCO GRID ONLY",
AK1763="Coupure ENEO &amp; Baisse de tension","IHS GRID ONLY",
AK1763="Defaut GE &amp; POWER Cabinet","IHS",
AK1763="Sharing","Partners",
AK1763="Sites strategiques &amp; DataCenter","SST &amp; DC",
AK1763="Exclu","Exclu",
AK1763="SAT","SAT",
AK1763="SPARE-ISSUE","SPARE-ISSUE",
AK1763="Fiber CAmtel","TRANS_FO_CAMTEL",
AK1763="Fiber AOF","Fiber AOF",
AK1763="Projet OCM (HUAWEI)","TRAVAUX-HUAWEI",
AK1763="Projet OCM (NOKIA)","TRAVAUX-NOKIA",
AK1763="ACCESS-ISSUE","ACCESS-ISSUE",
AK1763="Projet OCM (ZTE, NOKIA, autres projets)","TRAVAUX OCM",
AK1763="No root CAuse","No root cause",
AK1763="ODU HS","PDH",
AK1763="IP &amp; VLAN","PDH",
AK1763="Warehouse HUAWEI","SPARE-ISSUE",
AK1763="SPARE-HS","SPARE-ISSUE",
AK1763="Power Telco","BSS",AK1763="no impacts","no impacts"
),"")</f>
        <v>No root cause</v>
      </c>
      <c r="AJ1763" s="56" t="str" cm="1">
        <f t="array" ref="AJ1763">IFERROR(_xlfn.IFS(
AK1763="MPR ISSUE","TX ISSUE",
AK1763="BSS Hardware Issue","RAN ISSUE",
AK1763="Sites strategiques, MLL, Pylone, etc.","ENVTECH",
AK1763="AKTIVCO DEFAUT GE &amp; POWER Cabinet","POWER ISSUE",
AK1763="AKTIVCO Coupure ENEO &amp; Baisse de tension","POWER ISSUE",
AK1763="Coupure ENEO &amp; Baisse de tension","POWER ISSUE",
AK1763="Defaut GE &amp; POWER Cabinet","POWER ISSUE",
AK1763="Sharing","POWER ISSUE",
AK1763="Sites strategiques &amp; DataCenter","POWER ISSUE",
AK1763="Exclu","Exclu",
AK1763="SAT","TX ISSUE",
AK1763="SPARE-ISSUE","SPARE-ISSUE",
AK1763="Fiber CAmtel","TX ISSUE",
AK1763="Fiber AOF","TX ISSUE",
AK1763="Projet OCM (HUAWEI)","TRAVAUX-HUAWEI",
AK1763="Projet OCM (NOKIA)","TRAVAUX -NOKIA",
AK1763="ACCESS-ISSUE","ACCESS-ISSUE",
AK1763="Projet OCM (ZTE, NOKIA, autres projets)","TRAVAUX OCM",
AK1763="No root CAuse","No root cause",
AK1763="ODU HS","TX ISSUE",
AK1763="IP &amp; VLAN","TX ISSUE",
AK1763="Warehouse HUAWEI","SPARE-ISSUE",
AK1763="SPARE-HS","SPARE-ISSUE",
AK1763="Power Telco","RAN ISSUE",AK1763="no impacts","no impacts"
),"")</f>
        <v>No root cause</v>
      </c>
      <c r="AK1763" s="81" t="s">
        <v>5620</v>
      </c>
      <c r="AL1763" s="56" t="str" cm="1">
        <f t="array" ref="AL1763">IFERROR(_xlfn.IFS(
AK1763="MPR ISSUE","ACTIVE",
AK1763="BSS Hardware Issue","ACTIVE",
AK1763="Sites strategiques, MLL, Pylone, etc.","PASSIVE",
AK1763="AKTIVCO DEFAUT GE &amp; POWER Cabinet","PASSIVE",
AK1763="AKTIVCO Coupure ENEO &amp; Baisse de tension","PASSIVE",
AK1763="Coupure ENEO &amp; Baisse de tension","PASSIVE",
AK1763="Defaut GE &amp; POWER Cabinet","PASSIVE",
AK1763="Sharing","PASSIVE",
AK1763="Sites strategiques &amp; DataCenter","PASSIVE",
AK1763="Exclu","Exclu",
AK1763="SAT","ACTIVE",
AK1763="SPARE-ISSUE","SPARE-ISSUE",
AK1763="Fiber CAmtel","ACTIVE",
AK1763="Fiber AOF","ACTIVE",
AK1763="Projet OCM (HUAWEI)","PLANNED WORKS",
AK1763="Projet OCM (NOKIA)","PLANNED WORKS",
AK1763="ACCESS-ISSUE","ACCESS-ISSUE",
AK1763="Projet OCM (ZTE, NOKIA, autres projets)","PLANNED WORKS",
AK1763="No root CAuse","No root cause",
AK1763="ODU HS","ACTIVE",
AK1763="IP &amp; VLAN","ACTIVE",
AK1763="Warehouse HUAWEI","SPARE-ISSUE",
AK1763="SPARE-HS","SPARE-ISSUE",
AK1763="Power Telco","ACTIVE", AK1763="no impacts","no impacts"
),"")</f>
        <v>No root cause</v>
      </c>
      <c r="AM1763" s="108" t="s">
        <v>5537</v>
      </c>
      <c r="AN1763" s="117" t="s">
        <v>3664</v>
      </c>
      <c r="AP1763" s="23" t="s">
        <v>5537</v>
      </c>
      <c r="AQ1763" s="23" t="s">
        <v>5537</v>
      </c>
      <c r="AR1763" s="7"/>
      <c r="AS1763" s="6"/>
      <c r="AT1763" s="7"/>
      <c r="AU1763" s="3" t="s">
        <v>5537</v>
      </c>
      <c r="AV1763" s="24" t="s">
        <v>5537</v>
      </c>
      <c r="AW1763" s="24" t="s">
        <v>5537</v>
      </c>
      <c r="AX1763" s="24" t="s">
        <v>5537</v>
      </c>
      <c r="AY1763" s="24" t="s">
        <v>5537</v>
      </c>
      <c r="AZ1763" s="24" t="s">
        <v>5537</v>
      </c>
      <c r="BA1763" s="24" t="s">
        <v>5537</v>
      </c>
      <c r="BB1763" s="24" t="s">
        <v>5537</v>
      </c>
      <c r="BC1763" s="24" t="s">
        <v>5537</v>
      </c>
      <c r="BD1763" s="24" t="s">
        <v>5537</v>
      </c>
      <c r="BE1763" s="24" t="s">
        <v>5537</v>
      </c>
      <c r="BF1763" s="24" t="s">
        <v>5537</v>
      </c>
      <c r="BG1763" s="24" t="s">
        <v>5537</v>
      </c>
      <c r="BH1763" s="24" t="s">
        <v>5537</v>
      </c>
      <c r="BI1763" s="9" t="s">
        <v>5537</v>
      </c>
      <c r="BJ1763" s="14"/>
      <c r="BK1763" s="14" t="s">
        <v>5537</v>
      </c>
      <c r="BL1763" s="14" t="str">
        <f>_xlfn.XLOOKUP(B1763,'[4]cell downs 18042026 17h'!$B:$B,'[4]cell downs 18042026 17h'!$B:$B,"")</f>
        <v/>
      </c>
      <c r="BM1763" s="14" t="str">
        <f>_xlfn.XLOOKUP(B1763,'[5]Cells Huawei 19042026 15h'!$B:$B,'[5]Cells Huawei 19042026 15h'!$B:$B,"")</f>
        <v/>
      </c>
      <c r="BN1763" s="9" t="str">
        <f>_xlfn.XLOOKUP(B1763,'[6]cells down 19042026 9H40'!$B:$B,'[6]cells down 19042026 9H40'!$B:$B,"")</f>
        <v/>
      </c>
      <c r="BO1763" s="9" t="s">
        <v>5537</v>
      </c>
      <c r="BP1763" s="9" t="s">
        <v>12</v>
      </c>
    </row>
    <row r="1764" spans="1:68" s="9" customFormat="1" x14ac:dyDescent="0.35">
      <c r="A1764" s="1" t="s">
        <v>4756</v>
      </c>
      <c r="B1764" s="8" t="s">
        <v>4757</v>
      </c>
      <c r="C1764" s="3" t="str">
        <f>_xlfn.XLOOKUP(B1764,'[1]daily break down'!$D:$D,'[1]daily break down'!$E:$E,"")</f>
        <v>SUD-OUEST</v>
      </c>
      <c r="D1764" s="1" t="s">
        <v>11</v>
      </c>
      <c r="E1764" s="1" t="s">
        <v>12</v>
      </c>
      <c r="F1764" s="3" t="s">
        <v>13</v>
      </c>
      <c r="G1764" s="1" t="s">
        <v>63</v>
      </c>
      <c r="H1764" s="39" t="str">
        <f>_xlfn.XLOOKUP(B1764,[2]CALCULATION!$B:$B,[2]CALCULATION!$H:$H,"")</f>
        <v>Huawei</v>
      </c>
      <c r="I1764" s="34">
        <v>0</v>
      </c>
      <c r="J1764" s="34">
        <v>0</v>
      </c>
      <c r="K1764" s="34">
        <v>0.33535297760199523</v>
      </c>
      <c r="L1764" s="34">
        <v>0</v>
      </c>
      <c r="M1764" s="34">
        <v>0.66505223537737601</v>
      </c>
      <c r="N1764" s="34">
        <v>0</v>
      </c>
      <c r="O1764" s="34">
        <v>0</v>
      </c>
      <c r="P1764" s="34">
        <v>4.7887185282208006E-2</v>
      </c>
      <c r="Q1764" s="34">
        <v>0</v>
      </c>
      <c r="R1764" s="34">
        <v>0</v>
      </c>
      <c r="S1764" s="109">
        <v>0</v>
      </c>
      <c r="T1764" s="109">
        <f>_xlfn.XLOOKUP(B1764,'[3]Nur des jours'!$B:$B,'[3]Nur des jours'!$U:$U,"")</f>
        <v>0</v>
      </c>
      <c r="U1764" s="109">
        <v>0</v>
      </c>
      <c r="V1764" s="109">
        <v>0</v>
      </c>
      <c r="W1764" s="109">
        <v>0</v>
      </c>
      <c r="X1764" s="109">
        <v>0</v>
      </c>
      <c r="Y1764" s="109">
        <v>0</v>
      </c>
      <c r="Z1764" s="109">
        <v>0</v>
      </c>
      <c r="AA1764" s="109">
        <v>0</v>
      </c>
      <c r="AB1764" s="109">
        <v>0</v>
      </c>
      <c r="AC1764" s="109">
        <v>0</v>
      </c>
      <c r="AD1764" s="109">
        <v>0</v>
      </c>
      <c r="AE1764" s="109">
        <v>0</v>
      </c>
      <c r="AF1764" s="109">
        <v>0</v>
      </c>
      <c r="AG1764" s="57" t="str">
        <f>_xlfn.XLOOKUP(B1764,[3]CALCULATION!$B:$B,[3]CALCULATION!$M:$M,"")</f>
        <v>Operationnel</v>
      </c>
      <c r="AH1764" s="57"/>
      <c r="AI1764" s="56" t="str" cm="1">
        <f t="array" ref="AI1764">IFERROR(_xlfn.IFS(
AK1764="MPR ISSUE","PDH",
AK1764="BSS Hardware Issue","BSS",
AK1764="Sites strategiques, MLL, Pylone, etc.","ENVTECH",
AK1764="AKTIVCO DEFAUT GE &amp; POWER Cabinet","AKTIVCO",
AK1764="AKTIVCO Coupure ENEO &amp; Baisse de tension","AKTIVCO GRID ONLY",
AK1764="Coupure ENEO &amp; Baisse de tension","IHS GRID ONLY",
AK1764="Defaut GE &amp; POWER Cabinet","IHS",
AK1764="Sharing","Partners",
AK1764="Sites strategiques &amp; DataCenter","SST &amp; DC",
AK1764="Exclu","Exclu",
AK1764="SAT","SAT",
AK1764="SPARE-ISSUE","SPARE-ISSUE",
AK1764="Fiber CAmtel","TRANS_FO_CAMTEL",
AK1764="Fiber AOF","Fiber AOF",
AK1764="Projet OCM (HUAWEI)","TRAVAUX-HUAWEI",
AK1764="Projet OCM (NOKIA)","TRAVAUX-NOKIA",
AK1764="ACCESS-ISSUE","ACCESS-ISSUE",
AK1764="Projet OCM (ZTE, NOKIA, autres projets)","TRAVAUX OCM",
AK1764="No root CAuse","No root cause",
AK1764="ODU HS","PDH",
AK1764="IP &amp; VLAN","PDH",
AK1764="Warehouse HUAWEI","SPARE-ISSUE",
AK1764="SPARE-HS","SPARE-ISSUE",
AK1764="Power Telco","BSS",AK1764="no impacts","no impacts"
),"")</f>
        <v>No root cause</v>
      </c>
      <c r="AJ1764" s="56" t="str" cm="1">
        <f t="array" ref="AJ1764">IFERROR(_xlfn.IFS(
AK1764="MPR ISSUE","TX ISSUE",
AK1764="BSS Hardware Issue","RAN ISSUE",
AK1764="Sites strategiques, MLL, Pylone, etc.","ENVTECH",
AK1764="AKTIVCO DEFAUT GE &amp; POWER Cabinet","POWER ISSUE",
AK1764="AKTIVCO Coupure ENEO &amp; Baisse de tension","POWER ISSUE",
AK1764="Coupure ENEO &amp; Baisse de tension","POWER ISSUE",
AK1764="Defaut GE &amp; POWER Cabinet","POWER ISSUE",
AK1764="Sharing","POWER ISSUE",
AK1764="Sites strategiques &amp; DataCenter","POWER ISSUE",
AK1764="Exclu","Exclu",
AK1764="SAT","TX ISSUE",
AK1764="SPARE-ISSUE","SPARE-ISSUE",
AK1764="Fiber CAmtel","TX ISSUE",
AK1764="Fiber AOF","TX ISSUE",
AK1764="Projet OCM (HUAWEI)","TRAVAUX-HUAWEI",
AK1764="Projet OCM (NOKIA)","TRAVAUX -NOKIA",
AK1764="ACCESS-ISSUE","ACCESS-ISSUE",
AK1764="Projet OCM (ZTE, NOKIA, autres projets)","TRAVAUX OCM",
AK1764="No root CAuse","No root cause",
AK1764="ODU HS","TX ISSUE",
AK1764="IP &amp; VLAN","TX ISSUE",
AK1764="Warehouse HUAWEI","SPARE-ISSUE",
AK1764="SPARE-HS","SPARE-ISSUE",
AK1764="Power Telco","RAN ISSUE",AK1764="no impacts","no impacts"
),"")</f>
        <v>No root cause</v>
      </c>
      <c r="AK1764" s="81" t="s">
        <v>5620</v>
      </c>
      <c r="AL1764" s="56" t="str" cm="1">
        <f t="array" ref="AL1764">IFERROR(_xlfn.IFS(
AK1764="MPR ISSUE","ACTIVE",
AK1764="BSS Hardware Issue","ACTIVE",
AK1764="Sites strategiques, MLL, Pylone, etc.","PASSIVE",
AK1764="AKTIVCO DEFAUT GE &amp; POWER Cabinet","PASSIVE",
AK1764="AKTIVCO Coupure ENEO &amp; Baisse de tension","PASSIVE",
AK1764="Coupure ENEO &amp; Baisse de tension","PASSIVE",
AK1764="Defaut GE &amp; POWER Cabinet","PASSIVE",
AK1764="Sharing","PASSIVE",
AK1764="Sites strategiques &amp; DataCenter","PASSIVE",
AK1764="Exclu","Exclu",
AK1764="SAT","ACTIVE",
AK1764="SPARE-ISSUE","SPARE-ISSUE",
AK1764="Fiber CAmtel","ACTIVE",
AK1764="Fiber AOF","ACTIVE",
AK1764="Projet OCM (HUAWEI)","PLANNED WORKS",
AK1764="Projet OCM (NOKIA)","PLANNED WORKS",
AK1764="ACCESS-ISSUE","ACCESS-ISSUE",
AK1764="Projet OCM (ZTE, NOKIA, autres projets)","PLANNED WORKS",
AK1764="No root CAuse","No root cause",
AK1764="ODU HS","ACTIVE",
AK1764="IP &amp; VLAN","ACTIVE",
AK1764="Warehouse HUAWEI","SPARE-ISSUE",
AK1764="SPARE-HS","SPARE-ISSUE",
AK1764="Power Telco","ACTIVE", AK1764="no impacts","no impacts"
),"")</f>
        <v>No root cause</v>
      </c>
      <c r="AM1764" s="108" t="s">
        <v>5537</v>
      </c>
      <c r="AN1764" s="117" t="s">
        <v>4757</v>
      </c>
      <c r="AP1764" s="23" t="s">
        <v>5537</v>
      </c>
      <c r="AQ1764" s="23" t="s">
        <v>5537</v>
      </c>
      <c r="AR1764" s="7"/>
      <c r="AS1764" s="6"/>
      <c r="AT1764" s="7"/>
      <c r="AU1764" s="3" t="s">
        <v>5537</v>
      </c>
      <c r="AV1764" s="24" t="s">
        <v>5537</v>
      </c>
      <c r="AW1764" s="24" t="s">
        <v>5537</v>
      </c>
      <c r="AX1764" s="24" t="s">
        <v>5537</v>
      </c>
      <c r="AY1764" s="24" t="s">
        <v>5537</v>
      </c>
      <c r="AZ1764" s="24" t="s">
        <v>5537</v>
      </c>
      <c r="BA1764" s="24" t="s">
        <v>5537</v>
      </c>
      <c r="BB1764" s="24" t="s">
        <v>5537</v>
      </c>
      <c r="BC1764" s="24" t="s">
        <v>5537</v>
      </c>
      <c r="BD1764" s="24" t="s">
        <v>5537</v>
      </c>
      <c r="BE1764" s="24" t="s">
        <v>5537</v>
      </c>
      <c r="BF1764" s="24" t="s">
        <v>5537</v>
      </c>
      <c r="BG1764" s="24" t="s">
        <v>5537</v>
      </c>
      <c r="BH1764" s="24" t="s">
        <v>5537</v>
      </c>
      <c r="BI1764" s="9" t="s">
        <v>5537</v>
      </c>
      <c r="BJ1764" s="14"/>
      <c r="BK1764" s="14" t="s">
        <v>5537</v>
      </c>
      <c r="BL1764" s="14" t="str">
        <f>_xlfn.XLOOKUP(B1764,'[4]cell downs 18042026 17h'!$B:$B,'[4]cell downs 18042026 17h'!$B:$B,"")</f>
        <v/>
      </c>
      <c r="BM1764" s="14" t="str">
        <f>_xlfn.XLOOKUP(B1764,'[5]Cells Huawei 19042026 15h'!$B:$B,'[5]Cells Huawei 19042026 15h'!$B:$B,"")</f>
        <v/>
      </c>
      <c r="BN1764" s="9" t="str">
        <f>_xlfn.XLOOKUP(B1764,'[6]cells down 19042026 9H40'!$B:$B,'[6]cells down 19042026 9H40'!$B:$B,"")</f>
        <v/>
      </c>
      <c r="BO1764" s="9" t="s">
        <v>4757</v>
      </c>
      <c r="BP1764" s="9" t="s">
        <v>12</v>
      </c>
    </row>
    <row r="1765" spans="1:68" s="9" customFormat="1" x14ac:dyDescent="0.35">
      <c r="A1765" s="1" t="s">
        <v>3292</v>
      </c>
      <c r="B1765" s="8" t="s">
        <v>3293</v>
      </c>
      <c r="C1765" s="3" t="str">
        <f>_xlfn.XLOOKUP(B1765,'[1]daily break down'!$D:$D,'[1]daily break down'!$E:$E,"")</f>
        <v>SUD-OUEST</v>
      </c>
      <c r="D1765" s="1" t="s">
        <v>11</v>
      </c>
      <c r="E1765" s="1" t="s">
        <v>12</v>
      </c>
      <c r="F1765" s="3" t="s">
        <v>13</v>
      </c>
      <c r="G1765" s="1" t="s">
        <v>63</v>
      </c>
      <c r="H1765" s="39" t="str">
        <f>_xlfn.XLOOKUP(B1765,[2]CALCULATION!$B:$B,[2]CALCULATION!$H:$H,"")</f>
        <v>Huawei</v>
      </c>
      <c r="I1765" s="34">
        <v>0</v>
      </c>
      <c r="J1765" s="34">
        <v>1.0242507126897296</v>
      </c>
      <c r="K1765" s="34">
        <v>0.19021111025502735</v>
      </c>
      <c r="L1765" s="34">
        <v>0</v>
      </c>
      <c r="M1765" s="34">
        <v>0</v>
      </c>
      <c r="N1765" s="34">
        <v>0</v>
      </c>
      <c r="O1765" s="34">
        <v>0</v>
      </c>
      <c r="P1765" s="34">
        <v>4.3339240311272058E-2</v>
      </c>
      <c r="Q1765" s="34">
        <v>0</v>
      </c>
      <c r="R1765" s="34">
        <v>0</v>
      </c>
      <c r="S1765" s="109">
        <v>0</v>
      </c>
      <c r="T1765" s="109">
        <f>_xlfn.XLOOKUP(B1765,'[3]Nur des jours'!$B:$B,'[3]Nur des jours'!$U:$U,"")</f>
        <v>0</v>
      </c>
      <c r="U1765" s="109">
        <v>0</v>
      </c>
      <c r="V1765" s="109">
        <v>0</v>
      </c>
      <c r="W1765" s="109">
        <v>0</v>
      </c>
      <c r="X1765" s="109">
        <v>0</v>
      </c>
      <c r="Y1765" s="109">
        <v>0</v>
      </c>
      <c r="Z1765" s="109">
        <v>0</v>
      </c>
      <c r="AA1765" s="109">
        <v>0</v>
      </c>
      <c r="AB1765" s="109">
        <v>0</v>
      </c>
      <c r="AC1765" s="109">
        <v>0</v>
      </c>
      <c r="AD1765" s="109">
        <v>0</v>
      </c>
      <c r="AE1765" s="109">
        <v>0</v>
      </c>
      <c r="AF1765" s="109">
        <v>0</v>
      </c>
      <c r="AG1765" s="57" t="str">
        <f>_xlfn.XLOOKUP(B1765,[3]CALCULATION!$B:$B,[3]CALCULATION!$M:$M,"")</f>
        <v>Operationnel</v>
      </c>
      <c r="AH1765" s="57"/>
      <c r="AI1765" s="56" t="str" cm="1">
        <f t="array" ref="AI1765">IFERROR(_xlfn.IFS(
AK1765="MPR ISSUE","PDH",
AK1765="BSS Hardware Issue","BSS",
AK1765="Sites strategiques, MLL, Pylone, etc.","ENVTECH",
AK1765="AKTIVCO DEFAUT GE &amp; POWER Cabinet","AKTIVCO",
AK1765="AKTIVCO Coupure ENEO &amp; Baisse de tension","AKTIVCO GRID ONLY",
AK1765="Coupure ENEO &amp; Baisse de tension","IHS GRID ONLY",
AK1765="Defaut GE &amp; POWER Cabinet","IHS",
AK1765="Sharing","Partners",
AK1765="Sites strategiques &amp; DataCenter","SST &amp; DC",
AK1765="Exclu","Exclu",
AK1765="SAT","SAT",
AK1765="SPARE-ISSUE","SPARE-ISSUE",
AK1765="Fiber CAmtel","TRANS_FO_CAMTEL",
AK1765="Fiber AOF","Fiber AOF",
AK1765="Projet OCM (HUAWEI)","TRAVAUX-HUAWEI",
AK1765="Projet OCM (NOKIA)","TRAVAUX-NOKIA",
AK1765="ACCESS-ISSUE","ACCESS-ISSUE",
AK1765="Projet OCM (ZTE, NOKIA, autres projets)","TRAVAUX OCM",
AK1765="No root CAuse","No root cause",
AK1765="ODU HS","PDH",
AK1765="IP &amp; VLAN","PDH",
AK1765="Warehouse HUAWEI","SPARE-ISSUE",
AK1765="SPARE-HS","SPARE-ISSUE",
AK1765="Power Telco","BSS",AK1765="no impacts","no impacts"
),"")</f>
        <v>No root cause</v>
      </c>
      <c r="AJ1765" s="56" t="str" cm="1">
        <f t="array" ref="AJ1765">IFERROR(_xlfn.IFS(
AK1765="MPR ISSUE","TX ISSUE",
AK1765="BSS Hardware Issue","RAN ISSUE",
AK1765="Sites strategiques, MLL, Pylone, etc.","ENVTECH",
AK1765="AKTIVCO DEFAUT GE &amp; POWER Cabinet","POWER ISSUE",
AK1765="AKTIVCO Coupure ENEO &amp; Baisse de tension","POWER ISSUE",
AK1765="Coupure ENEO &amp; Baisse de tension","POWER ISSUE",
AK1765="Defaut GE &amp; POWER Cabinet","POWER ISSUE",
AK1765="Sharing","POWER ISSUE",
AK1765="Sites strategiques &amp; DataCenter","POWER ISSUE",
AK1765="Exclu","Exclu",
AK1765="SAT","TX ISSUE",
AK1765="SPARE-ISSUE","SPARE-ISSUE",
AK1765="Fiber CAmtel","TX ISSUE",
AK1765="Fiber AOF","TX ISSUE",
AK1765="Projet OCM (HUAWEI)","TRAVAUX-HUAWEI",
AK1765="Projet OCM (NOKIA)","TRAVAUX -NOKIA",
AK1765="ACCESS-ISSUE","ACCESS-ISSUE",
AK1765="Projet OCM (ZTE, NOKIA, autres projets)","TRAVAUX OCM",
AK1765="No root CAuse","No root cause",
AK1765="ODU HS","TX ISSUE",
AK1765="IP &amp; VLAN","TX ISSUE",
AK1765="Warehouse HUAWEI","SPARE-ISSUE",
AK1765="SPARE-HS","SPARE-ISSUE",
AK1765="Power Telco","RAN ISSUE",AK1765="no impacts","no impacts"
),"")</f>
        <v>No root cause</v>
      </c>
      <c r="AK1765" s="81" t="s">
        <v>5620</v>
      </c>
      <c r="AL1765" s="56" t="str" cm="1">
        <f t="array" ref="AL1765">IFERROR(_xlfn.IFS(
AK1765="MPR ISSUE","ACTIVE",
AK1765="BSS Hardware Issue","ACTIVE",
AK1765="Sites strategiques, MLL, Pylone, etc.","PASSIVE",
AK1765="AKTIVCO DEFAUT GE &amp; POWER Cabinet","PASSIVE",
AK1765="AKTIVCO Coupure ENEO &amp; Baisse de tension","PASSIVE",
AK1765="Coupure ENEO &amp; Baisse de tension","PASSIVE",
AK1765="Defaut GE &amp; POWER Cabinet","PASSIVE",
AK1765="Sharing","PASSIVE",
AK1765="Sites strategiques &amp; DataCenter","PASSIVE",
AK1765="Exclu","Exclu",
AK1765="SAT","ACTIVE",
AK1765="SPARE-ISSUE","SPARE-ISSUE",
AK1765="Fiber CAmtel","ACTIVE",
AK1765="Fiber AOF","ACTIVE",
AK1765="Projet OCM (HUAWEI)","PLANNED WORKS",
AK1765="Projet OCM (NOKIA)","PLANNED WORKS",
AK1765="ACCESS-ISSUE","ACCESS-ISSUE",
AK1765="Projet OCM (ZTE, NOKIA, autres projets)","PLANNED WORKS",
AK1765="No root CAuse","No root cause",
AK1765="ODU HS","ACTIVE",
AK1765="IP &amp; VLAN","ACTIVE",
AK1765="Warehouse HUAWEI","SPARE-ISSUE",
AK1765="SPARE-HS","SPARE-ISSUE",
AK1765="Power Telco","ACTIVE", AK1765="no impacts","no impacts"
),"")</f>
        <v>No root cause</v>
      </c>
      <c r="AM1765" s="108" t="s">
        <v>5537</v>
      </c>
      <c r="AN1765" s="117" t="s">
        <v>3293</v>
      </c>
      <c r="AP1765" s="23" t="s">
        <v>5537</v>
      </c>
      <c r="AQ1765" s="23" t="s">
        <v>5537</v>
      </c>
      <c r="AR1765" s="7"/>
      <c r="AS1765" s="6"/>
      <c r="AT1765" s="7"/>
      <c r="AU1765" s="3" t="s">
        <v>5537</v>
      </c>
      <c r="AV1765" s="24" t="s">
        <v>5537</v>
      </c>
      <c r="AW1765" s="24" t="s">
        <v>5537</v>
      </c>
      <c r="AX1765" s="24" t="s">
        <v>5537</v>
      </c>
      <c r="AY1765" s="24" t="s">
        <v>5537</v>
      </c>
      <c r="AZ1765" s="24" t="s">
        <v>5537</v>
      </c>
      <c r="BA1765" s="24" t="s">
        <v>5537</v>
      </c>
      <c r="BB1765" s="24" t="s">
        <v>5537</v>
      </c>
      <c r="BC1765" s="24" t="s">
        <v>5537</v>
      </c>
      <c r="BD1765" s="24" t="s">
        <v>5537</v>
      </c>
      <c r="BE1765" s="24" t="s">
        <v>5537</v>
      </c>
      <c r="BF1765" s="24" t="s">
        <v>5537</v>
      </c>
      <c r="BG1765" s="24" t="s">
        <v>5537</v>
      </c>
      <c r="BH1765" s="24" t="s">
        <v>5537</v>
      </c>
      <c r="BI1765" s="9" t="s">
        <v>5537</v>
      </c>
      <c r="BJ1765" s="14"/>
      <c r="BK1765" s="14" t="s">
        <v>5537</v>
      </c>
      <c r="BL1765" s="14" t="str">
        <f>_xlfn.XLOOKUP(B1765,'[4]cell downs 18042026 17h'!$B:$B,'[4]cell downs 18042026 17h'!$B:$B,"")</f>
        <v/>
      </c>
      <c r="BM1765" s="14" t="str">
        <f>_xlfn.XLOOKUP(B1765,'[5]Cells Huawei 19042026 15h'!$B:$B,'[5]Cells Huawei 19042026 15h'!$B:$B,"")</f>
        <v/>
      </c>
      <c r="BN1765" s="9" t="str">
        <f>_xlfn.XLOOKUP(B1765,'[6]cells down 19042026 9H40'!$B:$B,'[6]cells down 19042026 9H40'!$B:$B,"")</f>
        <v/>
      </c>
      <c r="BO1765" s="9" t="s">
        <v>3293</v>
      </c>
      <c r="BP1765" s="9" t="s">
        <v>5537</v>
      </c>
    </row>
    <row r="1766" spans="1:68" s="9" customFormat="1" x14ac:dyDescent="0.35">
      <c r="A1766" s="3" t="s">
        <v>3730</v>
      </c>
      <c r="B1766" s="31" t="s">
        <v>3731</v>
      </c>
      <c r="C1766" s="3" t="str">
        <f>_xlfn.XLOOKUP(B1766,'[1]daily break down'!$D:$D,'[1]daily break down'!$E:$E,"")</f>
        <v>Douala</v>
      </c>
      <c r="D1766" s="3" t="s">
        <v>357</v>
      </c>
      <c r="E1766" s="3" t="s">
        <v>5528</v>
      </c>
      <c r="F1766" s="3" t="s">
        <v>31</v>
      </c>
      <c r="G1766" s="3" t="s">
        <v>32</v>
      </c>
      <c r="H1766" s="41" t="str">
        <f>_xlfn.XLOOKUP(B1766,[2]CALCULATION!$B:$B,[2]CALCULATION!$H:$H,"")</f>
        <v>ZTE</v>
      </c>
      <c r="I1766" s="34">
        <v>0</v>
      </c>
      <c r="J1766" s="34">
        <v>0</v>
      </c>
      <c r="K1766" s="34">
        <v>0</v>
      </c>
      <c r="L1766" s="34">
        <v>0</v>
      </c>
      <c r="M1766" s="34">
        <v>0</v>
      </c>
      <c r="N1766" s="34">
        <v>7.1433234027617267</v>
      </c>
      <c r="O1766" s="34">
        <v>0</v>
      </c>
      <c r="P1766" s="34">
        <v>1.0183829719233059E-2</v>
      </c>
      <c r="Q1766" s="34">
        <v>0</v>
      </c>
      <c r="R1766" s="34">
        <v>0</v>
      </c>
      <c r="S1766" s="109">
        <v>0</v>
      </c>
      <c r="T1766" s="109">
        <f>_xlfn.XLOOKUP(B1766,'[3]Nur des jours'!$B:$B,'[3]Nur des jours'!$U:$U,"")</f>
        <v>0</v>
      </c>
      <c r="U1766" s="109">
        <v>0</v>
      </c>
      <c r="V1766" s="109">
        <v>0</v>
      </c>
      <c r="W1766" s="109">
        <v>0</v>
      </c>
      <c r="X1766" s="109">
        <v>0</v>
      </c>
      <c r="Y1766" s="109">
        <v>0</v>
      </c>
      <c r="Z1766" s="109">
        <v>0</v>
      </c>
      <c r="AA1766" s="109">
        <v>0</v>
      </c>
      <c r="AB1766" s="109">
        <v>0</v>
      </c>
      <c r="AC1766" s="109">
        <v>0</v>
      </c>
      <c r="AD1766" s="109">
        <v>0</v>
      </c>
      <c r="AE1766" s="109">
        <v>0</v>
      </c>
      <c r="AF1766" s="109">
        <v>0</v>
      </c>
      <c r="AG1766" s="57" t="str">
        <f>_xlfn.XLOOKUP(B1766,[3]CALCULATION!$B:$B,[3]CALCULATION!$M:$M,"")</f>
        <v>Operationnel</v>
      </c>
      <c r="AH1766" s="57"/>
      <c r="AI1766" s="56" t="str" cm="1">
        <f t="array" ref="AI1766">IFERROR(_xlfn.IFS(
AK1766="MPR ISSUE","PDH",
AK1766="BSS Hardware Issue","BSS",
AK1766="Sites strategiques, MLL, Pylone, etc.","ENVTECH",
AK1766="AKTIVCO DEFAUT GE &amp; POWER Cabinet","AKTIVCO",
AK1766="AKTIVCO Coupure ENEO &amp; Baisse de tension","AKTIVCO GRID ONLY",
AK1766="Coupure ENEO &amp; Baisse de tension","IHS GRID ONLY",
AK1766="Defaut GE &amp; POWER Cabinet","IHS",
AK1766="Sharing","Partners",
AK1766="Sites strategiques &amp; DataCenter","SST &amp; DC",
AK1766="Exclu","Exclu",
AK1766="SAT","SAT",
AK1766="SPARE-ISSUE","SPARE-ISSUE",
AK1766="Fiber CAmtel","TRANS_FO_CAMTEL",
AK1766="Fiber AOF","Fiber AOF",
AK1766="Projet OCM (HUAWEI)","TRAVAUX-HUAWEI",
AK1766="Projet OCM (NOKIA)","TRAVAUX-NOKIA",
AK1766="ACCESS-ISSUE","ACCESS-ISSUE",
AK1766="Projet OCM (ZTE, NOKIA, autres projets)","TRAVAUX OCM",
AK1766="No root CAuse","No root cause",
AK1766="ODU HS","PDH",
AK1766="IP &amp; VLAN","PDH",
AK1766="Warehouse HUAWEI","SPARE-ISSUE",
AK1766="SPARE-HS","SPARE-ISSUE",
AK1766="Power Telco","BSS",AK1766="no impacts","no impacts"
),"")</f>
        <v>No root cause</v>
      </c>
      <c r="AJ1766" s="56" t="str" cm="1">
        <f t="array" ref="AJ1766">IFERROR(_xlfn.IFS(
AK1766="MPR ISSUE","TX ISSUE",
AK1766="BSS Hardware Issue","RAN ISSUE",
AK1766="Sites strategiques, MLL, Pylone, etc.","ENVTECH",
AK1766="AKTIVCO DEFAUT GE &amp; POWER Cabinet","POWER ISSUE",
AK1766="AKTIVCO Coupure ENEO &amp; Baisse de tension","POWER ISSUE",
AK1766="Coupure ENEO &amp; Baisse de tension","POWER ISSUE",
AK1766="Defaut GE &amp; POWER Cabinet","POWER ISSUE",
AK1766="Sharing","POWER ISSUE",
AK1766="Sites strategiques &amp; DataCenter","POWER ISSUE",
AK1766="Exclu","Exclu",
AK1766="SAT","TX ISSUE",
AK1766="SPARE-ISSUE","SPARE-ISSUE",
AK1766="Fiber CAmtel","TX ISSUE",
AK1766="Fiber AOF","TX ISSUE",
AK1766="Projet OCM (HUAWEI)","TRAVAUX-HUAWEI",
AK1766="Projet OCM (NOKIA)","TRAVAUX -NOKIA",
AK1766="ACCESS-ISSUE","ACCESS-ISSUE",
AK1766="Projet OCM (ZTE, NOKIA, autres projets)","TRAVAUX OCM",
AK1766="No root CAuse","No root cause",
AK1766="ODU HS","TX ISSUE",
AK1766="IP &amp; VLAN","TX ISSUE",
AK1766="Warehouse HUAWEI","SPARE-ISSUE",
AK1766="SPARE-HS","SPARE-ISSUE",
AK1766="Power Telco","RAN ISSUE",AK1766="no impacts","no impacts"
),"")</f>
        <v>No root cause</v>
      </c>
      <c r="AK1766" s="81" t="s">
        <v>5620</v>
      </c>
      <c r="AL1766" s="56" t="str" cm="1">
        <f t="array" ref="AL1766">IFERROR(_xlfn.IFS(
AK1766="MPR ISSUE","ACTIVE",
AK1766="BSS Hardware Issue","ACTIVE",
AK1766="Sites strategiques, MLL, Pylone, etc.","PASSIVE",
AK1766="AKTIVCO DEFAUT GE &amp; POWER Cabinet","PASSIVE",
AK1766="AKTIVCO Coupure ENEO &amp; Baisse de tension","PASSIVE",
AK1766="Coupure ENEO &amp; Baisse de tension","PASSIVE",
AK1766="Defaut GE &amp; POWER Cabinet","PASSIVE",
AK1766="Sharing","PASSIVE",
AK1766="Sites strategiques &amp; DataCenter","PASSIVE",
AK1766="Exclu","Exclu",
AK1766="SAT","ACTIVE",
AK1766="SPARE-ISSUE","SPARE-ISSUE",
AK1766="Fiber CAmtel","ACTIVE",
AK1766="Fiber AOF","ACTIVE",
AK1766="Projet OCM (HUAWEI)","PLANNED WORKS",
AK1766="Projet OCM (NOKIA)","PLANNED WORKS",
AK1766="ACCESS-ISSUE","ACCESS-ISSUE",
AK1766="Projet OCM (ZTE, NOKIA, autres projets)","PLANNED WORKS",
AK1766="No root CAuse","No root cause",
AK1766="ODU HS","ACTIVE",
AK1766="IP &amp; VLAN","ACTIVE",
AK1766="Warehouse HUAWEI","SPARE-ISSUE",
AK1766="SPARE-HS","SPARE-ISSUE",
AK1766="Power Telco","ACTIVE", AK1766="no impacts","no impacts"
),"")</f>
        <v>No root cause</v>
      </c>
      <c r="AM1766" s="108" t="s">
        <v>5537</v>
      </c>
      <c r="AN1766" s="117" t="s">
        <v>3731</v>
      </c>
      <c r="AP1766" s="23" t="s">
        <v>5537</v>
      </c>
      <c r="AQ1766" s="23" t="s">
        <v>5537</v>
      </c>
      <c r="AR1766" s="7"/>
      <c r="AS1766" s="6"/>
      <c r="AT1766" s="7"/>
      <c r="AU1766" s="3" t="s">
        <v>5537</v>
      </c>
      <c r="AV1766" s="24" t="s">
        <v>5537</v>
      </c>
      <c r="AW1766" s="24" t="s">
        <v>5537</v>
      </c>
      <c r="AX1766" s="24" t="s">
        <v>5537</v>
      </c>
      <c r="AY1766" s="24" t="s">
        <v>5537</v>
      </c>
      <c r="AZ1766" s="24" t="s">
        <v>5537</v>
      </c>
      <c r="BA1766" s="24" t="s">
        <v>5537</v>
      </c>
      <c r="BB1766" s="24" t="s">
        <v>5537</v>
      </c>
      <c r="BC1766" s="24" t="s">
        <v>5537</v>
      </c>
      <c r="BD1766" s="24" t="s">
        <v>5537</v>
      </c>
      <c r="BE1766" s="24" t="s">
        <v>5537</v>
      </c>
      <c r="BF1766" s="24" t="s">
        <v>5537</v>
      </c>
      <c r="BG1766" s="24" t="s">
        <v>5537</v>
      </c>
      <c r="BH1766" s="24" t="s">
        <v>5537</v>
      </c>
      <c r="BI1766" s="9" t="s">
        <v>5537</v>
      </c>
      <c r="BJ1766" s="14"/>
      <c r="BK1766" s="14" t="s">
        <v>5537</v>
      </c>
      <c r="BL1766" s="14" t="str">
        <f>_xlfn.XLOOKUP(B1766,'[4]cell downs 18042026 17h'!$B:$B,'[4]cell downs 18042026 17h'!$B:$B,"")</f>
        <v/>
      </c>
      <c r="BM1766" s="14" t="str">
        <f>_xlfn.XLOOKUP(B1766,'[5]Cells Huawei 19042026 15h'!$B:$B,'[5]Cells Huawei 19042026 15h'!$B:$B,"")</f>
        <v/>
      </c>
      <c r="BN1766" s="9" t="str">
        <f>_xlfn.XLOOKUP(B1766,'[6]cells down 19042026 9H40'!$B:$B,'[6]cells down 19042026 9H40'!$B:$B,"")</f>
        <v/>
      </c>
      <c r="BO1766" s="9" t="s">
        <v>5537</v>
      </c>
      <c r="BP1766" s="9" t="s">
        <v>5537</v>
      </c>
    </row>
    <row r="1767" spans="1:68" s="9" customFormat="1" x14ac:dyDescent="0.35">
      <c r="A1767" s="1" t="s">
        <v>937</v>
      </c>
      <c r="B1767" s="8" t="s">
        <v>938</v>
      </c>
      <c r="C1767" s="3" t="str">
        <f>_xlfn.XLOOKUP(B1767,'[1]daily break down'!$D:$D,'[1]daily break down'!$E:$E,"")</f>
        <v>NORD-OUEST</v>
      </c>
      <c r="D1767" s="1" t="s">
        <v>11</v>
      </c>
      <c r="E1767" s="1" t="s">
        <v>12</v>
      </c>
      <c r="F1767" s="3" t="s">
        <v>51</v>
      </c>
      <c r="G1767" s="1" t="s">
        <v>52</v>
      </c>
      <c r="H1767" s="39" t="str">
        <f>_xlfn.XLOOKUP(B1767,[2]CALCULATION!$B:$B,[2]CALCULATION!$H:$H,"")</f>
        <v>Huawei</v>
      </c>
      <c r="I1767" s="34">
        <v>0</v>
      </c>
      <c r="J1767" s="34">
        <v>0</v>
      </c>
      <c r="K1767" s="34">
        <v>7.8474344596542005E-3</v>
      </c>
      <c r="L1767" s="34">
        <v>7.8474344596542005E-3</v>
      </c>
      <c r="M1767" s="34">
        <v>0</v>
      </c>
      <c r="N1767" s="34">
        <v>0</v>
      </c>
      <c r="O1767" s="34">
        <v>0</v>
      </c>
      <c r="P1767" s="34">
        <v>8.9175391586979543E-5</v>
      </c>
      <c r="Q1767" s="34">
        <v>0</v>
      </c>
      <c r="R1767" s="34">
        <v>0</v>
      </c>
      <c r="S1767" s="109">
        <v>0</v>
      </c>
      <c r="T1767" s="109">
        <f>_xlfn.XLOOKUP(B1767,'[3]Nur des jours'!$B:$B,'[3]Nur des jours'!$U:$U,"")</f>
        <v>0</v>
      </c>
      <c r="U1767" s="109">
        <v>0</v>
      </c>
      <c r="V1767" s="109">
        <v>0</v>
      </c>
      <c r="W1767" s="109">
        <v>0</v>
      </c>
      <c r="X1767" s="109">
        <v>0</v>
      </c>
      <c r="Y1767" s="109">
        <v>0</v>
      </c>
      <c r="Z1767" s="109">
        <v>0.23679633482006543</v>
      </c>
      <c r="AA1767" s="109">
        <v>0</v>
      </c>
      <c r="AB1767" s="109">
        <v>0</v>
      </c>
      <c r="AC1767" s="109">
        <v>0</v>
      </c>
      <c r="AD1767" s="109">
        <v>0</v>
      </c>
      <c r="AE1767" s="109">
        <v>0</v>
      </c>
      <c r="AF1767" s="109">
        <v>0</v>
      </c>
      <c r="AG1767" s="57" t="str">
        <f>_xlfn.XLOOKUP(B1767,[3]CALCULATION!$B:$B,[3]CALCULATION!$M:$M,"")</f>
        <v>Operationnel</v>
      </c>
      <c r="AH1767" s="57"/>
      <c r="AI1767" s="56" t="str" cm="1">
        <f t="array" ref="AI1767">IFERROR(_xlfn.IFS(
AK1767="MPR ISSUE","PDH",
AK1767="BSS Hardware Issue","BSS",
AK1767="Sites strategiques, MLL, Pylone, etc.","ENVTECH",
AK1767="AKTIVCO DEFAUT GE &amp; POWER Cabinet","AKTIVCO",
AK1767="AKTIVCO Coupure ENEO &amp; Baisse de tension","AKTIVCO GRID ONLY",
AK1767="Coupure ENEO &amp; Baisse de tension","IHS GRID ONLY",
AK1767="Defaut GE &amp; POWER Cabinet","IHS",
AK1767="Sharing","Partners",
AK1767="Sites strategiques &amp; DataCenter","SST &amp; DC",
AK1767="Exclu","Exclu",
AK1767="SAT","SAT",
AK1767="SPARE-ISSUE","SPARE-ISSUE",
AK1767="Fiber CAmtel","TRANS_FO_CAMTEL",
AK1767="Fiber AOF","Fiber AOF",
AK1767="Projet OCM (HUAWEI)","TRAVAUX-HUAWEI",
AK1767="Projet OCM (NOKIA)","TRAVAUX-NOKIA",
AK1767="ACCESS-ISSUE","ACCESS-ISSUE",
AK1767="Projet OCM (ZTE, NOKIA, autres projets)","TRAVAUX OCM",
AK1767="No root CAuse","No root cause",
AK1767="ODU HS","PDH",
AK1767="IP &amp; VLAN","PDH",
AK1767="Warehouse HUAWEI","SPARE-ISSUE",
AK1767="SPARE-HS","SPARE-ISSUE",
AK1767="Power Telco","BSS",AK1767="no impacts","no impacts"
),"")</f>
        <v>No root cause</v>
      </c>
      <c r="AJ1767" s="56" t="str" cm="1">
        <f t="array" ref="AJ1767">IFERROR(_xlfn.IFS(
AK1767="MPR ISSUE","TX ISSUE",
AK1767="BSS Hardware Issue","RAN ISSUE",
AK1767="Sites strategiques, MLL, Pylone, etc.","ENVTECH",
AK1767="AKTIVCO DEFAUT GE &amp; POWER Cabinet","POWER ISSUE",
AK1767="AKTIVCO Coupure ENEO &amp; Baisse de tension","POWER ISSUE",
AK1767="Coupure ENEO &amp; Baisse de tension","POWER ISSUE",
AK1767="Defaut GE &amp; POWER Cabinet","POWER ISSUE",
AK1767="Sharing","POWER ISSUE",
AK1767="Sites strategiques &amp; DataCenter","POWER ISSUE",
AK1767="Exclu","Exclu",
AK1767="SAT","TX ISSUE",
AK1767="SPARE-ISSUE","SPARE-ISSUE",
AK1767="Fiber CAmtel","TX ISSUE",
AK1767="Fiber AOF","TX ISSUE",
AK1767="Projet OCM (HUAWEI)","TRAVAUX-HUAWEI",
AK1767="Projet OCM (NOKIA)","TRAVAUX -NOKIA",
AK1767="ACCESS-ISSUE","ACCESS-ISSUE",
AK1767="Projet OCM (ZTE, NOKIA, autres projets)","TRAVAUX OCM",
AK1767="No root CAuse","No root cause",
AK1767="ODU HS","TX ISSUE",
AK1767="IP &amp; VLAN","TX ISSUE",
AK1767="Warehouse HUAWEI","SPARE-ISSUE",
AK1767="SPARE-HS","SPARE-ISSUE",
AK1767="Power Telco","RAN ISSUE",AK1767="no impacts","no impacts"
),"")</f>
        <v>No root cause</v>
      </c>
      <c r="AK1767" s="81" t="s">
        <v>5620</v>
      </c>
      <c r="AL1767" s="56" t="str" cm="1">
        <f t="array" ref="AL1767">IFERROR(_xlfn.IFS(
AK1767="MPR ISSUE","ACTIVE",
AK1767="BSS Hardware Issue","ACTIVE",
AK1767="Sites strategiques, MLL, Pylone, etc.","PASSIVE",
AK1767="AKTIVCO DEFAUT GE &amp; POWER Cabinet","PASSIVE",
AK1767="AKTIVCO Coupure ENEO &amp; Baisse de tension","PASSIVE",
AK1767="Coupure ENEO &amp; Baisse de tension","PASSIVE",
AK1767="Defaut GE &amp; POWER Cabinet","PASSIVE",
AK1767="Sharing","PASSIVE",
AK1767="Sites strategiques &amp; DataCenter","PASSIVE",
AK1767="Exclu","Exclu",
AK1767="SAT","ACTIVE",
AK1767="SPARE-ISSUE","SPARE-ISSUE",
AK1767="Fiber CAmtel","ACTIVE",
AK1767="Fiber AOF","ACTIVE",
AK1767="Projet OCM (HUAWEI)","PLANNED WORKS",
AK1767="Projet OCM (NOKIA)","PLANNED WORKS",
AK1767="ACCESS-ISSUE","ACCESS-ISSUE",
AK1767="Projet OCM (ZTE, NOKIA, autres projets)","PLANNED WORKS",
AK1767="No root CAuse","No root cause",
AK1767="ODU HS","ACTIVE",
AK1767="IP &amp; VLAN","ACTIVE",
AK1767="Warehouse HUAWEI","SPARE-ISSUE",
AK1767="SPARE-HS","SPARE-ISSUE",
AK1767="Power Telco","ACTIVE", AK1767="no impacts","no impacts"
),"")</f>
        <v>No root cause</v>
      </c>
      <c r="AM1767" s="108" t="s">
        <v>5537</v>
      </c>
      <c r="AN1767" s="117" t="s">
        <v>938</v>
      </c>
      <c r="AP1767" s="23" t="s">
        <v>5537</v>
      </c>
      <c r="AQ1767" s="23" t="s">
        <v>5537</v>
      </c>
      <c r="AR1767" s="7"/>
      <c r="AS1767" s="6"/>
      <c r="AT1767" s="7"/>
      <c r="AU1767" s="3" t="s">
        <v>5537</v>
      </c>
      <c r="AV1767" s="24" t="s">
        <v>5537</v>
      </c>
      <c r="AW1767" s="24" t="s">
        <v>5537</v>
      </c>
      <c r="AX1767" s="24" t="s">
        <v>5537</v>
      </c>
      <c r="AY1767" s="24" t="s">
        <v>5537</v>
      </c>
      <c r="AZ1767" s="24" t="s">
        <v>5537</v>
      </c>
      <c r="BA1767" s="24" t="s">
        <v>5537</v>
      </c>
      <c r="BB1767" s="24" t="s">
        <v>5537</v>
      </c>
      <c r="BC1767" s="24" t="s">
        <v>5537</v>
      </c>
      <c r="BD1767" s="24" t="s">
        <v>5537</v>
      </c>
      <c r="BE1767" s="24" t="s">
        <v>5537</v>
      </c>
      <c r="BF1767" s="24" t="s">
        <v>5537</v>
      </c>
      <c r="BG1767" s="24" t="s">
        <v>5537</v>
      </c>
      <c r="BH1767" s="24" t="s">
        <v>5537</v>
      </c>
      <c r="BI1767" s="9" t="s">
        <v>5537</v>
      </c>
      <c r="BJ1767" s="14"/>
      <c r="BK1767" s="14" t="s">
        <v>5537</v>
      </c>
      <c r="BL1767" s="14" t="str">
        <f>_xlfn.XLOOKUP(B1767,'[4]cell downs 18042026 17h'!$B:$B,'[4]cell downs 18042026 17h'!$B:$B,"")</f>
        <v/>
      </c>
      <c r="BM1767" s="14" t="str">
        <f>_xlfn.XLOOKUP(B1767,'[5]Cells Huawei 19042026 15h'!$B:$B,'[5]Cells Huawei 19042026 15h'!$B:$B,"")</f>
        <v/>
      </c>
      <c r="BN1767" s="9" t="str">
        <f>_xlfn.XLOOKUP(B1767,'[6]cells down 19042026 9H40'!$B:$B,'[6]cells down 19042026 9H40'!$B:$B,"")</f>
        <v/>
      </c>
      <c r="BO1767" s="9" t="s">
        <v>938</v>
      </c>
      <c r="BP1767" s="9" t="s">
        <v>5537</v>
      </c>
    </row>
    <row r="1768" spans="1:68" s="9" customFormat="1" x14ac:dyDescent="0.35">
      <c r="A1768" s="1" t="s">
        <v>2060</v>
      </c>
      <c r="B1768" s="8" t="s">
        <v>2061</v>
      </c>
      <c r="C1768" s="3" t="str">
        <f>_xlfn.XLOOKUP(B1768,'[1]daily break down'!$D:$D,'[1]daily break down'!$E:$E,"")</f>
        <v>NORD-OUEST</v>
      </c>
      <c r="D1768" s="1" t="s">
        <v>11</v>
      </c>
      <c r="E1768" s="1" t="s">
        <v>12</v>
      </c>
      <c r="F1768" s="3" t="s">
        <v>51</v>
      </c>
      <c r="G1768" s="1" t="s">
        <v>52</v>
      </c>
      <c r="H1768" s="39" t="str">
        <f>_xlfn.XLOOKUP(B1768,[2]CALCULATION!$B:$B,[2]CALCULATION!$H:$H,"")</f>
        <v>Huawei</v>
      </c>
      <c r="I1768" s="34">
        <v>0</v>
      </c>
      <c r="J1768" s="34">
        <v>0</v>
      </c>
      <c r="K1768" s="34">
        <v>0</v>
      </c>
      <c r="L1768" s="34">
        <v>0</v>
      </c>
      <c r="M1768" s="34">
        <v>0</v>
      </c>
      <c r="N1768" s="34">
        <v>0</v>
      </c>
      <c r="O1768" s="34">
        <v>0</v>
      </c>
      <c r="P1768" s="34">
        <v>8.9175391586979543E-5</v>
      </c>
      <c r="Q1768" s="34">
        <v>0</v>
      </c>
      <c r="R1768" s="34">
        <v>0</v>
      </c>
      <c r="S1768" s="109">
        <v>0</v>
      </c>
      <c r="T1768" s="109">
        <f>_xlfn.XLOOKUP(B1768,'[3]Nur des jours'!$B:$B,'[3]Nur des jours'!$U:$U,"")</f>
        <v>0</v>
      </c>
      <c r="U1768" s="109">
        <v>0</v>
      </c>
      <c r="V1768" s="109">
        <v>0</v>
      </c>
      <c r="W1768" s="109">
        <v>0</v>
      </c>
      <c r="X1768" s="109">
        <v>0</v>
      </c>
      <c r="Y1768" s="109">
        <v>0</v>
      </c>
      <c r="Z1768" s="109">
        <v>0.25978575077118882</v>
      </c>
      <c r="AA1768" s="109">
        <v>0</v>
      </c>
      <c r="AB1768" s="109">
        <v>0</v>
      </c>
      <c r="AC1768" s="109">
        <v>0</v>
      </c>
      <c r="AD1768" s="109">
        <v>0</v>
      </c>
      <c r="AE1768" s="109">
        <v>0</v>
      </c>
      <c r="AF1768" s="109">
        <v>0</v>
      </c>
      <c r="AG1768" s="57" t="str">
        <f>_xlfn.XLOOKUP(B1768,[3]CALCULATION!$B:$B,[3]CALCULATION!$M:$M,"")</f>
        <v>Operationnel</v>
      </c>
      <c r="AH1768" s="57"/>
      <c r="AI1768" s="56" t="str" cm="1">
        <f t="array" ref="AI1768">IFERROR(_xlfn.IFS(
AK1768="MPR ISSUE","PDH",
AK1768="BSS Hardware Issue","BSS",
AK1768="Sites strategiques, MLL, Pylone, etc.","ENVTECH",
AK1768="AKTIVCO DEFAUT GE &amp; POWER Cabinet","AKTIVCO",
AK1768="AKTIVCO Coupure ENEO &amp; Baisse de tension","AKTIVCO GRID ONLY",
AK1768="Coupure ENEO &amp; Baisse de tension","IHS GRID ONLY",
AK1768="Defaut GE &amp; POWER Cabinet","IHS",
AK1768="Sharing","Partners",
AK1768="Sites strategiques &amp; DataCenter","SST &amp; DC",
AK1768="Exclu","Exclu",
AK1768="SAT","SAT",
AK1768="SPARE-ISSUE","SPARE-ISSUE",
AK1768="Fiber CAmtel","TRANS_FO_CAMTEL",
AK1768="Fiber AOF","Fiber AOF",
AK1768="Projet OCM (HUAWEI)","TRAVAUX-HUAWEI",
AK1768="Projet OCM (NOKIA)","TRAVAUX-NOKIA",
AK1768="ACCESS-ISSUE","ACCESS-ISSUE",
AK1768="Projet OCM (ZTE, NOKIA, autres projets)","TRAVAUX OCM",
AK1768="No root CAuse","No root cause",
AK1768="ODU HS","PDH",
AK1768="IP &amp; VLAN","PDH",
AK1768="Warehouse HUAWEI","SPARE-ISSUE",
AK1768="SPARE-HS","SPARE-ISSUE",
AK1768="Power Telco","BSS",AK1768="no impacts","no impacts"
),"")</f>
        <v>No root cause</v>
      </c>
      <c r="AJ1768" s="56" t="str" cm="1">
        <f t="array" ref="AJ1768">IFERROR(_xlfn.IFS(
AK1768="MPR ISSUE","TX ISSUE",
AK1768="BSS Hardware Issue","RAN ISSUE",
AK1768="Sites strategiques, MLL, Pylone, etc.","ENVTECH",
AK1768="AKTIVCO DEFAUT GE &amp; POWER Cabinet","POWER ISSUE",
AK1768="AKTIVCO Coupure ENEO &amp; Baisse de tension","POWER ISSUE",
AK1768="Coupure ENEO &amp; Baisse de tension","POWER ISSUE",
AK1768="Defaut GE &amp; POWER Cabinet","POWER ISSUE",
AK1768="Sharing","POWER ISSUE",
AK1768="Sites strategiques &amp; DataCenter","POWER ISSUE",
AK1768="Exclu","Exclu",
AK1768="SAT","TX ISSUE",
AK1768="SPARE-ISSUE","SPARE-ISSUE",
AK1768="Fiber CAmtel","TX ISSUE",
AK1768="Fiber AOF","TX ISSUE",
AK1768="Projet OCM (HUAWEI)","TRAVAUX-HUAWEI",
AK1768="Projet OCM (NOKIA)","TRAVAUX -NOKIA",
AK1768="ACCESS-ISSUE","ACCESS-ISSUE",
AK1768="Projet OCM (ZTE, NOKIA, autres projets)","TRAVAUX OCM",
AK1768="No root CAuse","No root cause",
AK1768="ODU HS","TX ISSUE",
AK1768="IP &amp; VLAN","TX ISSUE",
AK1768="Warehouse HUAWEI","SPARE-ISSUE",
AK1768="SPARE-HS","SPARE-ISSUE",
AK1768="Power Telco","RAN ISSUE",AK1768="no impacts","no impacts"
),"")</f>
        <v>No root cause</v>
      </c>
      <c r="AK1768" s="81" t="s">
        <v>5620</v>
      </c>
      <c r="AL1768" s="56" t="str" cm="1">
        <f t="array" ref="AL1768">IFERROR(_xlfn.IFS(
AK1768="MPR ISSUE","ACTIVE",
AK1768="BSS Hardware Issue","ACTIVE",
AK1768="Sites strategiques, MLL, Pylone, etc.","PASSIVE",
AK1768="AKTIVCO DEFAUT GE &amp; POWER Cabinet","PASSIVE",
AK1768="AKTIVCO Coupure ENEO &amp; Baisse de tension","PASSIVE",
AK1768="Coupure ENEO &amp; Baisse de tension","PASSIVE",
AK1768="Defaut GE &amp; POWER Cabinet","PASSIVE",
AK1768="Sharing","PASSIVE",
AK1768="Sites strategiques &amp; DataCenter","PASSIVE",
AK1768="Exclu","Exclu",
AK1768="SAT","ACTIVE",
AK1768="SPARE-ISSUE","SPARE-ISSUE",
AK1768="Fiber CAmtel","ACTIVE",
AK1768="Fiber AOF","ACTIVE",
AK1768="Projet OCM (HUAWEI)","PLANNED WORKS",
AK1768="Projet OCM (NOKIA)","PLANNED WORKS",
AK1768="ACCESS-ISSUE","ACCESS-ISSUE",
AK1768="Projet OCM (ZTE, NOKIA, autres projets)","PLANNED WORKS",
AK1768="No root CAuse","No root cause",
AK1768="ODU HS","ACTIVE",
AK1768="IP &amp; VLAN","ACTIVE",
AK1768="Warehouse HUAWEI","SPARE-ISSUE",
AK1768="SPARE-HS","SPARE-ISSUE",
AK1768="Power Telco","ACTIVE", AK1768="no impacts","no impacts"
),"")</f>
        <v>No root cause</v>
      </c>
      <c r="AM1768" s="108" t="s">
        <v>5537</v>
      </c>
      <c r="AN1768" s="117" t="s">
        <v>2061</v>
      </c>
      <c r="AP1768" s="23" t="s">
        <v>5537</v>
      </c>
      <c r="AQ1768" s="23" t="s">
        <v>5537</v>
      </c>
      <c r="AR1768" s="7"/>
      <c r="AS1768" s="6"/>
      <c r="AT1768" s="7"/>
      <c r="AU1768" s="3" t="s">
        <v>5537</v>
      </c>
      <c r="AV1768" s="24" t="s">
        <v>5537</v>
      </c>
      <c r="AW1768" s="24" t="s">
        <v>5537</v>
      </c>
      <c r="AX1768" s="24" t="s">
        <v>5537</v>
      </c>
      <c r="AY1768" s="24" t="s">
        <v>5537</v>
      </c>
      <c r="AZ1768" s="24" t="s">
        <v>5537</v>
      </c>
      <c r="BA1768" s="24" t="s">
        <v>5537</v>
      </c>
      <c r="BB1768" s="24" t="s">
        <v>5537</v>
      </c>
      <c r="BC1768" s="24" t="s">
        <v>5537</v>
      </c>
      <c r="BD1768" s="24" t="s">
        <v>5537</v>
      </c>
      <c r="BE1768" s="24" t="s">
        <v>5537</v>
      </c>
      <c r="BF1768" s="24" t="s">
        <v>5537</v>
      </c>
      <c r="BG1768" s="24" t="s">
        <v>5537</v>
      </c>
      <c r="BH1768" s="24" t="s">
        <v>5537</v>
      </c>
      <c r="BI1768" s="9" t="s">
        <v>5537</v>
      </c>
      <c r="BJ1768" s="14"/>
      <c r="BK1768" s="14" t="s">
        <v>5537</v>
      </c>
      <c r="BL1768" s="14" t="str">
        <f>_xlfn.XLOOKUP(B1768,'[4]cell downs 18042026 17h'!$B:$B,'[4]cell downs 18042026 17h'!$B:$B,"")</f>
        <v/>
      </c>
      <c r="BM1768" s="14" t="str">
        <f>_xlfn.XLOOKUP(B1768,'[5]Cells Huawei 19042026 15h'!$B:$B,'[5]Cells Huawei 19042026 15h'!$B:$B,"")</f>
        <v/>
      </c>
      <c r="BN1768" s="9" t="str">
        <f>_xlfn.XLOOKUP(B1768,'[6]cells down 19042026 9H40'!$B:$B,'[6]cells down 19042026 9H40'!$B:$B,"")</f>
        <v/>
      </c>
      <c r="BO1768" s="9" t="s">
        <v>2061</v>
      </c>
      <c r="BP1768" s="9" t="s">
        <v>5537</v>
      </c>
    </row>
    <row r="1769" spans="1:68" s="9" customFormat="1" x14ac:dyDescent="0.35">
      <c r="A1769" s="1" t="s">
        <v>3177</v>
      </c>
      <c r="B1769" s="8" t="s">
        <v>3178</v>
      </c>
      <c r="C1769" s="3" t="str">
        <f>_xlfn.XLOOKUP(B1769,'[1]daily break down'!$D:$D,'[1]daily break down'!$E:$E,"")</f>
        <v>Douala</v>
      </c>
      <c r="D1769" s="1" t="s">
        <v>11</v>
      </c>
      <c r="E1769" s="1" t="s">
        <v>145</v>
      </c>
      <c r="F1769" s="3" t="s">
        <v>31</v>
      </c>
      <c r="G1769" s="1" t="s">
        <v>32</v>
      </c>
      <c r="H1769" s="41" t="str">
        <f>_xlfn.XLOOKUP(B1769,[2]CALCULATION!$B:$B,[2]CALCULATION!$H:$H,"")</f>
        <v>ZTE</v>
      </c>
      <c r="I1769" s="34">
        <v>0</v>
      </c>
      <c r="J1769" s="34">
        <v>0</v>
      </c>
      <c r="K1769" s="34">
        <v>0</v>
      </c>
      <c r="L1769" s="34">
        <v>0</v>
      </c>
      <c r="M1769" s="34">
        <v>0</v>
      </c>
      <c r="N1769" s="34">
        <v>27.216454357894367</v>
      </c>
      <c r="O1769" s="34">
        <v>0</v>
      </c>
      <c r="P1769" s="34">
        <v>0</v>
      </c>
      <c r="Q1769" s="34">
        <v>0</v>
      </c>
      <c r="R1769" s="34">
        <v>0</v>
      </c>
      <c r="S1769" s="109">
        <v>0</v>
      </c>
      <c r="T1769" s="109">
        <f>_xlfn.XLOOKUP(B1769,'[3]Nur des jours'!$B:$B,'[3]Nur des jours'!$U:$U,"")</f>
        <v>0</v>
      </c>
      <c r="U1769" s="109">
        <v>0</v>
      </c>
      <c r="V1769" s="109">
        <v>0</v>
      </c>
      <c r="W1769" s="109">
        <v>0</v>
      </c>
      <c r="X1769" s="109">
        <v>0</v>
      </c>
      <c r="Y1769" s="109">
        <v>0</v>
      </c>
      <c r="Z1769" s="109">
        <v>0</v>
      </c>
      <c r="AA1769" s="109">
        <v>0</v>
      </c>
      <c r="AB1769" s="109">
        <v>0</v>
      </c>
      <c r="AC1769" s="109">
        <v>0</v>
      </c>
      <c r="AD1769" s="109">
        <v>0</v>
      </c>
      <c r="AE1769" s="109">
        <v>0</v>
      </c>
      <c r="AF1769" s="109">
        <v>0</v>
      </c>
      <c r="AG1769" s="57" t="str">
        <f>_xlfn.XLOOKUP(B1769,[3]CALCULATION!$B:$B,[3]CALCULATION!$M:$M,"")</f>
        <v>Operationnel</v>
      </c>
      <c r="AH1769" s="57"/>
      <c r="AI1769" s="56" t="str" cm="1">
        <f t="array" ref="AI1769">IFERROR(_xlfn.IFS(
AK1769="MPR ISSUE","PDH",
AK1769="BSS Hardware Issue","BSS",
AK1769="Sites strategiques, MLL, Pylone, etc.","ENVTECH",
AK1769="AKTIVCO DEFAUT GE &amp; POWER Cabinet","AKTIVCO",
AK1769="AKTIVCO Coupure ENEO &amp; Baisse de tension","AKTIVCO GRID ONLY",
AK1769="Coupure ENEO &amp; Baisse de tension","IHS GRID ONLY",
AK1769="Defaut GE &amp; POWER Cabinet","IHS",
AK1769="Sharing","Partners",
AK1769="Sites strategiques &amp; DataCenter","SST &amp; DC",
AK1769="Exclu","Exclu",
AK1769="SAT","SAT",
AK1769="SPARE-ISSUE","SPARE-ISSUE",
AK1769="Fiber CAmtel","TRANS_FO_CAMTEL",
AK1769="Fiber AOF","Fiber AOF",
AK1769="Projet OCM (HUAWEI)","TRAVAUX-HUAWEI",
AK1769="Projet OCM (NOKIA)","TRAVAUX-NOKIA",
AK1769="ACCESS-ISSUE","ACCESS-ISSUE",
AK1769="Projet OCM (ZTE, NOKIA, autres projets)","TRAVAUX OCM",
AK1769="No root CAuse","No root cause",
AK1769="ODU HS","PDH",
AK1769="IP &amp; VLAN","PDH",
AK1769="Warehouse HUAWEI","SPARE-ISSUE",
AK1769="SPARE-HS","SPARE-ISSUE",
AK1769="Power Telco","BSS",AK1769="no impacts","no impacts"
),"")</f>
        <v>No root cause</v>
      </c>
      <c r="AJ1769" s="56" t="str" cm="1">
        <f t="array" ref="AJ1769">IFERROR(_xlfn.IFS(
AK1769="MPR ISSUE","TX ISSUE",
AK1769="BSS Hardware Issue","RAN ISSUE",
AK1769="Sites strategiques, MLL, Pylone, etc.","ENVTECH",
AK1769="AKTIVCO DEFAUT GE &amp; POWER Cabinet","POWER ISSUE",
AK1769="AKTIVCO Coupure ENEO &amp; Baisse de tension","POWER ISSUE",
AK1769="Coupure ENEO &amp; Baisse de tension","POWER ISSUE",
AK1769="Defaut GE &amp; POWER Cabinet","POWER ISSUE",
AK1769="Sharing","POWER ISSUE",
AK1769="Sites strategiques &amp; DataCenter","POWER ISSUE",
AK1769="Exclu","Exclu",
AK1769="SAT","TX ISSUE",
AK1769="SPARE-ISSUE","SPARE-ISSUE",
AK1769="Fiber CAmtel","TX ISSUE",
AK1769="Fiber AOF","TX ISSUE",
AK1769="Projet OCM (HUAWEI)","TRAVAUX-HUAWEI",
AK1769="Projet OCM (NOKIA)","TRAVAUX -NOKIA",
AK1769="ACCESS-ISSUE","ACCESS-ISSUE",
AK1769="Projet OCM (ZTE, NOKIA, autres projets)","TRAVAUX OCM",
AK1769="No root CAuse","No root cause",
AK1769="ODU HS","TX ISSUE",
AK1769="IP &amp; VLAN","TX ISSUE",
AK1769="Warehouse HUAWEI","SPARE-ISSUE",
AK1769="SPARE-HS","SPARE-ISSUE",
AK1769="Power Telco","RAN ISSUE",AK1769="no impacts","no impacts"
),"")</f>
        <v>No root cause</v>
      </c>
      <c r="AK1769" s="81" t="s">
        <v>5620</v>
      </c>
      <c r="AL1769" s="56" t="str" cm="1">
        <f t="array" ref="AL1769">IFERROR(_xlfn.IFS(
AK1769="MPR ISSUE","ACTIVE",
AK1769="BSS Hardware Issue","ACTIVE",
AK1769="Sites strategiques, MLL, Pylone, etc.","PASSIVE",
AK1769="AKTIVCO DEFAUT GE &amp; POWER Cabinet","PASSIVE",
AK1769="AKTIVCO Coupure ENEO &amp; Baisse de tension","PASSIVE",
AK1769="Coupure ENEO &amp; Baisse de tension","PASSIVE",
AK1769="Defaut GE &amp; POWER Cabinet","PASSIVE",
AK1769="Sharing","PASSIVE",
AK1769="Sites strategiques &amp; DataCenter","PASSIVE",
AK1769="Exclu","Exclu",
AK1769="SAT","ACTIVE",
AK1769="SPARE-ISSUE","SPARE-ISSUE",
AK1769="Fiber CAmtel","ACTIVE",
AK1769="Fiber AOF","ACTIVE",
AK1769="Projet OCM (HUAWEI)","PLANNED WORKS",
AK1769="Projet OCM (NOKIA)","PLANNED WORKS",
AK1769="ACCESS-ISSUE","ACCESS-ISSUE",
AK1769="Projet OCM (ZTE, NOKIA, autres projets)","PLANNED WORKS",
AK1769="No root CAuse","No root cause",
AK1769="ODU HS","ACTIVE",
AK1769="IP &amp; VLAN","ACTIVE",
AK1769="Warehouse HUAWEI","SPARE-ISSUE",
AK1769="SPARE-HS","SPARE-ISSUE",
AK1769="Power Telco","ACTIVE", AK1769="no impacts","no impacts"
),"")</f>
        <v>No root cause</v>
      </c>
      <c r="AM1769" s="108" t="s">
        <v>5537</v>
      </c>
      <c r="AN1769" s="117" t="s">
        <v>3178</v>
      </c>
      <c r="AP1769" s="23" t="s">
        <v>5537</v>
      </c>
      <c r="AQ1769" s="23" t="s">
        <v>5537</v>
      </c>
      <c r="AR1769" s="7"/>
      <c r="AS1769" s="6"/>
      <c r="AT1769" s="7"/>
      <c r="AU1769" s="3" t="s">
        <v>5537</v>
      </c>
      <c r="AV1769" s="24" t="s">
        <v>5537</v>
      </c>
      <c r="AW1769" s="24" t="s">
        <v>5537</v>
      </c>
      <c r="AX1769" s="24" t="s">
        <v>5537</v>
      </c>
      <c r="AY1769" s="24" t="s">
        <v>5537</v>
      </c>
      <c r="AZ1769" s="24" t="s">
        <v>5537</v>
      </c>
      <c r="BA1769" s="24" t="s">
        <v>5537</v>
      </c>
      <c r="BB1769" s="24" t="s">
        <v>5537</v>
      </c>
      <c r="BC1769" s="24" t="s">
        <v>5537</v>
      </c>
      <c r="BD1769" s="24" t="s">
        <v>5537</v>
      </c>
      <c r="BE1769" s="24" t="s">
        <v>5537</v>
      </c>
      <c r="BF1769" s="24" t="s">
        <v>5537</v>
      </c>
      <c r="BG1769" s="24" t="s">
        <v>5537</v>
      </c>
      <c r="BH1769" s="24" t="s">
        <v>5537</v>
      </c>
      <c r="BI1769" s="9" t="s">
        <v>5537</v>
      </c>
      <c r="BJ1769" s="14"/>
      <c r="BK1769" s="14" t="s">
        <v>5537</v>
      </c>
      <c r="BL1769" s="14" t="str">
        <f>_xlfn.XLOOKUP(B1769,'[4]cell downs 18042026 17h'!$B:$B,'[4]cell downs 18042026 17h'!$B:$B,"")</f>
        <v/>
      </c>
      <c r="BM1769" s="14" t="str">
        <f>_xlfn.XLOOKUP(B1769,'[5]Cells Huawei 19042026 15h'!$B:$B,'[5]Cells Huawei 19042026 15h'!$B:$B,"")</f>
        <v/>
      </c>
      <c r="BN1769" s="9" t="str">
        <f>_xlfn.XLOOKUP(B1769,'[6]cells down 19042026 9H40'!$B:$B,'[6]cells down 19042026 9H40'!$B:$B,"")</f>
        <v/>
      </c>
      <c r="BO1769" s="9" t="s">
        <v>3178</v>
      </c>
      <c r="BP1769" s="9" t="s">
        <v>5537</v>
      </c>
    </row>
    <row r="1770" spans="1:68" s="9" customFormat="1" x14ac:dyDescent="0.35">
      <c r="A1770" s="1" t="s">
        <v>4525</v>
      </c>
      <c r="B1770" s="1" t="s">
        <v>4526</v>
      </c>
      <c r="C1770" s="3" t="str">
        <f>_xlfn.XLOOKUP(B1770,'[1]daily break down'!$D:$D,'[1]daily break down'!$E:$E,"")</f>
        <v>Douala</v>
      </c>
      <c r="D1770" s="1" t="s">
        <v>21</v>
      </c>
      <c r="E1770" s="1" t="s">
        <v>36</v>
      </c>
      <c r="F1770" s="3" t="s">
        <v>31</v>
      </c>
      <c r="G1770" s="1" t="s">
        <v>32</v>
      </c>
      <c r="H1770" s="41" t="str">
        <f>_xlfn.XLOOKUP(B1770,[2]CALCULATION!$B:$B,[2]CALCULATION!$H:$H,"")</f>
        <v>ZTE</v>
      </c>
      <c r="I1770" s="34">
        <v>0</v>
      </c>
      <c r="J1770" s="34">
        <v>21.539923466111926</v>
      </c>
      <c r="K1770" s="34">
        <v>37.281234929358817</v>
      </c>
      <c r="L1770" s="34">
        <v>16.289436925175426</v>
      </c>
      <c r="M1770" s="34">
        <v>34.200974223318021</v>
      </c>
      <c r="N1770" s="34">
        <v>14.24482354686916</v>
      </c>
      <c r="O1770" s="34">
        <v>0</v>
      </c>
      <c r="P1770" s="34">
        <v>0</v>
      </c>
      <c r="Q1770" s="34">
        <v>8.2024238584836482</v>
      </c>
      <c r="R1770" s="34">
        <v>0</v>
      </c>
      <c r="S1770" s="109">
        <v>0</v>
      </c>
      <c r="T1770" s="109">
        <f>_xlfn.XLOOKUP(B1770,'[3]Nur des jours'!$B:$B,'[3]Nur des jours'!$U:$U,"")</f>
        <v>0</v>
      </c>
      <c r="U1770" s="109">
        <v>0</v>
      </c>
      <c r="V1770" s="109">
        <v>0</v>
      </c>
      <c r="W1770" s="109">
        <v>0</v>
      </c>
      <c r="X1770" s="109">
        <v>0</v>
      </c>
      <c r="Y1770" s="109">
        <v>0</v>
      </c>
      <c r="Z1770" s="109">
        <v>0</v>
      </c>
      <c r="AA1770" s="109">
        <v>0</v>
      </c>
      <c r="AB1770" s="109">
        <v>0</v>
      </c>
      <c r="AC1770" s="109">
        <v>0</v>
      </c>
      <c r="AD1770" s="109">
        <v>0</v>
      </c>
      <c r="AE1770" s="109">
        <v>0</v>
      </c>
      <c r="AF1770" s="109">
        <v>0</v>
      </c>
      <c r="AG1770" s="57" t="str">
        <f>_xlfn.XLOOKUP(B1770,[3]CALCULATION!$B:$B,[3]CALCULATION!$M:$M,"")</f>
        <v>Operationnel</v>
      </c>
      <c r="AH1770" s="57"/>
      <c r="AI1770" s="56" t="str" cm="1">
        <f t="array" ref="AI1770">IFERROR(_xlfn.IFS(
AK1770="MPR ISSUE","PDH",
AK1770="BSS Hardware Issue","BSS",
AK1770="Sites strategiques, MLL, Pylone, etc.","ENVTECH",
AK1770="AKTIVCO DEFAUT GE &amp; POWER Cabinet","AKTIVCO",
AK1770="AKTIVCO Coupure ENEO &amp; Baisse de tension","AKTIVCO GRID ONLY",
AK1770="Coupure ENEO &amp; Baisse de tension","IHS GRID ONLY",
AK1770="Defaut GE &amp; POWER Cabinet","IHS",
AK1770="Sharing","Partners",
AK1770="Sites strategiques &amp; DataCenter","SST &amp; DC",
AK1770="Exclu","Exclu",
AK1770="SAT","SAT",
AK1770="SPARE-ISSUE","SPARE-ISSUE",
AK1770="Fiber CAmtel","TRANS_FO_CAMTEL",
AK1770="Fiber AOF","Fiber AOF",
AK1770="Projet OCM (HUAWEI)","TRAVAUX-HUAWEI",
AK1770="Projet OCM (NOKIA)","TRAVAUX-NOKIA",
AK1770="ACCESS-ISSUE","ACCESS-ISSUE",
AK1770="Projet OCM (ZTE, NOKIA, autres projets)","TRAVAUX OCM",
AK1770="No root CAuse","No root cause",
AK1770="ODU HS","PDH",
AK1770="IP &amp; VLAN","PDH",
AK1770="Warehouse HUAWEI","SPARE-ISSUE",
AK1770="SPARE-HS","SPARE-ISSUE",
AK1770="Power Telco","BSS",AK1770="no impacts","no impacts"
),"")</f>
        <v>No root cause</v>
      </c>
      <c r="AJ1770" s="56" t="str" cm="1">
        <f t="array" ref="AJ1770">IFERROR(_xlfn.IFS(
AK1770="MPR ISSUE","TX ISSUE",
AK1770="BSS Hardware Issue","RAN ISSUE",
AK1770="Sites strategiques, MLL, Pylone, etc.","ENVTECH",
AK1770="AKTIVCO DEFAUT GE &amp; POWER Cabinet","POWER ISSUE",
AK1770="AKTIVCO Coupure ENEO &amp; Baisse de tension","POWER ISSUE",
AK1770="Coupure ENEO &amp; Baisse de tension","POWER ISSUE",
AK1770="Defaut GE &amp; POWER Cabinet","POWER ISSUE",
AK1770="Sharing","POWER ISSUE",
AK1770="Sites strategiques &amp; DataCenter","POWER ISSUE",
AK1770="Exclu","Exclu",
AK1770="SAT","TX ISSUE",
AK1770="SPARE-ISSUE","SPARE-ISSUE",
AK1770="Fiber CAmtel","TX ISSUE",
AK1770="Fiber AOF","TX ISSUE",
AK1770="Projet OCM (HUAWEI)","TRAVAUX-HUAWEI",
AK1770="Projet OCM (NOKIA)","TRAVAUX -NOKIA",
AK1770="ACCESS-ISSUE","ACCESS-ISSUE",
AK1770="Projet OCM (ZTE, NOKIA, autres projets)","TRAVAUX OCM",
AK1770="No root CAuse","No root cause",
AK1770="ODU HS","TX ISSUE",
AK1770="IP &amp; VLAN","TX ISSUE",
AK1770="Warehouse HUAWEI","SPARE-ISSUE",
AK1770="SPARE-HS","SPARE-ISSUE",
AK1770="Power Telco","RAN ISSUE",AK1770="no impacts","no impacts"
),"")</f>
        <v>No root cause</v>
      </c>
      <c r="AK1770" s="81" t="s">
        <v>5620</v>
      </c>
      <c r="AL1770" s="56" t="str" cm="1">
        <f t="array" ref="AL1770">IFERROR(_xlfn.IFS(
AK1770="MPR ISSUE","ACTIVE",
AK1770="BSS Hardware Issue","ACTIVE",
AK1770="Sites strategiques, MLL, Pylone, etc.","PASSIVE",
AK1770="AKTIVCO DEFAUT GE &amp; POWER Cabinet","PASSIVE",
AK1770="AKTIVCO Coupure ENEO &amp; Baisse de tension","PASSIVE",
AK1770="Coupure ENEO &amp; Baisse de tension","PASSIVE",
AK1770="Defaut GE &amp; POWER Cabinet","PASSIVE",
AK1770="Sharing","PASSIVE",
AK1770="Sites strategiques &amp; DataCenter","PASSIVE",
AK1770="Exclu","Exclu",
AK1770="SAT","ACTIVE",
AK1770="SPARE-ISSUE","SPARE-ISSUE",
AK1770="Fiber CAmtel","ACTIVE",
AK1770="Fiber AOF","ACTIVE",
AK1770="Projet OCM (HUAWEI)","PLANNED WORKS",
AK1770="Projet OCM (NOKIA)","PLANNED WORKS",
AK1770="ACCESS-ISSUE","ACCESS-ISSUE",
AK1770="Projet OCM (ZTE, NOKIA, autres projets)","PLANNED WORKS",
AK1770="No root CAuse","No root cause",
AK1770="ODU HS","ACTIVE",
AK1770="IP &amp; VLAN","ACTIVE",
AK1770="Warehouse HUAWEI","SPARE-ISSUE",
AK1770="SPARE-HS","SPARE-ISSUE",
AK1770="Power Telco","ACTIVE", AK1770="no impacts","no impacts"
),"")</f>
        <v>No root cause</v>
      </c>
      <c r="AM1770" s="108" t="s">
        <v>5537</v>
      </c>
      <c r="AN1770" s="117" t="s">
        <v>4526</v>
      </c>
      <c r="AP1770" s="23" t="s">
        <v>5537</v>
      </c>
      <c r="AQ1770" s="23" t="s">
        <v>5537</v>
      </c>
      <c r="AR1770" s="7"/>
      <c r="AS1770" s="6"/>
      <c r="AT1770" s="7"/>
      <c r="AU1770" s="3" t="s">
        <v>5537</v>
      </c>
      <c r="AV1770" s="24" t="s">
        <v>5537</v>
      </c>
      <c r="AW1770" s="24" t="s">
        <v>5537</v>
      </c>
      <c r="AX1770" s="24" t="s">
        <v>5537</v>
      </c>
      <c r="AY1770" s="24" t="s">
        <v>5537</v>
      </c>
      <c r="AZ1770" s="24" t="s">
        <v>5537</v>
      </c>
      <c r="BA1770" s="24" t="s">
        <v>5537</v>
      </c>
      <c r="BB1770" s="24" t="s">
        <v>5537</v>
      </c>
      <c r="BC1770" s="24" t="s">
        <v>5537</v>
      </c>
      <c r="BD1770" s="24" t="s">
        <v>5537</v>
      </c>
      <c r="BE1770" s="24" t="s">
        <v>5537</v>
      </c>
      <c r="BF1770" s="24" t="s">
        <v>5537</v>
      </c>
      <c r="BG1770" s="24" t="s">
        <v>5537</v>
      </c>
      <c r="BH1770" s="24" t="s">
        <v>5537</v>
      </c>
      <c r="BI1770" s="9" t="s">
        <v>5537</v>
      </c>
      <c r="BJ1770" s="14"/>
      <c r="BK1770" s="14" t="s">
        <v>5537</v>
      </c>
      <c r="BL1770" s="14" t="str">
        <f>_xlfn.XLOOKUP(B1770,'[4]cell downs 18042026 17h'!$B:$B,'[4]cell downs 18042026 17h'!$B:$B,"")</f>
        <v/>
      </c>
      <c r="BM1770" s="14" t="str">
        <f>_xlfn.XLOOKUP(B1770,'[5]Cells Huawei 19042026 15h'!$B:$B,'[5]Cells Huawei 19042026 15h'!$B:$B,"")</f>
        <v/>
      </c>
      <c r="BN1770" s="9" t="str">
        <f>_xlfn.XLOOKUP(B1770,'[6]cells down 19042026 9H40'!$B:$B,'[6]cells down 19042026 9H40'!$B:$B,"")</f>
        <v/>
      </c>
      <c r="BO1770" s="9" t="s">
        <v>5537</v>
      </c>
      <c r="BP1770" s="9" t="s">
        <v>5537</v>
      </c>
    </row>
    <row r="1771" spans="1:68" s="9" customFormat="1" x14ac:dyDescent="0.35">
      <c r="A1771" s="1" t="s">
        <v>3008</v>
      </c>
      <c r="B1771" s="8" t="s">
        <v>3009</v>
      </c>
      <c r="C1771" s="3" t="str">
        <f>_xlfn.XLOOKUP(B1771,'[1]daily break down'!$D:$D,'[1]daily break down'!$E:$E,"")</f>
        <v>Douala</v>
      </c>
      <c r="D1771" s="1" t="s">
        <v>21</v>
      </c>
      <c r="E1771" s="1" t="s">
        <v>30</v>
      </c>
      <c r="F1771" s="3" t="s">
        <v>31</v>
      </c>
      <c r="G1771" s="1" t="s">
        <v>32</v>
      </c>
      <c r="H1771" s="41" t="str">
        <f>_xlfn.XLOOKUP(B1771,[2]CALCULATION!$B:$B,[2]CALCULATION!$H:$H,"")</f>
        <v>ZTE</v>
      </c>
      <c r="I1771" s="34">
        <v>0</v>
      </c>
      <c r="J1771" s="34">
        <v>0</v>
      </c>
      <c r="K1771" s="34">
        <v>0</v>
      </c>
      <c r="L1771" s="34">
        <v>16.766846301575484</v>
      </c>
      <c r="M1771" s="34">
        <v>0</v>
      </c>
      <c r="N1771" s="34">
        <v>4.7960487454092497</v>
      </c>
      <c r="O1771" s="34">
        <v>0</v>
      </c>
      <c r="P1771" s="34">
        <v>0</v>
      </c>
      <c r="Q1771" s="34">
        <v>0</v>
      </c>
      <c r="R1771" s="34">
        <v>0</v>
      </c>
      <c r="S1771" s="109">
        <v>0</v>
      </c>
      <c r="T1771" s="109">
        <f>_xlfn.XLOOKUP(B1771,'[3]Nur des jours'!$B:$B,'[3]Nur des jours'!$U:$U,"")</f>
        <v>0</v>
      </c>
      <c r="U1771" s="109">
        <v>0</v>
      </c>
      <c r="V1771" s="109">
        <v>0</v>
      </c>
      <c r="W1771" s="109">
        <v>0</v>
      </c>
      <c r="X1771" s="109">
        <v>0</v>
      </c>
      <c r="Y1771" s="109">
        <v>0</v>
      </c>
      <c r="Z1771" s="109">
        <v>0</v>
      </c>
      <c r="AA1771" s="109">
        <v>0</v>
      </c>
      <c r="AB1771" s="109">
        <v>0</v>
      </c>
      <c r="AC1771" s="109">
        <v>0</v>
      </c>
      <c r="AD1771" s="109">
        <v>0</v>
      </c>
      <c r="AE1771" s="109">
        <v>0</v>
      </c>
      <c r="AF1771" s="109">
        <v>0</v>
      </c>
      <c r="AG1771" s="57" t="str">
        <f>_xlfn.XLOOKUP(B1771,[3]CALCULATION!$B:$B,[3]CALCULATION!$M:$M,"")</f>
        <v>Operationnel</v>
      </c>
      <c r="AH1771" s="57"/>
      <c r="AI1771" s="56" t="str" cm="1">
        <f t="array" ref="AI1771">IFERROR(_xlfn.IFS(
AK1771="MPR ISSUE","PDH",
AK1771="BSS Hardware Issue","BSS",
AK1771="Sites strategiques, MLL, Pylone, etc.","ENVTECH",
AK1771="AKTIVCO DEFAUT GE &amp; POWER Cabinet","AKTIVCO",
AK1771="AKTIVCO Coupure ENEO &amp; Baisse de tension","AKTIVCO GRID ONLY",
AK1771="Coupure ENEO &amp; Baisse de tension","IHS GRID ONLY",
AK1771="Defaut GE &amp; POWER Cabinet","IHS",
AK1771="Sharing","Partners",
AK1771="Sites strategiques &amp; DataCenter","SST &amp; DC",
AK1771="Exclu","Exclu",
AK1771="SAT","SAT",
AK1771="SPARE-ISSUE","SPARE-ISSUE",
AK1771="Fiber CAmtel","TRANS_FO_CAMTEL",
AK1771="Fiber AOF","Fiber AOF",
AK1771="Projet OCM (HUAWEI)","TRAVAUX-HUAWEI",
AK1771="Projet OCM (NOKIA)","TRAVAUX-NOKIA",
AK1771="ACCESS-ISSUE","ACCESS-ISSUE",
AK1771="Projet OCM (ZTE, NOKIA, autres projets)","TRAVAUX OCM",
AK1771="No root CAuse","No root cause",
AK1771="ODU HS","PDH",
AK1771="IP &amp; VLAN","PDH",
AK1771="Warehouse HUAWEI","SPARE-ISSUE",
AK1771="SPARE-HS","SPARE-ISSUE",
AK1771="Power Telco","BSS",AK1771="no impacts","no impacts"
),"")</f>
        <v>No root cause</v>
      </c>
      <c r="AJ1771" s="56" t="str" cm="1">
        <f t="array" ref="AJ1771">IFERROR(_xlfn.IFS(
AK1771="MPR ISSUE","TX ISSUE",
AK1771="BSS Hardware Issue","RAN ISSUE",
AK1771="Sites strategiques, MLL, Pylone, etc.","ENVTECH",
AK1771="AKTIVCO DEFAUT GE &amp; POWER Cabinet","POWER ISSUE",
AK1771="AKTIVCO Coupure ENEO &amp; Baisse de tension","POWER ISSUE",
AK1771="Coupure ENEO &amp; Baisse de tension","POWER ISSUE",
AK1771="Defaut GE &amp; POWER Cabinet","POWER ISSUE",
AK1771="Sharing","POWER ISSUE",
AK1771="Sites strategiques &amp; DataCenter","POWER ISSUE",
AK1771="Exclu","Exclu",
AK1771="SAT","TX ISSUE",
AK1771="SPARE-ISSUE","SPARE-ISSUE",
AK1771="Fiber CAmtel","TX ISSUE",
AK1771="Fiber AOF","TX ISSUE",
AK1771="Projet OCM (HUAWEI)","TRAVAUX-HUAWEI",
AK1771="Projet OCM (NOKIA)","TRAVAUX -NOKIA",
AK1771="ACCESS-ISSUE","ACCESS-ISSUE",
AK1771="Projet OCM (ZTE, NOKIA, autres projets)","TRAVAUX OCM",
AK1771="No root CAuse","No root cause",
AK1771="ODU HS","TX ISSUE",
AK1771="IP &amp; VLAN","TX ISSUE",
AK1771="Warehouse HUAWEI","SPARE-ISSUE",
AK1771="SPARE-HS","SPARE-ISSUE",
AK1771="Power Telco","RAN ISSUE",AK1771="no impacts","no impacts"
),"")</f>
        <v>No root cause</v>
      </c>
      <c r="AK1771" s="81" t="s">
        <v>5620</v>
      </c>
      <c r="AL1771" s="56" t="str" cm="1">
        <f t="array" ref="AL1771">IFERROR(_xlfn.IFS(
AK1771="MPR ISSUE","ACTIVE",
AK1771="BSS Hardware Issue","ACTIVE",
AK1771="Sites strategiques, MLL, Pylone, etc.","PASSIVE",
AK1771="AKTIVCO DEFAUT GE &amp; POWER Cabinet","PASSIVE",
AK1771="AKTIVCO Coupure ENEO &amp; Baisse de tension","PASSIVE",
AK1771="Coupure ENEO &amp; Baisse de tension","PASSIVE",
AK1771="Defaut GE &amp; POWER Cabinet","PASSIVE",
AK1771="Sharing","PASSIVE",
AK1771="Sites strategiques &amp; DataCenter","PASSIVE",
AK1771="Exclu","Exclu",
AK1771="SAT","ACTIVE",
AK1771="SPARE-ISSUE","SPARE-ISSUE",
AK1771="Fiber CAmtel","ACTIVE",
AK1771="Fiber AOF","ACTIVE",
AK1771="Projet OCM (HUAWEI)","PLANNED WORKS",
AK1771="Projet OCM (NOKIA)","PLANNED WORKS",
AK1771="ACCESS-ISSUE","ACCESS-ISSUE",
AK1771="Projet OCM (ZTE, NOKIA, autres projets)","PLANNED WORKS",
AK1771="No root CAuse","No root cause",
AK1771="ODU HS","ACTIVE",
AK1771="IP &amp; VLAN","ACTIVE",
AK1771="Warehouse HUAWEI","SPARE-ISSUE",
AK1771="SPARE-HS","SPARE-ISSUE",
AK1771="Power Telco","ACTIVE", AK1771="no impacts","no impacts"
),"")</f>
        <v>No root cause</v>
      </c>
      <c r="AM1771" s="108" t="s">
        <v>5537</v>
      </c>
      <c r="AN1771" s="117" t="s">
        <v>3009</v>
      </c>
      <c r="AP1771" s="23" t="s">
        <v>5537</v>
      </c>
      <c r="AQ1771" s="23" t="s">
        <v>5537</v>
      </c>
      <c r="AR1771" s="7"/>
      <c r="AS1771" s="6"/>
      <c r="AT1771" s="7"/>
      <c r="AU1771" s="3" t="s">
        <v>5537</v>
      </c>
      <c r="AV1771" s="24" t="s">
        <v>5537</v>
      </c>
      <c r="AW1771" s="24" t="s">
        <v>5537</v>
      </c>
      <c r="AX1771" s="24" t="s">
        <v>5537</v>
      </c>
      <c r="AY1771" s="24" t="s">
        <v>5537</v>
      </c>
      <c r="AZ1771" s="24" t="s">
        <v>5537</v>
      </c>
      <c r="BA1771" s="24" t="s">
        <v>5537</v>
      </c>
      <c r="BB1771" s="24" t="s">
        <v>5537</v>
      </c>
      <c r="BC1771" s="24" t="s">
        <v>5537</v>
      </c>
      <c r="BD1771" s="24" t="s">
        <v>5537</v>
      </c>
      <c r="BE1771" s="24" t="s">
        <v>5537</v>
      </c>
      <c r="BF1771" s="24" t="s">
        <v>5537</v>
      </c>
      <c r="BG1771" s="24" t="s">
        <v>5537</v>
      </c>
      <c r="BH1771" s="24" t="s">
        <v>5537</v>
      </c>
      <c r="BI1771" s="9" t="s">
        <v>5537</v>
      </c>
      <c r="BJ1771" s="14"/>
      <c r="BK1771" s="14" t="s">
        <v>5537</v>
      </c>
      <c r="BL1771" s="14" t="str">
        <f>_xlfn.XLOOKUP(B1771,'[4]cell downs 18042026 17h'!$B:$B,'[4]cell downs 18042026 17h'!$B:$B,"")</f>
        <v/>
      </c>
      <c r="BM1771" s="14" t="str">
        <f>_xlfn.XLOOKUP(B1771,'[5]Cells Huawei 19042026 15h'!$B:$B,'[5]Cells Huawei 19042026 15h'!$B:$B,"")</f>
        <v/>
      </c>
      <c r="BN1771" s="9" t="str">
        <f>_xlfn.XLOOKUP(B1771,'[6]cells down 19042026 9H40'!$B:$B,'[6]cells down 19042026 9H40'!$B:$B,"")</f>
        <v/>
      </c>
      <c r="BO1771" s="9" t="s">
        <v>5537</v>
      </c>
      <c r="BP1771" s="9" t="s">
        <v>5537</v>
      </c>
    </row>
    <row r="1772" spans="1:68" s="9" customFormat="1" x14ac:dyDescent="0.35">
      <c r="A1772" s="1" t="s">
        <v>3130</v>
      </c>
      <c r="B1772" s="8" t="s">
        <v>3131</v>
      </c>
      <c r="C1772" s="3" t="str">
        <f>_xlfn.XLOOKUP(B1772,'[1]daily break down'!$D:$D,'[1]daily break down'!$E:$E,"")</f>
        <v>Bafoussam</v>
      </c>
      <c r="D1772" s="1" t="s">
        <v>21</v>
      </c>
      <c r="E1772" s="1" t="s">
        <v>30</v>
      </c>
      <c r="F1772" s="3" t="s">
        <v>102</v>
      </c>
      <c r="G1772" s="1" t="s">
        <v>299</v>
      </c>
      <c r="H1772" s="39" t="str">
        <f>_xlfn.XLOOKUP(B1772,[2]CALCULATION!$B:$B,[2]CALCULATION!$H:$H,"")</f>
        <v>Huawei</v>
      </c>
      <c r="I1772" s="34">
        <v>0</v>
      </c>
      <c r="J1772" s="34">
        <v>0</v>
      </c>
      <c r="K1772" s="34">
        <v>0</v>
      </c>
      <c r="L1772" s="34">
        <v>0</v>
      </c>
      <c r="M1772" s="34">
        <v>0</v>
      </c>
      <c r="N1772" s="34">
        <v>4.4385267654587333</v>
      </c>
      <c r="O1772" s="34">
        <v>0</v>
      </c>
      <c r="P1772" s="34">
        <v>0</v>
      </c>
      <c r="Q1772" s="34">
        <v>0</v>
      </c>
      <c r="R1772" s="34">
        <v>0</v>
      </c>
      <c r="S1772" s="109">
        <v>0</v>
      </c>
      <c r="T1772" s="109">
        <f>_xlfn.XLOOKUP(B1772,'[3]Nur des jours'!$B:$B,'[3]Nur des jours'!$U:$U,"")</f>
        <v>0</v>
      </c>
      <c r="U1772" s="109">
        <v>0</v>
      </c>
      <c r="V1772" s="109">
        <v>0</v>
      </c>
      <c r="W1772" s="109">
        <v>0</v>
      </c>
      <c r="X1772" s="109">
        <v>0</v>
      </c>
      <c r="Y1772" s="109">
        <v>0</v>
      </c>
      <c r="Z1772" s="109">
        <v>0</v>
      </c>
      <c r="AA1772" s="109">
        <v>0</v>
      </c>
      <c r="AB1772" s="109">
        <v>0</v>
      </c>
      <c r="AC1772" s="109">
        <v>0</v>
      </c>
      <c r="AD1772" s="109">
        <v>0</v>
      </c>
      <c r="AE1772" s="109">
        <v>0</v>
      </c>
      <c r="AF1772" s="109">
        <v>0</v>
      </c>
      <c r="AG1772" s="57" t="str">
        <f>_xlfn.XLOOKUP(B1772,[3]CALCULATION!$B:$B,[3]CALCULATION!$M:$M,"")</f>
        <v>Operationnel</v>
      </c>
      <c r="AH1772" s="57"/>
      <c r="AI1772" s="56" t="str" cm="1">
        <f t="array" ref="AI1772">IFERROR(_xlfn.IFS(
AK1772="MPR ISSUE","PDH",
AK1772="BSS Hardware Issue","BSS",
AK1772="Sites strategiques, MLL, Pylone, etc.","ENVTECH",
AK1772="AKTIVCO DEFAUT GE &amp; POWER Cabinet","AKTIVCO",
AK1772="AKTIVCO Coupure ENEO &amp; Baisse de tension","AKTIVCO GRID ONLY",
AK1772="Coupure ENEO &amp; Baisse de tension","IHS GRID ONLY",
AK1772="Defaut GE &amp; POWER Cabinet","IHS",
AK1772="Sharing","Partners",
AK1772="Sites strategiques &amp; DataCenter","SST &amp; DC",
AK1772="Exclu","Exclu",
AK1772="SAT","SAT",
AK1772="SPARE-ISSUE","SPARE-ISSUE",
AK1772="Fiber CAmtel","TRANS_FO_CAMTEL",
AK1772="Fiber AOF","Fiber AOF",
AK1772="Projet OCM (HUAWEI)","TRAVAUX-HUAWEI",
AK1772="Projet OCM (NOKIA)","TRAVAUX-NOKIA",
AK1772="ACCESS-ISSUE","ACCESS-ISSUE",
AK1772="Projet OCM (ZTE, NOKIA, autres projets)","TRAVAUX OCM",
AK1772="No root CAuse","No root cause",
AK1772="ODU HS","PDH",
AK1772="IP &amp; VLAN","PDH",
AK1772="Warehouse HUAWEI","SPARE-ISSUE",
AK1772="SPARE-HS","SPARE-ISSUE",
AK1772="Power Telco","BSS",AK1772="no impacts","no impacts"
),"")</f>
        <v>No root cause</v>
      </c>
      <c r="AJ1772" s="56" t="str" cm="1">
        <f t="array" ref="AJ1772">IFERROR(_xlfn.IFS(
AK1772="MPR ISSUE","TX ISSUE",
AK1772="BSS Hardware Issue","RAN ISSUE",
AK1772="Sites strategiques, MLL, Pylone, etc.","ENVTECH",
AK1772="AKTIVCO DEFAUT GE &amp; POWER Cabinet","POWER ISSUE",
AK1772="AKTIVCO Coupure ENEO &amp; Baisse de tension","POWER ISSUE",
AK1772="Coupure ENEO &amp; Baisse de tension","POWER ISSUE",
AK1772="Defaut GE &amp; POWER Cabinet","POWER ISSUE",
AK1772="Sharing","POWER ISSUE",
AK1772="Sites strategiques &amp; DataCenter","POWER ISSUE",
AK1772="Exclu","Exclu",
AK1772="SAT","TX ISSUE",
AK1772="SPARE-ISSUE","SPARE-ISSUE",
AK1772="Fiber CAmtel","TX ISSUE",
AK1772="Fiber AOF","TX ISSUE",
AK1772="Projet OCM (HUAWEI)","TRAVAUX-HUAWEI",
AK1772="Projet OCM (NOKIA)","TRAVAUX -NOKIA",
AK1772="ACCESS-ISSUE","ACCESS-ISSUE",
AK1772="Projet OCM (ZTE, NOKIA, autres projets)","TRAVAUX OCM",
AK1772="No root CAuse","No root cause",
AK1772="ODU HS","TX ISSUE",
AK1772="IP &amp; VLAN","TX ISSUE",
AK1772="Warehouse HUAWEI","SPARE-ISSUE",
AK1772="SPARE-HS","SPARE-ISSUE",
AK1772="Power Telco","RAN ISSUE",AK1772="no impacts","no impacts"
),"")</f>
        <v>No root cause</v>
      </c>
      <c r="AK1772" s="81" t="s">
        <v>5620</v>
      </c>
      <c r="AL1772" s="56" t="str" cm="1">
        <f t="array" ref="AL1772">IFERROR(_xlfn.IFS(
AK1772="MPR ISSUE","ACTIVE",
AK1772="BSS Hardware Issue","ACTIVE",
AK1772="Sites strategiques, MLL, Pylone, etc.","PASSIVE",
AK1772="AKTIVCO DEFAUT GE &amp; POWER Cabinet","PASSIVE",
AK1772="AKTIVCO Coupure ENEO &amp; Baisse de tension","PASSIVE",
AK1772="Coupure ENEO &amp; Baisse de tension","PASSIVE",
AK1772="Defaut GE &amp; POWER Cabinet","PASSIVE",
AK1772="Sharing","PASSIVE",
AK1772="Sites strategiques &amp; DataCenter","PASSIVE",
AK1772="Exclu","Exclu",
AK1772="SAT","ACTIVE",
AK1772="SPARE-ISSUE","SPARE-ISSUE",
AK1772="Fiber CAmtel","ACTIVE",
AK1772="Fiber AOF","ACTIVE",
AK1772="Projet OCM (HUAWEI)","PLANNED WORKS",
AK1772="Projet OCM (NOKIA)","PLANNED WORKS",
AK1772="ACCESS-ISSUE","ACCESS-ISSUE",
AK1772="Projet OCM (ZTE, NOKIA, autres projets)","PLANNED WORKS",
AK1772="No root CAuse","No root cause",
AK1772="ODU HS","ACTIVE",
AK1772="IP &amp; VLAN","ACTIVE",
AK1772="Warehouse HUAWEI","SPARE-ISSUE",
AK1772="SPARE-HS","SPARE-ISSUE",
AK1772="Power Telco","ACTIVE", AK1772="no impacts","no impacts"
),"")</f>
        <v>No root cause</v>
      </c>
      <c r="AM1772" s="108" t="s">
        <v>5537</v>
      </c>
      <c r="AN1772" s="117" t="s">
        <v>3131</v>
      </c>
      <c r="AP1772" s="23" t="s">
        <v>5537</v>
      </c>
      <c r="AQ1772" s="23" t="s">
        <v>5537</v>
      </c>
      <c r="AR1772" s="7"/>
      <c r="AS1772" s="6"/>
      <c r="AT1772" s="7"/>
      <c r="AU1772" s="3" t="s">
        <v>5537</v>
      </c>
      <c r="AV1772" s="24" t="s">
        <v>5537</v>
      </c>
      <c r="AW1772" s="24" t="s">
        <v>5537</v>
      </c>
      <c r="AX1772" s="24" t="s">
        <v>5537</v>
      </c>
      <c r="AY1772" s="24" t="s">
        <v>5537</v>
      </c>
      <c r="AZ1772" s="24" t="s">
        <v>5537</v>
      </c>
      <c r="BA1772" s="24" t="s">
        <v>5537</v>
      </c>
      <c r="BB1772" s="24" t="s">
        <v>5537</v>
      </c>
      <c r="BC1772" s="24" t="s">
        <v>5537</v>
      </c>
      <c r="BD1772" s="24" t="s">
        <v>5537</v>
      </c>
      <c r="BE1772" s="24" t="s">
        <v>5537</v>
      </c>
      <c r="BF1772" s="24" t="s">
        <v>5537</v>
      </c>
      <c r="BG1772" s="24" t="s">
        <v>5537</v>
      </c>
      <c r="BH1772" s="24" t="s">
        <v>5537</v>
      </c>
      <c r="BI1772" s="9" t="s">
        <v>5537</v>
      </c>
      <c r="BJ1772" s="14"/>
      <c r="BK1772" s="14" t="s">
        <v>5537</v>
      </c>
      <c r="BL1772" s="14" t="str">
        <f>_xlfn.XLOOKUP(B1772,'[4]cell downs 18042026 17h'!$B:$B,'[4]cell downs 18042026 17h'!$B:$B,"")</f>
        <v/>
      </c>
      <c r="BM1772" s="14" t="str">
        <f>_xlfn.XLOOKUP(B1772,'[5]Cells Huawei 19042026 15h'!$B:$B,'[5]Cells Huawei 19042026 15h'!$B:$B,"")</f>
        <v/>
      </c>
      <c r="BN1772" s="9" t="str">
        <f>_xlfn.XLOOKUP(B1772,'[6]cells down 19042026 9H40'!$B:$B,'[6]cells down 19042026 9H40'!$B:$B,"")</f>
        <v/>
      </c>
      <c r="BO1772" s="9" t="s">
        <v>5537</v>
      </c>
      <c r="BP1772" s="9" t="s">
        <v>5537</v>
      </c>
    </row>
    <row r="1773" spans="1:68" s="9" customFormat="1" x14ac:dyDescent="0.35">
      <c r="A1773" s="1" t="s">
        <v>2502</v>
      </c>
      <c r="B1773" s="8" t="s">
        <v>2503</v>
      </c>
      <c r="C1773" s="3" t="str">
        <f>_xlfn.XLOOKUP(B1773,'[1]daily break down'!$D:$D,'[1]daily break down'!$E:$E,"")</f>
        <v>Bafoussam</v>
      </c>
      <c r="D1773" s="1" t="s">
        <v>11</v>
      </c>
      <c r="E1773" s="1" t="s">
        <v>12</v>
      </c>
      <c r="F1773" s="3" t="s">
        <v>102</v>
      </c>
      <c r="G1773" s="1" t="s">
        <v>299</v>
      </c>
      <c r="H1773" s="39" t="str">
        <f>_xlfn.XLOOKUP(B1773,[2]CALCULATION!$B:$B,[2]CALCULATION!$H:$H,"")</f>
        <v>Huawei</v>
      </c>
      <c r="I1773" s="34">
        <v>0</v>
      </c>
      <c r="J1773" s="34">
        <v>0</v>
      </c>
      <c r="K1773" s="34">
        <v>0</v>
      </c>
      <c r="L1773" s="34">
        <v>0</v>
      </c>
      <c r="M1773" s="34">
        <v>0</v>
      </c>
      <c r="N1773" s="34">
        <v>4.131674243007935</v>
      </c>
      <c r="O1773" s="34">
        <v>0</v>
      </c>
      <c r="P1773" s="34">
        <v>0</v>
      </c>
      <c r="Q1773" s="34">
        <v>0</v>
      </c>
      <c r="R1773" s="34">
        <v>0</v>
      </c>
      <c r="S1773" s="109">
        <v>0</v>
      </c>
      <c r="T1773" s="109">
        <f>_xlfn.XLOOKUP(B1773,'[3]Nur des jours'!$B:$B,'[3]Nur des jours'!$U:$U,"")</f>
        <v>0</v>
      </c>
      <c r="U1773" s="109">
        <v>0</v>
      </c>
      <c r="V1773" s="109">
        <v>0</v>
      </c>
      <c r="W1773" s="109">
        <v>0</v>
      </c>
      <c r="X1773" s="109">
        <v>0</v>
      </c>
      <c r="Y1773" s="109">
        <v>0</v>
      </c>
      <c r="Z1773" s="109">
        <v>0</v>
      </c>
      <c r="AA1773" s="109">
        <v>0</v>
      </c>
      <c r="AB1773" s="109">
        <v>0</v>
      </c>
      <c r="AC1773" s="109">
        <v>0</v>
      </c>
      <c r="AD1773" s="109">
        <v>0</v>
      </c>
      <c r="AE1773" s="109">
        <v>0</v>
      </c>
      <c r="AF1773" s="109">
        <v>0</v>
      </c>
      <c r="AG1773" s="57" t="str">
        <f>_xlfn.XLOOKUP(B1773,[3]CALCULATION!$B:$B,[3]CALCULATION!$M:$M,"")</f>
        <v>Operationnel</v>
      </c>
      <c r="AH1773" s="57"/>
      <c r="AI1773" s="56" t="str" cm="1">
        <f t="array" ref="AI1773">IFERROR(_xlfn.IFS(
AK1773="MPR ISSUE","PDH",
AK1773="BSS Hardware Issue","BSS",
AK1773="Sites strategiques, MLL, Pylone, etc.","ENVTECH",
AK1773="AKTIVCO DEFAUT GE &amp; POWER Cabinet","AKTIVCO",
AK1773="AKTIVCO Coupure ENEO &amp; Baisse de tension","AKTIVCO GRID ONLY",
AK1773="Coupure ENEO &amp; Baisse de tension","IHS GRID ONLY",
AK1773="Defaut GE &amp; POWER Cabinet","IHS",
AK1773="Sharing","Partners",
AK1773="Sites strategiques &amp; DataCenter","SST &amp; DC",
AK1773="Exclu","Exclu",
AK1773="SAT","SAT",
AK1773="SPARE-ISSUE","SPARE-ISSUE",
AK1773="Fiber CAmtel","TRANS_FO_CAMTEL",
AK1773="Fiber AOF","Fiber AOF",
AK1773="Projet OCM (HUAWEI)","TRAVAUX-HUAWEI",
AK1773="Projet OCM (NOKIA)","TRAVAUX-NOKIA",
AK1773="ACCESS-ISSUE","ACCESS-ISSUE",
AK1773="Projet OCM (ZTE, NOKIA, autres projets)","TRAVAUX OCM",
AK1773="No root CAuse","No root cause",
AK1773="ODU HS","PDH",
AK1773="IP &amp; VLAN","PDH",
AK1773="Warehouse HUAWEI","SPARE-ISSUE",
AK1773="SPARE-HS","SPARE-ISSUE",
AK1773="Power Telco","BSS",AK1773="no impacts","no impacts"
),"")</f>
        <v>No root cause</v>
      </c>
      <c r="AJ1773" s="56" t="str" cm="1">
        <f t="array" ref="AJ1773">IFERROR(_xlfn.IFS(
AK1773="MPR ISSUE","TX ISSUE",
AK1773="BSS Hardware Issue","RAN ISSUE",
AK1773="Sites strategiques, MLL, Pylone, etc.","ENVTECH",
AK1773="AKTIVCO DEFAUT GE &amp; POWER Cabinet","POWER ISSUE",
AK1773="AKTIVCO Coupure ENEO &amp; Baisse de tension","POWER ISSUE",
AK1773="Coupure ENEO &amp; Baisse de tension","POWER ISSUE",
AK1773="Defaut GE &amp; POWER Cabinet","POWER ISSUE",
AK1773="Sharing","POWER ISSUE",
AK1773="Sites strategiques &amp; DataCenter","POWER ISSUE",
AK1773="Exclu","Exclu",
AK1773="SAT","TX ISSUE",
AK1773="SPARE-ISSUE","SPARE-ISSUE",
AK1773="Fiber CAmtel","TX ISSUE",
AK1773="Fiber AOF","TX ISSUE",
AK1773="Projet OCM (HUAWEI)","TRAVAUX-HUAWEI",
AK1773="Projet OCM (NOKIA)","TRAVAUX -NOKIA",
AK1773="ACCESS-ISSUE","ACCESS-ISSUE",
AK1773="Projet OCM (ZTE, NOKIA, autres projets)","TRAVAUX OCM",
AK1773="No root CAuse","No root cause",
AK1773="ODU HS","TX ISSUE",
AK1773="IP &amp; VLAN","TX ISSUE",
AK1773="Warehouse HUAWEI","SPARE-ISSUE",
AK1773="SPARE-HS","SPARE-ISSUE",
AK1773="Power Telco","RAN ISSUE",AK1773="no impacts","no impacts"
),"")</f>
        <v>No root cause</v>
      </c>
      <c r="AK1773" s="81" t="s">
        <v>5620</v>
      </c>
      <c r="AL1773" s="56" t="str" cm="1">
        <f t="array" ref="AL1773">IFERROR(_xlfn.IFS(
AK1773="MPR ISSUE","ACTIVE",
AK1773="BSS Hardware Issue","ACTIVE",
AK1773="Sites strategiques, MLL, Pylone, etc.","PASSIVE",
AK1773="AKTIVCO DEFAUT GE &amp; POWER Cabinet","PASSIVE",
AK1773="AKTIVCO Coupure ENEO &amp; Baisse de tension","PASSIVE",
AK1773="Coupure ENEO &amp; Baisse de tension","PASSIVE",
AK1773="Defaut GE &amp; POWER Cabinet","PASSIVE",
AK1773="Sharing","PASSIVE",
AK1773="Sites strategiques &amp; DataCenter","PASSIVE",
AK1773="Exclu","Exclu",
AK1773="SAT","ACTIVE",
AK1773="SPARE-ISSUE","SPARE-ISSUE",
AK1773="Fiber CAmtel","ACTIVE",
AK1773="Fiber AOF","ACTIVE",
AK1773="Projet OCM (HUAWEI)","PLANNED WORKS",
AK1773="Projet OCM (NOKIA)","PLANNED WORKS",
AK1773="ACCESS-ISSUE","ACCESS-ISSUE",
AK1773="Projet OCM (ZTE, NOKIA, autres projets)","PLANNED WORKS",
AK1773="No root CAuse","No root cause",
AK1773="ODU HS","ACTIVE",
AK1773="IP &amp; VLAN","ACTIVE",
AK1773="Warehouse HUAWEI","SPARE-ISSUE",
AK1773="SPARE-HS","SPARE-ISSUE",
AK1773="Power Telco","ACTIVE", AK1773="no impacts","no impacts"
),"")</f>
        <v>No root cause</v>
      </c>
      <c r="AM1773" s="108" t="s">
        <v>5537</v>
      </c>
      <c r="AN1773" s="117" t="s">
        <v>2503</v>
      </c>
      <c r="AP1773" s="23" t="s">
        <v>5537</v>
      </c>
      <c r="AQ1773" s="23" t="s">
        <v>5537</v>
      </c>
      <c r="AR1773" s="7"/>
      <c r="AS1773" s="6"/>
      <c r="AT1773" s="7"/>
      <c r="AU1773" s="3" t="s">
        <v>5537</v>
      </c>
      <c r="AV1773" s="24" t="s">
        <v>5537</v>
      </c>
      <c r="AW1773" s="24" t="s">
        <v>5537</v>
      </c>
      <c r="AX1773" s="24" t="s">
        <v>5537</v>
      </c>
      <c r="AY1773" s="24" t="s">
        <v>5537</v>
      </c>
      <c r="AZ1773" s="24" t="s">
        <v>5537</v>
      </c>
      <c r="BA1773" s="24" t="s">
        <v>5537</v>
      </c>
      <c r="BB1773" s="24" t="s">
        <v>5537</v>
      </c>
      <c r="BC1773" s="24" t="s">
        <v>5537</v>
      </c>
      <c r="BD1773" s="24" t="s">
        <v>5537</v>
      </c>
      <c r="BE1773" s="24" t="s">
        <v>5537</v>
      </c>
      <c r="BF1773" s="24" t="s">
        <v>5537</v>
      </c>
      <c r="BG1773" s="24" t="s">
        <v>5537</v>
      </c>
      <c r="BH1773" s="24" t="s">
        <v>5537</v>
      </c>
      <c r="BI1773" s="9" t="s">
        <v>5537</v>
      </c>
      <c r="BJ1773" s="14"/>
      <c r="BK1773" s="14" t="s">
        <v>5537</v>
      </c>
      <c r="BL1773" s="14" t="str">
        <f>_xlfn.XLOOKUP(B1773,'[4]cell downs 18042026 17h'!$B:$B,'[4]cell downs 18042026 17h'!$B:$B,"")</f>
        <v/>
      </c>
      <c r="BM1773" s="14" t="str">
        <f>_xlfn.XLOOKUP(B1773,'[5]Cells Huawei 19042026 15h'!$B:$B,'[5]Cells Huawei 19042026 15h'!$B:$B,"")</f>
        <v/>
      </c>
      <c r="BN1773" s="9" t="str">
        <f>_xlfn.XLOOKUP(B1773,'[6]cells down 19042026 9H40'!$B:$B,'[6]cells down 19042026 9H40'!$B:$B,"")</f>
        <v/>
      </c>
      <c r="BO1773" s="9" t="s">
        <v>2503</v>
      </c>
      <c r="BP1773" s="9" t="s">
        <v>12</v>
      </c>
    </row>
    <row r="1774" spans="1:68" s="9" customFormat="1" x14ac:dyDescent="0.35">
      <c r="A1774" s="1" t="s">
        <v>3167</v>
      </c>
      <c r="B1774" s="8" t="s">
        <v>3168</v>
      </c>
      <c r="C1774" s="3" t="str">
        <f>_xlfn.XLOOKUP(B1774,'[1]daily break down'!$D:$D,'[1]daily break down'!$E:$E,"")</f>
        <v>LITTORAL</v>
      </c>
      <c r="D1774" s="1" t="s">
        <v>11</v>
      </c>
      <c r="E1774" s="1" t="s">
        <v>318</v>
      </c>
      <c r="F1774" s="3" t="s">
        <v>31</v>
      </c>
      <c r="G1774" s="1" t="s">
        <v>484</v>
      </c>
      <c r="H1774" s="41" t="str">
        <f>_xlfn.XLOOKUP(B1774,[2]CALCULATION!$B:$B,[2]CALCULATION!$H:$H,"")</f>
        <v>ZTE</v>
      </c>
      <c r="I1774" s="34">
        <v>1.2925616308966335</v>
      </c>
      <c r="J1774" s="34">
        <v>0</v>
      </c>
      <c r="K1774" s="34">
        <v>0</v>
      </c>
      <c r="L1774" s="34">
        <v>0</v>
      </c>
      <c r="M1774" s="34">
        <v>0</v>
      </c>
      <c r="N1774" s="34">
        <v>1.9417763167281628</v>
      </c>
      <c r="O1774" s="34">
        <v>1.777586585738214</v>
      </c>
      <c r="P1774" s="34">
        <v>0</v>
      </c>
      <c r="Q1774" s="34">
        <v>0</v>
      </c>
      <c r="R1774" s="34">
        <v>0</v>
      </c>
      <c r="S1774" s="109">
        <v>0</v>
      </c>
      <c r="T1774" s="109">
        <f>_xlfn.XLOOKUP(B1774,'[3]Nur des jours'!$B:$B,'[3]Nur des jours'!$U:$U,"")</f>
        <v>0</v>
      </c>
      <c r="U1774" s="109">
        <v>0</v>
      </c>
      <c r="V1774" s="109">
        <v>0</v>
      </c>
      <c r="W1774" s="109">
        <v>0</v>
      </c>
      <c r="X1774" s="109">
        <v>0</v>
      </c>
      <c r="Y1774" s="109">
        <v>0</v>
      </c>
      <c r="Z1774" s="109">
        <v>0</v>
      </c>
      <c r="AA1774" s="109">
        <v>0</v>
      </c>
      <c r="AB1774" s="109">
        <v>0</v>
      </c>
      <c r="AC1774" s="109">
        <v>0</v>
      </c>
      <c r="AD1774" s="109">
        <v>0</v>
      </c>
      <c r="AE1774" s="109">
        <v>0</v>
      </c>
      <c r="AF1774" s="109">
        <v>0</v>
      </c>
      <c r="AG1774" s="57" t="str">
        <f>_xlfn.XLOOKUP(B1774,[3]CALCULATION!$B:$B,[3]CALCULATION!$M:$M,"")</f>
        <v>Operationnel</v>
      </c>
      <c r="AH1774" s="57"/>
      <c r="AI1774" s="56" t="str" cm="1">
        <f t="array" ref="AI1774">IFERROR(_xlfn.IFS(
AK1774="MPR ISSUE","PDH",
AK1774="BSS Hardware Issue","BSS",
AK1774="Sites strategiques, MLL, Pylone, etc.","ENVTECH",
AK1774="AKTIVCO DEFAUT GE &amp; POWER Cabinet","AKTIVCO",
AK1774="AKTIVCO Coupure ENEO &amp; Baisse de tension","AKTIVCO GRID ONLY",
AK1774="Coupure ENEO &amp; Baisse de tension","IHS GRID ONLY",
AK1774="Defaut GE &amp; POWER Cabinet","IHS",
AK1774="Sharing","Partners",
AK1774="Sites strategiques &amp; DataCenter","SST &amp; DC",
AK1774="Exclu","Exclu",
AK1774="SAT","SAT",
AK1774="SPARE-ISSUE","SPARE-ISSUE",
AK1774="Fiber CAmtel","TRANS_FO_CAMTEL",
AK1774="Fiber AOF","Fiber AOF",
AK1774="Projet OCM (HUAWEI)","TRAVAUX-HUAWEI",
AK1774="Projet OCM (NOKIA)","TRAVAUX-NOKIA",
AK1774="ACCESS-ISSUE","ACCESS-ISSUE",
AK1774="Projet OCM (ZTE, NOKIA, autres projets)","TRAVAUX OCM",
AK1774="No root CAuse","No root cause",
AK1774="ODU HS","PDH",
AK1774="IP &amp; VLAN","PDH",
AK1774="Warehouse HUAWEI","SPARE-ISSUE",
AK1774="SPARE-HS","SPARE-ISSUE",
AK1774="Power Telco","BSS",AK1774="no impacts","no impacts"
),"")</f>
        <v>No root cause</v>
      </c>
      <c r="AJ1774" s="56" t="str" cm="1">
        <f t="array" ref="AJ1774">IFERROR(_xlfn.IFS(
AK1774="MPR ISSUE","TX ISSUE",
AK1774="BSS Hardware Issue","RAN ISSUE",
AK1774="Sites strategiques, MLL, Pylone, etc.","ENVTECH",
AK1774="AKTIVCO DEFAUT GE &amp; POWER Cabinet","POWER ISSUE",
AK1774="AKTIVCO Coupure ENEO &amp; Baisse de tension","POWER ISSUE",
AK1774="Coupure ENEO &amp; Baisse de tension","POWER ISSUE",
AK1774="Defaut GE &amp; POWER Cabinet","POWER ISSUE",
AK1774="Sharing","POWER ISSUE",
AK1774="Sites strategiques &amp; DataCenter","POWER ISSUE",
AK1774="Exclu","Exclu",
AK1774="SAT","TX ISSUE",
AK1774="SPARE-ISSUE","SPARE-ISSUE",
AK1774="Fiber CAmtel","TX ISSUE",
AK1774="Fiber AOF","TX ISSUE",
AK1774="Projet OCM (HUAWEI)","TRAVAUX-HUAWEI",
AK1774="Projet OCM (NOKIA)","TRAVAUX -NOKIA",
AK1774="ACCESS-ISSUE","ACCESS-ISSUE",
AK1774="Projet OCM (ZTE, NOKIA, autres projets)","TRAVAUX OCM",
AK1774="No root CAuse","No root cause",
AK1774="ODU HS","TX ISSUE",
AK1774="IP &amp; VLAN","TX ISSUE",
AK1774="Warehouse HUAWEI","SPARE-ISSUE",
AK1774="SPARE-HS","SPARE-ISSUE",
AK1774="Power Telco","RAN ISSUE",AK1774="no impacts","no impacts"
),"")</f>
        <v>No root cause</v>
      </c>
      <c r="AK1774" s="81" t="s">
        <v>5620</v>
      </c>
      <c r="AL1774" s="56" t="str" cm="1">
        <f t="array" ref="AL1774">IFERROR(_xlfn.IFS(
AK1774="MPR ISSUE","ACTIVE",
AK1774="BSS Hardware Issue","ACTIVE",
AK1774="Sites strategiques, MLL, Pylone, etc.","PASSIVE",
AK1774="AKTIVCO DEFAUT GE &amp; POWER Cabinet","PASSIVE",
AK1774="AKTIVCO Coupure ENEO &amp; Baisse de tension","PASSIVE",
AK1774="Coupure ENEO &amp; Baisse de tension","PASSIVE",
AK1774="Defaut GE &amp; POWER Cabinet","PASSIVE",
AK1774="Sharing","PASSIVE",
AK1774="Sites strategiques &amp; DataCenter","PASSIVE",
AK1774="Exclu","Exclu",
AK1774="SAT","ACTIVE",
AK1774="SPARE-ISSUE","SPARE-ISSUE",
AK1774="Fiber CAmtel","ACTIVE",
AK1774="Fiber AOF","ACTIVE",
AK1774="Projet OCM (HUAWEI)","PLANNED WORKS",
AK1774="Projet OCM (NOKIA)","PLANNED WORKS",
AK1774="ACCESS-ISSUE","ACCESS-ISSUE",
AK1774="Projet OCM (ZTE, NOKIA, autres projets)","PLANNED WORKS",
AK1774="No root CAuse","No root cause",
AK1774="ODU HS","ACTIVE",
AK1774="IP &amp; VLAN","ACTIVE",
AK1774="Warehouse HUAWEI","SPARE-ISSUE",
AK1774="SPARE-HS","SPARE-ISSUE",
AK1774="Power Telco","ACTIVE", AK1774="no impacts","no impacts"
),"")</f>
        <v>No root cause</v>
      </c>
      <c r="AM1774" s="108" t="s">
        <v>5537</v>
      </c>
      <c r="AN1774" s="117" t="s">
        <v>3168</v>
      </c>
      <c r="AP1774" s="23" t="s">
        <v>5537</v>
      </c>
      <c r="AQ1774" s="23" t="s">
        <v>5537</v>
      </c>
      <c r="AR1774" s="7"/>
      <c r="AS1774" s="6"/>
      <c r="AT1774" s="7"/>
      <c r="AU1774" s="3" t="s">
        <v>5537</v>
      </c>
      <c r="AV1774" s="24" t="s">
        <v>5537</v>
      </c>
      <c r="AW1774" s="24" t="s">
        <v>5537</v>
      </c>
      <c r="AX1774" s="24" t="s">
        <v>5537</v>
      </c>
      <c r="AY1774" s="24" t="s">
        <v>5537</v>
      </c>
      <c r="AZ1774" s="24" t="s">
        <v>5537</v>
      </c>
      <c r="BA1774" s="24" t="s">
        <v>5537</v>
      </c>
      <c r="BB1774" s="24" t="s">
        <v>5537</v>
      </c>
      <c r="BC1774" s="24" t="s">
        <v>5537</v>
      </c>
      <c r="BD1774" s="24" t="s">
        <v>5537</v>
      </c>
      <c r="BE1774" s="24" t="s">
        <v>5537</v>
      </c>
      <c r="BF1774" s="24" t="s">
        <v>5537</v>
      </c>
      <c r="BG1774" s="24" t="s">
        <v>5537</v>
      </c>
      <c r="BH1774" s="24" t="s">
        <v>5537</v>
      </c>
      <c r="BI1774" s="9" t="s">
        <v>5537</v>
      </c>
      <c r="BJ1774" s="14"/>
      <c r="BK1774" s="14" t="s">
        <v>5537</v>
      </c>
      <c r="BL1774" s="14" t="str">
        <f>_xlfn.XLOOKUP(B1774,'[4]cell downs 18042026 17h'!$B:$B,'[4]cell downs 18042026 17h'!$B:$B,"")</f>
        <v/>
      </c>
      <c r="BM1774" s="14" t="str">
        <f>_xlfn.XLOOKUP(B1774,'[5]Cells Huawei 19042026 15h'!$B:$B,'[5]Cells Huawei 19042026 15h'!$B:$B,"")</f>
        <v/>
      </c>
      <c r="BN1774" s="9" t="str">
        <f>_xlfn.XLOOKUP(B1774,'[6]cells down 19042026 9H40'!$B:$B,'[6]cells down 19042026 9H40'!$B:$B,"")</f>
        <v/>
      </c>
      <c r="BO1774" s="9" t="s">
        <v>3168</v>
      </c>
      <c r="BP1774" s="9" t="s">
        <v>5537</v>
      </c>
    </row>
    <row r="1775" spans="1:68" s="9" customFormat="1" x14ac:dyDescent="0.35">
      <c r="A1775" s="1" t="s">
        <v>2219</v>
      </c>
      <c r="B1775" s="8" t="s">
        <v>2220</v>
      </c>
      <c r="C1775" s="3" t="str">
        <f>_xlfn.XLOOKUP(B1775,'[1]daily break down'!$D:$D,'[1]daily break down'!$E:$E,"")</f>
        <v>LITTORAL</v>
      </c>
      <c r="D1775" s="1" t="s">
        <v>11</v>
      </c>
      <c r="E1775" s="1" t="s">
        <v>12</v>
      </c>
      <c r="F1775" s="3" t="s">
        <v>31</v>
      </c>
      <c r="G1775" s="1" t="s">
        <v>484</v>
      </c>
      <c r="H1775" s="41" t="str">
        <f>_xlfn.XLOOKUP(B1775,[2]CALCULATION!$B:$B,[2]CALCULATION!$H:$H,"")</f>
        <v>ZTE</v>
      </c>
      <c r="I1775" s="34">
        <v>0</v>
      </c>
      <c r="J1775" s="34">
        <v>0</v>
      </c>
      <c r="K1775" s="34">
        <v>0</v>
      </c>
      <c r="L1775" s="34">
        <v>0</v>
      </c>
      <c r="M1775" s="34">
        <v>0</v>
      </c>
      <c r="N1775" s="34">
        <v>1.7637108948072817</v>
      </c>
      <c r="O1775" s="34">
        <v>0</v>
      </c>
      <c r="P1775" s="34">
        <v>0</v>
      </c>
      <c r="Q1775" s="34">
        <v>0</v>
      </c>
      <c r="R1775" s="34">
        <v>0</v>
      </c>
      <c r="S1775" s="109">
        <v>0</v>
      </c>
      <c r="T1775" s="109">
        <f>_xlfn.XLOOKUP(B1775,'[3]Nur des jours'!$B:$B,'[3]Nur des jours'!$U:$U,"")</f>
        <v>0</v>
      </c>
      <c r="U1775" s="109">
        <v>0</v>
      </c>
      <c r="V1775" s="109">
        <v>0</v>
      </c>
      <c r="W1775" s="109">
        <v>0</v>
      </c>
      <c r="X1775" s="109">
        <v>0</v>
      </c>
      <c r="Y1775" s="109">
        <v>0</v>
      </c>
      <c r="Z1775" s="109">
        <v>0</v>
      </c>
      <c r="AA1775" s="109">
        <v>0</v>
      </c>
      <c r="AB1775" s="109">
        <v>0</v>
      </c>
      <c r="AC1775" s="109">
        <v>0</v>
      </c>
      <c r="AD1775" s="109">
        <v>0</v>
      </c>
      <c r="AE1775" s="109">
        <v>0</v>
      </c>
      <c r="AF1775" s="109">
        <v>0</v>
      </c>
      <c r="AG1775" s="57" t="str">
        <f>_xlfn.XLOOKUP(B1775,[3]CALCULATION!$B:$B,[3]CALCULATION!$M:$M,"")</f>
        <v>Operationnel</v>
      </c>
      <c r="AH1775" s="57"/>
      <c r="AI1775" s="56" t="str" cm="1">
        <f t="array" ref="AI1775">IFERROR(_xlfn.IFS(
AK1775="MPR ISSUE","PDH",
AK1775="BSS Hardware Issue","BSS",
AK1775="Sites strategiques, MLL, Pylone, etc.","ENVTECH",
AK1775="AKTIVCO DEFAUT GE &amp; POWER Cabinet","AKTIVCO",
AK1775="AKTIVCO Coupure ENEO &amp; Baisse de tension","AKTIVCO GRID ONLY",
AK1775="Coupure ENEO &amp; Baisse de tension","IHS GRID ONLY",
AK1775="Defaut GE &amp; POWER Cabinet","IHS",
AK1775="Sharing","Partners",
AK1775="Sites strategiques &amp; DataCenter","SST &amp; DC",
AK1775="Exclu","Exclu",
AK1775="SAT","SAT",
AK1775="SPARE-ISSUE","SPARE-ISSUE",
AK1775="Fiber CAmtel","TRANS_FO_CAMTEL",
AK1775="Fiber AOF","Fiber AOF",
AK1775="Projet OCM (HUAWEI)","TRAVAUX-HUAWEI",
AK1775="Projet OCM (NOKIA)","TRAVAUX-NOKIA",
AK1775="ACCESS-ISSUE","ACCESS-ISSUE",
AK1775="Projet OCM (ZTE, NOKIA, autres projets)","TRAVAUX OCM",
AK1775="No root CAuse","No root cause",
AK1775="ODU HS","PDH",
AK1775="IP &amp; VLAN","PDH",
AK1775="Warehouse HUAWEI","SPARE-ISSUE",
AK1775="SPARE-HS","SPARE-ISSUE",
AK1775="Power Telco","BSS",AK1775="no impacts","no impacts"
),"")</f>
        <v>No root cause</v>
      </c>
      <c r="AJ1775" s="56" t="str" cm="1">
        <f t="array" ref="AJ1775">IFERROR(_xlfn.IFS(
AK1775="MPR ISSUE","TX ISSUE",
AK1775="BSS Hardware Issue","RAN ISSUE",
AK1775="Sites strategiques, MLL, Pylone, etc.","ENVTECH",
AK1775="AKTIVCO DEFAUT GE &amp; POWER Cabinet","POWER ISSUE",
AK1775="AKTIVCO Coupure ENEO &amp; Baisse de tension","POWER ISSUE",
AK1775="Coupure ENEO &amp; Baisse de tension","POWER ISSUE",
AK1775="Defaut GE &amp; POWER Cabinet","POWER ISSUE",
AK1775="Sharing","POWER ISSUE",
AK1775="Sites strategiques &amp; DataCenter","POWER ISSUE",
AK1775="Exclu","Exclu",
AK1775="SAT","TX ISSUE",
AK1775="SPARE-ISSUE","SPARE-ISSUE",
AK1775="Fiber CAmtel","TX ISSUE",
AK1775="Fiber AOF","TX ISSUE",
AK1775="Projet OCM (HUAWEI)","TRAVAUX-HUAWEI",
AK1775="Projet OCM (NOKIA)","TRAVAUX -NOKIA",
AK1775="ACCESS-ISSUE","ACCESS-ISSUE",
AK1775="Projet OCM (ZTE, NOKIA, autres projets)","TRAVAUX OCM",
AK1775="No root CAuse","No root cause",
AK1775="ODU HS","TX ISSUE",
AK1775="IP &amp; VLAN","TX ISSUE",
AK1775="Warehouse HUAWEI","SPARE-ISSUE",
AK1775="SPARE-HS","SPARE-ISSUE",
AK1775="Power Telco","RAN ISSUE",AK1775="no impacts","no impacts"
),"")</f>
        <v>No root cause</v>
      </c>
      <c r="AK1775" s="81" t="s">
        <v>5620</v>
      </c>
      <c r="AL1775" s="56" t="str" cm="1">
        <f t="array" ref="AL1775">IFERROR(_xlfn.IFS(
AK1775="MPR ISSUE","ACTIVE",
AK1775="BSS Hardware Issue","ACTIVE",
AK1775="Sites strategiques, MLL, Pylone, etc.","PASSIVE",
AK1775="AKTIVCO DEFAUT GE &amp; POWER Cabinet","PASSIVE",
AK1775="AKTIVCO Coupure ENEO &amp; Baisse de tension","PASSIVE",
AK1775="Coupure ENEO &amp; Baisse de tension","PASSIVE",
AK1775="Defaut GE &amp; POWER Cabinet","PASSIVE",
AK1775="Sharing","PASSIVE",
AK1775="Sites strategiques &amp; DataCenter","PASSIVE",
AK1775="Exclu","Exclu",
AK1775="SAT","ACTIVE",
AK1775="SPARE-ISSUE","SPARE-ISSUE",
AK1775="Fiber CAmtel","ACTIVE",
AK1775="Fiber AOF","ACTIVE",
AK1775="Projet OCM (HUAWEI)","PLANNED WORKS",
AK1775="Projet OCM (NOKIA)","PLANNED WORKS",
AK1775="ACCESS-ISSUE","ACCESS-ISSUE",
AK1775="Projet OCM (ZTE, NOKIA, autres projets)","PLANNED WORKS",
AK1775="No root CAuse","No root cause",
AK1775="ODU HS","ACTIVE",
AK1775="IP &amp; VLAN","ACTIVE",
AK1775="Warehouse HUAWEI","SPARE-ISSUE",
AK1775="SPARE-HS","SPARE-ISSUE",
AK1775="Power Telco","ACTIVE", AK1775="no impacts","no impacts"
),"")</f>
        <v>No root cause</v>
      </c>
      <c r="AM1775" s="108" t="s">
        <v>5537</v>
      </c>
      <c r="AN1775" s="117" t="s">
        <v>2220</v>
      </c>
      <c r="AP1775" s="23" t="s">
        <v>5537</v>
      </c>
      <c r="AQ1775" s="23" t="s">
        <v>5537</v>
      </c>
      <c r="AR1775" s="7"/>
      <c r="AS1775" s="6"/>
      <c r="AT1775" s="7"/>
      <c r="AU1775" s="3" t="s">
        <v>5537</v>
      </c>
      <c r="AV1775" s="24" t="s">
        <v>5537</v>
      </c>
      <c r="AW1775" s="24" t="s">
        <v>5537</v>
      </c>
      <c r="AX1775" s="24" t="s">
        <v>5537</v>
      </c>
      <c r="AY1775" s="24" t="s">
        <v>5537</v>
      </c>
      <c r="AZ1775" s="24" t="s">
        <v>5537</v>
      </c>
      <c r="BA1775" s="24" t="s">
        <v>5537</v>
      </c>
      <c r="BB1775" s="24" t="s">
        <v>5537</v>
      </c>
      <c r="BC1775" s="24" t="s">
        <v>5537</v>
      </c>
      <c r="BD1775" s="24" t="s">
        <v>5537</v>
      </c>
      <c r="BE1775" s="24" t="s">
        <v>5537</v>
      </c>
      <c r="BF1775" s="24" t="s">
        <v>5537</v>
      </c>
      <c r="BG1775" s="24" t="s">
        <v>5537</v>
      </c>
      <c r="BH1775" s="24" t="s">
        <v>5537</v>
      </c>
      <c r="BI1775" s="9" t="s">
        <v>5537</v>
      </c>
      <c r="BJ1775" s="14"/>
      <c r="BK1775" s="14" t="s">
        <v>5537</v>
      </c>
      <c r="BL1775" s="14" t="str">
        <f>_xlfn.XLOOKUP(B1775,'[4]cell downs 18042026 17h'!$B:$B,'[4]cell downs 18042026 17h'!$B:$B,"")</f>
        <v/>
      </c>
      <c r="BM1775" s="14" t="str">
        <f>_xlfn.XLOOKUP(B1775,'[5]Cells Huawei 19042026 15h'!$B:$B,'[5]Cells Huawei 19042026 15h'!$B:$B,"")</f>
        <v/>
      </c>
      <c r="BN1775" s="9" t="str">
        <f>_xlfn.XLOOKUP(B1775,'[6]cells down 19042026 9H40'!$B:$B,'[6]cells down 19042026 9H40'!$B:$B,"")</f>
        <v/>
      </c>
      <c r="BO1775" s="9" t="s">
        <v>2220</v>
      </c>
      <c r="BP1775" s="9" t="s">
        <v>5537</v>
      </c>
    </row>
    <row r="1776" spans="1:68" s="9" customFormat="1" x14ac:dyDescent="0.35">
      <c r="A1776" s="1" t="s">
        <v>484</v>
      </c>
      <c r="B1776" s="8" t="s">
        <v>4625</v>
      </c>
      <c r="C1776" s="3" t="str">
        <f>_xlfn.XLOOKUP(B1776,'[1]daily break down'!$D:$D,'[1]daily break down'!$E:$E,"")</f>
        <v>LITTORAL</v>
      </c>
      <c r="D1776" s="1" t="s">
        <v>1022</v>
      </c>
      <c r="E1776" s="1"/>
      <c r="F1776" s="3" t="s">
        <v>31</v>
      </c>
      <c r="G1776" s="1" t="s">
        <v>484</v>
      </c>
      <c r="H1776" s="41" t="str">
        <f>_xlfn.XLOOKUP(B1776,[2]CALCULATION!$B:$B,[2]CALCULATION!$H:$H,"")</f>
        <v>ZTE</v>
      </c>
      <c r="I1776" s="34">
        <v>0</v>
      </c>
      <c r="J1776" s="34">
        <v>0</v>
      </c>
      <c r="K1776" s="34">
        <v>0</v>
      </c>
      <c r="L1776" s="34">
        <v>0</v>
      </c>
      <c r="M1776" s="34">
        <v>0</v>
      </c>
      <c r="N1776" s="34">
        <v>1.4424476290760286</v>
      </c>
      <c r="O1776" s="34">
        <v>0</v>
      </c>
      <c r="P1776" s="34">
        <v>0</v>
      </c>
      <c r="Q1776" s="34">
        <v>0</v>
      </c>
      <c r="R1776" s="34">
        <v>0</v>
      </c>
      <c r="S1776" s="109">
        <v>0</v>
      </c>
      <c r="T1776" s="109">
        <f>_xlfn.XLOOKUP(B1776,'[3]Nur des jours'!$B:$B,'[3]Nur des jours'!$U:$U,"")</f>
        <v>0</v>
      </c>
      <c r="U1776" s="109">
        <v>0</v>
      </c>
      <c r="V1776" s="109">
        <v>0</v>
      </c>
      <c r="W1776" s="109">
        <v>0</v>
      </c>
      <c r="X1776" s="109">
        <v>0</v>
      </c>
      <c r="Y1776" s="109">
        <v>0</v>
      </c>
      <c r="Z1776" s="109">
        <v>0</v>
      </c>
      <c r="AA1776" s="109">
        <v>0</v>
      </c>
      <c r="AB1776" s="109">
        <v>0</v>
      </c>
      <c r="AC1776" s="109">
        <v>0</v>
      </c>
      <c r="AD1776" s="109">
        <v>0</v>
      </c>
      <c r="AE1776" s="109">
        <v>0</v>
      </c>
      <c r="AF1776" s="109">
        <v>0</v>
      </c>
      <c r="AG1776" s="57" t="str">
        <f>_xlfn.XLOOKUP(B1776,[3]CALCULATION!$B:$B,[3]CALCULATION!$M:$M,"")</f>
        <v>Operationnel</v>
      </c>
      <c r="AH1776" s="57"/>
      <c r="AI1776" s="56" t="str" cm="1">
        <f t="array" ref="AI1776">IFERROR(_xlfn.IFS(
AK1776="MPR ISSUE","PDH",
AK1776="BSS Hardware Issue","BSS",
AK1776="Sites strategiques, MLL, Pylone, etc.","ENVTECH",
AK1776="AKTIVCO DEFAUT GE &amp; POWER Cabinet","AKTIVCO",
AK1776="AKTIVCO Coupure ENEO &amp; Baisse de tension","AKTIVCO GRID ONLY",
AK1776="Coupure ENEO &amp; Baisse de tension","IHS GRID ONLY",
AK1776="Defaut GE &amp; POWER Cabinet","IHS",
AK1776="Sharing","Partners",
AK1776="Sites strategiques &amp; DataCenter","SST &amp; DC",
AK1776="Exclu","Exclu",
AK1776="SAT","SAT",
AK1776="SPARE-ISSUE","SPARE-ISSUE",
AK1776="Fiber CAmtel","TRANS_FO_CAMTEL",
AK1776="Fiber AOF","Fiber AOF",
AK1776="Projet OCM (HUAWEI)","TRAVAUX-HUAWEI",
AK1776="Projet OCM (NOKIA)","TRAVAUX-NOKIA",
AK1776="ACCESS-ISSUE","ACCESS-ISSUE",
AK1776="Projet OCM (ZTE, NOKIA, autres projets)","TRAVAUX OCM",
AK1776="No root CAuse","No root cause",
AK1776="ODU HS","PDH",
AK1776="IP &amp; VLAN","PDH",
AK1776="Warehouse HUAWEI","SPARE-ISSUE",
AK1776="SPARE-HS","SPARE-ISSUE",
AK1776="Power Telco","BSS",AK1776="no impacts","no impacts"
),"")</f>
        <v>No root cause</v>
      </c>
      <c r="AJ1776" s="56" t="str" cm="1">
        <f t="array" ref="AJ1776">IFERROR(_xlfn.IFS(
AK1776="MPR ISSUE","TX ISSUE",
AK1776="BSS Hardware Issue","RAN ISSUE",
AK1776="Sites strategiques, MLL, Pylone, etc.","ENVTECH",
AK1776="AKTIVCO DEFAUT GE &amp; POWER Cabinet","POWER ISSUE",
AK1776="AKTIVCO Coupure ENEO &amp; Baisse de tension","POWER ISSUE",
AK1776="Coupure ENEO &amp; Baisse de tension","POWER ISSUE",
AK1776="Defaut GE &amp; POWER Cabinet","POWER ISSUE",
AK1776="Sharing","POWER ISSUE",
AK1776="Sites strategiques &amp; DataCenter","POWER ISSUE",
AK1776="Exclu","Exclu",
AK1776="SAT","TX ISSUE",
AK1776="SPARE-ISSUE","SPARE-ISSUE",
AK1776="Fiber CAmtel","TX ISSUE",
AK1776="Fiber AOF","TX ISSUE",
AK1776="Projet OCM (HUAWEI)","TRAVAUX-HUAWEI",
AK1776="Projet OCM (NOKIA)","TRAVAUX -NOKIA",
AK1776="ACCESS-ISSUE","ACCESS-ISSUE",
AK1776="Projet OCM (ZTE, NOKIA, autres projets)","TRAVAUX OCM",
AK1776="No root CAuse","No root cause",
AK1776="ODU HS","TX ISSUE",
AK1776="IP &amp; VLAN","TX ISSUE",
AK1776="Warehouse HUAWEI","SPARE-ISSUE",
AK1776="SPARE-HS","SPARE-ISSUE",
AK1776="Power Telco","RAN ISSUE",AK1776="no impacts","no impacts"
),"")</f>
        <v>No root cause</v>
      </c>
      <c r="AK1776" s="81" t="s">
        <v>5620</v>
      </c>
      <c r="AL1776" s="56" t="str" cm="1">
        <f t="array" ref="AL1776">IFERROR(_xlfn.IFS(
AK1776="MPR ISSUE","ACTIVE",
AK1776="BSS Hardware Issue","ACTIVE",
AK1776="Sites strategiques, MLL, Pylone, etc.","PASSIVE",
AK1776="AKTIVCO DEFAUT GE &amp; POWER Cabinet","PASSIVE",
AK1776="AKTIVCO Coupure ENEO &amp; Baisse de tension","PASSIVE",
AK1776="Coupure ENEO &amp; Baisse de tension","PASSIVE",
AK1776="Defaut GE &amp; POWER Cabinet","PASSIVE",
AK1776="Sharing","PASSIVE",
AK1776="Sites strategiques &amp; DataCenter","PASSIVE",
AK1776="Exclu","Exclu",
AK1776="SAT","ACTIVE",
AK1776="SPARE-ISSUE","SPARE-ISSUE",
AK1776="Fiber CAmtel","ACTIVE",
AK1776="Fiber AOF","ACTIVE",
AK1776="Projet OCM (HUAWEI)","PLANNED WORKS",
AK1776="Projet OCM (NOKIA)","PLANNED WORKS",
AK1776="ACCESS-ISSUE","ACCESS-ISSUE",
AK1776="Projet OCM (ZTE, NOKIA, autres projets)","PLANNED WORKS",
AK1776="No root CAuse","No root cause",
AK1776="ODU HS","ACTIVE",
AK1776="IP &amp; VLAN","ACTIVE",
AK1776="Warehouse HUAWEI","SPARE-ISSUE",
AK1776="SPARE-HS","SPARE-ISSUE",
AK1776="Power Telco","ACTIVE", AK1776="no impacts","no impacts"
),"")</f>
        <v>No root cause</v>
      </c>
      <c r="AM1776" s="108" t="s">
        <v>5537</v>
      </c>
      <c r="AN1776" s="117" t="s">
        <v>4625</v>
      </c>
      <c r="AP1776" s="23" t="s">
        <v>5537</v>
      </c>
      <c r="AQ1776" s="23" t="s">
        <v>5537</v>
      </c>
      <c r="AR1776" s="7"/>
      <c r="AS1776" s="6"/>
      <c r="AT1776" s="7"/>
      <c r="AU1776" s="3" t="s">
        <v>5537</v>
      </c>
      <c r="AV1776" s="24" t="s">
        <v>5537</v>
      </c>
      <c r="AW1776" s="24" t="s">
        <v>5537</v>
      </c>
      <c r="AX1776" s="24" t="s">
        <v>5537</v>
      </c>
      <c r="AY1776" s="24" t="s">
        <v>5537</v>
      </c>
      <c r="AZ1776" s="24" t="s">
        <v>5537</v>
      </c>
      <c r="BA1776" s="24" t="s">
        <v>5537</v>
      </c>
      <c r="BB1776" s="24" t="s">
        <v>5537</v>
      </c>
      <c r="BC1776" s="24" t="s">
        <v>5537</v>
      </c>
      <c r="BD1776" s="24" t="s">
        <v>5537</v>
      </c>
      <c r="BE1776" s="24" t="s">
        <v>5537</v>
      </c>
      <c r="BF1776" s="24" t="s">
        <v>5537</v>
      </c>
      <c r="BG1776" s="24" t="s">
        <v>5537</v>
      </c>
      <c r="BH1776" s="24" t="s">
        <v>5537</v>
      </c>
      <c r="BI1776" s="9" t="s">
        <v>5537</v>
      </c>
      <c r="BJ1776" s="14"/>
      <c r="BK1776" s="14" t="s">
        <v>5537</v>
      </c>
      <c r="BL1776" s="14" t="str">
        <f>_xlfn.XLOOKUP(B1776,'[4]cell downs 18042026 17h'!$B:$B,'[4]cell downs 18042026 17h'!$B:$B,"")</f>
        <v/>
      </c>
      <c r="BM1776" s="14" t="str">
        <f>_xlfn.XLOOKUP(B1776,'[5]Cells Huawei 19042026 15h'!$B:$B,'[5]Cells Huawei 19042026 15h'!$B:$B,"")</f>
        <v/>
      </c>
      <c r="BN1776" s="9" t="str">
        <f>_xlfn.XLOOKUP(B1776,'[6]cells down 19042026 9H40'!$B:$B,'[6]cells down 19042026 9H40'!$B:$B,"")</f>
        <v/>
      </c>
      <c r="BO1776" s="9" t="s">
        <v>5537</v>
      </c>
      <c r="BP1776" s="9" t="s">
        <v>5537</v>
      </c>
    </row>
    <row r="1777" spans="1:68" s="9" customFormat="1" x14ac:dyDescent="0.35">
      <c r="A1777" s="1" t="s">
        <v>867</v>
      </c>
      <c r="B1777" s="8" t="s">
        <v>868</v>
      </c>
      <c r="C1777" s="3" t="str">
        <f>_xlfn.XLOOKUP(B1777,'[1]daily break down'!$D:$D,'[1]daily break down'!$E:$E,"")</f>
        <v>Douala</v>
      </c>
      <c r="D1777" s="1" t="s">
        <v>11</v>
      </c>
      <c r="E1777" s="1" t="s">
        <v>12</v>
      </c>
      <c r="F1777" s="3" t="s">
        <v>31</v>
      </c>
      <c r="G1777" s="1" t="s">
        <v>32</v>
      </c>
      <c r="H1777" s="41" t="str">
        <f>_xlfn.XLOOKUP(B1777,[2]CALCULATION!$B:$B,[2]CALCULATION!$H:$H,"")</f>
        <v>ZTE</v>
      </c>
      <c r="I1777" s="34">
        <v>0</v>
      </c>
      <c r="J1777" s="34">
        <v>0</v>
      </c>
      <c r="K1777" s="34">
        <v>0</v>
      </c>
      <c r="L1777" s="34">
        <v>4.4846304429092019</v>
      </c>
      <c r="M1777" s="34">
        <v>0.96300505374779155</v>
      </c>
      <c r="N1777" s="34">
        <v>1.2719264452834067</v>
      </c>
      <c r="O1777" s="34">
        <v>0</v>
      </c>
      <c r="P1777" s="34">
        <v>0</v>
      </c>
      <c r="Q1777" s="34">
        <v>0</v>
      </c>
      <c r="R1777" s="34">
        <v>0</v>
      </c>
      <c r="S1777" s="109">
        <v>0</v>
      </c>
      <c r="T1777" s="109">
        <f>_xlfn.XLOOKUP(B1777,'[3]Nur des jours'!$B:$B,'[3]Nur des jours'!$U:$U,"")</f>
        <v>0</v>
      </c>
      <c r="U1777" s="109">
        <v>0</v>
      </c>
      <c r="V1777" s="109">
        <v>0</v>
      </c>
      <c r="W1777" s="109">
        <v>0</v>
      </c>
      <c r="X1777" s="109">
        <v>0</v>
      </c>
      <c r="Y1777" s="109">
        <v>0</v>
      </c>
      <c r="Z1777" s="109">
        <v>0</v>
      </c>
      <c r="AA1777" s="109">
        <v>0</v>
      </c>
      <c r="AB1777" s="109">
        <v>0</v>
      </c>
      <c r="AC1777" s="109">
        <v>0</v>
      </c>
      <c r="AD1777" s="109">
        <v>0</v>
      </c>
      <c r="AE1777" s="109">
        <v>0</v>
      </c>
      <c r="AF1777" s="109">
        <v>0</v>
      </c>
      <c r="AG1777" s="57" t="str">
        <f>_xlfn.XLOOKUP(B1777,[3]CALCULATION!$B:$B,[3]CALCULATION!$M:$M,"")</f>
        <v>Operationnel</v>
      </c>
      <c r="AH1777" s="57"/>
      <c r="AI1777" s="56" t="str" cm="1">
        <f t="array" ref="AI1777">IFERROR(_xlfn.IFS(
AK1777="MPR ISSUE","PDH",
AK1777="BSS Hardware Issue","BSS",
AK1777="Sites strategiques, MLL, Pylone, etc.","ENVTECH",
AK1777="AKTIVCO DEFAUT GE &amp; POWER Cabinet","AKTIVCO",
AK1777="AKTIVCO Coupure ENEO &amp; Baisse de tension","AKTIVCO GRID ONLY",
AK1777="Coupure ENEO &amp; Baisse de tension","IHS GRID ONLY",
AK1777="Defaut GE &amp; POWER Cabinet","IHS",
AK1777="Sharing","Partners",
AK1777="Sites strategiques &amp; DataCenter","SST &amp; DC",
AK1777="Exclu","Exclu",
AK1777="SAT","SAT",
AK1777="SPARE-ISSUE","SPARE-ISSUE",
AK1777="Fiber CAmtel","TRANS_FO_CAMTEL",
AK1777="Fiber AOF","Fiber AOF",
AK1777="Projet OCM (HUAWEI)","TRAVAUX-HUAWEI",
AK1777="Projet OCM (NOKIA)","TRAVAUX-NOKIA",
AK1777="ACCESS-ISSUE","ACCESS-ISSUE",
AK1777="Projet OCM (ZTE, NOKIA, autres projets)","TRAVAUX OCM",
AK1777="No root CAuse","No root cause",
AK1777="ODU HS","PDH",
AK1777="IP &amp; VLAN","PDH",
AK1777="Warehouse HUAWEI","SPARE-ISSUE",
AK1777="SPARE-HS","SPARE-ISSUE",
AK1777="Power Telco","BSS",AK1777="no impacts","no impacts"
),"")</f>
        <v>No root cause</v>
      </c>
      <c r="AJ1777" s="56" t="str" cm="1">
        <f t="array" ref="AJ1777">IFERROR(_xlfn.IFS(
AK1777="MPR ISSUE","TX ISSUE",
AK1777="BSS Hardware Issue","RAN ISSUE",
AK1777="Sites strategiques, MLL, Pylone, etc.","ENVTECH",
AK1777="AKTIVCO DEFAUT GE &amp; POWER Cabinet","POWER ISSUE",
AK1777="AKTIVCO Coupure ENEO &amp; Baisse de tension","POWER ISSUE",
AK1777="Coupure ENEO &amp; Baisse de tension","POWER ISSUE",
AK1777="Defaut GE &amp; POWER Cabinet","POWER ISSUE",
AK1777="Sharing","POWER ISSUE",
AK1777="Sites strategiques &amp; DataCenter","POWER ISSUE",
AK1777="Exclu","Exclu",
AK1777="SAT","TX ISSUE",
AK1777="SPARE-ISSUE","SPARE-ISSUE",
AK1777="Fiber CAmtel","TX ISSUE",
AK1777="Fiber AOF","TX ISSUE",
AK1777="Projet OCM (HUAWEI)","TRAVAUX-HUAWEI",
AK1777="Projet OCM (NOKIA)","TRAVAUX -NOKIA",
AK1777="ACCESS-ISSUE","ACCESS-ISSUE",
AK1777="Projet OCM (ZTE, NOKIA, autres projets)","TRAVAUX OCM",
AK1777="No root CAuse","No root cause",
AK1777="ODU HS","TX ISSUE",
AK1777="IP &amp; VLAN","TX ISSUE",
AK1777="Warehouse HUAWEI","SPARE-ISSUE",
AK1777="SPARE-HS","SPARE-ISSUE",
AK1777="Power Telco","RAN ISSUE",AK1777="no impacts","no impacts"
),"")</f>
        <v>No root cause</v>
      </c>
      <c r="AK1777" s="81" t="s">
        <v>5620</v>
      </c>
      <c r="AL1777" s="56" t="str" cm="1">
        <f t="array" ref="AL1777">IFERROR(_xlfn.IFS(
AK1777="MPR ISSUE","ACTIVE",
AK1777="BSS Hardware Issue","ACTIVE",
AK1777="Sites strategiques, MLL, Pylone, etc.","PASSIVE",
AK1777="AKTIVCO DEFAUT GE &amp; POWER Cabinet","PASSIVE",
AK1777="AKTIVCO Coupure ENEO &amp; Baisse de tension","PASSIVE",
AK1777="Coupure ENEO &amp; Baisse de tension","PASSIVE",
AK1777="Defaut GE &amp; POWER Cabinet","PASSIVE",
AK1777="Sharing","PASSIVE",
AK1777="Sites strategiques &amp; DataCenter","PASSIVE",
AK1777="Exclu","Exclu",
AK1777="SAT","ACTIVE",
AK1777="SPARE-ISSUE","SPARE-ISSUE",
AK1777="Fiber CAmtel","ACTIVE",
AK1777="Fiber AOF","ACTIVE",
AK1777="Projet OCM (HUAWEI)","PLANNED WORKS",
AK1777="Projet OCM (NOKIA)","PLANNED WORKS",
AK1777="ACCESS-ISSUE","ACCESS-ISSUE",
AK1777="Projet OCM (ZTE, NOKIA, autres projets)","PLANNED WORKS",
AK1777="No root CAuse","No root cause",
AK1777="ODU HS","ACTIVE",
AK1777="IP &amp; VLAN","ACTIVE",
AK1777="Warehouse HUAWEI","SPARE-ISSUE",
AK1777="SPARE-HS","SPARE-ISSUE",
AK1777="Power Telco","ACTIVE", AK1777="no impacts","no impacts"
),"")</f>
        <v>No root cause</v>
      </c>
      <c r="AM1777" s="108" t="s">
        <v>5537</v>
      </c>
      <c r="AN1777" s="117" t="s">
        <v>868</v>
      </c>
      <c r="AP1777" s="23" t="s">
        <v>5537</v>
      </c>
      <c r="AQ1777" s="23" t="s">
        <v>5537</v>
      </c>
      <c r="AR1777" s="7"/>
      <c r="AS1777" s="6"/>
      <c r="AT1777" s="7"/>
      <c r="AU1777" s="3" t="s">
        <v>5537</v>
      </c>
      <c r="AV1777" s="24" t="s">
        <v>5537</v>
      </c>
      <c r="AW1777" s="24" t="s">
        <v>5537</v>
      </c>
      <c r="AX1777" s="24" t="s">
        <v>5537</v>
      </c>
      <c r="AY1777" s="24" t="s">
        <v>5537</v>
      </c>
      <c r="AZ1777" s="24" t="s">
        <v>5537</v>
      </c>
      <c r="BA1777" s="24" t="s">
        <v>5537</v>
      </c>
      <c r="BB1777" s="24" t="s">
        <v>5537</v>
      </c>
      <c r="BC1777" s="24" t="s">
        <v>5537</v>
      </c>
      <c r="BD1777" s="24" t="s">
        <v>5537</v>
      </c>
      <c r="BE1777" s="24" t="s">
        <v>5537</v>
      </c>
      <c r="BF1777" s="24" t="s">
        <v>5537</v>
      </c>
      <c r="BG1777" s="24" t="s">
        <v>5537</v>
      </c>
      <c r="BH1777" s="24" t="s">
        <v>5537</v>
      </c>
      <c r="BI1777" s="9" t="s">
        <v>5537</v>
      </c>
      <c r="BJ1777" s="14"/>
      <c r="BK1777" s="14" t="s">
        <v>5537</v>
      </c>
      <c r="BL1777" s="14" t="str">
        <f>_xlfn.XLOOKUP(B1777,'[4]cell downs 18042026 17h'!$B:$B,'[4]cell downs 18042026 17h'!$B:$B,"")</f>
        <v/>
      </c>
      <c r="BM1777" s="14" t="str">
        <f>_xlfn.XLOOKUP(B1777,'[5]Cells Huawei 19042026 15h'!$B:$B,'[5]Cells Huawei 19042026 15h'!$B:$B,"")</f>
        <v/>
      </c>
      <c r="BN1777" s="9" t="str">
        <f>_xlfn.XLOOKUP(B1777,'[6]cells down 19042026 9H40'!$B:$B,'[6]cells down 19042026 9H40'!$B:$B,"")</f>
        <v/>
      </c>
      <c r="BO1777" s="9" t="s">
        <v>868</v>
      </c>
      <c r="BP1777" s="9" t="s">
        <v>302</v>
      </c>
    </row>
    <row r="1778" spans="1:68" s="9" customFormat="1" x14ac:dyDescent="0.35">
      <c r="A1778" s="1" t="s">
        <v>2631</v>
      </c>
      <c r="B1778" s="8" t="s">
        <v>2632</v>
      </c>
      <c r="C1778" s="3" t="str">
        <f>_xlfn.XLOOKUP(B1778,'[1]daily break down'!$D:$D,'[1]daily break down'!$E:$E,"")</f>
        <v>Douala</v>
      </c>
      <c r="D1778" s="1" t="s">
        <v>11</v>
      </c>
      <c r="E1778" s="1" t="s">
        <v>12</v>
      </c>
      <c r="F1778" s="3" t="s">
        <v>31</v>
      </c>
      <c r="G1778" s="1" t="s">
        <v>32</v>
      </c>
      <c r="H1778" s="41" t="str">
        <f>_xlfn.XLOOKUP(B1778,[2]CALCULATION!$B:$B,[2]CALCULATION!$H:$H,"")</f>
        <v>ZTE</v>
      </c>
      <c r="I1778" s="34">
        <v>0</v>
      </c>
      <c r="J1778" s="34">
        <v>0</v>
      </c>
      <c r="K1778" s="34">
        <v>0</v>
      </c>
      <c r="L1778" s="34">
        <v>2.4612408078006779E-3</v>
      </c>
      <c r="M1778" s="34">
        <v>0</v>
      </c>
      <c r="N1778" s="34">
        <v>1.2678957175836765</v>
      </c>
      <c r="O1778" s="34">
        <v>0</v>
      </c>
      <c r="P1778" s="34">
        <v>0</v>
      </c>
      <c r="Q1778" s="34">
        <v>0</v>
      </c>
      <c r="R1778" s="34">
        <v>0</v>
      </c>
      <c r="S1778" s="109">
        <v>0</v>
      </c>
      <c r="T1778" s="109">
        <f>_xlfn.XLOOKUP(B1778,'[3]Nur des jours'!$B:$B,'[3]Nur des jours'!$U:$U,"")</f>
        <v>0</v>
      </c>
      <c r="U1778" s="109">
        <v>0</v>
      </c>
      <c r="V1778" s="109">
        <v>0</v>
      </c>
      <c r="W1778" s="109">
        <v>0</v>
      </c>
      <c r="X1778" s="109">
        <v>0</v>
      </c>
      <c r="Y1778" s="109">
        <v>0</v>
      </c>
      <c r="Z1778" s="109">
        <v>0</v>
      </c>
      <c r="AA1778" s="109">
        <v>0</v>
      </c>
      <c r="AB1778" s="109">
        <v>0</v>
      </c>
      <c r="AC1778" s="109">
        <v>0</v>
      </c>
      <c r="AD1778" s="109">
        <v>0</v>
      </c>
      <c r="AE1778" s="109">
        <v>0</v>
      </c>
      <c r="AF1778" s="109">
        <v>0</v>
      </c>
      <c r="AG1778" s="57" t="str">
        <f>_xlfn.XLOOKUP(B1778,[3]CALCULATION!$B:$B,[3]CALCULATION!$M:$M,"")</f>
        <v>Operationnel</v>
      </c>
      <c r="AH1778" s="57"/>
      <c r="AI1778" s="56" t="str" cm="1">
        <f t="array" ref="AI1778">IFERROR(_xlfn.IFS(
AK1778="MPR ISSUE","PDH",
AK1778="BSS Hardware Issue","BSS",
AK1778="Sites strategiques, MLL, Pylone, etc.","ENVTECH",
AK1778="AKTIVCO DEFAUT GE &amp; POWER Cabinet","AKTIVCO",
AK1778="AKTIVCO Coupure ENEO &amp; Baisse de tension","AKTIVCO GRID ONLY",
AK1778="Coupure ENEO &amp; Baisse de tension","IHS GRID ONLY",
AK1778="Defaut GE &amp; POWER Cabinet","IHS",
AK1778="Sharing","Partners",
AK1778="Sites strategiques &amp; DataCenter","SST &amp; DC",
AK1778="Exclu","Exclu",
AK1778="SAT","SAT",
AK1778="SPARE-ISSUE","SPARE-ISSUE",
AK1778="Fiber CAmtel","TRANS_FO_CAMTEL",
AK1778="Fiber AOF","Fiber AOF",
AK1778="Projet OCM (HUAWEI)","TRAVAUX-HUAWEI",
AK1778="Projet OCM (NOKIA)","TRAVAUX-NOKIA",
AK1778="ACCESS-ISSUE","ACCESS-ISSUE",
AK1778="Projet OCM (ZTE, NOKIA, autres projets)","TRAVAUX OCM",
AK1778="No root CAuse","No root cause",
AK1778="ODU HS","PDH",
AK1778="IP &amp; VLAN","PDH",
AK1778="Warehouse HUAWEI","SPARE-ISSUE",
AK1778="SPARE-HS","SPARE-ISSUE",
AK1778="Power Telco","BSS",AK1778="no impacts","no impacts"
),"")</f>
        <v>No root cause</v>
      </c>
      <c r="AJ1778" s="56" t="str" cm="1">
        <f t="array" ref="AJ1778">IFERROR(_xlfn.IFS(
AK1778="MPR ISSUE","TX ISSUE",
AK1778="BSS Hardware Issue","RAN ISSUE",
AK1778="Sites strategiques, MLL, Pylone, etc.","ENVTECH",
AK1778="AKTIVCO DEFAUT GE &amp; POWER Cabinet","POWER ISSUE",
AK1778="AKTIVCO Coupure ENEO &amp; Baisse de tension","POWER ISSUE",
AK1778="Coupure ENEO &amp; Baisse de tension","POWER ISSUE",
AK1778="Defaut GE &amp; POWER Cabinet","POWER ISSUE",
AK1778="Sharing","POWER ISSUE",
AK1778="Sites strategiques &amp; DataCenter","POWER ISSUE",
AK1778="Exclu","Exclu",
AK1778="SAT","TX ISSUE",
AK1778="SPARE-ISSUE","SPARE-ISSUE",
AK1778="Fiber CAmtel","TX ISSUE",
AK1778="Fiber AOF","TX ISSUE",
AK1778="Projet OCM (HUAWEI)","TRAVAUX-HUAWEI",
AK1778="Projet OCM (NOKIA)","TRAVAUX -NOKIA",
AK1778="ACCESS-ISSUE","ACCESS-ISSUE",
AK1778="Projet OCM (ZTE, NOKIA, autres projets)","TRAVAUX OCM",
AK1778="No root CAuse","No root cause",
AK1778="ODU HS","TX ISSUE",
AK1778="IP &amp; VLAN","TX ISSUE",
AK1778="Warehouse HUAWEI","SPARE-ISSUE",
AK1778="SPARE-HS","SPARE-ISSUE",
AK1778="Power Telco","RAN ISSUE",AK1778="no impacts","no impacts"
),"")</f>
        <v>No root cause</v>
      </c>
      <c r="AK1778" s="81" t="s">
        <v>5620</v>
      </c>
      <c r="AL1778" s="56" t="str" cm="1">
        <f t="array" ref="AL1778">IFERROR(_xlfn.IFS(
AK1778="MPR ISSUE","ACTIVE",
AK1778="BSS Hardware Issue","ACTIVE",
AK1778="Sites strategiques, MLL, Pylone, etc.","PASSIVE",
AK1778="AKTIVCO DEFAUT GE &amp; POWER Cabinet","PASSIVE",
AK1778="AKTIVCO Coupure ENEO &amp; Baisse de tension","PASSIVE",
AK1778="Coupure ENEO &amp; Baisse de tension","PASSIVE",
AK1778="Defaut GE &amp; POWER Cabinet","PASSIVE",
AK1778="Sharing","PASSIVE",
AK1778="Sites strategiques &amp; DataCenter","PASSIVE",
AK1778="Exclu","Exclu",
AK1778="SAT","ACTIVE",
AK1778="SPARE-ISSUE","SPARE-ISSUE",
AK1778="Fiber CAmtel","ACTIVE",
AK1778="Fiber AOF","ACTIVE",
AK1778="Projet OCM (HUAWEI)","PLANNED WORKS",
AK1778="Projet OCM (NOKIA)","PLANNED WORKS",
AK1778="ACCESS-ISSUE","ACCESS-ISSUE",
AK1778="Projet OCM (ZTE, NOKIA, autres projets)","PLANNED WORKS",
AK1778="No root CAuse","No root cause",
AK1778="ODU HS","ACTIVE",
AK1778="IP &amp; VLAN","ACTIVE",
AK1778="Warehouse HUAWEI","SPARE-ISSUE",
AK1778="SPARE-HS","SPARE-ISSUE",
AK1778="Power Telco","ACTIVE", AK1778="no impacts","no impacts"
),"")</f>
        <v>No root cause</v>
      </c>
      <c r="AM1778" s="108" t="s">
        <v>5537</v>
      </c>
      <c r="AN1778" s="117" t="s">
        <v>2632</v>
      </c>
      <c r="AP1778" s="23" t="s">
        <v>5537</v>
      </c>
      <c r="AQ1778" s="23" t="s">
        <v>5537</v>
      </c>
      <c r="AR1778" s="7"/>
      <c r="AS1778" s="6"/>
      <c r="AT1778" s="7"/>
      <c r="AU1778" s="3" t="s">
        <v>5537</v>
      </c>
      <c r="AV1778" s="24" t="s">
        <v>5537</v>
      </c>
      <c r="AW1778" s="24" t="s">
        <v>5537</v>
      </c>
      <c r="AX1778" s="24" t="s">
        <v>5537</v>
      </c>
      <c r="AY1778" s="24" t="s">
        <v>5537</v>
      </c>
      <c r="AZ1778" s="24" t="s">
        <v>5537</v>
      </c>
      <c r="BA1778" s="24" t="s">
        <v>5537</v>
      </c>
      <c r="BB1778" s="24" t="s">
        <v>5537</v>
      </c>
      <c r="BC1778" s="24" t="s">
        <v>5537</v>
      </c>
      <c r="BD1778" s="24" t="s">
        <v>5537</v>
      </c>
      <c r="BE1778" s="24" t="s">
        <v>5537</v>
      </c>
      <c r="BF1778" s="24" t="s">
        <v>5537</v>
      </c>
      <c r="BG1778" s="24" t="s">
        <v>5537</v>
      </c>
      <c r="BH1778" s="24" t="s">
        <v>5537</v>
      </c>
      <c r="BI1778" s="9" t="s">
        <v>5537</v>
      </c>
      <c r="BJ1778" s="14"/>
      <c r="BK1778" s="14" t="s">
        <v>5537</v>
      </c>
      <c r="BL1778" s="14" t="str">
        <f>_xlfn.XLOOKUP(B1778,'[4]cell downs 18042026 17h'!$B:$B,'[4]cell downs 18042026 17h'!$B:$B,"")</f>
        <v/>
      </c>
      <c r="BM1778" s="14" t="str">
        <f>_xlfn.XLOOKUP(B1778,'[5]Cells Huawei 19042026 15h'!$B:$B,'[5]Cells Huawei 19042026 15h'!$B:$B,"")</f>
        <v/>
      </c>
      <c r="BN1778" s="9" t="str">
        <f>_xlfn.XLOOKUP(B1778,'[6]cells down 19042026 9H40'!$B:$B,'[6]cells down 19042026 9H40'!$B:$B,"")</f>
        <v/>
      </c>
      <c r="BO1778" s="9" t="s">
        <v>2632</v>
      </c>
      <c r="BP1778" s="9" t="s">
        <v>12</v>
      </c>
    </row>
    <row r="1779" spans="1:68" s="9" customFormat="1" x14ac:dyDescent="0.35">
      <c r="A1779" s="1" t="s">
        <v>807</v>
      </c>
      <c r="B1779" s="8" t="s">
        <v>808</v>
      </c>
      <c r="C1779" s="3" t="str">
        <f>_xlfn.XLOOKUP(B1779,'[1]daily break down'!$D:$D,'[1]daily break down'!$E:$E,"")</f>
        <v>Douala</v>
      </c>
      <c r="D1779" s="1" t="s">
        <v>11</v>
      </c>
      <c r="E1779" s="1" t="s">
        <v>12</v>
      </c>
      <c r="F1779" s="3" t="s">
        <v>31</v>
      </c>
      <c r="G1779" s="1" t="s">
        <v>32</v>
      </c>
      <c r="H1779" s="41" t="str">
        <f>_xlfn.XLOOKUP(B1779,[2]CALCULATION!$B:$B,[2]CALCULATION!$H:$H,"")</f>
        <v>ZTE</v>
      </c>
      <c r="I1779" s="34">
        <v>0</v>
      </c>
      <c r="J1779" s="34">
        <v>0</v>
      </c>
      <c r="K1779" s="34">
        <v>0</v>
      </c>
      <c r="L1779" s="34">
        <v>0</v>
      </c>
      <c r="M1779" s="34">
        <v>0</v>
      </c>
      <c r="N1779" s="34">
        <v>1.0448502281463237</v>
      </c>
      <c r="O1779" s="34">
        <v>0</v>
      </c>
      <c r="P1779" s="34">
        <v>0</v>
      </c>
      <c r="Q1779" s="34">
        <v>0</v>
      </c>
      <c r="R1779" s="34">
        <v>0</v>
      </c>
      <c r="S1779" s="109">
        <v>0</v>
      </c>
      <c r="T1779" s="109">
        <f>_xlfn.XLOOKUP(B1779,'[3]Nur des jours'!$B:$B,'[3]Nur des jours'!$U:$U,"")</f>
        <v>0</v>
      </c>
      <c r="U1779" s="109">
        <v>0</v>
      </c>
      <c r="V1779" s="109">
        <v>0</v>
      </c>
      <c r="W1779" s="109">
        <v>0</v>
      </c>
      <c r="X1779" s="109">
        <v>0</v>
      </c>
      <c r="Y1779" s="109">
        <v>0</v>
      </c>
      <c r="Z1779" s="109">
        <v>0</v>
      </c>
      <c r="AA1779" s="109">
        <v>0</v>
      </c>
      <c r="AB1779" s="109">
        <v>0</v>
      </c>
      <c r="AC1779" s="109">
        <v>0</v>
      </c>
      <c r="AD1779" s="109">
        <v>0</v>
      </c>
      <c r="AE1779" s="109">
        <v>0</v>
      </c>
      <c r="AF1779" s="109">
        <v>0</v>
      </c>
      <c r="AG1779" s="57" t="str">
        <f>_xlfn.XLOOKUP(B1779,[3]CALCULATION!$B:$B,[3]CALCULATION!$M:$M,"")</f>
        <v>Operationnel</v>
      </c>
      <c r="AH1779" s="57"/>
      <c r="AI1779" s="56" t="str" cm="1">
        <f t="array" ref="AI1779">IFERROR(_xlfn.IFS(
AK1779="MPR ISSUE","PDH",
AK1779="BSS Hardware Issue","BSS",
AK1779="Sites strategiques, MLL, Pylone, etc.","ENVTECH",
AK1779="AKTIVCO DEFAUT GE &amp; POWER Cabinet","AKTIVCO",
AK1779="AKTIVCO Coupure ENEO &amp; Baisse de tension","AKTIVCO GRID ONLY",
AK1779="Coupure ENEO &amp; Baisse de tension","IHS GRID ONLY",
AK1779="Defaut GE &amp; POWER Cabinet","IHS",
AK1779="Sharing","Partners",
AK1779="Sites strategiques &amp; DataCenter","SST &amp; DC",
AK1779="Exclu","Exclu",
AK1779="SAT","SAT",
AK1779="SPARE-ISSUE","SPARE-ISSUE",
AK1779="Fiber CAmtel","TRANS_FO_CAMTEL",
AK1779="Fiber AOF","Fiber AOF",
AK1779="Projet OCM (HUAWEI)","TRAVAUX-HUAWEI",
AK1779="Projet OCM (NOKIA)","TRAVAUX-NOKIA",
AK1779="ACCESS-ISSUE","ACCESS-ISSUE",
AK1779="Projet OCM (ZTE, NOKIA, autres projets)","TRAVAUX OCM",
AK1779="No root CAuse","No root cause",
AK1779="ODU HS","PDH",
AK1779="IP &amp; VLAN","PDH",
AK1779="Warehouse HUAWEI","SPARE-ISSUE",
AK1779="SPARE-HS","SPARE-ISSUE",
AK1779="Power Telco","BSS",AK1779="no impacts","no impacts"
),"")</f>
        <v>No root cause</v>
      </c>
      <c r="AJ1779" s="56" t="str" cm="1">
        <f t="array" ref="AJ1779">IFERROR(_xlfn.IFS(
AK1779="MPR ISSUE","TX ISSUE",
AK1779="BSS Hardware Issue","RAN ISSUE",
AK1779="Sites strategiques, MLL, Pylone, etc.","ENVTECH",
AK1779="AKTIVCO DEFAUT GE &amp; POWER Cabinet","POWER ISSUE",
AK1779="AKTIVCO Coupure ENEO &amp; Baisse de tension","POWER ISSUE",
AK1779="Coupure ENEO &amp; Baisse de tension","POWER ISSUE",
AK1779="Defaut GE &amp; POWER Cabinet","POWER ISSUE",
AK1779="Sharing","POWER ISSUE",
AK1779="Sites strategiques &amp; DataCenter","POWER ISSUE",
AK1779="Exclu","Exclu",
AK1779="SAT","TX ISSUE",
AK1779="SPARE-ISSUE","SPARE-ISSUE",
AK1779="Fiber CAmtel","TX ISSUE",
AK1779="Fiber AOF","TX ISSUE",
AK1779="Projet OCM (HUAWEI)","TRAVAUX-HUAWEI",
AK1779="Projet OCM (NOKIA)","TRAVAUX -NOKIA",
AK1779="ACCESS-ISSUE","ACCESS-ISSUE",
AK1779="Projet OCM (ZTE, NOKIA, autres projets)","TRAVAUX OCM",
AK1779="No root CAuse","No root cause",
AK1779="ODU HS","TX ISSUE",
AK1779="IP &amp; VLAN","TX ISSUE",
AK1779="Warehouse HUAWEI","SPARE-ISSUE",
AK1779="SPARE-HS","SPARE-ISSUE",
AK1779="Power Telco","RAN ISSUE",AK1779="no impacts","no impacts"
),"")</f>
        <v>No root cause</v>
      </c>
      <c r="AK1779" s="81" t="s">
        <v>5620</v>
      </c>
      <c r="AL1779" s="56" t="str" cm="1">
        <f t="array" ref="AL1779">IFERROR(_xlfn.IFS(
AK1779="MPR ISSUE","ACTIVE",
AK1779="BSS Hardware Issue","ACTIVE",
AK1779="Sites strategiques, MLL, Pylone, etc.","PASSIVE",
AK1779="AKTIVCO DEFAUT GE &amp; POWER Cabinet","PASSIVE",
AK1779="AKTIVCO Coupure ENEO &amp; Baisse de tension","PASSIVE",
AK1779="Coupure ENEO &amp; Baisse de tension","PASSIVE",
AK1779="Defaut GE &amp; POWER Cabinet","PASSIVE",
AK1779="Sharing","PASSIVE",
AK1779="Sites strategiques &amp; DataCenter","PASSIVE",
AK1779="Exclu","Exclu",
AK1779="SAT","ACTIVE",
AK1779="SPARE-ISSUE","SPARE-ISSUE",
AK1779="Fiber CAmtel","ACTIVE",
AK1779="Fiber AOF","ACTIVE",
AK1779="Projet OCM (HUAWEI)","PLANNED WORKS",
AK1779="Projet OCM (NOKIA)","PLANNED WORKS",
AK1779="ACCESS-ISSUE","ACCESS-ISSUE",
AK1779="Projet OCM (ZTE, NOKIA, autres projets)","PLANNED WORKS",
AK1779="No root CAuse","No root cause",
AK1779="ODU HS","ACTIVE",
AK1779="IP &amp; VLAN","ACTIVE",
AK1779="Warehouse HUAWEI","SPARE-ISSUE",
AK1779="SPARE-HS","SPARE-ISSUE",
AK1779="Power Telco","ACTIVE", AK1779="no impacts","no impacts"
),"")</f>
        <v>No root cause</v>
      </c>
      <c r="AM1779" s="108" t="s">
        <v>5537</v>
      </c>
      <c r="AN1779" s="117" t="s">
        <v>808</v>
      </c>
      <c r="AP1779" s="23" t="s">
        <v>5537</v>
      </c>
      <c r="AQ1779" s="23" t="s">
        <v>5537</v>
      </c>
      <c r="AR1779" s="7"/>
      <c r="AS1779" s="6"/>
      <c r="AT1779" s="7"/>
      <c r="AU1779" s="3" t="s">
        <v>5537</v>
      </c>
      <c r="AV1779" s="24" t="s">
        <v>5537</v>
      </c>
      <c r="AW1779" s="24" t="s">
        <v>5537</v>
      </c>
      <c r="AX1779" s="24" t="s">
        <v>5537</v>
      </c>
      <c r="AY1779" s="24" t="s">
        <v>5537</v>
      </c>
      <c r="AZ1779" s="24" t="s">
        <v>5537</v>
      </c>
      <c r="BA1779" s="24" t="s">
        <v>5537</v>
      </c>
      <c r="BB1779" s="24" t="s">
        <v>5537</v>
      </c>
      <c r="BC1779" s="24" t="s">
        <v>5537</v>
      </c>
      <c r="BD1779" s="24" t="s">
        <v>5537</v>
      </c>
      <c r="BE1779" s="24" t="s">
        <v>5537</v>
      </c>
      <c r="BF1779" s="24" t="s">
        <v>5537</v>
      </c>
      <c r="BG1779" s="24" t="s">
        <v>5537</v>
      </c>
      <c r="BH1779" s="24" t="s">
        <v>5537</v>
      </c>
      <c r="BI1779" s="9" t="s">
        <v>5537</v>
      </c>
      <c r="BJ1779" s="14"/>
      <c r="BK1779" s="14" t="s">
        <v>5537</v>
      </c>
      <c r="BL1779" s="14" t="str">
        <f>_xlfn.XLOOKUP(B1779,'[4]cell downs 18042026 17h'!$B:$B,'[4]cell downs 18042026 17h'!$B:$B,"")</f>
        <v/>
      </c>
      <c r="BM1779" s="14" t="str">
        <f>_xlfn.XLOOKUP(B1779,'[5]Cells Huawei 19042026 15h'!$B:$B,'[5]Cells Huawei 19042026 15h'!$B:$B,"")</f>
        <v/>
      </c>
      <c r="BN1779" s="9" t="str">
        <f>_xlfn.XLOOKUP(B1779,'[6]cells down 19042026 9H40'!$B:$B,'[6]cells down 19042026 9H40'!$B:$B,"")</f>
        <v/>
      </c>
      <c r="BO1779" s="9" t="s">
        <v>808</v>
      </c>
      <c r="BP1779" s="9" t="s">
        <v>5537</v>
      </c>
    </row>
    <row r="1780" spans="1:68" s="9" customFormat="1" x14ac:dyDescent="0.35">
      <c r="A1780" s="1" t="s">
        <v>4147</v>
      </c>
      <c r="B1780" s="8" t="s">
        <v>4663</v>
      </c>
      <c r="C1780" s="3" t="str">
        <f>_xlfn.XLOOKUP(B1780,'[1]daily break down'!$D:$D,'[1]daily break down'!$E:$E,"")</f>
        <v>CENTRE</v>
      </c>
      <c r="D1780" s="1" t="s">
        <v>11</v>
      </c>
      <c r="E1780" s="1" t="s">
        <v>12</v>
      </c>
      <c r="F1780" s="3" t="s">
        <v>37</v>
      </c>
      <c r="G1780" s="1" t="s">
        <v>4147</v>
      </c>
      <c r="H1780" s="41" t="str">
        <f>_xlfn.XLOOKUP(B1780,[2]CALCULATION!$B:$B,[2]CALCULATION!$H:$H,"")</f>
        <v>ZTE</v>
      </c>
      <c r="I1780" s="34">
        <v>0</v>
      </c>
      <c r="J1780" s="34">
        <v>0</v>
      </c>
      <c r="K1780" s="34">
        <v>0</v>
      </c>
      <c r="L1780" s="34">
        <v>0</v>
      </c>
      <c r="M1780" s="34">
        <v>0.22400858366649262</v>
      </c>
      <c r="N1780" s="34">
        <v>0.79960006620381086</v>
      </c>
      <c r="O1780" s="34">
        <v>0.18885564430290563</v>
      </c>
      <c r="P1780" s="34">
        <v>0</v>
      </c>
      <c r="Q1780" s="34">
        <v>0</v>
      </c>
      <c r="R1780" s="34">
        <v>0</v>
      </c>
      <c r="S1780" s="109">
        <v>0</v>
      </c>
      <c r="T1780" s="109">
        <f>_xlfn.XLOOKUP(B1780,'[3]Nur des jours'!$B:$B,'[3]Nur des jours'!$U:$U,"")</f>
        <v>0</v>
      </c>
      <c r="U1780" s="109">
        <v>0</v>
      </c>
      <c r="V1780" s="109">
        <v>0</v>
      </c>
      <c r="W1780" s="109">
        <v>0</v>
      </c>
      <c r="X1780" s="109">
        <v>0</v>
      </c>
      <c r="Y1780" s="109">
        <v>0</v>
      </c>
      <c r="Z1780" s="109">
        <v>0</v>
      </c>
      <c r="AA1780" s="109">
        <v>0</v>
      </c>
      <c r="AB1780" s="109">
        <v>0</v>
      </c>
      <c r="AC1780" s="109">
        <v>0</v>
      </c>
      <c r="AD1780" s="109">
        <v>0</v>
      </c>
      <c r="AE1780" s="109">
        <v>0</v>
      </c>
      <c r="AF1780" s="109">
        <v>0</v>
      </c>
      <c r="AG1780" s="57" t="str">
        <f>_xlfn.XLOOKUP(B1780,[3]CALCULATION!$B:$B,[3]CALCULATION!$M:$M,"")</f>
        <v>Operationnel</v>
      </c>
      <c r="AH1780" s="57"/>
      <c r="AI1780" s="56" t="str" cm="1">
        <f t="array" ref="AI1780">IFERROR(_xlfn.IFS(
AK1780="MPR ISSUE","PDH",
AK1780="BSS Hardware Issue","BSS",
AK1780="Sites strategiques, MLL, Pylone, etc.","ENVTECH",
AK1780="AKTIVCO DEFAUT GE &amp; POWER Cabinet","AKTIVCO",
AK1780="AKTIVCO Coupure ENEO &amp; Baisse de tension","AKTIVCO GRID ONLY",
AK1780="Coupure ENEO &amp; Baisse de tension","IHS GRID ONLY",
AK1780="Defaut GE &amp; POWER Cabinet","IHS",
AK1780="Sharing","Partners",
AK1780="Sites strategiques &amp; DataCenter","SST &amp; DC",
AK1780="Exclu","Exclu",
AK1780="SAT","SAT",
AK1780="SPARE-ISSUE","SPARE-ISSUE",
AK1780="Fiber CAmtel","TRANS_FO_CAMTEL",
AK1780="Fiber AOF","Fiber AOF",
AK1780="Projet OCM (HUAWEI)","TRAVAUX-HUAWEI",
AK1780="Projet OCM (NOKIA)","TRAVAUX-NOKIA",
AK1780="ACCESS-ISSUE","ACCESS-ISSUE",
AK1780="Projet OCM (ZTE, NOKIA, autres projets)","TRAVAUX OCM",
AK1780="No root CAuse","No root cause",
AK1780="ODU HS","PDH",
AK1780="IP &amp; VLAN","PDH",
AK1780="Warehouse HUAWEI","SPARE-ISSUE",
AK1780="SPARE-HS","SPARE-ISSUE",
AK1780="Power Telco","BSS",AK1780="no impacts","no impacts"
),"")</f>
        <v>No root cause</v>
      </c>
      <c r="AJ1780" s="56" t="str" cm="1">
        <f t="array" ref="AJ1780">IFERROR(_xlfn.IFS(
AK1780="MPR ISSUE","TX ISSUE",
AK1780="BSS Hardware Issue","RAN ISSUE",
AK1780="Sites strategiques, MLL, Pylone, etc.","ENVTECH",
AK1780="AKTIVCO DEFAUT GE &amp; POWER Cabinet","POWER ISSUE",
AK1780="AKTIVCO Coupure ENEO &amp; Baisse de tension","POWER ISSUE",
AK1780="Coupure ENEO &amp; Baisse de tension","POWER ISSUE",
AK1780="Defaut GE &amp; POWER Cabinet","POWER ISSUE",
AK1780="Sharing","POWER ISSUE",
AK1780="Sites strategiques &amp; DataCenter","POWER ISSUE",
AK1780="Exclu","Exclu",
AK1780="SAT","TX ISSUE",
AK1780="SPARE-ISSUE","SPARE-ISSUE",
AK1780="Fiber CAmtel","TX ISSUE",
AK1780="Fiber AOF","TX ISSUE",
AK1780="Projet OCM (HUAWEI)","TRAVAUX-HUAWEI",
AK1780="Projet OCM (NOKIA)","TRAVAUX -NOKIA",
AK1780="ACCESS-ISSUE","ACCESS-ISSUE",
AK1780="Projet OCM (ZTE, NOKIA, autres projets)","TRAVAUX OCM",
AK1780="No root CAuse","No root cause",
AK1780="ODU HS","TX ISSUE",
AK1780="IP &amp; VLAN","TX ISSUE",
AK1780="Warehouse HUAWEI","SPARE-ISSUE",
AK1780="SPARE-HS","SPARE-ISSUE",
AK1780="Power Telco","RAN ISSUE",AK1780="no impacts","no impacts"
),"")</f>
        <v>No root cause</v>
      </c>
      <c r="AK1780" s="81" t="s">
        <v>5620</v>
      </c>
      <c r="AL1780" s="56" t="str" cm="1">
        <f t="array" ref="AL1780">IFERROR(_xlfn.IFS(
AK1780="MPR ISSUE","ACTIVE",
AK1780="BSS Hardware Issue","ACTIVE",
AK1780="Sites strategiques, MLL, Pylone, etc.","PASSIVE",
AK1780="AKTIVCO DEFAUT GE &amp; POWER Cabinet","PASSIVE",
AK1780="AKTIVCO Coupure ENEO &amp; Baisse de tension","PASSIVE",
AK1780="Coupure ENEO &amp; Baisse de tension","PASSIVE",
AK1780="Defaut GE &amp; POWER Cabinet","PASSIVE",
AK1780="Sharing","PASSIVE",
AK1780="Sites strategiques &amp; DataCenter","PASSIVE",
AK1780="Exclu","Exclu",
AK1780="SAT","ACTIVE",
AK1780="SPARE-ISSUE","SPARE-ISSUE",
AK1780="Fiber CAmtel","ACTIVE",
AK1780="Fiber AOF","ACTIVE",
AK1780="Projet OCM (HUAWEI)","PLANNED WORKS",
AK1780="Projet OCM (NOKIA)","PLANNED WORKS",
AK1780="ACCESS-ISSUE","ACCESS-ISSUE",
AK1780="Projet OCM (ZTE, NOKIA, autres projets)","PLANNED WORKS",
AK1780="No root CAuse","No root cause",
AK1780="ODU HS","ACTIVE",
AK1780="IP &amp; VLAN","ACTIVE",
AK1780="Warehouse HUAWEI","SPARE-ISSUE",
AK1780="SPARE-HS","SPARE-ISSUE",
AK1780="Power Telco","ACTIVE", AK1780="no impacts","no impacts"
),"")</f>
        <v>No root cause</v>
      </c>
      <c r="AM1780" s="108" t="s">
        <v>5537</v>
      </c>
      <c r="AN1780" s="117" t="s">
        <v>4663</v>
      </c>
      <c r="AP1780" s="23" t="s">
        <v>5537</v>
      </c>
      <c r="AQ1780" s="23" t="s">
        <v>5537</v>
      </c>
      <c r="AR1780" s="7"/>
      <c r="AS1780" s="6"/>
      <c r="AT1780" s="7"/>
      <c r="AU1780" s="3" t="s">
        <v>5537</v>
      </c>
      <c r="AV1780" s="24" t="s">
        <v>5537</v>
      </c>
      <c r="AW1780" s="24" t="s">
        <v>5537</v>
      </c>
      <c r="AX1780" s="24" t="s">
        <v>5537</v>
      </c>
      <c r="AY1780" s="24" t="s">
        <v>5537</v>
      </c>
      <c r="AZ1780" s="24" t="s">
        <v>5537</v>
      </c>
      <c r="BA1780" s="24" t="s">
        <v>5537</v>
      </c>
      <c r="BB1780" s="24" t="s">
        <v>5537</v>
      </c>
      <c r="BC1780" s="24" t="s">
        <v>5537</v>
      </c>
      <c r="BD1780" s="24" t="s">
        <v>5537</v>
      </c>
      <c r="BE1780" s="24" t="s">
        <v>5537</v>
      </c>
      <c r="BF1780" s="24" t="s">
        <v>5537</v>
      </c>
      <c r="BG1780" s="24" t="s">
        <v>5537</v>
      </c>
      <c r="BH1780" s="24" t="s">
        <v>5537</v>
      </c>
      <c r="BI1780" s="9" t="s">
        <v>5537</v>
      </c>
      <c r="BJ1780" s="14"/>
      <c r="BK1780" s="14" t="s">
        <v>5537</v>
      </c>
      <c r="BL1780" s="14" t="str">
        <f>_xlfn.XLOOKUP(B1780,'[4]cell downs 18042026 17h'!$B:$B,'[4]cell downs 18042026 17h'!$B:$B,"")</f>
        <v/>
      </c>
      <c r="BM1780" s="14" t="str">
        <f>_xlfn.XLOOKUP(B1780,'[5]Cells Huawei 19042026 15h'!$B:$B,'[5]Cells Huawei 19042026 15h'!$B:$B,"")</f>
        <v/>
      </c>
      <c r="BN1780" s="9" t="str">
        <f>_xlfn.XLOOKUP(B1780,'[6]cells down 19042026 9H40'!$B:$B,'[6]cells down 19042026 9H40'!$B:$B,"")</f>
        <v/>
      </c>
      <c r="BO1780" s="9" t="s">
        <v>4663</v>
      </c>
      <c r="BP1780" s="9" t="s">
        <v>5537</v>
      </c>
    </row>
    <row r="1781" spans="1:68" s="9" customFormat="1" x14ac:dyDescent="0.35">
      <c r="A1781" s="1" t="s">
        <v>3195</v>
      </c>
      <c r="B1781" s="8" t="s">
        <v>3196</v>
      </c>
      <c r="C1781" s="3" t="str">
        <f>_xlfn.XLOOKUP(B1781,'[1]daily break down'!$D:$D,'[1]daily break down'!$E:$E,"")</f>
        <v>Douala</v>
      </c>
      <c r="D1781" s="1" t="s">
        <v>11</v>
      </c>
      <c r="E1781" s="1" t="s">
        <v>757</v>
      </c>
      <c r="F1781" s="3" t="s">
        <v>31</v>
      </c>
      <c r="G1781" s="1" t="s">
        <v>32</v>
      </c>
      <c r="H1781" s="41" t="str">
        <f>_xlfn.XLOOKUP(B1781,[2]CALCULATION!$B:$B,[2]CALCULATION!$H:$H,"")</f>
        <v>ZTE</v>
      </c>
      <c r="I1781" s="34">
        <v>0</v>
      </c>
      <c r="J1781" s="34">
        <v>0</v>
      </c>
      <c r="K1781" s="34">
        <v>0</v>
      </c>
      <c r="L1781" s="34">
        <v>0</v>
      </c>
      <c r="M1781" s="34">
        <v>0</v>
      </c>
      <c r="N1781" s="34">
        <v>0.38170634614890758</v>
      </c>
      <c r="O1781" s="34">
        <v>0</v>
      </c>
      <c r="P1781" s="34">
        <v>0</v>
      </c>
      <c r="Q1781" s="34">
        <v>0</v>
      </c>
      <c r="R1781" s="34">
        <v>0</v>
      </c>
      <c r="S1781" s="109">
        <v>0</v>
      </c>
      <c r="T1781" s="109">
        <f>_xlfn.XLOOKUP(B1781,'[3]Nur des jours'!$B:$B,'[3]Nur des jours'!$U:$U,"")</f>
        <v>0</v>
      </c>
      <c r="U1781" s="109">
        <v>0</v>
      </c>
      <c r="V1781" s="109">
        <v>0</v>
      </c>
      <c r="W1781" s="109">
        <v>0</v>
      </c>
      <c r="X1781" s="109">
        <v>0</v>
      </c>
      <c r="Y1781" s="109">
        <v>0</v>
      </c>
      <c r="Z1781" s="109">
        <v>0</v>
      </c>
      <c r="AA1781" s="109">
        <v>0</v>
      </c>
      <c r="AB1781" s="109">
        <v>0</v>
      </c>
      <c r="AC1781" s="109">
        <v>0</v>
      </c>
      <c r="AD1781" s="109">
        <v>0</v>
      </c>
      <c r="AE1781" s="109">
        <v>0</v>
      </c>
      <c r="AF1781" s="109">
        <v>0</v>
      </c>
      <c r="AG1781" s="57" t="str">
        <f>_xlfn.XLOOKUP(B1781,[3]CALCULATION!$B:$B,[3]CALCULATION!$M:$M,"")</f>
        <v>Operationnel</v>
      </c>
      <c r="AH1781" s="57"/>
      <c r="AI1781" s="56" t="str" cm="1">
        <f t="array" ref="AI1781">IFERROR(_xlfn.IFS(
AK1781="MPR ISSUE","PDH",
AK1781="BSS Hardware Issue","BSS",
AK1781="Sites strategiques, MLL, Pylone, etc.","ENVTECH",
AK1781="AKTIVCO DEFAUT GE &amp; POWER Cabinet","AKTIVCO",
AK1781="AKTIVCO Coupure ENEO &amp; Baisse de tension","AKTIVCO GRID ONLY",
AK1781="Coupure ENEO &amp; Baisse de tension","IHS GRID ONLY",
AK1781="Defaut GE &amp; POWER Cabinet","IHS",
AK1781="Sharing","Partners",
AK1781="Sites strategiques &amp; DataCenter","SST &amp; DC",
AK1781="Exclu","Exclu",
AK1781="SAT","SAT",
AK1781="SPARE-ISSUE","SPARE-ISSUE",
AK1781="Fiber CAmtel","TRANS_FO_CAMTEL",
AK1781="Fiber AOF","Fiber AOF",
AK1781="Projet OCM (HUAWEI)","TRAVAUX-HUAWEI",
AK1781="Projet OCM (NOKIA)","TRAVAUX-NOKIA",
AK1781="ACCESS-ISSUE","ACCESS-ISSUE",
AK1781="Projet OCM (ZTE, NOKIA, autres projets)","TRAVAUX OCM",
AK1781="No root CAuse","No root cause",
AK1781="ODU HS","PDH",
AK1781="IP &amp; VLAN","PDH",
AK1781="Warehouse HUAWEI","SPARE-ISSUE",
AK1781="SPARE-HS","SPARE-ISSUE",
AK1781="Power Telco","BSS",AK1781="no impacts","no impacts"
),"")</f>
        <v>No root cause</v>
      </c>
      <c r="AJ1781" s="56" t="str" cm="1">
        <f t="array" ref="AJ1781">IFERROR(_xlfn.IFS(
AK1781="MPR ISSUE","TX ISSUE",
AK1781="BSS Hardware Issue","RAN ISSUE",
AK1781="Sites strategiques, MLL, Pylone, etc.","ENVTECH",
AK1781="AKTIVCO DEFAUT GE &amp; POWER Cabinet","POWER ISSUE",
AK1781="AKTIVCO Coupure ENEO &amp; Baisse de tension","POWER ISSUE",
AK1781="Coupure ENEO &amp; Baisse de tension","POWER ISSUE",
AK1781="Defaut GE &amp; POWER Cabinet","POWER ISSUE",
AK1781="Sharing","POWER ISSUE",
AK1781="Sites strategiques &amp; DataCenter","POWER ISSUE",
AK1781="Exclu","Exclu",
AK1781="SAT","TX ISSUE",
AK1781="SPARE-ISSUE","SPARE-ISSUE",
AK1781="Fiber CAmtel","TX ISSUE",
AK1781="Fiber AOF","TX ISSUE",
AK1781="Projet OCM (HUAWEI)","TRAVAUX-HUAWEI",
AK1781="Projet OCM (NOKIA)","TRAVAUX -NOKIA",
AK1781="ACCESS-ISSUE","ACCESS-ISSUE",
AK1781="Projet OCM (ZTE, NOKIA, autres projets)","TRAVAUX OCM",
AK1781="No root CAuse","No root cause",
AK1781="ODU HS","TX ISSUE",
AK1781="IP &amp; VLAN","TX ISSUE",
AK1781="Warehouse HUAWEI","SPARE-ISSUE",
AK1781="SPARE-HS","SPARE-ISSUE",
AK1781="Power Telco","RAN ISSUE",AK1781="no impacts","no impacts"
),"")</f>
        <v>No root cause</v>
      </c>
      <c r="AK1781" s="81" t="s">
        <v>5620</v>
      </c>
      <c r="AL1781" s="56" t="str" cm="1">
        <f t="array" ref="AL1781">IFERROR(_xlfn.IFS(
AK1781="MPR ISSUE","ACTIVE",
AK1781="BSS Hardware Issue","ACTIVE",
AK1781="Sites strategiques, MLL, Pylone, etc.","PASSIVE",
AK1781="AKTIVCO DEFAUT GE &amp; POWER Cabinet","PASSIVE",
AK1781="AKTIVCO Coupure ENEO &amp; Baisse de tension","PASSIVE",
AK1781="Coupure ENEO &amp; Baisse de tension","PASSIVE",
AK1781="Defaut GE &amp; POWER Cabinet","PASSIVE",
AK1781="Sharing","PASSIVE",
AK1781="Sites strategiques &amp; DataCenter","PASSIVE",
AK1781="Exclu","Exclu",
AK1781="SAT","ACTIVE",
AK1781="SPARE-ISSUE","SPARE-ISSUE",
AK1781="Fiber CAmtel","ACTIVE",
AK1781="Fiber AOF","ACTIVE",
AK1781="Projet OCM (HUAWEI)","PLANNED WORKS",
AK1781="Projet OCM (NOKIA)","PLANNED WORKS",
AK1781="ACCESS-ISSUE","ACCESS-ISSUE",
AK1781="Projet OCM (ZTE, NOKIA, autres projets)","PLANNED WORKS",
AK1781="No root CAuse","No root cause",
AK1781="ODU HS","ACTIVE",
AK1781="IP &amp; VLAN","ACTIVE",
AK1781="Warehouse HUAWEI","SPARE-ISSUE",
AK1781="SPARE-HS","SPARE-ISSUE",
AK1781="Power Telco","ACTIVE", AK1781="no impacts","no impacts"
),"")</f>
        <v>No root cause</v>
      </c>
      <c r="AM1781" s="108" t="s">
        <v>5537</v>
      </c>
      <c r="AN1781" s="117" t="s">
        <v>3196</v>
      </c>
      <c r="AP1781" s="23" t="s">
        <v>5537</v>
      </c>
      <c r="AQ1781" s="23" t="s">
        <v>5537</v>
      </c>
      <c r="AR1781" s="7"/>
      <c r="AS1781" s="6"/>
      <c r="AT1781" s="7"/>
      <c r="AU1781" s="3" t="s">
        <v>5537</v>
      </c>
      <c r="AV1781" s="24" t="s">
        <v>5537</v>
      </c>
      <c r="AW1781" s="24" t="s">
        <v>5537</v>
      </c>
      <c r="AX1781" s="24" t="s">
        <v>5537</v>
      </c>
      <c r="AY1781" s="24" t="s">
        <v>5537</v>
      </c>
      <c r="AZ1781" s="24" t="s">
        <v>5537</v>
      </c>
      <c r="BA1781" s="24" t="s">
        <v>5537</v>
      </c>
      <c r="BB1781" s="24" t="s">
        <v>5537</v>
      </c>
      <c r="BC1781" s="24" t="s">
        <v>5537</v>
      </c>
      <c r="BD1781" s="24" t="s">
        <v>5537</v>
      </c>
      <c r="BE1781" s="24" t="s">
        <v>5537</v>
      </c>
      <c r="BF1781" s="24" t="s">
        <v>5537</v>
      </c>
      <c r="BG1781" s="24" t="s">
        <v>5537</v>
      </c>
      <c r="BH1781" s="24" t="s">
        <v>5537</v>
      </c>
      <c r="BI1781" s="9" t="s">
        <v>5537</v>
      </c>
      <c r="BJ1781" s="14"/>
      <c r="BK1781" s="14" t="s">
        <v>5537</v>
      </c>
      <c r="BL1781" s="14" t="str">
        <f>_xlfn.XLOOKUP(B1781,'[4]cell downs 18042026 17h'!$B:$B,'[4]cell downs 18042026 17h'!$B:$B,"")</f>
        <v/>
      </c>
      <c r="BM1781" s="14" t="str">
        <f>_xlfn.XLOOKUP(B1781,'[5]Cells Huawei 19042026 15h'!$B:$B,'[5]Cells Huawei 19042026 15h'!$B:$B,"")</f>
        <v/>
      </c>
      <c r="BN1781" s="9" t="str">
        <f>_xlfn.XLOOKUP(B1781,'[6]cells down 19042026 9H40'!$B:$B,'[6]cells down 19042026 9H40'!$B:$B,"")</f>
        <v/>
      </c>
      <c r="BO1781" s="9" t="s">
        <v>3196</v>
      </c>
      <c r="BP1781" s="9" t="s">
        <v>12</v>
      </c>
    </row>
    <row r="1782" spans="1:68" s="9" customFormat="1" x14ac:dyDescent="0.35">
      <c r="A1782" s="1" t="s">
        <v>2105</v>
      </c>
      <c r="B1782" s="8" t="s">
        <v>2106</v>
      </c>
      <c r="C1782" s="3" t="str">
        <f>_xlfn.XLOOKUP(B1782,'[1]daily break down'!$D:$D,'[1]daily break down'!$E:$E,"")</f>
        <v>Douala</v>
      </c>
      <c r="D1782" s="1" t="s">
        <v>11</v>
      </c>
      <c r="E1782" s="1" t="s">
        <v>12</v>
      </c>
      <c r="F1782" s="3" t="s">
        <v>31</v>
      </c>
      <c r="G1782" s="1" t="s">
        <v>32</v>
      </c>
      <c r="H1782" s="41" t="str">
        <f>_xlfn.XLOOKUP(B1782,[2]CALCULATION!$B:$B,[2]CALCULATION!$H:$H,"")</f>
        <v>ZTE</v>
      </c>
      <c r="I1782" s="34">
        <v>0</v>
      </c>
      <c r="J1782" s="34">
        <v>0</v>
      </c>
      <c r="K1782" s="34">
        <v>0</v>
      </c>
      <c r="L1782" s="34">
        <v>2.0153638498657677E-3</v>
      </c>
      <c r="M1782" s="34">
        <v>0</v>
      </c>
      <c r="N1782" s="34">
        <v>0.23071457311383381</v>
      </c>
      <c r="O1782" s="34">
        <v>3.9897070196013802E-2</v>
      </c>
      <c r="P1782" s="34">
        <v>0</v>
      </c>
      <c r="Q1782" s="34">
        <v>0</v>
      </c>
      <c r="R1782" s="34">
        <v>0</v>
      </c>
      <c r="S1782" s="109">
        <v>0</v>
      </c>
      <c r="T1782" s="109">
        <f>_xlfn.XLOOKUP(B1782,'[3]Nur des jours'!$B:$B,'[3]Nur des jours'!$U:$U,"")</f>
        <v>0</v>
      </c>
      <c r="U1782" s="109">
        <v>0</v>
      </c>
      <c r="V1782" s="109">
        <v>0</v>
      </c>
      <c r="W1782" s="109">
        <v>0</v>
      </c>
      <c r="X1782" s="109">
        <v>0</v>
      </c>
      <c r="Y1782" s="109">
        <v>0</v>
      </c>
      <c r="Z1782" s="109">
        <v>0</v>
      </c>
      <c r="AA1782" s="109">
        <v>0</v>
      </c>
      <c r="AB1782" s="109">
        <v>0</v>
      </c>
      <c r="AC1782" s="109">
        <v>0</v>
      </c>
      <c r="AD1782" s="109">
        <v>0</v>
      </c>
      <c r="AE1782" s="109">
        <v>0</v>
      </c>
      <c r="AF1782" s="109">
        <v>0</v>
      </c>
      <c r="AG1782" s="57" t="str">
        <f>_xlfn.XLOOKUP(B1782,[3]CALCULATION!$B:$B,[3]CALCULATION!$M:$M,"")</f>
        <v>Operationnel</v>
      </c>
      <c r="AH1782" s="57"/>
      <c r="AI1782" s="56" t="str" cm="1">
        <f t="array" ref="AI1782">IFERROR(_xlfn.IFS(
AK1782="MPR ISSUE","PDH",
AK1782="BSS Hardware Issue","BSS",
AK1782="Sites strategiques, MLL, Pylone, etc.","ENVTECH",
AK1782="AKTIVCO DEFAUT GE &amp; POWER Cabinet","AKTIVCO",
AK1782="AKTIVCO Coupure ENEO &amp; Baisse de tension","AKTIVCO GRID ONLY",
AK1782="Coupure ENEO &amp; Baisse de tension","IHS GRID ONLY",
AK1782="Defaut GE &amp; POWER Cabinet","IHS",
AK1782="Sharing","Partners",
AK1782="Sites strategiques &amp; DataCenter","SST &amp; DC",
AK1782="Exclu","Exclu",
AK1782="SAT","SAT",
AK1782="SPARE-ISSUE","SPARE-ISSUE",
AK1782="Fiber CAmtel","TRANS_FO_CAMTEL",
AK1782="Fiber AOF","Fiber AOF",
AK1782="Projet OCM (HUAWEI)","TRAVAUX-HUAWEI",
AK1782="Projet OCM (NOKIA)","TRAVAUX-NOKIA",
AK1782="ACCESS-ISSUE","ACCESS-ISSUE",
AK1782="Projet OCM (ZTE, NOKIA, autres projets)","TRAVAUX OCM",
AK1782="No root CAuse","No root cause",
AK1782="ODU HS","PDH",
AK1782="IP &amp; VLAN","PDH",
AK1782="Warehouse HUAWEI","SPARE-ISSUE",
AK1782="SPARE-HS","SPARE-ISSUE",
AK1782="Power Telco","BSS",AK1782="no impacts","no impacts"
),"")</f>
        <v>No root cause</v>
      </c>
      <c r="AJ1782" s="56" t="str" cm="1">
        <f t="array" ref="AJ1782">IFERROR(_xlfn.IFS(
AK1782="MPR ISSUE","TX ISSUE",
AK1782="BSS Hardware Issue","RAN ISSUE",
AK1782="Sites strategiques, MLL, Pylone, etc.","ENVTECH",
AK1782="AKTIVCO DEFAUT GE &amp; POWER Cabinet","POWER ISSUE",
AK1782="AKTIVCO Coupure ENEO &amp; Baisse de tension","POWER ISSUE",
AK1782="Coupure ENEO &amp; Baisse de tension","POWER ISSUE",
AK1782="Defaut GE &amp; POWER Cabinet","POWER ISSUE",
AK1782="Sharing","POWER ISSUE",
AK1782="Sites strategiques &amp; DataCenter","POWER ISSUE",
AK1782="Exclu","Exclu",
AK1782="SAT","TX ISSUE",
AK1782="SPARE-ISSUE","SPARE-ISSUE",
AK1782="Fiber CAmtel","TX ISSUE",
AK1782="Fiber AOF","TX ISSUE",
AK1782="Projet OCM (HUAWEI)","TRAVAUX-HUAWEI",
AK1782="Projet OCM (NOKIA)","TRAVAUX -NOKIA",
AK1782="ACCESS-ISSUE","ACCESS-ISSUE",
AK1782="Projet OCM (ZTE, NOKIA, autres projets)","TRAVAUX OCM",
AK1782="No root CAuse","No root cause",
AK1782="ODU HS","TX ISSUE",
AK1782="IP &amp; VLAN","TX ISSUE",
AK1782="Warehouse HUAWEI","SPARE-ISSUE",
AK1782="SPARE-HS","SPARE-ISSUE",
AK1782="Power Telco","RAN ISSUE",AK1782="no impacts","no impacts"
),"")</f>
        <v>No root cause</v>
      </c>
      <c r="AK1782" s="81" t="s">
        <v>5620</v>
      </c>
      <c r="AL1782" s="56" t="str" cm="1">
        <f t="array" ref="AL1782">IFERROR(_xlfn.IFS(
AK1782="MPR ISSUE","ACTIVE",
AK1782="BSS Hardware Issue","ACTIVE",
AK1782="Sites strategiques, MLL, Pylone, etc.","PASSIVE",
AK1782="AKTIVCO DEFAUT GE &amp; POWER Cabinet","PASSIVE",
AK1782="AKTIVCO Coupure ENEO &amp; Baisse de tension","PASSIVE",
AK1782="Coupure ENEO &amp; Baisse de tension","PASSIVE",
AK1782="Defaut GE &amp; POWER Cabinet","PASSIVE",
AK1782="Sharing","PASSIVE",
AK1782="Sites strategiques &amp; DataCenter","PASSIVE",
AK1782="Exclu","Exclu",
AK1782="SAT","ACTIVE",
AK1782="SPARE-ISSUE","SPARE-ISSUE",
AK1782="Fiber CAmtel","ACTIVE",
AK1782="Fiber AOF","ACTIVE",
AK1782="Projet OCM (HUAWEI)","PLANNED WORKS",
AK1782="Projet OCM (NOKIA)","PLANNED WORKS",
AK1782="ACCESS-ISSUE","ACCESS-ISSUE",
AK1782="Projet OCM (ZTE, NOKIA, autres projets)","PLANNED WORKS",
AK1782="No root CAuse","No root cause",
AK1782="ODU HS","ACTIVE",
AK1782="IP &amp; VLAN","ACTIVE",
AK1782="Warehouse HUAWEI","SPARE-ISSUE",
AK1782="SPARE-HS","SPARE-ISSUE",
AK1782="Power Telco","ACTIVE", AK1782="no impacts","no impacts"
),"")</f>
        <v>No root cause</v>
      </c>
      <c r="AM1782" s="108" t="s">
        <v>5537</v>
      </c>
      <c r="AN1782" s="117" t="s">
        <v>2106</v>
      </c>
      <c r="AP1782" s="23" t="s">
        <v>5537</v>
      </c>
      <c r="AQ1782" s="23" t="s">
        <v>5537</v>
      </c>
      <c r="AR1782" s="7"/>
      <c r="AS1782" s="6"/>
      <c r="AT1782" s="7"/>
      <c r="AU1782" s="3" t="s">
        <v>5537</v>
      </c>
      <c r="AV1782" s="24" t="s">
        <v>5537</v>
      </c>
      <c r="AW1782" s="24" t="s">
        <v>5537</v>
      </c>
      <c r="AX1782" s="24" t="s">
        <v>5537</v>
      </c>
      <c r="AY1782" s="24" t="s">
        <v>5537</v>
      </c>
      <c r="AZ1782" s="24" t="s">
        <v>5537</v>
      </c>
      <c r="BA1782" s="24" t="s">
        <v>5537</v>
      </c>
      <c r="BB1782" s="24" t="s">
        <v>5537</v>
      </c>
      <c r="BC1782" s="24" t="s">
        <v>5537</v>
      </c>
      <c r="BD1782" s="24" t="s">
        <v>5537</v>
      </c>
      <c r="BE1782" s="24" t="s">
        <v>5537</v>
      </c>
      <c r="BF1782" s="24" t="s">
        <v>5537</v>
      </c>
      <c r="BG1782" s="24" t="s">
        <v>5537</v>
      </c>
      <c r="BH1782" s="24" t="s">
        <v>5537</v>
      </c>
      <c r="BI1782" s="9" t="s">
        <v>5537</v>
      </c>
      <c r="BJ1782" s="14"/>
      <c r="BK1782" s="14" t="s">
        <v>5537</v>
      </c>
      <c r="BL1782" s="14" t="str">
        <f>_xlfn.XLOOKUP(B1782,'[4]cell downs 18042026 17h'!$B:$B,'[4]cell downs 18042026 17h'!$B:$B,"")</f>
        <v/>
      </c>
      <c r="BM1782" s="14" t="str">
        <f>_xlfn.XLOOKUP(B1782,'[5]Cells Huawei 19042026 15h'!$B:$B,'[5]Cells Huawei 19042026 15h'!$B:$B,"")</f>
        <v/>
      </c>
      <c r="BN1782" s="9" t="str">
        <f>_xlfn.XLOOKUP(B1782,'[6]cells down 19042026 9H40'!$B:$B,'[6]cells down 19042026 9H40'!$B:$B,"")</f>
        <v/>
      </c>
      <c r="BO1782" s="9" t="s">
        <v>2106</v>
      </c>
      <c r="BP1782" s="9" t="s">
        <v>318</v>
      </c>
    </row>
    <row r="1783" spans="1:68" s="9" customFormat="1" x14ac:dyDescent="0.35">
      <c r="A1783" s="1" t="s">
        <v>4592</v>
      </c>
      <c r="B1783" s="8" t="s">
        <v>4593</v>
      </c>
      <c r="C1783" s="3" t="str">
        <f>_xlfn.XLOOKUP(B1783,'[1]daily break down'!$D:$D,'[1]daily break down'!$E:$E,"")</f>
        <v>ADAMAOUA</v>
      </c>
      <c r="D1783" s="1" t="s">
        <v>11</v>
      </c>
      <c r="E1783" s="1" t="s">
        <v>83</v>
      </c>
      <c r="F1783" s="3" t="s">
        <v>90</v>
      </c>
      <c r="G1783" s="1" t="s">
        <v>4594</v>
      </c>
      <c r="H1783" s="40" t="str">
        <f>_xlfn.XLOOKUP(B1783,[2]CALCULATION!$B:$B,[2]CALCULATION!$H:$H,"")</f>
        <v>NOKIA</v>
      </c>
      <c r="I1783" s="34">
        <v>0</v>
      </c>
      <c r="J1783" s="34">
        <v>0.16811878838417238</v>
      </c>
      <c r="K1783" s="34">
        <v>0</v>
      </c>
      <c r="L1783" s="34">
        <v>0</v>
      </c>
      <c r="M1783" s="34">
        <v>1.4270540178252754E-3</v>
      </c>
      <c r="N1783" s="34">
        <v>0.20710079855808464</v>
      </c>
      <c r="O1783" s="34">
        <v>0</v>
      </c>
      <c r="P1783" s="34">
        <v>0</v>
      </c>
      <c r="Q1783" s="34">
        <v>0</v>
      </c>
      <c r="R1783" s="34">
        <v>0</v>
      </c>
      <c r="S1783" s="109">
        <v>0</v>
      </c>
      <c r="T1783" s="109">
        <f>_xlfn.XLOOKUP(B1783,'[3]Nur des jours'!$B:$B,'[3]Nur des jours'!$U:$U,"")</f>
        <v>0</v>
      </c>
      <c r="U1783" s="109">
        <v>0</v>
      </c>
      <c r="V1783" s="109">
        <v>0</v>
      </c>
      <c r="W1783" s="109">
        <v>0</v>
      </c>
      <c r="X1783" s="109">
        <v>0</v>
      </c>
      <c r="Y1783" s="109">
        <v>0</v>
      </c>
      <c r="Z1783" s="109">
        <v>0</v>
      </c>
      <c r="AA1783" s="109">
        <v>0</v>
      </c>
      <c r="AB1783" s="109">
        <v>0</v>
      </c>
      <c r="AC1783" s="109">
        <v>0</v>
      </c>
      <c r="AD1783" s="109">
        <v>0</v>
      </c>
      <c r="AE1783" s="109">
        <v>0</v>
      </c>
      <c r="AF1783" s="109">
        <v>0</v>
      </c>
      <c r="AG1783" s="57" t="str">
        <f>_xlfn.XLOOKUP(B1783,[3]CALCULATION!$B:$B,[3]CALCULATION!$M:$M,"")</f>
        <v>Operationnel</v>
      </c>
      <c r="AH1783" s="57"/>
      <c r="AI1783" s="56" t="str" cm="1">
        <f t="array" ref="AI1783">IFERROR(_xlfn.IFS(
AK1783="MPR ISSUE","PDH",
AK1783="BSS Hardware Issue","BSS",
AK1783="Sites strategiques, MLL, Pylone, etc.","ENVTECH",
AK1783="AKTIVCO DEFAUT GE &amp; POWER Cabinet","AKTIVCO",
AK1783="AKTIVCO Coupure ENEO &amp; Baisse de tension","AKTIVCO GRID ONLY",
AK1783="Coupure ENEO &amp; Baisse de tension","IHS GRID ONLY",
AK1783="Defaut GE &amp; POWER Cabinet","IHS",
AK1783="Sharing","Partners",
AK1783="Sites strategiques &amp; DataCenter","SST &amp; DC",
AK1783="Exclu","Exclu",
AK1783="SAT","SAT",
AK1783="SPARE-ISSUE","SPARE-ISSUE",
AK1783="Fiber CAmtel","TRANS_FO_CAMTEL",
AK1783="Fiber AOF","Fiber AOF",
AK1783="Projet OCM (HUAWEI)","TRAVAUX-HUAWEI",
AK1783="Projet OCM (NOKIA)","TRAVAUX-NOKIA",
AK1783="ACCESS-ISSUE","ACCESS-ISSUE",
AK1783="Projet OCM (ZTE, NOKIA, autres projets)","TRAVAUX OCM",
AK1783="No root CAuse","No root cause",
AK1783="ODU HS","PDH",
AK1783="IP &amp; VLAN","PDH",
AK1783="Warehouse HUAWEI","SPARE-ISSUE",
AK1783="SPARE-HS","SPARE-ISSUE",
AK1783="Power Telco","BSS",AK1783="no impacts","no impacts"
),"")</f>
        <v>No root cause</v>
      </c>
      <c r="AJ1783" s="56" t="str" cm="1">
        <f t="array" ref="AJ1783">IFERROR(_xlfn.IFS(
AK1783="MPR ISSUE","TX ISSUE",
AK1783="BSS Hardware Issue","RAN ISSUE",
AK1783="Sites strategiques, MLL, Pylone, etc.","ENVTECH",
AK1783="AKTIVCO DEFAUT GE &amp; POWER Cabinet","POWER ISSUE",
AK1783="AKTIVCO Coupure ENEO &amp; Baisse de tension","POWER ISSUE",
AK1783="Coupure ENEO &amp; Baisse de tension","POWER ISSUE",
AK1783="Defaut GE &amp; POWER Cabinet","POWER ISSUE",
AK1783="Sharing","POWER ISSUE",
AK1783="Sites strategiques &amp; DataCenter","POWER ISSUE",
AK1783="Exclu","Exclu",
AK1783="SAT","TX ISSUE",
AK1783="SPARE-ISSUE","SPARE-ISSUE",
AK1783="Fiber CAmtel","TX ISSUE",
AK1783="Fiber AOF","TX ISSUE",
AK1783="Projet OCM (HUAWEI)","TRAVAUX-HUAWEI",
AK1783="Projet OCM (NOKIA)","TRAVAUX -NOKIA",
AK1783="ACCESS-ISSUE","ACCESS-ISSUE",
AK1783="Projet OCM (ZTE, NOKIA, autres projets)","TRAVAUX OCM",
AK1783="No root CAuse","No root cause",
AK1783="ODU HS","TX ISSUE",
AK1783="IP &amp; VLAN","TX ISSUE",
AK1783="Warehouse HUAWEI","SPARE-ISSUE",
AK1783="SPARE-HS","SPARE-ISSUE",
AK1783="Power Telco","RAN ISSUE",AK1783="no impacts","no impacts"
),"")</f>
        <v>No root cause</v>
      </c>
      <c r="AK1783" s="81" t="s">
        <v>5620</v>
      </c>
      <c r="AL1783" s="56" t="str" cm="1">
        <f t="array" ref="AL1783">IFERROR(_xlfn.IFS(
AK1783="MPR ISSUE","ACTIVE",
AK1783="BSS Hardware Issue","ACTIVE",
AK1783="Sites strategiques, MLL, Pylone, etc.","PASSIVE",
AK1783="AKTIVCO DEFAUT GE &amp; POWER Cabinet","PASSIVE",
AK1783="AKTIVCO Coupure ENEO &amp; Baisse de tension","PASSIVE",
AK1783="Coupure ENEO &amp; Baisse de tension","PASSIVE",
AK1783="Defaut GE &amp; POWER Cabinet","PASSIVE",
AK1783="Sharing","PASSIVE",
AK1783="Sites strategiques &amp; DataCenter","PASSIVE",
AK1783="Exclu","Exclu",
AK1783="SAT","ACTIVE",
AK1783="SPARE-ISSUE","SPARE-ISSUE",
AK1783="Fiber CAmtel","ACTIVE",
AK1783="Fiber AOF","ACTIVE",
AK1783="Projet OCM (HUAWEI)","PLANNED WORKS",
AK1783="Projet OCM (NOKIA)","PLANNED WORKS",
AK1783="ACCESS-ISSUE","ACCESS-ISSUE",
AK1783="Projet OCM (ZTE, NOKIA, autres projets)","PLANNED WORKS",
AK1783="No root CAuse","No root cause",
AK1783="ODU HS","ACTIVE",
AK1783="IP &amp; VLAN","ACTIVE",
AK1783="Warehouse HUAWEI","SPARE-ISSUE",
AK1783="SPARE-HS","SPARE-ISSUE",
AK1783="Power Telco","ACTIVE", AK1783="no impacts","no impacts"
),"")</f>
        <v>No root cause</v>
      </c>
      <c r="AM1783" s="108" t="s">
        <v>5537</v>
      </c>
      <c r="AN1783" s="117" t="s">
        <v>4593</v>
      </c>
      <c r="AP1783" s="23" t="s">
        <v>5537</v>
      </c>
      <c r="AQ1783" s="23" t="s">
        <v>5537</v>
      </c>
      <c r="AR1783" s="7"/>
      <c r="AS1783" s="6"/>
      <c r="AT1783" s="7"/>
      <c r="AU1783" s="3" t="s">
        <v>5537</v>
      </c>
      <c r="AV1783" s="24" t="s">
        <v>5537</v>
      </c>
      <c r="AW1783" s="24" t="s">
        <v>5537</v>
      </c>
      <c r="AX1783" s="24" t="s">
        <v>5537</v>
      </c>
      <c r="AY1783" s="24" t="s">
        <v>5537</v>
      </c>
      <c r="AZ1783" s="24" t="s">
        <v>5537</v>
      </c>
      <c r="BA1783" s="24" t="s">
        <v>5537</v>
      </c>
      <c r="BB1783" s="24" t="s">
        <v>5537</v>
      </c>
      <c r="BC1783" s="24" t="s">
        <v>5537</v>
      </c>
      <c r="BD1783" s="24" t="s">
        <v>5537</v>
      </c>
      <c r="BE1783" s="24" t="s">
        <v>5537</v>
      </c>
      <c r="BF1783" s="24" t="s">
        <v>5537</v>
      </c>
      <c r="BG1783" s="24" t="s">
        <v>5537</v>
      </c>
      <c r="BH1783" s="24" t="s">
        <v>5537</v>
      </c>
      <c r="BI1783" s="9" t="s">
        <v>5537</v>
      </c>
      <c r="BJ1783" s="14"/>
      <c r="BK1783" s="14" t="s">
        <v>5537</v>
      </c>
      <c r="BL1783" s="14" t="str">
        <f>_xlfn.XLOOKUP(B1783,'[4]cell downs 18042026 17h'!$B:$B,'[4]cell downs 18042026 17h'!$B:$B,"")</f>
        <v/>
      </c>
      <c r="BM1783" s="14" t="str">
        <f>_xlfn.XLOOKUP(B1783,'[5]Cells Huawei 19042026 15h'!$B:$B,'[5]Cells Huawei 19042026 15h'!$B:$B,"")</f>
        <v/>
      </c>
      <c r="BN1783" s="9" t="str">
        <f>_xlfn.XLOOKUP(B1783,'[6]cells down 19042026 9H40'!$B:$B,'[6]cells down 19042026 9H40'!$B:$B,"")</f>
        <v/>
      </c>
      <c r="BO1783" s="9" t="s">
        <v>4593</v>
      </c>
      <c r="BP1783" s="9" t="s">
        <v>5537</v>
      </c>
    </row>
    <row r="1784" spans="1:68" s="9" customFormat="1" x14ac:dyDescent="0.35">
      <c r="A1784" s="1" t="s">
        <v>2123</v>
      </c>
      <c r="B1784" s="8" t="s">
        <v>2124</v>
      </c>
      <c r="C1784" s="3" t="str">
        <f>_xlfn.XLOOKUP(B1784,'[1]daily break down'!$D:$D,'[1]daily break down'!$E:$E,"")</f>
        <v>Douala</v>
      </c>
      <c r="D1784" s="1" t="s">
        <v>11</v>
      </c>
      <c r="E1784" s="1" t="s">
        <v>302</v>
      </c>
      <c r="F1784" s="3" t="s">
        <v>31</v>
      </c>
      <c r="G1784" s="1" t="s">
        <v>32</v>
      </c>
      <c r="H1784" s="41" t="str">
        <f>_xlfn.XLOOKUP(B1784,[2]CALCULATION!$B:$B,[2]CALCULATION!$H:$H,"")</f>
        <v>ZTE</v>
      </c>
      <c r="I1784" s="34">
        <v>0</v>
      </c>
      <c r="J1784" s="34">
        <v>0</v>
      </c>
      <c r="K1784" s="34">
        <v>0</v>
      </c>
      <c r="L1784" s="34">
        <v>2.3542303378962857E-3</v>
      </c>
      <c r="M1784" s="34">
        <v>0</v>
      </c>
      <c r="N1784" s="34">
        <v>0.19896813370886871</v>
      </c>
      <c r="O1784" s="34">
        <v>0</v>
      </c>
      <c r="P1784" s="34">
        <v>0</v>
      </c>
      <c r="Q1784" s="34">
        <v>0</v>
      </c>
      <c r="R1784" s="34">
        <v>0</v>
      </c>
      <c r="S1784" s="109">
        <v>0</v>
      </c>
      <c r="T1784" s="109">
        <f>_xlfn.XLOOKUP(B1784,'[3]Nur des jours'!$B:$B,'[3]Nur des jours'!$U:$U,"")</f>
        <v>0</v>
      </c>
      <c r="U1784" s="109">
        <v>0</v>
      </c>
      <c r="V1784" s="109">
        <v>0</v>
      </c>
      <c r="W1784" s="109">
        <v>0</v>
      </c>
      <c r="X1784" s="109">
        <v>0</v>
      </c>
      <c r="Y1784" s="109">
        <v>0</v>
      </c>
      <c r="Z1784" s="109">
        <v>0</v>
      </c>
      <c r="AA1784" s="109">
        <v>0</v>
      </c>
      <c r="AB1784" s="109">
        <v>0</v>
      </c>
      <c r="AC1784" s="109">
        <v>0</v>
      </c>
      <c r="AD1784" s="109">
        <v>0</v>
      </c>
      <c r="AE1784" s="109">
        <v>0</v>
      </c>
      <c r="AF1784" s="109">
        <v>0</v>
      </c>
      <c r="AG1784" s="57" t="str">
        <f>_xlfn.XLOOKUP(B1784,[3]CALCULATION!$B:$B,[3]CALCULATION!$M:$M,"")</f>
        <v>Operationnel</v>
      </c>
      <c r="AH1784" s="57"/>
      <c r="AI1784" s="56" t="str" cm="1">
        <f t="array" ref="AI1784">IFERROR(_xlfn.IFS(
AK1784="MPR ISSUE","PDH",
AK1784="BSS Hardware Issue","BSS",
AK1784="Sites strategiques, MLL, Pylone, etc.","ENVTECH",
AK1784="AKTIVCO DEFAUT GE &amp; POWER Cabinet","AKTIVCO",
AK1784="AKTIVCO Coupure ENEO &amp; Baisse de tension","AKTIVCO GRID ONLY",
AK1784="Coupure ENEO &amp; Baisse de tension","IHS GRID ONLY",
AK1784="Defaut GE &amp; POWER Cabinet","IHS",
AK1784="Sharing","Partners",
AK1784="Sites strategiques &amp; DataCenter","SST &amp; DC",
AK1784="Exclu","Exclu",
AK1784="SAT","SAT",
AK1784="SPARE-ISSUE","SPARE-ISSUE",
AK1784="Fiber CAmtel","TRANS_FO_CAMTEL",
AK1784="Fiber AOF","Fiber AOF",
AK1784="Projet OCM (HUAWEI)","TRAVAUX-HUAWEI",
AK1784="Projet OCM (NOKIA)","TRAVAUX-NOKIA",
AK1784="ACCESS-ISSUE","ACCESS-ISSUE",
AK1784="Projet OCM (ZTE, NOKIA, autres projets)","TRAVAUX OCM",
AK1784="No root CAuse","No root cause",
AK1784="ODU HS","PDH",
AK1784="IP &amp; VLAN","PDH",
AK1784="Warehouse HUAWEI","SPARE-ISSUE",
AK1784="SPARE-HS","SPARE-ISSUE",
AK1784="Power Telco","BSS",AK1784="no impacts","no impacts"
),"")</f>
        <v>No root cause</v>
      </c>
      <c r="AJ1784" s="56" t="str" cm="1">
        <f t="array" ref="AJ1784">IFERROR(_xlfn.IFS(
AK1784="MPR ISSUE","TX ISSUE",
AK1784="BSS Hardware Issue","RAN ISSUE",
AK1784="Sites strategiques, MLL, Pylone, etc.","ENVTECH",
AK1784="AKTIVCO DEFAUT GE &amp; POWER Cabinet","POWER ISSUE",
AK1784="AKTIVCO Coupure ENEO &amp; Baisse de tension","POWER ISSUE",
AK1784="Coupure ENEO &amp; Baisse de tension","POWER ISSUE",
AK1784="Defaut GE &amp; POWER Cabinet","POWER ISSUE",
AK1784="Sharing","POWER ISSUE",
AK1784="Sites strategiques &amp; DataCenter","POWER ISSUE",
AK1784="Exclu","Exclu",
AK1784="SAT","TX ISSUE",
AK1784="SPARE-ISSUE","SPARE-ISSUE",
AK1784="Fiber CAmtel","TX ISSUE",
AK1784="Fiber AOF","TX ISSUE",
AK1784="Projet OCM (HUAWEI)","TRAVAUX-HUAWEI",
AK1784="Projet OCM (NOKIA)","TRAVAUX -NOKIA",
AK1784="ACCESS-ISSUE","ACCESS-ISSUE",
AK1784="Projet OCM (ZTE, NOKIA, autres projets)","TRAVAUX OCM",
AK1784="No root CAuse","No root cause",
AK1784="ODU HS","TX ISSUE",
AK1784="IP &amp; VLAN","TX ISSUE",
AK1784="Warehouse HUAWEI","SPARE-ISSUE",
AK1784="SPARE-HS","SPARE-ISSUE",
AK1784="Power Telco","RAN ISSUE",AK1784="no impacts","no impacts"
),"")</f>
        <v>No root cause</v>
      </c>
      <c r="AK1784" s="81" t="s">
        <v>5620</v>
      </c>
      <c r="AL1784" s="56" t="str" cm="1">
        <f t="array" ref="AL1784">IFERROR(_xlfn.IFS(
AK1784="MPR ISSUE","ACTIVE",
AK1784="BSS Hardware Issue","ACTIVE",
AK1784="Sites strategiques, MLL, Pylone, etc.","PASSIVE",
AK1784="AKTIVCO DEFAUT GE &amp; POWER Cabinet","PASSIVE",
AK1784="AKTIVCO Coupure ENEO &amp; Baisse de tension","PASSIVE",
AK1784="Coupure ENEO &amp; Baisse de tension","PASSIVE",
AK1784="Defaut GE &amp; POWER Cabinet","PASSIVE",
AK1784="Sharing","PASSIVE",
AK1784="Sites strategiques &amp; DataCenter","PASSIVE",
AK1784="Exclu","Exclu",
AK1784="SAT","ACTIVE",
AK1784="SPARE-ISSUE","SPARE-ISSUE",
AK1784="Fiber CAmtel","ACTIVE",
AK1784="Fiber AOF","ACTIVE",
AK1784="Projet OCM (HUAWEI)","PLANNED WORKS",
AK1784="Projet OCM (NOKIA)","PLANNED WORKS",
AK1784="ACCESS-ISSUE","ACCESS-ISSUE",
AK1784="Projet OCM (ZTE, NOKIA, autres projets)","PLANNED WORKS",
AK1784="No root CAuse","No root cause",
AK1784="ODU HS","ACTIVE",
AK1784="IP &amp; VLAN","ACTIVE",
AK1784="Warehouse HUAWEI","SPARE-ISSUE",
AK1784="SPARE-HS","SPARE-ISSUE",
AK1784="Power Telco","ACTIVE", AK1784="no impacts","no impacts"
),"")</f>
        <v>No root cause</v>
      </c>
      <c r="AM1784" s="108" t="s">
        <v>5537</v>
      </c>
      <c r="AN1784" s="117" t="s">
        <v>2124</v>
      </c>
      <c r="AP1784" s="23" t="s">
        <v>5537</v>
      </c>
      <c r="AQ1784" s="23" t="s">
        <v>5537</v>
      </c>
      <c r="AR1784" s="7"/>
      <c r="AS1784" s="6"/>
      <c r="AT1784" s="7"/>
      <c r="AU1784" s="3" t="s">
        <v>5537</v>
      </c>
      <c r="AV1784" s="24" t="s">
        <v>5537</v>
      </c>
      <c r="AW1784" s="24" t="s">
        <v>5537</v>
      </c>
      <c r="AX1784" s="24" t="s">
        <v>5537</v>
      </c>
      <c r="AY1784" s="24" t="s">
        <v>5537</v>
      </c>
      <c r="AZ1784" s="24" t="s">
        <v>5537</v>
      </c>
      <c r="BA1784" s="24" t="s">
        <v>5537</v>
      </c>
      <c r="BB1784" s="24" t="s">
        <v>5537</v>
      </c>
      <c r="BC1784" s="24" t="s">
        <v>5537</v>
      </c>
      <c r="BD1784" s="24" t="s">
        <v>5537</v>
      </c>
      <c r="BE1784" s="24" t="s">
        <v>5537</v>
      </c>
      <c r="BF1784" s="24" t="s">
        <v>5537</v>
      </c>
      <c r="BG1784" s="24" t="s">
        <v>5537</v>
      </c>
      <c r="BH1784" s="24" t="s">
        <v>5537</v>
      </c>
      <c r="BI1784" s="9" t="s">
        <v>5537</v>
      </c>
      <c r="BJ1784" s="14"/>
      <c r="BK1784" s="14" t="s">
        <v>5537</v>
      </c>
      <c r="BL1784" s="14" t="str">
        <f>_xlfn.XLOOKUP(B1784,'[4]cell downs 18042026 17h'!$B:$B,'[4]cell downs 18042026 17h'!$B:$B,"")</f>
        <v/>
      </c>
      <c r="BM1784" s="14" t="str">
        <f>_xlfn.XLOOKUP(B1784,'[5]Cells Huawei 19042026 15h'!$B:$B,'[5]Cells Huawei 19042026 15h'!$B:$B,"")</f>
        <v/>
      </c>
      <c r="BN1784" s="9" t="str">
        <f>_xlfn.XLOOKUP(B1784,'[6]cells down 19042026 9H40'!$B:$B,'[6]cells down 19042026 9H40'!$B:$B,"")</f>
        <v/>
      </c>
      <c r="BO1784" s="9" t="s">
        <v>2124</v>
      </c>
      <c r="BP1784" s="9" t="s">
        <v>302</v>
      </c>
    </row>
    <row r="1785" spans="1:68" s="9" customFormat="1" x14ac:dyDescent="0.35">
      <c r="A1785" s="1" t="s">
        <v>3005</v>
      </c>
      <c r="B1785" s="8" t="s">
        <v>3006</v>
      </c>
      <c r="C1785" s="3" t="str">
        <f>_xlfn.XLOOKUP(B1785,'[1]daily break down'!$D:$D,'[1]daily break down'!$E:$E,"")</f>
        <v>Garoua</v>
      </c>
      <c r="D1785" s="1" t="s">
        <v>11</v>
      </c>
      <c r="E1785" s="1" t="s">
        <v>12</v>
      </c>
      <c r="F1785" s="3" t="s">
        <v>23</v>
      </c>
      <c r="G1785" s="1" t="s">
        <v>24</v>
      </c>
      <c r="H1785" s="39" t="str">
        <f>_xlfn.XLOOKUP(B1785,[2]CALCULATION!$B:$B,[2]CALCULATION!$H:$H,"")</f>
        <v>Huawei</v>
      </c>
      <c r="I1785" s="34">
        <v>0</v>
      </c>
      <c r="J1785" s="34">
        <v>0</v>
      </c>
      <c r="K1785" s="34">
        <v>3.4690654133600431</v>
      </c>
      <c r="L1785" s="34">
        <v>0</v>
      </c>
      <c r="M1785" s="34">
        <v>0</v>
      </c>
      <c r="N1785" s="34">
        <v>2.9160353048942312E-2</v>
      </c>
      <c r="O1785" s="34">
        <v>0</v>
      </c>
      <c r="P1785" s="34">
        <v>0</v>
      </c>
      <c r="Q1785" s="34">
        <v>0</v>
      </c>
      <c r="R1785" s="34">
        <v>0</v>
      </c>
      <c r="S1785" s="109">
        <v>0</v>
      </c>
      <c r="T1785" s="109">
        <f>_xlfn.XLOOKUP(B1785,'[3]Nur des jours'!$B:$B,'[3]Nur des jours'!$U:$U,"")</f>
        <v>0</v>
      </c>
      <c r="U1785" s="109">
        <v>2.9267185168063508</v>
      </c>
      <c r="V1785" s="109">
        <v>0</v>
      </c>
      <c r="W1785" s="109">
        <v>0</v>
      </c>
      <c r="X1785" s="109">
        <v>0</v>
      </c>
      <c r="Y1785" s="109">
        <v>0</v>
      </c>
      <c r="Z1785" s="109">
        <v>0</v>
      </c>
      <c r="AA1785" s="109">
        <v>0</v>
      </c>
      <c r="AB1785" s="109">
        <v>0</v>
      </c>
      <c r="AC1785" s="109">
        <v>0</v>
      </c>
      <c r="AD1785" s="109">
        <v>0</v>
      </c>
      <c r="AE1785" s="109">
        <v>0</v>
      </c>
      <c r="AF1785" s="109">
        <v>0</v>
      </c>
      <c r="AG1785" s="57" t="str">
        <f>_xlfn.XLOOKUP(B1785,[3]CALCULATION!$B:$B,[3]CALCULATION!$M:$M,"")</f>
        <v>Operationnel</v>
      </c>
      <c r="AH1785" s="57"/>
      <c r="AI1785" s="56" t="str" cm="1">
        <f t="array" ref="AI1785">IFERROR(_xlfn.IFS(
AK1785="MPR ISSUE","PDH",
AK1785="BSS Hardware Issue","BSS",
AK1785="Sites strategiques, MLL, Pylone, etc.","ENVTECH",
AK1785="AKTIVCO DEFAUT GE &amp; POWER Cabinet","AKTIVCO",
AK1785="AKTIVCO Coupure ENEO &amp; Baisse de tension","AKTIVCO GRID ONLY",
AK1785="Coupure ENEO &amp; Baisse de tension","IHS GRID ONLY",
AK1785="Defaut GE &amp; POWER Cabinet","IHS",
AK1785="Sharing","Partners",
AK1785="Sites strategiques &amp; DataCenter","SST &amp; DC",
AK1785="Exclu","Exclu",
AK1785="SAT","SAT",
AK1785="SPARE-ISSUE","SPARE-ISSUE",
AK1785="Fiber CAmtel","TRANS_FO_CAMTEL",
AK1785="Fiber AOF","Fiber AOF",
AK1785="Projet OCM (HUAWEI)","TRAVAUX-HUAWEI",
AK1785="Projet OCM (NOKIA)","TRAVAUX-NOKIA",
AK1785="ACCESS-ISSUE","ACCESS-ISSUE",
AK1785="Projet OCM (ZTE, NOKIA, autres projets)","TRAVAUX OCM",
AK1785="No root CAuse","No root cause",
AK1785="ODU HS","PDH",
AK1785="IP &amp; VLAN","PDH",
AK1785="Warehouse HUAWEI","SPARE-ISSUE",
AK1785="SPARE-HS","SPARE-ISSUE",
AK1785="Power Telco","BSS",AK1785="no impacts","no impacts"
),"")</f>
        <v>No root cause</v>
      </c>
      <c r="AJ1785" s="56" t="str" cm="1">
        <f t="array" ref="AJ1785">IFERROR(_xlfn.IFS(
AK1785="MPR ISSUE","TX ISSUE",
AK1785="BSS Hardware Issue","RAN ISSUE",
AK1785="Sites strategiques, MLL, Pylone, etc.","ENVTECH",
AK1785="AKTIVCO DEFAUT GE &amp; POWER Cabinet","POWER ISSUE",
AK1785="AKTIVCO Coupure ENEO &amp; Baisse de tension","POWER ISSUE",
AK1785="Coupure ENEO &amp; Baisse de tension","POWER ISSUE",
AK1785="Defaut GE &amp; POWER Cabinet","POWER ISSUE",
AK1785="Sharing","POWER ISSUE",
AK1785="Sites strategiques &amp; DataCenter","POWER ISSUE",
AK1785="Exclu","Exclu",
AK1785="SAT","TX ISSUE",
AK1785="SPARE-ISSUE","SPARE-ISSUE",
AK1785="Fiber CAmtel","TX ISSUE",
AK1785="Fiber AOF","TX ISSUE",
AK1785="Projet OCM (HUAWEI)","TRAVAUX-HUAWEI",
AK1785="Projet OCM (NOKIA)","TRAVAUX -NOKIA",
AK1785="ACCESS-ISSUE","ACCESS-ISSUE",
AK1785="Projet OCM (ZTE, NOKIA, autres projets)","TRAVAUX OCM",
AK1785="No root CAuse","No root cause",
AK1785="ODU HS","TX ISSUE",
AK1785="IP &amp; VLAN","TX ISSUE",
AK1785="Warehouse HUAWEI","SPARE-ISSUE",
AK1785="SPARE-HS","SPARE-ISSUE",
AK1785="Power Telco","RAN ISSUE",AK1785="no impacts","no impacts"
),"")</f>
        <v>No root cause</v>
      </c>
      <c r="AK1785" s="81" t="s">
        <v>5620</v>
      </c>
      <c r="AL1785" s="56" t="str" cm="1">
        <f t="array" ref="AL1785">IFERROR(_xlfn.IFS(
AK1785="MPR ISSUE","ACTIVE",
AK1785="BSS Hardware Issue","ACTIVE",
AK1785="Sites strategiques, MLL, Pylone, etc.","PASSIVE",
AK1785="AKTIVCO DEFAUT GE &amp; POWER Cabinet","PASSIVE",
AK1785="AKTIVCO Coupure ENEO &amp; Baisse de tension","PASSIVE",
AK1785="Coupure ENEO &amp; Baisse de tension","PASSIVE",
AK1785="Defaut GE &amp; POWER Cabinet","PASSIVE",
AK1785="Sharing","PASSIVE",
AK1785="Sites strategiques &amp; DataCenter","PASSIVE",
AK1785="Exclu","Exclu",
AK1785="SAT","ACTIVE",
AK1785="SPARE-ISSUE","SPARE-ISSUE",
AK1785="Fiber CAmtel","ACTIVE",
AK1785="Fiber AOF","ACTIVE",
AK1785="Projet OCM (HUAWEI)","PLANNED WORKS",
AK1785="Projet OCM (NOKIA)","PLANNED WORKS",
AK1785="ACCESS-ISSUE","ACCESS-ISSUE",
AK1785="Projet OCM (ZTE, NOKIA, autres projets)","PLANNED WORKS",
AK1785="No root CAuse","No root cause",
AK1785="ODU HS","ACTIVE",
AK1785="IP &amp; VLAN","ACTIVE",
AK1785="Warehouse HUAWEI","SPARE-ISSUE",
AK1785="SPARE-HS","SPARE-ISSUE",
AK1785="Power Telco","ACTIVE", AK1785="no impacts","no impacts"
),"")</f>
        <v>No root cause</v>
      </c>
      <c r="AM1785" s="108" t="s">
        <v>5537</v>
      </c>
      <c r="AN1785" s="117" t="s">
        <v>3006</v>
      </c>
      <c r="AP1785" s="23" t="s">
        <v>5537</v>
      </c>
      <c r="AQ1785" s="23" t="s">
        <v>5537</v>
      </c>
      <c r="AR1785" s="7"/>
      <c r="AS1785" s="6"/>
      <c r="AT1785" s="7"/>
      <c r="AU1785" s="3" t="s">
        <v>5537</v>
      </c>
      <c r="AV1785" s="24" t="s">
        <v>5537</v>
      </c>
      <c r="AW1785" s="24" t="s">
        <v>5537</v>
      </c>
      <c r="AX1785" s="24" t="s">
        <v>5537</v>
      </c>
      <c r="AY1785" s="24" t="s">
        <v>5537</v>
      </c>
      <c r="AZ1785" s="24" t="s">
        <v>5537</v>
      </c>
      <c r="BA1785" s="24" t="s">
        <v>5537</v>
      </c>
      <c r="BB1785" s="24" t="s">
        <v>5537</v>
      </c>
      <c r="BC1785" s="24" t="s">
        <v>5537</v>
      </c>
      <c r="BD1785" s="24" t="s">
        <v>5537</v>
      </c>
      <c r="BE1785" s="24" t="s">
        <v>5537</v>
      </c>
      <c r="BF1785" s="24" t="s">
        <v>5537</v>
      </c>
      <c r="BG1785" s="24" t="s">
        <v>5537</v>
      </c>
      <c r="BH1785" s="24" t="s">
        <v>5537</v>
      </c>
      <c r="BI1785" s="9" t="s">
        <v>5537</v>
      </c>
      <c r="BJ1785" s="14"/>
      <c r="BK1785" s="14" t="s">
        <v>5537</v>
      </c>
      <c r="BL1785" s="14" t="str">
        <f>_xlfn.XLOOKUP(B1785,'[4]cell downs 18042026 17h'!$B:$B,'[4]cell downs 18042026 17h'!$B:$B,"")</f>
        <v/>
      </c>
      <c r="BM1785" s="14" t="str">
        <f>_xlfn.XLOOKUP(B1785,'[5]Cells Huawei 19042026 15h'!$B:$B,'[5]Cells Huawei 19042026 15h'!$B:$B,"")</f>
        <v/>
      </c>
      <c r="BN1785" s="9" t="str">
        <f>_xlfn.XLOOKUP(B1785,'[6]cells down 19042026 9H40'!$B:$B,'[6]cells down 19042026 9H40'!$B:$B,"")</f>
        <v/>
      </c>
      <c r="BO1785" s="9" t="s">
        <v>3006</v>
      </c>
      <c r="BP1785" s="9" t="s">
        <v>302</v>
      </c>
    </row>
    <row r="1786" spans="1:68" s="9" customFormat="1" x14ac:dyDescent="0.35">
      <c r="A1786" s="1" t="s">
        <v>3056</v>
      </c>
      <c r="B1786" s="8" t="s">
        <v>3057</v>
      </c>
      <c r="C1786" s="3" t="str">
        <f>_xlfn.XLOOKUP(B1786,'[1]daily break down'!$D:$D,'[1]daily break down'!$E:$E,"")</f>
        <v>NORD-OUEST</v>
      </c>
      <c r="D1786" s="1" t="s">
        <v>1022</v>
      </c>
      <c r="E1786" s="1"/>
      <c r="F1786" s="3" t="s">
        <v>51</v>
      </c>
      <c r="G1786" s="1" t="s">
        <v>52</v>
      </c>
      <c r="H1786" s="39" t="str">
        <f>_xlfn.XLOOKUP(B1786,[2]CALCULATION!$B:$B,[2]CALCULATION!$H:$H,"")</f>
        <v>Huawei</v>
      </c>
      <c r="I1786" s="34">
        <v>0</v>
      </c>
      <c r="J1786" s="34">
        <v>0</v>
      </c>
      <c r="K1786" s="34">
        <v>0</v>
      </c>
      <c r="L1786" s="34">
        <v>0</v>
      </c>
      <c r="M1786" s="34">
        <v>0</v>
      </c>
      <c r="N1786" s="34">
        <v>7.936609851241179E-3</v>
      </c>
      <c r="O1786" s="34">
        <v>0</v>
      </c>
      <c r="P1786" s="34">
        <v>0</v>
      </c>
      <c r="Q1786" s="34">
        <v>0</v>
      </c>
      <c r="R1786" s="34">
        <v>0</v>
      </c>
      <c r="S1786" s="109">
        <v>0</v>
      </c>
      <c r="T1786" s="109">
        <f>_xlfn.XLOOKUP(B1786,'[3]Nur des jours'!$B:$B,'[3]Nur des jours'!$U:$U,"")</f>
        <v>0</v>
      </c>
      <c r="U1786" s="109">
        <v>0</v>
      </c>
      <c r="V1786" s="109">
        <v>0</v>
      </c>
      <c r="W1786" s="109">
        <v>0</v>
      </c>
      <c r="X1786" s="109">
        <v>0</v>
      </c>
      <c r="Y1786" s="109">
        <v>0</v>
      </c>
      <c r="Z1786" s="109">
        <v>0.41639557347624223</v>
      </c>
      <c r="AA1786" s="109">
        <v>0</v>
      </c>
      <c r="AB1786" s="109">
        <v>0</v>
      </c>
      <c r="AC1786" s="109">
        <v>0</v>
      </c>
      <c r="AD1786" s="109">
        <v>0</v>
      </c>
      <c r="AE1786" s="109">
        <v>0</v>
      </c>
      <c r="AF1786" s="109">
        <v>0</v>
      </c>
      <c r="AG1786" s="57" t="str">
        <f>_xlfn.XLOOKUP(B1786,[3]CALCULATION!$B:$B,[3]CALCULATION!$M:$M,"")</f>
        <v>Operationnel</v>
      </c>
      <c r="AH1786" s="57"/>
      <c r="AI1786" s="56" t="str" cm="1">
        <f t="array" ref="AI1786">IFERROR(_xlfn.IFS(
AK1786="MPR ISSUE","PDH",
AK1786="BSS Hardware Issue","BSS",
AK1786="Sites strategiques, MLL, Pylone, etc.","ENVTECH",
AK1786="AKTIVCO DEFAUT GE &amp; POWER Cabinet","AKTIVCO",
AK1786="AKTIVCO Coupure ENEO &amp; Baisse de tension","AKTIVCO GRID ONLY",
AK1786="Coupure ENEO &amp; Baisse de tension","IHS GRID ONLY",
AK1786="Defaut GE &amp; POWER Cabinet","IHS",
AK1786="Sharing","Partners",
AK1786="Sites strategiques &amp; DataCenter","SST &amp; DC",
AK1786="Exclu","Exclu",
AK1786="SAT","SAT",
AK1786="SPARE-ISSUE","SPARE-ISSUE",
AK1786="Fiber CAmtel","TRANS_FO_CAMTEL",
AK1786="Fiber AOF","Fiber AOF",
AK1786="Projet OCM (HUAWEI)","TRAVAUX-HUAWEI",
AK1786="Projet OCM (NOKIA)","TRAVAUX-NOKIA",
AK1786="ACCESS-ISSUE","ACCESS-ISSUE",
AK1786="Projet OCM (ZTE, NOKIA, autres projets)","TRAVAUX OCM",
AK1786="No root CAuse","No root cause",
AK1786="ODU HS","PDH",
AK1786="IP &amp; VLAN","PDH",
AK1786="Warehouse HUAWEI","SPARE-ISSUE",
AK1786="SPARE-HS","SPARE-ISSUE",
AK1786="Power Telco","BSS",AK1786="no impacts","no impacts"
),"")</f>
        <v>No root cause</v>
      </c>
      <c r="AJ1786" s="56" t="str" cm="1">
        <f t="array" ref="AJ1786">IFERROR(_xlfn.IFS(
AK1786="MPR ISSUE","TX ISSUE",
AK1786="BSS Hardware Issue","RAN ISSUE",
AK1786="Sites strategiques, MLL, Pylone, etc.","ENVTECH",
AK1786="AKTIVCO DEFAUT GE &amp; POWER Cabinet","POWER ISSUE",
AK1786="AKTIVCO Coupure ENEO &amp; Baisse de tension","POWER ISSUE",
AK1786="Coupure ENEO &amp; Baisse de tension","POWER ISSUE",
AK1786="Defaut GE &amp; POWER Cabinet","POWER ISSUE",
AK1786="Sharing","POWER ISSUE",
AK1786="Sites strategiques &amp; DataCenter","POWER ISSUE",
AK1786="Exclu","Exclu",
AK1786="SAT","TX ISSUE",
AK1786="SPARE-ISSUE","SPARE-ISSUE",
AK1786="Fiber CAmtel","TX ISSUE",
AK1786="Fiber AOF","TX ISSUE",
AK1786="Projet OCM (HUAWEI)","TRAVAUX-HUAWEI",
AK1786="Projet OCM (NOKIA)","TRAVAUX -NOKIA",
AK1786="ACCESS-ISSUE","ACCESS-ISSUE",
AK1786="Projet OCM (ZTE, NOKIA, autres projets)","TRAVAUX OCM",
AK1786="No root CAuse","No root cause",
AK1786="ODU HS","TX ISSUE",
AK1786="IP &amp; VLAN","TX ISSUE",
AK1786="Warehouse HUAWEI","SPARE-ISSUE",
AK1786="SPARE-HS","SPARE-ISSUE",
AK1786="Power Telco","RAN ISSUE",AK1786="no impacts","no impacts"
),"")</f>
        <v>No root cause</v>
      </c>
      <c r="AK1786" s="81" t="s">
        <v>5620</v>
      </c>
      <c r="AL1786" s="56" t="str" cm="1">
        <f t="array" ref="AL1786">IFERROR(_xlfn.IFS(
AK1786="MPR ISSUE","ACTIVE",
AK1786="BSS Hardware Issue","ACTIVE",
AK1786="Sites strategiques, MLL, Pylone, etc.","PASSIVE",
AK1786="AKTIVCO DEFAUT GE &amp; POWER Cabinet","PASSIVE",
AK1786="AKTIVCO Coupure ENEO &amp; Baisse de tension","PASSIVE",
AK1786="Coupure ENEO &amp; Baisse de tension","PASSIVE",
AK1786="Defaut GE &amp; POWER Cabinet","PASSIVE",
AK1786="Sharing","PASSIVE",
AK1786="Sites strategiques &amp; DataCenter","PASSIVE",
AK1786="Exclu","Exclu",
AK1786="SAT","ACTIVE",
AK1786="SPARE-ISSUE","SPARE-ISSUE",
AK1786="Fiber CAmtel","ACTIVE",
AK1786="Fiber AOF","ACTIVE",
AK1786="Projet OCM (HUAWEI)","PLANNED WORKS",
AK1786="Projet OCM (NOKIA)","PLANNED WORKS",
AK1786="ACCESS-ISSUE","ACCESS-ISSUE",
AK1786="Projet OCM (ZTE, NOKIA, autres projets)","PLANNED WORKS",
AK1786="No root CAuse","No root cause",
AK1786="ODU HS","ACTIVE",
AK1786="IP &amp; VLAN","ACTIVE",
AK1786="Warehouse HUAWEI","SPARE-ISSUE",
AK1786="SPARE-HS","SPARE-ISSUE",
AK1786="Power Telco","ACTIVE", AK1786="no impacts","no impacts"
),"")</f>
        <v>No root cause</v>
      </c>
      <c r="AM1786" s="108" t="s">
        <v>5537</v>
      </c>
      <c r="AN1786" s="117" t="s">
        <v>3057</v>
      </c>
      <c r="AP1786" s="23" t="s">
        <v>5537</v>
      </c>
      <c r="AQ1786" s="23" t="s">
        <v>5537</v>
      </c>
      <c r="AR1786" s="7"/>
      <c r="AS1786" s="6"/>
      <c r="AT1786" s="7"/>
      <c r="AU1786" s="3" t="s">
        <v>5537</v>
      </c>
      <c r="AV1786" s="24" t="s">
        <v>5537</v>
      </c>
      <c r="AW1786" s="24" t="s">
        <v>5537</v>
      </c>
      <c r="AX1786" s="24" t="s">
        <v>5537</v>
      </c>
      <c r="AY1786" s="24" t="s">
        <v>5537</v>
      </c>
      <c r="AZ1786" s="24" t="s">
        <v>5537</v>
      </c>
      <c r="BA1786" s="24" t="s">
        <v>5537</v>
      </c>
      <c r="BB1786" s="24" t="s">
        <v>5537</v>
      </c>
      <c r="BC1786" s="24" t="s">
        <v>5537</v>
      </c>
      <c r="BD1786" s="24" t="s">
        <v>5537</v>
      </c>
      <c r="BE1786" s="24" t="s">
        <v>5537</v>
      </c>
      <c r="BF1786" s="24" t="s">
        <v>5537</v>
      </c>
      <c r="BG1786" s="24" t="s">
        <v>5537</v>
      </c>
      <c r="BH1786" s="24" t="s">
        <v>5537</v>
      </c>
      <c r="BI1786" s="9" t="s">
        <v>5537</v>
      </c>
      <c r="BJ1786" s="14"/>
      <c r="BK1786" s="14" t="s">
        <v>5537</v>
      </c>
      <c r="BL1786" s="14" t="str">
        <f>_xlfn.XLOOKUP(B1786,'[4]cell downs 18042026 17h'!$B:$B,'[4]cell downs 18042026 17h'!$B:$B,"")</f>
        <v/>
      </c>
      <c r="BM1786" s="14" t="str">
        <f>_xlfn.XLOOKUP(B1786,'[5]Cells Huawei 19042026 15h'!$B:$B,'[5]Cells Huawei 19042026 15h'!$B:$B,"")</f>
        <v/>
      </c>
      <c r="BN1786" s="9" t="str">
        <f>_xlfn.XLOOKUP(B1786,'[6]cells down 19042026 9H40'!$B:$B,'[6]cells down 19042026 9H40'!$B:$B,"")</f>
        <v/>
      </c>
      <c r="BO1786" s="9" t="s">
        <v>5537</v>
      </c>
      <c r="BP1786" s="9" t="s">
        <v>12</v>
      </c>
    </row>
    <row r="1787" spans="1:68" s="9" customFormat="1" x14ac:dyDescent="0.35">
      <c r="A1787" s="1" t="s">
        <v>4896</v>
      </c>
      <c r="B1787" s="8" t="s">
        <v>4897</v>
      </c>
      <c r="C1787" s="3" t="str">
        <f>_xlfn.XLOOKUP(B1787,'[1]daily break down'!$D:$D,'[1]daily break down'!$E:$E,"")</f>
        <v>Douala</v>
      </c>
      <c r="D1787" s="1" t="s">
        <v>11</v>
      </c>
      <c r="E1787" s="1" t="s">
        <v>12</v>
      </c>
      <c r="F1787" s="3" t="s">
        <v>31</v>
      </c>
      <c r="G1787" s="1" t="s">
        <v>32</v>
      </c>
      <c r="H1787" s="41" t="str">
        <f>_xlfn.XLOOKUP(B1787,[2]CALCULATION!$B:$B,[2]CALCULATION!$H:$H,"")</f>
        <v>ZTE</v>
      </c>
      <c r="I1787" s="34">
        <v>0</v>
      </c>
      <c r="J1787" s="34">
        <v>0</v>
      </c>
      <c r="K1787" s="34">
        <v>0</v>
      </c>
      <c r="L1787" s="34">
        <v>0</v>
      </c>
      <c r="M1787" s="34">
        <v>0</v>
      </c>
      <c r="N1787" s="34">
        <v>4.5657800492534956E-3</v>
      </c>
      <c r="O1787" s="34">
        <v>0</v>
      </c>
      <c r="P1787" s="34">
        <v>0</v>
      </c>
      <c r="Q1787" s="34">
        <v>0</v>
      </c>
      <c r="R1787" s="34">
        <v>0</v>
      </c>
      <c r="S1787" s="109">
        <v>0</v>
      </c>
      <c r="T1787" s="109">
        <f>_xlfn.XLOOKUP(B1787,'[3]Nur des jours'!$B:$B,'[3]Nur des jours'!$U:$U,"")</f>
        <v>0</v>
      </c>
      <c r="U1787" s="109">
        <v>0</v>
      </c>
      <c r="V1787" s="109">
        <v>0</v>
      </c>
      <c r="W1787" s="109">
        <v>0</v>
      </c>
      <c r="X1787" s="109">
        <v>0</v>
      </c>
      <c r="Y1787" s="109">
        <v>0</v>
      </c>
      <c r="Z1787" s="109">
        <v>0</v>
      </c>
      <c r="AA1787" s="109">
        <v>0</v>
      </c>
      <c r="AB1787" s="109">
        <v>0</v>
      </c>
      <c r="AC1787" s="109">
        <v>0</v>
      </c>
      <c r="AD1787" s="109">
        <v>0</v>
      </c>
      <c r="AE1787" s="109">
        <v>0</v>
      </c>
      <c r="AF1787" s="109">
        <v>0</v>
      </c>
      <c r="AG1787" s="57" t="str">
        <f>_xlfn.XLOOKUP(B1787,[3]CALCULATION!$B:$B,[3]CALCULATION!$M:$M,"")</f>
        <v>Operationnel</v>
      </c>
      <c r="AH1787" s="57"/>
      <c r="AI1787" s="56" t="str" cm="1">
        <f t="array" ref="AI1787">IFERROR(_xlfn.IFS(
AK1787="MPR ISSUE","PDH",
AK1787="BSS Hardware Issue","BSS",
AK1787="Sites strategiques, MLL, Pylone, etc.","ENVTECH",
AK1787="AKTIVCO DEFAUT GE &amp; POWER Cabinet","AKTIVCO",
AK1787="AKTIVCO Coupure ENEO &amp; Baisse de tension","AKTIVCO GRID ONLY",
AK1787="Coupure ENEO &amp; Baisse de tension","IHS GRID ONLY",
AK1787="Defaut GE &amp; POWER Cabinet","IHS",
AK1787="Sharing","Partners",
AK1787="Sites strategiques &amp; DataCenter","SST &amp; DC",
AK1787="Exclu","Exclu",
AK1787="SAT","SAT",
AK1787="SPARE-ISSUE","SPARE-ISSUE",
AK1787="Fiber CAmtel","TRANS_FO_CAMTEL",
AK1787="Fiber AOF","Fiber AOF",
AK1787="Projet OCM (HUAWEI)","TRAVAUX-HUAWEI",
AK1787="Projet OCM (NOKIA)","TRAVAUX-NOKIA",
AK1787="ACCESS-ISSUE","ACCESS-ISSUE",
AK1787="Projet OCM (ZTE, NOKIA, autres projets)","TRAVAUX OCM",
AK1787="No root CAuse","No root cause",
AK1787="ODU HS","PDH",
AK1787="IP &amp; VLAN","PDH",
AK1787="Warehouse HUAWEI","SPARE-ISSUE",
AK1787="SPARE-HS","SPARE-ISSUE",
AK1787="Power Telco","BSS",AK1787="no impacts","no impacts"
),"")</f>
        <v>No root cause</v>
      </c>
      <c r="AJ1787" s="56" t="str" cm="1">
        <f t="array" ref="AJ1787">IFERROR(_xlfn.IFS(
AK1787="MPR ISSUE","TX ISSUE",
AK1787="BSS Hardware Issue","RAN ISSUE",
AK1787="Sites strategiques, MLL, Pylone, etc.","ENVTECH",
AK1787="AKTIVCO DEFAUT GE &amp; POWER Cabinet","POWER ISSUE",
AK1787="AKTIVCO Coupure ENEO &amp; Baisse de tension","POWER ISSUE",
AK1787="Coupure ENEO &amp; Baisse de tension","POWER ISSUE",
AK1787="Defaut GE &amp; POWER Cabinet","POWER ISSUE",
AK1787="Sharing","POWER ISSUE",
AK1787="Sites strategiques &amp; DataCenter","POWER ISSUE",
AK1787="Exclu","Exclu",
AK1787="SAT","TX ISSUE",
AK1787="SPARE-ISSUE","SPARE-ISSUE",
AK1787="Fiber CAmtel","TX ISSUE",
AK1787="Fiber AOF","TX ISSUE",
AK1787="Projet OCM (HUAWEI)","TRAVAUX-HUAWEI",
AK1787="Projet OCM (NOKIA)","TRAVAUX -NOKIA",
AK1787="ACCESS-ISSUE","ACCESS-ISSUE",
AK1787="Projet OCM (ZTE, NOKIA, autres projets)","TRAVAUX OCM",
AK1787="No root CAuse","No root cause",
AK1787="ODU HS","TX ISSUE",
AK1787="IP &amp; VLAN","TX ISSUE",
AK1787="Warehouse HUAWEI","SPARE-ISSUE",
AK1787="SPARE-HS","SPARE-ISSUE",
AK1787="Power Telco","RAN ISSUE",AK1787="no impacts","no impacts"
),"")</f>
        <v>No root cause</v>
      </c>
      <c r="AK1787" s="81" t="s">
        <v>5620</v>
      </c>
      <c r="AL1787" s="56" t="str" cm="1">
        <f t="array" ref="AL1787">IFERROR(_xlfn.IFS(
AK1787="MPR ISSUE","ACTIVE",
AK1787="BSS Hardware Issue","ACTIVE",
AK1787="Sites strategiques, MLL, Pylone, etc.","PASSIVE",
AK1787="AKTIVCO DEFAUT GE &amp; POWER Cabinet","PASSIVE",
AK1787="AKTIVCO Coupure ENEO &amp; Baisse de tension","PASSIVE",
AK1787="Coupure ENEO &amp; Baisse de tension","PASSIVE",
AK1787="Defaut GE &amp; POWER Cabinet","PASSIVE",
AK1787="Sharing","PASSIVE",
AK1787="Sites strategiques &amp; DataCenter","PASSIVE",
AK1787="Exclu","Exclu",
AK1787="SAT","ACTIVE",
AK1787="SPARE-ISSUE","SPARE-ISSUE",
AK1787="Fiber CAmtel","ACTIVE",
AK1787="Fiber AOF","ACTIVE",
AK1787="Projet OCM (HUAWEI)","PLANNED WORKS",
AK1787="Projet OCM (NOKIA)","PLANNED WORKS",
AK1787="ACCESS-ISSUE","ACCESS-ISSUE",
AK1787="Projet OCM (ZTE, NOKIA, autres projets)","PLANNED WORKS",
AK1787="No root CAuse","No root cause",
AK1787="ODU HS","ACTIVE",
AK1787="IP &amp; VLAN","ACTIVE",
AK1787="Warehouse HUAWEI","SPARE-ISSUE",
AK1787="SPARE-HS","SPARE-ISSUE",
AK1787="Power Telco","ACTIVE", AK1787="no impacts","no impacts"
),"")</f>
        <v>No root cause</v>
      </c>
      <c r="AM1787" s="108" t="s">
        <v>5537</v>
      </c>
      <c r="AN1787" s="117" t="s">
        <v>4897</v>
      </c>
      <c r="AP1787" s="23" t="s">
        <v>5537</v>
      </c>
      <c r="AQ1787" s="23" t="s">
        <v>5537</v>
      </c>
      <c r="AR1787" s="7"/>
      <c r="AS1787" s="6"/>
      <c r="AT1787" s="7"/>
      <c r="AU1787" s="3" t="s">
        <v>5537</v>
      </c>
      <c r="AV1787" s="24" t="s">
        <v>5537</v>
      </c>
      <c r="AW1787" s="24" t="s">
        <v>5537</v>
      </c>
      <c r="AX1787" s="24" t="s">
        <v>5537</v>
      </c>
      <c r="AY1787" s="24" t="s">
        <v>5537</v>
      </c>
      <c r="AZ1787" s="24" t="s">
        <v>5537</v>
      </c>
      <c r="BA1787" s="24" t="s">
        <v>5537</v>
      </c>
      <c r="BB1787" s="24" t="s">
        <v>5537</v>
      </c>
      <c r="BC1787" s="24" t="s">
        <v>5537</v>
      </c>
      <c r="BD1787" s="24" t="s">
        <v>5537</v>
      </c>
      <c r="BE1787" s="24" t="s">
        <v>5537</v>
      </c>
      <c r="BF1787" s="24" t="s">
        <v>5537</v>
      </c>
      <c r="BG1787" s="24" t="s">
        <v>5537</v>
      </c>
      <c r="BH1787" s="24" t="s">
        <v>5537</v>
      </c>
      <c r="BI1787" s="9" t="s">
        <v>5537</v>
      </c>
      <c r="BJ1787" s="14"/>
      <c r="BK1787" s="14" t="s">
        <v>5537</v>
      </c>
      <c r="BL1787" s="14" t="str">
        <f>_xlfn.XLOOKUP(B1787,'[4]cell downs 18042026 17h'!$B:$B,'[4]cell downs 18042026 17h'!$B:$B,"")</f>
        <v/>
      </c>
      <c r="BM1787" s="14" t="str">
        <f>_xlfn.XLOOKUP(B1787,'[5]Cells Huawei 19042026 15h'!$B:$B,'[5]Cells Huawei 19042026 15h'!$B:$B,"")</f>
        <v/>
      </c>
      <c r="BN1787" s="9" t="str">
        <f>_xlfn.XLOOKUP(B1787,'[6]cells down 19042026 9H40'!$B:$B,'[6]cells down 19042026 9H40'!$B:$B,"")</f>
        <v/>
      </c>
      <c r="BO1787" s="9" t="s">
        <v>4897</v>
      </c>
      <c r="BP1787" s="9" t="s">
        <v>12</v>
      </c>
    </row>
    <row r="1788" spans="1:68" s="9" customFormat="1" x14ac:dyDescent="0.35">
      <c r="A1788" s="1" t="s">
        <v>440</v>
      </c>
      <c r="B1788" s="8" t="s">
        <v>441</v>
      </c>
      <c r="C1788" s="3" t="str">
        <f>_xlfn.XLOOKUP(B1788,'[1]daily break down'!$D:$D,'[1]daily break down'!$E:$E,"")</f>
        <v>Douala</v>
      </c>
      <c r="D1788" s="1" t="s">
        <v>11</v>
      </c>
      <c r="E1788" s="1" t="s">
        <v>12</v>
      </c>
      <c r="F1788" s="3" t="s">
        <v>31</v>
      </c>
      <c r="G1788" s="1" t="s">
        <v>32</v>
      </c>
      <c r="H1788" s="41" t="str">
        <f>_xlfn.XLOOKUP(B1788,[2]CALCULATION!$B:$B,[2]CALCULATION!$H:$H,"")</f>
        <v>ZTE</v>
      </c>
      <c r="I1788" s="34">
        <v>12.115582721946847</v>
      </c>
      <c r="J1788" s="34">
        <v>4.1024425496457244</v>
      </c>
      <c r="K1788" s="34">
        <v>4.9759868505535512E-3</v>
      </c>
      <c r="L1788" s="34">
        <v>0</v>
      </c>
      <c r="M1788" s="34">
        <v>0</v>
      </c>
      <c r="N1788" s="34">
        <v>2.7287669825616584E-3</v>
      </c>
      <c r="O1788" s="34">
        <v>0</v>
      </c>
      <c r="P1788" s="34">
        <v>0</v>
      </c>
      <c r="Q1788" s="34">
        <v>0</v>
      </c>
      <c r="R1788" s="34">
        <v>0</v>
      </c>
      <c r="S1788" s="109">
        <v>0</v>
      </c>
      <c r="T1788" s="109">
        <f>_xlfn.XLOOKUP(B1788,'[3]Nur des jours'!$B:$B,'[3]Nur des jours'!$U:$U,"")</f>
        <v>0</v>
      </c>
      <c r="U1788" s="109">
        <v>0</v>
      </c>
      <c r="V1788" s="109">
        <v>0</v>
      </c>
      <c r="W1788" s="109">
        <v>0</v>
      </c>
      <c r="X1788" s="109">
        <v>0</v>
      </c>
      <c r="Y1788" s="109">
        <v>0</v>
      </c>
      <c r="Z1788" s="109">
        <v>0</v>
      </c>
      <c r="AA1788" s="109">
        <v>0</v>
      </c>
      <c r="AB1788" s="109">
        <v>0</v>
      </c>
      <c r="AC1788" s="109">
        <v>0</v>
      </c>
      <c r="AD1788" s="109">
        <v>0</v>
      </c>
      <c r="AE1788" s="109">
        <v>0</v>
      </c>
      <c r="AF1788" s="109">
        <v>0</v>
      </c>
      <c r="AG1788" s="57" t="str">
        <f>_xlfn.XLOOKUP(B1788,[3]CALCULATION!$B:$B,[3]CALCULATION!$M:$M,"")</f>
        <v>Operationnel</v>
      </c>
      <c r="AH1788" s="57"/>
      <c r="AI1788" s="56" t="str" cm="1">
        <f t="array" ref="AI1788">IFERROR(_xlfn.IFS(
AK1788="MPR ISSUE","PDH",
AK1788="BSS Hardware Issue","BSS",
AK1788="Sites strategiques, MLL, Pylone, etc.","ENVTECH",
AK1788="AKTIVCO DEFAUT GE &amp; POWER Cabinet","AKTIVCO",
AK1788="AKTIVCO Coupure ENEO &amp; Baisse de tension","AKTIVCO GRID ONLY",
AK1788="Coupure ENEO &amp; Baisse de tension","IHS GRID ONLY",
AK1788="Defaut GE &amp; POWER Cabinet","IHS",
AK1788="Sharing","Partners",
AK1788="Sites strategiques &amp; DataCenter","SST &amp; DC",
AK1788="Exclu","Exclu",
AK1788="SAT","SAT",
AK1788="SPARE-ISSUE","SPARE-ISSUE",
AK1788="Fiber CAmtel","TRANS_FO_CAMTEL",
AK1788="Fiber AOF","Fiber AOF",
AK1788="Projet OCM (HUAWEI)","TRAVAUX-HUAWEI",
AK1788="Projet OCM (NOKIA)","TRAVAUX-NOKIA",
AK1788="ACCESS-ISSUE","ACCESS-ISSUE",
AK1788="Projet OCM (ZTE, NOKIA, autres projets)","TRAVAUX OCM",
AK1788="No root CAuse","No root cause",
AK1788="ODU HS","PDH",
AK1788="IP &amp; VLAN","PDH",
AK1788="Warehouse HUAWEI","SPARE-ISSUE",
AK1788="SPARE-HS","SPARE-ISSUE",
AK1788="Power Telco","BSS",AK1788="no impacts","no impacts"
),"")</f>
        <v>No root cause</v>
      </c>
      <c r="AJ1788" s="56" t="str" cm="1">
        <f t="array" ref="AJ1788">IFERROR(_xlfn.IFS(
AK1788="MPR ISSUE","TX ISSUE",
AK1788="BSS Hardware Issue","RAN ISSUE",
AK1788="Sites strategiques, MLL, Pylone, etc.","ENVTECH",
AK1788="AKTIVCO DEFAUT GE &amp; POWER Cabinet","POWER ISSUE",
AK1788="AKTIVCO Coupure ENEO &amp; Baisse de tension","POWER ISSUE",
AK1788="Coupure ENEO &amp; Baisse de tension","POWER ISSUE",
AK1788="Defaut GE &amp; POWER Cabinet","POWER ISSUE",
AK1788="Sharing","POWER ISSUE",
AK1788="Sites strategiques &amp; DataCenter","POWER ISSUE",
AK1788="Exclu","Exclu",
AK1788="SAT","TX ISSUE",
AK1788="SPARE-ISSUE","SPARE-ISSUE",
AK1788="Fiber CAmtel","TX ISSUE",
AK1788="Fiber AOF","TX ISSUE",
AK1788="Projet OCM (HUAWEI)","TRAVAUX-HUAWEI",
AK1788="Projet OCM (NOKIA)","TRAVAUX -NOKIA",
AK1788="ACCESS-ISSUE","ACCESS-ISSUE",
AK1788="Projet OCM (ZTE, NOKIA, autres projets)","TRAVAUX OCM",
AK1788="No root CAuse","No root cause",
AK1788="ODU HS","TX ISSUE",
AK1788="IP &amp; VLAN","TX ISSUE",
AK1788="Warehouse HUAWEI","SPARE-ISSUE",
AK1788="SPARE-HS","SPARE-ISSUE",
AK1788="Power Telco","RAN ISSUE",AK1788="no impacts","no impacts"
),"")</f>
        <v>No root cause</v>
      </c>
      <c r="AK1788" s="81" t="s">
        <v>5620</v>
      </c>
      <c r="AL1788" s="56" t="str" cm="1">
        <f t="array" ref="AL1788">IFERROR(_xlfn.IFS(
AK1788="MPR ISSUE","ACTIVE",
AK1788="BSS Hardware Issue","ACTIVE",
AK1788="Sites strategiques, MLL, Pylone, etc.","PASSIVE",
AK1788="AKTIVCO DEFAUT GE &amp; POWER Cabinet","PASSIVE",
AK1788="AKTIVCO Coupure ENEO &amp; Baisse de tension","PASSIVE",
AK1788="Coupure ENEO &amp; Baisse de tension","PASSIVE",
AK1788="Defaut GE &amp; POWER Cabinet","PASSIVE",
AK1788="Sharing","PASSIVE",
AK1788="Sites strategiques &amp; DataCenter","PASSIVE",
AK1788="Exclu","Exclu",
AK1788="SAT","ACTIVE",
AK1788="SPARE-ISSUE","SPARE-ISSUE",
AK1788="Fiber CAmtel","ACTIVE",
AK1788="Fiber AOF","ACTIVE",
AK1788="Projet OCM (HUAWEI)","PLANNED WORKS",
AK1788="Projet OCM (NOKIA)","PLANNED WORKS",
AK1788="ACCESS-ISSUE","ACCESS-ISSUE",
AK1788="Projet OCM (ZTE, NOKIA, autres projets)","PLANNED WORKS",
AK1788="No root CAuse","No root cause",
AK1788="ODU HS","ACTIVE",
AK1788="IP &amp; VLAN","ACTIVE",
AK1788="Warehouse HUAWEI","SPARE-ISSUE",
AK1788="SPARE-HS","SPARE-ISSUE",
AK1788="Power Telco","ACTIVE", AK1788="no impacts","no impacts"
),"")</f>
        <v>No root cause</v>
      </c>
      <c r="AM1788" s="108" t="s">
        <v>5537</v>
      </c>
      <c r="AN1788" s="117" t="s">
        <v>441</v>
      </c>
      <c r="AP1788" s="23" t="s">
        <v>5537</v>
      </c>
      <c r="AQ1788" s="23" t="s">
        <v>5537</v>
      </c>
      <c r="AR1788" s="7"/>
      <c r="AS1788" s="6"/>
      <c r="AT1788" s="7"/>
      <c r="AU1788" s="3" t="s">
        <v>5537</v>
      </c>
      <c r="AV1788" s="24" t="s">
        <v>5537</v>
      </c>
      <c r="AW1788" s="24" t="s">
        <v>5537</v>
      </c>
      <c r="AX1788" s="24" t="s">
        <v>5537</v>
      </c>
      <c r="AY1788" s="24" t="s">
        <v>5537</v>
      </c>
      <c r="AZ1788" s="24" t="s">
        <v>5537</v>
      </c>
      <c r="BA1788" s="24" t="s">
        <v>5537</v>
      </c>
      <c r="BB1788" s="24" t="s">
        <v>5537</v>
      </c>
      <c r="BC1788" s="24" t="s">
        <v>5537</v>
      </c>
      <c r="BD1788" s="24" t="s">
        <v>5537</v>
      </c>
      <c r="BE1788" s="24" t="s">
        <v>5537</v>
      </c>
      <c r="BF1788" s="24" t="s">
        <v>5537</v>
      </c>
      <c r="BG1788" s="24" t="s">
        <v>5537</v>
      </c>
      <c r="BH1788" s="24" t="s">
        <v>5537</v>
      </c>
      <c r="BI1788" s="9" t="s">
        <v>5537</v>
      </c>
      <c r="BJ1788" s="14"/>
      <c r="BK1788" s="14" t="s">
        <v>5537</v>
      </c>
      <c r="BL1788" s="14" t="str">
        <f>_xlfn.XLOOKUP(B1788,'[4]cell downs 18042026 17h'!$B:$B,'[4]cell downs 18042026 17h'!$B:$B,"")</f>
        <v/>
      </c>
      <c r="BM1788" s="14" t="str">
        <f>_xlfn.XLOOKUP(B1788,'[5]Cells Huawei 19042026 15h'!$B:$B,'[5]Cells Huawei 19042026 15h'!$B:$B,"")</f>
        <v/>
      </c>
      <c r="BN1788" s="9" t="str">
        <f>_xlfn.XLOOKUP(B1788,'[6]cells down 19042026 9H40'!$B:$B,'[6]cells down 19042026 9H40'!$B:$B,"")</f>
        <v/>
      </c>
      <c r="BO1788" s="9" t="s">
        <v>441</v>
      </c>
      <c r="BP1788" s="9" t="s">
        <v>5537</v>
      </c>
    </row>
    <row r="1789" spans="1:68" s="9" customFormat="1" x14ac:dyDescent="0.35">
      <c r="A1789" s="1" t="s">
        <v>3691</v>
      </c>
      <c r="B1789" s="8" t="s">
        <v>3692</v>
      </c>
      <c r="C1789" s="3" t="str">
        <f>_xlfn.XLOOKUP(B1789,'[1]daily break down'!$D:$D,'[1]daily break down'!$E:$E,"")</f>
        <v>CENTRE</v>
      </c>
      <c r="D1789" s="1" t="s">
        <v>11</v>
      </c>
      <c r="E1789" s="1" t="s">
        <v>12</v>
      </c>
      <c r="F1789" s="3" t="s">
        <v>37</v>
      </c>
      <c r="G1789" s="1" t="s">
        <v>1577</v>
      </c>
      <c r="H1789" s="41" t="str">
        <f>_xlfn.XLOOKUP(B1789,[2]CALCULATION!$B:$B,[2]CALCULATION!$H:$H,"")</f>
        <v>ZTE</v>
      </c>
      <c r="I1789" s="34">
        <v>0</v>
      </c>
      <c r="J1789" s="34">
        <v>0</v>
      </c>
      <c r="K1789" s="34">
        <v>0</v>
      </c>
      <c r="L1789" s="34">
        <v>0</v>
      </c>
      <c r="M1789" s="34">
        <v>0</v>
      </c>
      <c r="N1789" s="34">
        <v>0</v>
      </c>
      <c r="O1789" s="34">
        <v>0</v>
      </c>
      <c r="P1789" s="34">
        <v>0</v>
      </c>
      <c r="Q1789" s="34">
        <v>0</v>
      </c>
      <c r="R1789" s="34">
        <v>0</v>
      </c>
      <c r="S1789" s="109">
        <v>0</v>
      </c>
      <c r="T1789" s="109">
        <f>_xlfn.XLOOKUP(B1789,'[3]Nur des jours'!$B:$B,'[3]Nur des jours'!$U:$U,"")</f>
        <v>0</v>
      </c>
      <c r="U1789" s="109">
        <v>0</v>
      </c>
      <c r="V1789" s="109">
        <v>0</v>
      </c>
      <c r="W1789" s="109">
        <v>0</v>
      </c>
      <c r="X1789" s="109">
        <v>0</v>
      </c>
      <c r="Y1789" s="109">
        <v>0</v>
      </c>
      <c r="Z1789" s="109">
        <v>0</v>
      </c>
      <c r="AA1789" s="109">
        <v>0</v>
      </c>
      <c r="AB1789" s="109">
        <v>0</v>
      </c>
      <c r="AC1789" s="109">
        <v>0</v>
      </c>
      <c r="AD1789" s="109">
        <v>0</v>
      </c>
      <c r="AE1789" s="109">
        <v>0</v>
      </c>
      <c r="AF1789" s="109">
        <v>0</v>
      </c>
      <c r="AG1789" s="57" t="str">
        <f>_xlfn.XLOOKUP(B1789,[3]CALCULATION!$B:$B,[3]CALCULATION!$M:$M,"")</f>
        <v>EXCLU</v>
      </c>
      <c r="AH1789" s="57"/>
      <c r="AI1789" s="56" t="str" cm="1">
        <f t="array" ref="AI1789">IFERROR(_xlfn.IFS(
AK1789="MPR ISSUE","PDH",
AK1789="BSS Hardware Issue","BSS",
AK1789="Sites strategiques, MLL, Pylone, etc.","ENVTECH",
AK1789="AKTIVCO DEFAUT GE &amp; POWER Cabinet","AKTIVCO",
AK1789="AKTIVCO Coupure ENEO &amp; Baisse de tension","AKTIVCO GRID ONLY",
AK1789="Coupure ENEO &amp; Baisse de tension","IHS GRID ONLY",
AK1789="Defaut GE &amp; POWER Cabinet","IHS",
AK1789="Sharing","Partners",
AK1789="Sites strategiques &amp; DataCenter","SST &amp; DC",
AK1789="Exclu","Exclu",
AK1789="SAT","SAT",
AK1789="SPARE-ISSUE","SPARE-ISSUE",
AK1789="Fiber CAmtel","TRANS_FO_CAMTEL",
AK1789="Fiber AOF","Fiber AOF",
AK1789="Projet OCM (HUAWEI)","TRAVAUX-HUAWEI",
AK1789="Projet OCM (NOKIA)","TRAVAUX-NOKIA",
AK1789="ACCESS-ISSUE","ACCESS-ISSUE",
AK1789="Projet OCM (ZTE, NOKIA, autres projets)","TRAVAUX OCM",
AK1789="No root CAuse","No root cause",
AK1789="ODU HS","PDH",
AK1789="IP &amp; VLAN","PDH",
AK1789="Warehouse HUAWEI","SPARE-ISSUE",
AK1789="SPARE-HS","SPARE-ISSUE",
AK1789="Power Telco","BSS",AK1789="no impacts","no impacts"
),"")</f>
        <v>Exclu</v>
      </c>
      <c r="AJ1789" s="56" t="str" cm="1">
        <f t="array" ref="AJ1789">IFERROR(_xlfn.IFS(
AK1789="MPR ISSUE","TX ISSUE",
AK1789="BSS Hardware Issue","RAN ISSUE",
AK1789="Sites strategiques, MLL, Pylone, etc.","ENVTECH",
AK1789="AKTIVCO DEFAUT GE &amp; POWER Cabinet","POWER ISSUE",
AK1789="AKTIVCO Coupure ENEO &amp; Baisse de tension","POWER ISSUE",
AK1789="Coupure ENEO &amp; Baisse de tension","POWER ISSUE",
AK1789="Defaut GE &amp; POWER Cabinet","POWER ISSUE",
AK1789="Sharing","POWER ISSUE",
AK1789="Sites strategiques &amp; DataCenter","POWER ISSUE",
AK1789="Exclu","Exclu",
AK1789="SAT","TX ISSUE",
AK1789="SPARE-ISSUE","SPARE-ISSUE",
AK1789="Fiber CAmtel","TX ISSUE",
AK1789="Fiber AOF","TX ISSUE",
AK1789="Projet OCM (HUAWEI)","TRAVAUX-HUAWEI",
AK1789="Projet OCM (NOKIA)","TRAVAUX -NOKIA",
AK1789="ACCESS-ISSUE","ACCESS-ISSUE",
AK1789="Projet OCM (ZTE, NOKIA, autres projets)","TRAVAUX OCM",
AK1789="No root CAuse","No root cause",
AK1789="ODU HS","TX ISSUE",
AK1789="IP &amp; VLAN","TX ISSUE",
AK1789="Warehouse HUAWEI","SPARE-ISSUE",
AK1789="SPARE-HS","SPARE-ISSUE",
AK1789="Power Telco","RAN ISSUE",AK1789="no impacts","no impacts"
),"")</f>
        <v>Exclu</v>
      </c>
      <c r="AK1789" s="81" t="s">
        <v>5559</v>
      </c>
      <c r="AL1789" s="56" t="str" cm="1">
        <f t="array" ref="AL1789">IFERROR(_xlfn.IFS(
AK1789="MPR ISSUE","ACTIVE",
AK1789="BSS Hardware Issue","ACTIVE",
AK1789="Sites strategiques, MLL, Pylone, etc.","PASSIVE",
AK1789="AKTIVCO DEFAUT GE &amp; POWER Cabinet","PASSIVE",
AK1789="AKTIVCO Coupure ENEO &amp; Baisse de tension","PASSIVE",
AK1789="Coupure ENEO &amp; Baisse de tension","PASSIVE",
AK1789="Defaut GE &amp; POWER Cabinet","PASSIVE",
AK1789="Sharing","PASSIVE",
AK1789="Sites strategiques &amp; DataCenter","PASSIVE",
AK1789="Exclu","Exclu",
AK1789="SAT","ACTIVE",
AK1789="SPARE-ISSUE","SPARE-ISSUE",
AK1789="Fiber CAmtel","ACTIVE",
AK1789="Fiber AOF","ACTIVE",
AK1789="Projet OCM (HUAWEI)","PLANNED WORKS",
AK1789="Projet OCM (NOKIA)","PLANNED WORKS",
AK1789="ACCESS-ISSUE","ACCESS-ISSUE",
AK1789="Projet OCM (ZTE, NOKIA, autres projets)","PLANNED WORKS",
AK1789="No root CAuse","No root cause",
AK1789="ODU HS","ACTIVE",
AK1789="IP &amp; VLAN","ACTIVE",
AK1789="Warehouse HUAWEI","SPARE-ISSUE",
AK1789="SPARE-HS","SPARE-ISSUE",
AK1789="Power Telco","ACTIVE", AK1789="no impacts","no impacts"
),"")</f>
        <v>Exclu</v>
      </c>
      <c r="AM1789" s="108" t="s">
        <v>5537</v>
      </c>
      <c r="AN1789" s="117" t="s">
        <v>3692</v>
      </c>
      <c r="AP1789" s="23" t="s">
        <v>5537</v>
      </c>
      <c r="AQ1789" s="23" t="s">
        <v>5537</v>
      </c>
      <c r="AR1789" s="7"/>
      <c r="AS1789" s="6"/>
      <c r="AT1789" s="7"/>
      <c r="AU1789" s="3" t="s">
        <v>5537</v>
      </c>
      <c r="AV1789" s="24" t="s">
        <v>5537</v>
      </c>
      <c r="AW1789" s="24" t="s">
        <v>5537</v>
      </c>
      <c r="AX1789" s="24" t="s">
        <v>5537</v>
      </c>
      <c r="AY1789" s="24" t="s">
        <v>5537</v>
      </c>
      <c r="AZ1789" s="24" t="s">
        <v>5537</v>
      </c>
      <c r="BA1789" s="24" t="s">
        <v>5537</v>
      </c>
      <c r="BB1789" s="24" t="s">
        <v>5537</v>
      </c>
      <c r="BC1789" s="24" t="s">
        <v>5537</v>
      </c>
      <c r="BD1789" s="24" t="s">
        <v>5537</v>
      </c>
      <c r="BE1789" s="24" t="s">
        <v>5537</v>
      </c>
      <c r="BF1789" s="24" t="s">
        <v>5537</v>
      </c>
      <c r="BG1789" s="24" t="s">
        <v>5537</v>
      </c>
      <c r="BH1789" s="24" t="s">
        <v>5537</v>
      </c>
      <c r="BI1789" s="9" t="s">
        <v>5537</v>
      </c>
      <c r="BJ1789" s="14"/>
      <c r="BK1789" s="14" t="s">
        <v>5537</v>
      </c>
      <c r="BL1789" s="14" t="str">
        <f>_xlfn.XLOOKUP(B1789,'[4]cell downs 18042026 17h'!$B:$B,'[4]cell downs 18042026 17h'!$B:$B,"")</f>
        <v/>
      </c>
      <c r="BM1789" s="14" t="str">
        <f>_xlfn.XLOOKUP(B1789,'[5]Cells Huawei 19042026 15h'!$B:$B,'[5]Cells Huawei 19042026 15h'!$B:$B,"")</f>
        <v/>
      </c>
      <c r="BN1789" s="9" t="str">
        <f>_xlfn.XLOOKUP(B1789,'[6]cells down 19042026 9H40'!$B:$B,'[6]cells down 19042026 9H40'!$B:$B,"")</f>
        <v/>
      </c>
      <c r="BO1789" s="9" t="s">
        <v>3692</v>
      </c>
      <c r="BP1789" s="9" t="s">
        <v>5537</v>
      </c>
    </row>
    <row r="1790" spans="1:68" s="9" customFormat="1" x14ac:dyDescent="0.35">
      <c r="A1790" s="1" t="s">
        <v>2416</v>
      </c>
      <c r="B1790" s="1" t="s">
        <v>2417</v>
      </c>
      <c r="C1790" s="3" t="str">
        <f>_xlfn.XLOOKUP(B1790,'[1]daily break down'!$D:$D,'[1]daily break down'!$E:$E,"")</f>
        <v>Douala</v>
      </c>
      <c r="D1790" s="1" t="s">
        <v>11</v>
      </c>
      <c r="E1790" s="1" t="s">
        <v>12</v>
      </c>
      <c r="F1790" s="3" t="s">
        <v>31</v>
      </c>
      <c r="G1790" s="1" t="s">
        <v>32</v>
      </c>
      <c r="H1790" s="41" t="str">
        <f>_xlfn.XLOOKUP(B1790,[2]CALCULATION!$B:$B,[2]CALCULATION!$H:$H,"")</f>
        <v>ZTE</v>
      </c>
      <c r="I1790" s="34">
        <v>0</v>
      </c>
      <c r="J1790" s="34">
        <v>57.767140937069307</v>
      </c>
      <c r="K1790" s="34">
        <v>13.868556899607057</v>
      </c>
      <c r="L1790" s="34">
        <v>13.868556899607057</v>
      </c>
      <c r="M1790" s="34">
        <v>43.311488929410174</v>
      </c>
      <c r="N1790" s="34">
        <v>0</v>
      </c>
      <c r="O1790" s="34">
        <v>0</v>
      </c>
      <c r="P1790" s="34">
        <v>0</v>
      </c>
      <c r="Q1790" s="34">
        <v>0</v>
      </c>
      <c r="R1790" s="34">
        <v>0</v>
      </c>
      <c r="S1790" s="109">
        <v>0</v>
      </c>
      <c r="T1790" s="109">
        <f>_xlfn.XLOOKUP(B1790,'[3]Nur des jours'!$B:$B,'[3]Nur des jours'!$U:$U,"")</f>
        <v>0</v>
      </c>
      <c r="U1790" s="109">
        <v>0</v>
      </c>
      <c r="V1790" s="109">
        <v>0</v>
      </c>
      <c r="W1790" s="109">
        <v>0</v>
      </c>
      <c r="X1790" s="109">
        <v>0</v>
      </c>
      <c r="Y1790" s="109">
        <v>0</v>
      </c>
      <c r="Z1790" s="109">
        <v>0</v>
      </c>
      <c r="AA1790" s="109">
        <v>0</v>
      </c>
      <c r="AB1790" s="109">
        <v>0</v>
      </c>
      <c r="AC1790" s="109">
        <v>0</v>
      </c>
      <c r="AD1790" s="109">
        <v>0</v>
      </c>
      <c r="AE1790" s="109">
        <v>0</v>
      </c>
      <c r="AF1790" s="109">
        <v>0</v>
      </c>
      <c r="AG1790" s="57" t="str">
        <f>_xlfn.XLOOKUP(B1790,[3]CALCULATION!$B:$B,[3]CALCULATION!$M:$M,"")</f>
        <v>Operationnel</v>
      </c>
      <c r="AH1790" s="57"/>
      <c r="AI1790" s="56" t="str" cm="1">
        <f t="array" ref="AI1790">IFERROR(_xlfn.IFS(
AK1790="MPR ISSUE","PDH",
AK1790="BSS Hardware Issue","BSS",
AK1790="Sites strategiques, MLL, Pylone, etc.","ENVTECH",
AK1790="AKTIVCO DEFAUT GE &amp; POWER Cabinet","AKTIVCO",
AK1790="AKTIVCO Coupure ENEO &amp; Baisse de tension","AKTIVCO GRID ONLY",
AK1790="Coupure ENEO &amp; Baisse de tension","IHS GRID ONLY",
AK1790="Defaut GE &amp; POWER Cabinet","IHS",
AK1790="Sharing","Partners",
AK1790="Sites strategiques &amp; DataCenter","SST &amp; DC",
AK1790="Exclu","Exclu",
AK1790="SAT","SAT",
AK1790="SPARE-ISSUE","SPARE-ISSUE",
AK1790="Fiber CAmtel","TRANS_FO_CAMTEL",
AK1790="Fiber AOF","Fiber AOF",
AK1790="Projet OCM (HUAWEI)","TRAVAUX-HUAWEI",
AK1790="Projet OCM (NOKIA)","TRAVAUX-NOKIA",
AK1790="ACCESS-ISSUE","ACCESS-ISSUE",
AK1790="Projet OCM (ZTE, NOKIA, autres projets)","TRAVAUX OCM",
AK1790="No root CAuse","No root cause",
AK1790="ODU HS","PDH",
AK1790="IP &amp; VLAN","PDH",
AK1790="Warehouse HUAWEI","SPARE-ISSUE",
AK1790="SPARE-HS","SPARE-ISSUE",
AK1790="Power Telco","BSS",AK1790="no impacts","no impacts"
),"")</f>
        <v>No root cause</v>
      </c>
      <c r="AJ1790" s="56" t="str" cm="1">
        <f t="array" ref="AJ1790">IFERROR(_xlfn.IFS(
AK1790="MPR ISSUE","TX ISSUE",
AK1790="BSS Hardware Issue","RAN ISSUE",
AK1790="Sites strategiques, MLL, Pylone, etc.","ENVTECH",
AK1790="AKTIVCO DEFAUT GE &amp; POWER Cabinet","POWER ISSUE",
AK1790="AKTIVCO Coupure ENEO &amp; Baisse de tension","POWER ISSUE",
AK1790="Coupure ENEO &amp; Baisse de tension","POWER ISSUE",
AK1790="Defaut GE &amp; POWER Cabinet","POWER ISSUE",
AK1790="Sharing","POWER ISSUE",
AK1790="Sites strategiques &amp; DataCenter","POWER ISSUE",
AK1790="Exclu","Exclu",
AK1790="SAT","TX ISSUE",
AK1790="SPARE-ISSUE","SPARE-ISSUE",
AK1790="Fiber CAmtel","TX ISSUE",
AK1790="Fiber AOF","TX ISSUE",
AK1790="Projet OCM (HUAWEI)","TRAVAUX-HUAWEI",
AK1790="Projet OCM (NOKIA)","TRAVAUX -NOKIA",
AK1790="ACCESS-ISSUE","ACCESS-ISSUE",
AK1790="Projet OCM (ZTE, NOKIA, autres projets)","TRAVAUX OCM",
AK1790="No root CAuse","No root cause",
AK1790="ODU HS","TX ISSUE",
AK1790="IP &amp; VLAN","TX ISSUE",
AK1790="Warehouse HUAWEI","SPARE-ISSUE",
AK1790="SPARE-HS","SPARE-ISSUE",
AK1790="Power Telco","RAN ISSUE",AK1790="no impacts","no impacts"
),"")</f>
        <v>No root cause</v>
      </c>
      <c r="AK1790" s="81" t="s">
        <v>5620</v>
      </c>
      <c r="AL1790" s="56" t="str" cm="1">
        <f t="array" ref="AL1790">IFERROR(_xlfn.IFS(
AK1790="MPR ISSUE","ACTIVE",
AK1790="BSS Hardware Issue","ACTIVE",
AK1790="Sites strategiques, MLL, Pylone, etc.","PASSIVE",
AK1790="AKTIVCO DEFAUT GE &amp; POWER Cabinet","PASSIVE",
AK1790="AKTIVCO Coupure ENEO &amp; Baisse de tension","PASSIVE",
AK1790="Coupure ENEO &amp; Baisse de tension","PASSIVE",
AK1790="Defaut GE &amp; POWER Cabinet","PASSIVE",
AK1790="Sharing","PASSIVE",
AK1790="Sites strategiques &amp; DataCenter","PASSIVE",
AK1790="Exclu","Exclu",
AK1790="SAT","ACTIVE",
AK1790="SPARE-ISSUE","SPARE-ISSUE",
AK1790="Fiber CAmtel","ACTIVE",
AK1790="Fiber AOF","ACTIVE",
AK1790="Projet OCM (HUAWEI)","PLANNED WORKS",
AK1790="Projet OCM (NOKIA)","PLANNED WORKS",
AK1790="ACCESS-ISSUE","ACCESS-ISSUE",
AK1790="Projet OCM (ZTE, NOKIA, autres projets)","PLANNED WORKS",
AK1790="No root CAuse","No root cause",
AK1790="ODU HS","ACTIVE",
AK1790="IP &amp; VLAN","ACTIVE",
AK1790="Warehouse HUAWEI","SPARE-ISSUE",
AK1790="SPARE-HS","SPARE-ISSUE",
AK1790="Power Telco","ACTIVE", AK1790="no impacts","no impacts"
),"")</f>
        <v>No root cause</v>
      </c>
      <c r="AM1790" s="108" t="s">
        <v>5537</v>
      </c>
      <c r="AN1790" s="117" t="s">
        <v>2417</v>
      </c>
      <c r="AP1790" s="23" t="s">
        <v>5537</v>
      </c>
      <c r="AQ1790" s="23" t="s">
        <v>5537</v>
      </c>
      <c r="AR1790" s="7"/>
      <c r="AS1790" s="6"/>
      <c r="AT1790" s="7"/>
      <c r="AU1790" s="3" t="s">
        <v>5537</v>
      </c>
      <c r="AV1790" s="24" t="s">
        <v>5537</v>
      </c>
      <c r="AW1790" s="24" t="s">
        <v>5537</v>
      </c>
      <c r="AX1790" s="24" t="s">
        <v>5537</v>
      </c>
      <c r="AY1790" s="24" t="s">
        <v>5537</v>
      </c>
      <c r="AZ1790" s="24" t="s">
        <v>5537</v>
      </c>
      <c r="BA1790" s="24" t="s">
        <v>5537</v>
      </c>
      <c r="BB1790" s="24" t="s">
        <v>5537</v>
      </c>
      <c r="BC1790" s="24" t="s">
        <v>5537</v>
      </c>
      <c r="BD1790" s="24" t="s">
        <v>5537</v>
      </c>
      <c r="BE1790" s="24" t="s">
        <v>5537</v>
      </c>
      <c r="BF1790" s="24" t="s">
        <v>5537</v>
      </c>
      <c r="BG1790" s="24" t="s">
        <v>5537</v>
      </c>
      <c r="BH1790" s="24" t="s">
        <v>5537</v>
      </c>
      <c r="BI1790" s="9" t="s">
        <v>5537</v>
      </c>
      <c r="BJ1790" s="14"/>
      <c r="BK1790" s="14" t="s">
        <v>5537</v>
      </c>
      <c r="BL1790" s="14" t="str">
        <f>_xlfn.XLOOKUP(B1790,'[4]cell downs 18042026 17h'!$B:$B,'[4]cell downs 18042026 17h'!$B:$B,"")</f>
        <v/>
      </c>
      <c r="BM1790" s="14" t="str">
        <f>_xlfn.XLOOKUP(B1790,'[5]Cells Huawei 19042026 15h'!$B:$B,'[5]Cells Huawei 19042026 15h'!$B:$B,"")</f>
        <v/>
      </c>
      <c r="BN1790" s="9" t="str">
        <f>_xlfn.XLOOKUP(B1790,'[6]cells down 19042026 9H40'!$B:$B,'[6]cells down 19042026 9H40'!$B:$B,"")</f>
        <v/>
      </c>
      <c r="BO1790" s="9" t="s">
        <v>2417</v>
      </c>
      <c r="BP1790" s="9" t="s">
        <v>12</v>
      </c>
    </row>
    <row r="1791" spans="1:68" s="9" customFormat="1" x14ac:dyDescent="0.35">
      <c r="A1791" s="1" t="s">
        <v>2466</v>
      </c>
      <c r="B1791" s="1" t="s">
        <v>2467</v>
      </c>
      <c r="C1791" s="3" t="str">
        <f>_xlfn.XLOOKUP(B1791,'[1]daily break down'!$D:$D,'[1]daily break down'!$E:$E,"")</f>
        <v>Douala</v>
      </c>
      <c r="D1791" s="1" t="s">
        <v>21</v>
      </c>
      <c r="E1791" s="1" t="s">
        <v>36</v>
      </c>
      <c r="F1791" s="3" t="s">
        <v>31</v>
      </c>
      <c r="G1791" s="1" t="s">
        <v>32</v>
      </c>
      <c r="H1791" s="41" t="str">
        <f>_xlfn.XLOOKUP(B1791,[2]CALCULATION!$B:$B,[2]CALCULATION!$H:$H,"")</f>
        <v>ZTE</v>
      </c>
      <c r="I1791" s="34">
        <v>18.008702804815758</v>
      </c>
      <c r="J1791" s="34">
        <v>21.816527695736418</v>
      </c>
      <c r="K1791" s="34">
        <v>23.606866362471571</v>
      </c>
      <c r="L1791" s="34">
        <v>28.974939574754661</v>
      </c>
      <c r="M1791" s="34">
        <v>21.169221363284851</v>
      </c>
      <c r="N1791" s="34">
        <v>0</v>
      </c>
      <c r="O1791" s="34">
        <v>0</v>
      </c>
      <c r="P1791" s="34">
        <v>0</v>
      </c>
      <c r="Q1791" s="34">
        <v>0</v>
      </c>
      <c r="R1791" s="34">
        <v>0</v>
      </c>
      <c r="S1791" s="109">
        <v>0</v>
      </c>
      <c r="T1791" s="109">
        <f>_xlfn.XLOOKUP(B1791,'[3]Nur des jours'!$B:$B,'[3]Nur des jours'!$U:$U,"")</f>
        <v>0</v>
      </c>
      <c r="U1791" s="109">
        <v>0</v>
      </c>
      <c r="V1791" s="109">
        <v>0</v>
      </c>
      <c r="W1791" s="109">
        <v>0</v>
      </c>
      <c r="X1791" s="109">
        <v>0</v>
      </c>
      <c r="Y1791" s="109">
        <v>0</v>
      </c>
      <c r="Z1791" s="109">
        <v>0</v>
      </c>
      <c r="AA1791" s="109">
        <v>0</v>
      </c>
      <c r="AB1791" s="109">
        <v>0</v>
      </c>
      <c r="AC1791" s="109">
        <v>0</v>
      </c>
      <c r="AD1791" s="109">
        <v>0</v>
      </c>
      <c r="AE1791" s="109">
        <v>0</v>
      </c>
      <c r="AF1791" s="109">
        <v>0</v>
      </c>
      <c r="AG1791" s="57" t="str">
        <f>_xlfn.XLOOKUP(B1791,[3]CALCULATION!$B:$B,[3]CALCULATION!$M:$M,"")</f>
        <v>Operationnel</v>
      </c>
      <c r="AH1791" s="57"/>
      <c r="AI1791" s="56" t="str" cm="1">
        <f t="array" ref="AI1791">IFERROR(_xlfn.IFS(
AK1791="MPR ISSUE","PDH",
AK1791="BSS Hardware Issue","BSS",
AK1791="Sites strategiques, MLL, Pylone, etc.","ENVTECH",
AK1791="AKTIVCO DEFAUT GE &amp; POWER Cabinet","AKTIVCO",
AK1791="AKTIVCO Coupure ENEO &amp; Baisse de tension","AKTIVCO GRID ONLY",
AK1791="Coupure ENEO &amp; Baisse de tension","IHS GRID ONLY",
AK1791="Defaut GE &amp; POWER Cabinet","IHS",
AK1791="Sharing","Partners",
AK1791="Sites strategiques &amp; DataCenter","SST &amp; DC",
AK1791="Exclu","Exclu",
AK1791="SAT","SAT",
AK1791="SPARE-ISSUE","SPARE-ISSUE",
AK1791="Fiber CAmtel","TRANS_FO_CAMTEL",
AK1791="Fiber AOF","Fiber AOF",
AK1791="Projet OCM (HUAWEI)","TRAVAUX-HUAWEI",
AK1791="Projet OCM (NOKIA)","TRAVAUX-NOKIA",
AK1791="ACCESS-ISSUE","ACCESS-ISSUE",
AK1791="Projet OCM (ZTE, NOKIA, autres projets)","TRAVAUX OCM",
AK1791="No root CAuse","No root cause",
AK1791="ODU HS","PDH",
AK1791="IP &amp; VLAN","PDH",
AK1791="Warehouse HUAWEI","SPARE-ISSUE",
AK1791="SPARE-HS","SPARE-ISSUE",
AK1791="Power Telco","BSS",AK1791="no impacts","no impacts"
),"")</f>
        <v>No root cause</v>
      </c>
      <c r="AJ1791" s="56" t="str" cm="1">
        <f t="array" ref="AJ1791">IFERROR(_xlfn.IFS(
AK1791="MPR ISSUE","TX ISSUE",
AK1791="BSS Hardware Issue","RAN ISSUE",
AK1791="Sites strategiques, MLL, Pylone, etc.","ENVTECH",
AK1791="AKTIVCO DEFAUT GE &amp; POWER Cabinet","POWER ISSUE",
AK1791="AKTIVCO Coupure ENEO &amp; Baisse de tension","POWER ISSUE",
AK1791="Coupure ENEO &amp; Baisse de tension","POWER ISSUE",
AK1791="Defaut GE &amp; POWER Cabinet","POWER ISSUE",
AK1791="Sharing","POWER ISSUE",
AK1791="Sites strategiques &amp; DataCenter","POWER ISSUE",
AK1791="Exclu","Exclu",
AK1791="SAT","TX ISSUE",
AK1791="SPARE-ISSUE","SPARE-ISSUE",
AK1791="Fiber CAmtel","TX ISSUE",
AK1791="Fiber AOF","TX ISSUE",
AK1791="Projet OCM (HUAWEI)","TRAVAUX-HUAWEI",
AK1791="Projet OCM (NOKIA)","TRAVAUX -NOKIA",
AK1791="ACCESS-ISSUE","ACCESS-ISSUE",
AK1791="Projet OCM (ZTE, NOKIA, autres projets)","TRAVAUX OCM",
AK1791="No root CAuse","No root cause",
AK1791="ODU HS","TX ISSUE",
AK1791="IP &amp; VLAN","TX ISSUE",
AK1791="Warehouse HUAWEI","SPARE-ISSUE",
AK1791="SPARE-HS","SPARE-ISSUE",
AK1791="Power Telco","RAN ISSUE",AK1791="no impacts","no impacts"
),"")</f>
        <v>No root cause</v>
      </c>
      <c r="AK1791" s="81" t="s">
        <v>5620</v>
      </c>
      <c r="AL1791" s="56" t="str" cm="1">
        <f t="array" ref="AL1791">IFERROR(_xlfn.IFS(
AK1791="MPR ISSUE","ACTIVE",
AK1791="BSS Hardware Issue","ACTIVE",
AK1791="Sites strategiques, MLL, Pylone, etc.","PASSIVE",
AK1791="AKTIVCO DEFAUT GE &amp; POWER Cabinet","PASSIVE",
AK1791="AKTIVCO Coupure ENEO &amp; Baisse de tension","PASSIVE",
AK1791="Coupure ENEO &amp; Baisse de tension","PASSIVE",
AK1791="Defaut GE &amp; POWER Cabinet","PASSIVE",
AK1791="Sharing","PASSIVE",
AK1791="Sites strategiques &amp; DataCenter","PASSIVE",
AK1791="Exclu","Exclu",
AK1791="SAT","ACTIVE",
AK1791="SPARE-ISSUE","SPARE-ISSUE",
AK1791="Fiber CAmtel","ACTIVE",
AK1791="Fiber AOF","ACTIVE",
AK1791="Projet OCM (HUAWEI)","PLANNED WORKS",
AK1791="Projet OCM (NOKIA)","PLANNED WORKS",
AK1791="ACCESS-ISSUE","ACCESS-ISSUE",
AK1791="Projet OCM (ZTE, NOKIA, autres projets)","PLANNED WORKS",
AK1791="No root CAuse","No root cause",
AK1791="ODU HS","ACTIVE",
AK1791="IP &amp; VLAN","ACTIVE",
AK1791="Warehouse HUAWEI","SPARE-ISSUE",
AK1791="SPARE-HS","SPARE-ISSUE",
AK1791="Power Telco","ACTIVE", AK1791="no impacts","no impacts"
),"")</f>
        <v>No root cause</v>
      </c>
      <c r="AM1791" s="108" t="s">
        <v>5537</v>
      </c>
      <c r="AN1791" s="117" t="s">
        <v>2467</v>
      </c>
      <c r="AP1791" s="23" t="s">
        <v>5537</v>
      </c>
      <c r="AQ1791" s="23" t="s">
        <v>5537</v>
      </c>
      <c r="AR1791" s="7"/>
      <c r="AS1791" s="6"/>
      <c r="AT1791" s="7"/>
      <c r="AU1791" s="3" t="s">
        <v>5537</v>
      </c>
      <c r="AV1791" s="24" t="s">
        <v>5537</v>
      </c>
      <c r="AW1791" s="24" t="s">
        <v>5537</v>
      </c>
      <c r="AX1791" s="24" t="s">
        <v>5537</v>
      </c>
      <c r="AY1791" s="24" t="s">
        <v>5537</v>
      </c>
      <c r="AZ1791" s="24" t="s">
        <v>5537</v>
      </c>
      <c r="BA1791" s="24" t="s">
        <v>5537</v>
      </c>
      <c r="BB1791" s="24" t="s">
        <v>5537</v>
      </c>
      <c r="BC1791" s="24" t="s">
        <v>5537</v>
      </c>
      <c r="BD1791" s="24" t="s">
        <v>5537</v>
      </c>
      <c r="BE1791" s="24" t="s">
        <v>5537</v>
      </c>
      <c r="BF1791" s="24" t="s">
        <v>5537</v>
      </c>
      <c r="BG1791" s="24" t="s">
        <v>5537</v>
      </c>
      <c r="BH1791" s="24" t="s">
        <v>5537</v>
      </c>
      <c r="BI1791" s="9" t="s">
        <v>5537</v>
      </c>
      <c r="BJ1791" s="14"/>
      <c r="BK1791" s="14" t="s">
        <v>5537</v>
      </c>
      <c r="BL1791" s="14" t="str">
        <f>_xlfn.XLOOKUP(B1791,'[4]cell downs 18042026 17h'!$B:$B,'[4]cell downs 18042026 17h'!$B:$B,"")</f>
        <v/>
      </c>
      <c r="BM1791" s="14" t="str">
        <f>_xlfn.XLOOKUP(B1791,'[5]Cells Huawei 19042026 15h'!$B:$B,'[5]Cells Huawei 19042026 15h'!$B:$B,"")</f>
        <v/>
      </c>
      <c r="BN1791" s="9" t="str">
        <f>_xlfn.XLOOKUP(B1791,'[6]cells down 19042026 9H40'!$B:$B,'[6]cells down 19042026 9H40'!$B:$B,"")</f>
        <v/>
      </c>
      <c r="BO1791" s="9" t="s">
        <v>5537</v>
      </c>
      <c r="BP1791" s="9" t="s">
        <v>5537</v>
      </c>
    </row>
    <row r="1792" spans="1:68" s="9" customFormat="1" x14ac:dyDescent="0.35">
      <c r="A1792" s="1" t="s">
        <v>4318</v>
      </c>
      <c r="B1792" s="1" t="s">
        <v>4319</v>
      </c>
      <c r="C1792" s="3" t="str">
        <f>_xlfn.XLOOKUP(B1792,'[1]daily break down'!$D:$D,'[1]daily break down'!$E:$E,"")</f>
        <v>Douala</v>
      </c>
      <c r="D1792" s="1" t="s">
        <v>11</v>
      </c>
      <c r="E1792" s="1" t="s">
        <v>12</v>
      </c>
      <c r="F1792" s="3" t="s">
        <v>31</v>
      </c>
      <c r="G1792" s="1" t="s">
        <v>32</v>
      </c>
      <c r="H1792" s="41" t="str">
        <f>_xlfn.XLOOKUP(B1792,[2]CALCULATION!$B:$B,[2]CALCULATION!$H:$H,"")</f>
        <v>ZTE</v>
      </c>
      <c r="I1792" s="34">
        <v>0</v>
      </c>
      <c r="J1792" s="34">
        <v>7.0248271424209499</v>
      </c>
      <c r="K1792" s="34">
        <v>0</v>
      </c>
      <c r="L1792" s="34">
        <v>7.0918335316594057</v>
      </c>
      <c r="M1792" s="34">
        <v>10.879148082515059</v>
      </c>
      <c r="N1792" s="34">
        <v>0</v>
      </c>
      <c r="O1792" s="34">
        <v>6.384904532392782</v>
      </c>
      <c r="P1792" s="34">
        <v>0</v>
      </c>
      <c r="Q1792" s="34">
        <v>0.13230061095844323</v>
      </c>
      <c r="R1792" s="34">
        <v>0</v>
      </c>
      <c r="S1792" s="109">
        <v>0</v>
      </c>
      <c r="T1792" s="109">
        <f>_xlfn.XLOOKUP(B1792,'[3]Nur des jours'!$B:$B,'[3]Nur des jours'!$U:$U,"")</f>
        <v>0</v>
      </c>
      <c r="U1792" s="109">
        <v>0</v>
      </c>
      <c r="V1792" s="109">
        <v>0</v>
      </c>
      <c r="W1792" s="109">
        <v>0</v>
      </c>
      <c r="X1792" s="109">
        <v>0</v>
      </c>
      <c r="Y1792" s="109">
        <v>0</v>
      </c>
      <c r="Z1792" s="109">
        <v>0</v>
      </c>
      <c r="AA1792" s="109">
        <v>0</v>
      </c>
      <c r="AB1792" s="109">
        <v>0</v>
      </c>
      <c r="AC1792" s="109">
        <v>0</v>
      </c>
      <c r="AD1792" s="109">
        <v>0</v>
      </c>
      <c r="AE1792" s="109">
        <v>0</v>
      </c>
      <c r="AF1792" s="109">
        <v>0</v>
      </c>
      <c r="AG1792" s="57" t="str">
        <f>_xlfn.XLOOKUP(B1792,[3]CALCULATION!$B:$B,[3]CALCULATION!$M:$M,"")</f>
        <v>Operationnel</v>
      </c>
      <c r="AH1792" s="57"/>
      <c r="AI1792" s="56" t="str" cm="1">
        <f t="array" ref="AI1792">IFERROR(_xlfn.IFS(
AK1792="MPR ISSUE","PDH",
AK1792="BSS Hardware Issue","BSS",
AK1792="Sites strategiques, MLL, Pylone, etc.","ENVTECH",
AK1792="AKTIVCO DEFAUT GE &amp; POWER Cabinet","AKTIVCO",
AK1792="AKTIVCO Coupure ENEO &amp; Baisse de tension","AKTIVCO GRID ONLY",
AK1792="Coupure ENEO &amp; Baisse de tension","IHS GRID ONLY",
AK1792="Defaut GE &amp; POWER Cabinet","IHS",
AK1792="Sharing","Partners",
AK1792="Sites strategiques &amp; DataCenter","SST &amp; DC",
AK1792="Exclu","Exclu",
AK1792="SAT","SAT",
AK1792="SPARE-ISSUE","SPARE-ISSUE",
AK1792="Fiber CAmtel","TRANS_FO_CAMTEL",
AK1792="Fiber AOF","Fiber AOF",
AK1792="Projet OCM (HUAWEI)","TRAVAUX-HUAWEI",
AK1792="Projet OCM (NOKIA)","TRAVAUX-NOKIA",
AK1792="ACCESS-ISSUE","ACCESS-ISSUE",
AK1792="Projet OCM (ZTE, NOKIA, autres projets)","TRAVAUX OCM",
AK1792="No root CAuse","No root cause",
AK1792="ODU HS","PDH",
AK1792="IP &amp; VLAN","PDH",
AK1792="Warehouse HUAWEI","SPARE-ISSUE",
AK1792="SPARE-HS","SPARE-ISSUE",
AK1792="Power Telco","BSS",AK1792="no impacts","no impacts"
),"")</f>
        <v>No root cause</v>
      </c>
      <c r="AJ1792" s="56" t="str" cm="1">
        <f t="array" ref="AJ1792">IFERROR(_xlfn.IFS(
AK1792="MPR ISSUE","TX ISSUE",
AK1792="BSS Hardware Issue","RAN ISSUE",
AK1792="Sites strategiques, MLL, Pylone, etc.","ENVTECH",
AK1792="AKTIVCO DEFAUT GE &amp; POWER Cabinet","POWER ISSUE",
AK1792="AKTIVCO Coupure ENEO &amp; Baisse de tension","POWER ISSUE",
AK1792="Coupure ENEO &amp; Baisse de tension","POWER ISSUE",
AK1792="Defaut GE &amp; POWER Cabinet","POWER ISSUE",
AK1792="Sharing","POWER ISSUE",
AK1792="Sites strategiques &amp; DataCenter","POWER ISSUE",
AK1792="Exclu","Exclu",
AK1792="SAT","TX ISSUE",
AK1792="SPARE-ISSUE","SPARE-ISSUE",
AK1792="Fiber CAmtel","TX ISSUE",
AK1792="Fiber AOF","TX ISSUE",
AK1792="Projet OCM (HUAWEI)","TRAVAUX-HUAWEI",
AK1792="Projet OCM (NOKIA)","TRAVAUX -NOKIA",
AK1792="ACCESS-ISSUE","ACCESS-ISSUE",
AK1792="Projet OCM (ZTE, NOKIA, autres projets)","TRAVAUX OCM",
AK1792="No root CAuse","No root cause",
AK1792="ODU HS","TX ISSUE",
AK1792="IP &amp; VLAN","TX ISSUE",
AK1792="Warehouse HUAWEI","SPARE-ISSUE",
AK1792="SPARE-HS","SPARE-ISSUE",
AK1792="Power Telco","RAN ISSUE",AK1792="no impacts","no impacts"
),"")</f>
        <v>No root cause</v>
      </c>
      <c r="AK1792" s="81" t="s">
        <v>5620</v>
      </c>
      <c r="AL1792" s="56" t="str" cm="1">
        <f t="array" ref="AL1792">IFERROR(_xlfn.IFS(
AK1792="MPR ISSUE","ACTIVE",
AK1792="BSS Hardware Issue","ACTIVE",
AK1792="Sites strategiques, MLL, Pylone, etc.","PASSIVE",
AK1792="AKTIVCO DEFAUT GE &amp; POWER Cabinet","PASSIVE",
AK1792="AKTIVCO Coupure ENEO &amp; Baisse de tension","PASSIVE",
AK1792="Coupure ENEO &amp; Baisse de tension","PASSIVE",
AK1792="Defaut GE &amp; POWER Cabinet","PASSIVE",
AK1792="Sharing","PASSIVE",
AK1792="Sites strategiques &amp; DataCenter","PASSIVE",
AK1792="Exclu","Exclu",
AK1792="SAT","ACTIVE",
AK1792="SPARE-ISSUE","SPARE-ISSUE",
AK1792="Fiber CAmtel","ACTIVE",
AK1792="Fiber AOF","ACTIVE",
AK1792="Projet OCM (HUAWEI)","PLANNED WORKS",
AK1792="Projet OCM (NOKIA)","PLANNED WORKS",
AK1792="ACCESS-ISSUE","ACCESS-ISSUE",
AK1792="Projet OCM (ZTE, NOKIA, autres projets)","PLANNED WORKS",
AK1792="No root CAuse","No root cause",
AK1792="ODU HS","ACTIVE",
AK1792="IP &amp; VLAN","ACTIVE",
AK1792="Warehouse HUAWEI","SPARE-ISSUE",
AK1792="SPARE-HS","SPARE-ISSUE",
AK1792="Power Telco","ACTIVE", AK1792="no impacts","no impacts"
),"")</f>
        <v>No root cause</v>
      </c>
      <c r="AM1792" s="108" t="s">
        <v>5537</v>
      </c>
      <c r="AN1792" s="117" t="s">
        <v>4319</v>
      </c>
      <c r="AP1792" s="23" t="s">
        <v>5537</v>
      </c>
      <c r="AQ1792" s="23" t="s">
        <v>5537</v>
      </c>
      <c r="AR1792" s="7"/>
      <c r="AS1792" s="6"/>
      <c r="AT1792" s="7"/>
      <c r="AU1792" s="3" t="s">
        <v>5537</v>
      </c>
      <c r="AV1792" s="24" t="s">
        <v>5537</v>
      </c>
      <c r="AW1792" s="24" t="s">
        <v>5537</v>
      </c>
      <c r="AX1792" s="24" t="s">
        <v>5537</v>
      </c>
      <c r="AY1792" s="24" t="s">
        <v>5537</v>
      </c>
      <c r="AZ1792" s="24" t="s">
        <v>5537</v>
      </c>
      <c r="BA1792" s="24" t="s">
        <v>5537</v>
      </c>
      <c r="BB1792" s="24" t="s">
        <v>5537</v>
      </c>
      <c r="BC1792" s="24" t="s">
        <v>5537</v>
      </c>
      <c r="BD1792" s="24" t="s">
        <v>5537</v>
      </c>
      <c r="BE1792" s="24" t="s">
        <v>5537</v>
      </c>
      <c r="BF1792" s="24" t="s">
        <v>5537</v>
      </c>
      <c r="BG1792" s="24" t="s">
        <v>5537</v>
      </c>
      <c r="BH1792" s="24" t="s">
        <v>5537</v>
      </c>
      <c r="BI1792" s="9" t="s">
        <v>5537</v>
      </c>
      <c r="BJ1792" s="14"/>
      <c r="BK1792" s="14" t="s">
        <v>5537</v>
      </c>
      <c r="BL1792" s="14" t="str">
        <f>_xlfn.XLOOKUP(B1792,'[4]cell downs 18042026 17h'!$B:$B,'[4]cell downs 18042026 17h'!$B:$B,"")</f>
        <v/>
      </c>
      <c r="BM1792" s="14" t="str">
        <f>_xlfn.XLOOKUP(B1792,'[5]Cells Huawei 19042026 15h'!$B:$B,'[5]Cells Huawei 19042026 15h'!$B:$B,"")</f>
        <v/>
      </c>
      <c r="BN1792" s="9" t="str">
        <f>_xlfn.XLOOKUP(B1792,'[6]cells down 19042026 9H40'!$B:$B,'[6]cells down 19042026 9H40'!$B:$B,"")</f>
        <v/>
      </c>
      <c r="BO1792" s="9" t="s">
        <v>4319</v>
      </c>
      <c r="BP1792" s="9" t="s">
        <v>5537</v>
      </c>
    </row>
    <row r="1793" spans="1:68" s="9" customFormat="1" x14ac:dyDescent="0.35">
      <c r="A1793" s="1" t="s">
        <v>2459</v>
      </c>
      <c r="B1793" s="1" t="s">
        <v>2460</v>
      </c>
      <c r="C1793" s="3" t="str">
        <f>_xlfn.XLOOKUP(B1793,'[1]daily break down'!$D:$D,'[1]daily break down'!$E:$E,"")</f>
        <v>LITTORAL</v>
      </c>
      <c r="D1793" s="1" t="s">
        <v>11</v>
      </c>
      <c r="E1793" s="1" t="s">
        <v>96</v>
      </c>
      <c r="F1793" s="3" t="s">
        <v>31</v>
      </c>
      <c r="G1793" s="1" t="s">
        <v>2461</v>
      </c>
      <c r="H1793" s="41" t="str">
        <f>_xlfn.XLOOKUP(B1793,[2]CALCULATION!$B:$B,[2]CALCULATION!$H:$H,"")</f>
        <v>ZTE</v>
      </c>
      <c r="I1793" s="34">
        <v>5.1944665599415574</v>
      </c>
      <c r="J1793" s="34">
        <v>10.797017546863454</v>
      </c>
      <c r="K1793" s="34">
        <v>4.4570039065955553</v>
      </c>
      <c r="L1793" s="34">
        <v>0.57985406625517599</v>
      </c>
      <c r="M1793" s="34">
        <v>8.9089426509489673</v>
      </c>
      <c r="N1793" s="34">
        <v>0</v>
      </c>
      <c r="O1793" s="34">
        <v>0</v>
      </c>
      <c r="P1793" s="34">
        <v>0</v>
      </c>
      <c r="Q1793" s="34">
        <v>0</v>
      </c>
      <c r="R1793" s="34">
        <v>0</v>
      </c>
      <c r="S1793" s="109">
        <v>0</v>
      </c>
      <c r="T1793" s="109">
        <f>_xlfn.XLOOKUP(B1793,'[3]Nur des jours'!$B:$B,'[3]Nur des jours'!$U:$U,"")</f>
        <v>0</v>
      </c>
      <c r="U1793" s="109">
        <v>0</v>
      </c>
      <c r="V1793" s="109">
        <v>0</v>
      </c>
      <c r="W1793" s="109">
        <v>0</v>
      </c>
      <c r="X1793" s="109">
        <v>0</v>
      </c>
      <c r="Y1793" s="109">
        <v>0</v>
      </c>
      <c r="Z1793" s="109">
        <v>0</v>
      </c>
      <c r="AA1793" s="109">
        <v>0</v>
      </c>
      <c r="AB1793" s="109">
        <v>0</v>
      </c>
      <c r="AC1793" s="109">
        <v>0</v>
      </c>
      <c r="AD1793" s="109">
        <v>0</v>
      </c>
      <c r="AE1793" s="109">
        <v>0</v>
      </c>
      <c r="AF1793" s="109">
        <v>0</v>
      </c>
      <c r="AG1793" s="57" t="str">
        <f>_xlfn.XLOOKUP(B1793,[3]CALCULATION!$B:$B,[3]CALCULATION!$M:$M,"")</f>
        <v>Operationnel</v>
      </c>
      <c r="AH1793" s="57"/>
      <c r="AI1793" s="56" t="str" cm="1">
        <f t="array" ref="AI1793">IFERROR(_xlfn.IFS(
AK1793="MPR ISSUE","PDH",
AK1793="BSS Hardware Issue","BSS",
AK1793="Sites strategiques, MLL, Pylone, etc.","ENVTECH",
AK1793="AKTIVCO DEFAUT GE &amp; POWER Cabinet","AKTIVCO",
AK1793="AKTIVCO Coupure ENEO &amp; Baisse de tension","AKTIVCO GRID ONLY",
AK1793="Coupure ENEO &amp; Baisse de tension","IHS GRID ONLY",
AK1793="Defaut GE &amp; POWER Cabinet","IHS",
AK1793="Sharing","Partners",
AK1793="Sites strategiques &amp; DataCenter","SST &amp; DC",
AK1793="Exclu","Exclu",
AK1793="SAT","SAT",
AK1793="SPARE-ISSUE","SPARE-ISSUE",
AK1793="Fiber CAmtel","TRANS_FO_CAMTEL",
AK1793="Fiber AOF","Fiber AOF",
AK1793="Projet OCM (HUAWEI)","TRAVAUX-HUAWEI",
AK1793="Projet OCM (NOKIA)","TRAVAUX-NOKIA",
AK1793="ACCESS-ISSUE","ACCESS-ISSUE",
AK1793="Projet OCM (ZTE, NOKIA, autres projets)","TRAVAUX OCM",
AK1793="No root CAuse","No root cause",
AK1793="ODU HS","PDH",
AK1793="IP &amp; VLAN","PDH",
AK1793="Warehouse HUAWEI","SPARE-ISSUE",
AK1793="SPARE-HS","SPARE-ISSUE",
AK1793="Power Telco","BSS",AK1793="no impacts","no impacts"
),"")</f>
        <v>No root cause</v>
      </c>
      <c r="AJ1793" s="56" t="str" cm="1">
        <f t="array" ref="AJ1793">IFERROR(_xlfn.IFS(
AK1793="MPR ISSUE","TX ISSUE",
AK1793="BSS Hardware Issue","RAN ISSUE",
AK1793="Sites strategiques, MLL, Pylone, etc.","ENVTECH",
AK1793="AKTIVCO DEFAUT GE &amp; POWER Cabinet","POWER ISSUE",
AK1793="AKTIVCO Coupure ENEO &amp; Baisse de tension","POWER ISSUE",
AK1793="Coupure ENEO &amp; Baisse de tension","POWER ISSUE",
AK1793="Defaut GE &amp; POWER Cabinet","POWER ISSUE",
AK1793="Sharing","POWER ISSUE",
AK1793="Sites strategiques &amp; DataCenter","POWER ISSUE",
AK1793="Exclu","Exclu",
AK1793="SAT","TX ISSUE",
AK1793="SPARE-ISSUE","SPARE-ISSUE",
AK1793="Fiber CAmtel","TX ISSUE",
AK1793="Fiber AOF","TX ISSUE",
AK1793="Projet OCM (HUAWEI)","TRAVAUX-HUAWEI",
AK1793="Projet OCM (NOKIA)","TRAVAUX -NOKIA",
AK1793="ACCESS-ISSUE","ACCESS-ISSUE",
AK1793="Projet OCM (ZTE, NOKIA, autres projets)","TRAVAUX OCM",
AK1793="No root CAuse","No root cause",
AK1793="ODU HS","TX ISSUE",
AK1793="IP &amp; VLAN","TX ISSUE",
AK1793="Warehouse HUAWEI","SPARE-ISSUE",
AK1793="SPARE-HS","SPARE-ISSUE",
AK1793="Power Telco","RAN ISSUE",AK1793="no impacts","no impacts"
),"")</f>
        <v>No root cause</v>
      </c>
      <c r="AK1793" s="81" t="s">
        <v>5620</v>
      </c>
      <c r="AL1793" s="56" t="str" cm="1">
        <f t="array" ref="AL1793">IFERROR(_xlfn.IFS(
AK1793="MPR ISSUE","ACTIVE",
AK1793="BSS Hardware Issue","ACTIVE",
AK1793="Sites strategiques, MLL, Pylone, etc.","PASSIVE",
AK1793="AKTIVCO DEFAUT GE &amp; POWER Cabinet","PASSIVE",
AK1793="AKTIVCO Coupure ENEO &amp; Baisse de tension","PASSIVE",
AK1793="Coupure ENEO &amp; Baisse de tension","PASSIVE",
AK1793="Defaut GE &amp; POWER Cabinet","PASSIVE",
AK1793="Sharing","PASSIVE",
AK1793="Sites strategiques &amp; DataCenter","PASSIVE",
AK1793="Exclu","Exclu",
AK1793="SAT","ACTIVE",
AK1793="SPARE-ISSUE","SPARE-ISSUE",
AK1793="Fiber CAmtel","ACTIVE",
AK1793="Fiber AOF","ACTIVE",
AK1793="Projet OCM (HUAWEI)","PLANNED WORKS",
AK1793="Projet OCM (NOKIA)","PLANNED WORKS",
AK1793="ACCESS-ISSUE","ACCESS-ISSUE",
AK1793="Projet OCM (ZTE, NOKIA, autres projets)","PLANNED WORKS",
AK1793="No root CAuse","No root cause",
AK1793="ODU HS","ACTIVE",
AK1793="IP &amp; VLAN","ACTIVE",
AK1793="Warehouse HUAWEI","SPARE-ISSUE",
AK1793="SPARE-HS","SPARE-ISSUE",
AK1793="Power Telco","ACTIVE", AK1793="no impacts","no impacts"
),"")</f>
        <v>No root cause</v>
      </c>
      <c r="AM1793" s="108" t="s">
        <v>5537</v>
      </c>
      <c r="AN1793" s="117" t="s">
        <v>2460</v>
      </c>
      <c r="AP1793" s="23" t="s">
        <v>5537</v>
      </c>
      <c r="AQ1793" s="23" t="s">
        <v>5537</v>
      </c>
      <c r="AR1793" s="7"/>
      <c r="AS1793" s="6"/>
      <c r="AT1793" s="7"/>
      <c r="AU1793" s="3" t="s">
        <v>5537</v>
      </c>
      <c r="AV1793" s="24" t="s">
        <v>5537</v>
      </c>
      <c r="AW1793" s="24" t="s">
        <v>5537</v>
      </c>
      <c r="AX1793" s="24" t="s">
        <v>5537</v>
      </c>
      <c r="AY1793" s="24" t="s">
        <v>5537</v>
      </c>
      <c r="AZ1793" s="24" t="s">
        <v>5537</v>
      </c>
      <c r="BA1793" s="24" t="s">
        <v>5537</v>
      </c>
      <c r="BB1793" s="24" t="s">
        <v>5537</v>
      </c>
      <c r="BC1793" s="24" t="s">
        <v>5537</v>
      </c>
      <c r="BD1793" s="24" t="s">
        <v>5537</v>
      </c>
      <c r="BE1793" s="24" t="s">
        <v>5537</v>
      </c>
      <c r="BF1793" s="24" t="s">
        <v>5537</v>
      </c>
      <c r="BG1793" s="24" t="s">
        <v>5537</v>
      </c>
      <c r="BH1793" s="24" t="s">
        <v>5537</v>
      </c>
      <c r="BI1793" s="9" t="s">
        <v>5537</v>
      </c>
      <c r="BJ1793" s="14"/>
      <c r="BK1793" s="14" t="s">
        <v>5537</v>
      </c>
      <c r="BL1793" s="14" t="str">
        <f>_xlfn.XLOOKUP(B1793,'[4]cell downs 18042026 17h'!$B:$B,'[4]cell downs 18042026 17h'!$B:$B,"")</f>
        <v/>
      </c>
      <c r="BM1793" s="14" t="str">
        <f>_xlfn.XLOOKUP(B1793,'[5]Cells Huawei 19042026 15h'!$B:$B,'[5]Cells Huawei 19042026 15h'!$B:$B,"")</f>
        <v/>
      </c>
      <c r="BN1793" s="9" t="str">
        <f>_xlfn.XLOOKUP(B1793,'[6]cells down 19042026 9H40'!$B:$B,'[6]cells down 19042026 9H40'!$B:$B,"")</f>
        <v/>
      </c>
      <c r="BO1793" s="9" t="s">
        <v>2460</v>
      </c>
      <c r="BP1793" s="9" t="s">
        <v>12</v>
      </c>
    </row>
    <row r="1794" spans="1:68" s="9" customFormat="1" x14ac:dyDescent="0.35">
      <c r="A1794" s="1" t="s">
        <v>2115</v>
      </c>
      <c r="B1794" s="8" t="s">
        <v>2116</v>
      </c>
      <c r="C1794" s="3" t="str">
        <f>_xlfn.XLOOKUP(B1794,'[1]daily break down'!$D:$D,'[1]daily break down'!$E:$E,"")</f>
        <v>Yaounde</v>
      </c>
      <c r="D1794" s="1" t="s">
        <v>11</v>
      </c>
      <c r="E1794" s="1" t="s">
        <v>145</v>
      </c>
      <c r="F1794" s="3" t="s">
        <v>37</v>
      </c>
      <c r="G1794" s="1" t="s">
        <v>38</v>
      </c>
      <c r="H1794" s="41" t="str">
        <f>_xlfn.XLOOKUP(B1794,[2]CALCULATION!$B:$B,[2]CALCULATION!$H:$H,"")</f>
        <v>ZTE</v>
      </c>
      <c r="I1794" s="34">
        <v>8.4020340550119421</v>
      </c>
      <c r="J1794" s="34">
        <v>0</v>
      </c>
      <c r="K1794" s="34">
        <v>2.6205793974882505</v>
      </c>
      <c r="L1794" s="34">
        <v>13.791687712059083</v>
      </c>
      <c r="M1794" s="34">
        <v>8.7669932626208151</v>
      </c>
      <c r="N1794" s="34">
        <v>0</v>
      </c>
      <c r="O1794" s="34">
        <v>0</v>
      </c>
      <c r="P1794" s="34">
        <v>0</v>
      </c>
      <c r="Q1794" s="34">
        <v>0</v>
      </c>
      <c r="R1794" s="34">
        <v>0</v>
      </c>
      <c r="S1794" s="109">
        <v>0</v>
      </c>
      <c r="T1794" s="109">
        <f>_xlfn.XLOOKUP(B1794,'[3]Nur des jours'!$B:$B,'[3]Nur des jours'!$U:$U,"")</f>
        <v>0</v>
      </c>
      <c r="U1794" s="109">
        <v>0</v>
      </c>
      <c r="V1794" s="109">
        <v>0</v>
      </c>
      <c r="W1794" s="109">
        <v>0</v>
      </c>
      <c r="X1794" s="109">
        <v>0</v>
      </c>
      <c r="Y1794" s="109">
        <v>0</v>
      </c>
      <c r="Z1794" s="109">
        <v>0</v>
      </c>
      <c r="AA1794" s="109">
        <v>0</v>
      </c>
      <c r="AB1794" s="109">
        <v>0</v>
      </c>
      <c r="AC1794" s="109">
        <v>0</v>
      </c>
      <c r="AD1794" s="109">
        <v>0</v>
      </c>
      <c r="AE1794" s="109">
        <v>0</v>
      </c>
      <c r="AF1794" s="109">
        <v>0</v>
      </c>
      <c r="AG1794" s="57" t="str">
        <f>_xlfn.XLOOKUP(B1794,[3]CALCULATION!$B:$B,[3]CALCULATION!$M:$M,"")</f>
        <v>Operationnel</v>
      </c>
      <c r="AH1794" s="57"/>
      <c r="AI1794" s="56" t="str" cm="1">
        <f t="array" ref="AI1794">IFERROR(_xlfn.IFS(
AK1794="MPR ISSUE","PDH",
AK1794="BSS Hardware Issue","BSS",
AK1794="Sites strategiques, MLL, Pylone, etc.","ENVTECH",
AK1794="AKTIVCO DEFAUT GE &amp; POWER Cabinet","AKTIVCO",
AK1794="AKTIVCO Coupure ENEO &amp; Baisse de tension","AKTIVCO GRID ONLY",
AK1794="Coupure ENEO &amp; Baisse de tension","IHS GRID ONLY",
AK1794="Defaut GE &amp; POWER Cabinet","IHS",
AK1794="Sharing","Partners",
AK1794="Sites strategiques &amp; DataCenter","SST &amp; DC",
AK1794="Exclu","Exclu",
AK1794="SAT","SAT",
AK1794="SPARE-ISSUE","SPARE-ISSUE",
AK1794="Fiber CAmtel","TRANS_FO_CAMTEL",
AK1794="Fiber AOF","Fiber AOF",
AK1794="Projet OCM (HUAWEI)","TRAVAUX-HUAWEI",
AK1794="Projet OCM (NOKIA)","TRAVAUX-NOKIA",
AK1794="ACCESS-ISSUE","ACCESS-ISSUE",
AK1794="Projet OCM (ZTE, NOKIA, autres projets)","TRAVAUX OCM",
AK1794="No root CAuse","No root cause",
AK1794="ODU HS","PDH",
AK1794="IP &amp; VLAN","PDH",
AK1794="Warehouse HUAWEI","SPARE-ISSUE",
AK1794="SPARE-HS","SPARE-ISSUE",
AK1794="Power Telco","BSS",AK1794="no impacts","no impacts"
),"")</f>
        <v>No root cause</v>
      </c>
      <c r="AJ1794" s="56" t="str" cm="1">
        <f t="array" ref="AJ1794">IFERROR(_xlfn.IFS(
AK1794="MPR ISSUE","TX ISSUE",
AK1794="BSS Hardware Issue","RAN ISSUE",
AK1794="Sites strategiques, MLL, Pylone, etc.","ENVTECH",
AK1794="AKTIVCO DEFAUT GE &amp; POWER Cabinet","POWER ISSUE",
AK1794="AKTIVCO Coupure ENEO &amp; Baisse de tension","POWER ISSUE",
AK1794="Coupure ENEO &amp; Baisse de tension","POWER ISSUE",
AK1794="Defaut GE &amp; POWER Cabinet","POWER ISSUE",
AK1794="Sharing","POWER ISSUE",
AK1794="Sites strategiques &amp; DataCenter","POWER ISSUE",
AK1794="Exclu","Exclu",
AK1794="SAT","TX ISSUE",
AK1794="SPARE-ISSUE","SPARE-ISSUE",
AK1794="Fiber CAmtel","TX ISSUE",
AK1794="Fiber AOF","TX ISSUE",
AK1794="Projet OCM (HUAWEI)","TRAVAUX-HUAWEI",
AK1794="Projet OCM (NOKIA)","TRAVAUX -NOKIA",
AK1794="ACCESS-ISSUE","ACCESS-ISSUE",
AK1794="Projet OCM (ZTE, NOKIA, autres projets)","TRAVAUX OCM",
AK1794="No root CAuse","No root cause",
AK1794="ODU HS","TX ISSUE",
AK1794="IP &amp; VLAN","TX ISSUE",
AK1794="Warehouse HUAWEI","SPARE-ISSUE",
AK1794="SPARE-HS","SPARE-ISSUE",
AK1794="Power Telco","RAN ISSUE",AK1794="no impacts","no impacts"
),"")</f>
        <v>No root cause</v>
      </c>
      <c r="AK1794" s="81" t="s">
        <v>5620</v>
      </c>
      <c r="AL1794" s="56" t="str" cm="1">
        <f t="array" ref="AL1794">IFERROR(_xlfn.IFS(
AK1794="MPR ISSUE","ACTIVE",
AK1794="BSS Hardware Issue","ACTIVE",
AK1794="Sites strategiques, MLL, Pylone, etc.","PASSIVE",
AK1794="AKTIVCO DEFAUT GE &amp; POWER Cabinet","PASSIVE",
AK1794="AKTIVCO Coupure ENEO &amp; Baisse de tension","PASSIVE",
AK1794="Coupure ENEO &amp; Baisse de tension","PASSIVE",
AK1794="Defaut GE &amp; POWER Cabinet","PASSIVE",
AK1794="Sharing","PASSIVE",
AK1794="Sites strategiques &amp; DataCenter","PASSIVE",
AK1794="Exclu","Exclu",
AK1794="SAT","ACTIVE",
AK1794="SPARE-ISSUE","SPARE-ISSUE",
AK1794="Fiber CAmtel","ACTIVE",
AK1794="Fiber AOF","ACTIVE",
AK1794="Projet OCM (HUAWEI)","PLANNED WORKS",
AK1794="Projet OCM (NOKIA)","PLANNED WORKS",
AK1794="ACCESS-ISSUE","ACCESS-ISSUE",
AK1794="Projet OCM (ZTE, NOKIA, autres projets)","PLANNED WORKS",
AK1794="No root CAuse","No root cause",
AK1794="ODU HS","ACTIVE",
AK1794="IP &amp; VLAN","ACTIVE",
AK1794="Warehouse HUAWEI","SPARE-ISSUE",
AK1794="SPARE-HS","SPARE-ISSUE",
AK1794="Power Telco","ACTIVE", AK1794="no impacts","no impacts"
),"")</f>
        <v>No root cause</v>
      </c>
      <c r="AM1794" s="108" t="s">
        <v>5537</v>
      </c>
      <c r="AN1794" s="117" t="s">
        <v>2116</v>
      </c>
      <c r="AP1794" s="23" t="s">
        <v>5537</v>
      </c>
      <c r="AQ1794" s="23" t="s">
        <v>5537</v>
      </c>
      <c r="AR1794" s="7"/>
      <c r="AS1794" s="6"/>
      <c r="AT1794" s="7"/>
      <c r="AU1794" s="3" t="s">
        <v>5537</v>
      </c>
      <c r="AV1794" s="24" t="s">
        <v>5537</v>
      </c>
      <c r="AW1794" s="24" t="s">
        <v>5537</v>
      </c>
      <c r="AX1794" s="24" t="s">
        <v>5537</v>
      </c>
      <c r="AY1794" s="24" t="s">
        <v>5537</v>
      </c>
      <c r="AZ1794" s="24" t="s">
        <v>5537</v>
      </c>
      <c r="BA1794" s="24" t="s">
        <v>5537</v>
      </c>
      <c r="BB1794" s="24" t="s">
        <v>5537</v>
      </c>
      <c r="BC1794" s="24" t="s">
        <v>5537</v>
      </c>
      <c r="BD1794" s="24" t="s">
        <v>5537</v>
      </c>
      <c r="BE1794" s="24" t="s">
        <v>5537</v>
      </c>
      <c r="BF1794" s="24" t="s">
        <v>5537</v>
      </c>
      <c r="BG1794" s="24" t="s">
        <v>5537</v>
      </c>
      <c r="BH1794" s="24" t="s">
        <v>5537</v>
      </c>
      <c r="BI1794" s="9" t="s">
        <v>5537</v>
      </c>
      <c r="BJ1794" s="14"/>
      <c r="BK1794" s="14" t="s">
        <v>5537</v>
      </c>
      <c r="BL1794" s="14" t="str">
        <f>_xlfn.XLOOKUP(B1794,'[4]cell downs 18042026 17h'!$B:$B,'[4]cell downs 18042026 17h'!$B:$B,"")</f>
        <v/>
      </c>
      <c r="BM1794" s="14" t="str">
        <f>_xlfn.XLOOKUP(B1794,'[5]Cells Huawei 19042026 15h'!$B:$B,'[5]Cells Huawei 19042026 15h'!$B:$B,"")</f>
        <v/>
      </c>
      <c r="BN1794" s="9" t="str">
        <f>_xlfn.XLOOKUP(B1794,'[6]cells down 19042026 9H40'!$B:$B,'[6]cells down 19042026 9H40'!$B:$B,"")</f>
        <v/>
      </c>
      <c r="BO1794" s="9" t="s">
        <v>2116</v>
      </c>
      <c r="BP1794" s="9" t="s">
        <v>12</v>
      </c>
    </row>
    <row r="1795" spans="1:68" s="9" customFormat="1" x14ac:dyDescent="0.35">
      <c r="A1795" s="1" t="s">
        <v>4760</v>
      </c>
      <c r="B1795" s="8" t="s">
        <v>4761</v>
      </c>
      <c r="C1795" s="3" t="str">
        <f>_xlfn.XLOOKUP(B1795,'[1]daily break down'!$D:$D,'[1]daily break down'!$E:$E,"")</f>
        <v>SUD-OUEST</v>
      </c>
      <c r="D1795" s="1" t="s">
        <v>11</v>
      </c>
      <c r="E1795" s="1"/>
      <c r="F1795" s="3" t="s">
        <v>13</v>
      </c>
      <c r="G1795" s="1" t="s">
        <v>63</v>
      </c>
      <c r="H1795" s="39" t="str">
        <f>_xlfn.XLOOKUP(B1795,[2]CALCULATION!$B:$B,[2]CALCULATION!$H:$H,"")</f>
        <v>Huawei</v>
      </c>
      <c r="I1795" s="34">
        <v>0</v>
      </c>
      <c r="J1795" s="34">
        <v>4.6460379016816343E-2</v>
      </c>
      <c r="K1795" s="34">
        <v>0</v>
      </c>
      <c r="L1795" s="34">
        <v>0</v>
      </c>
      <c r="M1795" s="34">
        <v>3.8175985138385951</v>
      </c>
      <c r="N1795" s="34">
        <v>0</v>
      </c>
      <c r="O1795" s="34">
        <v>0</v>
      </c>
      <c r="P1795" s="34">
        <v>0</v>
      </c>
      <c r="Q1795" s="34">
        <v>0</v>
      </c>
      <c r="R1795" s="34">
        <v>0</v>
      </c>
      <c r="S1795" s="109">
        <v>0</v>
      </c>
      <c r="T1795" s="109">
        <f>_xlfn.XLOOKUP(B1795,'[3]Nur des jours'!$B:$B,'[3]Nur des jours'!$U:$U,"")</f>
        <v>0</v>
      </c>
      <c r="U1795" s="109">
        <v>0</v>
      </c>
      <c r="V1795" s="109">
        <v>0</v>
      </c>
      <c r="W1795" s="109">
        <v>0</v>
      </c>
      <c r="X1795" s="109">
        <v>0</v>
      </c>
      <c r="Y1795" s="109">
        <v>0</v>
      </c>
      <c r="Z1795" s="109">
        <v>0</v>
      </c>
      <c r="AA1795" s="109">
        <v>0</v>
      </c>
      <c r="AB1795" s="109">
        <v>0</v>
      </c>
      <c r="AC1795" s="109">
        <v>0</v>
      </c>
      <c r="AD1795" s="109">
        <v>0</v>
      </c>
      <c r="AE1795" s="109">
        <v>0</v>
      </c>
      <c r="AF1795" s="109">
        <v>0</v>
      </c>
      <c r="AG1795" s="57" t="str">
        <f>_xlfn.XLOOKUP(B1795,[3]CALCULATION!$B:$B,[3]CALCULATION!$M:$M,"")</f>
        <v>Operationnel</v>
      </c>
      <c r="AH1795" s="57"/>
      <c r="AI1795" s="56" t="str" cm="1">
        <f t="array" ref="AI1795">IFERROR(_xlfn.IFS(
AK1795="MPR ISSUE","PDH",
AK1795="BSS Hardware Issue","BSS",
AK1795="Sites strategiques, MLL, Pylone, etc.","ENVTECH",
AK1795="AKTIVCO DEFAUT GE &amp; POWER Cabinet","AKTIVCO",
AK1795="AKTIVCO Coupure ENEO &amp; Baisse de tension","AKTIVCO GRID ONLY",
AK1795="Coupure ENEO &amp; Baisse de tension","IHS GRID ONLY",
AK1795="Defaut GE &amp; POWER Cabinet","IHS",
AK1795="Sharing","Partners",
AK1795="Sites strategiques &amp; DataCenter","SST &amp; DC",
AK1795="Exclu","Exclu",
AK1795="SAT","SAT",
AK1795="SPARE-ISSUE","SPARE-ISSUE",
AK1795="Fiber CAmtel","TRANS_FO_CAMTEL",
AK1795="Fiber AOF","Fiber AOF",
AK1795="Projet OCM (HUAWEI)","TRAVAUX-HUAWEI",
AK1795="Projet OCM (NOKIA)","TRAVAUX-NOKIA",
AK1795="ACCESS-ISSUE","ACCESS-ISSUE",
AK1795="Projet OCM (ZTE, NOKIA, autres projets)","TRAVAUX OCM",
AK1795="No root CAuse","No root cause",
AK1795="ODU HS","PDH",
AK1795="IP &amp; VLAN","PDH",
AK1795="Warehouse HUAWEI","SPARE-ISSUE",
AK1795="SPARE-HS","SPARE-ISSUE",
AK1795="Power Telco","BSS",AK1795="no impacts","no impacts"
),"")</f>
        <v>No root cause</v>
      </c>
      <c r="AJ1795" s="56" t="str" cm="1">
        <f t="array" ref="AJ1795">IFERROR(_xlfn.IFS(
AK1795="MPR ISSUE","TX ISSUE",
AK1795="BSS Hardware Issue","RAN ISSUE",
AK1795="Sites strategiques, MLL, Pylone, etc.","ENVTECH",
AK1795="AKTIVCO DEFAUT GE &amp; POWER Cabinet","POWER ISSUE",
AK1795="AKTIVCO Coupure ENEO &amp; Baisse de tension","POWER ISSUE",
AK1795="Coupure ENEO &amp; Baisse de tension","POWER ISSUE",
AK1795="Defaut GE &amp; POWER Cabinet","POWER ISSUE",
AK1795="Sharing","POWER ISSUE",
AK1795="Sites strategiques &amp; DataCenter","POWER ISSUE",
AK1795="Exclu","Exclu",
AK1795="SAT","TX ISSUE",
AK1795="SPARE-ISSUE","SPARE-ISSUE",
AK1795="Fiber CAmtel","TX ISSUE",
AK1795="Fiber AOF","TX ISSUE",
AK1795="Projet OCM (HUAWEI)","TRAVAUX-HUAWEI",
AK1795="Projet OCM (NOKIA)","TRAVAUX -NOKIA",
AK1795="ACCESS-ISSUE","ACCESS-ISSUE",
AK1795="Projet OCM (ZTE, NOKIA, autres projets)","TRAVAUX OCM",
AK1795="No root CAuse","No root cause",
AK1795="ODU HS","TX ISSUE",
AK1795="IP &amp; VLAN","TX ISSUE",
AK1795="Warehouse HUAWEI","SPARE-ISSUE",
AK1795="SPARE-HS","SPARE-ISSUE",
AK1795="Power Telco","RAN ISSUE",AK1795="no impacts","no impacts"
),"")</f>
        <v>No root cause</v>
      </c>
      <c r="AK1795" s="81" t="s">
        <v>5620</v>
      </c>
      <c r="AL1795" s="56" t="str" cm="1">
        <f t="array" ref="AL1795">IFERROR(_xlfn.IFS(
AK1795="MPR ISSUE","ACTIVE",
AK1795="BSS Hardware Issue","ACTIVE",
AK1795="Sites strategiques, MLL, Pylone, etc.","PASSIVE",
AK1795="AKTIVCO DEFAUT GE &amp; POWER Cabinet","PASSIVE",
AK1795="AKTIVCO Coupure ENEO &amp; Baisse de tension","PASSIVE",
AK1795="Coupure ENEO &amp; Baisse de tension","PASSIVE",
AK1795="Defaut GE &amp; POWER Cabinet","PASSIVE",
AK1795="Sharing","PASSIVE",
AK1795="Sites strategiques &amp; DataCenter","PASSIVE",
AK1795="Exclu","Exclu",
AK1795="SAT","ACTIVE",
AK1795="SPARE-ISSUE","SPARE-ISSUE",
AK1795="Fiber CAmtel","ACTIVE",
AK1795="Fiber AOF","ACTIVE",
AK1795="Projet OCM (HUAWEI)","PLANNED WORKS",
AK1795="Projet OCM (NOKIA)","PLANNED WORKS",
AK1795="ACCESS-ISSUE","ACCESS-ISSUE",
AK1795="Projet OCM (ZTE, NOKIA, autres projets)","PLANNED WORKS",
AK1795="No root CAuse","No root cause",
AK1795="ODU HS","ACTIVE",
AK1795="IP &amp; VLAN","ACTIVE",
AK1795="Warehouse HUAWEI","SPARE-ISSUE",
AK1795="SPARE-HS","SPARE-ISSUE",
AK1795="Power Telco","ACTIVE", AK1795="no impacts","no impacts"
),"")</f>
        <v>No root cause</v>
      </c>
      <c r="AM1795" s="108" t="s">
        <v>5537</v>
      </c>
      <c r="AN1795" s="117" t="s">
        <v>4761</v>
      </c>
      <c r="AP1795" s="23" t="s">
        <v>5537</v>
      </c>
      <c r="AQ1795" s="23" t="s">
        <v>5537</v>
      </c>
      <c r="AR1795" s="7"/>
      <c r="AS1795" s="6"/>
      <c r="AT1795" s="7"/>
      <c r="AU1795" s="3" t="s">
        <v>5537</v>
      </c>
      <c r="AV1795" s="24" t="s">
        <v>5537</v>
      </c>
      <c r="AW1795" s="24" t="s">
        <v>5537</v>
      </c>
      <c r="AX1795" s="24" t="s">
        <v>5537</v>
      </c>
      <c r="AY1795" s="24" t="s">
        <v>5537</v>
      </c>
      <c r="AZ1795" s="24" t="s">
        <v>5537</v>
      </c>
      <c r="BA1795" s="24" t="s">
        <v>5537</v>
      </c>
      <c r="BB1795" s="24" t="s">
        <v>5537</v>
      </c>
      <c r="BC1795" s="24" t="s">
        <v>5537</v>
      </c>
      <c r="BD1795" s="24" t="s">
        <v>5537</v>
      </c>
      <c r="BE1795" s="24" t="s">
        <v>5537</v>
      </c>
      <c r="BF1795" s="24" t="s">
        <v>5537</v>
      </c>
      <c r="BG1795" s="24" t="s">
        <v>5537</v>
      </c>
      <c r="BH1795" s="24" t="s">
        <v>5537</v>
      </c>
      <c r="BI1795" s="9" t="s">
        <v>5537</v>
      </c>
      <c r="BJ1795" s="14"/>
      <c r="BK1795" s="14" t="s">
        <v>5537</v>
      </c>
      <c r="BL1795" s="14" t="str">
        <f>_xlfn.XLOOKUP(B1795,'[4]cell downs 18042026 17h'!$B:$B,'[4]cell downs 18042026 17h'!$B:$B,"")</f>
        <v/>
      </c>
      <c r="BM1795" s="14" t="str">
        <f>_xlfn.XLOOKUP(B1795,'[5]Cells Huawei 19042026 15h'!$B:$B,'[5]Cells Huawei 19042026 15h'!$B:$B,"")</f>
        <v/>
      </c>
      <c r="BN1795" s="9" t="str">
        <f>_xlfn.XLOOKUP(B1795,'[6]cells down 19042026 9H40'!$B:$B,'[6]cells down 19042026 9H40'!$B:$B,"")</f>
        <v/>
      </c>
      <c r="BO1795" s="9" t="s">
        <v>5537</v>
      </c>
      <c r="BP1795" s="9" t="s">
        <v>5537</v>
      </c>
    </row>
    <row r="1796" spans="1:68" s="9" customFormat="1" x14ac:dyDescent="0.35">
      <c r="A1796" s="1" t="s">
        <v>3817</v>
      </c>
      <c r="B1796" s="8" t="s">
        <v>3818</v>
      </c>
      <c r="C1796" s="3" t="str">
        <f>_xlfn.XLOOKUP(B1796,'[1]daily break down'!$D:$D,'[1]daily break down'!$E:$E,"")</f>
        <v>EXTREME-NORD</v>
      </c>
      <c r="D1796" s="1" t="s">
        <v>11</v>
      </c>
      <c r="E1796" s="1" t="s">
        <v>12</v>
      </c>
      <c r="F1796" s="3" t="s">
        <v>55</v>
      </c>
      <c r="G1796" s="1" t="s">
        <v>3819</v>
      </c>
      <c r="H1796" s="39" t="str">
        <f>_xlfn.XLOOKUP(B1796,[2]CALCULATION!$B:$B,[2]CALCULATION!$H:$H,"")</f>
        <v>HUAWEI</v>
      </c>
      <c r="I1796" s="34">
        <v>0</v>
      </c>
      <c r="J1796" s="34">
        <v>0</v>
      </c>
      <c r="K1796" s="34">
        <v>0</v>
      </c>
      <c r="L1796" s="34">
        <v>0</v>
      </c>
      <c r="M1796" s="34">
        <v>0</v>
      </c>
      <c r="N1796" s="34">
        <v>0</v>
      </c>
      <c r="O1796" s="34">
        <v>0</v>
      </c>
      <c r="P1796" s="34">
        <v>0</v>
      </c>
      <c r="Q1796" s="34">
        <v>0</v>
      </c>
      <c r="R1796" s="34">
        <v>0</v>
      </c>
      <c r="S1796" s="109">
        <v>0</v>
      </c>
      <c r="T1796" s="109">
        <f>_xlfn.XLOOKUP(B1796,'[3]Nur des jours'!$B:$B,'[3]Nur des jours'!$U:$U,"")</f>
        <v>0</v>
      </c>
      <c r="U1796" s="109">
        <v>0</v>
      </c>
      <c r="V1796" s="109">
        <v>0</v>
      </c>
      <c r="W1796" s="109">
        <v>0</v>
      </c>
      <c r="X1796" s="109">
        <v>0</v>
      </c>
      <c r="Y1796" s="109">
        <v>0</v>
      </c>
      <c r="Z1796" s="109">
        <v>0</v>
      </c>
      <c r="AA1796" s="109">
        <v>0</v>
      </c>
      <c r="AB1796" s="109">
        <v>0</v>
      </c>
      <c r="AC1796" s="109">
        <v>0</v>
      </c>
      <c r="AD1796" s="109">
        <v>0</v>
      </c>
      <c r="AE1796" s="109">
        <v>0</v>
      </c>
      <c r="AF1796" s="109">
        <v>0</v>
      </c>
      <c r="AG1796" s="57" t="str">
        <f>_xlfn.XLOOKUP(B1796,[3]CALCULATION!$B:$B,[3]CALCULATION!$M:$M,"")</f>
        <v>Insecurity</v>
      </c>
      <c r="AH1796" s="57"/>
      <c r="AI1796" s="56" t="str" cm="1">
        <f t="array" ref="AI1796">IFERROR(_xlfn.IFS(
AK1796="MPR ISSUE","PDH",
AK1796="BSS Hardware Issue","BSS",
AK1796="Sites strategiques, MLL, Pylone, etc.","ENVTECH",
AK1796="AKTIVCO DEFAUT GE &amp; POWER Cabinet","AKTIVCO",
AK1796="AKTIVCO Coupure ENEO &amp; Baisse de tension","AKTIVCO GRID ONLY",
AK1796="Coupure ENEO &amp; Baisse de tension","IHS GRID ONLY",
AK1796="Defaut GE &amp; POWER Cabinet","IHS",
AK1796="Sharing","Partners",
AK1796="Sites strategiques &amp; DataCenter","SST &amp; DC",
AK1796="Exclu","Exclu",
AK1796="SAT","SAT",
AK1796="SPARE-ISSUE","SPARE-ISSUE",
AK1796="Fiber CAmtel","TRANS_FO_CAMTEL",
AK1796="Fiber AOF","Fiber AOF",
AK1796="Projet OCM (HUAWEI)","TRAVAUX-HUAWEI",
AK1796="Projet OCM (NOKIA)","TRAVAUX-NOKIA",
AK1796="ACCESS-ISSUE","ACCESS-ISSUE",
AK1796="Projet OCM (ZTE, NOKIA, autres projets)","TRAVAUX OCM",
AK1796="No root CAuse","No root cause",
AK1796="ODU HS","PDH",
AK1796="IP &amp; VLAN","PDH",
AK1796="Warehouse HUAWEI","SPARE-ISSUE",
AK1796="SPARE-HS","SPARE-ISSUE",
AK1796="Power Telco","BSS",AK1796="no impacts","no impacts"
),"")</f>
        <v>No root cause</v>
      </c>
      <c r="AJ1796" s="56" t="str" cm="1">
        <f t="array" ref="AJ1796">IFERROR(_xlfn.IFS(
AK1796="MPR ISSUE","TX ISSUE",
AK1796="BSS Hardware Issue","RAN ISSUE",
AK1796="Sites strategiques, MLL, Pylone, etc.","ENVTECH",
AK1796="AKTIVCO DEFAUT GE &amp; POWER Cabinet","POWER ISSUE",
AK1796="AKTIVCO Coupure ENEO &amp; Baisse de tension","POWER ISSUE",
AK1796="Coupure ENEO &amp; Baisse de tension","POWER ISSUE",
AK1796="Defaut GE &amp; POWER Cabinet","POWER ISSUE",
AK1796="Sharing","POWER ISSUE",
AK1796="Sites strategiques &amp; DataCenter","POWER ISSUE",
AK1796="Exclu","Exclu",
AK1796="SAT","TX ISSUE",
AK1796="SPARE-ISSUE","SPARE-ISSUE",
AK1796="Fiber CAmtel","TX ISSUE",
AK1796="Fiber AOF","TX ISSUE",
AK1796="Projet OCM (HUAWEI)","TRAVAUX-HUAWEI",
AK1796="Projet OCM (NOKIA)","TRAVAUX -NOKIA",
AK1796="ACCESS-ISSUE","ACCESS-ISSUE",
AK1796="Projet OCM (ZTE, NOKIA, autres projets)","TRAVAUX OCM",
AK1796="No root CAuse","No root cause",
AK1796="ODU HS","TX ISSUE",
AK1796="IP &amp; VLAN","TX ISSUE",
AK1796="Warehouse HUAWEI","SPARE-ISSUE",
AK1796="SPARE-HS","SPARE-ISSUE",
AK1796="Power Telco","RAN ISSUE",AK1796="no impacts","no impacts"
),"")</f>
        <v>No root cause</v>
      </c>
      <c r="AK1796" s="81" t="s">
        <v>5620</v>
      </c>
      <c r="AL1796" s="56" t="str" cm="1">
        <f t="array" ref="AL1796">IFERROR(_xlfn.IFS(
AK1796="MPR ISSUE","ACTIVE",
AK1796="BSS Hardware Issue","ACTIVE",
AK1796="Sites strategiques, MLL, Pylone, etc.","PASSIVE",
AK1796="AKTIVCO DEFAUT GE &amp; POWER Cabinet","PASSIVE",
AK1796="AKTIVCO Coupure ENEO &amp; Baisse de tension","PASSIVE",
AK1796="Coupure ENEO &amp; Baisse de tension","PASSIVE",
AK1796="Defaut GE &amp; POWER Cabinet","PASSIVE",
AK1796="Sharing","PASSIVE",
AK1796="Sites strategiques &amp; DataCenter","PASSIVE",
AK1796="Exclu","Exclu",
AK1796="SAT","ACTIVE",
AK1796="SPARE-ISSUE","SPARE-ISSUE",
AK1796="Fiber CAmtel","ACTIVE",
AK1796="Fiber AOF","ACTIVE",
AK1796="Projet OCM (HUAWEI)","PLANNED WORKS",
AK1796="Projet OCM (NOKIA)","PLANNED WORKS",
AK1796="ACCESS-ISSUE","ACCESS-ISSUE",
AK1796="Projet OCM (ZTE, NOKIA, autres projets)","PLANNED WORKS",
AK1796="No root CAuse","No root cause",
AK1796="ODU HS","ACTIVE",
AK1796="IP &amp; VLAN","ACTIVE",
AK1796="Warehouse HUAWEI","SPARE-ISSUE",
AK1796="SPARE-HS","SPARE-ISSUE",
AK1796="Power Telco","ACTIVE", AK1796="no impacts","no impacts"
),"")</f>
        <v>No root cause</v>
      </c>
      <c r="AM1796" s="108" t="s">
        <v>5537</v>
      </c>
      <c r="AN1796" s="117" t="s">
        <v>3818</v>
      </c>
      <c r="AP1796" s="23" t="s">
        <v>5537</v>
      </c>
      <c r="AQ1796" s="23" t="s">
        <v>5537</v>
      </c>
      <c r="AR1796" s="7"/>
      <c r="AS1796" s="6"/>
      <c r="AT1796" s="7"/>
      <c r="AU1796" s="3" t="s">
        <v>5537</v>
      </c>
      <c r="AV1796" s="24" t="s">
        <v>5537</v>
      </c>
      <c r="AW1796" s="24" t="s">
        <v>5537</v>
      </c>
      <c r="AX1796" s="24" t="s">
        <v>5537</v>
      </c>
      <c r="AY1796" s="24" t="s">
        <v>5537</v>
      </c>
      <c r="AZ1796" s="24" t="s">
        <v>5537</v>
      </c>
      <c r="BA1796" s="24" t="s">
        <v>5537</v>
      </c>
      <c r="BB1796" s="24" t="s">
        <v>5537</v>
      </c>
      <c r="BC1796" s="24" t="s">
        <v>5537</v>
      </c>
      <c r="BD1796" s="24" t="s">
        <v>5537</v>
      </c>
      <c r="BE1796" s="24" t="s">
        <v>5537</v>
      </c>
      <c r="BF1796" s="24" t="s">
        <v>5537</v>
      </c>
      <c r="BG1796" s="24" t="s">
        <v>5537</v>
      </c>
      <c r="BH1796" s="24" t="s">
        <v>5537</v>
      </c>
      <c r="BI1796" s="9" t="s">
        <v>5537</v>
      </c>
      <c r="BJ1796" s="14"/>
      <c r="BK1796" s="14" t="s">
        <v>5537</v>
      </c>
      <c r="BL1796" s="14" t="str">
        <f>_xlfn.XLOOKUP(B1796,'[4]cell downs 18042026 17h'!$B:$B,'[4]cell downs 18042026 17h'!$B:$B,"")</f>
        <v/>
      </c>
      <c r="BM1796" s="14" t="str">
        <f>_xlfn.XLOOKUP(B1796,'[5]Cells Huawei 19042026 15h'!$B:$B,'[5]Cells Huawei 19042026 15h'!$B:$B,"")</f>
        <v/>
      </c>
      <c r="BN1796" s="9" t="str">
        <f>_xlfn.XLOOKUP(B1796,'[6]cells down 19042026 9H40'!$B:$B,'[6]cells down 19042026 9H40'!$B:$B,"")</f>
        <v/>
      </c>
      <c r="BO1796" s="9" t="s">
        <v>3818</v>
      </c>
      <c r="BP1796" s="9" t="s">
        <v>12</v>
      </c>
    </row>
    <row r="1797" spans="1:68" s="9" customFormat="1" x14ac:dyDescent="0.35">
      <c r="A1797" s="1" t="s">
        <v>4673</v>
      </c>
      <c r="B1797" s="8" t="s">
        <v>4674</v>
      </c>
      <c r="C1797" s="3" t="str">
        <f>_xlfn.XLOOKUP(B1797,'[1]daily break down'!$D:$D,'[1]daily break down'!$E:$E,"")</f>
        <v>Bafoussam</v>
      </c>
      <c r="D1797" s="1" t="s">
        <v>11</v>
      </c>
      <c r="E1797" s="1" t="s">
        <v>12</v>
      </c>
      <c r="F1797" s="3" t="s">
        <v>102</v>
      </c>
      <c r="G1797" s="1" t="s">
        <v>299</v>
      </c>
      <c r="H1797" s="39" t="str">
        <f>_xlfn.XLOOKUP(B1797,[2]CALCULATION!$B:$B,[2]CALCULATION!$H:$H,"")</f>
        <v>Huawei</v>
      </c>
      <c r="I1797" s="34">
        <v>5.4664515042818447E-2</v>
      </c>
      <c r="J1797" s="34">
        <v>4.4498520401902782E-2</v>
      </c>
      <c r="K1797" s="34">
        <v>0</v>
      </c>
      <c r="L1797" s="34">
        <v>2.2153129128820632</v>
      </c>
      <c r="M1797" s="34">
        <v>2.8583209914591374</v>
      </c>
      <c r="N1797" s="34">
        <v>0</v>
      </c>
      <c r="O1797" s="34">
        <v>0</v>
      </c>
      <c r="P1797" s="34">
        <v>0</v>
      </c>
      <c r="Q1797" s="34">
        <v>0</v>
      </c>
      <c r="R1797" s="34">
        <v>0</v>
      </c>
      <c r="S1797" s="109">
        <v>0</v>
      </c>
      <c r="T1797" s="109">
        <f>_xlfn.XLOOKUP(B1797,'[3]Nur des jours'!$B:$B,'[3]Nur des jours'!$U:$U,"")</f>
        <v>0</v>
      </c>
      <c r="U1797" s="109">
        <v>0</v>
      </c>
      <c r="V1797" s="109">
        <v>0</v>
      </c>
      <c r="W1797" s="109">
        <v>0</v>
      </c>
      <c r="X1797" s="109">
        <v>0</v>
      </c>
      <c r="Y1797" s="109">
        <v>0</v>
      </c>
      <c r="Z1797" s="109">
        <v>0</v>
      </c>
      <c r="AA1797" s="109">
        <v>0</v>
      </c>
      <c r="AB1797" s="109">
        <v>0</v>
      </c>
      <c r="AC1797" s="109">
        <v>0</v>
      </c>
      <c r="AD1797" s="109">
        <v>0</v>
      </c>
      <c r="AE1797" s="109">
        <v>0</v>
      </c>
      <c r="AF1797" s="109">
        <v>0</v>
      </c>
      <c r="AG1797" s="57" t="str">
        <f>_xlfn.XLOOKUP(B1797,[3]CALCULATION!$B:$B,[3]CALCULATION!$M:$M,"")</f>
        <v>Operationnel</v>
      </c>
      <c r="AH1797" s="57"/>
      <c r="AI1797" s="56" t="str" cm="1">
        <f t="array" ref="AI1797">IFERROR(_xlfn.IFS(
AK1797="MPR ISSUE","PDH",
AK1797="BSS Hardware Issue","BSS",
AK1797="Sites strategiques, MLL, Pylone, etc.","ENVTECH",
AK1797="AKTIVCO DEFAUT GE &amp; POWER Cabinet","AKTIVCO",
AK1797="AKTIVCO Coupure ENEO &amp; Baisse de tension","AKTIVCO GRID ONLY",
AK1797="Coupure ENEO &amp; Baisse de tension","IHS GRID ONLY",
AK1797="Defaut GE &amp; POWER Cabinet","IHS",
AK1797="Sharing","Partners",
AK1797="Sites strategiques &amp; DataCenter","SST &amp; DC",
AK1797="Exclu","Exclu",
AK1797="SAT","SAT",
AK1797="SPARE-ISSUE","SPARE-ISSUE",
AK1797="Fiber CAmtel","TRANS_FO_CAMTEL",
AK1797="Fiber AOF","Fiber AOF",
AK1797="Projet OCM (HUAWEI)","TRAVAUX-HUAWEI",
AK1797="Projet OCM (NOKIA)","TRAVAUX-NOKIA",
AK1797="ACCESS-ISSUE","ACCESS-ISSUE",
AK1797="Projet OCM (ZTE, NOKIA, autres projets)","TRAVAUX OCM",
AK1797="No root CAuse","No root cause",
AK1797="ODU HS","PDH",
AK1797="IP &amp; VLAN","PDH",
AK1797="Warehouse HUAWEI","SPARE-ISSUE",
AK1797="SPARE-HS","SPARE-ISSUE",
AK1797="Power Telco","BSS",AK1797="no impacts","no impacts"
),"")</f>
        <v>No root cause</v>
      </c>
      <c r="AJ1797" s="56" t="str" cm="1">
        <f t="array" ref="AJ1797">IFERROR(_xlfn.IFS(
AK1797="MPR ISSUE","TX ISSUE",
AK1797="BSS Hardware Issue","RAN ISSUE",
AK1797="Sites strategiques, MLL, Pylone, etc.","ENVTECH",
AK1797="AKTIVCO DEFAUT GE &amp; POWER Cabinet","POWER ISSUE",
AK1797="AKTIVCO Coupure ENEO &amp; Baisse de tension","POWER ISSUE",
AK1797="Coupure ENEO &amp; Baisse de tension","POWER ISSUE",
AK1797="Defaut GE &amp; POWER Cabinet","POWER ISSUE",
AK1797="Sharing","POWER ISSUE",
AK1797="Sites strategiques &amp; DataCenter","POWER ISSUE",
AK1797="Exclu","Exclu",
AK1797="SAT","TX ISSUE",
AK1797="SPARE-ISSUE","SPARE-ISSUE",
AK1797="Fiber CAmtel","TX ISSUE",
AK1797="Fiber AOF","TX ISSUE",
AK1797="Projet OCM (HUAWEI)","TRAVAUX-HUAWEI",
AK1797="Projet OCM (NOKIA)","TRAVAUX -NOKIA",
AK1797="ACCESS-ISSUE","ACCESS-ISSUE",
AK1797="Projet OCM (ZTE, NOKIA, autres projets)","TRAVAUX OCM",
AK1797="No root CAuse","No root cause",
AK1797="ODU HS","TX ISSUE",
AK1797="IP &amp; VLAN","TX ISSUE",
AK1797="Warehouse HUAWEI","SPARE-ISSUE",
AK1797="SPARE-HS","SPARE-ISSUE",
AK1797="Power Telco","RAN ISSUE",AK1797="no impacts","no impacts"
),"")</f>
        <v>No root cause</v>
      </c>
      <c r="AK1797" s="81" t="s">
        <v>5620</v>
      </c>
      <c r="AL1797" s="56" t="str" cm="1">
        <f t="array" ref="AL1797">IFERROR(_xlfn.IFS(
AK1797="MPR ISSUE","ACTIVE",
AK1797="BSS Hardware Issue","ACTIVE",
AK1797="Sites strategiques, MLL, Pylone, etc.","PASSIVE",
AK1797="AKTIVCO DEFAUT GE &amp; POWER Cabinet","PASSIVE",
AK1797="AKTIVCO Coupure ENEO &amp; Baisse de tension","PASSIVE",
AK1797="Coupure ENEO &amp; Baisse de tension","PASSIVE",
AK1797="Defaut GE &amp; POWER Cabinet","PASSIVE",
AK1797="Sharing","PASSIVE",
AK1797="Sites strategiques &amp; DataCenter","PASSIVE",
AK1797="Exclu","Exclu",
AK1797="SAT","ACTIVE",
AK1797="SPARE-ISSUE","SPARE-ISSUE",
AK1797="Fiber CAmtel","ACTIVE",
AK1797="Fiber AOF","ACTIVE",
AK1797="Projet OCM (HUAWEI)","PLANNED WORKS",
AK1797="Projet OCM (NOKIA)","PLANNED WORKS",
AK1797="ACCESS-ISSUE","ACCESS-ISSUE",
AK1797="Projet OCM (ZTE, NOKIA, autres projets)","PLANNED WORKS",
AK1797="No root CAuse","No root cause",
AK1797="ODU HS","ACTIVE",
AK1797="IP &amp; VLAN","ACTIVE",
AK1797="Warehouse HUAWEI","SPARE-ISSUE",
AK1797="SPARE-HS","SPARE-ISSUE",
AK1797="Power Telco","ACTIVE", AK1797="no impacts","no impacts"
),"")</f>
        <v>No root cause</v>
      </c>
      <c r="AM1797" s="108" t="s">
        <v>5537</v>
      </c>
      <c r="AN1797" s="117" t="s">
        <v>4674</v>
      </c>
      <c r="AP1797" s="23" t="s">
        <v>5537</v>
      </c>
      <c r="AQ1797" s="23" t="s">
        <v>5537</v>
      </c>
      <c r="AR1797" s="7"/>
      <c r="AS1797" s="6"/>
      <c r="AT1797" s="7"/>
      <c r="AU1797" s="3" t="s">
        <v>5537</v>
      </c>
      <c r="AV1797" s="24" t="s">
        <v>5537</v>
      </c>
      <c r="AW1797" s="24" t="s">
        <v>5537</v>
      </c>
      <c r="AX1797" s="24" t="s">
        <v>5537</v>
      </c>
      <c r="AY1797" s="24" t="s">
        <v>5537</v>
      </c>
      <c r="AZ1797" s="24" t="s">
        <v>5537</v>
      </c>
      <c r="BA1797" s="24" t="s">
        <v>5537</v>
      </c>
      <c r="BB1797" s="24" t="s">
        <v>5537</v>
      </c>
      <c r="BC1797" s="24" t="s">
        <v>5537</v>
      </c>
      <c r="BD1797" s="24" t="s">
        <v>5537</v>
      </c>
      <c r="BE1797" s="24" t="s">
        <v>5537</v>
      </c>
      <c r="BF1797" s="24" t="s">
        <v>5537</v>
      </c>
      <c r="BG1797" s="24" t="s">
        <v>5537</v>
      </c>
      <c r="BH1797" s="24" t="s">
        <v>5537</v>
      </c>
      <c r="BI1797" s="9" t="s">
        <v>5537</v>
      </c>
      <c r="BJ1797" s="14"/>
      <c r="BK1797" s="14" t="s">
        <v>5537</v>
      </c>
      <c r="BL1797" s="14" t="str">
        <f>_xlfn.XLOOKUP(B1797,'[4]cell downs 18042026 17h'!$B:$B,'[4]cell downs 18042026 17h'!$B:$B,"")</f>
        <v/>
      </c>
      <c r="BM1797" s="14" t="str">
        <f>_xlfn.XLOOKUP(B1797,'[5]Cells Huawei 19042026 15h'!$B:$B,'[5]Cells Huawei 19042026 15h'!$B:$B,"")</f>
        <v/>
      </c>
      <c r="BN1797" s="9" t="str">
        <f>_xlfn.XLOOKUP(B1797,'[6]cells down 19042026 9H40'!$B:$B,'[6]cells down 19042026 9H40'!$B:$B,"")</f>
        <v/>
      </c>
      <c r="BO1797" s="9" t="s">
        <v>4674</v>
      </c>
      <c r="BP1797" s="9" t="s">
        <v>5537</v>
      </c>
    </row>
    <row r="1798" spans="1:68" s="9" customFormat="1" x14ac:dyDescent="0.35">
      <c r="A1798" s="1" t="s">
        <v>4586</v>
      </c>
      <c r="B1798" s="8" t="s">
        <v>4587</v>
      </c>
      <c r="C1798" s="3" t="str">
        <f>_xlfn.XLOOKUP(B1798,'[1]daily break down'!$D:$D,'[1]daily break down'!$E:$E,"")</f>
        <v>Douala</v>
      </c>
      <c r="D1798" s="1" t="s">
        <v>11</v>
      </c>
      <c r="E1798" s="1" t="s">
        <v>12</v>
      </c>
      <c r="F1798" s="3" t="s">
        <v>31</v>
      </c>
      <c r="G1798" s="1" t="s">
        <v>32</v>
      </c>
      <c r="H1798" s="41" t="str">
        <f>_xlfn.XLOOKUP(B1798,[2]CALCULATION!$B:$B,[2]CALCULATION!$H:$H,"")</f>
        <v>ZTE</v>
      </c>
      <c r="I1798" s="34">
        <v>0</v>
      </c>
      <c r="J1798" s="34">
        <v>0</v>
      </c>
      <c r="K1798" s="34">
        <v>0</v>
      </c>
      <c r="L1798" s="34">
        <v>5.0362159100313049</v>
      </c>
      <c r="M1798" s="34">
        <v>2.7981454372162435</v>
      </c>
      <c r="N1798" s="34">
        <v>0</v>
      </c>
      <c r="O1798" s="34">
        <v>0</v>
      </c>
      <c r="P1798" s="34">
        <v>0</v>
      </c>
      <c r="Q1798" s="34">
        <v>0</v>
      </c>
      <c r="R1798" s="34">
        <v>0</v>
      </c>
      <c r="S1798" s="109">
        <v>0</v>
      </c>
      <c r="T1798" s="109">
        <f>_xlfn.XLOOKUP(B1798,'[3]Nur des jours'!$B:$B,'[3]Nur des jours'!$U:$U,"")</f>
        <v>0</v>
      </c>
      <c r="U1798" s="109">
        <v>0</v>
      </c>
      <c r="V1798" s="109">
        <v>0</v>
      </c>
      <c r="W1798" s="109">
        <v>0</v>
      </c>
      <c r="X1798" s="109">
        <v>0</v>
      </c>
      <c r="Y1798" s="109">
        <v>0</v>
      </c>
      <c r="Z1798" s="109">
        <v>0</v>
      </c>
      <c r="AA1798" s="109">
        <v>0</v>
      </c>
      <c r="AB1798" s="109">
        <v>0</v>
      </c>
      <c r="AC1798" s="109">
        <v>0</v>
      </c>
      <c r="AD1798" s="109">
        <v>0</v>
      </c>
      <c r="AE1798" s="109">
        <v>0</v>
      </c>
      <c r="AF1798" s="109">
        <v>0</v>
      </c>
      <c r="AG1798" s="57" t="str">
        <f>_xlfn.XLOOKUP(B1798,[3]CALCULATION!$B:$B,[3]CALCULATION!$M:$M,"")</f>
        <v>Operationnel</v>
      </c>
      <c r="AH1798" s="57"/>
      <c r="AI1798" s="56" t="str" cm="1">
        <f t="array" ref="AI1798">IFERROR(_xlfn.IFS(
AK1798="MPR ISSUE","PDH",
AK1798="BSS Hardware Issue","BSS",
AK1798="Sites strategiques, MLL, Pylone, etc.","ENVTECH",
AK1798="AKTIVCO DEFAUT GE &amp; POWER Cabinet","AKTIVCO",
AK1798="AKTIVCO Coupure ENEO &amp; Baisse de tension","AKTIVCO GRID ONLY",
AK1798="Coupure ENEO &amp; Baisse de tension","IHS GRID ONLY",
AK1798="Defaut GE &amp; POWER Cabinet","IHS",
AK1798="Sharing","Partners",
AK1798="Sites strategiques &amp; DataCenter","SST &amp; DC",
AK1798="Exclu","Exclu",
AK1798="SAT","SAT",
AK1798="SPARE-ISSUE","SPARE-ISSUE",
AK1798="Fiber CAmtel","TRANS_FO_CAMTEL",
AK1798="Fiber AOF","Fiber AOF",
AK1798="Projet OCM (HUAWEI)","TRAVAUX-HUAWEI",
AK1798="Projet OCM (NOKIA)","TRAVAUX-NOKIA",
AK1798="ACCESS-ISSUE","ACCESS-ISSUE",
AK1798="Projet OCM (ZTE, NOKIA, autres projets)","TRAVAUX OCM",
AK1798="No root CAuse","No root cause",
AK1798="ODU HS","PDH",
AK1798="IP &amp; VLAN","PDH",
AK1798="Warehouse HUAWEI","SPARE-ISSUE",
AK1798="SPARE-HS","SPARE-ISSUE",
AK1798="Power Telco","BSS",AK1798="no impacts","no impacts"
),"")</f>
        <v>No root cause</v>
      </c>
      <c r="AJ1798" s="56" t="str" cm="1">
        <f t="array" ref="AJ1798">IFERROR(_xlfn.IFS(
AK1798="MPR ISSUE","TX ISSUE",
AK1798="BSS Hardware Issue","RAN ISSUE",
AK1798="Sites strategiques, MLL, Pylone, etc.","ENVTECH",
AK1798="AKTIVCO DEFAUT GE &amp; POWER Cabinet","POWER ISSUE",
AK1798="AKTIVCO Coupure ENEO &amp; Baisse de tension","POWER ISSUE",
AK1798="Coupure ENEO &amp; Baisse de tension","POWER ISSUE",
AK1798="Defaut GE &amp; POWER Cabinet","POWER ISSUE",
AK1798="Sharing","POWER ISSUE",
AK1798="Sites strategiques &amp; DataCenter","POWER ISSUE",
AK1798="Exclu","Exclu",
AK1798="SAT","TX ISSUE",
AK1798="SPARE-ISSUE","SPARE-ISSUE",
AK1798="Fiber CAmtel","TX ISSUE",
AK1798="Fiber AOF","TX ISSUE",
AK1798="Projet OCM (HUAWEI)","TRAVAUX-HUAWEI",
AK1798="Projet OCM (NOKIA)","TRAVAUX -NOKIA",
AK1798="ACCESS-ISSUE","ACCESS-ISSUE",
AK1798="Projet OCM (ZTE, NOKIA, autres projets)","TRAVAUX OCM",
AK1798="No root CAuse","No root cause",
AK1798="ODU HS","TX ISSUE",
AK1798="IP &amp; VLAN","TX ISSUE",
AK1798="Warehouse HUAWEI","SPARE-ISSUE",
AK1798="SPARE-HS","SPARE-ISSUE",
AK1798="Power Telco","RAN ISSUE",AK1798="no impacts","no impacts"
),"")</f>
        <v>No root cause</v>
      </c>
      <c r="AK1798" s="81" t="s">
        <v>5620</v>
      </c>
      <c r="AL1798" s="56" t="str" cm="1">
        <f t="array" ref="AL1798">IFERROR(_xlfn.IFS(
AK1798="MPR ISSUE","ACTIVE",
AK1798="BSS Hardware Issue","ACTIVE",
AK1798="Sites strategiques, MLL, Pylone, etc.","PASSIVE",
AK1798="AKTIVCO DEFAUT GE &amp; POWER Cabinet","PASSIVE",
AK1798="AKTIVCO Coupure ENEO &amp; Baisse de tension","PASSIVE",
AK1798="Coupure ENEO &amp; Baisse de tension","PASSIVE",
AK1798="Defaut GE &amp; POWER Cabinet","PASSIVE",
AK1798="Sharing","PASSIVE",
AK1798="Sites strategiques &amp; DataCenter","PASSIVE",
AK1798="Exclu","Exclu",
AK1798="SAT","ACTIVE",
AK1798="SPARE-ISSUE","SPARE-ISSUE",
AK1798="Fiber CAmtel","ACTIVE",
AK1798="Fiber AOF","ACTIVE",
AK1798="Projet OCM (HUAWEI)","PLANNED WORKS",
AK1798="Projet OCM (NOKIA)","PLANNED WORKS",
AK1798="ACCESS-ISSUE","ACCESS-ISSUE",
AK1798="Projet OCM (ZTE, NOKIA, autres projets)","PLANNED WORKS",
AK1798="No root CAuse","No root cause",
AK1798="ODU HS","ACTIVE",
AK1798="IP &amp; VLAN","ACTIVE",
AK1798="Warehouse HUAWEI","SPARE-ISSUE",
AK1798="SPARE-HS","SPARE-ISSUE",
AK1798="Power Telco","ACTIVE", AK1798="no impacts","no impacts"
),"")</f>
        <v>No root cause</v>
      </c>
      <c r="AM1798" s="108" t="s">
        <v>5537</v>
      </c>
      <c r="AN1798" s="117" t="s">
        <v>4587</v>
      </c>
      <c r="AP1798" s="23" t="s">
        <v>5537</v>
      </c>
      <c r="AQ1798" s="23" t="s">
        <v>5537</v>
      </c>
      <c r="AR1798" s="7"/>
      <c r="AS1798" s="6"/>
      <c r="AT1798" s="7"/>
      <c r="AU1798" s="3" t="s">
        <v>5537</v>
      </c>
      <c r="AV1798" s="24" t="s">
        <v>5537</v>
      </c>
      <c r="AW1798" s="24" t="s">
        <v>5537</v>
      </c>
      <c r="AX1798" s="24" t="s">
        <v>5537</v>
      </c>
      <c r="AY1798" s="24" t="s">
        <v>5537</v>
      </c>
      <c r="AZ1798" s="24" t="s">
        <v>5537</v>
      </c>
      <c r="BA1798" s="24" t="s">
        <v>5537</v>
      </c>
      <c r="BB1798" s="24" t="s">
        <v>5537</v>
      </c>
      <c r="BC1798" s="24" t="s">
        <v>5537</v>
      </c>
      <c r="BD1798" s="24" t="s">
        <v>5537</v>
      </c>
      <c r="BE1798" s="24" t="s">
        <v>5537</v>
      </c>
      <c r="BF1798" s="24" t="s">
        <v>5537</v>
      </c>
      <c r="BG1798" s="24" t="s">
        <v>5537</v>
      </c>
      <c r="BH1798" s="24" t="s">
        <v>5537</v>
      </c>
      <c r="BI1798" s="9" t="s">
        <v>5537</v>
      </c>
      <c r="BJ1798" s="14"/>
      <c r="BK1798" s="14" t="s">
        <v>5537</v>
      </c>
      <c r="BL1798" s="14" t="str">
        <f>_xlfn.XLOOKUP(B1798,'[4]cell downs 18042026 17h'!$B:$B,'[4]cell downs 18042026 17h'!$B:$B,"")</f>
        <v/>
      </c>
      <c r="BM1798" s="14" t="str">
        <f>_xlfn.XLOOKUP(B1798,'[5]Cells Huawei 19042026 15h'!$B:$B,'[5]Cells Huawei 19042026 15h'!$B:$B,"")</f>
        <v/>
      </c>
      <c r="BN1798" s="9" t="str">
        <f>_xlfn.XLOOKUP(B1798,'[6]cells down 19042026 9H40'!$B:$B,'[6]cells down 19042026 9H40'!$B:$B,"")</f>
        <v/>
      </c>
      <c r="BO1798" s="9" t="s">
        <v>4587</v>
      </c>
      <c r="BP1798" s="9" t="s">
        <v>594</v>
      </c>
    </row>
    <row r="1799" spans="1:68" s="9" customFormat="1" x14ac:dyDescent="0.35">
      <c r="A1799" s="1" t="s">
        <v>3837</v>
      </c>
      <c r="B1799" s="8" t="s">
        <v>3838</v>
      </c>
      <c r="C1799" s="3" t="str">
        <f>_xlfn.XLOOKUP(B1799,'[1]daily break down'!$D:$D,'[1]daily break down'!$E:$E,"")</f>
        <v>EXTREME-NORD</v>
      </c>
      <c r="D1799" s="1" t="s">
        <v>11</v>
      </c>
      <c r="E1799" s="1" t="s">
        <v>12</v>
      </c>
      <c r="F1799" s="3" t="s">
        <v>55</v>
      </c>
      <c r="G1799" s="1" t="s">
        <v>3839</v>
      </c>
      <c r="H1799" s="39" t="str">
        <f>_xlfn.XLOOKUP(B1799,[2]CALCULATION!$B:$B,[2]CALCULATION!$H:$H,"")</f>
        <v>HUAWEI</v>
      </c>
      <c r="I1799" s="34">
        <v>0</v>
      </c>
      <c r="J1799" s="34">
        <v>0</v>
      </c>
      <c r="K1799" s="34">
        <v>0</v>
      </c>
      <c r="L1799" s="34">
        <v>0</v>
      </c>
      <c r="M1799" s="34">
        <v>0</v>
      </c>
      <c r="N1799" s="34">
        <v>0</v>
      </c>
      <c r="O1799" s="34">
        <v>0</v>
      </c>
      <c r="P1799" s="34">
        <v>0</v>
      </c>
      <c r="Q1799" s="34">
        <v>0</v>
      </c>
      <c r="R1799" s="34">
        <v>0</v>
      </c>
      <c r="S1799" s="109">
        <v>0</v>
      </c>
      <c r="T1799" s="109">
        <f>_xlfn.XLOOKUP(B1799,'[3]Nur des jours'!$B:$B,'[3]Nur des jours'!$U:$U,"")</f>
        <v>0</v>
      </c>
      <c r="U1799" s="109">
        <v>0</v>
      </c>
      <c r="V1799" s="109">
        <v>0</v>
      </c>
      <c r="W1799" s="109">
        <v>0</v>
      </c>
      <c r="X1799" s="109">
        <v>0</v>
      </c>
      <c r="Y1799" s="109">
        <v>0</v>
      </c>
      <c r="Z1799" s="109">
        <v>0</v>
      </c>
      <c r="AA1799" s="109">
        <v>0</v>
      </c>
      <c r="AB1799" s="109">
        <v>0</v>
      </c>
      <c r="AC1799" s="109">
        <v>0</v>
      </c>
      <c r="AD1799" s="109">
        <v>0</v>
      </c>
      <c r="AE1799" s="109">
        <v>0</v>
      </c>
      <c r="AF1799" s="109">
        <v>0</v>
      </c>
      <c r="AG1799" s="57" t="str">
        <f>_xlfn.XLOOKUP(B1799,[3]CALCULATION!$B:$B,[3]CALCULATION!$M:$M,"")</f>
        <v>Insecurity</v>
      </c>
      <c r="AH1799" s="57"/>
      <c r="AI1799" s="56" t="str" cm="1">
        <f t="array" ref="AI1799">IFERROR(_xlfn.IFS(
AK1799="MPR ISSUE","PDH",
AK1799="BSS Hardware Issue","BSS",
AK1799="Sites strategiques, MLL, Pylone, etc.","ENVTECH",
AK1799="AKTIVCO DEFAUT GE &amp; POWER Cabinet","AKTIVCO",
AK1799="AKTIVCO Coupure ENEO &amp; Baisse de tension","AKTIVCO GRID ONLY",
AK1799="Coupure ENEO &amp; Baisse de tension","IHS GRID ONLY",
AK1799="Defaut GE &amp; POWER Cabinet","IHS",
AK1799="Sharing","Partners",
AK1799="Sites strategiques &amp; DataCenter","SST &amp; DC",
AK1799="Exclu","Exclu",
AK1799="SAT","SAT",
AK1799="SPARE-ISSUE","SPARE-ISSUE",
AK1799="Fiber CAmtel","TRANS_FO_CAMTEL",
AK1799="Fiber AOF","Fiber AOF",
AK1799="Projet OCM (HUAWEI)","TRAVAUX-HUAWEI",
AK1799="Projet OCM (NOKIA)","TRAVAUX-NOKIA",
AK1799="ACCESS-ISSUE","ACCESS-ISSUE",
AK1799="Projet OCM (ZTE, NOKIA, autres projets)","TRAVAUX OCM",
AK1799="No root CAuse","No root cause",
AK1799="ODU HS","PDH",
AK1799="IP &amp; VLAN","PDH",
AK1799="Warehouse HUAWEI","SPARE-ISSUE",
AK1799="SPARE-HS","SPARE-ISSUE",
AK1799="Power Telco","BSS",AK1799="no impacts","no impacts"
),"")</f>
        <v>No root cause</v>
      </c>
      <c r="AJ1799" s="56" t="str" cm="1">
        <f t="array" ref="AJ1799">IFERROR(_xlfn.IFS(
AK1799="MPR ISSUE","TX ISSUE",
AK1799="BSS Hardware Issue","RAN ISSUE",
AK1799="Sites strategiques, MLL, Pylone, etc.","ENVTECH",
AK1799="AKTIVCO DEFAUT GE &amp; POWER Cabinet","POWER ISSUE",
AK1799="AKTIVCO Coupure ENEO &amp; Baisse de tension","POWER ISSUE",
AK1799="Coupure ENEO &amp; Baisse de tension","POWER ISSUE",
AK1799="Defaut GE &amp; POWER Cabinet","POWER ISSUE",
AK1799="Sharing","POWER ISSUE",
AK1799="Sites strategiques &amp; DataCenter","POWER ISSUE",
AK1799="Exclu","Exclu",
AK1799="SAT","TX ISSUE",
AK1799="SPARE-ISSUE","SPARE-ISSUE",
AK1799="Fiber CAmtel","TX ISSUE",
AK1799="Fiber AOF","TX ISSUE",
AK1799="Projet OCM (HUAWEI)","TRAVAUX-HUAWEI",
AK1799="Projet OCM (NOKIA)","TRAVAUX -NOKIA",
AK1799="ACCESS-ISSUE","ACCESS-ISSUE",
AK1799="Projet OCM (ZTE, NOKIA, autres projets)","TRAVAUX OCM",
AK1799="No root CAuse","No root cause",
AK1799="ODU HS","TX ISSUE",
AK1799="IP &amp; VLAN","TX ISSUE",
AK1799="Warehouse HUAWEI","SPARE-ISSUE",
AK1799="SPARE-HS","SPARE-ISSUE",
AK1799="Power Telco","RAN ISSUE",AK1799="no impacts","no impacts"
),"")</f>
        <v>No root cause</v>
      </c>
      <c r="AK1799" s="81" t="s">
        <v>5620</v>
      </c>
      <c r="AL1799" s="56" t="str" cm="1">
        <f t="array" ref="AL1799">IFERROR(_xlfn.IFS(
AK1799="MPR ISSUE","ACTIVE",
AK1799="BSS Hardware Issue","ACTIVE",
AK1799="Sites strategiques, MLL, Pylone, etc.","PASSIVE",
AK1799="AKTIVCO DEFAUT GE &amp; POWER Cabinet","PASSIVE",
AK1799="AKTIVCO Coupure ENEO &amp; Baisse de tension","PASSIVE",
AK1799="Coupure ENEO &amp; Baisse de tension","PASSIVE",
AK1799="Defaut GE &amp; POWER Cabinet","PASSIVE",
AK1799="Sharing","PASSIVE",
AK1799="Sites strategiques &amp; DataCenter","PASSIVE",
AK1799="Exclu","Exclu",
AK1799="SAT","ACTIVE",
AK1799="SPARE-ISSUE","SPARE-ISSUE",
AK1799="Fiber CAmtel","ACTIVE",
AK1799="Fiber AOF","ACTIVE",
AK1799="Projet OCM (HUAWEI)","PLANNED WORKS",
AK1799="Projet OCM (NOKIA)","PLANNED WORKS",
AK1799="ACCESS-ISSUE","ACCESS-ISSUE",
AK1799="Projet OCM (ZTE, NOKIA, autres projets)","PLANNED WORKS",
AK1799="No root CAuse","No root cause",
AK1799="ODU HS","ACTIVE",
AK1799="IP &amp; VLAN","ACTIVE",
AK1799="Warehouse HUAWEI","SPARE-ISSUE",
AK1799="SPARE-HS","SPARE-ISSUE",
AK1799="Power Telco","ACTIVE", AK1799="no impacts","no impacts"
),"")</f>
        <v>No root cause</v>
      </c>
      <c r="AM1799" s="108" t="s">
        <v>5537</v>
      </c>
      <c r="AN1799" s="117" t="s">
        <v>3838</v>
      </c>
      <c r="AP1799" s="23" t="s">
        <v>5537</v>
      </c>
      <c r="AQ1799" s="23" t="s">
        <v>5537</v>
      </c>
      <c r="AR1799" s="7"/>
      <c r="AS1799" s="6"/>
      <c r="AT1799" s="7"/>
      <c r="AU1799" s="3" t="s">
        <v>5537</v>
      </c>
      <c r="AV1799" s="24" t="s">
        <v>5537</v>
      </c>
      <c r="AW1799" s="24" t="s">
        <v>5537</v>
      </c>
      <c r="AX1799" s="24" t="s">
        <v>5537</v>
      </c>
      <c r="AY1799" s="24" t="s">
        <v>5537</v>
      </c>
      <c r="AZ1799" s="24" t="s">
        <v>5537</v>
      </c>
      <c r="BA1799" s="24" t="s">
        <v>5537</v>
      </c>
      <c r="BB1799" s="24" t="s">
        <v>5537</v>
      </c>
      <c r="BC1799" s="24" t="s">
        <v>5537</v>
      </c>
      <c r="BD1799" s="24" t="s">
        <v>5537</v>
      </c>
      <c r="BE1799" s="24" t="s">
        <v>5537</v>
      </c>
      <c r="BF1799" s="24" t="s">
        <v>5537</v>
      </c>
      <c r="BG1799" s="24" t="s">
        <v>5537</v>
      </c>
      <c r="BH1799" s="24" t="s">
        <v>5537</v>
      </c>
      <c r="BI1799" s="9" t="s">
        <v>5537</v>
      </c>
      <c r="BJ1799" s="14"/>
      <c r="BK1799" s="14" t="s">
        <v>5537</v>
      </c>
      <c r="BL1799" s="14" t="str">
        <f>_xlfn.XLOOKUP(B1799,'[4]cell downs 18042026 17h'!$B:$B,'[4]cell downs 18042026 17h'!$B:$B,"")</f>
        <v/>
      </c>
      <c r="BM1799" s="14" t="str">
        <f>_xlfn.XLOOKUP(B1799,'[5]Cells Huawei 19042026 15h'!$B:$B,'[5]Cells Huawei 19042026 15h'!$B:$B,"")</f>
        <v/>
      </c>
      <c r="BN1799" s="9" t="str">
        <f>_xlfn.XLOOKUP(B1799,'[6]cells down 19042026 9H40'!$B:$B,'[6]cells down 19042026 9H40'!$B:$B,"")</f>
        <v/>
      </c>
      <c r="BO1799" s="9" t="s">
        <v>3838</v>
      </c>
      <c r="BP1799" s="9" t="s">
        <v>12</v>
      </c>
    </row>
    <row r="1800" spans="1:68" s="9" customFormat="1" x14ac:dyDescent="0.35">
      <c r="A1800" s="1" t="s">
        <v>3840</v>
      </c>
      <c r="B1800" s="8" t="s">
        <v>3841</v>
      </c>
      <c r="C1800" s="3" t="str">
        <f>_xlfn.XLOOKUP(B1800,'[1]daily break down'!$D:$D,'[1]daily break down'!$E:$E,"")</f>
        <v>EXTREME-NORD</v>
      </c>
      <c r="D1800" s="1" t="s">
        <v>11</v>
      </c>
      <c r="E1800" s="1" t="s">
        <v>96</v>
      </c>
      <c r="F1800" s="3" t="s">
        <v>55</v>
      </c>
      <c r="G1800" s="1" t="s">
        <v>3842</v>
      </c>
      <c r="H1800" s="39" t="str">
        <f>_xlfn.XLOOKUP(B1800,[2]CALCULATION!$B:$B,[2]CALCULATION!$H:$H,"")</f>
        <v>HUAWEI</v>
      </c>
      <c r="I1800" s="34">
        <v>0</v>
      </c>
      <c r="J1800" s="34">
        <v>0</v>
      </c>
      <c r="K1800" s="34">
        <v>0</v>
      </c>
      <c r="L1800" s="34">
        <v>0</v>
      </c>
      <c r="M1800" s="34">
        <v>0</v>
      </c>
      <c r="N1800" s="34">
        <v>0</v>
      </c>
      <c r="O1800" s="34">
        <v>0</v>
      </c>
      <c r="P1800" s="34">
        <v>0</v>
      </c>
      <c r="Q1800" s="34">
        <v>0</v>
      </c>
      <c r="R1800" s="34">
        <v>0</v>
      </c>
      <c r="S1800" s="109">
        <v>0</v>
      </c>
      <c r="T1800" s="109">
        <f>_xlfn.XLOOKUP(B1800,'[3]Nur des jours'!$B:$B,'[3]Nur des jours'!$U:$U,"")</f>
        <v>0</v>
      </c>
      <c r="U1800" s="109">
        <v>0</v>
      </c>
      <c r="V1800" s="109">
        <v>0</v>
      </c>
      <c r="W1800" s="109">
        <v>0</v>
      </c>
      <c r="X1800" s="109">
        <v>0</v>
      </c>
      <c r="Y1800" s="109">
        <v>0</v>
      </c>
      <c r="Z1800" s="109">
        <v>0</v>
      </c>
      <c r="AA1800" s="109">
        <v>0</v>
      </c>
      <c r="AB1800" s="109">
        <v>0</v>
      </c>
      <c r="AC1800" s="109">
        <v>0</v>
      </c>
      <c r="AD1800" s="109">
        <v>0</v>
      </c>
      <c r="AE1800" s="109">
        <v>0</v>
      </c>
      <c r="AF1800" s="109">
        <v>0</v>
      </c>
      <c r="AG1800" s="57" t="str">
        <f>_xlfn.XLOOKUP(B1800,[3]CALCULATION!$B:$B,[3]CALCULATION!$M:$M,"")</f>
        <v>Insecurity</v>
      </c>
      <c r="AH1800" s="57"/>
      <c r="AI1800" s="56" t="str" cm="1">
        <f t="array" ref="AI1800">IFERROR(_xlfn.IFS(
AK1800="MPR ISSUE","PDH",
AK1800="BSS Hardware Issue","BSS",
AK1800="Sites strategiques, MLL, Pylone, etc.","ENVTECH",
AK1800="AKTIVCO DEFAUT GE &amp; POWER Cabinet","AKTIVCO",
AK1800="AKTIVCO Coupure ENEO &amp; Baisse de tension","AKTIVCO GRID ONLY",
AK1800="Coupure ENEO &amp; Baisse de tension","IHS GRID ONLY",
AK1800="Defaut GE &amp; POWER Cabinet","IHS",
AK1800="Sharing","Partners",
AK1800="Sites strategiques &amp; DataCenter","SST &amp; DC",
AK1800="Exclu","Exclu",
AK1800="SAT","SAT",
AK1800="SPARE-ISSUE","SPARE-ISSUE",
AK1800="Fiber CAmtel","TRANS_FO_CAMTEL",
AK1800="Fiber AOF","Fiber AOF",
AK1800="Projet OCM (HUAWEI)","TRAVAUX-HUAWEI",
AK1800="Projet OCM (NOKIA)","TRAVAUX-NOKIA",
AK1800="ACCESS-ISSUE","ACCESS-ISSUE",
AK1800="Projet OCM (ZTE, NOKIA, autres projets)","TRAVAUX OCM",
AK1800="No root CAuse","No root cause",
AK1800="ODU HS","PDH",
AK1800="IP &amp; VLAN","PDH",
AK1800="Warehouse HUAWEI","SPARE-ISSUE",
AK1800="SPARE-HS","SPARE-ISSUE",
AK1800="Power Telco","BSS",AK1800="no impacts","no impacts"
),"")</f>
        <v>No root cause</v>
      </c>
      <c r="AJ1800" s="56" t="str" cm="1">
        <f t="array" ref="AJ1800">IFERROR(_xlfn.IFS(
AK1800="MPR ISSUE","TX ISSUE",
AK1800="BSS Hardware Issue","RAN ISSUE",
AK1800="Sites strategiques, MLL, Pylone, etc.","ENVTECH",
AK1800="AKTIVCO DEFAUT GE &amp; POWER Cabinet","POWER ISSUE",
AK1800="AKTIVCO Coupure ENEO &amp; Baisse de tension","POWER ISSUE",
AK1800="Coupure ENEO &amp; Baisse de tension","POWER ISSUE",
AK1800="Defaut GE &amp; POWER Cabinet","POWER ISSUE",
AK1800="Sharing","POWER ISSUE",
AK1800="Sites strategiques &amp; DataCenter","POWER ISSUE",
AK1800="Exclu","Exclu",
AK1800="SAT","TX ISSUE",
AK1800="SPARE-ISSUE","SPARE-ISSUE",
AK1800="Fiber CAmtel","TX ISSUE",
AK1800="Fiber AOF","TX ISSUE",
AK1800="Projet OCM (HUAWEI)","TRAVAUX-HUAWEI",
AK1800="Projet OCM (NOKIA)","TRAVAUX -NOKIA",
AK1800="ACCESS-ISSUE","ACCESS-ISSUE",
AK1800="Projet OCM (ZTE, NOKIA, autres projets)","TRAVAUX OCM",
AK1800="No root CAuse","No root cause",
AK1800="ODU HS","TX ISSUE",
AK1800="IP &amp; VLAN","TX ISSUE",
AK1800="Warehouse HUAWEI","SPARE-ISSUE",
AK1800="SPARE-HS","SPARE-ISSUE",
AK1800="Power Telco","RAN ISSUE",AK1800="no impacts","no impacts"
),"")</f>
        <v>No root cause</v>
      </c>
      <c r="AK1800" s="81" t="s">
        <v>5620</v>
      </c>
      <c r="AL1800" s="56" t="str" cm="1">
        <f t="array" ref="AL1800">IFERROR(_xlfn.IFS(
AK1800="MPR ISSUE","ACTIVE",
AK1800="BSS Hardware Issue","ACTIVE",
AK1800="Sites strategiques, MLL, Pylone, etc.","PASSIVE",
AK1800="AKTIVCO DEFAUT GE &amp; POWER Cabinet","PASSIVE",
AK1800="AKTIVCO Coupure ENEO &amp; Baisse de tension","PASSIVE",
AK1800="Coupure ENEO &amp; Baisse de tension","PASSIVE",
AK1800="Defaut GE &amp; POWER Cabinet","PASSIVE",
AK1800="Sharing","PASSIVE",
AK1800="Sites strategiques &amp; DataCenter","PASSIVE",
AK1800="Exclu","Exclu",
AK1800="SAT","ACTIVE",
AK1800="SPARE-ISSUE","SPARE-ISSUE",
AK1800="Fiber CAmtel","ACTIVE",
AK1800="Fiber AOF","ACTIVE",
AK1800="Projet OCM (HUAWEI)","PLANNED WORKS",
AK1800="Projet OCM (NOKIA)","PLANNED WORKS",
AK1800="ACCESS-ISSUE","ACCESS-ISSUE",
AK1800="Projet OCM (ZTE, NOKIA, autres projets)","PLANNED WORKS",
AK1800="No root CAuse","No root cause",
AK1800="ODU HS","ACTIVE",
AK1800="IP &amp; VLAN","ACTIVE",
AK1800="Warehouse HUAWEI","SPARE-ISSUE",
AK1800="SPARE-HS","SPARE-ISSUE",
AK1800="Power Telco","ACTIVE", AK1800="no impacts","no impacts"
),"")</f>
        <v>No root cause</v>
      </c>
      <c r="AM1800" s="108" t="s">
        <v>5537</v>
      </c>
      <c r="AN1800" s="117" t="s">
        <v>3841</v>
      </c>
      <c r="AP1800" s="23" t="s">
        <v>5537</v>
      </c>
      <c r="AQ1800" s="23" t="s">
        <v>5537</v>
      </c>
      <c r="AR1800" s="7"/>
      <c r="AS1800" s="6"/>
      <c r="AT1800" s="7"/>
      <c r="AU1800" s="3" t="s">
        <v>5537</v>
      </c>
      <c r="AV1800" s="24" t="s">
        <v>5537</v>
      </c>
      <c r="AW1800" s="24" t="s">
        <v>5537</v>
      </c>
      <c r="AX1800" s="24" t="s">
        <v>5537</v>
      </c>
      <c r="AY1800" s="24" t="s">
        <v>5537</v>
      </c>
      <c r="AZ1800" s="24" t="s">
        <v>5537</v>
      </c>
      <c r="BA1800" s="24" t="s">
        <v>5537</v>
      </c>
      <c r="BB1800" s="24" t="s">
        <v>5537</v>
      </c>
      <c r="BC1800" s="24" t="s">
        <v>5537</v>
      </c>
      <c r="BD1800" s="24" t="s">
        <v>5537</v>
      </c>
      <c r="BE1800" s="24" t="s">
        <v>5537</v>
      </c>
      <c r="BF1800" s="24" t="s">
        <v>5537</v>
      </c>
      <c r="BG1800" s="24" t="s">
        <v>5537</v>
      </c>
      <c r="BH1800" s="24" t="s">
        <v>5537</v>
      </c>
      <c r="BI1800" s="9" t="s">
        <v>5537</v>
      </c>
      <c r="BJ1800" s="14"/>
      <c r="BK1800" s="14" t="s">
        <v>5537</v>
      </c>
      <c r="BL1800" s="14" t="str">
        <f>_xlfn.XLOOKUP(B1800,'[4]cell downs 18042026 17h'!$B:$B,'[4]cell downs 18042026 17h'!$B:$B,"")</f>
        <v/>
      </c>
      <c r="BM1800" s="14" t="str">
        <f>_xlfn.XLOOKUP(B1800,'[5]Cells Huawei 19042026 15h'!$B:$B,'[5]Cells Huawei 19042026 15h'!$B:$B,"")</f>
        <v/>
      </c>
      <c r="BN1800" s="9" t="str">
        <f>_xlfn.XLOOKUP(B1800,'[6]cells down 19042026 9H40'!$B:$B,'[6]cells down 19042026 9H40'!$B:$B,"")</f>
        <v/>
      </c>
      <c r="BO1800" s="9" t="s">
        <v>3841</v>
      </c>
      <c r="BP1800" s="9" t="s">
        <v>5537</v>
      </c>
    </row>
    <row r="1801" spans="1:68" s="9" customFormat="1" x14ac:dyDescent="0.35">
      <c r="A1801" s="1" t="s">
        <v>939</v>
      </c>
      <c r="B1801" s="8" t="s">
        <v>940</v>
      </c>
      <c r="C1801" s="3" t="str">
        <f>_xlfn.XLOOKUP(B1801,'[1]daily break down'!$D:$D,'[1]daily break down'!$E:$E,"")</f>
        <v>Garoua</v>
      </c>
      <c r="D1801" s="1" t="s">
        <v>11</v>
      </c>
      <c r="E1801" s="1" t="s">
        <v>12</v>
      </c>
      <c r="F1801" s="3" t="s">
        <v>23</v>
      </c>
      <c r="G1801" s="1" t="s">
        <v>24</v>
      </c>
      <c r="H1801" s="39" t="str">
        <f>_xlfn.XLOOKUP(B1801,[2]CALCULATION!$B:$B,[2]CALCULATION!$H:$H,"")</f>
        <v>Huawei</v>
      </c>
      <c r="I1801" s="34">
        <v>0</v>
      </c>
      <c r="J1801" s="34">
        <v>1.974575025753853</v>
      </c>
      <c r="K1801" s="34">
        <v>3.7553897606675171</v>
      </c>
      <c r="L1801" s="34">
        <v>9.5297638920992025</v>
      </c>
      <c r="M1801" s="34">
        <v>1.194468700150956</v>
      </c>
      <c r="N1801" s="34">
        <v>0</v>
      </c>
      <c r="O1801" s="34">
        <v>0</v>
      </c>
      <c r="P1801" s="34">
        <v>0</v>
      </c>
      <c r="Q1801" s="34">
        <v>0.81194194039944867</v>
      </c>
      <c r="R1801" s="34">
        <v>0</v>
      </c>
      <c r="S1801" s="109">
        <v>0</v>
      </c>
      <c r="T1801" s="109">
        <f>_xlfn.XLOOKUP(B1801,'[3]Nur des jours'!$B:$B,'[3]Nur des jours'!$U:$U,"")</f>
        <v>0</v>
      </c>
      <c r="U1801" s="109">
        <v>0</v>
      </c>
      <c r="V1801" s="109">
        <v>0</v>
      </c>
      <c r="W1801" s="109">
        <v>0</v>
      </c>
      <c r="X1801" s="109">
        <v>0</v>
      </c>
      <c r="Y1801" s="109">
        <v>0</v>
      </c>
      <c r="Z1801" s="109">
        <v>0</v>
      </c>
      <c r="AA1801" s="109">
        <v>0</v>
      </c>
      <c r="AB1801" s="109">
        <v>0</v>
      </c>
      <c r="AC1801" s="109">
        <v>0</v>
      </c>
      <c r="AD1801" s="109">
        <v>0</v>
      </c>
      <c r="AE1801" s="109">
        <v>0</v>
      </c>
      <c r="AF1801" s="109">
        <v>0</v>
      </c>
      <c r="AG1801" s="57" t="str">
        <f>_xlfn.XLOOKUP(B1801,[3]CALCULATION!$B:$B,[3]CALCULATION!$M:$M,"")</f>
        <v>Operationnel</v>
      </c>
      <c r="AH1801" s="57"/>
      <c r="AI1801" s="56" t="str" cm="1">
        <f t="array" ref="AI1801">IFERROR(_xlfn.IFS(
AK1801="MPR ISSUE","PDH",
AK1801="BSS Hardware Issue","BSS",
AK1801="Sites strategiques, MLL, Pylone, etc.","ENVTECH",
AK1801="AKTIVCO DEFAUT GE &amp; POWER Cabinet","AKTIVCO",
AK1801="AKTIVCO Coupure ENEO &amp; Baisse de tension","AKTIVCO GRID ONLY",
AK1801="Coupure ENEO &amp; Baisse de tension","IHS GRID ONLY",
AK1801="Defaut GE &amp; POWER Cabinet","IHS",
AK1801="Sharing","Partners",
AK1801="Sites strategiques &amp; DataCenter","SST &amp; DC",
AK1801="Exclu","Exclu",
AK1801="SAT","SAT",
AK1801="SPARE-ISSUE","SPARE-ISSUE",
AK1801="Fiber CAmtel","TRANS_FO_CAMTEL",
AK1801="Fiber AOF","Fiber AOF",
AK1801="Projet OCM (HUAWEI)","TRAVAUX-HUAWEI",
AK1801="Projet OCM (NOKIA)","TRAVAUX-NOKIA",
AK1801="ACCESS-ISSUE","ACCESS-ISSUE",
AK1801="Projet OCM (ZTE, NOKIA, autres projets)","TRAVAUX OCM",
AK1801="No root CAuse","No root cause",
AK1801="ODU HS","PDH",
AK1801="IP &amp; VLAN","PDH",
AK1801="Warehouse HUAWEI","SPARE-ISSUE",
AK1801="SPARE-HS","SPARE-ISSUE",
AK1801="Power Telco","BSS",AK1801="no impacts","no impacts"
),"")</f>
        <v>No root cause</v>
      </c>
      <c r="AJ1801" s="56" t="str" cm="1">
        <f t="array" ref="AJ1801">IFERROR(_xlfn.IFS(
AK1801="MPR ISSUE","TX ISSUE",
AK1801="BSS Hardware Issue","RAN ISSUE",
AK1801="Sites strategiques, MLL, Pylone, etc.","ENVTECH",
AK1801="AKTIVCO DEFAUT GE &amp; POWER Cabinet","POWER ISSUE",
AK1801="AKTIVCO Coupure ENEO &amp; Baisse de tension","POWER ISSUE",
AK1801="Coupure ENEO &amp; Baisse de tension","POWER ISSUE",
AK1801="Defaut GE &amp; POWER Cabinet","POWER ISSUE",
AK1801="Sharing","POWER ISSUE",
AK1801="Sites strategiques &amp; DataCenter","POWER ISSUE",
AK1801="Exclu","Exclu",
AK1801="SAT","TX ISSUE",
AK1801="SPARE-ISSUE","SPARE-ISSUE",
AK1801="Fiber CAmtel","TX ISSUE",
AK1801="Fiber AOF","TX ISSUE",
AK1801="Projet OCM (HUAWEI)","TRAVAUX-HUAWEI",
AK1801="Projet OCM (NOKIA)","TRAVAUX -NOKIA",
AK1801="ACCESS-ISSUE","ACCESS-ISSUE",
AK1801="Projet OCM (ZTE, NOKIA, autres projets)","TRAVAUX OCM",
AK1801="No root CAuse","No root cause",
AK1801="ODU HS","TX ISSUE",
AK1801="IP &amp; VLAN","TX ISSUE",
AK1801="Warehouse HUAWEI","SPARE-ISSUE",
AK1801="SPARE-HS","SPARE-ISSUE",
AK1801="Power Telco","RAN ISSUE",AK1801="no impacts","no impacts"
),"")</f>
        <v>No root cause</v>
      </c>
      <c r="AK1801" s="81" t="s">
        <v>5620</v>
      </c>
      <c r="AL1801" s="56" t="str" cm="1">
        <f t="array" ref="AL1801">IFERROR(_xlfn.IFS(
AK1801="MPR ISSUE","ACTIVE",
AK1801="BSS Hardware Issue","ACTIVE",
AK1801="Sites strategiques, MLL, Pylone, etc.","PASSIVE",
AK1801="AKTIVCO DEFAUT GE &amp; POWER Cabinet","PASSIVE",
AK1801="AKTIVCO Coupure ENEO &amp; Baisse de tension","PASSIVE",
AK1801="Coupure ENEO &amp; Baisse de tension","PASSIVE",
AK1801="Defaut GE &amp; POWER Cabinet","PASSIVE",
AK1801="Sharing","PASSIVE",
AK1801="Sites strategiques &amp; DataCenter","PASSIVE",
AK1801="Exclu","Exclu",
AK1801="SAT","ACTIVE",
AK1801="SPARE-ISSUE","SPARE-ISSUE",
AK1801="Fiber CAmtel","ACTIVE",
AK1801="Fiber AOF","ACTIVE",
AK1801="Projet OCM (HUAWEI)","PLANNED WORKS",
AK1801="Projet OCM (NOKIA)","PLANNED WORKS",
AK1801="ACCESS-ISSUE","ACCESS-ISSUE",
AK1801="Projet OCM (ZTE, NOKIA, autres projets)","PLANNED WORKS",
AK1801="No root CAuse","No root cause",
AK1801="ODU HS","ACTIVE",
AK1801="IP &amp; VLAN","ACTIVE",
AK1801="Warehouse HUAWEI","SPARE-ISSUE",
AK1801="SPARE-HS","SPARE-ISSUE",
AK1801="Power Telco","ACTIVE", AK1801="no impacts","no impacts"
),"")</f>
        <v>No root cause</v>
      </c>
      <c r="AM1801" s="108" t="s">
        <v>5537</v>
      </c>
      <c r="AN1801" s="117" t="s">
        <v>940</v>
      </c>
      <c r="AP1801" s="23" t="s">
        <v>5537</v>
      </c>
      <c r="AQ1801" s="23" t="s">
        <v>5537</v>
      </c>
      <c r="AR1801" s="7"/>
      <c r="AS1801" s="6"/>
      <c r="AT1801" s="7"/>
      <c r="AU1801" s="3" t="s">
        <v>5537</v>
      </c>
      <c r="AV1801" s="24" t="s">
        <v>5537</v>
      </c>
      <c r="AW1801" s="24" t="s">
        <v>5537</v>
      </c>
      <c r="AX1801" s="24" t="s">
        <v>5537</v>
      </c>
      <c r="AY1801" s="24" t="s">
        <v>5537</v>
      </c>
      <c r="AZ1801" s="24" t="s">
        <v>5537</v>
      </c>
      <c r="BA1801" s="24" t="s">
        <v>5537</v>
      </c>
      <c r="BB1801" s="24" t="s">
        <v>5537</v>
      </c>
      <c r="BC1801" s="24" t="s">
        <v>5537</v>
      </c>
      <c r="BD1801" s="24" t="s">
        <v>5537</v>
      </c>
      <c r="BE1801" s="24" t="s">
        <v>5537</v>
      </c>
      <c r="BF1801" s="24" t="s">
        <v>5537</v>
      </c>
      <c r="BG1801" s="24" t="s">
        <v>5537</v>
      </c>
      <c r="BH1801" s="24" t="s">
        <v>5537</v>
      </c>
      <c r="BI1801" s="9" t="s">
        <v>5537</v>
      </c>
      <c r="BJ1801" s="14"/>
      <c r="BK1801" s="14" t="s">
        <v>5537</v>
      </c>
      <c r="BL1801" s="14" t="str">
        <f>_xlfn.XLOOKUP(B1801,'[4]cell downs 18042026 17h'!$B:$B,'[4]cell downs 18042026 17h'!$B:$B,"")</f>
        <v/>
      </c>
      <c r="BM1801" s="14" t="str">
        <f>_xlfn.XLOOKUP(B1801,'[5]Cells Huawei 19042026 15h'!$B:$B,'[5]Cells Huawei 19042026 15h'!$B:$B,"")</f>
        <v/>
      </c>
      <c r="BN1801" s="9" t="str">
        <f>_xlfn.XLOOKUP(B1801,'[6]cells down 19042026 9H40'!$B:$B,'[6]cells down 19042026 9H40'!$B:$B,"")</f>
        <v/>
      </c>
      <c r="BO1801" s="9" t="s">
        <v>940</v>
      </c>
      <c r="BP1801" s="9" t="s">
        <v>12</v>
      </c>
    </row>
    <row r="1802" spans="1:68" s="9" customFormat="1" x14ac:dyDescent="0.35">
      <c r="A1802" s="1" t="s">
        <v>3279</v>
      </c>
      <c r="B1802" s="8" t="s">
        <v>3280</v>
      </c>
      <c r="C1802" s="3" t="str">
        <f>_xlfn.XLOOKUP(B1802,'[1]daily break down'!$D:$D,'[1]daily break down'!$E:$E,"")</f>
        <v>NORD</v>
      </c>
      <c r="D1802" s="1" t="s">
        <v>21</v>
      </c>
      <c r="E1802" s="1" t="s">
        <v>188</v>
      </c>
      <c r="F1802" s="3" t="s">
        <v>23</v>
      </c>
      <c r="G1802" s="1" t="s">
        <v>732</v>
      </c>
      <c r="H1802" s="39" t="str">
        <f>_xlfn.XLOOKUP(B1802,[2]CALCULATION!$B:$B,[2]CALCULATION!$H:$H,"")</f>
        <v>Huawei</v>
      </c>
      <c r="I1802" s="34">
        <v>6.1966196105960352</v>
      </c>
      <c r="J1802" s="34">
        <v>3.331235928123208</v>
      </c>
      <c r="K1802" s="34">
        <v>0</v>
      </c>
      <c r="L1802" s="34">
        <v>0</v>
      </c>
      <c r="M1802" s="34">
        <v>1.1197397220010674</v>
      </c>
      <c r="N1802" s="34">
        <v>0</v>
      </c>
      <c r="O1802" s="34">
        <v>0</v>
      </c>
      <c r="P1802" s="34">
        <v>0</v>
      </c>
      <c r="Q1802" s="34">
        <v>0</v>
      </c>
      <c r="R1802" s="34">
        <v>0</v>
      </c>
      <c r="S1802" s="109">
        <v>0</v>
      </c>
      <c r="T1802" s="109">
        <f>_xlfn.XLOOKUP(B1802,'[3]Nur des jours'!$B:$B,'[3]Nur des jours'!$U:$U,"")</f>
        <v>0</v>
      </c>
      <c r="U1802" s="109">
        <v>0</v>
      </c>
      <c r="V1802" s="109">
        <v>0</v>
      </c>
      <c r="W1802" s="109">
        <v>0</v>
      </c>
      <c r="X1802" s="109">
        <v>0</v>
      </c>
      <c r="Y1802" s="109">
        <v>0</v>
      </c>
      <c r="Z1802" s="109">
        <v>3.3099230095339198</v>
      </c>
      <c r="AA1802" s="109">
        <v>0</v>
      </c>
      <c r="AB1802" s="109">
        <v>0</v>
      </c>
      <c r="AC1802" s="109">
        <v>0</v>
      </c>
      <c r="AD1802" s="109">
        <v>0</v>
      </c>
      <c r="AE1802" s="109">
        <v>0</v>
      </c>
      <c r="AF1802" s="109">
        <v>0</v>
      </c>
      <c r="AG1802" s="57" t="str">
        <f>_xlfn.XLOOKUP(B1802,[3]CALCULATION!$B:$B,[3]CALCULATION!$M:$M,"")</f>
        <v>Operationnel</v>
      </c>
      <c r="AH1802" s="57"/>
      <c r="AI1802" s="56" t="str" cm="1">
        <f t="array" ref="AI1802">IFERROR(_xlfn.IFS(
AK1802="MPR ISSUE","PDH",
AK1802="BSS Hardware Issue","BSS",
AK1802="Sites strategiques, MLL, Pylone, etc.","ENVTECH",
AK1802="AKTIVCO DEFAUT GE &amp; POWER Cabinet","AKTIVCO",
AK1802="AKTIVCO Coupure ENEO &amp; Baisse de tension","AKTIVCO GRID ONLY",
AK1802="Coupure ENEO &amp; Baisse de tension","IHS GRID ONLY",
AK1802="Defaut GE &amp; POWER Cabinet","IHS",
AK1802="Sharing","Partners",
AK1802="Sites strategiques &amp; DataCenter","SST &amp; DC",
AK1802="Exclu","Exclu",
AK1802="SAT","SAT",
AK1802="SPARE-ISSUE","SPARE-ISSUE",
AK1802="Fiber CAmtel","TRANS_FO_CAMTEL",
AK1802="Fiber AOF","Fiber AOF",
AK1802="Projet OCM (HUAWEI)","TRAVAUX-HUAWEI",
AK1802="Projet OCM (NOKIA)","TRAVAUX-NOKIA",
AK1802="ACCESS-ISSUE","ACCESS-ISSUE",
AK1802="Projet OCM (ZTE, NOKIA, autres projets)","TRAVAUX OCM",
AK1802="No root CAuse","No root cause",
AK1802="ODU HS","PDH",
AK1802="IP &amp; VLAN","PDH",
AK1802="Warehouse HUAWEI","SPARE-ISSUE",
AK1802="SPARE-HS","SPARE-ISSUE",
AK1802="Power Telco","BSS",AK1802="no impacts","no impacts"
),"")</f>
        <v>No root cause</v>
      </c>
      <c r="AJ1802" s="56" t="str" cm="1">
        <f t="array" ref="AJ1802">IFERROR(_xlfn.IFS(
AK1802="MPR ISSUE","TX ISSUE",
AK1802="BSS Hardware Issue","RAN ISSUE",
AK1802="Sites strategiques, MLL, Pylone, etc.","ENVTECH",
AK1802="AKTIVCO DEFAUT GE &amp; POWER Cabinet","POWER ISSUE",
AK1802="AKTIVCO Coupure ENEO &amp; Baisse de tension","POWER ISSUE",
AK1802="Coupure ENEO &amp; Baisse de tension","POWER ISSUE",
AK1802="Defaut GE &amp; POWER Cabinet","POWER ISSUE",
AK1802="Sharing","POWER ISSUE",
AK1802="Sites strategiques &amp; DataCenter","POWER ISSUE",
AK1802="Exclu","Exclu",
AK1802="SAT","TX ISSUE",
AK1802="SPARE-ISSUE","SPARE-ISSUE",
AK1802="Fiber CAmtel","TX ISSUE",
AK1802="Fiber AOF","TX ISSUE",
AK1802="Projet OCM (HUAWEI)","TRAVAUX-HUAWEI",
AK1802="Projet OCM (NOKIA)","TRAVAUX -NOKIA",
AK1802="ACCESS-ISSUE","ACCESS-ISSUE",
AK1802="Projet OCM (ZTE, NOKIA, autres projets)","TRAVAUX OCM",
AK1802="No root CAuse","No root cause",
AK1802="ODU HS","TX ISSUE",
AK1802="IP &amp; VLAN","TX ISSUE",
AK1802="Warehouse HUAWEI","SPARE-ISSUE",
AK1802="SPARE-HS","SPARE-ISSUE",
AK1802="Power Telco","RAN ISSUE",AK1802="no impacts","no impacts"
),"")</f>
        <v>No root cause</v>
      </c>
      <c r="AK1802" s="81" t="s">
        <v>5620</v>
      </c>
      <c r="AL1802" s="56" t="str" cm="1">
        <f t="array" ref="AL1802">IFERROR(_xlfn.IFS(
AK1802="MPR ISSUE","ACTIVE",
AK1802="BSS Hardware Issue","ACTIVE",
AK1802="Sites strategiques, MLL, Pylone, etc.","PASSIVE",
AK1802="AKTIVCO DEFAUT GE &amp; POWER Cabinet","PASSIVE",
AK1802="AKTIVCO Coupure ENEO &amp; Baisse de tension","PASSIVE",
AK1802="Coupure ENEO &amp; Baisse de tension","PASSIVE",
AK1802="Defaut GE &amp; POWER Cabinet","PASSIVE",
AK1802="Sharing","PASSIVE",
AK1802="Sites strategiques &amp; DataCenter","PASSIVE",
AK1802="Exclu","Exclu",
AK1802="SAT","ACTIVE",
AK1802="SPARE-ISSUE","SPARE-ISSUE",
AK1802="Fiber CAmtel","ACTIVE",
AK1802="Fiber AOF","ACTIVE",
AK1802="Projet OCM (HUAWEI)","PLANNED WORKS",
AK1802="Projet OCM (NOKIA)","PLANNED WORKS",
AK1802="ACCESS-ISSUE","ACCESS-ISSUE",
AK1802="Projet OCM (ZTE, NOKIA, autres projets)","PLANNED WORKS",
AK1802="No root CAuse","No root cause",
AK1802="ODU HS","ACTIVE",
AK1802="IP &amp; VLAN","ACTIVE",
AK1802="Warehouse HUAWEI","SPARE-ISSUE",
AK1802="SPARE-HS","SPARE-ISSUE",
AK1802="Power Telco","ACTIVE", AK1802="no impacts","no impacts"
),"")</f>
        <v>No root cause</v>
      </c>
      <c r="AM1802" s="108" t="s">
        <v>5537</v>
      </c>
      <c r="AN1802" s="117" t="s">
        <v>3280</v>
      </c>
      <c r="AP1802" s="23" t="s">
        <v>5537</v>
      </c>
      <c r="AQ1802" s="23" t="s">
        <v>5537</v>
      </c>
      <c r="AR1802" s="7"/>
      <c r="AS1802" s="6"/>
      <c r="AT1802" s="7"/>
      <c r="AU1802" s="3" t="s">
        <v>5537</v>
      </c>
      <c r="AV1802" s="24" t="s">
        <v>5537</v>
      </c>
      <c r="AW1802" s="24" t="s">
        <v>5537</v>
      </c>
      <c r="AX1802" s="24" t="s">
        <v>5537</v>
      </c>
      <c r="AY1802" s="24" t="s">
        <v>5537</v>
      </c>
      <c r="AZ1802" s="24" t="s">
        <v>5537</v>
      </c>
      <c r="BA1802" s="24" t="s">
        <v>5537</v>
      </c>
      <c r="BB1802" s="24" t="s">
        <v>5537</v>
      </c>
      <c r="BC1802" s="24" t="s">
        <v>5537</v>
      </c>
      <c r="BD1802" s="24" t="s">
        <v>5537</v>
      </c>
      <c r="BE1802" s="24" t="s">
        <v>5537</v>
      </c>
      <c r="BF1802" s="24" t="s">
        <v>5537</v>
      </c>
      <c r="BG1802" s="24" t="s">
        <v>5537</v>
      </c>
      <c r="BH1802" s="24" t="s">
        <v>5537</v>
      </c>
      <c r="BI1802" s="9" t="s">
        <v>5537</v>
      </c>
      <c r="BJ1802" s="14"/>
      <c r="BK1802" s="14" t="s">
        <v>5537</v>
      </c>
      <c r="BL1802" s="14" t="str">
        <f>_xlfn.XLOOKUP(B1802,'[4]cell downs 18042026 17h'!$B:$B,'[4]cell downs 18042026 17h'!$B:$B,"")</f>
        <v/>
      </c>
      <c r="BM1802" s="14" t="str">
        <f>_xlfn.XLOOKUP(B1802,'[5]Cells Huawei 19042026 15h'!$B:$B,'[5]Cells Huawei 19042026 15h'!$B:$B,"")</f>
        <v/>
      </c>
      <c r="BN1802" s="9" t="str">
        <f>_xlfn.XLOOKUP(B1802,'[6]cells down 19042026 9H40'!$B:$B,'[6]cells down 19042026 9H40'!$B:$B,"")</f>
        <v/>
      </c>
      <c r="BO1802" s="9" t="s">
        <v>5537</v>
      </c>
      <c r="BP1802" s="9" t="s">
        <v>12</v>
      </c>
    </row>
    <row r="1803" spans="1:68" s="9" customFormat="1" x14ac:dyDescent="0.35">
      <c r="A1803" s="1" t="s">
        <v>3854</v>
      </c>
      <c r="B1803" s="8" t="s">
        <v>3855</v>
      </c>
      <c r="C1803" s="3" t="str">
        <f>_xlfn.XLOOKUP(B1803,'[1]daily break down'!$D:$D,'[1]daily break down'!$E:$E,"")</f>
        <v>EXTREME-NORD</v>
      </c>
      <c r="D1803" s="1" t="s">
        <v>21</v>
      </c>
      <c r="E1803" s="1" t="s">
        <v>122</v>
      </c>
      <c r="F1803" s="3" t="s">
        <v>55</v>
      </c>
      <c r="G1803" s="1" t="s">
        <v>3856</v>
      </c>
      <c r="H1803" s="39" t="str">
        <f>_xlfn.XLOOKUP(B1803,[2]CALCULATION!$B:$B,[2]CALCULATION!$H:$H,"")</f>
        <v>HUAWEI</v>
      </c>
      <c r="I1803" s="34">
        <v>0</v>
      </c>
      <c r="J1803" s="34">
        <v>0</v>
      </c>
      <c r="K1803" s="34">
        <v>0</v>
      </c>
      <c r="L1803" s="34">
        <v>0</v>
      </c>
      <c r="M1803" s="34">
        <v>0</v>
      </c>
      <c r="N1803" s="34">
        <v>0</v>
      </c>
      <c r="O1803" s="34">
        <v>0</v>
      </c>
      <c r="P1803" s="34">
        <v>0</v>
      </c>
      <c r="Q1803" s="34">
        <v>0</v>
      </c>
      <c r="R1803" s="34">
        <v>0</v>
      </c>
      <c r="S1803" s="109">
        <v>0</v>
      </c>
      <c r="T1803" s="109">
        <f>_xlfn.XLOOKUP(B1803,'[3]Nur des jours'!$B:$B,'[3]Nur des jours'!$U:$U,"")</f>
        <v>0</v>
      </c>
      <c r="U1803" s="109">
        <v>0</v>
      </c>
      <c r="V1803" s="109">
        <v>0</v>
      </c>
      <c r="W1803" s="109">
        <v>0</v>
      </c>
      <c r="X1803" s="109">
        <v>0</v>
      </c>
      <c r="Y1803" s="109">
        <v>0</v>
      </c>
      <c r="Z1803" s="109">
        <v>0</v>
      </c>
      <c r="AA1803" s="109">
        <v>0</v>
      </c>
      <c r="AB1803" s="109">
        <v>0</v>
      </c>
      <c r="AC1803" s="109">
        <v>0</v>
      </c>
      <c r="AD1803" s="109">
        <v>0</v>
      </c>
      <c r="AE1803" s="109">
        <v>0</v>
      </c>
      <c r="AF1803" s="109">
        <v>0</v>
      </c>
      <c r="AG1803" s="57" t="str">
        <f>_xlfn.XLOOKUP(B1803,[3]CALCULATION!$B:$B,[3]CALCULATION!$M:$M,"")</f>
        <v>Insecurity</v>
      </c>
      <c r="AH1803" s="57"/>
      <c r="AI1803" s="56" t="str" cm="1">
        <f t="array" ref="AI1803">IFERROR(_xlfn.IFS(
AK1803="MPR ISSUE","PDH",
AK1803="BSS Hardware Issue","BSS",
AK1803="Sites strategiques, MLL, Pylone, etc.","ENVTECH",
AK1803="AKTIVCO DEFAUT GE &amp; POWER Cabinet","AKTIVCO",
AK1803="AKTIVCO Coupure ENEO &amp; Baisse de tension","AKTIVCO GRID ONLY",
AK1803="Coupure ENEO &amp; Baisse de tension","IHS GRID ONLY",
AK1803="Defaut GE &amp; POWER Cabinet","IHS",
AK1803="Sharing","Partners",
AK1803="Sites strategiques &amp; DataCenter","SST &amp; DC",
AK1803="Exclu","Exclu",
AK1803="SAT","SAT",
AK1803="SPARE-ISSUE","SPARE-ISSUE",
AK1803="Fiber CAmtel","TRANS_FO_CAMTEL",
AK1803="Fiber AOF","Fiber AOF",
AK1803="Projet OCM (HUAWEI)","TRAVAUX-HUAWEI",
AK1803="Projet OCM (NOKIA)","TRAVAUX-NOKIA",
AK1803="ACCESS-ISSUE","ACCESS-ISSUE",
AK1803="Projet OCM (ZTE, NOKIA, autres projets)","TRAVAUX OCM",
AK1803="No root CAuse","No root cause",
AK1803="ODU HS","PDH",
AK1803="IP &amp; VLAN","PDH",
AK1803="Warehouse HUAWEI","SPARE-ISSUE",
AK1803="SPARE-HS","SPARE-ISSUE",
AK1803="Power Telco","BSS",AK1803="no impacts","no impacts"
),"")</f>
        <v>No root cause</v>
      </c>
      <c r="AJ1803" s="56" t="str" cm="1">
        <f t="array" ref="AJ1803">IFERROR(_xlfn.IFS(
AK1803="MPR ISSUE","TX ISSUE",
AK1803="BSS Hardware Issue","RAN ISSUE",
AK1803="Sites strategiques, MLL, Pylone, etc.","ENVTECH",
AK1803="AKTIVCO DEFAUT GE &amp; POWER Cabinet","POWER ISSUE",
AK1803="AKTIVCO Coupure ENEO &amp; Baisse de tension","POWER ISSUE",
AK1803="Coupure ENEO &amp; Baisse de tension","POWER ISSUE",
AK1803="Defaut GE &amp; POWER Cabinet","POWER ISSUE",
AK1803="Sharing","POWER ISSUE",
AK1803="Sites strategiques &amp; DataCenter","POWER ISSUE",
AK1803="Exclu","Exclu",
AK1803="SAT","TX ISSUE",
AK1803="SPARE-ISSUE","SPARE-ISSUE",
AK1803="Fiber CAmtel","TX ISSUE",
AK1803="Fiber AOF","TX ISSUE",
AK1803="Projet OCM (HUAWEI)","TRAVAUX-HUAWEI",
AK1803="Projet OCM (NOKIA)","TRAVAUX -NOKIA",
AK1803="ACCESS-ISSUE","ACCESS-ISSUE",
AK1803="Projet OCM (ZTE, NOKIA, autres projets)","TRAVAUX OCM",
AK1803="No root CAuse","No root cause",
AK1803="ODU HS","TX ISSUE",
AK1803="IP &amp; VLAN","TX ISSUE",
AK1803="Warehouse HUAWEI","SPARE-ISSUE",
AK1803="SPARE-HS","SPARE-ISSUE",
AK1803="Power Telco","RAN ISSUE",AK1803="no impacts","no impacts"
),"")</f>
        <v>No root cause</v>
      </c>
      <c r="AK1803" s="81" t="s">
        <v>5620</v>
      </c>
      <c r="AL1803" s="56" t="str" cm="1">
        <f t="array" ref="AL1803">IFERROR(_xlfn.IFS(
AK1803="MPR ISSUE","ACTIVE",
AK1803="BSS Hardware Issue","ACTIVE",
AK1803="Sites strategiques, MLL, Pylone, etc.","PASSIVE",
AK1803="AKTIVCO DEFAUT GE &amp; POWER Cabinet","PASSIVE",
AK1803="AKTIVCO Coupure ENEO &amp; Baisse de tension","PASSIVE",
AK1803="Coupure ENEO &amp; Baisse de tension","PASSIVE",
AK1803="Defaut GE &amp; POWER Cabinet","PASSIVE",
AK1803="Sharing","PASSIVE",
AK1803="Sites strategiques &amp; DataCenter","PASSIVE",
AK1803="Exclu","Exclu",
AK1803="SAT","ACTIVE",
AK1803="SPARE-ISSUE","SPARE-ISSUE",
AK1803="Fiber CAmtel","ACTIVE",
AK1803="Fiber AOF","ACTIVE",
AK1803="Projet OCM (HUAWEI)","PLANNED WORKS",
AK1803="Projet OCM (NOKIA)","PLANNED WORKS",
AK1803="ACCESS-ISSUE","ACCESS-ISSUE",
AK1803="Projet OCM (ZTE, NOKIA, autres projets)","PLANNED WORKS",
AK1803="No root CAuse","No root cause",
AK1803="ODU HS","ACTIVE",
AK1803="IP &amp; VLAN","ACTIVE",
AK1803="Warehouse HUAWEI","SPARE-ISSUE",
AK1803="SPARE-HS","SPARE-ISSUE",
AK1803="Power Telco","ACTIVE", AK1803="no impacts","no impacts"
),"")</f>
        <v>No root cause</v>
      </c>
      <c r="AM1803" s="108" t="s">
        <v>5537</v>
      </c>
      <c r="AN1803" s="117" t="s">
        <v>3855</v>
      </c>
      <c r="AP1803" s="23" t="s">
        <v>5537</v>
      </c>
      <c r="AQ1803" s="23" t="s">
        <v>5537</v>
      </c>
      <c r="AR1803" s="7"/>
      <c r="AS1803" s="6"/>
      <c r="AT1803" s="7"/>
      <c r="AU1803" s="3" t="s">
        <v>5537</v>
      </c>
      <c r="AV1803" s="24" t="s">
        <v>5537</v>
      </c>
      <c r="AW1803" s="24" t="s">
        <v>5537</v>
      </c>
      <c r="AX1803" s="24" t="s">
        <v>5537</v>
      </c>
      <c r="AY1803" s="24" t="s">
        <v>5537</v>
      </c>
      <c r="AZ1803" s="24" t="s">
        <v>5537</v>
      </c>
      <c r="BA1803" s="24" t="s">
        <v>5537</v>
      </c>
      <c r="BB1803" s="24" t="s">
        <v>5537</v>
      </c>
      <c r="BC1803" s="24" t="s">
        <v>5537</v>
      </c>
      <c r="BD1803" s="24" t="s">
        <v>5537</v>
      </c>
      <c r="BE1803" s="24" t="s">
        <v>5537</v>
      </c>
      <c r="BF1803" s="24" t="s">
        <v>5537</v>
      </c>
      <c r="BG1803" s="24" t="s">
        <v>5537</v>
      </c>
      <c r="BH1803" s="24" t="s">
        <v>5537</v>
      </c>
      <c r="BI1803" s="9" t="s">
        <v>5537</v>
      </c>
      <c r="BJ1803" s="14"/>
      <c r="BK1803" s="14" t="s">
        <v>5537</v>
      </c>
      <c r="BL1803" s="14" t="str">
        <f>_xlfn.XLOOKUP(B1803,'[4]cell downs 18042026 17h'!$B:$B,'[4]cell downs 18042026 17h'!$B:$B,"")</f>
        <v/>
      </c>
      <c r="BM1803" s="14" t="str">
        <f>_xlfn.XLOOKUP(B1803,'[5]Cells Huawei 19042026 15h'!$B:$B,'[5]Cells Huawei 19042026 15h'!$B:$B,"")</f>
        <v/>
      </c>
      <c r="BN1803" s="9" t="str">
        <f>_xlfn.XLOOKUP(B1803,'[6]cells down 19042026 9H40'!$B:$B,'[6]cells down 19042026 9H40'!$B:$B,"")</f>
        <v/>
      </c>
      <c r="BO1803" s="9" t="s">
        <v>5537</v>
      </c>
      <c r="BP1803" s="9" t="s">
        <v>5537</v>
      </c>
    </row>
    <row r="1804" spans="1:68" s="9" customFormat="1" x14ac:dyDescent="0.35">
      <c r="A1804" s="1" t="s">
        <v>2868</v>
      </c>
      <c r="B1804" s="8" t="s">
        <v>2869</v>
      </c>
      <c r="C1804" s="3" t="str">
        <f>_xlfn.XLOOKUP(B1804,'[1]daily break down'!$D:$D,'[1]daily break down'!$E:$E,"")</f>
        <v>Douala</v>
      </c>
      <c r="D1804" s="1"/>
      <c r="E1804" s="1"/>
      <c r="F1804" s="3" t="s">
        <v>31</v>
      </c>
      <c r="G1804" s="1" t="s">
        <v>32</v>
      </c>
      <c r="H1804" s="41" t="str">
        <f>_xlfn.XLOOKUP(B1804,[2]CALCULATION!$B:$B,[2]CALCULATION!$H:$H,"")</f>
        <v>ZTE</v>
      </c>
      <c r="I1804" s="34">
        <v>0</v>
      </c>
      <c r="J1804" s="34">
        <v>0</v>
      </c>
      <c r="K1804" s="34">
        <v>0</v>
      </c>
      <c r="L1804" s="34">
        <v>0</v>
      </c>
      <c r="M1804" s="34">
        <v>0.70953292070096141</v>
      </c>
      <c r="N1804" s="34">
        <v>0</v>
      </c>
      <c r="O1804" s="34">
        <v>0</v>
      </c>
      <c r="P1804" s="34">
        <v>0</v>
      </c>
      <c r="Q1804" s="34">
        <v>0</v>
      </c>
      <c r="R1804" s="34">
        <v>0</v>
      </c>
      <c r="S1804" s="109">
        <v>0</v>
      </c>
      <c r="T1804" s="109">
        <f>_xlfn.XLOOKUP(B1804,'[3]Nur des jours'!$B:$B,'[3]Nur des jours'!$U:$U,"")</f>
        <v>0</v>
      </c>
      <c r="U1804" s="109">
        <v>0</v>
      </c>
      <c r="V1804" s="109">
        <v>0</v>
      </c>
      <c r="W1804" s="109">
        <v>0</v>
      </c>
      <c r="X1804" s="109">
        <v>0</v>
      </c>
      <c r="Y1804" s="109">
        <v>0</v>
      </c>
      <c r="Z1804" s="109">
        <v>0</v>
      </c>
      <c r="AA1804" s="109">
        <v>0</v>
      </c>
      <c r="AB1804" s="109">
        <v>0</v>
      </c>
      <c r="AC1804" s="109">
        <v>0</v>
      </c>
      <c r="AD1804" s="109">
        <v>0</v>
      </c>
      <c r="AE1804" s="109">
        <v>0</v>
      </c>
      <c r="AF1804" s="109">
        <v>0</v>
      </c>
      <c r="AG1804" s="57" t="str">
        <f>_xlfn.XLOOKUP(B1804,[3]CALCULATION!$B:$B,[3]CALCULATION!$M:$M,"")</f>
        <v>Operationnel</v>
      </c>
      <c r="AH1804" s="57"/>
      <c r="AI1804" s="56" t="str" cm="1">
        <f t="array" ref="AI1804">IFERROR(_xlfn.IFS(
AK1804="MPR ISSUE","PDH",
AK1804="BSS Hardware Issue","BSS",
AK1804="Sites strategiques, MLL, Pylone, etc.","ENVTECH",
AK1804="AKTIVCO DEFAUT GE &amp; POWER Cabinet","AKTIVCO",
AK1804="AKTIVCO Coupure ENEO &amp; Baisse de tension","AKTIVCO GRID ONLY",
AK1804="Coupure ENEO &amp; Baisse de tension","IHS GRID ONLY",
AK1804="Defaut GE &amp; POWER Cabinet","IHS",
AK1804="Sharing","Partners",
AK1804="Sites strategiques &amp; DataCenter","SST &amp; DC",
AK1804="Exclu","Exclu",
AK1804="SAT","SAT",
AK1804="SPARE-ISSUE","SPARE-ISSUE",
AK1804="Fiber CAmtel","TRANS_FO_CAMTEL",
AK1804="Fiber AOF","Fiber AOF",
AK1804="Projet OCM (HUAWEI)","TRAVAUX-HUAWEI",
AK1804="Projet OCM (NOKIA)","TRAVAUX-NOKIA",
AK1804="ACCESS-ISSUE","ACCESS-ISSUE",
AK1804="Projet OCM (ZTE, NOKIA, autres projets)","TRAVAUX OCM",
AK1804="No root CAuse","No root cause",
AK1804="ODU HS","PDH",
AK1804="IP &amp; VLAN","PDH",
AK1804="Warehouse HUAWEI","SPARE-ISSUE",
AK1804="SPARE-HS","SPARE-ISSUE",
AK1804="Power Telco","BSS",AK1804="no impacts","no impacts"
),"")</f>
        <v>No root cause</v>
      </c>
      <c r="AJ1804" s="56" t="str" cm="1">
        <f t="array" ref="AJ1804">IFERROR(_xlfn.IFS(
AK1804="MPR ISSUE","TX ISSUE",
AK1804="BSS Hardware Issue","RAN ISSUE",
AK1804="Sites strategiques, MLL, Pylone, etc.","ENVTECH",
AK1804="AKTIVCO DEFAUT GE &amp; POWER Cabinet","POWER ISSUE",
AK1804="AKTIVCO Coupure ENEO &amp; Baisse de tension","POWER ISSUE",
AK1804="Coupure ENEO &amp; Baisse de tension","POWER ISSUE",
AK1804="Defaut GE &amp; POWER Cabinet","POWER ISSUE",
AK1804="Sharing","POWER ISSUE",
AK1804="Sites strategiques &amp; DataCenter","POWER ISSUE",
AK1804="Exclu","Exclu",
AK1804="SAT","TX ISSUE",
AK1804="SPARE-ISSUE","SPARE-ISSUE",
AK1804="Fiber CAmtel","TX ISSUE",
AK1804="Fiber AOF","TX ISSUE",
AK1804="Projet OCM (HUAWEI)","TRAVAUX-HUAWEI",
AK1804="Projet OCM (NOKIA)","TRAVAUX -NOKIA",
AK1804="ACCESS-ISSUE","ACCESS-ISSUE",
AK1804="Projet OCM (ZTE, NOKIA, autres projets)","TRAVAUX OCM",
AK1804="No root CAuse","No root cause",
AK1804="ODU HS","TX ISSUE",
AK1804="IP &amp; VLAN","TX ISSUE",
AK1804="Warehouse HUAWEI","SPARE-ISSUE",
AK1804="SPARE-HS","SPARE-ISSUE",
AK1804="Power Telco","RAN ISSUE",AK1804="no impacts","no impacts"
),"")</f>
        <v>No root cause</v>
      </c>
      <c r="AK1804" s="81" t="s">
        <v>5620</v>
      </c>
      <c r="AL1804" s="56" t="str" cm="1">
        <f t="array" ref="AL1804">IFERROR(_xlfn.IFS(
AK1804="MPR ISSUE","ACTIVE",
AK1804="BSS Hardware Issue","ACTIVE",
AK1804="Sites strategiques, MLL, Pylone, etc.","PASSIVE",
AK1804="AKTIVCO DEFAUT GE &amp; POWER Cabinet","PASSIVE",
AK1804="AKTIVCO Coupure ENEO &amp; Baisse de tension","PASSIVE",
AK1804="Coupure ENEO &amp; Baisse de tension","PASSIVE",
AK1804="Defaut GE &amp; POWER Cabinet","PASSIVE",
AK1804="Sharing","PASSIVE",
AK1804="Sites strategiques &amp; DataCenter","PASSIVE",
AK1804="Exclu","Exclu",
AK1804="SAT","ACTIVE",
AK1804="SPARE-ISSUE","SPARE-ISSUE",
AK1804="Fiber CAmtel","ACTIVE",
AK1804="Fiber AOF","ACTIVE",
AK1804="Projet OCM (HUAWEI)","PLANNED WORKS",
AK1804="Projet OCM (NOKIA)","PLANNED WORKS",
AK1804="ACCESS-ISSUE","ACCESS-ISSUE",
AK1804="Projet OCM (ZTE, NOKIA, autres projets)","PLANNED WORKS",
AK1804="No root CAuse","No root cause",
AK1804="ODU HS","ACTIVE",
AK1804="IP &amp; VLAN","ACTIVE",
AK1804="Warehouse HUAWEI","SPARE-ISSUE",
AK1804="SPARE-HS","SPARE-ISSUE",
AK1804="Power Telco","ACTIVE", AK1804="no impacts","no impacts"
),"")</f>
        <v>No root cause</v>
      </c>
      <c r="AM1804" s="108" t="s">
        <v>5537</v>
      </c>
      <c r="AN1804" s="117" t="s">
        <v>2869</v>
      </c>
      <c r="AP1804" s="23" t="s">
        <v>5537</v>
      </c>
      <c r="AQ1804" s="23" t="s">
        <v>5537</v>
      </c>
      <c r="AR1804" s="7"/>
      <c r="AS1804" s="6"/>
      <c r="AT1804" s="7"/>
      <c r="AU1804" s="3" t="s">
        <v>5537</v>
      </c>
      <c r="AV1804" s="24" t="s">
        <v>5537</v>
      </c>
      <c r="AW1804" s="24" t="s">
        <v>5537</v>
      </c>
      <c r="AX1804" s="24" t="s">
        <v>5537</v>
      </c>
      <c r="AY1804" s="24" t="s">
        <v>5537</v>
      </c>
      <c r="AZ1804" s="24" t="s">
        <v>5537</v>
      </c>
      <c r="BA1804" s="24" t="s">
        <v>5537</v>
      </c>
      <c r="BB1804" s="24" t="s">
        <v>5537</v>
      </c>
      <c r="BC1804" s="24" t="s">
        <v>5537</v>
      </c>
      <c r="BD1804" s="24" t="s">
        <v>5537</v>
      </c>
      <c r="BE1804" s="24" t="s">
        <v>5537</v>
      </c>
      <c r="BF1804" s="24" t="s">
        <v>5537</v>
      </c>
      <c r="BG1804" s="24" t="s">
        <v>5537</v>
      </c>
      <c r="BH1804" s="24" t="s">
        <v>5537</v>
      </c>
      <c r="BI1804" s="9" t="s">
        <v>5537</v>
      </c>
      <c r="BJ1804" s="14"/>
      <c r="BK1804" s="14" t="s">
        <v>5537</v>
      </c>
      <c r="BL1804" s="14" t="str">
        <f>_xlfn.XLOOKUP(B1804,'[4]cell downs 18042026 17h'!$B:$B,'[4]cell downs 18042026 17h'!$B:$B,"")</f>
        <v/>
      </c>
      <c r="BM1804" s="14" t="str">
        <f>_xlfn.XLOOKUP(B1804,'[5]Cells Huawei 19042026 15h'!$B:$B,'[5]Cells Huawei 19042026 15h'!$B:$B,"")</f>
        <v/>
      </c>
      <c r="BN1804" s="9" t="str">
        <f>_xlfn.XLOOKUP(B1804,'[6]cells down 19042026 9H40'!$B:$B,'[6]cells down 19042026 9H40'!$B:$B,"")</f>
        <v/>
      </c>
      <c r="BO1804" s="9" t="s">
        <v>5537</v>
      </c>
      <c r="BP1804" s="9" t="s">
        <v>12</v>
      </c>
    </row>
    <row r="1805" spans="1:68" s="9" customFormat="1" x14ac:dyDescent="0.35">
      <c r="A1805" s="1" t="s">
        <v>3897</v>
      </c>
      <c r="B1805" s="8" t="s">
        <v>3898</v>
      </c>
      <c r="C1805" s="3" t="str">
        <f>_xlfn.XLOOKUP(B1805,'[1]daily break down'!$D:$D,'[1]daily break down'!$E:$E,"")</f>
        <v>EXTREME-NORD</v>
      </c>
      <c r="D1805" s="1" t="s">
        <v>11</v>
      </c>
      <c r="E1805" s="1" t="s">
        <v>66</v>
      </c>
      <c r="F1805" s="3" t="s">
        <v>55</v>
      </c>
      <c r="G1805" s="1" t="s">
        <v>3899</v>
      </c>
      <c r="H1805" s="39" t="str">
        <f>_xlfn.XLOOKUP(B1805,[2]CALCULATION!$B:$B,[2]CALCULATION!$H:$H,"")</f>
        <v>HUAWEI</v>
      </c>
      <c r="I1805" s="34">
        <v>0</v>
      </c>
      <c r="J1805" s="34">
        <v>0</v>
      </c>
      <c r="K1805" s="34">
        <v>0</v>
      </c>
      <c r="L1805" s="34">
        <v>0</v>
      </c>
      <c r="M1805" s="34">
        <v>0</v>
      </c>
      <c r="N1805" s="34">
        <v>0</v>
      </c>
      <c r="O1805" s="34">
        <v>0</v>
      </c>
      <c r="P1805" s="34">
        <v>0</v>
      </c>
      <c r="Q1805" s="34">
        <v>0</v>
      </c>
      <c r="R1805" s="34">
        <v>0</v>
      </c>
      <c r="S1805" s="109">
        <v>0</v>
      </c>
      <c r="T1805" s="109">
        <f>_xlfn.XLOOKUP(B1805,'[3]Nur des jours'!$B:$B,'[3]Nur des jours'!$U:$U,"")</f>
        <v>0</v>
      </c>
      <c r="U1805" s="109">
        <v>0</v>
      </c>
      <c r="V1805" s="109">
        <v>0</v>
      </c>
      <c r="W1805" s="109">
        <v>0</v>
      </c>
      <c r="X1805" s="109">
        <v>0</v>
      </c>
      <c r="Y1805" s="109">
        <v>0</v>
      </c>
      <c r="Z1805" s="109">
        <v>0</v>
      </c>
      <c r="AA1805" s="109">
        <v>0</v>
      </c>
      <c r="AB1805" s="109">
        <v>0</v>
      </c>
      <c r="AC1805" s="109">
        <v>0</v>
      </c>
      <c r="AD1805" s="109">
        <v>0</v>
      </c>
      <c r="AE1805" s="109">
        <v>0</v>
      </c>
      <c r="AF1805" s="109">
        <v>0</v>
      </c>
      <c r="AG1805" s="57" t="str">
        <f>_xlfn.XLOOKUP(B1805,[3]CALCULATION!$B:$B,[3]CALCULATION!$M:$M,"")</f>
        <v>Insecurity</v>
      </c>
      <c r="AH1805" s="57"/>
      <c r="AI1805" s="56" t="str" cm="1">
        <f t="array" ref="AI1805">IFERROR(_xlfn.IFS(
AK1805="MPR ISSUE","PDH",
AK1805="BSS Hardware Issue","BSS",
AK1805="Sites strategiques, MLL, Pylone, etc.","ENVTECH",
AK1805="AKTIVCO DEFAUT GE &amp; POWER Cabinet","AKTIVCO",
AK1805="AKTIVCO Coupure ENEO &amp; Baisse de tension","AKTIVCO GRID ONLY",
AK1805="Coupure ENEO &amp; Baisse de tension","IHS GRID ONLY",
AK1805="Defaut GE &amp; POWER Cabinet","IHS",
AK1805="Sharing","Partners",
AK1805="Sites strategiques &amp; DataCenter","SST &amp; DC",
AK1805="Exclu","Exclu",
AK1805="SAT","SAT",
AK1805="SPARE-ISSUE","SPARE-ISSUE",
AK1805="Fiber CAmtel","TRANS_FO_CAMTEL",
AK1805="Fiber AOF","Fiber AOF",
AK1805="Projet OCM (HUAWEI)","TRAVAUX-HUAWEI",
AK1805="Projet OCM (NOKIA)","TRAVAUX-NOKIA",
AK1805="ACCESS-ISSUE","ACCESS-ISSUE",
AK1805="Projet OCM (ZTE, NOKIA, autres projets)","TRAVAUX OCM",
AK1805="No root CAuse","No root cause",
AK1805="ODU HS","PDH",
AK1805="IP &amp; VLAN","PDH",
AK1805="Warehouse HUAWEI","SPARE-ISSUE",
AK1805="SPARE-HS","SPARE-ISSUE",
AK1805="Power Telco","BSS",AK1805="no impacts","no impacts"
),"")</f>
        <v>No root cause</v>
      </c>
      <c r="AJ1805" s="56" t="str" cm="1">
        <f t="array" ref="AJ1805">IFERROR(_xlfn.IFS(
AK1805="MPR ISSUE","TX ISSUE",
AK1805="BSS Hardware Issue","RAN ISSUE",
AK1805="Sites strategiques, MLL, Pylone, etc.","ENVTECH",
AK1805="AKTIVCO DEFAUT GE &amp; POWER Cabinet","POWER ISSUE",
AK1805="AKTIVCO Coupure ENEO &amp; Baisse de tension","POWER ISSUE",
AK1805="Coupure ENEO &amp; Baisse de tension","POWER ISSUE",
AK1805="Defaut GE &amp; POWER Cabinet","POWER ISSUE",
AK1805="Sharing","POWER ISSUE",
AK1805="Sites strategiques &amp; DataCenter","POWER ISSUE",
AK1805="Exclu","Exclu",
AK1805="SAT","TX ISSUE",
AK1805="SPARE-ISSUE","SPARE-ISSUE",
AK1805="Fiber CAmtel","TX ISSUE",
AK1805="Fiber AOF","TX ISSUE",
AK1805="Projet OCM (HUAWEI)","TRAVAUX-HUAWEI",
AK1805="Projet OCM (NOKIA)","TRAVAUX -NOKIA",
AK1805="ACCESS-ISSUE","ACCESS-ISSUE",
AK1805="Projet OCM (ZTE, NOKIA, autres projets)","TRAVAUX OCM",
AK1805="No root CAuse","No root cause",
AK1805="ODU HS","TX ISSUE",
AK1805="IP &amp; VLAN","TX ISSUE",
AK1805="Warehouse HUAWEI","SPARE-ISSUE",
AK1805="SPARE-HS","SPARE-ISSUE",
AK1805="Power Telco","RAN ISSUE",AK1805="no impacts","no impacts"
),"")</f>
        <v>No root cause</v>
      </c>
      <c r="AK1805" s="81" t="s">
        <v>5620</v>
      </c>
      <c r="AL1805" s="56" t="str" cm="1">
        <f t="array" ref="AL1805">IFERROR(_xlfn.IFS(
AK1805="MPR ISSUE","ACTIVE",
AK1805="BSS Hardware Issue","ACTIVE",
AK1805="Sites strategiques, MLL, Pylone, etc.","PASSIVE",
AK1805="AKTIVCO DEFAUT GE &amp; POWER Cabinet","PASSIVE",
AK1805="AKTIVCO Coupure ENEO &amp; Baisse de tension","PASSIVE",
AK1805="Coupure ENEO &amp; Baisse de tension","PASSIVE",
AK1805="Defaut GE &amp; POWER Cabinet","PASSIVE",
AK1805="Sharing","PASSIVE",
AK1805="Sites strategiques &amp; DataCenter","PASSIVE",
AK1805="Exclu","Exclu",
AK1805="SAT","ACTIVE",
AK1805="SPARE-ISSUE","SPARE-ISSUE",
AK1805="Fiber CAmtel","ACTIVE",
AK1805="Fiber AOF","ACTIVE",
AK1805="Projet OCM (HUAWEI)","PLANNED WORKS",
AK1805="Projet OCM (NOKIA)","PLANNED WORKS",
AK1805="ACCESS-ISSUE","ACCESS-ISSUE",
AK1805="Projet OCM (ZTE, NOKIA, autres projets)","PLANNED WORKS",
AK1805="No root CAuse","No root cause",
AK1805="ODU HS","ACTIVE",
AK1805="IP &amp; VLAN","ACTIVE",
AK1805="Warehouse HUAWEI","SPARE-ISSUE",
AK1805="SPARE-HS","SPARE-ISSUE",
AK1805="Power Telco","ACTIVE", AK1805="no impacts","no impacts"
),"")</f>
        <v>No root cause</v>
      </c>
      <c r="AM1805" s="108" t="s">
        <v>5537</v>
      </c>
      <c r="AN1805" s="117" t="s">
        <v>3898</v>
      </c>
      <c r="AP1805" s="23" t="s">
        <v>5537</v>
      </c>
      <c r="AQ1805" s="23" t="s">
        <v>5537</v>
      </c>
      <c r="AR1805" s="7"/>
      <c r="AS1805" s="6"/>
      <c r="AT1805" s="7"/>
      <c r="AU1805" s="3" t="s">
        <v>5537</v>
      </c>
      <c r="AV1805" s="24" t="s">
        <v>5537</v>
      </c>
      <c r="AW1805" s="24" t="s">
        <v>5537</v>
      </c>
      <c r="AX1805" s="24" t="s">
        <v>5537</v>
      </c>
      <c r="AY1805" s="24" t="s">
        <v>5537</v>
      </c>
      <c r="AZ1805" s="24" t="s">
        <v>5537</v>
      </c>
      <c r="BA1805" s="24" t="s">
        <v>5537</v>
      </c>
      <c r="BB1805" s="24" t="s">
        <v>5537</v>
      </c>
      <c r="BC1805" s="24" t="s">
        <v>5537</v>
      </c>
      <c r="BD1805" s="24" t="s">
        <v>5537</v>
      </c>
      <c r="BE1805" s="24" t="s">
        <v>5537</v>
      </c>
      <c r="BF1805" s="24" t="s">
        <v>5537</v>
      </c>
      <c r="BG1805" s="24" t="s">
        <v>5537</v>
      </c>
      <c r="BH1805" s="24" t="s">
        <v>5537</v>
      </c>
      <c r="BI1805" s="9" t="s">
        <v>5537</v>
      </c>
      <c r="BJ1805" s="14"/>
      <c r="BK1805" s="14" t="s">
        <v>5537</v>
      </c>
      <c r="BL1805" s="14" t="str">
        <f>_xlfn.XLOOKUP(B1805,'[4]cell downs 18042026 17h'!$B:$B,'[4]cell downs 18042026 17h'!$B:$B,"")</f>
        <v/>
      </c>
      <c r="BM1805" s="14" t="str">
        <f>_xlfn.XLOOKUP(B1805,'[5]Cells Huawei 19042026 15h'!$B:$B,'[5]Cells Huawei 19042026 15h'!$B:$B,"")</f>
        <v/>
      </c>
      <c r="BN1805" s="9" t="str">
        <f>_xlfn.XLOOKUP(B1805,'[6]cells down 19042026 9H40'!$B:$B,'[6]cells down 19042026 9H40'!$B:$B,"")</f>
        <v/>
      </c>
      <c r="BO1805" s="9" t="s">
        <v>3898</v>
      </c>
      <c r="BP1805" s="9" t="s">
        <v>594</v>
      </c>
    </row>
    <row r="1806" spans="1:68" s="9" customFormat="1" x14ac:dyDescent="0.35">
      <c r="A1806" s="1" t="s">
        <v>3928</v>
      </c>
      <c r="B1806" s="8" t="s">
        <v>3929</v>
      </c>
      <c r="C1806" s="3" t="str">
        <f>_xlfn.XLOOKUP(B1806,'[1]daily break down'!$D:$D,'[1]daily break down'!$E:$E,"")</f>
        <v>SUD-OUEST</v>
      </c>
      <c r="D1806" s="1" t="s">
        <v>11</v>
      </c>
      <c r="E1806" s="1" t="s">
        <v>12</v>
      </c>
      <c r="F1806" s="3" t="s">
        <v>13</v>
      </c>
      <c r="G1806" s="1" t="s">
        <v>3459</v>
      </c>
      <c r="H1806" s="39" t="str">
        <f>_xlfn.XLOOKUP(B1806,[2]CALCULATION!$B:$B,[2]CALCULATION!$H:$H,"")</f>
        <v>HUAWEI</v>
      </c>
      <c r="I1806" s="34">
        <v>0</v>
      </c>
      <c r="J1806" s="34">
        <v>0</v>
      </c>
      <c r="K1806" s="34">
        <v>0</v>
      </c>
      <c r="L1806" s="34">
        <v>0</v>
      </c>
      <c r="M1806" s="34">
        <v>0</v>
      </c>
      <c r="N1806" s="34">
        <v>0</v>
      </c>
      <c r="O1806" s="34">
        <v>0</v>
      </c>
      <c r="P1806" s="34">
        <v>0</v>
      </c>
      <c r="Q1806" s="34">
        <v>0</v>
      </c>
      <c r="R1806" s="34">
        <v>0</v>
      </c>
      <c r="S1806" s="109">
        <v>0</v>
      </c>
      <c r="T1806" s="109">
        <f>_xlfn.XLOOKUP(B1806,'[3]Nur des jours'!$B:$B,'[3]Nur des jours'!$U:$U,"")</f>
        <v>0</v>
      </c>
      <c r="U1806" s="109">
        <v>0</v>
      </c>
      <c r="V1806" s="109">
        <v>0</v>
      </c>
      <c r="W1806" s="109">
        <v>0</v>
      </c>
      <c r="X1806" s="109">
        <v>0</v>
      </c>
      <c r="Y1806" s="109">
        <v>0</v>
      </c>
      <c r="Z1806" s="109">
        <v>0</v>
      </c>
      <c r="AA1806" s="109">
        <v>0</v>
      </c>
      <c r="AB1806" s="109">
        <v>0</v>
      </c>
      <c r="AC1806" s="109">
        <v>0</v>
      </c>
      <c r="AD1806" s="109">
        <v>0</v>
      </c>
      <c r="AE1806" s="109">
        <v>0</v>
      </c>
      <c r="AF1806" s="109">
        <v>0</v>
      </c>
      <c r="AG1806" s="57" t="str">
        <f>_xlfn.XLOOKUP(B1806,[3]CALCULATION!$B:$B,[3]CALCULATION!$M:$M,"")</f>
        <v>Insecurity</v>
      </c>
      <c r="AH1806" s="57"/>
      <c r="AI1806" s="56" t="str" cm="1">
        <f t="array" ref="AI1806">IFERROR(_xlfn.IFS(
AK1806="MPR ISSUE","PDH",
AK1806="BSS Hardware Issue","BSS",
AK1806="Sites strategiques, MLL, Pylone, etc.","ENVTECH",
AK1806="AKTIVCO DEFAUT GE &amp; POWER Cabinet","AKTIVCO",
AK1806="AKTIVCO Coupure ENEO &amp; Baisse de tension","AKTIVCO GRID ONLY",
AK1806="Coupure ENEO &amp; Baisse de tension","IHS GRID ONLY",
AK1806="Defaut GE &amp; POWER Cabinet","IHS",
AK1806="Sharing","Partners",
AK1806="Sites strategiques &amp; DataCenter","SST &amp; DC",
AK1806="Exclu","Exclu",
AK1806="SAT","SAT",
AK1806="SPARE-ISSUE","SPARE-ISSUE",
AK1806="Fiber CAmtel","TRANS_FO_CAMTEL",
AK1806="Fiber AOF","Fiber AOF",
AK1806="Projet OCM (HUAWEI)","TRAVAUX-HUAWEI",
AK1806="Projet OCM (NOKIA)","TRAVAUX-NOKIA",
AK1806="ACCESS-ISSUE","ACCESS-ISSUE",
AK1806="Projet OCM (ZTE, NOKIA, autres projets)","TRAVAUX OCM",
AK1806="No root CAuse","No root cause",
AK1806="ODU HS","PDH",
AK1806="IP &amp; VLAN","PDH",
AK1806="Warehouse HUAWEI","SPARE-ISSUE",
AK1806="SPARE-HS","SPARE-ISSUE",
AK1806="Power Telco","BSS",AK1806="no impacts","no impacts"
),"")</f>
        <v>No root cause</v>
      </c>
      <c r="AJ1806" s="56" t="str" cm="1">
        <f t="array" ref="AJ1806">IFERROR(_xlfn.IFS(
AK1806="MPR ISSUE","TX ISSUE",
AK1806="BSS Hardware Issue","RAN ISSUE",
AK1806="Sites strategiques, MLL, Pylone, etc.","ENVTECH",
AK1806="AKTIVCO DEFAUT GE &amp; POWER Cabinet","POWER ISSUE",
AK1806="AKTIVCO Coupure ENEO &amp; Baisse de tension","POWER ISSUE",
AK1806="Coupure ENEO &amp; Baisse de tension","POWER ISSUE",
AK1806="Defaut GE &amp; POWER Cabinet","POWER ISSUE",
AK1806="Sharing","POWER ISSUE",
AK1806="Sites strategiques &amp; DataCenter","POWER ISSUE",
AK1806="Exclu","Exclu",
AK1806="SAT","TX ISSUE",
AK1806="SPARE-ISSUE","SPARE-ISSUE",
AK1806="Fiber CAmtel","TX ISSUE",
AK1806="Fiber AOF","TX ISSUE",
AK1806="Projet OCM (HUAWEI)","TRAVAUX-HUAWEI",
AK1806="Projet OCM (NOKIA)","TRAVAUX -NOKIA",
AK1806="ACCESS-ISSUE","ACCESS-ISSUE",
AK1806="Projet OCM (ZTE, NOKIA, autres projets)","TRAVAUX OCM",
AK1806="No root CAuse","No root cause",
AK1806="ODU HS","TX ISSUE",
AK1806="IP &amp; VLAN","TX ISSUE",
AK1806="Warehouse HUAWEI","SPARE-ISSUE",
AK1806="SPARE-HS","SPARE-ISSUE",
AK1806="Power Telco","RAN ISSUE",AK1806="no impacts","no impacts"
),"")</f>
        <v>No root cause</v>
      </c>
      <c r="AK1806" s="81" t="s">
        <v>5620</v>
      </c>
      <c r="AL1806" s="56" t="str" cm="1">
        <f t="array" ref="AL1806">IFERROR(_xlfn.IFS(
AK1806="MPR ISSUE","ACTIVE",
AK1806="BSS Hardware Issue","ACTIVE",
AK1806="Sites strategiques, MLL, Pylone, etc.","PASSIVE",
AK1806="AKTIVCO DEFAUT GE &amp; POWER Cabinet","PASSIVE",
AK1806="AKTIVCO Coupure ENEO &amp; Baisse de tension","PASSIVE",
AK1806="Coupure ENEO &amp; Baisse de tension","PASSIVE",
AK1806="Defaut GE &amp; POWER Cabinet","PASSIVE",
AK1806="Sharing","PASSIVE",
AK1806="Sites strategiques &amp; DataCenter","PASSIVE",
AK1806="Exclu","Exclu",
AK1806="SAT","ACTIVE",
AK1806="SPARE-ISSUE","SPARE-ISSUE",
AK1806="Fiber CAmtel","ACTIVE",
AK1806="Fiber AOF","ACTIVE",
AK1806="Projet OCM (HUAWEI)","PLANNED WORKS",
AK1806="Projet OCM (NOKIA)","PLANNED WORKS",
AK1806="ACCESS-ISSUE","ACCESS-ISSUE",
AK1806="Projet OCM (ZTE, NOKIA, autres projets)","PLANNED WORKS",
AK1806="No root CAuse","No root cause",
AK1806="ODU HS","ACTIVE",
AK1806="IP &amp; VLAN","ACTIVE",
AK1806="Warehouse HUAWEI","SPARE-ISSUE",
AK1806="SPARE-HS","SPARE-ISSUE",
AK1806="Power Telco","ACTIVE", AK1806="no impacts","no impacts"
),"")</f>
        <v>No root cause</v>
      </c>
      <c r="AM1806" s="108" t="s">
        <v>5537</v>
      </c>
      <c r="AN1806" s="117" t="s">
        <v>3929</v>
      </c>
      <c r="AP1806" s="23" t="s">
        <v>5537</v>
      </c>
      <c r="AQ1806" s="23" t="s">
        <v>5537</v>
      </c>
      <c r="AR1806" s="7"/>
      <c r="AS1806" s="6"/>
      <c r="AT1806" s="7"/>
      <c r="AU1806" s="3" t="s">
        <v>5537</v>
      </c>
      <c r="AV1806" s="24" t="s">
        <v>5537</v>
      </c>
      <c r="AW1806" s="24" t="s">
        <v>5537</v>
      </c>
      <c r="AX1806" s="24" t="s">
        <v>5537</v>
      </c>
      <c r="AY1806" s="24" t="s">
        <v>5537</v>
      </c>
      <c r="AZ1806" s="24" t="s">
        <v>5537</v>
      </c>
      <c r="BA1806" s="24" t="s">
        <v>5537</v>
      </c>
      <c r="BB1806" s="24" t="s">
        <v>5537</v>
      </c>
      <c r="BC1806" s="24" t="s">
        <v>5537</v>
      </c>
      <c r="BD1806" s="24" t="s">
        <v>5537</v>
      </c>
      <c r="BE1806" s="24" t="s">
        <v>5537</v>
      </c>
      <c r="BF1806" s="24" t="s">
        <v>5537</v>
      </c>
      <c r="BG1806" s="24" t="s">
        <v>5537</v>
      </c>
      <c r="BH1806" s="24" t="s">
        <v>5537</v>
      </c>
      <c r="BI1806" s="9" t="s">
        <v>5537</v>
      </c>
      <c r="BJ1806" s="14"/>
      <c r="BK1806" s="14" t="s">
        <v>5537</v>
      </c>
      <c r="BL1806" s="14" t="str">
        <f>_xlfn.XLOOKUP(B1806,'[4]cell downs 18042026 17h'!$B:$B,'[4]cell downs 18042026 17h'!$B:$B,"")</f>
        <v/>
      </c>
      <c r="BM1806" s="14" t="str">
        <f>_xlfn.XLOOKUP(B1806,'[5]Cells Huawei 19042026 15h'!$B:$B,'[5]Cells Huawei 19042026 15h'!$B:$B,"")</f>
        <v/>
      </c>
      <c r="BN1806" s="9" t="str">
        <f>_xlfn.XLOOKUP(B1806,'[6]cells down 19042026 9H40'!$B:$B,'[6]cells down 19042026 9H40'!$B:$B,"")</f>
        <v/>
      </c>
      <c r="BO1806" s="9" t="s">
        <v>3929</v>
      </c>
      <c r="BP1806" s="9" t="s">
        <v>5537</v>
      </c>
    </row>
    <row r="1807" spans="1:68" s="9" customFormat="1" x14ac:dyDescent="0.35">
      <c r="A1807" s="1" t="s">
        <v>2870</v>
      </c>
      <c r="B1807" s="8" t="s">
        <v>2871</v>
      </c>
      <c r="C1807" s="3" t="str">
        <f>_xlfn.XLOOKUP(B1807,'[1]daily break down'!$D:$D,'[1]daily break down'!$E:$E,"")</f>
        <v>Douala</v>
      </c>
      <c r="D1807" s="1" t="s">
        <v>21</v>
      </c>
      <c r="E1807" s="1" t="s">
        <v>36</v>
      </c>
      <c r="F1807" s="3" t="s">
        <v>31</v>
      </c>
      <c r="G1807" s="1" t="s">
        <v>32</v>
      </c>
      <c r="H1807" s="41" t="str">
        <f>_xlfn.XLOOKUP(B1807,[2]CALCULATION!$B:$B,[2]CALCULATION!$H:$H,"")</f>
        <v>ZTE</v>
      </c>
      <c r="I1807" s="34">
        <v>0</v>
      </c>
      <c r="J1807" s="34">
        <v>0</v>
      </c>
      <c r="K1807" s="34">
        <v>0</v>
      </c>
      <c r="L1807" s="34">
        <v>2.3167766734297483E-2</v>
      </c>
      <c r="M1807" s="34">
        <v>7.1643509600980121E-2</v>
      </c>
      <c r="N1807" s="34">
        <v>0</v>
      </c>
      <c r="O1807" s="34">
        <v>2.4344881903245626E-2</v>
      </c>
      <c r="P1807" s="34">
        <v>0</v>
      </c>
      <c r="Q1807" s="34">
        <v>0</v>
      </c>
      <c r="R1807" s="34">
        <v>0</v>
      </c>
      <c r="S1807" s="109">
        <v>0</v>
      </c>
      <c r="T1807" s="109">
        <f>_xlfn.XLOOKUP(B1807,'[3]Nur des jours'!$B:$B,'[3]Nur des jours'!$U:$U,"")</f>
        <v>0</v>
      </c>
      <c r="U1807" s="109">
        <v>0</v>
      </c>
      <c r="V1807" s="109">
        <v>0</v>
      </c>
      <c r="W1807" s="109">
        <v>0</v>
      </c>
      <c r="X1807" s="109">
        <v>0</v>
      </c>
      <c r="Y1807" s="109">
        <v>0</v>
      </c>
      <c r="Z1807" s="109">
        <v>0</v>
      </c>
      <c r="AA1807" s="109">
        <v>0</v>
      </c>
      <c r="AB1807" s="109">
        <v>0</v>
      </c>
      <c r="AC1807" s="109">
        <v>0</v>
      </c>
      <c r="AD1807" s="109">
        <v>0</v>
      </c>
      <c r="AE1807" s="109">
        <v>0</v>
      </c>
      <c r="AF1807" s="109">
        <v>0</v>
      </c>
      <c r="AG1807" s="57" t="str">
        <f>_xlfn.XLOOKUP(B1807,[3]CALCULATION!$B:$B,[3]CALCULATION!$M:$M,"")</f>
        <v>Operationnel</v>
      </c>
      <c r="AH1807" s="57"/>
      <c r="AI1807" s="56" t="str" cm="1">
        <f t="array" ref="AI1807">IFERROR(_xlfn.IFS(
AK1807="MPR ISSUE","PDH",
AK1807="BSS Hardware Issue","BSS",
AK1807="Sites strategiques, MLL, Pylone, etc.","ENVTECH",
AK1807="AKTIVCO DEFAUT GE &amp; POWER Cabinet","AKTIVCO",
AK1807="AKTIVCO Coupure ENEO &amp; Baisse de tension","AKTIVCO GRID ONLY",
AK1807="Coupure ENEO &amp; Baisse de tension","IHS GRID ONLY",
AK1807="Defaut GE &amp; POWER Cabinet","IHS",
AK1807="Sharing","Partners",
AK1807="Sites strategiques &amp; DataCenter","SST &amp; DC",
AK1807="Exclu","Exclu",
AK1807="SAT","SAT",
AK1807="SPARE-ISSUE","SPARE-ISSUE",
AK1807="Fiber CAmtel","TRANS_FO_CAMTEL",
AK1807="Fiber AOF","Fiber AOF",
AK1807="Projet OCM (HUAWEI)","TRAVAUX-HUAWEI",
AK1807="Projet OCM (NOKIA)","TRAVAUX-NOKIA",
AK1807="ACCESS-ISSUE","ACCESS-ISSUE",
AK1807="Projet OCM (ZTE, NOKIA, autres projets)","TRAVAUX OCM",
AK1807="No root CAuse","No root cause",
AK1807="ODU HS","PDH",
AK1807="IP &amp; VLAN","PDH",
AK1807="Warehouse HUAWEI","SPARE-ISSUE",
AK1807="SPARE-HS","SPARE-ISSUE",
AK1807="Power Telco","BSS",AK1807="no impacts","no impacts"
),"")</f>
        <v>No root cause</v>
      </c>
      <c r="AJ1807" s="56" t="str" cm="1">
        <f t="array" ref="AJ1807">IFERROR(_xlfn.IFS(
AK1807="MPR ISSUE","TX ISSUE",
AK1807="BSS Hardware Issue","RAN ISSUE",
AK1807="Sites strategiques, MLL, Pylone, etc.","ENVTECH",
AK1807="AKTIVCO DEFAUT GE &amp; POWER Cabinet","POWER ISSUE",
AK1807="AKTIVCO Coupure ENEO &amp; Baisse de tension","POWER ISSUE",
AK1807="Coupure ENEO &amp; Baisse de tension","POWER ISSUE",
AK1807="Defaut GE &amp; POWER Cabinet","POWER ISSUE",
AK1807="Sharing","POWER ISSUE",
AK1807="Sites strategiques &amp; DataCenter","POWER ISSUE",
AK1807="Exclu","Exclu",
AK1807="SAT","TX ISSUE",
AK1807="SPARE-ISSUE","SPARE-ISSUE",
AK1807="Fiber CAmtel","TX ISSUE",
AK1807="Fiber AOF","TX ISSUE",
AK1807="Projet OCM (HUAWEI)","TRAVAUX-HUAWEI",
AK1807="Projet OCM (NOKIA)","TRAVAUX -NOKIA",
AK1807="ACCESS-ISSUE","ACCESS-ISSUE",
AK1807="Projet OCM (ZTE, NOKIA, autres projets)","TRAVAUX OCM",
AK1807="No root CAuse","No root cause",
AK1807="ODU HS","TX ISSUE",
AK1807="IP &amp; VLAN","TX ISSUE",
AK1807="Warehouse HUAWEI","SPARE-ISSUE",
AK1807="SPARE-HS","SPARE-ISSUE",
AK1807="Power Telco","RAN ISSUE",AK1807="no impacts","no impacts"
),"")</f>
        <v>No root cause</v>
      </c>
      <c r="AK1807" s="81" t="s">
        <v>5620</v>
      </c>
      <c r="AL1807" s="56" t="str" cm="1">
        <f t="array" ref="AL1807">IFERROR(_xlfn.IFS(
AK1807="MPR ISSUE","ACTIVE",
AK1807="BSS Hardware Issue","ACTIVE",
AK1807="Sites strategiques, MLL, Pylone, etc.","PASSIVE",
AK1807="AKTIVCO DEFAUT GE &amp; POWER Cabinet","PASSIVE",
AK1807="AKTIVCO Coupure ENEO &amp; Baisse de tension","PASSIVE",
AK1807="Coupure ENEO &amp; Baisse de tension","PASSIVE",
AK1807="Defaut GE &amp; POWER Cabinet","PASSIVE",
AK1807="Sharing","PASSIVE",
AK1807="Sites strategiques &amp; DataCenter","PASSIVE",
AK1807="Exclu","Exclu",
AK1807="SAT","ACTIVE",
AK1807="SPARE-ISSUE","SPARE-ISSUE",
AK1807="Fiber CAmtel","ACTIVE",
AK1807="Fiber AOF","ACTIVE",
AK1807="Projet OCM (HUAWEI)","PLANNED WORKS",
AK1807="Projet OCM (NOKIA)","PLANNED WORKS",
AK1807="ACCESS-ISSUE","ACCESS-ISSUE",
AK1807="Projet OCM (ZTE, NOKIA, autres projets)","PLANNED WORKS",
AK1807="No root CAuse","No root cause",
AK1807="ODU HS","ACTIVE",
AK1807="IP &amp; VLAN","ACTIVE",
AK1807="Warehouse HUAWEI","SPARE-ISSUE",
AK1807="SPARE-HS","SPARE-ISSUE",
AK1807="Power Telco","ACTIVE", AK1807="no impacts","no impacts"
),"")</f>
        <v>No root cause</v>
      </c>
      <c r="AM1807" s="108" t="s">
        <v>5537</v>
      </c>
      <c r="AN1807" s="117" t="s">
        <v>2871</v>
      </c>
      <c r="AP1807" s="23" t="s">
        <v>5537</v>
      </c>
      <c r="AQ1807" s="23" t="s">
        <v>5537</v>
      </c>
      <c r="AR1807" s="7"/>
      <c r="AS1807" s="6"/>
      <c r="AT1807" s="7"/>
      <c r="AU1807" s="3" t="s">
        <v>5537</v>
      </c>
      <c r="AV1807" s="24" t="s">
        <v>5537</v>
      </c>
      <c r="AW1807" s="24" t="s">
        <v>5537</v>
      </c>
      <c r="AX1807" s="24" t="s">
        <v>5537</v>
      </c>
      <c r="AY1807" s="24" t="s">
        <v>5537</v>
      </c>
      <c r="AZ1807" s="24" t="s">
        <v>5537</v>
      </c>
      <c r="BA1807" s="24" t="s">
        <v>5537</v>
      </c>
      <c r="BB1807" s="24" t="s">
        <v>5537</v>
      </c>
      <c r="BC1807" s="24" t="s">
        <v>5537</v>
      </c>
      <c r="BD1807" s="24" t="s">
        <v>5537</v>
      </c>
      <c r="BE1807" s="24" t="s">
        <v>5537</v>
      </c>
      <c r="BF1807" s="24" t="s">
        <v>5537</v>
      </c>
      <c r="BG1807" s="24" t="s">
        <v>5537</v>
      </c>
      <c r="BH1807" s="24" t="s">
        <v>5537</v>
      </c>
      <c r="BI1807" s="9" t="s">
        <v>5537</v>
      </c>
      <c r="BJ1807" s="14"/>
      <c r="BK1807" s="14" t="s">
        <v>5537</v>
      </c>
      <c r="BL1807" s="14" t="str">
        <f>_xlfn.XLOOKUP(B1807,'[4]cell downs 18042026 17h'!$B:$B,'[4]cell downs 18042026 17h'!$B:$B,"")</f>
        <v/>
      </c>
      <c r="BM1807" s="14" t="str">
        <f>_xlfn.XLOOKUP(B1807,'[5]Cells Huawei 19042026 15h'!$B:$B,'[5]Cells Huawei 19042026 15h'!$B:$B,"")</f>
        <v/>
      </c>
      <c r="BN1807" s="9" t="str">
        <f>_xlfn.XLOOKUP(B1807,'[6]cells down 19042026 9H40'!$B:$B,'[6]cells down 19042026 9H40'!$B:$B,"")</f>
        <v/>
      </c>
      <c r="BO1807" s="9" t="s">
        <v>5537</v>
      </c>
      <c r="BP1807" s="9" t="s">
        <v>594</v>
      </c>
    </row>
    <row r="1808" spans="1:68" s="9" customFormat="1" x14ac:dyDescent="0.35">
      <c r="A1808" s="1" t="s">
        <v>3947</v>
      </c>
      <c r="B1808" s="8" t="s">
        <v>3948</v>
      </c>
      <c r="C1808" s="3" t="str">
        <f>_xlfn.XLOOKUP(B1808,'[1]daily break down'!$D:$D,'[1]daily break down'!$E:$E,"")</f>
        <v>LITTORAL</v>
      </c>
      <c r="D1808" s="1" t="s">
        <v>11</v>
      </c>
      <c r="E1808" s="1" t="s">
        <v>237</v>
      </c>
      <c r="F1808" s="3" t="s">
        <v>13</v>
      </c>
      <c r="G1808" s="1" t="s">
        <v>3947</v>
      </c>
      <c r="H1808" s="41" t="str">
        <f>_xlfn.XLOOKUP(B1808,[2]CALCULATION!$B:$B,[2]CALCULATION!$H:$H,"")</f>
        <v>ZTE</v>
      </c>
      <c r="I1808" s="34">
        <v>0</v>
      </c>
      <c r="J1808" s="34">
        <v>0</v>
      </c>
      <c r="K1808" s="34">
        <v>0</v>
      </c>
      <c r="L1808" s="34">
        <v>0</v>
      </c>
      <c r="M1808" s="34">
        <v>0</v>
      </c>
      <c r="N1808" s="34">
        <v>0</v>
      </c>
      <c r="O1808" s="34">
        <v>0</v>
      </c>
      <c r="P1808" s="34">
        <v>0</v>
      </c>
      <c r="Q1808" s="34">
        <v>0</v>
      </c>
      <c r="R1808" s="34">
        <v>0</v>
      </c>
      <c r="S1808" s="109">
        <v>0</v>
      </c>
      <c r="T1808" s="109">
        <f>_xlfn.XLOOKUP(B1808,'[3]Nur des jours'!$B:$B,'[3]Nur des jours'!$U:$U,"")</f>
        <v>0</v>
      </c>
      <c r="U1808" s="109">
        <v>0</v>
      </c>
      <c r="V1808" s="109">
        <v>0</v>
      </c>
      <c r="W1808" s="109">
        <v>0</v>
      </c>
      <c r="X1808" s="109">
        <v>0</v>
      </c>
      <c r="Y1808" s="109">
        <v>0</v>
      </c>
      <c r="Z1808" s="109">
        <v>0</v>
      </c>
      <c r="AA1808" s="109">
        <v>0</v>
      </c>
      <c r="AB1808" s="109">
        <v>0</v>
      </c>
      <c r="AC1808" s="109">
        <v>0</v>
      </c>
      <c r="AD1808" s="109">
        <v>0</v>
      </c>
      <c r="AE1808" s="109">
        <v>0</v>
      </c>
      <c r="AF1808" s="109">
        <v>0</v>
      </c>
      <c r="AG1808" s="57" t="str">
        <f>_xlfn.XLOOKUP(B1808,[3]CALCULATION!$B:$B,[3]CALCULATION!$M:$M,"")</f>
        <v>Insecurity</v>
      </c>
      <c r="AH1808" s="57"/>
      <c r="AI1808" s="56" t="str" cm="1">
        <f t="array" ref="AI1808">IFERROR(_xlfn.IFS(
AK1808="MPR ISSUE","PDH",
AK1808="BSS Hardware Issue","BSS",
AK1808="Sites strategiques, MLL, Pylone, etc.","ENVTECH",
AK1808="AKTIVCO DEFAUT GE &amp; POWER Cabinet","AKTIVCO",
AK1808="AKTIVCO Coupure ENEO &amp; Baisse de tension","AKTIVCO GRID ONLY",
AK1808="Coupure ENEO &amp; Baisse de tension","IHS GRID ONLY",
AK1808="Defaut GE &amp; POWER Cabinet","IHS",
AK1808="Sharing","Partners",
AK1808="Sites strategiques &amp; DataCenter","SST &amp; DC",
AK1808="Exclu","Exclu",
AK1808="SAT","SAT",
AK1808="SPARE-ISSUE","SPARE-ISSUE",
AK1808="Fiber CAmtel","TRANS_FO_CAMTEL",
AK1808="Fiber AOF","Fiber AOF",
AK1808="Projet OCM (HUAWEI)","TRAVAUX-HUAWEI",
AK1808="Projet OCM (NOKIA)","TRAVAUX-NOKIA",
AK1808="ACCESS-ISSUE","ACCESS-ISSUE",
AK1808="Projet OCM (ZTE, NOKIA, autres projets)","TRAVAUX OCM",
AK1808="No root CAuse","No root cause",
AK1808="ODU HS","PDH",
AK1808="IP &amp; VLAN","PDH",
AK1808="Warehouse HUAWEI","SPARE-ISSUE",
AK1808="SPARE-HS","SPARE-ISSUE",
AK1808="Power Telco","BSS",AK1808="no impacts","no impacts"
),"")</f>
        <v>No root cause</v>
      </c>
      <c r="AJ1808" s="56" t="str" cm="1">
        <f t="array" ref="AJ1808">IFERROR(_xlfn.IFS(
AK1808="MPR ISSUE","TX ISSUE",
AK1808="BSS Hardware Issue","RAN ISSUE",
AK1808="Sites strategiques, MLL, Pylone, etc.","ENVTECH",
AK1808="AKTIVCO DEFAUT GE &amp; POWER Cabinet","POWER ISSUE",
AK1808="AKTIVCO Coupure ENEO &amp; Baisse de tension","POWER ISSUE",
AK1808="Coupure ENEO &amp; Baisse de tension","POWER ISSUE",
AK1808="Defaut GE &amp; POWER Cabinet","POWER ISSUE",
AK1808="Sharing","POWER ISSUE",
AK1808="Sites strategiques &amp; DataCenter","POWER ISSUE",
AK1808="Exclu","Exclu",
AK1808="SAT","TX ISSUE",
AK1808="SPARE-ISSUE","SPARE-ISSUE",
AK1808="Fiber CAmtel","TX ISSUE",
AK1808="Fiber AOF","TX ISSUE",
AK1808="Projet OCM (HUAWEI)","TRAVAUX-HUAWEI",
AK1808="Projet OCM (NOKIA)","TRAVAUX -NOKIA",
AK1808="ACCESS-ISSUE","ACCESS-ISSUE",
AK1808="Projet OCM (ZTE, NOKIA, autres projets)","TRAVAUX OCM",
AK1808="No root CAuse","No root cause",
AK1808="ODU HS","TX ISSUE",
AK1808="IP &amp; VLAN","TX ISSUE",
AK1808="Warehouse HUAWEI","SPARE-ISSUE",
AK1808="SPARE-HS","SPARE-ISSUE",
AK1808="Power Telco","RAN ISSUE",AK1808="no impacts","no impacts"
),"")</f>
        <v>No root cause</v>
      </c>
      <c r="AK1808" s="81" t="s">
        <v>5620</v>
      </c>
      <c r="AL1808" s="56" t="str" cm="1">
        <f t="array" ref="AL1808">IFERROR(_xlfn.IFS(
AK1808="MPR ISSUE","ACTIVE",
AK1808="BSS Hardware Issue","ACTIVE",
AK1808="Sites strategiques, MLL, Pylone, etc.","PASSIVE",
AK1808="AKTIVCO DEFAUT GE &amp; POWER Cabinet","PASSIVE",
AK1808="AKTIVCO Coupure ENEO &amp; Baisse de tension","PASSIVE",
AK1808="Coupure ENEO &amp; Baisse de tension","PASSIVE",
AK1808="Defaut GE &amp; POWER Cabinet","PASSIVE",
AK1808="Sharing","PASSIVE",
AK1808="Sites strategiques &amp; DataCenter","PASSIVE",
AK1808="Exclu","Exclu",
AK1808="SAT","ACTIVE",
AK1808="SPARE-ISSUE","SPARE-ISSUE",
AK1808="Fiber CAmtel","ACTIVE",
AK1808="Fiber AOF","ACTIVE",
AK1808="Projet OCM (HUAWEI)","PLANNED WORKS",
AK1808="Projet OCM (NOKIA)","PLANNED WORKS",
AK1808="ACCESS-ISSUE","ACCESS-ISSUE",
AK1808="Projet OCM (ZTE, NOKIA, autres projets)","PLANNED WORKS",
AK1808="No root CAuse","No root cause",
AK1808="ODU HS","ACTIVE",
AK1808="IP &amp; VLAN","ACTIVE",
AK1808="Warehouse HUAWEI","SPARE-ISSUE",
AK1808="SPARE-HS","SPARE-ISSUE",
AK1808="Power Telco","ACTIVE", AK1808="no impacts","no impacts"
),"")</f>
        <v>No root cause</v>
      </c>
      <c r="AM1808" s="108" t="s">
        <v>5537</v>
      </c>
      <c r="AN1808" s="117" t="s">
        <v>3948</v>
      </c>
      <c r="AP1808" s="23" t="s">
        <v>5537</v>
      </c>
      <c r="AQ1808" s="23" t="s">
        <v>5537</v>
      </c>
      <c r="AR1808" s="7"/>
      <c r="AS1808" s="6"/>
      <c r="AT1808" s="7"/>
      <c r="AU1808" s="3" t="s">
        <v>5537</v>
      </c>
      <c r="AV1808" s="24" t="s">
        <v>5537</v>
      </c>
      <c r="AW1808" s="24" t="s">
        <v>5537</v>
      </c>
      <c r="AX1808" s="24" t="s">
        <v>5537</v>
      </c>
      <c r="AY1808" s="24" t="s">
        <v>5537</v>
      </c>
      <c r="AZ1808" s="24" t="s">
        <v>5537</v>
      </c>
      <c r="BA1808" s="24" t="s">
        <v>5537</v>
      </c>
      <c r="BB1808" s="24" t="s">
        <v>5537</v>
      </c>
      <c r="BC1808" s="24" t="s">
        <v>5537</v>
      </c>
      <c r="BD1808" s="24" t="s">
        <v>5537</v>
      </c>
      <c r="BE1808" s="24" t="s">
        <v>5537</v>
      </c>
      <c r="BF1808" s="24" t="s">
        <v>5537</v>
      </c>
      <c r="BG1808" s="24" t="s">
        <v>5537</v>
      </c>
      <c r="BH1808" s="24" t="s">
        <v>5537</v>
      </c>
      <c r="BI1808" s="9" t="s">
        <v>5537</v>
      </c>
      <c r="BJ1808" s="14"/>
      <c r="BK1808" s="14" t="s">
        <v>5537</v>
      </c>
      <c r="BL1808" s="14" t="str">
        <f>_xlfn.XLOOKUP(B1808,'[4]cell downs 18042026 17h'!$B:$B,'[4]cell downs 18042026 17h'!$B:$B,"")</f>
        <v/>
      </c>
      <c r="BM1808" s="14" t="str">
        <f>_xlfn.XLOOKUP(B1808,'[5]Cells Huawei 19042026 15h'!$B:$B,'[5]Cells Huawei 19042026 15h'!$B:$B,"")</f>
        <v/>
      </c>
      <c r="BN1808" s="9" t="str">
        <f>_xlfn.XLOOKUP(B1808,'[6]cells down 19042026 9H40'!$B:$B,'[6]cells down 19042026 9H40'!$B:$B,"")</f>
        <v/>
      </c>
      <c r="BO1808" s="9" t="s">
        <v>3948</v>
      </c>
      <c r="BP1808" s="9" t="s">
        <v>5537</v>
      </c>
    </row>
    <row r="1809" spans="1:68" s="9" customFormat="1" x14ac:dyDescent="0.35">
      <c r="A1809" s="1" t="s">
        <v>2462</v>
      </c>
      <c r="B1809" s="8" t="s">
        <v>2463</v>
      </c>
      <c r="C1809" s="3" t="str">
        <f>_xlfn.XLOOKUP(B1809,'[1]daily break down'!$D:$D,'[1]daily break down'!$E:$E,"")</f>
        <v>Douala</v>
      </c>
      <c r="D1809" s="1" t="s">
        <v>21</v>
      </c>
      <c r="E1809" s="1" t="s">
        <v>36</v>
      </c>
      <c r="F1809" s="3" t="s">
        <v>31</v>
      </c>
      <c r="G1809" s="1" t="s">
        <v>32</v>
      </c>
      <c r="H1809" s="41" t="str">
        <f>_xlfn.XLOOKUP(B1809,[2]CALCULATION!$B:$B,[2]CALCULATION!$H:$H,"")</f>
        <v>ZTE</v>
      </c>
      <c r="I1809" s="34">
        <v>0</v>
      </c>
      <c r="J1809" s="34">
        <v>0</v>
      </c>
      <c r="K1809" s="34">
        <v>0</v>
      </c>
      <c r="L1809" s="34">
        <v>0</v>
      </c>
      <c r="M1809" s="34">
        <v>6.7042059395090808E-2</v>
      </c>
      <c r="N1809" s="34">
        <v>0</v>
      </c>
      <c r="O1809" s="34">
        <v>0</v>
      </c>
      <c r="P1809" s="34">
        <v>0</v>
      </c>
      <c r="Q1809" s="34">
        <v>0</v>
      </c>
      <c r="R1809" s="34">
        <v>0</v>
      </c>
      <c r="S1809" s="109">
        <v>0</v>
      </c>
      <c r="T1809" s="109">
        <f>_xlfn.XLOOKUP(B1809,'[3]Nur des jours'!$B:$B,'[3]Nur des jours'!$U:$U,"")</f>
        <v>0</v>
      </c>
      <c r="U1809" s="109">
        <v>0</v>
      </c>
      <c r="V1809" s="109">
        <v>0</v>
      </c>
      <c r="W1809" s="109">
        <v>0</v>
      </c>
      <c r="X1809" s="109">
        <v>0</v>
      </c>
      <c r="Y1809" s="109">
        <v>0</v>
      </c>
      <c r="Z1809" s="109">
        <v>0</v>
      </c>
      <c r="AA1809" s="109">
        <v>0</v>
      </c>
      <c r="AB1809" s="109">
        <v>0</v>
      </c>
      <c r="AC1809" s="109">
        <v>0</v>
      </c>
      <c r="AD1809" s="109">
        <v>0</v>
      </c>
      <c r="AE1809" s="109">
        <v>0</v>
      </c>
      <c r="AF1809" s="109">
        <v>0</v>
      </c>
      <c r="AG1809" s="57" t="str">
        <f>_xlfn.XLOOKUP(B1809,[3]CALCULATION!$B:$B,[3]CALCULATION!$M:$M,"")</f>
        <v>Operationnel</v>
      </c>
      <c r="AH1809" s="57"/>
      <c r="AI1809" s="56" t="str" cm="1">
        <f t="array" ref="AI1809">IFERROR(_xlfn.IFS(
AK1809="MPR ISSUE","PDH",
AK1809="BSS Hardware Issue","BSS",
AK1809="Sites strategiques, MLL, Pylone, etc.","ENVTECH",
AK1809="AKTIVCO DEFAUT GE &amp; POWER Cabinet","AKTIVCO",
AK1809="AKTIVCO Coupure ENEO &amp; Baisse de tension","AKTIVCO GRID ONLY",
AK1809="Coupure ENEO &amp; Baisse de tension","IHS GRID ONLY",
AK1809="Defaut GE &amp; POWER Cabinet","IHS",
AK1809="Sharing","Partners",
AK1809="Sites strategiques &amp; DataCenter","SST &amp; DC",
AK1809="Exclu","Exclu",
AK1809="SAT","SAT",
AK1809="SPARE-ISSUE","SPARE-ISSUE",
AK1809="Fiber CAmtel","TRANS_FO_CAMTEL",
AK1809="Fiber AOF","Fiber AOF",
AK1809="Projet OCM (HUAWEI)","TRAVAUX-HUAWEI",
AK1809="Projet OCM (NOKIA)","TRAVAUX-NOKIA",
AK1809="ACCESS-ISSUE","ACCESS-ISSUE",
AK1809="Projet OCM (ZTE, NOKIA, autres projets)","TRAVAUX OCM",
AK1809="No root CAuse","No root cause",
AK1809="ODU HS","PDH",
AK1809="IP &amp; VLAN","PDH",
AK1809="Warehouse HUAWEI","SPARE-ISSUE",
AK1809="SPARE-HS","SPARE-ISSUE",
AK1809="Power Telco","BSS",AK1809="no impacts","no impacts"
),"")</f>
        <v>No root cause</v>
      </c>
      <c r="AJ1809" s="56" t="str" cm="1">
        <f t="array" ref="AJ1809">IFERROR(_xlfn.IFS(
AK1809="MPR ISSUE","TX ISSUE",
AK1809="BSS Hardware Issue","RAN ISSUE",
AK1809="Sites strategiques, MLL, Pylone, etc.","ENVTECH",
AK1809="AKTIVCO DEFAUT GE &amp; POWER Cabinet","POWER ISSUE",
AK1809="AKTIVCO Coupure ENEO &amp; Baisse de tension","POWER ISSUE",
AK1809="Coupure ENEO &amp; Baisse de tension","POWER ISSUE",
AK1809="Defaut GE &amp; POWER Cabinet","POWER ISSUE",
AK1809="Sharing","POWER ISSUE",
AK1809="Sites strategiques &amp; DataCenter","POWER ISSUE",
AK1809="Exclu","Exclu",
AK1809="SAT","TX ISSUE",
AK1809="SPARE-ISSUE","SPARE-ISSUE",
AK1809="Fiber CAmtel","TX ISSUE",
AK1809="Fiber AOF","TX ISSUE",
AK1809="Projet OCM (HUAWEI)","TRAVAUX-HUAWEI",
AK1809="Projet OCM (NOKIA)","TRAVAUX -NOKIA",
AK1809="ACCESS-ISSUE","ACCESS-ISSUE",
AK1809="Projet OCM (ZTE, NOKIA, autres projets)","TRAVAUX OCM",
AK1809="No root CAuse","No root cause",
AK1809="ODU HS","TX ISSUE",
AK1809="IP &amp; VLAN","TX ISSUE",
AK1809="Warehouse HUAWEI","SPARE-ISSUE",
AK1809="SPARE-HS","SPARE-ISSUE",
AK1809="Power Telco","RAN ISSUE",AK1809="no impacts","no impacts"
),"")</f>
        <v>No root cause</v>
      </c>
      <c r="AK1809" s="81" t="s">
        <v>5620</v>
      </c>
      <c r="AL1809" s="56" t="str" cm="1">
        <f t="array" ref="AL1809">IFERROR(_xlfn.IFS(
AK1809="MPR ISSUE","ACTIVE",
AK1809="BSS Hardware Issue","ACTIVE",
AK1809="Sites strategiques, MLL, Pylone, etc.","PASSIVE",
AK1809="AKTIVCO DEFAUT GE &amp; POWER Cabinet","PASSIVE",
AK1809="AKTIVCO Coupure ENEO &amp; Baisse de tension","PASSIVE",
AK1809="Coupure ENEO &amp; Baisse de tension","PASSIVE",
AK1809="Defaut GE &amp; POWER Cabinet","PASSIVE",
AK1809="Sharing","PASSIVE",
AK1809="Sites strategiques &amp; DataCenter","PASSIVE",
AK1809="Exclu","Exclu",
AK1809="SAT","ACTIVE",
AK1809="SPARE-ISSUE","SPARE-ISSUE",
AK1809="Fiber CAmtel","ACTIVE",
AK1809="Fiber AOF","ACTIVE",
AK1809="Projet OCM (HUAWEI)","PLANNED WORKS",
AK1809="Projet OCM (NOKIA)","PLANNED WORKS",
AK1809="ACCESS-ISSUE","ACCESS-ISSUE",
AK1809="Projet OCM (ZTE, NOKIA, autres projets)","PLANNED WORKS",
AK1809="No root CAuse","No root cause",
AK1809="ODU HS","ACTIVE",
AK1809="IP &amp; VLAN","ACTIVE",
AK1809="Warehouse HUAWEI","SPARE-ISSUE",
AK1809="SPARE-HS","SPARE-ISSUE",
AK1809="Power Telco","ACTIVE", AK1809="no impacts","no impacts"
),"")</f>
        <v>No root cause</v>
      </c>
      <c r="AM1809" s="108" t="s">
        <v>5537</v>
      </c>
      <c r="AN1809" s="117" t="s">
        <v>2463</v>
      </c>
      <c r="AP1809" s="23" t="s">
        <v>5537</v>
      </c>
      <c r="AQ1809" s="23" t="s">
        <v>5537</v>
      </c>
      <c r="AR1809" s="7"/>
      <c r="AS1809" s="6"/>
      <c r="AT1809" s="7"/>
      <c r="AU1809" s="3" t="s">
        <v>5537</v>
      </c>
      <c r="AV1809" s="24" t="s">
        <v>5537</v>
      </c>
      <c r="AW1809" s="24" t="s">
        <v>5537</v>
      </c>
      <c r="AX1809" s="24" t="s">
        <v>5537</v>
      </c>
      <c r="AY1809" s="24" t="s">
        <v>5537</v>
      </c>
      <c r="AZ1809" s="24" t="s">
        <v>5537</v>
      </c>
      <c r="BA1809" s="24" t="s">
        <v>5537</v>
      </c>
      <c r="BB1809" s="24" t="s">
        <v>5537</v>
      </c>
      <c r="BC1809" s="24" t="s">
        <v>5537</v>
      </c>
      <c r="BD1809" s="24" t="s">
        <v>5537</v>
      </c>
      <c r="BE1809" s="24" t="s">
        <v>5537</v>
      </c>
      <c r="BF1809" s="24" t="s">
        <v>5537</v>
      </c>
      <c r="BG1809" s="24" t="s">
        <v>5537</v>
      </c>
      <c r="BH1809" s="24" t="s">
        <v>5537</v>
      </c>
      <c r="BI1809" s="9" t="s">
        <v>5537</v>
      </c>
      <c r="BJ1809" s="14"/>
      <c r="BK1809" s="14" t="s">
        <v>5537</v>
      </c>
      <c r="BL1809" s="14" t="str">
        <f>_xlfn.XLOOKUP(B1809,'[4]cell downs 18042026 17h'!$B:$B,'[4]cell downs 18042026 17h'!$B:$B,"")</f>
        <v/>
      </c>
      <c r="BM1809" s="14" t="str">
        <f>_xlfn.XLOOKUP(B1809,'[5]Cells Huawei 19042026 15h'!$B:$B,'[5]Cells Huawei 19042026 15h'!$B:$B,"")</f>
        <v/>
      </c>
      <c r="BN1809" s="9" t="str">
        <f>_xlfn.XLOOKUP(B1809,'[6]cells down 19042026 9H40'!$B:$B,'[6]cells down 19042026 9H40'!$B:$B,"")</f>
        <v/>
      </c>
      <c r="BO1809" s="9" t="s">
        <v>5537</v>
      </c>
      <c r="BP1809" s="9" t="s">
        <v>5537</v>
      </c>
    </row>
    <row r="1810" spans="1:68" s="9" customFormat="1" x14ac:dyDescent="0.35">
      <c r="A1810" s="1" t="s">
        <v>4739</v>
      </c>
      <c r="B1810" s="8" t="s">
        <v>4740</v>
      </c>
      <c r="C1810" s="3" t="str">
        <f>_xlfn.XLOOKUP(B1810,'[1]daily break down'!$D:$D,'[1]daily break down'!$E:$E,"")</f>
        <v>Douala</v>
      </c>
      <c r="D1810" s="1" t="s">
        <v>11</v>
      </c>
      <c r="E1810" s="1" t="s">
        <v>12</v>
      </c>
      <c r="F1810" s="3" t="s">
        <v>31</v>
      </c>
      <c r="G1810" s="1" t="s">
        <v>32</v>
      </c>
      <c r="H1810" s="41" t="str">
        <f>_xlfn.XLOOKUP(B1810,[2]CALCULATION!$B:$B,[2]CALCULATION!$H:$H,"")</f>
        <v>ZTE</v>
      </c>
      <c r="I1810" s="34">
        <v>0</v>
      </c>
      <c r="J1810" s="34">
        <v>0</v>
      </c>
      <c r="K1810" s="34">
        <v>0</v>
      </c>
      <c r="L1810" s="34">
        <v>0</v>
      </c>
      <c r="M1810" s="34">
        <v>1.4803115003438603E-3</v>
      </c>
      <c r="N1810" s="34">
        <v>0</v>
      </c>
      <c r="O1810" s="34">
        <v>0</v>
      </c>
      <c r="P1810" s="34">
        <v>0</v>
      </c>
      <c r="Q1810" s="34">
        <v>0</v>
      </c>
      <c r="R1810" s="34">
        <v>0</v>
      </c>
      <c r="S1810" s="109">
        <v>0</v>
      </c>
      <c r="T1810" s="109">
        <f>_xlfn.XLOOKUP(B1810,'[3]Nur des jours'!$B:$B,'[3]Nur des jours'!$U:$U,"")</f>
        <v>0</v>
      </c>
      <c r="U1810" s="109">
        <v>0</v>
      </c>
      <c r="V1810" s="109">
        <v>0</v>
      </c>
      <c r="W1810" s="109">
        <v>0</v>
      </c>
      <c r="X1810" s="109">
        <v>0</v>
      </c>
      <c r="Y1810" s="109">
        <v>0</v>
      </c>
      <c r="Z1810" s="109">
        <v>0</v>
      </c>
      <c r="AA1810" s="109">
        <v>0</v>
      </c>
      <c r="AB1810" s="109">
        <v>0</v>
      </c>
      <c r="AC1810" s="109">
        <v>0</v>
      </c>
      <c r="AD1810" s="109">
        <v>0</v>
      </c>
      <c r="AE1810" s="109">
        <v>0</v>
      </c>
      <c r="AF1810" s="109">
        <v>0</v>
      </c>
      <c r="AG1810" s="57" t="str">
        <f>_xlfn.XLOOKUP(B1810,[3]CALCULATION!$B:$B,[3]CALCULATION!$M:$M,"")</f>
        <v>Operationnel</v>
      </c>
      <c r="AH1810" s="57"/>
      <c r="AI1810" s="56" t="str" cm="1">
        <f t="array" ref="AI1810">IFERROR(_xlfn.IFS(
AK1810="MPR ISSUE","PDH",
AK1810="BSS Hardware Issue","BSS",
AK1810="Sites strategiques, MLL, Pylone, etc.","ENVTECH",
AK1810="AKTIVCO DEFAUT GE &amp; POWER Cabinet","AKTIVCO",
AK1810="AKTIVCO Coupure ENEO &amp; Baisse de tension","AKTIVCO GRID ONLY",
AK1810="Coupure ENEO &amp; Baisse de tension","IHS GRID ONLY",
AK1810="Defaut GE &amp; POWER Cabinet","IHS",
AK1810="Sharing","Partners",
AK1810="Sites strategiques &amp; DataCenter","SST &amp; DC",
AK1810="Exclu","Exclu",
AK1810="SAT","SAT",
AK1810="SPARE-ISSUE","SPARE-ISSUE",
AK1810="Fiber CAmtel","TRANS_FO_CAMTEL",
AK1810="Fiber AOF","Fiber AOF",
AK1810="Projet OCM (HUAWEI)","TRAVAUX-HUAWEI",
AK1810="Projet OCM (NOKIA)","TRAVAUX-NOKIA",
AK1810="ACCESS-ISSUE","ACCESS-ISSUE",
AK1810="Projet OCM (ZTE, NOKIA, autres projets)","TRAVAUX OCM",
AK1810="No root CAuse","No root cause",
AK1810="ODU HS","PDH",
AK1810="IP &amp; VLAN","PDH",
AK1810="Warehouse HUAWEI","SPARE-ISSUE",
AK1810="SPARE-HS","SPARE-ISSUE",
AK1810="Power Telco","BSS",AK1810="no impacts","no impacts"
),"")</f>
        <v>No root cause</v>
      </c>
      <c r="AJ1810" s="56" t="str" cm="1">
        <f t="array" ref="AJ1810">IFERROR(_xlfn.IFS(
AK1810="MPR ISSUE","TX ISSUE",
AK1810="BSS Hardware Issue","RAN ISSUE",
AK1810="Sites strategiques, MLL, Pylone, etc.","ENVTECH",
AK1810="AKTIVCO DEFAUT GE &amp; POWER Cabinet","POWER ISSUE",
AK1810="AKTIVCO Coupure ENEO &amp; Baisse de tension","POWER ISSUE",
AK1810="Coupure ENEO &amp; Baisse de tension","POWER ISSUE",
AK1810="Defaut GE &amp; POWER Cabinet","POWER ISSUE",
AK1810="Sharing","POWER ISSUE",
AK1810="Sites strategiques &amp; DataCenter","POWER ISSUE",
AK1810="Exclu","Exclu",
AK1810="SAT","TX ISSUE",
AK1810="SPARE-ISSUE","SPARE-ISSUE",
AK1810="Fiber CAmtel","TX ISSUE",
AK1810="Fiber AOF","TX ISSUE",
AK1810="Projet OCM (HUAWEI)","TRAVAUX-HUAWEI",
AK1810="Projet OCM (NOKIA)","TRAVAUX -NOKIA",
AK1810="ACCESS-ISSUE","ACCESS-ISSUE",
AK1810="Projet OCM (ZTE, NOKIA, autres projets)","TRAVAUX OCM",
AK1810="No root CAuse","No root cause",
AK1810="ODU HS","TX ISSUE",
AK1810="IP &amp; VLAN","TX ISSUE",
AK1810="Warehouse HUAWEI","SPARE-ISSUE",
AK1810="SPARE-HS","SPARE-ISSUE",
AK1810="Power Telco","RAN ISSUE",AK1810="no impacts","no impacts"
),"")</f>
        <v>No root cause</v>
      </c>
      <c r="AK1810" s="81" t="s">
        <v>5620</v>
      </c>
      <c r="AL1810" s="56" t="str" cm="1">
        <f t="array" ref="AL1810">IFERROR(_xlfn.IFS(
AK1810="MPR ISSUE","ACTIVE",
AK1810="BSS Hardware Issue","ACTIVE",
AK1810="Sites strategiques, MLL, Pylone, etc.","PASSIVE",
AK1810="AKTIVCO DEFAUT GE &amp; POWER Cabinet","PASSIVE",
AK1810="AKTIVCO Coupure ENEO &amp; Baisse de tension","PASSIVE",
AK1810="Coupure ENEO &amp; Baisse de tension","PASSIVE",
AK1810="Defaut GE &amp; POWER Cabinet","PASSIVE",
AK1810="Sharing","PASSIVE",
AK1810="Sites strategiques &amp; DataCenter","PASSIVE",
AK1810="Exclu","Exclu",
AK1810="SAT","ACTIVE",
AK1810="SPARE-ISSUE","SPARE-ISSUE",
AK1810="Fiber CAmtel","ACTIVE",
AK1810="Fiber AOF","ACTIVE",
AK1810="Projet OCM (HUAWEI)","PLANNED WORKS",
AK1810="Projet OCM (NOKIA)","PLANNED WORKS",
AK1810="ACCESS-ISSUE","ACCESS-ISSUE",
AK1810="Projet OCM (ZTE, NOKIA, autres projets)","PLANNED WORKS",
AK1810="No root CAuse","No root cause",
AK1810="ODU HS","ACTIVE",
AK1810="IP &amp; VLAN","ACTIVE",
AK1810="Warehouse HUAWEI","SPARE-ISSUE",
AK1810="SPARE-HS","SPARE-ISSUE",
AK1810="Power Telco","ACTIVE", AK1810="no impacts","no impacts"
),"")</f>
        <v>No root cause</v>
      </c>
      <c r="AM1810" s="108" t="s">
        <v>5537</v>
      </c>
      <c r="AN1810" s="117" t="s">
        <v>4740</v>
      </c>
      <c r="AP1810" s="23" t="s">
        <v>5537</v>
      </c>
      <c r="AQ1810" s="23" t="s">
        <v>5537</v>
      </c>
      <c r="AR1810" s="7"/>
      <c r="AS1810" s="6"/>
      <c r="AT1810" s="7"/>
      <c r="AU1810" s="3" t="s">
        <v>5537</v>
      </c>
      <c r="AV1810" s="24" t="s">
        <v>5537</v>
      </c>
      <c r="AW1810" s="24" t="s">
        <v>5537</v>
      </c>
      <c r="AX1810" s="24" t="s">
        <v>5537</v>
      </c>
      <c r="AY1810" s="24" t="s">
        <v>5537</v>
      </c>
      <c r="AZ1810" s="24" t="s">
        <v>5537</v>
      </c>
      <c r="BA1810" s="24" t="s">
        <v>5537</v>
      </c>
      <c r="BB1810" s="24" t="s">
        <v>5537</v>
      </c>
      <c r="BC1810" s="24" t="s">
        <v>5537</v>
      </c>
      <c r="BD1810" s="24" t="s">
        <v>5537</v>
      </c>
      <c r="BE1810" s="24" t="s">
        <v>5537</v>
      </c>
      <c r="BF1810" s="24" t="s">
        <v>5537</v>
      </c>
      <c r="BG1810" s="24" t="s">
        <v>5537</v>
      </c>
      <c r="BH1810" s="24" t="s">
        <v>5537</v>
      </c>
      <c r="BI1810" s="9" t="s">
        <v>5537</v>
      </c>
      <c r="BJ1810" s="14"/>
      <c r="BK1810" s="14" t="s">
        <v>5537</v>
      </c>
      <c r="BL1810" s="14" t="str">
        <f>_xlfn.XLOOKUP(B1810,'[4]cell downs 18042026 17h'!$B:$B,'[4]cell downs 18042026 17h'!$B:$B,"")</f>
        <v/>
      </c>
      <c r="BM1810" s="14" t="str">
        <f>_xlfn.XLOOKUP(B1810,'[5]Cells Huawei 19042026 15h'!$B:$B,'[5]Cells Huawei 19042026 15h'!$B:$B,"")</f>
        <v/>
      </c>
      <c r="BN1810" s="9" t="str">
        <f>_xlfn.XLOOKUP(B1810,'[6]cells down 19042026 9H40'!$B:$B,'[6]cells down 19042026 9H40'!$B:$B,"")</f>
        <v/>
      </c>
      <c r="BO1810" s="9" t="s">
        <v>4740</v>
      </c>
      <c r="BP1810" s="9" t="s">
        <v>12</v>
      </c>
    </row>
    <row r="1811" spans="1:68" s="9" customFormat="1" x14ac:dyDescent="0.35">
      <c r="A1811" s="1" t="s">
        <v>3983</v>
      </c>
      <c r="B1811" s="8" t="s">
        <v>3984</v>
      </c>
      <c r="C1811" s="3" t="str">
        <f>_xlfn.XLOOKUP(B1811,'[1]daily break down'!$D:$D,'[1]daily break down'!$E:$E,"")</f>
        <v>SUD-OUEST</v>
      </c>
      <c r="D1811" s="1" t="s">
        <v>11</v>
      </c>
      <c r="E1811" s="1" t="s">
        <v>12</v>
      </c>
      <c r="F1811" s="3" t="s">
        <v>13</v>
      </c>
      <c r="G1811" s="1" t="s">
        <v>3459</v>
      </c>
      <c r="H1811" s="39" t="str">
        <f>_xlfn.XLOOKUP(B1811,[2]CALCULATION!$B:$B,[2]CALCULATION!$H:$H,"")</f>
        <v>HUAWEI</v>
      </c>
      <c r="I1811" s="34">
        <v>0</v>
      </c>
      <c r="J1811" s="34">
        <v>0</v>
      </c>
      <c r="K1811" s="34">
        <v>0</v>
      </c>
      <c r="L1811" s="34">
        <v>0</v>
      </c>
      <c r="M1811" s="34">
        <v>0</v>
      </c>
      <c r="N1811" s="34">
        <v>0</v>
      </c>
      <c r="O1811" s="34">
        <v>0</v>
      </c>
      <c r="P1811" s="34">
        <v>0</v>
      </c>
      <c r="Q1811" s="34">
        <v>0</v>
      </c>
      <c r="R1811" s="34">
        <v>0</v>
      </c>
      <c r="S1811" s="109">
        <v>0</v>
      </c>
      <c r="T1811" s="109">
        <f>_xlfn.XLOOKUP(B1811,'[3]Nur des jours'!$B:$B,'[3]Nur des jours'!$U:$U,"")</f>
        <v>0</v>
      </c>
      <c r="U1811" s="109">
        <v>0</v>
      </c>
      <c r="V1811" s="109">
        <v>0</v>
      </c>
      <c r="W1811" s="109">
        <v>0</v>
      </c>
      <c r="X1811" s="109">
        <v>0</v>
      </c>
      <c r="Y1811" s="109">
        <v>0</v>
      </c>
      <c r="Z1811" s="109">
        <v>0</v>
      </c>
      <c r="AA1811" s="109">
        <v>0</v>
      </c>
      <c r="AB1811" s="109">
        <v>0</v>
      </c>
      <c r="AC1811" s="109">
        <v>0</v>
      </c>
      <c r="AD1811" s="109">
        <v>0</v>
      </c>
      <c r="AE1811" s="109">
        <v>0</v>
      </c>
      <c r="AF1811" s="109">
        <v>0</v>
      </c>
      <c r="AG1811" s="57" t="str">
        <f>_xlfn.XLOOKUP(B1811,[3]CALCULATION!$B:$B,[3]CALCULATION!$M:$M,"")</f>
        <v>Insecurity</v>
      </c>
      <c r="AH1811" s="57"/>
      <c r="AI1811" s="56" t="str" cm="1">
        <f t="array" ref="AI1811">IFERROR(_xlfn.IFS(
AK1811="MPR ISSUE","PDH",
AK1811="BSS Hardware Issue","BSS",
AK1811="Sites strategiques, MLL, Pylone, etc.","ENVTECH",
AK1811="AKTIVCO DEFAUT GE &amp; POWER Cabinet","AKTIVCO",
AK1811="AKTIVCO Coupure ENEO &amp; Baisse de tension","AKTIVCO GRID ONLY",
AK1811="Coupure ENEO &amp; Baisse de tension","IHS GRID ONLY",
AK1811="Defaut GE &amp; POWER Cabinet","IHS",
AK1811="Sharing","Partners",
AK1811="Sites strategiques &amp; DataCenter","SST &amp; DC",
AK1811="Exclu","Exclu",
AK1811="SAT","SAT",
AK1811="SPARE-ISSUE","SPARE-ISSUE",
AK1811="Fiber CAmtel","TRANS_FO_CAMTEL",
AK1811="Fiber AOF","Fiber AOF",
AK1811="Projet OCM (HUAWEI)","TRAVAUX-HUAWEI",
AK1811="Projet OCM (NOKIA)","TRAVAUX-NOKIA",
AK1811="ACCESS-ISSUE","ACCESS-ISSUE",
AK1811="Projet OCM (ZTE, NOKIA, autres projets)","TRAVAUX OCM",
AK1811="No root CAuse","No root cause",
AK1811="ODU HS","PDH",
AK1811="IP &amp; VLAN","PDH",
AK1811="Warehouse HUAWEI","SPARE-ISSUE",
AK1811="SPARE-HS","SPARE-ISSUE",
AK1811="Power Telco","BSS",AK1811="no impacts","no impacts"
),"")</f>
        <v>No root cause</v>
      </c>
      <c r="AJ1811" s="56" t="str" cm="1">
        <f t="array" ref="AJ1811">IFERROR(_xlfn.IFS(
AK1811="MPR ISSUE","TX ISSUE",
AK1811="BSS Hardware Issue","RAN ISSUE",
AK1811="Sites strategiques, MLL, Pylone, etc.","ENVTECH",
AK1811="AKTIVCO DEFAUT GE &amp; POWER Cabinet","POWER ISSUE",
AK1811="AKTIVCO Coupure ENEO &amp; Baisse de tension","POWER ISSUE",
AK1811="Coupure ENEO &amp; Baisse de tension","POWER ISSUE",
AK1811="Defaut GE &amp; POWER Cabinet","POWER ISSUE",
AK1811="Sharing","POWER ISSUE",
AK1811="Sites strategiques &amp; DataCenter","POWER ISSUE",
AK1811="Exclu","Exclu",
AK1811="SAT","TX ISSUE",
AK1811="SPARE-ISSUE","SPARE-ISSUE",
AK1811="Fiber CAmtel","TX ISSUE",
AK1811="Fiber AOF","TX ISSUE",
AK1811="Projet OCM (HUAWEI)","TRAVAUX-HUAWEI",
AK1811="Projet OCM (NOKIA)","TRAVAUX -NOKIA",
AK1811="ACCESS-ISSUE","ACCESS-ISSUE",
AK1811="Projet OCM (ZTE, NOKIA, autres projets)","TRAVAUX OCM",
AK1811="No root CAuse","No root cause",
AK1811="ODU HS","TX ISSUE",
AK1811="IP &amp; VLAN","TX ISSUE",
AK1811="Warehouse HUAWEI","SPARE-ISSUE",
AK1811="SPARE-HS","SPARE-ISSUE",
AK1811="Power Telco","RAN ISSUE",AK1811="no impacts","no impacts"
),"")</f>
        <v>No root cause</v>
      </c>
      <c r="AK1811" s="81" t="s">
        <v>5620</v>
      </c>
      <c r="AL1811" s="56" t="str" cm="1">
        <f t="array" ref="AL1811">IFERROR(_xlfn.IFS(
AK1811="MPR ISSUE","ACTIVE",
AK1811="BSS Hardware Issue","ACTIVE",
AK1811="Sites strategiques, MLL, Pylone, etc.","PASSIVE",
AK1811="AKTIVCO DEFAUT GE &amp; POWER Cabinet","PASSIVE",
AK1811="AKTIVCO Coupure ENEO &amp; Baisse de tension","PASSIVE",
AK1811="Coupure ENEO &amp; Baisse de tension","PASSIVE",
AK1811="Defaut GE &amp; POWER Cabinet","PASSIVE",
AK1811="Sharing","PASSIVE",
AK1811="Sites strategiques &amp; DataCenter","PASSIVE",
AK1811="Exclu","Exclu",
AK1811="SAT","ACTIVE",
AK1811="SPARE-ISSUE","SPARE-ISSUE",
AK1811="Fiber CAmtel","ACTIVE",
AK1811="Fiber AOF","ACTIVE",
AK1811="Projet OCM (HUAWEI)","PLANNED WORKS",
AK1811="Projet OCM (NOKIA)","PLANNED WORKS",
AK1811="ACCESS-ISSUE","ACCESS-ISSUE",
AK1811="Projet OCM (ZTE, NOKIA, autres projets)","PLANNED WORKS",
AK1811="No root CAuse","No root cause",
AK1811="ODU HS","ACTIVE",
AK1811="IP &amp; VLAN","ACTIVE",
AK1811="Warehouse HUAWEI","SPARE-ISSUE",
AK1811="SPARE-HS","SPARE-ISSUE",
AK1811="Power Telco","ACTIVE", AK1811="no impacts","no impacts"
),"")</f>
        <v>No root cause</v>
      </c>
      <c r="AM1811" s="108" t="s">
        <v>5537</v>
      </c>
      <c r="AN1811" s="117" t="s">
        <v>3984</v>
      </c>
      <c r="AP1811" s="23" t="s">
        <v>5537</v>
      </c>
      <c r="AQ1811" s="23" t="s">
        <v>5537</v>
      </c>
      <c r="AR1811" s="7"/>
      <c r="AS1811" s="6"/>
      <c r="AT1811" s="7"/>
      <c r="AU1811" s="3" t="s">
        <v>5537</v>
      </c>
      <c r="AV1811" s="24" t="s">
        <v>5537</v>
      </c>
      <c r="AW1811" s="24" t="s">
        <v>5537</v>
      </c>
      <c r="AX1811" s="24" t="s">
        <v>5537</v>
      </c>
      <c r="AY1811" s="24" t="s">
        <v>5537</v>
      </c>
      <c r="AZ1811" s="24" t="s">
        <v>5537</v>
      </c>
      <c r="BA1811" s="24" t="s">
        <v>5537</v>
      </c>
      <c r="BB1811" s="24" t="s">
        <v>5537</v>
      </c>
      <c r="BC1811" s="24" t="s">
        <v>5537</v>
      </c>
      <c r="BD1811" s="24" t="s">
        <v>5537</v>
      </c>
      <c r="BE1811" s="24" t="s">
        <v>5537</v>
      </c>
      <c r="BF1811" s="24" t="s">
        <v>5537</v>
      </c>
      <c r="BG1811" s="24" t="s">
        <v>5537</v>
      </c>
      <c r="BH1811" s="24" t="s">
        <v>5537</v>
      </c>
      <c r="BI1811" s="9" t="s">
        <v>5537</v>
      </c>
      <c r="BJ1811" s="14"/>
      <c r="BK1811" s="14" t="s">
        <v>5537</v>
      </c>
      <c r="BL1811" s="14" t="str">
        <f>_xlfn.XLOOKUP(B1811,'[4]cell downs 18042026 17h'!$B:$B,'[4]cell downs 18042026 17h'!$B:$B,"")</f>
        <v/>
      </c>
      <c r="BM1811" s="14" t="str">
        <f>_xlfn.XLOOKUP(B1811,'[5]Cells Huawei 19042026 15h'!$B:$B,'[5]Cells Huawei 19042026 15h'!$B:$B,"")</f>
        <v/>
      </c>
      <c r="BN1811" s="9" t="str">
        <f>_xlfn.XLOOKUP(B1811,'[6]cells down 19042026 9H40'!$B:$B,'[6]cells down 19042026 9H40'!$B:$B,"")</f>
        <v/>
      </c>
      <c r="BO1811" s="9" t="s">
        <v>3984</v>
      </c>
      <c r="BP1811" s="9" t="s">
        <v>12</v>
      </c>
    </row>
    <row r="1812" spans="1:68" s="9" customFormat="1" x14ac:dyDescent="0.35">
      <c r="A1812" s="1" t="s">
        <v>3987</v>
      </c>
      <c r="B1812" s="8" t="s">
        <v>3988</v>
      </c>
      <c r="C1812" s="3" t="str">
        <f>_xlfn.XLOOKUP(B1812,'[1]daily break down'!$D:$D,'[1]daily break down'!$E:$E,"")</f>
        <v>CENTRE</v>
      </c>
      <c r="D1812" s="1" t="s">
        <v>11</v>
      </c>
      <c r="E1812" s="1" t="s">
        <v>66</v>
      </c>
      <c r="F1812" s="3" t="s">
        <v>226</v>
      </c>
      <c r="G1812" s="1" t="s">
        <v>3987</v>
      </c>
      <c r="H1812" s="41" t="str">
        <f>_xlfn.XLOOKUP(B1812,[2]CALCULATION!$B:$B,[2]CALCULATION!$H:$H,"")</f>
        <v>ZTE</v>
      </c>
      <c r="I1812" s="34">
        <v>0</v>
      </c>
      <c r="J1812" s="34">
        <v>0</v>
      </c>
      <c r="K1812" s="34">
        <v>0</v>
      </c>
      <c r="L1812" s="34">
        <v>0</v>
      </c>
      <c r="M1812" s="34">
        <v>0</v>
      </c>
      <c r="N1812" s="34">
        <v>0</v>
      </c>
      <c r="O1812" s="34">
        <v>0</v>
      </c>
      <c r="P1812" s="34">
        <v>0</v>
      </c>
      <c r="Q1812" s="34">
        <v>0</v>
      </c>
      <c r="R1812" s="34">
        <v>0</v>
      </c>
      <c r="S1812" s="109">
        <v>0</v>
      </c>
      <c r="T1812" s="109">
        <f>_xlfn.XLOOKUP(B1812,'[3]Nur des jours'!$B:$B,'[3]Nur des jours'!$U:$U,"")</f>
        <v>0</v>
      </c>
      <c r="U1812" s="109">
        <v>0</v>
      </c>
      <c r="V1812" s="109">
        <v>0</v>
      </c>
      <c r="W1812" s="109">
        <v>0</v>
      </c>
      <c r="X1812" s="109">
        <v>0</v>
      </c>
      <c r="Y1812" s="109">
        <v>0</v>
      </c>
      <c r="Z1812" s="109">
        <v>0</v>
      </c>
      <c r="AA1812" s="109">
        <v>0</v>
      </c>
      <c r="AB1812" s="109">
        <v>0</v>
      </c>
      <c r="AC1812" s="109">
        <v>0</v>
      </c>
      <c r="AD1812" s="109">
        <v>0</v>
      </c>
      <c r="AE1812" s="109">
        <v>0</v>
      </c>
      <c r="AF1812" s="109">
        <v>0</v>
      </c>
      <c r="AG1812" s="57" t="str">
        <f>_xlfn.XLOOKUP(B1812,[3]CALCULATION!$B:$B,[3]CALCULATION!$M:$M,"")</f>
        <v>EXCLU</v>
      </c>
      <c r="AH1812" s="57"/>
      <c r="AI1812" s="56" t="str" cm="1">
        <f t="array" ref="AI1812">IFERROR(_xlfn.IFS(
AK1812="MPR ISSUE","PDH",
AK1812="BSS Hardware Issue","BSS",
AK1812="Sites strategiques, MLL, Pylone, etc.","ENVTECH",
AK1812="AKTIVCO DEFAUT GE &amp; POWER Cabinet","AKTIVCO",
AK1812="AKTIVCO Coupure ENEO &amp; Baisse de tension","AKTIVCO GRID ONLY",
AK1812="Coupure ENEO &amp; Baisse de tension","IHS GRID ONLY",
AK1812="Defaut GE &amp; POWER Cabinet","IHS",
AK1812="Sharing","Partners",
AK1812="Sites strategiques &amp; DataCenter","SST &amp; DC",
AK1812="Exclu","Exclu",
AK1812="SAT","SAT",
AK1812="SPARE-ISSUE","SPARE-ISSUE",
AK1812="Fiber CAmtel","TRANS_FO_CAMTEL",
AK1812="Fiber AOF","Fiber AOF",
AK1812="Projet OCM (HUAWEI)","TRAVAUX-HUAWEI",
AK1812="Projet OCM (NOKIA)","TRAVAUX-NOKIA",
AK1812="ACCESS-ISSUE","ACCESS-ISSUE",
AK1812="Projet OCM (ZTE, NOKIA, autres projets)","TRAVAUX OCM",
AK1812="No root CAuse","No root cause",
AK1812="ODU HS","PDH",
AK1812="IP &amp; VLAN","PDH",
AK1812="Warehouse HUAWEI","SPARE-ISSUE",
AK1812="SPARE-HS","SPARE-ISSUE",
AK1812="Power Telco","BSS",AK1812="no impacts","no impacts"
),"")</f>
        <v>Exclu</v>
      </c>
      <c r="AJ1812" s="56" t="str" cm="1">
        <f t="array" ref="AJ1812">IFERROR(_xlfn.IFS(
AK1812="MPR ISSUE","TX ISSUE",
AK1812="BSS Hardware Issue","RAN ISSUE",
AK1812="Sites strategiques, MLL, Pylone, etc.","ENVTECH",
AK1812="AKTIVCO DEFAUT GE &amp; POWER Cabinet","POWER ISSUE",
AK1812="AKTIVCO Coupure ENEO &amp; Baisse de tension","POWER ISSUE",
AK1812="Coupure ENEO &amp; Baisse de tension","POWER ISSUE",
AK1812="Defaut GE &amp; POWER Cabinet","POWER ISSUE",
AK1812="Sharing","POWER ISSUE",
AK1812="Sites strategiques &amp; DataCenter","POWER ISSUE",
AK1812="Exclu","Exclu",
AK1812="SAT","TX ISSUE",
AK1812="SPARE-ISSUE","SPARE-ISSUE",
AK1812="Fiber CAmtel","TX ISSUE",
AK1812="Fiber AOF","TX ISSUE",
AK1812="Projet OCM (HUAWEI)","TRAVAUX-HUAWEI",
AK1812="Projet OCM (NOKIA)","TRAVAUX -NOKIA",
AK1812="ACCESS-ISSUE","ACCESS-ISSUE",
AK1812="Projet OCM (ZTE, NOKIA, autres projets)","TRAVAUX OCM",
AK1812="No root CAuse","No root cause",
AK1812="ODU HS","TX ISSUE",
AK1812="IP &amp; VLAN","TX ISSUE",
AK1812="Warehouse HUAWEI","SPARE-ISSUE",
AK1812="SPARE-HS","SPARE-ISSUE",
AK1812="Power Telco","RAN ISSUE",AK1812="no impacts","no impacts"
),"")</f>
        <v>Exclu</v>
      </c>
      <c r="AK1812" s="81" t="s">
        <v>5559</v>
      </c>
      <c r="AL1812" s="56" t="str" cm="1">
        <f t="array" ref="AL1812">IFERROR(_xlfn.IFS(
AK1812="MPR ISSUE","ACTIVE",
AK1812="BSS Hardware Issue","ACTIVE",
AK1812="Sites strategiques, MLL, Pylone, etc.","PASSIVE",
AK1812="AKTIVCO DEFAUT GE &amp; POWER Cabinet","PASSIVE",
AK1812="AKTIVCO Coupure ENEO &amp; Baisse de tension","PASSIVE",
AK1812="Coupure ENEO &amp; Baisse de tension","PASSIVE",
AK1812="Defaut GE &amp; POWER Cabinet","PASSIVE",
AK1812="Sharing","PASSIVE",
AK1812="Sites strategiques &amp; DataCenter","PASSIVE",
AK1812="Exclu","Exclu",
AK1812="SAT","ACTIVE",
AK1812="SPARE-ISSUE","SPARE-ISSUE",
AK1812="Fiber CAmtel","ACTIVE",
AK1812="Fiber AOF","ACTIVE",
AK1812="Projet OCM (HUAWEI)","PLANNED WORKS",
AK1812="Projet OCM (NOKIA)","PLANNED WORKS",
AK1812="ACCESS-ISSUE","ACCESS-ISSUE",
AK1812="Projet OCM (ZTE, NOKIA, autres projets)","PLANNED WORKS",
AK1812="No root CAuse","No root cause",
AK1812="ODU HS","ACTIVE",
AK1812="IP &amp; VLAN","ACTIVE",
AK1812="Warehouse HUAWEI","SPARE-ISSUE",
AK1812="SPARE-HS","SPARE-ISSUE",
AK1812="Power Telco","ACTIVE", AK1812="no impacts","no impacts"
),"")</f>
        <v>Exclu</v>
      </c>
      <c r="AM1812" s="108" t="s">
        <v>5537</v>
      </c>
      <c r="AN1812" s="117" t="s">
        <v>3988</v>
      </c>
      <c r="AP1812" s="23" t="s">
        <v>5537</v>
      </c>
      <c r="AQ1812" s="23" t="s">
        <v>5537</v>
      </c>
      <c r="AR1812" s="7"/>
      <c r="AS1812" s="6"/>
      <c r="AT1812" s="7"/>
      <c r="AU1812" s="3" t="s">
        <v>5537</v>
      </c>
      <c r="AV1812" s="24" t="s">
        <v>5537</v>
      </c>
      <c r="AW1812" s="24" t="s">
        <v>5537</v>
      </c>
      <c r="AX1812" s="24" t="s">
        <v>5537</v>
      </c>
      <c r="AY1812" s="24" t="s">
        <v>5537</v>
      </c>
      <c r="AZ1812" s="24" t="s">
        <v>5537</v>
      </c>
      <c r="BA1812" s="24" t="s">
        <v>5537</v>
      </c>
      <c r="BB1812" s="24" t="s">
        <v>5537</v>
      </c>
      <c r="BC1812" s="24" t="s">
        <v>5537</v>
      </c>
      <c r="BD1812" s="24" t="s">
        <v>5537</v>
      </c>
      <c r="BE1812" s="24" t="s">
        <v>5537</v>
      </c>
      <c r="BF1812" s="24" t="s">
        <v>5537</v>
      </c>
      <c r="BG1812" s="24" t="s">
        <v>5537</v>
      </c>
      <c r="BH1812" s="24" t="s">
        <v>5537</v>
      </c>
      <c r="BI1812" s="9" t="s">
        <v>5537</v>
      </c>
      <c r="BJ1812" s="14"/>
      <c r="BK1812" s="14" t="s">
        <v>5537</v>
      </c>
      <c r="BL1812" s="14" t="str">
        <f>_xlfn.XLOOKUP(B1812,'[4]cell downs 18042026 17h'!$B:$B,'[4]cell downs 18042026 17h'!$B:$B,"")</f>
        <v/>
      </c>
      <c r="BM1812" s="14" t="str">
        <f>_xlfn.XLOOKUP(B1812,'[5]Cells Huawei 19042026 15h'!$B:$B,'[5]Cells Huawei 19042026 15h'!$B:$B,"")</f>
        <v/>
      </c>
      <c r="BN1812" s="9" t="str">
        <f>_xlfn.XLOOKUP(B1812,'[6]cells down 19042026 9H40'!$B:$B,'[6]cells down 19042026 9H40'!$B:$B,"")</f>
        <v/>
      </c>
      <c r="BO1812" s="9" t="s">
        <v>3988</v>
      </c>
      <c r="BP1812" s="9" t="s">
        <v>5537</v>
      </c>
    </row>
    <row r="1813" spans="1:68" s="9" customFormat="1" ht="116" x14ac:dyDescent="0.35">
      <c r="A1813" s="112" t="s">
        <v>3989</v>
      </c>
      <c r="B1813" s="8" t="s">
        <v>3990</v>
      </c>
      <c r="C1813" s="3" t="str">
        <f>_xlfn.XLOOKUP(B1813,'[1]daily break down'!$D:$D,'[1]daily break down'!$E:$E,"")</f>
        <v>CENTRE</v>
      </c>
      <c r="D1813" s="1" t="s">
        <v>21</v>
      </c>
      <c r="E1813" s="1" t="s">
        <v>122</v>
      </c>
      <c r="F1813" s="3" t="s">
        <v>37</v>
      </c>
      <c r="G1813" s="1" t="s">
        <v>3991</v>
      </c>
      <c r="H1813" s="41" t="str">
        <f>_xlfn.XLOOKUP(B1813,[2]CALCULATION!$B:$B,[2]CALCULATION!$H:$H,"")</f>
        <v>ZTE</v>
      </c>
      <c r="I1813" s="34">
        <v>0</v>
      </c>
      <c r="J1813" s="34">
        <v>0</v>
      </c>
      <c r="K1813" s="34">
        <v>0</v>
      </c>
      <c r="L1813" s="34">
        <v>0</v>
      </c>
      <c r="M1813" s="34">
        <v>0</v>
      </c>
      <c r="N1813" s="34">
        <v>0</v>
      </c>
      <c r="O1813" s="34">
        <v>0</v>
      </c>
      <c r="P1813" s="34">
        <v>0</v>
      </c>
      <c r="Q1813" s="34">
        <v>0</v>
      </c>
      <c r="R1813" s="34">
        <v>0</v>
      </c>
      <c r="S1813" s="109">
        <v>0</v>
      </c>
      <c r="T1813" s="109">
        <f>_xlfn.XLOOKUP(B1813,'[3]Nur des jours'!$B:$B,'[3]Nur des jours'!$U:$U,"")</f>
        <v>0</v>
      </c>
      <c r="U1813" s="109">
        <v>0</v>
      </c>
      <c r="V1813" s="109">
        <v>0</v>
      </c>
      <c r="W1813" s="109">
        <v>0</v>
      </c>
      <c r="X1813" s="109">
        <v>0</v>
      </c>
      <c r="Y1813" s="109">
        <v>0</v>
      </c>
      <c r="Z1813" s="109">
        <v>0</v>
      </c>
      <c r="AA1813" s="109">
        <v>0</v>
      </c>
      <c r="AB1813" s="109">
        <v>0</v>
      </c>
      <c r="AC1813" s="109">
        <v>0</v>
      </c>
      <c r="AD1813" s="109">
        <v>0</v>
      </c>
      <c r="AE1813" s="109">
        <v>0</v>
      </c>
      <c r="AF1813" s="109">
        <v>0</v>
      </c>
      <c r="AG1813" s="57" t="str">
        <f>_xlfn.XLOOKUP(B1813,[3]CALCULATION!$B:$B,[3]CALCULATION!$M:$M,"")</f>
        <v>EXCLU</v>
      </c>
      <c r="AH1813" s="57"/>
      <c r="AI1813" s="56" t="str" cm="1">
        <f t="array" ref="AI1813">IFERROR(_xlfn.IFS(
AK1813="MPR ISSUE","PDH",
AK1813="BSS Hardware Issue","BSS",
AK1813="Sites strategiques, MLL, Pylone, etc.","ENVTECH",
AK1813="AKTIVCO DEFAUT GE &amp; POWER Cabinet","AKTIVCO",
AK1813="AKTIVCO Coupure ENEO &amp; Baisse de tension","AKTIVCO GRID ONLY",
AK1813="Coupure ENEO &amp; Baisse de tension","IHS GRID ONLY",
AK1813="Defaut GE &amp; POWER Cabinet","IHS",
AK1813="Sharing","Partners",
AK1813="Sites strategiques &amp; DataCenter","SST &amp; DC",
AK1813="Exclu","Exclu",
AK1813="SAT","SAT",
AK1813="SPARE-ISSUE","SPARE-ISSUE",
AK1813="Fiber CAmtel","TRANS_FO_CAMTEL",
AK1813="Fiber AOF","Fiber AOF",
AK1813="Projet OCM (HUAWEI)","TRAVAUX-HUAWEI",
AK1813="Projet OCM (NOKIA)","TRAVAUX-NOKIA",
AK1813="ACCESS-ISSUE","ACCESS-ISSUE",
AK1813="Projet OCM (ZTE, NOKIA, autres projets)","TRAVAUX OCM",
AK1813="No root CAuse","No root cause",
AK1813="ODU HS","PDH",
AK1813="IP &amp; VLAN","PDH",
AK1813="Warehouse HUAWEI","SPARE-ISSUE",
AK1813="SPARE-HS","SPARE-ISSUE",
AK1813="Power Telco","BSS",AK1813="no impacts","no impacts"
),"")</f>
        <v>Exclu</v>
      </c>
      <c r="AJ1813" s="56" t="str" cm="1">
        <f t="array" ref="AJ1813">IFERROR(_xlfn.IFS(
AK1813="MPR ISSUE","TX ISSUE",
AK1813="BSS Hardware Issue","RAN ISSUE",
AK1813="Sites strategiques, MLL, Pylone, etc.","ENVTECH",
AK1813="AKTIVCO DEFAUT GE &amp; POWER Cabinet","POWER ISSUE",
AK1813="AKTIVCO Coupure ENEO &amp; Baisse de tension","POWER ISSUE",
AK1813="Coupure ENEO &amp; Baisse de tension","POWER ISSUE",
AK1813="Defaut GE &amp; POWER Cabinet","POWER ISSUE",
AK1813="Sharing","POWER ISSUE",
AK1813="Sites strategiques &amp; DataCenter","POWER ISSUE",
AK1813="Exclu","Exclu",
AK1813="SAT","TX ISSUE",
AK1813="SPARE-ISSUE","SPARE-ISSUE",
AK1813="Fiber CAmtel","TX ISSUE",
AK1813="Fiber AOF","TX ISSUE",
AK1813="Projet OCM (HUAWEI)","TRAVAUX-HUAWEI",
AK1813="Projet OCM (NOKIA)","TRAVAUX -NOKIA",
AK1813="ACCESS-ISSUE","ACCESS-ISSUE",
AK1813="Projet OCM (ZTE, NOKIA, autres projets)","TRAVAUX OCM",
AK1813="No root CAuse","No root cause",
AK1813="ODU HS","TX ISSUE",
AK1813="IP &amp; VLAN","TX ISSUE",
AK1813="Warehouse HUAWEI","SPARE-ISSUE",
AK1813="SPARE-HS","SPARE-ISSUE",
AK1813="Power Telco","RAN ISSUE",AK1813="no impacts","no impacts"
),"")</f>
        <v>Exclu</v>
      </c>
      <c r="AK1813" s="81" t="s">
        <v>5559</v>
      </c>
      <c r="AL1813" s="56" t="str" cm="1">
        <f t="array" ref="AL1813">IFERROR(_xlfn.IFS(
AK1813="MPR ISSUE","ACTIVE",
AK1813="BSS Hardware Issue","ACTIVE",
AK1813="Sites strategiques, MLL, Pylone, etc.","PASSIVE",
AK1813="AKTIVCO DEFAUT GE &amp; POWER Cabinet","PASSIVE",
AK1813="AKTIVCO Coupure ENEO &amp; Baisse de tension","PASSIVE",
AK1813="Coupure ENEO &amp; Baisse de tension","PASSIVE",
AK1813="Defaut GE &amp; POWER Cabinet","PASSIVE",
AK1813="Sharing","PASSIVE",
AK1813="Sites strategiques &amp; DataCenter","PASSIVE",
AK1813="Exclu","Exclu",
AK1813="SAT","ACTIVE",
AK1813="SPARE-ISSUE","SPARE-ISSUE",
AK1813="Fiber CAmtel","ACTIVE",
AK1813="Fiber AOF","ACTIVE",
AK1813="Projet OCM (HUAWEI)","PLANNED WORKS",
AK1813="Projet OCM (NOKIA)","PLANNED WORKS",
AK1813="ACCESS-ISSUE","ACCESS-ISSUE",
AK1813="Projet OCM (ZTE, NOKIA, autres projets)","PLANNED WORKS",
AK1813="No root CAuse","No root cause",
AK1813="ODU HS","ACTIVE",
AK1813="IP &amp; VLAN","ACTIVE",
AK1813="Warehouse HUAWEI","SPARE-ISSUE",
AK1813="SPARE-HS","SPARE-ISSUE",
AK1813="Power Telco","ACTIVE", AK1813="no impacts","no impacts"
),"")</f>
        <v>Exclu</v>
      </c>
      <c r="AM1813" s="117" t="s">
        <v>6086</v>
      </c>
      <c r="AN1813" s="227" t="s">
        <v>3990</v>
      </c>
      <c r="AO1813" s="9" t="s">
        <v>6079</v>
      </c>
      <c r="AP1813" s="23" t="s">
        <v>5715</v>
      </c>
      <c r="AQ1813" s="23" t="s">
        <v>5537</v>
      </c>
      <c r="AR1813" s="7"/>
      <c r="AS1813" s="6"/>
      <c r="AT1813" s="7"/>
      <c r="AU1813" s="3" t="s">
        <v>5537</v>
      </c>
      <c r="AV1813" s="24" t="s">
        <v>5537</v>
      </c>
      <c r="AW1813" s="24" t="s">
        <v>5537</v>
      </c>
      <c r="AX1813" s="24" t="s">
        <v>5537</v>
      </c>
      <c r="AY1813" s="24" t="s">
        <v>5537</v>
      </c>
      <c r="AZ1813" s="24" t="s">
        <v>5537</v>
      </c>
      <c r="BA1813" s="24" t="s">
        <v>5537</v>
      </c>
      <c r="BB1813" s="24" t="s">
        <v>5537</v>
      </c>
      <c r="BC1813" s="24" t="s">
        <v>5537</v>
      </c>
      <c r="BD1813" s="24" t="s">
        <v>5537</v>
      </c>
      <c r="BE1813" s="24" t="s">
        <v>5537</v>
      </c>
      <c r="BF1813" s="24" t="s">
        <v>5537</v>
      </c>
      <c r="BG1813" s="24" t="s">
        <v>5537</v>
      </c>
      <c r="BH1813" s="24" t="s">
        <v>5537</v>
      </c>
      <c r="BI1813" s="9" t="s">
        <v>5537</v>
      </c>
      <c r="BJ1813" s="14"/>
      <c r="BK1813" s="14" t="s">
        <v>5537</v>
      </c>
      <c r="BL1813" s="14" t="str">
        <f>_xlfn.XLOOKUP(B1813,'[4]cell downs 18042026 17h'!$B:$B,'[4]cell downs 18042026 17h'!$B:$B,"")</f>
        <v/>
      </c>
      <c r="BM1813" s="14" t="str">
        <f>_xlfn.XLOOKUP(B1813,'[5]Cells Huawei 19042026 15h'!$B:$B,'[5]Cells Huawei 19042026 15h'!$B:$B,"")</f>
        <v/>
      </c>
      <c r="BN1813" s="9" t="str">
        <f>_xlfn.XLOOKUP(B1813,'[6]cells down 19042026 9H40'!$B:$B,'[6]cells down 19042026 9H40'!$B:$B,"")</f>
        <v/>
      </c>
      <c r="BO1813" s="9" t="s">
        <v>5537</v>
      </c>
      <c r="BP1813" s="9" t="s">
        <v>594</v>
      </c>
    </row>
    <row r="1814" spans="1:68" s="9" customFormat="1" x14ac:dyDescent="0.35">
      <c r="A1814" s="1" t="s">
        <v>3992</v>
      </c>
      <c r="B1814" s="8" t="s">
        <v>3993</v>
      </c>
      <c r="C1814" s="3" t="str">
        <f>_xlfn.XLOOKUP(B1814,'[1]daily break down'!$D:$D,'[1]daily break down'!$E:$E,"")</f>
        <v>CENTRE</v>
      </c>
      <c r="D1814" s="1" t="s">
        <v>11</v>
      </c>
      <c r="E1814" s="1" t="s">
        <v>705</v>
      </c>
      <c r="F1814" s="3" t="s">
        <v>226</v>
      </c>
      <c r="G1814" s="1" t="s">
        <v>3994</v>
      </c>
      <c r="H1814" s="41" t="str">
        <f>_xlfn.XLOOKUP(B1814,[2]CALCULATION!$B:$B,[2]CALCULATION!$H:$H,"")</f>
        <v>ZTE</v>
      </c>
      <c r="I1814" s="34">
        <v>0</v>
      </c>
      <c r="J1814" s="34">
        <v>0</v>
      </c>
      <c r="K1814" s="34">
        <v>0</v>
      </c>
      <c r="L1814" s="34">
        <v>0</v>
      </c>
      <c r="M1814" s="34">
        <v>0</v>
      </c>
      <c r="N1814" s="34">
        <v>0</v>
      </c>
      <c r="O1814" s="34">
        <v>0</v>
      </c>
      <c r="P1814" s="34">
        <v>0</v>
      </c>
      <c r="Q1814" s="34">
        <v>0</v>
      </c>
      <c r="R1814" s="34">
        <v>0</v>
      </c>
      <c r="S1814" s="109">
        <v>0</v>
      </c>
      <c r="T1814" s="109">
        <f>_xlfn.XLOOKUP(B1814,'[3]Nur des jours'!$B:$B,'[3]Nur des jours'!$U:$U,"")</f>
        <v>0</v>
      </c>
      <c r="U1814" s="109">
        <v>0</v>
      </c>
      <c r="V1814" s="109">
        <v>0</v>
      </c>
      <c r="W1814" s="109">
        <v>0</v>
      </c>
      <c r="X1814" s="109">
        <v>0</v>
      </c>
      <c r="Y1814" s="109">
        <v>0</v>
      </c>
      <c r="Z1814" s="109">
        <v>0</v>
      </c>
      <c r="AA1814" s="109">
        <v>0</v>
      </c>
      <c r="AB1814" s="109">
        <v>0</v>
      </c>
      <c r="AC1814" s="109">
        <v>0</v>
      </c>
      <c r="AD1814" s="109">
        <v>0</v>
      </c>
      <c r="AE1814" s="109">
        <v>0</v>
      </c>
      <c r="AF1814" s="109">
        <v>0</v>
      </c>
      <c r="AG1814" s="57" t="str">
        <f>_xlfn.XLOOKUP(B1814,[3]CALCULATION!$B:$B,[3]CALCULATION!$M:$M,"")</f>
        <v>EXCLU</v>
      </c>
      <c r="AH1814" s="57"/>
      <c r="AI1814" s="56" t="str" cm="1">
        <f t="array" ref="AI1814">IFERROR(_xlfn.IFS(
AK1814="MPR ISSUE","PDH",
AK1814="BSS Hardware Issue","BSS",
AK1814="Sites strategiques, MLL, Pylone, etc.","ENVTECH",
AK1814="AKTIVCO DEFAUT GE &amp; POWER Cabinet","AKTIVCO",
AK1814="AKTIVCO Coupure ENEO &amp; Baisse de tension","AKTIVCO GRID ONLY",
AK1814="Coupure ENEO &amp; Baisse de tension","IHS GRID ONLY",
AK1814="Defaut GE &amp; POWER Cabinet","IHS",
AK1814="Sharing","Partners",
AK1814="Sites strategiques &amp; DataCenter","SST &amp; DC",
AK1814="Exclu","Exclu",
AK1814="SAT","SAT",
AK1814="SPARE-ISSUE","SPARE-ISSUE",
AK1814="Fiber CAmtel","TRANS_FO_CAMTEL",
AK1814="Fiber AOF","Fiber AOF",
AK1814="Projet OCM (HUAWEI)","TRAVAUX-HUAWEI",
AK1814="Projet OCM (NOKIA)","TRAVAUX-NOKIA",
AK1814="ACCESS-ISSUE","ACCESS-ISSUE",
AK1814="Projet OCM (ZTE, NOKIA, autres projets)","TRAVAUX OCM",
AK1814="No root CAuse","No root cause",
AK1814="ODU HS","PDH",
AK1814="IP &amp; VLAN","PDH",
AK1814="Warehouse HUAWEI","SPARE-ISSUE",
AK1814="SPARE-HS","SPARE-ISSUE",
AK1814="Power Telco","BSS",AK1814="no impacts","no impacts"
),"")</f>
        <v>Exclu</v>
      </c>
      <c r="AJ1814" s="56" t="str" cm="1">
        <f t="array" ref="AJ1814">IFERROR(_xlfn.IFS(
AK1814="MPR ISSUE","TX ISSUE",
AK1814="BSS Hardware Issue","RAN ISSUE",
AK1814="Sites strategiques, MLL, Pylone, etc.","ENVTECH",
AK1814="AKTIVCO DEFAUT GE &amp; POWER Cabinet","POWER ISSUE",
AK1814="AKTIVCO Coupure ENEO &amp; Baisse de tension","POWER ISSUE",
AK1814="Coupure ENEO &amp; Baisse de tension","POWER ISSUE",
AK1814="Defaut GE &amp; POWER Cabinet","POWER ISSUE",
AK1814="Sharing","POWER ISSUE",
AK1814="Sites strategiques &amp; DataCenter","POWER ISSUE",
AK1814="Exclu","Exclu",
AK1814="SAT","TX ISSUE",
AK1814="SPARE-ISSUE","SPARE-ISSUE",
AK1814="Fiber CAmtel","TX ISSUE",
AK1814="Fiber AOF","TX ISSUE",
AK1814="Projet OCM (HUAWEI)","TRAVAUX-HUAWEI",
AK1814="Projet OCM (NOKIA)","TRAVAUX -NOKIA",
AK1814="ACCESS-ISSUE","ACCESS-ISSUE",
AK1814="Projet OCM (ZTE, NOKIA, autres projets)","TRAVAUX OCM",
AK1814="No root CAuse","No root cause",
AK1814="ODU HS","TX ISSUE",
AK1814="IP &amp; VLAN","TX ISSUE",
AK1814="Warehouse HUAWEI","SPARE-ISSUE",
AK1814="SPARE-HS","SPARE-ISSUE",
AK1814="Power Telco","RAN ISSUE",AK1814="no impacts","no impacts"
),"")</f>
        <v>Exclu</v>
      </c>
      <c r="AK1814" s="81" t="s">
        <v>5559</v>
      </c>
      <c r="AL1814" s="56" t="str" cm="1">
        <f t="array" ref="AL1814">IFERROR(_xlfn.IFS(
AK1814="MPR ISSUE","ACTIVE",
AK1814="BSS Hardware Issue","ACTIVE",
AK1814="Sites strategiques, MLL, Pylone, etc.","PASSIVE",
AK1814="AKTIVCO DEFAUT GE &amp; POWER Cabinet","PASSIVE",
AK1814="AKTIVCO Coupure ENEO &amp; Baisse de tension","PASSIVE",
AK1814="Coupure ENEO &amp; Baisse de tension","PASSIVE",
AK1814="Defaut GE &amp; POWER Cabinet","PASSIVE",
AK1814="Sharing","PASSIVE",
AK1814="Sites strategiques &amp; DataCenter","PASSIVE",
AK1814="Exclu","Exclu",
AK1814="SAT","ACTIVE",
AK1814="SPARE-ISSUE","SPARE-ISSUE",
AK1814="Fiber CAmtel","ACTIVE",
AK1814="Fiber AOF","ACTIVE",
AK1814="Projet OCM (HUAWEI)","PLANNED WORKS",
AK1814="Projet OCM (NOKIA)","PLANNED WORKS",
AK1814="ACCESS-ISSUE","ACCESS-ISSUE",
AK1814="Projet OCM (ZTE, NOKIA, autres projets)","PLANNED WORKS",
AK1814="No root CAuse","No root cause",
AK1814="ODU HS","ACTIVE",
AK1814="IP &amp; VLAN","ACTIVE",
AK1814="Warehouse HUAWEI","SPARE-ISSUE",
AK1814="SPARE-HS","SPARE-ISSUE",
AK1814="Power Telco","ACTIVE", AK1814="no impacts","no impacts"
),"")</f>
        <v>Exclu</v>
      </c>
      <c r="AM1814" s="108" t="s">
        <v>5537</v>
      </c>
      <c r="AN1814" s="117" t="s">
        <v>3993</v>
      </c>
      <c r="AP1814" s="23" t="s">
        <v>5537</v>
      </c>
      <c r="AQ1814" s="23" t="s">
        <v>5537</v>
      </c>
      <c r="AR1814" s="7"/>
      <c r="AS1814" s="6"/>
      <c r="AT1814" s="7"/>
      <c r="AU1814" s="3" t="s">
        <v>5537</v>
      </c>
      <c r="AV1814" s="24" t="s">
        <v>5537</v>
      </c>
      <c r="AW1814" s="24" t="s">
        <v>5537</v>
      </c>
      <c r="AX1814" s="24" t="s">
        <v>5537</v>
      </c>
      <c r="AY1814" s="24" t="s">
        <v>5537</v>
      </c>
      <c r="AZ1814" s="24" t="s">
        <v>5537</v>
      </c>
      <c r="BA1814" s="24" t="s">
        <v>5537</v>
      </c>
      <c r="BB1814" s="24" t="s">
        <v>5537</v>
      </c>
      <c r="BC1814" s="24" t="s">
        <v>5537</v>
      </c>
      <c r="BD1814" s="24" t="s">
        <v>5537</v>
      </c>
      <c r="BE1814" s="24" t="s">
        <v>5537</v>
      </c>
      <c r="BF1814" s="24" t="s">
        <v>5537</v>
      </c>
      <c r="BG1814" s="24" t="s">
        <v>5537</v>
      </c>
      <c r="BH1814" s="24" t="s">
        <v>5537</v>
      </c>
      <c r="BI1814" s="9" t="s">
        <v>5537</v>
      </c>
      <c r="BJ1814" s="14"/>
      <c r="BK1814" s="14" t="s">
        <v>5537</v>
      </c>
      <c r="BL1814" s="14" t="str">
        <f>_xlfn.XLOOKUP(B1814,'[4]cell downs 18042026 17h'!$B:$B,'[4]cell downs 18042026 17h'!$B:$B,"")</f>
        <v/>
      </c>
      <c r="BM1814" s="14" t="str">
        <f>_xlfn.XLOOKUP(B1814,'[5]Cells Huawei 19042026 15h'!$B:$B,'[5]Cells Huawei 19042026 15h'!$B:$B,"")</f>
        <v/>
      </c>
      <c r="BN1814" s="9" t="str">
        <f>_xlfn.XLOOKUP(B1814,'[6]cells down 19042026 9H40'!$B:$B,'[6]cells down 19042026 9H40'!$B:$B,"")</f>
        <v/>
      </c>
      <c r="BO1814" s="9" t="s">
        <v>3993</v>
      </c>
      <c r="BP1814" s="9" t="s">
        <v>5537</v>
      </c>
    </row>
    <row r="1815" spans="1:68" s="9" customFormat="1" x14ac:dyDescent="0.35">
      <c r="A1815" s="112" t="s">
        <v>3995</v>
      </c>
      <c r="B1815" s="8" t="s">
        <v>3996</v>
      </c>
      <c r="C1815" s="3" t="str">
        <f>_xlfn.XLOOKUP(B1815,'[1]daily break down'!$D:$D,'[1]daily break down'!$E:$E,"")</f>
        <v>CENTRE</v>
      </c>
      <c r="D1815" s="1" t="s">
        <v>11</v>
      </c>
      <c r="E1815" s="1" t="s">
        <v>12</v>
      </c>
      <c r="F1815" s="3" t="s">
        <v>226</v>
      </c>
      <c r="G1815" s="1" t="s">
        <v>3997</v>
      </c>
      <c r="H1815" s="41" t="str">
        <f>_xlfn.XLOOKUP(B1815,[2]CALCULATION!$B:$B,[2]CALCULATION!$H:$H,"")</f>
        <v>ZTE</v>
      </c>
      <c r="I1815" s="34">
        <v>0</v>
      </c>
      <c r="J1815" s="34">
        <v>0</v>
      </c>
      <c r="K1815" s="34">
        <v>0</v>
      </c>
      <c r="L1815" s="34">
        <v>0</v>
      </c>
      <c r="M1815" s="34">
        <v>0</v>
      </c>
      <c r="N1815" s="34">
        <v>0</v>
      </c>
      <c r="O1815" s="34">
        <v>0</v>
      </c>
      <c r="P1815" s="34">
        <v>0</v>
      </c>
      <c r="Q1815" s="34">
        <v>0</v>
      </c>
      <c r="R1815" s="34">
        <v>0</v>
      </c>
      <c r="S1815" s="109">
        <v>0</v>
      </c>
      <c r="T1815" s="109">
        <f>_xlfn.XLOOKUP(B1815,'[3]Nur des jours'!$B:$B,'[3]Nur des jours'!$U:$U,"")</f>
        <v>0</v>
      </c>
      <c r="U1815" s="109">
        <v>0</v>
      </c>
      <c r="V1815" s="109">
        <v>0</v>
      </c>
      <c r="W1815" s="109">
        <v>0</v>
      </c>
      <c r="X1815" s="109">
        <v>0</v>
      </c>
      <c r="Y1815" s="109">
        <v>0</v>
      </c>
      <c r="Z1815" s="109">
        <v>0</v>
      </c>
      <c r="AA1815" s="109">
        <v>0</v>
      </c>
      <c r="AB1815" s="109">
        <v>0</v>
      </c>
      <c r="AC1815" s="109">
        <v>0</v>
      </c>
      <c r="AD1815" s="109">
        <v>0</v>
      </c>
      <c r="AE1815" s="109">
        <v>0</v>
      </c>
      <c r="AF1815" s="109">
        <v>0</v>
      </c>
      <c r="AG1815" s="57" t="str">
        <f>_xlfn.XLOOKUP(B1815,[3]CALCULATION!$B:$B,[3]CALCULATION!$M:$M,"")</f>
        <v>EXCLU</v>
      </c>
      <c r="AH1815" s="57"/>
      <c r="AI1815" s="56" t="str" cm="1">
        <f t="array" ref="AI1815">IFERROR(_xlfn.IFS(
AK1815="MPR ISSUE","PDH",
AK1815="BSS Hardware Issue","BSS",
AK1815="Sites strategiques, MLL, Pylone, etc.","ENVTECH",
AK1815="AKTIVCO DEFAUT GE &amp; POWER Cabinet","AKTIVCO",
AK1815="AKTIVCO Coupure ENEO &amp; Baisse de tension","AKTIVCO GRID ONLY",
AK1815="Coupure ENEO &amp; Baisse de tension","IHS GRID ONLY",
AK1815="Defaut GE &amp; POWER Cabinet","IHS",
AK1815="Sharing","Partners",
AK1815="Sites strategiques &amp; DataCenter","SST &amp; DC",
AK1815="Exclu","Exclu",
AK1815="SAT","SAT",
AK1815="SPARE-ISSUE","SPARE-ISSUE",
AK1815="Fiber CAmtel","TRANS_FO_CAMTEL",
AK1815="Fiber AOF","Fiber AOF",
AK1815="Projet OCM (HUAWEI)","TRAVAUX-HUAWEI",
AK1815="Projet OCM (NOKIA)","TRAVAUX-NOKIA",
AK1815="ACCESS-ISSUE","ACCESS-ISSUE",
AK1815="Projet OCM (ZTE, NOKIA, autres projets)","TRAVAUX OCM",
AK1815="No root CAuse","No root cause",
AK1815="ODU HS","PDH",
AK1815="IP &amp; VLAN","PDH",
AK1815="Warehouse HUAWEI","SPARE-ISSUE",
AK1815="SPARE-HS","SPARE-ISSUE",
AK1815="Power Telco","BSS",AK1815="no impacts","no impacts"
),"")</f>
        <v>Exclu</v>
      </c>
      <c r="AJ1815" s="56" t="str" cm="1">
        <f t="array" ref="AJ1815">IFERROR(_xlfn.IFS(
AK1815="MPR ISSUE","TX ISSUE",
AK1815="BSS Hardware Issue","RAN ISSUE",
AK1815="Sites strategiques, MLL, Pylone, etc.","ENVTECH",
AK1815="AKTIVCO DEFAUT GE &amp; POWER Cabinet","POWER ISSUE",
AK1815="AKTIVCO Coupure ENEO &amp; Baisse de tension","POWER ISSUE",
AK1815="Coupure ENEO &amp; Baisse de tension","POWER ISSUE",
AK1815="Defaut GE &amp; POWER Cabinet","POWER ISSUE",
AK1815="Sharing","POWER ISSUE",
AK1815="Sites strategiques &amp; DataCenter","POWER ISSUE",
AK1815="Exclu","Exclu",
AK1815="SAT","TX ISSUE",
AK1815="SPARE-ISSUE","SPARE-ISSUE",
AK1815="Fiber CAmtel","TX ISSUE",
AK1815="Fiber AOF","TX ISSUE",
AK1815="Projet OCM (HUAWEI)","TRAVAUX-HUAWEI",
AK1815="Projet OCM (NOKIA)","TRAVAUX -NOKIA",
AK1815="ACCESS-ISSUE","ACCESS-ISSUE",
AK1815="Projet OCM (ZTE, NOKIA, autres projets)","TRAVAUX OCM",
AK1815="No root CAuse","No root cause",
AK1815="ODU HS","TX ISSUE",
AK1815="IP &amp; VLAN","TX ISSUE",
AK1815="Warehouse HUAWEI","SPARE-ISSUE",
AK1815="SPARE-HS","SPARE-ISSUE",
AK1815="Power Telco","RAN ISSUE",AK1815="no impacts","no impacts"
),"")</f>
        <v>Exclu</v>
      </c>
      <c r="AK1815" s="81" t="s">
        <v>5559</v>
      </c>
      <c r="AL1815" s="56" t="str" cm="1">
        <f t="array" ref="AL1815">IFERROR(_xlfn.IFS(
AK1815="MPR ISSUE","ACTIVE",
AK1815="BSS Hardware Issue","ACTIVE",
AK1815="Sites strategiques, MLL, Pylone, etc.","PASSIVE",
AK1815="AKTIVCO DEFAUT GE &amp; POWER Cabinet","PASSIVE",
AK1815="AKTIVCO Coupure ENEO &amp; Baisse de tension","PASSIVE",
AK1815="Coupure ENEO &amp; Baisse de tension","PASSIVE",
AK1815="Defaut GE &amp; POWER Cabinet","PASSIVE",
AK1815="Sharing","PASSIVE",
AK1815="Sites strategiques &amp; DataCenter","PASSIVE",
AK1815="Exclu","Exclu",
AK1815="SAT","ACTIVE",
AK1815="SPARE-ISSUE","SPARE-ISSUE",
AK1815="Fiber CAmtel","ACTIVE",
AK1815="Fiber AOF","ACTIVE",
AK1815="Projet OCM (HUAWEI)","PLANNED WORKS",
AK1815="Projet OCM (NOKIA)","PLANNED WORKS",
AK1815="ACCESS-ISSUE","ACCESS-ISSUE",
AK1815="Projet OCM (ZTE, NOKIA, autres projets)","PLANNED WORKS",
AK1815="No root CAuse","No root cause",
AK1815="ODU HS","ACTIVE",
AK1815="IP &amp; VLAN","ACTIVE",
AK1815="Warehouse HUAWEI","SPARE-ISSUE",
AK1815="SPARE-HS","SPARE-ISSUE",
AK1815="Power Telco","ACTIVE", AK1815="no impacts","no impacts"
),"")</f>
        <v>Exclu</v>
      </c>
      <c r="AM1815" s="108" t="s">
        <v>5537</v>
      </c>
      <c r="AN1815" s="117" t="s">
        <v>3996</v>
      </c>
      <c r="AP1815" s="23" t="s">
        <v>5537</v>
      </c>
      <c r="AQ1815" s="23" t="s">
        <v>5537</v>
      </c>
      <c r="AR1815" s="7"/>
      <c r="AS1815" s="6"/>
      <c r="AT1815" s="7"/>
      <c r="AU1815" s="3" t="s">
        <v>5537</v>
      </c>
      <c r="AV1815" s="24" t="s">
        <v>5537</v>
      </c>
      <c r="AW1815" s="24" t="s">
        <v>5537</v>
      </c>
      <c r="AX1815" s="24" t="s">
        <v>5537</v>
      </c>
      <c r="AY1815" s="24" t="s">
        <v>5537</v>
      </c>
      <c r="AZ1815" s="24" t="s">
        <v>5537</v>
      </c>
      <c r="BA1815" s="24" t="s">
        <v>5537</v>
      </c>
      <c r="BB1815" s="24" t="s">
        <v>5537</v>
      </c>
      <c r="BC1815" s="24" t="s">
        <v>5537</v>
      </c>
      <c r="BD1815" s="24" t="s">
        <v>5537</v>
      </c>
      <c r="BE1815" s="24" t="s">
        <v>5537</v>
      </c>
      <c r="BF1815" s="24" t="s">
        <v>5537</v>
      </c>
      <c r="BG1815" s="24" t="s">
        <v>5537</v>
      </c>
      <c r="BH1815" s="24" t="s">
        <v>5537</v>
      </c>
      <c r="BI1815" s="9" t="s">
        <v>5537</v>
      </c>
      <c r="BJ1815" s="14"/>
      <c r="BK1815" s="14" t="s">
        <v>5537</v>
      </c>
      <c r="BL1815" s="14" t="str">
        <f>_xlfn.XLOOKUP(B1815,'[4]cell downs 18042026 17h'!$B:$B,'[4]cell downs 18042026 17h'!$B:$B,"")</f>
        <v/>
      </c>
      <c r="BM1815" s="14" t="str">
        <f>_xlfn.XLOOKUP(B1815,'[5]Cells Huawei 19042026 15h'!$B:$B,'[5]Cells Huawei 19042026 15h'!$B:$B,"")</f>
        <v/>
      </c>
      <c r="BN1815" s="9" t="str">
        <f>_xlfn.XLOOKUP(B1815,'[6]cells down 19042026 9H40'!$B:$B,'[6]cells down 19042026 9H40'!$B:$B,"")</f>
        <v/>
      </c>
      <c r="BO1815" s="9" t="s">
        <v>3996</v>
      </c>
      <c r="BP1815" s="9" t="s">
        <v>594</v>
      </c>
    </row>
    <row r="1816" spans="1:68" s="9" customFormat="1" x14ac:dyDescent="0.35">
      <c r="A1816" s="1" t="s">
        <v>150</v>
      </c>
      <c r="B1816" s="8" t="s">
        <v>151</v>
      </c>
      <c r="C1816" s="3" t="str">
        <f>_xlfn.XLOOKUP(B1816,'[1]daily break down'!$D:$D,'[1]daily break down'!$E:$E,"")</f>
        <v>Douala</v>
      </c>
      <c r="D1816" s="1" t="s">
        <v>21</v>
      </c>
      <c r="E1816" s="1" t="s">
        <v>30</v>
      </c>
      <c r="F1816" s="3" t="s">
        <v>31</v>
      </c>
      <c r="G1816" s="1" t="s">
        <v>32</v>
      </c>
      <c r="H1816" s="41" t="str">
        <f>_xlfn.XLOOKUP(B1816,[2]CALCULATION!$B:$B,[2]CALCULATION!$H:$H,"")</f>
        <v>ZTE</v>
      </c>
      <c r="I1816" s="34">
        <v>0</v>
      </c>
      <c r="J1816" s="34">
        <v>0</v>
      </c>
      <c r="K1816" s="34">
        <v>0</v>
      </c>
      <c r="L1816" s="34">
        <v>10.211349245076804</v>
      </c>
      <c r="M1816" s="34">
        <v>0</v>
      </c>
      <c r="N1816" s="34">
        <v>0</v>
      </c>
      <c r="O1816" s="34">
        <v>0</v>
      </c>
      <c r="P1816" s="34">
        <v>0</v>
      </c>
      <c r="Q1816" s="34">
        <v>0</v>
      </c>
      <c r="R1816" s="34">
        <v>0</v>
      </c>
      <c r="S1816" s="109">
        <v>0</v>
      </c>
      <c r="T1816" s="109">
        <f>_xlfn.XLOOKUP(B1816,'[3]Nur des jours'!$B:$B,'[3]Nur des jours'!$U:$U,"")</f>
        <v>0</v>
      </c>
      <c r="U1816" s="109">
        <v>0</v>
      </c>
      <c r="V1816" s="109">
        <v>0</v>
      </c>
      <c r="W1816" s="109">
        <v>0</v>
      </c>
      <c r="X1816" s="109">
        <v>0</v>
      </c>
      <c r="Y1816" s="109">
        <v>0</v>
      </c>
      <c r="Z1816" s="109">
        <v>0</v>
      </c>
      <c r="AA1816" s="109">
        <v>0</v>
      </c>
      <c r="AB1816" s="109">
        <v>0</v>
      </c>
      <c r="AC1816" s="109">
        <v>0</v>
      </c>
      <c r="AD1816" s="109">
        <v>0</v>
      </c>
      <c r="AE1816" s="109">
        <v>0</v>
      </c>
      <c r="AF1816" s="109">
        <v>0</v>
      </c>
      <c r="AG1816" s="57" t="str">
        <f>_xlfn.XLOOKUP(B1816,[3]CALCULATION!$B:$B,[3]CALCULATION!$M:$M,"")</f>
        <v>Operationnel</v>
      </c>
      <c r="AH1816" s="57"/>
      <c r="AI1816" s="56" t="str" cm="1">
        <f t="array" ref="AI1816">IFERROR(_xlfn.IFS(
AK1816="MPR ISSUE","PDH",
AK1816="BSS Hardware Issue","BSS",
AK1816="Sites strategiques, MLL, Pylone, etc.","ENVTECH",
AK1816="AKTIVCO DEFAUT GE &amp; POWER Cabinet","AKTIVCO",
AK1816="AKTIVCO Coupure ENEO &amp; Baisse de tension","AKTIVCO GRID ONLY",
AK1816="Coupure ENEO &amp; Baisse de tension","IHS GRID ONLY",
AK1816="Defaut GE &amp; POWER Cabinet","IHS",
AK1816="Sharing","Partners",
AK1816="Sites strategiques &amp; DataCenter","SST &amp; DC",
AK1816="Exclu","Exclu",
AK1816="SAT","SAT",
AK1816="SPARE-ISSUE","SPARE-ISSUE",
AK1816="Fiber CAmtel","TRANS_FO_CAMTEL",
AK1816="Fiber AOF","Fiber AOF",
AK1816="Projet OCM (HUAWEI)","TRAVAUX-HUAWEI",
AK1816="Projet OCM (NOKIA)","TRAVAUX-NOKIA",
AK1816="ACCESS-ISSUE","ACCESS-ISSUE",
AK1816="Projet OCM (ZTE, NOKIA, autres projets)","TRAVAUX OCM",
AK1816="No root CAuse","No root cause",
AK1816="ODU HS","PDH",
AK1816="IP &amp; VLAN","PDH",
AK1816="Warehouse HUAWEI","SPARE-ISSUE",
AK1816="SPARE-HS","SPARE-ISSUE",
AK1816="Power Telco","BSS",AK1816="no impacts","no impacts"
),"")</f>
        <v>No root cause</v>
      </c>
      <c r="AJ1816" s="56" t="str" cm="1">
        <f t="array" ref="AJ1816">IFERROR(_xlfn.IFS(
AK1816="MPR ISSUE","TX ISSUE",
AK1816="BSS Hardware Issue","RAN ISSUE",
AK1816="Sites strategiques, MLL, Pylone, etc.","ENVTECH",
AK1816="AKTIVCO DEFAUT GE &amp; POWER Cabinet","POWER ISSUE",
AK1816="AKTIVCO Coupure ENEO &amp; Baisse de tension","POWER ISSUE",
AK1816="Coupure ENEO &amp; Baisse de tension","POWER ISSUE",
AK1816="Defaut GE &amp; POWER Cabinet","POWER ISSUE",
AK1816="Sharing","POWER ISSUE",
AK1816="Sites strategiques &amp; DataCenter","POWER ISSUE",
AK1816="Exclu","Exclu",
AK1816="SAT","TX ISSUE",
AK1816="SPARE-ISSUE","SPARE-ISSUE",
AK1816="Fiber CAmtel","TX ISSUE",
AK1816="Fiber AOF","TX ISSUE",
AK1816="Projet OCM (HUAWEI)","TRAVAUX-HUAWEI",
AK1816="Projet OCM (NOKIA)","TRAVAUX -NOKIA",
AK1816="ACCESS-ISSUE","ACCESS-ISSUE",
AK1816="Projet OCM (ZTE, NOKIA, autres projets)","TRAVAUX OCM",
AK1816="No root CAuse","No root cause",
AK1816="ODU HS","TX ISSUE",
AK1816="IP &amp; VLAN","TX ISSUE",
AK1816="Warehouse HUAWEI","SPARE-ISSUE",
AK1816="SPARE-HS","SPARE-ISSUE",
AK1816="Power Telco","RAN ISSUE",AK1816="no impacts","no impacts"
),"")</f>
        <v>No root cause</v>
      </c>
      <c r="AK1816" s="81" t="s">
        <v>5620</v>
      </c>
      <c r="AL1816" s="56" t="str" cm="1">
        <f t="array" ref="AL1816">IFERROR(_xlfn.IFS(
AK1816="MPR ISSUE","ACTIVE",
AK1816="BSS Hardware Issue","ACTIVE",
AK1816="Sites strategiques, MLL, Pylone, etc.","PASSIVE",
AK1816="AKTIVCO DEFAUT GE &amp; POWER Cabinet","PASSIVE",
AK1816="AKTIVCO Coupure ENEO &amp; Baisse de tension","PASSIVE",
AK1816="Coupure ENEO &amp; Baisse de tension","PASSIVE",
AK1816="Defaut GE &amp; POWER Cabinet","PASSIVE",
AK1816="Sharing","PASSIVE",
AK1816="Sites strategiques &amp; DataCenter","PASSIVE",
AK1816="Exclu","Exclu",
AK1816="SAT","ACTIVE",
AK1816="SPARE-ISSUE","SPARE-ISSUE",
AK1816="Fiber CAmtel","ACTIVE",
AK1816="Fiber AOF","ACTIVE",
AK1816="Projet OCM (HUAWEI)","PLANNED WORKS",
AK1816="Projet OCM (NOKIA)","PLANNED WORKS",
AK1816="ACCESS-ISSUE","ACCESS-ISSUE",
AK1816="Projet OCM (ZTE, NOKIA, autres projets)","PLANNED WORKS",
AK1816="No root CAuse","No root cause",
AK1816="ODU HS","ACTIVE",
AK1816="IP &amp; VLAN","ACTIVE",
AK1816="Warehouse HUAWEI","SPARE-ISSUE",
AK1816="SPARE-HS","SPARE-ISSUE",
AK1816="Power Telco","ACTIVE", AK1816="no impacts","no impacts"
),"")</f>
        <v>No root cause</v>
      </c>
      <c r="AM1816" s="108" t="s">
        <v>5537</v>
      </c>
      <c r="AN1816" s="117" t="s">
        <v>151</v>
      </c>
      <c r="AP1816" s="23" t="s">
        <v>5537</v>
      </c>
      <c r="AQ1816" s="23" t="s">
        <v>5537</v>
      </c>
      <c r="AR1816" s="7"/>
      <c r="AS1816" s="6"/>
      <c r="AT1816" s="7"/>
      <c r="AU1816" s="3" t="s">
        <v>5537</v>
      </c>
      <c r="AV1816" s="24" t="s">
        <v>5537</v>
      </c>
      <c r="AW1816" s="24" t="s">
        <v>5537</v>
      </c>
      <c r="AX1816" s="24" t="s">
        <v>5537</v>
      </c>
      <c r="AY1816" s="24" t="s">
        <v>5537</v>
      </c>
      <c r="AZ1816" s="24" t="s">
        <v>5537</v>
      </c>
      <c r="BA1816" s="24" t="s">
        <v>5537</v>
      </c>
      <c r="BB1816" s="24" t="s">
        <v>5537</v>
      </c>
      <c r="BC1816" s="24" t="s">
        <v>5537</v>
      </c>
      <c r="BD1816" s="24" t="s">
        <v>5537</v>
      </c>
      <c r="BE1816" s="24" t="s">
        <v>5537</v>
      </c>
      <c r="BF1816" s="24" t="s">
        <v>5537</v>
      </c>
      <c r="BG1816" s="24" t="s">
        <v>5537</v>
      </c>
      <c r="BH1816" s="24" t="s">
        <v>5537</v>
      </c>
      <c r="BI1816" s="9" t="s">
        <v>5537</v>
      </c>
      <c r="BJ1816" s="14"/>
      <c r="BK1816" s="14" t="s">
        <v>5537</v>
      </c>
      <c r="BL1816" s="14" t="str">
        <f>_xlfn.XLOOKUP(B1816,'[4]cell downs 18042026 17h'!$B:$B,'[4]cell downs 18042026 17h'!$B:$B,"")</f>
        <v/>
      </c>
      <c r="BM1816" s="14" t="str">
        <f>_xlfn.XLOOKUP(B1816,'[5]Cells Huawei 19042026 15h'!$B:$B,'[5]Cells Huawei 19042026 15h'!$B:$B,"")</f>
        <v/>
      </c>
      <c r="BN1816" s="9" t="str">
        <f>_xlfn.XLOOKUP(B1816,'[6]cells down 19042026 9H40'!$B:$B,'[6]cells down 19042026 9H40'!$B:$B,"")</f>
        <v/>
      </c>
      <c r="BO1816" s="9" t="s">
        <v>5537</v>
      </c>
      <c r="BP1816" s="9" t="s">
        <v>5537</v>
      </c>
    </row>
    <row r="1817" spans="1:68" s="9" customFormat="1" x14ac:dyDescent="0.35">
      <c r="A1817" s="1" t="s">
        <v>2372</v>
      </c>
      <c r="B1817" s="8" t="s">
        <v>2373</v>
      </c>
      <c r="C1817" s="3" t="str">
        <f>_xlfn.XLOOKUP(B1817,'[1]daily break down'!$D:$D,'[1]daily break down'!$E:$E,"")</f>
        <v>Douala</v>
      </c>
      <c r="D1817" s="1" t="s">
        <v>11</v>
      </c>
      <c r="E1817" s="1" t="s">
        <v>12</v>
      </c>
      <c r="F1817" s="3" t="s">
        <v>31</v>
      </c>
      <c r="G1817" s="1" t="s">
        <v>32</v>
      </c>
      <c r="H1817" s="41" t="str">
        <f>_xlfn.XLOOKUP(B1817,[2]CALCULATION!$B:$B,[2]CALCULATION!$H:$H,"")</f>
        <v>ZTE</v>
      </c>
      <c r="I1817" s="34">
        <v>0</v>
      </c>
      <c r="J1817" s="34">
        <v>0</v>
      </c>
      <c r="K1817" s="34">
        <v>0</v>
      </c>
      <c r="L1817" s="34">
        <v>5.3193299432416499</v>
      </c>
      <c r="M1817" s="34">
        <v>0</v>
      </c>
      <c r="N1817" s="34">
        <v>0</v>
      </c>
      <c r="O1817" s="34">
        <v>0</v>
      </c>
      <c r="P1817" s="34">
        <v>0</v>
      </c>
      <c r="Q1817" s="34">
        <v>0</v>
      </c>
      <c r="R1817" s="34">
        <v>0</v>
      </c>
      <c r="S1817" s="109">
        <v>0</v>
      </c>
      <c r="T1817" s="109">
        <f>_xlfn.XLOOKUP(B1817,'[3]Nur des jours'!$B:$B,'[3]Nur des jours'!$U:$U,"")</f>
        <v>0</v>
      </c>
      <c r="U1817" s="109">
        <v>0</v>
      </c>
      <c r="V1817" s="109">
        <v>0</v>
      </c>
      <c r="W1817" s="109">
        <v>0</v>
      </c>
      <c r="X1817" s="109">
        <v>0</v>
      </c>
      <c r="Y1817" s="109">
        <v>0</v>
      </c>
      <c r="Z1817" s="109">
        <v>0</v>
      </c>
      <c r="AA1817" s="109">
        <v>0</v>
      </c>
      <c r="AB1817" s="109">
        <v>0</v>
      </c>
      <c r="AC1817" s="109">
        <v>0</v>
      </c>
      <c r="AD1817" s="109">
        <v>0</v>
      </c>
      <c r="AE1817" s="109">
        <v>0</v>
      </c>
      <c r="AF1817" s="109">
        <v>0</v>
      </c>
      <c r="AG1817" s="57" t="str">
        <f>_xlfn.XLOOKUP(B1817,[3]CALCULATION!$B:$B,[3]CALCULATION!$M:$M,"")</f>
        <v>Operationnel</v>
      </c>
      <c r="AH1817" s="57"/>
      <c r="AI1817" s="56" t="str" cm="1">
        <f t="array" ref="AI1817">IFERROR(_xlfn.IFS(
AK1817="MPR ISSUE","PDH",
AK1817="BSS Hardware Issue","BSS",
AK1817="Sites strategiques, MLL, Pylone, etc.","ENVTECH",
AK1817="AKTIVCO DEFAUT GE &amp; POWER Cabinet","AKTIVCO",
AK1817="AKTIVCO Coupure ENEO &amp; Baisse de tension","AKTIVCO GRID ONLY",
AK1817="Coupure ENEO &amp; Baisse de tension","IHS GRID ONLY",
AK1817="Defaut GE &amp; POWER Cabinet","IHS",
AK1817="Sharing","Partners",
AK1817="Sites strategiques &amp; DataCenter","SST &amp; DC",
AK1817="Exclu","Exclu",
AK1817="SAT","SAT",
AK1817="SPARE-ISSUE","SPARE-ISSUE",
AK1817="Fiber CAmtel","TRANS_FO_CAMTEL",
AK1817="Fiber AOF","Fiber AOF",
AK1817="Projet OCM (HUAWEI)","TRAVAUX-HUAWEI",
AK1817="Projet OCM (NOKIA)","TRAVAUX-NOKIA",
AK1817="ACCESS-ISSUE","ACCESS-ISSUE",
AK1817="Projet OCM (ZTE, NOKIA, autres projets)","TRAVAUX OCM",
AK1817="No root CAuse","No root cause",
AK1817="ODU HS","PDH",
AK1817="IP &amp; VLAN","PDH",
AK1817="Warehouse HUAWEI","SPARE-ISSUE",
AK1817="SPARE-HS","SPARE-ISSUE",
AK1817="Power Telco","BSS",AK1817="no impacts","no impacts"
),"")</f>
        <v>No root cause</v>
      </c>
      <c r="AJ1817" s="56" t="str" cm="1">
        <f t="array" ref="AJ1817">IFERROR(_xlfn.IFS(
AK1817="MPR ISSUE","TX ISSUE",
AK1817="BSS Hardware Issue","RAN ISSUE",
AK1817="Sites strategiques, MLL, Pylone, etc.","ENVTECH",
AK1817="AKTIVCO DEFAUT GE &amp; POWER Cabinet","POWER ISSUE",
AK1817="AKTIVCO Coupure ENEO &amp; Baisse de tension","POWER ISSUE",
AK1817="Coupure ENEO &amp; Baisse de tension","POWER ISSUE",
AK1817="Defaut GE &amp; POWER Cabinet","POWER ISSUE",
AK1817="Sharing","POWER ISSUE",
AK1817="Sites strategiques &amp; DataCenter","POWER ISSUE",
AK1817="Exclu","Exclu",
AK1817="SAT","TX ISSUE",
AK1817="SPARE-ISSUE","SPARE-ISSUE",
AK1817="Fiber CAmtel","TX ISSUE",
AK1817="Fiber AOF","TX ISSUE",
AK1817="Projet OCM (HUAWEI)","TRAVAUX-HUAWEI",
AK1817="Projet OCM (NOKIA)","TRAVAUX -NOKIA",
AK1817="ACCESS-ISSUE","ACCESS-ISSUE",
AK1817="Projet OCM (ZTE, NOKIA, autres projets)","TRAVAUX OCM",
AK1817="No root CAuse","No root cause",
AK1817="ODU HS","TX ISSUE",
AK1817="IP &amp; VLAN","TX ISSUE",
AK1817="Warehouse HUAWEI","SPARE-ISSUE",
AK1817="SPARE-HS","SPARE-ISSUE",
AK1817="Power Telco","RAN ISSUE",AK1817="no impacts","no impacts"
),"")</f>
        <v>No root cause</v>
      </c>
      <c r="AK1817" s="81" t="s">
        <v>5620</v>
      </c>
      <c r="AL1817" s="56" t="str" cm="1">
        <f t="array" ref="AL1817">IFERROR(_xlfn.IFS(
AK1817="MPR ISSUE","ACTIVE",
AK1817="BSS Hardware Issue","ACTIVE",
AK1817="Sites strategiques, MLL, Pylone, etc.","PASSIVE",
AK1817="AKTIVCO DEFAUT GE &amp; POWER Cabinet","PASSIVE",
AK1817="AKTIVCO Coupure ENEO &amp; Baisse de tension","PASSIVE",
AK1817="Coupure ENEO &amp; Baisse de tension","PASSIVE",
AK1817="Defaut GE &amp; POWER Cabinet","PASSIVE",
AK1817="Sharing","PASSIVE",
AK1817="Sites strategiques &amp; DataCenter","PASSIVE",
AK1817="Exclu","Exclu",
AK1817="SAT","ACTIVE",
AK1817="SPARE-ISSUE","SPARE-ISSUE",
AK1817="Fiber CAmtel","ACTIVE",
AK1817="Fiber AOF","ACTIVE",
AK1817="Projet OCM (HUAWEI)","PLANNED WORKS",
AK1817="Projet OCM (NOKIA)","PLANNED WORKS",
AK1817="ACCESS-ISSUE","ACCESS-ISSUE",
AK1817="Projet OCM (ZTE, NOKIA, autres projets)","PLANNED WORKS",
AK1817="No root CAuse","No root cause",
AK1817="ODU HS","ACTIVE",
AK1817="IP &amp; VLAN","ACTIVE",
AK1817="Warehouse HUAWEI","SPARE-ISSUE",
AK1817="SPARE-HS","SPARE-ISSUE",
AK1817="Power Telco","ACTIVE", AK1817="no impacts","no impacts"
),"")</f>
        <v>No root cause</v>
      </c>
      <c r="AM1817" s="108" t="s">
        <v>5537</v>
      </c>
      <c r="AN1817" s="117" t="s">
        <v>2373</v>
      </c>
      <c r="AP1817" s="23" t="s">
        <v>5537</v>
      </c>
      <c r="AQ1817" s="23" t="s">
        <v>5537</v>
      </c>
      <c r="AR1817" s="7"/>
      <c r="AS1817" s="6"/>
      <c r="AT1817" s="7"/>
      <c r="AU1817" s="3" t="s">
        <v>5537</v>
      </c>
      <c r="AV1817" s="24" t="s">
        <v>5537</v>
      </c>
      <c r="AW1817" s="24" t="s">
        <v>5537</v>
      </c>
      <c r="AX1817" s="24" t="s">
        <v>5537</v>
      </c>
      <c r="AY1817" s="24" t="s">
        <v>5537</v>
      </c>
      <c r="AZ1817" s="24" t="s">
        <v>5537</v>
      </c>
      <c r="BA1817" s="24" t="s">
        <v>5537</v>
      </c>
      <c r="BB1817" s="24" t="s">
        <v>5537</v>
      </c>
      <c r="BC1817" s="24" t="s">
        <v>5537</v>
      </c>
      <c r="BD1817" s="24" t="s">
        <v>5537</v>
      </c>
      <c r="BE1817" s="24" t="s">
        <v>5537</v>
      </c>
      <c r="BF1817" s="24" t="s">
        <v>5537</v>
      </c>
      <c r="BG1817" s="24" t="s">
        <v>5537</v>
      </c>
      <c r="BH1817" s="24" t="s">
        <v>5537</v>
      </c>
      <c r="BI1817" s="9" t="s">
        <v>5537</v>
      </c>
      <c r="BJ1817" s="14"/>
      <c r="BK1817" s="14" t="s">
        <v>5537</v>
      </c>
      <c r="BL1817" s="14" t="str">
        <f>_xlfn.XLOOKUP(B1817,'[4]cell downs 18042026 17h'!$B:$B,'[4]cell downs 18042026 17h'!$B:$B,"")</f>
        <v/>
      </c>
      <c r="BM1817" s="14" t="str">
        <f>_xlfn.XLOOKUP(B1817,'[5]Cells Huawei 19042026 15h'!$B:$B,'[5]Cells Huawei 19042026 15h'!$B:$B,"")</f>
        <v/>
      </c>
      <c r="BN1817" s="9" t="str">
        <f>_xlfn.XLOOKUP(B1817,'[6]cells down 19042026 9H40'!$B:$B,'[6]cells down 19042026 9H40'!$B:$B,"")</f>
        <v/>
      </c>
      <c r="BO1817" s="9" t="s">
        <v>2373</v>
      </c>
      <c r="BP1817" s="9" t="s">
        <v>12</v>
      </c>
    </row>
    <row r="1818" spans="1:68" s="9" customFormat="1" x14ac:dyDescent="0.35">
      <c r="A1818" s="1" t="s">
        <v>4707</v>
      </c>
      <c r="B1818" s="8" t="s">
        <v>4708</v>
      </c>
      <c r="C1818" s="3" t="str">
        <f>_xlfn.XLOOKUP(B1818,'[1]daily break down'!$D:$D,'[1]daily break down'!$E:$E,"")</f>
        <v>OUEST</v>
      </c>
      <c r="D1818" s="1" t="s">
        <v>11</v>
      </c>
      <c r="E1818" s="1" t="s">
        <v>12</v>
      </c>
      <c r="F1818" s="3" t="s">
        <v>102</v>
      </c>
      <c r="G1818" s="1" t="s">
        <v>1365</v>
      </c>
      <c r="H1818" s="39" t="str">
        <f>_xlfn.XLOOKUP(B1818,[2]CALCULATION!$B:$B,[2]CALCULATION!$H:$H,"")</f>
        <v>Huawei</v>
      </c>
      <c r="I1818" s="34">
        <v>0</v>
      </c>
      <c r="J1818" s="34">
        <v>0</v>
      </c>
      <c r="K1818" s="34">
        <v>0</v>
      </c>
      <c r="L1818" s="34">
        <v>4.9775028322104369</v>
      </c>
      <c r="M1818" s="34">
        <v>0</v>
      </c>
      <c r="N1818" s="34">
        <v>0</v>
      </c>
      <c r="O1818" s="34">
        <v>0</v>
      </c>
      <c r="P1818" s="34">
        <v>0</v>
      </c>
      <c r="Q1818" s="34">
        <v>0</v>
      </c>
      <c r="R1818" s="34">
        <v>0</v>
      </c>
      <c r="S1818" s="109">
        <v>0</v>
      </c>
      <c r="T1818" s="109">
        <f>_xlfn.XLOOKUP(B1818,'[3]Nur des jours'!$B:$B,'[3]Nur des jours'!$U:$U,"")</f>
        <v>0</v>
      </c>
      <c r="U1818" s="109">
        <v>0</v>
      </c>
      <c r="V1818" s="109">
        <v>0</v>
      </c>
      <c r="W1818" s="109">
        <v>0</v>
      </c>
      <c r="X1818" s="109">
        <v>0</v>
      </c>
      <c r="Y1818" s="109">
        <v>0</v>
      </c>
      <c r="Z1818" s="109">
        <v>0</v>
      </c>
      <c r="AA1818" s="109">
        <v>0</v>
      </c>
      <c r="AB1818" s="109">
        <v>0</v>
      </c>
      <c r="AC1818" s="109">
        <v>0</v>
      </c>
      <c r="AD1818" s="109">
        <v>0</v>
      </c>
      <c r="AE1818" s="109">
        <v>0</v>
      </c>
      <c r="AF1818" s="109">
        <v>0</v>
      </c>
      <c r="AG1818" s="57" t="str">
        <f>_xlfn.XLOOKUP(B1818,[3]CALCULATION!$B:$B,[3]CALCULATION!$M:$M,"")</f>
        <v>Operationnel</v>
      </c>
      <c r="AH1818" s="57"/>
      <c r="AI1818" s="56" t="str" cm="1">
        <f t="array" ref="AI1818">IFERROR(_xlfn.IFS(
AK1818="MPR ISSUE","PDH",
AK1818="BSS Hardware Issue","BSS",
AK1818="Sites strategiques, MLL, Pylone, etc.","ENVTECH",
AK1818="AKTIVCO DEFAUT GE &amp; POWER Cabinet","AKTIVCO",
AK1818="AKTIVCO Coupure ENEO &amp; Baisse de tension","AKTIVCO GRID ONLY",
AK1818="Coupure ENEO &amp; Baisse de tension","IHS GRID ONLY",
AK1818="Defaut GE &amp; POWER Cabinet","IHS",
AK1818="Sharing","Partners",
AK1818="Sites strategiques &amp; DataCenter","SST &amp; DC",
AK1818="Exclu","Exclu",
AK1818="SAT","SAT",
AK1818="SPARE-ISSUE","SPARE-ISSUE",
AK1818="Fiber CAmtel","TRANS_FO_CAMTEL",
AK1818="Fiber AOF","Fiber AOF",
AK1818="Projet OCM (HUAWEI)","TRAVAUX-HUAWEI",
AK1818="Projet OCM (NOKIA)","TRAVAUX-NOKIA",
AK1818="ACCESS-ISSUE","ACCESS-ISSUE",
AK1818="Projet OCM (ZTE, NOKIA, autres projets)","TRAVAUX OCM",
AK1818="No root CAuse","No root cause",
AK1818="ODU HS","PDH",
AK1818="IP &amp; VLAN","PDH",
AK1818="Warehouse HUAWEI","SPARE-ISSUE",
AK1818="SPARE-HS","SPARE-ISSUE",
AK1818="Power Telco","BSS",AK1818="no impacts","no impacts"
),"")</f>
        <v>No root cause</v>
      </c>
      <c r="AJ1818" s="56" t="str" cm="1">
        <f t="array" ref="AJ1818">IFERROR(_xlfn.IFS(
AK1818="MPR ISSUE","TX ISSUE",
AK1818="BSS Hardware Issue","RAN ISSUE",
AK1818="Sites strategiques, MLL, Pylone, etc.","ENVTECH",
AK1818="AKTIVCO DEFAUT GE &amp; POWER Cabinet","POWER ISSUE",
AK1818="AKTIVCO Coupure ENEO &amp; Baisse de tension","POWER ISSUE",
AK1818="Coupure ENEO &amp; Baisse de tension","POWER ISSUE",
AK1818="Defaut GE &amp; POWER Cabinet","POWER ISSUE",
AK1818="Sharing","POWER ISSUE",
AK1818="Sites strategiques &amp; DataCenter","POWER ISSUE",
AK1818="Exclu","Exclu",
AK1818="SAT","TX ISSUE",
AK1818="SPARE-ISSUE","SPARE-ISSUE",
AK1818="Fiber CAmtel","TX ISSUE",
AK1818="Fiber AOF","TX ISSUE",
AK1818="Projet OCM (HUAWEI)","TRAVAUX-HUAWEI",
AK1818="Projet OCM (NOKIA)","TRAVAUX -NOKIA",
AK1818="ACCESS-ISSUE","ACCESS-ISSUE",
AK1818="Projet OCM (ZTE, NOKIA, autres projets)","TRAVAUX OCM",
AK1818="No root CAuse","No root cause",
AK1818="ODU HS","TX ISSUE",
AK1818="IP &amp; VLAN","TX ISSUE",
AK1818="Warehouse HUAWEI","SPARE-ISSUE",
AK1818="SPARE-HS","SPARE-ISSUE",
AK1818="Power Telco","RAN ISSUE",AK1818="no impacts","no impacts"
),"")</f>
        <v>No root cause</v>
      </c>
      <c r="AK1818" s="81" t="s">
        <v>5620</v>
      </c>
      <c r="AL1818" s="56" t="str" cm="1">
        <f t="array" ref="AL1818">IFERROR(_xlfn.IFS(
AK1818="MPR ISSUE","ACTIVE",
AK1818="BSS Hardware Issue","ACTIVE",
AK1818="Sites strategiques, MLL, Pylone, etc.","PASSIVE",
AK1818="AKTIVCO DEFAUT GE &amp; POWER Cabinet","PASSIVE",
AK1818="AKTIVCO Coupure ENEO &amp; Baisse de tension","PASSIVE",
AK1818="Coupure ENEO &amp; Baisse de tension","PASSIVE",
AK1818="Defaut GE &amp; POWER Cabinet","PASSIVE",
AK1818="Sharing","PASSIVE",
AK1818="Sites strategiques &amp; DataCenter","PASSIVE",
AK1818="Exclu","Exclu",
AK1818="SAT","ACTIVE",
AK1818="SPARE-ISSUE","SPARE-ISSUE",
AK1818="Fiber CAmtel","ACTIVE",
AK1818="Fiber AOF","ACTIVE",
AK1818="Projet OCM (HUAWEI)","PLANNED WORKS",
AK1818="Projet OCM (NOKIA)","PLANNED WORKS",
AK1818="ACCESS-ISSUE","ACCESS-ISSUE",
AK1818="Projet OCM (ZTE, NOKIA, autres projets)","PLANNED WORKS",
AK1818="No root CAuse","No root cause",
AK1818="ODU HS","ACTIVE",
AK1818="IP &amp; VLAN","ACTIVE",
AK1818="Warehouse HUAWEI","SPARE-ISSUE",
AK1818="SPARE-HS","SPARE-ISSUE",
AK1818="Power Telco","ACTIVE", AK1818="no impacts","no impacts"
),"")</f>
        <v>No root cause</v>
      </c>
      <c r="AM1818" s="108" t="s">
        <v>5537</v>
      </c>
      <c r="AN1818" s="117" t="s">
        <v>4708</v>
      </c>
      <c r="AP1818" s="23" t="s">
        <v>5537</v>
      </c>
      <c r="AQ1818" s="23" t="s">
        <v>5537</v>
      </c>
      <c r="AR1818" s="7"/>
      <c r="AS1818" s="6"/>
      <c r="AT1818" s="7"/>
      <c r="AU1818" s="3" t="s">
        <v>5537</v>
      </c>
      <c r="AV1818" s="24" t="s">
        <v>5537</v>
      </c>
      <c r="AW1818" s="24" t="s">
        <v>5537</v>
      </c>
      <c r="AX1818" s="24" t="s">
        <v>5537</v>
      </c>
      <c r="AY1818" s="24" t="s">
        <v>5537</v>
      </c>
      <c r="AZ1818" s="24" t="s">
        <v>5537</v>
      </c>
      <c r="BA1818" s="24" t="s">
        <v>5537</v>
      </c>
      <c r="BB1818" s="24" t="s">
        <v>5537</v>
      </c>
      <c r="BC1818" s="24" t="s">
        <v>5537</v>
      </c>
      <c r="BD1818" s="24" t="s">
        <v>5537</v>
      </c>
      <c r="BE1818" s="24" t="s">
        <v>5537</v>
      </c>
      <c r="BF1818" s="24" t="s">
        <v>5537</v>
      </c>
      <c r="BG1818" s="24" t="s">
        <v>5537</v>
      </c>
      <c r="BH1818" s="24" t="s">
        <v>5537</v>
      </c>
      <c r="BI1818" s="9" t="s">
        <v>5537</v>
      </c>
      <c r="BJ1818" s="14"/>
      <c r="BK1818" s="14" t="s">
        <v>5537</v>
      </c>
      <c r="BL1818" s="14" t="str">
        <f>_xlfn.XLOOKUP(B1818,'[4]cell downs 18042026 17h'!$B:$B,'[4]cell downs 18042026 17h'!$B:$B,"")</f>
        <v/>
      </c>
      <c r="BM1818" s="14" t="str">
        <f>_xlfn.XLOOKUP(B1818,'[5]Cells Huawei 19042026 15h'!$B:$B,'[5]Cells Huawei 19042026 15h'!$B:$B,"")</f>
        <v/>
      </c>
      <c r="BN1818" s="9" t="str">
        <f>_xlfn.XLOOKUP(B1818,'[6]cells down 19042026 9H40'!$B:$B,'[6]cells down 19042026 9H40'!$B:$B,"")</f>
        <v/>
      </c>
      <c r="BO1818" s="9" t="s">
        <v>4708</v>
      </c>
      <c r="BP1818" s="9" t="s">
        <v>5537</v>
      </c>
    </row>
    <row r="1819" spans="1:68" s="9" customFormat="1" x14ac:dyDescent="0.35">
      <c r="A1819" s="1" t="s">
        <v>2197</v>
      </c>
      <c r="B1819" s="8" t="s">
        <v>2198</v>
      </c>
      <c r="C1819" s="3" t="str">
        <f>_xlfn.XLOOKUP(B1819,'[1]daily break down'!$D:$D,'[1]daily break down'!$E:$E,"")</f>
        <v>OUEST</v>
      </c>
      <c r="D1819" s="1" t="s">
        <v>11</v>
      </c>
      <c r="E1819" s="1" t="s">
        <v>12</v>
      </c>
      <c r="F1819" s="3" t="s">
        <v>102</v>
      </c>
      <c r="G1819" s="1" t="s">
        <v>103</v>
      </c>
      <c r="H1819" s="39" t="str">
        <f>_xlfn.XLOOKUP(B1819,[2]CALCULATION!$B:$B,[2]CALCULATION!$H:$H,"")</f>
        <v>Huawei</v>
      </c>
      <c r="I1819" s="34">
        <v>0</v>
      </c>
      <c r="J1819" s="34">
        <v>0</v>
      </c>
      <c r="K1819" s="34">
        <v>0</v>
      </c>
      <c r="L1819" s="34">
        <v>4.6290054018885218</v>
      </c>
      <c r="M1819" s="34">
        <v>0</v>
      </c>
      <c r="N1819" s="34">
        <v>0</v>
      </c>
      <c r="O1819" s="34">
        <v>0</v>
      </c>
      <c r="P1819" s="34">
        <v>0</v>
      </c>
      <c r="Q1819" s="34">
        <v>0</v>
      </c>
      <c r="R1819" s="34">
        <v>0</v>
      </c>
      <c r="S1819" s="109">
        <v>0</v>
      </c>
      <c r="T1819" s="109">
        <f>_xlfn.XLOOKUP(B1819,'[3]Nur des jours'!$B:$B,'[3]Nur des jours'!$U:$U,"")</f>
        <v>0</v>
      </c>
      <c r="U1819" s="109">
        <v>0</v>
      </c>
      <c r="V1819" s="109">
        <v>0</v>
      </c>
      <c r="W1819" s="109">
        <v>0</v>
      </c>
      <c r="X1819" s="109">
        <v>0</v>
      </c>
      <c r="Y1819" s="109">
        <v>0</v>
      </c>
      <c r="Z1819" s="109">
        <v>0</v>
      </c>
      <c r="AA1819" s="109">
        <v>0</v>
      </c>
      <c r="AB1819" s="109">
        <v>0</v>
      </c>
      <c r="AC1819" s="109">
        <v>0</v>
      </c>
      <c r="AD1819" s="109">
        <v>0</v>
      </c>
      <c r="AE1819" s="109">
        <v>0</v>
      </c>
      <c r="AF1819" s="109">
        <v>0</v>
      </c>
      <c r="AG1819" s="57" t="str">
        <f>_xlfn.XLOOKUP(B1819,[3]CALCULATION!$B:$B,[3]CALCULATION!$M:$M,"")</f>
        <v>Operationnel</v>
      </c>
      <c r="AH1819" s="57"/>
      <c r="AI1819" s="56" t="str" cm="1">
        <f t="array" ref="AI1819">IFERROR(_xlfn.IFS(
AK1819="MPR ISSUE","PDH",
AK1819="BSS Hardware Issue","BSS",
AK1819="Sites strategiques, MLL, Pylone, etc.","ENVTECH",
AK1819="AKTIVCO DEFAUT GE &amp; POWER Cabinet","AKTIVCO",
AK1819="AKTIVCO Coupure ENEO &amp; Baisse de tension","AKTIVCO GRID ONLY",
AK1819="Coupure ENEO &amp; Baisse de tension","IHS GRID ONLY",
AK1819="Defaut GE &amp; POWER Cabinet","IHS",
AK1819="Sharing","Partners",
AK1819="Sites strategiques &amp; DataCenter","SST &amp; DC",
AK1819="Exclu","Exclu",
AK1819="SAT","SAT",
AK1819="SPARE-ISSUE","SPARE-ISSUE",
AK1819="Fiber CAmtel","TRANS_FO_CAMTEL",
AK1819="Fiber AOF","Fiber AOF",
AK1819="Projet OCM (HUAWEI)","TRAVAUX-HUAWEI",
AK1819="Projet OCM (NOKIA)","TRAVAUX-NOKIA",
AK1819="ACCESS-ISSUE","ACCESS-ISSUE",
AK1819="Projet OCM (ZTE, NOKIA, autres projets)","TRAVAUX OCM",
AK1819="No root CAuse","No root cause",
AK1819="ODU HS","PDH",
AK1819="IP &amp; VLAN","PDH",
AK1819="Warehouse HUAWEI","SPARE-ISSUE",
AK1819="SPARE-HS","SPARE-ISSUE",
AK1819="Power Telco","BSS",AK1819="no impacts","no impacts"
),"")</f>
        <v>No root cause</v>
      </c>
      <c r="AJ1819" s="56" t="str" cm="1">
        <f t="array" ref="AJ1819">IFERROR(_xlfn.IFS(
AK1819="MPR ISSUE","TX ISSUE",
AK1819="BSS Hardware Issue","RAN ISSUE",
AK1819="Sites strategiques, MLL, Pylone, etc.","ENVTECH",
AK1819="AKTIVCO DEFAUT GE &amp; POWER Cabinet","POWER ISSUE",
AK1819="AKTIVCO Coupure ENEO &amp; Baisse de tension","POWER ISSUE",
AK1819="Coupure ENEO &amp; Baisse de tension","POWER ISSUE",
AK1819="Defaut GE &amp; POWER Cabinet","POWER ISSUE",
AK1819="Sharing","POWER ISSUE",
AK1819="Sites strategiques &amp; DataCenter","POWER ISSUE",
AK1819="Exclu","Exclu",
AK1819="SAT","TX ISSUE",
AK1819="SPARE-ISSUE","SPARE-ISSUE",
AK1819="Fiber CAmtel","TX ISSUE",
AK1819="Fiber AOF","TX ISSUE",
AK1819="Projet OCM (HUAWEI)","TRAVAUX-HUAWEI",
AK1819="Projet OCM (NOKIA)","TRAVAUX -NOKIA",
AK1819="ACCESS-ISSUE","ACCESS-ISSUE",
AK1819="Projet OCM (ZTE, NOKIA, autres projets)","TRAVAUX OCM",
AK1819="No root CAuse","No root cause",
AK1819="ODU HS","TX ISSUE",
AK1819="IP &amp; VLAN","TX ISSUE",
AK1819="Warehouse HUAWEI","SPARE-ISSUE",
AK1819="SPARE-HS","SPARE-ISSUE",
AK1819="Power Telco","RAN ISSUE",AK1819="no impacts","no impacts"
),"")</f>
        <v>No root cause</v>
      </c>
      <c r="AK1819" s="81" t="s">
        <v>5620</v>
      </c>
      <c r="AL1819" s="56" t="str" cm="1">
        <f t="array" ref="AL1819">IFERROR(_xlfn.IFS(
AK1819="MPR ISSUE","ACTIVE",
AK1819="BSS Hardware Issue","ACTIVE",
AK1819="Sites strategiques, MLL, Pylone, etc.","PASSIVE",
AK1819="AKTIVCO DEFAUT GE &amp; POWER Cabinet","PASSIVE",
AK1819="AKTIVCO Coupure ENEO &amp; Baisse de tension","PASSIVE",
AK1819="Coupure ENEO &amp; Baisse de tension","PASSIVE",
AK1819="Defaut GE &amp; POWER Cabinet","PASSIVE",
AK1819="Sharing","PASSIVE",
AK1819="Sites strategiques &amp; DataCenter","PASSIVE",
AK1819="Exclu","Exclu",
AK1819="SAT","ACTIVE",
AK1819="SPARE-ISSUE","SPARE-ISSUE",
AK1819="Fiber CAmtel","ACTIVE",
AK1819="Fiber AOF","ACTIVE",
AK1819="Projet OCM (HUAWEI)","PLANNED WORKS",
AK1819="Projet OCM (NOKIA)","PLANNED WORKS",
AK1819="ACCESS-ISSUE","ACCESS-ISSUE",
AK1819="Projet OCM (ZTE, NOKIA, autres projets)","PLANNED WORKS",
AK1819="No root CAuse","No root cause",
AK1819="ODU HS","ACTIVE",
AK1819="IP &amp; VLAN","ACTIVE",
AK1819="Warehouse HUAWEI","SPARE-ISSUE",
AK1819="SPARE-HS","SPARE-ISSUE",
AK1819="Power Telco","ACTIVE", AK1819="no impacts","no impacts"
),"")</f>
        <v>No root cause</v>
      </c>
      <c r="AM1819" s="108" t="s">
        <v>5537</v>
      </c>
      <c r="AN1819" s="117" t="s">
        <v>2198</v>
      </c>
      <c r="AP1819" s="23" t="s">
        <v>5537</v>
      </c>
      <c r="AQ1819" s="23" t="s">
        <v>5537</v>
      </c>
      <c r="AR1819" s="7"/>
      <c r="AS1819" s="6"/>
      <c r="AT1819" s="7"/>
      <c r="AU1819" s="3" t="s">
        <v>5537</v>
      </c>
      <c r="AV1819" s="24" t="s">
        <v>5537</v>
      </c>
      <c r="AW1819" s="24" t="s">
        <v>5537</v>
      </c>
      <c r="AX1819" s="24" t="s">
        <v>5537</v>
      </c>
      <c r="AY1819" s="24" t="s">
        <v>5537</v>
      </c>
      <c r="AZ1819" s="24" t="s">
        <v>5537</v>
      </c>
      <c r="BA1819" s="24" t="s">
        <v>5537</v>
      </c>
      <c r="BB1819" s="24" t="s">
        <v>5537</v>
      </c>
      <c r="BC1819" s="24" t="s">
        <v>5537</v>
      </c>
      <c r="BD1819" s="24" t="s">
        <v>5537</v>
      </c>
      <c r="BE1819" s="24" t="s">
        <v>5537</v>
      </c>
      <c r="BF1819" s="24" t="s">
        <v>5537</v>
      </c>
      <c r="BG1819" s="24" t="s">
        <v>5537</v>
      </c>
      <c r="BH1819" s="24" t="s">
        <v>5537</v>
      </c>
      <c r="BI1819" s="9" t="s">
        <v>5537</v>
      </c>
      <c r="BJ1819" s="14"/>
      <c r="BK1819" s="14" t="s">
        <v>5537</v>
      </c>
      <c r="BL1819" s="14" t="str">
        <f>_xlfn.XLOOKUP(B1819,'[4]cell downs 18042026 17h'!$B:$B,'[4]cell downs 18042026 17h'!$B:$B,"")</f>
        <v/>
      </c>
      <c r="BM1819" s="14" t="str">
        <f>_xlfn.XLOOKUP(B1819,'[5]Cells Huawei 19042026 15h'!$B:$B,'[5]Cells Huawei 19042026 15h'!$B:$B,"")</f>
        <v/>
      </c>
      <c r="BN1819" s="9" t="str">
        <f>_xlfn.XLOOKUP(B1819,'[6]cells down 19042026 9H40'!$B:$B,'[6]cells down 19042026 9H40'!$B:$B,"")</f>
        <v/>
      </c>
      <c r="BO1819" s="9" t="s">
        <v>2198</v>
      </c>
      <c r="BP1819" s="9" t="s">
        <v>12</v>
      </c>
    </row>
    <row r="1820" spans="1:68" s="9" customFormat="1" x14ac:dyDescent="0.35">
      <c r="A1820" s="112" t="s">
        <v>3615</v>
      </c>
      <c r="B1820" s="8" t="s">
        <v>4009</v>
      </c>
      <c r="C1820" s="3" t="str">
        <f>_xlfn.XLOOKUP(B1820,'[1]daily break down'!$D:$D,'[1]daily break down'!$E:$E,"")</f>
        <v>CENTRE</v>
      </c>
      <c r="D1820" s="1" t="s">
        <v>21</v>
      </c>
      <c r="E1820" s="1"/>
      <c r="F1820" s="3" t="s">
        <v>226</v>
      </c>
      <c r="G1820" s="1" t="s">
        <v>3615</v>
      </c>
      <c r="H1820" s="41" t="str">
        <f>_xlfn.XLOOKUP(B1820,[2]CALCULATION!$B:$B,[2]CALCULATION!$H:$H,"")</f>
        <v>ZTE</v>
      </c>
      <c r="I1820" s="34">
        <v>0</v>
      </c>
      <c r="J1820" s="34">
        <v>0</v>
      </c>
      <c r="K1820" s="34">
        <v>0</v>
      </c>
      <c r="L1820" s="34">
        <v>0</v>
      </c>
      <c r="M1820" s="34">
        <v>0</v>
      </c>
      <c r="N1820" s="34">
        <v>0</v>
      </c>
      <c r="O1820" s="34">
        <v>0</v>
      </c>
      <c r="P1820" s="34">
        <v>0</v>
      </c>
      <c r="Q1820" s="34">
        <v>0</v>
      </c>
      <c r="R1820" s="34">
        <v>0</v>
      </c>
      <c r="S1820" s="109">
        <v>0</v>
      </c>
      <c r="T1820" s="109">
        <f>_xlfn.XLOOKUP(B1820,'[3]Nur des jours'!$B:$B,'[3]Nur des jours'!$U:$U,"")</f>
        <v>0</v>
      </c>
      <c r="U1820" s="109">
        <v>0</v>
      </c>
      <c r="V1820" s="109">
        <v>0</v>
      </c>
      <c r="W1820" s="109">
        <v>0</v>
      </c>
      <c r="X1820" s="109">
        <v>0</v>
      </c>
      <c r="Y1820" s="109">
        <v>0</v>
      </c>
      <c r="Z1820" s="109">
        <v>0</v>
      </c>
      <c r="AA1820" s="109">
        <v>0</v>
      </c>
      <c r="AB1820" s="109">
        <v>0</v>
      </c>
      <c r="AC1820" s="109">
        <v>0</v>
      </c>
      <c r="AD1820" s="109">
        <v>0</v>
      </c>
      <c r="AE1820" s="109">
        <v>0</v>
      </c>
      <c r="AF1820" s="109">
        <v>0</v>
      </c>
      <c r="AG1820" s="57" t="str">
        <f>_xlfn.XLOOKUP(B1820,[3]CALCULATION!$B:$B,[3]CALCULATION!$M:$M,"")</f>
        <v>EXCLU</v>
      </c>
      <c r="AH1820" s="57"/>
      <c r="AI1820" s="56" t="str" cm="1">
        <f t="array" ref="AI1820">IFERROR(_xlfn.IFS(
AK1820="MPR ISSUE","PDH",
AK1820="BSS Hardware Issue","BSS",
AK1820="Sites strategiques, MLL, Pylone, etc.","ENVTECH",
AK1820="AKTIVCO DEFAUT GE &amp; POWER Cabinet","AKTIVCO",
AK1820="AKTIVCO Coupure ENEO &amp; Baisse de tension","AKTIVCO GRID ONLY",
AK1820="Coupure ENEO &amp; Baisse de tension","IHS GRID ONLY",
AK1820="Defaut GE &amp; POWER Cabinet","IHS",
AK1820="Sharing","Partners",
AK1820="Sites strategiques &amp; DataCenter","SST &amp; DC",
AK1820="Exclu","Exclu",
AK1820="SAT","SAT",
AK1820="SPARE-ISSUE","SPARE-ISSUE",
AK1820="Fiber CAmtel","TRANS_FO_CAMTEL",
AK1820="Fiber AOF","Fiber AOF",
AK1820="Projet OCM (HUAWEI)","TRAVAUX-HUAWEI",
AK1820="Projet OCM (NOKIA)","TRAVAUX-NOKIA",
AK1820="ACCESS-ISSUE","ACCESS-ISSUE",
AK1820="Projet OCM (ZTE, NOKIA, autres projets)","TRAVAUX OCM",
AK1820="No root CAuse","No root cause",
AK1820="ODU HS","PDH",
AK1820="IP &amp; VLAN","PDH",
AK1820="Warehouse HUAWEI","SPARE-ISSUE",
AK1820="SPARE-HS","SPARE-ISSUE",
AK1820="Power Telco","BSS",AK1820="no impacts","no impacts"
),"")</f>
        <v>Exclu</v>
      </c>
      <c r="AJ1820" s="56" t="str" cm="1">
        <f t="array" ref="AJ1820">IFERROR(_xlfn.IFS(
AK1820="MPR ISSUE","TX ISSUE",
AK1820="BSS Hardware Issue","RAN ISSUE",
AK1820="Sites strategiques, MLL, Pylone, etc.","ENVTECH",
AK1820="AKTIVCO DEFAUT GE &amp; POWER Cabinet","POWER ISSUE",
AK1820="AKTIVCO Coupure ENEO &amp; Baisse de tension","POWER ISSUE",
AK1820="Coupure ENEO &amp; Baisse de tension","POWER ISSUE",
AK1820="Defaut GE &amp; POWER Cabinet","POWER ISSUE",
AK1820="Sharing","POWER ISSUE",
AK1820="Sites strategiques &amp; DataCenter","POWER ISSUE",
AK1820="Exclu","Exclu",
AK1820="SAT","TX ISSUE",
AK1820="SPARE-ISSUE","SPARE-ISSUE",
AK1820="Fiber CAmtel","TX ISSUE",
AK1820="Fiber AOF","TX ISSUE",
AK1820="Projet OCM (HUAWEI)","TRAVAUX-HUAWEI",
AK1820="Projet OCM (NOKIA)","TRAVAUX -NOKIA",
AK1820="ACCESS-ISSUE","ACCESS-ISSUE",
AK1820="Projet OCM (ZTE, NOKIA, autres projets)","TRAVAUX OCM",
AK1820="No root CAuse","No root cause",
AK1820="ODU HS","TX ISSUE",
AK1820="IP &amp; VLAN","TX ISSUE",
AK1820="Warehouse HUAWEI","SPARE-ISSUE",
AK1820="SPARE-HS","SPARE-ISSUE",
AK1820="Power Telco","RAN ISSUE",AK1820="no impacts","no impacts"
),"")</f>
        <v>Exclu</v>
      </c>
      <c r="AK1820" s="81" t="s">
        <v>5559</v>
      </c>
      <c r="AL1820" s="56" t="str" cm="1">
        <f t="array" ref="AL1820">IFERROR(_xlfn.IFS(
AK1820="MPR ISSUE","ACTIVE",
AK1820="BSS Hardware Issue","ACTIVE",
AK1820="Sites strategiques, MLL, Pylone, etc.","PASSIVE",
AK1820="AKTIVCO DEFAUT GE &amp; POWER Cabinet","PASSIVE",
AK1820="AKTIVCO Coupure ENEO &amp; Baisse de tension","PASSIVE",
AK1820="Coupure ENEO &amp; Baisse de tension","PASSIVE",
AK1820="Defaut GE &amp; POWER Cabinet","PASSIVE",
AK1820="Sharing","PASSIVE",
AK1820="Sites strategiques &amp; DataCenter","PASSIVE",
AK1820="Exclu","Exclu",
AK1820="SAT","ACTIVE",
AK1820="SPARE-ISSUE","SPARE-ISSUE",
AK1820="Fiber CAmtel","ACTIVE",
AK1820="Fiber AOF","ACTIVE",
AK1820="Projet OCM (HUAWEI)","PLANNED WORKS",
AK1820="Projet OCM (NOKIA)","PLANNED WORKS",
AK1820="ACCESS-ISSUE","ACCESS-ISSUE",
AK1820="Projet OCM (ZTE, NOKIA, autres projets)","PLANNED WORKS",
AK1820="No root CAuse","No root cause",
AK1820="ODU HS","ACTIVE",
AK1820="IP &amp; VLAN","ACTIVE",
AK1820="Warehouse HUAWEI","SPARE-ISSUE",
AK1820="SPARE-HS","SPARE-ISSUE",
AK1820="Power Telco","ACTIVE", AK1820="no impacts","no impacts"
),"")</f>
        <v>Exclu</v>
      </c>
      <c r="AM1820" s="108" t="s">
        <v>5537</v>
      </c>
      <c r="AN1820" s="117" t="s">
        <v>4009</v>
      </c>
      <c r="AP1820" s="23" t="s">
        <v>5537</v>
      </c>
      <c r="AQ1820" s="23" t="s">
        <v>5537</v>
      </c>
      <c r="AR1820" s="7"/>
      <c r="AS1820" s="6"/>
      <c r="AT1820" s="7"/>
      <c r="AU1820" s="3" t="s">
        <v>5537</v>
      </c>
      <c r="AV1820" s="24" t="s">
        <v>5537</v>
      </c>
      <c r="AW1820" s="24" t="s">
        <v>5537</v>
      </c>
      <c r="AX1820" s="24" t="s">
        <v>5537</v>
      </c>
      <c r="AY1820" s="24" t="s">
        <v>5537</v>
      </c>
      <c r="AZ1820" s="24" t="s">
        <v>5537</v>
      </c>
      <c r="BA1820" s="24" t="s">
        <v>5537</v>
      </c>
      <c r="BB1820" s="24" t="s">
        <v>5537</v>
      </c>
      <c r="BC1820" s="24" t="s">
        <v>5537</v>
      </c>
      <c r="BD1820" s="24" t="s">
        <v>5537</v>
      </c>
      <c r="BE1820" s="24" t="s">
        <v>5537</v>
      </c>
      <c r="BF1820" s="24" t="s">
        <v>5537</v>
      </c>
      <c r="BG1820" s="24" t="s">
        <v>5537</v>
      </c>
      <c r="BH1820" s="24" t="s">
        <v>5537</v>
      </c>
      <c r="BI1820" s="9" t="s">
        <v>5537</v>
      </c>
      <c r="BJ1820" s="14"/>
      <c r="BK1820" s="14" t="s">
        <v>5537</v>
      </c>
      <c r="BL1820" s="14" t="str">
        <f>_xlfn.XLOOKUP(B1820,'[4]cell downs 18042026 17h'!$B:$B,'[4]cell downs 18042026 17h'!$B:$B,"")</f>
        <v/>
      </c>
      <c r="BM1820" s="14" t="str">
        <f>_xlfn.XLOOKUP(B1820,'[5]Cells Huawei 19042026 15h'!$B:$B,'[5]Cells Huawei 19042026 15h'!$B:$B,"")</f>
        <v/>
      </c>
      <c r="BN1820" s="9" t="str">
        <f>_xlfn.XLOOKUP(B1820,'[6]cells down 19042026 9H40'!$B:$B,'[6]cells down 19042026 9H40'!$B:$B,"")</f>
        <v/>
      </c>
      <c r="BO1820" s="9" t="s">
        <v>5537</v>
      </c>
      <c r="BP1820" s="9" t="s">
        <v>12</v>
      </c>
    </row>
    <row r="1821" spans="1:68" s="9" customFormat="1" x14ac:dyDescent="0.35">
      <c r="A1821" s="1" t="s">
        <v>4010</v>
      </c>
      <c r="B1821" s="8" t="s">
        <v>4011</v>
      </c>
      <c r="C1821" s="3" t="str">
        <f>_xlfn.XLOOKUP(B1821,'[1]daily break down'!$D:$D,'[1]daily break down'!$E:$E,"")</f>
        <v>CENTRE</v>
      </c>
      <c r="D1821" s="1" t="s">
        <v>21</v>
      </c>
      <c r="E1821" s="1" t="s">
        <v>122</v>
      </c>
      <c r="F1821" s="3" t="s">
        <v>37</v>
      </c>
      <c r="G1821" s="1" t="s">
        <v>4012</v>
      </c>
      <c r="H1821" s="41" t="str">
        <f>_xlfn.XLOOKUP(B1821,[2]CALCULATION!$B:$B,[2]CALCULATION!$H:$H,"")</f>
        <v>ZTE</v>
      </c>
      <c r="I1821" s="34">
        <v>0</v>
      </c>
      <c r="J1821" s="34">
        <v>0</v>
      </c>
      <c r="K1821" s="34">
        <v>0</v>
      </c>
      <c r="L1821" s="34">
        <v>0</v>
      </c>
      <c r="M1821" s="34">
        <v>0</v>
      </c>
      <c r="N1821" s="34">
        <v>0</v>
      </c>
      <c r="O1821" s="34">
        <v>0</v>
      </c>
      <c r="P1821" s="34">
        <v>0</v>
      </c>
      <c r="Q1821" s="34">
        <v>0</v>
      </c>
      <c r="R1821" s="34">
        <v>0</v>
      </c>
      <c r="S1821" s="109">
        <v>0</v>
      </c>
      <c r="T1821" s="109">
        <f>_xlfn.XLOOKUP(B1821,'[3]Nur des jours'!$B:$B,'[3]Nur des jours'!$U:$U,"")</f>
        <v>0</v>
      </c>
      <c r="U1821" s="109">
        <v>0</v>
      </c>
      <c r="V1821" s="109">
        <v>0</v>
      </c>
      <c r="W1821" s="109">
        <v>0</v>
      </c>
      <c r="X1821" s="109">
        <v>0</v>
      </c>
      <c r="Y1821" s="109">
        <v>0</v>
      </c>
      <c r="Z1821" s="109">
        <v>0</v>
      </c>
      <c r="AA1821" s="109">
        <v>0</v>
      </c>
      <c r="AB1821" s="109">
        <v>0</v>
      </c>
      <c r="AC1821" s="109">
        <v>0</v>
      </c>
      <c r="AD1821" s="109">
        <v>0</v>
      </c>
      <c r="AE1821" s="109">
        <v>0</v>
      </c>
      <c r="AF1821" s="109">
        <v>0</v>
      </c>
      <c r="AG1821" s="57" t="str">
        <f>_xlfn.XLOOKUP(B1821,[3]CALCULATION!$B:$B,[3]CALCULATION!$M:$M,"")</f>
        <v>EXCLU</v>
      </c>
      <c r="AH1821" s="57"/>
      <c r="AI1821" s="56" t="str" cm="1">
        <f t="array" ref="AI1821">IFERROR(_xlfn.IFS(
AK1821="MPR ISSUE","PDH",
AK1821="BSS Hardware Issue","BSS",
AK1821="Sites strategiques, MLL, Pylone, etc.","ENVTECH",
AK1821="AKTIVCO DEFAUT GE &amp; POWER Cabinet","AKTIVCO",
AK1821="AKTIVCO Coupure ENEO &amp; Baisse de tension","AKTIVCO GRID ONLY",
AK1821="Coupure ENEO &amp; Baisse de tension","IHS GRID ONLY",
AK1821="Defaut GE &amp; POWER Cabinet","IHS",
AK1821="Sharing","Partners",
AK1821="Sites strategiques &amp; DataCenter","SST &amp; DC",
AK1821="Exclu","Exclu",
AK1821="SAT","SAT",
AK1821="SPARE-ISSUE","SPARE-ISSUE",
AK1821="Fiber CAmtel","TRANS_FO_CAMTEL",
AK1821="Fiber AOF","Fiber AOF",
AK1821="Projet OCM (HUAWEI)","TRAVAUX-HUAWEI",
AK1821="Projet OCM (NOKIA)","TRAVAUX-NOKIA",
AK1821="ACCESS-ISSUE","ACCESS-ISSUE",
AK1821="Projet OCM (ZTE, NOKIA, autres projets)","TRAVAUX OCM",
AK1821="No root CAuse","No root cause",
AK1821="ODU HS","PDH",
AK1821="IP &amp; VLAN","PDH",
AK1821="Warehouse HUAWEI","SPARE-ISSUE",
AK1821="SPARE-HS","SPARE-ISSUE",
AK1821="Power Telco","BSS",AK1821="no impacts","no impacts"
),"")</f>
        <v>Exclu</v>
      </c>
      <c r="AJ1821" s="56" t="str" cm="1">
        <f t="array" ref="AJ1821">IFERROR(_xlfn.IFS(
AK1821="MPR ISSUE","TX ISSUE",
AK1821="BSS Hardware Issue","RAN ISSUE",
AK1821="Sites strategiques, MLL, Pylone, etc.","ENVTECH",
AK1821="AKTIVCO DEFAUT GE &amp; POWER Cabinet","POWER ISSUE",
AK1821="AKTIVCO Coupure ENEO &amp; Baisse de tension","POWER ISSUE",
AK1821="Coupure ENEO &amp; Baisse de tension","POWER ISSUE",
AK1821="Defaut GE &amp; POWER Cabinet","POWER ISSUE",
AK1821="Sharing","POWER ISSUE",
AK1821="Sites strategiques &amp; DataCenter","POWER ISSUE",
AK1821="Exclu","Exclu",
AK1821="SAT","TX ISSUE",
AK1821="SPARE-ISSUE","SPARE-ISSUE",
AK1821="Fiber CAmtel","TX ISSUE",
AK1821="Fiber AOF","TX ISSUE",
AK1821="Projet OCM (HUAWEI)","TRAVAUX-HUAWEI",
AK1821="Projet OCM (NOKIA)","TRAVAUX -NOKIA",
AK1821="ACCESS-ISSUE","ACCESS-ISSUE",
AK1821="Projet OCM (ZTE, NOKIA, autres projets)","TRAVAUX OCM",
AK1821="No root CAuse","No root cause",
AK1821="ODU HS","TX ISSUE",
AK1821="IP &amp; VLAN","TX ISSUE",
AK1821="Warehouse HUAWEI","SPARE-ISSUE",
AK1821="SPARE-HS","SPARE-ISSUE",
AK1821="Power Telco","RAN ISSUE",AK1821="no impacts","no impacts"
),"")</f>
        <v>Exclu</v>
      </c>
      <c r="AK1821" s="81" t="s">
        <v>5559</v>
      </c>
      <c r="AL1821" s="56" t="str" cm="1">
        <f t="array" ref="AL1821">IFERROR(_xlfn.IFS(
AK1821="MPR ISSUE","ACTIVE",
AK1821="BSS Hardware Issue","ACTIVE",
AK1821="Sites strategiques, MLL, Pylone, etc.","PASSIVE",
AK1821="AKTIVCO DEFAUT GE &amp; POWER Cabinet","PASSIVE",
AK1821="AKTIVCO Coupure ENEO &amp; Baisse de tension","PASSIVE",
AK1821="Coupure ENEO &amp; Baisse de tension","PASSIVE",
AK1821="Defaut GE &amp; POWER Cabinet","PASSIVE",
AK1821="Sharing","PASSIVE",
AK1821="Sites strategiques &amp; DataCenter","PASSIVE",
AK1821="Exclu","Exclu",
AK1821="SAT","ACTIVE",
AK1821="SPARE-ISSUE","SPARE-ISSUE",
AK1821="Fiber CAmtel","ACTIVE",
AK1821="Fiber AOF","ACTIVE",
AK1821="Projet OCM (HUAWEI)","PLANNED WORKS",
AK1821="Projet OCM (NOKIA)","PLANNED WORKS",
AK1821="ACCESS-ISSUE","ACCESS-ISSUE",
AK1821="Projet OCM (ZTE, NOKIA, autres projets)","PLANNED WORKS",
AK1821="No root CAuse","No root cause",
AK1821="ODU HS","ACTIVE",
AK1821="IP &amp; VLAN","ACTIVE",
AK1821="Warehouse HUAWEI","SPARE-ISSUE",
AK1821="SPARE-HS","SPARE-ISSUE",
AK1821="Power Telco","ACTIVE", AK1821="no impacts","no impacts"
),"")</f>
        <v>Exclu</v>
      </c>
      <c r="AM1821" s="108" t="s">
        <v>5537</v>
      </c>
      <c r="AN1821" s="117" t="s">
        <v>4011</v>
      </c>
      <c r="AP1821" s="23" t="s">
        <v>5537</v>
      </c>
      <c r="AQ1821" s="23" t="s">
        <v>5537</v>
      </c>
      <c r="AR1821" s="7"/>
      <c r="AS1821" s="6"/>
      <c r="AT1821" s="7"/>
      <c r="AU1821" s="3" t="s">
        <v>5537</v>
      </c>
      <c r="AV1821" s="24" t="s">
        <v>5537</v>
      </c>
      <c r="AW1821" s="24" t="s">
        <v>5537</v>
      </c>
      <c r="AX1821" s="24" t="s">
        <v>5537</v>
      </c>
      <c r="AY1821" s="24" t="s">
        <v>5537</v>
      </c>
      <c r="AZ1821" s="24" t="s">
        <v>5537</v>
      </c>
      <c r="BA1821" s="24" t="s">
        <v>5537</v>
      </c>
      <c r="BB1821" s="24" t="s">
        <v>5537</v>
      </c>
      <c r="BC1821" s="24" t="s">
        <v>5537</v>
      </c>
      <c r="BD1821" s="24" t="s">
        <v>5537</v>
      </c>
      <c r="BE1821" s="24" t="s">
        <v>5537</v>
      </c>
      <c r="BF1821" s="24" t="s">
        <v>5537</v>
      </c>
      <c r="BG1821" s="24" t="s">
        <v>5537</v>
      </c>
      <c r="BH1821" s="24" t="s">
        <v>5537</v>
      </c>
      <c r="BI1821" s="9" t="s">
        <v>5537</v>
      </c>
      <c r="BJ1821" s="14"/>
      <c r="BK1821" s="14" t="s">
        <v>5537</v>
      </c>
      <c r="BL1821" s="14" t="str">
        <f>_xlfn.XLOOKUP(B1821,'[4]cell downs 18042026 17h'!$B:$B,'[4]cell downs 18042026 17h'!$B:$B,"")</f>
        <v/>
      </c>
      <c r="BM1821" s="14" t="str">
        <f>_xlfn.XLOOKUP(B1821,'[5]Cells Huawei 19042026 15h'!$B:$B,'[5]Cells Huawei 19042026 15h'!$B:$B,"")</f>
        <v/>
      </c>
      <c r="BN1821" s="9" t="str">
        <f>_xlfn.XLOOKUP(B1821,'[6]cells down 19042026 9H40'!$B:$B,'[6]cells down 19042026 9H40'!$B:$B,"")</f>
        <v/>
      </c>
      <c r="BO1821" s="9" t="s">
        <v>5537</v>
      </c>
      <c r="BP1821" s="9" t="s">
        <v>5537</v>
      </c>
    </row>
    <row r="1822" spans="1:68" s="9" customFormat="1" x14ac:dyDescent="0.35">
      <c r="A1822" s="1" t="s">
        <v>4140</v>
      </c>
      <c r="B1822" s="8" t="s">
        <v>4141</v>
      </c>
      <c r="C1822" s="3" t="str">
        <f>_xlfn.XLOOKUP(B1822,'[1]daily break down'!$D:$D,'[1]daily break down'!$E:$E,"")</f>
        <v>OUEST</v>
      </c>
      <c r="D1822" s="1" t="s">
        <v>11</v>
      </c>
      <c r="E1822" s="1" t="s">
        <v>12</v>
      </c>
      <c r="F1822" s="3" t="s">
        <v>102</v>
      </c>
      <c r="G1822" s="1" t="s">
        <v>1365</v>
      </c>
      <c r="H1822" s="39" t="str">
        <f>_xlfn.XLOOKUP(B1822,[2]CALCULATION!$B:$B,[2]CALCULATION!$H:$H,"")</f>
        <v>Huawei</v>
      </c>
      <c r="I1822" s="34">
        <v>0</v>
      </c>
      <c r="J1822" s="34">
        <v>0</v>
      </c>
      <c r="K1822" s="34">
        <v>0</v>
      </c>
      <c r="L1822" s="34">
        <v>3.5224814729206435</v>
      </c>
      <c r="M1822" s="34">
        <v>0</v>
      </c>
      <c r="N1822" s="34">
        <v>0</v>
      </c>
      <c r="O1822" s="34">
        <v>0</v>
      </c>
      <c r="P1822" s="34">
        <v>0</v>
      </c>
      <c r="Q1822" s="34">
        <v>0</v>
      </c>
      <c r="R1822" s="34">
        <v>0</v>
      </c>
      <c r="S1822" s="109">
        <v>0</v>
      </c>
      <c r="T1822" s="109">
        <f>_xlfn.XLOOKUP(B1822,'[3]Nur des jours'!$B:$B,'[3]Nur des jours'!$U:$U,"")</f>
        <v>0</v>
      </c>
      <c r="U1822" s="109">
        <v>0</v>
      </c>
      <c r="V1822" s="109">
        <v>0</v>
      </c>
      <c r="W1822" s="109">
        <v>0</v>
      </c>
      <c r="X1822" s="109">
        <v>0</v>
      </c>
      <c r="Y1822" s="109">
        <v>0</v>
      </c>
      <c r="Z1822" s="109">
        <v>0</v>
      </c>
      <c r="AA1822" s="109">
        <v>0</v>
      </c>
      <c r="AB1822" s="109">
        <v>0</v>
      </c>
      <c r="AC1822" s="109">
        <v>0</v>
      </c>
      <c r="AD1822" s="109">
        <v>0</v>
      </c>
      <c r="AE1822" s="109">
        <v>0</v>
      </c>
      <c r="AF1822" s="109">
        <v>0</v>
      </c>
      <c r="AG1822" s="57" t="str">
        <f>_xlfn.XLOOKUP(B1822,[3]CALCULATION!$B:$B,[3]CALCULATION!$M:$M,"")</f>
        <v>Operationnel</v>
      </c>
      <c r="AH1822" s="57"/>
      <c r="AI1822" s="56" t="str" cm="1">
        <f t="array" ref="AI1822">IFERROR(_xlfn.IFS(
AK1822="MPR ISSUE","PDH",
AK1822="BSS Hardware Issue","BSS",
AK1822="Sites strategiques, MLL, Pylone, etc.","ENVTECH",
AK1822="AKTIVCO DEFAUT GE &amp; POWER Cabinet","AKTIVCO",
AK1822="AKTIVCO Coupure ENEO &amp; Baisse de tension","AKTIVCO GRID ONLY",
AK1822="Coupure ENEO &amp; Baisse de tension","IHS GRID ONLY",
AK1822="Defaut GE &amp; POWER Cabinet","IHS",
AK1822="Sharing","Partners",
AK1822="Sites strategiques &amp; DataCenter","SST &amp; DC",
AK1822="Exclu","Exclu",
AK1822="SAT","SAT",
AK1822="SPARE-ISSUE","SPARE-ISSUE",
AK1822="Fiber CAmtel","TRANS_FO_CAMTEL",
AK1822="Fiber AOF","Fiber AOF",
AK1822="Projet OCM (HUAWEI)","TRAVAUX-HUAWEI",
AK1822="Projet OCM (NOKIA)","TRAVAUX-NOKIA",
AK1822="ACCESS-ISSUE","ACCESS-ISSUE",
AK1822="Projet OCM (ZTE, NOKIA, autres projets)","TRAVAUX OCM",
AK1822="No root CAuse","No root cause",
AK1822="ODU HS","PDH",
AK1822="IP &amp; VLAN","PDH",
AK1822="Warehouse HUAWEI","SPARE-ISSUE",
AK1822="SPARE-HS","SPARE-ISSUE",
AK1822="Power Telco","BSS",AK1822="no impacts","no impacts"
),"")</f>
        <v>No root cause</v>
      </c>
      <c r="AJ1822" s="56" t="str" cm="1">
        <f t="array" ref="AJ1822">IFERROR(_xlfn.IFS(
AK1822="MPR ISSUE","TX ISSUE",
AK1822="BSS Hardware Issue","RAN ISSUE",
AK1822="Sites strategiques, MLL, Pylone, etc.","ENVTECH",
AK1822="AKTIVCO DEFAUT GE &amp; POWER Cabinet","POWER ISSUE",
AK1822="AKTIVCO Coupure ENEO &amp; Baisse de tension","POWER ISSUE",
AK1822="Coupure ENEO &amp; Baisse de tension","POWER ISSUE",
AK1822="Defaut GE &amp; POWER Cabinet","POWER ISSUE",
AK1822="Sharing","POWER ISSUE",
AK1822="Sites strategiques &amp; DataCenter","POWER ISSUE",
AK1822="Exclu","Exclu",
AK1822="SAT","TX ISSUE",
AK1822="SPARE-ISSUE","SPARE-ISSUE",
AK1822="Fiber CAmtel","TX ISSUE",
AK1822="Fiber AOF","TX ISSUE",
AK1822="Projet OCM (HUAWEI)","TRAVAUX-HUAWEI",
AK1822="Projet OCM (NOKIA)","TRAVAUX -NOKIA",
AK1822="ACCESS-ISSUE","ACCESS-ISSUE",
AK1822="Projet OCM (ZTE, NOKIA, autres projets)","TRAVAUX OCM",
AK1822="No root CAuse","No root cause",
AK1822="ODU HS","TX ISSUE",
AK1822="IP &amp; VLAN","TX ISSUE",
AK1822="Warehouse HUAWEI","SPARE-ISSUE",
AK1822="SPARE-HS","SPARE-ISSUE",
AK1822="Power Telco","RAN ISSUE",AK1822="no impacts","no impacts"
),"")</f>
        <v>No root cause</v>
      </c>
      <c r="AK1822" s="81" t="s">
        <v>5620</v>
      </c>
      <c r="AL1822" s="56" t="str" cm="1">
        <f t="array" ref="AL1822">IFERROR(_xlfn.IFS(
AK1822="MPR ISSUE","ACTIVE",
AK1822="BSS Hardware Issue","ACTIVE",
AK1822="Sites strategiques, MLL, Pylone, etc.","PASSIVE",
AK1822="AKTIVCO DEFAUT GE &amp; POWER Cabinet","PASSIVE",
AK1822="AKTIVCO Coupure ENEO &amp; Baisse de tension","PASSIVE",
AK1822="Coupure ENEO &amp; Baisse de tension","PASSIVE",
AK1822="Defaut GE &amp; POWER Cabinet","PASSIVE",
AK1822="Sharing","PASSIVE",
AK1822="Sites strategiques &amp; DataCenter","PASSIVE",
AK1822="Exclu","Exclu",
AK1822="SAT","ACTIVE",
AK1822="SPARE-ISSUE","SPARE-ISSUE",
AK1822="Fiber CAmtel","ACTIVE",
AK1822="Fiber AOF","ACTIVE",
AK1822="Projet OCM (HUAWEI)","PLANNED WORKS",
AK1822="Projet OCM (NOKIA)","PLANNED WORKS",
AK1822="ACCESS-ISSUE","ACCESS-ISSUE",
AK1822="Projet OCM (ZTE, NOKIA, autres projets)","PLANNED WORKS",
AK1822="No root CAuse","No root cause",
AK1822="ODU HS","ACTIVE",
AK1822="IP &amp; VLAN","ACTIVE",
AK1822="Warehouse HUAWEI","SPARE-ISSUE",
AK1822="SPARE-HS","SPARE-ISSUE",
AK1822="Power Telco","ACTIVE", AK1822="no impacts","no impacts"
),"")</f>
        <v>No root cause</v>
      </c>
      <c r="AM1822" s="108" t="s">
        <v>5537</v>
      </c>
      <c r="AN1822" s="117" t="s">
        <v>4141</v>
      </c>
      <c r="AP1822" s="23" t="s">
        <v>5537</v>
      </c>
      <c r="AQ1822" s="23" t="s">
        <v>5537</v>
      </c>
      <c r="AR1822" s="7"/>
      <c r="AS1822" s="6"/>
      <c r="AT1822" s="7"/>
      <c r="AU1822" s="3" t="s">
        <v>5537</v>
      </c>
      <c r="AV1822" s="24" t="s">
        <v>5537</v>
      </c>
      <c r="AW1822" s="24" t="s">
        <v>5537</v>
      </c>
      <c r="AX1822" s="24" t="s">
        <v>5537</v>
      </c>
      <c r="AY1822" s="24" t="s">
        <v>5537</v>
      </c>
      <c r="AZ1822" s="24" t="s">
        <v>5537</v>
      </c>
      <c r="BA1822" s="24" t="s">
        <v>5537</v>
      </c>
      <c r="BB1822" s="24" t="s">
        <v>5537</v>
      </c>
      <c r="BC1822" s="24" t="s">
        <v>5537</v>
      </c>
      <c r="BD1822" s="24" t="s">
        <v>5537</v>
      </c>
      <c r="BE1822" s="24" t="s">
        <v>5537</v>
      </c>
      <c r="BF1822" s="24" t="s">
        <v>5537</v>
      </c>
      <c r="BG1822" s="24" t="s">
        <v>5537</v>
      </c>
      <c r="BH1822" s="24" t="s">
        <v>5537</v>
      </c>
      <c r="BI1822" s="9" t="s">
        <v>5537</v>
      </c>
      <c r="BJ1822" s="14"/>
      <c r="BK1822" s="14" t="s">
        <v>5537</v>
      </c>
      <c r="BL1822" s="14" t="str">
        <f>_xlfn.XLOOKUP(B1822,'[4]cell downs 18042026 17h'!$B:$B,'[4]cell downs 18042026 17h'!$B:$B,"")</f>
        <v/>
      </c>
      <c r="BM1822" s="14" t="str">
        <f>_xlfn.XLOOKUP(B1822,'[5]Cells Huawei 19042026 15h'!$B:$B,'[5]Cells Huawei 19042026 15h'!$B:$B,"")</f>
        <v/>
      </c>
      <c r="BN1822" s="9" t="str">
        <f>_xlfn.XLOOKUP(B1822,'[6]cells down 19042026 9H40'!$B:$B,'[6]cells down 19042026 9H40'!$B:$B,"")</f>
        <v/>
      </c>
      <c r="BO1822" s="9" t="s">
        <v>4141</v>
      </c>
      <c r="BP1822" s="9" t="s">
        <v>12</v>
      </c>
    </row>
    <row r="1823" spans="1:68" s="9" customFormat="1" x14ac:dyDescent="0.35">
      <c r="A1823" s="1" t="s">
        <v>4030</v>
      </c>
      <c r="B1823" s="8" t="s">
        <v>4031</v>
      </c>
      <c r="C1823" s="3" t="str">
        <f>_xlfn.XLOOKUP(B1823,'[1]daily break down'!$D:$D,'[1]daily break down'!$E:$E,"")</f>
        <v>CENTRE</v>
      </c>
      <c r="D1823" s="1" t="s">
        <v>11</v>
      </c>
      <c r="E1823" s="1" t="s">
        <v>12</v>
      </c>
      <c r="F1823" s="3" t="s">
        <v>37</v>
      </c>
      <c r="G1823" s="1" t="s">
        <v>4030</v>
      </c>
      <c r="H1823" s="41" t="str">
        <f>_xlfn.XLOOKUP(B1823,[2]CALCULATION!$B:$B,[2]CALCULATION!$H:$H,"")</f>
        <v>ZTE</v>
      </c>
      <c r="I1823" s="34">
        <v>0</v>
      </c>
      <c r="J1823" s="34">
        <v>0</v>
      </c>
      <c r="K1823" s="34">
        <v>0</v>
      </c>
      <c r="L1823" s="34">
        <v>0</v>
      </c>
      <c r="M1823" s="34">
        <v>0</v>
      </c>
      <c r="N1823" s="34">
        <v>0</v>
      </c>
      <c r="O1823" s="34">
        <v>0</v>
      </c>
      <c r="P1823" s="34">
        <v>0</v>
      </c>
      <c r="Q1823" s="34">
        <v>0</v>
      </c>
      <c r="R1823" s="34">
        <v>0</v>
      </c>
      <c r="S1823" s="109">
        <v>0</v>
      </c>
      <c r="T1823" s="109">
        <f>_xlfn.XLOOKUP(B1823,'[3]Nur des jours'!$B:$B,'[3]Nur des jours'!$U:$U,"")</f>
        <v>0</v>
      </c>
      <c r="U1823" s="109">
        <v>0</v>
      </c>
      <c r="V1823" s="109">
        <v>0</v>
      </c>
      <c r="W1823" s="109">
        <v>0</v>
      </c>
      <c r="X1823" s="109">
        <v>0</v>
      </c>
      <c r="Y1823" s="109">
        <v>0</v>
      </c>
      <c r="Z1823" s="109">
        <v>0</v>
      </c>
      <c r="AA1823" s="109">
        <v>0</v>
      </c>
      <c r="AB1823" s="109">
        <v>0</v>
      </c>
      <c r="AC1823" s="109">
        <v>0</v>
      </c>
      <c r="AD1823" s="109">
        <v>0</v>
      </c>
      <c r="AE1823" s="109">
        <v>0</v>
      </c>
      <c r="AF1823" s="109">
        <v>0</v>
      </c>
      <c r="AG1823" s="57" t="str">
        <f>_xlfn.XLOOKUP(B1823,[3]CALCULATION!$B:$B,[3]CALCULATION!$M:$M,"")</f>
        <v>EXCLU</v>
      </c>
      <c r="AH1823" s="57"/>
      <c r="AI1823" s="56" t="str" cm="1">
        <f t="array" ref="AI1823">IFERROR(_xlfn.IFS(
AK1823="MPR ISSUE","PDH",
AK1823="BSS Hardware Issue","BSS",
AK1823="Sites strategiques, MLL, Pylone, etc.","ENVTECH",
AK1823="AKTIVCO DEFAUT GE &amp; POWER Cabinet","AKTIVCO",
AK1823="AKTIVCO Coupure ENEO &amp; Baisse de tension","AKTIVCO GRID ONLY",
AK1823="Coupure ENEO &amp; Baisse de tension","IHS GRID ONLY",
AK1823="Defaut GE &amp; POWER Cabinet","IHS",
AK1823="Sharing","Partners",
AK1823="Sites strategiques &amp; DataCenter","SST &amp; DC",
AK1823="Exclu","Exclu",
AK1823="SAT","SAT",
AK1823="SPARE-ISSUE","SPARE-ISSUE",
AK1823="Fiber CAmtel","TRANS_FO_CAMTEL",
AK1823="Fiber AOF","Fiber AOF",
AK1823="Projet OCM (HUAWEI)","TRAVAUX-HUAWEI",
AK1823="Projet OCM (NOKIA)","TRAVAUX-NOKIA",
AK1823="ACCESS-ISSUE","ACCESS-ISSUE",
AK1823="Projet OCM (ZTE, NOKIA, autres projets)","TRAVAUX OCM",
AK1823="No root CAuse","No root cause",
AK1823="ODU HS","PDH",
AK1823="IP &amp; VLAN","PDH",
AK1823="Warehouse HUAWEI","SPARE-ISSUE",
AK1823="SPARE-HS","SPARE-ISSUE",
AK1823="Power Telco","BSS",AK1823="no impacts","no impacts"
),"")</f>
        <v>Exclu</v>
      </c>
      <c r="AJ1823" s="56" t="str" cm="1">
        <f t="array" ref="AJ1823">IFERROR(_xlfn.IFS(
AK1823="MPR ISSUE","TX ISSUE",
AK1823="BSS Hardware Issue","RAN ISSUE",
AK1823="Sites strategiques, MLL, Pylone, etc.","ENVTECH",
AK1823="AKTIVCO DEFAUT GE &amp; POWER Cabinet","POWER ISSUE",
AK1823="AKTIVCO Coupure ENEO &amp; Baisse de tension","POWER ISSUE",
AK1823="Coupure ENEO &amp; Baisse de tension","POWER ISSUE",
AK1823="Defaut GE &amp; POWER Cabinet","POWER ISSUE",
AK1823="Sharing","POWER ISSUE",
AK1823="Sites strategiques &amp; DataCenter","POWER ISSUE",
AK1823="Exclu","Exclu",
AK1823="SAT","TX ISSUE",
AK1823="SPARE-ISSUE","SPARE-ISSUE",
AK1823="Fiber CAmtel","TX ISSUE",
AK1823="Fiber AOF","TX ISSUE",
AK1823="Projet OCM (HUAWEI)","TRAVAUX-HUAWEI",
AK1823="Projet OCM (NOKIA)","TRAVAUX -NOKIA",
AK1823="ACCESS-ISSUE","ACCESS-ISSUE",
AK1823="Projet OCM (ZTE, NOKIA, autres projets)","TRAVAUX OCM",
AK1823="No root CAuse","No root cause",
AK1823="ODU HS","TX ISSUE",
AK1823="IP &amp; VLAN","TX ISSUE",
AK1823="Warehouse HUAWEI","SPARE-ISSUE",
AK1823="SPARE-HS","SPARE-ISSUE",
AK1823="Power Telco","RAN ISSUE",AK1823="no impacts","no impacts"
),"")</f>
        <v>Exclu</v>
      </c>
      <c r="AK1823" s="81" t="s">
        <v>5559</v>
      </c>
      <c r="AL1823" s="56" t="str" cm="1">
        <f t="array" ref="AL1823">IFERROR(_xlfn.IFS(
AK1823="MPR ISSUE","ACTIVE",
AK1823="BSS Hardware Issue","ACTIVE",
AK1823="Sites strategiques, MLL, Pylone, etc.","PASSIVE",
AK1823="AKTIVCO DEFAUT GE &amp; POWER Cabinet","PASSIVE",
AK1823="AKTIVCO Coupure ENEO &amp; Baisse de tension","PASSIVE",
AK1823="Coupure ENEO &amp; Baisse de tension","PASSIVE",
AK1823="Defaut GE &amp; POWER Cabinet","PASSIVE",
AK1823="Sharing","PASSIVE",
AK1823="Sites strategiques &amp; DataCenter","PASSIVE",
AK1823="Exclu","Exclu",
AK1823="SAT","ACTIVE",
AK1823="SPARE-ISSUE","SPARE-ISSUE",
AK1823="Fiber CAmtel","ACTIVE",
AK1823="Fiber AOF","ACTIVE",
AK1823="Projet OCM (HUAWEI)","PLANNED WORKS",
AK1823="Projet OCM (NOKIA)","PLANNED WORKS",
AK1823="ACCESS-ISSUE","ACCESS-ISSUE",
AK1823="Projet OCM (ZTE, NOKIA, autres projets)","PLANNED WORKS",
AK1823="No root CAuse","No root cause",
AK1823="ODU HS","ACTIVE",
AK1823="IP &amp; VLAN","ACTIVE",
AK1823="Warehouse HUAWEI","SPARE-ISSUE",
AK1823="SPARE-HS","SPARE-ISSUE",
AK1823="Power Telco","ACTIVE", AK1823="no impacts","no impacts"
),"")</f>
        <v>Exclu</v>
      </c>
      <c r="AM1823" s="108" t="s">
        <v>5537</v>
      </c>
      <c r="AN1823" s="117" t="s">
        <v>4031</v>
      </c>
      <c r="AP1823" s="23" t="s">
        <v>5537</v>
      </c>
      <c r="AQ1823" s="23" t="s">
        <v>5537</v>
      </c>
      <c r="AR1823" s="7"/>
      <c r="AS1823" s="6"/>
      <c r="AT1823" s="7"/>
      <c r="AU1823" s="3" t="s">
        <v>5537</v>
      </c>
      <c r="AV1823" s="24" t="s">
        <v>5537</v>
      </c>
      <c r="AW1823" s="24" t="s">
        <v>5537</v>
      </c>
      <c r="AX1823" s="24" t="s">
        <v>5537</v>
      </c>
      <c r="AY1823" s="24" t="s">
        <v>5537</v>
      </c>
      <c r="AZ1823" s="24" t="s">
        <v>5537</v>
      </c>
      <c r="BA1823" s="24" t="s">
        <v>5537</v>
      </c>
      <c r="BB1823" s="24" t="s">
        <v>5537</v>
      </c>
      <c r="BC1823" s="24" t="s">
        <v>5537</v>
      </c>
      <c r="BD1823" s="24" t="s">
        <v>5537</v>
      </c>
      <c r="BE1823" s="24" t="s">
        <v>5537</v>
      </c>
      <c r="BF1823" s="24" t="s">
        <v>5537</v>
      </c>
      <c r="BG1823" s="24" t="s">
        <v>5537</v>
      </c>
      <c r="BH1823" s="24" t="s">
        <v>5537</v>
      </c>
      <c r="BI1823" s="9" t="s">
        <v>5537</v>
      </c>
      <c r="BJ1823" s="14"/>
      <c r="BK1823" s="14" t="s">
        <v>5537</v>
      </c>
      <c r="BL1823" s="14" t="str">
        <f>_xlfn.XLOOKUP(B1823,'[4]cell downs 18042026 17h'!$B:$B,'[4]cell downs 18042026 17h'!$B:$B,"")</f>
        <v/>
      </c>
      <c r="BM1823" s="14" t="str">
        <f>_xlfn.XLOOKUP(B1823,'[5]Cells Huawei 19042026 15h'!$B:$B,'[5]Cells Huawei 19042026 15h'!$B:$B,"")</f>
        <v/>
      </c>
      <c r="BN1823" s="9" t="str">
        <f>_xlfn.XLOOKUP(B1823,'[6]cells down 19042026 9H40'!$B:$B,'[6]cells down 19042026 9H40'!$B:$B,"")</f>
        <v/>
      </c>
      <c r="BO1823" s="9" t="s">
        <v>4031</v>
      </c>
      <c r="BP1823" s="9" t="s">
        <v>5537</v>
      </c>
    </row>
    <row r="1824" spans="1:68" s="9" customFormat="1" x14ac:dyDescent="0.35">
      <c r="A1824" s="1" t="s">
        <v>3419</v>
      </c>
      <c r="B1824" s="8" t="s">
        <v>3420</v>
      </c>
      <c r="C1824" s="3" t="str">
        <f>_xlfn.XLOOKUP(B1824,'[1]daily break down'!$D:$D,'[1]daily break down'!$E:$E,"")</f>
        <v>Douala</v>
      </c>
      <c r="D1824" s="1" t="s">
        <v>11</v>
      </c>
      <c r="E1824" s="1" t="s">
        <v>12</v>
      </c>
      <c r="F1824" s="3" t="s">
        <v>31</v>
      </c>
      <c r="G1824" s="1" t="s">
        <v>32</v>
      </c>
      <c r="H1824" s="41" t="str">
        <f>_xlfn.XLOOKUP(B1824,[2]CALCULATION!$B:$B,[2]CALCULATION!$H:$H,"")</f>
        <v>ZTE</v>
      </c>
      <c r="I1824" s="34">
        <v>0</v>
      </c>
      <c r="J1824" s="34">
        <v>4.1730337896259782</v>
      </c>
      <c r="K1824" s="34">
        <v>0</v>
      </c>
      <c r="L1824" s="34">
        <v>2.9638868200198045</v>
      </c>
      <c r="M1824" s="34">
        <v>0</v>
      </c>
      <c r="N1824" s="34">
        <v>0</v>
      </c>
      <c r="O1824" s="34">
        <v>0</v>
      </c>
      <c r="P1824" s="34">
        <v>0</v>
      </c>
      <c r="Q1824" s="34">
        <v>0</v>
      </c>
      <c r="R1824" s="34">
        <v>0</v>
      </c>
      <c r="S1824" s="109">
        <v>0</v>
      </c>
      <c r="T1824" s="109">
        <f>_xlfn.XLOOKUP(B1824,'[3]Nur des jours'!$B:$B,'[3]Nur des jours'!$U:$U,"")</f>
        <v>0</v>
      </c>
      <c r="U1824" s="109">
        <v>0</v>
      </c>
      <c r="V1824" s="109">
        <v>0</v>
      </c>
      <c r="W1824" s="109">
        <v>0</v>
      </c>
      <c r="X1824" s="109">
        <v>0</v>
      </c>
      <c r="Y1824" s="109">
        <v>0</v>
      </c>
      <c r="Z1824" s="109">
        <v>1.8905183016438626E-3</v>
      </c>
      <c r="AA1824" s="109">
        <v>0</v>
      </c>
      <c r="AB1824" s="109">
        <v>0</v>
      </c>
      <c r="AC1824" s="109">
        <v>0</v>
      </c>
      <c r="AD1824" s="109">
        <v>0</v>
      </c>
      <c r="AE1824" s="109">
        <v>0</v>
      </c>
      <c r="AF1824" s="109">
        <v>0</v>
      </c>
      <c r="AG1824" s="57" t="str">
        <f>_xlfn.XLOOKUP(B1824,[3]CALCULATION!$B:$B,[3]CALCULATION!$M:$M,"")</f>
        <v>Operationnel</v>
      </c>
      <c r="AH1824" s="57"/>
      <c r="AI1824" s="56" t="str" cm="1">
        <f t="array" ref="AI1824">IFERROR(_xlfn.IFS(
AK1824="MPR ISSUE","PDH",
AK1824="BSS Hardware Issue","BSS",
AK1824="Sites strategiques, MLL, Pylone, etc.","ENVTECH",
AK1824="AKTIVCO DEFAUT GE &amp; POWER Cabinet","AKTIVCO",
AK1824="AKTIVCO Coupure ENEO &amp; Baisse de tension","AKTIVCO GRID ONLY",
AK1824="Coupure ENEO &amp; Baisse de tension","IHS GRID ONLY",
AK1824="Defaut GE &amp; POWER Cabinet","IHS",
AK1824="Sharing","Partners",
AK1824="Sites strategiques &amp; DataCenter","SST &amp; DC",
AK1824="Exclu","Exclu",
AK1824="SAT","SAT",
AK1824="SPARE-ISSUE","SPARE-ISSUE",
AK1824="Fiber CAmtel","TRANS_FO_CAMTEL",
AK1824="Fiber AOF","Fiber AOF",
AK1824="Projet OCM (HUAWEI)","TRAVAUX-HUAWEI",
AK1824="Projet OCM (NOKIA)","TRAVAUX-NOKIA",
AK1824="ACCESS-ISSUE","ACCESS-ISSUE",
AK1824="Projet OCM (ZTE, NOKIA, autres projets)","TRAVAUX OCM",
AK1824="No root CAuse","No root cause",
AK1824="ODU HS","PDH",
AK1824="IP &amp; VLAN","PDH",
AK1824="Warehouse HUAWEI","SPARE-ISSUE",
AK1824="SPARE-HS","SPARE-ISSUE",
AK1824="Power Telco","BSS",AK1824="no impacts","no impacts"
),"")</f>
        <v>No root cause</v>
      </c>
      <c r="AJ1824" s="56" t="str" cm="1">
        <f t="array" ref="AJ1824">IFERROR(_xlfn.IFS(
AK1824="MPR ISSUE","TX ISSUE",
AK1824="BSS Hardware Issue","RAN ISSUE",
AK1824="Sites strategiques, MLL, Pylone, etc.","ENVTECH",
AK1824="AKTIVCO DEFAUT GE &amp; POWER Cabinet","POWER ISSUE",
AK1824="AKTIVCO Coupure ENEO &amp; Baisse de tension","POWER ISSUE",
AK1824="Coupure ENEO &amp; Baisse de tension","POWER ISSUE",
AK1824="Defaut GE &amp; POWER Cabinet","POWER ISSUE",
AK1824="Sharing","POWER ISSUE",
AK1824="Sites strategiques &amp; DataCenter","POWER ISSUE",
AK1824="Exclu","Exclu",
AK1824="SAT","TX ISSUE",
AK1824="SPARE-ISSUE","SPARE-ISSUE",
AK1824="Fiber CAmtel","TX ISSUE",
AK1824="Fiber AOF","TX ISSUE",
AK1824="Projet OCM (HUAWEI)","TRAVAUX-HUAWEI",
AK1824="Projet OCM (NOKIA)","TRAVAUX -NOKIA",
AK1824="ACCESS-ISSUE","ACCESS-ISSUE",
AK1824="Projet OCM (ZTE, NOKIA, autres projets)","TRAVAUX OCM",
AK1824="No root CAuse","No root cause",
AK1824="ODU HS","TX ISSUE",
AK1824="IP &amp; VLAN","TX ISSUE",
AK1824="Warehouse HUAWEI","SPARE-ISSUE",
AK1824="SPARE-HS","SPARE-ISSUE",
AK1824="Power Telco","RAN ISSUE",AK1824="no impacts","no impacts"
),"")</f>
        <v>No root cause</v>
      </c>
      <c r="AK1824" s="81" t="s">
        <v>5620</v>
      </c>
      <c r="AL1824" s="56" t="str" cm="1">
        <f t="array" ref="AL1824">IFERROR(_xlfn.IFS(
AK1824="MPR ISSUE","ACTIVE",
AK1824="BSS Hardware Issue","ACTIVE",
AK1824="Sites strategiques, MLL, Pylone, etc.","PASSIVE",
AK1824="AKTIVCO DEFAUT GE &amp; POWER Cabinet","PASSIVE",
AK1824="AKTIVCO Coupure ENEO &amp; Baisse de tension","PASSIVE",
AK1824="Coupure ENEO &amp; Baisse de tension","PASSIVE",
AK1824="Defaut GE &amp; POWER Cabinet","PASSIVE",
AK1824="Sharing","PASSIVE",
AK1824="Sites strategiques &amp; DataCenter","PASSIVE",
AK1824="Exclu","Exclu",
AK1824="SAT","ACTIVE",
AK1824="SPARE-ISSUE","SPARE-ISSUE",
AK1824="Fiber CAmtel","ACTIVE",
AK1824="Fiber AOF","ACTIVE",
AK1824="Projet OCM (HUAWEI)","PLANNED WORKS",
AK1824="Projet OCM (NOKIA)","PLANNED WORKS",
AK1824="ACCESS-ISSUE","ACCESS-ISSUE",
AK1824="Projet OCM (ZTE, NOKIA, autres projets)","PLANNED WORKS",
AK1824="No root CAuse","No root cause",
AK1824="ODU HS","ACTIVE",
AK1824="IP &amp; VLAN","ACTIVE",
AK1824="Warehouse HUAWEI","SPARE-ISSUE",
AK1824="SPARE-HS","SPARE-ISSUE",
AK1824="Power Telco","ACTIVE", AK1824="no impacts","no impacts"
),"")</f>
        <v>No root cause</v>
      </c>
      <c r="AM1824" s="108" t="s">
        <v>5537</v>
      </c>
      <c r="AN1824" s="117" t="s">
        <v>3420</v>
      </c>
      <c r="AP1824" s="23" t="s">
        <v>5537</v>
      </c>
      <c r="AQ1824" s="23" t="s">
        <v>5537</v>
      </c>
      <c r="AR1824" s="7"/>
      <c r="AS1824" s="6"/>
      <c r="AT1824" s="7"/>
      <c r="AU1824" s="3" t="s">
        <v>5537</v>
      </c>
      <c r="AV1824" s="24" t="s">
        <v>5537</v>
      </c>
      <c r="AW1824" s="24" t="s">
        <v>5537</v>
      </c>
      <c r="AX1824" s="24" t="s">
        <v>5537</v>
      </c>
      <c r="AY1824" s="24" t="s">
        <v>5537</v>
      </c>
      <c r="AZ1824" s="24" t="s">
        <v>5537</v>
      </c>
      <c r="BA1824" s="24" t="s">
        <v>5537</v>
      </c>
      <c r="BB1824" s="24" t="s">
        <v>5537</v>
      </c>
      <c r="BC1824" s="24" t="s">
        <v>5537</v>
      </c>
      <c r="BD1824" s="24" t="s">
        <v>5537</v>
      </c>
      <c r="BE1824" s="24" t="s">
        <v>5537</v>
      </c>
      <c r="BF1824" s="24" t="s">
        <v>5537</v>
      </c>
      <c r="BG1824" s="24" t="s">
        <v>5537</v>
      </c>
      <c r="BH1824" s="24" t="s">
        <v>5537</v>
      </c>
      <c r="BI1824" s="9" t="s">
        <v>5537</v>
      </c>
      <c r="BJ1824" s="14"/>
      <c r="BK1824" s="14" t="s">
        <v>5537</v>
      </c>
      <c r="BL1824" s="14" t="str">
        <f>_xlfn.XLOOKUP(B1824,'[4]cell downs 18042026 17h'!$B:$B,'[4]cell downs 18042026 17h'!$B:$B,"")</f>
        <v/>
      </c>
      <c r="BM1824" s="14" t="str">
        <f>_xlfn.XLOOKUP(B1824,'[5]Cells Huawei 19042026 15h'!$B:$B,'[5]Cells Huawei 19042026 15h'!$B:$B,"")</f>
        <v/>
      </c>
      <c r="BN1824" s="9" t="str">
        <f>_xlfn.XLOOKUP(B1824,'[6]cells down 19042026 9H40'!$B:$B,'[6]cells down 19042026 9H40'!$B:$B,"")</f>
        <v/>
      </c>
      <c r="BO1824" s="9" t="s">
        <v>3420</v>
      </c>
      <c r="BP1824" s="9" t="s">
        <v>318</v>
      </c>
    </row>
    <row r="1825" spans="1:68" s="9" customFormat="1" x14ac:dyDescent="0.35">
      <c r="A1825" s="1" t="s">
        <v>382</v>
      </c>
      <c r="B1825" s="8" t="s">
        <v>383</v>
      </c>
      <c r="C1825" s="3" t="str">
        <f>_xlfn.XLOOKUP(B1825,'[1]daily break down'!$D:$D,'[1]daily break down'!$E:$E,"")</f>
        <v>Douala</v>
      </c>
      <c r="D1825" s="1" t="s">
        <v>21</v>
      </c>
      <c r="E1825" s="1" t="s">
        <v>30</v>
      </c>
      <c r="F1825" s="3" t="s">
        <v>31</v>
      </c>
      <c r="G1825" s="1" t="s">
        <v>32</v>
      </c>
      <c r="H1825" s="41" t="str">
        <f>_xlfn.XLOOKUP(B1825,[2]CALCULATION!$B:$B,[2]CALCULATION!$H:$H,"")</f>
        <v>ZTE</v>
      </c>
      <c r="I1825" s="34">
        <v>0</v>
      </c>
      <c r="J1825" s="34">
        <v>0</v>
      </c>
      <c r="K1825" s="34">
        <v>0</v>
      </c>
      <c r="L1825" s="34">
        <v>2.1085521340741318</v>
      </c>
      <c r="M1825" s="34">
        <v>0</v>
      </c>
      <c r="N1825" s="34">
        <v>0</v>
      </c>
      <c r="O1825" s="34">
        <v>0</v>
      </c>
      <c r="P1825" s="34">
        <v>0</v>
      </c>
      <c r="Q1825" s="34">
        <v>0</v>
      </c>
      <c r="R1825" s="34">
        <v>0</v>
      </c>
      <c r="S1825" s="109">
        <v>0</v>
      </c>
      <c r="T1825" s="109">
        <f>_xlfn.XLOOKUP(B1825,'[3]Nur des jours'!$B:$B,'[3]Nur des jours'!$U:$U,"")</f>
        <v>0</v>
      </c>
      <c r="U1825" s="109">
        <v>0</v>
      </c>
      <c r="V1825" s="109">
        <v>0</v>
      </c>
      <c r="W1825" s="109">
        <v>0</v>
      </c>
      <c r="X1825" s="109">
        <v>0</v>
      </c>
      <c r="Y1825" s="109">
        <v>0</v>
      </c>
      <c r="Z1825" s="109">
        <v>0</v>
      </c>
      <c r="AA1825" s="109">
        <v>0</v>
      </c>
      <c r="AB1825" s="109">
        <v>0</v>
      </c>
      <c r="AC1825" s="109">
        <v>0</v>
      </c>
      <c r="AD1825" s="109">
        <v>0</v>
      </c>
      <c r="AE1825" s="109">
        <v>0</v>
      </c>
      <c r="AF1825" s="109">
        <v>0</v>
      </c>
      <c r="AG1825" s="57" t="str">
        <f>_xlfn.XLOOKUP(B1825,[3]CALCULATION!$B:$B,[3]CALCULATION!$M:$M,"")</f>
        <v>Operationnel</v>
      </c>
      <c r="AH1825" s="57"/>
      <c r="AI1825" s="56" t="str" cm="1">
        <f t="array" ref="AI1825">IFERROR(_xlfn.IFS(
AK1825="MPR ISSUE","PDH",
AK1825="BSS Hardware Issue","BSS",
AK1825="Sites strategiques, MLL, Pylone, etc.","ENVTECH",
AK1825="AKTIVCO DEFAUT GE &amp; POWER Cabinet","AKTIVCO",
AK1825="AKTIVCO Coupure ENEO &amp; Baisse de tension","AKTIVCO GRID ONLY",
AK1825="Coupure ENEO &amp; Baisse de tension","IHS GRID ONLY",
AK1825="Defaut GE &amp; POWER Cabinet","IHS",
AK1825="Sharing","Partners",
AK1825="Sites strategiques &amp; DataCenter","SST &amp; DC",
AK1825="Exclu","Exclu",
AK1825="SAT","SAT",
AK1825="SPARE-ISSUE","SPARE-ISSUE",
AK1825="Fiber CAmtel","TRANS_FO_CAMTEL",
AK1825="Fiber AOF","Fiber AOF",
AK1825="Projet OCM (HUAWEI)","TRAVAUX-HUAWEI",
AK1825="Projet OCM (NOKIA)","TRAVAUX-NOKIA",
AK1825="ACCESS-ISSUE","ACCESS-ISSUE",
AK1825="Projet OCM (ZTE, NOKIA, autres projets)","TRAVAUX OCM",
AK1825="No root CAuse","No root cause",
AK1825="ODU HS","PDH",
AK1825="IP &amp; VLAN","PDH",
AK1825="Warehouse HUAWEI","SPARE-ISSUE",
AK1825="SPARE-HS","SPARE-ISSUE",
AK1825="Power Telco","BSS",AK1825="no impacts","no impacts"
),"")</f>
        <v>No root cause</v>
      </c>
      <c r="AJ1825" s="56" t="str" cm="1">
        <f t="array" ref="AJ1825">IFERROR(_xlfn.IFS(
AK1825="MPR ISSUE","TX ISSUE",
AK1825="BSS Hardware Issue","RAN ISSUE",
AK1825="Sites strategiques, MLL, Pylone, etc.","ENVTECH",
AK1825="AKTIVCO DEFAUT GE &amp; POWER Cabinet","POWER ISSUE",
AK1825="AKTIVCO Coupure ENEO &amp; Baisse de tension","POWER ISSUE",
AK1825="Coupure ENEO &amp; Baisse de tension","POWER ISSUE",
AK1825="Defaut GE &amp; POWER Cabinet","POWER ISSUE",
AK1825="Sharing","POWER ISSUE",
AK1825="Sites strategiques &amp; DataCenter","POWER ISSUE",
AK1825="Exclu","Exclu",
AK1825="SAT","TX ISSUE",
AK1825="SPARE-ISSUE","SPARE-ISSUE",
AK1825="Fiber CAmtel","TX ISSUE",
AK1825="Fiber AOF","TX ISSUE",
AK1825="Projet OCM (HUAWEI)","TRAVAUX-HUAWEI",
AK1825="Projet OCM (NOKIA)","TRAVAUX -NOKIA",
AK1825="ACCESS-ISSUE","ACCESS-ISSUE",
AK1825="Projet OCM (ZTE, NOKIA, autres projets)","TRAVAUX OCM",
AK1825="No root CAuse","No root cause",
AK1825="ODU HS","TX ISSUE",
AK1825="IP &amp; VLAN","TX ISSUE",
AK1825="Warehouse HUAWEI","SPARE-ISSUE",
AK1825="SPARE-HS","SPARE-ISSUE",
AK1825="Power Telco","RAN ISSUE",AK1825="no impacts","no impacts"
),"")</f>
        <v>No root cause</v>
      </c>
      <c r="AK1825" s="81" t="s">
        <v>5620</v>
      </c>
      <c r="AL1825" s="56" t="str" cm="1">
        <f t="array" ref="AL1825">IFERROR(_xlfn.IFS(
AK1825="MPR ISSUE","ACTIVE",
AK1825="BSS Hardware Issue","ACTIVE",
AK1825="Sites strategiques, MLL, Pylone, etc.","PASSIVE",
AK1825="AKTIVCO DEFAUT GE &amp; POWER Cabinet","PASSIVE",
AK1825="AKTIVCO Coupure ENEO &amp; Baisse de tension","PASSIVE",
AK1825="Coupure ENEO &amp; Baisse de tension","PASSIVE",
AK1825="Defaut GE &amp; POWER Cabinet","PASSIVE",
AK1825="Sharing","PASSIVE",
AK1825="Sites strategiques &amp; DataCenter","PASSIVE",
AK1825="Exclu","Exclu",
AK1825="SAT","ACTIVE",
AK1825="SPARE-ISSUE","SPARE-ISSUE",
AK1825="Fiber CAmtel","ACTIVE",
AK1825="Fiber AOF","ACTIVE",
AK1825="Projet OCM (HUAWEI)","PLANNED WORKS",
AK1825="Projet OCM (NOKIA)","PLANNED WORKS",
AK1825="ACCESS-ISSUE","ACCESS-ISSUE",
AK1825="Projet OCM (ZTE, NOKIA, autres projets)","PLANNED WORKS",
AK1825="No root CAuse","No root cause",
AK1825="ODU HS","ACTIVE",
AK1825="IP &amp; VLAN","ACTIVE",
AK1825="Warehouse HUAWEI","SPARE-ISSUE",
AK1825="SPARE-HS","SPARE-ISSUE",
AK1825="Power Telco","ACTIVE", AK1825="no impacts","no impacts"
),"")</f>
        <v>No root cause</v>
      </c>
      <c r="AM1825" s="108" t="s">
        <v>5537</v>
      </c>
      <c r="AN1825" s="117" t="s">
        <v>383</v>
      </c>
      <c r="AP1825" s="23" t="s">
        <v>5537</v>
      </c>
      <c r="AQ1825" s="23" t="s">
        <v>5537</v>
      </c>
      <c r="AR1825" s="7"/>
      <c r="AS1825" s="6"/>
      <c r="AT1825" s="7"/>
      <c r="AU1825" s="3" t="s">
        <v>5537</v>
      </c>
      <c r="AV1825" s="24" t="s">
        <v>5537</v>
      </c>
      <c r="AW1825" s="24" t="s">
        <v>5537</v>
      </c>
      <c r="AX1825" s="24" t="s">
        <v>5537</v>
      </c>
      <c r="AY1825" s="24" t="s">
        <v>5537</v>
      </c>
      <c r="AZ1825" s="24" t="s">
        <v>5537</v>
      </c>
      <c r="BA1825" s="24" t="s">
        <v>5537</v>
      </c>
      <c r="BB1825" s="24" t="s">
        <v>5537</v>
      </c>
      <c r="BC1825" s="24" t="s">
        <v>5537</v>
      </c>
      <c r="BD1825" s="24" t="s">
        <v>5537</v>
      </c>
      <c r="BE1825" s="24" t="s">
        <v>5537</v>
      </c>
      <c r="BF1825" s="24" t="s">
        <v>5537</v>
      </c>
      <c r="BG1825" s="24" t="s">
        <v>5537</v>
      </c>
      <c r="BH1825" s="24" t="s">
        <v>5537</v>
      </c>
      <c r="BI1825" s="9" t="s">
        <v>5537</v>
      </c>
      <c r="BJ1825" s="14"/>
      <c r="BK1825" s="14" t="s">
        <v>5537</v>
      </c>
      <c r="BL1825" s="14" t="str">
        <f>_xlfn.XLOOKUP(B1825,'[4]cell downs 18042026 17h'!$B:$B,'[4]cell downs 18042026 17h'!$B:$B,"")</f>
        <v/>
      </c>
      <c r="BM1825" s="14" t="str">
        <f>_xlfn.XLOOKUP(B1825,'[5]Cells Huawei 19042026 15h'!$B:$B,'[5]Cells Huawei 19042026 15h'!$B:$B,"")</f>
        <v/>
      </c>
      <c r="BN1825" s="9" t="str">
        <f>_xlfn.XLOOKUP(B1825,'[6]cells down 19042026 9H40'!$B:$B,'[6]cells down 19042026 9H40'!$B:$B,"")</f>
        <v/>
      </c>
      <c r="BO1825" s="9" t="s">
        <v>5537</v>
      </c>
      <c r="BP1825" s="9" t="s">
        <v>5537</v>
      </c>
    </row>
    <row r="1826" spans="1:68" s="9" customFormat="1" x14ac:dyDescent="0.35">
      <c r="A1826" s="1" t="s">
        <v>3878</v>
      </c>
      <c r="B1826" s="8" t="s">
        <v>3879</v>
      </c>
      <c r="C1826" s="3" t="str">
        <f>_xlfn.XLOOKUP(B1826,'[1]daily break down'!$D:$D,'[1]daily break down'!$E:$E,"")</f>
        <v>Garoua</v>
      </c>
      <c r="D1826" s="1" t="s">
        <v>11</v>
      </c>
      <c r="E1826" s="1" t="s">
        <v>12</v>
      </c>
      <c r="F1826" s="3" t="s">
        <v>23</v>
      </c>
      <c r="G1826" s="1" t="s">
        <v>24</v>
      </c>
      <c r="H1826" s="39" t="str">
        <f>_xlfn.XLOOKUP(B1826,[2]CALCULATION!$B:$B,[2]CALCULATION!$H:$H,"")</f>
        <v>Huawei</v>
      </c>
      <c r="I1826" s="34">
        <v>0</v>
      </c>
      <c r="J1826" s="34">
        <v>0</v>
      </c>
      <c r="K1826" s="34">
        <v>0</v>
      </c>
      <c r="L1826" s="34">
        <v>1.5103636073086726</v>
      </c>
      <c r="M1826" s="34">
        <v>0</v>
      </c>
      <c r="N1826" s="34">
        <v>0</v>
      </c>
      <c r="O1826" s="34">
        <v>0</v>
      </c>
      <c r="P1826" s="34">
        <v>0</v>
      </c>
      <c r="Q1826" s="34">
        <v>0</v>
      </c>
      <c r="R1826" s="34">
        <v>0</v>
      </c>
      <c r="S1826" s="109">
        <v>0</v>
      </c>
      <c r="T1826" s="109">
        <f>_xlfn.XLOOKUP(B1826,'[3]Nur des jours'!$B:$B,'[3]Nur des jours'!$U:$U,"")</f>
        <v>0</v>
      </c>
      <c r="U1826" s="109">
        <v>0</v>
      </c>
      <c r="V1826" s="109">
        <v>0</v>
      </c>
      <c r="W1826" s="109">
        <v>0</v>
      </c>
      <c r="X1826" s="109">
        <v>0</v>
      </c>
      <c r="Y1826" s="109">
        <v>0</v>
      </c>
      <c r="Z1826" s="109">
        <v>0</v>
      </c>
      <c r="AA1826" s="109">
        <v>0</v>
      </c>
      <c r="AB1826" s="109">
        <v>0</v>
      </c>
      <c r="AC1826" s="109">
        <v>0</v>
      </c>
      <c r="AD1826" s="109">
        <v>0</v>
      </c>
      <c r="AE1826" s="109">
        <v>0</v>
      </c>
      <c r="AF1826" s="109">
        <v>0</v>
      </c>
      <c r="AG1826" s="57" t="str">
        <f>_xlfn.XLOOKUP(B1826,[3]CALCULATION!$B:$B,[3]CALCULATION!$M:$M,"")</f>
        <v>Operationnel</v>
      </c>
      <c r="AH1826" s="57"/>
      <c r="AI1826" s="56" t="str" cm="1">
        <f t="array" ref="AI1826">IFERROR(_xlfn.IFS(
AK1826="MPR ISSUE","PDH",
AK1826="BSS Hardware Issue","BSS",
AK1826="Sites strategiques, MLL, Pylone, etc.","ENVTECH",
AK1826="AKTIVCO DEFAUT GE &amp; POWER Cabinet","AKTIVCO",
AK1826="AKTIVCO Coupure ENEO &amp; Baisse de tension","AKTIVCO GRID ONLY",
AK1826="Coupure ENEO &amp; Baisse de tension","IHS GRID ONLY",
AK1826="Defaut GE &amp; POWER Cabinet","IHS",
AK1826="Sharing","Partners",
AK1826="Sites strategiques &amp; DataCenter","SST &amp; DC",
AK1826="Exclu","Exclu",
AK1826="SAT","SAT",
AK1826="SPARE-ISSUE","SPARE-ISSUE",
AK1826="Fiber CAmtel","TRANS_FO_CAMTEL",
AK1826="Fiber AOF","Fiber AOF",
AK1826="Projet OCM (HUAWEI)","TRAVAUX-HUAWEI",
AK1826="Projet OCM (NOKIA)","TRAVAUX-NOKIA",
AK1826="ACCESS-ISSUE","ACCESS-ISSUE",
AK1826="Projet OCM (ZTE, NOKIA, autres projets)","TRAVAUX OCM",
AK1826="No root CAuse","No root cause",
AK1826="ODU HS","PDH",
AK1826="IP &amp; VLAN","PDH",
AK1826="Warehouse HUAWEI","SPARE-ISSUE",
AK1826="SPARE-HS","SPARE-ISSUE",
AK1826="Power Telco","BSS",AK1826="no impacts","no impacts"
),"")</f>
        <v>No root cause</v>
      </c>
      <c r="AJ1826" s="56" t="str" cm="1">
        <f t="array" ref="AJ1826">IFERROR(_xlfn.IFS(
AK1826="MPR ISSUE","TX ISSUE",
AK1826="BSS Hardware Issue","RAN ISSUE",
AK1826="Sites strategiques, MLL, Pylone, etc.","ENVTECH",
AK1826="AKTIVCO DEFAUT GE &amp; POWER Cabinet","POWER ISSUE",
AK1826="AKTIVCO Coupure ENEO &amp; Baisse de tension","POWER ISSUE",
AK1826="Coupure ENEO &amp; Baisse de tension","POWER ISSUE",
AK1826="Defaut GE &amp; POWER Cabinet","POWER ISSUE",
AK1826="Sharing","POWER ISSUE",
AK1826="Sites strategiques &amp; DataCenter","POWER ISSUE",
AK1826="Exclu","Exclu",
AK1826="SAT","TX ISSUE",
AK1826="SPARE-ISSUE","SPARE-ISSUE",
AK1826="Fiber CAmtel","TX ISSUE",
AK1826="Fiber AOF","TX ISSUE",
AK1826="Projet OCM (HUAWEI)","TRAVAUX-HUAWEI",
AK1826="Projet OCM (NOKIA)","TRAVAUX -NOKIA",
AK1826="ACCESS-ISSUE","ACCESS-ISSUE",
AK1826="Projet OCM (ZTE, NOKIA, autres projets)","TRAVAUX OCM",
AK1826="No root CAuse","No root cause",
AK1826="ODU HS","TX ISSUE",
AK1826="IP &amp; VLAN","TX ISSUE",
AK1826="Warehouse HUAWEI","SPARE-ISSUE",
AK1826="SPARE-HS","SPARE-ISSUE",
AK1826="Power Telco","RAN ISSUE",AK1826="no impacts","no impacts"
),"")</f>
        <v>No root cause</v>
      </c>
      <c r="AK1826" s="81" t="s">
        <v>5620</v>
      </c>
      <c r="AL1826" s="56" t="str" cm="1">
        <f t="array" ref="AL1826">IFERROR(_xlfn.IFS(
AK1826="MPR ISSUE","ACTIVE",
AK1826="BSS Hardware Issue","ACTIVE",
AK1826="Sites strategiques, MLL, Pylone, etc.","PASSIVE",
AK1826="AKTIVCO DEFAUT GE &amp; POWER Cabinet","PASSIVE",
AK1826="AKTIVCO Coupure ENEO &amp; Baisse de tension","PASSIVE",
AK1826="Coupure ENEO &amp; Baisse de tension","PASSIVE",
AK1826="Defaut GE &amp; POWER Cabinet","PASSIVE",
AK1826="Sharing","PASSIVE",
AK1826="Sites strategiques &amp; DataCenter","PASSIVE",
AK1826="Exclu","Exclu",
AK1826="SAT","ACTIVE",
AK1826="SPARE-ISSUE","SPARE-ISSUE",
AK1826="Fiber CAmtel","ACTIVE",
AK1826="Fiber AOF","ACTIVE",
AK1826="Projet OCM (HUAWEI)","PLANNED WORKS",
AK1826="Projet OCM (NOKIA)","PLANNED WORKS",
AK1826="ACCESS-ISSUE","ACCESS-ISSUE",
AK1826="Projet OCM (ZTE, NOKIA, autres projets)","PLANNED WORKS",
AK1826="No root CAuse","No root cause",
AK1826="ODU HS","ACTIVE",
AK1826="IP &amp; VLAN","ACTIVE",
AK1826="Warehouse HUAWEI","SPARE-ISSUE",
AK1826="SPARE-HS","SPARE-ISSUE",
AK1826="Power Telco","ACTIVE", AK1826="no impacts","no impacts"
),"")</f>
        <v>No root cause</v>
      </c>
      <c r="AM1826" s="108" t="s">
        <v>5537</v>
      </c>
      <c r="AN1826" s="117" t="s">
        <v>3879</v>
      </c>
      <c r="AP1826" s="23" t="s">
        <v>5537</v>
      </c>
      <c r="AQ1826" s="23" t="s">
        <v>5537</v>
      </c>
      <c r="AR1826" s="7"/>
      <c r="AS1826" s="6"/>
      <c r="AT1826" s="7"/>
      <c r="AU1826" s="3" t="s">
        <v>5537</v>
      </c>
      <c r="AV1826" s="24" t="s">
        <v>5537</v>
      </c>
      <c r="AW1826" s="24" t="s">
        <v>5537</v>
      </c>
      <c r="AX1826" s="24" t="s">
        <v>5537</v>
      </c>
      <c r="AY1826" s="24" t="s">
        <v>5537</v>
      </c>
      <c r="AZ1826" s="24" t="s">
        <v>5537</v>
      </c>
      <c r="BA1826" s="24" t="s">
        <v>5537</v>
      </c>
      <c r="BB1826" s="24" t="s">
        <v>5537</v>
      </c>
      <c r="BC1826" s="24" t="s">
        <v>5537</v>
      </c>
      <c r="BD1826" s="24" t="s">
        <v>5537</v>
      </c>
      <c r="BE1826" s="24" t="s">
        <v>5537</v>
      </c>
      <c r="BF1826" s="24" t="s">
        <v>5537</v>
      </c>
      <c r="BG1826" s="24" t="s">
        <v>5537</v>
      </c>
      <c r="BH1826" s="24" t="s">
        <v>5537</v>
      </c>
      <c r="BI1826" s="9" t="s">
        <v>5537</v>
      </c>
      <c r="BJ1826" s="14"/>
      <c r="BK1826" s="14" t="s">
        <v>5537</v>
      </c>
      <c r="BL1826" s="14" t="str">
        <f>_xlfn.XLOOKUP(B1826,'[4]cell downs 18042026 17h'!$B:$B,'[4]cell downs 18042026 17h'!$B:$B,"")</f>
        <v/>
      </c>
      <c r="BM1826" s="14" t="str">
        <f>_xlfn.XLOOKUP(B1826,'[5]Cells Huawei 19042026 15h'!$B:$B,'[5]Cells Huawei 19042026 15h'!$B:$B,"")</f>
        <v/>
      </c>
      <c r="BN1826" s="9" t="str">
        <f>_xlfn.XLOOKUP(B1826,'[6]cells down 19042026 9H40'!$B:$B,'[6]cells down 19042026 9H40'!$B:$B,"")</f>
        <v/>
      </c>
      <c r="BO1826" s="9" t="s">
        <v>3879</v>
      </c>
      <c r="BP1826" s="9" t="s">
        <v>594</v>
      </c>
    </row>
    <row r="1827" spans="1:68" s="9" customFormat="1" x14ac:dyDescent="0.35">
      <c r="A1827" s="1" t="s">
        <v>4059</v>
      </c>
      <c r="B1827" s="8" t="s">
        <v>4060</v>
      </c>
      <c r="C1827" s="3" t="str">
        <f>_xlfn.XLOOKUP(B1827,'[1]daily break down'!$D:$D,'[1]daily break down'!$E:$E,"")</f>
        <v>CENTRE</v>
      </c>
      <c r="D1827" s="1" t="s">
        <v>11</v>
      </c>
      <c r="E1827" s="1" t="s">
        <v>12</v>
      </c>
      <c r="F1827" s="3" t="s">
        <v>226</v>
      </c>
      <c r="G1827" s="1" t="s">
        <v>4061</v>
      </c>
      <c r="H1827" s="41" t="str">
        <f>_xlfn.XLOOKUP(B1827,[2]CALCULATION!$B:$B,[2]CALCULATION!$H:$H,"")</f>
        <v>ZTE</v>
      </c>
      <c r="I1827" s="34">
        <v>0</v>
      </c>
      <c r="J1827" s="34">
        <v>0</v>
      </c>
      <c r="K1827" s="34">
        <v>0</v>
      </c>
      <c r="L1827" s="34">
        <v>0</v>
      </c>
      <c r="M1827" s="34">
        <v>0</v>
      </c>
      <c r="N1827" s="34">
        <v>0</v>
      </c>
      <c r="O1827" s="34">
        <v>0</v>
      </c>
      <c r="P1827" s="34">
        <v>0</v>
      </c>
      <c r="Q1827" s="34">
        <v>0</v>
      </c>
      <c r="R1827" s="34">
        <v>0</v>
      </c>
      <c r="S1827" s="109">
        <v>0</v>
      </c>
      <c r="T1827" s="109">
        <f>_xlfn.XLOOKUP(B1827,'[3]Nur des jours'!$B:$B,'[3]Nur des jours'!$U:$U,"")</f>
        <v>0</v>
      </c>
      <c r="U1827" s="109">
        <v>0</v>
      </c>
      <c r="V1827" s="109">
        <v>0</v>
      </c>
      <c r="W1827" s="109">
        <v>0</v>
      </c>
      <c r="X1827" s="109">
        <v>0</v>
      </c>
      <c r="Y1827" s="109">
        <v>0</v>
      </c>
      <c r="Z1827" s="109">
        <v>0</v>
      </c>
      <c r="AA1827" s="109">
        <v>0</v>
      </c>
      <c r="AB1827" s="109">
        <v>0</v>
      </c>
      <c r="AC1827" s="109">
        <v>0</v>
      </c>
      <c r="AD1827" s="109">
        <v>0</v>
      </c>
      <c r="AE1827" s="109">
        <v>0</v>
      </c>
      <c r="AF1827" s="109">
        <v>0</v>
      </c>
      <c r="AG1827" s="57" t="str">
        <f>_xlfn.XLOOKUP(B1827,[3]CALCULATION!$B:$B,[3]CALCULATION!$M:$M,"")</f>
        <v>EXCLU</v>
      </c>
      <c r="AH1827" s="57"/>
      <c r="AI1827" s="56" t="str" cm="1">
        <f t="array" ref="AI1827">IFERROR(_xlfn.IFS(
AK1827="MPR ISSUE","PDH",
AK1827="BSS Hardware Issue","BSS",
AK1827="Sites strategiques, MLL, Pylone, etc.","ENVTECH",
AK1827="AKTIVCO DEFAUT GE &amp; POWER Cabinet","AKTIVCO",
AK1827="AKTIVCO Coupure ENEO &amp; Baisse de tension","AKTIVCO GRID ONLY",
AK1827="Coupure ENEO &amp; Baisse de tension","IHS GRID ONLY",
AK1827="Defaut GE &amp; POWER Cabinet","IHS",
AK1827="Sharing","Partners",
AK1827="Sites strategiques &amp; DataCenter","SST &amp; DC",
AK1827="Exclu","Exclu",
AK1827="SAT","SAT",
AK1827="SPARE-ISSUE","SPARE-ISSUE",
AK1827="Fiber CAmtel","TRANS_FO_CAMTEL",
AK1827="Fiber AOF","Fiber AOF",
AK1827="Projet OCM (HUAWEI)","TRAVAUX-HUAWEI",
AK1827="Projet OCM (NOKIA)","TRAVAUX-NOKIA",
AK1827="ACCESS-ISSUE","ACCESS-ISSUE",
AK1827="Projet OCM (ZTE, NOKIA, autres projets)","TRAVAUX OCM",
AK1827="No root CAuse","No root cause",
AK1827="ODU HS","PDH",
AK1827="IP &amp; VLAN","PDH",
AK1827="Warehouse HUAWEI","SPARE-ISSUE",
AK1827="SPARE-HS","SPARE-ISSUE",
AK1827="Power Telco","BSS",AK1827="no impacts","no impacts"
),"")</f>
        <v>Exclu</v>
      </c>
      <c r="AJ1827" s="56" t="str" cm="1">
        <f t="array" ref="AJ1827">IFERROR(_xlfn.IFS(
AK1827="MPR ISSUE","TX ISSUE",
AK1827="BSS Hardware Issue","RAN ISSUE",
AK1827="Sites strategiques, MLL, Pylone, etc.","ENVTECH",
AK1827="AKTIVCO DEFAUT GE &amp; POWER Cabinet","POWER ISSUE",
AK1827="AKTIVCO Coupure ENEO &amp; Baisse de tension","POWER ISSUE",
AK1827="Coupure ENEO &amp; Baisse de tension","POWER ISSUE",
AK1827="Defaut GE &amp; POWER Cabinet","POWER ISSUE",
AK1827="Sharing","POWER ISSUE",
AK1827="Sites strategiques &amp; DataCenter","POWER ISSUE",
AK1827="Exclu","Exclu",
AK1827="SAT","TX ISSUE",
AK1827="SPARE-ISSUE","SPARE-ISSUE",
AK1827="Fiber CAmtel","TX ISSUE",
AK1827="Fiber AOF","TX ISSUE",
AK1827="Projet OCM (HUAWEI)","TRAVAUX-HUAWEI",
AK1827="Projet OCM (NOKIA)","TRAVAUX -NOKIA",
AK1827="ACCESS-ISSUE","ACCESS-ISSUE",
AK1827="Projet OCM (ZTE, NOKIA, autres projets)","TRAVAUX OCM",
AK1827="No root CAuse","No root cause",
AK1827="ODU HS","TX ISSUE",
AK1827="IP &amp; VLAN","TX ISSUE",
AK1827="Warehouse HUAWEI","SPARE-ISSUE",
AK1827="SPARE-HS","SPARE-ISSUE",
AK1827="Power Telco","RAN ISSUE",AK1827="no impacts","no impacts"
),"")</f>
        <v>Exclu</v>
      </c>
      <c r="AK1827" s="81" t="s">
        <v>5559</v>
      </c>
      <c r="AL1827" s="56" t="str" cm="1">
        <f t="array" ref="AL1827">IFERROR(_xlfn.IFS(
AK1827="MPR ISSUE","ACTIVE",
AK1827="BSS Hardware Issue","ACTIVE",
AK1827="Sites strategiques, MLL, Pylone, etc.","PASSIVE",
AK1827="AKTIVCO DEFAUT GE &amp; POWER Cabinet","PASSIVE",
AK1827="AKTIVCO Coupure ENEO &amp; Baisse de tension","PASSIVE",
AK1827="Coupure ENEO &amp; Baisse de tension","PASSIVE",
AK1827="Defaut GE &amp; POWER Cabinet","PASSIVE",
AK1827="Sharing","PASSIVE",
AK1827="Sites strategiques &amp; DataCenter","PASSIVE",
AK1827="Exclu","Exclu",
AK1827="SAT","ACTIVE",
AK1827="SPARE-ISSUE","SPARE-ISSUE",
AK1827="Fiber CAmtel","ACTIVE",
AK1827="Fiber AOF","ACTIVE",
AK1827="Projet OCM (HUAWEI)","PLANNED WORKS",
AK1827="Projet OCM (NOKIA)","PLANNED WORKS",
AK1827="ACCESS-ISSUE","ACCESS-ISSUE",
AK1827="Projet OCM (ZTE, NOKIA, autres projets)","PLANNED WORKS",
AK1827="No root CAuse","No root cause",
AK1827="ODU HS","ACTIVE",
AK1827="IP &amp; VLAN","ACTIVE",
AK1827="Warehouse HUAWEI","SPARE-ISSUE",
AK1827="SPARE-HS","SPARE-ISSUE",
AK1827="Power Telco","ACTIVE", AK1827="no impacts","no impacts"
),"")</f>
        <v>Exclu</v>
      </c>
      <c r="AM1827" s="108" t="s">
        <v>5537</v>
      </c>
      <c r="AN1827" s="117" t="s">
        <v>4060</v>
      </c>
      <c r="AP1827" s="23" t="s">
        <v>5537</v>
      </c>
      <c r="AQ1827" s="23" t="s">
        <v>5537</v>
      </c>
      <c r="AR1827" s="7"/>
      <c r="AS1827" s="6"/>
      <c r="AT1827" s="7"/>
      <c r="AU1827" s="3" t="s">
        <v>5537</v>
      </c>
      <c r="AV1827" s="24" t="s">
        <v>5537</v>
      </c>
      <c r="AW1827" s="24" t="s">
        <v>5537</v>
      </c>
      <c r="AX1827" s="24" t="s">
        <v>5537</v>
      </c>
      <c r="AY1827" s="24" t="s">
        <v>5537</v>
      </c>
      <c r="AZ1827" s="24" t="s">
        <v>5537</v>
      </c>
      <c r="BA1827" s="24" t="s">
        <v>5537</v>
      </c>
      <c r="BB1827" s="24" t="s">
        <v>5537</v>
      </c>
      <c r="BC1827" s="24" t="s">
        <v>5537</v>
      </c>
      <c r="BD1827" s="24" t="s">
        <v>5537</v>
      </c>
      <c r="BE1827" s="24" t="s">
        <v>5537</v>
      </c>
      <c r="BF1827" s="24" t="s">
        <v>5537</v>
      </c>
      <c r="BG1827" s="24" t="s">
        <v>5537</v>
      </c>
      <c r="BH1827" s="24" t="s">
        <v>5537</v>
      </c>
      <c r="BI1827" s="9" t="s">
        <v>5537</v>
      </c>
      <c r="BJ1827" s="14"/>
      <c r="BK1827" s="14" t="s">
        <v>5537</v>
      </c>
      <c r="BL1827" s="14" t="str">
        <f>_xlfn.XLOOKUP(B1827,'[4]cell downs 18042026 17h'!$B:$B,'[4]cell downs 18042026 17h'!$B:$B,"")</f>
        <v/>
      </c>
      <c r="BM1827" s="14" t="str">
        <f>_xlfn.XLOOKUP(B1827,'[5]Cells Huawei 19042026 15h'!$B:$B,'[5]Cells Huawei 19042026 15h'!$B:$B,"")</f>
        <v/>
      </c>
      <c r="BN1827" s="9" t="str">
        <f>_xlfn.XLOOKUP(B1827,'[6]cells down 19042026 9H40'!$B:$B,'[6]cells down 19042026 9H40'!$B:$B,"")</f>
        <v/>
      </c>
      <c r="BO1827" s="9" t="s">
        <v>4060</v>
      </c>
      <c r="BP1827" s="9" t="s">
        <v>1129</v>
      </c>
    </row>
    <row r="1828" spans="1:68" s="9" customFormat="1" x14ac:dyDescent="0.35">
      <c r="A1828" s="25" t="s">
        <v>5446</v>
      </c>
      <c r="B1828" s="32" t="s">
        <v>5447</v>
      </c>
      <c r="C1828" s="3" t="str">
        <f>_xlfn.XLOOKUP(B1828,'[1]daily break down'!$D:$D,'[1]daily break down'!$E:$E,"")</f>
        <v>CENTRE</v>
      </c>
      <c r="D1828" s="25" t="s">
        <v>357</v>
      </c>
      <c r="E1828" s="25" t="s">
        <v>987</v>
      </c>
      <c r="F1828" s="25" t="s">
        <v>226</v>
      </c>
      <c r="G1828" s="25" t="s">
        <v>489</v>
      </c>
      <c r="H1828" s="41" t="str">
        <f>_xlfn.XLOOKUP(B1828,[2]CALCULATION!$B:$B,[2]CALCULATION!$H:$H,"")</f>
        <v>ZTE</v>
      </c>
      <c r="I1828" s="34">
        <v>0</v>
      </c>
      <c r="J1828" s="34">
        <v>0</v>
      </c>
      <c r="K1828" s="34">
        <v>0</v>
      </c>
      <c r="L1828" s="34">
        <v>0.68887990000941646</v>
      </c>
      <c r="M1828" s="34">
        <v>0</v>
      </c>
      <c r="N1828" s="34">
        <v>0</v>
      </c>
      <c r="O1828" s="34">
        <v>0</v>
      </c>
      <c r="P1828" s="34">
        <v>0</v>
      </c>
      <c r="Q1828" s="34">
        <v>0</v>
      </c>
      <c r="R1828" s="34">
        <v>0</v>
      </c>
      <c r="S1828" s="109">
        <v>0</v>
      </c>
      <c r="T1828" s="109">
        <f>_xlfn.XLOOKUP(B1828,'[3]Nur des jours'!$B:$B,'[3]Nur des jours'!$U:$U,"")</f>
        <v>0</v>
      </c>
      <c r="U1828" s="109">
        <v>0</v>
      </c>
      <c r="V1828" s="109">
        <v>0</v>
      </c>
      <c r="W1828" s="109">
        <v>0</v>
      </c>
      <c r="X1828" s="109">
        <v>0</v>
      </c>
      <c r="Y1828" s="109">
        <v>0</v>
      </c>
      <c r="Z1828" s="109">
        <v>0</v>
      </c>
      <c r="AA1828" s="109">
        <v>0</v>
      </c>
      <c r="AB1828" s="109">
        <v>0</v>
      </c>
      <c r="AC1828" s="109">
        <v>0</v>
      </c>
      <c r="AD1828" s="109">
        <v>0</v>
      </c>
      <c r="AE1828" s="109">
        <v>0</v>
      </c>
      <c r="AF1828" s="109">
        <v>0</v>
      </c>
      <c r="AG1828" s="57" t="str">
        <f>_xlfn.XLOOKUP(B1828,[3]CALCULATION!$B:$B,[3]CALCULATION!$M:$M,"")</f>
        <v>Operationnel</v>
      </c>
      <c r="AH1828" s="57"/>
      <c r="AI1828" s="56" t="str" cm="1">
        <f t="array" ref="AI1828">IFERROR(_xlfn.IFS(
AK1828="MPR ISSUE","PDH",
AK1828="BSS Hardware Issue","BSS",
AK1828="Sites strategiques, MLL, Pylone, etc.","ENVTECH",
AK1828="AKTIVCO DEFAUT GE &amp; POWER Cabinet","AKTIVCO",
AK1828="AKTIVCO Coupure ENEO &amp; Baisse de tension","AKTIVCO GRID ONLY",
AK1828="Coupure ENEO &amp; Baisse de tension","IHS GRID ONLY",
AK1828="Defaut GE &amp; POWER Cabinet","IHS",
AK1828="Sharing","Partners",
AK1828="Sites strategiques &amp; DataCenter","SST &amp; DC",
AK1828="Exclu","Exclu",
AK1828="SAT","SAT",
AK1828="SPARE-ISSUE","SPARE-ISSUE",
AK1828="Fiber CAmtel","TRANS_FO_CAMTEL",
AK1828="Fiber AOF","Fiber AOF",
AK1828="Projet OCM (HUAWEI)","TRAVAUX-HUAWEI",
AK1828="Projet OCM (NOKIA)","TRAVAUX-NOKIA",
AK1828="ACCESS-ISSUE","ACCESS-ISSUE",
AK1828="Projet OCM (ZTE, NOKIA, autres projets)","TRAVAUX OCM",
AK1828="No root CAuse","No root cause",
AK1828="ODU HS","PDH",
AK1828="IP &amp; VLAN","PDH",
AK1828="Warehouse HUAWEI","SPARE-ISSUE",
AK1828="SPARE-HS","SPARE-ISSUE",
AK1828="Power Telco","BSS",AK1828="no impacts","no impacts"
),"")</f>
        <v>No root cause</v>
      </c>
      <c r="AJ1828" s="56" t="str" cm="1">
        <f t="array" ref="AJ1828">IFERROR(_xlfn.IFS(
AK1828="MPR ISSUE","TX ISSUE",
AK1828="BSS Hardware Issue","RAN ISSUE",
AK1828="Sites strategiques, MLL, Pylone, etc.","ENVTECH",
AK1828="AKTIVCO DEFAUT GE &amp; POWER Cabinet","POWER ISSUE",
AK1828="AKTIVCO Coupure ENEO &amp; Baisse de tension","POWER ISSUE",
AK1828="Coupure ENEO &amp; Baisse de tension","POWER ISSUE",
AK1828="Defaut GE &amp; POWER Cabinet","POWER ISSUE",
AK1828="Sharing","POWER ISSUE",
AK1828="Sites strategiques &amp; DataCenter","POWER ISSUE",
AK1828="Exclu","Exclu",
AK1828="SAT","TX ISSUE",
AK1828="SPARE-ISSUE","SPARE-ISSUE",
AK1828="Fiber CAmtel","TX ISSUE",
AK1828="Fiber AOF","TX ISSUE",
AK1828="Projet OCM (HUAWEI)","TRAVAUX-HUAWEI",
AK1828="Projet OCM (NOKIA)","TRAVAUX -NOKIA",
AK1828="ACCESS-ISSUE","ACCESS-ISSUE",
AK1828="Projet OCM (ZTE, NOKIA, autres projets)","TRAVAUX OCM",
AK1828="No root CAuse","No root cause",
AK1828="ODU HS","TX ISSUE",
AK1828="IP &amp; VLAN","TX ISSUE",
AK1828="Warehouse HUAWEI","SPARE-ISSUE",
AK1828="SPARE-HS","SPARE-ISSUE",
AK1828="Power Telco","RAN ISSUE",AK1828="no impacts","no impacts"
),"")</f>
        <v>No root cause</v>
      </c>
      <c r="AK1828" s="81" t="s">
        <v>5620</v>
      </c>
      <c r="AL1828" s="56" t="str" cm="1">
        <f t="array" ref="AL1828">IFERROR(_xlfn.IFS(
AK1828="MPR ISSUE","ACTIVE",
AK1828="BSS Hardware Issue","ACTIVE",
AK1828="Sites strategiques, MLL, Pylone, etc.","PASSIVE",
AK1828="AKTIVCO DEFAUT GE &amp; POWER Cabinet","PASSIVE",
AK1828="AKTIVCO Coupure ENEO &amp; Baisse de tension","PASSIVE",
AK1828="Coupure ENEO &amp; Baisse de tension","PASSIVE",
AK1828="Defaut GE &amp; POWER Cabinet","PASSIVE",
AK1828="Sharing","PASSIVE",
AK1828="Sites strategiques &amp; DataCenter","PASSIVE",
AK1828="Exclu","Exclu",
AK1828="SAT","ACTIVE",
AK1828="SPARE-ISSUE","SPARE-ISSUE",
AK1828="Fiber CAmtel","ACTIVE",
AK1828="Fiber AOF","ACTIVE",
AK1828="Projet OCM (HUAWEI)","PLANNED WORKS",
AK1828="Projet OCM (NOKIA)","PLANNED WORKS",
AK1828="ACCESS-ISSUE","ACCESS-ISSUE",
AK1828="Projet OCM (ZTE, NOKIA, autres projets)","PLANNED WORKS",
AK1828="No root CAuse","No root cause",
AK1828="ODU HS","ACTIVE",
AK1828="IP &amp; VLAN","ACTIVE",
AK1828="Warehouse HUAWEI","SPARE-ISSUE",
AK1828="SPARE-HS","SPARE-ISSUE",
AK1828="Power Telco","ACTIVE", AK1828="no impacts","no impacts"
),"")</f>
        <v>No root cause</v>
      </c>
      <c r="AM1828" s="108" t="s">
        <v>5537</v>
      </c>
      <c r="AN1828" s="117" t="s">
        <v>5447</v>
      </c>
      <c r="AP1828" s="23" t="s">
        <v>5537</v>
      </c>
      <c r="AQ1828" s="23" t="s">
        <v>5537</v>
      </c>
      <c r="AR1828" s="7"/>
      <c r="AS1828" s="6"/>
      <c r="AT1828" s="7"/>
      <c r="AU1828" s="3" t="s">
        <v>5537</v>
      </c>
      <c r="AV1828" s="24" t="s">
        <v>5537</v>
      </c>
      <c r="AW1828" s="24" t="s">
        <v>5537</v>
      </c>
      <c r="AX1828" s="24" t="s">
        <v>5537</v>
      </c>
      <c r="AY1828" s="24" t="s">
        <v>5537</v>
      </c>
      <c r="AZ1828" s="24" t="s">
        <v>5537</v>
      </c>
      <c r="BA1828" s="24" t="s">
        <v>5537</v>
      </c>
      <c r="BB1828" s="24" t="s">
        <v>5537</v>
      </c>
      <c r="BC1828" s="24" t="s">
        <v>5537</v>
      </c>
      <c r="BD1828" s="24" t="s">
        <v>5537</v>
      </c>
      <c r="BE1828" s="24" t="s">
        <v>5537</v>
      </c>
      <c r="BF1828" s="24" t="s">
        <v>5537</v>
      </c>
      <c r="BG1828" s="24" t="s">
        <v>5537</v>
      </c>
      <c r="BH1828" s="24" t="s">
        <v>5537</v>
      </c>
      <c r="BI1828" s="9" t="s">
        <v>5537</v>
      </c>
      <c r="BJ1828" s="14"/>
      <c r="BK1828" s="14" t="s">
        <v>5537</v>
      </c>
      <c r="BL1828" s="14" t="str">
        <f>_xlfn.XLOOKUP(B1828,'[4]cell downs 18042026 17h'!$B:$B,'[4]cell downs 18042026 17h'!$B:$B,"")</f>
        <v/>
      </c>
      <c r="BM1828" s="14" t="str">
        <f>_xlfn.XLOOKUP(B1828,'[5]Cells Huawei 19042026 15h'!$B:$B,'[5]Cells Huawei 19042026 15h'!$B:$B,"")</f>
        <v/>
      </c>
      <c r="BN1828" s="9" t="str">
        <f>_xlfn.XLOOKUP(B1828,'[6]cells down 19042026 9H40'!$B:$B,'[6]cells down 19042026 9H40'!$B:$B,"")</f>
        <v/>
      </c>
      <c r="BO1828" s="9" t="s">
        <v>5537</v>
      </c>
      <c r="BP1828" s="9" t="s">
        <v>12</v>
      </c>
    </row>
    <row r="1829" spans="1:68" s="9" customFormat="1" x14ac:dyDescent="0.35">
      <c r="A1829" s="1" t="s">
        <v>320</v>
      </c>
      <c r="B1829" s="8" t="s">
        <v>321</v>
      </c>
      <c r="C1829" s="3" t="str">
        <f>_xlfn.XLOOKUP(B1829,'[1]daily break down'!$D:$D,'[1]daily break down'!$E:$E,"")</f>
        <v>Douala</v>
      </c>
      <c r="D1829" s="1" t="s">
        <v>21</v>
      </c>
      <c r="E1829" s="1" t="s">
        <v>30</v>
      </c>
      <c r="F1829" s="3" t="s">
        <v>31</v>
      </c>
      <c r="G1829" s="1" t="s">
        <v>32</v>
      </c>
      <c r="H1829" s="41" t="str">
        <f>_xlfn.XLOOKUP(B1829,[2]CALCULATION!$B:$B,[2]CALCULATION!$H:$H,"")</f>
        <v>ZTE</v>
      </c>
      <c r="I1829" s="34">
        <v>0</v>
      </c>
      <c r="J1829" s="34">
        <v>0.29117548860980513</v>
      </c>
      <c r="K1829" s="34">
        <v>0</v>
      </c>
      <c r="L1829" s="34">
        <v>0.33929452991013997</v>
      </c>
      <c r="M1829" s="34">
        <v>0</v>
      </c>
      <c r="N1829" s="34">
        <v>0</v>
      </c>
      <c r="O1829" s="34">
        <v>0</v>
      </c>
      <c r="P1829" s="34">
        <v>0</v>
      </c>
      <c r="Q1829" s="34">
        <v>0</v>
      </c>
      <c r="R1829" s="34">
        <v>0</v>
      </c>
      <c r="S1829" s="109">
        <v>0</v>
      </c>
      <c r="T1829" s="109">
        <f>_xlfn.XLOOKUP(B1829,'[3]Nur des jours'!$B:$B,'[3]Nur des jours'!$U:$U,"")</f>
        <v>0</v>
      </c>
      <c r="U1829" s="109">
        <v>0</v>
      </c>
      <c r="V1829" s="109">
        <v>0</v>
      </c>
      <c r="W1829" s="109">
        <v>0</v>
      </c>
      <c r="X1829" s="109">
        <v>0</v>
      </c>
      <c r="Y1829" s="109">
        <v>0</v>
      </c>
      <c r="Z1829" s="109">
        <v>0</v>
      </c>
      <c r="AA1829" s="109">
        <v>0</v>
      </c>
      <c r="AB1829" s="109">
        <v>0</v>
      </c>
      <c r="AC1829" s="109">
        <v>0</v>
      </c>
      <c r="AD1829" s="109">
        <v>0</v>
      </c>
      <c r="AE1829" s="109">
        <v>0</v>
      </c>
      <c r="AF1829" s="109">
        <v>0</v>
      </c>
      <c r="AG1829" s="57" t="str">
        <f>_xlfn.XLOOKUP(B1829,[3]CALCULATION!$B:$B,[3]CALCULATION!$M:$M,"")</f>
        <v>Operationnel</v>
      </c>
      <c r="AH1829" s="57"/>
      <c r="AI1829" s="56" t="str" cm="1">
        <f t="array" ref="AI1829">IFERROR(_xlfn.IFS(
AK1829="MPR ISSUE","PDH",
AK1829="BSS Hardware Issue","BSS",
AK1829="Sites strategiques, MLL, Pylone, etc.","ENVTECH",
AK1829="AKTIVCO DEFAUT GE &amp; POWER Cabinet","AKTIVCO",
AK1829="AKTIVCO Coupure ENEO &amp; Baisse de tension","AKTIVCO GRID ONLY",
AK1829="Coupure ENEO &amp; Baisse de tension","IHS GRID ONLY",
AK1829="Defaut GE &amp; POWER Cabinet","IHS",
AK1829="Sharing","Partners",
AK1829="Sites strategiques &amp; DataCenter","SST &amp; DC",
AK1829="Exclu","Exclu",
AK1829="SAT","SAT",
AK1829="SPARE-ISSUE","SPARE-ISSUE",
AK1829="Fiber CAmtel","TRANS_FO_CAMTEL",
AK1829="Fiber AOF","Fiber AOF",
AK1829="Projet OCM (HUAWEI)","TRAVAUX-HUAWEI",
AK1829="Projet OCM (NOKIA)","TRAVAUX-NOKIA",
AK1829="ACCESS-ISSUE","ACCESS-ISSUE",
AK1829="Projet OCM (ZTE, NOKIA, autres projets)","TRAVAUX OCM",
AK1829="No root CAuse","No root cause",
AK1829="ODU HS","PDH",
AK1829="IP &amp; VLAN","PDH",
AK1829="Warehouse HUAWEI","SPARE-ISSUE",
AK1829="SPARE-HS","SPARE-ISSUE",
AK1829="Power Telco","BSS",AK1829="no impacts","no impacts"
),"")</f>
        <v>No root cause</v>
      </c>
      <c r="AJ1829" s="56" t="str" cm="1">
        <f t="array" ref="AJ1829">IFERROR(_xlfn.IFS(
AK1829="MPR ISSUE","TX ISSUE",
AK1829="BSS Hardware Issue","RAN ISSUE",
AK1829="Sites strategiques, MLL, Pylone, etc.","ENVTECH",
AK1829="AKTIVCO DEFAUT GE &amp; POWER Cabinet","POWER ISSUE",
AK1829="AKTIVCO Coupure ENEO &amp; Baisse de tension","POWER ISSUE",
AK1829="Coupure ENEO &amp; Baisse de tension","POWER ISSUE",
AK1829="Defaut GE &amp; POWER Cabinet","POWER ISSUE",
AK1829="Sharing","POWER ISSUE",
AK1829="Sites strategiques &amp; DataCenter","POWER ISSUE",
AK1829="Exclu","Exclu",
AK1829="SAT","TX ISSUE",
AK1829="SPARE-ISSUE","SPARE-ISSUE",
AK1829="Fiber CAmtel","TX ISSUE",
AK1829="Fiber AOF","TX ISSUE",
AK1829="Projet OCM (HUAWEI)","TRAVAUX-HUAWEI",
AK1829="Projet OCM (NOKIA)","TRAVAUX -NOKIA",
AK1829="ACCESS-ISSUE","ACCESS-ISSUE",
AK1829="Projet OCM (ZTE, NOKIA, autres projets)","TRAVAUX OCM",
AK1829="No root CAuse","No root cause",
AK1829="ODU HS","TX ISSUE",
AK1829="IP &amp; VLAN","TX ISSUE",
AK1829="Warehouse HUAWEI","SPARE-ISSUE",
AK1829="SPARE-HS","SPARE-ISSUE",
AK1829="Power Telco","RAN ISSUE",AK1829="no impacts","no impacts"
),"")</f>
        <v>No root cause</v>
      </c>
      <c r="AK1829" s="81" t="s">
        <v>5620</v>
      </c>
      <c r="AL1829" s="56" t="str" cm="1">
        <f t="array" ref="AL1829">IFERROR(_xlfn.IFS(
AK1829="MPR ISSUE","ACTIVE",
AK1829="BSS Hardware Issue","ACTIVE",
AK1829="Sites strategiques, MLL, Pylone, etc.","PASSIVE",
AK1829="AKTIVCO DEFAUT GE &amp; POWER Cabinet","PASSIVE",
AK1829="AKTIVCO Coupure ENEO &amp; Baisse de tension","PASSIVE",
AK1829="Coupure ENEO &amp; Baisse de tension","PASSIVE",
AK1829="Defaut GE &amp; POWER Cabinet","PASSIVE",
AK1829="Sharing","PASSIVE",
AK1829="Sites strategiques &amp; DataCenter","PASSIVE",
AK1829="Exclu","Exclu",
AK1829="SAT","ACTIVE",
AK1829="SPARE-ISSUE","SPARE-ISSUE",
AK1829="Fiber CAmtel","ACTIVE",
AK1829="Fiber AOF","ACTIVE",
AK1829="Projet OCM (HUAWEI)","PLANNED WORKS",
AK1829="Projet OCM (NOKIA)","PLANNED WORKS",
AK1829="ACCESS-ISSUE","ACCESS-ISSUE",
AK1829="Projet OCM (ZTE, NOKIA, autres projets)","PLANNED WORKS",
AK1829="No root CAuse","No root cause",
AK1829="ODU HS","ACTIVE",
AK1829="IP &amp; VLAN","ACTIVE",
AK1829="Warehouse HUAWEI","SPARE-ISSUE",
AK1829="SPARE-HS","SPARE-ISSUE",
AK1829="Power Telco","ACTIVE", AK1829="no impacts","no impacts"
),"")</f>
        <v>No root cause</v>
      </c>
      <c r="AM1829" s="108" t="s">
        <v>5537</v>
      </c>
      <c r="AN1829" s="117" t="s">
        <v>321</v>
      </c>
      <c r="AP1829" s="23" t="s">
        <v>5537</v>
      </c>
      <c r="AQ1829" s="23" t="s">
        <v>5537</v>
      </c>
      <c r="AR1829" s="7"/>
      <c r="AS1829" s="6"/>
      <c r="AT1829" s="7"/>
      <c r="AU1829" s="3" t="s">
        <v>5537</v>
      </c>
      <c r="AV1829" s="24" t="s">
        <v>5537</v>
      </c>
      <c r="AW1829" s="24" t="s">
        <v>5537</v>
      </c>
      <c r="AX1829" s="24" t="s">
        <v>5537</v>
      </c>
      <c r="AY1829" s="24" t="s">
        <v>5537</v>
      </c>
      <c r="AZ1829" s="24" t="s">
        <v>5537</v>
      </c>
      <c r="BA1829" s="24" t="s">
        <v>5537</v>
      </c>
      <c r="BB1829" s="24" t="s">
        <v>5537</v>
      </c>
      <c r="BC1829" s="24" t="s">
        <v>5537</v>
      </c>
      <c r="BD1829" s="24" t="s">
        <v>5537</v>
      </c>
      <c r="BE1829" s="24" t="s">
        <v>5537</v>
      </c>
      <c r="BF1829" s="24" t="s">
        <v>5537</v>
      </c>
      <c r="BG1829" s="24" t="s">
        <v>5537</v>
      </c>
      <c r="BH1829" s="24" t="s">
        <v>5537</v>
      </c>
      <c r="BI1829" s="9" t="s">
        <v>5537</v>
      </c>
      <c r="BJ1829" s="14"/>
      <c r="BK1829" s="14" t="s">
        <v>5537</v>
      </c>
      <c r="BL1829" s="14" t="str">
        <f>_xlfn.XLOOKUP(B1829,'[4]cell downs 18042026 17h'!$B:$B,'[4]cell downs 18042026 17h'!$B:$B,"")</f>
        <v/>
      </c>
      <c r="BM1829" s="14" t="str">
        <f>_xlfn.XLOOKUP(B1829,'[5]Cells Huawei 19042026 15h'!$B:$B,'[5]Cells Huawei 19042026 15h'!$B:$B,"")</f>
        <v/>
      </c>
      <c r="BN1829" s="9" t="str">
        <f>_xlfn.XLOOKUP(B1829,'[6]cells down 19042026 9H40'!$B:$B,'[6]cells down 19042026 9H40'!$B:$B,"")</f>
        <v/>
      </c>
      <c r="BO1829" s="9" t="s">
        <v>5537</v>
      </c>
      <c r="BP1829" s="9" t="s">
        <v>12</v>
      </c>
    </row>
    <row r="1830" spans="1:68" s="9" customFormat="1" x14ac:dyDescent="0.35">
      <c r="A1830" s="1" t="s">
        <v>1287</v>
      </c>
      <c r="B1830" s="8" t="s">
        <v>1288</v>
      </c>
      <c r="C1830" s="3" t="str">
        <f>_xlfn.XLOOKUP(B1830,'[1]daily break down'!$D:$D,'[1]daily break down'!$E:$E,"")</f>
        <v>OUEST</v>
      </c>
      <c r="D1830" s="1" t="s">
        <v>11</v>
      </c>
      <c r="E1830" s="1" t="s">
        <v>154</v>
      </c>
      <c r="F1830" s="3" t="s">
        <v>102</v>
      </c>
      <c r="G1830" s="1" t="s">
        <v>1289</v>
      </c>
      <c r="H1830" s="40" t="str">
        <f>_xlfn.XLOOKUP(B1830,[2]CALCULATION!$B:$B,[2]CALCULATION!$H:$H,"")</f>
        <v>NOKIA</v>
      </c>
      <c r="I1830" s="34">
        <v>0</v>
      </c>
      <c r="J1830" s="34">
        <v>0</v>
      </c>
      <c r="K1830" s="34">
        <v>0</v>
      </c>
      <c r="L1830" s="34">
        <v>0.28512029463099731</v>
      </c>
      <c r="M1830" s="34">
        <v>0</v>
      </c>
      <c r="N1830" s="34">
        <v>0</v>
      </c>
      <c r="O1830" s="34">
        <v>0</v>
      </c>
      <c r="P1830" s="34">
        <v>0</v>
      </c>
      <c r="Q1830" s="34">
        <v>0</v>
      </c>
      <c r="R1830" s="34">
        <v>0</v>
      </c>
      <c r="S1830" s="109">
        <v>0</v>
      </c>
      <c r="T1830" s="109">
        <f>_xlfn.XLOOKUP(B1830,'[3]Nur des jours'!$B:$B,'[3]Nur des jours'!$U:$U,"")</f>
        <v>0</v>
      </c>
      <c r="U1830" s="109">
        <v>0</v>
      </c>
      <c r="V1830" s="109">
        <v>0</v>
      </c>
      <c r="W1830" s="109">
        <v>0</v>
      </c>
      <c r="X1830" s="109">
        <v>0</v>
      </c>
      <c r="Y1830" s="109">
        <v>0</v>
      </c>
      <c r="Z1830" s="109">
        <v>0</v>
      </c>
      <c r="AA1830" s="109">
        <v>0</v>
      </c>
      <c r="AB1830" s="109">
        <v>0</v>
      </c>
      <c r="AC1830" s="109">
        <v>0</v>
      </c>
      <c r="AD1830" s="109">
        <v>0</v>
      </c>
      <c r="AE1830" s="109">
        <v>0</v>
      </c>
      <c r="AF1830" s="109">
        <v>0</v>
      </c>
      <c r="AG1830" s="57" t="str">
        <f>_xlfn.XLOOKUP(B1830,[3]CALCULATION!$B:$B,[3]CALCULATION!$M:$M,"")</f>
        <v>Operationnel</v>
      </c>
      <c r="AH1830" s="57"/>
      <c r="AI1830" s="56" t="str" cm="1">
        <f t="array" ref="AI1830">IFERROR(_xlfn.IFS(
AK1830="MPR ISSUE","PDH",
AK1830="BSS Hardware Issue","BSS",
AK1830="Sites strategiques, MLL, Pylone, etc.","ENVTECH",
AK1830="AKTIVCO DEFAUT GE &amp; POWER Cabinet","AKTIVCO",
AK1830="AKTIVCO Coupure ENEO &amp; Baisse de tension","AKTIVCO GRID ONLY",
AK1830="Coupure ENEO &amp; Baisse de tension","IHS GRID ONLY",
AK1830="Defaut GE &amp; POWER Cabinet","IHS",
AK1830="Sharing","Partners",
AK1830="Sites strategiques &amp; DataCenter","SST &amp; DC",
AK1830="Exclu","Exclu",
AK1830="SAT","SAT",
AK1830="SPARE-ISSUE","SPARE-ISSUE",
AK1830="Fiber CAmtel","TRANS_FO_CAMTEL",
AK1830="Fiber AOF","Fiber AOF",
AK1830="Projet OCM (HUAWEI)","TRAVAUX-HUAWEI",
AK1830="Projet OCM (NOKIA)","TRAVAUX-NOKIA",
AK1830="ACCESS-ISSUE","ACCESS-ISSUE",
AK1830="Projet OCM (ZTE, NOKIA, autres projets)","TRAVAUX OCM",
AK1830="No root CAuse","No root cause",
AK1830="ODU HS","PDH",
AK1830="IP &amp; VLAN","PDH",
AK1830="Warehouse HUAWEI","SPARE-ISSUE",
AK1830="SPARE-HS","SPARE-ISSUE",
AK1830="Power Telco","BSS",AK1830="no impacts","no impacts"
),"")</f>
        <v>No root cause</v>
      </c>
      <c r="AJ1830" s="56" t="str" cm="1">
        <f t="array" ref="AJ1830">IFERROR(_xlfn.IFS(
AK1830="MPR ISSUE","TX ISSUE",
AK1830="BSS Hardware Issue","RAN ISSUE",
AK1830="Sites strategiques, MLL, Pylone, etc.","ENVTECH",
AK1830="AKTIVCO DEFAUT GE &amp; POWER Cabinet","POWER ISSUE",
AK1830="AKTIVCO Coupure ENEO &amp; Baisse de tension","POWER ISSUE",
AK1830="Coupure ENEO &amp; Baisse de tension","POWER ISSUE",
AK1830="Defaut GE &amp; POWER Cabinet","POWER ISSUE",
AK1830="Sharing","POWER ISSUE",
AK1830="Sites strategiques &amp; DataCenter","POWER ISSUE",
AK1830="Exclu","Exclu",
AK1830="SAT","TX ISSUE",
AK1830="SPARE-ISSUE","SPARE-ISSUE",
AK1830="Fiber CAmtel","TX ISSUE",
AK1830="Fiber AOF","TX ISSUE",
AK1830="Projet OCM (HUAWEI)","TRAVAUX-HUAWEI",
AK1830="Projet OCM (NOKIA)","TRAVAUX -NOKIA",
AK1830="ACCESS-ISSUE","ACCESS-ISSUE",
AK1830="Projet OCM (ZTE, NOKIA, autres projets)","TRAVAUX OCM",
AK1830="No root CAuse","No root cause",
AK1830="ODU HS","TX ISSUE",
AK1830="IP &amp; VLAN","TX ISSUE",
AK1830="Warehouse HUAWEI","SPARE-ISSUE",
AK1830="SPARE-HS","SPARE-ISSUE",
AK1830="Power Telco","RAN ISSUE",AK1830="no impacts","no impacts"
),"")</f>
        <v>No root cause</v>
      </c>
      <c r="AK1830" s="81" t="s">
        <v>5620</v>
      </c>
      <c r="AL1830" s="56" t="str" cm="1">
        <f t="array" ref="AL1830">IFERROR(_xlfn.IFS(
AK1830="MPR ISSUE","ACTIVE",
AK1830="BSS Hardware Issue","ACTIVE",
AK1830="Sites strategiques, MLL, Pylone, etc.","PASSIVE",
AK1830="AKTIVCO DEFAUT GE &amp; POWER Cabinet","PASSIVE",
AK1830="AKTIVCO Coupure ENEO &amp; Baisse de tension","PASSIVE",
AK1830="Coupure ENEO &amp; Baisse de tension","PASSIVE",
AK1830="Defaut GE &amp; POWER Cabinet","PASSIVE",
AK1830="Sharing","PASSIVE",
AK1830="Sites strategiques &amp; DataCenter","PASSIVE",
AK1830="Exclu","Exclu",
AK1830="SAT","ACTIVE",
AK1830="SPARE-ISSUE","SPARE-ISSUE",
AK1830="Fiber CAmtel","ACTIVE",
AK1830="Fiber AOF","ACTIVE",
AK1830="Projet OCM (HUAWEI)","PLANNED WORKS",
AK1830="Projet OCM (NOKIA)","PLANNED WORKS",
AK1830="ACCESS-ISSUE","ACCESS-ISSUE",
AK1830="Projet OCM (ZTE, NOKIA, autres projets)","PLANNED WORKS",
AK1830="No root CAuse","No root cause",
AK1830="ODU HS","ACTIVE",
AK1830="IP &amp; VLAN","ACTIVE",
AK1830="Warehouse HUAWEI","SPARE-ISSUE",
AK1830="SPARE-HS","SPARE-ISSUE",
AK1830="Power Telco","ACTIVE", AK1830="no impacts","no impacts"
),"")</f>
        <v>No root cause</v>
      </c>
      <c r="AM1830" s="108" t="s">
        <v>5537</v>
      </c>
      <c r="AN1830" s="117" t="s">
        <v>1288</v>
      </c>
      <c r="AP1830" s="23" t="s">
        <v>5537</v>
      </c>
      <c r="AQ1830" s="23" t="s">
        <v>5537</v>
      </c>
      <c r="AR1830" s="7"/>
      <c r="AS1830" s="6"/>
      <c r="AT1830" s="7"/>
      <c r="AU1830" s="3" t="s">
        <v>5537</v>
      </c>
      <c r="AV1830" s="24" t="s">
        <v>5537</v>
      </c>
      <c r="AW1830" s="24" t="s">
        <v>5537</v>
      </c>
      <c r="AX1830" s="24" t="s">
        <v>5537</v>
      </c>
      <c r="AY1830" s="24" t="s">
        <v>5537</v>
      </c>
      <c r="AZ1830" s="24" t="s">
        <v>5537</v>
      </c>
      <c r="BA1830" s="24" t="s">
        <v>5537</v>
      </c>
      <c r="BB1830" s="24" t="s">
        <v>5537</v>
      </c>
      <c r="BC1830" s="24" t="s">
        <v>5537</v>
      </c>
      <c r="BD1830" s="24" t="s">
        <v>5537</v>
      </c>
      <c r="BE1830" s="24" t="s">
        <v>5537</v>
      </c>
      <c r="BF1830" s="24" t="s">
        <v>5537</v>
      </c>
      <c r="BG1830" s="24" t="s">
        <v>5537</v>
      </c>
      <c r="BH1830" s="24" t="s">
        <v>5537</v>
      </c>
      <c r="BI1830" s="9" t="s">
        <v>5537</v>
      </c>
      <c r="BJ1830" s="14"/>
      <c r="BK1830" s="14" t="s">
        <v>5537</v>
      </c>
      <c r="BL1830" s="14" t="str">
        <f>_xlfn.XLOOKUP(B1830,'[4]cell downs 18042026 17h'!$B:$B,'[4]cell downs 18042026 17h'!$B:$B,"")</f>
        <v/>
      </c>
      <c r="BM1830" s="14" t="str">
        <f>_xlfn.XLOOKUP(B1830,'[5]Cells Huawei 19042026 15h'!$B:$B,'[5]Cells Huawei 19042026 15h'!$B:$B,"")</f>
        <v/>
      </c>
      <c r="BN1830" s="9" t="str">
        <f>_xlfn.XLOOKUP(B1830,'[6]cells down 19042026 9H40'!$B:$B,'[6]cells down 19042026 9H40'!$B:$B,"")</f>
        <v/>
      </c>
      <c r="BO1830" s="9" t="s">
        <v>1288</v>
      </c>
      <c r="BP1830" s="9" t="s">
        <v>12</v>
      </c>
    </row>
    <row r="1831" spans="1:68" s="9" customFormat="1" x14ac:dyDescent="0.35">
      <c r="A1831" s="1" t="s">
        <v>4437</v>
      </c>
      <c r="B1831" s="8" t="s">
        <v>4438</v>
      </c>
      <c r="C1831" s="3" t="str">
        <f>_xlfn.XLOOKUP(B1831,'[1]daily break down'!$D:$D,'[1]daily break down'!$E:$E,"")</f>
        <v>CENTRE</v>
      </c>
      <c r="D1831" s="1" t="s">
        <v>21</v>
      </c>
      <c r="E1831" s="1" t="s">
        <v>122</v>
      </c>
      <c r="F1831" s="3" t="s">
        <v>226</v>
      </c>
      <c r="G1831" s="1" t="s">
        <v>2236</v>
      </c>
      <c r="H1831" s="41" t="str">
        <f>_xlfn.XLOOKUP(B1831,[2]CALCULATION!$B:$B,[2]CALCULATION!$H:$H,"")</f>
        <v>ZTE</v>
      </c>
      <c r="I1831" s="34">
        <v>0</v>
      </c>
      <c r="J1831" s="34">
        <v>0</v>
      </c>
      <c r="K1831" s="34">
        <v>0</v>
      </c>
      <c r="L1831" s="34">
        <v>0.15388105572249197</v>
      </c>
      <c r="M1831" s="34">
        <v>0</v>
      </c>
      <c r="N1831" s="34">
        <v>0</v>
      </c>
      <c r="O1831" s="34">
        <v>0</v>
      </c>
      <c r="P1831" s="34">
        <v>0</v>
      </c>
      <c r="Q1831" s="34">
        <v>0</v>
      </c>
      <c r="R1831" s="34">
        <v>0</v>
      </c>
      <c r="S1831" s="109">
        <v>0</v>
      </c>
      <c r="T1831" s="109">
        <f>_xlfn.XLOOKUP(B1831,'[3]Nur des jours'!$B:$B,'[3]Nur des jours'!$U:$U,"")</f>
        <v>0</v>
      </c>
      <c r="U1831" s="109">
        <v>0</v>
      </c>
      <c r="V1831" s="109">
        <v>0</v>
      </c>
      <c r="W1831" s="109">
        <v>0</v>
      </c>
      <c r="X1831" s="109">
        <v>0</v>
      </c>
      <c r="Y1831" s="109">
        <v>0</v>
      </c>
      <c r="Z1831" s="109">
        <v>0</v>
      </c>
      <c r="AA1831" s="109">
        <v>0</v>
      </c>
      <c r="AB1831" s="109">
        <v>0</v>
      </c>
      <c r="AC1831" s="109">
        <v>0</v>
      </c>
      <c r="AD1831" s="109">
        <v>0</v>
      </c>
      <c r="AE1831" s="109">
        <v>0</v>
      </c>
      <c r="AF1831" s="109">
        <v>0</v>
      </c>
      <c r="AG1831" s="57" t="str">
        <f>_xlfn.XLOOKUP(B1831,[3]CALCULATION!$B:$B,[3]CALCULATION!$M:$M,"")</f>
        <v>Operationnel</v>
      </c>
      <c r="AH1831" s="57"/>
      <c r="AI1831" s="56" t="str" cm="1">
        <f t="array" ref="AI1831">IFERROR(_xlfn.IFS(
AK1831="MPR ISSUE","PDH",
AK1831="BSS Hardware Issue","BSS",
AK1831="Sites strategiques, MLL, Pylone, etc.","ENVTECH",
AK1831="AKTIVCO DEFAUT GE &amp; POWER Cabinet","AKTIVCO",
AK1831="AKTIVCO Coupure ENEO &amp; Baisse de tension","AKTIVCO GRID ONLY",
AK1831="Coupure ENEO &amp; Baisse de tension","IHS GRID ONLY",
AK1831="Defaut GE &amp; POWER Cabinet","IHS",
AK1831="Sharing","Partners",
AK1831="Sites strategiques &amp; DataCenter","SST &amp; DC",
AK1831="Exclu","Exclu",
AK1831="SAT","SAT",
AK1831="SPARE-ISSUE","SPARE-ISSUE",
AK1831="Fiber CAmtel","TRANS_FO_CAMTEL",
AK1831="Fiber AOF","Fiber AOF",
AK1831="Projet OCM (HUAWEI)","TRAVAUX-HUAWEI",
AK1831="Projet OCM (NOKIA)","TRAVAUX-NOKIA",
AK1831="ACCESS-ISSUE","ACCESS-ISSUE",
AK1831="Projet OCM (ZTE, NOKIA, autres projets)","TRAVAUX OCM",
AK1831="No root CAuse","No root cause",
AK1831="ODU HS","PDH",
AK1831="IP &amp; VLAN","PDH",
AK1831="Warehouse HUAWEI","SPARE-ISSUE",
AK1831="SPARE-HS","SPARE-ISSUE",
AK1831="Power Telco","BSS",AK1831="no impacts","no impacts"
),"")</f>
        <v>No root cause</v>
      </c>
      <c r="AJ1831" s="56" t="str" cm="1">
        <f t="array" ref="AJ1831">IFERROR(_xlfn.IFS(
AK1831="MPR ISSUE","TX ISSUE",
AK1831="BSS Hardware Issue","RAN ISSUE",
AK1831="Sites strategiques, MLL, Pylone, etc.","ENVTECH",
AK1831="AKTIVCO DEFAUT GE &amp; POWER Cabinet","POWER ISSUE",
AK1831="AKTIVCO Coupure ENEO &amp; Baisse de tension","POWER ISSUE",
AK1831="Coupure ENEO &amp; Baisse de tension","POWER ISSUE",
AK1831="Defaut GE &amp; POWER Cabinet","POWER ISSUE",
AK1831="Sharing","POWER ISSUE",
AK1831="Sites strategiques &amp; DataCenter","POWER ISSUE",
AK1831="Exclu","Exclu",
AK1831="SAT","TX ISSUE",
AK1831="SPARE-ISSUE","SPARE-ISSUE",
AK1831="Fiber CAmtel","TX ISSUE",
AK1831="Fiber AOF","TX ISSUE",
AK1831="Projet OCM (HUAWEI)","TRAVAUX-HUAWEI",
AK1831="Projet OCM (NOKIA)","TRAVAUX -NOKIA",
AK1831="ACCESS-ISSUE","ACCESS-ISSUE",
AK1831="Projet OCM (ZTE, NOKIA, autres projets)","TRAVAUX OCM",
AK1831="No root CAuse","No root cause",
AK1831="ODU HS","TX ISSUE",
AK1831="IP &amp; VLAN","TX ISSUE",
AK1831="Warehouse HUAWEI","SPARE-ISSUE",
AK1831="SPARE-HS","SPARE-ISSUE",
AK1831="Power Telco","RAN ISSUE",AK1831="no impacts","no impacts"
),"")</f>
        <v>No root cause</v>
      </c>
      <c r="AK1831" s="81" t="s">
        <v>5620</v>
      </c>
      <c r="AL1831" s="56" t="str" cm="1">
        <f t="array" ref="AL1831">IFERROR(_xlfn.IFS(
AK1831="MPR ISSUE","ACTIVE",
AK1831="BSS Hardware Issue","ACTIVE",
AK1831="Sites strategiques, MLL, Pylone, etc.","PASSIVE",
AK1831="AKTIVCO DEFAUT GE &amp; POWER Cabinet","PASSIVE",
AK1831="AKTIVCO Coupure ENEO &amp; Baisse de tension","PASSIVE",
AK1831="Coupure ENEO &amp; Baisse de tension","PASSIVE",
AK1831="Defaut GE &amp; POWER Cabinet","PASSIVE",
AK1831="Sharing","PASSIVE",
AK1831="Sites strategiques &amp; DataCenter","PASSIVE",
AK1831="Exclu","Exclu",
AK1831="SAT","ACTIVE",
AK1831="SPARE-ISSUE","SPARE-ISSUE",
AK1831="Fiber CAmtel","ACTIVE",
AK1831="Fiber AOF","ACTIVE",
AK1831="Projet OCM (HUAWEI)","PLANNED WORKS",
AK1831="Projet OCM (NOKIA)","PLANNED WORKS",
AK1831="ACCESS-ISSUE","ACCESS-ISSUE",
AK1831="Projet OCM (ZTE, NOKIA, autres projets)","PLANNED WORKS",
AK1831="No root CAuse","No root cause",
AK1831="ODU HS","ACTIVE",
AK1831="IP &amp; VLAN","ACTIVE",
AK1831="Warehouse HUAWEI","SPARE-ISSUE",
AK1831="SPARE-HS","SPARE-ISSUE",
AK1831="Power Telco","ACTIVE", AK1831="no impacts","no impacts"
),"")</f>
        <v>No root cause</v>
      </c>
      <c r="AM1831" s="108" t="s">
        <v>5537</v>
      </c>
      <c r="AN1831" s="117" t="s">
        <v>4438</v>
      </c>
      <c r="AP1831" s="23" t="s">
        <v>5537</v>
      </c>
      <c r="AQ1831" s="23" t="s">
        <v>5537</v>
      </c>
      <c r="AR1831" s="7"/>
      <c r="AS1831" s="6"/>
      <c r="AT1831" s="7"/>
      <c r="AU1831" s="3" t="s">
        <v>5537</v>
      </c>
      <c r="AV1831" s="24" t="s">
        <v>5537</v>
      </c>
      <c r="AW1831" s="24" t="s">
        <v>5537</v>
      </c>
      <c r="AX1831" s="24" t="s">
        <v>5537</v>
      </c>
      <c r="AY1831" s="24" t="s">
        <v>5537</v>
      </c>
      <c r="AZ1831" s="24" t="s">
        <v>5537</v>
      </c>
      <c r="BA1831" s="24" t="s">
        <v>5537</v>
      </c>
      <c r="BB1831" s="24" t="s">
        <v>5537</v>
      </c>
      <c r="BC1831" s="24" t="s">
        <v>5537</v>
      </c>
      <c r="BD1831" s="24" t="s">
        <v>5537</v>
      </c>
      <c r="BE1831" s="24" t="s">
        <v>5537</v>
      </c>
      <c r="BF1831" s="24" t="s">
        <v>5537</v>
      </c>
      <c r="BG1831" s="24" t="s">
        <v>5537</v>
      </c>
      <c r="BH1831" s="24" t="s">
        <v>5537</v>
      </c>
      <c r="BI1831" s="9" t="s">
        <v>5537</v>
      </c>
      <c r="BJ1831" s="14"/>
      <c r="BK1831" s="14" t="s">
        <v>5537</v>
      </c>
      <c r="BL1831" s="14" t="str">
        <f>_xlfn.XLOOKUP(B1831,'[4]cell downs 18042026 17h'!$B:$B,'[4]cell downs 18042026 17h'!$B:$B,"")</f>
        <v/>
      </c>
      <c r="BM1831" s="14" t="str">
        <f>_xlfn.XLOOKUP(B1831,'[5]Cells Huawei 19042026 15h'!$B:$B,'[5]Cells Huawei 19042026 15h'!$B:$B,"")</f>
        <v/>
      </c>
      <c r="BN1831" s="9" t="str">
        <f>_xlfn.XLOOKUP(B1831,'[6]cells down 19042026 9H40'!$B:$B,'[6]cells down 19042026 9H40'!$B:$B,"")</f>
        <v/>
      </c>
      <c r="BO1831" s="9" t="s">
        <v>5537</v>
      </c>
      <c r="BP1831" s="9" t="s">
        <v>302</v>
      </c>
    </row>
    <row r="1832" spans="1:68" s="9" customFormat="1" x14ac:dyDescent="0.35">
      <c r="A1832" s="1" t="s">
        <v>4153</v>
      </c>
      <c r="B1832" s="8" t="s">
        <v>4154</v>
      </c>
      <c r="C1832" s="3" t="str">
        <f>_xlfn.XLOOKUP(B1832,'[1]daily break down'!$D:$D,'[1]daily break down'!$E:$E,"")</f>
        <v>Douala</v>
      </c>
      <c r="D1832" s="1" t="s">
        <v>11</v>
      </c>
      <c r="E1832" s="1" t="s">
        <v>757</v>
      </c>
      <c r="F1832" s="3" t="s">
        <v>31</v>
      </c>
      <c r="G1832" s="1" t="s">
        <v>32</v>
      </c>
      <c r="H1832" s="41" t="str">
        <f>_xlfn.XLOOKUP(B1832,[2]CALCULATION!$B:$B,[2]CALCULATION!$H:$H,"")</f>
        <v>ZTE</v>
      </c>
      <c r="I1832" s="34">
        <v>0</v>
      </c>
      <c r="J1832" s="34">
        <v>0</v>
      </c>
      <c r="K1832" s="34">
        <v>0</v>
      </c>
      <c r="L1832" s="34">
        <v>2.5307976132384814E-2</v>
      </c>
      <c r="M1832" s="34">
        <v>0</v>
      </c>
      <c r="N1832" s="34">
        <v>0</v>
      </c>
      <c r="O1832" s="34">
        <v>2.751952584374202E-2</v>
      </c>
      <c r="P1832" s="34">
        <v>0</v>
      </c>
      <c r="Q1832" s="34">
        <v>0</v>
      </c>
      <c r="R1832" s="34">
        <v>0</v>
      </c>
      <c r="S1832" s="109">
        <v>0</v>
      </c>
      <c r="T1832" s="109">
        <f>_xlfn.XLOOKUP(B1832,'[3]Nur des jours'!$B:$B,'[3]Nur des jours'!$U:$U,"")</f>
        <v>0</v>
      </c>
      <c r="U1832" s="109">
        <v>0</v>
      </c>
      <c r="V1832" s="109">
        <v>0</v>
      </c>
      <c r="W1832" s="109">
        <v>0</v>
      </c>
      <c r="X1832" s="109">
        <v>0</v>
      </c>
      <c r="Y1832" s="109">
        <v>0</v>
      </c>
      <c r="Z1832" s="109">
        <v>0</v>
      </c>
      <c r="AA1832" s="109">
        <v>0</v>
      </c>
      <c r="AB1832" s="109">
        <v>0</v>
      </c>
      <c r="AC1832" s="109">
        <v>0</v>
      </c>
      <c r="AD1832" s="109">
        <v>0</v>
      </c>
      <c r="AE1832" s="109">
        <v>0</v>
      </c>
      <c r="AF1832" s="109">
        <v>0</v>
      </c>
      <c r="AG1832" s="57" t="str">
        <f>_xlfn.XLOOKUP(B1832,[3]CALCULATION!$B:$B,[3]CALCULATION!$M:$M,"")</f>
        <v>Operationnel</v>
      </c>
      <c r="AH1832" s="57"/>
      <c r="AI1832" s="56" t="str" cm="1">
        <f t="array" ref="AI1832">IFERROR(_xlfn.IFS(
AK1832="MPR ISSUE","PDH",
AK1832="BSS Hardware Issue","BSS",
AK1832="Sites strategiques, MLL, Pylone, etc.","ENVTECH",
AK1832="AKTIVCO DEFAUT GE &amp; POWER Cabinet","AKTIVCO",
AK1832="AKTIVCO Coupure ENEO &amp; Baisse de tension","AKTIVCO GRID ONLY",
AK1832="Coupure ENEO &amp; Baisse de tension","IHS GRID ONLY",
AK1832="Defaut GE &amp; POWER Cabinet","IHS",
AK1832="Sharing","Partners",
AK1832="Sites strategiques &amp; DataCenter","SST &amp; DC",
AK1832="Exclu","Exclu",
AK1832="SAT","SAT",
AK1832="SPARE-ISSUE","SPARE-ISSUE",
AK1832="Fiber CAmtel","TRANS_FO_CAMTEL",
AK1832="Fiber AOF","Fiber AOF",
AK1832="Projet OCM (HUAWEI)","TRAVAUX-HUAWEI",
AK1832="Projet OCM (NOKIA)","TRAVAUX-NOKIA",
AK1832="ACCESS-ISSUE","ACCESS-ISSUE",
AK1832="Projet OCM (ZTE, NOKIA, autres projets)","TRAVAUX OCM",
AK1832="No root CAuse","No root cause",
AK1832="ODU HS","PDH",
AK1832="IP &amp; VLAN","PDH",
AK1832="Warehouse HUAWEI","SPARE-ISSUE",
AK1832="SPARE-HS","SPARE-ISSUE",
AK1832="Power Telco","BSS",AK1832="no impacts","no impacts"
),"")</f>
        <v>No root cause</v>
      </c>
      <c r="AJ1832" s="56" t="str" cm="1">
        <f t="array" ref="AJ1832">IFERROR(_xlfn.IFS(
AK1832="MPR ISSUE","TX ISSUE",
AK1832="BSS Hardware Issue","RAN ISSUE",
AK1832="Sites strategiques, MLL, Pylone, etc.","ENVTECH",
AK1832="AKTIVCO DEFAUT GE &amp; POWER Cabinet","POWER ISSUE",
AK1832="AKTIVCO Coupure ENEO &amp; Baisse de tension","POWER ISSUE",
AK1832="Coupure ENEO &amp; Baisse de tension","POWER ISSUE",
AK1832="Defaut GE &amp; POWER Cabinet","POWER ISSUE",
AK1832="Sharing","POWER ISSUE",
AK1832="Sites strategiques &amp; DataCenter","POWER ISSUE",
AK1832="Exclu","Exclu",
AK1832="SAT","TX ISSUE",
AK1832="SPARE-ISSUE","SPARE-ISSUE",
AK1832="Fiber CAmtel","TX ISSUE",
AK1832="Fiber AOF","TX ISSUE",
AK1832="Projet OCM (HUAWEI)","TRAVAUX-HUAWEI",
AK1832="Projet OCM (NOKIA)","TRAVAUX -NOKIA",
AK1832="ACCESS-ISSUE","ACCESS-ISSUE",
AK1832="Projet OCM (ZTE, NOKIA, autres projets)","TRAVAUX OCM",
AK1832="No root CAuse","No root cause",
AK1832="ODU HS","TX ISSUE",
AK1832="IP &amp; VLAN","TX ISSUE",
AK1832="Warehouse HUAWEI","SPARE-ISSUE",
AK1832="SPARE-HS","SPARE-ISSUE",
AK1832="Power Telco","RAN ISSUE",AK1832="no impacts","no impacts"
),"")</f>
        <v>No root cause</v>
      </c>
      <c r="AK1832" s="81" t="s">
        <v>5620</v>
      </c>
      <c r="AL1832" s="56" t="str" cm="1">
        <f t="array" ref="AL1832">IFERROR(_xlfn.IFS(
AK1832="MPR ISSUE","ACTIVE",
AK1832="BSS Hardware Issue","ACTIVE",
AK1832="Sites strategiques, MLL, Pylone, etc.","PASSIVE",
AK1832="AKTIVCO DEFAUT GE &amp; POWER Cabinet","PASSIVE",
AK1832="AKTIVCO Coupure ENEO &amp; Baisse de tension","PASSIVE",
AK1832="Coupure ENEO &amp; Baisse de tension","PASSIVE",
AK1832="Defaut GE &amp; POWER Cabinet","PASSIVE",
AK1832="Sharing","PASSIVE",
AK1832="Sites strategiques &amp; DataCenter","PASSIVE",
AK1832="Exclu","Exclu",
AK1832="SAT","ACTIVE",
AK1832="SPARE-ISSUE","SPARE-ISSUE",
AK1832="Fiber CAmtel","ACTIVE",
AK1832="Fiber AOF","ACTIVE",
AK1832="Projet OCM (HUAWEI)","PLANNED WORKS",
AK1832="Projet OCM (NOKIA)","PLANNED WORKS",
AK1832="ACCESS-ISSUE","ACCESS-ISSUE",
AK1832="Projet OCM (ZTE, NOKIA, autres projets)","PLANNED WORKS",
AK1832="No root CAuse","No root cause",
AK1832="ODU HS","ACTIVE",
AK1832="IP &amp; VLAN","ACTIVE",
AK1832="Warehouse HUAWEI","SPARE-ISSUE",
AK1832="SPARE-HS","SPARE-ISSUE",
AK1832="Power Telco","ACTIVE", AK1832="no impacts","no impacts"
),"")</f>
        <v>No root cause</v>
      </c>
      <c r="AM1832" s="108" t="s">
        <v>5537</v>
      </c>
      <c r="AN1832" s="117" t="s">
        <v>4154</v>
      </c>
      <c r="AP1832" s="23" t="s">
        <v>5537</v>
      </c>
      <c r="AQ1832" s="23" t="s">
        <v>5537</v>
      </c>
      <c r="AR1832" s="7"/>
      <c r="AS1832" s="6"/>
      <c r="AT1832" s="7"/>
      <c r="AU1832" s="3" t="s">
        <v>5537</v>
      </c>
      <c r="AV1832" s="24" t="s">
        <v>5537</v>
      </c>
      <c r="AW1832" s="24" t="s">
        <v>5537</v>
      </c>
      <c r="AX1832" s="24" t="s">
        <v>5537</v>
      </c>
      <c r="AY1832" s="24" t="s">
        <v>5537</v>
      </c>
      <c r="AZ1832" s="24" t="s">
        <v>5537</v>
      </c>
      <c r="BA1832" s="24" t="s">
        <v>5537</v>
      </c>
      <c r="BB1832" s="24" t="s">
        <v>5537</v>
      </c>
      <c r="BC1832" s="24" t="s">
        <v>5537</v>
      </c>
      <c r="BD1832" s="24" t="s">
        <v>5537</v>
      </c>
      <c r="BE1832" s="24" t="s">
        <v>5537</v>
      </c>
      <c r="BF1832" s="24" t="s">
        <v>5537</v>
      </c>
      <c r="BG1832" s="24" t="s">
        <v>5537</v>
      </c>
      <c r="BH1832" s="24" t="s">
        <v>5537</v>
      </c>
      <c r="BI1832" s="9" t="s">
        <v>5537</v>
      </c>
      <c r="BJ1832" s="14"/>
      <c r="BK1832" s="14" t="s">
        <v>5537</v>
      </c>
      <c r="BL1832" s="14" t="str">
        <f>_xlfn.XLOOKUP(B1832,'[4]cell downs 18042026 17h'!$B:$B,'[4]cell downs 18042026 17h'!$B:$B,"")</f>
        <v/>
      </c>
      <c r="BM1832" s="14" t="str">
        <f>_xlfn.XLOOKUP(B1832,'[5]Cells Huawei 19042026 15h'!$B:$B,'[5]Cells Huawei 19042026 15h'!$B:$B,"")</f>
        <v/>
      </c>
      <c r="BN1832" s="9" t="str">
        <f>_xlfn.XLOOKUP(B1832,'[6]cells down 19042026 9H40'!$B:$B,'[6]cells down 19042026 9H40'!$B:$B,"")</f>
        <v/>
      </c>
      <c r="BO1832" s="9" t="s">
        <v>4154</v>
      </c>
      <c r="BP1832" s="9" t="s">
        <v>12</v>
      </c>
    </row>
    <row r="1833" spans="1:68" s="9" customFormat="1" x14ac:dyDescent="0.35">
      <c r="A1833" s="1" t="s">
        <v>4081</v>
      </c>
      <c r="B1833" s="8" t="s">
        <v>4082</v>
      </c>
      <c r="C1833" s="3" t="str">
        <f>_xlfn.XLOOKUP(B1833,'[1]daily break down'!$D:$D,'[1]daily break down'!$E:$E,"")</f>
        <v>CENTRE</v>
      </c>
      <c r="D1833" s="1" t="s">
        <v>11</v>
      </c>
      <c r="E1833" s="1" t="s">
        <v>12</v>
      </c>
      <c r="F1833" s="3" t="s">
        <v>37</v>
      </c>
      <c r="G1833" s="1" t="s">
        <v>4081</v>
      </c>
      <c r="H1833" s="41" t="str">
        <f>_xlfn.XLOOKUP(B1833,[2]CALCULATION!$B:$B,[2]CALCULATION!$H:$H,"")</f>
        <v>ZTE</v>
      </c>
      <c r="I1833" s="34">
        <v>0</v>
      </c>
      <c r="J1833" s="34">
        <v>0</v>
      </c>
      <c r="K1833" s="34">
        <v>0</v>
      </c>
      <c r="L1833" s="34">
        <v>0</v>
      </c>
      <c r="M1833" s="34">
        <v>0</v>
      </c>
      <c r="N1833" s="34">
        <v>0</v>
      </c>
      <c r="O1833" s="34">
        <v>0</v>
      </c>
      <c r="P1833" s="34">
        <v>0</v>
      </c>
      <c r="Q1833" s="34">
        <v>0</v>
      </c>
      <c r="R1833" s="34">
        <v>0</v>
      </c>
      <c r="S1833" s="109">
        <v>0</v>
      </c>
      <c r="T1833" s="109">
        <f>_xlfn.XLOOKUP(B1833,'[3]Nur des jours'!$B:$B,'[3]Nur des jours'!$U:$U,"")</f>
        <v>0</v>
      </c>
      <c r="U1833" s="109">
        <v>0</v>
      </c>
      <c r="V1833" s="109">
        <v>0</v>
      </c>
      <c r="W1833" s="109">
        <v>0</v>
      </c>
      <c r="X1833" s="109">
        <v>0</v>
      </c>
      <c r="Y1833" s="109">
        <v>0</v>
      </c>
      <c r="Z1833" s="109">
        <v>0</v>
      </c>
      <c r="AA1833" s="109">
        <v>0</v>
      </c>
      <c r="AB1833" s="109">
        <v>0</v>
      </c>
      <c r="AC1833" s="109">
        <v>0</v>
      </c>
      <c r="AD1833" s="109">
        <v>0</v>
      </c>
      <c r="AE1833" s="109">
        <v>0</v>
      </c>
      <c r="AF1833" s="109">
        <v>0</v>
      </c>
      <c r="AG1833" s="57" t="str">
        <f>_xlfn.XLOOKUP(B1833,[3]CALCULATION!$B:$B,[3]CALCULATION!$M:$M,"")</f>
        <v>EXCLU</v>
      </c>
      <c r="AH1833" s="57"/>
      <c r="AI1833" s="56" t="str" cm="1">
        <f t="array" ref="AI1833">IFERROR(_xlfn.IFS(
AK1833="MPR ISSUE","PDH",
AK1833="BSS Hardware Issue","BSS",
AK1833="Sites strategiques, MLL, Pylone, etc.","ENVTECH",
AK1833="AKTIVCO DEFAUT GE &amp; POWER Cabinet","AKTIVCO",
AK1833="AKTIVCO Coupure ENEO &amp; Baisse de tension","AKTIVCO GRID ONLY",
AK1833="Coupure ENEO &amp; Baisse de tension","IHS GRID ONLY",
AK1833="Defaut GE &amp; POWER Cabinet","IHS",
AK1833="Sharing","Partners",
AK1833="Sites strategiques &amp; DataCenter","SST &amp; DC",
AK1833="Exclu","Exclu",
AK1833="SAT","SAT",
AK1833="SPARE-ISSUE","SPARE-ISSUE",
AK1833="Fiber CAmtel","TRANS_FO_CAMTEL",
AK1833="Fiber AOF","Fiber AOF",
AK1833="Projet OCM (HUAWEI)","TRAVAUX-HUAWEI",
AK1833="Projet OCM (NOKIA)","TRAVAUX-NOKIA",
AK1833="ACCESS-ISSUE","ACCESS-ISSUE",
AK1833="Projet OCM (ZTE, NOKIA, autres projets)","TRAVAUX OCM",
AK1833="No root CAuse","No root cause",
AK1833="ODU HS","PDH",
AK1833="IP &amp; VLAN","PDH",
AK1833="Warehouse HUAWEI","SPARE-ISSUE",
AK1833="SPARE-HS","SPARE-ISSUE",
AK1833="Power Telco","BSS",AK1833="no impacts","no impacts"
),"")</f>
        <v>Exclu</v>
      </c>
      <c r="AJ1833" s="56" t="str" cm="1">
        <f t="array" ref="AJ1833">IFERROR(_xlfn.IFS(
AK1833="MPR ISSUE","TX ISSUE",
AK1833="BSS Hardware Issue","RAN ISSUE",
AK1833="Sites strategiques, MLL, Pylone, etc.","ENVTECH",
AK1833="AKTIVCO DEFAUT GE &amp; POWER Cabinet","POWER ISSUE",
AK1833="AKTIVCO Coupure ENEO &amp; Baisse de tension","POWER ISSUE",
AK1833="Coupure ENEO &amp; Baisse de tension","POWER ISSUE",
AK1833="Defaut GE &amp; POWER Cabinet","POWER ISSUE",
AK1833="Sharing","POWER ISSUE",
AK1833="Sites strategiques &amp; DataCenter","POWER ISSUE",
AK1833="Exclu","Exclu",
AK1833="SAT","TX ISSUE",
AK1833="SPARE-ISSUE","SPARE-ISSUE",
AK1833="Fiber CAmtel","TX ISSUE",
AK1833="Fiber AOF","TX ISSUE",
AK1833="Projet OCM (HUAWEI)","TRAVAUX-HUAWEI",
AK1833="Projet OCM (NOKIA)","TRAVAUX -NOKIA",
AK1833="ACCESS-ISSUE","ACCESS-ISSUE",
AK1833="Projet OCM (ZTE, NOKIA, autres projets)","TRAVAUX OCM",
AK1833="No root CAuse","No root cause",
AK1833="ODU HS","TX ISSUE",
AK1833="IP &amp; VLAN","TX ISSUE",
AK1833="Warehouse HUAWEI","SPARE-ISSUE",
AK1833="SPARE-HS","SPARE-ISSUE",
AK1833="Power Telco","RAN ISSUE",AK1833="no impacts","no impacts"
),"")</f>
        <v>Exclu</v>
      </c>
      <c r="AK1833" s="81" t="s">
        <v>5559</v>
      </c>
      <c r="AL1833" s="56" t="str" cm="1">
        <f t="array" ref="AL1833">IFERROR(_xlfn.IFS(
AK1833="MPR ISSUE","ACTIVE",
AK1833="BSS Hardware Issue","ACTIVE",
AK1833="Sites strategiques, MLL, Pylone, etc.","PASSIVE",
AK1833="AKTIVCO DEFAUT GE &amp; POWER Cabinet","PASSIVE",
AK1833="AKTIVCO Coupure ENEO &amp; Baisse de tension","PASSIVE",
AK1833="Coupure ENEO &amp; Baisse de tension","PASSIVE",
AK1833="Defaut GE &amp; POWER Cabinet","PASSIVE",
AK1833="Sharing","PASSIVE",
AK1833="Sites strategiques &amp; DataCenter","PASSIVE",
AK1833="Exclu","Exclu",
AK1833="SAT","ACTIVE",
AK1833="SPARE-ISSUE","SPARE-ISSUE",
AK1833="Fiber CAmtel","ACTIVE",
AK1833="Fiber AOF","ACTIVE",
AK1833="Projet OCM (HUAWEI)","PLANNED WORKS",
AK1833="Projet OCM (NOKIA)","PLANNED WORKS",
AK1833="ACCESS-ISSUE","ACCESS-ISSUE",
AK1833="Projet OCM (ZTE, NOKIA, autres projets)","PLANNED WORKS",
AK1833="No root CAuse","No root cause",
AK1833="ODU HS","ACTIVE",
AK1833="IP &amp; VLAN","ACTIVE",
AK1833="Warehouse HUAWEI","SPARE-ISSUE",
AK1833="SPARE-HS","SPARE-ISSUE",
AK1833="Power Telco","ACTIVE", AK1833="no impacts","no impacts"
),"")</f>
        <v>Exclu</v>
      </c>
      <c r="AM1833" s="108" t="s">
        <v>5537</v>
      </c>
      <c r="AN1833" s="117" t="s">
        <v>4082</v>
      </c>
      <c r="AP1833" s="23" t="s">
        <v>5537</v>
      </c>
      <c r="AQ1833" s="23" t="s">
        <v>5537</v>
      </c>
      <c r="AR1833" s="7"/>
      <c r="AS1833" s="6"/>
      <c r="AT1833" s="7"/>
      <c r="AU1833" s="3" t="s">
        <v>5537</v>
      </c>
      <c r="AV1833" s="24" t="s">
        <v>5537</v>
      </c>
      <c r="AW1833" s="24" t="s">
        <v>5537</v>
      </c>
      <c r="AX1833" s="24" t="s">
        <v>5537</v>
      </c>
      <c r="AY1833" s="24" t="s">
        <v>5537</v>
      </c>
      <c r="AZ1833" s="24" t="s">
        <v>5537</v>
      </c>
      <c r="BA1833" s="24" t="s">
        <v>5537</v>
      </c>
      <c r="BB1833" s="24" t="s">
        <v>5537</v>
      </c>
      <c r="BC1833" s="24" t="s">
        <v>5537</v>
      </c>
      <c r="BD1833" s="24" t="s">
        <v>5537</v>
      </c>
      <c r="BE1833" s="24" t="s">
        <v>5537</v>
      </c>
      <c r="BF1833" s="24" t="s">
        <v>5537</v>
      </c>
      <c r="BG1833" s="24" t="s">
        <v>5537</v>
      </c>
      <c r="BH1833" s="24" t="s">
        <v>5537</v>
      </c>
      <c r="BI1833" s="9" t="s">
        <v>5537</v>
      </c>
      <c r="BJ1833" s="14"/>
      <c r="BK1833" s="14" t="s">
        <v>5537</v>
      </c>
      <c r="BL1833" s="14" t="str">
        <f>_xlfn.XLOOKUP(B1833,'[4]cell downs 18042026 17h'!$B:$B,'[4]cell downs 18042026 17h'!$B:$B,"")</f>
        <v/>
      </c>
      <c r="BM1833" s="14" t="str">
        <f>_xlfn.XLOOKUP(B1833,'[5]Cells Huawei 19042026 15h'!$B:$B,'[5]Cells Huawei 19042026 15h'!$B:$B,"")</f>
        <v/>
      </c>
      <c r="BN1833" s="9" t="str">
        <f>_xlfn.XLOOKUP(B1833,'[6]cells down 19042026 9H40'!$B:$B,'[6]cells down 19042026 9H40'!$B:$B,"")</f>
        <v/>
      </c>
      <c r="BO1833" s="9" t="s">
        <v>5537</v>
      </c>
      <c r="BP1833" s="9" t="s">
        <v>12</v>
      </c>
    </row>
    <row r="1834" spans="1:68" s="9" customFormat="1" x14ac:dyDescent="0.35">
      <c r="A1834" s="1" t="s">
        <v>2443</v>
      </c>
      <c r="B1834" s="1" t="s">
        <v>2444</v>
      </c>
      <c r="C1834" s="3" t="str">
        <f>_xlfn.XLOOKUP(B1834,'[1]daily break down'!$D:$D,'[1]daily break down'!$E:$E,"")</f>
        <v>Douala</v>
      </c>
      <c r="D1834" s="1" t="s">
        <v>11</v>
      </c>
      <c r="E1834" s="1" t="s">
        <v>12</v>
      </c>
      <c r="F1834" s="3" t="s">
        <v>31</v>
      </c>
      <c r="G1834" s="1" t="s">
        <v>32</v>
      </c>
      <c r="H1834" s="41" t="str">
        <f>_xlfn.XLOOKUP(B1834,[2]CALCULATION!$B:$B,[2]CALCULATION!$H:$H,"")</f>
        <v>ZTE</v>
      </c>
      <c r="I1834" s="34">
        <v>0</v>
      </c>
      <c r="J1834" s="34">
        <v>6.2966743999566264</v>
      </c>
      <c r="K1834" s="34">
        <v>0</v>
      </c>
      <c r="L1834" s="34">
        <v>2.3185601812614315E-3</v>
      </c>
      <c r="M1834" s="34">
        <v>0</v>
      </c>
      <c r="N1834" s="34">
        <v>0</v>
      </c>
      <c r="O1834" s="34">
        <v>0</v>
      </c>
      <c r="P1834" s="34">
        <v>0</v>
      </c>
      <c r="Q1834" s="34">
        <v>0</v>
      </c>
      <c r="R1834" s="34">
        <v>0</v>
      </c>
      <c r="S1834" s="109">
        <v>0</v>
      </c>
      <c r="T1834" s="109">
        <f>_xlfn.XLOOKUP(B1834,'[3]Nur des jours'!$B:$B,'[3]Nur des jours'!$U:$U,"")</f>
        <v>0</v>
      </c>
      <c r="U1834" s="109">
        <v>0</v>
      </c>
      <c r="V1834" s="109">
        <v>0</v>
      </c>
      <c r="W1834" s="109">
        <v>0</v>
      </c>
      <c r="X1834" s="109">
        <v>0</v>
      </c>
      <c r="Y1834" s="109">
        <v>0</v>
      </c>
      <c r="Z1834" s="109">
        <v>0</v>
      </c>
      <c r="AA1834" s="109">
        <v>0</v>
      </c>
      <c r="AB1834" s="109">
        <v>0</v>
      </c>
      <c r="AC1834" s="109">
        <v>0</v>
      </c>
      <c r="AD1834" s="109">
        <v>0</v>
      </c>
      <c r="AE1834" s="109">
        <v>0</v>
      </c>
      <c r="AF1834" s="109">
        <v>0</v>
      </c>
      <c r="AG1834" s="57" t="str">
        <f>_xlfn.XLOOKUP(B1834,[3]CALCULATION!$B:$B,[3]CALCULATION!$M:$M,"")</f>
        <v>Operationnel</v>
      </c>
      <c r="AH1834" s="57"/>
      <c r="AI1834" s="56" t="str" cm="1">
        <f t="array" ref="AI1834">IFERROR(_xlfn.IFS(
AK1834="MPR ISSUE","PDH",
AK1834="BSS Hardware Issue","BSS",
AK1834="Sites strategiques, MLL, Pylone, etc.","ENVTECH",
AK1834="AKTIVCO DEFAUT GE &amp; POWER Cabinet","AKTIVCO",
AK1834="AKTIVCO Coupure ENEO &amp; Baisse de tension","AKTIVCO GRID ONLY",
AK1834="Coupure ENEO &amp; Baisse de tension","IHS GRID ONLY",
AK1834="Defaut GE &amp; POWER Cabinet","IHS",
AK1834="Sharing","Partners",
AK1834="Sites strategiques &amp; DataCenter","SST &amp; DC",
AK1834="Exclu","Exclu",
AK1834="SAT","SAT",
AK1834="SPARE-ISSUE","SPARE-ISSUE",
AK1834="Fiber CAmtel","TRANS_FO_CAMTEL",
AK1834="Fiber AOF","Fiber AOF",
AK1834="Projet OCM (HUAWEI)","TRAVAUX-HUAWEI",
AK1834="Projet OCM (NOKIA)","TRAVAUX-NOKIA",
AK1834="ACCESS-ISSUE","ACCESS-ISSUE",
AK1834="Projet OCM (ZTE, NOKIA, autres projets)","TRAVAUX OCM",
AK1834="No root CAuse","No root cause",
AK1834="ODU HS","PDH",
AK1834="IP &amp; VLAN","PDH",
AK1834="Warehouse HUAWEI","SPARE-ISSUE",
AK1834="SPARE-HS","SPARE-ISSUE",
AK1834="Power Telco","BSS",AK1834="no impacts","no impacts"
),"")</f>
        <v>No root cause</v>
      </c>
      <c r="AJ1834" s="56" t="str" cm="1">
        <f t="array" ref="AJ1834">IFERROR(_xlfn.IFS(
AK1834="MPR ISSUE","TX ISSUE",
AK1834="BSS Hardware Issue","RAN ISSUE",
AK1834="Sites strategiques, MLL, Pylone, etc.","ENVTECH",
AK1834="AKTIVCO DEFAUT GE &amp; POWER Cabinet","POWER ISSUE",
AK1834="AKTIVCO Coupure ENEO &amp; Baisse de tension","POWER ISSUE",
AK1834="Coupure ENEO &amp; Baisse de tension","POWER ISSUE",
AK1834="Defaut GE &amp; POWER Cabinet","POWER ISSUE",
AK1834="Sharing","POWER ISSUE",
AK1834="Sites strategiques &amp; DataCenter","POWER ISSUE",
AK1834="Exclu","Exclu",
AK1834="SAT","TX ISSUE",
AK1834="SPARE-ISSUE","SPARE-ISSUE",
AK1834="Fiber CAmtel","TX ISSUE",
AK1834="Fiber AOF","TX ISSUE",
AK1834="Projet OCM (HUAWEI)","TRAVAUX-HUAWEI",
AK1834="Projet OCM (NOKIA)","TRAVAUX -NOKIA",
AK1834="ACCESS-ISSUE","ACCESS-ISSUE",
AK1834="Projet OCM (ZTE, NOKIA, autres projets)","TRAVAUX OCM",
AK1834="No root CAuse","No root cause",
AK1834="ODU HS","TX ISSUE",
AK1834="IP &amp; VLAN","TX ISSUE",
AK1834="Warehouse HUAWEI","SPARE-ISSUE",
AK1834="SPARE-HS","SPARE-ISSUE",
AK1834="Power Telco","RAN ISSUE",AK1834="no impacts","no impacts"
),"")</f>
        <v>No root cause</v>
      </c>
      <c r="AK1834" s="81" t="s">
        <v>5620</v>
      </c>
      <c r="AL1834" s="56" t="str" cm="1">
        <f t="array" ref="AL1834">IFERROR(_xlfn.IFS(
AK1834="MPR ISSUE","ACTIVE",
AK1834="BSS Hardware Issue","ACTIVE",
AK1834="Sites strategiques, MLL, Pylone, etc.","PASSIVE",
AK1834="AKTIVCO DEFAUT GE &amp; POWER Cabinet","PASSIVE",
AK1834="AKTIVCO Coupure ENEO &amp; Baisse de tension","PASSIVE",
AK1834="Coupure ENEO &amp; Baisse de tension","PASSIVE",
AK1834="Defaut GE &amp; POWER Cabinet","PASSIVE",
AK1834="Sharing","PASSIVE",
AK1834="Sites strategiques &amp; DataCenter","PASSIVE",
AK1834="Exclu","Exclu",
AK1834="SAT","ACTIVE",
AK1834="SPARE-ISSUE","SPARE-ISSUE",
AK1834="Fiber CAmtel","ACTIVE",
AK1834="Fiber AOF","ACTIVE",
AK1834="Projet OCM (HUAWEI)","PLANNED WORKS",
AK1834="Projet OCM (NOKIA)","PLANNED WORKS",
AK1834="ACCESS-ISSUE","ACCESS-ISSUE",
AK1834="Projet OCM (ZTE, NOKIA, autres projets)","PLANNED WORKS",
AK1834="No root CAuse","No root cause",
AK1834="ODU HS","ACTIVE",
AK1834="IP &amp; VLAN","ACTIVE",
AK1834="Warehouse HUAWEI","SPARE-ISSUE",
AK1834="SPARE-HS","SPARE-ISSUE",
AK1834="Power Telco","ACTIVE", AK1834="no impacts","no impacts"
),"")</f>
        <v>No root cause</v>
      </c>
      <c r="AM1834" s="108" t="s">
        <v>5537</v>
      </c>
      <c r="AN1834" s="117" t="s">
        <v>2444</v>
      </c>
      <c r="AP1834" s="23" t="s">
        <v>5537</v>
      </c>
      <c r="AQ1834" s="23" t="s">
        <v>5537</v>
      </c>
      <c r="AR1834" s="7"/>
      <c r="AS1834" s="6"/>
      <c r="AT1834" s="7"/>
      <c r="AU1834" s="3" t="s">
        <v>5537</v>
      </c>
      <c r="AV1834" s="24" t="s">
        <v>5537</v>
      </c>
      <c r="AW1834" s="24" t="s">
        <v>5537</v>
      </c>
      <c r="AX1834" s="24" t="s">
        <v>5537</v>
      </c>
      <c r="AY1834" s="24" t="s">
        <v>5537</v>
      </c>
      <c r="AZ1834" s="24" t="s">
        <v>5537</v>
      </c>
      <c r="BA1834" s="24" t="s">
        <v>5537</v>
      </c>
      <c r="BB1834" s="24" t="s">
        <v>5537</v>
      </c>
      <c r="BC1834" s="24" t="s">
        <v>5537</v>
      </c>
      <c r="BD1834" s="24" t="s">
        <v>5537</v>
      </c>
      <c r="BE1834" s="24" t="s">
        <v>5537</v>
      </c>
      <c r="BF1834" s="24" t="s">
        <v>5537</v>
      </c>
      <c r="BG1834" s="24" t="s">
        <v>5537</v>
      </c>
      <c r="BH1834" s="24" t="s">
        <v>5537</v>
      </c>
      <c r="BI1834" s="9" t="s">
        <v>5537</v>
      </c>
      <c r="BJ1834" s="14"/>
      <c r="BK1834" s="14" t="s">
        <v>5537</v>
      </c>
      <c r="BL1834" s="14" t="str">
        <f>_xlfn.XLOOKUP(B1834,'[4]cell downs 18042026 17h'!$B:$B,'[4]cell downs 18042026 17h'!$B:$B,"")</f>
        <v/>
      </c>
      <c r="BM1834" s="14" t="str">
        <f>_xlfn.XLOOKUP(B1834,'[5]Cells Huawei 19042026 15h'!$B:$B,'[5]Cells Huawei 19042026 15h'!$B:$B,"")</f>
        <v/>
      </c>
      <c r="BN1834" s="9" t="str">
        <f>_xlfn.XLOOKUP(B1834,'[6]cells down 19042026 9H40'!$B:$B,'[6]cells down 19042026 9H40'!$B:$B,"")</f>
        <v/>
      </c>
      <c r="BO1834" s="9" t="s">
        <v>2444</v>
      </c>
      <c r="BP1834" s="9" t="s">
        <v>5580</v>
      </c>
    </row>
    <row r="1835" spans="1:68" s="9" customFormat="1" x14ac:dyDescent="0.35">
      <c r="A1835" s="1" t="s">
        <v>2191</v>
      </c>
      <c r="B1835" s="8" t="s">
        <v>2192</v>
      </c>
      <c r="C1835" s="3" t="str">
        <f>_xlfn.XLOOKUP(B1835,'[1]daily break down'!$D:$D,'[1]daily break down'!$E:$E,"")</f>
        <v>Douala</v>
      </c>
      <c r="D1835" s="1" t="s">
        <v>11</v>
      </c>
      <c r="E1835" s="1" t="s">
        <v>145</v>
      </c>
      <c r="F1835" s="3" t="s">
        <v>31</v>
      </c>
      <c r="G1835" s="1" t="s">
        <v>32</v>
      </c>
      <c r="H1835" s="41" t="str">
        <f>_xlfn.XLOOKUP(B1835,[2]CALCULATION!$B:$B,[2]CALCULATION!$H:$H,"")</f>
        <v>ZTE</v>
      </c>
      <c r="I1835" s="34">
        <v>0</v>
      </c>
      <c r="J1835" s="34">
        <v>0</v>
      </c>
      <c r="K1835" s="34">
        <v>0</v>
      </c>
      <c r="L1835" s="34">
        <v>2.2472198679918932E-3</v>
      </c>
      <c r="M1835" s="34">
        <v>0</v>
      </c>
      <c r="N1835" s="34">
        <v>0</v>
      </c>
      <c r="O1835" s="34">
        <v>0</v>
      </c>
      <c r="P1835" s="34">
        <v>0</v>
      </c>
      <c r="Q1835" s="34">
        <v>0</v>
      </c>
      <c r="R1835" s="34">
        <v>0</v>
      </c>
      <c r="S1835" s="109">
        <v>0</v>
      </c>
      <c r="T1835" s="109">
        <f>_xlfn.XLOOKUP(B1835,'[3]Nur des jours'!$B:$B,'[3]Nur des jours'!$U:$U,"")</f>
        <v>0</v>
      </c>
      <c r="U1835" s="109">
        <v>0</v>
      </c>
      <c r="V1835" s="109">
        <v>0</v>
      </c>
      <c r="W1835" s="109">
        <v>0</v>
      </c>
      <c r="X1835" s="109">
        <v>0</v>
      </c>
      <c r="Y1835" s="109">
        <v>0</v>
      </c>
      <c r="Z1835" s="109">
        <v>0</v>
      </c>
      <c r="AA1835" s="109">
        <v>0</v>
      </c>
      <c r="AB1835" s="109">
        <v>0</v>
      </c>
      <c r="AC1835" s="109">
        <v>0</v>
      </c>
      <c r="AD1835" s="109">
        <v>0</v>
      </c>
      <c r="AE1835" s="109">
        <v>0</v>
      </c>
      <c r="AF1835" s="109">
        <v>0</v>
      </c>
      <c r="AG1835" s="57" t="str">
        <f>_xlfn.XLOOKUP(B1835,[3]CALCULATION!$B:$B,[3]CALCULATION!$M:$M,"")</f>
        <v>Operationnel</v>
      </c>
      <c r="AH1835" s="57"/>
      <c r="AI1835" s="56" t="str" cm="1">
        <f t="array" ref="AI1835">IFERROR(_xlfn.IFS(
AK1835="MPR ISSUE","PDH",
AK1835="BSS Hardware Issue","BSS",
AK1835="Sites strategiques, MLL, Pylone, etc.","ENVTECH",
AK1835="AKTIVCO DEFAUT GE &amp; POWER Cabinet","AKTIVCO",
AK1835="AKTIVCO Coupure ENEO &amp; Baisse de tension","AKTIVCO GRID ONLY",
AK1835="Coupure ENEO &amp; Baisse de tension","IHS GRID ONLY",
AK1835="Defaut GE &amp; POWER Cabinet","IHS",
AK1835="Sharing","Partners",
AK1835="Sites strategiques &amp; DataCenter","SST &amp; DC",
AK1835="Exclu","Exclu",
AK1835="SAT","SAT",
AK1835="SPARE-ISSUE","SPARE-ISSUE",
AK1835="Fiber CAmtel","TRANS_FO_CAMTEL",
AK1835="Fiber AOF","Fiber AOF",
AK1835="Projet OCM (HUAWEI)","TRAVAUX-HUAWEI",
AK1835="Projet OCM (NOKIA)","TRAVAUX-NOKIA",
AK1835="ACCESS-ISSUE","ACCESS-ISSUE",
AK1835="Projet OCM (ZTE, NOKIA, autres projets)","TRAVAUX OCM",
AK1835="No root CAuse","No root cause",
AK1835="ODU HS","PDH",
AK1835="IP &amp; VLAN","PDH",
AK1835="Warehouse HUAWEI","SPARE-ISSUE",
AK1835="SPARE-HS","SPARE-ISSUE",
AK1835="Power Telco","BSS",AK1835="no impacts","no impacts"
),"")</f>
        <v>No root cause</v>
      </c>
      <c r="AJ1835" s="56" t="str" cm="1">
        <f t="array" ref="AJ1835">IFERROR(_xlfn.IFS(
AK1835="MPR ISSUE","TX ISSUE",
AK1835="BSS Hardware Issue","RAN ISSUE",
AK1835="Sites strategiques, MLL, Pylone, etc.","ENVTECH",
AK1835="AKTIVCO DEFAUT GE &amp; POWER Cabinet","POWER ISSUE",
AK1835="AKTIVCO Coupure ENEO &amp; Baisse de tension","POWER ISSUE",
AK1835="Coupure ENEO &amp; Baisse de tension","POWER ISSUE",
AK1835="Defaut GE &amp; POWER Cabinet","POWER ISSUE",
AK1835="Sharing","POWER ISSUE",
AK1835="Sites strategiques &amp; DataCenter","POWER ISSUE",
AK1835="Exclu","Exclu",
AK1835="SAT","TX ISSUE",
AK1835="SPARE-ISSUE","SPARE-ISSUE",
AK1835="Fiber CAmtel","TX ISSUE",
AK1835="Fiber AOF","TX ISSUE",
AK1835="Projet OCM (HUAWEI)","TRAVAUX-HUAWEI",
AK1835="Projet OCM (NOKIA)","TRAVAUX -NOKIA",
AK1835="ACCESS-ISSUE","ACCESS-ISSUE",
AK1835="Projet OCM (ZTE, NOKIA, autres projets)","TRAVAUX OCM",
AK1835="No root CAuse","No root cause",
AK1835="ODU HS","TX ISSUE",
AK1835="IP &amp; VLAN","TX ISSUE",
AK1835="Warehouse HUAWEI","SPARE-ISSUE",
AK1835="SPARE-HS","SPARE-ISSUE",
AK1835="Power Telco","RAN ISSUE",AK1835="no impacts","no impacts"
),"")</f>
        <v>No root cause</v>
      </c>
      <c r="AK1835" s="81" t="s">
        <v>5620</v>
      </c>
      <c r="AL1835" s="56" t="str" cm="1">
        <f t="array" ref="AL1835">IFERROR(_xlfn.IFS(
AK1835="MPR ISSUE","ACTIVE",
AK1835="BSS Hardware Issue","ACTIVE",
AK1835="Sites strategiques, MLL, Pylone, etc.","PASSIVE",
AK1835="AKTIVCO DEFAUT GE &amp; POWER Cabinet","PASSIVE",
AK1835="AKTIVCO Coupure ENEO &amp; Baisse de tension","PASSIVE",
AK1835="Coupure ENEO &amp; Baisse de tension","PASSIVE",
AK1835="Defaut GE &amp; POWER Cabinet","PASSIVE",
AK1835="Sharing","PASSIVE",
AK1835="Sites strategiques &amp; DataCenter","PASSIVE",
AK1835="Exclu","Exclu",
AK1835="SAT","ACTIVE",
AK1835="SPARE-ISSUE","SPARE-ISSUE",
AK1835="Fiber CAmtel","ACTIVE",
AK1835="Fiber AOF","ACTIVE",
AK1835="Projet OCM (HUAWEI)","PLANNED WORKS",
AK1835="Projet OCM (NOKIA)","PLANNED WORKS",
AK1835="ACCESS-ISSUE","ACCESS-ISSUE",
AK1835="Projet OCM (ZTE, NOKIA, autres projets)","PLANNED WORKS",
AK1835="No root CAuse","No root cause",
AK1835="ODU HS","ACTIVE",
AK1835="IP &amp; VLAN","ACTIVE",
AK1835="Warehouse HUAWEI","SPARE-ISSUE",
AK1835="SPARE-HS","SPARE-ISSUE",
AK1835="Power Telco","ACTIVE", AK1835="no impacts","no impacts"
),"")</f>
        <v>No root cause</v>
      </c>
      <c r="AM1835" s="108" t="s">
        <v>5537</v>
      </c>
      <c r="AN1835" s="117" t="s">
        <v>2192</v>
      </c>
      <c r="AP1835" s="23" t="s">
        <v>5537</v>
      </c>
      <c r="AQ1835" s="23" t="s">
        <v>5537</v>
      </c>
      <c r="AR1835" s="7"/>
      <c r="AS1835" s="6"/>
      <c r="AT1835" s="7"/>
      <c r="AU1835" s="3" t="s">
        <v>5537</v>
      </c>
      <c r="AV1835" s="24" t="s">
        <v>5537</v>
      </c>
      <c r="AW1835" s="24" t="s">
        <v>5537</v>
      </c>
      <c r="AX1835" s="24" t="s">
        <v>5537</v>
      </c>
      <c r="AY1835" s="24" t="s">
        <v>5537</v>
      </c>
      <c r="AZ1835" s="24" t="s">
        <v>5537</v>
      </c>
      <c r="BA1835" s="24" t="s">
        <v>5537</v>
      </c>
      <c r="BB1835" s="24" t="s">
        <v>5537</v>
      </c>
      <c r="BC1835" s="24" t="s">
        <v>5537</v>
      </c>
      <c r="BD1835" s="24" t="s">
        <v>5537</v>
      </c>
      <c r="BE1835" s="24" t="s">
        <v>5537</v>
      </c>
      <c r="BF1835" s="24" t="s">
        <v>5537</v>
      </c>
      <c r="BG1835" s="24" t="s">
        <v>5537</v>
      </c>
      <c r="BH1835" s="24" t="s">
        <v>5537</v>
      </c>
      <c r="BI1835" s="9" t="s">
        <v>5537</v>
      </c>
      <c r="BJ1835" s="14"/>
      <c r="BK1835" s="14" t="s">
        <v>5537</v>
      </c>
      <c r="BL1835" s="14" t="str">
        <f>_xlfn.XLOOKUP(B1835,'[4]cell downs 18042026 17h'!$B:$B,'[4]cell downs 18042026 17h'!$B:$B,"")</f>
        <v/>
      </c>
      <c r="BM1835" s="14" t="str">
        <f>_xlfn.XLOOKUP(B1835,'[5]Cells Huawei 19042026 15h'!$B:$B,'[5]Cells Huawei 19042026 15h'!$B:$B,"")</f>
        <v/>
      </c>
      <c r="BN1835" s="9" t="str">
        <f>_xlfn.XLOOKUP(B1835,'[6]cells down 19042026 9H40'!$B:$B,'[6]cells down 19042026 9H40'!$B:$B,"")</f>
        <v/>
      </c>
      <c r="BO1835" s="9" t="s">
        <v>2192</v>
      </c>
      <c r="BP1835" s="9" t="s">
        <v>12</v>
      </c>
    </row>
    <row r="1836" spans="1:68" s="9" customFormat="1" x14ac:dyDescent="0.35">
      <c r="A1836" s="1" t="s">
        <v>4157</v>
      </c>
      <c r="B1836" s="8" t="s">
        <v>4158</v>
      </c>
      <c r="C1836" s="3" t="str">
        <f>_xlfn.XLOOKUP(B1836,'[1]daily break down'!$D:$D,'[1]daily break down'!$E:$E,"")</f>
        <v>Douala</v>
      </c>
      <c r="D1836" s="1" t="s">
        <v>11</v>
      </c>
      <c r="E1836" s="1" t="s">
        <v>12</v>
      </c>
      <c r="F1836" s="3" t="s">
        <v>31</v>
      </c>
      <c r="G1836" s="1" t="s">
        <v>32</v>
      </c>
      <c r="H1836" s="41" t="str">
        <f>_xlfn.XLOOKUP(B1836,[2]CALCULATION!$B:$B,[2]CALCULATION!$H:$H,"")</f>
        <v>ZTE</v>
      </c>
      <c r="I1836" s="34">
        <v>0</v>
      </c>
      <c r="J1836" s="34">
        <v>0</v>
      </c>
      <c r="K1836" s="34">
        <v>0</v>
      </c>
      <c r="L1836" s="34">
        <v>2.2115497113572098E-3</v>
      </c>
      <c r="M1836" s="34">
        <v>0</v>
      </c>
      <c r="N1836" s="34">
        <v>0</v>
      </c>
      <c r="O1836" s="34">
        <v>0</v>
      </c>
      <c r="P1836" s="34">
        <v>0</v>
      </c>
      <c r="Q1836" s="34">
        <v>0</v>
      </c>
      <c r="R1836" s="34">
        <v>0</v>
      </c>
      <c r="S1836" s="109">
        <v>0</v>
      </c>
      <c r="T1836" s="109">
        <f>_xlfn.XLOOKUP(B1836,'[3]Nur des jours'!$B:$B,'[3]Nur des jours'!$U:$U,"")</f>
        <v>0</v>
      </c>
      <c r="U1836" s="109">
        <v>0</v>
      </c>
      <c r="V1836" s="109">
        <v>0</v>
      </c>
      <c r="W1836" s="109">
        <v>0</v>
      </c>
      <c r="X1836" s="109">
        <v>0</v>
      </c>
      <c r="Y1836" s="109">
        <v>0</v>
      </c>
      <c r="Z1836" s="109">
        <v>0</v>
      </c>
      <c r="AA1836" s="109">
        <v>0</v>
      </c>
      <c r="AB1836" s="109">
        <v>0</v>
      </c>
      <c r="AC1836" s="109">
        <v>0</v>
      </c>
      <c r="AD1836" s="109">
        <v>0</v>
      </c>
      <c r="AE1836" s="109">
        <v>0</v>
      </c>
      <c r="AF1836" s="109">
        <v>0</v>
      </c>
      <c r="AG1836" s="57" t="str">
        <f>_xlfn.XLOOKUP(B1836,[3]CALCULATION!$B:$B,[3]CALCULATION!$M:$M,"")</f>
        <v>Operationnel</v>
      </c>
      <c r="AH1836" s="57"/>
      <c r="AI1836" s="56" t="str" cm="1">
        <f t="array" ref="AI1836">IFERROR(_xlfn.IFS(
AK1836="MPR ISSUE","PDH",
AK1836="BSS Hardware Issue","BSS",
AK1836="Sites strategiques, MLL, Pylone, etc.","ENVTECH",
AK1836="AKTIVCO DEFAUT GE &amp; POWER Cabinet","AKTIVCO",
AK1836="AKTIVCO Coupure ENEO &amp; Baisse de tension","AKTIVCO GRID ONLY",
AK1836="Coupure ENEO &amp; Baisse de tension","IHS GRID ONLY",
AK1836="Defaut GE &amp; POWER Cabinet","IHS",
AK1836="Sharing","Partners",
AK1836="Sites strategiques &amp; DataCenter","SST &amp; DC",
AK1836="Exclu","Exclu",
AK1836="SAT","SAT",
AK1836="SPARE-ISSUE","SPARE-ISSUE",
AK1836="Fiber CAmtel","TRANS_FO_CAMTEL",
AK1836="Fiber AOF","Fiber AOF",
AK1836="Projet OCM (HUAWEI)","TRAVAUX-HUAWEI",
AK1836="Projet OCM (NOKIA)","TRAVAUX-NOKIA",
AK1836="ACCESS-ISSUE","ACCESS-ISSUE",
AK1836="Projet OCM (ZTE, NOKIA, autres projets)","TRAVAUX OCM",
AK1836="No root CAuse","No root cause",
AK1836="ODU HS","PDH",
AK1836="IP &amp; VLAN","PDH",
AK1836="Warehouse HUAWEI","SPARE-ISSUE",
AK1836="SPARE-HS","SPARE-ISSUE",
AK1836="Power Telco","BSS",AK1836="no impacts","no impacts"
),"")</f>
        <v>No root cause</v>
      </c>
      <c r="AJ1836" s="56" t="str" cm="1">
        <f t="array" ref="AJ1836">IFERROR(_xlfn.IFS(
AK1836="MPR ISSUE","TX ISSUE",
AK1836="BSS Hardware Issue","RAN ISSUE",
AK1836="Sites strategiques, MLL, Pylone, etc.","ENVTECH",
AK1836="AKTIVCO DEFAUT GE &amp; POWER Cabinet","POWER ISSUE",
AK1836="AKTIVCO Coupure ENEO &amp; Baisse de tension","POWER ISSUE",
AK1836="Coupure ENEO &amp; Baisse de tension","POWER ISSUE",
AK1836="Defaut GE &amp; POWER Cabinet","POWER ISSUE",
AK1836="Sharing","POWER ISSUE",
AK1836="Sites strategiques &amp; DataCenter","POWER ISSUE",
AK1836="Exclu","Exclu",
AK1836="SAT","TX ISSUE",
AK1836="SPARE-ISSUE","SPARE-ISSUE",
AK1836="Fiber CAmtel","TX ISSUE",
AK1836="Fiber AOF","TX ISSUE",
AK1836="Projet OCM (HUAWEI)","TRAVAUX-HUAWEI",
AK1836="Projet OCM (NOKIA)","TRAVAUX -NOKIA",
AK1836="ACCESS-ISSUE","ACCESS-ISSUE",
AK1836="Projet OCM (ZTE, NOKIA, autres projets)","TRAVAUX OCM",
AK1836="No root CAuse","No root cause",
AK1836="ODU HS","TX ISSUE",
AK1836="IP &amp; VLAN","TX ISSUE",
AK1836="Warehouse HUAWEI","SPARE-ISSUE",
AK1836="SPARE-HS","SPARE-ISSUE",
AK1836="Power Telco","RAN ISSUE",AK1836="no impacts","no impacts"
),"")</f>
        <v>No root cause</v>
      </c>
      <c r="AK1836" s="81" t="s">
        <v>5620</v>
      </c>
      <c r="AL1836" s="56" t="str" cm="1">
        <f t="array" ref="AL1836">IFERROR(_xlfn.IFS(
AK1836="MPR ISSUE","ACTIVE",
AK1836="BSS Hardware Issue","ACTIVE",
AK1836="Sites strategiques, MLL, Pylone, etc.","PASSIVE",
AK1836="AKTIVCO DEFAUT GE &amp; POWER Cabinet","PASSIVE",
AK1836="AKTIVCO Coupure ENEO &amp; Baisse de tension","PASSIVE",
AK1836="Coupure ENEO &amp; Baisse de tension","PASSIVE",
AK1836="Defaut GE &amp; POWER Cabinet","PASSIVE",
AK1836="Sharing","PASSIVE",
AK1836="Sites strategiques &amp; DataCenter","PASSIVE",
AK1836="Exclu","Exclu",
AK1836="SAT","ACTIVE",
AK1836="SPARE-ISSUE","SPARE-ISSUE",
AK1836="Fiber CAmtel","ACTIVE",
AK1836="Fiber AOF","ACTIVE",
AK1836="Projet OCM (HUAWEI)","PLANNED WORKS",
AK1836="Projet OCM (NOKIA)","PLANNED WORKS",
AK1836="ACCESS-ISSUE","ACCESS-ISSUE",
AK1836="Projet OCM (ZTE, NOKIA, autres projets)","PLANNED WORKS",
AK1836="No root CAuse","No root cause",
AK1836="ODU HS","ACTIVE",
AK1836="IP &amp; VLAN","ACTIVE",
AK1836="Warehouse HUAWEI","SPARE-ISSUE",
AK1836="SPARE-HS","SPARE-ISSUE",
AK1836="Power Telco","ACTIVE", AK1836="no impacts","no impacts"
),"")</f>
        <v>No root cause</v>
      </c>
      <c r="AM1836" s="108" t="s">
        <v>5537</v>
      </c>
      <c r="AN1836" s="117" t="s">
        <v>4158</v>
      </c>
      <c r="AP1836" s="23" t="s">
        <v>5537</v>
      </c>
      <c r="AQ1836" s="23" t="s">
        <v>5537</v>
      </c>
      <c r="AR1836" s="7"/>
      <c r="AS1836" s="6"/>
      <c r="AT1836" s="7"/>
      <c r="AU1836" s="3" t="s">
        <v>5537</v>
      </c>
      <c r="AV1836" s="24" t="s">
        <v>5537</v>
      </c>
      <c r="AW1836" s="24" t="s">
        <v>5537</v>
      </c>
      <c r="AX1836" s="24" t="s">
        <v>5537</v>
      </c>
      <c r="AY1836" s="24" t="s">
        <v>5537</v>
      </c>
      <c r="AZ1836" s="24" t="s">
        <v>5537</v>
      </c>
      <c r="BA1836" s="24" t="s">
        <v>5537</v>
      </c>
      <c r="BB1836" s="24" t="s">
        <v>5537</v>
      </c>
      <c r="BC1836" s="24" t="s">
        <v>5537</v>
      </c>
      <c r="BD1836" s="24" t="s">
        <v>5537</v>
      </c>
      <c r="BE1836" s="24" t="s">
        <v>5537</v>
      </c>
      <c r="BF1836" s="24" t="s">
        <v>5537</v>
      </c>
      <c r="BG1836" s="24" t="s">
        <v>5537</v>
      </c>
      <c r="BH1836" s="24" t="s">
        <v>5537</v>
      </c>
      <c r="BI1836" s="9" t="s">
        <v>5537</v>
      </c>
      <c r="BJ1836" s="14"/>
      <c r="BK1836" s="14" t="s">
        <v>5537</v>
      </c>
      <c r="BL1836" s="14" t="str">
        <f>_xlfn.XLOOKUP(B1836,'[4]cell downs 18042026 17h'!$B:$B,'[4]cell downs 18042026 17h'!$B:$B,"")</f>
        <v/>
      </c>
      <c r="BM1836" s="14" t="str">
        <f>_xlfn.XLOOKUP(B1836,'[5]Cells Huawei 19042026 15h'!$B:$B,'[5]Cells Huawei 19042026 15h'!$B:$B,"")</f>
        <v/>
      </c>
      <c r="BN1836" s="9" t="str">
        <f>_xlfn.XLOOKUP(B1836,'[6]cells down 19042026 9H40'!$B:$B,'[6]cells down 19042026 9H40'!$B:$B,"")</f>
        <v/>
      </c>
      <c r="BO1836" s="9" t="s">
        <v>4158</v>
      </c>
      <c r="BP1836" s="9" t="s">
        <v>12</v>
      </c>
    </row>
    <row r="1837" spans="1:68" s="9" customFormat="1" x14ac:dyDescent="0.35">
      <c r="A1837" s="1" t="s">
        <v>4107</v>
      </c>
      <c r="B1837" s="8" t="s">
        <v>4108</v>
      </c>
      <c r="C1837" s="3" t="str">
        <f>_xlfn.XLOOKUP(B1837,'[1]daily break down'!$D:$D,'[1]daily break down'!$E:$E,"")</f>
        <v>NORD-OUEST</v>
      </c>
      <c r="D1837" s="1" t="s">
        <v>11</v>
      </c>
      <c r="E1837" s="1" t="s">
        <v>12</v>
      </c>
      <c r="F1837" s="3" t="s">
        <v>51</v>
      </c>
      <c r="G1837" s="1" t="s">
        <v>4109</v>
      </c>
      <c r="H1837" s="39" t="str">
        <f>_xlfn.XLOOKUP(B1837,[2]CALCULATION!$B:$B,[2]CALCULATION!$H:$H,"")</f>
        <v>HUAWEI</v>
      </c>
      <c r="I1837" s="34">
        <v>0</v>
      </c>
      <c r="J1837" s="34">
        <v>0</v>
      </c>
      <c r="K1837" s="34">
        <v>0</v>
      </c>
      <c r="L1837" s="34">
        <v>0</v>
      </c>
      <c r="M1837" s="34">
        <v>0</v>
      </c>
      <c r="N1837" s="34">
        <v>0</v>
      </c>
      <c r="O1837" s="34">
        <v>0</v>
      </c>
      <c r="P1837" s="34">
        <v>0</v>
      </c>
      <c r="Q1837" s="34">
        <v>0</v>
      </c>
      <c r="R1837" s="34">
        <v>0</v>
      </c>
      <c r="S1837" s="109">
        <v>0</v>
      </c>
      <c r="T1837" s="109">
        <f>_xlfn.XLOOKUP(B1837,'[3]Nur des jours'!$B:$B,'[3]Nur des jours'!$U:$U,"")</f>
        <v>0</v>
      </c>
      <c r="U1837" s="109">
        <v>0</v>
      </c>
      <c r="V1837" s="109">
        <v>0</v>
      </c>
      <c r="W1837" s="109">
        <v>0</v>
      </c>
      <c r="X1837" s="109">
        <v>0</v>
      </c>
      <c r="Y1837" s="109">
        <v>0</v>
      </c>
      <c r="Z1837" s="109">
        <v>0</v>
      </c>
      <c r="AA1837" s="109">
        <v>0</v>
      </c>
      <c r="AB1837" s="109">
        <v>0</v>
      </c>
      <c r="AC1837" s="109">
        <v>0</v>
      </c>
      <c r="AD1837" s="109">
        <v>0</v>
      </c>
      <c r="AE1837" s="109">
        <v>0</v>
      </c>
      <c r="AF1837" s="109">
        <v>0</v>
      </c>
      <c r="AG1837" s="57" t="str">
        <f>_xlfn.XLOOKUP(B1837,[3]CALCULATION!$B:$B,[3]CALCULATION!$M:$M,"")</f>
        <v>Insecurity</v>
      </c>
      <c r="AH1837" s="57"/>
      <c r="AI1837" s="56" t="str" cm="1">
        <f t="array" ref="AI1837">IFERROR(_xlfn.IFS(
AK1837="MPR ISSUE","PDH",
AK1837="BSS Hardware Issue","BSS",
AK1837="Sites strategiques, MLL, Pylone, etc.","ENVTECH",
AK1837="AKTIVCO DEFAUT GE &amp; POWER Cabinet","AKTIVCO",
AK1837="AKTIVCO Coupure ENEO &amp; Baisse de tension","AKTIVCO GRID ONLY",
AK1837="Coupure ENEO &amp; Baisse de tension","IHS GRID ONLY",
AK1837="Defaut GE &amp; POWER Cabinet","IHS",
AK1837="Sharing","Partners",
AK1837="Sites strategiques &amp; DataCenter","SST &amp; DC",
AK1837="Exclu","Exclu",
AK1837="SAT","SAT",
AK1837="SPARE-ISSUE","SPARE-ISSUE",
AK1837="Fiber CAmtel","TRANS_FO_CAMTEL",
AK1837="Fiber AOF","Fiber AOF",
AK1837="Projet OCM (HUAWEI)","TRAVAUX-HUAWEI",
AK1837="Projet OCM (NOKIA)","TRAVAUX-NOKIA",
AK1837="ACCESS-ISSUE","ACCESS-ISSUE",
AK1837="Projet OCM (ZTE, NOKIA, autres projets)","TRAVAUX OCM",
AK1837="No root CAuse","No root cause",
AK1837="ODU HS","PDH",
AK1837="IP &amp; VLAN","PDH",
AK1837="Warehouse HUAWEI","SPARE-ISSUE",
AK1837="SPARE-HS","SPARE-ISSUE",
AK1837="Power Telco","BSS",AK1837="no impacts","no impacts"
),"")</f>
        <v>No root cause</v>
      </c>
      <c r="AJ1837" s="56" t="str" cm="1">
        <f t="array" ref="AJ1837">IFERROR(_xlfn.IFS(
AK1837="MPR ISSUE","TX ISSUE",
AK1837="BSS Hardware Issue","RAN ISSUE",
AK1837="Sites strategiques, MLL, Pylone, etc.","ENVTECH",
AK1837="AKTIVCO DEFAUT GE &amp; POWER Cabinet","POWER ISSUE",
AK1837="AKTIVCO Coupure ENEO &amp; Baisse de tension","POWER ISSUE",
AK1837="Coupure ENEO &amp; Baisse de tension","POWER ISSUE",
AK1837="Defaut GE &amp; POWER Cabinet","POWER ISSUE",
AK1837="Sharing","POWER ISSUE",
AK1837="Sites strategiques &amp; DataCenter","POWER ISSUE",
AK1837="Exclu","Exclu",
AK1837="SAT","TX ISSUE",
AK1837="SPARE-ISSUE","SPARE-ISSUE",
AK1837="Fiber CAmtel","TX ISSUE",
AK1837="Fiber AOF","TX ISSUE",
AK1837="Projet OCM (HUAWEI)","TRAVAUX-HUAWEI",
AK1837="Projet OCM (NOKIA)","TRAVAUX -NOKIA",
AK1837="ACCESS-ISSUE","ACCESS-ISSUE",
AK1837="Projet OCM (ZTE, NOKIA, autres projets)","TRAVAUX OCM",
AK1837="No root CAuse","No root cause",
AK1837="ODU HS","TX ISSUE",
AK1837="IP &amp; VLAN","TX ISSUE",
AK1837="Warehouse HUAWEI","SPARE-ISSUE",
AK1837="SPARE-HS","SPARE-ISSUE",
AK1837="Power Telco","RAN ISSUE",AK1837="no impacts","no impacts"
),"")</f>
        <v>No root cause</v>
      </c>
      <c r="AK1837" s="81" t="s">
        <v>5620</v>
      </c>
      <c r="AL1837" s="56" t="str" cm="1">
        <f t="array" ref="AL1837">IFERROR(_xlfn.IFS(
AK1837="MPR ISSUE","ACTIVE",
AK1837="BSS Hardware Issue","ACTIVE",
AK1837="Sites strategiques, MLL, Pylone, etc.","PASSIVE",
AK1837="AKTIVCO DEFAUT GE &amp; POWER Cabinet","PASSIVE",
AK1837="AKTIVCO Coupure ENEO &amp; Baisse de tension","PASSIVE",
AK1837="Coupure ENEO &amp; Baisse de tension","PASSIVE",
AK1837="Defaut GE &amp; POWER Cabinet","PASSIVE",
AK1837="Sharing","PASSIVE",
AK1837="Sites strategiques &amp; DataCenter","PASSIVE",
AK1837="Exclu","Exclu",
AK1837="SAT","ACTIVE",
AK1837="SPARE-ISSUE","SPARE-ISSUE",
AK1837="Fiber CAmtel","ACTIVE",
AK1837="Fiber AOF","ACTIVE",
AK1837="Projet OCM (HUAWEI)","PLANNED WORKS",
AK1837="Projet OCM (NOKIA)","PLANNED WORKS",
AK1837="ACCESS-ISSUE","ACCESS-ISSUE",
AK1837="Projet OCM (ZTE, NOKIA, autres projets)","PLANNED WORKS",
AK1837="No root CAuse","No root cause",
AK1837="ODU HS","ACTIVE",
AK1837="IP &amp; VLAN","ACTIVE",
AK1837="Warehouse HUAWEI","SPARE-ISSUE",
AK1837="SPARE-HS","SPARE-ISSUE",
AK1837="Power Telco","ACTIVE", AK1837="no impacts","no impacts"
),"")</f>
        <v>No root cause</v>
      </c>
      <c r="AM1837" s="108" t="s">
        <v>5537</v>
      </c>
      <c r="AN1837" s="117" t="s">
        <v>4108</v>
      </c>
      <c r="AP1837" s="23" t="s">
        <v>5537</v>
      </c>
      <c r="AQ1837" s="23" t="s">
        <v>5537</v>
      </c>
      <c r="AR1837" s="7"/>
      <c r="AS1837" s="6"/>
      <c r="AT1837" s="7"/>
      <c r="AU1837" s="3" t="s">
        <v>5537</v>
      </c>
      <c r="AV1837" s="24" t="s">
        <v>5537</v>
      </c>
      <c r="AW1837" s="24" t="s">
        <v>5537</v>
      </c>
      <c r="AX1837" s="24" t="s">
        <v>5537</v>
      </c>
      <c r="AY1837" s="24" t="s">
        <v>5537</v>
      </c>
      <c r="AZ1837" s="24" t="s">
        <v>5537</v>
      </c>
      <c r="BA1837" s="24" t="s">
        <v>5537</v>
      </c>
      <c r="BB1837" s="24" t="s">
        <v>5537</v>
      </c>
      <c r="BC1837" s="24" t="s">
        <v>5537</v>
      </c>
      <c r="BD1837" s="24" t="s">
        <v>5537</v>
      </c>
      <c r="BE1837" s="24" t="s">
        <v>5537</v>
      </c>
      <c r="BF1837" s="24" t="s">
        <v>5537</v>
      </c>
      <c r="BG1837" s="24" t="s">
        <v>5537</v>
      </c>
      <c r="BH1837" s="24" t="s">
        <v>5537</v>
      </c>
      <c r="BI1837" s="9" t="s">
        <v>5537</v>
      </c>
      <c r="BJ1837" s="14"/>
      <c r="BK1837" s="14" t="s">
        <v>5537</v>
      </c>
      <c r="BL1837" s="14" t="str">
        <f>_xlfn.XLOOKUP(B1837,'[4]cell downs 18042026 17h'!$B:$B,'[4]cell downs 18042026 17h'!$B:$B,"")</f>
        <v/>
      </c>
      <c r="BM1837" s="14" t="str">
        <f>_xlfn.XLOOKUP(B1837,'[5]Cells Huawei 19042026 15h'!$B:$B,'[5]Cells Huawei 19042026 15h'!$B:$B,"")</f>
        <v/>
      </c>
      <c r="BN1837" s="9" t="str">
        <f>_xlfn.XLOOKUP(B1837,'[6]cells down 19042026 9H40'!$B:$B,'[6]cells down 19042026 9H40'!$B:$B,"")</f>
        <v/>
      </c>
      <c r="BO1837" s="9" t="s">
        <v>4108</v>
      </c>
      <c r="BP1837" s="9" t="s">
        <v>302</v>
      </c>
    </row>
    <row r="1838" spans="1:68" s="9" customFormat="1" x14ac:dyDescent="0.35">
      <c r="A1838" s="1" t="s">
        <v>4112</v>
      </c>
      <c r="B1838" s="8" t="s">
        <v>4113</v>
      </c>
      <c r="C1838" s="3" t="str">
        <f>_xlfn.XLOOKUP(B1838,'[1]daily break down'!$D:$D,'[1]daily break down'!$E:$E,"")</f>
        <v>CENTRE</v>
      </c>
      <c r="D1838" s="1" t="s">
        <v>11</v>
      </c>
      <c r="E1838" s="1" t="s">
        <v>1129</v>
      </c>
      <c r="F1838" s="3" t="s">
        <v>226</v>
      </c>
      <c r="G1838" s="1" t="s">
        <v>4112</v>
      </c>
      <c r="H1838" s="41" t="str">
        <f>_xlfn.XLOOKUP(B1838,[2]CALCULATION!$B:$B,[2]CALCULATION!$H:$H,"")</f>
        <v>ZTE</v>
      </c>
      <c r="I1838" s="34">
        <v>0</v>
      </c>
      <c r="J1838" s="34">
        <v>0</v>
      </c>
      <c r="K1838" s="34">
        <v>0</v>
      </c>
      <c r="L1838" s="34">
        <v>0</v>
      </c>
      <c r="M1838" s="34">
        <v>0</v>
      </c>
      <c r="N1838" s="34">
        <v>0</v>
      </c>
      <c r="O1838" s="34">
        <v>0</v>
      </c>
      <c r="P1838" s="34">
        <v>0</v>
      </c>
      <c r="Q1838" s="34">
        <v>0</v>
      </c>
      <c r="R1838" s="34">
        <v>0</v>
      </c>
      <c r="S1838" s="109">
        <v>0</v>
      </c>
      <c r="T1838" s="109">
        <f>_xlfn.XLOOKUP(B1838,'[3]Nur des jours'!$B:$B,'[3]Nur des jours'!$U:$U,"")</f>
        <v>0</v>
      </c>
      <c r="U1838" s="109">
        <v>0</v>
      </c>
      <c r="V1838" s="109">
        <v>0</v>
      </c>
      <c r="W1838" s="109">
        <v>0</v>
      </c>
      <c r="X1838" s="109">
        <v>0</v>
      </c>
      <c r="Y1838" s="109">
        <v>0</v>
      </c>
      <c r="Z1838" s="109">
        <v>0</v>
      </c>
      <c r="AA1838" s="109">
        <v>0</v>
      </c>
      <c r="AB1838" s="109">
        <v>0</v>
      </c>
      <c r="AC1838" s="109">
        <v>0</v>
      </c>
      <c r="AD1838" s="109">
        <v>0</v>
      </c>
      <c r="AE1838" s="109">
        <v>0</v>
      </c>
      <c r="AF1838" s="109">
        <v>0</v>
      </c>
      <c r="AG1838" s="57" t="str">
        <f>_xlfn.XLOOKUP(B1838,[3]CALCULATION!$B:$B,[3]CALCULATION!$M:$M,"")</f>
        <v>EXCLU</v>
      </c>
      <c r="AH1838" s="57"/>
      <c r="AI1838" s="56" t="str" cm="1">
        <f t="array" ref="AI1838">IFERROR(_xlfn.IFS(
AK1838="MPR ISSUE","PDH",
AK1838="BSS Hardware Issue","BSS",
AK1838="Sites strategiques, MLL, Pylone, etc.","ENVTECH",
AK1838="AKTIVCO DEFAUT GE &amp; POWER Cabinet","AKTIVCO",
AK1838="AKTIVCO Coupure ENEO &amp; Baisse de tension","AKTIVCO GRID ONLY",
AK1838="Coupure ENEO &amp; Baisse de tension","IHS GRID ONLY",
AK1838="Defaut GE &amp; POWER Cabinet","IHS",
AK1838="Sharing","Partners",
AK1838="Sites strategiques &amp; DataCenter","SST &amp; DC",
AK1838="Exclu","Exclu",
AK1838="SAT","SAT",
AK1838="SPARE-ISSUE","SPARE-ISSUE",
AK1838="Fiber CAmtel","TRANS_FO_CAMTEL",
AK1838="Fiber AOF","Fiber AOF",
AK1838="Projet OCM (HUAWEI)","TRAVAUX-HUAWEI",
AK1838="Projet OCM (NOKIA)","TRAVAUX-NOKIA",
AK1838="ACCESS-ISSUE","ACCESS-ISSUE",
AK1838="Projet OCM (ZTE, NOKIA, autres projets)","TRAVAUX OCM",
AK1838="No root CAuse","No root cause",
AK1838="ODU HS","PDH",
AK1838="IP &amp; VLAN","PDH",
AK1838="Warehouse HUAWEI","SPARE-ISSUE",
AK1838="SPARE-HS","SPARE-ISSUE",
AK1838="Power Telco","BSS",AK1838="no impacts","no impacts"
),"")</f>
        <v>Exclu</v>
      </c>
      <c r="AJ1838" s="56" t="str" cm="1">
        <f t="array" ref="AJ1838">IFERROR(_xlfn.IFS(
AK1838="MPR ISSUE","TX ISSUE",
AK1838="BSS Hardware Issue","RAN ISSUE",
AK1838="Sites strategiques, MLL, Pylone, etc.","ENVTECH",
AK1838="AKTIVCO DEFAUT GE &amp; POWER Cabinet","POWER ISSUE",
AK1838="AKTIVCO Coupure ENEO &amp; Baisse de tension","POWER ISSUE",
AK1838="Coupure ENEO &amp; Baisse de tension","POWER ISSUE",
AK1838="Defaut GE &amp; POWER Cabinet","POWER ISSUE",
AK1838="Sharing","POWER ISSUE",
AK1838="Sites strategiques &amp; DataCenter","POWER ISSUE",
AK1838="Exclu","Exclu",
AK1838="SAT","TX ISSUE",
AK1838="SPARE-ISSUE","SPARE-ISSUE",
AK1838="Fiber CAmtel","TX ISSUE",
AK1838="Fiber AOF","TX ISSUE",
AK1838="Projet OCM (HUAWEI)","TRAVAUX-HUAWEI",
AK1838="Projet OCM (NOKIA)","TRAVAUX -NOKIA",
AK1838="ACCESS-ISSUE","ACCESS-ISSUE",
AK1838="Projet OCM (ZTE, NOKIA, autres projets)","TRAVAUX OCM",
AK1838="No root CAuse","No root cause",
AK1838="ODU HS","TX ISSUE",
AK1838="IP &amp; VLAN","TX ISSUE",
AK1838="Warehouse HUAWEI","SPARE-ISSUE",
AK1838="SPARE-HS","SPARE-ISSUE",
AK1838="Power Telco","RAN ISSUE",AK1838="no impacts","no impacts"
),"")</f>
        <v>Exclu</v>
      </c>
      <c r="AK1838" s="81" t="s">
        <v>5559</v>
      </c>
      <c r="AL1838" s="56" t="str" cm="1">
        <f t="array" ref="AL1838">IFERROR(_xlfn.IFS(
AK1838="MPR ISSUE","ACTIVE",
AK1838="BSS Hardware Issue","ACTIVE",
AK1838="Sites strategiques, MLL, Pylone, etc.","PASSIVE",
AK1838="AKTIVCO DEFAUT GE &amp; POWER Cabinet","PASSIVE",
AK1838="AKTIVCO Coupure ENEO &amp; Baisse de tension","PASSIVE",
AK1838="Coupure ENEO &amp; Baisse de tension","PASSIVE",
AK1838="Defaut GE &amp; POWER Cabinet","PASSIVE",
AK1838="Sharing","PASSIVE",
AK1838="Sites strategiques &amp; DataCenter","PASSIVE",
AK1838="Exclu","Exclu",
AK1838="SAT","ACTIVE",
AK1838="SPARE-ISSUE","SPARE-ISSUE",
AK1838="Fiber CAmtel","ACTIVE",
AK1838="Fiber AOF","ACTIVE",
AK1838="Projet OCM (HUAWEI)","PLANNED WORKS",
AK1838="Projet OCM (NOKIA)","PLANNED WORKS",
AK1838="ACCESS-ISSUE","ACCESS-ISSUE",
AK1838="Projet OCM (ZTE, NOKIA, autres projets)","PLANNED WORKS",
AK1838="No root CAuse","No root cause",
AK1838="ODU HS","ACTIVE",
AK1838="IP &amp; VLAN","ACTIVE",
AK1838="Warehouse HUAWEI","SPARE-ISSUE",
AK1838="SPARE-HS","SPARE-ISSUE",
AK1838="Power Telco","ACTIVE", AK1838="no impacts","no impacts"
),"")</f>
        <v>Exclu</v>
      </c>
      <c r="AM1838" s="108" t="s">
        <v>5537</v>
      </c>
      <c r="AN1838" s="117" t="s">
        <v>4113</v>
      </c>
      <c r="AP1838" s="23" t="s">
        <v>5537</v>
      </c>
      <c r="AQ1838" s="23" t="s">
        <v>5537</v>
      </c>
      <c r="AR1838" s="7"/>
      <c r="AS1838" s="6"/>
      <c r="AT1838" s="7"/>
      <c r="AU1838" s="3" t="s">
        <v>5537</v>
      </c>
      <c r="AV1838" s="24" t="s">
        <v>5537</v>
      </c>
      <c r="AW1838" s="24" t="s">
        <v>5537</v>
      </c>
      <c r="AX1838" s="24" t="s">
        <v>5537</v>
      </c>
      <c r="AY1838" s="24" t="s">
        <v>5537</v>
      </c>
      <c r="AZ1838" s="24" t="s">
        <v>5537</v>
      </c>
      <c r="BA1838" s="24" t="s">
        <v>5537</v>
      </c>
      <c r="BB1838" s="24" t="s">
        <v>5537</v>
      </c>
      <c r="BC1838" s="24" t="s">
        <v>5537</v>
      </c>
      <c r="BD1838" s="24" t="s">
        <v>5537</v>
      </c>
      <c r="BE1838" s="24" t="s">
        <v>5537</v>
      </c>
      <c r="BF1838" s="24" t="s">
        <v>5537</v>
      </c>
      <c r="BG1838" s="24" t="s">
        <v>5537</v>
      </c>
      <c r="BH1838" s="24" t="s">
        <v>5537</v>
      </c>
      <c r="BI1838" s="9" t="s">
        <v>5537</v>
      </c>
      <c r="BJ1838" s="14"/>
      <c r="BK1838" s="14" t="s">
        <v>5537</v>
      </c>
      <c r="BL1838" s="14" t="str">
        <f>_xlfn.XLOOKUP(B1838,'[4]cell downs 18042026 17h'!$B:$B,'[4]cell downs 18042026 17h'!$B:$B,"")</f>
        <v/>
      </c>
      <c r="BM1838" s="14" t="str">
        <f>_xlfn.XLOOKUP(B1838,'[5]Cells Huawei 19042026 15h'!$B:$B,'[5]Cells Huawei 19042026 15h'!$B:$B,"")</f>
        <v/>
      </c>
      <c r="BN1838" s="9" t="str">
        <f>_xlfn.XLOOKUP(B1838,'[6]cells down 19042026 9H40'!$B:$B,'[6]cells down 19042026 9H40'!$B:$B,"")</f>
        <v/>
      </c>
      <c r="BO1838" s="9" t="s">
        <v>4113</v>
      </c>
      <c r="BP1838" s="9" t="s">
        <v>5537</v>
      </c>
    </row>
    <row r="1839" spans="1:68" s="9" customFormat="1" x14ac:dyDescent="0.35">
      <c r="A1839" s="1" t="s">
        <v>4114</v>
      </c>
      <c r="B1839" s="8" t="s">
        <v>4115</v>
      </c>
      <c r="C1839" s="3" t="str">
        <f>_xlfn.XLOOKUP(B1839,'[1]daily break down'!$D:$D,'[1]daily break down'!$E:$E,"")</f>
        <v>CENTRE</v>
      </c>
      <c r="D1839" s="1" t="s">
        <v>11</v>
      </c>
      <c r="E1839" s="1" t="s">
        <v>12</v>
      </c>
      <c r="F1839" s="3" t="s">
        <v>37</v>
      </c>
      <c r="G1839" s="1" t="s">
        <v>4081</v>
      </c>
      <c r="H1839" s="41" t="str">
        <f>_xlfn.XLOOKUP(B1839,[2]CALCULATION!$B:$B,[2]CALCULATION!$H:$H,"")</f>
        <v>ZTE</v>
      </c>
      <c r="I1839" s="34">
        <v>0</v>
      </c>
      <c r="J1839" s="34">
        <v>0</v>
      </c>
      <c r="K1839" s="34">
        <v>0</v>
      </c>
      <c r="L1839" s="34">
        <v>0</v>
      </c>
      <c r="M1839" s="34">
        <v>0</v>
      </c>
      <c r="N1839" s="34">
        <v>0</v>
      </c>
      <c r="O1839" s="34">
        <v>0</v>
      </c>
      <c r="P1839" s="34">
        <v>0</v>
      </c>
      <c r="Q1839" s="34">
        <v>0</v>
      </c>
      <c r="R1839" s="34">
        <v>0</v>
      </c>
      <c r="S1839" s="109">
        <v>0</v>
      </c>
      <c r="T1839" s="109">
        <f>_xlfn.XLOOKUP(B1839,'[3]Nur des jours'!$B:$B,'[3]Nur des jours'!$U:$U,"")</f>
        <v>0</v>
      </c>
      <c r="U1839" s="109">
        <v>0</v>
      </c>
      <c r="V1839" s="109">
        <v>0</v>
      </c>
      <c r="W1839" s="109">
        <v>0</v>
      </c>
      <c r="X1839" s="109">
        <v>0</v>
      </c>
      <c r="Y1839" s="109">
        <v>0</v>
      </c>
      <c r="Z1839" s="109">
        <v>0</v>
      </c>
      <c r="AA1839" s="109">
        <v>0</v>
      </c>
      <c r="AB1839" s="109">
        <v>0</v>
      </c>
      <c r="AC1839" s="109">
        <v>0</v>
      </c>
      <c r="AD1839" s="109">
        <v>0</v>
      </c>
      <c r="AE1839" s="109">
        <v>0</v>
      </c>
      <c r="AF1839" s="109">
        <v>0</v>
      </c>
      <c r="AG1839" s="57" t="str">
        <f>_xlfn.XLOOKUP(B1839,[3]CALCULATION!$B:$B,[3]CALCULATION!$M:$M,"")</f>
        <v>EXCLU</v>
      </c>
      <c r="AH1839" s="57"/>
      <c r="AI1839" s="56" t="str" cm="1">
        <f t="array" ref="AI1839">IFERROR(_xlfn.IFS(
AK1839="MPR ISSUE","PDH",
AK1839="BSS Hardware Issue","BSS",
AK1839="Sites strategiques, MLL, Pylone, etc.","ENVTECH",
AK1839="AKTIVCO DEFAUT GE &amp; POWER Cabinet","AKTIVCO",
AK1839="AKTIVCO Coupure ENEO &amp; Baisse de tension","AKTIVCO GRID ONLY",
AK1839="Coupure ENEO &amp; Baisse de tension","IHS GRID ONLY",
AK1839="Defaut GE &amp; POWER Cabinet","IHS",
AK1839="Sharing","Partners",
AK1839="Sites strategiques &amp; DataCenter","SST &amp; DC",
AK1839="Exclu","Exclu",
AK1839="SAT","SAT",
AK1839="SPARE-ISSUE","SPARE-ISSUE",
AK1839="Fiber CAmtel","TRANS_FO_CAMTEL",
AK1839="Fiber AOF","Fiber AOF",
AK1839="Projet OCM (HUAWEI)","TRAVAUX-HUAWEI",
AK1839="Projet OCM (NOKIA)","TRAVAUX-NOKIA",
AK1839="ACCESS-ISSUE","ACCESS-ISSUE",
AK1839="Projet OCM (ZTE, NOKIA, autres projets)","TRAVAUX OCM",
AK1839="No root CAuse","No root cause",
AK1839="ODU HS","PDH",
AK1839="IP &amp; VLAN","PDH",
AK1839="Warehouse HUAWEI","SPARE-ISSUE",
AK1839="SPARE-HS","SPARE-ISSUE",
AK1839="Power Telco","BSS",AK1839="no impacts","no impacts"
),"")</f>
        <v>Exclu</v>
      </c>
      <c r="AJ1839" s="56" t="str" cm="1">
        <f t="array" ref="AJ1839">IFERROR(_xlfn.IFS(
AK1839="MPR ISSUE","TX ISSUE",
AK1839="BSS Hardware Issue","RAN ISSUE",
AK1839="Sites strategiques, MLL, Pylone, etc.","ENVTECH",
AK1839="AKTIVCO DEFAUT GE &amp; POWER Cabinet","POWER ISSUE",
AK1839="AKTIVCO Coupure ENEO &amp; Baisse de tension","POWER ISSUE",
AK1839="Coupure ENEO &amp; Baisse de tension","POWER ISSUE",
AK1839="Defaut GE &amp; POWER Cabinet","POWER ISSUE",
AK1839="Sharing","POWER ISSUE",
AK1839="Sites strategiques &amp; DataCenter","POWER ISSUE",
AK1839="Exclu","Exclu",
AK1839="SAT","TX ISSUE",
AK1839="SPARE-ISSUE","SPARE-ISSUE",
AK1839="Fiber CAmtel","TX ISSUE",
AK1839="Fiber AOF","TX ISSUE",
AK1839="Projet OCM (HUAWEI)","TRAVAUX-HUAWEI",
AK1839="Projet OCM (NOKIA)","TRAVAUX -NOKIA",
AK1839="ACCESS-ISSUE","ACCESS-ISSUE",
AK1839="Projet OCM (ZTE, NOKIA, autres projets)","TRAVAUX OCM",
AK1839="No root CAuse","No root cause",
AK1839="ODU HS","TX ISSUE",
AK1839="IP &amp; VLAN","TX ISSUE",
AK1839="Warehouse HUAWEI","SPARE-ISSUE",
AK1839="SPARE-HS","SPARE-ISSUE",
AK1839="Power Telco","RAN ISSUE",AK1839="no impacts","no impacts"
),"")</f>
        <v>Exclu</v>
      </c>
      <c r="AK1839" s="81" t="s">
        <v>5559</v>
      </c>
      <c r="AL1839" s="56" t="str" cm="1">
        <f t="array" ref="AL1839">IFERROR(_xlfn.IFS(
AK1839="MPR ISSUE","ACTIVE",
AK1839="BSS Hardware Issue","ACTIVE",
AK1839="Sites strategiques, MLL, Pylone, etc.","PASSIVE",
AK1839="AKTIVCO DEFAUT GE &amp; POWER Cabinet","PASSIVE",
AK1839="AKTIVCO Coupure ENEO &amp; Baisse de tension","PASSIVE",
AK1839="Coupure ENEO &amp; Baisse de tension","PASSIVE",
AK1839="Defaut GE &amp; POWER Cabinet","PASSIVE",
AK1839="Sharing","PASSIVE",
AK1839="Sites strategiques &amp; DataCenter","PASSIVE",
AK1839="Exclu","Exclu",
AK1839="SAT","ACTIVE",
AK1839="SPARE-ISSUE","SPARE-ISSUE",
AK1839="Fiber CAmtel","ACTIVE",
AK1839="Fiber AOF","ACTIVE",
AK1839="Projet OCM (HUAWEI)","PLANNED WORKS",
AK1839="Projet OCM (NOKIA)","PLANNED WORKS",
AK1839="ACCESS-ISSUE","ACCESS-ISSUE",
AK1839="Projet OCM (ZTE, NOKIA, autres projets)","PLANNED WORKS",
AK1839="No root CAuse","No root cause",
AK1839="ODU HS","ACTIVE",
AK1839="IP &amp; VLAN","ACTIVE",
AK1839="Warehouse HUAWEI","SPARE-ISSUE",
AK1839="SPARE-HS","SPARE-ISSUE",
AK1839="Power Telco","ACTIVE", AK1839="no impacts","no impacts"
),"")</f>
        <v>Exclu</v>
      </c>
      <c r="AM1839" s="108" t="s">
        <v>5537</v>
      </c>
      <c r="AN1839" s="117" t="s">
        <v>4115</v>
      </c>
      <c r="AP1839" s="23" t="s">
        <v>5537</v>
      </c>
      <c r="AQ1839" s="23" t="s">
        <v>5537</v>
      </c>
      <c r="AR1839" s="7"/>
      <c r="AS1839" s="6"/>
      <c r="AT1839" s="7"/>
      <c r="AU1839" s="3" t="s">
        <v>5537</v>
      </c>
      <c r="AV1839" s="24" t="s">
        <v>5537</v>
      </c>
      <c r="AW1839" s="24" t="s">
        <v>5537</v>
      </c>
      <c r="AX1839" s="24" t="s">
        <v>5537</v>
      </c>
      <c r="AY1839" s="24" t="s">
        <v>5537</v>
      </c>
      <c r="AZ1839" s="24" t="s">
        <v>5537</v>
      </c>
      <c r="BA1839" s="24" t="s">
        <v>5537</v>
      </c>
      <c r="BB1839" s="24" t="s">
        <v>5537</v>
      </c>
      <c r="BC1839" s="24" t="s">
        <v>5537</v>
      </c>
      <c r="BD1839" s="24" t="s">
        <v>5537</v>
      </c>
      <c r="BE1839" s="24" t="s">
        <v>5537</v>
      </c>
      <c r="BF1839" s="24" t="s">
        <v>5537</v>
      </c>
      <c r="BG1839" s="24" t="s">
        <v>5537</v>
      </c>
      <c r="BH1839" s="24" t="s">
        <v>5537</v>
      </c>
      <c r="BI1839" s="9" t="s">
        <v>5537</v>
      </c>
      <c r="BJ1839" s="14"/>
      <c r="BK1839" s="14" t="s">
        <v>5537</v>
      </c>
      <c r="BL1839" s="14" t="str">
        <f>_xlfn.XLOOKUP(B1839,'[4]cell downs 18042026 17h'!$B:$B,'[4]cell downs 18042026 17h'!$B:$B,"")</f>
        <v/>
      </c>
      <c r="BM1839" s="14" t="str">
        <f>_xlfn.XLOOKUP(B1839,'[5]Cells Huawei 19042026 15h'!$B:$B,'[5]Cells Huawei 19042026 15h'!$B:$B,"")</f>
        <v/>
      </c>
      <c r="BN1839" s="9" t="str">
        <f>_xlfn.XLOOKUP(B1839,'[6]cells down 19042026 9H40'!$B:$B,'[6]cells down 19042026 9H40'!$B:$B,"")</f>
        <v/>
      </c>
      <c r="BO1839" s="9" t="s">
        <v>4115</v>
      </c>
      <c r="BP1839" s="9" t="s">
        <v>594</v>
      </c>
    </row>
    <row r="1840" spans="1:68" s="9" customFormat="1" x14ac:dyDescent="0.35">
      <c r="A1840" s="1" t="s">
        <v>4948</v>
      </c>
      <c r="B1840" s="8" t="s">
        <v>4949</v>
      </c>
      <c r="C1840" s="3" t="str">
        <f>_xlfn.XLOOKUP(B1840,'[1]daily break down'!$D:$D,'[1]daily break down'!$E:$E,"")</f>
        <v>Douala</v>
      </c>
      <c r="D1840" s="1" t="s">
        <v>11</v>
      </c>
      <c r="E1840" s="1" t="s">
        <v>12</v>
      </c>
      <c r="F1840" s="3" t="s">
        <v>31</v>
      </c>
      <c r="G1840" s="1" t="s">
        <v>32</v>
      </c>
      <c r="H1840" s="41" t="str">
        <f>_xlfn.XLOOKUP(B1840,[2]CALCULATION!$B:$B,[2]CALCULATION!$H:$H,"")</f>
        <v>ZTE</v>
      </c>
      <c r="I1840" s="34">
        <v>0</v>
      </c>
      <c r="J1840" s="34">
        <v>0</v>
      </c>
      <c r="K1840" s="34">
        <v>0</v>
      </c>
      <c r="L1840" s="34">
        <v>2.0331989281831089E-3</v>
      </c>
      <c r="M1840" s="34">
        <v>0</v>
      </c>
      <c r="N1840" s="34">
        <v>0</v>
      </c>
      <c r="O1840" s="34">
        <v>0</v>
      </c>
      <c r="P1840" s="34">
        <v>0</v>
      </c>
      <c r="Q1840" s="34">
        <v>0</v>
      </c>
      <c r="R1840" s="34">
        <v>0</v>
      </c>
      <c r="S1840" s="109">
        <v>0</v>
      </c>
      <c r="T1840" s="109">
        <f>_xlfn.XLOOKUP(B1840,'[3]Nur des jours'!$B:$B,'[3]Nur des jours'!$U:$U,"")</f>
        <v>0</v>
      </c>
      <c r="U1840" s="109">
        <v>0</v>
      </c>
      <c r="V1840" s="109">
        <v>0</v>
      </c>
      <c r="W1840" s="109">
        <v>0</v>
      </c>
      <c r="X1840" s="109">
        <v>0</v>
      </c>
      <c r="Y1840" s="109">
        <v>0</v>
      </c>
      <c r="Z1840" s="109">
        <v>0</v>
      </c>
      <c r="AA1840" s="109">
        <v>0</v>
      </c>
      <c r="AB1840" s="109">
        <v>0</v>
      </c>
      <c r="AC1840" s="109">
        <v>0</v>
      </c>
      <c r="AD1840" s="109">
        <v>0</v>
      </c>
      <c r="AE1840" s="109">
        <v>0</v>
      </c>
      <c r="AF1840" s="109">
        <v>0</v>
      </c>
      <c r="AG1840" s="57" t="str">
        <f>_xlfn.XLOOKUP(B1840,[3]CALCULATION!$B:$B,[3]CALCULATION!$M:$M,"")</f>
        <v>Operationnel</v>
      </c>
      <c r="AH1840" s="57"/>
      <c r="AI1840" s="56" t="str" cm="1">
        <f t="array" ref="AI1840">IFERROR(_xlfn.IFS(
AK1840="MPR ISSUE","PDH",
AK1840="BSS Hardware Issue","BSS",
AK1840="Sites strategiques, MLL, Pylone, etc.","ENVTECH",
AK1840="AKTIVCO DEFAUT GE &amp; POWER Cabinet","AKTIVCO",
AK1840="AKTIVCO Coupure ENEO &amp; Baisse de tension","AKTIVCO GRID ONLY",
AK1840="Coupure ENEO &amp; Baisse de tension","IHS GRID ONLY",
AK1840="Defaut GE &amp; POWER Cabinet","IHS",
AK1840="Sharing","Partners",
AK1840="Sites strategiques &amp; DataCenter","SST &amp; DC",
AK1840="Exclu","Exclu",
AK1840="SAT","SAT",
AK1840="SPARE-ISSUE","SPARE-ISSUE",
AK1840="Fiber CAmtel","TRANS_FO_CAMTEL",
AK1840="Fiber AOF","Fiber AOF",
AK1840="Projet OCM (HUAWEI)","TRAVAUX-HUAWEI",
AK1840="Projet OCM (NOKIA)","TRAVAUX-NOKIA",
AK1840="ACCESS-ISSUE","ACCESS-ISSUE",
AK1840="Projet OCM (ZTE, NOKIA, autres projets)","TRAVAUX OCM",
AK1840="No root CAuse","No root cause",
AK1840="ODU HS","PDH",
AK1840="IP &amp; VLAN","PDH",
AK1840="Warehouse HUAWEI","SPARE-ISSUE",
AK1840="SPARE-HS","SPARE-ISSUE",
AK1840="Power Telco","BSS",AK1840="no impacts","no impacts"
),"")</f>
        <v>No root cause</v>
      </c>
      <c r="AJ1840" s="56" t="str" cm="1">
        <f t="array" ref="AJ1840">IFERROR(_xlfn.IFS(
AK1840="MPR ISSUE","TX ISSUE",
AK1840="BSS Hardware Issue","RAN ISSUE",
AK1840="Sites strategiques, MLL, Pylone, etc.","ENVTECH",
AK1840="AKTIVCO DEFAUT GE &amp; POWER Cabinet","POWER ISSUE",
AK1840="AKTIVCO Coupure ENEO &amp; Baisse de tension","POWER ISSUE",
AK1840="Coupure ENEO &amp; Baisse de tension","POWER ISSUE",
AK1840="Defaut GE &amp; POWER Cabinet","POWER ISSUE",
AK1840="Sharing","POWER ISSUE",
AK1840="Sites strategiques &amp; DataCenter","POWER ISSUE",
AK1840="Exclu","Exclu",
AK1840="SAT","TX ISSUE",
AK1840="SPARE-ISSUE","SPARE-ISSUE",
AK1840="Fiber CAmtel","TX ISSUE",
AK1840="Fiber AOF","TX ISSUE",
AK1840="Projet OCM (HUAWEI)","TRAVAUX-HUAWEI",
AK1840="Projet OCM (NOKIA)","TRAVAUX -NOKIA",
AK1840="ACCESS-ISSUE","ACCESS-ISSUE",
AK1840="Projet OCM (ZTE, NOKIA, autres projets)","TRAVAUX OCM",
AK1840="No root CAuse","No root cause",
AK1840="ODU HS","TX ISSUE",
AK1840="IP &amp; VLAN","TX ISSUE",
AK1840="Warehouse HUAWEI","SPARE-ISSUE",
AK1840="SPARE-HS","SPARE-ISSUE",
AK1840="Power Telco","RAN ISSUE",AK1840="no impacts","no impacts"
),"")</f>
        <v>No root cause</v>
      </c>
      <c r="AK1840" s="81" t="s">
        <v>5620</v>
      </c>
      <c r="AL1840" s="56" t="str" cm="1">
        <f t="array" ref="AL1840">IFERROR(_xlfn.IFS(
AK1840="MPR ISSUE","ACTIVE",
AK1840="BSS Hardware Issue","ACTIVE",
AK1840="Sites strategiques, MLL, Pylone, etc.","PASSIVE",
AK1840="AKTIVCO DEFAUT GE &amp; POWER Cabinet","PASSIVE",
AK1840="AKTIVCO Coupure ENEO &amp; Baisse de tension","PASSIVE",
AK1840="Coupure ENEO &amp; Baisse de tension","PASSIVE",
AK1840="Defaut GE &amp; POWER Cabinet","PASSIVE",
AK1840="Sharing","PASSIVE",
AK1840="Sites strategiques &amp; DataCenter","PASSIVE",
AK1840="Exclu","Exclu",
AK1840="SAT","ACTIVE",
AK1840="SPARE-ISSUE","SPARE-ISSUE",
AK1840="Fiber CAmtel","ACTIVE",
AK1840="Fiber AOF","ACTIVE",
AK1840="Projet OCM (HUAWEI)","PLANNED WORKS",
AK1840="Projet OCM (NOKIA)","PLANNED WORKS",
AK1840="ACCESS-ISSUE","ACCESS-ISSUE",
AK1840="Projet OCM (ZTE, NOKIA, autres projets)","PLANNED WORKS",
AK1840="No root CAuse","No root cause",
AK1840="ODU HS","ACTIVE",
AK1840="IP &amp; VLAN","ACTIVE",
AK1840="Warehouse HUAWEI","SPARE-ISSUE",
AK1840="SPARE-HS","SPARE-ISSUE",
AK1840="Power Telco","ACTIVE", AK1840="no impacts","no impacts"
),"")</f>
        <v>No root cause</v>
      </c>
      <c r="AM1840" s="108" t="s">
        <v>5537</v>
      </c>
      <c r="AN1840" s="117" t="s">
        <v>4949</v>
      </c>
      <c r="AP1840" s="23" t="s">
        <v>5537</v>
      </c>
      <c r="AQ1840" s="23" t="s">
        <v>5537</v>
      </c>
      <c r="AR1840" s="7"/>
      <c r="AS1840" s="6"/>
      <c r="AT1840" s="7"/>
      <c r="AU1840" s="3" t="s">
        <v>5537</v>
      </c>
      <c r="AV1840" s="24" t="s">
        <v>5537</v>
      </c>
      <c r="AW1840" s="24" t="s">
        <v>5537</v>
      </c>
      <c r="AX1840" s="24" t="s">
        <v>5537</v>
      </c>
      <c r="AY1840" s="24" t="s">
        <v>5537</v>
      </c>
      <c r="AZ1840" s="24" t="s">
        <v>5537</v>
      </c>
      <c r="BA1840" s="24" t="s">
        <v>5537</v>
      </c>
      <c r="BB1840" s="24" t="s">
        <v>5537</v>
      </c>
      <c r="BC1840" s="24" t="s">
        <v>5537</v>
      </c>
      <c r="BD1840" s="24" t="s">
        <v>5537</v>
      </c>
      <c r="BE1840" s="24" t="s">
        <v>5537</v>
      </c>
      <c r="BF1840" s="24" t="s">
        <v>5537</v>
      </c>
      <c r="BG1840" s="24" t="s">
        <v>5537</v>
      </c>
      <c r="BH1840" s="24" t="s">
        <v>5537</v>
      </c>
      <c r="BI1840" s="9" t="s">
        <v>5537</v>
      </c>
      <c r="BJ1840" s="14"/>
      <c r="BK1840" s="14" t="s">
        <v>5537</v>
      </c>
      <c r="BL1840" s="14" t="str">
        <f>_xlfn.XLOOKUP(B1840,'[4]cell downs 18042026 17h'!$B:$B,'[4]cell downs 18042026 17h'!$B:$B,"")</f>
        <v/>
      </c>
      <c r="BM1840" s="14" t="str">
        <f>_xlfn.XLOOKUP(B1840,'[5]Cells Huawei 19042026 15h'!$B:$B,'[5]Cells Huawei 19042026 15h'!$B:$B,"")</f>
        <v/>
      </c>
      <c r="BN1840" s="9" t="str">
        <f>_xlfn.XLOOKUP(B1840,'[6]cells down 19042026 9H40'!$B:$B,'[6]cells down 19042026 9H40'!$B:$B,"")</f>
        <v/>
      </c>
      <c r="BO1840" s="9" t="s">
        <v>4949</v>
      </c>
      <c r="BP1840" s="9" t="s">
        <v>12</v>
      </c>
    </row>
    <row r="1841" spans="1:68" s="9" customFormat="1" x14ac:dyDescent="0.35">
      <c r="A1841" s="1" t="s">
        <v>3297</v>
      </c>
      <c r="B1841" s="8" t="s">
        <v>3298</v>
      </c>
      <c r="C1841" s="3" t="str">
        <f>_xlfn.XLOOKUP(B1841,'[1]daily break down'!$D:$D,'[1]daily break down'!$E:$E,"")</f>
        <v>Douala</v>
      </c>
      <c r="D1841" s="1" t="s">
        <v>11</v>
      </c>
      <c r="E1841" s="1" t="s">
        <v>145</v>
      </c>
      <c r="F1841" s="3" t="s">
        <v>31</v>
      </c>
      <c r="G1841" s="1" t="s">
        <v>32</v>
      </c>
      <c r="H1841" s="41" t="str">
        <f>_xlfn.XLOOKUP(B1841,[2]CALCULATION!$B:$B,[2]CALCULATION!$H:$H,"")</f>
        <v>ZTE</v>
      </c>
      <c r="I1841" s="34">
        <v>0</v>
      </c>
      <c r="J1841" s="34">
        <v>0</v>
      </c>
      <c r="K1841" s="34">
        <v>0</v>
      </c>
      <c r="L1841" s="34">
        <v>1.926188458278717E-3</v>
      </c>
      <c r="M1841" s="34">
        <v>0</v>
      </c>
      <c r="N1841" s="34">
        <v>0</v>
      </c>
      <c r="O1841" s="34">
        <v>0</v>
      </c>
      <c r="P1841" s="34">
        <v>0</v>
      </c>
      <c r="Q1841" s="34">
        <v>0</v>
      </c>
      <c r="R1841" s="34">
        <v>0</v>
      </c>
      <c r="S1841" s="109">
        <v>0</v>
      </c>
      <c r="T1841" s="109">
        <f>_xlfn.XLOOKUP(B1841,'[3]Nur des jours'!$B:$B,'[3]Nur des jours'!$U:$U,"")</f>
        <v>0</v>
      </c>
      <c r="U1841" s="109">
        <v>0</v>
      </c>
      <c r="V1841" s="109">
        <v>0</v>
      </c>
      <c r="W1841" s="109">
        <v>0</v>
      </c>
      <c r="X1841" s="109">
        <v>0</v>
      </c>
      <c r="Y1841" s="109">
        <v>0</v>
      </c>
      <c r="Z1841" s="109">
        <v>0</v>
      </c>
      <c r="AA1841" s="109">
        <v>0</v>
      </c>
      <c r="AB1841" s="109">
        <v>0</v>
      </c>
      <c r="AC1841" s="109">
        <v>0</v>
      </c>
      <c r="AD1841" s="109">
        <v>0</v>
      </c>
      <c r="AE1841" s="109">
        <v>0</v>
      </c>
      <c r="AF1841" s="109">
        <v>0</v>
      </c>
      <c r="AG1841" s="57" t="str">
        <f>_xlfn.XLOOKUP(B1841,[3]CALCULATION!$B:$B,[3]CALCULATION!$M:$M,"")</f>
        <v>Operationnel</v>
      </c>
      <c r="AH1841" s="57"/>
      <c r="AI1841" s="56" t="str" cm="1">
        <f t="array" ref="AI1841">IFERROR(_xlfn.IFS(
AK1841="MPR ISSUE","PDH",
AK1841="BSS Hardware Issue","BSS",
AK1841="Sites strategiques, MLL, Pylone, etc.","ENVTECH",
AK1841="AKTIVCO DEFAUT GE &amp; POWER Cabinet","AKTIVCO",
AK1841="AKTIVCO Coupure ENEO &amp; Baisse de tension","AKTIVCO GRID ONLY",
AK1841="Coupure ENEO &amp; Baisse de tension","IHS GRID ONLY",
AK1841="Defaut GE &amp; POWER Cabinet","IHS",
AK1841="Sharing","Partners",
AK1841="Sites strategiques &amp; DataCenter","SST &amp; DC",
AK1841="Exclu","Exclu",
AK1841="SAT","SAT",
AK1841="SPARE-ISSUE","SPARE-ISSUE",
AK1841="Fiber CAmtel","TRANS_FO_CAMTEL",
AK1841="Fiber AOF","Fiber AOF",
AK1841="Projet OCM (HUAWEI)","TRAVAUX-HUAWEI",
AK1841="Projet OCM (NOKIA)","TRAVAUX-NOKIA",
AK1841="ACCESS-ISSUE","ACCESS-ISSUE",
AK1841="Projet OCM (ZTE, NOKIA, autres projets)","TRAVAUX OCM",
AK1841="No root CAuse","No root cause",
AK1841="ODU HS","PDH",
AK1841="IP &amp; VLAN","PDH",
AK1841="Warehouse HUAWEI","SPARE-ISSUE",
AK1841="SPARE-HS","SPARE-ISSUE",
AK1841="Power Telco","BSS",AK1841="no impacts","no impacts"
),"")</f>
        <v>No root cause</v>
      </c>
      <c r="AJ1841" s="56" t="str" cm="1">
        <f t="array" ref="AJ1841">IFERROR(_xlfn.IFS(
AK1841="MPR ISSUE","TX ISSUE",
AK1841="BSS Hardware Issue","RAN ISSUE",
AK1841="Sites strategiques, MLL, Pylone, etc.","ENVTECH",
AK1841="AKTIVCO DEFAUT GE &amp; POWER Cabinet","POWER ISSUE",
AK1841="AKTIVCO Coupure ENEO &amp; Baisse de tension","POWER ISSUE",
AK1841="Coupure ENEO &amp; Baisse de tension","POWER ISSUE",
AK1841="Defaut GE &amp; POWER Cabinet","POWER ISSUE",
AK1841="Sharing","POWER ISSUE",
AK1841="Sites strategiques &amp; DataCenter","POWER ISSUE",
AK1841="Exclu","Exclu",
AK1841="SAT","TX ISSUE",
AK1841="SPARE-ISSUE","SPARE-ISSUE",
AK1841="Fiber CAmtel","TX ISSUE",
AK1841="Fiber AOF","TX ISSUE",
AK1841="Projet OCM (HUAWEI)","TRAVAUX-HUAWEI",
AK1841="Projet OCM (NOKIA)","TRAVAUX -NOKIA",
AK1841="ACCESS-ISSUE","ACCESS-ISSUE",
AK1841="Projet OCM (ZTE, NOKIA, autres projets)","TRAVAUX OCM",
AK1841="No root CAuse","No root cause",
AK1841="ODU HS","TX ISSUE",
AK1841="IP &amp; VLAN","TX ISSUE",
AK1841="Warehouse HUAWEI","SPARE-ISSUE",
AK1841="SPARE-HS","SPARE-ISSUE",
AK1841="Power Telco","RAN ISSUE",AK1841="no impacts","no impacts"
),"")</f>
        <v>No root cause</v>
      </c>
      <c r="AK1841" s="81" t="s">
        <v>5620</v>
      </c>
      <c r="AL1841" s="56" t="str" cm="1">
        <f t="array" ref="AL1841">IFERROR(_xlfn.IFS(
AK1841="MPR ISSUE","ACTIVE",
AK1841="BSS Hardware Issue","ACTIVE",
AK1841="Sites strategiques, MLL, Pylone, etc.","PASSIVE",
AK1841="AKTIVCO DEFAUT GE &amp; POWER Cabinet","PASSIVE",
AK1841="AKTIVCO Coupure ENEO &amp; Baisse de tension","PASSIVE",
AK1841="Coupure ENEO &amp; Baisse de tension","PASSIVE",
AK1841="Defaut GE &amp; POWER Cabinet","PASSIVE",
AK1841="Sharing","PASSIVE",
AK1841="Sites strategiques &amp; DataCenter","PASSIVE",
AK1841="Exclu","Exclu",
AK1841="SAT","ACTIVE",
AK1841="SPARE-ISSUE","SPARE-ISSUE",
AK1841="Fiber CAmtel","ACTIVE",
AK1841="Fiber AOF","ACTIVE",
AK1841="Projet OCM (HUAWEI)","PLANNED WORKS",
AK1841="Projet OCM (NOKIA)","PLANNED WORKS",
AK1841="ACCESS-ISSUE","ACCESS-ISSUE",
AK1841="Projet OCM (ZTE, NOKIA, autres projets)","PLANNED WORKS",
AK1841="No root CAuse","No root cause",
AK1841="ODU HS","ACTIVE",
AK1841="IP &amp; VLAN","ACTIVE",
AK1841="Warehouse HUAWEI","SPARE-ISSUE",
AK1841="SPARE-HS","SPARE-ISSUE",
AK1841="Power Telco","ACTIVE", AK1841="no impacts","no impacts"
),"")</f>
        <v>No root cause</v>
      </c>
      <c r="AM1841" s="108" t="s">
        <v>5537</v>
      </c>
      <c r="AN1841" s="117" t="s">
        <v>3298</v>
      </c>
      <c r="AP1841" s="23" t="s">
        <v>5537</v>
      </c>
      <c r="AQ1841" s="23" t="s">
        <v>5537</v>
      </c>
      <c r="AR1841" s="7"/>
      <c r="AS1841" s="6"/>
      <c r="AT1841" s="7"/>
      <c r="AU1841" s="3" t="s">
        <v>5537</v>
      </c>
      <c r="AV1841" s="24" t="s">
        <v>5537</v>
      </c>
      <c r="AW1841" s="24" t="s">
        <v>5537</v>
      </c>
      <c r="AX1841" s="24" t="s">
        <v>5537</v>
      </c>
      <c r="AY1841" s="24" t="s">
        <v>5537</v>
      </c>
      <c r="AZ1841" s="24" t="s">
        <v>5537</v>
      </c>
      <c r="BA1841" s="24" t="s">
        <v>5537</v>
      </c>
      <c r="BB1841" s="24" t="s">
        <v>5537</v>
      </c>
      <c r="BC1841" s="24" t="s">
        <v>5537</v>
      </c>
      <c r="BD1841" s="24" t="s">
        <v>5537</v>
      </c>
      <c r="BE1841" s="24" t="s">
        <v>5537</v>
      </c>
      <c r="BF1841" s="24" t="s">
        <v>5537</v>
      </c>
      <c r="BG1841" s="24" t="s">
        <v>5537</v>
      </c>
      <c r="BH1841" s="24" t="s">
        <v>5537</v>
      </c>
      <c r="BI1841" s="9" t="s">
        <v>5537</v>
      </c>
      <c r="BJ1841" s="14"/>
      <c r="BK1841" s="14" t="s">
        <v>5537</v>
      </c>
      <c r="BL1841" s="14" t="str">
        <f>_xlfn.XLOOKUP(B1841,'[4]cell downs 18042026 17h'!$B:$B,'[4]cell downs 18042026 17h'!$B:$B,"")</f>
        <v/>
      </c>
      <c r="BM1841" s="14" t="str">
        <f>_xlfn.XLOOKUP(B1841,'[5]Cells Huawei 19042026 15h'!$B:$B,'[5]Cells Huawei 19042026 15h'!$B:$B,"")</f>
        <v/>
      </c>
      <c r="BN1841" s="9" t="str">
        <f>_xlfn.XLOOKUP(B1841,'[6]cells down 19042026 9H40'!$B:$B,'[6]cells down 19042026 9H40'!$B:$B,"")</f>
        <v/>
      </c>
      <c r="BO1841" s="9" t="s">
        <v>3298</v>
      </c>
      <c r="BP1841" s="9" t="s">
        <v>12</v>
      </c>
    </row>
    <row r="1842" spans="1:68" s="9" customFormat="1" x14ac:dyDescent="0.35">
      <c r="A1842" s="1" t="s">
        <v>780</v>
      </c>
      <c r="B1842" s="8" t="s">
        <v>781</v>
      </c>
      <c r="C1842" s="3" t="str">
        <f>_xlfn.XLOOKUP(B1842,'[1]daily break down'!$D:$D,'[1]daily break down'!$E:$E,"")</f>
        <v>Douala</v>
      </c>
      <c r="D1842" s="1" t="s">
        <v>11</v>
      </c>
      <c r="E1842" s="1" t="s">
        <v>12</v>
      </c>
      <c r="F1842" s="3" t="s">
        <v>31</v>
      </c>
      <c r="G1842" s="1" t="s">
        <v>32</v>
      </c>
      <c r="H1842" s="41" t="str">
        <f>_xlfn.XLOOKUP(B1842,[2]CALCULATION!$B:$B,[2]CALCULATION!$H:$H,"")</f>
        <v>ZTE</v>
      </c>
      <c r="I1842" s="34">
        <v>0</v>
      </c>
      <c r="J1842" s="34">
        <v>0</v>
      </c>
      <c r="K1842" s="34">
        <v>0</v>
      </c>
      <c r="L1842" s="34">
        <v>1.9083533799613751E-3</v>
      </c>
      <c r="M1842" s="34">
        <v>0</v>
      </c>
      <c r="N1842" s="34">
        <v>0</v>
      </c>
      <c r="O1842" s="34">
        <v>0</v>
      </c>
      <c r="P1842" s="34">
        <v>0</v>
      </c>
      <c r="Q1842" s="34">
        <v>0</v>
      </c>
      <c r="R1842" s="34">
        <v>0</v>
      </c>
      <c r="S1842" s="109">
        <v>0</v>
      </c>
      <c r="T1842" s="109">
        <f>_xlfn.XLOOKUP(B1842,'[3]Nur des jours'!$B:$B,'[3]Nur des jours'!$U:$U,"")</f>
        <v>0</v>
      </c>
      <c r="U1842" s="109">
        <v>0</v>
      </c>
      <c r="V1842" s="109">
        <v>0</v>
      </c>
      <c r="W1842" s="109">
        <v>0</v>
      </c>
      <c r="X1842" s="109">
        <v>0</v>
      </c>
      <c r="Y1842" s="109">
        <v>0</v>
      </c>
      <c r="Z1842" s="109">
        <v>0</v>
      </c>
      <c r="AA1842" s="109">
        <v>0</v>
      </c>
      <c r="AB1842" s="109">
        <v>0</v>
      </c>
      <c r="AC1842" s="109">
        <v>0</v>
      </c>
      <c r="AD1842" s="109">
        <v>0</v>
      </c>
      <c r="AE1842" s="109">
        <v>0</v>
      </c>
      <c r="AF1842" s="109">
        <v>0</v>
      </c>
      <c r="AG1842" s="57" t="str">
        <f>_xlfn.XLOOKUP(B1842,[3]CALCULATION!$B:$B,[3]CALCULATION!$M:$M,"")</f>
        <v>Operationnel</v>
      </c>
      <c r="AH1842" s="57"/>
      <c r="AI1842" s="56" t="str" cm="1">
        <f t="array" ref="AI1842">IFERROR(_xlfn.IFS(
AK1842="MPR ISSUE","PDH",
AK1842="BSS Hardware Issue","BSS",
AK1842="Sites strategiques, MLL, Pylone, etc.","ENVTECH",
AK1842="AKTIVCO DEFAUT GE &amp; POWER Cabinet","AKTIVCO",
AK1842="AKTIVCO Coupure ENEO &amp; Baisse de tension","AKTIVCO GRID ONLY",
AK1842="Coupure ENEO &amp; Baisse de tension","IHS GRID ONLY",
AK1842="Defaut GE &amp; POWER Cabinet","IHS",
AK1842="Sharing","Partners",
AK1842="Sites strategiques &amp; DataCenter","SST &amp; DC",
AK1842="Exclu","Exclu",
AK1842="SAT","SAT",
AK1842="SPARE-ISSUE","SPARE-ISSUE",
AK1842="Fiber CAmtel","TRANS_FO_CAMTEL",
AK1842="Fiber AOF","Fiber AOF",
AK1842="Projet OCM (HUAWEI)","TRAVAUX-HUAWEI",
AK1842="Projet OCM (NOKIA)","TRAVAUX-NOKIA",
AK1842="ACCESS-ISSUE","ACCESS-ISSUE",
AK1842="Projet OCM (ZTE, NOKIA, autres projets)","TRAVAUX OCM",
AK1842="No root CAuse","No root cause",
AK1842="ODU HS","PDH",
AK1842="IP &amp; VLAN","PDH",
AK1842="Warehouse HUAWEI","SPARE-ISSUE",
AK1842="SPARE-HS","SPARE-ISSUE",
AK1842="Power Telco","BSS",AK1842="no impacts","no impacts"
),"")</f>
        <v>No root cause</v>
      </c>
      <c r="AJ1842" s="56" t="str" cm="1">
        <f t="array" ref="AJ1842">IFERROR(_xlfn.IFS(
AK1842="MPR ISSUE","TX ISSUE",
AK1842="BSS Hardware Issue","RAN ISSUE",
AK1842="Sites strategiques, MLL, Pylone, etc.","ENVTECH",
AK1842="AKTIVCO DEFAUT GE &amp; POWER Cabinet","POWER ISSUE",
AK1842="AKTIVCO Coupure ENEO &amp; Baisse de tension","POWER ISSUE",
AK1842="Coupure ENEO &amp; Baisse de tension","POWER ISSUE",
AK1842="Defaut GE &amp; POWER Cabinet","POWER ISSUE",
AK1842="Sharing","POWER ISSUE",
AK1842="Sites strategiques &amp; DataCenter","POWER ISSUE",
AK1842="Exclu","Exclu",
AK1842="SAT","TX ISSUE",
AK1842="SPARE-ISSUE","SPARE-ISSUE",
AK1842="Fiber CAmtel","TX ISSUE",
AK1842="Fiber AOF","TX ISSUE",
AK1842="Projet OCM (HUAWEI)","TRAVAUX-HUAWEI",
AK1842="Projet OCM (NOKIA)","TRAVAUX -NOKIA",
AK1842="ACCESS-ISSUE","ACCESS-ISSUE",
AK1842="Projet OCM (ZTE, NOKIA, autres projets)","TRAVAUX OCM",
AK1842="No root CAuse","No root cause",
AK1842="ODU HS","TX ISSUE",
AK1842="IP &amp; VLAN","TX ISSUE",
AK1842="Warehouse HUAWEI","SPARE-ISSUE",
AK1842="SPARE-HS","SPARE-ISSUE",
AK1842="Power Telco","RAN ISSUE",AK1842="no impacts","no impacts"
),"")</f>
        <v>No root cause</v>
      </c>
      <c r="AK1842" s="81" t="s">
        <v>5620</v>
      </c>
      <c r="AL1842" s="56" t="str" cm="1">
        <f t="array" ref="AL1842">IFERROR(_xlfn.IFS(
AK1842="MPR ISSUE","ACTIVE",
AK1842="BSS Hardware Issue","ACTIVE",
AK1842="Sites strategiques, MLL, Pylone, etc.","PASSIVE",
AK1842="AKTIVCO DEFAUT GE &amp; POWER Cabinet","PASSIVE",
AK1842="AKTIVCO Coupure ENEO &amp; Baisse de tension","PASSIVE",
AK1842="Coupure ENEO &amp; Baisse de tension","PASSIVE",
AK1842="Defaut GE &amp; POWER Cabinet","PASSIVE",
AK1842="Sharing","PASSIVE",
AK1842="Sites strategiques &amp; DataCenter","PASSIVE",
AK1842="Exclu","Exclu",
AK1842="SAT","ACTIVE",
AK1842="SPARE-ISSUE","SPARE-ISSUE",
AK1842="Fiber CAmtel","ACTIVE",
AK1842="Fiber AOF","ACTIVE",
AK1842="Projet OCM (HUAWEI)","PLANNED WORKS",
AK1842="Projet OCM (NOKIA)","PLANNED WORKS",
AK1842="ACCESS-ISSUE","ACCESS-ISSUE",
AK1842="Projet OCM (ZTE, NOKIA, autres projets)","PLANNED WORKS",
AK1842="No root CAuse","No root cause",
AK1842="ODU HS","ACTIVE",
AK1842="IP &amp; VLAN","ACTIVE",
AK1842="Warehouse HUAWEI","SPARE-ISSUE",
AK1842="SPARE-HS","SPARE-ISSUE",
AK1842="Power Telco","ACTIVE", AK1842="no impacts","no impacts"
),"")</f>
        <v>No root cause</v>
      </c>
      <c r="AM1842" s="108" t="s">
        <v>5537</v>
      </c>
      <c r="AN1842" s="117" t="s">
        <v>781</v>
      </c>
      <c r="AP1842" s="23" t="s">
        <v>5537</v>
      </c>
      <c r="AQ1842" s="23" t="s">
        <v>5537</v>
      </c>
      <c r="AR1842" s="7"/>
      <c r="AS1842" s="6"/>
      <c r="AT1842" s="7"/>
      <c r="AU1842" s="3" t="s">
        <v>5537</v>
      </c>
      <c r="AV1842" s="24" t="s">
        <v>5537</v>
      </c>
      <c r="AW1842" s="24" t="s">
        <v>5537</v>
      </c>
      <c r="AX1842" s="24" t="s">
        <v>5537</v>
      </c>
      <c r="AY1842" s="24" t="s">
        <v>5537</v>
      </c>
      <c r="AZ1842" s="24" t="s">
        <v>5537</v>
      </c>
      <c r="BA1842" s="24" t="s">
        <v>5537</v>
      </c>
      <c r="BB1842" s="24" t="s">
        <v>5537</v>
      </c>
      <c r="BC1842" s="24" t="s">
        <v>5537</v>
      </c>
      <c r="BD1842" s="24" t="s">
        <v>5537</v>
      </c>
      <c r="BE1842" s="24" t="s">
        <v>5537</v>
      </c>
      <c r="BF1842" s="24" t="s">
        <v>5537</v>
      </c>
      <c r="BG1842" s="24" t="s">
        <v>5537</v>
      </c>
      <c r="BH1842" s="24" t="s">
        <v>5537</v>
      </c>
      <c r="BI1842" s="9" t="s">
        <v>5537</v>
      </c>
      <c r="BJ1842" s="14"/>
      <c r="BK1842" s="14" t="s">
        <v>5537</v>
      </c>
      <c r="BL1842" s="14" t="str">
        <f>_xlfn.XLOOKUP(B1842,'[4]cell downs 18042026 17h'!$B:$B,'[4]cell downs 18042026 17h'!$B:$B,"")</f>
        <v/>
      </c>
      <c r="BM1842" s="14" t="str">
        <f>_xlfn.XLOOKUP(B1842,'[5]Cells Huawei 19042026 15h'!$B:$B,'[5]Cells Huawei 19042026 15h'!$B:$B,"")</f>
        <v/>
      </c>
      <c r="BN1842" s="9" t="str">
        <f>_xlfn.XLOOKUP(B1842,'[6]cells down 19042026 9H40'!$B:$B,'[6]cells down 19042026 9H40'!$B:$B,"")</f>
        <v/>
      </c>
      <c r="BO1842" s="9" t="s">
        <v>781</v>
      </c>
      <c r="BP1842" s="9" t="s">
        <v>5537</v>
      </c>
    </row>
    <row r="1843" spans="1:68" s="9" customFormat="1" x14ac:dyDescent="0.35">
      <c r="A1843" s="1" t="s">
        <v>3963</v>
      </c>
      <c r="B1843" s="8" t="s">
        <v>4125</v>
      </c>
      <c r="C1843" s="3" t="str">
        <f>_xlfn.XLOOKUP(B1843,'[1]daily break down'!$D:$D,'[1]daily break down'!$E:$E,"")</f>
        <v>NORD-OUEST</v>
      </c>
      <c r="D1843" s="1" t="s">
        <v>21</v>
      </c>
      <c r="E1843" s="1" t="s">
        <v>188</v>
      </c>
      <c r="F1843" s="3" t="s">
        <v>51</v>
      </c>
      <c r="G1843" s="1" t="s">
        <v>3963</v>
      </c>
      <c r="H1843" s="39" t="str">
        <f>_xlfn.XLOOKUP(B1843,[2]CALCULATION!$B:$B,[2]CALCULATION!$H:$H,"")</f>
        <v>HUAWEI</v>
      </c>
      <c r="I1843" s="34">
        <v>0</v>
      </c>
      <c r="J1843" s="34">
        <v>0</v>
      </c>
      <c r="K1843" s="34">
        <v>0</v>
      </c>
      <c r="L1843" s="34">
        <v>0</v>
      </c>
      <c r="M1843" s="34">
        <v>0</v>
      </c>
      <c r="N1843" s="34">
        <v>0</v>
      </c>
      <c r="O1843" s="34">
        <v>0</v>
      </c>
      <c r="P1843" s="34">
        <v>0</v>
      </c>
      <c r="Q1843" s="34">
        <v>0</v>
      </c>
      <c r="R1843" s="34">
        <v>0</v>
      </c>
      <c r="S1843" s="109">
        <v>0</v>
      </c>
      <c r="T1843" s="109">
        <f>_xlfn.XLOOKUP(B1843,'[3]Nur des jours'!$B:$B,'[3]Nur des jours'!$U:$U,"")</f>
        <v>0</v>
      </c>
      <c r="U1843" s="109">
        <v>0</v>
      </c>
      <c r="V1843" s="109">
        <v>0</v>
      </c>
      <c r="W1843" s="109">
        <v>0</v>
      </c>
      <c r="X1843" s="109">
        <v>0</v>
      </c>
      <c r="Y1843" s="109">
        <v>0</v>
      </c>
      <c r="Z1843" s="109">
        <v>0</v>
      </c>
      <c r="AA1843" s="109">
        <v>0</v>
      </c>
      <c r="AB1843" s="109">
        <v>0</v>
      </c>
      <c r="AC1843" s="109">
        <v>0</v>
      </c>
      <c r="AD1843" s="109">
        <v>0</v>
      </c>
      <c r="AE1843" s="109">
        <v>0</v>
      </c>
      <c r="AF1843" s="109">
        <v>0</v>
      </c>
      <c r="AG1843" s="57" t="str">
        <f>_xlfn.XLOOKUP(B1843,[3]CALCULATION!$B:$B,[3]CALCULATION!$M:$M,"")</f>
        <v>Insecurity</v>
      </c>
      <c r="AH1843" s="57"/>
      <c r="AI1843" s="56" t="str" cm="1">
        <f t="array" ref="AI1843">IFERROR(_xlfn.IFS(
AK1843="MPR ISSUE","PDH",
AK1843="BSS Hardware Issue","BSS",
AK1843="Sites strategiques, MLL, Pylone, etc.","ENVTECH",
AK1843="AKTIVCO DEFAUT GE &amp; POWER Cabinet","AKTIVCO",
AK1843="AKTIVCO Coupure ENEO &amp; Baisse de tension","AKTIVCO GRID ONLY",
AK1843="Coupure ENEO &amp; Baisse de tension","IHS GRID ONLY",
AK1843="Defaut GE &amp; POWER Cabinet","IHS",
AK1843="Sharing","Partners",
AK1843="Sites strategiques &amp; DataCenter","SST &amp; DC",
AK1843="Exclu","Exclu",
AK1843="SAT","SAT",
AK1843="SPARE-ISSUE","SPARE-ISSUE",
AK1843="Fiber CAmtel","TRANS_FO_CAMTEL",
AK1843="Fiber AOF","Fiber AOF",
AK1843="Projet OCM (HUAWEI)","TRAVAUX-HUAWEI",
AK1843="Projet OCM (NOKIA)","TRAVAUX-NOKIA",
AK1843="ACCESS-ISSUE","ACCESS-ISSUE",
AK1843="Projet OCM (ZTE, NOKIA, autres projets)","TRAVAUX OCM",
AK1843="No root CAuse","No root cause",
AK1843="ODU HS","PDH",
AK1843="IP &amp; VLAN","PDH",
AK1843="Warehouse HUAWEI","SPARE-ISSUE",
AK1843="SPARE-HS","SPARE-ISSUE",
AK1843="Power Telco","BSS",AK1843="no impacts","no impacts"
),"")</f>
        <v>No root cause</v>
      </c>
      <c r="AJ1843" s="56" t="str" cm="1">
        <f t="array" ref="AJ1843">IFERROR(_xlfn.IFS(
AK1843="MPR ISSUE","TX ISSUE",
AK1843="BSS Hardware Issue","RAN ISSUE",
AK1843="Sites strategiques, MLL, Pylone, etc.","ENVTECH",
AK1843="AKTIVCO DEFAUT GE &amp; POWER Cabinet","POWER ISSUE",
AK1843="AKTIVCO Coupure ENEO &amp; Baisse de tension","POWER ISSUE",
AK1843="Coupure ENEO &amp; Baisse de tension","POWER ISSUE",
AK1843="Defaut GE &amp; POWER Cabinet","POWER ISSUE",
AK1843="Sharing","POWER ISSUE",
AK1843="Sites strategiques &amp; DataCenter","POWER ISSUE",
AK1843="Exclu","Exclu",
AK1843="SAT","TX ISSUE",
AK1843="SPARE-ISSUE","SPARE-ISSUE",
AK1843="Fiber CAmtel","TX ISSUE",
AK1843="Fiber AOF","TX ISSUE",
AK1843="Projet OCM (HUAWEI)","TRAVAUX-HUAWEI",
AK1843="Projet OCM (NOKIA)","TRAVAUX -NOKIA",
AK1843="ACCESS-ISSUE","ACCESS-ISSUE",
AK1843="Projet OCM (ZTE, NOKIA, autres projets)","TRAVAUX OCM",
AK1843="No root CAuse","No root cause",
AK1843="ODU HS","TX ISSUE",
AK1843="IP &amp; VLAN","TX ISSUE",
AK1843="Warehouse HUAWEI","SPARE-ISSUE",
AK1843="SPARE-HS","SPARE-ISSUE",
AK1843="Power Telco","RAN ISSUE",AK1843="no impacts","no impacts"
),"")</f>
        <v>No root cause</v>
      </c>
      <c r="AK1843" s="81" t="s">
        <v>5620</v>
      </c>
      <c r="AL1843" s="56" t="str" cm="1">
        <f t="array" ref="AL1843">IFERROR(_xlfn.IFS(
AK1843="MPR ISSUE","ACTIVE",
AK1843="BSS Hardware Issue","ACTIVE",
AK1843="Sites strategiques, MLL, Pylone, etc.","PASSIVE",
AK1843="AKTIVCO DEFAUT GE &amp; POWER Cabinet","PASSIVE",
AK1843="AKTIVCO Coupure ENEO &amp; Baisse de tension","PASSIVE",
AK1843="Coupure ENEO &amp; Baisse de tension","PASSIVE",
AK1843="Defaut GE &amp; POWER Cabinet","PASSIVE",
AK1843="Sharing","PASSIVE",
AK1843="Sites strategiques &amp; DataCenter","PASSIVE",
AK1843="Exclu","Exclu",
AK1843="SAT","ACTIVE",
AK1843="SPARE-ISSUE","SPARE-ISSUE",
AK1843="Fiber CAmtel","ACTIVE",
AK1843="Fiber AOF","ACTIVE",
AK1843="Projet OCM (HUAWEI)","PLANNED WORKS",
AK1843="Projet OCM (NOKIA)","PLANNED WORKS",
AK1843="ACCESS-ISSUE","ACCESS-ISSUE",
AK1843="Projet OCM (ZTE, NOKIA, autres projets)","PLANNED WORKS",
AK1843="No root CAuse","No root cause",
AK1843="ODU HS","ACTIVE",
AK1843="IP &amp; VLAN","ACTIVE",
AK1843="Warehouse HUAWEI","SPARE-ISSUE",
AK1843="SPARE-HS","SPARE-ISSUE",
AK1843="Power Telco","ACTIVE", AK1843="no impacts","no impacts"
),"")</f>
        <v>No root cause</v>
      </c>
      <c r="AM1843" s="108" t="s">
        <v>5537</v>
      </c>
      <c r="AN1843" s="117" t="s">
        <v>4125</v>
      </c>
      <c r="AP1843" s="23" t="s">
        <v>5537</v>
      </c>
      <c r="AQ1843" s="23" t="s">
        <v>5537</v>
      </c>
      <c r="AR1843" s="7"/>
      <c r="AS1843" s="6"/>
      <c r="AT1843" s="7"/>
      <c r="AU1843" s="3" t="s">
        <v>5537</v>
      </c>
      <c r="AV1843" s="24" t="s">
        <v>5537</v>
      </c>
      <c r="AW1843" s="24" t="s">
        <v>5537</v>
      </c>
      <c r="AX1843" s="24" t="s">
        <v>5537</v>
      </c>
      <c r="AY1843" s="24" t="s">
        <v>5537</v>
      </c>
      <c r="AZ1843" s="24" t="s">
        <v>5537</v>
      </c>
      <c r="BA1843" s="24" t="s">
        <v>5537</v>
      </c>
      <c r="BB1843" s="24" t="s">
        <v>5537</v>
      </c>
      <c r="BC1843" s="24" t="s">
        <v>5537</v>
      </c>
      <c r="BD1843" s="24" t="s">
        <v>5537</v>
      </c>
      <c r="BE1843" s="24" t="s">
        <v>5537</v>
      </c>
      <c r="BF1843" s="24" t="s">
        <v>5537</v>
      </c>
      <c r="BG1843" s="24" t="s">
        <v>5537</v>
      </c>
      <c r="BH1843" s="24" t="s">
        <v>5537</v>
      </c>
      <c r="BI1843" s="9" t="s">
        <v>5537</v>
      </c>
      <c r="BJ1843" s="14"/>
      <c r="BK1843" s="14" t="s">
        <v>5537</v>
      </c>
      <c r="BL1843" s="14" t="str">
        <f>_xlfn.XLOOKUP(B1843,'[4]cell downs 18042026 17h'!$B:$B,'[4]cell downs 18042026 17h'!$B:$B,"")</f>
        <v/>
      </c>
      <c r="BM1843" s="14" t="str">
        <f>_xlfn.XLOOKUP(B1843,'[5]Cells Huawei 19042026 15h'!$B:$B,'[5]Cells Huawei 19042026 15h'!$B:$B,"")</f>
        <v/>
      </c>
      <c r="BN1843" s="9" t="str">
        <f>_xlfn.XLOOKUP(B1843,'[6]cells down 19042026 9H40'!$B:$B,'[6]cells down 19042026 9H40'!$B:$B,"")</f>
        <v/>
      </c>
      <c r="BO1843" s="9" t="s">
        <v>5537</v>
      </c>
      <c r="BP1843" s="9" t="s">
        <v>114</v>
      </c>
    </row>
    <row r="1844" spans="1:68" s="9" customFormat="1" x14ac:dyDescent="0.35">
      <c r="A1844" s="1" t="s">
        <v>3191</v>
      </c>
      <c r="B1844" s="8" t="s">
        <v>3192</v>
      </c>
      <c r="C1844" s="3" t="str">
        <f>_xlfn.XLOOKUP(B1844,'[1]daily break down'!$D:$D,'[1]daily break down'!$E:$E,"")</f>
        <v>Douala</v>
      </c>
      <c r="D1844" s="1" t="s">
        <v>11</v>
      </c>
      <c r="E1844" s="1" t="s">
        <v>12</v>
      </c>
      <c r="F1844" s="3" t="s">
        <v>31</v>
      </c>
      <c r="G1844" s="1" t="s">
        <v>32</v>
      </c>
      <c r="H1844" s="41" t="str">
        <f>_xlfn.XLOOKUP(B1844,[2]CALCULATION!$B:$B,[2]CALCULATION!$H:$H,"")</f>
        <v>ZTE</v>
      </c>
      <c r="I1844" s="34">
        <v>0</v>
      </c>
      <c r="J1844" s="34">
        <v>0</v>
      </c>
      <c r="K1844" s="34">
        <v>0</v>
      </c>
      <c r="L1844" s="34">
        <v>1.6408272052003947E-3</v>
      </c>
      <c r="M1844" s="34">
        <v>0</v>
      </c>
      <c r="N1844" s="34">
        <v>0</v>
      </c>
      <c r="O1844" s="34">
        <v>0</v>
      </c>
      <c r="P1844" s="34">
        <v>0</v>
      </c>
      <c r="Q1844" s="34">
        <v>0</v>
      </c>
      <c r="R1844" s="34">
        <v>0</v>
      </c>
      <c r="S1844" s="109">
        <v>0</v>
      </c>
      <c r="T1844" s="109">
        <f>_xlfn.XLOOKUP(B1844,'[3]Nur des jours'!$B:$B,'[3]Nur des jours'!$U:$U,"")</f>
        <v>0</v>
      </c>
      <c r="U1844" s="109">
        <v>0</v>
      </c>
      <c r="V1844" s="109">
        <v>0</v>
      </c>
      <c r="W1844" s="109">
        <v>0</v>
      </c>
      <c r="X1844" s="109">
        <v>0</v>
      </c>
      <c r="Y1844" s="109">
        <v>0</v>
      </c>
      <c r="Z1844" s="109">
        <v>0</v>
      </c>
      <c r="AA1844" s="109">
        <v>0</v>
      </c>
      <c r="AB1844" s="109">
        <v>0</v>
      </c>
      <c r="AC1844" s="109">
        <v>0</v>
      </c>
      <c r="AD1844" s="109">
        <v>0</v>
      </c>
      <c r="AE1844" s="109">
        <v>0</v>
      </c>
      <c r="AF1844" s="109">
        <v>0</v>
      </c>
      <c r="AG1844" s="57" t="str">
        <f>_xlfn.XLOOKUP(B1844,[3]CALCULATION!$B:$B,[3]CALCULATION!$M:$M,"")</f>
        <v>Operationnel</v>
      </c>
      <c r="AH1844" s="57"/>
      <c r="AI1844" s="56" t="str" cm="1">
        <f t="array" ref="AI1844">IFERROR(_xlfn.IFS(
AK1844="MPR ISSUE","PDH",
AK1844="BSS Hardware Issue","BSS",
AK1844="Sites strategiques, MLL, Pylone, etc.","ENVTECH",
AK1844="AKTIVCO DEFAUT GE &amp; POWER Cabinet","AKTIVCO",
AK1844="AKTIVCO Coupure ENEO &amp; Baisse de tension","AKTIVCO GRID ONLY",
AK1844="Coupure ENEO &amp; Baisse de tension","IHS GRID ONLY",
AK1844="Defaut GE &amp; POWER Cabinet","IHS",
AK1844="Sharing","Partners",
AK1844="Sites strategiques &amp; DataCenter","SST &amp; DC",
AK1844="Exclu","Exclu",
AK1844="SAT","SAT",
AK1844="SPARE-ISSUE","SPARE-ISSUE",
AK1844="Fiber CAmtel","TRANS_FO_CAMTEL",
AK1844="Fiber AOF","Fiber AOF",
AK1844="Projet OCM (HUAWEI)","TRAVAUX-HUAWEI",
AK1844="Projet OCM (NOKIA)","TRAVAUX-NOKIA",
AK1844="ACCESS-ISSUE","ACCESS-ISSUE",
AK1844="Projet OCM (ZTE, NOKIA, autres projets)","TRAVAUX OCM",
AK1844="No root CAuse","No root cause",
AK1844="ODU HS","PDH",
AK1844="IP &amp; VLAN","PDH",
AK1844="Warehouse HUAWEI","SPARE-ISSUE",
AK1844="SPARE-HS","SPARE-ISSUE",
AK1844="Power Telco","BSS",AK1844="no impacts","no impacts"
),"")</f>
        <v>No root cause</v>
      </c>
      <c r="AJ1844" s="56" t="str" cm="1">
        <f t="array" ref="AJ1844">IFERROR(_xlfn.IFS(
AK1844="MPR ISSUE","TX ISSUE",
AK1844="BSS Hardware Issue","RAN ISSUE",
AK1844="Sites strategiques, MLL, Pylone, etc.","ENVTECH",
AK1844="AKTIVCO DEFAUT GE &amp; POWER Cabinet","POWER ISSUE",
AK1844="AKTIVCO Coupure ENEO &amp; Baisse de tension","POWER ISSUE",
AK1844="Coupure ENEO &amp; Baisse de tension","POWER ISSUE",
AK1844="Defaut GE &amp; POWER Cabinet","POWER ISSUE",
AK1844="Sharing","POWER ISSUE",
AK1844="Sites strategiques &amp; DataCenter","POWER ISSUE",
AK1844="Exclu","Exclu",
AK1844="SAT","TX ISSUE",
AK1844="SPARE-ISSUE","SPARE-ISSUE",
AK1844="Fiber CAmtel","TX ISSUE",
AK1844="Fiber AOF","TX ISSUE",
AK1844="Projet OCM (HUAWEI)","TRAVAUX-HUAWEI",
AK1844="Projet OCM (NOKIA)","TRAVAUX -NOKIA",
AK1844="ACCESS-ISSUE","ACCESS-ISSUE",
AK1844="Projet OCM (ZTE, NOKIA, autres projets)","TRAVAUX OCM",
AK1844="No root CAuse","No root cause",
AK1844="ODU HS","TX ISSUE",
AK1844="IP &amp; VLAN","TX ISSUE",
AK1844="Warehouse HUAWEI","SPARE-ISSUE",
AK1844="SPARE-HS","SPARE-ISSUE",
AK1844="Power Telco","RAN ISSUE",AK1844="no impacts","no impacts"
),"")</f>
        <v>No root cause</v>
      </c>
      <c r="AK1844" s="81" t="s">
        <v>5620</v>
      </c>
      <c r="AL1844" s="56" t="str" cm="1">
        <f t="array" ref="AL1844">IFERROR(_xlfn.IFS(
AK1844="MPR ISSUE","ACTIVE",
AK1844="BSS Hardware Issue","ACTIVE",
AK1844="Sites strategiques, MLL, Pylone, etc.","PASSIVE",
AK1844="AKTIVCO DEFAUT GE &amp; POWER Cabinet","PASSIVE",
AK1844="AKTIVCO Coupure ENEO &amp; Baisse de tension","PASSIVE",
AK1844="Coupure ENEO &amp; Baisse de tension","PASSIVE",
AK1844="Defaut GE &amp; POWER Cabinet","PASSIVE",
AK1844="Sharing","PASSIVE",
AK1844="Sites strategiques &amp; DataCenter","PASSIVE",
AK1844="Exclu","Exclu",
AK1844="SAT","ACTIVE",
AK1844="SPARE-ISSUE","SPARE-ISSUE",
AK1844="Fiber CAmtel","ACTIVE",
AK1844="Fiber AOF","ACTIVE",
AK1844="Projet OCM (HUAWEI)","PLANNED WORKS",
AK1844="Projet OCM (NOKIA)","PLANNED WORKS",
AK1844="ACCESS-ISSUE","ACCESS-ISSUE",
AK1844="Projet OCM (ZTE, NOKIA, autres projets)","PLANNED WORKS",
AK1844="No root CAuse","No root cause",
AK1844="ODU HS","ACTIVE",
AK1844="IP &amp; VLAN","ACTIVE",
AK1844="Warehouse HUAWEI","SPARE-ISSUE",
AK1844="SPARE-HS","SPARE-ISSUE",
AK1844="Power Telco","ACTIVE", AK1844="no impacts","no impacts"
),"")</f>
        <v>No root cause</v>
      </c>
      <c r="AM1844" s="108" t="s">
        <v>5537</v>
      </c>
      <c r="AN1844" s="117" t="s">
        <v>3192</v>
      </c>
      <c r="AP1844" s="23" t="s">
        <v>5537</v>
      </c>
      <c r="AQ1844" s="23" t="s">
        <v>5537</v>
      </c>
      <c r="AR1844" s="7"/>
      <c r="AS1844" s="6"/>
      <c r="AT1844" s="7"/>
      <c r="AU1844" s="3" t="s">
        <v>5537</v>
      </c>
      <c r="AV1844" s="24" t="s">
        <v>5537</v>
      </c>
      <c r="AW1844" s="24" t="s">
        <v>5537</v>
      </c>
      <c r="AX1844" s="24" t="s">
        <v>5537</v>
      </c>
      <c r="AY1844" s="24" t="s">
        <v>5537</v>
      </c>
      <c r="AZ1844" s="24" t="s">
        <v>5537</v>
      </c>
      <c r="BA1844" s="24" t="s">
        <v>5537</v>
      </c>
      <c r="BB1844" s="24" t="s">
        <v>5537</v>
      </c>
      <c r="BC1844" s="24" t="s">
        <v>5537</v>
      </c>
      <c r="BD1844" s="24" t="s">
        <v>5537</v>
      </c>
      <c r="BE1844" s="24" t="s">
        <v>5537</v>
      </c>
      <c r="BF1844" s="24" t="s">
        <v>5537</v>
      </c>
      <c r="BG1844" s="24" t="s">
        <v>5537</v>
      </c>
      <c r="BH1844" s="24" t="s">
        <v>5537</v>
      </c>
      <c r="BI1844" s="9" t="s">
        <v>5537</v>
      </c>
      <c r="BJ1844" s="14"/>
      <c r="BK1844" s="14" t="s">
        <v>5537</v>
      </c>
      <c r="BL1844" s="14" t="str">
        <f>_xlfn.XLOOKUP(B1844,'[4]cell downs 18042026 17h'!$B:$B,'[4]cell downs 18042026 17h'!$B:$B,"")</f>
        <v/>
      </c>
      <c r="BM1844" s="14" t="str">
        <f>_xlfn.XLOOKUP(B1844,'[5]Cells Huawei 19042026 15h'!$B:$B,'[5]Cells Huawei 19042026 15h'!$B:$B,"")</f>
        <v/>
      </c>
      <c r="BN1844" s="9" t="str">
        <f>_xlfn.XLOOKUP(B1844,'[6]cells down 19042026 9H40'!$B:$B,'[6]cells down 19042026 9H40'!$B:$B,"")</f>
        <v/>
      </c>
      <c r="BO1844" s="9" t="s">
        <v>3192</v>
      </c>
      <c r="BP1844" s="9" t="s">
        <v>12</v>
      </c>
    </row>
    <row r="1845" spans="1:68" s="9" customFormat="1" x14ac:dyDescent="0.35">
      <c r="A1845" s="1" t="s">
        <v>4165</v>
      </c>
      <c r="B1845" s="8" t="s">
        <v>4166</v>
      </c>
      <c r="C1845" s="3" t="str">
        <f>_xlfn.XLOOKUP(B1845,'[1]daily break down'!$D:$D,'[1]daily break down'!$E:$E,"")</f>
        <v>Douala</v>
      </c>
      <c r="D1845" s="1" t="s">
        <v>21</v>
      </c>
      <c r="E1845" s="1" t="s">
        <v>125</v>
      </c>
      <c r="F1845" s="3" t="s">
        <v>31</v>
      </c>
      <c r="G1845" s="1" t="s">
        <v>32</v>
      </c>
      <c r="H1845" s="41" t="str">
        <f>_xlfn.XLOOKUP(B1845,[2]CALCULATION!$B:$B,[2]CALCULATION!$H:$H,"")</f>
        <v>ZTE</v>
      </c>
      <c r="I1845" s="34">
        <v>0</v>
      </c>
      <c r="J1845" s="34">
        <v>0</v>
      </c>
      <c r="K1845" s="34">
        <v>0</v>
      </c>
      <c r="L1845" s="34">
        <v>1.6051570485655401E-3</v>
      </c>
      <c r="M1845" s="34">
        <v>0</v>
      </c>
      <c r="N1845" s="34">
        <v>0</v>
      </c>
      <c r="O1845" s="34">
        <v>0</v>
      </c>
      <c r="P1845" s="34">
        <v>0</v>
      </c>
      <c r="Q1845" s="34">
        <v>0</v>
      </c>
      <c r="R1845" s="34">
        <v>0</v>
      </c>
      <c r="S1845" s="109">
        <v>0</v>
      </c>
      <c r="T1845" s="109">
        <f>_xlfn.XLOOKUP(B1845,'[3]Nur des jours'!$B:$B,'[3]Nur des jours'!$U:$U,"")</f>
        <v>0</v>
      </c>
      <c r="U1845" s="109">
        <v>0</v>
      </c>
      <c r="V1845" s="109">
        <v>0</v>
      </c>
      <c r="W1845" s="109">
        <v>0</v>
      </c>
      <c r="X1845" s="109">
        <v>0</v>
      </c>
      <c r="Y1845" s="109">
        <v>0</v>
      </c>
      <c r="Z1845" s="109">
        <v>0</v>
      </c>
      <c r="AA1845" s="109">
        <v>0</v>
      </c>
      <c r="AB1845" s="109">
        <v>0</v>
      </c>
      <c r="AC1845" s="109">
        <v>0</v>
      </c>
      <c r="AD1845" s="109">
        <v>0</v>
      </c>
      <c r="AE1845" s="109">
        <v>0</v>
      </c>
      <c r="AF1845" s="109">
        <v>0</v>
      </c>
      <c r="AG1845" s="57" t="str">
        <f>_xlfn.XLOOKUP(B1845,[3]CALCULATION!$B:$B,[3]CALCULATION!$M:$M,"")</f>
        <v>Operationnel</v>
      </c>
      <c r="AH1845" s="57"/>
      <c r="AI1845" s="56" t="str" cm="1">
        <f t="array" ref="AI1845">IFERROR(_xlfn.IFS(
AK1845="MPR ISSUE","PDH",
AK1845="BSS Hardware Issue","BSS",
AK1845="Sites strategiques, MLL, Pylone, etc.","ENVTECH",
AK1845="AKTIVCO DEFAUT GE &amp; POWER Cabinet","AKTIVCO",
AK1845="AKTIVCO Coupure ENEO &amp; Baisse de tension","AKTIVCO GRID ONLY",
AK1845="Coupure ENEO &amp; Baisse de tension","IHS GRID ONLY",
AK1845="Defaut GE &amp; POWER Cabinet","IHS",
AK1845="Sharing","Partners",
AK1845="Sites strategiques &amp; DataCenter","SST &amp; DC",
AK1845="Exclu","Exclu",
AK1845="SAT","SAT",
AK1845="SPARE-ISSUE","SPARE-ISSUE",
AK1845="Fiber CAmtel","TRANS_FO_CAMTEL",
AK1845="Fiber AOF","Fiber AOF",
AK1845="Projet OCM (HUAWEI)","TRAVAUX-HUAWEI",
AK1845="Projet OCM (NOKIA)","TRAVAUX-NOKIA",
AK1845="ACCESS-ISSUE","ACCESS-ISSUE",
AK1845="Projet OCM (ZTE, NOKIA, autres projets)","TRAVAUX OCM",
AK1845="No root CAuse","No root cause",
AK1845="ODU HS","PDH",
AK1845="IP &amp; VLAN","PDH",
AK1845="Warehouse HUAWEI","SPARE-ISSUE",
AK1845="SPARE-HS","SPARE-ISSUE",
AK1845="Power Telco","BSS",AK1845="no impacts","no impacts"
),"")</f>
        <v>No root cause</v>
      </c>
      <c r="AJ1845" s="56" t="str" cm="1">
        <f t="array" ref="AJ1845">IFERROR(_xlfn.IFS(
AK1845="MPR ISSUE","TX ISSUE",
AK1845="BSS Hardware Issue","RAN ISSUE",
AK1845="Sites strategiques, MLL, Pylone, etc.","ENVTECH",
AK1845="AKTIVCO DEFAUT GE &amp; POWER Cabinet","POWER ISSUE",
AK1845="AKTIVCO Coupure ENEO &amp; Baisse de tension","POWER ISSUE",
AK1845="Coupure ENEO &amp; Baisse de tension","POWER ISSUE",
AK1845="Defaut GE &amp; POWER Cabinet","POWER ISSUE",
AK1845="Sharing","POWER ISSUE",
AK1845="Sites strategiques &amp; DataCenter","POWER ISSUE",
AK1845="Exclu","Exclu",
AK1845="SAT","TX ISSUE",
AK1845="SPARE-ISSUE","SPARE-ISSUE",
AK1845="Fiber CAmtel","TX ISSUE",
AK1845="Fiber AOF","TX ISSUE",
AK1845="Projet OCM (HUAWEI)","TRAVAUX-HUAWEI",
AK1845="Projet OCM (NOKIA)","TRAVAUX -NOKIA",
AK1845="ACCESS-ISSUE","ACCESS-ISSUE",
AK1845="Projet OCM (ZTE, NOKIA, autres projets)","TRAVAUX OCM",
AK1845="No root CAuse","No root cause",
AK1845="ODU HS","TX ISSUE",
AK1845="IP &amp; VLAN","TX ISSUE",
AK1845="Warehouse HUAWEI","SPARE-ISSUE",
AK1845="SPARE-HS","SPARE-ISSUE",
AK1845="Power Telco","RAN ISSUE",AK1845="no impacts","no impacts"
),"")</f>
        <v>No root cause</v>
      </c>
      <c r="AK1845" s="81" t="s">
        <v>5620</v>
      </c>
      <c r="AL1845" s="56" t="str" cm="1">
        <f t="array" ref="AL1845">IFERROR(_xlfn.IFS(
AK1845="MPR ISSUE","ACTIVE",
AK1845="BSS Hardware Issue","ACTIVE",
AK1845="Sites strategiques, MLL, Pylone, etc.","PASSIVE",
AK1845="AKTIVCO DEFAUT GE &amp; POWER Cabinet","PASSIVE",
AK1845="AKTIVCO Coupure ENEO &amp; Baisse de tension","PASSIVE",
AK1845="Coupure ENEO &amp; Baisse de tension","PASSIVE",
AK1845="Defaut GE &amp; POWER Cabinet","PASSIVE",
AK1845="Sharing","PASSIVE",
AK1845="Sites strategiques &amp; DataCenter","PASSIVE",
AK1845="Exclu","Exclu",
AK1845="SAT","ACTIVE",
AK1845="SPARE-ISSUE","SPARE-ISSUE",
AK1845="Fiber CAmtel","ACTIVE",
AK1845="Fiber AOF","ACTIVE",
AK1845="Projet OCM (HUAWEI)","PLANNED WORKS",
AK1845="Projet OCM (NOKIA)","PLANNED WORKS",
AK1845="ACCESS-ISSUE","ACCESS-ISSUE",
AK1845="Projet OCM (ZTE, NOKIA, autres projets)","PLANNED WORKS",
AK1845="No root CAuse","No root cause",
AK1845="ODU HS","ACTIVE",
AK1845="IP &amp; VLAN","ACTIVE",
AK1845="Warehouse HUAWEI","SPARE-ISSUE",
AK1845="SPARE-HS","SPARE-ISSUE",
AK1845="Power Telco","ACTIVE", AK1845="no impacts","no impacts"
),"")</f>
        <v>No root cause</v>
      </c>
      <c r="AM1845" s="108" t="s">
        <v>5537</v>
      </c>
      <c r="AN1845" s="117" t="s">
        <v>4166</v>
      </c>
      <c r="AP1845" s="23" t="s">
        <v>5537</v>
      </c>
      <c r="AQ1845" s="23" t="s">
        <v>5537</v>
      </c>
      <c r="AR1845" s="7"/>
      <c r="AS1845" s="6"/>
      <c r="AT1845" s="7"/>
      <c r="AU1845" s="3" t="s">
        <v>5537</v>
      </c>
      <c r="AV1845" s="24" t="s">
        <v>5537</v>
      </c>
      <c r="AW1845" s="24" t="s">
        <v>5537</v>
      </c>
      <c r="AX1845" s="24" t="s">
        <v>5537</v>
      </c>
      <c r="AY1845" s="24" t="s">
        <v>5537</v>
      </c>
      <c r="AZ1845" s="24" t="s">
        <v>5537</v>
      </c>
      <c r="BA1845" s="24" t="s">
        <v>5537</v>
      </c>
      <c r="BB1845" s="24" t="s">
        <v>5537</v>
      </c>
      <c r="BC1845" s="24" t="s">
        <v>5537</v>
      </c>
      <c r="BD1845" s="24" t="s">
        <v>5537</v>
      </c>
      <c r="BE1845" s="24" t="s">
        <v>5537</v>
      </c>
      <c r="BF1845" s="24" t="s">
        <v>5537</v>
      </c>
      <c r="BG1845" s="24" t="s">
        <v>5537</v>
      </c>
      <c r="BH1845" s="24" t="s">
        <v>5537</v>
      </c>
      <c r="BI1845" s="9" t="s">
        <v>5537</v>
      </c>
      <c r="BJ1845" s="14"/>
      <c r="BK1845" s="14" t="s">
        <v>5537</v>
      </c>
      <c r="BL1845" s="14" t="str">
        <f>_xlfn.XLOOKUP(B1845,'[4]cell downs 18042026 17h'!$B:$B,'[4]cell downs 18042026 17h'!$B:$B,"")</f>
        <v/>
      </c>
      <c r="BM1845" s="14" t="str">
        <f>_xlfn.XLOOKUP(B1845,'[5]Cells Huawei 19042026 15h'!$B:$B,'[5]Cells Huawei 19042026 15h'!$B:$B,"")</f>
        <v/>
      </c>
      <c r="BN1845" s="9" t="str">
        <f>_xlfn.XLOOKUP(B1845,'[6]cells down 19042026 9H40'!$B:$B,'[6]cells down 19042026 9H40'!$B:$B,"")</f>
        <v/>
      </c>
      <c r="BO1845" s="9" t="s">
        <v>5537</v>
      </c>
      <c r="BP1845" s="9" t="s">
        <v>12</v>
      </c>
    </row>
    <row r="1846" spans="1:68" s="9" customFormat="1" x14ac:dyDescent="0.35">
      <c r="A1846" s="1" t="s">
        <v>645</v>
      </c>
      <c r="B1846" s="8" t="s">
        <v>646</v>
      </c>
      <c r="C1846" s="3" t="str">
        <f>_xlfn.XLOOKUP(B1846,'[1]daily break down'!$D:$D,'[1]daily break down'!$E:$E,"")</f>
        <v>Douala</v>
      </c>
      <c r="D1846" s="1" t="s">
        <v>11</v>
      </c>
      <c r="E1846" s="1" t="s">
        <v>12</v>
      </c>
      <c r="F1846" s="3" t="s">
        <v>31</v>
      </c>
      <c r="G1846" s="1" t="s">
        <v>32</v>
      </c>
      <c r="H1846" s="41" t="str">
        <f>_xlfn.XLOOKUP(B1846,[2]CALCULATION!$B:$B,[2]CALCULATION!$H:$H,"")</f>
        <v>ZTE</v>
      </c>
      <c r="I1846" s="34">
        <v>0</v>
      </c>
      <c r="J1846" s="34">
        <v>0</v>
      </c>
      <c r="K1846" s="34">
        <v>0</v>
      </c>
      <c r="L1846" s="34">
        <v>1.5873219702480276E-3</v>
      </c>
      <c r="M1846" s="34">
        <v>0</v>
      </c>
      <c r="N1846" s="34">
        <v>0</v>
      </c>
      <c r="O1846" s="34">
        <v>0</v>
      </c>
      <c r="P1846" s="34">
        <v>0</v>
      </c>
      <c r="Q1846" s="34">
        <v>0</v>
      </c>
      <c r="R1846" s="34">
        <v>0</v>
      </c>
      <c r="S1846" s="109">
        <v>0</v>
      </c>
      <c r="T1846" s="109">
        <f>_xlfn.XLOOKUP(B1846,'[3]Nur des jours'!$B:$B,'[3]Nur des jours'!$U:$U,"")</f>
        <v>0</v>
      </c>
      <c r="U1846" s="109">
        <v>0</v>
      </c>
      <c r="V1846" s="109">
        <v>0</v>
      </c>
      <c r="W1846" s="109">
        <v>0</v>
      </c>
      <c r="X1846" s="109">
        <v>0</v>
      </c>
      <c r="Y1846" s="109">
        <v>0</v>
      </c>
      <c r="Z1846" s="109">
        <v>0</v>
      </c>
      <c r="AA1846" s="109">
        <v>0</v>
      </c>
      <c r="AB1846" s="109">
        <v>0</v>
      </c>
      <c r="AC1846" s="109">
        <v>0</v>
      </c>
      <c r="AD1846" s="109">
        <v>0</v>
      </c>
      <c r="AE1846" s="109">
        <v>0</v>
      </c>
      <c r="AF1846" s="109">
        <v>0</v>
      </c>
      <c r="AG1846" s="57" t="str">
        <f>_xlfn.XLOOKUP(B1846,[3]CALCULATION!$B:$B,[3]CALCULATION!$M:$M,"")</f>
        <v>Operationnel</v>
      </c>
      <c r="AH1846" s="57"/>
      <c r="AI1846" s="56" t="str" cm="1">
        <f t="array" ref="AI1846">IFERROR(_xlfn.IFS(
AK1846="MPR ISSUE","PDH",
AK1846="BSS Hardware Issue","BSS",
AK1846="Sites strategiques, MLL, Pylone, etc.","ENVTECH",
AK1846="AKTIVCO DEFAUT GE &amp; POWER Cabinet","AKTIVCO",
AK1846="AKTIVCO Coupure ENEO &amp; Baisse de tension","AKTIVCO GRID ONLY",
AK1846="Coupure ENEO &amp; Baisse de tension","IHS GRID ONLY",
AK1846="Defaut GE &amp; POWER Cabinet","IHS",
AK1846="Sharing","Partners",
AK1846="Sites strategiques &amp; DataCenter","SST &amp; DC",
AK1846="Exclu","Exclu",
AK1846="SAT","SAT",
AK1846="SPARE-ISSUE","SPARE-ISSUE",
AK1846="Fiber CAmtel","TRANS_FO_CAMTEL",
AK1846="Fiber AOF","Fiber AOF",
AK1846="Projet OCM (HUAWEI)","TRAVAUX-HUAWEI",
AK1846="Projet OCM (NOKIA)","TRAVAUX-NOKIA",
AK1846="ACCESS-ISSUE","ACCESS-ISSUE",
AK1846="Projet OCM (ZTE, NOKIA, autres projets)","TRAVAUX OCM",
AK1846="No root CAuse","No root cause",
AK1846="ODU HS","PDH",
AK1846="IP &amp; VLAN","PDH",
AK1846="Warehouse HUAWEI","SPARE-ISSUE",
AK1846="SPARE-HS","SPARE-ISSUE",
AK1846="Power Telco","BSS",AK1846="no impacts","no impacts"
),"")</f>
        <v>No root cause</v>
      </c>
      <c r="AJ1846" s="56" t="str" cm="1">
        <f t="array" ref="AJ1846">IFERROR(_xlfn.IFS(
AK1846="MPR ISSUE","TX ISSUE",
AK1846="BSS Hardware Issue","RAN ISSUE",
AK1846="Sites strategiques, MLL, Pylone, etc.","ENVTECH",
AK1846="AKTIVCO DEFAUT GE &amp; POWER Cabinet","POWER ISSUE",
AK1846="AKTIVCO Coupure ENEO &amp; Baisse de tension","POWER ISSUE",
AK1846="Coupure ENEO &amp; Baisse de tension","POWER ISSUE",
AK1846="Defaut GE &amp; POWER Cabinet","POWER ISSUE",
AK1846="Sharing","POWER ISSUE",
AK1846="Sites strategiques &amp; DataCenter","POWER ISSUE",
AK1846="Exclu","Exclu",
AK1846="SAT","TX ISSUE",
AK1846="SPARE-ISSUE","SPARE-ISSUE",
AK1846="Fiber CAmtel","TX ISSUE",
AK1846="Fiber AOF","TX ISSUE",
AK1846="Projet OCM (HUAWEI)","TRAVAUX-HUAWEI",
AK1846="Projet OCM (NOKIA)","TRAVAUX -NOKIA",
AK1846="ACCESS-ISSUE","ACCESS-ISSUE",
AK1846="Projet OCM (ZTE, NOKIA, autres projets)","TRAVAUX OCM",
AK1846="No root CAuse","No root cause",
AK1846="ODU HS","TX ISSUE",
AK1846="IP &amp; VLAN","TX ISSUE",
AK1846="Warehouse HUAWEI","SPARE-ISSUE",
AK1846="SPARE-HS","SPARE-ISSUE",
AK1846="Power Telco","RAN ISSUE",AK1846="no impacts","no impacts"
),"")</f>
        <v>No root cause</v>
      </c>
      <c r="AK1846" s="81" t="s">
        <v>5620</v>
      </c>
      <c r="AL1846" s="56" t="str" cm="1">
        <f t="array" ref="AL1846">IFERROR(_xlfn.IFS(
AK1846="MPR ISSUE","ACTIVE",
AK1846="BSS Hardware Issue","ACTIVE",
AK1846="Sites strategiques, MLL, Pylone, etc.","PASSIVE",
AK1846="AKTIVCO DEFAUT GE &amp; POWER Cabinet","PASSIVE",
AK1846="AKTIVCO Coupure ENEO &amp; Baisse de tension","PASSIVE",
AK1846="Coupure ENEO &amp; Baisse de tension","PASSIVE",
AK1846="Defaut GE &amp; POWER Cabinet","PASSIVE",
AK1846="Sharing","PASSIVE",
AK1846="Sites strategiques &amp; DataCenter","PASSIVE",
AK1846="Exclu","Exclu",
AK1846="SAT","ACTIVE",
AK1846="SPARE-ISSUE","SPARE-ISSUE",
AK1846="Fiber CAmtel","ACTIVE",
AK1846="Fiber AOF","ACTIVE",
AK1846="Projet OCM (HUAWEI)","PLANNED WORKS",
AK1846="Projet OCM (NOKIA)","PLANNED WORKS",
AK1846="ACCESS-ISSUE","ACCESS-ISSUE",
AK1846="Projet OCM (ZTE, NOKIA, autres projets)","PLANNED WORKS",
AK1846="No root CAuse","No root cause",
AK1846="ODU HS","ACTIVE",
AK1846="IP &amp; VLAN","ACTIVE",
AK1846="Warehouse HUAWEI","SPARE-ISSUE",
AK1846="SPARE-HS","SPARE-ISSUE",
AK1846="Power Telco","ACTIVE", AK1846="no impacts","no impacts"
),"")</f>
        <v>No root cause</v>
      </c>
      <c r="AM1846" s="108" t="s">
        <v>5537</v>
      </c>
      <c r="AN1846" s="117" t="s">
        <v>646</v>
      </c>
      <c r="AP1846" s="23" t="s">
        <v>5537</v>
      </c>
      <c r="AQ1846" s="23" t="s">
        <v>5537</v>
      </c>
      <c r="AR1846" s="7"/>
      <c r="AS1846" s="6"/>
      <c r="AT1846" s="7"/>
      <c r="AU1846" s="3" t="s">
        <v>5537</v>
      </c>
      <c r="AV1846" s="24" t="s">
        <v>5537</v>
      </c>
      <c r="AW1846" s="24" t="s">
        <v>5537</v>
      </c>
      <c r="AX1846" s="24" t="s">
        <v>5537</v>
      </c>
      <c r="AY1846" s="24" t="s">
        <v>5537</v>
      </c>
      <c r="AZ1846" s="24" t="s">
        <v>5537</v>
      </c>
      <c r="BA1846" s="24" t="s">
        <v>5537</v>
      </c>
      <c r="BB1846" s="24" t="s">
        <v>5537</v>
      </c>
      <c r="BC1846" s="24" t="s">
        <v>5537</v>
      </c>
      <c r="BD1846" s="24" t="s">
        <v>5537</v>
      </c>
      <c r="BE1846" s="24" t="s">
        <v>5537</v>
      </c>
      <c r="BF1846" s="24" t="s">
        <v>5537</v>
      </c>
      <c r="BG1846" s="24" t="s">
        <v>5537</v>
      </c>
      <c r="BH1846" s="24" t="s">
        <v>5537</v>
      </c>
      <c r="BI1846" s="9" t="s">
        <v>5537</v>
      </c>
      <c r="BJ1846" s="14"/>
      <c r="BK1846" s="14" t="s">
        <v>5537</v>
      </c>
      <c r="BL1846" s="14" t="str">
        <f>_xlfn.XLOOKUP(B1846,'[4]cell downs 18042026 17h'!$B:$B,'[4]cell downs 18042026 17h'!$B:$B,"")</f>
        <v/>
      </c>
      <c r="BM1846" s="14" t="str">
        <f>_xlfn.XLOOKUP(B1846,'[5]Cells Huawei 19042026 15h'!$B:$B,'[5]Cells Huawei 19042026 15h'!$B:$B,"")</f>
        <v/>
      </c>
      <c r="BN1846" s="9" t="str">
        <f>_xlfn.XLOOKUP(B1846,'[6]cells down 19042026 9H40'!$B:$B,'[6]cells down 19042026 9H40'!$B:$B,"")</f>
        <v/>
      </c>
      <c r="BO1846" s="9" t="s">
        <v>646</v>
      </c>
      <c r="BP1846" s="9" t="s">
        <v>5537</v>
      </c>
    </row>
    <row r="1847" spans="1:68" s="9" customFormat="1" x14ac:dyDescent="0.35">
      <c r="A1847" s="1" t="s">
        <v>795</v>
      </c>
      <c r="B1847" s="8" t="s">
        <v>796</v>
      </c>
      <c r="C1847" s="3" t="str">
        <f>_xlfn.XLOOKUP(B1847,'[1]daily break down'!$D:$D,'[1]daily break down'!$E:$E,"")</f>
        <v>Douala</v>
      </c>
      <c r="D1847" s="1" t="s">
        <v>11</v>
      </c>
      <c r="E1847" s="1" t="s">
        <v>12</v>
      </c>
      <c r="F1847" s="3" t="s">
        <v>31</v>
      </c>
      <c r="G1847" s="1" t="s">
        <v>32</v>
      </c>
      <c r="H1847" s="41" t="str">
        <f>_xlfn.XLOOKUP(B1847,[2]CALCULATION!$B:$B,[2]CALCULATION!$H:$H,"")</f>
        <v>ZTE</v>
      </c>
      <c r="I1847" s="34">
        <v>0</v>
      </c>
      <c r="J1847" s="34">
        <v>0</v>
      </c>
      <c r="K1847" s="34">
        <v>0</v>
      </c>
      <c r="L1847" s="34">
        <v>1.5694868919306861E-3</v>
      </c>
      <c r="M1847" s="34">
        <v>0</v>
      </c>
      <c r="N1847" s="34">
        <v>0</v>
      </c>
      <c r="O1847" s="34">
        <v>0</v>
      </c>
      <c r="P1847" s="34">
        <v>0</v>
      </c>
      <c r="Q1847" s="34">
        <v>0</v>
      </c>
      <c r="R1847" s="34">
        <v>0</v>
      </c>
      <c r="S1847" s="109">
        <v>0</v>
      </c>
      <c r="T1847" s="109">
        <f>_xlfn.XLOOKUP(B1847,'[3]Nur des jours'!$B:$B,'[3]Nur des jours'!$U:$U,"")</f>
        <v>0</v>
      </c>
      <c r="U1847" s="109">
        <v>0</v>
      </c>
      <c r="V1847" s="109">
        <v>0</v>
      </c>
      <c r="W1847" s="109">
        <v>0</v>
      </c>
      <c r="X1847" s="109">
        <v>0</v>
      </c>
      <c r="Y1847" s="109">
        <v>0</v>
      </c>
      <c r="Z1847" s="109">
        <v>0</v>
      </c>
      <c r="AA1847" s="109">
        <v>0</v>
      </c>
      <c r="AB1847" s="109">
        <v>0</v>
      </c>
      <c r="AC1847" s="109">
        <v>0</v>
      </c>
      <c r="AD1847" s="109">
        <v>0</v>
      </c>
      <c r="AE1847" s="109">
        <v>0</v>
      </c>
      <c r="AF1847" s="109">
        <v>0</v>
      </c>
      <c r="AG1847" s="57" t="str">
        <f>_xlfn.XLOOKUP(B1847,[3]CALCULATION!$B:$B,[3]CALCULATION!$M:$M,"")</f>
        <v>Operationnel</v>
      </c>
      <c r="AH1847" s="57"/>
      <c r="AI1847" s="56" t="str" cm="1">
        <f t="array" ref="AI1847">IFERROR(_xlfn.IFS(
AK1847="MPR ISSUE","PDH",
AK1847="BSS Hardware Issue","BSS",
AK1847="Sites strategiques, MLL, Pylone, etc.","ENVTECH",
AK1847="AKTIVCO DEFAUT GE &amp; POWER Cabinet","AKTIVCO",
AK1847="AKTIVCO Coupure ENEO &amp; Baisse de tension","AKTIVCO GRID ONLY",
AK1847="Coupure ENEO &amp; Baisse de tension","IHS GRID ONLY",
AK1847="Defaut GE &amp; POWER Cabinet","IHS",
AK1847="Sharing","Partners",
AK1847="Sites strategiques &amp; DataCenter","SST &amp; DC",
AK1847="Exclu","Exclu",
AK1847="SAT","SAT",
AK1847="SPARE-ISSUE","SPARE-ISSUE",
AK1847="Fiber CAmtel","TRANS_FO_CAMTEL",
AK1847="Fiber AOF","Fiber AOF",
AK1847="Projet OCM (HUAWEI)","TRAVAUX-HUAWEI",
AK1847="Projet OCM (NOKIA)","TRAVAUX-NOKIA",
AK1847="ACCESS-ISSUE","ACCESS-ISSUE",
AK1847="Projet OCM (ZTE, NOKIA, autres projets)","TRAVAUX OCM",
AK1847="No root CAuse","No root cause",
AK1847="ODU HS","PDH",
AK1847="IP &amp; VLAN","PDH",
AK1847="Warehouse HUAWEI","SPARE-ISSUE",
AK1847="SPARE-HS","SPARE-ISSUE",
AK1847="Power Telco","BSS",AK1847="no impacts","no impacts"
),"")</f>
        <v>No root cause</v>
      </c>
      <c r="AJ1847" s="56" t="str" cm="1">
        <f t="array" ref="AJ1847">IFERROR(_xlfn.IFS(
AK1847="MPR ISSUE","TX ISSUE",
AK1847="BSS Hardware Issue","RAN ISSUE",
AK1847="Sites strategiques, MLL, Pylone, etc.","ENVTECH",
AK1847="AKTIVCO DEFAUT GE &amp; POWER Cabinet","POWER ISSUE",
AK1847="AKTIVCO Coupure ENEO &amp; Baisse de tension","POWER ISSUE",
AK1847="Coupure ENEO &amp; Baisse de tension","POWER ISSUE",
AK1847="Defaut GE &amp; POWER Cabinet","POWER ISSUE",
AK1847="Sharing","POWER ISSUE",
AK1847="Sites strategiques &amp; DataCenter","POWER ISSUE",
AK1847="Exclu","Exclu",
AK1847="SAT","TX ISSUE",
AK1847="SPARE-ISSUE","SPARE-ISSUE",
AK1847="Fiber CAmtel","TX ISSUE",
AK1847="Fiber AOF","TX ISSUE",
AK1847="Projet OCM (HUAWEI)","TRAVAUX-HUAWEI",
AK1847="Projet OCM (NOKIA)","TRAVAUX -NOKIA",
AK1847="ACCESS-ISSUE","ACCESS-ISSUE",
AK1847="Projet OCM (ZTE, NOKIA, autres projets)","TRAVAUX OCM",
AK1847="No root CAuse","No root cause",
AK1847="ODU HS","TX ISSUE",
AK1847="IP &amp; VLAN","TX ISSUE",
AK1847="Warehouse HUAWEI","SPARE-ISSUE",
AK1847="SPARE-HS","SPARE-ISSUE",
AK1847="Power Telco","RAN ISSUE",AK1847="no impacts","no impacts"
),"")</f>
        <v>No root cause</v>
      </c>
      <c r="AK1847" s="81" t="s">
        <v>5620</v>
      </c>
      <c r="AL1847" s="56" t="str" cm="1">
        <f t="array" ref="AL1847">IFERROR(_xlfn.IFS(
AK1847="MPR ISSUE","ACTIVE",
AK1847="BSS Hardware Issue","ACTIVE",
AK1847="Sites strategiques, MLL, Pylone, etc.","PASSIVE",
AK1847="AKTIVCO DEFAUT GE &amp; POWER Cabinet","PASSIVE",
AK1847="AKTIVCO Coupure ENEO &amp; Baisse de tension","PASSIVE",
AK1847="Coupure ENEO &amp; Baisse de tension","PASSIVE",
AK1847="Defaut GE &amp; POWER Cabinet","PASSIVE",
AK1847="Sharing","PASSIVE",
AK1847="Sites strategiques &amp; DataCenter","PASSIVE",
AK1847="Exclu","Exclu",
AK1847="SAT","ACTIVE",
AK1847="SPARE-ISSUE","SPARE-ISSUE",
AK1847="Fiber CAmtel","ACTIVE",
AK1847="Fiber AOF","ACTIVE",
AK1847="Projet OCM (HUAWEI)","PLANNED WORKS",
AK1847="Projet OCM (NOKIA)","PLANNED WORKS",
AK1847="ACCESS-ISSUE","ACCESS-ISSUE",
AK1847="Projet OCM (ZTE, NOKIA, autres projets)","PLANNED WORKS",
AK1847="No root CAuse","No root cause",
AK1847="ODU HS","ACTIVE",
AK1847="IP &amp; VLAN","ACTIVE",
AK1847="Warehouse HUAWEI","SPARE-ISSUE",
AK1847="SPARE-HS","SPARE-ISSUE",
AK1847="Power Telco","ACTIVE", AK1847="no impacts","no impacts"
),"")</f>
        <v>No root cause</v>
      </c>
      <c r="AM1847" s="108" t="s">
        <v>5537</v>
      </c>
      <c r="AN1847" s="117" t="s">
        <v>796</v>
      </c>
      <c r="AP1847" s="23" t="s">
        <v>5537</v>
      </c>
      <c r="AQ1847" s="23" t="s">
        <v>5537</v>
      </c>
      <c r="AR1847" s="7"/>
      <c r="AS1847" s="6"/>
      <c r="AT1847" s="7"/>
      <c r="AU1847" s="3" t="s">
        <v>5537</v>
      </c>
      <c r="AV1847" s="24" t="s">
        <v>5537</v>
      </c>
      <c r="AW1847" s="24" t="s">
        <v>5537</v>
      </c>
      <c r="AX1847" s="24" t="s">
        <v>5537</v>
      </c>
      <c r="AY1847" s="24" t="s">
        <v>5537</v>
      </c>
      <c r="AZ1847" s="24" t="s">
        <v>5537</v>
      </c>
      <c r="BA1847" s="24" t="s">
        <v>5537</v>
      </c>
      <c r="BB1847" s="24" t="s">
        <v>5537</v>
      </c>
      <c r="BC1847" s="24" t="s">
        <v>5537</v>
      </c>
      <c r="BD1847" s="24" t="s">
        <v>5537</v>
      </c>
      <c r="BE1847" s="24" t="s">
        <v>5537</v>
      </c>
      <c r="BF1847" s="24" t="s">
        <v>5537</v>
      </c>
      <c r="BG1847" s="24" t="s">
        <v>5537</v>
      </c>
      <c r="BH1847" s="24" t="s">
        <v>5537</v>
      </c>
      <c r="BI1847" s="9" t="s">
        <v>5537</v>
      </c>
      <c r="BJ1847" s="14"/>
      <c r="BK1847" s="14" t="s">
        <v>5537</v>
      </c>
      <c r="BL1847" s="14" t="str">
        <f>_xlfn.XLOOKUP(B1847,'[4]cell downs 18042026 17h'!$B:$B,'[4]cell downs 18042026 17h'!$B:$B,"")</f>
        <v/>
      </c>
      <c r="BM1847" s="14" t="str">
        <f>_xlfn.XLOOKUP(B1847,'[5]Cells Huawei 19042026 15h'!$B:$B,'[5]Cells Huawei 19042026 15h'!$B:$B,"")</f>
        <v/>
      </c>
      <c r="BN1847" s="9" t="str">
        <f>_xlfn.XLOOKUP(B1847,'[6]cells down 19042026 9H40'!$B:$B,'[6]cells down 19042026 9H40'!$B:$B,"")</f>
        <v/>
      </c>
      <c r="BO1847" s="9" t="s">
        <v>796</v>
      </c>
      <c r="BP1847" s="9" t="s">
        <v>12</v>
      </c>
    </row>
    <row r="1848" spans="1:68" s="9" customFormat="1" x14ac:dyDescent="0.35">
      <c r="A1848" s="1" t="s">
        <v>1957</v>
      </c>
      <c r="B1848" s="8" t="s">
        <v>1958</v>
      </c>
      <c r="C1848" s="3" t="str">
        <f>_xlfn.XLOOKUP(B1848,'[1]daily break down'!$D:$D,'[1]daily break down'!$E:$E,"")</f>
        <v>Douala</v>
      </c>
      <c r="D1848" s="1" t="s">
        <v>21</v>
      </c>
      <c r="E1848" s="1" t="s">
        <v>30</v>
      </c>
      <c r="F1848" s="3" t="s">
        <v>31</v>
      </c>
      <c r="G1848" s="1" t="s">
        <v>32</v>
      </c>
      <c r="H1848" s="41" t="str">
        <f>_xlfn.XLOOKUP(B1848,[2]CALCULATION!$B:$B,[2]CALCULATION!$H:$H,"")</f>
        <v>ZTE</v>
      </c>
      <c r="I1848" s="34">
        <v>0</v>
      </c>
      <c r="J1848" s="34">
        <v>0</v>
      </c>
      <c r="K1848" s="34">
        <v>0</v>
      </c>
      <c r="L1848" s="34">
        <v>1.5159816569784899E-3</v>
      </c>
      <c r="M1848" s="34">
        <v>0</v>
      </c>
      <c r="N1848" s="34">
        <v>0</v>
      </c>
      <c r="O1848" s="34">
        <v>0</v>
      </c>
      <c r="P1848" s="34">
        <v>0</v>
      </c>
      <c r="Q1848" s="34">
        <v>0</v>
      </c>
      <c r="R1848" s="34">
        <v>0</v>
      </c>
      <c r="S1848" s="109">
        <v>0</v>
      </c>
      <c r="T1848" s="109">
        <f>_xlfn.XLOOKUP(B1848,'[3]Nur des jours'!$B:$B,'[3]Nur des jours'!$U:$U,"")</f>
        <v>0</v>
      </c>
      <c r="U1848" s="109">
        <v>0</v>
      </c>
      <c r="V1848" s="109">
        <v>0</v>
      </c>
      <c r="W1848" s="109">
        <v>0</v>
      </c>
      <c r="X1848" s="109">
        <v>0</v>
      </c>
      <c r="Y1848" s="109">
        <v>0</v>
      </c>
      <c r="Z1848" s="109">
        <v>0</v>
      </c>
      <c r="AA1848" s="109">
        <v>0</v>
      </c>
      <c r="AB1848" s="109">
        <v>0</v>
      </c>
      <c r="AC1848" s="109">
        <v>0</v>
      </c>
      <c r="AD1848" s="109">
        <v>0</v>
      </c>
      <c r="AE1848" s="109">
        <v>0</v>
      </c>
      <c r="AF1848" s="109">
        <v>0</v>
      </c>
      <c r="AG1848" s="57" t="str">
        <f>_xlfn.XLOOKUP(B1848,[3]CALCULATION!$B:$B,[3]CALCULATION!$M:$M,"")</f>
        <v>Operationnel</v>
      </c>
      <c r="AH1848" s="57"/>
      <c r="AI1848" s="56" t="str" cm="1">
        <f t="array" ref="AI1848">IFERROR(_xlfn.IFS(
AK1848="MPR ISSUE","PDH",
AK1848="BSS Hardware Issue","BSS",
AK1848="Sites strategiques, MLL, Pylone, etc.","ENVTECH",
AK1848="AKTIVCO DEFAUT GE &amp; POWER Cabinet","AKTIVCO",
AK1848="AKTIVCO Coupure ENEO &amp; Baisse de tension","AKTIVCO GRID ONLY",
AK1848="Coupure ENEO &amp; Baisse de tension","IHS GRID ONLY",
AK1848="Defaut GE &amp; POWER Cabinet","IHS",
AK1848="Sharing","Partners",
AK1848="Sites strategiques &amp; DataCenter","SST &amp; DC",
AK1848="Exclu","Exclu",
AK1848="SAT","SAT",
AK1848="SPARE-ISSUE","SPARE-ISSUE",
AK1848="Fiber CAmtel","TRANS_FO_CAMTEL",
AK1848="Fiber AOF","Fiber AOF",
AK1848="Projet OCM (HUAWEI)","TRAVAUX-HUAWEI",
AK1848="Projet OCM (NOKIA)","TRAVAUX-NOKIA",
AK1848="ACCESS-ISSUE","ACCESS-ISSUE",
AK1848="Projet OCM (ZTE, NOKIA, autres projets)","TRAVAUX OCM",
AK1848="No root CAuse","No root cause",
AK1848="ODU HS","PDH",
AK1848="IP &amp; VLAN","PDH",
AK1848="Warehouse HUAWEI","SPARE-ISSUE",
AK1848="SPARE-HS","SPARE-ISSUE",
AK1848="Power Telco","BSS",AK1848="no impacts","no impacts"
),"")</f>
        <v>No root cause</v>
      </c>
      <c r="AJ1848" s="56" t="str" cm="1">
        <f t="array" ref="AJ1848">IFERROR(_xlfn.IFS(
AK1848="MPR ISSUE","TX ISSUE",
AK1848="BSS Hardware Issue","RAN ISSUE",
AK1848="Sites strategiques, MLL, Pylone, etc.","ENVTECH",
AK1848="AKTIVCO DEFAUT GE &amp; POWER Cabinet","POWER ISSUE",
AK1848="AKTIVCO Coupure ENEO &amp; Baisse de tension","POWER ISSUE",
AK1848="Coupure ENEO &amp; Baisse de tension","POWER ISSUE",
AK1848="Defaut GE &amp; POWER Cabinet","POWER ISSUE",
AK1848="Sharing","POWER ISSUE",
AK1848="Sites strategiques &amp; DataCenter","POWER ISSUE",
AK1848="Exclu","Exclu",
AK1848="SAT","TX ISSUE",
AK1848="SPARE-ISSUE","SPARE-ISSUE",
AK1848="Fiber CAmtel","TX ISSUE",
AK1848="Fiber AOF","TX ISSUE",
AK1848="Projet OCM (HUAWEI)","TRAVAUX-HUAWEI",
AK1848="Projet OCM (NOKIA)","TRAVAUX -NOKIA",
AK1848="ACCESS-ISSUE","ACCESS-ISSUE",
AK1848="Projet OCM (ZTE, NOKIA, autres projets)","TRAVAUX OCM",
AK1848="No root CAuse","No root cause",
AK1848="ODU HS","TX ISSUE",
AK1848="IP &amp; VLAN","TX ISSUE",
AK1848="Warehouse HUAWEI","SPARE-ISSUE",
AK1848="SPARE-HS","SPARE-ISSUE",
AK1848="Power Telco","RAN ISSUE",AK1848="no impacts","no impacts"
),"")</f>
        <v>No root cause</v>
      </c>
      <c r="AK1848" s="81" t="s">
        <v>5620</v>
      </c>
      <c r="AL1848" s="56" t="str" cm="1">
        <f t="array" ref="AL1848">IFERROR(_xlfn.IFS(
AK1848="MPR ISSUE","ACTIVE",
AK1848="BSS Hardware Issue","ACTIVE",
AK1848="Sites strategiques, MLL, Pylone, etc.","PASSIVE",
AK1848="AKTIVCO DEFAUT GE &amp; POWER Cabinet","PASSIVE",
AK1848="AKTIVCO Coupure ENEO &amp; Baisse de tension","PASSIVE",
AK1848="Coupure ENEO &amp; Baisse de tension","PASSIVE",
AK1848="Defaut GE &amp; POWER Cabinet","PASSIVE",
AK1848="Sharing","PASSIVE",
AK1848="Sites strategiques &amp; DataCenter","PASSIVE",
AK1848="Exclu","Exclu",
AK1848="SAT","ACTIVE",
AK1848="SPARE-ISSUE","SPARE-ISSUE",
AK1848="Fiber CAmtel","ACTIVE",
AK1848="Fiber AOF","ACTIVE",
AK1848="Projet OCM (HUAWEI)","PLANNED WORKS",
AK1848="Projet OCM (NOKIA)","PLANNED WORKS",
AK1848="ACCESS-ISSUE","ACCESS-ISSUE",
AK1848="Projet OCM (ZTE, NOKIA, autres projets)","PLANNED WORKS",
AK1848="No root CAuse","No root cause",
AK1848="ODU HS","ACTIVE",
AK1848="IP &amp; VLAN","ACTIVE",
AK1848="Warehouse HUAWEI","SPARE-ISSUE",
AK1848="SPARE-HS","SPARE-ISSUE",
AK1848="Power Telco","ACTIVE", AK1848="no impacts","no impacts"
),"")</f>
        <v>No root cause</v>
      </c>
      <c r="AM1848" s="108" t="s">
        <v>5537</v>
      </c>
      <c r="AN1848" s="117" t="s">
        <v>1958</v>
      </c>
      <c r="AP1848" s="23" t="s">
        <v>5537</v>
      </c>
      <c r="AQ1848" s="23" t="s">
        <v>5537</v>
      </c>
      <c r="AR1848" s="7"/>
      <c r="AS1848" s="6"/>
      <c r="AT1848" s="7"/>
      <c r="AU1848" s="3" t="s">
        <v>5537</v>
      </c>
      <c r="AV1848" s="24" t="s">
        <v>5537</v>
      </c>
      <c r="AW1848" s="24" t="s">
        <v>5537</v>
      </c>
      <c r="AX1848" s="24" t="s">
        <v>5537</v>
      </c>
      <c r="AY1848" s="24" t="s">
        <v>5537</v>
      </c>
      <c r="AZ1848" s="24" t="s">
        <v>5537</v>
      </c>
      <c r="BA1848" s="24" t="s">
        <v>5537</v>
      </c>
      <c r="BB1848" s="24" t="s">
        <v>5537</v>
      </c>
      <c r="BC1848" s="24" t="s">
        <v>5537</v>
      </c>
      <c r="BD1848" s="24" t="s">
        <v>5537</v>
      </c>
      <c r="BE1848" s="24" t="s">
        <v>5537</v>
      </c>
      <c r="BF1848" s="24" t="s">
        <v>5537</v>
      </c>
      <c r="BG1848" s="24" t="s">
        <v>5537</v>
      </c>
      <c r="BH1848" s="24" t="s">
        <v>5537</v>
      </c>
      <c r="BI1848" s="9" t="s">
        <v>5537</v>
      </c>
      <c r="BJ1848" s="14"/>
      <c r="BK1848" s="14" t="s">
        <v>5537</v>
      </c>
      <c r="BL1848" s="14" t="str">
        <f>_xlfn.XLOOKUP(B1848,'[4]cell downs 18042026 17h'!$B:$B,'[4]cell downs 18042026 17h'!$B:$B,"")</f>
        <v/>
      </c>
      <c r="BM1848" s="14" t="str">
        <f>_xlfn.XLOOKUP(B1848,'[5]Cells Huawei 19042026 15h'!$B:$B,'[5]Cells Huawei 19042026 15h'!$B:$B,"")</f>
        <v/>
      </c>
      <c r="BN1848" s="9" t="str">
        <f>_xlfn.XLOOKUP(B1848,'[6]cells down 19042026 9H40'!$B:$B,'[6]cells down 19042026 9H40'!$B:$B,"")</f>
        <v/>
      </c>
      <c r="BO1848" s="9" t="s">
        <v>5537</v>
      </c>
      <c r="BP1848" s="9" t="s">
        <v>5537</v>
      </c>
    </row>
    <row r="1849" spans="1:68" s="9" customFormat="1" x14ac:dyDescent="0.35">
      <c r="A1849" s="1" t="s">
        <v>4569</v>
      </c>
      <c r="B1849" s="8" t="s">
        <v>4570</v>
      </c>
      <c r="C1849" s="3" t="str">
        <f>_xlfn.XLOOKUP(B1849,'[1]daily break down'!$D:$D,'[1]daily break down'!$E:$E,"")</f>
        <v>Douala</v>
      </c>
      <c r="D1849" s="1" t="s">
        <v>11</v>
      </c>
      <c r="E1849" s="1" t="s">
        <v>12</v>
      </c>
      <c r="F1849" s="3" t="s">
        <v>31</v>
      </c>
      <c r="G1849" s="1" t="s">
        <v>32</v>
      </c>
      <c r="H1849" s="41" t="str">
        <f>_xlfn.XLOOKUP(B1849,[2]CALCULATION!$B:$B,[2]CALCULATION!$H:$H,"")</f>
        <v>ZTE</v>
      </c>
      <c r="I1849" s="34">
        <v>0</v>
      </c>
      <c r="J1849" s="34">
        <v>0</v>
      </c>
      <c r="K1849" s="34">
        <v>0</v>
      </c>
      <c r="L1849" s="34">
        <v>1.3733010304392435E-3</v>
      </c>
      <c r="M1849" s="34">
        <v>0</v>
      </c>
      <c r="N1849" s="34">
        <v>0</v>
      </c>
      <c r="O1849" s="34">
        <v>0</v>
      </c>
      <c r="P1849" s="34">
        <v>0</v>
      </c>
      <c r="Q1849" s="34">
        <v>0</v>
      </c>
      <c r="R1849" s="34">
        <v>0</v>
      </c>
      <c r="S1849" s="109">
        <v>0</v>
      </c>
      <c r="T1849" s="109">
        <f>_xlfn.XLOOKUP(B1849,'[3]Nur des jours'!$B:$B,'[3]Nur des jours'!$U:$U,"")</f>
        <v>0</v>
      </c>
      <c r="U1849" s="109">
        <v>0</v>
      </c>
      <c r="V1849" s="109">
        <v>0</v>
      </c>
      <c r="W1849" s="109">
        <v>0</v>
      </c>
      <c r="X1849" s="109">
        <v>0</v>
      </c>
      <c r="Y1849" s="109">
        <v>0</v>
      </c>
      <c r="Z1849" s="109">
        <v>0</v>
      </c>
      <c r="AA1849" s="109">
        <v>0</v>
      </c>
      <c r="AB1849" s="109">
        <v>0</v>
      </c>
      <c r="AC1849" s="109">
        <v>0</v>
      </c>
      <c r="AD1849" s="109">
        <v>0</v>
      </c>
      <c r="AE1849" s="109">
        <v>0</v>
      </c>
      <c r="AF1849" s="109">
        <v>0</v>
      </c>
      <c r="AG1849" s="57" t="str">
        <f>_xlfn.XLOOKUP(B1849,[3]CALCULATION!$B:$B,[3]CALCULATION!$M:$M,"")</f>
        <v>Operationnel</v>
      </c>
      <c r="AH1849" s="57"/>
      <c r="AI1849" s="56" t="str" cm="1">
        <f t="array" ref="AI1849">IFERROR(_xlfn.IFS(
AK1849="MPR ISSUE","PDH",
AK1849="BSS Hardware Issue","BSS",
AK1849="Sites strategiques, MLL, Pylone, etc.","ENVTECH",
AK1849="AKTIVCO DEFAUT GE &amp; POWER Cabinet","AKTIVCO",
AK1849="AKTIVCO Coupure ENEO &amp; Baisse de tension","AKTIVCO GRID ONLY",
AK1849="Coupure ENEO &amp; Baisse de tension","IHS GRID ONLY",
AK1849="Defaut GE &amp; POWER Cabinet","IHS",
AK1849="Sharing","Partners",
AK1849="Sites strategiques &amp; DataCenter","SST &amp; DC",
AK1849="Exclu","Exclu",
AK1849="SAT","SAT",
AK1849="SPARE-ISSUE","SPARE-ISSUE",
AK1849="Fiber CAmtel","TRANS_FO_CAMTEL",
AK1849="Fiber AOF","Fiber AOF",
AK1849="Projet OCM (HUAWEI)","TRAVAUX-HUAWEI",
AK1849="Projet OCM (NOKIA)","TRAVAUX-NOKIA",
AK1849="ACCESS-ISSUE","ACCESS-ISSUE",
AK1849="Projet OCM (ZTE, NOKIA, autres projets)","TRAVAUX OCM",
AK1849="No root CAuse","No root cause",
AK1849="ODU HS","PDH",
AK1849="IP &amp; VLAN","PDH",
AK1849="Warehouse HUAWEI","SPARE-ISSUE",
AK1849="SPARE-HS","SPARE-ISSUE",
AK1849="Power Telco","BSS",AK1849="no impacts","no impacts"
),"")</f>
        <v>No root cause</v>
      </c>
      <c r="AJ1849" s="56" t="str" cm="1">
        <f t="array" ref="AJ1849">IFERROR(_xlfn.IFS(
AK1849="MPR ISSUE","TX ISSUE",
AK1849="BSS Hardware Issue","RAN ISSUE",
AK1849="Sites strategiques, MLL, Pylone, etc.","ENVTECH",
AK1849="AKTIVCO DEFAUT GE &amp; POWER Cabinet","POWER ISSUE",
AK1849="AKTIVCO Coupure ENEO &amp; Baisse de tension","POWER ISSUE",
AK1849="Coupure ENEO &amp; Baisse de tension","POWER ISSUE",
AK1849="Defaut GE &amp; POWER Cabinet","POWER ISSUE",
AK1849="Sharing","POWER ISSUE",
AK1849="Sites strategiques &amp; DataCenter","POWER ISSUE",
AK1849="Exclu","Exclu",
AK1849="SAT","TX ISSUE",
AK1849="SPARE-ISSUE","SPARE-ISSUE",
AK1849="Fiber CAmtel","TX ISSUE",
AK1849="Fiber AOF","TX ISSUE",
AK1849="Projet OCM (HUAWEI)","TRAVAUX-HUAWEI",
AK1849="Projet OCM (NOKIA)","TRAVAUX -NOKIA",
AK1849="ACCESS-ISSUE","ACCESS-ISSUE",
AK1849="Projet OCM (ZTE, NOKIA, autres projets)","TRAVAUX OCM",
AK1849="No root CAuse","No root cause",
AK1849="ODU HS","TX ISSUE",
AK1849="IP &amp; VLAN","TX ISSUE",
AK1849="Warehouse HUAWEI","SPARE-ISSUE",
AK1849="SPARE-HS","SPARE-ISSUE",
AK1849="Power Telco","RAN ISSUE",AK1849="no impacts","no impacts"
),"")</f>
        <v>No root cause</v>
      </c>
      <c r="AK1849" s="81" t="s">
        <v>5620</v>
      </c>
      <c r="AL1849" s="56" t="str" cm="1">
        <f t="array" ref="AL1849">IFERROR(_xlfn.IFS(
AK1849="MPR ISSUE","ACTIVE",
AK1849="BSS Hardware Issue","ACTIVE",
AK1849="Sites strategiques, MLL, Pylone, etc.","PASSIVE",
AK1849="AKTIVCO DEFAUT GE &amp; POWER Cabinet","PASSIVE",
AK1849="AKTIVCO Coupure ENEO &amp; Baisse de tension","PASSIVE",
AK1849="Coupure ENEO &amp; Baisse de tension","PASSIVE",
AK1849="Defaut GE &amp; POWER Cabinet","PASSIVE",
AK1849="Sharing","PASSIVE",
AK1849="Sites strategiques &amp; DataCenter","PASSIVE",
AK1849="Exclu","Exclu",
AK1849="SAT","ACTIVE",
AK1849="SPARE-ISSUE","SPARE-ISSUE",
AK1849="Fiber CAmtel","ACTIVE",
AK1849="Fiber AOF","ACTIVE",
AK1849="Projet OCM (HUAWEI)","PLANNED WORKS",
AK1849="Projet OCM (NOKIA)","PLANNED WORKS",
AK1849="ACCESS-ISSUE","ACCESS-ISSUE",
AK1849="Projet OCM (ZTE, NOKIA, autres projets)","PLANNED WORKS",
AK1849="No root CAuse","No root cause",
AK1849="ODU HS","ACTIVE",
AK1849="IP &amp; VLAN","ACTIVE",
AK1849="Warehouse HUAWEI","SPARE-ISSUE",
AK1849="SPARE-HS","SPARE-ISSUE",
AK1849="Power Telco","ACTIVE", AK1849="no impacts","no impacts"
),"")</f>
        <v>No root cause</v>
      </c>
      <c r="AM1849" s="108" t="s">
        <v>5537</v>
      </c>
      <c r="AN1849" s="117" t="s">
        <v>4570</v>
      </c>
      <c r="AP1849" s="23" t="s">
        <v>5537</v>
      </c>
      <c r="AQ1849" s="23" t="s">
        <v>5537</v>
      </c>
      <c r="AR1849" s="7"/>
      <c r="AS1849" s="6"/>
      <c r="AT1849" s="7"/>
      <c r="AU1849" s="3" t="s">
        <v>5537</v>
      </c>
      <c r="AV1849" s="24" t="s">
        <v>5537</v>
      </c>
      <c r="AW1849" s="24" t="s">
        <v>5537</v>
      </c>
      <c r="AX1849" s="24" t="s">
        <v>5537</v>
      </c>
      <c r="AY1849" s="24" t="s">
        <v>5537</v>
      </c>
      <c r="AZ1849" s="24" t="s">
        <v>5537</v>
      </c>
      <c r="BA1849" s="24" t="s">
        <v>5537</v>
      </c>
      <c r="BB1849" s="24" t="s">
        <v>5537</v>
      </c>
      <c r="BC1849" s="24" t="s">
        <v>5537</v>
      </c>
      <c r="BD1849" s="24" t="s">
        <v>5537</v>
      </c>
      <c r="BE1849" s="24" t="s">
        <v>5537</v>
      </c>
      <c r="BF1849" s="24" t="s">
        <v>5537</v>
      </c>
      <c r="BG1849" s="24" t="s">
        <v>5537</v>
      </c>
      <c r="BH1849" s="24" t="s">
        <v>5537</v>
      </c>
      <c r="BI1849" s="9" t="s">
        <v>5537</v>
      </c>
      <c r="BJ1849" s="14"/>
      <c r="BK1849" s="14" t="s">
        <v>5537</v>
      </c>
      <c r="BL1849" s="14" t="str">
        <f>_xlfn.XLOOKUP(B1849,'[4]cell downs 18042026 17h'!$B:$B,'[4]cell downs 18042026 17h'!$B:$B,"")</f>
        <v/>
      </c>
      <c r="BM1849" s="14" t="str">
        <f>_xlfn.XLOOKUP(B1849,'[5]Cells Huawei 19042026 15h'!$B:$B,'[5]Cells Huawei 19042026 15h'!$B:$B,"")</f>
        <v/>
      </c>
      <c r="BN1849" s="9" t="str">
        <f>_xlfn.XLOOKUP(B1849,'[6]cells down 19042026 9H40'!$B:$B,'[6]cells down 19042026 9H40'!$B:$B,"")</f>
        <v/>
      </c>
      <c r="BO1849" s="9" t="s">
        <v>4570</v>
      </c>
      <c r="BP1849" s="9" t="s">
        <v>12</v>
      </c>
    </row>
    <row r="1850" spans="1:68" s="9" customFormat="1" x14ac:dyDescent="0.35">
      <c r="A1850" s="1" t="s">
        <v>998</v>
      </c>
      <c r="B1850" s="8" t="s">
        <v>999</v>
      </c>
      <c r="C1850" s="3" t="str">
        <f>_xlfn.XLOOKUP(B1850,'[1]daily break down'!$D:$D,'[1]daily break down'!$E:$E,"")</f>
        <v>OUEST</v>
      </c>
      <c r="D1850" s="1" t="s">
        <v>11</v>
      </c>
      <c r="E1850" s="1" t="s">
        <v>12</v>
      </c>
      <c r="F1850" s="3" t="s">
        <v>102</v>
      </c>
      <c r="G1850" s="1" t="s">
        <v>856</v>
      </c>
      <c r="H1850" s="39" t="str">
        <f>_xlfn.XLOOKUP(B1850,[2]CALCULATION!$B:$B,[2]CALCULATION!$H:$H,"")</f>
        <v>Huawei</v>
      </c>
      <c r="I1850" s="34">
        <v>0</v>
      </c>
      <c r="J1850" s="34">
        <v>0</v>
      </c>
      <c r="K1850" s="34">
        <v>0</v>
      </c>
      <c r="L1850" s="34">
        <v>8.9175391586979543E-5</v>
      </c>
      <c r="M1850" s="34">
        <v>0</v>
      </c>
      <c r="N1850" s="34">
        <v>0</v>
      </c>
      <c r="O1850" s="34">
        <v>0</v>
      </c>
      <c r="P1850" s="34">
        <v>0</v>
      </c>
      <c r="Q1850" s="34">
        <v>0</v>
      </c>
      <c r="R1850" s="34">
        <v>0</v>
      </c>
      <c r="S1850" s="109">
        <v>0</v>
      </c>
      <c r="T1850" s="109">
        <f>_xlfn.XLOOKUP(B1850,'[3]Nur des jours'!$B:$B,'[3]Nur des jours'!$U:$U,"")</f>
        <v>0</v>
      </c>
      <c r="U1850" s="109">
        <v>0</v>
      </c>
      <c r="V1850" s="109">
        <v>0</v>
      </c>
      <c r="W1850" s="109">
        <v>0</v>
      </c>
      <c r="X1850" s="109">
        <v>0</v>
      </c>
      <c r="Y1850" s="109">
        <v>0</v>
      </c>
      <c r="Z1850" s="109">
        <v>0</v>
      </c>
      <c r="AA1850" s="109">
        <v>0</v>
      </c>
      <c r="AB1850" s="109">
        <v>0</v>
      </c>
      <c r="AC1850" s="109">
        <v>0</v>
      </c>
      <c r="AD1850" s="109">
        <v>0</v>
      </c>
      <c r="AE1850" s="109">
        <v>0</v>
      </c>
      <c r="AF1850" s="109">
        <v>0</v>
      </c>
      <c r="AG1850" s="57" t="str">
        <f>_xlfn.XLOOKUP(B1850,[3]CALCULATION!$B:$B,[3]CALCULATION!$M:$M,"")</f>
        <v>Operationnel</v>
      </c>
      <c r="AH1850" s="57"/>
      <c r="AI1850" s="56" t="str" cm="1">
        <f t="array" ref="AI1850">IFERROR(_xlfn.IFS(
AK1850="MPR ISSUE","PDH",
AK1850="BSS Hardware Issue","BSS",
AK1850="Sites strategiques, MLL, Pylone, etc.","ENVTECH",
AK1850="AKTIVCO DEFAUT GE &amp; POWER Cabinet","AKTIVCO",
AK1850="AKTIVCO Coupure ENEO &amp; Baisse de tension","AKTIVCO GRID ONLY",
AK1850="Coupure ENEO &amp; Baisse de tension","IHS GRID ONLY",
AK1850="Defaut GE &amp; POWER Cabinet","IHS",
AK1850="Sharing","Partners",
AK1850="Sites strategiques &amp; DataCenter","SST &amp; DC",
AK1850="Exclu","Exclu",
AK1850="SAT","SAT",
AK1850="SPARE-ISSUE","SPARE-ISSUE",
AK1850="Fiber CAmtel","TRANS_FO_CAMTEL",
AK1850="Fiber AOF","Fiber AOF",
AK1850="Projet OCM (HUAWEI)","TRAVAUX-HUAWEI",
AK1850="Projet OCM (NOKIA)","TRAVAUX-NOKIA",
AK1850="ACCESS-ISSUE","ACCESS-ISSUE",
AK1850="Projet OCM (ZTE, NOKIA, autres projets)","TRAVAUX OCM",
AK1850="No root CAuse","No root cause",
AK1850="ODU HS","PDH",
AK1850="IP &amp; VLAN","PDH",
AK1850="Warehouse HUAWEI","SPARE-ISSUE",
AK1850="SPARE-HS","SPARE-ISSUE",
AK1850="Power Telco","BSS",AK1850="no impacts","no impacts"
),"")</f>
        <v>No root cause</v>
      </c>
      <c r="AJ1850" s="56" t="str" cm="1">
        <f t="array" ref="AJ1850">IFERROR(_xlfn.IFS(
AK1850="MPR ISSUE","TX ISSUE",
AK1850="BSS Hardware Issue","RAN ISSUE",
AK1850="Sites strategiques, MLL, Pylone, etc.","ENVTECH",
AK1850="AKTIVCO DEFAUT GE &amp; POWER Cabinet","POWER ISSUE",
AK1850="AKTIVCO Coupure ENEO &amp; Baisse de tension","POWER ISSUE",
AK1850="Coupure ENEO &amp; Baisse de tension","POWER ISSUE",
AK1850="Defaut GE &amp; POWER Cabinet","POWER ISSUE",
AK1850="Sharing","POWER ISSUE",
AK1850="Sites strategiques &amp; DataCenter","POWER ISSUE",
AK1850="Exclu","Exclu",
AK1850="SAT","TX ISSUE",
AK1850="SPARE-ISSUE","SPARE-ISSUE",
AK1850="Fiber CAmtel","TX ISSUE",
AK1850="Fiber AOF","TX ISSUE",
AK1850="Projet OCM (HUAWEI)","TRAVAUX-HUAWEI",
AK1850="Projet OCM (NOKIA)","TRAVAUX -NOKIA",
AK1850="ACCESS-ISSUE","ACCESS-ISSUE",
AK1850="Projet OCM (ZTE, NOKIA, autres projets)","TRAVAUX OCM",
AK1850="No root CAuse","No root cause",
AK1850="ODU HS","TX ISSUE",
AK1850="IP &amp; VLAN","TX ISSUE",
AK1850="Warehouse HUAWEI","SPARE-ISSUE",
AK1850="SPARE-HS","SPARE-ISSUE",
AK1850="Power Telco","RAN ISSUE",AK1850="no impacts","no impacts"
),"")</f>
        <v>No root cause</v>
      </c>
      <c r="AK1850" s="81" t="s">
        <v>5620</v>
      </c>
      <c r="AL1850" s="56" t="str" cm="1">
        <f t="array" ref="AL1850">IFERROR(_xlfn.IFS(
AK1850="MPR ISSUE","ACTIVE",
AK1850="BSS Hardware Issue","ACTIVE",
AK1850="Sites strategiques, MLL, Pylone, etc.","PASSIVE",
AK1850="AKTIVCO DEFAUT GE &amp; POWER Cabinet","PASSIVE",
AK1850="AKTIVCO Coupure ENEO &amp; Baisse de tension","PASSIVE",
AK1850="Coupure ENEO &amp; Baisse de tension","PASSIVE",
AK1850="Defaut GE &amp; POWER Cabinet","PASSIVE",
AK1850="Sharing","PASSIVE",
AK1850="Sites strategiques &amp; DataCenter","PASSIVE",
AK1850="Exclu","Exclu",
AK1850="SAT","ACTIVE",
AK1850="SPARE-ISSUE","SPARE-ISSUE",
AK1850="Fiber CAmtel","ACTIVE",
AK1850="Fiber AOF","ACTIVE",
AK1850="Projet OCM (HUAWEI)","PLANNED WORKS",
AK1850="Projet OCM (NOKIA)","PLANNED WORKS",
AK1850="ACCESS-ISSUE","ACCESS-ISSUE",
AK1850="Projet OCM (ZTE, NOKIA, autres projets)","PLANNED WORKS",
AK1850="No root CAuse","No root cause",
AK1850="ODU HS","ACTIVE",
AK1850="IP &amp; VLAN","ACTIVE",
AK1850="Warehouse HUAWEI","SPARE-ISSUE",
AK1850="SPARE-HS","SPARE-ISSUE",
AK1850="Power Telco","ACTIVE", AK1850="no impacts","no impacts"
),"")</f>
        <v>No root cause</v>
      </c>
      <c r="AM1850" s="108" t="s">
        <v>5537</v>
      </c>
      <c r="AN1850" s="117" t="s">
        <v>999</v>
      </c>
      <c r="AP1850" s="23" t="s">
        <v>5537</v>
      </c>
      <c r="AQ1850" s="23" t="s">
        <v>5537</v>
      </c>
      <c r="AR1850" s="7"/>
      <c r="AS1850" s="6"/>
      <c r="AT1850" s="7"/>
      <c r="AU1850" s="3" t="s">
        <v>5537</v>
      </c>
      <c r="AV1850" s="24" t="s">
        <v>5537</v>
      </c>
      <c r="AW1850" s="24" t="s">
        <v>5537</v>
      </c>
      <c r="AX1850" s="24" t="s">
        <v>5537</v>
      </c>
      <c r="AY1850" s="24" t="s">
        <v>5537</v>
      </c>
      <c r="AZ1850" s="24" t="s">
        <v>5537</v>
      </c>
      <c r="BA1850" s="24" t="s">
        <v>5537</v>
      </c>
      <c r="BB1850" s="24" t="s">
        <v>5537</v>
      </c>
      <c r="BC1850" s="24" t="s">
        <v>5537</v>
      </c>
      <c r="BD1850" s="24" t="s">
        <v>5537</v>
      </c>
      <c r="BE1850" s="24" t="s">
        <v>5537</v>
      </c>
      <c r="BF1850" s="24" t="s">
        <v>5537</v>
      </c>
      <c r="BG1850" s="24" t="s">
        <v>5537</v>
      </c>
      <c r="BH1850" s="24" t="s">
        <v>5537</v>
      </c>
      <c r="BI1850" s="9" t="s">
        <v>5537</v>
      </c>
      <c r="BJ1850" s="14"/>
      <c r="BK1850" s="14" t="s">
        <v>5537</v>
      </c>
      <c r="BL1850" s="14" t="str">
        <f>_xlfn.XLOOKUP(B1850,'[4]cell downs 18042026 17h'!$B:$B,'[4]cell downs 18042026 17h'!$B:$B,"")</f>
        <v/>
      </c>
      <c r="BM1850" s="14" t="str">
        <f>_xlfn.XLOOKUP(B1850,'[5]Cells Huawei 19042026 15h'!$B:$B,'[5]Cells Huawei 19042026 15h'!$B:$B,"")</f>
        <v/>
      </c>
      <c r="BN1850" s="9" t="str">
        <f>_xlfn.XLOOKUP(B1850,'[6]cells down 19042026 9H40'!$B:$B,'[6]cells down 19042026 9H40'!$B:$B,"")</f>
        <v/>
      </c>
      <c r="BO1850" s="9" t="s">
        <v>999</v>
      </c>
      <c r="BP1850" s="9" t="s">
        <v>12</v>
      </c>
    </row>
    <row r="1851" spans="1:68" s="9" customFormat="1" x14ac:dyDescent="0.35">
      <c r="A1851" s="4" t="s">
        <v>297</v>
      </c>
      <c r="B1851" s="5" t="s">
        <v>298</v>
      </c>
      <c r="C1851" s="3" t="str">
        <f>_xlfn.XLOOKUP(B1851,'[1]daily break down'!$D:$D,'[1]daily break down'!$E:$E,"")</f>
        <v>Bafoussam</v>
      </c>
      <c r="D1851" s="3" t="s">
        <v>21</v>
      </c>
      <c r="E1851" s="3" t="s">
        <v>22</v>
      </c>
      <c r="F1851" s="3" t="s">
        <v>102</v>
      </c>
      <c r="G1851" s="4" t="s">
        <v>299</v>
      </c>
      <c r="H1851" s="39" t="str">
        <f>_xlfn.XLOOKUP(B1851,[2]CALCULATION!$B:$B,[2]CALCULATION!$H:$H,"")</f>
        <v>Huawei</v>
      </c>
      <c r="I1851" s="34">
        <v>18.491409199476074</v>
      </c>
      <c r="J1851" s="34">
        <v>18.491409199476074</v>
      </c>
      <c r="K1851" s="34">
        <v>18.491409199476074</v>
      </c>
      <c r="L1851" s="34">
        <v>18.491409199476074</v>
      </c>
      <c r="M1851" s="34">
        <v>0</v>
      </c>
      <c r="N1851" s="34">
        <v>0</v>
      </c>
      <c r="O1851" s="34">
        <v>0</v>
      </c>
      <c r="P1851" s="34">
        <v>0</v>
      </c>
      <c r="Q1851" s="34">
        <v>0</v>
      </c>
      <c r="R1851" s="34">
        <v>0</v>
      </c>
      <c r="S1851" s="109">
        <v>0</v>
      </c>
      <c r="T1851" s="109">
        <f>_xlfn.XLOOKUP(B1851,'[3]Nur des jours'!$B:$B,'[3]Nur des jours'!$U:$U,"")</f>
        <v>0</v>
      </c>
      <c r="U1851" s="109">
        <v>0</v>
      </c>
      <c r="V1851" s="109">
        <v>0</v>
      </c>
      <c r="W1851" s="109">
        <v>0</v>
      </c>
      <c r="X1851" s="109">
        <v>0</v>
      </c>
      <c r="Y1851" s="109">
        <v>0</v>
      </c>
      <c r="Z1851" s="109">
        <v>0</v>
      </c>
      <c r="AA1851" s="109">
        <v>0</v>
      </c>
      <c r="AB1851" s="109">
        <v>0</v>
      </c>
      <c r="AC1851" s="109">
        <v>0</v>
      </c>
      <c r="AD1851" s="109">
        <v>0</v>
      </c>
      <c r="AE1851" s="109">
        <v>0</v>
      </c>
      <c r="AF1851" s="109">
        <v>0</v>
      </c>
      <c r="AG1851" s="57" t="str">
        <f>_xlfn.XLOOKUP(B1851,[3]CALCULATION!$B:$B,[3]CALCULATION!$M:$M,"")</f>
        <v>Operationnel</v>
      </c>
      <c r="AH1851" s="57"/>
      <c r="AI1851" s="56" t="str" cm="1">
        <f t="array" ref="AI1851">IFERROR(_xlfn.IFS(
AK1851="MPR ISSUE","PDH",
AK1851="BSS Hardware Issue","BSS",
AK1851="Sites strategiques, MLL, Pylone, etc.","ENVTECH",
AK1851="AKTIVCO DEFAUT GE &amp; POWER Cabinet","AKTIVCO",
AK1851="AKTIVCO Coupure ENEO &amp; Baisse de tension","AKTIVCO GRID ONLY",
AK1851="Coupure ENEO &amp; Baisse de tension","IHS GRID ONLY",
AK1851="Defaut GE &amp; POWER Cabinet","IHS",
AK1851="Sharing","Partners",
AK1851="Sites strategiques &amp; DataCenter","SST &amp; DC",
AK1851="Exclu","Exclu",
AK1851="SAT","SAT",
AK1851="SPARE-ISSUE","SPARE-ISSUE",
AK1851="Fiber CAmtel","TRANS_FO_CAMTEL",
AK1851="Fiber AOF","Fiber AOF",
AK1851="Projet OCM (HUAWEI)","TRAVAUX-HUAWEI",
AK1851="Projet OCM (NOKIA)","TRAVAUX-NOKIA",
AK1851="ACCESS-ISSUE","ACCESS-ISSUE",
AK1851="Projet OCM (ZTE, NOKIA, autres projets)","TRAVAUX OCM",
AK1851="No root CAuse","No root cause",
AK1851="ODU HS","PDH",
AK1851="IP &amp; VLAN","PDH",
AK1851="Warehouse HUAWEI","SPARE-ISSUE",
AK1851="SPARE-HS","SPARE-ISSUE",
AK1851="Power Telco","BSS",AK1851="no impacts","no impacts"
),"")</f>
        <v>TRAVAUX-HUAWEI</v>
      </c>
      <c r="AJ1851" s="56" t="str" cm="1">
        <f t="array" ref="AJ1851">IFERROR(_xlfn.IFS(
AK1851="MPR ISSUE","TX ISSUE",
AK1851="BSS Hardware Issue","RAN ISSUE",
AK1851="Sites strategiques, MLL, Pylone, etc.","ENVTECH",
AK1851="AKTIVCO DEFAUT GE &amp; POWER Cabinet","POWER ISSUE",
AK1851="AKTIVCO Coupure ENEO &amp; Baisse de tension","POWER ISSUE",
AK1851="Coupure ENEO &amp; Baisse de tension","POWER ISSUE",
AK1851="Defaut GE &amp; POWER Cabinet","POWER ISSUE",
AK1851="Sharing","POWER ISSUE",
AK1851="Sites strategiques &amp; DataCenter","POWER ISSUE",
AK1851="Exclu","Exclu",
AK1851="SAT","TX ISSUE",
AK1851="SPARE-ISSUE","SPARE-ISSUE",
AK1851="Fiber CAmtel","TX ISSUE",
AK1851="Fiber AOF","TX ISSUE",
AK1851="Projet OCM (HUAWEI)","TRAVAUX-HUAWEI",
AK1851="Projet OCM (NOKIA)","TRAVAUX -NOKIA",
AK1851="ACCESS-ISSUE","ACCESS-ISSUE",
AK1851="Projet OCM (ZTE, NOKIA, autres projets)","TRAVAUX OCM",
AK1851="No root CAuse","No root cause",
AK1851="ODU HS","TX ISSUE",
AK1851="IP &amp; VLAN","TX ISSUE",
AK1851="Warehouse HUAWEI","SPARE-ISSUE",
AK1851="SPARE-HS","SPARE-ISSUE",
AK1851="Power Telco","RAN ISSUE",AK1851="no impacts","no impacts"
),"")</f>
        <v>TRAVAUX-HUAWEI</v>
      </c>
      <c r="AK1851" s="81" t="s">
        <v>5349</v>
      </c>
      <c r="AL1851" s="56" t="str" cm="1">
        <f t="array" ref="AL1851">IFERROR(_xlfn.IFS(
AK1851="MPR ISSUE","ACTIVE",
AK1851="BSS Hardware Issue","ACTIVE",
AK1851="Sites strategiques, MLL, Pylone, etc.","PASSIVE",
AK1851="AKTIVCO DEFAUT GE &amp; POWER Cabinet","PASSIVE",
AK1851="AKTIVCO Coupure ENEO &amp; Baisse de tension","PASSIVE",
AK1851="Coupure ENEO &amp; Baisse de tension","PASSIVE",
AK1851="Defaut GE &amp; POWER Cabinet","PASSIVE",
AK1851="Sharing","PASSIVE",
AK1851="Sites strategiques &amp; DataCenter","PASSIVE",
AK1851="Exclu","Exclu",
AK1851="SAT","ACTIVE",
AK1851="SPARE-ISSUE","SPARE-ISSUE",
AK1851="Fiber CAmtel","ACTIVE",
AK1851="Fiber AOF","ACTIVE",
AK1851="Projet OCM (HUAWEI)","PLANNED WORKS",
AK1851="Projet OCM (NOKIA)","PLANNED WORKS",
AK1851="ACCESS-ISSUE","ACCESS-ISSUE",
AK1851="Projet OCM (ZTE, NOKIA, autres projets)","PLANNED WORKS",
AK1851="No root CAuse","No root cause",
AK1851="ODU HS","ACTIVE",
AK1851="IP &amp; VLAN","ACTIVE",
AK1851="Warehouse HUAWEI","SPARE-ISSUE",
AK1851="SPARE-HS","SPARE-ISSUE",
AK1851="Power Telco","ACTIVE", AK1851="no impacts","no impacts"
),"")</f>
        <v>PLANNED WORKS</v>
      </c>
      <c r="AM1851" s="108" t="s">
        <v>6020</v>
      </c>
      <c r="AN1851" s="117" t="s">
        <v>298</v>
      </c>
      <c r="AP1851" s="23" t="s">
        <v>5537</v>
      </c>
      <c r="AQ1851" s="23" t="s">
        <v>5537</v>
      </c>
      <c r="AR1851" s="7"/>
      <c r="AS1851" s="6"/>
      <c r="AT1851" s="7"/>
      <c r="AU1851" s="3" t="s">
        <v>5537</v>
      </c>
      <c r="AV1851" s="24" t="s">
        <v>5537</v>
      </c>
      <c r="AW1851" s="24" t="s">
        <v>5537</v>
      </c>
      <c r="AX1851" s="24" t="s">
        <v>5537</v>
      </c>
      <c r="AY1851" s="24" t="s">
        <v>5537</v>
      </c>
      <c r="AZ1851" s="24" t="s">
        <v>5537</v>
      </c>
      <c r="BA1851" s="24" t="s">
        <v>5537</v>
      </c>
      <c r="BB1851" s="24" t="s">
        <v>5537</v>
      </c>
      <c r="BC1851" s="24" t="s">
        <v>5537</v>
      </c>
      <c r="BD1851" s="24" t="s">
        <v>5537</v>
      </c>
      <c r="BE1851" s="24" t="s">
        <v>5537</v>
      </c>
      <c r="BF1851" s="24" t="s">
        <v>5537</v>
      </c>
      <c r="BG1851" s="24" t="s">
        <v>6566</v>
      </c>
      <c r="BH1851" s="24" t="s">
        <v>6567</v>
      </c>
      <c r="BI1851" s="9" t="s">
        <v>5537</v>
      </c>
      <c r="BJ1851" s="14"/>
      <c r="BK1851" s="14" t="s">
        <v>5537</v>
      </c>
      <c r="BL1851" s="14" t="str">
        <f>_xlfn.XLOOKUP(B1851,'[4]cell downs 18042026 17h'!$B:$B,'[4]cell downs 18042026 17h'!$B:$B,"")</f>
        <v/>
      </c>
      <c r="BM1851" s="14" t="str">
        <f>_xlfn.XLOOKUP(B1851,'[5]Cells Huawei 19042026 15h'!$B:$B,'[5]Cells Huawei 19042026 15h'!$B:$B,"")</f>
        <v/>
      </c>
      <c r="BN1851" s="9" t="str">
        <f>_xlfn.XLOOKUP(B1851,'[6]cells down 19042026 9H40'!$B:$B,'[6]cells down 19042026 9H40'!$B:$B,"")</f>
        <v/>
      </c>
      <c r="BO1851" s="9" t="s">
        <v>5537</v>
      </c>
      <c r="BP1851" s="9" t="s">
        <v>12</v>
      </c>
    </row>
    <row r="1852" spans="1:68" s="9" customFormat="1" x14ac:dyDescent="0.35">
      <c r="A1852" s="1" t="s">
        <v>4179</v>
      </c>
      <c r="B1852" s="8" t="s">
        <v>4180</v>
      </c>
      <c r="C1852" s="3" t="str">
        <f>_xlfn.XLOOKUP(B1852,'[1]daily break down'!$D:$D,'[1]daily break down'!$E:$E,"")</f>
        <v>CENTRE</v>
      </c>
      <c r="D1852" s="1" t="s">
        <v>21</v>
      </c>
      <c r="E1852" s="1" t="s">
        <v>563</v>
      </c>
      <c r="F1852" s="3" t="s">
        <v>37</v>
      </c>
      <c r="G1852" s="1" t="s">
        <v>4179</v>
      </c>
      <c r="H1852" s="41" t="str">
        <f>_xlfn.XLOOKUP(B1852,[2]CALCULATION!$B:$B,[2]CALCULATION!$H:$H,"")</f>
        <v>ZTE</v>
      </c>
      <c r="I1852" s="34">
        <v>0</v>
      </c>
      <c r="J1852" s="34">
        <v>0</v>
      </c>
      <c r="K1852" s="34">
        <v>0</v>
      </c>
      <c r="L1852" s="34">
        <v>0</v>
      </c>
      <c r="M1852" s="34">
        <v>0</v>
      </c>
      <c r="N1852" s="34">
        <v>0</v>
      </c>
      <c r="O1852" s="34">
        <v>0</v>
      </c>
      <c r="P1852" s="34">
        <v>0</v>
      </c>
      <c r="Q1852" s="34">
        <v>0</v>
      </c>
      <c r="R1852" s="34">
        <v>0</v>
      </c>
      <c r="S1852" s="109">
        <v>0</v>
      </c>
      <c r="T1852" s="109">
        <f>_xlfn.XLOOKUP(B1852,'[3]Nur des jours'!$B:$B,'[3]Nur des jours'!$U:$U,"")</f>
        <v>0</v>
      </c>
      <c r="U1852" s="109">
        <v>0</v>
      </c>
      <c r="V1852" s="109">
        <v>0</v>
      </c>
      <c r="W1852" s="109">
        <v>0</v>
      </c>
      <c r="X1852" s="109">
        <v>0</v>
      </c>
      <c r="Y1852" s="109">
        <v>0</v>
      </c>
      <c r="Z1852" s="109">
        <v>0</v>
      </c>
      <c r="AA1852" s="109">
        <v>0</v>
      </c>
      <c r="AB1852" s="109">
        <v>0</v>
      </c>
      <c r="AC1852" s="109">
        <v>0</v>
      </c>
      <c r="AD1852" s="109">
        <v>0</v>
      </c>
      <c r="AE1852" s="109">
        <v>0</v>
      </c>
      <c r="AF1852" s="109">
        <v>0</v>
      </c>
      <c r="AG1852" s="57" t="str">
        <f>_xlfn.XLOOKUP(B1852,[3]CALCULATION!$B:$B,[3]CALCULATION!$M:$M,"")</f>
        <v>EXCLU</v>
      </c>
      <c r="AH1852" s="57"/>
      <c r="AI1852" s="56" t="str" cm="1">
        <f t="array" ref="AI1852">IFERROR(_xlfn.IFS(
AK1852="MPR ISSUE","PDH",
AK1852="BSS Hardware Issue","BSS",
AK1852="Sites strategiques, MLL, Pylone, etc.","ENVTECH",
AK1852="AKTIVCO DEFAUT GE &amp; POWER Cabinet","AKTIVCO",
AK1852="AKTIVCO Coupure ENEO &amp; Baisse de tension","AKTIVCO GRID ONLY",
AK1852="Coupure ENEO &amp; Baisse de tension","IHS GRID ONLY",
AK1852="Defaut GE &amp; POWER Cabinet","IHS",
AK1852="Sharing","Partners",
AK1852="Sites strategiques &amp; DataCenter","SST &amp; DC",
AK1852="Exclu","Exclu",
AK1852="SAT","SAT",
AK1852="SPARE-ISSUE","SPARE-ISSUE",
AK1852="Fiber CAmtel","TRANS_FO_CAMTEL",
AK1852="Fiber AOF","Fiber AOF",
AK1852="Projet OCM (HUAWEI)","TRAVAUX-HUAWEI",
AK1852="Projet OCM (NOKIA)","TRAVAUX-NOKIA",
AK1852="ACCESS-ISSUE","ACCESS-ISSUE",
AK1852="Projet OCM (ZTE, NOKIA, autres projets)","TRAVAUX OCM",
AK1852="No root CAuse","No root cause",
AK1852="ODU HS","PDH",
AK1852="IP &amp; VLAN","PDH",
AK1852="Warehouse HUAWEI","SPARE-ISSUE",
AK1852="SPARE-HS","SPARE-ISSUE",
AK1852="Power Telco","BSS",AK1852="no impacts","no impacts"
),"")</f>
        <v>Exclu</v>
      </c>
      <c r="AJ1852" s="56" t="str" cm="1">
        <f t="array" ref="AJ1852">IFERROR(_xlfn.IFS(
AK1852="MPR ISSUE","TX ISSUE",
AK1852="BSS Hardware Issue","RAN ISSUE",
AK1852="Sites strategiques, MLL, Pylone, etc.","ENVTECH",
AK1852="AKTIVCO DEFAUT GE &amp; POWER Cabinet","POWER ISSUE",
AK1852="AKTIVCO Coupure ENEO &amp; Baisse de tension","POWER ISSUE",
AK1852="Coupure ENEO &amp; Baisse de tension","POWER ISSUE",
AK1852="Defaut GE &amp; POWER Cabinet","POWER ISSUE",
AK1852="Sharing","POWER ISSUE",
AK1852="Sites strategiques &amp; DataCenter","POWER ISSUE",
AK1852="Exclu","Exclu",
AK1852="SAT","TX ISSUE",
AK1852="SPARE-ISSUE","SPARE-ISSUE",
AK1852="Fiber CAmtel","TX ISSUE",
AK1852="Fiber AOF","TX ISSUE",
AK1852="Projet OCM (HUAWEI)","TRAVAUX-HUAWEI",
AK1852="Projet OCM (NOKIA)","TRAVAUX -NOKIA",
AK1852="ACCESS-ISSUE","ACCESS-ISSUE",
AK1852="Projet OCM (ZTE, NOKIA, autres projets)","TRAVAUX OCM",
AK1852="No root CAuse","No root cause",
AK1852="ODU HS","TX ISSUE",
AK1852="IP &amp; VLAN","TX ISSUE",
AK1852="Warehouse HUAWEI","SPARE-ISSUE",
AK1852="SPARE-HS","SPARE-ISSUE",
AK1852="Power Telco","RAN ISSUE",AK1852="no impacts","no impacts"
),"")</f>
        <v>Exclu</v>
      </c>
      <c r="AK1852" s="81" t="s">
        <v>5559</v>
      </c>
      <c r="AL1852" s="56" t="str" cm="1">
        <f t="array" ref="AL1852">IFERROR(_xlfn.IFS(
AK1852="MPR ISSUE","ACTIVE",
AK1852="BSS Hardware Issue","ACTIVE",
AK1852="Sites strategiques, MLL, Pylone, etc.","PASSIVE",
AK1852="AKTIVCO DEFAUT GE &amp; POWER Cabinet","PASSIVE",
AK1852="AKTIVCO Coupure ENEO &amp; Baisse de tension","PASSIVE",
AK1852="Coupure ENEO &amp; Baisse de tension","PASSIVE",
AK1852="Defaut GE &amp; POWER Cabinet","PASSIVE",
AK1852="Sharing","PASSIVE",
AK1852="Sites strategiques &amp; DataCenter","PASSIVE",
AK1852="Exclu","Exclu",
AK1852="SAT","ACTIVE",
AK1852="SPARE-ISSUE","SPARE-ISSUE",
AK1852="Fiber CAmtel","ACTIVE",
AK1852="Fiber AOF","ACTIVE",
AK1852="Projet OCM (HUAWEI)","PLANNED WORKS",
AK1852="Projet OCM (NOKIA)","PLANNED WORKS",
AK1852="ACCESS-ISSUE","ACCESS-ISSUE",
AK1852="Projet OCM (ZTE, NOKIA, autres projets)","PLANNED WORKS",
AK1852="No root CAuse","No root cause",
AK1852="ODU HS","ACTIVE",
AK1852="IP &amp; VLAN","ACTIVE",
AK1852="Warehouse HUAWEI","SPARE-ISSUE",
AK1852="SPARE-HS","SPARE-ISSUE",
AK1852="Power Telco","ACTIVE", AK1852="no impacts","no impacts"
),"")</f>
        <v>Exclu</v>
      </c>
      <c r="AM1852" s="108" t="s">
        <v>5537</v>
      </c>
      <c r="AN1852" s="117" t="s">
        <v>4180</v>
      </c>
      <c r="AP1852" s="23" t="s">
        <v>5537</v>
      </c>
      <c r="AQ1852" s="23" t="s">
        <v>5537</v>
      </c>
      <c r="AR1852" s="7"/>
      <c r="AS1852" s="6"/>
      <c r="AT1852" s="7"/>
      <c r="AU1852" s="3" t="s">
        <v>5537</v>
      </c>
      <c r="AV1852" s="24" t="s">
        <v>5537</v>
      </c>
      <c r="AW1852" s="24" t="s">
        <v>5537</v>
      </c>
      <c r="AX1852" s="24" t="s">
        <v>5537</v>
      </c>
      <c r="AY1852" s="24" t="s">
        <v>5537</v>
      </c>
      <c r="AZ1852" s="24" t="s">
        <v>5537</v>
      </c>
      <c r="BA1852" s="24" t="s">
        <v>5537</v>
      </c>
      <c r="BB1852" s="24" t="s">
        <v>5537</v>
      </c>
      <c r="BC1852" s="24" t="s">
        <v>5537</v>
      </c>
      <c r="BD1852" s="24" t="s">
        <v>5537</v>
      </c>
      <c r="BE1852" s="24" t="s">
        <v>5537</v>
      </c>
      <c r="BF1852" s="24" t="s">
        <v>5537</v>
      </c>
      <c r="BG1852" s="24" t="s">
        <v>5537</v>
      </c>
      <c r="BH1852" s="24" t="s">
        <v>5537</v>
      </c>
      <c r="BI1852" s="9" t="s">
        <v>5537</v>
      </c>
      <c r="BJ1852" s="14"/>
      <c r="BK1852" s="14" t="s">
        <v>5537</v>
      </c>
      <c r="BL1852" s="14" t="str">
        <f>_xlfn.XLOOKUP(B1852,'[4]cell downs 18042026 17h'!$B:$B,'[4]cell downs 18042026 17h'!$B:$B,"")</f>
        <v/>
      </c>
      <c r="BM1852" s="14" t="str">
        <f>_xlfn.XLOOKUP(B1852,'[5]Cells Huawei 19042026 15h'!$B:$B,'[5]Cells Huawei 19042026 15h'!$B:$B,"")</f>
        <v/>
      </c>
      <c r="BN1852" s="9" t="str">
        <f>_xlfn.XLOOKUP(B1852,'[6]cells down 19042026 9H40'!$B:$B,'[6]cells down 19042026 9H40'!$B:$B,"")</f>
        <v/>
      </c>
      <c r="BO1852" s="9" t="s">
        <v>5537</v>
      </c>
      <c r="BP1852" s="9" t="s">
        <v>5537</v>
      </c>
    </row>
    <row r="1853" spans="1:68" s="9" customFormat="1" x14ac:dyDescent="0.35">
      <c r="A1853" s="1" t="s">
        <v>4946</v>
      </c>
      <c r="B1853" s="1" t="s">
        <v>4947</v>
      </c>
      <c r="C1853" s="3" t="str">
        <f>_xlfn.XLOOKUP(B1853,'[1]daily break down'!$D:$D,'[1]daily break down'!$E:$E,"")</f>
        <v>Yaounde</v>
      </c>
      <c r="D1853" s="1" t="s">
        <v>21</v>
      </c>
      <c r="E1853" s="1" t="s">
        <v>30</v>
      </c>
      <c r="F1853" s="3" t="s">
        <v>37</v>
      </c>
      <c r="G1853" s="1" t="s">
        <v>38</v>
      </c>
      <c r="H1853" s="41" t="str">
        <f>_xlfn.XLOOKUP(B1853,[2]CALCULATION!$B:$B,[2]CALCULATION!$H:$H,"")</f>
        <v>ZTE</v>
      </c>
      <c r="I1853" s="34">
        <v>13.868556899607057</v>
      </c>
      <c r="J1853" s="34">
        <v>13.868556899607057</v>
      </c>
      <c r="K1853" s="34">
        <v>13.868556899607057</v>
      </c>
      <c r="L1853" s="34">
        <v>13.868556899607057</v>
      </c>
      <c r="M1853" s="34">
        <v>0</v>
      </c>
      <c r="N1853" s="34">
        <v>0</v>
      </c>
      <c r="O1853" s="34">
        <v>0</v>
      </c>
      <c r="P1853" s="34">
        <v>0</v>
      </c>
      <c r="Q1853" s="34">
        <v>0</v>
      </c>
      <c r="R1853" s="34">
        <v>0</v>
      </c>
      <c r="S1853" s="109">
        <v>0</v>
      </c>
      <c r="T1853" s="109">
        <f>_xlfn.XLOOKUP(B1853,'[3]Nur des jours'!$B:$B,'[3]Nur des jours'!$U:$U,"")</f>
        <v>0</v>
      </c>
      <c r="U1853" s="109">
        <v>0</v>
      </c>
      <c r="V1853" s="109">
        <v>0</v>
      </c>
      <c r="W1853" s="109">
        <v>0</v>
      </c>
      <c r="X1853" s="109">
        <v>0</v>
      </c>
      <c r="Y1853" s="109">
        <v>0</v>
      </c>
      <c r="Z1853" s="109">
        <v>0</v>
      </c>
      <c r="AA1853" s="109">
        <v>0</v>
      </c>
      <c r="AB1853" s="109">
        <v>0</v>
      </c>
      <c r="AC1853" s="109">
        <v>0</v>
      </c>
      <c r="AD1853" s="109">
        <v>0</v>
      </c>
      <c r="AE1853" s="109">
        <v>0</v>
      </c>
      <c r="AF1853" s="109">
        <v>0</v>
      </c>
      <c r="AG1853" s="57" t="str">
        <f>_xlfn.XLOOKUP(B1853,[3]CALCULATION!$B:$B,[3]CALCULATION!$M:$M,"")</f>
        <v>Operationnel</v>
      </c>
      <c r="AH1853" s="57"/>
      <c r="AI1853" s="56" t="str" cm="1">
        <f t="array" ref="AI1853">IFERROR(_xlfn.IFS(
AK1853="MPR ISSUE","PDH",
AK1853="BSS Hardware Issue","BSS",
AK1853="Sites strategiques, MLL, Pylone, etc.","ENVTECH",
AK1853="AKTIVCO DEFAUT GE &amp; POWER Cabinet","AKTIVCO",
AK1853="AKTIVCO Coupure ENEO &amp; Baisse de tension","AKTIVCO GRID ONLY",
AK1853="Coupure ENEO &amp; Baisse de tension","IHS GRID ONLY",
AK1853="Defaut GE &amp; POWER Cabinet","IHS",
AK1853="Sharing","Partners",
AK1853="Sites strategiques &amp; DataCenter","SST &amp; DC",
AK1853="Exclu","Exclu",
AK1853="SAT","SAT",
AK1853="SPARE-ISSUE","SPARE-ISSUE",
AK1853="Fiber CAmtel","TRANS_FO_CAMTEL",
AK1853="Fiber AOF","Fiber AOF",
AK1853="Projet OCM (HUAWEI)","TRAVAUX-HUAWEI",
AK1853="Projet OCM (NOKIA)","TRAVAUX-NOKIA",
AK1853="ACCESS-ISSUE","ACCESS-ISSUE",
AK1853="Projet OCM (ZTE, NOKIA, autres projets)","TRAVAUX OCM",
AK1853="No root CAuse","No root cause",
AK1853="ODU HS","PDH",
AK1853="IP &amp; VLAN","PDH",
AK1853="Warehouse HUAWEI","SPARE-ISSUE",
AK1853="SPARE-HS","SPARE-ISSUE",
AK1853="Power Telco","BSS",AK1853="no impacts","no impacts"
),"")</f>
        <v>No root cause</v>
      </c>
      <c r="AJ1853" s="56" t="str" cm="1">
        <f t="array" ref="AJ1853">IFERROR(_xlfn.IFS(
AK1853="MPR ISSUE","TX ISSUE",
AK1853="BSS Hardware Issue","RAN ISSUE",
AK1853="Sites strategiques, MLL, Pylone, etc.","ENVTECH",
AK1853="AKTIVCO DEFAUT GE &amp; POWER Cabinet","POWER ISSUE",
AK1853="AKTIVCO Coupure ENEO &amp; Baisse de tension","POWER ISSUE",
AK1853="Coupure ENEO &amp; Baisse de tension","POWER ISSUE",
AK1853="Defaut GE &amp; POWER Cabinet","POWER ISSUE",
AK1853="Sharing","POWER ISSUE",
AK1853="Sites strategiques &amp; DataCenter","POWER ISSUE",
AK1853="Exclu","Exclu",
AK1853="SAT","TX ISSUE",
AK1853="SPARE-ISSUE","SPARE-ISSUE",
AK1853="Fiber CAmtel","TX ISSUE",
AK1853="Fiber AOF","TX ISSUE",
AK1853="Projet OCM (HUAWEI)","TRAVAUX-HUAWEI",
AK1853="Projet OCM (NOKIA)","TRAVAUX -NOKIA",
AK1853="ACCESS-ISSUE","ACCESS-ISSUE",
AK1853="Projet OCM (ZTE, NOKIA, autres projets)","TRAVAUX OCM",
AK1853="No root CAuse","No root cause",
AK1853="ODU HS","TX ISSUE",
AK1853="IP &amp; VLAN","TX ISSUE",
AK1853="Warehouse HUAWEI","SPARE-ISSUE",
AK1853="SPARE-HS","SPARE-ISSUE",
AK1853="Power Telco","RAN ISSUE",AK1853="no impacts","no impacts"
),"")</f>
        <v>No root cause</v>
      </c>
      <c r="AK1853" s="81" t="s">
        <v>5620</v>
      </c>
      <c r="AL1853" s="56" t="str" cm="1">
        <f t="array" ref="AL1853">IFERROR(_xlfn.IFS(
AK1853="MPR ISSUE","ACTIVE",
AK1853="BSS Hardware Issue","ACTIVE",
AK1853="Sites strategiques, MLL, Pylone, etc.","PASSIVE",
AK1853="AKTIVCO DEFAUT GE &amp; POWER Cabinet","PASSIVE",
AK1853="AKTIVCO Coupure ENEO &amp; Baisse de tension","PASSIVE",
AK1853="Coupure ENEO &amp; Baisse de tension","PASSIVE",
AK1853="Defaut GE &amp; POWER Cabinet","PASSIVE",
AK1853="Sharing","PASSIVE",
AK1853="Sites strategiques &amp; DataCenter","PASSIVE",
AK1853="Exclu","Exclu",
AK1853="SAT","ACTIVE",
AK1853="SPARE-ISSUE","SPARE-ISSUE",
AK1853="Fiber CAmtel","ACTIVE",
AK1853="Fiber AOF","ACTIVE",
AK1853="Projet OCM (HUAWEI)","PLANNED WORKS",
AK1853="Projet OCM (NOKIA)","PLANNED WORKS",
AK1853="ACCESS-ISSUE","ACCESS-ISSUE",
AK1853="Projet OCM (ZTE, NOKIA, autres projets)","PLANNED WORKS",
AK1853="No root CAuse","No root cause",
AK1853="ODU HS","ACTIVE",
AK1853="IP &amp; VLAN","ACTIVE",
AK1853="Warehouse HUAWEI","SPARE-ISSUE",
AK1853="SPARE-HS","SPARE-ISSUE",
AK1853="Power Telco","ACTIVE", AK1853="no impacts","no impacts"
),"")</f>
        <v>No root cause</v>
      </c>
      <c r="AM1853" s="108" t="s">
        <v>5537</v>
      </c>
      <c r="AN1853" s="117" t="s">
        <v>4947</v>
      </c>
      <c r="AP1853" s="23" t="s">
        <v>5537</v>
      </c>
      <c r="AQ1853" s="23" t="s">
        <v>5537</v>
      </c>
      <c r="AR1853" s="7"/>
      <c r="AS1853" s="6"/>
      <c r="AT1853" s="7"/>
      <c r="AU1853" s="3" t="s">
        <v>5537</v>
      </c>
      <c r="AV1853" s="24" t="s">
        <v>5537</v>
      </c>
      <c r="AW1853" s="24" t="s">
        <v>5537</v>
      </c>
      <c r="AX1853" s="24" t="s">
        <v>5537</v>
      </c>
      <c r="AY1853" s="24" t="s">
        <v>5537</v>
      </c>
      <c r="AZ1853" s="24" t="s">
        <v>5537</v>
      </c>
      <c r="BA1853" s="24" t="s">
        <v>5537</v>
      </c>
      <c r="BB1853" s="24" t="s">
        <v>5537</v>
      </c>
      <c r="BC1853" s="24" t="s">
        <v>5537</v>
      </c>
      <c r="BD1853" s="24" t="s">
        <v>5537</v>
      </c>
      <c r="BE1853" s="24" t="s">
        <v>5537</v>
      </c>
      <c r="BF1853" s="24" t="s">
        <v>5537</v>
      </c>
      <c r="BG1853" s="24" t="s">
        <v>5537</v>
      </c>
      <c r="BH1853" s="24" t="s">
        <v>5537</v>
      </c>
      <c r="BI1853" s="9" t="s">
        <v>5537</v>
      </c>
      <c r="BJ1853" s="14"/>
      <c r="BK1853" s="14" t="s">
        <v>5537</v>
      </c>
      <c r="BL1853" s="14" t="str">
        <f>_xlfn.XLOOKUP(B1853,'[4]cell downs 18042026 17h'!$B:$B,'[4]cell downs 18042026 17h'!$B:$B,"")</f>
        <v/>
      </c>
      <c r="BM1853" s="14" t="str">
        <f>_xlfn.XLOOKUP(B1853,'[5]Cells Huawei 19042026 15h'!$B:$B,'[5]Cells Huawei 19042026 15h'!$B:$B,"")</f>
        <v/>
      </c>
      <c r="BN1853" s="9" t="str">
        <f>_xlfn.XLOOKUP(B1853,'[6]cells down 19042026 9H40'!$B:$B,'[6]cells down 19042026 9H40'!$B:$B,"")</f>
        <v/>
      </c>
      <c r="BO1853" s="9" t="s">
        <v>5537</v>
      </c>
      <c r="BP1853" s="9" t="s">
        <v>5537</v>
      </c>
    </row>
    <row r="1854" spans="1:68" s="9" customFormat="1" x14ac:dyDescent="0.35">
      <c r="A1854" s="1" t="s">
        <v>4185</v>
      </c>
      <c r="B1854" s="8" t="s">
        <v>4186</v>
      </c>
      <c r="C1854" s="3" t="str">
        <f>_xlfn.XLOOKUP(B1854,'[1]daily break down'!$D:$D,'[1]daily break down'!$E:$E,"")</f>
        <v>CENTRE</v>
      </c>
      <c r="D1854" s="1" t="s">
        <v>21</v>
      </c>
      <c r="E1854" s="1" t="s">
        <v>22</v>
      </c>
      <c r="F1854" s="3" t="s">
        <v>37</v>
      </c>
      <c r="G1854" s="1" t="s">
        <v>3954</v>
      </c>
      <c r="H1854" s="41" t="str">
        <f>_xlfn.XLOOKUP(B1854,[2]CALCULATION!$B:$B,[2]CALCULATION!$H:$H,"")</f>
        <v>ZTE</v>
      </c>
      <c r="I1854" s="34">
        <v>0</v>
      </c>
      <c r="J1854" s="34">
        <v>0</v>
      </c>
      <c r="K1854" s="34">
        <v>0</v>
      </c>
      <c r="L1854" s="34">
        <v>0</v>
      </c>
      <c r="M1854" s="34">
        <v>0</v>
      </c>
      <c r="N1854" s="34">
        <v>0</v>
      </c>
      <c r="O1854" s="34">
        <v>0</v>
      </c>
      <c r="P1854" s="34">
        <v>0</v>
      </c>
      <c r="Q1854" s="34">
        <v>0</v>
      </c>
      <c r="R1854" s="34">
        <v>0</v>
      </c>
      <c r="S1854" s="109">
        <v>0</v>
      </c>
      <c r="T1854" s="109">
        <f>_xlfn.XLOOKUP(B1854,'[3]Nur des jours'!$B:$B,'[3]Nur des jours'!$U:$U,"")</f>
        <v>0</v>
      </c>
      <c r="U1854" s="109">
        <v>0</v>
      </c>
      <c r="V1854" s="109">
        <v>0</v>
      </c>
      <c r="W1854" s="109">
        <v>0</v>
      </c>
      <c r="X1854" s="109">
        <v>0</v>
      </c>
      <c r="Y1854" s="109">
        <v>0</v>
      </c>
      <c r="Z1854" s="109">
        <v>0</v>
      </c>
      <c r="AA1854" s="109">
        <v>0</v>
      </c>
      <c r="AB1854" s="109">
        <v>0</v>
      </c>
      <c r="AC1854" s="109">
        <v>0</v>
      </c>
      <c r="AD1854" s="109">
        <v>0</v>
      </c>
      <c r="AE1854" s="109">
        <v>0</v>
      </c>
      <c r="AF1854" s="109">
        <v>0</v>
      </c>
      <c r="AG1854" s="57" t="str">
        <f>_xlfn.XLOOKUP(B1854,[3]CALCULATION!$B:$B,[3]CALCULATION!$M:$M,"")</f>
        <v>EXCLU</v>
      </c>
      <c r="AH1854" s="57"/>
      <c r="AI1854" s="56" t="str" cm="1">
        <f t="array" ref="AI1854">IFERROR(_xlfn.IFS(
AK1854="MPR ISSUE","PDH",
AK1854="BSS Hardware Issue","BSS",
AK1854="Sites strategiques, MLL, Pylone, etc.","ENVTECH",
AK1854="AKTIVCO DEFAUT GE &amp; POWER Cabinet","AKTIVCO",
AK1854="AKTIVCO Coupure ENEO &amp; Baisse de tension","AKTIVCO GRID ONLY",
AK1854="Coupure ENEO &amp; Baisse de tension","IHS GRID ONLY",
AK1854="Defaut GE &amp; POWER Cabinet","IHS",
AK1854="Sharing","Partners",
AK1854="Sites strategiques &amp; DataCenter","SST &amp; DC",
AK1854="Exclu","Exclu",
AK1854="SAT","SAT",
AK1854="SPARE-ISSUE","SPARE-ISSUE",
AK1854="Fiber CAmtel","TRANS_FO_CAMTEL",
AK1854="Fiber AOF","Fiber AOF",
AK1854="Projet OCM (HUAWEI)","TRAVAUX-HUAWEI",
AK1854="Projet OCM (NOKIA)","TRAVAUX-NOKIA",
AK1854="ACCESS-ISSUE","ACCESS-ISSUE",
AK1854="Projet OCM (ZTE, NOKIA, autres projets)","TRAVAUX OCM",
AK1854="No root CAuse","No root cause",
AK1854="ODU HS","PDH",
AK1854="IP &amp; VLAN","PDH",
AK1854="Warehouse HUAWEI","SPARE-ISSUE",
AK1854="SPARE-HS","SPARE-ISSUE",
AK1854="Power Telco","BSS",AK1854="no impacts","no impacts"
),"")</f>
        <v>Exclu</v>
      </c>
      <c r="AJ1854" s="56" t="str" cm="1">
        <f t="array" ref="AJ1854">IFERROR(_xlfn.IFS(
AK1854="MPR ISSUE","TX ISSUE",
AK1854="BSS Hardware Issue","RAN ISSUE",
AK1854="Sites strategiques, MLL, Pylone, etc.","ENVTECH",
AK1854="AKTIVCO DEFAUT GE &amp; POWER Cabinet","POWER ISSUE",
AK1854="AKTIVCO Coupure ENEO &amp; Baisse de tension","POWER ISSUE",
AK1854="Coupure ENEO &amp; Baisse de tension","POWER ISSUE",
AK1854="Defaut GE &amp; POWER Cabinet","POWER ISSUE",
AK1854="Sharing","POWER ISSUE",
AK1854="Sites strategiques &amp; DataCenter","POWER ISSUE",
AK1854="Exclu","Exclu",
AK1854="SAT","TX ISSUE",
AK1854="SPARE-ISSUE","SPARE-ISSUE",
AK1854="Fiber CAmtel","TX ISSUE",
AK1854="Fiber AOF","TX ISSUE",
AK1854="Projet OCM (HUAWEI)","TRAVAUX-HUAWEI",
AK1854="Projet OCM (NOKIA)","TRAVAUX -NOKIA",
AK1854="ACCESS-ISSUE","ACCESS-ISSUE",
AK1854="Projet OCM (ZTE, NOKIA, autres projets)","TRAVAUX OCM",
AK1854="No root CAuse","No root cause",
AK1854="ODU HS","TX ISSUE",
AK1854="IP &amp; VLAN","TX ISSUE",
AK1854="Warehouse HUAWEI","SPARE-ISSUE",
AK1854="SPARE-HS","SPARE-ISSUE",
AK1854="Power Telco","RAN ISSUE",AK1854="no impacts","no impacts"
),"")</f>
        <v>Exclu</v>
      </c>
      <c r="AK1854" s="81" t="s">
        <v>5559</v>
      </c>
      <c r="AL1854" s="56" t="str" cm="1">
        <f t="array" ref="AL1854">IFERROR(_xlfn.IFS(
AK1854="MPR ISSUE","ACTIVE",
AK1854="BSS Hardware Issue","ACTIVE",
AK1854="Sites strategiques, MLL, Pylone, etc.","PASSIVE",
AK1854="AKTIVCO DEFAUT GE &amp; POWER Cabinet","PASSIVE",
AK1854="AKTIVCO Coupure ENEO &amp; Baisse de tension","PASSIVE",
AK1854="Coupure ENEO &amp; Baisse de tension","PASSIVE",
AK1854="Defaut GE &amp; POWER Cabinet","PASSIVE",
AK1854="Sharing","PASSIVE",
AK1854="Sites strategiques &amp; DataCenter","PASSIVE",
AK1854="Exclu","Exclu",
AK1854="SAT","ACTIVE",
AK1854="SPARE-ISSUE","SPARE-ISSUE",
AK1854="Fiber CAmtel","ACTIVE",
AK1854="Fiber AOF","ACTIVE",
AK1854="Projet OCM (HUAWEI)","PLANNED WORKS",
AK1854="Projet OCM (NOKIA)","PLANNED WORKS",
AK1854="ACCESS-ISSUE","ACCESS-ISSUE",
AK1854="Projet OCM (ZTE, NOKIA, autres projets)","PLANNED WORKS",
AK1854="No root CAuse","No root cause",
AK1854="ODU HS","ACTIVE",
AK1854="IP &amp; VLAN","ACTIVE",
AK1854="Warehouse HUAWEI","SPARE-ISSUE",
AK1854="SPARE-HS","SPARE-ISSUE",
AK1854="Power Telco","ACTIVE", AK1854="no impacts","no impacts"
),"")</f>
        <v>Exclu</v>
      </c>
      <c r="AM1854" s="108" t="s">
        <v>5537</v>
      </c>
      <c r="AN1854" s="117" t="s">
        <v>4186</v>
      </c>
      <c r="AP1854" s="23" t="s">
        <v>5537</v>
      </c>
      <c r="AQ1854" s="23" t="s">
        <v>5537</v>
      </c>
      <c r="AR1854" s="7"/>
      <c r="AS1854" s="6"/>
      <c r="AT1854" s="7"/>
      <c r="AU1854" s="3" t="s">
        <v>5537</v>
      </c>
      <c r="AV1854" s="24" t="s">
        <v>5537</v>
      </c>
      <c r="AW1854" s="24" t="s">
        <v>5537</v>
      </c>
      <c r="AX1854" s="24" t="s">
        <v>5537</v>
      </c>
      <c r="AY1854" s="24" t="s">
        <v>5537</v>
      </c>
      <c r="AZ1854" s="24" t="s">
        <v>5537</v>
      </c>
      <c r="BA1854" s="24" t="s">
        <v>5537</v>
      </c>
      <c r="BB1854" s="24" t="s">
        <v>5537</v>
      </c>
      <c r="BC1854" s="24" t="s">
        <v>5537</v>
      </c>
      <c r="BD1854" s="24" t="s">
        <v>5537</v>
      </c>
      <c r="BE1854" s="24" t="s">
        <v>5537</v>
      </c>
      <c r="BF1854" s="24" t="s">
        <v>5537</v>
      </c>
      <c r="BG1854" s="24" t="s">
        <v>5537</v>
      </c>
      <c r="BH1854" s="24" t="s">
        <v>5537</v>
      </c>
      <c r="BI1854" s="9" t="s">
        <v>5537</v>
      </c>
      <c r="BJ1854" s="14"/>
      <c r="BK1854" s="14" t="s">
        <v>5537</v>
      </c>
      <c r="BL1854" s="14" t="str">
        <f>_xlfn.XLOOKUP(B1854,'[4]cell downs 18042026 17h'!$B:$B,'[4]cell downs 18042026 17h'!$B:$B,"")</f>
        <v/>
      </c>
      <c r="BM1854" s="14" t="str">
        <f>_xlfn.XLOOKUP(B1854,'[5]Cells Huawei 19042026 15h'!$B:$B,'[5]Cells Huawei 19042026 15h'!$B:$B,"")</f>
        <v/>
      </c>
      <c r="BN1854" s="9" t="str">
        <f>_xlfn.XLOOKUP(B1854,'[6]cells down 19042026 9H40'!$B:$B,'[6]cells down 19042026 9H40'!$B:$B,"")</f>
        <v/>
      </c>
      <c r="BO1854" s="9" t="s">
        <v>5537</v>
      </c>
      <c r="BP1854" s="9" t="s">
        <v>12</v>
      </c>
    </row>
    <row r="1855" spans="1:68" s="9" customFormat="1" x14ac:dyDescent="0.35">
      <c r="A1855" s="1" t="s">
        <v>5088</v>
      </c>
      <c r="B1855" s="1" t="s">
        <v>5089</v>
      </c>
      <c r="C1855" s="3" t="str">
        <f>_xlfn.XLOOKUP(B1855,'[1]daily break down'!$D:$D,'[1]daily break down'!$E:$E,"")</f>
        <v>Douala</v>
      </c>
      <c r="D1855" s="1" t="s">
        <v>21</v>
      </c>
      <c r="E1855" s="1" t="s">
        <v>30</v>
      </c>
      <c r="F1855" s="3" t="s">
        <v>31</v>
      </c>
      <c r="G1855" s="1" t="s">
        <v>32</v>
      </c>
      <c r="H1855" s="41" t="str">
        <f>_xlfn.XLOOKUP(B1855,[2]CALCULATION!$B:$B,[2]CALCULATION!$H:$H,"")</f>
        <v>ZTE</v>
      </c>
      <c r="I1855" s="34">
        <v>2.1888991618939992</v>
      </c>
      <c r="J1855" s="34">
        <v>2.6853385668587149</v>
      </c>
      <c r="K1855" s="34">
        <v>2.1821218321333893</v>
      </c>
      <c r="L1855" s="34">
        <v>2.155547565440469</v>
      </c>
      <c r="M1855" s="34">
        <v>0</v>
      </c>
      <c r="N1855" s="34">
        <v>0</v>
      </c>
      <c r="O1855" s="34">
        <v>0</v>
      </c>
      <c r="P1855" s="34">
        <v>0</v>
      </c>
      <c r="Q1855" s="34">
        <v>0</v>
      </c>
      <c r="R1855" s="34">
        <v>0</v>
      </c>
      <c r="S1855" s="109">
        <v>0</v>
      </c>
      <c r="T1855" s="109">
        <f>_xlfn.XLOOKUP(B1855,'[3]Nur des jours'!$B:$B,'[3]Nur des jours'!$U:$U,"")</f>
        <v>0</v>
      </c>
      <c r="U1855" s="109">
        <v>0</v>
      </c>
      <c r="V1855" s="109">
        <v>0</v>
      </c>
      <c r="W1855" s="109">
        <v>0</v>
      </c>
      <c r="X1855" s="109">
        <v>0</v>
      </c>
      <c r="Y1855" s="109">
        <v>0</v>
      </c>
      <c r="Z1855" s="109">
        <v>0</v>
      </c>
      <c r="AA1855" s="109">
        <v>0</v>
      </c>
      <c r="AB1855" s="109">
        <v>0</v>
      </c>
      <c r="AC1855" s="109">
        <v>0</v>
      </c>
      <c r="AD1855" s="109">
        <v>0</v>
      </c>
      <c r="AE1855" s="109">
        <v>0</v>
      </c>
      <c r="AF1855" s="109">
        <v>0</v>
      </c>
      <c r="AG1855" s="57" t="str">
        <f>_xlfn.XLOOKUP(B1855,[3]CALCULATION!$B:$B,[3]CALCULATION!$M:$M,"")</f>
        <v>Operationnel</v>
      </c>
      <c r="AH1855" s="57"/>
      <c r="AI1855" s="56" t="str" cm="1">
        <f t="array" ref="AI1855">IFERROR(_xlfn.IFS(
AK1855="MPR ISSUE","PDH",
AK1855="BSS Hardware Issue","BSS",
AK1855="Sites strategiques, MLL, Pylone, etc.","ENVTECH",
AK1855="AKTIVCO DEFAUT GE &amp; POWER Cabinet","AKTIVCO",
AK1855="AKTIVCO Coupure ENEO &amp; Baisse de tension","AKTIVCO GRID ONLY",
AK1855="Coupure ENEO &amp; Baisse de tension","IHS GRID ONLY",
AK1855="Defaut GE &amp; POWER Cabinet","IHS",
AK1855="Sharing","Partners",
AK1855="Sites strategiques &amp; DataCenter","SST &amp; DC",
AK1855="Exclu","Exclu",
AK1855="SAT","SAT",
AK1855="SPARE-ISSUE","SPARE-ISSUE",
AK1855="Fiber CAmtel","TRANS_FO_CAMTEL",
AK1855="Fiber AOF","Fiber AOF",
AK1855="Projet OCM (HUAWEI)","TRAVAUX-HUAWEI",
AK1855="Projet OCM (NOKIA)","TRAVAUX-NOKIA",
AK1855="ACCESS-ISSUE","ACCESS-ISSUE",
AK1855="Projet OCM (ZTE, NOKIA, autres projets)","TRAVAUX OCM",
AK1855="No root CAuse","No root cause",
AK1855="ODU HS","PDH",
AK1855="IP &amp; VLAN","PDH",
AK1855="Warehouse HUAWEI","SPARE-ISSUE",
AK1855="SPARE-HS","SPARE-ISSUE",
AK1855="Power Telco","BSS",AK1855="no impacts","no impacts"
),"")</f>
        <v>AKTIVCO GRID ONLY</v>
      </c>
      <c r="AJ1855" s="56" t="str" cm="1">
        <f t="array" ref="AJ1855">IFERROR(_xlfn.IFS(
AK1855="MPR ISSUE","TX ISSUE",
AK1855="BSS Hardware Issue","RAN ISSUE",
AK1855="Sites strategiques, MLL, Pylone, etc.","ENVTECH",
AK1855="AKTIVCO DEFAUT GE &amp; POWER Cabinet","POWER ISSUE",
AK1855="AKTIVCO Coupure ENEO &amp; Baisse de tension","POWER ISSUE",
AK1855="Coupure ENEO &amp; Baisse de tension","POWER ISSUE",
AK1855="Defaut GE &amp; POWER Cabinet","POWER ISSUE",
AK1855="Sharing","POWER ISSUE",
AK1855="Sites strategiques &amp; DataCenter","POWER ISSUE",
AK1855="Exclu","Exclu",
AK1855="SAT","TX ISSUE",
AK1855="SPARE-ISSUE","SPARE-ISSUE",
AK1855="Fiber CAmtel","TX ISSUE",
AK1855="Fiber AOF","TX ISSUE",
AK1855="Projet OCM (HUAWEI)","TRAVAUX-HUAWEI",
AK1855="Projet OCM (NOKIA)","TRAVAUX -NOKIA",
AK1855="ACCESS-ISSUE","ACCESS-ISSUE",
AK1855="Projet OCM (ZTE, NOKIA, autres projets)","TRAVAUX OCM",
AK1855="No root CAuse","No root cause",
AK1855="ODU HS","TX ISSUE",
AK1855="IP &amp; VLAN","TX ISSUE",
AK1855="Warehouse HUAWEI","SPARE-ISSUE",
AK1855="SPARE-HS","SPARE-ISSUE",
AK1855="Power Telco","RAN ISSUE",AK1855="no impacts","no impacts"
),"")</f>
        <v>POWER ISSUE</v>
      </c>
      <c r="AK1855" s="81" t="s">
        <v>5327</v>
      </c>
      <c r="AL1855" s="56" t="str" cm="1">
        <f t="array" ref="AL1855">IFERROR(_xlfn.IFS(
AK1855="MPR ISSUE","ACTIVE",
AK1855="BSS Hardware Issue","ACTIVE",
AK1855="Sites strategiques, MLL, Pylone, etc.","PASSIVE",
AK1855="AKTIVCO DEFAUT GE &amp; POWER Cabinet","PASSIVE",
AK1855="AKTIVCO Coupure ENEO &amp; Baisse de tension","PASSIVE",
AK1855="Coupure ENEO &amp; Baisse de tension","PASSIVE",
AK1855="Defaut GE &amp; POWER Cabinet","PASSIVE",
AK1855="Sharing","PASSIVE",
AK1855="Sites strategiques &amp; DataCenter","PASSIVE",
AK1855="Exclu","Exclu",
AK1855="SAT","ACTIVE",
AK1855="SPARE-ISSUE","SPARE-ISSUE",
AK1855="Fiber CAmtel","ACTIVE",
AK1855="Fiber AOF","ACTIVE",
AK1855="Projet OCM (HUAWEI)","PLANNED WORKS",
AK1855="Projet OCM (NOKIA)","PLANNED WORKS",
AK1855="ACCESS-ISSUE","ACCESS-ISSUE",
AK1855="Projet OCM (ZTE, NOKIA, autres projets)","PLANNED WORKS",
AK1855="No root CAuse","No root cause",
AK1855="ODU HS","ACTIVE",
AK1855="IP &amp; VLAN","ACTIVE",
AK1855="Warehouse HUAWEI","SPARE-ISSUE",
AK1855="SPARE-HS","SPARE-ISSUE",
AK1855="Power Telco","ACTIVE", AK1855="no impacts","no impacts"
),"")</f>
        <v>PASSIVE</v>
      </c>
      <c r="AM1855" s="108" t="s">
        <v>6021</v>
      </c>
      <c r="AN1855" s="117" t="s">
        <v>5089</v>
      </c>
      <c r="AP1855" s="23" t="s">
        <v>5537</v>
      </c>
      <c r="AQ1855" s="23" t="s">
        <v>5537</v>
      </c>
      <c r="AR1855" s="7"/>
      <c r="AS1855" s="6"/>
      <c r="AT1855" s="7"/>
      <c r="AU1855" s="3" t="s">
        <v>5537</v>
      </c>
      <c r="AV1855" s="24" t="s">
        <v>5537</v>
      </c>
      <c r="AW1855" s="24" t="s">
        <v>5537</v>
      </c>
      <c r="AX1855" s="24" t="s">
        <v>5537</v>
      </c>
      <c r="AY1855" s="24" t="s">
        <v>5537</v>
      </c>
      <c r="AZ1855" s="24" t="s">
        <v>5537</v>
      </c>
      <c r="BA1855" s="24" t="s">
        <v>5537</v>
      </c>
      <c r="BB1855" s="24" t="s">
        <v>5537</v>
      </c>
      <c r="BC1855" s="24" t="s">
        <v>5537</v>
      </c>
      <c r="BD1855" s="24" t="s">
        <v>5537</v>
      </c>
      <c r="BE1855" s="24" t="s">
        <v>5537</v>
      </c>
      <c r="BF1855" s="24" t="s">
        <v>5537</v>
      </c>
      <c r="BG1855" s="24" t="s">
        <v>5537</v>
      </c>
      <c r="BH1855" s="24" t="s">
        <v>6021</v>
      </c>
      <c r="BI1855" s="9" t="s">
        <v>5537</v>
      </c>
      <c r="BJ1855" s="14"/>
      <c r="BK1855" s="14" t="s">
        <v>5537</v>
      </c>
      <c r="BL1855" s="14" t="str">
        <f>_xlfn.XLOOKUP(B1855,'[4]cell downs 18042026 17h'!$B:$B,'[4]cell downs 18042026 17h'!$B:$B,"")</f>
        <v/>
      </c>
      <c r="BM1855" s="14" t="str">
        <f>_xlfn.XLOOKUP(B1855,'[5]Cells Huawei 19042026 15h'!$B:$B,'[5]Cells Huawei 19042026 15h'!$B:$B,"")</f>
        <v/>
      </c>
      <c r="BN1855" s="9" t="str">
        <f>_xlfn.XLOOKUP(B1855,'[6]cells down 19042026 9H40'!$B:$B,'[6]cells down 19042026 9H40'!$B:$B,"")</f>
        <v/>
      </c>
      <c r="BO1855" s="9" t="s">
        <v>5537</v>
      </c>
      <c r="BP1855" s="9" t="s">
        <v>594</v>
      </c>
    </row>
    <row r="1856" spans="1:68" s="9" customFormat="1" x14ac:dyDescent="0.35">
      <c r="A1856" s="1" t="s">
        <v>5102</v>
      </c>
      <c r="B1856" s="1" t="s">
        <v>5103</v>
      </c>
      <c r="C1856" s="3" t="str">
        <f>_xlfn.XLOOKUP(B1856,'[1]daily break down'!$D:$D,'[1]daily break down'!$E:$E,"")</f>
        <v>Douala</v>
      </c>
      <c r="D1856" s="1" t="s">
        <v>21</v>
      </c>
      <c r="E1856" s="1" t="s">
        <v>30</v>
      </c>
      <c r="F1856" s="3" t="s">
        <v>31</v>
      </c>
      <c r="G1856" s="1" t="s">
        <v>32</v>
      </c>
      <c r="H1856" s="41" t="str">
        <f>_xlfn.XLOOKUP(B1856,[2]CALCULATION!$B:$B,[2]CALCULATION!$H:$H,"")</f>
        <v>ZTE</v>
      </c>
      <c r="I1856" s="34">
        <v>9.363416116632774E-3</v>
      </c>
      <c r="J1856" s="34">
        <v>3.4288473117543155</v>
      </c>
      <c r="K1856" s="34">
        <v>0</v>
      </c>
      <c r="L1856" s="34">
        <v>3.4778402718922325E-3</v>
      </c>
      <c r="M1856" s="34">
        <v>0</v>
      </c>
      <c r="N1856" s="34">
        <v>0</v>
      </c>
      <c r="O1856" s="34">
        <v>0</v>
      </c>
      <c r="P1856" s="34">
        <v>0</v>
      </c>
      <c r="Q1856" s="34">
        <v>0</v>
      </c>
      <c r="R1856" s="34">
        <v>0</v>
      </c>
      <c r="S1856" s="109">
        <v>0</v>
      </c>
      <c r="T1856" s="109">
        <f>_xlfn.XLOOKUP(B1856,'[3]Nur des jours'!$B:$B,'[3]Nur des jours'!$U:$U,"")</f>
        <v>0</v>
      </c>
      <c r="U1856" s="109">
        <v>0</v>
      </c>
      <c r="V1856" s="109">
        <v>0</v>
      </c>
      <c r="W1856" s="109">
        <v>0</v>
      </c>
      <c r="X1856" s="109">
        <v>0</v>
      </c>
      <c r="Y1856" s="109">
        <v>0</v>
      </c>
      <c r="Z1856" s="109">
        <v>0</v>
      </c>
      <c r="AA1856" s="109">
        <v>0</v>
      </c>
      <c r="AB1856" s="109">
        <v>0</v>
      </c>
      <c r="AC1856" s="109">
        <v>0</v>
      </c>
      <c r="AD1856" s="109">
        <v>0</v>
      </c>
      <c r="AE1856" s="109">
        <v>0</v>
      </c>
      <c r="AF1856" s="109">
        <v>0</v>
      </c>
      <c r="AG1856" s="57" t="str">
        <f>_xlfn.XLOOKUP(B1856,[3]CALCULATION!$B:$B,[3]CALCULATION!$M:$M,"")</f>
        <v>Operationnel</v>
      </c>
      <c r="AH1856" s="57"/>
      <c r="AI1856" s="56" t="str" cm="1">
        <f t="array" ref="AI1856">IFERROR(_xlfn.IFS(
AK1856="MPR ISSUE","PDH",
AK1856="BSS Hardware Issue","BSS",
AK1856="Sites strategiques, MLL, Pylone, etc.","ENVTECH",
AK1856="AKTIVCO DEFAUT GE &amp; POWER Cabinet","AKTIVCO",
AK1856="AKTIVCO Coupure ENEO &amp; Baisse de tension","AKTIVCO GRID ONLY",
AK1856="Coupure ENEO &amp; Baisse de tension","IHS GRID ONLY",
AK1856="Defaut GE &amp; POWER Cabinet","IHS",
AK1856="Sharing","Partners",
AK1856="Sites strategiques &amp; DataCenter","SST &amp; DC",
AK1856="Exclu","Exclu",
AK1856="SAT","SAT",
AK1856="SPARE-ISSUE","SPARE-ISSUE",
AK1856="Fiber CAmtel","TRANS_FO_CAMTEL",
AK1856="Fiber AOF","Fiber AOF",
AK1856="Projet OCM (HUAWEI)","TRAVAUX-HUAWEI",
AK1856="Projet OCM (NOKIA)","TRAVAUX-NOKIA",
AK1856="ACCESS-ISSUE","ACCESS-ISSUE",
AK1856="Projet OCM (ZTE, NOKIA, autres projets)","TRAVAUX OCM",
AK1856="No root CAuse","No root cause",
AK1856="ODU HS","PDH",
AK1856="IP &amp; VLAN","PDH",
AK1856="Warehouse HUAWEI","SPARE-ISSUE",
AK1856="SPARE-HS","SPARE-ISSUE",
AK1856="Power Telco","BSS",AK1856="no impacts","no impacts"
),"")</f>
        <v>AKTIVCO GRID ONLY</v>
      </c>
      <c r="AJ1856" s="56" t="str" cm="1">
        <f t="array" ref="AJ1856">IFERROR(_xlfn.IFS(
AK1856="MPR ISSUE","TX ISSUE",
AK1856="BSS Hardware Issue","RAN ISSUE",
AK1856="Sites strategiques, MLL, Pylone, etc.","ENVTECH",
AK1856="AKTIVCO DEFAUT GE &amp; POWER Cabinet","POWER ISSUE",
AK1856="AKTIVCO Coupure ENEO &amp; Baisse de tension","POWER ISSUE",
AK1856="Coupure ENEO &amp; Baisse de tension","POWER ISSUE",
AK1856="Defaut GE &amp; POWER Cabinet","POWER ISSUE",
AK1856="Sharing","POWER ISSUE",
AK1856="Sites strategiques &amp; DataCenter","POWER ISSUE",
AK1856="Exclu","Exclu",
AK1856="SAT","TX ISSUE",
AK1856="SPARE-ISSUE","SPARE-ISSUE",
AK1856="Fiber CAmtel","TX ISSUE",
AK1856="Fiber AOF","TX ISSUE",
AK1856="Projet OCM (HUAWEI)","TRAVAUX-HUAWEI",
AK1856="Projet OCM (NOKIA)","TRAVAUX -NOKIA",
AK1856="ACCESS-ISSUE","ACCESS-ISSUE",
AK1856="Projet OCM (ZTE, NOKIA, autres projets)","TRAVAUX OCM",
AK1856="No root CAuse","No root cause",
AK1856="ODU HS","TX ISSUE",
AK1856="IP &amp; VLAN","TX ISSUE",
AK1856="Warehouse HUAWEI","SPARE-ISSUE",
AK1856="SPARE-HS","SPARE-ISSUE",
AK1856="Power Telco","RAN ISSUE",AK1856="no impacts","no impacts"
),"")</f>
        <v>POWER ISSUE</v>
      </c>
      <c r="AK1856" s="81" t="s">
        <v>5327</v>
      </c>
      <c r="AL1856" s="56" t="str" cm="1">
        <f t="array" ref="AL1856">IFERROR(_xlfn.IFS(
AK1856="MPR ISSUE","ACTIVE",
AK1856="BSS Hardware Issue","ACTIVE",
AK1856="Sites strategiques, MLL, Pylone, etc.","PASSIVE",
AK1856="AKTIVCO DEFAUT GE &amp; POWER Cabinet","PASSIVE",
AK1856="AKTIVCO Coupure ENEO &amp; Baisse de tension","PASSIVE",
AK1856="Coupure ENEO &amp; Baisse de tension","PASSIVE",
AK1856="Defaut GE &amp; POWER Cabinet","PASSIVE",
AK1856="Sharing","PASSIVE",
AK1856="Sites strategiques &amp; DataCenter","PASSIVE",
AK1856="Exclu","Exclu",
AK1856="SAT","ACTIVE",
AK1856="SPARE-ISSUE","SPARE-ISSUE",
AK1856="Fiber CAmtel","ACTIVE",
AK1856="Fiber AOF","ACTIVE",
AK1856="Projet OCM (HUAWEI)","PLANNED WORKS",
AK1856="Projet OCM (NOKIA)","PLANNED WORKS",
AK1856="ACCESS-ISSUE","ACCESS-ISSUE",
AK1856="Projet OCM (ZTE, NOKIA, autres projets)","PLANNED WORKS",
AK1856="No root CAuse","No root cause",
AK1856="ODU HS","ACTIVE",
AK1856="IP &amp; VLAN","ACTIVE",
AK1856="Warehouse HUAWEI","SPARE-ISSUE",
AK1856="SPARE-HS","SPARE-ISSUE",
AK1856="Power Telco","ACTIVE", AK1856="no impacts","no impacts"
),"")</f>
        <v>PASSIVE</v>
      </c>
      <c r="AM1856" s="108" t="s">
        <v>6022</v>
      </c>
      <c r="AN1856" s="117" t="s">
        <v>5103</v>
      </c>
      <c r="AP1856" s="23" t="s">
        <v>5537</v>
      </c>
      <c r="AQ1856" s="23" t="s">
        <v>5537</v>
      </c>
      <c r="AR1856" s="7"/>
      <c r="AS1856" s="6"/>
      <c r="AT1856" s="7"/>
      <c r="AU1856" s="3" t="s">
        <v>5537</v>
      </c>
      <c r="AV1856" s="24" t="s">
        <v>5537</v>
      </c>
      <c r="AW1856" s="24" t="s">
        <v>5537</v>
      </c>
      <c r="AX1856" s="24" t="s">
        <v>5537</v>
      </c>
      <c r="AY1856" s="24" t="s">
        <v>5537</v>
      </c>
      <c r="AZ1856" s="24" t="s">
        <v>5537</v>
      </c>
      <c r="BA1856" s="24" t="s">
        <v>5537</v>
      </c>
      <c r="BB1856" s="24" t="s">
        <v>5537</v>
      </c>
      <c r="BC1856" s="24" t="s">
        <v>5537</v>
      </c>
      <c r="BD1856" s="24" t="s">
        <v>5537</v>
      </c>
      <c r="BE1856" s="24" t="s">
        <v>6568</v>
      </c>
      <c r="BF1856" s="24" t="s">
        <v>6569</v>
      </c>
      <c r="BG1856" s="24" t="s">
        <v>6570</v>
      </c>
      <c r="BH1856" s="24" t="s">
        <v>6571</v>
      </c>
      <c r="BI1856" s="9" t="s">
        <v>5537</v>
      </c>
      <c r="BJ1856" s="14"/>
      <c r="BK1856" s="14" t="s">
        <v>5537</v>
      </c>
      <c r="BL1856" s="14" t="str">
        <f>_xlfn.XLOOKUP(B1856,'[4]cell downs 18042026 17h'!$B:$B,'[4]cell downs 18042026 17h'!$B:$B,"")</f>
        <v/>
      </c>
      <c r="BM1856" s="14" t="str">
        <f>_xlfn.XLOOKUP(B1856,'[5]Cells Huawei 19042026 15h'!$B:$B,'[5]Cells Huawei 19042026 15h'!$B:$B,"")</f>
        <v/>
      </c>
      <c r="BN1856" s="9" t="str">
        <f>_xlfn.XLOOKUP(B1856,'[6]cells down 19042026 9H40'!$B:$B,'[6]cells down 19042026 9H40'!$B:$B,"")</f>
        <v/>
      </c>
      <c r="BO1856" s="9" t="s">
        <v>5537</v>
      </c>
      <c r="BP1856" s="9" t="s">
        <v>12</v>
      </c>
    </row>
    <row r="1857" spans="1:68" s="9" customFormat="1" x14ac:dyDescent="0.35">
      <c r="A1857" s="1" t="s">
        <v>5050</v>
      </c>
      <c r="B1857" s="8" t="s">
        <v>5051</v>
      </c>
      <c r="C1857" s="3" t="str">
        <f>_xlfn.XLOOKUP(B1857,'[1]daily break down'!$D:$D,'[1]daily break down'!$E:$E,"")</f>
        <v>Yaounde</v>
      </c>
      <c r="D1857" s="1"/>
      <c r="E1857" s="1"/>
      <c r="F1857" s="3" t="s">
        <v>37</v>
      </c>
      <c r="G1857" s="1" t="s">
        <v>38</v>
      </c>
      <c r="H1857" s="41" t="str">
        <f>_xlfn.XLOOKUP(B1857,[2]CALCULATION!$B:$B,[2]CALCULATION!$H:$H,"")</f>
        <v>ZTE</v>
      </c>
      <c r="I1857" s="34">
        <v>1.7335696124508495E-2</v>
      </c>
      <c r="J1857" s="34">
        <v>8.9175391586828202E-5</v>
      </c>
      <c r="K1857" s="34">
        <v>7.134031326964783E-5</v>
      </c>
      <c r="L1857" s="34">
        <v>7.1340313269474141E-5</v>
      </c>
      <c r="M1857" s="34">
        <v>0</v>
      </c>
      <c r="N1857" s="34">
        <v>0</v>
      </c>
      <c r="O1857" s="34">
        <v>0</v>
      </c>
      <c r="P1857" s="34">
        <v>0</v>
      </c>
      <c r="Q1857" s="34">
        <v>0</v>
      </c>
      <c r="R1857" s="34">
        <v>0</v>
      </c>
      <c r="S1857" s="109">
        <v>0</v>
      </c>
      <c r="T1857" s="109">
        <f>_xlfn.XLOOKUP(B1857,'[3]Nur des jours'!$B:$B,'[3]Nur des jours'!$U:$U,"")</f>
        <v>0</v>
      </c>
      <c r="U1857" s="109">
        <v>0</v>
      </c>
      <c r="V1857" s="109">
        <v>0</v>
      </c>
      <c r="W1857" s="109">
        <v>0</v>
      </c>
      <c r="X1857" s="109">
        <v>0</v>
      </c>
      <c r="Y1857" s="109">
        <v>0</v>
      </c>
      <c r="Z1857" s="109">
        <v>0</v>
      </c>
      <c r="AA1857" s="109">
        <v>0</v>
      </c>
      <c r="AB1857" s="109">
        <v>0</v>
      </c>
      <c r="AC1857" s="109">
        <v>0</v>
      </c>
      <c r="AD1857" s="109">
        <v>0</v>
      </c>
      <c r="AE1857" s="109">
        <v>0</v>
      </c>
      <c r="AF1857" s="109">
        <v>0</v>
      </c>
      <c r="AG1857" s="57" t="str">
        <f>_xlfn.XLOOKUP(B1857,[3]CALCULATION!$B:$B,[3]CALCULATION!$M:$M,"")</f>
        <v>Operationnel</v>
      </c>
      <c r="AH1857" s="57"/>
      <c r="AI1857" s="56" t="str" cm="1">
        <f t="array" ref="AI1857">IFERROR(_xlfn.IFS(
AK1857="MPR ISSUE","PDH",
AK1857="BSS Hardware Issue","BSS",
AK1857="Sites strategiques, MLL, Pylone, etc.","ENVTECH",
AK1857="AKTIVCO DEFAUT GE &amp; POWER Cabinet","AKTIVCO",
AK1857="AKTIVCO Coupure ENEO &amp; Baisse de tension","AKTIVCO GRID ONLY",
AK1857="Coupure ENEO &amp; Baisse de tension","IHS GRID ONLY",
AK1857="Defaut GE &amp; POWER Cabinet","IHS",
AK1857="Sharing","Partners",
AK1857="Sites strategiques &amp; DataCenter","SST &amp; DC",
AK1857="Exclu","Exclu",
AK1857="SAT","SAT",
AK1857="SPARE-ISSUE","SPARE-ISSUE",
AK1857="Fiber CAmtel","TRANS_FO_CAMTEL",
AK1857="Fiber AOF","Fiber AOF",
AK1857="Projet OCM (HUAWEI)","TRAVAUX-HUAWEI",
AK1857="Projet OCM (NOKIA)","TRAVAUX-NOKIA",
AK1857="ACCESS-ISSUE","ACCESS-ISSUE",
AK1857="Projet OCM (ZTE, NOKIA, autres projets)","TRAVAUX OCM",
AK1857="No root CAuse","No root cause",
AK1857="ODU HS","PDH",
AK1857="IP &amp; VLAN","PDH",
AK1857="Warehouse HUAWEI","SPARE-ISSUE",
AK1857="SPARE-HS","SPARE-ISSUE",
AK1857="Power Telco","BSS",AK1857="no impacts","no impacts"
),"")</f>
        <v>No root cause</v>
      </c>
      <c r="AJ1857" s="56" t="str" cm="1">
        <f t="array" ref="AJ1857">IFERROR(_xlfn.IFS(
AK1857="MPR ISSUE","TX ISSUE",
AK1857="BSS Hardware Issue","RAN ISSUE",
AK1857="Sites strategiques, MLL, Pylone, etc.","ENVTECH",
AK1857="AKTIVCO DEFAUT GE &amp; POWER Cabinet","POWER ISSUE",
AK1857="AKTIVCO Coupure ENEO &amp; Baisse de tension","POWER ISSUE",
AK1857="Coupure ENEO &amp; Baisse de tension","POWER ISSUE",
AK1857="Defaut GE &amp; POWER Cabinet","POWER ISSUE",
AK1857="Sharing","POWER ISSUE",
AK1857="Sites strategiques &amp; DataCenter","POWER ISSUE",
AK1857="Exclu","Exclu",
AK1857="SAT","TX ISSUE",
AK1857="SPARE-ISSUE","SPARE-ISSUE",
AK1857="Fiber CAmtel","TX ISSUE",
AK1857="Fiber AOF","TX ISSUE",
AK1857="Projet OCM (HUAWEI)","TRAVAUX-HUAWEI",
AK1857="Projet OCM (NOKIA)","TRAVAUX -NOKIA",
AK1857="ACCESS-ISSUE","ACCESS-ISSUE",
AK1857="Projet OCM (ZTE, NOKIA, autres projets)","TRAVAUX OCM",
AK1857="No root CAuse","No root cause",
AK1857="ODU HS","TX ISSUE",
AK1857="IP &amp; VLAN","TX ISSUE",
AK1857="Warehouse HUAWEI","SPARE-ISSUE",
AK1857="SPARE-HS","SPARE-ISSUE",
AK1857="Power Telco","RAN ISSUE",AK1857="no impacts","no impacts"
),"")</f>
        <v>No root cause</v>
      </c>
      <c r="AK1857" s="81" t="s">
        <v>5620</v>
      </c>
      <c r="AL1857" s="56" t="str" cm="1">
        <f t="array" ref="AL1857">IFERROR(_xlfn.IFS(
AK1857="MPR ISSUE","ACTIVE",
AK1857="BSS Hardware Issue","ACTIVE",
AK1857="Sites strategiques, MLL, Pylone, etc.","PASSIVE",
AK1857="AKTIVCO DEFAUT GE &amp; POWER Cabinet","PASSIVE",
AK1857="AKTIVCO Coupure ENEO &amp; Baisse de tension","PASSIVE",
AK1857="Coupure ENEO &amp; Baisse de tension","PASSIVE",
AK1857="Defaut GE &amp; POWER Cabinet","PASSIVE",
AK1857="Sharing","PASSIVE",
AK1857="Sites strategiques &amp; DataCenter","PASSIVE",
AK1857="Exclu","Exclu",
AK1857="SAT","ACTIVE",
AK1857="SPARE-ISSUE","SPARE-ISSUE",
AK1857="Fiber CAmtel","ACTIVE",
AK1857="Fiber AOF","ACTIVE",
AK1857="Projet OCM (HUAWEI)","PLANNED WORKS",
AK1857="Projet OCM (NOKIA)","PLANNED WORKS",
AK1857="ACCESS-ISSUE","ACCESS-ISSUE",
AK1857="Projet OCM (ZTE, NOKIA, autres projets)","PLANNED WORKS",
AK1857="No root CAuse","No root cause",
AK1857="ODU HS","ACTIVE",
AK1857="IP &amp; VLAN","ACTIVE",
AK1857="Warehouse HUAWEI","SPARE-ISSUE",
AK1857="SPARE-HS","SPARE-ISSUE",
AK1857="Power Telco","ACTIVE", AK1857="no impacts","no impacts"
),"")</f>
        <v>No root cause</v>
      </c>
      <c r="AM1857" s="108" t="s">
        <v>5537</v>
      </c>
      <c r="AN1857" s="117" t="s">
        <v>5051</v>
      </c>
      <c r="AP1857" s="23" t="s">
        <v>5537</v>
      </c>
      <c r="AQ1857" s="23" t="s">
        <v>5537</v>
      </c>
      <c r="AR1857" s="7"/>
      <c r="AS1857" s="6"/>
      <c r="AT1857" s="7"/>
      <c r="AU1857" s="3" t="s">
        <v>5537</v>
      </c>
      <c r="AV1857" s="24" t="s">
        <v>5537</v>
      </c>
      <c r="AW1857" s="24" t="s">
        <v>5537</v>
      </c>
      <c r="AX1857" s="24" t="s">
        <v>5537</v>
      </c>
      <c r="AY1857" s="24" t="s">
        <v>5537</v>
      </c>
      <c r="AZ1857" s="24" t="s">
        <v>5537</v>
      </c>
      <c r="BA1857" s="24" t="s">
        <v>5537</v>
      </c>
      <c r="BB1857" s="24" t="s">
        <v>5537</v>
      </c>
      <c r="BC1857" s="24" t="s">
        <v>5537</v>
      </c>
      <c r="BD1857" s="24" t="s">
        <v>5537</v>
      </c>
      <c r="BE1857" s="24" t="s">
        <v>5537</v>
      </c>
      <c r="BF1857" s="24" t="s">
        <v>5537</v>
      </c>
      <c r="BG1857" s="24" t="s">
        <v>5537</v>
      </c>
      <c r="BH1857" s="24" t="s">
        <v>5537</v>
      </c>
      <c r="BI1857" s="9" t="s">
        <v>5537</v>
      </c>
      <c r="BJ1857" s="14"/>
      <c r="BK1857" s="14" t="s">
        <v>5537</v>
      </c>
      <c r="BL1857" s="14" t="str">
        <f>_xlfn.XLOOKUP(B1857,'[4]cell downs 18042026 17h'!$B:$B,'[4]cell downs 18042026 17h'!$B:$B,"")</f>
        <v/>
      </c>
      <c r="BM1857" s="14" t="str">
        <f>_xlfn.XLOOKUP(B1857,'[5]Cells Huawei 19042026 15h'!$B:$B,'[5]Cells Huawei 19042026 15h'!$B:$B,"")</f>
        <v/>
      </c>
      <c r="BN1857" s="9" t="str">
        <f>_xlfn.XLOOKUP(B1857,'[6]cells down 19042026 9H40'!$B:$B,'[6]cells down 19042026 9H40'!$B:$B,"")</f>
        <v/>
      </c>
      <c r="BO1857" s="9" t="s">
        <v>5537</v>
      </c>
      <c r="BP1857" s="9" t="s">
        <v>5537</v>
      </c>
    </row>
    <row r="1858" spans="1:68" s="9" customFormat="1" x14ac:dyDescent="0.35">
      <c r="A1858" s="1" t="s">
        <v>3265</v>
      </c>
      <c r="B1858" s="8" t="s">
        <v>3266</v>
      </c>
      <c r="C1858" s="3" t="str">
        <f>_xlfn.XLOOKUP(B1858,'[1]daily break down'!$D:$D,'[1]daily break down'!$E:$E,"")</f>
        <v>OUEST</v>
      </c>
      <c r="D1858" s="1" t="s">
        <v>21</v>
      </c>
      <c r="E1858" s="1" t="s">
        <v>36</v>
      </c>
      <c r="F1858" s="3" t="s">
        <v>102</v>
      </c>
      <c r="G1858" s="1" t="s">
        <v>1475</v>
      </c>
      <c r="H1858" s="39" t="str">
        <f>_xlfn.XLOOKUP(B1858,[2]CALCULATION!$B:$B,[2]CALCULATION!$H:$H,"")</f>
        <v>Huawei</v>
      </c>
      <c r="I1858" s="34">
        <v>4.2917262358282464</v>
      </c>
      <c r="J1858" s="34">
        <v>2.4090910388005695</v>
      </c>
      <c r="K1858" s="34">
        <v>3.3723992888797576</v>
      </c>
      <c r="L1858" s="34">
        <v>0</v>
      </c>
      <c r="M1858" s="34">
        <v>0</v>
      </c>
      <c r="N1858" s="34">
        <v>0</v>
      </c>
      <c r="O1858" s="34">
        <v>0</v>
      </c>
      <c r="P1858" s="34">
        <v>0</v>
      </c>
      <c r="Q1858" s="34">
        <v>0</v>
      </c>
      <c r="R1858" s="34">
        <v>0</v>
      </c>
      <c r="S1858" s="109">
        <v>0</v>
      </c>
      <c r="T1858" s="109">
        <f>_xlfn.XLOOKUP(B1858,'[3]Nur des jours'!$B:$B,'[3]Nur des jours'!$U:$U,"")</f>
        <v>0</v>
      </c>
      <c r="U1858" s="109">
        <v>0</v>
      </c>
      <c r="V1858" s="109">
        <v>0</v>
      </c>
      <c r="W1858" s="109">
        <v>0</v>
      </c>
      <c r="X1858" s="109">
        <v>0</v>
      </c>
      <c r="Y1858" s="109">
        <v>0</v>
      </c>
      <c r="Z1858" s="109">
        <v>0</v>
      </c>
      <c r="AA1858" s="109">
        <v>0</v>
      </c>
      <c r="AB1858" s="109">
        <v>0</v>
      </c>
      <c r="AC1858" s="109">
        <v>0</v>
      </c>
      <c r="AD1858" s="109">
        <v>0</v>
      </c>
      <c r="AE1858" s="109">
        <v>0</v>
      </c>
      <c r="AF1858" s="109">
        <v>0</v>
      </c>
      <c r="AG1858" s="57" t="str">
        <f>_xlfn.XLOOKUP(B1858,[3]CALCULATION!$B:$B,[3]CALCULATION!$M:$M,"")</f>
        <v>Operationnel</v>
      </c>
      <c r="AH1858" s="57"/>
      <c r="AI1858" s="56" t="str" cm="1">
        <f t="array" ref="AI1858">IFERROR(_xlfn.IFS(
AK1858="MPR ISSUE","PDH",
AK1858="BSS Hardware Issue","BSS",
AK1858="Sites strategiques, MLL, Pylone, etc.","ENVTECH",
AK1858="AKTIVCO DEFAUT GE &amp; POWER Cabinet","AKTIVCO",
AK1858="AKTIVCO Coupure ENEO &amp; Baisse de tension","AKTIVCO GRID ONLY",
AK1858="Coupure ENEO &amp; Baisse de tension","IHS GRID ONLY",
AK1858="Defaut GE &amp; POWER Cabinet","IHS",
AK1858="Sharing","Partners",
AK1858="Sites strategiques &amp; DataCenter","SST &amp; DC",
AK1858="Exclu","Exclu",
AK1858="SAT","SAT",
AK1858="SPARE-ISSUE","SPARE-ISSUE",
AK1858="Fiber CAmtel","TRANS_FO_CAMTEL",
AK1858="Fiber AOF","Fiber AOF",
AK1858="Projet OCM (HUAWEI)","TRAVAUX-HUAWEI",
AK1858="Projet OCM (NOKIA)","TRAVAUX-NOKIA",
AK1858="ACCESS-ISSUE","ACCESS-ISSUE",
AK1858="Projet OCM (ZTE, NOKIA, autres projets)","TRAVAUX OCM",
AK1858="No root CAuse","No root cause",
AK1858="ODU HS","PDH",
AK1858="IP &amp; VLAN","PDH",
AK1858="Warehouse HUAWEI","SPARE-ISSUE",
AK1858="SPARE-HS","SPARE-ISSUE",
AK1858="Power Telco","BSS",AK1858="no impacts","no impacts"
),"")</f>
        <v>No root cause</v>
      </c>
      <c r="AJ1858" s="56" t="str" cm="1">
        <f t="array" ref="AJ1858">IFERROR(_xlfn.IFS(
AK1858="MPR ISSUE","TX ISSUE",
AK1858="BSS Hardware Issue","RAN ISSUE",
AK1858="Sites strategiques, MLL, Pylone, etc.","ENVTECH",
AK1858="AKTIVCO DEFAUT GE &amp; POWER Cabinet","POWER ISSUE",
AK1858="AKTIVCO Coupure ENEO &amp; Baisse de tension","POWER ISSUE",
AK1858="Coupure ENEO &amp; Baisse de tension","POWER ISSUE",
AK1858="Defaut GE &amp; POWER Cabinet","POWER ISSUE",
AK1858="Sharing","POWER ISSUE",
AK1858="Sites strategiques &amp; DataCenter","POWER ISSUE",
AK1858="Exclu","Exclu",
AK1858="SAT","TX ISSUE",
AK1858="SPARE-ISSUE","SPARE-ISSUE",
AK1858="Fiber CAmtel","TX ISSUE",
AK1858="Fiber AOF","TX ISSUE",
AK1858="Projet OCM (HUAWEI)","TRAVAUX-HUAWEI",
AK1858="Projet OCM (NOKIA)","TRAVAUX -NOKIA",
AK1858="ACCESS-ISSUE","ACCESS-ISSUE",
AK1858="Projet OCM (ZTE, NOKIA, autres projets)","TRAVAUX OCM",
AK1858="No root CAuse","No root cause",
AK1858="ODU HS","TX ISSUE",
AK1858="IP &amp; VLAN","TX ISSUE",
AK1858="Warehouse HUAWEI","SPARE-ISSUE",
AK1858="SPARE-HS","SPARE-ISSUE",
AK1858="Power Telco","RAN ISSUE",AK1858="no impacts","no impacts"
),"")</f>
        <v>No root cause</v>
      </c>
      <c r="AK1858" s="81" t="s">
        <v>5620</v>
      </c>
      <c r="AL1858" s="56" t="str" cm="1">
        <f t="array" ref="AL1858">IFERROR(_xlfn.IFS(
AK1858="MPR ISSUE","ACTIVE",
AK1858="BSS Hardware Issue","ACTIVE",
AK1858="Sites strategiques, MLL, Pylone, etc.","PASSIVE",
AK1858="AKTIVCO DEFAUT GE &amp; POWER Cabinet","PASSIVE",
AK1858="AKTIVCO Coupure ENEO &amp; Baisse de tension","PASSIVE",
AK1858="Coupure ENEO &amp; Baisse de tension","PASSIVE",
AK1858="Defaut GE &amp; POWER Cabinet","PASSIVE",
AK1858="Sharing","PASSIVE",
AK1858="Sites strategiques &amp; DataCenter","PASSIVE",
AK1858="Exclu","Exclu",
AK1858="SAT","ACTIVE",
AK1858="SPARE-ISSUE","SPARE-ISSUE",
AK1858="Fiber CAmtel","ACTIVE",
AK1858="Fiber AOF","ACTIVE",
AK1858="Projet OCM (HUAWEI)","PLANNED WORKS",
AK1858="Projet OCM (NOKIA)","PLANNED WORKS",
AK1858="ACCESS-ISSUE","ACCESS-ISSUE",
AK1858="Projet OCM (ZTE, NOKIA, autres projets)","PLANNED WORKS",
AK1858="No root CAuse","No root cause",
AK1858="ODU HS","ACTIVE",
AK1858="IP &amp; VLAN","ACTIVE",
AK1858="Warehouse HUAWEI","SPARE-ISSUE",
AK1858="SPARE-HS","SPARE-ISSUE",
AK1858="Power Telco","ACTIVE", AK1858="no impacts","no impacts"
),"")</f>
        <v>No root cause</v>
      </c>
      <c r="AM1858" s="108" t="s">
        <v>5537</v>
      </c>
      <c r="AN1858" s="117" t="s">
        <v>3266</v>
      </c>
      <c r="AP1858" s="23" t="s">
        <v>5537</v>
      </c>
      <c r="AQ1858" s="23" t="s">
        <v>5537</v>
      </c>
      <c r="AR1858" s="7"/>
      <c r="AS1858" s="6"/>
      <c r="AT1858" s="7"/>
      <c r="AU1858" s="3" t="s">
        <v>5537</v>
      </c>
      <c r="AV1858" s="24" t="s">
        <v>5537</v>
      </c>
      <c r="AW1858" s="24" t="s">
        <v>5537</v>
      </c>
      <c r="AX1858" s="24" t="s">
        <v>5537</v>
      </c>
      <c r="AY1858" s="24" t="s">
        <v>5537</v>
      </c>
      <c r="AZ1858" s="24" t="s">
        <v>5537</v>
      </c>
      <c r="BA1858" s="24" t="s">
        <v>5537</v>
      </c>
      <c r="BB1858" s="24" t="s">
        <v>5537</v>
      </c>
      <c r="BC1858" s="24" t="s">
        <v>5537</v>
      </c>
      <c r="BD1858" s="24" t="s">
        <v>5537</v>
      </c>
      <c r="BE1858" s="24" t="s">
        <v>5537</v>
      </c>
      <c r="BF1858" s="24" t="s">
        <v>5537</v>
      </c>
      <c r="BG1858" s="24" t="s">
        <v>5537</v>
      </c>
      <c r="BH1858" s="24" t="s">
        <v>5537</v>
      </c>
      <c r="BI1858" s="9" t="s">
        <v>5537</v>
      </c>
      <c r="BJ1858" s="14"/>
      <c r="BK1858" s="14" t="s">
        <v>5537</v>
      </c>
      <c r="BL1858" s="14" t="str">
        <f>_xlfn.XLOOKUP(B1858,'[4]cell downs 18042026 17h'!$B:$B,'[4]cell downs 18042026 17h'!$B:$B,"")</f>
        <v/>
      </c>
      <c r="BM1858" s="14" t="str">
        <f>_xlfn.XLOOKUP(B1858,'[5]Cells Huawei 19042026 15h'!$B:$B,'[5]Cells Huawei 19042026 15h'!$B:$B,"")</f>
        <v/>
      </c>
      <c r="BN1858" s="9" t="str">
        <f>_xlfn.XLOOKUP(B1858,'[6]cells down 19042026 9H40'!$B:$B,'[6]cells down 19042026 9H40'!$B:$B,"")</f>
        <v/>
      </c>
      <c r="BO1858" s="9" t="s">
        <v>5537</v>
      </c>
      <c r="BP1858" s="9" t="s">
        <v>5537</v>
      </c>
    </row>
    <row r="1859" spans="1:68" s="9" customFormat="1" x14ac:dyDescent="0.35">
      <c r="A1859" s="1" t="s">
        <v>1812</v>
      </c>
      <c r="B1859" s="8" t="s">
        <v>1813</v>
      </c>
      <c r="C1859" s="3" t="str">
        <f>_xlfn.XLOOKUP(B1859,'[1]daily break down'!$D:$D,'[1]daily break down'!$E:$E,"")</f>
        <v>Maroua</v>
      </c>
      <c r="D1859" s="1" t="s">
        <v>11</v>
      </c>
      <c r="E1859" s="1" t="s">
        <v>12</v>
      </c>
      <c r="F1859" s="3" t="s">
        <v>55</v>
      </c>
      <c r="G1859" s="1" t="s">
        <v>84</v>
      </c>
      <c r="H1859" s="39" t="str">
        <f>_xlfn.XLOOKUP(B1859,[2]CALCULATION!$B:$B,[2]CALCULATION!$H:$H,"")</f>
        <v>Huawei</v>
      </c>
      <c r="I1859" s="34">
        <v>0</v>
      </c>
      <c r="J1859" s="34">
        <v>0</v>
      </c>
      <c r="K1859" s="34">
        <v>0</v>
      </c>
      <c r="L1859" s="34">
        <v>0</v>
      </c>
      <c r="M1859" s="34">
        <v>0</v>
      </c>
      <c r="N1859" s="34">
        <v>0</v>
      </c>
      <c r="O1859" s="34">
        <v>0</v>
      </c>
      <c r="P1859" s="34">
        <v>0</v>
      </c>
      <c r="Q1859" s="34">
        <v>0</v>
      </c>
      <c r="R1859" s="34">
        <v>0</v>
      </c>
      <c r="S1859" s="109">
        <v>0</v>
      </c>
      <c r="T1859" s="109">
        <f>_xlfn.XLOOKUP(B1859,'[3]Nur des jours'!$B:$B,'[3]Nur des jours'!$U:$U,"")</f>
        <v>0</v>
      </c>
      <c r="U1859" s="109">
        <v>0</v>
      </c>
      <c r="V1859" s="109">
        <v>0</v>
      </c>
      <c r="W1859" s="109">
        <v>0</v>
      </c>
      <c r="X1859" s="109">
        <v>0</v>
      </c>
      <c r="Y1859" s="109">
        <v>0</v>
      </c>
      <c r="Z1859" s="109">
        <v>0</v>
      </c>
      <c r="AA1859" s="109">
        <v>0</v>
      </c>
      <c r="AB1859" s="109">
        <v>0</v>
      </c>
      <c r="AC1859" s="109">
        <v>0</v>
      </c>
      <c r="AD1859" s="109">
        <v>0</v>
      </c>
      <c r="AE1859" s="109">
        <v>0</v>
      </c>
      <c r="AF1859" s="109">
        <v>0</v>
      </c>
      <c r="AG1859" s="57" t="str">
        <f>_xlfn.XLOOKUP(B1859,[3]CALCULATION!$B:$B,[3]CALCULATION!$M:$M,"")</f>
        <v>Operationnel</v>
      </c>
      <c r="AH1859" s="57"/>
      <c r="AI1859" s="56" t="str" cm="1">
        <f t="array" ref="AI1859">IFERROR(_xlfn.IFS(
AK1859="MPR ISSUE","PDH",
AK1859="BSS Hardware Issue","BSS",
AK1859="Sites strategiques, MLL, Pylone, etc.","ENVTECH",
AK1859="AKTIVCO DEFAUT GE &amp; POWER Cabinet","AKTIVCO",
AK1859="AKTIVCO Coupure ENEO &amp; Baisse de tension","AKTIVCO GRID ONLY",
AK1859="Coupure ENEO &amp; Baisse de tension","IHS GRID ONLY",
AK1859="Defaut GE &amp; POWER Cabinet","IHS",
AK1859="Sharing","Partners",
AK1859="Sites strategiques &amp; DataCenter","SST &amp; DC",
AK1859="Exclu","Exclu",
AK1859="SAT","SAT",
AK1859="SPARE-ISSUE","SPARE-ISSUE",
AK1859="Fiber CAmtel","TRANS_FO_CAMTEL",
AK1859="Fiber AOF","Fiber AOF",
AK1859="Projet OCM (HUAWEI)","TRAVAUX-HUAWEI",
AK1859="Projet OCM (NOKIA)","TRAVAUX-NOKIA",
AK1859="ACCESS-ISSUE","ACCESS-ISSUE",
AK1859="Projet OCM (ZTE, NOKIA, autres projets)","TRAVAUX OCM",
AK1859="No root CAuse","No root cause",
AK1859="ODU HS","PDH",
AK1859="IP &amp; VLAN","PDH",
AK1859="Warehouse HUAWEI","SPARE-ISSUE",
AK1859="SPARE-HS","SPARE-ISSUE",
AK1859="Power Telco","BSS",AK1859="no impacts","no impacts"
),"")</f>
        <v>No root cause</v>
      </c>
      <c r="AJ1859" s="56" t="str" cm="1">
        <f t="array" ref="AJ1859">IFERROR(_xlfn.IFS(
AK1859="MPR ISSUE","TX ISSUE",
AK1859="BSS Hardware Issue","RAN ISSUE",
AK1859="Sites strategiques, MLL, Pylone, etc.","ENVTECH",
AK1859="AKTIVCO DEFAUT GE &amp; POWER Cabinet","POWER ISSUE",
AK1859="AKTIVCO Coupure ENEO &amp; Baisse de tension","POWER ISSUE",
AK1859="Coupure ENEO &amp; Baisse de tension","POWER ISSUE",
AK1859="Defaut GE &amp; POWER Cabinet","POWER ISSUE",
AK1859="Sharing","POWER ISSUE",
AK1859="Sites strategiques &amp; DataCenter","POWER ISSUE",
AK1859="Exclu","Exclu",
AK1859="SAT","TX ISSUE",
AK1859="SPARE-ISSUE","SPARE-ISSUE",
AK1859="Fiber CAmtel","TX ISSUE",
AK1859="Fiber AOF","TX ISSUE",
AK1859="Projet OCM (HUAWEI)","TRAVAUX-HUAWEI",
AK1859="Projet OCM (NOKIA)","TRAVAUX -NOKIA",
AK1859="ACCESS-ISSUE","ACCESS-ISSUE",
AK1859="Projet OCM (ZTE, NOKIA, autres projets)","TRAVAUX OCM",
AK1859="No root CAuse","No root cause",
AK1859="ODU HS","TX ISSUE",
AK1859="IP &amp; VLAN","TX ISSUE",
AK1859="Warehouse HUAWEI","SPARE-ISSUE",
AK1859="SPARE-HS","SPARE-ISSUE",
AK1859="Power Telco","RAN ISSUE",AK1859="no impacts","no impacts"
),"")</f>
        <v>No root cause</v>
      </c>
      <c r="AK1859" s="81" t="s">
        <v>5620</v>
      </c>
      <c r="AL1859" s="56" t="str" cm="1">
        <f t="array" ref="AL1859">IFERROR(_xlfn.IFS(
AK1859="MPR ISSUE","ACTIVE",
AK1859="BSS Hardware Issue","ACTIVE",
AK1859="Sites strategiques, MLL, Pylone, etc.","PASSIVE",
AK1859="AKTIVCO DEFAUT GE &amp; POWER Cabinet","PASSIVE",
AK1859="AKTIVCO Coupure ENEO &amp; Baisse de tension","PASSIVE",
AK1859="Coupure ENEO &amp; Baisse de tension","PASSIVE",
AK1859="Defaut GE &amp; POWER Cabinet","PASSIVE",
AK1859="Sharing","PASSIVE",
AK1859="Sites strategiques &amp; DataCenter","PASSIVE",
AK1859="Exclu","Exclu",
AK1859="SAT","ACTIVE",
AK1859="SPARE-ISSUE","SPARE-ISSUE",
AK1859="Fiber CAmtel","ACTIVE",
AK1859="Fiber AOF","ACTIVE",
AK1859="Projet OCM (HUAWEI)","PLANNED WORKS",
AK1859="Projet OCM (NOKIA)","PLANNED WORKS",
AK1859="ACCESS-ISSUE","ACCESS-ISSUE",
AK1859="Projet OCM (ZTE, NOKIA, autres projets)","PLANNED WORKS",
AK1859="No root CAuse","No root cause",
AK1859="ODU HS","ACTIVE",
AK1859="IP &amp; VLAN","ACTIVE",
AK1859="Warehouse HUAWEI","SPARE-ISSUE",
AK1859="SPARE-HS","SPARE-ISSUE",
AK1859="Power Telco","ACTIVE", AK1859="no impacts","no impacts"
),"")</f>
        <v>No root cause</v>
      </c>
      <c r="AM1859" s="108" t="s">
        <v>5537</v>
      </c>
      <c r="AN1859" s="117" t="s">
        <v>1813</v>
      </c>
      <c r="AP1859" s="23" t="s">
        <v>5537</v>
      </c>
      <c r="AQ1859" s="23" t="s">
        <v>5537</v>
      </c>
      <c r="AR1859" s="7"/>
      <c r="AS1859" s="6"/>
      <c r="AT1859" s="7"/>
      <c r="AU1859" s="3" t="s">
        <v>5537</v>
      </c>
      <c r="AV1859" s="24" t="s">
        <v>5537</v>
      </c>
      <c r="AW1859" s="24" t="s">
        <v>5537</v>
      </c>
      <c r="AX1859" s="24" t="s">
        <v>5537</v>
      </c>
      <c r="AY1859" s="24" t="s">
        <v>5537</v>
      </c>
      <c r="AZ1859" s="24" t="s">
        <v>5537</v>
      </c>
      <c r="BA1859" s="24" t="s">
        <v>5537</v>
      </c>
      <c r="BB1859" s="24" t="s">
        <v>5537</v>
      </c>
      <c r="BC1859" s="24" t="s">
        <v>5537</v>
      </c>
      <c r="BD1859" s="24" t="s">
        <v>5537</v>
      </c>
      <c r="BE1859" s="24" t="s">
        <v>5537</v>
      </c>
      <c r="BF1859" s="24" t="s">
        <v>5537</v>
      </c>
      <c r="BG1859" s="24" t="s">
        <v>5537</v>
      </c>
      <c r="BH1859" s="24" t="s">
        <v>5537</v>
      </c>
      <c r="BI1859" s="9" t="s">
        <v>5537</v>
      </c>
      <c r="BJ1859" s="14"/>
      <c r="BK1859" s="14" t="s">
        <v>5537</v>
      </c>
      <c r="BL1859" s="14" t="str">
        <f>_xlfn.XLOOKUP(B1859,'[4]cell downs 18042026 17h'!$B:$B,'[4]cell downs 18042026 17h'!$B:$B,"")</f>
        <v/>
      </c>
      <c r="BM1859" s="14" t="str">
        <f>_xlfn.XLOOKUP(B1859,'[5]Cells Huawei 19042026 15h'!$B:$B,'[5]Cells Huawei 19042026 15h'!$B:$B,"")</f>
        <v/>
      </c>
      <c r="BN1859" s="9" t="str">
        <f>_xlfn.XLOOKUP(B1859,'[6]cells down 19042026 9H40'!$B:$B,'[6]cells down 19042026 9H40'!$B:$B,"")</f>
        <v/>
      </c>
      <c r="BO1859" s="9" t="s">
        <v>1813</v>
      </c>
      <c r="BP1859" s="9" t="s">
        <v>594</v>
      </c>
    </row>
    <row r="1860" spans="1:68" s="9" customFormat="1" x14ac:dyDescent="0.35">
      <c r="A1860" s="1" t="s">
        <v>3829</v>
      </c>
      <c r="B1860" s="8" t="s">
        <v>3830</v>
      </c>
      <c r="C1860" s="3" t="str">
        <f>_xlfn.XLOOKUP(B1860,'[1]daily break down'!$D:$D,'[1]daily break down'!$E:$E,"")</f>
        <v>Maroua</v>
      </c>
      <c r="D1860" s="1" t="s">
        <v>21</v>
      </c>
      <c r="E1860" s="1" t="s">
        <v>36</v>
      </c>
      <c r="F1860" s="3" t="s">
        <v>55</v>
      </c>
      <c r="G1860" s="1" t="s">
        <v>84</v>
      </c>
      <c r="H1860" s="39" t="str">
        <f>_xlfn.XLOOKUP(B1860,[2]CALCULATION!$B:$B,[2]CALCULATION!$H:$H,"")</f>
        <v>Huawei</v>
      </c>
      <c r="I1860" s="34">
        <v>0</v>
      </c>
      <c r="J1860" s="34">
        <v>0</v>
      </c>
      <c r="K1860" s="34">
        <v>0</v>
      </c>
      <c r="L1860" s="34">
        <v>0</v>
      </c>
      <c r="M1860" s="34">
        <v>0</v>
      </c>
      <c r="N1860" s="34">
        <v>0</v>
      </c>
      <c r="O1860" s="34">
        <v>0</v>
      </c>
      <c r="P1860" s="34">
        <v>0</v>
      </c>
      <c r="Q1860" s="34">
        <v>0</v>
      </c>
      <c r="R1860" s="34">
        <v>0</v>
      </c>
      <c r="S1860" s="109">
        <v>0</v>
      </c>
      <c r="T1860" s="109">
        <f>_xlfn.XLOOKUP(B1860,'[3]Nur des jours'!$B:$B,'[3]Nur des jours'!$U:$U,"")</f>
        <v>0</v>
      </c>
      <c r="U1860" s="109">
        <v>0</v>
      </c>
      <c r="V1860" s="109">
        <v>0</v>
      </c>
      <c r="W1860" s="109">
        <v>0</v>
      </c>
      <c r="X1860" s="109">
        <v>0</v>
      </c>
      <c r="Y1860" s="109">
        <v>0</v>
      </c>
      <c r="Z1860" s="109">
        <v>0</v>
      </c>
      <c r="AA1860" s="109">
        <v>0</v>
      </c>
      <c r="AB1860" s="109">
        <v>0</v>
      </c>
      <c r="AC1860" s="109">
        <v>0</v>
      </c>
      <c r="AD1860" s="109">
        <v>0</v>
      </c>
      <c r="AE1860" s="109">
        <v>0</v>
      </c>
      <c r="AF1860" s="109">
        <v>0</v>
      </c>
      <c r="AG1860" s="57" t="str">
        <f>_xlfn.XLOOKUP(B1860,[3]CALCULATION!$B:$B,[3]CALCULATION!$M:$M,"")</f>
        <v>Operationnel</v>
      </c>
      <c r="AH1860" s="57"/>
      <c r="AI1860" s="56" t="str" cm="1">
        <f t="array" ref="AI1860">IFERROR(_xlfn.IFS(
AK1860="MPR ISSUE","PDH",
AK1860="BSS Hardware Issue","BSS",
AK1860="Sites strategiques, MLL, Pylone, etc.","ENVTECH",
AK1860="AKTIVCO DEFAUT GE &amp; POWER Cabinet","AKTIVCO",
AK1860="AKTIVCO Coupure ENEO &amp; Baisse de tension","AKTIVCO GRID ONLY",
AK1860="Coupure ENEO &amp; Baisse de tension","IHS GRID ONLY",
AK1860="Defaut GE &amp; POWER Cabinet","IHS",
AK1860="Sharing","Partners",
AK1860="Sites strategiques &amp; DataCenter","SST &amp; DC",
AK1860="Exclu","Exclu",
AK1860="SAT","SAT",
AK1860="SPARE-ISSUE","SPARE-ISSUE",
AK1860="Fiber CAmtel","TRANS_FO_CAMTEL",
AK1860="Fiber AOF","Fiber AOF",
AK1860="Projet OCM (HUAWEI)","TRAVAUX-HUAWEI",
AK1860="Projet OCM (NOKIA)","TRAVAUX-NOKIA",
AK1860="ACCESS-ISSUE","ACCESS-ISSUE",
AK1860="Projet OCM (ZTE, NOKIA, autres projets)","TRAVAUX OCM",
AK1860="No root CAuse","No root cause",
AK1860="ODU HS","PDH",
AK1860="IP &amp; VLAN","PDH",
AK1860="Warehouse HUAWEI","SPARE-ISSUE",
AK1860="SPARE-HS","SPARE-ISSUE",
AK1860="Power Telco","BSS",AK1860="no impacts","no impacts"
),"")</f>
        <v>No root cause</v>
      </c>
      <c r="AJ1860" s="56" t="str" cm="1">
        <f t="array" ref="AJ1860">IFERROR(_xlfn.IFS(
AK1860="MPR ISSUE","TX ISSUE",
AK1860="BSS Hardware Issue","RAN ISSUE",
AK1860="Sites strategiques, MLL, Pylone, etc.","ENVTECH",
AK1860="AKTIVCO DEFAUT GE &amp; POWER Cabinet","POWER ISSUE",
AK1860="AKTIVCO Coupure ENEO &amp; Baisse de tension","POWER ISSUE",
AK1860="Coupure ENEO &amp; Baisse de tension","POWER ISSUE",
AK1860="Defaut GE &amp; POWER Cabinet","POWER ISSUE",
AK1860="Sharing","POWER ISSUE",
AK1860="Sites strategiques &amp; DataCenter","POWER ISSUE",
AK1860="Exclu","Exclu",
AK1860="SAT","TX ISSUE",
AK1860="SPARE-ISSUE","SPARE-ISSUE",
AK1860="Fiber CAmtel","TX ISSUE",
AK1860="Fiber AOF","TX ISSUE",
AK1860="Projet OCM (HUAWEI)","TRAVAUX-HUAWEI",
AK1860="Projet OCM (NOKIA)","TRAVAUX -NOKIA",
AK1860="ACCESS-ISSUE","ACCESS-ISSUE",
AK1860="Projet OCM (ZTE, NOKIA, autres projets)","TRAVAUX OCM",
AK1860="No root CAuse","No root cause",
AK1860="ODU HS","TX ISSUE",
AK1860="IP &amp; VLAN","TX ISSUE",
AK1860="Warehouse HUAWEI","SPARE-ISSUE",
AK1860="SPARE-HS","SPARE-ISSUE",
AK1860="Power Telco","RAN ISSUE",AK1860="no impacts","no impacts"
),"")</f>
        <v>No root cause</v>
      </c>
      <c r="AK1860" s="81" t="s">
        <v>5620</v>
      </c>
      <c r="AL1860" s="56" t="str" cm="1">
        <f t="array" ref="AL1860">IFERROR(_xlfn.IFS(
AK1860="MPR ISSUE","ACTIVE",
AK1860="BSS Hardware Issue","ACTIVE",
AK1860="Sites strategiques, MLL, Pylone, etc.","PASSIVE",
AK1860="AKTIVCO DEFAUT GE &amp; POWER Cabinet","PASSIVE",
AK1860="AKTIVCO Coupure ENEO &amp; Baisse de tension","PASSIVE",
AK1860="Coupure ENEO &amp; Baisse de tension","PASSIVE",
AK1860="Defaut GE &amp; POWER Cabinet","PASSIVE",
AK1860="Sharing","PASSIVE",
AK1860="Sites strategiques &amp; DataCenter","PASSIVE",
AK1860="Exclu","Exclu",
AK1860="SAT","ACTIVE",
AK1860="SPARE-ISSUE","SPARE-ISSUE",
AK1860="Fiber CAmtel","ACTIVE",
AK1860="Fiber AOF","ACTIVE",
AK1860="Projet OCM (HUAWEI)","PLANNED WORKS",
AK1860="Projet OCM (NOKIA)","PLANNED WORKS",
AK1860="ACCESS-ISSUE","ACCESS-ISSUE",
AK1860="Projet OCM (ZTE, NOKIA, autres projets)","PLANNED WORKS",
AK1860="No root CAuse","No root cause",
AK1860="ODU HS","ACTIVE",
AK1860="IP &amp; VLAN","ACTIVE",
AK1860="Warehouse HUAWEI","SPARE-ISSUE",
AK1860="SPARE-HS","SPARE-ISSUE",
AK1860="Power Telco","ACTIVE", AK1860="no impacts","no impacts"
),"")</f>
        <v>No root cause</v>
      </c>
      <c r="AM1860" s="108" t="s">
        <v>5537</v>
      </c>
      <c r="AN1860" s="117" t="s">
        <v>3830</v>
      </c>
      <c r="AP1860" s="23" t="s">
        <v>5537</v>
      </c>
      <c r="AQ1860" s="23" t="s">
        <v>5537</v>
      </c>
      <c r="AR1860" s="7"/>
      <c r="AS1860" s="6"/>
      <c r="AT1860" s="7"/>
      <c r="AU1860" s="3" t="s">
        <v>5537</v>
      </c>
      <c r="AV1860" s="24" t="s">
        <v>5537</v>
      </c>
      <c r="AW1860" s="24" t="s">
        <v>5537</v>
      </c>
      <c r="AX1860" s="24" t="s">
        <v>5537</v>
      </c>
      <c r="AY1860" s="24" t="s">
        <v>5537</v>
      </c>
      <c r="AZ1860" s="24" t="s">
        <v>5537</v>
      </c>
      <c r="BA1860" s="24" t="s">
        <v>5537</v>
      </c>
      <c r="BB1860" s="24" t="s">
        <v>5537</v>
      </c>
      <c r="BC1860" s="24" t="s">
        <v>5537</v>
      </c>
      <c r="BD1860" s="24" t="s">
        <v>5537</v>
      </c>
      <c r="BE1860" s="24" t="s">
        <v>5537</v>
      </c>
      <c r="BF1860" s="24" t="s">
        <v>5537</v>
      </c>
      <c r="BG1860" s="24" t="s">
        <v>5537</v>
      </c>
      <c r="BH1860" s="24" t="s">
        <v>5537</v>
      </c>
      <c r="BI1860" s="9" t="s">
        <v>5537</v>
      </c>
      <c r="BJ1860" s="14"/>
      <c r="BK1860" s="14" t="s">
        <v>5537</v>
      </c>
      <c r="BL1860" s="14" t="str">
        <f>_xlfn.XLOOKUP(B1860,'[4]cell downs 18042026 17h'!$B:$B,'[4]cell downs 18042026 17h'!$B:$B,"")</f>
        <v/>
      </c>
      <c r="BM1860" s="14" t="str">
        <f>_xlfn.XLOOKUP(B1860,'[5]Cells Huawei 19042026 15h'!$B:$B,'[5]Cells Huawei 19042026 15h'!$B:$B,"")</f>
        <v/>
      </c>
      <c r="BN1860" s="9" t="str">
        <f>_xlfn.XLOOKUP(B1860,'[6]cells down 19042026 9H40'!$B:$B,'[6]cells down 19042026 9H40'!$B:$B,"")</f>
        <v/>
      </c>
      <c r="BO1860" s="9" t="s">
        <v>5537</v>
      </c>
      <c r="BP1860" s="9" t="s">
        <v>12</v>
      </c>
    </row>
    <row r="1861" spans="1:68" s="9" customFormat="1" x14ac:dyDescent="0.35">
      <c r="A1861" s="1" t="s">
        <v>1187</v>
      </c>
      <c r="B1861" s="8" t="s">
        <v>1188</v>
      </c>
      <c r="C1861" s="3" t="str">
        <f>_xlfn.XLOOKUP(B1861,'[1]daily break down'!$D:$D,'[1]daily break down'!$E:$E,"")</f>
        <v>Ngaoundere</v>
      </c>
      <c r="D1861" s="1" t="s">
        <v>21</v>
      </c>
      <c r="E1861" s="1" t="s">
        <v>188</v>
      </c>
      <c r="F1861" s="3" t="s">
        <v>90</v>
      </c>
      <c r="G1861" s="1" t="s">
        <v>91</v>
      </c>
      <c r="H1861" s="39" t="str">
        <f>_xlfn.XLOOKUP(B1861,[2]CALCULATION!$B:$B,[2]CALCULATION!$H:$H,"")</f>
        <v>Huawei</v>
      </c>
      <c r="I1861" s="34">
        <v>0.15775126771736681</v>
      </c>
      <c r="J1861" s="34">
        <v>6.7416596039756513E-2</v>
      </c>
      <c r="K1861" s="34">
        <v>0</v>
      </c>
      <c r="L1861" s="34">
        <v>0</v>
      </c>
      <c r="M1861" s="34">
        <v>0</v>
      </c>
      <c r="N1861" s="34">
        <v>0</v>
      </c>
      <c r="O1861" s="34">
        <v>0</v>
      </c>
      <c r="P1861" s="34">
        <v>0</v>
      </c>
      <c r="Q1861" s="34">
        <v>0</v>
      </c>
      <c r="R1861" s="34">
        <v>0</v>
      </c>
      <c r="S1861" s="109">
        <v>0</v>
      </c>
      <c r="T1861" s="109">
        <f>_xlfn.XLOOKUP(B1861,'[3]Nur des jours'!$B:$B,'[3]Nur des jours'!$U:$U,"")</f>
        <v>0</v>
      </c>
      <c r="U1861" s="109">
        <v>0</v>
      </c>
      <c r="V1861" s="109">
        <v>0</v>
      </c>
      <c r="W1861" s="109">
        <v>0</v>
      </c>
      <c r="X1861" s="109">
        <v>0</v>
      </c>
      <c r="Y1861" s="109">
        <v>0</v>
      </c>
      <c r="Z1861" s="109">
        <v>0</v>
      </c>
      <c r="AA1861" s="109">
        <v>0</v>
      </c>
      <c r="AB1861" s="109">
        <v>0</v>
      </c>
      <c r="AC1861" s="109">
        <v>0</v>
      </c>
      <c r="AD1861" s="109">
        <v>0</v>
      </c>
      <c r="AE1861" s="109">
        <v>0</v>
      </c>
      <c r="AF1861" s="109">
        <v>0</v>
      </c>
      <c r="AG1861" s="57" t="str">
        <f>_xlfn.XLOOKUP(B1861,[3]CALCULATION!$B:$B,[3]CALCULATION!$M:$M,"")</f>
        <v>Operationnel</v>
      </c>
      <c r="AH1861" s="57"/>
      <c r="AI1861" s="56" t="str" cm="1">
        <f t="array" ref="AI1861">IFERROR(_xlfn.IFS(
AK1861="MPR ISSUE","PDH",
AK1861="BSS Hardware Issue","BSS",
AK1861="Sites strategiques, MLL, Pylone, etc.","ENVTECH",
AK1861="AKTIVCO DEFAUT GE &amp; POWER Cabinet","AKTIVCO",
AK1861="AKTIVCO Coupure ENEO &amp; Baisse de tension","AKTIVCO GRID ONLY",
AK1861="Coupure ENEO &amp; Baisse de tension","IHS GRID ONLY",
AK1861="Defaut GE &amp; POWER Cabinet","IHS",
AK1861="Sharing","Partners",
AK1861="Sites strategiques &amp; DataCenter","SST &amp; DC",
AK1861="Exclu","Exclu",
AK1861="SAT","SAT",
AK1861="SPARE-ISSUE","SPARE-ISSUE",
AK1861="Fiber CAmtel","TRANS_FO_CAMTEL",
AK1861="Fiber AOF","Fiber AOF",
AK1861="Projet OCM (HUAWEI)","TRAVAUX-HUAWEI",
AK1861="Projet OCM (NOKIA)","TRAVAUX-NOKIA",
AK1861="ACCESS-ISSUE","ACCESS-ISSUE",
AK1861="Projet OCM (ZTE, NOKIA, autres projets)","TRAVAUX OCM",
AK1861="No root CAuse","No root cause",
AK1861="ODU HS","PDH",
AK1861="IP &amp; VLAN","PDH",
AK1861="Warehouse HUAWEI","SPARE-ISSUE",
AK1861="SPARE-HS","SPARE-ISSUE",
AK1861="Power Telco","BSS",AK1861="no impacts","no impacts"
),"")</f>
        <v>No root cause</v>
      </c>
      <c r="AJ1861" s="56" t="str" cm="1">
        <f t="array" ref="AJ1861">IFERROR(_xlfn.IFS(
AK1861="MPR ISSUE","TX ISSUE",
AK1861="BSS Hardware Issue","RAN ISSUE",
AK1861="Sites strategiques, MLL, Pylone, etc.","ENVTECH",
AK1861="AKTIVCO DEFAUT GE &amp; POWER Cabinet","POWER ISSUE",
AK1861="AKTIVCO Coupure ENEO &amp; Baisse de tension","POWER ISSUE",
AK1861="Coupure ENEO &amp; Baisse de tension","POWER ISSUE",
AK1861="Defaut GE &amp; POWER Cabinet","POWER ISSUE",
AK1861="Sharing","POWER ISSUE",
AK1861="Sites strategiques &amp; DataCenter","POWER ISSUE",
AK1861="Exclu","Exclu",
AK1861="SAT","TX ISSUE",
AK1861="SPARE-ISSUE","SPARE-ISSUE",
AK1861="Fiber CAmtel","TX ISSUE",
AK1861="Fiber AOF","TX ISSUE",
AK1861="Projet OCM (HUAWEI)","TRAVAUX-HUAWEI",
AK1861="Projet OCM (NOKIA)","TRAVAUX -NOKIA",
AK1861="ACCESS-ISSUE","ACCESS-ISSUE",
AK1861="Projet OCM (ZTE, NOKIA, autres projets)","TRAVAUX OCM",
AK1861="No root CAuse","No root cause",
AK1861="ODU HS","TX ISSUE",
AK1861="IP &amp; VLAN","TX ISSUE",
AK1861="Warehouse HUAWEI","SPARE-ISSUE",
AK1861="SPARE-HS","SPARE-ISSUE",
AK1861="Power Telco","RAN ISSUE",AK1861="no impacts","no impacts"
),"")</f>
        <v>No root cause</v>
      </c>
      <c r="AK1861" s="81" t="s">
        <v>5620</v>
      </c>
      <c r="AL1861" s="56" t="str" cm="1">
        <f t="array" ref="AL1861">IFERROR(_xlfn.IFS(
AK1861="MPR ISSUE","ACTIVE",
AK1861="BSS Hardware Issue","ACTIVE",
AK1861="Sites strategiques, MLL, Pylone, etc.","PASSIVE",
AK1861="AKTIVCO DEFAUT GE &amp; POWER Cabinet","PASSIVE",
AK1861="AKTIVCO Coupure ENEO &amp; Baisse de tension","PASSIVE",
AK1861="Coupure ENEO &amp; Baisse de tension","PASSIVE",
AK1861="Defaut GE &amp; POWER Cabinet","PASSIVE",
AK1861="Sharing","PASSIVE",
AK1861="Sites strategiques &amp; DataCenter","PASSIVE",
AK1861="Exclu","Exclu",
AK1861="SAT","ACTIVE",
AK1861="SPARE-ISSUE","SPARE-ISSUE",
AK1861="Fiber CAmtel","ACTIVE",
AK1861="Fiber AOF","ACTIVE",
AK1861="Projet OCM (HUAWEI)","PLANNED WORKS",
AK1861="Projet OCM (NOKIA)","PLANNED WORKS",
AK1861="ACCESS-ISSUE","ACCESS-ISSUE",
AK1861="Projet OCM (ZTE, NOKIA, autres projets)","PLANNED WORKS",
AK1861="No root CAuse","No root cause",
AK1861="ODU HS","ACTIVE",
AK1861="IP &amp; VLAN","ACTIVE",
AK1861="Warehouse HUAWEI","SPARE-ISSUE",
AK1861="SPARE-HS","SPARE-ISSUE",
AK1861="Power Telco","ACTIVE", AK1861="no impacts","no impacts"
),"")</f>
        <v>No root cause</v>
      </c>
      <c r="AM1861" s="108" t="s">
        <v>5537</v>
      </c>
      <c r="AN1861" s="117" t="s">
        <v>1188</v>
      </c>
      <c r="AP1861" s="23" t="s">
        <v>5537</v>
      </c>
      <c r="AQ1861" s="23" t="s">
        <v>5537</v>
      </c>
      <c r="AR1861" s="7"/>
      <c r="AS1861" s="6"/>
      <c r="AT1861" s="7"/>
      <c r="AU1861" s="3" t="s">
        <v>5537</v>
      </c>
      <c r="AV1861" s="24" t="s">
        <v>5537</v>
      </c>
      <c r="AW1861" s="24" t="s">
        <v>5537</v>
      </c>
      <c r="AX1861" s="24" t="s">
        <v>5537</v>
      </c>
      <c r="AY1861" s="24" t="s">
        <v>5537</v>
      </c>
      <c r="AZ1861" s="24" t="s">
        <v>5537</v>
      </c>
      <c r="BA1861" s="24" t="s">
        <v>5537</v>
      </c>
      <c r="BB1861" s="24" t="s">
        <v>5537</v>
      </c>
      <c r="BC1861" s="24" t="s">
        <v>5537</v>
      </c>
      <c r="BD1861" s="24" t="s">
        <v>5537</v>
      </c>
      <c r="BE1861" s="24" t="s">
        <v>5537</v>
      </c>
      <c r="BF1861" s="24" t="s">
        <v>5537</v>
      </c>
      <c r="BG1861" s="24" t="s">
        <v>5537</v>
      </c>
      <c r="BH1861" s="24" t="s">
        <v>5537</v>
      </c>
      <c r="BI1861" s="9" t="s">
        <v>5537</v>
      </c>
      <c r="BJ1861" s="14"/>
      <c r="BK1861" s="14" t="s">
        <v>5537</v>
      </c>
      <c r="BL1861" s="14" t="str">
        <f>_xlfn.XLOOKUP(B1861,'[4]cell downs 18042026 17h'!$B:$B,'[4]cell downs 18042026 17h'!$B:$B,"")</f>
        <v/>
      </c>
      <c r="BM1861" s="14" t="str">
        <f>_xlfn.XLOOKUP(B1861,'[5]Cells Huawei 19042026 15h'!$B:$B,'[5]Cells Huawei 19042026 15h'!$B:$B,"")</f>
        <v/>
      </c>
      <c r="BN1861" s="9" t="str">
        <f>_xlfn.XLOOKUP(B1861,'[6]cells down 19042026 9H40'!$B:$B,'[6]cells down 19042026 9H40'!$B:$B,"")</f>
        <v/>
      </c>
      <c r="BO1861" s="9" t="s">
        <v>5537</v>
      </c>
      <c r="BP1861" s="9" t="s">
        <v>5537</v>
      </c>
    </row>
    <row r="1862" spans="1:68" s="9" customFormat="1" ht="19.5" customHeight="1" x14ac:dyDescent="0.35">
      <c r="A1862" s="1" t="s">
        <v>4181</v>
      </c>
      <c r="B1862" s="8" t="s">
        <v>4182</v>
      </c>
      <c r="C1862" s="3" t="str">
        <f>_xlfn.XLOOKUP(B1862,'[1]daily break down'!$D:$D,'[1]daily break down'!$E:$E,"")</f>
        <v>CENTRE</v>
      </c>
      <c r="D1862" s="1" t="s">
        <v>21</v>
      </c>
      <c r="E1862" s="1" t="s">
        <v>188</v>
      </c>
      <c r="F1862" s="3" t="s">
        <v>37</v>
      </c>
      <c r="G1862" s="1" t="s">
        <v>3954</v>
      </c>
      <c r="H1862" s="40" t="str">
        <f>_xlfn.XLOOKUP(B1862,[2]CALCULATION!$B:$B,[2]CALCULATION!$H:$H,"")</f>
        <v>NOKIA</v>
      </c>
      <c r="I1862" s="34">
        <v>0</v>
      </c>
      <c r="J1862" s="34">
        <v>0</v>
      </c>
      <c r="K1862" s="34">
        <v>0</v>
      </c>
      <c r="L1862" s="34">
        <v>0</v>
      </c>
      <c r="M1862" s="34">
        <v>0</v>
      </c>
      <c r="N1862" s="34">
        <v>0</v>
      </c>
      <c r="O1862" s="34">
        <v>0</v>
      </c>
      <c r="P1862" s="34">
        <v>0</v>
      </c>
      <c r="Q1862" s="34">
        <v>0</v>
      </c>
      <c r="R1862" s="34">
        <v>0</v>
      </c>
      <c r="S1862" s="109">
        <v>0</v>
      </c>
      <c r="T1862" s="109">
        <f>_xlfn.XLOOKUP(B1862,'[3]Nur des jours'!$B:$B,'[3]Nur des jours'!$U:$U,"")</f>
        <v>0</v>
      </c>
      <c r="U1862" s="109">
        <v>0</v>
      </c>
      <c r="V1862" s="109">
        <v>0</v>
      </c>
      <c r="W1862" s="109">
        <v>0</v>
      </c>
      <c r="X1862" s="109">
        <v>0</v>
      </c>
      <c r="Y1862" s="109">
        <v>0</v>
      </c>
      <c r="Z1862" s="109">
        <v>0</v>
      </c>
      <c r="AA1862" s="109">
        <v>0</v>
      </c>
      <c r="AB1862" s="109">
        <v>0</v>
      </c>
      <c r="AC1862" s="109">
        <v>0</v>
      </c>
      <c r="AD1862" s="109">
        <v>0</v>
      </c>
      <c r="AE1862" s="109">
        <v>0</v>
      </c>
      <c r="AF1862" s="109">
        <v>0</v>
      </c>
      <c r="AG1862" s="57" t="str">
        <f>_xlfn.XLOOKUP(B1862,[3]CALCULATION!$B:$B,[3]CALCULATION!$M:$M,"")</f>
        <v>Operationnel</v>
      </c>
      <c r="AH1862" s="57"/>
      <c r="AI1862" s="56" t="str" cm="1">
        <f t="array" ref="AI1862">IFERROR(_xlfn.IFS(
AK1862="MPR ISSUE","PDH",
AK1862="BSS Hardware Issue","BSS",
AK1862="Sites strategiques, MLL, Pylone, etc.","ENVTECH",
AK1862="AKTIVCO DEFAUT GE &amp; POWER Cabinet","AKTIVCO",
AK1862="AKTIVCO Coupure ENEO &amp; Baisse de tension","AKTIVCO GRID ONLY",
AK1862="Coupure ENEO &amp; Baisse de tension","IHS GRID ONLY",
AK1862="Defaut GE &amp; POWER Cabinet","IHS",
AK1862="Sharing","Partners",
AK1862="Sites strategiques &amp; DataCenter","SST &amp; DC",
AK1862="Exclu","Exclu",
AK1862="SAT","SAT",
AK1862="SPARE-ISSUE","SPARE-ISSUE",
AK1862="Fiber CAmtel","TRANS_FO_CAMTEL",
AK1862="Fiber AOF","Fiber AOF",
AK1862="Projet OCM (HUAWEI)","TRAVAUX-HUAWEI",
AK1862="Projet OCM (NOKIA)","TRAVAUX-NOKIA",
AK1862="ACCESS-ISSUE","ACCESS-ISSUE",
AK1862="Projet OCM (ZTE, NOKIA, autres projets)","TRAVAUX OCM",
AK1862="No root CAuse","No root cause",
AK1862="ODU HS","PDH",
AK1862="IP &amp; VLAN","PDH",
AK1862="Warehouse HUAWEI","SPARE-ISSUE",
AK1862="SPARE-HS","SPARE-ISSUE",
AK1862="Power Telco","BSS",AK1862="no impacts","no impacts"
),"")</f>
        <v>No root cause</v>
      </c>
      <c r="AJ1862" s="56" t="str" cm="1">
        <f t="array" ref="AJ1862">IFERROR(_xlfn.IFS(
AK1862="MPR ISSUE","TX ISSUE",
AK1862="BSS Hardware Issue","RAN ISSUE",
AK1862="Sites strategiques, MLL, Pylone, etc.","ENVTECH",
AK1862="AKTIVCO DEFAUT GE &amp; POWER Cabinet","POWER ISSUE",
AK1862="AKTIVCO Coupure ENEO &amp; Baisse de tension","POWER ISSUE",
AK1862="Coupure ENEO &amp; Baisse de tension","POWER ISSUE",
AK1862="Defaut GE &amp; POWER Cabinet","POWER ISSUE",
AK1862="Sharing","POWER ISSUE",
AK1862="Sites strategiques &amp; DataCenter","POWER ISSUE",
AK1862="Exclu","Exclu",
AK1862="SAT","TX ISSUE",
AK1862="SPARE-ISSUE","SPARE-ISSUE",
AK1862="Fiber CAmtel","TX ISSUE",
AK1862="Fiber AOF","TX ISSUE",
AK1862="Projet OCM (HUAWEI)","TRAVAUX-HUAWEI",
AK1862="Projet OCM (NOKIA)","TRAVAUX -NOKIA",
AK1862="ACCESS-ISSUE","ACCESS-ISSUE",
AK1862="Projet OCM (ZTE, NOKIA, autres projets)","TRAVAUX OCM",
AK1862="No root CAuse","No root cause",
AK1862="ODU HS","TX ISSUE",
AK1862="IP &amp; VLAN","TX ISSUE",
AK1862="Warehouse HUAWEI","SPARE-ISSUE",
AK1862="SPARE-HS","SPARE-ISSUE",
AK1862="Power Telco","RAN ISSUE",AK1862="no impacts","no impacts"
),"")</f>
        <v>No root cause</v>
      </c>
      <c r="AK1862" s="81" t="s">
        <v>5620</v>
      </c>
      <c r="AL1862" s="56" t="str" cm="1">
        <f t="array" ref="AL1862">IFERROR(_xlfn.IFS(
AK1862="MPR ISSUE","ACTIVE",
AK1862="BSS Hardware Issue","ACTIVE",
AK1862="Sites strategiques, MLL, Pylone, etc.","PASSIVE",
AK1862="AKTIVCO DEFAUT GE &amp; POWER Cabinet","PASSIVE",
AK1862="AKTIVCO Coupure ENEO &amp; Baisse de tension","PASSIVE",
AK1862="Coupure ENEO &amp; Baisse de tension","PASSIVE",
AK1862="Defaut GE &amp; POWER Cabinet","PASSIVE",
AK1862="Sharing","PASSIVE",
AK1862="Sites strategiques &amp; DataCenter","PASSIVE",
AK1862="Exclu","Exclu",
AK1862="SAT","ACTIVE",
AK1862="SPARE-ISSUE","SPARE-ISSUE",
AK1862="Fiber CAmtel","ACTIVE",
AK1862="Fiber AOF","ACTIVE",
AK1862="Projet OCM (HUAWEI)","PLANNED WORKS",
AK1862="Projet OCM (NOKIA)","PLANNED WORKS",
AK1862="ACCESS-ISSUE","ACCESS-ISSUE",
AK1862="Projet OCM (ZTE, NOKIA, autres projets)","PLANNED WORKS",
AK1862="No root CAuse","No root cause",
AK1862="ODU HS","ACTIVE",
AK1862="IP &amp; VLAN","ACTIVE",
AK1862="Warehouse HUAWEI","SPARE-ISSUE",
AK1862="SPARE-HS","SPARE-ISSUE",
AK1862="Power Telco","ACTIVE", AK1862="no impacts","no impacts"
),"")</f>
        <v>No root cause</v>
      </c>
      <c r="AM1862" s="108" t="s">
        <v>5537</v>
      </c>
      <c r="AN1862" s="117" t="s">
        <v>4182</v>
      </c>
      <c r="AP1862" s="23" t="s">
        <v>5537</v>
      </c>
      <c r="AQ1862" s="23" t="s">
        <v>5537</v>
      </c>
      <c r="AR1862" s="7"/>
      <c r="AS1862" s="6"/>
      <c r="AT1862" s="7"/>
      <c r="AU1862" s="3" t="s">
        <v>5537</v>
      </c>
      <c r="AV1862" s="24" t="s">
        <v>5537</v>
      </c>
      <c r="AW1862" s="24" t="s">
        <v>5537</v>
      </c>
      <c r="AX1862" s="24" t="s">
        <v>5537</v>
      </c>
      <c r="AY1862" s="24" t="s">
        <v>5537</v>
      </c>
      <c r="AZ1862" s="24" t="s">
        <v>5537</v>
      </c>
      <c r="BA1862" s="24" t="s">
        <v>5537</v>
      </c>
      <c r="BB1862" s="24" t="s">
        <v>5537</v>
      </c>
      <c r="BC1862" s="24" t="s">
        <v>5537</v>
      </c>
      <c r="BD1862" s="24" t="s">
        <v>5537</v>
      </c>
      <c r="BE1862" s="24" t="s">
        <v>5537</v>
      </c>
      <c r="BF1862" s="24" t="s">
        <v>5537</v>
      </c>
      <c r="BG1862" s="24" t="s">
        <v>5537</v>
      </c>
      <c r="BH1862" s="24" t="s">
        <v>5537</v>
      </c>
      <c r="BI1862" s="9" t="s">
        <v>5537</v>
      </c>
      <c r="BJ1862" s="14"/>
      <c r="BK1862" s="14" t="s">
        <v>5537</v>
      </c>
      <c r="BL1862" s="14" t="str">
        <f>_xlfn.XLOOKUP(B1862,'[4]cell downs 18042026 17h'!$B:$B,'[4]cell downs 18042026 17h'!$B:$B,"")</f>
        <v/>
      </c>
      <c r="BM1862" s="14" t="str">
        <f>_xlfn.XLOOKUP(B1862,'[5]Cells Huawei 19042026 15h'!$B:$B,'[5]Cells Huawei 19042026 15h'!$B:$B,"")</f>
        <v/>
      </c>
      <c r="BN1862" s="9" t="str">
        <f>_xlfn.XLOOKUP(B1862,'[6]cells down 19042026 9H40'!$B:$B,'[6]cells down 19042026 9H40'!$B:$B,"")</f>
        <v/>
      </c>
      <c r="BO1862" s="9" t="s">
        <v>5537</v>
      </c>
      <c r="BP1862" s="9" t="s">
        <v>5537</v>
      </c>
    </row>
    <row r="1863" spans="1:68" s="9" customFormat="1" x14ac:dyDescent="0.35">
      <c r="A1863" s="1" t="s">
        <v>2449</v>
      </c>
      <c r="B1863" s="8" t="s">
        <v>2450</v>
      </c>
      <c r="C1863" s="3" t="str">
        <f>_xlfn.XLOOKUP(B1863,'[1]daily break down'!$D:$D,'[1]daily break down'!$E:$E,"")</f>
        <v>Douala</v>
      </c>
      <c r="D1863" s="1" t="s">
        <v>11</v>
      </c>
      <c r="E1863" s="1" t="s">
        <v>12</v>
      </c>
      <c r="F1863" s="3" t="s">
        <v>31</v>
      </c>
      <c r="G1863" s="1" t="s">
        <v>32</v>
      </c>
      <c r="H1863" s="41" t="str">
        <f>_xlfn.XLOOKUP(B1863,[2]CALCULATION!$B:$B,[2]CALCULATION!$H:$H,"")</f>
        <v>ZTE</v>
      </c>
      <c r="I1863" s="34">
        <v>0</v>
      </c>
      <c r="J1863" s="34">
        <v>0</v>
      </c>
      <c r="K1863" s="34">
        <v>0</v>
      </c>
      <c r="L1863" s="34">
        <v>0</v>
      </c>
      <c r="M1863" s="34">
        <v>0</v>
      </c>
      <c r="N1863" s="34">
        <v>0</v>
      </c>
      <c r="O1863" s="34">
        <v>0</v>
      </c>
      <c r="P1863" s="34">
        <v>0</v>
      </c>
      <c r="Q1863" s="34">
        <v>0</v>
      </c>
      <c r="R1863" s="34">
        <v>0</v>
      </c>
      <c r="S1863" s="109">
        <v>0</v>
      </c>
      <c r="T1863" s="109">
        <f>_xlfn.XLOOKUP(B1863,'[3]Nur des jours'!$B:$B,'[3]Nur des jours'!$U:$U,"")</f>
        <v>0</v>
      </c>
      <c r="U1863" s="109">
        <v>0</v>
      </c>
      <c r="V1863" s="109">
        <v>0</v>
      </c>
      <c r="W1863" s="109">
        <v>0</v>
      </c>
      <c r="X1863" s="109">
        <v>0</v>
      </c>
      <c r="Y1863" s="109">
        <v>0</v>
      </c>
      <c r="Z1863" s="109">
        <v>0</v>
      </c>
      <c r="AA1863" s="109">
        <v>0</v>
      </c>
      <c r="AB1863" s="109">
        <v>0</v>
      </c>
      <c r="AC1863" s="109">
        <v>0</v>
      </c>
      <c r="AD1863" s="109">
        <v>0</v>
      </c>
      <c r="AE1863" s="109">
        <v>0</v>
      </c>
      <c r="AF1863" s="109">
        <v>0</v>
      </c>
      <c r="AG1863" s="57" t="str">
        <f>_xlfn.XLOOKUP(B1863,[3]CALCULATION!$B:$B,[3]CALCULATION!$M:$M,"")</f>
        <v>Operationnel</v>
      </c>
      <c r="AH1863" s="57"/>
      <c r="AI1863" s="56" t="str" cm="1">
        <f t="array" ref="AI1863">IFERROR(_xlfn.IFS(
AK1863="MPR ISSUE","PDH",
AK1863="BSS Hardware Issue","BSS",
AK1863="Sites strategiques, MLL, Pylone, etc.","ENVTECH",
AK1863="AKTIVCO DEFAUT GE &amp; POWER Cabinet","AKTIVCO",
AK1863="AKTIVCO Coupure ENEO &amp; Baisse de tension","AKTIVCO GRID ONLY",
AK1863="Coupure ENEO &amp; Baisse de tension","IHS GRID ONLY",
AK1863="Defaut GE &amp; POWER Cabinet","IHS",
AK1863="Sharing","Partners",
AK1863="Sites strategiques &amp; DataCenter","SST &amp; DC",
AK1863="Exclu","Exclu",
AK1863="SAT","SAT",
AK1863="SPARE-ISSUE","SPARE-ISSUE",
AK1863="Fiber CAmtel","TRANS_FO_CAMTEL",
AK1863="Fiber AOF","Fiber AOF",
AK1863="Projet OCM (HUAWEI)","TRAVAUX-HUAWEI",
AK1863="Projet OCM (NOKIA)","TRAVAUX-NOKIA",
AK1863="ACCESS-ISSUE","ACCESS-ISSUE",
AK1863="Projet OCM (ZTE, NOKIA, autres projets)","TRAVAUX OCM",
AK1863="No root CAuse","No root cause",
AK1863="ODU HS","PDH",
AK1863="IP &amp; VLAN","PDH",
AK1863="Warehouse HUAWEI","SPARE-ISSUE",
AK1863="SPARE-HS","SPARE-ISSUE",
AK1863="Power Telco","BSS",AK1863="no impacts","no impacts"
),"")</f>
        <v>No root cause</v>
      </c>
      <c r="AJ1863" s="56" t="str" cm="1">
        <f t="array" ref="AJ1863">IFERROR(_xlfn.IFS(
AK1863="MPR ISSUE","TX ISSUE",
AK1863="BSS Hardware Issue","RAN ISSUE",
AK1863="Sites strategiques, MLL, Pylone, etc.","ENVTECH",
AK1863="AKTIVCO DEFAUT GE &amp; POWER Cabinet","POWER ISSUE",
AK1863="AKTIVCO Coupure ENEO &amp; Baisse de tension","POWER ISSUE",
AK1863="Coupure ENEO &amp; Baisse de tension","POWER ISSUE",
AK1863="Defaut GE &amp; POWER Cabinet","POWER ISSUE",
AK1863="Sharing","POWER ISSUE",
AK1863="Sites strategiques &amp; DataCenter","POWER ISSUE",
AK1863="Exclu","Exclu",
AK1863="SAT","TX ISSUE",
AK1863="SPARE-ISSUE","SPARE-ISSUE",
AK1863="Fiber CAmtel","TX ISSUE",
AK1863="Fiber AOF","TX ISSUE",
AK1863="Projet OCM (HUAWEI)","TRAVAUX-HUAWEI",
AK1863="Projet OCM (NOKIA)","TRAVAUX -NOKIA",
AK1863="ACCESS-ISSUE","ACCESS-ISSUE",
AK1863="Projet OCM (ZTE, NOKIA, autres projets)","TRAVAUX OCM",
AK1863="No root CAuse","No root cause",
AK1863="ODU HS","TX ISSUE",
AK1863="IP &amp; VLAN","TX ISSUE",
AK1863="Warehouse HUAWEI","SPARE-ISSUE",
AK1863="SPARE-HS","SPARE-ISSUE",
AK1863="Power Telco","RAN ISSUE",AK1863="no impacts","no impacts"
),"")</f>
        <v>No root cause</v>
      </c>
      <c r="AK1863" s="81" t="s">
        <v>5620</v>
      </c>
      <c r="AL1863" s="56" t="str" cm="1">
        <f t="array" ref="AL1863">IFERROR(_xlfn.IFS(
AK1863="MPR ISSUE","ACTIVE",
AK1863="BSS Hardware Issue","ACTIVE",
AK1863="Sites strategiques, MLL, Pylone, etc.","PASSIVE",
AK1863="AKTIVCO DEFAUT GE &amp; POWER Cabinet","PASSIVE",
AK1863="AKTIVCO Coupure ENEO &amp; Baisse de tension","PASSIVE",
AK1863="Coupure ENEO &amp; Baisse de tension","PASSIVE",
AK1863="Defaut GE &amp; POWER Cabinet","PASSIVE",
AK1863="Sharing","PASSIVE",
AK1863="Sites strategiques &amp; DataCenter","PASSIVE",
AK1863="Exclu","Exclu",
AK1863="SAT","ACTIVE",
AK1863="SPARE-ISSUE","SPARE-ISSUE",
AK1863="Fiber CAmtel","ACTIVE",
AK1863="Fiber AOF","ACTIVE",
AK1863="Projet OCM (HUAWEI)","PLANNED WORKS",
AK1863="Projet OCM (NOKIA)","PLANNED WORKS",
AK1863="ACCESS-ISSUE","ACCESS-ISSUE",
AK1863="Projet OCM (ZTE, NOKIA, autres projets)","PLANNED WORKS",
AK1863="No root CAuse","No root cause",
AK1863="ODU HS","ACTIVE",
AK1863="IP &amp; VLAN","ACTIVE",
AK1863="Warehouse HUAWEI","SPARE-ISSUE",
AK1863="SPARE-HS","SPARE-ISSUE",
AK1863="Power Telco","ACTIVE", AK1863="no impacts","no impacts"
),"")</f>
        <v>No root cause</v>
      </c>
      <c r="AM1863" s="108" t="s">
        <v>5537</v>
      </c>
      <c r="AN1863" s="117" t="s">
        <v>2450</v>
      </c>
      <c r="AP1863" s="23" t="s">
        <v>5537</v>
      </c>
      <c r="AQ1863" s="23" t="s">
        <v>5537</v>
      </c>
      <c r="AR1863" s="7"/>
      <c r="AS1863" s="6"/>
      <c r="AT1863" s="7"/>
      <c r="AU1863" s="3" t="s">
        <v>5537</v>
      </c>
      <c r="AV1863" s="24" t="s">
        <v>5537</v>
      </c>
      <c r="AW1863" s="24" t="s">
        <v>5537</v>
      </c>
      <c r="AX1863" s="24" t="s">
        <v>5537</v>
      </c>
      <c r="AY1863" s="24" t="s">
        <v>5537</v>
      </c>
      <c r="AZ1863" s="24" t="s">
        <v>5537</v>
      </c>
      <c r="BA1863" s="24" t="s">
        <v>5537</v>
      </c>
      <c r="BB1863" s="24" t="s">
        <v>5537</v>
      </c>
      <c r="BC1863" s="24" t="s">
        <v>5537</v>
      </c>
      <c r="BD1863" s="24" t="s">
        <v>5537</v>
      </c>
      <c r="BE1863" s="24" t="s">
        <v>5537</v>
      </c>
      <c r="BF1863" s="24" t="s">
        <v>5537</v>
      </c>
      <c r="BG1863" s="24" t="s">
        <v>5537</v>
      </c>
      <c r="BH1863" s="24" t="s">
        <v>5537</v>
      </c>
      <c r="BI1863" s="9" t="s">
        <v>5537</v>
      </c>
      <c r="BJ1863" s="14"/>
      <c r="BK1863" s="14" t="s">
        <v>5537</v>
      </c>
      <c r="BL1863" s="14" t="str">
        <f>_xlfn.XLOOKUP(B1863,'[4]cell downs 18042026 17h'!$B:$B,'[4]cell downs 18042026 17h'!$B:$B,"")</f>
        <v/>
      </c>
      <c r="BM1863" s="14" t="str">
        <f>_xlfn.XLOOKUP(B1863,'[5]Cells Huawei 19042026 15h'!$B:$B,'[5]Cells Huawei 19042026 15h'!$B:$B,"")</f>
        <v/>
      </c>
      <c r="BN1863" s="9" t="str">
        <f>_xlfn.XLOOKUP(B1863,'[6]cells down 19042026 9H40'!$B:$B,'[6]cells down 19042026 9H40'!$B:$B,"")</f>
        <v/>
      </c>
      <c r="BO1863" s="9" t="s">
        <v>2450</v>
      </c>
      <c r="BP1863" s="9" t="s">
        <v>594</v>
      </c>
    </row>
    <row r="1864" spans="1:68" s="9" customFormat="1" x14ac:dyDescent="0.35">
      <c r="A1864" s="1" t="s">
        <v>316</v>
      </c>
      <c r="B1864" s="8" t="s">
        <v>317</v>
      </c>
      <c r="C1864" s="3" t="str">
        <f>_xlfn.XLOOKUP(B1864,'[1]daily break down'!$D:$D,'[1]daily break down'!$E:$E,"")</f>
        <v>CENTRE</v>
      </c>
      <c r="D1864" s="1" t="s">
        <v>11</v>
      </c>
      <c r="E1864" s="1" t="s">
        <v>318</v>
      </c>
      <c r="F1864" s="3" t="s">
        <v>69</v>
      </c>
      <c r="G1864" s="1" t="s">
        <v>319</v>
      </c>
      <c r="H1864" s="41" t="str">
        <f>_xlfn.XLOOKUP(B1864,[2]CALCULATION!$B:$B,[2]CALCULATION!$H:$H,"")</f>
        <v>ZTE</v>
      </c>
      <c r="I1864" s="34">
        <v>0</v>
      </c>
      <c r="J1864" s="34">
        <v>0</v>
      </c>
      <c r="K1864" s="34">
        <v>0</v>
      </c>
      <c r="L1864" s="34">
        <v>0</v>
      </c>
      <c r="M1864" s="34">
        <v>0</v>
      </c>
      <c r="N1864" s="34">
        <v>0</v>
      </c>
      <c r="O1864" s="34">
        <v>0</v>
      </c>
      <c r="P1864" s="34">
        <v>0</v>
      </c>
      <c r="Q1864" s="34">
        <v>0</v>
      </c>
      <c r="R1864" s="34">
        <v>0</v>
      </c>
      <c r="S1864" s="109">
        <v>0</v>
      </c>
      <c r="T1864" s="109">
        <f>_xlfn.XLOOKUP(B1864,'[3]Nur des jours'!$B:$B,'[3]Nur des jours'!$U:$U,"")</f>
        <v>0</v>
      </c>
      <c r="U1864" s="109">
        <v>0</v>
      </c>
      <c r="V1864" s="109">
        <v>0</v>
      </c>
      <c r="W1864" s="109">
        <v>0</v>
      </c>
      <c r="X1864" s="109">
        <v>0</v>
      </c>
      <c r="Y1864" s="109">
        <v>0</v>
      </c>
      <c r="Z1864" s="109">
        <v>0</v>
      </c>
      <c r="AA1864" s="109">
        <v>0</v>
      </c>
      <c r="AB1864" s="109">
        <v>0</v>
      </c>
      <c r="AC1864" s="109">
        <v>0</v>
      </c>
      <c r="AD1864" s="109">
        <v>0</v>
      </c>
      <c r="AE1864" s="109">
        <v>0</v>
      </c>
      <c r="AF1864" s="109">
        <v>0</v>
      </c>
      <c r="AG1864" s="57" t="str">
        <f>_xlfn.XLOOKUP(B1864,[3]CALCULATION!$B:$B,[3]CALCULATION!$M:$M,"")</f>
        <v>Operationnel</v>
      </c>
      <c r="AH1864" s="57"/>
      <c r="AI1864" s="56" t="str" cm="1">
        <f t="array" ref="AI1864">IFERROR(_xlfn.IFS(
AK1864="MPR ISSUE","PDH",
AK1864="BSS Hardware Issue","BSS",
AK1864="Sites strategiques, MLL, Pylone, etc.","ENVTECH",
AK1864="AKTIVCO DEFAUT GE &amp; POWER Cabinet","AKTIVCO",
AK1864="AKTIVCO Coupure ENEO &amp; Baisse de tension","AKTIVCO GRID ONLY",
AK1864="Coupure ENEO &amp; Baisse de tension","IHS GRID ONLY",
AK1864="Defaut GE &amp; POWER Cabinet","IHS",
AK1864="Sharing","Partners",
AK1864="Sites strategiques &amp; DataCenter","SST &amp; DC",
AK1864="Exclu","Exclu",
AK1864="SAT","SAT",
AK1864="SPARE-ISSUE","SPARE-ISSUE",
AK1864="Fiber CAmtel","TRANS_FO_CAMTEL",
AK1864="Fiber AOF","Fiber AOF",
AK1864="Projet OCM (HUAWEI)","TRAVAUX-HUAWEI",
AK1864="Projet OCM (NOKIA)","TRAVAUX-NOKIA",
AK1864="ACCESS-ISSUE","ACCESS-ISSUE",
AK1864="Projet OCM (ZTE, NOKIA, autres projets)","TRAVAUX OCM",
AK1864="No root CAuse","No root cause",
AK1864="ODU HS","PDH",
AK1864="IP &amp; VLAN","PDH",
AK1864="Warehouse HUAWEI","SPARE-ISSUE",
AK1864="SPARE-HS","SPARE-ISSUE",
AK1864="Power Telco","BSS",AK1864="no impacts","no impacts"
),"")</f>
        <v>No root cause</v>
      </c>
      <c r="AJ1864" s="56" t="str" cm="1">
        <f t="array" ref="AJ1864">IFERROR(_xlfn.IFS(
AK1864="MPR ISSUE","TX ISSUE",
AK1864="BSS Hardware Issue","RAN ISSUE",
AK1864="Sites strategiques, MLL, Pylone, etc.","ENVTECH",
AK1864="AKTIVCO DEFAUT GE &amp; POWER Cabinet","POWER ISSUE",
AK1864="AKTIVCO Coupure ENEO &amp; Baisse de tension","POWER ISSUE",
AK1864="Coupure ENEO &amp; Baisse de tension","POWER ISSUE",
AK1864="Defaut GE &amp; POWER Cabinet","POWER ISSUE",
AK1864="Sharing","POWER ISSUE",
AK1864="Sites strategiques &amp; DataCenter","POWER ISSUE",
AK1864="Exclu","Exclu",
AK1864="SAT","TX ISSUE",
AK1864="SPARE-ISSUE","SPARE-ISSUE",
AK1864="Fiber CAmtel","TX ISSUE",
AK1864="Fiber AOF","TX ISSUE",
AK1864="Projet OCM (HUAWEI)","TRAVAUX-HUAWEI",
AK1864="Projet OCM (NOKIA)","TRAVAUX -NOKIA",
AK1864="ACCESS-ISSUE","ACCESS-ISSUE",
AK1864="Projet OCM (ZTE, NOKIA, autres projets)","TRAVAUX OCM",
AK1864="No root CAuse","No root cause",
AK1864="ODU HS","TX ISSUE",
AK1864="IP &amp; VLAN","TX ISSUE",
AK1864="Warehouse HUAWEI","SPARE-ISSUE",
AK1864="SPARE-HS","SPARE-ISSUE",
AK1864="Power Telco","RAN ISSUE",AK1864="no impacts","no impacts"
),"")</f>
        <v>No root cause</v>
      </c>
      <c r="AK1864" s="81" t="s">
        <v>5620</v>
      </c>
      <c r="AL1864" s="56" t="str" cm="1">
        <f t="array" ref="AL1864">IFERROR(_xlfn.IFS(
AK1864="MPR ISSUE","ACTIVE",
AK1864="BSS Hardware Issue","ACTIVE",
AK1864="Sites strategiques, MLL, Pylone, etc.","PASSIVE",
AK1864="AKTIVCO DEFAUT GE &amp; POWER Cabinet","PASSIVE",
AK1864="AKTIVCO Coupure ENEO &amp; Baisse de tension","PASSIVE",
AK1864="Coupure ENEO &amp; Baisse de tension","PASSIVE",
AK1864="Defaut GE &amp; POWER Cabinet","PASSIVE",
AK1864="Sharing","PASSIVE",
AK1864="Sites strategiques &amp; DataCenter","PASSIVE",
AK1864="Exclu","Exclu",
AK1864="SAT","ACTIVE",
AK1864="SPARE-ISSUE","SPARE-ISSUE",
AK1864="Fiber CAmtel","ACTIVE",
AK1864="Fiber AOF","ACTIVE",
AK1864="Projet OCM (HUAWEI)","PLANNED WORKS",
AK1864="Projet OCM (NOKIA)","PLANNED WORKS",
AK1864="ACCESS-ISSUE","ACCESS-ISSUE",
AK1864="Projet OCM (ZTE, NOKIA, autres projets)","PLANNED WORKS",
AK1864="No root CAuse","No root cause",
AK1864="ODU HS","ACTIVE",
AK1864="IP &amp; VLAN","ACTIVE",
AK1864="Warehouse HUAWEI","SPARE-ISSUE",
AK1864="SPARE-HS","SPARE-ISSUE",
AK1864="Power Telco","ACTIVE", AK1864="no impacts","no impacts"
),"")</f>
        <v>No root cause</v>
      </c>
      <c r="AM1864" s="108" t="s">
        <v>5537</v>
      </c>
      <c r="AN1864" s="117" t="s">
        <v>317</v>
      </c>
      <c r="AP1864" s="23" t="s">
        <v>5537</v>
      </c>
      <c r="AQ1864" s="23" t="s">
        <v>5537</v>
      </c>
      <c r="AR1864" s="7"/>
      <c r="AS1864" s="6"/>
      <c r="AT1864" s="7"/>
      <c r="AU1864" s="3" t="s">
        <v>5537</v>
      </c>
      <c r="AV1864" s="24" t="s">
        <v>5537</v>
      </c>
      <c r="AW1864" s="24" t="s">
        <v>5537</v>
      </c>
      <c r="AX1864" s="24" t="s">
        <v>5537</v>
      </c>
      <c r="AY1864" s="24" t="s">
        <v>5537</v>
      </c>
      <c r="AZ1864" s="24" t="s">
        <v>5537</v>
      </c>
      <c r="BA1864" s="24" t="s">
        <v>5537</v>
      </c>
      <c r="BB1864" s="24" t="s">
        <v>5537</v>
      </c>
      <c r="BC1864" s="24" t="s">
        <v>5537</v>
      </c>
      <c r="BD1864" s="24" t="s">
        <v>5537</v>
      </c>
      <c r="BE1864" s="24" t="s">
        <v>5537</v>
      </c>
      <c r="BF1864" s="24" t="s">
        <v>5537</v>
      </c>
      <c r="BG1864" s="24" t="s">
        <v>5537</v>
      </c>
      <c r="BH1864" s="24" t="s">
        <v>5537</v>
      </c>
      <c r="BI1864" s="9" t="s">
        <v>5537</v>
      </c>
      <c r="BJ1864" s="14"/>
      <c r="BK1864" s="14" t="s">
        <v>5537</v>
      </c>
      <c r="BL1864" s="14" t="str">
        <f>_xlfn.XLOOKUP(B1864,'[4]cell downs 18042026 17h'!$B:$B,'[4]cell downs 18042026 17h'!$B:$B,"")</f>
        <v/>
      </c>
      <c r="BM1864" s="14" t="str">
        <f>_xlfn.XLOOKUP(B1864,'[5]Cells Huawei 19042026 15h'!$B:$B,'[5]Cells Huawei 19042026 15h'!$B:$B,"")</f>
        <v/>
      </c>
      <c r="BN1864" s="9" t="str">
        <f>_xlfn.XLOOKUP(B1864,'[6]cells down 19042026 9H40'!$B:$B,'[6]cells down 19042026 9H40'!$B:$B,"")</f>
        <v/>
      </c>
      <c r="BO1864" s="9" t="s">
        <v>317</v>
      </c>
      <c r="BP1864" s="9" t="s">
        <v>12</v>
      </c>
    </row>
    <row r="1865" spans="1:68" s="9" customFormat="1" x14ac:dyDescent="0.35">
      <c r="A1865" s="1" t="s">
        <v>4353</v>
      </c>
      <c r="B1865" s="8" t="s">
        <v>4354</v>
      </c>
      <c r="C1865" s="3" t="str">
        <f>_xlfn.XLOOKUP(B1865,'[1]daily break down'!$D:$D,'[1]daily break down'!$E:$E,"")</f>
        <v>CENTRE</v>
      </c>
      <c r="D1865" s="1" t="s">
        <v>21</v>
      </c>
      <c r="E1865" s="1" t="s">
        <v>122</v>
      </c>
      <c r="F1865" s="3" t="s">
        <v>69</v>
      </c>
      <c r="G1865" s="1" t="s">
        <v>1392</v>
      </c>
      <c r="H1865" s="41" t="str">
        <f>_xlfn.XLOOKUP(B1865,[2]CALCULATION!$B:$B,[2]CALCULATION!$H:$H,"")</f>
        <v>ZTE</v>
      </c>
      <c r="I1865" s="34">
        <v>0</v>
      </c>
      <c r="J1865" s="34">
        <v>0</v>
      </c>
      <c r="K1865" s="34">
        <v>0</v>
      </c>
      <c r="L1865" s="34">
        <v>0</v>
      </c>
      <c r="M1865" s="34">
        <v>0</v>
      </c>
      <c r="N1865" s="34">
        <v>0</v>
      </c>
      <c r="O1865" s="34">
        <v>0</v>
      </c>
      <c r="P1865" s="34">
        <v>0</v>
      </c>
      <c r="Q1865" s="34">
        <v>0</v>
      </c>
      <c r="R1865" s="34">
        <v>0</v>
      </c>
      <c r="S1865" s="109">
        <v>0</v>
      </c>
      <c r="T1865" s="109">
        <f>_xlfn.XLOOKUP(B1865,'[3]Nur des jours'!$B:$B,'[3]Nur des jours'!$U:$U,"")</f>
        <v>0</v>
      </c>
      <c r="U1865" s="109">
        <v>0</v>
      </c>
      <c r="V1865" s="109">
        <v>0</v>
      </c>
      <c r="W1865" s="109">
        <v>0</v>
      </c>
      <c r="X1865" s="109">
        <v>0</v>
      </c>
      <c r="Y1865" s="109">
        <v>0</v>
      </c>
      <c r="Z1865" s="109">
        <v>0</v>
      </c>
      <c r="AA1865" s="109">
        <v>0</v>
      </c>
      <c r="AB1865" s="109">
        <v>0</v>
      </c>
      <c r="AC1865" s="109">
        <v>0</v>
      </c>
      <c r="AD1865" s="109">
        <v>0</v>
      </c>
      <c r="AE1865" s="109">
        <v>0</v>
      </c>
      <c r="AF1865" s="109">
        <v>0</v>
      </c>
      <c r="AG1865" s="57" t="str">
        <f>_xlfn.XLOOKUP(B1865,[3]CALCULATION!$B:$B,[3]CALCULATION!$M:$M,"")</f>
        <v>Operationnel</v>
      </c>
      <c r="AH1865" s="57"/>
      <c r="AI1865" s="56" t="str" cm="1">
        <f t="array" ref="AI1865">IFERROR(_xlfn.IFS(
AK1865="MPR ISSUE","PDH",
AK1865="BSS Hardware Issue","BSS",
AK1865="Sites strategiques, MLL, Pylone, etc.","ENVTECH",
AK1865="AKTIVCO DEFAUT GE &amp; POWER Cabinet","AKTIVCO",
AK1865="AKTIVCO Coupure ENEO &amp; Baisse de tension","AKTIVCO GRID ONLY",
AK1865="Coupure ENEO &amp; Baisse de tension","IHS GRID ONLY",
AK1865="Defaut GE &amp; POWER Cabinet","IHS",
AK1865="Sharing","Partners",
AK1865="Sites strategiques &amp; DataCenter","SST &amp; DC",
AK1865="Exclu","Exclu",
AK1865="SAT","SAT",
AK1865="SPARE-ISSUE","SPARE-ISSUE",
AK1865="Fiber CAmtel","TRANS_FO_CAMTEL",
AK1865="Fiber AOF","Fiber AOF",
AK1865="Projet OCM (HUAWEI)","TRAVAUX-HUAWEI",
AK1865="Projet OCM (NOKIA)","TRAVAUX-NOKIA",
AK1865="ACCESS-ISSUE","ACCESS-ISSUE",
AK1865="Projet OCM (ZTE, NOKIA, autres projets)","TRAVAUX OCM",
AK1865="No root CAuse","No root cause",
AK1865="ODU HS","PDH",
AK1865="IP &amp; VLAN","PDH",
AK1865="Warehouse HUAWEI","SPARE-ISSUE",
AK1865="SPARE-HS","SPARE-ISSUE",
AK1865="Power Telco","BSS",AK1865="no impacts","no impacts"
),"")</f>
        <v>No root cause</v>
      </c>
      <c r="AJ1865" s="56" t="str" cm="1">
        <f t="array" ref="AJ1865">IFERROR(_xlfn.IFS(
AK1865="MPR ISSUE","TX ISSUE",
AK1865="BSS Hardware Issue","RAN ISSUE",
AK1865="Sites strategiques, MLL, Pylone, etc.","ENVTECH",
AK1865="AKTIVCO DEFAUT GE &amp; POWER Cabinet","POWER ISSUE",
AK1865="AKTIVCO Coupure ENEO &amp; Baisse de tension","POWER ISSUE",
AK1865="Coupure ENEO &amp; Baisse de tension","POWER ISSUE",
AK1865="Defaut GE &amp; POWER Cabinet","POWER ISSUE",
AK1865="Sharing","POWER ISSUE",
AK1865="Sites strategiques &amp; DataCenter","POWER ISSUE",
AK1865="Exclu","Exclu",
AK1865="SAT","TX ISSUE",
AK1865="SPARE-ISSUE","SPARE-ISSUE",
AK1865="Fiber CAmtel","TX ISSUE",
AK1865="Fiber AOF","TX ISSUE",
AK1865="Projet OCM (HUAWEI)","TRAVAUX-HUAWEI",
AK1865="Projet OCM (NOKIA)","TRAVAUX -NOKIA",
AK1865="ACCESS-ISSUE","ACCESS-ISSUE",
AK1865="Projet OCM (ZTE, NOKIA, autres projets)","TRAVAUX OCM",
AK1865="No root CAuse","No root cause",
AK1865="ODU HS","TX ISSUE",
AK1865="IP &amp; VLAN","TX ISSUE",
AK1865="Warehouse HUAWEI","SPARE-ISSUE",
AK1865="SPARE-HS","SPARE-ISSUE",
AK1865="Power Telco","RAN ISSUE",AK1865="no impacts","no impacts"
),"")</f>
        <v>No root cause</v>
      </c>
      <c r="AK1865" s="81" t="s">
        <v>5620</v>
      </c>
      <c r="AL1865" s="56" t="str" cm="1">
        <f t="array" ref="AL1865">IFERROR(_xlfn.IFS(
AK1865="MPR ISSUE","ACTIVE",
AK1865="BSS Hardware Issue","ACTIVE",
AK1865="Sites strategiques, MLL, Pylone, etc.","PASSIVE",
AK1865="AKTIVCO DEFAUT GE &amp; POWER Cabinet","PASSIVE",
AK1865="AKTIVCO Coupure ENEO &amp; Baisse de tension","PASSIVE",
AK1865="Coupure ENEO &amp; Baisse de tension","PASSIVE",
AK1865="Defaut GE &amp; POWER Cabinet","PASSIVE",
AK1865="Sharing","PASSIVE",
AK1865="Sites strategiques &amp; DataCenter","PASSIVE",
AK1865="Exclu","Exclu",
AK1865="SAT","ACTIVE",
AK1865="SPARE-ISSUE","SPARE-ISSUE",
AK1865="Fiber CAmtel","ACTIVE",
AK1865="Fiber AOF","ACTIVE",
AK1865="Projet OCM (HUAWEI)","PLANNED WORKS",
AK1865="Projet OCM (NOKIA)","PLANNED WORKS",
AK1865="ACCESS-ISSUE","ACCESS-ISSUE",
AK1865="Projet OCM (ZTE, NOKIA, autres projets)","PLANNED WORKS",
AK1865="No root CAuse","No root cause",
AK1865="ODU HS","ACTIVE",
AK1865="IP &amp; VLAN","ACTIVE",
AK1865="Warehouse HUAWEI","SPARE-ISSUE",
AK1865="SPARE-HS","SPARE-ISSUE",
AK1865="Power Telco","ACTIVE", AK1865="no impacts","no impacts"
),"")</f>
        <v>No root cause</v>
      </c>
      <c r="AM1865" s="108" t="s">
        <v>5537</v>
      </c>
      <c r="AN1865" s="117" t="s">
        <v>4354</v>
      </c>
      <c r="AP1865" s="23" t="s">
        <v>5537</v>
      </c>
      <c r="AQ1865" s="23" t="s">
        <v>5537</v>
      </c>
      <c r="AR1865" s="7"/>
      <c r="AS1865" s="6"/>
      <c r="AT1865" s="7"/>
      <c r="AU1865" s="3" t="s">
        <v>5537</v>
      </c>
      <c r="AV1865" s="24" t="s">
        <v>5537</v>
      </c>
      <c r="AW1865" s="24" t="s">
        <v>5537</v>
      </c>
      <c r="AX1865" s="24" t="s">
        <v>5537</v>
      </c>
      <c r="AY1865" s="24" t="s">
        <v>5537</v>
      </c>
      <c r="AZ1865" s="24" t="s">
        <v>5537</v>
      </c>
      <c r="BA1865" s="24" t="s">
        <v>5537</v>
      </c>
      <c r="BB1865" s="24" t="s">
        <v>5537</v>
      </c>
      <c r="BC1865" s="24" t="s">
        <v>5537</v>
      </c>
      <c r="BD1865" s="24" t="s">
        <v>5537</v>
      </c>
      <c r="BE1865" s="24" t="s">
        <v>5537</v>
      </c>
      <c r="BF1865" s="24" t="s">
        <v>5537</v>
      </c>
      <c r="BG1865" s="24" t="s">
        <v>5537</v>
      </c>
      <c r="BH1865" s="24" t="s">
        <v>5537</v>
      </c>
      <c r="BI1865" s="9" t="s">
        <v>5537</v>
      </c>
      <c r="BJ1865" s="14"/>
      <c r="BK1865" s="14" t="s">
        <v>5537</v>
      </c>
      <c r="BL1865" s="14" t="str">
        <f>_xlfn.XLOOKUP(B1865,'[4]cell downs 18042026 17h'!$B:$B,'[4]cell downs 18042026 17h'!$B:$B,"")</f>
        <v/>
      </c>
      <c r="BM1865" s="14" t="str">
        <f>_xlfn.XLOOKUP(B1865,'[5]Cells Huawei 19042026 15h'!$B:$B,'[5]Cells Huawei 19042026 15h'!$B:$B,"")</f>
        <v/>
      </c>
      <c r="BN1865" s="9" t="str">
        <f>_xlfn.XLOOKUP(B1865,'[6]cells down 19042026 9H40'!$B:$B,'[6]cells down 19042026 9H40'!$B:$B,"")</f>
        <v/>
      </c>
      <c r="BO1865" s="9" t="s">
        <v>5537</v>
      </c>
      <c r="BP1865" s="9" t="s">
        <v>5537</v>
      </c>
    </row>
    <row r="1866" spans="1:68" s="9" customFormat="1" x14ac:dyDescent="0.35">
      <c r="A1866" s="1" t="s">
        <v>1569</v>
      </c>
      <c r="B1866" s="8" t="s">
        <v>1570</v>
      </c>
      <c r="C1866" s="3" t="str">
        <f>_xlfn.XLOOKUP(B1866,'[1]daily break down'!$D:$D,'[1]daily break down'!$E:$E,"")</f>
        <v>Douala</v>
      </c>
      <c r="D1866" s="1" t="s">
        <v>11</v>
      </c>
      <c r="E1866" s="1" t="s">
        <v>145</v>
      </c>
      <c r="F1866" s="3" t="s">
        <v>31</v>
      </c>
      <c r="G1866" s="1" t="s">
        <v>32</v>
      </c>
      <c r="H1866" s="41" t="str">
        <f>_xlfn.XLOOKUP(B1866,[2]CALCULATION!$B:$B,[2]CALCULATION!$H:$H,"")</f>
        <v>ZTE</v>
      </c>
      <c r="I1866" s="34">
        <v>0</v>
      </c>
      <c r="J1866" s="34">
        <v>0</v>
      </c>
      <c r="K1866" s="34">
        <v>5.0308653865360862</v>
      </c>
      <c r="L1866" s="34">
        <v>0</v>
      </c>
      <c r="M1866" s="34">
        <v>0</v>
      </c>
      <c r="N1866" s="34">
        <v>0</v>
      </c>
      <c r="O1866" s="34">
        <v>0</v>
      </c>
      <c r="P1866" s="34">
        <v>0</v>
      </c>
      <c r="Q1866" s="34">
        <v>1.0041684145043421</v>
      </c>
      <c r="R1866" s="34">
        <v>0</v>
      </c>
      <c r="S1866" s="109">
        <v>0</v>
      </c>
      <c r="T1866" s="109">
        <f>_xlfn.XLOOKUP(B1866,'[3]Nur des jours'!$B:$B,'[3]Nur des jours'!$U:$U,"")</f>
        <v>0</v>
      </c>
      <c r="U1866" s="109">
        <v>0</v>
      </c>
      <c r="V1866" s="109">
        <v>0</v>
      </c>
      <c r="W1866" s="109">
        <v>0</v>
      </c>
      <c r="X1866" s="109">
        <v>0</v>
      </c>
      <c r="Y1866" s="109">
        <v>0</v>
      </c>
      <c r="Z1866" s="109">
        <v>0</v>
      </c>
      <c r="AA1866" s="109">
        <v>0</v>
      </c>
      <c r="AB1866" s="109">
        <v>0</v>
      </c>
      <c r="AC1866" s="109">
        <v>0</v>
      </c>
      <c r="AD1866" s="109">
        <v>0</v>
      </c>
      <c r="AE1866" s="109">
        <v>0</v>
      </c>
      <c r="AF1866" s="109">
        <v>0</v>
      </c>
      <c r="AG1866" s="57" t="str">
        <f>_xlfn.XLOOKUP(B1866,[3]CALCULATION!$B:$B,[3]CALCULATION!$M:$M,"")</f>
        <v>Operationnel</v>
      </c>
      <c r="AH1866" s="57"/>
      <c r="AI1866" s="56" t="str" cm="1">
        <f t="array" ref="AI1866">IFERROR(_xlfn.IFS(
AK1866="MPR ISSUE","PDH",
AK1866="BSS Hardware Issue","BSS",
AK1866="Sites strategiques, MLL, Pylone, etc.","ENVTECH",
AK1866="AKTIVCO DEFAUT GE &amp; POWER Cabinet","AKTIVCO",
AK1866="AKTIVCO Coupure ENEO &amp; Baisse de tension","AKTIVCO GRID ONLY",
AK1866="Coupure ENEO &amp; Baisse de tension","IHS GRID ONLY",
AK1866="Defaut GE &amp; POWER Cabinet","IHS",
AK1866="Sharing","Partners",
AK1866="Sites strategiques &amp; DataCenter","SST &amp; DC",
AK1866="Exclu","Exclu",
AK1866="SAT","SAT",
AK1866="SPARE-ISSUE","SPARE-ISSUE",
AK1866="Fiber CAmtel","TRANS_FO_CAMTEL",
AK1866="Fiber AOF","Fiber AOF",
AK1866="Projet OCM (HUAWEI)","TRAVAUX-HUAWEI",
AK1866="Projet OCM (NOKIA)","TRAVAUX-NOKIA",
AK1866="ACCESS-ISSUE","ACCESS-ISSUE",
AK1866="Projet OCM (ZTE, NOKIA, autres projets)","TRAVAUX OCM",
AK1866="No root CAuse","No root cause",
AK1866="ODU HS","PDH",
AK1866="IP &amp; VLAN","PDH",
AK1866="Warehouse HUAWEI","SPARE-ISSUE",
AK1866="SPARE-HS","SPARE-ISSUE",
AK1866="Power Telco","BSS",AK1866="no impacts","no impacts"
),"")</f>
        <v>No root cause</v>
      </c>
      <c r="AJ1866" s="56" t="str" cm="1">
        <f t="array" ref="AJ1866">IFERROR(_xlfn.IFS(
AK1866="MPR ISSUE","TX ISSUE",
AK1866="BSS Hardware Issue","RAN ISSUE",
AK1866="Sites strategiques, MLL, Pylone, etc.","ENVTECH",
AK1866="AKTIVCO DEFAUT GE &amp; POWER Cabinet","POWER ISSUE",
AK1866="AKTIVCO Coupure ENEO &amp; Baisse de tension","POWER ISSUE",
AK1866="Coupure ENEO &amp; Baisse de tension","POWER ISSUE",
AK1866="Defaut GE &amp; POWER Cabinet","POWER ISSUE",
AK1866="Sharing","POWER ISSUE",
AK1866="Sites strategiques &amp; DataCenter","POWER ISSUE",
AK1866="Exclu","Exclu",
AK1866="SAT","TX ISSUE",
AK1866="SPARE-ISSUE","SPARE-ISSUE",
AK1866="Fiber CAmtel","TX ISSUE",
AK1866="Fiber AOF","TX ISSUE",
AK1866="Projet OCM (HUAWEI)","TRAVAUX-HUAWEI",
AK1866="Projet OCM (NOKIA)","TRAVAUX -NOKIA",
AK1866="ACCESS-ISSUE","ACCESS-ISSUE",
AK1866="Projet OCM (ZTE, NOKIA, autres projets)","TRAVAUX OCM",
AK1866="No root CAuse","No root cause",
AK1866="ODU HS","TX ISSUE",
AK1866="IP &amp; VLAN","TX ISSUE",
AK1866="Warehouse HUAWEI","SPARE-ISSUE",
AK1866="SPARE-HS","SPARE-ISSUE",
AK1866="Power Telco","RAN ISSUE",AK1866="no impacts","no impacts"
),"")</f>
        <v>No root cause</v>
      </c>
      <c r="AK1866" s="81" t="s">
        <v>5620</v>
      </c>
      <c r="AL1866" s="56" t="str" cm="1">
        <f t="array" ref="AL1866">IFERROR(_xlfn.IFS(
AK1866="MPR ISSUE","ACTIVE",
AK1866="BSS Hardware Issue","ACTIVE",
AK1866="Sites strategiques, MLL, Pylone, etc.","PASSIVE",
AK1866="AKTIVCO DEFAUT GE &amp; POWER Cabinet","PASSIVE",
AK1866="AKTIVCO Coupure ENEO &amp; Baisse de tension","PASSIVE",
AK1866="Coupure ENEO &amp; Baisse de tension","PASSIVE",
AK1866="Defaut GE &amp; POWER Cabinet","PASSIVE",
AK1866="Sharing","PASSIVE",
AK1866="Sites strategiques &amp; DataCenter","PASSIVE",
AK1866="Exclu","Exclu",
AK1866="SAT","ACTIVE",
AK1866="SPARE-ISSUE","SPARE-ISSUE",
AK1866="Fiber CAmtel","ACTIVE",
AK1866="Fiber AOF","ACTIVE",
AK1866="Projet OCM (HUAWEI)","PLANNED WORKS",
AK1866="Projet OCM (NOKIA)","PLANNED WORKS",
AK1866="ACCESS-ISSUE","ACCESS-ISSUE",
AK1866="Projet OCM (ZTE, NOKIA, autres projets)","PLANNED WORKS",
AK1866="No root CAuse","No root cause",
AK1866="ODU HS","ACTIVE",
AK1866="IP &amp; VLAN","ACTIVE",
AK1866="Warehouse HUAWEI","SPARE-ISSUE",
AK1866="SPARE-HS","SPARE-ISSUE",
AK1866="Power Telco","ACTIVE", AK1866="no impacts","no impacts"
),"")</f>
        <v>No root cause</v>
      </c>
      <c r="AM1866" s="108" t="s">
        <v>5537</v>
      </c>
      <c r="AN1866" s="117" t="s">
        <v>1570</v>
      </c>
      <c r="AP1866" s="23" t="s">
        <v>5537</v>
      </c>
      <c r="AQ1866" s="23" t="s">
        <v>5537</v>
      </c>
      <c r="AR1866" s="7"/>
      <c r="AS1866" s="6"/>
      <c r="AT1866" s="7"/>
      <c r="AU1866" s="3" t="s">
        <v>5537</v>
      </c>
      <c r="AV1866" s="24" t="s">
        <v>5537</v>
      </c>
      <c r="AW1866" s="24" t="s">
        <v>5537</v>
      </c>
      <c r="AX1866" s="24" t="s">
        <v>5537</v>
      </c>
      <c r="AY1866" s="24" t="s">
        <v>5537</v>
      </c>
      <c r="AZ1866" s="24" t="s">
        <v>5537</v>
      </c>
      <c r="BA1866" s="24" t="s">
        <v>5537</v>
      </c>
      <c r="BB1866" s="24" t="s">
        <v>5537</v>
      </c>
      <c r="BC1866" s="24" t="s">
        <v>5537</v>
      </c>
      <c r="BD1866" s="24" t="s">
        <v>5537</v>
      </c>
      <c r="BE1866" s="24" t="s">
        <v>5537</v>
      </c>
      <c r="BF1866" s="24" t="s">
        <v>5537</v>
      </c>
      <c r="BG1866" s="24" t="s">
        <v>5537</v>
      </c>
      <c r="BH1866" s="24" t="s">
        <v>5537</v>
      </c>
      <c r="BI1866" s="9" t="s">
        <v>5537</v>
      </c>
      <c r="BJ1866" s="14"/>
      <c r="BK1866" s="14" t="s">
        <v>5537</v>
      </c>
      <c r="BL1866" s="14" t="str">
        <f>_xlfn.XLOOKUP(B1866,'[4]cell downs 18042026 17h'!$B:$B,'[4]cell downs 18042026 17h'!$B:$B,"")</f>
        <v/>
      </c>
      <c r="BM1866" s="14" t="str">
        <f>_xlfn.XLOOKUP(B1866,'[5]Cells Huawei 19042026 15h'!$B:$B,'[5]Cells Huawei 19042026 15h'!$B:$B,"")</f>
        <v/>
      </c>
      <c r="BN1866" s="9" t="str">
        <f>_xlfn.XLOOKUP(B1866,'[6]cells down 19042026 9H40'!$B:$B,'[6]cells down 19042026 9H40'!$B:$B,"")</f>
        <v/>
      </c>
      <c r="BO1866" s="9" t="s">
        <v>1570</v>
      </c>
      <c r="BP1866" s="9" t="s">
        <v>302</v>
      </c>
    </row>
    <row r="1867" spans="1:68" s="9" customFormat="1" x14ac:dyDescent="0.35">
      <c r="A1867" s="1" t="s">
        <v>2827</v>
      </c>
      <c r="B1867" s="8" t="s">
        <v>2828</v>
      </c>
      <c r="C1867" s="3" t="str">
        <f>_xlfn.XLOOKUP(B1867,'[1]daily break down'!$D:$D,'[1]daily break down'!$E:$E,"")</f>
        <v>Douala</v>
      </c>
      <c r="D1867" s="1" t="s">
        <v>11</v>
      </c>
      <c r="E1867" s="1" t="s">
        <v>145</v>
      </c>
      <c r="F1867" s="3" t="s">
        <v>31</v>
      </c>
      <c r="G1867" s="1" t="s">
        <v>32</v>
      </c>
      <c r="H1867" s="41" t="str">
        <f>_xlfn.XLOOKUP(B1867,[2]CALCULATION!$B:$B,[2]CALCULATION!$H:$H,"")</f>
        <v>ZTE</v>
      </c>
      <c r="I1867" s="34">
        <v>0</v>
      </c>
      <c r="J1867" s="34">
        <v>0</v>
      </c>
      <c r="K1867" s="34">
        <v>0</v>
      </c>
      <c r="L1867" s="34">
        <v>0</v>
      </c>
      <c r="M1867" s="34">
        <v>0</v>
      </c>
      <c r="N1867" s="34">
        <v>0</v>
      </c>
      <c r="O1867" s="34">
        <v>0</v>
      </c>
      <c r="P1867" s="34">
        <v>0</v>
      </c>
      <c r="Q1867" s="34">
        <v>0</v>
      </c>
      <c r="R1867" s="34">
        <v>0</v>
      </c>
      <c r="S1867" s="109">
        <v>0</v>
      </c>
      <c r="T1867" s="109">
        <f>_xlfn.XLOOKUP(B1867,'[3]Nur des jours'!$B:$B,'[3]Nur des jours'!$U:$U,"")</f>
        <v>0</v>
      </c>
      <c r="U1867" s="109">
        <v>0</v>
      </c>
      <c r="V1867" s="109">
        <v>0</v>
      </c>
      <c r="W1867" s="109">
        <v>0</v>
      </c>
      <c r="X1867" s="109">
        <v>0</v>
      </c>
      <c r="Y1867" s="109">
        <v>0</v>
      </c>
      <c r="Z1867" s="109">
        <v>0</v>
      </c>
      <c r="AA1867" s="109">
        <v>0</v>
      </c>
      <c r="AB1867" s="109">
        <v>0</v>
      </c>
      <c r="AC1867" s="109">
        <v>0</v>
      </c>
      <c r="AD1867" s="109">
        <v>0</v>
      </c>
      <c r="AE1867" s="109">
        <v>0</v>
      </c>
      <c r="AF1867" s="109">
        <v>0</v>
      </c>
      <c r="AG1867" s="57" t="str">
        <f>_xlfn.XLOOKUP(B1867,[3]CALCULATION!$B:$B,[3]CALCULATION!$M:$M,"")</f>
        <v>Operationnel</v>
      </c>
      <c r="AH1867" s="57"/>
      <c r="AI1867" s="56" t="str" cm="1">
        <f t="array" ref="AI1867">IFERROR(_xlfn.IFS(
AK1867="MPR ISSUE","PDH",
AK1867="BSS Hardware Issue","BSS",
AK1867="Sites strategiques, MLL, Pylone, etc.","ENVTECH",
AK1867="AKTIVCO DEFAUT GE &amp; POWER Cabinet","AKTIVCO",
AK1867="AKTIVCO Coupure ENEO &amp; Baisse de tension","AKTIVCO GRID ONLY",
AK1867="Coupure ENEO &amp; Baisse de tension","IHS GRID ONLY",
AK1867="Defaut GE &amp; POWER Cabinet","IHS",
AK1867="Sharing","Partners",
AK1867="Sites strategiques &amp; DataCenter","SST &amp; DC",
AK1867="Exclu","Exclu",
AK1867="SAT","SAT",
AK1867="SPARE-ISSUE","SPARE-ISSUE",
AK1867="Fiber CAmtel","TRANS_FO_CAMTEL",
AK1867="Fiber AOF","Fiber AOF",
AK1867="Projet OCM (HUAWEI)","TRAVAUX-HUAWEI",
AK1867="Projet OCM (NOKIA)","TRAVAUX-NOKIA",
AK1867="ACCESS-ISSUE","ACCESS-ISSUE",
AK1867="Projet OCM (ZTE, NOKIA, autres projets)","TRAVAUX OCM",
AK1867="No root CAuse","No root cause",
AK1867="ODU HS","PDH",
AK1867="IP &amp; VLAN","PDH",
AK1867="Warehouse HUAWEI","SPARE-ISSUE",
AK1867="SPARE-HS","SPARE-ISSUE",
AK1867="Power Telco","BSS",AK1867="no impacts","no impacts"
),"")</f>
        <v>No root cause</v>
      </c>
      <c r="AJ1867" s="56" t="str" cm="1">
        <f t="array" ref="AJ1867">IFERROR(_xlfn.IFS(
AK1867="MPR ISSUE","TX ISSUE",
AK1867="BSS Hardware Issue","RAN ISSUE",
AK1867="Sites strategiques, MLL, Pylone, etc.","ENVTECH",
AK1867="AKTIVCO DEFAUT GE &amp; POWER Cabinet","POWER ISSUE",
AK1867="AKTIVCO Coupure ENEO &amp; Baisse de tension","POWER ISSUE",
AK1867="Coupure ENEO &amp; Baisse de tension","POWER ISSUE",
AK1867="Defaut GE &amp; POWER Cabinet","POWER ISSUE",
AK1867="Sharing","POWER ISSUE",
AK1867="Sites strategiques &amp; DataCenter","POWER ISSUE",
AK1867="Exclu","Exclu",
AK1867="SAT","TX ISSUE",
AK1867="SPARE-ISSUE","SPARE-ISSUE",
AK1867="Fiber CAmtel","TX ISSUE",
AK1867="Fiber AOF","TX ISSUE",
AK1867="Projet OCM (HUAWEI)","TRAVAUX-HUAWEI",
AK1867="Projet OCM (NOKIA)","TRAVAUX -NOKIA",
AK1867="ACCESS-ISSUE","ACCESS-ISSUE",
AK1867="Projet OCM (ZTE, NOKIA, autres projets)","TRAVAUX OCM",
AK1867="No root CAuse","No root cause",
AK1867="ODU HS","TX ISSUE",
AK1867="IP &amp; VLAN","TX ISSUE",
AK1867="Warehouse HUAWEI","SPARE-ISSUE",
AK1867="SPARE-HS","SPARE-ISSUE",
AK1867="Power Telco","RAN ISSUE",AK1867="no impacts","no impacts"
),"")</f>
        <v>No root cause</v>
      </c>
      <c r="AK1867" s="81" t="s">
        <v>5620</v>
      </c>
      <c r="AL1867" s="56" t="str" cm="1">
        <f t="array" ref="AL1867">IFERROR(_xlfn.IFS(
AK1867="MPR ISSUE","ACTIVE",
AK1867="BSS Hardware Issue","ACTIVE",
AK1867="Sites strategiques, MLL, Pylone, etc.","PASSIVE",
AK1867="AKTIVCO DEFAUT GE &amp; POWER Cabinet","PASSIVE",
AK1867="AKTIVCO Coupure ENEO &amp; Baisse de tension","PASSIVE",
AK1867="Coupure ENEO &amp; Baisse de tension","PASSIVE",
AK1867="Defaut GE &amp; POWER Cabinet","PASSIVE",
AK1867="Sharing","PASSIVE",
AK1867="Sites strategiques &amp; DataCenter","PASSIVE",
AK1867="Exclu","Exclu",
AK1867="SAT","ACTIVE",
AK1867="SPARE-ISSUE","SPARE-ISSUE",
AK1867="Fiber CAmtel","ACTIVE",
AK1867="Fiber AOF","ACTIVE",
AK1867="Projet OCM (HUAWEI)","PLANNED WORKS",
AK1867="Projet OCM (NOKIA)","PLANNED WORKS",
AK1867="ACCESS-ISSUE","ACCESS-ISSUE",
AK1867="Projet OCM (ZTE, NOKIA, autres projets)","PLANNED WORKS",
AK1867="No root CAuse","No root cause",
AK1867="ODU HS","ACTIVE",
AK1867="IP &amp; VLAN","ACTIVE",
AK1867="Warehouse HUAWEI","SPARE-ISSUE",
AK1867="SPARE-HS","SPARE-ISSUE",
AK1867="Power Telco","ACTIVE", AK1867="no impacts","no impacts"
),"")</f>
        <v>No root cause</v>
      </c>
      <c r="AM1867" s="108" t="s">
        <v>5537</v>
      </c>
      <c r="AN1867" s="117" t="s">
        <v>2828</v>
      </c>
      <c r="AP1867" s="23" t="s">
        <v>5537</v>
      </c>
      <c r="AQ1867" s="23" t="s">
        <v>5537</v>
      </c>
      <c r="AR1867" s="7"/>
      <c r="AS1867" s="6"/>
      <c r="AT1867" s="7"/>
      <c r="AU1867" s="3" t="s">
        <v>5537</v>
      </c>
      <c r="AV1867" s="24" t="s">
        <v>5537</v>
      </c>
      <c r="AW1867" s="24" t="s">
        <v>5537</v>
      </c>
      <c r="AX1867" s="24" t="s">
        <v>5537</v>
      </c>
      <c r="AY1867" s="24" t="s">
        <v>5537</v>
      </c>
      <c r="AZ1867" s="24" t="s">
        <v>5537</v>
      </c>
      <c r="BA1867" s="24" t="s">
        <v>5537</v>
      </c>
      <c r="BB1867" s="24" t="s">
        <v>5537</v>
      </c>
      <c r="BC1867" s="24" t="s">
        <v>5537</v>
      </c>
      <c r="BD1867" s="24" t="s">
        <v>5537</v>
      </c>
      <c r="BE1867" s="24" t="s">
        <v>5537</v>
      </c>
      <c r="BF1867" s="24" t="s">
        <v>5537</v>
      </c>
      <c r="BG1867" s="24" t="s">
        <v>5537</v>
      </c>
      <c r="BH1867" s="24" t="s">
        <v>5537</v>
      </c>
      <c r="BI1867" s="9" t="s">
        <v>5537</v>
      </c>
      <c r="BJ1867" s="14"/>
      <c r="BK1867" s="14" t="s">
        <v>5537</v>
      </c>
      <c r="BL1867" s="14" t="str">
        <f>_xlfn.XLOOKUP(B1867,'[4]cell downs 18042026 17h'!$B:$B,'[4]cell downs 18042026 17h'!$B:$B,"")</f>
        <v/>
      </c>
      <c r="BM1867" s="14" t="str">
        <f>_xlfn.XLOOKUP(B1867,'[5]Cells Huawei 19042026 15h'!$B:$B,'[5]Cells Huawei 19042026 15h'!$B:$B,"")</f>
        <v/>
      </c>
      <c r="BN1867" s="9" t="str">
        <f>_xlfn.XLOOKUP(B1867,'[6]cells down 19042026 9H40'!$B:$B,'[6]cells down 19042026 9H40'!$B:$B,"")</f>
        <v/>
      </c>
      <c r="BO1867" s="9" t="s">
        <v>2828</v>
      </c>
      <c r="BP1867" s="9" t="s">
        <v>12</v>
      </c>
    </row>
    <row r="1868" spans="1:68" s="9" customFormat="1" x14ac:dyDescent="0.35">
      <c r="A1868" s="1" t="s">
        <v>2770</v>
      </c>
      <c r="B1868" s="8" t="s">
        <v>2771</v>
      </c>
      <c r="C1868" s="3" t="str">
        <f>_xlfn.XLOOKUP(B1868,'[1]daily break down'!$D:$D,'[1]daily break down'!$E:$E,"")</f>
        <v>Douala</v>
      </c>
      <c r="D1868" s="1" t="s">
        <v>11</v>
      </c>
      <c r="E1868" s="1" t="s">
        <v>12</v>
      </c>
      <c r="F1868" s="3" t="s">
        <v>31</v>
      </c>
      <c r="G1868" s="1" t="s">
        <v>32</v>
      </c>
      <c r="H1868" s="41" t="str">
        <f>_xlfn.XLOOKUP(B1868,[2]CALCULATION!$B:$B,[2]CALCULATION!$H:$H,"")</f>
        <v>ZTE</v>
      </c>
      <c r="I1868" s="34">
        <v>0</v>
      </c>
      <c r="J1868" s="34">
        <v>0</v>
      </c>
      <c r="K1868" s="34">
        <v>0</v>
      </c>
      <c r="L1868" s="34">
        <v>0</v>
      </c>
      <c r="M1868" s="34">
        <v>0</v>
      </c>
      <c r="N1868" s="34">
        <v>0</v>
      </c>
      <c r="O1868" s="34">
        <v>0</v>
      </c>
      <c r="P1868" s="34">
        <v>0</v>
      </c>
      <c r="Q1868" s="34">
        <v>0</v>
      </c>
      <c r="R1868" s="34">
        <v>0</v>
      </c>
      <c r="S1868" s="109">
        <v>0</v>
      </c>
      <c r="T1868" s="109">
        <f>_xlfn.XLOOKUP(B1868,'[3]Nur des jours'!$B:$B,'[3]Nur des jours'!$U:$U,"")</f>
        <v>0</v>
      </c>
      <c r="U1868" s="109">
        <v>0</v>
      </c>
      <c r="V1868" s="109">
        <v>0</v>
      </c>
      <c r="W1868" s="109">
        <v>0</v>
      </c>
      <c r="X1868" s="109">
        <v>0</v>
      </c>
      <c r="Y1868" s="109">
        <v>0</v>
      </c>
      <c r="Z1868" s="109">
        <v>0</v>
      </c>
      <c r="AA1868" s="109">
        <v>0</v>
      </c>
      <c r="AB1868" s="109">
        <v>0</v>
      </c>
      <c r="AC1868" s="109">
        <v>0</v>
      </c>
      <c r="AD1868" s="109">
        <v>0</v>
      </c>
      <c r="AE1868" s="109">
        <v>0</v>
      </c>
      <c r="AF1868" s="109">
        <v>0</v>
      </c>
      <c r="AG1868" s="57" t="str">
        <f>_xlfn.XLOOKUP(B1868,[3]CALCULATION!$B:$B,[3]CALCULATION!$M:$M,"")</f>
        <v>Operationnel</v>
      </c>
      <c r="AH1868" s="57"/>
      <c r="AI1868" s="56" t="str" cm="1">
        <f t="array" ref="AI1868">IFERROR(_xlfn.IFS(
AK1868="MPR ISSUE","PDH",
AK1868="BSS Hardware Issue","BSS",
AK1868="Sites strategiques, MLL, Pylone, etc.","ENVTECH",
AK1868="AKTIVCO DEFAUT GE &amp; POWER Cabinet","AKTIVCO",
AK1868="AKTIVCO Coupure ENEO &amp; Baisse de tension","AKTIVCO GRID ONLY",
AK1868="Coupure ENEO &amp; Baisse de tension","IHS GRID ONLY",
AK1868="Defaut GE &amp; POWER Cabinet","IHS",
AK1868="Sharing","Partners",
AK1868="Sites strategiques &amp; DataCenter","SST &amp; DC",
AK1868="Exclu","Exclu",
AK1868="SAT","SAT",
AK1868="SPARE-ISSUE","SPARE-ISSUE",
AK1868="Fiber CAmtel","TRANS_FO_CAMTEL",
AK1868="Fiber AOF","Fiber AOF",
AK1868="Projet OCM (HUAWEI)","TRAVAUX-HUAWEI",
AK1868="Projet OCM (NOKIA)","TRAVAUX-NOKIA",
AK1868="ACCESS-ISSUE","ACCESS-ISSUE",
AK1868="Projet OCM (ZTE, NOKIA, autres projets)","TRAVAUX OCM",
AK1868="No root CAuse","No root cause",
AK1868="ODU HS","PDH",
AK1868="IP &amp; VLAN","PDH",
AK1868="Warehouse HUAWEI","SPARE-ISSUE",
AK1868="SPARE-HS","SPARE-ISSUE",
AK1868="Power Telco","BSS",AK1868="no impacts","no impacts"
),"")</f>
        <v>No root cause</v>
      </c>
      <c r="AJ1868" s="56" t="str" cm="1">
        <f t="array" ref="AJ1868">IFERROR(_xlfn.IFS(
AK1868="MPR ISSUE","TX ISSUE",
AK1868="BSS Hardware Issue","RAN ISSUE",
AK1868="Sites strategiques, MLL, Pylone, etc.","ENVTECH",
AK1868="AKTIVCO DEFAUT GE &amp; POWER Cabinet","POWER ISSUE",
AK1868="AKTIVCO Coupure ENEO &amp; Baisse de tension","POWER ISSUE",
AK1868="Coupure ENEO &amp; Baisse de tension","POWER ISSUE",
AK1868="Defaut GE &amp; POWER Cabinet","POWER ISSUE",
AK1868="Sharing","POWER ISSUE",
AK1868="Sites strategiques &amp; DataCenter","POWER ISSUE",
AK1868="Exclu","Exclu",
AK1868="SAT","TX ISSUE",
AK1868="SPARE-ISSUE","SPARE-ISSUE",
AK1868="Fiber CAmtel","TX ISSUE",
AK1868="Fiber AOF","TX ISSUE",
AK1868="Projet OCM (HUAWEI)","TRAVAUX-HUAWEI",
AK1868="Projet OCM (NOKIA)","TRAVAUX -NOKIA",
AK1868="ACCESS-ISSUE","ACCESS-ISSUE",
AK1868="Projet OCM (ZTE, NOKIA, autres projets)","TRAVAUX OCM",
AK1868="No root CAuse","No root cause",
AK1868="ODU HS","TX ISSUE",
AK1868="IP &amp; VLAN","TX ISSUE",
AK1868="Warehouse HUAWEI","SPARE-ISSUE",
AK1868="SPARE-HS","SPARE-ISSUE",
AK1868="Power Telco","RAN ISSUE",AK1868="no impacts","no impacts"
),"")</f>
        <v>No root cause</v>
      </c>
      <c r="AK1868" s="81" t="s">
        <v>5620</v>
      </c>
      <c r="AL1868" s="56" t="str" cm="1">
        <f t="array" ref="AL1868">IFERROR(_xlfn.IFS(
AK1868="MPR ISSUE","ACTIVE",
AK1868="BSS Hardware Issue","ACTIVE",
AK1868="Sites strategiques, MLL, Pylone, etc.","PASSIVE",
AK1868="AKTIVCO DEFAUT GE &amp; POWER Cabinet","PASSIVE",
AK1868="AKTIVCO Coupure ENEO &amp; Baisse de tension","PASSIVE",
AK1868="Coupure ENEO &amp; Baisse de tension","PASSIVE",
AK1868="Defaut GE &amp; POWER Cabinet","PASSIVE",
AK1868="Sharing","PASSIVE",
AK1868="Sites strategiques &amp; DataCenter","PASSIVE",
AK1868="Exclu","Exclu",
AK1868="SAT","ACTIVE",
AK1868="SPARE-ISSUE","SPARE-ISSUE",
AK1868="Fiber CAmtel","ACTIVE",
AK1868="Fiber AOF","ACTIVE",
AK1868="Projet OCM (HUAWEI)","PLANNED WORKS",
AK1868="Projet OCM (NOKIA)","PLANNED WORKS",
AK1868="ACCESS-ISSUE","ACCESS-ISSUE",
AK1868="Projet OCM (ZTE, NOKIA, autres projets)","PLANNED WORKS",
AK1868="No root CAuse","No root cause",
AK1868="ODU HS","ACTIVE",
AK1868="IP &amp; VLAN","ACTIVE",
AK1868="Warehouse HUAWEI","SPARE-ISSUE",
AK1868="SPARE-HS","SPARE-ISSUE",
AK1868="Power Telco","ACTIVE", AK1868="no impacts","no impacts"
),"")</f>
        <v>No root cause</v>
      </c>
      <c r="AM1868" s="108" t="s">
        <v>5537</v>
      </c>
      <c r="AN1868" s="117" t="s">
        <v>2771</v>
      </c>
      <c r="AP1868" s="23" t="s">
        <v>5537</v>
      </c>
      <c r="AQ1868" s="23" t="s">
        <v>5537</v>
      </c>
      <c r="AR1868" s="7"/>
      <c r="AS1868" s="6"/>
      <c r="AT1868" s="7"/>
      <c r="AU1868" s="3" t="s">
        <v>5537</v>
      </c>
      <c r="AV1868" s="24" t="s">
        <v>5537</v>
      </c>
      <c r="AW1868" s="24" t="s">
        <v>5537</v>
      </c>
      <c r="AX1868" s="24" t="s">
        <v>5537</v>
      </c>
      <c r="AY1868" s="24" t="s">
        <v>5537</v>
      </c>
      <c r="AZ1868" s="24" t="s">
        <v>5537</v>
      </c>
      <c r="BA1868" s="24" t="s">
        <v>5537</v>
      </c>
      <c r="BB1868" s="24" t="s">
        <v>5537</v>
      </c>
      <c r="BC1868" s="24" t="s">
        <v>5537</v>
      </c>
      <c r="BD1868" s="24" t="s">
        <v>5537</v>
      </c>
      <c r="BE1868" s="24" t="s">
        <v>5537</v>
      </c>
      <c r="BF1868" s="24" t="s">
        <v>5537</v>
      </c>
      <c r="BG1868" s="24" t="s">
        <v>5537</v>
      </c>
      <c r="BH1868" s="24" t="s">
        <v>5537</v>
      </c>
      <c r="BI1868" s="9" t="s">
        <v>5537</v>
      </c>
      <c r="BJ1868" s="14"/>
      <c r="BK1868" s="14" t="s">
        <v>5537</v>
      </c>
      <c r="BL1868" s="14" t="str">
        <f>_xlfn.XLOOKUP(B1868,'[4]cell downs 18042026 17h'!$B:$B,'[4]cell downs 18042026 17h'!$B:$B,"")</f>
        <v/>
      </c>
      <c r="BM1868" s="14" t="str">
        <f>_xlfn.XLOOKUP(B1868,'[5]Cells Huawei 19042026 15h'!$B:$B,'[5]Cells Huawei 19042026 15h'!$B:$B,"")</f>
        <v/>
      </c>
      <c r="BN1868" s="9" t="str">
        <f>_xlfn.XLOOKUP(B1868,'[6]cells down 19042026 9H40'!$B:$B,'[6]cells down 19042026 9H40'!$B:$B,"")</f>
        <v/>
      </c>
      <c r="BO1868" s="9" t="s">
        <v>2771</v>
      </c>
      <c r="BP1868" s="9" t="s">
        <v>5537</v>
      </c>
    </row>
    <row r="1869" spans="1:68" s="9" customFormat="1" x14ac:dyDescent="0.35">
      <c r="A1869" s="1" t="s">
        <v>825</v>
      </c>
      <c r="B1869" s="8" t="s">
        <v>826</v>
      </c>
      <c r="C1869" s="3" t="str">
        <f>_xlfn.XLOOKUP(B1869,'[1]daily break down'!$D:$D,'[1]daily break down'!$E:$E,"")</f>
        <v>Douala</v>
      </c>
      <c r="D1869" s="1" t="s">
        <v>21</v>
      </c>
      <c r="E1869" s="1" t="s">
        <v>36</v>
      </c>
      <c r="F1869" s="3" t="s">
        <v>31</v>
      </c>
      <c r="G1869" s="1" t="s">
        <v>32</v>
      </c>
      <c r="H1869" s="41" t="str">
        <f>_xlfn.XLOOKUP(B1869,[2]CALCULATION!$B:$B,[2]CALCULATION!$H:$H,"")</f>
        <v>ZTE</v>
      </c>
      <c r="I1869" s="34">
        <v>0</v>
      </c>
      <c r="J1869" s="34">
        <v>0</v>
      </c>
      <c r="K1869" s="34">
        <v>0</v>
      </c>
      <c r="L1869" s="34">
        <v>0</v>
      </c>
      <c r="M1869" s="34">
        <v>0</v>
      </c>
      <c r="N1869" s="34">
        <v>0</v>
      </c>
      <c r="O1869" s="34">
        <v>0</v>
      </c>
      <c r="P1869" s="34">
        <v>0</v>
      </c>
      <c r="Q1869" s="34">
        <v>0</v>
      </c>
      <c r="R1869" s="34">
        <v>0</v>
      </c>
      <c r="S1869" s="109">
        <v>0</v>
      </c>
      <c r="T1869" s="109">
        <f>_xlfn.XLOOKUP(B1869,'[3]Nur des jours'!$B:$B,'[3]Nur des jours'!$U:$U,"")</f>
        <v>0</v>
      </c>
      <c r="U1869" s="109">
        <v>0</v>
      </c>
      <c r="V1869" s="109">
        <v>0</v>
      </c>
      <c r="W1869" s="109">
        <v>0</v>
      </c>
      <c r="X1869" s="109">
        <v>0</v>
      </c>
      <c r="Y1869" s="109">
        <v>0</v>
      </c>
      <c r="Z1869" s="109">
        <v>0</v>
      </c>
      <c r="AA1869" s="109">
        <v>0</v>
      </c>
      <c r="AB1869" s="109">
        <v>0</v>
      </c>
      <c r="AC1869" s="109">
        <v>0</v>
      </c>
      <c r="AD1869" s="109">
        <v>0</v>
      </c>
      <c r="AE1869" s="109">
        <v>0</v>
      </c>
      <c r="AF1869" s="109">
        <v>0</v>
      </c>
      <c r="AG1869" s="57" t="str">
        <f>_xlfn.XLOOKUP(B1869,[3]CALCULATION!$B:$B,[3]CALCULATION!$M:$M,"")</f>
        <v>Operationnel</v>
      </c>
      <c r="AH1869" s="57"/>
      <c r="AI1869" s="56" t="str" cm="1">
        <f t="array" ref="AI1869">IFERROR(_xlfn.IFS(
AK1869="MPR ISSUE","PDH",
AK1869="BSS Hardware Issue","BSS",
AK1869="Sites strategiques, MLL, Pylone, etc.","ENVTECH",
AK1869="AKTIVCO DEFAUT GE &amp; POWER Cabinet","AKTIVCO",
AK1869="AKTIVCO Coupure ENEO &amp; Baisse de tension","AKTIVCO GRID ONLY",
AK1869="Coupure ENEO &amp; Baisse de tension","IHS GRID ONLY",
AK1869="Defaut GE &amp; POWER Cabinet","IHS",
AK1869="Sharing","Partners",
AK1869="Sites strategiques &amp; DataCenter","SST &amp; DC",
AK1869="Exclu","Exclu",
AK1869="SAT","SAT",
AK1869="SPARE-ISSUE","SPARE-ISSUE",
AK1869="Fiber CAmtel","TRANS_FO_CAMTEL",
AK1869="Fiber AOF","Fiber AOF",
AK1869="Projet OCM (HUAWEI)","TRAVAUX-HUAWEI",
AK1869="Projet OCM (NOKIA)","TRAVAUX-NOKIA",
AK1869="ACCESS-ISSUE","ACCESS-ISSUE",
AK1869="Projet OCM (ZTE, NOKIA, autres projets)","TRAVAUX OCM",
AK1869="No root CAuse","No root cause",
AK1869="ODU HS","PDH",
AK1869="IP &amp; VLAN","PDH",
AK1869="Warehouse HUAWEI","SPARE-ISSUE",
AK1869="SPARE-HS","SPARE-ISSUE",
AK1869="Power Telco","BSS",AK1869="no impacts","no impacts"
),"")</f>
        <v>No root cause</v>
      </c>
      <c r="AJ1869" s="56" t="str" cm="1">
        <f t="array" ref="AJ1869">IFERROR(_xlfn.IFS(
AK1869="MPR ISSUE","TX ISSUE",
AK1869="BSS Hardware Issue","RAN ISSUE",
AK1869="Sites strategiques, MLL, Pylone, etc.","ENVTECH",
AK1869="AKTIVCO DEFAUT GE &amp; POWER Cabinet","POWER ISSUE",
AK1869="AKTIVCO Coupure ENEO &amp; Baisse de tension","POWER ISSUE",
AK1869="Coupure ENEO &amp; Baisse de tension","POWER ISSUE",
AK1869="Defaut GE &amp; POWER Cabinet","POWER ISSUE",
AK1869="Sharing","POWER ISSUE",
AK1869="Sites strategiques &amp; DataCenter","POWER ISSUE",
AK1869="Exclu","Exclu",
AK1869="SAT","TX ISSUE",
AK1869="SPARE-ISSUE","SPARE-ISSUE",
AK1869="Fiber CAmtel","TX ISSUE",
AK1869="Fiber AOF","TX ISSUE",
AK1869="Projet OCM (HUAWEI)","TRAVAUX-HUAWEI",
AK1869="Projet OCM (NOKIA)","TRAVAUX -NOKIA",
AK1869="ACCESS-ISSUE","ACCESS-ISSUE",
AK1869="Projet OCM (ZTE, NOKIA, autres projets)","TRAVAUX OCM",
AK1869="No root CAuse","No root cause",
AK1869="ODU HS","TX ISSUE",
AK1869="IP &amp; VLAN","TX ISSUE",
AK1869="Warehouse HUAWEI","SPARE-ISSUE",
AK1869="SPARE-HS","SPARE-ISSUE",
AK1869="Power Telco","RAN ISSUE",AK1869="no impacts","no impacts"
),"")</f>
        <v>No root cause</v>
      </c>
      <c r="AK1869" s="81" t="s">
        <v>5620</v>
      </c>
      <c r="AL1869" s="56" t="str" cm="1">
        <f t="array" ref="AL1869">IFERROR(_xlfn.IFS(
AK1869="MPR ISSUE","ACTIVE",
AK1869="BSS Hardware Issue","ACTIVE",
AK1869="Sites strategiques, MLL, Pylone, etc.","PASSIVE",
AK1869="AKTIVCO DEFAUT GE &amp; POWER Cabinet","PASSIVE",
AK1869="AKTIVCO Coupure ENEO &amp; Baisse de tension","PASSIVE",
AK1869="Coupure ENEO &amp; Baisse de tension","PASSIVE",
AK1869="Defaut GE &amp; POWER Cabinet","PASSIVE",
AK1869="Sharing","PASSIVE",
AK1869="Sites strategiques &amp; DataCenter","PASSIVE",
AK1869="Exclu","Exclu",
AK1869="SAT","ACTIVE",
AK1869="SPARE-ISSUE","SPARE-ISSUE",
AK1869="Fiber CAmtel","ACTIVE",
AK1869="Fiber AOF","ACTIVE",
AK1869="Projet OCM (HUAWEI)","PLANNED WORKS",
AK1869="Projet OCM (NOKIA)","PLANNED WORKS",
AK1869="ACCESS-ISSUE","ACCESS-ISSUE",
AK1869="Projet OCM (ZTE, NOKIA, autres projets)","PLANNED WORKS",
AK1869="No root CAuse","No root cause",
AK1869="ODU HS","ACTIVE",
AK1869="IP &amp; VLAN","ACTIVE",
AK1869="Warehouse HUAWEI","SPARE-ISSUE",
AK1869="SPARE-HS","SPARE-ISSUE",
AK1869="Power Telco","ACTIVE", AK1869="no impacts","no impacts"
),"")</f>
        <v>No root cause</v>
      </c>
      <c r="AM1869" s="108" t="s">
        <v>5537</v>
      </c>
      <c r="AN1869" s="117" t="s">
        <v>826</v>
      </c>
      <c r="AP1869" s="23" t="s">
        <v>5537</v>
      </c>
      <c r="AQ1869" s="23" t="s">
        <v>5537</v>
      </c>
      <c r="AR1869" s="7"/>
      <c r="AS1869" s="6"/>
      <c r="AT1869" s="7"/>
      <c r="AU1869" s="3" t="s">
        <v>5537</v>
      </c>
      <c r="AV1869" s="24" t="s">
        <v>5537</v>
      </c>
      <c r="AW1869" s="24" t="s">
        <v>5537</v>
      </c>
      <c r="AX1869" s="24" t="s">
        <v>5537</v>
      </c>
      <c r="AY1869" s="24" t="s">
        <v>5537</v>
      </c>
      <c r="AZ1869" s="24" t="s">
        <v>5537</v>
      </c>
      <c r="BA1869" s="24" t="s">
        <v>5537</v>
      </c>
      <c r="BB1869" s="24" t="s">
        <v>5537</v>
      </c>
      <c r="BC1869" s="24" t="s">
        <v>5537</v>
      </c>
      <c r="BD1869" s="24" t="s">
        <v>5537</v>
      </c>
      <c r="BE1869" s="24" t="s">
        <v>5537</v>
      </c>
      <c r="BF1869" s="24" t="s">
        <v>5537</v>
      </c>
      <c r="BG1869" s="24" t="s">
        <v>5537</v>
      </c>
      <c r="BH1869" s="24" t="s">
        <v>5537</v>
      </c>
      <c r="BI1869" s="9" t="s">
        <v>5537</v>
      </c>
      <c r="BJ1869" s="14"/>
      <c r="BK1869" s="14" t="s">
        <v>5537</v>
      </c>
      <c r="BL1869" s="14" t="str">
        <f>_xlfn.XLOOKUP(B1869,'[4]cell downs 18042026 17h'!$B:$B,'[4]cell downs 18042026 17h'!$B:$B,"")</f>
        <v/>
      </c>
      <c r="BM1869" s="14" t="str">
        <f>_xlfn.XLOOKUP(B1869,'[5]Cells Huawei 19042026 15h'!$B:$B,'[5]Cells Huawei 19042026 15h'!$B:$B,"")</f>
        <v/>
      </c>
      <c r="BN1869" s="9" t="str">
        <f>_xlfn.XLOOKUP(B1869,'[6]cells down 19042026 9H40'!$B:$B,'[6]cells down 19042026 9H40'!$B:$B,"")</f>
        <v/>
      </c>
      <c r="BO1869" s="9" t="s">
        <v>5537</v>
      </c>
      <c r="BP1869" s="9" t="s">
        <v>12</v>
      </c>
    </row>
    <row r="1870" spans="1:68" s="9" customFormat="1" x14ac:dyDescent="0.35">
      <c r="A1870" s="25" t="s">
        <v>5414</v>
      </c>
      <c r="B1870" s="32" t="s">
        <v>5415</v>
      </c>
      <c r="C1870" s="3" t="str">
        <f>_xlfn.XLOOKUP(B1870,'[1]daily break down'!$D:$D,'[1]daily break down'!$E:$E,"")</f>
        <v>Garoua</v>
      </c>
      <c r="D1870" s="25" t="s">
        <v>357</v>
      </c>
      <c r="E1870" s="25" t="s">
        <v>987</v>
      </c>
      <c r="F1870" s="25" t="s">
        <v>5403</v>
      </c>
      <c r="G1870" s="25" t="s">
        <v>24</v>
      </c>
      <c r="H1870" s="39" t="str">
        <f>_xlfn.XLOOKUP(B1870,[2]CALCULATION!$B:$B,[2]CALCULATION!$H:$H,"")</f>
        <v>Huawei</v>
      </c>
      <c r="I1870" s="34">
        <v>0</v>
      </c>
      <c r="J1870" s="34">
        <v>0</v>
      </c>
      <c r="K1870" s="34">
        <v>0</v>
      </c>
      <c r="L1870" s="34">
        <v>0</v>
      </c>
      <c r="M1870" s="34">
        <v>0</v>
      </c>
      <c r="N1870" s="34">
        <v>0</v>
      </c>
      <c r="O1870" s="34">
        <v>0</v>
      </c>
      <c r="P1870" s="34">
        <v>0</v>
      </c>
      <c r="Q1870" s="34">
        <v>8.9175391586979543E-5</v>
      </c>
      <c r="R1870" s="34">
        <v>0</v>
      </c>
      <c r="S1870" s="109">
        <v>0</v>
      </c>
      <c r="T1870" s="109">
        <f>_xlfn.XLOOKUP(B1870,'[3]Nur des jours'!$B:$B,'[3]Nur des jours'!$U:$U,"")</f>
        <v>0</v>
      </c>
      <c r="U1870" s="109">
        <v>0</v>
      </c>
      <c r="V1870" s="109">
        <v>0</v>
      </c>
      <c r="W1870" s="109">
        <v>0</v>
      </c>
      <c r="X1870" s="109">
        <v>0</v>
      </c>
      <c r="Y1870" s="109">
        <v>0</v>
      </c>
      <c r="Z1870" s="109">
        <v>0</v>
      </c>
      <c r="AA1870" s="109">
        <v>0</v>
      </c>
      <c r="AB1870" s="109">
        <v>0</v>
      </c>
      <c r="AC1870" s="109">
        <v>0</v>
      </c>
      <c r="AD1870" s="109">
        <v>0</v>
      </c>
      <c r="AE1870" s="109">
        <v>0</v>
      </c>
      <c r="AF1870" s="109">
        <v>0</v>
      </c>
      <c r="AG1870" s="57" t="str">
        <f>_xlfn.XLOOKUP(B1870,[3]CALCULATION!$B:$B,[3]CALCULATION!$M:$M,"")</f>
        <v>Operationnel</v>
      </c>
      <c r="AH1870" s="57"/>
      <c r="AI1870" s="56" t="str" cm="1">
        <f t="array" ref="AI1870">IFERROR(_xlfn.IFS(
AK1870="MPR ISSUE","PDH",
AK1870="BSS Hardware Issue","BSS",
AK1870="Sites strategiques, MLL, Pylone, etc.","ENVTECH",
AK1870="AKTIVCO DEFAUT GE &amp; POWER Cabinet","AKTIVCO",
AK1870="AKTIVCO Coupure ENEO &amp; Baisse de tension","AKTIVCO GRID ONLY",
AK1870="Coupure ENEO &amp; Baisse de tension","IHS GRID ONLY",
AK1870="Defaut GE &amp; POWER Cabinet","IHS",
AK1870="Sharing","Partners",
AK1870="Sites strategiques &amp; DataCenter","SST &amp; DC",
AK1870="Exclu","Exclu",
AK1870="SAT","SAT",
AK1870="SPARE-ISSUE","SPARE-ISSUE",
AK1870="Fiber CAmtel","TRANS_FO_CAMTEL",
AK1870="Fiber AOF","Fiber AOF",
AK1870="Projet OCM (HUAWEI)","TRAVAUX-HUAWEI",
AK1870="Projet OCM (NOKIA)","TRAVAUX-NOKIA",
AK1870="ACCESS-ISSUE","ACCESS-ISSUE",
AK1870="Projet OCM (ZTE, NOKIA, autres projets)","TRAVAUX OCM",
AK1870="No root CAuse","No root cause",
AK1870="ODU HS","PDH",
AK1870="IP &amp; VLAN","PDH",
AK1870="Warehouse HUAWEI","SPARE-ISSUE",
AK1870="SPARE-HS","SPARE-ISSUE",
AK1870="Power Telco","BSS",AK1870="no impacts","no impacts"
),"")</f>
        <v>No root cause</v>
      </c>
      <c r="AJ1870" s="56" t="str" cm="1">
        <f t="array" ref="AJ1870">IFERROR(_xlfn.IFS(
AK1870="MPR ISSUE","TX ISSUE",
AK1870="BSS Hardware Issue","RAN ISSUE",
AK1870="Sites strategiques, MLL, Pylone, etc.","ENVTECH",
AK1870="AKTIVCO DEFAUT GE &amp; POWER Cabinet","POWER ISSUE",
AK1870="AKTIVCO Coupure ENEO &amp; Baisse de tension","POWER ISSUE",
AK1870="Coupure ENEO &amp; Baisse de tension","POWER ISSUE",
AK1870="Defaut GE &amp; POWER Cabinet","POWER ISSUE",
AK1870="Sharing","POWER ISSUE",
AK1870="Sites strategiques &amp; DataCenter","POWER ISSUE",
AK1870="Exclu","Exclu",
AK1870="SAT","TX ISSUE",
AK1870="SPARE-ISSUE","SPARE-ISSUE",
AK1870="Fiber CAmtel","TX ISSUE",
AK1870="Fiber AOF","TX ISSUE",
AK1870="Projet OCM (HUAWEI)","TRAVAUX-HUAWEI",
AK1870="Projet OCM (NOKIA)","TRAVAUX -NOKIA",
AK1870="ACCESS-ISSUE","ACCESS-ISSUE",
AK1870="Projet OCM (ZTE, NOKIA, autres projets)","TRAVAUX OCM",
AK1870="No root CAuse","No root cause",
AK1870="ODU HS","TX ISSUE",
AK1870="IP &amp; VLAN","TX ISSUE",
AK1870="Warehouse HUAWEI","SPARE-ISSUE",
AK1870="SPARE-HS","SPARE-ISSUE",
AK1870="Power Telco","RAN ISSUE",AK1870="no impacts","no impacts"
),"")</f>
        <v>No root cause</v>
      </c>
      <c r="AK1870" s="81" t="s">
        <v>5620</v>
      </c>
      <c r="AL1870" s="56" t="str" cm="1">
        <f t="array" ref="AL1870">IFERROR(_xlfn.IFS(
AK1870="MPR ISSUE","ACTIVE",
AK1870="BSS Hardware Issue","ACTIVE",
AK1870="Sites strategiques, MLL, Pylone, etc.","PASSIVE",
AK1870="AKTIVCO DEFAUT GE &amp; POWER Cabinet","PASSIVE",
AK1870="AKTIVCO Coupure ENEO &amp; Baisse de tension","PASSIVE",
AK1870="Coupure ENEO &amp; Baisse de tension","PASSIVE",
AK1870="Defaut GE &amp; POWER Cabinet","PASSIVE",
AK1870="Sharing","PASSIVE",
AK1870="Sites strategiques &amp; DataCenter","PASSIVE",
AK1870="Exclu","Exclu",
AK1870="SAT","ACTIVE",
AK1870="SPARE-ISSUE","SPARE-ISSUE",
AK1870="Fiber CAmtel","ACTIVE",
AK1870="Fiber AOF","ACTIVE",
AK1870="Projet OCM (HUAWEI)","PLANNED WORKS",
AK1870="Projet OCM (NOKIA)","PLANNED WORKS",
AK1870="ACCESS-ISSUE","ACCESS-ISSUE",
AK1870="Projet OCM (ZTE, NOKIA, autres projets)","PLANNED WORKS",
AK1870="No root CAuse","No root cause",
AK1870="ODU HS","ACTIVE",
AK1870="IP &amp; VLAN","ACTIVE",
AK1870="Warehouse HUAWEI","SPARE-ISSUE",
AK1870="SPARE-HS","SPARE-ISSUE",
AK1870="Power Telco","ACTIVE", AK1870="no impacts","no impacts"
),"")</f>
        <v>No root cause</v>
      </c>
      <c r="AM1870" s="108" t="s">
        <v>5537</v>
      </c>
      <c r="AN1870" s="117" t="s">
        <v>5415</v>
      </c>
      <c r="AP1870" s="23" t="s">
        <v>5537</v>
      </c>
      <c r="AQ1870" s="23" t="s">
        <v>5537</v>
      </c>
      <c r="AR1870" s="7"/>
      <c r="AS1870" s="6"/>
      <c r="AT1870" s="7"/>
      <c r="AU1870" s="3" t="s">
        <v>5537</v>
      </c>
      <c r="AV1870" s="24" t="s">
        <v>5537</v>
      </c>
      <c r="AW1870" s="24" t="s">
        <v>5537</v>
      </c>
      <c r="AX1870" s="24" t="s">
        <v>5537</v>
      </c>
      <c r="AY1870" s="24" t="s">
        <v>5537</v>
      </c>
      <c r="AZ1870" s="24" t="s">
        <v>5537</v>
      </c>
      <c r="BA1870" s="24" t="s">
        <v>5537</v>
      </c>
      <c r="BB1870" s="24" t="s">
        <v>5537</v>
      </c>
      <c r="BC1870" s="24" t="s">
        <v>5537</v>
      </c>
      <c r="BD1870" s="24" t="s">
        <v>5537</v>
      </c>
      <c r="BE1870" s="24" t="s">
        <v>5537</v>
      </c>
      <c r="BF1870" s="24" t="s">
        <v>5537</v>
      </c>
      <c r="BG1870" s="24" t="s">
        <v>5537</v>
      </c>
      <c r="BH1870" s="24" t="s">
        <v>5537</v>
      </c>
      <c r="BI1870" s="9" t="s">
        <v>5537</v>
      </c>
      <c r="BJ1870" s="14"/>
      <c r="BK1870" s="14" t="s">
        <v>5537</v>
      </c>
      <c r="BL1870" s="14" t="str">
        <f>_xlfn.XLOOKUP(B1870,'[4]cell downs 18042026 17h'!$B:$B,'[4]cell downs 18042026 17h'!$B:$B,"")</f>
        <v/>
      </c>
      <c r="BM1870" s="14" t="str">
        <f>_xlfn.XLOOKUP(B1870,'[5]Cells Huawei 19042026 15h'!$B:$B,'[5]Cells Huawei 19042026 15h'!$B:$B,"")</f>
        <v/>
      </c>
      <c r="BN1870" s="9" t="str">
        <f>_xlfn.XLOOKUP(B1870,'[6]cells down 19042026 9H40'!$B:$B,'[6]cells down 19042026 9H40'!$B:$B,"")</f>
        <v/>
      </c>
      <c r="BO1870" s="9" t="s">
        <v>5537</v>
      </c>
      <c r="BP1870" s="9" t="s">
        <v>5537</v>
      </c>
    </row>
    <row r="1871" spans="1:68" s="9" customFormat="1" x14ac:dyDescent="0.35">
      <c r="A1871" s="1" t="s">
        <v>2740</v>
      </c>
      <c r="B1871" s="8" t="s">
        <v>2741</v>
      </c>
      <c r="C1871" s="3" t="str">
        <f>_xlfn.XLOOKUP(B1871,'[1]daily break down'!$D:$D,'[1]daily break down'!$E:$E,"")</f>
        <v>Douala</v>
      </c>
      <c r="D1871" s="1" t="s">
        <v>11</v>
      </c>
      <c r="E1871" s="1" t="s">
        <v>12</v>
      </c>
      <c r="F1871" s="3" t="s">
        <v>31</v>
      </c>
      <c r="G1871" s="1" t="s">
        <v>32</v>
      </c>
      <c r="H1871" s="41" t="str">
        <f>_xlfn.XLOOKUP(B1871,[2]CALCULATION!$B:$B,[2]CALCULATION!$H:$H,"")</f>
        <v>ZTE</v>
      </c>
      <c r="I1871" s="34">
        <v>0</v>
      </c>
      <c r="J1871" s="34">
        <v>0</v>
      </c>
      <c r="K1871" s="34">
        <v>0</v>
      </c>
      <c r="L1871" s="34">
        <v>0</v>
      </c>
      <c r="M1871" s="34">
        <v>0</v>
      </c>
      <c r="N1871" s="34">
        <v>0</v>
      </c>
      <c r="O1871" s="34">
        <v>0</v>
      </c>
      <c r="P1871" s="34">
        <v>0</v>
      </c>
      <c r="Q1871" s="34">
        <v>0</v>
      </c>
      <c r="R1871" s="34">
        <v>0</v>
      </c>
      <c r="S1871" s="109">
        <v>0</v>
      </c>
      <c r="T1871" s="109">
        <f>_xlfn.XLOOKUP(B1871,'[3]Nur des jours'!$B:$B,'[3]Nur des jours'!$U:$U,"")</f>
        <v>0</v>
      </c>
      <c r="U1871" s="109">
        <v>0</v>
      </c>
      <c r="V1871" s="109">
        <v>0</v>
      </c>
      <c r="W1871" s="109">
        <v>0</v>
      </c>
      <c r="X1871" s="109">
        <v>0</v>
      </c>
      <c r="Y1871" s="109">
        <v>0</v>
      </c>
      <c r="Z1871" s="109">
        <v>0</v>
      </c>
      <c r="AA1871" s="109">
        <v>0</v>
      </c>
      <c r="AB1871" s="109">
        <v>0</v>
      </c>
      <c r="AC1871" s="109">
        <v>0</v>
      </c>
      <c r="AD1871" s="109">
        <v>0</v>
      </c>
      <c r="AE1871" s="109">
        <v>0</v>
      </c>
      <c r="AF1871" s="109">
        <v>0</v>
      </c>
      <c r="AG1871" s="57" t="str">
        <f>_xlfn.XLOOKUP(B1871,[3]CALCULATION!$B:$B,[3]CALCULATION!$M:$M,"")</f>
        <v>Operationnel</v>
      </c>
      <c r="AH1871" s="57"/>
      <c r="AI1871" s="56" t="str" cm="1">
        <f t="array" ref="AI1871">IFERROR(_xlfn.IFS(
AK1871="MPR ISSUE","PDH",
AK1871="BSS Hardware Issue","BSS",
AK1871="Sites strategiques, MLL, Pylone, etc.","ENVTECH",
AK1871="AKTIVCO DEFAUT GE &amp; POWER Cabinet","AKTIVCO",
AK1871="AKTIVCO Coupure ENEO &amp; Baisse de tension","AKTIVCO GRID ONLY",
AK1871="Coupure ENEO &amp; Baisse de tension","IHS GRID ONLY",
AK1871="Defaut GE &amp; POWER Cabinet","IHS",
AK1871="Sharing","Partners",
AK1871="Sites strategiques &amp; DataCenter","SST &amp; DC",
AK1871="Exclu","Exclu",
AK1871="SAT","SAT",
AK1871="SPARE-ISSUE","SPARE-ISSUE",
AK1871="Fiber CAmtel","TRANS_FO_CAMTEL",
AK1871="Fiber AOF","Fiber AOF",
AK1871="Projet OCM (HUAWEI)","TRAVAUX-HUAWEI",
AK1871="Projet OCM (NOKIA)","TRAVAUX-NOKIA",
AK1871="ACCESS-ISSUE","ACCESS-ISSUE",
AK1871="Projet OCM (ZTE, NOKIA, autres projets)","TRAVAUX OCM",
AK1871="No root CAuse","No root cause",
AK1871="ODU HS","PDH",
AK1871="IP &amp; VLAN","PDH",
AK1871="Warehouse HUAWEI","SPARE-ISSUE",
AK1871="SPARE-HS","SPARE-ISSUE",
AK1871="Power Telco","BSS",AK1871="no impacts","no impacts"
),"")</f>
        <v>No root cause</v>
      </c>
      <c r="AJ1871" s="56" t="str" cm="1">
        <f t="array" ref="AJ1871">IFERROR(_xlfn.IFS(
AK1871="MPR ISSUE","TX ISSUE",
AK1871="BSS Hardware Issue","RAN ISSUE",
AK1871="Sites strategiques, MLL, Pylone, etc.","ENVTECH",
AK1871="AKTIVCO DEFAUT GE &amp; POWER Cabinet","POWER ISSUE",
AK1871="AKTIVCO Coupure ENEO &amp; Baisse de tension","POWER ISSUE",
AK1871="Coupure ENEO &amp; Baisse de tension","POWER ISSUE",
AK1871="Defaut GE &amp; POWER Cabinet","POWER ISSUE",
AK1871="Sharing","POWER ISSUE",
AK1871="Sites strategiques &amp; DataCenter","POWER ISSUE",
AK1871="Exclu","Exclu",
AK1871="SAT","TX ISSUE",
AK1871="SPARE-ISSUE","SPARE-ISSUE",
AK1871="Fiber CAmtel","TX ISSUE",
AK1871="Fiber AOF","TX ISSUE",
AK1871="Projet OCM (HUAWEI)","TRAVAUX-HUAWEI",
AK1871="Projet OCM (NOKIA)","TRAVAUX -NOKIA",
AK1871="ACCESS-ISSUE","ACCESS-ISSUE",
AK1871="Projet OCM (ZTE, NOKIA, autres projets)","TRAVAUX OCM",
AK1871="No root CAuse","No root cause",
AK1871="ODU HS","TX ISSUE",
AK1871="IP &amp; VLAN","TX ISSUE",
AK1871="Warehouse HUAWEI","SPARE-ISSUE",
AK1871="SPARE-HS","SPARE-ISSUE",
AK1871="Power Telco","RAN ISSUE",AK1871="no impacts","no impacts"
),"")</f>
        <v>No root cause</v>
      </c>
      <c r="AK1871" s="81" t="s">
        <v>5620</v>
      </c>
      <c r="AL1871" s="56" t="str" cm="1">
        <f t="array" ref="AL1871">IFERROR(_xlfn.IFS(
AK1871="MPR ISSUE","ACTIVE",
AK1871="BSS Hardware Issue","ACTIVE",
AK1871="Sites strategiques, MLL, Pylone, etc.","PASSIVE",
AK1871="AKTIVCO DEFAUT GE &amp; POWER Cabinet","PASSIVE",
AK1871="AKTIVCO Coupure ENEO &amp; Baisse de tension","PASSIVE",
AK1871="Coupure ENEO &amp; Baisse de tension","PASSIVE",
AK1871="Defaut GE &amp; POWER Cabinet","PASSIVE",
AK1871="Sharing","PASSIVE",
AK1871="Sites strategiques &amp; DataCenter","PASSIVE",
AK1871="Exclu","Exclu",
AK1871="SAT","ACTIVE",
AK1871="SPARE-ISSUE","SPARE-ISSUE",
AK1871="Fiber CAmtel","ACTIVE",
AK1871="Fiber AOF","ACTIVE",
AK1871="Projet OCM (HUAWEI)","PLANNED WORKS",
AK1871="Projet OCM (NOKIA)","PLANNED WORKS",
AK1871="ACCESS-ISSUE","ACCESS-ISSUE",
AK1871="Projet OCM (ZTE, NOKIA, autres projets)","PLANNED WORKS",
AK1871="No root CAuse","No root cause",
AK1871="ODU HS","ACTIVE",
AK1871="IP &amp; VLAN","ACTIVE",
AK1871="Warehouse HUAWEI","SPARE-ISSUE",
AK1871="SPARE-HS","SPARE-ISSUE",
AK1871="Power Telco","ACTIVE", AK1871="no impacts","no impacts"
),"")</f>
        <v>No root cause</v>
      </c>
      <c r="AM1871" s="108" t="s">
        <v>5537</v>
      </c>
      <c r="AN1871" s="117" t="s">
        <v>2741</v>
      </c>
      <c r="AP1871" s="23" t="s">
        <v>5537</v>
      </c>
      <c r="AQ1871" s="23" t="s">
        <v>5537</v>
      </c>
      <c r="AR1871" s="7"/>
      <c r="AS1871" s="6"/>
      <c r="AT1871" s="7"/>
      <c r="AU1871" s="3" t="s">
        <v>5537</v>
      </c>
      <c r="AV1871" s="24" t="s">
        <v>5537</v>
      </c>
      <c r="AW1871" s="24" t="s">
        <v>5537</v>
      </c>
      <c r="AX1871" s="24" t="s">
        <v>5537</v>
      </c>
      <c r="AY1871" s="24" t="s">
        <v>5537</v>
      </c>
      <c r="AZ1871" s="24" t="s">
        <v>5537</v>
      </c>
      <c r="BA1871" s="24" t="s">
        <v>5537</v>
      </c>
      <c r="BB1871" s="24" t="s">
        <v>5537</v>
      </c>
      <c r="BC1871" s="24" t="s">
        <v>5537</v>
      </c>
      <c r="BD1871" s="24" t="s">
        <v>5537</v>
      </c>
      <c r="BE1871" s="24" t="s">
        <v>5537</v>
      </c>
      <c r="BF1871" s="24" t="s">
        <v>5537</v>
      </c>
      <c r="BG1871" s="24" t="s">
        <v>5537</v>
      </c>
      <c r="BH1871" s="24" t="s">
        <v>5537</v>
      </c>
      <c r="BI1871" s="9" t="s">
        <v>5537</v>
      </c>
      <c r="BJ1871" s="14"/>
      <c r="BK1871" s="14" t="s">
        <v>5537</v>
      </c>
      <c r="BL1871" s="14" t="str">
        <f>_xlfn.XLOOKUP(B1871,'[4]cell downs 18042026 17h'!$B:$B,'[4]cell downs 18042026 17h'!$B:$B,"")</f>
        <v/>
      </c>
      <c r="BM1871" s="14" t="str">
        <f>_xlfn.XLOOKUP(B1871,'[5]Cells Huawei 19042026 15h'!$B:$B,'[5]Cells Huawei 19042026 15h'!$B:$B,"")</f>
        <v/>
      </c>
      <c r="BN1871" s="9" t="str">
        <f>_xlfn.XLOOKUP(B1871,'[6]cells down 19042026 9H40'!$B:$B,'[6]cells down 19042026 9H40'!$B:$B,"")</f>
        <v/>
      </c>
      <c r="BO1871" s="9" t="s">
        <v>2741</v>
      </c>
      <c r="BP1871" s="9" t="s">
        <v>12</v>
      </c>
    </row>
    <row r="1872" spans="1:68" s="9" customFormat="1" x14ac:dyDescent="0.35">
      <c r="A1872" s="1" t="s">
        <v>3374</v>
      </c>
      <c r="B1872" s="8" t="s">
        <v>3375</v>
      </c>
      <c r="C1872" s="3" t="str">
        <f>_xlfn.XLOOKUP(B1872,'[1]daily break down'!$D:$D,'[1]daily break down'!$E:$E,"")</f>
        <v>Douala</v>
      </c>
      <c r="D1872" s="1"/>
      <c r="E1872" s="1"/>
      <c r="F1872" s="3" t="s">
        <v>31</v>
      </c>
      <c r="G1872" s="1" t="s">
        <v>32</v>
      </c>
      <c r="H1872" s="41" t="str">
        <f>_xlfn.XLOOKUP(B1872,[2]CALCULATION!$B:$B,[2]CALCULATION!$H:$H,"")</f>
        <v>ZTE</v>
      </c>
      <c r="I1872" s="34">
        <v>0</v>
      </c>
      <c r="J1872" s="34">
        <v>0</v>
      </c>
      <c r="K1872" s="34">
        <v>0</v>
      </c>
      <c r="L1872" s="34">
        <v>0</v>
      </c>
      <c r="M1872" s="34">
        <v>0</v>
      </c>
      <c r="N1872" s="34">
        <v>0</v>
      </c>
      <c r="O1872" s="34">
        <v>0</v>
      </c>
      <c r="P1872" s="34">
        <v>0</v>
      </c>
      <c r="Q1872" s="34">
        <v>0</v>
      </c>
      <c r="R1872" s="34">
        <v>0</v>
      </c>
      <c r="S1872" s="109">
        <v>0</v>
      </c>
      <c r="T1872" s="109">
        <f>_xlfn.XLOOKUP(B1872,'[3]Nur des jours'!$B:$B,'[3]Nur des jours'!$U:$U,"")</f>
        <v>0</v>
      </c>
      <c r="U1872" s="109">
        <v>0</v>
      </c>
      <c r="V1872" s="109">
        <v>0</v>
      </c>
      <c r="W1872" s="109">
        <v>0</v>
      </c>
      <c r="X1872" s="109">
        <v>0</v>
      </c>
      <c r="Y1872" s="109">
        <v>0</v>
      </c>
      <c r="Z1872" s="109">
        <v>0</v>
      </c>
      <c r="AA1872" s="109">
        <v>0</v>
      </c>
      <c r="AB1872" s="109">
        <v>0</v>
      </c>
      <c r="AC1872" s="109">
        <v>0</v>
      </c>
      <c r="AD1872" s="109">
        <v>0</v>
      </c>
      <c r="AE1872" s="109">
        <v>0</v>
      </c>
      <c r="AF1872" s="109">
        <v>0</v>
      </c>
      <c r="AG1872" s="57" t="str">
        <f>_xlfn.XLOOKUP(B1872,[3]CALCULATION!$B:$B,[3]CALCULATION!$M:$M,"")</f>
        <v>Operationnel</v>
      </c>
      <c r="AH1872" s="57"/>
      <c r="AI1872" s="56" t="str" cm="1">
        <f t="array" ref="AI1872">IFERROR(_xlfn.IFS(
AK1872="MPR ISSUE","PDH",
AK1872="BSS Hardware Issue","BSS",
AK1872="Sites strategiques, MLL, Pylone, etc.","ENVTECH",
AK1872="AKTIVCO DEFAUT GE &amp; POWER Cabinet","AKTIVCO",
AK1872="AKTIVCO Coupure ENEO &amp; Baisse de tension","AKTIVCO GRID ONLY",
AK1872="Coupure ENEO &amp; Baisse de tension","IHS GRID ONLY",
AK1872="Defaut GE &amp; POWER Cabinet","IHS",
AK1872="Sharing","Partners",
AK1872="Sites strategiques &amp; DataCenter","SST &amp; DC",
AK1872="Exclu","Exclu",
AK1872="SAT","SAT",
AK1872="SPARE-ISSUE","SPARE-ISSUE",
AK1872="Fiber CAmtel","TRANS_FO_CAMTEL",
AK1872="Fiber AOF","Fiber AOF",
AK1872="Projet OCM (HUAWEI)","TRAVAUX-HUAWEI",
AK1872="Projet OCM (NOKIA)","TRAVAUX-NOKIA",
AK1872="ACCESS-ISSUE","ACCESS-ISSUE",
AK1872="Projet OCM (ZTE, NOKIA, autres projets)","TRAVAUX OCM",
AK1872="No root CAuse","No root cause",
AK1872="ODU HS","PDH",
AK1872="IP &amp; VLAN","PDH",
AK1872="Warehouse HUAWEI","SPARE-ISSUE",
AK1872="SPARE-HS","SPARE-ISSUE",
AK1872="Power Telco","BSS",AK1872="no impacts","no impacts"
),"")</f>
        <v>No root cause</v>
      </c>
      <c r="AJ1872" s="56" t="str" cm="1">
        <f t="array" ref="AJ1872">IFERROR(_xlfn.IFS(
AK1872="MPR ISSUE","TX ISSUE",
AK1872="BSS Hardware Issue","RAN ISSUE",
AK1872="Sites strategiques, MLL, Pylone, etc.","ENVTECH",
AK1872="AKTIVCO DEFAUT GE &amp; POWER Cabinet","POWER ISSUE",
AK1872="AKTIVCO Coupure ENEO &amp; Baisse de tension","POWER ISSUE",
AK1872="Coupure ENEO &amp; Baisse de tension","POWER ISSUE",
AK1872="Defaut GE &amp; POWER Cabinet","POWER ISSUE",
AK1872="Sharing","POWER ISSUE",
AK1872="Sites strategiques &amp; DataCenter","POWER ISSUE",
AK1872="Exclu","Exclu",
AK1872="SAT","TX ISSUE",
AK1872="SPARE-ISSUE","SPARE-ISSUE",
AK1872="Fiber CAmtel","TX ISSUE",
AK1872="Fiber AOF","TX ISSUE",
AK1872="Projet OCM (HUAWEI)","TRAVAUX-HUAWEI",
AK1872="Projet OCM (NOKIA)","TRAVAUX -NOKIA",
AK1872="ACCESS-ISSUE","ACCESS-ISSUE",
AK1872="Projet OCM (ZTE, NOKIA, autres projets)","TRAVAUX OCM",
AK1872="No root CAuse","No root cause",
AK1872="ODU HS","TX ISSUE",
AK1872="IP &amp; VLAN","TX ISSUE",
AK1872="Warehouse HUAWEI","SPARE-ISSUE",
AK1872="SPARE-HS","SPARE-ISSUE",
AK1872="Power Telco","RAN ISSUE",AK1872="no impacts","no impacts"
),"")</f>
        <v>No root cause</v>
      </c>
      <c r="AK1872" s="81" t="s">
        <v>5620</v>
      </c>
      <c r="AL1872" s="56" t="str" cm="1">
        <f t="array" ref="AL1872">IFERROR(_xlfn.IFS(
AK1872="MPR ISSUE","ACTIVE",
AK1872="BSS Hardware Issue","ACTIVE",
AK1872="Sites strategiques, MLL, Pylone, etc.","PASSIVE",
AK1872="AKTIVCO DEFAUT GE &amp; POWER Cabinet","PASSIVE",
AK1872="AKTIVCO Coupure ENEO &amp; Baisse de tension","PASSIVE",
AK1872="Coupure ENEO &amp; Baisse de tension","PASSIVE",
AK1872="Defaut GE &amp; POWER Cabinet","PASSIVE",
AK1872="Sharing","PASSIVE",
AK1872="Sites strategiques &amp; DataCenter","PASSIVE",
AK1872="Exclu","Exclu",
AK1872="SAT","ACTIVE",
AK1872="SPARE-ISSUE","SPARE-ISSUE",
AK1872="Fiber CAmtel","ACTIVE",
AK1872="Fiber AOF","ACTIVE",
AK1872="Projet OCM (HUAWEI)","PLANNED WORKS",
AK1872="Projet OCM (NOKIA)","PLANNED WORKS",
AK1872="ACCESS-ISSUE","ACCESS-ISSUE",
AK1872="Projet OCM (ZTE, NOKIA, autres projets)","PLANNED WORKS",
AK1872="No root CAuse","No root cause",
AK1872="ODU HS","ACTIVE",
AK1872="IP &amp; VLAN","ACTIVE",
AK1872="Warehouse HUAWEI","SPARE-ISSUE",
AK1872="SPARE-HS","SPARE-ISSUE",
AK1872="Power Telco","ACTIVE", AK1872="no impacts","no impacts"
),"")</f>
        <v>No root cause</v>
      </c>
      <c r="AM1872" s="108" t="s">
        <v>5537</v>
      </c>
      <c r="AN1872" s="117" t="s">
        <v>3375</v>
      </c>
      <c r="AP1872" s="23" t="s">
        <v>5537</v>
      </c>
      <c r="AQ1872" s="23" t="s">
        <v>5537</v>
      </c>
      <c r="AR1872" s="7"/>
      <c r="AS1872" s="6"/>
      <c r="AT1872" s="7"/>
      <c r="AU1872" s="3" t="s">
        <v>5537</v>
      </c>
      <c r="AV1872" s="24" t="s">
        <v>5537</v>
      </c>
      <c r="AW1872" s="24" t="s">
        <v>5537</v>
      </c>
      <c r="AX1872" s="24" t="s">
        <v>5537</v>
      </c>
      <c r="AY1872" s="24" t="s">
        <v>5537</v>
      </c>
      <c r="AZ1872" s="24" t="s">
        <v>5537</v>
      </c>
      <c r="BA1872" s="24" t="s">
        <v>5537</v>
      </c>
      <c r="BB1872" s="24" t="s">
        <v>5537</v>
      </c>
      <c r="BC1872" s="24" t="s">
        <v>5537</v>
      </c>
      <c r="BD1872" s="24" t="s">
        <v>5537</v>
      </c>
      <c r="BE1872" s="24" t="s">
        <v>5537</v>
      </c>
      <c r="BF1872" s="24" t="s">
        <v>5537</v>
      </c>
      <c r="BG1872" s="24" t="s">
        <v>5537</v>
      </c>
      <c r="BH1872" s="24" t="s">
        <v>5537</v>
      </c>
      <c r="BI1872" s="9" t="s">
        <v>5537</v>
      </c>
      <c r="BJ1872" s="14"/>
      <c r="BK1872" s="14" t="s">
        <v>5537</v>
      </c>
      <c r="BL1872" s="14" t="str">
        <f>_xlfn.XLOOKUP(B1872,'[4]cell downs 18042026 17h'!$B:$B,'[4]cell downs 18042026 17h'!$B:$B,"")</f>
        <v/>
      </c>
      <c r="BM1872" s="14" t="str">
        <f>_xlfn.XLOOKUP(B1872,'[5]Cells Huawei 19042026 15h'!$B:$B,'[5]Cells Huawei 19042026 15h'!$B:$B,"")</f>
        <v/>
      </c>
      <c r="BN1872" s="9" t="str">
        <f>_xlfn.XLOOKUP(B1872,'[6]cells down 19042026 9H40'!$B:$B,'[6]cells down 19042026 9H40'!$B:$B,"")</f>
        <v/>
      </c>
      <c r="BO1872" s="9" t="s">
        <v>5537</v>
      </c>
      <c r="BP1872" s="9" t="s">
        <v>5537</v>
      </c>
    </row>
    <row r="1873" spans="1:68" s="9" customFormat="1" x14ac:dyDescent="0.35">
      <c r="A1873" s="1" t="s">
        <v>3263</v>
      </c>
      <c r="B1873" s="8" t="s">
        <v>3264</v>
      </c>
      <c r="C1873" s="3" t="str">
        <f>_xlfn.XLOOKUP(B1873,'[1]daily break down'!$D:$D,'[1]daily break down'!$E:$E,"")</f>
        <v>LITTORAL</v>
      </c>
      <c r="D1873" s="1" t="s">
        <v>11</v>
      </c>
      <c r="E1873" s="1" t="s">
        <v>12</v>
      </c>
      <c r="F1873" s="3" t="s">
        <v>31</v>
      </c>
      <c r="G1873" s="1" t="s">
        <v>354</v>
      </c>
      <c r="H1873" s="41" t="str">
        <f>_xlfn.XLOOKUP(B1873,[2]CALCULATION!$B:$B,[2]CALCULATION!$H:$H,"")</f>
        <v>ZTE</v>
      </c>
      <c r="I1873" s="34">
        <v>0</v>
      </c>
      <c r="J1873" s="34">
        <v>0</v>
      </c>
      <c r="K1873" s="34">
        <v>0</v>
      </c>
      <c r="L1873" s="34">
        <v>0</v>
      </c>
      <c r="M1873" s="34">
        <v>0</v>
      </c>
      <c r="N1873" s="34">
        <v>0</v>
      </c>
      <c r="O1873" s="34">
        <v>0</v>
      </c>
      <c r="P1873" s="34">
        <v>0</v>
      </c>
      <c r="Q1873" s="34">
        <v>3.7453664466531404E-4</v>
      </c>
      <c r="R1873" s="34">
        <v>0</v>
      </c>
      <c r="S1873" s="109">
        <v>0</v>
      </c>
      <c r="T1873" s="109">
        <f>_xlfn.XLOOKUP(B1873,'[3]Nur des jours'!$B:$B,'[3]Nur des jours'!$U:$U,"")</f>
        <v>0</v>
      </c>
      <c r="U1873" s="109">
        <v>0</v>
      </c>
      <c r="V1873" s="109">
        <v>0</v>
      </c>
      <c r="W1873" s="109">
        <v>0</v>
      </c>
      <c r="X1873" s="109">
        <v>0</v>
      </c>
      <c r="Y1873" s="109">
        <v>0</v>
      </c>
      <c r="Z1873" s="109">
        <v>0</v>
      </c>
      <c r="AA1873" s="109">
        <v>0</v>
      </c>
      <c r="AB1873" s="109">
        <v>0</v>
      </c>
      <c r="AC1873" s="109">
        <v>0</v>
      </c>
      <c r="AD1873" s="109">
        <v>0</v>
      </c>
      <c r="AE1873" s="109">
        <v>0</v>
      </c>
      <c r="AF1873" s="109">
        <v>0</v>
      </c>
      <c r="AG1873" s="57" t="str">
        <f>_xlfn.XLOOKUP(B1873,[3]CALCULATION!$B:$B,[3]CALCULATION!$M:$M,"")</f>
        <v>Operationnel</v>
      </c>
      <c r="AH1873" s="57"/>
      <c r="AI1873" s="56" t="str" cm="1">
        <f t="array" ref="AI1873">IFERROR(_xlfn.IFS(
AK1873="MPR ISSUE","PDH",
AK1873="BSS Hardware Issue","BSS",
AK1873="Sites strategiques, MLL, Pylone, etc.","ENVTECH",
AK1873="AKTIVCO DEFAUT GE &amp; POWER Cabinet","AKTIVCO",
AK1873="AKTIVCO Coupure ENEO &amp; Baisse de tension","AKTIVCO GRID ONLY",
AK1873="Coupure ENEO &amp; Baisse de tension","IHS GRID ONLY",
AK1873="Defaut GE &amp; POWER Cabinet","IHS",
AK1873="Sharing","Partners",
AK1873="Sites strategiques &amp; DataCenter","SST &amp; DC",
AK1873="Exclu","Exclu",
AK1873="SAT","SAT",
AK1873="SPARE-ISSUE","SPARE-ISSUE",
AK1873="Fiber CAmtel","TRANS_FO_CAMTEL",
AK1873="Fiber AOF","Fiber AOF",
AK1873="Projet OCM (HUAWEI)","TRAVAUX-HUAWEI",
AK1873="Projet OCM (NOKIA)","TRAVAUX-NOKIA",
AK1873="ACCESS-ISSUE","ACCESS-ISSUE",
AK1873="Projet OCM (ZTE, NOKIA, autres projets)","TRAVAUX OCM",
AK1873="No root CAuse","No root cause",
AK1873="ODU HS","PDH",
AK1873="IP &amp; VLAN","PDH",
AK1873="Warehouse HUAWEI","SPARE-ISSUE",
AK1873="SPARE-HS","SPARE-ISSUE",
AK1873="Power Telco","BSS",AK1873="no impacts","no impacts"
),"")</f>
        <v>No root cause</v>
      </c>
      <c r="AJ1873" s="56" t="str" cm="1">
        <f t="array" ref="AJ1873">IFERROR(_xlfn.IFS(
AK1873="MPR ISSUE","TX ISSUE",
AK1873="BSS Hardware Issue","RAN ISSUE",
AK1873="Sites strategiques, MLL, Pylone, etc.","ENVTECH",
AK1873="AKTIVCO DEFAUT GE &amp; POWER Cabinet","POWER ISSUE",
AK1873="AKTIVCO Coupure ENEO &amp; Baisse de tension","POWER ISSUE",
AK1873="Coupure ENEO &amp; Baisse de tension","POWER ISSUE",
AK1873="Defaut GE &amp; POWER Cabinet","POWER ISSUE",
AK1873="Sharing","POWER ISSUE",
AK1873="Sites strategiques &amp; DataCenter","POWER ISSUE",
AK1873="Exclu","Exclu",
AK1873="SAT","TX ISSUE",
AK1873="SPARE-ISSUE","SPARE-ISSUE",
AK1873="Fiber CAmtel","TX ISSUE",
AK1873="Fiber AOF","TX ISSUE",
AK1873="Projet OCM (HUAWEI)","TRAVAUX-HUAWEI",
AK1873="Projet OCM (NOKIA)","TRAVAUX -NOKIA",
AK1873="ACCESS-ISSUE","ACCESS-ISSUE",
AK1873="Projet OCM (ZTE, NOKIA, autres projets)","TRAVAUX OCM",
AK1873="No root CAuse","No root cause",
AK1873="ODU HS","TX ISSUE",
AK1873="IP &amp; VLAN","TX ISSUE",
AK1873="Warehouse HUAWEI","SPARE-ISSUE",
AK1873="SPARE-HS","SPARE-ISSUE",
AK1873="Power Telco","RAN ISSUE",AK1873="no impacts","no impacts"
),"")</f>
        <v>No root cause</v>
      </c>
      <c r="AK1873" s="81" t="s">
        <v>5620</v>
      </c>
      <c r="AL1873" s="56" t="str" cm="1">
        <f t="array" ref="AL1873">IFERROR(_xlfn.IFS(
AK1873="MPR ISSUE","ACTIVE",
AK1873="BSS Hardware Issue","ACTIVE",
AK1873="Sites strategiques, MLL, Pylone, etc.","PASSIVE",
AK1873="AKTIVCO DEFAUT GE &amp; POWER Cabinet","PASSIVE",
AK1873="AKTIVCO Coupure ENEO &amp; Baisse de tension","PASSIVE",
AK1873="Coupure ENEO &amp; Baisse de tension","PASSIVE",
AK1873="Defaut GE &amp; POWER Cabinet","PASSIVE",
AK1873="Sharing","PASSIVE",
AK1873="Sites strategiques &amp; DataCenter","PASSIVE",
AK1873="Exclu","Exclu",
AK1873="SAT","ACTIVE",
AK1873="SPARE-ISSUE","SPARE-ISSUE",
AK1873="Fiber CAmtel","ACTIVE",
AK1873="Fiber AOF","ACTIVE",
AK1873="Projet OCM (HUAWEI)","PLANNED WORKS",
AK1873="Projet OCM (NOKIA)","PLANNED WORKS",
AK1873="ACCESS-ISSUE","ACCESS-ISSUE",
AK1873="Projet OCM (ZTE, NOKIA, autres projets)","PLANNED WORKS",
AK1873="No root CAuse","No root cause",
AK1873="ODU HS","ACTIVE",
AK1873="IP &amp; VLAN","ACTIVE",
AK1873="Warehouse HUAWEI","SPARE-ISSUE",
AK1873="SPARE-HS","SPARE-ISSUE",
AK1873="Power Telco","ACTIVE", AK1873="no impacts","no impacts"
),"")</f>
        <v>No root cause</v>
      </c>
      <c r="AM1873" s="108" t="s">
        <v>5537</v>
      </c>
      <c r="AN1873" s="117" t="s">
        <v>3264</v>
      </c>
      <c r="AP1873" s="23" t="s">
        <v>5537</v>
      </c>
      <c r="AQ1873" s="23" t="s">
        <v>5537</v>
      </c>
      <c r="AR1873" s="7"/>
      <c r="AS1873" s="6"/>
      <c r="AT1873" s="7"/>
      <c r="AU1873" s="3" t="s">
        <v>5537</v>
      </c>
      <c r="AV1873" s="24" t="s">
        <v>5537</v>
      </c>
      <c r="AW1873" s="24" t="s">
        <v>5537</v>
      </c>
      <c r="AX1873" s="24" t="s">
        <v>5537</v>
      </c>
      <c r="AY1873" s="24" t="s">
        <v>5537</v>
      </c>
      <c r="AZ1873" s="24" t="s">
        <v>5537</v>
      </c>
      <c r="BA1873" s="24" t="s">
        <v>5537</v>
      </c>
      <c r="BB1873" s="24" t="s">
        <v>5537</v>
      </c>
      <c r="BC1873" s="24" t="s">
        <v>5537</v>
      </c>
      <c r="BD1873" s="24" t="s">
        <v>5537</v>
      </c>
      <c r="BE1873" s="24" t="s">
        <v>5537</v>
      </c>
      <c r="BF1873" s="24" t="s">
        <v>5537</v>
      </c>
      <c r="BG1873" s="24" t="s">
        <v>5537</v>
      </c>
      <c r="BH1873" s="24" t="s">
        <v>5537</v>
      </c>
      <c r="BI1873" s="9" t="s">
        <v>5537</v>
      </c>
      <c r="BJ1873" s="14"/>
      <c r="BK1873" s="14" t="s">
        <v>5537</v>
      </c>
      <c r="BL1873" s="14" t="str">
        <f>_xlfn.XLOOKUP(B1873,'[4]cell downs 18042026 17h'!$B:$B,'[4]cell downs 18042026 17h'!$B:$B,"")</f>
        <v/>
      </c>
      <c r="BM1873" s="14" t="str">
        <f>_xlfn.XLOOKUP(B1873,'[5]Cells Huawei 19042026 15h'!$B:$B,'[5]Cells Huawei 19042026 15h'!$B:$B,"")</f>
        <v/>
      </c>
      <c r="BN1873" s="9" t="str">
        <f>_xlfn.XLOOKUP(B1873,'[6]cells down 19042026 9H40'!$B:$B,'[6]cells down 19042026 9H40'!$B:$B,"")</f>
        <v/>
      </c>
      <c r="BO1873" s="9" t="s">
        <v>3264</v>
      </c>
      <c r="BP1873" s="9" t="s">
        <v>5537</v>
      </c>
    </row>
    <row r="1874" spans="1:68" s="9" customFormat="1" x14ac:dyDescent="0.35">
      <c r="A1874" s="1" t="s">
        <v>722</v>
      </c>
      <c r="B1874" s="8" t="s">
        <v>723</v>
      </c>
      <c r="C1874" s="3" t="str">
        <f>_xlfn.XLOOKUP(B1874,'[1]daily break down'!$D:$D,'[1]daily break down'!$E:$E,"")</f>
        <v>Douala</v>
      </c>
      <c r="D1874" s="1" t="s">
        <v>11</v>
      </c>
      <c r="E1874" s="1" t="s">
        <v>12</v>
      </c>
      <c r="F1874" s="3" t="s">
        <v>31</v>
      </c>
      <c r="G1874" s="1" t="s">
        <v>32</v>
      </c>
      <c r="H1874" s="41" t="str">
        <f>_xlfn.XLOOKUP(B1874,[2]CALCULATION!$B:$B,[2]CALCULATION!$H:$H,"")</f>
        <v>ZTE</v>
      </c>
      <c r="I1874" s="34">
        <v>0</v>
      </c>
      <c r="J1874" s="34">
        <v>0</v>
      </c>
      <c r="K1874" s="34">
        <v>0</v>
      </c>
      <c r="L1874" s="34">
        <v>0</v>
      </c>
      <c r="M1874" s="34">
        <v>0</v>
      </c>
      <c r="N1874" s="34">
        <v>0</v>
      </c>
      <c r="O1874" s="34">
        <v>0</v>
      </c>
      <c r="P1874" s="34">
        <v>0</v>
      </c>
      <c r="Q1874" s="34">
        <v>0</v>
      </c>
      <c r="R1874" s="34">
        <v>0</v>
      </c>
      <c r="S1874" s="109">
        <v>0</v>
      </c>
      <c r="T1874" s="109">
        <f>_xlfn.XLOOKUP(B1874,'[3]Nur des jours'!$B:$B,'[3]Nur des jours'!$U:$U,"")</f>
        <v>0</v>
      </c>
      <c r="U1874" s="109">
        <v>0</v>
      </c>
      <c r="V1874" s="109">
        <v>0</v>
      </c>
      <c r="W1874" s="109">
        <v>0</v>
      </c>
      <c r="X1874" s="109">
        <v>0</v>
      </c>
      <c r="Y1874" s="109">
        <v>0</v>
      </c>
      <c r="Z1874" s="109">
        <v>0</v>
      </c>
      <c r="AA1874" s="109">
        <v>0</v>
      </c>
      <c r="AB1874" s="109">
        <v>0</v>
      </c>
      <c r="AC1874" s="109">
        <v>0</v>
      </c>
      <c r="AD1874" s="109">
        <v>0</v>
      </c>
      <c r="AE1874" s="109">
        <v>0</v>
      </c>
      <c r="AF1874" s="109">
        <v>0</v>
      </c>
      <c r="AG1874" s="57" t="str">
        <f>_xlfn.XLOOKUP(B1874,[3]CALCULATION!$B:$B,[3]CALCULATION!$M:$M,"")</f>
        <v>Operationnel</v>
      </c>
      <c r="AH1874" s="57"/>
      <c r="AI1874" s="56" t="str" cm="1">
        <f t="array" ref="AI1874">IFERROR(_xlfn.IFS(
AK1874="MPR ISSUE","PDH",
AK1874="BSS Hardware Issue","BSS",
AK1874="Sites strategiques, MLL, Pylone, etc.","ENVTECH",
AK1874="AKTIVCO DEFAUT GE &amp; POWER Cabinet","AKTIVCO",
AK1874="AKTIVCO Coupure ENEO &amp; Baisse de tension","AKTIVCO GRID ONLY",
AK1874="Coupure ENEO &amp; Baisse de tension","IHS GRID ONLY",
AK1874="Defaut GE &amp; POWER Cabinet","IHS",
AK1874="Sharing","Partners",
AK1874="Sites strategiques &amp; DataCenter","SST &amp; DC",
AK1874="Exclu","Exclu",
AK1874="SAT","SAT",
AK1874="SPARE-ISSUE","SPARE-ISSUE",
AK1874="Fiber CAmtel","TRANS_FO_CAMTEL",
AK1874="Fiber AOF","Fiber AOF",
AK1874="Projet OCM (HUAWEI)","TRAVAUX-HUAWEI",
AK1874="Projet OCM (NOKIA)","TRAVAUX-NOKIA",
AK1874="ACCESS-ISSUE","ACCESS-ISSUE",
AK1874="Projet OCM (ZTE, NOKIA, autres projets)","TRAVAUX OCM",
AK1874="No root CAuse","No root cause",
AK1874="ODU HS","PDH",
AK1874="IP &amp; VLAN","PDH",
AK1874="Warehouse HUAWEI","SPARE-ISSUE",
AK1874="SPARE-HS","SPARE-ISSUE",
AK1874="Power Telco","BSS",AK1874="no impacts","no impacts"
),"")</f>
        <v>No root cause</v>
      </c>
      <c r="AJ1874" s="56" t="str" cm="1">
        <f t="array" ref="AJ1874">IFERROR(_xlfn.IFS(
AK1874="MPR ISSUE","TX ISSUE",
AK1874="BSS Hardware Issue","RAN ISSUE",
AK1874="Sites strategiques, MLL, Pylone, etc.","ENVTECH",
AK1874="AKTIVCO DEFAUT GE &amp; POWER Cabinet","POWER ISSUE",
AK1874="AKTIVCO Coupure ENEO &amp; Baisse de tension","POWER ISSUE",
AK1874="Coupure ENEO &amp; Baisse de tension","POWER ISSUE",
AK1874="Defaut GE &amp; POWER Cabinet","POWER ISSUE",
AK1874="Sharing","POWER ISSUE",
AK1874="Sites strategiques &amp; DataCenter","POWER ISSUE",
AK1874="Exclu","Exclu",
AK1874="SAT","TX ISSUE",
AK1874="SPARE-ISSUE","SPARE-ISSUE",
AK1874="Fiber CAmtel","TX ISSUE",
AK1874="Fiber AOF","TX ISSUE",
AK1874="Projet OCM (HUAWEI)","TRAVAUX-HUAWEI",
AK1874="Projet OCM (NOKIA)","TRAVAUX -NOKIA",
AK1874="ACCESS-ISSUE","ACCESS-ISSUE",
AK1874="Projet OCM (ZTE, NOKIA, autres projets)","TRAVAUX OCM",
AK1874="No root CAuse","No root cause",
AK1874="ODU HS","TX ISSUE",
AK1874="IP &amp; VLAN","TX ISSUE",
AK1874="Warehouse HUAWEI","SPARE-ISSUE",
AK1874="SPARE-HS","SPARE-ISSUE",
AK1874="Power Telco","RAN ISSUE",AK1874="no impacts","no impacts"
),"")</f>
        <v>No root cause</v>
      </c>
      <c r="AK1874" s="81" t="s">
        <v>5620</v>
      </c>
      <c r="AL1874" s="56" t="str" cm="1">
        <f t="array" ref="AL1874">IFERROR(_xlfn.IFS(
AK1874="MPR ISSUE","ACTIVE",
AK1874="BSS Hardware Issue","ACTIVE",
AK1874="Sites strategiques, MLL, Pylone, etc.","PASSIVE",
AK1874="AKTIVCO DEFAUT GE &amp; POWER Cabinet","PASSIVE",
AK1874="AKTIVCO Coupure ENEO &amp; Baisse de tension","PASSIVE",
AK1874="Coupure ENEO &amp; Baisse de tension","PASSIVE",
AK1874="Defaut GE &amp; POWER Cabinet","PASSIVE",
AK1874="Sharing","PASSIVE",
AK1874="Sites strategiques &amp; DataCenter","PASSIVE",
AK1874="Exclu","Exclu",
AK1874="SAT","ACTIVE",
AK1874="SPARE-ISSUE","SPARE-ISSUE",
AK1874="Fiber CAmtel","ACTIVE",
AK1874="Fiber AOF","ACTIVE",
AK1874="Projet OCM (HUAWEI)","PLANNED WORKS",
AK1874="Projet OCM (NOKIA)","PLANNED WORKS",
AK1874="ACCESS-ISSUE","ACCESS-ISSUE",
AK1874="Projet OCM (ZTE, NOKIA, autres projets)","PLANNED WORKS",
AK1874="No root CAuse","No root cause",
AK1874="ODU HS","ACTIVE",
AK1874="IP &amp; VLAN","ACTIVE",
AK1874="Warehouse HUAWEI","SPARE-ISSUE",
AK1874="SPARE-HS","SPARE-ISSUE",
AK1874="Power Telco","ACTIVE", AK1874="no impacts","no impacts"
),"")</f>
        <v>No root cause</v>
      </c>
      <c r="AM1874" s="108" t="s">
        <v>5537</v>
      </c>
      <c r="AN1874" s="117" t="s">
        <v>723</v>
      </c>
      <c r="AP1874" s="23" t="s">
        <v>5537</v>
      </c>
      <c r="AQ1874" s="23" t="s">
        <v>5537</v>
      </c>
      <c r="AR1874" s="7"/>
      <c r="AS1874" s="6"/>
      <c r="AT1874" s="7"/>
      <c r="AU1874" s="3" t="s">
        <v>5537</v>
      </c>
      <c r="AV1874" s="24" t="s">
        <v>5537</v>
      </c>
      <c r="AW1874" s="24" t="s">
        <v>5537</v>
      </c>
      <c r="AX1874" s="24" t="s">
        <v>5537</v>
      </c>
      <c r="AY1874" s="24" t="s">
        <v>5537</v>
      </c>
      <c r="AZ1874" s="24" t="s">
        <v>5537</v>
      </c>
      <c r="BA1874" s="24" t="s">
        <v>5537</v>
      </c>
      <c r="BB1874" s="24" t="s">
        <v>5537</v>
      </c>
      <c r="BC1874" s="24" t="s">
        <v>5537</v>
      </c>
      <c r="BD1874" s="24" t="s">
        <v>5537</v>
      </c>
      <c r="BE1874" s="24" t="s">
        <v>5537</v>
      </c>
      <c r="BF1874" s="24" t="s">
        <v>5537</v>
      </c>
      <c r="BG1874" s="24" t="s">
        <v>5537</v>
      </c>
      <c r="BH1874" s="24" t="s">
        <v>5537</v>
      </c>
      <c r="BI1874" s="9" t="s">
        <v>5537</v>
      </c>
      <c r="BJ1874" s="14"/>
      <c r="BK1874" s="14" t="s">
        <v>5537</v>
      </c>
      <c r="BL1874" s="14" t="str">
        <f>_xlfn.XLOOKUP(B1874,'[4]cell downs 18042026 17h'!$B:$B,'[4]cell downs 18042026 17h'!$B:$B,"")</f>
        <v/>
      </c>
      <c r="BM1874" s="14" t="str">
        <f>_xlfn.XLOOKUP(B1874,'[5]Cells Huawei 19042026 15h'!$B:$B,'[5]Cells Huawei 19042026 15h'!$B:$B,"")</f>
        <v/>
      </c>
      <c r="BN1874" s="9" t="str">
        <f>_xlfn.XLOOKUP(B1874,'[6]cells down 19042026 9H40'!$B:$B,'[6]cells down 19042026 9H40'!$B:$B,"")</f>
        <v/>
      </c>
      <c r="BO1874" s="9" t="s">
        <v>723</v>
      </c>
      <c r="BP1874" s="9" t="s">
        <v>12</v>
      </c>
    </row>
    <row r="1875" spans="1:68" s="9" customFormat="1" x14ac:dyDescent="0.35">
      <c r="A1875" s="1" t="s">
        <v>3219</v>
      </c>
      <c r="B1875" s="8" t="s">
        <v>3220</v>
      </c>
      <c r="C1875" s="3" t="str">
        <f>_xlfn.XLOOKUP(B1875,'[1]daily break down'!$D:$D,'[1]daily break down'!$E:$E,"")</f>
        <v>LITTORAL</v>
      </c>
      <c r="D1875" s="1" t="s">
        <v>11</v>
      </c>
      <c r="E1875" s="1" t="s">
        <v>12</v>
      </c>
      <c r="F1875" s="3" t="s">
        <v>31</v>
      </c>
      <c r="G1875" s="1" t="s">
        <v>354</v>
      </c>
      <c r="H1875" s="41" t="str">
        <f>_xlfn.XLOOKUP(B1875,[2]CALCULATION!$B:$B,[2]CALCULATION!$H:$H,"")</f>
        <v>ZTE</v>
      </c>
      <c r="I1875" s="34">
        <v>0</v>
      </c>
      <c r="J1875" s="34">
        <v>0</v>
      </c>
      <c r="K1875" s="34">
        <v>0</v>
      </c>
      <c r="L1875" s="34">
        <v>0</v>
      </c>
      <c r="M1875" s="34">
        <v>0</v>
      </c>
      <c r="N1875" s="34">
        <v>0</v>
      </c>
      <c r="O1875" s="34">
        <v>0</v>
      </c>
      <c r="P1875" s="34">
        <v>0</v>
      </c>
      <c r="Q1875" s="34">
        <v>3.7453664466531404E-4</v>
      </c>
      <c r="R1875" s="34">
        <v>0</v>
      </c>
      <c r="S1875" s="109">
        <v>0</v>
      </c>
      <c r="T1875" s="109">
        <f>_xlfn.XLOOKUP(B1875,'[3]Nur des jours'!$B:$B,'[3]Nur des jours'!$U:$U,"")</f>
        <v>0</v>
      </c>
      <c r="U1875" s="109">
        <v>0</v>
      </c>
      <c r="V1875" s="109">
        <v>0</v>
      </c>
      <c r="W1875" s="109">
        <v>0</v>
      </c>
      <c r="X1875" s="109">
        <v>0</v>
      </c>
      <c r="Y1875" s="109">
        <v>0</v>
      </c>
      <c r="Z1875" s="109">
        <v>0</v>
      </c>
      <c r="AA1875" s="109">
        <v>0</v>
      </c>
      <c r="AB1875" s="109">
        <v>0</v>
      </c>
      <c r="AC1875" s="109">
        <v>0</v>
      </c>
      <c r="AD1875" s="109">
        <v>0</v>
      </c>
      <c r="AE1875" s="109">
        <v>0</v>
      </c>
      <c r="AF1875" s="109">
        <v>0</v>
      </c>
      <c r="AG1875" s="57" t="str">
        <f>_xlfn.XLOOKUP(B1875,[3]CALCULATION!$B:$B,[3]CALCULATION!$M:$M,"")</f>
        <v>Operationnel</v>
      </c>
      <c r="AH1875" s="57"/>
      <c r="AI1875" s="56" t="str" cm="1">
        <f t="array" ref="AI1875">IFERROR(_xlfn.IFS(
AK1875="MPR ISSUE","PDH",
AK1875="BSS Hardware Issue","BSS",
AK1875="Sites strategiques, MLL, Pylone, etc.","ENVTECH",
AK1875="AKTIVCO DEFAUT GE &amp; POWER Cabinet","AKTIVCO",
AK1875="AKTIVCO Coupure ENEO &amp; Baisse de tension","AKTIVCO GRID ONLY",
AK1875="Coupure ENEO &amp; Baisse de tension","IHS GRID ONLY",
AK1875="Defaut GE &amp; POWER Cabinet","IHS",
AK1875="Sharing","Partners",
AK1875="Sites strategiques &amp; DataCenter","SST &amp; DC",
AK1875="Exclu","Exclu",
AK1875="SAT","SAT",
AK1875="SPARE-ISSUE","SPARE-ISSUE",
AK1875="Fiber CAmtel","TRANS_FO_CAMTEL",
AK1875="Fiber AOF","Fiber AOF",
AK1875="Projet OCM (HUAWEI)","TRAVAUX-HUAWEI",
AK1875="Projet OCM (NOKIA)","TRAVAUX-NOKIA",
AK1875="ACCESS-ISSUE","ACCESS-ISSUE",
AK1875="Projet OCM (ZTE, NOKIA, autres projets)","TRAVAUX OCM",
AK1875="No root CAuse","No root cause",
AK1875="ODU HS","PDH",
AK1875="IP &amp; VLAN","PDH",
AK1875="Warehouse HUAWEI","SPARE-ISSUE",
AK1875="SPARE-HS","SPARE-ISSUE",
AK1875="Power Telco","BSS",AK1875="no impacts","no impacts"
),"")</f>
        <v>No root cause</v>
      </c>
      <c r="AJ1875" s="56" t="str" cm="1">
        <f t="array" ref="AJ1875">IFERROR(_xlfn.IFS(
AK1875="MPR ISSUE","TX ISSUE",
AK1875="BSS Hardware Issue","RAN ISSUE",
AK1875="Sites strategiques, MLL, Pylone, etc.","ENVTECH",
AK1875="AKTIVCO DEFAUT GE &amp; POWER Cabinet","POWER ISSUE",
AK1875="AKTIVCO Coupure ENEO &amp; Baisse de tension","POWER ISSUE",
AK1875="Coupure ENEO &amp; Baisse de tension","POWER ISSUE",
AK1875="Defaut GE &amp; POWER Cabinet","POWER ISSUE",
AK1875="Sharing","POWER ISSUE",
AK1875="Sites strategiques &amp; DataCenter","POWER ISSUE",
AK1875="Exclu","Exclu",
AK1875="SAT","TX ISSUE",
AK1875="SPARE-ISSUE","SPARE-ISSUE",
AK1875="Fiber CAmtel","TX ISSUE",
AK1875="Fiber AOF","TX ISSUE",
AK1875="Projet OCM (HUAWEI)","TRAVAUX-HUAWEI",
AK1875="Projet OCM (NOKIA)","TRAVAUX -NOKIA",
AK1875="ACCESS-ISSUE","ACCESS-ISSUE",
AK1875="Projet OCM (ZTE, NOKIA, autres projets)","TRAVAUX OCM",
AK1875="No root CAuse","No root cause",
AK1875="ODU HS","TX ISSUE",
AK1875="IP &amp; VLAN","TX ISSUE",
AK1875="Warehouse HUAWEI","SPARE-ISSUE",
AK1875="SPARE-HS","SPARE-ISSUE",
AK1875="Power Telco","RAN ISSUE",AK1875="no impacts","no impacts"
),"")</f>
        <v>No root cause</v>
      </c>
      <c r="AK1875" s="81" t="s">
        <v>5620</v>
      </c>
      <c r="AL1875" s="56" t="str" cm="1">
        <f t="array" ref="AL1875">IFERROR(_xlfn.IFS(
AK1875="MPR ISSUE","ACTIVE",
AK1875="BSS Hardware Issue","ACTIVE",
AK1875="Sites strategiques, MLL, Pylone, etc.","PASSIVE",
AK1875="AKTIVCO DEFAUT GE &amp; POWER Cabinet","PASSIVE",
AK1875="AKTIVCO Coupure ENEO &amp; Baisse de tension","PASSIVE",
AK1875="Coupure ENEO &amp; Baisse de tension","PASSIVE",
AK1875="Defaut GE &amp; POWER Cabinet","PASSIVE",
AK1875="Sharing","PASSIVE",
AK1875="Sites strategiques &amp; DataCenter","PASSIVE",
AK1875="Exclu","Exclu",
AK1875="SAT","ACTIVE",
AK1875="SPARE-ISSUE","SPARE-ISSUE",
AK1875="Fiber CAmtel","ACTIVE",
AK1875="Fiber AOF","ACTIVE",
AK1875="Projet OCM (HUAWEI)","PLANNED WORKS",
AK1875="Projet OCM (NOKIA)","PLANNED WORKS",
AK1875="ACCESS-ISSUE","ACCESS-ISSUE",
AK1875="Projet OCM (ZTE, NOKIA, autres projets)","PLANNED WORKS",
AK1875="No root CAuse","No root cause",
AK1875="ODU HS","ACTIVE",
AK1875="IP &amp; VLAN","ACTIVE",
AK1875="Warehouse HUAWEI","SPARE-ISSUE",
AK1875="SPARE-HS","SPARE-ISSUE",
AK1875="Power Telco","ACTIVE", AK1875="no impacts","no impacts"
),"")</f>
        <v>No root cause</v>
      </c>
      <c r="AM1875" s="108" t="s">
        <v>5537</v>
      </c>
      <c r="AN1875" s="117" t="s">
        <v>3220</v>
      </c>
      <c r="AP1875" s="23" t="s">
        <v>5537</v>
      </c>
      <c r="AQ1875" s="23" t="s">
        <v>5537</v>
      </c>
      <c r="AR1875" s="7"/>
      <c r="AS1875" s="6"/>
      <c r="AT1875" s="7"/>
      <c r="AU1875" s="3" t="s">
        <v>5537</v>
      </c>
      <c r="AV1875" s="24" t="s">
        <v>5537</v>
      </c>
      <c r="AW1875" s="24" t="s">
        <v>5537</v>
      </c>
      <c r="AX1875" s="24" t="s">
        <v>5537</v>
      </c>
      <c r="AY1875" s="24" t="s">
        <v>5537</v>
      </c>
      <c r="AZ1875" s="24" t="s">
        <v>5537</v>
      </c>
      <c r="BA1875" s="24" t="s">
        <v>5537</v>
      </c>
      <c r="BB1875" s="24" t="s">
        <v>5537</v>
      </c>
      <c r="BC1875" s="24" t="s">
        <v>5537</v>
      </c>
      <c r="BD1875" s="24" t="s">
        <v>5537</v>
      </c>
      <c r="BE1875" s="24" t="s">
        <v>5537</v>
      </c>
      <c r="BF1875" s="24" t="s">
        <v>5537</v>
      </c>
      <c r="BG1875" s="24" t="s">
        <v>5537</v>
      </c>
      <c r="BH1875" s="24" t="s">
        <v>5537</v>
      </c>
      <c r="BI1875" s="9" t="s">
        <v>5537</v>
      </c>
      <c r="BJ1875" s="14"/>
      <c r="BK1875" s="14" t="s">
        <v>5537</v>
      </c>
      <c r="BL1875" s="14" t="str">
        <f>_xlfn.XLOOKUP(B1875,'[4]cell downs 18042026 17h'!$B:$B,'[4]cell downs 18042026 17h'!$B:$B,"")</f>
        <v/>
      </c>
      <c r="BM1875" s="14" t="str">
        <f>_xlfn.XLOOKUP(B1875,'[5]Cells Huawei 19042026 15h'!$B:$B,'[5]Cells Huawei 19042026 15h'!$B:$B,"")</f>
        <v/>
      </c>
      <c r="BN1875" s="9" t="str">
        <f>_xlfn.XLOOKUP(B1875,'[6]cells down 19042026 9H40'!$B:$B,'[6]cells down 19042026 9H40'!$B:$B,"")</f>
        <v/>
      </c>
      <c r="BO1875" s="9" t="s">
        <v>5537</v>
      </c>
      <c r="BP1875" s="9" t="s">
        <v>12</v>
      </c>
    </row>
    <row r="1876" spans="1:68" s="9" customFormat="1" x14ac:dyDescent="0.35">
      <c r="A1876" s="1" t="s">
        <v>3277</v>
      </c>
      <c r="B1876" s="8" t="s">
        <v>3278</v>
      </c>
      <c r="C1876" s="3" t="str">
        <f>_xlfn.XLOOKUP(B1876,'[1]daily break down'!$D:$D,'[1]daily break down'!$E:$E,"")</f>
        <v>Douala</v>
      </c>
      <c r="D1876" s="1" t="s">
        <v>11</v>
      </c>
      <c r="E1876" s="1" t="s">
        <v>12</v>
      </c>
      <c r="F1876" s="3" t="s">
        <v>31</v>
      </c>
      <c r="G1876" s="1" t="s">
        <v>32</v>
      </c>
      <c r="H1876" s="41" t="str">
        <f>_xlfn.XLOOKUP(B1876,[2]CALCULATION!$B:$B,[2]CALCULATION!$H:$H,"")</f>
        <v>ZTE</v>
      </c>
      <c r="I1876" s="34">
        <v>0</v>
      </c>
      <c r="J1876" s="34">
        <v>0</v>
      </c>
      <c r="K1876" s="34">
        <v>0</v>
      </c>
      <c r="L1876" s="34">
        <v>0</v>
      </c>
      <c r="M1876" s="34">
        <v>0</v>
      </c>
      <c r="N1876" s="34">
        <v>0</v>
      </c>
      <c r="O1876" s="34">
        <v>0</v>
      </c>
      <c r="P1876" s="34">
        <v>0</v>
      </c>
      <c r="Q1876" s="34">
        <v>0</v>
      </c>
      <c r="R1876" s="34">
        <v>0</v>
      </c>
      <c r="S1876" s="109">
        <v>0</v>
      </c>
      <c r="T1876" s="109">
        <f>_xlfn.XLOOKUP(B1876,'[3]Nur des jours'!$B:$B,'[3]Nur des jours'!$U:$U,"")</f>
        <v>0</v>
      </c>
      <c r="U1876" s="109">
        <v>0</v>
      </c>
      <c r="V1876" s="109">
        <v>0</v>
      </c>
      <c r="W1876" s="109">
        <v>0</v>
      </c>
      <c r="X1876" s="109">
        <v>0</v>
      </c>
      <c r="Y1876" s="109">
        <v>0</v>
      </c>
      <c r="Z1876" s="109">
        <v>0</v>
      </c>
      <c r="AA1876" s="109">
        <v>0</v>
      </c>
      <c r="AB1876" s="109">
        <v>0</v>
      </c>
      <c r="AC1876" s="109">
        <v>0</v>
      </c>
      <c r="AD1876" s="109">
        <v>0</v>
      </c>
      <c r="AE1876" s="109">
        <v>0</v>
      </c>
      <c r="AF1876" s="109">
        <v>0</v>
      </c>
      <c r="AG1876" s="57" t="str">
        <f>_xlfn.XLOOKUP(B1876,[3]CALCULATION!$B:$B,[3]CALCULATION!$M:$M,"")</f>
        <v>Operationnel</v>
      </c>
      <c r="AH1876" s="57"/>
      <c r="AI1876" s="56" t="str" cm="1">
        <f t="array" ref="AI1876">IFERROR(_xlfn.IFS(
AK1876="MPR ISSUE","PDH",
AK1876="BSS Hardware Issue","BSS",
AK1876="Sites strategiques, MLL, Pylone, etc.","ENVTECH",
AK1876="AKTIVCO DEFAUT GE &amp; POWER Cabinet","AKTIVCO",
AK1876="AKTIVCO Coupure ENEO &amp; Baisse de tension","AKTIVCO GRID ONLY",
AK1876="Coupure ENEO &amp; Baisse de tension","IHS GRID ONLY",
AK1876="Defaut GE &amp; POWER Cabinet","IHS",
AK1876="Sharing","Partners",
AK1876="Sites strategiques &amp; DataCenter","SST &amp; DC",
AK1876="Exclu","Exclu",
AK1876="SAT","SAT",
AK1876="SPARE-ISSUE","SPARE-ISSUE",
AK1876="Fiber CAmtel","TRANS_FO_CAMTEL",
AK1876="Fiber AOF","Fiber AOF",
AK1876="Projet OCM (HUAWEI)","TRAVAUX-HUAWEI",
AK1876="Projet OCM (NOKIA)","TRAVAUX-NOKIA",
AK1876="ACCESS-ISSUE","ACCESS-ISSUE",
AK1876="Projet OCM (ZTE, NOKIA, autres projets)","TRAVAUX OCM",
AK1876="No root CAuse","No root cause",
AK1876="ODU HS","PDH",
AK1876="IP &amp; VLAN","PDH",
AK1876="Warehouse HUAWEI","SPARE-ISSUE",
AK1876="SPARE-HS","SPARE-ISSUE",
AK1876="Power Telco","BSS",AK1876="no impacts","no impacts"
),"")</f>
        <v>No root cause</v>
      </c>
      <c r="AJ1876" s="56" t="str" cm="1">
        <f t="array" ref="AJ1876">IFERROR(_xlfn.IFS(
AK1876="MPR ISSUE","TX ISSUE",
AK1876="BSS Hardware Issue","RAN ISSUE",
AK1876="Sites strategiques, MLL, Pylone, etc.","ENVTECH",
AK1876="AKTIVCO DEFAUT GE &amp; POWER Cabinet","POWER ISSUE",
AK1876="AKTIVCO Coupure ENEO &amp; Baisse de tension","POWER ISSUE",
AK1876="Coupure ENEO &amp; Baisse de tension","POWER ISSUE",
AK1876="Defaut GE &amp; POWER Cabinet","POWER ISSUE",
AK1876="Sharing","POWER ISSUE",
AK1876="Sites strategiques &amp; DataCenter","POWER ISSUE",
AK1876="Exclu","Exclu",
AK1876="SAT","TX ISSUE",
AK1876="SPARE-ISSUE","SPARE-ISSUE",
AK1876="Fiber CAmtel","TX ISSUE",
AK1876="Fiber AOF","TX ISSUE",
AK1876="Projet OCM (HUAWEI)","TRAVAUX-HUAWEI",
AK1876="Projet OCM (NOKIA)","TRAVAUX -NOKIA",
AK1876="ACCESS-ISSUE","ACCESS-ISSUE",
AK1876="Projet OCM (ZTE, NOKIA, autres projets)","TRAVAUX OCM",
AK1876="No root CAuse","No root cause",
AK1876="ODU HS","TX ISSUE",
AK1876="IP &amp; VLAN","TX ISSUE",
AK1876="Warehouse HUAWEI","SPARE-ISSUE",
AK1876="SPARE-HS","SPARE-ISSUE",
AK1876="Power Telco","RAN ISSUE",AK1876="no impacts","no impacts"
),"")</f>
        <v>No root cause</v>
      </c>
      <c r="AK1876" s="81" t="s">
        <v>5620</v>
      </c>
      <c r="AL1876" s="56" t="str" cm="1">
        <f t="array" ref="AL1876">IFERROR(_xlfn.IFS(
AK1876="MPR ISSUE","ACTIVE",
AK1876="BSS Hardware Issue","ACTIVE",
AK1876="Sites strategiques, MLL, Pylone, etc.","PASSIVE",
AK1876="AKTIVCO DEFAUT GE &amp; POWER Cabinet","PASSIVE",
AK1876="AKTIVCO Coupure ENEO &amp; Baisse de tension","PASSIVE",
AK1876="Coupure ENEO &amp; Baisse de tension","PASSIVE",
AK1876="Defaut GE &amp; POWER Cabinet","PASSIVE",
AK1876="Sharing","PASSIVE",
AK1876="Sites strategiques &amp; DataCenter","PASSIVE",
AK1876="Exclu","Exclu",
AK1876="SAT","ACTIVE",
AK1876="SPARE-ISSUE","SPARE-ISSUE",
AK1876="Fiber CAmtel","ACTIVE",
AK1876="Fiber AOF","ACTIVE",
AK1876="Projet OCM (HUAWEI)","PLANNED WORKS",
AK1876="Projet OCM (NOKIA)","PLANNED WORKS",
AK1876="ACCESS-ISSUE","ACCESS-ISSUE",
AK1876="Projet OCM (ZTE, NOKIA, autres projets)","PLANNED WORKS",
AK1876="No root CAuse","No root cause",
AK1876="ODU HS","ACTIVE",
AK1876="IP &amp; VLAN","ACTIVE",
AK1876="Warehouse HUAWEI","SPARE-ISSUE",
AK1876="SPARE-HS","SPARE-ISSUE",
AK1876="Power Telco","ACTIVE", AK1876="no impacts","no impacts"
),"")</f>
        <v>No root cause</v>
      </c>
      <c r="AM1876" s="108" t="s">
        <v>5537</v>
      </c>
      <c r="AN1876" s="117" t="s">
        <v>3278</v>
      </c>
      <c r="AP1876" s="23" t="s">
        <v>5537</v>
      </c>
      <c r="AQ1876" s="23" t="s">
        <v>5537</v>
      </c>
      <c r="AR1876" s="7"/>
      <c r="AS1876" s="6"/>
      <c r="AT1876" s="7"/>
      <c r="AU1876" s="3" t="s">
        <v>5537</v>
      </c>
      <c r="AV1876" s="24" t="s">
        <v>5537</v>
      </c>
      <c r="AW1876" s="24" t="s">
        <v>5537</v>
      </c>
      <c r="AX1876" s="24" t="s">
        <v>5537</v>
      </c>
      <c r="AY1876" s="24" t="s">
        <v>5537</v>
      </c>
      <c r="AZ1876" s="24" t="s">
        <v>5537</v>
      </c>
      <c r="BA1876" s="24" t="s">
        <v>5537</v>
      </c>
      <c r="BB1876" s="24" t="s">
        <v>5537</v>
      </c>
      <c r="BC1876" s="24" t="s">
        <v>5537</v>
      </c>
      <c r="BD1876" s="24" t="s">
        <v>5537</v>
      </c>
      <c r="BE1876" s="24" t="s">
        <v>5537</v>
      </c>
      <c r="BF1876" s="24" t="s">
        <v>5537</v>
      </c>
      <c r="BG1876" s="24" t="s">
        <v>5537</v>
      </c>
      <c r="BH1876" s="24" t="s">
        <v>5537</v>
      </c>
      <c r="BI1876" s="9" t="s">
        <v>5537</v>
      </c>
      <c r="BJ1876" s="14"/>
      <c r="BK1876" s="14" t="s">
        <v>5537</v>
      </c>
      <c r="BL1876" s="14" t="str">
        <f>_xlfn.XLOOKUP(B1876,'[4]cell downs 18042026 17h'!$B:$B,'[4]cell downs 18042026 17h'!$B:$B,"")</f>
        <v/>
      </c>
      <c r="BM1876" s="14" t="str">
        <f>_xlfn.XLOOKUP(B1876,'[5]Cells Huawei 19042026 15h'!$B:$B,'[5]Cells Huawei 19042026 15h'!$B:$B,"")</f>
        <v/>
      </c>
      <c r="BN1876" s="9" t="str">
        <f>_xlfn.XLOOKUP(B1876,'[6]cells down 19042026 9H40'!$B:$B,'[6]cells down 19042026 9H40'!$B:$B,"")</f>
        <v/>
      </c>
      <c r="BO1876" s="9" t="s">
        <v>3278</v>
      </c>
      <c r="BP1876" s="9" t="s">
        <v>66</v>
      </c>
    </row>
    <row r="1877" spans="1:68" s="9" customFormat="1" x14ac:dyDescent="0.35">
      <c r="A1877" s="1" t="s">
        <v>3161</v>
      </c>
      <c r="B1877" s="1" t="s">
        <v>3162</v>
      </c>
      <c r="C1877" s="3" t="str">
        <f>_xlfn.XLOOKUP(B1877,'[1]daily break down'!$D:$D,'[1]daily break down'!$E:$E,"")</f>
        <v>Douala</v>
      </c>
      <c r="D1877" s="1" t="s">
        <v>21</v>
      </c>
      <c r="E1877" s="1" t="s">
        <v>30</v>
      </c>
      <c r="F1877" s="3" t="s">
        <v>31</v>
      </c>
      <c r="G1877" s="1" t="s">
        <v>32</v>
      </c>
      <c r="H1877" s="41" t="str">
        <f>_xlfn.XLOOKUP(B1877,[2]CALCULATION!$B:$B,[2]CALCULATION!$H:$H,"")</f>
        <v>ZTE</v>
      </c>
      <c r="I1877" s="34">
        <v>0</v>
      </c>
      <c r="J1877" s="34">
        <v>2.9659200189479873</v>
      </c>
      <c r="K1877" s="34">
        <v>0.53389306943124704</v>
      </c>
      <c r="L1877" s="34">
        <v>0</v>
      </c>
      <c r="M1877" s="34">
        <v>0</v>
      </c>
      <c r="N1877" s="34">
        <v>0</v>
      </c>
      <c r="O1877" s="34">
        <v>0</v>
      </c>
      <c r="P1877" s="34">
        <v>0</v>
      </c>
      <c r="Q1877" s="34">
        <v>0</v>
      </c>
      <c r="R1877" s="34">
        <v>0</v>
      </c>
      <c r="S1877" s="109">
        <v>0</v>
      </c>
      <c r="T1877" s="109">
        <f>_xlfn.XLOOKUP(B1877,'[3]Nur des jours'!$B:$B,'[3]Nur des jours'!$U:$U,"")</f>
        <v>0</v>
      </c>
      <c r="U1877" s="109">
        <v>0</v>
      </c>
      <c r="V1877" s="109">
        <v>0</v>
      </c>
      <c r="W1877" s="109">
        <v>0</v>
      </c>
      <c r="X1877" s="109">
        <v>0</v>
      </c>
      <c r="Y1877" s="109">
        <v>0</v>
      </c>
      <c r="Z1877" s="109">
        <v>0</v>
      </c>
      <c r="AA1877" s="109">
        <v>0</v>
      </c>
      <c r="AB1877" s="109">
        <v>0</v>
      </c>
      <c r="AC1877" s="109">
        <v>0</v>
      </c>
      <c r="AD1877" s="109">
        <v>0</v>
      </c>
      <c r="AE1877" s="109">
        <v>0</v>
      </c>
      <c r="AF1877" s="109">
        <v>0</v>
      </c>
      <c r="AG1877" s="57" t="str">
        <f>_xlfn.XLOOKUP(B1877,[3]CALCULATION!$B:$B,[3]CALCULATION!$M:$M,"")</f>
        <v>Operationnel</v>
      </c>
      <c r="AH1877" s="57"/>
      <c r="AI1877" s="56" t="str" cm="1">
        <f t="array" ref="AI1877">IFERROR(_xlfn.IFS(
AK1877="MPR ISSUE","PDH",
AK1877="BSS Hardware Issue","BSS",
AK1877="Sites strategiques, MLL, Pylone, etc.","ENVTECH",
AK1877="AKTIVCO DEFAUT GE &amp; POWER Cabinet","AKTIVCO",
AK1877="AKTIVCO Coupure ENEO &amp; Baisse de tension","AKTIVCO GRID ONLY",
AK1877="Coupure ENEO &amp; Baisse de tension","IHS GRID ONLY",
AK1877="Defaut GE &amp; POWER Cabinet","IHS",
AK1877="Sharing","Partners",
AK1877="Sites strategiques &amp; DataCenter","SST &amp; DC",
AK1877="Exclu","Exclu",
AK1877="SAT","SAT",
AK1877="SPARE-ISSUE","SPARE-ISSUE",
AK1877="Fiber CAmtel","TRANS_FO_CAMTEL",
AK1877="Fiber AOF","Fiber AOF",
AK1877="Projet OCM (HUAWEI)","TRAVAUX-HUAWEI",
AK1877="Projet OCM (NOKIA)","TRAVAUX-NOKIA",
AK1877="ACCESS-ISSUE","ACCESS-ISSUE",
AK1877="Projet OCM (ZTE, NOKIA, autres projets)","TRAVAUX OCM",
AK1877="No root CAuse","No root cause",
AK1877="ODU HS","PDH",
AK1877="IP &amp; VLAN","PDH",
AK1877="Warehouse HUAWEI","SPARE-ISSUE",
AK1877="SPARE-HS","SPARE-ISSUE",
AK1877="Power Telco","BSS",AK1877="no impacts","no impacts"
),"")</f>
        <v>No root cause</v>
      </c>
      <c r="AJ1877" s="56" t="str" cm="1">
        <f t="array" ref="AJ1877">IFERROR(_xlfn.IFS(
AK1877="MPR ISSUE","TX ISSUE",
AK1877="BSS Hardware Issue","RAN ISSUE",
AK1877="Sites strategiques, MLL, Pylone, etc.","ENVTECH",
AK1877="AKTIVCO DEFAUT GE &amp; POWER Cabinet","POWER ISSUE",
AK1877="AKTIVCO Coupure ENEO &amp; Baisse de tension","POWER ISSUE",
AK1877="Coupure ENEO &amp; Baisse de tension","POWER ISSUE",
AK1877="Defaut GE &amp; POWER Cabinet","POWER ISSUE",
AK1877="Sharing","POWER ISSUE",
AK1877="Sites strategiques &amp; DataCenter","POWER ISSUE",
AK1877="Exclu","Exclu",
AK1877="SAT","TX ISSUE",
AK1877="SPARE-ISSUE","SPARE-ISSUE",
AK1877="Fiber CAmtel","TX ISSUE",
AK1877="Fiber AOF","TX ISSUE",
AK1877="Projet OCM (HUAWEI)","TRAVAUX-HUAWEI",
AK1877="Projet OCM (NOKIA)","TRAVAUX -NOKIA",
AK1877="ACCESS-ISSUE","ACCESS-ISSUE",
AK1877="Projet OCM (ZTE, NOKIA, autres projets)","TRAVAUX OCM",
AK1877="No root CAuse","No root cause",
AK1877="ODU HS","TX ISSUE",
AK1877="IP &amp; VLAN","TX ISSUE",
AK1877="Warehouse HUAWEI","SPARE-ISSUE",
AK1877="SPARE-HS","SPARE-ISSUE",
AK1877="Power Telco","RAN ISSUE",AK1877="no impacts","no impacts"
),"")</f>
        <v>No root cause</v>
      </c>
      <c r="AK1877" s="81" t="s">
        <v>5620</v>
      </c>
      <c r="AL1877" s="56" t="str" cm="1">
        <f t="array" ref="AL1877">IFERROR(_xlfn.IFS(
AK1877="MPR ISSUE","ACTIVE",
AK1877="BSS Hardware Issue","ACTIVE",
AK1877="Sites strategiques, MLL, Pylone, etc.","PASSIVE",
AK1877="AKTIVCO DEFAUT GE &amp; POWER Cabinet","PASSIVE",
AK1877="AKTIVCO Coupure ENEO &amp; Baisse de tension","PASSIVE",
AK1877="Coupure ENEO &amp; Baisse de tension","PASSIVE",
AK1877="Defaut GE &amp; POWER Cabinet","PASSIVE",
AK1877="Sharing","PASSIVE",
AK1877="Sites strategiques &amp; DataCenter","PASSIVE",
AK1877="Exclu","Exclu",
AK1877="SAT","ACTIVE",
AK1877="SPARE-ISSUE","SPARE-ISSUE",
AK1877="Fiber CAmtel","ACTIVE",
AK1877="Fiber AOF","ACTIVE",
AK1877="Projet OCM (HUAWEI)","PLANNED WORKS",
AK1877="Projet OCM (NOKIA)","PLANNED WORKS",
AK1877="ACCESS-ISSUE","ACCESS-ISSUE",
AK1877="Projet OCM (ZTE, NOKIA, autres projets)","PLANNED WORKS",
AK1877="No root CAuse","No root cause",
AK1877="ODU HS","ACTIVE",
AK1877="IP &amp; VLAN","ACTIVE",
AK1877="Warehouse HUAWEI","SPARE-ISSUE",
AK1877="SPARE-HS","SPARE-ISSUE",
AK1877="Power Telco","ACTIVE", AK1877="no impacts","no impacts"
),"")</f>
        <v>No root cause</v>
      </c>
      <c r="AM1877" s="108" t="s">
        <v>5537</v>
      </c>
      <c r="AN1877" s="117" t="s">
        <v>3162</v>
      </c>
      <c r="AP1877" s="23" t="s">
        <v>5537</v>
      </c>
      <c r="AQ1877" s="23" t="s">
        <v>5537</v>
      </c>
      <c r="AR1877" s="7"/>
      <c r="AS1877" s="6"/>
      <c r="AT1877" s="7"/>
      <c r="AU1877" s="3" t="s">
        <v>5537</v>
      </c>
      <c r="AV1877" s="24" t="s">
        <v>5537</v>
      </c>
      <c r="AW1877" s="24" t="s">
        <v>5537</v>
      </c>
      <c r="AX1877" s="24" t="s">
        <v>5537</v>
      </c>
      <c r="AY1877" s="24" t="s">
        <v>5537</v>
      </c>
      <c r="AZ1877" s="24" t="s">
        <v>5537</v>
      </c>
      <c r="BA1877" s="24" t="s">
        <v>5537</v>
      </c>
      <c r="BB1877" s="24" t="s">
        <v>5537</v>
      </c>
      <c r="BC1877" s="24" t="s">
        <v>5537</v>
      </c>
      <c r="BD1877" s="24" t="s">
        <v>5537</v>
      </c>
      <c r="BE1877" s="24" t="s">
        <v>5537</v>
      </c>
      <c r="BF1877" s="24" t="s">
        <v>5537</v>
      </c>
      <c r="BG1877" s="24" t="s">
        <v>5537</v>
      </c>
      <c r="BH1877" s="24" t="s">
        <v>5537</v>
      </c>
      <c r="BI1877" s="9" t="s">
        <v>5537</v>
      </c>
      <c r="BJ1877" s="14"/>
      <c r="BK1877" s="14" t="s">
        <v>5537</v>
      </c>
      <c r="BL1877" s="14" t="str">
        <f>_xlfn.XLOOKUP(B1877,'[4]cell downs 18042026 17h'!$B:$B,'[4]cell downs 18042026 17h'!$B:$B,"")</f>
        <v/>
      </c>
      <c r="BM1877" s="14" t="str">
        <f>_xlfn.XLOOKUP(B1877,'[5]Cells Huawei 19042026 15h'!$B:$B,'[5]Cells Huawei 19042026 15h'!$B:$B,"")</f>
        <v/>
      </c>
      <c r="BN1877" s="9" t="str">
        <f>_xlfn.XLOOKUP(B1877,'[6]cells down 19042026 9H40'!$B:$B,'[6]cells down 19042026 9H40'!$B:$B,"")</f>
        <v/>
      </c>
      <c r="BO1877" s="9" t="s">
        <v>5537</v>
      </c>
      <c r="BP1877" s="9" t="s">
        <v>12</v>
      </c>
    </row>
    <row r="1878" spans="1:68" s="9" customFormat="1" x14ac:dyDescent="0.35">
      <c r="A1878" s="1" t="s">
        <v>4410</v>
      </c>
      <c r="B1878" s="8" t="s">
        <v>4411</v>
      </c>
      <c r="C1878" s="3" t="str">
        <f>_xlfn.XLOOKUP(B1878,'[1]daily break down'!$D:$D,'[1]daily break down'!$E:$E,"")</f>
        <v>CENTRE</v>
      </c>
      <c r="D1878" s="1" t="s">
        <v>11</v>
      </c>
      <c r="E1878" s="1" t="s">
        <v>96</v>
      </c>
      <c r="F1878" s="3" t="s">
        <v>37</v>
      </c>
      <c r="G1878" s="1" t="s">
        <v>4152</v>
      </c>
      <c r="H1878" s="41" t="str">
        <f>_xlfn.XLOOKUP(B1878,[2]CALCULATION!$B:$B,[2]CALCULATION!$H:$H,"")</f>
        <v>ZTE</v>
      </c>
      <c r="I1878" s="34">
        <v>0</v>
      </c>
      <c r="J1878" s="34">
        <v>0</v>
      </c>
      <c r="K1878" s="34">
        <v>0</v>
      </c>
      <c r="L1878" s="34">
        <v>0</v>
      </c>
      <c r="M1878" s="34">
        <v>0</v>
      </c>
      <c r="N1878" s="34">
        <v>0</v>
      </c>
      <c r="O1878" s="34">
        <v>0</v>
      </c>
      <c r="P1878" s="34">
        <v>0</v>
      </c>
      <c r="Q1878" s="34">
        <v>0</v>
      </c>
      <c r="R1878" s="34">
        <v>0</v>
      </c>
      <c r="S1878" s="109">
        <v>0</v>
      </c>
      <c r="T1878" s="109">
        <f>_xlfn.XLOOKUP(B1878,'[3]Nur des jours'!$B:$B,'[3]Nur des jours'!$U:$U,"")</f>
        <v>0</v>
      </c>
      <c r="U1878" s="109">
        <v>0</v>
      </c>
      <c r="V1878" s="109">
        <v>0</v>
      </c>
      <c r="W1878" s="109">
        <v>0</v>
      </c>
      <c r="X1878" s="109">
        <v>0</v>
      </c>
      <c r="Y1878" s="109">
        <v>0</v>
      </c>
      <c r="Z1878" s="109">
        <v>0</v>
      </c>
      <c r="AA1878" s="109">
        <v>0</v>
      </c>
      <c r="AB1878" s="109">
        <v>0</v>
      </c>
      <c r="AC1878" s="109">
        <v>0</v>
      </c>
      <c r="AD1878" s="109">
        <v>0</v>
      </c>
      <c r="AE1878" s="109">
        <v>0</v>
      </c>
      <c r="AF1878" s="109">
        <v>0</v>
      </c>
      <c r="AG1878" s="57" t="str">
        <f>_xlfn.XLOOKUP(B1878,[3]CALCULATION!$B:$B,[3]CALCULATION!$M:$M,"")</f>
        <v>EXCLU</v>
      </c>
      <c r="AH1878" s="57"/>
      <c r="AI1878" s="56" t="str" cm="1">
        <f t="array" ref="AI1878">IFERROR(_xlfn.IFS(
AK1878="MPR ISSUE","PDH",
AK1878="BSS Hardware Issue","BSS",
AK1878="Sites strategiques, MLL, Pylone, etc.","ENVTECH",
AK1878="AKTIVCO DEFAUT GE &amp; POWER Cabinet","AKTIVCO",
AK1878="AKTIVCO Coupure ENEO &amp; Baisse de tension","AKTIVCO GRID ONLY",
AK1878="Coupure ENEO &amp; Baisse de tension","IHS GRID ONLY",
AK1878="Defaut GE &amp; POWER Cabinet","IHS",
AK1878="Sharing","Partners",
AK1878="Sites strategiques &amp; DataCenter","SST &amp; DC",
AK1878="Exclu","Exclu",
AK1878="SAT","SAT",
AK1878="SPARE-ISSUE","SPARE-ISSUE",
AK1878="Fiber CAmtel","TRANS_FO_CAMTEL",
AK1878="Fiber AOF","Fiber AOF",
AK1878="Projet OCM (HUAWEI)","TRAVAUX-HUAWEI",
AK1878="Projet OCM (NOKIA)","TRAVAUX-NOKIA",
AK1878="ACCESS-ISSUE","ACCESS-ISSUE",
AK1878="Projet OCM (ZTE, NOKIA, autres projets)","TRAVAUX OCM",
AK1878="No root CAuse","No root cause",
AK1878="ODU HS","PDH",
AK1878="IP &amp; VLAN","PDH",
AK1878="Warehouse HUAWEI","SPARE-ISSUE",
AK1878="SPARE-HS","SPARE-ISSUE",
AK1878="Power Telco","BSS",AK1878="no impacts","no impacts"
),"")</f>
        <v>Exclu</v>
      </c>
      <c r="AJ1878" s="56" t="str" cm="1">
        <f t="array" ref="AJ1878">IFERROR(_xlfn.IFS(
AK1878="MPR ISSUE","TX ISSUE",
AK1878="BSS Hardware Issue","RAN ISSUE",
AK1878="Sites strategiques, MLL, Pylone, etc.","ENVTECH",
AK1878="AKTIVCO DEFAUT GE &amp; POWER Cabinet","POWER ISSUE",
AK1878="AKTIVCO Coupure ENEO &amp; Baisse de tension","POWER ISSUE",
AK1878="Coupure ENEO &amp; Baisse de tension","POWER ISSUE",
AK1878="Defaut GE &amp; POWER Cabinet","POWER ISSUE",
AK1878="Sharing","POWER ISSUE",
AK1878="Sites strategiques &amp; DataCenter","POWER ISSUE",
AK1878="Exclu","Exclu",
AK1878="SAT","TX ISSUE",
AK1878="SPARE-ISSUE","SPARE-ISSUE",
AK1878="Fiber CAmtel","TX ISSUE",
AK1878="Fiber AOF","TX ISSUE",
AK1878="Projet OCM (HUAWEI)","TRAVAUX-HUAWEI",
AK1878="Projet OCM (NOKIA)","TRAVAUX -NOKIA",
AK1878="ACCESS-ISSUE","ACCESS-ISSUE",
AK1878="Projet OCM (ZTE, NOKIA, autres projets)","TRAVAUX OCM",
AK1878="No root CAuse","No root cause",
AK1878="ODU HS","TX ISSUE",
AK1878="IP &amp; VLAN","TX ISSUE",
AK1878="Warehouse HUAWEI","SPARE-ISSUE",
AK1878="SPARE-HS","SPARE-ISSUE",
AK1878="Power Telco","RAN ISSUE",AK1878="no impacts","no impacts"
),"")</f>
        <v>Exclu</v>
      </c>
      <c r="AK1878" s="81" t="s">
        <v>5559</v>
      </c>
      <c r="AL1878" s="56" t="str" cm="1">
        <f t="array" ref="AL1878">IFERROR(_xlfn.IFS(
AK1878="MPR ISSUE","ACTIVE",
AK1878="BSS Hardware Issue","ACTIVE",
AK1878="Sites strategiques, MLL, Pylone, etc.","PASSIVE",
AK1878="AKTIVCO DEFAUT GE &amp; POWER Cabinet","PASSIVE",
AK1878="AKTIVCO Coupure ENEO &amp; Baisse de tension","PASSIVE",
AK1878="Coupure ENEO &amp; Baisse de tension","PASSIVE",
AK1878="Defaut GE &amp; POWER Cabinet","PASSIVE",
AK1878="Sharing","PASSIVE",
AK1878="Sites strategiques &amp; DataCenter","PASSIVE",
AK1878="Exclu","Exclu",
AK1878="SAT","ACTIVE",
AK1878="SPARE-ISSUE","SPARE-ISSUE",
AK1878="Fiber CAmtel","ACTIVE",
AK1878="Fiber AOF","ACTIVE",
AK1878="Projet OCM (HUAWEI)","PLANNED WORKS",
AK1878="Projet OCM (NOKIA)","PLANNED WORKS",
AK1878="ACCESS-ISSUE","ACCESS-ISSUE",
AK1878="Projet OCM (ZTE, NOKIA, autres projets)","PLANNED WORKS",
AK1878="No root CAuse","No root cause",
AK1878="ODU HS","ACTIVE",
AK1878="IP &amp; VLAN","ACTIVE",
AK1878="Warehouse HUAWEI","SPARE-ISSUE",
AK1878="SPARE-HS","SPARE-ISSUE",
AK1878="Power Telco","ACTIVE", AK1878="no impacts","no impacts"
),"")</f>
        <v>Exclu</v>
      </c>
      <c r="AM1878" s="108" t="s">
        <v>5684</v>
      </c>
      <c r="AN1878" s="117" t="s">
        <v>4411</v>
      </c>
      <c r="AP1878" s="23" t="s">
        <v>5684</v>
      </c>
      <c r="AQ1878" s="23" t="s">
        <v>5537</v>
      </c>
      <c r="AR1878" s="7"/>
      <c r="AS1878" s="6"/>
      <c r="AT1878" s="7"/>
      <c r="AU1878" s="3" t="s">
        <v>5537</v>
      </c>
      <c r="AV1878" s="24" t="s">
        <v>5537</v>
      </c>
      <c r="AW1878" s="24" t="s">
        <v>5537</v>
      </c>
      <c r="AX1878" s="24" t="s">
        <v>5537</v>
      </c>
      <c r="AY1878" s="24" t="s">
        <v>5537</v>
      </c>
      <c r="AZ1878" s="24" t="s">
        <v>5537</v>
      </c>
      <c r="BA1878" s="24" t="s">
        <v>5537</v>
      </c>
      <c r="BB1878" s="24" t="s">
        <v>5537</v>
      </c>
      <c r="BC1878" s="24" t="s">
        <v>5537</v>
      </c>
      <c r="BD1878" s="24" t="s">
        <v>5537</v>
      </c>
      <c r="BE1878" s="24" t="s">
        <v>5537</v>
      </c>
      <c r="BF1878" s="24" t="s">
        <v>5537</v>
      </c>
      <c r="BG1878" s="24" t="s">
        <v>5537</v>
      </c>
      <c r="BH1878" s="24" t="s">
        <v>5537</v>
      </c>
      <c r="BI1878" s="9" t="s">
        <v>5537</v>
      </c>
      <c r="BJ1878" s="14"/>
      <c r="BK1878" s="14" t="s">
        <v>5537</v>
      </c>
      <c r="BL1878" s="14" t="str">
        <f>_xlfn.XLOOKUP(B1878,'[4]cell downs 18042026 17h'!$B:$B,'[4]cell downs 18042026 17h'!$B:$B,"")</f>
        <v/>
      </c>
      <c r="BM1878" s="14" t="str">
        <f>_xlfn.XLOOKUP(B1878,'[5]Cells Huawei 19042026 15h'!$B:$B,'[5]Cells Huawei 19042026 15h'!$B:$B,"")</f>
        <v/>
      </c>
      <c r="BN1878" s="9" t="str">
        <f>_xlfn.XLOOKUP(B1878,'[6]cells down 19042026 9H40'!$B:$B,'[6]cells down 19042026 9H40'!$B:$B,"")</f>
        <v/>
      </c>
      <c r="BO1878" s="9" t="s">
        <v>4411</v>
      </c>
      <c r="BP1878" s="9" t="s">
        <v>5537</v>
      </c>
    </row>
    <row r="1879" spans="1:68" s="9" customFormat="1" x14ac:dyDescent="0.35">
      <c r="A1879" s="3" t="s">
        <v>4894</v>
      </c>
      <c r="B1879" s="31" t="s">
        <v>4895</v>
      </c>
      <c r="C1879" s="3" t="str">
        <f>_xlfn.XLOOKUP(B1879,'[1]daily break down'!$D:$D,'[1]daily break down'!$E:$E,"")</f>
        <v>Douala</v>
      </c>
      <c r="D1879" s="3" t="s">
        <v>113</v>
      </c>
      <c r="E1879" s="3" t="s">
        <v>12</v>
      </c>
      <c r="F1879" s="3" t="s">
        <v>31</v>
      </c>
      <c r="G1879" s="3" t="s">
        <v>32</v>
      </c>
      <c r="H1879" s="41" t="str">
        <f>_xlfn.XLOOKUP(B1879,[2]CALCULATION!$B:$B,[2]CALCULATION!$H:$H,"")</f>
        <v>ZTE</v>
      </c>
      <c r="I1879" s="34">
        <v>0</v>
      </c>
      <c r="J1879" s="34">
        <v>0</v>
      </c>
      <c r="K1879" s="34">
        <v>0</v>
      </c>
      <c r="L1879" s="34">
        <v>0</v>
      </c>
      <c r="M1879" s="34">
        <v>0</v>
      </c>
      <c r="N1879" s="34">
        <v>0</v>
      </c>
      <c r="O1879" s="34">
        <v>0</v>
      </c>
      <c r="P1879" s="34">
        <v>0</v>
      </c>
      <c r="Q1879" s="34">
        <v>0</v>
      </c>
      <c r="R1879" s="34">
        <v>0</v>
      </c>
      <c r="S1879" s="109">
        <v>0</v>
      </c>
      <c r="T1879" s="109">
        <f>_xlfn.XLOOKUP(B1879,'[3]Nur des jours'!$B:$B,'[3]Nur des jours'!$U:$U,"")</f>
        <v>0</v>
      </c>
      <c r="U1879" s="109">
        <v>0</v>
      </c>
      <c r="V1879" s="109">
        <v>0</v>
      </c>
      <c r="W1879" s="109">
        <v>0</v>
      </c>
      <c r="X1879" s="109">
        <v>0</v>
      </c>
      <c r="Y1879" s="109">
        <v>0</v>
      </c>
      <c r="Z1879" s="109">
        <v>0</v>
      </c>
      <c r="AA1879" s="109">
        <v>0</v>
      </c>
      <c r="AB1879" s="109">
        <v>0</v>
      </c>
      <c r="AC1879" s="109">
        <v>0</v>
      </c>
      <c r="AD1879" s="109">
        <v>0</v>
      </c>
      <c r="AE1879" s="109">
        <v>0</v>
      </c>
      <c r="AF1879" s="109">
        <v>0</v>
      </c>
      <c r="AG1879" s="57" t="str">
        <f>_xlfn.XLOOKUP(B1879,[3]CALCULATION!$B:$B,[3]CALCULATION!$M:$M,"")</f>
        <v>Operationnel</v>
      </c>
      <c r="AH1879" s="57"/>
      <c r="AI1879" s="56" t="str" cm="1">
        <f t="array" ref="AI1879">IFERROR(_xlfn.IFS(
AK1879="MPR ISSUE","PDH",
AK1879="BSS Hardware Issue","BSS",
AK1879="Sites strategiques, MLL, Pylone, etc.","ENVTECH",
AK1879="AKTIVCO DEFAUT GE &amp; POWER Cabinet","AKTIVCO",
AK1879="AKTIVCO Coupure ENEO &amp; Baisse de tension","AKTIVCO GRID ONLY",
AK1879="Coupure ENEO &amp; Baisse de tension","IHS GRID ONLY",
AK1879="Defaut GE &amp; POWER Cabinet","IHS",
AK1879="Sharing","Partners",
AK1879="Sites strategiques &amp; DataCenter","SST &amp; DC",
AK1879="Exclu","Exclu",
AK1879="SAT","SAT",
AK1879="SPARE-ISSUE","SPARE-ISSUE",
AK1879="Fiber CAmtel","TRANS_FO_CAMTEL",
AK1879="Fiber AOF","Fiber AOF",
AK1879="Projet OCM (HUAWEI)","TRAVAUX-HUAWEI",
AK1879="Projet OCM (NOKIA)","TRAVAUX-NOKIA",
AK1879="ACCESS-ISSUE","ACCESS-ISSUE",
AK1879="Projet OCM (ZTE, NOKIA, autres projets)","TRAVAUX OCM",
AK1879="No root CAuse","No root cause",
AK1879="ODU HS","PDH",
AK1879="IP &amp; VLAN","PDH",
AK1879="Warehouse HUAWEI","SPARE-ISSUE",
AK1879="SPARE-HS","SPARE-ISSUE",
AK1879="Power Telco","BSS",AK1879="no impacts","no impacts"
),"")</f>
        <v>No root cause</v>
      </c>
      <c r="AJ1879" s="56" t="str" cm="1">
        <f t="array" ref="AJ1879">IFERROR(_xlfn.IFS(
AK1879="MPR ISSUE","TX ISSUE",
AK1879="BSS Hardware Issue","RAN ISSUE",
AK1879="Sites strategiques, MLL, Pylone, etc.","ENVTECH",
AK1879="AKTIVCO DEFAUT GE &amp; POWER Cabinet","POWER ISSUE",
AK1879="AKTIVCO Coupure ENEO &amp; Baisse de tension","POWER ISSUE",
AK1879="Coupure ENEO &amp; Baisse de tension","POWER ISSUE",
AK1879="Defaut GE &amp; POWER Cabinet","POWER ISSUE",
AK1879="Sharing","POWER ISSUE",
AK1879="Sites strategiques &amp; DataCenter","POWER ISSUE",
AK1879="Exclu","Exclu",
AK1879="SAT","TX ISSUE",
AK1879="SPARE-ISSUE","SPARE-ISSUE",
AK1879="Fiber CAmtel","TX ISSUE",
AK1879="Fiber AOF","TX ISSUE",
AK1879="Projet OCM (HUAWEI)","TRAVAUX-HUAWEI",
AK1879="Projet OCM (NOKIA)","TRAVAUX -NOKIA",
AK1879="ACCESS-ISSUE","ACCESS-ISSUE",
AK1879="Projet OCM (ZTE, NOKIA, autres projets)","TRAVAUX OCM",
AK1879="No root CAuse","No root cause",
AK1879="ODU HS","TX ISSUE",
AK1879="IP &amp; VLAN","TX ISSUE",
AK1879="Warehouse HUAWEI","SPARE-ISSUE",
AK1879="SPARE-HS","SPARE-ISSUE",
AK1879="Power Telco","RAN ISSUE",AK1879="no impacts","no impacts"
),"")</f>
        <v>No root cause</v>
      </c>
      <c r="AK1879" s="81" t="s">
        <v>5620</v>
      </c>
      <c r="AL1879" s="56" t="str" cm="1">
        <f t="array" ref="AL1879">IFERROR(_xlfn.IFS(
AK1879="MPR ISSUE","ACTIVE",
AK1879="BSS Hardware Issue","ACTIVE",
AK1879="Sites strategiques, MLL, Pylone, etc.","PASSIVE",
AK1879="AKTIVCO DEFAUT GE &amp; POWER Cabinet","PASSIVE",
AK1879="AKTIVCO Coupure ENEO &amp; Baisse de tension","PASSIVE",
AK1879="Coupure ENEO &amp; Baisse de tension","PASSIVE",
AK1879="Defaut GE &amp; POWER Cabinet","PASSIVE",
AK1879="Sharing","PASSIVE",
AK1879="Sites strategiques &amp; DataCenter","PASSIVE",
AK1879="Exclu","Exclu",
AK1879="SAT","ACTIVE",
AK1879="SPARE-ISSUE","SPARE-ISSUE",
AK1879="Fiber CAmtel","ACTIVE",
AK1879="Fiber AOF","ACTIVE",
AK1879="Projet OCM (HUAWEI)","PLANNED WORKS",
AK1879="Projet OCM (NOKIA)","PLANNED WORKS",
AK1879="ACCESS-ISSUE","ACCESS-ISSUE",
AK1879="Projet OCM (ZTE, NOKIA, autres projets)","PLANNED WORKS",
AK1879="No root CAuse","No root cause",
AK1879="ODU HS","ACTIVE",
AK1879="IP &amp; VLAN","ACTIVE",
AK1879="Warehouse HUAWEI","SPARE-ISSUE",
AK1879="SPARE-HS","SPARE-ISSUE",
AK1879="Power Telco","ACTIVE", AK1879="no impacts","no impacts"
),"")</f>
        <v>No root cause</v>
      </c>
      <c r="AM1879" s="108" t="s">
        <v>5537</v>
      </c>
      <c r="AN1879" s="117" t="s">
        <v>4895</v>
      </c>
      <c r="AP1879" s="23" t="s">
        <v>5537</v>
      </c>
      <c r="AQ1879" s="23" t="s">
        <v>5537</v>
      </c>
      <c r="AR1879" s="7"/>
      <c r="AS1879" s="6"/>
      <c r="AT1879" s="7"/>
      <c r="AU1879" s="3" t="s">
        <v>5537</v>
      </c>
      <c r="AV1879" s="24" t="s">
        <v>5537</v>
      </c>
      <c r="AW1879" s="24" t="s">
        <v>5537</v>
      </c>
      <c r="AX1879" s="24" t="s">
        <v>5537</v>
      </c>
      <c r="AY1879" s="24" t="s">
        <v>5537</v>
      </c>
      <c r="AZ1879" s="24" t="s">
        <v>5537</v>
      </c>
      <c r="BA1879" s="24" t="s">
        <v>5537</v>
      </c>
      <c r="BB1879" s="24" t="s">
        <v>5537</v>
      </c>
      <c r="BC1879" s="24" t="s">
        <v>5537</v>
      </c>
      <c r="BD1879" s="24" t="s">
        <v>5537</v>
      </c>
      <c r="BE1879" s="24" t="s">
        <v>5537</v>
      </c>
      <c r="BF1879" s="24" t="s">
        <v>5537</v>
      </c>
      <c r="BG1879" s="24" t="s">
        <v>5537</v>
      </c>
      <c r="BH1879" s="24" t="s">
        <v>5537</v>
      </c>
      <c r="BI1879" s="9" t="s">
        <v>5537</v>
      </c>
      <c r="BJ1879" s="14"/>
      <c r="BK1879" s="14" t="s">
        <v>5537</v>
      </c>
      <c r="BL1879" s="14" t="str">
        <f>_xlfn.XLOOKUP(B1879,'[4]cell downs 18042026 17h'!$B:$B,'[4]cell downs 18042026 17h'!$B:$B,"")</f>
        <v/>
      </c>
      <c r="BM1879" s="14" t="str">
        <f>_xlfn.XLOOKUP(B1879,'[5]Cells Huawei 19042026 15h'!$B:$B,'[5]Cells Huawei 19042026 15h'!$B:$B,"")</f>
        <v/>
      </c>
      <c r="BN1879" s="9" t="str">
        <f>_xlfn.XLOOKUP(B1879,'[6]cells down 19042026 9H40'!$B:$B,'[6]cells down 19042026 9H40'!$B:$B,"")</f>
        <v/>
      </c>
      <c r="BO1879" s="9" t="s">
        <v>4895</v>
      </c>
      <c r="BP1879" s="9" t="s">
        <v>594</v>
      </c>
    </row>
    <row r="1880" spans="1:68" s="9" customFormat="1" x14ac:dyDescent="0.35">
      <c r="A1880" s="1" t="s">
        <v>2738</v>
      </c>
      <c r="B1880" s="8" t="s">
        <v>2739</v>
      </c>
      <c r="C1880" s="3" t="str">
        <f>_xlfn.XLOOKUP(B1880,'[1]daily break down'!$D:$D,'[1]daily break down'!$E:$E,"")</f>
        <v>LITTORAL</v>
      </c>
      <c r="D1880" s="1" t="s">
        <v>11</v>
      </c>
      <c r="E1880" s="1" t="s">
        <v>12</v>
      </c>
      <c r="F1880" s="3" t="s">
        <v>31</v>
      </c>
      <c r="G1880" s="1" t="s">
        <v>502</v>
      </c>
      <c r="H1880" s="41" t="str">
        <f>_xlfn.XLOOKUP(B1880,[2]CALCULATION!$B:$B,[2]CALCULATION!$H:$H,"")</f>
        <v>ZTE</v>
      </c>
      <c r="I1880" s="34">
        <v>0</v>
      </c>
      <c r="J1880" s="34">
        <v>2.389900494531037E-2</v>
      </c>
      <c r="K1880" s="34">
        <v>0</v>
      </c>
      <c r="L1880" s="34">
        <v>0</v>
      </c>
      <c r="M1880" s="34">
        <v>0</v>
      </c>
      <c r="N1880" s="34">
        <v>0</v>
      </c>
      <c r="O1880" s="34">
        <v>0</v>
      </c>
      <c r="P1880" s="34">
        <v>0</v>
      </c>
      <c r="Q1880" s="34">
        <v>0</v>
      </c>
      <c r="R1880" s="34">
        <v>0</v>
      </c>
      <c r="S1880" s="109">
        <v>0</v>
      </c>
      <c r="T1880" s="109">
        <f>_xlfn.XLOOKUP(B1880,'[3]Nur des jours'!$B:$B,'[3]Nur des jours'!$U:$U,"")</f>
        <v>0</v>
      </c>
      <c r="U1880" s="109">
        <v>0</v>
      </c>
      <c r="V1880" s="109">
        <v>0</v>
      </c>
      <c r="W1880" s="109">
        <v>0</v>
      </c>
      <c r="X1880" s="109">
        <v>0</v>
      </c>
      <c r="Y1880" s="109">
        <v>0</v>
      </c>
      <c r="Z1880" s="109">
        <v>0</v>
      </c>
      <c r="AA1880" s="109">
        <v>0</v>
      </c>
      <c r="AB1880" s="109">
        <v>0</v>
      </c>
      <c r="AC1880" s="109">
        <v>0</v>
      </c>
      <c r="AD1880" s="109">
        <v>0</v>
      </c>
      <c r="AE1880" s="109">
        <v>0</v>
      </c>
      <c r="AF1880" s="109">
        <v>0</v>
      </c>
      <c r="AG1880" s="57" t="str">
        <f>_xlfn.XLOOKUP(B1880,[3]CALCULATION!$B:$B,[3]CALCULATION!$M:$M,"")</f>
        <v>Operationnel</v>
      </c>
      <c r="AH1880" s="57"/>
      <c r="AI1880" s="56" t="str" cm="1">
        <f t="array" ref="AI1880">IFERROR(_xlfn.IFS(
AK1880="MPR ISSUE","PDH",
AK1880="BSS Hardware Issue","BSS",
AK1880="Sites strategiques, MLL, Pylone, etc.","ENVTECH",
AK1880="AKTIVCO DEFAUT GE &amp; POWER Cabinet","AKTIVCO",
AK1880="AKTIVCO Coupure ENEO &amp; Baisse de tension","AKTIVCO GRID ONLY",
AK1880="Coupure ENEO &amp; Baisse de tension","IHS GRID ONLY",
AK1880="Defaut GE &amp; POWER Cabinet","IHS",
AK1880="Sharing","Partners",
AK1880="Sites strategiques &amp; DataCenter","SST &amp; DC",
AK1880="Exclu","Exclu",
AK1880="SAT","SAT",
AK1880="SPARE-ISSUE","SPARE-ISSUE",
AK1880="Fiber CAmtel","TRANS_FO_CAMTEL",
AK1880="Fiber AOF","Fiber AOF",
AK1880="Projet OCM (HUAWEI)","TRAVAUX-HUAWEI",
AK1880="Projet OCM (NOKIA)","TRAVAUX-NOKIA",
AK1880="ACCESS-ISSUE","ACCESS-ISSUE",
AK1880="Projet OCM (ZTE, NOKIA, autres projets)","TRAVAUX OCM",
AK1880="No root CAuse","No root cause",
AK1880="ODU HS","PDH",
AK1880="IP &amp; VLAN","PDH",
AK1880="Warehouse HUAWEI","SPARE-ISSUE",
AK1880="SPARE-HS","SPARE-ISSUE",
AK1880="Power Telco","BSS",AK1880="no impacts","no impacts"
),"")</f>
        <v>No root cause</v>
      </c>
      <c r="AJ1880" s="56" t="str" cm="1">
        <f t="array" ref="AJ1880">IFERROR(_xlfn.IFS(
AK1880="MPR ISSUE","TX ISSUE",
AK1880="BSS Hardware Issue","RAN ISSUE",
AK1880="Sites strategiques, MLL, Pylone, etc.","ENVTECH",
AK1880="AKTIVCO DEFAUT GE &amp; POWER Cabinet","POWER ISSUE",
AK1880="AKTIVCO Coupure ENEO &amp; Baisse de tension","POWER ISSUE",
AK1880="Coupure ENEO &amp; Baisse de tension","POWER ISSUE",
AK1880="Defaut GE &amp; POWER Cabinet","POWER ISSUE",
AK1880="Sharing","POWER ISSUE",
AK1880="Sites strategiques &amp; DataCenter","POWER ISSUE",
AK1880="Exclu","Exclu",
AK1880="SAT","TX ISSUE",
AK1880="SPARE-ISSUE","SPARE-ISSUE",
AK1880="Fiber CAmtel","TX ISSUE",
AK1880="Fiber AOF","TX ISSUE",
AK1880="Projet OCM (HUAWEI)","TRAVAUX-HUAWEI",
AK1880="Projet OCM (NOKIA)","TRAVAUX -NOKIA",
AK1880="ACCESS-ISSUE","ACCESS-ISSUE",
AK1880="Projet OCM (ZTE, NOKIA, autres projets)","TRAVAUX OCM",
AK1880="No root CAuse","No root cause",
AK1880="ODU HS","TX ISSUE",
AK1880="IP &amp; VLAN","TX ISSUE",
AK1880="Warehouse HUAWEI","SPARE-ISSUE",
AK1880="SPARE-HS","SPARE-ISSUE",
AK1880="Power Telco","RAN ISSUE",AK1880="no impacts","no impacts"
),"")</f>
        <v>No root cause</v>
      </c>
      <c r="AK1880" s="81" t="s">
        <v>5620</v>
      </c>
      <c r="AL1880" s="56" t="str" cm="1">
        <f t="array" ref="AL1880">IFERROR(_xlfn.IFS(
AK1880="MPR ISSUE","ACTIVE",
AK1880="BSS Hardware Issue","ACTIVE",
AK1880="Sites strategiques, MLL, Pylone, etc.","PASSIVE",
AK1880="AKTIVCO DEFAUT GE &amp; POWER Cabinet","PASSIVE",
AK1880="AKTIVCO Coupure ENEO &amp; Baisse de tension","PASSIVE",
AK1880="Coupure ENEO &amp; Baisse de tension","PASSIVE",
AK1880="Defaut GE &amp; POWER Cabinet","PASSIVE",
AK1880="Sharing","PASSIVE",
AK1880="Sites strategiques &amp; DataCenter","PASSIVE",
AK1880="Exclu","Exclu",
AK1880="SAT","ACTIVE",
AK1880="SPARE-ISSUE","SPARE-ISSUE",
AK1880="Fiber CAmtel","ACTIVE",
AK1880="Fiber AOF","ACTIVE",
AK1880="Projet OCM (HUAWEI)","PLANNED WORKS",
AK1880="Projet OCM (NOKIA)","PLANNED WORKS",
AK1880="ACCESS-ISSUE","ACCESS-ISSUE",
AK1880="Projet OCM (ZTE, NOKIA, autres projets)","PLANNED WORKS",
AK1880="No root CAuse","No root cause",
AK1880="ODU HS","ACTIVE",
AK1880="IP &amp; VLAN","ACTIVE",
AK1880="Warehouse HUAWEI","SPARE-ISSUE",
AK1880="SPARE-HS","SPARE-ISSUE",
AK1880="Power Telco","ACTIVE", AK1880="no impacts","no impacts"
),"")</f>
        <v>No root cause</v>
      </c>
      <c r="AM1880" s="108" t="s">
        <v>5537</v>
      </c>
      <c r="AN1880" s="117" t="s">
        <v>2739</v>
      </c>
      <c r="AP1880" s="23" t="s">
        <v>5537</v>
      </c>
      <c r="AQ1880" s="23" t="s">
        <v>5537</v>
      </c>
      <c r="AR1880" s="7"/>
      <c r="AS1880" s="6"/>
      <c r="AT1880" s="7"/>
      <c r="AU1880" s="3" t="s">
        <v>5537</v>
      </c>
      <c r="AV1880" s="24" t="s">
        <v>5537</v>
      </c>
      <c r="AW1880" s="24" t="s">
        <v>5537</v>
      </c>
      <c r="AX1880" s="24" t="s">
        <v>5537</v>
      </c>
      <c r="AY1880" s="24" t="s">
        <v>5537</v>
      </c>
      <c r="AZ1880" s="24" t="s">
        <v>5537</v>
      </c>
      <c r="BA1880" s="24" t="s">
        <v>5537</v>
      </c>
      <c r="BB1880" s="24" t="s">
        <v>5537</v>
      </c>
      <c r="BC1880" s="24" t="s">
        <v>5537</v>
      </c>
      <c r="BD1880" s="24" t="s">
        <v>5537</v>
      </c>
      <c r="BE1880" s="24" t="s">
        <v>5537</v>
      </c>
      <c r="BF1880" s="24" t="s">
        <v>5537</v>
      </c>
      <c r="BG1880" s="24" t="s">
        <v>5537</v>
      </c>
      <c r="BH1880" s="24" t="s">
        <v>5537</v>
      </c>
      <c r="BI1880" s="9" t="s">
        <v>5537</v>
      </c>
      <c r="BJ1880" s="14"/>
      <c r="BK1880" s="14" t="s">
        <v>5537</v>
      </c>
      <c r="BL1880" s="14" t="str">
        <f>_xlfn.XLOOKUP(B1880,'[4]cell downs 18042026 17h'!$B:$B,'[4]cell downs 18042026 17h'!$B:$B,"")</f>
        <v/>
      </c>
      <c r="BM1880" s="14" t="str">
        <f>_xlfn.XLOOKUP(B1880,'[5]Cells Huawei 19042026 15h'!$B:$B,'[5]Cells Huawei 19042026 15h'!$B:$B,"")</f>
        <v/>
      </c>
      <c r="BN1880" s="9" t="str">
        <f>_xlfn.XLOOKUP(B1880,'[6]cells down 19042026 9H40'!$B:$B,'[6]cells down 19042026 9H40'!$B:$B,"")</f>
        <v/>
      </c>
      <c r="BO1880" s="9" t="s">
        <v>2739</v>
      </c>
      <c r="BP1880" s="9" t="s">
        <v>5537</v>
      </c>
    </row>
    <row r="1881" spans="1:68" s="9" customFormat="1" x14ac:dyDescent="0.35">
      <c r="A1881" s="1" t="s">
        <v>4429</v>
      </c>
      <c r="B1881" s="8" t="s">
        <v>4430</v>
      </c>
      <c r="C1881" s="3" t="str">
        <f>_xlfn.XLOOKUP(B1881,'[1]daily break down'!$D:$D,'[1]daily break down'!$E:$E,"")</f>
        <v>CENTRE</v>
      </c>
      <c r="D1881" s="1" t="s">
        <v>11</v>
      </c>
      <c r="E1881" s="1" t="s">
        <v>12</v>
      </c>
      <c r="F1881" s="3" t="s">
        <v>226</v>
      </c>
      <c r="G1881" s="1" t="s">
        <v>4429</v>
      </c>
      <c r="H1881" s="41" t="str">
        <f>_xlfn.XLOOKUP(B1881,[2]CALCULATION!$B:$B,[2]CALCULATION!$H:$H,"")</f>
        <v>ZTE</v>
      </c>
      <c r="I1881" s="34">
        <v>0</v>
      </c>
      <c r="J1881" s="34">
        <v>0</v>
      </c>
      <c r="K1881" s="34">
        <v>0</v>
      </c>
      <c r="L1881" s="34">
        <v>0</v>
      </c>
      <c r="M1881" s="34">
        <v>0</v>
      </c>
      <c r="N1881" s="34">
        <v>0</v>
      </c>
      <c r="O1881" s="34">
        <v>0</v>
      </c>
      <c r="P1881" s="34">
        <v>0</v>
      </c>
      <c r="Q1881" s="34">
        <v>0</v>
      </c>
      <c r="R1881" s="34">
        <v>0</v>
      </c>
      <c r="S1881" s="109">
        <v>0</v>
      </c>
      <c r="T1881" s="109">
        <f>_xlfn.XLOOKUP(B1881,'[3]Nur des jours'!$B:$B,'[3]Nur des jours'!$U:$U,"")</f>
        <v>0</v>
      </c>
      <c r="U1881" s="109">
        <v>0</v>
      </c>
      <c r="V1881" s="109">
        <v>0</v>
      </c>
      <c r="W1881" s="109">
        <v>0</v>
      </c>
      <c r="X1881" s="109">
        <v>0</v>
      </c>
      <c r="Y1881" s="109">
        <v>0</v>
      </c>
      <c r="Z1881" s="109">
        <v>0</v>
      </c>
      <c r="AA1881" s="109">
        <v>0</v>
      </c>
      <c r="AB1881" s="109">
        <v>0</v>
      </c>
      <c r="AC1881" s="109">
        <v>0</v>
      </c>
      <c r="AD1881" s="109">
        <v>0</v>
      </c>
      <c r="AE1881" s="109">
        <v>0</v>
      </c>
      <c r="AF1881" s="109">
        <v>0</v>
      </c>
      <c r="AG1881" s="57" t="str">
        <f>_xlfn.XLOOKUP(B1881,[3]CALCULATION!$B:$B,[3]CALCULATION!$M:$M,"")</f>
        <v>EXCLU</v>
      </c>
      <c r="AH1881" s="57"/>
      <c r="AI1881" s="56" t="str" cm="1">
        <f t="array" ref="AI1881">IFERROR(_xlfn.IFS(
AK1881="MPR ISSUE","PDH",
AK1881="BSS Hardware Issue","BSS",
AK1881="Sites strategiques, MLL, Pylone, etc.","ENVTECH",
AK1881="AKTIVCO DEFAUT GE &amp; POWER Cabinet","AKTIVCO",
AK1881="AKTIVCO Coupure ENEO &amp; Baisse de tension","AKTIVCO GRID ONLY",
AK1881="Coupure ENEO &amp; Baisse de tension","IHS GRID ONLY",
AK1881="Defaut GE &amp; POWER Cabinet","IHS",
AK1881="Sharing","Partners",
AK1881="Sites strategiques &amp; DataCenter","SST &amp; DC",
AK1881="Exclu","Exclu",
AK1881="SAT","SAT",
AK1881="SPARE-ISSUE","SPARE-ISSUE",
AK1881="Fiber CAmtel","TRANS_FO_CAMTEL",
AK1881="Fiber AOF","Fiber AOF",
AK1881="Projet OCM (HUAWEI)","TRAVAUX-HUAWEI",
AK1881="Projet OCM (NOKIA)","TRAVAUX-NOKIA",
AK1881="ACCESS-ISSUE","ACCESS-ISSUE",
AK1881="Projet OCM (ZTE, NOKIA, autres projets)","TRAVAUX OCM",
AK1881="No root CAuse","No root cause",
AK1881="ODU HS","PDH",
AK1881="IP &amp; VLAN","PDH",
AK1881="Warehouse HUAWEI","SPARE-ISSUE",
AK1881="SPARE-HS","SPARE-ISSUE",
AK1881="Power Telco","BSS",AK1881="no impacts","no impacts"
),"")</f>
        <v>Exclu</v>
      </c>
      <c r="AJ1881" s="56" t="str" cm="1">
        <f t="array" ref="AJ1881">IFERROR(_xlfn.IFS(
AK1881="MPR ISSUE","TX ISSUE",
AK1881="BSS Hardware Issue","RAN ISSUE",
AK1881="Sites strategiques, MLL, Pylone, etc.","ENVTECH",
AK1881="AKTIVCO DEFAUT GE &amp; POWER Cabinet","POWER ISSUE",
AK1881="AKTIVCO Coupure ENEO &amp; Baisse de tension","POWER ISSUE",
AK1881="Coupure ENEO &amp; Baisse de tension","POWER ISSUE",
AK1881="Defaut GE &amp; POWER Cabinet","POWER ISSUE",
AK1881="Sharing","POWER ISSUE",
AK1881="Sites strategiques &amp; DataCenter","POWER ISSUE",
AK1881="Exclu","Exclu",
AK1881="SAT","TX ISSUE",
AK1881="SPARE-ISSUE","SPARE-ISSUE",
AK1881="Fiber CAmtel","TX ISSUE",
AK1881="Fiber AOF","TX ISSUE",
AK1881="Projet OCM (HUAWEI)","TRAVAUX-HUAWEI",
AK1881="Projet OCM (NOKIA)","TRAVAUX -NOKIA",
AK1881="ACCESS-ISSUE","ACCESS-ISSUE",
AK1881="Projet OCM (ZTE, NOKIA, autres projets)","TRAVAUX OCM",
AK1881="No root CAuse","No root cause",
AK1881="ODU HS","TX ISSUE",
AK1881="IP &amp; VLAN","TX ISSUE",
AK1881="Warehouse HUAWEI","SPARE-ISSUE",
AK1881="SPARE-HS","SPARE-ISSUE",
AK1881="Power Telco","RAN ISSUE",AK1881="no impacts","no impacts"
),"")</f>
        <v>Exclu</v>
      </c>
      <c r="AK1881" s="81" t="s">
        <v>5559</v>
      </c>
      <c r="AL1881" s="56" t="str" cm="1">
        <f t="array" ref="AL1881">IFERROR(_xlfn.IFS(
AK1881="MPR ISSUE","ACTIVE",
AK1881="BSS Hardware Issue","ACTIVE",
AK1881="Sites strategiques, MLL, Pylone, etc.","PASSIVE",
AK1881="AKTIVCO DEFAUT GE &amp; POWER Cabinet","PASSIVE",
AK1881="AKTIVCO Coupure ENEO &amp; Baisse de tension","PASSIVE",
AK1881="Coupure ENEO &amp; Baisse de tension","PASSIVE",
AK1881="Defaut GE &amp; POWER Cabinet","PASSIVE",
AK1881="Sharing","PASSIVE",
AK1881="Sites strategiques &amp; DataCenter","PASSIVE",
AK1881="Exclu","Exclu",
AK1881="SAT","ACTIVE",
AK1881="SPARE-ISSUE","SPARE-ISSUE",
AK1881="Fiber CAmtel","ACTIVE",
AK1881="Fiber AOF","ACTIVE",
AK1881="Projet OCM (HUAWEI)","PLANNED WORKS",
AK1881="Projet OCM (NOKIA)","PLANNED WORKS",
AK1881="ACCESS-ISSUE","ACCESS-ISSUE",
AK1881="Projet OCM (ZTE, NOKIA, autres projets)","PLANNED WORKS",
AK1881="No root CAuse","No root cause",
AK1881="ODU HS","ACTIVE",
AK1881="IP &amp; VLAN","ACTIVE",
AK1881="Warehouse HUAWEI","SPARE-ISSUE",
AK1881="SPARE-HS","SPARE-ISSUE",
AK1881="Power Telco","ACTIVE", AK1881="no impacts","no impacts"
),"")</f>
        <v>Exclu</v>
      </c>
      <c r="AM1881" s="108" t="s">
        <v>5537</v>
      </c>
      <c r="AN1881" s="117" t="s">
        <v>4430</v>
      </c>
      <c r="AP1881" s="23" t="s">
        <v>5537</v>
      </c>
      <c r="AQ1881" s="23" t="s">
        <v>5537</v>
      </c>
      <c r="AR1881" s="7"/>
      <c r="AS1881" s="6"/>
      <c r="AT1881" s="7"/>
      <c r="AU1881" s="3" t="s">
        <v>5537</v>
      </c>
      <c r="AV1881" s="24" t="s">
        <v>5537</v>
      </c>
      <c r="AW1881" s="24" t="s">
        <v>5537</v>
      </c>
      <c r="AX1881" s="24" t="s">
        <v>5537</v>
      </c>
      <c r="AY1881" s="24" t="s">
        <v>5537</v>
      </c>
      <c r="AZ1881" s="24" t="s">
        <v>5537</v>
      </c>
      <c r="BA1881" s="24" t="s">
        <v>5537</v>
      </c>
      <c r="BB1881" s="24" t="s">
        <v>5537</v>
      </c>
      <c r="BC1881" s="24" t="s">
        <v>5537</v>
      </c>
      <c r="BD1881" s="24" t="s">
        <v>5537</v>
      </c>
      <c r="BE1881" s="24" t="s">
        <v>5537</v>
      </c>
      <c r="BF1881" s="24" t="s">
        <v>5537</v>
      </c>
      <c r="BG1881" s="24" t="s">
        <v>5537</v>
      </c>
      <c r="BH1881" s="24" t="s">
        <v>5537</v>
      </c>
      <c r="BI1881" s="9" t="s">
        <v>5537</v>
      </c>
      <c r="BJ1881" s="14"/>
      <c r="BK1881" s="14" t="s">
        <v>5537</v>
      </c>
      <c r="BL1881" s="14" t="str">
        <f>_xlfn.XLOOKUP(B1881,'[4]cell downs 18042026 17h'!$B:$B,'[4]cell downs 18042026 17h'!$B:$B,"")</f>
        <v/>
      </c>
      <c r="BM1881" s="14" t="str">
        <f>_xlfn.XLOOKUP(B1881,'[5]Cells Huawei 19042026 15h'!$B:$B,'[5]Cells Huawei 19042026 15h'!$B:$B,"")</f>
        <v/>
      </c>
      <c r="BN1881" s="9" t="str">
        <f>_xlfn.XLOOKUP(B1881,'[6]cells down 19042026 9H40'!$B:$B,'[6]cells down 19042026 9H40'!$B:$B,"")</f>
        <v/>
      </c>
      <c r="BO1881" s="9" t="s">
        <v>4430</v>
      </c>
      <c r="BP1881" s="9" t="s">
        <v>594</v>
      </c>
    </row>
    <row r="1882" spans="1:68" s="9" customFormat="1" x14ac:dyDescent="0.35">
      <c r="A1882" s="1" t="s">
        <v>4556</v>
      </c>
      <c r="B1882" s="8" t="s">
        <v>4557</v>
      </c>
      <c r="C1882" s="3" t="str">
        <f>_xlfn.XLOOKUP(B1882,'[1]daily break down'!$D:$D,'[1]daily break down'!$E:$E,"")</f>
        <v>CENTRE</v>
      </c>
      <c r="D1882" s="1" t="s">
        <v>21</v>
      </c>
      <c r="E1882" s="1" t="s">
        <v>188</v>
      </c>
      <c r="F1882" s="3" t="s">
        <v>37</v>
      </c>
      <c r="G1882" s="1" t="s">
        <v>4556</v>
      </c>
      <c r="H1882" s="40" t="str">
        <f>_xlfn.XLOOKUP(B1882,[2]CALCULATION!$B:$B,[2]CALCULATION!$H:$H,"")</f>
        <v>NOKIA</v>
      </c>
      <c r="I1882" s="34">
        <v>0</v>
      </c>
      <c r="J1882" s="34">
        <v>0</v>
      </c>
      <c r="K1882" s="34">
        <v>0</v>
      </c>
      <c r="L1882" s="34">
        <v>0</v>
      </c>
      <c r="M1882" s="34">
        <v>0</v>
      </c>
      <c r="N1882" s="34">
        <v>0</v>
      </c>
      <c r="O1882" s="34">
        <v>0</v>
      </c>
      <c r="P1882" s="34">
        <v>0</v>
      </c>
      <c r="Q1882" s="34">
        <v>0</v>
      </c>
      <c r="R1882" s="34">
        <v>0</v>
      </c>
      <c r="S1882" s="109">
        <v>0</v>
      </c>
      <c r="T1882" s="109">
        <f>_xlfn.XLOOKUP(B1882,'[3]Nur des jours'!$B:$B,'[3]Nur des jours'!$U:$U,"")</f>
        <v>0</v>
      </c>
      <c r="U1882" s="109">
        <v>0</v>
      </c>
      <c r="V1882" s="109">
        <v>0</v>
      </c>
      <c r="W1882" s="109">
        <v>0</v>
      </c>
      <c r="X1882" s="109">
        <v>0</v>
      </c>
      <c r="Y1882" s="109">
        <v>0</v>
      </c>
      <c r="Z1882" s="109">
        <v>0</v>
      </c>
      <c r="AA1882" s="109">
        <v>0</v>
      </c>
      <c r="AB1882" s="109">
        <v>0</v>
      </c>
      <c r="AC1882" s="109">
        <v>0</v>
      </c>
      <c r="AD1882" s="109">
        <v>0</v>
      </c>
      <c r="AE1882" s="109">
        <v>0</v>
      </c>
      <c r="AF1882" s="109">
        <v>0</v>
      </c>
      <c r="AG1882" s="57" t="str">
        <f>_xlfn.XLOOKUP(B1882,[3]CALCULATION!$B:$B,[3]CALCULATION!$M:$M,"")</f>
        <v>EXCLU</v>
      </c>
      <c r="AH1882" s="57"/>
      <c r="AI1882" s="56" t="str" cm="1">
        <f t="array" ref="AI1882">IFERROR(_xlfn.IFS(
AK1882="MPR ISSUE","PDH",
AK1882="BSS Hardware Issue","BSS",
AK1882="Sites strategiques, MLL, Pylone, etc.","ENVTECH",
AK1882="AKTIVCO DEFAUT GE &amp; POWER Cabinet","AKTIVCO",
AK1882="AKTIVCO Coupure ENEO &amp; Baisse de tension","AKTIVCO GRID ONLY",
AK1882="Coupure ENEO &amp; Baisse de tension","IHS GRID ONLY",
AK1882="Defaut GE &amp; POWER Cabinet","IHS",
AK1882="Sharing","Partners",
AK1882="Sites strategiques &amp; DataCenter","SST &amp; DC",
AK1882="Exclu","Exclu",
AK1882="SAT","SAT",
AK1882="SPARE-ISSUE","SPARE-ISSUE",
AK1882="Fiber CAmtel","TRANS_FO_CAMTEL",
AK1882="Fiber AOF","Fiber AOF",
AK1882="Projet OCM (HUAWEI)","TRAVAUX-HUAWEI",
AK1882="Projet OCM (NOKIA)","TRAVAUX-NOKIA",
AK1882="ACCESS-ISSUE","ACCESS-ISSUE",
AK1882="Projet OCM (ZTE, NOKIA, autres projets)","TRAVAUX OCM",
AK1882="No root CAuse","No root cause",
AK1882="ODU HS","PDH",
AK1882="IP &amp; VLAN","PDH",
AK1882="Warehouse HUAWEI","SPARE-ISSUE",
AK1882="SPARE-HS","SPARE-ISSUE",
AK1882="Power Telco","BSS",AK1882="no impacts","no impacts"
),"")</f>
        <v>Exclu</v>
      </c>
      <c r="AJ1882" s="56" t="str" cm="1">
        <f t="array" ref="AJ1882">IFERROR(_xlfn.IFS(
AK1882="MPR ISSUE","TX ISSUE",
AK1882="BSS Hardware Issue","RAN ISSUE",
AK1882="Sites strategiques, MLL, Pylone, etc.","ENVTECH",
AK1882="AKTIVCO DEFAUT GE &amp; POWER Cabinet","POWER ISSUE",
AK1882="AKTIVCO Coupure ENEO &amp; Baisse de tension","POWER ISSUE",
AK1882="Coupure ENEO &amp; Baisse de tension","POWER ISSUE",
AK1882="Defaut GE &amp; POWER Cabinet","POWER ISSUE",
AK1882="Sharing","POWER ISSUE",
AK1882="Sites strategiques &amp; DataCenter","POWER ISSUE",
AK1882="Exclu","Exclu",
AK1882="SAT","TX ISSUE",
AK1882="SPARE-ISSUE","SPARE-ISSUE",
AK1882="Fiber CAmtel","TX ISSUE",
AK1882="Fiber AOF","TX ISSUE",
AK1882="Projet OCM (HUAWEI)","TRAVAUX-HUAWEI",
AK1882="Projet OCM (NOKIA)","TRAVAUX -NOKIA",
AK1882="ACCESS-ISSUE","ACCESS-ISSUE",
AK1882="Projet OCM (ZTE, NOKIA, autres projets)","TRAVAUX OCM",
AK1882="No root CAuse","No root cause",
AK1882="ODU HS","TX ISSUE",
AK1882="IP &amp; VLAN","TX ISSUE",
AK1882="Warehouse HUAWEI","SPARE-ISSUE",
AK1882="SPARE-HS","SPARE-ISSUE",
AK1882="Power Telco","RAN ISSUE",AK1882="no impacts","no impacts"
),"")</f>
        <v>Exclu</v>
      </c>
      <c r="AK1882" s="81" t="s">
        <v>5559</v>
      </c>
      <c r="AL1882" s="56" t="str" cm="1">
        <f t="array" ref="AL1882">IFERROR(_xlfn.IFS(
AK1882="MPR ISSUE","ACTIVE",
AK1882="BSS Hardware Issue","ACTIVE",
AK1882="Sites strategiques, MLL, Pylone, etc.","PASSIVE",
AK1882="AKTIVCO DEFAUT GE &amp; POWER Cabinet","PASSIVE",
AK1882="AKTIVCO Coupure ENEO &amp; Baisse de tension","PASSIVE",
AK1882="Coupure ENEO &amp; Baisse de tension","PASSIVE",
AK1882="Defaut GE &amp; POWER Cabinet","PASSIVE",
AK1882="Sharing","PASSIVE",
AK1882="Sites strategiques &amp; DataCenter","PASSIVE",
AK1882="Exclu","Exclu",
AK1882="SAT","ACTIVE",
AK1882="SPARE-ISSUE","SPARE-ISSUE",
AK1882="Fiber CAmtel","ACTIVE",
AK1882="Fiber AOF","ACTIVE",
AK1882="Projet OCM (HUAWEI)","PLANNED WORKS",
AK1882="Projet OCM (NOKIA)","PLANNED WORKS",
AK1882="ACCESS-ISSUE","ACCESS-ISSUE",
AK1882="Projet OCM (ZTE, NOKIA, autres projets)","PLANNED WORKS",
AK1882="No root CAuse","No root cause",
AK1882="ODU HS","ACTIVE",
AK1882="IP &amp; VLAN","ACTIVE",
AK1882="Warehouse HUAWEI","SPARE-ISSUE",
AK1882="SPARE-HS","SPARE-ISSUE",
AK1882="Power Telco","ACTIVE", AK1882="no impacts","no impacts"
),"")</f>
        <v>Exclu</v>
      </c>
      <c r="AM1882" s="108" t="s">
        <v>5537</v>
      </c>
      <c r="AN1882" s="117" t="s">
        <v>4557</v>
      </c>
      <c r="AP1882" s="23" t="s">
        <v>5537</v>
      </c>
      <c r="AQ1882" s="23" t="s">
        <v>5537</v>
      </c>
      <c r="AR1882" s="7"/>
      <c r="AS1882" s="6"/>
      <c r="AT1882" s="7"/>
      <c r="AU1882" s="3" t="s">
        <v>5537</v>
      </c>
      <c r="AV1882" s="24" t="s">
        <v>5537</v>
      </c>
      <c r="AW1882" s="24" t="s">
        <v>5537</v>
      </c>
      <c r="AX1882" s="24" t="s">
        <v>5537</v>
      </c>
      <c r="AY1882" s="24" t="s">
        <v>5537</v>
      </c>
      <c r="AZ1882" s="24" t="s">
        <v>5537</v>
      </c>
      <c r="BA1882" s="24" t="s">
        <v>5537</v>
      </c>
      <c r="BB1882" s="24" t="s">
        <v>5537</v>
      </c>
      <c r="BC1882" s="24" t="s">
        <v>5537</v>
      </c>
      <c r="BD1882" s="24" t="s">
        <v>5537</v>
      </c>
      <c r="BE1882" s="24" t="s">
        <v>5537</v>
      </c>
      <c r="BF1882" s="24" t="s">
        <v>5537</v>
      </c>
      <c r="BG1882" s="24" t="s">
        <v>5537</v>
      </c>
      <c r="BH1882" s="24" t="s">
        <v>5537</v>
      </c>
      <c r="BI1882" s="9" t="s">
        <v>5537</v>
      </c>
      <c r="BJ1882" s="14"/>
      <c r="BK1882" s="14" t="s">
        <v>5537</v>
      </c>
      <c r="BL1882" s="14" t="str">
        <f>_xlfn.XLOOKUP(B1882,'[4]cell downs 18042026 17h'!$B:$B,'[4]cell downs 18042026 17h'!$B:$B,"")</f>
        <v/>
      </c>
      <c r="BM1882" s="14" t="str">
        <f>_xlfn.XLOOKUP(B1882,'[5]Cells Huawei 19042026 15h'!$B:$B,'[5]Cells Huawei 19042026 15h'!$B:$B,"")</f>
        <v/>
      </c>
      <c r="BN1882" s="9" t="str">
        <f>_xlfn.XLOOKUP(B1882,'[6]cells down 19042026 9H40'!$B:$B,'[6]cells down 19042026 9H40'!$B:$B,"")</f>
        <v/>
      </c>
      <c r="BO1882" s="9" t="s">
        <v>5537</v>
      </c>
      <c r="BP1882" s="9" t="s">
        <v>12</v>
      </c>
    </row>
    <row r="1883" spans="1:68" s="9" customFormat="1" x14ac:dyDescent="0.35">
      <c r="A1883" s="1" t="s">
        <v>2397</v>
      </c>
      <c r="B1883" s="1" t="s">
        <v>2398</v>
      </c>
      <c r="C1883" s="3" t="str">
        <f>_xlfn.XLOOKUP(B1883,'[1]daily break down'!$D:$D,'[1]daily break down'!$E:$E,"")</f>
        <v>Douala</v>
      </c>
      <c r="D1883" s="1" t="s">
        <v>18</v>
      </c>
      <c r="E1883" s="30" t="s">
        <v>18</v>
      </c>
      <c r="F1883" s="3" t="s">
        <v>31</v>
      </c>
      <c r="G1883" s="1" t="s">
        <v>32</v>
      </c>
      <c r="H1883" s="41" t="str">
        <f>_xlfn.XLOOKUP(B1883,[2]CALCULATION!$B:$B,[2]CALCULATION!$H:$H,"")</f>
        <v>ZTE</v>
      </c>
      <c r="I1883" s="34">
        <v>0</v>
      </c>
      <c r="J1883" s="34">
        <v>4.337651562495541</v>
      </c>
      <c r="K1883" s="34">
        <v>0</v>
      </c>
      <c r="L1883" s="34">
        <v>0</v>
      </c>
      <c r="M1883" s="34">
        <v>0</v>
      </c>
      <c r="N1883" s="34">
        <v>0</v>
      </c>
      <c r="O1883" s="34">
        <v>0</v>
      </c>
      <c r="P1883" s="34">
        <v>0</v>
      </c>
      <c r="Q1883" s="34">
        <v>0</v>
      </c>
      <c r="R1883" s="34">
        <v>0</v>
      </c>
      <c r="S1883" s="109">
        <v>0</v>
      </c>
      <c r="T1883" s="109">
        <f>_xlfn.XLOOKUP(B1883,'[3]Nur des jours'!$B:$B,'[3]Nur des jours'!$U:$U,"")</f>
        <v>0</v>
      </c>
      <c r="U1883" s="109">
        <v>0</v>
      </c>
      <c r="V1883" s="109">
        <v>0</v>
      </c>
      <c r="W1883" s="109">
        <v>0</v>
      </c>
      <c r="X1883" s="109">
        <v>0</v>
      </c>
      <c r="Y1883" s="109">
        <v>0</v>
      </c>
      <c r="Z1883" s="109">
        <v>0</v>
      </c>
      <c r="AA1883" s="109">
        <v>0</v>
      </c>
      <c r="AB1883" s="109">
        <v>0</v>
      </c>
      <c r="AC1883" s="109">
        <v>0</v>
      </c>
      <c r="AD1883" s="109">
        <v>0</v>
      </c>
      <c r="AE1883" s="109">
        <v>0</v>
      </c>
      <c r="AF1883" s="109">
        <v>0</v>
      </c>
      <c r="AG1883" s="57" t="str">
        <f>_xlfn.XLOOKUP(B1883,[3]CALCULATION!$B:$B,[3]CALCULATION!$M:$M,"")</f>
        <v>Operationnel</v>
      </c>
      <c r="AH1883" s="57"/>
      <c r="AI1883" s="56" t="str" cm="1">
        <f t="array" ref="AI1883">IFERROR(_xlfn.IFS(
AK1883="MPR ISSUE","PDH",
AK1883="BSS Hardware Issue","BSS",
AK1883="Sites strategiques, MLL, Pylone, etc.","ENVTECH",
AK1883="AKTIVCO DEFAUT GE &amp; POWER Cabinet","AKTIVCO",
AK1883="AKTIVCO Coupure ENEO &amp; Baisse de tension","AKTIVCO GRID ONLY",
AK1883="Coupure ENEO &amp; Baisse de tension","IHS GRID ONLY",
AK1883="Defaut GE &amp; POWER Cabinet","IHS",
AK1883="Sharing","Partners",
AK1883="Sites strategiques &amp; DataCenter","SST &amp; DC",
AK1883="Exclu","Exclu",
AK1883="SAT","SAT",
AK1883="SPARE-ISSUE","SPARE-ISSUE",
AK1883="Fiber CAmtel","TRANS_FO_CAMTEL",
AK1883="Fiber AOF","Fiber AOF",
AK1883="Projet OCM (HUAWEI)","TRAVAUX-HUAWEI",
AK1883="Projet OCM (NOKIA)","TRAVAUX-NOKIA",
AK1883="ACCESS-ISSUE","ACCESS-ISSUE",
AK1883="Projet OCM (ZTE, NOKIA, autres projets)","TRAVAUX OCM",
AK1883="No root CAuse","No root cause",
AK1883="ODU HS","PDH",
AK1883="IP &amp; VLAN","PDH",
AK1883="Warehouse HUAWEI","SPARE-ISSUE",
AK1883="SPARE-HS","SPARE-ISSUE",
AK1883="Power Telco","BSS",AK1883="no impacts","no impacts"
),"")</f>
        <v>No root cause</v>
      </c>
      <c r="AJ1883" s="56" t="str" cm="1">
        <f t="array" ref="AJ1883">IFERROR(_xlfn.IFS(
AK1883="MPR ISSUE","TX ISSUE",
AK1883="BSS Hardware Issue","RAN ISSUE",
AK1883="Sites strategiques, MLL, Pylone, etc.","ENVTECH",
AK1883="AKTIVCO DEFAUT GE &amp; POWER Cabinet","POWER ISSUE",
AK1883="AKTIVCO Coupure ENEO &amp; Baisse de tension","POWER ISSUE",
AK1883="Coupure ENEO &amp; Baisse de tension","POWER ISSUE",
AK1883="Defaut GE &amp; POWER Cabinet","POWER ISSUE",
AK1883="Sharing","POWER ISSUE",
AK1883="Sites strategiques &amp; DataCenter","POWER ISSUE",
AK1883="Exclu","Exclu",
AK1883="SAT","TX ISSUE",
AK1883="SPARE-ISSUE","SPARE-ISSUE",
AK1883="Fiber CAmtel","TX ISSUE",
AK1883="Fiber AOF","TX ISSUE",
AK1883="Projet OCM (HUAWEI)","TRAVAUX-HUAWEI",
AK1883="Projet OCM (NOKIA)","TRAVAUX -NOKIA",
AK1883="ACCESS-ISSUE","ACCESS-ISSUE",
AK1883="Projet OCM (ZTE, NOKIA, autres projets)","TRAVAUX OCM",
AK1883="No root CAuse","No root cause",
AK1883="ODU HS","TX ISSUE",
AK1883="IP &amp; VLAN","TX ISSUE",
AK1883="Warehouse HUAWEI","SPARE-ISSUE",
AK1883="SPARE-HS","SPARE-ISSUE",
AK1883="Power Telco","RAN ISSUE",AK1883="no impacts","no impacts"
),"")</f>
        <v>No root cause</v>
      </c>
      <c r="AK1883" s="81" t="s">
        <v>5620</v>
      </c>
      <c r="AL1883" s="56" t="str" cm="1">
        <f t="array" ref="AL1883">IFERROR(_xlfn.IFS(
AK1883="MPR ISSUE","ACTIVE",
AK1883="BSS Hardware Issue","ACTIVE",
AK1883="Sites strategiques, MLL, Pylone, etc.","PASSIVE",
AK1883="AKTIVCO DEFAUT GE &amp; POWER Cabinet","PASSIVE",
AK1883="AKTIVCO Coupure ENEO &amp; Baisse de tension","PASSIVE",
AK1883="Coupure ENEO &amp; Baisse de tension","PASSIVE",
AK1883="Defaut GE &amp; POWER Cabinet","PASSIVE",
AK1883="Sharing","PASSIVE",
AK1883="Sites strategiques &amp; DataCenter","PASSIVE",
AK1883="Exclu","Exclu",
AK1883="SAT","ACTIVE",
AK1883="SPARE-ISSUE","SPARE-ISSUE",
AK1883="Fiber CAmtel","ACTIVE",
AK1883="Fiber AOF","ACTIVE",
AK1883="Projet OCM (HUAWEI)","PLANNED WORKS",
AK1883="Projet OCM (NOKIA)","PLANNED WORKS",
AK1883="ACCESS-ISSUE","ACCESS-ISSUE",
AK1883="Projet OCM (ZTE, NOKIA, autres projets)","PLANNED WORKS",
AK1883="No root CAuse","No root cause",
AK1883="ODU HS","ACTIVE",
AK1883="IP &amp; VLAN","ACTIVE",
AK1883="Warehouse HUAWEI","SPARE-ISSUE",
AK1883="SPARE-HS","SPARE-ISSUE",
AK1883="Power Telco","ACTIVE", AK1883="no impacts","no impacts"
),"")</f>
        <v>No root cause</v>
      </c>
      <c r="AM1883" s="108" t="s">
        <v>5537</v>
      </c>
      <c r="AN1883" s="117" t="s">
        <v>2398</v>
      </c>
      <c r="AP1883" s="23" t="s">
        <v>5537</v>
      </c>
      <c r="AQ1883" s="23" t="s">
        <v>5537</v>
      </c>
      <c r="AR1883" s="7"/>
      <c r="AS1883" s="6"/>
      <c r="AT1883" s="7"/>
      <c r="AU1883" s="3" t="s">
        <v>5537</v>
      </c>
      <c r="AV1883" s="24" t="s">
        <v>5537</v>
      </c>
      <c r="AW1883" s="24" t="s">
        <v>5537</v>
      </c>
      <c r="AX1883" s="24" t="s">
        <v>5537</v>
      </c>
      <c r="AY1883" s="24" t="s">
        <v>5537</v>
      </c>
      <c r="AZ1883" s="24" t="s">
        <v>5537</v>
      </c>
      <c r="BA1883" s="24" t="s">
        <v>5537</v>
      </c>
      <c r="BB1883" s="24" t="s">
        <v>5537</v>
      </c>
      <c r="BC1883" s="24" t="s">
        <v>5537</v>
      </c>
      <c r="BD1883" s="24" t="s">
        <v>5537</v>
      </c>
      <c r="BE1883" s="24" t="s">
        <v>5537</v>
      </c>
      <c r="BF1883" s="24" t="s">
        <v>5537</v>
      </c>
      <c r="BG1883" s="24" t="s">
        <v>5537</v>
      </c>
      <c r="BH1883" s="24" t="s">
        <v>5537</v>
      </c>
      <c r="BI1883" s="9" t="s">
        <v>5537</v>
      </c>
      <c r="BJ1883" s="14"/>
      <c r="BK1883" s="14" t="s">
        <v>5537</v>
      </c>
      <c r="BL1883" s="14" t="str">
        <f>_xlfn.XLOOKUP(B1883,'[4]cell downs 18042026 17h'!$B:$B,'[4]cell downs 18042026 17h'!$B:$B,"")</f>
        <v/>
      </c>
      <c r="BM1883" s="14" t="str">
        <f>_xlfn.XLOOKUP(B1883,'[5]Cells Huawei 19042026 15h'!$B:$B,'[5]Cells Huawei 19042026 15h'!$B:$B,"")</f>
        <v/>
      </c>
      <c r="BN1883" s="9" t="str">
        <f>_xlfn.XLOOKUP(B1883,'[6]cells down 19042026 9H40'!$B:$B,'[6]cells down 19042026 9H40'!$B:$B,"")</f>
        <v/>
      </c>
      <c r="BO1883" s="9" t="s">
        <v>5537</v>
      </c>
      <c r="BP1883" s="9" t="s">
        <v>12</v>
      </c>
    </row>
    <row r="1884" spans="1:68" s="9" customFormat="1" ht="23" customHeight="1" x14ac:dyDescent="0.35">
      <c r="A1884" s="1" t="s">
        <v>4616</v>
      </c>
      <c r="B1884" s="1" t="s">
        <v>4617</v>
      </c>
      <c r="C1884" s="3" t="str">
        <f>_xlfn.XLOOKUP(B1884,'[1]daily break down'!$D:$D,'[1]daily break down'!$E:$E,"")</f>
        <v>CENTRE</v>
      </c>
      <c r="D1884" s="1" t="s">
        <v>21</v>
      </c>
      <c r="E1884" s="1" t="s">
        <v>122</v>
      </c>
      <c r="F1884" s="3" t="s">
        <v>37</v>
      </c>
      <c r="G1884" s="1" t="s">
        <v>4081</v>
      </c>
      <c r="H1884" s="40" t="str">
        <f>_xlfn.XLOOKUP(B1884,[2]CALCULATION!$B:$B,[2]CALCULATION!$H:$H,"")</f>
        <v>NOKIA</v>
      </c>
      <c r="I1884" s="34">
        <v>0</v>
      </c>
      <c r="J1884" s="34">
        <v>0</v>
      </c>
      <c r="K1884" s="34">
        <v>0</v>
      </c>
      <c r="L1884" s="34">
        <v>0</v>
      </c>
      <c r="M1884" s="34">
        <v>0</v>
      </c>
      <c r="N1884" s="34">
        <v>0</v>
      </c>
      <c r="O1884" s="34">
        <v>0</v>
      </c>
      <c r="P1884" s="34">
        <v>0</v>
      </c>
      <c r="Q1884" s="34">
        <v>0</v>
      </c>
      <c r="R1884" s="34">
        <v>0</v>
      </c>
      <c r="S1884" s="109">
        <v>0</v>
      </c>
      <c r="T1884" s="109">
        <f>_xlfn.XLOOKUP(B1884,'[3]Nur des jours'!$B:$B,'[3]Nur des jours'!$U:$U,"")</f>
        <v>0</v>
      </c>
      <c r="U1884" s="109">
        <v>0</v>
      </c>
      <c r="V1884" s="109">
        <v>0</v>
      </c>
      <c r="W1884" s="109">
        <v>0</v>
      </c>
      <c r="X1884" s="109">
        <v>0</v>
      </c>
      <c r="Y1884" s="109">
        <v>0</v>
      </c>
      <c r="Z1884" s="109">
        <v>0</v>
      </c>
      <c r="AA1884" s="109">
        <v>0</v>
      </c>
      <c r="AB1884" s="109">
        <v>0</v>
      </c>
      <c r="AC1884" s="109">
        <v>0</v>
      </c>
      <c r="AD1884" s="109">
        <v>0</v>
      </c>
      <c r="AE1884" s="109">
        <v>0</v>
      </c>
      <c r="AF1884" s="109">
        <v>0</v>
      </c>
      <c r="AG1884" s="57" t="str">
        <f>_xlfn.XLOOKUP(B1884,[3]CALCULATION!$B:$B,[3]CALCULATION!$M:$M,"")</f>
        <v>Operationnel</v>
      </c>
      <c r="AH1884" s="57"/>
      <c r="AI1884" s="56" t="str" cm="1">
        <f t="array" ref="AI1884">IFERROR(_xlfn.IFS(
AK1884="MPR ISSUE","PDH",
AK1884="BSS Hardware Issue","BSS",
AK1884="Sites strategiques, MLL, Pylone, etc.","ENVTECH",
AK1884="AKTIVCO DEFAUT GE &amp; POWER Cabinet","AKTIVCO",
AK1884="AKTIVCO Coupure ENEO &amp; Baisse de tension","AKTIVCO GRID ONLY",
AK1884="Coupure ENEO &amp; Baisse de tension","IHS GRID ONLY",
AK1884="Defaut GE &amp; POWER Cabinet","IHS",
AK1884="Sharing","Partners",
AK1884="Sites strategiques &amp; DataCenter","SST &amp; DC",
AK1884="Exclu","Exclu",
AK1884="SAT","SAT",
AK1884="SPARE-ISSUE","SPARE-ISSUE",
AK1884="Fiber CAmtel","TRANS_FO_CAMTEL",
AK1884="Fiber AOF","Fiber AOF",
AK1884="Projet OCM (HUAWEI)","TRAVAUX-HUAWEI",
AK1884="Projet OCM (NOKIA)","TRAVAUX-NOKIA",
AK1884="ACCESS-ISSUE","ACCESS-ISSUE",
AK1884="Projet OCM (ZTE, NOKIA, autres projets)","TRAVAUX OCM",
AK1884="No root CAuse","No root cause",
AK1884="ODU HS","PDH",
AK1884="IP &amp; VLAN","PDH",
AK1884="Warehouse HUAWEI","SPARE-ISSUE",
AK1884="SPARE-HS","SPARE-ISSUE",
AK1884="Power Telco","BSS",AK1884="no impacts","no impacts"
),"")</f>
        <v>AKTIVCO</v>
      </c>
      <c r="AJ1884" s="56" t="str" cm="1">
        <f t="array" ref="AJ1884">IFERROR(_xlfn.IFS(
AK1884="MPR ISSUE","TX ISSUE",
AK1884="BSS Hardware Issue","RAN ISSUE",
AK1884="Sites strategiques, MLL, Pylone, etc.","ENVTECH",
AK1884="AKTIVCO DEFAUT GE &amp; POWER Cabinet","POWER ISSUE",
AK1884="AKTIVCO Coupure ENEO &amp; Baisse de tension","POWER ISSUE",
AK1884="Coupure ENEO &amp; Baisse de tension","POWER ISSUE",
AK1884="Defaut GE &amp; POWER Cabinet","POWER ISSUE",
AK1884="Sharing","POWER ISSUE",
AK1884="Sites strategiques &amp; DataCenter","POWER ISSUE",
AK1884="Exclu","Exclu",
AK1884="SAT","TX ISSUE",
AK1884="SPARE-ISSUE","SPARE-ISSUE",
AK1884="Fiber CAmtel","TX ISSUE",
AK1884="Fiber AOF","TX ISSUE",
AK1884="Projet OCM (HUAWEI)","TRAVAUX-HUAWEI",
AK1884="Projet OCM (NOKIA)","TRAVAUX -NOKIA",
AK1884="ACCESS-ISSUE","ACCESS-ISSUE",
AK1884="Projet OCM (ZTE, NOKIA, autres projets)","TRAVAUX OCM",
AK1884="No root CAuse","No root cause",
AK1884="ODU HS","TX ISSUE",
AK1884="IP &amp; VLAN","TX ISSUE",
AK1884="Warehouse HUAWEI","SPARE-ISSUE",
AK1884="SPARE-HS","SPARE-ISSUE",
AK1884="Power Telco","RAN ISSUE",AK1884="no impacts","no impacts"
),"")</f>
        <v>POWER ISSUE</v>
      </c>
      <c r="AK1884" s="81" t="s">
        <v>5325</v>
      </c>
      <c r="AL1884" s="56" t="str" cm="1">
        <f t="array" ref="AL1884">IFERROR(_xlfn.IFS(
AK1884="MPR ISSUE","ACTIVE",
AK1884="BSS Hardware Issue","ACTIVE",
AK1884="Sites strategiques, MLL, Pylone, etc.","PASSIVE",
AK1884="AKTIVCO DEFAUT GE &amp; POWER Cabinet","PASSIVE",
AK1884="AKTIVCO Coupure ENEO &amp; Baisse de tension","PASSIVE",
AK1884="Coupure ENEO &amp; Baisse de tension","PASSIVE",
AK1884="Defaut GE &amp; POWER Cabinet","PASSIVE",
AK1884="Sharing","PASSIVE",
AK1884="Sites strategiques &amp; DataCenter","PASSIVE",
AK1884="Exclu","Exclu",
AK1884="SAT","ACTIVE",
AK1884="SPARE-ISSUE","SPARE-ISSUE",
AK1884="Fiber CAmtel","ACTIVE",
AK1884="Fiber AOF","ACTIVE",
AK1884="Projet OCM (HUAWEI)","PLANNED WORKS",
AK1884="Projet OCM (NOKIA)","PLANNED WORKS",
AK1884="ACCESS-ISSUE","ACCESS-ISSUE",
AK1884="Projet OCM (ZTE, NOKIA, autres projets)","PLANNED WORKS",
AK1884="No root CAuse","No root cause",
AK1884="ODU HS","ACTIVE",
AK1884="IP &amp; VLAN","ACTIVE",
AK1884="Warehouse HUAWEI","SPARE-ISSUE",
AK1884="SPARE-HS","SPARE-ISSUE",
AK1884="Power Telco","ACTIVE", AK1884="no impacts","no impacts"
),"")</f>
        <v>PASSIVE</v>
      </c>
      <c r="AM1884" s="108" t="s">
        <v>6023</v>
      </c>
      <c r="AN1884" s="117" t="s">
        <v>4617</v>
      </c>
      <c r="AP1884" s="23" t="s">
        <v>5537</v>
      </c>
      <c r="AQ1884" s="23" t="s">
        <v>5537</v>
      </c>
      <c r="AR1884" s="7"/>
      <c r="AS1884" s="6"/>
      <c r="AT1884" s="7"/>
      <c r="AU1884" s="3" t="s">
        <v>5537</v>
      </c>
      <c r="AV1884" s="24" t="s">
        <v>5537</v>
      </c>
      <c r="AW1884" s="24" t="s">
        <v>5537</v>
      </c>
      <c r="AX1884" s="24" t="s">
        <v>5537</v>
      </c>
      <c r="AY1884" s="24" t="s">
        <v>5537</v>
      </c>
      <c r="AZ1884" s="24" t="s">
        <v>6572</v>
      </c>
      <c r="BA1884" s="24" t="s">
        <v>5537</v>
      </c>
      <c r="BB1884" s="24" t="s">
        <v>5537</v>
      </c>
      <c r="BC1884" s="24" t="s">
        <v>5537</v>
      </c>
      <c r="BD1884" s="24" t="s">
        <v>5537</v>
      </c>
      <c r="BE1884" s="24" t="s">
        <v>5537</v>
      </c>
      <c r="BF1884" s="24" t="s">
        <v>6573</v>
      </c>
      <c r="BG1884" s="24" t="s">
        <v>6574</v>
      </c>
      <c r="BH1884" s="24" t="s">
        <v>5537</v>
      </c>
      <c r="BI1884" s="9" t="s">
        <v>6575</v>
      </c>
      <c r="BJ1884" s="14"/>
      <c r="BK1884" s="14" t="s">
        <v>5537</v>
      </c>
      <c r="BL1884" s="14" t="str">
        <f>_xlfn.XLOOKUP(B1884,'[4]cell downs 18042026 17h'!$B:$B,'[4]cell downs 18042026 17h'!$B:$B,"")</f>
        <v/>
      </c>
      <c r="BM1884" s="14" t="str">
        <f>_xlfn.XLOOKUP(B1884,'[5]Cells Huawei 19042026 15h'!$B:$B,'[5]Cells Huawei 19042026 15h'!$B:$B,"")</f>
        <v/>
      </c>
      <c r="BN1884" s="9" t="str">
        <f>_xlfn.XLOOKUP(B1884,'[6]cells down 19042026 9H40'!$B:$B,'[6]cells down 19042026 9H40'!$B:$B,"")</f>
        <v/>
      </c>
      <c r="BO1884" s="9" t="s">
        <v>5537</v>
      </c>
      <c r="BP1884" s="9" t="s">
        <v>5537</v>
      </c>
    </row>
    <row r="1885" spans="1:68" s="9" customFormat="1" x14ac:dyDescent="0.35">
      <c r="A1885" s="1" t="s">
        <v>3269</v>
      </c>
      <c r="B1885" s="8" t="s">
        <v>3270</v>
      </c>
      <c r="C1885" s="3" t="str">
        <f>_xlfn.XLOOKUP(B1885,'[1]daily break down'!$D:$D,'[1]daily break down'!$E:$E,"")</f>
        <v>LITTORAL</v>
      </c>
      <c r="D1885" s="1" t="s">
        <v>11</v>
      </c>
      <c r="E1885" s="1" t="s">
        <v>12</v>
      </c>
      <c r="F1885" s="3" t="s">
        <v>31</v>
      </c>
      <c r="G1885" s="1" t="s">
        <v>354</v>
      </c>
      <c r="H1885" s="41" t="str">
        <f>_xlfn.XLOOKUP(B1885,[2]CALCULATION!$B:$B,[2]CALCULATION!$H:$H,"")</f>
        <v>ZTE</v>
      </c>
      <c r="I1885" s="34">
        <v>0</v>
      </c>
      <c r="J1885" s="34">
        <v>0</v>
      </c>
      <c r="K1885" s="34">
        <v>0</v>
      </c>
      <c r="L1885" s="34">
        <v>0</v>
      </c>
      <c r="M1885" s="34">
        <v>0</v>
      </c>
      <c r="N1885" s="34">
        <v>0</v>
      </c>
      <c r="O1885" s="34">
        <v>0</v>
      </c>
      <c r="P1885" s="34">
        <v>0</v>
      </c>
      <c r="Q1885" s="34">
        <v>4.2804187961750177E-4</v>
      </c>
      <c r="R1885" s="34">
        <v>0</v>
      </c>
      <c r="S1885" s="109">
        <v>0</v>
      </c>
      <c r="T1885" s="109">
        <f>_xlfn.XLOOKUP(B1885,'[3]Nur des jours'!$B:$B,'[3]Nur des jours'!$U:$U,"")</f>
        <v>0</v>
      </c>
      <c r="U1885" s="109">
        <v>0</v>
      </c>
      <c r="V1885" s="109">
        <v>0</v>
      </c>
      <c r="W1885" s="109">
        <v>0</v>
      </c>
      <c r="X1885" s="109">
        <v>0</v>
      </c>
      <c r="Y1885" s="109">
        <v>0</v>
      </c>
      <c r="Z1885" s="109">
        <v>0</v>
      </c>
      <c r="AA1885" s="109">
        <v>0</v>
      </c>
      <c r="AB1885" s="109">
        <v>0</v>
      </c>
      <c r="AC1885" s="109">
        <v>0</v>
      </c>
      <c r="AD1885" s="109">
        <v>0</v>
      </c>
      <c r="AE1885" s="109">
        <v>0</v>
      </c>
      <c r="AF1885" s="109">
        <v>0</v>
      </c>
      <c r="AG1885" s="57" t="str">
        <f>_xlfn.XLOOKUP(B1885,[3]CALCULATION!$B:$B,[3]CALCULATION!$M:$M,"")</f>
        <v>Operationnel</v>
      </c>
      <c r="AH1885" s="57"/>
      <c r="AI1885" s="56" t="str" cm="1">
        <f t="array" ref="AI1885">IFERROR(_xlfn.IFS(
AK1885="MPR ISSUE","PDH",
AK1885="BSS Hardware Issue","BSS",
AK1885="Sites strategiques, MLL, Pylone, etc.","ENVTECH",
AK1885="AKTIVCO DEFAUT GE &amp; POWER Cabinet","AKTIVCO",
AK1885="AKTIVCO Coupure ENEO &amp; Baisse de tension","AKTIVCO GRID ONLY",
AK1885="Coupure ENEO &amp; Baisse de tension","IHS GRID ONLY",
AK1885="Defaut GE &amp; POWER Cabinet","IHS",
AK1885="Sharing","Partners",
AK1885="Sites strategiques &amp; DataCenter","SST &amp; DC",
AK1885="Exclu","Exclu",
AK1885="SAT","SAT",
AK1885="SPARE-ISSUE","SPARE-ISSUE",
AK1885="Fiber CAmtel","TRANS_FO_CAMTEL",
AK1885="Fiber AOF","Fiber AOF",
AK1885="Projet OCM (HUAWEI)","TRAVAUX-HUAWEI",
AK1885="Projet OCM (NOKIA)","TRAVAUX-NOKIA",
AK1885="ACCESS-ISSUE","ACCESS-ISSUE",
AK1885="Projet OCM (ZTE, NOKIA, autres projets)","TRAVAUX OCM",
AK1885="No root CAuse","No root cause",
AK1885="ODU HS","PDH",
AK1885="IP &amp; VLAN","PDH",
AK1885="Warehouse HUAWEI","SPARE-ISSUE",
AK1885="SPARE-HS","SPARE-ISSUE",
AK1885="Power Telco","BSS",AK1885="no impacts","no impacts"
),"")</f>
        <v>No root cause</v>
      </c>
      <c r="AJ1885" s="56" t="str" cm="1">
        <f t="array" ref="AJ1885">IFERROR(_xlfn.IFS(
AK1885="MPR ISSUE","TX ISSUE",
AK1885="BSS Hardware Issue","RAN ISSUE",
AK1885="Sites strategiques, MLL, Pylone, etc.","ENVTECH",
AK1885="AKTIVCO DEFAUT GE &amp; POWER Cabinet","POWER ISSUE",
AK1885="AKTIVCO Coupure ENEO &amp; Baisse de tension","POWER ISSUE",
AK1885="Coupure ENEO &amp; Baisse de tension","POWER ISSUE",
AK1885="Defaut GE &amp; POWER Cabinet","POWER ISSUE",
AK1885="Sharing","POWER ISSUE",
AK1885="Sites strategiques &amp; DataCenter","POWER ISSUE",
AK1885="Exclu","Exclu",
AK1885="SAT","TX ISSUE",
AK1885="SPARE-ISSUE","SPARE-ISSUE",
AK1885="Fiber CAmtel","TX ISSUE",
AK1885="Fiber AOF","TX ISSUE",
AK1885="Projet OCM (HUAWEI)","TRAVAUX-HUAWEI",
AK1885="Projet OCM (NOKIA)","TRAVAUX -NOKIA",
AK1885="ACCESS-ISSUE","ACCESS-ISSUE",
AK1885="Projet OCM (ZTE, NOKIA, autres projets)","TRAVAUX OCM",
AK1885="No root CAuse","No root cause",
AK1885="ODU HS","TX ISSUE",
AK1885="IP &amp; VLAN","TX ISSUE",
AK1885="Warehouse HUAWEI","SPARE-ISSUE",
AK1885="SPARE-HS","SPARE-ISSUE",
AK1885="Power Telco","RAN ISSUE",AK1885="no impacts","no impacts"
),"")</f>
        <v>No root cause</v>
      </c>
      <c r="AK1885" s="81" t="s">
        <v>5620</v>
      </c>
      <c r="AL1885" s="56" t="str" cm="1">
        <f t="array" ref="AL1885">IFERROR(_xlfn.IFS(
AK1885="MPR ISSUE","ACTIVE",
AK1885="BSS Hardware Issue","ACTIVE",
AK1885="Sites strategiques, MLL, Pylone, etc.","PASSIVE",
AK1885="AKTIVCO DEFAUT GE &amp; POWER Cabinet","PASSIVE",
AK1885="AKTIVCO Coupure ENEO &amp; Baisse de tension","PASSIVE",
AK1885="Coupure ENEO &amp; Baisse de tension","PASSIVE",
AK1885="Defaut GE &amp; POWER Cabinet","PASSIVE",
AK1885="Sharing","PASSIVE",
AK1885="Sites strategiques &amp; DataCenter","PASSIVE",
AK1885="Exclu","Exclu",
AK1885="SAT","ACTIVE",
AK1885="SPARE-ISSUE","SPARE-ISSUE",
AK1885="Fiber CAmtel","ACTIVE",
AK1885="Fiber AOF","ACTIVE",
AK1885="Projet OCM (HUAWEI)","PLANNED WORKS",
AK1885="Projet OCM (NOKIA)","PLANNED WORKS",
AK1885="ACCESS-ISSUE","ACCESS-ISSUE",
AK1885="Projet OCM (ZTE, NOKIA, autres projets)","PLANNED WORKS",
AK1885="No root CAuse","No root cause",
AK1885="ODU HS","ACTIVE",
AK1885="IP &amp; VLAN","ACTIVE",
AK1885="Warehouse HUAWEI","SPARE-ISSUE",
AK1885="SPARE-HS","SPARE-ISSUE",
AK1885="Power Telco","ACTIVE", AK1885="no impacts","no impacts"
),"")</f>
        <v>No root cause</v>
      </c>
      <c r="AM1885" s="108" t="s">
        <v>5537</v>
      </c>
      <c r="AN1885" s="117" t="s">
        <v>3270</v>
      </c>
      <c r="AP1885" s="23" t="s">
        <v>5537</v>
      </c>
      <c r="AQ1885" s="23" t="s">
        <v>5537</v>
      </c>
      <c r="AR1885" s="7"/>
      <c r="AS1885" s="6"/>
      <c r="AT1885" s="7"/>
      <c r="AU1885" s="3" t="s">
        <v>5537</v>
      </c>
      <c r="AV1885" s="24" t="s">
        <v>5537</v>
      </c>
      <c r="AW1885" s="24" t="s">
        <v>5537</v>
      </c>
      <c r="AX1885" s="24" t="s">
        <v>5537</v>
      </c>
      <c r="AY1885" s="24" t="s">
        <v>5537</v>
      </c>
      <c r="AZ1885" s="24" t="s">
        <v>5537</v>
      </c>
      <c r="BA1885" s="24" t="s">
        <v>5537</v>
      </c>
      <c r="BB1885" s="24" t="s">
        <v>5537</v>
      </c>
      <c r="BC1885" s="24" t="s">
        <v>5537</v>
      </c>
      <c r="BD1885" s="24" t="s">
        <v>5537</v>
      </c>
      <c r="BE1885" s="24" t="s">
        <v>5537</v>
      </c>
      <c r="BF1885" s="24" t="s">
        <v>5537</v>
      </c>
      <c r="BG1885" s="24" t="s">
        <v>5537</v>
      </c>
      <c r="BH1885" s="24" t="s">
        <v>5537</v>
      </c>
      <c r="BI1885" s="9" t="s">
        <v>5537</v>
      </c>
      <c r="BJ1885" s="14"/>
      <c r="BK1885" s="14" t="s">
        <v>5537</v>
      </c>
      <c r="BL1885" s="14" t="str">
        <f>_xlfn.XLOOKUP(B1885,'[4]cell downs 18042026 17h'!$B:$B,'[4]cell downs 18042026 17h'!$B:$B,"")</f>
        <v/>
      </c>
      <c r="BM1885" s="14" t="str">
        <f>_xlfn.XLOOKUP(B1885,'[5]Cells Huawei 19042026 15h'!$B:$B,'[5]Cells Huawei 19042026 15h'!$B:$B,"")</f>
        <v/>
      </c>
      <c r="BN1885" s="9" t="str">
        <f>_xlfn.XLOOKUP(B1885,'[6]cells down 19042026 9H40'!$B:$B,'[6]cells down 19042026 9H40'!$B:$B,"")</f>
        <v/>
      </c>
      <c r="BO1885" s="9" t="s">
        <v>3270</v>
      </c>
      <c r="BP1885" s="9" t="s">
        <v>5537</v>
      </c>
    </row>
    <row r="1886" spans="1:68" s="9" customFormat="1" x14ac:dyDescent="0.35">
      <c r="A1886" s="1" t="s">
        <v>3193</v>
      </c>
      <c r="B1886" s="8" t="s">
        <v>3194</v>
      </c>
      <c r="C1886" s="3" t="str">
        <f>_xlfn.XLOOKUP(B1886,'[1]daily break down'!$D:$D,'[1]daily break down'!$E:$E,"")</f>
        <v>Douala</v>
      </c>
      <c r="D1886" s="1" t="s">
        <v>21</v>
      </c>
      <c r="E1886" s="1" t="s">
        <v>36</v>
      </c>
      <c r="F1886" s="3" t="s">
        <v>31</v>
      </c>
      <c r="G1886" s="1" t="s">
        <v>32</v>
      </c>
      <c r="H1886" s="41" t="str">
        <f>_xlfn.XLOOKUP(B1886,[2]CALCULATION!$B:$B,[2]CALCULATION!$H:$H,"")</f>
        <v>ZTE</v>
      </c>
      <c r="I1886" s="34">
        <v>0</v>
      </c>
      <c r="J1886" s="34">
        <v>0</v>
      </c>
      <c r="K1886" s="34">
        <v>0</v>
      </c>
      <c r="L1886" s="34">
        <v>0</v>
      </c>
      <c r="M1886" s="34">
        <v>0</v>
      </c>
      <c r="N1886" s="34">
        <v>0</v>
      </c>
      <c r="O1886" s="34">
        <v>0</v>
      </c>
      <c r="P1886" s="34">
        <v>0</v>
      </c>
      <c r="Q1886" s="34">
        <v>0</v>
      </c>
      <c r="R1886" s="34">
        <v>0</v>
      </c>
      <c r="S1886" s="109">
        <v>0</v>
      </c>
      <c r="T1886" s="109">
        <f>_xlfn.XLOOKUP(B1886,'[3]Nur des jours'!$B:$B,'[3]Nur des jours'!$U:$U,"")</f>
        <v>0</v>
      </c>
      <c r="U1886" s="109">
        <v>0</v>
      </c>
      <c r="V1886" s="109">
        <v>0</v>
      </c>
      <c r="W1886" s="109">
        <v>0</v>
      </c>
      <c r="X1886" s="109">
        <v>0</v>
      </c>
      <c r="Y1886" s="109">
        <v>0</v>
      </c>
      <c r="Z1886" s="109">
        <v>0</v>
      </c>
      <c r="AA1886" s="109">
        <v>0</v>
      </c>
      <c r="AB1886" s="109">
        <v>0</v>
      </c>
      <c r="AC1886" s="109">
        <v>0</v>
      </c>
      <c r="AD1886" s="109">
        <v>0</v>
      </c>
      <c r="AE1886" s="109">
        <v>0</v>
      </c>
      <c r="AF1886" s="109">
        <v>0</v>
      </c>
      <c r="AG1886" s="57" t="str">
        <f>_xlfn.XLOOKUP(B1886,[3]CALCULATION!$B:$B,[3]CALCULATION!$M:$M,"")</f>
        <v>Operationnel</v>
      </c>
      <c r="AH1886" s="57"/>
      <c r="AI1886" s="56" t="str" cm="1">
        <f t="array" ref="AI1886">IFERROR(_xlfn.IFS(
AK1886="MPR ISSUE","PDH",
AK1886="BSS Hardware Issue","BSS",
AK1886="Sites strategiques, MLL, Pylone, etc.","ENVTECH",
AK1886="AKTIVCO DEFAUT GE &amp; POWER Cabinet","AKTIVCO",
AK1886="AKTIVCO Coupure ENEO &amp; Baisse de tension","AKTIVCO GRID ONLY",
AK1886="Coupure ENEO &amp; Baisse de tension","IHS GRID ONLY",
AK1886="Defaut GE &amp; POWER Cabinet","IHS",
AK1886="Sharing","Partners",
AK1886="Sites strategiques &amp; DataCenter","SST &amp; DC",
AK1886="Exclu","Exclu",
AK1886="SAT","SAT",
AK1886="SPARE-ISSUE","SPARE-ISSUE",
AK1886="Fiber CAmtel","TRANS_FO_CAMTEL",
AK1886="Fiber AOF","Fiber AOF",
AK1886="Projet OCM (HUAWEI)","TRAVAUX-HUAWEI",
AK1886="Projet OCM (NOKIA)","TRAVAUX-NOKIA",
AK1886="ACCESS-ISSUE","ACCESS-ISSUE",
AK1886="Projet OCM (ZTE, NOKIA, autres projets)","TRAVAUX OCM",
AK1886="No root CAuse","No root cause",
AK1886="ODU HS","PDH",
AK1886="IP &amp; VLAN","PDH",
AK1886="Warehouse HUAWEI","SPARE-ISSUE",
AK1886="SPARE-HS","SPARE-ISSUE",
AK1886="Power Telco","BSS",AK1886="no impacts","no impacts"
),"")</f>
        <v>No root cause</v>
      </c>
      <c r="AJ1886" s="56" t="str" cm="1">
        <f t="array" ref="AJ1886">IFERROR(_xlfn.IFS(
AK1886="MPR ISSUE","TX ISSUE",
AK1886="BSS Hardware Issue","RAN ISSUE",
AK1886="Sites strategiques, MLL, Pylone, etc.","ENVTECH",
AK1886="AKTIVCO DEFAUT GE &amp; POWER Cabinet","POWER ISSUE",
AK1886="AKTIVCO Coupure ENEO &amp; Baisse de tension","POWER ISSUE",
AK1886="Coupure ENEO &amp; Baisse de tension","POWER ISSUE",
AK1886="Defaut GE &amp; POWER Cabinet","POWER ISSUE",
AK1886="Sharing","POWER ISSUE",
AK1886="Sites strategiques &amp; DataCenter","POWER ISSUE",
AK1886="Exclu","Exclu",
AK1886="SAT","TX ISSUE",
AK1886="SPARE-ISSUE","SPARE-ISSUE",
AK1886="Fiber CAmtel","TX ISSUE",
AK1886="Fiber AOF","TX ISSUE",
AK1886="Projet OCM (HUAWEI)","TRAVAUX-HUAWEI",
AK1886="Projet OCM (NOKIA)","TRAVAUX -NOKIA",
AK1886="ACCESS-ISSUE","ACCESS-ISSUE",
AK1886="Projet OCM (ZTE, NOKIA, autres projets)","TRAVAUX OCM",
AK1886="No root CAuse","No root cause",
AK1886="ODU HS","TX ISSUE",
AK1886="IP &amp; VLAN","TX ISSUE",
AK1886="Warehouse HUAWEI","SPARE-ISSUE",
AK1886="SPARE-HS","SPARE-ISSUE",
AK1886="Power Telco","RAN ISSUE",AK1886="no impacts","no impacts"
),"")</f>
        <v>No root cause</v>
      </c>
      <c r="AK1886" s="81" t="s">
        <v>5620</v>
      </c>
      <c r="AL1886" s="56" t="str" cm="1">
        <f t="array" ref="AL1886">IFERROR(_xlfn.IFS(
AK1886="MPR ISSUE","ACTIVE",
AK1886="BSS Hardware Issue","ACTIVE",
AK1886="Sites strategiques, MLL, Pylone, etc.","PASSIVE",
AK1886="AKTIVCO DEFAUT GE &amp; POWER Cabinet","PASSIVE",
AK1886="AKTIVCO Coupure ENEO &amp; Baisse de tension","PASSIVE",
AK1886="Coupure ENEO &amp; Baisse de tension","PASSIVE",
AK1886="Defaut GE &amp; POWER Cabinet","PASSIVE",
AK1886="Sharing","PASSIVE",
AK1886="Sites strategiques &amp; DataCenter","PASSIVE",
AK1886="Exclu","Exclu",
AK1886="SAT","ACTIVE",
AK1886="SPARE-ISSUE","SPARE-ISSUE",
AK1886="Fiber CAmtel","ACTIVE",
AK1886="Fiber AOF","ACTIVE",
AK1886="Projet OCM (HUAWEI)","PLANNED WORKS",
AK1886="Projet OCM (NOKIA)","PLANNED WORKS",
AK1886="ACCESS-ISSUE","ACCESS-ISSUE",
AK1886="Projet OCM (ZTE, NOKIA, autres projets)","PLANNED WORKS",
AK1886="No root CAuse","No root cause",
AK1886="ODU HS","ACTIVE",
AK1886="IP &amp; VLAN","ACTIVE",
AK1886="Warehouse HUAWEI","SPARE-ISSUE",
AK1886="SPARE-HS","SPARE-ISSUE",
AK1886="Power Telco","ACTIVE", AK1886="no impacts","no impacts"
),"")</f>
        <v>No root cause</v>
      </c>
      <c r="AM1886" s="108" t="s">
        <v>5537</v>
      </c>
      <c r="AN1886" s="117" t="s">
        <v>3194</v>
      </c>
      <c r="AP1886" s="23" t="s">
        <v>5537</v>
      </c>
      <c r="AQ1886" s="23" t="s">
        <v>5537</v>
      </c>
      <c r="AR1886" s="7"/>
      <c r="AS1886" s="6"/>
      <c r="AT1886" s="7"/>
      <c r="AU1886" s="3" t="s">
        <v>5537</v>
      </c>
      <c r="AV1886" s="24" t="s">
        <v>5537</v>
      </c>
      <c r="AW1886" s="24" t="s">
        <v>5537</v>
      </c>
      <c r="AX1886" s="24" t="s">
        <v>5537</v>
      </c>
      <c r="AY1886" s="24" t="s">
        <v>5537</v>
      </c>
      <c r="AZ1886" s="24" t="s">
        <v>5537</v>
      </c>
      <c r="BA1886" s="24" t="s">
        <v>5537</v>
      </c>
      <c r="BB1886" s="24" t="s">
        <v>5537</v>
      </c>
      <c r="BC1886" s="24" t="s">
        <v>5537</v>
      </c>
      <c r="BD1886" s="24" t="s">
        <v>5537</v>
      </c>
      <c r="BE1886" s="24" t="s">
        <v>5537</v>
      </c>
      <c r="BF1886" s="24" t="s">
        <v>5537</v>
      </c>
      <c r="BG1886" s="24" t="s">
        <v>5537</v>
      </c>
      <c r="BH1886" s="24" t="s">
        <v>5537</v>
      </c>
      <c r="BI1886" s="9" t="s">
        <v>5537</v>
      </c>
      <c r="BJ1886" s="14"/>
      <c r="BK1886" s="14" t="s">
        <v>5537</v>
      </c>
      <c r="BL1886" s="14" t="str">
        <f>_xlfn.XLOOKUP(B1886,'[4]cell downs 18042026 17h'!$B:$B,'[4]cell downs 18042026 17h'!$B:$B,"")</f>
        <v/>
      </c>
      <c r="BM1886" s="14" t="str">
        <f>_xlfn.XLOOKUP(B1886,'[5]Cells Huawei 19042026 15h'!$B:$B,'[5]Cells Huawei 19042026 15h'!$B:$B,"")</f>
        <v/>
      </c>
      <c r="BN1886" s="9" t="str">
        <f>_xlfn.XLOOKUP(B1886,'[6]cells down 19042026 9H40'!$B:$B,'[6]cells down 19042026 9H40'!$B:$B,"")</f>
        <v/>
      </c>
      <c r="BO1886" s="9" t="s">
        <v>5537</v>
      </c>
      <c r="BP1886" s="9" t="s">
        <v>12</v>
      </c>
    </row>
    <row r="1887" spans="1:68" s="9" customFormat="1" x14ac:dyDescent="0.35">
      <c r="A1887" s="1" t="s">
        <v>921</v>
      </c>
      <c r="B1887" s="8" t="s">
        <v>922</v>
      </c>
      <c r="C1887" s="3" t="str">
        <f>_xlfn.XLOOKUP(B1887,'[1]daily break down'!$D:$D,'[1]daily break down'!$E:$E,"")</f>
        <v>Yaounde</v>
      </c>
      <c r="D1887" s="1" t="s">
        <v>11</v>
      </c>
      <c r="E1887" s="1" t="s">
        <v>12</v>
      </c>
      <c r="F1887" s="3" t="s">
        <v>37</v>
      </c>
      <c r="G1887" s="1" t="s">
        <v>38</v>
      </c>
      <c r="H1887" s="41" t="str">
        <f>_xlfn.XLOOKUP(B1887,[2]CALCULATION!$B:$B,[2]CALCULATION!$H:$H,"")</f>
        <v>ZTE</v>
      </c>
      <c r="I1887" s="34">
        <v>0</v>
      </c>
      <c r="J1887" s="34">
        <v>0</v>
      </c>
      <c r="K1887" s="34">
        <v>0</v>
      </c>
      <c r="L1887" s="34">
        <v>0</v>
      </c>
      <c r="M1887" s="34">
        <v>0</v>
      </c>
      <c r="N1887" s="34">
        <v>0</v>
      </c>
      <c r="O1887" s="34">
        <v>0</v>
      </c>
      <c r="P1887" s="34">
        <v>0</v>
      </c>
      <c r="Q1887" s="34">
        <v>0</v>
      </c>
      <c r="R1887" s="34">
        <v>0</v>
      </c>
      <c r="S1887" s="109">
        <v>0</v>
      </c>
      <c r="T1887" s="109">
        <f>_xlfn.XLOOKUP(B1887,'[3]Nur des jours'!$B:$B,'[3]Nur des jours'!$U:$U,"")</f>
        <v>0</v>
      </c>
      <c r="U1887" s="109">
        <v>0</v>
      </c>
      <c r="V1887" s="109">
        <v>0</v>
      </c>
      <c r="W1887" s="109">
        <v>0</v>
      </c>
      <c r="X1887" s="109">
        <v>0</v>
      </c>
      <c r="Y1887" s="109">
        <v>0</v>
      </c>
      <c r="Z1887" s="109">
        <v>0</v>
      </c>
      <c r="AA1887" s="109">
        <v>0</v>
      </c>
      <c r="AB1887" s="109">
        <v>0</v>
      </c>
      <c r="AC1887" s="109">
        <v>0</v>
      </c>
      <c r="AD1887" s="109">
        <v>0</v>
      </c>
      <c r="AE1887" s="109">
        <v>0</v>
      </c>
      <c r="AF1887" s="109">
        <v>0</v>
      </c>
      <c r="AG1887" s="57" t="str">
        <f>_xlfn.XLOOKUP(B1887,[3]CALCULATION!$B:$B,[3]CALCULATION!$M:$M,"")</f>
        <v>Operationnel</v>
      </c>
      <c r="AH1887" s="57"/>
      <c r="AI1887" s="56" t="str" cm="1">
        <f t="array" ref="AI1887">IFERROR(_xlfn.IFS(
AK1887="MPR ISSUE","PDH",
AK1887="BSS Hardware Issue","BSS",
AK1887="Sites strategiques, MLL, Pylone, etc.","ENVTECH",
AK1887="AKTIVCO DEFAUT GE &amp; POWER Cabinet","AKTIVCO",
AK1887="AKTIVCO Coupure ENEO &amp; Baisse de tension","AKTIVCO GRID ONLY",
AK1887="Coupure ENEO &amp; Baisse de tension","IHS GRID ONLY",
AK1887="Defaut GE &amp; POWER Cabinet","IHS",
AK1887="Sharing","Partners",
AK1887="Sites strategiques &amp; DataCenter","SST &amp; DC",
AK1887="Exclu","Exclu",
AK1887="SAT","SAT",
AK1887="SPARE-ISSUE","SPARE-ISSUE",
AK1887="Fiber CAmtel","TRANS_FO_CAMTEL",
AK1887="Fiber AOF","Fiber AOF",
AK1887="Projet OCM (HUAWEI)","TRAVAUX-HUAWEI",
AK1887="Projet OCM (NOKIA)","TRAVAUX-NOKIA",
AK1887="ACCESS-ISSUE","ACCESS-ISSUE",
AK1887="Projet OCM (ZTE, NOKIA, autres projets)","TRAVAUX OCM",
AK1887="No root CAuse","No root cause",
AK1887="ODU HS","PDH",
AK1887="IP &amp; VLAN","PDH",
AK1887="Warehouse HUAWEI","SPARE-ISSUE",
AK1887="SPARE-HS","SPARE-ISSUE",
AK1887="Power Telco","BSS",AK1887="no impacts","no impacts"
),"")</f>
        <v>No root cause</v>
      </c>
      <c r="AJ1887" s="56" t="str" cm="1">
        <f t="array" ref="AJ1887">IFERROR(_xlfn.IFS(
AK1887="MPR ISSUE","TX ISSUE",
AK1887="BSS Hardware Issue","RAN ISSUE",
AK1887="Sites strategiques, MLL, Pylone, etc.","ENVTECH",
AK1887="AKTIVCO DEFAUT GE &amp; POWER Cabinet","POWER ISSUE",
AK1887="AKTIVCO Coupure ENEO &amp; Baisse de tension","POWER ISSUE",
AK1887="Coupure ENEO &amp; Baisse de tension","POWER ISSUE",
AK1887="Defaut GE &amp; POWER Cabinet","POWER ISSUE",
AK1887="Sharing","POWER ISSUE",
AK1887="Sites strategiques &amp; DataCenter","POWER ISSUE",
AK1887="Exclu","Exclu",
AK1887="SAT","TX ISSUE",
AK1887="SPARE-ISSUE","SPARE-ISSUE",
AK1887="Fiber CAmtel","TX ISSUE",
AK1887="Fiber AOF","TX ISSUE",
AK1887="Projet OCM (HUAWEI)","TRAVAUX-HUAWEI",
AK1887="Projet OCM (NOKIA)","TRAVAUX -NOKIA",
AK1887="ACCESS-ISSUE","ACCESS-ISSUE",
AK1887="Projet OCM (ZTE, NOKIA, autres projets)","TRAVAUX OCM",
AK1887="No root CAuse","No root cause",
AK1887="ODU HS","TX ISSUE",
AK1887="IP &amp; VLAN","TX ISSUE",
AK1887="Warehouse HUAWEI","SPARE-ISSUE",
AK1887="SPARE-HS","SPARE-ISSUE",
AK1887="Power Telco","RAN ISSUE",AK1887="no impacts","no impacts"
),"")</f>
        <v>No root cause</v>
      </c>
      <c r="AK1887" s="81" t="s">
        <v>5620</v>
      </c>
      <c r="AL1887" s="56" t="str" cm="1">
        <f t="array" ref="AL1887">IFERROR(_xlfn.IFS(
AK1887="MPR ISSUE","ACTIVE",
AK1887="BSS Hardware Issue","ACTIVE",
AK1887="Sites strategiques, MLL, Pylone, etc.","PASSIVE",
AK1887="AKTIVCO DEFAUT GE &amp; POWER Cabinet","PASSIVE",
AK1887="AKTIVCO Coupure ENEO &amp; Baisse de tension","PASSIVE",
AK1887="Coupure ENEO &amp; Baisse de tension","PASSIVE",
AK1887="Defaut GE &amp; POWER Cabinet","PASSIVE",
AK1887="Sharing","PASSIVE",
AK1887="Sites strategiques &amp; DataCenter","PASSIVE",
AK1887="Exclu","Exclu",
AK1887="SAT","ACTIVE",
AK1887="SPARE-ISSUE","SPARE-ISSUE",
AK1887="Fiber CAmtel","ACTIVE",
AK1887="Fiber AOF","ACTIVE",
AK1887="Projet OCM (HUAWEI)","PLANNED WORKS",
AK1887="Projet OCM (NOKIA)","PLANNED WORKS",
AK1887="ACCESS-ISSUE","ACCESS-ISSUE",
AK1887="Projet OCM (ZTE, NOKIA, autres projets)","PLANNED WORKS",
AK1887="No root CAuse","No root cause",
AK1887="ODU HS","ACTIVE",
AK1887="IP &amp; VLAN","ACTIVE",
AK1887="Warehouse HUAWEI","SPARE-ISSUE",
AK1887="SPARE-HS","SPARE-ISSUE",
AK1887="Power Telco","ACTIVE", AK1887="no impacts","no impacts"
),"")</f>
        <v>No root cause</v>
      </c>
      <c r="AM1887" s="108" t="s">
        <v>5537</v>
      </c>
      <c r="AN1887" s="117" t="s">
        <v>922</v>
      </c>
      <c r="AP1887" s="23" t="s">
        <v>5537</v>
      </c>
      <c r="AQ1887" s="23" t="s">
        <v>5537</v>
      </c>
      <c r="AR1887" s="7"/>
      <c r="AS1887" s="6"/>
      <c r="AT1887" s="7"/>
      <c r="AU1887" s="3" t="s">
        <v>5537</v>
      </c>
      <c r="AV1887" s="24" t="s">
        <v>5537</v>
      </c>
      <c r="AW1887" s="24" t="s">
        <v>5537</v>
      </c>
      <c r="AX1887" s="24" t="s">
        <v>5537</v>
      </c>
      <c r="AY1887" s="24" t="s">
        <v>5537</v>
      </c>
      <c r="AZ1887" s="24" t="s">
        <v>5537</v>
      </c>
      <c r="BA1887" s="24" t="s">
        <v>5537</v>
      </c>
      <c r="BB1887" s="24" t="s">
        <v>5537</v>
      </c>
      <c r="BC1887" s="24" t="s">
        <v>5537</v>
      </c>
      <c r="BD1887" s="24" t="s">
        <v>5537</v>
      </c>
      <c r="BE1887" s="24" t="s">
        <v>5537</v>
      </c>
      <c r="BF1887" s="24" t="s">
        <v>5537</v>
      </c>
      <c r="BG1887" s="24" t="s">
        <v>5537</v>
      </c>
      <c r="BH1887" s="24" t="s">
        <v>5537</v>
      </c>
      <c r="BI1887" s="9" t="s">
        <v>5537</v>
      </c>
      <c r="BJ1887" s="14"/>
      <c r="BK1887" s="14" t="s">
        <v>5537</v>
      </c>
      <c r="BL1887" s="14" t="str">
        <f>_xlfn.XLOOKUP(B1887,'[4]cell downs 18042026 17h'!$B:$B,'[4]cell downs 18042026 17h'!$B:$B,"")</f>
        <v/>
      </c>
      <c r="BM1887" s="14" t="str">
        <f>_xlfn.XLOOKUP(B1887,'[5]Cells Huawei 19042026 15h'!$B:$B,'[5]Cells Huawei 19042026 15h'!$B:$B,"")</f>
        <v/>
      </c>
      <c r="BN1887" s="9" t="str">
        <f>_xlfn.XLOOKUP(B1887,'[6]cells down 19042026 9H40'!$B:$B,'[6]cells down 19042026 9H40'!$B:$B,"")</f>
        <v/>
      </c>
      <c r="BO1887" s="9" t="s">
        <v>922</v>
      </c>
      <c r="BP1887" s="9" t="s">
        <v>12</v>
      </c>
    </row>
    <row r="1888" spans="1:68" s="9" customFormat="1" x14ac:dyDescent="0.35">
      <c r="A1888" s="1" t="s">
        <v>2761</v>
      </c>
      <c r="B1888" s="8" t="s">
        <v>2762</v>
      </c>
      <c r="C1888" s="3" t="str">
        <f>_xlfn.XLOOKUP(B1888,'[1]daily break down'!$D:$D,'[1]daily break down'!$E:$E,"")</f>
        <v>Douala</v>
      </c>
      <c r="D1888" s="1"/>
      <c r="E1888" s="1"/>
      <c r="F1888" s="3" t="s">
        <v>31</v>
      </c>
      <c r="G1888" s="1" t="s">
        <v>32</v>
      </c>
      <c r="H1888" s="41" t="str">
        <f>_xlfn.XLOOKUP(B1888,[2]CALCULATION!$B:$B,[2]CALCULATION!$H:$H,"")</f>
        <v>ZTE</v>
      </c>
      <c r="I1888" s="34">
        <v>0</v>
      </c>
      <c r="J1888" s="34">
        <v>0</v>
      </c>
      <c r="K1888" s="34">
        <v>0</v>
      </c>
      <c r="L1888" s="34">
        <v>0</v>
      </c>
      <c r="M1888" s="34">
        <v>0</v>
      </c>
      <c r="N1888" s="34">
        <v>0</v>
      </c>
      <c r="O1888" s="34">
        <v>0</v>
      </c>
      <c r="P1888" s="34">
        <v>0</v>
      </c>
      <c r="Q1888" s="34">
        <v>0</v>
      </c>
      <c r="R1888" s="34">
        <v>0</v>
      </c>
      <c r="S1888" s="109">
        <v>0</v>
      </c>
      <c r="T1888" s="109">
        <f>_xlfn.XLOOKUP(B1888,'[3]Nur des jours'!$B:$B,'[3]Nur des jours'!$U:$U,"")</f>
        <v>0</v>
      </c>
      <c r="U1888" s="109">
        <v>0</v>
      </c>
      <c r="V1888" s="109">
        <v>0</v>
      </c>
      <c r="W1888" s="109">
        <v>0</v>
      </c>
      <c r="X1888" s="109">
        <v>0</v>
      </c>
      <c r="Y1888" s="109">
        <v>0</v>
      </c>
      <c r="Z1888" s="109">
        <v>0</v>
      </c>
      <c r="AA1888" s="109">
        <v>0</v>
      </c>
      <c r="AB1888" s="109">
        <v>0</v>
      </c>
      <c r="AC1888" s="109">
        <v>0</v>
      </c>
      <c r="AD1888" s="109">
        <v>0</v>
      </c>
      <c r="AE1888" s="109">
        <v>0</v>
      </c>
      <c r="AF1888" s="109">
        <v>0</v>
      </c>
      <c r="AG1888" s="57" t="str">
        <f>_xlfn.XLOOKUP(B1888,[3]CALCULATION!$B:$B,[3]CALCULATION!$M:$M,"")</f>
        <v>Operationnel</v>
      </c>
      <c r="AH1888" s="57"/>
      <c r="AI1888" s="56" t="str" cm="1">
        <f t="array" ref="AI1888">IFERROR(_xlfn.IFS(
AK1888="MPR ISSUE","PDH",
AK1888="BSS Hardware Issue","BSS",
AK1888="Sites strategiques, MLL, Pylone, etc.","ENVTECH",
AK1888="AKTIVCO DEFAUT GE &amp; POWER Cabinet","AKTIVCO",
AK1888="AKTIVCO Coupure ENEO &amp; Baisse de tension","AKTIVCO GRID ONLY",
AK1888="Coupure ENEO &amp; Baisse de tension","IHS GRID ONLY",
AK1888="Defaut GE &amp; POWER Cabinet","IHS",
AK1888="Sharing","Partners",
AK1888="Sites strategiques &amp; DataCenter","SST &amp; DC",
AK1888="Exclu","Exclu",
AK1888="SAT","SAT",
AK1888="SPARE-ISSUE","SPARE-ISSUE",
AK1888="Fiber CAmtel","TRANS_FO_CAMTEL",
AK1888="Fiber AOF","Fiber AOF",
AK1888="Projet OCM (HUAWEI)","TRAVAUX-HUAWEI",
AK1888="Projet OCM (NOKIA)","TRAVAUX-NOKIA",
AK1888="ACCESS-ISSUE","ACCESS-ISSUE",
AK1888="Projet OCM (ZTE, NOKIA, autres projets)","TRAVAUX OCM",
AK1888="No root CAuse","No root cause",
AK1888="ODU HS","PDH",
AK1888="IP &amp; VLAN","PDH",
AK1888="Warehouse HUAWEI","SPARE-ISSUE",
AK1888="SPARE-HS","SPARE-ISSUE",
AK1888="Power Telco","BSS",AK1888="no impacts","no impacts"
),"")</f>
        <v>No root cause</v>
      </c>
      <c r="AJ1888" s="56" t="str" cm="1">
        <f t="array" ref="AJ1888">IFERROR(_xlfn.IFS(
AK1888="MPR ISSUE","TX ISSUE",
AK1888="BSS Hardware Issue","RAN ISSUE",
AK1888="Sites strategiques, MLL, Pylone, etc.","ENVTECH",
AK1888="AKTIVCO DEFAUT GE &amp; POWER Cabinet","POWER ISSUE",
AK1888="AKTIVCO Coupure ENEO &amp; Baisse de tension","POWER ISSUE",
AK1888="Coupure ENEO &amp; Baisse de tension","POWER ISSUE",
AK1888="Defaut GE &amp; POWER Cabinet","POWER ISSUE",
AK1888="Sharing","POWER ISSUE",
AK1888="Sites strategiques &amp; DataCenter","POWER ISSUE",
AK1888="Exclu","Exclu",
AK1888="SAT","TX ISSUE",
AK1888="SPARE-ISSUE","SPARE-ISSUE",
AK1888="Fiber CAmtel","TX ISSUE",
AK1888="Fiber AOF","TX ISSUE",
AK1888="Projet OCM (HUAWEI)","TRAVAUX-HUAWEI",
AK1888="Projet OCM (NOKIA)","TRAVAUX -NOKIA",
AK1888="ACCESS-ISSUE","ACCESS-ISSUE",
AK1888="Projet OCM (ZTE, NOKIA, autres projets)","TRAVAUX OCM",
AK1888="No root CAuse","No root cause",
AK1888="ODU HS","TX ISSUE",
AK1888="IP &amp; VLAN","TX ISSUE",
AK1888="Warehouse HUAWEI","SPARE-ISSUE",
AK1888="SPARE-HS","SPARE-ISSUE",
AK1888="Power Telco","RAN ISSUE",AK1888="no impacts","no impacts"
),"")</f>
        <v>No root cause</v>
      </c>
      <c r="AK1888" s="81" t="s">
        <v>5620</v>
      </c>
      <c r="AL1888" s="56" t="str" cm="1">
        <f t="array" ref="AL1888">IFERROR(_xlfn.IFS(
AK1888="MPR ISSUE","ACTIVE",
AK1888="BSS Hardware Issue","ACTIVE",
AK1888="Sites strategiques, MLL, Pylone, etc.","PASSIVE",
AK1888="AKTIVCO DEFAUT GE &amp; POWER Cabinet","PASSIVE",
AK1888="AKTIVCO Coupure ENEO &amp; Baisse de tension","PASSIVE",
AK1888="Coupure ENEO &amp; Baisse de tension","PASSIVE",
AK1888="Defaut GE &amp; POWER Cabinet","PASSIVE",
AK1888="Sharing","PASSIVE",
AK1888="Sites strategiques &amp; DataCenter","PASSIVE",
AK1888="Exclu","Exclu",
AK1888="SAT","ACTIVE",
AK1888="SPARE-ISSUE","SPARE-ISSUE",
AK1888="Fiber CAmtel","ACTIVE",
AK1888="Fiber AOF","ACTIVE",
AK1888="Projet OCM (HUAWEI)","PLANNED WORKS",
AK1888="Projet OCM (NOKIA)","PLANNED WORKS",
AK1888="ACCESS-ISSUE","ACCESS-ISSUE",
AK1888="Projet OCM (ZTE, NOKIA, autres projets)","PLANNED WORKS",
AK1888="No root CAuse","No root cause",
AK1888="ODU HS","ACTIVE",
AK1888="IP &amp; VLAN","ACTIVE",
AK1888="Warehouse HUAWEI","SPARE-ISSUE",
AK1888="SPARE-HS","SPARE-ISSUE",
AK1888="Power Telco","ACTIVE", AK1888="no impacts","no impacts"
),"")</f>
        <v>No root cause</v>
      </c>
      <c r="AM1888" s="108" t="s">
        <v>5537</v>
      </c>
      <c r="AN1888" s="117" t="s">
        <v>2762</v>
      </c>
      <c r="AP1888" s="23" t="s">
        <v>5537</v>
      </c>
      <c r="AQ1888" s="23" t="s">
        <v>5537</v>
      </c>
      <c r="AR1888" s="7"/>
      <c r="AS1888" s="6"/>
      <c r="AT1888" s="7"/>
      <c r="AU1888" s="3" t="s">
        <v>5537</v>
      </c>
      <c r="AV1888" s="24" t="s">
        <v>5537</v>
      </c>
      <c r="AW1888" s="24" t="s">
        <v>5537</v>
      </c>
      <c r="AX1888" s="24" t="s">
        <v>5537</v>
      </c>
      <c r="AY1888" s="24" t="s">
        <v>5537</v>
      </c>
      <c r="AZ1888" s="24" t="s">
        <v>5537</v>
      </c>
      <c r="BA1888" s="24" t="s">
        <v>5537</v>
      </c>
      <c r="BB1888" s="24" t="s">
        <v>5537</v>
      </c>
      <c r="BC1888" s="24" t="s">
        <v>5537</v>
      </c>
      <c r="BD1888" s="24" t="s">
        <v>5537</v>
      </c>
      <c r="BE1888" s="24" t="s">
        <v>5537</v>
      </c>
      <c r="BF1888" s="24" t="s">
        <v>5537</v>
      </c>
      <c r="BG1888" s="24" t="s">
        <v>5537</v>
      </c>
      <c r="BH1888" s="24" t="s">
        <v>5537</v>
      </c>
      <c r="BI1888" s="9" t="s">
        <v>5537</v>
      </c>
      <c r="BJ1888" s="14"/>
      <c r="BK1888" s="14" t="s">
        <v>5537</v>
      </c>
      <c r="BL1888" s="14" t="str">
        <f>_xlfn.XLOOKUP(B1888,'[4]cell downs 18042026 17h'!$B:$B,'[4]cell downs 18042026 17h'!$B:$B,"")</f>
        <v/>
      </c>
      <c r="BM1888" s="14" t="str">
        <f>_xlfn.XLOOKUP(B1888,'[5]Cells Huawei 19042026 15h'!$B:$B,'[5]Cells Huawei 19042026 15h'!$B:$B,"")</f>
        <v/>
      </c>
      <c r="BN1888" s="9" t="str">
        <f>_xlfn.XLOOKUP(B1888,'[6]cells down 19042026 9H40'!$B:$B,'[6]cells down 19042026 9H40'!$B:$B,"")</f>
        <v/>
      </c>
      <c r="BO1888" s="9" t="s">
        <v>5537</v>
      </c>
      <c r="BP1888" s="9" t="s">
        <v>12</v>
      </c>
    </row>
    <row r="1889" spans="1:68" s="9" customFormat="1" x14ac:dyDescent="0.35">
      <c r="A1889" s="1" t="s">
        <v>3952</v>
      </c>
      <c r="B1889" s="8" t="s">
        <v>3953</v>
      </c>
      <c r="C1889" s="3" t="str">
        <f>_xlfn.XLOOKUP(B1889,'[1]daily break down'!$D:$D,'[1]daily break down'!$E:$E,"")</f>
        <v>CENTRE</v>
      </c>
      <c r="D1889" s="1" t="s">
        <v>21</v>
      </c>
      <c r="E1889" s="1" t="s">
        <v>188</v>
      </c>
      <c r="F1889" s="3" t="s">
        <v>37</v>
      </c>
      <c r="G1889" s="1" t="s">
        <v>3954</v>
      </c>
      <c r="H1889" s="40" t="str">
        <f>_xlfn.XLOOKUP(B1889,[2]CALCULATION!$B:$B,[2]CALCULATION!$H:$H,"")</f>
        <v>NOKIA</v>
      </c>
      <c r="I1889" s="34">
        <v>0</v>
      </c>
      <c r="J1889" s="34">
        <v>0</v>
      </c>
      <c r="K1889" s="34">
        <v>0</v>
      </c>
      <c r="L1889" s="34">
        <v>0</v>
      </c>
      <c r="M1889" s="34">
        <v>0</v>
      </c>
      <c r="N1889" s="34">
        <v>0</v>
      </c>
      <c r="O1889" s="34">
        <v>0</v>
      </c>
      <c r="P1889" s="34">
        <v>0</v>
      </c>
      <c r="Q1889" s="34">
        <v>0</v>
      </c>
      <c r="R1889" s="34">
        <v>0</v>
      </c>
      <c r="S1889" s="109">
        <v>0</v>
      </c>
      <c r="T1889" s="109">
        <f>_xlfn.XLOOKUP(B1889,'[3]Nur des jours'!$B:$B,'[3]Nur des jours'!$U:$U,"")</f>
        <v>0</v>
      </c>
      <c r="U1889" s="109">
        <v>0</v>
      </c>
      <c r="V1889" s="109">
        <v>0</v>
      </c>
      <c r="W1889" s="109">
        <v>0</v>
      </c>
      <c r="X1889" s="109">
        <v>0</v>
      </c>
      <c r="Y1889" s="109">
        <v>0</v>
      </c>
      <c r="Z1889" s="109">
        <v>0</v>
      </c>
      <c r="AA1889" s="109">
        <v>0</v>
      </c>
      <c r="AB1889" s="109">
        <v>0</v>
      </c>
      <c r="AC1889" s="109">
        <v>0</v>
      </c>
      <c r="AD1889" s="109">
        <v>0</v>
      </c>
      <c r="AE1889" s="109">
        <v>0</v>
      </c>
      <c r="AF1889" s="109">
        <v>0</v>
      </c>
      <c r="AG1889" s="57" t="str">
        <f>_xlfn.XLOOKUP(B1889,[3]CALCULATION!$B:$B,[3]CALCULATION!$M:$M,"")</f>
        <v>Operationnel</v>
      </c>
      <c r="AH1889" s="57"/>
      <c r="AI1889" s="56" t="str" cm="1">
        <f t="array" ref="AI1889">IFERROR(_xlfn.IFS(
AK1889="MPR ISSUE","PDH",
AK1889="BSS Hardware Issue","BSS",
AK1889="Sites strategiques, MLL, Pylone, etc.","ENVTECH",
AK1889="AKTIVCO DEFAUT GE &amp; POWER Cabinet","AKTIVCO",
AK1889="AKTIVCO Coupure ENEO &amp; Baisse de tension","AKTIVCO GRID ONLY",
AK1889="Coupure ENEO &amp; Baisse de tension","IHS GRID ONLY",
AK1889="Defaut GE &amp; POWER Cabinet","IHS",
AK1889="Sharing","Partners",
AK1889="Sites strategiques &amp; DataCenter","SST &amp; DC",
AK1889="Exclu","Exclu",
AK1889="SAT","SAT",
AK1889="SPARE-ISSUE","SPARE-ISSUE",
AK1889="Fiber CAmtel","TRANS_FO_CAMTEL",
AK1889="Fiber AOF","Fiber AOF",
AK1889="Projet OCM (HUAWEI)","TRAVAUX-HUAWEI",
AK1889="Projet OCM (NOKIA)","TRAVAUX-NOKIA",
AK1889="ACCESS-ISSUE","ACCESS-ISSUE",
AK1889="Projet OCM (ZTE, NOKIA, autres projets)","TRAVAUX OCM",
AK1889="No root CAuse","No root cause",
AK1889="ODU HS","PDH",
AK1889="IP &amp; VLAN","PDH",
AK1889="Warehouse HUAWEI","SPARE-ISSUE",
AK1889="SPARE-HS","SPARE-ISSUE",
AK1889="Power Telco","BSS",AK1889="no impacts","no impacts"
),"")</f>
        <v>No root cause</v>
      </c>
      <c r="AJ1889" s="56" t="str" cm="1">
        <f t="array" ref="AJ1889">IFERROR(_xlfn.IFS(
AK1889="MPR ISSUE","TX ISSUE",
AK1889="BSS Hardware Issue","RAN ISSUE",
AK1889="Sites strategiques, MLL, Pylone, etc.","ENVTECH",
AK1889="AKTIVCO DEFAUT GE &amp; POWER Cabinet","POWER ISSUE",
AK1889="AKTIVCO Coupure ENEO &amp; Baisse de tension","POWER ISSUE",
AK1889="Coupure ENEO &amp; Baisse de tension","POWER ISSUE",
AK1889="Defaut GE &amp; POWER Cabinet","POWER ISSUE",
AK1889="Sharing","POWER ISSUE",
AK1889="Sites strategiques &amp; DataCenter","POWER ISSUE",
AK1889="Exclu","Exclu",
AK1889="SAT","TX ISSUE",
AK1889="SPARE-ISSUE","SPARE-ISSUE",
AK1889="Fiber CAmtel","TX ISSUE",
AK1889="Fiber AOF","TX ISSUE",
AK1889="Projet OCM (HUAWEI)","TRAVAUX-HUAWEI",
AK1889="Projet OCM (NOKIA)","TRAVAUX -NOKIA",
AK1889="ACCESS-ISSUE","ACCESS-ISSUE",
AK1889="Projet OCM (ZTE, NOKIA, autres projets)","TRAVAUX OCM",
AK1889="No root CAuse","No root cause",
AK1889="ODU HS","TX ISSUE",
AK1889="IP &amp; VLAN","TX ISSUE",
AK1889="Warehouse HUAWEI","SPARE-ISSUE",
AK1889="SPARE-HS","SPARE-ISSUE",
AK1889="Power Telco","RAN ISSUE",AK1889="no impacts","no impacts"
),"")</f>
        <v>No root cause</v>
      </c>
      <c r="AK1889" s="81" t="s">
        <v>5620</v>
      </c>
      <c r="AL1889" s="56" t="str" cm="1">
        <f t="array" ref="AL1889">IFERROR(_xlfn.IFS(
AK1889="MPR ISSUE","ACTIVE",
AK1889="BSS Hardware Issue","ACTIVE",
AK1889="Sites strategiques, MLL, Pylone, etc.","PASSIVE",
AK1889="AKTIVCO DEFAUT GE &amp; POWER Cabinet","PASSIVE",
AK1889="AKTIVCO Coupure ENEO &amp; Baisse de tension","PASSIVE",
AK1889="Coupure ENEO &amp; Baisse de tension","PASSIVE",
AK1889="Defaut GE &amp; POWER Cabinet","PASSIVE",
AK1889="Sharing","PASSIVE",
AK1889="Sites strategiques &amp; DataCenter","PASSIVE",
AK1889="Exclu","Exclu",
AK1889="SAT","ACTIVE",
AK1889="SPARE-ISSUE","SPARE-ISSUE",
AK1889="Fiber CAmtel","ACTIVE",
AK1889="Fiber AOF","ACTIVE",
AK1889="Projet OCM (HUAWEI)","PLANNED WORKS",
AK1889="Projet OCM (NOKIA)","PLANNED WORKS",
AK1889="ACCESS-ISSUE","ACCESS-ISSUE",
AK1889="Projet OCM (ZTE, NOKIA, autres projets)","PLANNED WORKS",
AK1889="No root CAuse","No root cause",
AK1889="ODU HS","ACTIVE",
AK1889="IP &amp; VLAN","ACTIVE",
AK1889="Warehouse HUAWEI","SPARE-ISSUE",
AK1889="SPARE-HS","SPARE-ISSUE",
AK1889="Power Telco","ACTIVE", AK1889="no impacts","no impacts"
),"")</f>
        <v>No root cause</v>
      </c>
      <c r="AM1889" s="108" t="s">
        <v>5962</v>
      </c>
      <c r="AN1889" s="117" t="s">
        <v>3953</v>
      </c>
      <c r="AP1889" s="23" t="s">
        <v>5537</v>
      </c>
      <c r="AQ1889" s="23" t="s">
        <v>5537</v>
      </c>
      <c r="AR1889" s="7"/>
      <c r="AS1889" s="6"/>
      <c r="AT1889" s="7"/>
      <c r="AU1889" s="3" t="s">
        <v>5537</v>
      </c>
      <c r="AV1889" s="24" t="s">
        <v>5537</v>
      </c>
      <c r="AW1889" s="24" t="s">
        <v>5537</v>
      </c>
      <c r="AX1889" s="24" t="s">
        <v>5537</v>
      </c>
      <c r="AY1889" s="24" t="s">
        <v>5537</v>
      </c>
      <c r="AZ1889" s="24" t="s">
        <v>5537</v>
      </c>
      <c r="BA1889" s="24" t="s">
        <v>5537</v>
      </c>
      <c r="BB1889" s="24" t="s">
        <v>5537</v>
      </c>
      <c r="BC1889" s="24" t="s">
        <v>5537</v>
      </c>
      <c r="BD1889" s="24" t="s">
        <v>5537</v>
      </c>
      <c r="BE1889" s="24" t="s">
        <v>5537</v>
      </c>
      <c r="BF1889" s="24" t="s">
        <v>5537</v>
      </c>
      <c r="BG1889" s="24" t="s">
        <v>5537</v>
      </c>
      <c r="BH1889" s="24" t="s">
        <v>5962</v>
      </c>
      <c r="BI1889" s="9" t="s">
        <v>5537</v>
      </c>
      <c r="BJ1889" s="14"/>
      <c r="BK1889" s="14" t="s">
        <v>5537</v>
      </c>
      <c r="BL1889" s="14" t="str">
        <f>_xlfn.XLOOKUP(B1889,'[4]cell downs 18042026 17h'!$B:$B,'[4]cell downs 18042026 17h'!$B:$B,"")</f>
        <v/>
      </c>
      <c r="BM1889" s="14" t="str">
        <f>_xlfn.XLOOKUP(B1889,'[5]Cells Huawei 19042026 15h'!$B:$B,'[5]Cells Huawei 19042026 15h'!$B:$B,"")</f>
        <v/>
      </c>
      <c r="BN1889" s="9" t="str">
        <f>_xlfn.XLOOKUP(B1889,'[6]cells down 19042026 9H40'!$B:$B,'[6]cells down 19042026 9H40'!$B:$B,"")</f>
        <v/>
      </c>
      <c r="BO1889" s="9" t="s">
        <v>5537</v>
      </c>
      <c r="BP1889" s="9" t="s">
        <v>5537</v>
      </c>
    </row>
    <row r="1890" spans="1:68" s="9" customFormat="1" x14ac:dyDescent="0.35">
      <c r="A1890" s="1" t="s">
        <v>2509</v>
      </c>
      <c r="B1890" s="8" t="s">
        <v>2510</v>
      </c>
      <c r="C1890" s="3" t="str">
        <f>_xlfn.XLOOKUP(B1890,'[1]daily break down'!$D:$D,'[1]daily break down'!$E:$E,"")</f>
        <v>SUD-OUEST</v>
      </c>
      <c r="D1890" s="1" t="s">
        <v>11</v>
      </c>
      <c r="E1890" s="1" t="s">
        <v>12</v>
      </c>
      <c r="F1890" s="3" t="s">
        <v>13</v>
      </c>
      <c r="G1890" s="1" t="s">
        <v>63</v>
      </c>
      <c r="H1890" s="39" t="str">
        <f>_xlfn.XLOOKUP(B1890,[2]CALCULATION!$B:$B,[2]CALCULATION!$H:$H,"")</f>
        <v>Huawei</v>
      </c>
      <c r="I1890" s="34">
        <v>0</v>
      </c>
      <c r="J1890" s="34">
        <v>0</v>
      </c>
      <c r="K1890" s="34">
        <v>0</v>
      </c>
      <c r="L1890" s="34">
        <v>0</v>
      </c>
      <c r="M1890" s="34">
        <v>0</v>
      </c>
      <c r="N1890" s="34">
        <v>0</v>
      </c>
      <c r="O1890" s="34">
        <v>0</v>
      </c>
      <c r="P1890" s="34">
        <v>0</v>
      </c>
      <c r="Q1890" s="34">
        <v>0</v>
      </c>
      <c r="R1890" s="34">
        <v>0</v>
      </c>
      <c r="S1890" s="109">
        <v>0</v>
      </c>
      <c r="T1890" s="109">
        <f>_xlfn.XLOOKUP(B1890,'[3]Nur des jours'!$B:$B,'[3]Nur des jours'!$U:$U,"")</f>
        <v>0</v>
      </c>
      <c r="U1890" s="109">
        <v>0</v>
      </c>
      <c r="V1890" s="109">
        <v>0</v>
      </c>
      <c r="W1890" s="109">
        <v>0</v>
      </c>
      <c r="X1890" s="109">
        <v>0</v>
      </c>
      <c r="Y1890" s="109">
        <v>0</v>
      </c>
      <c r="Z1890" s="109">
        <v>0</v>
      </c>
      <c r="AA1890" s="109">
        <v>0</v>
      </c>
      <c r="AB1890" s="109">
        <v>0</v>
      </c>
      <c r="AC1890" s="109">
        <v>0</v>
      </c>
      <c r="AD1890" s="109">
        <v>0</v>
      </c>
      <c r="AE1890" s="109">
        <v>0</v>
      </c>
      <c r="AF1890" s="109">
        <v>0</v>
      </c>
      <c r="AG1890" s="57" t="str">
        <f>_xlfn.XLOOKUP(B1890,[3]CALCULATION!$B:$B,[3]CALCULATION!$M:$M,"")</f>
        <v>Operationnel</v>
      </c>
      <c r="AH1890" s="57"/>
      <c r="AI1890" s="56" t="str" cm="1">
        <f t="array" ref="AI1890">IFERROR(_xlfn.IFS(
AK1890="MPR ISSUE","PDH",
AK1890="BSS Hardware Issue","BSS",
AK1890="Sites strategiques, MLL, Pylone, etc.","ENVTECH",
AK1890="AKTIVCO DEFAUT GE &amp; POWER Cabinet","AKTIVCO",
AK1890="AKTIVCO Coupure ENEO &amp; Baisse de tension","AKTIVCO GRID ONLY",
AK1890="Coupure ENEO &amp; Baisse de tension","IHS GRID ONLY",
AK1890="Defaut GE &amp; POWER Cabinet","IHS",
AK1890="Sharing","Partners",
AK1890="Sites strategiques &amp; DataCenter","SST &amp; DC",
AK1890="Exclu","Exclu",
AK1890="SAT","SAT",
AK1890="SPARE-ISSUE","SPARE-ISSUE",
AK1890="Fiber CAmtel","TRANS_FO_CAMTEL",
AK1890="Fiber AOF","Fiber AOF",
AK1890="Projet OCM (HUAWEI)","TRAVAUX-HUAWEI",
AK1890="Projet OCM (NOKIA)","TRAVAUX-NOKIA",
AK1890="ACCESS-ISSUE","ACCESS-ISSUE",
AK1890="Projet OCM (ZTE, NOKIA, autres projets)","TRAVAUX OCM",
AK1890="No root CAuse","No root cause",
AK1890="ODU HS","PDH",
AK1890="IP &amp; VLAN","PDH",
AK1890="Warehouse HUAWEI","SPARE-ISSUE",
AK1890="SPARE-HS","SPARE-ISSUE",
AK1890="Power Telco","BSS",AK1890="no impacts","no impacts"
),"")</f>
        <v>No root cause</v>
      </c>
      <c r="AJ1890" s="56" t="str" cm="1">
        <f t="array" ref="AJ1890">IFERROR(_xlfn.IFS(
AK1890="MPR ISSUE","TX ISSUE",
AK1890="BSS Hardware Issue","RAN ISSUE",
AK1890="Sites strategiques, MLL, Pylone, etc.","ENVTECH",
AK1890="AKTIVCO DEFAUT GE &amp; POWER Cabinet","POWER ISSUE",
AK1890="AKTIVCO Coupure ENEO &amp; Baisse de tension","POWER ISSUE",
AK1890="Coupure ENEO &amp; Baisse de tension","POWER ISSUE",
AK1890="Defaut GE &amp; POWER Cabinet","POWER ISSUE",
AK1890="Sharing","POWER ISSUE",
AK1890="Sites strategiques &amp; DataCenter","POWER ISSUE",
AK1890="Exclu","Exclu",
AK1890="SAT","TX ISSUE",
AK1890="SPARE-ISSUE","SPARE-ISSUE",
AK1890="Fiber CAmtel","TX ISSUE",
AK1890="Fiber AOF","TX ISSUE",
AK1890="Projet OCM (HUAWEI)","TRAVAUX-HUAWEI",
AK1890="Projet OCM (NOKIA)","TRAVAUX -NOKIA",
AK1890="ACCESS-ISSUE","ACCESS-ISSUE",
AK1890="Projet OCM (ZTE, NOKIA, autres projets)","TRAVAUX OCM",
AK1890="No root CAuse","No root cause",
AK1890="ODU HS","TX ISSUE",
AK1890="IP &amp; VLAN","TX ISSUE",
AK1890="Warehouse HUAWEI","SPARE-ISSUE",
AK1890="SPARE-HS","SPARE-ISSUE",
AK1890="Power Telco","RAN ISSUE",AK1890="no impacts","no impacts"
),"")</f>
        <v>No root cause</v>
      </c>
      <c r="AK1890" s="81" t="s">
        <v>5620</v>
      </c>
      <c r="AL1890" s="56" t="str" cm="1">
        <f t="array" ref="AL1890">IFERROR(_xlfn.IFS(
AK1890="MPR ISSUE","ACTIVE",
AK1890="BSS Hardware Issue","ACTIVE",
AK1890="Sites strategiques, MLL, Pylone, etc.","PASSIVE",
AK1890="AKTIVCO DEFAUT GE &amp; POWER Cabinet","PASSIVE",
AK1890="AKTIVCO Coupure ENEO &amp; Baisse de tension","PASSIVE",
AK1890="Coupure ENEO &amp; Baisse de tension","PASSIVE",
AK1890="Defaut GE &amp; POWER Cabinet","PASSIVE",
AK1890="Sharing","PASSIVE",
AK1890="Sites strategiques &amp; DataCenter","PASSIVE",
AK1890="Exclu","Exclu",
AK1890="SAT","ACTIVE",
AK1890="SPARE-ISSUE","SPARE-ISSUE",
AK1890="Fiber CAmtel","ACTIVE",
AK1890="Fiber AOF","ACTIVE",
AK1890="Projet OCM (HUAWEI)","PLANNED WORKS",
AK1890="Projet OCM (NOKIA)","PLANNED WORKS",
AK1890="ACCESS-ISSUE","ACCESS-ISSUE",
AK1890="Projet OCM (ZTE, NOKIA, autres projets)","PLANNED WORKS",
AK1890="No root CAuse","No root cause",
AK1890="ODU HS","ACTIVE",
AK1890="IP &amp; VLAN","ACTIVE",
AK1890="Warehouse HUAWEI","SPARE-ISSUE",
AK1890="SPARE-HS","SPARE-ISSUE",
AK1890="Power Telco","ACTIVE", AK1890="no impacts","no impacts"
),"")</f>
        <v>No root cause</v>
      </c>
      <c r="AM1890" s="108" t="s">
        <v>5537</v>
      </c>
      <c r="AN1890" s="117" t="s">
        <v>2510</v>
      </c>
      <c r="AP1890" s="23" t="s">
        <v>5537</v>
      </c>
      <c r="AQ1890" s="23" t="s">
        <v>5537</v>
      </c>
      <c r="AR1890" s="7"/>
      <c r="AS1890" s="6"/>
      <c r="AT1890" s="7"/>
      <c r="AU1890" s="3" t="s">
        <v>5537</v>
      </c>
      <c r="AV1890" s="24" t="s">
        <v>5537</v>
      </c>
      <c r="AW1890" s="24" t="s">
        <v>5537</v>
      </c>
      <c r="AX1890" s="24" t="s">
        <v>5537</v>
      </c>
      <c r="AY1890" s="24" t="s">
        <v>5537</v>
      </c>
      <c r="AZ1890" s="24" t="s">
        <v>5537</v>
      </c>
      <c r="BA1890" s="24" t="s">
        <v>5537</v>
      </c>
      <c r="BB1890" s="24" t="s">
        <v>5537</v>
      </c>
      <c r="BC1890" s="24" t="s">
        <v>5537</v>
      </c>
      <c r="BD1890" s="24" t="s">
        <v>5537</v>
      </c>
      <c r="BE1890" s="24" t="s">
        <v>5537</v>
      </c>
      <c r="BF1890" s="24" t="s">
        <v>5537</v>
      </c>
      <c r="BG1890" s="24" t="s">
        <v>5537</v>
      </c>
      <c r="BH1890" s="24" t="s">
        <v>5537</v>
      </c>
      <c r="BI1890" s="9" t="s">
        <v>5537</v>
      </c>
      <c r="BJ1890" s="14"/>
      <c r="BK1890" s="14" t="s">
        <v>5537</v>
      </c>
      <c r="BL1890" s="14" t="str">
        <f>_xlfn.XLOOKUP(B1890,'[4]cell downs 18042026 17h'!$B:$B,'[4]cell downs 18042026 17h'!$B:$B,"")</f>
        <v/>
      </c>
      <c r="BM1890" s="14" t="str">
        <f>_xlfn.XLOOKUP(B1890,'[5]Cells Huawei 19042026 15h'!$B:$B,'[5]Cells Huawei 19042026 15h'!$B:$B,"")</f>
        <v/>
      </c>
      <c r="BN1890" s="9" t="str">
        <f>_xlfn.XLOOKUP(B1890,'[6]cells down 19042026 9H40'!$B:$B,'[6]cells down 19042026 9H40'!$B:$B,"")</f>
        <v/>
      </c>
      <c r="BO1890" s="9" t="s">
        <v>2510</v>
      </c>
      <c r="BP1890" s="9" t="s">
        <v>594</v>
      </c>
    </row>
    <row r="1891" spans="1:68" s="9" customFormat="1" x14ac:dyDescent="0.35">
      <c r="A1891" s="1" t="s">
        <v>4553</v>
      </c>
      <c r="B1891" s="8" t="s">
        <v>4554</v>
      </c>
      <c r="C1891" s="3" t="str">
        <f>_xlfn.XLOOKUP(B1891,'[1]daily break down'!$D:$D,'[1]daily break down'!$E:$E,"")</f>
        <v>CENTRE</v>
      </c>
      <c r="D1891" s="1"/>
      <c r="E1891" s="1"/>
      <c r="F1891" s="3" t="s">
        <v>226</v>
      </c>
      <c r="G1891" s="1" t="s">
        <v>4555</v>
      </c>
      <c r="H1891" s="41" t="str">
        <f>_xlfn.XLOOKUP(B1891,[2]CALCULATION!$B:$B,[2]CALCULATION!$H:$H,"")</f>
        <v>ZTE</v>
      </c>
      <c r="I1891" s="34">
        <v>0</v>
      </c>
      <c r="J1891" s="34">
        <v>0</v>
      </c>
      <c r="K1891" s="34">
        <v>0</v>
      </c>
      <c r="L1891" s="34">
        <v>0</v>
      </c>
      <c r="M1891" s="34">
        <v>0</v>
      </c>
      <c r="N1891" s="34">
        <v>0</v>
      </c>
      <c r="O1891" s="34">
        <v>0</v>
      </c>
      <c r="P1891" s="34">
        <v>0</v>
      </c>
      <c r="Q1891" s="34">
        <v>0</v>
      </c>
      <c r="R1891" s="34">
        <v>0</v>
      </c>
      <c r="S1891" s="109">
        <v>0</v>
      </c>
      <c r="T1891" s="109">
        <f>_xlfn.XLOOKUP(B1891,'[3]Nur des jours'!$B:$B,'[3]Nur des jours'!$U:$U,"")</f>
        <v>0</v>
      </c>
      <c r="U1891" s="109">
        <v>0</v>
      </c>
      <c r="V1891" s="109">
        <v>0</v>
      </c>
      <c r="W1891" s="109">
        <v>0</v>
      </c>
      <c r="X1891" s="109">
        <v>0</v>
      </c>
      <c r="Y1891" s="109">
        <v>0</v>
      </c>
      <c r="Z1891" s="109">
        <v>0</v>
      </c>
      <c r="AA1891" s="109">
        <v>0</v>
      </c>
      <c r="AB1891" s="109">
        <v>0</v>
      </c>
      <c r="AC1891" s="109">
        <v>0</v>
      </c>
      <c r="AD1891" s="109">
        <v>0</v>
      </c>
      <c r="AE1891" s="109">
        <v>0</v>
      </c>
      <c r="AF1891" s="109">
        <v>0</v>
      </c>
      <c r="AG1891" s="57" t="str">
        <f>_xlfn.XLOOKUP(B1891,[3]CALCULATION!$B:$B,[3]CALCULATION!$M:$M,"")</f>
        <v>EXCLU</v>
      </c>
      <c r="AH1891" s="57"/>
      <c r="AI1891" s="56" t="str" cm="1">
        <f t="array" ref="AI1891">IFERROR(_xlfn.IFS(
AK1891="MPR ISSUE","PDH",
AK1891="BSS Hardware Issue","BSS",
AK1891="Sites strategiques, MLL, Pylone, etc.","ENVTECH",
AK1891="AKTIVCO DEFAUT GE &amp; POWER Cabinet","AKTIVCO",
AK1891="AKTIVCO Coupure ENEO &amp; Baisse de tension","AKTIVCO GRID ONLY",
AK1891="Coupure ENEO &amp; Baisse de tension","IHS GRID ONLY",
AK1891="Defaut GE &amp; POWER Cabinet","IHS",
AK1891="Sharing","Partners",
AK1891="Sites strategiques &amp; DataCenter","SST &amp; DC",
AK1891="Exclu","Exclu",
AK1891="SAT","SAT",
AK1891="SPARE-ISSUE","SPARE-ISSUE",
AK1891="Fiber CAmtel","TRANS_FO_CAMTEL",
AK1891="Fiber AOF","Fiber AOF",
AK1891="Projet OCM (HUAWEI)","TRAVAUX-HUAWEI",
AK1891="Projet OCM (NOKIA)","TRAVAUX-NOKIA",
AK1891="ACCESS-ISSUE","ACCESS-ISSUE",
AK1891="Projet OCM (ZTE, NOKIA, autres projets)","TRAVAUX OCM",
AK1891="No root CAuse","No root cause",
AK1891="ODU HS","PDH",
AK1891="IP &amp; VLAN","PDH",
AK1891="Warehouse HUAWEI","SPARE-ISSUE",
AK1891="SPARE-HS","SPARE-ISSUE",
AK1891="Power Telco","BSS",AK1891="no impacts","no impacts"
),"")</f>
        <v>Exclu</v>
      </c>
      <c r="AJ1891" s="56" t="str" cm="1">
        <f t="array" ref="AJ1891">IFERROR(_xlfn.IFS(
AK1891="MPR ISSUE","TX ISSUE",
AK1891="BSS Hardware Issue","RAN ISSUE",
AK1891="Sites strategiques, MLL, Pylone, etc.","ENVTECH",
AK1891="AKTIVCO DEFAUT GE &amp; POWER Cabinet","POWER ISSUE",
AK1891="AKTIVCO Coupure ENEO &amp; Baisse de tension","POWER ISSUE",
AK1891="Coupure ENEO &amp; Baisse de tension","POWER ISSUE",
AK1891="Defaut GE &amp; POWER Cabinet","POWER ISSUE",
AK1891="Sharing","POWER ISSUE",
AK1891="Sites strategiques &amp; DataCenter","POWER ISSUE",
AK1891="Exclu","Exclu",
AK1891="SAT","TX ISSUE",
AK1891="SPARE-ISSUE","SPARE-ISSUE",
AK1891="Fiber CAmtel","TX ISSUE",
AK1891="Fiber AOF","TX ISSUE",
AK1891="Projet OCM (HUAWEI)","TRAVAUX-HUAWEI",
AK1891="Projet OCM (NOKIA)","TRAVAUX -NOKIA",
AK1891="ACCESS-ISSUE","ACCESS-ISSUE",
AK1891="Projet OCM (ZTE, NOKIA, autres projets)","TRAVAUX OCM",
AK1891="No root CAuse","No root cause",
AK1891="ODU HS","TX ISSUE",
AK1891="IP &amp; VLAN","TX ISSUE",
AK1891="Warehouse HUAWEI","SPARE-ISSUE",
AK1891="SPARE-HS","SPARE-ISSUE",
AK1891="Power Telco","RAN ISSUE",AK1891="no impacts","no impacts"
),"")</f>
        <v>Exclu</v>
      </c>
      <c r="AK1891" s="81" t="s">
        <v>5559</v>
      </c>
      <c r="AL1891" s="56" t="str" cm="1">
        <f t="array" ref="AL1891">IFERROR(_xlfn.IFS(
AK1891="MPR ISSUE","ACTIVE",
AK1891="BSS Hardware Issue","ACTIVE",
AK1891="Sites strategiques, MLL, Pylone, etc.","PASSIVE",
AK1891="AKTIVCO DEFAUT GE &amp; POWER Cabinet","PASSIVE",
AK1891="AKTIVCO Coupure ENEO &amp; Baisse de tension","PASSIVE",
AK1891="Coupure ENEO &amp; Baisse de tension","PASSIVE",
AK1891="Defaut GE &amp; POWER Cabinet","PASSIVE",
AK1891="Sharing","PASSIVE",
AK1891="Sites strategiques &amp; DataCenter","PASSIVE",
AK1891="Exclu","Exclu",
AK1891="SAT","ACTIVE",
AK1891="SPARE-ISSUE","SPARE-ISSUE",
AK1891="Fiber CAmtel","ACTIVE",
AK1891="Fiber AOF","ACTIVE",
AK1891="Projet OCM (HUAWEI)","PLANNED WORKS",
AK1891="Projet OCM (NOKIA)","PLANNED WORKS",
AK1891="ACCESS-ISSUE","ACCESS-ISSUE",
AK1891="Projet OCM (ZTE, NOKIA, autres projets)","PLANNED WORKS",
AK1891="No root CAuse","No root cause",
AK1891="ODU HS","ACTIVE",
AK1891="IP &amp; VLAN","ACTIVE",
AK1891="Warehouse HUAWEI","SPARE-ISSUE",
AK1891="SPARE-HS","SPARE-ISSUE",
AK1891="Power Telco","ACTIVE", AK1891="no impacts","no impacts"
),"")</f>
        <v>Exclu</v>
      </c>
      <c r="AM1891" s="108" t="s">
        <v>5537</v>
      </c>
      <c r="AN1891" s="117" t="s">
        <v>4554</v>
      </c>
      <c r="AP1891" s="23" t="s">
        <v>5537</v>
      </c>
      <c r="AQ1891" s="23" t="s">
        <v>5537</v>
      </c>
      <c r="AR1891" s="7"/>
      <c r="AS1891" s="6"/>
      <c r="AT1891" s="7"/>
      <c r="AU1891" s="3" t="s">
        <v>5537</v>
      </c>
      <c r="AV1891" s="24" t="s">
        <v>5537</v>
      </c>
      <c r="AW1891" s="24" t="s">
        <v>5537</v>
      </c>
      <c r="AX1891" s="24" t="s">
        <v>5537</v>
      </c>
      <c r="AY1891" s="24" t="s">
        <v>5537</v>
      </c>
      <c r="AZ1891" s="24" t="s">
        <v>5537</v>
      </c>
      <c r="BA1891" s="24" t="s">
        <v>5537</v>
      </c>
      <c r="BB1891" s="24" t="s">
        <v>5537</v>
      </c>
      <c r="BC1891" s="24" t="s">
        <v>5537</v>
      </c>
      <c r="BD1891" s="24" t="s">
        <v>5537</v>
      </c>
      <c r="BE1891" s="24" t="s">
        <v>5537</v>
      </c>
      <c r="BF1891" s="24" t="s">
        <v>5537</v>
      </c>
      <c r="BG1891" s="24" t="s">
        <v>5537</v>
      </c>
      <c r="BH1891" s="24" t="s">
        <v>5537</v>
      </c>
      <c r="BI1891" s="9" t="s">
        <v>5537</v>
      </c>
      <c r="BJ1891" s="14"/>
      <c r="BK1891" s="14" t="s">
        <v>5537</v>
      </c>
      <c r="BL1891" s="14" t="str">
        <f>_xlfn.XLOOKUP(B1891,'[4]cell downs 18042026 17h'!$B:$B,'[4]cell downs 18042026 17h'!$B:$B,"")</f>
        <v/>
      </c>
      <c r="BM1891" s="14" t="str">
        <f>_xlfn.XLOOKUP(B1891,'[5]Cells Huawei 19042026 15h'!$B:$B,'[5]Cells Huawei 19042026 15h'!$B:$B,"")</f>
        <v/>
      </c>
      <c r="BN1891" s="9" t="str">
        <f>_xlfn.XLOOKUP(B1891,'[6]cells down 19042026 9H40'!$B:$B,'[6]cells down 19042026 9H40'!$B:$B,"")</f>
        <v/>
      </c>
      <c r="BO1891" s="9" t="s">
        <v>5537</v>
      </c>
      <c r="BP1891" s="9" t="s">
        <v>154</v>
      </c>
    </row>
    <row r="1892" spans="1:68" s="9" customFormat="1" x14ac:dyDescent="0.35">
      <c r="A1892" s="1" t="s">
        <v>2356</v>
      </c>
      <c r="B1892" s="8" t="s">
        <v>2357</v>
      </c>
      <c r="C1892" s="3" t="str">
        <f>_xlfn.XLOOKUP(B1892,'[1]daily break down'!$D:$D,'[1]daily break down'!$E:$E,"")</f>
        <v>Douala</v>
      </c>
      <c r="D1892" s="1" t="s">
        <v>11</v>
      </c>
      <c r="E1892" s="1" t="s">
        <v>12</v>
      </c>
      <c r="F1892" s="3" t="s">
        <v>31</v>
      </c>
      <c r="G1892" s="1" t="s">
        <v>32</v>
      </c>
      <c r="H1892" s="41" t="str">
        <f>_xlfn.XLOOKUP(B1892,[2]CALCULATION!$B:$B,[2]CALCULATION!$H:$H,"")</f>
        <v>ZTE</v>
      </c>
      <c r="I1892" s="34">
        <v>0</v>
      </c>
      <c r="J1892" s="34">
        <v>0</v>
      </c>
      <c r="K1892" s="34">
        <v>0</v>
      </c>
      <c r="L1892" s="34">
        <v>0</v>
      </c>
      <c r="M1892" s="34">
        <v>0</v>
      </c>
      <c r="N1892" s="34">
        <v>0</v>
      </c>
      <c r="O1892" s="34">
        <v>0</v>
      </c>
      <c r="P1892" s="34">
        <v>0</v>
      </c>
      <c r="Q1892" s="34">
        <v>0</v>
      </c>
      <c r="R1892" s="34">
        <v>0</v>
      </c>
      <c r="S1892" s="109">
        <v>0</v>
      </c>
      <c r="T1892" s="109">
        <f>_xlfn.XLOOKUP(B1892,'[3]Nur des jours'!$B:$B,'[3]Nur des jours'!$U:$U,"")</f>
        <v>0</v>
      </c>
      <c r="U1892" s="109">
        <v>0</v>
      </c>
      <c r="V1892" s="109">
        <v>0</v>
      </c>
      <c r="W1892" s="109">
        <v>0</v>
      </c>
      <c r="X1892" s="109">
        <v>0</v>
      </c>
      <c r="Y1892" s="109">
        <v>0</v>
      </c>
      <c r="Z1892" s="109">
        <v>0</v>
      </c>
      <c r="AA1892" s="109">
        <v>0</v>
      </c>
      <c r="AB1892" s="109">
        <v>0</v>
      </c>
      <c r="AC1892" s="109">
        <v>0</v>
      </c>
      <c r="AD1892" s="109">
        <v>0</v>
      </c>
      <c r="AE1892" s="109">
        <v>0</v>
      </c>
      <c r="AF1892" s="109">
        <v>0</v>
      </c>
      <c r="AG1892" s="57" t="str">
        <f>_xlfn.XLOOKUP(B1892,[3]CALCULATION!$B:$B,[3]CALCULATION!$M:$M,"")</f>
        <v>Operationnel</v>
      </c>
      <c r="AH1892" s="57"/>
      <c r="AI1892" s="56" t="str" cm="1">
        <f t="array" ref="AI1892">IFERROR(_xlfn.IFS(
AK1892="MPR ISSUE","PDH",
AK1892="BSS Hardware Issue","BSS",
AK1892="Sites strategiques, MLL, Pylone, etc.","ENVTECH",
AK1892="AKTIVCO DEFAUT GE &amp; POWER Cabinet","AKTIVCO",
AK1892="AKTIVCO Coupure ENEO &amp; Baisse de tension","AKTIVCO GRID ONLY",
AK1892="Coupure ENEO &amp; Baisse de tension","IHS GRID ONLY",
AK1892="Defaut GE &amp; POWER Cabinet","IHS",
AK1892="Sharing","Partners",
AK1892="Sites strategiques &amp; DataCenter","SST &amp; DC",
AK1892="Exclu","Exclu",
AK1892="SAT","SAT",
AK1892="SPARE-ISSUE","SPARE-ISSUE",
AK1892="Fiber CAmtel","TRANS_FO_CAMTEL",
AK1892="Fiber AOF","Fiber AOF",
AK1892="Projet OCM (HUAWEI)","TRAVAUX-HUAWEI",
AK1892="Projet OCM (NOKIA)","TRAVAUX-NOKIA",
AK1892="ACCESS-ISSUE","ACCESS-ISSUE",
AK1892="Projet OCM (ZTE, NOKIA, autres projets)","TRAVAUX OCM",
AK1892="No root CAuse","No root cause",
AK1892="ODU HS","PDH",
AK1892="IP &amp; VLAN","PDH",
AK1892="Warehouse HUAWEI","SPARE-ISSUE",
AK1892="SPARE-HS","SPARE-ISSUE",
AK1892="Power Telco","BSS",AK1892="no impacts","no impacts"
),"")</f>
        <v>No root cause</v>
      </c>
      <c r="AJ1892" s="56" t="str" cm="1">
        <f t="array" ref="AJ1892">IFERROR(_xlfn.IFS(
AK1892="MPR ISSUE","TX ISSUE",
AK1892="BSS Hardware Issue","RAN ISSUE",
AK1892="Sites strategiques, MLL, Pylone, etc.","ENVTECH",
AK1892="AKTIVCO DEFAUT GE &amp; POWER Cabinet","POWER ISSUE",
AK1892="AKTIVCO Coupure ENEO &amp; Baisse de tension","POWER ISSUE",
AK1892="Coupure ENEO &amp; Baisse de tension","POWER ISSUE",
AK1892="Defaut GE &amp; POWER Cabinet","POWER ISSUE",
AK1892="Sharing","POWER ISSUE",
AK1892="Sites strategiques &amp; DataCenter","POWER ISSUE",
AK1892="Exclu","Exclu",
AK1892="SAT","TX ISSUE",
AK1892="SPARE-ISSUE","SPARE-ISSUE",
AK1892="Fiber CAmtel","TX ISSUE",
AK1892="Fiber AOF","TX ISSUE",
AK1892="Projet OCM (HUAWEI)","TRAVAUX-HUAWEI",
AK1892="Projet OCM (NOKIA)","TRAVAUX -NOKIA",
AK1892="ACCESS-ISSUE","ACCESS-ISSUE",
AK1892="Projet OCM (ZTE, NOKIA, autres projets)","TRAVAUX OCM",
AK1892="No root CAuse","No root cause",
AK1892="ODU HS","TX ISSUE",
AK1892="IP &amp; VLAN","TX ISSUE",
AK1892="Warehouse HUAWEI","SPARE-ISSUE",
AK1892="SPARE-HS","SPARE-ISSUE",
AK1892="Power Telco","RAN ISSUE",AK1892="no impacts","no impacts"
),"")</f>
        <v>No root cause</v>
      </c>
      <c r="AK1892" s="81" t="s">
        <v>5620</v>
      </c>
      <c r="AL1892" s="56" t="str" cm="1">
        <f t="array" ref="AL1892">IFERROR(_xlfn.IFS(
AK1892="MPR ISSUE","ACTIVE",
AK1892="BSS Hardware Issue","ACTIVE",
AK1892="Sites strategiques, MLL, Pylone, etc.","PASSIVE",
AK1892="AKTIVCO DEFAUT GE &amp; POWER Cabinet","PASSIVE",
AK1892="AKTIVCO Coupure ENEO &amp; Baisse de tension","PASSIVE",
AK1892="Coupure ENEO &amp; Baisse de tension","PASSIVE",
AK1892="Defaut GE &amp; POWER Cabinet","PASSIVE",
AK1892="Sharing","PASSIVE",
AK1892="Sites strategiques &amp; DataCenter","PASSIVE",
AK1892="Exclu","Exclu",
AK1892="SAT","ACTIVE",
AK1892="SPARE-ISSUE","SPARE-ISSUE",
AK1892="Fiber CAmtel","ACTIVE",
AK1892="Fiber AOF","ACTIVE",
AK1892="Projet OCM (HUAWEI)","PLANNED WORKS",
AK1892="Projet OCM (NOKIA)","PLANNED WORKS",
AK1892="ACCESS-ISSUE","ACCESS-ISSUE",
AK1892="Projet OCM (ZTE, NOKIA, autres projets)","PLANNED WORKS",
AK1892="No root CAuse","No root cause",
AK1892="ODU HS","ACTIVE",
AK1892="IP &amp; VLAN","ACTIVE",
AK1892="Warehouse HUAWEI","SPARE-ISSUE",
AK1892="SPARE-HS","SPARE-ISSUE",
AK1892="Power Telco","ACTIVE", AK1892="no impacts","no impacts"
),"")</f>
        <v>No root cause</v>
      </c>
      <c r="AM1892" s="108" t="s">
        <v>5537</v>
      </c>
      <c r="AN1892" s="117" t="s">
        <v>2357</v>
      </c>
      <c r="AP1892" s="23" t="s">
        <v>5537</v>
      </c>
      <c r="AQ1892" s="23" t="s">
        <v>5537</v>
      </c>
      <c r="AR1892" s="7"/>
      <c r="AS1892" s="6"/>
      <c r="AT1892" s="7"/>
      <c r="AU1892" s="3" t="s">
        <v>5537</v>
      </c>
      <c r="AV1892" s="24" t="s">
        <v>5537</v>
      </c>
      <c r="AW1892" s="24" t="s">
        <v>5537</v>
      </c>
      <c r="AX1892" s="24" t="s">
        <v>5537</v>
      </c>
      <c r="AY1892" s="24" t="s">
        <v>5537</v>
      </c>
      <c r="AZ1892" s="24" t="s">
        <v>5537</v>
      </c>
      <c r="BA1892" s="24" t="s">
        <v>5537</v>
      </c>
      <c r="BB1892" s="24" t="s">
        <v>5537</v>
      </c>
      <c r="BC1892" s="24" t="s">
        <v>5537</v>
      </c>
      <c r="BD1892" s="24" t="s">
        <v>5537</v>
      </c>
      <c r="BE1892" s="24" t="s">
        <v>5537</v>
      </c>
      <c r="BF1892" s="24" t="s">
        <v>5537</v>
      </c>
      <c r="BG1892" s="24" t="s">
        <v>5537</v>
      </c>
      <c r="BH1892" s="24" t="s">
        <v>5537</v>
      </c>
      <c r="BI1892" s="9" t="s">
        <v>5537</v>
      </c>
      <c r="BJ1892" s="14"/>
      <c r="BK1892" s="14" t="s">
        <v>5537</v>
      </c>
      <c r="BL1892" s="14" t="str">
        <f>_xlfn.XLOOKUP(B1892,'[4]cell downs 18042026 17h'!$B:$B,'[4]cell downs 18042026 17h'!$B:$B,"")</f>
        <v/>
      </c>
      <c r="BM1892" s="14" t="str">
        <f>_xlfn.XLOOKUP(B1892,'[5]Cells Huawei 19042026 15h'!$B:$B,'[5]Cells Huawei 19042026 15h'!$B:$B,"")</f>
        <v/>
      </c>
      <c r="BN1892" s="9" t="str">
        <f>_xlfn.XLOOKUP(B1892,'[6]cells down 19042026 9H40'!$B:$B,'[6]cells down 19042026 9H40'!$B:$B,"")</f>
        <v/>
      </c>
      <c r="BO1892" s="9" t="s">
        <v>2357</v>
      </c>
      <c r="BP1892" s="9" t="s">
        <v>594</v>
      </c>
    </row>
    <row r="1893" spans="1:68" s="9" customFormat="1" x14ac:dyDescent="0.35">
      <c r="A1893" s="1" t="s">
        <v>4558</v>
      </c>
      <c r="B1893" s="8" t="s">
        <v>4559</v>
      </c>
      <c r="C1893" s="3" t="str">
        <f>_xlfn.XLOOKUP(B1893,'[1]daily break down'!$D:$D,'[1]daily break down'!$E:$E,"")</f>
        <v>CENTRE</v>
      </c>
      <c r="D1893" s="1" t="s">
        <v>11</v>
      </c>
      <c r="E1893" s="1" t="s">
        <v>12</v>
      </c>
      <c r="F1893" s="3" t="s">
        <v>226</v>
      </c>
      <c r="G1893" s="1" t="s">
        <v>1761</v>
      </c>
      <c r="H1893" s="41" t="str">
        <f>_xlfn.XLOOKUP(B1893,[2]CALCULATION!$B:$B,[2]CALCULATION!$H:$H,"")</f>
        <v>ZTE</v>
      </c>
      <c r="I1893" s="34">
        <v>0</v>
      </c>
      <c r="J1893" s="34">
        <v>0</v>
      </c>
      <c r="K1893" s="34">
        <v>0</v>
      </c>
      <c r="L1893" s="34">
        <v>0</v>
      </c>
      <c r="M1893" s="34">
        <v>0</v>
      </c>
      <c r="N1893" s="34">
        <v>0</v>
      </c>
      <c r="O1893" s="34">
        <v>0</v>
      </c>
      <c r="P1893" s="34">
        <v>0</v>
      </c>
      <c r="Q1893" s="34">
        <v>0</v>
      </c>
      <c r="R1893" s="34">
        <v>0</v>
      </c>
      <c r="S1893" s="109">
        <v>0</v>
      </c>
      <c r="T1893" s="109">
        <f>_xlfn.XLOOKUP(B1893,'[3]Nur des jours'!$B:$B,'[3]Nur des jours'!$U:$U,"")</f>
        <v>0</v>
      </c>
      <c r="U1893" s="109">
        <v>0</v>
      </c>
      <c r="V1893" s="109">
        <v>0</v>
      </c>
      <c r="W1893" s="109">
        <v>0</v>
      </c>
      <c r="X1893" s="109">
        <v>0</v>
      </c>
      <c r="Y1893" s="109">
        <v>0</v>
      </c>
      <c r="Z1893" s="109">
        <v>0</v>
      </c>
      <c r="AA1893" s="109">
        <v>0</v>
      </c>
      <c r="AB1893" s="109">
        <v>0</v>
      </c>
      <c r="AC1893" s="109">
        <v>0</v>
      </c>
      <c r="AD1893" s="109">
        <v>0</v>
      </c>
      <c r="AE1893" s="109">
        <v>0</v>
      </c>
      <c r="AF1893" s="109">
        <v>0</v>
      </c>
      <c r="AG1893" s="57" t="str">
        <f>_xlfn.XLOOKUP(B1893,[3]CALCULATION!$B:$B,[3]CALCULATION!$M:$M,"")</f>
        <v>EXCLU</v>
      </c>
      <c r="AH1893" s="57"/>
      <c r="AI1893" s="56" t="str" cm="1">
        <f t="array" ref="AI1893">IFERROR(_xlfn.IFS(
AK1893="MPR ISSUE","PDH",
AK1893="BSS Hardware Issue","BSS",
AK1893="Sites strategiques, MLL, Pylone, etc.","ENVTECH",
AK1893="AKTIVCO DEFAUT GE &amp; POWER Cabinet","AKTIVCO",
AK1893="AKTIVCO Coupure ENEO &amp; Baisse de tension","AKTIVCO GRID ONLY",
AK1893="Coupure ENEO &amp; Baisse de tension","IHS GRID ONLY",
AK1893="Defaut GE &amp; POWER Cabinet","IHS",
AK1893="Sharing","Partners",
AK1893="Sites strategiques &amp; DataCenter","SST &amp; DC",
AK1893="Exclu","Exclu",
AK1893="SAT","SAT",
AK1893="SPARE-ISSUE","SPARE-ISSUE",
AK1893="Fiber CAmtel","TRANS_FO_CAMTEL",
AK1893="Fiber AOF","Fiber AOF",
AK1893="Projet OCM (HUAWEI)","TRAVAUX-HUAWEI",
AK1893="Projet OCM (NOKIA)","TRAVAUX-NOKIA",
AK1893="ACCESS-ISSUE","ACCESS-ISSUE",
AK1893="Projet OCM (ZTE, NOKIA, autres projets)","TRAVAUX OCM",
AK1893="No root CAuse","No root cause",
AK1893="ODU HS","PDH",
AK1893="IP &amp; VLAN","PDH",
AK1893="Warehouse HUAWEI","SPARE-ISSUE",
AK1893="SPARE-HS","SPARE-ISSUE",
AK1893="Power Telco","BSS",AK1893="no impacts","no impacts"
),"")</f>
        <v>Exclu</v>
      </c>
      <c r="AJ1893" s="56" t="str" cm="1">
        <f t="array" ref="AJ1893">IFERROR(_xlfn.IFS(
AK1893="MPR ISSUE","TX ISSUE",
AK1893="BSS Hardware Issue","RAN ISSUE",
AK1893="Sites strategiques, MLL, Pylone, etc.","ENVTECH",
AK1893="AKTIVCO DEFAUT GE &amp; POWER Cabinet","POWER ISSUE",
AK1893="AKTIVCO Coupure ENEO &amp; Baisse de tension","POWER ISSUE",
AK1893="Coupure ENEO &amp; Baisse de tension","POWER ISSUE",
AK1893="Defaut GE &amp; POWER Cabinet","POWER ISSUE",
AK1893="Sharing","POWER ISSUE",
AK1893="Sites strategiques &amp; DataCenter","POWER ISSUE",
AK1893="Exclu","Exclu",
AK1893="SAT","TX ISSUE",
AK1893="SPARE-ISSUE","SPARE-ISSUE",
AK1893="Fiber CAmtel","TX ISSUE",
AK1893="Fiber AOF","TX ISSUE",
AK1893="Projet OCM (HUAWEI)","TRAVAUX-HUAWEI",
AK1893="Projet OCM (NOKIA)","TRAVAUX -NOKIA",
AK1893="ACCESS-ISSUE","ACCESS-ISSUE",
AK1893="Projet OCM (ZTE, NOKIA, autres projets)","TRAVAUX OCM",
AK1893="No root CAuse","No root cause",
AK1893="ODU HS","TX ISSUE",
AK1893="IP &amp; VLAN","TX ISSUE",
AK1893="Warehouse HUAWEI","SPARE-ISSUE",
AK1893="SPARE-HS","SPARE-ISSUE",
AK1893="Power Telco","RAN ISSUE",AK1893="no impacts","no impacts"
),"")</f>
        <v>Exclu</v>
      </c>
      <c r="AK1893" s="81" t="s">
        <v>5559</v>
      </c>
      <c r="AL1893" s="56" t="str" cm="1">
        <f t="array" ref="AL1893">IFERROR(_xlfn.IFS(
AK1893="MPR ISSUE","ACTIVE",
AK1893="BSS Hardware Issue","ACTIVE",
AK1893="Sites strategiques, MLL, Pylone, etc.","PASSIVE",
AK1893="AKTIVCO DEFAUT GE &amp; POWER Cabinet","PASSIVE",
AK1893="AKTIVCO Coupure ENEO &amp; Baisse de tension","PASSIVE",
AK1893="Coupure ENEO &amp; Baisse de tension","PASSIVE",
AK1893="Defaut GE &amp; POWER Cabinet","PASSIVE",
AK1893="Sharing","PASSIVE",
AK1893="Sites strategiques &amp; DataCenter","PASSIVE",
AK1893="Exclu","Exclu",
AK1893="SAT","ACTIVE",
AK1893="SPARE-ISSUE","SPARE-ISSUE",
AK1893="Fiber CAmtel","ACTIVE",
AK1893="Fiber AOF","ACTIVE",
AK1893="Projet OCM (HUAWEI)","PLANNED WORKS",
AK1893="Projet OCM (NOKIA)","PLANNED WORKS",
AK1893="ACCESS-ISSUE","ACCESS-ISSUE",
AK1893="Projet OCM (ZTE, NOKIA, autres projets)","PLANNED WORKS",
AK1893="No root CAuse","No root cause",
AK1893="ODU HS","ACTIVE",
AK1893="IP &amp; VLAN","ACTIVE",
AK1893="Warehouse HUAWEI","SPARE-ISSUE",
AK1893="SPARE-HS","SPARE-ISSUE",
AK1893="Power Telco","ACTIVE", AK1893="no impacts","no impacts"
),"")</f>
        <v>Exclu</v>
      </c>
      <c r="AM1893" s="108" t="s">
        <v>5537</v>
      </c>
      <c r="AN1893" s="117" t="s">
        <v>4559</v>
      </c>
      <c r="AP1893" s="23" t="s">
        <v>5537</v>
      </c>
      <c r="AQ1893" s="23" t="s">
        <v>5537</v>
      </c>
      <c r="AR1893" s="7"/>
      <c r="AS1893" s="6"/>
      <c r="AT1893" s="7"/>
      <c r="AU1893" s="3" t="s">
        <v>5537</v>
      </c>
      <c r="AV1893" s="24" t="s">
        <v>5537</v>
      </c>
      <c r="AW1893" s="24" t="s">
        <v>5537</v>
      </c>
      <c r="AX1893" s="24" t="s">
        <v>5537</v>
      </c>
      <c r="AY1893" s="24" t="s">
        <v>5537</v>
      </c>
      <c r="AZ1893" s="24" t="s">
        <v>5537</v>
      </c>
      <c r="BA1893" s="24" t="s">
        <v>5537</v>
      </c>
      <c r="BB1893" s="24" t="s">
        <v>5537</v>
      </c>
      <c r="BC1893" s="24" t="s">
        <v>5537</v>
      </c>
      <c r="BD1893" s="24" t="s">
        <v>5537</v>
      </c>
      <c r="BE1893" s="24" t="s">
        <v>5537</v>
      </c>
      <c r="BF1893" s="24" t="s">
        <v>5537</v>
      </c>
      <c r="BG1893" s="24" t="s">
        <v>5537</v>
      </c>
      <c r="BH1893" s="24" t="s">
        <v>5537</v>
      </c>
      <c r="BI1893" s="9" t="s">
        <v>5537</v>
      </c>
      <c r="BJ1893" s="14"/>
      <c r="BK1893" s="14" t="s">
        <v>5537</v>
      </c>
      <c r="BL1893" s="14" t="str">
        <f>_xlfn.XLOOKUP(B1893,'[4]cell downs 18042026 17h'!$B:$B,'[4]cell downs 18042026 17h'!$B:$B,"")</f>
        <v/>
      </c>
      <c r="BM1893" s="14" t="str">
        <f>_xlfn.XLOOKUP(B1893,'[5]Cells Huawei 19042026 15h'!$B:$B,'[5]Cells Huawei 19042026 15h'!$B:$B,"")</f>
        <v/>
      </c>
      <c r="BN1893" s="9" t="str">
        <f>_xlfn.XLOOKUP(B1893,'[6]cells down 19042026 9H40'!$B:$B,'[6]cells down 19042026 9H40'!$B:$B,"")</f>
        <v/>
      </c>
      <c r="BO1893" s="9" t="s">
        <v>4559</v>
      </c>
      <c r="BP1893" s="9" t="s">
        <v>12</v>
      </c>
    </row>
    <row r="1894" spans="1:68" s="9" customFormat="1" x14ac:dyDescent="0.35">
      <c r="A1894" s="1" t="s">
        <v>1007</v>
      </c>
      <c r="B1894" s="8" t="s">
        <v>1008</v>
      </c>
      <c r="C1894" s="3" t="str">
        <f>_xlfn.XLOOKUP(B1894,'[1]daily break down'!$D:$D,'[1]daily break down'!$E:$E,"")</f>
        <v>Douala</v>
      </c>
      <c r="D1894" s="1"/>
      <c r="E1894" s="1"/>
      <c r="F1894" s="3" t="s">
        <v>31</v>
      </c>
      <c r="G1894" s="1" t="s">
        <v>32</v>
      </c>
      <c r="H1894" s="41" t="str">
        <f>_xlfn.XLOOKUP(B1894,[2]CALCULATION!$B:$B,[2]CALCULATION!$H:$H,"")</f>
        <v>ZTE</v>
      </c>
      <c r="I1894" s="34">
        <v>0</v>
      </c>
      <c r="J1894" s="34">
        <v>0</v>
      </c>
      <c r="K1894" s="34">
        <v>0</v>
      </c>
      <c r="L1894" s="34">
        <v>0</v>
      </c>
      <c r="M1894" s="34">
        <v>0</v>
      </c>
      <c r="N1894" s="34">
        <v>0</v>
      </c>
      <c r="O1894" s="34">
        <v>0</v>
      </c>
      <c r="P1894" s="34">
        <v>0</v>
      </c>
      <c r="Q1894" s="34">
        <v>0</v>
      </c>
      <c r="R1894" s="34">
        <v>0</v>
      </c>
      <c r="S1894" s="109">
        <v>0</v>
      </c>
      <c r="T1894" s="109">
        <f>_xlfn.XLOOKUP(B1894,'[3]Nur des jours'!$B:$B,'[3]Nur des jours'!$U:$U,"")</f>
        <v>0</v>
      </c>
      <c r="U1894" s="109">
        <v>0</v>
      </c>
      <c r="V1894" s="109">
        <v>0</v>
      </c>
      <c r="W1894" s="109">
        <v>0</v>
      </c>
      <c r="X1894" s="109">
        <v>0</v>
      </c>
      <c r="Y1894" s="109">
        <v>0</v>
      </c>
      <c r="Z1894" s="109">
        <v>0</v>
      </c>
      <c r="AA1894" s="109">
        <v>0</v>
      </c>
      <c r="AB1894" s="109">
        <v>0</v>
      </c>
      <c r="AC1894" s="109">
        <v>0</v>
      </c>
      <c r="AD1894" s="109">
        <v>0</v>
      </c>
      <c r="AE1894" s="109">
        <v>0</v>
      </c>
      <c r="AF1894" s="109">
        <v>0</v>
      </c>
      <c r="AG1894" s="57" t="str">
        <f>_xlfn.XLOOKUP(B1894,[3]CALCULATION!$B:$B,[3]CALCULATION!$M:$M,"")</f>
        <v>Operationnel</v>
      </c>
      <c r="AH1894" s="57"/>
      <c r="AI1894" s="56" t="str" cm="1">
        <f t="array" ref="AI1894">IFERROR(_xlfn.IFS(
AK1894="MPR ISSUE","PDH",
AK1894="BSS Hardware Issue","BSS",
AK1894="Sites strategiques, MLL, Pylone, etc.","ENVTECH",
AK1894="AKTIVCO DEFAUT GE &amp; POWER Cabinet","AKTIVCO",
AK1894="AKTIVCO Coupure ENEO &amp; Baisse de tension","AKTIVCO GRID ONLY",
AK1894="Coupure ENEO &amp; Baisse de tension","IHS GRID ONLY",
AK1894="Defaut GE &amp; POWER Cabinet","IHS",
AK1894="Sharing","Partners",
AK1894="Sites strategiques &amp; DataCenter","SST &amp; DC",
AK1894="Exclu","Exclu",
AK1894="SAT","SAT",
AK1894="SPARE-ISSUE","SPARE-ISSUE",
AK1894="Fiber CAmtel","TRANS_FO_CAMTEL",
AK1894="Fiber AOF","Fiber AOF",
AK1894="Projet OCM (HUAWEI)","TRAVAUX-HUAWEI",
AK1894="Projet OCM (NOKIA)","TRAVAUX-NOKIA",
AK1894="ACCESS-ISSUE","ACCESS-ISSUE",
AK1894="Projet OCM (ZTE, NOKIA, autres projets)","TRAVAUX OCM",
AK1894="No root CAuse","No root cause",
AK1894="ODU HS","PDH",
AK1894="IP &amp; VLAN","PDH",
AK1894="Warehouse HUAWEI","SPARE-ISSUE",
AK1894="SPARE-HS","SPARE-ISSUE",
AK1894="Power Telco","BSS",AK1894="no impacts","no impacts"
),"")</f>
        <v>No root cause</v>
      </c>
      <c r="AJ1894" s="56" t="str" cm="1">
        <f t="array" ref="AJ1894">IFERROR(_xlfn.IFS(
AK1894="MPR ISSUE","TX ISSUE",
AK1894="BSS Hardware Issue","RAN ISSUE",
AK1894="Sites strategiques, MLL, Pylone, etc.","ENVTECH",
AK1894="AKTIVCO DEFAUT GE &amp; POWER Cabinet","POWER ISSUE",
AK1894="AKTIVCO Coupure ENEO &amp; Baisse de tension","POWER ISSUE",
AK1894="Coupure ENEO &amp; Baisse de tension","POWER ISSUE",
AK1894="Defaut GE &amp; POWER Cabinet","POWER ISSUE",
AK1894="Sharing","POWER ISSUE",
AK1894="Sites strategiques &amp; DataCenter","POWER ISSUE",
AK1894="Exclu","Exclu",
AK1894="SAT","TX ISSUE",
AK1894="SPARE-ISSUE","SPARE-ISSUE",
AK1894="Fiber CAmtel","TX ISSUE",
AK1894="Fiber AOF","TX ISSUE",
AK1894="Projet OCM (HUAWEI)","TRAVAUX-HUAWEI",
AK1894="Projet OCM (NOKIA)","TRAVAUX -NOKIA",
AK1894="ACCESS-ISSUE","ACCESS-ISSUE",
AK1894="Projet OCM (ZTE, NOKIA, autres projets)","TRAVAUX OCM",
AK1894="No root CAuse","No root cause",
AK1894="ODU HS","TX ISSUE",
AK1894="IP &amp; VLAN","TX ISSUE",
AK1894="Warehouse HUAWEI","SPARE-ISSUE",
AK1894="SPARE-HS","SPARE-ISSUE",
AK1894="Power Telco","RAN ISSUE",AK1894="no impacts","no impacts"
),"")</f>
        <v>No root cause</v>
      </c>
      <c r="AK1894" s="81" t="s">
        <v>5620</v>
      </c>
      <c r="AL1894" s="56" t="str" cm="1">
        <f t="array" ref="AL1894">IFERROR(_xlfn.IFS(
AK1894="MPR ISSUE","ACTIVE",
AK1894="BSS Hardware Issue","ACTIVE",
AK1894="Sites strategiques, MLL, Pylone, etc.","PASSIVE",
AK1894="AKTIVCO DEFAUT GE &amp; POWER Cabinet","PASSIVE",
AK1894="AKTIVCO Coupure ENEO &amp; Baisse de tension","PASSIVE",
AK1894="Coupure ENEO &amp; Baisse de tension","PASSIVE",
AK1894="Defaut GE &amp; POWER Cabinet","PASSIVE",
AK1894="Sharing","PASSIVE",
AK1894="Sites strategiques &amp; DataCenter","PASSIVE",
AK1894="Exclu","Exclu",
AK1894="SAT","ACTIVE",
AK1894="SPARE-ISSUE","SPARE-ISSUE",
AK1894="Fiber CAmtel","ACTIVE",
AK1894="Fiber AOF","ACTIVE",
AK1894="Projet OCM (HUAWEI)","PLANNED WORKS",
AK1894="Projet OCM (NOKIA)","PLANNED WORKS",
AK1894="ACCESS-ISSUE","ACCESS-ISSUE",
AK1894="Projet OCM (ZTE, NOKIA, autres projets)","PLANNED WORKS",
AK1894="No root CAuse","No root cause",
AK1894="ODU HS","ACTIVE",
AK1894="IP &amp; VLAN","ACTIVE",
AK1894="Warehouse HUAWEI","SPARE-ISSUE",
AK1894="SPARE-HS","SPARE-ISSUE",
AK1894="Power Telco","ACTIVE", AK1894="no impacts","no impacts"
),"")</f>
        <v>No root cause</v>
      </c>
      <c r="AM1894" s="108" t="s">
        <v>5537</v>
      </c>
      <c r="AN1894" s="117" t="s">
        <v>1008</v>
      </c>
      <c r="AP1894" s="23" t="s">
        <v>5537</v>
      </c>
      <c r="AQ1894" s="23" t="s">
        <v>5537</v>
      </c>
      <c r="AR1894" s="7"/>
      <c r="AS1894" s="6"/>
      <c r="AT1894" s="7"/>
      <c r="AU1894" s="3" t="s">
        <v>5537</v>
      </c>
      <c r="AV1894" s="24" t="s">
        <v>5537</v>
      </c>
      <c r="AW1894" s="24" t="s">
        <v>5537</v>
      </c>
      <c r="AX1894" s="24" t="s">
        <v>5537</v>
      </c>
      <c r="AY1894" s="24" t="s">
        <v>5537</v>
      </c>
      <c r="AZ1894" s="24" t="s">
        <v>5537</v>
      </c>
      <c r="BA1894" s="24" t="s">
        <v>5537</v>
      </c>
      <c r="BB1894" s="24" t="s">
        <v>5537</v>
      </c>
      <c r="BC1894" s="24" t="s">
        <v>5537</v>
      </c>
      <c r="BD1894" s="24" t="s">
        <v>5537</v>
      </c>
      <c r="BE1894" s="24" t="s">
        <v>5537</v>
      </c>
      <c r="BF1894" s="24" t="s">
        <v>5537</v>
      </c>
      <c r="BG1894" s="24" t="s">
        <v>5537</v>
      </c>
      <c r="BH1894" s="24" t="s">
        <v>5537</v>
      </c>
      <c r="BI1894" s="9" t="s">
        <v>5537</v>
      </c>
      <c r="BJ1894" s="14"/>
      <c r="BK1894" s="14" t="s">
        <v>5537</v>
      </c>
      <c r="BL1894" s="14" t="str">
        <f>_xlfn.XLOOKUP(B1894,'[4]cell downs 18042026 17h'!$B:$B,'[4]cell downs 18042026 17h'!$B:$B,"")</f>
        <v/>
      </c>
      <c r="BM1894" s="14" t="str">
        <f>_xlfn.XLOOKUP(B1894,'[5]Cells Huawei 19042026 15h'!$B:$B,'[5]Cells Huawei 19042026 15h'!$B:$B,"")</f>
        <v/>
      </c>
      <c r="BN1894" s="9" t="str">
        <f>_xlfn.XLOOKUP(B1894,'[6]cells down 19042026 9H40'!$B:$B,'[6]cells down 19042026 9H40'!$B:$B,"")</f>
        <v/>
      </c>
      <c r="BO1894" s="9" t="s">
        <v>5537</v>
      </c>
      <c r="BP1894" s="9" t="s">
        <v>12</v>
      </c>
    </row>
    <row r="1895" spans="1:68" s="9" customFormat="1" x14ac:dyDescent="0.35">
      <c r="A1895" s="1" t="s">
        <v>4758</v>
      </c>
      <c r="B1895" s="8" t="s">
        <v>4759</v>
      </c>
      <c r="C1895" s="3" t="str">
        <f>_xlfn.XLOOKUP(B1895,'[1]daily break down'!$D:$D,'[1]daily break down'!$E:$E,"")</f>
        <v>Douala</v>
      </c>
      <c r="D1895" s="1" t="s">
        <v>11</v>
      </c>
      <c r="E1895" s="1" t="s">
        <v>12</v>
      </c>
      <c r="F1895" s="3" t="s">
        <v>31</v>
      </c>
      <c r="G1895" s="1" t="s">
        <v>32</v>
      </c>
      <c r="H1895" s="41" t="str">
        <f>_xlfn.XLOOKUP(B1895,[2]CALCULATION!$B:$B,[2]CALCULATION!$H:$H,"")</f>
        <v>ZTE</v>
      </c>
      <c r="I1895" s="34">
        <v>0</v>
      </c>
      <c r="J1895" s="34">
        <v>0</v>
      </c>
      <c r="K1895" s="34">
        <v>0</v>
      </c>
      <c r="L1895" s="34">
        <v>0</v>
      </c>
      <c r="M1895" s="34">
        <v>0</v>
      </c>
      <c r="N1895" s="34">
        <v>0</v>
      </c>
      <c r="O1895" s="34">
        <v>0</v>
      </c>
      <c r="P1895" s="34">
        <v>0</v>
      </c>
      <c r="Q1895" s="34">
        <v>0</v>
      </c>
      <c r="R1895" s="34">
        <v>0</v>
      </c>
      <c r="S1895" s="109">
        <v>0</v>
      </c>
      <c r="T1895" s="109">
        <f>_xlfn.XLOOKUP(B1895,'[3]Nur des jours'!$B:$B,'[3]Nur des jours'!$U:$U,"")</f>
        <v>0</v>
      </c>
      <c r="U1895" s="109">
        <v>0</v>
      </c>
      <c r="V1895" s="109">
        <v>0</v>
      </c>
      <c r="W1895" s="109">
        <v>0</v>
      </c>
      <c r="X1895" s="109">
        <v>0</v>
      </c>
      <c r="Y1895" s="109">
        <v>0</v>
      </c>
      <c r="Z1895" s="109">
        <v>0</v>
      </c>
      <c r="AA1895" s="109">
        <v>0</v>
      </c>
      <c r="AB1895" s="109">
        <v>0</v>
      </c>
      <c r="AC1895" s="109">
        <v>0</v>
      </c>
      <c r="AD1895" s="109">
        <v>0</v>
      </c>
      <c r="AE1895" s="109">
        <v>0</v>
      </c>
      <c r="AF1895" s="109">
        <v>0</v>
      </c>
      <c r="AG1895" s="57" t="str">
        <f>_xlfn.XLOOKUP(B1895,[3]CALCULATION!$B:$B,[3]CALCULATION!$M:$M,"")</f>
        <v>Operationnel</v>
      </c>
      <c r="AH1895" s="57"/>
      <c r="AI1895" s="56" t="str" cm="1">
        <f t="array" ref="AI1895">IFERROR(_xlfn.IFS(
AK1895="MPR ISSUE","PDH",
AK1895="BSS Hardware Issue","BSS",
AK1895="Sites strategiques, MLL, Pylone, etc.","ENVTECH",
AK1895="AKTIVCO DEFAUT GE &amp; POWER Cabinet","AKTIVCO",
AK1895="AKTIVCO Coupure ENEO &amp; Baisse de tension","AKTIVCO GRID ONLY",
AK1895="Coupure ENEO &amp; Baisse de tension","IHS GRID ONLY",
AK1895="Defaut GE &amp; POWER Cabinet","IHS",
AK1895="Sharing","Partners",
AK1895="Sites strategiques &amp; DataCenter","SST &amp; DC",
AK1895="Exclu","Exclu",
AK1895="SAT","SAT",
AK1895="SPARE-ISSUE","SPARE-ISSUE",
AK1895="Fiber CAmtel","TRANS_FO_CAMTEL",
AK1895="Fiber AOF","Fiber AOF",
AK1895="Projet OCM (HUAWEI)","TRAVAUX-HUAWEI",
AK1895="Projet OCM (NOKIA)","TRAVAUX-NOKIA",
AK1895="ACCESS-ISSUE","ACCESS-ISSUE",
AK1895="Projet OCM (ZTE, NOKIA, autres projets)","TRAVAUX OCM",
AK1895="No root CAuse","No root cause",
AK1895="ODU HS","PDH",
AK1895="IP &amp; VLAN","PDH",
AK1895="Warehouse HUAWEI","SPARE-ISSUE",
AK1895="SPARE-HS","SPARE-ISSUE",
AK1895="Power Telco","BSS",AK1895="no impacts","no impacts"
),"")</f>
        <v>No root cause</v>
      </c>
      <c r="AJ1895" s="56" t="str" cm="1">
        <f t="array" ref="AJ1895">IFERROR(_xlfn.IFS(
AK1895="MPR ISSUE","TX ISSUE",
AK1895="BSS Hardware Issue","RAN ISSUE",
AK1895="Sites strategiques, MLL, Pylone, etc.","ENVTECH",
AK1895="AKTIVCO DEFAUT GE &amp; POWER Cabinet","POWER ISSUE",
AK1895="AKTIVCO Coupure ENEO &amp; Baisse de tension","POWER ISSUE",
AK1895="Coupure ENEO &amp; Baisse de tension","POWER ISSUE",
AK1895="Defaut GE &amp; POWER Cabinet","POWER ISSUE",
AK1895="Sharing","POWER ISSUE",
AK1895="Sites strategiques &amp; DataCenter","POWER ISSUE",
AK1895="Exclu","Exclu",
AK1895="SAT","TX ISSUE",
AK1895="SPARE-ISSUE","SPARE-ISSUE",
AK1895="Fiber CAmtel","TX ISSUE",
AK1895="Fiber AOF","TX ISSUE",
AK1895="Projet OCM (HUAWEI)","TRAVAUX-HUAWEI",
AK1895="Projet OCM (NOKIA)","TRAVAUX -NOKIA",
AK1895="ACCESS-ISSUE","ACCESS-ISSUE",
AK1895="Projet OCM (ZTE, NOKIA, autres projets)","TRAVAUX OCM",
AK1895="No root CAuse","No root cause",
AK1895="ODU HS","TX ISSUE",
AK1895="IP &amp; VLAN","TX ISSUE",
AK1895="Warehouse HUAWEI","SPARE-ISSUE",
AK1895="SPARE-HS","SPARE-ISSUE",
AK1895="Power Telco","RAN ISSUE",AK1895="no impacts","no impacts"
),"")</f>
        <v>No root cause</v>
      </c>
      <c r="AK1895" s="81" t="s">
        <v>5620</v>
      </c>
      <c r="AL1895" s="56" t="str" cm="1">
        <f t="array" ref="AL1895">IFERROR(_xlfn.IFS(
AK1895="MPR ISSUE","ACTIVE",
AK1895="BSS Hardware Issue","ACTIVE",
AK1895="Sites strategiques, MLL, Pylone, etc.","PASSIVE",
AK1895="AKTIVCO DEFAUT GE &amp; POWER Cabinet","PASSIVE",
AK1895="AKTIVCO Coupure ENEO &amp; Baisse de tension","PASSIVE",
AK1895="Coupure ENEO &amp; Baisse de tension","PASSIVE",
AK1895="Defaut GE &amp; POWER Cabinet","PASSIVE",
AK1895="Sharing","PASSIVE",
AK1895="Sites strategiques &amp; DataCenter","PASSIVE",
AK1895="Exclu","Exclu",
AK1895="SAT","ACTIVE",
AK1895="SPARE-ISSUE","SPARE-ISSUE",
AK1895="Fiber CAmtel","ACTIVE",
AK1895="Fiber AOF","ACTIVE",
AK1895="Projet OCM (HUAWEI)","PLANNED WORKS",
AK1895="Projet OCM (NOKIA)","PLANNED WORKS",
AK1895="ACCESS-ISSUE","ACCESS-ISSUE",
AK1895="Projet OCM (ZTE, NOKIA, autres projets)","PLANNED WORKS",
AK1895="No root CAuse","No root cause",
AK1895="ODU HS","ACTIVE",
AK1895="IP &amp; VLAN","ACTIVE",
AK1895="Warehouse HUAWEI","SPARE-ISSUE",
AK1895="SPARE-HS","SPARE-ISSUE",
AK1895="Power Telco","ACTIVE", AK1895="no impacts","no impacts"
),"")</f>
        <v>No root cause</v>
      </c>
      <c r="AM1895" s="108" t="s">
        <v>5537</v>
      </c>
      <c r="AN1895" s="117" t="s">
        <v>4759</v>
      </c>
      <c r="AP1895" s="23" t="s">
        <v>5537</v>
      </c>
      <c r="AQ1895" s="23" t="s">
        <v>5537</v>
      </c>
      <c r="AR1895" s="7"/>
      <c r="AS1895" s="6"/>
      <c r="AT1895" s="7"/>
      <c r="AU1895" s="3" t="s">
        <v>5537</v>
      </c>
      <c r="AV1895" s="24" t="s">
        <v>5537</v>
      </c>
      <c r="AW1895" s="24" t="s">
        <v>5537</v>
      </c>
      <c r="AX1895" s="24" t="s">
        <v>5537</v>
      </c>
      <c r="AY1895" s="24" t="s">
        <v>5537</v>
      </c>
      <c r="AZ1895" s="24" t="s">
        <v>5537</v>
      </c>
      <c r="BA1895" s="24" t="s">
        <v>5537</v>
      </c>
      <c r="BB1895" s="24" t="s">
        <v>5537</v>
      </c>
      <c r="BC1895" s="24" t="s">
        <v>5537</v>
      </c>
      <c r="BD1895" s="24" t="s">
        <v>5537</v>
      </c>
      <c r="BE1895" s="24" t="s">
        <v>5537</v>
      </c>
      <c r="BF1895" s="24" t="s">
        <v>5537</v>
      </c>
      <c r="BG1895" s="24" t="s">
        <v>5537</v>
      </c>
      <c r="BH1895" s="24" t="s">
        <v>5537</v>
      </c>
      <c r="BI1895" s="9" t="s">
        <v>5537</v>
      </c>
      <c r="BJ1895" s="14"/>
      <c r="BK1895" s="14" t="s">
        <v>5537</v>
      </c>
      <c r="BL1895" s="14" t="str">
        <f>_xlfn.XLOOKUP(B1895,'[4]cell downs 18042026 17h'!$B:$B,'[4]cell downs 18042026 17h'!$B:$B,"")</f>
        <v/>
      </c>
      <c r="BM1895" s="14" t="str">
        <f>_xlfn.XLOOKUP(B1895,'[5]Cells Huawei 19042026 15h'!$B:$B,'[5]Cells Huawei 19042026 15h'!$B:$B,"")</f>
        <v/>
      </c>
      <c r="BN1895" s="9" t="str">
        <f>_xlfn.XLOOKUP(B1895,'[6]cells down 19042026 9H40'!$B:$B,'[6]cells down 19042026 9H40'!$B:$B,"")</f>
        <v/>
      </c>
      <c r="BO1895" s="9" t="s">
        <v>4759</v>
      </c>
      <c r="BP1895" s="9" t="s">
        <v>5537</v>
      </c>
    </row>
    <row r="1896" spans="1:68" s="9" customFormat="1" x14ac:dyDescent="0.35">
      <c r="A1896" s="1" t="s">
        <v>2009</v>
      </c>
      <c r="B1896" s="8" t="s">
        <v>2010</v>
      </c>
      <c r="C1896" s="3" t="str">
        <f>_xlfn.XLOOKUP(B1896,'[1]daily break down'!$D:$D,'[1]daily break down'!$E:$E,"")</f>
        <v>Douala</v>
      </c>
      <c r="D1896" s="1" t="s">
        <v>1022</v>
      </c>
      <c r="E1896" s="1" t="s">
        <v>12</v>
      </c>
      <c r="F1896" s="3" t="s">
        <v>31</v>
      </c>
      <c r="G1896" s="1" t="s">
        <v>32</v>
      </c>
      <c r="H1896" s="41" t="str">
        <f>_xlfn.XLOOKUP(B1896,[2]CALCULATION!$B:$B,[2]CALCULATION!$H:$H,"")</f>
        <v>ZTE</v>
      </c>
      <c r="I1896" s="34">
        <v>0</v>
      </c>
      <c r="J1896" s="34">
        <v>0</v>
      </c>
      <c r="K1896" s="34">
        <v>0</v>
      </c>
      <c r="L1896" s="34">
        <v>0</v>
      </c>
      <c r="M1896" s="34">
        <v>0</v>
      </c>
      <c r="N1896" s="34">
        <v>0</v>
      </c>
      <c r="O1896" s="34">
        <v>0</v>
      </c>
      <c r="P1896" s="34">
        <v>0</v>
      </c>
      <c r="Q1896" s="34">
        <v>0</v>
      </c>
      <c r="R1896" s="34">
        <v>0</v>
      </c>
      <c r="S1896" s="109">
        <v>0</v>
      </c>
      <c r="T1896" s="109">
        <f>_xlfn.XLOOKUP(B1896,'[3]Nur des jours'!$B:$B,'[3]Nur des jours'!$U:$U,"")</f>
        <v>0</v>
      </c>
      <c r="U1896" s="109">
        <v>0</v>
      </c>
      <c r="V1896" s="109">
        <v>0</v>
      </c>
      <c r="W1896" s="109">
        <v>0</v>
      </c>
      <c r="X1896" s="109">
        <v>0</v>
      </c>
      <c r="Y1896" s="109">
        <v>0</v>
      </c>
      <c r="Z1896" s="109">
        <v>0</v>
      </c>
      <c r="AA1896" s="109">
        <v>0</v>
      </c>
      <c r="AB1896" s="109">
        <v>0</v>
      </c>
      <c r="AC1896" s="109">
        <v>0</v>
      </c>
      <c r="AD1896" s="109">
        <v>0</v>
      </c>
      <c r="AE1896" s="109">
        <v>0</v>
      </c>
      <c r="AF1896" s="109">
        <v>0</v>
      </c>
      <c r="AG1896" s="57" t="str">
        <f>_xlfn.XLOOKUP(B1896,[3]CALCULATION!$B:$B,[3]CALCULATION!$M:$M,"")</f>
        <v>Operationnel</v>
      </c>
      <c r="AH1896" s="57"/>
      <c r="AI1896" s="56" t="str" cm="1">
        <f t="array" ref="AI1896">IFERROR(_xlfn.IFS(
AK1896="MPR ISSUE","PDH",
AK1896="BSS Hardware Issue","BSS",
AK1896="Sites strategiques, MLL, Pylone, etc.","ENVTECH",
AK1896="AKTIVCO DEFAUT GE &amp; POWER Cabinet","AKTIVCO",
AK1896="AKTIVCO Coupure ENEO &amp; Baisse de tension","AKTIVCO GRID ONLY",
AK1896="Coupure ENEO &amp; Baisse de tension","IHS GRID ONLY",
AK1896="Defaut GE &amp; POWER Cabinet","IHS",
AK1896="Sharing","Partners",
AK1896="Sites strategiques &amp; DataCenter","SST &amp; DC",
AK1896="Exclu","Exclu",
AK1896="SAT","SAT",
AK1896="SPARE-ISSUE","SPARE-ISSUE",
AK1896="Fiber CAmtel","TRANS_FO_CAMTEL",
AK1896="Fiber AOF","Fiber AOF",
AK1896="Projet OCM (HUAWEI)","TRAVAUX-HUAWEI",
AK1896="Projet OCM (NOKIA)","TRAVAUX-NOKIA",
AK1896="ACCESS-ISSUE","ACCESS-ISSUE",
AK1896="Projet OCM (ZTE, NOKIA, autres projets)","TRAVAUX OCM",
AK1896="No root CAuse","No root cause",
AK1896="ODU HS","PDH",
AK1896="IP &amp; VLAN","PDH",
AK1896="Warehouse HUAWEI","SPARE-ISSUE",
AK1896="SPARE-HS","SPARE-ISSUE",
AK1896="Power Telco","BSS",AK1896="no impacts","no impacts"
),"")</f>
        <v>No root cause</v>
      </c>
      <c r="AJ1896" s="56" t="str" cm="1">
        <f t="array" ref="AJ1896">IFERROR(_xlfn.IFS(
AK1896="MPR ISSUE","TX ISSUE",
AK1896="BSS Hardware Issue","RAN ISSUE",
AK1896="Sites strategiques, MLL, Pylone, etc.","ENVTECH",
AK1896="AKTIVCO DEFAUT GE &amp; POWER Cabinet","POWER ISSUE",
AK1896="AKTIVCO Coupure ENEO &amp; Baisse de tension","POWER ISSUE",
AK1896="Coupure ENEO &amp; Baisse de tension","POWER ISSUE",
AK1896="Defaut GE &amp; POWER Cabinet","POWER ISSUE",
AK1896="Sharing","POWER ISSUE",
AK1896="Sites strategiques &amp; DataCenter","POWER ISSUE",
AK1896="Exclu","Exclu",
AK1896="SAT","TX ISSUE",
AK1896="SPARE-ISSUE","SPARE-ISSUE",
AK1896="Fiber CAmtel","TX ISSUE",
AK1896="Fiber AOF","TX ISSUE",
AK1896="Projet OCM (HUAWEI)","TRAVAUX-HUAWEI",
AK1896="Projet OCM (NOKIA)","TRAVAUX -NOKIA",
AK1896="ACCESS-ISSUE","ACCESS-ISSUE",
AK1896="Projet OCM (ZTE, NOKIA, autres projets)","TRAVAUX OCM",
AK1896="No root CAuse","No root cause",
AK1896="ODU HS","TX ISSUE",
AK1896="IP &amp; VLAN","TX ISSUE",
AK1896="Warehouse HUAWEI","SPARE-ISSUE",
AK1896="SPARE-HS","SPARE-ISSUE",
AK1896="Power Telco","RAN ISSUE",AK1896="no impacts","no impacts"
),"")</f>
        <v>No root cause</v>
      </c>
      <c r="AK1896" s="81" t="s">
        <v>5620</v>
      </c>
      <c r="AL1896" s="56" t="str" cm="1">
        <f t="array" ref="AL1896">IFERROR(_xlfn.IFS(
AK1896="MPR ISSUE","ACTIVE",
AK1896="BSS Hardware Issue","ACTIVE",
AK1896="Sites strategiques, MLL, Pylone, etc.","PASSIVE",
AK1896="AKTIVCO DEFAUT GE &amp; POWER Cabinet","PASSIVE",
AK1896="AKTIVCO Coupure ENEO &amp; Baisse de tension","PASSIVE",
AK1896="Coupure ENEO &amp; Baisse de tension","PASSIVE",
AK1896="Defaut GE &amp; POWER Cabinet","PASSIVE",
AK1896="Sharing","PASSIVE",
AK1896="Sites strategiques &amp; DataCenter","PASSIVE",
AK1896="Exclu","Exclu",
AK1896="SAT","ACTIVE",
AK1896="SPARE-ISSUE","SPARE-ISSUE",
AK1896="Fiber CAmtel","ACTIVE",
AK1896="Fiber AOF","ACTIVE",
AK1896="Projet OCM (HUAWEI)","PLANNED WORKS",
AK1896="Projet OCM (NOKIA)","PLANNED WORKS",
AK1896="ACCESS-ISSUE","ACCESS-ISSUE",
AK1896="Projet OCM (ZTE, NOKIA, autres projets)","PLANNED WORKS",
AK1896="No root CAuse","No root cause",
AK1896="ODU HS","ACTIVE",
AK1896="IP &amp; VLAN","ACTIVE",
AK1896="Warehouse HUAWEI","SPARE-ISSUE",
AK1896="SPARE-HS","SPARE-ISSUE",
AK1896="Power Telco","ACTIVE", AK1896="no impacts","no impacts"
),"")</f>
        <v>No root cause</v>
      </c>
      <c r="AM1896" s="108" t="s">
        <v>5537</v>
      </c>
      <c r="AN1896" s="117" t="s">
        <v>2010</v>
      </c>
      <c r="AP1896" s="23" t="s">
        <v>5537</v>
      </c>
      <c r="AQ1896" s="23" t="s">
        <v>5537</v>
      </c>
      <c r="AR1896" s="7"/>
      <c r="AS1896" s="6"/>
      <c r="AT1896" s="7"/>
      <c r="AU1896" s="3" t="s">
        <v>5537</v>
      </c>
      <c r="AV1896" s="24" t="s">
        <v>5537</v>
      </c>
      <c r="AW1896" s="24" t="s">
        <v>5537</v>
      </c>
      <c r="AX1896" s="24" t="s">
        <v>5537</v>
      </c>
      <c r="AY1896" s="24" t="s">
        <v>5537</v>
      </c>
      <c r="AZ1896" s="24" t="s">
        <v>5537</v>
      </c>
      <c r="BA1896" s="24" t="s">
        <v>5537</v>
      </c>
      <c r="BB1896" s="24" t="s">
        <v>5537</v>
      </c>
      <c r="BC1896" s="24" t="s">
        <v>5537</v>
      </c>
      <c r="BD1896" s="24" t="s">
        <v>5537</v>
      </c>
      <c r="BE1896" s="24" t="s">
        <v>5537</v>
      </c>
      <c r="BF1896" s="24" t="s">
        <v>5537</v>
      </c>
      <c r="BG1896" s="24" t="s">
        <v>5537</v>
      </c>
      <c r="BH1896" s="24" t="s">
        <v>5537</v>
      </c>
      <c r="BI1896" s="9" t="s">
        <v>5537</v>
      </c>
      <c r="BJ1896" s="14"/>
      <c r="BK1896" s="14" t="s">
        <v>5537</v>
      </c>
      <c r="BL1896" s="14" t="str">
        <f>_xlfn.XLOOKUP(B1896,'[4]cell downs 18042026 17h'!$B:$B,'[4]cell downs 18042026 17h'!$B:$B,"")</f>
        <v/>
      </c>
      <c r="BM1896" s="14" t="str">
        <f>_xlfn.XLOOKUP(B1896,'[5]Cells Huawei 19042026 15h'!$B:$B,'[5]Cells Huawei 19042026 15h'!$B:$B,"")</f>
        <v/>
      </c>
      <c r="BN1896" s="9" t="str">
        <f>_xlfn.XLOOKUP(B1896,'[6]cells down 19042026 9H40'!$B:$B,'[6]cells down 19042026 9H40'!$B:$B,"")</f>
        <v/>
      </c>
      <c r="BO1896" s="9" t="s">
        <v>5537</v>
      </c>
      <c r="BP1896" s="9" t="s">
        <v>12</v>
      </c>
    </row>
    <row r="1897" spans="1:68" s="9" customFormat="1" x14ac:dyDescent="0.35">
      <c r="A1897" s="1" t="s">
        <v>4595</v>
      </c>
      <c r="B1897" s="8" t="s">
        <v>4596</v>
      </c>
      <c r="C1897" s="3" t="str">
        <f>_xlfn.XLOOKUP(B1897,'[1]daily break down'!$D:$D,'[1]daily break down'!$E:$E,"")</f>
        <v>CENTRE</v>
      </c>
      <c r="D1897" s="1" t="s">
        <v>11</v>
      </c>
      <c r="E1897" s="1" t="s">
        <v>318</v>
      </c>
      <c r="F1897" s="3" t="s">
        <v>69</v>
      </c>
      <c r="G1897" s="1" t="s">
        <v>3536</v>
      </c>
      <c r="H1897" s="41" t="str">
        <f>_xlfn.XLOOKUP(B1897,[2]CALCULATION!$B:$B,[2]CALCULATION!$H:$H,"")</f>
        <v>ZTE</v>
      </c>
      <c r="I1897" s="34">
        <v>0</v>
      </c>
      <c r="J1897" s="34">
        <v>0</v>
      </c>
      <c r="K1897" s="34">
        <v>0</v>
      </c>
      <c r="L1897" s="34">
        <v>0</v>
      </c>
      <c r="M1897" s="34">
        <v>0</v>
      </c>
      <c r="N1897" s="34">
        <v>0</v>
      </c>
      <c r="O1897" s="34">
        <v>0</v>
      </c>
      <c r="P1897" s="34">
        <v>0</v>
      </c>
      <c r="Q1897" s="34">
        <v>0</v>
      </c>
      <c r="R1897" s="34">
        <v>0</v>
      </c>
      <c r="S1897" s="109">
        <v>0</v>
      </c>
      <c r="T1897" s="109">
        <f>_xlfn.XLOOKUP(B1897,'[3]Nur des jours'!$B:$B,'[3]Nur des jours'!$U:$U,"")</f>
        <v>0</v>
      </c>
      <c r="U1897" s="109">
        <v>0</v>
      </c>
      <c r="V1897" s="109">
        <v>0</v>
      </c>
      <c r="W1897" s="109">
        <v>0</v>
      </c>
      <c r="X1897" s="109">
        <v>0</v>
      </c>
      <c r="Y1897" s="109">
        <v>0</v>
      </c>
      <c r="Z1897" s="109">
        <v>0</v>
      </c>
      <c r="AA1897" s="109">
        <v>0</v>
      </c>
      <c r="AB1897" s="109">
        <v>0</v>
      </c>
      <c r="AC1897" s="109">
        <v>0</v>
      </c>
      <c r="AD1897" s="109">
        <v>0</v>
      </c>
      <c r="AE1897" s="109">
        <v>0</v>
      </c>
      <c r="AF1897" s="109">
        <v>0</v>
      </c>
      <c r="AG1897" s="57" t="str">
        <f>_xlfn.XLOOKUP(B1897,[3]CALCULATION!$B:$B,[3]CALCULATION!$M:$M,"")</f>
        <v>EXCLU</v>
      </c>
      <c r="AH1897" s="57"/>
      <c r="AI1897" s="56" t="str" cm="1">
        <f t="array" ref="AI1897">IFERROR(_xlfn.IFS(
AK1897="MPR ISSUE","PDH",
AK1897="BSS Hardware Issue","BSS",
AK1897="Sites strategiques, MLL, Pylone, etc.","ENVTECH",
AK1897="AKTIVCO DEFAUT GE &amp; POWER Cabinet","AKTIVCO",
AK1897="AKTIVCO Coupure ENEO &amp; Baisse de tension","AKTIVCO GRID ONLY",
AK1897="Coupure ENEO &amp; Baisse de tension","IHS GRID ONLY",
AK1897="Defaut GE &amp; POWER Cabinet","IHS",
AK1897="Sharing","Partners",
AK1897="Sites strategiques &amp; DataCenter","SST &amp; DC",
AK1897="Exclu","Exclu",
AK1897="SAT","SAT",
AK1897="SPARE-ISSUE","SPARE-ISSUE",
AK1897="Fiber CAmtel","TRANS_FO_CAMTEL",
AK1897="Fiber AOF","Fiber AOF",
AK1897="Projet OCM (HUAWEI)","TRAVAUX-HUAWEI",
AK1897="Projet OCM (NOKIA)","TRAVAUX-NOKIA",
AK1897="ACCESS-ISSUE","ACCESS-ISSUE",
AK1897="Projet OCM (ZTE, NOKIA, autres projets)","TRAVAUX OCM",
AK1897="No root CAuse","No root cause",
AK1897="ODU HS","PDH",
AK1897="IP &amp; VLAN","PDH",
AK1897="Warehouse HUAWEI","SPARE-ISSUE",
AK1897="SPARE-HS","SPARE-ISSUE",
AK1897="Power Telco","BSS",AK1897="no impacts","no impacts"
),"")</f>
        <v>Exclu</v>
      </c>
      <c r="AJ1897" s="56" t="str" cm="1">
        <f t="array" ref="AJ1897">IFERROR(_xlfn.IFS(
AK1897="MPR ISSUE","TX ISSUE",
AK1897="BSS Hardware Issue","RAN ISSUE",
AK1897="Sites strategiques, MLL, Pylone, etc.","ENVTECH",
AK1897="AKTIVCO DEFAUT GE &amp; POWER Cabinet","POWER ISSUE",
AK1897="AKTIVCO Coupure ENEO &amp; Baisse de tension","POWER ISSUE",
AK1897="Coupure ENEO &amp; Baisse de tension","POWER ISSUE",
AK1897="Defaut GE &amp; POWER Cabinet","POWER ISSUE",
AK1897="Sharing","POWER ISSUE",
AK1897="Sites strategiques &amp; DataCenter","POWER ISSUE",
AK1897="Exclu","Exclu",
AK1897="SAT","TX ISSUE",
AK1897="SPARE-ISSUE","SPARE-ISSUE",
AK1897="Fiber CAmtel","TX ISSUE",
AK1897="Fiber AOF","TX ISSUE",
AK1897="Projet OCM (HUAWEI)","TRAVAUX-HUAWEI",
AK1897="Projet OCM (NOKIA)","TRAVAUX -NOKIA",
AK1897="ACCESS-ISSUE","ACCESS-ISSUE",
AK1897="Projet OCM (ZTE, NOKIA, autres projets)","TRAVAUX OCM",
AK1897="No root CAuse","No root cause",
AK1897="ODU HS","TX ISSUE",
AK1897="IP &amp; VLAN","TX ISSUE",
AK1897="Warehouse HUAWEI","SPARE-ISSUE",
AK1897="SPARE-HS","SPARE-ISSUE",
AK1897="Power Telco","RAN ISSUE",AK1897="no impacts","no impacts"
),"")</f>
        <v>Exclu</v>
      </c>
      <c r="AK1897" s="81" t="s">
        <v>5559</v>
      </c>
      <c r="AL1897" s="56" t="str" cm="1">
        <f t="array" ref="AL1897">IFERROR(_xlfn.IFS(
AK1897="MPR ISSUE","ACTIVE",
AK1897="BSS Hardware Issue","ACTIVE",
AK1897="Sites strategiques, MLL, Pylone, etc.","PASSIVE",
AK1897="AKTIVCO DEFAUT GE &amp; POWER Cabinet","PASSIVE",
AK1897="AKTIVCO Coupure ENEO &amp; Baisse de tension","PASSIVE",
AK1897="Coupure ENEO &amp; Baisse de tension","PASSIVE",
AK1897="Defaut GE &amp; POWER Cabinet","PASSIVE",
AK1897="Sharing","PASSIVE",
AK1897="Sites strategiques &amp; DataCenter","PASSIVE",
AK1897="Exclu","Exclu",
AK1897="SAT","ACTIVE",
AK1897="SPARE-ISSUE","SPARE-ISSUE",
AK1897="Fiber CAmtel","ACTIVE",
AK1897="Fiber AOF","ACTIVE",
AK1897="Projet OCM (HUAWEI)","PLANNED WORKS",
AK1897="Projet OCM (NOKIA)","PLANNED WORKS",
AK1897="ACCESS-ISSUE","ACCESS-ISSUE",
AK1897="Projet OCM (ZTE, NOKIA, autres projets)","PLANNED WORKS",
AK1897="No root CAuse","No root cause",
AK1897="ODU HS","ACTIVE",
AK1897="IP &amp; VLAN","ACTIVE",
AK1897="Warehouse HUAWEI","SPARE-ISSUE",
AK1897="SPARE-HS","SPARE-ISSUE",
AK1897="Power Telco","ACTIVE", AK1897="no impacts","no impacts"
),"")</f>
        <v>Exclu</v>
      </c>
      <c r="AM1897" s="108" t="s">
        <v>5537</v>
      </c>
      <c r="AN1897" s="117" t="s">
        <v>4596</v>
      </c>
      <c r="AP1897" s="23" t="s">
        <v>5537</v>
      </c>
      <c r="AQ1897" s="23" t="s">
        <v>5537</v>
      </c>
      <c r="AR1897" s="7"/>
      <c r="AS1897" s="6"/>
      <c r="AT1897" s="7"/>
      <c r="AU1897" s="3" t="s">
        <v>5537</v>
      </c>
      <c r="AV1897" s="24" t="s">
        <v>5537</v>
      </c>
      <c r="AW1897" s="24" t="s">
        <v>5537</v>
      </c>
      <c r="AX1897" s="24" t="s">
        <v>5537</v>
      </c>
      <c r="AY1897" s="24" t="s">
        <v>5537</v>
      </c>
      <c r="AZ1897" s="24" t="s">
        <v>5537</v>
      </c>
      <c r="BA1897" s="24" t="s">
        <v>5537</v>
      </c>
      <c r="BB1897" s="24" t="s">
        <v>5537</v>
      </c>
      <c r="BC1897" s="24" t="s">
        <v>5537</v>
      </c>
      <c r="BD1897" s="24" t="s">
        <v>5537</v>
      </c>
      <c r="BE1897" s="24" t="s">
        <v>5537</v>
      </c>
      <c r="BF1897" s="24" t="s">
        <v>5537</v>
      </c>
      <c r="BG1897" s="24" t="s">
        <v>5537</v>
      </c>
      <c r="BH1897" s="24" t="s">
        <v>5537</v>
      </c>
      <c r="BI1897" s="9" t="s">
        <v>5537</v>
      </c>
      <c r="BJ1897" s="14"/>
      <c r="BK1897" s="14" t="s">
        <v>5537</v>
      </c>
      <c r="BL1897" s="14" t="str">
        <f>_xlfn.XLOOKUP(B1897,'[4]cell downs 18042026 17h'!$B:$B,'[4]cell downs 18042026 17h'!$B:$B,"")</f>
        <v/>
      </c>
      <c r="BM1897" s="14" t="str">
        <f>_xlfn.XLOOKUP(B1897,'[5]Cells Huawei 19042026 15h'!$B:$B,'[5]Cells Huawei 19042026 15h'!$B:$B,"")</f>
        <v/>
      </c>
      <c r="BN1897" s="9" t="str">
        <f>_xlfn.XLOOKUP(B1897,'[6]cells down 19042026 9H40'!$B:$B,'[6]cells down 19042026 9H40'!$B:$B,"")</f>
        <v/>
      </c>
      <c r="BO1897" s="9" t="s">
        <v>4596</v>
      </c>
      <c r="BP1897" s="9" t="s">
        <v>594</v>
      </c>
    </row>
    <row r="1898" spans="1:68" s="9" customFormat="1" x14ac:dyDescent="0.35">
      <c r="A1898" s="1" t="s">
        <v>4705</v>
      </c>
      <c r="B1898" s="1" t="s">
        <v>4706</v>
      </c>
      <c r="C1898" s="3" t="str">
        <f>_xlfn.XLOOKUP(B1898,'[1]daily break down'!$D:$D,'[1]daily break down'!$E:$E,"")</f>
        <v>Yaounde</v>
      </c>
      <c r="D1898" s="1" t="s">
        <v>21</v>
      </c>
      <c r="E1898" s="1" t="s">
        <v>30</v>
      </c>
      <c r="F1898" s="3" t="s">
        <v>37</v>
      </c>
      <c r="G1898" s="1" t="s">
        <v>38</v>
      </c>
      <c r="H1898" s="40" t="str">
        <f>_xlfn.XLOOKUP(B1898,[2]CALCULATION!$B:$B,[2]CALCULATION!$H:$H,"")</f>
        <v>NOKIA</v>
      </c>
      <c r="I1898" s="34">
        <v>0</v>
      </c>
      <c r="J1898" s="34">
        <v>0</v>
      </c>
      <c r="K1898" s="34">
        <v>0</v>
      </c>
      <c r="L1898" s="34">
        <v>0</v>
      </c>
      <c r="M1898" s="34">
        <v>0</v>
      </c>
      <c r="N1898" s="34">
        <v>0</v>
      </c>
      <c r="O1898" s="34">
        <v>0</v>
      </c>
      <c r="P1898" s="34">
        <v>0</v>
      </c>
      <c r="Q1898" s="34">
        <v>0</v>
      </c>
      <c r="R1898" s="34">
        <v>0</v>
      </c>
      <c r="S1898" s="109">
        <v>0</v>
      </c>
      <c r="T1898" s="109">
        <f>_xlfn.XLOOKUP(B1898,'[3]Nur des jours'!$B:$B,'[3]Nur des jours'!$U:$U,"")</f>
        <v>0</v>
      </c>
      <c r="U1898" s="109">
        <v>0</v>
      </c>
      <c r="V1898" s="109">
        <v>0</v>
      </c>
      <c r="W1898" s="109">
        <v>0</v>
      </c>
      <c r="X1898" s="109">
        <v>0</v>
      </c>
      <c r="Y1898" s="109">
        <v>0</v>
      </c>
      <c r="Z1898" s="109">
        <v>0</v>
      </c>
      <c r="AA1898" s="109">
        <v>0</v>
      </c>
      <c r="AB1898" s="109">
        <v>0</v>
      </c>
      <c r="AC1898" s="109">
        <v>0</v>
      </c>
      <c r="AD1898" s="109">
        <v>0</v>
      </c>
      <c r="AE1898" s="109">
        <v>0</v>
      </c>
      <c r="AF1898" s="109">
        <v>0</v>
      </c>
      <c r="AG1898" s="57" t="str">
        <f>_xlfn.XLOOKUP(B1898,[3]CALCULATION!$B:$B,[3]CALCULATION!$M:$M,"")</f>
        <v>EXCLU</v>
      </c>
      <c r="AH1898" s="57"/>
      <c r="AI1898" s="56" t="str" cm="1">
        <f t="array" ref="AI1898">IFERROR(_xlfn.IFS(
AK1898="MPR ISSUE","PDH",
AK1898="BSS Hardware Issue","BSS",
AK1898="Sites strategiques, MLL, Pylone, etc.","ENVTECH",
AK1898="AKTIVCO DEFAUT GE &amp; POWER Cabinet","AKTIVCO",
AK1898="AKTIVCO Coupure ENEO &amp; Baisse de tension","AKTIVCO GRID ONLY",
AK1898="Coupure ENEO &amp; Baisse de tension","IHS GRID ONLY",
AK1898="Defaut GE &amp; POWER Cabinet","IHS",
AK1898="Sharing","Partners",
AK1898="Sites strategiques &amp; DataCenter","SST &amp; DC",
AK1898="Exclu","Exclu",
AK1898="SAT","SAT",
AK1898="SPARE-ISSUE","SPARE-ISSUE",
AK1898="Fiber CAmtel","TRANS_FO_CAMTEL",
AK1898="Fiber AOF","Fiber AOF",
AK1898="Projet OCM (HUAWEI)","TRAVAUX-HUAWEI",
AK1898="Projet OCM (NOKIA)","TRAVAUX-NOKIA",
AK1898="ACCESS-ISSUE","ACCESS-ISSUE",
AK1898="Projet OCM (ZTE, NOKIA, autres projets)","TRAVAUX OCM",
AK1898="No root CAuse","No root cause",
AK1898="ODU HS","PDH",
AK1898="IP &amp; VLAN","PDH",
AK1898="Warehouse HUAWEI","SPARE-ISSUE",
AK1898="SPARE-HS","SPARE-ISSUE",
AK1898="Power Telco","BSS",AK1898="no impacts","no impacts"
),"")</f>
        <v>Exclu</v>
      </c>
      <c r="AJ1898" s="56" t="str" cm="1">
        <f t="array" ref="AJ1898">IFERROR(_xlfn.IFS(
AK1898="MPR ISSUE","TX ISSUE",
AK1898="BSS Hardware Issue","RAN ISSUE",
AK1898="Sites strategiques, MLL, Pylone, etc.","ENVTECH",
AK1898="AKTIVCO DEFAUT GE &amp; POWER Cabinet","POWER ISSUE",
AK1898="AKTIVCO Coupure ENEO &amp; Baisse de tension","POWER ISSUE",
AK1898="Coupure ENEO &amp; Baisse de tension","POWER ISSUE",
AK1898="Defaut GE &amp; POWER Cabinet","POWER ISSUE",
AK1898="Sharing","POWER ISSUE",
AK1898="Sites strategiques &amp; DataCenter","POWER ISSUE",
AK1898="Exclu","Exclu",
AK1898="SAT","TX ISSUE",
AK1898="SPARE-ISSUE","SPARE-ISSUE",
AK1898="Fiber CAmtel","TX ISSUE",
AK1898="Fiber AOF","TX ISSUE",
AK1898="Projet OCM (HUAWEI)","TRAVAUX-HUAWEI",
AK1898="Projet OCM (NOKIA)","TRAVAUX -NOKIA",
AK1898="ACCESS-ISSUE","ACCESS-ISSUE",
AK1898="Projet OCM (ZTE, NOKIA, autres projets)","TRAVAUX OCM",
AK1898="No root CAuse","No root cause",
AK1898="ODU HS","TX ISSUE",
AK1898="IP &amp; VLAN","TX ISSUE",
AK1898="Warehouse HUAWEI","SPARE-ISSUE",
AK1898="SPARE-HS","SPARE-ISSUE",
AK1898="Power Telco","RAN ISSUE",AK1898="no impacts","no impacts"
),"")</f>
        <v>Exclu</v>
      </c>
      <c r="AK1898" s="81" t="s">
        <v>5559</v>
      </c>
      <c r="AL1898" s="56" t="str" cm="1">
        <f t="array" ref="AL1898">IFERROR(_xlfn.IFS(
AK1898="MPR ISSUE","ACTIVE",
AK1898="BSS Hardware Issue","ACTIVE",
AK1898="Sites strategiques, MLL, Pylone, etc.","PASSIVE",
AK1898="AKTIVCO DEFAUT GE &amp; POWER Cabinet","PASSIVE",
AK1898="AKTIVCO Coupure ENEO &amp; Baisse de tension","PASSIVE",
AK1898="Coupure ENEO &amp; Baisse de tension","PASSIVE",
AK1898="Defaut GE &amp; POWER Cabinet","PASSIVE",
AK1898="Sharing","PASSIVE",
AK1898="Sites strategiques &amp; DataCenter","PASSIVE",
AK1898="Exclu","Exclu",
AK1898="SAT","ACTIVE",
AK1898="SPARE-ISSUE","SPARE-ISSUE",
AK1898="Fiber CAmtel","ACTIVE",
AK1898="Fiber AOF","ACTIVE",
AK1898="Projet OCM (HUAWEI)","PLANNED WORKS",
AK1898="Projet OCM (NOKIA)","PLANNED WORKS",
AK1898="ACCESS-ISSUE","ACCESS-ISSUE",
AK1898="Projet OCM (ZTE, NOKIA, autres projets)","PLANNED WORKS",
AK1898="No root CAuse","No root cause",
AK1898="ODU HS","ACTIVE",
AK1898="IP &amp; VLAN","ACTIVE",
AK1898="Warehouse HUAWEI","SPARE-ISSUE",
AK1898="SPARE-HS","SPARE-ISSUE",
AK1898="Power Telco","ACTIVE", AK1898="no impacts","no impacts"
),"")</f>
        <v>Exclu</v>
      </c>
      <c r="AM1898" s="108" t="s">
        <v>5537</v>
      </c>
      <c r="AN1898" s="117" t="s">
        <v>4706</v>
      </c>
      <c r="AP1898" s="23" t="s">
        <v>5537</v>
      </c>
      <c r="AQ1898" s="23" t="s">
        <v>5537</v>
      </c>
      <c r="AR1898" s="7"/>
      <c r="AS1898" s="6"/>
      <c r="AT1898" s="7"/>
      <c r="AU1898" s="3" t="s">
        <v>5537</v>
      </c>
      <c r="AV1898" s="24" t="s">
        <v>5537</v>
      </c>
      <c r="AW1898" s="24" t="s">
        <v>5537</v>
      </c>
      <c r="AX1898" s="24" t="s">
        <v>5537</v>
      </c>
      <c r="AY1898" s="24" t="s">
        <v>5537</v>
      </c>
      <c r="AZ1898" s="24" t="s">
        <v>5537</v>
      </c>
      <c r="BA1898" s="24" t="s">
        <v>5537</v>
      </c>
      <c r="BB1898" s="24" t="s">
        <v>5537</v>
      </c>
      <c r="BC1898" s="24" t="s">
        <v>5537</v>
      </c>
      <c r="BD1898" s="24" t="s">
        <v>5537</v>
      </c>
      <c r="BE1898" s="24" t="s">
        <v>5537</v>
      </c>
      <c r="BF1898" s="24" t="s">
        <v>5537</v>
      </c>
      <c r="BG1898" s="24" t="s">
        <v>5537</v>
      </c>
      <c r="BH1898" s="24" t="s">
        <v>5537</v>
      </c>
      <c r="BI1898" s="9" t="s">
        <v>5537</v>
      </c>
      <c r="BJ1898" s="14"/>
      <c r="BK1898" s="14" t="s">
        <v>5537</v>
      </c>
      <c r="BL1898" s="14" t="str">
        <f>_xlfn.XLOOKUP(B1898,'[4]cell downs 18042026 17h'!$B:$B,'[4]cell downs 18042026 17h'!$B:$B,"")</f>
        <v/>
      </c>
      <c r="BM1898" s="14" t="str">
        <f>_xlfn.XLOOKUP(B1898,'[5]Cells Huawei 19042026 15h'!$B:$B,'[5]Cells Huawei 19042026 15h'!$B:$B,"")</f>
        <v/>
      </c>
      <c r="BN1898" s="9" t="str">
        <f>_xlfn.XLOOKUP(B1898,'[6]cells down 19042026 9H40'!$B:$B,'[6]cells down 19042026 9H40'!$B:$B,"")</f>
        <v/>
      </c>
      <c r="BO1898" s="9" t="s">
        <v>5537</v>
      </c>
      <c r="BP1898" s="9" t="s">
        <v>12</v>
      </c>
    </row>
    <row r="1899" spans="1:68" s="9" customFormat="1" x14ac:dyDescent="0.35">
      <c r="A1899" s="1" t="s">
        <v>511</v>
      </c>
      <c r="B1899" s="8" t="s">
        <v>512</v>
      </c>
      <c r="C1899" s="3" t="str">
        <f>_xlfn.XLOOKUP(B1899,'[1]daily break down'!$D:$D,'[1]daily break down'!$E:$E,"")</f>
        <v>Douala</v>
      </c>
      <c r="D1899" s="1" t="s">
        <v>11</v>
      </c>
      <c r="E1899" s="1" t="s">
        <v>12</v>
      </c>
      <c r="F1899" s="3" t="s">
        <v>31</v>
      </c>
      <c r="G1899" s="1" t="s">
        <v>32</v>
      </c>
      <c r="H1899" s="41" t="str">
        <f>_xlfn.XLOOKUP(B1899,[2]CALCULATION!$B:$B,[2]CALCULATION!$H:$H,"")</f>
        <v>ZTE</v>
      </c>
      <c r="I1899" s="34">
        <v>0</v>
      </c>
      <c r="J1899" s="34">
        <v>0</v>
      </c>
      <c r="K1899" s="34">
        <v>0</v>
      </c>
      <c r="L1899" s="34">
        <v>0</v>
      </c>
      <c r="M1899" s="34">
        <v>0</v>
      </c>
      <c r="N1899" s="34">
        <v>0</v>
      </c>
      <c r="O1899" s="34">
        <v>0</v>
      </c>
      <c r="P1899" s="34">
        <v>0</v>
      </c>
      <c r="Q1899" s="34">
        <v>0</v>
      </c>
      <c r="R1899" s="34">
        <v>0</v>
      </c>
      <c r="S1899" s="109">
        <v>0</v>
      </c>
      <c r="T1899" s="109">
        <f>_xlfn.XLOOKUP(B1899,'[3]Nur des jours'!$B:$B,'[3]Nur des jours'!$U:$U,"")</f>
        <v>0</v>
      </c>
      <c r="U1899" s="109">
        <v>0</v>
      </c>
      <c r="V1899" s="109">
        <v>0</v>
      </c>
      <c r="W1899" s="109">
        <v>0</v>
      </c>
      <c r="X1899" s="109">
        <v>0</v>
      </c>
      <c r="Y1899" s="109">
        <v>0</v>
      </c>
      <c r="Z1899" s="109">
        <v>0</v>
      </c>
      <c r="AA1899" s="109">
        <v>0</v>
      </c>
      <c r="AB1899" s="109">
        <v>0</v>
      </c>
      <c r="AC1899" s="109">
        <v>0</v>
      </c>
      <c r="AD1899" s="109">
        <v>0</v>
      </c>
      <c r="AE1899" s="109">
        <v>0</v>
      </c>
      <c r="AF1899" s="109">
        <v>0</v>
      </c>
      <c r="AG1899" s="57" t="str">
        <f>_xlfn.XLOOKUP(B1899,[3]CALCULATION!$B:$B,[3]CALCULATION!$M:$M,"")</f>
        <v>Operationnel</v>
      </c>
      <c r="AH1899" s="57"/>
      <c r="AI1899" s="56" t="str" cm="1">
        <f t="array" ref="AI1899">IFERROR(_xlfn.IFS(
AK1899="MPR ISSUE","PDH",
AK1899="BSS Hardware Issue","BSS",
AK1899="Sites strategiques, MLL, Pylone, etc.","ENVTECH",
AK1899="AKTIVCO DEFAUT GE &amp; POWER Cabinet","AKTIVCO",
AK1899="AKTIVCO Coupure ENEO &amp; Baisse de tension","AKTIVCO GRID ONLY",
AK1899="Coupure ENEO &amp; Baisse de tension","IHS GRID ONLY",
AK1899="Defaut GE &amp; POWER Cabinet","IHS",
AK1899="Sharing","Partners",
AK1899="Sites strategiques &amp; DataCenter","SST &amp; DC",
AK1899="Exclu","Exclu",
AK1899="SAT","SAT",
AK1899="SPARE-ISSUE","SPARE-ISSUE",
AK1899="Fiber CAmtel","TRANS_FO_CAMTEL",
AK1899="Fiber AOF","Fiber AOF",
AK1899="Projet OCM (HUAWEI)","TRAVAUX-HUAWEI",
AK1899="Projet OCM (NOKIA)","TRAVAUX-NOKIA",
AK1899="ACCESS-ISSUE","ACCESS-ISSUE",
AK1899="Projet OCM (ZTE, NOKIA, autres projets)","TRAVAUX OCM",
AK1899="No root CAuse","No root cause",
AK1899="ODU HS","PDH",
AK1899="IP &amp; VLAN","PDH",
AK1899="Warehouse HUAWEI","SPARE-ISSUE",
AK1899="SPARE-HS","SPARE-ISSUE",
AK1899="Power Telco","BSS",AK1899="no impacts","no impacts"
),"")</f>
        <v>No root cause</v>
      </c>
      <c r="AJ1899" s="56" t="str" cm="1">
        <f t="array" ref="AJ1899">IFERROR(_xlfn.IFS(
AK1899="MPR ISSUE","TX ISSUE",
AK1899="BSS Hardware Issue","RAN ISSUE",
AK1899="Sites strategiques, MLL, Pylone, etc.","ENVTECH",
AK1899="AKTIVCO DEFAUT GE &amp; POWER Cabinet","POWER ISSUE",
AK1899="AKTIVCO Coupure ENEO &amp; Baisse de tension","POWER ISSUE",
AK1899="Coupure ENEO &amp; Baisse de tension","POWER ISSUE",
AK1899="Defaut GE &amp; POWER Cabinet","POWER ISSUE",
AK1899="Sharing","POWER ISSUE",
AK1899="Sites strategiques &amp; DataCenter","POWER ISSUE",
AK1899="Exclu","Exclu",
AK1899="SAT","TX ISSUE",
AK1899="SPARE-ISSUE","SPARE-ISSUE",
AK1899="Fiber CAmtel","TX ISSUE",
AK1899="Fiber AOF","TX ISSUE",
AK1899="Projet OCM (HUAWEI)","TRAVAUX-HUAWEI",
AK1899="Projet OCM (NOKIA)","TRAVAUX -NOKIA",
AK1899="ACCESS-ISSUE","ACCESS-ISSUE",
AK1899="Projet OCM (ZTE, NOKIA, autres projets)","TRAVAUX OCM",
AK1899="No root CAuse","No root cause",
AK1899="ODU HS","TX ISSUE",
AK1899="IP &amp; VLAN","TX ISSUE",
AK1899="Warehouse HUAWEI","SPARE-ISSUE",
AK1899="SPARE-HS","SPARE-ISSUE",
AK1899="Power Telco","RAN ISSUE",AK1899="no impacts","no impacts"
),"")</f>
        <v>No root cause</v>
      </c>
      <c r="AK1899" s="81" t="s">
        <v>5620</v>
      </c>
      <c r="AL1899" s="56" t="str" cm="1">
        <f t="array" ref="AL1899">IFERROR(_xlfn.IFS(
AK1899="MPR ISSUE","ACTIVE",
AK1899="BSS Hardware Issue","ACTIVE",
AK1899="Sites strategiques, MLL, Pylone, etc.","PASSIVE",
AK1899="AKTIVCO DEFAUT GE &amp; POWER Cabinet","PASSIVE",
AK1899="AKTIVCO Coupure ENEO &amp; Baisse de tension","PASSIVE",
AK1899="Coupure ENEO &amp; Baisse de tension","PASSIVE",
AK1899="Defaut GE &amp; POWER Cabinet","PASSIVE",
AK1899="Sharing","PASSIVE",
AK1899="Sites strategiques &amp; DataCenter","PASSIVE",
AK1899="Exclu","Exclu",
AK1899="SAT","ACTIVE",
AK1899="SPARE-ISSUE","SPARE-ISSUE",
AK1899="Fiber CAmtel","ACTIVE",
AK1899="Fiber AOF","ACTIVE",
AK1899="Projet OCM (HUAWEI)","PLANNED WORKS",
AK1899="Projet OCM (NOKIA)","PLANNED WORKS",
AK1899="ACCESS-ISSUE","ACCESS-ISSUE",
AK1899="Projet OCM (ZTE, NOKIA, autres projets)","PLANNED WORKS",
AK1899="No root CAuse","No root cause",
AK1899="ODU HS","ACTIVE",
AK1899="IP &amp; VLAN","ACTIVE",
AK1899="Warehouse HUAWEI","SPARE-ISSUE",
AK1899="SPARE-HS","SPARE-ISSUE",
AK1899="Power Telco","ACTIVE", AK1899="no impacts","no impacts"
),"")</f>
        <v>No root cause</v>
      </c>
      <c r="AM1899" s="108" t="s">
        <v>5537</v>
      </c>
      <c r="AN1899" s="117" t="s">
        <v>512</v>
      </c>
      <c r="AP1899" s="23" t="s">
        <v>5537</v>
      </c>
      <c r="AQ1899" s="23" t="s">
        <v>5537</v>
      </c>
      <c r="AR1899" s="7"/>
      <c r="AS1899" s="6"/>
      <c r="AT1899" s="7"/>
      <c r="AU1899" s="3" t="s">
        <v>5537</v>
      </c>
      <c r="AV1899" s="24" t="s">
        <v>5537</v>
      </c>
      <c r="AW1899" s="24" t="s">
        <v>5537</v>
      </c>
      <c r="AX1899" s="24" t="s">
        <v>5537</v>
      </c>
      <c r="AY1899" s="24" t="s">
        <v>5537</v>
      </c>
      <c r="AZ1899" s="24" t="s">
        <v>5537</v>
      </c>
      <c r="BA1899" s="24" t="s">
        <v>5537</v>
      </c>
      <c r="BB1899" s="24" t="s">
        <v>5537</v>
      </c>
      <c r="BC1899" s="24" t="s">
        <v>5537</v>
      </c>
      <c r="BD1899" s="24" t="s">
        <v>5537</v>
      </c>
      <c r="BE1899" s="24" t="s">
        <v>5537</v>
      </c>
      <c r="BF1899" s="24" t="s">
        <v>5537</v>
      </c>
      <c r="BG1899" s="24" t="s">
        <v>5537</v>
      </c>
      <c r="BH1899" s="24" t="s">
        <v>5537</v>
      </c>
      <c r="BI1899" s="9" t="s">
        <v>5537</v>
      </c>
      <c r="BJ1899" s="14"/>
      <c r="BK1899" s="14" t="s">
        <v>5537</v>
      </c>
      <c r="BL1899" s="14" t="str">
        <f>_xlfn.XLOOKUP(B1899,'[4]cell downs 18042026 17h'!$B:$B,'[4]cell downs 18042026 17h'!$B:$B,"")</f>
        <v/>
      </c>
      <c r="BM1899" s="14" t="str">
        <f>_xlfn.XLOOKUP(B1899,'[5]Cells Huawei 19042026 15h'!$B:$B,'[5]Cells Huawei 19042026 15h'!$B:$B,"")</f>
        <v/>
      </c>
      <c r="BN1899" s="9" t="str">
        <f>_xlfn.XLOOKUP(B1899,'[6]cells down 19042026 9H40'!$B:$B,'[6]cells down 19042026 9H40'!$B:$B,"")</f>
        <v/>
      </c>
      <c r="BO1899" s="9" t="s">
        <v>512</v>
      </c>
      <c r="BP1899" s="9" t="s">
        <v>5521</v>
      </c>
    </row>
    <row r="1900" spans="1:68" s="9" customFormat="1" x14ac:dyDescent="0.35">
      <c r="A1900" s="1" t="s">
        <v>4766</v>
      </c>
      <c r="B1900" s="8" t="s">
        <v>4767</v>
      </c>
      <c r="C1900" s="3" t="str">
        <f>_xlfn.XLOOKUP(B1900,'[1]daily break down'!$D:$D,'[1]daily break down'!$E:$E,"")</f>
        <v>ADAMAOUA</v>
      </c>
      <c r="D1900" s="1" t="s">
        <v>11</v>
      </c>
      <c r="E1900" s="1" t="s">
        <v>96</v>
      </c>
      <c r="F1900" s="3" t="s">
        <v>90</v>
      </c>
      <c r="G1900" s="1" t="s">
        <v>4768</v>
      </c>
      <c r="H1900" s="40" t="str">
        <f>_xlfn.XLOOKUP(B1900,[2]CALCULATION!$B:$B,[2]CALCULATION!$H:$H,"")</f>
        <v>NOKIA</v>
      </c>
      <c r="I1900" s="34">
        <v>0</v>
      </c>
      <c r="J1900" s="34">
        <v>0</v>
      </c>
      <c r="K1900" s="34">
        <v>0</v>
      </c>
      <c r="L1900" s="34">
        <v>0</v>
      </c>
      <c r="M1900" s="34">
        <v>0</v>
      </c>
      <c r="N1900" s="34">
        <v>0</v>
      </c>
      <c r="O1900" s="34">
        <v>0</v>
      </c>
      <c r="P1900" s="34">
        <v>0</v>
      </c>
      <c r="Q1900" s="34">
        <v>0</v>
      </c>
      <c r="R1900" s="34">
        <v>0</v>
      </c>
      <c r="S1900" s="109">
        <v>0</v>
      </c>
      <c r="T1900" s="109">
        <f>_xlfn.XLOOKUP(B1900,'[3]Nur des jours'!$B:$B,'[3]Nur des jours'!$U:$U,"")</f>
        <v>0</v>
      </c>
      <c r="U1900" s="109">
        <v>0</v>
      </c>
      <c r="V1900" s="109">
        <v>0</v>
      </c>
      <c r="W1900" s="109">
        <v>0</v>
      </c>
      <c r="X1900" s="109">
        <v>0</v>
      </c>
      <c r="Y1900" s="109">
        <v>0</v>
      </c>
      <c r="Z1900" s="109">
        <v>0</v>
      </c>
      <c r="AA1900" s="109">
        <v>0</v>
      </c>
      <c r="AB1900" s="109">
        <v>0</v>
      </c>
      <c r="AC1900" s="109">
        <v>0</v>
      </c>
      <c r="AD1900" s="109">
        <v>0</v>
      </c>
      <c r="AE1900" s="109">
        <v>0</v>
      </c>
      <c r="AF1900" s="109">
        <v>0</v>
      </c>
      <c r="AG1900" s="57" t="str">
        <f>_xlfn.XLOOKUP(B1900,[3]CALCULATION!$B:$B,[3]CALCULATION!$M:$M,"")</f>
        <v>Operationnel</v>
      </c>
      <c r="AH1900" s="57"/>
      <c r="AI1900" s="56" t="str" cm="1">
        <f t="array" ref="AI1900">IFERROR(_xlfn.IFS(
AK1900="MPR ISSUE","PDH",
AK1900="BSS Hardware Issue","BSS",
AK1900="Sites strategiques, MLL, Pylone, etc.","ENVTECH",
AK1900="AKTIVCO DEFAUT GE &amp; POWER Cabinet","AKTIVCO",
AK1900="AKTIVCO Coupure ENEO &amp; Baisse de tension","AKTIVCO GRID ONLY",
AK1900="Coupure ENEO &amp; Baisse de tension","IHS GRID ONLY",
AK1900="Defaut GE &amp; POWER Cabinet","IHS",
AK1900="Sharing","Partners",
AK1900="Sites strategiques &amp; DataCenter","SST &amp; DC",
AK1900="Exclu","Exclu",
AK1900="SAT","SAT",
AK1900="SPARE-ISSUE","SPARE-ISSUE",
AK1900="Fiber CAmtel","TRANS_FO_CAMTEL",
AK1900="Fiber AOF","Fiber AOF",
AK1900="Projet OCM (HUAWEI)","TRAVAUX-HUAWEI",
AK1900="Projet OCM (NOKIA)","TRAVAUX-NOKIA",
AK1900="ACCESS-ISSUE","ACCESS-ISSUE",
AK1900="Projet OCM (ZTE, NOKIA, autres projets)","TRAVAUX OCM",
AK1900="No root CAuse","No root cause",
AK1900="ODU HS","PDH",
AK1900="IP &amp; VLAN","PDH",
AK1900="Warehouse HUAWEI","SPARE-ISSUE",
AK1900="SPARE-HS","SPARE-ISSUE",
AK1900="Power Telco","BSS",AK1900="no impacts","no impacts"
),"")</f>
        <v>No root cause</v>
      </c>
      <c r="AJ1900" s="56" t="str" cm="1">
        <f t="array" ref="AJ1900">IFERROR(_xlfn.IFS(
AK1900="MPR ISSUE","TX ISSUE",
AK1900="BSS Hardware Issue","RAN ISSUE",
AK1900="Sites strategiques, MLL, Pylone, etc.","ENVTECH",
AK1900="AKTIVCO DEFAUT GE &amp; POWER Cabinet","POWER ISSUE",
AK1900="AKTIVCO Coupure ENEO &amp; Baisse de tension","POWER ISSUE",
AK1900="Coupure ENEO &amp; Baisse de tension","POWER ISSUE",
AK1900="Defaut GE &amp; POWER Cabinet","POWER ISSUE",
AK1900="Sharing","POWER ISSUE",
AK1900="Sites strategiques &amp; DataCenter","POWER ISSUE",
AK1900="Exclu","Exclu",
AK1900="SAT","TX ISSUE",
AK1900="SPARE-ISSUE","SPARE-ISSUE",
AK1900="Fiber CAmtel","TX ISSUE",
AK1900="Fiber AOF","TX ISSUE",
AK1900="Projet OCM (HUAWEI)","TRAVAUX-HUAWEI",
AK1900="Projet OCM (NOKIA)","TRAVAUX -NOKIA",
AK1900="ACCESS-ISSUE","ACCESS-ISSUE",
AK1900="Projet OCM (ZTE, NOKIA, autres projets)","TRAVAUX OCM",
AK1900="No root CAuse","No root cause",
AK1900="ODU HS","TX ISSUE",
AK1900="IP &amp; VLAN","TX ISSUE",
AK1900="Warehouse HUAWEI","SPARE-ISSUE",
AK1900="SPARE-HS","SPARE-ISSUE",
AK1900="Power Telco","RAN ISSUE",AK1900="no impacts","no impacts"
),"")</f>
        <v>No root cause</v>
      </c>
      <c r="AK1900" s="81" t="s">
        <v>5620</v>
      </c>
      <c r="AL1900" s="56" t="str" cm="1">
        <f t="array" ref="AL1900">IFERROR(_xlfn.IFS(
AK1900="MPR ISSUE","ACTIVE",
AK1900="BSS Hardware Issue","ACTIVE",
AK1900="Sites strategiques, MLL, Pylone, etc.","PASSIVE",
AK1900="AKTIVCO DEFAUT GE &amp; POWER Cabinet","PASSIVE",
AK1900="AKTIVCO Coupure ENEO &amp; Baisse de tension","PASSIVE",
AK1900="Coupure ENEO &amp; Baisse de tension","PASSIVE",
AK1900="Defaut GE &amp; POWER Cabinet","PASSIVE",
AK1900="Sharing","PASSIVE",
AK1900="Sites strategiques &amp; DataCenter","PASSIVE",
AK1900="Exclu","Exclu",
AK1900="SAT","ACTIVE",
AK1900="SPARE-ISSUE","SPARE-ISSUE",
AK1900="Fiber CAmtel","ACTIVE",
AK1900="Fiber AOF","ACTIVE",
AK1900="Projet OCM (HUAWEI)","PLANNED WORKS",
AK1900="Projet OCM (NOKIA)","PLANNED WORKS",
AK1900="ACCESS-ISSUE","ACCESS-ISSUE",
AK1900="Projet OCM (ZTE, NOKIA, autres projets)","PLANNED WORKS",
AK1900="No root CAuse","No root cause",
AK1900="ODU HS","ACTIVE",
AK1900="IP &amp; VLAN","ACTIVE",
AK1900="Warehouse HUAWEI","SPARE-ISSUE",
AK1900="SPARE-HS","SPARE-ISSUE",
AK1900="Power Telco","ACTIVE", AK1900="no impacts","no impacts"
),"")</f>
        <v>No root cause</v>
      </c>
      <c r="AM1900" s="108" t="s">
        <v>5537</v>
      </c>
      <c r="AN1900" s="117" t="s">
        <v>4767</v>
      </c>
      <c r="AP1900" s="23" t="s">
        <v>5537</v>
      </c>
      <c r="AQ1900" s="23" t="s">
        <v>5537</v>
      </c>
      <c r="AR1900" s="7"/>
      <c r="AS1900" s="6"/>
      <c r="AT1900" s="7"/>
      <c r="AU1900" s="3" t="s">
        <v>5537</v>
      </c>
      <c r="AV1900" s="24" t="s">
        <v>5537</v>
      </c>
      <c r="AW1900" s="24" t="s">
        <v>5537</v>
      </c>
      <c r="AX1900" s="24" t="s">
        <v>5537</v>
      </c>
      <c r="AY1900" s="24" t="s">
        <v>5537</v>
      </c>
      <c r="AZ1900" s="24" t="s">
        <v>5537</v>
      </c>
      <c r="BA1900" s="24" t="s">
        <v>5537</v>
      </c>
      <c r="BB1900" s="24" t="s">
        <v>5537</v>
      </c>
      <c r="BC1900" s="24" t="s">
        <v>5537</v>
      </c>
      <c r="BD1900" s="24" t="s">
        <v>5537</v>
      </c>
      <c r="BE1900" s="24" t="s">
        <v>5537</v>
      </c>
      <c r="BF1900" s="24" t="s">
        <v>5537</v>
      </c>
      <c r="BG1900" s="24" t="s">
        <v>5537</v>
      </c>
      <c r="BH1900" s="24" t="s">
        <v>5537</v>
      </c>
      <c r="BI1900" s="9" t="s">
        <v>5537</v>
      </c>
      <c r="BJ1900" s="14"/>
      <c r="BK1900" s="14" t="s">
        <v>5537</v>
      </c>
      <c r="BL1900" s="14" t="str">
        <f>_xlfn.XLOOKUP(B1900,'[4]cell downs 18042026 17h'!$B:$B,'[4]cell downs 18042026 17h'!$B:$B,"")</f>
        <v/>
      </c>
      <c r="BM1900" s="14" t="str">
        <f>_xlfn.XLOOKUP(B1900,'[5]Cells Huawei 19042026 15h'!$B:$B,'[5]Cells Huawei 19042026 15h'!$B:$B,"")</f>
        <v/>
      </c>
      <c r="BN1900" s="9" t="str">
        <f>_xlfn.XLOOKUP(B1900,'[6]cells down 19042026 9H40'!$B:$B,'[6]cells down 19042026 9H40'!$B:$B,"")</f>
        <v/>
      </c>
      <c r="BO1900" s="9" t="s">
        <v>4767</v>
      </c>
      <c r="BP1900" s="9" t="s">
        <v>12</v>
      </c>
    </row>
    <row r="1901" spans="1:68" s="9" customFormat="1" x14ac:dyDescent="0.35">
      <c r="A1901" s="1" t="s">
        <v>584</v>
      </c>
      <c r="B1901" s="8" t="s">
        <v>585</v>
      </c>
      <c r="C1901" s="3" t="str">
        <f>_xlfn.XLOOKUP(B1901,'[1]daily break down'!$D:$D,'[1]daily break down'!$E:$E,"")</f>
        <v>Ngaoundere</v>
      </c>
      <c r="D1901" s="1" t="s">
        <v>11</v>
      </c>
      <c r="E1901" s="1" t="s">
        <v>12</v>
      </c>
      <c r="F1901" s="3" t="s">
        <v>90</v>
      </c>
      <c r="G1901" s="1" t="s">
        <v>91</v>
      </c>
      <c r="H1901" s="39" t="str">
        <f>_xlfn.XLOOKUP(B1901,[2]CALCULATION!$B:$B,[2]CALCULATION!$H:$H,"")</f>
        <v>Huawei</v>
      </c>
      <c r="I1901" s="34">
        <v>0</v>
      </c>
      <c r="J1901" s="34">
        <v>0</v>
      </c>
      <c r="K1901" s="34">
        <v>0.54751906926573701</v>
      </c>
      <c r="L1901" s="34">
        <v>0</v>
      </c>
      <c r="M1901" s="34">
        <v>0</v>
      </c>
      <c r="N1901" s="34">
        <v>0</v>
      </c>
      <c r="O1901" s="34">
        <v>0</v>
      </c>
      <c r="P1901" s="34">
        <v>0</v>
      </c>
      <c r="Q1901" s="34">
        <v>0</v>
      </c>
      <c r="R1901" s="34">
        <v>0</v>
      </c>
      <c r="S1901" s="109">
        <v>0</v>
      </c>
      <c r="T1901" s="109">
        <f>_xlfn.XLOOKUP(B1901,'[3]Nur des jours'!$B:$B,'[3]Nur des jours'!$U:$U,"")</f>
        <v>0</v>
      </c>
      <c r="U1901" s="109">
        <v>0</v>
      </c>
      <c r="V1901" s="109">
        <v>0</v>
      </c>
      <c r="W1901" s="109">
        <v>0</v>
      </c>
      <c r="X1901" s="109">
        <v>0</v>
      </c>
      <c r="Y1901" s="109">
        <v>0</v>
      </c>
      <c r="Z1901" s="109">
        <v>0</v>
      </c>
      <c r="AA1901" s="109">
        <v>0</v>
      </c>
      <c r="AB1901" s="109">
        <v>0</v>
      </c>
      <c r="AC1901" s="109">
        <v>0</v>
      </c>
      <c r="AD1901" s="109">
        <v>0</v>
      </c>
      <c r="AE1901" s="109">
        <v>0</v>
      </c>
      <c r="AF1901" s="109">
        <v>0</v>
      </c>
      <c r="AG1901" s="57" t="str">
        <f>_xlfn.XLOOKUP(B1901,[3]CALCULATION!$B:$B,[3]CALCULATION!$M:$M,"")</f>
        <v>Operationnel</v>
      </c>
      <c r="AH1901" s="57"/>
      <c r="AI1901" s="56" t="str" cm="1">
        <f t="array" ref="AI1901">IFERROR(_xlfn.IFS(
AK1901="MPR ISSUE","PDH",
AK1901="BSS Hardware Issue","BSS",
AK1901="Sites strategiques, MLL, Pylone, etc.","ENVTECH",
AK1901="AKTIVCO DEFAUT GE &amp; POWER Cabinet","AKTIVCO",
AK1901="AKTIVCO Coupure ENEO &amp; Baisse de tension","AKTIVCO GRID ONLY",
AK1901="Coupure ENEO &amp; Baisse de tension","IHS GRID ONLY",
AK1901="Defaut GE &amp; POWER Cabinet","IHS",
AK1901="Sharing","Partners",
AK1901="Sites strategiques &amp; DataCenter","SST &amp; DC",
AK1901="Exclu","Exclu",
AK1901="SAT","SAT",
AK1901="SPARE-ISSUE","SPARE-ISSUE",
AK1901="Fiber CAmtel","TRANS_FO_CAMTEL",
AK1901="Fiber AOF","Fiber AOF",
AK1901="Projet OCM (HUAWEI)","TRAVAUX-HUAWEI",
AK1901="Projet OCM (NOKIA)","TRAVAUX-NOKIA",
AK1901="ACCESS-ISSUE","ACCESS-ISSUE",
AK1901="Projet OCM (ZTE, NOKIA, autres projets)","TRAVAUX OCM",
AK1901="No root CAuse","No root cause",
AK1901="ODU HS","PDH",
AK1901="IP &amp; VLAN","PDH",
AK1901="Warehouse HUAWEI","SPARE-ISSUE",
AK1901="SPARE-HS","SPARE-ISSUE",
AK1901="Power Telco","BSS",AK1901="no impacts","no impacts"
),"")</f>
        <v>No root cause</v>
      </c>
      <c r="AJ1901" s="56" t="str" cm="1">
        <f t="array" ref="AJ1901">IFERROR(_xlfn.IFS(
AK1901="MPR ISSUE","TX ISSUE",
AK1901="BSS Hardware Issue","RAN ISSUE",
AK1901="Sites strategiques, MLL, Pylone, etc.","ENVTECH",
AK1901="AKTIVCO DEFAUT GE &amp; POWER Cabinet","POWER ISSUE",
AK1901="AKTIVCO Coupure ENEO &amp; Baisse de tension","POWER ISSUE",
AK1901="Coupure ENEO &amp; Baisse de tension","POWER ISSUE",
AK1901="Defaut GE &amp; POWER Cabinet","POWER ISSUE",
AK1901="Sharing","POWER ISSUE",
AK1901="Sites strategiques &amp; DataCenter","POWER ISSUE",
AK1901="Exclu","Exclu",
AK1901="SAT","TX ISSUE",
AK1901="SPARE-ISSUE","SPARE-ISSUE",
AK1901="Fiber CAmtel","TX ISSUE",
AK1901="Fiber AOF","TX ISSUE",
AK1901="Projet OCM (HUAWEI)","TRAVAUX-HUAWEI",
AK1901="Projet OCM (NOKIA)","TRAVAUX -NOKIA",
AK1901="ACCESS-ISSUE","ACCESS-ISSUE",
AK1901="Projet OCM (ZTE, NOKIA, autres projets)","TRAVAUX OCM",
AK1901="No root CAuse","No root cause",
AK1901="ODU HS","TX ISSUE",
AK1901="IP &amp; VLAN","TX ISSUE",
AK1901="Warehouse HUAWEI","SPARE-ISSUE",
AK1901="SPARE-HS","SPARE-ISSUE",
AK1901="Power Telco","RAN ISSUE",AK1901="no impacts","no impacts"
),"")</f>
        <v>No root cause</v>
      </c>
      <c r="AK1901" s="81" t="s">
        <v>5620</v>
      </c>
      <c r="AL1901" s="56" t="str" cm="1">
        <f t="array" ref="AL1901">IFERROR(_xlfn.IFS(
AK1901="MPR ISSUE","ACTIVE",
AK1901="BSS Hardware Issue","ACTIVE",
AK1901="Sites strategiques, MLL, Pylone, etc.","PASSIVE",
AK1901="AKTIVCO DEFAUT GE &amp; POWER Cabinet","PASSIVE",
AK1901="AKTIVCO Coupure ENEO &amp; Baisse de tension","PASSIVE",
AK1901="Coupure ENEO &amp; Baisse de tension","PASSIVE",
AK1901="Defaut GE &amp; POWER Cabinet","PASSIVE",
AK1901="Sharing","PASSIVE",
AK1901="Sites strategiques &amp; DataCenter","PASSIVE",
AK1901="Exclu","Exclu",
AK1901="SAT","ACTIVE",
AK1901="SPARE-ISSUE","SPARE-ISSUE",
AK1901="Fiber CAmtel","ACTIVE",
AK1901="Fiber AOF","ACTIVE",
AK1901="Projet OCM (HUAWEI)","PLANNED WORKS",
AK1901="Projet OCM (NOKIA)","PLANNED WORKS",
AK1901="ACCESS-ISSUE","ACCESS-ISSUE",
AK1901="Projet OCM (ZTE, NOKIA, autres projets)","PLANNED WORKS",
AK1901="No root CAuse","No root cause",
AK1901="ODU HS","ACTIVE",
AK1901="IP &amp; VLAN","ACTIVE",
AK1901="Warehouse HUAWEI","SPARE-ISSUE",
AK1901="SPARE-HS","SPARE-ISSUE",
AK1901="Power Telco","ACTIVE", AK1901="no impacts","no impacts"
),"")</f>
        <v>No root cause</v>
      </c>
      <c r="AM1901" s="108" t="s">
        <v>5537</v>
      </c>
      <c r="AN1901" s="117" t="s">
        <v>585</v>
      </c>
      <c r="AP1901" s="23" t="s">
        <v>5537</v>
      </c>
      <c r="AQ1901" s="23" t="s">
        <v>5537</v>
      </c>
      <c r="AR1901" s="7"/>
      <c r="AS1901" s="6"/>
      <c r="AT1901" s="7"/>
      <c r="AU1901" s="3" t="s">
        <v>5537</v>
      </c>
      <c r="AV1901" s="24" t="s">
        <v>5537</v>
      </c>
      <c r="AW1901" s="24" t="s">
        <v>5537</v>
      </c>
      <c r="AX1901" s="24" t="s">
        <v>5537</v>
      </c>
      <c r="AY1901" s="24" t="s">
        <v>5537</v>
      </c>
      <c r="AZ1901" s="24" t="s">
        <v>5537</v>
      </c>
      <c r="BA1901" s="24" t="s">
        <v>5537</v>
      </c>
      <c r="BB1901" s="24" t="s">
        <v>5537</v>
      </c>
      <c r="BC1901" s="24" t="s">
        <v>5537</v>
      </c>
      <c r="BD1901" s="24" t="s">
        <v>5537</v>
      </c>
      <c r="BE1901" s="24" t="s">
        <v>5537</v>
      </c>
      <c r="BF1901" s="24" t="s">
        <v>5537</v>
      </c>
      <c r="BG1901" s="24" t="s">
        <v>5537</v>
      </c>
      <c r="BH1901" s="24" t="s">
        <v>5537</v>
      </c>
      <c r="BI1901" s="9" t="s">
        <v>5537</v>
      </c>
      <c r="BJ1901" s="14"/>
      <c r="BK1901" s="14" t="s">
        <v>5537</v>
      </c>
      <c r="BL1901" s="14" t="str">
        <f>_xlfn.XLOOKUP(B1901,'[4]cell downs 18042026 17h'!$B:$B,'[4]cell downs 18042026 17h'!$B:$B,"")</f>
        <v/>
      </c>
      <c r="BM1901" s="14" t="str">
        <f>_xlfn.XLOOKUP(B1901,'[5]Cells Huawei 19042026 15h'!$B:$B,'[5]Cells Huawei 19042026 15h'!$B:$B,"")</f>
        <v/>
      </c>
      <c r="BN1901" s="9" t="str">
        <f>_xlfn.XLOOKUP(B1901,'[6]cells down 19042026 9H40'!$B:$B,'[6]cells down 19042026 9H40'!$B:$B,"")</f>
        <v/>
      </c>
      <c r="BO1901" s="9" t="s">
        <v>585</v>
      </c>
      <c r="BP1901" s="9" t="s">
        <v>12</v>
      </c>
    </row>
    <row r="1902" spans="1:68" s="9" customFormat="1" x14ac:dyDescent="0.35">
      <c r="A1902" s="1" t="s">
        <v>2725</v>
      </c>
      <c r="B1902" s="8" t="s">
        <v>2726</v>
      </c>
      <c r="C1902" s="3" t="str">
        <f>_xlfn.XLOOKUP(B1902,'[1]daily break down'!$D:$D,'[1]daily break down'!$E:$E,"")</f>
        <v>Douala</v>
      </c>
      <c r="D1902" s="1" t="s">
        <v>11</v>
      </c>
      <c r="E1902" s="1" t="s">
        <v>12</v>
      </c>
      <c r="F1902" s="3" t="s">
        <v>31</v>
      </c>
      <c r="G1902" s="1" t="s">
        <v>32</v>
      </c>
      <c r="H1902" s="41" t="str">
        <f>_xlfn.XLOOKUP(B1902,[2]CALCULATION!$B:$B,[2]CALCULATION!$H:$H,"")</f>
        <v>ZTE</v>
      </c>
      <c r="I1902" s="34">
        <v>0</v>
      </c>
      <c r="J1902" s="34">
        <v>0</v>
      </c>
      <c r="K1902" s="34">
        <v>0</v>
      </c>
      <c r="L1902" s="34">
        <v>0</v>
      </c>
      <c r="M1902" s="34">
        <v>0</v>
      </c>
      <c r="N1902" s="34">
        <v>0</v>
      </c>
      <c r="O1902" s="34">
        <v>0</v>
      </c>
      <c r="P1902" s="34">
        <v>0</v>
      </c>
      <c r="Q1902" s="34">
        <v>0</v>
      </c>
      <c r="R1902" s="34">
        <v>0</v>
      </c>
      <c r="S1902" s="109">
        <v>0</v>
      </c>
      <c r="T1902" s="109">
        <f>_xlfn.XLOOKUP(B1902,'[3]Nur des jours'!$B:$B,'[3]Nur des jours'!$U:$U,"")</f>
        <v>0</v>
      </c>
      <c r="U1902" s="109">
        <v>0</v>
      </c>
      <c r="V1902" s="109">
        <v>0</v>
      </c>
      <c r="W1902" s="109">
        <v>0</v>
      </c>
      <c r="X1902" s="109">
        <v>0</v>
      </c>
      <c r="Y1902" s="109">
        <v>0</v>
      </c>
      <c r="Z1902" s="109">
        <v>0</v>
      </c>
      <c r="AA1902" s="109">
        <v>0</v>
      </c>
      <c r="AB1902" s="109">
        <v>0</v>
      </c>
      <c r="AC1902" s="109">
        <v>0</v>
      </c>
      <c r="AD1902" s="109">
        <v>0</v>
      </c>
      <c r="AE1902" s="109">
        <v>0</v>
      </c>
      <c r="AF1902" s="109">
        <v>0</v>
      </c>
      <c r="AG1902" s="57" t="str">
        <f>_xlfn.XLOOKUP(B1902,[3]CALCULATION!$B:$B,[3]CALCULATION!$M:$M,"")</f>
        <v>Operationnel</v>
      </c>
      <c r="AH1902" s="57"/>
      <c r="AI1902" s="56" t="str" cm="1">
        <f t="array" ref="AI1902">IFERROR(_xlfn.IFS(
AK1902="MPR ISSUE","PDH",
AK1902="BSS Hardware Issue","BSS",
AK1902="Sites strategiques, MLL, Pylone, etc.","ENVTECH",
AK1902="AKTIVCO DEFAUT GE &amp; POWER Cabinet","AKTIVCO",
AK1902="AKTIVCO Coupure ENEO &amp; Baisse de tension","AKTIVCO GRID ONLY",
AK1902="Coupure ENEO &amp; Baisse de tension","IHS GRID ONLY",
AK1902="Defaut GE &amp; POWER Cabinet","IHS",
AK1902="Sharing","Partners",
AK1902="Sites strategiques &amp; DataCenter","SST &amp; DC",
AK1902="Exclu","Exclu",
AK1902="SAT","SAT",
AK1902="SPARE-ISSUE","SPARE-ISSUE",
AK1902="Fiber CAmtel","TRANS_FO_CAMTEL",
AK1902="Fiber AOF","Fiber AOF",
AK1902="Projet OCM (HUAWEI)","TRAVAUX-HUAWEI",
AK1902="Projet OCM (NOKIA)","TRAVAUX-NOKIA",
AK1902="ACCESS-ISSUE","ACCESS-ISSUE",
AK1902="Projet OCM (ZTE, NOKIA, autres projets)","TRAVAUX OCM",
AK1902="No root CAuse","No root cause",
AK1902="ODU HS","PDH",
AK1902="IP &amp; VLAN","PDH",
AK1902="Warehouse HUAWEI","SPARE-ISSUE",
AK1902="SPARE-HS","SPARE-ISSUE",
AK1902="Power Telco","BSS",AK1902="no impacts","no impacts"
),"")</f>
        <v>No root cause</v>
      </c>
      <c r="AJ1902" s="56" t="str" cm="1">
        <f t="array" ref="AJ1902">IFERROR(_xlfn.IFS(
AK1902="MPR ISSUE","TX ISSUE",
AK1902="BSS Hardware Issue","RAN ISSUE",
AK1902="Sites strategiques, MLL, Pylone, etc.","ENVTECH",
AK1902="AKTIVCO DEFAUT GE &amp; POWER Cabinet","POWER ISSUE",
AK1902="AKTIVCO Coupure ENEO &amp; Baisse de tension","POWER ISSUE",
AK1902="Coupure ENEO &amp; Baisse de tension","POWER ISSUE",
AK1902="Defaut GE &amp; POWER Cabinet","POWER ISSUE",
AK1902="Sharing","POWER ISSUE",
AK1902="Sites strategiques &amp; DataCenter","POWER ISSUE",
AK1902="Exclu","Exclu",
AK1902="SAT","TX ISSUE",
AK1902="SPARE-ISSUE","SPARE-ISSUE",
AK1902="Fiber CAmtel","TX ISSUE",
AK1902="Fiber AOF","TX ISSUE",
AK1902="Projet OCM (HUAWEI)","TRAVAUX-HUAWEI",
AK1902="Projet OCM (NOKIA)","TRAVAUX -NOKIA",
AK1902="ACCESS-ISSUE","ACCESS-ISSUE",
AK1902="Projet OCM (ZTE, NOKIA, autres projets)","TRAVAUX OCM",
AK1902="No root CAuse","No root cause",
AK1902="ODU HS","TX ISSUE",
AK1902="IP &amp; VLAN","TX ISSUE",
AK1902="Warehouse HUAWEI","SPARE-ISSUE",
AK1902="SPARE-HS","SPARE-ISSUE",
AK1902="Power Telco","RAN ISSUE",AK1902="no impacts","no impacts"
),"")</f>
        <v>No root cause</v>
      </c>
      <c r="AK1902" s="81" t="s">
        <v>5620</v>
      </c>
      <c r="AL1902" s="56" t="str" cm="1">
        <f t="array" ref="AL1902">IFERROR(_xlfn.IFS(
AK1902="MPR ISSUE","ACTIVE",
AK1902="BSS Hardware Issue","ACTIVE",
AK1902="Sites strategiques, MLL, Pylone, etc.","PASSIVE",
AK1902="AKTIVCO DEFAUT GE &amp; POWER Cabinet","PASSIVE",
AK1902="AKTIVCO Coupure ENEO &amp; Baisse de tension","PASSIVE",
AK1902="Coupure ENEO &amp; Baisse de tension","PASSIVE",
AK1902="Defaut GE &amp; POWER Cabinet","PASSIVE",
AK1902="Sharing","PASSIVE",
AK1902="Sites strategiques &amp; DataCenter","PASSIVE",
AK1902="Exclu","Exclu",
AK1902="SAT","ACTIVE",
AK1902="SPARE-ISSUE","SPARE-ISSUE",
AK1902="Fiber CAmtel","ACTIVE",
AK1902="Fiber AOF","ACTIVE",
AK1902="Projet OCM (HUAWEI)","PLANNED WORKS",
AK1902="Projet OCM (NOKIA)","PLANNED WORKS",
AK1902="ACCESS-ISSUE","ACCESS-ISSUE",
AK1902="Projet OCM (ZTE, NOKIA, autres projets)","PLANNED WORKS",
AK1902="No root CAuse","No root cause",
AK1902="ODU HS","ACTIVE",
AK1902="IP &amp; VLAN","ACTIVE",
AK1902="Warehouse HUAWEI","SPARE-ISSUE",
AK1902="SPARE-HS","SPARE-ISSUE",
AK1902="Power Telco","ACTIVE", AK1902="no impacts","no impacts"
),"")</f>
        <v>No root cause</v>
      </c>
      <c r="AM1902" s="108" t="s">
        <v>5537</v>
      </c>
      <c r="AN1902" s="117" t="s">
        <v>2726</v>
      </c>
      <c r="AP1902" s="23" t="s">
        <v>5537</v>
      </c>
      <c r="AQ1902" s="23" t="s">
        <v>5537</v>
      </c>
      <c r="AR1902" s="7"/>
      <c r="AS1902" s="6"/>
      <c r="AT1902" s="7"/>
      <c r="AU1902" s="3" t="s">
        <v>5537</v>
      </c>
      <c r="AV1902" s="24" t="s">
        <v>5537</v>
      </c>
      <c r="AW1902" s="24" t="s">
        <v>5537</v>
      </c>
      <c r="AX1902" s="24" t="s">
        <v>5537</v>
      </c>
      <c r="AY1902" s="24" t="s">
        <v>5537</v>
      </c>
      <c r="AZ1902" s="24" t="s">
        <v>5537</v>
      </c>
      <c r="BA1902" s="24" t="s">
        <v>5537</v>
      </c>
      <c r="BB1902" s="24" t="s">
        <v>5537</v>
      </c>
      <c r="BC1902" s="24" t="s">
        <v>5537</v>
      </c>
      <c r="BD1902" s="24" t="s">
        <v>5537</v>
      </c>
      <c r="BE1902" s="24" t="s">
        <v>5537</v>
      </c>
      <c r="BF1902" s="24" t="s">
        <v>5537</v>
      </c>
      <c r="BG1902" s="24" t="s">
        <v>5537</v>
      </c>
      <c r="BH1902" s="24" t="s">
        <v>5537</v>
      </c>
      <c r="BI1902" s="9" t="s">
        <v>5537</v>
      </c>
      <c r="BJ1902" s="14"/>
      <c r="BK1902" s="14" t="s">
        <v>5537</v>
      </c>
      <c r="BL1902" s="14" t="str">
        <f>_xlfn.XLOOKUP(B1902,'[4]cell downs 18042026 17h'!$B:$B,'[4]cell downs 18042026 17h'!$B:$B,"")</f>
        <v/>
      </c>
      <c r="BM1902" s="14" t="str">
        <f>_xlfn.XLOOKUP(B1902,'[5]Cells Huawei 19042026 15h'!$B:$B,'[5]Cells Huawei 19042026 15h'!$B:$B,"")</f>
        <v/>
      </c>
      <c r="BN1902" s="9" t="str">
        <f>_xlfn.XLOOKUP(B1902,'[6]cells down 19042026 9H40'!$B:$B,'[6]cells down 19042026 9H40'!$B:$B,"")</f>
        <v/>
      </c>
      <c r="BO1902" s="9" t="s">
        <v>2726</v>
      </c>
      <c r="BP1902" s="9" t="s">
        <v>5537</v>
      </c>
    </row>
    <row r="1903" spans="1:68" s="9" customFormat="1" x14ac:dyDescent="0.35">
      <c r="A1903" s="1" t="s">
        <v>4651</v>
      </c>
      <c r="B1903" s="8" t="s">
        <v>4652</v>
      </c>
      <c r="C1903" s="3" t="str">
        <f>_xlfn.XLOOKUP(B1903,'[1]daily break down'!$D:$D,'[1]daily break down'!$E:$E,"")</f>
        <v>CENTRE</v>
      </c>
      <c r="D1903" s="1" t="s">
        <v>11</v>
      </c>
      <c r="E1903" s="1" t="s">
        <v>12</v>
      </c>
      <c r="F1903" s="3" t="s">
        <v>226</v>
      </c>
      <c r="G1903" s="1" t="s">
        <v>4651</v>
      </c>
      <c r="H1903" s="41" t="str">
        <f>_xlfn.XLOOKUP(B1903,[2]CALCULATION!$B:$B,[2]CALCULATION!$H:$H,"")</f>
        <v>ZTE</v>
      </c>
      <c r="I1903" s="34">
        <v>0</v>
      </c>
      <c r="J1903" s="34">
        <v>0</v>
      </c>
      <c r="K1903" s="34">
        <v>0</v>
      </c>
      <c r="L1903" s="34">
        <v>0</v>
      </c>
      <c r="M1903" s="34">
        <v>0</v>
      </c>
      <c r="N1903" s="34">
        <v>0</v>
      </c>
      <c r="O1903" s="34">
        <v>0</v>
      </c>
      <c r="P1903" s="34">
        <v>0</v>
      </c>
      <c r="Q1903" s="34">
        <v>0</v>
      </c>
      <c r="R1903" s="34">
        <v>0</v>
      </c>
      <c r="S1903" s="109">
        <v>0</v>
      </c>
      <c r="T1903" s="109">
        <f>_xlfn.XLOOKUP(B1903,'[3]Nur des jours'!$B:$B,'[3]Nur des jours'!$U:$U,"")</f>
        <v>0</v>
      </c>
      <c r="U1903" s="109">
        <v>0</v>
      </c>
      <c r="V1903" s="109">
        <v>0</v>
      </c>
      <c r="W1903" s="109">
        <v>0</v>
      </c>
      <c r="X1903" s="109">
        <v>0</v>
      </c>
      <c r="Y1903" s="109">
        <v>0</v>
      </c>
      <c r="Z1903" s="109">
        <v>0</v>
      </c>
      <c r="AA1903" s="109">
        <v>0</v>
      </c>
      <c r="AB1903" s="109">
        <v>0</v>
      </c>
      <c r="AC1903" s="109">
        <v>0</v>
      </c>
      <c r="AD1903" s="109">
        <v>0</v>
      </c>
      <c r="AE1903" s="109">
        <v>0</v>
      </c>
      <c r="AF1903" s="109">
        <v>0</v>
      </c>
      <c r="AG1903" s="57" t="str">
        <f>_xlfn.XLOOKUP(B1903,[3]CALCULATION!$B:$B,[3]CALCULATION!$M:$M,"")</f>
        <v>EXCLU</v>
      </c>
      <c r="AH1903" s="57"/>
      <c r="AI1903" s="56" t="str" cm="1">
        <f t="array" ref="AI1903">IFERROR(_xlfn.IFS(
AK1903="MPR ISSUE","PDH",
AK1903="BSS Hardware Issue","BSS",
AK1903="Sites strategiques, MLL, Pylone, etc.","ENVTECH",
AK1903="AKTIVCO DEFAUT GE &amp; POWER Cabinet","AKTIVCO",
AK1903="AKTIVCO Coupure ENEO &amp; Baisse de tension","AKTIVCO GRID ONLY",
AK1903="Coupure ENEO &amp; Baisse de tension","IHS GRID ONLY",
AK1903="Defaut GE &amp; POWER Cabinet","IHS",
AK1903="Sharing","Partners",
AK1903="Sites strategiques &amp; DataCenter","SST &amp; DC",
AK1903="Exclu","Exclu",
AK1903="SAT","SAT",
AK1903="SPARE-ISSUE","SPARE-ISSUE",
AK1903="Fiber CAmtel","TRANS_FO_CAMTEL",
AK1903="Fiber AOF","Fiber AOF",
AK1903="Projet OCM (HUAWEI)","TRAVAUX-HUAWEI",
AK1903="Projet OCM (NOKIA)","TRAVAUX-NOKIA",
AK1903="ACCESS-ISSUE","ACCESS-ISSUE",
AK1903="Projet OCM (ZTE, NOKIA, autres projets)","TRAVAUX OCM",
AK1903="No root CAuse","No root cause",
AK1903="ODU HS","PDH",
AK1903="IP &amp; VLAN","PDH",
AK1903="Warehouse HUAWEI","SPARE-ISSUE",
AK1903="SPARE-HS","SPARE-ISSUE",
AK1903="Power Telco","BSS",AK1903="no impacts","no impacts"
),"")</f>
        <v>Exclu</v>
      </c>
      <c r="AJ1903" s="56" t="str" cm="1">
        <f t="array" ref="AJ1903">IFERROR(_xlfn.IFS(
AK1903="MPR ISSUE","TX ISSUE",
AK1903="BSS Hardware Issue","RAN ISSUE",
AK1903="Sites strategiques, MLL, Pylone, etc.","ENVTECH",
AK1903="AKTIVCO DEFAUT GE &amp; POWER Cabinet","POWER ISSUE",
AK1903="AKTIVCO Coupure ENEO &amp; Baisse de tension","POWER ISSUE",
AK1903="Coupure ENEO &amp; Baisse de tension","POWER ISSUE",
AK1903="Defaut GE &amp; POWER Cabinet","POWER ISSUE",
AK1903="Sharing","POWER ISSUE",
AK1903="Sites strategiques &amp; DataCenter","POWER ISSUE",
AK1903="Exclu","Exclu",
AK1903="SAT","TX ISSUE",
AK1903="SPARE-ISSUE","SPARE-ISSUE",
AK1903="Fiber CAmtel","TX ISSUE",
AK1903="Fiber AOF","TX ISSUE",
AK1903="Projet OCM (HUAWEI)","TRAVAUX-HUAWEI",
AK1903="Projet OCM (NOKIA)","TRAVAUX -NOKIA",
AK1903="ACCESS-ISSUE","ACCESS-ISSUE",
AK1903="Projet OCM (ZTE, NOKIA, autres projets)","TRAVAUX OCM",
AK1903="No root CAuse","No root cause",
AK1903="ODU HS","TX ISSUE",
AK1903="IP &amp; VLAN","TX ISSUE",
AK1903="Warehouse HUAWEI","SPARE-ISSUE",
AK1903="SPARE-HS","SPARE-ISSUE",
AK1903="Power Telco","RAN ISSUE",AK1903="no impacts","no impacts"
),"")</f>
        <v>Exclu</v>
      </c>
      <c r="AK1903" s="81" t="s">
        <v>5559</v>
      </c>
      <c r="AL1903" s="56" t="str" cm="1">
        <f t="array" ref="AL1903">IFERROR(_xlfn.IFS(
AK1903="MPR ISSUE","ACTIVE",
AK1903="BSS Hardware Issue","ACTIVE",
AK1903="Sites strategiques, MLL, Pylone, etc.","PASSIVE",
AK1903="AKTIVCO DEFAUT GE &amp; POWER Cabinet","PASSIVE",
AK1903="AKTIVCO Coupure ENEO &amp; Baisse de tension","PASSIVE",
AK1903="Coupure ENEO &amp; Baisse de tension","PASSIVE",
AK1903="Defaut GE &amp; POWER Cabinet","PASSIVE",
AK1903="Sharing","PASSIVE",
AK1903="Sites strategiques &amp; DataCenter","PASSIVE",
AK1903="Exclu","Exclu",
AK1903="SAT","ACTIVE",
AK1903="SPARE-ISSUE","SPARE-ISSUE",
AK1903="Fiber CAmtel","ACTIVE",
AK1903="Fiber AOF","ACTIVE",
AK1903="Projet OCM (HUAWEI)","PLANNED WORKS",
AK1903="Projet OCM (NOKIA)","PLANNED WORKS",
AK1903="ACCESS-ISSUE","ACCESS-ISSUE",
AK1903="Projet OCM (ZTE, NOKIA, autres projets)","PLANNED WORKS",
AK1903="No root CAuse","No root cause",
AK1903="ODU HS","ACTIVE",
AK1903="IP &amp; VLAN","ACTIVE",
AK1903="Warehouse HUAWEI","SPARE-ISSUE",
AK1903="SPARE-HS","SPARE-ISSUE",
AK1903="Power Telco","ACTIVE", AK1903="no impacts","no impacts"
),"")</f>
        <v>Exclu</v>
      </c>
      <c r="AM1903" s="108" t="s">
        <v>5537</v>
      </c>
      <c r="AN1903" s="117" t="s">
        <v>4652</v>
      </c>
      <c r="AP1903" s="23" t="s">
        <v>5537</v>
      </c>
      <c r="AQ1903" s="23" t="s">
        <v>5537</v>
      </c>
      <c r="AR1903" s="7"/>
      <c r="AS1903" s="6"/>
      <c r="AT1903" s="7"/>
      <c r="AU1903" s="3" t="s">
        <v>5537</v>
      </c>
      <c r="AV1903" s="24" t="s">
        <v>5537</v>
      </c>
      <c r="AW1903" s="24" t="s">
        <v>5537</v>
      </c>
      <c r="AX1903" s="24" t="s">
        <v>5537</v>
      </c>
      <c r="AY1903" s="24" t="s">
        <v>5537</v>
      </c>
      <c r="AZ1903" s="24" t="s">
        <v>5537</v>
      </c>
      <c r="BA1903" s="24" t="s">
        <v>5537</v>
      </c>
      <c r="BB1903" s="24" t="s">
        <v>5537</v>
      </c>
      <c r="BC1903" s="24" t="s">
        <v>5537</v>
      </c>
      <c r="BD1903" s="24" t="s">
        <v>5537</v>
      </c>
      <c r="BE1903" s="24" t="s">
        <v>5537</v>
      </c>
      <c r="BF1903" s="24" t="s">
        <v>5537</v>
      </c>
      <c r="BG1903" s="24" t="s">
        <v>5537</v>
      </c>
      <c r="BH1903" s="24" t="s">
        <v>5537</v>
      </c>
      <c r="BI1903" s="9" t="s">
        <v>5537</v>
      </c>
      <c r="BJ1903" s="14"/>
      <c r="BK1903" s="14" t="s">
        <v>5537</v>
      </c>
      <c r="BL1903" s="14" t="str">
        <f>_xlfn.XLOOKUP(B1903,'[4]cell downs 18042026 17h'!$B:$B,'[4]cell downs 18042026 17h'!$B:$B,"")</f>
        <v/>
      </c>
      <c r="BM1903" s="14" t="str">
        <f>_xlfn.XLOOKUP(B1903,'[5]Cells Huawei 19042026 15h'!$B:$B,'[5]Cells Huawei 19042026 15h'!$B:$B,"")</f>
        <v/>
      </c>
      <c r="BN1903" s="9" t="str">
        <f>_xlfn.XLOOKUP(B1903,'[6]cells down 19042026 9H40'!$B:$B,'[6]cells down 19042026 9H40'!$B:$B,"")</f>
        <v/>
      </c>
      <c r="BO1903" s="9" t="s">
        <v>4652</v>
      </c>
      <c r="BP1903" s="9" t="s">
        <v>5537</v>
      </c>
    </row>
    <row r="1904" spans="1:68" s="9" customFormat="1" ht="26" customHeight="1" x14ac:dyDescent="0.35">
      <c r="A1904" s="1" t="s">
        <v>4653</v>
      </c>
      <c r="B1904" s="8" t="s">
        <v>4654</v>
      </c>
      <c r="C1904" s="3" t="str">
        <f>_xlfn.XLOOKUP(B1904,'[1]daily break down'!$D:$D,'[1]daily break down'!$E:$E,"")</f>
        <v>CENTRE</v>
      </c>
      <c r="D1904" s="1" t="s">
        <v>11</v>
      </c>
      <c r="E1904" s="1" t="s">
        <v>12</v>
      </c>
      <c r="F1904" s="3" t="s">
        <v>37</v>
      </c>
      <c r="G1904" s="1" t="s">
        <v>4655</v>
      </c>
      <c r="H1904" s="41" t="str">
        <f>_xlfn.XLOOKUP(B1904,[2]CALCULATION!$B:$B,[2]CALCULATION!$H:$H,"")</f>
        <v>ZTE</v>
      </c>
      <c r="I1904" s="34">
        <v>0</v>
      </c>
      <c r="J1904" s="34">
        <v>0</v>
      </c>
      <c r="K1904" s="34">
        <v>0</v>
      </c>
      <c r="L1904" s="34">
        <v>0</v>
      </c>
      <c r="M1904" s="34">
        <v>0</v>
      </c>
      <c r="N1904" s="34">
        <v>0</v>
      </c>
      <c r="O1904" s="34">
        <v>0</v>
      </c>
      <c r="P1904" s="34">
        <v>0</v>
      </c>
      <c r="Q1904" s="34">
        <v>0</v>
      </c>
      <c r="R1904" s="34">
        <v>0</v>
      </c>
      <c r="S1904" s="109">
        <v>0</v>
      </c>
      <c r="T1904" s="109">
        <f>_xlfn.XLOOKUP(B1904,'[3]Nur des jours'!$B:$B,'[3]Nur des jours'!$U:$U,"")</f>
        <v>0</v>
      </c>
      <c r="U1904" s="109">
        <v>0</v>
      </c>
      <c r="V1904" s="109">
        <v>0</v>
      </c>
      <c r="W1904" s="109">
        <v>0</v>
      </c>
      <c r="X1904" s="109">
        <v>0</v>
      </c>
      <c r="Y1904" s="109">
        <v>0</v>
      </c>
      <c r="Z1904" s="109">
        <v>0</v>
      </c>
      <c r="AA1904" s="109">
        <v>0</v>
      </c>
      <c r="AB1904" s="109">
        <v>0</v>
      </c>
      <c r="AC1904" s="109">
        <v>0</v>
      </c>
      <c r="AD1904" s="109">
        <v>0</v>
      </c>
      <c r="AE1904" s="109">
        <v>0</v>
      </c>
      <c r="AF1904" s="109">
        <v>0</v>
      </c>
      <c r="AG1904" s="57" t="str">
        <f>_xlfn.XLOOKUP(B1904,[3]CALCULATION!$B:$B,[3]CALCULATION!$M:$M,"")</f>
        <v>EXCLU</v>
      </c>
      <c r="AH1904" s="57"/>
      <c r="AI1904" s="56" t="str" cm="1">
        <f t="array" ref="AI1904">IFERROR(_xlfn.IFS(
AK1904="MPR ISSUE","PDH",
AK1904="BSS Hardware Issue","BSS",
AK1904="Sites strategiques, MLL, Pylone, etc.","ENVTECH",
AK1904="AKTIVCO DEFAUT GE &amp; POWER Cabinet","AKTIVCO",
AK1904="AKTIVCO Coupure ENEO &amp; Baisse de tension","AKTIVCO GRID ONLY",
AK1904="Coupure ENEO &amp; Baisse de tension","IHS GRID ONLY",
AK1904="Defaut GE &amp; POWER Cabinet","IHS",
AK1904="Sharing","Partners",
AK1904="Sites strategiques &amp; DataCenter","SST &amp; DC",
AK1904="Exclu","Exclu",
AK1904="SAT","SAT",
AK1904="SPARE-ISSUE","SPARE-ISSUE",
AK1904="Fiber CAmtel","TRANS_FO_CAMTEL",
AK1904="Fiber AOF","Fiber AOF",
AK1904="Projet OCM (HUAWEI)","TRAVAUX-HUAWEI",
AK1904="Projet OCM (NOKIA)","TRAVAUX-NOKIA",
AK1904="ACCESS-ISSUE","ACCESS-ISSUE",
AK1904="Projet OCM (ZTE, NOKIA, autres projets)","TRAVAUX OCM",
AK1904="No root CAuse","No root cause",
AK1904="ODU HS","PDH",
AK1904="IP &amp; VLAN","PDH",
AK1904="Warehouse HUAWEI","SPARE-ISSUE",
AK1904="SPARE-HS","SPARE-ISSUE",
AK1904="Power Telco","BSS",AK1904="no impacts","no impacts"
),"")</f>
        <v>Exclu</v>
      </c>
      <c r="AJ1904" s="56" t="str" cm="1">
        <f t="array" ref="AJ1904">IFERROR(_xlfn.IFS(
AK1904="MPR ISSUE","TX ISSUE",
AK1904="BSS Hardware Issue","RAN ISSUE",
AK1904="Sites strategiques, MLL, Pylone, etc.","ENVTECH",
AK1904="AKTIVCO DEFAUT GE &amp; POWER Cabinet","POWER ISSUE",
AK1904="AKTIVCO Coupure ENEO &amp; Baisse de tension","POWER ISSUE",
AK1904="Coupure ENEO &amp; Baisse de tension","POWER ISSUE",
AK1904="Defaut GE &amp; POWER Cabinet","POWER ISSUE",
AK1904="Sharing","POWER ISSUE",
AK1904="Sites strategiques &amp; DataCenter","POWER ISSUE",
AK1904="Exclu","Exclu",
AK1904="SAT","TX ISSUE",
AK1904="SPARE-ISSUE","SPARE-ISSUE",
AK1904="Fiber CAmtel","TX ISSUE",
AK1904="Fiber AOF","TX ISSUE",
AK1904="Projet OCM (HUAWEI)","TRAVAUX-HUAWEI",
AK1904="Projet OCM (NOKIA)","TRAVAUX -NOKIA",
AK1904="ACCESS-ISSUE","ACCESS-ISSUE",
AK1904="Projet OCM (ZTE, NOKIA, autres projets)","TRAVAUX OCM",
AK1904="No root CAuse","No root cause",
AK1904="ODU HS","TX ISSUE",
AK1904="IP &amp; VLAN","TX ISSUE",
AK1904="Warehouse HUAWEI","SPARE-ISSUE",
AK1904="SPARE-HS","SPARE-ISSUE",
AK1904="Power Telco","RAN ISSUE",AK1904="no impacts","no impacts"
),"")</f>
        <v>Exclu</v>
      </c>
      <c r="AK1904" s="81" t="s">
        <v>5559</v>
      </c>
      <c r="AL1904" s="56" t="str" cm="1">
        <f t="array" ref="AL1904">IFERROR(_xlfn.IFS(
AK1904="MPR ISSUE","ACTIVE",
AK1904="BSS Hardware Issue","ACTIVE",
AK1904="Sites strategiques, MLL, Pylone, etc.","PASSIVE",
AK1904="AKTIVCO DEFAUT GE &amp; POWER Cabinet","PASSIVE",
AK1904="AKTIVCO Coupure ENEO &amp; Baisse de tension","PASSIVE",
AK1904="Coupure ENEO &amp; Baisse de tension","PASSIVE",
AK1904="Defaut GE &amp; POWER Cabinet","PASSIVE",
AK1904="Sharing","PASSIVE",
AK1904="Sites strategiques &amp; DataCenter","PASSIVE",
AK1904="Exclu","Exclu",
AK1904="SAT","ACTIVE",
AK1904="SPARE-ISSUE","SPARE-ISSUE",
AK1904="Fiber CAmtel","ACTIVE",
AK1904="Fiber AOF","ACTIVE",
AK1904="Projet OCM (HUAWEI)","PLANNED WORKS",
AK1904="Projet OCM (NOKIA)","PLANNED WORKS",
AK1904="ACCESS-ISSUE","ACCESS-ISSUE",
AK1904="Projet OCM (ZTE, NOKIA, autres projets)","PLANNED WORKS",
AK1904="No root CAuse","No root cause",
AK1904="ODU HS","ACTIVE",
AK1904="IP &amp; VLAN","ACTIVE",
AK1904="Warehouse HUAWEI","SPARE-ISSUE",
AK1904="SPARE-HS","SPARE-ISSUE",
AK1904="Power Telco","ACTIVE", AK1904="no impacts","no impacts"
),"")</f>
        <v>Exclu</v>
      </c>
      <c r="AM1904" s="108" t="s">
        <v>5537</v>
      </c>
      <c r="AN1904" s="117" t="s">
        <v>4654</v>
      </c>
      <c r="AP1904" s="23" t="s">
        <v>5537</v>
      </c>
      <c r="AQ1904" s="23" t="s">
        <v>5537</v>
      </c>
      <c r="AR1904" s="7"/>
      <c r="AS1904" s="6"/>
      <c r="AT1904" s="7"/>
      <c r="AU1904" s="3" t="s">
        <v>5537</v>
      </c>
      <c r="AV1904" s="24" t="s">
        <v>5537</v>
      </c>
      <c r="AW1904" s="24" t="s">
        <v>5537</v>
      </c>
      <c r="AX1904" s="24" t="s">
        <v>5537</v>
      </c>
      <c r="AY1904" s="24" t="s">
        <v>5537</v>
      </c>
      <c r="AZ1904" s="24" t="s">
        <v>5537</v>
      </c>
      <c r="BA1904" s="24" t="s">
        <v>5537</v>
      </c>
      <c r="BB1904" s="24" t="s">
        <v>5537</v>
      </c>
      <c r="BC1904" s="24" t="s">
        <v>5537</v>
      </c>
      <c r="BD1904" s="24" t="s">
        <v>5537</v>
      </c>
      <c r="BE1904" s="24" t="s">
        <v>5537</v>
      </c>
      <c r="BF1904" s="24" t="s">
        <v>5537</v>
      </c>
      <c r="BG1904" s="24" t="s">
        <v>5537</v>
      </c>
      <c r="BH1904" s="24" t="s">
        <v>5537</v>
      </c>
      <c r="BI1904" s="9" t="s">
        <v>5537</v>
      </c>
      <c r="BJ1904" s="14"/>
      <c r="BK1904" s="14" t="s">
        <v>5537</v>
      </c>
      <c r="BL1904" s="14" t="str">
        <f>_xlfn.XLOOKUP(B1904,'[4]cell downs 18042026 17h'!$B:$B,'[4]cell downs 18042026 17h'!$B:$B,"")</f>
        <v/>
      </c>
      <c r="BM1904" s="14" t="str">
        <f>_xlfn.XLOOKUP(B1904,'[5]Cells Huawei 19042026 15h'!$B:$B,'[5]Cells Huawei 19042026 15h'!$B:$B,"")</f>
        <v/>
      </c>
      <c r="BN1904" s="9" t="str">
        <f>_xlfn.XLOOKUP(B1904,'[6]cells down 19042026 9H40'!$B:$B,'[6]cells down 19042026 9H40'!$B:$B,"")</f>
        <v>CTR_463</v>
      </c>
      <c r="BO1904" s="9" t="s">
        <v>4654</v>
      </c>
      <c r="BP1904" s="9" t="s">
        <v>5537</v>
      </c>
    </row>
    <row r="1905" spans="1:68" s="9" customFormat="1" x14ac:dyDescent="0.35">
      <c r="A1905" s="1" t="s">
        <v>3405</v>
      </c>
      <c r="B1905" s="8" t="s">
        <v>3406</v>
      </c>
      <c r="C1905" s="3" t="str">
        <f>_xlfn.XLOOKUP(B1905,'[1]daily break down'!$D:$D,'[1]daily break down'!$E:$E,"")</f>
        <v>Douala</v>
      </c>
      <c r="D1905" s="1" t="s">
        <v>11</v>
      </c>
      <c r="E1905" s="1" t="s">
        <v>757</v>
      </c>
      <c r="F1905" s="3" t="s">
        <v>31</v>
      </c>
      <c r="G1905" s="1" t="s">
        <v>32</v>
      </c>
      <c r="H1905" s="41" t="str">
        <f>_xlfn.XLOOKUP(B1905,[2]CALCULATION!$B:$B,[2]CALCULATION!$H:$H,"")</f>
        <v>ZTE</v>
      </c>
      <c r="I1905" s="34">
        <v>0</v>
      </c>
      <c r="J1905" s="34">
        <v>0</v>
      </c>
      <c r="K1905" s="34">
        <v>0</v>
      </c>
      <c r="L1905" s="34">
        <v>0</v>
      </c>
      <c r="M1905" s="34">
        <v>0</v>
      </c>
      <c r="N1905" s="34">
        <v>0</v>
      </c>
      <c r="O1905" s="34">
        <v>0</v>
      </c>
      <c r="P1905" s="34">
        <v>0</v>
      </c>
      <c r="Q1905" s="34">
        <v>0</v>
      </c>
      <c r="R1905" s="34">
        <v>0</v>
      </c>
      <c r="S1905" s="109">
        <v>0</v>
      </c>
      <c r="T1905" s="109">
        <f>_xlfn.XLOOKUP(B1905,'[3]Nur des jours'!$B:$B,'[3]Nur des jours'!$U:$U,"")</f>
        <v>0</v>
      </c>
      <c r="U1905" s="109">
        <v>0</v>
      </c>
      <c r="V1905" s="109">
        <v>0</v>
      </c>
      <c r="W1905" s="109">
        <v>0</v>
      </c>
      <c r="X1905" s="109">
        <v>0</v>
      </c>
      <c r="Y1905" s="109">
        <v>0</v>
      </c>
      <c r="Z1905" s="109">
        <v>0</v>
      </c>
      <c r="AA1905" s="109">
        <v>0</v>
      </c>
      <c r="AB1905" s="109">
        <v>0</v>
      </c>
      <c r="AC1905" s="109">
        <v>0</v>
      </c>
      <c r="AD1905" s="109">
        <v>0</v>
      </c>
      <c r="AE1905" s="109">
        <v>0</v>
      </c>
      <c r="AF1905" s="109">
        <v>0</v>
      </c>
      <c r="AG1905" s="57" t="str">
        <f>_xlfn.XLOOKUP(B1905,[3]CALCULATION!$B:$B,[3]CALCULATION!$M:$M,"")</f>
        <v>Operationnel</v>
      </c>
      <c r="AH1905" s="57"/>
      <c r="AI1905" s="56" t="str" cm="1">
        <f t="array" ref="AI1905">IFERROR(_xlfn.IFS(
AK1905="MPR ISSUE","PDH",
AK1905="BSS Hardware Issue","BSS",
AK1905="Sites strategiques, MLL, Pylone, etc.","ENVTECH",
AK1905="AKTIVCO DEFAUT GE &amp; POWER Cabinet","AKTIVCO",
AK1905="AKTIVCO Coupure ENEO &amp; Baisse de tension","AKTIVCO GRID ONLY",
AK1905="Coupure ENEO &amp; Baisse de tension","IHS GRID ONLY",
AK1905="Defaut GE &amp; POWER Cabinet","IHS",
AK1905="Sharing","Partners",
AK1905="Sites strategiques &amp; DataCenter","SST &amp; DC",
AK1905="Exclu","Exclu",
AK1905="SAT","SAT",
AK1905="SPARE-ISSUE","SPARE-ISSUE",
AK1905="Fiber CAmtel","TRANS_FO_CAMTEL",
AK1905="Fiber AOF","Fiber AOF",
AK1905="Projet OCM (HUAWEI)","TRAVAUX-HUAWEI",
AK1905="Projet OCM (NOKIA)","TRAVAUX-NOKIA",
AK1905="ACCESS-ISSUE","ACCESS-ISSUE",
AK1905="Projet OCM (ZTE, NOKIA, autres projets)","TRAVAUX OCM",
AK1905="No root CAuse","No root cause",
AK1905="ODU HS","PDH",
AK1905="IP &amp; VLAN","PDH",
AK1905="Warehouse HUAWEI","SPARE-ISSUE",
AK1905="SPARE-HS","SPARE-ISSUE",
AK1905="Power Telco","BSS",AK1905="no impacts","no impacts"
),"")</f>
        <v>No root cause</v>
      </c>
      <c r="AJ1905" s="56" t="str" cm="1">
        <f t="array" ref="AJ1905">IFERROR(_xlfn.IFS(
AK1905="MPR ISSUE","TX ISSUE",
AK1905="BSS Hardware Issue","RAN ISSUE",
AK1905="Sites strategiques, MLL, Pylone, etc.","ENVTECH",
AK1905="AKTIVCO DEFAUT GE &amp; POWER Cabinet","POWER ISSUE",
AK1905="AKTIVCO Coupure ENEO &amp; Baisse de tension","POWER ISSUE",
AK1905="Coupure ENEO &amp; Baisse de tension","POWER ISSUE",
AK1905="Defaut GE &amp; POWER Cabinet","POWER ISSUE",
AK1905="Sharing","POWER ISSUE",
AK1905="Sites strategiques &amp; DataCenter","POWER ISSUE",
AK1905="Exclu","Exclu",
AK1905="SAT","TX ISSUE",
AK1905="SPARE-ISSUE","SPARE-ISSUE",
AK1905="Fiber CAmtel","TX ISSUE",
AK1905="Fiber AOF","TX ISSUE",
AK1905="Projet OCM (HUAWEI)","TRAVAUX-HUAWEI",
AK1905="Projet OCM (NOKIA)","TRAVAUX -NOKIA",
AK1905="ACCESS-ISSUE","ACCESS-ISSUE",
AK1905="Projet OCM (ZTE, NOKIA, autres projets)","TRAVAUX OCM",
AK1905="No root CAuse","No root cause",
AK1905="ODU HS","TX ISSUE",
AK1905="IP &amp; VLAN","TX ISSUE",
AK1905="Warehouse HUAWEI","SPARE-ISSUE",
AK1905="SPARE-HS","SPARE-ISSUE",
AK1905="Power Telco","RAN ISSUE",AK1905="no impacts","no impacts"
),"")</f>
        <v>No root cause</v>
      </c>
      <c r="AK1905" s="81" t="s">
        <v>5620</v>
      </c>
      <c r="AL1905" s="56" t="str" cm="1">
        <f t="array" ref="AL1905">IFERROR(_xlfn.IFS(
AK1905="MPR ISSUE","ACTIVE",
AK1905="BSS Hardware Issue","ACTIVE",
AK1905="Sites strategiques, MLL, Pylone, etc.","PASSIVE",
AK1905="AKTIVCO DEFAUT GE &amp; POWER Cabinet","PASSIVE",
AK1905="AKTIVCO Coupure ENEO &amp; Baisse de tension","PASSIVE",
AK1905="Coupure ENEO &amp; Baisse de tension","PASSIVE",
AK1905="Defaut GE &amp; POWER Cabinet","PASSIVE",
AK1905="Sharing","PASSIVE",
AK1905="Sites strategiques &amp; DataCenter","PASSIVE",
AK1905="Exclu","Exclu",
AK1905="SAT","ACTIVE",
AK1905="SPARE-ISSUE","SPARE-ISSUE",
AK1905="Fiber CAmtel","ACTIVE",
AK1905="Fiber AOF","ACTIVE",
AK1905="Projet OCM (HUAWEI)","PLANNED WORKS",
AK1905="Projet OCM (NOKIA)","PLANNED WORKS",
AK1905="ACCESS-ISSUE","ACCESS-ISSUE",
AK1905="Projet OCM (ZTE, NOKIA, autres projets)","PLANNED WORKS",
AK1905="No root CAuse","No root cause",
AK1905="ODU HS","ACTIVE",
AK1905="IP &amp; VLAN","ACTIVE",
AK1905="Warehouse HUAWEI","SPARE-ISSUE",
AK1905="SPARE-HS","SPARE-ISSUE",
AK1905="Power Telco","ACTIVE", AK1905="no impacts","no impacts"
),"")</f>
        <v>No root cause</v>
      </c>
      <c r="AM1905" s="108" t="s">
        <v>5537</v>
      </c>
      <c r="AN1905" s="117" t="s">
        <v>3406</v>
      </c>
      <c r="AP1905" s="23" t="s">
        <v>5537</v>
      </c>
      <c r="AQ1905" s="23" t="s">
        <v>5537</v>
      </c>
      <c r="AR1905" s="7"/>
      <c r="AS1905" s="6"/>
      <c r="AT1905" s="7"/>
      <c r="AU1905" s="3" t="s">
        <v>5537</v>
      </c>
      <c r="AV1905" s="24" t="s">
        <v>5537</v>
      </c>
      <c r="AW1905" s="24" t="s">
        <v>5537</v>
      </c>
      <c r="AX1905" s="24" t="s">
        <v>5537</v>
      </c>
      <c r="AY1905" s="24" t="s">
        <v>5537</v>
      </c>
      <c r="AZ1905" s="24" t="s">
        <v>5537</v>
      </c>
      <c r="BA1905" s="24" t="s">
        <v>5537</v>
      </c>
      <c r="BB1905" s="24" t="s">
        <v>5537</v>
      </c>
      <c r="BC1905" s="24" t="s">
        <v>5537</v>
      </c>
      <c r="BD1905" s="24" t="s">
        <v>5537</v>
      </c>
      <c r="BE1905" s="24" t="s">
        <v>5537</v>
      </c>
      <c r="BF1905" s="24" t="s">
        <v>5537</v>
      </c>
      <c r="BG1905" s="24" t="s">
        <v>5537</v>
      </c>
      <c r="BH1905" s="24" t="s">
        <v>5537</v>
      </c>
      <c r="BI1905" s="9" t="s">
        <v>5537</v>
      </c>
      <c r="BJ1905" s="14"/>
      <c r="BK1905" s="14" t="s">
        <v>5537</v>
      </c>
      <c r="BL1905" s="14" t="str">
        <f>_xlfn.XLOOKUP(B1905,'[4]cell downs 18042026 17h'!$B:$B,'[4]cell downs 18042026 17h'!$B:$B,"")</f>
        <v/>
      </c>
      <c r="BM1905" s="14" t="str">
        <f>_xlfn.XLOOKUP(B1905,'[5]Cells Huawei 19042026 15h'!$B:$B,'[5]Cells Huawei 19042026 15h'!$B:$B,"")</f>
        <v/>
      </c>
      <c r="BN1905" s="9" t="str">
        <f>_xlfn.XLOOKUP(B1905,'[6]cells down 19042026 9H40'!$B:$B,'[6]cells down 19042026 9H40'!$B:$B,"")</f>
        <v/>
      </c>
      <c r="BO1905" s="9" t="s">
        <v>3406</v>
      </c>
      <c r="BP1905" s="9" t="s">
        <v>12</v>
      </c>
    </row>
    <row r="1906" spans="1:68" s="9" customFormat="1" x14ac:dyDescent="0.35">
      <c r="A1906" s="1" t="s">
        <v>2404</v>
      </c>
      <c r="B1906" s="8" t="s">
        <v>2405</v>
      </c>
      <c r="C1906" s="3" t="str">
        <f>_xlfn.XLOOKUP(B1906,'[1]daily break down'!$D:$D,'[1]daily break down'!$E:$E,"")</f>
        <v>Douala</v>
      </c>
      <c r="D1906" s="1" t="s">
        <v>11</v>
      </c>
      <c r="E1906" s="1" t="s">
        <v>12</v>
      </c>
      <c r="F1906" s="3" t="s">
        <v>31</v>
      </c>
      <c r="G1906" s="1" t="s">
        <v>32</v>
      </c>
      <c r="H1906" s="41" t="str">
        <f>_xlfn.XLOOKUP(B1906,[2]CALCULATION!$B:$B,[2]CALCULATION!$H:$H,"")</f>
        <v>ZTE</v>
      </c>
      <c r="I1906" s="34">
        <v>0</v>
      </c>
      <c r="J1906" s="34">
        <v>0</v>
      </c>
      <c r="K1906" s="34">
        <v>0</v>
      </c>
      <c r="L1906" s="34">
        <v>0</v>
      </c>
      <c r="M1906" s="34">
        <v>0</v>
      </c>
      <c r="N1906" s="34">
        <v>0</v>
      </c>
      <c r="O1906" s="34">
        <v>0</v>
      </c>
      <c r="P1906" s="34">
        <v>0</v>
      </c>
      <c r="Q1906" s="34">
        <v>0</v>
      </c>
      <c r="R1906" s="34">
        <v>0</v>
      </c>
      <c r="S1906" s="109">
        <v>0</v>
      </c>
      <c r="T1906" s="109">
        <f>_xlfn.XLOOKUP(B1906,'[3]Nur des jours'!$B:$B,'[3]Nur des jours'!$U:$U,"")</f>
        <v>0</v>
      </c>
      <c r="U1906" s="109">
        <v>0</v>
      </c>
      <c r="V1906" s="109">
        <v>0</v>
      </c>
      <c r="W1906" s="109">
        <v>0</v>
      </c>
      <c r="X1906" s="109">
        <v>0</v>
      </c>
      <c r="Y1906" s="109">
        <v>0</v>
      </c>
      <c r="Z1906" s="109">
        <v>0</v>
      </c>
      <c r="AA1906" s="109">
        <v>0</v>
      </c>
      <c r="AB1906" s="109">
        <v>0</v>
      </c>
      <c r="AC1906" s="109">
        <v>0</v>
      </c>
      <c r="AD1906" s="109">
        <v>0</v>
      </c>
      <c r="AE1906" s="109">
        <v>0</v>
      </c>
      <c r="AF1906" s="109">
        <v>0</v>
      </c>
      <c r="AG1906" s="57" t="str">
        <f>_xlfn.XLOOKUP(B1906,[3]CALCULATION!$B:$B,[3]CALCULATION!$M:$M,"")</f>
        <v>Operationnel</v>
      </c>
      <c r="AH1906" s="57"/>
      <c r="AI1906" s="56" t="str" cm="1">
        <f t="array" ref="AI1906">IFERROR(_xlfn.IFS(
AK1906="MPR ISSUE","PDH",
AK1906="BSS Hardware Issue","BSS",
AK1906="Sites strategiques, MLL, Pylone, etc.","ENVTECH",
AK1906="AKTIVCO DEFAUT GE &amp; POWER Cabinet","AKTIVCO",
AK1906="AKTIVCO Coupure ENEO &amp; Baisse de tension","AKTIVCO GRID ONLY",
AK1906="Coupure ENEO &amp; Baisse de tension","IHS GRID ONLY",
AK1906="Defaut GE &amp; POWER Cabinet","IHS",
AK1906="Sharing","Partners",
AK1906="Sites strategiques &amp; DataCenter","SST &amp; DC",
AK1906="Exclu","Exclu",
AK1906="SAT","SAT",
AK1906="SPARE-ISSUE","SPARE-ISSUE",
AK1906="Fiber CAmtel","TRANS_FO_CAMTEL",
AK1906="Fiber AOF","Fiber AOF",
AK1906="Projet OCM (HUAWEI)","TRAVAUX-HUAWEI",
AK1906="Projet OCM (NOKIA)","TRAVAUX-NOKIA",
AK1906="ACCESS-ISSUE","ACCESS-ISSUE",
AK1906="Projet OCM (ZTE, NOKIA, autres projets)","TRAVAUX OCM",
AK1906="No root CAuse","No root cause",
AK1906="ODU HS","PDH",
AK1906="IP &amp; VLAN","PDH",
AK1906="Warehouse HUAWEI","SPARE-ISSUE",
AK1906="SPARE-HS","SPARE-ISSUE",
AK1906="Power Telco","BSS",AK1906="no impacts","no impacts"
),"")</f>
        <v>No root cause</v>
      </c>
      <c r="AJ1906" s="56" t="str" cm="1">
        <f t="array" ref="AJ1906">IFERROR(_xlfn.IFS(
AK1906="MPR ISSUE","TX ISSUE",
AK1906="BSS Hardware Issue","RAN ISSUE",
AK1906="Sites strategiques, MLL, Pylone, etc.","ENVTECH",
AK1906="AKTIVCO DEFAUT GE &amp; POWER Cabinet","POWER ISSUE",
AK1906="AKTIVCO Coupure ENEO &amp; Baisse de tension","POWER ISSUE",
AK1906="Coupure ENEO &amp; Baisse de tension","POWER ISSUE",
AK1906="Defaut GE &amp; POWER Cabinet","POWER ISSUE",
AK1906="Sharing","POWER ISSUE",
AK1906="Sites strategiques &amp; DataCenter","POWER ISSUE",
AK1906="Exclu","Exclu",
AK1906="SAT","TX ISSUE",
AK1906="SPARE-ISSUE","SPARE-ISSUE",
AK1906="Fiber CAmtel","TX ISSUE",
AK1906="Fiber AOF","TX ISSUE",
AK1906="Projet OCM (HUAWEI)","TRAVAUX-HUAWEI",
AK1906="Projet OCM (NOKIA)","TRAVAUX -NOKIA",
AK1906="ACCESS-ISSUE","ACCESS-ISSUE",
AK1906="Projet OCM (ZTE, NOKIA, autres projets)","TRAVAUX OCM",
AK1906="No root CAuse","No root cause",
AK1906="ODU HS","TX ISSUE",
AK1906="IP &amp; VLAN","TX ISSUE",
AK1906="Warehouse HUAWEI","SPARE-ISSUE",
AK1906="SPARE-HS","SPARE-ISSUE",
AK1906="Power Telco","RAN ISSUE",AK1906="no impacts","no impacts"
),"")</f>
        <v>No root cause</v>
      </c>
      <c r="AK1906" s="81" t="s">
        <v>5620</v>
      </c>
      <c r="AL1906" s="56" t="str" cm="1">
        <f t="array" ref="AL1906">IFERROR(_xlfn.IFS(
AK1906="MPR ISSUE","ACTIVE",
AK1906="BSS Hardware Issue","ACTIVE",
AK1906="Sites strategiques, MLL, Pylone, etc.","PASSIVE",
AK1906="AKTIVCO DEFAUT GE &amp; POWER Cabinet","PASSIVE",
AK1906="AKTIVCO Coupure ENEO &amp; Baisse de tension","PASSIVE",
AK1906="Coupure ENEO &amp; Baisse de tension","PASSIVE",
AK1906="Defaut GE &amp; POWER Cabinet","PASSIVE",
AK1906="Sharing","PASSIVE",
AK1906="Sites strategiques &amp; DataCenter","PASSIVE",
AK1906="Exclu","Exclu",
AK1906="SAT","ACTIVE",
AK1906="SPARE-ISSUE","SPARE-ISSUE",
AK1906="Fiber CAmtel","ACTIVE",
AK1906="Fiber AOF","ACTIVE",
AK1906="Projet OCM (HUAWEI)","PLANNED WORKS",
AK1906="Projet OCM (NOKIA)","PLANNED WORKS",
AK1906="ACCESS-ISSUE","ACCESS-ISSUE",
AK1906="Projet OCM (ZTE, NOKIA, autres projets)","PLANNED WORKS",
AK1906="No root CAuse","No root cause",
AK1906="ODU HS","ACTIVE",
AK1906="IP &amp; VLAN","ACTIVE",
AK1906="Warehouse HUAWEI","SPARE-ISSUE",
AK1906="SPARE-HS","SPARE-ISSUE",
AK1906="Power Telco","ACTIVE", AK1906="no impacts","no impacts"
),"")</f>
        <v>No root cause</v>
      </c>
      <c r="AM1906" s="108" t="s">
        <v>5537</v>
      </c>
      <c r="AN1906" s="117" t="s">
        <v>2405</v>
      </c>
      <c r="AP1906" s="23" t="s">
        <v>5537</v>
      </c>
      <c r="AQ1906" s="23" t="s">
        <v>5537</v>
      </c>
      <c r="AR1906" s="7"/>
      <c r="AS1906" s="6"/>
      <c r="AT1906" s="7"/>
      <c r="AU1906" s="3" t="s">
        <v>5537</v>
      </c>
      <c r="AV1906" s="24" t="s">
        <v>5537</v>
      </c>
      <c r="AW1906" s="24" t="s">
        <v>5537</v>
      </c>
      <c r="AX1906" s="24" t="s">
        <v>5537</v>
      </c>
      <c r="AY1906" s="24" t="s">
        <v>5537</v>
      </c>
      <c r="AZ1906" s="24" t="s">
        <v>5537</v>
      </c>
      <c r="BA1906" s="24" t="s">
        <v>5537</v>
      </c>
      <c r="BB1906" s="24" t="s">
        <v>5537</v>
      </c>
      <c r="BC1906" s="24" t="s">
        <v>5537</v>
      </c>
      <c r="BD1906" s="24" t="s">
        <v>5537</v>
      </c>
      <c r="BE1906" s="24" t="s">
        <v>5537</v>
      </c>
      <c r="BF1906" s="24" t="s">
        <v>5537</v>
      </c>
      <c r="BG1906" s="24" t="s">
        <v>5537</v>
      </c>
      <c r="BH1906" s="24" t="s">
        <v>5537</v>
      </c>
      <c r="BI1906" s="9" t="s">
        <v>5537</v>
      </c>
      <c r="BJ1906" s="14"/>
      <c r="BK1906" s="14" t="s">
        <v>5537</v>
      </c>
      <c r="BL1906" s="14" t="str">
        <f>_xlfn.XLOOKUP(B1906,'[4]cell downs 18042026 17h'!$B:$B,'[4]cell downs 18042026 17h'!$B:$B,"")</f>
        <v/>
      </c>
      <c r="BM1906" s="14" t="str">
        <f>_xlfn.XLOOKUP(B1906,'[5]Cells Huawei 19042026 15h'!$B:$B,'[5]Cells Huawei 19042026 15h'!$B:$B,"")</f>
        <v/>
      </c>
      <c r="BN1906" s="9" t="str">
        <f>_xlfn.XLOOKUP(B1906,'[6]cells down 19042026 9H40'!$B:$B,'[6]cells down 19042026 9H40'!$B:$B,"")</f>
        <v/>
      </c>
      <c r="BO1906" s="9" t="s">
        <v>2405</v>
      </c>
      <c r="BP1906" s="9" t="s">
        <v>594</v>
      </c>
    </row>
    <row r="1907" spans="1:68" s="9" customFormat="1" ht="30" customHeight="1" x14ac:dyDescent="0.35">
      <c r="A1907" s="1" t="s">
        <v>1905</v>
      </c>
      <c r="B1907" s="1" t="s">
        <v>1906</v>
      </c>
      <c r="C1907" s="3" t="str">
        <f>_xlfn.XLOOKUP(B1907,'[1]daily break down'!$D:$D,'[1]daily break down'!$E:$E,"")</f>
        <v>Douala</v>
      </c>
      <c r="D1907" s="1" t="s">
        <v>11</v>
      </c>
      <c r="E1907" s="1" t="s">
        <v>12</v>
      </c>
      <c r="F1907" s="3" t="s">
        <v>31</v>
      </c>
      <c r="G1907" s="1" t="s">
        <v>32</v>
      </c>
      <c r="H1907" s="41" t="str">
        <f>_xlfn.XLOOKUP(B1907,[2]CALCULATION!$B:$B,[2]CALCULATION!$H:$H,"")</f>
        <v>ZTE</v>
      </c>
      <c r="I1907" s="34">
        <v>0</v>
      </c>
      <c r="J1907" s="34">
        <v>17.909575439527671</v>
      </c>
      <c r="K1907" s="34">
        <v>22.486769938904157</v>
      </c>
      <c r="L1907" s="34">
        <v>0</v>
      </c>
      <c r="M1907" s="34">
        <v>0</v>
      </c>
      <c r="N1907" s="34">
        <v>0</v>
      </c>
      <c r="O1907" s="34">
        <v>0</v>
      </c>
      <c r="P1907" s="34">
        <v>0</v>
      </c>
      <c r="Q1907" s="34">
        <v>0</v>
      </c>
      <c r="R1907" s="34">
        <v>0</v>
      </c>
      <c r="S1907" s="109">
        <v>0</v>
      </c>
      <c r="T1907" s="109">
        <f>_xlfn.XLOOKUP(B1907,'[3]Nur des jours'!$B:$B,'[3]Nur des jours'!$U:$U,"")</f>
        <v>0</v>
      </c>
      <c r="U1907" s="109">
        <v>0</v>
      </c>
      <c r="V1907" s="109">
        <v>0</v>
      </c>
      <c r="W1907" s="109">
        <v>0</v>
      </c>
      <c r="X1907" s="109">
        <v>0</v>
      </c>
      <c r="Y1907" s="109">
        <v>0</v>
      </c>
      <c r="Z1907" s="109">
        <v>0</v>
      </c>
      <c r="AA1907" s="109">
        <v>0</v>
      </c>
      <c r="AB1907" s="109">
        <v>0</v>
      </c>
      <c r="AC1907" s="109">
        <v>0</v>
      </c>
      <c r="AD1907" s="109">
        <v>0</v>
      </c>
      <c r="AE1907" s="109">
        <v>0</v>
      </c>
      <c r="AF1907" s="109">
        <v>0</v>
      </c>
      <c r="AG1907" s="57" t="str">
        <f>_xlfn.XLOOKUP(B1907,[3]CALCULATION!$B:$B,[3]CALCULATION!$M:$M,"")</f>
        <v>Operationnel</v>
      </c>
      <c r="AH1907" s="57"/>
      <c r="AI1907" s="56" t="str" cm="1">
        <f t="array" ref="AI1907">IFERROR(_xlfn.IFS(
AK1907="MPR ISSUE","PDH",
AK1907="BSS Hardware Issue","BSS",
AK1907="Sites strategiques, MLL, Pylone, etc.","ENVTECH",
AK1907="AKTIVCO DEFAUT GE &amp; POWER Cabinet","AKTIVCO",
AK1907="AKTIVCO Coupure ENEO &amp; Baisse de tension","AKTIVCO GRID ONLY",
AK1907="Coupure ENEO &amp; Baisse de tension","IHS GRID ONLY",
AK1907="Defaut GE &amp; POWER Cabinet","IHS",
AK1907="Sharing","Partners",
AK1907="Sites strategiques &amp; DataCenter","SST &amp; DC",
AK1907="Exclu","Exclu",
AK1907="SAT","SAT",
AK1907="SPARE-ISSUE","SPARE-ISSUE",
AK1907="Fiber CAmtel","TRANS_FO_CAMTEL",
AK1907="Fiber AOF","Fiber AOF",
AK1907="Projet OCM (HUAWEI)","TRAVAUX-HUAWEI",
AK1907="Projet OCM (NOKIA)","TRAVAUX-NOKIA",
AK1907="ACCESS-ISSUE","ACCESS-ISSUE",
AK1907="Projet OCM (ZTE, NOKIA, autres projets)","TRAVAUX OCM",
AK1907="No root CAuse","No root cause",
AK1907="ODU HS","PDH",
AK1907="IP &amp; VLAN","PDH",
AK1907="Warehouse HUAWEI","SPARE-ISSUE",
AK1907="SPARE-HS","SPARE-ISSUE",
AK1907="Power Telco","BSS",AK1907="no impacts","no impacts"
),"")</f>
        <v>No root cause</v>
      </c>
      <c r="AJ1907" s="56" t="str" cm="1">
        <f t="array" ref="AJ1907">IFERROR(_xlfn.IFS(
AK1907="MPR ISSUE","TX ISSUE",
AK1907="BSS Hardware Issue","RAN ISSUE",
AK1907="Sites strategiques, MLL, Pylone, etc.","ENVTECH",
AK1907="AKTIVCO DEFAUT GE &amp; POWER Cabinet","POWER ISSUE",
AK1907="AKTIVCO Coupure ENEO &amp; Baisse de tension","POWER ISSUE",
AK1907="Coupure ENEO &amp; Baisse de tension","POWER ISSUE",
AK1907="Defaut GE &amp; POWER Cabinet","POWER ISSUE",
AK1907="Sharing","POWER ISSUE",
AK1907="Sites strategiques &amp; DataCenter","POWER ISSUE",
AK1907="Exclu","Exclu",
AK1907="SAT","TX ISSUE",
AK1907="SPARE-ISSUE","SPARE-ISSUE",
AK1907="Fiber CAmtel","TX ISSUE",
AK1907="Fiber AOF","TX ISSUE",
AK1907="Projet OCM (HUAWEI)","TRAVAUX-HUAWEI",
AK1907="Projet OCM (NOKIA)","TRAVAUX -NOKIA",
AK1907="ACCESS-ISSUE","ACCESS-ISSUE",
AK1907="Projet OCM (ZTE, NOKIA, autres projets)","TRAVAUX OCM",
AK1907="No root CAuse","No root cause",
AK1907="ODU HS","TX ISSUE",
AK1907="IP &amp; VLAN","TX ISSUE",
AK1907="Warehouse HUAWEI","SPARE-ISSUE",
AK1907="SPARE-HS","SPARE-ISSUE",
AK1907="Power Telco","RAN ISSUE",AK1907="no impacts","no impacts"
),"")</f>
        <v>No root cause</v>
      </c>
      <c r="AK1907" s="81" t="s">
        <v>5620</v>
      </c>
      <c r="AL1907" s="56" t="str" cm="1">
        <f t="array" ref="AL1907">IFERROR(_xlfn.IFS(
AK1907="MPR ISSUE","ACTIVE",
AK1907="BSS Hardware Issue","ACTIVE",
AK1907="Sites strategiques, MLL, Pylone, etc.","PASSIVE",
AK1907="AKTIVCO DEFAUT GE &amp; POWER Cabinet","PASSIVE",
AK1907="AKTIVCO Coupure ENEO &amp; Baisse de tension","PASSIVE",
AK1907="Coupure ENEO &amp; Baisse de tension","PASSIVE",
AK1907="Defaut GE &amp; POWER Cabinet","PASSIVE",
AK1907="Sharing","PASSIVE",
AK1907="Sites strategiques &amp; DataCenter","PASSIVE",
AK1907="Exclu","Exclu",
AK1907="SAT","ACTIVE",
AK1907="SPARE-ISSUE","SPARE-ISSUE",
AK1907="Fiber CAmtel","ACTIVE",
AK1907="Fiber AOF","ACTIVE",
AK1907="Projet OCM (HUAWEI)","PLANNED WORKS",
AK1907="Projet OCM (NOKIA)","PLANNED WORKS",
AK1907="ACCESS-ISSUE","ACCESS-ISSUE",
AK1907="Projet OCM (ZTE, NOKIA, autres projets)","PLANNED WORKS",
AK1907="No root CAuse","No root cause",
AK1907="ODU HS","ACTIVE",
AK1907="IP &amp; VLAN","ACTIVE",
AK1907="Warehouse HUAWEI","SPARE-ISSUE",
AK1907="SPARE-HS","SPARE-ISSUE",
AK1907="Power Telco","ACTIVE", AK1907="no impacts","no impacts"
),"")</f>
        <v>No root cause</v>
      </c>
      <c r="AM1907" s="108" t="s">
        <v>5537</v>
      </c>
      <c r="AN1907" s="117" t="s">
        <v>1906</v>
      </c>
      <c r="AP1907" s="23" t="s">
        <v>5537</v>
      </c>
      <c r="AQ1907" s="23" t="s">
        <v>5537</v>
      </c>
      <c r="AR1907" s="7"/>
      <c r="AS1907" s="6"/>
      <c r="AT1907" s="7"/>
      <c r="AU1907" s="3" t="s">
        <v>5537</v>
      </c>
      <c r="AV1907" s="24" t="s">
        <v>5537</v>
      </c>
      <c r="AW1907" s="24" t="s">
        <v>5537</v>
      </c>
      <c r="AX1907" s="24" t="s">
        <v>5537</v>
      </c>
      <c r="AY1907" s="24" t="s">
        <v>5537</v>
      </c>
      <c r="AZ1907" s="24" t="s">
        <v>5537</v>
      </c>
      <c r="BA1907" s="24" t="s">
        <v>5537</v>
      </c>
      <c r="BB1907" s="24" t="s">
        <v>5537</v>
      </c>
      <c r="BC1907" s="24" t="s">
        <v>5537</v>
      </c>
      <c r="BD1907" s="24" t="s">
        <v>5537</v>
      </c>
      <c r="BE1907" s="24" t="s">
        <v>5537</v>
      </c>
      <c r="BF1907" s="24" t="s">
        <v>5537</v>
      </c>
      <c r="BG1907" s="24" t="s">
        <v>5537</v>
      </c>
      <c r="BH1907" s="24" t="s">
        <v>5537</v>
      </c>
      <c r="BI1907" s="9" t="s">
        <v>5537</v>
      </c>
      <c r="BJ1907" s="14"/>
      <c r="BK1907" s="14" t="s">
        <v>5537</v>
      </c>
      <c r="BL1907" s="14" t="str">
        <f>_xlfn.XLOOKUP(B1907,'[4]cell downs 18042026 17h'!$B:$B,'[4]cell downs 18042026 17h'!$B:$B,"")</f>
        <v/>
      </c>
      <c r="BM1907" s="14" t="str">
        <f>_xlfn.XLOOKUP(B1907,'[5]Cells Huawei 19042026 15h'!$B:$B,'[5]Cells Huawei 19042026 15h'!$B:$B,"")</f>
        <v/>
      </c>
      <c r="BN1907" s="9" t="str">
        <f>_xlfn.XLOOKUP(B1907,'[6]cells down 19042026 9H40'!$B:$B,'[6]cells down 19042026 9H40'!$B:$B,"")</f>
        <v/>
      </c>
      <c r="BO1907" s="9" t="s">
        <v>1906</v>
      </c>
      <c r="BP1907" s="9" t="s">
        <v>12</v>
      </c>
    </row>
    <row r="1908" spans="1:68" s="9" customFormat="1" x14ac:dyDescent="0.35">
      <c r="A1908" s="1" t="s">
        <v>3060</v>
      </c>
      <c r="B1908" s="1" t="s">
        <v>3061</v>
      </c>
      <c r="C1908" s="3" t="str">
        <f>_xlfn.XLOOKUP(B1908,'[1]daily break down'!$D:$D,'[1]daily break down'!$E:$E,"")</f>
        <v>NORD-OUEST</v>
      </c>
      <c r="D1908" s="1" t="s">
        <v>11</v>
      </c>
      <c r="E1908" s="1" t="s">
        <v>12</v>
      </c>
      <c r="F1908" s="3" t="s">
        <v>51</v>
      </c>
      <c r="G1908" s="1" t="s">
        <v>52</v>
      </c>
      <c r="H1908" s="39" t="str">
        <f>_xlfn.XLOOKUP(B1908,[2]CALCULATION!$B:$B,[2]CALCULATION!$H:$H,"")</f>
        <v>Huawei</v>
      </c>
      <c r="I1908" s="34">
        <v>3.0835066902945787</v>
      </c>
      <c r="J1908" s="34">
        <v>1.9801217351105631</v>
      </c>
      <c r="K1908" s="34">
        <v>2.7020143650854801E-2</v>
      </c>
      <c r="L1908" s="34">
        <v>0</v>
      </c>
      <c r="M1908" s="34">
        <v>0</v>
      </c>
      <c r="N1908" s="34">
        <v>0</v>
      </c>
      <c r="O1908" s="34">
        <v>0</v>
      </c>
      <c r="P1908" s="34">
        <v>0</v>
      </c>
      <c r="Q1908" s="34">
        <v>0</v>
      </c>
      <c r="R1908" s="34">
        <v>0</v>
      </c>
      <c r="S1908" s="109">
        <v>0</v>
      </c>
      <c r="T1908" s="109">
        <f>_xlfn.XLOOKUP(B1908,'[3]Nur des jours'!$B:$B,'[3]Nur des jours'!$U:$U,"")</f>
        <v>0</v>
      </c>
      <c r="U1908" s="109">
        <v>0</v>
      </c>
      <c r="V1908" s="109">
        <v>0</v>
      </c>
      <c r="W1908" s="109">
        <v>0</v>
      </c>
      <c r="X1908" s="109">
        <v>0</v>
      </c>
      <c r="Y1908" s="109">
        <v>0</v>
      </c>
      <c r="Z1908" s="109">
        <v>0.40492761811815664</v>
      </c>
      <c r="AA1908" s="109">
        <v>0</v>
      </c>
      <c r="AB1908" s="109">
        <v>0</v>
      </c>
      <c r="AC1908" s="109">
        <v>0</v>
      </c>
      <c r="AD1908" s="109">
        <v>0</v>
      </c>
      <c r="AE1908" s="109">
        <v>0</v>
      </c>
      <c r="AF1908" s="109">
        <v>0</v>
      </c>
      <c r="AG1908" s="57" t="str">
        <f>_xlfn.XLOOKUP(B1908,[3]CALCULATION!$B:$B,[3]CALCULATION!$M:$M,"")</f>
        <v>Operationnel</v>
      </c>
      <c r="AH1908" s="57"/>
      <c r="AI1908" s="56" t="str" cm="1">
        <f t="array" ref="AI1908">IFERROR(_xlfn.IFS(
AK1908="MPR ISSUE","PDH",
AK1908="BSS Hardware Issue","BSS",
AK1908="Sites strategiques, MLL, Pylone, etc.","ENVTECH",
AK1908="AKTIVCO DEFAUT GE &amp; POWER Cabinet","AKTIVCO",
AK1908="AKTIVCO Coupure ENEO &amp; Baisse de tension","AKTIVCO GRID ONLY",
AK1908="Coupure ENEO &amp; Baisse de tension","IHS GRID ONLY",
AK1908="Defaut GE &amp; POWER Cabinet","IHS",
AK1908="Sharing","Partners",
AK1908="Sites strategiques &amp; DataCenter","SST &amp; DC",
AK1908="Exclu","Exclu",
AK1908="SAT","SAT",
AK1908="SPARE-ISSUE","SPARE-ISSUE",
AK1908="Fiber CAmtel","TRANS_FO_CAMTEL",
AK1908="Fiber AOF","Fiber AOF",
AK1908="Projet OCM (HUAWEI)","TRAVAUX-HUAWEI",
AK1908="Projet OCM (NOKIA)","TRAVAUX-NOKIA",
AK1908="ACCESS-ISSUE","ACCESS-ISSUE",
AK1908="Projet OCM (ZTE, NOKIA, autres projets)","TRAVAUX OCM",
AK1908="No root CAuse","No root cause",
AK1908="ODU HS","PDH",
AK1908="IP &amp; VLAN","PDH",
AK1908="Warehouse HUAWEI","SPARE-ISSUE",
AK1908="SPARE-HS","SPARE-ISSUE",
AK1908="Power Telco","BSS",AK1908="no impacts","no impacts"
),"")</f>
        <v>No root cause</v>
      </c>
      <c r="AJ1908" s="56" t="str" cm="1">
        <f t="array" ref="AJ1908">IFERROR(_xlfn.IFS(
AK1908="MPR ISSUE","TX ISSUE",
AK1908="BSS Hardware Issue","RAN ISSUE",
AK1908="Sites strategiques, MLL, Pylone, etc.","ENVTECH",
AK1908="AKTIVCO DEFAUT GE &amp; POWER Cabinet","POWER ISSUE",
AK1908="AKTIVCO Coupure ENEO &amp; Baisse de tension","POWER ISSUE",
AK1908="Coupure ENEO &amp; Baisse de tension","POWER ISSUE",
AK1908="Defaut GE &amp; POWER Cabinet","POWER ISSUE",
AK1908="Sharing","POWER ISSUE",
AK1908="Sites strategiques &amp; DataCenter","POWER ISSUE",
AK1908="Exclu","Exclu",
AK1908="SAT","TX ISSUE",
AK1908="SPARE-ISSUE","SPARE-ISSUE",
AK1908="Fiber CAmtel","TX ISSUE",
AK1908="Fiber AOF","TX ISSUE",
AK1908="Projet OCM (HUAWEI)","TRAVAUX-HUAWEI",
AK1908="Projet OCM (NOKIA)","TRAVAUX -NOKIA",
AK1908="ACCESS-ISSUE","ACCESS-ISSUE",
AK1908="Projet OCM (ZTE, NOKIA, autres projets)","TRAVAUX OCM",
AK1908="No root CAuse","No root cause",
AK1908="ODU HS","TX ISSUE",
AK1908="IP &amp; VLAN","TX ISSUE",
AK1908="Warehouse HUAWEI","SPARE-ISSUE",
AK1908="SPARE-HS","SPARE-ISSUE",
AK1908="Power Telco","RAN ISSUE",AK1908="no impacts","no impacts"
),"")</f>
        <v>No root cause</v>
      </c>
      <c r="AK1908" s="81" t="s">
        <v>5620</v>
      </c>
      <c r="AL1908" s="56" t="str" cm="1">
        <f t="array" ref="AL1908">IFERROR(_xlfn.IFS(
AK1908="MPR ISSUE","ACTIVE",
AK1908="BSS Hardware Issue","ACTIVE",
AK1908="Sites strategiques, MLL, Pylone, etc.","PASSIVE",
AK1908="AKTIVCO DEFAUT GE &amp; POWER Cabinet","PASSIVE",
AK1908="AKTIVCO Coupure ENEO &amp; Baisse de tension","PASSIVE",
AK1908="Coupure ENEO &amp; Baisse de tension","PASSIVE",
AK1908="Defaut GE &amp; POWER Cabinet","PASSIVE",
AK1908="Sharing","PASSIVE",
AK1908="Sites strategiques &amp; DataCenter","PASSIVE",
AK1908="Exclu","Exclu",
AK1908="SAT","ACTIVE",
AK1908="SPARE-ISSUE","SPARE-ISSUE",
AK1908="Fiber CAmtel","ACTIVE",
AK1908="Fiber AOF","ACTIVE",
AK1908="Projet OCM (HUAWEI)","PLANNED WORKS",
AK1908="Projet OCM (NOKIA)","PLANNED WORKS",
AK1908="ACCESS-ISSUE","ACCESS-ISSUE",
AK1908="Projet OCM (ZTE, NOKIA, autres projets)","PLANNED WORKS",
AK1908="No root CAuse","No root cause",
AK1908="ODU HS","ACTIVE",
AK1908="IP &amp; VLAN","ACTIVE",
AK1908="Warehouse HUAWEI","SPARE-ISSUE",
AK1908="SPARE-HS","SPARE-ISSUE",
AK1908="Power Telco","ACTIVE", AK1908="no impacts","no impacts"
),"")</f>
        <v>No root cause</v>
      </c>
      <c r="AM1908" s="108" t="s">
        <v>5537</v>
      </c>
      <c r="AN1908" s="117" t="s">
        <v>3061</v>
      </c>
      <c r="AP1908" s="23" t="s">
        <v>5537</v>
      </c>
      <c r="AQ1908" s="23" t="s">
        <v>5537</v>
      </c>
      <c r="AR1908" s="7"/>
      <c r="AS1908" s="6"/>
      <c r="AT1908" s="7"/>
      <c r="AU1908" s="3" t="s">
        <v>5537</v>
      </c>
      <c r="AV1908" s="24" t="s">
        <v>5537</v>
      </c>
      <c r="AW1908" s="24" t="s">
        <v>5537</v>
      </c>
      <c r="AX1908" s="24" t="s">
        <v>5537</v>
      </c>
      <c r="AY1908" s="24" t="s">
        <v>5537</v>
      </c>
      <c r="AZ1908" s="24" t="s">
        <v>5537</v>
      </c>
      <c r="BA1908" s="24" t="s">
        <v>5537</v>
      </c>
      <c r="BB1908" s="24" t="s">
        <v>5537</v>
      </c>
      <c r="BC1908" s="24" t="s">
        <v>5537</v>
      </c>
      <c r="BD1908" s="24" t="s">
        <v>5537</v>
      </c>
      <c r="BE1908" s="24" t="s">
        <v>5537</v>
      </c>
      <c r="BF1908" s="24" t="s">
        <v>5537</v>
      </c>
      <c r="BG1908" s="24" t="s">
        <v>5537</v>
      </c>
      <c r="BH1908" s="24" t="s">
        <v>5537</v>
      </c>
      <c r="BI1908" s="9" t="s">
        <v>5537</v>
      </c>
      <c r="BJ1908" s="14"/>
      <c r="BK1908" s="14" t="s">
        <v>5537</v>
      </c>
      <c r="BL1908" s="14" t="str">
        <f>_xlfn.XLOOKUP(B1908,'[4]cell downs 18042026 17h'!$B:$B,'[4]cell downs 18042026 17h'!$B:$B,"")</f>
        <v/>
      </c>
      <c r="BM1908" s="14" t="str">
        <f>_xlfn.XLOOKUP(B1908,'[5]Cells Huawei 19042026 15h'!$B:$B,'[5]Cells Huawei 19042026 15h'!$B:$B,"")</f>
        <v/>
      </c>
      <c r="BN1908" s="9" t="str">
        <f>_xlfn.XLOOKUP(B1908,'[6]cells down 19042026 9H40'!$B:$B,'[6]cells down 19042026 9H40'!$B:$B,"")</f>
        <v/>
      </c>
      <c r="BO1908" s="9" t="s">
        <v>3061</v>
      </c>
      <c r="BP1908" s="9" t="s">
        <v>12</v>
      </c>
    </row>
    <row r="1909" spans="1:68" s="9" customFormat="1" x14ac:dyDescent="0.35">
      <c r="A1909" s="1" t="s">
        <v>1263</v>
      </c>
      <c r="B1909" s="8" t="s">
        <v>1264</v>
      </c>
      <c r="C1909" s="3" t="str">
        <f>_xlfn.XLOOKUP(B1909,'[1]daily break down'!$D:$D,'[1]daily break down'!$E:$E,"")</f>
        <v>SUD-OUEST</v>
      </c>
      <c r="D1909" s="1" t="s">
        <v>11</v>
      </c>
      <c r="E1909" s="1" t="s">
        <v>12</v>
      </c>
      <c r="F1909" s="3" t="s">
        <v>13</v>
      </c>
      <c r="G1909" s="1" t="s">
        <v>63</v>
      </c>
      <c r="H1909" s="39" t="str">
        <f>_xlfn.XLOOKUP(B1909,[2]CALCULATION!$B:$B,[2]CALCULATION!$H:$H,"")</f>
        <v>Huawei</v>
      </c>
      <c r="I1909" s="34">
        <v>0</v>
      </c>
      <c r="J1909" s="34">
        <v>0</v>
      </c>
      <c r="K1909" s="34">
        <v>7.936609851241179E-3</v>
      </c>
      <c r="L1909" s="34">
        <v>0</v>
      </c>
      <c r="M1909" s="34">
        <v>0</v>
      </c>
      <c r="N1909" s="34">
        <v>0</v>
      </c>
      <c r="O1909" s="34">
        <v>0</v>
      </c>
      <c r="P1909" s="34">
        <v>0</v>
      </c>
      <c r="Q1909" s="34">
        <v>0</v>
      </c>
      <c r="R1909" s="34">
        <v>0</v>
      </c>
      <c r="S1909" s="109">
        <v>0</v>
      </c>
      <c r="T1909" s="109">
        <f>_xlfn.XLOOKUP(B1909,'[3]Nur des jours'!$B:$B,'[3]Nur des jours'!$U:$U,"")</f>
        <v>0</v>
      </c>
      <c r="U1909" s="109">
        <v>0</v>
      </c>
      <c r="V1909" s="109">
        <v>0</v>
      </c>
      <c r="W1909" s="109">
        <v>0</v>
      </c>
      <c r="X1909" s="109">
        <v>0</v>
      </c>
      <c r="Y1909" s="109">
        <v>0</v>
      </c>
      <c r="Z1909" s="109">
        <v>0</v>
      </c>
      <c r="AA1909" s="109">
        <v>0</v>
      </c>
      <c r="AB1909" s="109">
        <v>0</v>
      </c>
      <c r="AC1909" s="109">
        <v>0</v>
      </c>
      <c r="AD1909" s="109">
        <v>0</v>
      </c>
      <c r="AE1909" s="109">
        <v>0</v>
      </c>
      <c r="AF1909" s="109">
        <v>0</v>
      </c>
      <c r="AG1909" s="57" t="str">
        <f>_xlfn.XLOOKUP(B1909,[3]CALCULATION!$B:$B,[3]CALCULATION!$M:$M,"")</f>
        <v>Operationnel</v>
      </c>
      <c r="AH1909" s="57"/>
      <c r="AI1909" s="56" t="str" cm="1">
        <f t="array" ref="AI1909">IFERROR(_xlfn.IFS(
AK1909="MPR ISSUE","PDH",
AK1909="BSS Hardware Issue","BSS",
AK1909="Sites strategiques, MLL, Pylone, etc.","ENVTECH",
AK1909="AKTIVCO DEFAUT GE &amp; POWER Cabinet","AKTIVCO",
AK1909="AKTIVCO Coupure ENEO &amp; Baisse de tension","AKTIVCO GRID ONLY",
AK1909="Coupure ENEO &amp; Baisse de tension","IHS GRID ONLY",
AK1909="Defaut GE &amp; POWER Cabinet","IHS",
AK1909="Sharing","Partners",
AK1909="Sites strategiques &amp; DataCenter","SST &amp; DC",
AK1909="Exclu","Exclu",
AK1909="SAT","SAT",
AK1909="SPARE-ISSUE","SPARE-ISSUE",
AK1909="Fiber CAmtel","TRANS_FO_CAMTEL",
AK1909="Fiber AOF","Fiber AOF",
AK1909="Projet OCM (HUAWEI)","TRAVAUX-HUAWEI",
AK1909="Projet OCM (NOKIA)","TRAVAUX-NOKIA",
AK1909="ACCESS-ISSUE","ACCESS-ISSUE",
AK1909="Projet OCM (ZTE, NOKIA, autres projets)","TRAVAUX OCM",
AK1909="No root CAuse","No root cause",
AK1909="ODU HS","PDH",
AK1909="IP &amp; VLAN","PDH",
AK1909="Warehouse HUAWEI","SPARE-ISSUE",
AK1909="SPARE-HS","SPARE-ISSUE",
AK1909="Power Telco","BSS",AK1909="no impacts","no impacts"
),"")</f>
        <v>No root cause</v>
      </c>
      <c r="AJ1909" s="56" t="str" cm="1">
        <f t="array" ref="AJ1909">IFERROR(_xlfn.IFS(
AK1909="MPR ISSUE","TX ISSUE",
AK1909="BSS Hardware Issue","RAN ISSUE",
AK1909="Sites strategiques, MLL, Pylone, etc.","ENVTECH",
AK1909="AKTIVCO DEFAUT GE &amp; POWER Cabinet","POWER ISSUE",
AK1909="AKTIVCO Coupure ENEO &amp; Baisse de tension","POWER ISSUE",
AK1909="Coupure ENEO &amp; Baisse de tension","POWER ISSUE",
AK1909="Defaut GE &amp; POWER Cabinet","POWER ISSUE",
AK1909="Sharing","POWER ISSUE",
AK1909="Sites strategiques &amp; DataCenter","POWER ISSUE",
AK1909="Exclu","Exclu",
AK1909="SAT","TX ISSUE",
AK1909="SPARE-ISSUE","SPARE-ISSUE",
AK1909="Fiber CAmtel","TX ISSUE",
AK1909="Fiber AOF","TX ISSUE",
AK1909="Projet OCM (HUAWEI)","TRAVAUX-HUAWEI",
AK1909="Projet OCM (NOKIA)","TRAVAUX -NOKIA",
AK1909="ACCESS-ISSUE","ACCESS-ISSUE",
AK1909="Projet OCM (ZTE, NOKIA, autres projets)","TRAVAUX OCM",
AK1909="No root CAuse","No root cause",
AK1909="ODU HS","TX ISSUE",
AK1909="IP &amp; VLAN","TX ISSUE",
AK1909="Warehouse HUAWEI","SPARE-ISSUE",
AK1909="SPARE-HS","SPARE-ISSUE",
AK1909="Power Telco","RAN ISSUE",AK1909="no impacts","no impacts"
),"")</f>
        <v>No root cause</v>
      </c>
      <c r="AK1909" s="81" t="s">
        <v>5620</v>
      </c>
      <c r="AL1909" s="56" t="str" cm="1">
        <f t="array" ref="AL1909">IFERROR(_xlfn.IFS(
AK1909="MPR ISSUE","ACTIVE",
AK1909="BSS Hardware Issue","ACTIVE",
AK1909="Sites strategiques, MLL, Pylone, etc.","PASSIVE",
AK1909="AKTIVCO DEFAUT GE &amp; POWER Cabinet","PASSIVE",
AK1909="AKTIVCO Coupure ENEO &amp; Baisse de tension","PASSIVE",
AK1909="Coupure ENEO &amp; Baisse de tension","PASSIVE",
AK1909="Defaut GE &amp; POWER Cabinet","PASSIVE",
AK1909="Sharing","PASSIVE",
AK1909="Sites strategiques &amp; DataCenter","PASSIVE",
AK1909="Exclu","Exclu",
AK1909="SAT","ACTIVE",
AK1909="SPARE-ISSUE","SPARE-ISSUE",
AK1909="Fiber CAmtel","ACTIVE",
AK1909="Fiber AOF","ACTIVE",
AK1909="Projet OCM (HUAWEI)","PLANNED WORKS",
AK1909="Projet OCM (NOKIA)","PLANNED WORKS",
AK1909="ACCESS-ISSUE","ACCESS-ISSUE",
AK1909="Projet OCM (ZTE, NOKIA, autres projets)","PLANNED WORKS",
AK1909="No root CAuse","No root cause",
AK1909="ODU HS","ACTIVE",
AK1909="IP &amp; VLAN","ACTIVE",
AK1909="Warehouse HUAWEI","SPARE-ISSUE",
AK1909="SPARE-HS","SPARE-ISSUE",
AK1909="Power Telco","ACTIVE", AK1909="no impacts","no impacts"
),"")</f>
        <v>No root cause</v>
      </c>
      <c r="AM1909" s="108" t="s">
        <v>5537</v>
      </c>
      <c r="AN1909" s="117" t="s">
        <v>1264</v>
      </c>
      <c r="AP1909" s="23" t="s">
        <v>5537</v>
      </c>
      <c r="AQ1909" s="23" t="s">
        <v>5537</v>
      </c>
      <c r="AR1909" s="7"/>
      <c r="AS1909" s="6"/>
      <c r="AT1909" s="7"/>
      <c r="AU1909" s="3" t="s">
        <v>5537</v>
      </c>
      <c r="AV1909" s="24" t="s">
        <v>5537</v>
      </c>
      <c r="AW1909" s="24" t="s">
        <v>5537</v>
      </c>
      <c r="AX1909" s="24" t="s">
        <v>5537</v>
      </c>
      <c r="AY1909" s="24" t="s">
        <v>5537</v>
      </c>
      <c r="AZ1909" s="24" t="s">
        <v>5537</v>
      </c>
      <c r="BA1909" s="24" t="s">
        <v>5537</v>
      </c>
      <c r="BB1909" s="24" t="s">
        <v>5537</v>
      </c>
      <c r="BC1909" s="24" t="s">
        <v>5537</v>
      </c>
      <c r="BD1909" s="24" t="s">
        <v>5537</v>
      </c>
      <c r="BE1909" s="24" t="s">
        <v>5537</v>
      </c>
      <c r="BF1909" s="24" t="s">
        <v>5537</v>
      </c>
      <c r="BG1909" s="24" t="s">
        <v>5537</v>
      </c>
      <c r="BH1909" s="24" t="s">
        <v>5537</v>
      </c>
      <c r="BI1909" s="9" t="s">
        <v>5537</v>
      </c>
      <c r="BJ1909" s="14"/>
      <c r="BK1909" s="14" t="s">
        <v>5537</v>
      </c>
      <c r="BL1909" s="14" t="str">
        <f>_xlfn.XLOOKUP(B1909,'[4]cell downs 18042026 17h'!$B:$B,'[4]cell downs 18042026 17h'!$B:$B,"")</f>
        <v/>
      </c>
      <c r="BM1909" s="14" t="str">
        <f>_xlfn.XLOOKUP(B1909,'[5]Cells Huawei 19042026 15h'!$B:$B,'[5]Cells Huawei 19042026 15h'!$B:$B,"")</f>
        <v/>
      </c>
      <c r="BN1909" s="9" t="str">
        <f>_xlfn.XLOOKUP(B1909,'[6]cells down 19042026 9H40'!$B:$B,'[6]cells down 19042026 9H40'!$B:$B,"")</f>
        <v/>
      </c>
      <c r="BO1909" s="9" t="s">
        <v>1264</v>
      </c>
      <c r="BP1909" s="9" t="s">
        <v>12</v>
      </c>
    </row>
    <row r="1910" spans="1:68" s="9" customFormat="1" x14ac:dyDescent="0.35">
      <c r="A1910" s="1" t="s">
        <v>997</v>
      </c>
      <c r="B1910" s="8" t="s">
        <v>2872</v>
      </c>
      <c r="C1910" s="3" t="str">
        <f>_xlfn.XLOOKUP(B1910,'[1]daily break down'!$D:$D,'[1]daily break down'!$E:$E,"")</f>
        <v>ADAMAOUA</v>
      </c>
      <c r="D1910" s="1" t="s">
        <v>11</v>
      </c>
      <c r="E1910" s="1" t="s">
        <v>12</v>
      </c>
      <c r="F1910" s="3" t="s">
        <v>90</v>
      </c>
      <c r="G1910" s="1" t="s">
        <v>997</v>
      </c>
      <c r="H1910" s="39" t="str">
        <f>_xlfn.XLOOKUP(B1910,[2]CALCULATION!$B:$B,[2]CALCULATION!$H:$H,"")</f>
        <v>Huawei</v>
      </c>
      <c r="I1910" s="34">
        <v>0</v>
      </c>
      <c r="J1910" s="34">
        <v>0</v>
      </c>
      <c r="K1910" s="34">
        <v>3.8167067599227237E-3</v>
      </c>
      <c r="L1910" s="34">
        <v>0</v>
      </c>
      <c r="M1910" s="34">
        <v>0</v>
      </c>
      <c r="N1910" s="34">
        <v>0</v>
      </c>
      <c r="O1910" s="34">
        <v>0</v>
      </c>
      <c r="P1910" s="34">
        <v>0</v>
      </c>
      <c r="Q1910" s="34">
        <v>0</v>
      </c>
      <c r="R1910" s="34">
        <v>0</v>
      </c>
      <c r="S1910" s="109">
        <v>0</v>
      </c>
      <c r="T1910" s="109">
        <f>_xlfn.XLOOKUP(B1910,'[3]Nur des jours'!$B:$B,'[3]Nur des jours'!$U:$U,"")</f>
        <v>0</v>
      </c>
      <c r="U1910" s="109">
        <v>0</v>
      </c>
      <c r="V1910" s="109">
        <v>0</v>
      </c>
      <c r="W1910" s="109">
        <v>0</v>
      </c>
      <c r="X1910" s="109">
        <v>0</v>
      </c>
      <c r="Y1910" s="109">
        <v>0</v>
      </c>
      <c r="Z1910" s="109">
        <v>0</v>
      </c>
      <c r="AA1910" s="109">
        <v>0</v>
      </c>
      <c r="AB1910" s="109">
        <v>0</v>
      </c>
      <c r="AC1910" s="109">
        <v>0</v>
      </c>
      <c r="AD1910" s="109">
        <v>0</v>
      </c>
      <c r="AE1910" s="109">
        <v>0</v>
      </c>
      <c r="AF1910" s="109">
        <v>0</v>
      </c>
      <c r="AG1910" s="57" t="str">
        <f>_xlfn.XLOOKUP(B1910,[3]CALCULATION!$B:$B,[3]CALCULATION!$M:$M,"")</f>
        <v>Operationnel</v>
      </c>
      <c r="AH1910" s="57"/>
      <c r="AI1910" s="56" t="str" cm="1">
        <f t="array" ref="AI1910">IFERROR(_xlfn.IFS(
AK1910="MPR ISSUE","PDH",
AK1910="BSS Hardware Issue","BSS",
AK1910="Sites strategiques, MLL, Pylone, etc.","ENVTECH",
AK1910="AKTIVCO DEFAUT GE &amp; POWER Cabinet","AKTIVCO",
AK1910="AKTIVCO Coupure ENEO &amp; Baisse de tension","AKTIVCO GRID ONLY",
AK1910="Coupure ENEO &amp; Baisse de tension","IHS GRID ONLY",
AK1910="Defaut GE &amp; POWER Cabinet","IHS",
AK1910="Sharing","Partners",
AK1910="Sites strategiques &amp; DataCenter","SST &amp; DC",
AK1910="Exclu","Exclu",
AK1910="SAT","SAT",
AK1910="SPARE-ISSUE","SPARE-ISSUE",
AK1910="Fiber CAmtel","TRANS_FO_CAMTEL",
AK1910="Fiber AOF","Fiber AOF",
AK1910="Projet OCM (HUAWEI)","TRAVAUX-HUAWEI",
AK1910="Projet OCM (NOKIA)","TRAVAUX-NOKIA",
AK1910="ACCESS-ISSUE","ACCESS-ISSUE",
AK1910="Projet OCM (ZTE, NOKIA, autres projets)","TRAVAUX OCM",
AK1910="No root CAuse","No root cause",
AK1910="ODU HS","PDH",
AK1910="IP &amp; VLAN","PDH",
AK1910="Warehouse HUAWEI","SPARE-ISSUE",
AK1910="SPARE-HS","SPARE-ISSUE",
AK1910="Power Telco","BSS",AK1910="no impacts","no impacts"
),"")</f>
        <v>No root cause</v>
      </c>
      <c r="AJ1910" s="56" t="str" cm="1">
        <f t="array" ref="AJ1910">IFERROR(_xlfn.IFS(
AK1910="MPR ISSUE","TX ISSUE",
AK1910="BSS Hardware Issue","RAN ISSUE",
AK1910="Sites strategiques, MLL, Pylone, etc.","ENVTECH",
AK1910="AKTIVCO DEFAUT GE &amp; POWER Cabinet","POWER ISSUE",
AK1910="AKTIVCO Coupure ENEO &amp; Baisse de tension","POWER ISSUE",
AK1910="Coupure ENEO &amp; Baisse de tension","POWER ISSUE",
AK1910="Defaut GE &amp; POWER Cabinet","POWER ISSUE",
AK1910="Sharing","POWER ISSUE",
AK1910="Sites strategiques &amp; DataCenter","POWER ISSUE",
AK1910="Exclu","Exclu",
AK1910="SAT","TX ISSUE",
AK1910="SPARE-ISSUE","SPARE-ISSUE",
AK1910="Fiber CAmtel","TX ISSUE",
AK1910="Fiber AOF","TX ISSUE",
AK1910="Projet OCM (HUAWEI)","TRAVAUX-HUAWEI",
AK1910="Projet OCM (NOKIA)","TRAVAUX -NOKIA",
AK1910="ACCESS-ISSUE","ACCESS-ISSUE",
AK1910="Projet OCM (ZTE, NOKIA, autres projets)","TRAVAUX OCM",
AK1910="No root CAuse","No root cause",
AK1910="ODU HS","TX ISSUE",
AK1910="IP &amp; VLAN","TX ISSUE",
AK1910="Warehouse HUAWEI","SPARE-ISSUE",
AK1910="SPARE-HS","SPARE-ISSUE",
AK1910="Power Telco","RAN ISSUE",AK1910="no impacts","no impacts"
),"")</f>
        <v>No root cause</v>
      </c>
      <c r="AK1910" s="81" t="s">
        <v>5620</v>
      </c>
      <c r="AL1910" s="56" t="str" cm="1">
        <f t="array" ref="AL1910">IFERROR(_xlfn.IFS(
AK1910="MPR ISSUE","ACTIVE",
AK1910="BSS Hardware Issue","ACTIVE",
AK1910="Sites strategiques, MLL, Pylone, etc.","PASSIVE",
AK1910="AKTIVCO DEFAUT GE &amp; POWER Cabinet","PASSIVE",
AK1910="AKTIVCO Coupure ENEO &amp; Baisse de tension","PASSIVE",
AK1910="Coupure ENEO &amp; Baisse de tension","PASSIVE",
AK1910="Defaut GE &amp; POWER Cabinet","PASSIVE",
AK1910="Sharing","PASSIVE",
AK1910="Sites strategiques &amp; DataCenter","PASSIVE",
AK1910="Exclu","Exclu",
AK1910="SAT","ACTIVE",
AK1910="SPARE-ISSUE","SPARE-ISSUE",
AK1910="Fiber CAmtel","ACTIVE",
AK1910="Fiber AOF","ACTIVE",
AK1910="Projet OCM (HUAWEI)","PLANNED WORKS",
AK1910="Projet OCM (NOKIA)","PLANNED WORKS",
AK1910="ACCESS-ISSUE","ACCESS-ISSUE",
AK1910="Projet OCM (ZTE, NOKIA, autres projets)","PLANNED WORKS",
AK1910="No root CAuse","No root cause",
AK1910="ODU HS","ACTIVE",
AK1910="IP &amp; VLAN","ACTIVE",
AK1910="Warehouse HUAWEI","SPARE-ISSUE",
AK1910="SPARE-HS","SPARE-ISSUE",
AK1910="Power Telco","ACTIVE", AK1910="no impacts","no impacts"
),"")</f>
        <v>No root cause</v>
      </c>
      <c r="AM1910" s="108" t="s">
        <v>5537</v>
      </c>
      <c r="AN1910" s="117" t="s">
        <v>2872</v>
      </c>
      <c r="AP1910" s="23" t="s">
        <v>5537</v>
      </c>
      <c r="AQ1910" s="23" t="s">
        <v>5537</v>
      </c>
      <c r="AR1910" s="7"/>
      <c r="AS1910" s="6"/>
      <c r="AT1910" s="7"/>
      <c r="AU1910" s="3" t="s">
        <v>5537</v>
      </c>
      <c r="AV1910" s="24" t="s">
        <v>5537</v>
      </c>
      <c r="AW1910" s="24" t="s">
        <v>5537</v>
      </c>
      <c r="AX1910" s="24" t="s">
        <v>5537</v>
      </c>
      <c r="AY1910" s="24" t="s">
        <v>5537</v>
      </c>
      <c r="AZ1910" s="24" t="s">
        <v>5537</v>
      </c>
      <c r="BA1910" s="24" t="s">
        <v>5537</v>
      </c>
      <c r="BB1910" s="24" t="s">
        <v>5537</v>
      </c>
      <c r="BC1910" s="24" t="s">
        <v>5537</v>
      </c>
      <c r="BD1910" s="24" t="s">
        <v>5537</v>
      </c>
      <c r="BE1910" s="24" t="s">
        <v>5537</v>
      </c>
      <c r="BF1910" s="24" t="s">
        <v>5537</v>
      </c>
      <c r="BG1910" s="24" t="s">
        <v>5537</v>
      </c>
      <c r="BH1910" s="24" t="s">
        <v>5537</v>
      </c>
      <c r="BI1910" s="9" t="s">
        <v>5537</v>
      </c>
      <c r="BJ1910" s="14"/>
      <c r="BK1910" s="14" t="s">
        <v>5537</v>
      </c>
      <c r="BL1910" s="14" t="str">
        <f>_xlfn.XLOOKUP(B1910,'[4]cell downs 18042026 17h'!$B:$B,'[4]cell downs 18042026 17h'!$B:$B,"")</f>
        <v/>
      </c>
      <c r="BM1910" s="14" t="str">
        <f>_xlfn.XLOOKUP(B1910,'[5]Cells Huawei 19042026 15h'!$B:$B,'[5]Cells Huawei 19042026 15h'!$B:$B,"")</f>
        <v/>
      </c>
      <c r="BN1910" s="9" t="str">
        <f>_xlfn.XLOOKUP(B1910,'[6]cells down 19042026 9H40'!$B:$B,'[6]cells down 19042026 9H40'!$B:$B,"")</f>
        <v/>
      </c>
      <c r="BO1910" s="9" t="s">
        <v>2872</v>
      </c>
      <c r="BP1910" s="9" t="s">
        <v>12</v>
      </c>
    </row>
    <row r="1911" spans="1:68" s="9" customFormat="1" x14ac:dyDescent="0.35">
      <c r="A1911" s="25" t="s">
        <v>5448</v>
      </c>
      <c r="B1911" s="32" t="s">
        <v>5449</v>
      </c>
      <c r="C1911" s="3" t="str">
        <f>_xlfn.XLOOKUP(B1911,'[1]daily break down'!$D:$D,'[1]daily break down'!$E:$E,"")</f>
        <v>NORD</v>
      </c>
      <c r="D1911" s="25" t="s">
        <v>357</v>
      </c>
      <c r="E1911" s="25" t="s">
        <v>122</v>
      </c>
      <c r="F1911" s="25" t="s">
        <v>5403</v>
      </c>
      <c r="G1911" s="25" t="s">
        <v>732</v>
      </c>
      <c r="H1911" s="39" t="str">
        <f>_xlfn.XLOOKUP(B1911,[2]CALCULATION!$B:$B,[2]CALCULATION!$H:$H,"")</f>
        <v>Huawei</v>
      </c>
      <c r="I1911" s="34">
        <v>6.1493566530549346</v>
      </c>
      <c r="J1911" s="34">
        <v>3.272201818892627</v>
      </c>
      <c r="K1911" s="34">
        <v>0</v>
      </c>
      <c r="L1911" s="34">
        <v>0</v>
      </c>
      <c r="M1911" s="34">
        <v>0</v>
      </c>
      <c r="N1911" s="34">
        <v>0</v>
      </c>
      <c r="O1911" s="34">
        <v>0</v>
      </c>
      <c r="P1911" s="34">
        <v>0</v>
      </c>
      <c r="Q1911" s="34">
        <v>0</v>
      </c>
      <c r="R1911" s="34">
        <v>0</v>
      </c>
      <c r="S1911" s="109">
        <v>0</v>
      </c>
      <c r="T1911" s="109">
        <f>_xlfn.XLOOKUP(B1911,'[3]Nur des jours'!$B:$B,'[3]Nur des jours'!$U:$U,"")</f>
        <v>0</v>
      </c>
      <c r="U1911" s="109">
        <v>0</v>
      </c>
      <c r="V1911" s="109">
        <v>0</v>
      </c>
      <c r="W1911" s="109">
        <v>0</v>
      </c>
      <c r="X1911" s="109">
        <v>0</v>
      </c>
      <c r="Y1911" s="109">
        <v>0</v>
      </c>
      <c r="Z1911" s="109">
        <v>3.3571681319967008</v>
      </c>
      <c r="AA1911" s="109">
        <v>0</v>
      </c>
      <c r="AB1911" s="109">
        <v>0</v>
      </c>
      <c r="AC1911" s="109">
        <v>0</v>
      </c>
      <c r="AD1911" s="109">
        <v>0</v>
      </c>
      <c r="AE1911" s="109">
        <v>0</v>
      </c>
      <c r="AF1911" s="109">
        <v>0</v>
      </c>
      <c r="AG1911" s="57" t="str">
        <f>_xlfn.XLOOKUP(B1911,[3]CALCULATION!$B:$B,[3]CALCULATION!$M:$M,"")</f>
        <v>Operationnel</v>
      </c>
      <c r="AH1911" s="57"/>
      <c r="AI1911" s="56" t="str" cm="1">
        <f t="array" ref="AI1911">IFERROR(_xlfn.IFS(
AK1911="MPR ISSUE","PDH",
AK1911="BSS Hardware Issue","BSS",
AK1911="Sites strategiques, MLL, Pylone, etc.","ENVTECH",
AK1911="AKTIVCO DEFAUT GE &amp; POWER Cabinet","AKTIVCO",
AK1911="AKTIVCO Coupure ENEO &amp; Baisse de tension","AKTIVCO GRID ONLY",
AK1911="Coupure ENEO &amp; Baisse de tension","IHS GRID ONLY",
AK1911="Defaut GE &amp; POWER Cabinet","IHS",
AK1911="Sharing","Partners",
AK1911="Sites strategiques &amp; DataCenter","SST &amp; DC",
AK1911="Exclu","Exclu",
AK1911="SAT","SAT",
AK1911="SPARE-ISSUE","SPARE-ISSUE",
AK1911="Fiber CAmtel","TRANS_FO_CAMTEL",
AK1911="Fiber AOF","Fiber AOF",
AK1911="Projet OCM (HUAWEI)","TRAVAUX-HUAWEI",
AK1911="Projet OCM (NOKIA)","TRAVAUX-NOKIA",
AK1911="ACCESS-ISSUE","ACCESS-ISSUE",
AK1911="Projet OCM (ZTE, NOKIA, autres projets)","TRAVAUX OCM",
AK1911="No root CAuse","No root cause",
AK1911="ODU HS","PDH",
AK1911="IP &amp; VLAN","PDH",
AK1911="Warehouse HUAWEI","SPARE-ISSUE",
AK1911="SPARE-HS","SPARE-ISSUE",
AK1911="Power Telco","BSS",AK1911="no impacts","no impacts"
),"")</f>
        <v>No root cause</v>
      </c>
      <c r="AJ1911" s="56" t="str" cm="1">
        <f t="array" ref="AJ1911">IFERROR(_xlfn.IFS(
AK1911="MPR ISSUE","TX ISSUE",
AK1911="BSS Hardware Issue","RAN ISSUE",
AK1911="Sites strategiques, MLL, Pylone, etc.","ENVTECH",
AK1911="AKTIVCO DEFAUT GE &amp; POWER Cabinet","POWER ISSUE",
AK1911="AKTIVCO Coupure ENEO &amp; Baisse de tension","POWER ISSUE",
AK1911="Coupure ENEO &amp; Baisse de tension","POWER ISSUE",
AK1911="Defaut GE &amp; POWER Cabinet","POWER ISSUE",
AK1911="Sharing","POWER ISSUE",
AK1911="Sites strategiques &amp; DataCenter","POWER ISSUE",
AK1911="Exclu","Exclu",
AK1911="SAT","TX ISSUE",
AK1911="SPARE-ISSUE","SPARE-ISSUE",
AK1911="Fiber CAmtel","TX ISSUE",
AK1911="Fiber AOF","TX ISSUE",
AK1911="Projet OCM (HUAWEI)","TRAVAUX-HUAWEI",
AK1911="Projet OCM (NOKIA)","TRAVAUX -NOKIA",
AK1911="ACCESS-ISSUE","ACCESS-ISSUE",
AK1911="Projet OCM (ZTE, NOKIA, autres projets)","TRAVAUX OCM",
AK1911="No root CAuse","No root cause",
AK1911="ODU HS","TX ISSUE",
AK1911="IP &amp; VLAN","TX ISSUE",
AK1911="Warehouse HUAWEI","SPARE-ISSUE",
AK1911="SPARE-HS","SPARE-ISSUE",
AK1911="Power Telco","RAN ISSUE",AK1911="no impacts","no impacts"
),"")</f>
        <v>No root cause</v>
      </c>
      <c r="AK1911" s="81" t="s">
        <v>5620</v>
      </c>
      <c r="AL1911" s="56" t="str" cm="1">
        <f t="array" ref="AL1911">IFERROR(_xlfn.IFS(
AK1911="MPR ISSUE","ACTIVE",
AK1911="BSS Hardware Issue","ACTIVE",
AK1911="Sites strategiques, MLL, Pylone, etc.","PASSIVE",
AK1911="AKTIVCO DEFAUT GE &amp; POWER Cabinet","PASSIVE",
AK1911="AKTIVCO Coupure ENEO &amp; Baisse de tension","PASSIVE",
AK1911="Coupure ENEO &amp; Baisse de tension","PASSIVE",
AK1911="Defaut GE &amp; POWER Cabinet","PASSIVE",
AK1911="Sharing","PASSIVE",
AK1911="Sites strategiques &amp; DataCenter","PASSIVE",
AK1911="Exclu","Exclu",
AK1911="SAT","ACTIVE",
AK1911="SPARE-ISSUE","SPARE-ISSUE",
AK1911="Fiber CAmtel","ACTIVE",
AK1911="Fiber AOF","ACTIVE",
AK1911="Projet OCM (HUAWEI)","PLANNED WORKS",
AK1911="Projet OCM (NOKIA)","PLANNED WORKS",
AK1911="ACCESS-ISSUE","ACCESS-ISSUE",
AK1911="Projet OCM (ZTE, NOKIA, autres projets)","PLANNED WORKS",
AK1911="No root CAuse","No root cause",
AK1911="ODU HS","ACTIVE",
AK1911="IP &amp; VLAN","ACTIVE",
AK1911="Warehouse HUAWEI","SPARE-ISSUE",
AK1911="SPARE-HS","SPARE-ISSUE",
AK1911="Power Telco","ACTIVE", AK1911="no impacts","no impacts"
),"")</f>
        <v>No root cause</v>
      </c>
      <c r="AM1911" s="108" t="s">
        <v>5537</v>
      </c>
      <c r="AN1911" s="117" t="s">
        <v>5449</v>
      </c>
      <c r="AP1911" s="23" t="s">
        <v>5537</v>
      </c>
      <c r="AQ1911" s="23" t="s">
        <v>5537</v>
      </c>
      <c r="AR1911" s="7"/>
      <c r="AS1911" s="6"/>
      <c r="AT1911" s="7"/>
      <c r="AU1911" s="3" t="s">
        <v>5537</v>
      </c>
      <c r="AV1911" s="24" t="s">
        <v>5537</v>
      </c>
      <c r="AW1911" s="24" t="s">
        <v>5537</v>
      </c>
      <c r="AX1911" s="24" t="s">
        <v>5537</v>
      </c>
      <c r="AY1911" s="24" t="s">
        <v>5537</v>
      </c>
      <c r="AZ1911" s="24" t="s">
        <v>5537</v>
      </c>
      <c r="BA1911" s="24" t="s">
        <v>5537</v>
      </c>
      <c r="BB1911" s="24" t="s">
        <v>5537</v>
      </c>
      <c r="BC1911" s="24" t="s">
        <v>5537</v>
      </c>
      <c r="BD1911" s="24" t="s">
        <v>5537</v>
      </c>
      <c r="BE1911" s="24" t="s">
        <v>5537</v>
      </c>
      <c r="BF1911" s="24" t="s">
        <v>5537</v>
      </c>
      <c r="BG1911" s="24" t="s">
        <v>5537</v>
      </c>
      <c r="BH1911" s="24" t="s">
        <v>5537</v>
      </c>
      <c r="BI1911" s="9" t="s">
        <v>5537</v>
      </c>
      <c r="BJ1911" s="14"/>
      <c r="BK1911" s="14" t="s">
        <v>5537</v>
      </c>
      <c r="BL1911" s="14" t="str">
        <f>_xlfn.XLOOKUP(B1911,'[4]cell downs 18042026 17h'!$B:$B,'[4]cell downs 18042026 17h'!$B:$B,"")</f>
        <v/>
      </c>
      <c r="BM1911" s="14" t="str">
        <f>_xlfn.XLOOKUP(B1911,'[5]Cells Huawei 19042026 15h'!$B:$B,'[5]Cells Huawei 19042026 15h'!$B:$B,"")</f>
        <v/>
      </c>
      <c r="BN1911" s="9" t="str">
        <f>_xlfn.XLOOKUP(B1911,'[6]cells down 19042026 9H40'!$B:$B,'[6]cells down 19042026 9H40'!$B:$B,"")</f>
        <v/>
      </c>
      <c r="BO1911" s="9" t="s">
        <v>5537</v>
      </c>
      <c r="BP1911" s="9" t="s">
        <v>12</v>
      </c>
    </row>
    <row r="1912" spans="1:68" s="9" customFormat="1" x14ac:dyDescent="0.35">
      <c r="A1912" s="2" t="s">
        <v>4746</v>
      </c>
      <c r="B1912" s="8" t="s">
        <v>4747</v>
      </c>
      <c r="C1912" s="3" t="str">
        <f>_xlfn.XLOOKUP(B1912,'[1]daily break down'!$D:$D,'[1]daily break down'!$E:$E,"")</f>
        <v>CENTRE</v>
      </c>
      <c r="D1912" s="1" t="s">
        <v>11</v>
      </c>
      <c r="E1912" s="1" t="s">
        <v>12</v>
      </c>
      <c r="F1912" s="3" t="s">
        <v>37</v>
      </c>
      <c r="G1912" s="1" t="s">
        <v>4746</v>
      </c>
      <c r="H1912" s="41" t="str">
        <f>_xlfn.XLOOKUP(B1912,[2]CALCULATION!$B:$B,[2]CALCULATION!$H:$H,"")</f>
        <v>ZTE</v>
      </c>
      <c r="I1912" s="34">
        <v>0</v>
      </c>
      <c r="J1912" s="34">
        <v>0</v>
      </c>
      <c r="K1912" s="34">
        <v>0</v>
      </c>
      <c r="L1912" s="34">
        <v>0</v>
      </c>
      <c r="M1912" s="34">
        <v>0</v>
      </c>
      <c r="N1912" s="34">
        <v>0</v>
      </c>
      <c r="O1912" s="34">
        <v>0</v>
      </c>
      <c r="P1912" s="34">
        <v>0</v>
      </c>
      <c r="Q1912" s="34">
        <v>0</v>
      </c>
      <c r="R1912" s="34">
        <v>0</v>
      </c>
      <c r="S1912" s="109">
        <v>0</v>
      </c>
      <c r="T1912" s="109">
        <f>_xlfn.XLOOKUP(B1912,'[3]Nur des jours'!$B:$B,'[3]Nur des jours'!$U:$U,"")</f>
        <v>0</v>
      </c>
      <c r="U1912" s="109">
        <v>0</v>
      </c>
      <c r="V1912" s="109">
        <v>0</v>
      </c>
      <c r="W1912" s="109">
        <v>0</v>
      </c>
      <c r="X1912" s="109">
        <v>0</v>
      </c>
      <c r="Y1912" s="109">
        <v>0</v>
      </c>
      <c r="Z1912" s="109">
        <v>0</v>
      </c>
      <c r="AA1912" s="109">
        <v>0</v>
      </c>
      <c r="AB1912" s="109">
        <v>0</v>
      </c>
      <c r="AC1912" s="109">
        <v>0</v>
      </c>
      <c r="AD1912" s="109">
        <v>0</v>
      </c>
      <c r="AE1912" s="109">
        <v>0</v>
      </c>
      <c r="AF1912" s="109">
        <v>0</v>
      </c>
      <c r="AG1912" s="57" t="str">
        <f>_xlfn.XLOOKUP(B1912,[3]CALCULATION!$B:$B,[3]CALCULATION!$M:$M,"")</f>
        <v>EXCLU</v>
      </c>
      <c r="AH1912" s="57"/>
      <c r="AI1912" s="56" t="str" cm="1">
        <f t="array" ref="AI1912">IFERROR(_xlfn.IFS(
AK1912="MPR ISSUE","PDH",
AK1912="BSS Hardware Issue","BSS",
AK1912="Sites strategiques, MLL, Pylone, etc.","ENVTECH",
AK1912="AKTIVCO DEFAUT GE &amp; POWER Cabinet","AKTIVCO",
AK1912="AKTIVCO Coupure ENEO &amp; Baisse de tension","AKTIVCO GRID ONLY",
AK1912="Coupure ENEO &amp; Baisse de tension","IHS GRID ONLY",
AK1912="Defaut GE &amp; POWER Cabinet","IHS",
AK1912="Sharing","Partners",
AK1912="Sites strategiques &amp; DataCenter","SST &amp; DC",
AK1912="Exclu","Exclu",
AK1912="SAT","SAT",
AK1912="SPARE-ISSUE","SPARE-ISSUE",
AK1912="Fiber CAmtel","TRANS_FO_CAMTEL",
AK1912="Fiber AOF","Fiber AOF",
AK1912="Projet OCM (HUAWEI)","TRAVAUX-HUAWEI",
AK1912="Projet OCM (NOKIA)","TRAVAUX-NOKIA",
AK1912="ACCESS-ISSUE","ACCESS-ISSUE",
AK1912="Projet OCM (ZTE, NOKIA, autres projets)","TRAVAUX OCM",
AK1912="No root CAuse","No root cause",
AK1912="ODU HS","PDH",
AK1912="IP &amp; VLAN","PDH",
AK1912="Warehouse HUAWEI","SPARE-ISSUE",
AK1912="SPARE-HS","SPARE-ISSUE",
AK1912="Power Telco","BSS",AK1912="no impacts","no impacts"
),"")</f>
        <v>Exclu</v>
      </c>
      <c r="AJ1912" s="56" t="str" cm="1">
        <f t="array" ref="AJ1912">IFERROR(_xlfn.IFS(
AK1912="MPR ISSUE","TX ISSUE",
AK1912="BSS Hardware Issue","RAN ISSUE",
AK1912="Sites strategiques, MLL, Pylone, etc.","ENVTECH",
AK1912="AKTIVCO DEFAUT GE &amp; POWER Cabinet","POWER ISSUE",
AK1912="AKTIVCO Coupure ENEO &amp; Baisse de tension","POWER ISSUE",
AK1912="Coupure ENEO &amp; Baisse de tension","POWER ISSUE",
AK1912="Defaut GE &amp; POWER Cabinet","POWER ISSUE",
AK1912="Sharing","POWER ISSUE",
AK1912="Sites strategiques &amp; DataCenter","POWER ISSUE",
AK1912="Exclu","Exclu",
AK1912="SAT","TX ISSUE",
AK1912="SPARE-ISSUE","SPARE-ISSUE",
AK1912="Fiber CAmtel","TX ISSUE",
AK1912="Fiber AOF","TX ISSUE",
AK1912="Projet OCM (HUAWEI)","TRAVAUX-HUAWEI",
AK1912="Projet OCM (NOKIA)","TRAVAUX -NOKIA",
AK1912="ACCESS-ISSUE","ACCESS-ISSUE",
AK1912="Projet OCM (ZTE, NOKIA, autres projets)","TRAVAUX OCM",
AK1912="No root CAuse","No root cause",
AK1912="ODU HS","TX ISSUE",
AK1912="IP &amp; VLAN","TX ISSUE",
AK1912="Warehouse HUAWEI","SPARE-ISSUE",
AK1912="SPARE-HS","SPARE-ISSUE",
AK1912="Power Telco","RAN ISSUE",AK1912="no impacts","no impacts"
),"")</f>
        <v>Exclu</v>
      </c>
      <c r="AK1912" s="81" t="s">
        <v>5559</v>
      </c>
      <c r="AL1912" s="56" t="str" cm="1">
        <f t="array" ref="AL1912">IFERROR(_xlfn.IFS(
AK1912="MPR ISSUE","ACTIVE",
AK1912="BSS Hardware Issue","ACTIVE",
AK1912="Sites strategiques, MLL, Pylone, etc.","PASSIVE",
AK1912="AKTIVCO DEFAUT GE &amp; POWER Cabinet","PASSIVE",
AK1912="AKTIVCO Coupure ENEO &amp; Baisse de tension","PASSIVE",
AK1912="Coupure ENEO &amp; Baisse de tension","PASSIVE",
AK1912="Defaut GE &amp; POWER Cabinet","PASSIVE",
AK1912="Sharing","PASSIVE",
AK1912="Sites strategiques &amp; DataCenter","PASSIVE",
AK1912="Exclu","Exclu",
AK1912="SAT","ACTIVE",
AK1912="SPARE-ISSUE","SPARE-ISSUE",
AK1912="Fiber CAmtel","ACTIVE",
AK1912="Fiber AOF","ACTIVE",
AK1912="Projet OCM (HUAWEI)","PLANNED WORKS",
AK1912="Projet OCM (NOKIA)","PLANNED WORKS",
AK1912="ACCESS-ISSUE","ACCESS-ISSUE",
AK1912="Projet OCM (ZTE, NOKIA, autres projets)","PLANNED WORKS",
AK1912="No root CAuse","No root cause",
AK1912="ODU HS","ACTIVE",
AK1912="IP &amp; VLAN","ACTIVE",
AK1912="Warehouse HUAWEI","SPARE-ISSUE",
AK1912="SPARE-HS","SPARE-ISSUE",
AK1912="Power Telco","ACTIVE", AK1912="no impacts","no impacts"
),"")</f>
        <v>Exclu</v>
      </c>
      <c r="AM1912" s="108" t="s">
        <v>5537</v>
      </c>
      <c r="AN1912" s="117" t="s">
        <v>4747</v>
      </c>
      <c r="AP1912" s="23" t="s">
        <v>5537</v>
      </c>
      <c r="AQ1912" s="23" t="s">
        <v>5537</v>
      </c>
      <c r="AR1912" s="7"/>
      <c r="AS1912" s="6"/>
      <c r="AT1912" s="7"/>
      <c r="AU1912" s="3" t="s">
        <v>5537</v>
      </c>
      <c r="AV1912" s="24" t="s">
        <v>5537</v>
      </c>
      <c r="AW1912" s="24" t="s">
        <v>5537</v>
      </c>
      <c r="AX1912" s="24" t="s">
        <v>5537</v>
      </c>
      <c r="AY1912" s="24" t="s">
        <v>5537</v>
      </c>
      <c r="AZ1912" s="24" t="s">
        <v>5537</v>
      </c>
      <c r="BA1912" s="24" t="s">
        <v>5537</v>
      </c>
      <c r="BB1912" s="24" t="s">
        <v>5537</v>
      </c>
      <c r="BC1912" s="24" t="s">
        <v>5537</v>
      </c>
      <c r="BD1912" s="24" t="s">
        <v>5537</v>
      </c>
      <c r="BE1912" s="24" t="s">
        <v>5537</v>
      </c>
      <c r="BF1912" s="24" t="s">
        <v>5537</v>
      </c>
      <c r="BG1912" s="24" t="s">
        <v>5537</v>
      </c>
      <c r="BH1912" s="24" t="s">
        <v>5537</v>
      </c>
      <c r="BI1912" s="9" t="s">
        <v>5537</v>
      </c>
      <c r="BJ1912" s="14"/>
      <c r="BK1912" s="14" t="s">
        <v>5537</v>
      </c>
      <c r="BL1912" s="14" t="str">
        <f>_xlfn.XLOOKUP(B1912,'[4]cell downs 18042026 17h'!$B:$B,'[4]cell downs 18042026 17h'!$B:$B,"")</f>
        <v/>
      </c>
      <c r="BM1912" s="14" t="str">
        <f>_xlfn.XLOOKUP(B1912,'[5]Cells Huawei 19042026 15h'!$B:$B,'[5]Cells Huawei 19042026 15h'!$B:$B,"")</f>
        <v/>
      </c>
      <c r="BN1912" s="9" t="str">
        <f>_xlfn.XLOOKUP(B1912,'[6]cells down 19042026 9H40'!$B:$B,'[6]cells down 19042026 9H40'!$B:$B,"")</f>
        <v/>
      </c>
      <c r="BO1912" s="9" t="s">
        <v>4747</v>
      </c>
      <c r="BP1912" s="9" t="s">
        <v>12</v>
      </c>
    </row>
    <row r="1913" spans="1:68" s="9" customFormat="1" x14ac:dyDescent="0.35">
      <c r="A1913" s="1" t="s">
        <v>4748</v>
      </c>
      <c r="B1913" s="8" t="s">
        <v>4749</v>
      </c>
      <c r="C1913" s="3" t="str">
        <f>_xlfn.XLOOKUP(B1913,'[1]daily break down'!$D:$D,'[1]daily break down'!$E:$E,"")</f>
        <v>CENTRE</v>
      </c>
      <c r="D1913" s="1" t="s">
        <v>11</v>
      </c>
      <c r="E1913" s="1" t="s">
        <v>12</v>
      </c>
      <c r="F1913" s="3" t="s">
        <v>37</v>
      </c>
      <c r="G1913" s="1" t="s">
        <v>4748</v>
      </c>
      <c r="H1913" s="41" t="str">
        <f>_xlfn.XLOOKUP(B1913,[2]CALCULATION!$B:$B,[2]CALCULATION!$H:$H,"")</f>
        <v>ZTE</v>
      </c>
      <c r="I1913" s="34">
        <v>0</v>
      </c>
      <c r="J1913" s="34">
        <v>0</v>
      </c>
      <c r="K1913" s="34">
        <v>0</v>
      </c>
      <c r="L1913" s="34">
        <v>0</v>
      </c>
      <c r="M1913" s="34">
        <v>0</v>
      </c>
      <c r="N1913" s="34">
        <v>0</v>
      </c>
      <c r="O1913" s="34">
        <v>0</v>
      </c>
      <c r="P1913" s="34">
        <v>0</v>
      </c>
      <c r="Q1913" s="34">
        <v>0</v>
      </c>
      <c r="R1913" s="34">
        <v>0</v>
      </c>
      <c r="S1913" s="109">
        <v>0</v>
      </c>
      <c r="T1913" s="109">
        <f>_xlfn.XLOOKUP(B1913,'[3]Nur des jours'!$B:$B,'[3]Nur des jours'!$U:$U,"")</f>
        <v>0</v>
      </c>
      <c r="U1913" s="109">
        <v>0</v>
      </c>
      <c r="V1913" s="109">
        <v>0</v>
      </c>
      <c r="W1913" s="109">
        <v>0</v>
      </c>
      <c r="X1913" s="109">
        <v>0</v>
      </c>
      <c r="Y1913" s="109">
        <v>0</v>
      </c>
      <c r="Z1913" s="109">
        <v>0</v>
      </c>
      <c r="AA1913" s="109">
        <v>0</v>
      </c>
      <c r="AB1913" s="109">
        <v>0</v>
      </c>
      <c r="AC1913" s="109">
        <v>0</v>
      </c>
      <c r="AD1913" s="109">
        <v>0</v>
      </c>
      <c r="AE1913" s="109">
        <v>0</v>
      </c>
      <c r="AF1913" s="109">
        <v>0</v>
      </c>
      <c r="AG1913" s="57" t="str">
        <f>_xlfn.XLOOKUP(B1913,[3]CALCULATION!$B:$B,[3]CALCULATION!$M:$M,"")</f>
        <v>EXCLU</v>
      </c>
      <c r="AH1913" s="57"/>
      <c r="AI1913" s="56" t="str" cm="1">
        <f t="array" ref="AI1913">IFERROR(_xlfn.IFS(
AK1913="MPR ISSUE","PDH",
AK1913="BSS Hardware Issue","BSS",
AK1913="Sites strategiques, MLL, Pylone, etc.","ENVTECH",
AK1913="AKTIVCO DEFAUT GE &amp; POWER Cabinet","AKTIVCO",
AK1913="AKTIVCO Coupure ENEO &amp; Baisse de tension","AKTIVCO GRID ONLY",
AK1913="Coupure ENEO &amp; Baisse de tension","IHS GRID ONLY",
AK1913="Defaut GE &amp; POWER Cabinet","IHS",
AK1913="Sharing","Partners",
AK1913="Sites strategiques &amp; DataCenter","SST &amp; DC",
AK1913="Exclu","Exclu",
AK1913="SAT","SAT",
AK1913="SPARE-ISSUE","SPARE-ISSUE",
AK1913="Fiber CAmtel","TRANS_FO_CAMTEL",
AK1913="Fiber AOF","Fiber AOF",
AK1913="Projet OCM (HUAWEI)","TRAVAUX-HUAWEI",
AK1913="Projet OCM (NOKIA)","TRAVAUX-NOKIA",
AK1913="ACCESS-ISSUE","ACCESS-ISSUE",
AK1913="Projet OCM (ZTE, NOKIA, autres projets)","TRAVAUX OCM",
AK1913="No root CAuse","No root cause",
AK1913="ODU HS","PDH",
AK1913="IP &amp; VLAN","PDH",
AK1913="Warehouse HUAWEI","SPARE-ISSUE",
AK1913="SPARE-HS","SPARE-ISSUE",
AK1913="Power Telco","BSS",AK1913="no impacts","no impacts"
),"")</f>
        <v>Exclu</v>
      </c>
      <c r="AJ1913" s="56" t="str" cm="1">
        <f t="array" ref="AJ1913">IFERROR(_xlfn.IFS(
AK1913="MPR ISSUE","TX ISSUE",
AK1913="BSS Hardware Issue","RAN ISSUE",
AK1913="Sites strategiques, MLL, Pylone, etc.","ENVTECH",
AK1913="AKTIVCO DEFAUT GE &amp; POWER Cabinet","POWER ISSUE",
AK1913="AKTIVCO Coupure ENEO &amp; Baisse de tension","POWER ISSUE",
AK1913="Coupure ENEO &amp; Baisse de tension","POWER ISSUE",
AK1913="Defaut GE &amp; POWER Cabinet","POWER ISSUE",
AK1913="Sharing","POWER ISSUE",
AK1913="Sites strategiques &amp; DataCenter","POWER ISSUE",
AK1913="Exclu","Exclu",
AK1913="SAT","TX ISSUE",
AK1913="SPARE-ISSUE","SPARE-ISSUE",
AK1913="Fiber CAmtel","TX ISSUE",
AK1913="Fiber AOF","TX ISSUE",
AK1913="Projet OCM (HUAWEI)","TRAVAUX-HUAWEI",
AK1913="Projet OCM (NOKIA)","TRAVAUX -NOKIA",
AK1913="ACCESS-ISSUE","ACCESS-ISSUE",
AK1913="Projet OCM (ZTE, NOKIA, autres projets)","TRAVAUX OCM",
AK1913="No root CAuse","No root cause",
AK1913="ODU HS","TX ISSUE",
AK1913="IP &amp; VLAN","TX ISSUE",
AK1913="Warehouse HUAWEI","SPARE-ISSUE",
AK1913="SPARE-HS","SPARE-ISSUE",
AK1913="Power Telco","RAN ISSUE",AK1913="no impacts","no impacts"
),"")</f>
        <v>Exclu</v>
      </c>
      <c r="AK1913" s="81" t="s">
        <v>5559</v>
      </c>
      <c r="AL1913" s="56" t="str" cm="1">
        <f t="array" ref="AL1913">IFERROR(_xlfn.IFS(
AK1913="MPR ISSUE","ACTIVE",
AK1913="BSS Hardware Issue","ACTIVE",
AK1913="Sites strategiques, MLL, Pylone, etc.","PASSIVE",
AK1913="AKTIVCO DEFAUT GE &amp; POWER Cabinet","PASSIVE",
AK1913="AKTIVCO Coupure ENEO &amp; Baisse de tension","PASSIVE",
AK1913="Coupure ENEO &amp; Baisse de tension","PASSIVE",
AK1913="Defaut GE &amp; POWER Cabinet","PASSIVE",
AK1913="Sharing","PASSIVE",
AK1913="Sites strategiques &amp; DataCenter","PASSIVE",
AK1913="Exclu","Exclu",
AK1913="SAT","ACTIVE",
AK1913="SPARE-ISSUE","SPARE-ISSUE",
AK1913="Fiber CAmtel","ACTIVE",
AK1913="Fiber AOF","ACTIVE",
AK1913="Projet OCM (HUAWEI)","PLANNED WORKS",
AK1913="Projet OCM (NOKIA)","PLANNED WORKS",
AK1913="ACCESS-ISSUE","ACCESS-ISSUE",
AK1913="Projet OCM (ZTE, NOKIA, autres projets)","PLANNED WORKS",
AK1913="No root CAuse","No root cause",
AK1913="ODU HS","ACTIVE",
AK1913="IP &amp; VLAN","ACTIVE",
AK1913="Warehouse HUAWEI","SPARE-ISSUE",
AK1913="SPARE-HS","SPARE-ISSUE",
AK1913="Power Telco","ACTIVE", AK1913="no impacts","no impacts"
),"")</f>
        <v>Exclu</v>
      </c>
      <c r="AM1913" s="108" t="s">
        <v>5537</v>
      </c>
      <c r="AN1913" s="117" t="s">
        <v>4749</v>
      </c>
      <c r="AP1913" s="23" t="s">
        <v>5537</v>
      </c>
      <c r="AQ1913" s="23" t="s">
        <v>5537</v>
      </c>
      <c r="AR1913" s="7"/>
      <c r="AS1913" s="6"/>
      <c r="AT1913" s="7"/>
      <c r="AU1913" s="3" t="s">
        <v>5537</v>
      </c>
      <c r="AV1913" s="24" t="s">
        <v>5537</v>
      </c>
      <c r="AW1913" s="24" t="s">
        <v>5537</v>
      </c>
      <c r="AX1913" s="24" t="s">
        <v>5537</v>
      </c>
      <c r="AY1913" s="24" t="s">
        <v>5537</v>
      </c>
      <c r="AZ1913" s="24" t="s">
        <v>5537</v>
      </c>
      <c r="BA1913" s="24" t="s">
        <v>5537</v>
      </c>
      <c r="BB1913" s="24" t="s">
        <v>5537</v>
      </c>
      <c r="BC1913" s="24" t="s">
        <v>5537</v>
      </c>
      <c r="BD1913" s="24" t="s">
        <v>5537</v>
      </c>
      <c r="BE1913" s="24" t="s">
        <v>5537</v>
      </c>
      <c r="BF1913" s="24" t="s">
        <v>5537</v>
      </c>
      <c r="BG1913" s="24" t="s">
        <v>5537</v>
      </c>
      <c r="BH1913" s="24" t="s">
        <v>5537</v>
      </c>
      <c r="BI1913" s="9" t="s">
        <v>5537</v>
      </c>
      <c r="BJ1913" s="14"/>
      <c r="BK1913" s="14" t="s">
        <v>5537</v>
      </c>
      <c r="BL1913" s="14" t="str">
        <f>_xlfn.XLOOKUP(B1913,'[4]cell downs 18042026 17h'!$B:$B,'[4]cell downs 18042026 17h'!$B:$B,"")</f>
        <v/>
      </c>
      <c r="BM1913" s="14" t="str">
        <f>_xlfn.XLOOKUP(B1913,'[5]Cells Huawei 19042026 15h'!$B:$B,'[5]Cells Huawei 19042026 15h'!$B:$B,"")</f>
        <v/>
      </c>
      <c r="BN1913" s="9" t="str">
        <f>_xlfn.XLOOKUP(B1913,'[6]cells down 19042026 9H40'!$B:$B,'[6]cells down 19042026 9H40'!$B:$B,"")</f>
        <v/>
      </c>
      <c r="BO1913" s="9" t="s">
        <v>4749</v>
      </c>
      <c r="BP1913" s="9" t="s">
        <v>5537</v>
      </c>
    </row>
    <row r="1914" spans="1:68" s="9" customFormat="1" x14ac:dyDescent="0.35">
      <c r="A1914" s="1" t="s">
        <v>4850</v>
      </c>
      <c r="B1914" s="8" t="s">
        <v>4851</v>
      </c>
      <c r="C1914" s="3" t="str">
        <f>_xlfn.XLOOKUP(B1914,'[1]daily break down'!$D:$D,'[1]daily break down'!$E:$E,"")</f>
        <v>SUD-OUEST</v>
      </c>
      <c r="D1914" s="1"/>
      <c r="E1914" s="1"/>
      <c r="F1914" s="3" t="s">
        <v>13</v>
      </c>
      <c r="G1914" s="1" t="s">
        <v>4852</v>
      </c>
      <c r="H1914" s="40" t="str">
        <f>_xlfn.XLOOKUP(B1914,[2]CALCULATION!$B:$B,[2]CALCULATION!$H:$H,"")</f>
        <v>NOKIA</v>
      </c>
      <c r="I1914" s="34">
        <v>0</v>
      </c>
      <c r="J1914" s="34">
        <v>0</v>
      </c>
      <c r="K1914" s="34">
        <v>0</v>
      </c>
      <c r="L1914" s="34">
        <v>0</v>
      </c>
      <c r="M1914" s="34">
        <v>0</v>
      </c>
      <c r="N1914" s="34">
        <v>0</v>
      </c>
      <c r="O1914" s="34">
        <v>0</v>
      </c>
      <c r="P1914" s="34">
        <v>0</v>
      </c>
      <c r="Q1914" s="34">
        <v>0</v>
      </c>
      <c r="R1914" s="34">
        <v>0</v>
      </c>
      <c r="S1914" s="109">
        <v>0</v>
      </c>
      <c r="T1914" s="109">
        <f>_xlfn.XLOOKUP(B1914,'[3]Nur des jours'!$B:$B,'[3]Nur des jours'!$U:$U,"")</f>
        <v>0</v>
      </c>
      <c r="U1914" s="109">
        <v>0</v>
      </c>
      <c r="V1914" s="109">
        <v>0</v>
      </c>
      <c r="W1914" s="109">
        <v>0</v>
      </c>
      <c r="X1914" s="109">
        <v>0</v>
      </c>
      <c r="Y1914" s="109">
        <v>0</v>
      </c>
      <c r="Z1914" s="109">
        <v>0</v>
      </c>
      <c r="AA1914" s="109">
        <v>0</v>
      </c>
      <c r="AB1914" s="109">
        <v>0</v>
      </c>
      <c r="AC1914" s="109">
        <v>0</v>
      </c>
      <c r="AD1914" s="109">
        <v>0</v>
      </c>
      <c r="AE1914" s="109">
        <v>0</v>
      </c>
      <c r="AF1914" s="109">
        <v>0</v>
      </c>
      <c r="AG1914" s="57" t="str">
        <f>_xlfn.XLOOKUP(B1914,[3]CALCULATION!$B:$B,[3]CALCULATION!$M:$M,"")</f>
        <v>EXCLU</v>
      </c>
      <c r="AH1914" s="57"/>
      <c r="AI1914" s="56" t="str" cm="1">
        <f t="array" ref="AI1914">IFERROR(_xlfn.IFS(
AK1914="MPR ISSUE","PDH",
AK1914="BSS Hardware Issue","BSS",
AK1914="Sites strategiques, MLL, Pylone, etc.","ENVTECH",
AK1914="AKTIVCO DEFAUT GE &amp; POWER Cabinet","AKTIVCO",
AK1914="AKTIVCO Coupure ENEO &amp; Baisse de tension","AKTIVCO GRID ONLY",
AK1914="Coupure ENEO &amp; Baisse de tension","IHS GRID ONLY",
AK1914="Defaut GE &amp; POWER Cabinet","IHS",
AK1914="Sharing","Partners",
AK1914="Sites strategiques &amp; DataCenter","SST &amp; DC",
AK1914="Exclu","Exclu",
AK1914="SAT","SAT",
AK1914="SPARE-ISSUE","SPARE-ISSUE",
AK1914="Fiber CAmtel","TRANS_FO_CAMTEL",
AK1914="Fiber AOF","Fiber AOF",
AK1914="Projet OCM (HUAWEI)","TRAVAUX-HUAWEI",
AK1914="Projet OCM (NOKIA)","TRAVAUX-NOKIA",
AK1914="ACCESS-ISSUE","ACCESS-ISSUE",
AK1914="Projet OCM (ZTE, NOKIA, autres projets)","TRAVAUX OCM",
AK1914="No root CAuse","No root cause",
AK1914="ODU HS","PDH",
AK1914="IP &amp; VLAN","PDH",
AK1914="Warehouse HUAWEI","SPARE-ISSUE",
AK1914="SPARE-HS","SPARE-ISSUE",
AK1914="Power Telco","BSS",AK1914="no impacts","no impacts"
),"")</f>
        <v>Exclu</v>
      </c>
      <c r="AJ1914" s="56" t="str" cm="1">
        <f t="array" ref="AJ1914">IFERROR(_xlfn.IFS(
AK1914="MPR ISSUE","TX ISSUE",
AK1914="BSS Hardware Issue","RAN ISSUE",
AK1914="Sites strategiques, MLL, Pylone, etc.","ENVTECH",
AK1914="AKTIVCO DEFAUT GE &amp; POWER Cabinet","POWER ISSUE",
AK1914="AKTIVCO Coupure ENEO &amp; Baisse de tension","POWER ISSUE",
AK1914="Coupure ENEO &amp; Baisse de tension","POWER ISSUE",
AK1914="Defaut GE &amp; POWER Cabinet","POWER ISSUE",
AK1914="Sharing","POWER ISSUE",
AK1914="Sites strategiques &amp; DataCenter","POWER ISSUE",
AK1914="Exclu","Exclu",
AK1914="SAT","TX ISSUE",
AK1914="SPARE-ISSUE","SPARE-ISSUE",
AK1914="Fiber CAmtel","TX ISSUE",
AK1914="Fiber AOF","TX ISSUE",
AK1914="Projet OCM (HUAWEI)","TRAVAUX-HUAWEI",
AK1914="Projet OCM (NOKIA)","TRAVAUX -NOKIA",
AK1914="ACCESS-ISSUE","ACCESS-ISSUE",
AK1914="Projet OCM (ZTE, NOKIA, autres projets)","TRAVAUX OCM",
AK1914="No root CAuse","No root cause",
AK1914="ODU HS","TX ISSUE",
AK1914="IP &amp; VLAN","TX ISSUE",
AK1914="Warehouse HUAWEI","SPARE-ISSUE",
AK1914="SPARE-HS","SPARE-ISSUE",
AK1914="Power Telco","RAN ISSUE",AK1914="no impacts","no impacts"
),"")</f>
        <v>Exclu</v>
      </c>
      <c r="AK1914" s="81" t="s">
        <v>5559</v>
      </c>
      <c r="AL1914" s="56" t="str" cm="1">
        <f t="array" ref="AL1914">IFERROR(_xlfn.IFS(
AK1914="MPR ISSUE","ACTIVE",
AK1914="BSS Hardware Issue","ACTIVE",
AK1914="Sites strategiques, MLL, Pylone, etc.","PASSIVE",
AK1914="AKTIVCO DEFAUT GE &amp; POWER Cabinet","PASSIVE",
AK1914="AKTIVCO Coupure ENEO &amp; Baisse de tension","PASSIVE",
AK1914="Coupure ENEO &amp; Baisse de tension","PASSIVE",
AK1914="Defaut GE &amp; POWER Cabinet","PASSIVE",
AK1914="Sharing","PASSIVE",
AK1914="Sites strategiques &amp; DataCenter","PASSIVE",
AK1914="Exclu","Exclu",
AK1914="SAT","ACTIVE",
AK1914="SPARE-ISSUE","SPARE-ISSUE",
AK1914="Fiber CAmtel","ACTIVE",
AK1914="Fiber AOF","ACTIVE",
AK1914="Projet OCM (HUAWEI)","PLANNED WORKS",
AK1914="Projet OCM (NOKIA)","PLANNED WORKS",
AK1914="ACCESS-ISSUE","ACCESS-ISSUE",
AK1914="Projet OCM (ZTE, NOKIA, autres projets)","PLANNED WORKS",
AK1914="No root CAuse","No root cause",
AK1914="ODU HS","ACTIVE",
AK1914="IP &amp; VLAN","ACTIVE",
AK1914="Warehouse HUAWEI","SPARE-ISSUE",
AK1914="SPARE-HS","SPARE-ISSUE",
AK1914="Power Telco","ACTIVE", AK1914="no impacts","no impacts"
),"")</f>
        <v>Exclu</v>
      </c>
      <c r="AM1914" s="108" t="s">
        <v>5537</v>
      </c>
      <c r="AN1914" s="117" t="s">
        <v>4851</v>
      </c>
      <c r="AP1914" s="23" t="s">
        <v>5537</v>
      </c>
      <c r="AQ1914" s="23" t="s">
        <v>5537</v>
      </c>
      <c r="AR1914" s="7"/>
      <c r="AS1914" s="6"/>
      <c r="AT1914" s="7"/>
      <c r="AU1914" s="3" t="s">
        <v>5537</v>
      </c>
      <c r="AV1914" s="24" t="s">
        <v>5537</v>
      </c>
      <c r="AW1914" s="24" t="s">
        <v>5537</v>
      </c>
      <c r="AX1914" s="24" t="s">
        <v>5537</v>
      </c>
      <c r="AY1914" s="24" t="s">
        <v>5537</v>
      </c>
      <c r="AZ1914" s="24" t="s">
        <v>5537</v>
      </c>
      <c r="BA1914" s="24" t="s">
        <v>5537</v>
      </c>
      <c r="BB1914" s="24" t="s">
        <v>5537</v>
      </c>
      <c r="BC1914" s="24" t="s">
        <v>5537</v>
      </c>
      <c r="BD1914" s="24" t="s">
        <v>5537</v>
      </c>
      <c r="BE1914" s="24" t="s">
        <v>5537</v>
      </c>
      <c r="BF1914" s="24" t="s">
        <v>5537</v>
      </c>
      <c r="BG1914" s="24" t="s">
        <v>5537</v>
      </c>
      <c r="BH1914" s="24" t="s">
        <v>5537</v>
      </c>
      <c r="BI1914" s="9" t="s">
        <v>5537</v>
      </c>
      <c r="BJ1914" s="14"/>
      <c r="BK1914" s="14" t="s">
        <v>5537</v>
      </c>
      <c r="BL1914" s="14" t="str">
        <f>_xlfn.XLOOKUP(B1914,'[4]cell downs 18042026 17h'!$B:$B,'[4]cell downs 18042026 17h'!$B:$B,"")</f>
        <v/>
      </c>
      <c r="BM1914" s="14" t="str">
        <f>_xlfn.XLOOKUP(B1914,'[5]Cells Huawei 19042026 15h'!$B:$B,'[5]Cells Huawei 19042026 15h'!$B:$B,"")</f>
        <v/>
      </c>
      <c r="BN1914" s="9" t="str">
        <f>_xlfn.XLOOKUP(B1914,'[6]cells down 19042026 9H40'!$B:$B,'[6]cells down 19042026 9H40'!$B:$B,"")</f>
        <v/>
      </c>
      <c r="BO1914" s="9" t="s">
        <v>5537</v>
      </c>
      <c r="BP1914" s="9" t="s">
        <v>12</v>
      </c>
    </row>
    <row r="1915" spans="1:68" s="9" customFormat="1" x14ac:dyDescent="0.35">
      <c r="A1915" s="1" t="s">
        <v>4754</v>
      </c>
      <c r="B1915" s="8" t="s">
        <v>4755</v>
      </c>
      <c r="C1915" s="3" t="str">
        <f>_xlfn.XLOOKUP(B1915,'[1]daily break down'!$D:$D,'[1]daily break down'!$E:$E,"")</f>
        <v>CENTRE</v>
      </c>
      <c r="D1915" s="1" t="s">
        <v>11</v>
      </c>
      <c r="E1915" s="1" t="s">
        <v>12</v>
      </c>
      <c r="F1915" s="3" t="s">
        <v>37</v>
      </c>
      <c r="G1915" s="1" t="s">
        <v>4754</v>
      </c>
      <c r="H1915" s="41" t="str">
        <f>_xlfn.XLOOKUP(B1915,[2]CALCULATION!$B:$B,[2]CALCULATION!$H:$H,"")</f>
        <v>ZTE</v>
      </c>
      <c r="I1915" s="34">
        <v>0</v>
      </c>
      <c r="J1915" s="34">
        <v>0</v>
      </c>
      <c r="K1915" s="34">
        <v>0</v>
      </c>
      <c r="L1915" s="34">
        <v>0</v>
      </c>
      <c r="M1915" s="34">
        <v>0</v>
      </c>
      <c r="N1915" s="34">
        <v>0</v>
      </c>
      <c r="O1915" s="34">
        <v>0</v>
      </c>
      <c r="P1915" s="34">
        <v>0</v>
      </c>
      <c r="Q1915" s="34">
        <v>0</v>
      </c>
      <c r="R1915" s="34">
        <v>0</v>
      </c>
      <c r="S1915" s="109">
        <v>0</v>
      </c>
      <c r="T1915" s="109">
        <f>_xlfn.XLOOKUP(B1915,'[3]Nur des jours'!$B:$B,'[3]Nur des jours'!$U:$U,"")</f>
        <v>0</v>
      </c>
      <c r="U1915" s="109">
        <v>0</v>
      </c>
      <c r="V1915" s="109">
        <v>0</v>
      </c>
      <c r="W1915" s="109">
        <v>0</v>
      </c>
      <c r="X1915" s="109">
        <v>0</v>
      </c>
      <c r="Y1915" s="109">
        <v>0</v>
      </c>
      <c r="Z1915" s="109">
        <v>0</v>
      </c>
      <c r="AA1915" s="109">
        <v>0</v>
      </c>
      <c r="AB1915" s="109">
        <v>0</v>
      </c>
      <c r="AC1915" s="109">
        <v>0</v>
      </c>
      <c r="AD1915" s="109">
        <v>0</v>
      </c>
      <c r="AE1915" s="109">
        <v>0</v>
      </c>
      <c r="AF1915" s="109">
        <v>0</v>
      </c>
      <c r="AG1915" s="57" t="str">
        <f>_xlfn.XLOOKUP(B1915,[3]CALCULATION!$B:$B,[3]CALCULATION!$M:$M,"")</f>
        <v>EXCLU</v>
      </c>
      <c r="AH1915" s="57"/>
      <c r="AI1915" s="56" t="str" cm="1">
        <f t="array" ref="AI1915">IFERROR(_xlfn.IFS(
AK1915="MPR ISSUE","PDH",
AK1915="BSS Hardware Issue","BSS",
AK1915="Sites strategiques, MLL, Pylone, etc.","ENVTECH",
AK1915="AKTIVCO DEFAUT GE &amp; POWER Cabinet","AKTIVCO",
AK1915="AKTIVCO Coupure ENEO &amp; Baisse de tension","AKTIVCO GRID ONLY",
AK1915="Coupure ENEO &amp; Baisse de tension","IHS GRID ONLY",
AK1915="Defaut GE &amp; POWER Cabinet","IHS",
AK1915="Sharing","Partners",
AK1915="Sites strategiques &amp; DataCenter","SST &amp; DC",
AK1915="Exclu","Exclu",
AK1915="SAT","SAT",
AK1915="SPARE-ISSUE","SPARE-ISSUE",
AK1915="Fiber CAmtel","TRANS_FO_CAMTEL",
AK1915="Fiber AOF","Fiber AOF",
AK1915="Projet OCM (HUAWEI)","TRAVAUX-HUAWEI",
AK1915="Projet OCM (NOKIA)","TRAVAUX-NOKIA",
AK1915="ACCESS-ISSUE","ACCESS-ISSUE",
AK1915="Projet OCM (ZTE, NOKIA, autres projets)","TRAVAUX OCM",
AK1915="No root CAuse","No root cause",
AK1915="ODU HS","PDH",
AK1915="IP &amp; VLAN","PDH",
AK1915="Warehouse HUAWEI","SPARE-ISSUE",
AK1915="SPARE-HS","SPARE-ISSUE",
AK1915="Power Telco","BSS",AK1915="no impacts","no impacts"
),"")</f>
        <v>Exclu</v>
      </c>
      <c r="AJ1915" s="56" t="str" cm="1">
        <f t="array" ref="AJ1915">IFERROR(_xlfn.IFS(
AK1915="MPR ISSUE","TX ISSUE",
AK1915="BSS Hardware Issue","RAN ISSUE",
AK1915="Sites strategiques, MLL, Pylone, etc.","ENVTECH",
AK1915="AKTIVCO DEFAUT GE &amp; POWER Cabinet","POWER ISSUE",
AK1915="AKTIVCO Coupure ENEO &amp; Baisse de tension","POWER ISSUE",
AK1915="Coupure ENEO &amp; Baisse de tension","POWER ISSUE",
AK1915="Defaut GE &amp; POWER Cabinet","POWER ISSUE",
AK1915="Sharing","POWER ISSUE",
AK1915="Sites strategiques &amp; DataCenter","POWER ISSUE",
AK1915="Exclu","Exclu",
AK1915="SAT","TX ISSUE",
AK1915="SPARE-ISSUE","SPARE-ISSUE",
AK1915="Fiber CAmtel","TX ISSUE",
AK1915="Fiber AOF","TX ISSUE",
AK1915="Projet OCM (HUAWEI)","TRAVAUX-HUAWEI",
AK1915="Projet OCM (NOKIA)","TRAVAUX -NOKIA",
AK1915="ACCESS-ISSUE","ACCESS-ISSUE",
AK1915="Projet OCM (ZTE, NOKIA, autres projets)","TRAVAUX OCM",
AK1915="No root CAuse","No root cause",
AK1915="ODU HS","TX ISSUE",
AK1915="IP &amp; VLAN","TX ISSUE",
AK1915="Warehouse HUAWEI","SPARE-ISSUE",
AK1915="SPARE-HS","SPARE-ISSUE",
AK1915="Power Telco","RAN ISSUE",AK1915="no impacts","no impacts"
),"")</f>
        <v>Exclu</v>
      </c>
      <c r="AK1915" s="81" t="s">
        <v>5559</v>
      </c>
      <c r="AL1915" s="56" t="str" cm="1">
        <f t="array" ref="AL1915">IFERROR(_xlfn.IFS(
AK1915="MPR ISSUE","ACTIVE",
AK1915="BSS Hardware Issue","ACTIVE",
AK1915="Sites strategiques, MLL, Pylone, etc.","PASSIVE",
AK1915="AKTIVCO DEFAUT GE &amp; POWER Cabinet","PASSIVE",
AK1915="AKTIVCO Coupure ENEO &amp; Baisse de tension","PASSIVE",
AK1915="Coupure ENEO &amp; Baisse de tension","PASSIVE",
AK1915="Defaut GE &amp; POWER Cabinet","PASSIVE",
AK1915="Sharing","PASSIVE",
AK1915="Sites strategiques &amp; DataCenter","PASSIVE",
AK1915="Exclu","Exclu",
AK1915="SAT","ACTIVE",
AK1915="SPARE-ISSUE","SPARE-ISSUE",
AK1915="Fiber CAmtel","ACTIVE",
AK1915="Fiber AOF","ACTIVE",
AK1915="Projet OCM (HUAWEI)","PLANNED WORKS",
AK1915="Projet OCM (NOKIA)","PLANNED WORKS",
AK1915="ACCESS-ISSUE","ACCESS-ISSUE",
AK1915="Projet OCM (ZTE, NOKIA, autres projets)","PLANNED WORKS",
AK1915="No root CAuse","No root cause",
AK1915="ODU HS","ACTIVE",
AK1915="IP &amp; VLAN","ACTIVE",
AK1915="Warehouse HUAWEI","SPARE-ISSUE",
AK1915="SPARE-HS","SPARE-ISSUE",
AK1915="Power Telco","ACTIVE", AK1915="no impacts","no impacts"
),"")</f>
        <v>Exclu</v>
      </c>
      <c r="AM1915" s="108" t="s">
        <v>6024</v>
      </c>
      <c r="AN1915" s="117" t="s">
        <v>4755</v>
      </c>
      <c r="AP1915" s="23" t="s">
        <v>5537</v>
      </c>
      <c r="AQ1915" s="23" t="s">
        <v>5537</v>
      </c>
      <c r="AR1915" s="7"/>
      <c r="AS1915" s="6"/>
      <c r="AT1915" s="7"/>
      <c r="AU1915" s="3" t="s">
        <v>6024</v>
      </c>
      <c r="AV1915" s="24" t="s">
        <v>5537</v>
      </c>
      <c r="AW1915" s="24" t="s">
        <v>5537</v>
      </c>
      <c r="AX1915" s="24" t="s">
        <v>5537</v>
      </c>
      <c r="AY1915" s="24" t="s">
        <v>5537</v>
      </c>
      <c r="AZ1915" s="24" t="s">
        <v>5537</v>
      </c>
      <c r="BA1915" s="24" t="s">
        <v>5537</v>
      </c>
      <c r="BB1915" s="24" t="s">
        <v>5537</v>
      </c>
      <c r="BC1915" s="24" t="s">
        <v>5537</v>
      </c>
      <c r="BD1915" s="24" t="s">
        <v>5537</v>
      </c>
      <c r="BE1915" s="24" t="s">
        <v>5537</v>
      </c>
      <c r="BF1915" s="24" t="s">
        <v>5537</v>
      </c>
      <c r="BG1915" s="24" t="s">
        <v>5537</v>
      </c>
      <c r="BH1915" s="24" t="s">
        <v>5537</v>
      </c>
      <c r="BI1915" s="9" t="s">
        <v>5537</v>
      </c>
      <c r="BJ1915" s="14"/>
      <c r="BK1915" s="14" t="s">
        <v>5537</v>
      </c>
      <c r="BL1915" s="14" t="str">
        <f>_xlfn.XLOOKUP(B1915,'[4]cell downs 18042026 17h'!$B:$B,'[4]cell downs 18042026 17h'!$B:$B,"")</f>
        <v/>
      </c>
      <c r="BM1915" s="14" t="str">
        <f>_xlfn.XLOOKUP(B1915,'[5]Cells Huawei 19042026 15h'!$B:$B,'[5]Cells Huawei 19042026 15h'!$B:$B,"")</f>
        <v/>
      </c>
      <c r="BN1915" s="9" t="str">
        <f>_xlfn.XLOOKUP(B1915,'[6]cells down 19042026 9H40'!$B:$B,'[6]cells down 19042026 9H40'!$B:$B,"")</f>
        <v/>
      </c>
      <c r="BO1915" s="9" t="s">
        <v>4755</v>
      </c>
      <c r="BP1915" s="9" t="s">
        <v>12</v>
      </c>
    </row>
    <row r="1916" spans="1:68" s="9" customFormat="1" x14ac:dyDescent="0.35">
      <c r="A1916" s="1" t="s">
        <v>5184</v>
      </c>
      <c r="B1916" s="8" t="s">
        <v>5185</v>
      </c>
      <c r="C1916" s="3" t="str">
        <f>_xlfn.XLOOKUP(B1916,'[1]daily break down'!$D:$D,'[1]daily break down'!$E:$E,"")</f>
        <v>OUEST</v>
      </c>
      <c r="D1916" s="1" t="s">
        <v>21</v>
      </c>
      <c r="E1916" s="1" t="s">
        <v>188</v>
      </c>
      <c r="F1916" s="3" t="s">
        <v>102</v>
      </c>
      <c r="G1916" s="1" t="s">
        <v>856</v>
      </c>
      <c r="H1916" s="39" t="str">
        <f>_xlfn.XLOOKUP(B1916,[2]CALCULATION!$B:$B,[2]CALCULATION!$H:$H,"")</f>
        <v>Huawei</v>
      </c>
      <c r="I1916" s="34">
        <v>1.2907067827516243</v>
      </c>
      <c r="J1916" s="34">
        <v>0.94418904612293919</v>
      </c>
      <c r="K1916" s="34">
        <v>0</v>
      </c>
      <c r="L1916" s="34">
        <v>0</v>
      </c>
      <c r="M1916" s="34">
        <v>0</v>
      </c>
      <c r="N1916" s="34">
        <v>0</v>
      </c>
      <c r="O1916" s="34">
        <v>0</v>
      </c>
      <c r="P1916" s="34">
        <v>0</v>
      </c>
      <c r="Q1916" s="34">
        <v>0</v>
      </c>
      <c r="R1916" s="34">
        <v>0</v>
      </c>
      <c r="S1916" s="109">
        <v>0</v>
      </c>
      <c r="T1916" s="109">
        <f>_xlfn.XLOOKUP(B1916,'[3]Nur des jours'!$B:$B,'[3]Nur des jours'!$U:$U,"")</f>
        <v>0</v>
      </c>
      <c r="U1916" s="109">
        <v>0</v>
      </c>
      <c r="V1916" s="109">
        <v>0</v>
      </c>
      <c r="W1916" s="109">
        <v>0</v>
      </c>
      <c r="X1916" s="109">
        <v>0</v>
      </c>
      <c r="Y1916" s="109">
        <v>0</v>
      </c>
      <c r="Z1916" s="109">
        <v>0</v>
      </c>
      <c r="AA1916" s="109">
        <v>0</v>
      </c>
      <c r="AB1916" s="109">
        <v>0</v>
      </c>
      <c r="AC1916" s="109">
        <v>0</v>
      </c>
      <c r="AD1916" s="109">
        <v>0</v>
      </c>
      <c r="AE1916" s="109">
        <v>0</v>
      </c>
      <c r="AF1916" s="109">
        <v>0</v>
      </c>
      <c r="AG1916" s="57" t="str">
        <f>_xlfn.XLOOKUP(B1916,[3]CALCULATION!$B:$B,[3]CALCULATION!$M:$M,"")</f>
        <v>Operationnel</v>
      </c>
      <c r="AH1916" s="57"/>
      <c r="AI1916" s="56" t="str" cm="1">
        <f t="array" ref="AI1916">IFERROR(_xlfn.IFS(
AK1916="MPR ISSUE","PDH",
AK1916="BSS Hardware Issue","BSS",
AK1916="Sites strategiques, MLL, Pylone, etc.","ENVTECH",
AK1916="AKTIVCO DEFAUT GE &amp; POWER Cabinet","AKTIVCO",
AK1916="AKTIVCO Coupure ENEO &amp; Baisse de tension","AKTIVCO GRID ONLY",
AK1916="Coupure ENEO &amp; Baisse de tension","IHS GRID ONLY",
AK1916="Defaut GE &amp; POWER Cabinet","IHS",
AK1916="Sharing","Partners",
AK1916="Sites strategiques &amp; DataCenter","SST &amp; DC",
AK1916="Exclu","Exclu",
AK1916="SAT","SAT",
AK1916="SPARE-ISSUE","SPARE-ISSUE",
AK1916="Fiber CAmtel","TRANS_FO_CAMTEL",
AK1916="Fiber AOF","Fiber AOF",
AK1916="Projet OCM (HUAWEI)","TRAVAUX-HUAWEI",
AK1916="Projet OCM (NOKIA)","TRAVAUX-NOKIA",
AK1916="ACCESS-ISSUE","ACCESS-ISSUE",
AK1916="Projet OCM (ZTE, NOKIA, autres projets)","TRAVAUX OCM",
AK1916="No root CAuse","No root cause",
AK1916="ODU HS","PDH",
AK1916="IP &amp; VLAN","PDH",
AK1916="Warehouse HUAWEI","SPARE-ISSUE",
AK1916="SPARE-HS","SPARE-ISSUE",
AK1916="Power Telco","BSS",AK1916="no impacts","no impacts"
),"")</f>
        <v>No root cause</v>
      </c>
      <c r="AJ1916" s="56" t="str" cm="1">
        <f t="array" ref="AJ1916">IFERROR(_xlfn.IFS(
AK1916="MPR ISSUE","TX ISSUE",
AK1916="BSS Hardware Issue","RAN ISSUE",
AK1916="Sites strategiques, MLL, Pylone, etc.","ENVTECH",
AK1916="AKTIVCO DEFAUT GE &amp; POWER Cabinet","POWER ISSUE",
AK1916="AKTIVCO Coupure ENEO &amp; Baisse de tension","POWER ISSUE",
AK1916="Coupure ENEO &amp; Baisse de tension","POWER ISSUE",
AK1916="Defaut GE &amp; POWER Cabinet","POWER ISSUE",
AK1916="Sharing","POWER ISSUE",
AK1916="Sites strategiques &amp; DataCenter","POWER ISSUE",
AK1916="Exclu","Exclu",
AK1916="SAT","TX ISSUE",
AK1916="SPARE-ISSUE","SPARE-ISSUE",
AK1916="Fiber CAmtel","TX ISSUE",
AK1916="Fiber AOF","TX ISSUE",
AK1916="Projet OCM (HUAWEI)","TRAVAUX-HUAWEI",
AK1916="Projet OCM (NOKIA)","TRAVAUX -NOKIA",
AK1916="ACCESS-ISSUE","ACCESS-ISSUE",
AK1916="Projet OCM (ZTE, NOKIA, autres projets)","TRAVAUX OCM",
AK1916="No root CAuse","No root cause",
AK1916="ODU HS","TX ISSUE",
AK1916="IP &amp; VLAN","TX ISSUE",
AK1916="Warehouse HUAWEI","SPARE-ISSUE",
AK1916="SPARE-HS","SPARE-ISSUE",
AK1916="Power Telco","RAN ISSUE",AK1916="no impacts","no impacts"
),"")</f>
        <v>No root cause</v>
      </c>
      <c r="AK1916" s="81" t="s">
        <v>5620</v>
      </c>
      <c r="AL1916" s="56" t="str" cm="1">
        <f t="array" ref="AL1916">IFERROR(_xlfn.IFS(
AK1916="MPR ISSUE","ACTIVE",
AK1916="BSS Hardware Issue","ACTIVE",
AK1916="Sites strategiques, MLL, Pylone, etc.","PASSIVE",
AK1916="AKTIVCO DEFAUT GE &amp; POWER Cabinet","PASSIVE",
AK1916="AKTIVCO Coupure ENEO &amp; Baisse de tension","PASSIVE",
AK1916="Coupure ENEO &amp; Baisse de tension","PASSIVE",
AK1916="Defaut GE &amp; POWER Cabinet","PASSIVE",
AK1916="Sharing","PASSIVE",
AK1916="Sites strategiques &amp; DataCenter","PASSIVE",
AK1916="Exclu","Exclu",
AK1916="SAT","ACTIVE",
AK1916="SPARE-ISSUE","SPARE-ISSUE",
AK1916="Fiber CAmtel","ACTIVE",
AK1916="Fiber AOF","ACTIVE",
AK1916="Projet OCM (HUAWEI)","PLANNED WORKS",
AK1916="Projet OCM (NOKIA)","PLANNED WORKS",
AK1916="ACCESS-ISSUE","ACCESS-ISSUE",
AK1916="Projet OCM (ZTE, NOKIA, autres projets)","PLANNED WORKS",
AK1916="No root CAuse","No root cause",
AK1916="ODU HS","ACTIVE",
AK1916="IP &amp; VLAN","ACTIVE",
AK1916="Warehouse HUAWEI","SPARE-ISSUE",
AK1916="SPARE-HS","SPARE-ISSUE",
AK1916="Power Telco","ACTIVE", AK1916="no impacts","no impacts"
),"")</f>
        <v>No root cause</v>
      </c>
      <c r="AM1916" s="108" t="s">
        <v>5537</v>
      </c>
      <c r="AN1916" s="117" t="s">
        <v>5185</v>
      </c>
      <c r="AP1916" s="23" t="s">
        <v>5537</v>
      </c>
      <c r="AQ1916" s="23" t="s">
        <v>5537</v>
      </c>
      <c r="AR1916" s="7"/>
      <c r="AS1916" s="6"/>
      <c r="AT1916" s="7"/>
      <c r="AU1916" s="3" t="s">
        <v>5537</v>
      </c>
      <c r="AV1916" s="24" t="s">
        <v>5537</v>
      </c>
      <c r="AW1916" s="24" t="s">
        <v>5537</v>
      </c>
      <c r="AX1916" s="24" t="s">
        <v>5537</v>
      </c>
      <c r="AY1916" s="24" t="s">
        <v>5537</v>
      </c>
      <c r="AZ1916" s="24" t="s">
        <v>5537</v>
      </c>
      <c r="BA1916" s="24" t="s">
        <v>5537</v>
      </c>
      <c r="BB1916" s="24" t="s">
        <v>5537</v>
      </c>
      <c r="BC1916" s="24" t="s">
        <v>5537</v>
      </c>
      <c r="BD1916" s="24" t="s">
        <v>5537</v>
      </c>
      <c r="BE1916" s="24" t="s">
        <v>5537</v>
      </c>
      <c r="BF1916" s="24" t="s">
        <v>5537</v>
      </c>
      <c r="BG1916" s="24" t="s">
        <v>5537</v>
      </c>
      <c r="BH1916" s="24" t="s">
        <v>5537</v>
      </c>
      <c r="BI1916" s="9" t="s">
        <v>5537</v>
      </c>
      <c r="BJ1916" s="14"/>
      <c r="BK1916" s="14" t="s">
        <v>5537</v>
      </c>
      <c r="BL1916" s="14" t="str">
        <f>_xlfn.XLOOKUP(B1916,'[4]cell downs 18042026 17h'!$B:$B,'[4]cell downs 18042026 17h'!$B:$B,"")</f>
        <v/>
      </c>
      <c r="BM1916" s="14" t="str">
        <f>_xlfn.XLOOKUP(B1916,'[5]Cells Huawei 19042026 15h'!$B:$B,'[5]Cells Huawei 19042026 15h'!$B:$B,"")</f>
        <v/>
      </c>
      <c r="BN1916" s="9" t="str">
        <f>_xlfn.XLOOKUP(B1916,'[6]cells down 19042026 9H40'!$B:$B,'[6]cells down 19042026 9H40'!$B:$B,"")</f>
        <v/>
      </c>
      <c r="BO1916" s="9" t="s">
        <v>5537</v>
      </c>
      <c r="BP1916" s="9" t="s">
        <v>5537</v>
      </c>
    </row>
    <row r="1917" spans="1:68" s="9" customFormat="1" x14ac:dyDescent="0.35">
      <c r="A1917" s="1" t="s">
        <v>2952</v>
      </c>
      <c r="B1917" s="8" t="s">
        <v>2953</v>
      </c>
      <c r="C1917" s="3" t="str">
        <f>_xlfn.XLOOKUP(B1917,'[1]daily break down'!$D:$D,'[1]daily break down'!$E:$E,"")</f>
        <v>Ngaoundere</v>
      </c>
      <c r="D1917" s="1" t="s">
        <v>11</v>
      </c>
      <c r="E1917" s="1" t="s">
        <v>12</v>
      </c>
      <c r="F1917" s="3" t="s">
        <v>90</v>
      </c>
      <c r="G1917" s="1" t="s">
        <v>91</v>
      </c>
      <c r="H1917" s="39" t="str">
        <f>_xlfn.XLOOKUP(B1917,[2]CALCULATION!$B:$B,[2]CALCULATION!$H:$H,"")</f>
        <v>Huawei</v>
      </c>
      <c r="I1917" s="34">
        <v>1.4886583169964016</v>
      </c>
      <c r="J1917" s="34">
        <v>0.85091158652295884</v>
      </c>
      <c r="K1917" s="34">
        <v>0</v>
      </c>
      <c r="L1917" s="34">
        <v>0</v>
      </c>
      <c r="M1917" s="34">
        <v>0</v>
      </c>
      <c r="N1917" s="34">
        <v>0</v>
      </c>
      <c r="O1917" s="34">
        <v>0</v>
      </c>
      <c r="P1917" s="34">
        <v>0</v>
      </c>
      <c r="Q1917" s="34">
        <v>0</v>
      </c>
      <c r="R1917" s="34">
        <v>0</v>
      </c>
      <c r="S1917" s="109">
        <v>0</v>
      </c>
      <c r="T1917" s="109">
        <f>_xlfn.XLOOKUP(B1917,'[3]Nur des jours'!$B:$B,'[3]Nur des jours'!$U:$U,"")</f>
        <v>0</v>
      </c>
      <c r="U1917" s="109">
        <v>0</v>
      </c>
      <c r="V1917" s="109">
        <v>0</v>
      </c>
      <c r="W1917" s="109">
        <v>0</v>
      </c>
      <c r="X1917" s="109">
        <v>0</v>
      </c>
      <c r="Y1917" s="109">
        <v>0</v>
      </c>
      <c r="Z1917" s="109">
        <v>0</v>
      </c>
      <c r="AA1917" s="109">
        <v>0</v>
      </c>
      <c r="AB1917" s="109">
        <v>0</v>
      </c>
      <c r="AC1917" s="109">
        <v>0</v>
      </c>
      <c r="AD1917" s="109">
        <v>0</v>
      </c>
      <c r="AE1917" s="109">
        <v>0</v>
      </c>
      <c r="AF1917" s="109">
        <v>0</v>
      </c>
      <c r="AG1917" s="57" t="str">
        <f>_xlfn.XLOOKUP(B1917,[3]CALCULATION!$B:$B,[3]CALCULATION!$M:$M,"")</f>
        <v>Operationnel</v>
      </c>
      <c r="AH1917" s="57"/>
      <c r="AI1917" s="56" t="str" cm="1">
        <f t="array" ref="AI1917">IFERROR(_xlfn.IFS(
AK1917="MPR ISSUE","PDH",
AK1917="BSS Hardware Issue","BSS",
AK1917="Sites strategiques, MLL, Pylone, etc.","ENVTECH",
AK1917="AKTIVCO DEFAUT GE &amp; POWER Cabinet","AKTIVCO",
AK1917="AKTIVCO Coupure ENEO &amp; Baisse de tension","AKTIVCO GRID ONLY",
AK1917="Coupure ENEO &amp; Baisse de tension","IHS GRID ONLY",
AK1917="Defaut GE &amp; POWER Cabinet","IHS",
AK1917="Sharing","Partners",
AK1917="Sites strategiques &amp; DataCenter","SST &amp; DC",
AK1917="Exclu","Exclu",
AK1917="SAT","SAT",
AK1917="SPARE-ISSUE","SPARE-ISSUE",
AK1917="Fiber CAmtel","TRANS_FO_CAMTEL",
AK1917="Fiber AOF","Fiber AOF",
AK1917="Projet OCM (HUAWEI)","TRAVAUX-HUAWEI",
AK1917="Projet OCM (NOKIA)","TRAVAUX-NOKIA",
AK1917="ACCESS-ISSUE","ACCESS-ISSUE",
AK1917="Projet OCM (ZTE, NOKIA, autres projets)","TRAVAUX OCM",
AK1917="No root CAuse","No root cause",
AK1917="ODU HS","PDH",
AK1917="IP &amp; VLAN","PDH",
AK1917="Warehouse HUAWEI","SPARE-ISSUE",
AK1917="SPARE-HS","SPARE-ISSUE",
AK1917="Power Telco","BSS",AK1917="no impacts","no impacts"
),"")</f>
        <v>No root cause</v>
      </c>
      <c r="AJ1917" s="56" t="str" cm="1">
        <f t="array" ref="AJ1917">IFERROR(_xlfn.IFS(
AK1917="MPR ISSUE","TX ISSUE",
AK1917="BSS Hardware Issue","RAN ISSUE",
AK1917="Sites strategiques, MLL, Pylone, etc.","ENVTECH",
AK1917="AKTIVCO DEFAUT GE &amp; POWER Cabinet","POWER ISSUE",
AK1917="AKTIVCO Coupure ENEO &amp; Baisse de tension","POWER ISSUE",
AK1917="Coupure ENEO &amp; Baisse de tension","POWER ISSUE",
AK1917="Defaut GE &amp; POWER Cabinet","POWER ISSUE",
AK1917="Sharing","POWER ISSUE",
AK1917="Sites strategiques &amp; DataCenter","POWER ISSUE",
AK1917="Exclu","Exclu",
AK1917="SAT","TX ISSUE",
AK1917="SPARE-ISSUE","SPARE-ISSUE",
AK1917="Fiber CAmtel","TX ISSUE",
AK1917="Fiber AOF","TX ISSUE",
AK1917="Projet OCM (HUAWEI)","TRAVAUX-HUAWEI",
AK1917="Projet OCM (NOKIA)","TRAVAUX -NOKIA",
AK1917="ACCESS-ISSUE","ACCESS-ISSUE",
AK1917="Projet OCM (ZTE, NOKIA, autres projets)","TRAVAUX OCM",
AK1917="No root CAuse","No root cause",
AK1917="ODU HS","TX ISSUE",
AK1917="IP &amp; VLAN","TX ISSUE",
AK1917="Warehouse HUAWEI","SPARE-ISSUE",
AK1917="SPARE-HS","SPARE-ISSUE",
AK1917="Power Telco","RAN ISSUE",AK1917="no impacts","no impacts"
),"")</f>
        <v>No root cause</v>
      </c>
      <c r="AK1917" s="81" t="s">
        <v>5620</v>
      </c>
      <c r="AL1917" s="56" t="str" cm="1">
        <f t="array" ref="AL1917">IFERROR(_xlfn.IFS(
AK1917="MPR ISSUE","ACTIVE",
AK1917="BSS Hardware Issue","ACTIVE",
AK1917="Sites strategiques, MLL, Pylone, etc.","PASSIVE",
AK1917="AKTIVCO DEFAUT GE &amp; POWER Cabinet","PASSIVE",
AK1917="AKTIVCO Coupure ENEO &amp; Baisse de tension","PASSIVE",
AK1917="Coupure ENEO &amp; Baisse de tension","PASSIVE",
AK1917="Defaut GE &amp; POWER Cabinet","PASSIVE",
AK1917="Sharing","PASSIVE",
AK1917="Sites strategiques &amp; DataCenter","PASSIVE",
AK1917="Exclu","Exclu",
AK1917="SAT","ACTIVE",
AK1917="SPARE-ISSUE","SPARE-ISSUE",
AK1917="Fiber CAmtel","ACTIVE",
AK1917="Fiber AOF","ACTIVE",
AK1917="Projet OCM (HUAWEI)","PLANNED WORKS",
AK1917="Projet OCM (NOKIA)","PLANNED WORKS",
AK1917="ACCESS-ISSUE","ACCESS-ISSUE",
AK1917="Projet OCM (ZTE, NOKIA, autres projets)","PLANNED WORKS",
AK1917="No root CAuse","No root cause",
AK1917="ODU HS","ACTIVE",
AK1917="IP &amp; VLAN","ACTIVE",
AK1917="Warehouse HUAWEI","SPARE-ISSUE",
AK1917="SPARE-HS","SPARE-ISSUE",
AK1917="Power Telco","ACTIVE", AK1917="no impacts","no impacts"
),"")</f>
        <v>No root cause</v>
      </c>
      <c r="AM1917" s="108" t="s">
        <v>5537</v>
      </c>
      <c r="AN1917" s="117" t="s">
        <v>2953</v>
      </c>
      <c r="AP1917" s="23" t="s">
        <v>5537</v>
      </c>
      <c r="AQ1917" s="23" t="s">
        <v>5537</v>
      </c>
      <c r="AR1917" s="7"/>
      <c r="AS1917" s="6"/>
      <c r="AT1917" s="7"/>
      <c r="AU1917" s="3" t="s">
        <v>5537</v>
      </c>
      <c r="AV1917" s="24" t="s">
        <v>5537</v>
      </c>
      <c r="AW1917" s="24" t="s">
        <v>5537</v>
      </c>
      <c r="AX1917" s="24" t="s">
        <v>5537</v>
      </c>
      <c r="AY1917" s="24" t="s">
        <v>5537</v>
      </c>
      <c r="AZ1917" s="24" t="s">
        <v>5537</v>
      </c>
      <c r="BA1917" s="24" t="s">
        <v>5537</v>
      </c>
      <c r="BB1917" s="24" t="s">
        <v>5537</v>
      </c>
      <c r="BC1917" s="24" t="s">
        <v>5537</v>
      </c>
      <c r="BD1917" s="24" t="s">
        <v>5537</v>
      </c>
      <c r="BE1917" s="24" t="s">
        <v>5537</v>
      </c>
      <c r="BF1917" s="24" t="s">
        <v>5537</v>
      </c>
      <c r="BG1917" s="24" t="s">
        <v>5537</v>
      </c>
      <c r="BH1917" s="24" t="s">
        <v>5537</v>
      </c>
      <c r="BI1917" s="9" t="s">
        <v>5537</v>
      </c>
      <c r="BJ1917" s="14"/>
      <c r="BK1917" s="14" t="s">
        <v>5537</v>
      </c>
      <c r="BL1917" s="14" t="str">
        <f>_xlfn.XLOOKUP(B1917,'[4]cell downs 18042026 17h'!$B:$B,'[4]cell downs 18042026 17h'!$B:$B,"")</f>
        <v/>
      </c>
      <c r="BM1917" s="14" t="str">
        <f>_xlfn.XLOOKUP(B1917,'[5]Cells Huawei 19042026 15h'!$B:$B,'[5]Cells Huawei 19042026 15h'!$B:$B,"")</f>
        <v/>
      </c>
      <c r="BN1917" s="9" t="str">
        <f>_xlfn.XLOOKUP(B1917,'[6]cells down 19042026 9H40'!$B:$B,'[6]cells down 19042026 9H40'!$B:$B,"")</f>
        <v/>
      </c>
      <c r="BO1917" s="9" t="s">
        <v>2953</v>
      </c>
      <c r="BP1917" s="9" t="s">
        <v>154</v>
      </c>
    </row>
    <row r="1918" spans="1:68" s="9" customFormat="1" x14ac:dyDescent="0.35">
      <c r="A1918" s="1" t="s">
        <v>2905</v>
      </c>
      <c r="B1918" s="8" t="s">
        <v>2906</v>
      </c>
      <c r="C1918" s="3" t="str">
        <f>_xlfn.XLOOKUP(B1918,'[1]daily break down'!$D:$D,'[1]daily break down'!$E:$E,"")</f>
        <v>Maroua</v>
      </c>
      <c r="D1918" s="1" t="s">
        <v>11</v>
      </c>
      <c r="E1918" s="1" t="s">
        <v>12</v>
      </c>
      <c r="F1918" s="3" t="s">
        <v>55</v>
      </c>
      <c r="G1918" s="1" t="s">
        <v>84</v>
      </c>
      <c r="H1918" s="39" t="str">
        <f>_xlfn.XLOOKUP(B1918,[2]CALCULATION!$B:$B,[2]CALCULATION!$H:$H,"")</f>
        <v>Huawei</v>
      </c>
      <c r="I1918" s="34">
        <v>0.27136071659917876</v>
      </c>
      <c r="J1918" s="34">
        <v>0.69528269312536206</v>
      </c>
      <c r="K1918" s="34">
        <v>0</v>
      </c>
      <c r="L1918" s="34">
        <v>0</v>
      </c>
      <c r="M1918" s="34">
        <v>0</v>
      </c>
      <c r="N1918" s="34">
        <v>0</v>
      </c>
      <c r="O1918" s="34">
        <v>0</v>
      </c>
      <c r="P1918" s="34">
        <v>0</v>
      </c>
      <c r="Q1918" s="34">
        <v>0</v>
      </c>
      <c r="R1918" s="34">
        <v>0</v>
      </c>
      <c r="S1918" s="109">
        <v>0</v>
      </c>
      <c r="T1918" s="109">
        <f>_xlfn.XLOOKUP(B1918,'[3]Nur des jours'!$B:$B,'[3]Nur des jours'!$U:$U,"")</f>
        <v>0</v>
      </c>
      <c r="U1918" s="109">
        <v>0</v>
      </c>
      <c r="V1918" s="109">
        <v>0</v>
      </c>
      <c r="W1918" s="109">
        <v>0</v>
      </c>
      <c r="X1918" s="109">
        <v>0</v>
      </c>
      <c r="Y1918" s="109">
        <v>0</v>
      </c>
      <c r="Z1918" s="109">
        <v>0</v>
      </c>
      <c r="AA1918" s="109">
        <v>0</v>
      </c>
      <c r="AB1918" s="109">
        <v>0</v>
      </c>
      <c r="AC1918" s="109">
        <v>0</v>
      </c>
      <c r="AD1918" s="109">
        <v>0</v>
      </c>
      <c r="AE1918" s="109">
        <v>0</v>
      </c>
      <c r="AF1918" s="109">
        <v>0</v>
      </c>
      <c r="AG1918" s="57" t="str">
        <f>_xlfn.XLOOKUP(B1918,[3]CALCULATION!$B:$B,[3]CALCULATION!$M:$M,"")</f>
        <v>Operationnel</v>
      </c>
      <c r="AH1918" s="57"/>
      <c r="AI1918" s="56" t="str" cm="1">
        <f t="array" ref="AI1918">IFERROR(_xlfn.IFS(
AK1918="MPR ISSUE","PDH",
AK1918="BSS Hardware Issue","BSS",
AK1918="Sites strategiques, MLL, Pylone, etc.","ENVTECH",
AK1918="AKTIVCO DEFAUT GE &amp; POWER Cabinet","AKTIVCO",
AK1918="AKTIVCO Coupure ENEO &amp; Baisse de tension","AKTIVCO GRID ONLY",
AK1918="Coupure ENEO &amp; Baisse de tension","IHS GRID ONLY",
AK1918="Defaut GE &amp; POWER Cabinet","IHS",
AK1918="Sharing","Partners",
AK1918="Sites strategiques &amp; DataCenter","SST &amp; DC",
AK1918="Exclu","Exclu",
AK1918="SAT","SAT",
AK1918="SPARE-ISSUE","SPARE-ISSUE",
AK1918="Fiber CAmtel","TRANS_FO_CAMTEL",
AK1918="Fiber AOF","Fiber AOF",
AK1918="Projet OCM (HUAWEI)","TRAVAUX-HUAWEI",
AK1918="Projet OCM (NOKIA)","TRAVAUX-NOKIA",
AK1918="ACCESS-ISSUE","ACCESS-ISSUE",
AK1918="Projet OCM (ZTE, NOKIA, autres projets)","TRAVAUX OCM",
AK1918="No root CAuse","No root cause",
AK1918="ODU HS","PDH",
AK1918="IP &amp; VLAN","PDH",
AK1918="Warehouse HUAWEI","SPARE-ISSUE",
AK1918="SPARE-HS","SPARE-ISSUE",
AK1918="Power Telco","BSS",AK1918="no impacts","no impacts"
),"")</f>
        <v>No root cause</v>
      </c>
      <c r="AJ1918" s="56" t="str" cm="1">
        <f t="array" ref="AJ1918">IFERROR(_xlfn.IFS(
AK1918="MPR ISSUE","TX ISSUE",
AK1918="BSS Hardware Issue","RAN ISSUE",
AK1918="Sites strategiques, MLL, Pylone, etc.","ENVTECH",
AK1918="AKTIVCO DEFAUT GE &amp; POWER Cabinet","POWER ISSUE",
AK1918="AKTIVCO Coupure ENEO &amp; Baisse de tension","POWER ISSUE",
AK1918="Coupure ENEO &amp; Baisse de tension","POWER ISSUE",
AK1918="Defaut GE &amp; POWER Cabinet","POWER ISSUE",
AK1918="Sharing","POWER ISSUE",
AK1918="Sites strategiques &amp; DataCenter","POWER ISSUE",
AK1918="Exclu","Exclu",
AK1918="SAT","TX ISSUE",
AK1918="SPARE-ISSUE","SPARE-ISSUE",
AK1918="Fiber CAmtel","TX ISSUE",
AK1918="Fiber AOF","TX ISSUE",
AK1918="Projet OCM (HUAWEI)","TRAVAUX-HUAWEI",
AK1918="Projet OCM (NOKIA)","TRAVAUX -NOKIA",
AK1918="ACCESS-ISSUE","ACCESS-ISSUE",
AK1918="Projet OCM (ZTE, NOKIA, autres projets)","TRAVAUX OCM",
AK1918="No root CAuse","No root cause",
AK1918="ODU HS","TX ISSUE",
AK1918="IP &amp; VLAN","TX ISSUE",
AK1918="Warehouse HUAWEI","SPARE-ISSUE",
AK1918="SPARE-HS","SPARE-ISSUE",
AK1918="Power Telco","RAN ISSUE",AK1918="no impacts","no impacts"
),"")</f>
        <v>No root cause</v>
      </c>
      <c r="AK1918" s="81" t="s">
        <v>5620</v>
      </c>
      <c r="AL1918" s="56" t="str" cm="1">
        <f t="array" ref="AL1918">IFERROR(_xlfn.IFS(
AK1918="MPR ISSUE","ACTIVE",
AK1918="BSS Hardware Issue","ACTIVE",
AK1918="Sites strategiques, MLL, Pylone, etc.","PASSIVE",
AK1918="AKTIVCO DEFAUT GE &amp; POWER Cabinet","PASSIVE",
AK1918="AKTIVCO Coupure ENEO &amp; Baisse de tension","PASSIVE",
AK1918="Coupure ENEO &amp; Baisse de tension","PASSIVE",
AK1918="Defaut GE &amp; POWER Cabinet","PASSIVE",
AK1918="Sharing","PASSIVE",
AK1918="Sites strategiques &amp; DataCenter","PASSIVE",
AK1918="Exclu","Exclu",
AK1918="SAT","ACTIVE",
AK1918="SPARE-ISSUE","SPARE-ISSUE",
AK1918="Fiber CAmtel","ACTIVE",
AK1918="Fiber AOF","ACTIVE",
AK1918="Projet OCM (HUAWEI)","PLANNED WORKS",
AK1918="Projet OCM (NOKIA)","PLANNED WORKS",
AK1918="ACCESS-ISSUE","ACCESS-ISSUE",
AK1918="Projet OCM (ZTE, NOKIA, autres projets)","PLANNED WORKS",
AK1918="No root CAuse","No root cause",
AK1918="ODU HS","ACTIVE",
AK1918="IP &amp; VLAN","ACTIVE",
AK1918="Warehouse HUAWEI","SPARE-ISSUE",
AK1918="SPARE-HS","SPARE-ISSUE",
AK1918="Power Telco","ACTIVE", AK1918="no impacts","no impacts"
),"")</f>
        <v>No root cause</v>
      </c>
      <c r="AM1918" s="108" t="s">
        <v>5537</v>
      </c>
      <c r="AN1918" s="117" t="s">
        <v>2906</v>
      </c>
      <c r="AP1918" s="23" t="s">
        <v>5537</v>
      </c>
      <c r="AQ1918" s="23" t="s">
        <v>5537</v>
      </c>
      <c r="AR1918" s="7"/>
      <c r="AS1918" s="6"/>
      <c r="AT1918" s="7"/>
      <c r="AU1918" s="3" t="s">
        <v>5537</v>
      </c>
      <c r="AV1918" s="24" t="s">
        <v>5537</v>
      </c>
      <c r="AW1918" s="24" t="s">
        <v>5537</v>
      </c>
      <c r="AX1918" s="24" t="s">
        <v>5537</v>
      </c>
      <c r="AY1918" s="24" t="s">
        <v>5537</v>
      </c>
      <c r="AZ1918" s="24" t="s">
        <v>5537</v>
      </c>
      <c r="BA1918" s="24" t="s">
        <v>5537</v>
      </c>
      <c r="BB1918" s="24" t="s">
        <v>5537</v>
      </c>
      <c r="BC1918" s="24" t="s">
        <v>5537</v>
      </c>
      <c r="BD1918" s="24" t="s">
        <v>5537</v>
      </c>
      <c r="BE1918" s="24" t="s">
        <v>5537</v>
      </c>
      <c r="BF1918" s="24" t="s">
        <v>5537</v>
      </c>
      <c r="BG1918" s="24" t="s">
        <v>5537</v>
      </c>
      <c r="BH1918" s="24" t="s">
        <v>5537</v>
      </c>
      <c r="BI1918" s="9" t="s">
        <v>5537</v>
      </c>
      <c r="BJ1918" s="14"/>
      <c r="BK1918" s="14" t="s">
        <v>5537</v>
      </c>
      <c r="BL1918" s="14" t="str">
        <f>_xlfn.XLOOKUP(B1918,'[4]cell downs 18042026 17h'!$B:$B,'[4]cell downs 18042026 17h'!$B:$B,"")</f>
        <v/>
      </c>
      <c r="BM1918" s="14" t="str">
        <f>_xlfn.XLOOKUP(B1918,'[5]Cells Huawei 19042026 15h'!$B:$B,'[5]Cells Huawei 19042026 15h'!$B:$B,"")</f>
        <v/>
      </c>
      <c r="BN1918" s="9" t="str">
        <f>_xlfn.XLOOKUP(B1918,'[6]cells down 19042026 9H40'!$B:$B,'[6]cells down 19042026 9H40'!$B:$B,"")</f>
        <v/>
      </c>
      <c r="BO1918" s="9" t="s">
        <v>2906</v>
      </c>
      <c r="BP1918" s="9" t="s">
        <v>5537</v>
      </c>
    </row>
    <row r="1919" spans="1:68" s="9" customFormat="1" x14ac:dyDescent="0.35">
      <c r="A1919" s="4" t="s">
        <v>4911</v>
      </c>
      <c r="B1919" s="33" t="s">
        <v>4912</v>
      </c>
      <c r="C1919" s="3" t="str">
        <f>_xlfn.XLOOKUP(B1919,'[1]daily break down'!$D:$D,'[1]daily break down'!$E:$E,"")</f>
        <v>Douala</v>
      </c>
      <c r="D1919" s="3" t="s">
        <v>1484</v>
      </c>
      <c r="E1919" s="3" t="e">
        <v>#N/A</v>
      </c>
      <c r="F1919" s="3" t="s">
        <v>31</v>
      </c>
      <c r="G1919" s="4" t="s">
        <v>32</v>
      </c>
      <c r="H1919" s="41" t="str">
        <f>_xlfn.XLOOKUP(B1919,[2]CALCULATION!$B:$B,[2]CALCULATION!$H:$H,"")</f>
        <v>ZTE</v>
      </c>
      <c r="I1919" s="34">
        <v>0</v>
      </c>
      <c r="J1919" s="34">
        <v>0</v>
      </c>
      <c r="K1919" s="34">
        <v>0</v>
      </c>
      <c r="L1919" s="34">
        <v>0</v>
      </c>
      <c r="M1919" s="34">
        <v>0</v>
      </c>
      <c r="N1919" s="34">
        <v>0</v>
      </c>
      <c r="O1919" s="34">
        <v>0</v>
      </c>
      <c r="P1919" s="34">
        <v>0</v>
      </c>
      <c r="Q1919" s="34">
        <v>0</v>
      </c>
      <c r="R1919" s="34">
        <v>0</v>
      </c>
      <c r="S1919" s="109">
        <v>0</v>
      </c>
      <c r="T1919" s="109">
        <f>_xlfn.XLOOKUP(B1919,'[3]Nur des jours'!$B:$B,'[3]Nur des jours'!$U:$U,"")</f>
        <v>0</v>
      </c>
      <c r="U1919" s="109">
        <v>0</v>
      </c>
      <c r="V1919" s="109">
        <v>0</v>
      </c>
      <c r="W1919" s="109">
        <v>0</v>
      </c>
      <c r="X1919" s="109">
        <v>0</v>
      </c>
      <c r="Y1919" s="109">
        <v>0</v>
      </c>
      <c r="Z1919" s="109">
        <v>0</v>
      </c>
      <c r="AA1919" s="109">
        <v>0</v>
      </c>
      <c r="AB1919" s="109">
        <v>0</v>
      </c>
      <c r="AC1919" s="109">
        <v>0</v>
      </c>
      <c r="AD1919" s="109">
        <v>0</v>
      </c>
      <c r="AE1919" s="109">
        <v>0</v>
      </c>
      <c r="AF1919" s="109">
        <v>0</v>
      </c>
      <c r="AG1919" s="57" t="str">
        <f>_xlfn.XLOOKUP(B1919,[3]CALCULATION!$B:$B,[3]CALCULATION!$M:$M,"")</f>
        <v>EXCLU</v>
      </c>
      <c r="AH1919" s="57"/>
      <c r="AI1919" s="56" t="str" cm="1">
        <f t="array" ref="AI1919">IFERROR(_xlfn.IFS(
AK1919="MPR ISSUE","PDH",
AK1919="BSS Hardware Issue","BSS",
AK1919="Sites strategiques, MLL, Pylone, etc.","ENVTECH",
AK1919="AKTIVCO DEFAUT GE &amp; POWER Cabinet","AKTIVCO",
AK1919="AKTIVCO Coupure ENEO &amp; Baisse de tension","AKTIVCO GRID ONLY",
AK1919="Coupure ENEO &amp; Baisse de tension","IHS GRID ONLY",
AK1919="Defaut GE &amp; POWER Cabinet","IHS",
AK1919="Sharing","Partners",
AK1919="Sites strategiques &amp; DataCenter","SST &amp; DC",
AK1919="Exclu","Exclu",
AK1919="SAT","SAT",
AK1919="SPARE-ISSUE","SPARE-ISSUE",
AK1919="Fiber CAmtel","TRANS_FO_CAMTEL",
AK1919="Fiber AOF","Fiber AOF",
AK1919="Projet OCM (HUAWEI)","TRAVAUX-HUAWEI",
AK1919="Projet OCM (NOKIA)","TRAVAUX-NOKIA",
AK1919="ACCESS-ISSUE","ACCESS-ISSUE",
AK1919="Projet OCM (ZTE, NOKIA, autres projets)","TRAVAUX OCM",
AK1919="No root CAuse","No root cause",
AK1919="ODU HS","PDH",
AK1919="IP &amp; VLAN","PDH",
AK1919="Warehouse HUAWEI","SPARE-ISSUE",
AK1919="SPARE-HS","SPARE-ISSUE",
AK1919="Power Telco","BSS",AK1919="no impacts","no impacts"
),"")</f>
        <v>Exclu</v>
      </c>
      <c r="AJ1919" s="56" t="str" cm="1">
        <f t="array" ref="AJ1919">IFERROR(_xlfn.IFS(
AK1919="MPR ISSUE","TX ISSUE",
AK1919="BSS Hardware Issue","RAN ISSUE",
AK1919="Sites strategiques, MLL, Pylone, etc.","ENVTECH",
AK1919="AKTIVCO DEFAUT GE &amp; POWER Cabinet","POWER ISSUE",
AK1919="AKTIVCO Coupure ENEO &amp; Baisse de tension","POWER ISSUE",
AK1919="Coupure ENEO &amp; Baisse de tension","POWER ISSUE",
AK1919="Defaut GE &amp; POWER Cabinet","POWER ISSUE",
AK1919="Sharing","POWER ISSUE",
AK1919="Sites strategiques &amp; DataCenter","POWER ISSUE",
AK1919="Exclu","Exclu",
AK1919="SAT","TX ISSUE",
AK1919="SPARE-ISSUE","SPARE-ISSUE",
AK1919="Fiber CAmtel","TX ISSUE",
AK1919="Fiber AOF","TX ISSUE",
AK1919="Projet OCM (HUAWEI)","TRAVAUX-HUAWEI",
AK1919="Projet OCM (NOKIA)","TRAVAUX -NOKIA",
AK1919="ACCESS-ISSUE","ACCESS-ISSUE",
AK1919="Projet OCM (ZTE, NOKIA, autres projets)","TRAVAUX OCM",
AK1919="No root CAuse","No root cause",
AK1919="ODU HS","TX ISSUE",
AK1919="IP &amp; VLAN","TX ISSUE",
AK1919="Warehouse HUAWEI","SPARE-ISSUE",
AK1919="SPARE-HS","SPARE-ISSUE",
AK1919="Power Telco","RAN ISSUE",AK1919="no impacts","no impacts"
),"")</f>
        <v>Exclu</v>
      </c>
      <c r="AK1919" s="81" t="s">
        <v>5559</v>
      </c>
      <c r="AL1919" s="56" t="str" cm="1">
        <f t="array" ref="AL1919">IFERROR(_xlfn.IFS(
AK1919="MPR ISSUE","ACTIVE",
AK1919="BSS Hardware Issue","ACTIVE",
AK1919="Sites strategiques, MLL, Pylone, etc.","PASSIVE",
AK1919="AKTIVCO DEFAUT GE &amp; POWER Cabinet","PASSIVE",
AK1919="AKTIVCO Coupure ENEO &amp; Baisse de tension","PASSIVE",
AK1919="Coupure ENEO &amp; Baisse de tension","PASSIVE",
AK1919="Defaut GE &amp; POWER Cabinet","PASSIVE",
AK1919="Sharing","PASSIVE",
AK1919="Sites strategiques &amp; DataCenter","PASSIVE",
AK1919="Exclu","Exclu",
AK1919="SAT","ACTIVE",
AK1919="SPARE-ISSUE","SPARE-ISSUE",
AK1919="Fiber CAmtel","ACTIVE",
AK1919="Fiber AOF","ACTIVE",
AK1919="Projet OCM (HUAWEI)","PLANNED WORKS",
AK1919="Projet OCM (NOKIA)","PLANNED WORKS",
AK1919="ACCESS-ISSUE","ACCESS-ISSUE",
AK1919="Projet OCM (ZTE, NOKIA, autres projets)","PLANNED WORKS",
AK1919="No root CAuse","No root cause",
AK1919="ODU HS","ACTIVE",
AK1919="IP &amp; VLAN","ACTIVE",
AK1919="Warehouse HUAWEI","SPARE-ISSUE",
AK1919="SPARE-HS","SPARE-ISSUE",
AK1919="Power Telco","ACTIVE", AK1919="no impacts","no impacts"
),"")</f>
        <v>Exclu</v>
      </c>
      <c r="AM1919" s="108" t="s">
        <v>5537</v>
      </c>
      <c r="AN1919" s="117" t="s">
        <v>4912</v>
      </c>
      <c r="AP1919" s="23" t="s">
        <v>5537</v>
      </c>
      <c r="AQ1919" s="23" t="s">
        <v>5537</v>
      </c>
      <c r="AR1919" s="7"/>
      <c r="AS1919" s="6"/>
      <c r="AT1919" s="7"/>
      <c r="AU1919" s="3" t="s">
        <v>5537</v>
      </c>
      <c r="AV1919" s="24" t="s">
        <v>5537</v>
      </c>
      <c r="AW1919" s="24" t="s">
        <v>5537</v>
      </c>
      <c r="AX1919" s="24" t="s">
        <v>5537</v>
      </c>
      <c r="AY1919" s="24" t="s">
        <v>5537</v>
      </c>
      <c r="AZ1919" s="24" t="s">
        <v>5537</v>
      </c>
      <c r="BA1919" s="24" t="s">
        <v>5537</v>
      </c>
      <c r="BB1919" s="24" t="s">
        <v>5537</v>
      </c>
      <c r="BC1919" s="24" t="s">
        <v>5537</v>
      </c>
      <c r="BD1919" s="24" t="s">
        <v>5537</v>
      </c>
      <c r="BE1919" s="24" t="s">
        <v>5537</v>
      </c>
      <c r="BF1919" s="24" t="s">
        <v>5537</v>
      </c>
      <c r="BG1919" s="24" t="s">
        <v>5537</v>
      </c>
      <c r="BH1919" s="24" t="s">
        <v>5537</v>
      </c>
      <c r="BI1919" s="9" t="s">
        <v>5537</v>
      </c>
      <c r="BJ1919" s="14"/>
      <c r="BK1919" s="14" t="s">
        <v>5537</v>
      </c>
      <c r="BL1919" s="14" t="str">
        <f>_xlfn.XLOOKUP(B1919,'[4]cell downs 18042026 17h'!$B:$B,'[4]cell downs 18042026 17h'!$B:$B,"")</f>
        <v/>
      </c>
      <c r="BM1919" s="14" t="str">
        <f>_xlfn.XLOOKUP(B1919,'[5]Cells Huawei 19042026 15h'!$B:$B,'[5]Cells Huawei 19042026 15h'!$B:$B,"")</f>
        <v/>
      </c>
      <c r="BN1919" s="9" t="str">
        <f>_xlfn.XLOOKUP(B1919,'[6]cells down 19042026 9H40'!$B:$B,'[6]cells down 19042026 9H40'!$B:$B,"")</f>
        <v/>
      </c>
      <c r="BO1919" s="9" t="s">
        <v>5537</v>
      </c>
      <c r="BP1919" s="9" t="s">
        <v>154</v>
      </c>
    </row>
    <row r="1920" spans="1:68" s="9" customFormat="1" x14ac:dyDescent="0.35">
      <c r="A1920" s="1" t="s">
        <v>854</v>
      </c>
      <c r="B1920" s="8" t="s">
        <v>855</v>
      </c>
      <c r="C1920" s="3" t="str">
        <f>_xlfn.XLOOKUP(B1920,'[1]daily break down'!$D:$D,'[1]daily break down'!$E:$E,"")</f>
        <v>OUEST</v>
      </c>
      <c r="D1920" s="1" t="s">
        <v>21</v>
      </c>
      <c r="E1920" s="1" t="s">
        <v>22</v>
      </c>
      <c r="F1920" s="3" t="s">
        <v>102</v>
      </c>
      <c r="G1920" s="1" t="s">
        <v>856</v>
      </c>
      <c r="H1920" s="39" t="str">
        <f>_xlfn.XLOOKUP(B1920,[2]CALCULATION!$B:$B,[2]CALCULATION!$H:$H,"")</f>
        <v>Huawei</v>
      </c>
      <c r="I1920" s="34">
        <v>1.0848186386556062</v>
      </c>
      <c r="J1920" s="34">
        <v>0.62618959972377042</v>
      </c>
      <c r="K1920" s="34">
        <v>0</v>
      </c>
      <c r="L1920" s="34">
        <v>0</v>
      </c>
      <c r="M1920" s="34">
        <v>0</v>
      </c>
      <c r="N1920" s="34">
        <v>0</v>
      </c>
      <c r="O1920" s="34">
        <v>0</v>
      </c>
      <c r="P1920" s="34">
        <v>0</v>
      </c>
      <c r="Q1920" s="34">
        <v>0</v>
      </c>
      <c r="R1920" s="34">
        <v>0</v>
      </c>
      <c r="S1920" s="109">
        <v>0</v>
      </c>
      <c r="T1920" s="109">
        <f>_xlfn.XLOOKUP(B1920,'[3]Nur des jours'!$B:$B,'[3]Nur des jours'!$U:$U,"")</f>
        <v>0</v>
      </c>
      <c r="U1920" s="109">
        <v>0</v>
      </c>
      <c r="V1920" s="109">
        <v>0</v>
      </c>
      <c r="W1920" s="109">
        <v>0</v>
      </c>
      <c r="X1920" s="109">
        <v>0</v>
      </c>
      <c r="Y1920" s="109">
        <v>0</v>
      </c>
      <c r="Z1920" s="109">
        <v>0</v>
      </c>
      <c r="AA1920" s="109">
        <v>0</v>
      </c>
      <c r="AB1920" s="109">
        <v>0</v>
      </c>
      <c r="AC1920" s="109">
        <v>0</v>
      </c>
      <c r="AD1920" s="109">
        <v>0</v>
      </c>
      <c r="AE1920" s="109">
        <v>0</v>
      </c>
      <c r="AF1920" s="109">
        <v>0</v>
      </c>
      <c r="AG1920" s="57" t="str">
        <f>_xlfn.XLOOKUP(B1920,[3]CALCULATION!$B:$B,[3]CALCULATION!$M:$M,"")</f>
        <v>Operationnel</v>
      </c>
      <c r="AH1920" s="57"/>
      <c r="AI1920" s="56" t="str" cm="1">
        <f t="array" ref="AI1920">IFERROR(_xlfn.IFS(
AK1920="MPR ISSUE","PDH",
AK1920="BSS Hardware Issue","BSS",
AK1920="Sites strategiques, MLL, Pylone, etc.","ENVTECH",
AK1920="AKTIVCO DEFAUT GE &amp; POWER Cabinet","AKTIVCO",
AK1920="AKTIVCO Coupure ENEO &amp; Baisse de tension","AKTIVCO GRID ONLY",
AK1920="Coupure ENEO &amp; Baisse de tension","IHS GRID ONLY",
AK1920="Defaut GE &amp; POWER Cabinet","IHS",
AK1920="Sharing","Partners",
AK1920="Sites strategiques &amp; DataCenter","SST &amp; DC",
AK1920="Exclu","Exclu",
AK1920="SAT","SAT",
AK1920="SPARE-ISSUE","SPARE-ISSUE",
AK1920="Fiber CAmtel","TRANS_FO_CAMTEL",
AK1920="Fiber AOF","Fiber AOF",
AK1920="Projet OCM (HUAWEI)","TRAVAUX-HUAWEI",
AK1920="Projet OCM (NOKIA)","TRAVAUX-NOKIA",
AK1920="ACCESS-ISSUE","ACCESS-ISSUE",
AK1920="Projet OCM (ZTE, NOKIA, autres projets)","TRAVAUX OCM",
AK1920="No root CAuse","No root cause",
AK1920="ODU HS","PDH",
AK1920="IP &amp; VLAN","PDH",
AK1920="Warehouse HUAWEI","SPARE-ISSUE",
AK1920="SPARE-HS","SPARE-ISSUE",
AK1920="Power Telco","BSS",AK1920="no impacts","no impacts"
),"")</f>
        <v>No root cause</v>
      </c>
      <c r="AJ1920" s="56" t="str" cm="1">
        <f t="array" ref="AJ1920">IFERROR(_xlfn.IFS(
AK1920="MPR ISSUE","TX ISSUE",
AK1920="BSS Hardware Issue","RAN ISSUE",
AK1920="Sites strategiques, MLL, Pylone, etc.","ENVTECH",
AK1920="AKTIVCO DEFAUT GE &amp; POWER Cabinet","POWER ISSUE",
AK1920="AKTIVCO Coupure ENEO &amp; Baisse de tension","POWER ISSUE",
AK1920="Coupure ENEO &amp; Baisse de tension","POWER ISSUE",
AK1920="Defaut GE &amp; POWER Cabinet","POWER ISSUE",
AK1920="Sharing","POWER ISSUE",
AK1920="Sites strategiques &amp; DataCenter","POWER ISSUE",
AK1920="Exclu","Exclu",
AK1920="SAT","TX ISSUE",
AK1920="SPARE-ISSUE","SPARE-ISSUE",
AK1920="Fiber CAmtel","TX ISSUE",
AK1920="Fiber AOF","TX ISSUE",
AK1920="Projet OCM (HUAWEI)","TRAVAUX-HUAWEI",
AK1920="Projet OCM (NOKIA)","TRAVAUX -NOKIA",
AK1920="ACCESS-ISSUE","ACCESS-ISSUE",
AK1920="Projet OCM (ZTE, NOKIA, autres projets)","TRAVAUX OCM",
AK1920="No root CAuse","No root cause",
AK1920="ODU HS","TX ISSUE",
AK1920="IP &amp; VLAN","TX ISSUE",
AK1920="Warehouse HUAWEI","SPARE-ISSUE",
AK1920="SPARE-HS","SPARE-ISSUE",
AK1920="Power Telco","RAN ISSUE",AK1920="no impacts","no impacts"
),"")</f>
        <v>No root cause</v>
      </c>
      <c r="AK1920" s="81" t="s">
        <v>5620</v>
      </c>
      <c r="AL1920" s="56" t="str" cm="1">
        <f t="array" ref="AL1920">IFERROR(_xlfn.IFS(
AK1920="MPR ISSUE","ACTIVE",
AK1920="BSS Hardware Issue","ACTIVE",
AK1920="Sites strategiques, MLL, Pylone, etc.","PASSIVE",
AK1920="AKTIVCO DEFAUT GE &amp; POWER Cabinet","PASSIVE",
AK1920="AKTIVCO Coupure ENEO &amp; Baisse de tension","PASSIVE",
AK1920="Coupure ENEO &amp; Baisse de tension","PASSIVE",
AK1920="Defaut GE &amp; POWER Cabinet","PASSIVE",
AK1920="Sharing","PASSIVE",
AK1920="Sites strategiques &amp; DataCenter","PASSIVE",
AK1920="Exclu","Exclu",
AK1920="SAT","ACTIVE",
AK1920="SPARE-ISSUE","SPARE-ISSUE",
AK1920="Fiber CAmtel","ACTIVE",
AK1920="Fiber AOF","ACTIVE",
AK1920="Projet OCM (HUAWEI)","PLANNED WORKS",
AK1920="Projet OCM (NOKIA)","PLANNED WORKS",
AK1920="ACCESS-ISSUE","ACCESS-ISSUE",
AK1920="Projet OCM (ZTE, NOKIA, autres projets)","PLANNED WORKS",
AK1920="No root CAuse","No root cause",
AK1920="ODU HS","ACTIVE",
AK1920="IP &amp; VLAN","ACTIVE",
AK1920="Warehouse HUAWEI","SPARE-ISSUE",
AK1920="SPARE-HS","SPARE-ISSUE",
AK1920="Power Telco","ACTIVE", AK1920="no impacts","no impacts"
),"")</f>
        <v>No root cause</v>
      </c>
      <c r="AM1920" s="108" t="s">
        <v>5537</v>
      </c>
      <c r="AN1920" s="117" t="s">
        <v>855</v>
      </c>
      <c r="AP1920" s="23" t="s">
        <v>5537</v>
      </c>
      <c r="AQ1920" s="23" t="s">
        <v>5537</v>
      </c>
      <c r="AR1920" s="7"/>
      <c r="AS1920" s="6"/>
      <c r="AT1920" s="7"/>
      <c r="AU1920" s="3" t="s">
        <v>5537</v>
      </c>
      <c r="AV1920" s="24" t="s">
        <v>5537</v>
      </c>
      <c r="AW1920" s="24" t="s">
        <v>5537</v>
      </c>
      <c r="AX1920" s="24" t="s">
        <v>5537</v>
      </c>
      <c r="AY1920" s="24" t="s">
        <v>5537</v>
      </c>
      <c r="AZ1920" s="24" t="s">
        <v>5537</v>
      </c>
      <c r="BA1920" s="24" t="s">
        <v>5537</v>
      </c>
      <c r="BB1920" s="24" t="s">
        <v>5537</v>
      </c>
      <c r="BC1920" s="24" t="s">
        <v>5537</v>
      </c>
      <c r="BD1920" s="24" t="s">
        <v>5537</v>
      </c>
      <c r="BE1920" s="24" t="s">
        <v>5537</v>
      </c>
      <c r="BF1920" s="24" t="s">
        <v>5537</v>
      </c>
      <c r="BG1920" s="24" t="s">
        <v>5537</v>
      </c>
      <c r="BH1920" s="24" t="s">
        <v>5537</v>
      </c>
      <c r="BI1920" s="9" t="s">
        <v>5537</v>
      </c>
      <c r="BJ1920" s="14"/>
      <c r="BK1920" s="14" t="s">
        <v>5537</v>
      </c>
      <c r="BL1920" s="14" t="str">
        <f>_xlfn.XLOOKUP(B1920,'[4]cell downs 18042026 17h'!$B:$B,'[4]cell downs 18042026 17h'!$B:$B,"")</f>
        <v/>
      </c>
      <c r="BM1920" s="14" t="str">
        <f>_xlfn.XLOOKUP(B1920,'[5]Cells Huawei 19042026 15h'!$B:$B,'[5]Cells Huawei 19042026 15h'!$B:$B,"")</f>
        <v/>
      </c>
      <c r="BN1920" s="9" t="str">
        <f>_xlfn.XLOOKUP(B1920,'[6]cells down 19042026 9H40'!$B:$B,'[6]cells down 19042026 9H40'!$B:$B,"")</f>
        <v/>
      </c>
      <c r="BO1920" s="9" t="s">
        <v>5537</v>
      </c>
      <c r="BP1920" s="9" t="s">
        <v>5537</v>
      </c>
    </row>
    <row r="1921" spans="1:68" s="9" customFormat="1" x14ac:dyDescent="0.35">
      <c r="A1921" s="1" t="s">
        <v>4858</v>
      </c>
      <c r="B1921" s="8" t="s">
        <v>4859</v>
      </c>
      <c r="C1921" s="3" t="str">
        <f>_xlfn.XLOOKUP(B1921,'[1]daily break down'!$D:$D,'[1]daily break down'!$E:$E,"")</f>
        <v>CENTRE</v>
      </c>
      <c r="D1921" s="1" t="s">
        <v>11</v>
      </c>
      <c r="E1921" s="1" t="s">
        <v>5504</v>
      </c>
      <c r="F1921" s="3" t="s">
        <v>13</v>
      </c>
      <c r="G1921" s="1" t="s">
        <v>4858</v>
      </c>
      <c r="H1921" s="41" t="str">
        <f>_xlfn.XLOOKUP(B1921,[2]CALCULATION!$B:$B,[2]CALCULATION!$H:$H,"")</f>
        <v>ZTE</v>
      </c>
      <c r="I1921" s="34">
        <v>0</v>
      </c>
      <c r="J1921" s="34">
        <v>0</v>
      </c>
      <c r="K1921" s="34">
        <v>0</v>
      </c>
      <c r="L1921" s="34">
        <v>0</v>
      </c>
      <c r="M1921" s="34">
        <v>0</v>
      </c>
      <c r="N1921" s="34">
        <v>0</v>
      </c>
      <c r="O1921" s="34">
        <v>0</v>
      </c>
      <c r="P1921" s="34">
        <v>0</v>
      </c>
      <c r="Q1921" s="34">
        <v>0</v>
      </c>
      <c r="R1921" s="34">
        <v>0</v>
      </c>
      <c r="S1921" s="109">
        <v>0</v>
      </c>
      <c r="T1921" s="109">
        <f>_xlfn.XLOOKUP(B1921,'[3]Nur des jours'!$B:$B,'[3]Nur des jours'!$U:$U,"")</f>
        <v>0</v>
      </c>
      <c r="U1921" s="109">
        <v>0</v>
      </c>
      <c r="V1921" s="109">
        <v>0</v>
      </c>
      <c r="W1921" s="109">
        <v>0</v>
      </c>
      <c r="X1921" s="109">
        <v>0</v>
      </c>
      <c r="Y1921" s="109">
        <v>0</v>
      </c>
      <c r="Z1921" s="109">
        <v>0</v>
      </c>
      <c r="AA1921" s="109">
        <v>0</v>
      </c>
      <c r="AB1921" s="109">
        <v>0</v>
      </c>
      <c r="AC1921" s="109">
        <v>0</v>
      </c>
      <c r="AD1921" s="109">
        <v>0</v>
      </c>
      <c r="AE1921" s="109">
        <v>0</v>
      </c>
      <c r="AF1921" s="109">
        <v>0</v>
      </c>
      <c r="AG1921" s="57" t="str">
        <f>_xlfn.XLOOKUP(B1921,[3]CALCULATION!$B:$B,[3]CALCULATION!$M:$M,"")</f>
        <v>Insecurity</v>
      </c>
      <c r="AH1921" s="57"/>
      <c r="AI1921" s="56" t="str" cm="1">
        <f t="array" ref="AI1921">IFERROR(_xlfn.IFS(
AK1921="MPR ISSUE","PDH",
AK1921="BSS Hardware Issue","BSS",
AK1921="Sites strategiques, MLL, Pylone, etc.","ENVTECH",
AK1921="AKTIVCO DEFAUT GE &amp; POWER Cabinet","AKTIVCO",
AK1921="AKTIVCO Coupure ENEO &amp; Baisse de tension","AKTIVCO GRID ONLY",
AK1921="Coupure ENEO &amp; Baisse de tension","IHS GRID ONLY",
AK1921="Defaut GE &amp; POWER Cabinet","IHS",
AK1921="Sharing","Partners",
AK1921="Sites strategiques &amp; DataCenter","SST &amp; DC",
AK1921="Exclu","Exclu",
AK1921="SAT","SAT",
AK1921="SPARE-ISSUE","SPARE-ISSUE",
AK1921="Fiber CAmtel","TRANS_FO_CAMTEL",
AK1921="Fiber AOF","Fiber AOF",
AK1921="Projet OCM (HUAWEI)","TRAVAUX-HUAWEI",
AK1921="Projet OCM (NOKIA)","TRAVAUX-NOKIA",
AK1921="ACCESS-ISSUE","ACCESS-ISSUE",
AK1921="Projet OCM (ZTE, NOKIA, autres projets)","TRAVAUX OCM",
AK1921="No root CAuse","No root cause",
AK1921="ODU HS","PDH",
AK1921="IP &amp; VLAN","PDH",
AK1921="Warehouse HUAWEI","SPARE-ISSUE",
AK1921="SPARE-HS","SPARE-ISSUE",
AK1921="Power Telco","BSS",AK1921="no impacts","no impacts"
),"")</f>
        <v>No root cause</v>
      </c>
      <c r="AJ1921" s="56" t="str" cm="1">
        <f t="array" ref="AJ1921">IFERROR(_xlfn.IFS(
AK1921="MPR ISSUE","TX ISSUE",
AK1921="BSS Hardware Issue","RAN ISSUE",
AK1921="Sites strategiques, MLL, Pylone, etc.","ENVTECH",
AK1921="AKTIVCO DEFAUT GE &amp; POWER Cabinet","POWER ISSUE",
AK1921="AKTIVCO Coupure ENEO &amp; Baisse de tension","POWER ISSUE",
AK1921="Coupure ENEO &amp; Baisse de tension","POWER ISSUE",
AK1921="Defaut GE &amp; POWER Cabinet","POWER ISSUE",
AK1921="Sharing","POWER ISSUE",
AK1921="Sites strategiques &amp; DataCenter","POWER ISSUE",
AK1921="Exclu","Exclu",
AK1921="SAT","TX ISSUE",
AK1921="SPARE-ISSUE","SPARE-ISSUE",
AK1921="Fiber CAmtel","TX ISSUE",
AK1921="Fiber AOF","TX ISSUE",
AK1921="Projet OCM (HUAWEI)","TRAVAUX-HUAWEI",
AK1921="Projet OCM (NOKIA)","TRAVAUX -NOKIA",
AK1921="ACCESS-ISSUE","ACCESS-ISSUE",
AK1921="Projet OCM (ZTE, NOKIA, autres projets)","TRAVAUX OCM",
AK1921="No root CAuse","No root cause",
AK1921="ODU HS","TX ISSUE",
AK1921="IP &amp; VLAN","TX ISSUE",
AK1921="Warehouse HUAWEI","SPARE-ISSUE",
AK1921="SPARE-HS","SPARE-ISSUE",
AK1921="Power Telco","RAN ISSUE",AK1921="no impacts","no impacts"
),"")</f>
        <v>No root cause</v>
      </c>
      <c r="AK1921" s="81" t="s">
        <v>5620</v>
      </c>
      <c r="AL1921" s="56" t="str" cm="1">
        <f t="array" ref="AL1921">IFERROR(_xlfn.IFS(
AK1921="MPR ISSUE","ACTIVE",
AK1921="BSS Hardware Issue","ACTIVE",
AK1921="Sites strategiques, MLL, Pylone, etc.","PASSIVE",
AK1921="AKTIVCO DEFAUT GE &amp; POWER Cabinet","PASSIVE",
AK1921="AKTIVCO Coupure ENEO &amp; Baisse de tension","PASSIVE",
AK1921="Coupure ENEO &amp; Baisse de tension","PASSIVE",
AK1921="Defaut GE &amp; POWER Cabinet","PASSIVE",
AK1921="Sharing","PASSIVE",
AK1921="Sites strategiques &amp; DataCenter","PASSIVE",
AK1921="Exclu","Exclu",
AK1921="SAT","ACTIVE",
AK1921="SPARE-ISSUE","SPARE-ISSUE",
AK1921="Fiber CAmtel","ACTIVE",
AK1921="Fiber AOF","ACTIVE",
AK1921="Projet OCM (HUAWEI)","PLANNED WORKS",
AK1921="Projet OCM (NOKIA)","PLANNED WORKS",
AK1921="ACCESS-ISSUE","ACCESS-ISSUE",
AK1921="Projet OCM (ZTE, NOKIA, autres projets)","PLANNED WORKS",
AK1921="No root CAuse","No root cause",
AK1921="ODU HS","ACTIVE",
AK1921="IP &amp; VLAN","ACTIVE",
AK1921="Warehouse HUAWEI","SPARE-ISSUE",
AK1921="SPARE-HS","SPARE-ISSUE",
AK1921="Power Telco","ACTIVE", AK1921="no impacts","no impacts"
),"")</f>
        <v>No root cause</v>
      </c>
      <c r="AM1921" s="108" t="s">
        <v>5537</v>
      </c>
      <c r="AN1921" s="117" t="s">
        <v>4859</v>
      </c>
      <c r="AP1921" s="23" t="s">
        <v>5537</v>
      </c>
      <c r="AQ1921" s="23" t="s">
        <v>5537</v>
      </c>
      <c r="AR1921" s="7"/>
      <c r="AS1921" s="6"/>
      <c r="AT1921" s="7"/>
      <c r="AU1921" s="3" t="s">
        <v>5537</v>
      </c>
      <c r="AV1921" s="24" t="s">
        <v>5537</v>
      </c>
      <c r="AW1921" s="24" t="s">
        <v>5537</v>
      </c>
      <c r="AX1921" s="24" t="s">
        <v>5537</v>
      </c>
      <c r="AY1921" s="24" t="s">
        <v>5537</v>
      </c>
      <c r="AZ1921" s="24" t="s">
        <v>5537</v>
      </c>
      <c r="BA1921" s="24" t="s">
        <v>5537</v>
      </c>
      <c r="BB1921" s="24" t="s">
        <v>5537</v>
      </c>
      <c r="BC1921" s="24" t="s">
        <v>5537</v>
      </c>
      <c r="BD1921" s="24" t="s">
        <v>5537</v>
      </c>
      <c r="BE1921" s="24" t="s">
        <v>5537</v>
      </c>
      <c r="BF1921" s="24" t="s">
        <v>5537</v>
      </c>
      <c r="BG1921" s="24" t="s">
        <v>5537</v>
      </c>
      <c r="BH1921" s="24" t="s">
        <v>5537</v>
      </c>
      <c r="BI1921" s="9" t="s">
        <v>5537</v>
      </c>
      <c r="BJ1921" s="14"/>
      <c r="BK1921" s="14" t="s">
        <v>5537</v>
      </c>
      <c r="BL1921" s="14" t="str">
        <f>_xlfn.XLOOKUP(B1921,'[4]cell downs 18042026 17h'!$B:$B,'[4]cell downs 18042026 17h'!$B:$B,"")</f>
        <v/>
      </c>
      <c r="BM1921" s="14" t="str">
        <f>_xlfn.XLOOKUP(B1921,'[5]Cells Huawei 19042026 15h'!$B:$B,'[5]Cells Huawei 19042026 15h'!$B:$B,"")</f>
        <v/>
      </c>
      <c r="BN1921" s="9" t="str">
        <f>_xlfn.XLOOKUP(B1921,'[6]cells down 19042026 9H40'!$B:$B,'[6]cells down 19042026 9H40'!$B:$B,"")</f>
        <v/>
      </c>
      <c r="BO1921" s="9" t="s">
        <v>4859</v>
      </c>
      <c r="BP1921" s="9" t="s">
        <v>154</v>
      </c>
    </row>
    <row r="1922" spans="1:68" s="9" customFormat="1" x14ac:dyDescent="0.35">
      <c r="A1922" s="1" t="s">
        <v>2303</v>
      </c>
      <c r="B1922" s="8" t="s">
        <v>2304</v>
      </c>
      <c r="C1922" s="3" t="str">
        <f>_xlfn.XLOOKUP(B1922,'[1]daily break down'!$D:$D,'[1]daily break down'!$E:$E,"")</f>
        <v>Douala</v>
      </c>
      <c r="D1922" s="1" t="s">
        <v>11</v>
      </c>
      <c r="E1922" s="1" t="s">
        <v>12</v>
      </c>
      <c r="F1922" s="3" t="s">
        <v>31</v>
      </c>
      <c r="G1922" s="1" t="s">
        <v>32</v>
      </c>
      <c r="H1922" s="41" t="str">
        <f>_xlfn.XLOOKUP(B1922,[2]CALCULATION!$B:$B,[2]CALCULATION!$H:$H,"")</f>
        <v>ZTE</v>
      </c>
      <c r="I1922" s="34">
        <v>0</v>
      </c>
      <c r="J1922" s="34">
        <v>0.13804350617664471</v>
      </c>
      <c r="K1922" s="34">
        <v>0</v>
      </c>
      <c r="L1922" s="34">
        <v>0</v>
      </c>
      <c r="M1922" s="34">
        <v>0</v>
      </c>
      <c r="N1922" s="34">
        <v>0</v>
      </c>
      <c r="O1922" s="34">
        <v>39.393478924644647</v>
      </c>
      <c r="P1922" s="34">
        <v>0</v>
      </c>
      <c r="Q1922" s="34">
        <v>0</v>
      </c>
      <c r="R1922" s="34">
        <v>0</v>
      </c>
      <c r="S1922" s="109">
        <v>0</v>
      </c>
      <c r="T1922" s="109">
        <f>_xlfn.XLOOKUP(B1922,'[3]Nur des jours'!$B:$B,'[3]Nur des jours'!$U:$U,"")</f>
        <v>0</v>
      </c>
      <c r="U1922" s="109">
        <v>0</v>
      </c>
      <c r="V1922" s="109">
        <v>0</v>
      </c>
      <c r="W1922" s="109">
        <v>0</v>
      </c>
      <c r="X1922" s="109">
        <v>0</v>
      </c>
      <c r="Y1922" s="109">
        <v>0</v>
      </c>
      <c r="Z1922" s="109">
        <v>0</v>
      </c>
      <c r="AA1922" s="109">
        <v>0</v>
      </c>
      <c r="AB1922" s="109">
        <v>0</v>
      </c>
      <c r="AC1922" s="109">
        <v>0</v>
      </c>
      <c r="AD1922" s="109">
        <v>0</v>
      </c>
      <c r="AE1922" s="109">
        <v>0</v>
      </c>
      <c r="AF1922" s="109">
        <v>0</v>
      </c>
      <c r="AG1922" s="57" t="str">
        <f>_xlfn.XLOOKUP(B1922,[3]CALCULATION!$B:$B,[3]CALCULATION!$M:$M,"")</f>
        <v>Operationnel</v>
      </c>
      <c r="AH1922" s="57"/>
      <c r="AI1922" s="56" t="str" cm="1">
        <f t="array" ref="AI1922">IFERROR(_xlfn.IFS(
AK1922="MPR ISSUE","PDH",
AK1922="BSS Hardware Issue","BSS",
AK1922="Sites strategiques, MLL, Pylone, etc.","ENVTECH",
AK1922="AKTIVCO DEFAUT GE &amp; POWER Cabinet","AKTIVCO",
AK1922="AKTIVCO Coupure ENEO &amp; Baisse de tension","AKTIVCO GRID ONLY",
AK1922="Coupure ENEO &amp; Baisse de tension","IHS GRID ONLY",
AK1922="Defaut GE &amp; POWER Cabinet","IHS",
AK1922="Sharing","Partners",
AK1922="Sites strategiques &amp; DataCenter","SST &amp; DC",
AK1922="Exclu","Exclu",
AK1922="SAT","SAT",
AK1922="SPARE-ISSUE","SPARE-ISSUE",
AK1922="Fiber CAmtel","TRANS_FO_CAMTEL",
AK1922="Fiber AOF","Fiber AOF",
AK1922="Projet OCM (HUAWEI)","TRAVAUX-HUAWEI",
AK1922="Projet OCM (NOKIA)","TRAVAUX-NOKIA",
AK1922="ACCESS-ISSUE","ACCESS-ISSUE",
AK1922="Projet OCM (ZTE, NOKIA, autres projets)","TRAVAUX OCM",
AK1922="No root CAuse","No root cause",
AK1922="ODU HS","PDH",
AK1922="IP &amp; VLAN","PDH",
AK1922="Warehouse HUAWEI","SPARE-ISSUE",
AK1922="SPARE-HS","SPARE-ISSUE",
AK1922="Power Telco","BSS",AK1922="no impacts","no impacts"
),"")</f>
        <v>No root cause</v>
      </c>
      <c r="AJ1922" s="56" t="str" cm="1">
        <f t="array" ref="AJ1922">IFERROR(_xlfn.IFS(
AK1922="MPR ISSUE","TX ISSUE",
AK1922="BSS Hardware Issue","RAN ISSUE",
AK1922="Sites strategiques, MLL, Pylone, etc.","ENVTECH",
AK1922="AKTIVCO DEFAUT GE &amp; POWER Cabinet","POWER ISSUE",
AK1922="AKTIVCO Coupure ENEO &amp; Baisse de tension","POWER ISSUE",
AK1922="Coupure ENEO &amp; Baisse de tension","POWER ISSUE",
AK1922="Defaut GE &amp; POWER Cabinet","POWER ISSUE",
AK1922="Sharing","POWER ISSUE",
AK1922="Sites strategiques &amp; DataCenter","POWER ISSUE",
AK1922="Exclu","Exclu",
AK1922="SAT","TX ISSUE",
AK1922="SPARE-ISSUE","SPARE-ISSUE",
AK1922="Fiber CAmtel","TX ISSUE",
AK1922="Fiber AOF","TX ISSUE",
AK1922="Projet OCM (HUAWEI)","TRAVAUX-HUAWEI",
AK1922="Projet OCM (NOKIA)","TRAVAUX -NOKIA",
AK1922="ACCESS-ISSUE","ACCESS-ISSUE",
AK1922="Projet OCM (ZTE, NOKIA, autres projets)","TRAVAUX OCM",
AK1922="No root CAuse","No root cause",
AK1922="ODU HS","TX ISSUE",
AK1922="IP &amp; VLAN","TX ISSUE",
AK1922="Warehouse HUAWEI","SPARE-ISSUE",
AK1922="SPARE-HS","SPARE-ISSUE",
AK1922="Power Telco","RAN ISSUE",AK1922="no impacts","no impacts"
),"")</f>
        <v>No root cause</v>
      </c>
      <c r="AK1922" s="81" t="s">
        <v>5620</v>
      </c>
      <c r="AL1922" s="56" t="str" cm="1">
        <f t="array" ref="AL1922">IFERROR(_xlfn.IFS(
AK1922="MPR ISSUE","ACTIVE",
AK1922="BSS Hardware Issue","ACTIVE",
AK1922="Sites strategiques, MLL, Pylone, etc.","PASSIVE",
AK1922="AKTIVCO DEFAUT GE &amp; POWER Cabinet","PASSIVE",
AK1922="AKTIVCO Coupure ENEO &amp; Baisse de tension","PASSIVE",
AK1922="Coupure ENEO &amp; Baisse de tension","PASSIVE",
AK1922="Defaut GE &amp; POWER Cabinet","PASSIVE",
AK1922="Sharing","PASSIVE",
AK1922="Sites strategiques &amp; DataCenter","PASSIVE",
AK1922="Exclu","Exclu",
AK1922="SAT","ACTIVE",
AK1922="SPARE-ISSUE","SPARE-ISSUE",
AK1922="Fiber CAmtel","ACTIVE",
AK1922="Fiber AOF","ACTIVE",
AK1922="Projet OCM (HUAWEI)","PLANNED WORKS",
AK1922="Projet OCM (NOKIA)","PLANNED WORKS",
AK1922="ACCESS-ISSUE","ACCESS-ISSUE",
AK1922="Projet OCM (ZTE, NOKIA, autres projets)","PLANNED WORKS",
AK1922="No root CAuse","No root cause",
AK1922="ODU HS","ACTIVE",
AK1922="IP &amp; VLAN","ACTIVE",
AK1922="Warehouse HUAWEI","SPARE-ISSUE",
AK1922="SPARE-HS","SPARE-ISSUE",
AK1922="Power Telco","ACTIVE", AK1922="no impacts","no impacts"
),"")</f>
        <v>No root cause</v>
      </c>
      <c r="AM1922" s="108" t="s">
        <v>5537</v>
      </c>
      <c r="AN1922" s="117" t="s">
        <v>2304</v>
      </c>
      <c r="AP1922" s="23" t="s">
        <v>5537</v>
      </c>
      <c r="AQ1922" s="23" t="s">
        <v>5537</v>
      </c>
      <c r="AR1922" s="7"/>
      <c r="AS1922" s="6"/>
      <c r="AT1922" s="7"/>
      <c r="AU1922" s="3" t="s">
        <v>5537</v>
      </c>
      <c r="AV1922" s="24" t="s">
        <v>5537</v>
      </c>
      <c r="AW1922" s="24" t="s">
        <v>5537</v>
      </c>
      <c r="AX1922" s="24" t="s">
        <v>5537</v>
      </c>
      <c r="AY1922" s="24" t="s">
        <v>5537</v>
      </c>
      <c r="AZ1922" s="24" t="s">
        <v>5537</v>
      </c>
      <c r="BA1922" s="24" t="s">
        <v>5537</v>
      </c>
      <c r="BB1922" s="24" t="s">
        <v>5537</v>
      </c>
      <c r="BC1922" s="24" t="s">
        <v>5537</v>
      </c>
      <c r="BD1922" s="24" t="s">
        <v>5537</v>
      </c>
      <c r="BE1922" s="24" t="s">
        <v>5537</v>
      </c>
      <c r="BF1922" s="24" t="s">
        <v>5537</v>
      </c>
      <c r="BG1922" s="24" t="s">
        <v>5537</v>
      </c>
      <c r="BH1922" s="24" t="s">
        <v>5537</v>
      </c>
      <c r="BI1922" s="9" t="s">
        <v>5537</v>
      </c>
      <c r="BJ1922" s="14"/>
      <c r="BK1922" s="14" t="s">
        <v>5537</v>
      </c>
      <c r="BL1922" s="14" t="str">
        <f>_xlfn.XLOOKUP(B1922,'[4]cell downs 18042026 17h'!$B:$B,'[4]cell downs 18042026 17h'!$B:$B,"")</f>
        <v/>
      </c>
      <c r="BM1922" s="14" t="str">
        <f>_xlfn.XLOOKUP(B1922,'[5]Cells Huawei 19042026 15h'!$B:$B,'[5]Cells Huawei 19042026 15h'!$B:$B,"")</f>
        <v/>
      </c>
      <c r="BN1922" s="9" t="str">
        <f>_xlfn.XLOOKUP(B1922,'[6]cells down 19042026 9H40'!$B:$B,'[6]cells down 19042026 9H40'!$B:$B,"")</f>
        <v/>
      </c>
      <c r="BO1922" s="9" t="s">
        <v>5537</v>
      </c>
      <c r="BP1922" s="9" t="s">
        <v>154</v>
      </c>
    </row>
    <row r="1923" spans="1:68" s="9" customFormat="1" x14ac:dyDescent="0.35">
      <c r="A1923" s="3" t="s">
        <v>2317</v>
      </c>
      <c r="B1923" s="31" t="s">
        <v>2318</v>
      </c>
      <c r="C1923" s="3" t="str">
        <f>_xlfn.XLOOKUP(B1923,'[1]daily break down'!$D:$D,'[1]daily break down'!$E:$E,"")</f>
        <v>Douala</v>
      </c>
      <c r="D1923" s="1"/>
      <c r="E1923" s="3" t="e">
        <v>#N/A</v>
      </c>
      <c r="F1923" s="3" t="s">
        <v>31</v>
      </c>
      <c r="G1923" s="3" t="s">
        <v>32</v>
      </c>
      <c r="H1923" s="41" t="str">
        <f>_xlfn.XLOOKUP(B1923,[2]CALCULATION!$B:$B,[2]CALCULATION!$H:$H,"")</f>
        <v>ZTE</v>
      </c>
      <c r="I1923" s="34">
        <v>0</v>
      </c>
      <c r="J1923" s="34">
        <v>0.13634917373649205</v>
      </c>
      <c r="K1923" s="34">
        <v>0</v>
      </c>
      <c r="L1923" s="34">
        <v>0</v>
      </c>
      <c r="M1923" s="34">
        <v>0</v>
      </c>
      <c r="N1923" s="34">
        <v>0</v>
      </c>
      <c r="O1923" s="34">
        <v>39.707162282091019</v>
      </c>
      <c r="P1923" s="34">
        <v>0</v>
      </c>
      <c r="Q1923" s="34">
        <v>0</v>
      </c>
      <c r="R1923" s="34">
        <v>0</v>
      </c>
      <c r="S1923" s="109">
        <v>0</v>
      </c>
      <c r="T1923" s="109">
        <f>_xlfn.XLOOKUP(B1923,'[3]Nur des jours'!$B:$B,'[3]Nur des jours'!$U:$U,"")</f>
        <v>0</v>
      </c>
      <c r="U1923" s="109">
        <v>0</v>
      </c>
      <c r="V1923" s="109">
        <v>0</v>
      </c>
      <c r="W1923" s="109">
        <v>0</v>
      </c>
      <c r="X1923" s="109">
        <v>0</v>
      </c>
      <c r="Y1923" s="109">
        <v>0</v>
      </c>
      <c r="Z1923" s="109">
        <v>0</v>
      </c>
      <c r="AA1923" s="109">
        <v>0</v>
      </c>
      <c r="AB1923" s="109">
        <v>0</v>
      </c>
      <c r="AC1923" s="109">
        <v>0</v>
      </c>
      <c r="AD1923" s="109">
        <v>0</v>
      </c>
      <c r="AE1923" s="109">
        <v>0</v>
      </c>
      <c r="AF1923" s="109">
        <v>0</v>
      </c>
      <c r="AG1923" s="57" t="str">
        <f>_xlfn.XLOOKUP(B1923,[3]CALCULATION!$B:$B,[3]CALCULATION!$M:$M,"")</f>
        <v>Operationnel</v>
      </c>
      <c r="AH1923" s="57"/>
      <c r="AI1923" s="56" t="str" cm="1">
        <f t="array" ref="AI1923">IFERROR(_xlfn.IFS(
AK1923="MPR ISSUE","PDH",
AK1923="BSS Hardware Issue","BSS",
AK1923="Sites strategiques, MLL, Pylone, etc.","ENVTECH",
AK1923="AKTIVCO DEFAUT GE &amp; POWER Cabinet","AKTIVCO",
AK1923="AKTIVCO Coupure ENEO &amp; Baisse de tension","AKTIVCO GRID ONLY",
AK1923="Coupure ENEO &amp; Baisse de tension","IHS GRID ONLY",
AK1923="Defaut GE &amp; POWER Cabinet","IHS",
AK1923="Sharing","Partners",
AK1923="Sites strategiques &amp; DataCenter","SST &amp; DC",
AK1923="Exclu","Exclu",
AK1923="SAT","SAT",
AK1923="SPARE-ISSUE","SPARE-ISSUE",
AK1923="Fiber CAmtel","TRANS_FO_CAMTEL",
AK1923="Fiber AOF","Fiber AOF",
AK1923="Projet OCM (HUAWEI)","TRAVAUX-HUAWEI",
AK1923="Projet OCM (NOKIA)","TRAVAUX-NOKIA",
AK1923="ACCESS-ISSUE","ACCESS-ISSUE",
AK1923="Projet OCM (ZTE, NOKIA, autres projets)","TRAVAUX OCM",
AK1923="No root CAuse","No root cause",
AK1923="ODU HS","PDH",
AK1923="IP &amp; VLAN","PDH",
AK1923="Warehouse HUAWEI","SPARE-ISSUE",
AK1923="SPARE-HS","SPARE-ISSUE",
AK1923="Power Telco","BSS",AK1923="no impacts","no impacts"
),"")</f>
        <v>No root cause</v>
      </c>
      <c r="AJ1923" s="56" t="str" cm="1">
        <f t="array" ref="AJ1923">IFERROR(_xlfn.IFS(
AK1923="MPR ISSUE","TX ISSUE",
AK1923="BSS Hardware Issue","RAN ISSUE",
AK1923="Sites strategiques, MLL, Pylone, etc.","ENVTECH",
AK1923="AKTIVCO DEFAUT GE &amp; POWER Cabinet","POWER ISSUE",
AK1923="AKTIVCO Coupure ENEO &amp; Baisse de tension","POWER ISSUE",
AK1923="Coupure ENEO &amp; Baisse de tension","POWER ISSUE",
AK1923="Defaut GE &amp; POWER Cabinet","POWER ISSUE",
AK1923="Sharing","POWER ISSUE",
AK1923="Sites strategiques &amp; DataCenter","POWER ISSUE",
AK1923="Exclu","Exclu",
AK1923="SAT","TX ISSUE",
AK1923="SPARE-ISSUE","SPARE-ISSUE",
AK1923="Fiber CAmtel","TX ISSUE",
AK1923="Fiber AOF","TX ISSUE",
AK1923="Projet OCM (HUAWEI)","TRAVAUX-HUAWEI",
AK1923="Projet OCM (NOKIA)","TRAVAUX -NOKIA",
AK1923="ACCESS-ISSUE","ACCESS-ISSUE",
AK1923="Projet OCM (ZTE, NOKIA, autres projets)","TRAVAUX OCM",
AK1923="No root CAuse","No root cause",
AK1923="ODU HS","TX ISSUE",
AK1923="IP &amp; VLAN","TX ISSUE",
AK1923="Warehouse HUAWEI","SPARE-ISSUE",
AK1923="SPARE-HS","SPARE-ISSUE",
AK1923="Power Telco","RAN ISSUE",AK1923="no impacts","no impacts"
),"")</f>
        <v>No root cause</v>
      </c>
      <c r="AK1923" s="81" t="s">
        <v>5620</v>
      </c>
      <c r="AL1923" s="56" t="str" cm="1">
        <f t="array" ref="AL1923">IFERROR(_xlfn.IFS(
AK1923="MPR ISSUE","ACTIVE",
AK1923="BSS Hardware Issue","ACTIVE",
AK1923="Sites strategiques, MLL, Pylone, etc.","PASSIVE",
AK1923="AKTIVCO DEFAUT GE &amp; POWER Cabinet","PASSIVE",
AK1923="AKTIVCO Coupure ENEO &amp; Baisse de tension","PASSIVE",
AK1923="Coupure ENEO &amp; Baisse de tension","PASSIVE",
AK1923="Defaut GE &amp; POWER Cabinet","PASSIVE",
AK1923="Sharing","PASSIVE",
AK1923="Sites strategiques &amp; DataCenter","PASSIVE",
AK1923="Exclu","Exclu",
AK1923="SAT","ACTIVE",
AK1923="SPARE-ISSUE","SPARE-ISSUE",
AK1923="Fiber CAmtel","ACTIVE",
AK1923="Fiber AOF","ACTIVE",
AK1923="Projet OCM (HUAWEI)","PLANNED WORKS",
AK1923="Projet OCM (NOKIA)","PLANNED WORKS",
AK1923="ACCESS-ISSUE","ACCESS-ISSUE",
AK1923="Projet OCM (ZTE, NOKIA, autres projets)","PLANNED WORKS",
AK1923="No root CAuse","No root cause",
AK1923="ODU HS","ACTIVE",
AK1923="IP &amp; VLAN","ACTIVE",
AK1923="Warehouse HUAWEI","SPARE-ISSUE",
AK1923="SPARE-HS","SPARE-ISSUE",
AK1923="Power Telco","ACTIVE", AK1923="no impacts","no impacts"
),"")</f>
        <v>No root cause</v>
      </c>
      <c r="AM1923" s="108" t="s">
        <v>5537</v>
      </c>
      <c r="AN1923" s="117" t="s">
        <v>2318</v>
      </c>
      <c r="AP1923" s="23" t="s">
        <v>5537</v>
      </c>
      <c r="AQ1923" s="23" t="s">
        <v>5537</v>
      </c>
      <c r="AR1923" s="7"/>
      <c r="AS1923" s="6"/>
      <c r="AT1923" s="7"/>
      <c r="AU1923" s="3" t="s">
        <v>5537</v>
      </c>
      <c r="AV1923" s="24" t="s">
        <v>5537</v>
      </c>
      <c r="AW1923" s="24" t="s">
        <v>5537</v>
      </c>
      <c r="AX1923" s="24" t="s">
        <v>5537</v>
      </c>
      <c r="AY1923" s="24" t="s">
        <v>5537</v>
      </c>
      <c r="AZ1923" s="24" t="s">
        <v>5537</v>
      </c>
      <c r="BA1923" s="24" t="s">
        <v>5537</v>
      </c>
      <c r="BB1923" s="24" t="s">
        <v>5537</v>
      </c>
      <c r="BC1923" s="24" t="s">
        <v>5537</v>
      </c>
      <c r="BD1923" s="24" t="s">
        <v>5537</v>
      </c>
      <c r="BE1923" s="24" t="s">
        <v>5537</v>
      </c>
      <c r="BF1923" s="24" t="s">
        <v>5537</v>
      </c>
      <c r="BG1923" s="24" t="s">
        <v>5537</v>
      </c>
      <c r="BH1923" s="24" t="s">
        <v>5537</v>
      </c>
      <c r="BI1923" s="9" t="s">
        <v>5537</v>
      </c>
      <c r="BJ1923" s="14"/>
      <c r="BK1923" s="14" t="s">
        <v>5537</v>
      </c>
      <c r="BL1923" s="14" t="str">
        <f>_xlfn.XLOOKUP(B1923,'[4]cell downs 18042026 17h'!$B:$B,'[4]cell downs 18042026 17h'!$B:$B,"")</f>
        <v/>
      </c>
      <c r="BM1923" s="14" t="str">
        <f>_xlfn.XLOOKUP(B1923,'[5]Cells Huawei 19042026 15h'!$B:$B,'[5]Cells Huawei 19042026 15h'!$B:$B,"")</f>
        <v/>
      </c>
      <c r="BN1923" s="9" t="str">
        <f>_xlfn.XLOOKUP(B1923,'[6]cells down 19042026 9H40'!$B:$B,'[6]cells down 19042026 9H40'!$B:$B,"")</f>
        <v/>
      </c>
      <c r="BO1923" s="9" t="s">
        <v>5537</v>
      </c>
      <c r="BP1923" s="9" t="s">
        <v>12</v>
      </c>
    </row>
    <row r="1924" spans="1:68" s="9" customFormat="1" x14ac:dyDescent="0.35">
      <c r="A1924" s="1" t="s">
        <v>2950</v>
      </c>
      <c r="B1924" s="8" t="s">
        <v>2951</v>
      </c>
      <c r="C1924" s="3" t="str">
        <f>_xlfn.XLOOKUP(B1924,'[1]daily break down'!$D:$D,'[1]daily break down'!$E:$E,"")</f>
        <v>Ngaoundere</v>
      </c>
      <c r="D1924" s="1" t="s">
        <v>11</v>
      </c>
      <c r="E1924" s="1" t="s">
        <v>12</v>
      </c>
      <c r="F1924" s="3" t="s">
        <v>90</v>
      </c>
      <c r="G1924" s="1" t="s">
        <v>91</v>
      </c>
      <c r="H1924" s="39" t="str">
        <f>_xlfn.XLOOKUP(B1924,[2]CALCULATION!$B:$B,[2]CALCULATION!$H:$H,"")</f>
        <v>Huawei</v>
      </c>
      <c r="I1924" s="34">
        <v>0.74819937049307572</v>
      </c>
      <c r="J1924" s="34">
        <v>0.10906150391087596</v>
      </c>
      <c r="K1924" s="34">
        <v>0</v>
      </c>
      <c r="L1924" s="34">
        <v>0</v>
      </c>
      <c r="M1924" s="34">
        <v>0</v>
      </c>
      <c r="N1924" s="34">
        <v>0</v>
      </c>
      <c r="O1924" s="34">
        <v>0</v>
      </c>
      <c r="P1924" s="34">
        <v>0</v>
      </c>
      <c r="Q1924" s="34">
        <v>0</v>
      </c>
      <c r="R1924" s="34">
        <v>0</v>
      </c>
      <c r="S1924" s="109">
        <v>0</v>
      </c>
      <c r="T1924" s="109">
        <f>_xlfn.XLOOKUP(B1924,'[3]Nur des jours'!$B:$B,'[3]Nur des jours'!$U:$U,"")</f>
        <v>0</v>
      </c>
      <c r="U1924" s="109">
        <v>0</v>
      </c>
      <c r="V1924" s="109">
        <v>0</v>
      </c>
      <c r="W1924" s="109">
        <v>0</v>
      </c>
      <c r="X1924" s="109">
        <v>0</v>
      </c>
      <c r="Y1924" s="109">
        <v>0</v>
      </c>
      <c r="Z1924" s="109">
        <v>0</v>
      </c>
      <c r="AA1924" s="109">
        <v>0</v>
      </c>
      <c r="AB1924" s="109">
        <v>0</v>
      </c>
      <c r="AC1924" s="109">
        <v>0</v>
      </c>
      <c r="AD1924" s="109">
        <v>0</v>
      </c>
      <c r="AE1924" s="109">
        <v>0</v>
      </c>
      <c r="AF1924" s="109">
        <v>0</v>
      </c>
      <c r="AG1924" s="57" t="str">
        <f>_xlfn.XLOOKUP(B1924,[3]CALCULATION!$B:$B,[3]CALCULATION!$M:$M,"")</f>
        <v>Operationnel</v>
      </c>
      <c r="AH1924" s="57"/>
      <c r="AI1924" s="56" t="str" cm="1">
        <f t="array" ref="AI1924">IFERROR(_xlfn.IFS(
AK1924="MPR ISSUE","PDH",
AK1924="BSS Hardware Issue","BSS",
AK1924="Sites strategiques, MLL, Pylone, etc.","ENVTECH",
AK1924="AKTIVCO DEFAUT GE &amp; POWER Cabinet","AKTIVCO",
AK1924="AKTIVCO Coupure ENEO &amp; Baisse de tension","AKTIVCO GRID ONLY",
AK1924="Coupure ENEO &amp; Baisse de tension","IHS GRID ONLY",
AK1924="Defaut GE &amp; POWER Cabinet","IHS",
AK1924="Sharing","Partners",
AK1924="Sites strategiques &amp; DataCenter","SST &amp; DC",
AK1924="Exclu","Exclu",
AK1924="SAT","SAT",
AK1924="SPARE-ISSUE","SPARE-ISSUE",
AK1924="Fiber CAmtel","TRANS_FO_CAMTEL",
AK1924="Fiber AOF","Fiber AOF",
AK1924="Projet OCM (HUAWEI)","TRAVAUX-HUAWEI",
AK1924="Projet OCM (NOKIA)","TRAVAUX-NOKIA",
AK1924="ACCESS-ISSUE","ACCESS-ISSUE",
AK1924="Projet OCM (ZTE, NOKIA, autres projets)","TRAVAUX OCM",
AK1924="No root CAuse","No root cause",
AK1924="ODU HS","PDH",
AK1924="IP &amp; VLAN","PDH",
AK1924="Warehouse HUAWEI","SPARE-ISSUE",
AK1924="SPARE-HS","SPARE-ISSUE",
AK1924="Power Telco","BSS",AK1924="no impacts","no impacts"
),"")</f>
        <v>No root cause</v>
      </c>
      <c r="AJ1924" s="56" t="str" cm="1">
        <f t="array" ref="AJ1924">IFERROR(_xlfn.IFS(
AK1924="MPR ISSUE","TX ISSUE",
AK1924="BSS Hardware Issue","RAN ISSUE",
AK1924="Sites strategiques, MLL, Pylone, etc.","ENVTECH",
AK1924="AKTIVCO DEFAUT GE &amp; POWER Cabinet","POWER ISSUE",
AK1924="AKTIVCO Coupure ENEO &amp; Baisse de tension","POWER ISSUE",
AK1924="Coupure ENEO &amp; Baisse de tension","POWER ISSUE",
AK1924="Defaut GE &amp; POWER Cabinet","POWER ISSUE",
AK1924="Sharing","POWER ISSUE",
AK1924="Sites strategiques &amp; DataCenter","POWER ISSUE",
AK1924="Exclu","Exclu",
AK1924="SAT","TX ISSUE",
AK1924="SPARE-ISSUE","SPARE-ISSUE",
AK1924="Fiber CAmtel","TX ISSUE",
AK1924="Fiber AOF","TX ISSUE",
AK1924="Projet OCM (HUAWEI)","TRAVAUX-HUAWEI",
AK1924="Projet OCM (NOKIA)","TRAVAUX -NOKIA",
AK1924="ACCESS-ISSUE","ACCESS-ISSUE",
AK1924="Projet OCM (ZTE, NOKIA, autres projets)","TRAVAUX OCM",
AK1924="No root CAuse","No root cause",
AK1924="ODU HS","TX ISSUE",
AK1924="IP &amp; VLAN","TX ISSUE",
AK1924="Warehouse HUAWEI","SPARE-ISSUE",
AK1924="SPARE-HS","SPARE-ISSUE",
AK1924="Power Telco","RAN ISSUE",AK1924="no impacts","no impacts"
),"")</f>
        <v>No root cause</v>
      </c>
      <c r="AK1924" s="81" t="s">
        <v>5620</v>
      </c>
      <c r="AL1924" s="56" t="str" cm="1">
        <f t="array" ref="AL1924">IFERROR(_xlfn.IFS(
AK1924="MPR ISSUE","ACTIVE",
AK1924="BSS Hardware Issue","ACTIVE",
AK1924="Sites strategiques, MLL, Pylone, etc.","PASSIVE",
AK1924="AKTIVCO DEFAUT GE &amp; POWER Cabinet","PASSIVE",
AK1924="AKTIVCO Coupure ENEO &amp; Baisse de tension","PASSIVE",
AK1924="Coupure ENEO &amp; Baisse de tension","PASSIVE",
AK1924="Defaut GE &amp; POWER Cabinet","PASSIVE",
AK1924="Sharing","PASSIVE",
AK1924="Sites strategiques &amp; DataCenter","PASSIVE",
AK1924="Exclu","Exclu",
AK1924="SAT","ACTIVE",
AK1924="SPARE-ISSUE","SPARE-ISSUE",
AK1924="Fiber CAmtel","ACTIVE",
AK1924="Fiber AOF","ACTIVE",
AK1924="Projet OCM (HUAWEI)","PLANNED WORKS",
AK1924="Projet OCM (NOKIA)","PLANNED WORKS",
AK1924="ACCESS-ISSUE","ACCESS-ISSUE",
AK1924="Projet OCM (ZTE, NOKIA, autres projets)","PLANNED WORKS",
AK1924="No root CAuse","No root cause",
AK1924="ODU HS","ACTIVE",
AK1924="IP &amp; VLAN","ACTIVE",
AK1924="Warehouse HUAWEI","SPARE-ISSUE",
AK1924="SPARE-HS","SPARE-ISSUE",
AK1924="Power Telco","ACTIVE", AK1924="no impacts","no impacts"
),"")</f>
        <v>No root cause</v>
      </c>
      <c r="AM1924" s="108" t="s">
        <v>5537</v>
      </c>
      <c r="AN1924" s="117" t="s">
        <v>2951</v>
      </c>
      <c r="AP1924" s="23" t="s">
        <v>5537</v>
      </c>
      <c r="AQ1924" s="23" t="s">
        <v>5537</v>
      </c>
      <c r="AR1924" s="7"/>
      <c r="AS1924" s="6"/>
      <c r="AT1924" s="7"/>
      <c r="AU1924" s="3" t="s">
        <v>5537</v>
      </c>
      <c r="AV1924" s="24" t="s">
        <v>5537</v>
      </c>
      <c r="AW1924" s="24" t="s">
        <v>5537</v>
      </c>
      <c r="AX1924" s="24" t="s">
        <v>5537</v>
      </c>
      <c r="AY1924" s="24" t="s">
        <v>5537</v>
      </c>
      <c r="AZ1924" s="24" t="s">
        <v>5537</v>
      </c>
      <c r="BA1924" s="24" t="s">
        <v>5537</v>
      </c>
      <c r="BB1924" s="24" t="s">
        <v>5537</v>
      </c>
      <c r="BC1924" s="24" t="s">
        <v>5537</v>
      </c>
      <c r="BD1924" s="24" t="s">
        <v>5537</v>
      </c>
      <c r="BE1924" s="24" t="s">
        <v>5537</v>
      </c>
      <c r="BF1924" s="24" t="s">
        <v>5537</v>
      </c>
      <c r="BG1924" s="24" t="s">
        <v>5537</v>
      </c>
      <c r="BH1924" s="24" t="s">
        <v>5537</v>
      </c>
      <c r="BI1924" s="9" t="s">
        <v>5537</v>
      </c>
      <c r="BJ1924" s="14"/>
      <c r="BK1924" s="14" t="s">
        <v>5537</v>
      </c>
      <c r="BL1924" s="14" t="str">
        <f>_xlfn.XLOOKUP(B1924,'[4]cell downs 18042026 17h'!$B:$B,'[4]cell downs 18042026 17h'!$B:$B,"")</f>
        <v/>
      </c>
      <c r="BM1924" s="14" t="str">
        <f>_xlfn.XLOOKUP(B1924,'[5]Cells Huawei 19042026 15h'!$B:$B,'[5]Cells Huawei 19042026 15h'!$B:$B,"")</f>
        <v/>
      </c>
      <c r="BN1924" s="9" t="str">
        <f>_xlfn.XLOOKUP(B1924,'[6]cells down 19042026 9H40'!$B:$B,'[6]cells down 19042026 9H40'!$B:$B,"")</f>
        <v/>
      </c>
      <c r="BO1924" s="9" t="s">
        <v>2951</v>
      </c>
      <c r="BP1924" s="9" t="s">
        <v>154</v>
      </c>
    </row>
    <row r="1925" spans="1:68" s="9" customFormat="1" x14ac:dyDescent="0.35">
      <c r="A1925" s="1" t="s">
        <v>3789</v>
      </c>
      <c r="B1925" s="8" t="s">
        <v>3790</v>
      </c>
      <c r="C1925" s="3" t="str">
        <f>_xlfn.XLOOKUP(B1925,'[1]daily break down'!$D:$D,'[1]daily break down'!$E:$E,"")</f>
        <v>Garoua</v>
      </c>
      <c r="D1925" s="1" t="s">
        <v>11</v>
      </c>
      <c r="E1925" s="1" t="s">
        <v>12</v>
      </c>
      <c r="F1925" s="3" t="s">
        <v>23</v>
      </c>
      <c r="G1925" s="1" t="s">
        <v>24</v>
      </c>
      <c r="H1925" s="39" t="str">
        <f>_xlfn.XLOOKUP(B1925,[2]CALCULATION!$B:$B,[2]CALCULATION!$H:$H,"")</f>
        <v>Huawei</v>
      </c>
      <c r="I1925" s="34">
        <v>1.5203512511664143</v>
      </c>
      <c r="J1925" s="34">
        <v>9.8627983095199379E-2</v>
      </c>
      <c r="K1925" s="34">
        <v>0</v>
      </c>
      <c r="L1925" s="34">
        <v>0</v>
      </c>
      <c r="M1925" s="34">
        <v>0</v>
      </c>
      <c r="N1925" s="34">
        <v>0</v>
      </c>
      <c r="O1925" s="34">
        <v>0</v>
      </c>
      <c r="P1925" s="34">
        <v>0</v>
      </c>
      <c r="Q1925" s="34">
        <v>0</v>
      </c>
      <c r="R1925" s="34">
        <v>0</v>
      </c>
      <c r="S1925" s="109">
        <v>0</v>
      </c>
      <c r="T1925" s="109">
        <f>_xlfn.XLOOKUP(B1925,'[3]Nur des jours'!$B:$B,'[3]Nur des jours'!$U:$U,"")</f>
        <v>0</v>
      </c>
      <c r="U1925" s="109">
        <v>0</v>
      </c>
      <c r="V1925" s="109">
        <v>0</v>
      </c>
      <c r="W1925" s="109">
        <v>0</v>
      </c>
      <c r="X1925" s="109">
        <v>0</v>
      </c>
      <c r="Y1925" s="109">
        <v>0</v>
      </c>
      <c r="Z1925" s="109">
        <v>0</v>
      </c>
      <c r="AA1925" s="109">
        <v>0</v>
      </c>
      <c r="AB1925" s="109">
        <v>0</v>
      </c>
      <c r="AC1925" s="109">
        <v>0</v>
      </c>
      <c r="AD1925" s="109">
        <v>0</v>
      </c>
      <c r="AE1925" s="109">
        <v>0</v>
      </c>
      <c r="AF1925" s="109">
        <v>0</v>
      </c>
      <c r="AG1925" s="57" t="str">
        <f>_xlfn.XLOOKUP(B1925,[3]CALCULATION!$B:$B,[3]CALCULATION!$M:$M,"")</f>
        <v>Operationnel</v>
      </c>
      <c r="AH1925" s="57"/>
      <c r="AI1925" s="56" t="str" cm="1">
        <f t="array" ref="AI1925">IFERROR(_xlfn.IFS(
AK1925="MPR ISSUE","PDH",
AK1925="BSS Hardware Issue","BSS",
AK1925="Sites strategiques, MLL, Pylone, etc.","ENVTECH",
AK1925="AKTIVCO DEFAUT GE &amp; POWER Cabinet","AKTIVCO",
AK1925="AKTIVCO Coupure ENEO &amp; Baisse de tension","AKTIVCO GRID ONLY",
AK1925="Coupure ENEO &amp; Baisse de tension","IHS GRID ONLY",
AK1925="Defaut GE &amp; POWER Cabinet","IHS",
AK1925="Sharing","Partners",
AK1925="Sites strategiques &amp; DataCenter","SST &amp; DC",
AK1925="Exclu","Exclu",
AK1925="SAT","SAT",
AK1925="SPARE-ISSUE","SPARE-ISSUE",
AK1925="Fiber CAmtel","TRANS_FO_CAMTEL",
AK1925="Fiber AOF","Fiber AOF",
AK1925="Projet OCM (HUAWEI)","TRAVAUX-HUAWEI",
AK1925="Projet OCM (NOKIA)","TRAVAUX-NOKIA",
AK1925="ACCESS-ISSUE","ACCESS-ISSUE",
AK1925="Projet OCM (ZTE, NOKIA, autres projets)","TRAVAUX OCM",
AK1925="No root CAuse","No root cause",
AK1925="ODU HS","PDH",
AK1925="IP &amp; VLAN","PDH",
AK1925="Warehouse HUAWEI","SPARE-ISSUE",
AK1925="SPARE-HS","SPARE-ISSUE",
AK1925="Power Telco","BSS",AK1925="no impacts","no impacts"
),"")</f>
        <v>No root cause</v>
      </c>
      <c r="AJ1925" s="56" t="str" cm="1">
        <f t="array" ref="AJ1925">IFERROR(_xlfn.IFS(
AK1925="MPR ISSUE","TX ISSUE",
AK1925="BSS Hardware Issue","RAN ISSUE",
AK1925="Sites strategiques, MLL, Pylone, etc.","ENVTECH",
AK1925="AKTIVCO DEFAUT GE &amp; POWER Cabinet","POWER ISSUE",
AK1925="AKTIVCO Coupure ENEO &amp; Baisse de tension","POWER ISSUE",
AK1925="Coupure ENEO &amp; Baisse de tension","POWER ISSUE",
AK1925="Defaut GE &amp; POWER Cabinet","POWER ISSUE",
AK1925="Sharing","POWER ISSUE",
AK1925="Sites strategiques &amp; DataCenter","POWER ISSUE",
AK1925="Exclu","Exclu",
AK1925="SAT","TX ISSUE",
AK1925="SPARE-ISSUE","SPARE-ISSUE",
AK1925="Fiber CAmtel","TX ISSUE",
AK1925="Fiber AOF","TX ISSUE",
AK1925="Projet OCM (HUAWEI)","TRAVAUX-HUAWEI",
AK1925="Projet OCM (NOKIA)","TRAVAUX -NOKIA",
AK1925="ACCESS-ISSUE","ACCESS-ISSUE",
AK1925="Projet OCM (ZTE, NOKIA, autres projets)","TRAVAUX OCM",
AK1925="No root CAuse","No root cause",
AK1925="ODU HS","TX ISSUE",
AK1925="IP &amp; VLAN","TX ISSUE",
AK1925="Warehouse HUAWEI","SPARE-ISSUE",
AK1925="SPARE-HS","SPARE-ISSUE",
AK1925="Power Telco","RAN ISSUE",AK1925="no impacts","no impacts"
),"")</f>
        <v>No root cause</v>
      </c>
      <c r="AK1925" s="81" t="s">
        <v>5620</v>
      </c>
      <c r="AL1925" s="56" t="str" cm="1">
        <f t="array" ref="AL1925">IFERROR(_xlfn.IFS(
AK1925="MPR ISSUE","ACTIVE",
AK1925="BSS Hardware Issue","ACTIVE",
AK1925="Sites strategiques, MLL, Pylone, etc.","PASSIVE",
AK1925="AKTIVCO DEFAUT GE &amp; POWER Cabinet","PASSIVE",
AK1925="AKTIVCO Coupure ENEO &amp; Baisse de tension","PASSIVE",
AK1925="Coupure ENEO &amp; Baisse de tension","PASSIVE",
AK1925="Defaut GE &amp; POWER Cabinet","PASSIVE",
AK1925="Sharing","PASSIVE",
AK1925="Sites strategiques &amp; DataCenter","PASSIVE",
AK1925="Exclu","Exclu",
AK1925="SAT","ACTIVE",
AK1925="SPARE-ISSUE","SPARE-ISSUE",
AK1925="Fiber CAmtel","ACTIVE",
AK1925="Fiber AOF","ACTIVE",
AK1925="Projet OCM (HUAWEI)","PLANNED WORKS",
AK1925="Projet OCM (NOKIA)","PLANNED WORKS",
AK1925="ACCESS-ISSUE","ACCESS-ISSUE",
AK1925="Projet OCM (ZTE, NOKIA, autres projets)","PLANNED WORKS",
AK1925="No root CAuse","No root cause",
AK1925="ODU HS","ACTIVE",
AK1925="IP &amp; VLAN","ACTIVE",
AK1925="Warehouse HUAWEI","SPARE-ISSUE",
AK1925="SPARE-HS","SPARE-ISSUE",
AK1925="Power Telco","ACTIVE", AK1925="no impacts","no impacts"
),"")</f>
        <v>No root cause</v>
      </c>
      <c r="AM1925" s="108" t="s">
        <v>5537</v>
      </c>
      <c r="AN1925" s="117" t="s">
        <v>3790</v>
      </c>
      <c r="AP1925" s="23" t="s">
        <v>5537</v>
      </c>
      <c r="AQ1925" s="23" t="s">
        <v>5537</v>
      </c>
      <c r="AR1925" s="7"/>
      <c r="AS1925" s="6"/>
      <c r="AT1925" s="7"/>
      <c r="AU1925" s="3" t="s">
        <v>5537</v>
      </c>
      <c r="AV1925" s="24" t="s">
        <v>5537</v>
      </c>
      <c r="AW1925" s="24" t="s">
        <v>5537</v>
      </c>
      <c r="AX1925" s="24" t="s">
        <v>5537</v>
      </c>
      <c r="AY1925" s="24" t="s">
        <v>5537</v>
      </c>
      <c r="AZ1925" s="24" t="s">
        <v>5537</v>
      </c>
      <c r="BA1925" s="24" t="s">
        <v>5537</v>
      </c>
      <c r="BB1925" s="24" t="s">
        <v>5537</v>
      </c>
      <c r="BC1925" s="24" t="s">
        <v>5537</v>
      </c>
      <c r="BD1925" s="24" t="s">
        <v>5537</v>
      </c>
      <c r="BE1925" s="24" t="s">
        <v>5537</v>
      </c>
      <c r="BF1925" s="24" t="s">
        <v>5537</v>
      </c>
      <c r="BG1925" s="24" t="s">
        <v>5537</v>
      </c>
      <c r="BH1925" s="24" t="s">
        <v>5537</v>
      </c>
      <c r="BI1925" s="9" t="s">
        <v>5537</v>
      </c>
      <c r="BJ1925" s="14"/>
      <c r="BK1925" s="14" t="s">
        <v>5537</v>
      </c>
      <c r="BL1925" s="14" t="str">
        <f>_xlfn.XLOOKUP(B1925,'[4]cell downs 18042026 17h'!$B:$B,'[4]cell downs 18042026 17h'!$B:$B,"")</f>
        <v/>
      </c>
      <c r="BM1925" s="14" t="str">
        <f>_xlfn.XLOOKUP(B1925,'[5]Cells Huawei 19042026 15h'!$B:$B,'[5]Cells Huawei 19042026 15h'!$B:$B,"")</f>
        <v/>
      </c>
      <c r="BN1925" s="9" t="str">
        <f>_xlfn.XLOOKUP(B1925,'[6]cells down 19042026 9H40'!$B:$B,'[6]cells down 19042026 9H40'!$B:$B,"")</f>
        <v/>
      </c>
      <c r="BO1925" s="9" t="s">
        <v>3790</v>
      </c>
      <c r="BP1925" s="9" t="s">
        <v>154</v>
      </c>
    </row>
    <row r="1926" spans="1:68" s="9" customFormat="1" x14ac:dyDescent="0.35">
      <c r="A1926" s="1" t="s">
        <v>2290</v>
      </c>
      <c r="B1926" s="8" t="s">
        <v>2291</v>
      </c>
      <c r="C1926" s="3" t="str">
        <f>_xlfn.XLOOKUP(B1926,'[1]daily break down'!$D:$D,'[1]daily break down'!$E:$E,"")</f>
        <v>Douala</v>
      </c>
      <c r="D1926" s="1"/>
      <c r="E1926" s="1"/>
      <c r="F1926" s="3" t="s">
        <v>31</v>
      </c>
      <c r="G1926" s="1" t="s">
        <v>32</v>
      </c>
      <c r="H1926" s="41" t="str">
        <f>_xlfn.XLOOKUP(B1926,[2]CALCULATION!$B:$B,[2]CALCULATION!$H:$H,"")</f>
        <v>ZTE</v>
      </c>
      <c r="I1926" s="34">
        <v>0</v>
      </c>
      <c r="J1926" s="34">
        <v>7.9936821018568263E-2</v>
      </c>
      <c r="K1926" s="34">
        <v>0</v>
      </c>
      <c r="L1926" s="34">
        <v>0</v>
      </c>
      <c r="M1926" s="34">
        <v>0</v>
      </c>
      <c r="N1926" s="34">
        <v>0</v>
      </c>
      <c r="O1926" s="34">
        <v>25.63542817029218</v>
      </c>
      <c r="P1926" s="34">
        <v>0</v>
      </c>
      <c r="Q1926" s="34">
        <v>0</v>
      </c>
      <c r="R1926" s="34">
        <v>0</v>
      </c>
      <c r="S1926" s="109">
        <v>0</v>
      </c>
      <c r="T1926" s="109">
        <f>_xlfn.XLOOKUP(B1926,'[3]Nur des jours'!$B:$B,'[3]Nur des jours'!$U:$U,"")</f>
        <v>0</v>
      </c>
      <c r="U1926" s="109">
        <v>0</v>
      </c>
      <c r="V1926" s="109">
        <v>0</v>
      </c>
      <c r="W1926" s="109">
        <v>0</v>
      </c>
      <c r="X1926" s="109">
        <v>0</v>
      </c>
      <c r="Y1926" s="109">
        <v>0</v>
      </c>
      <c r="Z1926" s="109">
        <v>0</v>
      </c>
      <c r="AA1926" s="109">
        <v>0</v>
      </c>
      <c r="AB1926" s="109">
        <v>0</v>
      </c>
      <c r="AC1926" s="109">
        <v>0</v>
      </c>
      <c r="AD1926" s="109">
        <v>0</v>
      </c>
      <c r="AE1926" s="109">
        <v>0</v>
      </c>
      <c r="AF1926" s="109">
        <v>0</v>
      </c>
      <c r="AG1926" s="57" t="str">
        <f>_xlfn.XLOOKUP(B1926,[3]CALCULATION!$B:$B,[3]CALCULATION!$M:$M,"")</f>
        <v>Operationnel</v>
      </c>
      <c r="AH1926" s="57"/>
      <c r="AI1926" s="56" t="str" cm="1">
        <f t="array" ref="AI1926">IFERROR(_xlfn.IFS(
AK1926="MPR ISSUE","PDH",
AK1926="BSS Hardware Issue","BSS",
AK1926="Sites strategiques, MLL, Pylone, etc.","ENVTECH",
AK1926="AKTIVCO DEFAUT GE &amp; POWER Cabinet","AKTIVCO",
AK1926="AKTIVCO Coupure ENEO &amp; Baisse de tension","AKTIVCO GRID ONLY",
AK1926="Coupure ENEO &amp; Baisse de tension","IHS GRID ONLY",
AK1926="Defaut GE &amp; POWER Cabinet","IHS",
AK1926="Sharing","Partners",
AK1926="Sites strategiques &amp; DataCenter","SST &amp; DC",
AK1926="Exclu","Exclu",
AK1926="SAT","SAT",
AK1926="SPARE-ISSUE","SPARE-ISSUE",
AK1926="Fiber CAmtel","TRANS_FO_CAMTEL",
AK1926="Fiber AOF","Fiber AOF",
AK1926="Projet OCM (HUAWEI)","TRAVAUX-HUAWEI",
AK1926="Projet OCM (NOKIA)","TRAVAUX-NOKIA",
AK1926="ACCESS-ISSUE","ACCESS-ISSUE",
AK1926="Projet OCM (ZTE, NOKIA, autres projets)","TRAVAUX OCM",
AK1926="No root CAuse","No root cause",
AK1926="ODU HS","PDH",
AK1926="IP &amp; VLAN","PDH",
AK1926="Warehouse HUAWEI","SPARE-ISSUE",
AK1926="SPARE-HS","SPARE-ISSUE",
AK1926="Power Telco","BSS",AK1926="no impacts","no impacts"
),"")</f>
        <v>No root cause</v>
      </c>
      <c r="AJ1926" s="56" t="str" cm="1">
        <f t="array" ref="AJ1926">IFERROR(_xlfn.IFS(
AK1926="MPR ISSUE","TX ISSUE",
AK1926="BSS Hardware Issue","RAN ISSUE",
AK1926="Sites strategiques, MLL, Pylone, etc.","ENVTECH",
AK1926="AKTIVCO DEFAUT GE &amp; POWER Cabinet","POWER ISSUE",
AK1926="AKTIVCO Coupure ENEO &amp; Baisse de tension","POWER ISSUE",
AK1926="Coupure ENEO &amp; Baisse de tension","POWER ISSUE",
AK1926="Defaut GE &amp; POWER Cabinet","POWER ISSUE",
AK1926="Sharing","POWER ISSUE",
AK1926="Sites strategiques &amp; DataCenter","POWER ISSUE",
AK1926="Exclu","Exclu",
AK1926="SAT","TX ISSUE",
AK1926="SPARE-ISSUE","SPARE-ISSUE",
AK1926="Fiber CAmtel","TX ISSUE",
AK1926="Fiber AOF","TX ISSUE",
AK1926="Projet OCM (HUAWEI)","TRAVAUX-HUAWEI",
AK1926="Projet OCM (NOKIA)","TRAVAUX -NOKIA",
AK1926="ACCESS-ISSUE","ACCESS-ISSUE",
AK1926="Projet OCM (ZTE, NOKIA, autres projets)","TRAVAUX OCM",
AK1926="No root CAuse","No root cause",
AK1926="ODU HS","TX ISSUE",
AK1926="IP &amp; VLAN","TX ISSUE",
AK1926="Warehouse HUAWEI","SPARE-ISSUE",
AK1926="SPARE-HS","SPARE-ISSUE",
AK1926="Power Telco","RAN ISSUE",AK1926="no impacts","no impacts"
),"")</f>
        <v>No root cause</v>
      </c>
      <c r="AK1926" s="81" t="s">
        <v>5620</v>
      </c>
      <c r="AL1926" s="56" t="str" cm="1">
        <f t="array" ref="AL1926">IFERROR(_xlfn.IFS(
AK1926="MPR ISSUE","ACTIVE",
AK1926="BSS Hardware Issue","ACTIVE",
AK1926="Sites strategiques, MLL, Pylone, etc.","PASSIVE",
AK1926="AKTIVCO DEFAUT GE &amp; POWER Cabinet","PASSIVE",
AK1926="AKTIVCO Coupure ENEO &amp; Baisse de tension","PASSIVE",
AK1926="Coupure ENEO &amp; Baisse de tension","PASSIVE",
AK1926="Defaut GE &amp; POWER Cabinet","PASSIVE",
AK1926="Sharing","PASSIVE",
AK1926="Sites strategiques &amp; DataCenter","PASSIVE",
AK1926="Exclu","Exclu",
AK1926="SAT","ACTIVE",
AK1926="SPARE-ISSUE","SPARE-ISSUE",
AK1926="Fiber CAmtel","ACTIVE",
AK1926="Fiber AOF","ACTIVE",
AK1926="Projet OCM (HUAWEI)","PLANNED WORKS",
AK1926="Projet OCM (NOKIA)","PLANNED WORKS",
AK1926="ACCESS-ISSUE","ACCESS-ISSUE",
AK1926="Projet OCM (ZTE, NOKIA, autres projets)","PLANNED WORKS",
AK1926="No root CAuse","No root cause",
AK1926="ODU HS","ACTIVE",
AK1926="IP &amp; VLAN","ACTIVE",
AK1926="Warehouse HUAWEI","SPARE-ISSUE",
AK1926="SPARE-HS","SPARE-ISSUE",
AK1926="Power Telco","ACTIVE", AK1926="no impacts","no impacts"
),"")</f>
        <v>No root cause</v>
      </c>
      <c r="AM1926" s="108" t="s">
        <v>5537</v>
      </c>
      <c r="AN1926" s="117" t="s">
        <v>2291</v>
      </c>
      <c r="AP1926" s="23" t="s">
        <v>5537</v>
      </c>
      <c r="AQ1926" s="23" t="s">
        <v>5537</v>
      </c>
      <c r="AR1926" s="7"/>
      <c r="AS1926" s="6"/>
      <c r="AT1926" s="7"/>
      <c r="AU1926" s="3" t="s">
        <v>5537</v>
      </c>
      <c r="AV1926" s="24" t="s">
        <v>5537</v>
      </c>
      <c r="AW1926" s="24" t="s">
        <v>5537</v>
      </c>
      <c r="AX1926" s="24" t="s">
        <v>5537</v>
      </c>
      <c r="AY1926" s="24" t="s">
        <v>5537</v>
      </c>
      <c r="AZ1926" s="24" t="s">
        <v>5537</v>
      </c>
      <c r="BA1926" s="24" t="s">
        <v>5537</v>
      </c>
      <c r="BB1926" s="24" t="s">
        <v>5537</v>
      </c>
      <c r="BC1926" s="24" t="s">
        <v>5537</v>
      </c>
      <c r="BD1926" s="24" t="s">
        <v>5537</v>
      </c>
      <c r="BE1926" s="24" t="s">
        <v>5537</v>
      </c>
      <c r="BF1926" s="24" t="s">
        <v>5537</v>
      </c>
      <c r="BG1926" s="24" t="s">
        <v>5537</v>
      </c>
      <c r="BH1926" s="24" t="s">
        <v>5537</v>
      </c>
      <c r="BI1926" s="9" t="s">
        <v>5537</v>
      </c>
      <c r="BJ1926" s="14"/>
      <c r="BK1926" s="14" t="s">
        <v>5537</v>
      </c>
      <c r="BL1926" s="14" t="str">
        <f>_xlfn.XLOOKUP(B1926,'[4]cell downs 18042026 17h'!$B:$B,'[4]cell downs 18042026 17h'!$B:$B,"")</f>
        <v/>
      </c>
      <c r="BM1926" s="14" t="str">
        <f>_xlfn.XLOOKUP(B1926,'[5]Cells Huawei 19042026 15h'!$B:$B,'[5]Cells Huawei 19042026 15h'!$B:$B,"")</f>
        <v/>
      </c>
      <c r="BN1926" s="9" t="str">
        <f>_xlfn.XLOOKUP(B1926,'[6]cells down 19042026 9H40'!$B:$B,'[6]cells down 19042026 9H40'!$B:$B,"")</f>
        <v/>
      </c>
      <c r="BO1926" s="9" t="s">
        <v>5537</v>
      </c>
      <c r="BP1926" s="9" t="s">
        <v>154</v>
      </c>
    </row>
    <row r="1927" spans="1:68" s="9" customFormat="1" x14ac:dyDescent="0.35">
      <c r="A1927" s="1" t="s">
        <v>3221</v>
      </c>
      <c r="B1927" s="8" t="s">
        <v>3222</v>
      </c>
      <c r="C1927" s="3" t="str">
        <f>_xlfn.XLOOKUP(B1927,'[1]daily break down'!$D:$D,'[1]daily break down'!$E:$E,"")</f>
        <v>SUD-OUEST</v>
      </c>
      <c r="D1927" s="1" t="s">
        <v>11</v>
      </c>
      <c r="E1927" s="1" t="s">
        <v>145</v>
      </c>
      <c r="F1927" s="3" t="s">
        <v>13</v>
      </c>
      <c r="G1927" s="1" t="s">
        <v>63</v>
      </c>
      <c r="H1927" s="39" t="str">
        <f>_xlfn.XLOOKUP(B1927,[2]CALCULATION!$B:$B,[2]CALCULATION!$H:$H,"")</f>
        <v>Huawei</v>
      </c>
      <c r="I1927" s="34">
        <v>2.8344219865138274</v>
      </c>
      <c r="J1927" s="34">
        <v>7.6958362939563346E-2</v>
      </c>
      <c r="K1927" s="34">
        <v>0</v>
      </c>
      <c r="L1927" s="34">
        <v>0</v>
      </c>
      <c r="M1927" s="34">
        <v>0</v>
      </c>
      <c r="N1927" s="34">
        <v>0</v>
      </c>
      <c r="O1927" s="34">
        <v>0</v>
      </c>
      <c r="P1927" s="34">
        <v>0</v>
      </c>
      <c r="Q1927" s="34">
        <v>0</v>
      </c>
      <c r="R1927" s="34">
        <v>0</v>
      </c>
      <c r="S1927" s="109">
        <v>0</v>
      </c>
      <c r="T1927" s="109">
        <f>_xlfn.XLOOKUP(B1927,'[3]Nur des jours'!$B:$B,'[3]Nur des jours'!$U:$U,"")</f>
        <v>0</v>
      </c>
      <c r="U1927" s="109">
        <v>0</v>
      </c>
      <c r="V1927" s="109">
        <v>0</v>
      </c>
      <c r="W1927" s="109">
        <v>0</v>
      </c>
      <c r="X1927" s="109">
        <v>0</v>
      </c>
      <c r="Y1927" s="109">
        <v>0</v>
      </c>
      <c r="Z1927" s="109">
        <v>0</v>
      </c>
      <c r="AA1927" s="109">
        <v>0</v>
      </c>
      <c r="AB1927" s="109">
        <v>0</v>
      </c>
      <c r="AC1927" s="109">
        <v>0</v>
      </c>
      <c r="AD1927" s="109">
        <v>0</v>
      </c>
      <c r="AE1927" s="109">
        <v>0</v>
      </c>
      <c r="AF1927" s="109">
        <v>0</v>
      </c>
      <c r="AG1927" s="57" t="str">
        <f>_xlfn.XLOOKUP(B1927,[3]CALCULATION!$B:$B,[3]CALCULATION!$M:$M,"")</f>
        <v>Operationnel</v>
      </c>
      <c r="AH1927" s="57"/>
      <c r="AI1927" s="56" t="str" cm="1">
        <f t="array" ref="AI1927">IFERROR(_xlfn.IFS(
AK1927="MPR ISSUE","PDH",
AK1927="BSS Hardware Issue","BSS",
AK1927="Sites strategiques, MLL, Pylone, etc.","ENVTECH",
AK1927="AKTIVCO DEFAUT GE &amp; POWER Cabinet","AKTIVCO",
AK1927="AKTIVCO Coupure ENEO &amp; Baisse de tension","AKTIVCO GRID ONLY",
AK1927="Coupure ENEO &amp; Baisse de tension","IHS GRID ONLY",
AK1927="Defaut GE &amp; POWER Cabinet","IHS",
AK1927="Sharing","Partners",
AK1927="Sites strategiques &amp; DataCenter","SST &amp; DC",
AK1927="Exclu","Exclu",
AK1927="SAT","SAT",
AK1927="SPARE-ISSUE","SPARE-ISSUE",
AK1927="Fiber CAmtel","TRANS_FO_CAMTEL",
AK1927="Fiber AOF","Fiber AOF",
AK1927="Projet OCM (HUAWEI)","TRAVAUX-HUAWEI",
AK1927="Projet OCM (NOKIA)","TRAVAUX-NOKIA",
AK1927="ACCESS-ISSUE","ACCESS-ISSUE",
AK1927="Projet OCM (ZTE, NOKIA, autres projets)","TRAVAUX OCM",
AK1927="No root CAuse","No root cause",
AK1927="ODU HS","PDH",
AK1927="IP &amp; VLAN","PDH",
AK1927="Warehouse HUAWEI","SPARE-ISSUE",
AK1927="SPARE-HS","SPARE-ISSUE",
AK1927="Power Telco","BSS",AK1927="no impacts","no impacts"
),"")</f>
        <v>No root cause</v>
      </c>
      <c r="AJ1927" s="56" t="str" cm="1">
        <f t="array" ref="AJ1927">IFERROR(_xlfn.IFS(
AK1927="MPR ISSUE","TX ISSUE",
AK1927="BSS Hardware Issue","RAN ISSUE",
AK1927="Sites strategiques, MLL, Pylone, etc.","ENVTECH",
AK1927="AKTIVCO DEFAUT GE &amp; POWER Cabinet","POWER ISSUE",
AK1927="AKTIVCO Coupure ENEO &amp; Baisse de tension","POWER ISSUE",
AK1927="Coupure ENEO &amp; Baisse de tension","POWER ISSUE",
AK1927="Defaut GE &amp; POWER Cabinet","POWER ISSUE",
AK1927="Sharing","POWER ISSUE",
AK1927="Sites strategiques &amp; DataCenter","POWER ISSUE",
AK1927="Exclu","Exclu",
AK1927="SAT","TX ISSUE",
AK1927="SPARE-ISSUE","SPARE-ISSUE",
AK1927="Fiber CAmtel","TX ISSUE",
AK1927="Fiber AOF","TX ISSUE",
AK1927="Projet OCM (HUAWEI)","TRAVAUX-HUAWEI",
AK1927="Projet OCM (NOKIA)","TRAVAUX -NOKIA",
AK1927="ACCESS-ISSUE","ACCESS-ISSUE",
AK1927="Projet OCM (ZTE, NOKIA, autres projets)","TRAVAUX OCM",
AK1927="No root CAuse","No root cause",
AK1927="ODU HS","TX ISSUE",
AK1927="IP &amp; VLAN","TX ISSUE",
AK1927="Warehouse HUAWEI","SPARE-ISSUE",
AK1927="SPARE-HS","SPARE-ISSUE",
AK1927="Power Telco","RAN ISSUE",AK1927="no impacts","no impacts"
),"")</f>
        <v>No root cause</v>
      </c>
      <c r="AK1927" s="81" t="s">
        <v>5620</v>
      </c>
      <c r="AL1927" s="56" t="str" cm="1">
        <f t="array" ref="AL1927">IFERROR(_xlfn.IFS(
AK1927="MPR ISSUE","ACTIVE",
AK1927="BSS Hardware Issue","ACTIVE",
AK1927="Sites strategiques, MLL, Pylone, etc.","PASSIVE",
AK1927="AKTIVCO DEFAUT GE &amp; POWER Cabinet","PASSIVE",
AK1927="AKTIVCO Coupure ENEO &amp; Baisse de tension","PASSIVE",
AK1927="Coupure ENEO &amp; Baisse de tension","PASSIVE",
AK1927="Defaut GE &amp; POWER Cabinet","PASSIVE",
AK1927="Sharing","PASSIVE",
AK1927="Sites strategiques &amp; DataCenter","PASSIVE",
AK1927="Exclu","Exclu",
AK1927="SAT","ACTIVE",
AK1927="SPARE-ISSUE","SPARE-ISSUE",
AK1927="Fiber CAmtel","ACTIVE",
AK1927="Fiber AOF","ACTIVE",
AK1927="Projet OCM (HUAWEI)","PLANNED WORKS",
AK1927="Projet OCM (NOKIA)","PLANNED WORKS",
AK1927="ACCESS-ISSUE","ACCESS-ISSUE",
AK1927="Projet OCM (ZTE, NOKIA, autres projets)","PLANNED WORKS",
AK1927="No root CAuse","No root cause",
AK1927="ODU HS","ACTIVE",
AK1927="IP &amp; VLAN","ACTIVE",
AK1927="Warehouse HUAWEI","SPARE-ISSUE",
AK1927="SPARE-HS","SPARE-ISSUE",
AK1927="Power Telco","ACTIVE", AK1927="no impacts","no impacts"
),"")</f>
        <v>No root cause</v>
      </c>
      <c r="AM1927" s="108" t="s">
        <v>5537</v>
      </c>
      <c r="AN1927" s="117" t="s">
        <v>3222</v>
      </c>
      <c r="AP1927" s="23" t="s">
        <v>5537</v>
      </c>
      <c r="AQ1927" s="23" t="s">
        <v>5537</v>
      </c>
      <c r="AR1927" s="7"/>
      <c r="AS1927" s="6"/>
      <c r="AT1927" s="7"/>
      <c r="AU1927" s="3" t="s">
        <v>5537</v>
      </c>
      <c r="AV1927" s="24" t="s">
        <v>5537</v>
      </c>
      <c r="AW1927" s="24" t="s">
        <v>5537</v>
      </c>
      <c r="AX1927" s="24" t="s">
        <v>5537</v>
      </c>
      <c r="AY1927" s="24" t="s">
        <v>5537</v>
      </c>
      <c r="AZ1927" s="24" t="s">
        <v>5537</v>
      </c>
      <c r="BA1927" s="24" t="s">
        <v>5537</v>
      </c>
      <c r="BB1927" s="24" t="s">
        <v>5537</v>
      </c>
      <c r="BC1927" s="24" t="s">
        <v>5537</v>
      </c>
      <c r="BD1927" s="24" t="s">
        <v>5537</v>
      </c>
      <c r="BE1927" s="24" t="s">
        <v>5537</v>
      </c>
      <c r="BF1927" s="24" t="s">
        <v>5537</v>
      </c>
      <c r="BG1927" s="24" t="s">
        <v>5537</v>
      </c>
      <c r="BH1927" s="24" t="s">
        <v>5537</v>
      </c>
      <c r="BI1927" s="9" t="s">
        <v>5537</v>
      </c>
      <c r="BJ1927" s="14"/>
      <c r="BK1927" s="14" t="s">
        <v>5537</v>
      </c>
      <c r="BL1927" s="14" t="str">
        <f>_xlfn.XLOOKUP(B1927,'[4]cell downs 18042026 17h'!$B:$B,'[4]cell downs 18042026 17h'!$B:$B,"")</f>
        <v/>
      </c>
      <c r="BM1927" s="14" t="str">
        <f>_xlfn.XLOOKUP(B1927,'[5]Cells Huawei 19042026 15h'!$B:$B,'[5]Cells Huawei 19042026 15h'!$B:$B,"")</f>
        <v/>
      </c>
      <c r="BN1927" s="9" t="str">
        <f>_xlfn.XLOOKUP(B1927,'[6]cells down 19042026 9H40'!$B:$B,'[6]cells down 19042026 9H40'!$B:$B,"")</f>
        <v/>
      </c>
      <c r="BO1927" s="9" t="s">
        <v>3222</v>
      </c>
      <c r="BP1927" s="9" t="s">
        <v>154</v>
      </c>
    </row>
    <row r="1928" spans="1:68" s="9" customFormat="1" x14ac:dyDescent="0.35">
      <c r="A1928" s="1" t="s">
        <v>3322</v>
      </c>
      <c r="B1928" s="8" t="s">
        <v>3323</v>
      </c>
      <c r="C1928" s="3" t="str">
        <f>_xlfn.XLOOKUP(B1928,'[1]daily break down'!$D:$D,'[1]daily break down'!$E:$E,"")</f>
        <v>SUD-OUEST</v>
      </c>
      <c r="D1928" s="1" t="s">
        <v>11</v>
      </c>
      <c r="E1928" s="1" t="s">
        <v>12</v>
      </c>
      <c r="F1928" s="3" t="s">
        <v>13</v>
      </c>
      <c r="G1928" s="1" t="s">
        <v>63</v>
      </c>
      <c r="H1928" s="39" t="str">
        <f>_xlfn.XLOOKUP(B1928,[2]CALCULATION!$B:$B,[2]CALCULATION!$H:$H,"")</f>
        <v>Huawei</v>
      </c>
      <c r="I1928" s="34">
        <v>0.4318764214557419</v>
      </c>
      <c r="J1928" s="34">
        <v>7.6601661373215404E-2</v>
      </c>
      <c r="K1928" s="34">
        <v>0</v>
      </c>
      <c r="L1928" s="34">
        <v>0</v>
      </c>
      <c r="M1928" s="34">
        <v>0</v>
      </c>
      <c r="N1928" s="34">
        <v>0</v>
      </c>
      <c r="O1928" s="34">
        <v>0</v>
      </c>
      <c r="P1928" s="34">
        <v>0</v>
      </c>
      <c r="Q1928" s="34">
        <v>0</v>
      </c>
      <c r="R1928" s="34">
        <v>0</v>
      </c>
      <c r="S1928" s="109">
        <v>0</v>
      </c>
      <c r="T1928" s="109">
        <f>_xlfn.XLOOKUP(B1928,'[3]Nur des jours'!$B:$B,'[3]Nur des jours'!$U:$U,"")</f>
        <v>0</v>
      </c>
      <c r="U1928" s="109">
        <v>0</v>
      </c>
      <c r="V1928" s="109">
        <v>0</v>
      </c>
      <c r="W1928" s="109">
        <v>0</v>
      </c>
      <c r="X1928" s="109">
        <v>0</v>
      </c>
      <c r="Y1928" s="109">
        <v>0</v>
      </c>
      <c r="Z1928" s="109">
        <v>0</v>
      </c>
      <c r="AA1928" s="109">
        <v>0</v>
      </c>
      <c r="AB1928" s="109">
        <v>0</v>
      </c>
      <c r="AC1928" s="109">
        <v>0</v>
      </c>
      <c r="AD1928" s="109">
        <v>0</v>
      </c>
      <c r="AE1928" s="109">
        <v>0</v>
      </c>
      <c r="AF1928" s="109">
        <v>0</v>
      </c>
      <c r="AG1928" s="57" t="str">
        <f>_xlfn.XLOOKUP(B1928,[3]CALCULATION!$B:$B,[3]CALCULATION!$M:$M,"")</f>
        <v>Operationnel</v>
      </c>
      <c r="AH1928" s="57"/>
      <c r="AI1928" s="56" t="str" cm="1">
        <f t="array" ref="AI1928">IFERROR(_xlfn.IFS(
AK1928="MPR ISSUE","PDH",
AK1928="BSS Hardware Issue","BSS",
AK1928="Sites strategiques, MLL, Pylone, etc.","ENVTECH",
AK1928="AKTIVCO DEFAUT GE &amp; POWER Cabinet","AKTIVCO",
AK1928="AKTIVCO Coupure ENEO &amp; Baisse de tension","AKTIVCO GRID ONLY",
AK1928="Coupure ENEO &amp; Baisse de tension","IHS GRID ONLY",
AK1928="Defaut GE &amp; POWER Cabinet","IHS",
AK1928="Sharing","Partners",
AK1928="Sites strategiques &amp; DataCenter","SST &amp; DC",
AK1928="Exclu","Exclu",
AK1928="SAT","SAT",
AK1928="SPARE-ISSUE","SPARE-ISSUE",
AK1928="Fiber CAmtel","TRANS_FO_CAMTEL",
AK1928="Fiber AOF","Fiber AOF",
AK1928="Projet OCM (HUAWEI)","TRAVAUX-HUAWEI",
AK1928="Projet OCM (NOKIA)","TRAVAUX-NOKIA",
AK1928="ACCESS-ISSUE","ACCESS-ISSUE",
AK1928="Projet OCM (ZTE, NOKIA, autres projets)","TRAVAUX OCM",
AK1928="No root CAuse","No root cause",
AK1928="ODU HS","PDH",
AK1928="IP &amp; VLAN","PDH",
AK1928="Warehouse HUAWEI","SPARE-ISSUE",
AK1928="SPARE-HS","SPARE-ISSUE",
AK1928="Power Telco","BSS",AK1928="no impacts","no impacts"
),"")</f>
        <v>No root cause</v>
      </c>
      <c r="AJ1928" s="56" t="str" cm="1">
        <f t="array" ref="AJ1928">IFERROR(_xlfn.IFS(
AK1928="MPR ISSUE","TX ISSUE",
AK1928="BSS Hardware Issue","RAN ISSUE",
AK1928="Sites strategiques, MLL, Pylone, etc.","ENVTECH",
AK1928="AKTIVCO DEFAUT GE &amp; POWER Cabinet","POWER ISSUE",
AK1928="AKTIVCO Coupure ENEO &amp; Baisse de tension","POWER ISSUE",
AK1928="Coupure ENEO &amp; Baisse de tension","POWER ISSUE",
AK1928="Defaut GE &amp; POWER Cabinet","POWER ISSUE",
AK1928="Sharing","POWER ISSUE",
AK1928="Sites strategiques &amp; DataCenter","POWER ISSUE",
AK1928="Exclu","Exclu",
AK1928="SAT","TX ISSUE",
AK1928="SPARE-ISSUE","SPARE-ISSUE",
AK1928="Fiber CAmtel","TX ISSUE",
AK1928="Fiber AOF","TX ISSUE",
AK1928="Projet OCM (HUAWEI)","TRAVAUX-HUAWEI",
AK1928="Projet OCM (NOKIA)","TRAVAUX -NOKIA",
AK1928="ACCESS-ISSUE","ACCESS-ISSUE",
AK1928="Projet OCM (ZTE, NOKIA, autres projets)","TRAVAUX OCM",
AK1928="No root CAuse","No root cause",
AK1928="ODU HS","TX ISSUE",
AK1928="IP &amp; VLAN","TX ISSUE",
AK1928="Warehouse HUAWEI","SPARE-ISSUE",
AK1928="SPARE-HS","SPARE-ISSUE",
AK1928="Power Telco","RAN ISSUE",AK1928="no impacts","no impacts"
),"")</f>
        <v>No root cause</v>
      </c>
      <c r="AK1928" s="81" t="s">
        <v>5620</v>
      </c>
      <c r="AL1928" s="56" t="str" cm="1">
        <f t="array" ref="AL1928">IFERROR(_xlfn.IFS(
AK1928="MPR ISSUE","ACTIVE",
AK1928="BSS Hardware Issue","ACTIVE",
AK1928="Sites strategiques, MLL, Pylone, etc.","PASSIVE",
AK1928="AKTIVCO DEFAUT GE &amp; POWER Cabinet","PASSIVE",
AK1928="AKTIVCO Coupure ENEO &amp; Baisse de tension","PASSIVE",
AK1928="Coupure ENEO &amp; Baisse de tension","PASSIVE",
AK1928="Defaut GE &amp; POWER Cabinet","PASSIVE",
AK1928="Sharing","PASSIVE",
AK1928="Sites strategiques &amp; DataCenter","PASSIVE",
AK1928="Exclu","Exclu",
AK1928="SAT","ACTIVE",
AK1928="SPARE-ISSUE","SPARE-ISSUE",
AK1928="Fiber CAmtel","ACTIVE",
AK1928="Fiber AOF","ACTIVE",
AK1928="Projet OCM (HUAWEI)","PLANNED WORKS",
AK1928="Projet OCM (NOKIA)","PLANNED WORKS",
AK1928="ACCESS-ISSUE","ACCESS-ISSUE",
AK1928="Projet OCM (ZTE, NOKIA, autres projets)","PLANNED WORKS",
AK1928="No root CAuse","No root cause",
AK1928="ODU HS","ACTIVE",
AK1928="IP &amp; VLAN","ACTIVE",
AK1928="Warehouse HUAWEI","SPARE-ISSUE",
AK1928="SPARE-HS","SPARE-ISSUE",
AK1928="Power Telco","ACTIVE", AK1928="no impacts","no impacts"
),"")</f>
        <v>No root cause</v>
      </c>
      <c r="AM1928" s="108" t="s">
        <v>5537</v>
      </c>
      <c r="AN1928" s="117" t="s">
        <v>3323</v>
      </c>
      <c r="AP1928" s="23" t="s">
        <v>5537</v>
      </c>
      <c r="AQ1928" s="23" t="s">
        <v>5537</v>
      </c>
      <c r="AR1928" s="7"/>
      <c r="AS1928" s="6"/>
      <c r="AT1928" s="7"/>
      <c r="AU1928" s="3" t="s">
        <v>5537</v>
      </c>
      <c r="AV1928" s="24" t="s">
        <v>5537</v>
      </c>
      <c r="AW1928" s="24" t="s">
        <v>5537</v>
      </c>
      <c r="AX1928" s="24" t="s">
        <v>5537</v>
      </c>
      <c r="AY1928" s="24" t="s">
        <v>5537</v>
      </c>
      <c r="AZ1928" s="24" t="s">
        <v>5537</v>
      </c>
      <c r="BA1928" s="24" t="s">
        <v>5537</v>
      </c>
      <c r="BB1928" s="24" t="s">
        <v>5537</v>
      </c>
      <c r="BC1928" s="24" t="s">
        <v>5537</v>
      </c>
      <c r="BD1928" s="24" t="s">
        <v>5537</v>
      </c>
      <c r="BE1928" s="24" t="s">
        <v>5537</v>
      </c>
      <c r="BF1928" s="24" t="s">
        <v>5537</v>
      </c>
      <c r="BG1928" s="24" t="s">
        <v>5537</v>
      </c>
      <c r="BH1928" s="24" t="s">
        <v>5537</v>
      </c>
      <c r="BI1928" s="9" t="s">
        <v>5537</v>
      </c>
      <c r="BJ1928" s="14"/>
      <c r="BK1928" s="14" t="s">
        <v>5537</v>
      </c>
      <c r="BL1928" s="14" t="str">
        <f>_xlfn.XLOOKUP(B1928,'[4]cell downs 18042026 17h'!$B:$B,'[4]cell downs 18042026 17h'!$B:$B,"")</f>
        <v/>
      </c>
      <c r="BM1928" s="14" t="str">
        <f>_xlfn.XLOOKUP(B1928,'[5]Cells Huawei 19042026 15h'!$B:$B,'[5]Cells Huawei 19042026 15h'!$B:$B,"")</f>
        <v/>
      </c>
      <c r="BN1928" s="9" t="str">
        <f>_xlfn.XLOOKUP(B1928,'[6]cells down 19042026 9H40'!$B:$B,'[6]cells down 19042026 9H40'!$B:$B,"")</f>
        <v/>
      </c>
      <c r="BO1928" s="9" t="s">
        <v>3323</v>
      </c>
      <c r="BP1928" s="9" t="s">
        <v>12</v>
      </c>
    </row>
    <row r="1929" spans="1:68" s="9" customFormat="1" x14ac:dyDescent="0.35">
      <c r="A1929" s="1" t="s">
        <v>3070</v>
      </c>
      <c r="B1929" s="8" t="s">
        <v>3071</v>
      </c>
      <c r="C1929" s="3" t="str">
        <f>_xlfn.XLOOKUP(B1929,'[1]daily break down'!$D:$D,'[1]daily break down'!$E:$E,"")</f>
        <v>Douala</v>
      </c>
      <c r="D1929" s="1" t="s">
        <v>21</v>
      </c>
      <c r="E1929" s="1" t="s">
        <v>3072</v>
      </c>
      <c r="F1929" s="3" t="s">
        <v>31</v>
      </c>
      <c r="G1929" s="1" t="s">
        <v>32</v>
      </c>
      <c r="H1929" s="41" t="str">
        <f>_xlfn.XLOOKUP(B1929,[2]CALCULATION!$B:$B,[2]CALCULATION!$H:$H,"")</f>
        <v>ZTE</v>
      </c>
      <c r="I1929" s="34">
        <v>0</v>
      </c>
      <c r="J1929" s="34">
        <v>0</v>
      </c>
      <c r="K1929" s="34">
        <v>0</v>
      </c>
      <c r="L1929" s="34">
        <v>0</v>
      </c>
      <c r="M1929" s="34">
        <v>0</v>
      </c>
      <c r="N1929" s="34">
        <v>0</v>
      </c>
      <c r="O1929" s="34">
        <v>0</v>
      </c>
      <c r="P1929" s="34">
        <v>0</v>
      </c>
      <c r="Q1929" s="34">
        <v>0</v>
      </c>
      <c r="R1929" s="34">
        <v>0</v>
      </c>
      <c r="S1929" s="109">
        <v>0</v>
      </c>
      <c r="T1929" s="109">
        <f>_xlfn.XLOOKUP(B1929,'[3]Nur des jours'!$B:$B,'[3]Nur des jours'!$U:$U,"")</f>
        <v>0</v>
      </c>
      <c r="U1929" s="109">
        <v>0</v>
      </c>
      <c r="V1929" s="109">
        <v>0</v>
      </c>
      <c r="W1929" s="109">
        <v>0</v>
      </c>
      <c r="X1929" s="109">
        <v>0</v>
      </c>
      <c r="Y1929" s="109">
        <v>0</v>
      </c>
      <c r="Z1929" s="109">
        <v>0</v>
      </c>
      <c r="AA1929" s="109">
        <v>0</v>
      </c>
      <c r="AB1929" s="109">
        <v>0</v>
      </c>
      <c r="AC1929" s="109">
        <v>0</v>
      </c>
      <c r="AD1929" s="109">
        <v>0</v>
      </c>
      <c r="AE1929" s="109">
        <v>1.7835078317394702E-3</v>
      </c>
      <c r="AF1929" s="109">
        <v>1.7835078317394702E-3</v>
      </c>
      <c r="AG1929" s="57" t="str">
        <f>_xlfn.XLOOKUP(B1929,[3]CALCULATION!$B:$B,[3]CALCULATION!$M:$M,"")</f>
        <v>Operationnel</v>
      </c>
      <c r="AH1929" s="57"/>
      <c r="AI1929" s="56" t="str" cm="1">
        <f t="array" ref="AI1929">IFERROR(_xlfn.IFS(
AK1929="MPR ISSUE","PDH",
AK1929="BSS Hardware Issue","BSS",
AK1929="Sites strategiques, MLL, Pylone, etc.","ENVTECH",
AK1929="AKTIVCO DEFAUT GE &amp; POWER Cabinet","AKTIVCO",
AK1929="AKTIVCO Coupure ENEO &amp; Baisse de tension","AKTIVCO GRID ONLY",
AK1929="Coupure ENEO &amp; Baisse de tension","IHS GRID ONLY",
AK1929="Defaut GE &amp; POWER Cabinet","IHS",
AK1929="Sharing","Partners",
AK1929="Sites strategiques &amp; DataCenter","SST &amp; DC",
AK1929="Exclu","Exclu",
AK1929="SAT","SAT",
AK1929="SPARE-ISSUE","SPARE-ISSUE",
AK1929="Fiber CAmtel","TRANS_FO_CAMTEL",
AK1929="Fiber AOF","Fiber AOF",
AK1929="Projet OCM (HUAWEI)","TRAVAUX-HUAWEI",
AK1929="Projet OCM (NOKIA)","TRAVAUX-NOKIA",
AK1929="ACCESS-ISSUE","ACCESS-ISSUE",
AK1929="Projet OCM (ZTE, NOKIA, autres projets)","TRAVAUX OCM",
AK1929="No root CAuse","No root cause",
AK1929="ODU HS","PDH",
AK1929="IP &amp; VLAN","PDH",
AK1929="Warehouse HUAWEI","SPARE-ISSUE",
AK1929="SPARE-HS","SPARE-ISSUE",
AK1929="Power Telco","BSS",AK1929="no impacts","no impacts"
),"")</f>
        <v>No root cause</v>
      </c>
      <c r="AJ1929" s="56" t="str" cm="1">
        <f t="array" ref="AJ1929">IFERROR(_xlfn.IFS(
AK1929="MPR ISSUE","TX ISSUE",
AK1929="BSS Hardware Issue","RAN ISSUE",
AK1929="Sites strategiques, MLL, Pylone, etc.","ENVTECH",
AK1929="AKTIVCO DEFAUT GE &amp; POWER Cabinet","POWER ISSUE",
AK1929="AKTIVCO Coupure ENEO &amp; Baisse de tension","POWER ISSUE",
AK1929="Coupure ENEO &amp; Baisse de tension","POWER ISSUE",
AK1929="Defaut GE &amp; POWER Cabinet","POWER ISSUE",
AK1929="Sharing","POWER ISSUE",
AK1929="Sites strategiques &amp; DataCenter","POWER ISSUE",
AK1929="Exclu","Exclu",
AK1929="SAT","TX ISSUE",
AK1929="SPARE-ISSUE","SPARE-ISSUE",
AK1929="Fiber CAmtel","TX ISSUE",
AK1929="Fiber AOF","TX ISSUE",
AK1929="Projet OCM (HUAWEI)","TRAVAUX-HUAWEI",
AK1929="Projet OCM (NOKIA)","TRAVAUX -NOKIA",
AK1929="ACCESS-ISSUE","ACCESS-ISSUE",
AK1929="Projet OCM (ZTE, NOKIA, autres projets)","TRAVAUX OCM",
AK1929="No root CAuse","No root cause",
AK1929="ODU HS","TX ISSUE",
AK1929="IP &amp; VLAN","TX ISSUE",
AK1929="Warehouse HUAWEI","SPARE-ISSUE",
AK1929="SPARE-HS","SPARE-ISSUE",
AK1929="Power Telco","RAN ISSUE",AK1929="no impacts","no impacts"
),"")</f>
        <v>No root cause</v>
      </c>
      <c r="AK1929" s="81" t="s">
        <v>5620</v>
      </c>
      <c r="AL1929" s="56" t="str" cm="1">
        <f t="array" ref="AL1929">IFERROR(_xlfn.IFS(
AK1929="MPR ISSUE","ACTIVE",
AK1929="BSS Hardware Issue","ACTIVE",
AK1929="Sites strategiques, MLL, Pylone, etc.","PASSIVE",
AK1929="AKTIVCO DEFAUT GE &amp; POWER Cabinet","PASSIVE",
AK1929="AKTIVCO Coupure ENEO &amp; Baisse de tension","PASSIVE",
AK1929="Coupure ENEO &amp; Baisse de tension","PASSIVE",
AK1929="Defaut GE &amp; POWER Cabinet","PASSIVE",
AK1929="Sharing","PASSIVE",
AK1929="Sites strategiques &amp; DataCenter","PASSIVE",
AK1929="Exclu","Exclu",
AK1929="SAT","ACTIVE",
AK1929="SPARE-ISSUE","SPARE-ISSUE",
AK1929="Fiber CAmtel","ACTIVE",
AK1929="Fiber AOF","ACTIVE",
AK1929="Projet OCM (HUAWEI)","PLANNED WORKS",
AK1929="Projet OCM (NOKIA)","PLANNED WORKS",
AK1929="ACCESS-ISSUE","ACCESS-ISSUE",
AK1929="Projet OCM (ZTE, NOKIA, autres projets)","PLANNED WORKS",
AK1929="No root CAuse","No root cause",
AK1929="ODU HS","ACTIVE",
AK1929="IP &amp; VLAN","ACTIVE",
AK1929="Warehouse HUAWEI","SPARE-ISSUE",
AK1929="SPARE-HS","SPARE-ISSUE",
AK1929="Power Telco","ACTIVE", AK1929="no impacts","no impacts"
),"")</f>
        <v>No root cause</v>
      </c>
      <c r="AM1929" s="108" t="s">
        <v>5537</v>
      </c>
      <c r="AN1929" s="117" t="s">
        <v>3071</v>
      </c>
      <c r="AP1929" s="23" t="s">
        <v>5537</v>
      </c>
      <c r="AQ1929" s="23" t="s">
        <v>5537</v>
      </c>
      <c r="AR1929" s="7"/>
      <c r="AS1929" s="6"/>
      <c r="AT1929" s="7"/>
      <c r="AU1929" s="3" t="s">
        <v>5537</v>
      </c>
      <c r="AV1929" s="24" t="s">
        <v>5537</v>
      </c>
      <c r="AW1929" s="24" t="s">
        <v>5537</v>
      </c>
      <c r="AX1929" s="24" t="s">
        <v>5537</v>
      </c>
      <c r="AY1929" s="24" t="s">
        <v>5537</v>
      </c>
      <c r="AZ1929" s="24" t="s">
        <v>5537</v>
      </c>
      <c r="BA1929" s="24" t="s">
        <v>5537</v>
      </c>
      <c r="BB1929" s="24" t="s">
        <v>5537</v>
      </c>
      <c r="BC1929" s="24" t="s">
        <v>5537</v>
      </c>
      <c r="BD1929" s="24" t="s">
        <v>5537</v>
      </c>
      <c r="BE1929" s="24" t="s">
        <v>5537</v>
      </c>
      <c r="BF1929" s="24" t="s">
        <v>5537</v>
      </c>
      <c r="BG1929" s="24" t="s">
        <v>5537</v>
      </c>
      <c r="BH1929" s="24" t="s">
        <v>5537</v>
      </c>
      <c r="BI1929" s="9" t="s">
        <v>5537</v>
      </c>
      <c r="BJ1929" s="14"/>
      <c r="BK1929" s="14" t="s">
        <v>5537</v>
      </c>
      <c r="BL1929" s="14" t="str">
        <f>_xlfn.XLOOKUP(B1929,'[4]cell downs 18042026 17h'!$B:$B,'[4]cell downs 18042026 17h'!$B:$B,"")</f>
        <v/>
      </c>
      <c r="BM1929" s="14" t="str">
        <f>_xlfn.XLOOKUP(B1929,'[5]Cells Huawei 19042026 15h'!$B:$B,'[5]Cells Huawei 19042026 15h'!$B:$B,"")</f>
        <v/>
      </c>
      <c r="BN1929" s="9" t="str">
        <f>_xlfn.XLOOKUP(B1929,'[6]cells down 19042026 9H40'!$B:$B,'[6]cells down 19042026 9H40'!$B:$B,"")</f>
        <v/>
      </c>
      <c r="BO1929" s="9" t="s">
        <v>5537</v>
      </c>
      <c r="BP1929" s="9" t="s">
        <v>154</v>
      </c>
    </row>
    <row r="1930" spans="1:68" s="9" customFormat="1" ht="21" customHeight="1" x14ac:dyDescent="0.35">
      <c r="A1930" s="1" t="s">
        <v>394</v>
      </c>
      <c r="B1930" s="8" t="s">
        <v>395</v>
      </c>
      <c r="C1930" s="3" t="str">
        <f>_xlfn.XLOOKUP(B1930,'[1]daily break down'!$D:$D,'[1]daily break down'!$E:$E,"")</f>
        <v>NORD</v>
      </c>
      <c r="D1930" s="1" t="s">
        <v>11</v>
      </c>
      <c r="E1930" s="1" t="s">
        <v>66</v>
      </c>
      <c r="F1930" s="3" t="s">
        <v>23</v>
      </c>
      <c r="G1930" s="1" t="s">
        <v>396</v>
      </c>
      <c r="H1930" s="40" t="str">
        <f>_xlfn.XLOOKUP(B1930,[2]CALCULATION!$B:$B,[2]CALCULATION!$H:$H,"")</f>
        <v>NOKIA</v>
      </c>
      <c r="I1930" s="34">
        <v>0</v>
      </c>
      <c r="J1930" s="34">
        <v>0</v>
      </c>
      <c r="K1930" s="34">
        <v>0</v>
      </c>
      <c r="L1930" s="34">
        <v>0</v>
      </c>
      <c r="M1930" s="34">
        <v>0</v>
      </c>
      <c r="N1930" s="34">
        <v>0</v>
      </c>
      <c r="O1930" s="34">
        <v>0</v>
      </c>
      <c r="P1930" s="34">
        <v>0</v>
      </c>
      <c r="Q1930" s="34">
        <v>0</v>
      </c>
      <c r="R1930" s="34">
        <v>0</v>
      </c>
      <c r="S1930" s="109">
        <v>0</v>
      </c>
      <c r="T1930" s="109">
        <f>_xlfn.XLOOKUP(B1930,'[3]Nur des jours'!$B:$B,'[3]Nur des jours'!$U:$U,"")</f>
        <v>0</v>
      </c>
      <c r="U1930" s="109">
        <v>2.2551924884225978E-2</v>
      </c>
      <c r="V1930" s="109">
        <v>0</v>
      </c>
      <c r="W1930" s="109">
        <v>0</v>
      </c>
      <c r="X1930" s="109">
        <v>0</v>
      </c>
      <c r="Y1930" s="109">
        <v>0</v>
      </c>
      <c r="Z1930" s="109">
        <v>0</v>
      </c>
      <c r="AA1930" s="109">
        <v>0</v>
      </c>
      <c r="AB1930" s="109">
        <v>0</v>
      </c>
      <c r="AC1930" s="109">
        <v>0</v>
      </c>
      <c r="AD1930" s="109">
        <v>0</v>
      </c>
      <c r="AE1930" s="109">
        <v>0</v>
      </c>
      <c r="AF1930" s="109">
        <v>0</v>
      </c>
      <c r="AG1930" s="57" t="str">
        <f>_xlfn.XLOOKUP(B1930,[3]CALCULATION!$B:$B,[3]CALCULATION!$M:$M,"")</f>
        <v>Operationnel</v>
      </c>
      <c r="AH1930" s="57"/>
      <c r="AI1930" s="56" t="str" cm="1">
        <f t="array" ref="AI1930">IFERROR(_xlfn.IFS(
AK1930="MPR ISSUE","PDH",
AK1930="BSS Hardware Issue","BSS",
AK1930="Sites strategiques, MLL, Pylone, etc.","ENVTECH",
AK1930="AKTIVCO DEFAUT GE &amp; POWER Cabinet","AKTIVCO",
AK1930="AKTIVCO Coupure ENEO &amp; Baisse de tension","AKTIVCO GRID ONLY",
AK1930="Coupure ENEO &amp; Baisse de tension","IHS GRID ONLY",
AK1930="Defaut GE &amp; POWER Cabinet","IHS",
AK1930="Sharing","Partners",
AK1930="Sites strategiques &amp; DataCenter","SST &amp; DC",
AK1930="Exclu","Exclu",
AK1930="SAT","SAT",
AK1930="SPARE-ISSUE","SPARE-ISSUE",
AK1930="Fiber CAmtel","TRANS_FO_CAMTEL",
AK1930="Fiber AOF","Fiber AOF",
AK1930="Projet OCM (HUAWEI)","TRAVAUX-HUAWEI",
AK1930="Projet OCM (NOKIA)","TRAVAUX-NOKIA",
AK1930="ACCESS-ISSUE","ACCESS-ISSUE",
AK1930="Projet OCM (ZTE, NOKIA, autres projets)","TRAVAUX OCM",
AK1930="No root CAuse","No root cause",
AK1930="ODU HS","PDH",
AK1930="IP &amp; VLAN","PDH",
AK1930="Warehouse HUAWEI","SPARE-ISSUE",
AK1930="SPARE-HS","SPARE-ISSUE",
AK1930="Power Telco","BSS",AK1930="no impacts","no impacts"
),"")</f>
        <v>No root cause</v>
      </c>
      <c r="AJ1930" s="56" t="str" cm="1">
        <f t="array" ref="AJ1930">IFERROR(_xlfn.IFS(
AK1930="MPR ISSUE","TX ISSUE",
AK1930="BSS Hardware Issue","RAN ISSUE",
AK1930="Sites strategiques, MLL, Pylone, etc.","ENVTECH",
AK1930="AKTIVCO DEFAUT GE &amp; POWER Cabinet","POWER ISSUE",
AK1930="AKTIVCO Coupure ENEO &amp; Baisse de tension","POWER ISSUE",
AK1930="Coupure ENEO &amp; Baisse de tension","POWER ISSUE",
AK1930="Defaut GE &amp; POWER Cabinet","POWER ISSUE",
AK1930="Sharing","POWER ISSUE",
AK1930="Sites strategiques &amp; DataCenter","POWER ISSUE",
AK1930="Exclu","Exclu",
AK1930="SAT","TX ISSUE",
AK1930="SPARE-ISSUE","SPARE-ISSUE",
AK1930="Fiber CAmtel","TX ISSUE",
AK1930="Fiber AOF","TX ISSUE",
AK1930="Projet OCM (HUAWEI)","TRAVAUX-HUAWEI",
AK1930="Projet OCM (NOKIA)","TRAVAUX -NOKIA",
AK1930="ACCESS-ISSUE","ACCESS-ISSUE",
AK1930="Projet OCM (ZTE, NOKIA, autres projets)","TRAVAUX OCM",
AK1930="No root CAuse","No root cause",
AK1930="ODU HS","TX ISSUE",
AK1930="IP &amp; VLAN","TX ISSUE",
AK1930="Warehouse HUAWEI","SPARE-ISSUE",
AK1930="SPARE-HS","SPARE-ISSUE",
AK1930="Power Telco","RAN ISSUE",AK1930="no impacts","no impacts"
),"")</f>
        <v>No root cause</v>
      </c>
      <c r="AK1930" s="81" t="s">
        <v>5620</v>
      </c>
      <c r="AL1930" s="56" t="str" cm="1">
        <f t="array" ref="AL1930">IFERROR(_xlfn.IFS(
AK1930="MPR ISSUE","ACTIVE",
AK1930="BSS Hardware Issue","ACTIVE",
AK1930="Sites strategiques, MLL, Pylone, etc.","PASSIVE",
AK1930="AKTIVCO DEFAUT GE &amp; POWER Cabinet","PASSIVE",
AK1930="AKTIVCO Coupure ENEO &amp; Baisse de tension","PASSIVE",
AK1930="Coupure ENEO &amp; Baisse de tension","PASSIVE",
AK1930="Defaut GE &amp; POWER Cabinet","PASSIVE",
AK1930="Sharing","PASSIVE",
AK1930="Sites strategiques &amp; DataCenter","PASSIVE",
AK1930="Exclu","Exclu",
AK1930="SAT","ACTIVE",
AK1930="SPARE-ISSUE","SPARE-ISSUE",
AK1930="Fiber CAmtel","ACTIVE",
AK1930="Fiber AOF","ACTIVE",
AK1930="Projet OCM (HUAWEI)","PLANNED WORKS",
AK1930="Projet OCM (NOKIA)","PLANNED WORKS",
AK1930="ACCESS-ISSUE","ACCESS-ISSUE",
AK1930="Projet OCM (ZTE, NOKIA, autres projets)","PLANNED WORKS",
AK1930="No root CAuse","No root cause",
AK1930="ODU HS","ACTIVE",
AK1930="IP &amp; VLAN","ACTIVE",
AK1930="Warehouse HUAWEI","SPARE-ISSUE",
AK1930="SPARE-HS","SPARE-ISSUE",
AK1930="Power Telco","ACTIVE", AK1930="no impacts","no impacts"
),"")</f>
        <v>No root cause</v>
      </c>
      <c r="AM1930" s="108" t="s">
        <v>5537</v>
      </c>
      <c r="AN1930" s="117" t="s">
        <v>395</v>
      </c>
      <c r="AP1930" s="23" t="s">
        <v>5537</v>
      </c>
      <c r="AQ1930" s="23" t="s">
        <v>5537</v>
      </c>
      <c r="AR1930" s="7"/>
      <c r="AS1930" s="6"/>
      <c r="AT1930" s="7"/>
      <c r="AU1930" s="3" t="s">
        <v>5537</v>
      </c>
      <c r="AV1930" s="24" t="s">
        <v>5537</v>
      </c>
      <c r="AW1930" s="24" t="s">
        <v>5537</v>
      </c>
      <c r="AX1930" s="24" t="s">
        <v>5537</v>
      </c>
      <c r="AY1930" s="24" t="s">
        <v>5537</v>
      </c>
      <c r="AZ1930" s="24" t="s">
        <v>5537</v>
      </c>
      <c r="BA1930" s="24" t="s">
        <v>5537</v>
      </c>
      <c r="BB1930" s="24" t="s">
        <v>5537</v>
      </c>
      <c r="BC1930" s="24" t="s">
        <v>5537</v>
      </c>
      <c r="BD1930" s="24" t="s">
        <v>5537</v>
      </c>
      <c r="BE1930" s="24" t="s">
        <v>5537</v>
      </c>
      <c r="BF1930" s="24" t="s">
        <v>5537</v>
      </c>
      <c r="BG1930" s="24" t="s">
        <v>5537</v>
      </c>
      <c r="BH1930" s="24" t="s">
        <v>5537</v>
      </c>
      <c r="BI1930" s="9" t="s">
        <v>5537</v>
      </c>
      <c r="BJ1930" s="14"/>
      <c r="BK1930" s="14" t="s">
        <v>5537</v>
      </c>
      <c r="BL1930" s="14" t="str">
        <f>_xlfn.XLOOKUP(B1930,'[4]cell downs 18042026 17h'!$B:$B,'[4]cell downs 18042026 17h'!$B:$B,"")</f>
        <v/>
      </c>
      <c r="BM1930" s="14" t="str">
        <f>_xlfn.XLOOKUP(B1930,'[5]Cells Huawei 19042026 15h'!$B:$B,'[5]Cells Huawei 19042026 15h'!$B:$B,"")</f>
        <v/>
      </c>
      <c r="BN1930" s="9" t="str">
        <f>_xlfn.XLOOKUP(B1930,'[6]cells down 19042026 9H40'!$B:$B,'[6]cells down 19042026 9H40'!$B:$B,"")</f>
        <v/>
      </c>
      <c r="BO1930" s="9" t="s">
        <v>395</v>
      </c>
      <c r="BP1930" s="9" t="s">
        <v>154</v>
      </c>
    </row>
    <row r="1931" spans="1:68" s="9" customFormat="1" x14ac:dyDescent="0.35">
      <c r="A1931" s="2" t="s">
        <v>4998</v>
      </c>
      <c r="B1931" s="8" t="s">
        <v>4999</v>
      </c>
      <c r="C1931" s="3" t="str">
        <f>_xlfn.XLOOKUP(B1931,'[1]daily break down'!$D:$D,'[1]daily break down'!$E:$E,"")</f>
        <v>NORD-OUEST</v>
      </c>
      <c r="D1931" s="1" t="s">
        <v>11</v>
      </c>
      <c r="E1931" s="1" t="s">
        <v>12</v>
      </c>
      <c r="F1931" s="3" t="s">
        <v>51</v>
      </c>
      <c r="G1931" s="1" t="s">
        <v>4998</v>
      </c>
      <c r="H1931" s="39" t="str">
        <f>_xlfn.XLOOKUP(B1931,[2]CALCULATION!$B:$B,[2]CALCULATION!$H:$H,"")</f>
        <v>HUAWEI</v>
      </c>
      <c r="I1931" s="34">
        <v>0</v>
      </c>
      <c r="J1931" s="34">
        <v>0</v>
      </c>
      <c r="K1931" s="34">
        <v>0</v>
      </c>
      <c r="L1931" s="34">
        <v>0</v>
      </c>
      <c r="M1931" s="34">
        <v>0</v>
      </c>
      <c r="N1931" s="34">
        <v>0</v>
      </c>
      <c r="O1931" s="34">
        <v>0</v>
      </c>
      <c r="P1931" s="34">
        <v>0</v>
      </c>
      <c r="Q1931" s="34">
        <v>0</v>
      </c>
      <c r="R1931" s="34">
        <v>0</v>
      </c>
      <c r="S1931" s="109">
        <v>0</v>
      </c>
      <c r="T1931" s="109">
        <f>_xlfn.XLOOKUP(B1931,'[3]Nur des jours'!$B:$B,'[3]Nur des jours'!$U:$U,"")</f>
        <v>0</v>
      </c>
      <c r="U1931" s="109">
        <v>0</v>
      </c>
      <c r="V1931" s="109">
        <v>0</v>
      </c>
      <c r="W1931" s="109">
        <v>0</v>
      </c>
      <c r="X1931" s="109">
        <v>0</v>
      </c>
      <c r="Y1931" s="109">
        <v>0</v>
      </c>
      <c r="Z1931" s="109">
        <v>0</v>
      </c>
      <c r="AA1931" s="109">
        <v>0</v>
      </c>
      <c r="AB1931" s="109">
        <v>0</v>
      </c>
      <c r="AC1931" s="109">
        <v>0</v>
      </c>
      <c r="AD1931" s="109">
        <v>0</v>
      </c>
      <c r="AE1931" s="109">
        <v>0</v>
      </c>
      <c r="AF1931" s="109">
        <v>0</v>
      </c>
      <c r="AG1931" s="57" t="str">
        <f>_xlfn.XLOOKUP(B1931,[3]CALCULATION!$B:$B,[3]CALCULATION!$M:$M,"")</f>
        <v>Insecurity</v>
      </c>
      <c r="AH1931" s="57"/>
      <c r="AI1931" s="56" t="str" cm="1">
        <f t="array" ref="AI1931">IFERROR(_xlfn.IFS(
AK1931="MPR ISSUE","PDH",
AK1931="BSS Hardware Issue","BSS",
AK1931="Sites strategiques, MLL, Pylone, etc.","ENVTECH",
AK1931="AKTIVCO DEFAUT GE &amp; POWER Cabinet","AKTIVCO",
AK1931="AKTIVCO Coupure ENEO &amp; Baisse de tension","AKTIVCO GRID ONLY",
AK1931="Coupure ENEO &amp; Baisse de tension","IHS GRID ONLY",
AK1931="Defaut GE &amp; POWER Cabinet","IHS",
AK1931="Sharing","Partners",
AK1931="Sites strategiques &amp; DataCenter","SST &amp; DC",
AK1931="Exclu","Exclu",
AK1931="SAT","SAT",
AK1931="SPARE-ISSUE","SPARE-ISSUE",
AK1931="Fiber CAmtel","TRANS_FO_CAMTEL",
AK1931="Fiber AOF","Fiber AOF",
AK1931="Projet OCM (HUAWEI)","TRAVAUX-HUAWEI",
AK1931="Projet OCM (NOKIA)","TRAVAUX-NOKIA",
AK1931="ACCESS-ISSUE","ACCESS-ISSUE",
AK1931="Projet OCM (ZTE, NOKIA, autres projets)","TRAVAUX OCM",
AK1931="No root CAuse","No root cause",
AK1931="ODU HS","PDH",
AK1931="IP &amp; VLAN","PDH",
AK1931="Warehouse HUAWEI","SPARE-ISSUE",
AK1931="SPARE-HS","SPARE-ISSUE",
AK1931="Power Telco","BSS",AK1931="no impacts","no impacts"
),"")</f>
        <v>No root cause</v>
      </c>
      <c r="AJ1931" s="56" t="str" cm="1">
        <f t="array" ref="AJ1931">IFERROR(_xlfn.IFS(
AK1931="MPR ISSUE","TX ISSUE",
AK1931="BSS Hardware Issue","RAN ISSUE",
AK1931="Sites strategiques, MLL, Pylone, etc.","ENVTECH",
AK1931="AKTIVCO DEFAUT GE &amp; POWER Cabinet","POWER ISSUE",
AK1931="AKTIVCO Coupure ENEO &amp; Baisse de tension","POWER ISSUE",
AK1931="Coupure ENEO &amp; Baisse de tension","POWER ISSUE",
AK1931="Defaut GE &amp; POWER Cabinet","POWER ISSUE",
AK1931="Sharing","POWER ISSUE",
AK1931="Sites strategiques &amp; DataCenter","POWER ISSUE",
AK1931="Exclu","Exclu",
AK1931="SAT","TX ISSUE",
AK1931="SPARE-ISSUE","SPARE-ISSUE",
AK1931="Fiber CAmtel","TX ISSUE",
AK1931="Fiber AOF","TX ISSUE",
AK1931="Projet OCM (HUAWEI)","TRAVAUX-HUAWEI",
AK1931="Projet OCM (NOKIA)","TRAVAUX -NOKIA",
AK1931="ACCESS-ISSUE","ACCESS-ISSUE",
AK1931="Projet OCM (ZTE, NOKIA, autres projets)","TRAVAUX OCM",
AK1931="No root CAuse","No root cause",
AK1931="ODU HS","TX ISSUE",
AK1931="IP &amp; VLAN","TX ISSUE",
AK1931="Warehouse HUAWEI","SPARE-ISSUE",
AK1931="SPARE-HS","SPARE-ISSUE",
AK1931="Power Telco","RAN ISSUE",AK1931="no impacts","no impacts"
),"")</f>
        <v>No root cause</v>
      </c>
      <c r="AK1931" s="81" t="s">
        <v>5620</v>
      </c>
      <c r="AL1931" s="56" t="str" cm="1">
        <f t="array" ref="AL1931">IFERROR(_xlfn.IFS(
AK1931="MPR ISSUE","ACTIVE",
AK1931="BSS Hardware Issue","ACTIVE",
AK1931="Sites strategiques, MLL, Pylone, etc.","PASSIVE",
AK1931="AKTIVCO DEFAUT GE &amp; POWER Cabinet","PASSIVE",
AK1931="AKTIVCO Coupure ENEO &amp; Baisse de tension","PASSIVE",
AK1931="Coupure ENEO &amp; Baisse de tension","PASSIVE",
AK1931="Defaut GE &amp; POWER Cabinet","PASSIVE",
AK1931="Sharing","PASSIVE",
AK1931="Sites strategiques &amp; DataCenter","PASSIVE",
AK1931="Exclu","Exclu",
AK1931="SAT","ACTIVE",
AK1931="SPARE-ISSUE","SPARE-ISSUE",
AK1931="Fiber CAmtel","ACTIVE",
AK1931="Fiber AOF","ACTIVE",
AK1931="Projet OCM (HUAWEI)","PLANNED WORKS",
AK1931="Projet OCM (NOKIA)","PLANNED WORKS",
AK1931="ACCESS-ISSUE","ACCESS-ISSUE",
AK1931="Projet OCM (ZTE, NOKIA, autres projets)","PLANNED WORKS",
AK1931="No root CAuse","No root cause",
AK1931="ODU HS","ACTIVE",
AK1931="IP &amp; VLAN","ACTIVE",
AK1931="Warehouse HUAWEI","SPARE-ISSUE",
AK1931="SPARE-HS","SPARE-ISSUE",
AK1931="Power Telco","ACTIVE", AK1931="no impacts","no impacts"
),"")</f>
        <v>No root cause</v>
      </c>
      <c r="AM1931" s="108" t="s">
        <v>5537</v>
      </c>
      <c r="AN1931" s="117" t="s">
        <v>4999</v>
      </c>
      <c r="AP1931" s="23" t="s">
        <v>5537</v>
      </c>
      <c r="AQ1931" s="23" t="s">
        <v>5537</v>
      </c>
      <c r="AR1931" s="7"/>
      <c r="AS1931" s="6"/>
      <c r="AT1931" s="7"/>
      <c r="AU1931" s="3" t="s">
        <v>5537</v>
      </c>
      <c r="AV1931" s="24" t="s">
        <v>5537</v>
      </c>
      <c r="AW1931" s="24" t="s">
        <v>5537</v>
      </c>
      <c r="AX1931" s="24" t="s">
        <v>5537</v>
      </c>
      <c r="AY1931" s="24" t="s">
        <v>5537</v>
      </c>
      <c r="AZ1931" s="24" t="s">
        <v>5537</v>
      </c>
      <c r="BA1931" s="24" t="s">
        <v>5537</v>
      </c>
      <c r="BB1931" s="24" t="s">
        <v>5537</v>
      </c>
      <c r="BC1931" s="24" t="s">
        <v>5537</v>
      </c>
      <c r="BD1931" s="24" t="s">
        <v>5537</v>
      </c>
      <c r="BE1931" s="24" t="s">
        <v>5537</v>
      </c>
      <c r="BF1931" s="24" t="s">
        <v>5537</v>
      </c>
      <c r="BG1931" s="24" t="s">
        <v>5537</v>
      </c>
      <c r="BH1931" s="24" t="s">
        <v>5537</v>
      </c>
      <c r="BI1931" s="9" t="s">
        <v>5537</v>
      </c>
      <c r="BJ1931" s="14"/>
      <c r="BK1931" s="14" t="s">
        <v>5537</v>
      </c>
      <c r="BL1931" s="14" t="str">
        <f>_xlfn.XLOOKUP(B1931,'[4]cell downs 18042026 17h'!$B:$B,'[4]cell downs 18042026 17h'!$B:$B,"")</f>
        <v/>
      </c>
      <c r="BM1931" s="14" t="str">
        <f>_xlfn.XLOOKUP(B1931,'[5]Cells Huawei 19042026 15h'!$B:$B,'[5]Cells Huawei 19042026 15h'!$B:$B,"")</f>
        <v/>
      </c>
      <c r="BN1931" s="9" t="str">
        <f>_xlfn.XLOOKUP(B1931,'[6]cells down 19042026 9H40'!$B:$B,'[6]cells down 19042026 9H40'!$B:$B,"")</f>
        <v/>
      </c>
      <c r="BO1931" s="9" t="s">
        <v>4999</v>
      </c>
      <c r="BP1931" s="9" t="s">
        <v>12</v>
      </c>
    </row>
    <row r="1932" spans="1:68" s="9" customFormat="1" x14ac:dyDescent="0.35">
      <c r="A1932" s="1" t="s">
        <v>4163</v>
      </c>
      <c r="B1932" s="8" t="s">
        <v>4164</v>
      </c>
      <c r="C1932" s="3" t="str">
        <f>_xlfn.XLOOKUP(B1932,'[1]daily break down'!$D:$D,'[1]daily break down'!$E:$E,"")</f>
        <v>Douala</v>
      </c>
      <c r="D1932" s="1" t="s">
        <v>11</v>
      </c>
      <c r="E1932" s="1" t="s">
        <v>302</v>
      </c>
      <c r="F1932" s="3" t="s">
        <v>31</v>
      </c>
      <c r="G1932" s="1" t="s">
        <v>32</v>
      </c>
      <c r="H1932" s="41" t="str">
        <f>_xlfn.XLOOKUP(B1932,[2]CALCULATION!$B:$B,[2]CALCULATION!$H:$H,"")</f>
        <v>ZTE</v>
      </c>
      <c r="I1932" s="34">
        <v>0</v>
      </c>
      <c r="J1932" s="34">
        <v>0</v>
      </c>
      <c r="K1932" s="34">
        <v>0</v>
      </c>
      <c r="L1932" s="34">
        <v>0</v>
      </c>
      <c r="M1932" s="34">
        <v>0</v>
      </c>
      <c r="N1932" s="34">
        <v>0</v>
      </c>
      <c r="O1932" s="34">
        <v>0</v>
      </c>
      <c r="P1932" s="34">
        <v>0</v>
      </c>
      <c r="Q1932" s="34">
        <v>6.581143899119074E-2</v>
      </c>
      <c r="R1932" s="34">
        <v>0</v>
      </c>
      <c r="S1932" s="109">
        <v>0</v>
      </c>
      <c r="T1932" s="109">
        <f>_xlfn.XLOOKUP(B1932,'[3]Nur des jours'!$B:$B,'[3]Nur des jours'!$U:$U,"")</f>
        <v>0</v>
      </c>
      <c r="U1932" s="109">
        <v>0</v>
      </c>
      <c r="V1932" s="109">
        <v>0</v>
      </c>
      <c r="W1932" s="109">
        <v>0</v>
      </c>
      <c r="X1932" s="109">
        <v>0</v>
      </c>
      <c r="Y1932" s="109">
        <v>0</v>
      </c>
      <c r="Z1932" s="109">
        <v>0</v>
      </c>
      <c r="AA1932" s="109">
        <v>0</v>
      </c>
      <c r="AB1932" s="109">
        <v>0</v>
      </c>
      <c r="AC1932" s="109">
        <v>0</v>
      </c>
      <c r="AD1932" s="109">
        <v>0</v>
      </c>
      <c r="AE1932" s="109">
        <v>0</v>
      </c>
      <c r="AF1932" s="109">
        <v>0</v>
      </c>
      <c r="AG1932" s="57" t="str">
        <f>_xlfn.XLOOKUP(B1932,[3]CALCULATION!$B:$B,[3]CALCULATION!$M:$M,"")</f>
        <v>Operationnel</v>
      </c>
      <c r="AH1932" s="57"/>
      <c r="AI1932" s="56" t="str" cm="1">
        <f t="array" ref="AI1932">IFERROR(_xlfn.IFS(
AK1932="MPR ISSUE","PDH",
AK1932="BSS Hardware Issue","BSS",
AK1932="Sites strategiques, MLL, Pylone, etc.","ENVTECH",
AK1932="AKTIVCO DEFAUT GE &amp; POWER Cabinet","AKTIVCO",
AK1932="AKTIVCO Coupure ENEO &amp; Baisse de tension","AKTIVCO GRID ONLY",
AK1932="Coupure ENEO &amp; Baisse de tension","IHS GRID ONLY",
AK1932="Defaut GE &amp; POWER Cabinet","IHS",
AK1932="Sharing","Partners",
AK1932="Sites strategiques &amp; DataCenter","SST &amp; DC",
AK1932="Exclu","Exclu",
AK1932="SAT","SAT",
AK1932="SPARE-ISSUE","SPARE-ISSUE",
AK1932="Fiber CAmtel","TRANS_FO_CAMTEL",
AK1932="Fiber AOF","Fiber AOF",
AK1932="Projet OCM (HUAWEI)","TRAVAUX-HUAWEI",
AK1932="Projet OCM (NOKIA)","TRAVAUX-NOKIA",
AK1932="ACCESS-ISSUE","ACCESS-ISSUE",
AK1932="Projet OCM (ZTE, NOKIA, autres projets)","TRAVAUX OCM",
AK1932="No root CAuse","No root cause",
AK1932="ODU HS","PDH",
AK1932="IP &amp; VLAN","PDH",
AK1932="Warehouse HUAWEI","SPARE-ISSUE",
AK1932="SPARE-HS","SPARE-ISSUE",
AK1932="Power Telco","BSS",AK1932="no impacts","no impacts"
),"")</f>
        <v>No root cause</v>
      </c>
      <c r="AJ1932" s="56" t="str" cm="1">
        <f t="array" ref="AJ1932">IFERROR(_xlfn.IFS(
AK1932="MPR ISSUE","TX ISSUE",
AK1932="BSS Hardware Issue","RAN ISSUE",
AK1932="Sites strategiques, MLL, Pylone, etc.","ENVTECH",
AK1932="AKTIVCO DEFAUT GE &amp; POWER Cabinet","POWER ISSUE",
AK1932="AKTIVCO Coupure ENEO &amp; Baisse de tension","POWER ISSUE",
AK1932="Coupure ENEO &amp; Baisse de tension","POWER ISSUE",
AK1932="Defaut GE &amp; POWER Cabinet","POWER ISSUE",
AK1932="Sharing","POWER ISSUE",
AK1932="Sites strategiques &amp; DataCenter","POWER ISSUE",
AK1932="Exclu","Exclu",
AK1932="SAT","TX ISSUE",
AK1932="SPARE-ISSUE","SPARE-ISSUE",
AK1932="Fiber CAmtel","TX ISSUE",
AK1932="Fiber AOF","TX ISSUE",
AK1932="Projet OCM (HUAWEI)","TRAVAUX-HUAWEI",
AK1932="Projet OCM (NOKIA)","TRAVAUX -NOKIA",
AK1932="ACCESS-ISSUE","ACCESS-ISSUE",
AK1932="Projet OCM (ZTE, NOKIA, autres projets)","TRAVAUX OCM",
AK1932="No root CAuse","No root cause",
AK1932="ODU HS","TX ISSUE",
AK1932="IP &amp; VLAN","TX ISSUE",
AK1932="Warehouse HUAWEI","SPARE-ISSUE",
AK1932="SPARE-HS","SPARE-ISSUE",
AK1932="Power Telco","RAN ISSUE",AK1932="no impacts","no impacts"
),"")</f>
        <v>No root cause</v>
      </c>
      <c r="AK1932" s="81" t="s">
        <v>5620</v>
      </c>
      <c r="AL1932" s="56" t="str" cm="1">
        <f t="array" ref="AL1932">IFERROR(_xlfn.IFS(
AK1932="MPR ISSUE","ACTIVE",
AK1932="BSS Hardware Issue","ACTIVE",
AK1932="Sites strategiques, MLL, Pylone, etc.","PASSIVE",
AK1932="AKTIVCO DEFAUT GE &amp; POWER Cabinet","PASSIVE",
AK1932="AKTIVCO Coupure ENEO &amp; Baisse de tension","PASSIVE",
AK1932="Coupure ENEO &amp; Baisse de tension","PASSIVE",
AK1932="Defaut GE &amp; POWER Cabinet","PASSIVE",
AK1932="Sharing","PASSIVE",
AK1932="Sites strategiques &amp; DataCenter","PASSIVE",
AK1932="Exclu","Exclu",
AK1932="SAT","ACTIVE",
AK1932="SPARE-ISSUE","SPARE-ISSUE",
AK1932="Fiber CAmtel","ACTIVE",
AK1932="Fiber AOF","ACTIVE",
AK1932="Projet OCM (HUAWEI)","PLANNED WORKS",
AK1932="Projet OCM (NOKIA)","PLANNED WORKS",
AK1932="ACCESS-ISSUE","ACCESS-ISSUE",
AK1932="Projet OCM (ZTE, NOKIA, autres projets)","PLANNED WORKS",
AK1932="No root CAuse","No root cause",
AK1932="ODU HS","ACTIVE",
AK1932="IP &amp; VLAN","ACTIVE",
AK1932="Warehouse HUAWEI","SPARE-ISSUE",
AK1932="SPARE-HS","SPARE-ISSUE",
AK1932="Power Telco","ACTIVE", AK1932="no impacts","no impacts"
),"")</f>
        <v>No root cause</v>
      </c>
      <c r="AM1932" s="108" t="s">
        <v>5537</v>
      </c>
      <c r="AN1932" s="117" t="s">
        <v>4164</v>
      </c>
      <c r="AP1932" s="23" t="s">
        <v>5537</v>
      </c>
      <c r="AQ1932" s="23" t="s">
        <v>5537</v>
      </c>
      <c r="AR1932" s="7"/>
      <c r="AS1932" s="6"/>
      <c r="AT1932" s="7"/>
      <c r="AU1932" s="3" t="s">
        <v>5537</v>
      </c>
      <c r="AV1932" s="24" t="s">
        <v>5537</v>
      </c>
      <c r="AW1932" s="24" t="s">
        <v>5537</v>
      </c>
      <c r="AX1932" s="24" t="s">
        <v>5537</v>
      </c>
      <c r="AY1932" s="24" t="s">
        <v>5537</v>
      </c>
      <c r="AZ1932" s="24" t="s">
        <v>5537</v>
      </c>
      <c r="BA1932" s="24" t="s">
        <v>5537</v>
      </c>
      <c r="BB1932" s="24" t="s">
        <v>5537</v>
      </c>
      <c r="BC1932" s="24" t="s">
        <v>5537</v>
      </c>
      <c r="BD1932" s="24" t="s">
        <v>5537</v>
      </c>
      <c r="BE1932" s="24" t="s">
        <v>5537</v>
      </c>
      <c r="BF1932" s="24" t="s">
        <v>5537</v>
      </c>
      <c r="BG1932" s="24" t="s">
        <v>5537</v>
      </c>
      <c r="BH1932" s="24" t="s">
        <v>5537</v>
      </c>
      <c r="BI1932" s="9" t="s">
        <v>5537</v>
      </c>
      <c r="BJ1932" s="14"/>
      <c r="BK1932" s="14" t="s">
        <v>5537</v>
      </c>
      <c r="BL1932" s="14" t="str">
        <f>_xlfn.XLOOKUP(B1932,'[4]cell downs 18042026 17h'!$B:$B,'[4]cell downs 18042026 17h'!$B:$B,"")</f>
        <v/>
      </c>
      <c r="BM1932" s="14" t="str">
        <f>_xlfn.XLOOKUP(B1932,'[5]Cells Huawei 19042026 15h'!$B:$B,'[5]Cells Huawei 19042026 15h'!$B:$B,"")</f>
        <v/>
      </c>
      <c r="BN1932" s="9" t="str">
        <f>_xlfn.XLOOKUP(B1932,'[6]cells down 19042026 9H40'!$B:$B,'[6]cells down 19042026 9H40'!$B:$B,"")</f>
        <v/>
      </c>
      <c r="BO1932" s="9" t="s">
        <v>4164</v>
      </c>
      <c r="BP1932" s="9" t="s">
        <v>66</v>
      </c>
    </row>
    <row r="1933" spans="1:68" s="9" customFormat="1" x14ac:dyDescent="0.35">
      <c r="A1933" s="1" t="s">
        <v>3201</v>
      </c>
      <c r="B1933" s="8" t="s">
        <v>3202</v>
      </c>
      <c r="C1933" s="3" t="str">
        <f>_xlfn.XLOOKUP(B1933,'[1]daily break down'!$D:$D,'[1]daily break down'!$E:$E,"")</f>
        <v>Douala</v>
      </c>
      <c r="D1933" s="1" t="s">
        <v>11</v>
      </c>
      <c r="E1933" s="1" t="s">
        <v>12</v>
      </c>
      <c r="F1933" s="3" t="s">
        <v>31</v>
      </c>
      <c r="G1933" s="1" t="s">
        <v>32</v>
      </c>
      <c r="H1933" s="41" t="str">
        <f>_xlfn.XLOOKUP(B1933,[2]CALCULATION!$B:$B,[2]CALCULATION!$H:$H,"")</f>
        <v>ZTE</v>
      </c>
      <c r="I1933" s="34">
        <v>0</v>
      </c>
      <c r="J1933" s="34">
        <v>0</v>
      </c>
      <c r="K1933" s="34">
        <v>0</v>
      </c>
      <c r="L1933" s="34">
        <v>0</v>
      </c>
      <c r="M1933" s="34">
        <v>0</v>
      </c>
      <c r="N1933" s="34">
        <v>0</v>
      </c>
      <c r="O1933" s="34">
        <v>0</v>
      </c>
      <c r="P1933" s="34">
        <v>0</v>
      </c>
      <c r="Q1933" s="34">
        <v>0</v>
      </c>
      <c r="R1933" s="34">
        <v>0</v>
      </c>
      <c r="S1933" s="109">
        <v>0</v>
      </c>
      <c r="T1933" s="109">
        <f>_xlfn.XLOOKUP(B1933,'[3]Nur des jours'!$B:$B,'[3]Nur des jours'!$U:$U,"")</f>
        <v>0</v>
      </c>
      <c r="U1933" s="109">
        <v>0</v>
      </c>
      <c r="V1933" s="109">
        <v>0</v>
      </c>
      <c r="W1933" s="109">
        <v>0</v>
      </c>
      <c r="X1933" s="109">
        <v>0</v>
      </c>
      <c r="Y1933" s="109">
        <v>0</v>
      </c>
      <c r="Z1933" s="109">
        <v>0</v>
      </c>
      <c r="AA1933" s="109">
        <v>0</v>
      </c>
      <c r="AB1933" s="109">
        <v>0</v>
      </c>
      <c r="AC1933" s="109">
        <v>0</v>
      </c>
      <c r="AD1933" s="109">
        <v>0</v>
      </c>
      <c r="AE1933" s="109">
        <v>0</v>
      </c>
      <c r="AF1933" s="109">
        <v>0</v>
      </c>
      <c r="AG1933" s="57" t="str">
        <f>_xlfn.XLOOKUP(B1933,[3]CALCULATION!$B:$B,[3]CALCULATION!$M:$M,"")</f>
        <v>Operationnel</v>
      </c>
      <c r="AH1933" s="57"/>
      <c r="AI1933" s="56" t="str" cm="1">
        <f t="array" ref="AI1933">IFERROR(_xlfn.IFS(
AK1933="MPR ISSUE","PDH",
AK1933="BSS Hardware Issue","BSS",
AK1933="Sites strategiques, MLL, Pylone, etc.","ENVTECH",
AK1933="AKTIVCO DEFAUT GE &amp; POWER Cabinet","AKTIVCO",
AK1933="AKTIVCO Coupure ENEO &amp; Baisse de tension","AKTIVCO GRID ONLY",
AK1933="Coupure ENEO &amp; Baisse de tension","IHS GRID ONLY",
AK1933="Defaut GE &amp; POWER Cabinet","IHS",
AK1933="Sharing","Partners",
AK1933="Sites strategiques &amp; DataCenter","SST &amp; DC",
AK1933="Exclu","Exclu",
AK1933="SAT","SAT",
AK1933="SPARE-ISSUE","SPARE-ISSUE",
AK1933="Fiber CAmtel","TRANS_FO_CAMTEL",
AK1933="Fiber AOF","Fiber AOF",
AK1933="Projet OCM (HUAWEI)","TRAVAUX-HUAWEI",
AK1933="Projet OCM (NOKIA)","TRAVAUX-NOKIA",
AK1933="ACCESS-ISSUE","ACCESS-ISSUE",
AK1933="Projet OCM (ZTE, NOKIA, autres projets)","TRAVAUX OCM",
AK1933="No root CAuse","No root cause",
AK1933="ODU HS","PDH",
AK1933="IP &amp; VLAN","PDH",
AK1933="Warehouse HUAWEI","SPARE-ISSUE",
AK1933="SPARE-HS","SPARE-ISSUE",
AK1933="Power Telco","BSS",AK1933="no impacts","no impacts"
),"")</f>
        <v>No root cause</v>
      </c>
      <c r="AJ1933" s="56" t="str" cm="1">
        <f t="array" ref="AJ1933">IFERROR(_xlfn.IFS(
AK1933="MPR ISSUE","TX ISSUE",
AK1933="BSS Hardware Issue","RAN ISSUE",
AK1933="Sites strategiques, MLL, Pylone, etc.","ENVTECH",
AK1933="AKTIVCO DEFAUT GE &amp; POWER Cabinet","POWER ISSUE",
AK1933="AKTIVCO Coupure ENEO &amp; Baisse de tension","POWER ISSUE",
AK1933="Coupure ENEO &amp; Baisse de tension","POWER ISSUE",
AK1933="Defaut GE &amp; POWER Cabinet","POWER ISSUE",
AK1933="Sharing","POWER ISSUE",
AK1933="Sites strategiques &amp; DataCenter","POWER ISSUE",
AK1933="Exclu","Exclu",
AK1933="SAT","TX ISSUE",
AK1933="SPARE-ISSUE","SPARE-ISSUE",
AK1933="Fiber CAmtel","TX ISSUE",
AK1933="Fiber AOF","TX ISSUE",
AK1933="Projet OCM (HUAWEI)","TRAVAUX-HUAWEI",
AK1933="Projet OCM (NOKIA)","TRAVAUX -NOKIA",
AK1933="ACCESS-ISSUE","ACCESS-ISSUE",
AK1933="Projet OCM (ZTE, NOKIA, autres projets)","TRAVAUX OCM",
AK1933="No root CAuse","No root cause",
AK1933="ODU HS","TX ISSUE",
AK1933="IP &amp; VLAN","TX ISSUE",
AK1933="Warehouse HUAWEI","SPARE-ISSUE",
AK1933="SPARE-HS","SPARE-ISSUE",
AK1933="Power Telco","RAN ISSUE",AK1933="no impacts","no impacts"
),"")</f>
        <v>No root cause</v>
      </c>
      <c r="AK1933" s="81" t="s">
        <v>5620</v>
      </c>
      <c r="AL1933" s="56" t="str" cm="1">
        <f t="array" ref="AL1933">IFERROR(_xlfn.IFS(
AK1933="MPR ISSUE","ACTIVE",
AK1933="BSS Hardware Issue","ACTIVE",
AK1933="Sites strategiques, MLL, Pylone, etc.","PASSIVE",
AK1933="AKTIVCO DEFAUT GE &amp; POWER Cabinet","PASSIVE",
AK1933="AKTIVCO Coupure ENEO &amp; Baisse de tension","PASSIVE",
AK1933="Coupure ENEO &amp; Baisse de tension","PASSIVE",
AK1933="Defaut GE &amp; POWER Cabinet","PASSIVE",
AK1933="Sharing","PASSIVE",
AK1933="Sites strategiques &amp; DataCenter","PASSIVE",
AK1933="Exclu","Exclu",
AK1933="SAT","ACTIVE",
AK1933="SPARE-ISSUE","SPARE-ISSUE",
AK1933="Fiber CAmtel","ACTIVE",
AK1933="Fiber AOF","ACTIVE",
AK1933="Projet OCM (HUAWEI)","PLANNED WORKS",
AK1933="Projet OCM (NOKIA)","PLANNED WORKS",
AK1933="ACCESS-ISSUE","ACCESS-ISSUE",
AK1933="Projet OCM (ZTE, NOKIA, autres projets)","PLANNED WORKS",
AK1933="No root CAuse","No root cause",
AK1933="ODU HS","ACTIVE",
AK1933="IP &amp; VLAN","ACTIVE",
AK1933="Warehouse HUAWEI","SPARE-ISSUE",
AK1933="SPARE-HS","SPARE-ISSUE",
AK1933="Power Telco","ACTIVE", AK1933="no impacts","no impacts"
),"")</f>
        <v>No root cause</v>
      </c>
      <c r="AM1933" s="108" t="s">
        <v>5537</v>
      </c>
      <c r="AN1933" s="117" t="s">
        <v>3202</v>
      </c>
      <c r="AP1933" s="23" t="s">
        <v>5537</v>
      </c>
      <c r="AQ1933" s="23" t="s">
        <v>5537</v>
      </c>
      <c r="AR1933" s="7"/>
      <c r="AS1933" s="6"/>
      <c r="AT1933" s="7"/>
      <c r="AU1933" s="3" t="s">
        <v>5537</v>
      </c>
      <c r="AV1933" s="24" t="s">
        <v>5537</v>
      </c>
      <c r="AW1933" s="24" t="s">
        <v>5537</v>
      </c>
      <c r="AX1933" s="24" t="s">
        <v>5537</v>
      </c>
      <c r="AY1933" s="24" t="s">
        <v>5537</v>
      </c>
      <c r="AZ1933" s="24" t="s">
        <v>5537</v>
      </c>
      <c r="BA1933" s="24" t="s">
        <v>5537</v>
      </c>
      <c r="BB1933" s="24" t="s">
        <v>5537</v>
      </c>
      <c r="BC1933" s="24" t="s">
        <v>5537</v>
      </c>
      <c r="BD1933" s="24" t="s">
        <v>5537</v>
      </c>
      <c r="BE1933" s="24" t="s">
        <v>5537</v>
      </c>
      <c r="BF1933" s="24" t="s">
        <v>5537</v>
      </c>
      <c r="BG1933" s="24" t="s">
        <v>5537</v>
      </c>
      <c r="BH1933" s="24" t="s">
        <v>5537</v>
      </c>
      <c r="BI1933" s="9" t="s">
        <v>5537</v>
      </c>
      <c r="BJ1933" s="14"/>
      <c r="BK1933" s="14" t="s">
        <v>5537</v>
      </c>
      <c r="BL1933" s="14" t="str">
        <f>_xlfn.XLOOKUP(B1933,'[4]cell downs 18042026 17h'!$B:$B,'[4]cell downs 18042026 17h'!$B:$B,"")</f>
        <v/>
      </c>
      <c r="BM1933" s="14" t="str">
        <f>_xlfn.XLOOKUP(B1933,'[5]Cells Huawei 19042026 15h'!$B:$B,'[5]Cells Huawei 19042026 15h'!$B:$B,"")</f>
        <v/>
      </c>
      <c r="BN1933" s="9" t="str">
        <f>_xlfn.XLOOKUP(B1933,'[6]cells down 19042026 9H40'!$B:$B,'[6]cells down 19042026 9H40'!$B:$B,"")</f>
        <v/>
      </c>
      <c r="BO1933" s="9" t="s">
        <v>3202</v>
      </c>
      <c r="BP1933" s="9" t="s">
        <v>5459</v>
      </c>
    </row>
    <row r="1934" spans="1:68" s="9" customFormat="1" x14ac:dyDescent="0.35">
      <c r="A1934" s="1" t="s">
        <v>4471</v>
      </c>
      <c r="B1934" s="8" t="s">
        <v>4472</v>
      </c>
      <c r="C1934" s="3" t="str">
        <f>_xlfn.XLOOKUP(B1934,'[1]daily break down'!$D:$D,'[1]daily break down'!$E:$E,"")</f>
        <v>Douala</v>
      </c>
      <c r="D1934" s="1" t="s">
        <v>11</v>
      </c>
      <c r="E1934" s="1" t="s">
        <v>12</v>
      </c>
      <c r="F1934" s="3" t="s">
        <v>31</v>
      </c>
      <c r="G1934" s="1" t="s">
        <v>32</v>
      </c>
      <c r="H1934" s="41" t="str">
        <f>_xlfn.XLOOKUP(B1934,[2]CALCULATION!$B:$B,[2]CALCULATION!$H:$H,"")</f>
        <v>ZTE</v>
      </c>
      <c r="I1934" s="34">
        <v>0</v>
      </c>
      <c r="J1934" s="34">
        <v>0</v>
      </c>
      <c r="K1934" s="34">
        <v>0</v>
      </c>
      <c r="L1934" s="34">
        <v>0</v>
      </c>
      <c r="M1934" s="34">
        <v>0</v>
      </c>
      <c r="N1934" s="34">
        <v>0</v>
      </c>
      <c r="O1934" s="34">
        <v>0</v>
      </c>
      <c r="P1934" s="34">
        <v>0</v>
      </c>
      <c r="Q1934" s="34">
        <v>0</v>
      </c>
      <c r="R1934" s="34">
        <v>0</v>
      </c>
      <c r="S1934" s="109">
        <v>0</v>
      </c>
      <c r="T1934" s="109">
        <f>_xlfn.XLOOKUP(B1934,'[3]Nur des jours'!$B:$B,'[3]Nur des jours'!$U:$U,"")</f>
        <v>0</v>
      </c>
      <c r="U1934" s="109">
        <v>0</v>
      </c>
      <c r="V1934" s="109">
        <v>0</v>
      </c>
      <c r="W1934" s="109">
        <v>0</v>
      </c>
      <c r="X1934" s="109">
        <v>0</v>
      </c>
      <c r="Y1934" s="109">
        <v>0</v>
      </c>
      <c r="Z1934" s="109">
        <v>0</v>
      </c>
      <c r="AA1934" s="109">
        <v>0</v>
      </c>
      <c r="AB1934" s="109">
        <v>0</v>
      </c>
      <c r="AC1934" s="109">
        <v>0</v>
      </c>
      <c r="AD1934" s="109">
        <v>0</v>
      </c>
      <c r="AE1934" s="109">
        <v>0</v>
      </c>
      <c r="AF1934" s="109">
        <v>0</v>
      </c>
      <c r="AG1934" s="57" t="str">
        <f>_xlfn.XLOOKUP(B1934,[3]CALCULATION!$B:$B,[3]CALCULATION!$M:$M,"")</f>
        <v>Operationnel</v>
      </c>
      <c r="AH1934" s="57"/>
      <c r="AI1934" s="56" t="str" cm="1">
        <f t="array" ref="AI1934">IFERROR(_xlfn.IFS(
AK1934="MPR ISSUE","PDH",
AK1934="BSS Hardware Issue","BSS",
AK1934="Sites strategiques, MLL, Pylone, etc.","ENVTECH",
AK1934="AKTIVCO DEFAUT GE &amp; POWER Cabinet","AKTIVCO",
AK1934="AKTIVCO Coupure ENEO &amp; Baisse de tension","AKTIVCO GRID ONLY",
AK1934="Coupure ENEO &amp; Baisse de tension","IHS GRID ONLY",
AK1934="Defaut GE &amp; POWER Cabinet","IHS",
AK1934="Sharing","Partners",
AK1934="Sites strategiques &amp; DataCenter","SST &amp; DC",
AK1934="Exclu","Exclu",
AK1934="SAT","SAT",
AK1934="SPARE-ISSUE","SPARE-ISSUE",
AK1934="Fiber CAmtel","TRANS_FO_CAMTEL",
AK1934="Fiber AOF","Fiber AOF",
AK1934="Projet OCM (HUAWEI)","TRAVAUX-HUAWEI",
AK1934="Projet OCM (NOKIA)","TRAVAUX-NOKIA",
AK1934="ACCESS-ISSUE","ACCESS-ISSUE",
AK1934="Projet OCM (ZTE, NOKIA, autres projets)","TRAVAUX OCM",
AK1934="No root CAuse","No root cause",
AK1934="ODU HS","PDH",
AK1934="IP &amp; VLAN","PDH",
AK1934="Warehouse HUAWEI","SPARE-ISSUE",
AK1934="SPARE-HS","SPARE-ISSUE",
AK1934="Power Telco","BSS",AK1934="no impacts","no impacts"
),"")</f>
        <v>No root cause</v>
      </c>
      <c r="AJ1934" s="56" t="str" cm="1">
        <f t="array" ref="AJ1934">IFERROR(_xlfn.IFS(
AK1934="MPR ISSUE","TX ISSUE",
AK1934="BSS Hardware Issue","RAN ISSUE",
AK1934="Sites strategiques, MLL, Pylone, etc.","ENVTECH",
AK1934="AKTIVCO DEFAUT GE &amp; POWER Cabinet","POWER ISSUE",
AK1934="AKTIVCO Coupure ENEO &amp; Baisse de tension","POWER ISSUE",
AK1934="Coupure ENEO &amp; Baisse de tension","POWER ISSUE",
AK1934="Defaut GE &amp; POWER Cabinet","POWER ISSUE",
AK1934="Sharing","POWER ISSUE",
AK1934="Sites strategiques &amp; DataCenter","POWER ISSUE",
AK1934="Exclu","Exclu",
AK1934="SAT","TX ISSUE",
AK1934="SPARE-ISSUE","SPARE-ISSUE",
AK1934="Fiber CAmtel","TX ISSUE",
AK1934="Fiber AOF","TX ISSUE",
AK1934="Projet OCM (HUAWEI)","TRAVAUX-HUAWEI",
AK1934="Projet OCM (NOKIA)","TRAVAUX -NOKIA",
AK1934="ACCESS-ISSUE","ACCESS-ISSUE",
AK1934="Projet OCM (ZTE, NOKIA, autres projets)","TRAVAUX OCM",
AK1934="No root CAuse","No root cause",
AK1934="ODU HS","TX ISSUE",
AK1934="IP &amp; VLAN","TX ISSUE",
AK1934="Warehouse HUAWEI","SPARE-ISSUE",
AK1934="SPARE-HS","SPARE-ISSUE",
AK1934="Power Telco","RAN ISSUE",AK1934="no impacts","no impacts"
),"")</f>
        <v>No root cause</v>
      </c>
      <c r="AK1934" s="81" t="s">
        <v>5620</v>
      </c>
      <c r="AL1934" s="56" t="str" cm="1">
        <f t="array" ref="AL1934">IFERROR(_xlfn.IFS(
AK1934="MPR ISSUE","ACTIVE",
AK1934="BSS Hardware Issue","ACTIVE",
AK1934="Sites strategiques, MLL, Pylone, etc.","PASSIVE",
AK1934="AKTIVCO DEFAUT GE &amp; POWER Cabinet","PASSIVE",
AK1934="AKTIVCO Coupure ENEO &amp; Baisse de tension","PASSIVE",
AK1934="Coupure ENEO &amp; Baisse de tension","PASSIVE",
AK1934="Defaut GE &amp; POWER Cabinet","PASSIVE",
AK1934="Sharing","PASSIVE",
AK1934="Sites strategiques &amp; DataCenter","PASSIVE",
AK1934="Exclu","Exclu",
AK1934="SAT","ACTIVE",
AK1934="SPARE-ISSUE","SPARE-ISSUE",
AK1934="Fiber CAmtel","ACTIVE",
AK1934="Fiber AOF","ACTIVE",
AK1934="Projet OCM (HUAWEI)","PLANNED WORKS",
AK1934="Projet OCM (NOKIA)","PLANNED WORKS",
AK1934="ACCESS-ISSUE","ACCESS-ISSUE",
AK1934="Projet OCM (ZTE, NOKIA, autres projets)","PLANNED WORKS",
AK1934="No root CAuse","No root cause",
AK1934="ODU HS","ACTIVE",
AK1934="IP &amp; VLAN","ACTIVE",
AK1934="Warehouse HUAWEI","SPARE-ISSUE",
AK1934="SPARE-HS","SPARE-ISSUE",
AK1934="Power Telco","ACTIVE", AK1934="no impacts","no impacts"
),"")</f>
        <v>No root cause</v>
      </c>
      <c r="AM1934" s="108" t="s">
        <v>5537</v>
      </c>
      <c r="AN1934" s="117" t="s">
        <v>4472</v>
      </c>
      <c r="AP1934" s="23" t="s">
        <v>5537</v>
      </c>
      <c r="AQ1934" s="23" t="s">
        <v>5537</v>
      </c>
      <c r="AR1934" s="7"/>
      <c r="AS1934" s="6"/>
      <c r="AT1934" s="7"/>
      <c r="AU1934" s="3" t="s">
        <v>5537</v>
      </c>
      <c r="AV1934" s="24" t="s">
        <v>5537</v>
      </c>
      <c r="AW1934" s="24" t="s">
        <v>5537</v>
      </c>
      <c r="AX1934" s="24" t="s">
        <v>5537</v>
      </c>
      <c r="AY1934" s="24" t="s">
        <v>5537</v>
      </c>
      <c r="AZ1934" s="24" t="s">
        <v>5537</v>
      </c>
      <c r="BA1934" s="24" t="s">
        <v>5537</v>
      </c>
      <c r="BB1934" s="24" t="s">
        <v>5537</v>
      </c>
      <c r="BC1934" s="24" t="s">
        <v>5537</v>
      </c>
      <c r="BD1934" s="24" t="s">
        <v>5537</v>
      </c>
      <c r="BE1934" s="24" t="s">
        <v>5537</v>
      </c>
      <c r="BF1934" s="24" t="s">
        <v>5537</v>
      </c>
      <c r="BG1934" s="24" t="s">
        <v>5537</v>
      </c>
      <c r="BH1934" s="24" t="s">
        <v>5537</v>
      </c>
      <c r="BI1934" s="9" t="s">
        <v>5537</v>
      </c>
      <c r="BJ1934" s="14"/>
      <c r="BK1934" s="14" t="s">
        <v>5537</v>
      </c>
      <c r="BL1934" s="14" t="str">
        <f>_xlfn.XLOOKUP(B1934,'[4]cell downs 18042026 17h'!$B:$B,'[4]cell downs 18042026 17h'!$B:$B,"")</f>
        <v/>
      </c>
      <c r="BM1934" s="14" t="str">
        <f>_xlfn.XLOOKUP(B1934,'[5]Cells Huawei 19042026 15h'!$B:$B,'[5]Cells Huawei 19042026 15h'!$B:$B,"")</f>
        <v/>
      </c>
      <c r="BN1934" s="9" t="str">
        <f>_xlfn.XLOOKUP(B1934,'[6]cells down 19042026 9H40'!$B:$B,'[6]cells down 19042026 9H40'!$B:$B,"")</f>
        <v/>
      </c>
      <c r="BO1934" s="9" t="s">
        <v>4472</v>
      </c>
      <c r="BP1934" s="9" t="s">
        <v>154</v>
      </c>
    </row>
    <row r="1935" spans="1:68" s="9" customFormat="1" x14ac:dyDescent="0.35">
      <c r="A1935" s="1" t="s">
        <v>3012</v>
      </c>
      <c r="B1935" s="8" t="s">
        <v>3013</v>
      </c>
      <c r="C1935" s="3" t="str">
        <f>_xlfn.XLOOKUP(B1935,'[1]daily break down'!$D:$D,'[1]daily break down'!$E:$E,"")</f>
        <v>Ngaoundere</v>
      </c>
      <c r="D1935" s="1" t="s">
        <v>11</v>
      </c>
      <c r="E1935" s="1" t="s">
        <v>12</v>
      </c>
      <c r="F1935" s="3" t="s">
        <v>90</v>
      </c>
      <c r="G1935" s="1" t="s">
        <v>91</v>
      </c>
      <c r="H1935" s="39" t="str">
        <f>_xlfn.XLOOKUP(B1935,[2]CALCULATION!$B:$B,[2]CALCULATION!$H:$H,"")</f>
        <v>Huawei</v>
      </c>
      <c r="I1935" s="34">
        <v>0</v>
      </c>
      <c r="J1935" s="34">
        <v>0</v>
      </c>
      <c r="K1935" s="34">
        <v>0</v>
      </c>
      <c r="L1935" s="34">
        <v>0</v>
      </c>
      <c r="M1935" s="34">
        <v>0</v>
      </c>
      <c r="N1935" s="34">
        <v>0</v>
      </c>
      <c r="O1935" s="34">
        <v>0</v>
      </c>
      <c r="P1935" s="34">
        <v>0</v>
      </c>
      <c r="Q1935" s="34">
        <v>0</v>
      </c>
      <c r="R1935" s="34">
        <v>0</v>
      </c>
      <c r="S1935" s="109">
        <v>0</v>
      </c>
      <c r="T1935" s="109">
        <f>_xlfn.XLOOKUP(B1935,'[3]Nur des jours'!$B:$B,'[3]Nur des jours'!$U:$U,"")</f>
        <v>0</v>
      </c>
      <c r="U1935" s="109">
        <v>0</v>
      </c>
      <c r="V1935" s="109">
        <v>0</v>
      </c>
      <c r="W1935" s="109">
        <v>0</v>
      </c>
      <c r="X1935" s="109">
        <v>0</v>
      </c>
      <c r="Y1935" s="109">
        <v>0</v>
      </c>
      <c r="Z1935" s="109">
        <v>0</v>
      </c>
      <c r="AA1935" s="109">
        <v>0</v>
      </c>
      <c r="AB1935" s="109">
        <v>0</v>
      </c>
      <c r="AC1935" s="109">
        <v>0</v>
      </c>
      <c r="AD1935" s="109">
        <v>0</v>
      </c>
      <c r="AE1935" s="109">
        <v>0</v>
      </c>
      <c r="AF1935" s="109">
        <v>0</v>
      </c>
      <c r="AG1935" s="57" t="str">
        <f>_xlfn.XLOOKUP(B1935,[3]CALCULATION!$B:$B,[3]CALCULATION!$M:$M,"")</f>
        <v>Operationnel</v>
      </c>
      <c r="AH1935" s="57"/>
      <c r="AI1935" s="56" t="str" cm="1">
        <f t="array" ref="AI1935">IFERROR(_xlfn.IFS(
AK1935="MPR ISSUE","PDH",
AK1935="BSS Hardware Issue","BSS",
AK1935="Sites strategiques, MLL, Pylone, etc.","ENVTECH",
AK1935="AKTIVCO DEFAUT GE &amp; POWER Cabinet","AKTIVCO",
AK1935="AKTIVCO Coupure ENEO &amp; Baisse de tension","AKTIVCO GRID ONLY",
AK1935="Coupure ENEO &amp; Baisse de tension","IHS GRID ONLY",
AK1935="Defaut GE &amp; POWER Cabinet","IHS",
AK1935="Sharing","Partners",
AK1935="Sites strategiques &amp; DataCenter","SST &amp; DC",
AK1935="Exclu","Exclu",
AK1935="SAT","SAT",
AK1935="SPARE-ISSUE","SPARE-ISSUE",
AK1935="Fiber CAmtel","TRANS_FO_CAMTEL",
AK1935="Fiber AOF","Fiber AOF",
AK1935="Projet OCM (HUAWEI)","TRAVAUX-HUAWEI",
AK1935="Projet OCM (NOKIA)","TRAVAUX-NOKIA",
AK1935="ACCESS-ISSUE","ACCESS-ISSUE",
AK1935="Projet OCM (ZTE, NOKIA, autres projets)","TRAVAUX OCM",
AK1935="No root CAuse","No root cause",
AK1935="ODU HS","PDH",
AK1935="IP &amp; VLAN","PDH",
AK1935="Warehouse HUAWEI","SPARE-ISSUE",
AK1935="SPARE-HS","SPARE-ISSUE",
AK1935="Power Telco","BSS",AK1935="no impacts","no impacts"
),"")</f>
        <v>No root cause</v>
      </c>
      <c r="AJ1935" s="56" t="str" cm="1">
        <f t="array" ref="AJ1935">IFERROR(_xlfn.IFS(
AK1935="MPR ISSUE","TX ISSUE",
AK1935="BSS Hardware Issue","RAN ISSUE",
AK1935="Sites strategiques, MLL, Pylone, etc.","ENVTECH",
AK1935="AKTIVCO DEFAUT GE &amp; POWER Cabinet","POWER ISSUE",
AK1935="AKTIVCO Coupure ENEO &amp; Baisse de tension","POWER ISSUE",
AK1935="Coupure ENEO &amp; Baisse de tension","POWER ISSUE",
AK1935="Defaut GE &amp; POWER Cabinet","POWER ISSUE",
AK1935="Sharing","POWER ISSUE",
AK1935="Sites strategiques &amp; DataCenter","POWER ISSUE",
AK1935="Exclu","Exclu",
AK1935="SAT","TX ISSUE",
AK1935="SPARE-ISSUE","SPARE-ISSUE",
AK1935="Fiber CAmtel","TX ISSUE",
AK1935="Fiber AOF","TX ISSUE",
AK1935="Projet OCM (HUAWEI)","TRAVAUX-HUAWEI",
AK1935="Projet OCM (NOKIA)","TRAVAUX -NOKIA",
AK1935="ACCESS-ISSUE","ACCESS-ISSUE",
AK1935="Projet OCM (ZTE, NOKIA, autres projets)","TRAVAUX OCM",
AK1935="No root CAuse","No root cause",
AK1935="ODU HS","TX ISSUE",
AK1935="IP &amp; VLAN","TX ISSUE",
AK1935="Warehouse HUAWEI","SPARE-ISSUE",
AK1935="SPARE-HS","SPARE-ISSUE",
AK1935="Power Telco","RAN ISSUE",AK1935="no impacts","no impacts"
),"")</f>
        <v>No root cause</v>
      </c>
      <c r="AK1935" s="81" t="s">
        <v>5620</v>
      </c>
      <c r="AL1935" s="56" t="str" cm="1">
        <f t="array" ref="AL1935">IFERROR(_xlfn.IFS(
AK1935="MPR ISSUE","ACTIVE",
AK1935="BSS Hardware Issue","ACTIVE",
AK1935="Sites strategiques, MLL, Pylone, etc.","PASSIVE",
AK1935="AKTIVCO DEFAUT GE &amp; POWER Cabinet","PASSIVE",
AK1935="AKTIVCO Coupure ENEO &amp; Baisse de tension","PASSIVE",
AK1935="Coupure ENEO &amp; Baisse de tension","PASSIVE",
AK1935="Defaut GE &amp; POWER Cabinet","PASSIVE",
AK1935="Sharing","PASSIVE",
AK1935="Sites strategiques &amp; DataCenter","PASSIVE",
AK1935="Exclu","Exclu",
AK1935="SAT","ACTIVE",
AK1935="SPARE-ISSUE","SPARE-ISSUE",
AK1935="Fiber CAmtel","ACTIVE",
AK1935="Fiber AOF","ACTIVE",
AK1935="Projet OCM (HUAWEI)","PLANNED WORKS",
AK1935="Projet OCM (NOKIA)","PLANNED WORKS",
AK1935="ACCESS-ISSUE","ACCESS-ISSUE",
AK1935="Projet OCM (ZTE, NOKIA, autres projets)","PLANNED WORKS",
AK1935="No root CAuse","No root cause",
AK1935="ODU HS","ACTIVE",
AK1935="IP &amp; VLAN","ACTIVE",
AK1935="Warehouse HUAWEI","SPARE-ISSUE",
AK1935="SPARE-HS","SPARE-ISSUE",
AK1935="Power Telco","ACTIVE", AK1935="no impacts","no impacts"
),"")</f>
        <v>No root cause</v>
      </c>
      <c r="AM1935" s="108" t="s">
        <v>5537</v>
      </c>
      <c r="AN1935" s="117" t="s">
        <v>3013</v>
      </c>
      <c r="AP1935" s="23" t="s">
        <v>5537</v>
      </c>
      <c r="AQ1935" s="23" t="s">
        <v>5537</v>
      </c>
      <c r="AR1935" s="7"/>
      <c r="AS1935" s="6"/>
      <c r="AT1935" s="7"/>
      <c r="AU1935" s="3" t="s">
        <v>5537</v>
      </c>
      <c r="AV1935" s="24" t="s">
        <v>5537</v>
      </c>
      <c r="AW1935" s="24" t="s">
        <v>5537</v>
      </c>
      <c r="AX1935" s="24" t="s">
        <v>5537</v>
      </c>
      <c r="AY1935" s="24" t="s">
        <v>5537</v>
      </c>
      <c r="AZ1935" s="24" t="s">
        <v>5537</v>
      </c>
      <c r="BA1935" s="24" t="s">
        <v>5537</v>
      </c>
      <c r="BB1935" s="24" t="s">
        <v>5537</v>
      </c>
      <c r="BC1935" s="24" t="s">
        <v>5537</v>
      </c>
      <c r="BD1935" s="24" t="s">
        <v>5537</v>
      </c>
      <c r="BE1935" s="24" t="s">
        <v>5537</v>
      </c>
      <c r="BF1935" s="24" t="s">
        <v>5537</v>
      </c>
      <c r="BG1935" s="24" t="s">
        <v>5537</v>
      </c>
      <c r="BH1935" s="24" t="s">
        <v>5537</v>
      </c>
      <c r="BI1935" s="9" t="s">
        <v>5537</v>
      </c>
      <c r="BJ1935" s="14"/>
      <c r="BK1935" s="14" t="s">
        <v>5537</v>
      </c>
      <c r="BL1935" s="14" t="str">
        <f>_xlfn.XLOOKUP(B1935,'[4]cell downs 18042026 17h'!$B:$B,'[4]cell downs 18042026 17h'!$B:$B,"")</f>
        <v/>
      </c>
      <c r="BM1935" s="14" t="str">
        <f>_xlfn.XLOOKUP(B1935,'[5]Cells Huawei 19042026 15h'!$B:$B,'[5]Cells Huawei 19042026 15h'!$B:$B,"")</f>
        <v/>
      </c>
      <c r="BN1935" s="9" t="str">
        <f>_xlfn.XLOOKUP(B1935,'[6]cells down 19042026 9H40'!$B:$B,'[6]cells down 19042026 9H40'!$B:$B,"")</f>
        <v/>
      </c>
      <c r="BO1935" s="9" t="s">
        <v>3013</v>
      </c>
      <c r="BP1935" s="9" t="s">
        <v>12</v>
      </c>
    </row>
    <row r="1936" spans="1:68" s="9" customFormat="1" x14ac:dyDescent="0.35">
      <c r="A1936" s="1" t="s">
        <v>5086</v>
      </c>
      <c r="B1936" s="1" t="s">
        <v>5087</v>
      </c>
      <c r="C1936" s="3" t="str">
        <f>_xlfn.XLOOKUP(B1936,'[1]daily break down'!$D:$D,'[1]daily break down'!$E:$E,"")</f>
        <v>Yaounde</v>
      </c>
      <c r="D1936" s="1" t="s">
        <v>21</v>
      </c>
      <c r="E1936" s="1" t="s">
        <v>30</v>
      </c>
      <c r="F1936" s="3" t="s">
        <v>37</v>
      </c>
      <c r="G1936" s="1" t="s">
        <v>38</v>
      </c>
      <c r="H1936" s="41" t="str">
        <f>_xlfn.XLOOKUP(B1936,[2]CALCULATION!$B:$B,[2]CALCULATION!$H:$H,"")</f>
        <v>ZTE</v>
      </c>
      <c r="I1936" s="34">
        <v>0</v>
      </c>
      <c r="J1936" s="34">
        <v>0</v>
      </c>
      <c r="K1936" s="34">
        <v>0</v>
      </c>
      <c r="L1936" s="34">
        <v>0</v>
      </c>
      <c r="M1936" s="34">
        <v>0</v>
      </c>
      <c r="N1936" s="34">
        <v>0</v>
      </c>
      <c r="O1936" s="34">
        <v>0</v>
      </c>
      <c r="P1936" s="34">
        <v>0</v>
      </c>
      <c r="Q1936" s="34">
        <v>0</v>
      </c>
      <c r="R1936" s="34">
        <v>0</v>
      </c>
      <c r="S1936" s="109">
        <v>0</v>
      </c>
      <c r="T1936" s="109">
        <f>_xlfn.XLOOKUP(B1936,'[3]Nur des jours'!$B:$B,'[3]Nur des jours'!$U:$U,"")</f>
        <v>0</v>
      </c>
      <c r="U1936" s="109">
        <v>0</v>
      </c>
      <c r="V1936" s="109">
        <v>0</v>
      </c>
      <c r="W1936" s="109">
        <v>0</v>
      </c>
      <c r="X1936" s="109">
        <v>0</v>
      </c>
      <c r="Y1936" s="109">
        <v>0</v>
      </c>
      <c r="Z1936" s="109">
        <v>0</v>
      </c>
      <c r="AA1936" s="109">
        <v>0</v>
      </c>
      <c r="AB1936" s="109">
        <v>0</v>
      </c>
      <c r="AC1936" s="109">
        <v>0</v>
      </c>
      <c r="AD1936" s="109">
        <v>0</v>
      </c>
      <c r="AE1936" s="109">
        <v>0</v>
      </c>
      <c r="AF1936" s="109">
        <v>0</v>
      </c>
      <c r="AG1936" s="57" t="str">
        <f>_xlfn.XLOOKUP(B1936,[3]CALCULATION!$B:$B,[3]CALCULATION!$M:$M,"")</f>
        <v>Operationnel</v>
      </c>
      <c r="AH1936" s="57"/>
      <c r="AI1936" s="56" t="str" cm="1">
        <f t="array" ref="AI1936">IFERROR(_xlfn.IFS(
AK1936="MPR ISSUE","PDH",
AK1936="BSS Hardware Issue","BSS",
AK1936="Sites strategiques, MLL, Pylone, etc.","ENVTECH",
AK1936="AKTIVCO DEFAUT GE &amp; POWER Cabinet","AKTIVCO",
AK1936="AKTIVCO Coupure ENEO &amp; Baisse de tension","AKTIVCO GRID ONLY",
AK1936="Coupure ENEO &amp; Baisse de tension","IHS GRID ONLY",
AK1936="Defaut GE &amp; POWER Cabinet","IHS",
AK1936="Sharing","Partners",
AK1936="Sites strategiques &amp; DataCenter","SST &amp; DC",
AK1936="Exclu","Exclu",
AK1936="SAT","SAT",
AK1936="SPARE-ISSUE","SPARE-ISSUE",
AK1936="Fiber CAmtel","TRANS_FO_CAMTEL",
AK1936="Fiber AOF","Fiber AOF",
AK1936="Projet OCM (HUAWEI)","TRAVAUX-HUAWEI",
AK1936="Projet OCM (NOKIA)","TRAVAUX-NOKIA",
AK1936="ACCESS-ISSUE","ACCESS-ISSUE",
AK1936="Projet OCM (ZTE, NOKIA, autres projets)","TRAVAUX OCM",
AK1936="No root CAuse","No root cause",
AK1936="ODU HS","PDH",
AK1936="IP &amp; VLAN","PDH",
AK1936="Warehouse HUAWEI","SPARE-ISSUE",
AK1936="SPARE-HS","SPARE-ISSUE",
AK1936="Power Telco","BSS",AK1936="no impacts","no impacts"
),"")</f>
        <v>No root cause</v>
      </c>
      <c r="AJ1936" s="56" t="str" cm="1">
        <f t="array" ref="AJ1936">IFERROR(_xlfn.IFS(
AK1936="MPR ISSUE","TX ISSUE",
AK1936="BSS Hardware Issue","RAN ISSUE",
AK1936="Sites strategiques, MLL, Pylone, etc.","ENVTECH",
AK1936="AKTIVCO DEFAUT GE &amp; POWER Cabinet","POWER ISSUE",
AK1936="AKTIVCO Coupure ENEO &amp; Baisse de tension","POWER ISSUE",
AK1936="Coupure ENEO &amp; Baisse de tension","POWER ISSUE",
AK1936="Defaut GE &amp; POWER Cabinet","POWER ISSUE",
AK1936="Sharing","POWER ISSUE",
AK1936="Sites strategiques &amp; DataCenter","POWER ISSUE",
AK1936="Exclu","Exclu",
AK1936="SAT","TX ISSUE",
AK1936="SPARE-ISSUE","SPARE-ISSUE",
AK1936="Fiber CAmtel","TX ISSUE",
AK1936="Fiber AOF","TX ISSUE",
AK1936="Projet OCM (HUAWEI)","TRAVAUX-HUAWEI",
AK1936="Projet OCM (NOKIA)","TRAVAUX -NOKIA",
AK1936="ACCESS-ISSUE","ACCESS-ISSUE",
AK1936="Projet OCM (ZTE, NOKIA, autres projets)","TRAVAUX OCM",
AK1936="No root CAuse","No root cause",
AK1936="ODU HS","TX ISSUE",
AK1936="IP &amp; VLAN","TX ISSUE",
AK1936="Warehouse HUAWEI","SPARE-ISSUE",
AK1936="SPARE-HS","SPARE-ISSUE",
AK1936="Power Telco","RAN ISSUE",AK1936="no impacts","no impacts"
),"")</f>
        <v>No root cause</v>
      </c>
      <c r="AK1936" s="81" t="s">
        <v>5620</v>
      </c>
      <c r="AL1936" s="56" t="str" cm="1">
        <f t="array" ref="AL1936">IFERROR(_xlfn.IFS(
AK1936="MPR ISSUE","ACTIVE",
AK1936="BSS Hardware Issue","ACTIVE",
AK1936="Sites strategiques, MLL, Pylone, etc.","PASSIVE",
AK1936="AKTIVCO DEFAUT GE &amp; POWER Cabinet","PASSIVE",
AK1936="AKTIVCO Coupure ENEO &amp; Baisse de tension","PASSIVE",
AK1936="Coupure ENEO &amp; Baisse de tension","PASSIVE",
AK1936="Defaut GE &amp; POWER Cabinet","PASSIVE",
AK1936="Sharing","PASSIVE",
AK1936="Sites strategiques &amp; DataCenter","PASSIVE",
AK1936="Exclu","Exclu",
AK1936="SAT","ACTIVE",
AK1936="SPARE-ISSUE","SPARE-ISSUE",
AK1936="Fiber CAmtel","ACTIVE",
AK1936="Fiber AOF","ACTIVE",
AK1936="Projet OCM (HUAWEI)","PLANNED WORKS",
AK1936="Projet OCM (NOKIA)","PLANNED WORKS",
AK1936="ACCESS-ISSUE","ACCESS-ISSUE",
AK1936="Projet OCM (ZTE, NOKIA, autres projets)","PLANNED WORKS",
AK1936="No root CAuse","No root cause",
AK1936="ODU HS","ACTIVE",
AK1936="IP &amp; VLAN","ACTIVE",
AK1936="Warehouse HUAWEI","SPARE-ISSUE",
AK1936="SPARE-HS","SPARE-ISSUE",
AK1936="Power Telco","ACTIVE", AK1936="no impacts","no impacts"
),"")</f>
        <v>No root cause</v>
      </c>
      <c r="AM1936" s="108" t="s">
        <v>5537</v>
      </c>
      <c r="AN1936" s="117" t="s">
        <v>5087</v>
      </c>
      <c r="AP1936" s="23" t="s">
        <v>5537</v>
      </c>
      <c r="AQ1936" s="23" t="s">
        <v>5537</v>
      </c>
      <c r="AR1936" s="7"/>
      <c r="AS1936" s="6"/>
      <c r="AT1936" s="7"/>
      <c r="AU1936" s="3" t="s">
        <v>5537</v>
      </c>
      <c r="AV1936" s="24" t="s">
        <v>5537</v>
      </c>
      <c r="AW1936" s="24" t="s">
        <v>5537</v>
      </c>
      <c r="AX1936" s="24" t="s">
        <v>5537</v>
      </c>
      <c r="AY1936" s="24" t="s">
        <v>5537</v>
      </c>
      <c r="AZ1936" s="24" t="s">
        <v>5537</v>
      </c>
      <c r="BA1936" s="24" t="s">
        <v>5537</v>
      </c>
      <c r="BB1936" s="24" t="s">
        <v>5537</v>
      </c>
      <c r="BC1936" s="24" t="s">
        <v>5537</v>
      </c>
      <c r="BD1936" s="24" t="s">
        <v>5537</v>
      </c>
      <c r="BE1936" s="24" t="s">
        <v>5537</v>
      </c>
      <c r="BF1936" s="24" t="s">
        <v>5537</v>
      </c>
      <c r="BG1936" s="24" t="s">
        <v>5537</v>
      </c>
      <c r="BH1936" s="24" t="s">
        <v>5537</v>
      </c>
      <c r="BI1936" s="9" t="s">
        <v>5537</v>
      </c>
      <c r="BJ1936" s="14"/>
      <c r="BK1936" s="14" t="s">
        <v>5537</v>
      </c>
      <c r="BL1936" s="14" t="str">
        <f>_xlfn.XLOOKUP(B1936,'[4]cell downs 18042026 17h'!$B:$B,'[4]cell downs 18042026 17h'!$B:$B,"")</f>
        <v/>
      </c>
      <c r="BM1936" s="14" t="str">
        <f>_xlfn.XLOOKUP(B1936,'[5]Cells Huawei 19042026 15h'!$B:$B,'[5]Cells Huawei 19042026 15h'!$B:$B,"")</f>
        <v/>
      </c>
      <c r="BN1936" s="9" t="str">
        <f>_xlfn.XLOOKUP(B1936,'[6]cells down 19042026 9H40'!$B:$B,'[6]cells down 19042026 9H40'!$B:$B,"")</f>
        <v/>
      </c>
      <c r="BO1936" s="9" t="s">
        <v>5537</v>
      </c>
      <c r="BP1936" s="9" t="s">
        <v>5537</v>
      </c>
    </row>
    <row r="1937" spans="1:68" s="9" customFormat="1" x14ac:dyDescent="0.35">
      <c r="A1937" s="1" t="s">
        <v>3058</v>
      </c>
      <c r="B1937" s="8" t="s">
        <v>3059</v>
      </c>
      <c r="C1937" s="3" t="str">
        <f>_xlfn.XLOOKUP(B1937,'[1]daily break down'!$D:$D,'[1]daily break down'!$E:$E,"")</f>
        <v>NORD-OUEST</v>
      </c>
      <c r="D1937" s="1" t="s">
        <v>21</v>
      </c>
      <c r="E1937" s="1" t="s">
        <v>36</v>
      </c>
      <c r="F1937" s="3" t="s">
        <v>51</v>
      </c>
      <c r="G1937" s="1" t="s">
        <v>52</v>
      </c>
      <c r="H1937" s="39" t="str">
        <f>_xlfn.XLOOKUP(B1937,[2]CALCULATION!$B:$B,[2]CALCULATION!$H:$H,"")</f>
        <v>Huawei</v>
      </c>
      <c r="I1937" s="34">
        <v>0</v>
      </c>
      <c r="J1937" s="34">
        <v>0</v>
      </c>
      <c r="K1937" s="34">
        <v>0</v>
      </c>
      <c r="L1937" s="34">
        <v>0</v>
      </c>
      <c r="M1937" s="34">
        <v>0</v>
      </c>
      <c r="N1937" s="34">
        <v>0</v>
      </c>
      <c r="O1937" s="34">
        <v>0</v>
      </c>
      <c r="P1937" s="34">
        <v>0</v>
      </c>
      <c r="Q1937" s="34">
        <v>0</v>
      </c>
      <c r="R1937" s="34">
        <v>0</v>
      </c>
      <c r="S1937" s="109">
        <v>0</v>
      </c>
      <c r="T1937" s="109">
        <f>_xlfn.XLOOKUP(B1937,'[3]Nur des jours'!$B:$B,'[3]Nur des jours'!$U:$U,"")</f>
        <v>0</v>
      </c>
      <c r="U1937" s="109">
        <v>0</v>
      </c>
      <c r="V1937" s="109">
        <v>0</v>
      </c>
      <c r="W1937" s="109">
        <v>0</v>
      </c>
      <c r="X1937" s="109">
        <v>0</v>
      </c>
      <c r="Y1937" s="109">
        <v>0</v>
      </c>
      <c r="Z1937" s="109">
        <v>0.42486723567700524</v>
      </c>
      <c r="AA1937" s="109">
        <v>0</v>
      </c>
      <c r="AB1937" s="109">
        <v>0</v>
      </c>
      <c r="AC1937" s="109">
        <v>0</v>
      </c>
      <c r="AD1937" s="109">
        <v>0</v>
      </c>
      <c r="AE1937" s="109">
        <v>0</v>
      </c>
      <c r="AF1937" s="109">
        <v>0</v>
      </c>
      <c r="AG1937" s="57" t="str">
        <f>_xlfn.XLOOKUP(B1937,[3]CALCULATION!$B:$B,[3]CALCULATION!$M:$M,"")</f>
        <v>Operationnel</v>
      </c>
      <c r="AH1937" s="57"/>
      <c r="AI1937" s="56" t="str" cm="1">
        <f t="array" ref="AI1937">IFERROR(_xlfn.IFS(
AK1937="MPR ISSUE","PDH",
AK1937="BSS Hardware Issue","BSS",
AK1937="Sites strategiques, MLL, Pylone, etc.","ENVTECH",
AK1937="AKTIVCO DEFAUT GE &amp; POWER Cabinet","AKTIVCO",
AK1937="AKTIVCO Coupure ENEO &amp; Baisse de tension","AKTIVCO GRID ONLY",
AK1937="Coupure ENEO &amp; Baisse de tension","IHS GRID ONLY",
AK1937="Defaut GE &amp; POWER Cabinet","IHS",
AK1937="Sharing","Partners",
AK1937="Sites strategiques &amp; DataCenter","SST &amp; DC",
AK1937="Exclu","Exclu",
AK1937="SAT","SAT",
AK1937="SPARE-ISSUE","SPARE-ISSUE",
AK1937="Fiber CAmtel","TRANS_FO_CAMTEL",
AK1937="Fiber AOF","Fiber AOF",
AK1937="Projet OCM (HUAWEI)","TRAVAUX-HUAWEI",
AK1937="Projet OCM (NOKIA)","TRAVAUX-NOKIA",
AK1937="ACCESS-ISSUE","ACCESS-ISSUE",
AK1937="Projet OCM (ZTE, NOKIA, autres projets)","TRAVAUX OCM",
AK1937="No root CAuse","No root cause",
AK1937="ODU HS","PDH",
AK1937="IP &amp; VLAN","PDH",
AK1937="Warehouse HUAWEI","SPARE-ISSUE",
AK1937="SPARE-HS","SPARE-ISSUE",
AK1937="Power Telco","BSS",AK1937="no impacts","no impacts"
),"")</f>
        <v>No root cause</v>
      </c>
      <c r="AJ1937" s="56" t="str" cm="1">
        <f t="array" ref="AJ1937">IFERROR(_xlfn.IFS(
AK1937="MPR ISSUE","TX ISSUE",
AK1937="BSS Hardware Issue","RAN ISSUE",
AK1937="Sites strategiques, MLL, Pylone, etc.","ENVTECH",
AK1937="AKTIVCO DEFAUT GE &amp; POWER Cabinet","POWER ISSUE",
AK1937="AKTIVCO Coupure ENEO &amp; Baisse de tension","POWER ISSUE",
AK1937="Coupure ENEO &amp; Baisse de tension","POWER ISSUE",
AK1937="Defaut GE &amp; POWER Cabinet","POWER ISSUE",
AK1937="Sharing","POWER ISSUE",
AK1937="Sites strategiques &amp; DataCenter","POWER ISSUE",
AK1937="Exclu","Exclu",
AK1937="SAT","TX ISSUE",
AK1937="SPARE-ISSUE","SPARE-ISSUE",
AK1937="Fiber CAmtel","TX ISSUE",
AK1937="Fiber AOF","TX ISSUE",
AK1937="Projet OCM (HUAWEI)","TRAVAUX-HUAWEI",
AK1937="Projet OCM (NOKIA)","TRAVAUX -NOKIA",
AK1937="ACCESS-ISSUE","ACCESS-ISSUE",
AK1937="Projet OCM (ZTE, NOKIA, autres projets)","TRAVAUX OCM",
AK1937="No root CAuse","No root cause",
AK1937="ODU HS","TX ISSUE",
AK1937="IP &amp; VLAN","TX ISSUE",
AK1937="Warehouse HUAWEI","SPARE-ISSUE",
AK1937="SPARE-HS","SPARE-ISSUE",
AK1937="Power Telco","RAN ISSUE",AK1937="no impacts","no impacts"
),"")</f>
        <v>No root cause</v>
      </c>
      <c r="AK1937" s="81" t="s">
        <v>5620</v>
      </c>
      <c r="AL1937" s="56" t="str" cm="1">
        <f t="array" ref="AL1937">IFERROR(_xlfn.IFS(
AK1937="MPR ISSUE","ACTIVE",
AK1937="BSS Hardware Issue","ACTIVE",
AK1937="Sites strategiques, MLL, Pylone, etc.","PASSIVE",
AK1937="AKTIVCO DEFAUT GE &amp; POWER Cabinet","PASSIVE",
AK1937="AKTIVCO Coupure ENEO &amp; Baisse de tension","PASSIVE",
AK1937="Coupure ENEO &amp; Baisse de tension","PASSIVE",
AK1937="Defaut GE &amp; POWER Cabinet","PASSIVE",
AK1937="Sharing","PASSIVE",
AK1937="Sites strategiques &amp; DataCenter","PASSIVE",
AK1937="Exclu","Exclu",
AK1937="SAT","ACTIVE",
AK1937="SPARE-ISSUE","SPARE-ISSUE",
AK1937="Fiber CAmtel","ACTIVE",
AK1937="Fiber AOF","ACTIVE",
AK1937="Projet OCM (HUAWEI)","PLANNED WORKS",
AK1937="Projet OCM (NOKIA)","PLANNED WORKS",
AK1937="ACCESS-ISSUE","ACCESS-ISSUE",
AK1937="Projet OCM (ZTE, NOKIA, autres projets)","PLANNED WORKS",
AK1937="No root CAuse","No root cause",
AK1937="ODU HS","ACTIVE",
AK1937="IP &amp; VLAN","ACTIVE",
AK1937="Warehouse HUAWEI","SPARE-ISSUE",
AK1937="SPARE-HS","SPARE-ISSUE",
AK1937="Power Telco","ACTIVE", AK1937="no impacts","no impacts"
),"")</f>
        <v>No root cause</v>
      </c>
      <c r="AM1937" s="108" t="s">
        <v>5537</v>
      </c>
      <c r="AN1937" s="117" t="s">
        <v>3059</v>
      </c>
      <c r="AP1937" s="23" t="s">
        <v>5537</v>
      </c>
      <c r="AQ1937" s="23" t="s">
        <v>5537</v>
      </c>
      <c r="AR1937" s="7"/>
      <c r="AS1937" s="6"/>
      <c r="AT1937" s="7"/>
      <c r="AU1937" s="3" t="s">
        <v>5537</v>
      </c>
      <c r="AV1937" s="24" t="s">
        <v>5537</v>
      </c>
      <c r="AW1937" s="24" t="s">
        <v>5537</v>
      </c>
      <c r="AX1937" s="24" t="s">
        <v>5537</v>
      </c>
      <c r="AY1937" s="24" t="s">
        <v>5537</v>
      </c>
      <c r="AZ1937" s="24" t="s">
        <v>5537</v>
      </c>
      <c r="BA1937" s="24" t="s">
        <v>5537</v>
      </c>
      <c r="BB1937" s="24" t="s">
        <v>5537</v>
      </c>
      <c r="BC1937" s="24" t="s">
        <v>5537</v>
      </c>
      <c r="BD1937" s="24" t="s">
        <v>5537</v>
      </c>
      <c r="BE1937" s="24" t="s">
        <v>5537</v>
      </c>
      <c r="BF1937" s="24" t="s">
        <v>5537</v>
      </c>
      <c r="BG1937" s="24" t="s">
        <v>5537</v>
      </c>
      <c r="BH1937" s="24" t="s">
        <v>5537</v>
      </c>
      <c r="BI1937" s="9" t="s">
        <v>5537</v>
      </c>
      <c r="BJ1937" s="14"/>
      <c r="BK1937" s="14" t="s">
        <v>5537</v>
      </c>
      <c r="BL1937" s="14" t="str">
        <f>_xlfn.XLOOKUP(B1937,'[4]cell downs 18042026 17h'!$B:$B,'[4]cell downs 18042026 17h'!$B:$B,"")</f>
        <v/>
      </c>
      <c r="BM1937" s="14" t="str">
        <f>_xlfn.XLOOKUP(B1937,'[5]Cells Huawei 19042026 15h'!$B:$B,'[5]Cells Huawei 19042026 15h'!$B:$B,"")</f>
        <v/>
      </c>
      <c r="BN1937" s="9" t="str">
        <f>_xlfn.XLOOKUP(B1937,'[6]cells down 19042026 9H40'!$B:$B,'[6]cells down 19042026 9H40'!$B:$B,"")</f>
        <v/>
      </c>
      <c r="BO1937" s="9" t="s">
        <v>5537</v>
      </c>
      <c r="BP1937" s="9" t="s">
        <v>5537</v>
      </c>
    </row>
    <row r="1938" spans="1:68" s="9" customFormat="1" x14ac:dyDescent="0.35">
      <c r="A1938" s="1" t="s">
        <v>2380</v>
      </c>
      <c r="B1938" s="8" t="s">
        <v>2381</v>
      </c>
      <c r="C1938" s="3" t="str">
        <f>_xlfn.XLOOKUP(B1938,'[1]daily break down'!$D:$D,'[1]daily break down'!$E:$E,"")</f>
        <v>Douala</v>
      </c>
      <c r="D1938" s="1" t="s">
        <v>11</v>
      </c>
      <c r="E1938" s="1" t="s">
        <v>12</v>
      </c>
      <c r="F1938" s="3" t="s">
        <v>31</v>
      </c>
      <c r="G1938" s="1" t="s">
        <v>32</v>
      </c>
      <c r="H1938" s="41" t="str">
        <f>_xlfn.XLOOKUP(B1938,[2]CALCULATION!$B:$B,[2]CALCULATION!$H:$H,"")</f>
        <v>ZTE</v>
      </c>
      <c r="I1938" s="34">
        <v>0</v>
      </c>
      <c r="J1938" s="34">
        <v>0</v>
      </c>
      <c r="K1938" s="34">
        <v>0</v>
      </c>
      <c r="L1938" s="34">
        <v>0</v>
      </c>
      <c r="M1938" s="34">
        <v>0</v>
      </c>
      <c r="N1938" s="34">
        <v>0</v>
      </c>
      <c r="O1938" s="34">
        <v>0</v>
      </c>
      <c r="P1938" s="34">
        <v>0</v>
      </c>
      <c r="Q1938" s="34">
        <v>0</v>
      </c>
      <c r="R1938" s="34">
        <v>0</v>
      </c>
      <c r="S1938" s="109">
        <v>0</v>
      </c>
      <c r="T1938" s="109">
        <f>_xlfn.XLOOKUP(B1938,'[3]Nur des jours'!$B:$B,'[3]Nur des jours'!$U:$U,"")</f>
        <v>0</v>
      </c>
      <c r="U1938" s="109">
        <v>0</v>
      </c>
      <c r="V1938" s="109">
        <v>0</v>
      </c>
      <c r="W1938" s="109">
        <v>0</v>
      </c>
      <c r="X1938" s="109">
        <v>0</v>
      </c>
      <c r="Y1938" s="109">
        <v>0</v>
      </c>
      <c r="Z1938" s="109">
        <v>0</v>
      </c>
      <c r="AA1938" s="109">
        <v>0</v>
      </c>
      <c r="AB1938" s="109">
        <v>0</v>
      </c>
      <c r="AC1938" s="109">
        <v>0</v>
      </c>
      <c r="AD1938" s="109">
        <v>0</v>
      </c>
      <c r="AE1938" s="109">
        <v>0</v>
      </c>
      <c r="AF1938" s="109">
        <v>0</v>
      </c>
      <c r="AG1938" s="57" t="str">
        <f>_xlfn.XLOOKUP(B1938,[3]CALCULATION!$B:$B,[3]CALCULATION!$M:$M,"")</f>
        <v>Operationnel</v>
      </c>
      <c r="AH1938" s="57"/>
      <c r="AI1938" s="56" t="str" cm="1">
        <f t="array" ref="AI1938">IFERROR(_xlfn.IFS(
AK1938="MPR ISSUE","PDH",
AK1938="BSS Hardware Issue","BSS",
AK1938="Sites strategiques, MLL, Pylone, etc.","ENVTECH",
AK1938="AKTIVCO DEFAUT GE &amp; POWER Cabinet","AKTIVCO",
AK1938="AKTIVCO Coupure ENEO &amp; Baisse de tension","AKTIVCO GRID ONLY",
AK1938="Coupure ENEO &amp; Baisse de tension","IHS GRID ONLY",
AK1938="Defaut GE &amp; POWER Cabinet","IHS",
AK1938="Sharing","Partners",
AK1938="Sites strategiques &amp; DataCenter","SST &amp; DC",
AK1938="Exclu","Exclu",
AK1938="SAT","SAT",
AK1938="SPARE-ISSUE","SPARE-ISSUE",
AK1938="Fiber CAmtel","TRANS_FO_CAMTEL",
AK1938="Fiber AOF","Fiber AOF",
AK1938="Projet OCM (HUAWEI)","TRAVAUX-HUAWEI",
AK1938="Projet OCM (NOKIA)","TRAVAUX-NOKIA",
AK1938="ACCESS-ISSUE","ACCESS-ISSUE",
AK1938="Projet OCM (ZTE, NOKIA, autres projets)","TRAVAUX OCM",
AK1938="No root CAuse","No root cause",
AK1938="ODU HS","PDH",
AK1938="IP &amp; VLAN","PDH",
AK1938="Warehouse HUAWEI","SPARE-ISSUE",
AK1938="SPARE-HS","SPARE-ISSUE",
AK1938="Power Telco","BSS",AK1938="no impacts","no impacts"
),"")</f>
        <v>No root cause</v>
      </c>
      <c r="AJ1938" s="56" t="str" cm="1">
        <f t="array" ref="AJ1938">IFERROR(_xlfn.IFS(
AK1938="MPR ISSUE","TX ISSUE",
AK1938="BSS Hardware Issue","RAN ISSUE",
AK1938="Sites strategiques, MLL, Pylone, etc.","ENVTECH",
AK1938="AKTIVCO DEFAUT GE &amp; POWER Cabinet","POWER ISSUE",
AK1938="AKTIVCO Coupure ENEO &amp; Baisse de tension","POWER ISSUE",
AK1938="Coupure ENEO &amp; Baisse de tension","POWER ISSUE",
AK1938="Defaut GE &amp; POWER Cabinet","POWER ISSUE",
AK1938="Sharing","POWER ISSUE",
AK1938="Sites strategiques &amp; DataCenter","POWER ISSUE",
AK1938="Exclu","Exclu",
AK1938="SAT","TX ISSUE",
AK1938="SPARE-ISSUE","SPARE-ISSUE",
AK1938="Fiber CAmtel","TX ISSUE",
AK1938="Fiber AOF","TX ISSUE",
AK1938="Projet OCM (HUAWEI)","TRAVAUX-HUAWEI",
AK1938="Projet OCM (NOKIA)","TRAVAUX -NOKIA",
AK1938="ACCESS-ISSUE","ACCESS-ISSUE",
AK1938="Projet OCM (ZTE, NOKIA, autres projets)","TRAVAUX OCM",
AK1938="No root CAuse","No root cause",
AK1938="ODU HS","TX ISSUE",
AK1938="IP &amp; VLAN","TX ISSUE",
AK1938="Warehouse HUAWEI","SPARE-ISSUE",
AK1938="SPARE-HS","SPARE-ISSUE",
AK1938="Power Telco","RAN ISSUE",AK1938="no impacts","no impacts"
),"")</f>
        <v>No root cause</v>
      </c>
      <c r="AK1938" s="81" t="s">
        <v>5620</v>
      </c>
      <c r="AL1938" s="56" t="str" cm="1">
        <f t="array" ref="AL1938">IFERROR(_xlfn.IFS(
AK1938="MPR ISSUE","ACTIVE",
AK1938="BSS Hardware Issue","ACTIVE",
AK1938="Sites strategiques, MLL, Pylone, etc.","PASSIVE",
AK1938="AKTIVCO DEFAUT GE &amp; POWER Cabinet","PASSIVE",
AK1938="AKTIVCO Coupure ENEO &amp; Baisse de tension","PASSIVE",
AK1938="Coupure ENEO &amp; Baisse de tension","PASSIVE",
AK1938="Defaut GE &amp; POWER Cabinet","PASSIVE",
AK1938="Sharing","PASSIVE",
AK1938="Sites strategiques &amp; DataCenter","PASSIVE",
AK1938="Exclu","Exclu",
AK1938="SAT","ACTIVE",
AK1938="SPARE-ISSUE","SPARE-ISSUE",
AK1938="Fiber CAmtel","ACTIVE",
AK1938="Fiber AOF","ACTIVE",
AK1938="Projet OCM (HUAWEI)","PLANNED WORKS",
AK1938="Projet OCM (NOKIA)","PLANNED WORKS",
AK1938="ACCESS-ISSUE","ACCESS-ISSUE",
AK1938="Projet OCM (ZTE, NOKIA, autres projets)","PLANNED WORKS",
AK1938="No root CAuse","No root cause",
AK1938="ODU HS","ACTIVE",
AK1938="IP &amp; VLAN","ACTIVE",
AK1938="Warehouse HUAWEI","SPARE-ISSUE",
AK1938="SPARE-HS","SPARE-ISSUE",
AK1938="Power Telco","ACTIVE", AK1938="no impacts","no impacts"
),"")</f>
        <v>No root cause</v>
      </c>
      <c r="AM1938" s="108" t="s">
        <v>5537</v>
      </c>
      <c r="AN1938" s="117" t="s">
        <v>2381</v>
      </c>
      <c r="AP1938" s="23" t="s">
        <v>5537</v>
      </c>
      <c r="AQ1938" s="23" t="s">
        <v>5537</v>
      </c>
      <c r="AR1938" s="7"/>
      <c r="AS1938" s="6"/>
      <c r="AT1938" s="7"/>
      <c r="AU1938" s="3" t="s">
        <v>5537</v>
      </c>
      <c r="AV1938" s="24" t="s">
        <v>5537</v>
      </c>
      <c r="AW1938" s="24" t="s">
        <v>5537</v>
      </c>
      <c r="AX1938" s="24" t="s">
        <v>5537</v>
      </c>
      <c r="AY1938" s="24" t="s">
        <v>5537</v>
      </c>
      <c r="AZ1938" s="24" t="s">
        <v>5537</v>
      </c>
      <c r="BA1938" s="24" t="s">
        <v>5537</v>
      </c>
      <c r="BB1938" s="24" t="s">
        <v>5537</v>
      </c>
      <c r="BC1938" s="24" t="s">
        <v>5537</v>
      </c>
      <c r="BD1938" s="24" t="s">
        <v>5537</v>
      </c>
      <c r="BE1938" s="24" t="s">
        <v>5537</v>
      </c>
      <c r="BF1938" s="24" t="s">
        <v>5537</v>
      </c>
      <c r="BG1938" s="24" t="s">
        <v>5537</v>
      </c>
      <c r="BH1938" s="24" t="s">
        <v>5537</v>
      </c>
      <c r="BI1938" s="9" t="s">
        <v>5537</v>
      </c>
      <c r="BJ1938" s="14"/>
      <c r="BK1938" s="14" t="s">
        <v>5537</v>
      </c>
      <c r="BL1938" s="14" t="str">
        <f>_xlfn.XLOOKUP(B1938,'[4]cell downs 18042026 17h'!$B:$B,'[4]cell downs 18042026 17h'!$B:$B,"")</f>
        <v/>
      </c>
      <c r="BM1938" s="14" t="str">
        <f>_xlfn.XLOOKUP(B1938,'[5]Cells Huawei 19042026 15h'!$B:$B,'[5]Cells Huawei 19042026 15h'!$B:$B,"")</f>
        <v/>
      </c>
      <c r="BN1938" s="9" t="str">
        <f>_xlfn.XLOOKUP(B1938,'[6]cells down 19042026 9H40'!$B:$B,'[6]cells down 19042026 9H40'!$B:$B,"")</f>
        <v/>
      </c>
      <c r="BO1938" s="9" t="s">
        <v>2381</v>
      </c>
      <c r="BP1938" s="9" t="s">
        <v>12</v>
      </c>
    </row>
    <row r="1939" spans="1:68" s="9" customFormat="1" ht="20.5" customHeight="1" x14ac:dyDescent="0.35">
      <c r="A1939" s="1" t="s">
        <v>2232</v>
      </c>
      <c r="B1939" s="8" t="s">
        <v>2233</v>
      </c>
      <c r="C1939" s="3" t="str">
        <f>_xlfn.XLOOKUP(B1939,'[1]daily break down'!$D:$D,'[1]daily break down'!$E:$E,"")</f>
        <v>Douala</v>
      </c>
      <c r="D1939" s="1" t="s">
        <v>11</v>
      </c>
      <c r="E1939" s="1" t="s">
        <v>12</v>
      </c>
      <c r="F1939" s="3" t="s">
        <v>31</v>
      </c>
      <c r="G1939" s="1" t="s">
        <v>32</v>
      </c>
      <c r="H1939" s="41" t="str">
        <f>_xlfn.XLOOKUP(B1939,[2]CALCULATION!$B:$B,[2]CALCULATION!$H:$H,"")</f>
        <v>ZTE</v>
      </c>
      <c r="I1939" s="34">
        <v>0</v>
      </c>
      <c r="J1939" s="34">
        <v>0</v>
      </c>
      <c r="K1939" s="34">
        <v>0</v>
      </c>
      <c r="L1939" s="34">
        <v>0</v>
      </c>
      <c r="M1939" s="34">
        <v>0</v>
      </c>
      <c r="N1939" s="34">
        <v>0</v>
      </c>
      <c r="O1939" s="34">
        <v>0</v>
      </c>
      <c r="P1939" s="34">
        <v>0</v>
      </c>
      <c r="Q1939" s="34">
        <v>0</v>
      </c>
      <c r="R1939" s="34">
        <v>0</v>
      </c>
      <c r="S1939" s="109">
        <v>0</v>
      </c>
      <c r="T1939" s="109">
        <f>_xlfn.XLOOKUP(B1939,'[3]Nur des jours'!$B:$B,'[3]Nur des jours'!$U:$U,"")</f>
        <v>0</v>
      </c>
      <c r="U1939" s="109">
        <v>0</v>
      </c>
      <c r="V1939" s="109">
        <v>0</v>
      </c>
      <c r="W1939" s="109">
        <v>0</v>
      </c>
      <c r="X1939" s="109">
        <v>0</v>
      </c>
      <c r="Y1939" s="109">
        <v>0</v>
      </c>
      <c r="Z1939" s="109">
        <v>0</v>
      </c>
      <c r="AA1939" s="109">
        <v>0</v>
      </c>
      <c r="AB1939" s="109">
        <v>0</v>
      </c>
      <c r="AC1939" s="109">
        <v>0</v>
      </c>
      <c r="AD1939" s="109">
        <v>0</v>
      </c>
      <c r="AE1939" s="109">
        <v>0</v>
      </c>
      <c r="AF1939" s="109">
        <v>0</v>
      </c>
      <c r="AG1939" s="57" t="str">
        <f>_xlfn.XLOOKUP(B1939,[3]CALCULATION!$B:$B,[3]CALCULATION!$M:$M,"")</f>
        <v>Operationnel</v>
      </c>
      <c r="AH1939" s="57"/>
      <c r="AI1939" s="56" t="str" cm="1">
        <f t="array" ref="AI1939">IFERROR(_xlfn.IFS(
AK1939="MPR ISSUE","PDH",
AK1939="BSS Hardware Issue","BSS",
AK1939="Sites strategiques, MLL, Pylone, etc.","ENVTECH",
AK1939="AKTIVCO DEFAUT GE &amp; POWER Cabinet","AKTIVCO",
AK1939="AKTIVCO Coupure ENEO &amp; Baisse de tension","AKTIVCO GRID ONLY",
AK1939="Coupure ENEO &amp; Baisse de tension","IHS GRID ONLY",
AK1939="Defaut GE &amp; POWER Cabinet","IHS",
AK1939="Sharing","Partners",
AK1939="Sites strategiques &amp; DataCenter","SST &amp; DC",
AK1939="Exclu","Exclu",
AK1939="SAT","SAT",
AK1939="SPARE-ISSUE","SPARE-ISSUE",
AK1939="Fiber CAmtel","TRANS_FO_CAMTEL",
AK1939="Fiber AOF","Fiber AOF",
AK1939="Projet OCM (HUAWEI)","TRAVAUX-HUAWEI",
AK1939="Projet OCM (NOKIA)","TRAVAUX-NOKIA",
AK1939="ACCESS-ISSUE","ACCESS-ISSUE",
AK1939="Projet OCM (ZTE, NOKIA, autres projets)","TRAVAUX OCM",
AK1939="No root CAuse","No root cause",
AK1939="ODU HS","PDH",
AK1939="IP &amp; VLAN","PDH",
AK1939="Warehouse HUAWEI","SPARE-ISSUE",
AK1939="SPARE-HS","SPARE-ISSUE",
AK1939="Power Telco","BSS",AK1939="no impacts","no impacts"
),"")</f>
        <v>No root cause</v>
      </c>
      <c r="AJ1939" s="56" t="str" cm="1">
        <f t="array" ref="AJ1939">IFERROR(_xlfn.IFS(
AK1939="MPR ISSUE","TX ISSUE",
AK1939="BSS Hardware Issue","RAN ISSUE",
AK1939="Sites strategiques, MLL, Pylone, etc.","ENVTECH",
AK1939="AKTIVCO DEFAUT GE &amp; POWER Cabinet","POWER ISSUE",
AK1939="AKTIVCO Coupure ENEO &amp; Baisse de tension","POWER ISSUE",
AK1939="Coupure ENEO &amp; Baisse de tension","POWER ISSUE",
AK1939="Defaut GE &amp; POWER Cabinet","POWER ISSUE",
AK1939="Sharing","POWER ISSUE",
AK1939="Sites strategiques &amp; DataCenter","POWER ISSUE",
AK1939="Exclu","Exclu",
AK1939="SAT","TX ISSUE",
AK1939="SPARE-ISSUE","SPARE-ISSUE",
AK1939="Fiber CAmtel","TX ISSUE",
AK1939="Fiber AOF","TX ISSUE",
AK1939="Projet OCM (HUAWEI)","TRAVAUX-HUAWEI",
AK1939="Projet OCM (NOKIA)","TRAVAUX -NOKIA",
AK1939="ACCESS-ISSUE","ACCESS-ISSUE",
AK1939="Projet OCM (ZTE, NOKIA, autres projets)","TRAVAUX OCM",
AK1939="No root CAuse","No root cause",
AK1939="ODU HS","TX ISSUE",
AK1939="IP &amp; VLAN","TX ISSUE",
AK1939="Warehouse HUAWEI","SPARE-ISSUE",
AK1939="SPARE-HS","SPARE-ISSUE",
AK1939="Power Telco","RAN ISSUE",AK1939="no impacts","no impacts"
),"")</f>
        <v>No root cause</v>
      </c>
      <c r="AK1939" s="81" t="s">
        <v>5620</v>
      </c>
      <c r="AL1939" s="56" t="str" cm="1">
        <f t="array" ref="AL1939">IFERROR(_xlfn.IFS(
AK1939="MPR ISSUE","ACTIVE",
AK1939="BSS Hardware Issue","ACTIVE",
AK1939="Sites strategiques, MLL, Pylone, etc.","PASSIVE",
AK1939="AKTIVCO DEFAUT GE &amp; POWER Cabinet","PASSIVE",
AK1939="AKTIVCO Coupure ENEO &amp; Baisse de tension","PASSIVE",
AK1939="Coupure ENEO &amp; Baisse de tension","PASSIVE",
AK1939="Defaut GE &amp; POWER Cabinet","PASSIVE",
AK1939="Sharing","PASSIVE",
AK1939="Sites strategiques &amp; DataCenter","PASSIVE",
AK1939="Exclu","Exclu",
AK1939="SAT","ACTIVE",
AK1939="SPARE-ISSUE","SPARE-ISSUE",
AK1939="Fiber CAmtel","ACTIVE",
AK1939="Fiber AOF","ACTIVE",
AK1939="Projet OCM (HUAWEI)","PLANNED WORKS",
AK1939="Projet OCM (NOKIA)","PLANNED WORKS",
AK1939="ACCESS-ISSUE","ACCESS-ISSUE",
AK1939="Projet OCM (ZTE, NOKIA, autres projets)","PLANNED WORKS",
AK1939="No root CAuse","No root cause",
AK1939="ODU HS","ACTIVE",
AK1939="IP &amp; VLAN","ACTIVE",
AK1939="Warehouse HUAWEI","SPARE-ISSUE",
AK1939="SPARE-HS","SPARE-ISSUE",
AK1939="Power Telco","ACTIVE", AK1939="no impacts","no impacts"
),"")</f>
        <v>No root cause</v>
      </c>
      <c r="AM1939" s="108" t="s">
        <v>5537</v>
      </c>
      <c r="AN1939" s="117" t="s">
        <v>2233</v>
      </c>
      <c r="AP1939" s="23" t="s">
        <v>5537</v>
      </c>
      <c r="AQ1939" s="23" t="s">
        <v>5537</v>
      </c>
      <c r="AR1939" s="7"/>
      <c r="AS1939" s="6"/>
      <c r="AT1939" s="7"/>
      <c r="AU1939" s="3" t="s">
        <v>5537</v>
      </c>
      <c r="AV1939" s="24" t="s">
        <v>5537</v>
      </c>
      <c r="AW1939" s="24" t="s">
        <v>5537</v>
      </c>
      <c r="AX1939" s="24" t="s">
        <v>5537</v>
      </c>
      <c r="AY1939" s="24" t="s">
        <v>5537</v>
      </c>
      <c r="AZ1939" s="24" t="s">
        <v>5537</v>
      </c>
      <c r="BA1939" s="24" t="s">
        <v>5537</v>
      </c>
      <c r="BB1939" s="24" t="s">
        <v>5537</v>
      </c>
      <c r="BC1939" s="24" t="s">
        <v>5537</v>
      </c>
      <c r="BD1939" s="24" t="s">
        <v>5537</v>
      </c>
      <c r="BE1939" s="24" t="s">
        <v>5537</v>
      </c>
      <c r="BF1939" s="24" t="s">
        <v>5537</v>
      </c>
      <c r="BG1939" s="24" t="s">
        <v>5537</v>
      </c>
      <c r="BH1939" s="24" t="s">
        <v>5537</v>
      </c>
      <c r="BI1939" s="9" t="s">
        <v>5537</v>
      </c>
      <c r="BJ1939" s="14"/>
      <c r="BK1939" s="14" t="s">
        <v>5537</v>
      </c>
      <c r="BL1939" s="14" t="str">
        <f>_xlfn.XLOOKUP(B1939,'[4]cell downs 18042026 17h'!$B:$B,'[4]cell downs 18042026 17h'!$B:$B,"")</f>
        <v/>
      </c>
      <c r="BM1939" s="14" t="str">
        <f>_xlfn.XLOOKUP(B1939,'[5]Cells Huawei 19042026 15h'!$B:$B,'[5]Cells Huawei 19042026 15h'!$B:$B,"")</f>
        <v/>
      </c>
      <c r="BN1939" s="9" t="str">
        <f>_xlfn.XLOOKUP(B1939,'[6]cells down 19042026 9H40'!$B:$B,'[6]cells down 19042026 9H40'!$B:$B,"")</f>
        <v/>
      </c>
      <c r="BO1939" s="9" t="s">
        <v>2233</v>
      </c>
      <c r="BP1939" s="9" t="s">
        <v>5537</v>
      </c>
    </row>
    <row r="1940" spans="1:68" s="9" customFormat="1" x14ac:dyDescent="0.35">
      <c r="A1940" s="1" t="s">
        <v>2897</v>
      </c>
      <c r="B1940" s="8" t="s">
        <v>2898</v>
      </c>
      <c r="C1940" s="3" t="str">
        <f>_xlfn.XLOOKUP(B1940,'[1]daily break down'!$D:$D,'[1]daily break down'!$E:$E,"")</f>
        <v>Douala</v>
      </c>
      <c r="D1940" s="1" t="s">
        <v>11</v>
      </c>
      <c r="E1940" s="1" t="s">
        <v>12</v>
      </c>
      <c r="F1940" s="3" t="s">
        <v>31</v>
      </c>
      <c r="G1940" s="1" t="s">
        <v>32</v>
      </c>
      <c r="H1940" s="41" t="str">
        <f>_xlfn.XLOOKUP(B1940,[2]CALCULATION!$B:$B,[2]CALCULATION!$H:$H,"")</f>
        <v>ZTE</v>
      </c>
      <c r="I1940" s="34">
        <v>0</v>
      </c>
      <c r="J1940" s="34">
        <v>0</v>
      </c>
      <c r="K1940" s="34">
        <v>0</v>
      </c>
      <c r="L1940" s="34">
        <v>0</v>
      </c>
      <c r="M1940" s="34">
        <v>0</v>
      </c>
      <c r="N1940" s="34">
        <v>0</v>
      </c>
      <c r="O1940" s="34">
        <v>0</v>
      </c>
      <c r="P1940" s="34">
        <v>0</v>
      </c>
      <c r="Q1940" s="34">
        <v>0</v>
      </c>
      <c r="R1940" s="34">
        <v>0</v>
      </c>
      <c r="S1940" s="109">
        <v>0</v>
      </c>
      <c r="T1940" s="109">
        <f>_xlfn.XLOOKUP(B1940,'[3]Nur des jours'!$B:$B,'[3]Nur des jours'!$U:$U,"")</f>
        <v>0</v>
      </c>
      <c r="U1940" s="109">
        <v>0</v>
      </c>
      <c r="V1940" s="109">
        <v>0</v>
      </c>
      <c r="W1940" s="109">
        <v>0</v>
      </c>
      <c r="X1940" s="109">
        <v>0</v>
      </c>
      <c r="Y1940" s="109">
        <v>0</v>
      </c>
      <c r="Z1940" s="109">
        <v>0</v>
      </c>
      <c r="AA1940" s="109">
        <v>0</v>
      </c>
      <c r="AB1940" s="109">
        <v>0</v>
      </c>
      <c r="AC1940" s="109">
        <v>0</v>
      </c>
      <c r="AD1940" s="109">
        <v>0</v>
      </c>
      <c r="AE1940" s="109">
        <v>0</v>
      </c>
      <c r="AF1940" s="109">
        <v>0</v>
      </c>
      <c r="AG1940" s="57" t="str">
        <f>_xlfn.XLOOKUP(B1940,[3]CALCULATION!$B:$B,[3]CALCULATION!$M:$M,"")</f>
        <v>Operationnel</v>
      </c>
      <c r="AH1940" s="57"/>
      <c r="AI1940" s="56" t="str" cm="1">
        <f t="array" ref="AI1940">IFERROR(_xlfn.IFS(
AK1940="MPR ISSUE","PDH",
AK1940="BSS Hardware Issue","BSS",
AK1940="Sites strategiques, MLL, Pylone, etc.","ENVTECH",
AK1940="AKTIVCO DEFAUT GE &amp; POWER Cabinet","AKTIVCO",
AK1940="AKTIVCO Coupure ENEO &amp; Baisse de tension","AKTIVCO GRID ONLY",
AK1940="Coupure ENEO &amp; Baisse de tension","IHS GRID ONLY",
AK1940="Defaut GE &amp; POWER Cabinet","IHS",
AK1940="Sharing","Partners",
AK1940="Sites strategiques &amp; DataCenter","SST &amp; DC",
AK1940="Exclu","Exclu",
AK1940="SAT","SAT",
AK1940="SPARE-ISSUE","SPARE-ISSUE",
AK1940="Fiber CAmtel","TRANS_FO_CAMTEL",
AK1940="Fiber AOF","Fiber AOF",
AK1940="Projet OCM (HUAWEI)","TRAVAUX-HUAWEI",
AK1940="Projet OCM (NOKIA)","TRAVAUX-NOKIA",
AK1940="ACCESS-ISSUE","ACCESS-ISSUE",
AK1940="Projet OCM (ZTE, NOKIA, autres projets)","TRAVAUX OCM",
AK1940="No root CAuse","No root cause",
AK1940="ODU HS","PDH",
AK1940="IP &amp; VLAN","PDH",
AK1940="Warehouse HUAWEI","SPARE-ISSUE",
AK1940="SPARE-HS","SPARE-ISSUE",
AK1940="Power Telco","BSS",AK1940="no impacts","no impacts"
),"")</f>
        <v>No root cause</v>
      </c>
      <c r="AJ1940" s="56" t="str" cm="1">
        <f t="array" ref="AJ1940">IFERROR(_xlfn.IFS(
AK1940="MPR ISSUE","TX ISSUE",
AK1940="BSS Hardware Issue","RAN ISSUE",
AK1940="Sites strategiques, MLL, Pylone, etc.","ENVTECH",
AK1940="AKTIVCO DEFAUT GE &amp; POWER Cabinet","POWER ISSUE",
AK1940="AKTIVCO Coupure ENEO &amp; Baisse de tension","POWER ISSUE",
AK1940="Coupure ENEO &amp; Baisse de tension","POWER ISSUE",
AK1940="Defaut GE &amp; POWER Cabinet","POWER ISSUE",
AK1940="Sharing","POWER ISSUE",
AK1940="Sites strategiques &amp; DataCenter","POWER ISSUE",
AK1940="Exclu","Exclu",
AK1940="SAT","TX ISSUE",
AK1940="SPARE-ISSUE","SPARE-ISSUE",
AK1940="Fiber CAmtel","TX ISSUE",
AK1940="Fiber AOF","TX ISSUE",
AK1940="Projet OCM (HUAWEI)","TRAVAUX-HUAWEI",
AK1940="Projet OCM (NOKIA)","TRAVAUX -NOKIA",
AK1940="ACCESS-ISSUE","ACCESS-ISSUE",
AK1940="Projet OCM (ZTE, NOKIA, autres projets)","TRAVAUX OCM",
AK1940="No root CAuse","No root cause",
AK1940="ODU HS","TX ISSUE",
AK1940="IP &amp; VLAN","TX ISSUE",
AK1940="Warehouse HUAWEI","SPARE-ISSUE",
AK1940="SPARE-HS","SPARE-ISSUE",
AK1940="Power Telco","RAN ISSUE",AK1940="no impacts","no impacts"
),"")</f>
        <v>No root cause</v>
      </c>
      <c r="AK1940" s="81" t="s">
        <v>5620</v>
      </c>
      <c r="AL1940" s="56" t="str" cm="1">
        <f t="array" ref="AL1940">IFERROR(_xlfn.IFS(
AK1940="MPR ISSUE","ACTIVE",
AK1940="BSS Hardware Issue","ACTIVE",
AK1940="Sites strategiques, MLL, Pylone, etc.","PASSIVE",
AK1940="AKTIVCO DEFAUT GE &amp; POWER Cabinet","PASSIVE",
AK1940="AKTIVCO Coupure ENEO &amp; Baisse de tension","PASSIVE",
AK1940="Coupure ENEO &amp; Baisse de tension","PASSIVE",
AK1940="Defaut GE &amp; POWER Cabinet","PASSIVE",
AK1940="Sharing","PASSIVE",
AK1940="Sites strategiques &amp; DataCenter","PASSIVE",
AK1940="Exclu","Exclu",
AK1940="SAT","ACTIVE",
AK1940="SPARE-ISSUE","SPARE-ISSUE",
AK1940="Fiber CAmtel","ACTIVE",
AK1940="Fiber AOF","ACTIVE",
AK1940="Projet OCM (HUAWEI)","PLANNED WORKS",
AK1940="Projet OCM (NOKIA)","PLANNED WORKS",
AK1940="ACCESS-ISSUE","ACCESS-ISSUE",
AK1940="Projet OCM (ZTE, NOKIA, autres projets)","PLANNED WORKS",
AK1940="No root CAuse","No root cause",
AK1940="ODU HS","ACTIVE",
AK1940="IP &amp; VLAN","ACTIVE",
AK1940="Warehouse HUAWEI","SPARE-ISSUE",
AK1940="SPARE-HS","SPARE-ISSUE",
AK1940="Power Telco","ACTIVE", AK1940="no impacts","no impacts"
),"")</f>
        <v>No root cause</v>
      </c>
      <c r="AM1940" s="108" t="s">
        <v>5537</v>
      </c>
      <c r="AN1940" s="117" t="s">
        <v>2898</v>
      </c>
      <c r="AP1940" s="23" t="s">
        <v>5537</v>
      </c>
      <c r="AQ1940" s="23" t="s">
        <v>5537</v>
      </c>
      <c r="AR1940" s="7"/>
      <c r="AS1940" s="6"/>
      <c r="AT1940" s="7"/>
      <c r="AU1940" s="3" t="s">
        <v>5537</v>
      </c>
      <c r="AV1940" s="24" t="s">
        <v>5537</v>
      </c>
      <c r="AW1940" s="24" t="s">
        <v>5537</v>
      </c>
      <c r="AX1940" s="24" t="s">
        <v>5537</v>
      </c>
      <c r="AY1940" s="24" t="s">
        <v>5537</v>
      </c>
      <c r="AZ1940" s="24" t="s">
        <v>5537</v>
      </c>
      <c r="BA1940" s="24" t="s">
        <v>5537</v>
      </c>
      <c r="BB1940" s="24" t="s">
        <v>5537</v>
      </c>
      <c r="BC1940" s="24" t="s">
        <v>5537</v>
      </c>
      <c r="BD1940" s="24" t="s">
        <v>5537</v>
      </c>
      <c r="BE1940" s="24" t="s">
        <v>5537</v>
      </c>
      <c r="BF1940" s="24" t="s">
        <v>5537</v>
      </c>
      <c r="BG1940" s="24" t="s">
        <v>5537</v>
      </c>
      <c r="BH1940" s="24" t="s">
        <v>5537</v>
      </c>
      <c r="BI1940" s="9" t="s">
        <v>5537</v>
      </c>
      <c r="BJ1940" s="14"/>
      <c r="BK1940" s="14" t="s">
        <v>5537</v>
      </c>
      <c r="BL1940" s="14" t="str">
        <f>_xlfn.XLOOKUP(B1940,'[4]cell downs 18042026 17h'!$B:$B,'[4]cell downs 18042026 17h'!$B:$B,"")</f>
        <v/>
      </c>
      <c r="BM1940" s="14" t="str">
        <f>_xlfn.XLOOKUP(B1940,'[5]Cells Huawei 19042026 15h'!$B:$B,'[5]Cells Huawei 19042026 15h'!$B:$B,"")</f>
        <v/>
      </c>
      <c r="BN1940" s="9" t="str">
        <f>_xlfn.XLOOKUP(B1940,'[6]cells down 19042026 9H40'!$B:$B,'[6]cells down 19042026 9H40'!$B:$B,"")</f>
        <v/>
      </c>
      <c r="BO1940" s="9" t="s">
        <v>2898</v>
      </c>
      <c r="BP1940" s="9" t="s">
        <v>237</v>
      </c>
    </row>
    <row r="1941" spans="1:68" s="9" customFormat="1" x14ac:dyDescent="0.35">
      <c r="A1941" s="1" t="s">
        <v>4342</v>
      </c>
      <c r="B1941" s="8" t="s">
        <v>4343</v>
      </c>
      <c r="C1941" s="3" t="str">
        <f>_xlfn.XLOOKUP(B1941,'[1]daily break down'!$D:$D,'[1]daily break down'!$E:$E,"")</f>
        <v>LITTORAL</v>
      </c>
      <c r="D1941" s="1" t="s">
        <v>11</v>
      </c>
      <c r="E1941" s="1" t="s">
        <v>154</v>
      </c>
      <c r="F1941" s="3" t="s">
        <v>31</v>
      </c>
      <c r="G1941" s="1" t="s">
        <v>4344</v>
      </c>
      <c r="H1941" s="41" t="str">
        <f>_xlfn.XLOOKUP(B1941,[2]CALCULATION!$B:$B,[2]CALCULATION!$H:$H,"")</f>
        <v>ZTE</v>
      </c>
      <c r="I1941" s="34">
        <v>0</v>
      </c>
      <c r="J1941" s="34">
        <v>0</v>
      </c>
      <c r="K1941" s="34">
        <v>0</v>
      </c>
      <c r="L1941" s="34">
        <v>0</v>
      </c>
      <c r="M1941" s="34">
        <v>0</v>
      </c>
      <c r="N1941" s="34">
        <v>0</v>
      </c>
      <c r="O1941" s="34">
        <v>0</v>
      </c>
      <c r="P1941" s="34">
        <v>0</v>
      </c>
      <c r="Q1941" s="34">
        <v>0</v>
      </c>
      <c r="R1941" s="34">
        <v>0</v>
      </c>
      <c r="S1941" s="109">
        <v>0</v>
      </c>
      <c r="T1941" s="109">
        <f>_xlfn.XLOOKUP(B1941,'[3]Nur des jours'!$B:$B,'[3]Nur des jours'!$U:$U,"")</f>
        <v>0</v>
      </c>
      <c r="U1941" s="109">
        <v>0</v>
      </c>
      <c r="V1941" s="109">
        <v>0</v>
      </c>
      <c r="W1941" s="109">
        <v>0</v>
      </c>
      <c r="X1941" s="109">
        <v>0</v>
      </c>
      <c r="Y1941" s="109">
        <v>0</v>
      </c>
      <c r="Z1941" s="109">
        <v>0</v>
      </c>
      <c r="AA1941" s="109">
        <v>0</v>
      </c>
      <c r="AB1941" s="109">
        <v>0</v>
      </c>
      <c r="AC1941" s="109">
        <v>0</v>
      </c>
      <c r="AD1941" s="109">
        <v>0</v>
      </c>
      <c r="AE1941" s="109">
        <v>0</v>
      </c>
      <c r="AF1941" s="109">
        <v>0</v>
      </c>
      <c r="AG1941" s="57" t="str">
        <f>_xlfn.XLOOKUP(B1941,[3]CALCULATION!$B:$B,[3]CALCULATION!$M:$M,"")</f>
        <v>Operationnel</v>
      </c>
      <c r="AH1941" s="57"/>
      <c r="AI1941" s="56" t="str" cm="1">
        <f t="array" ref="AI1941">IFERROR(_xlfn.IFS(
AK1941="MPR ISSUE","PDH",
AK1941="BSS Hardware Issue","BSS",
AK1941="Sites strategiques, MLL, Pylone, etc.","ENVTECH",
AK1941="AKTIVCO DEFAUT GE &amp; POWER Cabinet","AKTIVCO",
AK1941="AKTIVCO Coupure ENEO &amp; Baisse de tension","AKTIVCO GRID ONLY",
AK1941="Coupure ENEO &amp; Baisse de tension","IHS GRID ONLY",
AK1941="Defaut GE &amp; POWER Cabinet","IHS",
AK1941="Sharing","Partners",
AK1941="Sites strategiques &amp; DataCenter","SST &amp; DC",
AK1941="Exclu","Exclu",
AK1941="SAT","SAT",
AK1941="SPARE-ISSUE","SPARE-ISSUE",
AK1941="Fiber CAmtel","TRANS_FO_CAMTEL",
AK1941="Fiber AOF","Fiber AOF",
AK1941="Projet OCM (HUAWEI)","TRAVAUX-HUAWEI",
AK1941="Projet OCM (NOKIA)","TRAVAUX-NOKIA",
AK1941="ACCESS-ISSUE","ACCESS-ISSUE",
AK1941="Projet OCM (ZTE, NOKIA, autres projets)","TRAVAUX OCM",
AK1941="No root CAuse","No root cause",
AK1941="ODU HS","PDH",
AK1941="IP &amp; VLAN","PDH",
AK1941="Warehouse HUAWEI","SPARE-ISSUE",
AK1941="SPARE-HS","SPARE-ISSUE",
AK1941="Power Telco","BSS",AK1941="no impacts","no impacts"
),"")</f>
        <v>BSS</v>
      </c>
      <c r="AJ1941" s="56" t="str" cm="1">
        <f t="array" ref="AJ1941">IFERROR(_xlfn.IFS(
AK1941="MPR ISSUE","TX ISSUE",
AK1941="BSS Hardware Issue","RAN ISSUE",
AK1941="Sites strategiques, MLL, Pylone, etc.","ENVTECH",
AK1941="AKTIVCO DEFAUT GE &amp; POWER Cabinet","POWER ISSUE",
AK1941="AKTIVCO Coupure ENEO &amp; Baisse de tension","POWER ISSUE",
AK1941="Coupure ENEO &amp; Baisse de tension","POWER ISSUE",
AK1941="Defaut GE &amp; POWER Cabinet","POWER ISSUE",
AK1941="Sharing","POWER ISSUE",
AK1941="Sites strategiques &amp; DataCenter","POWER ISSUE",
AK1941="Exclu","Exclu",
AK1941="SAT","TX ISSUE",
AK1941="SPARE-ISSUE","SPARE-ISSUE",
AK1941="Fiber CAmtel","TX ISSUE",
AK1941="Fiber AOF","TX ISSUE",
AK1941="Projet OCM (HUAWEI)","TRAVAUX-HUAWEI",
AK1941="Projet OCM (NOKIA)","TRAVAUX -NOKIA",
AK1941="ACCESS-ISSUE","ACCESS-ISSUE",
AK1941="Projet OCM (ZTE, NOKIA, autres projets)","TRAVAUX OCM",
AK1941="No root CAuse","No root cause",
AK1941="ODU HS","TX ISSUE",
AK1941="IP &amp; VLAN","TX ISSUE",
AK1941="Warehouse HUAWEI","SPARE-ISSUE",
AK1941="SPARE-HS","SPARE-ISSUE",
AK1941="Power Telco","RAN ISSUE",AK1941="no impacts","no impacts"
),"")</f>
        <v>RAN ISSUE</v>
      </c>
      <c r="AK1941" s="81" t="s">
        <v>5320</v>
      </c>
      <c r="AL1941" s="56" t="str" cm="1">
        <f t="array" ref="AL1941">IFERROR(_xlfn.IFS(
AK1941="MPR ISSUE","ACTIVE",
AK1941="BSS Hardware Issue","ACTIVE",
AK1941="Sites strategiques, MLL, Pylone, etc.","PASSIVE",
AK1941="AKTIVCO DEFAUT GE &amp; POWER Cabinet","PASSIVE",
AK1941="AKTIVCO Coupure ENEO &amp; Baisse de tension","PASSIVE",
AK1941="Coupure ENEO &amp; Baisse de tension","PASSIVE",
AK1941="Defaut GE &amp; POWER Cabinet","PASSIVE",
AK1941="Sharing","PASSIVE",
AK1941="Sites strategiques &amp; DataCenter","PASSIVE",
AK1941="Exclu","Exclu",
AK1941="SAT","ACTIVE",
AK1941="SPARE-ISSUE","SPARE-ISSUE",
AK1941="Fiber CAmtel","ACTIVE",
AK1941="Fiber AOF","ACTIVE",
AK1941="Projet OCM (HUAWEI)","PLANNED WORKS",
AK1941="Projet OCM (NOKIA)","PLANNED WORKS",
AK1941="ACCESS-ISSUE","ACCESS-ISSUE",
AK1941="Projet OCM (ZTE, NOKIA, autres projets)","PLANNED WORKS",
AK1941="No root CAuse","No root cause",
AK1941="ODU HS","ACTIVE",
AK1941="IP &amp; VLAN","ACTIVE",
AK1941="Warehouse HUAWEI","SPARE-ISSUE",
AK1941="SPARE-HS","SPARE-ISSUE",
AK1941="Power Telco","ACTIVE", AK1941="no impacts","no impacts"
),"")</f>
        <v>ACTIVE</v>
      </c>
      <c r="AM1941" s="108" t="s">
        <v>6025</v>
      </c>
      <c r="AN1941" s="117" t="s">
        <v>4343</v>
      </c>
      <c r="AP1941" s="23" t="s">
        <v>5537</v>
      </c>
      <c r="AQ1941" s="23" t="s">
        <v>5537</v>
      </c>
      <c r="AR1941" s="7"/>
      <c r="AS1941" s="6"/>
      <c r="AT1941" s="7"/>
      <c r="AU1941" s="3" t="s">
        <v>5537</v>
      </c>
      <c r="AV1941" s="24" t="s">
        <v>5537</v>
      </c>
      <c r="AW1941" s="24" t="s">
        <v>5537</v>
      </c>
      <c r="AX1941" s="24" t="s">
        <v>5537</v>
      </c>
      <c r="AY1941" s="24" t="s">
        <v>5537</v>
      </c>
      <c r="AZ1941" s="24" t="s">
        <v>5537</v>
      </c>
      <c r="BA1941" s="24" t="s">
        <v>5537</v>
      </c>
      <c r="BB1941" s="24" t="s">
        <v>6576</v>
      </c>
      <c r="BC1941" s="24" t="s">
        <v>6576</v>
      </c>
      <c r="BD1941" s="24" t="s">
        <v>5537</v>
      </c>
      <c r="BE1941" s="24" t="s">
        <v>5537</v>
      </c>
      <c r="BF1941" s="24" t="s">
        <v>5537</v>
      </c>
      <c r="BG1941" s="24" t="s">
        <v>5537</v>
      </c>
      <c r="BH1941" s="24" t="s">
        <v>5537</v>
      </c>
      <c r="BI1941" s="9" t="s">
        <v>5537</v>
      </c>
      <c r="BJ1941" s="14"/>
      <c r="BK1941" s="14" t="s">
        <v>5537</v>
      </c>
      <c r="BL1941" s="14" t="str">
        <f>_xlfn.XLOOKUP(B1941,'[4]cell downs 18042026 17h'!$B:$B,'[4]cell downs 18042026 17h'!$B:$B,"")</f>
        <v/>
      </c>
      <c r="BM1941" s="14" t="str">
        <f>_xlfn.XLOOKUP(B1941,'[5]Cells Huawei 19042026 15h'!$B:$B,'[5]Cells Huawei 19042026 15h'!$B:$B,"")</f>
        <v/>
      </c>
      <c r="BN1941" s="9" t="str">
        <f>_xlfn.XLOOKUP(B1941,'[6]cells down 19042026 9H40'!$B:$B,'[6]cells down 19042026 9H40'!$B:$B,"")</f>
        <v/>
      </c>
      <c r="BO1941" s="9" t="s">
        <v>4343</v>
      </c>
      <c r="BP1941" s="9" t="s">
        <v>12</v>
      </c>
    </row>
    <row r="1942" spans="1:68" s="9" customFormat="1" x14ac:dyDescent="0.35">
      <c r="A1942" s="1" t="s">
        <v>1761</v>
      </c>
      <c r="B1942" s="8" t="s">
        <v>5081</v>
      </c>
      <c r="C1942" s="3" t="str">
        <f>_xlfn.XLOOKUP(B1942,'[1]daily break down'!$D:$D,'[1]daily break down'!$E:$E,"")</f>
        <v>CENTRE</v>
      </c>
      <c r="D1942" s="1" t="s">
        <v>11</v>
      </c>
      <c r="E1942" s="1" t="s">
        <v>594</v>
      </c>
      <c r="F1942" s="3" t="s">
        <v>226</v>
      </c>
      <c r="G1942" s="1" t="s">
        <v>1761</v>
      </c>
      <c r="H1942" s="41" t="str">
        <f>_xlfn.XLOOKUP(B1942,[2]CALCULATION!$B:$B,[2]CALCULATION!$H:$H,"")</f>
        <v>ZTE</v>
      </c>
      <c r="I1942" s="34">
        <v>0</v>
      </c>
      <c r="J1942" s="34">
        <v>0</v>
      </c>
      <c r="K1942" s="34">
        <v>0</v>
      </c>
      <c r="L1942" s="34">
        <v>0</v>
      </c>
      <c r="M1942" s="34">
        <v>0</v>
      </c>
      <c r="N1942" s="34">
        <v>0</v>
      </c>
      <c r="O1942" s="34">
        <v>0</v>
      </c>
      <c r="P1942" s="34">
        <v>0</v>
      </c>
      <c r="Q1942" s="34">
        <v>0</v>
      </c>
      <c r="R1942" s="34">
        <v>0</v>
      </c>
      <c r="S1942" s="109">
        <v>0</v>
      </c>
      <c r="T1942" s="109">
        <f>_xlfn.XLOOKUP(B1942,'[3]Nur des jours'!$B:$B,'[3]Nur des jours'!$U:$U,"")</f>
        <v>0</v>
      </c>
      <c r="U1942" s="109">
        <v>0</v>
      </c>
      <c r="V1942" s="109">
        <v>0</v>
      </c>
      <c r="W1942" s="109">
        <v>0</v>
      </c>
      <c r="X1942" s="109">
        <v>0</v>
      </c>
      <c r="Y1942" s="109">
        <v>0</v>
      </c>
      <c r="Z1942" s="109">
        <v>0</v>
      </c>
      <c r="AA1942" s="109">
        <v>0</v>
      </c>
      <c r="AB1942" s="109">
        <v>0</v>
      </c>
      <c r="AC1942" s="109">
        <v>0</v>
      </c>
      <c r="AD1942" s="109">
        <v>0</v>
      </c>
      <c r="AE1942" s="109">
        <v>0</v>
      </c>
      <c r="AF1942" s="109">
        <v>0</v>
      </c>
      <c r="AG1942" s="57" t="str">
        <f>_xlfn.XLOOKUP(B1942,[3]CALCULATION!$B:$B,[3]CALCULATION!$M:$M,"")</f>
        <v>EXCLU</v>
      </c>
      <c r="AH1942" s="57"/>
      <c r="AI1942" s="56" t="str" cm="1">
        <f t="array" ref="AI1942">IFERROR(_xlfn.IFS(
AK1942="MPR ISSUE","PDH",
AK1942="BSS Hardware Issue","BSS",
AK1942="Sites strategiques, MLL, Pylone, etc.","ENVTECH",
AK1942="AKTIVCO DEFAUT GE &amp; POWER Cabinet","AKTIVCO",
AK1942="AKTIVCO Coupure ENEO &amp; Baisse de tension","AKTIVCO GRID ONLY",
AK1942="Coupure ENEO &amp; Baisse de tension","IHS GRID ONLY",
AK1942="Defaut GE &amp; POWER Cabinet","IHS",
AK1942="Sharing","Partners",
AK1942="Sites strategiques &amp; DataCenter","SST &amp; DC",
AK1942="Exclu","Exclu",
AK1942="SAT","SAT",
AK1942="SPARE-ISSUE","SPARE-ISSUE",
AK1942="Fiber CAmtel","TRANS_FO_CAMTEL",
AK1942="Fiber AOF","Fiber AOF",
AK1942="Projet OCM (HUAWEI)","TRAVAUX-HUAWEI",
AK1942="Projet OCM (NOKIA)","TRAVAUX-NOKIA",
AK1942="ACCESS-ISSUE","ACCESS-ISSUE",
AK1942="Projet OCM (ZTE, NOKIA, autres projets)","TRAVAUX OCM",
AK1942="No root CAuse","No root cause",
AK1942="ODU HS","PDH",
AK1942="IP &amp; VLAN","PDH",
AK1942="Warehouse HUAWEI","SPARE-ISSUE",
AK1942="SPARE-HS","SPARE-ISSUE",
AK1942="Power Telco","BSS",AK1942="no impacts","no impacts"
),"")</f>
        <v>Exclu</v>
      </c>
      <c r="AJ1942" s="56" t="str" cm="1">
        <f t="array" ref="AJ1942">IFERROR(_xlfn.IFS(
AK1942="MPR ISSUE","TX ISSUE",
AK1942="BSS Hardware Issue","RAN ISSUE",
AK1942="Sites strategiques, MLL, Pylone, etc.","ENVTECH",
AK1942="AKTIVCO DEFAUT GE &amp; POWER Cabinet","POWER ISSUE",
AK1942="AKTIVCO Coupure ENEO &amp; Baisse de tension","POWER ISSUE",
AK1942="Coupure ENEO &amp; Baisse de tension","POWER ISSUE",
AK1942="Defaut GE &amp; POWER Cabinet","POWER ISSUE",
AK1942="Sharing","POWER ISSUE",
AK1942="Sites strategiques &amp; DataCenter","POWER ISSUE",
AK1942="Exclu","Exclu",
AK1942="SAT","TX ISSUE",
AK1942="SPARE-ISSUE","SPARE-ISSUE",
AK1942="Fiber CAmtel","TX ISSUE",
AK1942="Fiber AOF","TX ISSUE",
AK1942="Projet OCM (HUAWEI)","TRAVAUX-HUAWEI",
AK1942="Projet OCM (NOKIA)","TRAVAUX -NOKIA",
AK1942="ACCESS-ISSUE","ACCESS-ISSUE",
AK1942="Projet OCM (ZTE, NOKIA, autres projets)","TRAVAUX OCM",
AK1942="No root CAuse","No root cause",
AK1942="ODU HS","TX ISSUE",
AK1942="IP &amp; VLAN","TX ISSUE",
AK1942="Warehouse HUAWEI","SPARE-ISSUE",
AK1942="SPARE-HS","SPARE-ISSUE",
AK1942="Power Telco","RAN ISSUE",AK1942="no impacts","no impacts"
),"")</f>
        <v>Exclu</v>
      </c>
      <c r="AK1942" s="81" t="s">
        <v>5559</v>
      </c>
      <c r="AL1942" s="56" t="str" cm="1">
        <f t="array" ref="AL1942">IFERROR(_xlfn.IFS(
AK1942="MPR ISSUE","ACTIVE",
AK1942="BSS Hardware Issue","ACTIVE",
AK1942="Sites strategiques, MLL, Pylone, etc.","PASSIVE",
AK1942="AKTIVCO DEFAUT GE &amp; POWER Cabinet","PASSIVE",
AK1942="AKTIVCO Coupure ENEO &amp; Baisse de tension","PASSIVE",
AK1942="Coupure ENEO &amp; Baisse de tension","PASSIVE",
AK1942="Defaut GE &amp; POWER Cabinet","PASSIVE",
AK1942="Sharing","PASSIVE",
AK1942="Sites strategiques &amp; DataCenter","PASSIVE",
AK1942="Exclu","Exclu",
AK1942="SAT","ACTIVE",
AK1942="SPARE-ISSUE","SPARE-ISSUE",
AK1942="Fiber CAmtel","ACTIVE",
AK1942="Fiber AOF","ACTIVE",
AK1942="Projet OCM (HUAWEI)","PLANNED WORKS",
AK1942="Projet OCM (NOKIA)","PLANNED WORKS",
AK1942="ACCESS-ISSUE","ACCESS-ISSUE",
AK1942="Projet OCM (ZTE, NOKIA, autres projets)","PLANNED WORKS",
AK1942="No root CAuse","No root cause",
AK1942="ODU HS","ACTIVE",
AK1942="IP &amp; VLAN","ACTIVE",
AK1942="Warehouse HUAWEI","SPARE-ISSUE",
AK1942="SPARE-HS","SPARE-ISSUE",
AK1942="Power Telco","ACTIVE", AK1942="no impacts","no impacts"
),"")</f>
        <v>Exclu</v>
      </c>
      <c r="AM1942" s="108" t="s">
        <v>5537</v>
      </c>
      <c r="AN1942" s="117" t="s">
        <v>5081</v>
      </c>
      <c r="AP1942" s="23" t="s">
        <v>5537</v>
      </c>
      <c r="AQ1942" s="23" t="s">
        <v>5537</v>
      </c>
      <c r="AR1942" s="7"/>
      <c r="AS1942" s="6"/>
      <c r="AT1942" s="7"/>
      <c r="AU1942" s="3" t="s">
        <v>5537</v>
      </c>
      <c r="AV1942" s="24" t="s">
        <v>5537</v>
      </c>
      <c r="AW1942" s="24" t="s">
        <v>5537</v>
      </c>
      <c r="AX1942" s="24" t="s">
        <v>5537</v>
      </c>
      <c r="AY1942" s="24" t="s">
        <v>5537</v>
      </c>
      <c r="AZ1942" s="24" t="s">
        <v>5537</v>
      </c>
      <c r="BA1942" s="24" t="s">
        <v>5537</v>
      </c>
      <c r="BB1942" s="24" t="s">
        <v>5537</v>
      </c>
      <c r="BC1942" s="24" t="s">
        <v>5537</v>
      </c>
      <c r="BD1942" s="24" t="s">
        <v>5537</v>
      </c>
      <c r="BE1942" s="24" t="s">
        <v>5537</v>
      </c>
      <c r="BF1942" s="24" t="s">
        <v>5537</v>
      </c>
      <c r="BG1942" s="24" t="s">
        <v>5537</v>
      </c>
      <c r="BH1942" s="24" t="s">
        <v>5537</v>
      </c>
      <c r="BI1942" s="9" t="s">
        <v>5537</v>
      </c>
      <c r="BJ1942" s="14"/>
      <c r="BK1942" s="14" t="s">
        <v>5537</v>
      </c>
      <c r="BL1942" s="14" t="str">
        <f>_xlfn.XLOOKUP(B1942,'[4]cell downs 18042026 17h'!$B:$B,'[4]cell downs 18042026 17h'!$B:$B,"")</f>
        <v/>
      </c>
      <c r="BM1942" s="14" t="str">
        <f>_xlfn.XLOOKUP(B1942,'[5]Cells Huawei 19042026 15h'!$B:$B,'[5]Cells Huawei 19042026 15h'!$B:$B,"")</f>
        <v/>
      </c>
      <c r="BN1942" s="9" t="str">
        <f>_xlfn.XLOOKUP(B1942,'[6]cells down 19042026 9H40'!$B:$B,'[6]cells down 19042026 9H40'!$B:$B,"")</f>
        <v/>
      </c>
      <c r="BO1942" s="9" t="s">
        <v>5081</v>
      </c>
      <c r="BP1942" s="9" t="s">
        <v>12</v>
      </c>
    </row>
    <row r="1943" spans="1:68" s="9" customFormat="1" x14ac:dyDescent="0.35">
      <c r="A1943" s="1" t="s">
        <v>1922</v>
      </c>
      <c r="B1943" s="8" t="s">
        <v>1923</v>
      </c>
      <c r="C1943" s="3" t="str">
        <f>_xlfn.XLOOKUP(B1943,'[1]daily break down'!$D:$D,'[1]daily break down'!$E:$E,"")</f>
        <v>CENTRE</v>
      </c>
      <c r="D1943" s="1" t="s">
        <v>11</v>
      </c>
      <c r="E1943" s="1" t="s">
        <v>12</v>
      </c>
      <c r="F1943" s="3" t="s">
        <v>69</v>
      </c>
      <c r="G1943" s="1" t="s">
        <v>70</v>
      </c>
      <c r="H1943" s="41" t="str">
        <f>_xlfn.XLOOKUP(B1943,[2]CALCULATION!$B:$B,[2]CALCULATION!$H:$H,"")</f>
        <v>ZTE</v>
      </c>
      <c r="I1943" s="34">
        <v>0</v>
      </c>
      <c r="J1943" s="34">
        <v>0</v>
      </c>
      <c r="K1943" s="34">
        <v>0</v>
      </c>
      <c r="L1943" s="34">
        <v>0</v>
      </c>
      <c r="M1943" s="34">
        <v>0</v>
      </c>
      <c r="N1943" s="34">
        <v>0</v>
      </c>
      <c r="O1943" s="34">
        <v>0</v>
      </c>
      <c r="P1943" s="34">
        <v>0</v>
      </c>
      <c r="Q1943" s="34">
        <v>0</v>
      </c>
      <c r="R1943" s="34">
        <v>0</v>
      </c>
      <c r="S1943" s="109">
        <v>0</v>
      </c>
      <c r="T1943" s="109">
        <f>_xlfn.XLOOKUP(B1943,'[3]Nur des jours'!$B:$B,'[3]Nur des jours'!$U:$U,"")</f>
        <v>0</v>
      </c>
      <c r="U1943" s="109">
        <v>0</v>
      </c>
      <c r="V1943" s="109">
        <v>0</v>
      </c>
      <c r="W1943" s="109">
        <v>0</v>
      </c>
      <c r="X1943" s="109">
        <v>0</v>
      </c>
      <c r="Y1943" s="109">
        <v>0</v>
      </c>
      <c r="Z1943" s="109">
        <v>0</v>
      </c>
      <c r="AA1943" s="109">
        <v>0</v>
      </c>
      <c r="AB1943" s="109">
        <v>0</v>
      </c>
      <c r="AC1943" s="109">
        <v>0</v>
      </c>
      <c r="AD1943" s="109">
        <v>0</v>
      </c>
      <c r="AE1943" s="109">
        <v>0</v>
      </c>
      <c r="AF1943" s="109">
        <v>0</v>
      </c>
      <c r="AG1943" s="57" t="str">
        <f>_xlfn.XLOOKUP(B1943,[3]CALCULATION!$B:$B,[3]CALCULATION!$M:$M,"")</f>
        <v>Operationnel</v>
      </c>
      <c r="AH1943" s="57"/>
      <c r="AI1943" s="56" t="str" cm="1">
        <f t="array" ref="AI1943">IFERROR(_xlfn.IFS(
AK1943="MPR ISSUE","PDH",
AK1943="BSS Hardware Issue","BSS",
AK1943="Sites strategiques, MLL, Pylone, etc.","ENVTECH",
AK1943="AKTIVCO DEFAUT GE &amp; POWER Cabinet","AKTIVCO",
AK1943="AKTIVCO Coupure ENEO &amp; Baisse de tension","AKTIVCO GRID ONLY",
AK1943="Coupure ENEO &amp; Baisse de tension","IHS GRID ONLY",
AK1943="Defaut GE &amp; POWER Cabinet","IHS",
AK1943="Sharing","Partners",
AK1943="Sites strategiques &amp; DataCenter","SST &amp; DC",
AK1943="Exclu","Exclu",
AK1943="SAT","SAT",
AK1943="SPARE-ISSUE","SPARE-ISSUE",
AK1943="Fiber CAmtel","TRANS_FO_CAMTEL",
AK1943="Fiber AOF","Fiber AOF",
AK1943="Projet OCM (HUAWEI)","TRAVAUX-HUAWEI",
AK1943="Projet OCM (NOKIA)","TRAVAUX-NOKIA",
AK1943="ACCESS-ISSUE","ACCESS-ISSUE",
AK1943="Projet OCM (ZTE, NOKIA, autres projets)","TRAVAUX OCM",
AK1943="No root CAuse","No root cause",
AK1943="ODU HS","PDH",
AK1943="IP &amp; VLAN","PDH",
AK1943="Warehouse HUAWEI","SPARE-ISSUE",
AK1943="SPARE-HS","SPARE-ISSUE",
AK1943="Power Telco","BSS",AK1943="no impacts","no impacts"
),"")</f>
        <v>No root cause</v>
      </c>
      <c r="AJ1943" s="56" t="str" cm="1">
        <f t="array" ref="AJ1943">IFERROR(_xlfn.IFS(
AK1943="MPR ISSUE","TX ISSUE",
AK1943="BSS Hardware Issue","RAN ISSUE",
AK1943="Sites strategiques, MLL, Pylone, etc.","ENVTECH",
AK1943="AKTIVCO DEFAUT GE &amp; POWER Cabinet","POWER ISSUE",
AK1943="AKTIVCO Coupure ENEO &amp; Baisse de tension","POWER ISSUE",
AK1943="Coupure ENEO &amp; Baisse de tension","POWER ISSUE",
AK1943="Defaut GE &amp; POWER Cabinet","POWER ISSUE",
AK1943="Sharing","POWER ISSUE",
AK1943="Sites strategiques &amp; DataCenter","POWER ISSUE",
AK1943="Exclu","Exclu",
AK1943="SAT","TX ISSUE",
AK1943="SPARE-ISSUE","SPARE-ISSUE",
AK1943="Fiber CAmtel","TX ISSUE",
AK1943="Fiber AOF","TX ISSUE",
AK1943="Projet OCM (HUAWEI)","TRAVAUX-HUAWEI",
AK1943="Projet OCM (NOKIA)","TRAVAUX -NOKIA",
AK1943="ACCESS-ISSUE","ACCESS-ISSUE",
AK1943="Projet OCM (ZTE, NOKIA, autres projets)","TRAVAUX OCM",
AK1943="No root CAuse","No root cause",
AK1943="ODU HS","TX ISSUE",
AK1943="IP &amp; VLAN","TX ISSUE",
AK1943="Warehouse HUAWEI","SPARE-ISSUE",
AK1943="SPARE-HS","SPARE-ISSUE",
AK1943="Power Telco","RAN ISSUE",AK1943="no impacts","no impacts"
),"")</f>
        <v>No root cause</v>
      </c>
      <c r="AK1943" s="81" t="s">
        <v>5620</v>
      </c>
      <c r="AL1943" s="56" t="str" cm="1">
        <f t="array" ref="AL1943">IFERROR(_xlfn.IFS(
AK1943="MPR ISSUE","ACTIVE",
AK1943="BSS Hardware Issue","ACTIVE",
AK1943="Sites strategiques, MLL, Pylone, etc.","PASSIVE",
AK1943="AKTIVCO DEFAUT GE &amp; POWER Cabinet","PASSIVE",
AK1943="AKTIVCO Coupure ENEO &amp; Baisse de tension","PASSIVE",
AK1943="Coupure ENEO &amp; Baisse de tension","PASSIVE",
AK1943="Defaut GE &amp; POWER Cabinet","PASSIVE",
AK1943="Sharing","PASSIVE",
AK1943="Sites strategiques &amp; DataCenter","PASSIVE",
AK1943="Exclu","Exclu",
AK1943="SAT","ACTIVE",
AK1943="SPARE-ISSUE","SPARE-ISSUE",
AK1943="Fiber CAmtel","ACTIVE",
AK1943="Fiber AOF","ACTIVE",
AK1943="Projet OCM (HUAWEI)","PLANNED WORKS",
AK1943="Projet OCM (NOKIA)","PLANNED WORKS",
AK1943="ACCESS-ISSUE","ACCESS-ISSUE",
AK1943="Projet OCM (ZTE, NOKIA, autres projets)","PLANNED WORKS",
AK1943="No root CAuse","No root cause",
AK1943="ODU HS","ACTIVE",
AK1943="IP &amp; VLAN","ACTIVE",
AK1943="Warehouse HUAWEI","SPARE-ISSUE",
AK1943="SPARE-HS","SPARE-ISSUE",
AK1943="Power Telco","ACTIVE", AK1943="no impacts","no impacts"
),"")</f>
        <v>No root cause</v>
      </c>
      <c r="AM1943" s="108" t="s">
        <v>5537</v>
      </c>
      <c r="AN1943" s="117" t="s">
        <v>1923</v>
      </c>
      <c r="AP1943" s="23" t="s">
        <v>5537</v>
      </c>
      <c r="AQ1943" s="23" t="s">
        <v>5537</v>
      </c>
      <c r="AR1943" s="7"/>
      <c r="AS1943" s="6"/>
      <c r="AT1943" s="7"/>
      <c r="AU1943" s="3" t="s">
        <v>5537</v>
      </c>
      <c r="AV1943" s="24" t="s">
        <v>5537</v>
      </c>
      <c r="AW1943" s="24" t="s">
        <v>5537</v>
      </c>
      <c r="AX1943" s="24" t="s">
        <v>5537</v>
      </c>
      <c r="AY1943" s="24" t="s">
        <v>5537</v>
      </c>
      <c r="AZ1943" s="24" t="s">
        <v>5537</v>
      </c>
      <c r="BA1943" s="24" t="s">
        <v>5537</v>
      </c>
      <c r="BB1943" s="24" t="s">
        <v>5537</v>
      </c>
      <c r="BC1943" s="24" t="s">
        <v>5537</v>
      </c>
      <c r="BD1943" s="24" t="s">
        <v>5537</v>
      </c>
      <c r="BE1943" s="24" t="s">
        <v>5537</v>
      </c>
      <c r="BF1943" s="24" t="s">
        <v>5537</v>
      </c>
      <c r="BG1943" s="24" t="s">
        <v>5537</v>
      </c>
      <c r="BH1943" s="24" t="s">
        <v>5537</v>
      </c>
      <c r="BI1943" s="9" t="s">
        <v>5537</v>
      </c>
      <c r="BJ1943" s="14"/>
      <c r="BK1943" s="14" t="s">
        <v>5537</v>
      </c>
      <c r="BL1943" s="14" t="str">
        <f>_xlfn.XLOOKUP(B1943,'[4]cell downs 18042026 17h'!$B:$B,'[4]cell downs 18042026 17h'!$B:$B,"")</f>
        <v/>
      </c>
      <c r="BM1943" s="14" t="str">
        <f>_xlfn.XLOOKUP(B1943,'[5]Cells Huawei 19042026 15h'!$B:$B,'[5]Cells Huawei 19042026 15h'!$B:$B,"")</f>
        <v/>
      </c>
      <c r="BN1943" s="9" t="str">
        <f>_xlfn.XLOOKUP(B1943,'[6]cells down 19042026 9H40'!$B:$B,'[6]cells down 19042026 9H40'!$B:$B,"")</f>
        <v/>
      </c>
      <c r="BO1943" s="9" t="s">
        <v>1923</v>
      </c>
      <c r="BP1943" s="9" t="s">
        <v>12</v>
      </c>
    </row>
    <row r="1944" spans="1:68" s="9" customFormat="1" x14ac:dyDescent="0.35">
      <c r="A1944" s="1" t="s">
        <v>2082</v>
      </c>
      <c r="B1944" s="8" t="s">
        <v>2083</v>
      </c>
      <c r="C1944" s="3" t="str">
        <f>_xlfn.XLOOKUP(B1944,'[1]daily break down'!$D:$D,'[1]daily break down'!$E:$E,"")</f>
        <v>Douala</v>
      </c>
      <c r="D1944" s="1" t="s">
        <v>11</v>
      </c>
      <c r="E1944" s="1" t="s">
        <v>12</v>
      </c>
      <c r="F1944" s="3" t="s">
        <v>31</v>
      </c>
      <c r="G1944" s="1" t="s">
        <v>32</v>
      </c>
      <c r="H1944" s="41" t="str">
        <f>_xlfn.XLOOKUP(B1944,[2]CALCULATION!$B:$B,[2]CALCULATION!$H:$H,"")</f>
        <v>ZTE</v>
      </c>
      <c r="I1944" s="34">
        <v>0</v>
      </c>
      <c r="J1944" s="34">
        <v>0</v>
      </c>
      <c r="K1944" s="34">
        <v>0</v>
      </c>
      <c r="L1944" s="34">
        <v>0</v>
      </c>
      <c r="M1944" s="34">
        <v>0</v>
      </c>
      <c r="N1944" s="34">
        <v>0</v>
      </c>
      <c r="O1944" s="34">
        <v>0</v>
      </c>
      <c r="P1944" s="34">
        <v>0</v>
      </c>
      <c r="Q1944" s="34">
        <v>0</v>
      </c>
      <c r="R1944" s="34">
        <v>0</v>
      </c>
      <c r="S1944" s="109">
        <v>0</v>
      </c>
      <c r="T1944" s="109">
        <f>_xlfn.XLOOKUP(B1944,'[3]Nur des jours'!$B:$B,'[3]Nur des jours'!$U:$U,"")</f>
        <v>0</v>
      </c>
      <c r="U1944" s="109">
        <v>0</v>
      </c>
      <c r="V1944" s="109">
        <v>0</v>
      </c>
      <c r="W1944" s="109">
        <v>0</v>
      </c>
      <c r="X1944" s="109">
        <v>0</v>
      </c>
      <c r="Y1944" s="109">
        <v>0</v>
      </c>
      <c r="Z1944" s="109">
        <v>0</v>
      </c>
      <c r="AA1944" s="109">
        <v>0</v>
      </c>
      <c r="AB1944" s="109">
        <v>0</v>
      </c>
      <c r="AC1944" s="109">
        <v>0</v>
      </c>
      <c r="AD1944" s="109">
        <v>0</v>
      </c>
      <c r="AE1944" s="109">
        <v>0</v>
      </c>
      <c r="AF1944" s="109">
        <v>0</v>
      </c>
      <c r="AG1944" s="57" t="str">
        <f>_xlfn.XLOOKUP(B1944,[3]CALCULATION!$B:$B,[3]CALCULATION!$M:$M,"")</f>
        <v>Operationnel</v>
      </c>
      <c r="AH1944" s="57"/>
      <c r="AI1944" s="56" t="str" cm="1">
        <f t="array" ref="AI1944">IFERROR(_xlfn.IFS(
AK1944="MPR ISSUE","PDH",
AK1944="BSS Hardware Issue","BSS",
AK1944="Sites strategiques, MLL, Pylone, etc.","ENVTECH",
AK1944="AKTIVCO DEFAUT GE &amp; POWER Cabinet","AKTIVCO",
AK1944="AKTIVCO Coupure ENEO &amp; Baisse de tension","AKTIVCO GRID ONLY",
AK1944="Coupure ENEO &amp; Baisse de tension","IHS GRID ONLY",
AK1944="Defaut GE &amp; POWER Cabinet","IHS",
AK1944="Sharing","Partners",
AK1944="Sites strategiques &amp; DataCenter","SST &amp; DC",
AK1944="Exclu","Exclu",
AK1944="SAT","SAT",
AK1944="SPARE-ISSUE","SPARE-ISSUE",
AK1944="Fiber CAmtel","TRANS_FO_CAMTEL",
AK1944="Fiber AOF","Fiber AOF",
AK1944="Projet OCM (HUAWEI)","TRAVAUX-HUAWEI",
AK1944="Projet OCM (NOKIA)","TRAVAUX-NOKIA",
AK1944="ACCESS-ISSUE","ACCESS-ISSUE",
AK1944="Projet OCM (ZTE, NOKIA, autres projets)","TRAVAUX OCM",
AK1944="No root CAuse","No root cause",
AK1944="ODU HS","PDH",
AK1944="IP &amp; VLAN","PDH",
AK1944="Warehouse HUAWEI","SPARE-ISSUE",
AK1944="SPARE-HS","SPARE-ISSUE",
AK1944="Power Telco","BSS",AK1944="no impacts","no impacts"
),"")</f>
        <v>No root cause</v>
      </c>
      <c r="AJ1944" s="56" t="str" cm="1">
        <f t="array" ref="AJ1944">IFERROR(_xlfn.IFS(
AK1944="MPR ISSUE","TX ISSUE",
AK1944="BSS Hardware Issue","RAN ISSUE",
AK1944="Sites strategiques, MLL, Pylone, etc.","ENVTECH",
AK1944="AKTIVCO DEFAUT GE &amp; POWER Cabinet","POWER ISSUE",
AK1944="AKTIVCO Coupure ENEO &amp; Baisse de tension","POWER ISSUE",
AK1944="Coupure ENEO &amp; Baisse de tension","POWER ISSUE",
AK1944="Defaut GE &amp; POWER Cabinet","POWER ISSUE",
AK1944="Sharing","POWER ISSUE",
AK1944="Sites strategiques &amp; DataCenter","POWER ISSUE",
AK1944="Exclu","Exclu",
AK1944="SAT","TX ISSUE",
AK1944="SPARE-ISSUE","SPARE-ISSUE",
AK1944="Fiber CAmtel","TX ISSUE",
AK1944="Fiber AOF","TX ISSUE",
AK1944="Projet OCM (HUAWEI)","TRAVAUX-HUAWEI",
AK1944="Projet OCM (NOKIA)","TRAVAUX -NOKIA",
AK1944="ACCESS-ISSUE","ACCESS-ISSUE",
AK1944="Projet OCM (ZTE, NOKIA, autres projets)","TRAVAUX OCM",
AK1944="No root CAuse","No root cause",
AK1944="ODU HS","TX ISSUE",
AK1944="IP &amp; VLAN","TX ISSUE",
AK1944="Warehouse HUAWEI","SPARE-ISSUE",
AK1944="SPARE-HS","SPARE-ISSUE",
AK1944="Power Telco","RAN ISSUE",AK1944="no impacts","no impacts"
),"")</f>
        <v>No root cause</v>
      </c>
      <c r="AK1944" s="81" t="s">
        <v>5620</v>
      </c>
      <c r="AL1944" s="56" t="str" cm="1">
        <f t="array" ref="AL1944">IFERROR(_xlfn.IFS(
AK1944="MPR ISSUE","ACTIVE",
AK1944="BSS Hardware Issue","ACTIVE",
AK1944="Sites strategiques, MLL, Pylone, etc.","PASSIVE",
AK1944="AKTIVCO DEFAUT GE &amp; POWER Cabinet","PASSIVE",
AK1944="AKTIVCO Coupure ENEO &amp; Baisse de tension","PASSIVE",
AK1944="Coupure ENEO &amp; Baisse de tension","PASSIVE",
AK1944="Defaut GE &amp; POWER Cabinet","PASSIVE",
AK1944="Sharing","PASSIVE",
AK1944="Sites strategiques &amp; DataCenter","PASSIVE",
AK1944="Exclu","Exclu",
AK1944="SAT","ACTIVE",
AK1944="SPARE-ISSUE","SPARE-ISSUE",
AK1944="Fiber CAmtel","ACTIVE",
AK1944="Fiber AOF","ACTIVE",
AK1944="Projet OCM (HUAWEI)","PLANNED WORKS",
AK1944="Projet OCM (NOKIA)","PLANNED WORKS",
AK1944="ACCESS-ISSUE","ACCESS-ISSUE",
AK1944="Projet OCM (ZTE, NOKIA, autres projets)","PLANNED WORKS",
AK1944="No root CAuse","No root cause",
AK1944="ODU HS","ACTIVE",
AK1944="IP &amp; VLAN","ACTIVE",
AK1944="Warehouse HUAWEI","SPARE-ISSUE",
AK1944="SPARE-HS","SPARE-ISSUE",
AK1944="Power Telco","ACTIVE", AK1944="no impacts","no impacts"
),"")</f>
        <v>No root cause</v>
      </c>
      <c r="AM1944" s="108" t="s">
        <v>5537</v>
      </c>
      <c r="AN1944" s="117" t="s">
        <v>2083</v>
      </c>
      <c r="AP1944" s="23" t="s">
        <v>5537</v>
      </c>
      <c r="AQ1944" s="23" t="s">
        <v>5537</v>
      </c>
      <c r="AR1944" s="7"/>
      <c r="AS1944" s="6"/>
      <c r="AT1944" s="7"/>
      <c r="AU1944" s="3" t="s">
        <v>5537</v>
      </c>
      <c r="AV1944" s="24" t="s">
        <v>5537</v>
      </c>
      <c r="AW1944" s="24" t="s">
        <v>5537</v>
      </c>
      <c r="AX1944" s="24" t="s">
        <v>5537</v>
      </c>
      <c r="AY1944" s="24" t="s">
        <v>5537</v>
      </c>
      <c r="AZ1944" s="24" t="s">
        <v>5537</v>
      </c>
      <c r="BA1944" s="24" t="s">
        <v>5537</v>
      </c>
      <c r="BB1944" s="24" t="s">
        <v>5537</v>
      </c>
      <c r="BC1944" s="24" t="s">
        <v>5537</v>
      </c>
      <c r="BD1944" s="24" t="s">
        <v>5537</v>
      </c>
      <c r="BE1944" s="24" t="s">
        <v>5537</v>
      </c>
      <c r="BF1944" s="24" t="s">
        <v>5537</v>
      </c>
      <c r="BG1944" s="24" t="s">
        <v>5537</v>
      </c>
      <c r="BH1944" s="24" t="s">
        <v>5537</v>
      </c>
      <c r="BI1944" s="9" t="s">
        <v>5537</v>
      </c>
      <c r="BJ1944" s="14"/>
      <c r="BK1944" s="14" t="s">
        <v>5537</v>
      </c>
      <c r="BL1944" s="14" t="str">
        <f>_xlfn.XLOOKUP(B1944,'[4]cell downs 18042026 17h'!$B:$B,'[4]cell downs 18042026 17h'!$B:$B,"")</f>
        <v/>
      </c>
      <c r="BM1944" s="14" t="str">
        <f>_xlfn.XLOOKUP(B1944,'[5]Cells Huawei 19042026 15h'!$B:$B,'[5]Cells Huawei 19042026 15h'!$B:$B,"")</f>
        <v/>
      </c>
      <c r="BN1944" s="9" t="str">
        <f>_xlfn.XLOOKUP(B1944,'[6]cells down 19042026 9H40'!$B:$B,'[6]cells down 19042026 9H40'!$B:$B,"")</f>
        <v/>
      </c>
      <c r="BO1944" s="9" t="s">
        <v>2083</v>
      </c>
      <c r="BP1944" s="9" t="s">
        <v>5537</v>
      </c>
    </row>
    <row r="1945" spans="1:68" s="9" customFormat="1" x14ac:dyDescent="0.35">
      <c r="A1945" s="1" t="s">
        <v>5100</v>
      </c>
      <c r="B1945" s="8" t="s">
        <v>5101</v>
      </c>
      <c r="C1945" s="3" t="str">
        <f>_xlfn.XLOOKUP(B1945,'[1]daily break down'!$D:$D,'[1]daily break down'!$E:$E,"")</f>
        <v>CENTRE</v>
      </c>
      <c r="D1945" s="1" t="s">
        <v>11</v>
      </c>
      <c r="E1945" s="1" t="s">
        <v>12</v>
      </c>
      <c r="F1945" s="3" t="s">
        <v>37</v>
      </c>
      <c r="G1945" s="1" t="s">
        <v>5100</v>
      </c>
      <c r="H1945" s="41" t="str">
        <f>_xlfn.XLOOKUP(B1945,[2]CALCULATION!$B:$B,[2]CALCULATION!$H:$H,"")</f>
        <v>ZTE</v>
      </c>
      <c r="I1945" s="34">
        <v>0</v>
      </c>
      <c r="J1945" s="34">
        <v>0</v>
      </c>
      <c r="K1945" s="34">
        <v>0</v>
      </c>
      <c r="L1945" s="34">
        <v>0</v>
      </c>
      <c r="M1945" s="34">
        <v>0</v>
      </c>
      <c r="N1945" s="34">
        <v>0</v>
      </c>
      <c r="O1945" s="34">
        <v>0</v>
      </c>
      <c r="P1945" s="34">
        <v>0</v>
      </c>
      <c r="Q1945" s="34">
        <v>0</v>
      </c>
      <c r="R1945" s="34">
        <v>0</v>
      </c>
      <c r="S1945" s="109">
        <v>0</v>
      </c>
      <c r="T1945" s="109">
        <f>_xlfn.XLOOKUP(B1945,'[3]Nur des jours'!$B:$B,'[3]Nur des jours'!$U:$U,"")</f>
        <v>0</v>
      </c>
      <c r="U1945" s="109">
        <v>0</v>
      </c>
      <c r="V1945" s="109">
        <v>0</v>
      </c>
      <c r="W1945" s="109">
        <v>0</v>
      </c>
      <c r="X1945" s="109">
        <v>0</v>
      </c>
      <c r="Y1945" s="109">
        <v>0</v>
      </c>
      <c r="Z1945" s="109">
        <v>0</v>
      </c>
      <c r="AA1945" s="109">
        <v>0</v>
      </c>
      <c r="AB1945" s="109">
        <v>0</v>
      </c>
      <c r="AC1945" s="109">
        <v>0</v>
      </c>
      <c r="AD1945" s="109">
        <v>0</v>
      </c>
      <c r="AE1945" s="109">
        <v>0</v>
      </c>
      <c r="AF1945" s="109">
        <v>0</v>
      </c>
      <c r="AG1945" s="57" t="str">
        <f>_xlfn.XLOOKUP(B1945,[3]CALCULATION!$B:$B,[3]CALCULATION!$M:$M,"")</f>
        <v>EXCLU</v>
      </c>
      <c r="AH1945" s="57"/>
      <c r="AI1945" s="56" t="str" cm="1">
        <f t="array" ref="AI1945">IFERROR(_xlfn.IFS(
AK1945="MPR ISSUE","PDH",
AK1945="BSS Hardware Issue","BSS",
AK1945="Sites strategiques, MLL, Pylone, etc.","ENVTECH",
AK1945="AKTIVCO DEFAUT GE &amp; POWER Cabinet","AKTIVCO",
AK1945="AKTIVCO Coupure ENEO &amp; Baisse de tension","AKTIVCO GRID ONLY",
AK1945="Coupure ENEO &amp; Baisse de tension","IHS GRID ONLY",
AK1945="Defaut GE &amp; POWER Cabinet","IHS",
AK1945="Sharing","Partners",
AK1945="Sites strategiques &amp; DataCenter","SST &amp; DC",
AK1945="Exclu","Exclu",
AK1945="SAT","SAT",
AK1945="SPARE-ISSUE","SPARE-ISSUE",
AK1945="Fiber CAmtel","TRANS_FO_CAMTEL",
AK1945="Fiber AOF","Fiber AOF",
AK1945="Projet OCM (HUAWEI)","TRAVAUX-HUAWEI",
AK1945="Projet OCM (NOKIA)","TRAVAUX-NOKIA",
AK1945="ACCESS-ISSUE","ACCESS-ISSUE",
AK1945="Projet OCM (ZTE, NOKIA, autres projets)","TRAVAUX OCM",
AK1945="No root CAuse","No root cause",
AK1945="ODU HS","PDH",
AK1945="IP &amp; VLAN","PDH",
AK1945="Warehouse HUAWEI","SPARE-ISSUE",
AK1945="SPARE-HS","SPARE-ISSUE",
AK1945="Power Telco","BSS",AK1945="no impacts","no impacts"
),"")</f>
        <v>Exclu</v>
      </c>
      <c r="AJ1945" s="56" t="str" cm="1">
        <f t="array" ref="AJ1945">IFERROR(_xlfn.IFS(
AK1945="MPR ISSUE","TX ISSUE",
AK1945="BSS Hardware Issue","RAN ISSUE",
AK1945="Sites strategiques, MLL, Pylone, etc.","ENVTECH",
AK1945="AKTIVCO DEFAUT GE &amp; POWER Cabinet","POWER ISSUE",
AK1945="AKTIVCO Coupure ENEO &amp; Baisse de tension","POWER ISSUE",
AK1945="Coupure ENEO &amp; Baisse de tension","POWER ISSUE",
AK1945="Defaut GE &amp; POWER Cabinet","POWER ISSUE",
AK1945="Sharing","POWER ISSUE",
AK1945="Sites strategiques &amp; DataCenter","POWER ISSUE",
AK1945="Exclu","Exclu",
AK1945="SAT","TX ISSUE",
AK1945="SPARE-ISSUE","SPARE-ISSUE",
AK1945="Fiber CAmtel","TX ISSUE",
AK1945="Fiber AOF","TX ISSUE",
AK1945="Projet OCM (HUAWEI)","TRAVAUX-HUAWEI",
AK1945="Projet OCM (NOKIA)","TRAVAUX -NOKIA",
AK1945="ACCESS-ISSUE","ACCESS-ISSUE",
AK1945="Projet OCM (ZTE, NOKIA, autres projets)","TRAVAUX OCM",
AK1945="No root CAuse","No root cause",
AK1945="ODU HS","TX ISSUE",
AK1945="IP &amp; VLAN","TX ISSUE",
AK1945="Warehouse HUAWEI","SPARE-ISSUE",
AK1945="SPARE-HS","SPARE-ISSUE",
AK1945="Power Telco","RAN ISSUE",AK1945="no impacts","no impacts"
),"")</f>
        <v>Exclu</v>
      </c>
      <c r="AK1945" s="81" t="s">
        <v>5559</v>
      </c>
      <c r="AL1945" s="56" t="str" cm="1">
        <f t="array" ref="AL1945">IFERROR(_xlfn.IFS(
AK1945="MPR ISSUE","ACTIVE",
AK1945="BSS Hardware Issue","ACTIVE",
AK1945="Sites strategiques, MLL, Pylone, etc.","PASSIVE",
AK1945="AKTIVCO DEFAUT GE &amp; POWER Cabinet","PASSIVE",
AK1945="AKTIVCO Coupure ENEO &amp; Baisse de tension","PASSIVE",
AK1945="Coupure ENEO &amp; Baisse de tension","PASSIVE",
AK1945="Defaut GE &amp; POWER Cabinet","PASSIVE",
AK1945="Sharing","PASSIVE",
AK1945="Sites strategiques &amp; DataCenter","PASSIVE",
AK1945="Exclu","Exclu",
AK1945="SAT","ACTIVE",
AK1945="SPARE-ISSUE","SPARE-ISSUE",
AK1945="Fiber CAmtel","ACTIVE",
AK1945="Fiber AOF","ACTIVE",
AK1945="Projet OCM (HUAWEI)","PLANNED WORKS",
AK1945="Projet OCM (NOKIA)","PLANNED WORKS",
AK1945="ACCESS-ISSUE","ACCESS-ISSUE",
AK1945="Projet OCM (ZTE, NOKIA, autres projets)","PLANNED WORKS",
AK1945="No root CAuse","No root cause",
AK1945="ODU HS","ACTIVE",
AK1945="IP &amp; VLAN","ACTIVE",
AK1945="Warehouse HUAWEI","SPARE-ISSUE",
AK1945="SPARE-HS","SPARE-ISSUE",
AK1945="Power Telco","ACTIVE", AK1945="no impacts","no impacts"
),"")</f>
        <v>Exclu</v>
      </c>
      <c r="AM1945" s="108" t="s">
        <v>5537</v>
      </c>
      <c r="AN1945" s="117" t="s">
        <v>5101</v>
      </c>
      <c r="AP1945" s="23" t="s">
        <v>5537</v>
      </c>
      <c r="AQ1945" s="23" t="s">
        <v>5537</v>
      </c>
      <c r="AR1945" s="7"/>
      <c r="AS1945" s="6"/>
      <c r="AT1945" s="7"/>
      <c r="AU1945" s="3" t="s">
        <v>5537</v>
      </c>
      <c r="AV1945" s="24" t="s">
        <v>5537</v>
      </c>
      <c r="AW1945" s="24" t="s">
        <v>5537</v>
      </c>
      <c r="AX1945" s="24" t="s">
        <v>5537</v>
      </c>
      <c r="AY1945" s="24" t="s">
        <v>5537</v>
      </c>
      <c r="AZ1945" s="24" t="s">
        <v>5537</v>
      </c>
      <c r="BA1945" s="24" t="s">
        <v>5537</v>
      </c>
      <c r="BB1945" s="24" t="s">
        <v>5537</v>
      </c>
      <c r="BC1945" s="24" t="s">
        <v>5537</v>
      </c>
      <c r="BD1945" s="24" t="s">
        <v>5537</v>
      </c>
      <c r="BE1945" s="24" t="s">
        <v>5537</v>
      </c>
      <c r="BF1945" s="24" t="s">
        <v>5537</v>
      </c>
      <c r="BG1945" s="24" t="s">
        <v>5537</v>
      </c>
      <c r="BH1945" s="24" t="s">
        <v>5537</v>
      </c>
      <c r="BI1945" s="9" t="s">
        <v>5537</v>
      </c>
      <c r="BJ1945" s="14"/>
      <c r="BK1945" s="14" t="s">
        <v>5537</v>
      </c>
      <c r="BL1945" s="14" t="str">
        <f>_xlfn.XLOOKUP(B1945,'[4]cell downs 18042026 17h'!$B:$B,'[4]cell downs 18042026 17h'!$B:$B,"")</f>
        <v/>
      </c>
      <c r="BM1945" s="14" t="str">
        <f>_xlfn.XLOOKUP(B1945,'[5]Cells Huawei 19042026 15h'!$B:$B,'[5]Cells Huawei 19042026 15h'!$B:$B,"")</f>
        <v/>
      </c>
      <c r="BN1945" s="9" t="str">
        <f>_xlfn.XLOOKUP(B1945,'[6]cells down 19042026 9H40'!$B:$B,'[6]cells down 19042026 9H40'!$B:$B,"")</f>
        <v/>
      </c>
      <c r="BO1945" s="9" t="s">
        <v>5101</v>
      </c>
      <c r="BP1945" s="9" t="s">
        <v>5537</v>
      </c>
    </row>
    <row r="1946" spans="1:68" s="9" customFormat="1" x14ac:dyDescent="0.35">
      <c r="A1946" s="1" t="s">
        <v>4762</v>
      </c>
      <c r="B1946" s="8" t="s">
        <v>4763</v>
      </c>
      <c r="C1946" s="3" t="str">
        <f>_xlfn.XLOOKUP(B1946,'[1]daily break down'!$D:$D,'[1]daily break down'!$E:$E,"")</f>
        <v>Douala</v>
      </c>
      <c r="D1946" s="1" t="s">
        <v>11</v>
      </c>
      <c r="E1946" s="1" t="s">
        <v>12</v>
      </c>
      <c r="F1946" s="3" t="s">
        <v>31</v>
      </c>
      <c r="G1946" s="1" t="s">
        <v>32</v>
      </c>
      <c r="H1946" s="41" t="str">
        <f>_xlfn.XLOOKUP(B1946,[2]CALCULATION!$B:$B,[2]CALCULATION!$H:$H,"")</f>
        <v>ZTE</v>
      </c>
      <c r="I1946" s="34">
        <v>0</v>
      </c>
      <c r="J1946" s="34">
        <v>0</v>
      </c>
      <c r="K1946" s="34">
        <v>0</v>
      </c>
      <c r="L1946" s="34">
        <v>0</v>
      </c>
      <c r="M1946" s="34">
        <v>0</v>
      </c>
      <c r="N1946" s="34">
        <v>0</v>
      </c>
      <c r="O1946" s="34">
        <v>0</v>
      </c>
      <c r="P1946" s="34">
        <v>0</v>
      </c>
      <c r="Q1946" s="34">
        <v>0</v>
      </c>
      <c r="R1946" s="34">
        <v>0</v>
      </c>
      <c r="S1946" s="109">
        <v>0</v>
      </c>
      <c r="T1946" s="109">
        <f>_xlfn.XLOOKUP(B1946,'[3]Nur des jours'!$B:$B,'[3]Nur des jours'!$U:$U,"")</f>
        <v>0</v>
      </c>
      <c r="U1946" s="109">
        <v>0</v>
      </c>
      <c r="V1946" s="109">
        <v>0</v>
      </c>
      <c r="W1946" s="109">
        <v>0</v>
      </c>
      <c r="X1946" s="109">
        <v>0</v>
      </c>
      <c r="Y1946" s="109">
        <v>0</v>
      </c>
      <c r="Z1946" s="109">
        <v>0</v>
      </c>
      <c r="AA1946" s="109">
        <v>0</v>
      </c>
      <c r="AB1946" s="109">
        <v>0</v>
      </c>
      <c r="AC1946" s="109">
        <v>0</v>
      </c>
      <c r="AD1946" s="109">
        <v>0</v>
      </c>
      <c r="AE1946" s="109">
        <v>0</v>
      </c>
      <c r="AF1946" s="109">
        <v>0</v>
      </c>
      <c r="AG1946" s="57" t="str">
        <f>_xlfn.XLOOKUP(B1946,[3]CALCULATION!$B:$B,[3]CALCULATION!$M:$M,"")</f>
        <v>Operationnel</v>
      </c>
      <c r="AH1946" s="57"/>
      <c r="AI1946" s="56" t="str" cm="1">
        <f t="array" ref="AI1946">IFERROR(_xlfn.IFS(
AK1946="MPR ISSUE","PDH",
AK1946="BSS Hardware Issue","BSS",
AK1946="Sites strategiques, MLL, Pylone, etc.","ENVTECH",
AK1946="AKTIVCO DEFAUT GE &amp; POWER Cabinet","AKTIVCO",
AK1946="AKTIVCO Coupure ENEO &amp; Baisse de tension","AKTIVCO GRID ONLY",
AK1946="Coupure ENEO &amp; Baisse de tension","IHS GRID ONLY",
AK1946="Defaut GE &amp; POWER Cabinet","IHS",
AK1946="Sharing","Partners",
AK1946="Sites strategiques &amp; DataCenter","SST &amp; DC",
AK1946="Exclu","Exclu",
AK1946="SAT","SAT",
AK1946="SPARE-ISSUE","SPARE-ISSUE",
AK1946="Fiber CAmtel","TRANS_FO_CAMTEL",
AK1946="Fiber AOF","Fiber AOF",
AK1946="Projet OCM (HUAWEI)","TRAVAUX-HUAWEI",
AK1946="Projet OCM (NOKIA)","TRAVAUX-NOKIA",
AK1946="ACCESS-ISSUE","ACCESS-ISSUE",
AK1946="Projet OCM (ZTE, NOKIA, autres projets)","TRAVAUX OCM",
AK1946="No root CAuse","No root cause",
AK1946="ODU HS","PDH",
AK1946="IP &amp; VLAN","PDH",
AK1946="Warehouse HUAWEI","SPARE-ISSUE",
AK1946="SPARE-HS","SPARE-ISSUE",
AK1946="Power Telco","BSS",AK1946="no impacts","no impacts"
),"")</f>
        <v>No root cause</v>
      </c>
      <c r="AJ1946" s="56" t="str" cm="1">
        <f t="array" ref="AJ1946">IFERROR(_xlfn.IFS(
AK1946="MPR ISSUE","TX ISSUE",
AK1946="BSS Hardware Issue","RAN ISSUE",
AK1946="Sites strategiques, MLL, Pylone, etc.","ENVTECH",
AK1946="AKTIVCO DEFAUT GE &amp; POWER Cabinet","POWER ISSUE",
AK1946="AKTIVCO Coupure ENEO &amp; Baisse de tension","POWER ISSUE",
AK1946="Coupure ENEO &amp; Baisse de tension","POWER ISSUE",
AK1946="Defaut GE &amp; POWER Cabinet","POWER ISSUE",
AK1946="Sharing","POWER ISSUE",
AK1946="Sites strategiques &amp; DataCenter","POWER ISSUE",
AK1946="Exclu","Exclu",
AK1946="SAT","TX ISSUE",
AK1946="SPARE-ISSUE","SPARE-ISSUE",
AK1946="Fiber CAmtel","TX ISSUE",
AK1946="Fiber AOF","TX ISSUE",
AK1946="Projet OCM (HUAWEI)","TRAVAUX-HUAWEI",
AK1946="Projet OCM (NOKIA)","TRAVAUX -NOKIA",
AK1946="ACCESS-ISSUE","ACCESS-ISSUE",
AK1946="Projet OCM (ZTE, NOKIA, autres projets)","TRAVAUX OCM",
AK1946="No root CAuse","No root cause",
AK1946="ODU HS","TX ISSUE",
AK1946="IP &amp; VLAN","TX ISSUE",
AK1946="Warehouse HUAWEI","SPARE-ISSUE",
AK1946="SPARE-HS","SPARE-ISSUE",
AK1946="Power Telco","RAN ISSUE",AK1946="no impacts","no impacts"
),"")</f>
        <v>No root cause</v>
      </c>
      <c r="AK1946" s="81" t="s">
        <v>5620</v>
      </c>
      <c r="AL1946" s="56" t="str" cm="1">
        <f t="array" ref="AL1946">IFERROR(_xlfn.IFS(
AK1946="MPR ISSUE","ACTIVE",
AK1946="BSS Hardware Issue","ACTIVE",
AK1946="Sites strategiques, MLL, Pylone, etc.","PASSIVE",
AK1946="AKTIVCO DEFAUT GE &amp; POWER Cabinet","PASSIVE",
AK1946="AKTIVCO Coupure ENEO &amp; Baisse de tension","PASSIVE",
AK1946="Coupure ENEO &amp; Baisse de tension","PASSIVE",
AK1946="Defaut GE &amp; POWER Cabinet","PASSIVE",
AK1946="Sharing","PASSIVE",
AK1946="Sites strategiques &amp; DataCenter","PASSIVE",
AK1946="Exclu","Exclu",
AK1946="SAT","ACTIVE",
AK1946="SPARE-ISSUE","SPARE-ISSUE",
AK1946="Fiber CAmtel","ACTIVE",
AK1946="Fiber AOF","ACTIVE",
AK1946="Projet OCM (HUAWEI)","PLANNED WORKS",
AK1946="Projet OCM (NOKIA)","PLANNED WORKS",
AK1946="ACCESS-ISSUE","ACCESS-ISSUE",
AK1946="Projet OCM (ZTE, NOKIA, autres projets)","PLANNED WORKS",
AK1946="No root CAuse","No root cause",
AK1946="ODU HS","ACTIVE",
AK1946="IP &amp; VLAN","ACTIVE",
AK1946="Warehouse HUAWEI","SPARE-ISSUE",
AK1946="SPARE-HS","SPARE-ISSUE",
AK1946="Power Telco","ACTIVE", AK1946="no impacts","no impacts"
),"")</f>
        <v>No root cause</v>
      </c>
      <c r="AM1946" s="108" t="s">
        <v>5537</v>
      </c>
      <c r="AN1946" s="117" t="s">
        <v>4763</v>
      </c>
      <c r="AP1946" s="23" t="s">
        <v>5537</v>
      </c>
      <c r="AQ1946" s="23" t="s">
        <v>5537</v>
      </c>
      <c r="AR1946" s="7"/>
      <c r="AS1946" s="6"/>
      <c r="AT1946" s="7"/>
      <c r="AU1946" s="3" t="s">
        <v>5537</v>
      </c>
      <c r="AV1946" s="24" t="s">
        <v>5537</v>
      </c>
      <c r="AW1946" s="24" t="s">
        <v>5537</v>
      </c>
      <c r="AX1946" s="24" t="s">
        <v>5537</v>
      </c>
      <c r="AY1946" s="24" t="s">
        <v>5537</v>
      </c>
      <c r="AZ1946" s="24" t="s">
        <v>5537</v>
      </c>
      <c r="BA1946" s="24" t="s">
        <v>5537</v>
      </c>
      <c r="BB1946" s="24" t="s">
        <v>5537</v>
      </c>
      <c r="BC1946" s="24" t="s">
        <v>5537</v>
      </c>
      <c r="BD1946" s="24" t="s">
        <v>5537</v>
      </c>
      <c r="BE1946" s="24" t="s">
        <v>5537</v>
      </c>
      <c r="BF1946" s="24" t="s">
        <v>5537</v>
      </c>
      <c r="BG1946" s="24" t="s">
        <v>5537</v>
      </c>
      <c r="BH1946" s="24" t="s">
        <v>5537</v>
      </c>
      <c r="BI1946" s="9" t="s">
        <v>5537</v>
      </c>
      <c r="BJ1946" s="14"/>
      <c r="BK1946" s="14" t="s">
        <v>5537</v>
      </c>
      <c r="BL1946" s="14" t="str">
        <f>_xlfn.XLOOKUP(B1946,'[4]cell downs 18042026 17h'!$B:$B,'[4]cell downs 18042026 17h'!$B:$B,"")</f>
        <v/>
      </c>
      <c r="BM1946" s="14" t="str">
        <f>_xlfn.XLOOKUP(B1946,'[5]Cells Huawei 19042026 15h'!$B:$B,'[5]Cells Huawei 19042026 15h'!$B:$B,"")</f>
        <v/>
      </c>
      <c r="BN1946" s="9" t="str">
        <f>_xlfn.XLOOKUP(B1946,'[6]cells down 19042026 9H40'!$B:$B,'[6]cells down 19042026 9H40'!$B:$B,"")</f>
        <v/>
      </c>
      <c r="BO1946" s="9" t="s">
        <v>4763</v>
      </c>
      <c r="BP1946" s="9" t="s">
        <v>12</v>
      </c>
    </row>
    <row r="1947" spans="1:68" s="9" customFormat="1" x14ac:dyDescent="0.35">
      <c r="A1947" s="1" t="s">
        <v>5136</v>
      </c>
      <c r="B1947" s="103" t="s">
        <v>5137</v>
      </c>
      <c r="C1947" s="3" t="str">
        <f>_xlfn.XLOOKUP(B1947,'[1]daily break down'!$D:$D,'[1]daily break down'!$E:$E,"")</f>
        <v>CENTRE</v>
      </c>
      <c r="D1947" s="1" t="s">
        <v>11</v>
      </c>
      <c r="E1947" s="1" t="s">
        <v>12</v>
      </c>
      <c r="F1947" s="3" t="s">
        <v>37</v>
      </c>
      <c r="G1947" s="1" t="s">
        <v>5136</v>
      </c>
      <c r="H1947" s="41" t="str">
        <f>_xlfn.XLOOKUP(B1947,[2]CALCULATION!$B:$B,[2]CALCULATION!$H:$H,"")</f>
        <v>ZTE</v>
      </c>
      <c r="I1947" s="34">
        <v>0</v>
      </c>
      <c r="J1947" s="34">
        <v>0</v>
      </c>
      <c r="K1947" s="34">
        <v>0</v>
      </c>
      <c r="L1947" s="34">
        <v>0</v>
      </c>
      <c r="M1947" s="34">
        <v>0</v>
      </c>
      <c r="N1947" s="34">
        <v>0</v>
      </c>
      <c r="O1947" s="34">
        <v>0</v>
      </c>
      <c r="P1947" s="34">
        <v>0</v>
      </c>
      <c r="Q1947" s="34">
        <v>0</v>
      </c>
      <c r="R1947" s="34">
        <v>0</v>
      </c>
      <c r="S1947" s="109">
        <v>0</v>
      </c>
      <c r="T1947" s="109">
        <f>_xlfn.XLOOKUP(B1947,'[3]Nur des jours'!$B:$B,'[3]Nur des jours'!$U:$U,"")</f>
        <v>0</v>
      </c>
      <c r="U1947" s="109">
        <v>0</v>
      </c>
      <c r="V1947" s="109">
        <v>0</v>
      </c>
      <c r="W1947" s="109">
        <v>0</v>
      </c>
      <c r="X1947" s="109">
        <v>0</v>
      </c>
      <c r="Y1947" s="109">
        <v>0</v>
      </c>
      <c r="Z1947" s="109">
        <v>0</v>
      </c>
      <c r="AA1947" s="109">
        <v>0</v>
      </c>
      <c r="AB1947" s="109">
        <v>0</v>
      </c>
      <c r="AC1947" s="109">
        <v>0</v>
      </c>
      <c r="AD1947" s="109">
        <v>0</v>
      </c>
      <c r="AE1947" s="109">
        <v>0</v>
      </c>
      <c r="AF1947" s="109">
        <v>0</v>
      </c>
      <c r="AG1947" s="57" t="str">
        <f>_xlfn.XLOOKUP(B1947,[3]CALCULATION!$B:$B,[3]CALCULATION!$M:$M,"")</f>
        <v>Operationnel</v>
      </c>
      <c r="AH1947" s="57"/>
      <c r="AI1947" s="56" t="str" cm="1">
        <f t="array" ref="AI1947">IFERROR(_xlfn.IFS(
AK1947="MPR ISSUE","PDH",
AK1947="BSS Hardware Issue","BSS",
AK1947="Sites strategiques, MLL, Pylone, etc.","ENVTECH",
AK1947="AKTIVCO DEFAUT GE &amp; POWER Cabinet","AKTIVCO",
AK1947="AKTIVCO Coupure ENEO &amp; Baisse de tension","AKTIVCO GRID ONLY",
AK1947="Coupure ENEO &amp; Baisse de tension","IHS GRID ONLY",
AK1947="Defaut GE &amp; POWER Cabinet","IHS",
AK1947="Sharing","Partners",
AK1947="Sites strategiques &amp; DataCenter","SST &amp; DC",
AK1947="Exclu","Exclu",
AK1947="SAT","SAT",
AK1947="SPARE-ISSUE","SPARE-ISSUE",
AK1947="Fiber CAmtel","TRANS_FO_CAMTEL",
AK1947="Fiber AOF","Fiber AOF",
AK1947="Projet OCM (HUAWEI)","TRAVAUX-HUAWEI",
AK1947="Projet OCM (NOKIA)","TRAVAUX-NOKIA",
AK1947="ACCESS-ISSUE","ACCESS-ISSUE",
AK1947="Projet OCM (ZTE, NOKIA, autres projets)","TRAVAUX OCM",
AK1947="No root CAuse","No root cause",
AK1947="ODU HS","PDH",
AK1947="IP &amp; VLAN","PDH",
AK1947="Warehouse HUAWEI","SPARE-ISSUE",
AK1947="SPARE-HS","SPARE-ISSUE",
AK1947="Power Telco","BSS",AK1947="no impacts","no impacts"
),"")</f>
        <v>No root cause</v>
      </c>
      <c r="AJ1947" s="56" t="str" cm="1">
        <f t="array" ref="AJ1947">IFERROR(_xlfn.IFS(
AK1947="MPR ISSUE","TX ISSUE",
AK1947="BSS Hardware Issue","RAN ISSUE",
AK1947="Sites strategiques, MLL, Pylone, etc.","ENVTECH",
AK1947="AKTIVCO DEFAUT GE &amp; POWER Cabinet","POWER ISSUE",
AK1947="AKTIVCO Coupure ENEO &amp; Baisse de tension","POWER ISSUE",
AK1947="Coupure ENEO &amp; Baisse de tension","POWER ISSUE",
AK1947="Defaut GE &amp; POWER Cabinet","POWER ISSUE",
AK1947="Sharing","POWER ISSUE",
AK1947="Sites strategiques &amp; DataCenter","POWER ISSUE",
AK1947="Exclu","Exclu",
AK1947="SAT","TX ISSUE",
AK1947="SPARE-ISSUE","SPARE-ISSUE",
AK1947="Fiber CAmtel","TX ISSUE",
AK1947="Fiber AOF","TX ISSUE",
AK1947="Projet OCM (HUAWEI)","TRAVAUX-HUAWEI",
AK1947="Projet OCM (NOKIA)","TRAVAUX -NOKIA",
AK1947="ACCESS-ISSUE","ACCESS-ISSUE",
AK1947="Projet OCM (ZTE, NOKIA, autres projets)","TRAVAUX OCM",
AK1947="No root CAuse","No root cause",
AK1947="ODU HS","TX ISSUE",
AK1947="IP &amp; VLAN","TX ISSUE",
AK1947="Warehouse HUAWEI","SPARE-ISSUE",
AK1947="SPARE-HS","SPARE-ISSUE",
AK1947="Power Telco","RAN ISSUE",AK1947="no impacts","no impacts"
),"")</f>
        <v>No root cause</v>
      </c>
      <c r="AK1947" s="81" t="s">
        <v>5620</v>
      </c>
      <c r="AL1947" s="56" t="str" cm="1">
        <f t="array" ref="AL1947">IFERROR(_xlfn.IFS(
AK1947="MPR ISSUE","ACTIVE",
AK1947="BSS Hardware Issue","ACTIVE",
AK1947="Sites strategiques, MLL, Pylone, etc.","PASSIVE",
AK1947="AKTIVCO DEFAUT GE &amp; POWER Cabinet","PASSIVE",
AK1947="AKTIVCO Coupure ENEO &amp; Baisse de tension","PASSIVE",
AK1947="Coupure ENEO &amp; Baisse de tension","PASSIVE",
AK1947="Defaut GE &amp; POWER Cabinet","PASSIVE",
AK1947="Sharing","PASSIVE",
AK1947="Sites strategiques &amp; DataCenter","PASSIVE",
AK1947="Exclu","Exclu",
AK1947="SAT","ACTIVE",
AK1947="SPARE-ISSUE","SPARE-ISSUE",
AK1947="Fiber CAmtel","ACTIVE",
AK1947="Fiber AOF","ACTIVE",
AK1947="Projet OCM (HUAWEI)","PLANNED WORKS",
AK1947="Projet OCM (NOKIA)","PLANNED WORKS",
AK1947="ACCESS-ISSUE","ACCESS-ISSUE",
AK1947="Projet OCM (ZTE, NOKIA, autres projets)","PLANNED WORKS",
AK1947="No root CAuse","No root cause",
AK1947="ODU HS","ACTIVE",
AK1947="IP &amp; VLAN","ACTIVE",
AK1947="Warehouse HUAWEI","SPARE-ISSUE",
AK1947="SPARE-HS","SPARE-ISSUE",
AK1947="Power Telco","ACTIVE", AK1947="no impacts","no impacts"
),"")</f>
        <v>No root cause</v>
      </c>
      <c r="AM1947" s="108" t="s">
        <v>5537</v>
      </c>
      <c r="AN1947" s="117" t="s">
        <v>5137</v>
      </c>
      <c r="AP1947" s="23" t="s">
        <v>5537</v>
      </c>
      <c r="AQ1947" s="23" t="s">
        <v>5537</v>
      </c>
      <c r="AR1947" s="7"/>
      <c r="AS1947" s="6"/>
      <c r="AT1947" s="7"/>
      <c r="AU1947" s="3" t="s">
        <v>5537</v>
      </c>
      <c r="AV1947" s="24" t="s">
        <v>5537</v>
      </c>
      <c r="AW1947" s="24" t="s">
        <v>5537</v>
      </c>
      <c r="AX1947" s="24" t="s">
        <v>5537</v>
      </c>
      <c r="AY1947" s="24" t="s">
        <v>5537</v>
      </c>
      <c r="AZ1947" s="24" t="s">
        <v>5537</v>
      </c>
      <c r="BA1947" s="24" t="s">
        <v>5537</v>
      </c>
      <c r="BB1947" s="24" t="s">
        <v>5537</v>
      </c>
      <c r="BC1947" s="24" t="s">
        <v>5537</v>
      </c>
      <c r="BD1947" s="24" t="s">
        <v>5537</v>
      </c>
      <c r="BE1947" s="24" t="s">
        <v>5537</v>
      </c>
      <c r="BF1947" s="24" t="s">
        <v>5537</v>
      </c>
      <c r="BG1947" s="24" t="s">
        <v>5537</v>
      </c>
      <c r="BH1947" s="24" t="s">
        <v>5537</v>
      </c>
      <c r="BI1947" s="9" t="s">
        <v>5537</v>
      </c>
      <c r="BJ1947" s="14"/>
      <c r="BK1947" s="14" t="s">
        <v>5537</v>
      </c>
      <c r="BL1947" s="14" t="str">
        <f>_xlfn.XLOOKUP(B1947,'[4]cell downs 18042026 17h'!$B:$B,'[4]cell downs 18042026 17h'!$B:$B,"")</f>
        <v/>
      </c>
      <c r="BM1947" s="14" t="str">
        <f>_xlfn.XLOOKUP(B1947,'[5]Cells Huawei 19042026 15h'!$B:$B,'[5]Cells Huawei 19042026 15h'!$B:$B,"")</f>
        <v/>
      </c>
      <c r="BN1947" s="9" t="str">
        <f>_xlfn.XLOOKUP(B1947,'[6]cells down 19042026 9H40'!$B:$B,'[6]cells down 19042026 9H40'!$B:$B,"")</f>
        <v>CTR_115</v>
      </c>
      <c r="BO1947" s="9" t="s">
        <v>5137</v>
      </c>
      <c r="BP1947" s="9" t="s">
        <v>12</v>
      </c>
    </row>
    <row r="1948" spans="1:68" s="9" customFormat="1" x14ac:dyDescent="0.35">
      <c r="A1948" s="1" t="s">
        <v>5151</v>
      </c>
      <c r="B1948" s="8" t="s">
        <v>5152</v>
      </c>
      <c r="C1948" s="3" t="str">
        <f>_xlfn.XLOOKUP(B1948,'[1]daily break down'!$D:$D,'[1]daily break down'!$E:$E,"")</f>
        <v>OUEST</v>
      </c>
      <c r="D1948" s="1" t="s">
        <v>11</v>
      </c>
      <c r="E1948" s="1" t="s">
        <v>12</v>
      </c>
      <c r="F1948" s="3" t="s">
        <v>102</v>
      </c>
      <c r="G1948" s="1" t="s">
        <v>1205</v>
      </c>
      <c r="H1948" s="39" t="str">
        <f>_xlfn.XLOOKUP(B1948,[2]CALCULATION!$B:$B,[2]CALCULATION!$H:$H,"")</f>
        <v>HUAWEI</v>
      </c>
      <c r="I1948" s="34">
        <v>0</v>
      </c>
      <c r="J1948" s="34">
        <v>0</v>
      </c>
      <c r="K1948" s="34">
        <v>0</v>
      </c>
      <c r="L1948" s="34">
        <v>0</v>
      </c>
      <c r="M1948" s="34">
        <v>0</v>
      </c>
      <c r="N1948" s="34">
        <v>0</v>
      </c>
      <c r="O1948" s="34">
        <v>0</v>
      </c>
      <c r="P1948" s="34">
        <v>0</v>
      </c>
      <c r="Q1948" s="34">
        <v>0</v>
      </c>
      <c r="R1948" s="34">
        <v>0</v>
      </c>
      <c r="S1948" s="109">
        <v>0</v>
      </c>
      <c r="T1948" s="109">
        <f>_xlfn.XLOOKUP(B1948,'[3]Nur des jours'!$B:$B,'[3]Nur des jours'!$U:$U,"")</f>
        <v>0</v>
      </c>
      <c r="U1948" s="109">
        <v>0</v>
      </c>
      <c r="V1948" s="109">
        <v>0</v>
      </c>
      <c r="W1948" s="109">
        <v>0</v>
      </c>
      <c r="X1948" s="109">
        <v>0</v>
      </c>
      <c r="Y1948" s="109">
        <v>0</v>
      </c>
      <c r="Z1948" s="109">
        <v>0</v>
      </c>
      <c r="AA1948" s="109">
        <v>0</v>
      </c>
      <c r="AB1948" s="109">
        <v>0</v>
      </c>
      <c r="AC1948" s="109">
        <v>0</v>
      </c>
      <c r="AD1948" s="109">
        <v>0</v>
      </c>
      <c r="AE1948" s="109">
        <v>0</v>
      </c>
      <c r="AF1948" s="109">
        <v>0</v>
      </c>
      <c r="AG1948" s="57" t="str">
        <f>_xlfn.XLOOKUP(B1948,[3]CALCULATION!$B:$B,[3]CALCULATION!$M:$M,"")</f>
        <v>Operationnel</v>
      </c>
      <c r="AH1948" s="57"/>
      <c r="AI1948" s="56" t="str" cm="1">
        <f t="array" ref="AI1948">IFERROR(_xlfn.IFS(
AK1948="MPR ISSUE","PDH",
AK1948="BSS Hardware Issue","BSS",
AK1948="Sites strategiques, MLL, Pylone, etc.","ENVTECH",
AK1948="AKTIVCO DEFAUT GE &amp; POWER Cabinet","AKTIVCO",
AK1948="AKTIVCO Coupure ENEO &amp; Baisse de tension","AKTIVCO GRID ONLY",
AK1948="Coupure ENEO &amp; Baisse de tension","IHS GRID ONLY",
AK1948="Defaut GE &amp; POWER Cabinet","IHS",
AK1948="Sharing","Partners",
AK1948="Sites strategiques &amp; DataCenter","SST &amp; DC",
AK1948="Exclu","Exclu",
AK1948="SAT","SAT",
AK1948="SPARE-ISSUE","SPARE-ISSUE",
AK1948="Fiber CAmtel","TRANS_FO_CAMTEL",
AK1948="Fiber AOF","Fiber AOF",
AK1948="Projet OCM (HUAWEI)","TRAVAUX-HUAWEI",
AK1948="Projet OCM (NOKIA)","TRAVAUX-NOKIA",
AK1948="ACCESS-ISSUE","ACCESS-ISSUE",
AK1948="Projet OCM (ZTE, NOKIA, autres projets)","TRAVAUX OCM",
AK1948="No root CAuse","No root cause",
AK1948="ODU HS","PDH",
AK1948="IP &amp; VLAN","PDH",
AK1948="Warehouse HUAWEI","SPARE-ISSUE",
AK1948="SPARE-HS","SPARE-ISSUE",
AK1948="Power Telco","BSS",AK1948="no impacts","no impacts"
),"")</f>
        <v>No root cause</v>
      </c>
      <c r="AJ1948" s="56" t="str" cm="1">
        <f t="array" ref="AJ1948">IFERROR(_xlfn.IFS(
AK1948="MPR ISSUE","TX ISSUE",
AK1948="BSS Hardware Issue","RAN ISSUE",
AK1948="Sites strategiques, MLL, Pylone, etc.","ENVTECH",
AK1948="AKTIVCO DEFAUT GE &amp; POWER Cabinet","POWER ISSUE",
AK1948="AKTIVCO Coupure ENEO &amp; Baisse de tension","POWER ISSUE",
AK1948="Coupure ENEO &amp; Baisse de tension","POWER ISSUE",
AK1948="Defaut GE &amp; POWER Cabinet","POWER ISSUE",
AK1948="Sharing","POWER ISSUE",
AK1948="Sites strategiques &amp; DataCenter","POWER ISSUE",
AK1948="Exclu","Exclu",
AK1948="SAT","TX ISSUE",
AK1948="SPARE-ISSUE","SPARE-ISSUE",
AK1948="Fiber CAmtel","TX ISSUE",
AK1948="Fiber AOF","TX ISSUE",
AK1948="Projet OCM (HUAWEI)","TRAVAUX-HUAWEI",
AK1948="Projet OCM (NOKIA)","TRAVAUX -NOKIA",
AK1948="ACCESS-ISSUE","ACCESS-ISSUE",
AK1948="Projet OCM (ZTE, NOKIA, autres projets)","TRAVAUX OCM",
AK1948="No root CAuse","No root cause",
AK1948="ODU HS","TX ISSUE",
AK1948="IP &amp; VLAN","TX ISSUE",
AK1948="Warehouse HUAWEI","SPARE-ISSUE",
AK1948="SPARE-HS","SPARE-ISSUE",
AK1948="Power Telco","RAN ISSUE",AK1948="no impacts","no impacts"
),"")</f>
        <v>No root cause</v>
      </c>
      <c r="AK1948" s="81" t="s">
        <v>5620</v>
      </c>
      <c r="AL1948" s="56" t="str" cm="1">
        <f t="array" ref="AL1948">IFERROR(_xlfn.IFS(
AK1948="MPR ISSUE","ACTIVE",
AK1948="BSS Hardware Issue","ACTIVE",
AK1948="Sites strategiques, MLL, Pylone, etc.","PASSIVE",
AK1948="AKTIVCO DEFAUT GE &amp; POWER Cabinet","PASSIVE",
AK1948="AKTIVCO Coupure ENEO &amp; Baisse de tension","PASSIVE",
AK1948="Coupure ENEO &amp; Baisse de tension","PASSIVE",
AK1948="Defaut GE &amp; POWER Cabinet","PASSIVE",
AK1948="Sharing","PASSIVE",
AK1948="Sites strategiques &amp; DataCenter","PASSIVE",
AK1948="Exclu","Exclu",
AK1948="SAT","ACTIVE",
AK1948="SPARE-ISSUE","SPARE-ISSUE",
AK1948="Fiber CAmtel","ACTIVE",
AK1948="Fiber AOF","ACTIVE",
AK1948="Projet OCM (HUAWEI)","PLANNED WORKS",
AK1948="Projet OCM (NOKIA)","PLANNED WORKS",
AK1948="ACCESS-ISSUE","ACCESS-ISSUE",
AK1948="Projet OCM (ZTE, NOKIA, autres projets)","PLANNED WORKS",
AK1948="No root CAuse","No root cause",
AK1948="ODU HS","ACTIVE",
AK1948="IP &amp; VLAN","ACTIVE",
AK1948="Warehouse HUAWEI","SPARE-ISSUE",
AK1948="SPARE-HS","SPARE-ISSUE",
AK1948="Power Telco","ACTIVE", AK1948="no impacts","no impacts"
),"")</f>
        <v>No root cause</v>
      </c>
      <c r="AM1948" s="108" t="s">
        <v>5537</v>
      </c>
      <c r="AN1948" s="117" t="s">
        <v>5152</v>
      </c>
      <c r="AP1948" s="23" t="s">
        <v>5537</v>
      </c>
      <c r="AQ1948" s="23" t="s">
        <v>5537</v>
      </c>
      <c r="AR1948" s="7"/>
      <c r="AS1948" s="6"/>
      <c r="AT1948" s="7"/>
      <c r="AU1948" s="3" t="s">
        <v>5537</v>
      </c>
      <c r="AV1948" s="24" t="s">
        <v>5537</v>
      </c>
      <c r="AW1948" s="24" t="s">
        <v>5537</v>
      </c>
      <c r="AX1948" s="24" t="s">
        <v>5537</v>
      </c>
      <c r="AY1948" s="24" t="s">
        <v>5537</v>
      </c>
      <c r="AZ1948" s="24" t="s">
        <v>5537</v>
      </c>
      <c r="BA1948" s="24" t="s">
        <v>5537</v>
      </c>
      <c r="BB1948" s="24" t="s">
        <v>5537</v>
      </c>
      <c r="BC1948" s="24" t="s">
        <v>5537</v>
      </c>
      <c r="BD1948" s="24" t="s">
        <v>5537</v>
      </c>
      <c r="BE1948" s="24" t="s">
        <v>5537</v>
      </c>
      <c r="BF1948" s="24" t="s">
        <v>5537</v>
      </c>
      <c r="BG1948" s="24" t="s">
        <v>5537</v>
      </c>
      <c r="BH1948" s="24" t="s">
        <v>5537</v>
      </c>
      <c r="BI1948" s="9" t="s">
        <v>5537</v>
      </c>
      <c r="BJ1948" s="14"/>
      <c r="BK1948" s="14" t="s">
        <v>5537</v>
      </c>
      <c r="BL1948" s="14" t="str">
        <f>_xlfn.XLOOKUP(B1948,'[4]cell downs 18042026 17h'!$B:$B,'[4]cell downs 18042026 17h'!$B:$B,"")</f>
        <v/>
      </c>
      <c r="BM1948" s="14" t="str">
        <f>_xlfn.XLOOKUP(B1948,'[5]Cells Huawei 19042026 15h'!$B:$B,'[5]Cells Huawei 19042026 15h'!$B:$B,"")</f>
        <v/>
      </c>
      <c r="BN1948" s="9" t="str">
        <f>_xlfn.XLOOKUP(B1948,'[6]cells down 19042026 9H40'!$B:$B,'[6]cells down 19042026 9H40'!$B:$B,"")</f>
        <v/>
      </c>
      <c r="BO1948" s="9" t="s">
        <v>5152</v>
      </c>
      <c r="BP1948" s="9" t="s">
        <v>66</v>
      </c>
    </row>
    <row r="1949" spans="1:68" s="9" customFormat="1" x14ac:dyDescent="0.35">
      <c r="A1949" s="1" t="s">
        <v>4483</v>
      </c>
      <c r="B1949" s="1" t="s">
        <v>4484</v>
      </c>
      <c r="C1949" s="3" t="str">
        <f>_xlfn.XLOOKUP(B1949,'[1]daily break down'!$D:$D,'[1]daily break down'!$E:$E,"")</f>
        <v>OUEST</v>
      </c>
      <c r="D1949" s="1" t="s">
        <v>11</v>
      </c>
      <c r="E1949" s="1" t="s">
        <v>12</v>
      </c>
      <c r="F1949" s="3" t="s">
        <v>102</v>
      </c>
      <c r="G1949" s="1" t="s">
        <v>4482</v>
      </c>
      <c r="H1949" s="39" t="str">
        <f>_xlfn.XLOOKUP(B1949,[2]CALCULATION!$B:$B,[2]CALCULATION!$H:$H,"")</f>
        <v>HUAWEI</v>
      </c>
      <c r="I1949" s="34">
        <v>0</v>
      </c>
      <c r="J1949" s="34">
        <v>0</v>
      </c>
      <c r="K1949" s="34">
        <v>0</v>
      </c>
      <c r="L1949" s="34">
        <v>0</v>
      </c>
      <c r="M1949" s="34">
        <v>0</v>
      </c>
      <c r="N1949" s="34">
        <v>0</v>
      </c>
      <c r="O1949" s="34">
        <v>0</v>
      </c>
      <c r="P1949" s="34">
        <v>0</v>
      </c>
      <c r="Q1949" s="34">
        <v>0</v>
      </c>
      <c r="R1949" s="34">
        <v>0</v>
      </c>
      <c r="S1949" s="109">
        <v>0</v>
      </c>
      <c r="T1949" s="109">
        <f>_xlfn.XLOOKUP(B1949,'[3]Nur des jours'!$B:$B,'[3]Nur des jours'!$U:$U,"")</f>
        <v>0</v>
      </c>
      <c r="U1949" s="109">
        <v>0</v>
      </c>
      <c r="V1949" s="109">
        <v>0</v>
      </c>
      <c r="W1949" s="109">
        <v>0</v>
      </c>
      <c r="X1949" s="109">
        <v>0</v>
      </c>
      <c r="Y1949" s="109">
        <v>0</v>
      </c>
      <c r="Z1949" s="109">
        <v>0</v>
      </c>
      <c r="AA1949" s="109">
        <v>0</v>
      </c>
      <c r="AB1949" s="109">
        <v>0</v>
      </c>
      <c r="AC1949" s="109">
        <v>0</v>
      </c>
      <c r="AD1949" s="109">
        <v>0</v>
      </c>
      <c r="AE1949" s="109">
        <v>0</v>
      </c>
      <c r="AF1949" s="109">
        <v>0</v>
      </c>
      <c r="AG1949" s="57" t="str">
        <f>_xlfn.XLOOKUP(B1949,[3]CALCULATION!$B:$B,[3]CALCULATION!$M:$M,"")</f>
        <v>Operationnel</v>
      </c>
      <c r="AH1949" s="57"/>
      <c r="AI1949" s="56" t="str" cm="1">
        <f t="array" ref="AI1949">IFERROR(_xlfn.IFS(
AK1949="MPR ISSUE","PDH",
AK1949="BSS Hardware Issue","BSS",
AK1949="Sites strategiques, MLL, Pylone, etc.","ENVTECH",
AK1949="AKTIVCO DEFAUT GE &amp; POWER Cabinet","AKTIVCO",
AK1949="AKTIVCO Coupure ENEO &amp; Baisse de tension","AKTIVCO GRID ONLY",
AK1949="Coupure ENEO &amp; Baisse de tension","IHS GRID ONLY",
AK1949="Defaut GE &amp; POWER Cabinet","IHS",
AK1949="Sharing","Partners",
AK1949="Sites strategiques &amp; DataCenter","SST &amp; DC",
AK1949="Exclu","Exclu",
AK1949="SAT","SAT",
AK1949="SPARE-ISSUE","SPARE-ISSUE",
AK1949="Fiber CAmtel","TRANS_FO_CAMTEL",
AK1949="Fiber AOF","Fiber AOF",
AK1949="Projet OCM (HUAWEI)","TRAVAUX-HUAWEI",
AK1949="Projet OCM (NOKIA)","TRAVAUX-NOKIA",
AK1949="ACCESS-ISSUE","ACCESS-ISSUE",
AK1949="Projet OCM (ZTE, NOKIA, autres projets)","TRAVAUX OCM",
AK1949="No root CAuse","No root cause",
AK1949="ODU HS","PDH",
AK1949="IP &amp; VLAN","PDH",
AK1949="Warehouse HUAWEI","SPARE-ISSUE",
AK1949="SPARE-HS","SPARE-ISSUE",
AK1949="Power Telco","BSS",AK1949="no impacts","no impacts"
),"")</f>
        <v>No root cause</v>
      </c>
      <c r="AJ1949" s="56" t="str" cm="1">
        <f t="array" ref="AJ1949">IFERROR(_xlfn.IFS(
AK1949="MPR ISSUE","TX ISSUE",
AK1949="BSS Hardware Issue","RAN ISSUE",
AK1949="Sites strategiques, MLL, Pylone, etc.","ENVTECH",
AK1949="AKTIVCO DEFAUT GE &amp; POWER Cabinet","POWER ISSUE",
AK1949="AKTIVCO Coupure ENEO &amp; Baisse de tension","POWER ISSUE",
AK1949="Coupure ENEO &amp; Baisse de tension","POWER ISSUE",
AK1949="Defaut GE &amp; POWER Cabinet","POWER ISSUE",
AK1949="Sharing","POWER ISSUE",
AK1949="Sites strategiques &amp; DataCenter","POWER ISSUE",
AK1949="Exclu","Exclu",
AK1949="SAT","TX ISSUE",
AK1949="SPARE-ISSUE","SPARE-ISSUE",
AK1949="Fiber CAmtel","TX ISSUE",
AK1949="Fiber AOF","TX ISSUE",
AK1949="Projet OCM (HUAWEI)","TRAVAUX-HUAWEI",
AK1949="Projet OCM (NOKIA)","TRAVAUX -NOKIA",
AK1949="ACCESS-ISSUE","ACCESS-ISSUE",
AK1949="Projet OCM (ZTE, NOKIA, autres projets)","TRAVAUX OCM",
AK1949="No root CAuse","No root cause",
AK1949="ODU HS","TX ISSUE",
AK1949="IP &amp; VLAN","TX ISSUE",
AK1949="Warehouse HUAWEI","SPARE-ISSUE",
AK1949="SPARE-HS","SPARE-ISSUE",
AK1949="Power Telco","RAN ISSUE",AK1949="no impacts","no impacts"
),"")</f>
        <v>No root cause</v>
      </c>
      <c r="AK1949" s="81" t="s">
        <v>5620</v>
      </c>
      <c r="AL1949" s="56" t="str" cm="1">
        <f t="array" ref="AL1949">IFERROR(_xlfn.IFS(
AK1949="MPR ISSUE","ACTIVE",
AK1949="BSS Hardware Issue","ACTIVE",
AK1949="Sites strategiques, MLL, Pylone, etc.","PASSIVE",
AK1949="AKTIVCO DEFAUT GE &amp; POWER Cabinet","PASSIVE",
AK1949="AKTIVCO Coupure ENEO &amp; Baisse de tension","PASSIVE",
AK1949="Coupure ENEO &amp; Baisse de tension","PASSIVE",
AK1949="Defaut GE &amp; POWER Cabinet","PASSIVE",
AK1949="Sharing","PASSIVE",
AK1949="Sites strategiques &amp; DataCenter","PASSIVE",
AK1949="Exclu","Exclu",
AK1949="SAT","ACTIVE",
AK1949="SPARE-ISSUE","SPARE-ISSUE",
AK1949="Fiber CAmtel","ACTIVE",
AK1949="Fiber AOF","ACTIVE",
AK1949="Projet OCM (HUAWEI)","PLANNED WORKS",
AK1949="Projet OCM (NOKIA)","PLANNED WORKS",
AK1949="ACCESS-ISSUE","ACCESS-ISSUE",
AK1949="Projet OCM (ZTE, NOKIA, autres projets)","PLANNED WORKS",
AK1949="No root CAuse","No root cause",
AK1949="ODU HS","ACTIVE",
AK1949="IP &amp; VLAN","ACTIVE",
AK1949="Warehouse HUAWEI","SPARE-ISSUE",
AK1949="SPARE-HS","SPARE-ISSUE",
AK1949="Power Telco","ACTIVE", AK1949="no impacts","no impacts"
),"")</f>
        <v>No root cause</v>
      </c>
      <c r="AM1949" s="108" t="s">
        <v>5537</v>
      </c>
      <c r="AN1949" s="117" t="s">
        <v>4484</v>
      </c>
      <c r="AP1949" s="23" t="s">
        <v>5537</v>
      </c>
      <c r="AQ1949" s="23" t="s">
        <v>5537</v>
      </c>
      <c r="AR1949" s="7"/>
      <c r="AS1949" s="6"/>
      <c r="AT1949" s="7"/>
      <c r="AU1949" s="3" t="s">
        <v>5537</v>
      </c>
      <c r="AV1949" s="24" t="s">
        <v>5537</v>
      </c>
      <c r="AW1949" s="24" t="s">
        <v>5537</v>
      </c>
      <c r="AX1949" s="24" t="s">
        <v>5537</v>
      </c>
      <c r="AY1949" s="24" t="s">
        <v>5537</v>
      </c>
      <c r="AZ1949" s="24" t="s">
        <v>5537</v>
      </c>
      <c r="BA1949" s="24" t="s">
        <v>5537</v>
      </c>
      <c r="BB1949" s="24" t="s">
        <v>5537</v>
      </c>
      <c r="BC1949" s="24" t="s">
        <v>5537</v>
      </c>
      <c r="BD1949" s="24" t="s">
        <v>5537</v>
      </c>
      <c r="BE1949" s="24" t="s">
        <v>5537</v>
      </c>
      <c r="BF1949" s="24" t="s">
        <v>5537</v>
      </c>
      <c r="BG1949" s="24" t="s">
        <v>5537</v>
      </c>
      <c r="BH1949" s="24" t="s">
        <v>5537</v>
      </c>
      <c r="BI1949" s="9" t="s">
        <v>5537</v>
      </c>
      <c r="BJ1949" s="14"/>
      <c r="BK1949" s="14" t="s">
        <v>5537</v>
      </c>
      <c r="BL1949" s="14" t="str">
        <f>_xlfn.XLOOKUP(B1949,'[4]cell downs 18042026 17h'!$B:$B,'[4]cell downs 18042026 17h'!$B:$B,"")</f>
        <v/>
      </c>
      <c r="BM1949" s="14" t="str">
        <f>_xlfn.XLOOKUP(B1949,'[5]Cells Huawei 19042026 15h'!$B:$B,'[5]Cells Huawei 19042026 15h'!$B:$B,"")</f>
        <v>OST_221</v>
      </c>
      <c r="BN1949" s="9" t="str">
        <f>_xlfn.XLOOKUP(B1949,'[6]cells down 19042026 9H40'!$B:$B,'[6]cells down 19042026 9H40'!$B:$B,"")</f>
        <v/>
      </c>
      <c r="BO1949" s="9" t="s">
        <v>4484</v>
      </c>
      <c r="BP1949" s="9" t="s">
        <v>12</v>
      </c>
    </row>
    <row r="1950" spans="1:68" s="9" customFormat="1" x14ac:dyDescent="0.35">
      <c r="A1950" s="1" t="s">
        <v>4781</v>
      </c>
      <c r="B1950" s="8" t="s">
        <v>4782</v>
      </c>
      <c r="C1950" s="3" t="str">
        <f>_xlfn.XLOOKUP(B1950,'[1]daily break down'!$D:$D,'[1]daily break down'!$E:$E,"")</f>
        <v>OUEST</v>
      </c>
      <c r="D1950" s="1" t="s">
        <v>21</v>
      </c>
      <c r="E1950" s="1" t="s">
        <v>22</v>
      </c>
      <c r="F1950" s="3" t="s">
        <v>102</v>
      </c>
      <c r="G1950" s="1" t="s">
        <v>1475</v>
      </c>
      <c r="H1950" s="39" t="str">
        <f>_xlfn.XLOOKUP(B1950,[2]CALCULATION!$B:$B,[2]CALCULATION!$H:$H,"")</f>
        <v>Huawei</v>
      </c>
      <c r="I1950" s="34">
        <v>0</v>
      </c>
      <c r="J1950" s="34">
        <v>0</v>
      </c>
      <c r="K1950" s="34">
        <v>0</v>
      </c>
      <c r="L1950" s="34">
        <v>0</v>
      </c>
      <c r="M1950" s="34">
        <v>0</v>
      </c>
      <c r="N1950" s="34">
        <v>0</v>
      </c>
      <c r="O1950" s="34">
        <v>0</v>
      </c>
      <c r="P1950" s="34">
        <v>0</v>
      </c>
      <c r="Q1950" s="34">
        <v>0</v>
      </c>
      <c r="R1950" s="34">
        <v>0</v>
      </c>
      <c r="S1950" s="109">
        <v>0</v>
      </c>
      <c r="T1950" s="109">
        <f>_xlfn.XLOOKUP(B1950,'[3]Nur des jours'!$B:$B,'[3]Nur des jours'!$U:$U,"")</f>
        <v>0</v>
      </c>
      <c r="U1950" s="109">
        <v>0</v>
      </c>
      <c r="V1950" s="109">
        <v>0</v>
      </c>
      <c r="W1950" s="109">
        <v>0</v>
      </c>
      <c r="X1950" s="109">
        <v>0</v>
      </c>
      <c r="Y1950" s="109">
        <v>0</v>
      </c>
      <c r="Z1950" s="109">
        <v>0</v>
      </c>
      <c r="AA1950" s="109">
        <v>0</v>
      </c>
      <c r="AB1950" s="109">
        <v>0</v>
      </c>
      <c r="AC1950" s="109">
        <v>0</v>
      </c>
      <c r="AD1950" s="109">
        <v>0</v>
      </c>
      <c r="AE1950" s="109">
        <v>0</v>
      </c>
      <c r="AF1950" s="109">
        <v>0</v>
      </c>
      <c r="AG1950" s="57" t="str">
        <f>_xlfn.XLOOKUP(B1950,[3]CALCULATION!$B:$B,[3]CALCULATION!$M:$M,"")</f>
        <v>Operationnel</v>
      </c>
      <c r="AH1950" s="57"/>
      <c r="AI1950" s="56" t="str" cm="1">
        <f t="array" ref="AI1950">IFERROR(_xlfn.IFS(
AK1950="MPR ISSUE","PDH",
AK1950="BSS Hardware Issue","BSS",
AK1950="Sites strategiques, MLL, Pylone, etc.","ENVTECH",
AK1950="AKTIVCO DEFAUT GE &amp; POWER Cabinet","AKTIVCO",
AK1950="AKTIVCO Coupure ENEO &amp; Baisse de tension","AKTIVCO GRID ONLY",
AK1950="Coupure ENEO &amp; Baisse de tension","IHS GRID ONLY",
AK1950="Defaut GE &amp; POWER Cabinet","IHS",
AK1950="Sharing","Partners",
AK1950="Sites strategiques &amp; DataCenter","SST &amp; DC",
AK1950="Exclu","Exclu",
AK1950="SAT","SAT",
AK1950="SPARE-ISSUE","SPARE-ISSUE",
AK1950="Fiber CAmtel","TRANS_FO_CAMTEL",
AK1950="Fiber AOF","Fiber AOF",
AK1950="Projet OCM (HUAWEI)","TRAVAUX-HUAWEI",
AK1950="Projet OCM (NOKIA)","TRAVAUX-NOKIA",
AK1950="ACCESS-ISSUE","ACCESS-ISSUE",
AK1950="Projet OCM (ZTE, NOKIA, autres projets)","TRAVAUX OCM",
AK1950="No root CAuse","No root cause",
AK1950="ODU HS","PDH",
AK1950="IP &amp; VLAN","PDH",
AK1950="Warehouse HUAWEI","SPARE-ISSUE",
AK1950="SPARE-HS","SPARE-ISSUE",
AK1950="Power Telco","BSS",AK1950="no impacts","no impacts"
),"")</f>
        <v>No root cause</v>
      </c>
      <c r="AJ1950" s="56" t="str" cm="1">
        <f t="array" ref="AJ1950">IFERROR(_xlfn.IFS(
AK1950="MPR ISSUE","TX ISSUE",
AK1950="BSS Hardware Issue","RAN ISSUE",
AK1950="Sites strategiques, MLL, Pylone, etc.","ENVTECH",
AK1950="AKTIVCO DEFAUT GE &amp; POWER Cabinet","POWER ISSUE",
AK1950="AKTIVCO Coupure ENEO &amp; Baisse de tension","POWER ISSUE",
AK1950="Coupure ENEO &amp; Baisse de tension","POWER ISSUE",
AK1950="Defaut GE &amp; POWER Cabinet","POWER ISSUE",
AK1950="Sharing","POWER ISSUE",
AK1950="Sites strategiques &amp; DataCenter","POWER ISSUE",
AK1950="Exclu","Exclu",
AK1950="SAT","TX ISSUE",
AK1950="SPARE-ISSUE","SPARE-ISSUE",
AK1950="Fiber CAmtel","TX ISSUE",
AK1950="Fiber AOF","TX ISSUE",
AK1950="Projet OCM (HUAWEI)","TRAVAUX-HUAWEI",
AK1950="Projet OCM (NOKIA)","TRAVAUX -NOKIA",
AK1950="ACCESS-ISSUE","ACCESS-ISSUE",
AK1950="Projet OCM (ZTE, NOKIA, autres projets)","TRAVAUX OCM",
AK1950="No root CAuse","No root cause",
AK1950="ODU HS","TX ISSUE",
AK1950="IP &amp; VLAN","TX ISSUE",
AK1950="Warehouse HUAWEI","SPARE-ISSUE",
AK1950="SPARE-HS","SPARE-ISSUE",
AK1950="Power Telco","RAN ISSUE",AK1950="no impacts","no impacts"
),"")</f>
        <v>No root cause</v>
      </c>
      <c r="AK1950" s="81" t="s">
        <v>5620</v>
      </c>
      <c r="AL1950" s="56" t="str" cm="1">
        <f t="array" ref="AL1950">IFERROR(_xlfn.IFS(
AK1950="MPR ISSUE","ACTIVE",
AK1950="BSS Hardware Issue","ACTIVE",
AK1950="Sites strategiques, MLL, Pylone, etc.","PASSIVE",
AK1950="AKTIVCO DEFAUT GE &amp; POWER Cabinet","PASSIVE",
AK1950="AKTIVCO Coupure ENEO &amp; Baisse de tension","PASSIVE",
AK1950="Coupure ENEO &amp; Baisse de tension","PASSIVE",
AK1950="Defaut GE &amp; POWER Cabinet","PASSIVE",
AK1950="Sharing","PASSIVE",
AK1950="Sites strategiques &amp; DataCenter","PASSIVE",
AK1950="Exclu","Exclu",
AK1950="SAT","ACTIVE",
AK1950="SPARE-ISSUE","SPARE-ISSUE",
AK1950="Fiber CAmtel","ACTIVE",
AK1950="Fiber AOF","ACTIVE",
AK1950="Projet OCM (HUAWEI)","PLANNED WORKS",
AK1950="Projet OCM (NOKIA)","PLANNED WORKS",
AK1950="ACCESS-ISSUE","ACCESS-ISSUE",
AK1950="Projet OCM (ZTE, NOKIA, autres projets)","PLANNED WORKS",
AK1950="No root CAuse","No root cause",
AK1950="ODU HS","ACTIVE",
AK1950="IP &amp; VLAN","ACTIVE",
AK1950="Warehouse HUAWEI","SPARE-ISSUE",
AK1950="SPARE-HS","SPARE-ISSUE",
AK1950="Power Telco","ACTIVE", AK1950="no impacts","no impacts"
),"")</f>
        <v>No root cause</v>
      </c>
      <c r="AM1950" s="108" t="s">
        <v>5537</v>
      </c>
      <c r="AN1950" s="117" t="s">
        <v>4782</v>
      </c>
      <c r="AP1950" s="23" t="s">
        <v>5537</v>
      </c>
      <c r="AQ1950" s="23" t="s">
        <v>5537</v>
      </c>
      <c r="AR1950" s="7"/>
      <c r="AS1950" s="6"/>
      <c r="AT1950" s="7"/>
      <c r="AU1950" s="3" t="s">
        <v>5537</v>
      </c>
      <c r="AV1950" s="24" t="s">
        <v>5537</v>
      </c>
      <c r="AW1950" s="24" t="s">
        <v>5537</v>
      </c>
      <c r="AX1950" s="24" t="s">
        <v>5537</v>
      </c>
      <c r="AY1950" s="24" t="s">
        <v>5537</v>
      </c>
      <c r="AZ1950" s="24" t="s">
        <v>5537</v>
      </c>
      <c r="BA1950" s="24" t="s">
        <v>5537</v>
      </c>
      <c r="BB1950" s="24" t="s">
        <v>5537</v>
      </c>
      <c r="BC1950" s="24" t="s">
        <v>5537</v>
      </c>
      <c r="BD1950" s="24" t="s">
        <v>5537</v>
      </c>
      <c r="BE1950" s="24" t="s">
        <v>5537</v>
      </c>
      <c r="BF1950" s="24" t="s">
        <v>5537</v>
      </c>
      <c r="BG1950" s="24" t="s">
        <v>5537</v>
      </c>
      <c r="BH1950" s="24" t="s">
        <v>5537</v>
      </c>
      <c r="BI1950" s="9" t="s">
        <v>5537</v>
      </c>
      <c r="BJ1950" s="14"/>
      <c r="BK1950" s="14" t="s">
        <v>5537</v>
      </c>
      <c r="BL1950" s="14" t="str">
        <f>_xlfn.XLOOKUP(B1950,'[4]cell downs 18042026 17h'!$B:$B,'[4]cell downs 18042026 17h'!$B:$B,"")</f>
        <v/>
      </c>
      <c r="BM1950" s="14" t="str">
        <f>_xlfn.XLOOKUP(B1950,'[5]Cells Huawei 19042026 15h'!$B:$B,'[5]Cells Huawei 19042026 15h'!$B:$B,"")</f>
        <v/>
      </c>
      <c r="BN1950" s="9" t="str">
        <f>_xlfn.XLOOKUP(B1950,'[6]cells down 19042026 9H40'!$B:$B,'[6]cells down 19042026 9H40'!$B:$B,"")</f>
        <v/>
      </c>
      <c r="BO1950" s="9" t="s">
        <v>5537</v>
      </c>
      <c r="BP1950" s="9" t="s">
        <v>154</v>
      </c>
    </row>
    <row r="1951" spans="1:68" s="9" customFormat="1" x14ac:dyDescent="0.35">
      <c r="A1951" s="1" t="s">
        <v>5129</v>
      </c>
      <c r="B1951" s="8" t="s">
        <v>5130</v>
      </c>
      <c r="C1951" s="3" t="str">
        <f>_xlfn.XLOOKUP(B1951,'[1]daily break down'!$D:$D,'[1]daily break down'!$E:$E,"")</f>
        <v>CENTRE</v>
      </c>
      <c r="D1951" s="1" t="s">
        <v>11</v>
      </c>
      <c r="E1951" s="1" t="s">
        <v>12</v>
      </c>
      <c r="F1951" s="3" t="s">
        <v>37</v>
      </c>
      <c r="G1951" s="1" t="s">
        <v>5129</v>
      </c>
      <c r="H1951" s="41" t="str">
        <f>_xlfn.XLOOKUP(B1951,[2]CALCULATION!$B:$B,[2]CALCULATION!$H:$H,"")</f>
        <v>ZTE</v>
      </c>
      <c r="I1951" s="34">
        <v>0</v>
      </c>
      <c r="J1951" s="34">
        <v>0</v>
      </c>
      <c r="K1951" s="34">
        <v>0</v>
      </c>
      <c r="L1951" s="34">
        <v>0</v>
      </c>
      <c r="M1951" s="34">
        <v>0</v>
      </c>
      <c r="N1951" s="34">
        <v>0</v>
      </c>
      <c r="O1951" s="34">
        <v>0</v>
      </c>
      <c r="P1951" s="34">
        <v>0</v>
      </c>
      <c r="Q1951" s="34">
        <v>0</v>
      </c>
      <c r="R1951" s="34">
        <v>0</v>
      </c>
      <c r="S1951" s="109">
        <v>0</v>
      </c>
      <c r="T1951" s="109">
        <f>_xlfn.XLOOKUP(B1951,'[3]Nur des jours'!$B:$B,'[3]Nur des jours'!$U:$U,"")</f>
        <v>0</v>
      </c>
      <c r="U1951" s="109">
        <v>0</v>
      </c>
      <c r="V1951" s="109">
        <v>0</v>
      </c>
      <c r="W1951" s="109">
        <v>0</v>
      </c>
      <c r="X1951" s="109">
        <v>0</v>
      </c>
      <c r="Y1951" s="109">
        <v>0</v>
      </c>
      <c r="Z1951" s="109">
        <v>0</v>
      </c>
      <c r="AA1951" s="109">
        <v>0</v>
      </c>
      <c r="AB1951" s="109">
        <v>0</v>
      </c>
      <c r="AC1951" s="109">
        <v>0</v>
      </c>
      <c r="AD1951" s="109">
        <v>0</v>
      </c>
      <c r="AE1951" s="109">
        <v>0</v>
      </c>
      <c r="AF1951" s="109">
        <v>0</v>
      </c>
      <c r="AG1951" s="57" t="str">
        <f>_xlfn.XLOOKUP(B1951,[3]CALCULATION!$B:$B,[3]CALCULATION!$M:$M,"")</f>
        <v>Operationnel</v>
      </c>
      <c r="AH1951" s="57"/>
      <c r="AI1951" s="56" t="str" cm="1">
        <f t="array" ref="AI1951">IFERROR(_xlfn.IFS(
AK1951="MPR ISSUE","PDH",
AK1951="BSS Hardware Issue","BSS",
AK1951="Sites strategiques, MLL, Pylone, etc.","ENVTECH",
AK1951="AKTIVCO DEFAUT GE &amp; POWER Cabinet","AKTIVCO",
AK1951="AKTIVCO Coupure ENEO &amp; Baisse de tension","AKTIVCO GRID ONLY",
AK1951="Coupure ENEO &amp; Baisse de tension","IHS GRID ONLY",
AK1951="Defaut GE &amp; POWER Cabinet","IHS",
AK1951="Sharing","Partners",
AK1951="Sites strategiques &amp; DataCenter","SST &amp; DC",
AK1951="Exclu","Exclu",
AK1951="SAT","SAT",
AK1951="SPARE-ISSUE","SPARE-ISSUE",
AK1951="Fiber CAmtel","TRANS_FO_CAMTEL",
AK1951="Fiber AOF","Fiber AOF",
AK1951="Projet OCM (HUAWEI)","TRAVAUX-HUAWEI",
AK1951="Projet OCM (NOKIA)","TRAVAUX-NOKIA",
AK1951="ACCESS-ISSUE","ACCESS-ISSUE",
AK1951="Projet OCM (ZTE, NOKIA, autres projets)","TRAVAUX OCM",
AK1951="No root CAuse","No root cause",
AK1951="ODU HS","PDH",
AK1951="IP &amp; VLAN","PDH",
AK1951="Warehouse HUAWEI","SPARE-ISSUE",
AK1951="SPARE-HS","SPARE-ISSUE",
AK1951="Power Telco","BSS",AK1951="no impacts","no impacts"
),"")</f>
        <v>No root cause</v>
      </c>
      <c r="AJ1951" s="56" t="str" cm="1">
        <f t="array" ref="AJ1951">IFERROR(_xlfn.IFS(
AK1951="MPR ISSUE","TX ISSUE",
AK1951="BSS Hardware Issue","RAN ISSUE",
AK1951="Sites strategiques, MLL, Pylone, etc.","ENVTECH",
AK1951="AKTIVCO DEFAUT GE &amp; POWER Cabinet","POWER ISSUE",
AK1951="AKTIVCO Coupure ENEO &amp; Baisse de tension","POWER ISSUE",
AK1951="Coupure ENEO &amp; Baisse de tension","POWER ISSUE",
AK1951="Defaut GE &amp; POWER Cabinet","POWER ISSUE",
AK1951="Sharing","POWER ISSUE",
AK1951="Sites strategiques &amp; DataCenter","POWER ISSUE",
AK1951="Exclu","Exclu",
AK1951="SAT","TX ISSUE",
AK1951="SPARE-ISSUE","SPARE-ISSUE",
AK1951="Fiber CAmtel","TX ISSUE",
AK1951="Fiber AOF","TX ISSUE",
AK1951="Projet OCM (HUAWEI)","TRAVAUX-HUAWEI",
AK1951="Projet OCM (NOKIA)","TRAVAUX -NOKIA",
AK1951="ACCESS-ISSUE","ACCESS-ISSUE",
AK1951="Projet OCM (ZTE, NOKIA, autres projets)","TRAVAUX OCM",
AK1951="No root CAuse","No root cause",
AK1951="ODU HS","TX ISSUE",
AK1951="IP &amp; VLAN","TX ISSUE",
AK1951="Warehouse HUAWEI","SPARE-ISSUE",
AK1951="SPARE-HS","SPARE-ISSUE",
AK1951="Power Telco","RAN ISSUE",AK1951="no impacts","no impacts"
),"")</f>
        <v>No root cause</v>
      </c>
      <c r="AK1951" s="81" t="s">
        <v>5620</v>
      </c>
      <c r="AL1951" s="56" t="str" cm="1">
        <f t="array" ref="AL1951">IFERROR(_xlfn.IFS(
AK1951="MPR ISSUE","ACTIVE",
AK1951="BSS Hardware Issue","ACTIVE",
AK1951="Sites strategiques, MLL, Pylone, etc.","PASSIVE",
AK1951="AKTIVCO DEFAUT GE &amp; POWER Cabinet","PASSIVE",
AK1951="AKTIVCO Coupure ENEO &amp; Baisse de tension","PASSIVE",
AK1951="Coupure ENEO &amp; Baisse de tension","PASSIVE",
AK1951="Defaut GE &amp; POWER Cabinet","PASSIVE",
AK1951="Sharing","PASSIVE",
AK1951="Sites strategiques &amp; DataCenter","PASSIVE",
AK1951="Exclu","Exclu",
AK1951="SAT","ACTIVE",
AK1951="SPARE-ISSUE","SPARE-ISSUE",
AK1951="Fiber CAmtel","ACTIVE",
AK1951="Fiber AOF","ACTIVE",
AK1951="Projet OCM (HUAWEI)","PLANNED WORKS",
AK1951="Projet OCM (NOKIA)","PLANNED WORKS",
AK1951="ACCESS-ISSUE","ACCESS-ISSUE",
AK1951="Projet OCM (ZTE, NOKIA, autres projets)","PLANNED WORKS",
AK1951="No root CAuse","No root cause",
AK1951="ODU HS","ACTIVE",
AK1951="IP &amp; VLAN","ACTIVE",
AK1951="Warehouse HUAWEI","SPARE-ISSUE",
AK1951="SPARE-HS","SPARE-ISSUE",
AK1951="Power Telco","ACTIVE", AK1951="no impacts","no impacts"
),"")</f>
        <v>No root cause</v>
      </c>
      <c r="AM1951" s="108" t="s">
        <v>5537</v>
      </c>
      <c r="AN1951" s="117" t="s">
        <v>5130</v>
      </c>
      <c r="AP1951" s="23" t="s">
        <v>5537</v>
      </c>
      <c r="AQ1951" s="23" t="s">
        <v>5537</v>
      </c>
      <c r="AR1951" s="7"/>
      <c r="AS1951" s="6"/>
      <c r="AT1951" s="7"/>
      <c r="AU1951" s="3" t="s">
        <v>5537</v>
      </c>
      <c r="AV1951" s="24" t="s">
        <v>5537</v>
      </c>
      <c r="AW1951" s="24" t="s">
        <v>5537</v>
      </c>
      <c r="AX1951" s="24" t="s">
        <v>5537</v>
      </c>
      <c r="AY1951" s="24" t="s">
        <v>5537</v>
      </c>
      <c r="AZ1951" s="24" t="s">
        <v>5537</v>
      </c>
      <c r="BA1951" s="24" t="s">
        <v>5537</v>
      </c>
      <c r="BB1951" s="24" t="s">
        <v>5537</v>
      </c>
      <c r="BC1951" s="24" t="s">
        <v>5537</v>
      </c>
      <c r="BD1951" s="24" t="s">
        <v>5537</v>
      </c>
      <c r="BE1951" s="24" t="s">
        <v>5537</v>
      </c>
      <c r="BF1951" s="24" t="s">
        <v>5537</v>
      </c>
      <c r="BG1951" s="24" t="s">
        <v>5537</v>
      </c>
      <c r="BH1951" s="24" t="s">
        <v>5537</v>
      </c>
      <c r="BI1951" s="9" t="s">
        <v>5537</v>
      </c>
      <c r="BJ1951" s="14"/>
      <c r="BK1951" s="14" t="s">
        <v>5537</v>
      </c>
      <c r="BL1951" s="14" t="str">
        <f>_xlfn.XLOOKUP(B1951,'[4]cell downs 18042026 17h'!$B:$B,'[4]cell downs 18042026 17h'!$B:$B,"")</f>
        <v/>
      </c>
      <c r="BM1951" s="14" t="str">
        <f>_xlfn.XLOOKUP(B1951,'[5]Cells Huawei 19042026 15h'!$B:$B,'[5]Cells Huawei 19042026 15h'!$B:$B,"")</f>
        <v/>
      </c>
      <c r="BN1951" s="9" t="str">
        <f>_xlfn.XLOOKUP(B1951,'[6]cells down 19042026 9H40'!$B:$B,'[6]cells down 19042026 9H40'!$B:$B,"")</f>
        <v/>
      </c>
      <c r="BO1951" s="9" t="s">
        <v>5537</v>
      </c>
      <c r="BP1951" s="9" t="s">
        <v>1713</v>
      </c>
    </row>
    <row r="1952" spans="1:68" s="9" customFormat="1" x14ac:dyDescent="0.35">
      <c r="A1952" s="1" t="s">
        <v>2183</v>
      </c>
      <c r="B1952" s="8" t="s">
        <v>2184</v>
      </c>
      <c r="C1952" s="3" t="str">
        <f>_xlfn.XLOOKUP(B1952,'[1]daily break down'!$D:$D,'[1]daily break down'!$E:$E,"")</f>
        <v>SUD-OUEST</v>
      </c>
      <c r="D1952" s="1" t="s">
        <v>21</v>
      </c>
      <c r="E1952" s="1" t="s">
        <v>30</v>
      </c>
      <c r="F1952" s="3" t="s">
        <v>13</v>
      </c>
      <c r="G1952" s="1" t="s">
        <v>2183</v>
      </c>
      <c r="H1952" s="40" t="str">
        <f>_xlfn.XLOOKUP(B1952,[2]CALCULATION!$B:$B,[2]CALCULATION!$H:$H,"")</f>
        <v>NOKIA</v>
      </c>
      <c r="I1952" s="34">
        <v>0</v>
      </c>
      <c r="J1952" s="34">
        <v>0</v>
      </c>
      <c r="K1952" s="34">
        <v>0</v>
      </c>
      <c r="L1952" s="34">
        <v>0</v>
      </c>
      <c r="M1952" s="34">
        <v>0</v>
      </c>
      <c r="N1952" s="34">
        <v>0</v>
      </c>
      <c r="O1952" s="34">
        <v>0</v>
      </c>
      <c r="P1952" s="34">
        <v>0</v>
      </c>
      <c r="Q1952" s="34">
        <v>0</v>
      </c>
      <c r="R1952" s="34">
        <v>0</v>
      </c>
      <c r="S1952" s="109">
        <v>0</v>
      </c>
      <c r="T1952" s="109">
        <f>_xlfn.XLOOKUP(B1952,'[3]Nur des jours'!$B:$B,'[3]Nur des jours'!$U:$U,"")</f>
        <v>0</v>
      </c>
      <c r="U1952" s="109">
        <v>0</v>
      </c>
      <c r="V1952" s="109">
        <v>0</v>
      </c>
      <c r="W1952" s="109">
        <v>0</v>
      </c>
      <c r="X1952" s="109">
        <v>0</v>
      </c>
      <c r="Y1952" s="109">
        <v>0</v>
      </c>
      <c r="Z1952" s="109">
        <v>0</v>
      </c>
      <c r="AA1952" s="109">
        <v>0</v>
      </c>
      <c r="AB1952" s="109">
        <v>0</v>
      </c>
      <c r="AC1952" s="109">
        <v>0</v>
      </c>
      <c r="AD1952" s="109">
        <v>0</v>
      </c>
      <c r="AE1952" s="109">
        <v>0</v>
      </c>
      <c r="AF1952" s="109">
        <v>0</v>
      </c>
      <c r="AG1952" s="57" t="str">
        <f>_xlfn.XLOOKUP(B1952,[3]CALCULATION!$B:$B,[3]CALCULATION!$M:$M,"")</f>
        <v>Operationnel</v>
      </c>
      <c r="AH1952" s="57"/>
      <c r="AI1952" s="56" t="str" cm="1">
        <f t="array" ref="AI1952">IFERROR(_xlfn.IFS(
AK1952="MPR ISSUE","PDH",
AK1952="BSS Hardware Issue","BSS",
AK1952="Sites strategiques, MLL, Pylone, etc.","ENVTECH",
AK1952="AKTIVCO DEFAUT GE &amp; POWER Cabinet","AKTIVCO",
AK1952="AKTIVCO Coupure ENEO &amp; Baisse de tension","AKTIVCO GRID ONLY",
AK1952="Coupure ENEO &amp; Baisse de tension","IHS GRID ONLY",
AK1952="Defaut GE &amp; POWER Cabinet","IHS",
AK1952="Sharing","Partners",
AK1952="Sites strategiques &amp; DataCenter","SST &amp; DC",
AK1952="Exclu","Exclu",
AK1952="SAT","SAT",
AK1952="SPARE-ISSUE","SPARE-ISSUE",
AK1952="Fiber CAmtel","TRANS_FO_CAMTEL",
AK1952="Fiber AOF","Fiber AOF",
AK1952="Projet OCM (HUAWEI)","TRAVAUX-HUAWEI",
AK1952="Projet OCM (NOKIA)","TRAVAUX-NOKIA",
AK1952="ACCESS-ISSUE","ACCESS-ISSUE",
AK1952="Projet OCM (ZTE, NOKIA, autres projets)","TRAVAUX OCM",
AK1952="No root CAuse","No root cause",
AK1952="ODU HS","PDH",
AK1952="IP &amp; VLAN","PDH",
AK1952="Warehouse HUAWEI","SPARE-ISSUE",
AK1952="SPARE-HS","SPARE-ISSUE",
AK1952="Power Telco","BSS",AK1952="no impacts","no impacts"
),"")</f>
        <v>No root cause</v>
      </c>
      <c r="AJ1952" s="56" t="str" cm="1">
        <f t="array" ref="AJ1952">IFERROR(_xlfn.IFS(
AK1952="MPR ISSUE","TX ISSUE",
AK1952="BSS Hardware Issue","RAN ISSUE",
AK1952="Sites strategiques, MLL, Pylone, etc.","ENVTECH",
AK1952="AKTIVCO DEFAUT GE &amp; POWER Cabinet","POWER ISSUE",
AK1952="AKTIVCO Coupure ENEO &amp; Baisse de tension","POWER ISSUE",
AK1952="Coupure ENEO &amp; Baisse de tension","POWER ISSUE",
AK1952="Defaut GE &amp; POWER Cabinet","POWER ISSUE",
AK1952="Sharing","POWER ISSUE",
AK1952="Sites strategiques &amp; DataCenter","POWER ISSUE",
AK1952="Exclu","Exclu",
AK1952="SAT","TX ISSUE",
AK1952="SPARE-ISSUE","SPARE-ISSUE",
AK1952="Fiber CAmtel","TX ISSUE",
AK1952="Fiber AOF","TX ISSUE",
AK1952="Projet OCM (HUAWEI)","TRAVAUX-HUAWEI",
AK1952="Projet OCM (NOKIA)","TRAVAUX -NOKIA",
AK1952="ACCESS-ISSUE","ACCESS-ISSUE",
AK1952="Projet OCM (ZTE, NOKIA, autres projets)","TRAVAUX OCM",
AK1952="No root CAuse","No root cause",
AK1952="ODU HS","TX ISSUE",
AK1952="IP &amp; VLAN","TX ISSUE",
AK1952="Warehouse HUAWEI","SPARE-ISSUE",
AK1952="SPARE-HS","SPARE-ISSUE",
AK1952="Power Telco","RAN ISSUE",AK1952="no impacts","no impacts"
),"")</f>
        <v>No root cause</v>
      </c>
      <c r="AK1952" s="81" t="s">
        <v>5620</v>
      </c>
      <c r="AL1952" s="56" t="str" cm="1">
        <f t="array" ref="AL1952">IFERROR(_xlfn.IFS(
AK1952="MPR ISSUE","ACTIVE",
AK1952="BSS Hardware Issue","ACTIVE",
AK1952="Sites strategiques, MLL, Pylone, etc.","PASSIVE",
AK1952="AKTIVCO DEFAUT GE &amp; POWER Cabinet","PASSIVE",
AK1952="AKTIVCO Coupure ENEO &amp; Baisse de tension","PASSIVE",
AK1952="Coupure ENEO &amp; Baisse de tension","PASSIVE",
AK1952="Defaut GE &amp; POWER Cabinet","PASSIVE",
AK1952="Sharing","PASSIVE",
AK1952="Sites strategiques &amp; DataCenter","PASSIVE",
AK1952="Exclu","Exclu",
AK1952="SAT","ACTIVE",
AK1952="SPARE-ISSUE","SPARE-ISSUE",
AK1952="Fiber CAmtel","ACTIVE",
AK1952="Fiber AOF","ACTIVE",
AK1952="Projet OCM (HUAWEI)","PLANNED WORKS",
AK1952="Projet OCM (NOKIA)","PLANNED WORKS",
AK1952="ACCESS-ISSUE","ACCESS-ISSUE",
AK1952="Projet OCM (ZTE, NOKIA, autres projets)","PLANNED WORKS",
AK1952="No root CAuse","No root cause",
AK1952="ODU HS","ACTIVE",
AK1952="IP &amp; VLAN","ACTIVE",
AK1952="Warehouse HUAWEI","SPARE-ISSUE",
AK1952="SPARE-HS","SPARE-ISSUE",
AK1952="Power Telco","ACTIVE", AK1952="no impacts","no impacts"
),"")</f>
        <v>No root cause</v>
      </c>
      <c r="AM1952" s="108" t="s">
        <v>6026</v>
      </c>
      <c r="AN1952" s="117" t="s">
        <v>2184</v>
      </c>
      <c r="AP1952" s="23" t="s">
        <v>5537</v>
      </c>
      <c r="AQ1952" s="23" t="s">
        <v>5537</v>
      </c>
      <c r="AR1952" s="7"/>
      <c r="AS1952" s="6"/>
      <c r="AT1952" s="7"/>
      <c r="AU1952" s="3" t="s">
        <v>5537</v>
      </c>
      <c r="AV1952" s="24" t="s">
        <v>6577</v>
      </c>
      <c r="AW1952" s="24" t="s">
        <v>6577</v>
      </c>
      <c r="AX1952" s="24" t="s">
        <v>6578</v>
      </c>
      <c r="AY1952" s="24" t="s">
        <v>5537</v>
      </c>
      <c r="AZ1952" s="24" t="s">
        <v>5537</v>
      </c>
      <c r="BA1952" s="24" t="s">
        <v>5537</v>
      </c>
      <c r="BB1952" s="24" t="s">
        <v>5537</v>
      </c>
      <c r="BC1952" s="24" t="s">
        <v>5537</v>
      </c>
      <c r="BD1952" s="24" t="s">
        <v>5537</v>
      </c>
      <c r="BE1952" s="24" t="s">
        <v>5537</v>
      </c>
      <c r="BF1952" s="24" t="s">
        <v>5537</v>
      </c>
      <c r="BG1952" s="24" t="s">
        <v>5537</v>
      </c>
      <c r="BH1952" s="24" t="s">
        <v>5537</v>
      </c>
      <c r="BI1952" s="9" t="s">
        <v>5537</v>
      </c>
      <c r="BJ1952" s="14"/>
      <c r="BK1952" s="14" t="s">
        <v>5537</v>
      </c>
      <c r="BL1952" s="14" t="str">
        <f>_xlfn.XLOOKUP(B1952,'[4]cell downs 18042026 17h'!$B:$B,'[4]cell downs 18042026 17h'!$B:$B,"")</f>
        <v/>
      </c>
      <c r="BM1952" s="14" t="str">
        <f>_xlfn.XLOOKUP(B1952,'[5]Cells Huawei 19042026 15h'!$B:$B,'[5]Cells Huawei 19042026 15h'!$B:$B,"")</f>
        <v>SUO_173</v>
      </c>
      <c r="BN1952" s="9" t="str">
        <f>_xlfn.XLOOKUP(B1952,'[6]cells down 19042026 9H40'!$B:$B,'[6]cells down 19042026 9H40'!$B:$B,"")</f>
        <v/>
      </c>
      <c r="BO1952" s="9" t="s">
        <v>5537</v>
      </c>
      <c r="BP1952" s="9" t="s">
        <v>5537</v>
      </c>
    </row>
    <row r="1953" spans="1:68" s="9" customFormat="1" x14ac:dyDescent="0.35">
      <c r="A1953" s="1" t="s">
        <v>4320</v>
      </c>
      <c r="B1953" s="8" t="s">
        <v>4321</v>
      </c>
      <c r="C1953" s="3" t="str">
        <f>_xlfn.XLOOKUP(B1953,'[1]daily break down'!$D:$D,'[1]daily break down'!$E:$E,"")</f>
        <v>Douala</v>
      </c>
      <c r="D1953" s="1" t="s">
        <v>11</v>
      </c>
      <c r="E1953" s="1" t="s">
        <v>12</v>
      </c>
      <c r="F1953" s="3" t="s">
        <v>31</v>
      </c>
      <c r="G1953" s="1" t="s">
        <v>32</v>
      </c>
      <c r="H1953" s="41" t="str">
        <f>_xlfn.XLOOKUP(B1953,[2]CALCULATION!$B:$B,[2]CALCULATION!$H:$H,"")</f>
        <v>ZTE</v>
      </c>
      <c r="I1953" s="34">
        <v>0</v>
      </c>
      <c r="J1953" s="34">
        <v>0</v>
      </c>
      <c r="K1953" s="34">
        <v>0</v>
      </c>
      <c r="L1953" s="34">
        <v>0</v>
      </c>
      <c r="M1953" s="34">
        <v>0</v>
      </c>
      <c r="N1953" s="34">
        <v>0</v>
      </c>
      <c r="O1953" s="34">
        <v>0</v>
      </c>
      <c r="P1953" s="34">
        <v>0</v>
      </c>
      <c r="Q1953" s="34">
        <v>0</v>
      </c>
      <c r="R1953" s="34">
        <v>0</v>
      </c>
      <c r="S1953" s="109">
        <v>0</v>
      </c>
      <c r="T1953" s="109">
        <f>_xlfn.XLOOKUP(B1953,'[3]Nur des jours'!$B:$B,'[3]Nur des jours'!$U:$U,"")</f>
        <v>0</v>
      </c>
      <c r="U1953" s="109">
        <v>0</v>
      </c>
      <c r="V1953" s="109">
        <v>0</v>
      </c>
      <c r="W1953" s="109">
        <v>0</v>
      </c>
      <c r="X1953" s="109">
        <v>0</v>
      </c>
      <c r="Y1953" s="109">
        <v>0</v>
      </c>
      <c r="Z1953" s="109">
        <v>0</v>
      </c>
      <c r="AA1953" s="109">
        <v>0</v>
      </c>
      <c r="AB1953" s="109">
        <v>0</v>
      </c>
      <c r="AC1953" s="109">
        <v>0</v>
      </c>
      <c r="AD1953" s="109">
        <v>0</v>
      </c>
      <c r="AE1953" s="109">
        <v>0</v>
      </c>
      <c r="AF1953" s="109">
        <v>0</v>
      </c>
      <c r="AG1953" s="57" t="str">
        <f>_xlfn.XLOOKUP(B1953,[3]CALCULATION!$B:$B,[3]CALCULATION!$M:$M,"")</f>
        <v>Operationnel</v>
      </c>
      <c r="AH1953" s="57"/>
      <c r="AI1953" s="56" t="str" cm="1">
        <f t="array" ref="AI1953">IFERROR(_xlfn.IFS(
AK1953="MPR ISSUE","PDH",
AK1953="BSS Hardware Issue","BSS",
AK1953="Sites strategiques, MLL, Pylone, etc.","ENVTECH",
AK1953="AKTIVCO DEFAUT GE &amp; POWER Cabinet","AKTIVCO",
AK1953="AKTIVCO Coupure ENEO &amp; Baisse de tension","AKTIVCO GRID ONLY",
AK1953="Coupure ENEO &amp; Baisse de tension","IHS GRID ONLY",
AK1953="Defaut GE &amp; POWER Cabinet","IHS",
AK1953="Sharing","Partners",
AK1953="Sites strategiques &amp; DataCenter","SST &amp; DC",
AK1953="Exclu","Exclu",
AK1953="SAT","SAT",
AK1953="SPARE-ISSUE","SPARE-ISSUE",
AK1953="Fiber CAmtel","TRANS_FO_CAMTEL",
AK1953="Fiber AOF","Fiber AOF",
AK1953="Projet OCM (HUAWEI)","TRAVAUX-HUAWEI",
AK1953="Projet OCM (NOKIA)","TRAVAUX-NOKIA",
AK1953="ACCESS-ISSUE","ACCESS-ISSUE",
AK1953="Projet OCM (ZTE, NOKIA, autres projets)","TRAVAUX OCM",
AK1953="No root CAuse","No root cause",
AK1953="ODU HS","PDH",
AK1953="IP &amp; VLAN","PDH",
AK1953="Warehouse HUAWEI","SPARE-ISSUE",
AK1953="SPARE-HS","SPARE-ISSUE",
AK1953="Power Telco","BSS",AK1953="no impacts","no impacts"
),"")</f>
        <v>No root cause</v>
      </c>
      <c r="AJ1953" s="56" t="str" cm="1">
        <f t="array" ref="AJ1953">IFERROR(_xlfn.IFS(
AK1953="MPR ISSUE","TX ISSUE",
AK1953="BSS Hardware Issue","RAN ISSUE",
AK1953="Sites strategiques, MLL, Pylone, etc.","ENVTECH",
AK1953="AKTIVCO DEFAUT GE &amp; POWER Cabinet","POWER ISSUE",
AK1953="AKTIVCO Coupure ENEO &amp; Baisse de tension","POWER ISSUE",
AK1953="Coupure ENEO &amp; Baisse de tension","POWER ISSUE",
AK1953="Defaut GE &amp; POWER Cabinet","POWER ISSUE",
AK1953="Sharing","POWER ISSUE",
AK1953="Sites strategiques &amp; DataCenter","POWER ISSUE",
AK1953="Exclu","Exclu",
AK1953="SAT","TX ISSUE",
AK1953="SPARE-ISSUE","SPARE-ISSUE",
AK1953="Fiber CAmtel","TX ISSUE",
AK1953="Fiber AOF","TX ISSUE",
AK1953="Projet OCM (HUAWEI)","TRAVAUX-HUAWEI",
AK1953="Projet OCM (NOKIA)","TRAVAUX -NOKIA",
AK1953="ACCESS-ISSUE","ACCESS-ISSUE",
AK1953="Projet OCM (ZTE, NOKIA, autres projets)","TRAVAUX OCM",
AK1953="No root CAuse","No root cause",
AK1953="ODU HS","TX ISSUE",
AK1953="IP &amp; VLAN","TX ISSUE",
AK1953="Warehouse HUAWEI","SPARE-ISSUE",
AK1953="SPARE-HS","SPARE-ISSUE",
AK1953="Power Telco","RAN ISSUE",AK1953="no impacts","no impacts"
),"")</f>
        <v>No root cause</v>
      </c>
      <c r="AK1953" s="81" t="s">
        <v>5620</v>
      </c>
      <c r="AL1953" s="56" t="str" cm="1">
        <f t="array" ref="AL1953">IFERROR(_xlfn.IFS(
AK1953="MPR ISSUE","ACTIVE",
AK1953="BSS Hardware Issue","ACTIVE",
AK1953="Sites strategiques, MLL, Pylone, etc.","PASSIVE",
AK1953="AKTIVCO DEFAUT GE &amp; POWER Cabinet","PASSIVE",
AK1953="AKTIVCO Coupure ENEO &amp; Baisse de tension","PASSIVE",
AK1953="Coupure ENEO &amp; Baisse de tension","PASSIVE",
AK1953="Defaut GE &amp; POWER Cabinet","PASSIVE",
AK1953="Sharing","PASSIVE",
AK1953="Sites strategiques &amp; DataCenter","PASSIVE",
AK1953="Exclu","Exclu",
AK1953="SAT","ACTIVE",
AK1953="SPARE-ISSUE","SPARE-ISSUE",
AK1953="Fiber CAmtel","ACTIVE",
AK1953="Fiber AOF","ACTIVE",
AK1953="Projet OCM (HUAWEI)","PLANNED WORKS",
AK1953="Projet OCM (NOKIA)","PLANNED WORKS",
AK1953="ACCESS-ISSUE","ACCESS-ISSUE",
AK1953="Projet OCM (ZTE, NOKIA, autres projets)","PLANNED WORKS",
AK1953="No root CAuse","No root cause",
AK1953="ODU HS","ACTIVE",
AK1953="IP &amp; VLAN","ACTIVE",
AK1953="Warehouse HUAWEI","SPARE-ISSUE",
AK1953="SPARE-HS","SPARE-ISSUE",
AK1953="Power Telco","ACTIVE", AK1953="no impacts","no impacts"
),"")</f>
        <v>No root cause</v>
      </c>
      <c r="AM1953" s="108" t="s">
        <v>5537</v>
      </c>
      <c r="AN1953" s="117" t="s">
        <v>4321</v>
      </c>
      <c r="AP1953" s="23" t="s">
        <v>5537</v>
      </c>
      <c r="AQ1953" s="23" t="s">
        <v>5537</v>
      </c>
      <c r="AR1953" s="7"/>
      <c r="AS1953" s="6"/>
      <c r="AT1953" s="7"/>
      <c r="AU1953" s="3" t="s">
        <v>5537</v>
      </c>
      <c r="AV1953" s="24" t="s">
        <v>5537</v>
      </c>
      <c r="AW1953" s="24" t="s">
        <v>5537</v>
      </c>
      <c r="AX1953" s="24" t="s">
        <v>5537</v>
      </c>
      <c r="AY1953" s="24" t="s">
        <v>5537</v>
      </c>
      <c r="AZ1953" s="24" t="s">
        <v>5537</v>
      </c>
      <c r="BA1953" s="24" t="s">
        <v>5537</v>
      </c>
      <c r="BB1953" s="24" t="s">
        <v>5537</v>
      </c>
      <c r="BC1953" s="24" t="s">
        <v>5537</v>
      </c>
      <c r="BD1953" s="24" t="s">
        <v>5537</v>
      </c>
      <c r="BE1953" s="24" t="s">
        <v>5537</v>
      </c>
      <c r="BF1953" s="24" t="s">
        <v>5537</v>
      </c>
      <c r="BG1953" s="24" t="s">
        <v>5537</v>
      </c>
      <c r="BH1953" s="24" t="s">
        <v>5537</v>
      </c>
      <c r="BI1953" s="9" t="s">
        <v>5537</v>
      </c>
      <c r="BJ1953" s="14"/>
      <c r="BK1953" s="14" t="s">
        <v>5537</v>
      </c>
      <c r="BL1953" s="14" t="str">
        <f>_xlfn.XLOOKUP(B1953,'[4]cell downs 18042026 17h'!$B:$B,'[4]cell downs 18042026 17h'!$B:$B,"")</f>
        <v/>
      </c>
      <c r="BM1953" s="14" t="str">
        <f>_xlfn.XLOOKUP(B1953,'[5]Cells Huawei 19042026 15h'!$B:$B,'[5]Cells Huawei 19042026 15h'!$B:$B,"")</f>
        <v/>
      </c>
      <c r="BN1953" s="9" t="str">
        <f>_xlfn.XLOOKUP(B1953,'[6]cells down 19042026 9H40'!$B:$B,'[6]cells down 19042026 9H40'!$B:$B,"")</f>
        <v/>
      </c>
      <c r="BO1953" s="9" t="s">
        <v>4321</v>
      </c>
      <c r="BP1953" s="9" t="s">
        <v>5537</v>
      </c>
    </row>
    <row r="1954" spans="1:68" s="9" customFormat="1" x14ac:dyDescent="0.35">
      <c r="A1954" s="1" t="s">
        <v>2386</v>
      </c>
      <c r="B1954" s="8" t="s">
        <v>2387</v>
      </c>
      <c r="C1954" s="3" t="str">
        <f>_xlfn.XLOOKUP(B1954,'[1]daily break down'!$D:$D,'[1]daily break down'!$E:$E,"")</f>
        <v>Douala</v>
      </c>
      <c r="D1954" s="1" t="s">
        <v>11</v>
      </c>
      <c r="E1954" s="1" t="s">
        <v>12</v>
      </c>
      <c r="F1954" s="3" t="s">
        <v>31</v>
      </c>
      <c r="G1954" s="1" t="s">
        <v>32</v>
      </c>
      <c r="H1954" s="41" t="str">
        <f>_xlfn.XLOOKUP(B1954,[2]CALCULATION!$B:$B,[2]CALCULATION!$H:$H,"")</f>
        <v>ZTE</v>
      </c>
      <c r="I1954" s="34">
        <v>0</v>
      </c>
      <c r="J1954" s="34">
        <v>0</v>
      </c>
      <c r="K1954" s="34">
        <v>0</v>
      </c>
      <c r="L1954" s="34">
        <v>0</v>
      </c>
      <c r="M1954" s="34">
        <v>0</v>
      </c>
      <c r="N1954" s="34">
        <v>0</v>
      </c>
      <c r="O1954" s="34">
        <v>0</v>
      </c>
      <c r="P1954" s="34">
        <v>0</v>
      </c>
      <c r="Q1954" s="34">
        <v>0</v>
      </c>
      <c r="R1954" s="34">
        <v>0</v>
      </c>
      <c r="S1954" s="109">
        <v>0</v>
      </c>
      <c r="T1954" s="109">
        <f>_xlfn.XLOOKUP(B1954,'[3]Nur des jours'!$B:$B,'[3]Nur des jours'!$U:$U,"")</f>
        <v>0</v>
      </c>
      <c r="U1954" s="109">
        <v>0</v>
      </c>
      <c r="V1954" s="109">
        <v>0</v>
      </c>
      <c r="W1954" s="109">
        <v>0</v>
      </c>
      <c r="X1954" s="109">
        <v>0</v>
      </c>
      <c r="Y1954" s="109">
        <v>0</v>
      </c>
      <c r="Z1954" s="109">
        <v>0</v>
      </c>
      <c r="AA1954" s="109">
        <v>0</v>
      </c>
      <c r="AB1954" s="109">
        <v>0</v>
      </c>
      <c r="AC1954" s="109">
        <v>0</v>
      </c>
      <c r="AD1954" s="109">
        <v>0</v>
      </c>
      <c r="AE1954" s="109">
        <v>0</v>
      </c>
      <c r="AF1954" s="109">
        <v>0</v>
      </c>
      <c r="AG1954" s="57" t="str">
        <f>_xlfn.XLOOKUP(B1954,[3]CALCULATION!$B:$B,[3]CALCULATION!$M:$M,"")</f>
        <v>Operationnel</v>
      </c>
      <c r="AH1954" s="57"/>
      <c r="AI1954" s="56" t="str" cm="1">
        <f t="array" ref="AI1954">IFERROR(_xlfn.IFS(
AK1954="MPR ISSUE","PDH",
AK1954="BSS Hardware Issue","BSS",
AK1954="Sites strategiques, MLL, Pylone, etc.","ENVTECH",
AK1954="AKTIVCO DEFAUT GE &amp; POWER Cabinet","AKTIVCO",
AK1954="AKTIVCO Coupure ENEO &amp; Baisse de tension","AKTIVCO GRID ONLY",
AK1954="Coupure ENEO &amp; Baisse de tension","IHS GRID ONLY",
AK1954="Defaut GE &amp; POWER Cabinet","IHS",
AK1954="Sharing","Partners",
AK1954="Sites strategiques &amp; DataCenter","SST &amp; DC",
AK1954="Exclu","Exclu",
AK1954="SAT","SAT",
AK1954="SPARE-ISSUE","SPARE-ISSUE",
AK1954="Fiber CAmtel","TRANS_FO_CAMTEL",
AK1954="Fiber AOF","Fiber AOF",
AK1954="Projet OCM (HUAWEI)","TRAVAUX-HUAWEI",
AK1954="Projet OCM (NOKIA)","TRAVAUX-NOKIA",
AK1954="ACCESS-ISSUE","ACCESS-ISSUE",
AK1954="Projet OCM (ZTE, NOKIA, autres projets)","TRAVAUX OCM",
AK1954="No root CAuse","No root cause",
AK1954="ODU HS","PDH",
AK1954="IP &amp; VLAN","PDH",
AK1954="Warehouse HUAWEI","SPARE-ISSUE",
AK1954="SPARE-HS","SPARE-ISSUE",
AK1954="Power Telco","BSS",AK1954="no impacts","no impacts"
),"")</f>
        <v>No root cause</v>
      </c>
      <c r="AJ1954" s="56" t="str" cm="1">
        <f t="array" ref="AJ1954">IFERROR(_xlfn.IFS(
AK1954="MPR ISSUE","TX ISSUE",
AK1954="BSS Hardware Issue","RAN ISSUE",
AK1954="Sites strategiques, MLL, Pylone, etc.","ENVTECH",
AK1954="AKTIVCO DEFAUT GE &amp; POWER Cabinet","POWER ISSUE",
AK1954="AKTIVCO Coupure ENEO &amp; Baisse de tension","POWER ISSUE",
AK1954="Coupure ENEO &amp; Baisse de tension","POWER ISSUE",
AK1954="Defaut GE &amp; POWER Cabinet","POWER ISSUE",
AK1954="Sharing","POWER ISSUE",
AK1954="Sites strategiques &amp; DataCenter","POWER ISSUE",
AK1954="Exclu","Exclu",
AK1954="SAT","TX ISSUE",
AK1954="SPARE-ISSUE","SPARE-ISSUE",
AK1954="Fiber CAmtel","TX ISSUE",
AK1954="Fiber AOF","TX ISSUE",
AK1954="Projet OCM (HUAWEI)","TRAVAUX-HUAWEI",
AK1954="Projet OCM (NOKIA)","TRAVAUX -NOKIA",
AK1954="ACCESS-ISSUE","ACCESS-ISSUE",
AK1954="Projet OCM (ZTE, NOKIA, autres projets)","TRAVAUX OCM",
AK1954="No root CAuse","No root cause",
AK1954="ODU HS","TX ISSUE",
AK1954="IP &amp; VLAN","TX ISSUE",
AK1954="Warehouse HUAWEI","SPARE-ISSUE",
AK1954="SPARE-HS","SPARE-ISSUE",
AK1954="Power Telco","RAN ISSUE",AK1954="no impacts","no impacts"
),"")</f>
        <v>No root cause</v>
      </c>
      <c r="AK1954" s="81" t="s">
        <v>5620</v>
      </c>
      <c r="AL1954" s="56" t="str" cm="1">
        <f t="array" ref="AL1954">IFERROR(_xlfn.IFS(
AK1954="MPR ISSUE","ACTIVE",
AK1954="BSS Hardware Issue","ACTIVE",
AK1954="Sites strategiques, MLL, Pylone, etc.","PASSIVE",
AK1954="AKTIVCO DEFAUT GE &amp; POWER Cabinet","PASSIVE",
AK1954="AKTIVCO Coupure ENEO &amp; Baisse de tension","PASSIVE",
AK1954="Coupure ENEO &amp; Baisse de tension","PASSIVE",
AK1954="Defaut GE &amp; POWER Cabinet","PASSIVE",
AK1954="Sharing","PASSIVE",
AK1954="Sites strategiques &amp; DataCenter","PASSIVE",
AK1954="Exclu","Exclu",
AK1954="SAT","ACTIVE",
AK1954="SPARE-ISSUE","SPARE-ISSUE",
AK1954="Fiber CAmtel","ACTIVE",
AK1954="Fiber AOF","ACTIVE",
AK1954="Projet OCM (HUAWEI)","PLANNED WORKS",
AK1954="Projet OCM (NOKIA)","PLANNED WORKS",
AK1954="ACCESS-ISSUE","ACCESS-ISSUE",
AK1954="Projet OCM (ZTE, NOKIA, autres projets)","PLANNED WORKS",
AK1954="No root CAuse","No root cause",
AK1954="ODU HS","ACTIVE",
AK1954="IP &amp; VLAN","ACTIVE",
AK1954="Warehouse HUAWEI","SPARE-ISSUE",
AK1954="SPARE-HS","SPARE-ISSUE",
AK1954="Power Telco","ACTIVE", AK1954="no impacts","no impacts"
),"")</f>
        <v>No root cause</v>
      </c>
      <c r="AM1954" s="108" t="s">
        <v>5537</v>
      </c>
      <c r="AN1954" s="117" t="s">
        <v>2387</v>
      </c>
      <c r="AP1954" s="23" t="s">
        <v>5537</v>
      </c>
      <c r="AQ1954" s="23" t="s">
        <v>5537</v>
      </c>
      <c r="AR1954" s="7"/>
      <c r="AS1954" s="6"/>
      <c r="AT1954" s="7"/>
      <c r="AU1954" s="3" t="s">
        <v>5537</v>
      </c>
      <c r="AV1954" s="24" t="s">
        <v>5537</v>
      </c>
      <c r="AW1954" s="24" t="s">
        <v>5537</v>
      </c>
      <c r="AX1954" s="24" t="s">
        <v>5537</v>
      </c>
      <c r="AY1954" s="24" t="s">
        <v>5537</v>
      </c>
      <c r="AZ1954" s="24" t="s">
        <v>5537</v>
      </c>
      <c r="BA1954" s="24" t="s">
        <v>5537</v>
      </c>
      <c r="BB1954" s="24" t="s">
        <v>5537</v>
      </c>
      <c r="BC1954" s="24" t="s">
        <v>5537</v>
      </c>
      <c r="BD1954" s="24" t="s">
        <v>5537</v>
      </c>
      <c r="BE1954" s="24" t="s">
        <v>5537</v>
      </c>
      <c r="BF1954" s="24" t="s">
        <v>5537</v>
      </c>
      <c r="BG1954" s="24" t="s">
        <v>5537</v>
      </c>
      <c r="BH1954" s="24" t="s">
        <v>5537</v>
      </c>
      <c r="BI1954" s="9" t="s">
        <v>5537</v>
      </c>
      <c r="BJ1954" s="14"/>
      <c r="BK1954" s="14" t="s">
        <v>5537</v>
      </c>
      <c r="BL1954" s="14" t="str">
        <f>_xlfn.XLOOKUP(B1954,'[4]cell downs 18042026 17h'!$B:$B,'[4]cell downs 18042026 17h'!$B:$B,"")</f>
        <v/>
      </c>
      <c r="BM1954" s="14" t="str">
        <f>_xlfn.XLOOKUP(B1954,'[5]Cells Huawei 19042026 15h'!$B:$B,'[5]Cells Huawei 19042026 15h'!$B:$B,"")</f>
        <v/>
      </c>
      <c r="BN1954" s="9" t="str">
        <f>_xlfn.XLOOKUP(B1954,'[6]cells down 19042026 9H40'!$B:$B,'[6]cells down 19042026 9H40'!$B:$B,"")</f>
        <v/>
      </c>
      <c r="BO1954" s="9" t="s">
        <v>2387</v>
      </c>
      <c r="BP1954" s="9" t="s">
        <v>5537</v>
      </c>
    </row>
    <row r="1955" spans="1:68" s="9" customFormat="1" x14ac:dyDescent="0.35">
      <c r="A1955" s="1" t="s">
        <v>869</v>
      </c>
      <c r="B1955" s="8" t="s">
        <v>870</v>
      </c>
      <c r="C1955" s="3" t="str">
        <f>_xlfn.XLOOKUP(B1955,'[1]daily break down'!$D:$D,'[1]daily break down'!$E:$E,"")</f>
        <v>Douala</v>
      </c>
      <c r="D1955" s="1" t="s">
        <v>11</v>
      </c>
      <c r="E1955" s="1" t="s">
        <v>12</v>
      </c>
      <c r="F1955" s="3" t="s">
        <v>31</v>
      </c>
      <c r="G1955" s="1" t="s">
        <v>32</v>
      </c>
      <c r="H1955" s="41" t="str">
        <f>_xlfn.XLOOKUP(B1955,[2]CALCULATION!$B:$B,[2]CALCULATION!$H:$H,"")</f>
        <v>ZTE</v>
      </c>
      <c r="I1955" s="34">
        <v>0</v>
      </c>
      <c r="J1955" s="34">
        <v>0</v>
      </c>
      <c r="K1955" s="34">
        <v>0</v>
      </c>
      <c r="L1955" s="34">
        <v>0</v>
      </c>
      <c r="M1955" s="34">
        <v>0</v>
      </c>
      <c r="N1955" s="34">
        <v>0</v>
      </c>
      <c r="O1955" s="34">
        <v>0</v>
      </c>
      <c r="P1955" s="34">
        <v>0</v>
      </c>
      <c r="Q1955" s="34">
        <v>0</v>
      </c>
      <c r="R1955" s="34">
        <v>0</v>
      </c>
      <c r="S1955" s="109">
        <v>0</v>
      </c>
      <c r="T1955" s="109">
        <f>_xlfn.XLOOKUP(B1955,'[3]Nur des jours'!$B:$B,'[3]Nur des jours'!$U:$U,"")</f>
        <v>0</v>
      </c>
      <c r="U1955" s="109">
        <v>0</v>
      </c>
      <c r="V1955" s="109">
        <v>0</v>
      </c>
      <c r="W1955" s="109">
        <v>0</v>
      </c>
      <c r="X1955" s="109">
        <v>0</v>
      </c>
      <c r="Y1955" s="109">
        <v>0</v>
      </c>
      <c r="Z1955" s="109">
        <v>0</v>
      </c>
      <c r="AA1955" s="109">
        <v>0</v>
      </c>
      <c r="AB1955" s="109">
        <v>0</v>
      </c>
      <c r="AC1955" s="109">
        <v>0</v>
      </c>
      <c r="AD1955" s="109">
        <v>0</v>
      </c>
      <c r="AE1955" s="109">
        <v>0</v>
      </c>
      <c r="AF1955" s="109">
        <v>0</v>
      </c>
      <c r="AG1955" s="57" t="str">
        <f>_xlfn.XLOOKUP(B1955,[3]CALCULATION!$B:$B,[3]CALCULATION!$M:$M,"")</f>
        <v>Operationnel</v>
      </c>
      <c r="AH1955" s="57"/>
      <c r="AI1955" s="56" t="str" cm="1">
        <f t="array" ref="AI1955">IFERROR(_xlfn.IFS(
AK1955="MPR ISSUE","PDH",
AK1955="BSS Hardware Issue","BSS",
AK1955="Sites strategiques, MLL, Pylone, etc.","ENVTECH",
AK1955="AKTIVCO DEFAUT GE &amp; POWER Cabinet","AKTIVCO",
AK1955="AKTIVCO Coupure ENEO &amp; Baisse de tension","AKTIVCO GRID ONLY",
AK1955="Coupure ENEO &amp; Baisse de tension","IHS GRID ONLY",
AK1955="Defaut GE &amp; POWER Cabinet","IHS",
AK1955="Sharing","Partners",
AK1955="Sites strategiques &amp; DataCenter","SST &amp; DC",
AK1955="Exclu","Exclu",
AK1955="SAT","SAT",
AK1955="SPARE-ISSUE","SPARE-ISSUE",
AK1955="Fiber CAmtel","TRANS_FO_CAMTEL",
AK1955="Fiber AOF","Fiber AOF",
AK1955="Projet OCM (HUAWEI)","TRAVAUX-HUAWEI",
AK1955="Projet OCM (NOKIA)","TRAVAUX-NOKIA",
AK1955="ACCESS-ISSUE","ACCESS-ISSUE",
AK1955="Projet OCM (ZTE, NOKIA, autres projets)","TRAVAUX OCM",
AK1955="No root CAuse","No root cause",
AK1955="ODU HS","PDH",
AK1955="IP &amp; VLAN","PDH",
AK1955="Warehouse HUAWEI","SPARE-ISSUE",
AK1955="SPARE-HS","SPARE-ISSUE",
AK1955="Power Telco","BSS",AK1955="no impacts","no impacts"
),"")</f>
        <v>No root cause</v>
      </c>
      <c r="AJ1955" s="56" t="str" cm="1">
        <f t="array" ref="AJ1955">IFERROR(_xlfn.IFS(
AK1955="MPR ISSUE","TX ISSUE",
AK1955="BSS Hardware Issue","RAN ISSUE",
AK1955="Sites strategiques, MLL, Pylone, etc.","ENVTECH",
AK1955="AKTIVCO DEFAUT GE &amp; POWER Cabinet","POWER ISSUE",
AK1955="AKTIVCO Coupure ENEO &amp; Baisse de tension","POWER ISSUE",
AK1955="Coupure ENEO &amp; Baisse de tension","POWER ISSUE",
AK1955="Defaut GE &amp; POWER Cabinet","POWER ISSUE",
AK1955="Sharing","POWER ISSUE",
AK1955="Sites strategiques &amp; DataCenter","POWER ISSUE",
AK1955="Exclu","Exclu",
AK1955="SAT","TX ISSUE",
AK1955="SPARE-ISSUE","SPARE-ISSUE",
AK1955="Fiber CAmtel","TX ISSUE",
AK1955="Fiber AOF","TX ISSUE",
AK1955="Projet OCM (HUAWEI)","TRAVAUX-HUAWEI",
AK1955="Projet OCM (NOKIA)","TRAVAUX -NOKIA",
AK1955="ACCESS-ISSUE","ACCESS-ISSUE",
AK1955="Projet OCM (ZTE, NOKIA, autres projets)","TRAVAUX OCM",
AK1955="No root CAuse","No root cause",
AK1955="ODU HS","TX ISSUE",
AK1955="IP &amp; VLAN","TX ISSUE",
AK1955="Warehouse HUAWEI","SPARE-ISSUE",
AK1955="SPARE-HS","SPARE-ISSUE",
AK1955="Power Telco","RAN ISSUE",AK1955="no impacts","no impacts"
),"")</f>
        <v>No root cause</v>
      </c>
      <c r="AK1955" s="81" t="s">
        <v>5620</v>
      </c>
      <c r="AL1955" s="56" t="str" cm="1">
        <f t="array" ref="AL1955">IFERROR(_xlfn.IFS(
AK1955="MPR ISSUE","ACTIVE",
AK1955="BSS Hardware Issue","ACTIVE",
AK1955="Sites strategiques, MLL, Pylone, etc.","PASSIVE",
AK1955="AKTIVCO DEFAUT GE &amp; POWER Cabinet","PASSIVE",
AK1955="AKTIVCO Coupure ENEO &amp; Baisse de tension","PASSIVE",
AK1955="Coupure ENEO &amp; Baisse de tension","PASSIVE",
AK1955="Defaut GE &amp; POWER Cabinet","PASSIVE",
AK1955="Sharing","PASSIVE",
AK1955="Sites strategiques &amp; DataCenter","PASSIVE",
AK1955="Exclu","Exclu",
AK1955="SAT","ACTIVE",
AK1955="SPARE-ISSUE","SPARE-ISSUE",
AK1955="Fiber CAmtel","ACTIVE",
AK1955="Fiber AOF","ACTIVE",
AK1955="Projet OCM (HUAWEI)","PLANNED WORKS",
AK1955="Projet OCM (NOKIA)","PLANNED WORKS",
AK1955="ACCESS-ISSUE","ACCESS-ISSUE",
AK1955="Projet OCM (ZTE, NOKIA, autres projets)","PLANNED WORKS",
AK1955="No root CAuse","No root cause",
AK1955="ODU HS","ACTIVE",
AK1955="IP &amp; VLAN","ACTIVE",
AK1955="Warehouse HUAWEI","SPARE-ISSUE",
AK1955="SPARE-HS","SPARE-ISSUE",
AK1955="Power Telco","ACTIVE", AK1955="no impacts","no impacts"
),"")</f>
        <v>No root cause</v>
      </c>
      <c r="AM1955" s="108" t="s">
        <v>5537</v>
      </c>
      <c r="AN1955" s="117" t="s">
        <v>870</v>
      </c>
      <c r="AP1955" s="23" t="s">
        <v>5537</v>
      </c>
      <c r="AQ1955" s="23" t="s">
        <v>5537</v>
      </c>
      <c r="AR1955" s="7"/>
      <c r="AS1955" s="6"/>
      <c r="AT1955" s="7"/>
      <c r="AU1955" s="3" t="s">
        <v>5537</v>
      </c>
      <c r="AV1955" s="24" t="s">
        <v>5537</v>
      </c>
      <c r="AW1955" s="24" t="s">
        <v>5537</v>
      </c>
      <c r="AX1955" s="24" t="s">
        <v>5537</v>
      </c>
      <c r="AY1955" s="24" t="s">
        <v>5537</v>
      </c>
      <c r="AZ1955" s="24" t="s">
        <v>5537</v>
      </c>
      <c r="BA1955" s="24" t="s">
        <v>5537</v>
      </c>
      <c r="BB1955" s="24" t="s">
        <v>5537</v>
      </c>
      <c r="BC1955" s="24" t="s">
        <v>5537</v>
      </c>
      <c r="BD1955" s="24" t="s">
        <v>5537</v>
      </c>
      <c r="BE1955" s="24" t="s">
        <v>5537</v>
      </c>
      <c r="BF1955" s="24" t="s">
        <v>5537</v>
      </c>
      <c r="BG1955" s="24" t="s">
        <v>5537</v>
      </c>
      <c r="BH1955" s="24" t="s">
        <v>5537</v>
      </c>
      <c r="BI1955" s="9" t="s">
        <v>5537</v>
      </c>
      <c r="BJ1955" s="14"/>
      <c r="BK1955" s="14" t="s">
        <v>5537</v>
      </c>
      <c r="BL1955" s="14" t="str">
        <f>_xlfn.XLOOKUP(B1955,'[4]cell downs 18042026 17h'!$B:$B,'[4]cell downs 18042026 17h'!$B:$B,"")</f>
        <v/>
      </c>
      <c r="BM1955" s="14" t="str">
        <f>_xlfn.XLOOKUP(B1955,'[5]Cells Huawei 19042026 15h'!$B:$B,'[5]Cells Huawei 19042026 15h'!$B:$B,"")</f>
        <v/>
      </c>
      <c r="BN1955" s="9" t="str">
        <f>_xlfn.XLOOKUP(B1955,'[6]cells down 19042026 9H40'!$B:$B,'[6]cells down 19042026 9H40'!$B:$B,"")</f>
        <v/>
      </c>
      <c r="BO1955" s="9" t="s">
        <v>870</v>
      </c>
      <c r="BP1955" s="9" t="s">
        <v>594</v>
      </c>
    </row>
    <row r="1956" spans="1:68" s="9" customFormat="1" x14ac:dyDescent="0.35">
      <c r="A1956" s="1" t="s">
        <v>823</v>
      </c>
      <c r="B1956" s="8" t="s">
        <v>824</v>
      </c>
      <c r="C1956" s="3" t="str">
        <f>_xlfn.XLOOKUP(B1956,'[1]daily break down'!$D:$D,'[1]daily break down'!$E:$E,"")</f>
        <v>Douala</v>
      </c>
      <c r="D1956" s="1" t="s">
        <v>11</v>
      </c>
      <c r="E1956" s="1" t="s">
        <v>12</v>
      </c>
      <c r="F1956" s="3" t="s">
        <v>31</v>
      </c>
      <c r="G1956" s="1" t="s">
        <v>32</v>
      </c>
      <c r="H1956" s="41" t="str">
        <f>_xlfn.XLOOKUP(B1956,[2]CALCULATION!$B:$B,[2]CALCULATION!$H:$H,"")</f>
        <v>ZTE</v>
      </c>
      <c r="I1956" s="34">
        <v>0</v>
      </c>
      <c r="J1956" s="34">
        <v>0</v>
      </c>
      <c r="K1956" s="34">
        <v>0</v>
      </c>
      <c r="L1956" s="34">
        <v>0</v>
      </c>
      <c r="M1956" s="34">
        <v>0</v>
      </c>
      <c r="N1956" s="34">
        <v>0</v>
      </c>
      <c r="O1956" s="34">
        <v>0</v>
      </c>
      <c r="P1956" s="34">
        <v>0</v>
      </c>
      <c r="Q1956" s="34">
        <v>0</v>
      </c>
      <c r="R1956" s="34">
        <v>0</v>
      </c>
      <c r="S1956" s="109">
        <v>0</v>
      </c>
      <c r="T1956" s="109">
        <f>_xlfn.XLOOKUP(B1956,'[3]Nur des jours'!$B:$B,'[3]Nur des jours'!$U:$U,"")</f>
        <v>0</v>
      </c>
      <c r="U1956" s="109">
        <v>0</v>
      </c>
      <c r="V1956" s="109">
        <v>0</v>
      </c>
      <c r="W1956" s="109">
        <v>0</v>
      </c>
      <c r="X1956" s="109">
        <v>0</v>
      </c>
      <c r="Y1956" s="109">
        <v>0</v>
      </c>
      <c r="Z1956" s="109">
        <v>0</v>
      </c>
      <c r="AA1956" s="109">
        <v>0</v>
      </c>
      <c r="AB1956" s="109">
        <v>0</v>
      </c>
      <c r="AC1956" s="109">
        <v>0</v>
      </c>
      <c r="AD1956" s="109">
        <v>0</v>
      </c>
      <c r="AE1956" s="109">
        <v>0</v>
      </c>
      <c r="AF1956" s="109">
        <v>0</v>
      </c>
      <c r="AG1956" s="57" t="str">
        <f>_xlfn.XLOOKUP(B1956,[3]CALCULATION!$B:$B,[3]CALCULATION!$M:$M,"")</f>
        <v>Operationnel</v>
      </c>
      <c r="AH1956" s="57"/>
      <c r="AI1956" s="56" t="str" cm="1">
        <f t="array" ref="AI1956">IFERROR(_xlfn.IFS(
AK1956="MPR ISSUE","PDH",
AK1956="BSS Hardware Issue","BSS",
AK1956="Sites strategiques, MLL, Pylone, etc.","ENVTECH",
AK1956="AKTIVCO DEFAUT GE &amp; POWER Cabinet","AKTIVCO",
AK1956="AKTIVCO Coupure ENEO &amp; Baisse de tension","AKTIVCO GRID ONLY",
AK1956="Coupure ENEO &amp; Baisse de tension","IHS GRID ONLY",
AK1956="Defaut GE &amp; POWER Cabinet","IHS",
AK1956="Sharing","Partners",
AK1956="Sites strategiques &amp; DataCenter","SST &amp; DC",
AK1956="Exclu","Exclu",
AK1956="SAT","SAT",
AK1956="SPARE-ISSUE","SPARE-ISSUE",
AK1956="Fiber CAmtel","TRANS_FO_CAMTEL",
AK1956="Fiber AOF","Fiber AOF",
AK1956="Projet OCM (HUAWEI)","TRAVAUX-HUAWEI",
AK1956="Projet OCM (NOKIA)","TRAVAUX-NOKIA",
AK1956="ACCESS-ISSUE","ACCESS-ISSUE",
AK1956="Projet OCM (ZTE, NOKIA, autres projets)","TRAVAUX OCM",
AK1956="No root CAuse","No root cause",
AK1956="ODU HS","PDH",
AK1956="IP &amp; VLAN","PDH",
AK1956="Warehouse HUAWEI","SPARE-ISSUE",
AK1956="SPARE-HS","SPARE-ISSUE",
AK1956="Power Telco","BSS",AK1956="no impacts","no impacts"
),"")</f>
        <v>No root cause</v>
      </c>
      <c r="AJ1956" s="56" t="str" cm="1">
        <f t="array" ref="AJ1956">IFERROR(_xlfn.IFS(
AK1956="MPR ISSUE","TX ISSUE",
AK1956="BSS Hardware Issue","RAN ISSUE",
AK1956="Sites strategiques, MLL, Pylone, etc.","ENVTECH",
AK1956="AKTIVCO DEFAUT GE &amp; POWER Cabinet","POWER ISSUE",
AK1956="AKTIVCO Coupure ENEO &amp; Baisse de tension","POWER ISSUE",
AK1956="Coupure ENEO &amp; Baisse de tension","POWER ISSUE",
AK1956="Defaut GE &amp; POWER Cabinet","POWER ISSUE",
AK1956="Sharing","POWER ISSUE",
AK1956="Sites strategiques &amp; DataCenter","POWER ISSUE",
AK1956="Exclu","Exclu",
AK1956="SAT","TX ISSUE",
AK1956="SPARE-ISSUE","SPARE-ISSUE",
AK1956="Fiber CAmtel","TX ISSUE",
AK1956="Fiber AOF","TX ISSUE",
AK1956="Projet OCM (HUAWEI)","TRAVAUX-HUAWEI",
AK1956="Projet OCM (NOKIA)","TRAVAUX -NOKIA",
AK1956="ACCESS-ISSUE","ACCESS-ISSUE",
AK1956="Projet OCM (ZTE, NOKIA, autres projets)","TRAVAUX OCM",
AK1956="No root CAuse","No root cause",
AK1956="ODU HS","TX ISSUE",
AK1956="IP &amp; VLAN","TX ISSUE",
AK1956="Warehouse HUAWEI","SPARE-ISSUE",
AK1956="SPARE-HS","SPARE-ISSUE",
AK1956="Power Telco","RAN ISSUE",AK1956="no impacts","no impacts"
),"")</f>
        <v>No root cause</v>
      </c>
      <c r="AK1956" s="81" t="s">
        <v>5620</v>
      </c>
      <c r="AL1956" s="56" t="str" cm="1">
        <f t="array" ref="AL1956">IFERROR(_xlfn.IFS(
AK1956="MPR ISSUE","ACTIVE",
AK1956="BSS Hardware Issue","ACTIVE",
AK1956="Sites strategiques, MLL, Pylone, etc.","PASSIVE",
AK1956="AKTIVCO DEFAUT GE &amp; POWER Cabinet","PASSIVE",
AK1956="AKTIVCO Coupure ENEO &amp; Baisse de tension","PASSIVE",
AK1956="Coupure ENEO &amp; Baisse de tension","PASSIVE",
AK1956="Defaut GE &amp; POWER Cabinet","PASSIVE",
AK1956="Sharing","PASSIVE",
AK1956="Sites strategiques &amp; DataCenter","PASSIVE",
AK1956="Exclu","Exclu",
AK1956="SAT","ACTIVE",
AK1956="SPARE-ISSUE","SPARE-ISSUE",
AK1956="Fiber CAmtel","ACTIVE",
AK1956="Fiber AOF","ACTIVE",
AK1956="Projet OCM (HUAWEI)","PLANNED WORKS",
AK1956="Projet OCM (NOKIA)","PLANNED WORKS",
AK1956="ACCESS-ISSUE","ACCESS-ISSUE",
AK1956="Projet OCM (ZTE, NOKIA, autres projets)","PLANNED WORKS",
AK1956="No root CAuse","No root cause",
AK1956="ODU HS","ACTIVE",
AK1956="IP &amp; VLAN","ACTIVE",
AK1956="Warehouse HUAWEI","SPARE-ISSUE",
AK1956="SPARE-HS","SPARE-ISSUE",
AK1956="Power Telco","ACTIVE", AK1956="no impacts","no impacts"
),"")</f>
        <v>No root cause</v>
      </c>
      <c r="AM1956" s="108" t="s">
        <v>5537</v>
      </c>
      <c r="AN1956" s="117" t="s">
        <v>824</v>
      </c>
      <c r="AP1956" s="23" t="s">
        <v>5537</v>
      </c>
      <c r="AQ1956" s="23" t="s">
        <v>5537</v>
      </c>
      <c r="AR1956" s="7"/>
      <c r="AS1956" s="6"/>
      <c r="AT1956" s="7"/>
      <c r="AU1956" s="3" t="s">
        <v>5537</v>
      </c>
      <c r="AV1956" s="24" t="s">
        <v>5537</v>
      </c>
      <c r="AW1956" s="24" t="s">
        <v>5537</v>
      </c>
      <c r="AX1956" s="24" t="s">
        <v>5537</v>
      </c>
      <c r="AY1956" s="24" t="s">
        <v>5537</v>
      </c>
      <c r="AZ1956" s="24" t="s">
        <v>5537</v>
      </c>
      <c r="BA1956" s="24" t="s">
        <v>5537</v>
      </c>
      <c r="BB1956" s="24" t="s">
        <v>5537</v>
      </c>
      <c r="BC1956" s="24" t="s">
        <v>5537</v>
      </c>
      <c r="BD1956" s="24" t="s">
        <v>5537</v>
      </c>
      <c r="BE1956" s="24" t="s">
        <v>5537</v>
      </c>
      <c r="BF1956" s="24" t="s">
        <v>5537</v>
      </c>
      <c r="BG1956" s="24" t="s">
        <v>5537</v>
      </c>
      <c r="BH1956" s="24" t="s">
        <v>5537</v>
      </c>
      <c r="BI1956" s="9" t="s">
        <v>5537</v>
      </c>
      <c r="BJ1956" s="14"/>
      <c r="BK1956" s="14" t="s">
        <v>5537</v>
      </c>
      <c r="BL1956" s="14" t="str">
        <f>_xlfn.XLOOKUP(B1956,'[4]cell downs 18042026 17h'!$B:$B,'[4]cell downs 18042026 17h'!$B:$B,"")</f>
        <v/>
      </c>
      <c r="BM1956" s="14" t="str">
        <f>_xlfn.XLOOKUP(B1956,'[5]Cells Huawei 19042026 15h'!$B:$B,'[5]Cells Huawei 19042026 15h'!$B:$B,"")</f>
        <v/>
      </c>
      <c r="BN1956" s="9" t="str">
        <f>_xlfn.XLOOKUP(B1956,'[6]cells down 19042026 9H40'!$B:$B,'[6]cells down 19042026 9H40'!$B:$B,"")</f>
        <v/>
      </c>
      <c r="BO1956" s="9" t="s">
        <v>824</v>
      </c>
      <c r="BP1956" s="9" t="s">
        <v>12</v>
      </c>
    </row>
    <row r="1957" spans="1:68" s="9" customFormat="1" x14ac:dyDescent="0.35">
      <c r="A1957" s="1" t="s">
        <v>793</v>
      </c>
      <c r="B1957" s="8" t="s">
        <v>794</v>
      </c>
      <c r="C1957" s="3" t="str">
        <f>_xlfn.XLOOKUP(B1957,'[1]daily break down'!$D:$D,'[1]daily break down'!$E:$E,"")</f>
        <v>Douala</v>
      </c>
      <c r="D1957" s="1" t="s">
        <v>11</v>
      </c>
      <c r="E1957" s="1" t="s">
        <v>12</v>
      </c>
      <c r="F1957" s="3" t="s">
        <v>31</v>
      </c>
      <c r="G1957" s="1" t="s">
        <v>32</v>
      </c>
      <c r="H1957" s="41" t="str">
        <f>_xlfn.XLOOKUP(B1957,[2]CALCULATION!$B:$B,[2]CALCULATION!$H:$H,"")</f>
        <v>ZTE</v>
      </c>
      <c r="I1957" s="34">
        <v>0</v>
      </c>
      <c r="J1957" s="34">
        <v>0</v>
      </c>
      <c r="K1957" s="34">
        <v>0</v>
      </c>
      <c r="L1957" s="34">
        <v>0</v>
      </c>
      <c r="M1957" s="34">
        <v>0</v>
      </c>
      <c r="N1957" s="34">
        <v>0</v>
      </c>
      <c r="O1957" s="34">
        <v>0</v>
      </c>
      <c r="P1957" s="34">
        <v>0</v>
      </c>
      <c r="Q1957" s="34">
        <v>0</v>
      </c>
      <c r="R1957" s="34">
        <v>0</v>
      </c>
      <c r="S1957" s="109">
        <v>0</v>
      </c>
      <c r="T1957" s="109">
        <f>_xlfn.XLOOKUP(B1957,'[3]Nur des jours'!$B:$B,'[3]Nur des jours'!$U:$U,"")</f>
        <v>0</v>
      </c>
      <c r="U1957" s="109">
        <v>0</v>
      </c>
      <c r="V1957" s="109">
        <v>0</v>
      </c>
      <c r="W1957" s="109">
        <v>0</v>
      </c>
      <c r="X1957" s="109">
        <v>0</v>
      </c>
      <c r="Y1957" s="109">
        <v>0</v>
      </c>
      <c r="Z1957" s="109">
        <v>0</v>
      </c>
      <c r="AA1957" s="109">
        <v>0</v>
      </c>
      <c r="AB1957" s="109">
        <v>0</v>
      </c>
      <c r="AC1957" s="109">
        <v>0</v>
      </c>
      <c r="AD1957" s="109">
        <v>0</v>
      </c>
      <c r="AE1957" s="109">
        <v>0</v>
      </c>
      <c r="AF1957" s="109">
        <v>0</v>
      </c>
      <c r="AG1957" s="57" t="str">
        <f>_xlfn.XLOOKUP(B1957,[3]CALCULATION!$B:$B,[3]CALCULATION!$M:$M,"")</f>
        <v>Operationnel</v>
      </c>
      <c r="AH1957" s="57"/>
      <c r="AI1957" s="56" t="str" cm="1">
        <f t="array" ref="AI1957">IFERROR(_xlfn.IFS(
AK1957="MPR ISSUE","PDH",
AK1957="BSS Hardware Issue","BSS",
AK1957="Sites strategiques, MLL, Pylone, etc.","ENVTECH",
AK1957="AKTIVCO DEFAUT GE &amp; POWER Cabinet","AKTIVCO",
AK1957="AKTIVCO Coupure ENEO &amp; Baisse de tension","AKTIVCO GRID ONLY",
AK1957="Coupure ENEO &amp; Baisse de tension","IHS GRID ONLY",
AK1957="Defaut GE &amp; POWER Cabinet","IHS",
AK1957="Sharing","Partners",
AK1957="Sites strategiques &amp; DataCenter","SST &amp; DC",
AK1957="Exclu","Exclu",
AK1957="SAT","SAT",
AK1957="SPARE-ISSUE","SPARE-ISSUE",
AK1957="Fiber CAmtel","TRANS_FO_CAMTEL",
AK1957="Fiber AOF","Fiber AOF",
AK1957="Projet OCM (HUAWEI)","TRAVAUX-HUAWEI",
AK1957="Projet OCM (NOKIA)","TRAVAUX-NOKIA",
AK1957="ACCESS-ISSUE","ACCESS-ISSUE",
AK1957="Projet OCM (ZTE, NOKIA, autres projets)","TRAVAUX OCM",
AK1957="No root CAuse","No root cause",
AK1957="ODU HS","PDH",
AK1957="IP &amp; VLAN","PDH",
AK1957="Warehouse HUAWEI","SPARE-ISSUE",
AK1957="SPARE-HS","SPARE-ISSUE",
AK1957="Power Telco","BSS",AK1957="no impacts","no impacts"
),"")</f>
        <v>No root cause</v>
      </c>
      <c r="AJ1957" s="56" t="str" cm="1">
        <f t="array" ref="AJ1957">IFERROR(_xlfn.IFS(
AK1957="MPR ISSUE","TX ISSUE",
AK1957="BSS Hardware Issue","RAN ISSUE",
AK1957="Sites strategiques, MLL, Pylone, etc.","ENVTECH",
AK1957="AKTIVCO DEFAUT GE &amp; POWER Cabinet","POWER ISSUE",
AK1957="AKTIVCO Coupure ENEO &amp; Baisse de tension","POWER ISSUE",
AK1957="Coupure ENEO &amp; Baisse de tension","POWER ISSUE",
AK1957="Defaut GE &amp; POWER Cabinet","POWER ISSUE",
AK1957="Sharing","POWER ISSUE",
AK1957="Sites strategiques &amp; DataCenter","POWER ISSUE",
AK1957="Exclu","Exclu",
AK1957="SAT","TX ISSUE",
AK1957="SPARE-ISSUE","SPARE-ISSUE",
AK1957="Fiber CAmtel","TX ISSUE",
AK1957="Fiber AOF","TX ISSUE",
AK1957="Projet OCM (HUAWEI)","TRAVAUX-HUAWEI",
AK1957="Projet OCM (NOKIA)","TRAVAUX -NOKIA",
AK1957="ACCESS-ISSUE","ACCESS-ISSUE",
AK1957="Projet OCM (ZTE, NOKIA, autres projets)","TRAVAUX OCM",
AK1957="No root CAuse","No root cause",
AK1957="ODU HS","TX ISSUE",
AK1957="IP &amp; VLAN","TX ISSUE",
AK1957="Warehouse HUAWEI","SPARE-ISSUE",
AK1957="SPARE-HS","SPARE-ISSUE",
AK1957="Power Telco","RAN ISSUE",AK1957="no impacts","no impacts"
),"")</f>
        <v>No root cause</v>
      </c>
      <c r="AK1957" s="81" t="s">
        <v>5620</v>
      </c>
      <c r="AL1957" s="56" t="str" cm="1">
        <f t="array" ref="AL1957">IFERROR(_xlfn.IFS(
AK1957="MPR ISSUE","ACTIVE",
AK1957="BSS Hardware Issue","ACTIVE",
AK1957="Sites strategiques, MLL, Pylone, etc.","PASSIVE",
AK1957="AKTIVCO DEFAUT GE &amp; POWER Cabinet","PASSIVE",
AK1957="AKTIVCO Coupure ENEO &amp; Baisse de tension","PASSIVE",
AK1957="Coupure ENEO &amp; Baisse de tension","PASSIVE",
AK1957="Defaut GE &amp; POWER Cabinet","PASSIVE",
AK1957="Sharing","PASSIVE",
AK1957="Sites strategiques &amp; DataCenter","PASSIVE",
AK1957="Exclu","Exclu",
AK1957="SAT","ACTIVE",
AK1957="SPARE-ISSUE","SPARE-ISSUE",
AK1957="Fiber CAmtel","ACTIVE",
AK1957="Fiber AOF","ACTIVE",
AK1957="Projet OCM (HUAWEI)","PLANNED WORKS",
AK1957="Projet OCM (NOKIA)","PLANNED WORKS",
AK1957="ACCESS-ISSUE","ACCESS-ISSUE",
AK1957="Projet OCM (ZTE, NOKIA, autres projets)","PLANNED WORKS",
AK1957="No root CAuse","No root cause",
AK1957="ODU HS","ACTIVE",
AK1957="IP &amp; VLAN","ACTIVE",
AK1957="Warehouse HUAWEI","SPARE-ISSUE",
AK1957="SPARE-HS","SPARE-ISSUE",
AK1957="Power Telco","ACTIVE", AK1957="no impacts","no impacts"
),"")</f>
        <v>No root cause</v>
      </c>
      <c r="AM1957" s="108" t="s">
        <v>5537</v>
      </c>
      <c r="AN1957" s="117" t="s">
        <v>794</v>
      </c>
      <c r="AP1957" s="23" t="s">
        <v>5537</v>
      </c>
      <c r="AQ1957" s="23" t="s">
        <v>5537</v>
      </c>
      <c r="AR1957" s="7"/>
      <c r="AS1957" s="6"/>
      <c r="AT1957" s="7"/>
      <c r="AU1957" s="3" t="s">
        <v>5537</v>
      </c>
      <c r="AV1957" s="24" t="s">
        <v>5537</v>
      </c>
      <c r="AW1957" s="24" t="s">
        <v>5537</v>
      </c>
      <c r="AX1957" s="24" t="s">
        <v>5537</v>
      </c>
      <c r="AY1957" s="24" t="s">
        <v>5537</v>
      </c>
      <c r="AZ1957" s="24" t="s">
        <v>5537</v>
      </c>
      <c r="BA1957" s="24" t="s">
        <v>5537</v>
      </c>
      <c r="BB1957" s="24" t="s">
        <v>5537</v>
      </c>
      <c r="BC1957" s="24" t="s">
        <v>5537</v>
      </c>
      <c r="BD1957" s="24" t="s">
        <v>5537</v>
      </c>
      <c r="BE1957" s="24" t="s">
        <v>5537</v>
      </c>
      <c r="BF1957" s="24" t="s">
        <v>5537</v>
      </c>
      <c r="BG1957" s="24" t="s">
        <v>5537</v>
      </c>
      <c r="BH1957" s="24" t="s">
        <v>5537</v>
      </c>
      <c r="BI1957" s="9" t="s">
        <v>5537</v>
      </c>
      <c r="BJ1957" s="14"/>
      <c r="BK1957" s="14" t="s">
        <v>5537</v>
      </c>
      <c r="BL1957" s="14" t="str">
        <f>_xlfn.XLOOKUP(B1957,'[4]cell downs 18042026 17h'!$B:$B,'[4]cell downs 18042026 17h'!$B:$B,"")</f>
        <v/>
      </c>
      <c r="BM1957" s="14" t="str">
        <f>_xlfn.XLOOKUP(B1957,'[5]Cells Huawei 19042026 15h'!$B:$B,'[5]Cells Huawei 19042026 15h'!$B:$B,"")</f>
        <v/>
      </c>
      <c r="BN1957" s="9" t="str">
        <f>_xlfn.XLOOKUP(B1957,'[6]cells down 19042026 9H40'!$B:$B,'[6]cells down 19042026 9H40'!$B:$B,"")</f>
        <v/>
      </c>
      <c r="BO1957" s="9" t="s">
        <v>794</v>
      </c>
      <c r="BP1957" s="9" t="s">
        <v>12</v>
      </c>
    </row>
    <row r="1958" spans="1:68" s="9" customFormat="1" x14ac:dyDescent="0.35">
      <c r="A1958" s="1" t="s">
        <v>526</v>
      </c>
      <c r="B1958" s="8" t="s">
        <v>527</v>
      </c>
      <c r="C1958" s="3" t="str">
        <f>_xlfn.XLOOKUP(B1958,'[1]daily break down'!$D:$D,'[1]daily break down'!$E:$E,"")</f>
        <v>Douala</v>
      </c>
      <c r="D1958" s="1" t="s">
        <v>11</v>
      </c>
      <c r="E1958" s="1" t="s">
        <v>12</v>
      </c>
      <c r="F1958" s="3" t="s">
        <v>31</v>
      </c>
      <c r="G1958" s="1" t="s">
        <v>32</v>
      </c>
      <c r="H1958" s="41" t="str">
        <f>_xlfn.XLOOKUP(B1958,[2]CALCULATION!$B:$B,[2]CALCULATION!$H:$H,"")</f>
        <v>ZTE</v>
      </c>
      <c r="I1958" s="34">
        <v>0</v>
      </c>
      <c r="J1958" s="34">
        <v>0</v>
      </c>
      <c r="K1958" s="34">
        <v>0</v>
      </c>
      <c r="L1958" s="34">
        <v>0</v>
      </c>
      <c r="M1958" s="34">
        <v>0</v>
      </c>
      <c r="N1958" s="34">
        <v>0</v>
      </c>
      <c r="O1958" s="34">
        <v>0</v>
      </c>
      <c r="P1958" s="34">
        <v>0</v>
      </c>
      <c r="Q1958" s="34">
        <v>0</v>
      </c>
      <c r="R1958" s="34">
        <v>0</v>
      </c>
      <c r="S1958" s="109">
        <v>0</v>
      </c>
      <c r="T1958" s="109">
        <f>_xlfn.XLOOKUP(B1958,'[3]Nur des jours'!$B:$B,'[3]Nur des jours'!$U:$U,"")</f>
        <v>0</v>
      </c>
      <c r="U1958" s="109">
        <v>0</v>
      </c>
      <c r="V1958" s="109">
        <v>0</v>
      </c>
      <c r="W1958" s="109">
        <v>0</v>
      </c>
      <c r="X1958" s="109">
        <v>0</v>
      </c>
      <c r="Y1958" s="109">
        <v>0</v>
      </c>
      <c r="Z1958" s="109">
        <v>0</v>
      </c>
      <c r="AA1958" s="109">
        <v>0</v>
      </c>
      <c r="AB1958" s="109">
        <v>0</v>
      </c>
      <c r="AC1958" s="109">
        <v>0</v>
      </c>
      <c r="AD1958" s="109">
        <v>0</v>
      </c>
      <c r="AE1958" s="109">
        <v>0</v>
      </c>
      <c r="AF1958" s="109">
        <v>0</v>
      </c>
      <c r="AG1958" s="57" t="str">
        <f>_xlfn.XLOOKUP(B1958,[3]CALCULATION!$B:$B,[3]CALCULATION!$M:$M,"")</f>
        <v>Operationnel</v>
      </c>
      <c r="AH1958" s="57"/>
      <c r="AI1958" s="56" t="str" cm="1">
        <f t="array" ref="AI1958">IFERROR(_xlfn.IFS(
AK1958="MPR ISSUE","PDH",
AK1958="BSS Hardware Issue","BSS",
AK1958="Sites strategiques, MLL, Pylone, etc.","ENVTECH",
AK1958="AKTIVCO DEFAUT GE &amp; POWER Cabinet","AKTIVCO",
AK1958="AKTIVCO Coupure ENEO &amp; Baisse de tension","AKTIVCO GRID ONLY",
AK1958="Coupure ENEO &amp; Baisse de tension","IHS GRID ONLY",
AK1958="Defaut GE &amp; POWER Cabinet","IHS",
AK1958="Sharing","Partners",
AK1958="Sites strategiques &amp; DataCenter","SST &amp; DC",
AK1958="Exclu","Exclu",
AK1958="SAT","SAT",
AK1958="SPARE-ISSUE","SPARE-ISSUE",
AK1958="Fiber CAmtel","TRANS_FO_CAMTEL",
AK1958="Fiber AOF","Fiber AOF",
AK1958="Projet OCM (HUAWEI)","TRAVAUX-HUAWEI",
AK1958="Projet OCM (NOKIA)","TRAVAUX-NOKIA",
AK1958="ACCESS-ISSUE","ACCESS-ISSUE",
AK1958="Projet OCM (ZTE, NOKIA, autres projets)","TRAVAUX OCM",
AK1958="No root CAuse","No root cause",
AK1958="ODU HS","PDH",
AK1958="IP &amp; VLAN","PDH",
AK1958="Warehouse HUAWEI","SPARE-ISSUE",
AK1958="SPARE-HS","SPARE-ISSUE",
AK1958="Power Telco","BSS",AK1958="no impacts","no impacts"
),"")</f>
        <v>No root cause</v>
      </c>
      <c r="AJ1958" s="56" t="str" cm="1">
        <f t="array" ref="AJ1958">IFERROR(_xlfn.IFS(
AK1958="MPR ISSUE","TX ISSUE",
AK1958="BSS Hardware Issue","RAN ISSUE",
AK1958="Sites strategiques, MLL, Pylone, etc.","ENVTECH",
AK1958="AKTIVCO DEFAUT GE &amp; POWER Cabinet","POWER ISSUE",
AK1958="AKTIVCO Coupure ENEO &amp; Baisse de tension","POWER ISSUE",
AK1958="Coupure ENEO &amp; Baisse de tension","POWER ISSUE",
AK1958="Defaut GE &amp; POWER Cabinet","POWER ISSUE",
AK1958="Sharing","POWER ISSUE",
AK1958="Sites strategiques &amp; DataCenter","POWER ISSUE",
AK1958="Exclu","Exclu",
AK1958="SAT","TX ISSUE",
AK1958="SPARE-ISSUE","SPARE-ISSUE",
AK1958="Fiber CAmtel","TX ISSUE",
AK1958="Fiber AOF","TX ISSUE",
AK1958="Projet OCM (HUAWEI)","TRAVAUX-HUAWEI",
AK1958="Projet OCM (NOKIA)","TRAVAUX -NOKIA",
AK1958="ACCESS-ISSUE","ACCESS-ISSUE",
AK1958="Projet OCM (ZTE, NOKIA, autres projets)","TRAVAUX OCM",
AK1958="No root CAuse","No root cause",
AK1958="ODU HS","TX ISSUE",
AK1958="IP &amp; VLAN","TX ISSUE",
AK1958="Warehouse HUAWEI","SPARE-ISSUE",
AK1958="SPARE-HS","SPARE-ISSUE",
AK1958="Power Telco","RAN ISSUE",AK1958="no impacts","no impacts"
),"")</f>
        <v>No root cause</v>
      </c>
      <c r="AK1958" s="81" t="s">
        <v>5620</v>
      </c>
      <c r="AL1958" s="56" t="str" cm="1">
        <f t="array" ref="AL1958">IFERROR(_xlfn.IFS(
AK1958="MPR ISSUE","ACTIVE",
AK1958="BSS Hardware Issue","ACTIVE",
AK1958="Sites strategiques, MLL, Pylone, etc.","PASSIVE",
AK1958="AKTIVCO DEFAUT GE &amp; POWER Cabinet","PASSIVE",
AK1958="AKTIVCO Coupure ENEO &amp; Baisse de tension","PASSIVE",
AK1958="Coupure ENEO &amp; Baisse de tension","PASSIVE",
AK1958="Defaut GE &amp; POWER Cabinet","PASSIVE",
AK1958="Sharing","PASSIVE",
AK1958="Sites strategiques &amp; DataCenter","PASSIVE",
AK1958="Exclu","Exclu",
AK1958="SAT","ACTIVE",
AK1958="SPARE-ISSUE","SPARE-ISSUE",
AK1958="Fiber CAmtel","ACTIVE",
AK1958="Fiber AOF","ACTIVE",
AK1958="Projet OCM (HUAWEI)","PLANNED WORKS",
AK1958="Projet OCM (NOKIA)","PLANNED WORKS",
AK1958="ACCESS-ISSUE","ACCESS-ISSUE",
AK1958="Projet OCM (ZTE, NOKIA, autres projets)","PLANNED WORKS",
AK1958="No root CAuse","No root cause",
AK1958="ODU HS","ACTIVE",
AK1958="IP &amp; VLAN","ACTIVE",
AK1958="Warehouse HUAWEI","SPARE-ISSUE",
AK1958="SPARE-HS","SPARE-ISSUE",
AK1958="Power Telco","ACTIVE", AK1958="no impacts","no impacts"
),"")</f>
        <v>No root cause</v>
      </c>
      <c r="AM1958" s="108" t="s">
        <v>5537</v>
      </c>
      <c r="AN1958" s="117" t="s">
        <v>527</v>
      </c>
      <c r="AP1958" s="23" t="s">
        <v>5537</v>
      </c>
      <c r="AQ1958" s="23" t="s">
        <v>5537</v>
      </c>
      <c r="AR1958" s="7"/>
      <c r="AS1958" s="6"/>
      <c r="AT1958" s="7"/>
      <c r="AU1958" s="3" t="s">
        <v>5537</v>
      </c>
      <c r="AV1958" s="24" t="s">
        <v>5537</v>
      </c>
      <c r="AW1958" s="24" t="s">
        <v>5537</v>
      </c>
      <c r="AX1958" s="24" t="s">
        <v>5537</v>
      </c>
      <c r="AY1958" s="24" t="s">
        <v>5537</v>
      </c>
      <c r="AZ1958" s="24" t="s">
        <v>5537</v>
      </c>
      <c r="BA1958" s="24" t="s">
        <v>5537</v>
      </c>
      <c r="BB1958" s="24" t="s">
        <v>5537</v>
      </c>
      <c r="BC1958" s="24" t="s">
        <v>5537</v>
      </c>
      <c r="BD1958" s="24" t="s">
        <v>5537</v>
      </c>
      <c r="BE1958" s="24" t="s">
        <v>5537</v>
      </c>
      <c r="BF1958" s="24" t="s">
        <v>5537</v>
      </c>
      <c r="BG1958" s="24" t="s">
        <v>5537</v>
      </c>
      <c r="BH1958" s="24" t="s">
        <v>5537</v>
      </c>
      <c r="BI1958" s="9" t="s">
        <v>5537</v>
      </c>
      <c r="BJ1958" s="14"/>
      <c r="BK1958" s="14" t="s">
        <v>5537</v>
      </c>
      <c r="BL1958" s="14" t="str">
        <f>_xlfn.XLOOKUP(B1958,'[4]cell downs 18042026 17h'!$B:$B,'[4]cell downs 18042026 17h'!$B:$B,"")</f>
        <v/>
      </c>
      <c r="BM1958" s="14" t="str">
        <f>_xlfn.XLOOKUP(B1958,'[5]Cells Huawei 19042026 15h'!$B:$B,'[5]Cells Huawei 19042026 15h'!$B:$B,"")</f>
        <v/>
      </c>
      <c r="BN1958" s="9" t="str">
        <f>_xlfn.XLOOKUP(B1958,'[6]cells down 19042026 9H40'!$B:$B,'[6]cells down 19042026 9H40'!$B:$B,"")</f>
        <v/>
      </c>
      <c r="BO1958" s="9" t="s">
        <v>527</v>
      </c>
      <c r="BP1958" s="9" t="s">
        <v>12</v>
      </c>
    </row>
    <row r="1959" spans="1:68" s="9" customFormat="1" x14ac:dyDescent="0.35">
      <c r="A1959" s="1" t="s">
        <v>678</v>
      </c>
      <c r="B1959" s="8" t="s">
        <v>679</v>
      </c>
      <c r="C1959" s="3" t="str">
        <f>_xlfn.XLOOKUP(B1959,'[1]daily break down'!$D:$D,'[1]daily break down'!$E:$E,"")</f>
        <v>Douala</v>
      </c>
      <c r="D1959" s="1" t="s">
        <v>21</v>
      </c>
      <c r="E1959" s="1" t="s">
        <v>36</v>
      </c>
      <c r="F1959" s="3" t="s">
        <v>31</v>
      </c>
      <c r="G1959" s="1" t="s">
        <v>32</v>
      </c>
      <c r="H1959" s="41" t="str">
        <f>_xlfn.XLOOKUP(B1959,[2]CALCULATION!$B:$B,[2]CALCULATION!$H:$H,"")</f>
        <v>ZTE</v>
      </c>
      <c r="I1959" s="34">
        <v>0</v>
      </c>
      <c r="J1959" s="34">
        <v>0</v>
      </c>
      <c r="K1959" s="34">
        <v>0</v>
      </c>
      <c r="L1959" s="34">
        <v>0</v>
      </c>
      <c r="M1959" s="34">
        <v>0</v>
      </c>
      <c r="N1959" s="34">
        <v>0</v>
      </c>
      <c r="O1959" s="34">
        <v>0</v>
      </c>
      <c r="P1959" s="34">
        <v>0</v>
      </c>
      <c r="Q1959" s="34">
        <v>0</v>
      </c>
      <c r="R1959" s="34">
        <v>0</v>
      </c>
      <c r="S1959" s="109">
        <v>0</v>
      </c>
      <c r="T1959" s="109">
        <f>_xlfn.XLOOKUP(B1959,'[3]Nur des jours'!$B:$B,'[3]Nur des jours'!$U:$U,"")</f>
        <v>0</v>
      </c>
      <c r="U1959" s="109">
        <v>0</v>
      </c>
      <c r="V1959" s="109">
        <v>0</v>
      </c>
      <c r="W1959" s="109">
        <v>0</v>
      </c>
      <c r="X1959" s="109">
        <v>0</v>
      </c>
      <c r="Y1959" s="109">
        <v>0</v>
      </c>
      <c r="Z1959" s="109">
        <v>0</v>
      </c>
      <c r="AA1959" s="109">
        <v>0</v>
      </c>
      <c r="AB1959" s="109">
        <v>0</v>
      </c>
      <c r="AC1959" s="109">
        <v>0</v>
      </c>
      <c r="AD1959" s="109">
        <v>0</v>
      </c>
      <c r="AE1959" s="109">
        <v>0</v>
      </c>
      <c r="AF1959" s="109">
        <v>0</v>
      </c>
      <c r="AG1959" s="57" t="str">
        <f>_xlfn.XLOOKUP(B1959,[3]CALCULATION!$B:$B,[3]CALCULATION!$M:$M,"")</f>
        <v>Operationnel</v>
      </c>
      <c r="AH1959" s="57"/>
      <c r="AI1959" s="56" t="str" cm="1">
        <f t="array" ref="AI1959">IFERROR(_xlfn.IFS(
AK1959="MPR ISSUE","PDH",
AK1959="BSS Hardware Issue","BSS",
AK1959="Sites strategiques, MLL, Pylone, etc.","ENVTECH",
AK1959="AKTIVCO DEFAUT GE &amp; POWER Cabinet","AKTIVCO",
AK1959="AKTIVCO Coupure ENEO &amp; Baisse de tension","AKTIVCO GRID ONLY",
AK1959="Coupure ENEO &amp; Baisse de tension","IHS GRID ONLY",
AK1959="Defaut GE &amp; POWER Cabinet","IHS",
AK1959="Sharing","Partners",
AK1959="Sites strategiques &amp; DataCenter","SST &amp; DC",
AK1959="Exclu","Exclu",
AK1959="SAT","SAT",
AK1959="SPARE-ISSUE","SPARE-ISSUE",
AK1959="Fiber CAmtel","TRANS_FO_CAMTEL",
AK1959="Fiber AOF","Fiber AOF",
AK1959="Projet OCM (HUAWEI)","TRAVAUX-HUAWEI",
AK1959="Projet OCM (NOKIA)","TRAVAUX-NOKIA",
AK1959="ACCESS-ISSUE","ACCESS-ISSUE",
AK1959="Projet OCM (ZTE, NOKIA, autres projets)","TRAVAUX OCM",
AK1959="No root CAuse","No root cause",
AK1959="ODU HS","PDH",
AK1959="IP &amp; VLAN","PDH",
AK1959="Warehouse HUAWEI","SPARE-ISSUE",
AK1959="SPARE-HS","SPARE-ISSUE",
AK1959="Power Telco","BSS",AK1959="no impacts","no impacts"
),"")</f>
        <v>No root cause</v>
      </c>
      <c r="AJ1959" s="56" t="str" cm="1">
        <f t="array" ref="AJ1959">IFERROR(_xlfn.IFS(
AK1959="MPR ISSUE","TX ISSUE",
AK1959="BSS Hardware Issue","RAN ISSUE",
AK1959="Sites strategiques, MLL, Pylone, etc.","ENVTECH",
AK1959="AKTIVCO DEFAUT GE &amp; POWER Cabinet","POWER ISSUE",
AK1959="AKTIVCO Coupure ENEO &amp; Baisse de tension","POWER ISSUE",
AK1959="Coupure ENEO &amp; Baisse de tension","POWER ISSUE",
AK1959="Defaut GE &amp; POWER Cabinet","POWER ISSUE",
AK1959="Sharing","POWER ISSUE",
AK1959="Sites strategiques &amp; DataCenter","POWER ISSUE",
AK1959="Exclu","Exclu",
AK1959="SAT","TX ISSUE",
AK1959="SPARE-ISSUE","SPARE-ISSUE",
AK1959="Fiber CAmtel","TX ISSUE",
AK1959="Fiber AOF","TX ISSUE",
AK1959="Projet OCM (HUAWEI)","TRAVAUX-HUAWEI",
AK1959="Projet OCM (NOKIA)","TRAVAUX -NOKIA",
AK1959="ACCESS-ISSUE","ACCESS-ISSUE",
AK1959="Projet OCM (ZTE, NOKIA, autres projets)","TRAVAUX OCM",
AK1959="No root CAuse","No root cause",
AK1959="ODU HS","TX ISSUE",
AK1959="IP &amp; VLAN","TX ISSUE",
AK1959="Warehouse HUAWEI","SPARE-ISSUE",
AK1959="SPARE-HS","SPARE-ISSUE",
AK1959="Power Telco","RAN ISSUE",AK1959="no impacts","no impacts"
),"")</f>
        <v>No root cause</v>
      </c>
      <c r="AK1959" s="81" t="s">
        <v>5620</v>
      </c>
      <c r="AL1959" s="56" t="str" cm="1">
        <f t="array" ref="AL1959">IFERROR(_xlfn.IFS(
AK1959="MPR ISSUE","ACTIVE",
AK1959="BSS Hardware Issue","ACTIVE",
AK1959="Sites strategiques, MLL, Pylone, etc.","PASSIVE",
AK1959="AKTIVCO DEFAUT GE &amp; POWER Cabinet","PASSIVE",
AK1959="AKTIVCO Coupure ENEO &amp; Baisse de tension","PASSIVE",
AK1959="Coupure ENEO &amp; Baisse de tension","PASSIVE",
AK1959="Defaut GE &amp; POWER Cabinet","PASSIVE",
AK1959="Sharing","PASSIVE",
AK1959="Sites strategiques &amp; DataCenter","PASSIVE",
AK1959="Exclu","Exclu",
AK1959="SAT","ACTIVE",
AK1959="SPARE-ISSUE","SPARE-ISSUE",
AK1959="Fiber CAmtel","ACTIVE",
AK1959="Fiber AOF","ACTIVE",
AK1959="Projet OCM (HUAWEI)","PLANNED WORKS",
AK1959="Projet OCM (NOKIA)","PLANNED WORKS",
AK1959="ACCESS-ISSUE","ACCESS-ISSUE",
AK1959="Projet OCM (ZTE, NOKIA, autres projets)","PLANNED WORKS",
AK1959="No root CAuse","No root cause",
AK1959="ODU HS","ACTIVE",
AK1959="IP &amp; VLAN","ACTIVE",
AK1959="Warehouse HUAWEI","SPARE-ISSUE",
AK1959="SPARE-HS","SPARE-ISSUE",
AK1959="Power Telco","ACTIVE", AK1959="no impacts","no impacts"
),"")</f>
        <v>No root cause</v>
      </c>
      <c r="AM1959" s="108" t="s">
        <v>5537</v>
      </c>
      <c r="AN1959" s="117" t="s">
        <v>679</v>
      </c>
      <c r="AP1959" s="23" t="s">
        <v>5537</v>
      </c>
      <c r="AQ1959" s="23" t="s">
        <v>5537</v>
      </c>
      <c r="AR1959" s="7"/>
      <c r="AS1959" s="6"/>
      <c r="AT1959" s="7"/>
      <c r="AU1959" s="3" t="s">
        <v>5537</v>
      </c>
      <c r="AV1959" s="24" t="s">
        <v>5537</v>
      </c>
      <c r="AW1959" s="24" t="s">
        <v>5537</v>
      </c>
      <c r="AX1959" s="24" t="s">
        <v>5537</v>
      </c>
      <c r="AY1959" s="24" t="s">
        <v>5537</v>
      </c>
      <c r="AZ1959" s="24" t="s">
        <v>5537</v>
      </c>
      <c r="BA1959" s="24" t="s">
        <v>5537</v>
      </c>
      <c r="BB1959" s="24" t="s">
        <v>5537</v>
      </c>
      <c r="BC1959" s="24" t="s">
        <v>5537</v>
      </c>
      <c r="BD1959" s="24" t="s">
        <v>5537</v>
      </c>
      <c r="BE1959" s="24" t="s">
        <v>5537</v>
      </c>
      <c r="BF1959" s="24" t="s">
        <v>5537</v>
      </c>
      <c r="BG1959" s="24" t="s">
        <v>5537</v>
      </c>
      <c r="BH1959" s="24" t="s">
        <v>5537</v>
      </c>
      <c r="BI1959" s="9" t="s">
        <v>5537</v>
      </c>
      <c r="BJ1959" s="14"/>
      <c r="BK1959" s="14" t="s">
        <v>5537</v>
      </c>
      <c r="BL1959" s="14" t="str">
        <f>_xlfn.XLOOKUP(B1959,'[4]cell downs 18042026 17h'!$B:$B,'[4]cell downs 18042026 17h'!$B:$B,"")</f>
        <v/>
      </c>
      <c r="BM1959" s="14" t="str">
        <f>_xlfn.XLOOKUP(B1959,'[5]Cells Huawei 19042026 15h'!$B:$B,'[5]Cells Huawei 19042026 15h'!$B:$B,"")</f>
        <v/>
      </c>
      <c r="BN1959" s="9" t="str">
        <f>_xlfn.XLOOKUP(B1959,'[6]cells down 19042026 9H40'!$B:$B,'[6]cells down 19042026 9H40'!$B:$B,"")</f>
        <v/>
      </c>
      <c r="BO1959" s="9" t="s">
        <v>5537</v>
      </c>
      <c r="BP1959" s="9" t="s">
        <v>5537</v>
      </c>
    </row>
    <row r="1960" spans="1:68" s="9" customFormat="1" x14ac:dyDescent="0.35">
      <c r="A1960" s="1" t="s">
        <v>1913</v>
      </c>
      <c r="B1960" s="8" t="s">
        <v>1914</v>
      </c>
      <c r="C1960" s="3" t="str">
        <f>_xlfn.XLOOKUP(B1960,'[1]daily break down'!$D:$D,'[1]daily break down'!$E:$E,"")</f>
        <v>Douala</v>
      </c>
      <c r="D1960" s="1" t="s">
        <v>11</v>
      </c>
      <c r="E1960" s="1" t="s">
        <v>12</v>
      </c>
      <c r="F1960" s="3" t="s">
        <v>31</v>
      </c>
      <c r="G1960" s="1" t="s">
        <v>32</v>
      </c>
      <c r="H1960" s="41" t="str">
        <f>_xlfn.XLOOKUP(B1960,[2]CALCULATION!$B:$B,[2]CALCULATION!$H:$H,"")</f>
        <v>ZTE</v>
      </c>
      <c r="I1960" s="34">
        <v>0</v>
      </c>
      <c r="J1960" s="34">
        <v>0</v>
      </c>
      <c r="K1960" s="34">
        <v>0</v>
      </c>
      <c r="L1960" s="34">
        <v>0</v>
      </c>
      <c r="M1960" s="34">
        <v>0</v>
      </c>
      <c r="N1960" s="34">
        <v>0</v>
      </c>
      <c r="O1960" s="34">
        <v>0</v>
      </c>
      <c r="P1960" s="34">
        <v>0</v>
      </c>
      <c r="Q1960" s="34">
        <v>0</v>
      </c>
      <c r="R1960" s="34">
        <v>0</v>
      </c>
      <c r="S1960" s="109">
        <v>0</v>
      </c>
      <c r="T1960" s="109">
        <f>_xlfn.XLOOKUP(B1960,'[3]Nur des jours'!$B:$B,'[3]Nur des jours'!$U:$U,"")</f>
        <v>0</v>
      </c>
      <c r="U1960" s="109">
        <v>0</v>
      </c>
      <c r="V1960" s="109">
        <v>0</v>
      </c>
      <c r="W1960" s="109">
        <v>0</v>
      </c>
      <c r="X1960" s="109">
        <v>0</v>
      </c>
      <c r="Y1960" s="109">
        <v>0</v>
      </c>
      <c r="Z1960" s="109">
        <v>0</v>
      </c>
      <c r="AA1960" s="109">
        <v>0</v>
      </c>
      <c r="AB1960" s="109">
        <v>0</v>
      </c>
      <c r="AC1960" s="109">
        <v>0</v>
      </c>
      <c r="AD1960" s="109">
        <v>0</v>
      </c>
      <c r="AE1960" s="109">
        <v>0</v>
      </c>
      <c r="AF1960" s="109">
        <v>0</v>
      </c>
      <c r="AG1960" s="57" t="str">
        <f>_xlfn.XLOOKUP(B1960,[3]CALCULATION!$B:$B,[3]CALCULATION!$M:$M,"")</f>
        <v>Operationnel</v>
      </c>
      <c r="AH1960" s="57"/>
      <c r="AI1960" s="56" t="str" cm="1">
        <f t="array" ref="AI1960">IFERROR(_xlfn.IFS(
AK1960="MPR ISSUE","PDH",
AK1960="BSS Hardware Issue","BSS",
AK1960="Sites strategiques, MLL, Pylone, etc.","ENVTECH",
AK1960="AKTIVCO DEFAUT GE &amp; POWER Cabinet","AKTIVCO",
AK1960="AKTIVCO Coupure ENEO &amp; Baisse de tension","AKTIVCO GRID ONLY",
AK1960="Coupure ENEO &amp; Baisse de tension","IHS GRID ONLY",
AK1960="Defaut GE &amp; POWER Cabinet","IHS",
AK1960="Sharing","Partners",
AK1960="Sites strategiques &amp; DataCenter","SST &amp; DC",
AK1960="Exclu","Exclu",
AK1960="SAT","SAT",
AK1960="SPARE-ISSUE","SPARE-ISSUE",
AK1960="Fiber CAmtel","TRANS_FO_CAMTEL",
AK1960="Fiber AOF","Fiber AOF",
AK1960="Projet OCM (HUAWEI)","TRAVAUX-HUAWEI",
AK1960="Projet OCM (NOKIA)","TRAVAUX-NOKIA",
AK1960="ACCESS-ISSUE","ACCESS-ISSUE",
AK1960="Projet OCM (ZTE, NOKIA, autres projets)","TRAVAUX OCM",
AK1960="No root CAuse","No root cause",
AK1960="ODU HS","PDH",
AK1960="IP &amp; VLAN","PDH",
AK1960="Warehouse HUAWEI","SPARE-ISSUE",
AK1960="SPARE-HS","SPARE-ISSUE",
AK1960="Power Telco","BSS",AK1960="no impacts","no impacts"
),"")</f>
        <v>No root cause</v>
      </c>
      <c r="AJ1960" s="56" t="str" cm="1">
        <f t="array" ref="AJ1960">IFERROR(_xlfn.IFS(
AK1960="MPR ISSUE","TX ISSUE",
AK1960="BSS Hardware Issue","RAN ISSUE",
AK1960="Sites strategiques, MLL, Pylone, etc.","ENVTECH",
AK1960="AKTIVCO DEFAUT GE &amp; POWER Cabinet","POWER ISSUE",
AK1960="AKTIVCO Coupure ENEO &amp; Baisse de tension","POWER ISSUE",
AK1960="Coupure ENEO &amp; Baisse de tension","POWER ISSUE",
AK1960="Defaut GE &amp; POWER Cabinet","POWER ISSUE",
AK1960="Sharing","POWER ISSUE",
AK1960="Sites strategiques &amp; DataCenter","POWER ISSUE",
AK1960="Exclu","Exclu",
AK1960="SAT","TX ISSUE",
AK1960="SPARE-ISSUE","SPARE-ISSUE",
AK1960="Fiber CAmtel","TX ISSUE",
AK1960="Fiber AOF","TX ISSUE",
AK1960="Projet OCM (HUAWEI)","TRAVAUX-HUAWEI",
AK1960="Projet OCM (NOKIA)","TRAVAUX -NOKIA",
AK1960="ACCESS-ISSUE","ACCESS-ISSUE",
AK1960="Projet OCM (ZTE, NOKIA, autres projets)","TRAVAUX OCM",
AK1960="No root CAuse","No root cause",
AK1960="ODU HS","TX ISSUE",
AK1960="IP &amp; VLAN","TX ISSUE",
AK1960="Warehouse HUAWEI","SPARE-ISSUE",
AK1960="SPARE-HS","SPARE-ISSUE",
AK1960="Power Telco","RAN ISSUE",AK1960="no impacts","no impacts"
),"")</f>
        <v>No root cause</v>
      </c>
      <c r="AK1960" s="81" t="s">
        <v>5620</v>
      </c>
      <c r="AL1960" s="56" t="str" cm="1">
        <f t="array" ref="AL1960">IFERROR(_xlfn.IFS(
AK1960="MPR ISSUE","ACTIVE",
AK1960="BSS Hardware Issue","ACTIVE",
AK1960="Sites strategiques, MLL, Pylone, etc.","PASSIVE",
AK1960="AKTIVCO DEFAUT GE &amp; POWER Cabinet","PASSIVE",
AK1960="AKTIVCO Coupure ENEO &amp; Baisse de tension","PASSIVE",
AK1960="Coupure ENEO &amp; Baisse de tension","PASSIVE",
AK1960="Defaut GE &amp; POWER Cabinet","PASSIVE",
AK1960="Sharing","PASSIVE",
AK1960="Sites strategiques &amp; DataCenter","PASSIVE",
AK1960="Exclu","Exclu",
AK1960="SAT","ACTIVE",
AK1960="SPARE-ISSUE","SPARE-ISSUE",
AK1960="Fiber CAmtel","ACTIVE",
AK1960="Fiber AOF","ACTIVE",
AK1960="Projet OCM (HUAWEI)","PLANNED WORKS",
AK1960="Projet OCM (NOKIA)","PLANNED WORKS",
AK1960="ACCESS-ISSUE","ACCESS-ISSUE",
AK1960="Projet OCM (ZTE, NOKIA, autres projets)","PLANNED WORKS",
AK1960="No root CAuse","No root cause",
AK1960="ODU HS","ACTIVE",
AK1960="IP &amp; VLAN","ACTIVE",
AK1960="Warehouse HUAWEI","SPARE-ISSUE",
AK1960="SPARE-HS","SPARE-ISSUE",
AK1960="Power Telco","ACTIVE", AK1960="no impacts","no impacts"
),"")</f>
        <v>No root cause</v>
      </c>
      <c r="AM1960" s="108" t="s">
        <v>5537</v>
      </c>
      <c r="AN1960" s="117" t="s">
        <v>1914</v>
      </c>
      <c r="AP1960" s="23" t="s">
        <v>5537</v>
      </c>
      <c r="AQ1960" s="23" t="s">
        <v>5537</v>
      </c>
      <c r="AR1960" s="7"/>
      <c r="AS1960" s="6"/>
      <c r="AT1960" s="7"/>
      <c r="AU1960" s="3" t="s">
        <v>5537</v>
      </c>
      <c r="AV1960" s="24" t="s">
        <v>5537</v>
      </c>
      <c r="AW1960" s="24" t="s">
        <v>5537</v>
      </c>
      <c r="AX1960" s="24" t="s">
        <v>5537</v>
      </c>
      <c r="AY1960" s="24" t="s">
        <v>5537</v>
      </c>
      <c r="AZ1960" s="24" t="s">
        <v>5537</v>
      </c>
      <c r="BA1960" s="24" t="s">
        <v>5537</v>
      </c>
      <c r="BB1960" s="24" t="s">
        <v>5537</v>
      </c>
      <c r="BC1960" s="24" t="s">
        <v>5537</v>
      </c>
      <c r="BD1960" s="24" t="s">
        <v>5537</v>
      </c>
      <c r="BE1960" s="24" t="s">
        <v>5537</v>
      </c>
      <c r="BF1960" s="24" t="s">
        <v>5537</v>
      </c>
      <c r="BG1960" s="24" t="s">
        <v>5537</v>
      </c>
      <c r="BH1960" s="24" t="s">
        <v>5537</v>
      </c>
      <c r="BI1960" s="9" t="s">
        <v>5537</v>
      </c>
      <c r="BJ1960" s="14"/>
      <c r="BK1960" s="14" t="s">
        <v>5537</v>
      </c>
      <c r="BL1960" s="14" t="str">
        <f>_xlfn.XLOOKUP(B1960,'[4]cell downs 18042026 17h'!$B:$B,'[4]cell downs 18042026 17h'!$B:$B,"")</f>
        <v/>
      </c>
      <c r="BM1960" s="14" t="str">
        <f>_xlfn.XLOOKUP(B1960,'[5]Cells Huawei 19042026 15h'!$B:$B,'[5]Cells Huawei 19042026 15h'!$B:$B,"")</f>
        <v/>
      </c>
      <c r="BN1960" s="9" t="str">
        <f>_xlfn.XLOOKUP(B1960,'[6]cells down 19042026 9H40'!$B:$B,'[6]cells down 19042026 9H40'!$B:$B,"")</f>
        <v/>
      </c>
      <c r="BO1960" s="9" t="s">
        <v>1914</v>
      </c>
      <c r="BP1960" s="9" t="s">
        <v>318</v>
      </c>
    </row>
    <row r="1961" spans="1:68" s="9" customFormat="1" x14ac:dyDescent="0.35">
      <c r="A1961" s="1" t="s">
        <v>5026</v>
      </c>
      <c r="B1961" s="1" t="s">
        <v>5027</v>
      </c>
      <c r="C1961" s="3" t="str">
        <f>_xlfn.XLOOKUP(B1961,'[1]daily break down'!$D:$D,'[1]daily break down'!$E:$E,"")</f>
        <v>Douala</v>
      </c>
      <c r="D1961" s="1" t="s">
        <v>11</v>
      </c>
      <c r="E1961" s="1" t="s">
        <v>12</v>
      </c>
      <c r="F1961" s="3" t="s">
        <v>31</v>
      </c>
      <c r="G1961" s="1" t="s">
        <v>32</v>
      </c>
      <c r="H1961" s="41" t="str">
        <f>_xlfn.XLOOKUP(B1961,[2]CALCULATION!$B:$B,[2]CALCULATION!$H:$H,"")</f>
        <v>ZTE</v>
      </c>
      <c r="I1961" s="34">
        <v>0</v>
      </c>
      <c r="J1961" s="34">
        <v>0</v>
      </c>
      <c r="K1961" s="34">
        <v>0</v>
      </c>
      <c r="L1961" s="34">
        <v>0</v>
      </c>
      <c r="M1961" s="34">
        <v>0</v>
      </c>
      <c r="N1961" s="34">
        <v>0</v>
      </c>
      <c r="O1961" s="34">
        <v>0</v>
      </c>
      <c r="P1961" s="34">
        <v>0</v>
      </c>
      <c r="Q1961" s="34">
        <v>0</v>
      </c>
      <c r="R1961" s="34">
        <v>0</v>
      </c>
      <c r="S1961" s="109">
        <v>0</v>
      </c>
      <c r="T1961" s="109">
        <f>_xlfn.XLOOKUP(B1961,'[3]Nur des jours'!$B:$B,'[3]Nur des jours'!$U:$U,"")</f>
        <v>0</v>
      </c>
      <c r="U1961" s="109">
        <v>0</v>
      </c>
      <c r="V1961" s="109">
        <v>0</v>
      </c>
      <c r="W1961" s="109">
        <v>0</v>
      </c>
      <c r="X1961" s="109">
        <v>0</v>
      </c>
      <c r="Y1961" s="109">
        <v>0</v>
      </c>
      <c r="Z1961" s="109">
        <v>0</v>
      </c>
      <c r="AA1961" s="109">
        <v>0</v>
      </c>
      <c r="AB1961" s="109">
        <v>0</v>
      </c>
      <c r="AC1961" s="109">
        <v>0</v>
      </c>
      <c r="AD1961" s="109">
        <v>0</v>
      </c>
      <c r="AE1961" s="109">
        <v>0</v>
      </c>
      <c r="AF1961" s="109">
        <v>0</v>
      </c>
      <c r="AG1961" s="57" t="str">
        <f>_xlfn.XLOOKUP(B1961,[3]CALCULATION!$B:$B,[3]CALCULATION!$M:$M,"")</f>
        <v>Operationnel</v>
      </c>
      <c r="AH1961" s="57"/>
      <c r="AI1961" s="56" t="str" cm="1">
        <f t="array" ref="AI1961">IFERROR(_xlfn.IFS(
AK1961="MPR ISSUE","PDH",
AK1961="BSS Hardware Issue","BSS",
AK1961="Sites strategiques, MLL, Pylone, etc.","ENVTECH",
AK1961="AKTIVCO DEFAUT GE &amp; POWER Cabinet","AKTIVCO",
AK1961="AKTIVCO Coupure ENEO &amp; Baisse de tension","AKTIVCO GRID ONLY",
AK1961="Coupure ENEO &amp; Baisse de tension","IHS GRID ONLY",
AK1961="Defaut GE &amp; POWER Cabinet","IHS",
AK1961="Sharing","Partners",
AK1961="Sites strategiques &amp; DataCenter","SST &amp; DC",
AK1961="Exclu","Exclu",
AK1961="SAT","SAT",
AK1961="SPARE-ISSUE","SPARE-ISSUE",
AK1961="Fiber CAmtel","TRANS_FO_CAMTEL",
AK1961="Fiber AOF","Fiber AOF",
AK1961="Projet OCM (HUAWEI)","TRAVAUX-HUAWEI",
AK1961="Projet OCM (NOKIA)","TRAVAUX-NOKIA",
AK1961="ACCESS-ISSUE","ACCESS-ISSUE",
AK1961="Projet OCM (ZTE, NOKIA, autres projets)","TRAVAUX OCM",
AK1961="No root CAuse","No root cause",
AK1961="ODU HS","PDH",
AK1961="IP &amp; VLAN","PDH",
AK1961="Warehouse HUAWEI","SPARE-ISSUE",
AK1961="SPARE-HS","SPARE-ISSUE",
AK1961="Power Telco","BSS",AK1961="no impacts","no impacts"
),"")</f>
        <v>No root cause</v>
      </c>
      <c r="AJ1961" s="56" t="str" cm="1">
        <f t="array" ref="AJ1961">IFERROR(_xlfn.IFS(
AK1961="MPR ISSUE","TX ISSUE",
AK1961="BSS Hardware Issue","RAN ISSUE",
AK1961="Sites strategiques, MLL, Pylone, etc.","ENVTECH",
AK1961="AKTIVCO DEFAUT GE &amp; POWER Cabinet","POWER ISSUE",
AK1961="AKTIVCO Coupure ENEO &amp; Baisse de tension","POWER ISSUE",
AK1961="Coupure ENEO &amp; Baisse de tension","POWER ISSUE",
AK1961="Defaut GE &amp; POWER Cabinet","POWER ISSUE",
AK1961="Sharing","POWER ISSUE",
AK1961="Sites strategiques &amp; DataCenter","POWER ISSUE",
AK1961="Exclu","Exclu",
AK1961="SAT","TX ISSUE",
AK1961="SPARE-ISSUE","SPARE-ISSUE",
AK1961="Fiber CAmtel","TX ISSUE",
AK1961="Fiber AOF","TX ISSUE",
AK1961="Projet OCM (HUAWEI)","TRAVAUX-HUAWEI",
AK1961="Projet OCM (NOKIA)","TRAVAUX -NOKIA",
AK1961="ACCESS-ISSUE","ACCESS-ISSUE",
AK1961="Projet OCM (ZTE, NOKIA, autres projets)","TRAVAUX OCM",
AK1961="No root CAuse","No root cause",
AK1961="ODU HS","TX ISSUE",
AK1961="IP &amp; VLAN","TX ISSUE",
AK1961="Warehouse HUAWEI","SPARE-ISSUE",
AK1961="SPARE-HS","SPARE-ISSUE",
AK1961="Power Telco","RAN ISSUE",AK1961="no impacts","no impacts"
),"")</f>
        <v>No root cause</v>
      </c>
      <c r="AK1961" s="113" t="s">
        <v>5620</v>
      </c>
      <c r="AL1961" s="56" t="str" cm="1">
        <f t="array" ref="AL1961">IFERROR(_xlfn.IFS(
AK1961="MPR ISSUE","ACTIVE",
AK1961="BSS Hardware Issue","ACTIVE",
AK1961="Sites strategiques, MLL, Pylone, etc.","PASSIVE",
AK1961="AKTIVCO DEFAUT GE &amp; POWER Cabinet","PASSIVE",
AK1961="AKTIVCO Coupure ENEO &amp; Baisse de tension","PASSIVE",
AK1961="Coupure ENEO &amp; Baisse de tension","PASSIVE",
AK1961="Defaut GE &amp; POWER Cabinet","PASSIVE",
AK1961="Sharing","PASSIVE",
AK1961="Sites strategiques &amp; DataCenter","PASSIVE",
AK1961="Exclu","Exclu",
AK1961="SAT","ACTIVE",
AK1961="SPARE-ISSUE","SPARE-ISSUE",
AK1961="Fiber CAmtel","ACTIVE",
AK1961="Fiber AOF","ACTIVE",
AK1961="Projet OCM (HUAWEI)","PLANNED WORKS",
AK1961="Projet OCM (NOKIA)","PLANNED WORKS",
AK1961="ACCESS-ISSUE","ACCESS-ISSUE",
AK1961="Projet OCM (ZTE, NOKIA, autres projets)","PLANNED WORKS",
AK1961="No root CAuse","No root cause",
AK1961="ODU HS","ACTIVE",
AK1961="IP &amp; VLAN","ACTIVE",
AK1961="Warehouse HUAWEI","SPARE-ISSUE",
AK1961="SPARE-HS","SPARE-ISSUE",
AK1961="Power Telco","ACTIVE", AK1961="no impacts","no impacts"
),"")</f>
        <v>No root cause</v>
      </c>
      <c r="AM1961" s="111" t="s">
        <v>6027</v>
      </c>
      <c r="AN1961" s="227" t="s">
        <v>2024</v>
      </c>
      <c r="AO1961" s="9" t="s">
        <v>6069</v>
      </c>
      <c r="AP1961" s="23" t="s">
        <v>5537</v>
      </c>
      <c r="AQ1961" s="23" t="s">
        <v>5537</v>
      </c>
      <c r="AR1961" s="7"/>
      <c r="AS1961" s="6"/>
      <c r="AT1961" s="7"/>
      <c r="AU1961" s="3" t="s">
        <v>5537</v>
      </c>
      <c r="AV1961" s="24" t="s">
        <v>5537</v>
      </c>
      <c r="AW1961" s="24" t="s">
        <v>5537</v>
      </c>
      <c r="AX1961" s="24" t="s">
        <v>5537</v>
      </c>
      <c r="AY1961" s="24" t="s">
        <v>5537</v>
      </c>
      <c r="AZ1961" s="24" t="s">
        <v>5537</v>
      </c>
      <c r="BA1961" s="24" t="s">
        <v>5537</v>
      </c>
      <c r="BB1961" s="24" t="s">
        <v>5537</v>
      </c>
      <c r="BC1961" s="24" t="s">
        <v>5537</v>
      </c>
      <c r="BD1961" s="24" t="s">
        <v>5537</v>
      </c>
      <c r="BE1961" s="24" t="s">
        <v>5537</v>
      </c>
      <c r="BF1961" s="24" t="s">
        <v>5537</v>
      </c>
      <c r="BG1961" s="24" t="s">
        <v>5537</v>
      </c>
      <c r="BH1961" s="24" t="s">
        <v>5537</v>
      </c>
      <c r="BI1961" s="9" t="s">
        <v>6027</v>
      </c>
      <c r="BJ1961" s="14"/>
      <c r="BK1961" s="14" t="s">
        <v>5537</v>
      </c>
      <c r="BL1961" s="14" t="str">
        <f>_xlfn.XLOOKUP(B1961,'[4]cell downs 18042026 17h'!$B:$B,'[4]cell downs 18042026 17h'!$B:$B,"")</f>
        <v/>
      </c>
      <c r="BM1961" s="14" t="str">
        <f>_xlfn.XLOOKUP(B1961,'[5]Cells Huawei 19042026 15h'!$B:$B,'[5]Cells Huawei 19042026 15h'!$B:$B,"")</f>
        <v/>
      </c>
      <c r="BN1961" s="9" t="str">
        <f>_xlfn.XLOOKUP(B1961,'[6]cells down 19042026 9H40'!$B:$B,'[6]cells down 19042026 9H40'!$B:$B,"")</f>
        <v/>
      </c>
      <c r="BO1961" s="9" t="s">
        <v>5027</v>
      </c>
      <c r="BP1961" s="9" t="s">
        <v>5537</v>
      </c>
    </row>
    <row r="1962" spans="1:68" s="9" customFormat="1" x14ac:dyDescent="0.35">
      <c r="A1962" s="1" t="s">
        <v>1392</v>
      </c>
      <c r="B1962" s="1" t="s">
        <v>3869</v>
      </c>
      <c r="C1962" s="3" t="str">
        <f>_xlfn.XLOOKUP(B1962,'[1]daily break down'!$D:$D,'[1]daily break down'!$E:$E,"")</f>
        <v>CENTRE</v>
      </c>
      <c r="D1962" s="1" t="s">
        <v>11</v>
      </c>
      <c r="E1962" s="1" t="s">
        <v>12</v>
      </c>
      <c r="F1962" s="3" t="s">
        <v>37</v>
      </c>
      <c r="G1962" s="1" t="s">
        <v>1392</v>
      </c>
      <c r="H1962" s="41" t="str">
        <f>_xlfn.XLOOKUP(B1962,[2]CALCULATION!$B:$B,[2]CALCULATION!$H:$H,"")</f>
        <v>ZTE</v>
      </c>
      <c r="I1962" s="34">
        <v>0</v>
      </c>
      <c r="J1962" s="34">
        <v>0</v>
      </c>
      <c r="K1962" s="34">
        <v>0</v>
      </c>
      <c r="L1962" s="34">
        <v>0</v>
      </c>
      <c r="M1962" s="34">
        <v>0</v>
      </c>
      <c r="N1962" s="34">
        <v>0</v>
      </c>
      <c r="O1962" s="34">
        <v>0</v>
      </c>
      <c r="P1962" s="34">
        <v>0</v>
      </c>
      <c r="Q1962" s="34">
        <v>0</v>
      </c>
      <c r="R1962" s="34">
        <v>0</v>
      </c>
      <c r="S1962" s="109">
        <v>0</v>
      </c>
      <c r="T1962" s="109">
        <f>_xlfn.XLOOKUP(B1962,'[3]Nur des jours'!$B:$B,'[3]Nur des jours'!$U:$U,"")</f>
        <v>0</v>
      </c>
      <c r="U1962" s="109">
        <v>0</v>
      </c>
      <c r="V1962" s="109">
        <v>0</v>
      </c>
      <c r="W1962" s="109">
        <v>0</v>
      </c>
      <c r="X1962" s="109">
        <v>0</v>
      </c>
      <c r="Y1962" s="109">
        <v>0</v>
      </c>
      <c r="Z1962" s="109">
        <v>0</v>
      </c>
      <c r="AA1962" s="109">
        <v>0</v>
      </c>
      <c r="AB1962" s="109">
        <v>0</v>
      </c>
      <c r="AC1962" s="109">
        <v>0</v>
      </c>
      <c r="AD1962" s="109">
        <v>0</v>
      </c>
      <c r="AE1962" s="109">
        <v>0</v>
      </c>
      <c r="AF1962" s="109">
        <v>0</v>
      </c>
      <c r="AG1962" s="57" t="str">
        <f>_xlfn.XLOOKUP(B1962,[3]CALCULATION!$B:$B,[3]CALCULATION!$M:$M,"")</f>
        <v>Operationnel</v>
      </c>
      <c r="AH1962" s="57"/>
      <c r="AI1962" s="56" t="str" cm="1">
        <f t="array" ref="AI1962">IFERROR(_xlfn.IFS(
AK1962="MPR ISSUE","PDH",
AK1962="BSS Hardware Issue","BSS",
AK1962="Sites strategiques, MLL, Pylone, etc.","ENVTECH",
AK1962="AKTIVCO DEFAUT GE &amp; POWER Cabinet","AKTIVCO",
AK1962="AKTIVCO Coupure ENEO &amp; Baisse de tension","AKTIVCO GRID ONLY",
AK1962="Coupure ENEO &amp; Baisse de tension","IHS GRID ONLY",
AK1962="Defaut GE &amp; POWER Cabinet","IHS",
AK1962="Sharing","Partners",
AK1962="Sites strategiques &amp; DataCenter","SST &amp; DC",
AK1962="Exclu","Exclu",
AK1962="SAT","SAT",
AK1962="SPARE-ISSUE","SPARE-ISSUE",
AK1962="Fiber CAmtel","TRANS_FO_CAMTEL",
AK1962="Fiber AOF","Fiber AOF",
AK1962="Projet OCM (HUAWEI)","TRAVAUX-HUAWEI",
AK1962="Projet OCM (NOKIA)","TRAVAUX-NOKIA",
AK1962="ACCESS-ISSUE","ACCESS-ISSUE",
AK1962="Projet OCM (ZTE, NOKIA, autres projets)","TRAVAUX OCM",
AK1962="No root CAuse","No root cause",
AK1962="ODU HS","PDH",
AK1962="IP &amp; VLAN","PDH",
AK1962="Warehouse HUAWEI","SPARE-ISSUE",
AK1962="SPARE-HS","SPARE-ISSUE",
AK1962="Power Telco","BSS",AK1962="no impacts","no impacts"
),"")</f>
        <v>No root cause</v>
      </c>
      <c r="AJ1962" s="56" t="str" cm="1">
        <f t="array" ref="AJ1962">IFERROR(_xlfn.IFS(
AK1962="MPR ISSUE","TX ISSUE",
AK1962="BSS Hardware Issue","RAN ISSUE",
AK1962="Sites strategiques, MLL, Pylone, etc.","ENVTECH",
AK1962="AKTIVCO DEFAUT GE &amp; POWER Cabinet","POWER ISSUE",
AK1962="AKTIVCO Coupure ENEO &amp; Baisse de tension","POWER ISSUE",
AK1962="Coupure ENEO &amp; Baisse de tension","POWER ISSUE",
AK1962="Defaut GE &amp; POWER Cabinet","POWER ISSUE",
AK1962="Sharing","POWER ISSUE",
AK1962="Sites strategiques &amp; DataCenter","POWER ISSUE",
AK1962="Exclu","Exclu",
AK1962="SAT","TX ISSUE",
AK1962="SPARE-ISSUE","SPARE-ISSUE",
AK1962="Fiber CAmtel","TX ISSUE",
AK1962="Fiber AOF","TX ISSUE",
AK1962="Projet OCM (HUAWEI)","TRAVAUX-HUAWEI",
AK1962="Projet OCM (NOKIA)","TRAVAUX -NOKIA",
AK1962="ACCESS-ISSUE","ACCESS-ISSUE",
AK1962="Projet OCM (ZTE, NOKIA, autres projets)","TRAVAUX OCM",
AK1962="No root CAuse","No root cause",
AK1962="ODU HS","TX ISSUE",
AK1962="IP &amp; VLAN","TX ISSUE",
AK1962="Warehouse HUAWEI","SPARE-ISSUE",
AK1962="SPARE-HS","SPARE-ISSUE",
AK1962="Power Telco","RAN ISSUE",AK1962="no impacts","no impacts"
),"")</f>
        <v>No root cause</v>
      </c>
      <c r="AK1962" s="81" t="s">
        <v>5620</v>
      </c>
      <c r="AL1962" s="56" t="str" cm="1">
        <f t="array" ref="AL1962">IFERROR(_xlfn.IFS(
AK1962="MPR ISSUE","ACTIVE",
AK1962="BSS Hardware Issue","ACTIVE",
AK1962="Sites strategiques, MLL, Pylone, etc.","PASSIVE",
AK1962="AKTIVCO DEFAUT GE &amp; POWER Cabinet","PASSIVE",
AK1962="AKTIVCO Coupure ENEO &amp; Baisse de tension","PASSIVE",
AK1962="Coupure ENEO &amp; Baisse de tension","PASSIVE",
AK1962="Defaut GE &amp; POWER Cabinet","PASSIVE",
AK1962="Sharing","PASSIVE",
AK1962="Sites strategiques &amp; DataCenter","PASSIVE",
AK1962="Exclu","Exclu",
AK1962="SAT","ACTIVE",
AK1962="SPARE-ISSUE","SPARE-ISSUE",
AK1962="Fiber CAmtel","ACTIVE",
AK1962="Fiber AOF","ACTIVE",
AK1962="Projet OCM (HUAWEI)","PLANNED WORKS",
AK1962="Projet OCM (NOKIA)","PLANNED WORKS",
AK1962="ACCESS-ISSUE","ACCESS-ISSUE",
AK1962="Projet OCM (ZTE, NOKIA, autres projets)","PLANNED WORKS",
AK1962="No root CAuse","No root cause",
AK1962="ODU HS","ACTIVE",
AK1962="IP &amp; VLAN","ACTIVE",
AK1962="Warehouse HUAWEI","SPARE-ISSUE",
AK1962="SPARE-HS","SPARE-ISSUE",
AK1962="Power Telco","ACTIVE", AK1962="no impacts","no impacts"
),"")</f>
        <v>No root cause</v>
      </c>
      <c r="AM1962" s="108" t="s">
        <v>5537</v>
      </c>
      <c r="AN1962" s="117" t="s">
        <v>3869</v>
      </c>
      <c r="AP1962" s="23" t="s">
        <v>5537</v>
      </c>
      <c r="AQ1962" s="23" t="s">
        <v>5537</v>
      </c>
      <c r="AR1962" s="7"/>
      <c r="AS1962" s="6"/>
      <c r="AT1962" s="7"/>
      <c r="AU1962" s="3" t="s">
        <v>5537</v>
      </c>
      <c r="AV1962" s="24" t="s">
        <v>5537</v>
      </c>
      <c r="AW1962" s="24" t="s">
        <v>5537</v>
      </c>
      <c r="AX1962" s="24" t="s">
        <v>5537</v>
      </c>
      <c r="AY1962" s="24" t="s">
        <v>5537</v>
      </c>
      <c r="AZ1962" s="24" t="s">
        <v>5537</v>
      </c>
      <c r="BA1962" s="24" t="s">
        <v>5537</v>
      </c>
      <c r="BB1962" s="24" t="s">
        <v>5537</v>
      </c>
      <c r="BC1962" s="24" t="s">
        <v>5537</v>
      </c>
      <c r="BD1962" s="24" t="s">
        <v>5537</v>
      </c>
      <c r="BE1962" s="24" t="s">
        <v>5537</v>
      </c>
      <c r="BF1962" s="24" t="s">
        <v>5537</v>
      </c>
      <c r="BG1962" s="24" t="s">
        <v>5537</v>
      </c>
      <c r="BH1962" s="24" t="s">
        <v>5537</v>
      </c>
      <c r="BI1962" s="9" t="s">
        <v>5537</v>
      </c>
      <c r="BJ1962" s="14"/>
      <c r="BK1962" s="14" t="s">
        <v>5537</v>
      </c>
      <c r="BL1962" s="14" t="str">
        <f>_xlfn.XLOOKUP(B1962,'[4]cell downs 18042026 17h'!$B:$B,'[4]cell downs 18042026 17h'!$B:$B,"")</f>
        <v/>
      </c>
      <c r="BM1962" s="14" t="str">
        <f>_xlfn.XLOOKUP(B1962,'[5]Cells Huawei 19042026 15h'!$B:$B,'[5]Cells Huawei 19042026 15h'!$B:$B,"")</f>
        <v/>
      </c>
      <c r="BN1962" s="9" t="str">
        <f>_xlfn.XLOOKUP(B1962,'[6]cells down 19042026 9H40'!$B:$B,'[6]cells down 19042026 9H40'!$B:$B,"")</f>
        <v>CTR_394</v>
      </c>
      <c r="BO1962" s="9" t="s">
        <v>5537</v>
      </c>
      <c r="BP1962" s="9" t="s">
        <v>594</v>
      </c>
    </row>
    <row r="1963" spans="1:68" s="9" customFormat="1" x14ac:dyDescent="0.35">
      <c r="A1963" s="1" t="s">
        <v>5213</v>
      </c>
      <c r="B1963" s="8" t="s">
        <v>5214</v>
      </c>
      <c r="C1963" s="3" t="str">
        <f>_xlfn.XLOOKUP(B1963,'[1]daily break down'!$D:$D,'[1]daily break down'!$E:$E,"")</f>
        <v>SUD-OUEST</v>
      </c>
      <c r="D1963" s="1" t="s">
        <v>11</v>
      </c>
      <c r="E1963" s="1" t="s">
        <v>96</v>
      </c>
      <c r="F1963" s="3" t="s">
        <v>13</v>
      </c>
      <c r="G1963" s="1" t="s">
        <v>5213</v>
      </c>
      <c r="H1963" s="40" t="str">
        <f>_xlfn.XLOOKUP(B1963,[2]CALCULATION!$B:$B,[2]CALCULATION!$H:$H,"")</f>
        <v>NOKIA</v>
      </c>
      <c r="I1963" s="34">
        <v>0</v>
      </c>
      <c r="J1963" s="34">
        <v>0</v>
      </c>
      <c r="K1963" s="34">
        <v>0</v>
      </c>
      <c r="L1963" s="34">
        <v>0</v>
      </c>
      <c r="M1963" s="34">
        <v>0</v>
      </c>
      <c r="N1963" s="34">
        <v>0</v>
      </c>
      <c r="O1963" s="34">
        <v>0</v>
      </c>
      <c r="P1963" s="34">
        <v>0</v>
      </c>
      <c r="Q1963" s="34">
        <v>0</v>
      </c>
      <c r="R1963" s="34">
        <v>0</v>
      </c>
      <c r="S1963" s="109">
        <v>0</v>
      </c>
      <c r="T1963" s="109">
        <f>_xlfn.XLOOKUP(B1963,'[3]Nur des jours'!$B:$B,'[3]Nur des jours'!$U:$U,"")</f>
        <v>0</v>
      </c>
      <c r="U1963" s="109">
        <v>0</v>
      </c>
      <c r="V1963" s="109">
        <v>0</v>
      </c>
      <c r="W1963" s="109">
        <v>0</v>
      </c>
      <c r="X1963" s="109">
        <v>0</v>
      </c>
      <c r="Y1963" s="109">
        <v>0</v>
      </c>
      <c r="Z1963" s="109">
        <v>0</v>
      </c>
      <c r="AA1963" s="109">
        <v>0</v>
      </c>
      <c r="AB1963" s="109">
        <v>0</v>
      </c>
      <c r="AC1963" s="109">
        <v>0</v>
      </c>
      <c r="AD1963" s="109">
        <v>0</v>
      </c>
      <c r="AE1963" s="109">
        <v>0</v>
      </c>
      <c r="AF1963" s="109">
        <v>0</v>
      </c>
      <c r="AG1963" s="57" t="str">
        <f>_xlfn.XLOOKUP(B1963,[3]CALCULATION!$B:$B,[3]CALCULATION!$M:$M,"")</f>
        <v>Insecurity</v>
      </c>
      <c r="AH1963" s="57"/>
      <c r="AI1963" s="56" t="str" cm="1">
        <f t="array" ref="AI1963">IFERROR(_xlfn.IFS(
AK1963="MPR ISSUE","PDH",
AK1963="BSS Hardware Issue","BSS",
AK1963="Sites strategiques, MLL, Pylone, etc.","ENVTECH",
AK1963="AKTIVCO DEFAUT GE &amp; POWER Cabinet","AKTIVCO",
AK1963="AKTIVCO Coupure ENEO &amp; Baisse de tension","AKTIVCO GRID ONLY",
AK1963="Coupure ENEO &amp; Baisse de tension","IHS GRID ONLY",
AK1963="Defaut GE &amp; POWER Cabinet","IHS",
AK1963="Sharing","Partners",
AK1963="Sites strategiques &amp; DataCenter","SST &amp; DC",
AK1963="Exclu","Exclu",
AK1963="SAT","SAT",
AK1963="SPARE-ISSUE","SPARE-ISSUE",
AK1963="Fiber CAmtel","TRANS_FO_CAMTEL",
AK1963="Fiber AOF","Fiber AOF",
AK1963="Projet OCM (HUAWEI)","TRAVAUX-HUAWEI",
AK1963="Projet OCM (NOKIA)","TRAVAUX-NOKIA",
AK1963="ACCESS-ISSUE","ACCESS-ISSUE",
AK1963="Projet OCM (ZTE, NOKIA, autres projets)","TRAVAUX OCM",
AK1963="No root CAuse","No root cause",
AK1963="ODU HS","PDH",
AK1963="IP &amp; VLAN","PDH",
AK1963="Warehouse HUAWEI","SPARE-ISSUE",
AK1963="SPARE-HS","SPARE-ISSUE",
AK1963="Power Telco","BSS",AK1963="no impacts","no impacts"
),"")</f>
        <v>No root cause</v>
      </c>
      <c r="AJ1963" s="56" t="str" cm="1">
        <f t="array" ref="AJ1963">IFERROR(_xlfn.IFS(
AK1963="MPR ISSUE","TX ISSUE",
AK1963="BSS Hardware Issue","RAN ISSUE",
AK1963="Sites strategiques, MLL, Pylone, etc.","ENVTECH",
AK1963="AKTIVCO DEFAUT GE &amp; POWER Cabinet","POWER ISSUE",
AK1963="AKTIVCO Coupure ENEO &amp; Baisse de tension","POWER ISSUE",
AK1963="Coupure ENEO &amp; Baisse de tension","POWER ISSUE",
AK1963="Defaut GE &amp; POWER Cabinet","POWER ISSUE",
AK1963="Sharing","POWER ISSUE",
AK1963="Sites strategiques &amp; DataCenter","POWER ISSUE",
AK1963="Exclu","Exclu",
AK1963="SAT","TX ISSUE",
AK1963="SPARE-ISSUE","SPARE-ISSUE",
AK1963="Fiber CAmtel","TX ISSUE",
AK1963="Fiber AOF","TX ISSUE",
AK1963="Projet OCM (HUAWEI)","TRAVAUX-HUAWEI",
AK1963="Projet OCM (NOKIA)","TRAVAUX -NOKIA",
AK1963="ACCESS-ISSUE","ACCESS-ISSUE",
AK1963="Projet OCM (ZTE, NOKIA, autres projets)","TRAVAUX OCM",
AK1963="No root CAuse","No root cause",
AK1963="ODU HS","TX ISSUE",
AK1963="IP &amp; VLAN","TX ISSUE",
AK1963="Warehouse HUAWEI","SPARE-ISSUE",
AK1963="SPARE-HS","SPARE-ISSUE",
AK1963="Power Telco","RAN ISSUE",AK1963="no impacts","no impacts"
),"")</f>
        <v>No root cause</v>
      </c>
      <c r="AK1963" s="81" t="s">
        <v>5620</v>
      </c>
      <c r="AL1963" s="56" t="str" cm="1">
        <f t="array" ref="AL1963">IFERROR(_xlfn.IFS(
AK1963="MPR ISSUE","ACTIVE",
AK1963="BSS Hardware Issue","ACTIVE",
AK1963="Sites strategiques, MLL, Pylone, etc.","PASSIVE",
AK1963="AKTIVCO DEFAUT GE &amp; POWER Cabinet","PASSIVE",
AK1963="AKTIVCO Coupure ENEO &amp; Baisse de tension","PASSIVE",
AK1963="Coupure ENEO &amp; Baisse de tension","PASSIVE",
AK1963="Defaut GE &amp; POWER Cabinet","PASSIVE",
AK1963="Sharing","PASSIVE",
AK1963="Sites strategiques &amp; DataCenter","PASSIVE",
AK1963="Exclu","Exclu",
AK1963="SAT","ACTIVE",
AK1963="SPARE-ISSUE","SPARE-ISSUE",
AK1963="Fiber CAmtel","ACTIVE",
AK1963="Fiber AOF","ACTIVE",
AK1963="Projet OCM (HUAWEI)","PLANNED WORKS",
AK1963="Projet OCM (NOKIA)","PLANNED WORKS",
AK1963="ACCESS-ISSUE","ACCESS-ISSUE",
AK1963="Projet OCM (ZTE, NOKIA, autres projets)","PLANNED WORKS",
AK1963="No root CAuse","No root cause",
AK1963="ODU HS","ACTIVE",
AK1963="IP &amp; VLAN","ACTIVE",
AK1963="Warehouse HUAWEI","SPARE-ISSUE",
AK1963="SPARE-HS","SPARE-ISSUE",
AK1963="Power Telco","ACTIVE", AK1963="no impacts","no impacts"
),"")</f>
        <v>No root cause</v>
      </c>
      <c r="AM1963" s="108" t="s">
        <v>5537</v>
      </c>
      <c r="AN1963" s="117" t="s">
        <v>5214</v>
      </c>
      <c r="AP1963" s="23" t="s">
        <v>5537</v>
      </c>
      <c r="AQ1963" s="23" t="s">
        <v>5537</v>
      </c>
      <c r="AR1963" s="7"/>
      <c r="AS1963" s="6"/>
      <c r="AT1963" s="7"/>
      <c r="AU1963" s="3" t="s">
        <v>5537</v>
      </c>
      <c r="AV1963" s="24" t="s">
        <v>5537</v>
      </c>
      <c r="AW1963" s="24" t="s">
        <v>5537</v>
      </c>
      <c r="AX1963" s="24" t="s">
        <v>5537</v>
      </c>
      <c r="AY1963" s="24" t="s">
        <v>5537</v>
      </c>
      <c r="AZ1963" s="24" t="s">
        <v>5537</v>
      </c>
      <c r="BA1963" s="24" t="s">
        <v>5537</v>
      </c>
      <c r="BB1963" s="24" t="s">
        <v>5537</v>
      </c>
      <c r="BC1963" s="24" t="s">
        <v>5537</v>
      </c>
      <c r="BD1963" s="24" t="s">
        <v>5537</v>
      </c>
      <c r="BE1963" s="24" t="s">
        <v>5537</v>
      </c>
      <c r="BF1963" s="24" t="s">
        <v>5537</v>
      </c>
      <c r="BG1963" s="24" t="s">
        <v>5537</v>
      </c>
      <c r="BH1963" s="24" t="s">
        <v>5537</v>
      </c>
      <c r="BI1963" s="9" t="s">
        <v>5537</v>
      </c>
      <c r="BJ1963" s="14"/>
      <c r="BK1963" s="14" t="s">
        <v>5537</v>
      </c>
      <c r="BL1963" s="14" t="str">
        <f>_xlfn.XLOOKUP(B1963,'[4]cell downs 18042026 17h'!$B:$B,'[4]cell downs 18042026 17h'!$B:$B,"")</f>
        <v/>
      </c>
      <c r="BM1963" s="14" t="str">
        <f>_xlfn.XLOOKUP(B1963,'[5]Cells Huawei 19042026 15h'!$B:$B,'[5]Cells Huawei 19042026 15h'!$B:$B,"")</f>
        <v/>
      </c>
      <c r="BN1963" s="9" t="str">
        <f>_xlfn.XLOOKUP(B1963,'[6]cells down 19042026 9H40'!$B:$B,'[6]cells down 19042026 9H40'!$B:$B,"")</f>
        <v/>
      </c>
      <c r="BO1963" s="9" t="s">
        <v>5214</v>
      </c>
      <c r="BP1963" s="9" t="s">
        <v>1713</v>
      </c>
    </row>
    <row r="1964" spans="1:68" s="9" customFormat="1" x14ac:dyDescent="0.35">
      <c r="A1964" s="1" t="s">
        <v>5215</v>
      </c>
      <c r="B1964" s="8" t="s">
        <v>5216</v>
      </c>
      <c r="C1964" s="3" t="str">
        <f>_xlfn.XLOOKUP(B1964,'[1]daily break down'!$D:$D,'[1]daily break down'!$E:$E,"")</f>
        <v>SUD-OUEST</v>
      </c>
      <c r="D1964" s="1" t="s">
        <v>21</v>
      </c>
      <c r="E1964" s="1" t="s">
        <v>563</v>
      </c>
      <c r="F1964" s="3" t="s">
        <v>13</v>
      </c>
      <c r="G1964" s="1" t="s">
        <v>5215</v>
      </c>
      <c r="H1964" s="40" t="str">
        <f>_xlfn.XLOOKUP(B1964,[2]CALCULATION!$B:$B,[2]CALCULATION!$H:$H,"")</f>
        <v>NOKIA</v>
      </c>
      <c r="I1964" s="34">
        <v>0</v>
      </c>
      <c r="J1964" s="34">
        <v>0</v>
      </c>
      <c r="K1964" s="34">
        <v>0</v>
      </c>
      <c r="L1964" s="34">
        <v>0</v>
      </c>
      <c r="M1964" s="34">
        <v>0</v>
      </c>
      <c r="N1964" s="34">
        <v>0</v>
      </c>
      <c r="O1964" s="34">
        <v>0</v>
      </c>
      <c r="P1964" s="34">
        <v>0</v>
      </c>
      <c r="Q1964" s="34">
        <v>0</v>
      </c>
      <c r="R1964" s="34">
        <v>0</v>
      </c>
      <c r="S1964" s="109">
        <v>0</v>
      </c>
      <c r="T1964" s="109">
        <f>_xlfn.XLOOKUP(B1964,'[3]Nur des jours'!$B:$B,'[3]Nur des jours'!$U:$U,"")</f>
        <v>0</v>
      </c>
      <c r="U1964" s="109">
        <v>0</v>
      </c>
      <c r="V1964" s="109">
        <v>0</v>
      </c>
      <c r="W1964" s="109">
        <v>0</v>
      </c>
      <c r="X1964" s="109">
        <v>0</v>
      </c>
      <c r="Y1964" s="109">
        <v>0</v>
      </c>
      <c r="Z1964" s="109">
        <v>0</v>
      </c>
      <c r="AA1964" s="109">
        <v>0</v>
      </c>
      <c r="AB1964" s="109">
        <v>0</v>
      </c>
      <c r="AC1964" s="109">
        <v>0</v>
      </c>
      <c r="AD1964" s="109">
        <v>0</v>
      </c>
      <c r="AE1964" s="109">
        <v>0</v>
      </c>
      <c r="AF1964" s="109">
        <v>0</v>
      </c>
      <c r="AG1964" s="57" t="str">
        <f>_xlfn.XLOOKUP(B1964,[3]CALCULATION!$B:$B,[3]CALCULATION!$M:$M,"")</f>
        <v>Insecurity</v>
      </c>
      <c r="AH1964" s="57"/>
      <c r="AI1964" s="56" t="str" cm="1">
        <f t="array" ref="AI1964">IFERROR(_xlfn.IFS(
AK1964="MPR ISSUE","PDH",
AK1964="BSS Hardware Issue","BSS",
AK1964="Sites strategiques, MLL, Pylone, etc.","ENVTECH",
AK1964="AKTIVCO DEFAUT GE &amp; POWER Cabinet","AKTIVCO",
AK1964="AKTIVCO Coupure ENEO &amp; Baisse de tension","AKTIVCO GRID ONLY",
AK1964="Coupure ENEO &amp; Baisse de tension","IHS GRID ONLY",
AK1964="Defaut GE &amp; POWER Cabinet","IHS",
AK1964="Sharing","Partners",
AK1964="Sites strategiques &amp; DataCenter","SST &amp; DC",
AK1964="Exclu","Exclu",
AK1964="SAT","SAT",
AK1964="SPARE-ISSUE","SPARE-ISSUE",
AK1964="Fiber CAmtel","TRANS_FO_CAMTEL",
AK1964="Fiber AOF","Fiber AOF",
AK1964="Projet OCM (HUAWEI)","TRAVAUX-HUAWEI",
AK1964="Projet OCM (NOKIA)","TRAVAUX-NOKIA",
AK1964="ACCESS-ISSUE","ACCESS-ISSUE",
AK1964="Projet OCM (ZTE, NOKIA, autres projets)","TRAVAUX OCM",
AK1964="No root CAuse","No root cause",
AK1964="ODU HS","PDH",
AK1964="IP &amp; VLAN","PDH",
AK1964="Warehouse HUAWEI","SPARE-ISSUE",
AK1964="SPARE-HS","SPARE-ISSUE",
AK1964="Power Telco","BSS",AK1964="no impacts","no impacts"
),"")</f>
        <v>No root cause</v>
      </c>
      <c r="AJ1964" s="56" t="str" cm="1">
        <f t="array" ref="AJ1964">IFERROR(_xlfn.IFS(
AK1964="MPR ISSUE","TX ISSUE",
AK1964="BSS Hardware Issue","RAN ISSUE",
AK1964="Sites strategiques, MLL, Pylone, etc.","ENVTECH",
AK1964="AKTIVCO DEFAUT GE &amp; POWER Cabinet","POWER ISSUE",
AK1964="AKTIVCO Coupure ENEO &amp; Baisse de tension","POWER ISSUE",
AK1964="Coupure ENEO &amp; Baisse de tension","POWER ISSUE",
AK1964="Defaut GE &amp; POWER Cabinet","POWER ISSUE",
AK1964="Sharing","POWER ISSUE",
AK1964="Sites strategiques &amp; DataCenter","POWER ISSUE",
AK1964="Exclu","Exclu",
AK1964="SAT","TX ISSUE",
AK1964="SPARE-ISSUE","SPARE-ISSUE",
AK1964="Fiber CAmtel","TX ISSUE",
AK1964="Fiber AOF","TX ISSUE",
AK1964="Projet OCM (HUAWEI)","TRAVAUX-HUAWEI",
AK1964="Projet OCM (NOKIA)","TRAVAUX -NOKIA",
AK1964="ACCESS-ISSUE","ACCESS-ISSUE",
AK1964="Projet OCM (ZTE, NOKIA, autres projets)","TRAVAUX OCM",
AK1964="No root CAuse","No root cause",
AK1964="ODU HS","TX ISSUE",
AK1964="IP &amp; VLAN","TX ISSUE",
AK1964="Warehouse HUAWEI","SPARE-ISSUE",
AK1964="SPARE-HS","SPARE-ISSUE",
AK1964="Power Telco","RAN ISSUE",AK1964="no impacts","no impacts"
),"")</f>
        <v>No root cause</v>
      </c>
      <c r="AK1964" s="81" t="s">
        <v>5620</v>
      </c>
      <c r="AL1964" s="56" t="str" cm="1">
        <f t="array" ref="AL1964">IFERROR(_xlfn.IFS(
AK1964="MPR ISSUE","ACTIVE",
AK1964="BSS Hardware Issue","ACTIVE",
AK1964="Sites strategiques, MLL, Pylone, etc.","PASSIVE",
AK1964="AKTIVCO DEFAUT GE &amp; POWER Cabinet","PASSIVE",
AK1964="AKTIVCO Coupure ENEO &amp; Baisse de tension","PASSIVE",
AK1964="Coupure ENEO &amp; Baisse de tension","PASSIVE",
AK1964="Defaut GE &amp; POWER Cabinet","PASSIVE",
AK1964="Sharing","PASSIVE",
AK1964="Sites strategiques &amp; DataCenter","PASSIVE",
AK1964="Exclu","Exclu",
AK1964="SAT","ACTIVE",
AK1964="SPARE-ISSUE","SPARE-ISSUE",
AK1964="Fiber CAmtel","ACTIVE",
AK1964="Fiber AOF","ACTIVE",
AK1964="Projet OCM (HUAWEI)","PLANNED WORKS",
AK1964="Projet OCM (NOKIA)","PLANNED WORKS",
AK1964="ACCESS-ISSUE","ACCESS-ISSUE",
AK1964="Projet OCM (ZTE, NOKIA, autres projets)","PLANNED WORKS",
AK1964="No root CAuse","No root cause",
AK1964="ODU HS","ACTIVE",
AK1964="IP &amp; VLAN","ACTIVE",
AK1964="Warehouse HUAWEI","SPARE-ISSUE",
AK1964="SPARE-HS","SPARE-ISSUE",
AK1964="Power Telco","ACTIVE", AK1964="no impacts","no impacts"
),"")</f>
        <v>No root cause</v>
      </c>
      <c r="AM1964" s="108" t="s">
        <v>5537</v>
      </c>
      <c r="AN1964" s="117" t="s">
        <v>5216</v>
      </c>
      <c r="AP1964" s="23" t="s">
        <v>5537</v>
      </c>
      <c r="AQ1964" s="23" t="s">
        <v>5537</v>
      </c>
      <c r="AR1964" s="7"/>
      <c r="AS1964" s="6"/>
      <c r="AT1964" s="7"/>
      <c r="AU1964" s="3" t="s">
        <v>5537</v>
      </c>
      <c r="AV1964" s="24" t="s">
        <v>5537</v>
      </c>
      <c r="AW1964" s="24" t="s">
        <v>5537</v>
      </c>
      <c r="AX1964" s="24" t="s">
        <v>5537</v>
      </c>
      <c r="AY1964" s="24" t="s">
        <v>5537</v>
      </c>
      <c r="AZ1964" s="24" t="s">
        <v>5537</v>
      </c>
      <c r="BA1964" s="24" t="s">
        <v>5537</v>
      </c>
      <c r="BB1964" s="24" t="s">
        <v>5537</v>
      </c>
      <c r="BC1964" s="24" t="s">
        <v>5537</v>
      </c>
      <c r="BD1964" s="24" t="s">
        <v>5537</v>
      </c>
      <c r="BE1964" s="24" t="s">
        <v>5537</v>
      </c>
      <c r="BF1964" s="24" t="s">
        <v>5537</v>
      </c>
      <c r="BG1964" s="24" t="s">
        <v>5537</v>
      </c>
      <c r="BH1964" s="24" t="s">
        <v>5537</v>
      </c>
      <c r="BI1964" s="9" t="s">
        <v>5537</v>
      </c>
      <c r="BJ1964" s="14"/>
      <c r="BK1964" s="14" t="s">
        <v>5537</v>
      </c>
      <c r="BL1964" s="14" t="str">
        <f>_xlfn.XLOOKUP(B1964,'[4]cell downs 18042026 17h'!$B:$B,'[4]cell downs 18042026 17h'!$B:$B,"")</f>
        <v/>
      </c>
      <c r="BM1964" s="14" t="str">
        <f>_xlfn.XLOOKUP(B1964,'[5]Cells Huawei 19042026 15h'!$B:$B,'[5]Cells Huawei 19042026 15h'!$B:$B,"")</f>
        <v/>
      </c>
      <c r="BN1964" s="9" t="str">
        <f>_xlfn.XLOOKUP(B1964,'[6]cells down 19042026 9H40'!$B:$B,'[6]cells down 19042026 9H40'!$B:$B,"")</f>
        <v/>
      </c>
      <c r="BO1964" s="9" t="s">
        <v>5537</v>
      </c>
      <c r="BP1964" s="9" t="s">
        <v>12</v>
      </c>
    </row>
    <row r="1965" spans="1:68" s="9" customFormat="1" x14ac:dyDescent="0.35">
      <c r="A1965" s="1" t="s">
        <v>5231</v>
      </c>
      <c r="B1965" s="8" t="s">
        <v>5232</v>
      </c>
      <c r="C1965" s="3" t="str">
        <f>_xlfn.XLOOKUP(B1965,'[1]daily break down'!$D:$D,'[1]daily break down'!$E:$E,"")</f>
        <v>SUD-OUEST</v>
      </c>
      <c r="D1965" s="1" t="s">
        <v>11</v>
      </c>
      <c r="E1965" s="1" t="s">
        <v>96</v>
      </c>
      <c r="F1965" s="3" t="s">
        <v>13</v>
      </c>
      <c r="G1965" s="1" t="s">
        <v>5231</v>
      </c>
      <c r="H1965" s="40" t="str">
        <f>_xlfn.XLOOKUP(B1965,[2]CALCULATION!$B:$B,[2]CALCULATION!$H:$H,"")</f>
        <v>NOKIA</v>
      </c>
      <c r="I1965" s="34">
        <v>0</v>
      </c>
      <c r="J1965" s="34">
        <v>0</v>
      </c>
      <c r="K1965" s="34">
        <v>0</v>
      </c>
      <c r="L1965" s="34">
        <v>0</v>
      </c>
      <c r="M1965" s="34">
        <v>0</v>
      </c>
      <c r="N1965" s="34">
        <v>0</v>
      </c>
      <c r="O1965" s="34">
        <v>0</v>
      </c>
      <c r="P1965" s="34">
        <v>0</v>
      </c>
      <c r="Q1965" s="34">
        <v>0</v>
      </c>
      <c r="R1965" s="34">
        <v>0</v>
      </c>
      <c r="S1965" s="109">
        <v>0</v>
      </c>
      <c r="T1965" s="109">
        <f>_xlfn.XLOOKUP(B1965,'[3]Nur des jours'!$B:$B,'[3]Nur des jours'!$U:$U,"")</f>
        <v>0</v>
      </c>
      <c r="U1965" s="109">
        <v>0</v>
      </c>
      <c r="V1965" s="109">
        <v>0</v>
      </c>
      <c r="W1965" s="109">
        <v>0</v>
      </c>
      <c r="X1965" s="109">
        <v>0</v>
      </c>
      <c r="Y1965" s="109">
        <v>0</v>
      </c>
      <c r="Z1965" s="109">
        <v>0</v>
      </c>
      <c r="AA1965" s="109">
        <v>0</v>
      </c>
      <c r="AB1965" s="109">
        <v>0</v>
      </c>
      <c r="AC1965" s="109">
        <v>0</v>
      </c>
      <c r="AD1965" s="109">
        <v>0</v>
      </c>
      <c r="AE1965" s="109">
        <v>0</v>
      </c>
      <c r="AF1965" s="109">
        <v>0</v>
      </c>
      <c r="AG1965" s="57" t="str">
        <f>_xlfn.XLOOKUP(B1965,[3]CALCULATION!$B:$B,[3]CALCULATION!$M:$M,"")</f>
        <v>Insecurity</v>
      </c>
      <c r="AH1965" s="57"/>
      <c r="AI1965" s="56" t="str" cm="1">
        <f t="array" ref="AI1965">IFERROR(_xlfn.IFS(
AK1965="MPR ISSUE","PDH",
AK1965="BSS Hardware Issue","BSS",
AK1965="Sites strategiques, MLL, Pylone, etc.","ENVTECH",
AK1965="AKTIVCO DEFAUT GE &amp; POWER Cabinet","AKTIVCO",
AK1965="AKTIVCO Coupure ENEO &amp; Baisse de tension","AKTIVCO GRID ONLY",
AK1965="Coupure ENEO &amp; Baisse de tension","IHS GRID ONLY",
AK1965="Defaut GE &amp; POWER Cabinet","IHS",
AK1965="Sharing","Partners",
AK1965="Sites strategiques &amp; DataCenter","SST &amp; DC",
AK1965="Exclu","Exclu",
AK1965="SAT","SAT",
AK1965="SPARE-ISSUE","SPARE-ISSUE",
AK1965="Fiber CAmtel","TRANS_FO_CAMTEL",
AK1965="Fiber AOF","Fiber AOF",
AK1965="Projet OCM (HUAWEI)","TRAVAUX-HUAWEI",
AK1965="Projet OCM (NOKIA)","TRAVAUX-NOKIA",
AK1965="ACCESS-ISSUE","ACCESS-ISSUE",
AK1965="Projet OCM (ZTE, NOKIA, autres projets)","TRAVAUX OCM",
AK1965="No root CAuse","No root cause",
AK1965="ODU HS","PDH",
AK1965="IP &amp; VLAN","PDH",
AK1965="Warehouse HUAWEI","SPARE-ISSUE",
AK1965="SPARE-HS","SPARE-ISSUE",
AK1965="Power Telco","BSS",AK1965="no impacts","no impacts"
),"")</f>
        <v>No root cause</v>
      </c>
      <c r="AJ1965" s="56" t="str" cm="1">
        <f t="array" ref="AJ1965">IFERROR(_xlfn.IFS(
AK1965="MPR ISSUE","TX ISSUE",
AK1965="BSS Hardware Issue","RAN ISSUE",
AK1965="Sites strategiques, MLL, Pylone, etc.","ENVTECH",
AK1965="AKTIVCO DEFAUT GE &amp; POWER Cabinet","POWER ISSUE",
AK1965="AKTIVCO Coupure ENEO &amp; Baisse de tension","POWER ISSUE",
AK1965="Coupure ENEO &amp; Baisse de tension","POWER ISSUE",
AK1965="Defaut GE &amp; POWER Cabinet","POWER ISSUE",
AK1965="Sharing","POWER ISSUE",
AK1965="Sites strategiques &amp; DataCenter","POWER ISSUE",
AK1965="Exclu","Exclu",
AK1965="SAT","TX ISSUE",
AK1965="SPARE-ISSUE","SPARE-ISSUE",
AK1965="Fiber CAmtel","TX ISSUE",
AK1965="Fiber AOF","TX ISSUE",
AK1965="Projet OCM (HUAWEI)","TRAVAUX-HUAWEI",
AK1965="Projet OCM (NOKIA)","TRAVAUX -NOKIA",
AK1965="ACCESS-ISSUE","ACCESS-ISSUE",
AK1965="Projet OCM (ZTE, NOKIA, autres projets)","TRAVAUX OCM",
AK1965="No root CAuse","No root cause",
AK1965="ODU HS","TX ISSUE",
AK1965="IP &amp; VLAN","TX ISSUE",
AK1965="Warehouse HUAWEI","SPARE-ISSUE",
AK1965="SPARE-HS","SPARE-ISSUE",
AK1965="Power Telco","RAN ISSUE",AK1965="no impacts","no impacts"
),"")</f>
        <v>No root cause</v>
      </c>
      <c r="AK1965" s="81" t="s">
        <v>5620</v>
      </c>
      <c r="AL1965" s="56" t="str" cm="1">
        <f t="array" ref="AL1965">IFERROR(_xlfn.IFS(
AK1965="MPR ISSUE","ACTIVE",
AK1965="BSS Hardware Issue","ACTIVE",
AK1965="Sites strategiques, MLL, Pylone, etc.","PASSIVE",
AK1965="AKTIVCO DEFAUT GE &amp; POWER Cabinet","PASSIVE",
AK1965="AKTIVCO Coupure ENEO &amp; Baisse de tension","PASSIVE",
AK1965="Coupure ENEO &amp; Baisse de tension","PASSIVE",
AK1965="Defaut GE &amp; POWER Cabinet","PASSIVE",
AK1965="Sharing","PASSIVE",
AK1965="Sites strategiques &amp; DataCenter","PASSIVE",
AK1965="Exclu","Exclu",
AK1965="SAT","ACTIVE",
AK1965="SPARE-ISSUE","SPARE-ISSUE",
AK1965="Fiber CAmtel","ACTIVE",
AK1965="Fiber AOF","ACTIVE",
AK1965="Projet OCM (HUAWEI)","PLANNED WORKS",
AK1965="Projet OCM (NOKIA)","PLANNED WORKS",
AK1965="ACCESS-ISSUE","ACCESS-ISSUE",
AK1965="Projet OCM (ZTE, NOKIA, autres projets)","PLANNED WORKS",
AK1965="No root CAuse","No root cause",
AK1965="ODU HS","ACTIVE",
AK1965="IP &amp; VLAN","ACTIVE",
AK1965="Warehouse HUAWEI","SPARE-ISSUE",
AK1965="SPARE-HS","SPARE-ISSUE",
AK1965="Power Telco","ACTIVE", AK1965="no impacts","no impacts"
),"")</f>
        <v>No root cause</v>
      </c>
      <c r="AM1965" s="108" t="s">
        <v>5537</v>
      </c>
      <c r="AN1965" s="117" t="s">
        <v>5232</v>
      </c>
      <c r="AP1965" s="23" t="s">
        <v>5537</v>
      </c>
      <c r="AQ1965" s="23" t="s">
        <v>5537</v>
      </c>
      <c r="AR1965" s="7"/>
      <c r="AS1965" s="6"/>
      <c r="AT1965" s="7"/>
      <c r="AU1965" s="3" t="s">
        <v>5537</v>
      </c>
      <c r="AV1965" s="24" t="s">
        <v>5537</v>
      </c>
      <c r="AW1965" s="24" t="s">
        <v>5537</v>
      </c>
      <c r="AX1965" s="24" t="s">
        <v>5537</v>
      </c>
      <c r="AY1965" s="24" t="s">
        <v>5537</v>
      </c>
      <c r="AZ1965" s="24" t="s">
        <v>5537</v>
      </c>
      <c r="BA1965" s="24" t="s">
        <v>5537</v>
      </c>
      <c r="BB1965" s="24" t="s">
        <v>5537</v>
      </c>
      <c r="BC1965" s="24" t="s">
        <v>5537</v>
      </c>
      <c r="BD1965" s="24" t="s">
        <v>5537</v>
      </c>
      <c r="BE1965" s="24" t="s">
        <v>5537</v>
      </c>
      <c r="BF1965" s="24" t="s">
        <v>5537</v>
      </c>
      <c r="BG1965" s="24" t="s">
        <v>5537</v>
      </c>
      <c r="BH1965" s="24" t="s">
        <v>5537</v>
      </c>
      <c r="BI1965" s="9" t="s">
        <v>5537</v>
      </c>
      <c r="BJ1965" s="14"/>
      <c r="BK1965" s="14" t="s">
        <v>5537</v>
      </c>
      <c r="BL1965" s="14" t="str">
        <f>_xlfn.XLOOKUP(B1965,'[4]cell downs 18042026 17h'!$B:$B,'[4]cell downs 18042026 17h'!$B:$B,"")</f>
        <v/>
      </c>
      <c r="BM1965" s="14" t="str">
        <f>_xlfn.XLOOKUP(B1965,'[5]Cells Huawei 19042026 15h'!$B:$B,'[5]Cells Huawei 19042026 15h'!$B:$B,"")</f>
        <v/>
      </c>
      <c r="BN1965" s="9" t="str">
        <f>_xlfn.XLOOKUP(B1965,'[6]cells down 19042026 9H40'!$B:$B,'[6]cells down 19042026 9H40'!$B:$B,"")</f>
        <v/>
      </c>
      <c r="BO1965" s="9" t="s">
        <v>5232</v>
      </c>
      <c r="BP1965" s="9" t="s">
        <v>5537</v>
      </c>
    </row>
    <row r="1966" spans="1:68" s="9" customFormat="1" x14ac:dyDescent="0.35">
      <c r="A1966" s="1" t="s">
        <v>5233</v>
      </c>
      <c r="B1966" s="8" t="s">
        <v>5234</v>
      </c>
      <c r="C1966" s="3" t="str">
        <f>_xlfn.XLOOKUP(B1966,'[1]daily break down'!$D:$D,'[1]daily break down'!$E:$E,"")</f>
        <v>SUD-OUEST</v>
      </c>
      <c r="D1966" s="1" t="s">
        <v>21</v>
      </c>
      <c r="E1966" s="1" t="e">
        <v>#N/A</v>
      </c>
      <c r="F1966" s="3" t="s">
        <v>13</v>
      </c>
      <c r="G1966" s="1" t="s">
        <v>5233</v>
      </c>
      <c r="H1966" s="40" t="str">
        <f>_xlfn.XLOOKUP(B1966,[2]CALCULATION!$B:$B,[2]CALCULATION!$H:$H,"")</f>
        <v>NOKIA</v>
      </c>
      <c r="I1966" s="34">
        <v>0</v>
      </c>
      <c r="J1966" s="34">
        <v>0</v>
      </c>
      <c r="K1966" s="34">
        <v>0</v>
      </c>
      <c r="L1966" s="34">
        <v>0</v>
      </c>
      <c r="M1966" s="34">
        <v>0</v>
      </c>
      <c r="N1966" s="34">
        <v>0</v>
      </c>
      <c r="O1966" s="34">
        <v>0</v>
      </c>
      <c r="P1966" s="34">
        <v>0</v>
      </c>
      <c r="Q1966" s="34">
        <v>0</v>
      </c>
      <c r="R1966" s="34">
        <v>0</v>
      </c>
      <c r="S1966" s="109">
        <v>0</v>
      </c>
      <c r="T1966" s="109">
        <f>_xlfn.XLOOKUP(B1966,'[3]Nur des jours'!$B:$B,'[3]Nur des jours'!$U:$U,"")</f>
        <v>0</v>
      </c>
      <c r="U1966" s="109">
        <v>0</v>
      </c>
      <c r="V1966" s="109">
        <v>0</v>
      </c>
      <c r="W1966" s="109">
        <v>0</v>
      </c>
      <c r="X1966" s="109">
        <v>0</v>
      </c>
      <c r="Y1966" s="109">
        <v>0</v>
      </c>
      <c r="Z1966" s="109">
        <v>0</v>
      </c>
      <c r="AA1966" s="109">
        <v>0</v>
      </c>
      <c r="AB1966" s="109">
        <v>0</v>
      </c>
      <c r="AC1966" s="109">
        <v>0</v>
      </c>
      <c r="AD1966" s="109">
        <v>0</v>
      </c>
      <c r="AE1966" s="109">
        <v>0</v>
      </c>
      <c r="AF1966" s="109">
        <v>0</v>
      </c>
      <c r="AG1966" s="57" t="str">
        <f>_xlfn.XLOOKUP(B1966,[3]CALCULATION!$B:$B,[3]CALCULATION!$M:$M,"")</f>
        <v>Insecurity</v>
      </c>
      <c r="AH1966" s="57"/>
      <c r="AI1966" s="56" t="str" cm="1">
        <f t="array" ref="AI1966">IFERROR(_xlfn.IFS(
AK1966="MPR ISSUE","PDH",
AK1966="BSS Hardware Issue","BSS",
AK1966="Sites strategiques, MLL, Pylone, etc.","ENVTECH",
AK1966="AKTIVCO DEFAUT GE &amp; POWER Cabinet","AKTIVCO",
AK1966="AKTIVCO Coupure ENEO &amp; Baisse de tension","AKTIVCO GRID ONLY",
AK1966="Coupure ENEO &amp; Baisse de tension","IHS GRID ONLY",
AK1966="Defaut GE &amp; POWER Cabinet","IHS",
AK1966="Sharing","Partners",
AK1966="Sites strategiques &amp; DataCenter","SST &amp; DC",
AK1966="Exclu","Exclu",
AK1966="SAT","SAT",
AK1966="SPARE-ISSUE","SPARE-ISSUE",
AK1966="Fiber CAmtel","TRANS_FO_CAMTEL",
AK1966="Fiber AOF","Fiber AOF",
AK1966="Projet OCM (HUAWEI)","TRAVAUX-HUAWEI",
AK1966="Projet OCM (NOKIA)","TRAVAUX-NOKIA",
AK1966="ACCESS-ISSUE","ACCESS-ISSUE",
AK1966="Projet OCM (ZTE, NOKIA, autres projets)","TRAVAUX OCM",
AK1966="No root CAuse","No root cause",
AK1966="ODU HS","PDH",
AK1966="IP &amp; VLAN","PDH",
AK1966="Warehouse HUAWEI","SPARE-ISSUE",
AK1966="SPARE-HS","SPARE-ISSUE",
AK1966="Power Telco","BSS",AK1966="no impacts","no impacts"
),"")</f>
        <v>No root cause</v>
      </c>
      <c r="AJ1966" s="56" t="str" cm="1">
        <f t="array" ref="AJ1966">IFERROR(_xlfn.IFS(
AK1966="MPR ISSUE","TX ISSUE",
AK1966="BSS Hardware Issue","RAN ISSUE",
AK1966="Sites strategiques, MLL, Pylone, etc.","ENVTECH",
AK1966="AKTIVCO DEFAUT GE &amp; POWER Cabinet","POWER ISSUE",
AK1966="AKTIVCO Coupure ENEO &amp; Baisse de tension","POWER ISSUE",
AK1966="Coupure ENEO &amp; Baisse de tension","POWER ISSUE",
AK1966="Defaut GE &amp; POWER Cabinet","POWER ISSUE",
AK1966="Sharing","POWER ISSUE",
AK1966="Sites strategiques &amp; DataCenter","POWER ISSUE",
AK1966="Exclu","Exclu",
AK1966="SAT","TX ISSUE",
AK1966="SPARE-ISSUE","SPARE-ISSUE",
AK1966="Fiber CAmtel","TX ISSUE",
AK1966="Fiber AOF","TX ISSUE",
AK1966="Projet OCM (HUAWEI)","TRAVAUX-HUAWEI",
AK1966="Projet OCM (NOKIA)","TRAVAUX -NOKIA",
AK1966="ACCESS-ISSUE","ACCESS-ISSUE",
AK1966="Projet OCM (ZTE, NOKIA, autres projets)","TRAVAUX OCM",
AK1966="No root CAuse","No root cause",
AK1966="ODU HS","TX ISSUE",
AK1966="IP &amp; VLAN","TX ISSUE",
AK1966="Warehouse HUAWEI","SPARE-ISSUE",
AK1966="SPARE-HS","SPARE-ISSUE",
AK1966="Power Telco","RAN ISSUE",AK1966="no impacts","no impacts"
),"")</f>
        <v>No root cause</v>
      </c>
      <c r="AK1966" s="81" t="s">
        <v>5620</v>
      </c>
      <c r="AL1966" s="56" t="str" cm="1">
        <f t="array" ref="AL1966">IFERROR(_xlfn.IFS(
AK1966="MPR ISSUE","ACTIVE",
AK1966="BSS Hardware Issue","ACTIVE",
AK1966="Sites strategiques, MLL, Pylone, etc.","PASSIVE",
AK1966="AKTIVCO DEFAUT GE &amp; POWER Cabinet","PASSIVE",
AK1966="AKTIVCO Coupure ENEO &amp; Baisse de tension","PASSIVE",
AK1966="Coupure ENEO &amp; Baisse de tension","PASSIVE",
AK1966="Defaut GE &amp; POWER Cabinet","PASSIVE",
AK1966="Sharing","PASSIVE",
AK1966="Sites strategiques &amp; DataCenter","PASSIVE",
AK1966="Exclu","Exclu",
AK1966="SAT","ACTIVE",
AK1966="SPARE-ISSUE","SPARE-ISSUE",
AK1966="Fiber CAmtel","ACTIVE",
AK1966="Fiber AOF","ACTIVE",
AK1966="Projet OCM (HUAWEI)","PLANNED WORKS",
AK1966="Projet OCM (NOKIA)","PLANNED WORKS",
AK1966="ACCESS-ISSUE","ACCESS-ISSUE",
AK1966="Projet OCM (ZTE, NOKIA, autres projets)","PLANNED WORKS",
AK1966="No root CAuse","No root cause",
AK1966="ODU HS","ACTIVE",
AK1966="IP &amp; VLAN","ACTIVE",
AK1966="Warehouse HUAWEI","SPARE-ISSUE",
AK1966="SPARE-HS","SPARE-ISSUE",
AK1966="Power Telco","ACTIVE", AK1966="no impacts","no impacts"
),"")</f>
        <v>No root cause</v>
      </c>
      <c r="AM1966" s="108" t="s">
        <v>5537</v>
      </c>
      <c r="AN1966" s="117" t="s">
        <v>5234</v>
      </c>
      <c r="AP1966" s="23" t="s">
        <v>5537</v>
      </c>
      <c r="AQ1966" s="23" t="s">
        <v>5537</v>
      </c>
      <c r="AR1966" s="7"/>
      <c r="AS1966" s="6"/>
      <c r="AT1966" s="7"/>
      <c r="AU1966" s="3" t="s">
        <v>5537</v>
      </c>
      <c r="AV1966" s="24" t="s">
        <v>5537</v>
      </c>
      <c r="AW1966" s="24" t="s">
        <v>5537</v>
      </c>
      <c r="AX1966" s="24" t="s">
        <v>5537</v>
      </c>
      <c r="AY1966" s="24" t="s">
        <v>5537</v>
      </c>
      <c r="AZ1966" s="24" t="s">
        <v>5537</v>
      </c>
      <c r="BA1966" s="24" t="s">
        <v>5537</v>
      </c>
      <c r="BB1966" s="24" t="s">
        <v>5537</v>
      </c>
      <c r="BC1966" s="24" t="s">
        <v>5537</v>
      </c>
      <c r="BD1966" s="24" t="s">
        <v>5537</v>
      </c>
      <c r="BE1966" s="24" t="s">
        <v>5537</v>
      </c>
      <c r="BF1966" s="24" t="s">
        <v>5537</v>
      </c>
      <c r="BG1966" s="24" t="s">
        <v>5537</v>
      </c>
      <c r="BH1966" s="24" t="s">
        <v>5537</v>
      </c>
      <c r="BI1966" s="9" t="s">
        <v>5537</v>
      </c>
      <c r="BJ1966" s="14"/>
      <c r="BK1966" s="14" t="s">
        <v>5537</v>
      </c>
      <c r="BL1966" s="14" t="str">
        <f>_xlfn.XLOOKUP(B1966,'[4]cell downs 18042026 17h'!$B:$B,'[4]cell downs 18042026 17h'!$B:$B,"")</f>
        <v/>
      </c>
      <c r="BM1966" s="14" t="str">
        <f>_xlfn.XLOOKUP(B1966,'[5]Cells Huawei 19042026 15h'!$B:$B,'[5]Cells Huawei 19042026 15h'!$B:$B,"")</f>
        <v/>
      </c>
      <c r="BN1966" s="9" t="str">
        <f>_xlfn.XLOOKUP(B1966,'[6]cells down 19042026 9H40'!$B:$B,'[6]cells down 19042026 9H40'!$B:$B,"")</f>
        <v/>
      </c>
      <c r="BO1966" s="9" t="s">
        <v>5537</v>
      </c>
      <c r="BP1966" s="9" t="s">
        <v>5537</v>
      </c>
    </row>
    <row r="1967" spans="1:68" s="9" customFormat="1" x14ac:dyDescent="0.35">
      <c r="A1967" s="1" t="s">
        <v>5246</v>
      </c>
      <c r="B1967" s="8" t="s">
        <v>5247</v>
      </c>
      <c r="C1967" s="3" t="str">
        <f>_xlfn.XLOOKUP(B1967,'[1]daily break down'!$D:$D,'[1]daily break down'!$E:$E,"")</f>
        <v>SUD-OUEST</v>
      </c>
      <c r="D1967" s="1" t="s">
        <v>11</v>
      </c>
      <c r="E1967" s="1" t="s">
        <v>1160</v>
      </c>
      <c r="F1967" s="3" t="s">
        <v>13</v>
      </c>
      <c r="G1967" s="1" t="s">
        <v>5248</v>
      </c>
      <c r="H1967" s="39" t="str">
        <f>_xlfn.XLOOKUP(B1967,[2]CALCULATION!$B:$B,[2]CALCULATION!$H:$H,"")</f>
        <v>Huawei</v>
      </c>
      <c r="I1967" s="34">
        <v>0</v>
      </c>
      <c r="J1967" s="34">
        <v>0</v>
      </c>
      <c r="K1967" s="34">
        <v>0</v>
      </c>
      <c r="L1967" s="34">
        <v>0</v>
      </c>
      <c r="M1967" s="34">
        <v>0</v>
      </c>
      <c r="N1967" s="34">
        <v>0</v>
      </c>
      <c r="O1967" s="34">
        <v>0</v>
      </c>
      <c r="P1967" s="34">
        <v>0</v>
      </c>
      <c r="Q1967" s="34">
        <v>0</v>
      </c>
      <c r="R1967" s="34">
        <v>0</v>
      </c>
      <c r="S1967" s="109">
        <v>0</v>
      </c>
      <c r="T1967" s="109">
        <f>_xlfn.XLOOKUP(B1967,'[3]Nur des jours'!$B:$B,'[3]Nur des jours'!$U:$U,"")</f>
        <v>0</v>
      </c>
      <c r="U1967" s="109">
        <v>0</v>
      </c>
      <c r="V1967" s="109">
        <v>0</v>
      </c>
      <c r="W1967" s="109">
        <v>0</v>
      </c>
      <c r="X1967" s="109">
        <v>0</v>
      </c>
      <c r="Y1967" s="109">
        <v>0</v>
      </c>
      <c r="Z1967" s="109">
        <v>0</v>
      </c>
      <c r="AA1967" s="109">
        <v>0</v>
      </c>
      <c r="AB1967" s="109">
        <v>0</v>
      </c>
      <c r="AC1967" s="109">
        <v>0</v>
      </c>
      <c r="AD1967" s="109">
        <v>0</v>
      </c>
      <c r="AE1967" s="109">
        <v>0</v>
      </c>
      <c r="AF1967" s="109">
        <v>0</v>
      </c>
      <c r="AG1967" s="57" t="str">
        <f>_xlfn.XLOOKUP(B1967,[3]CALCULATION!$B:$B,[3]CALCULATION!$M:$M,"")</f>
        <v>EXCLU</v>
      </c>
      <c r="AH1967" s="57"/>
      <c r="AI1967" s="56" t="str" cm="1">
        <f t="array" ref="AI1967">IFERROR(_xlfn.IFS(
AK1967="MPR ISSUE","PDH",
AK1967="BSS Hardware Issue","BSS",
AK1967="Sites strategiques, MLL, Pylone, etc.","ENVTECH",
AK1967="AKTIVCO DEFAUT GE &amp; POWER Cabinet","AKTIVCO",
AK1967="AKTIVCO Coupure ENEO &amp; Baisse de tension","AKTIVCO GRID ONLY",
AK1967="Coupure ENEO &amp; Baisse de tension","IHS GRID ONLY",
AK1967="Defaut GE &amp; POWER Cabinet","IHS",
AK1967="Sharing","Partners",
AK1967="Sites strategiques &amp; DataCenter","SST &amp; DC",
AK1967="Exclu","Exclu",
AK1967="SAT","SAT",
AK1967="SPARE-ISSUE","SPARE-ISSUE",
AK1967="Fiber CAmtel","TRANS_FO_CAMTEL",
AK1967="Fiber AOF","Fiber AOF",
AK1967="Projet OCM (HUAWEI)","TRAVAUX-HUAWEI",
AK1967="Projet OCM (NOKIA)","TRAVAUX-NOKIA",
AK1967="ACCESS-ISSUE","ACCESS-ISSUE",
AK1967="Projet OCM (ZTE, NOKIA, autres projets)","TRAVAUX OCM",
AK1967="No root CAuse","No root cause",
AK1967="ODU HS","PDH",
AK1967="IP &amp; VLAN","PDH",
AK1967="Warehouse HUAWEI","SPARE-ISSUE",
AK1967="SPARE-HS","SPARE-ISSUE",
AK1967="Power Telco","BSS",AK1967="no impacts","no impacts"
),"")</f>
        <v>Exclu</v>
      </c>
      <c r="AJ1967" s="56" t="str" cm="1">
        <f t="array" ref="AJ1967">IFERROR(_xlfn.IFS(
AK1967="MPR ISSUE","TX ISSUE",
AK1967="BSS Hardware Issue","RAN ISSUE",
AK1967="Sites strategiques, MLL, Pylone, etc.","ENVTECH",
AK1967="AKTIVCO DEFAUT GE &amp; POWER Cabinet","POWER ISSUE",
AK1967="AKTIVCO Coupure ENEO &amp; Baisse de tension","POWER ISSUE",
AK1967="Coupure ENEO &amp; Baisse de tension","POWER ISSUE",
AK1967="Defaut GE &amp; POWER Cabinet","POWER ISSUE",
AK1967="Sharing","POWER ISSUE",
AK1967="Sites strategiques &amp; DataCenter","POWER ISSUE",
AK1967="Exclu","Exclu",
AK1967="SAT","TX ISSUE",
AK1967="SPARE-ISSUE","SPARE-ISSUE",
AK1967="Fiber CAmtel","TX ISSUE",
AK1967="Fiber AOF","TX ISSUE",
AK1967="Projet OCM (HUAWEI)","TRAVAUX-HUAWEI",
AK1967="Projet OCM (NOKIA)","TRAVAUX -NOKIA",
AK1967="ACCESS-ISSUE","ACCESS-ISSUE",
AK1967="Projet OCM (ZTE, NOKIA, autres projets)","TRAVAUX OCM",
AK1967="No root CAuse","No root cause",
AK1967="ODU HS","TX ISSUE",
AK1967="IP &amp; VLAN","TX ISSUE",
AK1967="Warehouse HUAWEI","SPARE-ISSUE",
AK1967="SPARE-HS","SPARE-ISSUE",
AK1967="Power Telco","RAN ISSUE",AK1967="no impacts","no impacts"
),"")</f>
        <v>Exclu</v>
      </c>
      <c r="AK1967" s="81" t="s">
        <v>5559</v>
      </c>
      <c r="AL1967" s="56" t="str" cm="1">
        <f t="array" ref="AL1967">IFERROR(_xlfn.IFS(
AK1967="MPR ISSUE","ACTIVE",
AK1967="BSS Hardware Issue","ACTIVE",
AK1967="Sites strategiques, MLL, Pylone, etc.","PASSIVE",
AK1967="AKTIVCO DEFAUT GE &amp; POWER Cabinet","PASSIVE",
AK1967="AKTIVCO Coupure ENEO &amp; Baisse de tension","PASSIVE",
AK1967="Coupure ENEO &amp; Baisse de tension","PASSIVE",
AK1967="Defaut GE &amp; POWER Cabinet","PASSIVE",
AK1967="Sharing","PASSIVE",
AK1967="Sites strategiques &amp; DataCenter","PASSIVE",
AK1967="Exclu","Exclu",
AK1967="SAT","ACTIVE",
AK1967="SPARE-ISSUE","SPARE-ISSUE",
AK1967="Fiber CAmtel","ACTIVE",
AK1967="Fiber AOF","ACTIVE",
AK1967="Projet OCM (HUAWEI)","PLANNED WORKS",
AK1967="Projet OCM (NOKIA)","PLANNED WORKS",
AK1967="ACCESS-ISSUE","ACCESS-ISSUE",
AK1967="Projet OCM (ZTE, NOKIA, autres projets)","PLANNED WORKS",
AK1967="No root CAuse","No root cause",
AK1967="ODU HS","ACTIVE",
AK1967="IP &amp; VLAN","ACTIVE",
AK1967="Warehouse HUAWEI","SPARE-ISSUE",
AK1967="SPARE-HS","SPARE-ISSUE",
AK1967="Power Telco","ACTIVE", AK1967="no impacts","no impacts"
),"")</f>
        <v>Exclu</v>
      </c>
      <c r="AM1967" s="108" t="s">
        <v>5537</v>
      </c>
      <c r="AN1967" s="117" t="s">
        <v>5247</v>
      </c>
      <c r="AP1967" s="23" t="s">
        <v>5537</v>
      </c>
      <c r="AQ1967" s="23" t="s">
        <v>5537</v>
      </c>
      <c r="AR1967" s="7"/>
      <c r="AS1967" s="6"/>
      <c r="AT1967" s="7"/>
      <c r="AU1967" s="3" t="s">
        <v>5537</v>
      </c>
      <c r="AV1967" s="24" t="s">
        <v>5537</v>
      </c>
      <c r="AW1967" s="24" t="s">
        <v>5537</v>
      </c>
      <c r="AX1967" s="24" t="s">
        <v>5537</v>
      </c>
      <c r="AY1967" s="24" t="s">
        <v>5537</v>
      </c>
      <c r="AZ1967" s="24" t="s">
        <v>5537</v>
      </c>
      <c r="BA1967" s="24" t="s">
        <v>5537</v>
      </c>
      <c r="BB1967" s="24" t="s">
        <v>5537</v>
      </c>
      <c r="BC1967" s="24" t="s">
        <v>5537</v>
      </c>
      <c r="BD1967" s="24" t="s">
        <v>5537</v>
      </c>
      <c r="BE1967" s="24" t="s">
        <v>5537</v>
      </c>
      <c r="BF1967" s="24" t="s">
        <v>5537</v>
      </c>
      <c r="BG1967" s="24" t="s">
        <v>5537</v>
      </c>
      <c r="BH1967" s="24" t="s">
        <v>5537</v>
      </c>
      <c r="BI1967" s="9" t="s">
        <v>5537</v>
      </c>
      <c r="BJ1967" s="14"/>
      <c r="BK1967" s="14" t="s">
        <v>5537</v>
      </c>
      <c r="BL1967" s="14" t="str">
        <f>_xlfn.XLOOKUP(B1967,'[4]cell downs 18042026 17h'!$B:$B,'[4]cell downs 18042026 17h'!$B:$B,"")</f>
        <v/>
      </c>
      <c r="BM1967" s="14" t="str">
        <f>_xlfn.XLOOKUP(B1967,'[5]Cells Huawei 19042026 15h'!$B:$B,'[5]Cells Huawei 19042026 15h'!$B:$B,"")</f>
        <v/>
      </c>
      <c r="BN1967" s="9" t="str">
        <f>_xlfn.XLOOKUP(B1967,'[6]cells down 19042026 9H40'!$B:$B,'[6]cells down 19042026 9H40'!$B:$B,"")</f>
        <v/>
      </c>
      <c r="BO1967" s="9" t="s">
        <v>5247</v>
      </c>
      <c r="BP1967" s="9" t="s">
        <v>12</v>
      </c>
    </row>
    <row r="1968" spans="1:68" s="9" customFormat="1" ht="14.5" customHeight="1" x14ac:dyDescent="0.35">
      <c r="A1968" s="1" t="s">
        <v>5254</v>
      </c>
      <c r="B1968" s="8" t="s">
        <v>5255</v>
      </c>
      <c r="C1968" s="3" t="str">
        <f>_xlfn.XLOOKUP(B1968,'[1]daily break down'!$D:$D,'[1]daily break down'!$E:$E,"")</f>
        <v>SUD-OUEST</v>
      </c>
      <c r="D1968" s="1" t="s">
        <v>11</v>
      </c>
      <c r="E1968" s="1" t="s">
        <v>1160</v>
      </c>
      <c r="F1968" s="3" t="s">
        <v>13</v>
      </c>
      <c r="G1968" s="1" t="s">
        <v>5256</v>
      </c>
      <c r="H1968" s="40" t="str">
        <f>_xlfn.XLOOKUP(B1968,[2]CALCULATION!$B:$B,[2]CALCULATION!$H:$H,"")</f>
        <v>NOKIA</v>
      </c>
      <c r="I1968" s="34">
        <v>0</v>
      </c>
      <c r="J1968" s="34">
        <v>0</v>
      </c>
      <c r="K1968" s="34">
        <v>0</v>
      </c>
      <c r="L1968" s="34">
        <v>0</v>
      </c>
      <c r="M1968" s="34">
        <v>0</v>
      </c>
      <c r="N1968" s="34">
        <v>0</v>
      </c>
      <c r="O1968" s="34">
        <v>0</v>
      </c>
      <c r="P1968" s="34">
        <v>0</v>
      </c>
      <c r="Q1968" s="34">
        <v>0</v>
      </c>
      <c r="R1968" s="34">
        <v>0</v>
      </c>
      <c r="S1968" s="109">
        <v>0</v>
      </c>
      <c r="T1968" s="109">
        <f>_xlfn.XLOOKUP(B1968,'[3]Nur des jours'!$B:$B,'[3]Nur des jours'!$U:$U,"")</f>
        <v>0</v>
      </c>
      <c r="U1968" s="109">
        <v>0</v>
      </c>
      <c r="V1968" s="109">
        <v>0</v>
      </c>
      <c r="W1968" s="109">
        <v>0</v>
      </c>
      <c r="X1968" s="109">
        <v>0</v>
      </c>
      <c r="Y1968" s="109">
        <v>0</v>
      </c>
      <c r="Z1968" s="109">
        <v>0</v>
      </c>
      <c r="AA1968" s="109">
        <v>0</v>
      </c>
      <c r="AB1968" s="109">
        <v>0</v>
      </c>
      <c r="AC1968" s="109">
        <v>0</v>
      </c>
      <c r="AD1968" s="109">
        <v>0</v>
      </c>
      <c r="AE1968" s="109">
        <v>0</v>
      </c>
      <c r="AF1968" s="109">
        <v>0</v>
      </c>
      <c r="AG1968" s="57" t="str">
        <f>_xlfn.XLOOKUP(B1968,[3]CALCULATION!$B:$B,[3]CALCULATION!$M:$M,"")</f>
        <v>Insecurity</v>
      </c>
      <c r="AH1968" s="57"/>
      <c r="AI1968" s="56" t="str" cm="1">
        <f t="array" ref="AI1968">IFERROR(_xlfn.IFS(
AK1968="MPR ISSUE","PDH",
AK1968="BSS Hardware Issue","BSS",
AK1968="Sites strategiques, MLL, Pylone, etc.","ENVTECH",
AK1968="AKTIVCO DEFAUT GE &amp; POWER Cabinet","AKTIVCO",
AK1968="AKTIVCO Coupure ENEO &amp; Baisse de tension","AKTIVCO GRID ONLY",
AK1968="Coupure ENEO &amp; Baisse de tension","IHS GRID ONLY",
AK1968="Defaut GE &amp; POWER Cabinet","IHS",
AK1968="Sharing","Partners",
AK1968="Sites strategiques &amp; DataCenter","SST &amp; DC",
AK1968="Exclu","Exclu",
AK1968="SAT","SAT",
AK1968="SPARE-ISSUE","SPARE-ISSUE",
AK1968="Fiber CAmtel","TRANS_FO_CAMTEL",
AK1968="Fiber AOF","Fiber AOF",
AK1968="Projet OCM (HUAWEI)","TRAVAUX-HUAWEI",
AK1968="Projet OCM (NOKIA)","TRAVAUX-NOKIA",
AK1968="ACCESS-ISSUE","ACCESS-ISSUE",
AK1968="Projet OCM (ZTE, NOKIA, autres projets)","TRAVAUX OCM",
AK1968="No root CAuse","No root cause",
AK1968="ODU HS","PDH",
AK1968="IP &amp; VLAN","PDH",
AK1968="Warehouse HUAWEI","SPARE-ISSUE",
AK1968="SPARE-HS","SPARE-ISSUE",
AK1968="Power Telco","BSS",AK1968="no impacts","no impacts"
),"")</f>
        <v>No root cause</v>
      </c>
      <c r="AJ1968" s="56" t="str" cm="1">
        <f t="array" ref="AJ1968">IFERROR(_xlfn.IFS(
AK1968="MPR ISSUE","TX ISSUE",
AK1968="BSS Hardware Issue","RAN ISSUE",
AK1968="Sites strategiques, MLL, Pylone, etc.","ENVTECH",
AK1968="AKTIVCO DEFAUT GE &amp; POWER Cabinet","POWER ISSUE",
AK1968="AKTIVCO Coupure ENEO &amp; Baisse de tension","POWER ISSUE",
AK1968="Coupure ENEO &amp; Baisse de tension","POWER ISSUE",
AK1968="Defaut GE &amp; POWER Cabinet","POWER ISSUE",
AK1968="Sharing","POWER ISSUE",
AK1968="Sites strategiques &amp; DataCenter","POWER ISSUE",
AK1968="Exclu","Exclu",
AK1968="SAT","TX ISSUE",
AK1968="SPARE-ISSUE","SPARE-ISSUE",
AK1968="Fiber CAmtel","TX ISSUE",
AK1968="Fiber AOF","TX ISSUE",
AK1968="Projet OCM (HUAWEI)","TRAVAUX-HUAWEI",
AK1968="Projet OCM (NOKIA)","TRAVAUX -NOKIA",
AK1968="ACCESS-ISSUE","ACCESS-ISSUE",
AK1968="Projet OCM (ZTE, NOKIA, autres projets)","TRAVAUX OCM",
AK1968="No root CAuse","No root cause",
AK1968="ODU HS","TX ISSUE",
AK1968="IP &amp; VLAN","TX ISSUE",
AK1968="Warehouse HUAWEI","SPARE-ISSUE",
AK1968="SPARE-HS","SPARE-ISSUE",
AK1968="Power Telco","RAN ISSUE",AK1968="no impacts","no impacts"
),"")</f>
        <v>No root cause</v>
      </c>
      <c r="AK1968" s="81" t="s">
        <v>5620</v>
      </c>
      <c r="AL1968" s="56" t="str" cm="1">
        <f t="array" ref="AL1968">IFERROR(_xlfn.IFS(
AK1968="MPR ISSUE","ACTIVE",
AK1968="BSS Hardware Issue","ACTIVE",
AK1968="Sites strategiques, MLL, Pylone, etc.","PASSIVE",
AK1968="AKTIVCO DEFAUT GE &amp; POWER Cabinet","PASSIVE",
AK1968="AKTIVCO Coupure ENEO &amp; Baisse de tension","PASSIVE",
AK1968="Coupure ENEO &amp; Baisse de tension","PASSIVE",
AK1968="Defaut GE &amp; POWER Cabinet","PASSIVE",
AK1968="Sharing","PASSIVE",
AK1968="Sites strategiques &amp; DataCenter","PASSIVE",
AK1968="Exclu","Exclu",
AK1968="SAT","ACTIVE",
AK1968="SPARE-ISSUE","SPARE-ISSUE",
AK1968="Fiber CAmtel","ACTIVE",
AK1968="Fiber AOF","ACTIVE",
AK1968="Projet OCM (HUAWEI)","PLANNED WORKS",
AK1968="Projet OCM (NOKIA)","PLANNED WORKS",
AK1968="ACCESS-ISSUE","ACCESS-ISSUE",
AK1968="Projet OCM (ZTE, NOKIA, autres projets)","PLANNED WORKS",
AK1968="No root CAuse","No root cause",
AK1968="ODU HS","ACTIVE",
AK1968="IP &amp; VLAN","ACTIVE",
AK1968="Warehouse HUAWEI","SPARE-ISSUE",
AK1968="SPARE-HS","SPARE-ISSUE",
AK1968="Power Telco","ACTIVE", AK1968="no impacts","no impacts"
),"")</f>
        <v>No root cause</v>
      </c>
      <c r="AM1968" s="108" t="s">
        <v>5537</v>
      </c>
      <c r="AN1968" s="117" t="s">
        <v>5255</v>
      </c>
      <c r="AP1968" s="23" t="s">
        <v>5537</v>
      </c>
      <c r="AQ1968" s="23" t="s">
        <v>5537</v>
      </c>
      <c r="AR1968" s="7"/>
      <c r="AS1968" s="6"/>
      <c r="AT1968" s="7"/>
      <c r="AU1968" s="3" t="s">
        <v>5537</v>
      </c>
      <c r="AV1968" s="24" t="s">
        <v>5537</v>
      </c>
      <c r="AW1968" s="24" t="s">
        <v>5537</v>
      </c>
      <c r="AX1968" s="24" t="s">
        <v>5537</v>
      </c>
      <c r="AY1968" s="24" t="s">
        <v>5537</v>
      </c>
      <c r="AZ1968" s="24" t="s">
        <v>5537</v>
      </c>
      <c r="BA1968" s="24" t="s">
        <v>5537</v>
      </c>
      <c r="BB1968" s="24" t="s">
        <v>5537</v>
      </c>
      <c r="BC1968" s="24" t="s">
        <v>5537</v>
      </c>
      <c r="BD1968" s="24" t="s">
        <v>5537</v>
      </c>
      <c r="BE1968" s="24" t="s">
        <v>5537</v>
      </c>
      <c r="BF1968" s="24" t="s">
        <v>5537</v>
      </c>
      <c r="BG1968" s="24" t="s">
        <v>5537</v>
      </c>
      <c r="BH1968" s="24" t="s">
        <v>5537</v>
      </c>
      <c r="BI1968" s="9" t="s">
        <v>5537</v>
      </c>
      <c r="BJ1968" s="14"/>
      <c r="BK1968" s="14" t="s">
        <v>5537</v>
      </c>
      <c r="BL1968" s="14" t="str">
        <f>_xlfn.XLOOKUP(B1968,'[4]cell downs 18042026 17h'!$B:$B,'[4]cell downs 18042026 17h'!$B:$B,"")</f>
        <v/>
      </c>
      <c r="BM1968" s="14" t="str">
        <f>_xlfn.XLOOKUP(B1968,'[5]Cells Huawei 19042026 15h'!$B:$B,'[5]Cells Huawei 19042026 15h'!$B:$B,"")</f>
        <v/>
      </c>
      <c r="BN1968" s="9" t="str">
        <f>_xlfn.XLOOKUP(B1968,'[6]cells down 19042026 9H40'!$B:$B,'[6]cells down 19042026 9H40'!$B:$B,"")</f>
        <v/>
      </c>
      <c r="BO1968" s="9" t="s">
        <v>5255</v>
      </c>
      <c r="BP1968" s="9" t="s">
        <v>12</v>
      </c>
    </row>
    <row r="1969" spans="1:68" s="9" customFormat="1" ht="18.5" customHeight="1" x14ac:dyDescent="0.35">
      <c r="A1969" s="1" t="s">
        <v>4145</v>
      </c>
      <c r="B1969" s="1" t="s">
        <v>4146</v>
      </c>
      <c r="C1969" s="3" t="str">
        <f>_xlfn.XLOOKUP(B1969,'[1]daily break down'!$D:$D,'[1]daily break down'!$E:$E,"")</f>
        <v>CENTRE</v>
      </c>
      <c r="D1969" s="1" t="s">
        <v>11</v>
      </c>
      <c r="E1969" s="1" t="s">
        <v>12</v>
      </c>
      <c r="F1969" s="3" t="s">
        <v>37</v>
      </c>
      <c r="G1969" s="1" t="s">
        <v>4147</v>
      </c>
      <c r="H1969" s="41" t="str">
        <f>_xlfn.XLOOKUP(B1969,[2]CALCULATION!$B:$B,[2]CALCULATION!$H:$H,"")</f>
        <v>ZTE</v>
      </c>
      <c r="I1969" s="34">
        <v>0</v>
      </c>
      <c r="J1969" s="34">
        <v>0</v>
      </c>
      <c r="K1969" s="34">
        <v>0</v>
      </c>
      <c r="L1969" s="34">
        <v>0</v>
      </c>
      <c r="M1969" s="34">
        <v>0</v>
      </c>
      <c r="N1969" s="34">
        <v>0</v>
      </c>
      <c r="O1969" s="34">
        <v>0</v>
      </c>
      <c r="P1969" s="34">
        <v>0</v>
      </c>
      <c r="Q1969" s="34">
        <v>0</v>
      </c>
      <c r="R1969" s="34">
        <v>0</v>
      </c>
      <c r="S1969" s="109">
        <v>0</v>
      </c>
      <c r="T1969" s="109">
        <f>_xlfn.XLOOKUP(B1969,'[3]Nur des jours'!$B:$B,'[3]Nur des jours'!$U:$U,"")</f>
        <v>0</v>
      </c>
      <c r="U1969" s="109">
        <v>0</v>
      </c>
      <c r="V1969" s="109">
        <v>0</v>
      </c>
      <c r="W1969" s="109">
        <v>0</v>
      </c>
      <c r="X1969" s="109">
        <v>0</v>
      </c>
      <c r="Y1969" s="109">
        <v>0</v>
      </c>
      <c r="Z1969" s="109">
        <v>0</v>
      </c>
      <c r="AA1969" s="109">
        <v>0</v>
      </c>
      <c r="AB1969" s="109">
        <v>0</v>
      </c>
      <c r="AC1969" s="109">
        <v>0</v>
      </c>
      <c r="AD1969" s="109">
        <v>0</v>
      </c>
      <c r="AE1969" s="109">
        <v>0</v>
      </c>
      <c r="AF1969" s="109">
        <v>0</v>
      </c>
      <c r="AG1969" s="57" t="str">
        <f>_xlfn.XLOOKUP(B1969,[3]CALCULATION!$B:$B,[3]CALCULATION!$M:$M,"")</f>
        <v>Operationnel</v>
      </c>
      <c r="AH1969" s="57"/>
      <c r="AI1969" s="56" t="str" cm="1">
        <f t="array" ref="AI1969">IFERROR(_xlfn.IFS(
AK1969="MPR ISSUE","PDH",
AK1969="BSS Hardware Issue","BSS",
AK1969="Sites strategiques, MLL, Pylone, etc.","ENVTECH",
AK1969="AKTIVCO DEFAUT GE &amp; POWER Cabinet","AKTIVCO",
AK1969="AKTIVCO Coupure ENEO &amp; Baisse de tension","AKTIVCO GRID ONLY",
AK1969="Coupure ENEO &amp; Baisse de tension","IHS GRID ONLY",
AK1969="Defaut GE &amp; POWER Cabinet","IHS",
AK1969="Sharing","Partners",
AK1969="Sites strategiques &amp; DataCenter","SST &amp; DC",
AK1969="Exclu","Exclu",
AK1969="SAT","SAT",
AK1969="SPARE-ISSUE","SPARE-ISSUE",
AK1969="Fiber CAmtel","TRANS_FO_CAMTEL",
AK1969="Fiber AOF","Fiber AOF",
AK1969="Projet OCM (HUAWEI)","TRAVAUX-HUAWEI",
AK1969="Projet OCM (NOKIA)","TRAVAUX-NOKIA",
AK1969="ACCESS-ISSUE","ACCESS-ISSUE",
AK1969="Projet OCM (ZTE, NOKIA, autres projets)","TRAVAUX OCM",
AK1969="No root CAuse","No root cause",
AK1969="ODU HS","PDH",
AK1969="IP &amp; VLAN","PDH",
AK1969="Warehouse HUAWEI","SPARE-ISSUE",
AK1969="SPARE-HS","SPARE-ISSUE",
AK1969="Power Telco","BSS",AK1969="no impacts","no impacts"
),"")</f>
        <v>No root cause</v>
      </c>
      <c r="AJ1969" s="56" t="str" cm="1">
        <f t="array" ref="AJ1969">IFERROR(_xlfn.IFS(
AK1969="MPR ISSUE","TX ISSUE",
AK1969="BSS Hardware Issue","RAN ISSUE",
AK1969="Sites strategiques, MLL, Pylone, etc.","ENVTECH",
AK1969="AKTIVCO DEFAUT GE &amp; POWER Cabinet","POWER ISSUE",
AK1969="AKTIVCO Coupure ENEO &amp; Baisse de tension","POWER ISSUE",
AK1969="Coupure ENEO &amp; Baisse de tension","POWER ISSUE",
AK1969="Defaut GE &amp; POWER Cabinet","POWER ISSUE",
AK1969="Sharing","POWER ISSUE",
AK1969="Sites strategiques &amp; DataCenter","POWER ISSUE",
AK1969="Exclu","Exclu",
AK1969="SAT","TX ISSUE",
AK1969="SPARE-ISSUE","SPARE-ISSUE",
AK1969="Fiber CAmtel","TX ISSUE",
AK1969="Fiber AOF","TX ISSUE",
AK1969="Projet OCM (HUAWEI)","TRAVAUX-HUAWEI",
AK1969="Projet OCM (NOKIA)","TRAVAUX -NOKIA",
AK1969="ACCESS-ISSUE","ACCESS-ISSUE",
AK1969="Projet OCM (ZTE, NOKIA, autres projets)","TRAVAUX OCM",
AK1969="No root CAuse","No root cause",
AK1969="ODU HS","TX ISSUE",
AK1969="IP &amp; VLAN","TX ISSUE",
AK1969="Warehouse HUAWEI","SPARE-ISSUE",
AK1969="SPARE-HS","SPARE-ISSUE",
AK1969="Power Telco","RAN ISSUE",AK1969="no impacts","no impacts"
),"")</f>
        <v>No root cause</v>
      </c>
      <c r="AK1969" s="81" t="s">
        <v>5620</v>
      </c>
      <c r="AL1969" s="56" t="str" cm="1">
        <f t="array" ref="AL1969">IFERROR(_xlfn.IFS(
AK1969="MPR ISSUE","ACTIVE",
AK1969="BSS Hardware Issue","ACTIVE",
AK1969="Sites strategiques, MLL, Pylone, etc.","PASSIVE",
AK1969="AKTIVCO DEFAUT GE &amp; POWER Cabinet","PASSIVE",
AK1969="AKTIVCO Coupure ENEO &amp; Baisse de tension","PASSIVE",
AK1969="Coupure ENEO &amp; Baisse de tension","PASSIVE",
AK1969="Defaut GE &amp; POWER Cabinet","PASSIVE",
AK1969="Sharing","PASSIVE",
AK1969="Sites strategiques &amp; DataCenter","PASSIVE",
AK1969="Exclu","Exclu",
AK1969="SAT","ACTIVE",
AK1969="SPARE-ISSUE","SPARE-ISSUE",
AK1969="Fiber CAmtel","ACTIVE",
AK1969="Fiber AOF","ACTIVE",
AK1969="Projet OCM (HUAWEI)","PLANNED WORKS",
AK1969="Projet OCM (NOKIA)","PLANNED WORKS",
AK1969="ACCESS-ISSUE","ACCESS-ISSUE",
AK1969="Projet OCM (ZTE, NOKIA, autres projets)","PLANNED WORKS",
AK1969="No root CAuse","No root cause",
AK1969="ODU HS","ACTIVE",
AK1969="IP &amp; VLAN","ACTIVE",
AK1969="Warehouse HUAWEI","SPARE-ISSUE",
AK1969="SPARE-HS","SPARE-ISSUE",
AK1969="Power Telco","ACTIVE", AK1969="no impacts","no impacts"
),"")</f>
        <v>No root cause</v>
      </c>
      <c r="AM1969" s="108" t="s">
        <v>5537</v>
      </c>
      <c r="AN1969" s="117" t="s">
        <v>4146</v>
      </c>
      <c r="AP1969" s="23" t="s">
        <v>5537</v>
      </c>
      <c r="AQ1969" s="23" t="s">
        <v>5537</v>
      </c>
      <c r="AR1969" s="7"/>
      <c r="AS1969" s="6"/>
      <c r="AT1969" s="7"/>
      <c r="AU1969" s="3" t="s">
        <v>5537</v>
      </c>
      <c r="AV1969" s="24" t="s">
        <v>5537</v>
      </c>
      <c r="AW1969" s="24" t="s">
        <v>5537</v>
      </c>
      <c r="AX1969" s="24" t="s">
        <v>5537</v>
      </c>
      <c r="AY1969" s="24" t="s">
        <v>5537</v>
      </c>
      <c r="AZ1969" s="24" t="s">
        <v>5537</v>
      </c>
      <c r="BA1969" s="24" t="s">
        <v>5537</v>
      </c>
      <c r="BB1969" s="24" t="s">
        <v>5537</v>
      </c>
      <c r="BC1969" s="24" t="s">
        <v>5537</v>
      </c>
      <c r="BD1969" s="24" t="s">
        <v>5537</v>
      </c>
      <c r="BE1969" s="24" t="s">
        <v>5537</v>
      </c>
      <c r="BF1969" s="24" t="s">
        <v>5537</v>
      </c>
      <c r="BG1969" s="24" t="s">
        <v>5537</v>
      </c>
      <c r="BH1969" s="24" t="s">
        <v>5537</v>
      </c>
      <c r="BI1969" s="9" t="s">
        <v>5537</v>
      </c>
      <c r="BJ1969" s="14"/>
      <c r="BK1969" s="14" t="s">
        <v>5537</v>
      </c>
      <c r="BL1969" s="14" t="str">
        <f>_xlfn.XLOOKUP(B1969,'[4]cell downs 18042026 17h'!$B:$B,'[4]cell downs 18042026 17h'!$B:$B,"")</f>
        <v/>
      </c>
      <c r="BM1969" s="14" t="str">
        <f>_xlfn.XLOOKUP(B1969,'[5]Cells Huawei 19042026 15h'!$B:$B,'[5]Cells Huawei 19042026 15h'!$B:$B,"")</f>
        <v/>
      </c>
      <c r="BN1969" s="9" t="str">
        <f>_xlfn.XLOOKUP(B1969,'[6]cells down 19042026 9H40'!$B:$B,'[6]cells down 19042026 9H40'!$B:$B,"")</f>
        <v>CTR_527</v>
      </c>
      <c r="BO1969" s="9" t="s">
        <v>4146</v>
      </c>
      <c r="BP1969" s="9" t="s">
        <v>5537</v>
      </c>
    </row>
    <row r="1970" spans="1:68" s="9" customFormat="1" x14ac:dyDescent="0.35">
      <c r="A1970" s="1" t="s">
        <v>5263</v>
      </c>
      <c r="B1970" s="8" t="s">
        <v>5264</v>
      </c>
      <c r="C1970" s="3" t="str">
        <f>_xlfn.XLOOKUP(B1970,'[1]daily break down'!$D:$D,'[1]daily break down'!$E:$E,"")</f>
        <v>SUD-OUEST</v>
      </c>
      <c r="D1970" s="1" t="s">
        <v>11</v>
      </c>
      <c r="E1970" s="1" t="s">
        <v>154</v>
      </c>
      <c r="F1970" s="3" t="s">
        <v>13</v>
      </c>
      <c r="G1970" s="1" t="s">
        <v>4251</v>
      </c>
      <c r="H1970" s="40" t="str">
        <f>_xlfn.XLOOKUP(B1970,[2]CALCULATION!$B:$B,[2]CALCULATION!$H:$H,"")</f>
        <v>NOKIA</v>
      </c>
      <c r="I1970" s="34">
        <v>0</v>
      </c>
      <c r="J1970" s="34">
        <v>0</v>
      </c>
      <c r="K1970" s="34">
        <v>0</v>
      </c>
      <c r="L1970" s="34">
        <v>0</v>
      </c>
      <c r="M1970" s="34">
        <v>0</v>
      </c>
      <c r="N1970" s="34">
        <v>0</v>
      </c>
      <c r="O1970" s="34">
        <v>0</v>
      </c>
      <c r="P1970" s="34">
        <v>0</v>
      </c>
      <c r="Q1970" s="34">
        <v>0</v>
      </c>
      <c r="R1970" s="34">
        <v>0</v>
      </c>
      <c r="S1970" s="109">
        <v>0</v>
      </c>
      <c r="T1970" s="109">
        <f>_xlfn.XLOOKUP(B1970,'[3]Nur des jours'!$B:$B,'[3]Nur des jours'!$U:$U,"")</f>
        <v>0</v>
      </c>
      <c r="U1970" s="109">
        <v>0</v>
      </c>
      <c r="V1970" s="109">
        <v>0</v>
      </c>
      <c r="W1970" s="109">
        <v>0</v>
      </c>
      <c r="X1970" s="109">
        <v>0</v>
      </c>
      <c r="Y1970" s="109">
        <v>0</v>
      </c>
      <c r="Z1970" s="109">
        <v>0</v>
      </c>
      <c r="AA1970" s="109">
        <v>0</v>
      </c>
      <c r="AB1970" s="109">
        <v>0</v>
      </c>
      <c r="AC1970" s="109">
        <v>0</v>
      </c>
      <c r="AD1970" s="109">
        <v>0</v>
      </c>
      <c r="AE1970" s="109">
        <v>0</v>
      </c>
      <c r="AF1970" s="109">
        <v>0</v>
      </c>
      <c r="AG1970" s="57" t="str">
        <f>_xlfn.XLOOKUP(B1970,[3]CALCULATION!$B:$B,[3]CALCULATION!$M:$M,"")</f>
        <v>Insecurity</v>
      </c>
      <c r="AH1970" s="57"/>
      <c r="AI1970" s="56" t="str" cm="1">
        <f t="array" ref="AI1970">IFERROR(_xlfn.IFS(
AK1970="MPR ISSUE","PDH",
AK1970="BSS Hardware Issue","BSS",
AK1970="Sites strategiques, MLL, Pylone, etc.","ENVTECH",
AK1970="AKTIVCO DEFAUT GE &amp; POWER Cabinet","AKTIVCO",
AK1970="AKTIVCO Coupure ENEO &amp; Baisse de tension","AKTIVCO GRID ONLY",
AK1970="Coupure ENEO &amp; Baisse de tension","IHS GRID ONLY",
AK1970="Defaut GE &amp; POWER Cabinet","IHS",
AK1970="Sharing","Partners",
AK1970="Sites strategiques &amp; DataCenter","SST &amp; DC",
AK1970="Exclu","Exclu",
AK1970="SAT","SAT",
AK1970="SPARE-ISSUE","SPARE-ISSUE",
AK1970="Fiber CAmtel","TRANS_FO_CAMTEL",
AK1970="Fiber AOF","Fiber AOF",
AK1970="Projet OCM (HUAWEI)","TRAVAUX-HUAWEI",
AK1970="Projet OCM (NOKIA)","TRAVAUX-NOKIA",
AK1970="ACCESS-ISSUE","ACCESS-ISSUE",
AK1970="Projet OCM (ZTE, NOKIA, autres projets)","TRAVAUX OCM",
AK1970="No root CAuse","No root cause",
AK1970="ODU HS","PDH",
AK1970="IP &amp; VLAN","PDH",
AK1970="Warehouse HUAWEI","SPARE-ISSUE",
AK1970="SPARE-HS","SPARE-ISSUE",
AK1970="Power Telco","BSS",AK1970="no impacts","no impacts"
),"")</f>
        <v>No root cause</v>
      </c>
      <c r="AJ1970" s="56" t="str" cm="1">
        <f t="array" ref="AJ1970">IFERROR(_xlfn.IFS(
AK1970="MPR ISSUE","TX ISSUE",
AK1970="BSS Hardware Issue","RAN ISSUE",
AK1970="Sites strategiques, MLL, Pylone, etc.","ENVTECH",
AK1970="AKTIVCO DEFAUT GE &amp; POWER Cabinet","POWER ISSUE",
AK1970="AKTIVCO Coupure ENEO &amp; Baisse de tension","POWER ISSUE",
AK1970="Coupure ENEO &amp; Baisse de tension","POWER ISSUE",
AK1970="Defaut GE &amp; POWER Cabinet","POWER ISSUE",
AK1970="Sharing","POWER ISSUE",
AK1970="Sites strategiques &amp; DataCenter","POWER ISSUE",
AK1970="Exclu","Exclu",
AK1970="SAT","TX ISSUE",
AK1970="SPARE-ISSUE","SPARE-ISSUE",
AK1970="Fiber CAmtel","TX ISSUE",
AK1970="Fiber AOF","TX ISSUE",
AK1970="Projet OCM (HUAWEI)","TRAVAUX-HUAWEI",
AK1970="Projet OCM (NOKIA)","TRAVAUX -NOKIA",
AK1970="ACCESS-ISSUE","ACCESS-ISSUE",
AK1970="Projet OCM (ZTE, NOKIA, autres projets)","TRAVAUX OCM",
AK1970="No root CAuse","No root cause",
AK1970="ODU HS","TX ISSUE",
AK1970="IP &amp; VLAN","TX ISSUE",
AK1970="Warehouse HUAWEI","SPARE-ISSUE",
AK1970="SPARE-HS","SPARE-ISSUE",
AK1970="Power Telco","RAN ISSUE",AK1970="no impacts","no impacts"
),"")</f>
        <v>No root cause</v>
      </c>
      <c r="AK1970" s="81" t="s">
        <v>5620</v>
      </c>
      <c r="AL1970" s="56" t="str" cm="1">
        <f t="array" ref="AL1970">IFERROR(_xlfn.IFS(
AK1970="MPR ISSUE","ACTIVE",
AK1970="BSS Hardware Issue","ACTIVE",
AK1970="Sites strategiques, MLL, Pylone, etc.","PASSIVE",
AK1970="AKTIVCO DEFAUT GE &amp; POWER Cabinet","PASSIVE",
AK1970="AKTIVCO Coupure ENEO &amp; Baisse de tension","PASSIVE",
AK1970="Coupure ENEO &amp; Baisse de tension","PASSIVE",
AK1970="Defaut GE &amp; POWER Cabinet","PASSIVE",
AK1970="Sharing","PASSIVE",
AK1970="Sites strategiques &amp; DataCenter","PASSIVE",
AK1970="Exclu","Exclu",
AK1970="SAT","ACTIVE",
AK1970="SPARE-ISSUE","SPARE-ISSUE",
AK1970="Fiber CAmtel","ACTIVE",
AK1970="Fiber AOF","ACTIVE",
AK1970="Projet OCM (HUAWEI)","PLANNED WORKS",
AK1970="Projet OCM (NOKIA)","PLANNED WORKS",
AK1970="ACCESS-ISSUE","ACCESS-ISSUE",
AK1970="Projet OCM (ZTE, NOKIA, autres projets)","PLANNED WORKS",
AK1970="No root CAuse","No root cause",
AK1970="ODU HS","ACTIVE",
AK1970="IP &amp; VLAN","ACTIVE",
AK1970="Warehouse HUAWEI","SPARE-ISSUE",
AK1970="SPARE-HS","SPARE-ISSUE",
AK1970="Power Telco","ACTIVE", AK1970="no impacts","no impacts"
),"")</f>
        <v>No root cause</v>
      </c>
      <c r="AM1970" s="108" t="s">
        <v>5537</v>
      </c>
      <c r="AN1970" s="117" t="s">
        <v>5264</v>
      </c>
      <c r="AP1970" s="23" t="s">
        <v>5537</v>
      </c>
      <c r="AQ1970" s="23" t="s">
        <v>5537</v>
      </c>
      <c r="AR1970" s="7"/>
      <c r="AS1970" s="6"/>
      <c r="AT1970" s="7"/>
      <c r="AU1970" s="3" t="s">
        <v>5537</v>
      </c>
      <c r="AV1970" s="24" t="s">
        <v>5537</v>
      </c>
      <c r="AW1970" s="24" t="s">
        <v>5537</v>
      </c>
      <c r="AX1970" s="24" t="s">
        <v>5537</v>
      </c>
      <c r="AY1970" s="24" t="s">
        <v>5537</v>
      </c>
      <c r="AZ1970" s="24" t="s">
        <v>5537</v>
      </c>
      <c r="BA1970" s="24" t="s">
        <v>5537</v>
      </c>
      <c r="BB1970" s="24" t="s">
        <v>5537</v>
      </c>
      <c r="BC1970" s="24" t="s">
        <v>5537</v>
      </c>
      <c r="BD1970" s="24" t="s">
        <v>5537</v>
      </c>
      <c r="BE1970" s="24" t="s">
        <v>5537</v>
      </c>
      <c r="BF1970" s="24" t="s">
        <v>5537</v>
      </c>
      <c r="BG1970" s="24" t="s">
        <v>5537</v>
      </c>
      <c r="BH1970" s="24" t="s">
        <v>5537</v>
      </c>
      <c r="BI1970" s="9" t="s">
        <v>5537</v>
      </c>
      <c r="BJ1970" s="14"/>
      <c r="BK1970" s="14" t="s">
        <v>5537</v>
      </c>
      <c r="BL1970" s="14" t="str">
        <f>_xlfn.XLOOKUP(B1970,'[4]cell downs 18042026 17h'!$B:$B,'[4]cell downs 18042026 17h'!$B:$B,"")</f>
        <v/>
      </c>
      <c r="BM1970" s="14" t="str">
        <f>_xlfn.XLOOKUP(B1970,'[5]Cells Huawei 19042026 15h'!$B:$B,'[5]Cells Huawei 19042026 15h'!$B:$B,"")</f>
        <v/>
      </c>
      <c r="BN1970" s="9" t="str">
        <f>_xlfn.XLOOKUP(B1970,'[6]cells down 19042026 9H40'!$B:$B,'[6]cells down 19042026 9H40'!$B:$B,"")</f>
        <v/>
      </c>
      <c r="BO1970" s="9" t="s">
        <v>5264</v>
      </c>
      <c r="BP1970" s="9" t="s">
        <v>12</v>
      </c>
    </row>
    <row r="1971" spans="1:68" s="9" customFormat="1" x14ac:dyDescent="0.35">
      <c r="A1971" s="1" t="s">
        <v>5265</v>
      </c>
      <c r="B1971" s="8" t="s">
        <v>5266</v>
      </c>
      <c r="C1971" s="3" t="str">
        <f>_xlfn.XLOOKUP(B1971,'[1]daily break down'!$D:$D,'[1]daily break down'!$E:$E,"")</f>
        <v>SUD-OUEST</v>
      </c>
      <c r="D1971" s="1" t="s">
        <v>11</v>
      </c>
      <c r="E1971" s="1" t="s">
        <v>12</v>
      </c>
      <c r="F1971" s="3" t="s">
        <v>13</v>
      </c>
      <c r="G1971" s="1" t="s">
        <v>4251</v>
      </c>
      <c r="H1971" s="40" t="str">
        <f>_xlfn.XLOOKUP(B1971,[2]CALCULATION!$B:$B,[2]CALCULATION!$H:$H,"")</f>
        <v>NOKIA</v>
      </c>
      <c r="I1971" s="34">
        <v>0</v>
      </c>
      <c r="J1971" s="34">
        <v>0</v>
      </c>
      <c r="K1971" s="34">
        <v>0</v>
      </c>
      <c r="L1971" s="34">
        <v>0</v>
      </c>
      <c r="M1971" s="34">
        <v>0</v>
      </c>
      <c r="N1971" s="34">
        <v>0</v>
      </c>
      <c r="O1971" s="34">
        <v>0</v>
      </c>
      <c r="P1971" s="34">
        <v>0</v>
      </c>
      <c r="Q1971" s="34">
        <v>0</v>
      </c>
      <c r="R1971" s="34">
        <v>0</v>
      </c>
      <c r="S1971" s="109">
        <v>0</v>
      </c>
      <c r="T1971" s="109">
        <f>_xlfn.XLOOKUP(B1971,'[3]Nur des jours'!$B:$B,'[3]Nur des jours'!$U:$U,"")</f>
        <v>0</v>
      </c>
      <c r="U1971" s="109">
        <v>0</v>
      </c>
      <c r="V1971" s="109">
        <v>0</v>
      </c>
      <c r="W1971" s="109">
        <v>0</v>
      </c>
      <c r="X1971" s="109">
        <v>0</v>
      </c>
      <c r="Y1971" s="109">
        <v>0</v>
      </c>
      <c r="Z1971" s="109">
        <v>0</v>
      </c>
      <c r="AA1971" s="109">
        <v>0</v>
      </c>
      <c r="AB1971" s="109">
        <v>0</v>
      </c>
      <c r="AC1971" s="109">
        <v>0</v>
      </c>
      <c r="AD1971" s="109">
        <v>0</v>
      </c>
      <c r="AE1971" s="109">
        <v>0</v>
      </c>
      <c r="AF1971" s="109">
        <v>0</v>
      </c>
      <c r="AG1971" s="57" t="str">
        <f>_xlfn.XLOOKUP(B1971,[3]CALCULATION!$B:$B,[3]CALCULATION!$M:$M,"")</f>
        <v>Insecurity</v>
      </c>
      <c r="AH1971" s="57"/>
      <c r="AI1971" s="56" t="str" cm="1">
        <f t="array" ref="AI1971">IFERROR(_xlfn.IFS(
AK1971="MPR ISSUE","PDH",
AK1971="BSS Hardware Issue","BSS",
AK1971="Sites strategiques, MLL, Pylone, etc.","ENVTECH",
AK1971="AKTIVCO DEFAUT GE &amp; POWER Cabinet","AKTIVCO",
AK1971="AKTIVCO Coupure ENEO &amp; Baisse de tension","AKTIVCO GRID ONLY",
AK1971="Coupure ENEO &amp; Baisse de tension","IHS GRID ONLY",
AK1971="Defaut GE &amp; POWER Cabinet","IHS",
AK1971="Sharing","Partners",
AK1971="Sites strategiques &amp; DataCenter","SST &amp; DC",
AK1971="Exclu","Exclu",
AK1971="SAT","SAT",
AK1971="SPARE-ISSUE","SPARE-ISSUE",
AK1971="Fiber CAmtel","TRANS_FO_CAMTEL",
AK1971="Fiber AOF","Fiber AOF",
AK1971="Projet OCM (HUAWEI)","TRAVAUX-HUAWEI",
AK1971="Projet OCM (NOKIA)","TRAVAUX-NOKIA",
AK1971="ACCESS-ISSUE","ACCESS-ISSUE",
AK1971="Projet OCM (ZTE, NOKIA, autres projets)","TRAVAUX OCM",
AK1971="No root CAuse","No root cause",
AK1971="ODU HS","PDH",
AK1971="IP &amp; VLAN","PDH",
AK1971="Warehouse HUAWEI","SPARE-ISSUE",
AK1971="SPARE-HS","SPARE-ISSUE",
AK1971="Power Telco","BSS",AK1971="no impacts","no impacts"
),"")</f>
        <v>No root cause</v>
      </c>
      <c r="AJ1971" s="56" t="str" cm="1">
        <f t="array" ref="AJ1971">IFERROR(_xlfn.IFS(
AK1971="MPR ISSUE","TX ISSUE",
AK1971="BSS Hardware Issue","RAN ISSUE",
AK1971="Sites strategiques, MLL, Pylone, etc.","ENVTECH",
AK1971="AKTIVCO DEFAUT GE &amp; POWER Cabinet","POWER ISSUE",
AK1971="AKTIVCO Coupure ENEO &amp; Baisse de tension","POWER ISSUE",
AK1971="Coupure ENEO &amp; Baisse de tension","POWER ISSUE",
AK1971="Defaut GE &amp; POWER Cabinet","POWER ISSUE",
AK1971="Sharing","POWER ISSUE",
AK1971="Sites strategiques &amp; DataCenter","POWER ISSUE",
AK1971="Exclu","Exclu",
AK1971="SAT","TX ISSUE",
AK1971="SPARE-ISSUE","SPARE-ISSUE",
AK1971="Fiber CAmtel","TX ISSUE",
AK1971="Fiber AOF","TX ISSUE",
AK1971="Projet OCM (HUAWEI)","TRAVAUX-HUAWEI",
AK1971="Projet OCM (NOKIA)","TRAVAUX -NOKIA",
AK1971="ACCESS-ISSUE","ACCESS-ISSUE",
AK1971="Projet OCM (ZTE, NOKIA, autres projets)","TRAVAUX OCM",
AK1971="No root CAuse","No root cause",
AK1971="ODU HS","TX ISSUE",
AK1971="IP &amp; VLAN","TX ISSUE",
AK1971="Warehouse HUAWEI","SPARE-ISSUE",
AK1971="SPARE-HS","SPARE-ISSUE",
AK1971="Power Telco","RAN ISSUE",AK1971="no impacts","no impacts"
),"")</f>
        <v>No root cause</v>
      </c>
      <c r="AK1971" s="81" t="s">
        <v>5620</v>
      </c>
      <c r="AL1971" s="56" t="str" cm="1">
        <f t="array" ref="AL1971">IFERROR(_xlfn.IFS(
AK1971="MPR ISSUE","ACTIVE",
AK1971="BSS Hardware Issue","ACTIVE",
AK1971="Sites strategiques, MLL, Pylone, etc.","PASSIVE",
AK1971="AKTIVCO DEFAUT GE &amp; POWER Cabinet","PASSIVE",
AK1971="AKTIVCO Coupure ENEO &amp; Baisse de tension","PASSIVE",
AK1971="Coupure ENEO &amp; Baisse de tension","PASSIVE",
AK1971="Defaut GE &amp; POWER Cabinet","PASSIVE",
AK1971="Sharing","PASSIVE",
AK1971="Sites strategiques &amp; DataCenter","PASSIVE",
AK1971="Exclu","Exclu",
AK1971="SAT","ACTIVE",
AK1971="SPARE-ISSUE","SPARE-ISSUE",
AK1971="Fiber CAmtel","ACTIVE",
AK1971="Fiber AOF","ACTIVE",
AK1971="Projet OCM (HUAWEI)","PLANNED WORKS",
AK1971="Projet OCM (NOKIA)","PLANNED WORKS",
AK1971="ACCESS-ISSUE","ACCESS-ISSUE",
AK1971="Projet OCM (ZTE, NOKIA, autres projets)","PLANNED WORKS",
AK1971="No root CAuse","No root cause",
AK1971="ODU HS","ACTIVE",
AK1971="IP &amp; VLAN","ACTIVE",
AK1971="Warehouse HUAWEI","SPARE-ISSUE",
AK1971="SPARE-HS","SPARE-ISSUE",
AK1971="Power Telco","ACTIVE", AK1971="no impacts","no impacts"
),"")</f>
        <v>No root cause</v>
      </c>
      <c r="AM1971" s="108" t="s">
        <v>5537</v>
      </c>
      <c r="AN1971" s="117" t="s">
        <v>5266</v>
      </c>
      <c r="AP1971" s="23" t="s">
        <v>5537</v>
      </c>
      <c r="AQ1971" s="23" t="s">
        <v>5537</v>
      </c>
      <c r="AR1971" s="7"/>
      <c r="AS1971" s="6"/>
      <c r="AT1971" s="7"/>
      <c r="AU1971" s="3" t="s">
        <v>5537</v>
      </c>
      <c r="AV1971" s="24" t="s">
        <v>5537</v>
      </c>
      <c r="AW1971" s="24" t="s">
        <v>5537</v>
      </c>
      <c r="AX1971" s="24" t="s">
        <v>5537</v>
      </c>
      <c r="AY1971" s="24" t="s">
        <v>5537</v>
      </c>
      <c r="AZ1971" s="24" t="s">
        <v>5537</v>
      </c>
      <c r="BA1971" s="24" t="s">
        <v>5537</v>
      </c>
      <c r="BB1971" s="24" t="s">
        <v>5537</v>
      </c>
      <c r="BC1971" s="24" t="s">
        <v>5537</v>
      </c>
      <c r="BD1971" s="24" t="s">
        <v>5537</v>
      </c>
      <c r="BE1971" s="24" t="s">
        <v>5537</v>
      </c>
      <c r="BF1971" s="24" t="s">
        <v>5537</v>
      </c>
      <c r="BG1971" s="24" t="s">
        <v>5537</v>
      </c>
      <c r="BH1971" s="24" t="s">
        <v>5537</v>
      </c>
      <c r="BI1971" s="9" t="s">
        <v>5537</v>
      </c>
      <c r="BJ1971" s="14"/>
      <c r="BK1971" s="14" t="s">
        <v>5537</v>
      </c>
      <c r="BL1971" s="14" t="str">
        <f>_xlfn.XLOOKUP(B1971,'[4]cell downs 18042026 17h'!$B:$B,'[4]cell downs 18042026 17h'!$B:$B,"")</f>
        <v/>
      </c>
      <c r="BM1971" s="14" t="str">
        <f>_xlfn.XLOOKUP(B1971,'[5]Cells Huawei 19042026 15h'!$B:$B,'[5]Cells Huawei 19042026 15h'!$B:$B,"")</f>
        <v/>
      </c>
      <c r="BN1971" s="9" t="str">
        <f>_xlfn.XLOOKUP(B1971,'[6]cells down 19042026 9H40'!$B:$B,'[6]cells down 19042026 9H40'!$B:$B,"")</f>
        <v/>
      </c>
      <c r="BO1971" s="9" t="s">
        <v>5266</v>
      </c>
      <c r="BP1971" s="9" t="s">
        <v>12</v>
      </c>
    </row>
    <row r="1972" spans="1:68" s="9" customFormat="1" x14ac:dyDescent="0.35">
      <c r="A1972" s="1" t="s">
        <v>5271</v>
      </c>
      <c r="B1972" s="8" t="s">
        <v>5272</v>
      </c>
      <c r="C1972" s="3" t="str">
        <f>_xlfn.XLOOKUP(B1972,'[1]daily break down'!$D:$D,'[1]daily break down'!$E:$E,"")</f>
        <v>SUD-OUEST</v>
      </c>
      <c r="D1972" s="1" t="s">
        <v>11</v>
      </c>
      <c r="E1972" s="1" t="s">
        <v>154</v>
      </c>
      <c r="F1972" s="3" t="s">
        <v>13</v>
      </c>
      <c r="G1972" s="1" t="s">
        <v>5273</v>
      </c>
      <c r="H1972" s="40" t="str">
        <f>_xlfn.XLOOKUP(B1972,[2]CALCULATION!$B:$B,[2]CALCULATION!$H:$H,"")</f>
        <v>NOKIA</v>
      </c>
      <c r="I1972" s="34">
        <v>0</v>
      </c>
      <c r="J1972" s="34">
        <v>0</v>
      </c>
      <c r="K1972" s="34">
        <v>0</v>
      </c>
      <c r="L1972" s="34">
        <v>0</v>
      </c>
      <c r="M1972" s="34">
        <v>0</v>
      </c>
      <c r="N1972" s="34">
        <v>0</v>
      </c>
      <c r="O1972" s="34">
        <v>0</v>
      </c>
      <c r="P1972" s="34">
        <v>0</v>
      </c>
      <c r="Q1972" s="34">
        <v>0</v>
      </c>
      <c r="R1972" s="34">
        <v>0</v>
      </c>
      <c r="S1972" s="109">
        <v>0</v>
      </c>
      <c r="T1972" s="109">
        <f>_xlfn.XLOOKUP(B1972,'[3]Nur des jours'!$B:$B,'[3]Nur des jours'!$U:$U,"")</f>
        <v>0</v>
      </c>
      <c r="U1972" s="109">
        <v>0</v>
      </c>
      <c r="V1972" s="109">
        <v>0</v>
      </c>
      <c r="W1972" s="109">
        <v>0</v>
      </c>
      <c r="X1972" s="109">
        <v>0</v>
      </c>
      <c r="Y1972" s="109">
        <v>0</v>
      </c>
      <c r="Z1972" s="109">
        <v>0</v>
      </c>
      <c r="AA1972" s="109">
        <v>0</v>
      </c>
      <c r="AB1972" s="109">
        <v>0</v>
      </c>
      <c r="AC1972" s="109">
        <v>0</v>
      </c>
      <c r="AD1972" s="109">
        <v>0</v>
      </c>
      <c r="AE1972" s="109">
        <v>0</v>
      </c>
      <c r="AF1972" s="109">
        <v>0</v>
      </c>
      <c r="AG1972" s="57" t="str">
        <f>_xlfn.XLOOKUP(B1972,[3]CALCULATION!$B:$B,[3]CALCULATION!$M:$M,"")</f>
        <v>Insecurity</v>
      </c>
      <c r="AH1972" s="57"/>
      <c r="AI1972" s="56" t="str" cm="1">
        <f t="array" ref="AI1972">IFERROR(_xlfn.IFS(
AK1972="MPR ISSUE","PDH",
AK1972="BSS Hardware Issue","BSS",
AK1972="Sites strategiques, MLL, Pylone, etc.","ENVTECH",
AK1972="AKTIVCO DEFAUT GE &amp; POWER Cabinet","AKTIVCO",
AK1972="AKTIVCO Coupure ENEO &amp; Baisse de tension","AKTIVCO GRID ONLY",
AK1972="Coupure ENEO &amp; Baisse de tension","IHS GRID ONLY",
AK1972="Defaut GE &amp; POWER Cabinet","IHS",
AK1972="Sharing","Partners",
AK1972="Sites strategiques &amp; DataCenter","SST &amp; DC",
AK1972="Exclu","Exclu",
AK1972="SAT","SAT",
AK1972="SPARE-ISSUE","SPARE-ISSUE",
AK1972="Fiber CAmtel","TRANS_FO_CAMTEL",
AK1972="Fiber AOF","Fiber AOF",
AK1972="Projet OCM (HUAWEI)","TRAVAUX-HUAWEI",
AK1972="Projet OCM (NOKIA)","TRAVAUX-NOKIA",
AK1972="ACCESS-ISSUE","ACCESS-ISSUE",
AK1972="Projet OCM (ZTE, NOKIA, autres projets)","TRAVAUX OCM",
AK1972="No root CAuse","No root cause",
AK1972="ODU HS","PDH",
AK1972="IP &amp; VLAN","PDH",
AK1972="Warehouse HUAWEI","SPARE-ISSUE",
AK1972="SPARE-HS","SPARE-ISSUE",
AK1972="Power Telco","BSS",AK1972="no impacts","no impacts"
),"")</f>
        <v>No root cause</v>
      </c>
      <c r="AJ1972" s="56" t="str" cm="1">
        <f t="array" ref="AJ1972">IFERROR(_xlfn.IFS(
AK1972="MPR ISSUE","TX ISSUE",
AK1972="BSS Hardware Issue","RAN ISSUE",
AK1972="Sites strategiques, MLL, Pylone, etc.","ENVTECH",
AK1972="AKTIVCO DEFAUT GE &amp; POWER Cabinet","POWER ISSUE",
AK1972="AKTIVCO Coupure ENEO &amp; Baisse de tension","POWER ISSUE",
AK1972="Coupure ENEO &amp; Baisse de tension","POWER ISSUE",
AK1972="Defaut GE &amp; POWER Cabinet","POWER ISSUE",
AK1972="Sharing","POWER ISSUE",
AK1972="Sites strategiques &amp; DataCenter","POWER ISSUE",
AK1972="Exclu","Exclu",
AK1972="SAT","TX ISSUE",
AK1972="SPARE-ISSUE","SPARE-ISSUE",
AK1972="Fiber CAmtel","TX ISSUE",
AK1972="Fiber AOF","TX ISSUE",
AK1972="Projet OCM (HUAWEI)","TRAVAUX-HUAWEI",
AK1972="Projet OCM (NOKIA)","TRAVAUX -NOKIA",
AK1972="ACCESS-ISSUE","ACCESS-ISSUE",
AK1972="Projet OCM (ZTE, NOKIA, autres projets)","TRAVAUX OCM",
AK1972="No root CAuse","No root cause",
AK1972="ODU HS","TX ISSUE",
AK1972="IP &amp; VLAN","TX ISSUE",
AK1972="Warehouse HUAWEI","SPARE-ISSUE",
AK1972="SPARE-HS","SPARE-ISSUE",
AK1972="Power Telco","RAN ISSUE",AK1972="no impacts","no impacts"
),"")</f>
        <v>No root cause</v>
      </c>
      <c r="AK1972" s="81" t="s">
        <v>5620</v>
      </c>
      <c r="AL1972" s="56" t="str" cm="1">
        <f t="array" ref="AL1972">IFERROR(_xlfn.IFS(
AK1972="MPR ISSUE","ACTIVE",
AK1972="BSS Hardware Issue","ACTIVE",
AK1972="Sites strategiques, MLL, Pylone, etc.","PASSIVE",
AK1972="AKTIVCO DEFAUT GE &amp; POWER Cabinet","PASSIVE",
AK1972="AKTIVCO Coupure ENEO &amp; Baisse de tension","PASSIVE",
AK1972="Coupure ENEO &amp; Baisse de tension","PASSIVE",
AK1972="Defaut GE &amp; POWER Cabinet","PASSIVE",
AK1972="Sharing","PASSIVE",
AK1972="Sites strategiques &amp; DataCenter","PASSIVE",
AK1972="Exclu","Exclu",
AK1972="SAT","ACTIVE",
AK1972="SPARE-ISSUE","SPARE-ISSUE",
AK1972="Fiber CAmtel","ACTIVE",
AK1972="Fiber AOF","ACTIVE",
AK1972="Projet OCM (HUAWEI)","PLANNED WORKS",
AK1972="Projet OCM (NOKIA)","PLANNED WORKS",
AK1972="ACCESS-ISSUE","ACCESS-ISSUE",
AK1972="Projet OCM (ZTE, NOKIA, autres projets)","PLANNED WORKS",
AK1972="No root CAuse","No root cause",
AK1972="ODU HS","ACTIVE",
AK1972="IP &amp; VLAN","ACTIVE",
AK1972="Warehouse HUAWEI","SPARE-ISSUE",
AK1972="SPARE-HS","SPARE-ISSUE",
AK1972="Power Telco","ACTIVE", AK1972="no impacts","no impacts"
),"")</f>
        <v>No root cause</v>
      </c>
      <c r="AM1972" s="108" t="s">
        <v>5537</v>
      </c>
      <c r="AN1972" s="117" t="s">
        <v>5272</v>
      </c>
      <c r="AP1972" s="23" t="s">
        <v>5537</v>
      </c>
      <c r="AQ1972" s="23" t="s">
        <v>5537</v>
      </c>
      <c r="AR1972" s="7"/>
      <c r="AS1972" s="6"/>
      <c r="AT1972" s="7"/>
      <c r="AU1972" s="3" t="s">
        <v>5537</v>
      </c>
      <c r="AV1972" s="24" t="s">
        <v>5537</v>
      </c>
      <c r="AW1972" s="24" t="s">
        <v>5537</v>
      </c>
      <c r="AX1972" s="24" t="s">
        <v>5537</v>
      </c>
      <c r="AY1972" s="24" t="s">
        <v>5537</v>
      </c>
      <c r="AZ1972" s="24" t="s">
        <v>5537</v>
      </c>
      <c r="BA1972" s="24" t="s">
        <v>5537</v>
      </c>
      <c r="BB1972" s="24" t="s">
        <v>5537</v>
      </c>
      <c r="BC1972" s="24" t="s">
        <v>5537</v>
      </c>
      <c r="BD1972" s="24" t="s">
        <v>5537</v>
      </c>
      <c r="BE1972" s="24" t="s">
        <v>5537</v>
      </c>
      <c r="BF1972" s="24" t="s">
        <v>5537</v>
      </c>
      <c r="BG1972" s="24" t="s">
        <v>5537</v>
      </c>
      <c r="BH1972" s="24" t="s">
        <v>5537</v>
      </c>
      <c r="BI1972" s="9" t="s">
        <v>5537</v>
      </c>
      <c r="BJ1972" s="14"/>
      <c r="BK1972" s="14" t="s">
        <v>5537</v>
      </c>
      <c r="BL1972" s="14" t="str">
        <f>_xlfn.XLOOKUP(B1972,'[4]cell downs 18042026 17h'!$B:$B,'[4]cell downs 18042026 17h'!$B:$B,"")</f>
        <v/>
      </c>
      <c r="BM1972" s="14" t="str">
        <f>_xlfn.XLOOKUP(B1972,'[5]Cells Huawei 19042026 15h'!$B:$B,'[5]Cells Huawei 19042026 15h'!$B:$B,"")</f>
        <v/>
      </c>
      <c r="BN1972" s="9" t="str">
        <f>_xlfn.XLOOKUP(B1972,'[6]cells down 19042026 9H40'!$B:$B,'[6]cells down 19042026 9H40'!$B:$B,"")</f>
        <v/>
      </c>
      <c r="BO1972" s="9" t="s">
        <v>5272</v>
      </c>
      <c r="BP1972" s="9" t="s">
        <v>12</v>
      </c>
    </row>
    <row r="1973" spans="1:68" s="9" customFormat="1" x14ac:dyDescent="0.35">
      <c r="A1973" s="1" t="s">
        <v>5274</v>
      </c>
      <c r="B1973" s="8" t="s">
        <v>5275</v>
      </c>
      <c r="C1973" s="3" t="str">
        <f>_xlfn.XLOOKUP(B1973,'[1]daily break down'!$D:$D,'[1]daily break down'!$E:$E,"")</f>
        <v>SUD-OUEST</v>
      </c>
      <c r="D1973" s="1" t="s">
        <v>11</v>
      </c>
      <c r="E1973" s="1" t="s">
        <v>1160</v>
      </c>
      <c r="F1973" s="3" t="s">
        <v>13</v>
      </c>
      <c r="G1973" s="1" t="s">
        <v>5256</v>
      </c>
      <c r="H1973" s="40" t="str">
        <f>_xlfn.XLOOKUP(B1973,[2]CALCULATION!$B:$B,[2]CALCULATION!$H:$H,"")</f>
        <v>NOKIA</v>
      </c>
      <c r="I1973" s="34">
        <v>0</v>
      </c>
      <c r="J1973" s="34">
        <v>0</v>
      </c>
      <c r="K1973" s="34">
        <v>0</v>
      </c>
      <c r="L1973" s="34">
        <v>0</v>
      </c>
      <c r="M1973" s="34">
        <v>0</v>
      </c>
      <c r="N1973" s="34">
        <v>0</v>
      </c>
      <c r="O1973" s="34">
        <v>0</v>
      </c>
      <c r="P1973" s="34">
        <v>0</v>
      </c>
      <c r="Q1973" s="34">
        <v>0</v>
      </c>
      <c r="R1973" s="34">
        <v>0</v>
      </c>
      <c r="S1973" s="109">
        <v>0</v>
      </c>
      <c r="T1973" s="109">
        <f>_xlfn.XLOOKUP(B1973,'[3]Nur des jours'!$B:$B,'[3]Nur des jours'!$U:$U,"")</f>
        <v>0</v>
      </c>
      <c r="U1973" s="109">
        <v>0</v>
      </c>
      <c r="V1973" s="109">
        <v>0</v>
      </c>
      <c r="W1973" s="109">
        <v>0</v>
      </c>
      <c r="X1973" s="109">
        <v>0</v>
      </c>
      <c r="Y1973" s="109">
        <v>0</v>
      </c>
      <c r="Z1973" s="109">
        <v>0</v>
      </c>
      <c r="AA1973" s="109">
        <v>0</v>
      </c>
      <c r="AB1973" s="109">
        <v>0</v>
      </c>
      <c r="AC1973" s="109">
        <v>0</v>
      </c>
      <c r="AD1973" s="109">
        <v>0</v>
      </c>
      <c r="AE1973" s="109">
        <v>0</v>
      </c>
      <c r="AF1973" s="109">
        <v>0</v>
      </c>
      <c r="AG1973" s="57" t="str">
        <f>_xlfn.XLOOKUP(B1973,[3]CALCULATION!$B:$B,[3]CALCULATION!$M:$M,"")</f>
        <v>Insecurity</v>
      </c>
      <c r="AH1973" s="57"/>
      <c r="AI1973" s="56" t="str" cm="1">
        <f t="array" ref="AI1973">IFERROR(_xlfn.IFS(
AK1973="MPR ISSUE","PDH",
AK1973="BSS Hardware Issue","BSS",
AK1973="Sites strategiques, MLL, Pylone, etc.","ENVTECH",
AK1973="AKTIVCO DEFAUT GE &amp; POWER Cabinet","AKTIVCO",
AK1973="AKTIVCO Coupure ENEO &amp; Baisse de tension","AKTIVCO GRID ONLY",
AK1973="Coupure ENEO &amp; Baisse de tension","IHS GRID ONLY",
AK1973="Defaut GE &amp; POWER Cabinet","IHS",
AK1973="Sharing","Partners",
AK1973="Sites strategiques &amp; DataCenter","SST &amp; DC",
AK1973="Exclu","Exclu",
AK1973="SAT","SAT",
AK1973="SPARE-ISSUE","SPARE-ISSUE",
AK1973="Fiber CAmtel","TRANS_FO_CAMTEL",
AK1973="Fiber AOF","Fiber AOF",
AK1973="Projet OCM (HUAWEI)","TRAVAUX-HUAWEI",
AK1973="Projet OCM (NOKIA)","TRAVAUX-NOKIA",
AK1973="ACCESS-ISSUE","ACCESS-ISSUE",
AK1973="Projet OCM (ZTE, NOKIA, autres projets)","TRAVAUX OCM",
AK1973="No root CAuse","No root cause",
AK1973="ODU HS","PDH",
AK1973="IP &amp; VLAN","PDH",
AK1973="Warehouse HUAWEI","SPARE-ISSUE",
AK1973="SPARE-HS","SPARE-ISSUE",
AK1973="Power Telco","BSS",AK1973="no impacts","no impacts"
),"")</f>
        <v>No root cause</v>
      </c>
      <c r="AJ1973" s="56" t="str" cm="1">
        <f t="array" ref="AJ1973">IFERROR(_xlfn.IFS(
AK1973="MPR ISSUE","TX ISSUE",
AK1973="BSS Hardware Issue","RAN ISSUE",
AK1973="Sites strategiques, MLL, Pylone, etc.","ENVTECH",
AK1973="AKTIVCO DEFAUT GE &amp; POWER Cabinet","POWER ISSUE",
AK1973="AKTIVCO Coupure ENEO &amp; Baisse de tension","POWER ISSUE",
AK1973="Coupure ENEO &amp; Baisse de tension","POWER ISSUE",
AK1973="Defaut GE &amp; POWER Cabinet","POWER ISSUE",
AK1973="Sharing","POWER ISSUE",
AK1973="Sites strategiques &amp; DataCenter","POWER ISSUE",
AK1973="Exclu","Exclu",
AK1973="SAT","TX ISSUE",
AK1973="SPARE-ISSUE","SPARE-ISSUE",
AK1973="Fiber CAmtel","TX ISSUE",
AK1973="Fiber AOF","TX ISSUE",
AK1973="Projet OCM (HUAWEI)","TRAVAUX-HUAWEI",
AK1973="Projet OCM (NOKIA)","TRAVAUX -NOKIA",
AK1973="ACCESS-ISSUE","ACCESS-ISSUE",
AK1973="Projet OCM (ZTE, NOKIA, autres projets)","TRAVAUX OCM",
AK1973="No root CAuse","No root cause",
AK1973="ODU HS","TX ISSUE",
AK1973="IP &amp; VLAN","TX ISSUE",
AK1973="Warehouse HUAWEI","SPARE-ISSUE",
AK1973="SPARE-HS","SPARE-ISSUE",
AK1973="Power Telco","RAN ISSUE",AK1973="no impacts","no impacts"
),"")</f>
        <v>No root cause</v>
      </c>
      <c r="AK1973" s="81" t="s">
        <v>5620</v>
      </c>
      <c r="AL1973" s="56" t="str" cm="1">
        <f t="array" ref="AL1973">IFERROR(_xlfn.IFS(
AK1973="MPR ISSUE","ACTIVE",
AK1973="BSS Hardware Issue","ACTIVE",
AK1973="Sites strategiques, MLL, Pylone, etc.","PASSIVE",
AK1973="AKTIVCO DEFAUT GE &amp; POWER Cabinet","PASSIVE",
AK1973="AKTIVCO Coupure ENEO &amp; Baisse de tension","PASSIVE",
AK1973="Coupure ENEO &amp; Baisse de tension","PASSIVE",
AK1973="Defaut GE &amp; POWER Cabinet","PASSIVE",
AK1973="Sharing","PASSIVE",
AK1973="Sites strategiques &amp; DataCenter","PASSIVE",
AK1973="Exclu","Exclu",
AK1973="SAT","ACTIVE",
AK1973="SPARE-ISSUE","SPARE-ISSUE",
AK1973="Fiber CAmtel","ACTIVE",
AK1973="Fiber AOF","ACTIVE",
AK1973="Projet OCM (HUAWEI)","PLANNED WORKS",
AK1973="Projet OCM (NOKIA)","PLANNED WORKS",
AK1973="ACCESS-ISSUE","ACCESS-ISSUE",
AK1973="Projet OCM (ZTE, NOKIA, autres projets)","PLANNED WORKS",
AK1973="No root CAuse","No root cause",
AK1973="ODU HS","ACTIVE",
AK1973="IP &amp; VLAN","ACTIVE",
AK1973="Warehouse HUAWEI","SPARE-ISSUE",
AK1973="SPARE-HS","SPARE-ISSUE",
AK1973="Power Telco","ACTIVE", AK1973="no impacts","no impacts"
),"")</f>
        <v>No root cause</v>
      </c>
      <c r="AM1973" s="108" t="s">
        <v>5537</v>
      </c>
      <c r="AN1973" s="117" t="s">
        <v>5275</v>
      </c>
      <c r="AP1973" s="23" t="s">
        <v>5537</v>
      </c>
      <c r="AQ1973" s="23" t="s">
        <v>5537</v>
      </c>
      <c r="AR1973" s="7"/>
      <c r="AS1973" s="6"/>
      <c r="AT1973" s="7"/>
      <c r="AU1973" s="3" t="s">
        <v>5537</v>
      </c>
      <c r="AV1973" s="24" t="s">
        <v>5537</v>
      </c>
      <c r="AW1973" s="24" t="s">
        <v>5537</v>
      </c>
      <c r="AX1973" s="24" t="s">
        <v>5537</v>
      </c>
      <c r="AY1973" s="24" t="s">
        <v>5537</v>
      </c>
      <c r="AZ1973" s="24" t="s">
        <v>5537</v>
      </c>
      <c r="BA1973" s="24" t="s">
        <v>5537</v>
      </c>
      <c r="BB1973" s="24" t="s">
        <v>5537</v>
      </c>
      <c r="BC1973" s="24" t="s">
        <v>5537</v>
      </c>
      <c r="BD1973" s="24" t="s">
        <v>5537</v>
      </c>
      <c r="BE1973" s="24" t="s">
        <v>5537</v>
      </c>
      <c r="BF1973" s="24" t="s">
        <v>5537</v>
      </c>
      <c r="BG1973" s="24" t="s">
        <v>5537</v>
      </c>
      <c r="BH1973" s="24" t="s">
        <v>5537</v>
      </c>
      <c r="BI1973" s="9" t="s">
        <v>5537</v>
      </c>
      <c r="BJ1973" s="14"/>
      <c r="BK1973" s="14" t="s">
        <v>5537</v>
      </c>
      <c r="BL1973" s="14" t="str">
        <f>_xlfn.XLOOKUP(B1973,'[4]cell downs 18042026 17h'!$B:$B,'[4]cell downs 18042026 17h'!$B:$B,"")</f>
        <v/>
      </c>
      <c r="BM1973" s="14" t="str">
        <f>_xlfn.XLOOKUP(B1973,'[5]Cells Huawei 19042026 15h'!$B:$B,'[5]Cells Huawei 19042026 15h'!$B:$B,"")</f>
        <v/>
      </c>
      <c r="BN1973" s="9" t="str">
        <f>_xlfn.XLOOKUP(B1973,'[6]cells down 19042026 9H40'!$B:$B,'[6]cells down 19042026 9H40'!$B:$B,"")</f>
        <v/>
      </c>
      <c r="BO1973" s="9" t="s">
        <v>5275</v>
      </c>
      <c r="BP1973" s="9" t="s">
        <v>12</v>
      </c>
    </row>
    <row r="1974" spans="1:68" s="9" customFormat="1" x14ac:dyDescent="0.35">
      <c r="A1974" s="1" t="s">
        <v>5276</v>
      </c>
      <c r="B1974" s="8" t="s">
        <v>5277</v>
      </c>
      <c r="C1974" s="3" t="str">
        <f>_xlfn.XLOOKUP(B1974,'[1]daily break down'!$D:$D,'[1]daily break down'!$E:$E,"")</f>
        <v>SUD-OUEST</v>
      </c>
      <c r="D1974" s="1" t="s">
        <v>11</v>
      </c>
      <c r="E1974" s="1" t="s">
        <v>66</v>
      </c>
      <c r="F1974" s="3" t="s">
        <v>13</v>
      </c>
      <c r="G1974" s="1" t="s">
        <v>5278</v>
      </c>
      <c r="H1974" s="40" t="str">
        <f>_xlfn.XLOOKUP(B1974,[2]CALCULATION!$B:$B,[2]CALCULATION!$H:$H,"")</f>
        <v>NOKIA</v>
      </c>
      <c r="I1974" s="34">
        <v>0</v>
      </c>
      <c r="J1974" s="34">
        <v>0</v>
      </c>
      <c r="K1974" s="34">
        <v>0</v>
      </c>
      <c r="L1974" s="34">
        <v>0</v>
      </c>
      <c r="M1974" s="34">
        <v>0</v>
      </c>
      <c r="N1974" s="34">
        <v>0</v>
      </c>
      <c r="O1974" s="34">
        <v>0</v>
      </c>
      <c r="P1974" s="34">
        <v>0</v>
      </c>
      <c r="Q1974" s="34">
        <v>0</v>
      </c>
      <c r="R1974" s="34">
        <v>0</v>
      </c>
      <c r="S1974" s="109">
        <v>0</v>
      </c>
      <c r="T1974" s="109">
        <f>_xlfn.XLOOKUP(B1974,'[3]Nur des jours'!$B:$B,'[3]Nur des jours'!$U:$U,"")</f>
        <v>0</v>
      </c>
      <c r="U1974" s="109">
        <v>0</v>
      </c>
      <c r="V1974" s="109">
        <v>0</v>
      </c>
      <c r="W1974" s="109">
        <v>0</v>
      </c>
      <c r="X1974" s="109">
        <v>0</v>
      </c>
      <c r="Y1974" s="109">
        <v>0</v>
      </c>
      <c r="Z1974" s="109">
        <v>0</v>
      </c>
      <c r="AA1974" s="109">
        <v>0</v>
      </c>
      <c r="AB1974" s="109">
        <v>0</v>
      </c>
      <c r="AC1974" s="109">
        <v>0</v>
      </c>
      <c r="AD1974" s="109">
        <v>0</v>
      </c>
      <c r="AE1974" s="109">
        <v>0</v>
      </c>
      <c r="AF1974" s="109">
        <v>0</v>
      </c>
      <c r="AG1974" s="57" t="str">
        <f>_xlfn.XLOOKUP(B1974,[3]CALCULATION!$B:$B,[3]CALCULATION!$M:$M,"")</f>
        <v>Insecurity</v>
      </c>
      <c r="AH1974" s="57"/>
      <c r="AI1974" s="56" t="str" cm="1">
        <f t="array" ref="AI1974">IFERROR(_xlfn.IFS(
AK1974="MPR ISSUE","PDH",
AK1974="BSS Hardware Issue","BSS",
AK1974="Sites strategiques, MLL, Pylone, etc.","ENVTECH",
AK1974="AKTIVCO DEFAUT GE &amp; POWER Cabinet","AKTIVCO",
AK1974="AKTIVCO Coupure ENEO &amp; Baisse de tension","AKTIVCO GRID ONLY",
AK1974="Coupure ENEO &amp; Baisse de tension","IHS GRID ONLY",
AK1974="Defaut GE &amp; POWER Cabinet","IHS",
AK1974="Sharing","Partners",
AK1974="Sites strategiques &amp; DataCenter","SST &amp; DC",
AK1974="Exclu","Exclu",
AK1974="SAT","SAT",
AK1974="SPARE-ISSUE","SPARE-ISSUE",
AK1974="Fiber CAmtel","TRANS_FO_CAMTEL",
AK1974="Fiber AOF","Fiber AOF",
AK1974="Projet OCM (HUAWEI)","TRAVAUX-HUAWEI",
AK1974="Projet OCM (NOKIA)","TRAVAUX-NOKIA",
AK1974="ACCESS-ISSUE","ACCESS-ISSUE",
AK1974="Projet OCM (ZTE, NOKIA, autres projets)","TRAVAUX OCM",
AK1974="No root CAuse","No root cause",
AK1974="ODU HS","PDH",
AK1974="IP &amp; VLAN","PDH",
AK1974="Warehouse HUAWEI","SPARE-ISSUE",
AK1974="SPARE-HS","SPARE-ISSUE",
AK1974="Power Telco","BSS",AK1974="no impacts","no impacts"
),"")</f>
        <v>No root cause</v>
      </c>
      <c r="AJ1974" s="56" t="str" cm="1">
        <f t="array" ref="AJ1974">IFERROR(_xlfn.IFS(
AK1974="MPR ISSUE","TX ISSUE",
AK1974="BSS Hardware Issue","RAN ISSUE",
AK1974="Sites strategiques, MLL, Pylone, etc.","ENVTECH",
AK1974="AKTIVCO DEFAUT GE &amp; POWER Cabinet","POWER ISSUE",
AK1974="AKTIVCO Coupure ENEO &amp; Baisse de tension","POWER ISSUE",
AK1974="Coupure ENEO &amp; Baisse de tension","POWER ISSUE",
AK1974="Defaut GE &amp; POWER Cabinet","POWER ISSUE",
AK1974="Sharing","POWER ISSUE",
AK1974="Sites strategiques &amp; DataCenter","POWER ISSUE",
AK1974="Exclu","Exclu",
AK1974="SAT","TX ISSUE",
AK1974="SPARE-ISSUE","SPARE-ISSUE",
AK1974="Fiber CAmtel","TX ISSUE",
AK1974="Fiber AOF","TX ISSUE",
AK1974="Projet OCM (HUAWEI)","TRAVAUX-HUAWEI",
AK1974="Projet OCM (NOKIA)","TRAVAUX -NOKIA",
AK1974="ACCESS-ISSUE","ACCESS-ISSUE",
AK1974="Projet OCM (ZTE, NOKIA, autres projets)","TRAVAUX OCM",
AK1974="No root CAuse","No root cause",
AK1974="ODU HS","TX ISSUE",
AK1974="IP &amp; VLAN","TX ISSUE",
AK1974="Warehouse HUAWEI","SPARE-ISSUE",
AK1974="SPARE-HS","SPARE-ISSUE",
AK1974="Power Telco","RAN ISSUE",AK1974="no impacts","no impacts"
),"")</f>
        <v>No root cause</v>
      </c>
      <c r="AK1974" s="81" t="s">
        <v>5620</v>
      </c>
      <c r="AL1974" s="56" t="str" cm="1">
        <f t="array" ref="AL1974">IFERROR(_xlfn.IFS(
AK1974="MPR ISSUE","ACTIVE",
AK1974="BSS Hardware Issue","ACTIVE",
AK1974="Sites strategiques, MLL, Pylone, etc.","PASSIVE",
AK1974="AKTIVCO DEFAUT GE &amp; POWER Cabinet","PASSIVE",
AK1974="AKTIVCO Coupure ENEO &amp; Baisse de tension","PASSIVE",
AK1974="Coupure ENEO &amp; Baisse de tension","PASSIVE",
AK1974="Defaut GE &amp; POWER Cabinet","PASSIVE",
AK1974="Sharing","PASSIVE",
AK1974="Sites strategiques &amp; DataCenter","PASSIVE",
AK1974="Exclu","Exclu",
AK1974="SAT","ACTIVE",
AK1974="SPARE-ISSUE","SPARE-ISSUE",
AK1974="Fiber CAmtel","ACTIVE",
AK1974="Fiber AOF","ACTIVE",
AK1974="Projet OCM (HUAWEI)","PLANNED WORKS",
AK1974="Projet OCM (NOKIA)","PLANNED WORKS",
AK1974="ACCESS-ISSUE","ACCESS-ISSUE",
AK1974="Projet OCM (ZTE, NOKIA, autres projets)","PLANNED WORKS",
AK1974="No root CAuse","No root cause",
AK1974="ODU HS","ACTIVE",
AK1974="IP &amp; VLAN","ACTIVE",
AK1974="Warehouse HUAWEI","SPARE-ISSUE",
AK1974="SPARE-HS","SPARE-ISSUE",
AK1974="Power Telco","ACTIVE", AK1974="no impacts","no impacts"
),"")</f>
        <v>No root cause</v>
      </c>
      <c r="AM1974" s="108" t="s">
        <v>5537</v>
      </c>
      <c r="AN1974" s="117" t="s">
        <v>5277</v>
      </c>
      <c r="AP1974" s="23" t="s">
        <v>5537</v>
      </c>
      <c r="AQ1974" s="23" t="s">
        <v>5537</v>
      </c>
      <c r="AR1974" s="7"/>
      <c r="AS1974" s="6"/>
      <c r="AT1974" s="7"/>
      <c r="AU1974" s="3" t="s">
        <v>5537</v>
      </c>
      <c r="AV1974" s="24" t="s">
        <v>5537</v>
      </c>
      <c r="AW1974" s="24" t="s">
        <v>5537</v>
      </c>
      <c r="AX1974" s="24" t="s">
        <v>5537</v>
      </c>
      <c r="AY1974" s="24" t="s">
        <v>5537</v>
      </c>
      <c r="AZ1974" s="24" t="s">
        <v>5537</v>
      </c>
      <c r="BA1974" s="24" t="s">
        <v>5537</v>
      </c>
      <c r="BB1974" s="24" t="s">
        <v>5537</v>
      </c>
      <c r="BC1974" s="24" t="s">
        <v>5537</v>
      </c>
      <c r="BD1974" s="24" t="s">
        <v>5537</v>
      </c>
      <c r="BE1974" s="24" t="s">
        <v>5537</v>
      </c>
      <c r="BF1974" s="24" t="s">
        <v>5537</v>
      </c>
      <c r="BG1974" s="24" t="s">
        <v>5537</v>
      </c>
      <c r="BH1974" s="24" t="s">
        <v>5537</v>
      </c>
      <c r="BI1974" s="9" t="s">
        <v>5537</v>
      </c>
      <c r="BJ1974" s="14"/>
      <c r="BK1974" s="14" t="s">
        <v>5537</v>
      </c>
      <c r="BL1974" s="14" t="str">
        <f>_xlfn.XLOOKUP(B1974,'[4]cell downs 18042026 17h'!$B:$B,'[4]cell downs 18042026 17h'!$B:$B,"")</f>
        <v/>
      </c>
      <c r="BM1974" s="14" t="str">
        <f>_xlfn.XLOOKUP(B1974,'[5]Cells Huawei 19042026 15h'!$B:$B,'[5]Cells Huawei 19042026 15h'!$B:$B,"")</f>
        <v/>
      </c>
      <c r="BN1974" s="9" t="str">
        <f>_xlfn.XLOOKUP(B1974,'[6]cells down 19042026 9H40'!$B:$B,'[6]cells down 19042026 9H40'!$B:$B,"")</f>
        <v/>
      </c>
      <c r="BO1974" s="9" t="s">
        <v>5277</v>
      </c>
      <c r="BP1974" s="9" t="s">
        <v>12</v>
      </c>
    </row>
    <row r="1975" spans="1:68" s="9" customFormat="1" x14ac:dyDescent="0.35">
      <c r="A1975" s="1" t="s">
        <v>5279</v>
      </c>
      <c r="B1975" s="8" t="s">
        <v>5280</v>
      </c>
      <c r="C1975" s="3" t="str">
        <f>_xlfn.XLOOKUP(B1975,'[1]daily break down'!$D:$D,'[1]daily break down'!$E:$E,"")</f>
        <v>NORD-OUEST</v>
      </c>
      <c r="D1975" s="1"/>
      <c r="E1975" s="1"/>
      <c r="F1975" s="3" t="s">
        <v>51</v>
      </c>
      <c r="G1975" s="1" t="s">
        <v>5281</v>
      </c>
      <c r="H1975" s="40" t="str">
        <f>_xlfn.XLOOKUP(B1975,[2]CALCULATION!$B:$B,[2]CALCULATION!$H:$H,"")</f>
        <v>NOKIA</v>
      </c>
      <c r="I1975" s="34">
        <v>0</v>
      </c>
      <c r="J1975" s="34">
        <v>0</v>
      </c>
      <c r="K1975" s="34">
        <v>0</v>
      </c>
      <c r="L1975" s="34">
        <v>0</v>
      </c>
      <c r="M1975" s="34">
        <v>0</v>
      </c>
      <c r="N1975" s="34">
        <v>0</v>
      </c>
      <c r="O1975" s="34">
        <v>0</v>
      </c>
      <c r="P1975" s="34">
        <v>0</v>
      </c>
      <c r="Q1975" s="34">
        <v>0</v>
      </c>
      <c r="R1975" s="34">
        <v>0</v>
      </c>
      <c r="S1975" s="109">
        <v>0</v>
      </c>
      <c r="T1975" s="109">
        <f>_xlfn.XLOOKUP(B1975,'[3]Nur des jours'!$B:$B,'[3]Nur des jours'!$U:$U,"")</f>
        <v>0</v>
      </c>
      <c r="U1975" s="109">
        <v>0</v>
      </c>
      <c r="V1975" s="109">
        <v>0</v>
      </c>
      <c r="W1975" s="109">
        <v>0</v>
      </c>
      <c r="X1975" s="109">
        <v>0</v>
      </c>
      <c r="Y1975" s="109">
        <v>0</v>
      </c>
      <c r="Z1975" s="109">
        <v>0</v>
      </c>
      <c r="AA1975" s="109">
        <v>0</v>
      </c>
      <c r="AB1975" s="109">
        <v>0</v>
      </c>
      <c r="AC1975" s="109">
        <v>0</v>
      </c>
      <c r="AD1975" s="109">
        <v>0</v>
      </c>
      <c r="AE1975" s="109">
        <v>0</v>
      </c>
      <c r="AF1975" s="109">
        <v>0</v>
      </c>
      <c r="AG1975" s="57" t="str">
        <f>_xlfn.XLOOKUP(B1975,[3]CALCULATION!$B:$B,[3]CALCULATION!$M:$M,"")</f>
        <v>Insecurity</v>
      </c>
      <c r="AH1975" s="57"/>
      <c r="AI1975" s="56" t="str" cm="1">
        <f t="array" ref="AI1975">IFERROR(_xlfn.IFS(
AK1975="MPR ISSUE","PDH",
AK1975="BSS Hardware Issue","BSS",
AK1975="Sites strategiques, MLL, Pylone, etc.","ENVTECH",
AK1975="AKTIVCO DEFAUT GE &amp; POWER Cabinet","AKTIVCO",
AK1975="AKTIVCO Coupure ENEO &amp; Baisse de tension","AKTIVCO GRID ONLY",
AK1975="Coupure ENEO &amp; Baisse de tension","IHS GRID ONLY",
AK1975="Defaut GE &amp; POWER Cabinet","IHS",
AK1975="Sharing","Partners",
AK1975="Sites strategiques &amp; DataCenter","SST &amp; DC",
AK1975="Exclu","Exclu",
AK1975="SAT","SAT",
AK1975="SPARE-ISSUE","SPARE-ISSUE",
AK1975="Fiber CAmtel","TRANS_FO_CAMTEL",
AK1975="Fiber AOF","Fiber AOF",
AK1975="Projet OCM (HUAWEI)","TRAVAUX-HUAWEI",
AK1975="Projet OCM (NOKIA)","TRAVAUX-NOKIA",
AK1975="ACCESS-ISSUE","ACCESS-ISSUE",
AK1975="Projet OCM (ZTE, NOKIA, autres projets)","TRAVAUX OCM",
AK1975="No root CAuse","No root cause",
AK1975="ODU HS","PDH",
AK1975="IP &amp; VLAN","PDH",
AK1975="Warehouse HUAWEI","SPARE-ISSUE",
AK1975="SPARE-HS","SPARE-ISSUE",
AK1975="Power Telco","BSS",AK1975="no impacts","no impacts"
),"")</f>
        <v>No root cause</v>
      </c>
      <c r="AJ1975" s="56" t="str" cm="1">
        <f t="array" ref="AJ1975">IFERROR(_xlfn.IFS(
AK1975="MPR ISSUE","TX ISSUE",
AK1975="BSS Hardware Issue","RAN ISSUE",
AK1975="Sites strategiques, MLL, Pylone, etc.","ENVTECH",
AK1975="AKTIVCO DEFAUT GE &amp; POWER Cabinet","POWER ISSUE",
AK1975="AKTIVCO Coupure ENEO &amp; Baisse de tension","POWER ISSUE",
AK1975="Coupure ENEO &amp; Baisse de tension","POWER ISSUE",
AK1975="Defaut GE &amp; POWER Cabinet","POWER ISSUE",
AK1975="Sharing","POWER ISSUE",
AK1975="Sites strategiques &amp; DataCenter","POWER ISSUE",
AK1975="Exclu","Exclu",
AK1975="SAT","TX ISSUE",
AK1975="SPARE-ISSUE","SPARE-ISSUE",
AK1975="Fiber CAmtel","TX ISSUE",
AK1975="Fiber AOF","TX ISSUE",
AK1975="Projet OCM (HUAWEI)","TRAVAUX-HUAWEI",
AK1975="Projet OCM (NOKIA)","TRAVAUX -NOKIA",
AK1975="ACCESS-ISSUE","ACCESS-ISSUE",
AK1975="Projet OCM (ZTE, NOKIA, autres projets)","TRAVAUX OCM",
AK1975="No root CAuse","No root cause",
AK1975="ODU HS","TX ISSUE",
AK1975="IP &amp; VLAN","TX ISSUE",
AK1975="Warehouse HUAWEI","SPARE-ISSUE",
AK1975="SPARE-HS","SPARE-ISSUE",
AK1975="Power Telco","RAN ISSUE",AK1975="no impacts","no impacts"
),"")</f>
        <v>No root cause</v>
      </c>
      <c r="AK1975" s="81" t="s">
        <v>5620</v>
      </c>
      <c r="AL1975" s="56" t="str" cm="1">
        <f t="array" ref="AL1975">IFERROR(_xlfn.IFS(
AK1975="MPR ISSUE","ACTIVE",
AK1975="BSS Hardware Issue","ACTIVE",
AK1975="Sites strategiques, MLL, Pylone, etc.","PASSIVE",
AK1975="AKTIVCO DEFAUT GE &amp; POWER Cabinet","PASSIVE",
AK1975="AKTIVCO Coupure ENEO &amp; Baisse de tension","PASSIVE",
AK1975="Coupure ENEO &amp; Baisse de tension","PASSIVE",
AK1975="Defaut GE &amp; POWER Cabinet","PASSIVE",
AK1975="Sharing","PASSIVE",
AK1975="Sites strategiques &amp; DataCenter","PASSIVE",
AK1975="Exclu","Exclu",
AK1975="SAT","ACTIVE",
AK1975="SPARE-ISSUE","SPARE-ISSUE",
AK1975="Fiber CAmtel","ACTIVE",
AK1975="Fiber AOF","ACTIVE",
AK1975="Projet OCM (HUAWEI)","PLANNED WORKS",
AK1975="Projet OCM (NOKIA)","PLANNED WORKS",
AK1975="ACCESS-ISSUE","ACCESS-ISSUE",
AK1975="Projet OCM (ZTE, NOKIA, autres projets)","PLANNED WORKS",
AK1975="No root CAuse","No root cause",
AK1975="ODU HS","ACTIVE",
AK1975="IP &amp; VLAN","ACTIVE",
AK1975="Warehouse HUAWEI","SPARE-ISSUE",
AK1975="SPARE-HS","SPARE-ISSUE",
AK1975="Power Telco","ACTIVE", AK1975="no impacts","no impacts"
),"")</f>
        <v>No root cause</v>
      </c>
      <c r="AM1975" s="108" t="s">
        <v>5537</v>
      </c>
      <c r="AN1975" s="117" t="s">
        <v>5280</v>
      </c>
      <c r="AP1975" s="23" t="s">
        <v>5537</v>
      </c>
      <c r="AQ1975" s="23" t="s">
        <v>5537</v>
      </c>
      <c r="AR1975" s="7"/>
      <c r="AS1975" s="6"/>
      <c r="AT1975" s="7"/>
      <c r="AU1975" s="3" t="s">
        <v>5537</v>
      </c>
      <c r="AV1975" s="24" t="s">
        <v>5537</v>
      </c>
      <c r="AW1975" s="24" t="s">
        <v>5537</v>
      </c>
      <c r="AX1975" s="24" t="s">
        <v>5537</v>
      </c>
      <c r="AY1975" s="24" t="s">
        <v>5537</v>
      </c>
      <c r="AZ1975" s="24" t="s">
        <v>5537</v>
      </c>
      <c r="BA1975" s="24" t="s">
        <v>5537</v>
      </c>
      <c r="BB1975" s="24" t="s">
        <v>5537</v>
      </c>
      <c r="BC1975" s="24" t="s">
        <v>5537</v>
      </c>
      <c r="BD1975" s="24" t="s">
        <v>5537</v>
      </c>
      <c r="BE1975" s="24" t="s">
        <v>5537</v>
      </c>
      <c r="BF1975" s="24" t="s">
        <v>5537</v>
      </c>
      <c r="BG1975" s="24" t="s">
        <v>5537</v>
      </c>
      <c r="BH1975" s="24" t="s">
        <v>5537</v>
      </c>
      <c r="BI1975" s="9" t="s">
        <v>5537</v>
      </c>
      <c r="BJ1975" s="14"/>
      <c r="BK1975" s="14" t="s">
        <v>5537</v>
      </c>
      <c r="BL1975" s="14" t="str">
        <f>_xlfn.XLOOKUP(B1975,'[4]cell downs 18042026 17h'!$B:$B,'[4]cell downs 18042026 17h'!$B:$B,"")</f>
        <v/>
      </c>
      <c r="BM1975" s="14" t="str">
        <f>_xlfn.XLOOKUP(B1975,'[5]Cells Huawei 19042026 15h'!$B:$B,'[5]Cells Huawei 19042026 15h'!$B:$B,"")</f>
        <v/>
      </c>
      <c r="BN1975" s="9" t="str">
        <f>_xlfn.XLOOKUP(B1975,'[6]cells down 19042026 9H40'!$B:$B,'[6]cells down 19042026 9H40'!$B:$B,"")</f>
        <v/>
      </c>
      <c r="BO1975" s="9" t="s">
        <v>5280</v>
      </c>
      <c r="BP1975" s="9" t="s">
        <v>12</v>
      </c>
    </row>
    <row r="1976" spans="1:68" s="9" customFormat="1" x14ac:dyDescent="0.35">
      <c r="A1976" s="2" t="s">
        <v>5282</v>
      </c>
      <c r="B1976" s="8" t="s">
        <v>5283</v>
      </c>
      <c r="C1976" s="3" t="str">
        <f>_xlfn.XLOOKUP(B1976,'[1]daily break down'!$D:$D,'[1]daily break down'!$E:$E,"")</f>
        <v>SUD-OUEST</v>
      </c>
      <c r="D1976" s="1" t="s">
        <v>11</v>
      </c>
      <c r="E1976" s="1" t="s">
        <v>154</v>
      </c>
      <c r="F1976" s="3" t="s">
        <v>13</v>
      </c>
      <c r="G1976" s="1" t="s">
        <v>5284</v>
      </c>
      <c r="H1976" s="40" t="str">
        <f>_xlfn.XLOOKUP(B1976,[2]CALCULATION!$B:$B,[2]CALCULATION!$H:$H,"")</f>
        <v>NOKIA</v>
      </c>
      <c r="I1976" s="34">
        <v>0</v>
      </c>
      <c r="J1976" s="34">
        <v>0</v>
      </c>
      <c r="K1976" s="34">
        <v>0</v>
      </c>
      <c r="L1976" s="34">
        <v>0</v>
      </c>
      <c r="M1976" s="34">
        <v>0</v>
      </c>
      <c r="N1976" s="34">
        <v>0</v>
      </c>
      <c r="O1976" s="34">
        <v>0</v>
      </c>
      <c r="P1976" s="34">
        <v>0</v>
      </c>
      <c r="Q1976" s="34">
        <v>0</v>
      </c>
      <c r="R1976" s="34">
        <v>0</v>
      </c>
      <c r="S1976" s="109">
        <v>0</v>
      </c>
      <c r="T1976" s="109">
        <f>_xlfn.XLOOKUP(B1976,'[3]Nur des jours'!$B:$B,'[3]Nur des jours'!$U:$U,"")</f>
        <v>0</v>
      </c>
      <c r="U1976" s="109">
        <v>0</v>
      </c>
      <c r="V1976" s="109">
        <v>0</v>
      </c>
      <c r="W1976" s="109">
        <v>0</v>
      </c>
      <c r="X1976" s="109">
        <v>0</v>
      </c>
      <c r="Y1976" s="109">
        <v>0</v>
      </c>
      <c r="Z1976" s="109">
        <v>0</v>
      </c>
      <c r="AA1976" s="109">
        <v>0</v>
      </c>
      <c r="AB1976" s="109">
        <v>0</v>
      </c>
      <c r="AC1976" s="109">
        <v>0</v>
      </c>
      <c r="AD1976" s="109">
        <v>0</v>
      </c>
      <c r="AE1976" s="109">
        <v>0</v>
      </c>
      <c r="AF1976" s="109">
        <v>0</v>
      </c>
      <c r="AG1976" s="57" t="str">
        <f>_xlfn.XLOOKUP(B1976,[3]CALCULATION!$B:$B,[3]CALCULATION!$M:$M,"")</f>
        <v>Insecurity</v>
      </c>
      <c r="AH1976" s="57"/>
      <c r="AI1976" s="56" t="str" cm="1">
        <f t="array" ref="AI1976">IFERROR(_xlfn.IFS(
AK1976="MPR ISSUE","PDH",
AK1976="BSS Hardware Issue","BSS",
AK1976="Sites strategiques, MLL, Pylone, etc.","ENVTECH",
AK1976="AKTIVCO DEFAUT GE &amp; POWER Cabinet","AKTIVCO",
AK1976="AKTIVCO Coupure ENEO &amp; Baisse de tension","AKTIVCO GRID ONLY",
AK1976="Coupure ENEO &amp; Baisse de tension","IHS GRID ONLY",
AK1976="Defaut GE &amp; POWER Cabinet","IHS",
AK1976="Sharing","Partners",
AK1976="Sites strategiques &amp; DataCenter","SST &amp; DC",
AK1976="Exclu","Exclu",
AK1976="SAT","SAT",
AK1976="SPARE-ISSUE","SPARE-ISSUE",
AK1976="Fiber CAmtel","TRANS_FO_CAMTEL",
AK1976="Fiber AOF","Fiber AOF",
AK1976="Projet OCM (HUAWEI)","TRAVAUX-HUAWEI",
AK1976="Projet OCM (NOKIA)","TRAVAUX-NOKIA",
AK1976="ACCESS-ISSUE","ACCESS-ISSUE",
AK1976="Projet OCM (ZTE, NOKIA, autres projets)","TRAVAUX OCM",
AK1976="No root CAuse","No root cause",
AK1976="ODU HS","PDH",
AK1976="IP &amp; VLAN","PDH",
AK1976="Warehouse HUAWEI","SPARE-ISSUE",
AK1976="SPARE-HS","SPARE-ISSUE",
AK1976="Power Telco","BSS",AK1976="no impacts","no impacts"
),"")</f>
        <v>No root cause</v>
      </c>
      <c r="AJ1976" s="56" t="str" cm="1">
        <f t="array" ref="AJ1976">IFERROR(_xlfn.IFS(
AK1976="MPR ISSUE","TX ISSUE",
AK1976="BSS Hardware Issue","RAN ISSUE",
AK1976="Sites strategiques, MLL, Pylone, etc.","ENVTECH",
AK1976="AKTIVCO DEFAUT GE &amp; POWER Cabinet","POWER ISSUE",
AK1976="AKTIVCO Coupure ENEO &amp; Baisse de tension","POWER ISSUE",
AK1976="Coupure ENEO &amp; Baisse de tension","POWER ISSUE",
AK1976="Defaut GE &amp; POWER Cabinet","POWER ISSUE",
AK1976="Sharing","POWER ISSUE",
AK1976="Sites strategiques &amp; DataCenter","POWER ISSUE",
AK1976="Exclu","Exclu",
AK1976="SAT","TX ISSUE",
AK1976="SPARE-ISSUE","SPARE-ISSUE",
AK1976="Fiber CAmtel","TX ISSUE",
AK1976="Fiber AOF","TX ISSUE",
AK1976="Projet OCM (HUAWEI)","TRAVAUX-HUAWEI",
AK1976="Projet OCM (NOKIA)","TRAVAUX -NOKIA",
AK1976="ACCESS-ISSUE","ACCESS-ISSUE",
AK1976="Projet OCM (ZTE, NOKIA, autres projets)","TRAVAUX OCM",
AK1976="No root CAuse","No root cause",
AK1976="ODU HS","TX ISSUE",
AK1976="IP &amp; VLAN","TX ISSUE",
AK1976="Warehouse HUAWEI","SPARE-ISSUE",
AK1976="SPARE-HS","SPARE-ISSUE",
AK1976="Power Telco","RAN ISSUE",AK1976="no impacts","no impacts"
),"")</f>
        <v>No root cause</v>
      </c>
      <c r="AK1976" s="81" t="s">
        <v>5620</v>
      </c>
      <c r="AL1976" s="56" t="str" cm="1">
        <f t="array" ref="AL1976">IFERROR(_xlfn.IFS(
AK1976="MPR ISSUE","ACTIVE",
AK1976="BSS Hardware Issue","ACTIVE",
AK1976="Sites strategiques, MLL, Pylone, etc.","PASSIVE",
AK1976="AKTIVCO DEFAUT GE &amp; POWER Cabinet","PASSIVE",
AK1976="AKTIVCO Coupure ENEO &amp; Baisse de tension","PASSIVE",
AK1976="Coupure ENEO &amp; Baisse de tension","PASSIVE",
AK1976="Defaut GE &amp; POWER Cabinet","PASSIVE",
AK1976="Sharing","PASSIVE",
AK1976="Sites strategiques &amp; DataCenter","PASSIVE",
AK1976="Exclu","Exclu",
AK1976="SAT","ACTIVE",
AK1976="SPARE-ISSUE","SPARE-ISSUE",
AK1976="Fiber CAmtel","ACTIVE",
AK1976="Fiber AOF","ACTIVE",
AK1976="Projet OCM (HUAWEI)","PLANNED WORKS",
AK1976="Projet OCM (NOKIA)","PLANNED WORKS",
AK1976="ACCESS-ISSUE","ACCESS-ISSUE",
AK1976="Projet OCM (ZTE, NOKIA, autres projets)","PLANNED WORKS",
AK1976="No root CAuse","No root cause",
AK1976="ODU HS","ACTIVE",
AK1976="IP &amp; VLAN","ACTIVE",
AK1976="Warehouse HUAWEI","SPARE-ISSUE",
AK1976="SPARE-HS","SPARE-ISSUE",
AK1976="Power Telco","ACTIVE", AK1976="no impacts","no impacts"
),"")</f>
        <v>No root cause</v>
      </c>
      <c r="AM1976" s="108" t="s">
        <v>5537</v>
      </c>
      <c r="AN1976" s="117" t="s">
        <v>5283</v>
      </c>
      <c r="AP1976" s="23" t="s">
        <v>5537</v>
      </c>
      <c r="AQ1976" s="23" t="s">
        <v>5537</v>
      </c>
      <c r="AR1976" s="7"/>
      <c r="AS1976" s="6"/>
      <c r="AT1976" s="7"/>
      <c r="AU1976" s="3" t="s">
        <v>5537</v>
      </c>
      <c r="AV1976" s="24" t="s">
        <v>5537</v>
      </c>
      <c r="AW1976" s="24" t="s">
        <v>5537</v>
      </c>
      <c r="AX1976" s="24" t="s">
        <v>5537</v>
      </c>
      <c r="AY1976" s="24" t="s">
        <v>5537</v>
      </c>
      <c r="AZ1976" s="24" t="s">
        <v>5537</v>
      </c>
      <c r="BA1976" s="24" t="s">
        <v>5537</v>
      </c>
      <c r="BB1976" s="24" t="s">
        <v>5537</v>
      </c>
      <c r="BC1976" s="24" t="s">
        <v>5537</v>
      </c>
      <c r="BD1976" s="24" t="s">
        <v>5537</v>
      </c>
      <c r="BE1976" s="24" t="s">
        <v>5537</v>
      </c>
      <c r="BF1976" s="24" t="s">
        <v>5537</v>
      </c>
      <c r="BG1976" s="24" t="s">
        <v>5537</v>
      </c>
      <c r="BH1976" s="24" t="s">
        <v>5537</v>
      </c>
      <c r="BI1976" s="9" t="s">
        <v>5537</v>
      </c>
      <c r="BJ1976" s="14"/>
      <c r="BK1976" s="14" t="s">
        <v>5537</v>
      </c>
      <c r="BL1976" s="14" t="str">
        <f>_xlfn.XLOOKUP(B1976,'[4]cell downs 18042026 17h'!$B:$B,'[4]cell downs 18042026 17h'!$B:$B,"")</f>
        <v/>
      </c>
      <c r="BM1976" s="14" t="str">
        <f>_xlfn.XLOOKUP(B1976,'[5]Cells Huawei 19042026 15h'!$B:$B,'[5]Cells Huawei 19042026 15h'!$B:$B,"")</f>
        <v/>
      </c>
      <c r="BN1976" s="9" t="str">
        <f>_xlfn.XLOOKUP(B1976,'[6]cells down 19042026 9H40'!$B:$B,'[6]cells down 19042026 9H40'!$B:$B,"")</f>
        <v/>
      </c>
      <c r="BO1976" s="9" t="s">
        <v>5283</v>
      </c>
      <c r="BP1976" s="9" t="s">
        <v>12</v>
      </c>
    </row>
    <row r="1977" spans="1:68" s="9" customFormat="1" x14ac:dyDescent="0.35">
      <c r="A1977" s="2" t="s">
        <v>5287</v>
      </c>
      <c r="B1977" s="8" t="s">
        <v>5288</v>
      </c>
      <c r="C1977" s="3" t="str">
        <f>_xlfn.XLOOKUP(B1977,'[1]daily break down'!$D:$D,'[1]daily break down'!$E:$E,"")</f>
        <v>NORD-OUEST</v>
      </c>
      <c r="D1977" s="1" t="s">
        <v>11</v>
      </c>
      <c r="E1977" s="1" t="s">
        <v>1160</v>
      </c>
      <c r="F1977" s="3" t="s">
        <v>51</v>
      </c>
      <c r="G1977" s="1" t="s">
        <v>5287</v>
      </c>
      <c r="H1977" s="40" t="str">
        <f>_xlfn.XLOOKUP(B1977,[2]CALCULATION!$B:$B,[2]CALCULATION!$H:$H,"")</f>
        <v>NOKIA</v>
      </c>
      <c r="I1977" s="34">
        <v>0</v>
      </c>
      <c r="J1977" s="34">
        <v>0</v>
      </c>
      <c r="K1977" s="34">
        <v>0</v>
      </c>
      <c r="L1977" s="34">
        <v>0</v>
      </c>
      <c r="M1977" s="34">
        <v>0</v>
      </c>
      <c r="N1977" s="34">
        <v>0</v>
      </c>
      <c r="O1977" s="34">
        <v>0</v>
      </c>
      <c r="P1977" s="34">
        <v>0</v>
      </c>
      <c r="Q1977" s="34">
        <v>0</v>
      </c>
      <c r="R1977" s="34">
        <v>0</v>
      </c>
      <c r="S1977" s="109">
        <v>0</v>
      </c>
      <c r="T1977" s="109">
        <f>_xlfn.XLOOKUP(B1977,'[3]Nur des jours'!$B:$B,'[3]Nur des jours'!$U:$U,"")</f>
        <v>0</v>
      </c>
      <c r="U1977" s="109">
        <v>0</v>
      </c>
      <c r="V1977" s="109">
        <v>0</v>
      </c>
      <c r="W1977" s="109">
        <v>0</v>
      </c>
      <c r="X1977" s="109">
        <v>0</v>
      </c>
      <c r="Y1977" s="109">
        <v>0</v>
      </c>
      <c r="Z1977" s="109">
        <v>0</v>
      </c>
      <c r="AA1977" s="109">
        <v>0</v>
      </c>
      <c r="AB1977" s="109">
        <v>0</v>
      </c>
      <c r="AC1977" s="109">
        <v>0</v>
      </c>
      <c r="AD1977" s="109">
        <v>0</v>
      </c>
      <c r="AE1977" s="109">
        <v>0</v>
      </c>
      <c r="AF1977" s="109">
        <v>0</v>
      </c>
      <c r="AG1977" s="57" t="str">
        <f>_xlfn.XLOOKUP(B1977,[3]CALCULATION!$B:$B,[3]CALCULATION!$M:$M,"")</f>
        <v>Insecurity</v>
      </c>
      <c r="AH1977" s="57"/>
      <c r="AI1977" s="56" t="str" cm="1">
        <f t="array" ref="AI1977">IFERROR(_xlfn.IFS(
AK1977="MPR ISSUE","PDH",
AK1977="BSS Hardware Issue","BSS",
AK1977="Sites strategiques, MLL, Pylone, etc.","ENVTECH",
AK1977="AKTIVCO DEFAUT GE &amp; POWER Cabinet","AKTIVCO",
AK1977="AKTIVCO Coupure ENEO &amp; Baisse de tension","AKTIVCO GRID ONLY",
AK1977="Coupure ENEO &amp; Baisse de tension","IHS GRID ONLY",
AK1977="Defaut GE &amp; POWER Cabinet","IHS",
AK1977="Sharing","Partners",
AK1977="Sites strategiques &amp; DataCenter","SST &amp; DC",
AK1977="Exclu","Exclu",
AK1977="SAT","SAT",
AK1977="SPARE-ISSUE","SPARE-ISSUE",
AK1977="Fiber CAmtel","TRANS_FO_CAMTEL",
AK1977="Fiber AOF","Fiber AOF",
AK1977="Projet OCM (HUAWEI)","TRAVAUX-HUAWEI",
AK1977="Projet OCM (NOKIA)","TRAVAUX-NOKIA",
AK1977="ACCESS-ISSUE","ACCESS-ISSUE",
AK1977="Projet OCM (ZTE, NOKIA, autres projets)","TRAVAUX OCM",
AK1977="No root CAuse","No root cause",
AK1977="ODU HS","PDH",
AK1977="IP &amp; VLAN","PDH",
AK1977="Warehouse HUAWEI","SPARE-ISSUE",
AK1977="SPARE-HS","SPARE-ISSUE",
AK1977="Power Telco","BSS",AK1977="no impacts","no impacts"
),"")</f>
        <v>No root cause</v>
      </c>
      <c r="AJ1977" s="56" t="str" cm="1">
        <f t="array" ref="AJ1977">IFERROR(_xlfn.IFS(
AK1977="MPR ISSUE","TX ISSUE",
AK1977="BSS Hardware Issue","RAN ISSUE",
AK1977="Sites strategiques, MLL, Pylone, etc.","ENVTECH",
AK1977="AKTIVCO DEFAUT GE &amp; POWER Cabinet","POWER ISSUE",
AK1977="AKTIVCO Coupure ENEO &amp; Baisse de tension","POWER ISSUE",
AK1977="Coupure ENEO &amp; Baisse de tension","POWER ISSUE",
AK1977="Defaut GE &amp; POWER Cabinet","POWER ISSUE",
AK1977="Sharing","POWER ISSUE",
AK1977="Sites strategiques &amp; DataCenter","POWER ISSUE",
AK1977="Exclu","Exclu",
AK1977="SAT","TX ISSUE",
AK1977="SPARE-ISSUE","SPARE-ISSUE",
AK1977="Fiber CAmtel","TX ISSUE",
AK1977="Fiber AOF","TX ISSUE",
AK1977="Projet OCM (HUAWEI)","TRAVAUX-HUAWEI",
AK1977="Projet OCM (NOKIA)","TRAVAUX -NOKIA",
AK1977="ACCESS-ISSUE","ACCESS-ISSUE",
AK1977="Projet OCM (ZTE, NOKIA, autres projets)","TRAVAUX OCM",
AK1977="No root CAuse","No root cause",
AK1977="ODU HS","TX ISSUE",
AK1977="IP &amp; VLAN","TX ISSUE",
AK1977="Warehouse HUAWEI","SPARE-ISSUE",
AK1977="SPARE-HS","SPARE-ISSUE",
AK1977="Power Telco","RAN ISSUE",AK1977="no impacts","no impacts"
),"")</f>
        <v>No root cause</v>
      </c>
      <c r="AK1977" s="81" t="s">
        <v>5620</v>
      </c>
      <c r="AL1977" s="56" t="str" cm="1">
        <f t="array" ref="AL1977">IFERROR(_xlfn.IFS(
AK1977="MPR ISSUE","ACTIVE",
AK1977="BSS Hardware Issue","ACTIVE",
AK1977="Sites strategiques, MLL, Pylone, etc.","PASSIVE",
AK1977="AKTIVCO DEFAUT GE &amp; POWER Cabinet","PASSIVE",
AK1977="AKTIVCO Coupure ENEO &amp; Baisse de tension","PASSIVE",
AK1977="Coupure ENEO &amp; Baisse de tension","PASSIVE",
AK1977="Defaut GE &amp; POWER Cabinet","PASSIVE",
AK1977="Sharing","PASSIVE",
AK1977="Sites strategiques &amp; DataCenter","PASSIVE",
AK1977="Exclu","Exclu",
AK1977="SAT","ACTIVE",
AK1977="SPARE-ISSUE","SPARE-ISSUE",
AK1977="Fiber CAmtel","ACTIVE",
AK1977="Fiber AOF","ACTIVE",
AK1977="Projet OCM (HUAWEI)","PLANNED WORKS",
AK1977="Projet OCM (NOKIA)","PLANNED WORKS",
AK1977="ACCESS-ISSUE","ACCESS-ISSUE",
AK1977="Projet OCM (ZTE, NOKIA, autres projets)","PLANNED WORKS",
AK1977="No root CAuse","No root cause",
AK1977="ODU HS","ACTIVE",
AK1977="IP &amp; VLAN","ACTIVE",
AK1977="Warehouse HUAWEI","SPARE-ISSUE",
AK1977="SPARE-HS","SPARE-ISSUE",
AK1977="Power Telco","ACTIVE", AK1977="no impacts","no impacts"
),"")</f>
        <v>No root cause</v>
      </c>
      <c r="AM1977" s="108" t="s">
        <v>5537</v>
      </c>
      <c r="AN1977" s="117" t="s">
        <v>5288</v>
      </c>
      <c r="AP1977" s="23" t="s">
        <v>5537</v>
      </c>
      <c r="AQ1977" s="23" t="s">
        <v>5537</v>
      </c>
      <c r="AR1977" s="7"/>
      <c r="AS1977" s="6"/>
      <c r="AT1977" s="7"/>
      <c r="AU1977" s="3" t="s">
        <v>5537</v>
      </c>
      <c r="AV1977" s="24" t="s">
        <v>5537</v>
      </c>
      <c r="AW1977" s="24" t="s">
        <v>5537</v>
      </c>
      <c r="AX1977" s="24" t="s">
        <v>5537</v>
      </c>
      <c r="AY1977" s="24" t="s">
        <v>5537</v>
      </c>
      <c r="AZ1977" s="24" t="s">
        <v>5537</v>
      </c>
      <c r="BA1977" s="24" t="s">
        <v>5537</v>
      </c>
      <c r="BB1977" s="24" t="s">
        <v>5537</v>
      </c>
      <c r="BC1977" s="24" t="s">
        <v>5537</v>
      </c>
      <c r="BD1977" s="24" t="s">
        <v>5537</v>
      </c>
      <c r="BE1977" s="24" t="s">
        <v>5537</v>
      </c>
      <c r="BF1977" s="24" t="s">
        <v>5537</v>
      </c>
      <c r="BG1977" s="24" t="s">
        <v>5537</v>
      </c>
      <c r="BH1977" s="24" t="s">
        <v>5537</v>
      </c>
      <c r="BI1977" s="9" t="s">
        <v>5537</v>
      </c>
      <c r="BJ1977" s="14"/>
      <c r="BK1977" s="14" t="s">
        <v>5537</v>
      </c>
      <c r="BL1977" s="14" t="str">
        <f>_xlfn.XLOOKUP(B1977,'[4]cell downs 18042026 17h'!$B:$B,'[4]cell downs 18042026 17h'!$B:$B,"")</f>
        <v/>
      </c>
      <c r="BM1977" s="14" t="str">
        <f>_xlfn.XLOOKUP(B1977,'[5]Cells Huawei 19042026 15h'!$B:$B,'[5]Cells Huawei 19042026 15h'!$B:$B,"")</f>
        <v/>
      </c>
      <c r="BN1977" s="9" t="str">
        <f>_xlfn.XLOOKUP(B1977,'[6]cells down 19042026 9H40'!$B:$B,'[6]cells down 19042026 9H40'!$B:$B,"")</f>
        <v/>
      </c>
      <c r="BO1977" s="9" t="s">
        <v>5288</v>
      </c>
      <c r="BP1977" s="9" t="s">
        <v>1129</v>
      </c>
    </row>
    <row r="1978" spans="1:68" s="9" customFormat="1" x14ac:dyDescent="0.35">
      <c r="A1978" s="1" t="s">
        <v>5289</v>
      </c>
      <c r="B1978" s="8" t="s">
        <v>5290</v>
      </c>
      <c r="C1978" s="3" t="str">
        <f>_xlfn.XLOOKUP(B1978,'[1]daily break down'!$D:$D,'[1]daily break down'!$E:$E,"")</f>
        <v>NORD-OUEST</v>
      </c>
      <c r="D1978" s="1"/>
      <c r="E1978" s="1"/>
      <c r="F1978" s="3" t="s">
        <v>51</v>
      </c>
      <c r="G1978" s="1" t="s">
        <v>5289</v>
      </c>
      <c r="H1978" s="40" t="str">
        <f>_xlfn.XLOOKUP(B1978,[2]CALCULATION!$B:$B,[2]CALCULATION!$H:$H,"")</f>
        <v>NOKIA</v>
      </c>
      <c r="I1978" s="34">
        <v>0</v>
      </c>
      <c r="J1978" s="34">
        <v>0</v>
      </c>
      <c r="K1978" s="34">
        <v>0</v>
      </c>
      <c r="L1978" s="34">
        <v>0</v>
      </c>
      <c r="M1978" s="34">
        <v>0</v>
      </c>
      <c r="N1978" s="34">
        <v>0</v>
      </c>
      <c r="O1978" s="34">
        <v>0</v>
      </c>
      <c r="P1978" s="34">
        <v>0</v>
      </c>
      <c r="Q1978" s="34">
        <v>0</v>
      </c>
      <c r="R1978" s="34">
        <v>0</v>
      </c>
      <c r="S1978" s="109">
        <v>0</v>
      </c>
      <c r="T1978" s="109">
        <f>_xlfn.XLOOKUP(B1978,'[3]Nur des jours'!$B:$B,'[3]Nur des jours'!$U:$U,"")</f>
        <v>0</v>
      </c>
      <c r="U1978" s="109">
        <v>0</v>
      </c>
      <c r="V1978" s="109">
        <v>0</v>
      </c>
      <c r="W1978" s="109">
        <v>0</v>
      </c>
      <c r="X1978" s="109">
        <v>0</v>
      </c>
      <c r="Y1978" s="109">
        <v>0</v>
      </c>
      <c r="Z1978" s="109">
        <v>0</v>
      </c>
      <c r="AA1978" s="109">
        <v>0</v>
      </c>
      <c r="AB1978" s="109">
        <v>0</v>
      </c>
      <c r="AC1978" s="109">
        <v>0</v>
      </c>
      <c r="AD1978" s="109">
        <v>0</v>
      </c>
      <c r="AE1978" s="109">
        <v>0</v>
      </c>
      <c r="AF1978" s="109">
        <v>0</v>
      </c>
      <c r="AG1978" s="57" t="str">
        <f>_xlfn.XLOOKUP(B1978,[3]CALCULATION!$B:$B,[3]CALCULATION!$M:$M,"")</f>
        <v>Insecurity</v>
      </c>
      <c r="AH1978" s="57"/>
      <c r="AI1978" s="56" t="str" cm="1">
        <f t="array" ref="AI1978">IFERROR(_xlfn.IFS(
AK1978="MPR ISSUE","PDH",
AK1978="BSS Hardware Issue","BSS",
AK1978="Sites strategiques, MLL, Pylone, etc.","ENVTECH",
AK1978="AKTIVCO DEFAUT GE &amp; POWER Cabinet","AKTIVCO",
AK1978="AKTIVCO Coupure ENEO &amp; Baisse de tension","AKTIVCO GRID ONLY",
AK1978="Coupure ENEO &amp; Baisse de tension","IHS GRID ONLY",
AK1978="Defaut GE &amp; POWER Cabinet","IHS",
AK1978="Sharing","Partners",
AK1978="Sites strategiques &amp; DataCenter","SST &amp; DC",
AK1978="Exclu","Exclu",
AK1978="SAT","SAT",
AK1978="SPARE-ISSUE","SPARE-ISSUE",
AK1978="Fiber CAmtel","TRANS_FO_CAMTEL",
AK1978="Fiber AOF","Fiber AOF",
AK1978="Projet OCM (HUAWEI)","TRAVAUX-HUAWEI",
AK1978="Projet OCM (NOKIA)","TRAVAUX-NOKIA",
AK1978="ACCESS-ISSUE","ACCESS-ISSUE",
AK1978="Projet OCM (ZTE, NOKIA, autres projets)","TRAVAUX OCM",
AK1978="No root CAuse","No root cause",
AK1978="ODU HS","PDH",
AK1978="IP &amp; VLAN","PDH",
AK1978="Warehouse HUAWEI","SPARE-ISSUE",
AK1978="SPARE-HS","SPARE-ISSUE",
AK1978="Power Telco","BSS",AK1978="no impacts","no impacts"
),"")</f>
        <v>No root cause</v>
      </c>
      <c r="AJ1978" s="56" t="str" cm="1">
        <f t="array" ref="AJ1978">IFERROR(_xlfn.IFS(
AK1978="MPR ISSUE","TX ISSUE",
AK1978="BSS Hardware Issue","RAN ISSUE",
AK1978="Sites strategiques, MLL, Pylone, etc.","ENVTECH",
AK1978="AKTIVCO DEFAUT GE &amp; POWER Cabinet","POWER ISSUE",
AK1978="AKTIVCO Coupure ENEO &amp; Baisse de tension","POWER ISSUE",
AK1978="Coupure ENEO &amp; Baisse de tension","POWER ISSUE",
AK1978="Defaut GE &amp; POWER Cabinet","POWER ISSUE",
AK1978="Sharing","POWER ISSUE",
AK1978="Sites strategiques &amp; DataCenter","POWER ISSUE",
AK1978="Exclu","Exclu",
AK1978="SAT","TX ISSUE",
AK1978="SPARE-ISSUE","SPARE-ISSUE",
AK1978="Fiber CAmtel","TX ISSUE",
AK1978="Fiber AOF","TX ISSUE",
AK1978="Projet OCM (HUAWEI)","TRAVAUX-HUAWEI",
AK1978="Projet OCM (NOKIA)","TRAVAUX -NOKIA",
AK1978="ACCESS-ISSUE","ACCESS-ISSUE",
AK1978="Projet OCM (ZTE, NOKIA, autres projets)","TRAVAUX OCM",
AK1978="No root CAuse","No root cause",
AK1978="ODU HS","TX ISSUE",
AK1978="IP &amp; VLAN","TX ISSUE",
AK1978="Warehouse HUAWEI","SPARE-ISSUE",
AK1978="SPARE-HS","SPARE-ISSUE",
AK1978="Power Telco","RAN ISSUE",AK1978="no impacts","no impacts"
),"")</f>
        <v>No root cause</v>
      </c>
      <c r="AK1978" s="81" t="s">
        <v>5620</v>
      </c>
      <c r="AL1978" s="56" t="str" cm="1">
        <f t="array" ref="AL1978">IFERROR(_xlfn.IFS(
AK1978="MPR ISSUE","ACTIVE",
AK1978="BSS Hardware Issue","ACTIVE",
AK1978="Sites strategiques, MLL, Pylone, etc.","PASSIVE",
AK1978="AKTIVCO DEFAUT GE &amp; POWER Cabinet","PASSIVE",
AK1978="AKTIVCO Coupure ENEO &amp; Baisse de tension","PASSIVE",
AK1978="Coupure ENEO &amp; Baisse de tension","PASSIVE",
AK1978="Defaut GE &amp; POWER Cabinet","PASSIVE",
AK1978="Sharing","PASSIVE",
AK1978="Sites strategiques &amp; DataCenter","PASSIVE",
AK1978="Exclu","Exclu",
AK1978="SAT","ACTIVE",
AK1978="SPARE-ISSUE","SPARE-ISSUE",
AK1978="Fiber CAmtel","ACTIVE",
AK1978="Fiber AOF","ACTIVE",
AK1978="Projet OCM (HUAWEI)","PLANNED WORKS",
AK1978="Projet OCM (NOKIA)","PLANNED WORKS",
AK1978="ACCESS-ISSUE","ACCESS-ISSUE",
AK1978="Projet OCM (ZTE, NOKIA, autres projets)","PLANNED WORKS",
AK1978="No root CAuse","No root cause",
AK1978="ODU HS","ACTIVE",
AK1978="IP &amp; VLAN","ACTIVE",
AK1978="Warehouse HUAWEI","SPARE-ISSUE",
AK1978="SPARE-HS","SPARE-ISSUE",
AK1978="Power Telco","ACTIVE", AK1978="no impacts","no impacts"
),"")</f>
        <v>No root cause</v>
      </c>
      <c r="AM1978" s="108" t="s">
        <v>5537</v>
      </c>
      <c r="AN1978" s="117" t="s">
        <v>5290</v>
      </c>
      <c r="AP1978" s="23" t="s">
        <v>5537</v>
      </c>
      <c r="AQ1978" s="23" t="s">
        <v>5537</v>
      </c>
      <c r="AR1978" s="7"/>
      <c r="AS1978" s="6"/>
      <c r="AT1978" s="7"/>
      <c r="AU1978" s="3" t="s">
        <v>5537</v>
      </c>
      <c r="AV1978" s="24" t="s">
        <v>5537</v>
      </c>
      <c r="AW1978" s="24" t="s">
        <v>5537</v>
      </c>
      <c r="AX1978" s="24" t="s">
        <v>5537</v>
      </c>
      <c r="AY1978" s="24" t="s">
        <v>5537</v>
      </c>
      <c r="AZ1978" s="24" t="s">
        <v>5537</v>
      </c>
      <c r="BA1978" s="24" t="s">
        <v>5537</v>
      </c>
      <c r="BB1978" s="24" t="s">
        <v>5537</v>
      </c>
      <c r="BC1978" s="24" t="s">
        <v>5537</v>
      </c>
      <c r="BD1978" s="24" t="s">
        <v>5537</v>
      </c>
      <c r="BE1978" s="24" t="s">
        <v>5537</v>
      </c>
      <c r="BF1978" s="24" t="s">
        <v>5537</v>
      </c>
      <c r="BG1978" s="24" t="s">
        <v>5537</v>
      </c>
      <c r="BH1978" s="24" t="s">
        <v>5537</v>
      </c>
      <c r="BI1978" s="9" t="s">
        <v>5537</v>
      </c>
      <c r="BJ1978" s="14"/>
      <c r="BK1978" s="14" t="s">
        <v>5537</v>
      </c>
      <c r="BL1978" s="14" t="str">
        <f>_xlfn.XLOOKUP(B1978,'[4]cell downs 18042026 17h'!$B:$B,'[4]cell downs 18042026 17h'!$B:$B,"")</f>
        <v/>
      </c>
      <c r="BM1978" s="14" t="str">
        <f>_xlfn.XLOOKUP(B1978,'[5]Cells Huawei 19042026 15h'!$B:$B,'[5]Cells Huawei 19042026 15h'!$B:$B,"")</f>
        <v/>
      </c>
      <c r="BN1978" s="9" t="str">
        <f>_xlfn.XLOOKUP(B1978,'[6]cells down 19042026 9H40'!$B:$B,'[6]cells down 19042026 9H40'!$B:$B,"")</f>
        <v/>
      </c>
      <c r="BO1978" s="9" t="s">
        <v>5290</v>
      </c>
      <c r="BP1978" s="9" t="s">
        <v>302</v>
      </c>
    </row>
    <row r="1979" spans="1:68" s="9" customFormat="1" x14ac:dyDescent="0.35">
      <c r="A1979" s="1" t="s">
        <v>5291</v>
      </c>
      <c r="B1979" s="8" t="s">
        <v>5292</v>
      </c>
      <c r="C1979" s="3" t="str">
        <f>_xlfn.XLOOKUP(B1979,'[1]daily break down'!$D:$D,'[1]daily break down'!$E:$E,"")</f>
        <v>NORD-OUEST</v>
      </c>
      <c r="D1979" s="1" t="s">
        <v>11</v>
      </c>
      <c r="E1979" s="1" t="s">
        <v>96</v>
      </c>
      <c r="F1979" s="3" t="s">
        <v>51</v>
      </c>
      <c r="G1979" s="1" t="s">
        <v>5291</v>
      </c>
      <c r="H1979" s="40" t="str">
        <f>_xlfn.XLOOKUP(B1979,[2]CALCULATION!$B:$B,[2]CALCULATION!$H:$H,"")</f>
        <v>NOKIA</v>
      </c>
      <c r="I1979" s="34">
        <v>0</v>
      </c>
      <c r="J1979" s="34">
        <v>0</v>
      </c>
      <c r="K1979" s="34">
        <v>0</v>
      </c>
      <c r="L1979" s="34">
        <v>0</v>
      </c>
      <c r="M1979" s="34">
        <v>0</v>
      </c>
      <c r="N1979" s="34">
        <v>0</v>
      </c>
      <c r="O1979" s="34">
        <v>0</v>
      </c>
      <c r="P1979" s="34">
        <v>0</v>
      </c>
      <c r="Q1979" s="34">
        <v>0</v>
      </c>
      <c r="R1979" s="34">
        <v>0</v>
      </c>
      <c r="S1979" s="109">
        <v>0</v>
      </c>
      <c r="T1979" s="109">
        <f>_xlfn.XLOOKUP(B1979,'[3]Nur des jours'!$B:$B,'[3]Nur des jours'!$U:$U,"")</f>
        <v>0</v>
      </c>
      <c r="U1979" s="109">
        <v>0</v>
      </c>
      <c r="V1979" s="109">
        <v>0</v>
      </c>
      <c r="W1979" s="109">
        <v>0</v>
      </c>
      <c r="X1979" s="109">
        <v>0</v>
      </c>
      <c r="Y1979" s="109">
        <v>0</v>
      </c>
      <c r="Z1979" s="109">
        <v>0</v>
      </c>
      <c r="AA1979" s="109">
        <v>0</v>
      </c>
      <c r="AB1979" s="109">
        <v>0</v>
      </c>
      <c r="AC1979" s="109">
        <v>0</v>
      </c>
      <c r="AD1979" s="109">
        <v>0</v>
      </c>
      <c r="AE1979" s="109">
        <v>0</v>
      </c>
      <c r="AF1979" s="109">
        <v>0</v>
      </c>
      <c r="AG1979" s="57" t="str">
        <f>_xlfn.XLOOKUP(B1979,[3]CALCULATION!$B:$B,[3]CALCULATION!$M:$M,"")</f>
        <v>Insecurity</v>
      </c>
      <c r="AH1979" s="57"/>
      <c r="AI1979" s="56" t="str" cm="1">
        <f t="array" ref="AI1979">IFERROR(_xlfn.IFS(
AK1979="MPR ISSUE","PDH",
AK1979="BSS Hardware Issue","BSS",
AK1979="Sites strategiques, MLL, Pylone, etc.","ENVTECH",
AK1979="AKTIVCO DEFAUT GE &amp; POWER Cabinet","AKTIVCO",
AK1979="AKTIVCO Coupure ENEO &amp; Baisse de tension","AKTIVCO GRID ONLY",
AK1979="Coupure ENEO &amp; Baisse de tension","IHS GRID ONLY",
AK1979="Defaut GE &amp; POWER Cabinet","IHS",
AK1979="Sharing","Partners",
AK1979="Sites strategiques &amp; DataCenter","SST &amp; DC",
AK1979="Exclu","Exclu",
AK1979="SAT","SAT",
AK1979="SPARE-ISSUE","SPARE-ISSUE",
AK1979="Fiber CAmtel","TRANS_FO_CAMTEL",
AK1979="Fiber AOF","Fiber AOF",
AK1979="Projet OCM (HUAWEI)","TRAVAUX-HUAWEI",
AK1979="Projet OCM (NOKIA)","TRAVAUX-NOKIA",
AK1979="ACCESS-ISSUE","ACCESS-ISSUE",
AK1979="Projet OCM (ZTE, NOKIA, autres projets)","TRAVAUX OCM",
AK1979="No root CAuse","No root cause",
AK1979="ODU HS","PDH",
AK1979="IP &amp; VLAN","PDH",
AK1979="Warehouse HUAWEI","SPARE-ISSUE",
AK1979="SPARE-HS","SPARE-ISSUE",
AK1979="Power Telco","BSS",AK1979="no impacts","no impacts"
),"")</f>
        <v>No root cause</v>
      </c>
      <c r="AJ1979" s="56" t="str" cm="1">
        <f t="array" ref="AJ1979">IFERROR(_xlfn.IFS(
AK1979="MPR ISSUE","TX ISSUE",
AK1979="BSS Hardware Issue","RAN ISSUE",
AK1979="Sites strategiques, MLL, Pylone, etc.","ENVTECH",
AK1979="AKTIVCO DEFAUT GE &amp; POWER Cabinet","POWER ISSUE",
AK1979="AKTIVCO Coupure ENEO &amp; Baisse de tension","POWER ISSUE",
AK1979="Coupure ENEO &amp; Baisse de tension","POWER ISSUE",
AK1979="Defaut GE &amp; POWER Cabinet","POWER ISSUE",
AK1979="Sharing","POWER ISSUE",
AK1979="Sites strategiques &amp; DataCenter","POWER ISSUE",
AK1979="Exclu","Exclu",
AK1979="SAT","TX ISSUE",
AK1979="SPARE-ISSUE","SPARE-ISSUE",
AK1979="Fiber CAmtel","TX ISSUE",
AK1979="Fiber AOF","TX ISSUE",
AK1979="Projet OCM (HUAWEI)","TRAVAUX-HUAWEI",
AK1979="Projet OCM (NOKIA)","TRAVAUX -NOKIA",
AK1979="ACCESS-ISSUE","ACCESS-ISSUE",
AK1979="Projet OCM (ZTE, NOKIA, autres projets)","TRAVAUX OCM",
AK1979="No root CAuse","No root cause",
AK1979="ODU HS","TX ISSUE",
AK1979="IP &amp; VLAN","TX ISSUE",
AK1979="Warehouse HUAWEI","SPARE-ISSUE",
AK1979="SPARE-HS","SPARE-ISSUE",
AK1979="Power Telco","RAN ISSUE",AK1979="no impacts","no impacts"
),"")</f>
        <v>No root cause</v>
      </c>
      <c r="AK1979" s="81" t="s">
        <v>5620</v>
      </c>
      <c r="AL1979" s="56" t="str" cm="1">
        <f t="array" ref="AL1979">IFERROR(_xlfn.IFS(
AK1979="MPR ISSUE","ACTIVE",
AK1979="BSS Hardware Issue","ACTIVE",
AK1979="Sites strategiques, MLL, Pylone, etc.","PASSIVE",
AK1979="AKTIVCO DEFAUT GE &amp; POWER Cabinet","PASSIVE",
AK1979="AKTIVCO Coupure ENEO &amp; Baisse de tension","PASSIVE",
AK1979="Coupure ENEO &amp; Baisse de tension","PASSIVE",
AK1979="Defaut GE &amp; POWER Cabinet","PASSIVE",
AK1979="Sharing","PASSIVE",
AK1979="Sites strategiques &amp; DataCenter","PASSIVE",
AK1979="Exclu","Exclu",
AK1979="SAT","ACTIVE",
AK1979="SPARE-ISSUE","SPARE-ISSUE",
AK1979="Fiber CAmtel","ACTIVE",
AK1979="Fiber AOF","ACTIVE",
AK1979="Projet OCM (HUAWEI)","PLANNED WORKS",
AK1979="Projet OCM (NOKIA)","PLANNED WORKS",
AK1979="ACCESS-ISSUE","ACCESS-ISSUE",
AK1979="Projet OCM (ZTE, NOKIA, autres projets)","PLANNED WORKS",
AK1979="No root CAuse","No root cause",
AK1979="ODU HS","ACTIVE",
AK1979="IP &amp; VLAN","ACTIVE",
AK1979="Warehouse HUAWEI","SPARE-ISSUE",
AK1979="SPARE-HS","SPARE-ISSUE",
AK1979="Power Telco","ACTIVE", AK1979="no impacts","no impacts"
),"")</f>
        <v>No root cause</v>
      </c>
      <c r="AM1979" s="108" t="s">
        <v>5537</v>
      </c>
      <c r="AN1979" s="117" t="s">
        <v>5292</v>
      </c>
      <c r="AP1979" s="23" t="s">
        <v>5537</v>
      </c>
      <c r="AQ1979" s="23" t="s">
        <v>5537</v>
      </c>
      <c r="AR1979" s="7"/>
      <c r="AS1979" s="6"/>
      <c r="AT1979" s="7"/>
      <c r="AU1979" s="3" t="s">
        <v>5537</v>
      </c>
      <c r="AV1979" s="24" t="s">
        <v>5537</v>
      </c>
      <c r="AW1979" s="24" t="s">
        <v>5537</v>
      </c>
      <c r="AX1979" s="24" t="s">
        <v>5537</v>
      </c>
      <c r="AY1979" s="24" t="s">
        <v>5537</v>
      </c>
      <c r="AZ1979" s="24" t="s">
        <v>5537</v>
      </c>
      <c r="BA1979" s="24" t="s">
        <v>5537</v>
      </c>
      <c r="BB1979" s="24" t="s">
        <v>5537</v>
      </c>
      <c r="BC1979" s="24" t="s">
        <v>5537</v>
      </c>
      <c r="BD1979" s="24" t="s">
        <v>5537</v>
      </c>
      <c r="BE1979" s="24" t="s">
        <v>5537</v>
      </c>
      <c r="BF1979" s="24" t="s">
        <v>5537</v>
      </c>
      <c r="BG1979" s="24" t="s">
        <v>5537</v>
      </c>
      <c r="BH1979" s="24" t="s">
        <v>5537</v>
      </c>
      <c r="BI1979" s="9" t="s">
        <v>5537</v>
      </c>
      <c r="BJ1979" s="14"/>
      <c r="BK1979" s="14" t="s">
        <v>5537</v>
      </c>
      <c r="BL1979" s="14" t="str">
        <f>_xlfn.XLOOKUP(B1979,'[4]cell downs 18042026 17h'!$B:$B,'[4]cell downs 18042026 17h'!$B:$B,"")</f>
        <v/>
      </c>
      <c r="BM1979" s="14" t="str">
        <f>_xlfn.XLOOKUP(B1979,'[5]Cells Huawei 19042026 15h'!$B:$B,'[5]Cells Huawei 19042026 15h'!$B:$B,"")</f>
        <v/>
      </c>
      <c r="BN1979" s="9" t="str">
        <f>_xlfn.XLOOKUP(B1979,'[6]cells down 19042026 9H40'!$B:$B,'[6]cells down 19042026 9H40'!$B:$B,"")</f>
        <v/>
      </c>
      <c r="BO1979" s="9" t="s">
        <v>5292</v>
      </c>
      <c r="BP1979" s="9" t="s">
        <v>594</v>
      </c>
    </row>
    <row r="1980" spans="1:68" s="9" customFormat="1" x14ac:dyDescent="0.35">
      <c r="A1980" s="1" t="s">
        <v>5296</v>
      </c>
      <c r="B1980" s="8" t="s">
        <v>5297</v>
      </c>
      <c r="C1980" s="3" t="str">
        <f>_xlfn.XLOOKUP(B1980,'[1]daily break down'!$D:$D,'[1]daily break down'!$E:$E,"")</f>
        <v>SUD-OUEST</v>
      </c>
      <c r="D1980" s="1" t="s">
        <v>11</v>
      </c>
      <c r="E1980" s="1" t="s">
        <v>1160</v>
      </c>
      <c r="F1980" s="3" t="s">
        <v>13</v>
      </c>
      <c r="G1980" s="1" t="s">
        <v>5298</v>
      </c>
      <c r="H1980" s="40" t="str">
        <f>_xlfn.XLOOKUP(B1980,[2]CALCULATION!$B:$B,[2]CALCULATION!$H:$H,"")</f>
        <v>NOKIA</v>
      </c>
      <c r="I1980" s="34">
        <v>0</v>
      </c>
      <c r="J1980" s="34">
        <v>0</v>
      </c>
      <c r="K1980" s="34">
        <v>0</v>
      </c>
      <c r="L1980" s="34">
        <v>0</v>
      </c>
      <c r="M1980" s="34">
        <v>0</v>
      </c>
      <c r="N1980" s="34">
        <v>0</v>
      </c>
      <c r="O1980" s="34">
        <v>0</v>
      </c>
      <c r="P1980" s="34">
        <v>0</v>
      </c>
      <c r="Q1980" s="34">
        <v>0</v>
      </c>
      <c r="R1980" s="34">
        <v>0</v>
      </c>
      <c r="S1980" s="109">
        <v>0</v>
      </c>
      <c r="T1980" s="109">
        <f>_xlfn.XLOOKUP(B1980,'[3]Nur des jours'!$B:$B,'[3]Nur des jours'!$U:$U,"")</f>
        <v>0</v>
      </c>
      <c r="U1980" s="109">
        <v>0</v>
      </c>
      <c r="V1980" s="109">
        <v>0</v>
      </c>
      <c r="W1980" s="109">
        <v>0</v>
      </c>
      <c r="X1980" s="109">
        <v>0</v>
      </c>
      <c r="Y1980" s="109">
        <v>0</v>
      </c>
      <c r="Z1980" s="109">
        <v>0</v>
      </c>
      <c r="AA1980" s="109">
        <v>0</v>
      </c>
      <c r="AB1980" s="109">
        <v>0</v>
      </c>
      <c r="AC1980" s="109">
        <v>0</v>
      </c>
      <c r="AD1980" s="109">
        <v>0</v>
      </c>
      <c r="AE1980" s="109">
        <v>0</v>
      </c>
      <c r="AF1980" s="109">
        <v>0</v>
      </c>
      <c r="AG1980" s="57" t="str">
        <f>_xlfn.XLOOKUP(B1980,[3]CALCULATION!$B:$B,[3]CALCULATION!$M:$M,"")</f>
        <v>Insecurity</v>
      </c>
      <c r="AH1980" s="57"/>
      <c r="AI1980" s="56" t="str" cm="1">
        <f t="array" ref="AI1980">IFERROR(_xlfn.IFS(
AK1980="MPR ISSUE","PDH",
AK1980="BSS Hardware Issue","BSS",
AK1980="Sites strategiques, MLL, Pylone, etc.","ENVTECH",
AK1980="AKTIVCO DEFAUT GE &amp; POWER Cabinet","AKTIVCO",
AK1980="AKTIVCO Coupure ENEO &amp; Baisse de tension","AKTIVCO GRID ONLY",
AK1980="Coupure ENEO &amp; Baisse de tension","IHS GRID ONLY",
AK1980="Defaut GE &amp; POWER Cabinet","IHS",
AK1980="Sharing","Partners",
AK1980="Sites strategiques &amp; DataCenter","SST &amp; DC",
AK1980="Exclu","Exclu",
AK1980="SAT","SAT",
AK1980="SPARE-ISSUE","SPARE-ISSUE",
AK1980="Fiber CAmtel","TRANS_FO_CAMTEL",
AK1980="Fiber AOF","Fiber AOF",
AK1980="Projet OCM (HUAWEI)","TRAVAUX-HUAWEI",
AK1980="Projet OCM (NOKIA)","TRAVAUX-NOKIA",
AK1980="ACCESS-ISSUE","ACCESS-ISSUE",
AK1980="Projet OCM (ZTE, NOKIA, autres projets)","TRAVAUX OCM",
AK1980="No root CAuse","No root cause",
AK1980="ODU HS","PDH",
AK1980="IP &amp; VLAN","PDH",
AK1980="Warehouse HUAWEI","SPARE-ISSUE",
AK1980="SPARE-HS","SPARE-ISSUE",
AK1980="Power Telco","BSS",AK1980="no impacts","no impacts"
),"")</f>
        <v>No root cause</v>
      </c>
      <c r="AJ1980" s="56" t="str" cm="1">
        <f t="array" ref="AJ1980">IFERROR(_xlfn.IFS(
AK1980="MPR ISSUE","TX ISSUE",
AK1980="BSS Hardware Issue","RAN ISSUE",
AK1980="Sites strategiques, MLL, Pylone, etc.","ENVTECH",
AK1980="AKTIVCO DEFAUT GE &amp; POWER Cabinet","POWER ISSUE",
AK1980="AKTIVCO Coupure ENEO &amp; Baisse de tension","POWER ISSUE",
AK1980="Coupure ENEO &amp; Baisse de tension","POWER ISSUE",
AK1980="Defaut GE &amp; POWER Cabinet","POWER ISSUE",
AK1980="Sharing","POWER ISSUE",
AK1980="Sites strategiques &amp; DataCenter","POWER ISSUE",
AK1980="Exclu","Exclu",
AK1980="SAT","TX ISSUE",
AK1980="SPARE-ISSUE","SPARE-ISSUE",
AK1980="Fiber CAmtel","TX ISSUE",
AK1980="Fiber AOF","TX ISSUE",
AK1980="Projet OCM (HUAWEI)","TRAVAUX-HUAWEI",
AK1980="Projet OCM (NOKIA)","TRAVAUX -NOKIA",
AK1980="ACCESS-ISSUE","ACCESS-ISSUE",
AK1980="Projet OCM (ZTE, NOKIA, autres projets)","TRAVAUX OCM",
AK1980="No root CAuse","No root cause",
AK1980="ODU HS","TX ISSUE",
AK1980="IP &amp; VLAN","TX ISSUE",
AK1980="Warehouse HUAWEI","SPARE-ISSUE",
AK1980="SPARE-HS","SPARE-ISSUE",
AK1980="Power Telco","RAN ISSUE",AK1980="no impacts","no impacts"
),"")</f>
        <v>No root cause</v>
      </c>
      <c r="AK1980" s="81" t="s">
        <v>5620</v>
      </c>
      <c r="AL1980" s="56" t="str" cm="1">
        <f t="array" ref="AL1980">IFERROR(_xlfn.IFS(
AK1980="MPR ISSUE","ACTIVE",
AK1980="BSS Hardware Issue","ACTIVE",
AK1980="Sites strategiques, MLL, Pylone, etc.","PASSIVE",
AK1980="AKTIVCO DEFAUT GE &amp; POWER Cabinet","PASSIVE",
AK1980="AKTIVCO Coupure ENEO &amp; Baisse de tension","PASSIVE",
AK1980="Coupure ENEO &amp; Baisse de tension","PASSIVE",
AK1980="Defaut GE &amp; POWER Cabinet","PASSIVE",
AK1980="Sharing","PASSIVE",
AK1980="Sites strategiques &amp; DataCenter","PASSIVE",
AK1980="Exclu","Exclu",
AK1980="SAT","ACTIVE",
AK1980="SPARE-ISSUE","SPARE-ISSUE",
AK1980="Fiber CAmtel","ACTIVE",
AK1980="Fiber AOF","ACTIVE",
AK1980="Projet OCM (HUAWEI)","PLANNED WORKS",
AK1980="Projet OCM (NOKIA)","PLANNED WORKS",
AK1980="ACCESS-ISSUE","ACCESS-ISSUE",
AK1980="Projet OCM (ZTE, NOKIA, autres projets)","PLANNED WORKS",
AK1980="No root CAuse","No root cause",
AK1980="ODU HS","ACTIVE",
AK1980="IP &amp; VLAN","ACTIVE",
AK1980="Warehouse HUAWEI","SPARE-ISSUE",
AK1980="SPARE-HS","SPARE-ISSUE",
AK1980="Power Telco","ACTIVE", AK1980="no impacts","no impacts"
),"")</f>
        <v>No root cause</v>
      </c>
      <c r="AM1980" s="108" t="s">
        <v>5537</v>
      </c>
      <c r="AN1980" s="117" t="s">
        <v>5297</v>
      </c>
      <c r="AP1980" s="23" t="s">
        <v>5537</v>
      </c>
      <c r="AQ1980" s="23" t="s">
        <v>5537</v>
      </c>
      <c r="AR1980" s="7"/>
      <c r="AS1980" s="6"/>
      <c r="AT1980" s="7"/>
      <c r="AU1980" s="3" t="s">
        <v>5537</v>
      </c>
      <c r="AV1980" s="24" t="s">
        <v>5537</v>
      </c>
      <c r="AW1980" s="24" t="s">
        <v>5537</v>
      </c>
      <c r="AX1980" s="24" t="s">
        <v>5537</v>
      </c>
      <c r="AY1980" s="24" t="s">
        <v>5537</v>
      </c>
      <c r="AZ1980" s="24" t="s">
        <v>5537</v>
      </c>
      <c r="BA1980" s="24" t="s">
        <v>5537</v>
      </c>
      <c r="BB1980" s="24" t="s">
        <v>5537</v>
      </c>
      <c r="BC1980" s="24" t="s">
        <v>5537</v>
      </c>
      <c r="BD1980" s="24" t="s">
        <v>5537</v>
      </c>
      <c r="BE1980" s="24" t="s">
        <v>5537</v>
      </c>
      <c r="BF1980" s="24" t="s">
        <v>5537</v>
      </c>
      <c r="BG1980" s="24" t="s">
        <v>5537</v>
      </c>
      <c r="BH1980" s="24" t="s">
        <v>5537</v>
      </c>
      <c r="BI1980" s="9" t="s">
        <v>5537</v>
      </c>
      <c r="BJ1980" s="14"/>
      <c r="BK1980" s="14" t="s">
        <v>5537</v>
      </c>
      <c r="BL1980" s="14" t="str">
        <f>_xlfn.XLOOKUP(B1980,'[4]cell downs 18042026 17h'!$B:$B,'[4]cell downs 18042026 17h'!$B:$B,"")</f>
        <v/>
      </c>
      <c r="BM1980" s="14" t="str">
        <f>_xlfn.XLOOKUP(B1980,'[5]Cells Huawei 19042026 15h'!$B:$B,'[5]Cells Huawei 19042026 15h'!$B:$B,"")</f>
        <v/>
      </c>
      <c r="BN1980" s="9" t="str">
        <f>_xlfn.XLOOKUP(B1980,'[6]cells down 19042026 9H40'!$B:$B,'[6]cells down 19042026 9H40'!$B:$B,"")</f>
        <v/>
      </c>
      <c r="BO1980" s="9" t="s">
        <v>5297</v>
      </c>
      <c r="BP1980" s="9" t="s">
        <v>594</v>
      </c>
    </row>
    <row r="1981" spans="1:68" s="9" customFormat="1" x14ac:dyDescent="0.35">
      <c r="A1981" s="2" t="s">
        <v>5299</v>
      </c>
      <c r="B1981" s="8" t="s">
        <v>5300</v>
      </c>
      <c r="C1981" s="3" t="str">
        <f>_xlfn.XLOOKUP(B1981,'[1]daily break down'!$D:$D,'[1]daily break down'!$E:$E,"")</f>
        <v>NORD-OUEST</v>
      </c>
      <c r="D1981" s="1" t="s">
        <v>11</v>
      </c>
      <c r="E1981" s="1" t="s">
        <v>1160</v>
      </c>
      <c r="F1981" s="3" t="s">
        <v>51</v>
      </c>
      <c r="G1981" s="1" t="s">
        <v>5299</v>
      </c>
      <c r="H1981" s="40" t="str">
        <f>_xlfn.XLOOKUP(B1981,[2]CALCULATION!$B:$B,[2]CALCULATION!$H:$H,"")</f>
        <v>NOKIA</v>
      </c>
      <c r="I1981" s="34">
        <v>0</v>
      </c>
      <c r="J1981" s="34">
        <v>0</v>
      </c>
      <c r="K1981" s="34">
        <v>0</v>
      </c>
      <c r="L1981" s="34">
        <v>0</v>
      </c>
      <c r="M1981" s="34">
        <v>0</v>
      </c>
      <c r="N1981" s="34">
        <v>0</v>
      </c>
      <c r="O1981" s="34">
        <v>0</v>
      </c>
      <c r="P1981" s="34">
        <v>0</v>
      </c>
      <c r="Q1981" s="34">
        <v>0</v>
      </c>
      <c r="R1981" s="34">
        <v>0</v>
      </c>
      <c r="S1981" s="109">
        <v>0</v>
      </c>
      <c r="T1981" s="109">
        <f>_xlfn.XLOOKUP(B1981,'[3]Nur des jours'!$B:$B,'[3]Nur des jours'!$U:$U,"")</f>
        <v>0</v>
      </c>
      <c r="U1981" s="109">
        <v>0</v>
      </c>
      <c r="V1981" s="109">
        <v>0</v>
      </c>
      <c r="W1981" s="109">
        <v>0</v>
      </c>
      <c r="X1981" s="109">
        <v>0</v>
      </c>
      <c r="Y1981" s="109">
        <v>0</v>
      </c>
      <c r="Z1981" s="109">
        <v>0</v>
      </c>
      <c r="AA1981" s="109">
        <v>0</v>
      </c>
      <c r="AB1981" s="109">
        <v>0</v>
      </c>
      <c r="AC1981" s="109">
        <v>0</v>
      </c>
      <c r="AD1981" s="109">
        <v>0</v>
      </c>
      <c r="AE1981" s="109">
        <v>0</v>
      </c>
      <c r="AF1981" s="109">
        <v>0</v>
      </c>
      <c r="AG1981" s="57" t="str">
        <f>_xlfn.XLOOKUP(B1981,[3]CALCULATION!$B:$B,[3]CALCULATION!$M:$M,"")</f>
        <v>Insecurity</v>
      </c>
      <c r="AH1981" s="57"/>
      <c r="AI1981" s="56" t="str" cm="1">
        <f t="array" ref="AI1981">IFERROR(_xlfn.IFS(
AK1981="MPR ISSUE","PDH",
AK1981="BSS Hardware Issue","BSS",
AK1981="Sites strategiques, MLL, Pylone, etc.","ENVTECH",
AK1981="AKTIVCO DEFAUT GE &amp; POWER Cabinet","AKTIVCO",
AK1981="AKTIVCO Coupure ENEO &amp; Baisse de tension","AKTIVCO GRID ONLY",
AK1981="Coupure ENEO &amp; Baisse de tension","IHS GRID ONLY",
AK1981="Defaut GE &amp; POWER Cabinet","IHS",
AK1981="Sharing","Partners",
AK1981="Sites strategiques &amp; DataCenter","SST &amp; DC",
AK1981="Exclu","Exclu",
AK1981="SAT","SAT",
AK1981="SPARE-ISSUE","SPARE-ISSUE",
AK1981="Fiber CAmtel","TRANS_FO_CAMTEL",
AK1981="Fiber AOF","Fiber AOF",
AK1981="Projet OCM (HUAWEI)","TRAVAUX-HUAWEI",
AK1981="Projet OCM (NOKIA)","TRAVAUX-NOKIA",
AK1981="ACCESS-ISSUE","ACCESS-ISSUE",
AK1981="Projet OCM (ZTE, NOKIA, autres projets)","TRAVAUX OCM",
AK1981="No root CAuse","No root cause",
AK1981="ODU HS","PDH",
AK1981="IP &amp; VLAN","PDH",
AK1981="Warehouse HUAWEI","SPARE-ISSUE",
AK1981="SPARE-HS","SPARE-ISSUE",
AK1981="Power Telco","BSS",AK1981="no impacts","no impacts"
),"")</f>
        <v>No root cause</v>
      </c>
      <c r="AJ1981" s="56" t="str" cm="1">
        <f t="array" ref="AJ1981">IFERROR(_xlfn.IFS(
AK1981="MPR ISSUE","TX ISSUE",
AK1981="BSS Hardware Issue","RAN ISSUE",
AK1981="Sites strategiques, MLL, Pylone, etc.","ENVTECH",
AK1981="AKTIVCO DEFAUT GE &amp; POWER Cabinet","POWER ISSUE",
AK1981="AKTIVCO Coupure ENEO &amp; Baisse de tension","POWER ISSUE",
AK1981="Coupure ENEO &amp; Baisse de tension","POWER ISSUE",
AK1981="Defaut GE &amp; POWER Cabinet","POWER ISSUE",
AK1981="Sharing","POWER ISSUE",
AK1981="Sites strategiques &amp; DataCenter","POWER ISSUE",
AK1981="Exclu","Exclu",
AK1981="SAT","TX ISSUE",
AK1981="SPARE-ISSUE","SPARE-ISSUE",
AK1981="Fiber CAmtel","TX ISSUE",
AK1981="Fiber AOF","TX ISSUE",
AK1981="Projet OCM (HUAWEI)","TRAVAUX-HUAWEI",
AK1981="Projet OCM (NOKIA)","TRAVAUX -NOKIA",
AK1981="ACCESS-ISSUE","ACCESS-ISSUE",
AK1981="Projet OCM (ZTE, NOKIA, autres projets)","TRAVAUX OCM",
AK1981="No root CAuse","No root cause",
AK1981="ODU HS","TX ISSUE",
AK1981="IP &amp; VLAN","TX ISSUE",
AK1981="Warehouse HUAWEI","SPARE-ISSUE",
AK1981="SPARE-HS","SPARE-ISSUE",
AK1981="Power Telco","RAN ISSUE",AK1981="no impacts","no impacts"
),"")</f>
        <v>No root cause</v>
      </c>
      <c r="AK1981" s="81" t="s">
        <v>5620</v>
      </c>
      <c r="AL1981" s="56" t="str" cm="1">
        <f t="array" ref="AL1981">IFERROR(_xlfn.IFS(
AK1981="MPR ISSUE","ACTIVE",
AK1981="BSS Hardware Issue","ACTIVE",
AK1981="Sites strategiques, MLL, Pylone, etc.","PASSIVE",
AK1981="AKTIVCO DEFAUT GE &amp; POWER Cabinet","PASSIVE",
AK1981="AKTIVCO Coupure ENEO &amp; Baisse de tension","PASSIVE",
AK1981="Coupure ENEO &amp; Baisse de tension","PASSIVE",
AK1981="Defaut GE &amp; POWER Cabinet","PASSIVE",
AK1981="Sharing","PASSIVE",
AK1981="Sites strategiques &amp; DataCenter","PASSIVE",
AK1981="Exclu","Exclu",
AK1981="SAT","ACTIVE",
AK1981="SPARE-ISSUE","SPARE-ISSUE",
AK1981="Fiber CAmtel","ACTIVE",
AK1981="Fiber AOF","ACTIVE",
AK1981="Projet OCM (HUAWEI)","PLANNED WORKS",
AK1981="Projet OCM (NOKIA)","PLANNED WORKS",
AK1981="ACCESS-ISSUE","ACCESS-ISSUE",
AK1981="Projet OCM (ZTE, NOKIA, autres projets)","PLANNED WORKS",
AK1981="No root CAuse","No root cause",
AK1981="ODU HS","ACTIVE",
AK1981="IP &amp; VLAN","ACTIVE",
AK1981="Warehouse HUAWEI","SPARE-ISSUE",
AK1981="SPARE-HS","SPARE-ISSUE",
AK1981="Power Telco","ACTIVE", AK1981="no impacts","no impacts"
),"")</f>
        <v>No root cause</v>
      </c>
      <c r="AM1981" s="108" t="s">
        <v>5537</v>
      </c>
      <c r="AN1981" s="117" t="s">
        <v>5300</v>
      </c>
      <c r="AP1981" s="23" t="s">
        <v>5537</v>
      </c>
      <c r="AQ1981" s="23" t="s">
        <v>5537</v>
      </c>
      <c r="AR1981" s="7"/>
      <c r="AS1981" s="6"/>
      <c r="AT1981" s="7"/>
      <c r="AU1981" s="3" t="s">
        <v>5537</v>
      </c>
      <c r="AV1981" s="24" t="s">
        <v>5537</v>
      </c>
      <c r="AW1981" s="24" t="s">
        <v>5537</v>
      </c>
      <c r="AX1981" s="24" t="s">
        <v>5537</v>
      </c>
      <c r="AY1981" s="24" t="s">
        <v>5537</v>
      </c>
      <c r="AZ1981" s="24" t="s">
        <v>5537</v>
      </c>
      <c r="BA1981" s="24" t="s">
        <v>5537</v>
      </c>
      <c r="BB1981" s="24" t="s">
        <v>5537</v>
      </c>
      <c r="BC1981" s="24" t="s">
        <v>5537</v>
      </c>
      <c r="BD1981" s="24" t="s">
        <v>5537</v>
      </c>
      <c r="BE1981" s="24" t="s">
        <v>5537</v>
      </c>
      <c r="BF1981" s="24" t="s">
        <v>5537</v>
      </c>
      <c r="BG1981" s="24" t="s">
        <v>5537</v>
      </c>
      <c r="BH1981" s="24" t="s">
        <v>5537</v>
      </c>
      <c r="BI1981" s="9" t="s">
        <v>5537</v>
      </c>
      <c r="BJ1981" s="14"/>
      <c r="BK1981" s="14" t="s">
        <v>5537</v>
      </c>
      <c r="BL1981" s="14" t="str">
        <f>_xlfn.XLOOKUP(B1981,'[4]cell downs 18042026 17h'!$B:$B,'[4]cell downs 18042026 17h'!$B:$B,"")</f>
        <v/>
      </c>
      <c r="BM1981" s="14" t="str">
        <f>_xlfn.XLOOKUP(B1981,'[5]Cells Huawei 19042026 15h'!$B:$B,'[5]Cells Huawei 19042026 15h'!$B:$B,"")</f>
        <v/>
      </c>
      <c r="BN1981" s="9" t="str">
        <f>_xlfn.XLOOKUP(B1981,'[6]cells down 19042026 9H40'!$B:$B,'[6]cells down 19042026 9H40'!$B:$B,"")</f>
        <v/>
      </c>
      <c r="BO1981" s="9" t="s">
        <v>5300</v>
      </c>
      <c r="BP1981" s="9" t="s">
        <v>5580</v>
      </c>
    </row>
    <row r="1982" spans="1:68" s="9" customFormat="1" x14ac:dyDescent="0.35">
      <c r="A1982" s="2" t="s">
        <v>5301</v>
      </c>
      <c r="B1982" s="8" t="s">
        <v>5302</v>
      </c>
      <c r="C1982" s="3" t="str">
        <f>_xlfn.XLOOKUP(B1982,'[1]daily break down'!$D:$D,'[1]daily break down'!$E:$E,"")</f>
        <v>NORD-OUEST</v>
      </c>
      <c r="D1982" s="1"/>
      <c r="E1982" s="1"/>
      <c r="F1982" s="3" t="s">
        <v>51</v>
      </c>
      <c r="G1982" s="1" t="s">
        <v>5291</v>
      </c>
      <c r="H1982" s="40" t="str">
        <f>_xlfn.XLOOKUP(B1982,[2]CALCULATION!$B:$B,[2]CALCULATION!$H:$H,"")</f>
        <v>NOKIA</v>
      </c>
      <c r="I1982" s="34">
        <v>0</v>
      </c>
      <c r="J1982" s="34">
        <v>0</v>
      </c>
      <c r="K1982" s="34">
        <v>0</v>
      </c>
      <c r="L1982" s="34">
        <v>0</v>
      </c>
      <c r="M1982" s="34">
        <v>0</v>
      </c>
      <c r="N1982" s="34">
        <v>0</v>
      </c>
      <c r="O1982" s="34">
        <v>0</v>
      </c>
      <c r="P1982" s="34">
        <v>0</v>
      </c>
      <c r="Q1982" s="34">
        <v>0</v>
      </c>
      <c r="R1982" s="34">
        <v>0</v>
      </c>
      <c r="S1982" s="109">
        <v>0</v>
      </c>
      <c r="T1982" s="109">
        <f>_xlfn.XLOOKUP(B1982,'[3]Nur des jours'!$B:$B,'[3]Nur des jours'!$U:$U,"")</f>
        <v>0</v>
      </c>
      <c r="U1982" s="109">
        <v>0</v>
      </c>
      <c r="V1982" s="109">
        <v>0</v>
      </c>
      <c r="W1982" s="109">
        <v>0</v>
      </c>
      <c r="X1982" s="109">
        <v>0</v>
      </c>
      <c r="Y1982" s="109">
        <v>0</v>
      </c>
      <c r="Z1982" s="109">
        <v>0</v>
      </c>
      <c r="AA1982" s="109">
        <v>0</v>
      </c>
      <c r="AB1982" s="109">
        <v>0</v>
      </c>
      <c r="AC1982" s="109">
        <v>0</v>
      </c>
      <c r="AD1982" s="109">
        <v>0</v>
      </c>
      <c r="AE1982" s="109">
        <v>0</v>
      </c>
      <c r="AF1982" s="109">
        <v>0</v>
      </c>
      <c r="AG1982" s="57" t="str">
        <f>_xlfn.XLOOKUP(B1982,[3]CALCULATION!$B:$B,[3]CALCULATION!$M:$M,"")</f>
        <v>Insecurity</v>
      </c>
      <c r="AH1982" s="57"/>
      <c r="AI1982" s="56" t="str" cm="1">
        <f t="array" ref="AI1982">IFERROR(_xlfn.IFS(
AK1982="MPR ISSUE","PDH",
AK1982="BSS Hardware Issue","BSS",
AK1982="Sites strategiques, MLL, Pylone, etc.","ENVTECH",
AK1982="AKTIVCO DEFAUT GE &amp; POWER Cabinet","AKTIVCO",
AK1982="AKTIVCO Coupure ENEO &amp; Baisse de tension","AKTIVCO GRID ONLY",
AK1982="Coupure ENEO &amp; Baisse de tension","IHS GRID ONLY",
AK1982="Defaut GE &amp; POWER Cabinet","IHS",
AK1982="Sharing","Partners",
AK1982="Sites strategiques &amp; DataCenter","SST &amp; DC",
AK1982="Exclu","Exclu",
AK1982="SAT","SAT",
AK1982="SPARE-ISSUE","SPARE-ISSUE",
AK1982="Fiber CAmtel","TRANS_FO_CAMTEL",
AK1982="Fiber AOF","Fiber AOF",
AK1982="Projet OCM (HUAWEI)","TRAVAUX-HUAWEI",
AK1982="Projet OCM (NOKIA)","TRAVAUX-NOKIA",
AK1982="ACCESS-ISSUE","ACCESS-ISSUE",
AK1982="Projet OCM (ZTE, NOKIA, autres projets)","TRAVAUX OCM",
AK1982="No root CAuse","No root cause",
AK1982="ODU HS","PDH",
AK1982="IP &amp; VLAN","PDH",
AK1982="Warehouse HUAWEI","SPARE-ISSUE",
AK1982="SPARE-HS","SPARE-ISSUE",
AK1982="Power Telco","BSS",AK1982="no impacts","no impacts"
),"")</f>
        <v>No root cause</v>
      </c>
      <c r="AJ1982" s="56" t="str" cm="1">
        <f t="array" ref="AJ1982">IFERROR(_xlfn.IFS(
AK1982="MPR ISSUE","TX ISSUE",
AK1982="BSS Hardware Issue","RAN ISSUE",
AK1982="Sites strategiques, MLL, Pylone, etc.","ENVTECH",
AK1982="AKTIVCO DEFAUT GE &amp; POWER Cabinet","POWER ISSUE",
AK1982="AKTIVCO Coupure ENEO &amp; Baisse de tension","POWER ISSUE",
AK1982="Coupure ENEO &amp; Baisse de tension","POWER ISSUE",
AK1982="Defaut GE &amp; POWER Cabinet","POWER ISSUE",
AK1982="Sharing","POWER ISSUE",
AK1982="Sites strategiques &amp; DataCenter","POWER ISSUE",
AK1982="Exclu","Exclu",
AK1982="SAT","TX ISSUE",
AK1982="SPARE-ISSUE","SPARE-ISSUE",
AK1982="Fiber CAmtel","TX ISSUE",
AK1982="Fiber AOF","TX ISSUE",
AK1982="Projet OCM (HUAWEI)","TRAVAUX-HUAWEI",
AK1982="Projet OCM (NOKIA)","TRAVAUX -NOKIA",
AK1982="ACCESS-ISSUE","ACCESS-ISSUE",
AK1982="Projet OCM (ZTE, NOKIA, autres projets)","TRAVAUX OCM",
AK1982="No root CAuse","No root cause",
AK1982="ODU HS","TX ISSUE",
AK1982="IP &amp; VLAN","TX ISSUE",
AK1982="Warehouse HUAWEI","SPARE-ISSUE",
AK1982="SPARE-HS","SPARE-ISSUE",
AK1982="Power Telco","RAN ISSUE",AK1982="no impacts","no impacts"
),"")</f>
        <v>No root cause</v>
      </c>
      <c r="AK1982" s="81" t="s">
        <v>5620</v>
      </c>
      <c r="AL1982" s="56" t="str" cm="1">
        <f t="array" ref="AL1982">IFERROR(_xlfn.IFS(
AK1982="MPR ISSUE","ACTIVE",
AK1982="BSS Hardware Issue","ACTIVE",
AK1982="Sites strategiques, MLL, Pylone, etc.","PASSIVE",
AK1982="AKTIVCO DEFAUT GE &amp; POWER Cabinet","PASSIVE",
AK1982="AKTIVCO Coupure ENEO &amp; Baisse de tension","PASSIVE",
AK1982="Coupure ENEO &amp; Baisse de tension","PASSIVE",
AK1982="Defaut GE &amp; POWER Cabinet","PASSIVE",
AK1982="Sharing","PASSIVE",
AK1982="Sites strategiques &amp; DataCenter","PASSIVE",
AK1982="Exclu","Exclu",
AK1982="SAT","ACTIVE",
AK1982="SPARE-ISSUE","SPARE-ISSUE",
AK1982="Fiber CAmtel","ACTIVE",
AK1982="Fiber AOF","ACTIVE",
AK1982="Projet OCM (HUAWEI)","PLANNED WORKS",
AK1982="Projet OCM (NOKIA)","PLANNED WORKS",
AK1982="ACCESS-ISSUE","ACCESS-ISSUE",
AK1982="Projet OCM (ZTE, NOKIA, autres projets)","PLANNED WORKS",
AK1982="No root CAuse","No root cause",
AK1982="ODU HS","ACTIVE",
AK1982="IP &amp; VLAN","ACTIVE",
AK1982="Warehouse HUAWEI","SPARE-ISSUE",
AK1982="SPARE-HS","SPARE-ISSUE",
AK1982="Power Telco","ACTIVE", AK1982="no impacts","no impacts"
),"")</f>
        <v>No root cause</v>
      </c>
      <c r="AM1982" s="108" t="s">
        <v>5537</v>
      </c>
      <c r="AN1982" s="117" t="s">
        <v>5302</v>
      </c>
      <c r="AP1982" s="23" t="s">
        <v>5537</v>
      </c>
      <c r="AQ1982" s="23" t="s">
        <v>5537</v>
      </c>
      <c r="AR1982" s="7"/>
      <c r="AS1982" s="6"/>
      <c r="AT1982" s="7"/>
      <c r="AU1982" s="3" t="s">
        <v>5537</v>
      </c>
      <c r="AV1982" s="24" t="s">
        <v>5537</v>
      </c>
      <c r="AW1982" s="24" t="s">
        <v>5537</v>
      </c>
      <c r="AX1982" s="24" t="s">
        <v>5537</v>
      </c>
      <c r="AY1982" s="24" t="s">
        <v>5537</v>
      </c>
      <c r="AZ1982" s="24" t="s">
        <v>5537</v>
      </c>
      <c r="BA1982" s="24" t="s">
        <v>5537</v>
      </c>
      <c r="BB1982" s="24" t="s">
        <v>5537</v>
      </c>
      <c r="BC1982" s="24" t="s">
        <v>5537</v>
      </c>
      <c r="BD1982" s="24" t="s">
        <v>5537</v>
      </c>
      <c r="BE1982" s="24" t="s">
        <v>5537</v>
      </c>
      <c r="BF1982" s="24" t="s">
        <v>5537</v>
      </c>
      <c r="BG1982" s="24" t="s">
        <v>5537</v>
      </c>
      <c r="BH1982" s="24" t="s">
        <v>5537</v>
      </c>
      <c r="BI1982" s="9" t="s">
        <v>5537</v>
      </c>
      <c r="BJ1982" s="14"/>
      <c r="BK1982" s="14" t="s">
        <v>5537</v>
      </c>
      <c r="BL1982" s="14" t="str">
        <f>_xlfn.XLOOKUP(B1982,'[4]cell downs 18042026 17h'!$B:$B,'[4]cell downs 18042026 17h'!$B:$B,"")</f>
        <v/>
      </c>
      <c r="BM1982" s="14" t="str">
        <f>_xlfn.XLOOKUP(B1982,'[5]Cells Huawei 19042026 15h'!$B:$B,'[5]Cells Huawei 19042026 15h'!$B:$B,"")</f>
        <v/>
      </c>
      <c r="BN1982" s="9" t="str">
        <f>_xlfn.XLOOKUP(B1982,'[6]cells down 19042026 9H40'!$B:$B,'[6]cells down 19042026 9H40'!$B:$B,"")</f>
        <v/>
      </c>
      <c r="BO1982" s="9" t="s">
        <v>5537</v>
      </c>
      <c r="BP1982" s="9" t="s">
        <v>5537</v>
      </c>
    </row>
    <row r="1983" spans="1:68" s="9" customFormat="1" x14ac:dyDescent="0.35">
      <c r="A1983" s="1" t="s">
        <v>5303</v>
      </c>
      <c r="B1983" s="8" t="s">
        <v>5304</v>
      </c>
      <c r="C1983" s="3" t="str">
        <f>_xlfn.XLOOKUP(B1983,'[1]daily break down'!$D:$D,'[1]daily break down'!$E:$E,"")</f>
        <v>EXTREME-NORD</v>
      </c>
      <c r="D1983" s="1" t="s">
        <v>21</v>
      </c>
      <c r="E1983" s="1" t="s">
        <v>122</v>
      </c>
      <c r="F1983" s="3" t="s">
        <v>55</v>
      </c>
      <c r="G1983" s="1" t="s">
        <v>5305</v>
      </c>
      <c r="H1983" s="40" t="str">
        <f>_xlfn.XLOOKUP(B1983,[2]CALCULATION!$B:$B,[2]CALCULATION!$H:$H,"")</f>
        <v>NOKIA</v>
      </c>
      <c r="I1983" s="34">
        <v>0</v>
      </c>
      <c r="J1983" s="34">
        <v>0</v>
      </c>
      <c r="K1983" s="34">
        <v>0</v>
      </c>
      <c r="L1983" s="34">
        <v>0</v>
      </c>
      <c r="M1983" s="34">
        <v>0</v>
      </c>
      <c r="N1983" s="34">
        <v>0</v>
      </c>
      <c r="O1983" s="34">
        <v>0</v>
      </c>
      <c r="P1983" s="34">
        <v>0</v>
      </c>
      <c r="Q1983" s="34">
        <v>0</v>
      </c>
      <c r="R1983" s="34">
        <v>0</v>
      </c>
      <c r="S1983" s="109">
        <v>0</v>
      </c>
      <c r="T1983" s="109">
        <f>_xlfn.XLOOKUP(B1983,'[3]Nur des jours'!$B:$B,'[3]Nur des jours'!$U:$U,"")</f>
        <v>0</v>
      </c>
      <c r="U1983" s="109">
        <v>0</v>
      </c>
      <c r="V1983" s="109">
        <v>0</v>
      </c>
      <c r="W1983" s="109">
        <v>0</v>
      </c>
      <c r="X1983" s="109">
        <v>0</v>
      </c>
      <c r="Y1983" s="109">
        <v>0</v>
      </c>
      <c r="Z1983" s="109">
        <v>0</v>
      </c>
      <c r="AA1983" s="109">
        <v>0</v>
      </c>
      <c r="AB1983" s="109">
        <v>0</v>
      </c>
      <c r="AC1983" s="109">
        <v>0</v>
      </c>
      <c r="AD1983" s="109">
        <v>0</v>
      </c>
      <c r="AE1983" s="109">
        <v>0</v>
      </c>
      <c r="AF1983" s="109">
        <v>0</v>
      </c>
      <c r="AG1983" s="57" t="str">
        <f>_xlfn.XLOOKUP(B1983,[3]CALCULATION!$B:$B,[3]CALCULATION!$M:$M,"")</f>
        <v>Insecurity</v>
      </c>
      <c r="AH1983" s="57"/>
      <c r="AI1983" s="56" t="str" cm="1">
        <f t="array" ref="AI1983">IFERROR(_xlfn.IFS(
AK1983="MPR ISSUE","PDH",
AK1983="BSS Hardware Issue","BSS",
AK1983="Sites strategiques, MLL, Pylone, etc.","ENVTECH",
AK1983="AKTIVCO DEFAUT GE &amp; POWER Cabinet","AKTIVCO",
AK1983="AKTIVCO Coupure ENEO &amp; Baisse de tension","AKTIVCO GRID ONLY",
AK1983="Coupure ENEO &amp; Baisse de tension","IHS GRID ONLY",
AK1983="Defaut GE &amp; POWER Cabinet","IHS",
AK1983="Sharing","Partners",
AK1983="Sites strategiques &amp; DataCenter","SST &amp; DC",
AK1983="Exclu","Exclu",
AK1983="SAT","SAT",
AK1983="SPARE-ISSUE","SPARE-ISSUE",
AK1983="Fiber CAmtel","TRANS_FO_CAMTEL",
AK1983="Fiber AOF","Fiber AOF",
AK1983="Projet OCM (HUAWEI)","TRAVAUX-HUAWEI",
AK1983="Projet OCM (NOKIA)","TRAVAUX-NOKIA",
AK1983="ACCESS-ISSUE","ACCESS-ISSUE",
AK1983="Projet OCM (ZTE, NOKIA, autres projets)","TRAVAUX OCM",
AK1983="No root CAuse","No root cause",
AK1983="ODU HS","PDH",
AK1983="IP &amp; VLAN","PDH",
AK1983="Warehouse HUAWEI","SPARE-ISSUE",
AK1983="SPARE-HS","SPARE-ISSUE",
AK1983="Power Telco","BSS",AK1983="no impacts","no impacts"
),"")</f>
        <v>No root cause</v>
      </c>
      <c r="AJ1983" s="56" t="str" cm="1">
        <f t="array" ref="AJ1983">IFERROR(_xlfn.IFS(
AK1983="MPR ISSUE","TX ISSUE",
AK1983="BSS Hardware Issue","RAN ISSUE",
AK1983="Sites strategiques, MLL, Pylone, etc.","ENVTECH",
AK1983="AKTIVCO DEFAUT GE &amp; POWER Cabinet","POWER ISSUE",
AK1983="AKTIVCO Coupure ENEO &amp; Baisse de tension","POWER ISSUE",
AK1983="Coupure ENEO &amp; Baisse de tension","POWER ISSUE",
AK1983="Defaut GE &amp; POWER Cabinet","POWER ISSUE",
AK1983="Sharing","POWER ISSUE",
AK1983="Sites strategiques &amp; DataCenter","POWER ISSUE",
AK1983="Exclu","Exclu",
AK1983="SAT","TX ISSUE",
AK1983="SPARE-ISSUE","SPARE-ISSUE",
AK1983="Fiber CAmtel","TX ISSUE",
AK1983="Fiber AOF","TX ISSUE",
AK1983="Projet OCM (HUAWEI)","TRAVAUX-HUAWEI",
AK1983="Projet OCM (NOKIA)","TRAVAUX -NOKIA",
AK1983="ACCESS-ISSUE","ACCESS-ISSUE",
AK1983="Projet OCM (ZTE, NOKIA, autres projets)","TRAVAUX OCM",
AK1983="No root CAuse","No root cause",
AK1983="ODU HS","TX ISSUE",
AK1983="IP &amp; VLAN","TX ISSUE",
AK1983="Warehouse HUAWEI","SPARE-ISSUE",
AK1983="SPARE-HS","SPARE-ISSUE",
AK1983="Power Telco","RAN ISSUE",AK1983="no impacts","no impacts"
),"")</f>
        <v>No root cause</v>
      </c>
      <c r="AK1983" s="81" t="s">
        <v>5620</v>
      </c>
      <c r="AL1983" s="56" t="str" cm="1">
        <f t="array" ref="AL1983">IFERROR(_xlfn.IFS(
AK1983="MPR ISSUE","ACTIVE",
AK1983="BSS Hardware Issue","ACTIVE",
AK1983="Sites strategiques, MLL, Pylone, etc.","PASSIVE",
AK1983="AKTIVCO DEFAUT GE &amp; POWER Cabinet","PASSIVE",
AK1983="AKTIVCO Coupure ENEO &amp; Baisse de tension","PASSIVE",
AK1983="Coupure ENEO &amp; Baisse de tension","PASSIVE",
AK1983="Defaut GE &amp; POWER Cabinet","PASSIVE",
AK1983="Sharing","PASSIVE",
AK1983="Sites strategiques &amp; DataCenter","PASSIVE",
AK1983="Exclu","Exclu",
AK1983="SAT","ACTIVE",
AK1983="SPARE-ISSUE","SPARE-ISSUE",
AK1983="Fiber CAmtel","ACTIVE",
AK1983="Fiber AOF","ACTIVE",
AK1983="Projet OCM (HUAWEI)","PLANNED WORKS",
AK1983="Projet OCM (NOKIA)","PLANNED WORKS",
AK1983="ACCESS-ISSUE","ACCESS-ISSUE",
AK1983="Projet OCM (ZTE, NOKIA, autres projets)","PLANNED WORKS",
AK1983="No root CAuse","No root cause",
AK1983="ODU HS","ACTIVE",
AK1983="IP &amp; VLAN","ACTIVE",
AK1983="Warehouse HUAWEI","SPARE-ISSUE",
AK1983="SPARE-HS","SPARE-ISSUE",
AK1983="Power Telco","ACTIVE", AK1983="no impacts","no impacts"
),"")</f>
        <v>No root cause</v>
      </c>
      <c r="AM1983" s="108" t="s">
        <v>5537</v>
      </c>
      <c r="AN1983" s="117" t="s">
        <v>5304</v>
      </c>
      <c r="AP1983" s="23" t="s">
        <v>5537</v>
      </c>
      <c r="AQ1983" s="23" t="s">
        <v>5537</v>
      </c>
      <c r="AR1983" s="7"/>
      <c r="AS1983" s="6"/>
      <c r="AT1983" s="7"/>
      <c r="AU1983" s="3" t="s">
        <v>5537</v>
      </c>
      <c r="AV1983" s="24" t="s">
        <v>5537</v>
      </c>
      <c r="AW1983" s="24" t="s">
        <v>5537</v>
      </c>
      <c r="AX1983" s="24" t="s">
        <v>5537</v>
      </c>
      <c r="AY1983" s="24" t="s">
        <v>5537</v>
      </c>
      <c r="AZ1983" s="24" t="s">
        <v>5537</v>
      </c>
      <c r="BA1983" s="24" t="s">
        <v>5537</v>
      </c>
      <c r="BB1983" s="24" t="s">
        <v>5537</v>
      </c>
      <c r="BC1983" s="24" t="s">
        <v>5537</v>
      </c>
      <c r="BD1983" s="24" t="s">
        <v>5537</v>
      </c>
      <c r="BE1983" s="24" t="s">
        <v>5537</v>
      </c>
      <c r="BF1983" s="24" t="s">
        <v>5537</v>
      </c>
      <c r="BG1983" s="24" t="s">
        <v>5537</v>
      </c>
      <c r="BH1983" s="24" t="s">
        <v>5537</v>
      </c>
      <c r="BI1983" s="9" t="s">
        <v>5537</v>
      </c>
      <c r="BJ1983" s="14"/>
      <c r="BK1983" s="14" t="s">
        <v>5537</v>
      </c>
      <c r="BL1983" s="14" t="str">
        <f>_xlfn.XLOOKUP(B1983,'[4]cell downs 18042026 17h'!$B:$B,'[4]cell downs 18042026 17h'!$B:$B,"")</f>
        <v/>
      </c>
      <c r="BM1983" s="14" t="str">
        <f>_xlfn.XLOOKUP(B1983,'[5]Cells Huawei 19042026 15h'!$B:$B,'[5]Cells Huawei 19042026 15h'!$B:$B,"")</f>
        <v/>
      </c>
      <c r="BN1983" s="9" t="str">
        <f>_xlfn.XLOOKUP(B1983,'[6]cells down 19042026 9H40'!$B:$B,'[6]cells down 19042026 9H40'!$B:$B,"")</f>
        <v/>
      </c>
      <c r="BO1983" s="9" t="s">
        <v>5537</v>
      </c>
      <c r="BP1983" s="9" t="s">
        <v>5537</v>
      </c>
    </row>
    <row r="1984" spans="1:68" s="9" customFormat="1" x14ac:dyDescent="0.35">
      <c r="A1984" s="1" t="s">
        <v>4128</v>
      </c>
      <c r="B1984" s="8" t="s">
        <v>5308</v>
      </c>
      <c r="C1984" s="3" t="str">
        <f>_xlfn.XLOOKUP(B1984,'[1]daily break down'!$D:$D,'[1]daily break down'!$E:$E,"")</f>
        <v>CENTRE</v>
      </c>
      <c r="D1984" s="1" t="s">
        <v>11</v>
      </c>
      <c r="E1984" s="1" t="s">
        <v>12</v>
      </c>
      <c r="F1984" s="3" t="s">
        <v>37</v>
      </c>
      <c r="G1984" s="1" t="s">
        <v>4128</v>
      </c>
      <c r="H1984" s="41" t="str">
        <f>_xlfn.XLOOKUP(B1984,[2]CALCULATION!$B:$B,[2]CALCULATION!$H:$H,"")</f>
        <v>ZTE</v>
      </c>
      <c r="I1984" s="34">
        <v>0</v>
      </c>
      <c r="J1984" s="34">
        <v>0</v>
      </c>
      <c r="K1984" s="34">
        <v>0</v>
      </c>
      <c r="L1984" s="34">
        <v>0</v>
      </c>
      <c r="M1984" s="34">
        <v>0</v>
      </c>
      <c r="N1984" s="34">
        <v>0</v>
      </c>
      <c r="O1984" s="34">
        <v>0</v>
      </c>
      <c r="P1984" s="34">
        <v>0</v>
      </c>
      <c r="Q1984" s="34">
        <v>0</v>
      </c>
      <c r="R1984" s="34">
        <v>0</v>
      </c>
      <c r="S1984" s="109">
        <v>0</v>
      </c>
      <c r="T1984" s="109">
        <f>_xlfn.XLOOKUP(B1984,'[3]Nur des jours'!$B:$B,'[3]Nur des jours'!$U:$U,"")</f>
        <v>0</v>
      </c>
      <c r="U1984" s="109">
        <v>0</v>
      </c>
      <c r="V1984" s="109">
        <v>0</v>
      </c>
      <c r="W1984" s="109">
        <v>0</v>
      </c>
      <c r="X1984" s="109">
        <v>0</v>
      </c>
      <c r="Y1984" s="109">
        <v>0</v>
      </c>
      <c r="Z1984" s="109">
        <v>0</v>
      </c>
      <c r="AA1984" s="109">
        <v>0</v>
      </c>
      <c r="AB1984" s="109">
        <v>0</v>
      </c>
      <c r="AC1984" s="109">
        <v>0</v>
      </c>
      <c r="AD1984" s="109">
        <v>0</v>
      </c>
      <c r="AE1984" s="109">
        <v>0</v>
      </c>
      <c r="AF1984" s="109">
        <v>0</v>
      </c>
      <c r="AG1984" s="57" t="str">
        <f>_xlfn.XLOOKUP(B1984,[3]CALCULATION!$B:$B,[3]CALCULATION!$M:$M,"")</f>
        <v>EXCLU</v>
      </c>
      <c r="AH1984" s="57"/>
      <c r="AI1984" s="56" t="str" cm="1">
        <f t="array" ref="AI1984">IFERROR(_xlfn.IFS(
AK1984="MPR ISSUE","PDH",
AK1984="BSS Hardware Issue","BSS",
AK1984="Sites strategiques, MLL, Pylone, etc.","ENVTECH",
AK1984="AKTIVCO DEFAUT GE &amp; POWER Cabinet","AKTIVCO",
AK1984="AKTIVCO Coupure ENEO &amp; Baisse de tension","AKTIVCO GRID ONLY",
AK1984="Coupure ENEO &amp; Baisse de tension","IHS GRID ONLY",
AK1984="Defaut GE &amp; POWER Cabinet","IHS",
AK1984="Sharing","Partners",
AK1984="Sites strategiques &amp; DataCenter","SST &amp; DC",
AK1984="Exclu","Exclu",
AK1984="SAT","SAT",
AK1984="SPARE-ISSUE","SPARE-ISSUE",
AK1984="Fiber CAmtel","TRANS_FO_CAMTEL",
AK1984="Fiber AOF","Fiber AOF",
AK1984="Projet OCM (HUAWEI)","TRAVAUX-HUAWEI",
AK1984="Projet OCM (NOKIA)","TRAVAUX-NOKIA",
AK1984="ACCESS-ISSUE","ACCESS-ISSUE",
AK1984="Projet OCM (ZTE, NOKIA, autres projets)","TRAVAUX OCM",
AK1984="No root CAuse","No root cause",
AK1984="ODU HS","PDH",
AK1984="IP &amp; VLAN","PDH",
AK1984="Warehouse HUAWEI","SPARE-ISSUE",
AK1984="SPARE-HS","SPARE-ISSUE",
AK1984="Power Telco","BSS",AK1984="no impacts","no impacts"
),"")</f>
        <v>Exclu</v>
      </c>
      <c r="AJ1984" s="56" t="str" cm="1">
        <f t="array" ref="AJ1984">IFERROR(_xlfn.IFS(
AK1984="MPR ISSUE","TX ISSUE",
AK1984="BSS Hardware Issue","RAN ISSUE",
AK1984="Sites strategiques, MLL, Pylone, etc.","ENVTECH",
AK1984="AKTIVCO DEFAUT GE &amp; POWER Cabinet","POWER ISSUE",
AK1984="AKTIVCO Coupure ENEO &amp; Baisse de tension","POWER ISSUE",
AK1984="Coupure ENEO &amp; Baisse de tension","POWER ISSUE",
AK1984="Defaut GE &amp; POWER Cabinet","POWER ISSUE",
AK1984="Sharing","POWER ISSUE",
AK1984="Sites strategiques &amp; DataCenter","POWER ISSUE",
AK1984="Exclu","Exclu",
AK1984="SAT","TX ISSUE",
AK1984="SPARE-ISSUE","SPARE-ISSUE",
AK1984="Fiber CAmtel","TX ISSUE",
AK1984="Fiber AOF","TX ISSUE",
AK1984="Projet OCM (HUAWEI)","TRAVAUX-HUAWEI",
AK1984="Projet OCM (NOKIA)","TRAVAUX -NOKIA",
AK1984="ACCESS-ISSUE","ACCESS-ISSUE",
AK1984="Projet OCM (ZTE, NOKIA, autres projets)","TRAVAUX OCM",
AK1984="No root CAuse","No root cause",
AK1984="ODU HS","TX ISSUE",
AK1984="IP &amp; VLAN","TX ISSUE",
AK1984="Warehouse HUAWEI","SPARE-ISSUE",
AK1984="SPARE-HS","SPARE-ISSUE",
AK1984="Power Telco","RAN ISSUE",AK1984="no impacts","no impacts"
),"")</f>
        <v>Exclu</v>
      </c>
      <c r="AK1984" s="81" t="s">
        <v>5559</v>
      </c>
      <c r="AL1984" s="56" t="str" cm="1">
        <f t="array" ref="AL1984">IFERROR(_xlfn.IFS(
AK1984="MPR ISSUE","ACTIVE",
AK1984="BSS Hardware Issue","ACTIVE",
AK1984="Sites strategiques, MLL, Pylone, etc.","PASSIVE",
AK1984="AKTIVCO DEFAUT GE &amp; POWER Cabinet","PASSIVE",
AK1984="AKTIVCO Coupure ENEO &amp; Baisse de tension","PASSIVE",
AK1984="Coupure ENEO &amp; Baisse de tension","PASSIVE",
AK1984="Defaut GE &amp; POWER Cabinet","PASSIVE",
AK1984="Sharing","PASSIVE",
AK1984="Sites strategiques &amp; DataCenter","PASSIVE",
AK1984="Exclu","Exclu",
AK1984="SAT","ACTIVE",
AK1984="SPARE-ISSUE","SPARE-ISSUE",
AK1984="Fiber CAmtel","ACTIVE",
AK1984="Fiber AOF","ACTIVE",
AK1984="Projet OCM (HUAWEI)","PLANNED WORKS",
AK1984="Projet OCM (NOKIA)","PLANNED WORKS",
AK1984="ACCESS-ISSUE","ACCESS-ISSUE",
AK1984="Projet OCM (ZTE, NOKIA, autres projets)","PLANNED WORKS",
AK1984="No root CAuse","No root cause",
AK1984="ODU HS","ACTIVE",
AK1984="IP &amp; VLAN","ACTIVE",
AK1984="Warehouse HUAWEI","SPARE-ISSUE",
AK1984="SPARE-HS","SPARE-ISSUE",
AK1984="Power Telco","ACTIVE", AK1984="no impacts","no impacts"
),"")</f>
        <v>Exclu</v>
      </c>
      <c r="AM1984" s="108" t="s">
        <v>5537</v>
      </c>
      <c r="AN1984" s="117" t="s">
        <v>5308</v>
      </c>
      <c r="AP1984" s="23" t="s">
        <v>5537</v>
      </c>
      <c r="AQ1984" s="23" t="s">
        <v>5537</v>
      </c>
      <c r="AR1984" s="7"/>
      <c r="AS1984" s="6"/>
      <c r="AT1984" s="7"/>
      <c r="AU1984" s="3" t="s">
        <v>5537</v>
      </c>
      <c r="AV1984" s="24" t="s">
        <v>5537</v>
      </c>
      <c r="AW1984" s="24" t="s">
        <v>5537</v>
      </c>
      <c r="AX1984" s="24" t="s">
        <v>5537</v>
      </c>
      <c r="AY1984" s="24" t="s">
        <v>5537</v>
      </c>
      <c r="AZ1984" s="24" t="s">
        <v>5537</v>
      </c>
      <c r="BA1984" s="24" t="s">
        <v>5537</v>
      </c>
      <c r="BB1984" s="24" t="s">
        <v>5537</v>
      </c>
      <c r="BC1984" s="24" t="s">
        <v>5537</v>
      </c>
      <c r="BD1984" s="24" t="s">
        <v>5537</v>
      </c>
      <c r="BE1984" s="24" t="s">
        <v>5537</v>
      </c>
      <c r="BF1984" s="24" t="s">
        <v>5537</v>
      </c>
      <c r="BG1984" s="24" t="s">
        <v>5537</v>
      </c>
      <c r="BH1984" s="24" t="s">
        <v>5537</v>
      </c>
      <c r="BI1984" s="9" t="s">
        <v>5537</v>
      </c>
      <c r="BJ1984" s="14"/>
      <c r="BK1984" s="14" t="s">
        <v>5537</v>
      </c>
      <c r="BL1984" s="14" t="str">
        <f>_xlfn.XLOOKUP(B1984,'[4]cell downs 18042026 17h'!$B:$B,'[4]cell downs 18042026 17h'!$B:$B,"")</f>
        <v/>
      </c>
      <c r="BM1984" s="14" t="str">
        <f>_xlfn.XLOOKUP(B1984,'[5]Cells Huawei 19042026 15h'!$B:$B,'[5]Cells Huawei 19042026 15h'!$B:$B,"")</f>
        <v/>
      </c>
      <c r="BN1984" s="9" t="str">
        <f>_xlfn.XLOOKUP(B1984,'[6]cells down 19042026 9H40'!$B:$B,'[6]cells down 19042026 9H40'!$B:$B,"")</f>
        <v/>
      </c>
      <c r="BO1984" s="9" t="s">
        <v>5308</v>
      </c>
      <c r="BP1984" s="9" t="s">
        <v>5537</v>
      </c>
    </row>
    <row r="1985" spans="1:68" s="9" customFormat="1" x14ac:dyDescent="0.35">
      <c r="A1985" s="1" t="s">
        <v>1625</v>
      </c>
      <c r="B1985" s="8" t="s">
        <v>5309</v>
      </c>
      <c r="C1985" s="3" t="str">
        <f>_xlfn.XLOOKUP(B1985,'[1]daily break down'!$D:$D,'[1]daily break down'!$E:$E,"")</f>
        <v>EXTREME-NORD</v>
      </c>
      <c r="D1985" s="1" t="s">
        <v>21</v>
      </c>
      <c r="E1985" s="1" t="s">
        <v>710</v>
      </c>
      <c r="F1985" s="3" t="s">
        <v>55</v>
      </c>
      <c r="G1985" s="1" t="s">
        <v>1625</v>
      </c>
      <c r="H1985" s="39" t="str">
        <f>_xlfn.XLOOKUP(B1985,[2]CALCULATION!$B:$B,[2]CALCULATION!$H:$H,"")</f>
        <v>Huawei</v>
      </c>
      <c r="I1985" s="34">
        <v>0</v>
      </c>
      <c r="J1985" s="34">
        <v>0</v>
      </c>
      <c r="K1985" s="34">
        <v>0</v>
      </c>
      <c r="L1985" s="34">
        <v>0</v>
      </c>
      <c r="M1985" s="34">
        <v>0</v>
      </c>
      <c r="N1985" s="34">
        <v>0</v>
      </c>
      <c r="O1985" s="34">
        <v>0</v>
      </c>
      <c r="P1985" s="34">
        <v>0</v>
      </c>
      <c r="Q1985" s="34">
        <v>0</v>
      </c>
      <c r="R1985" s="34">
        <v>0</v>
      </c>
      <c r="S1985" s="109">
        <v>0</v>
      </c>
      <c r="T1985" s="109">
        <f>_xlfn.XLOOKUP(B1985,'[3]Nur des jours'!$B:$B,'[3]Nur des jours'!$U:$U,"")</f>
        <v>0</v>
      </c>
      <c r="U1985" s="109">
        <v>0</v>
      </c>
      <c r="V1985" s="109">
        <v>0</v>
      </c>
      <c r="W1985" s="109">
        <v>0</v>
      </c>
      <c r="X1985" s="109">
        <v>0</v>
      </c>
      <c r="Y1985" s="109">
        <v>0</v>
      </c>
      <c r="Z1985" s="109">
        <v>0</v>
      </c>
      <c r="AA1985" s="109">
        <v>0</v>
      </c>
      <c r="AB1985" s="109">
        <v>0</v>
      </c>
      <c r="AC1985" s="109">
        <v>0</v>
      </c>
      <c r="AD1985" s="109">
        <v>0</v>
      </c>
      <c r="AE1985" s="109">
        <v>0</v>
      </c>
      <c r="AF1985" s="109">
        <v>0</v>
      </c>
      <c r="AG1985" s="57" t="str">
        <f>_xlfn.XLOOKUP(B1985,[3]CALCULATION!$B:$B,[3]CALCULATION!$M:$M,"")</f>
        <v>Insecurity</v>
      </c>
      <c r="AH1985" s="57"/>
      <c r="AI1985" s="56" t="str" cm="1">
        <f t="array" ref="AI1985">IFERROR(_xlfn.IFS(
AK1985="MPR ISSUE","PDH",
AK1985="BSS Hardware Issue","BSS",
AK1985="Sites strategiques, MLL, Pylone, etc.","ENVTECH",
AK1985="AKTIVCO DEFAUT GE &amp; POWER Cabinet","AKTIVCO",
AK1985="AKTIVCO Coupure ENEO &amp; Baisse de tension","AKTIVCO GRID ONLY",
AK1985="Coupure ENEO &amp; Baisse de tension","IHS GRID ONLY",
AK1985="Defaut GE &amp; POWER Cabinet","IHS",
AK1985="Sharing","Partners",
AK1985="Sites strategiques &amp; DataCenter","SST &amp; DC",
AK1985="Exclu","Exclu",
AK1985="SAT","SAT",
AK1985="SPARE-ISSUE","SPARE-ISSUE",
AK1985="Fiber CAmtel","TRANS_FO_CAMTEL",
AK1985="Fiber AOF","Fiber AOF",
AK1985="Projet OCM (HUAWEI)","TRAVAUX-HUAWEI",
AK1985="Projet OCM (NOKIA)","TRAVAUX-NOKIA",
AK1985="ACCESS-ISSUE","ACCESS-ISSUE",
AK1985="Projet OCM (ZTE, NOKIA, autres projets)","TRAVAUX OCM",
AK1985="No root CAuse","No root cause",
AK1985="ODU HS","PDH",
AK1985="IP &amp; VLAN","PDH",
AK1985="Warehouse HUAWEI","SPARE-ISSUE",
AK1985="SPARE-HS","SPARE-ISSUE",
AK1985="Power Telco","BSS",AK1985="no impacts","no impacts"
),"")</f>
        <v>No root cause</v>
      </c>
      <c r="AJ1985" s="56" t="str" cm="1">
        <f t="array" ref="AJ1985">IFERROR(_xlfn.IFS(
AK1985="MPR ISSUE","TX ISSUE",
AK1985="BSS Hardware Issue","RAN ISSUE",
AK1985="Sites strategiques, MLL, Pylone, etc.","ENVTECH",
AK1985="AKTIVCO DEFAUT GE &amp; POWER Cabinet","POWER ISSUE",
AK1985="AKTIVCO Coupure ENEO &amp; Baisse de tension","POWER ISSUE",
AK1985="Coupure ENEO &amp; Baisse de tension","POWER ISSUE",
AK1985="Defaut GE &amp; POWER Cabinet","POWER ISSUE",
AK1985="Sharing","POWER ISSUE",
AK1985="Sites strategiques &amp; DataCenter","POWER ISSUE",
AK1985="Exclu","Exclu",
AK1985="SAT","TX ISSUE",
AK1985="SPARE-ISSUE","SPARE-ISSUE",
AK1985="Fiber CAmtel","TX ISSUE",
AK1985="Fiber AOF","TX ISSUE",
AK1985="Projet OCM (HUAWEI)","TRAVAUX-HUAWEI",
AK1985="Projet OCM (NOKIA)","TRAVAUX -NOKIA",
AK1985="ACCESS-ISSUE","ACCESS-ISSUE",
AK1985="Projet OCM (ZTE, NOKIA, autres projets)","TRAVAUX OCM",
AK1985="No root CAuse","No root cause",
AK1985="ODU HS","TX ISSUE",
AK1985="IP &amp; VLAN","TX ISSUE",
AK1985="Warehouse HUAWEI","SPARE-ISSUE",
AK1985="SPARE-HS","SPARE-ISSUE",
AK1985="Power Telco","RAN ISSUE",AK1985="no impacts","no impacts"
),"")</f>
        <v>No root cause</v>
      </c>
      <c r="AK1985" s="81" t="s">
        <v>5620</v>
      </c>
      <c r="AL1985" s="56" t="str" cm="1">
        <f t="array" ref="AL1985">IFERROR(_xlfn.IFS(
AK1985="MPR ISSUE","ACTIVE",
AK1985="BSS Hardware Issue","ACTIVE",
AK1985="Sites strategiques, MLL, Pylone, etc.","PASSIVE",
AK1985="AKTIVCO DEFAUT GE &amp; POWER Cabinet","PASSIVE",
AK1985="AKTIVCO Coupure ENEO &amp; Baisse de tension","PASSIVE",
AK1985="Coupure ENEO &amp; Baisse de tension","PASSIVE",
AK1985="Defaut GE &amp; POWER Cabinet","PASSIVE",
AK1985="Sharing","PASSIVE",
AK1985="Sites strategiques &amp; DataCenter","PASSIVE",
AK1985="Exclu","Exclu",
AK1985="SAT","ACTIVE",
AK1985="SPARE-ISSUE","SPARE-ISSUE",
AK1985="Fiber CAmtel","ACTIVE",
AK1985="Fiber AOF","ACTIVE",
AK1985="Projet OCM (HUAWEI)","PLANNED WORKS",
AK1985="Projet OCM (NOKIA)","PLANNED WORKS",
AK1985="ACCESS-ISSUE","ACCESS-ISSUE",
AK1985="Projet OCM (ZTE, NOKIA, autres projets)","PLANNED WORKS",
AK1985="No root CAuse","No root cause",
AK1985="ODU HS","ACTIVE",
AK1985="IP &amp; VLAN","ACTIVE",
AK1985="Warehouse HUAWEI","SPARE-ISSUE",
AK1985="SPARE-HS","SPARE-ISSUE",
AK1985="Power Telco","ACTIVE", AK1985="no impacts","no impacts"
),"")</f>
        <v>No root cause</v>
      </c>
      <c r="AM1985" s="108" t="s">
        <v>5537</v>
      </c>
      <c r="AN1985" s="117" t="s">
        <v>5309</v>
      </c>
      <c r="AP1985" s="23" t="s">
        <v>5537</v>
      </c>
      <c r="AQ1985" s="23" t="s">
        <v>5537</v>
      </c>
      <c r="AR1985" s="7"/>
      <c r="AS1985" s="6"/>
      <c r="AT1985" s="7"/>
      <c r="AU1985" s="3" t="s">
        <v>5537</v>
      </c>
      <c r="AV1985" s="24" t="s">
        <v>5537</v>
      </c>
      <c r="AW1985" s="24" t="s">
        <v>5537</v>
      </c>
      <c r="AX1985" s="24" t="s">
        <v>5537</v>
      </c>
      <c r="AY1985" s="24" t="s">
        <v>5537</v>
      </c>
      <c r="AZ1985" s="24" t="s">
        <v>5537</v>
      </c>
      <c r="BA1985" s="24" t="s">
        <v>5537</v>
      </c>
      <c r="BB1985" s="24" t="s">
        <v>5537</v>
      </c>
      <c r="BC1985" s="24" t="s">
        <v>5537</v>
      </c>
      <c r="BD1985" s="24" t="s">
        <v>5537</v>
      </c>
      <c r="BE1985" s="24" t="s">
        <v>5537</v>
      </c>
      <c r="BF1985" s="24" t="s">
        <v>5537</v>
      </c>
      <c r="BG1985" s="24" t="s">
        <v>5537</v>
      </c>
      <c r="BH1985" s="24" t="s">
        <v>5537</v>
      </c>
      <c r="BI1985" s="9" t="s">
        <v>5537</v>
      </c>
      <c r="BJ1985" s="14"/>
      <c r="BK1985" s="14" t="s">
        <v>5537</v>
      </c>
      <c r="BL1985" s="14" t="str">
        <f>_xlfn.XLOOKUP(B1985,'[4]cell downs 18042026 17h'!$B:$B,'[4]cell downs 18042026 17h'!$B:$B,"")</f>
        <v/>
      </c>
      <c r="BM1985" s="14" t="str">
        <f>_xlfn.XLOOKUP(B1985,'[5]Cells Huawei 19042026 15h'!$B:$B,'[5]Cells Huawei 19042026 15h'!$B:$B,"")</f>
        <v/>
      </c>
      <c r="BN1985" s="9" t="str">
        <f>_xlfn.XLOOKUP(B1985,'[6]cells down 19042026 9H40'!$B:$B,'[6]cells down 19042026 9H40'!$B:$B,"")</f>
        <v/>
      </c>
      <c r="BO1985" s="9" t="s">
        <v>5537</v>
      </c>
      <c r="BP1985" s="9" t="s">
        <v>12</v>
      </c>
    </row>
    <row r="1986" spans="1:68" s="9" customFormat="1" x14ac:dyDescent="0.35">
      <c r="A1986" s="1" t="s">
        <v>4223</v>
      </c>
      <c r="B1986" s="8" t="s">
        <v>4224</v>
      </c>
      <c r="C1986" s="3" t="str">
        <f>_xlfn.XLOOKUP(B1986,'[1]daily break down'!$D:$D,'[1]daily break down'!$E:$E,"")</f>
        <v>NORD-OUEST</v>
      </c>
      <c r="D1986" s="1" t="s">
        <v>11</v>
      </c>
      <c r="E1986" s="1" t="s">
        <v>96</v>
      </c>
      <c r="F1986" s="3" t="s">
        <v>51</v>
      </c>
      <c r="G1986" s="1" t="s">
        <v>4225</v>
      </c>
      <c r="H1986" s="39" t="str">
        <f>_xlfn.XLOOKUP(B1986,[2]CALCULATION!$B:$B,[2]CALCULATION!$H:$H,"")</f>
        <v>HUAWEI</v>
      </c>
      <c r="I1986" s="34">
        <v>0</v>
      </c>
      <c r="J1986" s="34">
        <v>0</v>
      </c>
      <c r="K1986" s="34">
        <v>0</v>
      </c>
      <c r="L1986" s="34">
        <v>0</v>
      </c>
      <c r="M1986" s="34">
        <v>0</v>
      </c>
      <c r="N1986" s="34">
        <v>0</v>
      </c>
      <c r="O1986" s="34">
        <v>0</v>
      </c>
      <c r="P1986" s="34">
        <v>0</v>
      </c>
      <c r="Q1986" s="34">
        <v>0</v>
      </c>
      <c r="R1986" s="34">
        <v>0</v>
      </c>
      <c r="S1986" s="109">
        <v>0</v>
      </c>
      <c r="T1986" s="109">
        <f>_xlfn.XLOOKUP(B1986,'[3]Nur des jours'!$B:$B,'[3]Nur des jours'!$U:$U,"")</f>
        <v>0</v>
      </c>
      <c r="U1986" s="109">
        <v>0</v>
      </c>
      <c r="V1986" s="109">
        <v>0</v>
      </c>
      <c r="W1986" s="109">
        <v>0</v>
      </c>
      <c r="X1986" s="109">
        <v>0</v>
      </c>
      <c r="Y1986" s="109">
        <v>0</v>
      </c>
      <c r="Z1986" s="109">
        <v>0</v>
      </c>
      <c r="AA1986" s="109">
        <v>0</v>
      </c>
      <c r="AB1986" s="109">
        <v>0</v>
      </c>
      <c r="AC1986" s="109">
        <v>0</v>
      </c>
      <c r="AD1986" s="109">
        <v>0</v>
      </c>
      <c r="AE1986" s="109">
        <v>0</v>
      </c>
      <c r="AF1986" s="109">
        <v>0</v>
      </c>
      <c r="AG1986" s="57" t="str">
        <f>_xlfn.XLOOKUP(B1986,[3]CALCULATION!$B:$B,[3]CALCULATION!$M:$M,"")</f>
        <v>Insecurity</v>
      </c>
      <c r="AH1986" s="57"/>
      <c r="AI1986" s="56" t="str" cm="1">
        <f t="array" ref="AI1986">IFERROR(_xlfn.IFS(
AK1986="MPR ISSUE","PDH",
AK1986="BSS Hardware Issue","BSS",
AK1986="Sites strategiques, MLL, Pylone, etc.","ENVTECH",
AK1986="AKTIVCO DEFAUT GE &amp; POWER Cabinet","AKTIVCO",
AK1986="AKTIVCO Coupure ENEO &amp; Baisse de tension","AKTIVCO GRID ONLY",
AK1986="Coupure ENEO &amp; Baisse de tension","IHS GRID ONLY",
AK1986="Defaut GE &amp; POWER Cabinet","IHS",
AK1986="Sharing","Partners",
AK1986="Sites strategiques &amp; DataCenter","SST &amp; DC",
AK1986="Exclu","Exclu",
AK1986="SAT","SAT",
AK1986="SPARE-ISSUE","SPARE-ISSUE",
AK1986="Fiber CAmtel","TRANS_FO_CAMTEL",
AK1986="Fiber AOF","Fiber AOF",
AK1986="Projet OCM (HUAWEI)","TRAVAUX-HUAWEI",
AK1986="Projet OCM (NOKIA)","TRAVAUX-NOKIA",
AK1986="ACCESS-ISSUE","ACCESS-ISSUE",
AK1986="Projet OCM (ZTE, NOKIA, autres projets)","TRAVAUX OCM",
AK1986="No root CAuse","No root cause",
AK1986="ODU HS","PDH",
AK1986="IP &amp; VLAN","PDH",
AK1986="Warehouse HUAWEI","SPARE-ISSUE",
AK1986="SPARE-HS","SPARE-ISSUE",
AK1986="Power Telco","BSS",AK1986="no impacts","no impacts"
),"")</f>
        <v>No root cause</v>
      </c>
      <c r="AJ1986" s="56" t="str" cm="1">
        <f t="array" ref="AJ1986">IFERROR(_xlfn.IFS(
AK1986="MPR ISSUE","TX ISSUE",
AK1986="BSS Hardware Issue","RAN ISSUE",
AK1986="Sites strategiques, MLL, Pylone, etc.","ENVTECH",
AK1986="AKTIVCO DEFAUT GE &amp; POWER Cabinet","POWER ISSUE",
AK1986="AKTIVCO Coupure ENEO &amp; Baisse de tension","POWER ISSUE",
AK1986="Coupure ENEO &amp; Baisse de tension","POWER ISSUE",
AK1986="Defaut GE &amp; POWER Cabinet","POWER ISSUE",
AK1986="Sharing","POWER ISSUE",
AK1986="Sites strategiques &amp; DataCenter","POWER ISSUE",
AK1986="Exclu","Exclu",
AK1986="SAT","TX ISSUE",
AK1986="SPARE-ISSUE","SPARE-ISSUE",
AK1986="Fiber CAmtel","TX ISSUE",
AK1986="Fiber AOF","TX ISSUE",
AK1986="Projet OCM (HUAWEI)","TRAVAUX-HUAWEI",
AK1986="Projet OCM (NOKIA)","TRAVAUX -NOKIA",
AK1986="ACCESS-ISSUE","ACCESS-ISSUE",
AK1986="Projet OCM (ZTE, NOKIA, autres projets)","TRAVAUX OCM",
AK1986="No root CAuse","No root cause",
AK1986="ODU HS","TX ISSUE",
AK1986="IP &amp; VLAN","TX ISSUE",
AK1986="Warehouse HUAWEI","SPARE-ISSUE",
AK1986="SPARE-HS","SPARE-ISSUE",
AK1986="Power Telco","RAN ISSUE",AK1986="no impacts","no impacts"
),"")</f>
        <v>No root cause</v>
      </c>
      <c r="AK1986" s="81" t="s">
        <v>5620</v>
      </c>
      <c r="AL1986" s="56" t="str" cm="1">
        <f t="array" ref="AL1986">IFERROR(_xlfn.IFS(
AK1986="MPR ISSUE","ACTIVE",
AK1986="BSS Hardware Issue","ACTIVE",
AK1986="Sites strategiques, MLL, Pylone, etc.","PASSIVE",
AK1986="AKTIVCO DEFAUT GE &amp; POWER Cabinet","PASSIVE",
AK1986="AKTIVCO Coupure ENEO &amp; Baisse de tension","PASSIVE",
AK1986="Coupure ENEO &amp; Baisse de tension","PASSIVE",
AK1986="Defaut GE &amp; POWER Cabinet","PASSIVE",
AK1986="Sharing","PASSIVE",
AK1986="Sites strategiques &amp; DataCenter","PASSIVE",
AK1986="Exclu","Exclu",
AK1986="SAT","ACTIVE",
AK1986="SPARE-ISSUE","SPARE-ISSUE",
AK1986="Fiber CAmtel","ACTIVE",
AK1986="Fiber AOF","ACTIVE",
AK1986="Projet OCM (HUAWEI)","PLANNED WORKS",
AK1986="Projet OCM (NOKIA)","PLANNED WORKS",
AK1986="ACCESS-ISSUE","ACCESS-ISSUE",
AK1986="Projet OCM (ZTE, NOKIA, autres projets)","PLANNED WORKS",
AK1986="No root CAuse","No root cause",
AK1986="ODU HS","ACTIVE",
AK1986="IP &amp; VLAN","ACTIVE",
AK1986="Warehouse HUAWEI","SPARE-ISSUE",
AK1986="SPARE-HS","SPARE-ISSUE",
AK1986="Power Telco","ACTIVE", AK1986="no impacts","no impacts"
),"")</f>
        <v>No root cause</v>
      </c>
      <c r="AM1986" s="108" t="s">
        <v>5537</v>
      </c>
      <c r="AN1986" s="117" t="s">
        <v>4224</v>
      </c>
      <c r="AP1986" s="23" t="s">
        <v>5537</v>
      </c>
      <c r="AQ1986" s="23" t="s">
        <v>5537</v>
      </c>
      <c r="AR1986" s="7"/>
      <c r="AS1986" s="6"/>
      <c r="AT1986" s="7"/>
      <c r="AU1986" s="3" t="s">
        <v>5537</v>
      </c>
      <c r="AV1986" s="24" t="s">
        <v>5537</v>
      </c>
      <c r="AW1986" s="24" t="s">
        <v>5537</v>
      </c>
      <c r="AX1986" s="24" t="s">
        <v>5537</v>
      </c>
      <c r="AY1986" s="24" t="s">
        <v>5537</v>
      </c>
      <c r="AZ1986" s="24" t="s">
        <v>5537</v>
      </c>
      <c r="BA1986" s="24" t="s">
        <v>5537</v>
      </c>
      <c r="BB1986" s="24" t="s">
        <v>5537</v>
      </c>
      <c r="BC1986" s="24" t="s">
        <v>5537</v>
      </c>
      <c r="BD1986" s="24" t="s">
        <v>5537</v>
      </c>
      <c r="BE1986" s="24" t="s">
        <v>5537</v>
      </c>
      <c r="BF1986" s="24" t="s">
        <v>5537</v>
      </c>
      <c r="BG1986" s="24" t="s">
        <v>5537</v>
      </c>
      <c r="BH1986" s="24" t="s">
        <v>5537</v>
      </c>
      <c r="BI1986" s="9" t="s">
        <v>5537</v>
      </c>
      <c r="BJ1986" s="14"/>
      <c r="BK1986" s="14" t="s">
        <v>5537</v>
      </c>
      <c r="BL1986" s="14" t="str">
        <f>_xlfn.XLOOKUP(B1986,'[4]cell downs 18042026 17h'!$B:$B,'[4]cell downs 18042026 17h'!$B:$B,"")</f>
        <v/>
      </c>
      <c r="BM1986" s="14" t="str">
        <f>_xlfn.XLOOKUP(B1986,'[5]Cells Huawei 19042026 15h'!$B:$B,'[5]Cells Huawei 19042026 15h'!$B:$B,"")</f>
        <v/>
      </c>
      <c r="BN1986" s="9" t="str">
        <f>_xlfn.XLOOKUP(B1986,'[6]cells down 19042026 9H40'!$B:$B,'[6]cells down 19042026 9H40'!$B:$B,"")</f>
        <v/>
      </c>
      <c r="BO1986" s="9" t="s">
        <v>4224</v>
      </c>
      <c r="BP1986" s="9" t="s">
        <v>12</v>
      </c>
    </row>
    <row r="1987" spans="1:68" s="9" customFormat="1" x14ac:dyDescent="0.35">
      <c r="A1987" s="1" t="s">
        <v>726</v>
      </c>
      <c r="B1987" s="8" t="s">
        <v>727</v>
      </c>
      <c r="C1987" s="3" t="str">
        <f>_xlfn.XLOOKUP(B1987,'[1]daily break down'!$D:$D,'[1]daily break down'!$E:$E,"")</f>
        <v>Douala</v>
      </c>
      <c r="D1987" s="1" t="s">
        <v>11</v>
      </c>
      <c r="E1987" s="1" t="s">
        <v>12</v>
      </c>
      <c r="F1987" s="3" t="s">
        <v>31</v>
      </c>
      <c r="G1987" s="1" t="s">
        <v>32</v>
      </c>
      <c r="H1987" s="41" t="str">
        <f>_xlfn.XLOOKUP(B1987,[2]CALCULATION!$B:$B,[2]CALCULATION!$H:$H,"")</f>
        <v>ZTE</v>
      </c>
      <c r="I1987" s="34">
        <v>0</v>
      </c>
      <c r="J1987" s="34">
        <v>0</v>
      </c>
      <c r="K1987" s="34">
        <v>0</v>
      </c>
      <c r="L1987" s="34">
        <v>0</v>
      </c>
      <c r="M1987" s="34">
        <v>0</v>
      </c>
      <c r="N1987" s="34">
        <v>0</v>
      </c>
      <c r="O1987" s="34">
        <v>0</v>
      </c>
      <c r="P1987" s="34">
        <v>0</v>
      </c>
      <c r="Q1987" s="34">
        <v>0</v>
      </c>
      <c r="R1987" s="34">
        <v>0</v>
      </c>
      <c r="S1987" s="109">
        <v>0</v>
      </c>
      <c r="T1987" s="109">
        <f>_xlfn.XLOOKUP(B1987,'[3]Nur des jours'!$B:$B,'[3]Nur des jours'!$U:$U,"")</f>
        <v>0</v>
      </c>
      <c r="U1987" s="109">
        <v>0</v>
      </c>
      <c r="V1987" s="109">
        <v>0</v>
      </c>
      <c r="W1987" s="109">
        <v>0</v>
      </c>
      <c r="X1987" s="109">
        <v>0</v>
      </c>
      <c r="Y1987" s="109">
        <v>0</v>
      </c>
      <c r="Z1987" s="109">
        <v>0</v>
      </c>
      <c r="AA1987" s="109">
        <v>0</v>
      </c>
      <c r="AB1987" s="109">
        <v>0</v>
      </c>
      <c r="AC1987" s="109">
        <v>0</v>
      </c>
      <c r="AD1987" s="109">
        <v>0</v>
      </c>
      <c r="AE1987" s="109">
        <v>0</v>
      </c>
      <c r="AF1987" s="109">
        <v>0</v>
      </c>
      <c r="AG1987" s="57" t="str">
        <f>_xlfn.XLOOKUP(B1987,[3]CALCULATION!$B:$B,[3]CALCULATION!$M:$M,"")</f>
        <v>Operationnel</v>
      </c>
      <c r="AH1987" s="57"/>
      <c r="AI1987" s="56" t="str" cm="1">
        <f t="array" ref="AI1987">IFERROR(_xlfn.IFS(
AK1987="MPR ISSUE","PDH",
AK1987="BSS Hardware Issue","BSS",
AK1987="Sites strategiques, MLL, Pylone, etc.","ENVTECH",
AK1987="AKTIVCO DEFAUT GE &amp; POWER Cabinet","AKTIVCO",
AK1987="AKTIVCO Coupure ENEO &amp; Baisse de tension","AKTIVCO GRID ONLY",
AK1987="Coupure ENEO &amp; Baisse de tension","IHS GRID ONLY",
AK1987="Defaut GE &amp; POWER Cabinet","IHS",
AK1987="Sharing","Partners",
AK1987="Sites strategiques &amp; DataCenter","SST &amp; DC",
AK1987="Exclu","Exclu",
AK1987="SAT","SAT",
AK1987="SPARE-ISSUE","SPARE-ISSUE",
AK1987="Fiber CAmtel","TRANS_FO_CAMTEL",
AK1987="Fiber AOF","Fiber AOF",
AK1987="Projet OCM (HUAWEI)","TRAVAUX-HUAWEI",
AK1987="Projet OCM (NOKIA)","TRAVAUX-NOKIA",
AK1987="ACCESS-ISSUE","ACCESS-ISSUE",
AK1987="Projet OCM (ZTE, NOKIA, autres projets)","TRAVAUX OCM",
AK1987="No root CAuse","No root cause",
AK1987="ODU HS","PDH",
AK1987="IP &amp; VLAN","PDH",
AK1987="Warehouse HUAWEI","SPARE-ISSUE",
AK1987="SPARE-HS","SPARE-ISSUE",
AK1987="Power Telco","BSS",AK1987="no impacts","no impacts"
),"")</f>
        <v>No root cause</v>
      </c>
      <c r="AJ1987" s="56" t="str" cm="1">
        <f t="array" ref="AJ1987">IFERROR(_xlfn.IFS(
AK1987="MPR ISSUE","TX ISSUE",
AK1987="BSS Hardware Issue","RAN ISSUE",
AK1987="Sites strategiques, MLL, Pylone, etc.","ENVTECH",
AK1987="AKTIVCO DEFAUT GE &amp; POWER Cabinet","POWER ISSUE",
AK1987="AKTIVCO Coupure ENEO &amp; Baisse de tension","POWER ISSUE",
AK1987="Coupure ENEO &amp; Baisse de tension","POWER ISSUE",
AK1987="Defaut GE &amp; POWER Cabinet","POWER ISSUE",
AK1987="Sharing","POWER ISSUE",
AK1987="Sites strategiques &amp; DataCenter","POWER ISSUE",
AK1987="Exclu","Exclu",
AK1987="SAT","TX ISSUE",
AK1987="SPARE-ISSUE","SPARE-ISSUE",
AK1987="Fiber CAmtel","TX ISSUE",
AK1987="Fiber AOF","TX ISSUE",
AK1987="Projet OCM (HUAWEI)","TRAVAUX-HUAWEI",
AK1987="Projet OCM (NOKIA)","TRAVAUX -NOKIA",
AK1987="ACCESS-ISSUE","ACCESS-ISSUE",
AK1987="Projet OCM (ZTE, NOKIA, autres projets)","TRAVAUX OCM",
AK1987="No root CAuse","No root cause",
AK1987="ODU HS","TX ISSUE",
AK1987="IP &amp; VLAN","TX ISSUE",
AK1987="Warehouse HUAWEI","SPARE-ISSUE",
AK1987="SPARE-HS","SPARE-ISSUE",
AK1987="Power Telco","RAN ISSUE",AK1987="no impacts","no impacts"
),"")</f>
        <v>No root cause</v>
      </c>
      <c r="AK1987" s="81" t="s">
        <v>5620</v>
      </c>
      <c r="AL1987" s="56" t="str" cm="1">
        <f t="array" ref="AL1987">IFERROR(_xlfn.IFS(
AK1987="MPR ISSUE","ACTIVE",
AK1987="BSS Hardware Issue","ACTIVE",
AK1987="Sites strategiques, MLL, Pylone, etc.","PASSIVE",
AK1987="AKTIVCO DEFAUT GE &amp; POWER Cabinet","PASSIVE",
AK1987="AKTIVCO Coupure ENEO &amp; Baisse de tension","PASSIVE",
AK1987="Coupure ENEO &amp; Baisse de tension","PASSIVE",
AK1987="Defaut GE &amp; POWER Cabinet","PASSIVE",
AK1987="Sharing","PASSIVE",
AK1987="Sites strategiques &amp; DataCenter","PASSIVE",
AK1987="Exclu","Exclu",
AK1987="SAT","ACTIVE",
AK1987="SPARE-ISSUE","SPARE-ISSUE",
AK1987="Fiber CAmtel","ACTIVE",
AK1987="Fiber AOF","ACTIVE",
AK1987="Projet OCM (HUAWEI)","PLANNED WORKS",
AK1987="Projet OCM (NOKIA)","PLANNED WORKS",
AK1987="ACCESS-ISSUE","ACCESS-ISSUE",
AK1987="Projet OCM (ZTE, NOKIA, autres projets)","PLANNED WORKS",
AK1987="No root CAuse","No root cause",
AK1987="ODU HS","ACTIVE",
AK1987="IP &amp; VLAN","ACTIVE",
AK1987="Warehouse HUAWEI","SPARE-ISSUE",
AK1987="SPARE-HS","SPARE-ISSUE",
AK1987="Power Telco","ACTIVE", AK1987="no impacts","no impacts"
),"")</f>
        <v>No root cause</v>
      </c>
      <c r="AM1987" s="108" t="s">
        <v>5537</v>
      </c>
      <c r="AN1987" s="117" t="s">
        <v>727</v>
      </c>
      <c r="AP1987" s="23" t="s">
        <v>5537</v>
      </c>
      <c r="AQ1987" s="23" t="s">
        <v>5537</v>
      </c>
      <c r="AR1987" s="7"/>
      <c r="AS1987" s="6"/>
      <c r="AT1987" s="7"/>
      <c r="AU1987" s="3" t="s">
        <v>5537</v>
      </c>
      <c r="AV1987" s="24" t="s">
        <v>5537</v>
      </c>
      <c r="AW1987" s="24" t="s">
        <v>5537</v>
      </c>
      <c r="AX1987" s="24" t="s">
        <v>5537</v>
      </c>
      <c r="AY1987" s="24" t="s">
        <v>5537</v>
      </c>
      <c r="AZ1987" s="24" t="s">
        <v>5537</v>
      </c>
      <c r="BA1987" s="24" t="s">
        <v>5537</v>
      </c>
      <c r="BB1987" s="24" t="s">
        <v>5537</v>
      </c>
      <c r="BC1987" s="24" t="s">
        <v>5537</v>
      </c>
      <c r="BD1987" s="24" t="s">
        <v>5537</v>
      </c>
      <c r="BE1987" s="24" t="s">
        <v>5537</v>
      </c>
      <c r="BF1987" s="24" t="s">
        <v>5537</v>
      </c>
      <c r="BG1987" s="24" t="s">
        <v>5537</v>
      </c>
      <c r="BH1987" s="24" t="s">
        <v>5537</v>
      </c>
      <c r="BI1987" s="9" t="s">
        <v>5537</v>
      </c>
      <c r="BJ1987" s="14"/>
      <c r="BK1987" s="14" t="s">
        <v>5537</v>
      </c>
      <c r="BL1987" s="14" t="str">
        <f>_xlfn.XLOOKUP(B1987,'[4]cell downs 18042026 17h'!$B:$B,'[4]cell downs 18042026 17h'!$B:$B,"")</f>
        <v/>
      </c>
      <c r="BM1987" s="14" t="str">
        <f>_xlfn.XLOOKUP(B1987,'[5]Cells Huawei 19042026 15h'!$B:$B,'[5]Cells Huawei 19042026 15h'!$B:$B,"")</f>
        <v/>
      </c>
      <c r="BN1987" s="9" t="str">
        <f>_xlfn.XLOOKUP(B1987,'[6]cells down 19042026 9H40'!$B:$B,'[6]cells down 19042026 9H40'!$B:$B,"")</f>
        <v/>
      </c>
      <c r="BO1987" s="9" t="s">
        <v>727</v>
      </c>
      <c r="BP1987" s="9" t="s">
        <v>5537</v>
      </c>
    </row>
    <row r="1988" spans="1:68" s="9" customFormat="1" x14ac:dyDescent="0.35">
      <c r="A1988" s="1" t="s">
        <v>4054</v>
      </c>
      <c r="B1988" s="8" t="s">
        <v>4055</v>
      </c>
      <c r="C1988" s="3" t="str">
        <f>_xlfn.XLOOKUP(B1988,'[1]daily break down'!$D:$D,'[1]daily break down'!$E:$E,"")</f>
        <v>OUEST</v>
      </c>
      <c r="D1988" s="1" t="s">
        <v>11</v>
      </c>
      <c r="E1988" s="1" t="s">
        <v>12</v>
      </c>
      <c r="F1988" s="3" t="s">
        <v>102</v>
      </c>
      <c r="G1988" s="1" t="s">
        <v>4056</v>
      </c>
      <c r="H1988" s="39" t="str">
        <f>_xlfn.XLOOKUP(B1988,[2]CALCULATION!$B:$B,[2]CALCULATION!$H:$H,"")</f>
        <v>HUAWEI</v>
      </c>
      <c r="I1988" s="34">
        <v>0</v>
      </c>
      <c r="J1988" s="34">
        <v>0</v>
      </c>
      <c r="K1988" s="34">
        <v>0</v>
      </c>
      <c r="L1988" s="34">
        <v>0</v>
      </c>
      <c r="M1988" s="34">
        <v>0</v>
      </c>
      <c r="N1988" s="34">
        <v>0</v>
      </c>
      <c r="O1988" s="34">
        <v>0</v>
      </c>
      <c r="P1988" s="34">
        <v>0</v>
      </c>
      <c r="Q1988" s="34">
        <v>0</v>
      </c>
      <c r="R1988" s="34">
        <v>0</v>
      </c>
      <c r="S1988" s="109">
        <v>0</v>
      </c>
      <c r="T1988" s="109">
        <f>_xlfn.XLOOKUP(B1988,'[3]Nur des jours'!$B:$B,'[3]Nur des jours'!$U:$U,"")</f>
        <v>0</v>
      </c>
      <c r="U1988" s="109">
        <v>0</v>
      </c>
      <c r="V1988" s="109">
        <v>0</v>
      </c>
      <c r="W1988" s="109">
        <v>0</v>
      </c>
      <c r="X1988" s="109">
        <v>0</v>
      </c>
      <c r="Y1988" s="109">
        <v>0</v>
      </c>
      <c r="Z1988" s="109">
        <v>0</v>
      </c>
      <c r="AA1988" s="109">
        <v>0</v>
      </c>
      <c r="AB1988" s="109">
        <v>0</v>
      </c>
      <c r="AC1988" s="109">
        <v>0</v>
      </c>
      <c r="AD1988" s="109">
        <v>0</v>
      </c>
      <c r="AE1988" s="109">
        <v>0</v>
      </c>
      <c r="AF1988" s="109">
        <v>0</v>
      </c>
      <c r="AG1988" s="57" t="str">
        <f>_xlfn.XLOOKUP(B1988,[3]CALCULATION!$B:$B,[3]CALCULATION!$M:$M,"")</f>
        <v>Operationnel</v>
      </c>
      <c r="AH1988" s="57"/>
      <c r="AI1988" s="56" t="str" cm="1">
        <f t="array" ref="AI1988">IFERROR(_xlfn.IFS(
AK1988="MPR ISSUE","PDH",
AK1988="BSS Hardware Issue","BSS",
AK1988="Sites strategiques, MLL, Pylone, etc.","ENVTECH",
AK1988="AKTIVCO DEFAUT GE &amp; POWER Cabinet","AKTIVCO",
AK1988="AKTIVCO Coupure ENEO &amp; Baisse de tension","AKTIVCO GRID ONLY",
AK1988="Coupure ENEO &amp; Baisse de tension","IHS GRID ONLY",
AK1988="Defaut GE &amp; POWER Cabinet","IHS",
AK1988="Sharing","Partners",
AK1988="Sites strategiques &amp; DataCenter","SST &amp; DC",
AK1988="Exclu","Exclu",
AK1988="SAT","SAT",
AK1988="SPARE-ISSUE","SPARE-ISSUE",
AK1988="Fiber CAmtel","TRANS_FO_CAMTEL",
AK1988="Fiber AOF","Fiber AOF",
AK1988="Projet OCM (HUAWEI)","TRAVAUX-HUAWEI",
AK1988="Projet OCM (NOKIA)","TRAVAUX-NOKIA",
AK1988="ACCESS-ISSUE","ACCESS-ISSUE",
AK1988="Projet OCM (ZTE, NOKIA, autres projets)","TRAVAUX OCM",
AK1988="No root CAuse","No root cause",
AK1988="ODU HS","PDH",
AK1988="IP &amp; VLAN","PDH",
AK1988="Warehouse HUAWEI","SPARE-ISSUE",
AK1988="SPARE-HS","SPARE-ISSUE",
AK1988="Power Telco","BSS",AK1988="no impacts","no impacts"
),"")</f>
        <v>No root cause</v>
      </c>
      <c r="AJ1988" s="56" t="str" cm="1">
        <f t="array" ref="AJ1988">IFERROR(_xlfn.IFS(
AK1988="MPR ISSUE","TX ISSUE",
AK1988="BSS Hardware Issue","RAN ISSUE",
AK1988="Sites strategiques, MLL, Pylone, etc.","ENVTECH",
AK1988="AKTIVCO DEFAUT GE &amp; POWER Cabinet","POWER ISSUE",
AK1988="AKTIVCO Coupure ENEO &amp; Baisse de tension","POWER ISSUE",
AK1988="Coupure ENEO &amp; Baisse de tension","POWER ISSUE",
AK1988="Defaut GE &amp; POWER Cabinet","POWER ISSUE",
AK1988="Sharing","POWER ISSUE",
AK1988="Sites strategiques &amp; DataCenter","POWER ISSUE",
AK1988="Exclu","Exclu",
AK1988="SAT","TX ISSUE",
AK1988="SPARE-ISSUE","SPARE-ISSUE",
AK1988="Fiber CAmtel","TX ISSUE",
AK1988="Fiber AOF","TX ISSUE",
AK1988="Projet OCM (HUAWEI)","TRAVAUX-HUAWEI",
AK1988="Projet OCM (NOKIA)","TRAVAUX -NOKIA",
AK1988="ACCESS-ISSUE","ACCESS-ISSUE",
AK1988="Projet OCM (ZTE, NOKIA, autres projets)","TRAVAUX OCM",
AK1988="No root CAuse","No root cause",
AK1988="ODU HS","TX ISSUE",
AK1988="IP &amp; VLAN","TX ISSUE",
AK1988="Warehouse HUAWEI","SPARE-ISSUE",
AK1988="SPARE-HS","SPARE-ISSUE",
AK1988="Power Telco","RAN ISSUE",AK1988="no impacts","no impacts"
),"")</f>
        <v>No root cause</v>
      </c>
      <c r="AK1988" s="81" t="s">
        <v>5620</v>
      </c>
      <c r="AL1988" s="56" t="str" cm="1">
        <f t="array" ref="AL1988">IFERROR(_xlfn.IFS(
AK1988="MPR ISSUE","ACTIVE",
AK1988="BSS Hardware Issue","ACTIVE",
AK1988="Sites strategiques, MLL, Pylone, etc.","PASSIVE",
AK1988="AKTIVCO DEFAUT GE &amp; POWER Cabinet","PASSIVE",
AK1988="AKTIVCO Coupure ENEO &amp; Baisse de tension","PASSIVE",
AK1988="Coupure ENEO &amp; Baisse de tension","PASSIVE",
AK1988="Defaut GE &amp; POWER Cabinet","PASSIVE",
AK1988="Sharing","PASSIVE",
AK1988="Sites strategiques &amp; DataCenter","PASSIVE",
AK1988="Exclu","Exclu",
AK1988="SAT","ACTIVE",
AK1988="SPARE-ISSUE","SPARE-ISSUE",
AK1988="Fiber CAmtel","ACTIVE",
AK1988="Fiber AOF","ACTIVE",
AK1988="Projet OCM (HUAWEI)","PLANNED WORKS",
AK1988="Projet OCM (NOKIA)","PLANNED WORKS",
AK1988="ACCESS-ISSUE","ACCESS-ISSUE",
AK1988="Projet OCM (ZTE, NOKIA, autres projets)","PLANNED WORKS",
AK1988="No root CAuse","No root cause",
AK1988="ODU HS","ACTIVE",
AK1988="IP &amp; VLAN","ACTIVE",
AK1988="Warehouse HUAWEI","SPARE-ISSUE",
AK1988="SPARE-HS","SPARE-ISSUE",
AK1988="Power Telco","ACTIVE", AK1988="no impacts","no impacts"
),"")</f>
        <v>No root cause</v>
      </c>
      <c r="AM1988" s="108" t="s">
        <v>5537</v>
      </c>
      <c r="AN1988" s="117" t="s">
        <v>4055</v>
      </c>
      <c r="AP1988" s="23" t="s">
        <v>5537</v>
      </c>
      <c r="AQ1988" s="23" t="s">
        <v>5537</v>
      </c>
      <c r="AR1988" s="7"/>
      <c r="AS1988" s="6"/>
      <c r="AT1988" s="7"/>
      <c r="AU1988" s="3" t="s">
        <v>5537</v>
      </c>
      <c r="AV1988" s="24" t="s">
        <v>5537</v>
      </c>
      <c r="AW1988" s="24" t="s">
        <v>5537</v>
      </c>
      <c r="AX1988" s="24" t="s">
        <v>5537</v>
      </c>
      <c r="AY1988" s="24" t="s">
        <v>5537</v>
      </c>
      <c r="AZ1988" s="24" t="s">
        <v>5537</v>
      </c>
      <c r="BA1988" s="24" t="s">
        <v>5537</v>
      </c>
      <c r="BB1988" s="24" t="s">
        <v>5537</v>
      </c>
      <c r="BC1988" s="24" t="s">
        <v>5537</v>
      </c>
      <c r="BD1988" s="24" t="s">
        <v>5537</v>
      </c>
      <c r="BE1988" s="24" t="s">
        <v>5537</v>
      </c>
      <c r="BF1988" s="24" t="s">
        <v>5537</v>
      </c>
      <c r="BG1988" s="24" t="s">
        <v>5537</v>
      </c>
      <c r="BH1988" s="24" t="s">
        <v>5537</v>
      </c>
      <c r="BI1988" s="9" t="s">
        <v>5537</v>
      </c>
      <c r="BJ1988" s="14"/>
      <c r="BK1988" s="14" t="s">
        <v>5537</v>
      </c>
      <c r="BL1988" s="14" t="str">
        <f>_xlfn.XLOOKUP(B1988,'[4]cell downs 18042026 17h'!$B:$B,'[4]cell downs 18042026 17h'!$B:$B,"")</f>
        <v/>
      </c>
      <c r="BM1988" s="14" t="str">
        <f>_xlfn.XLOOKUP(B1988,'[5]Cells Huawei 19042026 15h'!$B:$B,'[5]Cells Huawei 19042026 15h'!$B:$B,"")</f>
        <v>OST_138</v>
      </c>
      <c r="BN1988" s="9" t="str">
        <f>_xlfn.XLOOKUP(B1988,'[6]cells down 19042026 9H40'!$B:$B,'[6]cells down 19042026 9H40'!$B:$B,"")</f>
        <v/>
      </c>
      <c r="BO1988" s="9" t="s">
        <v>4055</v>
      </c>
      <c r="BP1988" s="9" t="s">
        <v>318</v>
      </c>
    </row>
    <row r="1989" spans="1:68" s="9" customFormat="1" x14ac:dyDescent="0.35">
      <c r="A1989" s="1" t="s">
        <v>1411</v>
      </c>
      <c r="B1989" s="8" t="s">
        <v>1412</v>
      </c>
      <c r="C1989" s="3" t="str">
        <f>_xlfn.XLOOKUP(B1989,'[1]daily break down'!$D:$D,'[1]daily break down'!$E:$E,"")</f>
        <v>Bafoussam</v>
      </c>
      <c r="D1989" s="1" t="s">
        <v>11</v>
      </c>
      <c r="E1989" s="1" t="s">
        <v>12</v>
      </c>
      <c r="F1989" s="3" t="s">
        <v>102</v>
      </c>
      <c r="G1989" s="1" t="s">
        <v>299</v>
      </c>
      <c r="H1989" s="39" t="str">
        <f>_xlfn.XLOOKUP(B1989,[2]CALCULATION!$B:$B,[2]CALCULATION!$H:$H,"")</f>
        <v>Huawei</v>
      </c>
      <c r="I1989" s="34">
        <v>0</v>
      </c>
      <c r="J1989" s="34">
        <v>0</v>
      </c>
      <c r="K1989" s="34">
        <v>0</v>
      </c>
      <c r="L1989" s="34">
        <v>0</v>
      </c>
      <c r="M1989" s="34">
        <v>0</v>
      </c>
      <c r="N1989" s="34">
        <v>0</v>
      </c>
      <c r="O1989" s="34">
        <v>0</v>
      </c>
      <c r="P1989" s="34">
        <v>0</v>
      </c>
      <c r="Q1989" s="34">
        <v>0</v>
      </c>
      <c r="R1989" s="34">
        <v>0</v>
      </c>
      <c r="S1989" s="109">
        <v>0</v>
      </c>
      <c r="T1989" s="109">
        <f>_xlfn.XLOOKUP(B1989,'[3]Nur des jours'!$B:$B,'[3]Nur des jours'!$U:$U,"")</f>
        <v>0</v>
      </c>
      <c r="U1989" s="109">
        <v>0</v>
      </c>
      <c r="V1989" s="109">
        <v>0</v>
      </c>
      <c r="W1989" s="109">
        <v>0</v>
      </c>
      <c r="X1989" s="109">
        <v>0</v>
      </c>
      <c r="Y1989" s="109">
        <v>0</v>
      </c>
      <c r="Z1989" s="109">
        <v>0</v>
      </c>
      <c r="AA1989" s="109">
        <v>0</v>
      </c>
      <c r="AB1989" s="109">
        <v>0</v>
      </c>
      <c r="AC1989" s="109">
        <v>0</v>
      </c>
      <c r="AD1989" s="109">
        <v>0</v>
      </c>
      <c r="AE1989" s="109">
        <v>0</v>
      </c>
      <c r="AF1989" s="109">
        <v>0</v>
      </c>
      <c r="AG1989" s="57" t="str">
        <f>_xlfn.XLOOKUP(B1989,[3]CALCULATION!$B:$B,[3]CALCULATION!$M:$M,"")</f>
        <v>Operationnel</v>
      </c>
      <c r="AH1989" s="57"/>
      <c r="AI1989" s="56" t="str" cm="1">
        <f t="array" ref="AI1989">IFERROR(_xlfn.IFS(
AK1989="MPR ISSUE","PDH",
AK1989="BSS Hardware Issue","BSS",
AK1989="Sites strategiques, MLL, Pylone, etc.","ENVTECH",
AK1989="AKTIVCO DEFAUT GE &amp; POWER Cabinet","AKTIVCO",
AK1989="AKTIVCO Coupure ENEO &amp; Baisse de tension","AKTIVCO GRID ONLY",
AK1989="Coupure ENEO &amp; Baisse de tension","IHS GRID ONLY",
AK1989="Defaut GE &amp; POWER Cabinet","IHS",
AK1989="Sharing","Partners",
AK1989="Sites strategiques &amp; DataCenter","SST &amp; DC",
AK1989="Exclu","Exclu",
AK1989="SAT","SAT",
AK1989="SPARE-ISSUE","SPARE-ISSUE",
AK1989="Fiber CAmtel","TRANS_FO_CAMTEL",
AK1989="Fiber AOF","Fiber AOF",
AK1989="Projet OCM (HUAWEI)","TRAVAUX-HUAWEI",
AK1989="Projet OCM (NOKIA)","TRAVAUX-NOKIA",
AK1989="ACCESS-ISSUE","ACCESS-ISSUE",
AK1989="Projet OCM (ZTE, NOKIA, autres projets)","TRAVAUX OCM",
AK1989="No root CAuse","No root cause",
AK1989="ODU HS","PDH",
AK1989="IP &amp; VLAN","PDH",
AK1989="Warehouse HUAWEI","SPARE-ISSUE",
AK1989="SPARE-HS","SPARE-ISSUE",
AK1989="Power Telco","BSS",AK1989="no impacts","no impacts"
),"")</f>
        <v>No root cause</v>
      </c>
      <c r="AJ1989" s="56" t="str" cm="1">
        <f t="array" ref="AJ1989">IFERROR(_xlfn.IFS(
AK1989="MPR ISSUE","TX ISSUE",
AK1989="BSS Hardware Issue","RAN ISSUE",
AK1989="Sites strategiques, MLL, Pylone, etc.","ENVTECH",
AK1989="AKTIVCO DEFAUT GE &amp; POWER Cabinet","POWER ISSUE",
AK1989="AKTIVCO Coupure ENEO &amp; Baisse de tension","POWER ISSUE",
AK1989="Coupure ENEO &amp; Baisse de tension","POWER ISSUE",
AK1989="Defaut GE &amp; POWER Cabinet","POWER ISSUE",
AK1989="Sharing","POWER ISSUE",
AK1989="Sites strategiques &amp; DataCenter","POWER ISSUE",
AK1989="Exclu","Exclu",
AK1989="SAT","TX ISSUE",
AK1989="SPARE-ISSUE","SPARE-ISSUE",
AK1989="Fiber CAmtel","TX ISSUE",
AK1989="Fiber AOF","TX ISSUE",
AK1989="Projet OCM (HUAWEI)","TRAVAUX-HUAWEI",
AK1989="Projet OCM (NOKIA)","TRAVAUX -NOKIA",
AK1989="ACCESS-ISSUE","ACCESS-ISSUE",
AK1989="Projet OCM (ZTE, NOKIA, autres projets)","TRAVAUX OCM",
AK1989="No root CAuse","No root cause",
AK1989="ODU HS","TX ISSUE",
AK1989="IP &amp; VLAN","TX ISSUE",
AK1989="Warehouse HUAWEI","SPARE-ISSUE",
AK1989="SPARE-HS","SPARE-ISSUE",
AK1989="Power Telco","RAN ISSUE",AK1989="no impacts","no impacts"
),"")</f>
        <v>No root cause</v>
      </c>
      <c r="AK1989" s="81" t="s">
        <v>5620</v>
      </c>
      <c r="AL1989" s="56" t="str" cm="1">
        <f t="array" ref="AL1989">IFERROR(_xlfn.IFS(
AK1989="MPR ISSUE","ACTIVE",
AK1989="BSS Hardware Issue","ACTIVE",
AK1989="Sites strategiques, MLL, Pylone, etc.","PASSIVE",
AK1989="AKTIVCO DEFAUT GE &amp; POWER Cabinet","PASSIVE",
AK1989="AKTIVCO Coupure ENEO &amp; Baisse de tension","PASSIVE",
AK1989="Coupure ENEO &amp; Baisse de tension","PASSIVE",
AK1989="Defaut GE &amp; POWER Cabinet","PASSIVE",
AK1989="Sharing","PASSIVE",
AK1989="Sites strategiques &amp; DataCenter","PASSIVE",
AK1989="Exclu","Exclu",
AK1989="SAT","ACTIVE",
AK1989="SPARE-ISSUE","SPARE-ISSUE",
AK1989="Fiber CAmtel","ACTIVE",
AK1989="Fiber AOF","ACTIVE",
AK1989="Projet OCM (HUAWEI)","PLANNED WORKS",
AK1989="Projet OCM (NOKIA)","PLANNED WORKS",
AK1989="ACCESS-ISSUE","ACCESS-ISSUE",
AK1989="Projet OCM (ZTE, NOKIA, autres projets)","PLANNED WORKS",
AK1989="No root CAuse","No root cause",
AK1989="ODU HS","ACTIVE",
AK1989="IP &amp; VLAN","ACTIVE",
AK1989="Warehouse HUAWEI","SPARE-ISSUE",
AK1989="SPARE-HS","SPARE-ISSUE",
AK1989="Power Telco","ACTIVE", AK1989="no impacts","no impacts"
),"")</f>
        <v>No root cause</v>
      </c>
      <c r="AM1989" s="108" t="s">
        <v>5537</v>
      </c>
      <c r="AN1989" s="117" t="s">
        <v>1412</v>
      </c>
      <c r="AP1989" s="23" t="s">
        <v>5537</v>
      </c>
      <c r="AQ1989" s="23" t="s">
        <v>5537</v>
      </c>
      <c r="AR1989" s="7"/>
      <c r="AS1989" s="6"/>
      <c r="AT1989" s="7"/>
      <c r="AU1989" s="3" t="s">
        <v>5537</v>
      </c>
      <c r="AV1989" s="24" t="s">
        <v>5537</v>
      </c>
      <c r="AW1989" s="24" t="s">
        <v>5537</v>
      </c>
      <c r="AX1989" s="24" t="s">
        <v>5537</v>
      </c>
      <c r="AY1989" s="24" t="s">
        <v>5537</v>
      </c>
      <c r="AZ1989" s="24" t="s">
        <v>5537</v>
      </c>
      <c r="BA1989" s="24" t="s">
        <v>5537</v>
      </c>
      <c r="BB1989" s="24" t="s">
        <v>5537</v>
      </c>
      <c r="BC1989" s="24" t="s">
        <v>5537</v>
      </c>
      <c r="BD1989" s="24" t="s">
        <v>5537</v>
      </c>
      <c r="BE1989" s="24" t="s">
        <v>5537</v>
      </c>
      <c r="BF1989" s="24" t="s">
        <v>5537</v>
      </c>
      <c r="BG1989" s="24" t="s">
        <v>5537</v>
      </c>
      <c r="BH1989" s="24" t="s">
        <v>5537</v>
      </c>
      <c r="BI1989" s="9" t="s">
        <v>5537</v>
      </c>
      <c r="BJ1989" s="14"/>
      <c r="BK1989" s="14" t="s">
        <v>5537</v>
      </c>
      <c r="BL1989" s="14" t="str">
        <f>_xlfn.XLOOKUP(B1989,'[4]cell downs 18042026 17h'!$B:$B,'[4]cell downs 18042026 17h'!$B:$B,"")</f>
        <v/>
      </c>
      <c r="BM1989" s="14" t="str">
        <f>_xlfn.XLOOKUP(B1989,'[5]Cells Huawei 19042026 15h'!$B:$B,'[5]Cells Huawei 19042026 15h'!$B:$B,"")</f>
        <v/>
      </c>
      <c r="BN1989" s="9" t="str">
        <f>_xlfn.XLOOKUP(B1989,'[6]cells down 19042026 9H40'!$B:$B,'[6]cells down 19042026 9H40'!$B:$B,"")</f>
        <v/>
      </c>
      <c r="BO1989" s="9" t="s">
        <v>1412</v>
      </c>
      <c r="BP1989" s="9" t="s">
        <v>594</v>
      </c>
    </row>
    <row r="1990" spans="1:68" s="9" customFormat="1" x14ac:dyDescent="0.35">
      <c r="A1990" s="1" t="s">
        <v>4416</v>
      </c>
      <c r="B1990" s="8" t="s">
        <v>4417</v>
      </c>
      <c r="C1990" s="3" t="str">
        <f>_xlfn.XLOOKUP(B1990,'[1]daily break down'!$D:$D,'[1]daily break down'!$E:$E,"")</f>
        <v>LITTORAL</v>
      </c>
      <c r="D1990" s="1" t="s">
        <v>21</v>
      </c>
      <c r="E1990" s="1" t="s">
        <v>188</v>
      </c>
      <c r="F1990" s="3" t="s">
        <v>31</v>
      </c>
      <c r="G1990" s="1" t="s">
        <v>3686</v>
      </c>
      <c r="H1990" s="41" t="str">
        <f>_xlfn.XLOOKUP(B1990,[2]CALCULATION!$B:$B,[2]CALCULATION!$H:$H,"")</f>
        <v>ZTE</v>
      </c>
      <c r="I1990" s="34">
        <v>0</v>
      </c>
      <c r="J1990" s="34">
        <v>0</v>
      </c>
      <c r="K1990" s="34">
        <v>0</v>
      </c>
      <c r="L1990" s="34">
        <v>0</v>
      </c>
      <c r="M1990" s="34">
        <v>0</v>
      </c>
      <c r="N1990" s="34">
        <v>0</v>
      </c>
      <c r="O1990" s="34">
        <v>0</v>
      </c>
      <c r="P1990" s="34">
        <v>0</v>
      </c>
      <c r="Q1990" s="34">
        <v>0</v>
      </c>
      <c r="R1990" s="34">
        <v>0</v>
      </c>
      <c r="S1990" s="109">
        <v>0</v>
      </c>
      <c r="T1990" s="109">
        <f>_xlfn.XLOOKUP(B1990,'[3]Nur des jours'!$B:$B,'[3]Nur des jours'!$U:$U,"")</f>
        <v>0</v>
      </c>
      <c r="U1990" s="109">
        <v>0</v>
      </c>
      <c r="V1990" s="109">
        <v>0</v>
      </c>
      <c r="W1990" s="109">
        <v>0</v>
      </c>
      <c r="X1990" s="109">
        <v>0</v>
      </c>
      <c r="Y1990" s="109">
        <v>0</v>
      </c>
      <c r="Z1990" s="109">
        <v>0</v>
      </c>
      <c r="AA1990" s="109">
        <v>0</v>
      </c>
      <c r="AB1990" s="109">
        <v>0</v>
      </c>
      <c r="AC1990" s="109">
        <v>0</v>
      </c>
      <c r="AD1990" s="109">
        <v>0</v>
      </c>
      <c r="AE1990" s="109">
        <v>0</v>
      </c>
      <c r="AF1990" s="109">
        <v>0</v>
      </c>
      <c r="AG1990" s="57" t="str">
        <f>_xlfn.XLOOKUP(B1990,[3]CALCULATION!$B:$B,[3]CALCULATION!$M:$M,"")</f>
        <v>EXCLU</v>
      </c>
      <c r="AH1990" s="57"/>
      <c r="AI1990" s="56" t="str" cm="1">
        <f t="array" ref="AI1990">IFERROR(_xlfn.IFS(
AK1990="MPR ISSUE","PDH",
AK1990="BSS Hardware Issue","BSS",
AK1990="Sites strategiques, MLL, Pylone, etc.","ENVTECH",
AK1990="AKTIVCO DEFAUT GE &amp; POWER Cabinet","AKTIVCO",
AK1990="AKTIVCO Coupure ENEO &amp; Baisse de tension","AKTIVCO GRID ONLY",
AK1990="Coupure ENEO &amp; Baisse de tension","IHS GRID ONLY",
AK1990="Defaut GE &amp; POWER Cabinet","IHS",
AK1990="Sharing","Partners",
AK1990="Sites strategiques &amp; DataCenter","SST &amp; DC",
AK1990="Exclu","Exclu",
AK1990="SAT","SAT",
AK1990="SPARE-ISSUE","SPARE-ISSUE",
AK1990="Fiber CAmtel","TRANS_FO_CAMTEL",
AK1990="Fiber AOF","Fiber AOF",
AK1990="Projet OCM (HUAWEI)","TRAVAUX-HUAWEI",
AK1990="Projet OCM (NOKIA)","TRAVAUX-NOKIA",
AK1990="ACCESS-ISSUE","ACCESS-ISSUE",
AK1990="Projet OCM (ZTE, NOKIA, autres projets)","TRAVAUX OCM",
AK1990="No root CAuse","No root cause",
AK1990="ODU HS","PDH",
AK1990="IP &amp; VLAN","PDH",
AK1990="Warehouse HUAWEI","SPARE-ISSUE",
AK1990="SPARE-HS","SPARE-ISSUE",
AK1990="Power Telco","BSS",AK1990="no impacts","no impacts"
),"")</f>
        <v>Exclu</v>
      </c>
      <c r="AJ1990" s="56" t="str" cm="1">
        <f t="array" ref="AJ1990">IFERROR(_xlfn.IFS(
AK1990="MPR ISSUE","TX ISSUE",
AK1990="BSS Hardware Issue","RAN ISSUE",
AK1990="Sites strategiques, MLL, Pylone, etc.","ENVTECH",
AK1990="AKTIVCO DEFAUT GE &amp; POWER Cabinet","POWER ISSUE",
AK1990="AKTIVCO Coupure ENEO &amp; Baisse de tension","POWER ISSUE",
AK1990="Coupure ENEO &amp; Baisse de tension","POWER ISSUE",
AK1990="Defaut GE &amp; POWER Cabinet","POWER ISSUE",
AK1990="Sharing","POWER ISSUE",
AK1990="Sites strategiques &amp; DataCenter","POWER ISSUE",
AK1990="Exclu","Exclu",
AK1990="SAT","TX ISSUE",
AK1990="SPARE-ISSUE","SPARE-ISSUE",
AK1990="Fiber CAmtel","TX ISSUE",
AK1990="Fiber AOF","TX ISSUE",
AK1990="Projet OCM (HUAWEI)","TRAVAUX-HUAWEI",
AK1990="Projet OCM (NOKIA)","TRAVAUX -NOKIA",
AK1990="ACCESS-ISSUE","ACCESS-ISSUE",
AK1990="Projet OCM (ZTE, NOKIA, autres projets)","TRAVAUX OCM",
AK1990="No root CAuse","No root cause",
AK1990="ODU HS","TX ISSUE",
AK1990="IP &amp; VLAN","TX ISSUE",
AK1990="Warehouse HUAWEI","SPARE-ISSUE",
AK1990="SPARE-HS","SPARE-ISSUE",
AK1990="Power Telco","RAN ISSUE",AK1990="no impacts","no impacts"
),"")</f>
        <v>Exclu</v>
      </c>
      <c r="AK1990" s="81" t="s">
        <v>5559</v>
      </c>
      <c r="AL1990" s="56" t="str" cm="1">
        <f t="array" ref="AL1990">IFERROR(_xlfn.IFS(
AK1990="MPR ISSUE","ACTIVE",
AK1990="BSS Hardware Issue","ACTIVE",
AK1990="Sites strategiques, MLL, Pylone, etc.","PASSIVE",
AK1990="AKTIVCO DEFAUT GE &amp; POWER Cabinet","PASSIVE",
AK1990="AKTIVCO Coupure ENEO &amp; Baisse de tension","PASSIVE",
AK1990="Coupure ENEO &amp; Baisse de tension","PASSIVE",
AK1990="Defaut GE &amp; POWER Cabinet","PASSIVE",
AK1990="Sharing","PASSIVE",
AK1990="Sites strategiques &amp; DataCenter","PASSIVE",
AK1990="Exclu","Exclu",
AK1990="SAT","ACTIVE",
AK1990="SPARE-ISSUE","SPARE-ISSUE",
AK1990="Fiber CAmtel","ACTIVE",
AK1990="Fiber AOF","ACTIVE",
AK1990="Projet OCM (HUAWEI)","PLANNED WORKS",
AK1990="Projet OCM (NOKIA)","PLANNED WORKS",
AK1990="ACCESS-ISSUE","ACCESS-ISSUE",
AK1990="Projet OCM (ZTE, NOKIA, autres projets)","PLANNED WORKS",
AK1990="No root CAuse","No root cause",
AK1990="ODU HS","ACTIVE",
AK1990="IP &amp; VLAN","ACTIVE",
AK1990="Warehouse HUAWEI","SPARE-ISSUE",
AK1990="SPARE-HS","SPARE-ISSUE",
AK1990="Power Telco","ACTIVE", AK1990="no impacts","no impacts"
),"")</f>
        <v>Exclu</v>
      </c>
      <c r="AM1990" s="108" t="s">
        <v>5537</v>
      </c>
      <c r="AN1990" s="117" t="s">
        <v>4417</v>
      </c>
      <c r="AP1990" s="23" t="s">
        <v>5537</v>
      </c>
      <c r="AQ1990" s="23" t="s">
        <v>5537</v>
      </c>
      <c r="AR1990" s="7"/>
      <c r="AS1990" s="6"/>
      <c r="AT1990" s="7"/>
      <c r="AU1990" s="3" t="s">
        <v>5537</v>
      </c>
      <c r="AV1990" s="24" t="s">
        <v>5537</v>
      </c>
      <c r="AW1990" s="24" t="s">
        <v>5537</v>
      </c>
      <c r="AX1990" s="24" t="s">
        <v>5537</v>
      </c>
      <c r="AY1990" s="24" t="s">
        <v>5537</v>
      </c>
      <c r="AZ1990" s="24" t="s">
        <v>5537</v>
      </c>
      <c r="BA1990" s="24" t="s">
        <v>5537</v>
      </c>
      <c r="BB1990" s="24" t="s">
        <v>5537</v>
      </c>
      <c r="BC1990" s="24" t="s">
        <v>5537</v>
      </c>
      <c r="BD1990" s="24" t="s">
        <v>5537</v>
      </c>
      <c r="BE1990" s="24" t="s">
        <v>5537</v>
      </c>
      <c r="BF1990" s="24" t="s">
        <v>5537</v>
      </c>
      <c r="BG1990" s="24" t="s">
        <v>5537</v>
      </c>
      <c r="BH1990" s="24" t="s">
        <v>5537</v>
      </c>
      <c r="BI1990" s="9" t="s">
        <v>5537</v>
      </c>
      <c r="BJ1990" s="14"/>
      <c r="BK1990" s="14" t="s">
        <v>5537</v>
      </c>
      <c r="BL1990" s="14" t="str">
        <f>_xlfn.XLOOKUP(B1990,'[4]cell downs 18042026 17h'!$B:$B,'[4]cell downs 18042026 17h'!$B:$B,"")</f>
        <v/>
      </c>
      <c r="BM1990" s="14" t="str">
        <f>_xlfn.XLOOKUP(B1990,'[5]Cells Huawei 19042026 15h'!$B:$B,'[5]Cells Huawei 19042026 15h'!$B:$B,"")</f>
        <v/>
      </c>
      <c r="BN1990" s="9" t="str">
        <f>_xlfn.XLOOKUP(B1990,'[6]cells down 19042026 9H40'!$B:$B,'[6]cells down 19042026 9H40'!$B:$B,"")</f>
        <v/>
      </c>
      <c r="BO1990" s="9" t="s">
        <v>5537</v>
      </c>
      <c r="BP1990" s="9" t="s">
        <v>5537</v>
      </c>
    </row>
    <row r="1991" spans="1:68" s="9" customFormat="1" x14ac:dyDescent="0.35">
      <c r="A1991" s="1" t="s">
        <v>78</v>
      </c>
      <c r="B1991" s="8" t="s">
        <v>79</v>
      </c>
      <c r="C1991" s="3" t="str">
        <f>_xlfn.XLOOKUP(B1991,'[1]daily break down'!$D:$D,'[1]daily break down'!$E:$E,"")</f>
        <v>SUD-OUEST</v>
      </c>
      <c r="D1991" s="1" t="s">
        <v>21</v>
      </c>
      <c r="E1991" s="1" t="s">
        <v>80</v>
      </c>
      <c r="F1991" s="3" t="s">
        <v>13</v>
      </c>
      <c r="G1991" s="1" t="s">
        <v>78</v>
      </c>
      <c r="H1991" s="40" t="str">
        <f>_xlfn.XLOOKUP(B1991,[2]CALCULATION!$B:$B,[2]CALCULATION!$H:$H,"")</f>
        <v>NOKIA</v>
      </c>
      <c r="I1991" s="34">
        <v>0</v>
      </c>
      <c r="J1991" s="34">
        <v>0</v>
      </c>
      <c r="K1991" s="34">
        <v>0</v>
      </c>
      <c r="L1991" s="34">
        <v>0</v>
      </c>
      <c r="M1991" s="34">
        <v>0</v>
      </c>
      <c r="N1991" s="34">
        <v>0</v>
      </c>
      <c r="O1991" s="34">
        <v>0</v>
      </c>
      <c r="P1991" s="34">
        <v>0</v>
      </c>
      <c r="Q1991" s="34">
        <v>0</v>
      </c>
      <c r="R1991" s="34">
        <v>0</v>
      </c>
      <c r="S1991" s="109">
        <v>0</v>
      </c>
      <c r="T1991" s="109">
        <f>_xlfn.XLOOKUP(B1991,'[3]Nur des jours'!$B:$B,'[3]Nur des jours'!$U:$U,"")</f>
        <v>0</v>
      </c>
      <c r="U1991" s="109">
        <v>0</v>
      </c>
      <c r="V1991" s="109">
        <v>0</v>
      </c>
      <c r="W1991" s="109">
        <v>0</v>
      </c>
      <c r="X1991" s="109">
        <v>0</v>
      </c>
      <c r="Y1991" s="109">
        <v>0</v>
      </c>
      <c r="Z1991" s="109">
        <v>0</v>
      </c>
      <c r="AA1991" s="109">
        <v>0</v>
      </c>
      <c r="AB1991" s="109">
        <v>0</v>
      </c>
      <c r="AC1991" s="109">
        <v>0</v>
      </c>
      <c r="AD1991" s="109">
        <v>0</v>
      </c>
      <c r="AE1991" s="109">
        <v>0</v>
      </c>
      <c r="AF1991" s="109">
        <v>0</v>
      </c>
      <c r="AG1991" s="57" t="str">
        <f>_xlfn.XLOOKUP(B1991,[3]CALCULATION!$B:$B,[3]CALCULATION!$M:$M,"")</f>
        <v>Insecurity</v>
      </c>
      <c r="AH1991" s="57"/>
      <c r="AI1991" s="56" t="str" cm="1">
        <f t="array" ref="AI1991">IFERROR(_xlfn.IFS(
AK1991="MPR ISSUE","PDH",
AK1991="BSS Hardware Issue","BSS",
AK1991="Sites strategiques, MLL, Pylone, etc.","ENVTECH",
AK1991="AKTIVCO DEFAUT GE &amp; POWER Cabinet","AKTIVCO",
AK1991="AKTIVCO Coupure ENEO &amp; Baisse de tension","AKTIVCO GRID ONLY",
AK1991="Coupure ENEO &amp; Baisse de tension","IHS GRID ONLY",
AK1991="Defaut GE &amp; POWER Cabinet","IHS",
AK1991="Sharing","Partners",
AK1991="Sites strategiques &amp; DataCenter","SST &amp; DC",
AK1991="Exclu","Exclu",
AK1991="SAT","SAT",
AK1991="SPARE-ISSUE","SPARE-ISSUE",
AK1991="Fiber CAmtel","TRANS_FO_CAMTEL",
AK1991="Fiber AOF","Fiber AOF",
AK1991="Projet OCM (HUAWEI)","TRAVAUX-HUAWEI",
AK1991="Projet OCM (NOKIA)","TRAVAUX-NOKIA",
AK1991="ACCESS-ISSUE","ACCESS-ISSUE",
AK1991="Projet OCM (ZTE, NOKIA, autres projets)","TRAVAUX OCM",
AK1991="No root CAuse","No root cause",
AK1991="ODU HS","PDH",
AK1991="IP &amp; VLAN","PDH",
AK1991="Warehouse HUAWEI","SPARE-ISSUE",
AK1991="SPARE-HS","SPARE-ISSUE",
AK1991="Power Telco","BSS",AK1991="no impacts","no impacts"
),"")</f>
        <v>IHS</v>
      </c>
      <c r="AJ1991" s="56" t="str" cm="1">
        <f t="array" ref="AJ1991">IFERROR(_xlfn.IFS(
AK1991="MPR ISSUE","TX ISSUE",
AK1991="BSS Hardware Issue","RAN ISSUE",
AK1991="Sites strategiques, MLL, Pylone, etc.","ENVTECH",
AK1991="AKTIVCO DEFAUT GE &amp; POWER Cabinet","POWER ISSUE",
AK1991="AKTIVCO Coupure ENEO &amp; Baisse de tension","POWER ISSUE",
AK1991="Coupure ENEO &amp; Baisse de tension","POWER ISSUE",
AK1991="Defaut GE &amp; POWER Cabinet","POWER ISSUE",
AK1991="Sharing","POWER ISSUE",
AK1991="Sites strategiques &amp; DataCenter","POWER ISSUE",
AK1991="Exclu","Exclu",
AK1991="SAT","TX ISSUE",
AK1991="SPARE-ISSUE","SPARE-ISSUE",
AK1991="Fiber CAmtel","TX ISSUE",
AK1991="Fiber AOF","TX ISSUE",
AK1991="Projet OCM (HUAWEI)","TRAVAUX-HUAWEI",
AK1991="Projet OCM (NOKIA)","TRAVAUX -NOKIA",
AK1991="ACCESS-ISSUE","ACCESS-ISSUE",
AK1991="Projet OCM (ZTE, NOKIA, autres projets)","TRAVAUX OCM",
AK1991="No root CAuse","No root cause",
AK1991="ODU HS","TX ISSUE",
AK1991="IP &amp; VLAN","TX ISSUE",
AK1991="Warehouse HUAWEI","SPARE-ISSUE",
AK1991="SPARE-HS","SPARE-ISSUE",
AK1991="Power Telco","RAN ISSUE",AK1991="no impacts","no impacts"
),"")</f>
        <v>POWER ISSUE</v>
      </c>
      <c r="AK1991" s="81" t="s">
        <v>5330</v>
      </c>
      <c r="AL1991" s="56" t="str" cm="1">
        <f t="array" ref="AL1991">IFERROR(_xlfn.IFS(
AK1991="MPR ISSUE","ACTIVE",
AK1991="BSS Hardware Issue","ACTIVE",
AK1991="Sites strategiques, MLL, Pylone, etc.","PASSIVE",
AK1991="AKTIVCO DEFAUT GE &amp; POWER Cabinet","PASSIVE",
AK1991="AKTIVCO Coupure ENEO &amp; Baisse de tension","PASSIVE",
AK1991="Coupure ENEO &amp; Baisse de tension","PASSIVE",
AK1991="Defaut GE &amp; POWER Cabinet","PASSIVE",
AK1991="Sharing","PASSIVE",
AK1991="Sites strategiques &amp; DataCenter","PASSIVE",
AK1991="Exclu","Exclu",
AK1991="SAT","ACTIVE",
AK1991="SPARE-ISSUE","SPARE-ISSUE",
AK1991="Fiber CAmtel","ACTIVE",
AK1991="Fiber AOF","ACTIVE",
AK1991="Projet OCM (HUAWEI)","PLANNED WORKS",
AK1991="Projet OCM (NOKIA)","PLANNED WORKS",
AK1991="ACCESS-ISSUE","ACCESS-ISSUE",
AK1991="Projet OCM (ZTE, NOKIA, autres projets)","PLANNED WORKS",
AK1991="No root CAuse","No root cause",
AK1991="ODU HS","ACTIVE",
AK1991="IP &amp; VLAN","ACTIVE",
AK1991="Warehouse HUAWEI","SPARE-ISSUE",
AK1991="SPARE-HS","SPARE-ISSUE",
AK1991="Power Telco","ACTIVE", AK1991="no impacts","no impacts"
),"")</f>
        <v>PASSIVE</v>
      </c>
      <c r="AM1991" s="108" t="s">
        <v>5996</v>
      </c>
      <c r="AN1991" s="227" t="s">
        <v>984</v>
      </c>
      <c r="AO1991" s="9" t="s">
        <v>6098</v>
      </c>
      <c r="AP1991" s="23" t="s">
        <v>5683</v>
      </c>
      <c r="AQ1991" s="23" t="s">
        <v>5537</v>
      </c>
      <c r="AR1991" s="7"/>
      <c r="AS1991" s="6"/>
      <c r="AT1991" s="7"/>
      <c r="AU1991" s="3" t="s">
        <v>5537</v>
      </c>
      <c r="AV1991" s="24" t="s">
        <v>5537</v>
      </c>
      <c r="AW1991" s="24" t="s">
        <v>5537</v>
      </c>
      <c r="AX1991" s="24" t="s">
        <v>5537</v>
      </c>
      <c r="AY1991" s="24" t="s">
        <v>5537</v>
      </c>
      <c r="AZ1991" s="24" t="s">
        <v>5537</v>
      </c>
      <c r="BA1991" s="24" t="s">
        <v>5537</v>
      </c>
      <c r="BB1991" s="24" t="s">
        <v>5537</v>
      </c>
      <c r="BC1991" s="24" t="s">
        <v>5537</v>
      </c>
      <c r="BD1991" s="24" t="s">
        <v>5537</v>
      </c>
      <c r="BE1991" s="24" t="s">
        <v>6371</v>
      </c>
      <c r="BF1991" s="24" t="s">
        <v>6372</v>
      </c>
      <c r="BG1991" s="24" t="s">
        <v>6368</v>
      </c>
      <c r="BH1991" s="24" t="s">
        <v>6373</v>
      </c>
      <c r="BI1991" s="9" t="s">
        <v>5537</v>
      </c>
      <c r="BJ1991" s="14"/>
      <c r="BK1991" s="14" t="s">
        <v>5537</v>
      </c>
      <c r="BL1991" s="14" t="str">
        <f>_xlfn.XLOOKUP(B1991,'[4]cell downs 18042026 17h'!$B:$B,'[4]cell downs 18042026 17h'!$B:$B,"")</f>
        <v/>
      </c>
      <c r="BM1991" s="14" t="str">
        <f>_xlfn.XLOOKUP(B1991,'[5]Cells Huawei 19042026 15h'!$B:$B,'[5]Cells Huawei 19042026 15h'!$B:$B,"")</f>
        <v/>
      </c>
      <c r="BN1991" s="9" t="str">
        <f>_xlfn.XLOOKUP(B1991,'[6]cells down 19042026 9H40'!$B:$B,'[6]cells down 19042026 9H40'!$B:$B,"")</f>
        <v/>
      </c>
      <c r="BO1991" s="9" t="s">
        <v>5537</v>
      </c>
      <c r="BP1991" s="9" t="s">
        <v>302</v>
      </c>
    </row>
    <row r="1992" spans="1:68" s="9" customFormat="1" x14ac:dyDescent="0.35">
      <c r="A1992" s="1" t="s">
        <v>4480</v>
      </c>
      <c r="B1992" s="8" t="s">
        <v>4481</v>
      </c>
      <c r="C1992" s="3" t="str">
        <f>_xlfn.XLOOKUP(B1992,'[1]daily break down'!$D:$D,'[1]daily break down'!$E:$E,"")</f>
        <v>OUEST</v>
      </c>
      <c r="D1992" s="1" t="s">
        <v>11</v>
      </c>
      <c r="E1992" s="1" t="s">
        <v>237</v>
      </c>
      <c r="F1992" s="3" t="s">
        <v>102</v>
      </c>
      <c r="G1992" s="1" t="s">
        <v>4482</v>
      </c>
      <c r="H1992" s="39" t="str">
        <f>_xlfn.XLOOKUP(B1992,[2]CALCULATION!$B:$B,[2]CALCULATION!$H:$H,"")</f>
        <v>HUAWEI</v>
      </c>
      <c r="I1992" s="34">
        <v>0</v>
      </c>
      <c r="J1992" s="34">
        <v>0</v>
      </c>
      <c r="K1992" s="34">
        <v>0</v>
      </c>
      <c r="L1992" s="34">
        <v>0</v>
      </c>
      <c r="M1992" s="34">
        <v>0</v>
      </c>
      <c r="N1992" s="34">
        <v>0</v>
      </c>
      <c r="O1992" s="34">
        <v>0</v>
      </c>
      <c r="P1992" s="34">
        <v>0</v>
      </c>
      <c r="Q1992" s="34">
        <v>0</v>
      </c>
      <c r="R1992" s="34">
        <v>0</v>
      </c>
      <c r="S1992" s="109">
        <v>0</v>
      </c>
      <c r="T1992" s="109">
        <f>_xlfn.XLOOKUP(B1992,'[3]Nur des jours'!$B:$B,'[3]Nur des jours'!$U:$U,"")</f>
        <v>0</v>
      </c>
      <c r="U1992" s="109">
        <v>0</v>
      </c>
      <c r="V1992" s="109">
        <v>0</v>
      </c>
      <c r="W1992" s="109">
        <v>0</v>
      </c>
      <c r="X1992" s="109">
        <v>0</v>
      </c>
      <c r="Y1992" s="109">
        <v>0</v>
      </c>
      <c r="Z1992" s="109">
        <v>0</v>
      </c>
      <c r="AA1992" s="109">
        <v>0</v>
      </c>
      <c r="AB1992" s="109">
        <v>0</v>
      </c>
      <c r="AC1992" s="109">
        <v>0</v>
      </c>
      <c r="AD1992" s="109">
        <v>0</v>
      </c>
      <c r="AE1992" s="109">
        <v>0</v>
      </c>
      <c r="AF1992" s="109">
        <v>0</v>
      </c>
      <c r="AG1992" s="57" t="str">
        <f>_xlfn.XLOOKUP(B1992,[3]CALCULATION!$B:$B,[3]CALCULATION!$M:$M,"")</f>
        <v>Operationnel</v>
      </c>
      <c r="AH1992" s="57"/>
      <c r="AI1992" s="56" t="str" cm="1">
        <f t="array" ref="AI1992">IFERROR(_xlfn.IFS(
AK1992="MPR ISSUE","PDH",
AK1992="BSS Hardware Issue","BSS",
AK1992="Sites strategiques, MLL, Pylone, etc.","ENVTECH",
AK1992="AKTIVCO DEFAUT GE &amp; POWER Cabinet","AKTIVCO",
AK1992="AKTIVCO Coupure ENEO &amp; Baisse de tension","AKTIVCO GRID ONLY",
AK1992="Coupure ENEO &amp; Baisse de tension","IHS GRID ONLY",
AK1992="Defaut GE &amp; POWER Cabinet","IHS",
AK1992="Sharing","Partners",
AK1992="Sites strategiques &amp; DataCenter","SST &amp; DC",
AK1992="Exclu","Exclu",
AK1992="SAT","SAT",
AK1992="SPARE-ISSUE","SPARE-ISSUE",
AK1992="Fiber CAmtel","TRANS_FO_CAMTEL",
AK1992="Fiber AOF","Fiber AOF",
AK1992="Projet OCM (HUAWEI)","TRAVAUX-HUAWEI",
AK1992="Projet OCM (NOKIA)","TRAVAUX-NOKIA",
AK1992="ACCESS-ISSUE","ACCESS-ISSUE",
AK1992="Projet OCM (ZTE, NOKIA, autres projets)","TRAVAUX OCM",
AK1992="No root CAuse","No root cause",
AK1992="ODU HS","PDH",
AK1992="IP &amp; VLAN","PDH",
AK1992="Warehouse HUAWEI","SPARE-ISSUE",
AK1992="SPARE-HS","SPARE-ISSUE",
AK1992="Power Telco","BSS",AK1992="no impacts","no impacts"
),"")</f>
        <v>No root cause</v>
      </c>
      <c r="AJ1992" s="56" t="str" cm="1">
        <f t="array" ref="AJ1992">IFERROR(_xlfn.IFS(
AK1992="MPR ISSUE","TX ISSUE",
AK1992="BSS Hardware Issue","RAN ISSUE",
AK1992="Sites strategiques, MLL, Pylone, etc.","ENVTECH",
AK1992="AKTIVCO DEFAUT GE &amp; POWER Cabinet","POWER ISSUE",
AK1992="AKTIVCO Coupure ENEO &amp; Baisse de tension","POWER ISSUE",
AK1992="Coupure ENEO &amp; Baisse de tension","POWER ISSUE",
AK1992="Defaut GE &amp; POWER Cabinet","POWER ISSUE",
AK1992="Sharing","POWER ISSUE",
AK1992="Sites strategiques &amp; DataCenter","POWER ISSUE",
AK1992="Exclu","Exclu",
AK1992="SAT","TX ISSUE",
AK1992="SPARE-ISSUE","SPARE-ISSUE",
AK1992="Fiber CAmtel","TX ISSUE",
AK1992="Fiber AOF","TX ISSUE",
AK1992="Projet OCM (HUAWEI)","TRAVAUX-HUAWEI",
AK1992="Projet OCM (NOKIA)","TRAVAUX -NOKIA",
AK1992="ACCESS-ISSUE","ACCESS-ISSUE",
AK1992="Projet OCM (ZTE, NOKIA, autres projets)","TRAVAUX OCM",
AK1992="No root CAuse","No root cause",
AK1992="ODU HS","TX ISSUE",
AK1992="IP &amp; VLAN","TX ISSUE",
AK1992="Warehouse HUAWEI","SPARE-ISSUE",
AK1992="SPARE-HS","SPARE-ISSUE",
AK1992="Power Telco","RAN ISSUE",AK1992="no impacts","no impacts"
),"")</f>
        <v>No root cause</v>
      </c>
      <c r="AK1992" s="81" t="s">
        <v>5620</v>
      </c>
      <c r="AL1992" s="56" t="str" cm="1">
        <f t="array" ref="AL1992">IFERROR(_xlfn.IFS(
AK1992="MPR ISSUE","ACTIVE",
AK1992="BSS Hardware Issue","ACTIVE",
AK1992="Sites strategiques, MLL, Pylone, etc.","PASSIVE",
AK1992="AKTIVCO DEFAUT GE &amp; POWER Cabinet","PASSIVE",
AK1992="AKTIVCO Coupure ENEO &amp; Baisse de tension","PASSIVE",
AK1992="Coupure ENEO &amp; Baisse de tension","PASSIVE",
AK1992="Defaut GE &amp; POWER Cabinet","PASSIVE",
AK1992="Sharing","PASSIVE",
AK1992="Sites strategiques &amp; DataCenter","PASSIVE",
AK1992="Exclu","Exclu",
AK1992="SAT","ACTIVE",
AK1992="SPARE-ISSUE","SPARE-ISSUE",
AK1992="Fiber CAmtel","ACTIVE",
AK1992="Fiber AOF","ACTIVE",
AK1992="Projet OCM (HUAWEI)","PLANNED WORKS",
AK1992="Projet OCM (NOKIA)","PLANNED WORKS",
AK1992="ACCESS-ISSUE","ACCESS-ISSUE",
AK1992="Projet OCM (ZTE, NOKIA, autres projets)","PLANNED WORKS",
AK1992="No root CAuse","No root cause",
AK1992="ODU HS","ACTIVE",
AK1992="IP &amp; VLAN","ACTIVE",
AK1992="Warehouse HUAWEI","SPARE-ISSUE",
AK1992="SPARE-HS","SPARE-ISSUE",
AK1992="Power Telco","ACTIVE", AK1992="no impacts","no impacts"
),"")</f>
        <v>No root cause</v>
      </c>
      <c r="AM1992" s="108" t="s">
        <v>5537</v>
      </c>
      <c r="AN1992" s="117" t="s">
        <v>4481</v>
      </c>
      <c r="AP1992" s="23" t="s">
        <v>5537</v>
      </c>
      <c r="AQ1992" s="23" t="s">
        <v>5537</v>
      </c>
      <c r="AR1992" s="7"/>
      <c r="AS1992" s="6"/>
      <c r="AT1992" s="7"/>
      <c r="AU1992" s="3" t="s">
        <v>5537</v>
      </c>
      <c r="AV1992" s="24" t="s">
        <v>5537</v>
      </c>
      <c r="AW1992" s="24" t="s">
        <v>5537</v>
      </c>
      <c r="AX1992" s="24" t="s">
        <v>5537</v>
      </c>
      <c r="AY1992" s="24" t="s">
        <v>5537</v>
      </c>
      <c r="AZ1992" s="24" t="s">
        <v>5537</v>
      </c>
      <c r="BA1992" s="24" t="s">
        <v>5537</v>
      </c>
      <c r="BB1992" s="24" t="s">
        <v>5537</v>
      </c>
      <c r="BC1992" s="24" t="s">
        <v>5537</v>
      </c>
      <c r="BD1992" s="24" t="s">
        <v>5537</v>
      </c>
      <c r="BE1992" s="24" t="s">
        <v>5537</v>
      </c>
      <c r="BF1992" s="24" t="s">
        <v>5537</v>
      </c>
      <c r="BG1992" s="24" t="s">
        <v>5537</v>
      </c>
      <c r="BH1992" s="24" t="s">
        <v>5537</v>
      </c>
      <c r="BI1992" s="9" t="s">
        <v>5537</v>
      </c>
      <c r="BJ1992" s="14"/>
      <c r="BK1992" s="14" t="s">
        <v>5537</v>
      </c>
      <c r="BL1992" s="14" t="str">
        <f>_xlfn.XLOOKUP(B1992,'[4]cell downs 18042026 17h'!$B:$B,'[4]cell downs 18042026 17h'!$B:$B,"")</f>
        <v/>
      </c>
      <c r="BM1992" s="14" t="str">
        <f>_xlfn.XLOOKUP(B1992,'[5]Cells Huawei 19042026 15h'!$B:$B,'[5]Cells Huawei 19042026 15h'!$B:$B,"")</f>
        <v/>
      </c>
      <c r="BN1992" s="9" t="str">
        <f>_xlfn.XLOOKUP(B1992,'[6]cells down 19042026 9H40'!$B:$B,'[6]cells down 19042026 9H40'!$B:$B,"")</f>
        <v/>
      </c>
      <c r="BO1992" s="9" t="s">
        <v>4481</v>
      </c>
      <c r="BP1992" s="9" t="s">
        <v>12</v>
      </c>
    </row>
    <row r="1993" spans="1:68" s="9" customFormat="1" x14ac:dyDescent="0.35">
      <c r="A1993" s="1" t="s">
        <v>4367</v>
      </c>
      <c r="B1993" s="8" t="s">
        <v>4496</v>
      </c>
      <c r="C1993" s="3" t="str">
        <f>_xlfn.XLOOKUP(B1993,'[1]daily break down'!$D:$D,'[1]daily break down'!$E:$E,"")</f>
        <v>OUEST</v>
      </c>
      <c r="D1993" s="1" t="s">
        <v>11</v>
      </c>
      <c r="E1993" s="1" t="s">
        <v>12</v>
      </c>
      <c r="F1993" s="3" t="s">
        <v>102</v>
      </c>
      <c r="G1993" s="1" t="s">
        <v>4367</v>
      </c>
      <c r="H1993" s="39" t="str">
        <f>_xlfn.XLOOKUP(B1993,[2]CALCULATION!$B:$B,[2]CALCULATION!$H:$H,"")</f>
        <v>HUAWEI</v>
      </c>
      <c r="I1993" s="34">
        <v>0</v>
      </c>
      <c r="J1993" s="34">
        <v>0</v>
      </c>
      <c r="K1993" s="34">
        <v>0</v>
      </c>
      <c r="L1993" s="34">
        <v>0</v>
      </c>
      <c r="M1993" s="34">
        <v>0</v>
      </c>
      <c r="N1993" s="34">
        <v>0</v>
      </c>
      <c r="O1993" s="34">
        <v>0</v>
      </c>
      <c r="P1993" s="34">
        <v>0</v>
      </c>
      <c r="Q1993" s="34">
        <v>0</v>
      </c>
      <c r="R1993" s="34">
        <v>0</v>
      </c>
      <c r="S1993" s="109">
        <v>0</v>
      </c>
      <c r="T1993" s="109">
        <f>_xlfn.XLOOKUP(B1993,'[3]Nur des jours'!$B:$B,'[3]Nur des jours'!$U:$U,"")</f>
        <v>0</v>
      </c>
      <c r="U1993" s="109">
        <v>0</v>
      </c>
      <c r="V1993" s="109">
        <v>0</v>
      </c>
      <c r="W1993" s="109">
        <v>0</v>
      </c>
      <c r="X1993" s="109">
        <v>0</v>
      </c>
      <c r="Y1993" s="109">
        <v>0</v>
      </c>
      <c r="Z1993" s="109">
        <v>0</v>
      </c>
      <c r="AA1993" s="109">
        <v>0</v>
      </c>
      <c r="AB1993" s="109">
        <v>0</v>
      </c>
      <c r="AC1993" s="109">
        <v>0</v>
      </c>
      <c r="AD1993" s="109">
        <v>0</v>
      </c>
      <c r="AE1993" s="109">
        <v>0</v>
      </c>
      <c r="AF1993" s="109">
        <v>0</v>
      </c>
      <c r="AG1993" s="57" t="str">
        <f>_xlfn.XLOOKUP(B1993,[3]CALCULATION!$B:$B,[3]CALCULATION!$M:$M,"")</f>
        <v>Operationnel</v>
      </c>
      <c r="AH1993" s="57"/>
      <c r="AI1993" s="56" t="str" cm="1">
        <f t="array" ref="AI1993">IFERROR(_xlfn.IFS(
AK1993="MPR ISSUE","PDH",
AK1993="BSS Hardware Issue","BSS",
AK1993="Sites strategiques, MLL, Pylone, etc.","ENVTECH",
AK1993="AKTIVCO DEFAUT GE &amp; POWER Cabinet","AKTIVCO",
AK1993="AKTIVCO Coupure ENEO &amp; Baisse de tension","AKTIVCO GRID ONLY",
AK1993="Coupure ENEO &amp; Baisse de tension","IHS GRID ONLY",
AK1993="Defaut GE &amp; POWER Cabinet","IHS",
AK1993="Sharing","Partners",
AK1993="Sites strategiques &amp; DataCenter","SST &amp; DC",
AK1993="Exclu","Exclu",
AK1993="SAT","SAT",
AK1993="SPARE-ISSUE","SPARE-ISSUE",
AK1993="Fiber CAmtel","TRANS_FO_CAMTEL",
AK1993="Fiber AOF","Fiber AOF",
AK1993="Projet OCM (HUAWEI)","TRAVAUX-HUAWEI",
AK1993="Projet OCM (NOKIA)","TRAVAUX-NOKIA",
AK1993="ACCESS-ISSUE","ACCESS-ISSUE",
AK1993="Projet OCM (ZTE, NOKIA, autres projets)","TRAVAUX OCM",
AK1993="No root CAuse","No root cause",
AK1993="ODU HS","PDH",
AK1993="IP &amp; VLAN","PDH",
AK1993="Warehouse HUAWEI","SPARE-ISSUE",
AK1993="SPARE-HS","SPARE-ISSUE",
AK1993="Power Telco","BSS",AK1993="no impacts","no impacts"
),"")</f>
        <v>No root cause</v>
      </c>
      <c r="AJ1993" s="56" t="str" cm="1">
        <f t="array" ref="AJ1993">IFERROR(_xlfn.IFS(
AK1993="MPR ISSUE","TX ISSUE",
AK1993="BSS Hardware Issue","RAN ISSUE",
AK1993="Sites strategiques, MLL, Pylone, etc.","ENVTECH",
AK1993="AKTIVCO DEFAUT GE &amp; POWER Cabinet","POWER ISSUE",
AK1993="AKTIVCO Coupure ENEO &amp; Baisse de tension","POWER ISSUE",
AK1993="Coupure ENEO &amp; Baisse de tension","POWER ISSUE",
AK1993="Defaut GE &amp; POWER Cabinet","POWER ISSUE",
AK1993="Sharing","POWER ISSUE",
AK1993="Sites strategiques &amp; DataCenter","POWER ISSUE",
AK1993="Exclu","Exclu",
AK1993="SAT","TX ISSUE",
AK1993="SPARE-ISSUE","SPARE-ISSUE",
AK1993="Fiber CAmtel","TX ISSUE",
AK1993="Fiber AOF","TX ISSUE",
AK1993="Projet OCM (HUAWEI)","TRAVAUX-HUAWEI",
AK1993="Projet OCM (NOKIA)","TRAVAUX -NOKIA",
AK1993="ACCESS-ISSUE","ACCESS-ISSUE",
AK1993="Projet OCM (ZTE, NOKIA, autres projets)","TRAVAUX OCM",
AK1993="No root CAuse","No root cause",
AK1993="ODU HS","TX ISSUE",
AK1993="IP &amp; VLAN","TX ISSUE",
AK1993="Warehouse HUAWEI","SPARE-ISSUE",
AK1993="SPARE-HS","SPARE-ISSUE",
AK1993="Power Telco","RAN ISSUE",AK1993="no impacts","no impacts"
),"")</f>
        <v>No root cause</v>
      </c>
      <c r="AK1993" s="81" t="s">
        <v>5620</v>
      </c>
      <c r="AL1993" s="56" t="str" cm="1">
        <f t="array" ref="AL1993">IFERROR(_xlfn.IFS(
AK1993="MPR ISSUE","ACTIVE",
AK1993="BSS Hardware Issue","ACTIVE",
AK1993="Sites strategiques, MLL, Pylone, etc.","PASSIVE",
AK1993="AKTIVCO DEFAUT GE &amp; POWER Cabinet","PASSIVE",
AK1993="AKTIVCO Coupure ENEO &amp; Baisse de tension","PASSIVE",
AK1993="Coupure ENEO &amp; Baisse de tension","PASSIVE",
AK1993="Defaut GE &amp; POWER Cabinet","PASSIVE",
AK1993="Sharing","PASSIVE",
AK1993="Sites strategiques &amp; DataCenter","PASSIVE",
AK1993="Exclu","Exclu",
AK1993="SAT","ACTIVE",
AK1993="SPARE-ISSUE","SPARE-ISSUE",
AK1993="Fiber CAmtel","ACTIVE",
AK1993="Fiber AOF","ACTIVE",
AK1993="Projet OCM (HUAWEI)","PLANNED WORKS",
AK1993="Projet OCM (NOKIA)","PLANNED WORKS",
AK1993="ACCESS-ISSUE","ACCESS-ISSUE",
AK1993="Projet OCM (ZTE, NOKIA, autres projets)","PLANNED WORKS",
AK1993="No root CAuse","No root cause",
AK1993="ODU HS","ACTIVE",
AK1993="IP &amp; VLAN","ACTIVE",
AK1993="Warehouse HUAWEI","SPARE-ISSUE",
AK1993="SPARE-HS","SPARE-ISSUE",
AK1993="Power Telco","ACTIVE", AK1993="no impacts","no impacts"
),"")</f>
        <v>No root cause</v>
      </c>
      <c r="AM1993" s="108" t="s">
        <v>5537</v>
      </c>
      <c r="AN1993" s="117" t="s">
        <v>4496</v>
      </c>
      <c r="AP1993" s="23" t="s">
        <v>5537</v>
      </c>
      <c r="AQ1993" s="23" t="s">
        <v>5537</v>
      </c>
      <c r="AR1993" s="7"/>
      <c r="AS1993" s="6"/>
      <c r="AT1993" s="7"/>
      <c r="AU1993" s="3" t="s">
        <v>5537</v>
      </c>
      <c r="AV1993" s="24" t="s">
        <v>5537</v>
      </c>
      <c r="AW1993" s="24" t="s">
        <v>5537</v>
      </c>
      <c r="AX1993" s="24" t="s">
        <v>5537</v>
      </c>
      <c r="AY1993" s="24" t="s">
        <v>5537</v>
      </c>
      <c r="AZ1993" s="24" t="s">
        <v>5537</v>
      </c>
      <c r="BA1993" s="24" t="s">
        <v>5537</v>
      </c>
      <c r="BB1993" s="24" t="s">
        <v>5537</v>
      </c>
      <c r="BC1993" s="24" t="s">
        <v>5537</v>
      </c>
      <c r="BD1993" s="24" t="s">
        <v>5537</v>
      </c>
      <c r="BE1993" s="24" t="s">
        <v>5537</v>
      </c>
      <c r="BF1993" s="24" t="s">
        <v>5537</v>
      </c>
      <c r="BG1993" s="24" t="s">
        <v>5537</v>
      </c>
      <c r="BH1993" s="24" t="s">
        <v>5537</v>
      </c>
      <c r="BI1993" s="9" t="s">
        <v>5537</v>
      </c>
      <c r="BJ1993" s="14"/>
      <c r="BK1993" s="14" t="s">
        <v>5537</v>
      </c>
      <c r="BL1993" s="14" t="str">
        <f>_xlfn.XLOOKUP(B1993,'[4]cell downs 18042026 17h'!$B:$B,'[4]cell downs 18042026 17h'!$B:$B,"")</f>
        <v/>
      </c>
      <c r="BM1993" s="14" t="str">
        <f>_xlfn.XLOOKUP(B1993,'[5]Cells Huawei 19042026 15h'!$B:$B,'[5]Cells Huawei 19042026 15h'!$B:$B,"")</f>
        <v/>
      </c>
      <c r="BN1993" s="9" t="str">
        <f>_xlfn.XLOOKUP(B1993,'[6]cells down 19042026 9H40'!$B:$B,'[6]cells down 19042026 9H40'!$B:$B,"")</f>
        <v/>
      </c>
      <c r="BO1993" s="9" t="s">
        <v>4496</v>
      </c>
      <c r="BP1993" s="9" t="s">
        <v>5537</v>
      </c>
    </row>
    <row r="1994" spans="1:68" s="9" customFormat="1" x14ac:dyDescent="0.35">
      <c r="A1994" s="1" t="s">
        <v>2560</v>
      </c>
      <c r="B1994" s="8" t="s">
        <v>2561</v>
      </c>
      <c r="C1994" s="3" t="str">
        <f>_xlfn.XLOOKUP(B1994,'[1]daily break down'!$D:$D,'[1]daily break down'!$E:$E,"")</f>
        <v>EXTREME-NORD</v>
      </c>
      <c r="D1994" s="1" t="s">
        <v>11</v>
      </c>
      <c r="E1994" s="1" t="s">
        <v>66</v>
      </c>
      <c r="F1994" s="3" t="s">
        <v>55</v>
      </c>
      <c r="G1994" s="1" t="s">
        <v>2560</v>
      </c>
      <c r="H1994" s="40" t="str">
        <f>_xlfn.XLOOKUP(B1994,[2]CALCULATION!$B:$B,[2]CALCULATION!$H:$H,"")</f>
        <v>NOKIA</v>
      </c>
      <c r="I1994" s="34">
        <v>0</v>
      </c>
      <c r="J1994" s="34">
        <v>0</v>
      </c>
      <c r="K1994" s="34">
        <v>0</v>
      </c>
      <c r="L1994" s="34">
        <v>0</v>
      </c>
      <c r="M1994" s="34">
        <v>0</v>
      </c>
      <c r="N1994" s="34">
        <v>0</v>
      </c>
      <c r="O1994" s="34">
        <v>0</v>
      </c>
      <c r="P1994" s="34">
        <v>0</v>
      </c>
      <c r="Q1994" s="34">
        <v>0</v>
      </c>
      <c r="R1994" s="34">
        <v>0</v>
      </c>
      <c r="S1994" s="109">
        <v>0</v>
      </c>
      <c r="T1994" s="109">
        <f>_xlfn.XLOOKUP(B1994,'[3]Nur des jours'!$B:$B,'[3]Nur des jours'!$U:$U,"")</f>
        <v>0</v>
      </c>
      <c r="U1994" s="109">
        <v>0</v>
      </c>
      <c r="V1994" s="109">
        <v>0</v>
      </c>
      <c r="W1994" s="109">
        <v>0</v>
      </c>
      <c r="X1994" s="109">
        <v>0</v>
      </c>
      <c r="Y1994" s="109">
        <v>0</v>
      </c>
      <c r="Z1994" s="109">
        <v>0</v>
      </c>
      <c r="AA1994" s="109">
        <v>0</v>
      </c>
      <c r="AB1994" s="109">
        <v>0</v>
      </c>
      <c r="AC1994" s="109">
        <v>0</v>
      </c>
      <c r="AD1994" s="109">
        <v>0</v>
      </c>
      <c r="AE1994" s="109">
        <v>0</v>
      </c>
      <c r="AF1994" s="109">
        <v>0</v>
      </c>
      <c r="AG1994" s="57" t="str">
        <f>_xlfn.XLOOKUP(B1994,[3]CALCULATION!$B:$B,[3]CALCULATION!$M:$M,"")</f>
        <v>Insecurity</v>
      </c>
      <c r="AH1994" s="57"/>
      <c r="AI1994" s="56" t="str" cm="1">
        <f t="array" ref="AI1994">IFERROR(_xlfn.IFS(
AK1994="MPR ISSUE","PDH",
AK1994="BSS Hardware Issue","BSS",
AK1994="Sites strategiques, MLL, Pylone, etc.","ENVTECH",
AK1994="AKTIVCO DEFAUT GE &amp; POWER Cabinet","AKTIVCO",
AK1994="AKTIVCO Coupure ENEO &amp; Baisse de tension","AKTIVCO GRID ONLY",
AK1994="Coupure ENEO &amp; Baisse de tension","IHS GRID ONLY",
AK1994="Defaut GE &amp; POWER Cabinet","IHS",
AK1994="Sharing","Partners",
AK1994="Sites strategiques &amp; DataCenter","SST &amp; DC",
AK1994="Exclu","Exclu",
AK1994="SAT","SAT",
AK1994="SPARE-ISSUE","SPARE-ISSUE",
AK1994="Fiber CAmtel","TRANS_FO_CAMTEL",
AK1994="Fiber AOF","Fiber AOF",
AK1994="Projet OCM (HUAWEI)","TRAVAUX-HUAWEI",
AK1994="Projet OCM (NOKIA)","TRAVAUX-NOKIA",
AK1994="ACCESS-ISSUE","ACCESS-ISSUE",
AK1994="Projet OCM (ZTE, NOKIA, autres projets)","TRAVAUX OCM",
AK1994="No root CAuse","No root cause",
AK1994="ODU HS","PDH",
AK1994="IP &amp; VLAN","PDH",
AK1994="Warehouse HUAWEI","SPARE-ISSUE",
AK1994="SPARE-HS","SPARE-ISSUE",
AK1994="Power Telco","BSS",AK1994="no impacts","no impacts"
),"")</f>
        <v>No root cause</v>
      </c>
      <c r="AJ1994" s="56" t="str" cm="1">
        <f t="array" ref="AJ1994">IFERROR(_xlfn.IFS(
AK1994="MPR ISSUE","TX ISSUE",
AK1994="BSS Hardware Issue","RAN ISSUE",
AK1994="Sites strategiques, MLL, Pylone, etc.","ENVTECH",
AK1994="AKTIVCO DEFAUT GE &amp; POWER Cabinet","POWER ISSUE",
AK1994="AKTIVCO Coupure ENEO &amp; Baisse de tension","POWER ISSUE",
AK1994="Coupure ENEO &amp; Baisse de tension","POWER ISSUE",
AK1994="Defaut GE &amp; POWER Cabinet","POWER ISSUE",
AK1994="Sharing","POWER ISSUE",
AK1994="Sites strategiques &amp; DataCenter","POWER ISSUE",
AK1994="Exclu","Exclu",
AK1994="SAT","TX ISSUE",
AK1994="SPARE-ISSUE","SPARE-ISSUE",
AK1994="Fiber CAmtel","TX ISSUE",
AK1994="Fiber AOF","TX ISSUE",
AK1994="Projet OCM (HUAWEI)","TRAVAUX-HUAWEI",
AK1994="Projet OCM (NOKIA)","TRAVAUX -NOKIA",
AK1994="ACCESS-ISSUE","ACCESS-ISSUE",
AK1994="Projet OCM (ZTE, NOKIA, autres projets)","TRAVAUX OCM",
AK1994="No root CAuse","No root cause",
AK1994="ODU HS","TX ISSUE",
AK1994="IP &amp; VLAN","TX ISSUE",
AK1994="Warehouse HUAWEI","SPARE-ISSUE",
AK1994="SPARE-HS","SPARE-ISSUE",
AK1994="Power Telco","RAN ISSUE",AK1994="no impacts","no impacts"
),"")</f>
        <v>No root cause</v>
      </c>
      <c r="AK1994" s="81" t="s">
        <v>5620</v>
      </c>
      <c r="AL1994" s="56" t="str" cm="1">
        <f t="array" ref="AL1994">IFERROR(_xlfn.IFS(
AK1994="MPR ISSUE","ACTIVE",
AK1994="BSS Hardware Issue","ACTIVE",
AK1994="Sites strategiques, MLL, Pylone, etc.","PASSIVE",
AK1994="AKTIVCO DEFAUT GE &amp; POWER Cabinet","PASSIVE",
AK1994="AKTIVCO Coupure ENEO &amp; Baisse de tension","PASSIVE",
AK1994="Coupure ENEO &amp; Baisse de tension","PASSIVE",
AK1994="Defaut GE &amp; POWER Cabinet","PASSIVE",
AK1994="Sharing","PASSIVE",
AK1994="Sites strategiques &amp; DataCenter","PASSIVE",
AK1994="Exclu","Exclu",
AK1994="SAT","ACTIVE",
AK1994="SPARE-ISSUE","SPARE-ISSUE",
AK1994="Fiber CAmtel","ACTIVE",
AK1994="Fiber AOF","ACTIVE",
AK1994="Projet OCM (HUAWEI)","PLANNED WORKS",
AK1994="Projet OCM (NOKIA)","PLANNED WORKS",
AK1994="ACCESS-ISSUE","ACCESS-ISSUE",
AK1994="Projet OCM (ZTE, NOKIA, autres projets)","PLANNED WORKS",
AK1994="No root CAuse","No root cause",
AK1994="ODU HS","ACTIVE",
AK1994="IP &amp; VLAN","ACTIVE",
AK1994="Warehouse HUAWEI","SPARE-ISSUE",
AK1994="SPARE-HS","SPARE-ISSUE",
AK1994="Power Telco","ACTIVE", AK1994="no impacts","no impacts"
),"")</f>
        <v>No root cause</v>
      </c>
      <c r="AM1994" s="108" t="s">
        <v>5537</v>
      </c>
      <c r="AN1994" s="117" t="s">
        <v>2561</v>
      </c>
      <c r="AP1994" s="23" t="s">
        <v>5537</v>
      </c>
      <c r="AQ1994" s="23" t="s">
        <v>5537</v>
      </c>
      <c r="AR1994" s="7"/>
      <c r="AS1994" s="6"/>
      <c r="AT1994" s="7"/>
      <c r="AU1994" s="3" t="s">
        <v>5537</v>
      </c>
      <c r="AV1994" s="24" t="s">
        <v>5537</v>
      </c>
      <c r="AW1994" s="24" t="s">
        <v>5537</v>
      </c>
      <c r="AX1994" s="24" t="s">
        <v>5537</v>
      </c>
      <c r="AY1994" s="24" t="s">
        <v>5537</v>
      </c>
      <c r="AZ1994" s="24" t="s">
        <v>5537</v>
      </c>
      <c r="BA1994" s="24" t="s">
        <v>5537</v>
      </c>
      <c r="BB1994" s="24" t="s">
        <v>5537</v>
      </c>
      <c r="BC1994" s="24" t="s">
        <v>5537</v>
      </c>
      <c r="BD1994" s="24" t="s">
        <v>5537</v>
      </c>
      <c r="BE1994" s="24" t="s">
        <v>5537</v>
      </c>
      <c r="BF1994" s="24" t="s">
        <v>5537</v>
      </c>
      <c r="BG1994" s="24" t="s">
        <v>5537</v>
      </c>
      <c r="BH1994" s="24" t="s">
        <v>5537</v>
      </c>
      <c r="BI1994" s="9" t="s">
        <v>5537</v>
      </c>
      <c r="BJ1994" s="14"/>
      <c r="BK1994" s="14" t="s">
        <v>5537</v>
      </c>
      <c r="BL1994" s="14" t="str">
        <f>_xlfn.XLOOKUP(B1994,'[4]cell downs 18042026 17h'!$B:$B,'[4]cell downs 18042026 17h'!$B:$B,"")</f>
        <v/>
      </c>
      <c r="BM1994" s="14" t="str">
        <f>_xlfn.XLOOKUP(B1994,'[5]Cells Huawei 19042026 15h'!$B:$B,'[5]Cells Huawei 19042026 15h'!$B:$B,"")</f>
        <v/>
      </c>
      <c r="BN1994" s="9" t="str">
        <f>_xlfn.XLOOKUP(B1994,'[6]cells down 19042026 9H40'!$B:$B,'[6]cells down 19042026 9H40'!$B:$B,"")</f>
        <v/>
      </c>
      <c r="BO1994" s="9" t="s">
        <v>2561</v>
      </c>
      <c r="BP1994" s="9" t="s">
        <v>5537</v>
      </c>
    </row>
    <row r="1995" spans="1:68" s="9" customFormat="1" x14ac:dyDescent="0.35">
      <c r="A1995" s="1" t="s">
        <v>4090</v>
      </c>
      <c r="B1995" s="8" t="s">
        <v>4091</v>
      </c>
      <c r="C1995" s="3" t="str">
        <f>_xlfn.XLOOKUP(B1995,'[1]daily break down'!$D:$D,'[1]daily break down'!$E:$E,"")</f>
        <v>NORD-OUEST</v>
      </c>
      <c r="D1995" s="1" t="s">
        <v>11</v>
      </c>
      <c r="E1995" s="1" t="s">
        <v>12</v>
      </c>
      <c r="F1995" s="3" t="s">
        <v>51</v>
      </c>
      <c r="G1995" s="1" t="s">
        <v>3441</v>
      </c>
      <c r="H1995" s="39" t="str">
        <f>_xlfn.XLOOKUP(B1995,[2]CALCULATION!$B:$B,[2]CALCULATION!$H:$H,"")</f>
        <v>HUAWEI</v>
      </c>
      <c r="I1995" s="34">
        <v>0</v>
      </c>
      <c r="J1995" s="34">
        <v>0</v>
      </c>
      <c r="K1995" s="34">
        <v>0</v>
      </c>
      <c r="L1995" s="34">
        <v>0</v>
      </c>
      <c r="M1995" s="34">
        <v>0</v>
      </c>
      <c r="N1995" s="34">
        <v>0</v>
      </c>
      <c r="O1995" s="34">
        <v>0</v>
      </c>
      <c r="P1995" s="34">
        <v>0</v>
      </c>
      <c r="Q1995" s="34">
        <v>0</v>
      </c>
      <c r="R1995" s="34">
        <v>0</v>
      </c>
      <c r="S1995" s="109">
        <v>0</v>
      </c>
      <c r="T1995" s="109">
        <f>_xlfn.XLOOKUP(B1995,'[3]Nur des jours'!$B:$B,'[3]Nur des jours'!$U:$U,"")</f>
        <v>0</v>
      </c>
      <c r="U1995" s="109">
        <v>0</v>
      </c>
      <c r="V1995" s="109">
        <v>0</v>
      </c>
      <c r="W1995" s="109">
        <v>0</v>
      </c>
      <c r="X1995" s="109">
        <v>0</v>
      </c>
      <c r="Y1995" s="109">
        <v>0</v>
      </c>
      <c r="Z1995" s="109">
        <v>0</v>
      </c>
      <c r="AA1995" s="109">
        <v>0</v>
      </c>
      <c r="AB1995" s="109">
        <v>0</v>
      </c>
      <c r="AC1995" s="109">
        <v>0</v>
      </c>
      <c r="AD1995" s="109">
        <v>0</v>
      </c>
      <c r="AE1995" s="109">
        <v>0</v>
      </c>
      <c r="AF1995" s="109">
        <v>0</v>
      </c>
      <c r="AG1995" s="57" t="str">
        <f>_xlfn.XLOOKUP(B1995,[3]CALCULATION!$B:$B,[3]CALCULATION!$M:$M,"")</f>
        <v>Insecurity</v>
      </c>
      <c r="AH1995" s="57"/>
      <c r="AI1995" s="56" t="str" cm="1">
        <f t="array" ref="AI1995">IFERROR(_xlfn.IFS(
AK1995="MPR ISSUE","PDH",
AK1995="BSS Hardware Issue","BSS",
AK1995="Sites strategiques, MLL, Pylone, etc.","ENVTECH",
AK1995="AKTIVCO DEFAUT GE &amp; POWER Cabinet","AKTIVCO",
AK1995="AKTIVCO Coupure ENEO &amp; Baisse de tension","AKTIVCO GRID ONLY",
AK1995="Coupure ENEO &amp; Baisse de tension","IHS GRID ONLY",
AK1995="Defaut GE &amp; POWER Cabinet","IHS",
AK1995="Sharing","Partners",
AK1995="Sites strategiques &amp; DataCenter","SST &amp; DC",
AK1995="Exclu","Exclu",
AK1995="SAT","SAT",
AK1995="SPARE-ISSUE","SPARE-ISSUE",
AK1995="Fiber CAmtel","TRANS_FO_CAMTEL",
AK1995="Fiber AOF","Fiber AOF",
AK1995="Projet OCM (HUAWEI)","TRAVAUX-HUAWEI",
AK1995="Projet OCM (NOKIA)","TRAVAUX-NOKIA",
AK1995="ACCESS-ISSUE","ACCESS-ISSUE",
AK1995="Projet OCM (ZTE, NOKIA, autres projets)","TRAVAUX OCM",
AK1995="No root CAuse","No root cause",
AK1995="ODU HS","PDH",
AK1995="IP &amp; VLAN","PDH",
AK1995="Warehouse HUAWEI","SPARE-ISSUE",
AK1995="SPARE-HS","SPARE-ISSUE",
AK1995="Power Telco","BSS",AK1995="no impacts","no impacts"
),"")</f>
        <v>No root cause</v>
      </c>
      <c r="AJ1995" s="56" t="str" cm="1">
        <f t="array" ref="AJ1995">IFERROR(_xlfn.IFS(
AK1995="MPR ISSUE","TX ISSUE",
AK1995="BSS Hardware Issue","RAN ISSUE",
AK1995="Sites strategiques, MLL, Pylone, etc.","ENVTECH",
AK1995="AKTIVCO DEFAUT GE &amp; POWER Cabinet","POWER ISSUE",
AK1995="AKTIVCO Coupure ENEO &amp; Baisse de tension","POWER ISSUE",
AK1995="Coupure ENEO &amp; Baisse de tension","POWER ISSUE",
AK1995="Defaut GE &amp; POWER Cabinet","POWER ISSUE",
AK1995="Sharing","POWER ISSUE",
AK1995="Sites strategiques &amp; DataCenter","POWER ISSUE",
AK1995="Exclu","Exclu",
AK1995="SAT","TX ISSUE",
AK1995="SPARE-ISSUE","SPARE-ISSUE",
AK1995="Fiber CAmtel","TX ISSUE",
AK1995="Fiber AOF","TX ISSUE",
AK1995="Projet OCM (HUAWEI)","TRAVAUX-HUAWEI",
AK1995="Projet OCM (NOKIA)","TRAVAUX -NOKIA",
AK1995="ACCESS-ISSUE","ACCESS-ISSUE",
AK1995="Projet OCM (ZTE, NOKIA, autres projets)","TRAVAUX OCM",
AK1995="No root CAuse","No root cause",
AK1995="ODU HS","TX ISSUE",
AK1995="IP &amp; VLAN","TX ISSUE",
AK1995="Warehouse HUAWEI","SPARE-ISSUE",
AK1995="SPARE-HS","SPARE-ISSUE",
AK1995="Power Telco","RAN ISSUE",AK1995="no impacts","no impacts"
),"")</f>
        <v>No root cause</v>
      </c>
      <c r="AK1995" s="81" t="s">
        <v>5620</v>
      </c>
      <c r="AL1995" s="56" t="str" cm="1">
        <f t="array" ref="AL1995">IFERROR(_xlfn.IFS(
AK1995="MPR ISSUE","ACTIVE",
AK1995="BSS Hardware Issue","ACTIVE",
AK1995="Sites strategiques, MLL, Pylone, etc.","PASSIVE",
AK1995="AKTIVCO DEFAUT GE &amp; POWER Cabinet","PASSIVE",
AK1995="AKTIVCO Coupure ENEO &amp; Baisse de tension","PASSIVE",
AK1995="Coupure ENEO &amp; Baisse de tension","PASSIVE",
AK1995="Defaut GE &amp; POWER Cabinet","PASSIVE",
AK1995="Sharing","PASSIVE",
AK1995="Sites strategiques &amp; DataCenter","PASSIVE",
AK1995="Exclu","Exclu",
AK1995="SAT","ACTIVE",
AK1995="SPARE-ISSUE","SPARE-ISSUE",
AK1995="Fiber CAmtel","ACTIVE",
AK1995="Fiber AOF","ACTIVE",
AK1995="Projet OCM (HUAWEI)","PLANNED WORKS",
AK1995="Projet OCM (NOKIA)","PLANNED WORKS",
AK1995="ACCESS-ISSUE","ACCESS-ISSUE",
AK1995="Projet OCM (ZTE, NOKIA, autres projets)","PLANNED WORKS",
AK1995="No root CAuse","No root cause",
AK1995="ODU HS","ACTIVE",
AK1995="IP &amp; VLAN","ACTIVE",
AK1995="Warehouse HUAWEI","SPARE-ISSUE",
AK1995="SPARE-HS","SPARE-ISSUE",
AK1995="Power Telco","ACTIVE", AK1995="no impacts","no impacts"
),"")</f>
        <v>No root cause</v>
      </c>
      <c r="AM1995" s="108" t="s">
        <v>5537</v>
      </c>
      <c r="AN1995" s="117" t="s">
        <v>4091</v>
      </c>
      <c r="AP1995" s="23" t="s">
        <v>5537</v>
      </c>
      <c r="AQ1995" s="23" t="s">
        <v>5537</v>
      </c>
      <c r="AR1995" s="7"/>
      <c r="AS1995" s="6"/>
      <c r="AT1995" s="7"/>
      <c r="AU1995" s="3" t="s">
        <v>5537</v>
      </c>
      <c r="AV1995" s="24" t="s">
        <v>5537</v>
      </c>
      <c r="AW1995" s="24" t="s">
        <v>5537</v>
      </c>
      <c r="AX1995" s="24" t="s">
        <v>5537</v>
      </c>
      <c r="AY1995" s="24" t="s">
        <v>5537</v>
      </c>
      <c r="AZ1995" s="24" t="s">
        <v>5537</v>
      </c>
      <c r="BA1995" s="24" t="s">
        <v>5537</v>
      </c>
      <c r="BB1995" s="24" t="s">
        <v>5537</v>
      </c>
      <c r="BC1995" s="24" t="s">
        <v>5537</v>
      </c>
      <c r="BD1995" s="24" t="s">
        <v>5537</v>
      </c>
      <c r="BE1995" s="24" t="s">
        <v>5537</v>
      </c>
      <c r="BF1995" s="24" t="s">
        <v>5537</v>
      </c>
      <c r="BG1995" s="24" t="s">
        <v>5537</v>
      </c>
      <c r="BH1995" s="24" t="s">
        <v>5537</v>
      </c>
      <c r="BI1995" s="9" t="s">
        <v>5537</v>
      </c>
      <c r="BJ1995" s="14"/>
      <c r="BK1995" s="14" t="s">
        <v>5537</v>
      </c>
      <c r="BL1995" s="14" t="str">
        <f>_xlfn.XLOOKUP(B1995,'[4]cell downs 18042026 17h'!$B:$B,'[4]cell downs 18042026 17h'!$B:$B,"")</f>
        <v/>
      </c>
      <c r="BM1995" s="14" t="str">
        <f>_xlfn.XLOOKUP(B1995,'[5]Cells Huawei 19042026 15h'!$B:$B,'[5]Cells Huawei 19042026 15h'!$B:$B,"")</f>
        <v/>
      </c>
      <c r="BN1995" s="9" t="str">
        <f>_xlfn.XLOOKUP(B1995,'[6]cells down 19042026 9H40'!$B:$B,'[6]cells down 19042026 9H40'!$B:$B,"")</f>
        <v/>
      </c>
      <c r="BO1995" s="9" t="s">
        <v>4091</v>
      </c>
      <c r="BP1995" s="9" t="s">
        <v>5537</v>
      </c>
    </row>
    <row r="1996" spans="1:68" s="9" customFormat="1" x14ac:dyDescent="0.35">
      <c r="A1996" s="1" t="s">
        <v>5249</v>
      </c>
      <c r="B1996" s="8" t="s">
        <v>5250</v>
      </c>
      <c r="C1996" s="3" t="str">
        <f>_xlfn.XLOOKUP(B1996,'[1]daily break down'!$D:$D,'[1]daily break down'!$E:$E,"")</f>
        <v>SUD-OUEST</v>
      </c>
      <c r="D1996" s="1" t="s">
        <v>11</v>
      </c>
      <c r="E1996" s="1"/>
      <c r="F1996" s="3" t="s">
        <v>13</v>
      </c>
      <c r="G1996" s="1" t="s">
        <v>5249</v>
      </c>
      <c r="H1996" s="39" t="str">
        <f>_xlfn.XLOOKUP(B1996,[2]CALCULATION!$B:$B,[2]CALCULATION!$H:$H,"")</f>
        <v>HUAWEI</v>
      </c>
      <c r="I1996" s="34">
        <v>0</v>
      </c>
      <c r="J1996" s="34">
        <v>0</v>
      </c>
      <c r="K1996" s="34">
        <v>0</v>
      </c>
      <c r="L1996" s="34">
        <v>0</v>
      </c>
      <c r="M1996" s="34">
        <v>0</v>
      </c>
      <c r="N1996" s="34">
        <v>0</v>
      </c>
      <c r="O1996" s="34">
        <v>0</v>
      </c>
      <c r="P1996" s="34">
        <v>0</v>
      </c>
      <c r="Q1996" s="34">
        <v>0</v>
      </c>
      <c r="R1996" s="34">
        <v>0</v>
      </c>
      <c r="S1996" s="109">
        <v>0</v>
      </c>
      <c r="T1996" s="109">
        <f>_xlfn.XLOOKUP(B1996,'[3]Nur des jours'!$B:$B,'[3]Nur des jours'!$U:$U,"")</f>
        <v>0</v>
      </c>
      <c r="U1996" s="109">
        <v>0</v>
      </c>
      <c r="V1996" s="109">
        <v>0</v>
      </c>
      <c r="W1996" s="109">
        <v>0</v>
      </c>
      <c r="X1996" s="109">
        <v>0</v>
      </c>
      <c r="Y1996" s="109">
        <v>0</v>
      </c>
      <c r="Z1996" s="109">
        <v>0</v>
      </c>
      <c r="AA1996" s="109">
        <v>0</v>
      </c>
      <c r="AB1996" s="109">
        <v>0</v>
      </c>
      <c r="AC1996" s="109">
        <v>0</v>
      </c>
      <c r="AD1996" s="109">
        <v>0</v>
      </c>
      <c r="AE1996" s="109">
        <v>0</v>
      </c>
      <c r="AF1996" s="109">
        <v>0</v>
      </c>
      <c r="AG1996" s="57" t="str">
        <f>_xlfn.XLOOKUP(B1996,[3]CALCULATION!$B:$B,[3]CALCULATION!$M:$M,"")</f>
        <v>Operationnel</v>
      </c>
      <c r="AH1996" s="57"/>
      <c r="AI1996" s="56" t="str" cm="1">
        <f t="array" ref="AI1996">IFERROR(_xlfn.IFS(
AK1996="MPR ISSUE","PDH",
AK1996="BSS Hardware Issue","BSS",
AK1996="Sites strategiques, MLL, Pylone, etc.","ENVTECH",
AK1996="AKTIVCO DEFAUT GE &amp; POWER Cabinet","AKTIVCO",
AK1996="AKTIVCO Coupure ENEO &amp; Baisse de tension","AKTIVCO GRID ONLY",
AK1996="Coupure ENEO &amp; Baisse de tension","IHS GRID ONLY",
AK1996="Defaut GE &amp; POWER Cabinet","IHS",
AK1996="Sharing","Partners",
AK1996="Sites strategiques &amp; DataCenter","SST &amp; DC",
AK1996="Exclu","Exclu",
AK1996="SAT","SAT",
AK1996="SPARE-ISSUE","SPARE-ISSUE",
AK1996="Fiber CAmtel","TRANS_FO_CAMTEL",
AK1996="Fiber AOF","Fiber AOF",
AK1996="Projet OCM (HUAWEI)","TRAVAUX-HUAWEI",
AK1996="Projet OCM (NOKIA)","TRAVAUX-NOKIA",
AK1996="ACCESS-ISSUE","ACCESS-ISSUE",
AK1996="Projet OCM (ZTE, NOKIA, autres projets)","TRAVAUX OCM",
AK1996="No root CAuse","No root cause",
AK1996="ODU HS","PDH",
AK1996="IP &amp; VLAN","PDH",
AK1996="Warehouse HUAWEI","SPARE-ISSUE",
AK1996="SPARE-HS","SPARE-ISSUE",
AK1996="Power Telco","BSS",AK1996="no impacts","no impacts"
),"")</f>
        <v>No root cause</v>
      </c>
      <c r="AJ1996" s="56" t="str" cm="1">
        <f t="array" ref="AJ1996">IFERROR(_xlfn.IFS(
AK1996="MPR ISSUE","TX ISSUE",
AK1996="BSS Hardware Issue","RAN ISSUE",
AK1996="Sites strategiques, MLL, Pylone, etc.","ENVTECH",
AK1996="AKTIVCO DEFAUT GE &amp; POWER Cabinet","POWER ISSUE",
AK1996="AKTIVCO Coupure ENEO &amp; Baisse de tension","POWER ISSUE",
AK1996="Coupure ENEO &amp; Baisse de tension","POWER ISSUE",
AK1996="Defaut GE &amp; POWER Cabinet","POWER ISSUE",
AK1996="Sharing","POWER ISSUE",
AK1996="Sites strategiques &amp; DataCenter","POWER ISSUE",
AK1996="Exclu","Exclu",
AK1996="SAT","TX ISSUE",
AK1996="SPARE-ISSUE","SPARE-ISSUE",
AK1996="Fiber CAmtel","TX ISSUE",
AK1996="Fiber AOF","TX ISSUE",
AK1996="Projet OCM (HUAWEI)","TRAVAUX-HUAWEI",
AK1996="Projet OCM (NOKIA)","TRAVAUX -NOKIA",
AK1996="ACCESS-ISSUE","ACCESS-ISSUE",
AK1996="Projet OCM (ZTE, NOKIA, autres projets)","TRAVAUX OCM",
AK1996="No root CAuse","No root cause",
AK1996="ODU HS","TX ISSUE",
AK1996="IP &amp; VLAN","TX ISSUE",
AK1996="Warehouse HUAWEI","SPARE-ISSUE",
AK1996="SPARE-HS","SPARE-ISSUE",
AK1996="Power Telco","RAN ISSUE",AK1996="no impacts","no impacts"
),"")</f>
        <v>No root cause</v>
      </c>
      <c r="AK1996" s="81" t="s">
        <v>5620</v>
      </c>
      <c r="AL1996" s="56" t="str" cm="1">
        <f t="array" ref="AL1996">IFERROR(_xlfn.IFS(
AK1996="MPR ISSUE","ACTIVE",
AK1996="BSS Hardware Issue","ACTIVE",
AK1996="Sites strategiques, MLL, Pylone, etc.","PASSIVE",
AK1996="AKTIVCO DEFAUT GE &amp; POWER Cabinet","PASSIVE",
AK1996="AKTIVCO Coupure ENEO &amp; Baisse de tension","PASSIVE",
AK1996="Coupure ENEO &amp; Baisse de tension","PASSIVE",
AK1996="Defaut GE &amp; POWER Cabinet","PASSIVE",
AK1996="Sharing","PASSIVE",
AK1996="Sites strategiques &amp; DataCenter","PASSIVE",
AK1996="Exclu","Exclu",
AK1996="SAT","ACTIVE",
AK1996="SPARE-ISSUE","SPARE-ISSUE",
AK1996="Fiber CAmtel","ACTIVE",
AK1996="Fiber AOF","ACTIVE",
AK1996="Projet OCM (HUAWEI)","PLANNED WORKS",
AK1996="Projet OCM (NOKIA)","PLANNED WORKS",
AK1996="ACCESS-ISSUE","ACCESS-ISSUE",
AK1996="Projet OCM (ZTE, NOKIA, autres projets)","PLANNED WORKS",
AK1996="No root CAuse","No root cause",
AK1996="ODU HS","ACTIVE",
AK1996="IP &amp; VLAN","ACTIVE",
AK1996="Warehouse HUAWEI","SPARE-ISSUE",
AK1996="SPARE-HS","SPARE-ISSUE",
AK1996="Power Telco","ACTIVE", AK1996="no impacts","no impacts"
),"")</f>
        <v>No root cause</v>
      </c>
      <c r="AM1996" s="108" t="s">
        <v>5537</v>
      </c>
      <c r="AN1996" s="117" t="s">
        <v>5250</v>
      </c>
      <c r="AP1996" s="23" t="s">
        <v>5537</v>
      </c>
      <c r="AQ1996" s="23" t="s">
        <v>5537</v>
      </c>
      <c r="AR1996" s="7"/>
      <c r="AS1996" s="6"/>
      <c r="AT1996" s="7"/>
      <c r="AU1996" s="3" t="s">
        <v>5537</v>
      </c>
      <c r="AV1996" s="24" t="s">
        <v>5537</v>
      </c>
      <c r="AW1996" s="24" t="s">
        <v>5537</v>
      </c>
      <c r="AX1996" s="24" t="s">
        <v>5537</v>
      </c>
      <c r="AY1996" s="24" t="s">
        <v>5537</v>
      </c>
      <c r="AZ1996" s="24" t="s">
        <v>5537</v>
      </c>
      <c r="BA1996" s="24" t="s">
        <v>5537</v>
      </c>
      <c r="BB1996" s="24" t="s">
        <v>5537</v>
      </c>
      <c r="BC1996" s="24" t="s">
        <v>5537</v>
      </c>
      <c r="BD1996" s="24" t="s">
        <v>5537</v>
      </c>
      <c r="BE1996" s="24" t="s">
        <v>5537</v>
      </c>
      <c r="BF1996" s="24" t="s">
        <v>5537</v>
      </c>
      <c r="BG1996" s="24" t="s">
        <v>5537</v>
      </c>
      <c r="BH1996" s="24" t="s">
        <v>5537</v>
      </c>
      <c r="BI1996" s="9" t="s">
        <v>5537</v>
      </c>
      <c r="BJ1996" s="14"/>
      <c r="BK1996" s="14" t="s">
        <v>5537</v>
      </c>
      <c r="BL1996" s="14" t="str">
        <f>_xlfn.XLOOKUP(B1996,'[4]cell downs 18042026 17h'!$B:$B,'[4]cell downs 18042026 17h'!$B:$B,"")</f>
        <v/>
      </c>
      <c r="BM1996" s="14" t="str">
        <f>_xlfn.XLOOKUP(B1996,'[5]Cells Huawei 19042026 15h'!$B:$B,'[5]Cells Huawei 19042026 15h'!$B:$B,"")</f>
        <v/>
      </c>
      <c r="BN1996" s="9" t="str">
        <f>_xlfn.XLOOKUP(B1996,'[6]cells down 19042026 9H40'!$B:$B,'[6]cells down 19042026 9H40'!$B:$B,"")</f>
        <v/>
      </c>
      <c r="BO1996" s="9" t="s">
        <v>5250</v>
      </c>
      <c r="BP1996" s="9" t="s">
        <v>12</v>
      </c>
    </row>
    <row r="1997" spans="1:68" s="9" customFormat="1" x14ac:dyDescent="0.35">
      <c r="A1997" s="1" t="s">
        <v>1485</v>
      </c>
      <c r="B1997" s="8" t="s">
        <v>2538</v>
      </c>
      <c r="C1997" s="3" t="str">
        <f>_xlfn.XLOOKUP(B1997,'[1]daily break down'!$D:$D,'[1]daily break down'!$E:$E,"")</f>
        <v>EXTREME-NORD</v>
      </c>
      <c r="D1997" s="1" t="s">
        <v>11</v>
      </c>
      <c r="E1997" s="1" t="s">
        <v>66</v>
      </c>
      <c r="F1997" s="3" t="s">
        <v>55</v>
      </c>
      <c r="G1997" s="1" t="s">
        <v>1485</v>
      </c>
      <c r="H1997" s="40" t="str">
        <f>_xlfn.XLOOKUP(B1997,[2]CALCULATION!$B:$B,[2]CALCULATION!$H:$H,"")</f>
        <v>NOKIA</v>
      </c>
      <c r="I1997" s="34">
        <v>0</v>
      </c>
      <c r="J1997" s="34">
        <v>0</v>
      </c>
      <c r="K1997" s="34">
        <v>0</v>
      </c>
      <c r="L1997" s="34">
        <v>0</v>
      </c>
      <c r="M1997" s="34">
        <v>0</v>
      </c>
      <c r="N1997" s="34">
        <v>0</v>
      </c>
      <c r="O1997" s="34">
        <v>0</v>
      </c>
      <c r="P1997" s="34">
        <v>0</v>
      </c>
      <c r="Q1997" s="34">
        <v>0</v>
      </c>
      <c r="R1997" s="34">
        <v>0</v>
      </c>
      <c r="S1997" s="109">
        <v>0</v>
      </c>
      <c r="T1997" s="109">
        <f>_xlfn.XLOOKUP(B1997,'[3]Nur des jours'!$B:$B,'[3]Nur des jours'!$U:$U,"")</f>
        <v>0</v>
      </c>
      <c r="U1997" s="109">
        <v>0</v>
      </c>
      <c r="V1997" s="109">
        <v>0</v>
      </c>
      <c r="W1997" s="109">
        <v>0</v>
      </c>
      <c r="X1997" s="109">
        <v>0</v>
      </c>
      <c r="Y1997" s="109">
        <v>0</v>
      </c>
      <c r="Z1997" s="109">
        <v>0</v>
      </c>
      <c r="AA1997" s="109">
        <v>0</v>
      </c>
      <c r="AB1997" s="109">
        <v>0</v>
      </c>
      <c r="AC1997" s="109">
        <v>0</v>
      </c>
      <c r="AD1997" s="109">
        <v>0</v>
      </c>
      <c r="AE1997" s="109">
        <v>0</v>
      </c>
      <c r="AF1997" s="109">
        <v>0</v>
      </c>
      <c r="AG1997" s="57" t="str">
        <f>_xlfn.XLOOKUP(B1997,[3]CALCULATION!$B:$B,[3]CALCULATION!$M:$M,"")</f>
        <v>Insecurity</v>
      </c>
      <c r="AH1997" s="57"/>
      <c r="AI1997" s="56" t="str" cm="1">
        <f t="array" ref="AI1997">IFERROR(_xlfn.IFS(
AK1997="MPR ISSUE","PDH",
AK1997="BSS Hardware Issue","BSS",
AK1997="Sites strategiques, MLL, Pylone, etc.","ENVTECH",
AK1997="AKTIVCO DEFAUT GE &amp; POWER Cabinet","AKTIVCO",
AK1997="AKTIVCO Coupure ENEO &amp; Baisse de tension","AKTIVCO GRID ONLY",
AK1997="Coupure ENEO &amp; Baisse de tension","IHS GRID ONLY",
AK1997="Defaut GE &amp; POWER Cabinet","IHS",
AK1997="Sharing","Partners",
AK1997="Sites strategiques &amp; DataCenter","SST &amp; DC",
AK1997="Exclu","Exclu",
AK1997="SAT","SAT",
AK1997="SPARE-ISSUE","SPARE-ISSUE",
AK1997="Fiber CAmtel","TRANS_FO_CAMTEL",
AK1997="Fiber AOF","Fiber AOF",
AK1997="Projet OCM (HUAWEI)","TRAVAUX-HUAWEI",
AK1997="Projet OCM (NOKIA)","TRAVAUX-NOKIA",
AK1997="ACCESS-ISSUE","ACCESS-ISSUE",
AK1997="Projet OCM (ZTE, NOKIA, autres projets)","TRAVAUX OCM",
AK1997="No root CAuse","No root cause",
AK1997="ODU HS","PDH",
AK1997="IP &amp; VLAN","PDH",
AK1997="Warehouse HUAWEI","SPARE-ISSUE",
AK1997="SPARE-HS","SPARE-ISSUE",
AK1997="Power Telco","BSS",AK1997="no impacts","no impacts"
),"")</f>
        <v>No root cause</v>
      </c>
      <c r="AJ1997" s="56" t="str" cm="1">
        <f t="array" ref="AJ1997">IFERROR(_xlfn.IFS(
AK1997="MPR ISSUE","TX ISSUE",
AK1997="BSS Hardware Issue","RAN ISSUE",
AK1997="Sites strategiques, MLL, Pylone, etc.","ENVTECH",
AK1997="AKTIVCO DEFAUT GE &amp; POWER Cabinet","POWER ISSUE",
AK1997="AKTIVCO Coupure ENEO &amp; Baisse de tension","POWER ISSUE",
AK1997="Coupure ENEO &amp; Baisse de tension","POWER ISSUE",
AK1997="Defaut GE &amp; POWER Cabinet","POWER ISSUE",
AK1997="Sharing","POWER ISSUE",
AK1997="Sites strategiques &amp; DataCenter","POWER ISSUE",
AK1997="Exclu","Exclu",
AK1997="SAT","TX ISSUE",
AK1997="SPARE-ISSUE","SPARE-ISSUE",
AK1997="Fiber CAmtel","TX ISSUE",
AK1997="Fiber AOF","TX ISSUE",
AK1997="Projet OCM (HUAWEI)","TRAVAUX-HUAWEI",
AK1997="Projet OCM (NOKIA)","TRAVAUX -NOKIA",
AK1997="ACCESS-ISSUE","ACCESS-ISSUE",
AK1997="Projet OCM (ZTE, NOKIA, autres projets)","TRAVAUX OCM",
AK1997="No root CAuse","No root cause",
AK1997="ODU HS","TX ISSUE",
AK1997="IP &amp; VLAN","TX ISSUE",
AK1997="Warehouse HUAWEI","SPARE-ISSUE",
AK1997="SPARE-HS","SPARE-ISSUE",
AK1997="Power Telco","RAN ISSUE",AK1997="no impacts","no impacts"
),"")</f>
        <v>No root cause</v>
      </c>
      <c r="AK1997" s="81" t="s">
        <v>5620</v>
      </c>
      <c r="AL1997" s="56" t="str" cm="1">
        <f t="array" ref="AL1997">IFERROR(_xlfn.IFS(
AK1997="MPR ISSUE","ACTIVE",
AK1997="BSS Hardware Issue","ACTIVE",
AK1997="Sites strategiques, MLL, Pylone, etc.","PASSIVE",
AK1997="AKTIVCO DEFAUT GE &amp; POWER Cabinet","PASSIVE",
AK1997="AKTIVCO Coupure ENEO &amp; Baisse de tension","PASSIVE",
AK1997="Coupure ENEO &amp; Baisse de tension","PASSIVE",
AK1997="Defaut GE &amp; POWER Cabinet","PASSIVE",
AK1997="Sharing","PASSIVE",
AK1997="Sites strategiques &amp; DataCenter","PASSIVE",
AK1997="Exclu","Exclu",
AK1997="SAT","ACTIVE",
AK1997="SPARE-ISSUE","SPARE-ISSUE",
AK1997="Fiber CAmtel","ACTIVE",
AK1997="Fiber AOF","ACTIVE",
AK1997="Projet OCM (HUAWEI)","PLANNED WORKS",
AK1997="Projet OCM (NOKIA)","PLANNED WORKS",
AK1997="ACCESS-ISSUE","ACCESS-ISSUE",
AK1997="Projet OCM (ZTE, NOKIA, autres projets)","PLANNED WORKS",
AK1997="No root CAuse","No root cause",
AK1997="ODU HS","ACTIVE",
AK1997="IP &amp; VLAN","ACTIVE",
AK1997="Warehouse HUAWEI","SPARE-ISSUE",
AK1997="SPARE-HS","SPARE-ISSUE",
AK1997="Power Telco","ACTIVE", AK1997="no impacts","no impacts"
),"")</f>
        <v>No root cause</v>
      </c>
      <c r="AM1997" s="108" t="s">
        <v>5537</v>
      </c>
      <c r="AN1997" s="117" t="s">
        <v>2538</v>
      </c>
      <c r="AP1997" s="23" t="s">
        <v>5537</v>
      </c>
      <c r="AQ1997" s="23" t="s">
        <v>5537</v>
      </c>
      <c r="AR1997" s="7"/>
      <c r="AS1997" s="6"/>
      <c r="AT1997" s="7"/>
      <c r="AU1997" s="3" t="s">
        <v>5537</v>
      </c>
      <c r="AV1997" s="24" t="s">
        <v>5537</v>
      </c>
      <c r="AW1997" s="24" t="s">
        <v>5537</v>
      </c>
      <c r="AX1997" s="24" t="s">
        <v>5537</v>
      </c>
      <c r="AY1997" s="24" t="s">
        <v>5537</v>
      </c>
      <c r="AZ1997" s="24" t="s">
        <v>5537</v>
      </c>
      <c r="BA1997" s="24" t="s">
        <v>5537</v>
      </c>
      <c r="BB1997" s="24" t="s">
        <v>5537</v>
      </c>
      <c r="BC1997" s="24" t="s">
        <v>5537</v>
      </c>
      <c r="BD1997" s="24" t="s">
        <v>5537</v>
      </c>
      <c r="BE1997" s="24" t="s">
        <v>5537</v>
      </c>
      <c r="BF1997" s="24" t="s">
        <v>5537</v>
      </c>
      <c r="BG1997" s="24" t="s">
        <v>5537</v>
      </c>
      <c r="BH1997" s="24" t="s">
        <v>5537</v>
      </c>
      <c r="BI1997" s="9" t="s">
        <v>5537</v>
      </c>
      <c r="BJ1997" s="14"/>
      <c r="BK1997" s="14" t="s">
        <v>5537</v>
      </c>
      <c r="BL1997" s="14" t="str">
        <f>_xlfn.XLOOKUP(B1997,'[4]cell downs 18042026 17h'!$B:$B,'[4]cell downs 18042026 17h'!$B:$B,"")</f>
        <v/>
      </c>
      <c r="BM1997" s="14" t="str">
        <f>_xlfn.XLOOKUP(B1997,'[5]Cells Huawei 19042026 15h'!$B:$B,'[5]Cells Huawei 19042026 15h'!$B:$B,"")</f>
        <v/>
      </c>
      <c r="BN1997" s="9" t="str">
        <f>_xlfn.XLOOKUP(B1997,'[6]cells down 19042026 9H40'!$B:$B,'[6]cells down 19042026 9H40'!$B:$B,"")</f>
        <v/>
      </c>
      <c r="BO1997" s="9" t="s">
        <v>2538</v>
      </c>
      <c r="BP1997" s="9" t="s">
        <v>5537</v>
      </c>
    </row>
    <row r="1998" spans="1:68" s="9" customFormat="1" x14ac:dyDescent="0.35">
      <c r="A1998" s="1" t="s">
        <v>4129</v>
      </c>
      <c r="B1998" s="8" t="s">
        <v>4130</v>
      </c>
      <c r="C1998" s="3" t="str">
        <f>_xlfn.XLOOKUP(B1998,'[1]daily break down'!$D:$D,'[1]daily break down'!$E:$E,"")</f>
        <v>OUEST</v>
      </c>
      <c r="D1998" s="1" t="s">
        <v>21</v>
      </c>
      <c r="E1998" s="1" t="s">
        <v>122</v>
      </c>
      <c r="F1998" s="3" t="s">
        <v>102</v>
      </c>
      <c r="G1998" s="1" t="s">
        <v>4129</v>
      </c>
      <c r="H1998" s="39" t="str">
        <f>_xlfn.XLOOKUP(B1998,[2]CALCULATION!$B:$B,[2]CALCULATION!$H:$H,"")</f>
        <v>HUAWEI</v>
      </c>
      <c r="I1998" s="34">
        <v>0</v>
      </c>
      <c r="J1998" s="34">
        <v>0</v>
      </c>
      <c r="K1998" s="34">
        <v>0</v>
      </c>
      <c r="L1998" s="34">
        <v>0</v>
      </c>
      <c r="M1998" s="34">
        <v>0</v>
      </c>
      <c r="N1998" s="34">
        <v>0</v>
      </c>
      <c r="O1998" s="34">
        <v>0</v>
      </c>
      <c r="P1998" s="34">
        <v>0</v>
      </c>
      <c r="Q1998" s="34">
        <v>0</v>
      </c>
      <c r="R1998" s="34">
        <v>0</v>
      </c>
      <c r="S1998" s="109">
        <v>0</v>
      </c>
      <c r="T1998" s="109">
        <f>_xlfn.XLOOKUP(B1998,'[3]Nur des jours'!$B:$B,'[3]Nur des jours'!$U:$U,"")</f>
        <v>0</v>
      </c>
      <c r="U1998" s="109">
        <v>0</v>
      </c>
      <c r="V1998" s="109">
        <v>0</v>
      </c>
      <c r="W1998" s="109">
        <v>0</v>
      </c>
      <c r="X1998" s="109">
        <v>0</v>
      </c>
      <c r="Y1998" s="109">
        <v>0</v>
      </c>
      <c r="Z1998" s="109">
        <v>0</v>
      </c>
      <c r="AA1998" s="109">
        <v>0</v>
      </c>
      <c r="AB1998" s="109">
        <v>0</v>
      </c>
      <c r="AC1998" s="109">
        <v>0</v>
      </c>
      <c r="AD1998" s="109">
        <v>0</v>
      </c>
      <c r="AE1998" s="109">
        <v>0</v>
      </c>
      <c r="AF1998" s="109">
        <v>0</v>
      </c>
      <c r="AG1998" s="57" t="str">
        <f>_xlfn.XLOOKUP(B1998,[3]CALCULATION!$B:$B,[3]CALCULATION!$M:$M,"")</f>
        <v>Operationnel</v>
      </c>
      <c r="AH1998" s="57"/>
      <c r="AI1998" s="56" t="str" cm="1">
        <f t="array" ref="AI1998">IFERROR(_xlfn.IFS(
AK1998="MPR ISSUE","PDH",
AK1998="BSS Hardware Issue","BSS",
AK1998="Sites strategiques, MLL, Pylone, etc.","ENVTECH",
AK1998="AKTIVCO DEFAUT GE &amp; POWER Cabinet","AKTIVCO",
AK1998="AKTIVCO Coupure ENEO &amp; Baisse de tension","AKTIVCO GRID ONLY",
AK1998="Coupure ENEO &amp; Baisse de tension","IHS GRID ONLY",
AK1998="Defaut GE &amp; POWER Cabinet","IHS",
AK1998="Sharing","Partners",
AK1998="Sites strategiques &amp; DataCenter","SST &amp; DC",
AK1998="Exclu","Exclu",
AK1998="SAT","SAT",
AK1998="SPARE-ISSUE","SPARE-ISSUE",
AK1998="Fiber CAmtel","TRANS_FO_CAMTEL",
AK1998="Fiber AOF","Fiber AOF",
AK1998="Projet OCM (HUAWEI)","TRAVAUX-HUAWEI",
AK1998="Projet OCM (NOKIA)","TRAVAUX-NOKIA",
AK1998="ACCESS-ISSUE","ACCESS-ISSUE",
AK1998="Projet OCM (ZTE, NOKIA, autres projets)","TRAVAUX OCM",
AK1998="No root CAuse","No root cause",
AK1998="ODU HS","PDH",
AK1998="IP &amp; VLAN","PDH",
AK1998="Warehouse HUAWEI","SPARE-ISSUE",
AK1998="SPARE-HS","SPARE-ISSUE",
AK1998="Power Telco","BSS",AK1998="no impacts","no impacts"
),"")</f>
        <v>No root cause</v>
      </c>
      <c r="AJ1998" s="56" t="str" cm="1">
        <f t="array" ref="AJ1998">IFERROR(_xlfn.IFS(
AK1998="MPR ISSUE","TX ISSUE",
AK1998="BSS Hardware Issue","RAN ISSUE",
AK1998="Sites strategiques, MLL, Pylone, etc.","ENVTECH",
AK1998="AKTIVCO DEFAUT GE &amp; POWER Cabinet","POWER ISSUE",
AK1998="AKTIVCO Coupure ENEO &amp; Baisse de tension","POWER ISSUE",
AK1998="Coupure ENEO &amp; Baisse de tension","POWER ISSUE",
AK1998="Defaut GE &amp; POWER Cabinet","POWER ISSUE",
AK1998="Sharing","POWER ISSUE",
AK1998="Sites strategiques &amp; DataCenter","POWER ISSUE",
AK1998="Exclu","Exclu",
AK1998="SAT","TX ISSUE",
AK1998="SPARE-ISSUE","SPARE-ISSUE",
AK1998="Fiber CAmtel","TX ISSUE",
AK1998="Fiber AOF","TX ISSUE",
AK1998="Projet OCM (HUAWEI)","TRAVAUX-HUAWEI",
AK1998="Projet OCM (NOKIA)","TRAVAUX -NOKIA",
AK1998="ACCESS-ISSUE","ACCESS-ISSUE",
AK1998="Projet OCM (ZTE, NOKIA, autres projets)","TRAVAUX OCM",
AK1998="No root CAuse","No root cause",
AK1998="ODU HS","TX ISSUE",
AK1998="IP &amp; VLAN","TX ISSUE",
AK1998="Warehouse HUAWEI","SPARE-ISSUE",
AK1998="SPARE-HS","SPARE-ISSUE",
AK1998="Power Telco","RAN ISSUE",AK1998="no impacts","no impacts"
),"")</f>
        <v>No root cause</v>
      </c>
      <c r="AK1998" s="81" t="s">
        <v>5620</v>
      </c>
      <c r="AL1998" s="56" t="str" cm="1">
        <f t="array" ref="AL1998">IFERROR(_xlfn.IFS(
AK1998="MPR ISSUE","ACTIVE",
AK1998="BSS Hardware Issue","ACTIVE",
AK1998="Sites strategiques, MLL, Pylone, etc.","PASSIVE",
AK1998="AKTIVCO DEFAUT GE &amp; POWER Cabinet","PASSIVE",
AK1998="AKTIVCO Coupure ENEO &amp; Baisse de tension","PASSIVE",
AK1998="Coupure ENEO &amp; Baisse de tension","PASSIVE",
AK1998="Defaut GE &amp; POWER Cabinet","PASSIVE",
AK1998="Sharing","PASSIVE",
AK1998="Sites strategiques &amp; DataCenter","PASSIVE",
AK1998="Exclu","Exclu",
AK1998="SAT","ACTIVE",
AK1998="SPARE-ISSUE","SPARE-ISSUE",
AK1998="Fiber CAmtel","ACTIVE",
AK1998="Fiber AOF","ACTIVE",
AK1998="Projet OCM (HUAWEI)","PLANNED WORKS",
AK1998="Projet OCM (NOKIA)","PLANNED WORKS",
AK1998="ACCESS-ISSUE","ACCESS-ISSUE",
AK1998="Projet OCM (ZTE, NOKIA, autres projets)","PLANNED WORKS",
AK1998="No root CAuse","No root cause",
AK1998="ODU HS","ACTIVE",
AK1998="IP &amp; VLAN","ACTIVE",
AK1998="Warehouse HUAWEI","SPARE-ISSUE",
AK1998="SPARE-HS","SPARE-ISSUE",
AK1998="Power Telco","ACTIVE", AK1998="no impacts","no impacts"
),"")</f>
        <v>No root cause</v>
      </c>
      <c r="AM1998" s="108" t="s">
        <v>5537</v>
      </c>
      <c r="AN1998" s="117" t="s">
        <v>4130</v>
      </c>
      <c r="AP1998" s="23" t="s">
        <v>5537</v>
      </c>
      <c r="AQ1998" s="23" t="s">
        <v>5537</v>
      </c>
      <c r="AR1998" s="7"/>
      <c r="AS1998" s="6"/>
      <c r="AT1998" s="7"/>
      <c r="AU1998" s="3" t="s">
        <v>5537</v>
      </c>
      <c r="AV1998" s="24" t="s">
        <v>5537</v>
      </c>
      <c r="AW1998" s="24" t="s">
        <v>5537</v>
      </c>
      <c r="AX1998" s="24" t="s">
        <v>5537</v>
      </c>
      <c r="AY1998" s="24" t="s">
        <v>5537</v>
      </c>
      <c r="AZ1998" s="24" t="s">
        <v>5537</v>
      </c>
      <c r="BA1998" s="24" t="s">
        <v>5537</v>
      </c>
      <c r="BB1998" s="24" t="s">
        <v>5537</v>
      </c>
      <c r="BC1998" s="24" t="s">
        <v>5537</v>
      </c>
      <c r="BD1998" s="24" t="s">
        <v>5537</v>
      </c>
      <c r="BE1998" s="24" t="s">
        <v>5537</v>
      </c>
      <c r="BF1998" s="24" t="s">
        <v>5537</v>
      </c>
      <c r="BG1998" s="24" t="s">
        <v>5537</v>
      </c>
      <c r="BH1998" s="24" t="s">
        <v>5537</v>
      </c>
      <c r="BI1998" s="9" t="s">
        <v>5537</v>
      </c>
      <c r="BJ1998" s="14"/>
      <c r="BK1998" s="14" t="s">
        <v>5537</v>
      </c>
      <c r="BL1998" s="14" t="str">
        <f>_xlfn.XLOOKUP(B1998,'[4]cell downs 18042026 17h'!$B:$B,'[4]cell downs 18042026 17h'!$B:$B,"")</f>
        <v/>
      </c>
      <c r="BM1998" s="14" t="str">
        <f>_xlfn.XLOOKUP(B1998,'[5]Cells Huawei 19042026 15h'!$B:$B,'[5]Cells Huawei 19042026 15h'!$B:$B,"")</f>
        <v>OST_275</v>
      </c>
      <c r="BN1998" s="9" t="str">
        <f>_xlfn.XLOOKUP(B1998,'[6]cells down 19042026 9H40'!$B:$B,'[6]cells down 19042026 9H40'!$B:$B,"")</f>
        <v/>
      </c>
      <c r="BO1998" s="9" t="s">
        <v>5537</v>
      </c>
      <c r="BP1998" s="9" t="s">
        <v>12</v>
      </c>
    </row>
    <row r="1999" spans="1:68" s="9" customFormat="1" x14ac:dyDescent="0.35">
      <c r="A1999" s="1" t="s">
        <v>4551</v>
      </c>
      <c r="B1999" s="8" t="s">
        <v>4552</v>
      </c>
      <c r="C1999" s="3" t="str">
        <f>_xlfn.XLOOKUP(B1999,'[1]daily break down'!$D:$D,'[1]daily break down'!$E:$E,"")</f>
        <v>Yaounde</v>
      </c>
      <c r="D1999" s="1" t="s">
        <v>11</v>
      </c>
      <c r="E1999" s="1" t="s">
        <v>114</v>
      </c>
      <c r="F1999" s="3" t="s">
        <v>37</v>
      </c>
      <c r="G1999" s="1" t="s">
        <v>38</v>
      </c>
      <c r="H1999" s="40" t="str">
        <f>_xlfn.XLOOKUP(B1999,[2]CALCULATION!$B:$B,[2]CALCULATION!$H:$H,"")</f>
        <v>NOKIA</v>
      </c>
      <c r="I1999" s="34">
        <v>0</v>
      </c>
      <c r="J1999" s="34">
        <v>0</v>
      </c>
      <c r="K1999" s="34">
        <v>0</v>
      </c>
      <c r="L1999" s="34">
        <v>0</v>
      </c>
      <c r="M1999" s="34">
        <v>0</v>
      </c>
      <c r="N1999" s="34">
        <v>0</v>
      </c>
      <c r="O1999" s="34">
        <v>0</v>
      </c>
      <c r="P1999" s="34">
        <v>0</v>
      </c>
      <c r="Q1999" s="34">
        <v>0</v>
      </c>
      <c r="R1999" s="34">
        <v>0</v>
      </c>
      <c r="S1999" s="109">
        <v>0</v>
      </c>
      <c r="T1999" s="109">
        <f>_xlfn.XLOOKUP(B1999,'[3]Nur des jours'!$B:$B,'[3]Nur des jours'!$U:$U,"")</f>
        <v>0</v>
      </c>
      <c r="U1999" s="109">
        <v>0</v>
      </c>
      <c r="V1999" s="109">
        <v>0</v>
      </c>
      <c r="W1999" s="109">
        <v>0</v>
      </c>
      <c r="X1999" s="109">
        <v>0</v>
      </c>
      <c r="Y1999" s="109">
        <v>0</v>
      </c>
      <c r="Z1999" s="109">
        <v>0</v>
      </c>
      <c r="AA1999" s="109">
        <v>0</v>
      </c>
      <c r="AB1999" s="109">
        <v>0</v>
      </c>
      <c r="AC1999" s="109">
        <v>0</v>
      </c>
      <c r="AD1999" s="109">
        <v>0</v>
      </c>
      <c r="AE1999" s="109">
        <v>0</v>
      </c>
      <c r="AF1999" s="109">
        <v>0</v>
      </c>
      <c r="AG1999" s="57" t="str">
        <f>_xlfn.XLOOKUP(B1999,[3]CALCULATION!$B:$B,[3]CALCULATION!$M:$M,"")</f>
        <v>EXCLU</v>
      </c>
      <c r="AH1999" s="57"/>
      <c r="AI1999" s="56" t="str" cm="1">
        <f t="array" ref="AI1999">IFERROR(_xlfn.IFS(
AK1999="MPR ISSUE","PDH",
AK1999="BSS Hardware Issue","BSS",
AK1999="Sites strategiques, MLL, Pylone, etc.","ENVTECH",
AK1999="AKTIVCO DEFAUT GE &amp; POWER Cabinet","AKTIVCO",
AK1999="AKTIVCO Coupure ENEO &amp; Baisse de tension","AKTIVCO GRID ONLY",
AK1999="Coupure ENEO &amp; Baisse de tension","IHS GRID ONLY",
AK1999="Defaut GE &amp; POWER Cabinet","IHS",
AK1999="Sharing","Partners",
AK1999="Sites strategiques &amp; DataCenter","SST &amp; DC",
AK1999="Exclu","Exclu",
AK1999="SAT","SAT",
AK1999="SPARE-ISSUE","SPARE-ISSUE",
AK1999="Fiber CAmtel","TRANS_FO_CAMTEL",
AK1999="Fiber AOF","Fiber AOF",
AK1999="Projet OCM (HUAWEI)","TRAVAUX-HUAWEI",
AK1999="Projet OCM (NOKIA)","TRAVAUX-NOKIA",
AK1999="ACCESS-ISSUE","ACCESS-ISSUE",
AK1999="Projet OCM (ZTE, NOKIA, autres projets)","TRAVAUX OCM",
AK1999="No root CAuse","No root cause",
AK1999="ODU HS","PDH",
AK1999="IP &amp; VLAN","PDH",
AK1999="Warehouse HUAWEI","SPARE-ISSUE",
AK1999="SPARE-HS","SPARE-ISSUE",
AK1999="Power Telco","BSS",AK1999="no impacts","no impacts"
),"")</f>
        <v>Exclu</v>
      </c>
      <c r="AJ1999" s="56" t="str" cm="1">
        <f t="array" ref="AJ1999">IFERROR(_xlfn.IFS(
AK1999="MPR ISSUE","TX ISSUE",
AK1999="BSS Hardware Issue","RAN ISSUE",
AK1999="Sites strategiques, MLL, Pylone, etc.","ENVTECH",
AK1999="AKTIVCO DEFAUT GE &amp; POWER Cabinet","POWER ISSUE",
AK1999="AKTIVCO Coupure ENEO &amp; Baisse de tension","POWER ISSUE",
AK1999="Coupure ENEO &amp; Baisse de tension","POWER ISSUE",
AK1999="Defaut GE &amp; POWER Cabinet","POWER ISSUE",
AK1999="Sharing","POWER ISSUE",
AK1999="Sites strategiques &amp; DataCenter","POWER ISSUE",
AK1999="Exclu","Exclu",
AK1999="SAT","TX ISSUE",
AK1999="SPARE-ISSUE","SPARE-ISSUE",
AK1999="Fiber CAmtel","TX ISSUE",
AK1999="Fiber AOF","TX ISSUE",
AK1999="Projet OCM (HUAWEI)","TRAVAUX-HUAWEI",
AK1999="Projet OCM (NOKIA)","TRAVAUX -NOKIA",
AK1999="ACCESS-ISSUE","ACCESS-ISSUE",
AK1999="Projet OCM (ZTE, NOKIA, autres projets)","TRAVAUX OCM",
AK1999="No root CAuse","No root cause",
AK1999="ODU HS","TX ISSUE",
AK1999="IP &amp; VLAN","TX ISSUE",
AK1999="Warehouse HUAWEI","SPARE-ISSUE",
AK1999="SPARE-HS","SPARE-ISSUE",
AK1999="Power Telco","RAN ISSUE",AK1999="no impacts","no impacts"
),"")</f>
        <v>Exclu</v>
      </c>
      <c r="AK1999" s="81" t="s">
        <v>5559</v>
      </c>
      <c r="AL1999" s="56" t="str" cm="1">
        <f t="array" ref="AL1999">IFERROR(_xlfn.IFS(
AK1999="MPR ISSUE","ACTIVE",
AK1999="BSS Hardware Issue","ACTIVE",
AK1999="Sites strategiques, MLL, Pylone, etc.","PASSIVE",
AK1999="AKTIVCO DEFAUT GE &amp; POWER Cabinet","PASSIVE",
AK1999="AKTIVCO Coupure ENEO &amp; Baisse de tension","PASSIVE",
AK1999="Coupure ENEO &amp; Baisse de tension","PASSIVE",
AK1999="Defaut GE &amp; POWER Cabinet","PASSIVE",
AK1999="Sharing","PASSIVE",
AK1999="Sites strategiques &amp; DataCenter","PASSIVE",
AK1999="Exclu","Exclu",
AK1999="SAT","ACTIVE",
AK1999="SPARE-ISSUE","SPARE-ISSUE",
AK1999="Fiber CAmtel","ACTIVE",
AK1999="Fiber AOF","ACTIVE",
AK1999="Projet OCM (HUAWEI)","PLANNED WORKS",
AK1999="Projet OCM (NOKIA)","PLANNED WORKS",
AK1999="ACCESS-ISSUE","ACCESS-ISSUE",
AK1999="Projet OCM (ZTE, NOKIA, autres projets)","PLANNED WORKS",
AK1999="No root CAuse","No root cause",
AK1999="ODU HS","ACTIVE",
AK1999="IP &amp; VLAN","ACTIVE",
AK1999="Warehouse HUAWEI","SPARE-ISSUE",
AK1999="SPARE-HS","SPARE-ISSUE",
AK1999="Power Telco","ACTIVE", AK1999="no impacts","no impacts"
),"")</f>
        <v>Exclu</v>
      </c>
      <c r="AM1999" s="108" t="s">
        <v>5537</v>
      </c>
      <c r="AN1999" s="117" t="s">
        <v>4552</v>
      </c>
      <c r="AP1999" s="23" t="s">
        <v>5537</v>
      </c>
      <c r="AQ1999" s="23" t="s">
        <v>5537</v>
      </c>
      <c r="AR1999" s="7"/>
      <c r="AS1999" s="6"/>
      <c r="AT1999" s="7"/>
      <c r="AU1999" s="3" t="s">
        <v>5537</v>
      </c>
      <c r="AV1999" s="24" t="s">
        <v>5537</v>
      </c>
      <c r="AW1999" s="24" t="s">
        <v>5537</v>
      </c>
      <c r="AX1999" s="24" t="s">
        <v>5537</v>
      </c>
      <c r="AY1999" s="24" t="s">
        <v>5537</v>
      </c>
      <c r="AZ1999" s="24" t="s">
        <v>5537</v>
      </c>
      <c r="BA1999" s="24" t="s">
        <v>5537</v>
      </c>
      <c r="BB1999" s="24" t="s">
        <v>5537</v>
      </c>
      <c r="BC1999" s="24" t="s">
        <v>5537</v>
      </c>
      <c r="BD1999" s="24" t="s">
        <v>5537</v>
      </c>
      <c r="BE1999" s="24" t="s">
        <v>5537</v>
      </c>
      <c r="BF1999" s="24" t="s">
        <v>5537</v>
      </c>
      <c r="BG1999" s="24" t="s">
        <v>5537</v>
      </c>
      <c r="BH1999" s="24" t="s">
        <v>5537</v>
      </c>
      <c r="BI1999" s="9" t="s">
        <v>5537</v>
      </c>
      <c r="BJ1999" s="14"/>
      <c r="BK1999" s="14" t="s">
        <v>5537</v>
      </c>
      <c r="BL1999" s="14" t="str">
        <f>_xlfn.XLOOKUP(B1999,'[4]cell downs 18042026 17h'!$B:$B,'[4]cell downs 18042026 17h'!$B:$B,"")</f>
        <v/>
      </c>
      <c r="BM1999" s="14" t="str">
        <f>_xlfn.XLOOKUP(B1999,'[5]Cells Huawei 19042026 15h'!$B:$B,'[5]Cells Huawei 19042026 15h'!$B:$B,"")</f>
        <v/>
      </c>
      <c r="BN1999" s="9" t="str">
        <f>_xlfn.XLOOKUP(B1999,'[6]cells down 19042026 9H40'!$B:$B,'[6]cells down 19042026 9H40'!$B:$B,"")</f>
        <v/>
      </c>
      <c r="BO1999" s="9" t="s">
        <v>5537</v>
      </c>
      <c r="BP1999" s="9" t="s">
        <v>302</v>
      </c>
    </row>
    <row r="2000" spans="1:68" s="9" customFormat="1" x14ac:dyDescent="0.35">
      <c r="A2000" s="1" t="s">
        <v>4836</v>
      </c>
      <c r="B2000" s="8" t="s">
        <v>4837</v>
      </c>
      <c r="C2000" s="3" t="str">
        <f>_xlfn.XLOOKUP(B2000,'[1]daily break down'!$D:$D,'[1]daily break down'!$E:$E,"")</f>
        <v>Douala</v>
      </c>
      <c r="D2000" s="1" t="s">
        <v>21</v>
      </c>
      <c r="E2000" s="1" t="s">
        <v>30</v>
      </c>
      <c r="F2000" s="3" t="s">
        <v>31</v>
      </c>
      <c r="G2000" s="1" t="s">
        <v>32</v>
      </c>
      <c r="H2000" s="41" t="str">
        <f>_xlfn.XLOOKUP(B2000,[2]CALCULATION!$B:$B,[2]CALCULATION!$H:$H,"")</f>
        <v>ZTE</v>
      </c>
      <c r="I2000" s="34">
        <v>0</v>
      </c>
      <c r="J2000" s="34">
        <v>0</v>
      </c>
      <c r="K2000" s="34">
        <v>0</v>
      </c>
      <c r="L2000" s="34">
        <v>0</v>
      </c>
      <c r="M2000" s="34">
        <v>0</v>
      </c>
      <c r="N2000" s="34">
        <v>0</v>
      </c>
      <c r="O2000" s="34">
        <v>0</v>
      </c>
      <c r="P2000" s="34">
        <v>0</v>
      </c>
      <c r="Q2000" s="34">
        <v>0</v>
      </c>
      <c r="R2000" s="34">
        <v>0</v>
      </c>
      <c r="S2000" s="109">
        <v>0</v>
      </c>
      <c r="T2000" s="109">
        <f>_xlfn.XLOOKUP(B2000,'[3]Nur des jours'!$B:$B,'[3]Nur des jours'!$U:$U,"")</f>
        <v>0</v>
      </c>
      <c r="U2000" s="109">
        <v>0</v>
      </c>
      <c r="V2000" s="109">
        <v>0</v>
      </c>
      <c r="W2000" s="109">
        <v>0</v>
      </c>
      <c r="X2000" s="109">
        <v>0</v>
      </c>
      <c r="Y2000" s="109">
        <v>0</v>
      </c>
      <c r="Z2000" s="109">
        <v>0</v>
      </c>
      <c r="AA2000" s="109">
        <v>0</v>
      </c>
      <c r="AB2000" s="109">
        <v>0</v>
      </c>
      <c r="AC2000" s="109">
        <v>0</v>
      </c>
      <c r="AD2000" s="109">
        <v>0</v>
      </c>
      <c r="AE2000" s="109">
        <v>0</v>
      </c>
      <c r="AF2000" s="109">
        <v>0</v>
      </c>
      <c r="AG2000" s="57" t="str">
        <f>_xlfn.XLOOKUP(B2000,[3]CALCULATION!$B:$B,[3]CALCULATION!$M:$M,"")</f>
        <v>EXCLU</v>
      </c>
      <c r="AH2000" s="57"/>
      <c r="AI2000" s="56" t="str" cm="1">
        <f t="array" ref="AI2000">IFERROR(_xlfn.IFS(
AK2000="MPR ISSUE","PDH",
AK2000="BSS Hardware Issue","BSS",
AK2000="Sites strategiques, MLL, Pylone, etc.","ENVTECH",
AK2000="AKTIVCO DEFAUT GE &amp; POWER Cabinet","AKTIVCO",
AK2000="AKTIVCO Coupure ENEO &amp; Baisse de tension","AKTIVCO GRID ONLY",
AK2000="Coupure ENEO &amp; Baisse de tension","IHS GRID ONLY",
AK2000="Defaut GE &amp; POWER Cabinet","IHS",
AK2000="Sharing","Partners",
AK2000="Sites strategiques &amp; DataCenter","SST &amp; DC",
AK2000="Exclu","Exclu",
AK2000="SAT","SAT",
AK2000="SPARE-ISSUE","SPARE-ISSUE",
AK2000="Fiber CAmtel","TRANS_FO_CAMTEL",
AK2000="Fiber AOF","Fiber AOF",
AK2000="Projet OCM (HUAWEI)","TRAVAUX-HUAWEI",
AK2000="Projet OCM (NOKIA)","TRAVAUX-NOKIA",
AK2000="ACCESS-ISSUE","ACCESS-ISSUE",
AK2000="Projet OCM (ZTE, NOKIA, autres projets)","TRAVAUX OCM",
AK2000="No root CAuse","No root cause",
AK2000="ODU HS","PDH",
AK2000="IP &amp; VLAN","PDH",
AK2000="Warehouse HUAWEI","SPARE-ISSUE",
AK2000="SPARE-HS","SPARE-ISSUE",
AK2000="Power Telco","BSS",AK2000="no impacts","no impacts"
),"")</f>
        <v>Exclu</v>
      </c>
      <c r="AJ2000" s="56" t="str" cm="1">
        <f t="array" ref="AJ2000">IFERROR(_xlfn.IFS(
AK2000="MPR ISSUE","TX ISSUE",
AK2000="BSS Hardware Issue","RAN ISSUE",
AK2000="Sites strategiques, MLL, Pylone, etc.","ENVTECH",
AK2000="AKTIVCO DEFAUT GE &amp; POWER Cabinet","POWER ISSUE",
AK2000="AKTIVCO Coupure ENEO &amp; Baisse de tension","POWER ISSUE",
AK2000="Coupure ENEO &amp; Baisse de tension","POWER ISSUE",
AK2000="Defaut GE &amp; POWER Cabinet","POWER ISSUE",
AK2000="Sharing","POWER ISSUE",
AK2000="Sites strategiques &amp; DataCenter","POWER ISSUE",
AK2000="Exclu","Exclu",
AK2000="SAT","TX ISSUE",
AK2000="SPARE-ISSUE","SPARE-ISSUE",
AK2000="Fiber CAmtel","TX ISSUE",
AK2000="Fiber AOF","TX ISSUE",
AK2000="Projet OCM (HUAWEI)","TRAVAUX-HUAWEI",
AK2000="Projet OCM (NOKIA)","TRAVAUX -NOKIA",
AK2000="ACCESS-ISSUE","ACCESS-ISSUE",
AK2000="Projet OCM (ZTE, NOKIA, autres projets)","TRAVAUX OCM",
AK2000="No root CAuse","No root cause",
AK2000="ODU HS","TX ISSUE",
AK2000="IP &amp; VLAN","TX ISSUE",
AK2000="Warehouse HUAWEI","SPARE-ISSUE",
AK2000="SPARE-HS","SPARE-ISSUE",
AK2000="Power Telco","RAN ISSUE",AK2000="no impacts","no impacts"
),"")</f>
        <v>Exclu</v>
      </c>
      <c r="AK2000" s="81" t="s">
        <v>5559</v>
      </c>
      <c r="AL2000" s="56" t="str" cm="1">
        <f t="array" ref="AL2000">IFERROR(_xlfn.IFS(
AK2000="MPR ISSUE","ACTIVE",
AK2000="BSS Hardware Issue","ACTIVE",
AK2000="Sites strategiques, MLL, Pylone, etc.","PASSIVE",
AK2000="AKTIVCO DEFAUT GE &amp; POWER Cabinet","PASSIVE",
AK2000="AKTIVCO Coupure ENEO &amp; Baisse de tension","PASSIVE",
AK2000="Coupure ENEO &amp; Baisse de tension","PASSIVE",
AK2000="Defaut GE &amp; POWER Cabinet","PASSIVE",
AK2000="Sharing","PASSIVE",
AK2000="Sites strategiques &amp; DataCenter","PASSIVE",
AK2000="Exclu","Exclu",
AK2000="SAT","ACTIVE",
AK2000="SPARE-ISSUE","SPARE-ISSUE",
AK2000="Fiber CAmtel","ACTIVE",
AK2000="Fiber AOF","ACTIVE",
AK2000="Projet OCM (HUAWEI)","PLANNED WORKS",
AK2000="Projet OCM (NOKIA)","PLANNED WORKS",
AK2000="ACCESS-ISSUE","ACCESS-ISSUE",
AK2000="Projet OCM (ZTE, NOKIA, autres projets)","PLANNED WORKS",
AK2000="No root CAuse","No root cause",
AK2000="ODU HS","ACTIVE",
AK2000="IP &amp; VLAN","ACTIVE",
AK2000="Warehouse HUAWEI","SPARE-ISSUE",
AK2000="SPARE-HS","SPARE-ISSUE",
AK2000="Power Telco","ACTIVE", AK2000="no impacts","no impacts"
),"")</f>
        <v>Exclu</v>
      </c>
      <c r="AM2000" s="108" t="s">
        <v>5537</v>
      </c>
      <c r="AN2000" s="117" t="s">
        <v>4837</v>
      </c>
      <c r="AP2000" s="23" t="s">
        <v>5537</v>
      </c>
      <c r="AQ2000" s="23" t="s">
        <v>5537</v>
      </c>
      <c r="AR2000" s="7"/>
      <c r="AS2000" s="6"/>
      <c r="AT2000" s="7"/>
      <c r="AU2000" s="3" t="s">
        <v>5537</v>
      </c>
      <c r="AV2000" s="24" t="s">
        <v>5537</v>
      </c>
      <c r="AW2000" s="24" t="s">
        <v>5537</v>
      </c>
      <c r="AX2000" s="24" t="s">
        <v>5537</v>
      </c>
      <c r="AY2000" s="24" t="s">
        <v>5537</v>
      </c>
      <c r="AZ2000" s="24" t="s">
        <v>5537</v>
      </c>
      <c r="BA2000" s="24" t="s">
        <v>5537</v>
      </c>
      <c r="BB2000" s="24" t="s">
        <v>5537</v>
      </c>
      <c r="BC2000" s="24" t="s">
        <v>5537</v>
      </c>
      <c r="BD2000" s="24" t="s">
        <v>5537</v>
      </c>
      <c r="BE2000" s="24" t="s">
        <v>5537</v>
      </c>
      <c r="BF2000" s="24" t="s">
        <v>5537</v>
      </c>
      <c r="BG2000" s="24" t="s">
        <v>5537</v>
      </c>
      <c r="BH2000" s="24" t="s">
        <v>5537</v>
      </c>
      <c r="BI2000" s="9" t="s">
        <v>5537</v>
      </c>
      <c r="BJ2000" s="14"/>
      <c r="BK2000" s="14" t="s">
        <v>5537</v>
      </c>
      <c r="BL2000" s="14" t="str">
        <f>_xlfn.XLOOKUP(B2000,'[4]cell downs 18042026 17h'!$B:$B,'[4]cell downs 18042026 17h'!$B:$B,"")</f>
        <v/>
      </c>
      <c r="BM2000" s="14" t="str">
        <f>_xlfn.XLOOKUP(B2000,'[5]Cells Huawei 19042026 15h'!$B:$B,'[5]Cells Huawei 19042026 15h'!$B:$B,"")</f>
        <v/>
      </c>
      <c r="BN2000" s="9" t="str">
        <f>_xlfn.XLOOKUP(B2000,'[6]cells down 19042026 9H40'!$B:$B,'[6]cells down 19042026 9H40'!$B:$B,"")</f>
        <v/>
      </c>
      <c r="BO2000" s="9" t="s">
        <v>5537</v>
      </c>
      <c r="BP2000" s="9" t="s">
        <v>5537</v>
      </c>
    </row>
    <row r="2001" spans="1:68" s="9" customFormat="1" x14ac:dyDescent="0.35">
      <c r="A2001" s="1" t="s">
        <v>3858</v>
      </c>
      <c r="B2001" s="8" t="s">
        <v>3859</v>
      </c>
      <c r="C2001" s="3" t="str">
        <f>_xlfn.XLOOKUP(B2001,'[1]daily break down'!$D:$D,'[1]daily break down'!$E:$E,"")</f>
        <v>NORD</v>
      </c>
      <c r="D2001" s="1" t="s">
        <v>11</v>
      </c>
      <c r="E2001" s="1" t="s">
        <v>96</v>
      </c>
      <c r="F2001" s="3" t="s">
        <v>23</v>
      </c>
      <c r="G2001" s="1" t="s">
        <v>3860</v>
      </c>
      <c r="H2001" s="39" t="str">
        <f>_xlfn.XLOOKUP(B2001,[2]CALCULATION!$B:$B,[2]CALCULATION!$H:$H,"")</f>
        <v>HUAWEI</v>
      </c>
      <c r="I2001" s="34">
        <v>0</v>
      </c>
      <c r="J2001" s="34">
        <v>0</v>
      </c>
      <c r="K2001" s="34">
        <v>0</v>
      </c>
      <c r="L2001" s="34">
        <v>0</v>
      </c>
      <c r="M2001" s="34">
        <v>0</v>
      </c>
      <c r="N2001" s="34">
        <v>0</v>
      </c>
      <c r="O2001" s="34">
        <v>0</v>
      </c>
      <c r="P2001" s="34">
        <v>0</v>
      </c>
      <c r="Q2001" s="34">
        <v>0</v>
      </c>
      <c r="R2001" s="34">
        <v>0</v>
      </c>
      <c r="S2001" s="109">
        <v>0</v>
      </c>
      <c r="T2001" s="109">
        <f>_xlfn.XLOOKUP(B2001,'[3]Nur des jours'!$B:$B,'[3]Nur des jours'!$U:$U,"")</f>
        <v>0</v>
      </c>
      <c r="U2001" s="109">
        <v>0</v>
      </c>
      <c r="V2001" s="109">
        <v>0</v>
      </c>
      <c r="W2001" s="109">
        <v>0</v>
      </c>
      <c r="X2001" s="109">
        <v>0</v>
      </c>
      <c r="Y2001" s="109">
        <v>0</v>
      </c>
      <c r="Z2001" s="109">
        <v>0</v>
      </c>
      <c r="AA2001" s="109">
        <v>0</v>
      </c>
      <c r="AB2001" s="109">
        <v>0</v>
      </c>
      <c r="AC2001" s="109">
        <v>0</v>
      </c>
      <c r="AD2001" s="109">
        <v>0</v>
      </c>
      <c r="AE2001" s="109">
        <v>0</v>
      </c>
      <c r="AF2001" s="109">
        <v>0</v>
      </c>
      <c r="AG2001" s="57" t="str">
        <f>_xlfn.XLOOKUP(B2001,[3]CALCULATION!$B:$B,[3]CALCULATION!$M:$M,"")</f>
        <v>Operationnel</v>
      </c>
      <c r="AH2001" s="57"/>
      <c r="AI2001" s="56" t="str" cm="1">
        <f t="array" ref="AI2001">IFERROR(_xlfn.IFS(
AK2001="MPR ISSUE","PDH",
AK2001="BSS Hardware Issue","BSS",
AK2001="Sites strategiques, MLL, Pylone, etc.","ENVTECH",
AK2001="AKTIVCO DEFAUT GE &amp; POWER Cabinet","AKTIVCO",
AK2001="AKTIVCO Coupure ENEO &amp; Baisse de tension","AKTIVCO GRID ONLY",
AK2001="Coupure ENEO &amp; Baisse de tension","IHS GRID ONLY",
AK2001="Defaut GE &amp; POWER Cabinet","IHS",
AK2001="Sharing","Partners",
AK2001="Sites strategiques &amp; DataCenter","SST &amp; DC",
AK2001="Exclu","Exclu",
AK2001="SAT","SAT",
AK2001="SPARE-ISSUE","SPARE-ISSUE",
AK2001="Fiber CAmtel","TRANS_FO_CAMTEL",
AK2001="Fiber AOF","Fiber AOF",
AK2001="Projet OCM (HUAWEI)","TRAVAUX-HUAWEI",
AK2001="Projet OCM (NOKIA)","TRAVAUX-NOKIA",
AK2001="ACCESS-ISSUE","ACCESS-ISSUE",
AK2001="Projet OCM (ZTE, NOKIA, autres projets)","TRAVAUX OCM",
AK2001="No root CAuse","No root cause",
AK2001="ODU HS","PDH",
AK2001="IP &amp; VLAN","PDH",
AK2001="Warehouse HUAWEI","SPARE-ISSUE",
AK2001="SPARE-HS","SPARE-ISSUE",
AK2001="Power Telco","BSS",AK2001="no impacts","no impacts"
),"")</f>
        <v>No root cause</v>
      </c>
      <c r="AJ2001" s="56" t="str" cm="1">
        <f t="array" ref="AJ2001">IFERROR(_xlfn.IFS(
AK2001="MPR ISSUE","TX ISSUE",
AK2001="BSS Hardware Issue","RAN ISSUE",
AK2001="Sites strategiques, MLL, Pylone, etc.","ENVTECH",
AK2001="AKTIVCO DEFAUT GE &amp; POWER Cabinet","POWER ISSUE",
AK2001="AKTIVCO Coupure ENEO &amp; Baisse de tension","POWER ISSUE",
AK2001="Coupure ENEO &amp; Baisse de tension","POWER ISSUE",
AK2001="Defaut GE &amp; POWER Cabinet","POWER ISSUE",
AK2001="Sharing","POWER ISSUE",
AK2001="Sites strategiques &amp; DataCenter","POWER ISSUE",
AK2001="Exclu","Exclu",
AK2001="SAT","TX ISSUE",
AK2001="SPARE-ISSUE","SPARE-ISSUE",
AK2001="Fiber CAmtel","TX ISSUE",
AK2001="Fiber AOF","TX ISSUE",
AK2001="Projet OCM (HUAWEI)","TRAVAUX-HUAWEI",
AK2001="Projet OCM (NOKIA)","TRAVAUX -NOKIA",
AK2001="ACCESS-ISSUE","ACCESS-ISSUE",
AK2001="Projet OCM (ZTE, NOKIA, autres projets)","TRAVAUX OCM",
AK2001="No root CAuse","No root cause",
AK2001="ODU HS","TX ISSUE",
AK2001="IP &amp; VLAN","TX ISSUE",
AK2001="Warehouse HUAWEI","SPARE-ISSUE",
AK2001="SPARE-HS","SPARE-ISSUE",
AK2001="Power Telco","RAN ISSUE",AK2001="no impacts","no impacts"
),"")</f>
        <v>No root cause</v>
      </c>
      <c r="AK2001" s="81" t="s">
        <v>5620</v>
      </c>
      <c r="AL2001" s="56" t="str" cm="1">
        <f t="array" ref="AL2001">IFERROR(_xlfn.IFS(
AK2001="MPR ISSUE","ACTIVE",
AK2001="BSS Hardware Issue","ACTIVE",
AK2001="Sites strategiques, MLL, Pylone, etc.","PASSIVE",
AK2001="AKTIVCO DEFAUT GE &amp; POWER Cabinet","PASSIVE",
AK2001="AKTIVCO Coupure ENEO &amp; Baisse de tension","PASSIVE",
AK2001="Coupure ENEO &amp; Baisse de tension","PASSIVE",
AK2001="Defaut GE &amp; POWER Cabinet","PASSIVE",
AK2001="Sharing","PASSIVE",
AK2001="Sites strategiques &amp; DataCenter","PASSIVE",
AK2001="Exclu","Exclu",
AK2001="SAT","ACTIVE",
AK2001="SPARE-ISSUE","SPARE-ISSUE",
AK2001="Fiber CAmtel","ACTIVE",
AK2001="Fiber AOF","ACTIVE",
AK2001="Projet OCM (HUAWEI)","PLANNED WORKS",
AK2001="Projet OCM (NOKIA)","PLANNED WORKS",
AK2001="ACCESS-ISSUE","ACCESS-ISSUE",
AK2001="Projet OCM (ZTE, NOKIA, autres projets)","PLANNED WORKS",
AK2001="No root CAuse","No root cause",
AK2001="ODU HS","ACTIVE",
AK2001="IP &amp; VLAN","ACTIVE",
AK2001="Warehouse HUAWEI","SPARE-ISSUE",
AK2001="SPARE-HS","SPARE-ISSUE",
AK2001="Power Telco","ACTIVE", AK2001="no impacts","no impacts"
),"")</f>
        <v>No root cause</v>
      </c>
      <c r="AM2001" s="108" t="s">
        <v>5537</v>
      </c>
      <c r="AN2001" s="117" t="s">
        <v>3859</v>
      </c>
      <c r="AP2001" s="23" t="s">
        <v>5537</v>
      </c>
      <c r="AQ2001" s="23" t="s">
        <v>5537</v>
      </c>
      <c r="AR2001" s="7"/>
      <c r="AS2001" s="6"/>
      <c r="AT2001" s="7"/>
      <c r="AU2001" s="3" t="s">
        <v>5537</v>
      </c>
      <c r="AV2001" s="24" t="s">
        <v>5537</v>
      </c>
      <c r="AW2001" s="24" t="s">
        <v>5537</v>
      </c>
      <c r="AX2001" s="24" t="s">
        <v>5537</v>
      </c>
      <c r="AY2001" s="24" t="s">
        <v>5537</v>
      </c>
      <c r="AZ2001" s="24" t="s">
        <v>5537</v>
      </c>
      <c r="BA2001" s="24" t="s">
        <v>5537</v>
      </c>
      <c r="BB2001" s="24" t="s">
        <v>5537</v>
      </c>
      <c r="BC2001" s="24" t="s">
        <v>5537</v>
      </c>
      <c r="BD2001" s="24" t="s">
        <v>5537</v>
      </c>
      <c r="BE2001" s="24" t="s">
        <v>5537</v>
      </c>
      <c r="BF2001" s="24" t="s">
        <v>5537</v>
      </c>
      <c r="BG2001" s="24" t="s">
        <v>5537</v>
      </c>
      <c r="BH2001" s="24" t="s">
        <v>5537</v>
      </c>
      <c r="BI2001" s="9" t="s">
        <v>5537</v>
      </c>
      <c r="BJ2001" s="14"/>
      <c r="BK2001" s="14" t="s">
        <v>5537</v>
      </c>
      <c r="BL2001" s="14" t="str">
        <f>_xlfn.XLOOKUP(B2001,'[4]cell downs 18042026 17h'!$B:$B,'[4]cell downs 18042026 17h'!$B:$B,"")</f>
        <v/>
      </c>
      <c r="BM2001" s="14" t="str">
        <f>_xlfn.XLOOKUP(B2001,'[5]Cells Huawei 19042026 15h'!$B:$B,'[5]Cells Huawei 19042026 15h'!$B:$B,"")</f>
        <v>NRD_112</v>
      </c>
      <c r="BN2001" s="9" t="str">
        <f>_xlfn.XLOOKUP(B2001,'[6]cells down 19042026 9H40'!$B:$B,'[6]cells down 19042026 9H40'!$B:$B,"")</f>
        <v/>
      </c>
      <c r="BO2001" s="9" t="s">
        <v>3859</v>
      </c>
      <c r="BP2001" s="9" t="s">
        <v>5537</v>
      </c>
    </row>
    <row r="2002" spans="1:68" s="9" customFormat="1" x14ac:dyDescent="0.35">
      <c r="A2002" s="1" t="s">
        <v>4098</v>
      </c>
      <c r="B2002" s="8" t="s">
        <v>4099</v>
      </c>
      <c r="C2002" s="3" t="str">
        <f>_xlfn.XLOOKUP(B2002,'[1]daily break down'!$D:$D,'[1]daily break down'!$E:$E,"")</f>
        <v>OUEST</v>
      </c>
      <c r="D2002" s="1" t="s">
        <v>11</v>
      </c>
      <c r="E2002" s="1" t="s">
        <v>96</v>
      </c>
      <c r="F2002" s="3" t="s">
        <v>102</v>
      </c>
      <c r="G2002" s="1" t="s">
        <v>4100</v>
      </c>
      <c r="H2002" s="39" t="str">
        <f>_xlfn.XLOOKUP(B2002,[2]CALCULATION!$B:$B,[2]CALCULATION!$H:$H,"")</f>
        <v>HUAWEI</v>
      </c>
      <c r="I2002" s="34">
        <v>0</v>
      </c>
      <c r="J2002" s="34">
        <v>0</v>
      </c>
      <c r="K2002" s="34">
        <v>0</v>
      </c>
      <c r="L2002" s="34">
        <v>0</v>
      </c>
      <c r="M2002" s="34">
        <v>0</v>
      </c>
      <c r="N2002" s="34">
        <v>0</v>
      </c>
      <c r="O2002" s="34">
        <v>0</v>
      </c>
      <c r="P2002" s="34">
        <v>0</v>
      </c>
      <c r="Q2002" s="34">
        <v>0</v>
      </c>
      <c r="R2002" s="34">
        <v>0</v>
      </c>
      <c r="S2002" s="109">
        <v>0</v>
      </c>
      <c r="T2002" s="109">
        <f>_xlfn.XLOOKUP(B2002,'[3]Nur des jours'!$B:$B,'[3]Nur des jours'!$U:$U,"")</f>
        <v>0</v>
      </c>
      <c r="U2002" s="109">
        <v>0</v>
      </c>
      <c r="V2002" s="109">
        <v>0</v>
      </c>
      <c r="W2002" s="109">
        <v>0</v>
      </c>
      <c r="X2002" s="109">
        <v>0</v>
      </c>
      <c r="Y2002" s="109">
        <v>0</v>
      </c>
      <c r="Z2002" s="109">
        <v>0</v>
      </c>
      <c r="AA2002" s="109">
        <v>0</v>
      </c>
      <c r="AB2002" s="109">
        <v>0</v>
      </c>
      <c r="AC2002" s="109">
        <v>0</v>
      </c>
      <c r="AD2002" s="109">
        <v>0</v>
      </c>
      <c r="AE2002" s="109">
        <v>0</v>
      </c>
      <c r="AF2002" s="109">
        <v>0</v>
      </c>
      <c r="AG2002" s="57" t="str">
        <f>_xlfn.XLOOKUP(B2002,[3]CALCULATION!$B:$B,[3]CALCULATION!$M:$M,"")</f>
        <v>Operationnel</v>
      </c>
      <c r="AH2002" s="57"/>
      <c r="AI2002" s="56" t="str" cm="1">
        <f t="array" ref="AI2002">IFERROR(_xlfn.IFS(
AK2002="MPR ISSUE","PDH",
AK2002="BSS Hardware Issue","BSS",
AK2002="Sites strategiques, MLL, Pylone, etc.","ENVTECH",
AK2002="AKTIVCO DEFAUT GE &amp; POWER Cabinet","AKTIVCO",
AK2002="AKTIVCO Coupure ENEO &amp; Baisse de tension","AKTIVCO GRID ONLY",
AK2002="Coupure ENEO &amp; Baisse de tension","IHS GRID ONLY",
AK2002="Defaut GE &amp; POWER Cabinet","IHS",
AK2002="Sharing","Partners",
AK2002="Sites strategiques &amp; DataCenter","SST &amp; DC",
AK2002="Exclu","Exclu",
AK2002="SAT","SAT",
AK2002="SPARE-ISSUE","SPARE-ISSUE",
AK2002="Fiber CAmtel","TRANS_FO_CAMTEL",
AK2002="Fiber AOF","Fiber AOF",
AK2002="Projet OCM (HUAWEI)","TRAVAUX-HUAWEI",
AK2002="Projet OCM (NOKIA)","TRAVAUX-NOKIA",
AK2002="ACCESS-ISSUE","ACCESS-ISSUE",
AK2002="Projet OCM (ZTE, NOKIA, autres projets)","TRAVAUX OCM",
AK2002="No root CAuse","No root cause",
AK2002="ODU HS","PDH",
AK2002="IP &amp; VLAN","PDH",
AK2002="Warehouse HUAWEI","SPARE-ISSUE",
AK2002="SPARE-HS","SPARE-ISSUE",
AK2002="Power Telco","BSS",AK2002="no impacts","no impacts"
),"")</f>
        <v>No root cause</v>
      </c>
      <c r="AJ2002" s="56" t="str" cm="1">
        <f t="array" ref="AJ2002">IFERROR(_xlfn.IFS(
AK2002="MPR ISSUE","TX ISSUE",
AK2002="BSS Hardware Issue","RAN ISSUE",
AK2002="Sites strategiques, MLL, Pylone, etc.","ENVTECH",
AK2002="AKTIVCO DEFAUT GE &amp; POWER Cabinet","POWER ISSUE",
AK2002="AKTIVCO Coupure ENEO &amp; Baisse de tension","POWER ISSUE",
AK2002="Coupure ENEO &amp; Baisse de tension","POWER ISSUE",
AK2002="Defaut GE &amp; POWER Cabinet","POWER ISSUE",
AK2002="Sharing","POWER ISSUE",
AK2002="Sites strategiques &amp; DataCenter","POWER ISSUE",
AK2002="Exclu","Exclu",
AK2002="SAT","TX ISSUE",
AK2002="SPARE-ISSUE","SPARE-ISSUE",
AK2002="Fiber CAmtel","TX ISSUE",
AK2002="Fiber AOF","TX ISSUE",
AK2002="Projet OCM (HUAWEI)","TRAVAUX-HUAWEI",
AK2002="Projet OCM (NOKIA)","TRAVAUX -NOKIA",
AK2002="ACCESS-ISSUE","ACCESS-ISSUE",
AK2002="Projet OCM (ZTE, NOKIA, autres projets)","TRAVAUX OCM",
AK2002="No root CAuse","No root cause",
AK2002="ODU HS","TX ISSUE",
AK2002="IP &amp; VLAN","TX ISSUE",
AK2002="Warehouse HUAWEI","SPARE-ISSUE",
AK2002="SPARE-HS","SPARE-ISSUE",
AK2002="Power Telco","RAN ISSUE",AK2002="no impacts","no impacts"
),"")</f>
        <v>No root cause</v>
      </c>
      <c r="AK2002" s="81" t="s">
        <v>5620</v>
      </c>
      <c r="AL2002" s="56" t="str" cm="1">
        <f t="array" ref="AL2002">IFERROR(_xlfn.IFS(
AK2002="MPR ISSUE","ACTIVE",
AK2002="BSS Hardware Issue","ACTIVE",
AK2002="Sites strategiques, MLL, Pylone, etc.","PASSIVE",
AK2002="AKTIVCO DEFAUT GE &amp; POWER Cabinet","PASSIVE",
AK2002="AKTIVCO Coupure ENEO &amp; Baisse de tension","PASSIVE",
AK2002="Coupure ENEO &amp; Baisse de tension","PASSIVE",
AK2002="Defaut GE &amp; POWER Cabinet","PASSIVE",
AK2002="Sharing","PASSIVE",
AK2002="Sites strategiques &amp; DataCenter","PASSIVE",
AK2002="Exclu","Exclu",
AK2002="SAT","ACTIVE",
AK2002="SPARE-ISSUE","SPARE-ISSUE",
AK2002="Fiber CAmtel","ACTIVE",
AK2002="Fiber AOF","ACTIVE",
AK2002="Projet OCM (HUAWEI)","PLANNED WORKS",
AK2002="Projet OCM (NOKIA)","PLANNED WORKS",
AK2002="ACCESS-ISSUE","ACCESS-ISSUE",
AK2002="Projet OCM (ZTE, NOKIA, autres projets)","PLANNED WORKS",
AK2002="No root CAuse","No root cause",
AK2002="ODU HS","ACTIVE",
AK2002="IP &amp; VLAN","ACTIVE",
AK2002="Warehouse HUAWEI","SPARE-ISSUE",
AK2002="SPARE-HS","SPARE-ISSUE",
AK2002="Power Telco","ACTIVE", AK2002="no impacts","no impacts"
),"")</f>
        <v>No root cause</v>
      </c>
      <c r="AM2002" s="108" t="s">
        <v>5537</v>
      </c>
      <c r="AN2002" s="117" t="s">
        <v>4099</v>
      </c>
      <c r="AP2002" s="23" t="s">
        <v>5537</v>
      </c>
      <c r="AQ2002" s="23" t="s">
        <v>5537</v>
      </c>
      <c r="AR2002" s="7"/>
      <c r="AS2002" s="6"/>
      <c r="AT2002" s="7"/>
      <c r="AU2002" s="3" t="s">
        <v>5537</v>
      </c>
      <c r="AV2002" s="24" t="s">
        <v>5537</v>
      </c>
      <c r="AW2002" s="24" t="s">
        <v>5537</v>
      </c>
      <c r="AX2002" s="24" t="s">
        <v>5537</v>
      </c>
      <c r="AY2002" s="24" t="s">
        <v>5537</v>
      </c>
      <c r="AZ2002" s="24" t="s">
        <v>5537</v>
      </c>
      <c r="BA2002" s="24" t="s">
        <v>5537</v>
      </c>
      <c r="BB2002" s="24" t="s">
        <v>5537</v>
      </c>
      <c r="BC2002" s="24" t="s">
        <v>5537</v>
      </c>
      <c r="BD2002" s="24" t="s">
        <v>5537</v>
      </c>
      <c r="BE2002" s="24" t="s">
        <v>5537</v>
      </c>
      <c r="BF2002" s="24" t="s">
        <v>5537</v>
      </c>
      <c r="BG2002" s="24" t="s">
        <v>5537</v>
      </c>
      <c r="BH2002" s="24" t="s">
        <v>5537</v>
      </c>
      <c r="BI2002" s="9" t="s">
        <v>5537</v>
      </c>
      <c r="BJ2002" s="14"/>
      <c r="BK2002" s="14" t="s">
        <v>5537</v>
      </c>
      <c r="BL2002" s="14" t="str">
        <f>_xlfn.XLOOKUP(B2002,'[4]cell downs 18042026 17h'!$B:$B,'[4]cell downs 18042026 17h'!$B:$B,"")</f>
        <v/>
      </c>
      <c r="BM2002" s="14" t="str">
        <f>_xlfn.XLOOKUP(B2002,'[5]Cells Huawei 19042026 15h'!$B:$B,'[5]Cells Huawei 19042026 15h'!$B:$B,"")</f>
        <v/>
      </c>
      <c r="BN2002" s="9" t="str">
        <f>_xlfn.XLOOKUP(B2002,'[6]cells down 19042026 9H40'!$B:$B,'[6]cells down 19042026 9H40'!$B:$B,"")</f>
        <v/>
      </c>
      <c r="BO2002" s="9" t="s">
        <v>4099</v>
      </c>
      <c r="BP2002" s="9" t="s">
        <v>12</v>
      </c>
    </row>
    <row r="2003" spans="1:68" s="9" customFormat="1" x14ac:dyDescent="0.35">
      <c r="A2003" s="1" t="s">
        <v>4278</v>
      </c>
      <c r="B2003" s="8" t="s">
        <v>4279</v>
      </c>
      <c r="C2003" s="3" t="str">
        <f>_xlfn.XLOOKUP(B2003,'[1]daily break down'!$D:$D,'[1]daily break down'!$E:$E,"")</f>
        <v>OUEST</v>
      </c>
      <c r="D2003" s="1" t="s">
        <v>11</v>
      </c>
      <c r="E2003" s="1" t="s">
        <v>12</v>
      </c>
      <c r="F2003" s="3" t="s">
        <v>102</v>
      </c>
      <c r="G2003" s="1" t="s">
        <v>4278</v>
      </c>
      <c r="H2003" s="39" t="str">
        <f>_xlfn.XLOOKUP(B2003,[2]CALCULATION!$B:$B,[2]CALCULATION!$H:$H,"")</f>
        <v>HUAWEI</v>
      </c>
      <c r="I2003" s="34">
        <v>0</v>
      </c>
      <c r="J2003" s="34">
        <v>0</v>
      </c>
      <c r="K2003" s="34">
        <v>0</v>
      </c>
      <c r="L2003" s="34">
        <v>0</v>
      </c>
      <c r="M2003" s="34">
        <v>0</v>
      </c>
      <c r="N2003" s="34">
        <v>0</v>
      </c>
      <c r="O2003" s="34">
        <v>0</v>
      </c>
      <c r="P2003" s="34">
        <v>0</v>
      </c>
      <c r="Q2003" s="34">
        <v>0</v>
      </c>
      <c r="R2003" s="34">
        <v>0</v>
      </c>
      <c r="S2003" s="109">
        <v>0</v>
      </c>
      <c r="T2003" s="109">
        <f>_xlfn.XLOOKUP(B2003,'[3]Nur des jours'!$B:$B,'[3]Nur des jours'!$U:$U,"")</f>
        <v>0</v>
      </c>
      <c r="U2003" s="109">
        <v>0</v>
      </c>
      <c r="V2003" s="109">
        <v>0</v>
      </c>
      <c r="W2003" s="109">
        <v>0</v>
      </c>
      <c r="X2003" s="109">
        <v>0</v>
      </c>
      <c r="Y2003" s="109">
        <v>0</v>
      </c>
      <c r="Z2003" s="109">
        <v>0</v>
      </c>
      <c r="AA2003" s="109">
        <v>0</v>
      </c>
      <c r="AB2003" s="109">
        <v>0</v>
      </c>
      <c r="AC2003" s="109">
        <v>0</v>
      </c>
      <c r="AD2003" s="109">
        <v>0</v>
      </c>
      <c r="AE2003" s="109">
        <v>0</v>
      </c>
      <c r="AF2003" s="109">
        <v>0</v>
      </c>
      <c r="AG2003" s="57" t="str">
        <f>_xlfn.XLOOKUP(B2003,[3]CALCULATION!$B:$B,[3]CALCULATION!$M:$M,"")</f>
        <v>Operationnel</v>
      </c>
      <c r="AH2003" s="57"/>
      <c r="AI2003" s="56" t="str" cm="1">
        <f t="array" ref="AI2003">IFERROR(_xlfn.IFS(
AK2003="MPR ISSUE","PDH",
AK2003="BSS Hardware Issue","BSS",
AK2003="Sites strategiques, MLL, Pylone, etc.","ENVTECH",
AK2003="AKTIVCO DEFAUT GE &amp; POWER Cabinet","AKTIVCO",
AK2003="AKTIVCO Coupure ENEO &amp; Baisse de tension","AKTIVCO GRID ONLY",
AK2003="Coupure ENEO &amp; Baisse de tension","IHS GRID ONLY",
AK2003="Defaut GE &amp; POWER Cabinet","IHS",
AK2003="Sharing","Partners",
AK2003="Sites strategiques &amp; DataCenter","SST &amp; DC",
AK2003="Exclu","Exclu",
AK2003="SAT","SAT",
AK2003="SPARE-ISSUE","SPARE-ISSUE",
AK2003="Fiber CAmtel","TRANS_FO_CAMTEL",
AK2003="Fiber AOF","Fiber AOF",
AK2003="Projet OCM (HUAWEI)","TRAVAUX-HUAWEI",
AK2003="Projet OCM (NOKIA)","TRAVAUX-NOKIA",
AK2003="ACCESS-ISSUE","ACCESS-ISSUE",
AK2003="Projet OCM (ZTE, NOKIA, autres projets)","TRAVAUX OCM",
AK2003="No root CAuse","No root cause",
AK2003="ODU HS","PDH",
AK2003="IP &amp; VLAN","PDH",
AK2003="Warehouse HUAWEI","SPARE-ISSUE",
AK2003="SPARE-HS","SPARE-ISSUE",
AK2003="Power Telco","BSS",AK2003="no impacts","no impacts"
),"")</f>
        <v>No root cause</v>
      </c>
      <c r="AJ2003" s="56" t="str" cm="1">
        <f t="array" ref="AJ2003">IFERROR(_xlfn.IFS(
AK2003="MPR ISSUE","TX ISSUE",
AK2003="BSS Hardware Issue","RAN ISSUE",
AK2003="Sites strategiques, MLL, Pylone, etc.","ENVTECH",
AK2003="AKTIVCO DEFAUT GE &amp; POWER Cabinet","POWER ISSUE",
AK2003="AKTIVCO Coupure ENEO &amp; Baisse de tension","POWER ISSUE",
AK2003="Coupure ENEO &amp; Baisse de tension","POWER ISSUE",
AK2003="Defaut GE &amp; POWER Cabinet","POWER ISSUE",
AK2003="Sharing","POWER ISSUE",
AK2003="Sites strategiques &amp; DataCenter","POWER ISSUE",
AK2003="Exclu","Exclu",
AK2003="SAT","TX ISSUE",
AK2003="SPARE-ISSUE","SPARE-ISSUE",
AK2003="Fiber CAmtel","TX ISSUE",
AK2003="Fiber AOF","TX ISSUE",
AK2003="Projet OCM (HUAWEI)","TRAVAUX-HUAWEI",
AK2003="Projet OCM (NOKIA)","TRAVAUX -NOKIA",
AK2003="ACCESS-ISSUE","ACCESS-ISSUE",
AK2003="Projet OCM (ZTE, NOKIA, autres projets)","TRAVAUX OCM",
AK2003="No root CAuse","No root cause",
AK2003="ODU HS","TX ISSUE",
AK2003="IP &amp; VLAN","TX ISSUE",
AK2003="Warehouse HUAWEI","SPARE-ISSUE",
AK2003="SPARE-HS","SPARE-ISSUE",
AK2003="Power Telco","RAN ISSUE",AK2003="no impacts","no impacts"
),"")</f>
        <v>No root cause</v>
      </c>
      <c r="AK2003" s="81" t="s">
        <v>5620</v>
      </c>
      <c r="AL2003" s="56" t="str" cm="1">
        <f t="array" ref="AL2003">IFERROR(_xlfn.IFS(
AK2003="MPR ISSUE","ACTIVE",
AK2003="BSS Hardware Issue","ACTIVE",
AK2003="Sites strategiques, MLL, Pylone, etc.","PASSIVE",
AK2003="AKTIVCO DEFAUT GE &amp; POWER Cabinet","PASSIVE",
AK2003="AKTIVCO Coupure ENEO &amp; Baisse de tension","PASSIVE",
AK2003="Coupure ENEO &amp; Baisse de tension","PASSIVE",
AK2003="Defaut GE &amp; POWER Cabinet","PASSIVE",
AK2003="Sharing","PASSIVE",
AK2003="Sites strategiques &amp; DataCenter","PASSIVE",
AK2003="Exclu","Exclu",
AK2003="SAT","ACTIVE",
AK2003="SPARE-ISSUE","SPARE-ISSUE",
AK2003="Fiber CAmtel","ACTIVE",
AK2003="Fiber AOF","ACTIVE",
AK2003="Projet OCM (HUAWEI)","PLANNED WORKS",
AK2003="Projet OCM (NOKIA)","PLANNED WORKS",
AK2003="ACCESS-ISSUE","ACCESS-ISSUE",
AK2003="Projet OCM (ZTE, NOKIA, autres projets)","PLANNED WORKS",
AK2003="No root CAuse","No root cause",
AK2003="ODU HS","ACTIVE",
AK2003="IP &amp; VLAN","ACTIVE",
AK2003="Warehouse HUAWEI","SPARE-ISSUE",
AK2003="SPARE-HS","SPARE-ISSUE",
AK2003="Power Telco","ACTIVE", AK2003="no impacts","no impacts"
),"")</f>
        <v>No root cause</v>
      </c>
      <c r="AM2003" s="108" t="s">
        <v>5537</v>
      </c>
      <c r="AN2003" s="117" t="s">
        <v>4279</v>
      </c>
      <c r="AP2003" s="23" t="s">
        <v>5537</v>
      </c>
      <c r="AQ2003" s="23" t="s">
        <v>5537</v>
      </c>
      <c r="AR2003" s="7"/>
      <c r="AS2003" s="6"/>
      <c r="AT2003" s="7"/>
      <c r="AU2003" s="3" t="s">
        <v>5537</v>
      </c>
      <c r="AV2003" s="24" t="s">
        <v>5537</v>
      </c>
      <c r="AW2003" s="24" t="s">
        <v>5537</v>
      </c>
      <c r="AX2003" s="24" t="s">
        <v>5537</v>
      </c>
      <c r="AY2003" s="24" t="s">
        <v>5537</v>
      </c>
      <c r="AZ2003" s="24" t="s">
        <v>5537</v>
      </c>
      <c r="BA2003" s="24" t="s">
        <v>5537</v>
      </c>
      <c r="BB2003" s="24" t="s">
        <v>5537</v>
      </c>
      <c r="BC2003" s="24" t="s">
        <v>5537</v>
      </c>
      <c r="BD2003" s="24" t="s">
        <v>5537</v>
      </c>
      <c r="BE2003" s="24" t="s">
        <v>5537</v>
      </c>
      <c r="BF2003" s="24" t="s">
        <v>5537</v>
      </c>
      <c r="BG2003" s="24" t="s">
        <v>5537</v>
      </c>
      <c r="BH2003" s="24" t="s">
        <v>5537</v>
      </c>
      <c r="BI2003" s="9" t="s">
        <v>5537</v>
      </c>
      <c r="BJ2003" s="14"/>
      <c r="BK2003" s="14" t="s">
        <v>5537</v>
      </c>
      <c r="BL2003" s="14" t="str">
        <f>_xlfn.XLOOKUP(B2003,'[4]cell downs 18042026 17h'!$B:$B,'[4]cell downs 18042026 17h'!$B:$B,"")</f>
        <v/>
      </c>
      <c r="BM2003" s="14" t="str">
        <f>_xlfn.XLOOKUP(B2003,'[5]Cells Huawei 19042026 15h'!$B:$B,'[5]Cells Huawei 19042026 15h'!$B:$B,"")</f>
        <v>OST_022</v>
      </c>
      <c r="BN2003" s="9" t="str">
        <f>_xlfn.XLOOKUP(B2003,'[6]cells down 19042026 9H40'!$B:$B,'[6]cells down 19042026 9H40'!$B:$B,"")</f>
        <v/>
      </c>
      <c r="BO2003" s="9" t="s">
        <v>4279</v>
      </c>
      <c r="BP2003" s="9" t="s">
        <v>12</v>
      </c>
    </row>
    <row r="2004" spans="1:68" s="9" customFormat="1" x14ac:dyDescent="0.35">
      <c r="A2004" s="1" t="s">
        <v>3510</v>
      </c>
      <c r="B2004" s="1" t="s">
        <v>3561</v>
      </c>
      <c r="C2004" s="3" t="str">
        <f>_xlfn.XLOOKUP(B2004,'[1]daily break down'!$D:$D,'[1]daily break down'!$E:$E,"")</f>
        <v>LITTORAL</v>
      </c>
      <c r="D2004" s="1" t="s">
        <v>11</v>
      </c>
      <c r="E2004" s="1" t="s">
        <v>12</v>
      </c>
      <c r="F2004" s="3" t="s">
        <v>31</v>
      </c>
      <c r="G2004" s="1" t="s">
        <v>3510</v>
      </c>
      <c r="H2004" s="41" t="str">
        <f>_xlfn.XLOOKUP(B2004,[2]CALCULATION!$B:$B,[2]CALCULATION!$H:$H,"")</f>
        <v>ZTE</v>
      </c>
      <c r="I2004" s="34">
        <v>0</v>
      </c>
      <c r="J2004" s="34">
        <v>0</v>
      </c>
      <c r="K2004" s="34">
        <v>0</v>
      </c>
      <c r="L2004" s="34">
        <v>0</v>
      </c>
      <c r="M2004" s="34">
        <v>0</v>
      </c>
      <c r="N2004" s="34">
        <v>0</v>
      </c>
      <c r="O2004" s="34">
        <v>0</v>
      </c>
      <c r="P2004" s="34">
        <v>0</v>
      </c>
      <c r="Q2004" s="34">
        <v>0</v>
      </c>
      <c r="R2004" s="34">
        <v>0</v>
      </c>
      <c r="S2004" s="109">
        <v>0</v>
      </c>
      <c r="T2004" s="109">
        <f>_xlfn.XLOOKUP(B2004,'[3]Nur des jours'!$B:$B,'[3]Nur des jours'!$U:$U,"")</f>
        <v>0</v>
      </c>
      <c r="U2004" s="109">
        <v>0</v>
      </c>
      <c r="V2004" s="109">
        <v>0</v>
      </c>
      <c r="W2004" s="109">
        <v>0</v>
      </c>
      <c r="X2004" s="109">
        <v>0</v>
      </c>
      <c r="Y2004" s="109">
        <v>0</v>
      </c>
      <c r="Z2004" s="109">
        <v>0</v>
      </c>
      <c r="AA2004" s="109">
        <v>0</v>
      </c>
      <c r="AB2004" s="109">
        <v>0</v>
      </c>
      <c r="AC2004" s="109">
        <v>0</v>
      </c>
      <c r="AD2004" s="109">
        <v>0</v>
      </c>
      <c r="AE2004" s="109">
        <v>0</v>
      </c>
      <c r="AF2004" s="109">
        <v>0</v>
      </c>
      <c r="AG2004" s="57" t="str">
        <f>_xlfn.XLOOKUP(B2004,[3]CALCULATION!$B:$B,[3]CALCULATION!$M:$M,"")</f>
        <v>Operationnel</v>
      </c>
      <c r="AH2004" s="57"/>
      <c r="AI2004" s="56" t="str" cm="1">
        <f t="array" ref="AI2004">IFERROR(_xlfn.IFS(
AK2004="MPR ISSUE","PDH",
AK2004="BSS Hardware Issue","BSS",
AK2004="Sites strategiques, MLL, Pylone, etc.","ENVTECH",
AK2004="AKTIVCO DEFAUT GE &amp; POWER Cabinet","AKTIVCO",
AK2004="AKTIVCO Coupure ENEO &amp; Baisse de tension","AKTIVCO GRID ONLY",
AK2004="Coupure ENEO &amp; Baisse de tension","IHS GRID ONLY",
AK2004="Defaut GE &amp; POWER Cabinet","IHS",
AK2004="Sharing","Partners",
AK2004="Sites strategiques &amp; DataCenter","SST &amp; DC",
AK2004="Exclu","Exclu",
AK2004="SAT","SAT",
AK2004="SPARE-ISSUE","SPARE-ISSUE",
AK2004="Fiber CAmtel","TRANS_FO_CAMTEL",
AK2004="Fiber AOF","Fiber AOF",
AK2004="Projet OCM (HUAWEI)","TRAVAUX-HUAWEI",
AK2004="Projet OCM (NOKIA)","TRAVAUX-NOKIA",
AK2004="ACCESS-ISSUE","ACCESS-ISSUE",
AK2004="Projet OCM (ZTE, NOKIA, autres projets)","TRAVAUX OCM",
AK2004="No root CAuse","No root cause",
AK2004="ODU HS","PDH",
AK2004="IP &amp; VLAN","PDH",
AK2004="Warehouse HUAWEI","SPARE-ISSUE",
AK2004="SPARE-HS","SPARE-ISSUE",
AK2004="Power Telco","BSS",AK2004="no impacts","no impacts"
),"")</f>
        <v>BSS</v>
      </c>
      <c r="AJ2004" s="56" t="str" cm="1">
        <f t="array" ref="AJ2004">IFERROR(_xlfn.IFS(
AK2004="MPR ISSUE","TX ISSUE",
AK2004="BSS Hardware Issue","RAN ISSUE",
AK2004="Sites strategiques, MLL, Pylone, etc.","ENVTECH",
AK2004="AKTIVCO DEFAUT GE &amp; POWER Cabinet","POWER ISSUE",
AK2004="AKTIVCO Coupure ENEO &amp; Baisse de tension","POWER ISSUE",
AK2004="Coupure ENEO &amp; Baisse de tension","POWER ISSUE",
AK2004="Defaut GE &amp; POWER Cabinet","POWER ISSUE",
AK2004="Sharing","POWER ISSUE",
AK2004="Sites strategiques &amp; DataCenter","POWER ISSUE",
AK2004="Exclu","Exclu",
AK2004="SAT","TX ISSUE",
AK2004="SPARE-ISSUE","SPARE-ISSUE",
AK2004="Fiber CAmtel","TX ISSUE",
AK2004="Fiber AOF","TX ISSUE",
AK2004="Projet OCM (HUAWEI)","TRAVAUX-HUAWEI",
AK2004="Projet OCM (NOKIA)","TRAVAUX -NOKIA",
AK2004="ACCESS-ISSUE","ACCESS-ISSUE",
AK2004="Projet OCM (ZTE, NOKIA, autres projets)","TRAVAUX OCM",
AK2004="No root CAuse","No root cause",
AK2004="ODU HS","TX ISSUE",
AK2004="IP &amp; VLAN","TX ISSUE",
AK2004="Warehouse HUAWEI","SPARE-ISSUE",
AK2004="SPARE-HS","SPARE-ISSUE",
AK2004="Power Telco","RAN ISSUE",AK2004="no impacts","no impacts"
),"")</f>
        <v>RAN ISSUE</v>
      </c>
      <c r="AK2004" s="81" t="s">
        <v>5320</v>
      </c>
      <c r="AL2004" s="56" t="str" cm="1">
        <f t="array" ref="AL2004">IFERROR(_xlfn.IFS(
AK2004="MPR ISSUE","ACTIVE",
AK2004="BSS Hardware Issue","ACTIVE",
AK2004="Sites strategiques, MLL, Pylone, etc.","PASSIVE",
AK2004="AKTIVCO DEFAUT GE &amp; POWER Cabinet","PASSIVE",
AK2004="AKTIVCO Coupure ENEO &amp; Baisse de tension","PASSIVE",
AK2004="Coupure ENEO &amp; Baisse de tension","PASSIVE",
AK2004="Defaut GE &amp; POWER Cabinet","PASSIVE",
AK2004="Sharing","PASSIVE",
AK2004="Sites strategiques &amp; DataCenter","PASSIVE",
AK2004="Exclu","Exclu",
AK2004="SAT","ACTIVE",
AK2004="SPARE-ISSUE","SPARE-ISSUE",
AK2004="Fiber CAmtel","ACTIVE",
AK2004="Fiber AOF","ACTIVE",
AK2004="Projet OCM (HUAWEI)","PLANNED WORKS",
AK2004="Projet OCM (NOKIA)","PLANNED WORKS",
AK2004="ACCESS-ISSUE","ACCESS-ISSUE",
AK2004="Projet OCM (ZTE, NOKIA, autres projets)","PLANNED WORKS",
AK2004="No root CAuse","No root cause",
AK2004="ODU HS","ACTIVE",
AK2004="IP &amp; VLAN","ACTIVE",
AK2004="Warehouse HUAWEI","SPARE-ISSUE",
AK2004="SPARE-HS","SPARE-ISSUE",
AK2004="Power Telco","ACTIVE", AK2004="no impacts","no impacts"
),"")</f>
        <v>ACTIVE</v>
      </c>
      <c r="AM2004" s="108" t="s">
        <v>6028</v>
      </c>
      <c r="AN2004" s="117" t="s">
        <v>3561</v>
      </c>
      <c r="AP2004" s="23" t="s">
        <v>5537</v>
      </c>
      <c r="AQ2004" s="23" t="s">
        <v>5537</v>
      </c>
      <c r="AR2004" s="7"/>
      <c r="AS2004" s="6"/>
      <c r="AT2004" s="7"/>
      <c r="AU2004" s="3" t="s">
        <v>5537</v>
      </c>
      <c r="AV2004" s="24" t="s">
        <v>5537</v>
      </c>
      <c r="AW2004" s="24" t="s">
        <v>5537</v>
      </c>
      <c r="AX2004" s="24" t="s">
        <v>5537</v>
      </c>
      <c r="AY2004" s="24" t="s">
        <v>6579</v>
      </c>
      <c r="AZ2004" s="24" t="s">
        <v>6579</v>
      </c>
      <c r="BA2004" s="24" t="s">
        <v>5537</v>
      </c>
      <c r="BB2004" s="24" t="s">
        <v>5537</v>
      </c>
      <c r="BC2004" s="24" t="s">
        <v>5537</v>
      </c>
      <c r="BD2004" s="24" t="s">
        <v>5537</v>
      </c>
      <c r="BE2004" s="24" t="s">
        <v>5537</v>
      </c>
      <c r="BF2004" s="24" t="s">
        <v>5537</v>
      </c>
      <c r="BG2004" s="24" t="s">
        <v>5537</v>
      </c>
      <c r="BH2004" s="24" t="s">
        <v>5537</v>
      </c>
      <c r="BI2004" s="9" t="s">
        <v>5537</v>
      </c>
      <c r="BJ2004" s="14"/>
      <c r="BK2004" s="14" t="s">
        <v>5537</v>
      </c>
      <c r="BL2004" s="14" t="str">
        <f>_xlfn.XLOOKUP(B2004,'[4]cell downs 18042026 17h'!$B:$B,'[4]cell downs 18042026 17h'!$B:$B,"")</f>
        <v/>
      </c>
      <c r="BM2004" s="14" t="str">
        <f>_xlfn.XLOOKUP(B2004,'[5]Cells Huawei 19042026 15h'!$B:$B,'[5]Cells Huawei 19042026 15h'!$B:$B,"")</f>
        <v/>
      </c>
      <c r="BN2004" s="9" t="str">
        <f>_xlfn.XLOOKUP(B2004,'[6]cells down 19042026 9H40'!$B:$B,'[6]cells down 19042026 9H40'!$B:$B,"")</f>
        <v>LIT_113</v>
      </c>
      <c r="BO2004" s="9" t="s">
        <v>3561</v>
      </c>
      <c r="BP2004" s="9" t="s">
        <v>12</v>
      </c>
    </row>
    <row r="2005" spans="1:68" s="9" customFormat="1" x14ac:dyDescent="0.35">
      <c r="A2005" s="1" t="s">
        <v>3680</v>
      </c>
      <c r="B2005" s="8" t="s">
        <v>3681</v>
      </c>
      <c r="C2005" s="3" t="str">
        <f>_xlfn.XLOOKUP(B2005,'[1]daily break down'!$D:$D,'[1]daily break down'!$E:$E,"")</f>
        <v>CENTRE</v>
      </c>
      <c r="D2005" s="1" t="s">
        <v>21</v>
      </c>
      <c r="E2005" s="1" t="s">
        <v>122</v>
      </c>
      <c r="F2005" s="3" t="s">
        <v>69</v>
      </c>
      <c r="G2005" s="1" t="s">
        <v>3680</v>
      </c>
      <c r="H2005" s="41" t="str">
        <f>_xlfn.XLOOKUP(B2005,[2]CALCULATION!$B:$B,[2]CALCULATION!$H:$H,"")</f>
        <v>ZTE</v>
      </c>
      <c r="I2005" s="34">
        <v>0</v>
      </c>
      <c r="J2005" s="34">
        <v>0</v>
      </c>
      <c r="K2005" s="34">
        <v>0</v>
      </c>
      <c r="L2005" s="34">
        <v>0</v>
      </c>
      <c r="M2005" s="34">
        <v>0</v>
      </c>
      <c r="N2005" s="34">
        <v>0</v>
      </c>
      <c r="O2005" s="34">
        <v>0</v>
      </c>
      <c r="P2005" s="34">
        <v>0</v>
      </c>
      <c r="Q2005" s="34">
        <v>0</v>
      </c>
      <c r="R2005" s="34">
        <v>0</v>
      </c>
      <c r="S2005" s="109">
        <v>0</v>
      </c>
      <c r="T2005" s="109">
        <f>_xlfn.XLOOKUP(B2005,'[3]Nur des jours'!$B:$B,'[3]Nur des jours'!$U:$U,"")</f>
        <v>0</v>
      </c>
      <c r="U2005" s="109">
        <v>0</v>
      </c>
      <c r="V2005" s="109">
        <v>0</v>
      </c>
      <c r="W2005" s="109">
        <v>0</v>
      </c>
      <c r="X2005" s="109">
        <v>0</v>
      </c>
      <c r="Y2005" s="109">
        <v>0</v>
      </c>
      <c r="Z2005" s="109">
        <v>0</v>
      </c>
      <c r="AA2005" s="109">
        <v>0</v>
      </c>
      <c r="AB2005" s="109">
        <v>0</v>
      </c>
      <c r="AC2005" s="109">
        <v>0</v>
      </c>
      <c r="AD2005" s="109">
        <v>0</v>
      </c>
      <c r="AE2005" s="109">
        <v>0</v>
      </c>
      <c r="AF2005" s="109">
        <v>0</v>
      </c>
      <c r="AG2005" s="57" t="str">
        <f>_xlfn.XLOOKUP(B2005,[3]CALCULATION!$B:$B,[3]CALCULATION!$M:$M,"")</f>
        <v>Operationnel</v>
      </c>
      <c r="AH2005" s="57"/>
      <c r="AI2005" s="56" t="str" cm="1">
        <f t="array" ref="AI2005">IFERROR(_xlfn.IFS(
AK2005="MPR ISSUE","PDH",
AK2005="BSS Hardware Issue","BSS",
AK2005="Sites strategiques, MLL, Pylone, etc.","ENVTECH",
AK2005="AKTIVCO DEFAUT GE &amp; POWER Cabinet","AKTIVCO",
AK2005="AKTIVCO Coupure ENEO &amp; Baisse de tension","AKTIVCO GRID ONLY",
AK2005="Coupure ENEO &amp; Baisse de tension","IHS GRID ONLY",
AK2005="Defaut GE &amp; POWER Cabinet","IHS",
AK2005="Sharing","Partners",
AK2005="Sites strategiques &amp; DataCenter","SST &amp; DC",
AK2005="Exclu","Exclu",
AK2005="SAT","SAT",
AK2005="SPARE-ISSUE","SPARE-ISSUE",
AK2005="Fiber CAmtel","TRANS_FO_CAMTEL",
AK2005="Fiber AOF","Fiber AOF",
AK2005="Projet OCM (HUAWEI)","TRAVAUX-HUAWEI",
AK2005="Projet OCM (NOKIA)","TRAVAUX-NOKIA",
AK2005="ACCESS-ISSUE","ACCESS-ISSUE",
AK2005="Projet OCM (ZTE, NOKIA, autres projets)","TRAVAUX OCM",
AK2005="No root CAuse","No root cause",
AK2005="ODU HS","PDH",
AK2005="IP &amp; VLAN","PDH",
AK2005="Warehouse HUAWEI","SPARE-ISSUE",
AK2005="SPARE-HS","SPARE-ISSUE",
AK2005="Power Telco","BSS",AK2005="no impacts","no impacts"
),"")</f>
        <v>ENVTECH</v>
      </c>
      <c r="AJ2005" s="56" t="str" cm="1">
        <f t="array" ref="AJ2005">IFERROR(_xlfn.IFS(
AK2005="MPR ISSUE","TX ISSUE",
AK2005="BSS Hardware Issue","RAN ISSUE",
AK2005="Sites strategiques, MLL, Pylone, etc.","ENVTECH",
AK2005="AKTIVCO DEFAUT GE &amp; POWER Cabinet","POWER ISSUE",
AK2005="AKTIVCO Coupure ENEO &amp; Baisse de tension","POWER ISSUE",
AK2005="Coupure ENEO &amp; Baisse de tension","POWER ISSUE",
AK2005="Defaut GE &amp; POWER Cabinet","POWER ISSUE",
AK2005="Sharing","POWER ISSUE",
AK2005="Sites strategiques &amp; DataCenter","POWER ISSUE",
AK2005="Exclu","Exclu",
AK2005="SAT","TX ISSUE",
AK2005="SPARE-ISSUE","SPARE-ISSUE",
AK2005="Fiber CAmtel","TX ISSUE",
AK2005="Fiber AOF","TX ISSUE",
AK2005="Projet OCM (HUAWEI)","TRAVAUX-HUAWEI",
AK2005="Projet OCM (NOKIA)","TRAVAUX -NOKIA",
AK2005="ACCESS-ISSUE","ACCESS-ISSUE",
AK2005="Projet OCM (ZTE, NOKIA, autres projets)","TRAVAUX OCM",
AK2005="No root CAuse","No root cause",
AK2005="ODU HS","TX ISSUE",
AK2005="IP &amp; VLAN","TX ISSUE",
AK2005="Warehouse HUAWEI","SPARE-ISSUE",
AK2005="SPARE-HS","SPARE-ISSUE",
AK2005="Power Telco","RAN ISSUE",AK2005="no impacts","no impacts"
),"")</f>
        <v>ENVTECH</v>
      </c>
      <c r="AK2005" s="81" t="s">
        <v>5323</v>
      </c>
      <c r="AL2005" s="56" t="str" cm="1">
        <f t="array" ref="AL2005">IFERROR(_xlfn.IFS(
AK2005="MPR ISSUE","ACTIVE",
AK2005="BSS Hardware Issue","ACTIVE",
AK2005="Sites strategiques, MLL, Pylone, etc.","PASSIVE",
AK2005="AKTIVCO DEFAUT GE &amp; POWER Cabinet","PASSIVE",
AK2005="AKTIVCO Coupure ENEO &amp; Baisse de tension","PASSIVE",
AK2005="Coupure ENEO &amp; Baisse de tension","PASSIVE",
AK2005="Defaut GE &amp; POWER Cabinet","PASSIVE",
AK2005="Sharing","PASSIVE",
AK2005="Sites strategiques &amp; DataCenter","PASSIVE",
AK2005="Exclu","Exclu",
AK2005="SAT","ACTIVE",
AK2005="SPARE-ISSUE","SPARE-ISSUE",
AK2005="Fiber CAmtel","ACTIVE",
AK2005="Fiber AOF","ACTIVE",
AK2005="Projet OCM (HUAWEI)","PLANNED WORKS",
AK2005="Projet OCM (NOKIA)","PLANNED WORKS",
AK2005="ACCESS-ISSUE","ACCESS-ISSUE",
AK2005="Projet OCM (ZTE, NOKIA, autres projets)","PLANNED WORKS",
AK2005="No root CAuse","No root cause",
AK2005="ODU HS","ACTIVE",
AK2005="IP &amp; VLAN","ACTIVE",
AK2005="Warehouse HUAWEI","SPARE-ISSUE",
AK2005="SPARE-HS","SPARE-ISSUE",
AK2005="Power Telco","ACTIVE", AK2005="no impacts","no impacts"
),"")</f>
        <v>PASSIVE</v>
      </c>
      <c r="AM2005" s="108" t="s">
        <v>6029</v>
      </c>
      <c r="AN2005" s="117" t="s">
        <v>3681</v>
      </c>
      <c r="AP2005" s="23" t="s">
        <v>5537</v>
      </c>
      <c r="AQ2005" s="23" t="s">
        <v>5537</v>
      </c>
      <c r="AR2005" s="7"/>
      <c r="AS2005" s="6"/>
      <c r="AT2005" s="7"/>
      <c r="AU2005" s="3" t="s">
        <v>5537</v>
      </c>
      <c r="AV2005" s="24" t="s">
        <v>5537</v>
      </c>
      <c r="AW2005" s="24" t="s">
        <v>5537</v>
      </c>
      <c r="AX2005" s="24" t="s">
        <v>5537</v>
      </c>
      <c r="AY2005" s="24" t="s">
        <v>6580</v>
      </c>
      <c r="AZ2005" s="24" t="s">
        <v>6580</v>
      </c>
      <c r="BA2005" s="24" t="s">
        <v>6580</v>
      </c>
      <c r="BB2005" s="24" t="s">
        <v>5537</v>
      </c>
      <c r="BC2005" s="24" t="s">
        <v>5537</v>
      </c>
      <c r="BD2005" s="24" t="s">
        <v>5537</v>
      </c>
      <c r="BE2005" s="24" t="s">
        <v>5537</v>
      </c>
      <c r="BF2005" s="24" t="s">
        <v>5537</v>
      </c>
      <c r="BG2005" s="24" t="s">
        <v>5537</v>
      </c>
      <c r="BH2005" s="24" t="s">
        <v>5537</v>
      </c>
      <c r="BI2005" s="9" t="s">
        <v>5537</v>
      </c>
      <c r="BJ2005" s="14"/>
      <c r="BK2005" s="14" t="s">
        <v>5537</v>
      </c>
      <c r="BL2005" s="14" t="str">
        <f>_xlfn.XLOOKUP(B2005,'[4]cell downs 18042026 17h'!$B:$B,'[4]cell downs 18042026 17h'!$B:$B,"")</f>
        <v/>
      </c>
      <c r="BM2005" s="14" t="str">
        <f>_xlfn.XLOOKUP(B2005,'[5]Cells Huawei 19042026 15h'!$B:$B,'[5]Cells Huawei 19042026 15h'!$B:$B,"")</f>
        <v/>
      </c>
      <c r="BN2005" s="9" t="str">
        <f>_xlfn.XLOOKUP(B2005,'[6]cells down 19042026 9H40'!$B:$B,'[6]cells down 19042026 9H40'!$B:$B,"")</f>
        <v>SUD_122</v>
      </c>
      <c r="BO2005" s="9" t="s">
        <v>5537</v>
      </c>
      <c r="BP2005" s="9" t="s">
        <v>5537</v>
      </c>
    </row>
    <row r="2006" spans="1:68" s="9" customFormat="1" x14ac:dyDescent="0.35">
      <c r="A2006" s="1" t="s">
        <v>4017</v>
      </c>
      <c r="B2006" s="1" t="s">
        <v>4018</v>
      </c>
      <c r="C2006" s="3" t="str">
        <f>_xlfn.XLOOKUP(B2006,'[1]daily break down'!$D:$D,'[1]daily break down'!$E:$E,"")</f>
        <v>CENTRE</v>
      </c>
      <c r="D2006" s="1" t="s">
        <v>11</v>
      </c>
      <c r="E2006" s="1" t="s">
        <v>318</v>
      </c>
      <c r="F2006" s="3" t="s">
        <v>69</v>
      </c>
      <c r="G2006" s="1" t="s">
        <v>4019</v>
      </c>
      <c r="H2006" s="41" t="str">
        <f>_xlfn.XLOOKUP(B2006,[2]CALCULATION!$B:$B,[2]CALCULATION!$H:$H,"")</f>
        <v>ZTE</v>
      </c>
      <c r="I2006" s="34">
        <v>0</v>
      </c>
      <c r="J2006" s="34">
        <v>0</v>
      </c>
      <c r="K2006" s="34">
        <v>0</v>
      </c>
      <c r="L2006" s="34">
        <v>0</v>
      </c>
      <c r="M2006" s="34">
        <v>0</v>
      </c>
      <c r="N2006" s="34">
        <v>0</v>
      </c>
      <c r="O2006" s="34">
        <v>0</v>
      </c>
      <c r="P2006" s="34">
        <v>0</v>
      </c>
      <c r="Q2006" s="34">
        <v>0</v>
      </c>
      <c r="R2006" s="34">
        <v>0</v>
      </c>
      <c r="S2006" s="109">
        <v>0</v>
      </c>
      <c r="T2006" s="109">
        <f>_xlfn.XLOOKUP(B2006,'[3]Nur des jours'!$B:$B,'[3]Nur des jours'!$U:$U,"")</f>
        <v>0</v>
      </c>
      <c r="U2006" s="109">
        <v>0</v>
      </c>
      <c r="V2006" s="109">
        <v>0</v>
      </c>
      <c r="W2006" s="109">
        <v>0</v>
      </c>
      <c r="X2006" s="109">
        <v>0</v>
      </c>
      <c r="Y2006" s="109">
        <v>0</v>
      </c>
      <c r="Z2006" s="109">
        <v>0</v>
      </c>
      <c r="AA2006" s="109">
        <v>0</v>
      </c>
      <c r="AB2006" s="109">
        <v>0</v>
      </c>
      <c r="AC2006" s="109">
        <v>0</v>
      </c>
      <c r="AD2006" s="109">
        <v>0</v>
      </c>
      <c r="AE2006" s="109">
        <v>0</v>
      </c>
      <c r="AF2006" s="109">
        <v>0</v>
      </c>
      <c r="AG2006" s="57" t="str">
        <f>_xlfn.XLOOKUP(B2006,[3]CALCULATION!$B:$B,[3]CALCULATION!$M:$M,"")</f>
        <v>Operationnel</v>
      </c>
      <c r="AH2006" s="57"/>
      <c r="AI2006" s="56" t="str" cm="1">
        <f t="array" ref="AI2006">IFERROR(_xlfn.IFS(
AK2006="MPR ISSUE","PDH",
AK2006="BSS Hardware Issue","BSS",
AK2006="Sites strategiques, MLL, Pylone, etc.","ENVTECH",
AK2006="AKTIVCO DEFAUT GE &amp; POWER Cabinet","AKTIVCO",
AK2006="AKTIVCO Coupure ENEO &amp; Baisse de tension","AKTIVCO GRID ONLY",
AK2006="Coupure ENEO &amp; Baisse de tension","IHS GRID ONLY",
AK2006="Defaut GE &amp; POWER Cabinet","IHS",
AK2006="Sharing","Partners",
AK2006="Sites strategiques &amp; DataCenter","SST &amp; DC",
AK2006="Exclu","Exclu",
AK2006="SAT","SAT",
AK2006="SPARE-ISSUE","SPARE-ISSUE",
AK2006="Fiber CAmtel","TRANS_FO_CAMTEL",
AK2006="Fiber AOF","Fiber AOF",
AK2006="Projet OCM (HUAWEI)","TRAVAUX-HUAWEI",
AK2006="Projet OCM (NOKIA)","TRAVAUX-NOKIA",
AK2006="ACCESS-ISSUE","ACCESS-ISSUE",
AK2006="Projet OCM (ZTE, NOKIA, autres projets)","TRAVAUX OCM",
AK2006="No root CAuse","No root cause",
AK2006="ODU HS","PDH",
AK2006="IP &amp; VLAN","PDH",
AK2006="Warehouse HUAWEI","SPARE-ISSUE",
AK2006="SPARE-HS","SPARE-ISSUE",
AK2006="Power Telco","BSS",AK2006="no impacts","no impacts"
),"")</f>
        <v>No root cause</v>
      </c>
      <c r="AJ2006" s="56" t="str" cm="1">
        <f t="array" ref="AJ2006">IFERROR(_xlfn.IFS(
AK2006="MPR ISSUE","TX ISSUE",
AK2006="BSS Hardware Issue","RAN ISSUE",
AK2006="Sites strategiques, MLL, Pylone, etc.","ENVTECH",
AK2006="AKTIVCO DEFAUT GE &amp; POWER Cabinet","POWER ISSUE",
AK2006="AKTIVCO Coupure ENEO &amp; Baisse de tension","POWER ISSUE",
AK2006="Coupure ENEO &amp; Baisse de tension","POWER ISSUE",
AK2006="Defaut GE &amp; POWER Cabinet","POWER ISSUE",
AK2006="Sharing","POWER ISSUE",
AK2006="Sites strategiques &amp; DataCenter","POWER ISSUE",
AK2006="Exclu","Exclu",
AK2006="SAT","TX ISSUE",
AK2006="SPARE-ISSUE","SPARE-ISSUE",
AK2006="Fiber CAmtel","TX ISSUE",
AK2006="Fiber AOF","TX ISSUE",
AK2006="Projet OCM (HUAWEI)","TRAVAUX-HUAWEI",
AK2006="Projet OCM (NOKIA)","TRAVAUX -NOKIA",
AK2006="ACCESS-ISSUE","ACCESS-ISSUE",
AK2006="Projet OCM (ZTE, NOKIA, autres projets)","TRAVAUX OCM",
AK2006="No root CAuse","No root cause",
AK2006="ODU HS","TX ISSUE",
AK2006="IP &amp; VLAN","TX ISSUE",
AK2006="Warehouse HUAWEI","SPARE-ISSUE",
AK2006="SPARE-HS","SPARE-ISSUE",
AK2006="Power Telco","RAN ISSUE",AK2006="no impacts","no impacts"
),"")</f>
        <v>No root cause</v>
      </c>
      <c r="AK2006" s="81" t="s">
        <v>5620</v>
      </c>
      <c r="AL2006" s="56" t="str" cm="1">
        <f t="array" ref="AL2006">IFERROR(_xlfn.IFS(
AK2006="MPR ISSUE","ACTIVE",
AK2006="BSS Hardware Issue","ACTIVE",
AK2006="Sites strategiques, MLL, Pylone, etc.","PASSIVE",
AK2006="AKTIVCO DEFAUT GE &amp; POWER Cabinet","PASSIVE",
AK2006="AKTIVCO Coupure ENEO &amp; Baisse de tension","PASSIVE",
AK2006="Coupure ENEO &amp; Baisse de tension","PASSIVE",
AK2006="Defaut GE &amp; POWER Cabinet","PASSIVE",
AK2006="Sharing","PASSIVE",
AK2006="Sites strategiques &amp; DataCenter","PASSIVE",
AK2006="Exclu","Exclu",
AK2006="SAT","ACTIVE",
AK2006="SPARE-ISSUE","SPARE-ISSUE",
AK2006="Fiber CAmtel","ACTIVE",
AK2006="Fiber AOF","ACTIVE",
AK2006="Projet OCM (HUAWEI)","PLANNED WORKS",
AK2006="Projet OCM (NOKIA)","PLANNED WORKS",
AK2006="ACCESS-ISSUE","ACCESS-ISSUE",
AK2006="Projet OCM (ZTE, NOKIA, autres projets)","PLANNED WORKS",
AK2006="No root CAuse","No root cause",
AK2006="ODU HS","ACTIVE",
AK2006="IP &amp; VLAN","ACTIVE",
AK2006="Warehouse HUAWEI","SPARE-ISSUE",
AK2006="SPARE-HS","SPARE-ISSUE",
AK2006="Power Telco","ACTIVE", AK2006="no impacts","no impacts"
),"")</f>
        <v>No root cause</v>
      </c>
      <c r="AM2006" s="108" t="s">
        <v>5537</v>
      </c>
      <c r="AN2006" s="117" t="s">
        <v>4018</v>
      </c>
      <c r="AP2006" s="23" t="s">
        <v>5537</v>
      </c>
      <c r="AQ2006" s="23" t="s">
        <v>5537</v>
      </c>
      <c r="AR2006" s="7"/>
      <c r="AS2006" s="6"/>
      <c r="AT2006" s="7"/>
      <c r="AU2006" s="3" t="s">
        <v>5537</v>
      </c>
      <c r="AV2006" s="24" t="s">
        <v>5537</v>
      </c>
      <c r="AW2006" s="24" t="s">
        <v>5537</v>
      </c>
      <c r="AX2006" s="24" t="s">
        <v>5537</v>
      </c>
      <c r="AY2006" s="24" t="s">
        <v>5537</v>
      </c>
      <c r="AZ2006" s="24" t="s">
        <v>5537</v>
      </c>
      <c r="BA2006" s="24" t="s">
        <v>5537</v>
      </c>
      <c r="BB2006" s="24" t="s">
        <v>5537</v>
      </c>
      <c r="BC2006" s="24" t="s">
        <v>5537</v>
      </c>
      <c r="BD2006" s="24" t="s">
        <v>5537</v>
      </c>
      <c r="BE2006" s="24" t="s">
        <v>5537</v>
      </c>
      <c r="BF2006" s="24" t="s">
        <v>5537</v>
      </c>
      <c r="BG2006" s="24" t="s">
        <v>5537</v>
      </c>
      <c r="BH2006" s="24" t="s">
        <v>5537</v>
      </c>
      <c r="BI2006" s="9" t="s">
        <v>5537</v>
      </c>
      <c r="BJ2006" s="14"/>
      <c r="BK2006" s="14" t="s">
        <v>5537</v>
      </c>
      <c r="BL2006" s="14" t="str">
        <f>_xlfn.XLOOKUP(B2006,'[4]cell downs 18042026 17h'!$B:$B,'[4]cell downs 18042026 17h'!$B:$B,"")</f>
        <v/>
      </c>
      <c r="BM2006" s="14" t="str">
        <f>_xlfn.XLOOKUP(B2006,'[5]Cells Huawei 19042026 15h'!$B:$B,'[5]Cells Huawei 19042026 15h'!$B:$B,"")</f>
        <v/>
      </c>
      <c r="BN2006" s="9" t="str">
        <f>_xlfn.XLOOKUP(B2006,'[6]cells down 19042026 9H40'!$B:$B,'[6]cells down 19042026 9H40'!$B:$B,"")</f>
        <v>SUD_054</v>
      </c>
      <c r="BO2006" s="9" t="s">
        <v>4018</v>
      </c>
      <c r="BP2006" s="9" t="s">
        <v>302</v>
      </c>
    </row>
    <row r="2007" spans="1:68" s="9" customFormat="1" x14ac:dyDescent="0.35">
      <c r="A2007" s="1" t="s">
        <v>3503</v>
      </c>
      <c r="B2007" s="8" t="s">
        <v>3504</v>
      </c>
      <c r="C2007" s="3" t="str">
        <f>_xlfn.XLOOKUP(B2007,'[1]daily break down'!$D:$D,'[1]daily break down'!$E:$E,"")</f>
        <v>LITTORAL</v>
      </c>
      <c r="D2007" s="1" t="s">
        <v>21</v>
      </c>
      <c r="E2007" s="1" t="s">
        <v>30</v>
      </c>
      <c r="F2007" s="3" t="s">
        <v>31</v>
      </c>
      <c r="G2007" s="1" t="s">
        <v>3505</v>
      </c>
      <c r="H2007" s="41" t="str">
        <f>_xlfn.XLOOKUP(B2007,[2]CALCULATION!$B:$B,[2]CALCULATION!$H:$H,"")</f>
        <v>ZTE</v>
      </c>
      <c r="I2007" s="34">
        <v>0</v>
      </c>
      <c r="J2007" s="34">
        <v>0</v>
      </c>
      <c r="K2007" s="34">
        <v>0</v>
      </c>
      <c r="L2007" s="34">
        <v>0</v>
      </c>
      <c r="M2007" s="34">
        <v>0</v>
      </c>
      <c r="N2007" s="34">
        <v>0</v>
      </c>
      <c r="O2007" s="34">
        <v>0</v>
      </c>
      <c r="P2007" s="34">
        <v>0</v>
      </c>
      <c r="Q2007" s="34">
        <v>0</v>
      </c>
      <c r="R2007" s="34">
        <v>0</v>
      </c>
      <c r="S2007" s="109">
        <v>0</v>
      </c>
      <c r="T2007" s="109">
        <f>_xlfn.XLOOKUP(B2007,'[3]Nur des jours'!$B:$B,'[3]Nur des jours'!$U:$U,"")</f>
        <v>0</v>
      </c>
      <c r="U2007" s="109">
        <v>0</v>
      </c>
      <c r="V2007" s="109">
        <v>0</v>
      </c>
      <c r="W2007" s="109">
        <v>0</v>
      </c>
      <c r="X2007" s="109">
        <v>0</v>
      </c>
      <c r="Y2007" s="109">
        <v>0</v>
      </c>
      <c r="Z2007" s="109">
        <v>0</v>
      </c>
      <c r="AA2007" s="109">
        <v>0</v>
      </c>
      <c r="AB2007" s="109">
        <v>0</v>
      </c>
      <c r="AC2007" s="109">
        <v>0</v>
      </c>
      <c r="AD2007" s="109">
        <v>0</v>
      </c>
      <c r="AE2007" s="109">
        <v>0</v>
      </c>
      <c r="AF2007" s="109">
        <v>0</v>
      </c>
      <c r="AG2007" s="57" t="str">
        <f>_xlfn.XLOOKUP(B2007,[3]CALCULATION!$B:$B,[3]CALCULATION!$M:$M,"")</f>
        <v>Operationnel</v>
      </c>
      <c r="AH2007" s="57"/>
      <c r="AI2007" s="56" t="str" cm="1">
        <f t="array" ref="AI2007">IFERROR(_xlfn.IFS(
AK2007="MPR ISSUE","PDH",
AK2007="BSS Hardware Issue","BSS",
AK2007="Sites strategiques, MLL, Pylone, etc.","ENVTECH",
AK2007="AKTIVCO DEFAUT GE &amp; POWER Cabinet","AKTIVCO",
AK2007="AKTIVCO Coupure ENEO &amp; Baisse de tension","AKTIVCO GRID ONLY",
AK2007="Coupure ENEO &amp; Baisse de tension","IHS GRID ONLY",
AK2007="Defaut GE &amp; POWER Cabinet","IHS",
AK2007="Sharing","Partners",
AK2007="Sites strategiques &amp; DataCenter","SST &amp; DC",
AK2007="Exclu","Exclu",
AK2007="SAT","SAT",
AK2007="SPARE-ISSUE","SPARE-ISSUE",
AK2007="Fiber CAmtel","TRANS_FO_CAMTEL",
AK2007="Fiber AOF","Fiber AOF",
AK2007="Projet OCM (HUAWEI)","TRAVAUX-HUAWEI",
AK2007="Projet OCM (NOKIA)","TRAVAUX-NOKIA",
AK2007="ACCESS-ISSUE","ACCESS-ISSUE",
AK2007="Projet OCM (ZTE, NOKIA, autres projets)","TRAVAUX OCM",
AK2007="No root CAuse","No root cause",
AK2007="ODU HS","PDH",
AK2007="IP &amp; VLAN","PDH",
AK2007="Warehouse HUAWEI","SPARE-ISSUE",
AK2007="SPARE-HS","SPARE-ISSUE",
AK2007="Power Telco","BSS",AK2007="no impacts","no impacts"
),"")</f>
        <v>No root cause</v>
      </c>
      <c r="AJ2007" s="56" t="str" cm="1">
        <f t="array" ref="AJ2007">IFERROR(_xlfn.IFS(
AK2007="MPR ISSUE","TX ISSUE",
AK2007="BSS Hardware Issue","RAN ISSUE",
AK2007="Sites strategiques, MLL, Pylone, etc.","ENVTECH",
AK2007="AKTIVCO DEFAUT GE &amp; POWER Cabinet","POWER ISSUE",
AK2007="AKTIVCO Coupure ENEO &amp; Baisse de tension","POWER ISSUE",
AK2007="Coupure ENEO &amp; Baisse de tension","POWER ISSUE",
AK2007="Defaut GE &amp; POWER Cabinet","POWER ISSUE",
AK2007="Sharing","POWER ISSUE",
AK2007="Sites strategiques &amp; DataCenter","POWER ISSUE",
AK2007="Exclu","Exclu",
AK2007="SAT","TX ISSUE",
AK2007="SPARE-ISSUE","SPARE-ISSUE",
AK2007="Fiber CAmtel","TX ISSUE",
AK2007="Fiber AOF","TX ISSUE",
AK2007="Projet OCM (HUAWEI)","TRAVAUX-HUAWEI",
AK2007="Projet OCM (NOKIA)","TRAVAUX -NOKIA",
AK2007="ACCESS-ISSUE","ACCESS-ISSUE",
AK2007="Projet OCM (ZTE, NOKIA, autres projets)","TRAVAUX OCM",
AK2007="No root CAuse","No root cause",
AK2007="ODU HS","TX ISSUE",
AK2007="IP &amp; VLAN","TX ISSUE",
AK2007="Warehouse HUAWEI","SPARE-ISSUE",
AK2007="SPARE-HS","SPARE-ISSUE",
AK2007="Power Telco","RAN ISSUE",AK2007="no impacts","no impacts"
),"")</f>
        <v>No root cause</v>
      </c>
      <c r="AK2007" s="81" t="s">
        <v>5620</v>
      </c>
      <c r="AL2007" s="56" t="str" cm="1">
        <f t="array" ref="AL2007">IFERROR(_xlfn.IFS(
AK2007="MPR ISSUE","ACTIVE",
AK2007="BSS Hardware Issue","ACTIVE",
AK2007="Sites strategiques, MLL, Pylone, etc.","PASSIVE",
AK2007="AKTIVCO DEFAUT GE &amp; POWER Cabinet","PASSIVE",
AK2007="AKTIVCO Coupure ENEO &amp; Baisse de tension","PASSIVE",
AK2007="Coupure ENEO &amp; Baisse de tension","PASSIVE",
AK2007="Defaut GE &amp; POWER Cabinet","PASSIVE",
AK2007="Sharing","PASSIVE",
AK2007="Sites strategiques &amp; DataCenter","PASSIVE",
AK2007="Exclu","Exclu",
AK2007="SAT","ACTIVE",
AK2007="SPARE-ISSUE","SPARE-ISSUE",
AK2007="Fiber CAmtel","ACTIVE",
AK2007="Fiber AOF","ACTIVE",
AK2007="Projet OCM (HUAWEI)","PLANNED WORKS",
AK2007="Projet OCM (NOKIA)","PLANNED WORKS",
AK2007="ACCESS-ISSUE","ACCESS-ISSUE",
AK2007="Projet OCM (ZTE, NOKIA, autres projets)","PLANNED WORKS",
AK2007="No root CAuse","No root cause",
AK2007="ODU HS","ACTIVE",
AK2007="IP &amp; VLAN","ACTIVE",
AK2007="Warehouse HUAWEI","SPARE-ISSUE",
AK2007="SPARE-HS","SPARE-ISSUE",
AK2007="Power Telco","ACTIVE", AK2007="no impacts","no impacts"
),"")</f>
        <v>No root cause</v>
      </c>
      <c r="AM2007" s="108" t="s">
        <v>5537</v>
      </c>
      <c r="AN2007" s="117" t="s">
        <v>3504</v>
      </c>
      <c r="AP2007" s="23" t="s">
        <v>5537</v>
      </c>
      <c r="AQ2007" s="23" t="s">
        <v>5537</v>
      </c>
      <c r="AR2007" s="7"/>
      <c r="AS2007" s="6"/>
      <c r="AT2007" s="7"/>
      <c r="AU2007" s="3" t="s">
        <v>5537</v>
      </c>
      <c r="AV2007" s="24" t="s">
        <v>5537</v>
      </c>
      <c r="AW2007" s="24" t="s">
        <v>5537</v>
      </c>
      <c r="AX2007" s="24" t="s">
        <v>5537</v>
      </c>
      <c r="AY2007" s="24" t="s">
        <v>5537</v>
      </c>
      <c r="AZ2007" s="24" t="s">
        <v>5537</v>
      </c>
      <c r="BA2007" s="24" t="s">
        <v>5537</v>
      </c>
      <c r="BB2007" s="24" t="s">
        <v>5537</v>
      </c>
      <c r="BC2007" s="24" t="s">
        <v>5537</v>
      </c>
      <c r="BD2007" s="24" t="s">
        <v>5537</v>
      </c>
      <c r="BE2007" s="24" t="s">
        <v>5537</v>
      </c>
      <c r="BF2007" s="24" t="s">
        <v>5537</v>
      </c>
      <c r="BG2007" s="24" t="s">
        <v>5537</v>
      </c>
      <c r="BH2007" s="24" t="s">
        <v>5537</v>
      </c>
      <c r="BI2007" s="9" t="s">
        <v>5537</v>
      </c>
      <c r="BJ2007" s="14"/>
      <c r="BK2007" s="14" t="s">
        <v>5537</v>
      </c>
      <c r="BL2007" s="14" t="str">
        <f>_xlfn.XLOOKUP(B2007,'[4]cell downs 18042026 17h'!$B:$B,'[4]cell downs 18042026 17h'!$B:$B,"")</f>
        <v/>
      </c>
      <c r="BM2007" s="14" t="str">
        <f>_xlfn.XLOOKUP(B2007,'[5]Cells Huawei 19042026 15h'!$B:$B,'[5]Cells Huawei 19042026 15h'!$B:$B,"")</f>
        <v/>
      </c>
      <c r="BN2007" s="9" t="str">
        <f>_xlfn.XLOOKUP(B2007,'[6]cells down 19042026 9H40'!$B:$B,'[6]cells down 19042026 9H40'!$B:$B,"")</f>
        <v/>
      </c>
      <c r="BO2007" s="9" t="s">
        <v>5537</v>
      </c>
      <c r="BP2007" s="9" t="s">
        <v>318</v>
      </c>
    </row>
    <row r="2008" spans="1:68" s="9" customFormat="1" x14ac:dyDescent="0.35">
      <c r="A2008" s="1" t="s">
        <v>4216</v>
      </c>
      <c r="B2008" s="1" t="s">
        <v>4217</v>
      </c>
      <c r="C2008" s="3" t="str">
        <f>_xlfn.XLOOKUP(B2008,'[1]daily break down'!$D:$D,'[1]daily break down'!$E:$E,"")</f>
        <v>CENTRE</v>
      </c>
      <c r="D2008" s="1" t="s">
        <v>11</v>
      </c>
      <c r="E2008" s="1" t="s">
        <v>594</v>
      </c>
      <c r="F2008" s="3" t="s">
        <v>37</v>
      </c>
      <c r="G2008" s="1" t="s">
        <v>4218</v>
      </c>
      <c r="H2008" s="41" t="str">
        <f>_xlfn.XLOOKUP(B2008,[2]CALCULATION!$B:$B,[2]CALCULATION!$H:$H,"")</f>
        <v>ZTE</v>
      </c>
      <c r="I2008" s="34">
        <v>0</v>
      </c>
      <c r="J2008" s="34">
        <v>0</v>
      </c>
      <c r="K2008" s="34">
        <v>0</v>
      </c>
      <c r="L2008" s="34">
        <v>0</v>
      </c>
      <c r="M2008" s="34">
        <v>0</v>
      </c>
      <c r="N2008" s="34">
        <v>0</v>
      </c>
      <c r="O2008" s="34">
        <v>0</v>
      </c>
      <c r="P2008" s="34">
        <v>0</v>
      </c>
      <c r="Q2008" s="34">
        <v>0</v>
      </c>
      <c r="R2008" s="34">
        <v>0</v>
      </c>
      <c r="S2008" s="109">
        <v>0</v>
      </c>
      <c r="T2008" s="109">
        <f>_xlfn.XLOOKUP(B2008,'[3]Nur des jours'!$B:$B,'[3]Nur des jours'!$U:$U,"")</f>
        <v>0</v>
      </c>
      <c r="U2008" s="109">
        <v>0</v>
      </c>
      <c r="V2008" s="109">
        <v>0</v>
      </c>
      <c r="W2008" s="109">
        <v>0</v>
      </c>
      <c r="X2008" s="109">
        <v>0</v>
      </c>
      <c r="Y2008" s="109">
        <v>0</v>
      </c>
      <c r="Z2008" s="109">
        <v>0</v>
      </c>
      <c r="AA2008" s="109">
        <v>0</v>
      </c>
      <c r="AB2008" s="109">
        <v>0</v>
      </c>
      <c r="AC2008" s="109">
        <v>0</v>
      </c>
      <c r="AD2008" s="109">
        <v>0</v>
      </c>
      <c r="AE2008" s="109">
        <v>0</v>
      </c>
      <c r="AF2008" s="109">
        <v>0</v>
      </c>
      <c r="AG2008" s="57" t="str">
        <f>_xlfn.XLOOKUP(B2008,[3]CALCULATION!$B:$B,[3]CALCULATION!$M:$M,"")</f>
        <v>Operationnel</v>
      </c>
      <c r="AH2008" s="57"/>
      <c r="AI2008" s="56" t="str" cm="1">
        <f t="array" ref="AI2008">IFERROR(_xlfn.IFS(
AK2008="MPR ISSUE","PDH",
AK2008="BSS Hardware Issue","BSS",
AK2008="Sites strategiques, MLL, Pylone, etc.","ENVTECH",
AK2008="AKTIVCO DEFAUT GE &amp; POWER Cabinet","AKTIVCO",
AK2008="AKTIVCO Coupure ENEO &amp; Baisse de tension","AKTIVCO GRID ONLY",
AK2008="Coupure ENEO &amp; Baisse de tension","IHS GRID ONLY",
AK2008="Defaut GE &amp; POWER Cabinet","IHS",
AK2008="Sharing","Partners",
AK2008="Sites strategiques &amp; DataCenter","SST &amp; DC",
AK2008="Exclu","Exclu",
AK2008="SAT","SAT",
AK2008="SPARE-ISSUE","SPARE-ISSUE",
AK2008="Fiber CAmtel","TRANS_FO_CAMTEL",
AK2008="Fiber AOF","Fiber AOF",
AK2008="Projet OCM (HUAWEI)","TRAVAUX-HUAWEI",
AK2008="Projet OCM (NOKIA)","TRAVAUX-NOKIA",
AK2008="ACCESS-ISSUE","ACCESS-ISSUE",
AK2008="Projet OCM (ZTE, NOKIA, autres projets)","TRAVAUX OCM",
AK2008="No root CAuse","No root cause",
AK2008="ODU HS","PDH",
AK2008="IP &amp; VLAN","PDH",
AK2008="Warehouse HUAWEI","SPARE-ISSUE",
AK2008="SPARE-HS","SPARE-ISSUE",
AK2008="Power Telco","BSS",AK2008="no impacts","no impacts"
),"")</f>
        <v>No root cause</v>
      </c>
      <c r="AJ2008" s="56" t="str" cm="1">
        <f t="array" ref="AJ2008">IFERROR(_xlfn.IFS(
AK2008="MPR ISSUE","TX ISSUE",
AK2008="BSS Hardware Issue","RAN ISSUE",
AK2008="Sites strategiques, MLL, Pylone, etc.","ENVTECH",
AK2008="AKTIVCO DEFAUT GE &amp; POWER Cabinet","POWER ISSUE",
AK2008="AKTIVCO Coupure ENEO &amp; Baisse de tension","POWER ISSUE",
AK2008="Coupure ENEO &amp; Baisse de tension","POWER ISSUE",
AK2008="Defaut GE &amp; POWER Cabinet","POWER ISSUE",
AK2008="Sharing","POWER ISSUE",
AK2008="Sites strategiques &amp; DataCenter","POWER ISSUE",
AK2008="Exclu","Exclu",
AK2008="SAT","TX ISSUE",
AK2008="SPARE-ISSUE","SPARE-ISSUE",
AK2008="Fiber CAmtel","TX ISSUE",
AK2008="Fiber AOF","TX ISSUE",
AK2008="Projet OCM (HUAWEI)","TRAVAUX-HUAWEI",
AK2008="Projet OCM (NOKIA)","TRAVAUX -NOKIA",
AK2008="ACCESS-ISSUE","ACCESS-ISSUE",
AK2008="Projet OCM (ZTE, NOKIA, autres projets)","TRAVAUX OCM",
AK2008="No root CAuse","No root cause",
AK2008="ODU HS","TX ISSUE",
AK2008="IP &amp; VLAN","TX ISSUE",
AK2008="Warehouse HUAWEI","SPARE-ISSUE",
AK2008="SPARE-HS","SPARE-ISSUE",
AK2008="Power Telco","RAN ISSUE",AK2008="no impacts","no impacts"
),"")</f>
        <v>No root cause</v>
      </c>
      <c r="AK2008" s="81" t="s">
        <v>5620</v>
      </c>
      <c r="AL2008" s="56" t="str" cm="1">
        <f t="array" ref="AL2008">IFERROR(_xlfn.IFS(
AK2008="MPR ISSUE","ACTIVE",
AK2008="BSS Hardware Issue","ACTIVE",
AK2008="Sites strategiques, MLL, Pylone, etc.","PASSIVE",
AK2008="AKTIVCO DEFAUT GE &amp; POWER Cabinet","PASSIVE",
AK2008="AKTIVCO Coupure ENEO &amp; Baisse de tension","PASSIVE",
AK2008="Coupure ENEO &amp; Baisse de tension","PASSIVE",
AK2008="Defaut GE &amp; POWER Cabinet","PASSIVE",
AK2008="Sharing","PASSIVE",
AK2008="Sites strategiques &amp; DataCenter","PASSIVE",
AK2008="Exclu","Exclu",
AK2008="SAT","ACTIVE",
AK2008="SPARE-ISSUE","SPARE-ISSUE",
AK2008="Fiber CAmtel","ACTIVE",
AK2008="Fiber AOF","ACTIVE",
AK2008="Projet OCM (HUAWEI)","PLANNED WORKS",
AK2008="Projet OCM (NOKIA)","PLANNED WORKS",
AK2008="ACCESS-ISSUE","ACCESS-ISSUE",
AK2008="Projet OCM (ZTE, NOKIA, autres projets)","PLANNED WORKS",
AK2008="No root CAuse","No root cause",
AK2008="ODU HS","ACTIVE",
AK2008="IP &amp; VLAN","ACTIVE",
AK2008="Warehouse HUAWEI","SPARE-ISSUE",
AK2008="SPARE-HS","SPARE-ISSUE",
AK2008="Power Telco","ACTIVE", AK2008="no impacts","no impacts"
),"")</f>
        <v>No root cause</v>
      </c>
      <c r="AM2008" s="108" t="s">
        <v>5537</v>
      </c>
      <c r="AN2008" s="117" t="s">
        <v>4217</v>
      </c>
      <c r="AP2008" s="23" t="s">
        <v>5537</v>
      </c>
      <c r="AQ2008" s="23" t="s">
        <v>5537</v>
      </c>
      <c r="AR2008" s="7"/>
      <c r="AS2008" s="6"/>
      <c r="AT2008" s="7"/>
      <c r="AU2008" s="3" t="s">
        <v>5537</v>
      </c>
      <c r="AV2008" s="24" t="s">
        <v>5537</v>
      </c>
      <c r="AW2008" s="24" t="s">
        <v>5537</v>
      </c>
      <c r="AX2008" s="24" t="s">
        <v>5537</v>
      </c>
      <c r="AY2008" s="24" t="s">
        <v>5537</v>
      </c>
      <c r="AZ2008" s="24" t="s">
        <v>5537</v>
      </c>
      <c r="BA2008" s="24" t="s">
        <v>5537</v>
      </c>
      <c r="BB2008" s="24" t="s">
        <v>5537</v>
      </c>
      <c r="BC2008" s="24" t="s">
        <v>5537</v>
      </c>
      <c r="BD2008" s="24" t="s">
        <v>5537</v>
      </c>
      <c r="BE2008" s="24" t="s">
        <v>5537</v>
      </c>
      <c r="BF2008" s="24" t="s">
        <v>5537</v>
      </c>
      <c r="BG2008" s="24" t="s">
        <v>5537</v>
      </c>
      <c r="BH2008" s="24" t="s">
        <v>5537</v>
      </c>
      <c r="BI2008" s="9" t="s">
        <v>5537</v>
      </c>
      <c r="BJ2008" s="14"/>
      <c r="BK2008" s="14" t="s">
        <v>5537</v>
      </c>
      <c r="BL2008" s="14" t="str">
        <f>_xlfn.XLOOKUP(B2008,'[4]cell downs 18042026 17h'!$B:$B,'[4]cell downs 18042026 17h'!$B:$B,"")</f>
        <v/>
      </c>
      <c r="BM2008" s="14" t="str">
        <f>_xlfn.XLOOKUP(B2008,'[5]Cells Huawei 19042026 15h'!$B:$B,'[5]Cells Huawei 19042026 15h'!$B:$B,"")</f>
        <v/>
      </c>
      <c r="BN2008" s="9" t="str">
        <f>_xlfn.XLOOKUP(B2008,'[6]cells down 19042026 9H40'!$B:$B,'[6]cells down 19042026 9H40'!$B:$B,"")</f>
        <v>CTR_226</v>
      </c>
      <c r="BO2008" s="9" t="s">
        <v>4217</v>
      </c>
      <c r="BP2008" s="9" t="s">
        <v>12</v>
      </c>
    </row>
    <row r="2009" spans="1:68" s="9" customFormat="1" x14ac:dyDescent="0.35">
      <c r="A2009" s="1" t="s">
        <v>4027</v>
      </c>
      <c r="B2009" s="8" t="s">
        <v>4028</v>
      </c>
      <c r="C2009" s="3" t="str">
        <f>_xlfn.XLOOKUP(B2009,'[1]daily break down'!$D:$D,'[1]daily break down'!$E:$E,"")</f>
        <v>LITTORAL</v>
      </c>
      <c r="D2009" s="1" t="s">
        <v>11</v>
      </c>
      <c r="E2009" s="1" t="s">
        <v>1713</v>
      </c>
      <c r="F2009" s="3" t="s">
        <v>31</v>
      </c>
      <c r="G2009" s="1" t="s">
        <v>4029</v>
      </c>
      <c r="H2009" s="41" t="str">
        <f>_xlfn.XLOOKUP(B2009,[2]CALCULATION!$B:$B,[2]CALCULATION!$H:$H,"")</f>
        <v>ZTE</v>
      </c>
      <c r="I2009" s="34">
        <v>0</v>
      </c>
      <c r="J2009" s="34">
        <v>0</v>
      </c>
      <c r="K2009" s="34">
        <v>0</v>
      </c>
      <c r="L2009" s="34">
        <v>0</v>
      </c>
      <c r="M2009" s="34">
        <v>0</v>
      </c>
      <c r="N2009" s="34">
        <v>0</v>
      </c>
      <c r="O2009" s="34">
        <v>0</v>
      </c>
      <c r="P2009" s="34">
        <v>0</v>
      </c>
      <c r="Q2009" s="34">
        <v>0</v>
      </c>
      <c r="R2009" s="34">
        <v>0</v>
      </c>
      <c r="S2009" s="109">
        <v>0</v>
      </c>
      <c r="T2009" s="109">
        <f>_xlfn.XLOOKUP(B2009,'[3]Nur des jours'!$B:$B,'[3]Nur des jours'!$U:$U,"")</f>
        <v>0</v>
      </c>
      <c r="U2009" s="109">
        <v>0</v>
      </c>
      <c r="V2009" s="109">
        <v>0</v>
      </c>
      <c r="W2009" s="109">
        <v>0</v>
      </c>
      <c r="X2009" s="109">
        <v>0</v>
      </c>
      <c r="Y2009" s="109">
        <v>0</v>
      </c>
      <c r="Z2009" s="109">
        <v>0</v>
      </c>
      <c r="AA2009" s="109">
        <v>0</v>
      </c>
      <c r="AB2009" s="109">
        <v>0</v>
      </c>
      <c r="AC2009" s="109">
        <v>0</v>
      </c>
      <c r="AD2009" s="109">
        <v>0</v>
      </c>
      <c r="AE2009" s="109">
        <v>0</v>
      </c>
      <c r="AF2009" s="109">
        <v>0</v>
      </c>
      <c r="AG2009" s="57" t="str">
        <f>_xlfn.XLOOKUP(B2009,[3]CALCULATION!$B:$B,[3]CALCULATION!$M:$M,"")</f>
        <v>Operationnel</v>
      </c>
      <c r="AH2009" s="57"/>
      <c r="AI2009" s="56" t="str" cm="1">
        <f t="array" ref="AI2009">IFERROR(_xlfn.IFS(
AK2009="MPR ISSUE","PDH",
AK2009="BSS Hardware Issue","BSS",
AK2009="Sites strategiques, MLL, Pylone, etc.","ENVTECH",
AK2009="AKTIVCO DEFAUT GE &amp; POWER Cabinet","AKTIVCO",
AK2009="AKTIVCO Coupure ENEO &amp; Baisse de tension","AKTIVCO GRID ONLY",
AK2009="Coupure ENEO &amp; Baisse de tension","IHS GRID ONLY",
AK2009="Defaut GE &amp; POWER Cabinet","IHS",
AK2009="Sharing","Partners",
AK2009="Sites strategiques &amp; DataCenter","SST &amp; DC",
AK2009="Exclu","Exclu",
AK2009="SAT","SAT",
AK2009="SPARE-ISSUE","SPARE-ISSUE",
AK2009="Fiber CAmtel","TRANS_FO_CAMTEL",
AK2009="Fiber AOF","Fiber AOF",
AK2009="Projet OCM (HUAWEI)","TRAVAUX-HUAWEI",
AK2009="Projet OCM (NOKIA)","TRAVAUX-NOKIA",
AK2009="ACCESS-ISSUE","ACCESS-ISSUE",
AK2009="Projet OCM (ZTE, NOKIA, autres projets)","TRAVAUX OCM",
AK2009="No root CAuse","No root cause",
AK2009="ODU HS","PDH",
AK2009="IP &amp; VLAN","PDH",
AK2009="Warehouse HUAWEI","SPARE-ISSUE",
AK2009="SPARE-HS","SPARE-ISSUE",
AK2009="Power Telco","BSS",AK2009="no impacts","no impacts"
),"")</f>
        <v>No root cause</v>
      </c>
      <c r="AJ2009" s="56" t="str" cm="1">
        <f t="array" ref="AJ2009">IFERROR(_xlfn.IFS(
AK2009="MPR ISSUE","TX ISSUE",
AK2009="BSS Hardware Issue","RAN ISSUE",
AK2009="Sites strategiques, MLL, Pylone, etc.","ENVTECH",
AK2009="AKTIVCO DEFAUT GE &amp; POWER Cabinet","POWER ISSUE",
AK2009="AKTIVCO Coupure ENEO &amp; Baisse de tension","POWER ISSUE",
AK2009="Coupure ENEO &amp; Baisse de tension","POWER ISSUE",
AK2009="Defaut GE &amp; POWER Cabinet","POWER ISSUE",
AK2009="Sharing","POWER ISSUE",
AK2009="Sites strategiques &amp; DataCenter","POWER ISSUE",
AK2009="Exclu","Exclu",
AK2009="SAT","TX ISSUE",
AK2009="SPARE-ISSUE","SPARE-ISSUE",
AK2009="Fiber CAmtel","TX ISSUE",
AK2009="Fiber AOF","TX ISSUE",
AK2009="Projet OCM (HUAWEI)","TRAVAUX-HUAWEI",
AK2009="Projet OCM (NOKIA)","TRAVAUX -NOKIA",
AK2009="ACCESS-ISSUE","ACCESS-ISSUE",
AK2009="Projet OCM (ZTE, NOKIA, autres projets)","TRAVAUX OCM",
AK2009="No root CAuse","No root cause",
AK2009="ODU HS","TX ISSUE",
AK2009="IP &amp; VLAN","TX ISSUE",
AK2009="Warehouse HUAWEI","SPARE-ISSUE",
AK2009="SPARE-HS","SPARE-ISSUE",
AK2009="Power Telco","RAN ISSUE",AK2009="no impacts","no impacts"
),"")</f>
        <v>No root cause</v>
      </c>
      <c r="AK2009" s="81" t="s">
        <v>5620</v>
      </c>
      <c r="AL2009" s="56" t="str" cm="1">
        <f t="array" ref="AL2009">IFERROR(_xlfn.IFS(
AK2009="MPR ISSUE","ACTIVE",
AK2009="BSS Hardware Issue","ACTIVE",
AK2009="Sites strategiques, MLL, Pylone, etc.","PASSIVE",
AK2009="AKTIVCO DEFAUT GE &amp; POWER Cabinet","PASSIVE",
AK2009="AKTIVCO Coupure ENEO &amp; Baisse de tension","PASSIVE",
AK2009="Coupure ENEO &amp; Baisse de tension","PASSIVE",
AK2009="Defaut GE &amp; POWER Cabinet","PASSIVE",
AK2009="Sharing","PASSIVE",
AK2009="Sites strategiques &amp; DataCenter","PASSIVE",
AK2009="Exclu","Exclu",
AK2009="SAT","ACTIVE",
AK2009="SPARE-ISSUE","SPARE-ISSUE",
AK2009="Fiber CAmtel","ACTIVE",
AK2009="Fiber AOF","ACTIVE",
AK2009="Projet OCM (HUAWEI)","PLANNED WORKS",
AK2009="Projet OCM (NOKIA)","PLANNED WORKS",
AK2009="ACCESS-ISSUE","ACCESS-ISSUE",
AK2009="Projet OCM (ZTE, NOKIA, autres projets)","PLANNED WORKS",
AK2009="No root CAuse","No root cause",
AK2009="ODU HS","ACTIVE",
AK2009="IP &amp; VLAN","ACTIVE",
AK2009="Warehouse HUAWEI","SPARE-ISSUE",
AK2009="SPARE-HS","SPARE-ISSUE",
AK2009="Power Telco","ACTIVE", AK2009="no impacts","no impacts"
),"")</f>
        <v>No root cause</v>
      </c>
      <c r="AM2009" s="108" t="s">
        <v>5537</v>
      </c>
      <c r="AN2009" s="117" t="s">
        <v>4028</v>
      </c>
      <c r="AP2009" s="23" t="s">
        <v>5537</v>
      </c>
      <c r="AQ2009" s="23" t="s">
        <v>5537</v>
      </c>
      <c r="AR2009" s="7"/>
      <c r="AS2009" s="6"/>
      <c r="AT2009" s="7"/>
      <c r="AU2009" s="3" t="s">
        <v>5537</v>
      </c>
      <c r="AV2009" s="24" t="s">
        <v>5537</v>
      </c>
      <c r="AW2009" s="24" t="s">
        <v>5537</v>
      </c>
      <c r="AX2009" s="24" t="s">
        <v>5537</v>
      </c>
      <c r="AY2009" s="24" t="s">
        <v>5537</v>
      </c>
      <c r="AZ2009" s="24" t="s">
        <v>5537</v>
      </c>
      <c r="BA2009" s="24" t="s">
        <v>5537</v>
      </c>
      <c r="BB2009" s="24" t="s">
        <v>5537</v>
      </c>
      <c r="BC2009" s="24" t="s">
        <v>5537</v>
      </c>
      <c r="BD2009" s="24" t="s">
        <v>5537</v>
      </c>
      <c r="BE2009" s="24" t="s">
        <v>5537</v>
      </c>
      <c r="BF2009" s="24" t="s">
        <v>5537</v>
      </c>
      <c r="BG2009" s="24" t="s">
        <v>5537</v>
      </c>
      <c r="BH2009" s="24" t="s">
        <v>5537</v>
      </c>
      <c r="BI2009" s="9" t="s">
        <v>5537</v>
      </c>
      <c r="BJ2009" s="14"/>
      <c r="BK2009" s="14" t="s">
        <v>5537</v>
      </c>
      <c r="BL2009" s="14" t="str">
        <f>_xlfn.XLOOKUP(B2009,'[4]cell downs 18042026 17h'!$B:$B,'[4]cell downs 18042026 17h'!$B:$B,"")</f>
        <v/>
      </c>
      <c r="BM2009" s="14" t="str">
        <f>_xlfn.XLOOKUP(B2009,'[5]Cells Huawei 19042026 15h'!$B:$B,'[5]Cells Huawei 19042026 15h'!$B:$B,"")</f>
        <v/>
      </c>
      <c r="BN2009" s="9" t="str">
        <f>_xlfn.XLOOKUP(B2009,'[6]cells down 19042026 9H40'!$B:$B,'[6]cells down 19042026 9H40'!$B:$B,"")</f>
        <v/>
      </c>
      <c r="BO2009" s="9" t="s">
        <v>4028</v>
      </c>
      <c r="BP2009" s="9" t="s">
        <v>12</v>
      </c>
    </row>
    <row r="2010" spans="1:68" s="9" customFormat="1" x14ac:dyDescent="0.35">
      <c r="A2010" s="1" t="s">
        <v>1099</v>
      </c>
      <c r="B2010" s="8" t="s">
        <v>1100</v>
      </c>
      <c r="C2010" s="3" t="str">
        <f>_xlfn.XLOOKUP(B2010,'[1]daily break down'!$D:$D,'[1]daily break down'!$E:$E,"")</f>
        <v>OUEST</v>
      </c>
      <c r="D2010" s="1" t="s">
        <v>11</v>
      </c>
      <c r="E2010" s="1" t="s">
        <v>12</v>
      </c>
      <c r="F2010" s="3" t="s">
        <v>102</v>
      </c>
      <c r="G2010" s="1" t="s">
        <v>1099</v>
      </c>
      <c r="H2010" s="40" t="str">
        <f>_xlfn.XLOOKUP(B2010,[2]CALCULATION!$B:$B,[2]CALCULATION!$H:$H,"")</f>
        <v>NOKIA</v>
      </c>
      <c r="I2010" s="34">
        <v>0</v>
      </c>
      <c r="J2010" s="34">
        <v>0</v>
      </c>
      <c r="K2010" s="34">
        <v>0</v>
      </c>
      <c r="L2010" s="34">
        <v>0</v>
      </c>
      <c r="M2010" s="34">
        <v>0</v>
      </c>
      <c r="N2010" s="34">
        <v>0</v>
      </c>
      <c r="O2010" s="34">
        <v>0</v>
      </c>
      <c r="P2010" s="34">
        <v>0</v>
      </c>
      <c r="Q2010" s="34">
        <v>0</v>
      </c>
      <c r="R2010" s="34">
        <v>0</v>
      </c>
      <c r="S2010" s="109">
        <v>0</v>
      </c>
      <c r="T2010" s="109">
        <f>_xlfn.XLOOKUP(B2010,'[3]Nur des jours'!$B:$B,'[3]Nur des jours'!$U:$U,"")</f>
        <v>0</v>
      </c>
      <c r="U2010" s="109">
        <v>0</v>
      </c>
      <c r="V2010" s="109">
        <v>0</v>
      </c>
      <c r="W2010" s="109">
        <v>0</v>
      </c>
      <c r="X2010" s="109">
        <v>0</v>
      </c>
      <c r="Y2010" s="109">
        <v>0</v>
      </c>
      <c r="Z2010" s="109">
        <v>0</v>
      </c>
      <c r="AA2010" s="109">
        <v>0</v>
      </c>
      <c r="AB2010" s="109">
        <v>0</v>
      </c>
      <c r="AC2010" s="109">
        <v>0</v>
      </c>
      <c r="AD2010" s="109">
        <v>0</v>
      </c>
      <c r="AE2010" s="109">
        <v>0</v>
      </c>
      <c r="AF2010" s="109">
        <v>0</v>
      </c>
      <c r="AG2010" s="57" t="str">
        <f>_xlfn.XLOOKUP(B2010,[3]CALCULATION!$B:$B,[3]CALCULATION!$M:$M,"")</f>
        <v>Operationnel</v>
      </c>
      <c r="AH2010" s="57"/>
      <c r="AI2010" s="56" t="str" cm="1">
        <f t="array" ref="AI2010">IFERROR(_xlfn.IFS(
AK2010="MPR ISSUE","PDH",
AK2010="BSS Hardware Issue","BSS",
AK2010="Sites strategiques, MLL, Pylone, etc.","ENVTECH",
AK2010="AKTIVCO DEFAUT GE &amp; POWER Cabinet","AKTIVCO",
AK2010="AKTIVCO Coupure ENEO &amp; Baisse de tension","AKTIVCO GRID ONLY",
AK2010="Coupure ENEO &amp; Baisse de tension","IHS GRID ONLY",
AK2010="Defaut GE &amp; POWER Cabinet","IHS",
AK2010="Sharing","Partners",
AK2010="Sites strategiques &amp; DataCenter","SST &amp; DC",
AK2010="Exclu","Exclu",
AK2010="SAT","SAT",
AK2010="SPARE-ISSUE","SPARE-ISSUE",
AK2010="Fiber CAmtel","TRANS_FO_CAMTEL",
AK2010="Fiber AOF","Fiber AOF",
AK2010="Projet OCM (HUAWEI)","TRAVAUX-HUAWEI",
AK2010="Projet OCM (NOKIA)","TRAVAUX-NOKIA",
AK2010="ACCESS-ISSUE","ACCESS-ISSUE",
AK2010="Projet OCM (ZTE, NOKIA, autres projets)","TRAVAUX OCM",
AK2010="No root CAuse","No root cause",
AK2010="ODU HS","PDH",
AK2010="IP &amp; VLAN","PDH",
AK2010="Warehouse HUAWEI","SPARE-ISSUE",
AK2010="SPARE-HS","SPARE-ISSUE",
AK2010="Power Telco","BSS",AK2010="no impacts","no impacts"
),"")</f>
        <v>No root cause</v>
      </c>
      <c r="AJ2010" s="56" t="str" cm="1">
        <f t="array" ref="AJ2010">IFERROR(_xlfn.IFS(
AK2010="MPR ISSUE","TX ISSUE",
AK2010="BSS Hardware Issue","RAN ISSUE",
AK2010="Sites strategiques, MLL, Pylone, etc.","ENVTECH",
AK2010="AKTIVCO DEFAUT GE &amp; POWER Cabinet","POWER ISSUE",
AK2010="AKTIVCO Coupure ENEO &amp; Baisse de tension","POWER ISSUE",
AK2010="Coupure ENEO &amp; Baisse de tension","POWER ISSUE",
AK2010="Defaut GE &amp; POWER Cabinet","POWER ISSUE",
AK2010="Sharing","POWER ISSUE",
AK2010="Sites strategiques &amp; DataCenter","POWER ISSUE",
AK2010="Exclu","Exclu",
AK2010="SAT","TX ISSUE",
AK2010="SPARE-ISSUE","SPARE-ISSUE",
AK2010="Fiber CAmtel","TX ISSUE",
AK2010="Fiber AOF","TX ISSUE",
AK2010="Projet OCM (HUAWEI)","TRAVAUX-HUAWEI",
AK2010="Projet OCM (NOKIA)","TRAVAUX -NOKIA",
AK2010="ACCESS-ISSUE","ACCESS-ISSUE",
AK2010="Projet OCM (ZTE, NOKIA, autres projets)","TRAVAUX OCM",
AK2010="No root CAuse","No root cause",
AK2010="ODU HS","TX ISSUE",
AK2010="IP &amp; VLAN","TX ISSUE",
AK2010="Warehouse HUAWEI","SPARE-ISSUE",
AK2010="SPARE-HS","SPARE-ISSUE",
AK2010="Power Telco","RAN ISSUE",AK2010="no impacts","no impacts"
),"")</f>
        <v>No root cause</v>
      </c>
      <c r="AK2010" s="81" t="s">
        <v>5620</v>
      </c>
      <c r="AL2010" s="56" t="str" cm="1">
        <f t="array" ref="AL2010">IFERROR(_xlfn.IFS(
AK2010="MPR ISSUE","ACTIVE",
AK2010="BSS Hardware Issue","ACTIVE",
AK2010="Sites strategiques, MLL, Pylone, etc.","PASSIVE",
AK2010="AKTIVCO DEFAUT GE &amp; POWER Cabinet","PASSIVE",
AK2010="AKTIVCO Coupure ENEO &amp; Baisse de tension","PASSIVE",
AK2010="Coupure ENEO &amp; Baisse de tension","PASSIVE",
AK2010="Defaut GE &amp; POWER Cabinet","PASSIVE",
AK2010="Sharing","PASSIVE",
AK2010="Sites strategiques &amp; DataCenter","PASSIVE",
AK2010="Exclu","Exclu",
AK2010="SAT","ACTIVE",
AK2010="SPARE-ISSUE","SPARE-ISSUE",
AK2010="Fiber CAmtel","ACTIVE",
AK2010="Fiber AOF","ACTIVE",
AK2010="Projet OCM (HUAWEI)","PLANNED WORKS",
AK2010="Projet OCM (NOKIA)","PLANNED WORKS",
AK2010="ACCESS-ISSUE","ACCESS-ISSUE",
AK2010="Projet OCM (ZTE, NOKIA, autres projets)","PLANNED WORKS",
AK2010="No root CAuse","No root cause",
AK2010="ODU HS","ACTIVE",
AK2010="IP &amp; VLAN","ACTIVE",
AK2010="Warehouse HUAWEI","SPARE-ISSUE",
AK2010="SPARE-HS","SPARE-ISSUE",
AK2010="Power Telco","ACTIVE", AK2010="no impacts","no impacts"
),"")</f>
        <v>No root cause</v>
      </c>
      <c r="AM2010" s="108" t="s">
        <v>5537</v>
      </c>
      <c r="AN2010" s="117" t="s">
        <v>1100</v>
      </c>
      <c r="AP2010" s="23" t="s">
        <v>5537</v>
      </c>
      <c r="AQ2010" s="23" t="s">
        <v>5537</v>
      </c>
      <c r="AR2010" s="7"/>
      <c r="AS2010" s="6"/>
      <c r="AT2010" s="7"/>
      <c r="AU2010" s="3" t="s">
        <v>5537</v>
      </c>
      <c r="AV2010" s="24" t="s">
        <v>5537</v>
      </c>
      <c r="AW2010" s="24" t="s">
        <v>5537</v>
      </c>
      <c r="AX2010" s="24" t="s">
        <v>5537</v>
      </c>
      <c r="AY2010" s="24" t="s">
        <v>5537</v>
      </c>
      <c r="AZ2010" s="24" t="s">
        <v>5537</v>
      </c>
      <c r="BA2010" s="24" t="s">
        <v>5537</v>
      </c>
      <c r="BB2010" s="24" t="s">
        <v>5537</v>
      </c>
      <c r="BC2010" s="24" t="s">
        <v>5537</v>
      </c>
      <c r="BD2010" s="24" t="s">
        <v>5537</v>
      </c>
      <c r="BE2010" s="24" t="s">
        <v>5537</v>
      </c>
      <c r="BF2010" s="24" t="s">
        <v>5537</v>
      </c>
      <c r="BG2010" s="24" t="s">
        <v>5537</v>
      </c>
      <c r="BH2010" s="24" t="s">
        <v>5537</v>
      </c>
      <c r="BI2010" s="9" t="s">
        <v>5537</v>
      </c>
      <c r="BJ2010" s="14"/>
      <c r="BK2010" s="14" t="s">
        <v>5537</v>
      </c>
      <c r="BL2010" s="14" t="str">
        <f>_xlfn.XLOOKUP(B2010,'[4]cell downs 18042026 17h'!$B:$B,'[4]cell downs 18042026 17h'!$B:$B,"")</f>
        <v/>
      </c>
      <c r="BM2010" s="14" t="str">
        <f>_xlfn.XLOOKUP(B2010,'[5]Cells Huawei 19042026 15h'!$B:$B,'[5]Cells Huawei 19042026 15h'!$B:$B,"")</f>
        <v/>
      </c>
      <c r="BN2010" s="9" t="str">
        <f>_xlfn.XLOOKUP(B2010,'[6]cells down 19042026 9H40'!$B:$B,'[6]cells down 19042026 9H40'!$B:$B,"")</f>
        <v/>
      </c>
      <c r="BO2010" s="9" t="s">
        <v>1100</v>
      </c>
      <c r="BP2010" s="9" t="s">
        <v>12</v>
      </c>
    </row>
    <row r="2011" spans="1:68" s="9" customFormat="1" x14ac:dyDescent="0.35">
      <c r="A2011" s="1" t="s">
        <v>2488</v>
      </c>
      <c r="B2011" s="8" t="s">
        <v>2489</v>
      </c>
      <c r="C2011" s="3" t="str">
        <f>_xlfn.XLOOKUP(B2011,'[1]daily break down'!$D:$D,'[1]daily break down'!$E:$E,"")</f>
        <v>OUEST</v>
      </c>
      <c r="D2011" s="1" t="s">
        <v>11</v>
      </c>
      <c r="E2011" s="1" t="s">
        <v>12</v>
      </c>
      <c r="F2011" s="3" t="s">
        <v>102</v>
      </c>
      <c r="G2011" s="1" t="s">
        <v>2488</v>
      </c>
      <c r="H2011" s="40" t="str">
        <f>_xlfn.XLOOKUP(B2011,[2]CALCULATION!$B:$B,[2]CALCULATION!$H:$H,"")</f>
        <v>NOKIA</v>
      </c>
      <c r="I2011" s="34">
        <v>0</v>
      </c>
      <c r="J2011" s="34">
        <v>0</v>
      </c>
      <c r="K2011" s="34">
        <v>0</v>
      </c>
      <c r="L2011" s="34">
        <v>0</v>
      </c>
      <c r="M2011" s="34">
        <v>0</v>
      </c>
      <c r="N2011" s="34">
        <v>0</v>
      </c>
      <c r="O2011" s="34">
        <v>0</v>
      </c>
      <c r="P2011" s="34">
        <v>0</v>
      </c>
      <c r="Q2011" s="34">
        <v>0</v>
      </c>
      <c r="R2011" s="34">
        <v>0</v>
      </c>
      <c r="S2011" s="109">
        <v>0</v>
      </c>
      <c r="T2011" s="109">
        <f>_xlfn.XLOOKUP(B2011,'[3]Nur des jours'!$B:$B,'[3]Nur des jours'!$U:$U,"")</f>
        <v>0</v>
      </c>
      <c r="U2011" s="109">
        <v>0</v>
      </c>
      <c r="V2011" s="109">
        <v>0</v>
      </c>
      <c r="W2011" s="109">
        <v>0</v>
      </c>
      <c r="X2011" s="109">
        <v>0</v>
      </c>
      <c r="Y2011" s="109">
        <v>0</v>
      </c>
      <c r="Z2011" s="109">
        <v>0</v>
      </c>
      <c r="AA2011" s="109">
        <v>0</v>
      </c>
      <c r="AB2011" s="109">
        <v>0</v>
      </c>
      <c r="AC2011" s="109">
        <v>0</v>
      </c>
      <c r="AD2011" s="109">
        <v>0</v>
      </c>
      <c r="AE2011" s="109">
        <v>0</v>
      </c>
      <c r="AF2011" s="109">
        <v>0</v>
      </c>
      <c r="AG2011" s="57" t="str">
        <f>_xlfn.XLOOKUP(B2011,[3]CALCULATION!$B:$B,[3]CALCULATION!$M:$M,"")</f>
        <v>Operationnel</v>
      </c>
      <c r="AH2011" s="57"/>
      <c r="AI2011" s="56" t="str" cm="1">
        <f t="array" ref="AI2011">IFERROR(_xlfn.IFS(
AK2011="MPR ISSUE","PDH",
AK2011="BSS Hardware Issue","BSS",
AK2011="Sites strategiques, MLL, Pylone, etc.","ENVTECH",
AK2011="AKTIVCO DEFAUT GE &amp; POWER Cabinet","AKTIVCO",
AK2011="AKTIVCO Coupure ENEO &amp; Baisse de tension","AKTIVCO GRID ONLY",
AK2011="Coupure ENEO &amp; Baisse de tension","IHS GRID ONLY",
AK2011="Defaut GE &amp; POWER Cabinet","IHS",
AK2011="Sharing","Partners",
AK2011="Sites strategiques &amp; DataCenter","SST &amp; DC",
AK2011="Exclu","Exclu",
AK2011="SAT","SAT",
AK2011="SPARE-ISSUE","SPARE-ISSUE",
AK2011="Fiber CAmtel","TRANS_FO_CAMTEL",
AK2011="Fiber AOF","Fiber AOF",
AK2011="Projet OCM (HUAWEI)","TRAVAUX-HUAWEI",
AK2011="Projet OCM (NOKIA)","TRAVAUX-NOKIA",
AK2011="ACCESS-ISSUE","ACCESS-ISSUE",
AK2011="Projet OCM (ZTE, NOKIA, autres projets)","TRAVAUX OCM",
AK2011="No root CAuse","No root cause",
AK2011="ODU HS","PDH",
AK2011="IP &amp; VLAN","PDH",
AK2011="Warehouse HUAWEI","SPARE-ISSUE",
AK2011="SPARE-HS","SPARE-ISSUE",
AK2011="Power Telco","BSS",AK2011="no impacts","no impacts"
),"")</f>
        <v>PDH</v>
      </c>
      <c r="AJ2011" s="56" t="str" cm="1">
        <f t="array" ref="AJ2011">IFERROR(_xlfn.IFS(
AK2011="MPR ISSUE","TX ISSUE",
AK2011="BSS Hardware Issue","RAN ISSUE",
AK2011="Sites strategiques, MLL, Pylone, etc.","ENVTECH",
AK2011="AKTIVCO DEFAUT GE &amp; POWER Cabinet","POWER ISSUE",
AK2011="AKTIVCO Coupure ENEO &amp; Baisse de tension","POWER ISSUE",
AK2011="Coupure ENEO &amp; Baisse de tension","POWER ISSUE",
AK2011="Defaut GE &amp; POWER Cabinet","POWER ISSUE",
AK2011="Sharing","POWER ISSUE",
AK2011="Sites strategiques &amp; DataCenter","POWER ISSUE",
AK2011="Exclu","Exclu",
AK2011="SAT","TX ISSUE",
AK2011="SPARE-ISSUE","SPARE-ISSUE",
AK2011="Fiber CAmtel","TX ISSUE",
AK2011="Fiber AOF","TX ISSUE",
AK2011="Projet OCM (HUAWEI)","TRAVAUX-HUAWEI",
AK2011="Projet OCM (NOKIA)","TRAVAUX -NOKIA",
AK2011="ACCESS-ISSUE","ACCESS-ISSUE",
AK2011="Projet OCM (ZTE, NOKIA, autres projets)","TRAVAUX OCM",
AK2011="No root CAuse","No root cause",
AK2011="ODU HS","TX ISSUE",
AK2011="IP &amp; VLAN","TX ISSUE",
AK2011="Warehouse HUAWEI","SPARE-ISSUE",
AK2011="SPARE-HS","SPARE-ISSUE",
AK2011="Power Telco","RAN ISSUE",AK2011="no impacts","no impacts"
),"")</f>
        <v>TX ISSUE</v>
      </c>
      <c r="AK2011" s="81" t="s">
        <v>5618</v>
      </c>
      <c r="AL2011" s="56" t="str" cm="1">
        <f t="array" ref="AL2011">IFERROR(_xlfn.IFS(
AK2011="MPR ISSUE","ACTIVE",
AK2011="BSS Hardware Issue","ACTIVE",
AK2011="Sites strategiques, MLL, Pylone, etc.","PASSIVE",
AK2011="AKTIVCO DEFAUT GE &amp; POWER Cabinet","PASSIVE",
AK2011="AKTIVCO Coupure ENEO &amp; Baisse de tension","PASSIVE",
AK2011="Coupure ENEO &amp; Baisse de tension","PASSIVE",
AK2011="Defaut GE &amp; POWER Cabinet","PASSIVE",
AK2011="Sharing","PASSIVE",
AK2011="Sites strategiques &amp; DataCenter","PASSIVE",
AK2011="Exclu","Exclu",
AK2011="SAT","ACTIVE",
AK2011="SPARE-ISSUE","SPARE-ISSUE",
AK2011="Fiber CAmtel","ACTIVE",
AK2011="Fiber AOF","ACTIVE",
AK2011="Projet OCM (HUAWEI)","PLANNED WORKS",
AK2011="Projet OCM (NOKIA)","PLANNED WORKS",
AK2011="ACCESS-ISSUE","ACCESS-ISSUE",
AK2011="Projet OCM (ZTE, NOKIA, autres projets)","PLANNED WORKS",
AK2011="No root CAuse","No root cause",
AK2011="ODU HS","ACTIVE",
AK2011="IP &amp; VLAN","ACTIVE",
AK2011="Warehouse HUAWEI","SPARE-ISSUE",
AK2011="SPARE-HS","SPARE-ISSUE",
AK2011="Power Telco","ACTIVE", AK2011="no impacts","no impacts"
),"")</f>
        <v>ACTIVE</v>
      </c>
      <c r="AM2011" s="108" t="s">
        <v>5814</v>
      </c>
      <c r="AN2011" s="227" t="s">
        <v>2932</v>
      </c>
      <c r="AO2011" s="9" t="s">
        <v>6070</v>
      </c>
      <c r="AP2011" s="23" t="s">
        <v>5703</v>
      </c>
      <c r="AQ2011" s="23" t="s">
        <v>5537</v>
      </c>
      <c r="AR2011" s="7"/>
      <c r="AS2011" s="6"/>
      <c r="AT2011" s="7"/>
      <c r="AU2011" s="3" t="s">
        <v>5537</v>
      </c>
      <c r="AV2011" s="24" t="s">
        <v>5537</v>
      </c>
      <c r="AW2011" s="24" t="s">
        <v>5537</v>
      </c>
      <c r="AX2011" s="24" t="s">
        <v>5537</v>
      </c>
      <c r="AY2011" s="24" t="s">
        <v>5537</v>
      </c>
      <c r="AZ2011" s="24" t="s">
        <v>5537</v>
      </c>
      <c r="BA2011" s="24" t="s">
        <v>5537</v>
      </c>
      <c r="BB2011" s="24" t="s">
        <v>5537</v>
      </c>
      <c r="BC2011" s="24" t="s">
        <v>5537</v>
      </c>
      <c r="BD2011" s="24" t="s">
        <v>5537</v>
      </c>
      <c r="BE2011" s="24" t="s">
        <v>5537</v>
      </c>
      <c r="BF2011" s="24" t="s">
        <v>5537</v>
      </c>
      <c r="BG2011" s="24" t="s">
        <v>6379</v>
      </c>
      <c r="BH2011" s="24" t="s">
        <v>5537</v>
      </c>
      <c r="BI2011" s="9" t="s">
        <v>5537</v>
      </c>
      <c r="BJ2011" s="14"/>
      <c r="BK2011" s="14" t="s">
        <v>5537</v>
      </c>
      <c r="BL2011" s="14" t="str">
        <f>_xlfn.XLOOKUP(B2011,'[4]cell downs 18042026 17h'!$B:$B,'[4]cell downs 18042026 17h'!$B:$B,"")</f>
        <v/>
      </c>
      <c r="BM2011" s="14" t="str">
        <f>_xlfn.XLOOKUP(B2011,'[5]Cells Huawei 19042026 15h'!$B:$B,'[5]Cells Huawei 19042026 15h'!$B:$B,"")</f>
        <v>OST_039</v>
      </c>
      <c r="BN2011" s="9" t="str">
        <f>_xlfn.XLOOKUP(B2011,'[6]cells down 19042026 9H40'!$B:$B,'[6]cells down 19042026 9H40'!$B:$B,"")</f>
        <v/>
      </c>
      <c r="BO2011" s="9" t="s">
        <v>5537</v>
      </c>
      <c r="BP2011" s="9" t="s">
        <v>5537</v>
      </c>
    </row>
    <row r="2012" spans="1:68" s="9" customFormat="1" ht="13" customHeight="1" x14ac:dyDescent="0.35">
      <c r="A2012" s="1" t="s">
        <v>4500</v>
      </c>
      <c r="B2012" s="8" t="s">
        <v>4501</v>
      </c>
      <c r="C2012" s="3" t="str">
        <f>_xlfn.XLOOKUP(B2012,'[1]daily break down'!$D:$D,'[1]daily break down'!$E:$E,"")</f>
        <v>CENTRE</v>
      </c>
      <c r="D2012" s="1"/>
      <c r="E2012" s="1"/>
      <c r="F2012" s="3" t="s">
        <v>37</v>
      </c>
      <c r="G2012" s="1" t="s">
        <v>4500</v>
      </c>
      <c r="H2012" s="41" t="str">
        <f>_xlfn.XLOOKUP(B2012,[2]CALCULATION!$B:$B,[2]CALCULATION!$H:$H,"")</f>
        <v>ZTE</v>
      </c>
      <c r="I2012" s="34">
        <v>0</v>
      </c>
      <c r="J2012" s="34">
        <v>0</v>
      </c>
      <c r="K2012" s="34">
        <v>0</v>
      </c>
      <c r="L2012" s="34">
        <v>0</v>
      </c>
      <c r="M2012" s="34">
        <v>0</v>
      </c>
      <c r="N2012" s="34">
        <v>0</v>
      </c>
      <c r="O2012" s="34">
        <v>0</v>
      </c>
      <c r="P2012" s="34">
        <v>0</v>
      </c>
      <c r="Q2012" s="34">
        <v>0</v>
      </c>
      <c r="R2012" s="34">
        <v>0</v>
      </c>
      <c r="S2012" s="109">
        <v>0</v>
      </c>
      <c r="T2012" s="109">
        <f>_xlfn.XLOOKUP(B2012,'[3]Nur des jours'!$B:$B,'[3]Nur des jours'!$U:$U,"")</f>
        <v>0</v>
      </c>
      <c r="U2012" s="109">
        <v>0</v>
      </c>
      <c r="V2012" s="109">
        <v>0</v>
      </c>
      <c r="W2012" s="109">
        <v>0</v>
      </c>
      <c r="X2012" s="109">
        <v>0</v>
      </c>
      <c r="Y2012" s="109">
        <v>0</v>
      </c>
      <c r="Z2012" s="109">
        <v>0</v>
      </c>
      <c r="AA2012" s="109">
        <v>0</v>
      </c>
      <c r="AB2012" s="109">
        <v>0</v>
      </c>
      <c r="AC2012" s="109">
        <v>0</v>
      </c>
      <c r="AD2012" s="109">
        <v>0</v>
      </c>
      <c r="AE2012" s="109">
        <v>0</v>
      </c>
      <c r="AF2012" s="109">
        <v>0</v>
      </c>
      <c r="AG2012" s="57" t="str">
        <f>_xlfn.XLOOKUP(B2012,[3]CALCULATION!$B:$B,[3]CALCULATION!$M:$M,"")</f>
        <v>Operationnel</v>
      </c>
      <c r="AH2012" s="57"/>
      <c r="AI2012" s="56" t="str" cm="1">
        <f t="array" ref="AI2012">IFERROR(_xlfn.IFS(
AK2012="MPR ISSUE","PDH",
AK2012="BSS Hardware Issue","BSS",
AK2012="Sites strategiques, MLL, Pylone, etc.","ENVTECH",
AK2012="AKTIVCO DEFAUT GE &amp; POWER Cabinet","AKTIVCO",
AK2012="AKTIVCO Coupure ENEO &amp; Baisse de tension","AKTIVCO GRID ONLY",
AK2012="Coupure ENEO &amp; Baisse de tension","IHS GRID ONLY",
AK2012="Defaut GE &amp; POWER Cabinet","IHS",
AK2012="Sharing","Partners",
AK2012="Sites strategiques &amp; DataCenter","SST &amp; DC",
AK2012="Exclu","Exclu",
AK2012="SAT","SAT",
AK2012="SPARE-ISSUE","SPARE-ISSUE",
AK2012="Fiber CAmtel","TRANS_FO_CAMTEL",
AK2012="Fiber AOF","Fiber AOF",
AK2012="Projet OCM (HUAWEI)","TRAVAUX-HUAWEI",
AK2012="Projet OCM (NOKIA)","TRAVAUX-NOKIA",
AK2012="ACCESS-ISSUE","ACCESS-ISSUE",
AK2012="Projet OCM (ZTE, NOKIA, autres projets)","TRAVAUX OCM",
AK2012="No root CAuse","No root cause",
AK2012="ODU HS","PDH",
AK2012="IP &amp; VLAN","PDH",
AK2012="Warehouse HUAWEI","SPARE-ISSUE",
AK2012="SPARE-HS","SPARE-ISSUE",
AK2012="Power Telco","BSS",AK2012="no impacts","no impacts"
),"")</f>
        <v>TRAVAUX OCM</v>
      </c>
      <c r="AJ2012" s="56" t="str" cm="1">
        <f t="array" ref="AJ2012">IFERROR(_xlfn.IFS(
AK2012="MPR ISSUE","TX ISSUE",
AK2012="BSS Hardware Issue","RAN ISSUE",
AK2012="Sites strategiques, MLL, Pylone, etc.","ENVTECH",
AK2012="AKTIVCO DEFAUT GE &amp; POWER Cabinet","POWER ISSUE",
AK2012="AKTIVCO Coupure ENEO &amp; Baisse de tension","POWER ISSUE",
AK2012="Coupure ENEO &amp; Baisse de tension","POWER ISSUE",
AK2012="Defaut GE &amp; POWER Cabinet","POWER ISSUE",
AK2012="Sharing","POWER ISSUE",
AK2012="Sites strategiques &amp; DataCenter","POWER ISSUE",
AK2012="Exclu","Exclu",
AK2012="SAT","TX ISSUE",
AK2012="SPARE-ISSUE","SPARE-ISSUE",
AK2012="Fiber CAmtel","TX ISSUE",
AK2012="Fiber AOF","TX ISSUE",
AK2012="Projet OCM (HUAWEI)","TRAVAUX-HUAWEI",
AK2012="Projet OCM (NOKIA)","TRAVAUX -NOKIA",
AK2012="ACCESS-ISSUE","ACCESS-ISSUE",
AK2012="Projet OCM (ZTE, NOKIA, autres projets)","TRAVAUX OCM",
AK2012="No root CAuse","No root cause",
AK2012="ODU HS","TX ISSUE",
AK2012="IP &amp; VLAN","TX ISSUE",
AK2012="Warehouse HUAWEI","SPARE-ISSUE",
AK2012="SPARE-HS","SPARE-ISSUE",
AK2012="Power Telco","RAN ISSUE",AK2012="no impacts","no impacts"
),"")</f>
        <v>TRAVAUX OCM</v>
      </c>
      <c r="AK2012" s="81" t="s">
        <v>5341</v>
      </c>
      <c r="AL2012" s="56" t="str" cm="1">
        <f t="array" ref="AL2012">IFERROR(_xlfn.IFS(
AK2012="MPR ISSUE","ACTIVE",
AK2012="BSS Hardware Issue","ACTIVE",
AK2012="Sites strategiques, MLL, Pylone, etc.","PASSIVE",
AK2012="AKTIVCO DEFAUT GE &amp; POWER Cabinet","PASSIVE",
AK2012="AKTIVCO Coupure ENEO &amp; Baisse de tension","PASSIVE",
AK2012="Coupure ENEO &amp; Baisse de tension","PASSIVE",
AK2012="Defaut GE &amp; POWER Cabinet","PASSIVE",
AK2012="Sharing","PASSIVE",
AK2012="Sites strategiques &amp; DataCenter","PASSIVE",
AK2012="Exclu","Exclu",
AK2012="SAT","ACTIVE",
AK2012="SPARE-ISSUE","SPARE-ISSUE",
AK2012="Fiber CAmtel","ACTIVE",
AK2012="Fiber AOF","ACTIVE",
AK2012="Projet OCM (HUAWEI)","PLANNED WORKS",
AK2012="Projet OCM (NOKIA)","PLANNED WORKS",
AK2012="ACCESS-ISSUE","ACCESS-ISSUE",
AK2012="Projet OCM (ZTE, NOKIA, autres projets)","PLANNED WORKS",
AK2012="No root CAuse","No root cause",
AK2012="ODU HS","ACTIVE",
AK2012="IP &amp; VLAN","ACTIVE",
AK2012="Warehouse HUAWEI","SPARE-ISSUE",
AK2012="SPARE-HS","SPARE-ISSUE",
AK2012="Power Telco","ACTIVE", AK2012="no impacts","no impacts"
),"")</f>
        <v>PLANNED WORKS</v>
      </c>
      <c r="AM2012" s="108" t="s">
        <v>5684</v>
      </c>
      <c r="AN2012" s="227" t="s">
        <v>3986</v>
      </c>
      <c r="AO2012" s="9" t="s">
        <v>6080</v>
      </c>
      <c r="AP2012" s="23" t="s">
        <v>5684</v>
      </c>
      <c r="AQ2012" s="23" t="s">
        <v>5537</v>
      </c>
      <c r="AR2012" s="7"/>
      <c r="AS2012" s="6"/>
      <c r="AT2012" s="7"/>
      <c r="AU2012" s="3" t="s">
        <v>5537</v>
      </c>
      <c r="AV2012" s="24" t="s">
        <v>5537</v>
      </c>
      <c r="AW2012" s="24" t="s">
        <v>5537</v>
      </c>
      <c r="AX2012" s="24" t="s">
        <v>5537</v>
      </c>
      <c r="AY2012" s="24" t="s">
        <v>5537</v>
      </c>
      <c r="AZ2012" s="24" t="s">
        <v>5537</v>
      </c>
      <c r="BA2012" s="24" t="s">
        <v>5537</v>
      </c>
      <c r="BB2012" s="24" t="s">
        <v>5537</v>
      </c>
      <c r="BC2012" s="24" t="s">
        <v>5537</v>
      </c>
      <c r="BD2012" s="24" t="s">
        <v>5537</v>
      </c>
      <c r="BE2012" s="24" t="s">
        <v>5537</v>
      </c>
      <c r="BF2012" s="24" t="s">
        <v>5537</v>
      </c>
      <c r="BG2012" s="24" t="s">
        <v>5537</v>
      </c>
      <c r="BH2012" s="24" t="s">
        <v>5537</v>
      </c>
      <c r="BI2012" s="9" t="s">
        <v>5537</v>
      </c>
      <c r="BJ2012" s="14"/>
      <c r="BK2012" s="14" t="s">
        <v>5537</v>
      </c>
      <c r="BL2012" s="14" t="str">
        <f>_xlfn.XLOOKUP(B2012,'[4]cell downs 18042026 17h'!$B:$B,'[4]cell downs 18042026 17h'!$B:$B,"")</f>
        <v/>
      </c>
      <c r="BM2012" s="14" t="str">
        <f>_xlfn.XLOOKUP(B2012,'[5]Cells Huawei 19042026 15h'!$B:$B,'[5]Cells Huawei 19042026 15h'!$B:$B,"")</f>
        <v/>
      </c>
      <c r="BN2012" s="9" t="str">
        <f>_xlfn.XLOOKUP(B2012,'[6]cells down 19042026 9H40'!$B:$B,'[6]cells down 19042026 9H40'!$B:$B,"")</f>
        <v/>
      </c>
      <c r="BO2012" s="9" t="s">
        <v>5537</v>
      </c>
      <c r="BP2012" s="9" t="s">
        <v>318</v>
      </c>
    </row>
    <row r="2013" spans="1:68" s="9" customFormat="1" x14ac:dyDescent="0.35">
      <c r="A2013" s="1" t="s">
        <v>4635</v>
      </c>
      <c r="B2013" s="8" t="s">
        <v>4636</v>
      </c>
      <c r="C2013" s="3" t="str">
        <f>_xlfn.XLOOKUP(B2013,'[1]daily break down'!$D:$D,'[1]daily break down'!$E:$E,"")</f>
        <v>OUEST</v>
      </c>
      <c r="D2013" s="1" t="s">
        <v>11</v>
      </c>
      <c r="E2013" s="1" t="s">
        <v>12</v>
      </c>
      <c r="F2013" s="3" t="s">
        <v>102</v>
      </c>
      <c r="G2013" s="1" t="s">
        <v>856</v>
      </c>
      <c r="H2013" s="39" t="str">
        <f>_xlfn.XLOOKUP(B2013,[2]CALCULATION!$B:$B,[2]CALCULATION!$H:$H,"")</f>
        <v>Huawei</v>
      </c>
      <c r="I2013" s="34">
        <v>0</v>
      </c>
      <c r="J2013" s="34">
        <v>0</v>
      </c>
      <c r="K2013" s="34">
        <v>0</v>
      </c>
      <c r="L2013" s="34">
        <v>0</v>
      </c>
      <c r="M2013" s="34">
        <v>0</v>
      </c>
      <c r="N2013" s="34">
        <v>0</v>
      </c>
      <c r="O2013" s="34">
        <v>0</v>
      </c>
      <c r="P2013" s="34">
        <v>0</v>
      </c>
      <c r="Q2013" s="34">
        <v>0</v>
      </c>
      <c r="R2013" s="34">
        <v>0</v>
      </c>
      <c r="S2013" s="109">
        <v>0</v>
      </c>
      <c r="T2013" s="109">
        <f>_xlfn.XLOOKUP(B2013,'[3]Nur des jours'!$B:$B,'[3]Nur des jours'!$U:$U,"")</f>
        <v>0</v>
      </c>
      <c r="U2013" s="109">
        <v>0</v>
      </c>
      <c r="V2013" s="109">
        <v>0</v>
      </c>
      <c r="W2013" s="109">
        <v>0</v>
      </c>
      <c r="X2013" s="109">
        <v>0</v>
      </c>
      <c r="Y2013" s="109">
        <v>0</v>
      </c>
      <c r="Z2013" s="109">
        <v>0</v>
      </c>
      <c r="AA2013" s="109">
        <v>0</v>
      </c>
      <c r="AB2013" s="109">
        <v>0</v>
      </c>
      <c r="AC2013" s="109">
        <v>0</v>
      </c>
      <c r="AD2013" s="109">
        <v>0</v>
      </c>
      <c r="AE2013" s="109">
        <v>0</v>
      </c>
      <c r="AF2013" s="109">
        <v>0</v>
      </c>
      <c r="AG2013" s="57" t="str">
        <f>_xlfn.XLOOKUP(B2013,[3]CALCULATION!$B:$B,[3]CALCULATION!$M:$M,"")</f>
        <v>Operationnel</v>
      </c>
      <c r="AH2013" s="57"/>
      <c r="AI2013" s="56" t="str" cm="1">
        <f t="array" ref="AI2013">IFERROR(_xlfn.IFS(
AK2013="MPR ISSUE","PDH",
AK2013="BSS Hardware Issue","BSS",
AK2013="Sites strategiques, MLL, Pylone, etc.","ENVTECH",
AK2013="AKTIVCO DEFAUT GE &amp; POWER Cabinet","AKTIVCO",
AK2013="AKTIVCO Coupure ENEO &amp; Baisse de tension","AKTIVCO GRID ONLY",
AK2013="Coupure ENEO &amp; Baisse de tension","IHS GRID ONLY",
AK2013="Defaut GE &amp; POWER Cabinet","IHS",
AK2013="Sharing","Partners",
AK2013="Sites strategiques &amp; DataCenter","SST &amp; DC",
AK2013="Exclu","Exclu",
AK2013="SAT","SAT",
AK2013="SPARE-ISSUE","SPARE-ISSUE",
AK2013="Fiber CAmtel","TRANS_FO_CAMTEL",
AK2013="Fiber AOF","Fiber AOF",
AK2013="Projet OCM (HUAWEI)","TRAVAUX-HUAWEI",
AK2013="Projet OCM (NOKIA)","TRAVAUX-NOKIA",
AK2013="ACCESS-ISSUE","ACCESS-ISSUE",
AK2013="Projet OCM (ZTE, NOKIA, autres projets)","TRAVAUX OCM",
AK2013="No root CAuse","No root cause",
AK2013="ODU HS","PDH",
AK2013="IP &amp; VLAN","PDH",
AK2013="Warehouse HUAWEI","SPARE-ISSUE",
AK2013="SPARE-HS","SPARE-ISSUE",
AK2013="Power Telco","BSS",AK2013="no impacts","no impacts"
),"")</f>
        <v>No root cause</v>
      </c>
      <c r="AJ2013" s="56" t="str" cm="1">
        <f t="array" ref="AJ2013">IFERROR(_xlfn.IFS(
AK2013="MPR ISSUE","TX ISSUE",
AK2013="BSS Hardware Issue","RAN ISSUE",
AK2013="Sites strategiques, MLL, Pylone, etc.","ENVTECH",
AK2013="AKTIVCO DEFAUT GE &amp; POWER Cabinet","POWER ISSUE",
AK2013="AKTIVCO Coupure ENEO &amp; Baisse de tension","POWER ISSUE",
AK2013="Coupure ENEO &amp; Baisse de tension","POWER ISSUE",
AK2013="Defaut GE &amp; POWER Cabinet","POWER ISSUE",
AK2013="Sharing","POWER ISSUE",
AK2013="Sites strategiques &amp; DataCenter","POWER ISSUE",
AK2013="Exclu","Exclu",
AK2013="SAT","TX ISSUE",
AK2013="SPARE-ISSUE","SPARE-ISSUE",
AK2013="Fiber CAmtel","TX ISSUE",
AK2013="Fiber AOF","TX ISSUE",
AK2013="Projet OCM (HUAWEI)","TRAVAUX-HUAWEI",
AK2013="Projet OCM (NOKIA)","TRAVAUX -NOKIA",
AK2013="ACCESS-ISSUE","ACCESS-ISSUE",
AK2013="Projet OCM (ZTE, NOKIA, autres projets)","TRAVAUX OCM",
AK2013="No root CAuse","No root cause",
AK2013="ODU HS","TX ISSUE",
AK2013="IP &amp; VLAN","TX ISSUE",
AK2013="Warehouse HUAWEI","SPARE-ISSUE",
AK2013="SPARE-HS","SPARE-ISSUE",
AK2013="Power Telco","RAN ISSUE",AK2013="no impacts","no impacts"
),"")</f>
        <v>No root cause</v>
      </c>
      <c r="AK2013" s="81" t="s">
        <v>5620</v>
      </c>
      <c r="AL2013" s="56" t="str" cm="1">
        <f t="array" ref="AL2013">IFERROR(_xlfn.IFS(
AK2013="MPR ISSUE","ACTIVE",
AK2013="BSS Hardware Issue","ACTIVE",
AK2013="Sites strategiques, MLL, Pylone, etc.","PASSIVE",
AK2013="AKTIVCO DEFAUT GE &amp; POWER Cabinet","PASSIVE",
AK2013="AKTIVCO Coupure ENEO &amp; Baisse de tension","PASSIVE",
AK2013="Coupure ENEO &amp; Baisse de tension","PASSIVE",
AK2013="Defaut GE &amp; POWER Cabinet","PASSIVE",
AK2013="Sharing","PASSIVE",
AK2013="Sites strategiques &amp; DataCenter","PASSIVE",
AK2013="Exclu","Exclu",
AK2013="SAT","ACTIVE",
AK2013="SPARE-ISSUE","SPARE-ISSUE",
AK2013="Fiber CAmtel","ACTIVE",
AK2013="Fiber AOF","ACTIVE",
AK2013="Projet OCM (HUAWEI)","PLANNED WORKS",
AK2013="Projet OCM (NOKIA)","PLANNED WORKS",
AK2013="ACCESS-ISSUE","ACCESS-ISSUE",
AK2013="Projet OCM (ZTE, NOKIA, autres projets)","PLANNED WORKS",
AK2013="No root CAuse","No root cause",
AK2013="ODU HS","ACTIVE",
AK2013="IP &amp; VLAN","ACTIVE",
AK2013="Warehouse HUAWEI","SPARE-ISSUE",
AK2013="SPARE-HS","SPARE-ISSUE",
AK2013="Power Telco","ACTIVE", AK2013="no impacts","no impacts"
),"")</f>
        <v>No root cause</v>
      </c>
      <c r="AM2013" s="108" t="s">
        <v>5537</v>
      </c>
      <c r="AN2013" s="117" t="s">
        <v>4636</v>
      </c>
      <c r="AP2013" s="23" t="s">
        <v>5537</v>
      </c>
      <c r="AQ2013" s="23" t="s">
        <v>5537</v>
      </c>
      <c r="AR2013" s="7"/>
      <c r="AS2013" s="6"/>
      <c r="AT2013" s="7"/>
      <c r="AU2013" s="3" t="s">
        <v>5537</v>
      </c>
      <c r="AV2013" s="24" t="s">
        <v>5537</v>
      </c>
      <c r="AW2013" s="24" t="s">
        <v>5537</v>
      </c>
      <c r="AX2013" s="24" t="s">
        <v>5537</v>
      </c>
      <c r="AY2013" s="24" t="s">
        <v>5537</v>
      </c>
      <c r="AZ2013" s="24" t="s">
        <v>5537</v>
      </c>
      <c r="BA2013" s="24" t="s">
        <v>5537</v>
      </c>
      <c r="BB2013" s="24" t="s">
        <v>5537</v>
      </c>
      <c r="BC2013" s="24" t="s">
        <v>5537</v>
      </c>
      <c r="BD2013" s="24" t="s">
        <v>5537</v>
      </c>
      <c r="BE2013" s="24" t="s">
        <v>5537</v>
      </c>
      <c r="BF2013" s="24" t="s">
        <v>5537</v>
      </c>
      <c r="BG2013" s="24" t="s">
        <v>5537</v>
      </c>
      <c r="BH2013" s="24" t="s">
        <v>5537</v>
      </c>
      <c r="BI2013" s="9" t="s">
        <v>5537</v>
      </c>
      <c r="BJ2013" s="14"/>
      <c r="BK2013" s="14" t="s">
        <v>5537</v>
      </c>
      <c r="BL2013" s="14" t="str">
        <f>_xlfn.XLOOKUP(B2013,'[4]cell downs 18042026 17h'!$B:$B,'[4]cell downs 18042026 17h'!$B:$B,"")</f>
        <v/>
      </c>
      <c r="BM2013" s="14" t="str">
        <f>_xlfn.XLOOKUP(B2013,'[5]Cells Huawei 19042026 15h'!$B:$B,'[5]Cells Huawei 19042026 15h'!$B:$B,"")</f>
        <v/>
      </c>
      <c r="BN2013" s="9" t="str">
        <f>_xlfn.XLOOKUP(B2013,'[6]cells down 19042026 9H40'!$B:$B,'[6]cells down 19042026 9H40'!$B:$B,"")</f>
        <v/>
      </c>
      <c r="BO2013" s="9" t="s">
        <v>4636</v>
      </c>
      <c r="BP2013" s="9" t="s">
        <v>5537</v>
      </c>
    </row>
    <row r="2014" spans="1:68" s="9" customFormat="1" x14ac:dyDescent="0.35">
      <c r="A2014" s="1" t="s">
        <v>912</v>
      </c>
      <c r="B2014" s="8" t="s">
        <v>913</v>
      </c>
      <c r="C2014" s="3" t="str">
        <f>_xlfn.XLOOKUP(B2014,'[1]daily break down'!$D:$D,'[1]daily break down'!$E:$E,"")</f>
        <v>OUEST</v>
      </c>
      <c r="D2014" s="1" t="s">
        <v>11</v>
      </c>
      <c r="E2014" s="1" t="s">
        <v>12</v>
      </c>
      <c r="F2014" s="3" t="s">
        <v>102</v>
      </c>
      <c r="G2014" s="1" t="s">
        <v>856</v>
      </c>
      <c r="H2014" s="39" t="str">
        <f>_xlfn.XLOOKUP(B2014,[2]CALCULATION!$B:$B,[2]CALCULATION!$H:$H,"")</f>
        <v>Huawei</v>
      </c>
      <c r="I2014" s="34">
        <v>0</v>
      </c>
      <c r="J2014" s="34">
        <v>0</v>
      </c>
      <c r="K2014" s="34">
        <v>0</v>
      </c>
      <c r="L2014" s="34">
        <v>0</v>
      </c>
      <c r="M2014" s="34">
        <v>0</v>
      </c>
      <c r="N2014" s="34">
        <v>0</v>
      </c>
      <c r="O2014" s="34">
        <v>0</v>
      </c>
      <c r="P2014" s="34">
        <v>0</v>
      </c>
      <c r="Q2014" s="34">
        <v>0</v>
      </c>
      <c r="R2014" s="34">
        <v>0</v>
      </c>
      <c r="S2014" s="109">
        <v>0</v>
      </c>
      <c r="T2014" s="109">
        <f>_xlfn.XLOOKUP(B2014,'[3]Nur des jours'!$B:$B,'[3]Nur des jours'!$U:$U,"")</f>
        <v>0</v>
      </c>
      <c r="U2014" s="109">
        <v>0</v>
      </c>
      <c r="V2014" s="109">
        <v>0</v>
      </c>
      <c r="W2014" s="109">
        <v>0</v>
      </c>
      <c r="X2014" s="109">
        <v>0</v>
      </c>
      <c r="Y2014" s="109">
        <v>0</v>
      </c>
      <c r="Z2014" s="109">
        <v>0</v>
      </c>
      <c r="AA2014" s="109">
        <v>0</v>
      </c>
      <c r="AB2014" s="109">
        <v>0</v>
      </c>
      <c r="AC2014" s="109">
        <v>0</v>
      </c>
      <c r="AD2014" s="109">
        <v>0</v>
      </c>
      <c r="AE2014" s="109">
        <v>0</v>
      </c>
      <c r="AF2014" s="109">
        <v>0</v>
      </c>
      <c r="AG2014" s="57" t="str">
        <f>_xlfn.XLOOKUP(B2014,[3]CALCULATION!$B:$B,[3]CALCULATION!$M:$M,"")</f>
        <v>Operationnel</v>
      </c>
      <c r="AH2014" s="57"/>
      <c r="AI2014" s="56" t="str" cm="1">
        <f t="array" ref="AI2014">IFERROR(_xlfn.IFS(
AK2014="MPR ISSUE","PDH",
AK2014="BSS Hardware Issue","BSS",
AK2014="Sites strategiques, MLL, Pylone, etc.","ENVTECH",
AK2014="AKTIVCO DEFAUT GE &amp; POWER Cabinet","AKTIVCO",
AK2014="AKTIVCO Coupure ENEO &amp; Baisse de tension","AKTIVCO GRID ONLY",
AK2014="Coupure ENEO &amp; Baisse de tension","IHS GRID ONLY",
AK2014="Defaut GE &amp; POWER Cabinet","IHS",
AK2014="Sharing","Partners",
AK2014="Sites strategiques &amp; DataCenter","SST &amp; DC",
AK2014="Exclu","Exclu",
AK2014="SAT","SAT",
AK2014="SPARE-ISSUE","SPARE-ISSUE",
AK2014="Fiber CAmtel","TRANS_FO_CAMTEL",
AK2014="Fiber AOF","Fiber AOF",
AK2014="Projet OCM (HUAWEI)","TRAVAUX-HUAWEI",
AK2014="Projet OCM (NOKIA)","TRAVAUX-NOKIA",
AK2014="ACCESS-ISSUE","ACCESS-ISSUE",
AK2014="Projet OCM (ZTE, NOKIA, autres projets)","TRAVAUX OCM",
AK2014="No root CAuse","No root cause",
AK2014="ODU HS","PDH",
AK2014="IP &amp; VLAN","PDH",
AK2014="Warehouse HUAWEI","SPARE-ISSUE",
AK2014="SPARE-HS","SPARE-ISSUE",
AK2014="Power Telco","BSS",AK2014="no impacts","no impacts"
),"")</f>
        <v>No root cause</v>
      </c>
      <c r="AJ2014" s="56" t="str" cm="1">
        <f t="array" ref="AJ2014">IFERROR(_xlfn.IFS(
AK2014="MPR ISSUE","TX ISSUE",
AK2014="BSS Hardware Issue","RAN ISSUE",
AK2014="Sites strategiques, MLL, Pylone, etc.","ENVTECH",
AK2014="AKTIVCO DEFAUT GE &amp; POWER Cabinet","POWER ISSUE",
AK2014="AKTIVCO Coupure ENEO &amp; Baisse de tension","POWER ISSUE",
AK2014="Coupure ENEO &amp; Baisse de tension","POWER ISSUE",
AK2014="Defaut GE &amp; POWER Cabinet","POWER ISSUE",
AK2014="Sharing","POWER ISSUE",
AK2014="Sites strategiques &amp; DataCenter","POWER ISSUE",
AK2014="Exclu","Exclu",
AK2014="SAT","TX ISSUE",
AK2014="SPARE-ISSUE","SPARE-ISSUE",
AK2014="Fiber CAmtel","TX ISSUE",
AK2014="Fiber AOF","TX ISSUE",
AK2014="Projet OCM (HUAWEI)","TRAVAUX-HUAWEI",
AK2014="Projet OCM (NOKIA)","TRAVAUX -NOKIA",
AK2014="ACCESS-ISSUE","ACCESS-ISSUE",
AK2014="Projet OCM (ZTE, NOKIA, autres projets)","TRAVAUX OCM",
AK2014="No root CAuse","No root cause",
AK2014="ODU HS","TX ISSUE",
AK2014="IP &amp; VLAN","TX ISSUE",
AK2014="Warehouse HUAWEI","SPARE-ISSUE",
AK2014="SPARE-HS","SPARE-ISSUE",
AK2014="Power Telco","RAN ISSUE",AK2014="no impacts","no impacts"
),"")</f>
        <v>No root cause</v>
      </c>
      <c r="AK2014" s="81" t="s">
        <v>5620</v>
      </c>
      <c r="AL2014" s="56" t="str" cm="1">
        <f t="array" ref="AL2014">IFERROR(_xlfn.IFS(
AK2014="MPR ISSUE","ACTIVE",
AK2014="BSS Hardware Issue","ACTIVE",
AK2014="Sites strategiques, MLL, Pylone, etc.","PASSIVE",
AK2014="AKTIVCO DEFAUT GE &amp; POWER Cabinet","PASSIVE",
AK2014="AKTIVCO Coupure ENEO &amp; Baisse de tension","PASSIVE",
AK2014="Coupure ENEO &amp; Baisse de tension","PASSIVE",
AK2014="Defaut GE &amp; POWER Cabinet","PASSIVE",
AK2014="Sharing","PASSIVE",
AK2014="Sites strategiques &amp; DataCenter","PASSIVE",
AK2014="Exclu","Exclu",
AK2014="SAT","ACTIVE",
AK2014="SPARE-ISSUE","SPARE-ISSUE",
AK2014="Fiber CAmtel","ACTIVE",
AK2014="Fiber AOF","ACTIVE",
AK2014="Projet OCM (HUAWEI)","PLANNED WORKS",
AK2014="Projet OCM (NOKIA)","PLANNED WORKS",
AK2014="ACCESS-ISSUE","ACCESS-ISSUE",
AK2014="Projet OCM (ZTE, NOKIA, autres projets)","PLANNED WORKS",
AK2014="No root CAuse","No root cause",
AK2014="ODU HS","ACTIVE",
AK2014="IP &amp; VLAN","ACTIVE",
AK2014="Warehouse HUAWEI","SPARE-ISSUE",
AK2014="SPARE-HS","SPARE-ISSUE",
AK2014="Power Telco","ACTIVE", AK2014="no impacts","no impacts"
),"")</f>
        <v>No root cause</v>
      </c>
      <c r="AM2014" s="108" t="s">
        <v>5537</v>
      </c>
      <c r="AN2014" s="117" t="s">
        <v>913</v>
      </c>
      <c r="AP2014" s="23" t="s">
        <v>5537</v>
      </c>
      <c r="AQ2014" s="23" t="s">
        <v>5537</v>
      </c>
      <c r="AR2014" s="7"/>
      <c r="AS2014" s="6"/>
      <c r="AT2014" s="7"/>
      <c r="AU2014" s="3" t="s">
        <v>5537</v>
      </c>
      <c r="AV2014" s="24" t="s">
        <v>5537</v>
      </c>
      <c r="AW2014" s="24" t="s">
        <v>5537</v>
      </c>
      <c r="AX2014" s="24" t="s">
        <v>5537</v>
      </c>
      <c r="AY2014" s="24" t="s">
        <v>5537</v>
      </c>
      <c r="AZ2014" s="24" t="s">
        <v>5537</v>
      </c>
      <c r="BA2014" s="24" t="s">
        <v>5537</v>
      </c>
      <c r="BB2014" s="24" t="s">
        <v>5537</v>
      </c>
      <c r="BC2014" s="24" t="s">
        <v>5537</v>
      </c>
      <c r="BD2014" s="24" t="s">
        <v>5537</v>
      </c>
      <c r="BE2014" s="24" t="s">
        <v>5537</v>
      </c>
      <c r="BF2014" s="24" t="s">
        <v>5537</v>
      </c>
      <c r="BG2014" s="24" t="s">
        <v>5537</v>
      </c>
      <c r="BH2014" s="24" t="s">
        <v>5537</v>
      </c>
      <c r="BI2014" s="9" t="s">
        <v>5537</v>
      </c>
      <c r="BJ2014" s="14"/>
      <c r="BK2014" s="14" t="s">
        <v>5537</v>
      </c>
      <c r="BL2014" s="14" t="str">
        <f>_xlfn.XLOOKUP(B2014,'[4]cell downs 18042026 17h'!$B:$B,'[4]cell downs 18042026 17h'!$B:$B,"")</f>
        <v/>
      </c>
      <c r="BM2014" s="14" t="str">
        <f>_xlfn.XLOOKUP(B2014,'[5]Cells Huawei 19042026 15h'!$B:$B,'[5]Cells Huawei 19042026 15h'!$B:$B,"")</f>
        <v/>
      </c>
      <c r="BN2014" s="9" t="str">
        <f>_xlfn.XLOOKUP(B2014,'[6]cells down 19042026 9H40'!$B:$B,'[6]cells down 19042026 9H40'!$B:$B,"")</f>
        <v/>
      </c>
      <c r="BO2014" s="9" t="s">
        <v>913</v>
      </c>
      <c r="BP2014" s="9" t="s">
        <v>5537</v>
      </c>
    </row>
    <row r="2015" spans="1:68" s="9" customFormat="1" x14ac:dyDescent="0.35">
      <c r="A2015" s="1" t="s">
        <v>3702</v>
      </c>
      <c r="B2015" s="8" t="s">
        <v>3703</v>
      </c>
      <c r="C2015" s="3" t="str">
        <f>_xlfn.XLOOKUP(B2015,'[1]daily break down'!$D:$D,'[1]daily break down'!$E:$E,"")</f>
        <v>CENTRE</v>
      </c>
      <c r="D2015" s="1" t="s">
        <v>11</v>
      </c>
      <c r="E2015" s="1" t="s">
        <v>237</v>
      </c>
      <c r="F2015" s="3" t="s">
        <v>37</v>
      </c>
      <c r="G2015" s="1" t="s">
        <v>3702</v>
      </c>
      <c r="H2015" s="41" t="str">
        <f>_xlfn.XLOOKUP(B2015,[2]CALCULATION!$B:$B,[2]CALCULATION!$H:$H,"")</f>
        <v>ZTE</v>
      </c>
      <c r="I2015" s="34">
        <v>0</v>
      </c>
      <c r="J2015" s="34">
        <v>0</v>
      </c>
      <c r="K2015" s="34">
        <v>0</v>
      </c>
      <c r="L2015" s="34">
        <v>0</v>
      </c>
      <c r="M2015" s="34">
        <v>0</v>
      </c>
      <c r="N2015" s="34">
        <v>0</v>
      </c>
      <c r="O2015" s="34">
        <v>0</v>
      </c>
      <c r="P2015" s="34">
        <v>0</v>
      </c>
      <c r="Q2015" s="34">
        <v>0</v>
      </c>
      <c r="R2015" s="34">
        <v>0</v>
      </c>
      <c r="S2015" s="109">
        <v>0</v>
      </c>
      <c r="T2015" s="109">
        <f>_xlfn.XLOOKUP(B2015,'[3]Nur des jours'!$B:$B,'[3]Nur des jours'!$U:$U,"")</f>
        <v>0</v>
      </c>
      <c r="U2015" s="109">
        <v>0</v>
      </c>
      <c r="V2015" s="109">
        <v>0</v>
      </c>
      <c r="W2015" s="109">
        <v>0</v>
      </c>
      <c r="X2015" s="109">
        <v>0</v>
      </c>
      <c r="Y2015" s="109">
        <v>0</v>
      </c>
      <c r="Z2015" s="109">
        <v>0</v>
      </c>
      <c r="AA2015" s="109">
        <v>0</v>
      </c>
      <c r="AB2015" s="109">
        <v>0</v>
      </c>
      <c r="AC2015" s="109">
        <v>0</v>
      </c>
      <c r="AD2015" s="109">
        <v>0</v>
      </c>
      <c r="AE2015" s="109">
        <v>0</v>
      </c>
      <c r="AF2015" s="109">
        <v>0</v>
      </c>
      <c r="AG2015" s="57" t="str">
        <f>_xlfn.XLOOKUP(B2015,[3]CALCULATION!$B:$B,[3]CALCULATION!$M:$M,"")</f>
        <v>Operationnel</v>
      </c>
      <c r="AH2015" s="57"/>
      <c r="AI2015" s="56" t="str" cm="1">
        <f t="array" ref="AI2015">IFERROR(_xlfn.IFS(
AK2015="MPR ISSUE","PDH",
AK2015="BSS Hardware Issue","BSS",
AK2015="Sites strategiques, MLL, Pylone, etc.","ENVTECH",
AK2015="AKTIVCO DEFAUT GE &amp; POWER Cabinet","AKTIVCO",
AK2015="AKTIVCO Coupure ENEO &amp; Baisse de tension","AKTIVCO GRID ONLY",
AK2015="Coupure ENEO &amp; Baisse de tension","IHS GRID ONLY",
AK2015="Defaut GE &amp; POWER Cabinet","IHS",
AK2015="Sharing","Partners",
AK2015="Sites strategiques &amp; DataCenter","SST &amp; DC",
AK2015="Exclu","Exclu",
AK2015="SAT","SAT",
AK2015="SPARE-ISSUE","SPARE-ISSUE",
AK2015="Fiber CAmtel","TRANS_FO_CAMTEL",
AK2015="Fiber AOF","Fiber AOF",
AK2015="Projet OCM (HUAWEI)","TRAVAUX-HUAWEI",
AK2015="Projet OCM (NOKIA)","TRAVAUX-NOKIA",
AK2015="ACCESS-ISSUE","ACCESS-ISSUE",
AK2015="Projet OCM (ZTE, NOKIA, autres projets)","TRAVAUX OCM",
AK2015="No root CAuse","No root cause",
AK2015="ODU HS","PDH",
AK2015="IP &amp; VLAN","PDH",
AK2015="Warehouse HUAWEI","SPARE-ISSUE",
AK2015="SPARE-HS","SPARE-ISSUE",
AK2015="Power Telco","BSS",AK2015="no impacts","no impacts"
),"")</f>
        <v>No root cause</v>
      </c>
      <c r="AJ2015" s="56" t="str" cm="1">
        <f t="array" ref="AJ2015">IFERROR(_xlfn.IFS(
AK2015="MPR ISSUE","TX ISSUE",
AK2015="BSS Hardware Issue","RAN ISSUE",
AK2015="Sites strategiques, MLL, Pylone, etc.","ENVTECH",
AK2015="AKTIVCO DEFAUT GE &amp; POWER Cabinet","POWER ISSUE",
AK2015="AKTIVCO Coupure ENEO &amp; Baisse de tension","POWER ISSUE",
AK2015="Coupure ENEO &amp; Baisse de tension","POWER ISSUE",
AK2015="Defaut GE &amp; POWER Cabinet","POWER ISSUE",
AK2015="Sharing","POWER ISSUE",
AK2015="Sites strategiques &amp; DataCenter","POWER ISSUE",
AK2015="Exclu","Exclu",
AK2015="SAT","TX ISSUE",
AK2015="SPARE-ISSUE","SPARE-ISSUE",
AK2015="Fiber CAmtel","TX ISSUE",
AK2015="Fiber AOF","TX ISSUE",
AK2015="Projet OCM (HUAWEI)","TRAVAUX-HUAWEI",
AK2015="Projet OCM (NOKIA)","TRAVAUX -NOKIA",
AK2015="ACCESS-ISSUE","ACCESS-ISSUE",
AK2015="Projet OCM (ZTE, NOKIA, autres projets)","TRAVAUX OCM",
AK2015="No root CAuse","No root cause",
AK2015="ODU HS","TX ISSUE",
AK2015="IP &amp; VLAN","TX ISSUE",
AK2015="Warehouse HUAWEI","SPARE-ISSUE",
AK2015="SPARE-HS","SPARE-ISSUE",
AK2015="Power Telco","RAN ISSUE",AK2015="no impacts","no impacts"
),"")</f>
        <v>No root cause</v>
      </c>
      <c r="AK2015" s="81" t="s">
        <v>5620</v>
      </c>
      <c r="AL2015" s="56" t="str" cm="1">
        <f t="array" ref="AL2015">IFERROR(_xlfn.IFS(
AK2015="MPR ISSUE","ACTIVE",
AK2015="BSS Hardware Issue","ACTIVE",
AK2015="Sites strategiques, MLL, Pylone, etc.","PASSIVE",
AK2015="AKTIVCO DEFAUT GE &amp; POWER Cabinet","PASSIVE",
AK2015="AKTIVCO Coupure ENEO &amp; Baisse de tension","PASSIVE",
AK2015="Coupure ENEO &amp; Baisse de tension","PASSIVE",
AK2015="Defaut GE &amp; POWER Cabinet","PASSIVE",
AK2015="Sharing","PASSIVE",
AK2015="Sites strategiques &amp; DataCenter","PASSIVE",
AK2015="Exclu","Exclu",
AK2015="SAT","ACTIVE",
AK2015="SPARE-ISSUE","SPARE-ISSUE",
AK2015="Fiber CAmtel","ACTIVE",
AK2015="Fiber AOF","ACTIVE",
AK2015="Projet OCM (HUAWEI)","PLANNED WORKS",
AK2015="Projet OCM (NOKIA)","PLANNED WORKS",
AK2015="ACCESS-ISSUE","ACCESS-ISSUE",
AK2015="Projet OCM (ZTE, NOKIA, autres projets)","PLANNED WORKS",
AK2015="No root CAuse","No root cause",
AK2015="ODU HS","ACTIVE",
AK2015="IP &amp; VLAN","ACTIVE",
AK2015="Warehouse HUAWEI","SPARE-ISSUE",
AK2015="SPARE-HS","SPARE-ISSUE",
AK2015="Power Telco","ACTIVE", AK2015="no impacts","no impacts"
),"")</f>
        <v>No root cause</v>
      </c>
      <c r="AM2015" s="108" t="s">
        <v>5537</v>
      </c>
      <c r="AN2015" s="117" t="s">
        <v>3703</v>
      </c>
      <c r="AP2015" s="23" t="s">
        <v>5537</v>
      </c>
      <c r="AQ2015" s="23" t="s">
        <v>5537</v>
      </c>
      <c r="AR2015" s="7"/>
      <c r="AS2015" s="6"/>
      <c r="AT2015" s="7"/>
      <c r="AU2015" s="3" t="s">
        <v>5537</v>
      </c>
      <c r="AV2015" s="24" t="s">
        <v>5537</v>
      </c>
      <c r="AW2015" s="24" t="s">
        <v>5537</v>
      </c>
      <c r="AX2015" s="24" t="s">
        <v>5537</v>
      </c>
      <c r="AY2015" s="24" t="s">
        <v>5537</v>
      </c>
      <c r="AZ2015" s="24" t="s">
        <v>5537</v>
      </c>
      <c r="BA2015" s="24" t="s">
        <v>5537</v>
      </c>
      <c r="BB2015" s="24" t="s">
        <v>5537</v>
      </c>
      <c r="BC2015" s="24" t="s">
        <v>5537</v>
      </c>
      <c r="BD2015" s="24" t="s">
        <v>5537</v>
      </c>
      <c r="BE2015" s="24" t="s">
        <v>5537</v>
      </c>
      <c r="BF2015" s="24" t="s">
        <v>5537</v>
      </c>
      <c r="BG2015" s="24" t="s">
        <v>5537</v>
      </c>
      <c r="BH2015" s="24" t="s">
        <v>5537</v>
      </c>
      <c r="BI2015" s="9" t="s">
        <v>5537</v>
      </c>
      <c r="BJ2015" s="14"/>
      <c r="BK2015" s="14" t="s">
        <v>5537</v>
      </c>
      <c r="BL2015" s="14" t="str">
        <f>_xlfn.XLOOKUP(B2015,'[4]cell downs 18042026 17h'!$B:$B,'[4]cell downs 18042026 17h'!$B:$B,"")</f>
        <v/>
      </c>
      <c r="BM2015" s="14" t="str">
        <f>_xlfn.XLOOKUP(B2015,'[5]Cells Huawei 19042026 15h'!$B:$B,'[5]Cells Huawei 19042026 15h'!$B:$B,"")</f>
        <v/>
      </c>
      <c r="BN2015" s="9" t="str">
        <f>_xlfn.XLOOKUP(B2015,'[6]cells down 19042026 9H40'!$B:$B,'[6]cells down 19042026 9H40'!$B:$B,"")</f>
        <v>CTR_117</v>
      </c>
      <c r="BO2015" s="9" t="s">
        <v>5537</v>
      </c>
      <c r="BP2015" s="9" t="s">
        <v>5537</v>
      </c>
    </row>
    <row r="2016" spans="1:68" s="9" customFormat="1" x14ac:dyDescent="0.35">
      <c r="A2016" s="1" t="s">
        <v>4044</v>
      </c>
      <c r="B2016" s="8" t="s">
        <v>4045</v>
      </c>
      <c r="C2016" s="3" t="str">
        <f>_xlfn.XLOOKUP(B2016,'[1]daily break down'!$D:$D,'[1]daily break down'!$E:$E,"")</f>
        <v>CENTRE</v>
      </c>
      <c r="D2016" s="1" t="s">
        <v>11</v>
      </c>
      <c r="E2016" s="1" t="s">
        <v>12</v>
      </c>
      <c r="F2016" s="3" t="s">
        <v>37</v>
      </c>
      <c r="G2016" s="1" t="s">
        <v>4041</v>
      </c>
      <c r="H2016" s="41" t="str">
        <f>_xlfn.XLOOKUP(B2016,[2]CALCULATION!$B:$B,[2]CALCULATION!$H:$H,"")</f>
        <v>ZTE</v>
      </c>
      <c r="I2016" s="34">
        <v>0</v>
      </c>
      <c r="J2016" s="34">
        <v>0</v>
      </c>
      <c r="K2016" s="34">
        <v>0</v>
      </c>
      <c r="L2016" s="34">
        <v>0</v>
      </c>
      <c r="M2016" s="34">
        <v>0</v>
      </c>
      <c r="N2016" s="34">
        <v>0</v>
      </c>
      <c r="O2016" s="34">
        <v>0</v>
      </c>
      <c r="P2016" s="34">
        <v>0</v>
      </c>
      <c r="Q2016" s="34">
        <v>0</v>
      </c>
      <c r="R2016" s="34">
        <v>0</v>
      </c>
      <c r="S2016" s="109">
        <v>0</v>
      </c>
      <c r="T2016" s="109">
        <f>_xlfn.XLOOKUP(B2016,'[3]Nur des jours'!$B:$B,'[3]Nur des jours'!$U:$U,"")</f>
        <v>0</v>
      </c>
      <c r="U2016" s="109">
        <v>0</v>
      </c>
      <c r="V2016" s="109">
        <v>0</v>
      </c>
      <c r="W2016" s="109">
        <v>0</v>
      </c>
      <c r="X2016" s="109">
        <v>0</v>
      </c>
      <c r="Y2016" s="109">
        <v>0</v>
      </c>
      <c r="Z2016" s="109">
        <v>0</v>
      </c>
      <c r="AA2016" s="109">
        <v>0</v>
      </c>
      <c r="AB2016" s="109">
        <v>0</v>
      </c>
      <c r="AC2016" s="109">
        <v>0</v>
      </c>
      <c r="AD2016" s="109">
        <v>0</v>
      </c>
      <c r="AE2016" s="109">
        <v>0</v>
      </c>
      <c r="AF2016" s="109">
        <v>0</v>
      </c>
      <c r="AG2016" s="57" t="str">
        <f>_xlfn.XLOOKUP(B2016,[3]CALCULATION!$B:$B,[3]CALCULATION!$M:$M,"")</f>
        <v>Operationnel</v>
      </c>
      <c r="AH2016" s="57"/>
      <c r="AI2016" s="56" t="str" cm="1">
        <f t="array" ref="AI2016">IFERROR(_xlfn.IFS(
AK2016="MPR ISSUE","PDH",
AK2016="BSS Hardware Issue","BSS",
AK2016="Sites strategiques, MLL, Pylone, etc.","ENVTECH",
AK2016="AKTIVCO DEFAUT GE &amp; POWER Cabinet","AKTIVCO",
AK2016="AKTIVCO Coupure ENEO &amp; Baisse de tension","AKTIVCO GRID ONLY",
AK2016="Coupure ENEO &amp; Baisse de tension","IHS GRID ONLY",
AK2016="Defaut GE &amp; POWER Cabinet","IHS",
AK2016="Sharing","Partners",
AK2016="Sites strategiques &amp; DataCenter","SST &amp; DC",
AK2016="Exclu","Exclu",
AK2016="SAT","SAT",
AK2016="SPARE-ISSUE","SPARE-ISSUE",
AK2016="Fiber CAmtel","TRANS_FO_CAMTEL",
AK2016="Fiber AOF","Fiber AOF",
AK2016="Projet OCM (HUAWEI)","TRAVAUX-HUAWEI",
AK2016="Projet OCM (NOKIA)","TRAVAUX-NOKIA",
AK2016="ACCESS-ISSUE","ACCESS-ISSUE",
AK2016="Projet OCM (ZTE, NOKIA, autres projets)","TRAVAUX OCM",
AK2016="No root CAuse","No root cause",
AK2016="ODU HS","PDH",
AK2016="IP &amp; VLAN","PDH",
AK2016="Warehouse HUAWEI","SPARE-ISSUE",
AK2016="SPARE-HS","SPARE-ISSUE",
AK2016="Power Telco","BSS",AK2016="no impacts","no impacts"
),"")</f>
        <v>TRAVAUX OCM</v>
      </c>
      <c r="AJ2016" s="56" t="str" cm="1">
        <f t="array" ref="AJ2016">IFERROR(_xlfn.IFS(
AK2016="MPR ISSUE","TX ISSUE",
AK2016="BSS Hardware Issue","RAN ISSUE",
AK2016="Sites strategiques, MLL, Pylone, etc.","ENVTECH",
AK2016="AKTIVCO DEFAUT GE &amp; POWER Cabinet","POWER ISSUE",
AK2016="AKTIVCO Coupure ENEO &amp; Baisse de tension","POWER ISSUE",
AK2016="Coupure ENEO &amp; Baisse de tension","POWER ISSUE",
AK2016="Defaut GE &amp; POWER Cabinet","POWER ISSUE",
AK2016="Sharing","POWER ISSUE",
AK2016="Sites strategiques &amp; DataCenter","POWER ISSUE",
AK2016="Exclu","Exclu",
AK2016="SAT","TX ISSUE",
AK2016="SPARE-ISSUE","SPARE-ISSUE",
AK2016="Fiber CAmtel","TX ISSUE",
AK2016="Fiber AOF","TX ISSUE",
AK2016="Projet OCM (HUAWEI)","TRAVAUX-HUAWEI",
AK2016="Projet OCM (NOKIA)","TRAVAUX -NOKIA",
AK2016="ACCESS-ISSUE","ACCESS-ISSUE",
AK2016="Projet OCM (ZTE, NOKIA, autres projets)","TRAVAUX OCM",
AK2016="No root CAuse","No root cause",
AK2016="ODU HS","TX ISSUE",
AK2016="IP &amp; VLAN","TX ISSUE",
AK2016="Warehouse HUAWEI","SPARE-ISSUE",
AK2016="SPARE-HS","SPARE-ISSUE",
AK2016="Power Telco","RAN ISSUE",AK2016="no impacts","no impacts"
),"")</f>
        <v>TRAVAUX OCM</v>
      </c>
      <c r="AK2016" s="81" t="s">
        <v>5341</v>
      </c>
      <c r="AL2016" s="56" t="str" cm="1">
        <f t="array" ref="AL2016">IFERROR(_xlfn.IFS(
AK2016="MPR ISSUE","ACTIVE",
AK2016="BSS Hardware Issue","ACTIVE",
AK2016="Sites strategiques, MLL, Pylone, etc.","PASSIVE",
AK2016="AKTIVCO DEFAUT GE &amp; POWER Cabinet","PASSIVE",
AK2016="AKTIVCO Coupure ENEO &amp; Baisse de tension","PASSIVE",
AK2016="Coupure ENEO &amp; Baisse de tension","PASSIVE",
AK2016="Defaut GE &amp; POWER Cabinet","PASSIVE",
AK2016="Sharing","PASSIVE",
AK2016="Sites strategiques &amp; DataCenter","PASSIVE",
AK2016="Exclu","Exclu",
AK2016="SAT","ACTIVE",
AK2016="SPARE-ISSUE","SPARE-ISSUE",
AK2016="Fiber CAmtel","ACTIVE",
AK2016="Fiber AOF","ACTIVE",
AK2016="Projet OCM (HUAWEI)","PLANNED WORKS",
AK2016="Projet OCM (NOKIA)","PLANNED WORKS",
AK2016="ACCESS-ISSUE","ACCESS-ISSUE",
AK2016="Projet OCM (ZTE, NOKIA, autres projets)","PLANNED WORKS",
AK2016="No root CAuse","No root cause",
AK2016="ODU HS","ACTIVE",
AK2016="IP &amp; VLAN","ACTIVE",
AK2016="Warehouse HUAWEI","SPARE-ISSUE",
AK2016="SPARE-HS","SPARE-ISSUE",
AK2016="Power Telco","ACTIVE", AK2016="no impacts","no impacts"
),"")</f>
        <v>PLANNED WORKS</v>
      </c>
      <c r="AM2016" s="108" t="s">
        <v>5684</v>
      </c>
      <c r="AN2016" s="227" t="s">
        <v>3986</v>
      </c>
      <c r="AO2016" s="9" t="s">
        <v>6071</v>
      </c>
      <c r="AP2016" s="23" t="s">
        <v>5684</v>
      </c>
      <c r="AQ2016" s="23" t="s">
        <v>5537</v>
      </c>
      <c r="AR2016" s="7"/>
      <c r="AS2016" s="6"/>
      <c r="AT2016" s="7"/>
      <c r="AU2016" s="3" t="s">
        <v>5537</v>
      </c>
      <c r="AV2016" s="24" t="s">
        <v>5537</v>
      </c>
      <c r="AW2016" s="24" t="s">
        <v>5537</v>
      </c>
      <c r="AX2016" s="24" t="s">
        <v>5537</v>
      </c>
      <c r="AY2016" s="24" t="s">
        <v>5537</v>
      </c>
      <c r="AZ2016" s="24" t="s">
        <v>5537</v>
      </c>
      <c r="BA2016" s="24" t="s">
        <v>5537</v>
      </c>
      <c r="BB2016" s="24" t="s">
        <v>5537</v>
      </c>
      <c r="BC2016" s="24" t="s">
        <v>5537</v>
      </c>
      <c r="BD2016" s="24" t="s">
        <v>5537</v>
      </c>
      <c r="BE2016" s="24" t="s">
        <v>5537</v>
      </c>
      <c r="BF2016" s="24" t="s">
        <v>5537</v>
      </c>
      <c r="BG2016" s="24" t="s">
        <v>5537</v>
      </c>
      <c r="BH2016" s="24" t="s">
        <v>5537</v>
      </c>
      <c r="BI2016" s="9" t="s">
        <v>5537</v>
      </c>
      <c r="BJ2016" s="14"/>
      <c r="BK2016" s="14" t="s">
        <v>5537</v>
      </c>
      <c r="BL2016" s="14" t="str">
        <f>_xlfn.XLOOKUP(B2016,'[4]cell downs 18042026 17h'!$B:$B,'[4]cell downs 18042026 17h'!$B:$B,"")</f>
        <v/>
      </c>
      <c r="BM2016" s="14" t="str">
        <f>_xlfn.XLOOKUP(B2016,'[5]Cells Huawei 19042026 15h'!$B:$B,'[5]Cells Huawei 19042026 15h'!$B:$B,"")</f>
        <v/>
      </c>
      <c r="BN2016" s="9" t="str">
        <f>_xlfn.XLOOKUP(B2016,'[6]cells down 19042026 9H40'!$B:$B,'[6]cells down 19042026 9H40'!$B:$B,"")</f>
        <v>CTR_113</v>
      </c>
      <c r="BO2016" s="9" t="s">
        <v>4045</v>
      </c>
      <c r="BP2016" s="9" t="s">
        <v>5537</v>
      </c>
    </row>
    <row r="2017" spans="1:68" s="9" customFormat="1" x14ac:dyDescent="0.35">
      <c r="A2017" s="1" t="s">
        <v>4956</v>
      </c>
      <c r="B2017" s="8" t="s">
        <v>4957</v>
      </c>
      <c r="C2017" s="3" t="str">
        <f>_xlfn.XLOOKUP(B2017,'[1]daily break down'!$D:$D,'[1]daily break down'!$E:$E,"")</f>
        <v>LITTORAL</v>
      </c>
      <c r="D2017" s="1" t="s">
        <v>11</v>
      </c>
      <c r="E2017" s="1" t="s">
        <v>12</v>
      </c>
      <c r="F2017" s="3" t="s">
        <v>31</v>
      </c>
      <c r="G2017" s="1" t="s">
        <v>3937</v>
      </c>
      <c r="H2017" s="41" t="str">
        <f>_xlfn.XLOOKUP(B2017,[2]CALCULATION!$B:$B,[2]CALCULATION!$H:$H,"")</f>
        <v>ZTE</v>
      </c>
      <c r="I2017" s="34">
        <v>0</v>
      </c>
      <c r="J2017" s="34">
        <v>0</v>
      </c>
      <c r="K2017" s="34">
        <v>0</v>
      </c>
      <c r="L2017" s="34">
        <v>0</v>
      </c>
      <c r="M2017" s="34">
        <v>0</v>
      </c>
      <c r="N2017" s="34">
        <v>0</v>
      </c>
      <c r="O2017" s="34">
        <v>0</v>
      </c>
      <c r="P2017" s="34">
        <v>0</v>
      </c>
      <c r="Q2017" s="34">
        <v>0</v>
      </c>
      <c r="R2017" s="34">
        <v>0</v>
      </c>
      <c r="S2017" s="109">
        <v>0</v>
      </c>
      <c r="T2017" s="109">
        <f>_xlfn.XLOOKUP(B2017,'[3]Nur des jours'!$B:$B,'[3]Nur des jours'!$U:$U,"")</f>
        <v>0</v>
      </c>
      <c r="U2017" s="109">
        <v>0</v>
      </c>
      <c r="V2017" s="109">
        <v>0</v>
      </c>
      <c r="W2017" s="109">
        <v>0</v>
      </c>
      <c r="X2017" s="109">
        <v>0</v>
      </c>
      <c r="Y2017" s="109">
        <v>0</v>
      </c>
      <c r="Z2017" s="109">
        <v>0</v>
      </c>
      <c r="AA2017" s="109">
        <v>0</v>
      </c>
      <c r="AB2017" s="109">
        <v>0</v>
      </c>
      <c r="AC2017" s="109">
        <v>0</v>
      </c>
      <c r="AD2017" s="109">
        <v>0</v>
      </c>
      <c r="AE2017" s="109">
        <v>0</v>
      </c>
      <c r="AF2017" s="109">
        <v>0</v>
      </c>
      <c r="AG2017" s="57" t="str">
        <f>_xlfn.XLOOKUP(B2017,[3]CALCULATION!$B:$B,[3]CALCULATION!$M:$M,"")</f>
        <v>Operationnel</v>
      </c>
      <c r="AH2017" s="57"/>
      <c r="AI2017" s="56" t="str" cm="1">
        <f t="array" ref="AI2017">IFERROR(_xlfn.IFS(
AK2017="MPR ISSUE","PDH",
AK2017="BSS Hardware Issue","BSS",
AK2017="Sites strategiques, MLL, Pylone, etc.","ENVTECH",
AK2017="AKTIVCO DEFAUT GE &amp; POWER Cabinet","AKTIVCO",
AK2017="AKTIVCO Coupure ENEO &amp; Baisse de tension","AKTIVCO GRID ONLY",
AK2017="Coupure ENEO &amp; Baisse de tension","IHS GRID ONLY",
AK2017="Defaut GE &amp; POWER Cabinet","IHS",
AK2017="Sharing","Partners",
AK2017="Sites strategiques &amp; DataCenter","SST &amp; DC",
AK2017="Exclu","Exclu",
AK2017="SAT","SAT",
AK2017="SPARE-ISSUE","SPARE-ISSUE",
AK2017="Fiber CAmtel","TRANS_FO_CAMTEL",
AK2017="Fiber AOF","Fiber AOF",
AK2017="Projet OCM (HUAWEI)","TRAVAUX-HUAWEI",
AK2017="Projet OCM (NOKIA)","TRAVAUX-NOKIA",
AK2017="ACCESS-ISSUE","ACCESS-ISSUE",
AK2017="Projet OCM (ZTE, NOKIA, autres projets)","TRAVAUX OCM",
AK2017="No root CAuse","No root cause",
AK2017="ODU HS","PDH",
AK2017="IP &amp; VLAN","PDH",
AK2017="Warehouse HUAWEI","SPARE-ISSUE",
AK2017="SPARE-HS","SPARE-ISSUE",
AK2017="Power Telco","BSS",AK2017="no impacts","no impacts"
),"")</f>
        <v>No root cause</v>
      </c>
      <c r="AJ2017" s="56" t="str" cm="1">
        <f t="array" ref="AJ2017">IFERROR(_xlfn.IFS(
AK2017="MPR ISSUE","TX ISSUE",
AK2017="BSS Hardware Issue","RAN ISSUE",
AK2017="Sites strategiques, MLL, Pylone, etc.","ENVTECH",
AK2017="AKTIVCO DEFAUT GE &amp; POWER Cabinet","POWER ISSUE",
AK2017="AKTIVCO Coupure ENEO &amp; Baisse de tension","POWER ISSUE",
AK2017="Coupure ENEO &amp; Baisse de tension","POWER ISSUE",
AK2017="Defaut GE &amp; POWER Cabinet","POWER ISSUE",
AK2017="Sharing","POWER ISSUE",
AK2017="Sites strategiques &amp; DataCenter","POWER ISSUE",
AK2017="Exclu","Exclu",
AK2017="SAT","TX ISSUE",
AK2017="SPARE-ISSUE","SPARE-ISSUE",
AK2017="Fiber CAmtel","TX ISSUE",
AK2017="Fiber AOF","TX ISSUE",
AK2017="Projet OCM (HUAWEI)","TRAVAUX-HUAWEI",
AK2017="Projet OCM (NOKIA)","TRAVAUX -NOKIA",
AK2017="ACCESS-ISSUE","ACCESS-ISSUE",
AK2017="Projet OCM (ZTE, NOKIA, autres projets)","TRAVAUX OCM",
AK2017="No root CAuse","No root cause",
AK2017="ODU HS","TX ISSUE",
AK2017="IP &amp; VLAN","TX ISSUE",
AK2017="Warehouse HUAWEI","SPARE-ISSUE",
AK2017="SPARE-HS","SPARE-ISSUE",
AK2017="Power Telco","RAN ISSUE",AK2017="no impacts","no impacts"
),"")</f>
        <v>No root cause</v>
      </c>
      <c r="AK2017" s="81" t="s">
        <v>5620</v>
      </c>
      <c r="AL2017" s="56" t="str" cm="1">
        <f t="array" ref="AL2017">IFERROR(_xlfn.IFS(
AK2017="MPR ISSUE","ACTIVE",
AK2017="BSS Hardware Issue","ACTIVE",
AK2017="Sites strategiques, MLL, Pylone, etc.","PASSIVE",
AK2017="AKTIVCO DEFAUT GE &amp; POWER Cabinet","PASSIVE",
AK2017="AKTIVCO Coupure ENEO &amp; Baisse de tension","PASSIVE",
AK2017="Coupure ENEO &amp; Baisse de tension","PASSIVE",
AK2017="Defaut GE &amp; POWER Cabinet","PASSIVE",
AK2017="Sharing","PASSIVE",
AK2017="Sites strategiques &amp; DataCenter","PASSIVE",
AK2017="Exclu","Exclu",
AK2017="SAT","ACTIVE",
AK2017="SPARE-ISSUE","SPARE-ISSUE",
AK2017="Fiber CAmtel","ACTIVE",
AK2017="Fiber AOF","ACTIVE",
AK2017="Projet OCM (HUAWEI)","PLANNED WORKS",
AK2017="Projet OCM (NOKIA)","PLANNED WORKS",
AK2017="ACCESS-ISSUE","ACCESS-ISSUE",
AK2017="Projet OCM (ZTE, NOKIA, autres projets)","PLANNED WORKS",
AK2017="No root CAuse","No root cause",
AK2017="ODU HS","ACTIVE",
AK2017="IP &amp; VLAN","ACTIVE",
AK2017="Warehouse HUAWEI","SPARE-ISSUE",
AK2017="SPARE-HS","SPARE-ISSUE",
AK2017="Power Telco","ACTIVE", AK2017="no impacts","no impacts"
),"")</f>
        <v>No root cause</v>
      </c>
      <c r="AM2017" s="108" t="s">
        <v>5537</v>
      </c>
      <c r="AN2017" s="117" t="s">
        <v>4957</v>
      </c>
      <c r="AP2017" s="23" t="s">
        <v>5537</v>
      </c>
      <c r="AQ2017" s="23" t="s">
        <v>5537</v>
      </c>
      <c r="AR2017" s="7"/>
      <c r="AS2017" s="6"/>
      <c r="AT2017" s="7"/>
      <c r="AU2017" s="3" t="s">
        <v>5537</v>
      </c>
      <c r="AV2017" s="24" t="s">
        <v>5537</v>
      </c>
      <c r="AW2017" s="24" t="s">
        <v>5537</v>
      </c>
      <c r="AX2017" s="24" t="s">
        <v>5537</v>
      </c>
      <c r="AY2017" s="24" t="s">
        <v>5537</v>
      </c>
      <c r="AZ2017" s="24" t="s">
        <v>5537</v>
      </c>
      <c r="BA2017" s="24" t="s">
        <v>5537</v>
      </c>
      <c r="BB2017" s="24" t="s">
        <v>5537</v>
      </c>
      <c r="BC2017" s="24" t="s">
        <v>5537</v>
      </c>
      <c r="BD2017" s="24" t="s">
        <v>5537</v>
      </c>
      <c r="BE2017" s="24" t="s">
        <v>5537</v>
      </c>
      <c r="BF2017" s="24" t="s">
        <v>5537</v>
      </c>
      <c r="BG2017" s="24" t="s">
        <v>5537</v>
      </c>
      <c r="BH2017" s="24" t="s">
        <v>5537</v>
      </c>
      <c r="BI2017" s="9" t="s">
        <v>5537</v>
      </c>
      <c r="BJ2017" s="14"/>
      <c r="BK2017" s="14" t="s">
        <v>5537</v>
      </c>
      <c r="BL2017" s="14" t="str">
        <f>_xlfn.XLOOKUP(B2017,'[4]cell downs 18042026 17h'!$B:$B,'[4]cell downs 18042026 17h'!$B:$B,"")</f>
        <v/>
      </c>
      <c r="BM2017" s="14" t="str">
        <f>_xlfn.XLOOKUP(B2017,'[5]Cells Huawei 19042026 15h'!$B:$B,'[5]Cells Huawei 19042026 15h'!$B:$B,"")</f>
        <v/>
      </c>
      <c r="BN2017" s="9" t="str">
        <f>_xlfn.XLOOKUP(B2017,'[6]cells down 19042026 9H40'!$B:$B,'[6]cells down 19042026 9H40'!$B:$B,"")</f>
        <v/>
      </c>
      <c r="BO2017" s="9" t="s">
        <v>4957</v>
      </c>
      <c r="BP2017" s="9" t="s">
        <v>302</v>
      </c>
    </row>
    <row r="2018" spans="1:68" s="9" customFormat="1" x14ac:dyDescent="0.35">
      <c r="A2018" s="1" t="s">
        <v>3506</v>
      </c>
      <c r="B2018" s="8" t="s">
        <v>3507</v>
      </c>
      <c r="C2018" s="3" t="str">
        <f>_xlfn.XLOOKUP(B2018,'[1]daily break down'!$D:$D,'[1]daily break down'!$E:$E,"")</f>
        <v>LITTORAL</v>
      </c>
      <c r="D2018" s="1" t="s">
        <v>11</v>
      </c>
      <c r="E2018" s="1" t="s">
        <v>12</v>
      </c>
      <c r="F2018" s="3" t="s">
        <v>31</v>
      </c>
      <c r="G2018" s="1" t="s">
        <v>3506</v>
      </c>
      <c r="H2018" s="41" t="str">
        <f>_xlfn.XLOOKUP(B2018,[2]CALCULATION!$B:$B,[2]CALCULATION!$H:$H,"")</f>
        <v>ZTE</v>
      </c>
      <c r="I2018" s="34">
        <v>0</v>
      </c>
      <c r="J2018" s="34">
        <v>0</v>
      </c>
      <c r="K2018" s="34">
        <v>0</v>
      </c>
      <c r="L2018" s="34">
        <v>0</v>
      </c>
      <c r="M2018" s="34">
        <v>0</v>
      </c>
      <c r="N2018" s="34">
        <v>0</v>
      </c>
      <c r="O2018" s="34">
        <v>0</v>
      </c>
      <c r="P2018" s="34">
        <v>0</v>
      </c>
      <c r="Q2018" s="34">
        <v>0</v>
      </c>
      <c r="R2018" s="34">
        <v>0</v>
      </c>
      <c r="S2018" s="109">
        <v>0</v>
      </c>
      <c r="T2018" s="109">
        <f>_xlfn.XLOOKUP(B2018,'[3]Nur des jours'!$B:$B,'[3]Nur des jours'!$U:$U,"")</f>
        <v>0</v>
      </c>
      <c r="U2018" s="109">
        <v>0</v>
      </c>
      <c r="V2018" s="109">
        <v>0</v>
      </c>
      <c r="W2018" s="109">
        <v>0</v>
      </c>
      <c r="X2018" s="109">
        <v>0</v>
      </c>
      <c r="Y2018" s="109">
        <v>0</v>
      </c>
      <c r="Z2018" s="109">
        <v>0</v>
      </c>
      <c r="AA2018" s="109">
        <v>0</v>
      </c>
      <c r="AB2018" s="109">
        <v>0</v>
      </c>
      <c r="AC2018" s="109">
        <v>0</v>
      </c>
      <c r="AD2018" s="109">
        <v>0</v>
      </c>
      <c r="AE2018" s="109">
        <v>0</v>
      </c>
      <c r="AF2018" s="109">
        <v>0</v>
      </c>
      <c r="AG2018" s="57" t="str">
        <f>_xlfn.XLOOKUP(B2018,[3]CALCULATION!$B:$B,[3]CALCULATION!$M:$M,"")</f>
        <v>Operationnel</v>
      </c>
      <c r="AH2018" s="57"/>
      <c r="AI2018" s="56" t="str" cm="1">
        <f t="array" ref="AI2018">IFERROR(_xlfn.IFS(
AK2018="MPR ISSUE","PDH",
AK2018="BSS Hardware Issue","BSS",
AK2018="Sites strategiques, MLL, Pylone, etc.","ENVTECH",
AK2018="AKTIVCO DEFAUT GE &amp; POWER Cabinet","AKTIVCO",
AK2018="AKTIVCO Coupure ENEO &amp; Baisse de tension","AKTIVCO GRID ONLY",
AK2018="Coupure ENEO &amp; Baisse de tension","IHS GRID ONLY",
AK2018="Defaut GE &amp; POWER Cabinet","IHS",
AK2018="Sharing","Partners",
AK2018="Sites strategiques &amp; DataCenter","SST &amp; DC",
AK2018="Exclu","Exclu",
AK2018="SAT","SAT",
AK2018="SPARE-ISSUE","SPARE-ISSUE",
AK2018="Fiber CAmtel","TRANS_FO_CAMTEL",
AK2018="Fiber AOF","Fiber AOF",
AK2018="Projet OCM (HUAWEI)","TRAVAUX-HUAWEI",
AK2018="Projet OCM (NOKIA)","TRAVAUX-NOKIA",
AK2018="ACCESS-ISSUE","ACCESS-ISSUE",
AK2018="Projet OCM (ZTE, NOKIA, autres projets)","TRAVAUX OCM",
AK2018="No root CAuse","No root cause",
AK2018="ODU HS","PDH",
AK2018="IP &amp; VLAN","PDH",
AK2018="Warehouse HUAWEI","SPARE-ISSUE",
AK2018="SPARE-HS","SPARE-ISSUE",
AK2018="Power Telco","BSS",AK2018="no impacts","no impacts"
),"")</f>
        <v>No root cause</v>
      </c>
      <c r="AJ2018" s="56" t="str" cm="1">
        <f t="array" ref="AJ2018">IFERROR(_xlfn.IFS(
AK2018="MPR ISSUE","TX ISSUE",
AK2018="BSS Hardware Issue","RAN ISSUE",
AK2018="Sites strategiques, MLL, Pylone, etc.","ENVTECH",
AK2018="AKTIVCO DEFAUT GE &amp; POWER Cabinet","POWER ISSUE",
AK2018="AKTIVCO Coupure ENEO &amp; Baisse de tension","POWER ISSUE",
AK2018="Coupure ENEO &amp; Baisse de tension","POWER ISSUE",
AK2018="Defaut GE &amp; POWER Cabinet","POWER ISSUE",
AK2018="Sharing","POWER ISSUE",
AK2018="Sites strategiques &amp; DataCenter","POWER ISSUE",
AK2018="Exclu","Exclu",
AK2018="SAT","TX ISSUE",
AK2018="SPARE-ISSUE","SPARE-ISSUE",
AK2018="Fiber CAmtel","TX ISSUE",
AK2018="Fiber AOF","TX ISSUE",
AK2018="Projet OCM (HUAWEI)","TRAVAUX-HUAWEI",
AK2018="Projet OCM (NOKIA)","TRAVAUX -NOKIA",
AK2018="ACCESS-ISSUE","ACCESS-ISSUE",
AK2018="Projet OCM (ZTE, NOKIA, autres projets)","TRAVAUX OCM",
AK2018="No root CAuse","No root cause",
AK2018="ODU HS","TX ISSUE",
AK2018="IP &amp; VLAN","TX ISSUE",
AK2018="Warehouse HUAWEI","SPARE-ISSUE",
AK2018="SPARE-HS","SPARE-ISSUE",
AK2018="Power Telco","RAN ISSUE",AK2018="no impacts","no impacts"
),"")</f>
        <v>No root cause</v>
      </c>
      <c r="AK2018" s="81" t="s">
        <v>5620</v>
      </c>
      <c r="AL2018" s="56" t="str" cm="1">
        <f t="array" ref="AL2018">IFERROR(_xlfn.IFS(
AK2018="MPR ISSUE","ACTIVE",
AK2018="BSS Hardware Issue","ACTIVE",
AK2018="Sites strategiques, MLL, Pylone, etc.","PASSIVE",
AK2018="AKTIVCO DEFAUT GE &amp; POWER Cabinet","PASSIVE",
AK2018="AKTIVCO Coupure ENEO &amp; Baisse de tension","PASSIVE",
AK2018="Coupure ENEO &amp; Baisse de tension","PASSIVE",
AK2018="Defaut GE &amp; POWER Cabinet","PASSIVE",
AK2018="Sharing","PASSIVE",
AK2018="Sites strategiques &amp; DataCenter","PASSIVE",
AK2018="Exclu","Exclu",
AK2018="SAT","ACTIVE",
AK2018="SPARE-ISSUE","SPARE-ISSUE",
AK2018="Fiber CAmtel","ACTIVE",
AK2018="Fiber AOF","ACTIVE",
AK2018="Projet OCM (HUAWEI)","PLANNED WORKS",
AK2018="Projet OCM (NOKIA)","PLANNED WORKS",
AK2018="ACCESS-ISSUE","ACCESS-ISSUE",
AK2018="Projet OCM (ZTE, NOKIA, autres projets)","PLANNED WORKS",
AK2018="No root CAuse","No root cause",
AK2018="ODU HS","ACTIVE",
AK2018="IP &amp; VLAN","ACTIVE",
AK2018="Warehouse HUAWEI","SPARE-ISSUE",
AK2018="SPARE-HS","SPARE-ISSUE",
AK2018="Power Telco","ACTIVE", AK2018="no impacts","no impacts"
),"")</f>
        <v>No root cause</v>
      </c>
      <c r="AM2018" s="108" t="s">
        <v>5537</v>
      </c>
      <c r="AN2018" s="117" t="s">
        <v>3507</v>
      </c>
      <c r="AP2018" s="23" t="s">
        <v>5537</v>
      </c>
      <c r="AQ2018" s="23" t="s">
        <v>5537</v>
      </c>
      <c r="AR2018" s="7"/>
      <c r="AS2018" s="6"/>
      <c r="AT2018" s="7"/>
      <c r="AU2018" s="3" t="s">
        <v>5537</v>
      </c>
      <c r="AV2018" s="24" t="s">
        <v>5537</v>
      </c>
      <c r="AW2018" s="24" t="s">
        <v>5537</v>
      </c>
      <c r="AX2018" s="24" t="s">
        <v>5537</v>
      </c>
      <c r="AY2018" s="24" t="s">
        <v>5537</v>
      </c>
      <c r="AZ2018" s="24" t="s">
        <v>5537</v>
      </c>
      <c r="BA2018" s="24" t="s">
        <v>5537</v>
      </c>
      <c r="BB2018" s="24" t="s">
        <v>5537</v>
      </c>
      <c r="BC2018" s="24" t="s">
        <v>5537</v>
      </c>
      <c r="BD2018" s="24" t="s">
        <v>5537</v>
      </c>
      <c r="BE2018" s="24" t="s">
        <v>5537</v>
      </c>
      <c r="BF2018" s="24" t="s">
        <v>5537</v>
      </c>
      <c r="BG2018" s="24" t="s">
        <v>5537</v>
      </c>
      <c r="BH2018" s="24" t="s">
        <v>5537</v>
      </c>
      <c r="BI2018" s="9" t="s">
        <v>5537</v>
      </c>
      <c r="BJ2018" s="14"/>
      <c r="BK2018" s="14" t="s">
        <v>5537</v>
      </c>
      <c r="BL2018" s="14" t="str">
        <f>_xlfn.XLOOKUP(B2018,'[4]cell downs 18042026 17h'!$B:$B,'[4]cell downs 18042026 17h'!$B:$B,"")</f>
        <v/>
      </c>
      <c r="BM2018" s="14" t="str">
        <f>_xlfn.XLOOKUP(B2018,'[5]Cells Huawei 19042026 15h'!$B:$B,'[5]Cells Huawei 19042026 15h'!$B:$B,"")</f>
        <v/>
      </c>
      <c r="BN2018" s="9" t="str">
        <f>_xlfn.XLOOKUP(B2018,'[6]cells down 19042026 9H40'!$B:$B,'[6]cells down 19042026 9H40'!$B:$B,"")</f>
        <v/>
      </c>
      <c r="BO2018" s="9" t="s">
        <v>3507</v>
      </c>
      <c r="BP2018" s="9" t="s">
        <v>12</v>
      </c>
    </row>
    <row r="2019" spans="1:68" s="9" customFormat="1" x14ac:dyDescent="0.35">
      <c r="A2019" s="1" t="s">
        <v>4139</v>
      </c>
      <c r="B2019" s="8" t="s">
        <v>4142</v>
      </c>
      <c r="C2019" s="3" t="str">
        <f>_xlfn.XLOOKUP(B2019,'[1]daily break down'!$D:$D,'[1]daily break down'!$E:$E,"")</f>
        <v>CENTRE</v>
      </c>
      <c r="D2019" s="1" t="s">
        <v>11</v>
      </c>
      <c r="E2019" s="1" t="s">
        <v>12</v>
      </c>
      <c r="F2019" s="3" t="s">
        <v>37</v>
      </c>
      <c r="G2019" s="1" t="s">
        <v>4139</v>
      </c>
      <c r="H2019" s="41" t="str">
        <f>_xlfn.XLOOKUP(B2019,[2]CALCULATION!$B:$B,[2]CALCULATION!$H:$H,"")</f>
        <v>ZTE</v>
      </c>
      <c r="I2019" s="34">
        <v>0</v>
      </c>
      <c r="J2019" s="34">
        <v>0</v>
      </c>
      <c r="K2019" s="34">
        <v>0</v>
      </c>
      <c r="L2019" s="34">
        <v>0</v>
      </c>
      <c r="M2019" s="34">
        <v>0</v>
      </c>
      <c r="N2019" s="34">
        <v>0</v>
      </c>
      <c r="O2019" s="34">
        <v>0</v>
      </c>
      <c r="P2019" s="34">
        <v>0</v>
      </c>
      <c r="Q2019" s="34">
        <v>0</v>
      </c>
      <c r="R2019" s="34">
        <v>0</v>
      </c>
      <c r="S2019" s="109">
        <v>0</v>
      </c>
      <c r="T2019" s="109">
        <f>_xlfn.XLOOKUP(B2019,'[3]Nur des jours'!$B:$B,'[3]Nur des jours'!$U:$U,"")</f>
        <v>0</v>
      </c>
      <c r="U2019" s="109">
        <v>0</v>
      </c>
      <c r="V2019" s="109">
        <v>0</v>
      </c>
      <c r="W2019" s="109">
        <v>0</v>
      </c>
      <c r="X2019" s="109">
        <v>0</v>
      </c>
      <c r="Y2019" s="109">
        <v>0</v>
      </c>
      <c r="Z2019" s="109">
        <v>0</v>
      </c>
      <c r="AA2019" s="109">
        <v>0</v>
      </c>
      <c r="AB2019" s="109">
        <v>0</v>
      </c>
      <c r="AC2019" s="109">
        <v>0</v>
      </c>
      <c r="AD2019" s="109">
        <v>0</v>
      </c>
      <c r="AE2019" s="109">
        <v>0</v>
      </c>
      <c r="AF2019" s="109">
        <v>0</v>
      </c>
      <c r="AG2019" s="57" t="str">
        <f>_xlfn.XLOOKUP(B2019,[3]CALCULATION!$B:$B,[3]CALCULATION!$M:$M,"")</f>
        <v>Operationnel</v>
      </c>
      <c r="AH2019" s="57"/>
      <c r="AI2019" s="56" t="str" cm="1">
        <f t="array" ref="AI2019">IFERROR(_xlfn.IFS(
AK2019="MPR ISSUE","PDH",
AK2019="BSS Hardware Issue","BSS",
AK2019="Sites strategiques, MLL, Pylone, etc.","ENVTECH",
AK2019="AKTIVCO DEFAUT GE &amp; POWER Cabinet","AKTIVCO",
AK2019="AKTIVCO Coupure ENEO &amp; Baisse de tension","AKTIVCO GRID ONLY",
AK2019="Coupure ENEO &amp; Baisse de tension","IHS GRID ONLY",
AK2019="Defaut GE &amp; POWER Cabinet","IHS",
AK2019="Sharing","Partners",
AK2019="Sites strategiques &amp; DataCenter","SST &amp; DC",
AK2019="Exclu","Exclu",
AK2019="SAT","SAT",
AK2019="SPARE-ISSUE","SPARE-ISSUE",
AK2019="Fiber CAmtel","TRANS_FO_CAMTEL",
AK2019="Fiber AOF","Fiber AOF",
AK2019="Projet OCM (HUAWEI)","TRAVAUX-HUAWEI",
AK2019="Projet OCM (NOKIA)","TRAVAUX-NOKIA",
AK2019="ACCESS-ISSUE","ACCESS-ISSUE",
AK2019="Projet OCM (ZTE, NOKIA, autres projets)","TRAVAUX OCM",
AK2019="No root CAuse","No root cause",
AK2019="ODU HS","PDH",
AK2019="IP &amp; VLAN","PDH",
AK2019="Warehouse HUAWEI","SPARE-ISSUE",
AK2019="SPARE-HS","SPARE-ISSUE",
AK2019="Power Telco","BSS",AK2019="no impacts","no impacts"
),"")</f>
        <v>No root cause</v>
      </c>
      <c r="AJ2019" s="56" t="str" cm="1">
        <f t="array" ref="AJ2019">IFERROR(_xlfn.IFS(
AK2019="MPR ISSUE","TX ISSUE",
AK2019="BSS Hardware Issue","RAN ISSUE",
AK2019="Sites strategiques, MLL, Pylone, etc.","ENVTECH",
AK2019="AKTIVCO DEFAUT GE &amp; POWER Cabinet","POWER ISSUE",
AK2019="AKTIVCO Coupure ENEO &amp; Baisse de tension","POWER ISSUE",
AK2019="Coupure ENEO &amp; Baisse de tension","POWER ISSUE",
AK2019="Defaut GE &amp; POWER Cabinet","POWER ISSUE",
AK2019="Sharing","POWER ISSUE",
AK2019="Sites strategiques &amp; DataCenter","POWER ISSUE",
AK2019="Exclu","Exclu",
AK2019="SAT","TX ISSUE",
AK2019="SPARE-ISSUE","SPARE-ISSUE",
AK2019="Fiber CAmtel","TX ISSUE",
AK2019="Fiber AOF","TX ISSUE",
AK2019="Projet OCM (HUAWEI)","TRAVAUX-HUAWEI",
AK2019="Projet OCM (NOKIA)","TRAVAUX -NOKIA",
AK2019="ACCESS-ISSUE","ACCESS-ISSUE",
AK2019="Projet OCM (ZTE, NOKIA, autres projets)","TRAVAUX OCM",
AK2019="No root CAuse","No root cause",
AK2019="ODU HS","TX ISSUE",
AK2019="IP &amp; VLAN","TX ISSUE",
AK2019="Warehouse HUAWEI","SPARE-ISSUE",
AK2019="SPARE-HS","SPARE-ISSUE",
AK2019="Power Telco","RAN ISSUE",AK2019="no impacts","no impacts"
),"")</f>
        <v>No root cause</v>
      </c>
      <c r="AK2019" s="81" t="s">
        <v>5620</v>
      </c>
      <c r="AL2019" s="56" t="str" cm="1">
        <f t="array" ref="AL2019">IFERROR(_xlfn.IFS(
AK2019="MPR ISSUE","ACTIVE",
AK2019="BSS Hardware Issue","ACTIVE",
AK2019="Sites strategiques, MLL, Pylone, etc.","PASSIVE",
AK2019="AKTIVCO DEFAUT GE &amp; POWER Cabinet","PASSIVE",
AK2019="AKTIVCO Coupure ENEO &amp; Baisse de tension","PASSIVE",
AK2019="Coupure ENEO &amp; Baisse de tension","PASSIVE",
AK2019="Defaut GE &amp; POWER Cabinet","PASSIVE",
AK2019="Sharing","PASSIVE",
AK2019="Sites strategiques &amp; DataCenter","PASSIVE",
AK2019="Exclu","Exclu",
AK2019="SAT","ACTIVE",
AK2019="SPARE-ISSUE","SPARE-ISSUE",
AK2019="Fiber CAmtel","ACTIVE",
AK2019="Fiber AOF","ACTIVE",
AK2019="Projet OCM (HUAWEI)","PLANNED WORKS",
AK2019="Projet OCM (NOKIA)","PLANNED WORKS",
AK2019="ACCESS-ISSUE","ACCESS-ISSUE",
AK2019="Projet OCM (ZTE, NOKIA, autres projets)","PLANNED WORKS",
AK2019="No root CAuse","No root cause",
AK2019="ODU HS","ACTIVE",
AK2019="IP &amp; VLAN","ACTIVE",
AK2019="Warehouse HUAWEI","SPARE-ISSUE",
AK2019="SPARE-HS","SPARE-ISSUE",
AK2019="Power Telco","ACTIVE", AK2019="no impacts","no impacts"
),"")</f>
        <v>No root cause</v>
      </c>
      <c r="AM2019" s="108" t="s">
        <v>5537</v>
      </c>
      <c r="AN2019" s="117" t="s">
        <v>4142</v>
      </c>
      <c r="AP2019" s="23" t="s">
        <v>5537</v>
      </c>
      <c r="AQ2019" s="23" t="s">
        <v>5537</v>
      </c>
      <c r="AR2019" s="7"/>
      <c r="AS2019" s="6"/>
      <c r="AT2019" s="7"/>
      <c r="AU2019" s="3" t="s">
        <v>5537</v>
      </c>
      <c r="AV2019" s="24" t="s">
        <v>5537</v>
      </c>
      <c r="AW2019" s="24" t="s">
        <v>5537</v>
      </c>
      <c r="AX2019" s="24" t="s">
        <v>5537</v>
      </c>
      <c r="AY2019" s="24" t="s">
        <v>5537</v>
      </c>
      <c r="AZ2019" s="24" t="s">
        <v>5537</v>
      </c>
      <c r="BA2019" s="24" t="s">
        <v>5537</v>
      </c>
      <c r="BB2019" s="24" t="s">
        <v>5537</v>
      </c>
      <c r="BC2019" s="24" t="s">
        <v>5537</v>
      </c>
      <c r="BD2019" s="24" t="s">
        <v>5537</v>
      </c>
      <c r="BE2019" s="24" t="s">
        <v>5537</v>
      </c>
      <c r="BF2019" s="24" t="s">
        <v>5537</v>
      </c>
      <c r="BG2019" s="24" t="s">
        <v>5537</v>
      </c>
      <c r="BH2019" s="24" t="s">
        <v>5537</v>
      </c>
      <c r="BI2019" s="9" t="s">
        <v>5537</v>
      </c>
      <c r="BJ2019" s="14"/>
      <c r="BK2019" s="14" t="s">
        <v>5537</v>
      </c>
      <c r="BL2019" s="14" t="str">
        <f>_xlfn.XLOOKUP(B2019,'[4]cell downs 18042026 17h'!$B:$B,'[4]cell downs 18042026 17h'!$B:$B,"")</f>
        <v/>
      </c>
      <c r="BM2019" s="14" t="str">
        <f>_xlfn.XLOOKUP(B2019,'[5]Cells Huawei 19042026 15h'!$B:$B,'[5]Cells Huawei 19042026 15h'!$B:$B,"")</f>
        <v/>
      </c>
      <c r="BN2019" s="9" t="str">
        <f>_xlfn.XLOOKUP(B2019,'[6]cells down 19042026 9H40'!$B:$B,'[6]cells down 19042026 9H40'!$B:$B,"")</f>
        <v>CTR_112</v>
      </c>
      <c r="BO2019" s="9" t="s">
        <v>4142</v>
      </c>
      <c r="BP2019" s="9" t="s">
        <v>5537</v>
      </c>
    </row>
    <row r="2020" spans="1:68" s="9" customFormat="1" x14ac:dyDescent="0.35">
      <c r="A2020" s="1" t="s">
        <v>3281</v>
      </c>
      <c r="B2020" s="8" t="s">
        <v>3282</v>
      </c>
      <c r="C2020" s="3" t="str">
        <f>_xlfn.XLOOKUP(B2020,'[1]daily break down'!$D:$D,'[1]daily break down'!$E:$E,"")</f>
        <v>LITTORAL</v>
      </c>
      <c r="D2020" s="1" t="s">
        <v>11</v>
      </c>
      <c r="E2020" s="1" t="s">
        <v>12</v>
      </c>
      <c r="F2020" s="3" t="s">
        <v>31</v>
      </c>
      <c r="G2020" s="1" t="s">
        <v>354</v>
      </c>
      <c r="H2020" s="41" t="str">
        <f>_xlfn.XLOOKUP(B2020,[2]CALCULATION!$B:$B,[2]CALCULATION!$H:$H,"")</f>
        <v>ZTE</v>
      </c>
      <c r="I2020" s="34">
        <v>0</v>
      </c>
      <c r="J2020" s="34">
        <v>0</v>
      </c>
      <c r="K2020" s="34">
        <v>0</v>
      </c>
      <c r="L2020" s="34">
        <v>0</v>
      </c>
      <c r="M2020" s="34">
        <v>0</v>
      </c>
      <c r="N2020" s="34">
        <v>0</v>
      </c>
      <c r="O2020" s="34">
        <v>0</v>
      </c>
      <c r="P2020" s="34">
        <v>0</v>
      </c>
      <c r="Q2020" s="34">
        <v>0</v>
      </c>
      <c r="R2020" s="34">
        <v>0</v>
      </c>
      <c r="S2020" s="109">
        <v>0</v>
      </c>
      <c r="T2020" s="109">
        <f>_xlfn.XLOOKUP(B2020,'[3]Nur des jours'!$B:$B,'[3]Nur des jours'!$U:$U,"")</f>
        <v>0</v>
      </c>
      <c r="U2020" s="109">
        <v>0</v>
      </c>
      <c r="V2020" s="109">
        <v>0</v>
      </c>
      <c r="W2020" s="109">
        <v>0</v>
      </c>
      <c r="X2020" s="109">
        <v>0</v>
      </c>
      <c r="Y2020" s="109">
        <v>0</v>
      </c>
      <c r="Z2020" s="109">
        <v>0</v>
      </c>
      <c r="AA2020" s="109">
        <v>0</v>
      </c>
      <c r="AB2020" s="109">
        <v>0</v>
      </c>
      <c r="AC2020" s="109">
        <v>0</v>
      </c>
      <c r="AD2020" s="109">
        <v>0</v>
      </c>
      <c r="AE2020" s="109">
        <v>0</v>
      </c>
      <c r="AF2020" s="109">
        <v>0</v>
      </c>
      <c r="AG2020" s="57" t="str">
        <f>_xlfn.XLOOKUP(B2020,[3]CALCULATION!$B:$B,[3]CALCULATION!$M:$M,"")</f>
        <v>Operationnel</v>
      </c>
      <c r="AH2020" s="57"/>
      <c r="AI2020" s="56" t="str" cm="1">
        <f t="array" ref="AI2020">IFERROR(_xlfn.IFS(
AK2020="MPR ISSUE","PDH",
AK2020="BSS Hardware Issue","BSS",
AK2020="Sites strategiques, MLL, Pylone, etc.","ENVTECH",
AK2020="AKTIVCO DEFAUT GE &amp; POWER Cabinet","AKTIVCO",
AK2020="AKTIVCO Coupure ENEO &amp; Baisse de tension","AKTIVCO GRID ONLY",
AK2020="Coupure ENEO &amp; Baisse de tension","IHS GRID ONLY",
AK2020="Defaut GE &amp; POWER Cabinet","IHS",
AK2020="Sharing","Partners",
AK2020="Sites strategiques &amp; DataCenter","SST &amp; DC",
AK2020="Exclu","Exclu",
AK2020="SAT","SAT",
AK2020="SPARE-ISSUE","SPARE-ISSUE",
AK2020="Fiber CAmtel","TRANS_FO_CAMTEL",
AK2020="Fiber AOF","Fiber AOF",
AK2020="Projet OCM (HUAWEI)","TRAVAUX-HUAWEI",
AK2020="Projet OCM (NOKIA)","TRAVAUX-NOKIA",
AK2020="ACCESS-ISSUE","ACCESS-ISSUE",
AK2020="Projet OCM (ZTE, NOKIA, autres projets)","TRAVAUX OCM",
AK2020="No root CAuse","No root cause",
AK2020="ODU HS","PDH",
AK2020="IP &amp; VLAN","PDH",
AK2020="Warehouse HUAWEI","SPARE-ISSUE",
AK2020="SPARE-HS","SPARE-ISSUE",
AK2020="Power Telco","BSS",AK2020="no impacts","no impacts"
),"")</f>
        <v>No root cause</v>
      </c>
      <c r="AJ2020" s="56" t="str" cm="1">
        <f t="array" ref="AJ2020">IFERROR(_xlfn.IFS(
AK2020="MPR ISSUE","TX ISSUE",
AK2020="BSS Hardware Issue","RAN ISSUE",
AK2020="Sites strategiques, MLL, Pylone, etc.","ENVTECH",
AK2020="AKTIVCO DEFAUT GE &amp; POWER Cabinet","POWER ISSUE",
AK2020="AKTIVCO Coupure ENEO &amp; Baisse de tension","POWER ISSUE",
AK2020="Coupure ENEO &amp; Baisse de tension","POWER ISSUE",
AK2020="Defaut GE &amp; POWER Cabinet","POWER ISSUE",
AK2020="Sharing","POWER ISSUE",
AK2020="Sites strategiques &amp; DataCenter","POWER ISSUE",
AK2020="Exclu","Exclu",
AK2020="SAT","TX ISSUE",
AK2020="SPARE-ISSUE","SPARE-ISSUE",
AK2020="Fiber CAmtel","TX ISSUE",
AK2020="Fiber AOF","TX ISSUE",
AK2020="Projet OCM (HUAWEI)","TRAVAUX-HUAWEI",
AK2020="Projet OCM (NOKIA)","TRAVAUX -NOKIA",
AK2020="ACCESS-ISSUE","ACCESS-ISSUE",
AK2020="Projet OCM (ZTE, NOKIA, autres projets)","TRAVAUX OCM",
AK2020="No root CAuse","No root cause",
AK2020="ODU HS","TX ISSUE",
AK2020="IP &amp; VLAN","TX ISSUE",
AK2020="Warehouse HUAWEI","SPARE-ISSUE",
AK2020="SPARE-HS","SPARE-ISSUE",
AK2020="Power Telco","RAN ISSUE",AK2020="no impacts","no impacts"
),"")</f>
        <v>No root cause</v>
      </c>
      <c r="AK2020" s="81" t="s">
        <v>5620</v>
      </c>
      <c r="AL2020" s="56" t="str" cm="1">
        <f t="array" ref="AL2020">IFERROR(_xlfn.IFS(
AK2020="MPR ISSUE","ACTIVE",
AK2020="BSS Hardware Issue","ACTIVE",
AK2020="Sites strategiques, MLL, Pylone, etc.","PASSIVE",
AK2020="AKTIVCO DEFAUT GE &amp; POWER Cabinet","PASSIVE",
AK2020="AKTIVCO Coupure ENEO &amp; Baisse de tension","PASSIVE",
AK2020="Coupure ENEO &amp; Baisse de tension","PASSIVE",
AK2020="Defaut GE &amp; POWER Cabinet","PASSIVE",
AK2020="Sharing","PASSIVE",
AK2020="Sites strategiques &amp; DataCenter","PASSIVE",
AK2020="Exclu","Exclu",
AK2020="SAT","ACTIVE",
AK2020="SPARE-ISSUE","SPARE-ISSUE",
AK2020="Fiber CAmtel","ACTIVE",
AK2020="Fiber AOF","ACTIVE",
AK2020="Projet OCM (HUAWEI)","PLANNED WORKS",
AK2020="Projet OCM (NOKIA)","PLANNED WORKS",
AK2020="ACCESS-ISSUE","ACCESS-ISSUE",
AK2020="Projet OCM (ZTE, NOKIA, autres projets)","PLANNED WORKS",
AK2020="No root CAuse","No root cause",
AK2020="ODU HS","ACTIVE",
AK2020="IP &amp; VLAN","ACTIVE",
AK2020="Warehouse HUAWEI","SPARE-ISSUE",
AK2020="SPARE-HS","SPARE-ISSUE",
AK2020="Power Telco","ACTIVE", AK2020="no impacts","no impacts"
),"")</f>
        <v>No root cause</v>
      </c>
      <c r="AM2020" s="108" t="s">
        <v>5537</v>
      </c>
      <c r="AN2020" s="117" t="s">
        <v>3282</v>
      </c>
      <c r="AP2020" s="23" t="s">
        <v>5537</v>
      </c>
      <c r="AQ2020" s="23" t="s">
        <v>5537</v>
      </c>
      <c r="AR2020" s="7"/>
      <c r="AS2020" s="6"/>
      <c r="AT2020" s="7"/>
      <c r="AU2020" s="3" t="s">
        <v>5537</v>
      </c>
      <c r="AV2020" s="24" t="s">
        <v>5537</v>
      </c>
      <c r="AW2020" s="24" t="s">
        <v>5537</v>
      </c>
      <c r="AX2020" s="24" t="s">
        <v>5537</v>
      </c>
      <c r="AY2020" s="24" t="s">
        <v>5537</v>
      </c>
      <c r="AZ2020" s="24" t="s">
        <v>5537</v>
      </c>
      <c r="BA2020" s="24" t="s">
        <v>5537</v>
      </c>
      <c r="BB2020" s="24" t="s">
        <v>5537</v>
      </c>
      <c r="BC2020" s="24" t="s">
        <v>5537</v>
      </c>
      <c r="BD2020" s="24" t="s">
        <v>5537</v>
      </c>
      <c r="BE2020" s="24" t="s">
        <v>5537</v>
      </c>
      <c r="BF2020" s="24" t="s">
        <v>5537</v>
      </c>
      <c r="BG2020" s="24" t="s">
        <v>5537</v>
      </c>
      <c r="BH2020" s="24" t="s">
        <v>5537</v>
      </c>
      <c r="BI2020" s="9" t="s">
        <v>5537</v>
      </c>
      <c r="BJ2020" s="14"/>
      <c r="BK2020" s="14" t="s">
        <v>5537</v>
      </c>
      <c r="BL2020" s="14" t="str">
        <f>_xlfn.XLOOKUP(B2020,'[4]cell downs 18042026 17h'!$B:$B,'[4]cell downs 18042026 17h'!$B:$B,"")</f>
        <v/>
      </c>
      <c r="BM2020" s="14" t="str">
        <f>_xlfn.XLOOKUP(B2020,'[5]Cells Huawei 19042026 15h'!$B:$B,'[5]Cells Huawei 19042026 15h'!$B:$B,"")</f>
        <v/>
      </c>
      <c r="BN2020" s="9" t="str">
        <f>_xlfn.XLOOKUP(B2020,'[6]cells down 19042026 9H40'!$B:$B,'[6]cells down 19042026 9H40'!$B:$B,"")</f>
        <v/>
      </c>
      <c r="BO2020" s="9" t="s">
        <v>3282</v>
      </c>
      <c r="BP2020" s="9" t="s">
        <v>5537</v>
      </c>
    </row>
    <row r="2021" spans="1:68" s="9" customFormat="1" x14ac:dyDescent="0.35">
      <c r="A2021" s="1" t="s">
        <v>3052</v>
      </c>
      <c r="B2021" s="8" t="s">
        <v>3053</v>
      </c>
      <c r="C2021" s="3" t="str">
        <f>_xlfn.XLOOKUP(B2021,'[1]daily break down'!$D:$D,'[1]daily break down'!$E:$E,"")</f>
        <v>Douala</v>
      </c>
      <c r="D2021" s="1" t="s">
        <v>11</v>
      </c>
      <c r="E2021" s="1" t="s">
        <v>12</v>
      </c>
      <c r="F2021" s="3" t="s">
        <v>31</v>
      </c>
      <c r="G2021" s="1" t="s">
        <v>32</v>
      </c>
      <c r="H2021" s="41" t="str">
        <f>_xlfn.XLOOKUP(B2021,[2]CALCULATION!$B:$B,[2]CALCULATION!$H:$H,"")</f>
        <v>ZTE</v>
      </c>
      <c r="I2021" s="34">
        <v>0</v>
      </c>
      <c r="J2021" s="34">
        <v>0</v>
      </c>
      <c r="K2021" s="34">
        <v>0</v>
      </c>
      <c r="L2021" s="34">
        <v>0</v>
      </c>
      <c r="M2021" s="34">
        <v>0</v>
      </c>
      <c r="N2021" s="34">
        <v>0</v>
      </c>
      <c r="O2021" s="34">
        <v>0</v>
      </c>
      <c r="P2021" s="34">
        <v>0</v>
      </c>
      <c r="Q2021" s="34">
        <v>0</v>
      </c>
      <c r="R2021" s="34">
        <v>0</v>
      </c>
      <c r="S2021" s="109">
        <v>0</v>
      </c>
      <c r="T2021" s="109">
        <f>_xlfn.XLOOKUP(B2021,'[3]Nur des jours'!$B:$B,'[3]Nur des jours'!$U:$U,"")</f>
        <v>0</v>
      </c>
      <c r="U2021" s="109">
        <v>0</v>
      </c>
      <c r="V2021" s="109">
        <v>0</v>
      </c>
      <c r="W2021" s="109">
        <v>0</v>
      </c>
      <c r="X2021" s="109">
        <v>0</v>
      </c>
      <c r="Y2021" s="109">
        <v>0</v>
      </c>
      <c r="Z2021" s="109">
        <v>0</v>
      </c>
      <c r="AA2021" s="109">
        <v>0</v>
      </c>
      <c r="AB2021" s="109">
        <v>0</v>
      </c>
      <c r="AC2021" s="109">
        <v>0</v>
      </c>
      <c r="AD2021" s="109">
        <v>0</v>
      </c>
      <c r="AE2021" s="109">
        <v>0</v>
      </c>
      <c r="AF2021" s="109">
        <v>0</v>
      </c>
      <c r="AG2021" s="57" t="str">
        <f>_xlfn.XLOOKUP(B2021,[3]CALCULATION!$B:$B,[3]CALCULATION!$M:$M,"")</f>
        <v>Operationnel</v>
      </c>
      <c r="AH2021" s="57"/>
      <c r="AI2021" s="56" t="str" cm="1">
        <f t="array" ref="AI2021">IFERROR(_xlfn.IFS(
AK2021="MPR ISSUE","PDH",
AK2021="BSS Hardware Issue","BSS",
AK2021="Sites strategiques, MLL, Pylone, etc.","ENVTECH",
AK2021="AKTIVCO DEFAUT GE &amp; POWER Cabinet","AKTIVCO",
AK2021="AKTIVCO Coupure ENEO &amp; Baisse de tension","AKTIVCO GRID ONLY",
AK2021="Coupure ENEO &amp; Baisse de tension","IHS GRID ONLY",
AK2021="Defaut GE &amp; POWER Cabinet","IHS",
AK2021="Sharing","Partners",
AK2021="Sites strategiques &amp; DataCenter","SST &amp; DC",
AK2021="Exclu","Exclu",
AK2021="SAT","SAT",
AK2021="SPARE-ISSUE","SPARE-ISSUE",
AK2021="Fiber CAmtel","TRANS_FO_CAMTEL",
AK2021="Fiber AOF","Fiber AOF",
AK2021="Projet OCM (HUAWEI)","TRAVAUX-HUAWEI",
AK2021="Projet OCM (NOKIA)","TRAVAUX-NOKIA",
AK2021="ACCESS-ISSUE","ACCESS-ISSUE",
AK2021="Projet OCM (ZTE, NOKIA, autres projets)","TRAVAUX OCM",
AK2021="No root CAuse","No root cause",
AK2021="ODU HS","PDH",
AK2021="IP &amp; VLAN","PDH",
AK2021="Warehouse HUAWEI","SPARE-ISSUE",
AK2021="SPARE-HS","SPARE-ISSUE",
AK2021="Power Telco","BSS",AK2021="no impacts","no impacts"
),"")</f>
        <v>No root cause</v>
      </c>
      <c r="AJ2021" s="56" t="str" cm="1">
        <f t="array" ref="AJ2021">IFERROR(_xlfn.IFS(
AK2021="MPR ISSUE","TX ISSUE",
AK2021="BSS Hardware Issue","RAN ISSUE",
AK2021="Sites strategiques, MLL, Pylone, etc.","ENVTECH",
AK2021="AKTIVCO DEFAUT GE &amp; POWER Cabinet","POWER ISSUE",
AK2021="AKTIVCO Coupure ENEO &amp; Baisse de tension","POWER ISSUE",
AK2021="Coupure ENEO &amp; Baisse de tension","POWER ISSUE",
AK2021="Defaut GE &amp; POWER Cabinet","POWER ISSUE",
AK2021="Sharing","POWER ISSUE",
AK2021="Sites strategiques &amp; DataCenter","POWER ISSUE",
AK2021="Exclu","Exclu",
AK2021="SAT","TX ISSUE",
AK2021="SPARE-ISSUE","SPARE-ISSUE",
AK2021="Fiber CAmtel","TX ISSUE",
AK2021="Fiber AOF","TX ISSUE",
AK2021="Projet OCM (HUAWEI)","TRAVAUX-HUAWEI",
AK2021="Projet OCM (NOKIA)","TRAVAUX -NOKIA",
AK2021="ACCESS-ISSUE","ACCESS-ISSUE",
AK2021="Projet OCM (ZTE, NOKIA, autres projets)","TRAVAUX OCM",
AK2021="No root CAuse","No root cause",
AK2021="ODU HS","TX ISSUE",
AK2021="IP &amp; VLAN","TX ISSUE",
AK2021="Warehouse HUAWEI","SPARE-ISSUE",
AK2021="SPARE-HS","SPARE-ISSUE",
AK2021="Power Telco","RAN ISSUE",AK2021="no impacts","no impacts"
),"")</f>
        <v>No root cause</v>
      </c>
      <c r="AK2021" s="81" t="s">
        <v>5620</v>
      </c>
      <c r="AL2021" s="56" t="str" cm="1">
        <f t="array" ref="AL2021">IFERROR(_xlfn.IFS(
AK2021="MPR ISSUE","ACTIVE",
AK2021="BSS Hardware Issue","ACTIVE",
AK2021="Sites strategiques, MLL, Pylone, etc.","PASSIVE",
AK2021="AKTIVCO DEFAUT GE &amp; POWER Cabinet","PASSIVE",
AK2021="AKTIVCO Coupure ENEO &amp; Baisse de tension","PASSIVE",
AK2021="Coupure ENEO &amp; Baisse de tension","PASSIVE",
AK2021="Defaut GE &amp; POWER Cabinet","PASSIVE",
AK2021="Sharing","PASSIVE",
AK2021="Sites strategiques &amp; DataCenter","PASSIVE",
AK2021="Exclu","Exclu",
AK2021="SAT","ACTIVE",
AK2021="SPARE-ISSUE","SPARE-ISSUE",
AK2021="Fiber CAmtel","ACTIVE",
AK2021="Fiber AOF","ACTIVE",
AK2021="Projet OCM (HUAWEI)","PLANNED WORKS",
AK2021="Projet OCM (NOKIA)","PLANNED WORKS",
AK2021="ACCESS-ISSUE","ACCESS-ISSUE",
AK2021="Projet OCM (ZTE, NOKIA, autres projets)","PLANNED WORKS",
AK2021="No root CAuse","No root cause",
AK2021="ODU HS","ACTIVE",
AK2021="IP &amp; VLAN","ACTIVE",
AK2021="Warehouse HUAWEI","SPARE-ISSUE",
AK2021="SPARE-HS","SPARE-ISSUE",
AK2021="Power Telco","ACTIVE", AK2021="no impacts","no impacts"
),"")</f>
        <v>No root cause</v>
      </c>
      <c r="AM2021" s="108" t="s">
        <v>5537</v>
      </c>
      <c r="AN2021" s="117" t="s">
        <v>3053</v>
      </c>
      <c r="AP2021" s="23" t="s">
        <v>5537</v>
      </c>
      <c r="AQ2021" s="23" t="s">
        <v>5537</v>
      </c>
      <c r="AR2021" s="7"/>
      <c r="AS2021" s="6"/>
      <c r="AT2021" s="7"/>
      <c r="AU2021" s="3" t="s">
        <v>5537</v>
      </c>
      <c r="AV2021" s="24" t="s">
        <v>5537</v>
      </c>
      <c r="AW2021" s="24" t="s">
        <v>5537</v>
      </c>
      <c r="AX2021" s="24" t="s">
        <v>5537</v>
      </c>
      <c r="AY2021" s="24" t="s">
        <v>5537</v>
      </c>
      <c r="AZ2021" s="24" t="s">
        <v>5537</v>
      </c>
      <c r="BA2021" s="24" t="s">
        <v>5537</v>
      </c>
      <c r="BB2021" s="24" t="s">
        <v>5537</v>
      </c>
      <c r="BC2021" s="24" t="s">
        <v>5537</v>
      </c>
      <c r="BD2021" s="24" t="s">
        <v>5537</v>
      </c>
      <c r="BE2021" s="24" t="s">
        <v>5537</v>
      </c>
      <c r="BF2021" s="24" t="s">
        <v>5537</v>
      </c>
      <c r="BG2021" s="24" t="s">
        <v>5537</v>
      </c>
      <c r="BH2021" s="24" t="s">
        <v>5537</v>
      </c>
      <c r="BI2021" s="9" t="s">
        <v>5537</v>
      </c>
      <c r="BJ2021" s="14"/>
      <c r="BK2021" s="14" t="s">
        <v>5537</v>
      </c>
      <c r="BL2021" s="14" t="str">
        <f>_xlfn.XLOOKUP(B2021,'[4]cell downs 18042026 17h'!$B:$B,'[4]cell downs 18042026 17h'!$B:$B,"")</f>
        <v/>
      </c>
      <c r="BM2021" s="14" t="str">
        <f>_xlfn.XLOOKUP(B2021,'[5]Cells Huawei 19042026 15h'!$B:$B,'[5]Cells Huawei 19042026 15h'!$B:$B,"")</f>
        <v/>
      </c>
      <c r="BN2021" s="9" t="str">
        <f>_xlfn.XLOOKUP(B2021,'[6]cells down 19042026 9H40'!$B:$B,'[6]cells down 19042026 9H40'!$B:$B,"")</f>
        <v/>
      </c>
      <c r="BO2021" s="9" t="s">
        <v>3053</v>
      </c>
      <c r="BP2021" s="9" t="s">
        <v>318</v>
      </c>
    </row>
    <row r="2022" spans="1:68" s="9" customFormat="1" x14ac:dyDescent="0.35">
      <c r="A2022" s="25" t="s">
        <v>5474</v>
      </c>
      <c r="B2022" s="32" t="s">
        <v>5475</v>
      </c>
      <c r="C2022" s="3" t="str">
        <f>_xlfn.XLOOKUP(B2022,'[1]daily break down'!$D:$D,'[1]daily break down'!$E:$E,"")</f>
        <v>LITTORAL</v>
      </c>
      <c r="D2022" s="1" t="s">
        <v>11</v>
      </c>
      <c r="E2022" s="1" t="str">
        <f>BP2022</f>
        <v/>
      </c>
      <c r="F2022" s="25" t="s">
        <v>5371</v>
      </c>
      <c r="G2022" s="25" t="s">
        <v>3039</v>
      </c>
      <c r="H2022" s="41" t="str">
        <f>_xlfn.XLOOKUP(B2022,[2]CALCULATION!$B:$B,[2]CALCULATION!$H:$H,"")</f>
        <v>ZTE</v>
      </c>
      <c r="I2022" s="34">
        <v>0</v>
      </c>
      <c r="J2022" s="34">
        <v>0</v>
      </c>
      <c r="K2022" s="34">
        <v>0</v>
      </c>
      <c r="L2022" s="34">
        <v>0</v>
      </c>
      <c r="M2022" s="34">
        <v>0</v>
      </c>
      <c r="N2022" s="34">
        <v>0</v>
      </c>
      <c r="O2022" s="34">
        <v>0</v>
      </c>
      <c r="P2022" s="34">
        <v>0</v>
      </c>
      <c r="Q2022" s="34">
        <v>0</v>
      </c>
      <c r="R2022" s="34">
        <v>0</v>
      </c>
      <c r="S2022" s="109">
        <v>0</v>
      </c>
      <c r="T2022" s="109">
        <f>_xlfn.XLOOKUP(B2022,'[3]Nur des jours'!$B:$B,'[3]Nur des jours'!$U:$U,"")</f>
        <v>0</v>
      </c>
      <c r="U2022" s="109">
        <v>0</v>
      </c>
      <c r="V2022" s="109">
        <v>0</v>
      </c>
      <c r="W2022" s="109">
        <v>0</v>
      </c>
      <c r="X2022" s="109">
        <v>0</v>
      </c>
      <c r="Y2022" s="109">
        <v>0</v>
      </c>
      <c r="Z2022" s="109">
        <v>0</v>
      </c>
      <c r="AA2022" s="109">
        <v>0</v>
      </c>
      <c r="AB2022" s="109">
        <v>0</v>
      </c>
      <c r="AC2022" s="109">
        <v>0</v>
      </c>
      <c r="AD2022" s="109">
        <v>0</v>
      </c>
      <c r="AE2022" s="109">
        <v>0</v>
      </c>
      <c r="AF2022" s="109">
        <v>0</v>
      </c>
      <c r="AG2022" s="57" t="str">
        <f>_xlfn.XLOOKUP(B2022,[3]CALCULATION!$B:$B,[3]CALCULATION!$M:$M,"")</f>
        <v>Operationnel</v>
      </c>
      <c r="AH2022" s="57"/>
      <c r="AI2022" s="56" t="str" cm="1">
        <f t="array" ref="AI2022">IFERROR(_xlfn.IFS(
AK2022="MPR ISSUE","PDH",
AK2022="BSS Hardware Issue","BSS",
AK2022="Sites strategiques, MLL, Pylone, etc.","ENVTECH",
AK2022="AKTIVCO DEFAUT GE &amp; POWER Cabinet","AKTIVCO",
AK2022="AKTIVCO Coupure ENEO &amp; Baisse de tension","AKTIVCO GRID ONLY",
AK2022="Coupure ENEO &amp; Baisse de tension","IHS GRID ONLY",
AK2022="Defaut GE &amp; POWER Cabinet","IHS",
AK2022="Sharing","Partners",
AK2022="Sites strategiques &amp; DataCenter","SST &amp; DC",
AK2022="Exclu","Exclu",
AK2022="SAT","SAT",
AK2022="SPARE-ISSUE","SPARE-ISSUE",
AK2022="Fiber CAmtel","TRANS_FO_CAMTEL",
AK2022="Fiber AOF","Fiber AOF",
AK2022="Projet OCM (HUAWEI)","TRAVAUX-HUAWEI",
AK2022="Projet OCM (NOKIA)","TRAVAUX-NOKIA",
AK2022="ACCESS-ISSUE","ACCESS-ISSUE",
AK2022="Projet OCM (ZTE, NOKIA, autres projets)","TRAVAUX OCM",
AK2022="No root CAuse","No root cause",
AK2022="ODU HS","PDH",
AK2022="IP &amp; VLAN","PDH",
AK2022="Warehouse HUAWEI","SPARE-ISSUE",
AK2022="SPARE-HS","SPARE-ISSUE",
AK2022="Power Telco","BSS",AK2022="no impacts","no impacts"
),"")</f>
        <v>No root cause</v>
      </c>
      <c r="AJ2022" s="56" t="str" cm="1">
        <f t="array" ref="AJ2022">IFERROR(_xlfn.IFS(
AK2022="MPR ISSUE","TX ISSUE",
AK2022="BSS Hardware Issue","RAN ISSUE",
AK2022="Sites strategiques, MLL, Pylone, etc.","ENVTECH",
AK2022="AKTIVCO DEFAUT GE &amp; POWER Cabinet","POWER ISSUE",
AK2022="AKTIVCO Coupure ENEO &amp; Baisse de tension","POWER ISSUE",
AK2022="Coupure ENEO &amp; Baisse de tension","POWER ISSUE",
AK2022="Defaut GE &amp; POWER Cabinet","POWER ISSUE",
AK2022="Sharing","POWER ISSUE",
AK2022="Sites strategiques &amp; DataCenter","POWER ISSUE",
AK2022="Exclu","Exclu",
AK2022="SAT","TX ISSUE",
AK2022="SPARE-ISSUE","SPARE-ISSUE",
AK2022="Fiber CAmtel","TX ISSUE",
AK2022="Fiber AOF","TX ISSUE",
AK2022="Projet OCM (HUAWEI)","TRAVAUX-HUAWEI",
AK2022="Projet OCM (NOKIA)","TRAVAUX -NOKIA",
AK2022="ACCESS-ISSUE","ACCESS-ISSUE",
AK2022="Projet OCM (ZTE, NOKIA, autres projets)","TRAVAUX OCM",
AK2022="No root CAuse","No root cause",
AK2022="ODU HS","TX ISSUE",
AK2022="IP &amp; VLAN","TX ISSUE",
AK2022="Warehouse HUAWEI","SPARE-ISSUE",
AK2022="SPARE-HS","SPARE-ISSUE",
AK2022="Power Telco","RAN ISSUE",AK2022="no impacts","no impacts"
),"")</f>
        <v>No root cause</v>
      </c>
      <c r="AK2022" s="81" t="s">
        <v>5620</v>
      </c>
      <c r="AL2022" s="56" t="str" cm="1">
        <f t="array" ref="AL2022">IFERROR(_xlfn.IFS(
AK2022="MPR ISSUE","ACTIVE",
AK2022="BSS Hardware Issue","ACTIVE",
AK2022="Sites strategiques, MLL, Pylone, etc.","PASSIVE",
AK2022="AKTIVCO DEFAUT GE &amp; POWER Cabinet","PASSIVE",
AK2022="AKTIVCO Coupure ENEO &amp; Baisse de tension","PASSIVE",
AK2022="Coupure ENEO &amp; Baisse de tension","PASSIVE",
AK2022="Defaut GE &amp; POWER Cabinet","PASSIVE",
AK2022="Sharing","PASSIVE",
AK2022="Sites strategiques &amp; DataCenter","PASSIVE",
AK2022="Exclu","Exclu",
AK2022="SAT","ACTIVE",
AK2022="SPARE-ISSUE","SPARE-ISSUE",
AK2022="Fiber CAmtel","ACTIVE",
AK2022="Fiber AOF","ACTIVE",
AK2022="Projet OCM (HUAWEI)","PLANNED WORKS",
AK2022="Projet OCM (NOKIA)","PLANNED WORKS",
AK2022="ACCESS-ISSUE","ACCESS-ISSUE",
AK2022="Projet OCM (ZTE, NOKIA, autres projets)","PLANNED WORKS",
AK2022="No root CAuse","No root cause",
AK2022="ODU HS","ACTIVE",
AK2022="IP &amp; VLAN","ACTIVE",
AK2022="Warehouse HUAWEI","SPARE-ISSUE",
AK2022="SPARE-HS","SPARE-ISSUE",
AK2022="Power Telco","ACTIVE", AK2022="no impacts","no impacts"
),"")</f>
        <v>No root cause</v>
      </c>
      <c r="AM2022" s="108" t="s">
        <v>5537</v>
      </c>
      <c r="AN2022" s="117" t="s">
        <v>5475</v>
      </c>
      <c r="AP2022" s="23" t="s">
        <v>5537</v>
      </c>
      <c r="AQ2022" s="23" t="s">
        <v>5537</v>
      </c>
      <c r="AR2022" s="7"/>
      <c r="AS2022" s="6"/>
      <c r="AT2022" s="7"/>
      <c r="AU2022" s="3" t="s">
        <v>5537</v>
      </c>
      <c r="AV2022" s="24" t="s">
        <v>5537</v>
      </c>
      <c r="AW2022" s="24" t="s">
        <v>5537</v>
      </c>
      <c r="AX2022" s="24" t="s">
        <v>5537</v>
      </c>
      <c r="AY2022" s="24" t="s">
        <v>5537</v>
      </c>
      <c r="AZ2022" s="24" t="s">
        <v>5537</v>
      </c>
      <c r="BA2022" s="24" t="s">
        <v>5537</v>
      </c>
      <c r="BB2022" s="24" t="s">
        <v>5537</v>
      </c>
      <c r="BC2022" s="24" t="s">
        <v>5537</v>
      </c>
      <c r="BD2022" s="24" t="s">
        <v>5537</v>
      </c>
      <c r="BE2022" s="24" t="s">
        <v>5537</v>
      </c>
      <c r="BF2022" s="24" t="s">
        <v>5537</v>
      </c>
      <c r="BG2022" s="24" t="s">
        <v>5537</v>
      </c>
      <c r="BH2022" s="24" t="s">
        <v>5537</v>
      </c>
      <c r="BI2022" s="9" t="s">
        <v>5537</v>
      </c>
      <c r="BJ2022" s="14"/>
      <c r="BK2022" s="14" t="s">
        <v>5537</v>
      </c>
      <c r="BL2022" s="14" t="str">
        <f>_xlfn.XLOOKUP(B2022,'[4]cell downs 18042026 17h'!$B:$B,'[4]cell downs 18042026 17h'!$B:$B,"")</f>
        <v/>
      </c>
      <c r="BM2022" s="14" t="str">
        <f>_xlfn.XLOOKUP(B2022,'[5]Cells Huawei 19042026 15h'!$B:$B,'[5]Cells Huawei 19042026 15h'!$B:$B,"")</f>
        <v/>
      </c>
      <c r="BN2022" s="9" t="str">
        <f>_xlfn.XLOOKUP(B2022,'[6]cells down 19042026 9H40'!$B:$B,'[6]cells down 19042026 9H40'!$B:$B,"")</f>
        <v/>
      </c>
      <c r="BO2022" s="9" t="s">
        <v>5475</v>
      </c>
      <c r="BP2022" s="9" t="s">
        <v>5537</v>
      </c>
    </row>
    <row r="2023" spans="1:68" s="9" customFormat="1" x14ac:dyDescent="0.35">
      <c r="A2023" s="1" t="s">
        <v>2065</v>
      </c>
      <c r="B2023" s="8" t="s">
        <v>2066</v>
      </c>
      <c r="C2023" s="3" t="str">
        <f>_xlfn.XLOOKUP(B2023,'[1]daily break down'!$D:$D,'[1]daily break down'!$E:$E,"")</f>
        <v>LITTORAL</v>
      </c>
      <c r="D2023" s="1" t="s">
        <v>11</v>
      </c>
      <c r="E2023" s="1" t="s">
        <v>154</v>
      </c>
      <c r="F2023" s="3" t="s">
        <v>31</v>
      </c>
      <c r="G2023" s="1" t="s">
        <v>2067</v>
      </c>
      <c r="H2023" s="40" t="str">
        <f>_xlfn.XLOOKUP(B2023,[2]CALCULATION!$B:$B,[2]CALCULATION!$H:$H,"")</f>
        <v>NOKIA</v>
      </c>
      <c r="I2023" s="34">
        <v>0</v>
      </c>
      <c r="J2023" s="34">
        <v>0</v>
      </c>
      <c r="K2023" s="34">
        <v>0</v>
      </c>
      <c r="L2023" s="34">
        <v>0</v>
      </c>
      <c r="M2023" s="34">
        <v>0</v>
      </c>
      <c r="N2023" s="34">
        <v>0</v>
      </c>
      <c r="O2023" s="34">
        <v>0</v>
      </c>
      <c r="P2023" s="34">
        <v>0</v>
      </c>
      <c r="Q2023" s="34">
        <v>0</v>
      </c>
      <c r="R2023" s="34">
        <v>0</v>
      </c>
      <c r="S2023" s="109">
        <v>0</v>
      </c>
      <c r="T2023" s="109">
        <f>_xlfn.XLOOKUP(B2023,'[3]Nur des jours'!$B:$B,'[3]Nur des jours'!$U:$U,"")</f>
        <v>0</v>
      </c>
      <c r="U2023" s="109">
        <v>0</v>
      </c>
      <c r="V2023" s="109">
        <v>0</v>
      </c>
      <c r="W2023" s="109">
        <v>0</v>
      </c>
      <c r="X2023" s="109">
        <v>0</v>
      </c>
      <c r="Y2023" s="109">
        <v>0</v>
      </c>
      <c r="Z2023" s="109">
        <v>0</v>
      </c>
      <c r="AA2023" s="109">
        <v>0</v>
      </c>
      <c r="AB2023" s="109">
        <v>0</v>
      </c>
      <c r="AC2023" s="109">
        <v>0</v>
      </c>
      <c r="AD2023" s="109">
        <v>0</v>
      </c>
      <c r="AE2023" s="109">
        <v>0</v>
      </c>
      <c r="AF2023" s="109">
        <v>0</v>
      </c>
      <c r="AG2023" s="57" t="str">
        <f>_xlfn.XLOOKUP(B2023,[3]CALCULATION!$B:$B,[3]CALCULATION!$M:$M,"")</f>
        <v>Operationnel</v>
      </c>
      <c r="AH2023" s="57"/>
      <c r="AI2023" s="56" t="str" cm="1">
        <f t="array" ref="AI2023">IFERROR(_xlfn.IFS(
AK2023="MPR ISSUE","PDH",
AK2023="BSS Hardware Issue","BSS",
AK2023="Sites strategiques, MLL, Pylone, etc.","ENVTECH",
AK2023="AKTIVCO DEFAUT GE &amp; POWER Cabinet","AKTIVCO",
AK2023="AKTIVCO Coupure ENEO &amp; Baisse de tension","AKTIVCO GRID ONLY",
AK2023="Coupure ENEO &amp; Baisse de tension","IHS GRID ONLY",
AK2023="Defaut GE &amp; POWER Cabinet","IHS",
AK2023="Sharing","Partners",
AK2023="Sites strategiques &amp; DataCenter","SST &amp; DC",
AK2023="Exclu","Exclu",
AK2023="SAT","SAT",
AK2023="SPARE-ISSUE","SPARE-ISSUE",
AK2023="Fiber CAmtel","TRANS_FO_CAMTEL",
AK2023="Fiber AOF","Fiber AOF",
AK2023="Projet OCM (HUAWEI)","TRAVAUX-HUAWEI",
AK2023="Projet OCM (NOKIA)","TRAVAUX-NOKIA",
AK2023="ACCESS-ISSUE","ACCESS-ISSUE",
AK2023="Projet OCM (ZTE, NOKIA, autres projets)","TRAVAUX OCM",
AK2023="No root CAuse","No root cause",
AK2023="ODU HS","PDH",
AK2023="IP &amp; VLAN","PDH",
AK2023="Warehouse HUAWEI","SPARE-ISSUE",
AK2023="SPARE-HS","SPARE-ISSUE",
AK2023="Power Telco","BSS",AK2023="no impacts","no impacts"
),"")</f>
        <v>No root cause</v>
      </c>
      <c r="AJ2023" s="56" t="str" cm="1">
        <f t="array" ref="AJ2023">IFERROR(_xlfn.IFS(
AK2023="MPR ISSUE","TX ISSUE",
AK2023="BSS Hardware Issue","RAN ISSUE",
AK2023="Sites strategiques, MLL, Pylone, etc.","ENVTECH",
AK2023="AKTIVCO DEFAUT GE &amp; POWER Cabinet","POWER ISSUE",
AK2023="AKTIVCO Coupure ENEO &amp; Baisse de tension","POWER ISSUE",
AK2023="Coupure ENEO &amp; Baisse de tension","POWER ISSUE",
AK2023="Defaut GE &amp; POWER Cabinet","POWER ISSUE",
AK2023="Sharing","POWER ISSUE",
AK2023="Sites strategiques &amp; DataCenter","POWER ISSUE",
AK2023="Exclu","Exclu",
AK2023="SAT","TX ISSUE",
AK2023="SPARE-ISSUE","SPARE-ISSUE",
AK2023="Fiber CAmtel","TX ISSUE",
AK2023="Fiber AOF","TX ISSUE",
AK2023="Projet OCM (HUAWEI)","TRAVAUX-HUAWEI",
AK2023="Projet OCM (NOKIA)","TRAVAUX -NOKIA",
AK2023="ACCESS-ISSUE","ACCESS-ISSUE",
AK2023="Projet OCM (ZTE, NOKIA, autres projets)","TRAVAUX OCM",
AK2023="No root CAuse","No root cause",
AK2023="ODU HS","TX ISSUE",
AK2023="IP &amp; VLAN","TX ISSUE",
AK2023="Warehouse HUAWEI","SPARE-ISSUE",
AK2023="SPARE-HS","SPARE-ISSUE",
AK2023="Power Telco","RAN ISSUE",AK2023="no impacts","no impacts"
),"")</f>
        <v>No root cause</v>
      </c>
      <c r="AK2023" s="81" t="s">
        <v>5620</v>
      </c>
      <c r="AL2023" s="56" t="str" cm="1">
        <f t="array" ref="AL2023">IFERROR(_xlfn.IFS(
AK2023="MPR ISSUE","ACTIVE",
AK2023="BSS Hardware Issue","ACTIVE",
AK2023="Sites strategiques, MLL, Pylone, etc.","PASSIVE",
AK2023="AKTIVCO DEFAUT GE &amp; POWER Cabinet","PASSIVE",
AK2023="AKTIVCO Coupure ENEO &amp; Baisse de tension","PASSIVE",
AK2023="Coupure ENEO &amp; Baisse de tension","PASSIVE",
AK2023="Defaut GE &amp; POWER Cabinet","PASSIVE",
AK2023="Sharing","PASSIVE",
AK2023="Sites strategiques &amp; DataCenter","PASSIVE",
AK2023="Exclu","Exclu",
AK2023="SAT","ACTIVE",
AK2023="SPARE-ISSUE","SPARE-ISSUE",
AK2023="Fiber CAmtel","ACTIVE",
AK2023="Fiber AOF","ACTIVE",
AK2023="Projet OCM (HUAWEI)","PLANNED WORKS",
AK2023="Projet OCM (NOKIA)","PLANNED WORKS",
AK2023="ACCESS-ISSUE","ACCESS-ISSUE",
AK2023="Projet OCM (ZTE, NOKIA, autres projets)","PLANNED WORKS",
AK2023="No root CAuse","No root cause",
AK2023="ODU HS","ACTIVE",
AK2023="IP &amp; VLAN","ACTIVE",
AK2023="Warehouse HUAWEI","SPARE-ISSUE",
AK2023="SPARE-HS","SPARE-ISSUE",
AK2023="Power Telco","ACTIVE", AK2023="no impacts","no impacts"
),"")</f>
        <v>No root cause</v>
      </c>
      <c r="AM2023" s="108" t="s">
        <v>5537</v>
      </c>
      <c r="AN2023" s="117" t="s">
        <v>2066</v>
      </c>
      <c r="AP2023" s="23" t="s">
        <v>5537</v>
      </c>
      <c r="AQ2023" s="23" t="s">
        <v>5537</v>
      </c>
      <c r="AR2023" s="7"/>
      <c r="AS2023" s="6"/>
      <c r="AT2023" s="7"/>
      <c r="AU2023" s="3" t="s">
        <v>5537</v>
      </c>
      <c r="AV2023" s="24" t="s">
        <v>5537</v>
      </c>
      <c r="AW2023" s="24" t="s">
        <v>5537</v>
      </c>
      <c r="AX2023" s="24" t="s">
        <v>5537</v>
      </c>
      <c r="AY2023" s="24" t="s">
        <v>5537</v>
      </c>
      <c r="AZ2023" s="24" t="s">
        <v>5537</v>
      </c>
      <c r="BA2023" s="24" t="s">
        <v>5537</v>
      </c>
      <c r="BB2023" s="24" t="s">
        <v>5537</v>
      </c>
      <c r="BC2023" s="24" t="s">
        <v>5537</v>
      </c>
      <c r="BD2023" s="24" t="s">
        <v>5537</v>
      </c>
      <c r="BE2023" s="24" t="s">
        <v>5537</v>
      </c>
      <c r="BF2023" s="24" t="s">
        <v>5537</v>
      </c>
      <c r="BG2023" s="24" t="s">
        <v>5537</v>
      </c>
      <c r="BH2023" s="24" t="s">
        <v>5537</v>
      </c>
      <c r="BI2023" s="9" t="s">
        <v>5537</v>
      </c>
      <c r="BJ2023" s="14"/>
      <c r="BK2023" s="14" t="s">
        <v>5537</v>
      </c>
      <c r="BL2023" s="14" t="str">
        <f>_xlfn.XLOOKUP(B2023,'[4]cell downs 18042026 17h'!$B:$B,'[4]cell downs 18042026 17h'!$B:$B,"")</f>
        <v/>
      </c>
      <c r="BM2023" s="14" t="str">
        <f>_xlfn.XLOOKUP(B2023,'[5]Cells Huawei 19042026 15h'!$B:$B,'[5]Cells Huawei 19042026 15h'!$B:$B,"")</f>
        <v/>
      </c>
      <c r="BN2023" s="9" t="str">
        <f>_xlfn.XLOOKUP(B2023,'[6]cells down 19042026 9H40'!$B:$B,'[6]cells down 19042026 9H40'!$B:$B,"")</f>
        <v/>
      </c>
      <c r="BO2023" s="9" t="s">
        <v>2066</v>
      </c>
      <c r="BP2023" s="9" t="s">
        <v>154</v>
      </c>
    </row>
    <row r="2024" spans="1:68" s="9" customFormat="1" x14ac:dyDescent="0.35">
      <c r="A2024" s="1" t="s">
        <v>4675</v>
      </c>
      <c r="B2024" s="8" t="s">
        <v>4676</v>
      </c>
      <c r="C2024" s="3" t="str">
        <f>_xlfn.XLOOKUP(B2024,'[1]daily break down'!$D:$D,'[1]daily break down'!$E:$E,"")</f>
        <v>Bafoussam</v>
      </c>
      <c r="D2024" s="1" t="s">
        <v>11</v>
      </c>
      <c r="E2024" s="1" t="s">
        <v>145</v>
      </c>
      <c r="F2024" s="3" t="s">
        <v>102</v>
      </c>
      <c r="G2024" s="1" t="s">
        <v>299</v>
      </c>
      <c r="H2024" s="39" t="str">
        <f>_xlfn.XLOOKUP(B2024,[2]CALCULATION!$B:$B,[2]CALCULATION!$H:$H,"")</f>
        <v>Huawei</v>
      </c>
      <c r="I2024" s="34">
        <v>0</v>
      </c>
      <c r="J2024" s="34">
        <v>0</v>
      </c>
      <c r="K2024" s="34">
        <v>0</v>
      </c>
      <c r="L2024" s="34">
        <v>0</v>
      </c>
      <c r="M2024" s="34">
        <v>0</v>
      </c>
      <c r="N2024" s="34">
        <v>0</v>
      </c>
      <c r="O2024" s="34">
        <v>0</v>
      </c>
      <c r="P2024" s="34">
        <v>0</v>
      </c>
      <c r="Q2024" s="34">
        <v>0</v>
      </c>
      <c r="R2024" s="34">
        <v>0</v>
      </c>
      <c r="S2024" s="109">
        <v>0</v>
      </c>
      <c r="T2024" s="109">
        <f>_xlfn.XLOOKUP(B2024,'[3]Nur des jours'!$B:$B,'[3]Nur des jours'!$U:$U,"")</f>
        <v>0</v>
      </c>
      <c r="U2024" s="109">
        <v>0</v>
      </c>
      <c r="V2024" s="109">
        <v>0</v>
      </c>
      <c r="W2024" s="109">
        <v>0</v>
      </c>
      <c r="X2024" s="109">
        <v>0</v>
      </c>
      <c r="Y2024" s="109">
        <v>0</v>
      </c>
      <c r="Z2024" s="109">
        <v>0</v>
      </c>
      <c r="AA2024" s="109">
        <v>0</v>
      </c>
      <c r="AB2024" s="109">
        <v>0</v>
      </c>
      <c r="AC2024" s="109">
        <v>0</v>
      </c>
      <c r="AD2024" s="109">
        <v>0</v>
      </c>
      <c r="AE2024" s="109">
        <v>0</v>
      </c>
      <c r="AF2024" s="109">
        <v>0</v>
      </c>
      <c r="AG2024" s="57" t="str">
        <f>_xlfn.XLOOKUP(B2024,[3]CALCULATION!$B:$B,[3]CALCULATION!$M:$M,"")</f>
        <v>Operationnel</v>
      </c>
      <c r="AH2024" s="57"/>
      <c r="AI2024" s="56" t="str" cm="1">
        <f t="array" ref="AI2024">IFERROR(_xlfn.IFS(
AK2024="MPR ISSUE","PDH",
AK2024="BSS Hardware Issue","BSS",
AK2024="Sites strategiques, MLL, Pylone, etc.","ENVTECH",
AK2024="AKTIVCO DEFAUT GE &amp; POWER Cabinet","AKTIVCO",
AK2024="AKTIVCO Coupure ENEO &amp; Baisse de tension","AKTIVCO GRID ONLY",
AK2024="Coupure ENEO &amp; Baisse de tension","IHS GRID ONLY",
AK2024="Defaut GE &amp; POWER Cabinet","IHS",
AK2024="Sharing","Partners",
AK2024="Sites strategiques &amp; DataCenter","SST &amp; DC",
AK2024="Exclu","Exclu",
AK2024="SAT","SAT",
AK2024="SPARE-ISSUE","SPARE-ISSUE",
AK2024="Fiber CAmtel","TRANS_FO_CAMTEL",
AK2024="Fiber AOF","Fiber AOF",
AK2024="Projet OCM (HUAWEI)","TRAVAUX-HUAWEI",
AK2024="Projet OCM (NOKIA)","TRAVAUX-NOKIA",
AK2024="ACCESS-ISSUE","ACCESS-ISSUE",
AK2024="Projet OCM (ZTE, NOKIA, autres projets)","TRAVAUX OCM",
AK2024="No root CAuse","No root cause",
AK2024="ODU HS","PDH",
AK2024="IP &amp; VLAN","PDH",
AK2024="Warehouse HUAWEI","SPARE-ISSUE",
AK2024="SPARE-HS","SPARE-ISSUE",
AK2024="Power Telco","BSS",AK2024="no impacts","no impacts"
),"")</f>
        <v>No root cause</v>
      </c>
      <c r="AJ2024" s="56" t="str" cm="1">
        <f t="array" ref="AJ2024">IFERROR(_xlfn.IFS(
AK2024="MPR ISSUE","TX ISSUE",
AK2024="BSS Hardware Issue","RAN ISSUE",
AK2024="Sites strategiques, MLL, Pylone, etc.","ENVTECH",
AK2024="AKTIVCO DEFAUT GE &amp; POWER Cabinet","POWER ISSUE",
AK2024="AKTIVCO Coupure ENEO &amp; Baisse de tension","POWER ISSUE",
AK2024="Coupure ENEO &amp; Baisse de tension","POWER ISSUE",
AK2024="Defaut GE &amp; POWER Cabinet","POWER ISSUE",
AK2024="Sharing","POWER ISSUE",
AK2024="Sites strategiques &amp; DataCenter","POWER ISSUE",
AK2024="Exclu","Exclu",
AK2024="SAT","TX ISSUE",
AK2024="SPARE-ISSUE","SPARE-ISSUE",
AK2024="Fiber CAmtel","TX ISSUE",
AK2024="Fiber AOF","TX ISSUE",
AK2024="Projet OCM (HUAWEI)","TRAVAUX-HUAWEI",
AK2024="Projet OCM (NOKIA)","TRAVAUX -NOKIA",
AK2024="ACCESS-ISSUE","ACCESS-ISSUE",
AK2024="Projet OCM (ZTE, NOKIA, autres projets)","TRAVAUX OCM",
AK2024="No root CAuse","No root cause",
AK2024="ODU HS","TX ISSUE",
AK2024="IP &amp; VLAN","TX ISSUE",
AK2024="Warehouse HUAWEI","SPARE-ISSUE",
AK2024="SPARE-HS","SPARE-ISSUE",
AK2024="Power Telco","RAN ISSUE",AK2024="no impacts","no impacts"
),"")</f>
        <v>No root cause</v>
      </c>
      <c r="AK2024" s="81" t="s">
        <v>5620</v>
      </c>
      <c r="AL2024" s="56" t="str" cm="1">
        <f t="array" ref="AL2024">IFERROR(_xlfn.IFS(
AK2024="MPR ISSUE","ACTIVE",
AK2024="BSS Hardware Issue","ACTIVE",
AK2024="Sites strategiques, MLL, Pylone, etc.","PASSIVE",
AK2024="AKTIVCO DEFAUT GE &amp; POWER Cabinet","PASSIVE",
AK2024="AKTIVCO Coupure ENEO &amp; Baisse de tension","PASSIVE",
AK2024="Coupure ENEO &amp; Baisse de tension","PASSIVE",
AK2024="Defaut GE &amp; POWER Cabinet","PASSIVE",
AK2024="Sharing","PASSIVE",
AK2024="Sites strategiques &amp; DataCenter","PASSIVE",
AK2024="Exclu","Exclu",
AK2024="SAT","ACTIVE",
AK2024="SPARE-ISSUE","SPARE-ISSUE",
AK2024="Fiber CAmtel","ACTIVE",
AK2024="Fiber AOF","ACTIVE",
AK2024="Projet OCM (HUAWEI)","PLANNED WORKS",
AK2024="Projet OCM (NOKIA)","PLANNED WORKS",
AK2024="ACCESS-ISSUE","ACCESS-ISSUE",
AK2024="Projet OCM (ZTE, NOKIA, autres projets)","PLANNED WORKS",
AK2024="No root CAuse","No root cause",
AK2024="ODU HS","ACTIVE",
AK2024="IP &amp; VLAN","ACTIVE",
AK2024="Warehouse HUAWEI","SPARE-ISSUE",
AK2024="SPARE-HS","SPARE-ISSUE",
AK2024="Power Telco","ACTIVE", AK2024="no impacts","no impacts"
),"")</f>
        <v>No root cause</v>
      </c>
      <c r="AM2024" s="108" t="s">
        <v>5537</v>
      </c>
      <c r="AN2024" s="117" t="s">
        <v>4676</v>
      </c>
      <c r="AP2024" s="23" t="s">
        <v>5537</v>
      </c>
      <c r="AQ2024" s="23" t="s">
        <v>5537</v>
      </c>
      <c r="AR2024" s="7"/>
      <c r="AS2024" s="6"/>
      <c r="AT2024" s="7"/>
      <c r="AU2024" s="3" t="s">
        <v>5537</v>
      </c>
      <c r="AV2024" s="24" t="s">
        <v>5537</v>
      </c>
      <c r="AW2024" s="24" t="s">
        <v>5537</v>
      </c>
      <c r="AX2024" s="24" t="s">
        <v>5537</v>
      </c>
      <c r="AY2024" s="24" t="s">
        <v>5537</v>
      </c>
      <c r="AZ2024" s="24" t="s">
        <v>5537</v>
      </c>
      <c r="BA2024" s="24" t="s">
        <v>5537</v>
      </c>
      <c r="BB2024" s="24" t="s">
        <v>5537</v>
      </c>
      <c r="BC2024" s="24" t="s">
        <v>5537</v>
      </c>
      <c r="BD2024" s="24" t="s">
        <v>5537</v>
      </c>
      <c r="BE2024" s="24" t="s">
        <v>5537</v>
      </c>
      <c r="BF2024" s="24" t="s">
        <v>5537</v>
      </c>
      <c r="BG2024" s="24" t="s">
        <v>5537</v>
      </c>
      <c r="BH2024" s="24" t="s">
        <v>5537</v>
      </c>
      <c r="BI2024" s="9" t="s">
        <v>5537</v>
      </c>
      <c r="BJ2024" s="14"/>
      <c r="BK2024" s="14" t="s">
        <v>5537</v>
      </c>
      <c r="BL2024" s="14" t="str">
        <f>_xlfn.XLOOKUP(B2024,'[4]cell downs 18042026 17h'!$B:$B,'[4]cell downs 18042026 17h'!$B:$B,"")</f>
        <v/>
      </c>
      <c r="BM2024" s="14" t="str">
        <f>_xlfn.XLOOKUP(B2024,'[5]Cells Huawei 19042026 15h'!$B:$B,'[5]Cells Huawei 19042026 15h'!$B:$B,"")</f>
        <v/>
      </c>
      <c r="BN2024" s="9" t="str">
        <f>_xlfn.XLOOKUP(B2024,'[6]cells down 19042026 9H40'!$B:$B,'[6]cells down 19042026 9H40'!$B:$B,"")</f>
        <v/>
      </c>
      <c r="BO2024" s="9" t="s">
        <v>4676</v>
      </c>
      <c r="BP2024" s="9" t="s">
        <v>12</v>
      </c>
    </row>
    <row r="2025" spans="1:68" s="9" customFormat="1" x14ac:dyDescent="0.35">
      <c r="A2025" s="1" t="s">
        <v>5093</v>
      </c>
      <c r="B2025" s="8" t="s">
        <v>5094</v>
      </c>
      <c r="C2025" s="3" t="str">
        <f>_xlfn.XLOOKUP(B2025,'[1]daily break down'!$D:$D,'[1]daily break down'!$E:$E,"")</f>
        <v>CENTRE</v>
      </c>
      <c r="D2025" s="1" t="s">
        <v>11</v>
      </c>
      <c r="E2025" s="1" t="s">
        <v>594</v>
      </c>
      <c r="F2025" s="3" t="s">
        <v>37</v>
      </c>
      <c r="G2025" s="1" t="s">
        <v>5093</v>
      </c>
      <c r="H2025" s="41" t="str">
        <f>_xlfn.XLOOKUP(B2025,[2]CALCULATION!$B:$B,[2]CALCULATION!$H:$H,"")</f>
        <v>ZTE</v>
      </c>
      <c r="I2025" s="34">
        <v>0</v>
      </c>
      <c r="J2025" s="34">
        <v>0</v>
      </c>
      <c r="K2025" s="34">
        <v>0</v>
      </c>
      <c r="L2025" s="34">
        <v>0</v>
      </c>
      <c r="M2025" s="34">
        <v>0</v>
      </c>
      <c r="N2025" s="34">
        <v>0</v>
      </c>
      <c r="O2025" s="34">
        <v>0</v>
      </c>
      <c r="P2025" s="34">
        <v>0</v>
      </c>
      <c r="Q2025" s="34">
        <v>0</v>
      </c>
      <c r="R2025" s="34">
        <v>0</v>
      </c>
      <c r="S2025" s="109">
        <v>0</v>
      </c>
      <c r="T2025" s="109">
        <f>_xlfn.XLOOKUP(B2025,'[3]Nur des jours'!$B:$B,'[3]Nur des jours'!$U:$U,"")</f>
        <v>0</v>
      </c>
      <c r="U2025" s="109">
        <v>0</v>
      </c>
      <c r="V2025" s="109">
        <v>0</v>
      </c>
      <c r="W2025" s="109">
        <v>0</v>
      </c>
      <c r="X2025" s="109">
        <v>0</v>
      </c>
      <c r="Y2025" s="109">
        <v>0</v>
      </c>
      <c r="Z2025" s="109">
        <v>0</v>
      </c>
      <c r="AA2025" s="109">
        <v>0</v>
      </c>
      <c r="AB2025" s="109">
        <v>0</v>
      </c>
      <c r="AC2025" s="109">
        <v>0</v>
      </c>
      <c r="AD2025" s="109">
        <v>0</v>
      </c>
      <c r="AE2025" s="109">
        <v>0</v>
      </c>
      <c r="AF2025" s="109">
        <v>0</v>
      </c>
      <c r="AG2025" s="57" t="str">
        <f>_xlfn.XLOOKUP(B2025,[3]CALCULATION!$B:$B,[3]CALCULATION!$M:$M,"")</f>
        <v>Operationnel</v>
      </c>
      <c r="AH2025" s="57"/>
      <c r="AI2025" s="56" t="str" cm="1">
        <f t="array" ref="AI2025">IFERROR(_xlfn.IFS(
AK2025="MPR ISSUE","PDH",
AK2025="BSS Hardware Issue","BSS",
AK2025="Sites strategiques, MLL, Pylone, etc.","ENVTECH",
AK2025="AKTIVCO DEFAUT GE &amp; POWER Cabinet","AKTIVCO",
AK2025="AKTIVCO Coupure ENEO &amp; Baisse de tension","AKTIVCO GRID ONLY",
AK2025="Coupure ENEO &amp; Baisse de tension","IHS GRID ONLY",
AK2025="Defaut GE &amp; POWER Cabinet","IHS",
AK2025="Sharing","Partners",
AK2025="Sites strategiques &amp; DataCenter","SST &amp; DC",
AK2025="Exclu","Exclu",
AK2025="SAT","SAT",
AK2025="SPARE-ISSUE","SPARE-ISSUE",
AK2025="Fiber CAmtel","TRANS_FO_CAMTEL",
AK2025="Fiber AOF","Fiber AOF",
AK2025="Projet OCM (HUAWEI)","TRAVAUX-HUAWEI",
AK2025="Projet OCM (NOKIA)","TRAVAUX-NOKIA",
AK2025="ACCESS-ISSUE","ACCESS-ISSUE",
AK2025="Projet OCM (ZTE, NOKIA, autres projets)","TRAVAUX OCM",
AK2025="No root CAuse","No root cause",
AK2025="ODU HS","PDH",
AK2025="IP &amp; VLAN","PDH",
AK2025="Warehouse HUAWEI","SPARE-ISSUE",
AK2025="SPARE-HS","SPARE-ISSUE",
AK2025="Power Telco","BSS",AK2025="no impacts","no impacts"
),"")</f>
        <v>No root cause</v>
      </c>
      <c r="AJ2025" s="56" t="str" cm="1">
        <f t="array" ref="AJ2025">IFERROR(_xlfn.IFS(
AK2025="MPR ISSUE","TX ISSUE",
AK2025="BSS Hardware Issue","RAN ISSUE",
AK2025="Sites strategiques, MLL, Pylone, etc.","ENVTECH",
AK2025="AKTIVCO DEFAUT GE &amp; POWER Cabinet","POWER ISSUE",
AK2025="AKTIVCO Coupure ENEO &amp; Baisse de tension","POWER ISSUE",
AK2025="Coupure ENEO &amp; Baisse de tension","POWER ISSUE",
AK2025="Defaut GE &amp; POWER Cabinet","POWER ISSUE",
AK2025="Sharing","POWER ISSUE",
AK2025="Sites strategiques &amp; DataCenter","POWER ISSUE",
AK2025="Exclu","Exclu",
AK2025="SAT","TX ISSUE",
AK2025="SPARE-ISSUE","SPARE-ISSUE",
AK2025="Fiber CAmtel","TX ISSUE",
AK2025="Fiber AOF","TX ISSUE",
AK2025="Projet OCM (HUAWEI)","TRAVAUX-HUAWEI",
AK2025="Projet OCM (NOKIA)","TRAVAUX -NOKIA",
AK2025="ACCESS-ISSUE","ACCESS-ISSUE",
AK2025="Projet OCM (ZTE, NOKIA, autres projets)","TRAVAUX OCM",
AK2025="No root CAuse","No root cause",
AK2025="ODU HS","TX ISSUE",
AK2025="IP &amp; VLAN","TX ISSUE",
AK2025="Warehouse HUAWEI","SPARE-ISSUE",
AK2025="SPARE-HS","SPARE-ISSUE",
AK2025="Power Telco","RAN ISSUE",AK2025="no impacts","no impacts"
),"")</f>
        <v>No root cause</v>
      </c>
      <c r="AK2025" s="81" t="s">
        <v>5620</v>
      </c>
      <c r="AL2025" s="56" t="str" cm="1">
        <f t="array" ref="AL2025">IFERROR(_xlfn.IFS(
AK2025="MPR ISSUE","ACTIVE",
AK2025="BSS Hardware Issue","ACTIVE",
AK2025="Sites strategiques, MLL, Pylone, etc.","PASSIVE",
AK2025="AKTIVCO DEFAUT GE &amp; POWER Cabinet","PASSIVE",
AK2025="AKTIVCO Coupure ENEO &amp; Baisse de tension","PASSIVE",
AK2025="Coupure ENEO &amp; Baisse de tension","PASSIVE",
AK2025="Defaut GE &amp; POWER Cabinet","PASSIVE",
AK2025="Sharing","PASSIVE",
AK2025="Sites strategiques &amp; DataCenter","PASSIVE",
AK2025="Exclu","Exclu",
AK2025="SAT","ACTIVE",
AK2025="SPARE-ISSUE","SPARE-ISSUE",
AK2025="Fiber CAmtel","ACTIVE",
AK2025="Fiber AOF","ACTIVE",
AK2025="Projet OCM (HUAWEI)","PLANNED WORKS",
AK2025="Projet OCM (NOKIA)","PLANNED WORKS",
AK2025="ACCESS-ISSUE","ACCESS-ISSUE",
AK2025="Projet OCM (ZTE, NOKIA, autres projets)","PLANNED WORKS",
AK2025="No root CAuse","No root cause",
AK2025="ODU HS","ACTIVE",
AK2025="IP &amp; VLAN","ACTIVE",
AK2025="Warehouse HUAWEI","SPARE-ISSUE",
AK2025="SPARE-HS","SPARE-ISSUE",
AK2025="Power Telco","ACTIVE", AK2025="no impacts","no impacts"
),"")</f>
        <v>No root cause</v>
      </c>
      <c r="AM2025" s="108" t="s">
        <v>5537</v>
      </c>
      <c r="AN2025" s="117" t="s">
        <v>5094</v>
      </c>
      <c r="AP2025" s="23" t="s">
        <v>5537</v>
      </c>
      <c r="AQ2025" s="23" t="s">
        <v>5537</v>
      </c>
      <c r="AR2025" s="7"/>
      <c r="AS2025" s="6"/>
      <c r="AT2025" s="7"/>
      <c r="AU2025" s="3" t="s">
        <v>5537</v>
      </c>
      <c r="AV2025" s="24" t="s">
        <v>5537</v>
      </c>
      <c r="AW2025" s="24" t="s">
        <v>5537</v>
      </c>
      <c r="AX2025" s="24" t="s">
        <v>5537</v>
      </c>
      <c r="AY2025" s="24" t="s">
        <v>5537</v>
      </c>
      <c r="AZ2025" s="24" t="s">
        <v>5537</v>
      </c>
      <c r="BA2025" s="24" t="s">
        <v>5537</v>
      </c>
      <c r="BB2025" s="24" t="s">
        <v>5537</v>
      </c>
      <c r="BC2025" s="24" t="s">
        <v>5537</v>
      </c>
      <c r="BD2025" s="24" t="s">
        <v>5537</v>
      </c>
      <c r="BE2025" s="24" t="s">
        <v>5537</v>
      </c>
      <c r="BF2025" s="24" t="s">
        <v>5537</v>
      </c>
      <c r="BG2025" s="24" t="s">
        <v>5537</v>
      </c>
      <c r="BH2025" s="24" t="s">
        <v>5537</v>
      </c>
      <c r="BI2025" s="9" t="s">
        <v>5537</v>
      </c>
      <c r="BJ2025" s="14"/>
      <c r="BK2025" s="14" t="s">
        <v>5537</v>
      </c>
      <c r="BL2025" s="14" t="str">
        <f>_xlfn.XLOOKUP(B2025,'[4]cell downs 18042026 17h'!$B:$B,'[4]cell downs 18042026 17h'!$B:$B,"")</f>
        <v/>
      </c>
      <c r="BM2025" s="14" t="str">
        <f>_xlfn.XLOOKUP(B2025,'[5]Cells Huawei 19042026 15h'!$B:$B,'[5]Cells Huawei 19042026 15h'!$B:$B,"")</f>
        <v/>
      </c>
      <c r="BN2025" s="9" t="str">
        <f>_xlfn.XLOOKUP(B2025,'[6]cells down 19042026 9H40'!$B:$B,'[6]cells down 19042026 9H40'!$B:$B,"")</f>
        <v/>
      </c>
      <c r="BO2025" s="9" t="s">
        <v>5094</v>
      </c>
      <c r="BP2025" s="9" t="s">
        <v>12</v>
      </c>
    </row>
    <row r="2026" spans="1:68" s="9" customFormat="1" x14ac:dyDescent="0.35">
      <c r="A2026" s="1" t="s">
        <v>1020</v>
      </c>
      <c r="B2026" s="8" t="s">
        <v>1021</v>
      </c>
      <c r="C2026" s="3" t="str">
        <f>_xlfn.XLOOKUP(B2026,'[1]daily break down'!$D:$D,'[1]daily break down'!$E:$E,"")</f>
        <v>Bafoussam</v>
      </c>
      <c r="D2026" s="1" t="s">
        <v>1022</v>
      </c>
      <c r="E2026" s="1"/>
      <c r="F2026" s="3" t="s">
        <v>102</v>
      </c>
      <c r="G2026" s="1" t="s">
        <v>299</v>
      </c>
      <c r="H2026" s="39" t="str">
        <f>_xlfn.XLOOKUP(B2026,[2]CALCULATION!$B:$B,[2]CALCULATION!$H:$H,"")</f>
        <v>Huawei</v>
      </c>
      <c r="I2026" s="34">
        <v>0</v>
      </c>
      <c r="J2026" s="34">
        <v>0</v>
      </c>
      <c r="K2026" s="34">
        <v>0</v>
      </c>
      <c r="L2026" s="34">
        <v>0</v>
      </c>
      <c r="M2026" s="34">
        <v>0</v>
      </c>
      <c r="N2026" s="34">
        <v>0</v>
      </c>
      <c r="O2026" s="34">
        <v>0</v>
      </c>
      <c r="P2026" s="34">
        <v>0</v>
      </c>
      <c r="Q2026" s="34">
        <v>0</v>
      </c>
      <c r="R2026" s="34">
        <v>0</v>
      </c>
      <c r="S2026" s="109">
        <v>0</v>
      </c>
      <c r="T2026" s="109">
        <f>_xlfn.XLOOKUP(B2026,'[3]Nur des jours'!$B:$B,'[3]Nur des jours'!$U:$U,"")</f>
        <v>0</v>
      </c>
      <c r="U2026" s="109">
        <v>0</v>
      </c>
      <c r="V2026" s="109">
        <v>0</v>
      </c>
      <c r="W2026" s="109">
        <v>0</v>
      </c>
      <c r="X2026" s="109">
        <v>0</v>
      </c>
      <c r="Y2026" s="109">
        <v>0</v>
      </c>
      <c r="Z2026" s="109">
        <v>0</v>
      </c>
      <c r="AA2026" s="109">
        <v>0</v>
      </c>
      <c r="AB2026" s="109">
        <v>0</v>
      </c>
      <c r="AC2026" s="109">
        <v>0</v>
      </c>
      <c r="AD2026" s="109">
        <v>0</v>
      </c>
      <c r="AE2026" s="109">
        <v>0</v>
      </c>
      <c r="AF2026" s="109">
        <v>0</v>
      </c>
      <c r="AG2026" s="57" t="str">
        <f>_xlfn.XLOOKUP(B2026,[3]CALCULATION!$B:$B,[3]CALCULATION!$M:$M,"")</f>
        <v>Operationnel</v>
      </c>
      <c r="AH2026" s="57"/>
      <c r="AI2026" s="56" t="str" cm="1">
        <f t="array" ref="AI2026">IFERROR(_xlfn.IFS(
AK2026="MPR ISSUE","PDH",
AK2026="BSS Hardware Issue","BSS",
AK2026="Sites strategiques, MLL, Pylone, etc.","ENVTECH",
AK2026="AKTIVCO DEFAUT GE &amp; POWER Cabinet","AKTIVCO",
AK2026="AKTIVCO Coupure ENEO &amp; Baisse de tension","AKTIVCO GRID ONLY",
AK2026="Coupure ENEO &amp; Baisse de tension","IHS GRID ONLY",
AK2026="Defaut GE &amp; POWER Cabinet","IHS",
AK2026="Sharing","Partners",
AK2026="Sites strategiques &amp; DataCenter","SST &amp; DC",
AK2026="Exclu","Exclu",
AK2026="SAT","SAT",
AK2026="SPARE-ISSUE","SPARE-ISSUE",
AK2026="Fiber CAmtel","TRANS_FO_CAMTEL",
AK2026="Fiber AOF","Fiber AOF",
AK2026="Projet OCM (HUAWEI)","TRAVAUX-HUAWEI",
AK2026="Projet OCM (NOKIA)","TRAVAUX-NOKIA",
AK2026="ACCESS-ISSUE","ACCESS-ISSUE",
AK2026="Projet OCM (ZTE, NOKIA, autres projets)","TRAVAUX OCM",
AK2026="No root CAuse","No root cause",
AK2026="ODU HS","PDH",
AK2026="IP &amp; VLAN","PDH",
AK2026="Warehouse HUAWEI","SPARE-ISSUE",
AK2026="SPARE-HS","SPARE-ISSUE",
AK2026="Power Telco","BSS",AK2026="no impacts","no impacts"
),"")</f>
        <v>No root cause</v>
      </c>
      <c r="AJ2026" s="56" t="str" cm="1">
        <f t="array" ref="AJ2026">IFERROR(_xlfn.IFS(
AK2026="MPR ISSUE","TX ISSUE",
AK2026="BSS Hardware Issue","RAN ISSUE",
AK2026="Sites strategiques, MLL, Pylone, etc.","ENVTECH",
AK2026="AKTIVCO DEFAUT GE &amp; POWER Cabinet","POWER ISSUE",
AK2026="AKTIVCO Coupure ENEO &amp; Baisse de tension","POWER ISSUE",
AK2026="Coupure ENEO &amp; Baisse de tension","POWER ISSUE",
AK2026="Defaut GE &amp; POWER Cabinet","POWER ISSUE",
AK2026="Sharing","POWER ISSUE",
AK2026="Sites strategiques &amp; DataCenter","POWER ISSUE",
AK2026="Exclu","Exclu",
AK2026="SAT","TX ISSUE",
AK2026="SPARE-ISSUE","SPARE-ISSUE",
AK2026="Fiber CAmtel","TX ISSUE",
AK2026="Fiber AOF","TX ISSUE",
AK2026="Projet OCM (HUAWEI)","TRAVAUX-HUAWEI",
AK2026="Projet OCM (NOKIA)","TRAVAUX -NOKIA",
AK2026="ACCESS-ISSUE","ACCESS-ISSUE",
AK2026="Projet OCM (ZTE, NOKIA, autres projets)","TRAVAUX OCM",
AK2026="No root CAuse","No root cause",
AK2026="ODU HS","TX ISSUE",
AK2026="IP &amp; VLAN","TX ISSUE",
AK2026="Warehouse HUAWEI","SPARE-ISSUE",
AK2026="SPARE-HS","SPARE-ISSUE",
AK2026="Power Telco","RAN ISSUE",AK2026="no impacts","no impacts"
),"")</f>
        <v>No root cause</v>
      </c>
      <c r="AK2026" s="81" t="s">
        <v>5620</v>
      </c>
      <c r="AL2026" s="56" t="str" cm="1">
        <f t="array" ref="AL2026">IFERROR(_xlfn.IFS(
AK2026="MPR ISSUE","ACTIVE",
AK2026="BSS Hardware Issue","ACTIVE",
AK2026="Sites strategiques, MLL, Pylone, etc.","PASSIVE",
AK2026="AKTIVCO DEFAUT GE &amp; POWER Cabinet","PASSIVE",
AK2026="AKTIVCO Coupure ENEO &amp; Baisse de tension","PASSIVE",
AK2026="Coupure ENEO &amp; Baisse de tension","PASSIVE",
AK2026="Defaut GE &amp; POWER Cabinet","PASSIVE",
AK2026="Sharing","PASSIVE",
AK2026="Sites strategiques &amp; DataCenter","PASSIVE",
AK2026="Exclu","Exclu",
AK2026="SAT","ACTIVE",
AK2026="SPARE-ISSUE","SPARE-ISSUE",
AK2026="Fiber CAmtel","ACTIVE",
AK2026="Fiber AOF","ACTIVE",
AK2026="Projet OCM (HUAWEI)","PLANNED WORKS",
AK2026="Projet OCM (NOKIA)","PLANNED WORKS",
AK2026="ACCESS-ISSUE","ACCESS-ISSUE",
AK2026="Projet OCM (ZTE, NOKIA, autres projets)","PLANNED WORKS",
AK2026="No root CAuse","No root cause",
AK2026="ODU HS","ACTIVE",
AK2026="IP &amp; VLAN","ACTIVE",
AK2026="Warehouse HUAWEI","SPARE-ISSUE",
AK2026="SPARE-HS","SPARE-ISSUE",
AK2026="Power Telco","ACTIVE", AK2026="no impacts","no impacts"
),"")</f>
        <v>No root cause</v>
      </c>
      <c r="AM2026" s="108" t="s">
        <v>5537</v>
      </c>
      <c r="AN2026" s="117" t="s">
        <v>1021</v>
      </c>
      <c r="AP2026" s="23" t="s">
        <v>5537</v>
      </c>
      <c r="AQ2026" s="23" t="s">
        <v>5537</v>
      </c>
      <c r="AR2026" s="7"/>
      <c r="AS2026" s="6"/>
      <c r="AT2026" s="7"/>
      <c r="AU2026" s="3" t="s">
        <v>5537</v>
      </c>
      <c r="AV2026" s="24" t="s">
        <v>5537</v>
      </c>
      <c r="AW2026" s="24" t="s">
        <v>5537</v>
      </c>
      <c r="AX2026" s="24" t="s">
        <v>5537</v>
      </c>
      <c r="AY2026" s="24" t="s">
        <v>5537</v>
      </c>
      <c r="AZ2026" s="24" t="s">
        <v>5537</v>
      </c>
      <c r="BA2026" s="24" t="s">
        <v>5537</v>
      </c>
      <c r="BB2026" s="24" t="s">
        <v>5537</v>
      </c>
      <c r="BC2026" s="24" t="s">
        <v>5537</v>
      </c>
      <c r="BD2026" s="24" t="s">
        <v>5537</v>
      </c>
      <c r="BE2026" s="24" t="s">
        <v>5537</v>
      </c>
      <c r="BF2026" s="24" t="s">
        <v>5537</v>
      </c>
      <c r="BG2026" s="24" t="s">
        <v>5537</v>
      </c>
      <c r="BH2026" s="24" t="s">
        <v>5537</v>
      </c>
      <c r="BI2026" s="9" t="s">
        <v>5537</v>
      </c>
      <c r="BJ2026" s="14"/>
      <c r="BK2026" s="14" t="s">
        <v>5537</v>
      </c>
      <c r="BL2026" s="14" t="str">
        <f>_xlfn.XLOOKUP(B2026,'[4]cell downs 18042026 17h'!$B:$B,'[4]cell downs 18042026 17h'!$B:$B,"")</f>
        <v/>
      </c>
      <c r="BM2026" s="14" t="str">
        <f>_xlfn.XLOOKUP(B2026,'[5]Cells Huawei 19042026 15h'!$B:$B,'[5]Cells Huawei 19042026 15h'!$B:$B,"")</f>
        <v/>
      </c>
      <c r="BN2026" s="9" t="str">
        <f>_xlfn.XLOOKUP(B2026,'[6]cells down 19042026 9H40'!$B:$B,'[6]cells down 19042026 9H40'!$B:$B,"")</f>
        <v/>
      </c>
      <c r="BO2026" s="9" t="s">
        <v>5537</v>
      </c>
      <c r="BP2026" s="9" t="s">
        <v>5537</v>
      </c>
    </row>
    <row r="2027" spans="1:68" s="9" customFormat="1" x14ac:dyDescent="0.35">
      <c r="A2027" s="1" t="s">
        <v>4661</v>
      </c>
      <c r="B2027" s="8" t="s">
        <v>4662</v>
      </c>
      <c r="C2027" s="3" t="str">
        <f>_xlfn.XLOOKUP(B2027,'[1]daily break down'!$D:$D,'[1]daily break down'!$E:$E,"")</f>
        <v>CENTRE</v>
      </c>
      <c r="D2027" s="1" t="s">
        <v>21</v>
      </c>
      <c r="E2027" s="1" t="s">
        <v>987</v>
      </c>
      <c r="F2027" s="3" t="s">
        <v>37</v>
      </c>
      <c r="G2027" s="1" t="s">
        <v>1577</v>
      </c>
      <c r="H2027" s="40" t="str">
        <f>_xlfn.XLOOKUP(B2027,[2]CALCULATION!$B:$B,[2]CALCULATION!$H:$H,"")</f>
        <v>NOKIA</v>
      </c>
      <c r="I2027" s="34">
        <v>0</v>
      </c>
      <c r="J2027" s="34">
        <v>0</v>
      </c>
      <c r="K2027" s="34">
        <v>0</v>
      </c>
      <c r="L2027" s="34">
        <v>0</v>
      </c>
      <c r="M2027" s="34">
        <v>0</v>
      </c>
      <c r="N2027" s="34">
        <v>0</v>
      </c>
      <c r="O2027" s="34">
        <v>0</v>
      </c>
      <c r="P2027" s="34">
        <v>0</v>
      </c>
      <c r="Q2027" s="34">
        <v>0</v>
      </c>
      <c r="R2027" s="34">
        <v>0</v>
      </c>
      <c r="S2027" s="109">
        <v>0</v>
      </c>
      <c r="T2027" s="109">
        <f>_xlfn.XLOOKUP(B2027,'[3]Nur des jours'!$B:$B,'[3]Nur des jours'!$U:$U,"")</f>
        <v>0</v>
      </c>
      <c r="U2027" s="109">
        <v>0</v>
      </c>
      <c r="V2027" s="109">
        <v>0</v>
      </c>
      <c r="W2027" s="109">
        <v>0</v>
      </c>
      <c r="X2027" s="109">
        <v>0</v>
      </c>
      <c r="Y2027" s="109">
        <v>0</v>
      </c>
      <c r="Z2027" s="109">
        <v>0</v>
      </c>
      <c r="AA2027" s="109">
        <v>0</v>
      </c>
      <c r="AB2027" s="109">
        <v>0</v>
      </c>
      <c r="AC2027" s="109">
        <v>0</v>
      </c>
      <c r="AD2027" s="109">
        <v>0</v>
      </c>
      <c r="AE2027" s="109">
        <v>0</v>
      </c>
      <c r="AF2027" s="109">
        <v>0</v>
      </c>
      <c r="AG2027" s="57" t="str">
        <f>_xlfn.XLOOKUP(B2027,[3]CALCULATION!$B:$B,[3]CALCULATION!$M:$M,"")</f>
        <v>Operationnel</v>
      </c>
      <c r="AH2027" s="57"/>
      <c r="AI2027" s="56" t="str" cm="1">
        <f t="array" ref="AI2027">IFERROR(_xlfn.IFS(
AK2027="MPR ISSUE","PDH",
AK2027="BSS Hardware Issue","BSS",
AK2027="Sites strategiques, MLL, Pylone, etc.","ENVTECH",
AK2027="AKTIVCO DEFAUT GE &amp; POWER Cabinet","AKTIVCO",
AK2027="AKTIVCO Coupure ENEO &amp; Baisse de tension","AKTIVCO GRID ONLY",
AK2027="Coupure ENEO &amp; Baisse de tension","IHS GRID ONLY",
AK2027="Defaut GE &amp; POWER Cabinet","IHS",
AK2027="Sharing","Partners",
AK2027="Sites strategiques &amp; DataCenter","SST &amp; DC",
AK2027="Exclu","Exclu",
AK2027="SAT","SAT",
AK2027="SPARE-ISSUE","SPARE-ISSUE",
AK2027="Fiber CAmtel","TRANS_FO_CAMTEL",
AK2027="Fiber AOF","Fiber AOF",
AK2027="Projet OCM (HUAWEI)","TRAVAUX-HUAWEI",
AK2027="Projet OCM (NOKIA)","TRAVAUX-NOKIA",
AK2027="ACCESS-ISSUE","ACCESS-ISSUE",
AK2027="Projet OCM (ZTE, NOKIA, autres projets)","TRAVAUX OCM",
AK2027="No root CAuse","No root cause",
AK2027="ODU HS","PDH",
AK2027="IP &amp; VLAN","PDH",
AK2027="Warehouse HUAWEI","SPARE-ISSUE",
AK2027="SPARE-HS","SPARE-ISSUE",
AK2027="Power Telco","BSS",AK2027="no impacts","no impacts"
),"")</f>
        <v>No root cause</v>
      </c>
      <c r="AJ2027" s="56" t="str" cm="1">
        <f t="array" ref="AJ2027">IFERROR(_xlfn.IFS(
AK2027="MPR ISSUE","TX ISSUE",
AK2027="BSS Hardware Issue","RAN ISSUE",
AK2027="Sites strategiques, MLL, Pylone, etc.","ENVTECH",
AK2027="AKTIVCO DEFAUT GE &amp; POWER Cabinet","POWER ISSUE",
AK2027="AKTIVCO Coupure ENEO &amp; Baisse de tension","POWER ISSUE",
AK2027="Coupure ENEO &amp; Baisse de tension","POWER ISSUE",
AK2027="Defaut GE &amp; POWER Cabinet","POWER ISSUE",
AK2027="Sharing","POWER ISSUE",
AK2027="Sites strategiques &amp; DataCenter","POWER ISSUE",
AK2027="Exclu","Exclu",
AK2027="SAT","TX ISSUE",
AK2027="SPARE-ISSUE","SPARE-ISSUE",
AK2027="Fiber CAmtel","TX ISSUE",
AK2027="Fiber AOF","TX ISSUE",
AK2027="Projet OCM (HUAWEI)","TRAVAUX-HUAWEI",
AK2027="Projet OCM (NOKIA)","TRAVAUX -NOKIA",
AK2027="ACCESS-ISSUE","ACCESS-ISSUE",
AK2027="Projet OCM (ZTE, NOKIA, autres projets)","TRAVAUX OCM",
AK2027="No root CAuse","No root cause",
AK2027="ODU HS","TX ISSUE",
AK2027="IP &amp; VLAN","TX ISSUE",
AK2027="Warehouse HUAWEI","SPARE-ISSUE",
AK2027="SPARE-HS","SPARE-ISSUE",
AK2027="Power Telco","RAN ISSUE",AK2027="no impacts","no impacts"
),"")</f>
        <v>No root cause</v>
      </c>
      <c r="AK2027" s="81" t="s">
        <v>5620</v>
      </c>
      <c r="AL2027" s="56" t="str" cm="1">
        <f t="array" ref="AL2027">IFERROR(_xlfn.IFS(
AK2027="MPR ISSUE","ACTIVE",
AK2027="BSS Hardware Issue","ACTIVE",
AK2027="Sites strategiques, MLL, Pylone, etc.","PASSIVE",
AK2027="AKTIVCO DEFAUT GE &amp; POWER Cabinet","PASSIVE",
AK2027="AKTIVCO Coupure ENEO &amp; Baisse de tension","PASSIVE",
AK2027="Coupure ENEO &amp; Baisse de tension","PASSIVE",
AK2027="Defaut GE &amp; POWER Cabinet","PASSIVE",
AK2027="Sharing","PASSIVE",
AK2027="Sites strategiques &amp; DataCenter","PASSIVE",
AK2027="Exclu","Exclu",
AK2027="SAT","ACTIVE",
AK2027="SPARE-ISSUE","SPARE-ISSUE",
AK2027="Fiber CAmtel","ACTIVE",
AK2027="Fiber AOF","ACTIVE",
AK2027="Projet OCM (HUAWEI)","PLANNED WORKS",
AK2027="Projet OCM (NOKIA)","PLANNED WORKS",
AK2027="ACCESS-ISSUE","ACCESS-ISSUE",
AK2027="Projet OCM (ZTE, NOKIA, autres projets)","PLANNED WORKS",
AK2027="No root CAuse","No root cause",
AK2027="ODU HS","ACTIVE",
AK2027="IP &amp; VLAN","ACTIVE",
AK2027="Warehouse HUAWEI","SPARE-ISSUE",
AK2027="SPARE-HS","SPARE-ISSUE",
AK2027="Power Telco","ACTIVE", AK2027="no impacts","no impacts"
),"")</f>
        <v>No root cause</v>
      </c>
      <c r="AM2027" s="108" t="s">
        <v>5537</v>
      </c>
      <c r="AN2027" s="117" t="s">
        <v>4662</v>
      </c>
      <c r="AP2027" s="23" t="s">
        <v>5537</v>
      </c>
      <c r="AQ2027" s="23" t="s">
        <v>5537</v>
      </c>
      <c r="AR2027" s="7"/>
      <c r="AS2027" s="6"/>
      <c r="AT2027" s="7"/>
      <c r="AU2027" s="3" t="s">
        <v>5537</v>
      </c>
      <c r="AV2027" s="24" t="s">
        <v>5537</v>
      </c>
      <c r="AW2027" s="24" t="s">
        <v>5537</v>
      </c>
      <c r="AX2027" s="24" t="s">
        <v>5537</v>
      </c>
      <c r="AY2027" s="24" t="s">
        <v>5537</v>
      </c>
      <c r="AZ2027" s="24" t="s">
        <v>5537</v>
      </c>
      <c r="BA2027" s="24" t="s">
        <v>5537</v>
      </c>
      <c r="BB2027" s="24" t="s">
        <v>5537</v>
      </c>
      <c r="BC2027" s="24" t="s">
        <v>5537</v>
      </c>
      <c r="BD2027" s="24" t="s">
        <v>5537</v>
      </c>
      <c r="BE2027" s="24" t="s">
        <v>5537</v>
      </c>
      <c r="BF2027" s="24" t="s">
        <v>5537</v>
      </c>
      <c r="BG2027" s="24" t="s">
        <v>5537</v>
      </c>
      <c r="BH2027" s="24" t="s">
        <v>5537</v>
      </c>
      <c r="BI2027" s="9" t="s">
        <v>5537</v>
      </c>
      <c r="BJ2027" s="14"/>
      <c r="BK2027" s="14" t="s">
        <v>5537</v>
      </c>
      <c r="BL2027" s="14" t="str">
        <f>_xlfn.XLOOKUP(B2027,'[4]cell downs 18042026 17h'!$B:$B,'[4]cell downs 18042026 17h'!$B:$B,"")</f>
        <v/>
      </c>
      <c r="BM2027" s="14" t="str">
        <f>_xlfn.XLOOKUP(B2027,'[5]Cells Huawei 19042026 15h'!$B:$B,'[5]Cells Huawei 19042026 15h'!$B:$B,"")</f>
        <v/>
      </c>
      <c r="BN2027" s="9" t="str">
        <f>_xlfn.XLOOKUP(B2027,'[6]cells down 19042026 9H40'!$B:$B,'[6]cells down 19042026 9H40'!$B:$B,"")</f>
        <v/>
      </c>
      <c r="BO2027" s="9" t="s">
        <v>5537</v>
      </c>
      <c r="BP2027" s="9" t="s">
        <v>594</v>
      </c>
    </row>
    <row r="2028" spans="1:68" s="9" customFormat="1" ht="38.5" customHeight="1" x14ac:dyDescent="0.35">
      <c r="A2028" s="1" t="s">
        <v>3508</v>
      </c>
      <c r="B2028" s="8" t="s">
        <v>3509</v>
      </c>
      <c r="C2028" s="3" t="str">
        <f>_xlfn.XLOOKUP(B2028,'[1]daily break down'!$D:$D,'[1]daily break down'!$E:$E,"")</f>
        <v>LITTORAL</v>
      </c>
      <c r="D2028" s="1" t="s">
        <v>11</v>
      </c>
      <c r="E2028" s="1" t="s">
        <v>12</v>
      </c>
      <c r="F2028" s="3" t="s">
        <v>31</v>
      </c>
      <c r="G2028" s="1" t="s">
        <v>3510</v>
      </c>
      <c r="H2028" s="41" t="str">
        <f>_xlfn.XLOOKUP(B2028,[2]CALCULATION!$B:$B,[2]CALCULATION!$H:$H,"")</f>
        <v>ZTE</v>
      </c>
      <c r="I2028" s="34">
        <v>0</v>
      </c>
      <c r="J2028" s="34">
        <v>0</v>
      </c>
      <c r="K2028" s="34">
        <v>0</v>
      </c>
      <c r="L2028" s="34">
        <v>0</v>
      </c>
      <c r="M2028" s="34">
        <v>0</v>
      </c>
      <c r="N2028" s="34">
        <v>0</v>
      </c>
      <c r="O2028" s="34">
        <v>0</v>
      </c>
      <c r="P2028" s="34">
        <v>0</v>
      </c>
      <c r="Q2028" s="34">
        <v>0</v>
      </c>
      <c r="R2028" s="34">
        <v>0</v>
      </c>
      <c r="S2028" s="109">
        <v>0</v>
      </c>
      <c r="T2028" s="109">
        <f>_xlfn.XLOOKUP(B2028,'[3]Nur des jours'!$B:$B,'[3]Nur des jours'!$U:$U,"")</f>
        <v>0</v>
      </c>
      <c r="U2028" s="109">
        <v>0</v>
      </c>
      <c r="V2028" s="109">
        <v>0</v>
      </c>
      <c r="W2028" s="109">
        <v>0</v>
      </c>
      <c r="X2028" s="109">
        <v>0</v>
      </c>
      <c r="Y2028" s="109">
        <v>0</v>
      </c>
      <c r="Z2028" s="109">
        <v>0</v>
      </c>
      <c r="AA2028" s="109">
        <v>0</v>
      </c>
      <c r="AB2028" s="109">
        <v>0</v>
      </c>
      <c r="AC2028" s="109">
        <v>0</v>
      </c>
      <c r="AD2028" s="109">
        <v>0</v>
      </c>
      <c r="AE2028" s="109">
        <v>0</v>
      </c>
      <c r="AF2028" s="109">
        <v>0</v>
      </c>
      <c r="AG2028" s="57" t="str">
        <f>_xlfn.XLOOKUP(B2028,[3]CALCULATION!$B:$B,[3]CALCULATION!$M:$M,"")</f>
        <v>Operationnel</v>
      </c>
      <c r="AH2028" s="57"/>
      <c r="AI2028" s="56" t="str" cm="1">
        <f t="array" ref="AI2028">IFERROR(_xlfn.IFS(
AK2028="MPR ISSUE","PDH",
AK2028="BSS Hardware Issue","BSS",
AK2028="Sites strategiques, MLL, Pylone, etc.","ENVTECH",
AK2028="AKTIVCO DEFAUT GE &amp; POWER Cabinet","AKTIVCO",
AK2028="AKTIVCO Coupure ENEO &amp; Baisse de tension","AKTIVCO GRID ONLY",
AK2028="Coupure ENEO &amp; Baisse de tension","IHS GRID ONLY",
AK2028="Defaut GE &amp; POWER Cabinet","IHS",
AK2028="Sharing","Partners",
AK2028="Sites strategiques &amp; DataCenter","SST &amp; DC",
AK2028="Exclu","Exclu",
AK2028="SAT","SAT",
AK2028="SPARE-ISSUE","SPARE-ISSUE",
AK2028="Fiber CAmtel","TRANS_FO_CAMTEL",
AK2028="Fiber AOF","Fiber AOF",
AK2028="Projet OCM (HUAWEI)","TRAVAUX-HUAWEI",
AK2028="Projet OCM (NOKIA)","TRAVAUX-NOKIA",
AK2028="ACCESS-ISSUE","ACCESS-ISSUE",
AK2028="Projet OCM (ZTE, NOKIA, autres projets)","TRAVAUX OCM",
AK2028="No root CAuse","No root cause",
AK2028="ODU HS","PDH",
AK2028="IP &amp; VLAN","PDH",
AK2028="Warehouse HUAWEI","SPARE-ISSUE",
AK2028="SPARE-HS","SPARE-ISSUE",
AK2028="Power Telco","BSS",AK2028="no impacts","no impacts"
),"")</f>
        <v>No root cause</v>
      </c>
      <c r="AJ2028" s="56" t="str" cm="1">
        <f t="array" ref="AJ2028">IFERROR(_xlfn.IFS(
AK2028="MPR ISSUE","TX ISSUE",
AK2028="BSS Hardware Issue","RAN ISSUE",
AK2028="Sites strategiques, MLL, Pylone, etc.","ENVTECH",
AK2028="AKTIVCO DEFAUT GE &amp; POWER Cabinet","POWER ISSUE",
AK2028="AKTIVCO Coupure ENEO &amp; Baisse de tension","POWER ISSUE",
AK2028="Coupure ENEO &amp; Baisse de tension","POWER ISSUE",
AK2028="Defaut GE &amp; POWER Cabinet","POWER ISSUE",
AK2028="Sharing","POWER ISSUE",
AK2028="Sites strategiques &amp; DataCenter","POWER ISSUE",
AK2028="Exclu","Exclu",
AK2028="SAT","TX ISSUE",
AK2028="SPARE-ISSUE","SPARE-ISSUE",
AK2028="Fiber CAmtel","TX ISSUE",
AK2028="Fiber AOF","TX ISSUE",
AK2028="Projet OCM (HUAWEI)","TRAVAUX-HUAWEI",
AK2028="Projet OCM (NOKIA)","TRAVAUX -NOKIA",
AK2028="ACCESS-ISSUE","ACCESS-ISSUE",
AK2028="Projet OCM (ZTE, NOKIA, autres projets)","TRAVAUX OCM",
AK2028="No root CAuse","No root cause",
AK2028="ODU HS","TX ISSUE",
AK2028="IP &amp; VLAN","TX ISSUE",
AK2028="Warehouse HUAWEI","SPARE-ISSUE",
AK2028="SPARE-HS","SPARE-ISSUE",
AK2028="Power Telco","RAN ISSUE",AK2028="no impacts","no impacts"
),"")</f>
        <v>No root cause</v>
      </c>
      <c r="AK2028" s="81" t="s">
        <v>5620</v>
      </c>
      <c r="AL2028" s="56" t="str" cm="1">
        <f t="array" ref="AL2028">IFERROR(_xlfn.IFS(
AK2028="MPR ISSUE","ACTIVE",
AK2028="BSS Hardware Issue","ACTIVE",
AK2028="Sites strategiques, MLL, Pylone, etc.","PASSIVE",
AK2028="AKTIVCO DEFAUT GE &amp; POWER Cabinet","PASSIVE",
AK2028="AKTIVCO Coupure ENEO &amp; Baisse de tension","PASSIVE",
AK2028="Coupure ENEO &amp; Baisse de tension","PASSIVE",
AK2028="Defaut GE &amp; POWER Cabinet","PASSIVE",
AK2028="Sharing","PASSIVE",
AK2028="Sites strategiques &amp; DataCenter","PASSIVE",
AK2028="Exclu","Exclu",
AK2028="SAT","ACTIVE",
AK2028="SPARE-ISSUE","SPARE-ISSUE",
AK2028="Fiber CAmtel","ACTIVE",
AK2028="Fiber AOF","ACTIVE",
AK2028="Projet OCM (HUAWEI)","PLANNED WORKS",
AK2028="Projet OCM (NOKIA)","PLANNED WORKS",
AK2028="ACCESS-ISSUE","ACCESS-ISSUE",
AK2028="Projet OCM (ZTE, NOKIA, autres projets)","PLANNED WORKS",
AK2028="No root CAuse","No root cause",
AK2028="ODU HS","ACTIVE",
AK2028="IP &amp; VLAN","ACTIVE",
AK2028="Warehouse HUAWEI","SPARE-ISSUE",
AK2028="SPARE-HS","SPARE-ISSUE",
AK2028="Power Telco","ACTIVE", AK2028="no impacts","no impacts"
),"")</f>
        <v>No root cause</v>
      </c>
      <c r="AM2028" s="108" t="s">
        <v>6030</v>
      </c>
      <c r="AN2028" s="117" t="s">
        <v>3509</v>
      </c>
      <c r="AP2028" s="23" t="s">
        <v>5537</v>
      </c>
      <c r="AQ2028" s="23" t="s">
        <v>5537</v>
      </c>
      <c r="AR2028" s="7"/>
      <c r="AS2028" s="6"/>
      <c r="AT2028" s="7"/>
      <c r="AU2028" s="3" t="s">
        <v>5537</v>
      </c>
      <c r="AV2028" s="24" t="s">
        <v>5537</v>
      </c>
      <c r="AW2028" s="24" t="s">
        <v>5537</v>
      </c>
      <c r="AX2028" s="24" t="s">
        <v>5537</v>
      </c>
      <c r="AY2028" s="24" t="s">
        <v>5537</v>
      </c>
      <c r="AZ2028" s="24" t="s">
        <v>5537</v>
      </c>
      <c r="BA2028" s="24" t="s">
        <v>6030</v>
      </c>
      <c r="BB2028" s="24" t="s">
        <v>5537</v>
      </c>
      <c r="BC2028" s="24" t="s">
        <v>5537</v>
      </c>
      <c r="BD2028" s="24" t="s">
        <v>5537</v>
      </c>
      <c r="BE2028" s="24" t="s">
        <v>5537</v>
      </c>
      <c r="BF2028" s="24" t="s">
        <v>5537</v>
      </c>
      <c r="BG2028" s="24" t="s">
        <v>5537</v>
      </c>
      <c r="BH2028" s="24" t="s">
        <v>5537</v>
      </c>
      <c r="BI2028" s="9" t="s">
        <v>5537</v>
      </c>
      <c r="BJ2028" s="14"/>
      <c r="BK2028" s="14" t="s">
        <v>5537</v>
      </c>
      <c r="BL2028" s="14" t="str">
        <f>_xlfn.XLOOKUP(B2028,'[4]cell downs 18042026 17h'!$B:$B,'[4]cell downs 18042026 17h'!$B:$B,"")</f>
        <v/>
      </c>
      <c r="BM2028" s="14" t="str">
        <f>_xlfn.XLOOKUP(B2028,'[5]Cells Huawei 19042026 15h'!$B:$B,'[5]Cells Huawei 19042026 15h'!$B:$B,"")</f>
        <v/>
      </c>
      <c r="BN2028" s="9" t="str">
        <f>_xlfn.XLOOKUP(B2028,'[6]cells down 19042026 9H40'!$B:$B,'[6]cells down 19042026 9H40'!$B:$B,"")</f>
        <v/>
      </c>
      <c r="BO2028" s="9" t="s">
        <v>5537</v>
      </c>
      <c r="BP2028" s="9" t="s">
        <v>12</v>
      </c>
    </row>
    <row r="2029" spans="1:68" s="9" customFormat="1" x14ac:dyDescent="0.35">
      <c r="A2029" s="1" t="s">
        <v>4566</v>
      </c>
      <c r="B2029" s="8" t="s">
        <v>4567</v>
      </c>
      <c r="C2029" s="3" t="str">
        <f>_xlfn.XLOOKUP(B2029,'[1]daily break down'!$D:$D,'[1]daily break down'!$E:$E,"")</f>
        <v>CENTRE</v>
      </c>
      <c r="D2029" s="1" t="s">
        <v>11</v>
      </c>
      <c r="E2029" s="1" t="s">
        <v>96</v>
      </c>
      <c r="F2029" s="3" t="s">
        <v>37</v>
      </c>
      <c r="G2029" s="1" t="s">
        <v>4568</v>
      </c>
      <c r="H2029" s="41" t="str">
        <f>_xlfn.XLOOKUP(B2029,[2]CALCULATION!$B:$B,[2]CALCULATION!$H:$H,"")</f>
        <v>ZTE</v>
      </c>
      <c r="I2029" s="34">
        <v>0</v>
      </c>
      <c r="J2029" s="34">
        <v>0</v>
      </c>
      <c r="K2029" s="34">
        <v>0</v>
      </c>
      <c r="L2029" s="34">
        <v>0</v>
      </c>
      <c r="M2029" s="34">
        <v>0</v>
      </c>
      <c r="N2029" s="34">
        <v>0</v>
      </c>
      <c r="O2029" s="34">
        <v>0</v>
      </c>
      <c r="P2029" s="34">
        <v>0</v>
      </c>
      <c r="Q2029" s="34">
        <v>0</v>
      </c>
      <c r="R2029" s="34">
        <v>0</v>
      </c>
      <c r="S2029" s="109">
        <v>0</v>
      </c>
      <c r="T2029" s="109">
        <f>_xlfn.XLOOKUP(B2029,'[3]Nur des jours'!$B:$B,'[3]Nur des jours'!$U:$U,"")</f>
        <v>0</v>
      </c>
      <c r="U2029" s="109">
        <v>0</v>
      </c>
      <c r="V2029" s="109">
        <v>0</v>
      </c>
      <c r="W2029" s="109">
        <v>0</v>
      </c>
      <c r="X2029" s="109">
        <v>0</v>
      </c>
      <c r="Y2029" s="109">
        <v>0</v>
      </c>
      <c r="Z2029" s="109">
        <v>0</v>
      </c>
      <c r="AA2029" s="109">
        <v>0</v>
      </c>
      <c r="AB2029" s="109">
        <v>0</v>
      </c>
      <c r="AC2029" s="109">
        <v>0</v>
      </c>
      <c r="AD2029" s="109">
        <v>0</v>
      </c>
      <c r="AE2029" s="109">
        <v>0</v>
      </c>
      <c r="AF2029" s="109">
        <v>0</v>
      </c>
      <c r="AG2029" s="57" t="str">
        <f>_xlfn.XLOOKUP(B2029,[3]CALCULATION!$B:$B,[3]CALCULATION!$M:$M,"")</f>
        <v>Operationnel</v>
      </c>
      <c r="AH2029" s="57"/>
      <c r="AI2029" s="56" t="str" cm="1">
        <f t="array" ref="AI2029">IFERROR(_xlfn.IFS(
AK2029="MPR ISSUE","PDH",
AK2029="BSS Hardware Issue","BSS",
AK2029="Sites strategiques, MLL, Pylone, etc.","ENVTECH",
AK2029="AKTIVCO DEFAUT GE &amp; POWER Cabinet","AKTIVCO",
AK2029="AKTIVCO Coupure ENEO &amp; Baisse de tension","AKTIVCO GRID ONLY",
AK2029="Coupure ENEO &amp; Baisse de tension","IHS GRID ONLY",
AK2029="Defaut GE &amp; POWER Cabinet","IHS",
AK2029="Sharing","Partners",
AK2029="Sites strategiques &amp; DataCenter","SST &amp; DC",
AK2029="Exclu","Exclu",
AK2029="SAT","SAT",
AK2029="SPARE-ISSUE","SPARE-ISSUE",
AK2029="Fiber CAmtel","TRANS_FO_CAMTEL",
AK2029="Fiber AOF","Fiber AOF",
AK2029="Projet OCM (HUAWEI)","TRAVAUX-HUAWEI",
AK2029="Projet OCM (NOKIA)","TRAVAUX-NOKIA",
AK2029="ACCESS-ISSUE","ACCESS-ISSUE",
AK2029="Projet OCM (ZTE, NOKIA, autres projets)","TRAVAUX OCM",
AK2029="No root CAuse","No root cause",
AK2029="ODU HS","PDH",
AK2029="IP &amp; VLAN","PDH",
AK2029="Warehouse HUAWEI","SPARE-ISSUE",
AK2029="SPARE-HS","SPARE-ISSUE",
AK2029="Power Telco","BSS",AK2029="no impacts","no impacts"
),"")</f>
        <v>No root cause</v>
      </c>
      <c r="AJ2029" s="56" t="str" cm="1">
        <f t="array" ref="AJ2029">IFERROR(_xlfn.IFS(
AK2029="MPR ISSUE","TX ISSUE",
AK2029="BSS Hardware Issue","RAN ISSUE",
AK2029="Sites strategiques, MLL, Pylone, etc.","ENVTECH",
AK2029="AKTIVCO DEFAUT GE &amp; POWER Cabinet","POWER ISSUE",
AK2029="AKTIVCO Coupure ENEO &amp; Baisse de tension","POWER ISSUE",
AK2029="Coupure ENEO &amp; Baisse de tension","POWER ISSUE",
AK2029="Defaut GE &amp; POWER Cabinet","POWER ISSUE",
AK2029="Sharing","POWER ISSUE",
AK2029="Sites strategiques &amp; DataCenter","POWER ISSUE",
AK2029="Exclu","Exclu",
AK2029="SAT","TX ISSUE",
AK2029="SPARE-ISSUE","SPARE-ISSUE",
AK2029="Fiber CAmtel","TX ISSUE",
AK2029="Fiber AOF","TX ISSUE",
AK2029="Projet OCM (HUAWEI)","TRAVAUX-HUAWEI",
AK2029="Projet OCM (NOKIA)","TRAVAUX -NOKIA",
AK2029="ACCESS-ISSUE","ACCESS-ISSUE",
AK2029="Projet OCM (ZTE, NOKIA, autres projets)","TRAVAUX OCM",
AK2029="No root CAuse","No root cause",
AK2029="ODU HS","TX ISSUE",
AK2029="IP &amp; VLAN","TX ISSUE",
AK2029="Warehouse HUAWEI","SPARE-ISSUE",
AK2029="SPARE-HS","SPARE-ISSUE",
AK2029="Power Telco","RAN ISSUE",AK2029="no impacts","no impacts"
),"")</f>
        <v>No root cause</v>
      </c>
      <c r="AK2029" s="81" t="s">
        <v>5620</v>
      </c>
      <c r="AL2029" s="56" t="str" cm="1">
        <f t="array" ref="AL2029">IFERROR(_xlfn.IFS(
AK2029="MPR ISSUE","ACTIVE",
AK2029="BSS Hardware Issue","ACTIVE",
AK2029="Sites strategiques, MLL, Pylone, etc.","PASSIVE",
AK2029="AKTIVCO DEFAUT GE &amp; POWER Cabinet","PASSIVE",
AK2029="AKTIVCO Coupure ENEO &amp; Baisse de tension","PASSIVE",
AK2029="Coupure ENEO &amp; Baisse de tension","PASSIVE",
AK2029="Defaut GE &amp; POWER Cabinet","PASSIVE",
AK2029="Sharing","PASSIVE",
AK2029="Sites strategiques &amp; DataCenter","PASSIVE",
AK2029="Exclu","Exclu",
AK2029="SAT","ACTIVE",
AK2029="SPARE-ISSUE","SPARE-ISSUE",
AK2029="Fiber CAmtel","ACTIVE",
AK2029="Fiber AOF","ACTIVE",
AK2029="Projet OCM (HUAWEI)","PLANNED WORKS",
AK2029="Projet OCM (NOKIA)","PLANNED WORKS",
AK2029="ACCESS-ISSUE","ACCESS-ISSUE",
AK2029="Projet OCM (ZTE, NOKIA, autres projets)","PLANNED WORKS",
AK2029="No root CAuse","No root cause",
AK2029="ODU HS","ACTIVE",
AK2029="IP &amp; VLAN","ACTIVE",
AK2029="Warehouse HUAWEI","SPARE-ISSUE",
AK2029="SPARE-HS","SPARE-ISSUE",
AK2029="Power Telco","ACTIVE", AK2029="no impacts","no impacts"
),"")</f>
        <v>No root cause</v>
      </c>
      <c r="AM2029" s="108" t="s">
        <v>5537</v>
      </c>
      <c r="AN2029" s="117" t="s">
        <v>4567</v>
      </c>
      <c r="AP2029" s="23" t="s">
        <v>5537</v>
      </c>
      <c r="AQ2029" s="23" t="s">
        <v>5537</v>
      </c>
      <c r="AR2029" s="7"/>
      <c r="AS2029" s="6"/>
      <c r="AT2029" s="7"/>
      <c r="AU2029" s="3" t="s">
        <v>5537</v>
      </c>
      <c r="AV2029" s="24" t="s">
        <v>5537</v>
      </c>
      <c r="AW2029" s="24" t="s">
        <v>5537</v>
      </c>
      <c r="AX2029" s="24" t="s">
        <v>5537</v>
      </c>
      <c r="AY2029" s="24" t="s">
        <v>5537</v>
      </c>
      <c r="AZ2029" s="24" t="s">
        <v>5537</v>
      </c>
      <c r="BA2029" s="24" t="s">
        <v>5537</v>
      </c>
      <c r="BB2029" s="24" t="s">
        <v>5537</v>
      </c>
      <c r="BC2029" s="24" t="s">
        <v>5537</v>
      </c>
      <c r="BD2029" s="24" t="s">
        <v>5537</v>
      </c>
      <c r="BE2029" s="24" t="s">
        <v>5537</v>
      </c>
      <c r="BF2029" s="24" t="s">
        <v>5537</v>
      </c>
      <c r="BG2029" s="24" t="s">
        <v>5537</v>
      </c>
      <c r="BH2029" s="24" t="s">
        <v>5537</v>
      </c>
      <c r="BI2029" s="9" t="s">
        <v>5537</v>
      </c>
      <c r="BJ2029" s="14"/>
      <c r="BK2029" s="14" t="s">
        <v>5537</v>
      </c>
      <c r="BL2029" s="14" t="str">
        <f>_xlfn.XLOOKUP(B2029,'[4]cell downs 18042026 17h'!$B:$B,'[4]cell downs 18042026 17h'!$B:$B,"")</f>
        <v/>
      </c>
      <c r="BM2029" s="14" t="str">
        <f>_xlfn.XLOOKUP(B2029,'[5]Cells Huawei 19042026 15h'!$B:$B,'[5]Cells Huawei 19042026 15h'!$B:$B,"")</f>
        <v/>
      </c>
      <c r="BN2029" s="9" t="str">
        <f>_xlfn.XLOOKUP(B2029,'[6]cells down 19042026 9H40'!$B:$B,'[6]cells down 19042026 9H40'!$B:$B,"")</f>
        <v/>
      </c>
      <c r="BO2029" s="9" t="s">
        <v>4567</v>
      </c>
      <c r="BP2029" s="9" t="s">
        <v>5537</v>
      </c>
    </row>
    <row r="2030" spans="1:68" s="9" customFormat="1" x14ac:dyDescent="0.35">
      <c r="A2030" s="1" t="s">
        <v>4384</v>
      </c>
      <c r="B2030" s="8" t="s">
        <v>4385</v>
      </c>
      <c r="C2030" s="3" t="str">
        <f>_xlfn.XLOOKUP(B2030,'[1]daily break down'!$D:$D,'[1]daily break down'!$E:$E,"")</f>
        <v>Yaounde</v>
      </c>
      <c r="D2030" s="1" t="s">
        <v>11</v>
      </c>
      <c r="E2030" s="1" t="s">
        <v>12</v>
      </c>
      <c r="F2030" s="3" t="s">
        <v>37</v>
      </c>
      <c r="G2030" s="1" t="s">
        <v>38</v>
      </c>
      <c r="H2030" s="41" t="str">
        <f>_xlfn.XLOOKUP(B2030,[2]CALCULATION!$B:$B,[2]CALCULATION!$H:$H,"")</f>
        <v>ZTE</v>
      </c>
      <c r="I2030" s="34">
        <v>0</v>
      </c>
      <c r="J2030" s="34">
        <v>0</v>
      </c>
      <c r="K2030" s="34">
        <v>0</v>
      </c>
      <c r="L2030" s="34">
        <v>0</v>
      </c>
      <c r="M2030" s="34">
        <v>0</v>
      </c>
      <c r="N2030" s="34">
        <v>0</v>
      </c>
      <c r="O2030" s="34">
        <v>0</v>
      </c>
      <c r="P2030" s="34">
        <v>0</v>
      </c>
      <c r="Q2030" s="34">
        <v>0</v>
      </c>
      <c r="R2030" s="34">
        <v>0</v>
      </c>
      <c r="S2030" s="109">
        <v>0</v>
      </c>
      <c r="T2030" s="109">
        <f>_xlfn.XLOOKUP(B2030,'[3]Nur des jours'!$B:$B,'[3]Nur des jours'!$U:$U,"")</f>
        <v>0</v>
      </c>
      <c r="U2030" s="109">
        <v>0</v>
      </c>
      <c r="V2030" s="109">
        <v>0</v>
      </c>
      <c r="W2030" s="109">
        <v>0</v>
      </c>
      <c r="X2030" s="109">
        <v>0</v>
      </c>
      <c r="Y2030" s="109">
        <v>0</v>
      </c>
      <c r="Z2030" s="109">
        <v>0</v>
      </c>
      <c r="AA2030" s="109">
        <v>0</v>
      </c>
      <c r="AB2030" s="109">
        <v>0</v>
      </c>
      <c r="AC2030" s="109">
        <v>0</v>
      </c>
      <c r="AD2030" s="109">
        <v>0</v>
      </c>
      <c r="AE2030" s="109">
        <v>0</v>
      </c>
      <c r="AF2030" s="109">
        <v>0</v>
      </c>
      <c r="AG2030" s="57" t="str">
        <f>_xlfn.XLOOKUP(B2030,[3]CALCULATION!$B:$B,[3]CALCULATION!$M:$M,"")</f>
        <v>Operationnel</v>
      </c>
      <c r="AH2030" s="57"/>
      <c r="AI2030" s="56" t="str" cm="1">
        <f t="array" ref="AI2030">IFERROR(_xlfn.IFS(
AK2030="MPR ISSUE","PDH",
AK2030="BSS Hardware Issue","BSS",
AK2030="Sites strategiques, MLL, Pylone, etc.","ENVTECH",
AK2030="AKTIVCO DEFAUT GE &amp; POWER Cabinet","AKTIVCO",
AK2030="AKTIVCO Coupure ENEO &amp; Baisse de tension","AKTIVCO GRID ONLY",
AK2030="Coupure ENEO &amp; Baisse de tension","IHS GRID ONLY",
AK2030="Defaut GE &amp; POWER Cabinet","IHS",
AK2030="Sharing","Partners",
AK2030="Sites strategiques &amp; DataCenter","SST &amp; DC",
AK2030="Exclu","Exclu",
AK2030="SAT","SAT",
AK2030="SPARE-ISSUE","SPARE-ISSUE",
AK2030="Fiber CAmtel","TRANS_FO_CAMTEL",
AK2030="Fiber AOF","Fiber AOF",
AK2030="Projet OCM (HUAWEI)","TRAVAUX-HUAWEI",
AK2030="Projet OCM (NOKIA)","TRAVAUX-NOKIA",
AK2030="ACCESS-ISSUE","ACCESS-ISSUE",
AK2030="Projet OCM (ZTE, NOKIA, autres projets)","TRAVAUX OCM",
AK2030="No root CAuse","No root cause",
AK2030="ODU HS","PDH",
AK2030="IP &amp; VLAN","PDH",
AK2030="Warehouse HUAWEI","SPARE-ISSUE",
AK2030="SPARE-HS","SPARE-ISSUE",
AK2030="Power Telco","BSS",AK2030="no impacts","no impacts"
),"")</f>
        <v>No root cause</v>
      </c>
      <c r="AJ2030" s="56" t="str" cm="1">
        <f t="array" ref="AJ2030">IFERROR(_xlfn.IFS(
AK2030="MPR ISSUE","TX ISSUE",
AK2030="BSS Hardware Issue","RAN ISSUE",
AK2030="Sites strategiques, MLL, Pylone, etc.","ENVTECH",
AK2030="AKTIVCO DEFAUT GE &amp; POWER Cabinet","POWER ISSUE",
AK2030="AKTIVCO Coupure ENEO &amp; Baisse de tension","POWER ISSUE",
AK2030="Coupure ENEO &amp; Baisse de tension","POWER ISSUE",
AK2030="Defaut GE &amp; POWER Cabinet","POWER ISSUE",
AK2030="Sharing","POWER ISSUE",
AK2030="Sites strategiques &amp; DataCenter","POWER ISSUE",
AK2030="Exclu","Exclu",
AK2030="SAT","TX ISSUE",
AK2030="SPARE-ISSUE","SPARE-ISSUE",
AK2030="Fiber CAmtel","TX ISSUE",
AK2030="Fiber AOF","TX ISSUE",
AK2030="Projet OCM (HUAWEI)","TRAVAUX-HUAWEI",
AK2030="Projet OCM (NOKIA)","TRAVAUX -NOKIA",
AK2030="ACCESS-ISSUE","ACCESS-ISSUE",
AK2030="Projet OCM (ZTE, NOKIA, autres projets)","TRAVAUX OCM",
AK2030="No root CAuse","No root cause",
AK2030="ODU HS","TX ISSUE",
AK2030="IP &amp; VLAN","TX ISSUE",
AK2030="Warehouse HUAWEI","SPARE-ISSUE",
AK2030="SPARE-HS","SPARE-ISSUE",
AK2030="Power Telco","RAN ISSUE",AK2030="no impacts","no impacts"
),"")</f>
        <v>No root cause</v>
      </c>
      <c r="AK2030" s="81" t="s">
        <v>5620</v>
      </c>
      <c r="AL2030" s="56" t="str" cm="1">
        <f t="array" ref="AL2030">IFERROR(_xlfn.IFS(
AK2030="MPR ISSUE","ACTIVE",
AK2030="BSS Hardware Issue","ACTIVE",
AK2030="Sites strategiques, MLL, Pylone, etc.","PASSIVE",
AK2030="AKTIVCO DEFAUT GE &amp; POWER Cabinet","PASSIVE",
AK2030="AKTIVCO Coupure ENEO &amp; Baisse de tension","PASSIVE",
AK2030="Coupure ENEO &amp; Baisse de tension","PASSIVE",
AK2030="Defaut GE &amp; POWER Cabinet","PASSIVE",
AK2030="Sharing","PASSIVE",
AK2030="Sites strategiques &amp; DataCenter","PASSIVE",
AK2030="Exclu","Exclu",
AK2030="SAT","ACTIVE",
AK2030="SPARE-ISSUE","SPARE-ISSUE",
AK2030="Fiber CAmtel","ACTIVE",
AK2030="Fiber AOF","ACTIVE",
AK2030="Projet OCM (HUAWEI)","PLANNED WORKS",
AK2030="Projet OCM (NOKIA)","PLANNED WORKS",
AK2030="ACCESS-ISSUE","ACCESS-ISSUE",
AK2030="Projet OCM (ZTE, NOKIA, autres projets)","PLANNED WORKS",
AK2030="No root CAuse","No root cause",
AK2030="ODU HS","ACTIVE",
AK2030="IP &amp; VLAN","ACTIVE",
AK2030="Warehouse HUAWEI","SPARE-ISSUE",
AK2030="SPARE-HS","SPARE-ISSUE",
AK2030="Power Telco","ACTIVE", AK2030="no impacts","no impacts"
),"")</f>
        <v>No root cause</v>
      </c>
      <c r="AM2030" s="108" t="s">
        <v>5537</v>
      </c>
      <c r="AN2030" s="117" t="s">
        <v>4385</v>
      </c>
      <c r="AP2030" s="23" t="s">
        <v>5537</v>
      </c>
      <c r="AQ2030" s="23" t="s">
        <v>5537</v>
      </c>
      <c r="AR2030" s="7"/>
      <c r="AS2030" s="6"/>
      <c r="AT2030" s="7"/>
      <c r="AU2030" s="3" t="s">
        <v>5537</v>
      </c>
      <c r="AV2030" s="24" t="s">
        <v>5537</v>
      </c>
      <c r="AW2030" s="24" t="s">
        <v>5537</v>
      </c>
      <c r="AX2030" s="24" t="s">
        <v>5537</v>
      </c>
      <c r="AY2030" s="24" t="s">
        <v>5537</v>
      </c>
      <c r="AZ2030" s="24" t="s">
        <v>5537</v>
      </c>
      <c r="BA2030" s="24" t="s">
        <v>5537</v>
      </c>
      <c r="BB2030" s="24" t="s">
        <v>5537</v>
      </c>
      <c r="BC2030" s="24" t="s">
        <v>5537</v>
      </c>
      <c r="BD2030" s="24" t="s">
        <v>5537</v>
      </c>
      <c r="BE2030" s="24" t="s">
        <v>5537</v>
      </c>
      <c r="BF2030" s="24" t="s">
        <v>5537</v>
      </c>
      <c r="BG2030" s="24" t="s">
        <v>5537</v>
      </c>
      <c r="BH2030" s="24" t="s">
        <v>5537</v>
      </c>
      <c r="BI2030" s="9" t="s">
        <v>5537</v>
      </c>
      <c r="BJ2030" s="14"/>
      <c r="BK2030" s="14" t="s">
        <v>5537</v>
      </c>
      <c r="BL2030" s="14" t="str">
        <f>_xlfn.XLOOKUP(B2030,'[4]cell downs 18042026 17h'!$B:$B,'[4]cell downs 18042026 17h'!$B:$B,"")</f>
        <v/>
      </c>
      <c r="BM2030" s="14" t="str">
        <f>_xlfn.XLOOKUP(B2030,'[5]Cells Huawei 19042026 15h'!$B:$B,'[5]Cells Huawei 19042026 15h'!$B:$B,"")</f>
        <v/>
      </c>
      <c r="BN2030" s="9" t="str">
        <f>_xlfn.XLOOKUP(B2030,'[6]cells down 19042026 9H40'!$B:$B,'[6]cells down 19042026 9H40'!$B:$B,"")</f>
        <v/>
      </c>
      <c r="BO2030" s="9" t="s">
        <v>4385</v>
      </c>
      <c r="BP2030" s="9" t="s">
        <v>5537</v>
      </c>
    </row>
    <row r="2031" spans="1:68" s="9" customFormat="1" x14ac:dyDescent="0.35">
      <c r="A2031" s="1" t="s">
        <v>4848</v>
      </c>
      <c r="B2031" s="8" t="s">
        <v>4849</v>
      </c>
      <c r="C2031" s="3" t="str">
        <f>_xlfn.XLOOKUP(B2031,'[1]daily break down'!$D:$D,'[1]daily break down'!$E:$E,"")</f>
        <v>CENTRE</v>
      </c>
      <c r="D2031" s="1" t="s">
        <v>357</v>
      </c>
      <c r="E2031" s="1" t="s">
        <v>5500</v>
      </c>
      <c r="F2031" s="3" t="s">
        <v>37</v>
      </c>
      <c r="G2031" s="1" t="s">
        <v>4848</v>
      </c>
      <c r="H2031" s="41" t="str">
        <f>_xlfn.XLOOKUP(B2031,[2]CALCULATION!$B:$B,[2]CALCULATION!$H:$H,"")</f>
        <v>ZTE</v>
      </c>
      <c r="I2031" s="34">
        <v>0</v>
      </c>
      <c r="J2031" s="34">
        <v>0</v>
      </c>
      <c r="K2031" s="34">
        <v>0</v>
      </c>
      <c r="L2031" s="34">
        <v>0</v>
      </c>
      <c r="M2031" s="34">
        <v>0</v>
      </c>
      <c r="N2031" s="34">
        <v>0</v>
      </c>
      <c r="O2031" s="34">
        <v>0</v>
      </c>
      <c r="P2031" s="34">
        <v>0</v>
      </c>
      <c r="Q2031" s="34">
        <v>0</v>
      </c>
      <c r="R2031" s="34">
        <v>0</v>
      </c>
      <c r="S2031" s="109">
        <v>0</v>
      </c>
      <c r="T2031" s="109">
        <f>_xlfn.XLOOKUP(B2031,'[3]Nur des jours'!$B:$B,'[3]Nur des jours'!$U:$U,"")</f>
        <v>0</v>
      </c>
      <c r="U2031" s="109">
        <v>0</v>
      </c>
      <c r="V2031" s="109">
        <v>0</v>
      </c>
      <c r="W2031" s="109">
        <v>0</v>
      </c>
      <c r="X2031" s="109">
        <v>0</v>
      </c>
      <c r="Y2031" s="109">
        <v>0</v>
      </c>
      <c r="Z2031" s="109">
        <v>0</v>
      </c>
      <c r="AA2031" s="109">
        <v>0</v>
      </c>
      <c r="AB2031" s="109">
        <v>0</v>
      </c>
      <c r="AC2031" s="109">
        <v>0</v>
      </c>
      <c r="AD2031" s="109">
        <v>0</v>
      </c>
      <c r="AE2031" s="109">
        <v>0</v>
      </c>
      <c r="AF2031" s="109">
        <v>0</v>
      </c>
      <c r="AG2031" s="57" t="str">
        <f>_xlfn.XLOOKUP(B2031,[3]CALCULATION!$B:$B,[3]CALCULATION!$M:$M,"")</f>
        <v>Operationnel</v>
      </c>
      <c r="AH2031" s="57"/>
      <c r="AI2031" s="56" t="str" cm="1">
        <f t="array" ref="AI2031">IFERROR(_xlfn.IFS(
AK2031="MPR ISSUE","PDH",
AK2031="BSS Hardware Issue","BSS",
AK2031="Sites strategiques, MLL, Pylone, etc.","ENVTECH",
AK2031="AKTIVCO DEFAUT GE &amp; POWER Cabinet","AKTIVCO",
AK2031="AKTIVCO Coupure ENEO &amp; Baisse de tension","AKTIVCO GRID ONLY",
AK2031="Coupure ENEO &amp; Baisse de tension","IHS GRID ONLY",
AK2031="Defaut GE &amp; POWER Cabinet","IHS",
AK2031="Sharing","Partners",
AK2031="Sites strategiques &amp; DataCenter","SST &amp; DC",
AK2031="Exclu","Exclu",
AK2031="SAT","SAT",
AK2031="SPARE-ISSUE","SPARE-ISSUE",
AK2031="Fiber CAmtel","TRANS_FO_CAMTEL",
AK2031="Fiber AOF","Fiber AOF",
AK2031="Projet OCM (HUAWEI)","TRAVAUX-HUAWEI",
AK2031="Projet OCM (NOKIA)","TRAVAUX-NOKIA",
AK2031="ACCESS-ISSUE","ACCESS-ISSUE",
AK2031="Projet OCM (ZTE, NOKIA, autres projets)","TRAVAUX OCM",
AK2031="No root CAuse","No root cause",
AK2031="ODU HS","PDH",
AK2031="IP &amp; VLAN","PDH",
AK2031="Warehouse HUAWEI","SPARE-ISSUE",
AK2031="SPARE-HS","SPARE-ISSUE",
AK2031="Power Telco","BSS",AK2031="no impacts","no impacts"
),"")</f>
        <v>PDH</v>
      </c>
      <c r="AJ2031" s="56" t="str" cm="1">
        <f t="array" ref="AJ2031">IFERROR(_xlfn.IFS(
AK2031="MPR ISSUE","TX ISSUE",
AK2031="BSS Hardware Issue","RAN ISSUE",
AK2031="Sites strategiques, MLL, Pylone, etc.","ENVTECH",
AK2031="AKTIVCO DEFAUT GE &amp; POWER Cabinet","POWER ISSUE",
AK2031="AKTIVCO Coupure ENEO &amp; Baisse de tension","POWER ISSUE",
AK2031="Coupure ENEO &amp; Baisse de tension","POWER ISSUE",
AK2031="Defaut GE &amp; POWER Cabinet","POWER ISSUE",
AK2031="Sharing","POWER ISSUE",
AK2031="Sites strategiques &amp; DataCenter","POWER ISSUE",
AK2031="Exclu","Exclu",
AK2031="SAT","TX ISSUE",
AK2031="SPARE-ISSUE","SPARE-ISSUE",
AK2031="Fiber CAmtel","TX ISSUE",
AK2031="Fiber AOF","TX ISSUE",
AK2031="Projet OCM (HUAWEI)","TRAVAUX-HUAWEI",
AK2031="Projet OCM (NOKIA)","TRAVAUX -NOKIA",
AK2031="ACCESS-ISSUE","ACCESS-ISSUE",
AK2031="Projet OCM (ZTE, NOKIA, autres projets)","TRAVAUX OCM",
AK2031="No root CAuse","No root cause",
AK2031="ODU HS","TX ISSUE",
AK2031="IP &amp; VLAN","TX ISSUE",
AK2031="Warehouse HUAWEI","SPARE-ISSUE",
AK2031="SPARE-HS","SPARE-ISSUE",
AK2031="Power Telco","RAN ISSUE",AK2031="no impacts","no impacts"
),"")</f>
        <v>TX ISSUE</v>
      </c>
      <c r="AK2031" s="81" t="s">
        <v>5618</v>
      </c>
      <c r="AL2031" s="56" t="str" cm="1">
        <f t="array" ref="AL2031">IFERROR(_xlfn.IFS(
AK2031="MPR ISSUE","ACTIVE",
AK2031="BSS Hardware Issue","ACTIVE",
AK2031="Sites strategiques, MLL, Pylone, etc.","PASSIVE",
AK2031="AKTIVCO DEFAUT GE &amp; POWER Cabinet","PASSIVE",
AK2031="AKTIVCO Coupure ENEO &amp; Baisse de tension","PASSIVE",
AK2031="Coupure ENEO &amp; Baisse de tension","PASSIVE",
AK2031="Defaut GE &amp; POWER Cabinet","PASSIVE",
AK2031="Sharing","PASSIVE",
AK2031="Sites strategiques &amp; DataCenter","PASSIVE",
AK2031="Exclu","Exclu",
AK2031="SAT","ACTIVE",
AK2031="SPARE-ISSUE","SPARE-ISSUE",
AK2031="Fiber CAmtel","ACTIVE",
AK2031="Fiber AOF","ACTIVE",
AK2031="Projet OCM (HUAWEI)","PLANNED WORKS",
AK2031="Projet OCM (NOKIA)","PLANNED WORKS",
AK2031="ACCESS-ISSUE","ACCESS-ISSUE",
AK2031="Projet OCM (ZTE, NOKIA, autres projets)","PLANNED WORKS",
AK2031="No root CAuse","No root cause",
AK2031="ODU HS","ACTIVE",
AK2031="IP &amp; VLAN","ACTIVE",
AK2031="Warehouse HUAWEI","SPARE-ISSUE",
AK2031="SPARE-HS","SPARE-ISSUE",
AK2031="Power Telco","ACTIVE", AK2031="no impacts","no impacts"
),"")</f>
        <v>ACTIVE</v>
      </c>
      <c r="AM2031" s="108" t="s">
        <v>6031</v>
      </c>
      <c r="AN2031" s="117" t="s">
        <v>4849</v>
      </c>
      <c r="AP2031" s="23" t="s">
        <v>5537</v>
      </c>
      <c r="AQ2031" s="23" t="s">
        <v>5537</v>
      </c>
      <c r="AR2031" s="7"/>
      <c r="AS2031" s="6"/>
      <c r="AT2031" s="7"/>
      <c r="AU2031" s="3" t="s">
        <v>5537</v>
      </c>
      <c r="AV2031" s="24" t="s">
        <v>5537</v>
      </c>
      <c r="AW2031" s="24" t="s">
        <v>5537</v>
      </c>
      <c r="AX2031" s="24" t="s">
        <v>5537</v>
      </c>
      <c r="AY2031" s="24" t="s">
        <v>5537</v>
      </c>
      <c r="AZ2031" s="24" t="s">
        <v>5537</v>
      </c>
      <c r="BA2031" s="24" t="s">
        <v>5537</v>
      </c>
      <c r="BB2031" s="24" t="s">
        <v>5537</v>
      </c>
      <c r="BC2031" s="24" t="s">
        <v>5537</v>
      </c>
      <c r="BD2031" s="24" t="s">
        <v>5537</v>
      </c>
      <c r="BE2031" s="24" t="s">
        <v>6581</v>
      </c>
      <c r="BF2031" s="24" t="s">
        <v>6582</v>
      </c>
      <c r="BG2031" s="24" t="s">
        <v>6583</v>
      </c>
      <c r="BH2031" s="24" t="s">
        <v>6584</v>
      </c>
      <c r="BI2031" s="9" t="s">
        <v>5537</v>
      </c>
      <c r="BJ2031" s="14"/>
      <c r="BK2031" s="14" t="s">
        <v>5537</v>
      </c>
      <c r="BL2031" s="14" t="str">
        <f>_xlfn.XLOOKUP(B2031,'[4]cell downs 18042026 17h'!$B:$B,'[4]cell downs 18042026 17h'!$B:$B,"")</f>
        <v/>
      </c>
      <c r="BM2031" s="14" t="str">
        <f>_xlfn.XLOOKUP(B2031,'[5]Cells Huawei 19042026 15h'!$B:$B,'[5]Cells Huawei 19042026 15h'!$B:$B,"")</f>
        <v/>
      </c>
      <c r="BN2031" s="9" t="str">
        <f>_xlfn.XLOOKUP(B2031,'[6]cells down 19042026 9H40'!$B:$B,'[6]cells down 19042026 9H40'!$B:$B,"")</f>
        <v/>
      </c>
      <c r="BO2031" s="9" t="s">
        <v>5537</v>
      </c>
      <c r="BP2031" s="9" t="s">
        <v>12</v>
      </c>
    </row>
    <row r="2032" spans="1:68" s="9" customFormat="1" x14ac:dyDescent="0.35">
      <c r="A2032" s="1" t="s">
        <v>4435</v>
      </c>
      <c r="B2032" s="8" t="s">
        <v>4436</v>
      </c>
      <c r="C2032" s="3" t="str">
        <f>_xlfn.XLOOKUP(B2032,'[1]daily break down'!$D:$D,'[1]daily break down'!$E:$E,"")</f>
        <v>Douala</v>
      </c>
      <c r="D2032" s="1" t="s">
        <v>11</v>
      </c>
      <c r="E2032" s="1" t="s">
        <v>145</v>
      </c>
      <c r="F2032" s="3" t="s">
        <v>31</v>
      </c>
      <c r="G2032" s="1" t="s">
        <v>32</v>
      </c>
      <c r="H2032" s="41" t="str">
        <f>_xlfn.XLOOKUP(B2032,[2]CALCULATION!$B:$B,[2]CALCULATION!$H:$H,"")</f>
        <v>ZTE</v>
      </c>
      <c r="I2032" s="34">
        <v>0</v>
      </c>
      <c r="J2032" s="34">
        <v>0</v>
      </c>
      <c r="K2032" s="34">
        <v>0</v>
      </c>
      <c r="L2032" s="34">
        <v>0</v>
      </c>
      <c r="M2032" s="34">
        <v>0</v>
      </c>
      <c r="N2032" s="34">
        <v>0</v>
      </c>
      <c r="O2032" s="34">
        <v>0</v>
      </c>
      <c r="P2032" s="34">
        <v>0</v>
      </c>
      <c r="Q2032" s="34">
        <v>0.10276572126483552</v>
      </c>
      <c r="R2032" s="34">
        <v>0</v>
      </c>
      <c r="S2032" s="109">
        <v>0</v>
      </c>
      <c r="T2032" s="109">
        <f>_xlfn.XLOOKUP(B2032,'[3]Nur des jours'!$B:$B,'[3]Nur des jours'!$U:$U,"")</f>
        <v>0</v>
      </c>
      <c r="U2032" s="109">
        <v>0</v>
      </c>
      <c r="V2032" s="109">
        <v>0</v>
      </c>
      <c r="W2032" s="109">
        <v>0</v>
      </c>
      <c r="X2032" s="109">
        <v>0</v>
      </c>
      <c r="Y2032" s="109">
        <v>0</v>
      </c>
      <c r="Z2032" s="109">
        <v>0</v>
      </c>
      <c r="AA2032" s="109">
        <v>0</v>
      </c>
      <c r="AB2032" s="109">
        <v>0</v>
      </c>
      <c r="AC2032" s="109">
        <v>0</v>
      </c>
      <c r="AD2032" s="109">
        <v>0</v>
      </c>
      <c r="AE2032" s="109">
        <v>0</v>
      </c>
      <c r="AF2032" s="109">
        <v>0</v>
      </c>
      <c r="AG2032" s="57" t="str">
        <f>_xlfn.XLOOKUP(B2032,[3]CALCULATION!$B:$B,[3]CALCULATION!$M:$M,"")</f>
        <v>Operationnel</v>
      </c>
      <c r="AH2032" s="57"/>
      <c r="AI2032" s="56" t="str" cm="1">
        <f t="array" ref="AI2032">IFERROR(_xlfn.IFS(
AK2032="MPR ISSUE","PDH",
AK2032="BSS Hardware Issue","BSS",
AK2032="Sites strategiques, MLL, Pylone, etc.","ENVTECH",
AK2032="AKTIVCO DEFAUT GE &amp; POWER Cabinet","AKTIVCO",
AK2032="AKTIVCO Coupure ENEO &amp; Baisse de tension","AKTIVCO GRID ONLY",
AK2032="Coupure ENEO &amp; Baisse de tension","IHS GRID ONLY",
AK2032="Defaut GE &amp; POWER Cabinet","IHS",
AK2032="Sharing","Partners",
AK2032="Sites strategiques &amp; DataCenter","SST &amp; DC",
AK2032="Exclu","Exclu",
AK2032="SAT","SAT",
AK2032="SPARE-ISSUE","SPARE-ISSUE",
AK2032="Fiber CAmtel","TRANS_FO_CAMTEL",
AK2032="Fiber AOF","Fiber AOF",
AK2032="Projet OCM (HUAWEI)","TRAVAUX-HUAWEI",
AK2032="Projet OCM (NOKIA)","TRAVAUX-NOKIA",
AK2032="ACCESS-ISSUE","ACCESS-ISSUE",
AK2032="Projet OCM (ZTE, NOKIA, autres projets)","TRAVAUX OCM",
AK2032="No root CAuse","No root cause",
AK2032="ODU HS","PDH",
AK2032="IP &amp; VLAN","PDH",
AK2032="Warehouse HUAWEI","SPARE-ISSUE",
AK2032="SPARE-HS","SPARE-ISSUE",
AK2032="Power Telco","BSS",AK2032="no impacts","no impacts"
),"")</f>
        <v>No root cause</v>
      </c>
      <c r="AJ2032" s="56" t="str" cm="1">
        <f t="array" ref="AJ2032">IFERROR(_xlfn.IFS(
AK2032="MPR ISSUE","TX ISSUE",
AK2032="BSS Hardware Issue","RAN ISSUE",
AK2032="Sites strategiques, MLL, Pylone, etc.","ENVTECH",
AK2032="AKTIVCO DEFAUT GE &amp; POWER Cabinet","POWER ISSUE",
AK2032="AKTIVCO Coupure ENEO &amp; Baisse de tension","POWER ISSUE",
AK2032="Coupure ENEO &amp; Baisse de tension","POWER ISSUE",
AK2032="Defaut GE &amp; POWER Cabinet","POWER ISSUE",
AK2032="Sharing","POWER ISSUE",
AK2032="Sites strategiques &amp; DataCenter","POWER ISSUE",
AK2032="Exclu","Exclu",
AK2032="SAT","TX ISSUE",
AK2032="SPARE-ISSUE","SPARE-ISSUE",
AK2032="Fiber CAmtel","TX ISSUE",
AK2032="Fiber AOF","TX ISSUE",
AK2032="Projet OCM (HUAWEI)","TRAVAUX-HUAWEI",
AK2032="Projet OCM (NOKIA)","TRAVAUX -NOKIA",
AK2032="ACCESS-ISSUE","ACCESS-ISSUE",
AK2032="Projet OCM (ZTE, NOKIA, autres projets)","TRAVAUX OCM",
AK2032="No root CAuse","No root cause",
AK2032="ODU HS","TX ISSUE",
AK2032="IP &amp; VLAN","TX ISSUE",
AK2032="Warehouse HUAWEI","SPARE-ISSUE",
AK2032="SPARE-HS","SPARE-ISSUE",
AK2032="Power Telco","RAN ISSUE",AK2032="no impacts","no impacts"
),"")</f>
        <v>No root cause</v>
      </c>
      <c r="AK2032" s="81" t="s">
        <v>5620</v>
      </c>
      <c r="AL2032" s="56" t="str" cm="1">
        <f t="array" ref="AL2032">IFERROR(_xlfn.IFS(
AK2032="MPR ISSUE","ACTIVE",
AK2032="BSS Hardware Issue","ACTIVE",
AK2032="Sites strategiques, MLL, Pylone, etc.","PASSIVE",
AK2032="AKTIVCO DEFAUT GE &amp; POWER Cabinet","PASSIVE",
AK2032="AKTIVCO Coupure ENEO &amp; Baisse de tension","PASSIVE",
AK2032="Coupure ENEO &amp; Baisse de tension","PASSIVE",
AK2032="Defaut GE &amp; POWER Cabinet","PASSIVE",
AK2032="Sharing","PASSIVE",
AK2032="Sites strategiques &amp; DataCenter","PASSIVE",
AK2032="Exclu","Exclu",
AK2032="SAT","ACTIVE",
AK2032="SPARE-ISSUE","SPARE-ISSUE",
AK2032="Fiber CAmtel","ACTIVE",
AK2032="Fiber AOF","ACTIVE",
AK2032="Projet OCM (HUAWEI)","PLANNED WORKS",
AK2032="Projet OCM (NOKIA)","PLANNED WORKS",
AK2032="ACCESS-ISSUE","ACCESS-ISSUE",
AK2032="Projet OCM (ZTE, NOKIA, autres projets)","PLANNED WORKS",
AK2032="No root CAuse","No root cause",
AK2032="ODU HS","ACTIVE",
AK2032="IP &amp; VLAN","ACTIVE",
AK2032="Warehouse HUAWEI","SPARE-ISSUE",
AK2032="SPARE-HS","SPARE-ISSUE",
AK2032="Power Telco","ACTIVE", AK2032="no impacts","no impacts"
),"")</f>
        <v>No root cause</v>
      </c>
      <c r="AM2032" s="108" t="s">
        <v>5537</v>
      </c>
      <c r="AN2032" s="117" t="s">
        <v>4436</v>
      </c>
      <c r="AP2032" s="23" t="s">
        <v>5537</v>
      </c>
      <c r="AQ2032" s="23" t="s">
        <v>5537</v>
      </c>
      <c r="AR2032" s="7"/>
      <c r="AS2032" s="6"/>
      <c r="AT2032" s="7"/>
      <c r="AU2032" s="3" t="s">
        <v>5537</v>
      </c>
      <c r="AV2032" s="24" t="s">
        <v>5537</v>
      </c>
      <c r="AW2032" s="24" t="s">
        <v>5537</v>
      </c>
      <c r="AX2032" s="24" t="s">
        <v>5537</v>
      </c>
      <c r="AY2032" s="24" t="s">
        <v>5537</v>
      </c>
      <c r="AZ2032" s="24" t="s">
        <v>5537</v>
      </c>
      <c r="BA2032" s="24" t="s">
        <v>5537</v>
      </c>
      <c r="BB2032" s="24" t="s">
        <v>5537</v>
      </c>
      <c r="BC2032" s="24" t="s">
        <v>5537</v>
      </c>
      <c r="BD2032" s="24" t="s">
        <v>5537</v>
      </c>
      <c r="BE2032" s="24" t="s">
        <v>5537</v>
      </c>
      <c r="BF2032" s="24" t="s">
        <v>5537</v>
      </c>
      <c r="BG2032" s="24" t="s">
        <v>5537</v>
      </c>
      <c r="BH2032" s="24" t="s">
        <v>5537</v>
      </c>
      <c r="BI2032" s="9" t="s">
        <v>5537</v>
      </c>
      <c r="BJ2032" s="14"/>
      <c r="BK2032" s="14" t="s">
        <v>5537</v>
      </c>
      <c r="BL2032" s="14" t="str">
        <f>_xlfn.XLOOKUP(B2032,'[4]cell downs 18042026 17h'!$B:$B,'[4]cell downs 18042026 17h'!$B:$B,"")</f>
        <v/>
      </c>
      <c r="BM2032" s="14" t="str">
        <f>_xlfn.XLOOKUP(B2032,'[5]Cells Huawei 19042026 15h'!$B:$B,'[5]Cells Huawei 19042026 15h'!$B:$B,"")</f>
        <v/>
      </c>
      <c r="BN2032" s="9" t="str">
        <f>_xlfn.XLOOKUP(B2032,'[6]cells down 19042026 9H40'!$B:$B,'[6]cells down 19042026 9H40'!$B:$B,"")</f>
        <v/>
      </c>
      <c r="BO2032" s="9" t="s">
        <v>4436</v>
      </c>
      <c r="BP2032" s="9" t="s">
        <v>12</v>
      </c>
    </row>
    <row r="2033" spans="1:68" s="9" customFormat="1" x14ac:dyDescent="0.35">
      <c r="A2033" s="1" t="s">
        <v>4711</v>
      </c>
      <c r="B2033" s="8" t="s">
        <v>4712</v>
      </c>
      <c r="C2033" s="3" t="str">
        <f>_xlfn.XLOOKUP(B2033,'[1]daily break down'!$D:$D,'[1]daily break down'!$E:$E,"")</f>
        <v>CENTRE</v>
      </c>
      <c r="D2033" s="1" t="s">
        <v>11</v>
      </c>
      <c r="E2033" s="1" t="s">
        <v>12</v>
      </c>
      <c r="F2033" s="3" t="s">
        <v>37</v>
      </c>
      <c r="G2033" s="1" t="s">
        <v>4152</v>
      </c>
      <c r="H2033" s="41" t="str">
        <f>_xlfn.XLOOKUP(B2033,[2]CALCULATION!$B:$B,[2]CALCULATION!$H:$H,"")</f>
        <v>ZTE</v>
      </c>
      <c r="I2033" s="34">
        <v>0</v>
      </c>
      <c r="J2033" s="34">
        <v>0</v>
      </c>
      <c r="K2033" s="34">
        <v>0</v>
      </c>
      <c r="L2033" s="34">
        <v>0</v>
      </c>
      <c r="M2033" s="34">
        <v>0</v>
      </c>
      <c r="N2033" s="34">
        <v>0</v>
      </c>
      <c r="O2033" s="34">
        <v>0</v>
      </c>
      <c r="P2033" s="34">
        <v>0</v>
      </c>
      <c r="Q2033" s="34">
        <v>0</v>
      </c>
      <c r="R2033" s="34">
        <v>0</v>
      </c>
      <c r="S2033" s="109">
        <v>0</v>
      </c>
      <c r="T2033" s="109">
        <f>_xlfn.XLOOKUP(B2033,'[3]Nur des jours'!$B:$B,'[3]Nur des jours'!$U:$U,"")</f>
        <v>0</v>
      </c>
      <c r="U2033" s="109">
        <v>0</v>
      </c>
      <c r="V2033" s="109">
        <v>0</v>
      </c>
      <c r="W2033" s="109">
        <v>0</v>
      </c>
      <c r="X2033" s="109">
        <v>0</v>
      </c>
      <c r="Y2033" s="109">
        <v>0</v>
      </c>
      <c r="Z2033" s="109">
        <v>0</v>
      </c>
      <c r="AA2033" s="109">
        <v>0</v>
      </c>
      <c r="AB2033" s="109">
        <v>0</v>
      </c>
      <c r="AC2033" s="109">
        <v>0</v>
      </c>
      <c r="AD2033" s="109">
        <v>0</v>
      </c>
      <c r="AE2033" s="109">
        <v>0</v>
      </c>
      <c r="AF2033" s="109">
        <v>0</v>
      </c>
      <c r="AG2033" s="57" t="str">
        <f>_xlfn.XLOOKUP(B2033,[3]CALCULATION!$B:$B,[3]CALCULATION!$M:$M,"")</f>
        <v>Operationnel</v>
      </c>
      <c r="AH2033" s="57"/>
      <c r="AI2033" s="56" t="str" cm="1">
        <f t="array" ref="AI2033">IFERROR(_xlfn.IFS(
AK2033="MPR ISSUE","PDH",
AK2033="BSS Hardware Issue","BSS",
AK2033="Sites strategiques, MLL, Pylone, etc.","ENVTECH",
AK2033="AKTIVCO DEFAUT GE &amp; POWER Cabinet","AKTIVCO",
AK2033="AKTIVCO Coupure ENEO &amp; Baisse de tension","AKTIVCO GRID ONLY",
AK2033="Coupure ENEO &amp; Baisse de tension","IHS GRID ONLY",
AK2033="Defaut GE &amp; POWER Cabinet","IHS",
AK2033="Sharing","Partners",
AK2033="Sites strategiques &amp; DataCenter","SST &amp; DC",
AK2033="Exclu","Exclu",
AK2033="SAT","SAT",
AK2033="SPARE-ISSUE","SPARE-ISSUE",
AK2033="Fiber CAmtel","TRANS_FO_CAMTEL",
AK2033="Fiber AOF","Fiber AOF",
AK2033="Projet OCM (HUAWEI)","TRAVAUX-HUAWEI",
AK2033="Projet OCM (NOKIA)","TRAVAUX-NOKIA",
AK2033="ACCESS-ISSUE","ACCESS-ISSUE",
AK2033="Projet OCM (ZTE, NOKIA, autres projets)","TRAVAUX OCM",
AK2033="No root CAuse","No root cause",
AK2033="ODU HS","PDH",
AK2033="IP &amp; VLAN","PDH",
AK2033="Warehouse HUAWEI","SPARE-ISSUE",
AK2033="SPARE-HS","SPARE-ISSUE",
AK2033="Power Telco","BSS",AK2033="no impacts","no impacts"
),"")</f>
        <v>TRAVAUX OCM</v>
      </c>
      <c r="AJ2033" s="56" t="str" cm="1">
        <f t="array" ref="AJ2033">IFERROR(_xlfn.IFS(
AK2033="MPR ISSUE","TX ISSUE",
AK2033="BSS Hardware Issue","RAN ISSUE",
AK2033="Sites strategiques, MLL, Pylone, etc.","ENVTECH",
AK2033="AKTIVCO DEFAUT GE &amp; POWER Cabinet","POWER ISSUE",
AK2033="AKTIVCO Coupure ENEO &amp; Baisse de tension","POWER ISSUE",
AK2033="Coupure ENEO &amp; Baisse de tension","POWER ISSUE",
AK2033="Defaut GE &amp; POWER Cabinet","POWER ISSUE",
AK2033="Sharing","POWER ISSUE",
AK2033="Sites strategiques &amp; DataCenter","POWER ISSUE",
AK2033="Exclu","Exclu",
AK2033="SAT","TX ISSUE",
AK2033="SPARE-ISSUE","SPARE-ISSUE",
AK2033="Fiber CAmtel","TX ISSUE",
AK2033="Fiber AOF","TX ISSUE",
AK2033="Projet OCM (HUAWEI)","TRAVAUX-HUAWEI",
AK2033="Projet OCM (NOKIA)","TRAVAUX -NOKIA",
AK2033="ACCESS-ISSUE","ACCESS-ISSUE",
AK2033="Projet OCM (ZTE, NOKIA, autres projets)","TRAVAUX OCM",
AK2033="No root CAuse","No root cause",
AK2033="ODU HS","TX ISSUE",
AK2033="IP &amp; VLAN","TX ISSUE",
AK2033="Warehouse HUAWEI","SPARE-ISSUE",
AK2033="SPARE-HS","SPARE-ISSUE",
AK2033="Power Telco","RAN ISSUE",AK2033="no impacts","no impacts"
),"")</f>
        <v>TRAVAUX OCM</v>
      </c>
      <c r="AK2033" s="81" t="s">
        <v>5341</v>
      </c>
      <c r="AL2033" s="56" t="str" cm="1">
        <f t="array" ref="AL2033">IFERROR(_xlfn.IFS(
AK2033="MPR ISSUE","ACTIVE",
AK2033="BSS Hardware Issue","ACTIVE",
AK2033="Sites strategiques, MLL, Pylone, etc.","PASSIVE",
AK2033="AKTIVCO DEFAUT GE &amp; POWER Cabinet","PASSIVE",
AK2033="AKTIVCO Coupure ENEO &amp; Baisse de tension","PASSIVE",
AK2033="Coupure ENEO &amp; Baisse de tension","PASSIVE",
AK2033="Defaut GE &amp; POWER Cabinet","PASSIVE",
AK2033="Sharing","PASSIVE",
AK2033="Sites strategiques &amp; DataCenter","PASSIVE",
AK2033="Exclu","Exclu",
AK2033="SAT","ACTIVE",
AK2033="SPARE-ISSUE","SPARE-ISSUE",
AK2033="Fiber CAmtel","ACTIVE",
AK2033="Fiber AOF","ACTIVE",
AK2033="Projet OCM (HUAWEI)","PLANNED WORKS",
AK2033="Projet OCM (NOKIA)","PLANNED WORKS",
AK2033="ACCESS-ISSUE","ACCESS-ISSUE",
AK2033="Projet OCM (ZTE, NOKIA, autres projets)","PLANNED WORKS",
AK2033="No root CAuse","No root cause",
AK2033="ODU HS","ACTIVE",
AK2033="IP &amp; VLAN","ACTIVE",
AK2033="Warehouse HUAWEI","SPARE-ISSUE",
AK2033="SPARE-HS","SPARE-ISSUE",
AK2033="Power Telco","ACTIVE", AK2033="no impacts","no impacts"
),"")</f>
        <v>PLANNED WORKS</v>
      </c>
      <c r="AM2033" s="108" t="s">
        <v>5684</v>
      </c>
      <c r="AN2033" s="227" t="s">
        <v>3986</v>
      </c>
      <c r="AO2033" s="9" t="s">
        <v>6071</v>
      </c>
      <c r="AP2033" s="23" t="s">
        <v>5684</v>
      </c>
      <c r="AQ2033" s="23" t="s">
        <v>5537</v>
      </c>
      <c r="AR2033" s="7"/>
      <c r="AS2033" s="6"/>
      <c r="AT2033" s="7"/>
      <c r="AU2033" s="3" t="s">
        <v>5537</v>
      </c>
      <c r="AV2033" s="24" t="s">
        <v>5537</v>
      </c>
      <c r="AW2033" s="24" t="s">
        <v>5537</v>
      </c>
      <c r="AX2033" s="24" t="s">
        <v>5537</v>
      </c>
      <c r="AY2033" s="24" t="s">
        <v>5537</v>
      </c>
      <c r="AZ2033" s="24" t="s">
        <v>5537</v>
      </c>
      <c r="BA2033" s="24" t="s">
        <v>5537</v>
      </c>
      <c r="BB2033" s="24" t="s">
        <v>5537</v>
      </c>
      <c r="BC2033" s="24" t="s">
        <v>5537</v>
      </c>
      <c r="BD2033" s="24" t="s">
        <v>5537</v>
      </c>
      <c r="BE2033" s="24" t="s">
        <v>5537</v>
      </c>
      <c r="BF2033" s="24" t="s">
        <v>5537</v>
      </c>
      <c r="BG2033" s="24" t="s">
        <v>5537</v>
      </c>
      <c r="BH2033" s="24" t="s">
        <v>5537</v>
      </c>
      <c r="BI2033" s="9" t="s">
        <v>5537</v>
      </c>
      <c r="BJ2033" s="14"/>
      <c r="BK2033" s="14" t="s">
        <v>5537</v>
      </c>
      <c r="BL2033" s="14" t="str">
        <f>_xlfn.XLOOKUP(B2033,'[4]cell downs 18042026 17h'!$B:$B,'[4]cell downs 18042026 17h'!$B:$B,"")</f>
        <v/>
      </c>
      <c r="BM2033" s="14" t="str">
        <f>_xlfn.XLOOKUP(B2033,'[5]Cells Huawei 19042026 15h'!$B:$B,'[5]Cells Huawei 19042026 15h'!$B:$B,"")</f>
        <v/>
      </c>
      <c r="BN2033" s="9" t="str">
        <f>_xlfn.XLOOKUP(B2033,'[6]cells down 19042026 9H40'!$B:$B,'[6]cells down 19042026 9H40'!$B:$B,"")</f>
        <v/>
      </c>
      <c r="BO2033" s="9" t="s">
        <v>4712</v>
      </c>
      <c r="BP2033" s="9" t="s">
        <v>12</v>
      </c>
    </row>
    <row r="2034" spans="1:68" s="9" customFormat="1" x14ac:dyDescent="0.35">
      <c r="A2034" s="2" t="s">
        <v>3647</v>
      </c>
      <c r="B2034" s="8" t="s">
        <v>3648</v>
      </c>
      <c r="C2034" s="3" t="str">
        <f>_xlfn.XLOOKUP(B2034,'[1]daily break down'!$D:$D,'[1]daily break down'!$E:$E,"")</f>
        <v>CENTRE</v>
      </c>
      <c r="D2034" s="1" t="s">
        <v>21</v>
      </c>
      <c r="E2034" s="1" t="s">
        <v>36</v>
      </c>
      <c r="F2034" s="3" t="s">
        <v>37</v>
      </c>
      <c r="G2034" s="1" t="s">
        <v>3649</v>
      </c>
      <c r="H2034" s="41" t="str">
        <f>_xlfn.XLOOKUP(B2034,[2]CALCULATION!$B:$B,[2]CALCULATION!$H:$H,"")</f>
        <v>ZTE</v>
      </c>
      <c r="I2034" s="34">
        <v>0</v>
      </c>
      <c r="J2034" s="34">
        <v>0</v>
      </c>
      <c r="K2034" s="34">
        <v>0</v>
      </c>
      <c r="L2034" s="34">
        <v>0</v>
      </c>
      <c r="M2034" s="34">
        <v>0</v>
      </c>
      <c r="N2034" s="34">
        <v>0</v>
      </c>
      <c r="O2034" s="34">
        <v>0</v>
      </c>
      <c r="P2034" s="34">
        <v>0</v>
      </c>
      <c r="Q2034" s="34">
        <v>0</v>
      </c>
      <c r="R2034" s="34">
        <v>0</v>
      </c>
      <c r="S2034" s="109">
        <v>0</v>
      </c>
      <c r="T2034" s="109">
        <f>_xlfn.XLOOKUP(B2034,'[3]Nur des jours'!$B:$B,'[3]Nur des jours'!$U:$U,"")</f>
        <v>0</v>
      </c>
      <c r="U2034" s="109">
        <v>0</v>
      </c>
      <c r="V2034" s="109">
        <v>0</v>
      </c>
      <c r="W2034" s="109">
        <v>0</v>
      </c>
      <c r="X2034" s="109">
        <v>0</v>
      </c>
      <c r="Y2034" s="109">
        <v>0</v>
      </c>
      <c r="Z2034" s="109">
        <v>0</v>
      </c>
      <c r="AA2034" s="109">
        <v>0</v>
      </c>
      <c r="AB2034" s="109">
        <v>0</v>
      </c>
      <c r="AC2034" s="109">
        <v>0</v>
      </c>
      <c r="AD2034" s="109">
        <v>0</v>
      </c>
      <c r="AE2034" s="109">
        <v>0</v>
      </c>
      <c r="AF2034" s="109">
        <v>0</v>
      </c>
      <c r="AG2034" s="57" t="str">
        <f>_xlfn.XLOOKUP(B2034,[3]CALCULATION!$B:$B,[3]CALCULATION!$M:$M,"")</f>
        <v>Operationnel</v>
      </c>
      <c r="AH2034" s="57"/>
      <c r="AI2034" s="56" t="str" cm="1">
        <f t="array" ref="AI2034">IFERROR(_xlfn.IFS(
AK2034="MPR ISSUE","PDH",
AK2034="BSS Hardware Issue","BSS",
AK2034="Sites strategiques, MLL, Pylone, etc.","ENVTECH",
AK2034="AKTIVCO DEFAUT GE &amp; POWER Cabinet","AKTIVCO",
AK2034="AKTIVCO Coupure ENEO &amp; Baisse de tension","AKTIVCO GRID ONLY",
AK2034="Coupure ENEO &amp; Baisse de tension","IHS GRID ONLY",
AK2034="Defaut GE &amp; POWER Cabinet","IHS",
AK2034="Sharing","Partners",
AK2034="Sites strategiques &amp; DataCenter","SST &amp; DC",
AK2034="Exclu","Exclu",
AK2034="SAT","SAT",
AK2034="SPARE-ISSUE","SPARE-ISSUE",
AK2034="Fiber CAmtel","TRANS_FO_CAMTEL",
AK2034="Fiber AOF","Fiber AOF",
AK2034="Projet OCM (HUAWEI)","TRAVAUX-HUAWEI",
AK2034="Projet OCM (NOKIA)","TRAVAUX-NOKIA",
AK2034="ACCESS-ISSUE","ACCESS-ISSUE",
AK2034="Projet OCM (ZTE, NOKIA, autres projets)","TRAVAUX OCM",
AK2034="No root CAuse","No root cause",
AK2034="ODU HS","PDH",
AK2034="IP &amp; VLAN","PDH",
AK2034="Warehouse HUAWEI","SPARE-ISSUE",
AK2034="SPARE-HS","SPARE-ISSUE",
AK2034="Power Telco","BSS",AK2034="no impacts","no impacts"
),"")</f>
        <v>No root cause</v>
      </c>
      <c r="AJ2034" s="56" t="str" cm="1">
        <f t="array" ref="AJ2034">IFERROR(_xlfn.IFS(
AK2034="MPR ISSUE","TX ISSUE",
AK2034="BSS Hardware Issue","RAN ISSUE",
AK2034="Sites strategiques, MLL, Pylone, etc.","ENVTECH",
AK2034="AKTIVCO DEFAUT GE &amp; POWER Cabinet","POWER ISSUE",
AK2034="AKTIVCO Coupure ENEO &amp; Baisse de tension","POWER ISSUE",
AK2034="Coupure ENEO &amp; Baisse de tension","POWER ISSUE",
AK2034="Defaut GE &amp; POWER Cabinet","POWER ISSUE",
AK2034="Sharing","POWER ISSUE",
AK2034="Sites strategiques &amp; DataCenter","POWER ISSUE",
AK2034="Exclu","Exclu",
AK2034="SAT","TX ISSUE",
AK2034="SPARE-ISSUE","SPARE-ISSUE",
AK2034="Fiber CAmtel","TX ISSUE",
AK2034="Fiber AOF","TX ISSUE",
AK2034="Projet OCM (HUAWEI)","TRAVAUX-HUAWEI",
AK2034="Projet OCM (NOKIA)","TRAVAUX -NOKIA",
AK2034="ACCESS-ISSUE","ACCESS-ISSUE",
AK2034="Projet OCM (ZTE, NOKIA, autres projets)","TRAVAUX OCM",
AK2034="No root CAuse","No root cause",
AK2034="ODU HS","TX ISSUE",
AK2034="IP &amp; VLAN","TX ISSUE",
AK2034="Warehouse HUAWEI","SPARE-ISSUE",
AK2034="SPARE-HS","SPARE-ISSUE",
AK2034="Power Telco","RAN ISSUE",AK2034="no impacts","no impacts"
),"")</f>
        <v>No root cause</v>
      </c>
      <c r="AK2034" s="81" t="s">
        <v>5620</v>
      </c>
      <c r="AL2034" s="56" t="str" cm="1">
        <f t="array" ref="AL2034">IFERROR(_xlfn.IFS(
AK2034="MPR ISSUE","ACTIVE",
AK2034="BSS Hardware Issue","ACTIVE",
AK2034="Sites strategiques, MLL, Pylone, etc.","PASSIVE",
AK2034="AKTIVCO DEFAUT GE &amp; POWER Cabinet","PASSIVE",
AK2034="AKTIVCO Coupure ENEO &amp; Baisse de tension","PASSIVE",
AK2034="Coupure ENEO &amp; Baisse de tension","PASSIVE",
AK2034="Defaut GE &amp; POWER Cabinet","PASSIVE",
AK2034="Sharing","PASSIVE",
AK2034="Sites strategiques &amp; DataCenter","PASSIVE",
AK2034="Exclu","Exclu",
AK2034="SAT","ACTIVE",
AK2034="SPARE-ISSUE","SPARE-ISSUE",
AK2034="Fiber CAmtel","ACTIVE",
AK2034="Fiber AOF","ACTIVE",
AK2034="Projet OCM (HUAWEI)","PLANNED WORKS",
AK2034="Projet OCM (NOKIA)","PLANNED WORKS",
AK2034="ACCESS-ISSUE","ACCESS-ISSUE",
AK2034="Projet OCM (ZTE, NOKIA, autres projets)","PLANNED WORKS",
AK2034="No root CAuse","No root cause",
AK2034="ODU HS","ACTIVE",
AK2034="IP &amp; VLAN","ACTIVE",
AK2034="Warehouse HUAWEI","SPARE-ISSUE",
AK2034="SPARE-HS","SPARE-ISSUE",
AK2034="Power Telco","ACTIVE", AK2034="no impacts","no impacts"
),"")</f>
        <v>No root cause</v>
      </c>
      <c r="AM2034" s="108" t="s">
        <v>5537</v>
      </c>
      <c r="AN2034" s="117" t="s">
        <v>3648</v>
      </c>
      <c r="AP2034" s="23" t="s">
        <v>5537</v>
      </c>
      <c r="AQ2034" s="23" t="s">
        <v>5537</v>
      </c>
      <c r="AR2034" s="7"/>
      <c r="AS2034" s="6"/>
      <c r="AT2034" s="7"/>
      <c r="AU2034" s="3" t="s">
        <v>5537</v>
      </c>
      <c r="AV2034" s="24" t="s">
        <v>5537</v>
      </c>
      <c r="AW2034" s="24" t="s">
        <v>5537</v>
      </c>
      <c r="AX2034" s="24" t="s">
        <v>5537</v>
      </c>
      <c r="AY2034" s="24" t="s">
        <v>5537</v>
      </c>
      <c r="AZ2034" s="24" t="s">
        <v>5537</v>
      </c>
      <c r="BA2034" s="24" t="s">
        <v>5537</v>
      </c>
      <c r="BB2034" s="24" t="s">
        <v>5537</v>
      </c>
      <c r="BC2034" s="24" t="s">
        <v>5537</v>
      </c>
      <c r="BD2034" s="24" t="s">
        <v>5537</v>
      </c>
      <c r="BE2034" s="24" t="s">
        <v>5537</v>
      </c>
      <c r="BF2034" s="24" t="s">
        <v>5537</v>
      </c>
      <c r="BG2034" s="24" t="s">
        <v>5537</v>
      </c>
      <c r="BH2034" s="24" t="s">
        <v>5537</v>
      </c>
      <c r="BI2034" s="9" t="s">
        <v>5537</v>
      </c>
      <c r="BJ2034" s="14"/>
      <c r="BK2034" s="14" t="s">
        <v>5537</v>
      </c>
      <c r="BL2034" s="14" t="str">
        <f>_xlfn.XLOOKUP(B2034,'[4]cell downs 18042026 17h'!$B:$B,'[4]cell downs 18042026 17h'!$B:$B,"")</f>
        <v/>
      </c>
      <c r="BM2034" s="14" t="str">
        <f>_xlfn.XLOOKUP(B2034,'[5]Cells Huawei 19042026 15h'!$B:$B,'[5]Cells Huawei 19042026 15h'!$B:$B,"")</f>
        <v/>
      </c>
      <c r="BN2034" s="9" t="str">
        <f>_xlfn.XLOOKUP(B2034,'[6]cells down 19042026 9H40'!$B:$B,'[6]cells down 19042026 9H40'!$B:$B,"")</f>
        <v/>
      </c>
      <c r="BO2034" s="9" t="s">
        <v>5537</v>
      </c>
      <c r="BP2034" s="9" t="s">
        <v>12</v>
      </c>
    </row>
    <row r="2035" spans="1:68" s="9" customFormat="1" x14ac:dyDescent="0.35">
      <c r="A2035" s="1" t="s">
        <v>3779</v>
      </c>
      <c r="B2035" s="8" t="s">
        <v>3780</v>
      </c>
      <c r="C2035" s="3" t="str">
        <f>_xlfn.XLOOKUP(B2035,'[1]daily break down'!$D:$D,'[1]daily break down'!$E:$E,"")</f>
        <v>LITTORAL</v>
      </c>
      <c r="D2035" s="1" t="s">
        <v>21</v>
      </c>
      <c r="E2035" s="1" t="s">
        <v>30</v>
      </c>
      <c r="F2035" s="3" t="s">
        <v>31</v>
      </c>
      <c r="G2035" s="1" t="s">
        <v>3781</v>
      </c>
      <c r="H2035" s="41" t="str">
        <f>_xlfn.XLOOKUP(B2035,[2]CALCULATION!$B:$B,[2]CALCULATION!$H:$H,"")</f>
        <v>ZTE</v>
      </c>
      <c r="I2035" s="34">
        <v>0</v>
      </c>
      <c r="J2035" s="34">
        <v>0</v>
      </c>
      <c r="K2035" s="34">
        <v>0</v>
      </c>
      <c r="L2035" s="34">
        <v>0</v>
      </c>
      <c r="M2035" s="34">
        <v>0</v>
      </c>
      <c r="N2035" s="34">
        <v>0</v>
      </c>
      <c r="O2035" s="34">
        <v>0</v>
      </c>
      <c r="P2035" s="34">
        <v>0</v>
      </c>
      <c r="Q2035" s="34">
        <v>0</v>
      </c>
      <c r="R2035" s="34">
        <v>0</v>
      </c>
      <c r="S2035" s="109">
        <v>0</v>
      </c>
      <c r="T2035" s="109">
        <f>_xlfn.XLOOKUP(B2035,'[3]Nur des jours'!$B:$B,'[3]Nur des jours'!$U:$U,"")</f>
        <v>0</v>
      </c>
      <c r="U2035" s="109">
        <v>0</v>
      </c>
      <c r="V2035" s="109">
        <v>0</v>
      </c>
      <c r="W2035" s="109">
        <v>0</v>
      </c>
      <c r="X2035" s="109">
        <v>0</v>
      </c>
      <c r="Y2035" s="109">
        <v>0</v>
      </c>
      <c r="Z2035" s="109">
        <v>0</v>
      </c>
      <c r="AA2035" s="109">
        <v>0</v>
      </c>
      <c r="AB2035" s="109">
        <v>0</v>
      </c>
      <c r="AC2035" s="109">
        <v>0</v>
      </c>
      <c r="AD2035" s="109">
        <v>0</v>
      </c>
      <c r="AE2035" s="109">
        <v>0</v>
      </c>
      <c r="AF2035" s="109">
        <v>0</v>
      </c>
      <c r="AG2035" s="57" t="str">
        <f>_xlfn.XLOOKUP(B2035,[3]CALCULATION!$B:$B,[3]CALCULATION!$M:$M,"")</f>
        <v>Operationnel</v>
      </c>
      <c r="AH2035" s="57"/>
      <c r="AI2035" s="56" t="str" cm="1">
        <f t="array" ref="AI2035">IFERROR(_xlfn.IFS(
AK2035="MPR ISSUE","PDH",
AK2035="BSS Hardware Issue","BSS",
AK2035="Sites strategiques, MLL, Pylone, etc.","ENVTECH",
AK2035="AKTIVCO DEFAUT GE &amp; POWER Cabinet","AKTIVCO",
AK2035="AKTIVCO Coupure ENEO &amp; Baisse de tension","AKTIVCO GRID ONLY",
AK2035="Coupure ENEO &amp; Baisse de tension","IHS GRID ONLY",
AK2035="Defaut GE &amp; POWER Cabinet","IHS",
AK2035="Sharing","Partners",
AK2035="Sites strategiques &amp; DataCenter","SST &amp; DC",
AK2035="Exclu","Exclu",
AK2035="SAT","SAT",
AK2035="SPARE-ISSUE","SPARE-ISSUE",
AK2035="Fiber CAmtel","TRANS_FO_CAMTEL",
AK2035="Fiber AOF","Fiber AOF",
AK2035="Projet OCM (HUAWEI)","TRAVAUX-HUAWEI",
AK2035="Projet OCM (NOKIA)","TRAVAUX-NOKIA",
AK2035="ACCESS-ISSUE","ACCESS-ISSUE",
AK2035="Projet OCM (ZTE, NOKIA, autres projets)","TRAVAUX OCM",
AK2035="No root CAuse","No root cause",
AK2035="ODU HS","PDH",
AK2035="IP &amp; VLAN","PDH",
AK2035="Warehouse HUAWEI","SPARE-ISSUE",
AK2035="SPARE-HS","SPARE-ISSUE",
AK2035="Power Telco","BSS",AK2035="no impacts","no impacts"
),"")</f>
        <v>No root cause</v>
      </c>
      <c r="AJ2035" s="56" t="str" cm="1">
        <f t="array" ref="AJ2035">IFERROR(_xlfn.IFS(
AK2035="MPR ISSUE","TX ISSUE",
AK2035="BSS Hardware Issue","RAN ISSUE",
AK2035="Sites strategiques, MLL, Pylone, etc.","ENVTECH",
AK2035="AKTIVCO DEFAUT GE &amp; POWER Cabinet","POWER ISSUE",
AK2035="AKTIVCO Coupure ENEO &amp; Baisse de tension","POWER ISSUE",
AK2035="Coupure ENEO &amp; Baisse de tension","POWER ISSUE",
AK2035="Defaut GE &amp; POWER Cabinet","POWER ISSUE",
AK2035="Sharing","POWER ISSUE",
AK2035="Sites strategiques &amp; DataCenter","POWER ISSUE",
AK2035="Exclu","Exclu",
AK2035="SAT","TX ISSUE",
AK2035="SPARE-ISSUE","SPARE-ISSUE",
AK2035="Fiber CAmtel","TX ISSUE",
AK2035="Fiber AOF","TX ISSUE",
AK2035="Projet OCM (HUAWEI)","TRAVAUX-HUAWEI",
AK2035="Projet OCM (NOKIA)","TRAVAUX -NOKIA",
AK2035="ACCESS-ISSUE","ACCESS-ISSUE",
AK2035="Projet OCM (ZTE, NOKIA, autres projets)","TRAVAUX OCM",
AK2035="No root CAuse","No root cause",
AK2035="ODU HS","TX ISSUE",
AK2035="IP &amp; VLAN","TX ISSUE",
AK2035="Warehouse HUAWEI","SPARE-ISSUE",
AK2035="SPARE-HS","SPARE-ISSUE",
AK2035="Power Telco","RAN ISSUE",AK2035="no impacts","no impacts"
),"")</f>
        <v>No root cause</v>
      </c>
      <c r="AK2035" s="81" t="s">
        <v>5620</v>
      </c>
      <c r="AL2035" s="56" t="str" cm="1">
        <f t="array" ref="AL2035">IFERROR(_xlfn.IFS(
AK2035="MPR ISSUE","ACTIVE",
AK2035="BSS Hardware Issue","ACTIVE",
AK2035="Sites strategiques, MLL, Pylone, etc.","PASSIVE",
AK2035="AKTIVCO DEFAUT GE &amp; POWER Cabinet","PASSIVE",
AK2035="AKTIVCO Coupure ENEO &amp; Baisse de tension","PASSIVE",
AK2035="Coupure ENEO &amp; Baisse de tension","PASSIVE",
AK2035="Defaut GE &amp; POWER Cabinet","PASSIVE",
AK2035="Sharing","PASSIVE",
AK2035="Sites strategiques &amp; DataCenter","PASSIVE",
AK2035="Exclu","Exclu",
AK2035="SAT","ACTIVE",
AK2035="SPARE-ISSUE","SPARE-ISSUE",
AK2035="Fiber CAmtel","ACTIVE",
AK2035="Fiber AOF","ACTIVE",
AK2035="Projet OCM (HUAWEI)","PLANNED WORKS",
AK2035="Projet OCM (NOKIA)","PLANNED WORKS",
AK2035="ACCESS-ISSUE","ACCESS-ISSUE",
AK2035="Projet OCM (ZTE, NOKIA, autres projets)","PLANNED WORKS",
AK2035="No root CAuse","No root cause",
AK2035="ODU HS","ACTIVE",
AK2035="IP &amp; VLAN","ACTIVE",
AK2035="Warehouse HUAWEI","SPARE-ISSUE",
AK2035="SPARE-HS","SPARE-ISSUE",
AK2035="Power Telco","ACTIVE", AK2035="no impacts","no impacts"
),"")</f>
        <v>No root cause</v>
      </c>
      <c r="AM2035" s="108" t="s">
        <v>5537</v>
      </c>
      <c r="AN2035" s="117" t="s">
        <v>3780</v>
      </c>
      <c r="AP2035" s="23" t="s">
        <v>5537</v>
      </c>
      <c r="AQ2035" s="23" t="s">
        <v>5537</v>
      </c>
      <c r="AR2035" s="7"/>
      <c r="AS2035" s="6"/>
      <c r="AT2035" s="7"/>
      <c r="AU2035" s="3" t="s">
        <v>5537</v>
      </c>
      <c r="AV2035" s="24" t="s">
        <v>5537</v>
      </c>
      <c r="AW2035" s="24" t="s">
        <v>5537</v>
      </c>
      <c r="AX2035" s="24" t="s">
        <v>5537</v>
      </c>
      <c r="AY2035" s="24" t="s">
        <v>5537</v>
      </c>
      <c r="AZ2035" s="24" t="s">
        <v>5537</v>
      </c>
      <c r="BA2035" s="24" t="s">
        <v>5537</v>
      </c>
      <c r="BB2035" s="24" t="s">
        <v>5537</v>
      </c>
      <c r="BC2035" s="24" t="s">
        <v>5537</v>
      </c>
      <c r="BD2035" s="24" t="s">
        <v>5537</v>
      </c>
      <c r="BE2035" s="24" t="s">
        <v>5537</v>
      </c>
      <c r="BF2035" s="24" t="s">
        <v>5537</v>
      </c>
      <c r="BG2035" s="24" t="s">
        <v>5537</v>
      </c>
      <c r="BH2035" s="24" t="s">
        <v>5537</v>
      </c>
      <c r="BI2035" s="9" t="s">
        <v>5537</v>
      </c>
      <c r="BJ2035" s="14"/>
      <c r="BK2035" s="14" t="s">
        <v>5537</v>
      </c>
      <c r="BL2035" s="14" t="str">
        <f>_xlfn.XLOOKUP(B2035,'[4]cell downs 18042026 17h'!$B:$B,'[4]cell downs 18042026 17h'!$B:$B,"")</f>
        <v/>
      </c>
      <c r="BM2035" s="14" t="str">
        <f>_xlfn.XLOOKUP(B2035,'[5]Cells Huawei 19042026 15h'!$B:$B,'[5]Cells Huawei 19042026 15h'!$B:$B,"")</f>
        <v/>
      </c>
      <c r="BN2035" s="9" t="str">
        <f>_xlfn.XLOOKUP(B2035,'[6]cells down 19042026 9H40'!$B:$B,'[6]cells down 19042026 9H40'!$B:$B,"")</f>
        <v/>
      </c>
      <c r="BO2035" s="9" t="s">
        <v>5537</v>
      </c>
      <c r="BP2035" s="9" t="s">
        <v>12</v>
      </c>
    </row>
    <row r="2036" spans="1:68" s="9" customFormat="1" x14ac:dyDescent="0.35">
      <c r="A2036" s="1" t="s">
        <v>4397</v>
      </c>
      <c r="B2036" s="1" t="s">
        <v>4398</v>
      </c>
      <c r="C2036" s="3" t="str">
        <f>_xlfn.XLOOKUP(B2036,'[1]daily break down'!$D:$D,'[1]daily break down'!$E:$E,"")</f>
        <v>CENTRE</v>
      </c>
      <c r="D2036" s="1" t="s">
        <v>21</v>
      </c>
      <c r="E2036" s="1" t="s">
        <v>563</v>
      </c>
      <c r="F2036" s="3" t="s">
        <v>69</v>
      </c>
      <c r="G2036" s="1" t="s">
        <v>4397</v>
      </c>
      <c r="H2036" s="41" t="str">
        <f>_xlfn.XLOOKUP(B2036,[2]CALCULATION!$B:$B,[2]CALCULATION!$H:$H,"")</f>
        <v>ZTE</v>
      </c>
      <c r="I2036" s="34">
        <v>0</v>
      </c>
      <c r="J2036" s="34">
        <v>0</v>
      </c>
      <c r="K2036" s="34">
        <v>0</v>
      </c>
      <c r="L2036" s="34">
        <v>0</v>
      </c>
      <c r="M2036" s="34">
        <v>0</v>
      </c>
      <c r="N2036" s="34">
        <v>0</v>
      </c>
      <c r="O2036" s="34">
        <v>0</v>
      </c>
      <c r="P2036" s="34">
        <v>0</v>
      </c>
      <c r="Q2036" s="34">
        <v>0</v>
      </c>
      <c r="R2036" s="34">
        <v>0</v>
      </c>
      <c r="S2036" s="109">
        <v>0</v>
      </c>
      <c r="T2036" s="109">
        <f>_xlfn.XLOOKUP(B2036,'[3]Nur des jours'!$B:$B,'[3]Nur des jours'!$U:$U,"")</f>
        <v>0</v>
      </c>
      <c r="U2036" s="109">
        <v>0</v>
      </c>
      <c r="V2036" s="109">
        <v>0</v>
      </c>
      <c r="W2036" s="109">
        <v>0</v>
      </c>
      <c r="X2036" s="109">
        <v>0</v>
      </c>
      <c r="Y2036" s="109">
        <v>0</v>
      </c>
      <c r="Z2036" s="109">
        <v>0</v>
      </c>
      <c r="AA2036" s="109">
        <v>0</v>
      </c>
      <c r="AB2036" s="109">
        <v>0</v>
      </c>
      <c r="AC2036" s="109">
        <v>0</v>
      </c>
      <c r="AD2036" s="109">
        <v>0</v>
      </c>
      <c r="AE2036" s="109">
        <v>0</v>
      </c>
      <c r="AF2036" s="109">
        <v>0</v>
      </c>
      <c r="AG2036" s="57" t="str">
        <f>_xlfn.XLOOKUP(B2036,[3]CALCULATION!$B:$B,[3]CALCULATION!$M:$M,"")</f>
        <v>Operationnel</v>
      </c>
      <c r="AH2036" s="57"/>
      <c r="AI2036" s="56" t="str" cm="1">
        <f t="array" ref="AI2036">IFERROR(_xlfn.IFS(
AK2036="MPR ISSUE","PDH",
AK2036="BSS Hardware Issue","BSS",
AK2036="Sites strategiques, MLL, Pylone, etc.","ENVTECH",
AK2036="AKTIVCO DEFAUT GE &amp; POWER Cabinet","AKTIVCO",
AK2036="AKTIVCO Coupure ENEO &amp; Baisse de tension","AKTIVCO GRID ONLY",
AK2036="Coupure ENEO &amp; Baisse de tension","IHS GRID ONLY",
AK2036="Defaut GE &amp; POWER Cabinet","IHS",
AK2036="Sharing","Partners",
AK2036="Sites strategiques &amp; DataCenter","SST &amp; DC",
AK2036="Exclu","Exclu",
AK2036="SAT","SAT",
AK2036="SPARE-ISSUE","SPARE-ISSUE",
AK2036="Fiber CAmtel","TRANS_FO_CAMTEL",
AK2036="Fiber AOF","Fiber AOF",
AK2036="Projet OCM (HUAWEI)","TRAVAUX-HUAWEI",
AK2036="Projet OCM (NOKIA)","TRAVAUX-NOKIA",
AK2036="ACCESS-ISSUE","ACCESS-ISSUE",
AK2036="Projet OCM (ZTE, NOKIA, autres projets)","TRAVAUX OCM",
AK2036="No root CAuse","No root cause",
AK2036="ODU HS","PDH",
AK2036="IP &amp; VLAN","PDH",
AK2036="Warehouse HUAWEI","SPARE-ISSUE",
AK2036="SPARE-HS","SPARE-ISSUE",
AK2036="Power Telco","BSS",AK2036="no impacts","no impacts"
),"")</f>
        <v>No root cause</v>
      </c>
      <c r="AJ2036" s="56" t="str" cm="1">
        <f t="array" ref="AJ2036">IFERROR(_xlfn.IFS(
AK2036="MPR ISSUE","TX ISSUE",
AK2036="BSS Hardware Issue","RAN ISSUE",
AK2036="Sites strategiques, MLL, Pylone, etc.","ENVTECH",
AK2036="AKTIVCO DEFAUT GE &amp; POWER Cabinet","POWER ISSUE",
AK2036="AKTIVCO Coupure ENEO &amp; Baisse de tension","POWER ISSUE",
AK2036="Coupure ENEO &amp; Baisse de tension","POWER ISSUE",
AK2036="Defaut GE &amp; POWER Cabinet","POWER ISSUE",
AK2036="Sharing","POWER ISSUE",
AK2036="Sites strategiques &amp; DataCenter","POWER ISSUE",
AK2036="Exclu","Exclu",
AK2036="SAT","TX ISSUE",
AK2036="SPARE-ISSUE","SPARE-ISSUE",
AK2036="Fiber CAmtel","TX ISSUE",
AK2036="Fiber AOF","TX ISSUE",
AK2036="Projet OCM (HUAWEI)","TRAVAUX-HUAWEI",
AK2036="Projet OCM (NOKIA)","TRAVAUX -NOKIA",
AK2036="ACCESS-ISSUE","ACCESS-ISSUE",
AK2036="Projet OCM (ZTE, NOKIA, autres projets)","TRAVAUX OCM",
AK2036="No root CAuse","No root cause",
AK2036="ODU HS","TX ISSUE",
AK2036="IP &amp; VLAN","TX ISSUE",
AK2036="Warehouse HUAWEI","SPARE-ISSUE",
AK2036="SPARE-HS","SPARE-ISSUE",
AK2036="Power Telco","RAN ISSUE",AK2036="no impacts","no impacts"
),"")</f>
        <v>No root cause</v>
      </c>
      <c r="AK2036" s="81" t="s">
        <v>5620</v>
      </c>
      <c r="AL2036" s="56" t="str" cm="1">
        <f t="array" ref="AL2036">IFERROR(_xlfn.IFS(
AK2036="MPR ISSUE","ACTIVE",
AK2036="BSS Hardware Issue","ACTIVE",
AK2036="Sites strategiques, MLL, Pylone, etc.","PASSIVE",
AK2036="AKTIVCO DEFAUT GE &amp; POWER Cabinet","PASSIVE",
AK2036="AKTIVCO Coupure ENEO &amp; Baisse de tension","PASSIVE",
AK2036="Coupure ENEO &amp; Baisse de tension","PASSIVE",
AK2036="Defaut GE &amp; POWER Cabinet","PASSIVE",
AK2036="Sharing","PASSIVE",
AK2036="Sites strategiques &amp; DataCenter","PASSIVE",
AK2036="Exclu","Exclu",
AK2036="SAT","ACTIVE",
AK2036="SPARE-ISSUE","SPARE-ISSUE",
AK2036="Fiber CAmtel","ACTIVE",
AK2036="Fiber AOF","ACTIVE",
AK2036="Projet OCM (HUAWEI)","PLANNED WORKS",
AK2036="Projet OCM (NOKIA)","PLANNED WORKS",
AK2036="ACCESS-ISSUE","ACCESS-ISSUE",
AK2036="Projet OCM (ZTE, NOKIA, autres projets)","PLANNED WORKS",
AK2036="No root CAuse","No root cause",
AK2036="ODU HS","ACTIVE",
AK2036="IP &amp; VLAN","ACTIVE",
AK2036="Warehouse HUAWEI","SPARE-ISSUE",
AK2036="SPARE-HS","SPARE-ISSUE",
AK2036="Power Telco","ACTIVE", AK2036="no impacts","no impacts"
),"")</f>
        <v>No root cause</v>
      </c>
      <c r="AM2036" s="108" t="s">
        <v>5537</v>
      </c>
      <c r="AN2036" s="117" t="s">
        <v>4398</v>
      </c>
      <c r="AP2036" s="23" t="s">
        <v>5537</v>
      </c>
      <c r="AQ2036" s="23" t="s">
        <v>5537</v>
      </c>
      <c r="AR2036" s="7"/>
      <c r="AS2036" s="6"/>
      <c r="AT2036" s="7"/>
      <c r="AU2036" s="3" t="s">
        <v>5537</v>
      </c>
      <c r="AV2036" s="24" t="s">
        <v>5537</v>
      </c>
      <c r="AW2036" s="24" t="s">
        <v>5537</v>
      </c>
      <c r="AX2036" s="24" t="s">
        <v>5537</v>
      </c>
      <c r="AY2036" s="24" t="s">
        <v>5537</v>
      </c>
      <c r="AZ2036" s="24" t="s">
        <v>5537</v>
      </c>
      <c r="BA2036" s="24" t="s">
        <v>5537</v>
      </c>
      <c r="BB2036" s="24" t="s">
        <v>5537</v>
      </c>
      <c r="BC2036" s="24" t="s">
        <v>5537</v>
      </c>
      <c r="BD2036" s="24" t="s">
        <v>5537</v>
      </c>
      <c r="BE2036" s="24" t="s">
        <v>5537</v>
      </c>
      <c r="BF2036" s="24" t="s">
        <v>5537</v>
      </c>
      <c r="BG2036" s="24" t="s">
        <v>5537</v>
      </c>
      <c r="BH2036" s="24" t="s">
        <v>5537</v>
      </c>
      <c r="BI2036" s="9" t="s">
        <v>5537</v>
      </c>
      <c r="BJ2036" s="14"/>
      <c r="BK2036" s="14" t="s">
        <v>5537</v>
      </c>
      <c r="BL2036" s="14" t="str">
        <f>_xlfn.XLOOKUP(B2036,'[4]cell downs 18042026 17h'!$B:$B,'[4]cell downs 18042026 17h'!$B:$B,"")</f>
        <v/>
      </c>
      <c r="BM2036" s="14" t="str">
        <f>_xlfn.XLOOKUP(B2036,'[5]Cells Huawei 19042026 15h'!$B:$B,'[5]Cells Huawei 19042026 15h'!$B:$B,"")</f>
        <v/>
      </c>
      <c r="BN2036" s="9" t="str">
        <f>_xlfn.XLOOKUP(B2036,'[6]cells down 19042026 9H40'!$B:$B,'[6]cells down 19042026 9H40'!$B:$B,"")</f>
        <v>SUD_099</v>
      </c>
      <c r="BO2036" s="9" t="s">
        <v>5537</v>
      </c>
      <c r="BP2036" s="9" t="s">
        <v>594</v>
      </c>
    </row>
    <row r="2037" spans="1:68" s="9" customFormat="1" x14ac:dyDescent="0.35">
      <c r="A2037" s="1" t="s">
        <v>4420</v>
      </c>
      <c r="B2037" s="1" t="s">
        <v>4421</v>
      </c>
      <c r="C2037" s="3" t="str">
        <f>_xlfn.XLOOKUP(B2037,'[1]daily break down'!$D:$D,'[1]daily break down'!$E:$E,"")</f>
        <v>CENTRE</v>
      </c>
      <c r="D2037" s="1" t="s">
        <v>11</v>
      </c>
      <c r="E2037" s="1" t="s">
        <v>12</v>
      </c>
      <c r="F2037" s="3" t="s">
        <v>37</v>
      </c>
      <c r="G2037" s="1" t="s">
        <v>4422</v>
      </c>
      <c r="H2037" s="41" t="str">
        <f>_xlfn.XLOOKUP(B2037,[2]CALCULATION!$B:$B,[2]CALCULATION!$H:$H,"")</f>
        <v>ZTE</v>
      </c>
      <c r="I2037" s="34">
        <v>0</v>
      </c>
      <c r="J2037" s="34">
        <v>0</v>
      </c>
      <c r="K2037" s="34">
        <v>0</v>
      </c>
      <c r="L2037" s="34">
        <v>0</v>
      </c>
      <c r="M2037" s="34">
        <v>0</v>
      </c>
      <c r="N2037" s="34">
        <v>0</v>
      </c>
      <c r="O2037" s="34">
        <v>0</v>
      </c>
      <c r="P2037" s="34">
        <v>0</v>
      </c>
      <c r="Q2037" s="34">
        <v>0</v>
      </c>
      <c r="R2037" s="34">
        <v>0</v>
      </c>
      <c r="S2037" s="109">
        <v>0</v>
      </c>
      <c r="T2037" s="109">
        <f>_xlfn.XLOOKUP(B2037,'[3]Nur des jours'!$B:$B,'[3]Nur des jours'!$U:$U,"")</f>
        <v>0</v>
      </c>
      <c r="U2037" s="109">
        <v>0</v>
      </c>
      <c r="V2037" s="109">
        <v>0</v>
      </c>
      <c r="W2037" s="109">
        <v>0</v>
      </c>
      <c r="X2037" s="109">
        <v>0</v>
      </c>
      <c r="Y2037" s="109">
        <v>0</v>
      </c>
      <c r="Z2037" s="109">
        <v>0</v>
      </c>
      <c r="AA2037" s="109">
        <v>0</v>
      </c>
      <c r="AB2037" s="109">
        <v>0</v>
      </c>
      <c r="AC2037" s="109">
        <v>0</v>
      </c>
      <c r="AD2037" s="109">
        <v>0</v>
      </c>
      <c r="AE2037" s="109">
        <v>0</v>
      </c>
      <c r="AF2037" s="109">
        <v>0</v>
      </c>
      <c r="AG2037" s="57" t="str">
        <f>_xlfn.XLOOKUP(B2037,[3]CALCULATION!$B:$B,[3]CALCULATION!$M:$M,"")</f>
        <v>Operationnel</v>
      </c>
      <c r="AH2037" s="57"/>
      <c r="AI2037" s="56" t="str" cm="1">
        <f t="array" ref="AI2037">IFERROR(_xlfn.IFS(
AK2037="MPR ISSUE","PDH",
AK2037="BSS Hardware Issue","BSS",
AK2037="Sites strategiques, MLL, Pylone, etc.","ENVTECH",
AK2037="AKTIVCO DEFAUT GE &amp; POWER Cabinet","AKTIVCO",
AK2037="AKTIVCO Coupure ENEO &amp; Baisse de tension","AKTIVCO GRID ONLY",
AK2037="Coupure ENEO &amp; Baisse de tension","IHS GRID ONLY",
AK2037="Defaut GE &amp; POWER Cabinet","IHS",
AK2037="Sharing","Partners",
AK2037="Sites strategiques &amp; DataCenter","SST &amp; DC",
AK2037="Exclu","Exclu",
AK2037="SAT","SAT",
AK2037="SPARE-ISSUE","SPARE-ISSUE",
AK2037="Fiber CAmtel","TRANS_FO_CAMTEL",
AK2037="Fiber AOF","Fiber AOF",
AK2037="Projet OCM (HUAWEI)","TRAVAUX-HUAWEI",
AK2037="Projet OCM (NOKIA)","TRAVAUX-NOKIA",
AK2037="ACCESS-ISSUE","ACCESS-ISSUE",
AK2037="Projet OCM (ZTE, NOKIA, autres projets)","TRAVAUX OCM",
AK2037="No root CAuse","No root cause",
AK2037="ODU HS","PDH",
AK2037="IP &amp; VLAN","PDH",
AK2037="Warehouse HUAWEI","SPARE-ISSUE",
AK2037="SPARE-HS","SPARE-ISSUE",
AK2037="Power Telco","BSS",AK2037="no impacts","no impacts"
),"")</f>
        <v>No root cause</v>
      </c>
      <c r="AJ2037" s="56" t="str" cm="1">
        <f t="array" ref="AJ2037">IFERROR(_xlfn.IFS(
AK2037="MPR ISSUE","TX ISSUE",
AK2037="BSS Hardware Issue","RAN ISSUE",
AK2037="Sites strategiques, MLL, Pylone, etc.","ENVTECH",
AK2037="AKTIVCO DEFAUT GE &amp; POWER Cabinet","POWER ISSUE",
AK2037="AKTIVCO Coupure ENEO &amp; Baisse de tension","POWER ISSUE",
AK2037="Coupure ENEO &amp; Baisse de tension","POWER ISSUE",
AK2037="Defaut GE &amp; POWER Cabinet","POWER ISSUE",
AK2037="Sharing","POWER ISSUE",
AK2037="Sites strategiques &amp; DataCenter","POWER ISSUE",
AK2037="Exclu","Exclu",
AK2037="SAT","TX ISSUE",
AK2037="SPARE-ISSUE","SPARE-ISSUE",
AK2037="Fiber CAmtel","TX ISSUE",
AK2037="Fiber AOF","TX ISSUE",
AK2037="Projet OCM (HUAWEI)","TRAVAUX-HUAWEI",
AK2037="Projet OCM (NOKIA)","TRAVAUX -NOKIA",
AK2037="ACCESS-ISSUE","ACCESS-ISSUE",
AK2037="Projet OCM (ZTE, NOKIA, autres projets)","TRAVAUX OCM",
AK2037="No root CAuse","No root cause",
AK2037="ODU HS","TX ISSUE",
AK2037="IP &amp; VLAN","TX ISSUE",
AK2037="Warehouse HUAWEI","SPARE-ISSUE",
AK2037="SPARE-HS","SPARE-ISSUE",
AK2037="Power Telco","RAN ISSUE",AK2037="no impacts","no impacts"
),"")</f>
        <v>No root cause</v>
      </c>
      <c r="AK2037" s="81" t="s">
        <v>5620</v>
      </c>
      <c r="AL2037" s="56" t="str" cm="1">
        <f t="array" ref="AL2037">IFERROR(_xlfn.IFS(
AK2037="MPR ISSUE","ACTIVE",
AK2037="BSS Hardware Issue","ACTIVE",
AK2037="Sites strategiques, MLL, Pylone, etc.","PASSIVE",
AK2037="AKTIVCO DEFAUT GE &amp; POWER Cabinet","PASSIVE",
AK2037="AKTIVCO Coupure ENEO &amp; Baisse de tension","PASSIVE",
AK2037="Coupure ENEO &amp; Baisse de tension","PASSIVE",
AK2037="Defaut GE &amp; POWER Cabinet","PASSIVE",
AK2037="Sharing","PASSIVE",
AK2037="Sites strategiques &amp; DataCenter","PASSIVE",
AK2037="Exclu","Exclu",
AK2037="SAT","ACTIVE",
AK2037="SPARE-ISSUE","SPARE-ISSUE",
AK2037="Fiber CAmtel","ACTIVE",
AK2037="Fiber AOF","ACTIVE",
AK2037="Projet OCM (HUAWEI)","PLANNED WORKS",
AK2037="Projet OCM (NOKIA)","PLANNED WORKS",
AK2037="ACCESS-ISSUE","ACCESS-ISSUE",
AK2037="Projet OCM (ZTE, NOKIA, autres projets)","PLANNED WORKS",
AK2037="No root CAuse","No root cause",
AK2037="ODU HS","ACTIVE",
AK2037="IP &amp; VLAN","ACTIVE",
AK2037="Warehouse HUAWEI","SPARE-ISSUE",
AK2037="SPARE-HS","SPARE-ISSUE",
AK2037="Power Telco","ACTIVE", AK2037="no impacts","no impacts"
),"")</f>
        <v>No root cause</v>
      </c>
      <c r="AM2037" s="108" t="s">
        <v>6032</v>
      </c>
      <c r="AN2037" s="117" t="s">
        <v>4421</v>
      </c>
      <c r="AP2037" s="23" t="s">
        <v>5537</v>
      </c>
      <c r="AQ2037" s="23" t="s">
        <v>5537</v>
      </c>
      <c r="AR2037" s="7"/>
      <c r="AS2037" s="6"/>
      <c r="AT2037" s="7"/>
      <c r="AU2037" s="3" t="s">
        <v>5537</v>
      </c>
      <c r="AV2037" s="24" t="s">
        <v>5537</v>
      </c>
      <c r="AW2037" s="24" t="s">
        <v>5537</v>
      </c>
      <c r="AX2037" s="24" t="s">
        <v>5537</v>
      </c>
      <c r="AY2037" s="24" t="s">
        <v>5537</v>
      </c>
      <c r="AZ2037" s="24" t="s">
        <v>5537</v>
      </c>
      <c r="BA2037" s="24" t="s">
        <v>5537</v>
      </c>
      <c r="BB2037" s="24" t="s">
        <v>5537</v>
      </c>
      <c r="BC2037" s="24" t="s">
        <v>5537</v>
      </c>
      <c r="BD2037" s="24" t="s">
        <v>5537</v>
      </c>
      <c r="BE2037" s="24" t="s">
        <v>6032</v>
      </c>
      <c r="BF2037" s="24" t="s">
        <v>5537</v>
      </c>
      <c r="BG2037" s="24" t="s">
        <v>5537</v>
      </c>
      <c r="BH2037" s="24" t="s">
        <v>5537</v>
      </c>
      <c r="BI2037" s="9" t="s">
        <v>5537</v>
      </c>
      <c r="BJ2037" s="14"/>
      <c r="BK2037" s="14" t="s">
        <v>5537</v>
      </c>
      <c r="BL2037" s="14" t="str">
        <f>_xlfn.XLOOKUP(B2037,'[4]cell downs 18042026 17h'!$B:$B,'[4]cell downs 18042026 17h'!$B:$B,"")</f>
        <v/>
      </c>
      <c r="BM2037" s="14" t="str">
        <f>_xlfn.XLOOKUP(B2037,'[5]Cells Huawei 19042026 15h'!$B:$B,'[5]Cells Huawei 19042026 15h'!$B:$B,"")</f>
        <v/>
      </c>
      <c r="BN2037" s="9" t="str">
        <f>_xlfn.XLOOKUP(B2037,'[6]cells down 19042026 9H40'!$B:$B,'[6]cells down 19042026 9H40'!$B:$B,"")</f>
        <v/>
      </c>
      <c r="BO2037" s="9" t="s">
        <v>4421</v>
      </c>
      <c r="BP2037" s="9" t="s">
        <v>12</v>
      </c>
    </row>
    <row r="2038" spans="1:68" s="9" customFormat="1" x14ac:dyDescent="0.35">
      <c r="A2038" s="1" t="s">
        <v>2709</v>
      </c>
      <c r="B2038" s="8" t="s">
        <v>2710</v>
      </c>
      <c r="C2038" s="3" t="str">
        <f>_xlfn.XLOOKUP(B2038,'[1]daily break down'!$D:$D,'[1]daily break down'!$E:$E,"")</f>
        <v>LITTORAL</v>
      </c>
      <c r="D2038" s="1"/>
      <c r="E2038" s="1"/>
      <c r="F2038" s="3" t="s">
        <v>31</v>
      </c>
      <c r="G2038" s="1" t="s">
        <v>354</v>
      </c>
      <c r="H2038" s="41" t="str">
        <f>_xlfn.XLOOKUP(B2038,[2]CALCULATION!$B:$B,[2]CALCULATION!$H:$H,"")</f>
        <v>ZTE</v>
      </c>
      <c r="I2038" s="34">
        <v>0</v>
      </c>
      <c r="J2038" s="34">
        <v>0</v>
      </c>
      <c r="K2038" s="34">
        <v>0</v>
      </c>
      <c r="L2038" s="34">
        <v>0</v>
      </c>
      <c r="M2038" s="34">
        <v>0</v>
      </c>
      <c r="N2038" s="34">
        <v>0</v>
      </c>
      <c r="O2038" s="34">
        <v>0</v>
      </c>
      <c r="P2038" s="34">
        <v>0</v>
      </c>
      <c r="Q2038" s="34">
        <v>4.2804187961750177E-4</v>
      </c>
      <c r="R2038" s="34">
        <v>0</v>
      </c>
      <c r="S2038" s="109">
        <v>0</v>
      </c>
      <c r="T2038" s="109">
        <f>_xlfn.XLOOKUP(B2038,'[3]Nur des jours'!$B:$B,'[3]Nur des jours'!$U:$U,"")</f>
        <v>0</v>
      </c>
      <c r="U2038" s="109">
        <v>0</v>
      </c>
      <c r="V2038" s="109">
        <v>0</v>
      </c>
      <c r="W2038" s="109">
        <v>0</v>
      </c>
      <c r="X2038" s="109">
        <v>0</v>
      </c>
      <c r="Y2038" s="109">
        <v>0</v>
      </c>
      <c r="Z2038" s="109">
        <v>0</v>
      </c>
      <c r="AA2038" s="109">
        <v>0</v>
      </c>
      <c r="AB2038" s="109">
        <v>0</v>
      </c>
      <c r="AC2038" s="109">
        <v>0</v>
      </c>
      <c r="AD2038" s="109">
        <v>0</v>
      </c>
      <c r="AE2038" s="109">
        <v>0</v>
      </c>
      <c r="AF2038" s="109">
        <v>0</v>
      </c>
      <c r="AG2038" s="57" t="str">
        <f>_xlfn.XLOOKUP(B2038,[3]CALCULATION!$B:$B,[3]CALCULATION!$M:$M,"")</f>
        <v>Operationnel</v>
      </c>
      <c r="AH2038" s="57"/>
      <c r="AI2038" s="56" t="str" cm="1">
        <f t="array" ref="AI2038">IFERROR(_xlfn.IFS(
AK2038="MPR ISSUE","PDH",
AK2038="BSS Hardware Issue","BSS",
AK2038="Sites strategiques, MLL, Pylone, etc.","ENVTECH",
AK2038="AKTIVCO DEFAUT GE &amp; POWER Cabinet","AKTIVCO",
AK2038="AKTIVCO Coupure ENEO &amp; Baisse de tension","AKTIVCO GRID ONLY",
AK2038="Coupure ENEO &amp; Baisse de tension","IHS GRID ONLY",
AK2038="Defaut GE &amp; POWER Cabinet","IHS",
AK2038="Sharing","Partners",
AK2038="Sites strategiques &amp; DataCenter","SST &amp; DC",
AK2038="Exclu","Exclu",
AK2038="SAT","SAT",
AK2038="SPARE-ISSUE","SPARE-ISSUE",
AK2038="Fiber CAmtel","TRANS_FO_CAMTEL",
AK2038="Fiber AOF","Fiber AOF",
AK2038="Projet OCM (HUAWEI)","TRAVAUX-HUAWEI",
AK2038="Projet OCM (NOKIA)","TRAVAUX-NOKIA",
AK2038="ACCESS-ISSUE","ACCESS-ISSUE",
AK2038="Projet OCM (ZTE, NOKIA, autres projets)","TRAVAUX OCM",
AK2038="No root CAuse","No root cause",
AK2038="ODU HS","PDH",
AK2038="IP &amp; VLAN","PDH",
AK2038="Warehouse HUAWEI","SPARE-ISSUE",
AK2038="SPARE-HS","SPARE-ISSUE",
AK2038="Power Telco","BSS",AK2038="no impacts","no impacts"
),"")</f>
        <v>No root cause</v>
      </c>
      <c r="AJ2038" s="56" t="str" cm="1">
        <f t="array" ref="AJ2038">IFERROR(_xlfn.IFS(
AK2038="MPR ISSUE","TX ISSUE",
AK2038="BSS Hardware Issue","RAN ISSUE",
AK2038="Sites strategiques, MLL, Pylone, etc.","ENVTECH",
AK2038="AKTIVCO DEFAUT GE &amp; POWER Cabinet","POWER ISSUE",
AK2038="AKTIVCO Coupure ENEO &amp; Baisse de tension","POWER ISSUE",
AK2038="Coupure ENEO &amp; Baisse de tension","POWER ISSUE",
AK2038="Defaut GE &amp; POWER Cabinet","POWER ISSUE",
AK2038="Sharing","POWER ISSUE",
AK2038="Sites strategiques &amp; DataCenter","POWER ISSUE",
AK2038="Exclu","Exclu",
AK2038="SAT","TX ISSUE",
AK2038="SPARE-ISSUE","SPARE-ISSUE",
AK2038="Fiber CAmtel","TX ISSUE",
AK2038="Fiber AOF","TX ISSUE",
AK2038="Projet OCM (HUAWEI)","TRAVAUX-HUAWEI",
AK2038="Projet OCM (NOKIA)","TRAVAUX -NOKIA",
AK2038="ACCESS-ISSUE","ACCESS-ISSUE",
AK2038="Projet OCM (ZTE, NOKIA, autres projets)","TRAVAUX OCM",
AK2038="No root CAuse","No root cause",
AK2038="ODU HS","TX ISSUE",
AK2038="IP &amp; VLAN","TX ISSUE",
AK2038="Warehouse HUAWEI","SPARE-ISSUE",
AK2038="SPARE-HS","SPARE-ISSUE",
AK2038="Power Telco","RAN ISSUE",AK2038="no impacts","no impacts"
),"")</f>
        <v>No root cause</v>
      </c>
      <c r="AK2038" s="81" t="s">
        <v>5620</v>
      </c>
      <c r="AL2038" s="56" t="str" cm="1">
        <f t="array" ref="AL2038">IFERROR(_xlfn.IFS(
AK2038="MPR ISSUE","ACTIVE",
AK2038="BSS Hardware Issue","ACTIVE",
AK2038="Sites strategiques, MLL, Pylone, etc.","PASSIVE",
AK2038="AKTIVCO DEFAUT GE &amp; POWER Cabinet","PASSIVE",
AK2038="AKTIVCO Coupure ENEO &amp; Baisse de tension","PASSIVE",
AK2038="Coupure ENEO &amp; Baisse de tension","PASSIVE",
AK2038="Defaut GE &amp; POWER Cabinet","PASSIVE",
AK2038="Sharing","PASSIVE",
AK2038="Sites strategiques &amp; DataCenter","PASSIVE",
AK2038="Exclu","Exclu",
AK2038="SAT","ACTIVE",
AK2038="SPARE-ISSUE","SPARE-ISSUE",
AK2038="Fiber CAmtel","ACTIVE",
AK2038="Fiber AOF","ACTIVE",
AK2038="Projet OCM (HUAWEI)","PLANNED WORKS",
AK2038="Projet OCM (NOKIA)","PLANNED WORKS",
AK2038="ACCESS-ISSUE","ACCESS-ISSUE",
AK2038="Projet OCM (ZTE, NOKIA, autres projets)","PLANNED WORKS",
AK2038="No root CAuse","No root cause",
AK2038="ODU HS","ACTIVE",
AK2038="IP &amp; VLAN","ACTIVE",
AK2038="Warehouse HUAWEI","SPARE-ISSUE",
AK2038="SPARE-HS","SPARE-ISSUE",
AK2038="Power Telco","ACTIVE", AK2038="no impacts","no impacts"
),"")</f>
        <v>No root cause</v>
      </c>
      <c r="AM2038" s="108" t="s">
        <v>5537</v>
      </c>
      <c r="AN2038" s="117" t="s">
        <v>2710</v>
      </c>
      <c r="AP2038" s="23" t="s">
        <v>5537</v>
      </c>
      <c r="AQ2038" s="23" t="s">
        <v>5537</v>
      </c>
      <c r="AR2038" s="7"/>
      <c r="AS2038" s="6"/>
      <c r="AT2038" s="7"/>
      <c r="AU2038" s="3" t="s">
        <v>5537</v>
      </c>
      <c r="AV2038" s="24" t="s">
        <v>5537</v>
      </c>
      <c r="AW2038" s="24" t="s">
        <v>5537</v>
      </c>
      <c r="AX2038" s="24" t="s">
        <v>5537</v>
      </c>
      <c r="AY2038" s="24" t="s">
        <v>5537</v>
      </c>
      <c r="AZ2038" s="24" t="s">
        <v>5537</v>
      </c>
      <c r="BA2038" s="24" t="s">
        <v>5537</v>
      </c>
      <c r="BB2038" s="24" t="s">
        <v>5537</v>
      </c>
      <c r="BC2038" s="24" t="s">
        <v>5537</v>
      </c>
      <c r="BD2038" s="24" t="s">
        <v>5537</v>
      </c>
      <c r="BE2038" s="24" t="s">
        <v>5537</v>
      </c>
      <c r="BF2038" s="24" t="s">
        <v>5537</v>
      </c>
      <c r="BG2038" s="24" t="s">
        <v>5537</v>
      </c>
      <c r="BH2038" s="24" t="s">
        <v>5537</v>
      </c>
      <c r="BI2038" s="9" t="s">
        <v>5537</v>
      </c>
      <c r="BJ2038" s="14"/>
      <c r="BK2038" s="14" t="s">
        <v>5537</v>
      </c>
      <c r="BL2038" s="14" t="str">
        <f>_xlfn.XLOOKUP(B2038,'[4]cell downs 18042026 17h'!$B:$B,'[4]cell downs 18042026 17h'!$B:$B,"")</f>
        <v/>
      </c>
      <c r="BM2038" s="14" t="str">
        <f>_xlfn.XLOOKUP(B2038,'[5]Cells Huawei 19042026 15h'!$B:$B,'[5]Cells Huawei 19042026 15h'!$B:$B,"")</f>
        <v/>
      </c>
      <c r="BN2038" s="9" t="str">
        <f>_xlfn.XLOOKUP(B2038,'[6]cells down 19042026 9H40'!$B:$B,'[6]cells down 19042026 9H40'!$B:$B,"")</f>
        <v/>
      </c>
      <c r="BO2038" s="9" t="s">
        <v>5537</v>
      </c>
      <c r="BP2038" s="9" t="s">
        <v>5537</v>
      </c>
    </row>
    <row r="2039" spans="1:68" s="9" customFormat="1" x14ac:dyDescent="0.35">
      <c r="A2039" s="1" t="s">
        <v>3397</v>
      </c>
      <c r="B2039" s="8" t="s">
        <v>3398</v>
      </c>
      <c r="C2039" s="3" t="str">
        <f>_xlfn.XLOOKUP(B2039,'[1]daily break down'!$D:$D,'[1]daily break down'!$E:$E,"")</f>
        <v>Douala</v>
      </c>
      <c r="D2039" s="1" t="s">
        <v>11</v>
      </c>
      <c r="E2039" s="1" t="s">
        <v>12</v>
      </c>
      <c r="F2039" s="3" t="s">
        <v>31</v>
      </c>
      <c r="G2039" s="1" t="s">
        <v>32</v>
      </c>
      <c r="H2039" s="41" t="str">
        <f>_xlfn.XLOOKUP(B2039,[2]CALCULATION!$B:$B,[2]CALCULATION!$H:$H,"")</f>
        <v>ZTE</v>
      </c>
      <c r="I2039" s="34">
        <v>0</v>
      </c>
      <c r="J2039" s="34">
        <v>0</v>
      </c>
      <c r="K2039" s="34">
        <v>0</v>
      </c>
      <c r="L2039" s="34">
        <v>0</v>
      </c>
      <c r="M2039" s="34">
        <v>0</v>
      </c>
      <c r="N2039" s="34">
        <v>0</v>
      </c>
      <c r="O2039" s="34">
        <v>0</v>
      </c>
      <c r="P2039" s="34">
        <v>0</v>
      </c>
      <c r="Q2039" s="34">
        <v>0</v>
      </c>
      <c r="R2039" s="34">
        <v>0</v>
      </c>
      <c r="S2039" s="109">
        <v>0</v>
      </c>
      <c r="T2039" s="109">
        <f>_xlfn.XLOOKUP(B2039,'[3]Nur des jours'!$B:$B,'[3]Nur des jours'!$U:$U,"")</f>
        <v>0</v>
      </c>
      <c r="U2039" s="109">
        <v>0</v>
      </c>
      <c r="V2039" s="109">
        <v>0</v>
      </c>
      <c r="W2039" s="109">
        <v>0</v>
      </c>
      <c r="X2039" s="109">
        <v>0</v>
      </c>
      <c r="Y2039" s="109">
        <v>0</v>
      </c>
      <c r="Z2039" s="109">
        <v>0</v>
      </c>
      <c r="AA2039" s="109">
        <v>0</v>
      </c>
      <c r="AB2039" s="109">
        <v>0</v>
      </c>
      <c r="AC2039" s="109">
        <v>0</v>
      </c>
      <c r="AD2039" s="109">
        <v>0</v>
      </c>
      <c r="AE2039" s="109">
        <v>0</v>
      </c>
      <c r="AF2039" s="109">
        <v>0</v>
      </c>
      <c r="AG2039" s="57" t="str">
        <f>_xlfn.XLOOKUP(B2039,[3]CALCULATION!$B:$B,[3]CALCULATION!$M:$M,"")</f>
        <v>Operationnel</v>
      </c>
      <c r="AH2039" s="57"/>
      <c r="AI2039" s="56" t="str" cm="1">
        <f t="array" ref="AI2039">IFERROR(_xlfn.IFS(
AK2039="MPR ISSUE","PDH",
AK2039="BSS Hardware Issue","BSS",
AK2039="Sites strategiques, MLL, Pylone, etc.","ENVTECH",
AK2039="AKTIVCO DEFAUT GE &amp; POWER Cabinet","AKTIVCO",
AK2039="AKTIVCO Coupure ENEO &amp; Baisse de tension","AKTIVCO GRID ONLY",
AK2039="Coupure ENEO &amp; Baisse de tension","IHS GRID ONLY",
AK2039="Defaut GE &amp; POWER Cabinet","IHS",
AK2039="Sharing","Partners",
AK2039="Sites strategiques &amp; DataCenter","SST &amp; DC",
AK2039="Exclu","Exclu",
AK2039="SAT","SAT",
AK2039="SPARE-ISSUE","SPARE-ISSUE",
AK2039="Fiber CAmtel","TRANS_FO_CAMTEL",
AK2039="Fiber AOF","Fiber AOF",
AK2039="Projet OCM (HUAWEI)","TRAVAUX-HUAWEI",
AK2039="Projet OCM (NOKIA)","TRAVAUX-NOKIA",
AK2039="ACCESS-ISSUE","ACCESS-ISSUE",
AK2039="Projet OCM (ZTE, NOKIA, autres projets)","TRAVAUX OCM",
AK2039="No root CAuse","No root cause",
AK2039="ODU HS","PDH",
AK2039="IP &amp; VLAN","PDH",
AK2039="Warehouse HUAWEI","SPARE-ISSUE",
AK2039="SPARE-HS","SPARE-ISSUE",
AK2039="Power Telco","BSS",AK2039="no impacts","no impacts"
),"")</f>
        <v>No root cause</v>
      </c>
      <c r="AJ2039" s="56" t="str" cm="1">
        <f t="array" ref="AJ2039">IFERROR(_xlfn.IFS(
AK2039="MPR ISSUE","TX ISSUE",
AK2039="BSS Hardware Issue","RAN ISSUE",
AK2039="Sites strategiques, MLL, Pylone, etc.","ENVTECH",
AK2039="AKTIVCO DEFAUT GE &amp; POWER Cabinet","POWER ISSUE",
AK2039="AKTIVCO Coupure ENEO &amp; Baisse de tension","POWER ISSUE",
AK2039="Coupure ENEO &amp; Baisse de tension","POWER ISSUE",
AK2039="Defaut GE &amp; POWER Cabinet","POWER ISSUE",
AK2039="Sharing","POWER ISSUE",
AK2039="Sites strategiques &amp; DataCenter","POWER ISSUE",
AK2039="Exclu","Exclu",
AK2039="SAT","TX ISSUE",
AK2039="SPARE-ISSUE","SPARE-ISSUE",
AK2039="Fiber CAmtel","TX ISSUE",
AK2039="Fiber AOF","TX ISSUE",
AK2039="Projet OCM (HUAWEI)","TRAVAUX-HUAWEI",
AK2039="Projet OCM (NOKIA)","TRAVAUX -NOKIA",
AK2039="ACCESS-ISSUE","ACCESS-ISSUE",
AK2039="Projet OCM (ZTE, NOKIA, autres projets)","TRAVAUX OCM",
AK2039="No root CAuse","No root cause",
AK2039="ODU HS","TX ISSUE",
AK2039="IP &amp; VLAN","TX ISSUE",
AK2039="Warehouse HUAWEI","SPARE-ISSUE",
AK2039="SPARE-HS","SPARE-ISSUE",
AK2039="Power Telco","RAN ISSUE",AK2039="no impacts","no impacts"
),"")</f>
        <v>No root cause</v>
      </c>
      <c r="AK2039" s="81" t="s">
        <v>5620</v>
      </c>
      <c r="AL2039" s="56" t="str" cm="1">
        <f t="array" ref="AL2039">IFERROR(_xlfn.IFS(
AK2039="MPR ISSUE","ACTIVE",
AK2039="BSS Hardware Issue","ACTIVE",
AK2039="Sites strategiques, MLL, Pylone, etc.","PASSIVE",
AK2039="AKTIVCO DEFAUT GE &amp; POWER Cabinet","PASSIVE",
AK2039="AKTIVCO Coupure ENEO &amp; Baisse de tension","PASSIVE",
AK2039="Coupure ENEO &amp; Baisse de tension","PASSIVE",
AK2039="Defaut GE &amp; POWER Cabinet","PASSIVE",
AK2039="Sharing","PASSIVE",
AK2039="Sites strategiques &amp; DataCenter","PASSIVE",
AK2039="Exclu","Exclu",
AK2039="SAT","ACTIVE",
AK2039="SPARE-ISSUE","SPARE-ISSUE",
AK2039="Fiber CAmtel","ACTIVE",
AK2039="Fiber AOF","ACTIVE",
AK2039="Projet OCM (HUAWEI)","PLANNED WORKS",
AK2039="Projet OCM (NOKIA)","PLANNED WORKS",
AK2039="ACCESS-ISSUE","ACCESS-ISSUE",
AK2039="Projet OCM (ZTE, NOKIA, autres projets)","PLANNED WORKS",
AK2039="No root CAuse","No root cause",
AK2039="ODU HS","ACTIVE",
AK2039="IP &amp; VLAN","ACTIVE",
AK2039="Warehouse HUAWEI","SPARE-ISSUE",
AK2039="SPARE-HS","SPARE-ISSUE",
AK2039="Power Telco","ACTIVE", AK2039="no impacts","no impacts"
),"")</f>
        <v>No root cause</v>
      </c>
      <c r="AM2039" s="108" t="s">
        <v>5537</v>
      </c>
      <c r="AN2039" s="117" t="s">
        <v>3398</v>
      </c>
      <c r="AP2039" s="23" t="s">
        <v>5537</v>
      </c>
      <c r="AQ2039" s="23" t="s">
        <v>5537</v>
      </c>
      <c r="AR2039" s="7"/>
      <c r="AS2039" s="6"/>
      <c r="AT2039" s="7"/>
      <c r="AU2039" s="3" t="s">
        <v>5537</v>
      </c>
      <c r="AV2039" s="24" t="s">
        <v>5537</v>
      </c>
      <c r="AW2039" s="24" t="s">
        <v>5537</v>
      </c>
      <c r="AX2039" s="24" t="s">
        <v>5537</v>
      </c>
      <c r="AY2039" s="24" t="s">
        <v>5537</v>
      </c>
      <c r="AZ2039" s="24" t="s">
        <v>5537</v>
      </c>
      <c r="BA2039" s="24" t="s">
        <v>5537</v>
      </c>
      <c r="BB2039" s="24" t="s">
        <v>5537</v>
      </c>
      <c r="BC2039" s="24" t="s">
        <v>5537</v>
      </c>
      <c r="BD2039" s="24" t="s">
        <v>5537</v>
      </c>
      <c r="BE2039" s="24" t="s">
        <v>5537</v>
      </c>
      <c r="BF2039" s="24" t="s">
        <v>5537</v>
      </c>
      <c r="BG2039" s="24" t="s">
        <v>5537</v>
      </c>
      <c r="BH2039" s="24" t="s">
        <v>5537</v>
      </c>
      <c r="BI2039" s="9" t="s">
        <v>5537</v>
      </c>
      <c r="BJ2039" s="14"/>
      <c r="BK2039" s="14" t="s">
        <v>5537</v>
      </c>
      <c r="BL2039" s="14" t="str">
        <f>_xlfn.XLOOKUP(B2039,'[4]cell downs 18042026 17h'!$B:$B,'[4]cell downs 18042026 17h'!$B:$B,"")</f>
        <v/>
      </c>
      <c r="BM2039" s="14" t="str">
        <f>_xlfn.XLOOKUP(B2039,'[5]Cells Huawei 19042026 15h'!$B:$B,'[5]Cells Huawei 19042026 15h'!$B:$B,"")</f>
        <v/>
      </c>
      <c r="BN2039" s="9" t="str">
        <f>_xlfn.XLOOKUP(B2039,'[6]cells down 19042026 9H40'!$B:$B,'[6]cells down 19042026 9H40'!$B:$B,"")</f>
        <v/>
      </c>
      <c r="BO2039" s="9" t="s">
        <v>3398</v>
      </c>
      <c r="BP2039" s="9" t="s">
        <v>12</v>
      </c>
    </row>
    <row r="2040" spans="1:68" s="9" customFormat="1" x14ac:dyDescent="0.35">
      <c r="A2040" s="1" t="s">
        <v>138</v>
      </c>
      <c r="B2040" s="8" t="s">
        <v>139</v>
      </c>
      <c r="C2040" s="3" t="str">
        <f>_xlfn.XLOOKUP(B2040,'[1]daily break down'!$D:$D,'[1]daily break down'!$E:$E,"")</f>
        <v>Douala</v>
      </c>
      <c r="D2040" s="1"/>
      <c r="E2040" s="1"/>
      <c r="F2040" s="3" t="s">
        <v>31</v>
      </c>
      <c r="G2040" s="1" t="s">
        <v>32</v>
      </c>
      <c r="H2040" s="41" t="str">
        <f>_xlfn.XLOOKUP(B2040,[2]CALCULATION!$B:$B,[2]CALCULATION!$H:$H,"")</f>
        <v>ZTE</v>
      </c>
      <c r="I2040" s="34">
        <v>0</v>
      </c>
      <c r="J2040" s="34">
        <v>0</v>
      </c>
      <c r="K2040" s="34">
        <v>0</v>
      </c>
      <c r="L2040" s="34">
        <v>0</v>
      </c>
      <c r="M2040" s="34">
        <v>0</v>
      </c>
      <c r="N2040" s="34">
        <v>0</v>
      </c>
      <c r="O2040" s="34">
        <v>0</v>
      </c>
      <c r="P2040" s="34">
        <v>0</v>
      </c>
      <c r="Q2040" s="34">
        <v>0</v>
      </c>
      <c r="R2040" s="34">
        <v>0</v>
      </c>
      <c r="S2040" s="109">
        <v>0</v>
      </c>
      <c r="T2040" s="109">
        <f>_xlfn.XLOOKUP(B2040,'[3]Nur des jours'!$B:$B,'[3]Nur des jours'!$U:$U,"")</f>
        <v>0</v>
      </c>
      <c r="U2040" s="109">
        <v>0</v>
      </c>
      <c r="V2040" s="109">
        <v>0</v>
      </c>
      <c r="W2040" s="109">
        <v>0</v>
      </c>
      <c r="X2040" s="109">
        <v>0</v>
      </c>
      <c r="Y2040" s="109">
        <v>0</v>
      </c>
      <c r="Z2040" s="109">
        <v>0</v>
      </c>
      <c r="AA2040" s="109">
        <v>0</v>
      </c>
      <c r="AB2040" s="109">
        <v>0</v>
      </c>
      <c r="AC2040" s="109">
        <v>0</v>
      </c>
      <c r="AD2040" s="109">
        <v>0</v>
      </c>
      <c r="AE2040" s="109">
        <v>0</v>
      </c>
      <c r="AF2040" s="109">
        <v>0</v>
      </c>
      <c r="AG2040" s="57" t="str">
        <f>_xlfn.XLOOKUP(B2040,[3]CALCULATION!$B:$B,[3]CALCULATION!$M:$M,"")</f>
        <v>Operationnel</v>
      </c>
      <c r="AH2040" s="57"/>
      <c r="AI2040" s="56" t="str" cm="1">
        <f t="array" ref="AI2040">IFERROR(_xlfn.IFS(
AK2040="MPR ISSUE","PDH",
AK2040="BSS Hardware Issue","BSS",
AK2040="Sites strategiques, MLL, Pylone, etc.","ENVTECH",
AK2040="AKTIVCO DEFAUT GE &amp; POWER Cabinet","AKTIVCO",
AK2040="AKTIVCO Coupure ENEO &amp; Baisse de tension","AKTIVCO GRID ONLY",
AK2040="Coupure ENEO &amp; Baisse de tension","IHS GRID ONLY",
AK2040="Defaut GE &amp; POWER Cabinet","IHS",
AK2040="Sharing","Partners",
AK2040="Sites strategiques &amp; DataCenter","SST &amp; DC",
AK2040="Exclu","Exclu",
AK2040="SAT","SAT",
AK2040="SPARE-ISSUE","SPARE-ISSUE",
AK2040="Fiber CAmtel","TRANS_FO_CAMTEL",
AK2040="Fiber AOF","Fiber AOF",
AK2040="Projet OCM (HUAWEI)","TRAVAUX-HUAWEI",
AK2040="Projet OCM (NOKIA)","TRAVAUX-NOKIA",
AK2040="ACCESS-ISSUE","ACCESS-ISSUE",
AK2040="Projet OCM (ZTE, NOKIA, autres projets)","TRAVAUX OCM",
AK2040="No root CAuse","No root cause",
AK2040="ODU HS","PDH",
AK2040="IP &amp; VLAN","PDH",
AK2040="Warehouse HUAWEI","SPARE-ISSUE",
AK2040="SPARE-HS","SPARE-ISSUE",
AK2040="Power Telco","BSS",AK2040="no impacts","no impacts"
),"")</f>
        <v>No root cause</v>
      </c>
      <c r="AJ2040" s="56" t="str" cm="1">
        <f t="array" ref="AJ2040">IFERROR(_xlfn.IFS(
AK2040="MPR ISSUE","TX ISSUE",
AK2040="BSS Hardware Issue","RAN ISSUE",
AK2040="Sites strategiques, MLL, Pylone, etc.","ENVTECH",
AK2040="AKTIVCO DEFAUT GE &amp; POWER Cabinet","POWER ISSUE",
AK2040="AKTIVCO Coupure ENEO &amp; Baisse de tension","POWER ISSUE",
AK2040="Coupure ENEO &amp; Baisse de tension","POWER ISSUE",
AK2040="Defaut GE &amp; POWER Cabinet","POWER ISSUE",
AK2040="Sharing","POWER ISSUE",
AK2040="Sites strategiques &amp; DataCenter","POWER ISSUE",
AK2040="Exclu","Exclu",
AK2040="SAT","TX ISSUE",
AK2040="SPARE-ISSUE","SPARE-ISSUE",
AK2040="Fiber CAmtel","TX ISSUE",
AK2040="Fiber AOF","TX ISSUE",
AK2040="Projet OCM (HUAWEI)","TRAVAUX-HUAWEI",
AK2040="Projet OCM (NOKIA)","TRAVAUX -NOKIA",
AK2040="ACCESS-ISSUE","ACCESS-ISSUE",
AK2040="Projet OCM (ZTE, NOKIA, autres projets)","TRAVAUX OCM",
AK2040="No root CAuse","No root cause",
AK2040="ODU HS","TX ISSUE",
AK2040="IP &amp; VLAN","TX ISSUE",
AK2040="Warehouse HUAWEI","SPARE-ISSUE",
AK2040="SPARE-HS","SPARE-ISSUE",
AK2040="Power Telco","RAN ISSUE",AK2040="no impacts","no impacts"
),"")</f>
        <v>No root cause</v>
      </c>
      <c r="AK2040" s="81" t="s">
        <v>5620</v>
      </c>
      <c r="AL2040" s="56" t="str" cm="1">
        <f t="array" ref="AL2040">IFERROR(_xlfn.IFS(
AK2040="MPR ISSUE","ACTIVE",
AK2040="BSS Hardware Issue","ACTIVE",
AK2040="Sites strategiques, MLL, Pylone, etc.","PASSIVE",
AK2040="AKTIVCO DEFAUT GE &amp; POWER Cabinet","PASSIVE",
AK2040="AKTIVCO Coupure ENEO &amp; Baisse de tension","PASSIVE",
AK2040="Coupure ENEO &amp; Baisse de tension","PASSIVE",
AK2040="Defaut GE &amp; POWER Cabinet","PASSIVE",
AK2040="Sharing","PASSIVE",
AK2040="Sites strategiques &amp; DataCenter","PASSIVE",
AK2040="Exclu","Exclu",
AK2040="SAT","ACTIVE",
AK2040="SPARE-ISSUE","SPARE-ISSUE",
AK2040="Fiber CAmtel","ACTIVE",
AK2040="Fiber AOF","ACTIVE",
AK2040="Projet OCM (HUAWEI)","PLANNED WORKS",
AK2040="Projet OCM (NOKIA)","PLANNED WORKS",
AK2040="ACCESS-ISSUE","ACCESS-ISSUE",
AK2040="Projet OCM (ZTE, NOKIA, autres projets)","PLANNED WORKS",
AK2040="No root CAuse","No root cause",
AK2040="ODU HS","ACTIVE",
AK2040="IP &amp; VLAN","ACTIVE",
AK2040="Warehouse HUAWEI","SPARE-ISSUE",
AK2040="SPARE-HS","SPARE-ISSUE",
AK2040="Power Telco","ACTIVE", AK2040="no impacts","no impacts"
),"")</f>
        <v>No root cause</v>
      </c>
      <c r="AM2040" s="108" t="s">
        <v>5537</v>
      </c>
      <c r="AN2040" s="117" t="s">
        <v>139</v>
      </c>
      <c r="AP2040" s="23" t="s">
        <v>5537</v>
      </c>
      <c r="AQ2040" s="23" t="s">
        <v>5537</v>
      </c>
      <c r="AR2040" s="7"/>
      <c r="AS2040" s="6"/>
      <c r="AT2040" s="7"/>
      <c r="AU2040" s="3" t="s">
        <v>5537</v>
      </c>
      <c r="AV2040" s="24" t="s">
        <v>5537</v>
      </c>
      <c r="AW2040" s="24" t="s">
        <v>5537</v>
      </c>
      <c r="AX2040" s="24" t="s">
        <v>5537</v>
      </c>
      <c r="AY2040" s="24" t="s">
        <v>5537</v>
      </c>
      <c r="AZ2040" s="24" t="s">
        <v>5537</v>
      </c>
      <c r="BA2040" s="24" t="s">
        <v>5537</v>
      </c>
      <c r="BB2040" s="24" t="s">
        <v>5537</v>
      </c>
      <c r="BC2040" s="24" t="s">
        <v>5537</v>
      </c>
      <c r="BD2040" s="24" t="s">
        <v>5537</v>
      </c>
      <c r="BE2040" s="24" t="s">
        <v>5537</v>
      </c>
      <c r="BF2040" s="24" t="s">
        <v>5537</v>
      </c>
      <c r="BG2040" s="24" t="s">
        <v>5537</v>
      </c>
      <c r="BH2040" s="24" t="s">
        <v>5537</v>
      </c>
      <c r="BI2040" s="9" t="s">
        <v>5537</v>
      </c>
      <c r="BJ2040" s="14"/>
      <c r="BK2040" s="14" t="s">
        <v>5537</v>
      </c>
      <c r="BL2040" s="14" t="str">
        <f>_xlfn.XLOOKUP(B2040,'[4]cell downs 18042026 17h'!$B:$B,'[4]cell downs 18042026 17h'!$B:$B,"")</f>
        <v/>
      </c>
      <c r="BM2040" s="14" t="str">
        <f>_xlfn.XLOOKUP(B2040,'[5]Cells Huawei 19042026 15h'!$B:$B,'[5]Cells Huawei 19042026 15h'!$B:$B,"")</f>
        <v/>
      </c>
      <c r="BN2040" s="9" t="str">
        <f>_xlfn.XLOOKUP(B2040,'[6]cells down 19042026 9H40'!$B:$B,'[6]cells down 19042026 9H40'!$B:$B,"")</f>
        <v/>
      </c>
      <c r="BO2040" s="9" t="s">
        <v>5537</v>
      </c>
      <c r="BP2040" s="9" t="s">
        <v>12</v>
      </c>
    </row>
    <row r="2041" spans="1:68" s="9" customFormat="1" x14ac:dyDescent="0.35">
      <c r="A2041" s="2" t="s">
        <v>107</v>
      </c>
      <c r="B2041" s="8" t="s">
        <v>108</v>
      </c>
      <c r="C2041" s="3" t="str">
        <f>_xlfn.XLOOKUP(B2041,'[1]daily break down'!$D:$D,'[1]daily break down'!$E:$E,"")</f>
        <v>Douala</v>
      </c>
      <c r="D2041" s="1"/>
      <c r="E2041" s="1"/>
      <c r="F2041" s="3" t="s">
        <v>31</v>
      </c>
      <c r="G2041" s="1" t="s">
        <v>32</v>
      </c>
      <c r="H2041" s="41" t="str">
        <f>_xlfn.XLOOKUP(B2041,[2]CALCULATION!$B:$B,[2]CALCULATION!$H:$H,"")</f>
        <v>ZTE</v>
      </c>
      <c r="I2041" s="34">
        <v>0</v>
      </c>
      <c r="J2041" s="34">
        <v>0</v>
      </c>
      <c r="K2041" s="34">
        <v>0</v>
      </c>
      <c r="L2041" s="34">
        <v>0</v>
      </c>
      <c r="M2041" s="34">
        <v>0</v>
      </c>
      <c r="N2041" s="34">
        <v>0</v>
      </c>
      <c r="O2041" s="34">
        <v>0</v>
      </c>
      <c r="P2041" s="34">
        <v>0</v>
      </c>
      <c r="Q2041" s="34">
        <v>0</v>
      </c>
      <c r="R2041" s="34">
        <v>0</v>
      </c>
      <c r="S2041" s="109">
        <v>0</v>
      </c>
      <c r="T2041" s="109">
        <f>_xlfn.XLOOKUP(B2041,'[3]Nur des jours'!$B:$B,'[3]Nur des jours'!$U:$U,"")</f>
        <v>0</v>
      </c>
      <c r="U2041" s="109">
        <v>0</v>
      </c>
      <c r="V2041" s="109">
        <v>0</v>
      </c>
      <c r="W2041" s="109">
        <v>0</v>
      </c>
      <c r="X2041" s="109">
        <v>0</v>
      </c>
      <c r="Y2041" s="109">
        <v>0</v>
      </c>
      <c r="Z2041" s="109">
        <v>1.8548481450091792E-3</v>
      </c>
      <c r="AA2041" s="109">
        <v>0</v>
      </c>
      <c r="AB2041" s="109">
        <v>0</v>
      </c>
      <c r="AC2041" s="109">
        <v>0</v>
      </c>
      <c r="AD2041" s="109">
        <v>0</v>
      </c>
      <c r="AE2041" s="109">
        <v>0</v>
      </c>
      <c r="AF2041" s="109">
        <v>0</v>
      </c>
      <c r="AG2041" s="57" t="str">
        <f>_xlfn.XLOOKUP(B2041,[3]CALCULATION!$B:$B,[3]CALCULATION!$M:$M,"")</f>
        <v>Operationnel</v>
      </c>
      <c r="AH2041" s="57"/>
      <c r="AI2041" s="56" t="str" cm="1">
        <f t="array" ref="AI2041">IFERROR(_xlfn.IFS(
AK2041="MPR ISSUE","PDH",
AK2041="BSS Hardware Issue","BSS",
AK2041="Sites strategiques, MLL, Pylone, etc.","ENVTECH",
AK2041="AKTIVCO DEFAUT GE &amp; POWER Cabinet","AKTIVCO",
AK2041="AKTIVCO Coupure ENEO &amp; Baisse de tension","AKTIVCO GRID ONLY",
AK2041="Coupure ENEO &amp; Baisse de tension","IHS GRID ONLY",
AK2041="Defaut GE &amp; POWER Cabinet","IHS",
AK2041="Sharing","Partners",
AK2041="Sites strategiques &amp; DataCenter","SST &amp; DC",
AK2041="Exclu","Exclu",
AK2041="SAT","SAT",
AK2041="SPARE-ISSUE","SPARE-ISSUE",
AK2041="Fiber CAmtel","TRANS_FO_CAMTEL",
AK2041="Fiber AOF","Fiber AOF",
AK2041="Projet OCM (HUAWEI)","TRAVAUX-HUAWEI",
AK2041="Projet OCM (NOKIA)","TRAVAUX-NOKIA",
AK2041="ACCESS-ISSUE","ACCESS-ISSUE",
AK2041="Projet OCM (ZTE, NOKIA, autres projets)","TRAVAUX OCM",
AK2041="No root CAuse","No root cause",
AK2041="ODU HS","PDH",
AK2041="IP &amp; VLAN","PDH",
AK2041="Warehouse HUAWEI","SPARE-ISSUE",
AK2041="SPARE-HS","SPARE-ISSUE",
AK2041="Power Telco","BSS",AK2041="no impacts","no impacts"
),"")</f>
        <v>No root cause</v>
      </c>
      <c r="AJ2041" s="56" t="str" cm="1">
        <f t="array" ref="AJ2041">IFERROR(_xlfn.IFS(
AK2041="MPR ISSUE","TX ISSUE",
AK2041="BSS Hardware Issue","RAN ISSUE",
AK2041="Sites strategiques, MLL, Pylone, etc.","ENVTECH",
AK2041="AKTIVCO DEFAUT GE &amp; POWER Cabinet","POWER ISSUE",
AK2041="AKTIVCO Coupure ENEO &amp; Baisse de tension","POWER ISSUE",
AK2041="Coupure ENEO &amp; Baisse de tension","POWER ISSUE",
AK2041="Defaut GE &amp; POWER Cabinet","POWER ISSUE",
AK2041="Sharing","POWER ISSUE",
AK2041="Sites strategiques &amp; DataCenter","POWER ISSUE",
AK2041="Exclu","Exclu",
AK2041="SAT","TX ISSUE",
AK2041="SPARE-ISSUE","SPARE-ISSUE",
AK2041="Fiber CAmtel","TX ISSUE",
AK2041="Fiber AOF","TX ISSUE",
AK2041="Projet OCM (HUAWEI)","TRAVAUX-HUAWEI",
AK2041="Projet OCM (NOKIA)","TRAVAUX -NOKIA",
AK2041="ACCESS-ISSUE","ACCESS-ISSUE",
AK2041="Projet OCM (ZTE, NOKIA, autres projets)","TRAVAUX OCM",
AK2041="No root CAuse","No root cause",
AK2041="ODU HS","TX ISSUE",
AK2041="IP &amp; VLAN","TX ISSUE",
AK2041="Warehouse HUAWEI","SPARE-ISSUE",
AK2041="SPARE-HS","SPARE-ISSUE",
AK2041="Power Telco","RAN ISSUE",AK2041="no impacts","no impacts"
),"")</f>
        <v>No root cause</v>
      </c>
      <c r="AK2041" s="81" t="s">
        <v>5620</v>
      </c>
      <c r="AL2041" s="56" t="str" cm="1">
        <f t="array" ref="AL2041">IFERROR(_xlfn.IFS(
AK2041="MPR ISSUE","ACTIVE",
AK2041="BSS Hardware Issue","ACTIVE",
AK2041="Sites strategiques, MLL, Pylone, etc.","PASSIVE",
AK2041="AKTIVCO DEFAUT GE &amp; POWER Cabinet","PASSIVE",
AK2041="AKTIVCO Coupure ENEO &amp; Baisse de tension","PASSIVE",
AK2041="Coupure ENEO &amp; Baisse de tension","PASSIVE",
AK2041="Defaut GE &amp; POWER Cabinet","PASSIVE",
AK2041="Sharing","PASSIVE",
AK2041="Sites strategiques &amp; DataCenter","PASSIVE",
AK2041="Exclu","Exclu",
AK2041="SAT","ACTIVE",
AK2041="SPARE-ISSUE","SPARE-ISSUE",
AK2041="Fiber CAmtel","ACTIVE",
AK2041="Fiber AOF","ACTIVE",
AK2041="Projet OCM (HUAWEI)","PLANNED WORKS",
AK2041="Projet OCM (NOKIA)","PLANNED WORKS",
AK2041="ACCESS-ISSUE","ACCESS-ISSUE",
AK2041="Projet OCM (ZTE, NOKIA, autres projets)","PLANNED WORKS",
AK2041="No root CAuse","No root cause",
AK2041="ODU HS","ACTIVE",
AK2041="IP &amp; VLAN","ACTIVE",
AK2041="Warehouse HUAWEI","SPARE-ISSUE",
AK2041="SPARE-HS","SPARE-ISSUE",
AK2041="Power Telco","ACTIVE", AK2041="no impacts","no impacts"
),"")</f>
        <v>No root cause</v>
      </c>
      <c r="AM2041" s="108" t="s">
        <v>5537</v>
      </c>
      <c r="AN2041" s="117" t="s">
        <v>108</v>
      </c>
      <c r="AP2041" s="23" t="s">
        <v>5537</v>
      </c>
      <c r="AQ2041" s="23" t="s">
        <v>5537</v>
      </c>
      <c r="AR2041" s="7"/>
      <c r="AS2041" s="6"/>
      <c r="AT2041" s="7"/>
      <c r="AU2041" s="3" t="s">
        <v>5537</v>
      </c>
      <c r="AV2041" s="24" t="s">
        <v>5537</v>
      </c>
      <c r="AW2041" s="24" t="s">
        <v>5537</v>
      </c>
      <c r="AX2041" s="24" t="s">
        <v>5537</v>
      </c>
      <c r="AY2041" s="24" t="s">
        <v>5537</v>
      </c>
      <c r="AZ2041" s="24" t="s">
        <v>5537</v>
      </c>
      <c r="BA2041" s="24" t="s">
        <v>5537</v>
      </c>
      <c r="BB2041" s="24" t="s">
        <v>5537</v>
      </c>
      <c r="BC2041" s="24" t="s">
        <v>5537</v>
      </c>
      <c r="BD2041" s="24" t="s">
        <v>5537</v>
      </c>
      <c r="BE2041" s="24" t="s">
        <v>5537</v>
      </c>
      <c r="BF2041" s="24" t="s">
        <v>5537</v>
      </c>
      <c r="BG2041" s="24" t="s">
        <v>5537</v>
      </c>
      <c r="BH2041" s="24" t="s">
        <v>5537</v>
      </c>
      <c r="BI2041" s="9" t="s">
        <v>5537</v>
      </c>
      <c r="BJ2041" s="14"/>
      <c r="BK2041" s="14" t="s">
        <v>5537</v>
      </c>
      <c r="BL2041" s="14" t="str">
        <f>_xlfn.XLOOKUP(B2041,'[4]cell downs 18042026 17h'!$B:$B,'[4]cell downs 18042026 17h'!$B:$B,"")</f>
        <v/>
      </c>
      <c r="BM2041" s="14" t="str">
        <f>_xlfn.XLOOKUP(B2041,'[5]Cells Huawei 19042026 15h'!$B:$B,'[5]Cells Huawei 19042026 15h'!$B:$B,"")</f>
        <v/>
      </c>
      <c r="BN2041" s="9" t="str">
        <f>_xlfn.XLOOKUP(B2041,'[6]cells down 19042026 9H40'!$B:$B,'[6]cells down 19042026 9H40'!$B:$B,"")</f>
        <v/>
      </c>
      <c r="BO2041" s="9" t="s">
        <v>5537</v>
      </c>
      <c r="BP2041" s="9" t="s">
        <v>1129</v>
      </c>
    </row>
    <row r="2042" spans="1:68" s="9" customFormat="1" x14ac:dyDescent="0.35">
      <c r="A2042" s="1" t="s">
        <v>4330</v>
      </c>
      <c r="B2042" s="8" t="s">
        <v>4331</v>
      </c>
      <c r="C2042" s="3" t="str">
        <f>_xlfn.XLOOKUP(B2042,'[1]daily break down'!$D:$D,'[1]daily break down'!$E:$E,"")</f>
        <v>CENTRE</v>
      </c>
      <c r="D2042" s="1" t="s">
        <v>11</v>
      </c>
      <c r="E2042" s="1" t="s">
        <v>12</v>
      </c>
      <c r="F2042" s="3" t="s">
        <v>69</v>
      </c>
      <c r="G2042" s="1" t="s">
        <v>70</v>
      </c>
      <c r="H2042" s="41" t="str">
        <f>_xlfn.XLOOKUP(B2042,[2]CALCULATION!$B:$B,[2]CALCULATION!$H:$H,"")</f>
        <v>ZTE</v>
      </c>
      <c r="I2042" s="34">
        <v>0</v>
      </c>
      <c r="J2042" s="34">
        <v>0</v>
      </c>
      <c r="K2042" s="34">
        <v>0</v>
      </c>
      <c r="L2042" s="34">
        <v>0</v>
      </c>
      <c r="M2042" s="34">
        <v>0</v>
      </c>
      <c r="N2042" s="34">
        <v>0</v>
      </c>
      <c r="O2042" s="34">
        <v>0</v>
      </c>
      <c r="P2042" s="34">
        <v>0</v>
      </c>
      <c r="Q2042" s="34">
        <v>0</v>
      </c>
      <c r="R2042" s="34">
        <v>0</v>
      </c>
      <c r="S2042" s="109">
        <v>0</v>
      </c>
      <c r="T2042" s="109">
        <f>_xlfn.XLOOKUP(B2042,'[3]Nur des jours'!$B:$B,'[3]Nur des jours'!$U:$U,"")</f>
        <v>0</v>
      </c>
      <c r="U2042" s="109">
        <v>0</v>
      </c>
      <c r="V2042" s="109">
        <v>0</v>
      </c>
      <c r="W2042" s="109">
        <v>0</v>
      </c>
      <c r="X2042" s="109">
        <v>0</v>
      </c>
      <c r="Y2042" s="109">
        <v>0</v>
      </c>
      <c r="Z2042" s="109">
        <v>0</v>
      </c>
      <c r="AA2042" s="109">
        <v>0</v>
      </c>
      <c r="AB2042" s="109">
        <v>0</v>
      </c>
      <c r="AC2042" s="109">
        <v>0</v>
      </c>
      <c r="AD2042" s="109">
        <v>0</v>
      </c>
      <c r="AE2042" s="109">
        <v>0</v>
      </c>
      <c r="AF2042" s="109">
        <v>0</v>
      </c>
      <c r="AG2042" s="57" t="str">
        <f>_xlfn.XLOOKUP(B2042,[3]CALCULATION!$B:$B,[3]CALCULATION!$M:$M,"")</f>
        <v>Operationnel</v>
      </c>
      <c r="AH2042" s="57"/>
      <c r="AI2042" s="56" t="str" cm="1">
        <f t="array" ref="AI2042">IFERROR(_xlfn.IFS(
AK2042="MPR ISSUE","PDH",
AK2042="BSS Hardware Issue","BSS",
AK2042="Sites strategiques, MLL, Pylone, etc.","ENVTECH",
AK2042="AKTIVCO DEFAUT GE &amp; POWER Cabinet","AKTIVCO",
AK2042="AKTIVCO Coupure ENEO &amp; Baisse de tension","AKTIVCO GRID ONLY",
AK2042="Coupure ENEO &amp; Baisse de tension","IHS GRID ONLY",
AK2042="Defaut GE &amp; POWER Cabinet","IHS",
AK2042="Sharing","Partners",
AK2042="Sites strategiques &amp; DataCenter","SST &amp; DC",
AK2042="Exclu","Exclu",
AK2042="SAT","SAT",
AK2042="SPARE-ISSUE","SPARE-ISSUE",
AK2042="Fiber CAmtel","TRANS_FO_CAMTEL",
AK2042="Fiber AOF","Fiber AOF",
AK2042="Projet OCM (HUAWEI)","TRAVAUX-HUAWEI",
AK2042="Projet OCM (NOKIA)","TRAVAUX-NOKIA",
AK2042="ACCESS-ISSUE","ACCESS-ISSUE",
AK2042="Projet OCM (ZTE, NOKIA, autres projets)","TRAVAUX OCM",
AK2042="No root CAuse","No root cause",
AK2042="ODU HS","PDH",
AK2042="IP &amp; VLAN","PDH",
AK2042="Warehouse HUAWEI","SPARE-ISSUE",
AK2042="SPARE-HS","SPARE-ISSUE",
AK2042="Power Telco","BSS",AK2042="no impacts","no impacts"
),"")</f>
        <v>No root cause</v>
      </c>
      <c r="AJ2042" s="56" t="str" cm="1">
        <f t="array" ref="AJ2042">IFERROR(_xlfn.IFS(
AK2042="MPR ISSUE","TX ISSUE",
AK2042="BSS Hardware Issue","RAN ISSUE",
AK2042="Sites strategiques, MLL, Pylone, etc.","ENVTECH",
AK2042="AKTIVCO DEFAUT GE &amp; POWER Cabinet","POWER ISSUE",
AK2042="AKTIVCO Coupure ENEO &amp; Baisse de tension","POWER ISSUE",
AK2042="Coupure ENEO &amp; Baisse de tension","POWER ISSUE",
AK2042="Defaut GE &amp; POWER Cabinet","POWER ISSUE",
AK2042="Sharing","POWER ISSUE",
AK2042="Sites strategiques &amp; DataCenter","POWER ISSUE",
AK2042="Exclu","Exclu",
AK2042="SAT","TX ISSUE",
AK2042="SPARE-ISSUE","SPARE-ISSUE",
AK2042="Fiber CAmtel","TX ISSUE",
AK2042="Fiber AOF","TX ISSUE",
AK2042="Projet OCM (HUAWEI)","TRAVAUX-HUAWEI",
AK2042="Projet OCM (NOKIA)","TRAVAUX -NOKIA",
AK2042="ACCESS-ISSUE","ACCESS-ISSUE",
AK2042="Projet OCM (ZTE, NOKIA, autres projets)","TRAVAUX OCM",
AK2042="No root CAuse","No root cause",
AK2042="ODU HS","TX ISSUE",
AK2042="IP &amp; VLAN","TX ISSUE",
AK2042="Warehouse HUAWEI","SPARE-ISSUE",
AK2042="SPARE-HS","SPARE-ISSUE",
AK2042="Power Telco","RAN ISSUE",AK2042="no impacts","no impacts"
),"")</f>
        <v>No root cause</v>
      </c>
      <c r="AK2042" s="81" t="s">
        <v>5620</v>
      </c>
      <c r="AL2042" s="56" t="str" cm="1">
        <f t="array" ref="AL2042">IFERROR(_xlfn.IFS(
AK2042="MPR ISSUE","ACTIVE",
AK2042="BSS Hardware Issue","ACTIVE",
AK2042="Sites strategiques, MLL, Pylone, etc.","PASSIVE",
AK2042="AKTIVCO DEFAUT GE &amp; POWER Cabinet","PASSIVE",
AK2042="AKTIVCO Coupure ENEO &amp; Baisse de tension","PASSIVE",
AK2042="Coupure ENEO &amp; Baisse de tension","PASSIVE",
AK2042="Defaut GE &amp; POWER Cabinet","PASSIVE",
AK2042="Sharing","PASSIVE",
AK2042="Sites strategiques &amp; DataCenter","PASSIVE",
AK2042="Exclu","Exclu",
AK2042="SAT","ACTIVE",
AK2042="SPARE-ISSUE","SPARE-ISSUE",
AK2042="Fiber CAmtel","ACTIVE",
AK2042="Fiber AOF","ACTIVE",
AK2042="Projet OCM (HUAWEI)","PLANNED WORKS",
AK2042="Projet OCM (NOKIA)","PLANNED WORKS",
AK2042="ACCESS-ISSUE","ACCESS-ISSUE",
AK2042="Projet OCM (ZTE, NOKIA, autres projets)","PLANNED WORKS",
AK2042="No root CAuse","No root cause",
AK2042="ODU HS","ACTIVE",
AK2042="IP &amp; VLAN","ACTIVE",
AK2042="Warehouse HUAWEI","SPARE-ISSUE",
AK2042="SPARE-HS","SPARE-ISSUE",
AK2042="Power Telco","ACTIVE", AK2042="no impacts","no impacts"
),"")</f>
        <v>No root cause</v>
      </c>
      <c r="AM2042" s="108" t="s">
        <v>5537</v>
      </c>
      <c r="AN2042" s="117" t="s">
        <v>4331</v>
      </c>
      <c r="AP2042" s="23" t="s">
        <v>5537</v>
      </c>
      <c r="AQ2042" s="23" t="s">
        <v>5537</v>
      </c>
      <c r="AR2042" s="7"/>
      <c r="AS2042" s="6"/>
      <c r="AT2042" s="7"/>
      <c r="AU2042" s="3" t="s">
        <v>5537</v>
      </c>
      <c r="AV2042" s="24" t="s">
        <v>5537</v>
      </c>
      <c r="AW2042" s="24" t="s">
        <v>5537</v>
      </c>
      <c r="AX2042" s="24" t="s">
        <v>5537</v>
      </c>
      <c r="AY2042" s="24" t="s">
        <v>5537</v>
      </c>
      <c r="AZ2042" s="24" t="s">
        <v>5537</v>
      </c>
      <c r="BA2042" s="24" t="s">
        <v>5537</v>
      </c>
      <c r="BB2042" s="24" t="s">
        <v>5537</v>
      </c>
      <c r="BC2042" s="24" t="s">
        <v>5537</v>
      </c>
      <c r="BD2042" s="24" t="s">
        <v>5537</v>
      </c>
      <c r="BE2042" s="24" t="s">
        <v>5537</v>
      </c>
      <c r="BF2042" s="24" t="s">
        <v>5537</v>
      </c>
      <c r="BG2042" s="24" t="s">
        <v>5537</v>
      </c>
      <c r="BH2042" s="24" t="s">
        <v>5537</v>
      </c>
      <c r="BI2042" s="9" t="s">
        <v>5537</v>
      </c>
      <c r="BJ2042" s="14"/>
      <c r="BK2042" s="14" t="s">
        <v>5537</v>
      </c>
      <c r="BL2042" s="14" t="str">
        <f>_xlfn.XLOOKUP(B2042,'[4]cell downs 18042026 17h'!$B:$B,'[4]cell downs 18042026 17h'!$B:$B,"")</f>
        <v/>
      </c>
      <c r="BM2042" s="14" t="str">
        <f>_xlfn.XLOOKUP(B2042,'[5]Cells Huawei 19042026 15h'!$B:$B,'[5]Cells Huawei 19042026 15h'!$B:$B,"")</f>
        <v/>
      </c>
      <c r="BN2042" s="9" t="str">
        <f>_xlfn.XLOOKUP(B2042,'[6]cells down 19042026 9H40'!$B:$B,'[6]cells down 19042026 9H40'!$B:$B,"")</f>
        <v/>
      </c>
      <c r="BO2042" s="9" t="s">
        <v>4331</v>
      </c>
      <c r="BP2042" s="9" t="s">
        <v>318</v>
      </c>
    </row>
    <row r="2043" spans="1:68" s="9" customFormat="1" x14ac:dyDescent="0.35">
      <c r="A2043" s="1" t="s">
        <v>3415</v>
      </c>
      <c r="B2043" s="8" t="s">
        <v>3416</v>
      </c>
      <c r="C2043" s="3" t="str">
        <f>_xlfn.XLOOKUP(B2043,'[1]daily break down'!$D:$D,'[1]daily break down'!$E:$E,"")</f>
        <v>CENTRE</v>
      </c>
      <c r="D2043" s="1" t="s">
        <v>11</v>
      </c>
      <c r="E2043" s="1" t="s">
        <v>12</v>
      </c>
      <c r="F2043" s="3" t="s">
        <v>69</v>
      </c>
      <c r="G2043" s="1" t="s">
        <v>70</v>
      </c>
      <c r="H2043" s="41" t="str">
        <f>_xlfn.XLOOKUP(B2043,[2]CALCULATION!$B:$B,[2]CALCULATION!$H:$H,"")</f>
        <v>ZTE</v>
      </c>
      <c r="I2043" s="34">
        <v>0</v>
      </c>
      <c r="J2043" s="34">
        <v>0</v>
      </c>
      <c r="K2043" s="34">
        <v>0</v>
      </c>
      <c r="L2043" s="34">
        <v>0</v>
      </c>
      <c r="M2043" s="34">
        <v>0</v>
      </c>
      <c r="N2043" s="34">
        <v>0</v>
      </c>
      <c r="O2043" s="34">
        <v>0</v>
      </c>
      <c r="P2043" s="34">
        <v>0</v>
      </c>
      <c r="Q2043" s="34">
        <v>0</v>
      </c>
      <c r="R2043" s="34">
        <v>0</v>
      </c>
      <c r="S2043" s="109">
        <v>0</v>
      </c>
      <c r="T2043" s="109">
        <f>_xlfn.XLOOKUP(B2043,'[3]Nur des jours'!$B:$B,'[3]Nur des jours'!$U:$U,"")</f>
        <v>0</v>
      </c>
      <c r="U2043" s="109">
        <v>0</v>
      </c>
      <c r="V2043" s="109">
        <v>0</v>
      </c>
      <c r="W2043" s="109">
        <v>0</v>
      </c>
      <c r="X2043" s="109">
        <v>0</v>
      </c>
      <c r="Y2043" s="109">
        <v>0</v>
      </c>
      <c r="Z2043" s="109">
        <v>0</v>
      </c>
      <c r="AA2043" s="109">
        <v>0</v>
      </c>
      <c r="AB2043" s="109">
        <v>0</v>
      </c>
      <c r="AC2043" s="109">
        <v>0</v>
      </c>
      <c r="AD2043" s="109">
        <v>0</v>
      </c>
      <c r="AE2043" s="109">
        <v>0</v>
      </c>
      <c r="AF2043" s="109">
        <v>0</v>
      </c>
      <c r="AG2043" s="57" t="str">
        <f>_xlfn.XLOOKUP(B2043,[3]CALCULATION!$B:$B,[3]CALCULATION!$M:$M,"")</f>
        <v>Operationnel</v>
      </c>
      <c r="AH2043" s="57"/>
      <c r="AI2043" s="56" t="str" cm="1">
        <f t="array" ref="AI2043">IFERROR(_xlfn.IFS(
AK2043="MPR ISSUE","PDH",
AK2043="BSS Hardware Issue","BSS",
AK2043="Sites strategiques, MLL, Pylone, etc.","ENVTECH",
AK2043="AKTIVCO DEFAUT GE &amp; POWER Cabinet","AKTIVCO",
AK2043="AKTIVCO Coupure ENEO &amp; Baisse de tension","AKTIVCO GRID ONLY",
AK2043="Coupure ENEO &amp; Baisse de tension","IHS GRID ONLY",
AK2043="Defaut GE &amp; POWER Cabinet","IHS",
AK2043="Sharing","Partners",
AK2043="Sites strategiques &amp; DataCenter","SST &amp; DC",
AK2043="Exclu","Exclu",
AK2043="SAT","SAT",
AK2043="SPARE-ISSUE","SPARE-ISSUE",
AK2043="Fiber CAmtel","TRANS_FO_CAMTEL",
AK2043="Fiber AOF","Fiber AOF",
AK2043="Projet OCM (HUAWEI)","TRAVAUX-HUAWEI",
AK2043="Projet OCM (NOKIA)","TRAVAUX-NOKIA",
AK2043="ACCESS-ISSUE","ACCESS-ISSUE",
AK2043="Projet OCM (ZTE, NOKIA, autres projets)","TRAVAUX OCM",
AK2043="No root CAuse","No root cause",
AK2043="ODU HS","PDH",
AK2043="IP &amp; VLAN","PDH",
AK2043="Warehouse HUAWEI","SPARE-ISSUE",
AK2043="SPARE-HS","SPARE-ISSUE",
AK2043="Power Telco","BSS",AK2043="no impacts","no impacts"
),"")</f>
        <v>No root cause</v>
      </c>
      <c r="AJ2043" s="56" t="str" cm="1">
        <f t="array" ref="AJ2043">IFERROR(_xlfn.IFS(
AK2043="MPR ISSUE","TX ISSUE",
AK2043="BSS Hardware Issue","RAN ISSUE",
AK2043="Sites strategiques, MLL, Pylone, etc.","ENVTECH",
AK2043="AKTIVCO DEFAUT GE &amp; POWER Cabinet","POWER ISSUE",
AK2043="AKTIVCO Coupure ENEO &amp; Baisse de tension","POWER ISSUE",
AK2043="Coupure ENEO &amp; Baisse de tension","POWER ISSUE",
AK2043="Defaut GE &amp; POWER Cabinet","POWER ISSUE",
AK2043="Sharing","POWER ISSUE",
AK2043="Sites strategiques &amp; DataCenter","POWER ISSUE",
AK2043="Exclu","Exclu",
AK2043="SAT","TX ISSUE",
AK2043="SPARE-ISSUE","SPARE-ISSUE",
AK2043="Fiber CAmtel","TX ISSUE",
AK2043="Fiber AOF","TX ISSUE",
AK2043="Projet OCM (HUAWEI)","TRAVAUX-HUAWEI",
AK2043="Projet OCM (NOKIA)","TRAVAUX -NOKIA",
AK2043="ACCESS-ISSUE","ACCESS-ISSUE",
AK2043="Projet OCM (ZTE, NOKIA, autres projets)","TRAVAUX OCM",
AK2043="No root CAuse","No root cause",
AK2043="ODU HS","TX ISSUE",
AK2043="IP &amp; VLAN","TX ISSUE",
AK2043="Warehouse HUAWEI","SPARE-ISSUE",
AK2043="SPARE-HS","SPARE-ISSUE",
AK2043="Power Telco","RAN ISSUE",AK2043="no impacts","no impacts"
),"")</f>
        <v>No root cause</v>
      </c>
      <c r="AK2043" s="81" t="s">
        <v>5620</v>
      </c>
      <c r="AL2043" s="56" t="str" cm="1">
        <f t="array" ref="AL2043">IFERROR(_xlfn.IFS(
AK2043="MPR ISSUE","ACTIVE",
AK2043="BSS Hardware Issue","ACTIVE",
AK2043="Sites strategiques, MLL, Pylone, etc.","PASSIVE",
AK2043="AKTIVCO DEFAUT GE &amp; POWER Cabinet","PASSIVE",
AK2043="AKTIVCO Coupure ENEO &amp; Baisse de tension","PASSIVE",
AK2043="Coupure ENEO &amp; Baisse de tension","PASSIVE",
AK2043="Defaut GE &amp; POWER Cabinet","PASSIVE",
AK2043="Sharing","PASSIVE",
AK2043="Sites strategiques &amp; DataCenter","PASSIVE",
AK2043="Exclu","Exclu",
AK2043="SAT","ACTIVE",
AK2043="SPARE-ISSUE","SPARE-ISSUE",
AK2043="Fiber CAmtel","ACTIVE",
AK2043="Fiber AOF","ACTIVE",
AK2043="Projet OCM (HUAWEI)","PLANNED WORKS",
AK2043="Projet OCM (NOKIA)","PLANNED WORKS",
AK2043="ACCESS-ISSUE","ACCESS-ISSUE",
AK2043="Projet OCM (ZTE, NOKIA, autres projets)","PLANNED WORKS",
AK2043="No root CAuse","No root cause",
AK2043="ODU HS","ACTIVE",
AK2043="IP &amp; VLAN","ACTIVE",
AK2043="Warehouse HUAWEI","SPARE-ISSUE",
AK2043="SPARE-HS","SPARE-ISSUE",
AK2043="Power Telco","ACTIVE", AK2043="no impacts","no impacts"
),"")</f>
        <v>No root cause</v>
      </c>
      <c r="AM2043" s="108" t="s">
        <v>5537</v>
      </c>
      <c r="AN2043" s="117" t="s">
        <v>3416</v>
      </c>
      <c r="AP2043" s="23" t="s">
        <v>5537</v>
      </c>
      <c r="AQ2043" s="23" t="s">
        <v>5537</v>
      </c>
      <c r="AR2043" s="7"/>
      <c r="AS2043" s="6"/>
      <c r="AT2043" s="7"/>
      <c r="AU2043" s="3" t="s">
        <v>5537</v>
      </c>
      <c r="AV2043" s="24" t="s">
        <v>5537</v>
      </c>
      <c r="AW2043" s="24" t="s">
        <v>5537</v>
      </c>
      <c r="AX2043" s="24" t="s">
        <v>5537</v>
      </c>
      <c r="AY2043" s="24" t="s">
        <v>5537</v>
      </c>
      <c r="AZ2043" s="24" t="s">
        <v>5537</v>
      </c>
      <c r="BA2043" s="24" t="s">
        <v>5537</v>
      </c>
      <c r="BB2043" s="24" t="s">
        <v>5537</v>
      </c>
      <c r="BC2043" s="24" t="s">
        <v>5537</v>
      </c>
      <c r="BD2043" s="24" t="s">
        <v>5537</v>
      </c>
      <c r="BE2043" s="24" t="s">
        <v>5537</v>
      </c>
      <c r="BF2043" s="24" t="s">
        <v>5537</v>
      </c>
      <c r="BG2043" s="24" t="s">
        <v>5537</v>
      </c>
      <c r="BH2043" s="24" t="s">
        <v>5537</v>
      </c>
      <c r="BI2043" s="9" t="s">
        <v>5537</v>
      </c>
      <c r="BJ2043" s="14"/>
      <c r="BK2043" s="14" t="s">
        <v>5537</v>
      </c>
      <c r="BL2043" s="14" t="str">
        <f>_xlfn.XLOOKUP(B2043,'[4]cell downs 18042026 17h'!$B:$B,'[4]cell downs 18042026 17h'!$B:$B,"")</f>
        <v/>
      </c>
      <c r="BM2043" s="14" t="str">
        <f>_xlfn.XLOOKUP(B2043,'[5]Cells Huawei 19042026 15h'!$B:$B,'[5]Cells Huawei 19042026 15h'!$B:$B,"")</f>
        <v/>
      </c>
      <c r="BN2043" s="9" t="str">
        <f>_xlfn.XLOOKUP(B2043,'[6]cells down 19042026 9H40'!$B:$B,'[6]cells down 19042026 9H40'!$B:$B,"")</f>
        <v/>
      </c>
      <c r="BO2043" s="9" t="s">
        <v>3416</v>
      </c>
      <c r="BP2043" s="9" t="s">
        <v>594</v>
      </c>
    </row>
    <row r="2044" spans="1:68" s="9" customFormat="1" x14ac:dyDescent="0.35">
      <c r="A2044" s="1" t="s">
        <v>3231</v>
      </c>
      <c r="B2044" s="8" t="s">
        <v>3232</v>
      </c>
      <c r="C2044" s="3" t="str">
        <f>_xlfn.XLOOKUP(B2044,'[1]daily break down'!$D:$D,'[1]daily break down'!$E:$E,"")</f>
        <v>Douala</v>
      </c>
      <c r="D2044" s="1" t="s">
        <v>11</v>
      </c>
      <c r="E2044" s="1" t="s">
        <v>12</v>
      </c>
      <c r="F2044" s="3" t="s">
        <v>31</v>
      </c>
      <c r="G2044" s="1" t="s">
        <v>32</v>
      </c>
      <c r="H2044" s="41" t="str">
        <f>_xlfn.XLOOKUP(B2044,[2]CALCULATION!$B:$B,[2]CALCULATION!$H:$H,"")</f>
        <v>ZTE</v>
      </c>
      <c r="I2044" s="34">
        <v>0</v>
      </c>
      <c r="J2044" s="34">
        <v>0</v>
      </c>
      <c r="K2044" s="34">
        <v>0</v>
      </c>
      <c r="L2044" s="34">
        <v>0</v>
      </c>
      <c r="M2044" s="34">
        <v>0</v>
      </c>
      <c r="N2044" s="34">
        <v>0</v>
      </c>
      <c r="O2044" s="34">
        <v>0</v>
      </c>
      <c r="P2044" s="34">
        <v>0</v>
      </c>
      <c r="Q2044" s="34">
        <v>0</v>
      </c>
      <c r="R2044" s="34">
        <v>0</v>
      </c>
      <c r="S2044" s="109">
        <v>0</v>
      </c>
      <c r="T2044" s="109">
        <f>_xlfn.XLOOKUP(B2044,'[3]Nur des jours'!$B:$B,'[3]Nur des jours'!$U:$U,"")</f>
        <v>0</v>
      </c>
      <c r="U2044" s="109">
        <v>0</v>
      </c>
      <c r="V2044" s="109">
        <v>0</v>
      </c>
      <c r="W2044" s="109">
        <v>0</v>
      </c>
      <c r="X2044" s="109">
        <v>0</v>
      </c>
      <c r="Y2044" s="109">
        <v>0</v>
      </c>
      <c r="Z2044" s="109">
        <v>0</v>
      </c>
      <c r="AA2044" s="109">
        <v>0</v>
      </c>
      <c r="AB2044" s="109">
        <v>0</v>
      </c>
      <c r="AC2044" s="109">
        <v>0</v>
      </c>
      <c r="AD2044" s="109">
        <v>0</v>
      </c>
      <c r="AE2044" s="109">
        <v>0</v>
      </c>
      <c r="AF2044" s="109">
        <v>0</v>
      </c>
      <c r="AG2044" s="57" t="str">
        <f>_xlfn.XLOOKUP(B2044,[3]CALCULATION!$B:$B,[3]CALCULATION!$M:$M,"")</f>
        <v>Operationnel</v>
      </c>
      <c r="AH2044" s="57"/>
      <c r="AI2044" s="56" t="str" cm="1">
        <f t="array" ref="AI2044">IFERROR(_xlfn.IFS(
AK2044="MPR ISSUE","PDH",
AK2044="BSS Hardware Issue","BSS",
AK2044="Sites strategiques, MLL, Pylone, etc.","ENVTECH",
AK2044="AKTIVCO DEFAUT GE &amp; POWER Cabinet","AKTIVCO",
AK2044="AKTIVCO Coupure ENEO &amp; Baisse de tension","AKTIVCO GRID ONLY",
AK2044="Coupure ENEO &amp; Baisse de tension","IHS GRID ONLY",
AK2044="Defaut GE &amp; POWER Cabinet","IHS",
AK2044="Sharing","Partners",
AK2044="Sites strategiques &amp; DataCenter","SST &amp; DC",
AK2044="Exclu","Exclu",
AK2044="SAT","SAT",
AK2044="SPARE-ISSUE","SPARE-ISSUE",
AK2044="Fiber CAmtel","TRANS_FO_CAMTEL",
AK2044="Fiber AOF","Fiber AOF",
AK2044="Projet OCM (HUAWEI)","TRAVAUX-HUAWEI",
AK2044="Projet OCM (NOKIA)","TRAVAUX-NOKIA",
AK2044="ACCESS-ISSUE","ACCESS-ISSUE",
AK2044="Projet OCM (ZTE, NOKIA, autres projets)","TRAVAUX OCM",
AK2044="No root CAuse","No root cause",
AK2044="ODU HS","PDH",
AK2044="IP &amp; VLAN","PDH",
AK2044="Warehouse HUAWEI","SPARE-ISSUE",
AK2044="SPARE-HS","SPARE-ISSUE",
AK2044="Power Telco","BSS",AK2044="no impacts","no impacts"
),"")</f>
        <v>No root cause</v>
      </c>
      <c r="AJ2044" s="56" t="str" cm="1">
        <f t="array" ref="AJ2044">IFERROR(_xlfn.IFS(
AK2044="MPR ISSUE","TX ISSUE",
AK2044="BSS Hardware Issue","RAN ISSUE",
AK2044="Sites strategiques, MLL, Pylone, etc.","ENVTECH",
AK2044="AKTIVCO DEFAUT GE &amp; POWER Cabinet","POWER ISSUE",
AK2044="AKTIVCO Coupure ENEO &amp; Baisse de tension","POWER ISSUE",
AK2044="Coupure ENEO &amp; Baisse de tension","POWER ISSUE",
AK2044="Defaut GE &amp; POWER Cabinet","POWER ISSUE",
AK2044="Sharing","POWER ISSUE",
AK2044="Sites strategiques &amp; DataCenter","POWER ISSUE",
AK2044="Exclu","Exclu",
AK2044="SAT","TX ISSUE",
AK2044="SPARE-ISSUE","SPARE-ISSUE",
AK2044="Fiber CAmtel","TX ISSUE",
AK2044="Fiber AOF","TX ISSUE",
AK2044="Projet OCM (HUAWEI)","TRAVAUX-HUAWEI",
AK2044="Projet OCM (NOKIA)","TRAVAUX -NOKIA",
AK2044="ACCESS-ISSUE","ACCESS-ISSUE",
AK2044="Projet OCM (ZTE, NOKIA, autres projets)","TRAVAUX OCM",
AK2044="No root CAuse","No root cause",
AK2044="ODU HS","TX ISSUE",
AK2044="IP &amp; VLAN","TX ISSUE",
AK2044="Warehouse HUAWEI","SPARE-ISSUE",
AK2044="SPARE-HS","SPARE-ISSUE",
AK2044="Power Telco","RAN ISSUE",AK2044="no impacts","no impacts"
),"")</f>
        <v>No root cause</v>
      </c>
      <c r="AK2044" s="81" t="s">
        <v>5620</v>
      </c>
      <c r="AL2044" s="56" t="str" cm="1">
        <f t="array" ref="AL2044">IFERROR(_xlfn.IFS(
AK2044="MPR ISSUE","ACTIVE",
AK2044="BSS Hardware Issue","ACTIVE",
AK2044="Sites strategiques, MLL, Pylone, etc.","PASSIVE",
AK2044="AKTIVCO DEFAUT GE &amp; POWER Cabinet","PASSIVE",
AK2044="AKTIVCO Coupure ENEO &amp; Baisse de tension","PASSIVE",
AK2044="Coupure ENEO &amp; Baisse de tension","PASSIVE",
AK2044="Defaut GE &amp; POWER Cabinet","PASSIVE",
AK2044="Sharing","PASSIVE",
AK2044="Sites strategiques &amp; DataCenter","PASSIVE",
AK2044="Exclu","Exclu",
AK2044="SAT","ACTIVE",
AK2044="SPARE-ISSUE","SPARE-ISSUE",
AK2044="Fiber CAmtel","ACTIVE",
AK2044="Fiber AOF","ACTIVE",
AK2044="Projet OCM (HUAWEI)","PLANNED WORKS",
AK2044="Projet OCM (NOKIA)","PLANNED WORKS",
AK2044="ACCESS-ISSUE","ACCESS-ISSUE",
AK2044="Projet OCM (ZTE, NOKIA, autres projets)","PLANNED WORKS",
AK2044="No root CAuse","No root cause",
AK2044="ODU HS","ACTIVE",
AK2044="IP &amp; VLAN","ACTIVE",
AK2044="Warehouse HUAWEI","SPARE-ISSUE",
AK2044="SPARE-HS","SPARE-ISSUE",
AK2044="Power Telco","ACTIVE", AK2044="no impacts","no impacts"
),"")</f>
        <v>No root cause</v>
      </c>
      <c r="AM2044" s="108" t="s">
        <v>5537</v>
      </c>
      <c r="AN2044" s="117" t="s">
        <v>3232</v>
      </c>
      <c r="AP2044" s="23" t="s">
        <v>5537</v>
      </c>
      <c r="AQ2044" s="23" t="s">
        <v>5537</v>
      </c>
      <c r="AR2044" s="7"/>
      <c r="AS2044" s="6"/>
      <c r="AT2044" s="7"/>
      <c r="AU2044" s="3" t="s">
        <v>5537</v>
      </c>
      <c r="AV2044" s="24" t="s">
        <v>5537</v>
      </c>
      <c r="AW2044" s="24" t="s">
        <v>5537</v>
      </c>
      <c r="AX2044" s="24" t="s">
        <v>5537</v>
      </c>
      <c r="AY2044" s="24" t="s">
        <v>5537</v>
      </c>
      <c r="AZ2044" s="24" t="s">
        <v>5537</v>
      </c>
      <c r="BA2044" s="24" t="s">
        <v>5537</v>
      </c>
      <c r="BB2044" s="24" t="s">
        <v>5537</v>
      </c>
      <c r="BC2044" s="24" t="s">
        <v>5537</v>
      </c>
      <c r="BD2044" s="24" t="s">
        <v>5537</v>
      </c>
      <c r="BE2044" s="24" t="s">
        <v>5537</v>
      </c>
      <c r="BF2044" s="24" t="s">
        <v>5537</v>
      </c>
      <c r="BG2044" s="24" t="s">
        <v>5537</v>
      </c>
      <c r="BH2044" s="24" t="s">
        <v>5537</v>
      </c>
      <c r="BI2044" s="9" t="s">
        <v>5537</v>
      </c>
      <c r="BJ2044" s="14"/>
      <c r="BK2044" s="14" t="s">
        <v>5537</v>
      </c>
      <c r="BL2044" s="14" t="str">
        <f>_xlfn.XLOOKUP(B2044,'[4]cell downs 18042026 17h'!$B:$B,'[4]cell downs 18042026 17h'!$B:$B,"")</f>
        <v/>
      </c>
      <c r="BM2044" s="14" t="str">
        <f>_xlfn.XLOOKUP(B2044,'[5]Cells Huawei 19042026 15h'!$B:$B,'[5]Cells Huawei 19042026 15h'!$B:$B,"")</f>
        <v/>
      </c>
      <c r="BN2044" s="9" t="str">
        <f>_xlfn.XLOOKUP(B2044,'[6]cells down 19042026 9H40'!$B:$B,'[6]cells down 19042026 9H40'!$B:$B,"")</f>
        <v/>
      </c>
      <c r="BO2044" s="9" t="s">
        <v>3232</v>
      </c>
      <c r="BP2044" s="9" t="s">
        <v>12</v>
      </c>
    </row>
    <row r="2045" spans="1:68" s="9" customFormat="1" x14ac:dyDescent="0.35">
      <c r="A2045" s="1" t="s">
        <v>4314</v>
      </c>
      <c r="B2045" s="8" t="s">
        <v>4315</v>
      </c>
      <c r="C2045" s="3" t="str">
        <f>_xlfn.XLOOKUP(B2045,'[1]daily break down'!$D:$D,'[1]daily break down'!$E:$E,"")</f>
        <v>Douala</v>
      </c>
      <c r="D2045" s="1" t="s">
        <v>21</v>
      </c>
      <c r="E2045" s="1" t="s">
        <v>36</v>
      </c>
      <c r="F2045" s="3" t="s">
        <v>31</v>
      </c>
      <c r="G2045" s="1" t="s">
        <v>32</v>
      </c>
      <c r="H2045" s="41" t="str">
        <f>_xlfn.XLOOKUP(B2045,[2]CALCULATION!$B:$B,[2]CALCULATION!$H:$H,"")</f>
        <v>ZTE</v>
      </c>
      <c r="I2045" s="34">
        <v>0</v>
      </c>
      <c r="J2045" s="34">
        <v>0</v>
      </c>
      <c r="K2045" s="34">
        <v>0</v>
      </c>
      <c r="L2045" s="34">
        <v>0</v>
      </c>
      <c r="M2045" s="34">
        <v>0</v>
      </c>
      <c r="N2045" s="34">
        <v>0</v>
      </c>
      <c r="O2045" s="34">
        <v>0</v>
      </c>
      <c r="P2045" s="34">
        <v>0</v>
      </c>
      <c r="Q2045" s="34">
        <v>0</v>
      </c>
      <c r="R2045" s="34">
        <v>0</v>
      </c>
      <c r="S2045" s="109">
        <v>0</v>
      </c>
      <c r="T2045" s="109">
        <f>_xlfn.XLOOKUP(B2045,'[3]Nur des jours'!$B:$B,'[3]Nur des jours'!$U:$U,"")</f>
        <v>0</v>
      </c>
      <c r="U2045" s="109">
        <v>0</v>
      </c>
      <c r="V2045" s="109">
        <v>0</v>
      </c>
      <c r="W2045" s="109">
        <v>0</v>
      </c>
      <c r="X2045" s="109">
        <v>0</v>
      </c>
      <c r="Y2045" s="109">
        <v>0</v>
      </c>
      <c r="Z2045" s="109">
        <v>0</v>
      </c>
      <c r="AA2045" s="109">
        <v>0</v>
      </c>
      <c r="AB2045" s="109">
        <v>0</v>
      </c>
      <c r="AC2045" s="109">
        <v>0</v>
      </c>
      <c r="AD2045" s="109">
        <v>0</v>
      </c>
      <c r="AE2045" s="109">
        <v>0</v>
      </c>
      <c r="AF2045" s="109">
        <v>0</v>
      </c>
      <c r="AG2045" s="57" t="str">
        <f>_xlfn.XLOOKUP(B2045,[3]CALCULATION!$B:$B,[3]CALCULATION!$M:$M,"")</f>
        <v>Operationnel</v>
      </c>
      <c r="AH2045" s="57"/>
      <c r="AI2045" s="56" t="str" cm="1">
        <f t="array" ref="AI2045">IFERROR(_xlfn.IFS(
AK2045="MPR ISSUE","PDH",
AK2045="BSS Hardware Issue","BSS",
AK2045="Sites strategiques, MLL, Pylone, etc.","ENVTECH",
AK2045="AKTIVCO DEFAUT GE &amp; POWER Cabinet","AKTIVCO",
AK2045="AKTIVCO Coupure ENEO &amp; Baisse de tension","AKTIVCO GRID ONLY",
AK2045="Coupure ENEO &amp; Baisse de tension","IHS GRID ONLY",
AK2045="Defaut GE &amp; POWER Cabinet","IHS",
AK2045="Sharing","Partners",
AK2045="Sites strategiques &amp; DataCenter","SST &amp; DC",
AK2045="Exclu","Exclu",
AK2045="SAT","SAT",
AK2045="SPARE-ISSUE","SPARE-ISSUE",
AK2045="Fiber CAmtel","TRANS_FO_CAMTEL",
AK2045="Fiber AOF","Fiber AOF",
AK2045="Projet OCM (HUAWEI)","TRAVAUX-HUAWEI",
AK2045="Projet OCM (NOKIA)","TRAVAUX-NOKIA",
AK2045="ACCESS-ISSUE","ACCESS-ISSUE",
AK2045="Projet OCM (ZTE, NOKIA, autres projets)","TRAVAUX OCM",
AK2045="No root CAuse","No root cause",
AK2045="ODU HS","PDH",
AK2045="IP &amp; VLAN","PDH",
AK2045="Warehouse HUAWEI","SPARE-ISSUE",
AK2045="SPARE-HS","SPARE-ISSUE",
AK2045="Power Telco","BSS",AK2045="no impacts","no impacts"
),"")</f>
        <v>No root cause</v>
      </c>
      <c r="AJ2045" s="56" t="str" cm="1">
        <f t="array" ref="AJ2045">IFERROR(_xlfn.IFS(
AK2045="MPR ISSUE","TX ISSUE",
AK2045="BSS Hardware Issue","RAN ISSUE",
AK2045="Sites strategiques, MLL, Pylone, etc.","ENVTECH",
AK2045="AKTIVCO DEFAUT GE &amp; POWER Cabinet","POWER ISSUE",
AK2045="AKTIVCO Coupure ENEO &amp; Baisse de tension","POWER ISSUE",
AK2045="Coupure ENEO &amp; Baisse de tension","POWER ISSUE",
AK2045="Defaut GE &amp; POWER Cabinet","POWER ISSUE",
AK2045="Sharing","POWER ISSUE",
AK2045="Sites strategiques &amp; DataCenter","POWER ISSUE",
AK2045="Exclu","Exclu",
AK2045="SAT","TX ISSUE",
AK2045="SPARE-ISSUE","SPARE-ISSUE",
AK2045="Fiber CAmtel","TX ISSUE",
AK2045="Fiber AOF","TX ISSUE",
AK2045="Projet OCM (HUAWEI)","TRAVAUX-HUAWEI",
AK2045="Projet OCM (NOKIA)","TRAVAUX -NOKIA",
AK2045="ACCESS-ISSUE","ACCESS-ISSUE",
AK2045="Projet OCM (ZTE, NOKIA, autres projets)","TRAVAUX OCM",
AK2045="No root CAuse","No root cause",
AK2045="ODU HS","TX ISSUE",
AK2045="IP &amp; VLAN","TX ISSUE",
AK2045="Warehouse HUAWEI","SPARE-ISSUE",
AK2045="SPARE-HS","SPARE-ISSUE",
AK2045="Power Telco","RAN ISSUE",AK2045="no impacts","no impacts"
),"")</f>
        <v>No root cause</v>
      </c>
      <c r="AK2045" s="81" t="s">
        <v>5620</v>
      </c>
      <c r="AL2045" s="56" t="str" cm="1">
        <f t="array" ref="AL2045">IFERROR(_xlfn.IFS(
AK2045="MPR ISSUE","ACTIVE",
AK2045="BSS Hardware Issue","ACTIVE",
AK2045="Sites strategiques, MLL, Pylone, etc.","PASSIVE",
AK2045="AKTIVCO DEFAUT GE &amp; POWER Cabinet","PASSIVE",
AK2045="AKTIVCO Coupure ENEO &amp; Baisse de tension","PASSIVE",
AK2045="Coupure ENEO &amp; Baisse de tension","PASSIVE",
AK2045="Defaut GE &amp; POWER Cabinet","PASSIVE",
AK2045="Sharing","PASSIVE",
AK2045="Sites strategiques &amp; DataCenter","PASSIVE",
AK2045="Exclu","Exclu",
AK2045="SAT","ACTIVE",
AK2045="SPARE-ISSUE","SPARE-ISSUE",
AK2045="Fiber CAmtel","ACTIVE",
AK2045="Fiber AOF","ACTIVE",
AK2045="Projet OCM (HUAWEI)","PLANNED WORKS",
AK2045="Projet OCM (NOKIA)","PLANNED WORKS",
AK2045="ACCESS-ISSUE","ACCESS-ISSUE",
AK2045="Projet OCM (ZTE, NOKIA, autres projets)","PLANNED WORKS",
AK2045="No root CAuse","No root cause",
AK2045="ODU HS","ACTIVE",
AK2045="IP &amp; VLAN","ACTIVE",
AK2045="Warehouse HUAWEI","SPARE-ISSUE",
AK2045="SPARE-HS","SPARE-ISSUE",
AK2045="Power Telco","ACTIVE", AK2045="no impacts","no impacts"
),"")</f>
        <v>No root cause</v>
      </c>
      <c r="AM2045" s="108" t="s">
        <v>5537</v>
      </c>
      <c r="AN2045" s="117" t="s">
        <v>4315</v>
      </c>
      <c r="AP2045" s="23" t="s">
        <v>5537</v>
      </c>
      <c r="AQ2045" s="23" t="s">
        <v>5537</v>
      </c>
      <c r="AR2045" s="7"/>
      <c r="AS2045" s="6"/>
      <c r="AT2045" s="7"/>
      <c r="AU2045" s="3" t="s">
        <v>5537</v>
      </c>
      <c r="AV2045" s="24" t="s">
        <v>5537</v>
      </c>
      <c r="AW2045" s="24" t="s">
        <v>5537</v>
      </c>
      <c r="AX2045" s="24" t="s">
        <v>5537</v>
      </c>
      <c r="AY2045" s="24" t="s">
        <v>5537</v>
      </c>
      <c r="AZ2045" s="24" t="s">
        <v>5537</v>
      </c>
      <c r="BA2045" s="24" t="s">
        <v>5537</v>
      </c>
      <c r="BB2045" s="24" t="s">
        <v>5537</v>
      </c>
      <c r="BC2045" s="24" t="s">
        <v>5537</v>
      </c>
      <c r="BD2045" s="24" t="s">
        <v>5537</v>
      </c>
      <c r="BE2045" s="24" t="s">
        <v>5537</v>
      </c>
      <c r="BF2045" s="24" t="s">
        <v>5537</v>
      </c>
      <c r="BG2045" s="24" t="s">
        <v>5537</v>
      </c>
      <c r="BH2045" s="24" t="s">
        <v>5537</v>
      </c>
      <c r="BI2045" s="9" t="s">
        <v>5537</v>
      </c>
      <c r="BJ2045" s="14"/>
      <c r="BK2045" s="14" t="s">
        <v>5537</v>
      </c>
      <c r="BL2045" s="14" t="str">
        <f>_xlfn.XLOOKUP(B2045,'[4]cell downs 18042026 17h'!$B:$B,'[4]cell downs 18042026 17h'!$B:$B,"")</f>
        <v/>
      </c>
      <c r="BM2045" s="14" t="str">
        <f>_xlfn.XLOOKUP(B2045,'[5]Cells Huawei 19042026 15h'!$B:$B,'[5]Cells Huawei 19042026 15h'!$B:$B,"")</f>
        <v/>
      </c>
      <c r="BN2045" s="9" t="str">
        <f>_xlfn.XLOOKUP(B2045,'[6]cells down 19042026 9H40'!$B:$B,'[6]cells down 19042026 9H40'!$B:$B,"")</f>
        <v/>
      </c>
      <c r="BO2045" s="9" t="s">
        <v>5537</v>
      </c>
      <c r="BP2045" s="9" t="s">
        <v>12</v>
      </c>
    </row>
    <row r="2046" spans="1:68" s="9" customFormat="1" x14ac:dyDescent="0.35">
      <c r="A2046" s="1" t="s">
        <v>4539</v>
      </c>
      <c r="B2046" s="8" t="s">
        <v>4540</v>
      </c>
      <c r="C2046" s="3" t="str">
        <f>_xlfn.XLOOKUP(B2046,'[1]daily break down'!$D:$D,'[1]daily break down'!$E:$E,"")</f>
        <v>Douala</v>
      </c>
      <c r="D2046" s="1" t="s">
        <v>11</v>
      </c>
      <c r="E2046" s="1" t="s">
        <v>145</v>
      </c>
      <c r="F2046" s="3" t="s">
        <v>31</v>
      </c>
      <c r="G2046" s="1" t="s">
        <v>32</v>
      </c>
      <c r="H2046" s="41" t="str">
        <f>_xlfn.XLOOKUP(B2046,[2]CALCULATION!$B:$B,[2]CALCULATION!$H:$H,"")</f>
        <v>ZTE</v>
      </c>
      <c r="I2046" s="34">
        <v>0</v>
      </c>
      <c r="J2046" s="34">
        <v>0</v>
      </c>
      <c r="K2046" s="34">
        <v>0</v>
      </c>
      <c r="L2046" s="34">
        <v>0</v>
      </c>
      <c r="M2046" s="34">
        <v>0</v>
      </c>
      <c r="N2046" s="34">
        <v>0</v>
      </c>
      <c r="O2046" s="34">
        <v>0</v>
      </c>
      <c r="P2046" s="34">
        <v>0</v>
      </c>
      <c r="Q2046" s="34">
        <v>0</v>
      </c>
      <c r="R2046" s="34">
        <v>0</v>
      </c>
      <c r="S2046" s="109">
        <v>0</v>
      </c>
      <c r="T2046" s="109">
        <f>_xlfn.XLOOKUP(B2046,'[3]Nur des jours'!$B:$B,'[3]Nur des jours'!$U:$U,"")</f>
        <v>0</v>
      </c>
      <c r="U2046" s="109">
        <v>0</v>
      </c>
      <c r="V2046" s="109">
        <v>0</v>
      </c>
      <c r="W2046" s="109">
        <v>0</v>
      </c>
      <c r="X2046" s="109">
        <v>0</v>
      </c>
      <c r="Y2046" s="109">
        <v>0</v>
      </c>
      <c r="Z2046" s="109">
        <v>0</v>
      </c>
      <c r="AA2046" s="109">
        <v>0</v>
      </c>
      <c r="AB2046" s="109">
        <v>0</v>
      </c>
      <c r="AC2046" s="109">
        <v>0</v>
      </c>
      <c r="AD2046" s="109">
        <v>0</v>
      </c>
      <c r="AE2046" s="109">
        <v>0</v>
      </c>
      <c r="AF2046" s="109">
        <v>0</v>
      </c>
      <c r="AG2046" s="57" t="str">
        <f>_xlfn.XLOOKUP(B2046,[3]CALCULATION!$B:$B,[3]CALCULATION!$M:$M,"")</f>
        <v>Operationnel</v>
      </c>
      <c r="AH2046" s="57"/>
      <c r="AI2046" s="56" t="str" cm="1">
        <f t="array" ref="AI2046">IFERROR(_xlfn.IFS(
AK2046="MPR ISSUE","PDH",
AK2046="BSS Hardware Issue","BSS",
AK2046="Sites strategiques, MLL, Pylone, etc.","ENVTECH",
AK2046="AKTIVCO DEFAUT GE &amp; POWER Cabinet","AKTIVCO",
AK2046="AKTIVCO Coupure ENEO &amp; Baisse de tension","AKTIVCO GRID ONLY",
AK2046="Coupure ENEO &amp; Baisse de tension","IHS GRID ONLY",
AK2046="Defaut GE &amp; POWER Cabinet","IHS",
AK2046="Sharing","Partners",
AK2046="Sites strategiques &amp; DataCenter","SST &amp; DC",
AK2046="Exclu","Exclu",
AK2046="SAT","SAT",
AK2046="SPARE-ISSUE","SPARE-ISSUE",
AK2046="Fiber CAmtel","TRANS_FO_CAMTEL",
AK2046="Fiber AOF","Fiber AOF",
AK2046="Projet OCM (HUAWEI)","TRAVAUX-HUAWEI",
AK2046="Projet OCM (NOKIA)","TRAVAUX-NOKIA",
AK2046="ACCESS-ISSUE","ACCESS-ISSUE",
AK2046="Projet OCM (ZTE, NOKIA, autres projets)","TRAVAUX OCM",
AK2046="No root CAuse","No root cause",
AK2046="ODU HS","PDH",
AK2046="IP &amp; VLAN","PDH",
AK2046="Warehouse HUAWEI","SPARE-ISSUE",
AK2046="SPARE-HS","SPARE-ISSUE",
AK2046="Power Telco","BSS",AK2046="no impacts","no impacts"
),"")</f>
        <v>No root cause</v>
      </c>
      <c r="AJ2046" s="56" t="str" cm="1">
        <f t="array" ref="AJ2046">IFERROR(_xlfn.IFS(
AK2046="MPR ISSUE","TX ISSUE",
AK2046="BSS Hardware Issue","RAN ISSUE",
AK2046="Sites strategiques, MLL, Pylone, etc.","ENVTECH",
AK2046="AKTIVCO DEFAUT GE &amp; POWER Cabinet","POWER ISSUE",
AK2046="AKTIVCO Coupure ENEO &amp; Baisse de tension","POWER ISSUE",
AK2046="Coupure ENEO &amp; Baisse de tension","POWER ISSUE",
AK2046="Defaut GE &amp; POWER Cabinet","POWER ISSUE",
AK2046="Sharing","POWER ISSUE",
AK2046="Sites strategiques &amp; DataCenter","POWER ISSUE",
AK2046="Exclu","Exclu",
AK2046="SAT","TX ISSUE",
AK2046="SPARE-ISSUE","SPARE-ISSUE",
AK2046="Fiber CAmtel","TX ISSUE",
AK2046="Fiber AOF","TX ISSUE",
AK2046="Projet OCM (HUAWEI)","TRAVAUX-HUAWEI",
AK2046="Projet OCM (NOKIA)","TRAVAUX -NOKIA",
AK2046="ACCESS-ISSUE","ACCESS-ISSUE",
AK2046="Projet OCM (ZTE, NOKIA, autres projets)","TRAVAUX OCM",
AK2046="No root CAuse","No root cause",
AK2046="ODU HS","TX ISSUE",
AK2046="IP &amp; VLAN","TX ISSUE",
AK2046="Warehouse HUAWEI","SPARE-ISSUE",
AK2046="SPARE-HS","SPARE-ISSUE",
AK2046="Power Telco","RAN ISSUE",AK2046="no impacts","no impacts"
),"")</f>
        <v>No root cause</v>
      </c>
      <c r="AK2046" s="81" t="s">
        <v>5620</v>
      </c>
      <c r="AL2046" s="56" t="str" cm="1">
        <f t="array" ref="AL2046">IFERROR(_xlfn.IFS(
AK2046="MPR ISSUE","ACTIVE",
AK2046="BSS Hardware Issue","ACTIVE",
AK2046="Sites strategiques, MLL, Pylone, etc.","PASSIVE",
AK2046="AKTIVCO DEFAUT GE &amp; POWER Cabinet","PASSIVE",
AK2046="AKTIVCO Coupure ENEO &amp; Baisse de tension","PASSIVE",
AK2046="Coupure ENEO &amp; Baisse de tension","PASSIVE",
AK2046="Defaut GE &amp; POWER Cabinet","PASSIVE",
AK2046="Sharing","PASSIVE",
AK2046="Sites strategiques &amp; DataCenter","PASSIVE",
AK2046="Exclu","Exclu",
AK2046="SAT","ACTIVE",
AK2046="SPARE-ISSUE","SPARE-ISSUE",
AK2046="Fiber CAmtel","ACTIVE",
AK2046="Fiber AOF","ACTIVE",
AK2046="Projet OCM (HUAWEI)","PLANNED WORKS",
AK2046="Projet OCM (NOKIA)","PLANNED WORKS",
AK2046="ACCESS-ISSUE","ACCESS-ISSUE",
AK2046="Projet OCM (ZTE, NOKIA, autres projets)","PLANNED WORKS",
AK2046="No root CAuse","No root cause",
AK2046="ODU HS","ACTIVE",
AK2046="IP &amp; VLAN","ACTIVE",
AK2046="Warehouse HUAWEI","SPARE-ISSUE",
AK2046="SPARE-HS","SPARE-ISSUE",
AK2046="Power Telco","ACTIVE", AK2046="no impacts","no impacts"
),"")</f>
        <v>No root cause</v>
      </c>
      <c r="AM2046" s="108" t="s">
        <v>5537</v>
      </c>
      <c r="AN2046" s="117" t="s">
        <v>4540</v>
      </c>
      <c r="AP2046" s="23" t="s">
        <v>5537</v>
      </c>
      <c r="AQ2046" s="23" t="s">
        <v>5537</v>
      </c>
      <c r="AR2046" s="7"/>
      <c r="AS2046" s="6"/>
      <c r="AT2046" s="7"/>
      <c r="AU2046" s="3" t="s">
        <v>5537</v>
      </c>
      <c r="AV2046" s="24" t="s">
        <v>5537</v>
      </c>
      <c r="AW2046" s="24" t="s">
        <v>5537</v>
      </c>
      <c r="AX2046" s="24" t="s">
        <v>5537</v>
      </c>
      <c r="AY2046" s="24" t="s">
        <v>5537</v>
      </c>
      <c r="AZ2046" s="24" t="s">
        <v>5537</v>
      </c>
      <c r="BA2046" s="24" t="s">
        <v>5537</v>
      </c>
      <c r="BB2046" s="24" t="s">
        <v>5537</v>
      </c>
      <c r="BC2046" s="24" t="s">
        <v>5537</v>
      </c>
      <c r="BD2046" s="24" t="s">
        <v>5537</v>
      </c>
      <c r="BE2046" s="24" t="s">
        <v>5537</v>
      </c>
      <c r="BF2046" s="24" t="s">
        <v>5537</v>
      </c>
      <c r="BG2046" s="24" t="s">
        <v>5537</v>
      </c>
      <c r="BH2046" s="24" t="s">
        <v>5537</v>
      </c>
      <c r="BI2046" s="9" t="s">
        <v>5537</v>
      </c>
      <c r="BJ2046" s="14"/>
      <c r="BK2046" s="14" t="s">
        <v>5537</v>
      </c>
      <c r="BL2046" s="14" t="str">
        <f>_xlfn.XLOOKUP(B2046,'[4]cell downs 18042026 17h'!$B:$B,'[4]cell downs 18042026 17h'!$B:$B,"")</f>
        <v/>
      </c>
      <c r="BM2046" s="14" t="str">
        <f>_xlfn.XLOOKUP(B2046,'[5]Cells Huawei 19042026 15h'!$B:$B,'[5]Cells Huawei 19042026 15h'!$B:$B,"")</f>
        <v/>
      </c>
      <c r="BN2046" s="9" t="str">
        <f>_xlfn.XLOOKUP(B2046,'[6]cells down 19042026 9H40'!$B:$B,'[6]cells down 19042026 9H40'!$B:$B,"")</f>
        <v/>
      </c>
      <c r="BO2046" s="9" t="s">
        <v>4540</v>
      </c>
      <c r="BP2046" s="9" t="s">
        <v>12</v>
      </c>
    </row>
    <row r="2047" spans="1:68" s="9" customFormat="1" x14ac:dyDescent="0.35">
      <c r="A2047" s="1" t="s">
        <v>3401</v>
      </c>
      <c r="B2047" s="8" t="s">
        <v>3402</v>
      </c>
      <c r="C2047" s="3" t="str">
        <f>_xlfn.XLOOKUP(B2047,'[1]daily break down'!$D:$D,'[1]daily break down'!$E:$E,"")</f>
        <v>Douala</v>
      </c>
      <c r="D2047" s="1" t="s">
        <v>11</v>
      </c>
      <c r="E2047" s="1" t="s">
        <v>145</v>
      </c>
      <c r="F2047" s="3" t="s">
        <v>31</v>
      </c>
      <c r="G2047" s="1" t="s">
        <v>32</v>
      </c>
      <c r="H2047" s="41" t="str">
        <f>_xlfn.XLOOKUP(B2047,[2]CALCULATION!$B:$B,[2]CALCULATION!$H:$H,"")</f>
        <v>ZTE</v>
      </c>
      <c r="I2047" s="34">
        <v>0</v>
      </c>
      <c r="J2047" s="34">
        <v>0</v>
      </c>
      <c r="K2047" s="34">
        <v>0</v>
      </c>
      <c r="L2047" s="34">
        <v>0</v>
      </c>
      <c r="M2047" s="34">
        <v>0</v>
      </c>
      <c r="N2047" s="34">
        <v>0</v>
      </c>
      <c r="O2047" s="34">
        <v>0</v>
      </c>
      <c r="P2047" s="34">
        <v>0</v>
      </c>
      <c r="Q2047" s="34">
        <v>0</v>
      </c>
      <c r="R2047" s="34">
        <v>0</v>
      </c>
      <c r="S2047" s="109">
        <v>0</v>
      </c>
      <c r="T2047" s="109">
        <f>_xlfn.XLOOKUP(B2047,'[3]Nur des jours'!$B:$B,'[3]Nur des jours'!$U:$U,"")</f>
        <v>0</v>
      </c>
      <c r="U2047" s="109">
        <v>0</v>
      </c>
      <c r="V2047" s="109">
        <v>0</v>
      </c>
      <c r="W2047" s="109">
        <v>0</v>
      </c>
      <c r="X2047" s="109">
        <v>0</v>
      </c>
      <c r="Y2047" s="109">
        <v>0</v>
      </c>
      <c r="Z2047" s="109">
        <v>0</v>
      </c>
      <c r="AA2047" s="109">
        <v>0</v>
      </c>
      <c r="AB2047" s="109">
        <v>0</v>
      </c>
      <c r="AC2047" s="109">
        <v>0</v>
      </c>
      <c r="AD2047" s="109">
        <v>0</v>
      </c>
      <c r="AE2047" s="109">
        <v>0</v>
      </c>
      <c r="AF2047" s="109">
        <v>0</v>
      </c>
      <c r="AG2047" s="57" t="str">
        <f>_xlfn.XLOOKUP(B2047,[3]CALCULATION!$B:$B,[3]CALCULATION!$M:$M,"")</f>
        <v>Operationnel</v>
      </c>
      <c r="AH2047" s="57"/>
      <c r="AI2047" s="56" t="str" cm="1">
        <f t="array" ref="AI2047">IFERROR(_xlfn.IFS(
AK2047="MPR ISSUE","PDH",
AK2047="BSS Hardware Issue","BSS",
AK2047="Sites strategiques, MLL, Pylone, etc.","ENVTECH",
AK2047="AKTIVCO DEFAUT GE &amp; POWER Cabinet","AKTIVCO",
AK2047="AKTIVCO Coupure ENEO &amp; Baisse de tension","AKTIVCO GRID ONLY",
AK2047="Coupure ENEO &amp; Baisse de tension","IHS GRID ONLY",
AK2047="Defaut GE &amp; POWER Cabinet","IHS",
AK2047="Sharing","Partners",
AK2047="Sites strategiques &amp; DataCenter","SST &amp; DC",
AK2047="Exclu","Exclu",
AK2047="SAT","SAT",
AK2047="SPARE-ISSUE","SPARE-ISSUE",
AK2047="Fiber CAmtel","TRANS_FO_CAMTEL",
AK2047="Fiber AOF","Fiber AOF",
AK2047="Projet OCM (HUAWEI)","TRAVAUX-HUAWEI",
AK2047="Projet OCM (NOKIA)","TRAVAUX-NOKIA",
AK2047="ACCESS-ISSUE","ACCESS-ISSUE",
AK2047="Projet OCM (ZTE, NOKIA, autres projets)","TRAVAUX OCM",
AK2047="No root CAuse","No root cause",
AK2047="ODU HS","PDH",
AK2047="IP &amp; VLAN","PDH",
AK2047="Warehouse HUAWEI","SPARE-ISSUE",
AK2047="SPARE-HS","SPARE-ISSUE",
AK2047="Power Telco","BSS",AK2047="no impacts","no impacts"
),"")</f>
        <v>No root cause</v>
      </c>
      <c r="AJ2047" s="56" t="str" cm="1">
        <f t="array" ref="AJ2047">IFERROR(_xlfn.IFS(
AK2047="MPR ISSUE","TX ISSUE",
AK2047="BSS Hardware Issue","RAN ISSUE",
AK2047="Sites strategiques, MLL, Pylone, etc.","ENVTECH",
AK2047="AKTIVCO DEFAUT GE &amp; POWER Cabinet","POWER ISSUE",
AK2047="AKTIVCO Coupure ENEO &amp; Baisse de tension","POWER ISSUE",
AK2047="Coupure ENEO &amp; Baisse de tension","POWER ISSUE",
AK2047="Defaut GE &amp; POWER Cabinet","POWER ISSUE",
AK2047="Sharing","POWER ISSUE",
AK2047="Sites strategiques &amp; DataCenter","POWER ISSUE",
AK2047="Exclu","Exclu",
AK2047="SAT","TX ISSUE",
AK2047="SPARE-ISSUE","SPARE-ISSUE",
AK2047="Fiber CAmtel","TX ISSUE",
AK2047="Fiber AOF","TX ISSUE",
AK2047="Projet OCM (HUAWEI)","TRAVAUX-HUAWEI",
AK2047="Projet OCM (NOKIA)","TRAVAUX -NOKIA",
AK2047="ACCESS-ISSUE","ACCESS-ISSUE",
AK2047="Projet OCM (ZTE, NOKIA, autres projets)","TRAVAUX OCM",
AK2047="No root CAuse","No root cause",
AK2047="ODU HS","TX ISSUE",
AK2047="IP &amp; VLAN","TX ISSUE",
AK2047="Warehouse HUAWEI","SPARE-ISSUE",
AK2047="SPARE-HS","SPARE-ISSUE",
AK2047="Power Telco","RAN ISSUE",AK2047="no impacts","no impacts"
),"")</f>
        <v>No root cause</v>
      </c>
      <c r="AK2047" s="81" t="s">
        <v>5620</v>
      </c>
      <c r="AL2047" s="56" t="str" cm="1">
        <f t="array" ref="AL2047">IFERROR(_xlfn.IFS(
AK2047="MPR ISSUE","ACTIVE",
AK2047="BSS Hardware Issue","ACTIVE",
AK2047="Sites strategiques, MLL, Pylone, etc.","PASSIVE",
AK2047="AKTIVCO DEFAUT GE &amp; POWER Cabinet","PASSIVE",
AK2047="AKTIVCO Coupure ENEO &amp; Baisse de tension","PASSIVE",
AK2047="Coupure ENEO &amp; Baisse de tension","PASSIVE",
AK2047="Defaut GE &amp; POWER Cabinet","PASSIVE",
AK2047="Sharing","PASSIVE",
AK2047="Sites strategiques &amp; DataCenter","PASSIVE",
AK2047="Exclu","Exclu",
AK2047="SAT","ACTIVE",
AK2047="SPARE-ISSUE","SPARE-ISSUE",
AK2047="Fiber CAmtel","ACTIVE",
AK2047="Fiber AOF","ACTIVE",
AK2047="Projet OCM (HUAWEI)","PLANNED WORKS",
AK2047="Projet OCM (NOKIA)","PLANNED WORKS",
AK2047="ACCESS-ISSUE","ACCESS-ISSUE",
AK2047="Projet OCM (ZTE, NOKIA, autres projets)","PLANNED WORKS",
AK2047="No root CAuse","No root cause",
AK2047="ODU HS","ACTIVE",
AK2047="IP &amp; VLAN","ACTIVE",
AK2047="Warehouse HUAWEI","SPARE-ISSUE",
AK2047="SPARE-HS","SPARE-ISSUE",
AK2047="Power Telco","ACTIVE", AK2047="no impacts","no impacts"
),"")</f>
        <v>No root cause</v>
      </c>
      <c r="AM2047" s="108" t="s">
        <v>5537</v>
      </c>
      <c r="AN2047" s="117" t="s">
        <v>3402</v>
      </c>
      <c r="AP2047" s="23" t="s">
        <v>5537</v>
      </c>
      <c r="AQ2047" s="23" t="s">
        <v>5537</v>
      </c>
      <c r="AR2047" s="7"/>
      <c r="AS2047" s="6"/>
      <c r="AT2047" s="7"/>
      <c r="AU2047" s="3" t="s">
        <v>5537</v>
      </c>
      <c r="AV2047" s="24" t="s">
        <v>5537</v>
      </c>
      <c r="AW2047" s="24" t="s">
        <v>5537</v>
      </c>
      <c r="AX2047" s="24" t="s">
        <v>5537</v>
      </c>
      <c r="AY2047" s="24" t="s">
        <v>5537</v>
      </c>
      <c r="AZ2047" s="24" t="s">
        <v>5537</v>
      </c>
      <c r="BA2047" s="24" t="s">
        <v>5537</v>
      </c>
      <c r="BB2047" s="24" t="s">
        <v>5537</v>
      </c>
      <c r="BC2047" s="24" t="s">
        <v>5537</v>
      </c>
      <c r="BD2047" s="24" t="s">
        <v>5537</v>
      </c>
      <c r="BE2047" s="24" t="s">
        <v>5537</v>
      </c>
      <c r="BF2047" s="24" t="s">
        <v>5537</v>
      </c>
      <c r="BG2047" s="24" t="s">
        <v>5537</v>
      </c>
      <c r="BH2047" s="24" t="s">
        <v>5537</v>
      </c>
      <c r="BI2047" s="9" t="s">
        <v>5537</v>
      </c>
      <c r="BJ2047" s="14"/>
      <c r="BK2047" s="14" t="s">
        <v>5537</v>
      </c>
      <c r="BL2047" s="14" t="str">
        <f>_xlfn.XLOOKUP(B2047,'[4]cell downs 18042026 17h'!$B:$B,'[4]cell downs 18042026 17h'!$B:$B,"")</f>
        <v/>
      </c>
      <c r="BM2047" s="14" t="str">
        <f>_xlfn.XLOOKUP(B2047,'[5]Cells Huawei 19042026 15h'!$B:$B,'[5]Cells Huawei 19042026 15h'!$B:$B,"")</f>
        <v/>
      </c>
      <c r="BN2047" s="9" t="str">
        <f>_xlfn.XLOOKUP(B2047,'[6]cells down 19042026 9H40'!$B:$B,'[6]cells down 19042026 9H40'!$B:$B,"")</f>
        <v/>
      </c>
      <c r="BO2047" s="9" t="s">
        <v>3402</v>
      </c>
      <c r="BP2047" s="9" t="s">
        <v>12</v>
      </c>
    </row>
    <row r="2048" spans="1:68" s="9" customFormat="1" x14ac:dyDescent="0.35">
      <c r="A2048" s="1" t="s">
        <v>2428</v>
      </c>
      <c r="B2048" s="8" t="s">
        <v>2429</v>
      </c>
      <c r="C2048" s="3" t="str">
        <f>_xlfn.XLOOKUP(B2048,'[1]daily break down'!$D:$D,'[1]daily break down'!$E:$E,"")</f>
        <v>Douala</v>
      </c>
      <c r="D2048" s="1" t="s">
        <v>11</v>
      </c>
      <c r="E2048" s="1" t="s">
        <v>12</v>
      </c>
      <c r="F2048" s="3" t="s">
        <v>31</v>
      </c>
      <c r="G2048" s="1" t="s">
        <v>32</v>
      </c>
      <c r="H2048" s="41" t="str">
        <f>_xlfn.XLOOKUP(B2048,[2]CALCULATION!$B:$B,[2]CALCULATION!$H:$H,"")</f>
        <v>ZTE</v>
      </c>
      <c r="I2048" s="34">
        <v>0</v>
      </c>
      <c r="J2048" s="34">
        <v>0</v>
      </c>
      <c r="K2048" s="34">
        <v>0</v>
      </c>
      <c r="L2048" s="34">
        <v>0</v>
      </c>
      <c r="M2048" s="34">
        <v>0</v>
      </c>
      <c r="N2048" s="34">
        <v>0</v>
      </c>
      <c r="O2048" s="34">
        <v>0</v>
      </c>
      <c r="P2048" s="34">
        <v>0</v>
      </c>
      <c r="Q2048" s="34">
        <v>0</v>
      </c>
      <c r="R2048" s="34">
        <v>0</v>
      </c>
      <c r="S2048" s="109">
        <v>0</v>
      </c>
      <c r="T2048" s="109">
        <f>_xlfn.XLOOKUP(B2048,'[3]Nur des jours'!$B:$B,'[3]Nur des jours'!$U:$U,"")</f>
        <v>0</v>
      </c>
      <c r="U2048" s="109">
        <v>0</v>
      </c>
      <c r="V2048" s="109">
        <v>0</v>
      </c>
      <c r="W2048" s="109">
        <v>0</v>
      </c>
      <c r="X2048" s="109">
        <v>0</v>
      </c>
      <c r="Y2048" s="109">
        <v>0</v>
      </c>
      <c r="Z2048" s="109">
        <v>0</v>
      </c>
      <c r="AA2048" s="109">
        <v>0</v>
      </c>
      <c r="AB2048" s="109">
        <v>0</v>
      </c>
      <c r="AC2048" s="109">
        <v>0</v>
      </c>
      <c r="AD2048" s="109">
        <v>0</v>
      </c>
      <c r="AE2048" s="109">
        <v>0</v>
      </c>
      <c r="AF2048" s="109">
        <v>0</v>
      </c>
      <c r="AG2048" s="57" t="str">
        <f>_xlfn.XLOOKUP(B2048,[3]CALCULATION!$B:$B,[3]CALCULATION!$M:$M,"")</f>
        <v>Operationnel</v>
      </c>
      <c r="AH2048" s="57"/>
      <c r="AI2048" s="56" t="str" cm="1">
        <f t="array" ref="AI2048">IFERROR(_xlfn.IFS(
AK2048="MPR ISSUE","PDH",
AK2048="BSS Hardware Issue","BSS",
AK2048="Sites strategiques, MLL, Pylone, etc.","ENVTECH",
AK2048="AKTIVCO DEFAUT GE &amp; POWER Cabinet","AKTIVCO",
AK2048="AKTIVCO Coupure ENEO &amp; Baisse de tension","AKTIVCO GRID ONLY",
AK2048="Coupure ENEO &amp; Baisse de tension","IHS GRID ONLY",
AK2048="Defaut GE &amp; POWER Cabinet","IHS",
AK2048="Sharing","Partners",
AK2048="Sites strategiques &amp; DataCenter","SST &amp; DC",
AK2048="Exclu","Exclu",
AK2048="SAT","SAT",
AK2048="SPARE-ISSUE","SPARE-ISSUE",
AK2048="Fiber CAmtel","TRANS_FO_CAMTEL",
AK2048="Fiber AOF","Fiber AOF",
AK2048="Projet OCM (HUAWEI)","TRAVAUX-HUAWEI",
AK2048="Projet OCM (NOKIA)","TRAVAUX-NOKIA",
AK2048="ACCESS-ISSUE","ACCESS-ISSUE",
AK2048="Projet OCM (ZTE, NOKIA, autres projets)","TRAVAUX OCM",
AK2048="No root CAuse","No root cause",
AK2048="ODU HS","PDH",
AK2048="IP &amp; VLAN","PDH",
AK2048="Warehouse HUAWEI","SPARE-ISSUE",
AK2048="SPARE-HS","SPARE-ISSUE",
AK2048="Power Telco","BSS",AK2048="no impacts","no impacts"
),"")</f>
        <v>No root cause</v>
      </c>
      <c r="AJ2048" s="56" t="str" cm="1">
        <f t="array" ref="AJ2048">IFERROR(_xlfn.IFS(
AK2048="MPR ISSUE","TX ISSUE",
AK2048="BSS Hardware Issue","RAN ISSUE",
AK2048="Sites strategiques, MLL, Pylone, etc.","ENVTECH",
AK2048="AKTIVCO DEFAUT GE &amp; POWER Cabinet","POWER ISSUE",
AK2048="AKTIVCO Coupure ENEO &amp; Baisse de tension","POWER ISSUE",
AK2048="Coupure ENEO &amp; Baisse de tension","POWER ISSUE",
AK2048="Defaut GE &amp; POWER Cabinet","POWER ISSUE",
AK2048="Sharing","POWER ISSUE",
AK2048="Sites strategiques &amp; DataCenter","POWER ISSUE",
AK2048="Exclu","Exclu",
AK2048="SAT","TX ISSUE",
AK2048="SPARE-ISSUE","SPARE-ISSUE",
AK2048="Fiber CAmtel","TX ISSUE",
AK2048="Fiber AOF","TX ISSUE",
AK2048="Projet OCM (HUAWEI)","TRAVAUX-HUAWEI",
AK2048="Projet OCM (NOKIA)","TRAVAUX -NOKIA",
AK2048="ACCESS-ISSUE","ACCESS-ISSUE",
AK2048="Projet OCM (ZTE, NOKIA, autres projets)","TRAVAUX OCM",
AK2048="No root CAuse","No root cause",
AK2048="ODU HS","TX ISSUE",
AK2048="IP &amp; VLAN","TX ISSUE",
AK2048="Warehouse HUAWEI","SPARE-ISSUE",
AK2048="SPARE-HS","SPARE-ISSUE",
AK2048="Power Telco","RAN ISSUE",AK2048="no impacts","no impacts"
),"")</f>
        <v>No root cause</v>
      </c>
      <c r="AK2048" s="81" t="s">
        <v>5620</v>
      </c>
      <c r="AL2048" s="56" t="str" cm="1">
        <f t="array" ref="AL2048">IFERROR(_xlfn.IFS(
AK2048="MPR ISSUE","ACTIVE",
AK2048="BSS Hardware Issue","ACTIVE",
AK2048="Sites strategiques, MLL, Pylone, etc.","PASSIVE",
AK2048="AKTIVCO DEFAUT GE &amp; POWER Cabinet","PASSIVE",
AK2048="AKTIVCO Coupure ENEO &amp; Baisse de tension","PASSIVE",
AK2048="Coupure ENEO &amp; Baisse de tension","PASSIVE",
AK2048="Defaut GE &amp; POWER Cabinet","PASSIVE",
AK2048="Sharing","PASSIVE",
AK2048="Sites strategiques &amp; DataCenter","PASSIVE",
AK2048="Exclu","Exclu",
AK2048="SAT","ACTIVE",
AK2048="SPARE-ISSUE","SPARE-ISSUE",
AK2048="Fiber CAmtel","ACTIVE",
AK2048="Fiber AOF","ACTIVE",
AK2048="Projet OCM (HUAWEI)","PLANNED WORKS",
AK2048="Projet OCM (NOKIA)","PLANNED WORKS",
AK2048="ACCESS-ISSUE","ACCESS-ISSUE",
AK2048="Projet OCM (ZTE, NOKIA, autres projets)","PLANNED WORKS",
AK2048="No root CAuse","No root cause",
AK2048="ODU HS","ACTIVE",
AK2048="IP &amp; VLAN","ACTIVE",
AK2048="Warehouse HUAWEI","SPARE-ISSUE",
AK2048="SPARE-HS","SPARE-ISSUE",
AK2048="Power Telco","ACTIVE", AK2048="no impacts","no impacts"
),"")</f>
        <v>No root cause</v>
      </c>
      <c r="AM2048" s="108" t="s">
        <v>5537</v>
      </c>
      <c r="AN2048" s="117" t="s">
        <v>2429</v>
      </c>
      <c r="AP2048" s="23" t="s">
        <v>5537</v>
      </c>
      <c r="AQ2048" s="23" t="s">
        <v>5537</v>
      </c>
      <c r="AR2048" s="7"/>
      <c r="AS2048" s="6"/>
      <c r="AT2048" s="7"/>
      <c r="AU2048" s="3" t="s">
        <v>5537</v>
      </c>
      <c r="AV2048" s="24" t="s">
        <v>5537</v>
      </c>
      <c r="AW2048" s="24" t="s">
        <v>5537</v>
      </c>
      <c r="AX2048" s="24" t="s">
        <v>5537</v>
      </c>
      <c r="AY2048" s="24" t="s">
        <v>5537</v>
      </c>
      <c r="AZ2048" s="24" t="s">
        <v>5537</v>
      </c>
      <c r="BA2048" s="24" t="s">
        <v>5537</v>
      </c>
      <c r="BB2048" s="24" t="s">
        <v>5537</v>
      </c>
      <c r="BC2048" s="24" t="s">
        <v>5537</v>
      </c>
      <c r="BD2048" s="24" t="s">
        <v>5537</v>
      </c>
      <c r="BE2048" s="24" t="s">
        <v>5537</v>
      </c>
      <c r="BF2048" s="24" t="s">
        <v>5537</v>
      </c>
      <c r="BG2048" s="24" t="s">
        <v>5537</v>
      </c>
      <c r="BH2048" s="24" t="s">
        <v>5537</v>
      </c>
      <c r="BI2048" s="9" t="s">
        <v>5537</v>
      </c>
      <c r="BJ2048" s="14"/>
      <c r="BK2048" s="14" t="s">
        <v>5537</v>
      </c>
      <c r="BL2048" s="14" t="str">
        <f>_xlfn.XLOOKUP(B2048,'[4]cell downs 18042026 17h'!$B:$B,'[4]cell downs 18042026 17h'!$B:$B,"")</f>
        <v/>
      </c>
      <c r="BM2048" s="14" t="str">
        <f>_xlfn.XLOOKUP(B2048,'[5]Cells Huawei 19042026 15h'!$B:$B,'[5]Cells Huawei 19042026 15h'!$B:$B,"")</f>
        <v/>
      </c>
      <c r="BN2048" s="9" t="str">
        <f>_xlfn.XLOOKUP(B2048,'[6]cells down 19042026 9H40'!$B:$B,'[6]cells down 19042026 9H40'!$B:$B,"")</f>
        <v/>
      </c>
      <c r="BO2048" s="9" t="s">
        <v>2429</v>
      </c>
      <c r="BP2048" s="9" t="s">
        <v>5537</v>
      </c>
    </row>
    <row r="2049" spans="1:68" s="9" customFormat="1" x14ac:dyDescent="0.35">
      <c r="A2049" s="5" t="s">
        <v>2468</v>
      </c>
      <c r="B2049" s="5" t="s">
        <v>2469</v>
      </c>
      <c r="C2049" s="3" t="str">
        <f>_xlfn.XLOOKUP(B2049,'[1]daily break down'!$D:$D,'[1]daily break down'!$E:$E,"")</f>
        <v>Yaounde</v>
      </c>
      <c r="D2049" s="3" t="s">
        <v>18</v>
      </c>
      <c r="E2049" s="3" t="s">
        <v>12</v>
      </c>
      <c r="F2049" s="3" t="s">
        <v>31</v>
      </c>
      <c r="G2049" s="5" t="s">
        <v>38</v>
      </c>
      <c r="H2049" s="41" t="str">
        <f>_xlfn.XLOOKUP(B2049,[2]CALCULATION!$B:$B,[2]CALCULATION!$H:$H,"")</f>
        <v>ZTE</v>
      </c>
      <c r="I2049" s="34">
        <v>0</v>
      </c>
      <c r="J2049" s="34">
        <v>0</v>
      </c>
      <c r="K2049" s="34">
        <v>0</v>
      </c>
      <c r="L2049" s="34">
        <v>0</v>
      </c>
      <c r="M2049" s="34">
        <v>0</v>
      </c>
      <c r="N2049" s="34">
        <v>0</v>
      </c>
      <c r="O2049" s="34">
        <v>0</v>
      </c>
      <c r="P2049" s="34">
        <v>0</v>
      </c>
      <c r="Q2049" s="34">
        <v>0</v>
      </c>
      <c r="R2049" s="34">
        <v>0</v>
      </c>
      <c r="S2049" s="109">
        <v>0</v>
      </c>
      <c r="T2049" s="109">
        <f>_xlfn.XLOOKUP(B2049,'[3]Nur des jours'!$B:$B,'[3]Nur des jours'!$U:$U,"")</f>
        <v>0</v>
      </c>
      <c r="U2049" s="109">
        <v>0</v>
      </c>
      <c r="V2049" s="109">
        <v>0</v>
      </c>
      <c r="W2049" s="109">
        <v>0</v>
      </c>
      <c r="X2049" s="109">
        <v>0</v>
      </c>
      <c r="Y2049" s="109">
        <v>0</v>
      </c>
      <c r="Z2049" s="109">
        <v>0</v>
      </c>
      <c r="AA2049" s="109">
        <v>0</v>
      </c>
      <c r="AB2049" s="109">
        <v>0</v>
      </c>
      <c r="AC2049" s="109">
        <v>0</v>
      </c>
      <c r="AD2049" s="109">
        <v>0</v>
      </c>
      <c r="AE2049" s="109">
        <v>0</v>
      </c>
      <c r="AF2049" s="109">
        <v>0</v>
      </c>
      <c r="AG2049" s="57" t="str">
        <f>_xlfn.XLOOKUP(B2049,[3]CALCULATION!$B:$B,[3]CALCULATION!$M:$M,"")</f>
        <v>Operationnel</v>
      </c>
      <c r="AH2049" s="57"/>
      <c r="AI2049" s="56" t="str" cm="1">
        <f t="array" ref="AI2049">IFERROR(_xlfn.IFS(
AK2049="MPR ISSUE","PDH",
AK2049="BSS Hardware Issue","BSS",
AK2049="Sites strategiques, MLL, Pylone, etc.","ENVTECH",
AK2049="AKTIVCO DEFAUT GE &amp; POWER Cabinet","AKTIVCO",
AK2049="AKTIVCO Coupure ENEO &amp; Baisse de tension","AKTIVCO GRID ONLY",
AK2049="Coupure ENEO &amp; Baisse de tension","IHS GRID ONLY",
AK2049="Defaut GE &amp; POWER Cabinet","IHS",
AK2049="Sharing","Partners",
AK2049="Sites strategiques &amp; DataCenter","SST &amp; DC",
AK2049="Exclu","Exclu",
AK2049="SAT","SAT",
AK2049="SPARE-ISSUE","SPARE-ISSUE",
AK2049="Fiber CAmtel","TRANS_FO_CAMTEL",
AK2049="Fiber AOF","Fiber AOF",
AK2049="Projet OCM (HUAWEI)","TRAVAUX-HUAWEI",
AK2049="Projet OCM (NOKIA)","TRAVAUX-NOKIA",
AK2049="ACCESS-ISSUE","ACCESS-ISSUE",
AK2049="Projet OCM (ZTE, NOKIA, autres projets)","TRAVAUX OCM",
AK2049="No root CAuse","No root cause",
AK2049="ODU HS","PDH",
AK2049="IP &amp; VLAN","PDH",
AK2049="Warehouse HUAWEI","SPARE-ISSUE",
AK2049="SPARE-HS","SPARE-ISSUE",
AK2049="Power Telco","BSS",AK2049="no impacts","no impacts"
),"")</f>
        <v>No root cause</v>
      </c>
      <c r="AJ2049" s="56" t="str" cm="1">
        <f t="array" ref="AJ2049">IFERROR(_xlfn.IFS(
AK2049="MPR ISSUE","TX ISSUE",
AK2049="BSS Hardware Issue","RAN ISSUE",
AK2049="Sites strategiques, MLL, Pylone, etc.","ENVTECH",
AK2049="AKTIVCO DEFAUT GE &amp; POWER Cabinet","POWER ISSUE",
AK2049="AKTIVCO Coupure ENEO &amp; Baisse de tension","POWER ISSUE",
AK2049="Coupure ENEO &amp; Baisse de tension","POWER ISSUE",
AK2049="Defaut GE &amp; POWER Cabinet","POWER ISSUE",
AK2049="Sharing","POWER ISSUE",
AK2049="Sites strategiques &amp; DataCenter","POWER ISSUE",
AK2049="Exclu","Exclu",
AK2049="SAT","TX ISSUE",
AK2049="SPARE-ISSUE","SPARE-ISSUE",
AK2049="Fiber CAmtel","TX ISSUE",
AK2049="Fiber AOF","TX ISSUE",
AK2049="Projet OCM (HUAWEI)","TRAVAUX-HUAWEI",
AK2049="Projet OCM (NOKIA)","TRAVAUX -NOKIA",
AK2049="ACCESS-ISSUE","ACCESS-ISSUE",
AK2049="Projet OCM (ZTE, NOKIA, autres projets)","TRAVAUX OCM",
AK2049="No root CAuse","No root cause",
AK2049="ODU HS","TX ISSUE",
AK2049="IP &amp; VLAN","TX ISSUE",
AK2049="Warehouse HUAWEI","SPARE-ISSUE",
AK2049="SPARE-HS","SPARE-ISSUE",
AK2049="Power Telco","RAN ISSUE",AK2049="no impacts","no impacts"
),"")</f>
        <v>No root cause</v>
      </c>
      <c r="AK2049" s="81" t="s">
        <v>5620</v>
      </c>
      <c r="AL2049" s="56" t="str" cm="1">
        <f t="array" ref="AL2049">IFERROR(_xlfn.IFS(
AK2049="MPR ISSUE","ACTIVE",
AK2049="BSS Hardware Issue","ACTIVE",
AK2049="Sites strategiques, MLL, Pylone, etc.","PASSIVE",
AK2049="AKTIVCO DEFAUT GE &amp; POWER Cabinet","PASSIVE",
AK2049="AKTIVCO Coupure ENEO &amp; Baisse de tension","PASSIVE",
AK2049="Coupure ENEO &amp; Baisse de tension","PASSIVE",
AK2049="Defaut GE &amp; POWER Cabinet","PASSIVE",
AK2049="Sharing","PASSIVE",
AK2049="Sites strategiques &amp; DataCenter","PASSIVE",
AK2049="Exclu","Exclu",
AK2049="SAT","ACTIVE",
AK2049="SPARE-ISSUE","SPARE-ISSUE",
AK2049="Fiber CAmtel","ACTIVE",
AK2049="Fiber AOF","ACTIVE",
AK2049="Projet OCM (HUAWEI)","PLANNED WORKS",
AK2049="Projet OCM (NOKIA)","PLANNED WORKS",
AK2049="ACCESS-ISSUE","ACCESS-ISSUE",
AK2049="Projet OCM (ZTE, NOKIA, autres projets)","PLANNED WORKS",
AK2049="No root CAuse","No root cause",
AK2049="ODU HS","ACTIVE",
AK2049="IP &amp; VLAN","ACTIVE",
AK2049="Warehouse HUAWEI","SPARE-ISSUE",
AK2049="SPARE-HS","SPARE-ISSUE",
AK2049="Power Telco","ACTIVE", AK2049="no impacts","no impacts"
),"")</f>
        <v>No root cause</v>
      </c>
      <c r="AM2049" s="108" t="s">
        <v>5537</v>
      </c>
      <c r="AN2049" s="117" t="s">
        <v>2469</v>
      </c>
      <c r="AP2049" s="23" t="s">
        <v>5537</v>
      </c>
      <c r="AQ2049" s="23" t="s">
        <v>5537</v>
      </c>
      <c r="AR2049" s="7"/>
      <c r="AS2049" s="6"/>
      <c r="AT2049" s="7"/>
      <c r="AU2049" s="3" t="s">
        <v>5537</v>
      </c>
      <c r="AV2049" s="24" t="s">
        <v>5537</v>
      </c>
      <c r="AW2049" s="24" t="s">
        <v>5537</v>
      </c>
      <c r="AX2049" s="24" t="s">
        <v>5537</v>
      </c>
      <c r="AY2049" s="24" t="s">
        <v>5537</v>
      </c>
      <c r="AZ2049" s="24" t="s">
        <v>5537</v>
      </c>
      <c r="BA2049" s="24" t="s">
        <v>5537</v>
      </c>
      <c r="BB2049" s="24" t="s">
        <v>5537</v>
      </c>
      <c r="BC2049" s="24" t="s">
        <v>5537</v>
      </c>
      <c r="BD2049" s="24" t="s">
        <v>5537</v>
      </c>
      <c r="BE2049" s="24" t="s">
        <v>5537</v>
      </c>
      <c r="BF2049" s="24" t="s">
        <v>5537</v>
      </c>
      <c r="BG2049" s="24" t="s">
        <v>5537</v>
      </c>
      <c r="BH2049" s="24" t="s">
        <v>5537</v>
      </c>
      <c r="BI2049" s="9" t="s">
        <v>5537</v>
      </c>
      <c r="BJ2049" s="14"/>
      <c r="BK2049" s="14" t="s">
        <v>5537</v>
      </c>
      <c r="BL2049" s="14" t="str">
        <f>_xlfn.XLOOKUP(B2049,'[4]cell downs 18042026 17h'!$B:$B,'[4]cell downs 18042026 17h'!$B:$B,"")</f>
        <v/>
      </c>
      <c r="BM2049" s="14" t="str">
        <f>_xlfn.XLOOKUP(B2049,'[5]Cells Huawei 19042026 15h'!$B:$B,'[5]Cells Huawei 19042026 15h'!$B:$B,"")</f>
        <v/>
      </c>
      <c r="BN2049" s="9" t="str">
        <f>_xlfn.XLOOKUP(B2049,'[6]cells down 19042026 9H40'!$B:$B,'[6]cells down 19042026 9H40'!$B:$B,"")</f>
        <v/>
      </c>
      <c r="BO2049" s="9" t="s">
        <v>5537</v>
      </c>
      <c r="BP2049" s="9" t="s">
        <v>5537</v>
      </c>
    </row>
    <row r="2050" spans="1:68" s="9" customFormat="1" x14ac:dyDescent="0.35">
      <c r="A2050" s="5" t="s">
        <v>355</v>
      </c>
      <c r="B2050" s="33" t="s">
        <v>356</v>
      </c>
      <c r="C2050" s="3" t="str">
        <f>_xlfn.XLOOKUP(B2050,'[1]daily break down'!$D:$D,'[1]daily break down'!$E:$E,"")</f>
        <v>Yaounde</v>
      </c>
      <c r="D2050" s="3" t="s">
        <v>357</v>
      </c>
      <c r="E2050" s="3" t="s">
        <v>12</v>
      </c>
      <c r="F2050" s="3" t="s">
        <v>31</v>
      </c>
      <c r="G2050" s="5" t="s">
        <v>38</v>
      </c>
      <c r="H2050" s="41" t="str">
        <f>_xlfn.XLOOKUP(B2050,[2]CALCULATION!$B:$B,[2]CALCULATION!$H:$H,"")</f>
        <v>ZTE</v>
      </c>
      <c r="I2050" s="34">
        <v>0</v>
      </c>
      <c r="J2050" s="34">
        <v>0</v>
      </c>
      <c r="K2050" s="34">
        <v>0</v>
      </c>
      <c r="L2050" s="34">
        <v>0</v>
      </c>
      <c r="M2050" s="34">
        <v>0</v>
      </c>
      <c r="N2050" s="34">
        <v>0</v>
      </c>
      <c r="O2050" s="34">
        <v>0</v>
      </c>
      <c r="P2050" s="34">
        <v>0</v>
      </c>
      <c r="Q2050" s="34">
        <v>0</v>
      </c>
      <c r="R2050" s="34">
        <v>0</v>
      </c>
      <c r="S2050" s="109">
        <v>0</v>
      </c>
      <c r="T2050" s="109">
        <f>_xlfn.XLOOKUP(B2050,'[3]Nur des jours'!$B:$B,'[3]Nur des jours'!$U:$U,"")</f>
        <v>0</v>
      </c>
      <c r="U2050" s="109">
        <v>0</v>
      </c>
      <c r="V2050" s="109">
        <v>0</v>
      </c>
      <c r="W2050" s="109">
        <v>0</v>
      </c>
      <c r="X2050" s="109">
        <v>0</v>
      </c>
      <c r="Y2050" s="109">
        <v>0</v>
      </c>
      <c r="Z2050" s="109">
        <v>0</v>
      </c>
      <c r="AA2050" s="109">
        <v>0</v>
      </c>
      <c r="AB2050" s="109">
        <v>0</v>
      </c>
      <c r="AC2050" s="109">
        <v>0</v>
      </c>
      <c r="AD2050" s="109">
        <v>0</v>
      </c>
      <c r="AE2050" s="109">
        <v>0</v>
      </c>
      <c r="AF2050" s="109">
        <v>0</v>
      </c>
      <c r="AG2050" s="57" t="str">
        <f>_xlfn.XLOOKUP(B2050,[3]CALCULATION!$B:$B,[3]CALCULATION!$M:$M,"")</f>
        <v>Operationnel</v>
      </c>
      <c r="AH2050" s="57"/>
      <c r="AI2050" s="56" t="str" cm="1">
        <f t="array" ref="AI2050">IFERROR(_xlfn.IFS(
AK2050="MPR ISSUE","PDH",
AK2050="BSS Hardware Issue","BSS",
AK2050="Sites strategiques, MLL, Pylone, etc.","ENVTECH",
AK2050="AKTIVCO DEFAUT GE &amp; POWER Cabinet","AKTIVCO",
AK2050="AKTIVCO Coupure ENEO &amp; Baisse de tension","AKTIVCO GRID ONLY",
AK2050="Coupure ENEO &amp; Baisse de tension","IHS GRID ONLY",
AK2050="Defaut GE &amp; POWER Cabinet","IHS",
AK2050="Sharing","Partners",
AK2050="Sites strategiques &amp; DataCenter","SST &amp; DC",
AK2050="Exclu","Exclu",
AK2050="SAT","SAT",
AK2050="SPARE-ISSUE","SPARE-ISSUE",
AK2050="Fiber CAmtel","TRANS_FO_CAMTEL",
AK2050="Fiber AOF","Fiber AOF",
AK2050="Projet OCM (HUAWEI)","TRAVAUX-HUAWEI",
AK2050="Projet OCM (NOKIA)","TRAVAUX-NOKIA",
AK2050="ACCESS-ISSUE","ACCESS-ISSUE",
AK2050="Projet OCM (ZTE, NOKIA, autres projets)","TRAVAUX OCM",
AK2050="No root CAuse","No root cause",
AK2050="ODU HS","PDH",
AK2050="IP &amp; VLAN","PDH",
AK2050="Warehouse HUAWEI","SPARE-ISSUE",
AK2050="SPARE-HS","SPARE-ISSUE",
AK2050="Power Telco","BSS",AK2050="no impacts","no impacts"
),"")</f>
        <v>No root cause</v>
      </c>
      <c r="AJ2050" s="56" t="str" cm="1">
        <f t="array" ref="AJ2050">IFERROR(_xlfn.IFS(
AK2050="MPR ISSUE","TX ISSUE",
AK2050="BSS Hardware Issue","RAN ISSUE",
AK2050="Sites strategiques, MLL, Pylone, etc.","ENVTECH",
AK2050="AKTIVCO DEFAUT GE &amp; POWER Cabinet","POWER ISSUE",
AK2050="AKTIVCO Coupure ENEO &amp; Baisse de tension","POWER ISSUE",
AK2050="Coupure ENEO &amp; Baisse de tension","POWER ISSUE",
AK2050="Defaut GE &amp; POWER Cabinet","POWER ISSUE",
AK2050="Sharing","POWER ISSUE",
AK2050="Sites strategiques &amp; DataCenter","POWER ISSUE",
AK2050="Exclu","Exclu",
AK2050="SAT","TX ISSUE",
AK2050="SPARE-ISSUE","SPARE-ISSUE",
AK2050="Fiber CAmtel","TX ISSUE",
AK2050="Fiber AOF","TX ISSUE",
AK2050="Projet OCM (HUAWEI)","TRAVAUX-HUAWEI",
AK2050="Projet OCM (NOKIA)","TRAVAUX -NOKIA",
AK2050="ACCESS-ISSUE","ACCESS-ISSUE",
AK2050="Projet OCM (ZTE, NOKIA, autres projets)","TRAVAUX OCM",
AK2050="No root CAuse","No root cause",
AK2050="ODU HS","TX ISSUE",
AK2050="IP &amp; VLAN","TX ISSUE",
AK2050="Warehouse HUAWEI","SPARE-ISSUE",
AK2050="SPARE-HS","SPARE-ISSUE",
AK2050="Power Telco","RAN ISSUE",AK2050="no impacts","no impacts"
),"")</f>
        <v>No root cause</v>
      </c>
      <c r="AK2050" s="81" t="s">
        <v>5620</v>
      </c>
      <c r="AL2050" s="56" t="str" cm="1">
        <f t="array" ref="AL2050">IFERROR(_xlfn.IFS(
AK2050="MPR ISSUE","ACTIVE",
AK2050="BSS Hardware Issue","ACTIVE",
AK2050="Sites strategiques, MLL, Pylone, etc.","PASSIVE",
AK2050="AKTIVCO DEFAUT GE &amp; POWER Cabinet","PASSIVE",
AK2050="AKTIVCO Coupure ENEO &amp; Baisse de tension","PASSIVE",
AK2050="Coupure ENEO &amp; Baisse de tension","PASSIVE",
AK2050="Defaut GE &amp; POWER Cabinet","PASSIVE",
AK2050="Sharing","PASSIVE",
AK2050="Sites strategiques &amp; DataCenter","PASSIVE",
AK2050="Exclu","Exclu",
AK2050="SAT","ACTIVE",
AK2050="SPARE-ISSUE","SPARE-ISSUE",
AK2050="Fiber CAmtel","ACTIVE",
AK2050="Fiber AOF","ACTIVE",
AK2050="Projet OCM (HUAWEI)","PLANNED WORKS",
AK2050="Projet OCM (NOKIA)","PLANNED WORKS",
AK2050="ACCESS-ISSUE","ACCESS-ISSUE",
AK2050="Projet OCM (ZTE, NOKIA, autres projets)","PLANNED WORKS",
AK2050="No root CAuse","No root cause",
AK2050="ODU HS","ACTIVE",
AK2050="IP &amp; VLAN","ACTIVE",
AK2050="Warehouse HUAWEI","SPARE-ISSUE",
AK2050="SPARE-HS","SPARE-ISSUE",
AK2050="Power Telco","ACTIVE", AK2050="no impacts","no impacts"
),"")</f>
        <v>No root cause</v>
      </c>
      <c r="AM2050" s="108" t="s">
        <v>5537</v>
      </c>
      <c r="AN2050" s="117" t="s">
        <v>356</v>
      </c>
      <c r="AP2050" s="23" t="s">
        <v>5537</v>
      </c>
      <c r="AQ2050" s="23" t="s">
        <v>5537</v>
      </c>
      <c r="AR2050" s="7"/>
      <c r="AS2050" s="6"/>
      <c r="AT2050" s="7"/>
      <c r="AU2050" s="3" t="s">
        <v>5537</v>
      </c>
      <c r="AV2050" s="24" t="s">
        <v>5537</v>
      </c>
      <c r="AW2050" s="24" t="s">
        <v>5537</v>
      </c>
      <c r="AX2050" s="24" t="s">
        <v>5537</v>
      </c>
      <c r="AY2050" s="24" t="s">
        <v>5537</v>
      </c>
      <c r="AZ2050" s="24" t="s">
        <v>5537</v>
      </c>
      <c r="BA2050" s="24" t="s">
        <v>5537</v>
      </c>
      <c r="BB2050" s="24" t="s">
        <v>5537</v>
      </c>
      <c r="BC2050" s="24" t="s">
        <v>5537</v>
      </c>
      <c r="BD2050" s="24" t="s">
        <v>5537</v>
      </c>
      <c r="BE2050" s="24" t="s">
        <v>5537</v>
      </c>
      <c r="BF2050" s="24" t="s">
        <v>5537</v>
      </c>
      <c r="BG2050" s="24" t="s">
        <v>5537</v>
      </c>
      <c r="BH2050" s="24" t="s">
        <v>5537</v>
      </c>
      <c r="BI2050" s="9" t="s">
        <v>5537</v>
      </c>
      <c r="BJ2050" s="14"/>
      <c r="BK2050" s="14" t="s">
        <v>5537</v>
      </c>
      <c r="BL2050" s="14" t="str">
        <f>_xlfn.XLOOKUP(B2050,'[4]cell downs 18042026 17h'!$B:$B,'[4]cell downs 18042026 17h'!$B:$B,"")</f>
        <v/>
      </c>
      <c r="BM2050" s="14" t="str">
        <f>_xlfn.XLOOKUP(B2050,'[5]Cells Huawei 19042026 15h'!$B:$B,'[5]Cells Huawei 19042026 15h'!$B:$B,"")</f>
        <v/>
      </c>
      <c r="BN2050" s="9" t="str">
        <f>_xlfn.XLOOKUP(B2050,'[6]cells down 19042026 9H40'!$B:$B,'[6]cells down 19042026 9H40'!$B:$B,"")</f>
        <v/>
      </c>
      <c r="BO2050" s="9" t="s">
        <v>356</v>
      </c>
      <c r="BP2050" s="9" t="s">
        <v>12</v>
      </c>
    </row>
    <row r="2051" spans="1:68" s="9" customFormat="1" x14ac:dyDescent="0.35">
      <c r="A2051" s="1" t="s">
        <v>4924</v>
      </c>
      <c r="B2051" s="8" t="s">
        <v>4925</v>
      </c>
      <c r="C2051" s="3" t="str">
        <f>_xlfn.XLOOKUP(B2051,'[1]daily break down'!$D:$D,'[1]daily break down'!$E:$E,"")</f>
        <v>Yaounde</v>
      </c>
      <c r="D2051" s="1"/>
      <c r="E2051" s="1"/>
      <c r="F2051" s="3" t="s">
        <v>37</v>
      </c>
      <c r="G2051" s="1" t="s">
        <v>38</v>
      </c>
      <c r="H2051" s="41" t="str">
        <f>_xlfn.XLOOKUP(B2051,[2]CALCULATION!$B:$B,[2]CALCULATION!$H:$H,"")</f>
        <v>ZTE</v>
      </c>
      <c r="I2051" s="34">
        <v>0</v>
      </c>
      <c r="J2051" s="34">
        <v>0</v>
      </c>
      <c r="K2051" s="34">
        <v>0</v>
      </c>
      <c r="L2051" s="34">
        <v>0</v>
      </c>
      <c r="M2051" s="34">
        <v>0</v>
      </c>
      <c r="N2051" s="34">
        <v>0</v>
      </c>
      <c r="O2051" s="34">
        <v>0</v>
      </c>
      <c r="P2051" s="34">
        <v>0</v>
      </c>
      <c r="Q2051" s="34">
        <v>0</v>
      </c>
      <c r="R2051" s="34">
        <v>0</v>
      </c>
      <c r="S2051" s="109">
        <v>0</v>
      </c>
      <c r="T2051" s="109">
        <f>_xlfn.XLOOKUP(B2051,'[3]Nur des jours'!$B:$B,'[3]Nur des jours'!$U:$U,"")</f>
        <v>0</v>
      </c>
      <c r="U2051" s="109">
        <v>0</v>
      </c>
      <c r="V2051" s="109">
        <v>0</v>
      </c>
      <c r="W2051" s="109">
        <v>0</v>
      </c>
      <c r="X2051" s="109">
        <v>0</v>
      </c>
      <c r="Y2051" s="109">
        <v>0</v>
      </c>
      <c r="Z2051" s="109">
        <v>0</v>
      </c>
      <c r="AA2051" s="109">
        <v>0</v>
      </c>
      <c r="AB2051" s="109">
        <v>0</v>
      </c>
      <c r="AC2051" s="109">
        <v>0</v>
      </c>
      <c r="AD2051" s="109">
        <v>0</v>
      </c>
      <c r="AE2051" s="109">
        <v>0</v>
      </c>
      <c r="AF2051" s="109">
        <v>0</v>
      </c>
      <c r="AG2051" s="57" t="str">
        <f>_xlfn.XLOOKUP(B2051,[3]CALCULATION!$B:$B,[3]CALCULATION!$M:$M,"")</f>
        <v>Operationnel</v>
      </c>
      <c r="AH2051" s="57"/>
      <c r="AI2051" s="56" t="str" cm="1">
        <f t="array" ref="AI2051">IFERROR(_xlfn.IFS(
AK2051="MPR ISSUE","PDH",
AK2051="BSS Hardware Issue","BSS",
AK2051="Sites strategiques, MLL, Pylone, etc.","ENVTECH",
AK2051="AKTIVCO DEFAUT GE &amp; POWER Cabinet","AKTIVCO",
AK2051="AKTIVCO Coupure ENEO &amp; Baisse de tension","AKTIVCO GRID ONLY",
AK2051="Coupure ENEO &amp; Baisse de tension","IHS GRID ONLY",
AK2051="Defaut GE &amp; POWER Cabinet","IHS",
AK2051="Sharing","Partners",
AK2051="Sites strategiques &amp; DataCenter","SST &amp; DC",
AK2051="Exclu","Exclu",
AK2051="SAT","SAT",
AK2051="SPARE-ISSUE","SPARE-ISSUE",
AK2051="Fiber CAmtel","TRANS_FO_CAMTEL",
AK2051="Fiber AOF","Fiber AOF",
AK2051="Projet OCM (HUAWEI)","TRAVAUX-HUAWEI",
AK2051="Projet OCM (NOKIA)","TRAVAUX-NOKIA",
AK2051="ACCESS-ISSUE","ACCESS-ISSUE",
AK2051="Projet OCM (ZTE, NOKIA, autres projets)","TRAVAUX OCM",
AK2051="No root CAuse","No root cause",
AK2051="ODU HS","PDH",
AK2051="IP &amp; VLAN","PDH",
AK2051="Warehouse HUAWEI","SPARE-ISSUE",
AK2051="SPARE-HS","SPARE-ISSUE",
AK2051="Power Telco","BSS",AK2051="no impacts","no impacts"
),"")</f>
        <v>No root cause</v>
      </c>
      <c r="AJ2051" s="56" t="str" cm="1">
        <f t="array" ref="AJ2051">IFERROR(_xlfn.IFS(
AK2051="MPR ISSUE","TX ISSUE",
AK2051="BSS Hardware Issue","RAN ISSUE",
AK2051="Sites strategiques, MLL, Pylone, etc.","ENVTECH",
AK2051="AKTIVCO DEFAUT GE &amp; POWER Cabinet","POWER ISSUE",
AK2051="AKTIVCO Coupure ENEO &amp; Baisse de tension","POWER ISSUE",
AK2051="Coupure ENEO &amp; Baisse de tension","POWER ISSUE",
AK2051="Defaut GE &amp; POWER Cabinet","POWER ISSUE",
AK2051="Sharing","POWER ISSUE",
AK2051="Sites strategiques &amp; DataCenter","POWER ISSUE",
AK2051="Exclu","Exclu",
AK2051="SAT","TX ISSUE",
AK2051="SPARE-ISSUE","SPARE-ISSUE",
AK2051="Fiber CAmtel","TX ISSUE",
AK2051="Fiber AOF","TX ISSUE",
AK2051="Projet OCM (HUAWEI)","TRAVAUX-HUAWEI",
AK2051="Projet OCM (NOKIA)","TRAVAUX -NOKIA",
AK2051="ACCESS-ISSUE","ACCESS-ISSUE",
AK2051="Projet OCM (ZTE, NOKIA, autres projets)","TRAVAUX OCM",
AK2051="No root CAuse","No root cause",
AK2051="ODU HS","TX ISSUE",
AK2051="IP &amp; VLAN","TX ISSUE",
AK2051="Warehouse HUAWEI","SPARE-ISSUE",
AK2051="SPARE-HS","SPARE-ISSUE",
AK2051="Power Telco","RAN ISSUE",AK2051="no impacts","no impacts"
),"")</f>
        <v>No root cause</v>
      </c>
      <c r="AK2051" s="81" t="s">
        <v>5620</v>
      </c>
      <c r="AL2051" s="56" t="str" cm="1">
        <f t="array" ref="AL2051">IFERROR(_xlfn.IFS(
AK2051="MPR ISSUE","ACTIVE",
AK2051="BSS Hardware Issue","ACTIVE",
AK2051="Sites strategiques, MLL, Pylone, etc.","PASSIVE",
AK2051="AKTIVCO DEFAUT GE &amp; POWER Cabinet","PASSIVE",
AK2051="AKTIVCO Coupure ENEO &amp; Baisse de tension","PASSIVE",
AK2051="Coupure ENEO &amp; Baisse de tension","PASSIVE",
AK2051="Defaut GE &amp; POWER Cabinet","PASSIVE",
AK2051="Sharing","PASSIVE",
AK2051="Sites strategiques &amp; DataCenter","PASSIVE",
AK2051="Exclu","Exclu",
AK2051="SAT","ACTIVE",
AK2051="SPARE-ISSUE","SPARE-ISSUE",
AK2051="Fiber CAmtel","ACTIVE",
AK2051="Fiber AOF","ACTIVE",
AK2051="Projet OCM (HUAWEI)","PLANNED WORKS",
AK2051="Projet OCM (NOKIA)","PLANNED WORKS",
AK2051="ACCESS-ISSUE","ACCESS-ISSUE",
AK2051="Projet OCM (ZTE, NOKIA, autres projets)","PLANNED WORKS",
AK2051="No root CAuse","No root cause",
AK2051="ODU HS","ACTIVE",
AK2051="IP &amp; VLAN","ACTIVE",
AK2051="Warehouse HUAWEI","SPARE-ISSUE",
AK2051="SPARE-HS","SPARE-ISSUE",
AK2051="Power Telco","ACTIVE", AK2051="no impacts","no impacts"
),"")</f>
        <v>No root cause</v>
      </c>
      <c r="AM2051" s="108" t="s">
        <v>5537</v>
      </c>
      <c r="AN2051" s="117" t="s">
        <v>4925</v>
      </c>
      <c r="AP2051" s="23" t="s">
        <v>5537</v>
      </c>
      <c r="AQ2051" s="23" t="s">
        <v>5537</v>
      </c>
      <c r="AR2051" s="7"/>
      <c r="AS2051" s="6"/>
      <c r="AT2051" s="7"/>
      <c r="AU2051" s="3" t="s">
        <v>5537</v>
      </c>
      <c r="AV2051" s="24" t="s">
        <v>5537</v>
      </c>
      <c r="AW2051" s="24" t="s">
        <v>5537</v>
      </c>
      <c r="AX2051" s="24" t="s">
        <v>5537</v>
      </c>
      <c r="AY2051" s="24" t="s">
        <v>5537</v>
      </c>
      <c r="AZ2051" s="24" t="s">
        <v>5537</v>
      </c>
      <c r="BA2051" s="24" t="s">
        <v>5537</v>
      </c>
      <c r="BB2051" s="24" t="s">
        <v>5537</v>
      </c>
      <c r="BC2051" s="24" t="s">
        <v>5537</v>
      </c>
      <c r="BD2051" s="24" t="s">
        <v>5537</v>
      </c>
      <c r="BE2051" s="24" t="s">
        <v>5537</v>
      </c>
      <c r="BF2051" s="24" t="s">
        <v>5537</v>
      </c>
      <c r="BG2051" s="24" t="s">
        <v>5537</v>
      </c>
      <c r="BH2051" s="24" t="s">
        <v>5537</v>
      </c>
      <c r="BI2051" s="9" t="s">
        <v>5537</v>
      </c>
      <c r="BJ2051" s="14"/>
      <c r="BK2051" s="14" t="s">
        <v>5537</v>
      </c>
      <c r="BL2051" s="14" t="str">
        <f>_xlfn.XLOOKUP(B2051,'[4]cell downs 18042026 17h'!$B:$B,'[4]cell downs 18042026 17h'!$B:$B,"")</f>
        <v/>
      </c>
      <c r="BM2051" s="14" t="str">
        <f>_xlfn.XLOOKUP(B2051,'[5]Cells Huawei 19042026 15h'!$B:$B,'[5]Cells Huawei 19042026 15h'!$B:$B,"")</f>
        <v/>
      </c>
      <c r="BN2051" s="9" t="str">
        <f>_xlfn.XLOOKUP(B2051,'[6]cells down 19042026 9H40'!$B:$B,'[6]cells down 19042026 9H40'!$B:$B,"")</f>
        <v/>
      </c>
      <c r="BO2051" s="9" t="s">
        <v>5537</v>
      </c>
      <c r="BP2051" s="9" t="s">
        <v>12</v>
      </c>
    </row>
    <row r="2052" spans="1:68" s="9" customFormat="1" x14ac:dyDescent="0.35">
      <c r="A2052" s="1" t="s">
        <v>4929</v>
      </c>
      <c r="B2052" s="8" t="s">
        <v>4930</v>
      </c>
      <c r="C2052" s="3" t="str">
        <f>_xlfn.XLOOKUP(B2052,'[1]daily break down'!$D:$D,'[1]daily break down'!$E:$E,"")</f>
        <v>LITTORAL</v>
      </c>
      <c r="D2052" s="1"/>
      <c r="E2052" s="1"/>
      <c r="F2052" s="3" t="s">
        <v>31</v>
      </c>
      <c r="G2052" s="1"/>
      <c r="H2052" s="41" t="str">
        <f>_xlfn.XLOOKUP(B2052,[2]CALCULATION!$B:$B,[2]CALCULATION!$H:$H,"")</f>
        <v>ZTE</v>
      </c>
      <c r="I2052" s="34">
        <v>0</v>
      </c>
      <c r="J2052" s="34">
        <v>0</v>
      </c>
      <c r="K2052" s="34">
        <v>0</v>
      </c>
      <c r="L2052" s="34">
        <v>0</v>
      </c>
      <c r="M2052" s="34">
        <v>0</v>
      </c>
      <c r="N2052" s="34">
        <v>0</v>
      </c>
      <c r="O2052" s="34">
        <v>0</v>
      </c>
      <c r="P2052" s="34">
        <v>0</v>
      </c>
      <c r="Q2052" s="34">
        <v>0</v>
      </c>
      <c r="R2052" s="34">
        <v>0</v>
      </c>
      <c r="S2052" s="109">
        <v>0</v>
      </c>
      <c r="T2052" s="109">
        <f>_xlfn.XLOOKUP(B2052,'[3]Nur des jours'!$B:$B,'[3]Nur des jours'!$U:$U,"")</f>
        <v>0</v>
      </c>
      <c r="U2052" s="109">
        <v>0</v>
      </c>
      <c r="V2052" s="109">
        <v>0</v>
      </c>
      <c r="W2052" s="109">
        <v>0</v>
      </c>
      <c r="X2052" s="109">
        <v>0</v>
      </c>
      <c r="Y2052" s="109">
        <v>0</v>
      </c>
      <c r="Z2052" s="109">
        <v>0</v>
      </c>
      <c r="AA2052" s="109">
        <v>0</v>
      </c>
      <c r="AB2052" s="109">
        <v>0</v>
      </c>
      <c r="AC2052" s="109">
        <v>0</v>
      </c>
      <c r="AD2052" s="109">
        <v>0</v>
      </c>
      <c r="AE2052" s="109">
        <v>0</v>
      </c>
      <c r="AF2052" s="109">
        <v>0</v>
      </c>
      <c r="AG2052" s="57" t="str">
        <f>_xlfn.XLOOKUP(B2052,[3]CALCULATION!$B:$B,[3]CALCULATION!$M:$M,"")</f>
        <v>Operationnel</v>
      </c>
      <c r="AH2052" s="57"/>
      <c r="AI2052" s="56" t="str" cm="1">
        <f t="array" ref="AI2052">IFERROR(_xlfn.IFS(
AK2052="MPR ISSUE","PDH",
AK2052="BSS Hardware Issue","BSS",
AK2052="Sites strategiques, MLL, Pylone, etc.","ENVTECH",
AK2052="AKTIVCO DEFAUT GE &amp; POWER Cabinet","AKTIVCO",
AK2052="AKTIVCO Coupure ENEO &amp; Baisse de tension","AKTIVCO GRID ONLY",
AK2052="Coupure ENEO &amp; Baisse de tension","IHS GRID ONLY",
AK2052="Defaut GE &amp; POWER Cabinet","IHS",
AK2052="Sharing","Partners",
AK2052="Sites strategiques &amp; DataCenter","SST &amp; DC",
AK2052="Exclu","Exclu",
AK2052="SAT","SAT",
AK2052="SPARE-ISSUE","SPARE-ISSUE",
AK2052="Fiber CAmtel","TRANS_FO_CAMTEL",
AK2052="Fiber AOF","Fiber AOF",
AK2052="Projet OCM (HUAWEI)","TRAVAUX-HUAWEI",
AK2052="Projet OCM (NOKIA)","TRAVAUX-NOKIA",
AK2052="ACCESS-ISSUE","ACCESS-ISSUE",
AK2052="Projet OCM (ZTE, NOKIA, autres projets)","TRAVAUX OCM",
AK2052="No root CAuse","No root cause",
AK2052="ODU HS","PDH",
AK2052="IP &amp; VLAN","PDH",
AK2052="Warehouse HUAWEI","SPARE-ISSUE",
AK2052="SPARE-HS","SPARE-ISSUE",
AK2052="Power Telco","BSS",AK2052="no impacts","no impacts"
),"")</f>
        <v>No root cause</v>
      </c>
      <c r="AJ2052" s="56" t="str" cm="1">
        <f t="array" ref="AJ2052">IFERROR(_xlfn.IFS(
AK2052="MPR ISSUE","TX ISSUE",
AK2052="BSS Hardware Issue","RAN ISSUE",
AK2052="Sites strategiques, MLL, Pylone, etc.","ENVTECH",
AK2052="AKTIVCO DEFAUT GE &amp; POWER Cabinet","POWER ISSUE",
AK2052="AKTIVCO Coupure ENEO &amp; Baisse de tension","POWER ISSUE",
AK2052="Coupure ENEO &amp; Baisse de tension","POWER ISSUE",
AK2052="Defaut GE &amp; POWER Cabinet","POWER ISSUE",
AK2052="Sharing","POWER ISSUE",
AK2052="Sites strategiques &amp; DataCenter","POWER ISSUE",
AK2052="Exclu","Exclu",
AK2052="SAT","TX ISSUE",
AK2052="SPARE-ISSUE","SPARE-ISSUE",
AK2052="Fiber CAmtel","TX ISSUE",
AK2052="Fiber AOF","TX ISSUE",
AK2052="Projet OCM (HUAWEI)","TRAVAUX-HUAWEI",
AK2052="Projet OCM (NOKIA)","TRAVAUX -NOKIA",
AK2052="ACCESS-ISSUE","ACCESS-ISSUE",
AK2052="Projet OCM (ZTE, NOKIA, autres projets)","TRAVAUX OCM",
AK2052="No root CAuse","No root cause",
AK2052="ODU HS","TX ISSUE",
AK2052="IP &amp; VLAN","TX ISSUE",
AK2052="Warehouse HUAWEI","SPARE-ISSUE",
AK2052="SPARE-HS","SPARE-ISSUE",
AK2052="Power Telco","RAN ISSUE",AK2052="no impacts","no impacts"
),"")</f>
        <v>No root cause</v>
      </c>
      <c r="AK2052" s="81" t="s">
        <v>5620</v>
      </c>
      <c r="AL2052" s="56" t="str" cm="1">
        <f t="array" ref="AL2052">IFERROR(_xlfn.IFS(
AK2052="MPR ISSUE","ACTIVE",
AK2052="BSS Hardware Issue","ACTIVE",
AK2052="Sites strategiques, MLL, Pylone, etc.","PASSIVE",
AK2052="AKTIVCO DEFAUT GE &amp; POWER Cabinet","PASSIVE",
AK2052="AKTIVCO Coupure ENEO &amp; Baisse de tension","PASSIVE",
AK2052="Coupure ENEO &amp; Baisse de tension","PASSIVE",
AK2052="Defaut GE &amp; POWER Cabinet","PASSIVE",
AK2052="Sharing","PASSIVE",
AK2052="Sites strategiques &amp; DataCenter","PASSIVE",
AK2052="Exclu","Exclu",
AK2052="SAT","ACTIVE",
AK2052="SPARE-ISSUE","SPARE-ISSUE",
AK2052="Fiber CAmtel","ACTIVE",
AK2052="Fiber AOF","ACTIVE",
AK2052="Projet OCM (HUAWEI)","PLANNED WORKS",
AK2052="Projet OCM (NOKIA)","PLANNED WORKS",
AK2052="ACCESS-ISSUE","ACCESS-ISSUE",
AK2052="Projet OCM (ZTE, NOKIA, autres projets)","PLANNED WORKS",
AK2052="No root CAuse","No root cause",
AK2052="ODU HS","ACTIVE",
AK2052="IP &amp; VLAN","ACTIVE",
AK2052="Warehouse HUAWEI","SPARE-ISSUE",
AK2052="SPARE-HS","SPARE-ISSUE",
AK2052="Power Telco","ACTIVE", AK2052="no impacts","no impacts"
),"")</f>
        <v>No root cause</v>
      </c>
      <c r="AM2052" s="108" t="s">
        <v>5537</v>
      </c>
      <c r="AN2052" s="117" t="s">
        <v>4930</v>
      </c>
      <c r="AP2052" s="23" t="s">
        <v>5537</v>
      </c>
      <c r="AQ2052" s="23" t="s">
        <v>5537</v>
      </c>
      <c r="AR2052" s="7"/>
      <c r="AS2052" s="6"/>
      <c r="AT2052" s="7"/>
      <c r="AU2052" s="3" t="s">
        <v>5537</v>
      </c>
      <c r="AV2052" s="24" t="s">
        <v>5537</v>
      </c>
      <c r="AW2052" s="24" t="s">
        <v>5537</v>
      </c>
      <c r="AX2052" s="24" t="s">
        <v>5537</v>
      </c>
      <c r="AY2052" s="24" t="s">
        <v>5537</v>
      </c>
      <c r="AZ2052" s="24" t="s">
        <v>5537</v>
      </c>
      <c r="BA2052" s="24" t="s">
        <v>5537</v>
      </c>
      <c r="BB2052" s="24" t="s">
        <v>5537</v>
      </c>
      <c r="BC2052" s="24" t="s">
        <v>5537</v>
      </c>
      <c r="BD2052" s="24" t="s">
        <v>5537</v>
      </c>
      <c r="BE2052" s="24" t="s">
        <v>5537</v>
      </c>
      <c r="BF2052" s="24" t="s">
        <v>5537</v>
      </c>
      <c r="BG2052" s="24" t="s">
        <v>5537</v>
      </c>
      <c r="BH2052" s="24" t="s">
        <v>5537</v>
      </c>
      <c r="BI2052" s="9" t="s">
        <v>5537</v>
      </c>
      <c r="BJ2052" s="14"/>
      <c r="BK2052" s="14" t="s">
        <v>5537</v>
      </c>
      <c r="BL2052" s="14" t="str">
        <f>_xlfn.XLOOKUP(B2052,'[4]cell downs 18042026 17h'!$B:$B,'[4]cell downs 18042026 17h'!$B:$B,"")</f>
        <v/>
      </c>
      <c r="BM2052" s="14" t="str">
        <f>_xlfn.XLOOKUP(B2052,'[5]Cells Huawei 19042026 15h'!$B:$B,'[5]Cells Huawei 19042026 15h'!$B:$B,"")</f>
        <v/>
      </c>
      <c r="BN2052" s="9" t="str">
        <f>_xlfn.XLOOKUP(B2052,'[6]cells down 19042026 9H40'!$B:$B,'[6]cells down 19042026 9H40'!$B:$B,"")</f>
        <v/>
      </c>
      <c r="BO2052" s="9" t="s">
        <v>5537</v>
      </c>
      <c r="BP2052" s="9" t="s">
        <v>12</v>
      </c>
    </row>
    <row r="2053" spans="1:68" s="9" customFormat="1" x14ac:dyDescent="0.35">
      <c r="A2053" s="1" t="s">
        <v>4931</v>
      </c>
      <c r="B2053" s="8" t="s">
        <v>4932</v>
      </c>
      <c r="C2053" s="3" t="str">
        <f>_xlfn.XLOOKUP(B2053,'[1]daily break down'!$D:$D,'[1]daily break down'!$E:$E,"")</f>
        <v>LITTORAL</v>
      </c>
      <c r="D2053" s="1"/>
      <c r="E2053" s="1"/>
      <c r="F2053" s="3" t="s">
        <v>31</v>
      </c>
      <c r="G2053" s="1"/>
      <c r="H2053" s="41" t="str">
        <f>_xlfn.XLOOKUP(B2053,[2]CALCULATION!$B:$B,[2]CALCULATION!$H:$H,"")</f>
        <v>ZTE</v>
      </c>
      <c r="I2053" s="34">
        <v>0</v>
      </c>
      <c r="J2053" s="34">
        <v>0</v>
      </c>
      <c r="K2053" s="34">
        <v>0</v>
      </c>
      <c r="L2053" s="34">
        <v>0</v>
      </c>
      <c r="M2053" s="34">
        <v>0</v>
      </c>
      <c r="N2053" s="34">
        <v>0</v>
      </c>
      <c r="O2053" s="34">
        <v>0</v>
      </c>
      <c r="P2053" s="34">
        <v>0</v>
      </c>
      <c r="Q2053" s="34">
        <v>0</v>
      </c>
      <c r="R2053" s="34">
        <v>0</v>
      </c>
      <c r="S2053" s="109">
        <v>0</v>
      </c>
      <c r="T2053" s="109">
        <f>_xlfn.XLOOKUP(B2053,'[3]Nur des jours'!$B:$B,'[3]Nur des jours'!$U:$U,"")</f>
        <v>0</v>
      </c>
      <c r="U2053" s="109">
        <v>0</v>
      </c>
      <c r="V2053" s="109">
        <v>0</v>
      </c>
      <c r="W2053" s="109">
        <v>0</v>
      </c>
      <c r="X2053" s="109">
        <v>0</v>
      </c>
      <c r="Y2053" s="109">
        <v>0</v>
      </c>
      <c r="Z2053" s="109">
        <v>0</v>
      </c>
      <c r="AA2053" s="109">
        <v>0</v>
      </c>
      <c r="AB2053" s="109">
        <v>0</v>
      </c>
      <c r="AC2053" s="109">
        <v>0</v>
      </c>
      <c r="AD2053" s="109">
        <v>0</v>
      </c>
      <c r="AE2053" s="109">
        <v>0</v>
      </c>
      <c r="AF2053" s="109">
        <v>0</v>
      </c>
      <c r="AG2053" s="57" t="str">
        <f>_xlfn.XLOOKUP(B2053,[3]CALCULATION!$B:$B,[3]CALCULATION!$M:$M,"")</f>
        <v>Operationnel</v>
      </c>
      <c r="AH2053" s="57"/>
      <c r="AI2053" s="56" t="str" cm="1">
        <f t="array" ref="AI2053">IFERROR(_xlfn.IFS(
AK2053="MPR ISSUE","PDH",
AK2053="BSS Hardware Issue","BSS",
AK2053="Sites strategiques, MLL, Pylone, etc.","ENVTECH",
AK2053="AKTIVCO DEFAUT GE &amp; POWER Cabinet","AKTIVCO",
AK2053="AKTIVCO Coupure ENEO &amp; Baisse de tension","AKTIVCO GRID ONLY",
AK2053="Coupure ENEO &amp; Baisse de tension","IHS GRID ONLY",
AK2053="Defaut GE &amp; POWER Cabinet","IHS",
AK2053="Sharing","Partners",
AK2053="Sites strategiques &amp; DataCenter","SST &amp; DC",
AK2053="Exclu","Exclu",
AK2053="SAT","SAT",
AK2053="SPARE-ISSUE","SPARE-ISSUE",
AK2053="Fiber CAmtel","TRANS_FO_CAMTEL",
AK2053="Fiber AOF","Fiber AOF",
AK2053="Projet OCM (HUAWEI)","TRAVAUX-HUAWEI",
AK2053="Projet OCM (NOKIA)","TRAVAUX-NOKIA",
AK2053="ACCESS-ISSUE","ACCESS-ISSUE",
AK2053="Projet OCM (ZTE, NOKIA, autres projets)","TRAVAUX OCM",
AK2053="No root CAuse","No root cause",
AK2053="ODU HS","PDH",
AK2053="IP &amp; VLAN","PDH",
AK2053="Warehouse HUAWEI","SPARE-ISSUE",
AK2053="SPARE-HS","SPARE-ISSUE",
AK2053="Power Telco","BSS",AK2053="no impacts","no impacts"
),"")</f>
        <v>No root cause</v>
      </c>
      <c r="AJ2053" s="56" t="str" cm="1">
        <f t="array" ref="AJ2053">IFERROR(_xlfn.IFS(
AK2053="MPR ISSUE","TX ISSUE",
AK2053="BSS Hardware Issue","RAN ISSUE",
AK2053="Sites strategiques, MLL, Pylone, etc.","ENVTECH",
AK2053="AKTIVCO DEFAUT GE &amp; POWER Cabinet","POWER ISSUE",
AK2053="AKTIVCO Coupure ENEO &amp; Baisse de tension","POWER ISSUE",
AK2053="Coupure ENEO &amp; Baisse de tension","POWER ISSUE",
AK2053="Defaut GE &amp; POWER Cabinet","POWER ISSUE",
AK2053="Sharing","POWER ISSUE",
AK2053="Sites strategiques &amp; DataCenter","POWER ISSUE",
AK2053="Exclu","Exclu",
AK2053="SAT","TX ISSUE",
AK2053="SPARE-ISSUE","SPARE-ISSUE",
AK2053="Fiber CAmtel","TX ISSUE",
AK2053="Fiber AOF","TX ISSUE",
AK2053="Projet OCM (HUAWEI)","TRAVAUX-HUAWEI",
AK2053="Projet OCM (NOKIA)","TRAVAUX -NOKIA",
AK2053="ACCESS-ISSUE","ACCESS-ISSUE",
AK2053="Projet OCM (ZTE, NOKIA, autres projets)","TRAVAUX OCM",
AK2053="No root CAuse","No root cause",
AK2053="ODU HS","TX ISSUE",
AK2053="IP &amp; VLAN","TX ISSUE",
AK2053="Warehouse HUAWEI","SPARE-ISSUE",
AK2053="SPARE-HS","SPARE-ISSUE",
AK2053="Power Telco","RAN ISSUE",AK2053="no impacts","no impacts"
),"")</f>
        <v>No root cause</v>
      </c>
      <c r="AK2053" s="81" t="s">
        <v>5620</v>
      </c>
      <c r="AL2053" s="56" t="str" cm="1">
        <f t="array" ref="AL2053">IFERROR(_xlfn.IFS(
AK2053="MPR ISSUE","ACTIVE",
AK2053="BSS Hardware Issue","ACTIVE",
AK2053="Sites strategiques, MLL, Pylone, etc.","PASSIVE",
AK2053="AKTIVCO DEFAUT GE &amp; POWER Cabinet","PASSIVE",
AK2053="AKTIVCO Coupure ENEO &amp; Baisse de tension","PASSIVE",
AK2053="Coupure ENEO &amp; Baisse de tension","PASSIVE",
AK2053="Defaut GE &amp; POWER Cabinet","PASSIVE",
AK2053="Sharing","PASSIVE",
AK2053="Sites strategiques &amp; DataCenter","PASSIVE",
AK2053="Exclu","Exclu",
AK2053="SAT","ACTIVE",
AK2053="SPARE-ISSUE","SPARE-ISSUE",
AK2053="Fiber CAmtel","ACTIVE",
AK2053="Fiber AOF","ACTIVE",
AK2053="Projet OCM (HUAWEI)","PLANNED WORKS",
AK2053="Projet OCM (NOKIA)","PLANNED WORKS",
AK2053="ACCESS-ISSUE","ACCESS-ISSUE",
AK2053="Projet OCM (ZTE, NOKIA, autres projets)","PLANNED WORKS",
AK2053="No root CAuse","No root cause",
AK2053="ODU HS","ACTIVE",
AK2053="IP &amp; VLAN","ACTIVE",
AK2053="Warehouse HUAWEI","SPARE-ISSUE",
AK2053="SPARE-HS","SPARE-ISSUE",
AK2053="Power Telco","ACTIVE", AK2053="no impacts","no impacts"
),"")</f>
        <v>No root cause</v>
      </c>
      <c r="AM2053" s="108" t="s">
        <v>5537</v>
      </c>
      <c r="AN2053" s="117" t="s">
        <v>4932</v>
      </c>
      <c r="AP2053" s="23" t="s">
        <v>5537</v>
      </c>
      <c r="AQ2053" s="23" t="s">
        <v>5537</v>
      </c>
      <c r="AR2053" s="7"/>
      <c r="AS2053" s="6"/>
      <c r="AT2053" s="7"/>
      <c r="AU2053" s="3" t="s">
        <v>5537</v>
      </c>
      <c r="AV2053" s="24" t="s">
        <v>5537</v>
      </c>
      <c r="AW2053" s="24" t="s">
        <v>5537</v>
      </c>
      <c r="AX2053" s="24" t="s">
        <v>5537</v>
      </c>
      <c r="AY2053" s="24" t="s">
        <v>5537</v>
      </c>
      <c r="AZ2053" s="24" t="s">
        <v>5537</v>
      </c>
      <c r="BA2053" s="24" t="s">
        <v>5537</v>
      </c>
      <c r="BB2053" s="24" t="s">
        <v>5537</v>
      </c>
      <c r="BC2053" s="24" t="s">
        <v>5537</v>
      </c>
      <c r="BD2053" s="24" t="s">
        <v>5537</v>
      </c>
      <c r="BE2053" s="24" t="s">
        <v>5537</v>
      </c>
      <c r="BF2053" s="24" t="s">
        <v>5537</v>
      </c>
      <c r="BG2053" s="24" t="s">
        <v>5537</v>
      </c>
      <c r="BH2053" s="24" t="s">
        <v>5537</v>
      </c>
      <c r="BI2053" s="9" t="s">
        <v>5537</v>
      </c>
      <c r="BJ2053" s="14"/>
      <c r="BK2053" s="14" t="s">
        <v>5537</v>
      </c>
      <c r="BL2053" s="14" t="str">
        <f>_xlfn.XLOOKUP(B2053,'[4]cell downs 18042026 17h'!$B:$B,'[4]cell downs 18042026 17h'!$B:$B,"")</f>
        <v/>
      </c>
      <c r="BM2053" s="14" t="str">
        <f>_xlfn.XLOOKUP(B2053,'[5]Cells Huawei 19042026 15h'!$B:$B,'[5]Cells Huawei 19042026 15h'!$B:$B,"")</f>
        <v/>
      </c>
      <c r="BN2053" s="9" t="str">
        <f>_xlfn.XLOOKUP(B2053,'[6]cells down 19042026 9H40'!$B:$B,'[6]cells down 19042026 9H40'!$B:$B,"")</f>
        <v/>
      </c>
      <c r="BO2053" s="9" t="s">
        <v>5537</v>
      </c>
      <c r="BP2053" s="9" t="s">
        <v>5580</v>
      </c>
    </row>
    <row r="2054" spans="1:68" s="9" customFormat="1" x14ac:dyDescent="0.35">
      <c r="A2054" s="1" t="s">
        <v>4942</v>
      </c>
      <c r="B2054" s="8" t="s">
        <v>4943</v>
      </c>
      <c r="C2054" s="3" t="str">
        <f>_xlfn.XLOOKUP(B2054,'[1]daily break down'!$D:$D,'[1]daily break down'!$E:$E,"")</f>
        <v>CENTRE</v>
      </c>
      <c r="D2054" s="1"/>
      <c r="E2054" s="1"/>
      <c r="F2054" s="3" t="s">
        <v>37</v>
      </c>
      <c r="G2054" s="1"/>
      <c r="H2054" s="41" t="str">
        <f>_xlfn.XLOOKUP(B2054,[2]CALCULATION!$B:$B,[2]CALCULATION!$H:$H,"")</f>
        <v>ZTE</v>
      </c>
      <c r="I2054" s="34">
        <v>0</v>
      </c>
      <c r="J2054" s="34">
        <v>0</v>
      </c>
      <c r="K2054" s="34">
        <v>0</v>
      </c>
      <c r="L2054" s="34">
        <v>0</v>
      </c>
      <c r="M2054" s="34">
        <v>0</v>
      </c>
      <c r="N2054" s="34">
        <v>0</v>
      </c>
      <c r="O2054" s="34">
        <v>0</v>
      </c>
      <c r="P2054" s="34">
        <v>0</v>
      </c>
      <c r="Q2054" s="34">
        <v>0</v>
      </c>
      <c r="R2054" s="34">
        <v>0</v>
      </c>
      <c r="S2054" s="109">
        <v>0</v>
      </c>
      <c r="T2054" s="109">
        <f>_xlfn.XLOOKUP(B2054,'[3]Nur des jours'!$B:$B,'[3]Nur des jours'!$U:$U,"")</f>
        <v>0</v>
      </c>
      <c r="U2054" s="109">
        <v>0</v>
      </c>
      <c r="V2054" s="109">
        <v>0</v>
      </c>
      <c r="W2054" s="109">
        <v>0</v>
      </c>
      <c r="X2054" s="109">
        <v>0</v>
      </c>
      <c r="Y2054" s="109">
        <v>0</v>
      </c>
      <c r="Z2054" s="109">
        <v>0</v>
      </c>
      <c r="AA2054" s="109">
        <v>0</v>
      </c>
      <c r="AB2054" s="109">
        <v>0</v>
      </c>
      <c r="AC2054" s="109">
        <v>0</v>
      </c>
      <c r="AD2054" s="109">
        <v>0</v>
      </c>
      <c r="AE2054" s="109">
        <v>0</v>
      </c>
      <c r="AF2054" s="109">
        <v>0</v>
      </c>
      <c r="AG2054" s="57" t="str">
        <f>_xlfn.XLOOKUP(B2054,[3]CALCULATION!$B:$B,[3]CALCULATION!$M:$M,"")</f>
        <v>Operationnel</v>
      </c>
      <c r="AH2054" s="57"/>
      <c r="AI2054" s="56" t="str" cm="1">
        <f t="array" ref="AI2054">IFERROR(_xlfn.IFS(
AK2054="MPR ISSUE","PDH",
AK2054="BSS Hardware Issue","BSS",
AK2054="Sites strategiques, MLL, Pylone, etc.","ENVTECH",
AK2054="AKTIVCO DEFAUT GE &amp; POWER Cabinet","AKTIVCO",
AK2054="AKTIVCO Coupure ENEO &amp; Baisse de tension","AKTIVCO GRID ONLY",
AK2054="Coupure ENEO &amp; Baisse de tension","IHS GRID ONLY",
AK2054="Defaut GE &amp; POWER Cabinet","IHS",
AK2054="Sharing","Partners",
AK2054="Sites strategiques &amp; DataCenter","SST &amp; DC",
AK2054="Exclu","Exclu",
AK2054="SAT","SAT",
AK2054="SPARE-ISSUE","SPARE-ISSUE",
AK2054="Fiber CAmtel","TRANS_FO_CAMTEL",
AK2054="Fiber AOF","Fiber AOF",
AK2054="Projet OCM (HUAWEI)","TRAVAUX-HUAWEI",
AK2054="Projet OCM (NOKIA)","TRAVAUX-NOKIA",
AK2054="ACCESS-ISSUE","ACCESS-ISSUE",
AK2054="Projet OCM (ZTE, NOKIA, autres projets)","TRAVAUX OCM",
AK2054="No root CAuse","No root cause",
AK2054="ODU HS","PDH",
AK2054="IP &amp; VLAN","PDH",
AK2054="Warehouse HUAWEI","SPARE-ISSUE",
AK2054="SPARE-HS","SPARE-ISSUE",
AK2054="Power Telco","BSS",AK2054="no impacts","no impacts"
),"")</f>
        <v>No root cause</v>
      </c>
      <c r="AJ2054" s="56" t="str" cm="1">
        <f t="array" ref="AJ2054">IFERROR(_xlfn.IFS(
AK2054="MPR ISSUE","TX ISSUE",
AK2054="BSS Hardware Issue","RAN ISSUE",
AK2054="Sites strategiques, MLL, Pylone, etc.","ENVTECH",
AK2054="AKTIVCO DEFAUT GE &amp; POWER Cabinet","POWER ISSUE",
AK2054="AKTIVCO Coupure ENEO &amp; Baisse de tension","POWER ISSUE",
AK2054="Coupure ENEO &amp; Baisse de tension","POWER ISSUE",
AK2054="Defaut GE &amp; POWER Cabinet","POWER ISSUE",
AK2054="Sharing","POWER ISSUE",
AK2054="Sites strategiques &amp; DataCenter","POWER ISSUE",
AK2054="Exclu","Exclu",
AK2054="SAT","TX ISSUE",
AK2054="SPARE-ISSUE","SPARE-ISSUE",
AK2054="Fiber CAmtel","TX ISSUE",
AK2054="Fiber AOF","TX ISSUE",
AK2054="Projet OCM (HUAWEI)","TRAVAUX-HUAWEI",
AK2054="Projet OCM (NOKIA)","TRAVAUX -NOKIA",
AK2054="ACCESS-ISSUE","ACCESS-ISSUE",
AK2054="Projet OCM (ZTE, NOKIA, autres projets)","TRAVAUX OCM",
AK2054="No root CAuse","No root cause",
AK2054="ODU HS","TX ISSUE",
AK2054="IP &amp; VLAN","TX ISSUE",
AK2054="Warehouse HUAWEI","SPARE-ISSUE",
AK2054="SPARE-HS","SPARE-ISSUE",
AK2054="Power Telco","RAN ISSUE",AK2054="no impacts","no impacts"
),"")</f>
        <v>No root cause</v>
      </c>
      <c r="AK2054" s="81" t="s">
        <v>5620</v>
      </c>
      <c r="AL2054" s="56" t="str" cm="1">
        <f t="array" ref="AL2054">IFERROR(_xlfn.IFS(
AK2054="MPR ISSUE","ACTIVE",
AK2054="BSS Hardware Issue","ACTIVE",
AK2054="Sites strategiques, MLL, Pylone, etc.","PASSIVE",
AK2054="AKTIVCO DEFAUT GE &amp; POWER Cabinet","PASSIVE",
AK2054="AKTIVCO Coupure ENEO &amp; Baisse de tension","PASSIVE",
AK2054="Coupure ENEO &amp; Baisse de tension","PASSIVE",
AK2054="Defaut GE &amp; POWER Cabinet","PASSIVE",
AK2054="Sharing","PASSIVE",
AK2054="Sites strategiques &amp; DataCenter","PASSIVE",
AK2054="Exclu","Exclu",
AK2054="SAT","ACTIVE",
AK2054="SPARE-ISSUE","SPARE-ISSUE",
AK2054="Fiber CAmtel","ACTIVE",
AK2054="Fiber AOF","ACTIVE",
AK2054="Projet OCM (HUAWEI)","PLANNED WORKS",
AK2054="Projet OCM (NOKIA)","PLANNED WORKS",
AK2054="ACCESS-ISSUE","ACCESS-ISSUE",
AK2054="Projet OCM (ZTE, NOKIA, autres projets)","PLANNED WORKS",
AK2054="No root CAuse","No root cause",
AK2054="ODU HS","ACTIVE",
AK2054="IP &amp; VLAN","ACTIVE",
AK2054="Warehouse HUAWEI","SPARE-ISSUE",
AK2054="SPARE-HS","SPARE-ISSUE",
AK2054="Power Telco","ACTIVE", AK2054="no impacts","no impacts"
),"")</f>
        <v>No root cause</v>
      </c>
      <c r="AM2054" s="108" t="s">
        <v>5537</v>
      </c>
      <c r="AN2054" s="117" t="s">
        <v>4943</v>
      </c>
      <c r="AP2054" s="23" t="s">
        <v>5537</v>
      </c>
      <c r="AQ2054" s="23" t="s">
        <v>5537</v>
      </c>
      <c r="AR2054" s="7"/>
      <c r="AS2054" s="6"/>
      <c r="AT2054" s="7"/>
      <c r="AU2054" s="3" t="s">
        <v>5537</v>
      </c>
      <c r="AV2054" s="24" t="s">
        <v>5537</v>
      </c>
      <c r="AW2054" s="24" t="s">
        <v>5537</v>
      </c>
      <c r="AX2054" s="24" t="s">
        <v>5537</v>
      </c>
      <c r="AY2054" s="24" t="s">
        <v>5537</v>
      </c>
      <c r="AZ2054" s="24" t="s">
        <v>5537</v>
      </c>
      <c r="BA2054" s="24" t="s">
        <v>5537</v>
      </c>
      <c r="BB2054" s="24" t="s">
        <v>5537</v>
      </c>
      <c r="BC2054" s="24" t="s">
        <v>5537</v>
      </c>
      <c r="BD2054" s="24" t="s">
        <v>5537</v>
      </c>
      <c r="BE2054" s="24" t="s">
        <v>5537</v>
      </c>
      <c r="BF2054" s="24" t="s">
        <v>5537</v>
      </c>
      <c r="BG2054" s="24" t="s">
        <v>5537</v>
      </c>
      <c r="BH2054" s="24" t="s">
        <v>5537</v>
      </c>
      <c r="BI2054" s="9" t="s">
        <v>5537</v>
      </c>
      <c r="BJ2054" s="14"/>
      <c r="BK2054" s="14" t="s">
        <v>5537</v>
      </c>
      <c r="BL2054" s="14" t="str">
        <f>_xlfn.XLOOKUP(B2054,'[4]cell downs 18042026 17h'!$B:$B,'[4]cell downs 18042026 17h'!$B:$B,"")</f>
        <v/>
      </c>
      <c r="BM2054" s="14" t="str">
        <f>_xlfn.XLOOKUP(B2054,'[5]Cells Huawei 19042026 15h'!$B:$B,'[5]Cells Huawei 19042026 15h'!$B:$B,"")</f>
        <v/>
      </c>
      <c r="BN2054" s="9" t="str">
        <f>_xlfn.XLOOKUP(B2054,'[6]cells down 19042026 9H40'!$B:$B,'[6]cells down 19042026 9H40'!$B:$B,"")</f>
        <v/>
      </c>
      <c r="BO2054" s="9" t="s">
        <v>5537</v>
      </c>
      <c r="BP2054" s="9" t="s">
        <v>5580</v>
      </c>
    </row>
    <row r="2055" spans="1:68" s="9" customFormat="1" x14ac:dyDescent="0.35">
      <c r="A2055" s="1" t="s">
        <v>5030</v>
      </c>
      <c r="B2055" s="8" t="s">
        <v>5031</v>
      </c>
      <c r="C2055" s="3" t="str">
        <f>_xlfn.XLOOKUP(B2055,'[1]daily break down'!$D:$D,'[1]daily break down'!$E:$E,"")</f>
        <v>Yaounde</v>
      </c>
      <c r="D2055" s="1" t="s">
        <v>11</v>
      </c>
      <c r="E2055" s="1" t="s">
        <v>145</v>
      </c>
      <c r="F2055" s="3" t="s">
        <v>37</v>
      </c>
      <c r="G2055" s="1" t="s">
        <v>38</v>
      </c>
      <c r="H2055" s="41" t="str">
        <f>_xlfn.XLOOKUP(B2055,[2]CALCULATION!$B:$B,[2]CALCULATION!$H:$H,"")</f>
        <v>ZTE</v>
      </c>
      <c r="I2055" s="34">
        <v>0</v>
      </c>
      <c r="J2055" s="34">
        <v>0</v>
      </c>
      <c r="K2055" s="34">
        <v>0</v>
      </c>
      <c r="L2055" s="34">
        <v>0</v>
      </c>
      <c r="M2055" s="34">
        <v>0</v>
      </c>
      <c r="N2055" s="34">
        <v>0</v>
      </c>
      <c r="O2055" s="34">
        <v>0</v>
      </c>
      <c r="P2055" s="34">
        <v>0</v>
      </c>
      <c r="Q2055" s="34">
        <v>0</v>
      </c>
      <c r="R2055" s="34">
        <v>0</v>
      </c>
      <c r="S2055" s="109">
        <v>0</v>
      </c>
      <c r="T2055" s="109">
        <f>_xlfn.XLOOKUP(B2055,'[3]Nur des jours'!$B:$B,'[3]Nur des jours'!$U:$U,"")</f>
        <v>0</v>
      </c>
      <c r="U2055" s="109">
        <v>0</v>
      </c>
      <c r="V2055" s="109">
        <v>0</v>
      </c>
      <c r="W2055" s="109">
        <v>0</v>
      </c>
      <c r="X2055" s="109">
        <v>0</v>
      </c>
      <c r="Y2055" s="109">
        <v>0</v>
      </c>
      <c r="Z2055" s="109">
        <v>0</v>
      </c>
      <c r="AA2055" s="109">
        <v>0</v>
      </c>
      <c r="AB2055" s="109">
        <v>0</v>
      </c>
      <c r="AC2055" s="109">
        <v>0</v>
      </c>
      <c r="AD2055" s="109">
        <v>0</v>
      </c>
      <c r="AE2055" s="109">
        <v>0</v>
      </c>
      <c r="AF2055" s="109">
        <v>0</v>
      </c>
      <c r="AG2055" s="57" t="str">
        <f>_xlfn.XLOOKUP(B2055,[3]CALCULATION!$B:$B,[3]CALCULATION!$M:$M,"")</f>
        <v>Operationnel</v>
      </c>
      <c r="AH2055" s="57"/>
      <c r="AI2055" s="56" t="str" cm="1">
        <f t="array" ref="AI2055">IFERROR(_xlfn.IFS(
AK2055="MPR ISSUE","PDH",
AK2055="BSS Hardware Issue","BSS",
AK2055="Sites strategiques, MLL, Pylone, etc.","ENVTECH",
AK2055="AKTIVCO DEFAUT GE &amp; POWER Cabinet","AKTIVCO",
AK2055="AKTIVCO Coupure ENEO &amp; Baisse de tension","AKTIVCO GRID ONLY",
AK2055="Coupure ENEO &amp; Baisse de tension","IHS GRID ONLY",
AK2055="Defaut GE &amp; POWER Cabinet","IHS",
AK2055="Sharing","Partners",
AK2055="Sites strategiques &amp; DataCenter","SST &amp; DC",
AK2055="Exclu","Exclu",
AK2055="SAT","SAT",
AK2055="SPARE-ISSUE","SPARE-ISSUE",
AK2055="Fiber CAmtel","TRANS_FO_CAMTEL",
AK2055="Fiber AOF","Fiber AOF",
AK2055="Projet OCM (HUAWEI)","TRAVAUX-HUAWEI",
AK2055="Projet OCM (NOKIA)","TRAVAUX-NOKIA",
AK2055="ACCESS-ISSUE","ACCESS-ISSUE",
AK2055="Projet OCM (ZTE, NOKIA, autres projets)","TRAVAUX OCM",
AK2055="No root CAuse","No root cause",
AK2055="ODU HS","PDH",
AK2055="IP &amp; VLAN","PDH",
AK2055="Warehouse HUAWEI","SPARE-ISSUE",
AK2055="SPARE-HS","SPARE-ISSUE",
AK2055="Power Telco","BSS",AK2055="no impacts","no impacts"
),"")</f>
        <v>No root cause</v>
      </c>
      <c r="AJ2055" s="56" t="str" cm="1">
        <f t="array" ref="AJ2055">IFERROR(_xlfn.IFS(
AK2055="MPR ISSUE","TX ISSUE",
AK2055="BSS Hardware Issue","RAN ISSUE",
AK2055="Sites strategiques, MLL, Pylone, etc.","ENVTECH",
AK2055="AKTIVCO DEFAUT GE &amp; POWER Cabinet","POWER ISSUE",
AK2055="AKTIVCO Coupure ENEO &amp; Baisse de tension","POWER ISSUE",
AK2055="Coupure ENEO &amp; Baisse de tension","POWER ISSUE",
AK2055="Defaut GE &amp; POWER Cabinet","POWER ISSUE",
AK2055="Sharing","POWER ISSUE",
AK2055="Sites strategiques &amp; DataCenter","POWER ISSUE",
AK2055="Exclu","Exclu",
AK2055="SAT","TX ISSUE",
AK2055="SPARE-ISSUE","SPARE-ISSUE",
AK2055="Fiber CAmtel","TX ISSUE",
AK2055="Fiber AOF","TX ISSUE",
AK2055="Projet OCM (HUAWEI)","TRAVAUX-HUAWEI",
AK2055="Projet OCM (NOKIA)","TRAVAUX -NOKIA",
AK2055="ACCESS-ISSUE","ACCESS-ISSUE",
AK2055="Projet OCM (ZTE, NOKIA, autres projets)","TRAVAUX OCM",
AK2055="No root CAuse","No root cause",
AK2055="ODU HS","TX ISSUE",
AK2055="IP &amp; VLAN","TX ISSUE",
AK2055="Warehouse HUAWEI","SPARE-ISSUE",
AK2055="SPARE-HS","SPARE-ISSUE",
AK2055="Power Telco","RAN ISSUE",AK2055="no impacts","no impacts"
),"")</f>
        <v>No root cause</v>
      </c>
      <c r="AK2055" s="81" t="s">
        <v>5620</v>
      </c>
      <c r="AL2055" s="56" t="str" cm="1">
        <f t="array" ref="AL2055">IFERROR(_xlfn.IFS(
AK2055="MPR ISSUE","ACTIVE",
AK2055="BSS Hardware Issue","ACTIVE",
AK2055="Sites strategiques, MLL, Pylone, etc.","PASSIVE",
AK2055="AKTIVCO DEFAUT GE &amp; POWER Cabinet","PASSIVE",
AK2055="AKTIVCO Coupure ENEO &amp; Baisse de tension","PASSIVE",
AK2055="Coupure ENEO &amp; Baisse de tension","PASSIVE",
AK2055="Defaut GE &amp; POWER Cabinet","PASSIVE",
AK2055="Sharing","PASSIVE",
AK2055="Sites strategiques &amp; DataCenter","PASSIVE",
AK2055="Exclu","Exclu",
AK2055="SAT","ACTIVE",
AK2055="SPARE-ISSUE","SPARE-ISSUE",
AK2055="Fiber CAmtel","ACTIVE",
AK2055="Fiber AOF","ACTIVE",
AK2055="Projet OCM (HUAWEI)","PLANNED WORKS",
AK2055="Projet OCM (NOKIA)","PLANNED WORKS",
AK2055="ACCESS-ISSUE","ACCESS-ISSUE",
AK2055="Projet OCM (ZTE, NOKIA, autres projets)","PLANNED WORKS",
AK2055="No root CAuse","No root cause",
AK2055="ODU HS","ACTIVE",
AK2055="IP &amp; VLAN","ACTIVE",
AK2055="Warehouse HUAWEI","SPARE-ISSUE",
AK2055="SPARE-HS","SPARE-ISSUE",
AK2055="Power Telco","ACTIVE", AK2055="no impacts","no impacts"
),"")</f>
        <v>No root cause</v>
      </c>
      <c r="AM2055" s="108" t="s">
        <v>5537</v>
      </c>
      <c r="AN2055" s="117" t="s">
        <v>5031</v>
      </c>
      <c r="AP2055" s="23" t="s">
        <v>5537</v>
      </c>
      <c r="AQ2055" s="23" t="s">
        <v>5537</v>
      </c>
      <c r="AR2055" s="7"/>
      <c r="AS2055" s="6"/>
      <c r="AT2055" s="7"/>
      <c r="AU2055" s="3" t="s">
        <v>5537</v>
      </c>
      <c r="AV2055" s="24" t="s">
        <v>5537</v>
      </c>
      <c r="AW2055" s="24" t="s">
        <v>5537</v>
      </c>
      <c r="AX2055" s="24" t="s">
        <v>5537</v>
      </c>
      <c r="AY2055" s="24" t="s">
        <v>5537</v>
      </c>
      <c r="AZ2055" s="24" t="s">
        <v>5537</v>
      </c>
      <c r="BA2055" s="24" t="s">
        <v>5537</v>
      </c>
      <c r="BB2055" s="24" t="s">
        <v>5537</v>
      </c>
      <c r="BC2055" s="24" t="s">
        <v>5537</v>
      </c>
      <c r="BD2055" s="24" t="s">
        <v>5537</v>
      </c>
      <c r="BE2055" s="24" t="s">
        <v>5537</v>
      </c>
      <c r="BF2055" s="24" t="s">
        <v>5537</v>
      </c>
      <c r="BG2055" s="24" t="s">
        <v>5537</v>
      </c>
      <c r="BH2055" s="24" t="s">
        <v>5537</v>
      </c>
      <c r="BI2055" s="9" t="s">
        <v>5537</v>
      </c>
      <c r="BJ2055" s="14"/>
      <c r="BK2055" s="14" t="s">
        <v>5537</v>
      </c>
      <c r="BL2055" s="14" t="str">
        <f>_xlfn.XLOOKUP(B2055,'[4]cell downs 18042026 17h'!$B:$B,'[4]cell downs 18042026 17h'!$B:$B,"")</f>
        <v/>
      </c>
      <c r="BM2055" s="14" t="str">
        <f>_xlfn.XLOOKUP(B2055,'[5]Cells Huawei 19042026 15h'!$B:$B,'[5]Cells Huawei 19042026 15h'!$B:$B,"")</f>
        <v/>
      </c>
      <c r="BN2055" s="9" t="str">
        <f>_xlfn.XLOOKUP(B2055,'[6]cells down 19042026 9H40'!$B:$B,'[6]cells down 19042026 9H40'!$B:$B,"")</f>
        <v/>
      </c>
      <c r="BO2055" s="9" t="s">
        <v>5031</v>
      </c>
      <c r="BP2055" s="9" t="s">
        <v>12</v>
      </c>
    </row>
    <row r="2056" spans="1:68" s="9" customFormat="1" x14ac:dyDescent="0.35">
      <c r="A2056" s="1" t="s">
        <v>5032</v>
      </c>
      <c r="B2056" s="8" t="s">
        <v>5033</v>
      </c>
      <c r="C2056" s="3" t="str">
        <f>_xlfn.XLOOKUP(B2056,'[1]daily break down'!$D:$D,'[1]daily break down'!$E:$E,"")</f>
        <v>Yaounde</v>
      </c>
      <c r="D2056" s="1" t="s">
        <v>11</v>
      </c>
      <c r="E2056" s="1" t="s">
        <v>12</v>
      </c>
      <c r="F2056" s="3" t="s">
        <v>37</v>
      </c>
      <c r="G2056" s="1" t="s">
        <v>38</v>
      </c>
      <c r="H2056" s="41" t="str">
        <f>_xlfn.XLOOKUP(B2056,[2]CALCULATION!$B:$B,[2]CALCULATION!$H:$H,"")</f>
        <v>ZTE</v>
      </c>
      <c r="I2056" s="34">
        <v>0</v>
      </c>
      <c r="J2056" s="34">
        <v>0</v>
      </c>
      <c r="K2056" s="34">
        <v>0</v>
      </c>
      <c r="L2056" s="34">
        <v>0</v>
      </c>
      <c r="M2056" s="34">
        <v>0</v>
      </c>
      <c r="N2056" s="34">
        <v>0</v>
      </c>
      <c r="O2056" s="34">
        <v>0</v>
      </c>
      <c r="P2056" s="34">
        <v>0</v>
      </c>
      <c r="Q2056" s="34">
        <v>0</v>
      </c>
      <c r="R2056" s="34">
        <v>0</v>
      </c>
      <c r="S2056" s="109">
        <v>0</v>
      </c>
      <c r="T2056" s="109">
        <f>_xlfn.XLOOKUP(B2056,'[3]Nur des jours'!$B:$B,'[3]Nur des jours'!$U:$U,"")</f>
        <v>0</v>
      </c>
      <c r="U2056" s="109">
        <v>0</v>
      </c>
      <c r="V2056" s="109">
        <v>0</v>
      </c>
      <c r="W2056" s="109">
        <v>0</v>
      </c>
      <c r="X2056" s="109">
        <v>0</v>
      </c>
      <c r="Y2056" s="109">
        <v>0</v>
      </c>
      <c r="Z2056" s="109">
        <v>0</v>
      </c>
      <c r="AA2056" s="109">
        <v>0</v>
      </c>
      <c r="AB2056" s="109">
        <v>0</v>
      </c>
      <c r="AC2056" s="109">
        <v>0</v>
      </c>
      <c r="AD2056" s="109">
        <v>0</v>
      </c>
      <c r="AE2056" s="109">
        <v>0</v>
      </c>
      <c r="AF2056" s="109">
        <v>0</v>
      </c>
      <c r="AG2056" s="57" t="str">
        <f>_xlfn.XLOOKUP(B2056,[3]CALCULATION!$B:$B,[3]CALCULATION!$M:$M,"")</f>
        <v>Operationnel</v>
      </c>
      <c r="AH2056" s="57"/>
      <c r="AI2056" s="56" t="str" cm="1">
        <f t="array" ref="AI2056">IFERROR(_xlfn.IFS(
AK2056="MPR ISSUE","PDH",
AK2056="BSS Hardware Issue","BSS",
AK2056="Sites strategiques, MLL, Pylone, etc.","ENVTECH",
AK2056="AKTIVCO DEFAUT GE &amp; POWER Cabinet","AKTIVCO",
AK2056="AKTIVCO Coupure ENEO &amp; Baisse de tension","AKTIVCO GRID ONLY",
AK2056="Coupure ENEO &amp; Baisse de tension","IHS GRID ONLY",
AK2056="Defaut GE &amp; POWER Cabinet","IHS",
AK2056="Sharing","Partners",
AK2056="Sites strategiques &amp; DataCenter","SST &amp; DC",
AK2056="Exclu","Exclu",
AK2056="SAT","SAT",
AK2056="SPARE-ISSUE","SPARE-ISSUE",
AK2056="Fiber CAmtel","TRANS_FO_CAMTEL",
AK2056="Fiber AOF","Fiber AOF",
AK2056="Projet OCM (HUAWEI)","TRAVAUX-HUAWEI",
AK2056="Projet OCM (NOKIA)","TRAVAUX-NOKIA",
AK2056="ACCESS-ISSUE","ACCESS-ISSUE",
AK2056="Projet OCM (ZTE, NOKIA, autres projets)","TRAVAUX OCM",
AK2056="No root CAuse","No root cause",
AK2056="ODU HS","PDH",
AK2056="IP &amp; VLAN","PDH",
AK2056="Warehouse HUAWEI","SPARE-ISSUE",
AK2056="SPARE-HS","SPARE-ISSUE",
AK2056="Power Telco","BSS",AK2056="no impacts","no impacts"
),"")</f>
        <v>No root cause</v>
      </c>
      <c r="AJ2056" s="56" t="str" cm="1">
        <f t="array" ref="AJ2056">IFERROR(_xlfn.IFS(
AK2056="MPR ISSUE","TX ISSUE",
AK2056="BSS Hardware Issue","RAN ISSUE",
AK2056="Sites strategiques, MLL, Pylone, etc.","ENVTECH",
AK2056="AKTIVCO DEFAUT GE &amp; POWER Cabinet","POWER ISSUE",
AK2056="AKTIVCO Coupure ENEO &amp; Baisse de tension","POWER ISSUE",
AK2056="Coupure ENEO &amp; Baisse de tension","POWER ISSUE",
AK2056="Defaut GE &amp; POWER Cabinet","POWER ISSUE",
AK2056="Sharing","POWER ISSUE",
AK2056="Sites strategiques &amp; DataCenter","POWER ISSUE",
AK2056="Exclu","Exclu",
AK2056="SAT","TX ISSUE",
AK2056="SPARE-ISSUE","SPARE-ISSUE",
AK2056="Fiber CAmtel","TX ISSUE",
AK2056="Fiber AOF","TX ISSUE",
AK2056="Projet OCM (HUAWEI)","TRAVAUX-HUAWEI",
AK2056="Projet OCM (NOKIA)","TRAVAUX -NOKIA",
AK2056="ACCESS-ISSUE","ACCESS-ISSUE",
AK2056="Projet OCM (ZTE, NOKIA, autres projets)","TRAVAUX OCM",
AK2056="No root CAuse","No root cause",
AK2056="ODU HS","TX ISSUE",
AK2056="IP &amp; VLAN","TX ISSUE",
AK2056="Warehouse HUAWEI","SPARE-ISSUE",
AK2056="SPARE-HS","SPARE-ISSUE",
AK2056="Power Telco","RAN ISSUE",AK2056="no impacts","no impacts"
),"")</f>
        <v>No root cause</v>
      </c>
      <c r="AK2056" s="81" t="s">
        <v>5620</v>
      </c>
      <c r="AL2056" s="56" t="str" cm="1">
        <f t="array" ref="AL2056">IFERROR(_xlfn.IFS(
AK2056="MPR ISSUE","ACTIVE",
AK2056="BSS Hardware Issue","ACTIVE",
AK2056="Sites strategiques, MLL, Pylone, etc.","PASSIVE",
AK2056="AKTIVCO DEFAUT GE &amp; POWER Cabinet","PASSIVE",
AK2056="AKTIVCO Coupure ENEO &amp; Baisse de tension","PASSIVE",
AK2056="Coupure ENEO &amp; Baisse de tension","PASSIVE",
AK2056="Defaut GE &amp; POWER Cabinet","PASSIVE",
AK2056="Sharing","PASSIVE",
AK2056="Sites strategiques &amp; DataCenter","PASSIVE",
AK2056="Exclu","Exclu",
AK2056="SAT","ACTIVE",
AK2056="SPARE-ISSUE","SPARE-ISSUE",
AK2056="Fiber CAmtel","ACTIVE",
AK2056="Fiber AOF","ACTIVE",
AK2056="Projet OCM (HUAWEI)","PLANNED WORKS",
AK2056="Projet OCM (NOKIA)","PLANNED WORKS",
AK2056="ACCESS-ISSUE","ACCESS-ISSUE",
AK2056="Projet OCM (ZTE, NOKIA, autres projets)","PLANNED WORKS",
AK2056="No root CAuse","No root cause",
AK2056="ODU HS","ACTIVE",
AK2056="IP &amp; VLAN","ACTIVE",
AK2056="Warehouse HUAWEI","SPARE-ISSUE",
AK2056="SPARE-HS","SPARE-ISSUE",
AK2056="Power Telco","ACTIVE", AK2056="no impacts","no impacts"
),"")</f>
        <v>No root cause</v>
      </c>
      <c r="AM2056" s="108" t="s">
        <v>5537</v>
      </c>
      <c r="AN2056" s="117" t="s">
        <v>5033</v>
      </c>
      <c r="AP2056" s="23" t="s">
        <v>5537</v>
      </c>
      <c r="AQ2056" s="23" t="s">
        <v>5537</v>
      </c>
      <c r="AR2056" s="7"/>
      <c r="AS2056" s="6"/>
      <c r="AT2056" s="7"/>
      <c r="AU2056" s="3" t="s">
        <v>5537</v>
      </c>
      <c r="AV2056" s="24" t="s">
        <v>5537</v>
      </c>
      <c r="AW2056" s="24" t="s">
        <v>5537</v>
      </c>
      <c r="AX2056" s="24" t="s">
        <v>5537</v>
      </c>
      <c r="AY2056" s="24" t="s">
        <v>5537</v>
      </c>
      <c r="AZ2056" s="24" t="s">
        <v>5537</v>
      </c>
      <c r="BA2056" s="24" t="s">
        <v>5537</v>
      </c>
      <c r="BB2056" s="24" t="s">
        <v>5537</v>
      </c>
      <c r="BC2056" s="24" t="s">
        <v>5537</v>
      </c>
      <c r="BD2056" s="24" t="s">
        <v>5537</v>
      </c>
      <c r="BE2056" s="24" t="s">
        <v>5537</v>
      </c>
      <c r="BF2056" s="24" t="s">
        <v>5537</v>
      </c>
      <c r="BG2056" s="24" t="s">
        <v>5537</v>
      </c>
      <c r="BH2056" s="24" t="s">
        <v>5537</v>
      </c>
      <c r="BI2056" s="9" t="s">
        <v>5537</v>
      </c>
      <c r="BJ2056" s="14"/>
      <c r="BK2056" s="14" t="s">
        <v>5537</v>
      </c>
      <c r="BL2056" s="14" t="str">
        <f>_xlfn.XLOOKUP(B2056,'[4]cell downs 18042026 17h'!$B:$B,'[4]cell downs 18042026 17h'!$B:$B,"")</f>
        <v/>
      </c>
      <c r="BM2056" s="14" t="str">
        <f>_xlfn.XLOOKUP(B2056,'[5]Cells Huawei 19042026 15h'!$B:$B,'[5]Cells Huawei 19042026 15h'!$B:$B,"")</f>
        <v/>
      </c>
      <c r="BN2056" s="9" t="str">
        <f>_xlfn.XLOOKUP(B2056,'[6]cells down 19042026 9H40'!$B:$B,'[6]cells down 19042026 9H40'!$B:$B,"")</f>
        <v/>
      </c>
      <c r="BO2056" s="9" t="s">
        <v>5033</v>
      </c>
      <c r="BP2056" s="9" t="s">
        <v>12</v>
      </c>
    </row>
    <row r="2057" spans="1:68" s="9" customFormat="1" x14ac:dyDescent="0.35">
      <c r="A2057" s="1" t="s">
        <v>856</v>
      </c>
      <c r="B2057" s="8" t="s">
        <v>5222</v>
      </c>
      <c r="C2057" s="3" t="str">
        <f>_xlfn.XLOOKUP(B2057,'[1]daily break down'!$D:$D,'[1]daily break down'!$E:$E,"")</f>
        <v>OUEST</v>
      </c>
      <c r="D2057" s="1" t="s">
        <v>11</v>
      </c>
      <c r="E2057" s="1" t="s">
        <v>12</v>
      </c>
      <c r="F2057" s="3" t="s">
        <v>102</v>
      </c>
      <c r="G2057" s="1" t="s">
        <v>856</v>
      </c>
      <c r="H2057" s="39" t="str">
        <f>_xlfn.XLOOKUP(B2057,[2]CALCULATION!$B:$B,[2]CALCULATION!$H:$H,"")</f>
        <v>Huawei</v>
      </c>
      <c r="I2057" s="34">
        <v>0</v>
      </c>
      <c r="J2057" s="34">
        <v>0</v>
      </c>
      <c r="K2057" s="34">
        <v>0</v>
      </c>
      <c r="L2057" s="34">
        <v>0</v>
      </c>
      <c r="M2057" s="34">
        <v>0</v>
      </c>
      <c r="N2057" s="34">
        <v>0</v>
      </c>
      <c r="O2057" s="34">
        <v>0</v>
      </c>
      <c r="P2057" s="34">
        <v>0</v>
      </c>
      <c r="Q2057" s="34">
        <v>0</v>
      </c>
      <c r="R2057" s="34">
        <v>0</v>
      </c>
      <c r="S2057" s="109">
        <v>0</v>
      </c>
      <c r="T2057" s="109">
        <f>_xlfn.XLOOKUP(B2057,'[3]Nur des jours'!$B:$B,'[3]Nur des jours'!$U:$U,"")</f>
        <v>0</v>
      </c>
      <c r="U2057" s="109">
        <v>0</v>
      </c>
      <c r="V2057" s="109">
        <v>0</v>
      </c>
      <c r="W2057" s="109">
        <v>0</v>
      </c>
      <c r="X2057" s="109">
        <v>0</v>
      </c>
      <c r="Y2057" s="109">
        <v>0</v>
      </c>
      <c r="Z2057" s="109">
        <v>0</v>
      </c>
      <c r="AA2057" s="109">
        <v>0</v>
      </c>
      <c r="AB2057" s="109">
        <v>0</v>
      </c>
      <c r="AC2057" s="109">
        <v>0</v>
      </c>
      <c r="AD2057" s="109">
        <v>0</v>
      </c>
      <c r="AE2057" s="109">
        <v>0</v>
      </c>
      <c r="AF2057" s="109">
        <v>0</v>
      </c>
      <c r="AG2057" s="57" t="str">
        <f>_xlfn.XLOOKUP(B2057,[3]CALCULATION!$B:$B,[3]CALCULATION!$M:$M,"")</f>
        <v>Operationnel</v>
      </c>
      <c r="AH2057" s="57"/>
      <c r="AI2057" s="56" t="str" cm="1">
        <f t="array" ref="AI2057">IFERROR(_xlfn.IFS(
AK2057="MPR ISSUE","PDH",
AK2057="BSS Hardware Issue","BSS",
AK2057="Sites strategiques, MLL, Pylone, etc.","ENVTECH",
AK2057="AKTIVCO DEFAUT GE &amp; POWER Cabinet","AKTIVCO",
AK2057="AKTIVCO Coupure ENEO &amp; Baisse de tension","AKTIVCO GRID ONLY",
AK2057="Coupure ENEO &amp; Baisse de tension","IHS GRID ONLY",
AK2057="Defaut GE &amp; POWER Cabinet","IHS",
AK2057="Sharing","Partners",
AK2057="Sites strategiques &amp; DataCenter","SST &amp; DC",
AK2057="Exclu","Exclu",
AK2057="SAT","SAT",
AK2057="SPARE-ISSUE","SPARE-ISSUE",
AK2057="Fiber CAmtel","TRANS_FO_CAMTEL",
AK2057="Fiber AOF","Fiber AOF",
AK2057="Projet OCM (HUAWEI)","TRAVAUX-HUAWEI",
AK2057="Projet OCM (NOKIA)","TRAVAUX-NOKIA",
AK2057="ACCESS-ISSUE","ACCESS-ISSUE",
AK2057="Projet OCM (ZTE, NOKIA, autres projets)","TRAVAUX OCM",
AK2057="No root CAuse","No root cause",
AK2057="ODU HS","PDH",
AK2057="IP &amp; VLAN","PDH",
AK2057="Warehouse HUAWEI","SPARE-ISSUE",
AK2057="SPARE-HS","SPARE-ISSUE",
AK2057="Power Telco","BSS",AK2057="no impacts","no impacts"
),"")</f>
        <v>No root cause</v>
      </c>
      <c r="AJ2057" s="56" t="str" cm="1">
        <f t="array" ref="AJ2057">IFERROR(_xlfn.IFS(
AK2057="MPR ISSUE","TX ISSUE",
AK2057="BSS Hardware Issue","RAN ISSUE",
AK2057="Sites strategiques, MLL, Pylone, etc.","ENVTECH",
AK2057="AKTIVCO DEFAUT GE &amp; POWER Cabinet","POWER ISSUE",
AK2057="AKTIVCO Coupure ENEO &amp; Baisse de tension","POWER ISSUE",
AK2057="Coupure ENEO &amp; Baisse de tension","POWER ISSUE",
AK2057="Defaut GE &amp; POWER Cabinet","POWER ISSUE",
AK2057="Sharing","POWER ISSUE",
AK2057="Sites strategiques &amp; DataCenter","POWER ISSUE",
AK2057="Exclu","Exclu",
AK2057="SAT","TX ISSUE",
AK2057="SPARE-ISSUE","SPARE-ISSUE",
AK2057="Fiber CAmtel","TX ISSUE",
AK2057="Fiber AOF","TX ISSUE",
AK2057="Projet OCM (HUAWEI)","TRAVAUX-HUAWEI",
AK2057="Projet OCM (NOKIA)","TRAVAUX -NOKIA",
AK2057="ACCESS-ISSUE","ACCESS-ISSUE",
AK2057="Projet OCM (ZTE, NOKIA, autres projets)","TRAVAUX OCM",
AK2057="No root CAuse","No root cause",
AK2057="ODU HS","TX ISSUE",
AK2057="IP &amp; VLAN","TX ISSUE",
AK2057="Warehouse HUAWEI","SPARE-ISSUE",
AK2057="SPARE-HS","SPARE-ISSUE",
AK2057="Power Telco","RAN ISSUE",AK2057="no impacts","no impacts"
),"")</f>
        <v>No root cause</v>
      </c>
      <c r="AK2057" s="81" t="s">
        <v>5620</v>
      </c>
      <c r="AL2057" s="56" t="str" cm="1">
        <f t="array" ref="AL2057">IFERROR(_xlfn.IFS(
AK2057="MPR ISSUE","ACTIVE",
AK2057="BSS Hardware Issue","ACTIVE",
AK2057="Sites strategiques, MLL, Pylone, etc.","PASSIVE",
AK2057="AKTIVCO DEFAUT GE &amp; POWER Cabinet","PASSIVE",
AK2057="AKTIVCO Coupure ENEO &amp; Baisse de tension","PASSIVE",
AK2057="Coupure ENEO &amp; Baisse de tension","PASSIVE",
AK2057="Defaut GE &amp; POWER Cabinet","PASSIVE",
AK2057="Sharing","PASSIVE",
AK2057="Sites strategiques &amp; DataCenter","PASSIVE",
AK2057="Exclu","Exclu",
AK2057="SAT","ACTIVE",
AK2057="SPARE-ISSUE","SPARE-ISSUE",
AK2057="Fiber CAmtel","ACTIVE",
AK2057="Fiber AOF","ACTIVE",
AK2057="Projet OCM (HUAWEI)","PLANNED WORKS",
AK2057="Projet OCM (NOKIA)","PLANNED WORKS",
AK2057="ACCESS-ISSUE","ACCESS-ISSUE",
AK2057="Projet OCM (ZTE, NOKIA, autres projets)","PLANNED WORKS",
AK2057="No root CAuse","No root cause",
AK2057="ODU HS","ACTIVE",
AK2057="IP &amp; VLAN","ACTIVE",
AK2057="Warehouse HUAWEI","SPARE-ISSUE",
AK2057="SPARE-HS","SPARE-ISSUE",
AK2057="Power Telco","ACTIVE", AK2057="no impacts","no impacts"
),"")</f>
        <v>No root cause</v>
      </c>
      <c r="AM2057" s="108" t="s">
        <v>5537</v>
      </c>
      <c r="AN2057" s="117" t="s">
        <v>5222</v>
      </c>
      <c r="AP2057" s="23" t="s">
        <v>5537</v>
      </c>
      <c r="AQ2057" s="23" t="s">
        <v>5537</v>
      </c>
      <c r="AR2057" s="7"/>
      <c r="AS2057" s="6"/>
      <c r="AT2057" s="7"/>
      <c r="AU2057" s="3" t="s">
        <v>5537</v>
      </c>
      <c r="AV2057" s="24" t="s">
        <v>5537</v>
      </c>
      <c r="AW2057" s="24" t="s">
        <v>5537</v>
      </c>
      <c r="AX2057" s="24" t="s">
        <v>5537</v>
      </c>
      <c r="AY2057" s="24" t="s">
        <v>5537</v>
      </c>
      <c r="AZ2057" s="24" t="s">
        <v>5537</v>
      </c>
      <c r="BA2057" s="24" t="s">
        <v>5537</v>
      </c>
      <c r="BB2057" s="24" t="s">
        <v>5537</v>
      </c>
      <c r="BC2057" s="24" t="s">
        <v>5537</v>
      </c>
      <c r="BD2057" s="24" t="s">
        <v>5537</v>
      </c>
      <c r="BE2057" s="24" t="s">
        <v>5537</v>
      </c>
      <c r="BF2057" s="24" t="s">
        <v>5537</v>
      </c>
      <c r="BG2057" s="24" t="s">
        <v>5537</v>
      </c>
      <c r="BH2057" s="24" t="s">
        <v>5537</v>
      </c>
      <c r="BI2057" s="9" t="s">
        <v>5537</v>
      </c>
      <c r="BJ2057" s="14"/>
      <c r="BK2057" s="14" t="s">
        <v>5537</v>
      </c>
      <c r="BL2057" s="14" t="str">
        <f>_xlfn.XLOOKUP(B2057,'[4]cell downs 18042026 17h'!$B:$B,'[4]cell downs 18042026 17h'!$B:$B,"")</f>
        <v/>
      </c>
      <c r="BM2057" s="14" t="str">
        <f>_xlfn.XLOOKUP(B2057,'[5]Cells Huawei 19042026 15h'!$B:$B,'[5]Cells Huawei 19042026 15h'!$B:$B,"")</f>
        <v/>
      </c>
      <c r="BN2057" s="9" t="str">
        <f>_xlfn.XLOOKUP(B2057,'[6]cells down 19042026 9H40'!$B:$B,'[6]cells down 19042026 9H40'!$B:$B,"")</f>
        <v/>
      </c>
      <c r="BO2057" s="9" t="s">
        <v>5537</v>
      </c>
      <c r="BP2057" s="9" t="s">
        <v>12</v>
      </c>
    </row>
    <row r="2058" spans="1:68" s="9" customFormat="1" x14ac:dyDescent="0.35">
      <c r="A2058" s="1" t="s">
        <v>5306</v>
      </c>
      <c r="B2058" s="8" t="s">
        <v>5307</v>
      </c>
      <c r="C2058" s="3" t="str">
        <f>_xlfn.XLOOKUP(B2058,'[1]daily break down'!$D:$D,'[1]daily break down'!$E:$E,"")</f>
        <v>CENTRE</v>
      </c>
      <c r="D2058" s="1"/>
      <c r="E2058" s="1"/>
      <c r="F2058" s="3" t="s">
        <v>69</v>
      </c>
      <c r="G2058" s="1"/>
      <c r="H2058" s="41" t="str">
        <f>_xlfn.XLOOKUP(B2058,[2]CALCULATION!$B:$B,[2]CALCULATION!$H:$H,"")</f>
        <v>ZTE</v>
      </c>
      <c r="I2058" s="34">
        <v>0</v>
      </c>
      <c r="J2058" s="34">
        <v>0</v>
      </c>
      <c r="K2058" s="34">
        <v>0</v>
      </c>
      <c r="L2058" s="34">
        <v>0</v>
      </c>
      <c r="M2058" s="34">
        <v>0</v>
      </c>
      <c r="N2058" s="34">
        <v>0</v>
      </c>
      <c r="O2058" s="34">
        <v>0</v>
      </c>
      <c r="P2058" s="34">
        <v>0</v>
      </c>
      <c r="Q2058" s="34">
        <v>0</v>
      </c>
      <c r="R2058" s="34">
        <v>0</v>
      </c>
      <c r="S2058" s="109">
        <v>0</v>
      </c>
      <c r="T2058" s="109">
        <f>_xlfn.XLOOKUP(B2058,'[3]Nur des jours'!$B:$B,'[3]Nur des jours'!$U:$U,"")</f>
        <v>0</v>
      </c>
      <c r="U2058" s="109">
        <v>0</v>
      </c>
      <c r="V2058" s="109">
        <v>0</v>
      </c>
      <c r="W2058" s="109">
        <v>0</v>
      </c>
      <c r="X2058" s="109">
        <v>0</v>
      </c>
      <c r="Y2058" s="109">
        <v>0</v>
      </c>
      <c r="Z2058" s="109">
        <v>0</v>
      </c>
      <c r="AA2058" s="109">
        <v>0</v>
      </c>
      <c r="AB2058" s="109">
        <v>0</v>
      </c>
      <c r="AC2058" s="109">
        <v>0</v>
      </c>
      <c r="AD2058" s="109">
        <v>0</v>
      </c>
      <c r="AE2058" s="109">
        <v>0</v>
      </c>
      <c r="AF2058" s="109">
        <v>0</v>
      </c>
      <c r="AG2058" s="57" t="str">
        <f>_xlfn.XLOOKUP(B2058,[3]CALCULATION!$B:$B,[3]CALCULATION!$M:$M,"")</f>
        <v>Operationnel</v>
      </c>
      <c r="AH2058" s="57"/>
      <c r="AI2058" s="56" t="str" cm="1">
        <f t="array" ref="AI2058">IFERROR(_xlfn.IFS(
AK2058="MPR ISSUE","PDH",
AK2058="BSS Hardware Issue","BSS",
AK2058="Sites strategiques, MLL, Pylone, etc.","ENVTECH",
AK2058="AKTIVCO DEFAUT GE &amp; POWER Cabinet","AKTIVCO",
AK2058="AKTIVCO Coupure ENEO &amp; Baisse de tension","AKTIVCO GRID ONLY",
AK2058="Coupure ENEO &amp; Baisse de tension","IHS GRID ONLY",
AK2058="Defaut GE &amp; POWER Cabinet","IHS",
AK2058="Sharing","Partners",
AK2058="Sites strategiques &amp; DataCenter","SST &amp; DC",
AK2058="Exclu","Exclu",
AK2058="SAT","SAT",
AK2058="SPARE-ISSUE","SPARE-ISSUE",
AK2058="Fiber CAmtel","TRANS_FO_CAMTEL",
AK2058="Fiber AOF","Fiber AOF",
AK2058="Projet OCM (HUAWEI)","TRAVAUX-HUAWEI",
AK2058="Projet OCM (NOKIA)","TRAVAUX-NOKIA",
AK2058="ACCESS-ISSUE","ACCESS-ISSUE",
AK2058="Projet OCM (ZTE, NOKIA, autres projets)","TRAVAUX OCM",
AK2058="No root CAuse","No root cause",
AK2058="ODU HS","PDH",
AK2058="IP &amp; VLAN","PDH",
AK2058="Warehouse HUAWEI","SPARE-ISSUE",
AK2058="SPARE-HS","SPARE-ISSUE",
AK2058="Power Telco","BSS",AK2058="no impacts","no impacts"
),"")</f>
        <v>No root cause</v>
      </c>
      <c r="AJ2058" s="56" t="str" cm="1">
        <f t="array" ref="AJ2058">IFERROR(_xlfn.IFS(
AK2058="MPR ISSUE","TX ISSUE",
AK2058="BSS Hardware Issue","RAN ISSUE",
AK2058="Sites strategiques, MLL, Pylone, etc.","ENVTECH",
AK2058="AKTIVCO DEFAUT GE &amp; POWER Cabinet","POWER ISSUE",
AK2058="AKTIVCO Coupure ENEO &amp; Baisse de tension","POWER ISSUE",
AK2058="Coupure ENEO &amp; Baisse de tension","POWER ISSUE",
AK2058="Defaut GE &amp; POWER Cabinet","POWER ISSUE",
AK2058="Sharing","POWER ISSUE",
AK2058="Sites strategiques &amp; DataCenter","POWER ISSUE",
AK2058="Exclu","Exclu",
AK2058="SAT","TX ISSUE",
AK2058="SPARE-ISSUE","SPARE-ISSUE",
AK2058="Fiber CAmtel","TX ISSUE",
AK2058="Fiber AOF","TX ISSUE",
AK2058="Projet OCM (HUAWEI)","TRAVAUX-HUAWEI",
AK2058="Projet OCM (NOKIA)","TRAVAUX -NOKIA",
AK2058="ACCESS-ISSUE","ACCESS-ISSUE",
AK2058="Projet OCM (ZTE, NOKIA, autres projets)","TRAVAUX OCM",
AK2058="No root CAuse","No root cause",
AK2058="ODU HS","TX ISSUE",
AK2058="IP &amp; VLAN","TX ISSUE",
AK2058="Warehouse HUAWEI","SPARE-ISSUE",
AK2058="SPARE-HS","SPARE-ISSUE",
AK2058="Power Telco","RAN ISSUE",AK2058="no impacts","no impacts"
),"")</f>
        <v>No root cause</v>
      </c>
      <c r="AK2058" s="81" t="s">
        <v>5620</v>
      </c>
      <c r="AL2058" s="56" t="str" cm="1">
        <f t="array" ref="AL2058">IFERROR(_xlfn.IFS(
AK2058="MPR ISSUE","ACTIVE",
AK2058="BSS Hardware Issue","ACTIVE",
AK2058="Sites strategiques, MLL, Pylone, etc.","PASSIVE",
AK2058="AKTIVCO DEFAUT GE &amp; POWER Cabinet","PASSIVE",
AK2058="AKTIVCO Coupure ENEO &amp; Baisse de tension","PASSIVE",
AK2058="Coupure ENEO &amp; Baisse de tension","PASSIVE",
AK2058="Defaut GE &amp; POWER Cabinet","PASSIVE",
AK2058="Sharing","PASSIVE",
AK2058="Sites strategiques &amp; DataCenter","PASSIVE",
AK2058="Exclu","Exclu",
AK2058="SAT","ACTIVE",
AK2058="SPARE-ISSUE","SPARE-ISSUE",
AK2058="Fiber CAmtel","ACTIVE",
AK2058="Fiber AOF","ACTIVE",
AK2058="Projet OCM (HUAWEI)","PLANNED WORKS",
AK2058="Projet OCM (NOKIA)","PLANNED WORKS",
AK2058="ACCESS-ISSUE","ACCESS-ISSUE",
AK2058="Projet OCM (ZTE, NOKIA, autres projets)","PLANNED WORKS",
AK2058="No root CAuse","No root cause",
AK2058="ODU HS","ACTIVE",
AK2058="IP &amp; VLAN","ACTIVE",
AK2058="Warehouse HUAWEI","SPARE-ISSUE",
AK2058="SPARE-HS","SPARE-ISSUE",
AK2058="Power Telco","ACTIVE", AK2058="no impacts","no impacts"
),"")</f>
        <v>No root cause</v>
      </c>
      <c r="AM2058" s="108" t="s">
        <v>5537</v>
      </c>
      <c r="AN2058" s="117" t="s">
        <v>5307</v>
      </c>
      <c r="AP2058" s="23" t="s">
        <v>5537</v>
      </c>
      <c r="AQ2058" s="23" t="s">
        <v>5537</v>
      </c>
      <c r="AR2058" s="7"/>
      <c r="AS2058" s="6"/>
      <c r="AT2058" s="7"/>
      <c r="AU2058" s="3" t="s">
        <v>5537</v>
      </c>
      <c r="AV2058" s="24" t="s">
        <v>5537</v>
      </c>
      <c r="AW2058" s="24" t="s">
        <v>5537</v>
      </c>
      <c r="AX2058" s="24" t="s">
        <v>5537</v>
      </c>
      <c r="AY2058" s="24" t="s">
        <v>5537</v>
      </c>
      <c r="AZ2058" s="24" t="s">
        <v>5537</v>
      </c>
      <c r="BA2058" s="24" t="s">
        <v>5537</v>
      </c>
      <c r="BB2058" s="24" t="s">
        <v>5537</v>
      </c>
      <c r="BC2058" s="24" t="s">
        <v>5537</v>
      </c>
      <c r="BD2058" s="24" t="s">
        <v>5537</v>
      </c>
      <c r="BE2058" s="24" t="s">
        <v>5537</v>
      </c>
      <c r="BF2058" s="24" t="s">
        <v>5537</v>
      </c>
      <c r="BG2058" s="24" t="s">
        <v>5537</v>
      </c>
      <c r="BH2058" s="24" t="s">
        <v>5537</v>
      </c>
      <c r="BI2058" s="9" t="s">
        <v>5537</v>
      </c>
      <c r="BJ2058" s="14"/>
      <c r="BK2058" s="14" t="s">
        <v>5537</v>
      </c>
      <c r="BL2058" s="14" t="str">
        <f>_xlfn.XLOOKUP(B2058,'[4]cell downs 18042026 17h'!$B:$B,'[4]cell downs 18042026 17h'!$B:$B,"")</f>
        <v/>
      </c>
      <c r="BM2058" s="14" t="str">
        <f>_xlfn.XLOOKUP(B2058,'[5]Cells Huawei 19042026 15h'!$B:$B,'[5]Cells Huawei 19042026 15h'!$B:$B,"")</f>
        <v/>
      </c>
      <c r="BN2058" s="9" t="str">
        <f>_xlfn.XLOOKUP(B2058,'[6]cells down 19042026 9H40'!$B:$B,'[6]cells down 19042026 9H40'!$B:$B,"")</f>
        <v/>
      </c>
      <c r="BO2058" s="9" t="s">
        <v>5537</v>
      </c>
      <c r="BP2058" s="9" t="s">
        <v>12</v>
      </c>
    </row>
    <row r="2059" spans="1:68" s="9" customFormat="1" x14ac:dyDescent="0.35">
      <c r="A2059" s="1" t="s">
        <v>3111</v>
      </c>
      <c r="B2059" s="8" t="s">
        <v>3112</v>
      </c>
      <c r="C2059" s="3" t="str">
        <f>_xlfn.XLOOKUP(B2059,'[1]daily break down'!$D:$D,'[1]daily break down'!$E:$E,"")</f>
        <v>EXTREME-NORD</v>
      </c>
      <c r="D2059" s="1" t="s">
        <v>11</v>
      </c>
      <c r="E2059" s="1" t="s">
        <v>96</v>
      </c>
      <c r="F2059" s="3" t="s">
        <v>55</v>
      </c>
      <c r="G2059" s="1" t="s">
        <v>2971</v>
      </c>
      <c r="H2059" s="39" t="str">
        <f>_xlfn.XLOOKUP(B2059,[2]CALCULATION!$B:$B,[2]CALCULATION!$H:$H,"")</f>
        <v>HUAWEI</v>
      </c>
      <c r="I2059" s="34">
        <v>0</v>
      </c>
      <c r="J2059" s="34">
        <v>0</v>
      </c>
      <c r="K2059" s="34">
        <v>0</v>
      </c>
      <c r="L2059" s="34">
        <v>0</v>
      </c>
      <c r="M2059" s="34">
        <v>0</v>
      </c>
      <c r="N2059" s="34">
        <v>0</v>
      </c>
      <c r="O2059" s="34">
        <v>0</v>
      </c>
      <c r="P2059" s="34">
        <v>0</v>
      </c>
      <c r="Q2059" s="34">
        <v>0</v>
      </c>
      <c r="R2059" s="34">
        <v>0</v>
      </c>
      <c r="S2059" s="109">
        <v>0</v>
      </c>
      <c r="T2059" s="109">
        <f>_xlfn.XLOOKUP(B2059,'[3]Nur des jours'!$B:$B,'[3]Nur des jours'!$U:$U,"")</f>
        <v>0</v>
      </c>
      <c r="U2059" s="109">
        <v>0</v>
      </c>
      <c r="V2059" s="109">
        <v>3.4778402718922009E-3</v>
      </c>
      <c r="W2059" s="109">
        <v>0</v>
      </c>
      <c r="X2059" s="109">
        <v>0</v>
      </c>
      <c r="Y2059" s="109">
        <v>0</v>
      </c>
      <c r="Z2059" s="109">
        <v>0</v>
      </c>
      <c r="AA2059" s="109">
        <v>0</v>
      </c>
      <c r="AB2059" s="109">
        <v>0</v>
      </c>
      <c r="AC2059" s="109">
        <v>0</v>
      </c>
      <c r="AD2059" s="109">
        <v>0</v>
      </c>
      <c r="AE2059" s="109">
        <v>0</v>
      </c>
      <c r="AF2059" s="109">
        <v>0</v>
      </c>
      <c r="AG2059" s="57" t="str">
        <f>_xlfn.XLOOKUP(B2059,[3]CALCULATION!$B:$B,[3]CALCULATION!$M:$M,"")</f>
        <v>Insecurity</v>
      </c>
      <c r="AH2059" s="57"/>
      <c r="AI2059" s="56" t="str" cm="1">
        <f t="array" ref="AI2059">IFERROR(_xlfn.IFS(
AK2059="MPR ISSUE","PDH",
AK2059="BSS Hardware Issue","BSS",
AK2059="Sites strategiques, MLL, Pylone, etc.","ENVTECH",
AK2059="AKTIVCO DEFAUT GE &amp; POWER Cabinet","AKTIVCO",
AK2059="AKTIVCO Coupure ENEO &amp; Baisse de tension","AKTIVCO GRID ONLY",
AK2059="Coupure ENEO &amp; Baisse de tension","IHS GRID ONLY",
AK2059="Defaut GE &amp; POWER Cabinet","IHS",
AK2059="Sharing","Partners",
AK2059="Sites strategiques &amp; DataCenter","SST &amp; DC",
AK2059="Exclu","Exclu",
AK2059="SAT","SAT",
AK2059="SPARE-ISSUE","SPARE-ISSUE",
AK2059="Fiber CAmtel","TRANS_FO_CAMTEL",
AK2059="Fiber AOF","Fiber AOF",
AK2059="Projet OCM (HUAWEI)","TRAVAUX-HUAWEI",
AK2059="Projet OCM (NOKIA)","TRAVAUX-NOKIA",
AK2059="ACCESS-ISSUE","ACCESS-ISSUE",
AK2059="Projet OCM (ZTE, NOKIA, autres projets)","TRAVAUX OCM",
AK2059="No root CAuse","No root cause",
AK2059="ODU HS","PDH",
AK2059="IP &amp; VLAN","PDH",
AK2059="Warehouse HUAWEI","SPARE-ISSUE",
AK2059="SPARE-HS","SPARE-ISSUE",
AK2059="Power Telco","BSS",AK2059="no impacts","no impacts"
),"")</f>
        <v>No root cause</v>
      </c>
      <c r="AJ2059" s="56" t="str" cm="1">
        <f t="array" ref="AJ2059">IFERROR(_xlfn.IFS(
AK2059="MPR ISSUE","TX ISSUE",
AK2059="BSS Hardware Issue","RAN ISSUE",
AK2059="Sites strategiques, MLL, Pylone, etc.","ENVTECH",
AK2059="AKTIVCO DEFAUT GE &amp; POWER Cabinet","POWER ISSUE",
AK2059="AKTIVCO Coupure ENEO &amp; Baisse de tension","POWER ISSUE",
AK2059="Coupure ENEO &amp; Baisse de tension","POWER ISSUE",
AK2059="Defaut GE &amp; POWER Cabinet","POWER ISSUE",
AK2059="Sharing","POWER ISSUE",
AK2059="Sites strategiques &amp; DataCenter","POWER ISSUE",
AK2059="Exclu","Exclu",
AK2059="SAT","TX ISSUE",
AK2059="SPARE-ISSUE","SPARE-ISSUE",
AK2059="Fiber CAmtel","TX ISSUE",
AK2059="Fiber AOF","TX ISSUE",
AK2059="Projet OCM (HUAWEI)","TRAVAUX-HUAWEI",
AK2059="Projet OCM (NOKIA)","TRAVAUX -NOKIA",
AK2059="ACCESS-ISSUE","ACCESS-ISSUE",
AK2059="Projet OCM (ZTE, NOKIA, autres projets)","TRAVAUX OCM",
AK2059="No root CAuse","No root cause",
AK2059="ODU HS","TX ISSUE",
AK2059="IP &amp; VLAN","TX ISSUE",
AK2059="Warehouse HUAWEI","SPARE-ISSUE",
AK2059="SPARE-HS","SPARE-ISSUE",
AK2059="Power Telco","RAN ISSUE",AK2059="no impacts","no impacts"
),"")</f>
        <v>No root cause</v>
      </c>
      <c r="AK2059" s="81" t="s">
        <v>5620</v>
      </c>
      <c r="AL2059" s="56" t="str" cm="1">
        <f t="array" ref="AL2059">IFERROR(_xlfn.IFS(
AK2059="MPR ISSUE","ACTIVE",
AK2059="BSS Hardware Issue","ACTIVE",
AK2059="Sites strategiques, MLL, Pylone, etc.","PASSIVE",
AK2059="AKTIVCO DEFAUT GE &amp; POWER Cabinet","PASSIVE",
AK2059="AKTIVCO Coupure ENEO &amp; Baisse de tension","PASSIVE",
AK2059="Coupure ENEO &amp; Baisse de tension","PASSIVE",
AK2059="Defaut GE &amp; POWER Cabinet","PASSIVE",
AK2059="Sharing","PASSIVE",
AK2059="Sites strategiques &amp; DataCenter","PASSIVE",
AK2059="Exclu","Exclu",
AK2059="SAT","ACTIVE",
AK2059="SPARE-ISSUE","SPARE-ISSUE",
AK2059="Fiber CAmtel","ACTIVE",
AK2059="Fiber AOF","ACTIVE",
AK2059="Projet OCM (HUAWEI)","PLANNED WORKS",
AK2059="Projet OCM (NOKIA)","PLANNED WORKS",
AK2059="ACCESS-ISSUE","ACCESS-ISSUE",
AK2059="Projet OCM (ZTE, NOKIA, autres projets)","PLANNED WORKS",
AK2059="No root CAuse","No root cause",
AK2059="ODU HS","ACTIVE",
AK2059="IP &amp; VLAN","ACTIVE",
AK2059="Warehouse HUAWEI","SPARE-ISSUE",
AK2059="SPARE-HS","SPARE-ISSUE",
AK2059="Power Telco","ACTIVE", AK2059="no impacts","no impacts"
),"")</f>
        <v>No root cause</v>
      </c>
      <c r="AM2059" s="108" t="s">
        <v>5537</v>
      </c>
      <c r="AN2059" s="117" t="s">
        <v>3112</v>
      </c>
      <c r="AP2059" s="23" t="s">
        <v>5537</v>
      </c>
      <c r="AQ2059" s="23" t="s">
        <v>5537</v>
      </c>
      <c r="AR2059" s="7"/>
      <c r="AS2059" s="6"/>
      <c r="AT2059" s="7"/>
      <c r="AU2059" s="3" t="s">
        <v>5537</v>
      </c>
      <c r="AV2059" s="24" t="s">
        <v>5537</v>
      </c>
      <c r="AW2059" s="24" t="s">
        <v>5537</v>
      </c>
      <c r="AX2059" s="24" t="s">
        <v>5537</v>
      </c>
      <c r="AY2059" s="24" t="s">
        <v>5537</v>
      </c>
      <c r="AZ2059" s="24" t="s">
        <v>5537</v>
      </c>
      <c r="BA2059" s="24" t="s">
        <v>5537</v>
      </c>
      <c r="BB2059" s="24" t="s">
        <v>5537</v>
      </c>
      <c r="BC2059" s="24" t="s">
        <v>5537</v>
      </c>
      <c r="BD2059" s="24" t="s">
        <v>5537</v>
      </c>
      <c r="BE2059" s="24" t="s">
        <v>5537</v>
      </c>
      <c r="BF2059" s="24" t="s">
        <v>5537</v>
      </c>
      <c r="BG2059" s="24" t="s">
        <v>5537</v>
      </c>
      <c r="BH2059" s="24" t="s">
        <v>5537</v>
      </c>
      <c r="BI2059" s="9" t="s">
        <v>5537</v>
      </c>
      <c r="BJ2059" s="14"/>
      <c r="BK2059" s="14" t="s">
        <v>5537</v>
      </c>
      <c r="BL2059" s="14" t="str">
        <f>_xlfn.XLOOKUP(B2059,'[4]cell downs 18042026 17h'!$B:$B,'[4]cell downs 18042026 17h'!$B:$B,"")</f>
        <v/>
      </c>
      <c r="BM2059" s="14" t="str">
        <f>_xlfn.XLOOKUP(B2059,'[5]Cells Huawei 19042026 15h'!$B:$B,'[5]Cells Huawei 19042026 15h'!$B:$B,"")</f>
        <v/>
      </c>
      <c r="BN2059" s="9" t="str">
        <f>_xlfn.XLOOKUP(B2059,'[6]cells down 19042026 9H40'!$B:$B,'[6]cells down 19042026 9H40'!$B:$B,"")</f>
        <v/>
      </c>
      <c r="BO2059" s="9" t="s">
        <v>3112</v>
      </c>
      <c r="BP2059" s="9" t="s">
        <v>5537</v>
      </c>
    </row>
    <row r="2060" spans="1:68" s="9" customFormat="1" x14ac:dyDescent="0.35">
      <c r="A2060" s="3" t="s">
        <v>3210</v>
      </c>
      <c r="B2060" s="31" t="s">
        <v>3211</v>
      </c>
      <c r="C2060" s="3" t="str">
        <f>_xlfn.XLOOKUP(B2060,'[1]daily break down'!$D:$D,'[1]daily break down'!$E:$E,"")</f>
        <v>Douala</v>
      </c>
      <c r="D2060" s="1"/>
      <c r="E2060" s="3" t="e">
        <v>#N/A</v>
      </c>
      <c r="F2060" s="3" t="s">
        <v>31</v>
      </c>
      <c r="G2060" s="3" t="s">
        <v>32</v>
      </c>
      <c r="H2060" s="41" t="str">
        <f>_xlfn.XLOOKUP(B2060,[2]CALCULATION!$B:$B,[2]CALCULATION!$H:$H,"")</f>
        <v>ZTE</v>
      </c>
      <c r="I2060" s="34">
        <v>0</v>
      </c>
      <c r="J2060" s="34">
        <v>0</v>
      </c>
      <c r="K2060" s="34">
        <v>0</v>
      </c>
      <c r="L2060" s="34">
        <v>0</v>
      </c>
      <c r="M2060" s="34">
        <v>0</v>
      </c>
      <c r="N2060" s="34">
        <v>0</v>
      </c>
      <c r="O2060" s="34">
        <v>0</v>
      </c>
      <c r="P2060" s="34">
        <v>0</v>
      </c>
      <c r="Q2060" s="34">
        <v>0</v>
      </c>
      <c r="R2060" s="34">
        <v>0</v>
      </c>
      <c r="S2060" s="109">
        <v>0</v>
      </c>
      <c r="T2060" s="109">
        <f>_xlfn.XLOOKUP(B2060,'[3]Nur des jours'!$B:$B,'[3]Nur des jours'!$U:$U,"")</f>
        <v>0</v>
      </c>
      <c r="U2060" s="109">
        <v>0</v>
      </c>
      <c r="V2060" s="109">
        <v>0</v>
      </c>
      <c r="W2060" s="109">
        <v>0</v>
      </c>
      <c r="X2060" s="109">
        <v>0</v>
      </c>
      <c r="Y2060" s="109">
        <v>0</v>
      </c>
      <c r="Z2060" s="109">
        <v>0</v>
      </c>
      <c r="AA2060" s="109">
        <v>0</v>
      </c>
      <c r="AB2060" s="109">
        <v>0</v>
      </c>
      <c r="AC2060" s="109">
        <v>0</v>
      </c>
      <c r="AD2060" s="109">
        <v>0</v>
      </c>
      <c r="AE2060" s="109">
        <v>0</v>
      </c>
      <c r="AF2060" s="109">
        <v>0</v>
      </c>
      <c r="AG2060" s="57" t="str">
        <f>_xlfn.XLOOKUP(B2060,[3]CALCULATION!$B:$B,[3]CALCULATION!$M:$M,"")</f>
        <v>Operationnel</v>
      </c>
      <c r="AH2060" s="57"/>
      <c r="AI2060" s="56" t="str" cm="1">
        <f t="array" ref="AI2060">IFERROR(_xlfn.IFS(
AK2060="MPR ISSUE","PDH",
AK2060="BSS Hardware Issue","BSS",
AK2060="Sites strategiques, MLL, Pylone, etc.","ENVTECH",
AK2060="AKTIVCO DEFAUT GE &amp; POWER Cabinet","AKTIVCO",
AK2060="AKTIVCO Coupure ENEO &amp; Baisse de tension","AKTIVCO GRID ONLY",
AK2060="Coupure ENEO &amp; Baisse de tension","IHS GRID ONLY",
AK2060="Defaut GE &amp; POWER Cabinet","IHS",
AK2060="Sharing","Partners",
AK2060="Sites strategiques &amp; DataCenter","SST &amp; DC",
AK2060="Exclu","Exclu",
AK2060="SAT","SAT",
AK2060="SPARE-ISSUE","SPARE-ISSUE",
AK2060="Fiber CAmtel","TRANS_FO_CAMTEL",
AK2060="Fiber AOF","Fiber AOF",
AK2060="Projet OCM (HUAWEI)","TRAVAUX-HUAWEI",
AK2060="Projet OCM (NOKIA)","TRAVAUX-NOKIA",
AK2060="ACCESS-ISSUE","ACCESS-ISSUE",
AK2060="Projet OCM (ZTE, NOKIA, autres projets)","TRAVAUX OCM",
AK2060="No root CAuse","No root cause",
AK2060="ODU HS","PDH",
AK2060="IP &amp; VLAN","PDH",
AK2060="Warehouse HUAWEI","SPARE-ISSUE",
AK2060="SPARE-HS","SPARE-ISSUE",
AK2060="Power Telco","BSS",AK2060="no impacts","no impacts"
),"")</f>
        <v>No root cause</v>
      </c>
      <c r="AJ2060" s="56" t="str" cm="1">
        <f t="array" ref="AJ2060">IFERROR(_xlfn.IFS(
AK2060="MPR ISSUE","TX ISSUE",
AK2060="BSS Hardware Issue","RAN ISSUE",
AK2060="Sites strategiques, MLL, Pylone, etc.","ENVTECH",
AK2060="AKTIVCO DEFAUT GE &amp; POWER Cabinet","POWER ISSUE",
AK2060="AKTIVCO Coupure ENEO &amp; Baisse de tension","POWER ISSUE",
AK2060="Coupure ENEO &amp; Baisse de tension","POWER ISSUE",
AK2060="Defaut GE &amp; POWER Cabinet","POWER ISSUE",
AK2060="Sharing","POWER ISSUE",
AK2060="Sites strategiques &amp; DataCenter","POWER ISSUE",
AK2060="Exclu","Exclu",
AK2060="SAT","TX ISSUE",
AK2060="SPARE-ISSUE","SPARE-ISSUE",
AK2060="Fiber CAmtel","TX ISSUE",
AK2060="Fiber AOF","TX ISSUE",
AK2060="Projet OCM (HUAWEI)","TRAVAUX-HUAWEI",
AK2060="Projet OCM (NOKIA)","TRAVAUX -NOKIA",
AK2060="ACCESS-ISSUE","ACCESS-ISSUE",
AK2060="Projet OCM (ZTE, NOKIA, autres projets)","TRAVAUX OCM",
AK2060="No root CAuse","No root cause",
AK2060="ODU HS","TX ISSUE",
AK2060="IP &amp; VLAN","TX ISSUE",
AK2060="Warehouse HUAWEI","SPARE-ISSUE",
AK2060="SPARE-HS","SPARE-ISSUE",
AK2060="Power Telco","RAN ISSUE",AK2060="no impacts","no impacts"
),"")</f>
        <v>No root cause</v>
      </c>
      <c r="AK2060" s="81" t="s">
        <v>5620</v>
      </c>
      <c r="AL2060" s="56" t="str" cm="1">
        <f t="array" ref="AL2060">IFERROR(_xlfn.IFS(
AK2060="MPR ISSUE","ACTIVE",
AK2060="BSS Hardware Issue","ACTIVE",
AK2060="Sites strategiques, MLL, Pylone, etc.","PASSIVE",
AK2060="AKTIVCO DEFAUT GE &amp; POWER Cabinet","PASSIVE",
AK2060="AKTIVCO Coupure ENEO &amp; Baisse de tension","PASSIVE",
AK2060="Coupure ENEO &amp; Baisse de tension","PASSIVE",
AK2060="Defaut GE &amp; POWER Cabinet","PASSIVE",
AK2060="Sharing","PASSIVE",
AK2060="Sites strategiques &amp; DataCenter","PASSIVE",
AK2060="Exclu","Exclu",
AK2060="SAT","ACTIVE",
AK2060="SPARE-ISSUE","SPARE-ISSUE",
AK2060="Fiber CAmtel","ACTIVE",
AK2060="Fiber AOF","ACTIVE",
AK2060="Projet OCM (HUAWEI)","PLANNED WORKS",
AK2060="Projet OCM (NOKIA)","PLANNED WORKS",
AK2060="ACCESS-ISSUE","ACCESS-ISSUE",
AK2060="Projet OCM (ZTE, NOKIA, autres projets)","PLANNED WORKS",
AK2060="No root CAuse","No root cause",
AK2060="ODU HS","ACTIVE",
AK2060="IP &amp; VLAN","ACTIVE",
AK2060="Warehouse HUAWEI","SPARE-ISSUE",
AK2060="SPARE-HS","SPARE-ISSUE",
AK2060="Power Telco","ACTIVE", AK2060="no impacts","no impacts"
),"")</f>
        <v>No root cause</v>
      </c>
      <c r="AM2060" s="108" t="s">
        <v>5537</v>
      </c>
      <c r="AN2060" s="117" t="s">
        <v>3211</v>
      </c>
      <c r="AP2060" s="23" t="s">
        <v>5537</v>
      </c>
      <c r="AQ2060" s="23" t="s">
        <v>5537</v>
      </c>
      <c r="AR2060" s="7"/>
      <c r="AS2060" s="6"/>
      <c r="AT2060" s="7"/>
      <c r="AU2060" s="3" t="s">
        <v>5537</v>
      </c>
      <c r="AV2060" s="24" t="s">
        <v>5537</v>
      </c>
      <c r="AW2060" s="24" t="s">
        <v>5537</v>
      </c>
      <c r="AX2060" s="24" t="s">
        <v>5537</v>
      </c>
      <c r="AY2060" s="24" t="s">
        <v>5537</v>
      </c>
      <c r="AZ2060" s="24" t="s">
        <v>5537</v>
      </c>
      <c r="BA2060" s="24" t="s">
        <v>5537</v>
      </c>
      <c r="BB2060" s="24" t="s">
        <v>5537</v>
      </c>
      <c r="BC2060" s="24" t="s">
        <v>5537</v>
      </c>
      <c r="BD2060" s="24" t="s">
        <v>5537</v>
      </c>
      <c r="BE2060" s="24" t="s">
        <v>5537</v>
      </c>
      <c r="BF2060" s="24" t="s">
        <v>5537</v>
      </c>
      <c r="BG2060" s="24" t="s">
        <v>5537</v>
      </c>
      <c r="BH2060" s="24" t="s">
        <v>5537</v>
      </c>
      <c r="BI2060" s="9" t="s">
        <v>5537</v>
      </c>
      <c r="BJ2060" s="14"/>
      <c r="BK2060" s="14" t="s">
        <v>5537</v>
      </c>
      <c r="BL2060" s="14" t="str">
        <f>_xlfn.XLOOKUP(B2060,'[4]cell downs 18042026 17h'!$B:$B,'[4]cell downs 18042026 17h'!$B:$B,"")</f>
        <v/>
      </c>
      <c r="BM2060" s="14" t="str">
        <f>_xlfn.XLOOKUP(B2060,'[5]Cells Huawei 19042026 15h'!$B:$B,'[5]Cells Huawei 19042026 15h'!$B:$B,"")</f>
        <v/>
      </c>
      <c r="BN2060" s="9" t="str">
        <f>_xlfn.XLOOKUP(B2060,'[6]cells down 19042026 9H40'!$B:$B,'[6]cells down 19042026 9H40'!$B:$B,"")</f>
        <v/>
      </c>
      <c r="BO2060" s="9" t="s">
        <v>5537</v>
      </c>
      <c r="BP2060" s="9" t="s">
        <v>5537</v>
      </c>
    </row>
    <row r="2061" spans="1:68" s="9" customFormat="1" x14ac:dyDescent="0.35">
      <c r="A2061" s="1" t="s">
        <v>3723</v>
      </c>
      <c r="B2061" s="8" t="s">
        <v>3724</v>
      </c>
      <c r="C2061" s="3" t="str">
        <f>_xlfn.XLOOKUP(B2061,'[1]daily break down'!$D:$D,'[1]daily break down'!$E:$E,"")</f>
        <v>EXTREME-NORD</v>
      </c>
      <c r="D2061" s="1" t="s">
        <v>11</v>
      </c>
      <c r="E2061" s="1" t="s">
        <v>154</v>
      </c>
      <c r="F2061" s="3" t="s">
        <v>55</v>
      </c>
      <c r="G2061" s="1" t="s">
        <v>3725</v>
      </c>
      <c r="H2061" s="39" t="str">
        <f>_xlfn.XLOOKUP(B2061,[2]CALCULATION!$B:$B,[2]CALCULATION!$H:$H,"")</f>
        <v>HUAWEI</v>
      </c>
      <c r="I2061" s="34">
        <v>0</v>
      </c>
      <c r="J2061" s="34">
        <v>0</v>
      </c>
      <c r="K2061" s="34">
        <v>0</v>
      </c>
      <c r="L2061" s="34">
        <v>0</v>
      </c>
      <c r="M2061" s="34">
        <v>0</v>
      </c>
      <c r="N2061" s="34">
        <v>0</v>
      </c>
      <c r="O2061" s="34">
        <v>0</v>
      </c>
      <c r="P2061" s="34">
        <v>0</v>
      </c>
      <c r="Q2061" s="34">
        <v>0</v>
      </c>
      <c r="R2061" s="34">
        <v>0</v>
      </c>
      <c r="S2061" s="109">
        <v>0</v>
      </c>
      <c r="T2061" s="109">
        <f>_xlfn.XLOOKUP(B2061,'[3]Nur des jours'!$B:$B,'[3]Nur des jours'!$U:$U,"")</f>
        <v>0</v>
      </c>
      <c r="U2061" s="109">
        <v>0</v>
      </c>
      <c r="V2061" s="109">
        <v>4.0128926214140796E-3</v>
      </c>
      <c r="W2061" s="109">
        <v>0</v>
      </c>
      <c r="X2061" s="109">
        <v>0</v>
      </c>
      <c r="Y2061" s="109">
        <v>0</v>
      </c>
      <c r="Z2061" s="109">
        <v>0</v>
      </c>
      <c r="AA2061" s="109">
        <v>0</v>
      </c>
      <c r="AB2061" s="109">
        <v>0</v>
      </c>
      <c r="AC2061" s="109">
        <v>0</v>
      </c>
      <c r="AD2061" s="109">
        <v>0</v>
      </c>
      <c r="AE2061" s="109">
        <v>0</v>
      </c>
      <c r="AF2061" s="109">
        <v>0</v>
      </c>
      <c r="AG2061" s="57" t="str">
        <f>_xlfn.XLOOKUP(B2061,[3]CALCULATION!$B:$B,[3]CALCULATION!$M:$M,"")</f>
        <v>Insecurity</v>
      </c>
      <c r="AH2061" s="57"/>
      <c r="AI2061" s="56" t="str" cm="1">
        <f t="array" ref="AI2061">IFERROR(_xlfn.IFS(
AK2061="MPR ISSUE","PDH",
AK2061="BSS Hardware Issue","BSS",
AK2061="Sites strategiques, MLL, Pylone, etc.","ENVTECH",
AK2061="AKTIVCO DEFAUT GE &amp; POWER Cabinet","AKTIVCO",
AK2061="AKTIVCO Coupure ENEO &amp; Baisse de tension","AKTIVCO GRID ONLY",
AK2061="Coupure ENEO &amp; Baisse de tension","IHS GRID ONLY",
AK2061="Defaut GE &amp; POWER Cabinet","IHS",
AK2061="Sharing","Partners",
AK2061="Sites strategiques &amp; DataCenter","SST &amp; DC",
AK2061="Exclu","Exclu",
AK2061="SAT","SAT",
AK2061="SPARE-ISSUE","SPARE-ISSUE",
AK2061="Fiber CAmtel","TRANS_FO_CAMTEL",
AK2061="Fiber AOF","Fiber AOF",
AK2061="Projet OCM (HUAWEI)","TRAVAUX-HUAWEI",
AK2061="Projet OCM (NOKIA)","TRAVAUX-NOKIA",
AK2061="ACCESS-ISSUE","ACCESS-ISSUE",
AK2061="Projet OCM (ZTE, NOKIA, autres projets)","TRAVAUX OCM",
AK2061="No root CAuse","No root cause",
AK2061="ODU HS","PDH",
AK2061="IP &amp; VLAN","PDH",
AK2061="Warehouse HUAWEI","SPARE-ISSUE",
AK2061="SPARE-HS","SPARE-ISSUE",
AK2061="Power Telco","BSS",AK2061="no impacts","no impacts"
),"")</f>
        <v>No root cause</v>
      </c>
      <c r="AJ2061" s="56" t="str" cm="1">
        <f t="array" ref="AJ2061">IFERROR(_xlfn.IFS(
AK2061="MPR ISSUE","TX ISSUE",
AK2061="BSS Hardware Issue","RAN ISSUE",
AK2061="Sites strategiques, MLL, Pylone, etc.","ENVTECH",
AK2061="AKTIVCO DEFAUT GE &amp; POWER Cabinet","POWER ISSUE",
AK2061="AKTIVCO Coupure ENEO &amp; Baisse de tension","POWER ISSUE",
AK2061="Coupure ENEO &amp; Baisse de tension","POWER ISSUE",
AK2061="Defaut GE &amp; POWER Cabinet","POWER ISSUE",
AK2061="Sharing","POWER ISSUE",
AK2061="Sites strategiques &amp; DataCenter","POWER ISSUE",
AK2061="Exclu","Exclu",
AK2061="SAT","TX ISSUE",
AK2061="SPARE-ISSUE","SPARE-ISSUE",
AK2061="Fiber CAmtel","TX ISSUE",
AK2061="Fiber AOF","TX ISSUE",
AK2061="Projet OCM (HUAWEI)","TRAVAUX-HUAWEI",
AK2061="Projet OCM (NOKIA)","TRAVAUX -NOKIA",
AK2061="ACCESS-ISSUE","ACCESS-ISSUE",
AK2061="Projet OCM (ZTE, NOKIA, autres projets)","TRAVAUX OCM",
AK2061="No root CAuse","No root cause",
AK2061="ODU HS","TX ISSUE",
AK2061="IP &amp; VLAN","TX ISSUE",
AK2061="Warehouse HUAWEI","SPARE-ISSUE",
AK2061="SPARE-HS","SPARE-ISSUE",
AK2061="Power Telco","RAN ISSUE",AK2061="no impacts","no impacts"
),"")</f>
        <v>No root cause</v>
      </c>
      <c r="AK2061" s="81" t="s">
        <v>5620</v>
      </c>
      <c r="AL2061" s="56" t="str" cm="1">
        <f t="array" ref="AL2061">IFERROR(_xlfn.IFS(
AK2061="MPR ISSUE","ACTIVE",
AK2061="BSS Hardware Issue","ACTIVE",
AK2061="Sites strategiques, MLL, Pylone, etc.","PASSIVE",
AK2061="AKTIVCO DEFAUT GE &amp; POWER Cabinet","PASSIVE",
AK2061="AKTIVCO Coupure ENEO &amp; Baisse de tension","PASSIVE",
AK2061="Coupure ENEO &amp; Baisse de tension","PASSIVE",
AK2061="Defaut GE &amp; POWER Cabinet","PASSIVE",
AK2061="Sharing","PASSIVE",
AK2061="Sites strategiques &amp; DataCenter","PASSIVE",
AK2061="Exclu","Exclu",
AK2061="SAT","ACTIVE",
AK2061="SPARE-ISSUE","SPARE-ISSUE",
AK2061="Fiber CAmtel","ACTIVE",
AK2061="Fiber AOF","ACTIVE",
AK2061="Projet OCM (HUAWEI)","PLANNED WORKS",
AK2061="Projet OCM (NOKIA)","PLANNED WORKS",
AK2061="ACCESS-ISSUE","ACCESS-ISSUE",
AK2061="Projet OCM (ZTE, NOKIA, autres projets)","PLANNED WORKS",
AK2061="No root CAuse","No root cause",
AK2061="ODU HS","ACTIVE",
AK2061="IP &amp; VLAN","ACTIVE",
AK2061="Warehouse HUAWEI","SPARE-ISSUE",
AK2061="SPARE-HS","SPARE-ISSUE",
AK2061="Power Telco","ACTIVE", AK2061="no impacts","no impacts"
),"")</f>
        <v>No root cause</v>
      </c>
      <c r="AM2061" s="108" t="s">
        <v>5537</v>
      </c>
      <c r="AN2061" s="117" t="s">
        <v>3724</v>
      </c>
      <c r="AP2061" s="23" t="s">
        <v>5537</v>
      </c>
      <c r="AQ2061" s="23" t="s">
        <v>5537</v>
      </c>
      <c r="AR2061" s="7"/>
      <c r="AS2061" s="6"/>
      <c r="AT2061" s="7"/>
      <c r="AU2061" s="3" t="s">
        <v>5537</v>
      </c>
      <c r="AV2061" s="24" t="s">
        <v>5537</v>
      </c>
      <c r="AW2061" s="24" t="s">
        <v>5537</v>
      </c>
      <c r="AX2061" s="24" t="s">
        <v>5537</v>
      </c>
      <c r="AY2061" s="24" t="s">
        <v>5537</v>
      </c>
      <c r="AZ2061" s="24" t="s">
        <v>5537</v>
      </c>
      <c r="BA2061" s="24" t="s">
        <v>5537</v>
      </c>
      <c r="BB2061" s="24" t="s">
        <v>5537</v>
      </c>
      <c r="BC2061" s="24" t="s">
        <v>5537</v>
      </c>
      <c r="BD2061" s="24" t="s">
        <v>5537</v>
      </c>
      <c r="BE2061" s="24" t="s">
        <v>5537</v>
      </c>
      <c r="BF2061" s="24" t="s">
        <v>5537</v>
      </c>
      <c r="BG2061" s="24" t="s">
        <v>5537</v>
      </c>
      <c r="BH2061" s="24" t="s">
        <v>5537</v>
      </c>
      <c r="BI2061" s="9" t="s">
        <v>5537</v>
      </c>
      <c r="BJ2061" s="14"/>
      <c r="BK2061" s="14" t="s">
        <v>5537</v>
      </c>
      <c r="BL2061" s="14" t="str">
        <f>_xlfn.XLOOKUP(B2061,'[4]cell downs 18042026 17h'!$B:$B,'[4]cell downs 18042026 17h'!$B:$B,"")</f>
        <v/>
      </c>
      <c r="BM2061" s="14" t="str">
        <f>_xlfn.XLOOKUP(B2061,'[5]Cells Huawei 19042026 15h'!$B:$B,'[5]Cells Huawei 19042026 15h'!$B:$B,"")</f>
        <v/>
      </c>
      <c r="BN2061" s="9" t="str">
        <f>_xlfn.XLOOKUP(B2061,'[6]cells down 19042026 9H40'!$B:$B,'[6]cells down 19042026 9H40'!$B:$B,"")</f>
        <v/>
      </c>
      <c r="BO2061" s="9" t="s">
        <v>3724</v>
      </c>
      <c r="BP2061" s="9" t="s">
        <v>12</v>
      </c>
    </row>
    <row r="2062" spans="1:68" s="9" customFormat="1" x14ac:dyDescent="0.35">
      <c r="A2062" s="1" t="s">
        <v>282</v>
      </c>
      <c r="B2062" s="8" t="s">
        <v>283</v>
      </c>
      <c r="C2062" s="3" t="str">
        <f>_xlfn.XLOOKUP(B2062,'[1]daily break down'!$D:$D,'[1]daily break down'!$E:$E,"")</f>
        <v>Douala</v>
      </c>
      <c r="D2062" s="1" t="s">
        <v>11</v>
      </c>
      <c r="E2062" s="1" t="s">
        <v>12</v>
      </c>
      <c r="F2062" s="3" t="s">
        <v>31</v>
      </c>
      <c r="G2062" s="1" t="s">
        <v>32</v>
      </c>
      <c r="H2062" s="41" t="str">
        <f>_xlfn.XLOOKUP(B2062,[2]CALCULATION!$B:$B,[2]CALCULATION!$H:$H,"")</f>
        <v>ZTE</v>
      </c>
      <c r="I2062" s="34">
        <v>0</v>
      </c>
      <c r="J2062" s="34">
        <v>0</v>
      </c>
      <c r="K2062" s="34">
        <v>0</v>
      </c>
      <c r="L2062" s="34">
        <v>0</v>
      </c>
      <c r="M2062" s="34">
        <v>0</v>
      </c>
      <c r="N2062" s="34">
        <v>0</v>
      </c>
      <c r="O2062" s="34">
        <v>0</v>
      </c>
      <c r="P2062" s="34">
        <v>0</v>
      </c>
      <c r="Q2062" s="34">
        <v>0</v>
      </c>
      <c r="R2062" s="34">
        <v>0</v>
      </c>
      <c r="S2062" s="109">
        <v>0</v>
      </c>
      <c r="T2062" s="109">
        <f>_xlfn.XLOOKUP(B2062,'[3]Nur des jours'!$B:$B,'[3]Nur des jours'!$U:$U,"")</f>
        <v>0</v>
      </c>
      <c r="U2062" s="109">
        <v>0</v>
      </c>
      <c r="V2062" s="109">
        <v>0</v>
      </c>
      <c r="W2062" s="109">
        <v>0</v>
      </c>
      <c r="X2062" s="109">
        <v>0</v>
      </c>
      <c r="Y2062" s="109">
        <v>0</v>
      </c>
      <c r="Z2062" s="109">
        <v>0</v>
      </c>
      <c r="AA2062" s="109">
        <v>0</v>
      </c>
      <c r="AB2062" s="109">
        <v>0</v>
      </c>
      <c r="AC2062" s="109">
        <v>0</v>
      </c>
      <c r="AD2062" s="109">
        <v>0</v>
      </c>
      <c r="AE2062" s="109">
        <v>0</v>
      </c>
      <c r="AF2062" s="109">
        <v>0</v>
      </c>
      <c r="AG2062" s="57" t="str">
        <f>_xlfn.XLOOKUP(B2062,[3]CALCULATION!$B:$B,[3]CALCULATION!$M:$M,"")</f>
        <v>Operationnel</v>
      </c>
      <c r="AH2062" s="57"/>
      <c r="AI2062" s="56" t="str" cm="1">
        <f t="array" ref="AI2062">IFERROR(_xlfn.IFS(
AK2062="MPR ISSUE","PDH",
AK2062="BSS Hardware Issue","BSS",
AK2062="Sites strategiques, MLL, Pylone, etc.","ENVTECH",
AK2062="AKTIVCO DEFAUT GE &amp; POWER Cabinet","AKTIVCO",
AK2062="AKTIVCO Coupure ENEO &amp; Baisse de tension","AKTIVCO GRID ONLY",
AK2062="Coupure ENEO &amp; Baisse de tension","IHS GRID ONLY",
AK2062="Defaut GE &amp; POWER Cabinet","IHS",
AK2062="Sharing","Partners",
AK2062="Sites strategiques &amp; DataCenter","SST &amp; DC",
AK2062="Exclu","Exclu",
AK2062="SAT","SAT",
AK2062="SPARE-ISSUE","SPARE-ISSUE",
AK2062="Fiber CAmtel","TRANS_FO_CAMTEL",
AK2062="Fiber AOF","Fiber AOF",
AK2062="Projet OCM (HUAWEI)","TRAVAUX-HUAWEI",
AK2062="Projet OCM (NOKIA)","TRAVAUX-NOKIA",
AK2062="ACCESS-ISSUE","ACCESS-ISSUE",
AK2062="Projet OCM (ZTE, NOKIA, autres projets)","TRAVAUX OCM",
AK2062="No root CAuse","No root cause",
AK2062="ODU HS","PDH",
AK2062="IP &amp; VLAN","PDH",
AK2062="Warehouse HUAWEI","SPARE-ISSUE",
AK2062="SPARE-HS","SPARE-ISSUE",
AK2062="Power Telco","BSS",AK2062="no impacts","no impacts"
),"")</f>
        <v>No root cause</v>
      </c>
      <c r="AJ2062" s="56" t="str" cm="1">
        <f t="array" ref="AJ2062">IFERROR(_xlfn.IFS(
AK2062="MPR ISSUE","TX ISSUE",
AK2062="BSS Hardware Issue","RAN ISSUE",
AK2062="Sites strategiques, MLL, Pylone, etc.","ENVTECH",
AK2062="AKTIVCO DEFAUT GE &amp; POWER Cabinet","POWER ISSUE",
AK2062="AKTIVCO Coupure ENEO &amp; Baisse de tension","POWER ISSUE",
AK2062="Coupure ENEO &amp; Baisse de tension","POWER ISSUE",
AK2062="Defaut GE &amp; POWER Cabinet","POWER ISSUE",
AK2062="Sharing","POWER ISSUE",
AK2062="Sites strategiques &amp; DataCenter","POWER ISSUE",
AK2062="Exclu","Exclu",
AK2062="SAT","TX ISSUE",
AK2062="SPARE-ISSUE","SPARE-ISSUE",
AK2062="Fiber CAmtel","TX ISSUE",
AK2062="Fiber AOF","TX ISSUE",
AK2062="Projet OCM (HUAWEI)","TRAVAUX-HUAWEI",
AK2062="Projet OCM (NOKIA)","TRAVAUX -NOKIA",
AK2062="ACCESS-ISSUE","ACCESS-ISSUE",
AK2062="Projet OCM (ZTE, NOKIA, autres projets)","TRAVAUX OCM",
AK2062="No root CAuse","No root cause",
AK2062="ODU HS","TX ISSUE",
AK2062="IP &amp; VLAN","TX ISSUE",
AK2062="Warehouse HUAWEI","SPARE-ISSUE",
AK2062="SPARE-HS","SPARE-ISSUE",
AK2062="Power Telco","RAN ISSUE",AK2062="no impacts","no impacts"
),"")</f>
        <v>No root cause</v>
      </c>
      <c r="AK2062" s="81" t="s">
        <v>5620</v>
      </c>
      <c r="AL2062" s="56" t="str" cm="1">
        <f t="array" ref="AL2062">IFERROR(_xlfn.IFS(
AK2062="MPR ISSUE","ACTIVE",
AK2062="BSS Hardware Issue","ACTIVE",
AK2062="Sites strategiques, MLL, Pylone, etc.","PASSIVE",
AK2062="AKTIVCO DEFAUT GE &amp; POWER Cabinet","PASSIVE",
AK2062="AKTIVCO Coupure ENEO &amp; Baisse de tension","PASSIVE",
AK2062="Coupure ENEO &amp; Baisse de tension","PASSIVE",
AK2062="Defaut GE &amp; POWER Cabinet","PASSIVE",
AK2062="Sharing","PASSIVE",
AK2062="Sites strategiques &amp; DataCenter","PASSIVE",
AK2062="Exclu","Exclu",
AK2062="SAT","ACTIVE",
AK2062="SPARE-ISSUE","SPARE-ISSUE",
AK2062="Fiber CAmtel","ACTIVE",
AK2062="Fiber AOF","ACTIVE",
AK2062="Projet OCM (HUAWEI)","PLANNED WORKS",
AK2062="Projet OCM (NOKIA)","PLANNED WORKS",
AK2062="ACCESS-ISSUE","ACCESS-ISSUE",
AK2062="Projet OCM (ZTE, NOKIA, autres projets)","PLANNED WORKS",
AK2062="No root CAuse","No root cause",
AK2062="ODU HS","ACTIVE",
AK2062="IP &amp; VLAN","ACTIVE",
AK2062="Warehouse HUAWEI","SPARE-ISSUE",
AK2062="SPARE-HS","SPARE-ISSUE",
AK2062="Power Telco","ACTIVE", AK2062="no impacts","no impacts"
),"")</f>
        <v>No root cause</v>
      </c>
      <c r="AM2062" s="108" t="s">
        <v>5537</v>
      </c>
      <c r="AN2062" s="117" t="s">
        <v>283</v>
      </c>
      <c r="AP2062" s="23" t="s">
        <v>5537</v>
      </c>
      <c r="AQ2062" s="23" t="s">
        <v>5537</v>
      </c>
      <c r="AR2062" s="7"/>
      <c r="AS2062" s="6"/>
      <c r="AT2062" s="7"/>
      <c r="AU2062" s="3" t="s">
        <v>5537</v>
      </c>
      <c r="AV2062" s="24" t="s">
        <v>5537</v>
      </c>
      <c r="AW2062" s="24" t="s">
        <v>5537</v>
      </c>
      <c r="AX2062" s="24" t="s">
        <v>5537</v>
      </c>
      <c r="AY2062" s="24" t="s">
        <v>5537</v>
      </c>
      <c r="AZ2062" s="24" t="s">
        <v>5537</v>
      </c>
      <c r="BA2062" s="24" t="s">
        <v>5537</v>
      </c>
      <c r="BB2062" s="24" t="s">
        <v>5537</v>
      </c>
      <c r="BC2062" s="24" t="s">
        <v>5537</v>
      </c>
      <c r="BD2062" s="24" t="s">
        <v>5537</v>
      </c>
      <c r="BE2062" s="24" t="s">
        <v>5537</v>
      </c>
      <c r="BF2062" s="24" t="s">
        <v>5537</v>
      </c>
      <c r="BG2062" s="24" t="s">
        <v>5537</v>
      </c>
      <c r="BH2062" s="24" t="s">
        <v>5537</v>
      </c>
      <c r="BI2062" s="9" t="s">
        <v>5537</v>
      </c>
      <c r="BJ2062" s="14"/>
      <c r="BK2062" s="14" t="s">
        <v>5537</v>
      </c>
      <c r="BL2062" s="14" t="str">
        <f>_xlfn.XLOOKUP(B2062,'[4]cell downs 18042026 17h'!$B:$B,'[4]cell downs 18042026 17h'!$B:$B,"")</f>
        <v/>
      </c>
      <c r="BM2062" s="14" t="str">
        <f>_xlfn.XLOOKUP(B2062,'[5]Cells Huawei 19042026 15h'!$B:$B,'[5]Cells Huawei 19042026 15h'!$B:$B,"")</f>
        <v/>
      </c>
      <c r="BN2062" s="9" t="str">
        <f>_xlfn.XLOOKUP(B2062,'[6]cells down 19042026 9H40'!$B:$B,'[6]cells down 19042026 9H40'!$B:$B,"")</f>
        <v/>
      </c>
      <c r="BO2062" s="9" t="s">
        <v>283</v>
      </c>
      <c r="BP2062" s="9" t="s">
        <v>12</v>
      </c>
    </row>
    <row r="2063" spans="1:68" s="9" customFormat="1" x14ac:dyDescent="0.35">
      <c r="A2063" s="1" t="s">
        <v>2613</v>
      </c>
      <c r="B2063" s="8" t="s">
        <v>2614</v>
      </c>
      <c r="C2063" s="3" t="str">
        <f>_xlfn.XLOOKUP(B2063,'[1]daily break down'!$D:$D,'[1]daily break down'!$E:$E,"")</f>
        <v>Douala</v>
      </c>
      <c r="D2063" s="1" t="s">
        <v>21</v>
      </c>
      <c r="E2063" s="1" t="s">
        <v>12</v>
      </c>
      <c r="F2063" s="3" t="s">
        <v>31</v>
      </c>
      <c r="G2063" s="1" t="s">
        <v>32</v>
      </c>
      <c r="H2063" s="41" t="str">
        <f>_xlfn.XLOOKUP(B2063,[2]CALCULATION!$B:$B,[2]CALCULATION!$H:$H,"")</f>
        <v>ZTE</v>
      </c>
      <c r="I2063" s="34">
        <v>0</v>
      </c>
      <c r="J2063" s="34">
        <v>0</v>
      </c>
      <c r="K2063" s="34">
        <v>0</v>
      </c>
      <c r="L2063" s="34">
        <v>0</v>
      </c>
      <c r="M2063" s="34">
        <v>0</v>
      </c>
      <c r="N2063" s="34">
        <v>0</v>
      </c>
      <c r="O2063" s="34">
        <v>0</v>
      </c>
      <c r="P2063" s="34">
        <v>0</v>
      </c>
      <c r="Q2063" s="34">
        <v>0</v>
      </c>
      <c r="R2063" s="34">
        <v>0</v>
      </c>
      <c r="S2063" s="109">
        <v>0</v>
      </c>
      <c r="T2063" s="109">
        <f>_xlfn.XLOOKUP(B2063,'[3]Nur des jours'!$B:$B,'[3]Nur des jours'!$U:$U,"")</f>
        <v>0</v>
      </c>
      <c r="U2063" s="109">
        <v>0</v>
      </c>
      <c r="V2063" s="109">
        <v>0</v>
      </c>
      <c r="W2063" s="109">
        <v>0</v>
      </c>
      <c r="X2063" s="109">
        <v>0</v>
      </c>
      <c r="Y2063" s="109">
        <v>0</v>
      </c>
      <c r="Z2063" s="109">
        <v>0</v>
      </c>
      <c r="AA2063" s="109">
        <v>0</v>
      </c>
      <c r="AB2063" s="109">
        <v>0</v>
      </c>
      <c r="AC2063" s="109">
        <v>0</v>
      </c>
      <c r="AD2063" s="109">
        <v>0</v>
      </c>
      <c r="AE2063" s="109">
        <v>0</v>
      </c>
      <c r="AF2063" s="109">
        <v>0</v>
      </c>
      <c r="AG2063" s="57" t="str">
        <f>_xlfn.XLOOKUP(B2063,[3]CALCULATION!$B:$B,[3]CALCULATION!$M:$M,"")</f>
        <v>Operationnel</v>
      </c>
      <c r="AH2063" s="57"/>
      <c r="AI2063" s="56" t="str" cm="1">
        <f t="array" ref="AI2063">IFERROR(_xlfn.IFS(
AK2063="MPR ISSUE","PDH",
AK2063="BSS Hardware Issue","BSS",
AK2063="Sites strategiques, MLL, Pylone, etc.","ENVTECH",
AK2063="AKTIVCO DEFAUT GE &amp; POWER Cabinet","AKTIVCO",
AK2063="AKTIVCO Coupure ENEO &amp; Baisse de tension","AKTIVCO GRID ONLY",
AK2063="Coupure ENEO &amp; Baisse de tension","IHS GRID ONLY",
AK2063="Defaut GE &amp; POWER Cabinet","IHS",
AK2063="Sharing","Partners",
AK2063="Sites strategiques &amp; DataCenter","SST &amp; DC",
AK2063="Exclu","Exclu",
AK2063="SAT","SAT",
AK2063="SPARE-ISSUE","SPARE-ISSUE",
AK2063="Fiber CAmtel","TRANS_FO_CAMTEL",
AK2063="Fiber AOF","Fiber AOF",
AK2063="Projet OCM (HUAWEI)","TRAVAUX-HUAWEI",
AK2063="Projet OCM (NOKIA)","TRAVAUX-NOKIA",
AK2063="ACCESS-ISSUE","ACCESS-ISSUE",
AK2063="Projet OCM (ZTE, NOKIA, autres projets)","TRAVAUX OCM",
AK2063="No root CAuse","No root cause",
AK2063="ODU HS","PDH",
AK2063="IP &amp; VLAN","PDH",
AK2063="Warehouse HUAWEI","SPARE-ISSUE",
AK2063="SPARE-HS","SPARE-ISSUE",
AK2063="Power Telco","BSS",AK2063="no impacts","no impacts"
),"")</f>
        <v>No root cause</v>
      </c>
      <c r="AJ2063" s="56" t="str" cm="1">
        <f t="array" ref="AJ2063">IFERROR(_xlfn.IFS(
AK2063="MPR ISSUE","TX ISSUE",
AK2063="BSS Hardware Issue","RAN ISSUE",
AK2063="Sites strategiques, MLL, Pylone, etc.","ENVTECH",
AK2063="AKTIVCO DEFAUT GE &amp; POWER Cabinet","POWER ISSUE",
AK2063="AKTIVCO Coupure ENEO &amp; Baisse de tension","POWER ISSUE",
AK2063="Coupure ENEO &amp; Baisse de tension","POWER ISSUE",
AK2063="Defaut GE &amp; POWER Cabinet","POWER ISSUE",
AK2063="Sharing","POWER ISSUE",
AK2063="Sites strategiques &amp; DataCenter","POWER ISSUE",
AK2063="Exclu","Exclu",
AK2063="SAT","TX ISSUE",
AK2063="SPARE-ISSUE","SPARE-ISSUE",
AK2063="Fiber CAmtel","TX ISSUE",
AK2063="Fiber AOF","TX ISSUE",
AK2063="Projet OCM (HUAWEI)","TRAVAUX-HUAWEI",
AK2063="Projet OCM (NOKIA)","TRAVAUX -NOKIA",
AK2063="ACCESS-ISSUE","ACCESS-ISSUE",
AK2063="Projet OCM (ZTE, NOKIA, autres projets)","TRAVAUX OCM",
AK2063="No root CAuse","No root cause",
AK2063="ODU HS","TX ISSUE",
AK2063="IP &amp; VLAN","TX ISSUE",
AK2063="Warehouse HUAWEI","SPARE-ISSUE",
AK2063="SPARE-HS","SPARE-ISSUE",
AK2063="Power Telco","RAN ISSUE",AK2063="no impacts","no impacts"
),"")</f>
        <v>No root cause</v>
      </c>
      <c r="AK2063" s="81" t="s">
        <v>5620</v>
      </c>
      <c r="AL2063" s="56" t="str" cm="1">
        <f t="array" ref="AL2063">IFERROR(_xlfn.IFS(
AK2063="MPR ISSUE","ACTIVE",
AK2063="BSS Hardware Issue","ACTIVE",
AK2063="Sites strategiques, MLL, Pylone, etc.","PASSIVE",
AK2063="AKTIVCO DEFAUT GE &amp; POWER Cabinet","PASSIVE",
AK2063="AKTIVCO Coupure ENEO &amp; Baisse de tension","PASSIVE",
AK2063="Coupure ENEO &amp; Baisse de tension","PASSIVE",
AK2063="Defaut GE &amp; POWER Cabinet","PASSIVE",
AK2063="Sharing","PASSIVE",
AK2063="Sites strategiques &amp; DataCenter","PASSIVE",
AK2063="Exclu","Exclu",
AK2063="SAT","ACTIVE",
AK2063="SPARE-ISSUE","SPARE-ISSUE",
AK2063="Fiber CAmtel","ACTIVE",
AK2063="Fiber AOF","ACTIVE",
AK2063="Projet OCM (HUAWEI)","PLANNED WORKS",
AK2063="Projet OCM (NOKIA)","PLANNED WORKS",
AK2063="ACCESS-ISSUE","ACCESS-ISSUE",
AK2063="Projet OCM (ZTE, NOKIA, autres projets)","PLANNED WORKS",
AK2063="No root CAuse","No root cause",
AK2063="ODU HS","ACTIVE",
AK2063="IP &amp; VLAN","ACTIVE",
AK2063="Warehouse HUAWEI","SPARE-ISSUE",
AK2063="SPARE-HS","SPARE-ISSUE",
AK2063="Power Telco","ACTIVE", AK2063="no impacts","no impacts"
),"")</f>
        <v>No root cause</v>
      </c>
      <c r="AM2063" s="108" t="s">
        <v>5537</v>
      </c>
      <c r="AN2063" s="117" t="s">
        <v>2614</v>
      </c>
      <c r="AP2063" s="23" t="s">
        <v>5537</v>
      </c>
      <c r="AQ2063" s="23" t="s">
        <v>5537</v>
      </c>
      <c r="AR2063" s="7"/>
      <c r="AS2063" s="6"/>
      <c r="AT2063" s="7"/>
      <c r="AU2063" s="3" t="s">
        <v>5537</v>
      </c>
      <c r="AV2063" s="24" t="s">
        <v>5537</v>
      </c>
      <c r="AW2063" s="24" t="s">
        <v>5537</v>
      </c>
      <c r="AX2063" s="24" t="s">
        <v>5537</v>
      </c>
      <c r="AY2063" s="24" t="s">
        <v>5537</v>
      </c>
      <c r="AZ2063" s="24" t="s">
        <v>5537</v>
      </c>
      <c r="BA2063" s="24" t="s">
        <v>5537</v>
      </c>
      <c r="BB2063" s="24" t="s">
        <v>5537</v>
      </c>
      <c r="BC2063" s="24" t="s">
        <v>5537</v>
      </c>
      <c r="BD2063" s="24" t="s">
        <v>5537</v>
      </c>
      <c r="BE2063" s="24" t="s">
        <v>5537</v>
      </c>
      <c r="BF2063" s="24" t="s">
        <v>5537</v>
      </c>
      <c r="BG2063" s="24" t="s">
        <v>5537</v>
      </c>
      <c r="BH2063" s="24" t="s">
        <v>5537</v>
      </c>
      <c r="BI2063" s="9" t="s">
        <v>5537</v>
      </c>
      <c r="BJ2063" s="14"/>
      <c r="BK2063" s="14" t="s">
        <v>5537</v>
      </c>
      <c r="BL2063" s="14" t="str">
        <f>_xlfn.XLOOKUP(B2063,'[4]cell downs 18042026 17h'!$B:$B,'[4]cell downs 18042026 17h'!$B:$B,"")</f>
        <v/>
      </c>
      <c r="BM2063" s="14" t="str">
        <f>_xlfn.XLOOKUP(B2063,'[5]Cells Huawei 19042026 15h'!$B:$B,'[5]Cells Huawei 19042026 15h'!$B:$B,"")</f>
        <v/>
      </c>
      <c r="BN2063" s="9" t="str">
        <f>_xlfn.XLOOKUP(B2063,'[6]cells down 19042026 9H40'!$B:$B,'[6]cells down 19042026 9H40'!$B:$B,"")</f>
        <v/>
      </c>
      <c r="BO2063" s="9" t="s">
        <v>2614</v>
      </c>
      <c r="BP2063" s="9" t="s">
        <v>12</v>
      </c>
    </row>
    <row r="2064" spans="1:68" s="9" customFormat="1" x14ac:dyDescent="0.35">
      <c r="A2064" s="1" t="s">
        <v>3361</v>
      </c>
      <c r="B2064" s="8" t="s">
        <v>3362</v>
      </c>
      <c r="C2064" s="3" t="str">
        <f>_xlfn.XLOOKUP(B2064,'[1]daily break down'!$D:$D,'[1]daily break down'!$E:$E,"")</f>
        <v>Douala</v>
      </c>
      <c r="D2064" s="1"/>
      <c r="E2064" s="1"/>
      <c r="F2064" s="3" t="s">
        <v>31</v>
      </c>
      <c r="G2064" s="1" t="s">
        <v>32</v>
      </c>
      <c r="H2064" s="41" t="str">
        <f>_xlfn.XLOOKUP(B2064,[2]CALCULATION!$B:$B,[2]CALCULATION!$H:$H,"")</f>
        <v>ZTE</v>
      </c>
      <c r="I2064" s="34">
        <v>0</v>
      </c>
      <c r="J2064" s="34">
        <v>0</v>
      </c>
      <c r="K2064" s="34">
        <v>0</v>
      </c>
      <c r="L2064" s="34">
        <v>0</v>
      </c>
      <c r="M2064" s="34">
        <v>0</v>
      </c>
      <c r="N2064" s="34">
        <v>0</v>
      </c>
      <c r="O2064" s="34">
        <v>0</v>
      </c>
      <c r="P2064" s="34">
        <v>0</v>
      </c>
      <c r="Q2064" s="34">
        <v>0</v>
      </c>
      <c r="R2064" s="34">
        <v>0</v>
      </c>
      <c r="S2064" s="109">
        <v>0</v>
      </c>
      <c r="T2064" s="109">
        <f>_xlfn.XLOOKUP(B2064,'[3]Nur des jours'!$B:$B,'[3]Nur des jours'!$U:$U,"")</f>
        <v>0</v>
      </c>
      <c r="U2064" s="109">
        <v>0</v>
      </c>
      <c r="V2064" s="109">
        <v>0</v>
      </c>
      <c r="W2064" s="109">
        <v>0</v>
      </c>
      <c r="X2064" s="109">
        <v>0</v>
      </c>
      <c r="Y2064" s="109">
        <v>0</v>
      </c>
      <c r="Z2064" s="109">
        <v>0</v>
      </c>
      <c r="AA2064" s="109">
        <v>0</v>
      </c>
      <c r="AB2064" s="109">
        <v>0</v>
      </c>
      <c r="AC2064" s="109">
        <v>0</v>
      </c>
      <c r="AD2064" s="109">
        <v>0</v>
      </c>
      <c r="AE2064" s="109">
        <v>0</v>
      </c>
      <c r="AF2064" s="109">
        <v>0</v>
      </c>
      <c r="AG2064" s="57" t="str">
        <f>_xlfn.XLOOKUP(B2064,[3]CALCULATION!$B:$B,[3]CALCULATION!$M:$M,"")</f>
        <v>Operationnel</v>
      </c>
      <c r="AH2064" s="57"/>
      <c r="AI2064" s="56" t="str" cm="1">
        <f t="array" ref="AI2064">IFERROR(_xlfn.IFS(
AK2064="MPR ISSUE","PDH",
AK2064="BSS Hardware Issue","BSS",
AK2064="Sites strategiques, MLL, Pylone, etc.","ENVTECH",
AK2064="AKTIVCO DEFAUT GE &amp; POWER Cabinet","AKTIVCO",
AK2064="AKTIVCO Coupure ENEO &amp; Baisse de tension","AKTIVCO GRID ONLY",
AK2064="Coupure ENEO &amp; Baisse de tension","IHS GRID ONLY",
AK2064="Defaut GE &amp; POWER Cabinet","IHS",
AK2064="Sharing","Partners",
AK2064="Sites strategiques &amp; DataCenter","SST &amp; DC",
AK2064="Exclu","Exclu",
AK2064="SAT","SAT",
AK2064="SPARE-ISSUE","SPARE-ISSUE",
AK2064="Fiber CAmtel","TRANS_FO_CAMTEL",
AK2064="Fiber AOF","Fiber AOF",
AK2064="Projet OCM (HUAWEI)","TRAVAUX-HUAWEI",
AK2064="Projet OCM (NOKIA)","TRAVAUX-NOKIA",
AK2064="ACCESS-ISSUE","ACCESS-ISSUE",
AK2064="Projet OCM (ZTE, NOKIA, autres projets)","TRAVAUX OCM",
AK2064="No root CAuse","No root cause",
AK2064="ODU HS","PDH",
AK2064="IP &amp; VLAN","PDH",
AK2064="Warehouse HUAWEI","SPARE-ISSUE",
AK2064="SPARE-HS","SPARE-ISSUE",
AK2064="Power Telco","BSS",AK2064="no impacts","no impacts"
),"")</f>
        <v>No root cause</v>
      </c>
      <c r="AJ2064" s="56" t="str" cm="1">
        <f t="array" ref="AJ2064">IFERROR(_xlfn.IFS(
AK2064="MPR ISSUE","TX ISSUE",
AK2064="BSS Hardware Issue","RAN ISSUE",
AK2064="Sites strategiques, MLL, Pylone, etc.","ENVTECH",
AK2064="AKTIVCO DEFAUT GE &amp; POWER Cabinet","POWER ISSUE",
AK2064="AKTIVCO Coupure ENEO &amp; Baisse de tension","POWER ISSUE",
AK2064="Coupure ENEO &amp; Baisse de tension","POWER ISSUE",
AK2064="Defaut GE &amp; POWER Cabinet","POWER ISSUE",
AK2064="Sharing","POWER ISSUE",
AK2064="Sites strategiques &amp; DataCenter","POWER ISSUE",
AK2064="Exclu","Exclu",
AK2064="SAT","TX ISSUE",
AK2064="SPARE-ISSUE","SPARE-ISSUE",
AK2064="Fiber CAmtel","TX ISSUE",
AK2064="Fiber AOF","TX ISSUE",
AK2064="Projet OCM (HUAWEI)","TRAVAUX-HUAWEI",
AK2064="Projet OCM (NOKIA)","TRAVAUX -NOKIA",
AK2064="ACCESS-ISSUE","ACCESS-ISSUE",
AK2064="Projet OCM (ZTE, NOKIA, autres projets)","TRAVAUX OCM",
AK2064="No root CAuse","No root cause",
AK2064="ODU HS","TX ISSUE",
AK2064="IP &amp; VLAN","TX ISSUE",
AK2064="Warehouse HUAWEI","SPARE-ISSUE",
AK2064="SPARE-HS","SPARE-ISSUE",
AK2064="Power Telco","RAN ISSUE",AK2064="no impacts","no impacts"
),"")</f>
        <v>No root cause</v>
      </c>
      <c r="AK2064" s="81" t="s">
        <v>5620</v>
      </c>
      <c r="AL2064" s="56" t="str" cm="1">
        <f t="array" ref="AL2064">IFERROR(_xlfn.IFS(
AK2064="MPR ISSUE","ACTIVE",
AK2064="BSS Hardware Issue","ACTIVE",
AK2064="Sites strategiques, MLL, Pylone, etc.","PASSIVE",
AK2064="AKTIVCO DEFAUT GE &amp; POWER Cabinet","PASSIVE",
AK2064="AKTIVCO Coupure ENEO &amp; Baisse de tension","PASSIVE",
AK2064="Coupure ENEO &amp; Baisse de tension","PASSIVE",
AK2064="Defaut GE &amp; POWER Cabinet","PASSIVE",
AK2064="Sharing","PASSIVE",
AK2064="Sites strategiques &amp; DataCenter","PASSIVE",
AK2064="Exclu","Exclu",
AK2064="SAT","ACTIVE",
AK2064="SPARE-ISSUE","SPARE-ISSUE",
AK2064="Fiber CAmtel","ACTIVE",
AK2064="Fiber AOF","ACTIVE",
AK2064="Projet OCM (HUAWEI)","PLANNED WORKS",
AK2064="Projet OCM (NOKIA)","PLANNED WORKS",
AK2064="ACCESS-ISSUE","ACCESS-ISSUE",
AK2064="Projet OCM (ZTE, NOKIA, autres projets)","PLANNED WORKS",
AK2064="No root CAuse","No root cause",
AK2064="ODU HS","ACTIVE",
AK2064="IP &amp; VLAN","ACTIVE",
AK2064="Warehouse HUAWEI","SPARE-ISSUE",
AK2064="SPARE-HS","SPARE-ISSUE",
AK2064="Power Telco","ACTIVE", AK2064="no impacts","no impacts"
),"")</f>
        <v>No root cause</v>
      </c>
      <c r="AM2064" s="108" t="s">
        <v>5537</v>
      </c>
      <c r="AN2064" s="117" t="s">
        <v>3362</v>
      </c>
      <c r="AP2064" s="23" t="s">
        <v>5537</v>
      </c>
      <c r="AQ2064" s="23" t="s">
        <v>5537</v>
      </c>
      <c r="AR2064" s="7"/>
      <c r="AS2064" s="6"/>
      <c r="AT2064" s="7"/>
      <c r="AU2064" s="3" t="s">
        <v>5537</v>
      </c>
      <c r="AV2064" s="24" t="s">
        <v>5537</v>
      </c>
      <c r="AW2064" s="24" t="s">
        <v>5537</v>
      </c>
      <c r="AX2064" s="24" t="s">
        <v>5537</v>
      </c>
      <c r="AY2064" s="24" t="s">
        <v>5537</v>
      </c>
      <c r="AZ2064" s="24" t="s">
        <v>5537</v>
      </c>
      <c r="BA2064" s="24" t="s">
        <v>5537</v>
      </c>
      <c r="BB2064" s="24" t="s">
        <v>5537</v>
      </c>
      <c r="BC2064" s="24" t="s">
        <v>5537</v>
      </c>
      <c r="BD2064" s="24" t="s">
        <v>5537</v>
      </c>
      <c r="BE2064" s="24" t="s">
        <v>5537</v>
      </c>
      <c r="BF2064" s="24" t="s">
        <v>5537</v>
      </c>
      <c r="BG2064" s="24" t="s">
        <v>5537</v>
      </c>
      <c r="BH2064" s="24" t="s">
        <v>5537</v>
      </c>
      <c r="BI2064" s="9" t="s">
        <v>5537</v>
      </c>
      <c r="BJ2064" s="14"/>
      <c r="BK2064" s="14" t="s">
        <v>5537</v>
      </c>
      <c r="BL2064" s="14" t="str">
        <f>_xlfn.XLOOKUP(B2064,'[4]cell downs 18042026 17h'!$B:$B,'[4]cell downs 18042026 17h'!$B:$B,"")</f>
        <v/>
      </c>
      <c r="BM2064" s="14" t="str">
        <f>_xlfn.XLOOKUP(B2064,'[5]Cells Huawei 19042026 15h'!$B:$B,'[5]Cells Huawei 19042026 15h'!$B:$B,"")</f>
        <v/>
      </c>
      <c r="BN2064" s="9" t="str">
        <f>_xlfn.XLOOKUP(B2064,'[6]cells down 19042026 9H40'!$B:$B,'[6]cells down 19042026 9H40'!$B:$B,"")</f>
        <v/>
      </c>
      <c r="BO2064" s="9" t="s">
        <v>5537</v>
      </c>
      <c r="BP2064" s="9" t="s">
        <v>12</v>
      </c>
    </row>
    <row r="2065" spans="1:68" s="9" customFormat="1" x14ac:dyDescent="0.35">
      <c r="A2065" s="1" t="s">
        <v>3010</v>
      </c>
      <c r="B2065" s="8" t="s">
        <v>3011</v>
      </c>
      <c r="C2065" s="3" t="str">
        <f>_xlfn.XLOOKUP(B2065,'[1]daily break down'!$D:$D,'[1]daily break down'!$E:$E,"")</f>
        <v>NORD</v>
      </c>
      <c r="D2065" s="1" t="s">
        <v>11</v>
      </c>
      <c r="E2065" s="1" t="s">
        <v>66</v>
      </c>
      <c r="F2065" s="3" t="s">
        <v>23</v>
      </c>
      <c r="G2065" s="1" t="s">
        <v>3010</v>
      </c>
      <c r="H2065" s="39" t="str">
        <f>_xlfn.XLOOKUP(B2065,[2]CALCULATION!$B:$B,[2]CALCULATION!$H:$H,"")</f>
        <v>Huawei</v>
      </c>
      <c r="I2065" s="34">
        <v>0</v>
      </c>
      <c r="J2065" s="34">
        <v>0</v>
      </c>
      <c r="K2065" s="34">
        <v>0</v>
      </c>
      <c r="L2065" s="34">
        <v>0</v>
      </c>
      <c r="M2065" s="34">
        <v>0</v>
      </c>
      <c r="N2065" s="34">
        <v>0</v>
      </c>
      <c r="O2065" s="34">
        <v>0</v>
      </c>
      <c r="P2065" s="34">
        <v>0</v>
      </c>
      <c r="Q2065" s="34">
        <v>0</v>
      </c>
      <c r="R2065" s="34">
        <v>0</v>
      </c>
      <c r="S2065" s="109">
        <v>0</v>
      </c>
      <c r="T2065" s="109">
        <f>_xlfn.XLOOKUP(B2065,'[3]Nur des jours'!$B:$B,'[3]Nur des jours'!$U:$U,"")</f>
        <v>0</v>
      </c>
      <c r="U2065" s="109">
        <v>0</v>
      </c>
      <c r="V2065" s="109">
        <v>0</v>
      </c>
      <c r="W2065" s="109">
        <v>0</v>
      </c>
      <c r="X2065" s="109">
        <v>0</v>
      </c>
      <c r="Y2065" s="109">
        <v>0</v>
      </c>
      <c r="Z2065" s="109">
        <v>0</v>
      </c>
      <c r="AA2065" s="109">
        <v>0</v>
      </c>
      <c r="AB2065" s="109">
        <v>0</v>
      </c>
      <c r="AC2065" s="109">
        <v>0</v>
      </c>
      <c r="AD2065" s="109">
        <v>0</v>
      </c>
      <c r="AE2065" s="109">
        <v>0</v>
      </c>
      <c r="AF2065" s="109">
        <v>0</v>
      </c>
      <c r="AG2065" s="57" t="str">
        <f>_xlfn.XLOOKUP(B2065,[3]CALCULATION!$B:$B,[3]CALCULATION!$M:$M,"")</f>
        <v>Operationnel</v>
      </c>
      <c r="AH2065" s="57"/>
      <c r="AI2065" s="56" t="str" cm="1">
        <f t="array" ref="AI2065">IFERROR(_xlfn.IFS(
AK2065="MPR ISSUE","PDH",
AK2065="BSS Hardware Issue","BSS",
AK2065="Sites strategiques, MLL, Pylone, etc.","ENVTECH",
AK2065="AKTIVCO DEFAUT GE &amp; POWER Cabinet","AKTIVCO",
AK2065="AKTIVCO Coupure ENEO &amp; Baisse de tension","AKTIVCO GRID ONLY",
AK2065="Coupure ENEO &amp; Baisse de tension","IHS GRID ONLY",
AK2065="Defaut GE &amp; POWER Cabinet","IHS",
AK2065="Sharing","Partners",
AK2065="Sites strategiques &amp; DataCenter","SST &amp; DC",
AK2065="Exclu","Exclu",
AK2065="SAT","SAT",
AK2065="SPARE-ISSUE","SPARE-ISSUE",
AK2065="Fiber CAmtel","TRANS_FO_CAMTEL",
AK2065="Fiber AOF","Fiber AOF",
AK2065="Projet OCM (HUAWEI)","TRAVAUX-HUAWEI",
AK2065="Projet OCM (NOKIA)","TRAVAUX-NOKIA",
AK2065="ACCESS-ISSUE","ACCESS-ISSUE",
AK2065="Projet OCM (ZTE, NOKIA, autres projets)","TRAVAUX OCM",
AK2065="No root CAuse","No root cause",
AK2065="ODU HS","PDH",
AK2065="IP &amp; VLAN","PDH",
AK2065="Warehouse HUAWEI","SPARE-ISSUE",
AK2065="SPARE-HS","SPARE-ISSUE",
AK2065="Power Telco","BSS",AK2065="no impacts","no impacts"
),"")</f>
        <v>No root cause</v>
      </c>
      <c r="AJ2065" s="56" t="str" cm="1">
        <f t="array" ref="AJ2065">IFERROR(_xlfn.IFS(
AK2065="MPR ISSUE","TX ISSUE",
AK2065="BSS Hardware Issue","RAN ISSUE",
AK2065="Sites strategiques, MLL, Pylone, etc.","ENVTECH",
AK2065="AKTIVCO DEFAUT GE &amp; POWER Cabinet","POWER ISSUE",
AK2065="AKTIVCO Coupure ENEO &amp; Baisse de tension","POWER ISSUE",
AK2065="Coupure ENEO &amp; Baisse de tension","POWER ISSUE",
AK2065="Defaut GE &amp; POWER Cabinet","POWER ISSUE",
AK2065="Sharing","POWER ISSUE",
AK2065="Sites strategiques &amp; DataCenter","POWER ISSUE",
AK2065="Exclu","Exclu",
AK2065="SAT","TX ISSUE",
AK2065="SPARE-ISSUE","SPARE-ISSUE",
AK2065="Fiber CAmtel","TX ISSUE",
AK2065="Fiber AOF","TX ISSUE",
AK2065="Projet OCM (HUAWEI)","TRAVAUX-HUAWEI",
AK2065="Projet OCM (NOKIA)","TRAVAUX -NOKIA",
AK2065="ACCESS-ISSUE","ACCESS-ISSUE",
AK2065="Projet OCM (ZTE, NOKIA, autres projets)","TRAVAUX OCM",
AK2065="No root CAuse","No root cause",
AK2065="ODU HS","TX ISSUE",
AK2065="IP &amp; VLAN","TX ISSUE",
AK2065="Warehouse HUAWEI","SPARE-ISSUE",
AK2065="SPARE-HS","SPARE-ISSUE",
AK2065="Power Telco","RAN ISSUE",AK2065="no impacts","no impacts"
),"")</f>
        <v>No root cause</v>
      </c>
      <c r="AK2065" s="81" t="s">
        <v>5620</v>
      </c>
      <c r="AL2065" s="56" t="str" cm="1">
        <f t="array" ref="AL2065">IFERROR(_xlfn.IFS(
AK2065="MPR ISSUE","ACTIVE",
AK2065="BSS Hardware Issue","ACTIVE",
AK2065="Sites strategiques, MLL, Pylone, etc.","PASSIVE",
AK2065="AKTIVCO DEFAUT GE &amp; POWER Cabinet","PASSIVE",
AK2065="AKTIVCO Coupure ENEO &amp; Baisse de tension","PASSIVE",
AK2065="Coupure ENEO &amp; Baisse de tension","PASSIVE",
AK2065="Defaut GE &amp; POWER Cabinet","PASSIVE",
AK2065="Sharing","PASSIVE",
AK2065="Sites strategiques &amp; DataCenter","PASSIVE",
AK2065="Exclu","Exclu",
AK2065="SAT","ACTIVE",
AK2065="SPARE-ISSUE","SPARE-ISSUE",
AK2065="Fiber CAmtel","ACTIVE",
AK2065="Fiber AOF","ACTIVE",
AK2065="Projet OCM (HUAWEI)","PLANNED WORKS",
AK2065="Projet OCM (NOKIA)","PLANNED WORKS",
AK2065="ACCESS-ISSUE","ACCESS-ISSUE",
AK2065="Projet OCM (ZTE, NOKIA, autres projets)","PLANNED WORKS",
AK2065="No root CAuse","No root cause",
AK2065="ODU HS","ACTIVE",
AK2065="IP &amp; VLAN","ACTIVE",
AK2065="Warehouse HUAWEI","SPARE-ISSUE",
AK2065="SPARE-HS","SPARE-ISSUE",
AK2065="Power Telco","ACTIVE", AK2065="no impacts","no impacts"
),"")</f>
        <v>No root cause</v>
      </c>
      <c r="AM2065" s="108" t="s">
        <v>5537</v>
      </c>
      <c r="AN2065" s="117" t="s">
        <v>3011</v>
      </c>
      <c r="AP2065" s="23" t="s">
        <v>5537</v>
      </c>
      <c r="AQ2065" s="23" t="s">
        <v>5537</v>
      </c>
      <c r="AR2065" s="7"/>
      <c r="AS2065" s="6"/>
      <c r="AT2065" s="7"/>
      <c r="AU2065" s="3" t="s">
        <v>5537</v>
      </c>
      <c r="AV2065" s="24" t="s">
        <v>5537</v>
      </c>
      <c r="AW2065" s="24" t="s">
        <v>5537</v>
      </c>
      <c r="AX2065" s="24" t="s">
        <v>5537</v>
      </c>
      <c r="AY2065" s="24" t="s">
        <v>5537</v>
      </c>
      <c r="AZ2065" s="24" t="s">
        <v>5537</v>
      </c>
      <c r="BA2065" s="24" t="s">
        <v>5537</v>
      </c>
      <c r="BB2065" s="24" t="s">
        <v>5537</v>
      </c>
      <c r="BC2065" s="24" t="s">
        <v>5537</v>
      </c>
      <c r="BD2065" s="24" t="s">
        <v>5537</v>
      </c>
      <c r="BE2065" s="24" t="s">
        <v>5537</v>
      </c>
      <c r="BF2065" s="24" t="s">
        <v>5537</v>
      </c>
      <c r="BG2065" s="24" t="s">
        <v>5537</v>
      </c>
      <c r="BH2065" s="24" t="s">
        <v>5537</v>
      </c>
      <c r="BI2065" s="9" t="s">
        <v>5537</v>
      </c>
      <c r="BJ2065" s="14"/>
      <c r="BK2065" s="14" t="s">
        <v>5537</v>
      </c>
      <c r="BL2065" s="14" t="str">
        <f>_xlfn.XLOOKUP(B2065,'[4]cell downs 18042026 17h'!$B:$B,'[4]cell downs 18042026 17h'!$B:$B,"")</f>
        <v/>
      </c>
      <c r="BM2065" s="14" t="str">
        <f>_xlfn.XLOOKUP(B2065,'[5]Cells Huawei 19042026 15h'!$B:$B,'[5]Cells Huawei 19042026 15h'!$B:$B,"")</f>
        <v/>
      </c>
      <c r="BN2065" s="9" t="str">
        <f>_xlfn.XLOOKUP(B2065,'[6]cells down 19042026 9H40'!$B:$B,'[6]cells down 19042026 9H40'!$B:$B,"")</f>
        <v/>
      </c>
      <c r="BO2065" s="9" t="s">
        <v>3011</v>
      </c>
      <c r="BP2065" s="9" t="s">
        <v>12</v>
      </c>
    </row>
    <row r="2066" spans="1:68" s="9" customFormat="1" x14ac:dyDescent="0.35">
      <c r="A2066" s="1" t="s">
        <v>5168</v>
      </c>
      <c r="B2066" s="8" t="s">
        <v>5169</v>
      </c>
      <c r="C2066" s="3" t="str">
        <f>_xlfn.XLOOKUP(B2066,'[1]daily break down'!$D:$D,'[1]daily break down'!$E:$E,"")</f>
        <v>OUEST</v>
      </c>
      <c r="D2066" s="1" t="s">
        <v>11</v>
      </c>
      <c r="E2066" s="1" t="s">
        <v>12</v>
      </c>
      <c r="F2066" s="3" t="s">
        <v>102</v>
      </c>
      <c r="G2066" s="1" t="s">
        <v>5168</v>
      </c>
      <c r="H2066" s="39" t="str">
        <f>_xlfn.XLOOKUP(B2066,[2]CALCULATION!$B:$B,[2]CALCULATION!$H:$H,"")</f>
        <v>HUAWEI</v>
      </c>
      <c r="I2066" s="34">
        <v>0</v>
      </c>
      <c r="J2066" s="34">
        <v>0</v>
      </c>
      <c r="K2066" s="34">
        <v>0</v>
      </c>
      <c r="L2066" s="34">
        <v>0</v>
      </c>
      <c r="M2066" s="34">
        <v>0</v>
      </c>
      <c r="N2066" s="34">
        <v>0</v>
      </c>
      <c r="O2066" s="34">
        <v>0</v>
      </c>
      <c r="P2066" s="34">
        <v>0</v>
      </c>
      <c r="Q2066" s="34">
        <v>0</v>
      </c>
      <c r="R2066" s="34">
        <v>0</v>
      </c>
      <c r="S2066" s="109">
        <v>0</v>
      </c>
      <c r="T2066" s="109">
        <f>_xlfn.XLOOKUP(B2066,'[3]Nur des jours'!$B:$B,'[3]Nur des jours'!$U:$U,"")</f>
        <v>0</v>
      </c>
      <c r="U2066" s="109">
        <v>0</v>
      </c>
      <c r="V2066" s="109">
        <v>0</v>
      </c>
      <c r="W2066" s="109">
        <v>0</v>
      </c>
      <c r="X2066" s="109">
        <v>0</v>
      </c>
      <c r="Y2066" s="109">
        <v>0</v>
      </c>
      <c r="Z2066" s="109">
        <v>0</v>
      </c>
      <c r="AA2066" s="109">
        <v>0</v>
      </c>
      <c r="AB2066" s="109">
        <v>0</v>
      </c>
      <c r="AC2066" s="109">
        <v>0</v>
      </c>
      <c r="AD2066" s="109">
        <v>0</v>
      </c>
      <c r="AE2066" s="109">
        <v>0</v>
      </c>
      <c r="AF2066" s="109">
        <v>0</v>
      </c>
      <c r="AG2066" s="57" t="str">
        <f>_xlfn.XLOOKUP(B2066,[3]CALCULATION!$B:$B,[3]CALCULATION!$M:$M,"")</f>
        <v>Operationnel</v>
      </c>
      <c r="AH2066" s="57"/>
      <c r="AI2066" s="56" t="str" cm="1">
        <f t="array" ref="AI2066">IFERROR(_xlfn.IFS(
AK2066="MPR ISSUE","PDH",
AK2066="BSS Hardware Issue","BSS",
AK2066="Sites strategiques, MLL, Pylone, etc.","ENVTECH",
AK2066="AKTIVCO DEFAUT GE &amp; POWER Cabinet","AKTIVCO",
AK2066="AKTIVCO Coupure ENEO &amp; Baisse de tension","AKTIVCO GRID ONLY",
AK2066="Coupure ENEO &amp; Baisse de tension","IHS GRID ONLY",
AK2066="Defaut GE &amp; POWER Cabinet","IHS",
AK2066="Sharing","Partners",
AK2066="Sites strategiques &amp; DataCenter","SST &amp; DC",
AK2066="Exclu","Exclu",
AK2066="SAT","SAT",
AK2066="SPARE-ISSUE","SPARE-ISSUE",
AK2066="Fiber CAmtel","TRANS_FO_CAMTEL",
AK2066="Fiber AOF","Fiber AOF",
AK2066="Projet OCM (HUAWEI)","TRAVAUX-HUAWEI",
AK2066="Projet OCM (NOKIA)","TRAVAUX-NOKIA",
AK2066="ACCESS-ISSUE","ACCESS-ISSUE",
AK2066="Projet OCM (ZTE, NOKIA, autres projets)","TRAVAUX OCM",
AK2066="No root CAuse","No root cause",
AK2066="ODU HS","PDH",
AK2066="IP &amp; VLAN","PDH",
AK2066="Warehouse HUAWEI","SPARE-ISSUE",
AK2066="SPARE-HS","SPARE-ISSUE",
AK2066="Power Telco","BSS",AK2066="no impacts","no impacts"
),"")</f>
        <v>No root cause</v>
      </c>
      <c r="AJ2066" s="56" t="str" cm="1">
        <f t="array" ref="AJ2066">IFERROR(_xlfn.IFS(
AK2066="MPR ISSUE","TX ISSUE",
AK2066="BSS Hardware Issue","RAN ISSUE",
AK2066="Sites strategiques, MLL, Pylone, etc.","ENVTECH",
AK2066="AKTIVCO DEFAUT GE &amp; POWER Cabinet","POWER ISSUE",
AK2066="AKTIVCO Coupure ENEO &amp; Baisse de tension","POWER ISSUE",
AK2066="Coupure ENEO &amp; Baisse de tension","POWER ISSUE",
AK2066="Defaut GE &amp; POWER Cabinet","POWER ISSUE",
AK2066="Sharing","POWER ISSUE",
AK2066="Sites strategiques &amp; DataCenter","POWER ISSUE",
AK2066="Exclu","Exclu",
AK2066="SAT","TX ISSUE",
AK2066="SPARE-ISSUE","SPARE-ISSUE",
AK2066="Fiber CAmtel","TX ISSUE",
AK2066="Fiber AOF","TX ISSUE",
AK2066="Projet OCM (HUAWEI)","TRAVAUX-HUAWEI",
AK2066="Projet OCM (NOKIA)","TRAVAUX -NOKIA",
AK2066="ACCESS-ISSUE","ACCESS-ISSUE",
AK2066="Projet OCM (ZTE, NOKIA, autres projets)","TRAVAUX OCM",
AK2066="No root CAuse","No root cause",
AK2066="ODU HS","TX ISSUE",
AK2066="IP &amp; VLAN","TX ISSUE",
AK2066="Warehouse HUAWEI","SPARE-ISSUE",
AK2066="SPARE-HS","SPARE-ISSUE",
AK2066="Power Telco","RAN ISSUE",AK2066="no impacts","no impacts"
),"")</f>
        <v>No root cause</v>
      </c>
      <c r="AK2066" s="81" t="s">
        <v>5620</v>
      </c>
      <c r="AL2066" s="56" t="str" cm="1">
        <f t="array" ref="AL2066">IFERROR(_xlfn.IFS(
AK2066="MPR ISSUE","ACTIVE",
AK2066="BSS Hardware Issue","ACTIVE",
AK2066="Sites strategiques, MLL, Pylone, etc.","PASSIVE",
AK2066="AKTIVCO DEFAUT GE &amp; POWER Cabinet","PASSIVE",
AK2066="AKTIVCO Coupure ENEO &amp; Baisse de tension","PASSIVE",
AK2066="Coupure ENEO &amp; Baisse de tension","PASSIVE",
AK2066="Defaut GE &amp; POWER Cabinet","PASSIVE",
AK2066="Sharing","PASSIVE",
AK2066="Sites strategiques &amp; DataCenter","PASSIVE",
AK2066="Exclu","Exclu",
AK2066="SAT","ACTIVE",
AK2066="SPARE-ISSUE","SPARE-ISSUE",
AK2066="Fiber CAmtel","ACTIVE",
AK2066="Fiber AOF","ACTIVE",
AK2066="Projet OCM (HUAWEI)","PLANNED WORKS",
AK2066="Projet OCM (NOKIA)","PLANNED WORKS",
AK2066="ACCESS-ISSUE","ACCESS-ISSUE",
AK2066="Projet OCM (ZTE, NOKIA, autres projets)","PLANNED WORKS",
AK2066="No root CAuse","No root cause",
AK2066="ODU HS","ACTIVE",
AK2066="IP &amp; VLAN","ACTIVE",
AK2066="Warehouse HUAWEI","SPARE-ISSUE",
AK2066="SPARE-HS","SPARE-ISSUE",
AK2066="Power Telco","ACTIVE", AK2066="no impacts","no impacts"
),"")</f>
        <v>No root cause</v>
      </c>
      <c r="AM2066" s="108" t="s">
        <v>5537</v>
      </c>
      <c r="AN2066" s="117" t="s">
        <v>5169</v>
      </c>
      <c r="AP2066" s="23" t="s">
        <v>5537</v>
      </c>
      <c r="AQ2066" s="23" t="s">
        <v>5537</v>
      </c>
      <c r="AR2066" s="7"/>
      <c r="AS2066" s="6"/>
      <c r="AT2066" s="7"/>
      <c r="AU2066" s="3" t="s">
        <v>5537</v>
      </c>
      <c r="AV2066" s="24" t="s">
        <v>5537</v>
      </c>
      <c r="AW2066" s="24" t="s">
        <v>5537</v>
      </c>
      <c r="AX2066" s="24" t="s">
        <v>5537</v>
      </c>
      <c r="AY2066" s="24" t="s">
        <v>5537</v>
      </c>
      <c r="AZ2066" s="24" t="s">
        <v>5537</v>
      </c>
      <c r="BA2066" s="24" t="s">
        <v>5537</v>
      </c>
      <c r="BB2066" s="24" t="s">
        <v>5537</v>
      </c>
      <c r="BC2066" s="24" t="s">
        <v>5537</v>
      </c>
      <c r="BD2066" s="24" t="s">
        <v>5537</v>
      </c>
      <c r="BE2066" s="24" t="s">
        <v>5537</v>
      </c>
      <c r="BF2066" s="24" t="s">
        <v>5537</v>
      </c>
      <c r="BG2066" s="24" t="s">
        <v>5537</v>
      </c>
      <c r="BH2066" s="24" t="s">
        <v>5537</v>
      </c>
      <c r="BI2066" s="9" t="s">
        <v>5537</v>
      </c>
      <c r="BJ2066" s="14"/>
      <c r="BK2066" s="14" t="s">
        <v>5537</v>
      </c>
      <c r="BL2066" s="14" t="str">
        <f>_xlfn.XLOOKUP(B2066,'[4]cell downs 18042026 17h'!$B:$B,'[4]cell downs 18042026 17h'!$B:$B,"")</f>
        <v/>
      </c>
      <c r="BM2066" s="14" t="str">
        <f>_xlfn.XLOOKUP(B2066,'[5]Cells Huawei 19042026 15h'!$B:$B,'[5]Cells Huawei 19042026 15h'!$B:$B,"")</f>
        <v/>
      </c>
      <c r="BN2066" s="9" t="str">
        <f>_xlfn.XLOOKUP(B2066,'[6]cells down 19042026 9H40'!$B:$B,'[6]cells down 19042026 9H40'!$B:$B,"")</f>
        <v/>
      </c>
      <c r="BO2066" s="9" t="s">
        <v>5169</v>
      </c>
      <c r="BP2066" s="9" t="s">
        <v>12</v>
      </c>
    </row>
    <row r="2067" spans="1:68" s="9" customFormat="1" x14ac:dyDescent="0.35">
      <c r="A2067" s="2" t="s">
        <v>4062</v>
      </c>
      <c r="B2067" s="8" t="s">
        <v>4063</v>
      </c>
      <c r="C2067" s="3" t="str">
        <f>_xlfn.XLOOKUP(B2067,'[1]daily break down'!$D:$D,'[1]daily break down'!$E:$E,"")</f>
        <v>Bafoussam</v>
      </c>
      <c r="D2067" s="1" t="s">
        <v>21</v>
      </c>
      <c r="E2067" s="1" t="s">
        <v>36</v>
      </c>
      <c r="F2067" s="3" t="s">
        <v>102</v>
      </c>
      <c r="G2067" s="1" t="s">
        <v>299</v>
      </c>
      <c r="H2067" s="39" t="str">
        <f>_xlfn.XLOOKUP(B2067,[2]CALCULATION!$B:$B,[2]CALCULATION!$H:$H,"")</f>
        <v>HUAWEI</v>
      </c>
      <c r="I2067" s="34">
        <v>0</v>
      </c>
      <c r="J2067" s="34">
        <v>0</v>
      </c>
      <c r="K2067" s="34">
        <v>0</v>
      </c>
      <c r="L2067" s="34">
        <v>0</v>
      </c>
      <c r="M2067" s="34">
        <v>0</v>
      </c>
      <c r="N2067" s="34">
        <v>0</v>
      </c>
      <c r="O2067" s="34">
        <v>0</v>
      </c>
      <c r="P2067" s="34">
        <v>0</v>
      </c>
      <c r="Q2067" s="34">
        <v>0</v>
      </c>
      <c r="R2067" s="34">
        <v>0</v>
      </c>
      <c r="S2067" s="109">
        <v>0</v>
      </c>
      <c r="T2067" s="109">
        <f>_xlfn.XLOOKUP(B2067,'[3]Nur des jours'!$B:$B,'[3]Nur des jours'!$U:$U,"")</f>
        <v>0</v>
      </c>
      <c r="U2067" s="109">
        <v>0</v>
      </c>
      <c r="V2067" s="109">
        <v>0</v>
      </c>
      <c r="W2067" s="109">
        <v>0</v>
      </c>
      <c r="X2067" s="109">
        <v>0</v>
      </c>
      <c r="Y2067" s="109">
        <v>0</v>
      </c>
      <c r="Z2067" s="109">
        <v>0</v>
      </c>
      <c r="AA2067" s="109">
        <v>0</v>
      </c>
      <c r="AB2067" s="109">
        <v>0</v>
      </c>
      <c r="AC2067" s="109">
        <v>0</v>
      </c>
      <c r="AD2067" s="109">
        <v>0</v>
      </c>
      <c r="AE2067" s="109">
        <v>0</v>
      </c>
      <c r="AF2067" s="109">
        <v>0</v>
      </c>
      <c r="AG2067" s="57" t="str">
        <f>_xlfn.XLOOKUP(B2067,[3]CALCULATION!$B:$B,[3]CALCULATION!$M:$M,"")</f>
        <v>Operationnel</v>
      </c>
      <c r="AH2067" s="57"/>
      <c r="AI2067" s="56" t="str" cm="1">
        <f t="array" ref="AI2067">IFERROR(_xlfn.IFS(
AK2067="MPR ISSUE","PDH",
AK2067="BSS Hardware Issue","BSS",
AK2067="Sites strategiques, MLL, Pylone, etc.","ENVTECH",
AK2067="AKTIVCO DEFAUT GE &amp; POWER Cabinet","AKTIVCO",
AK2067="AKTIVCO Coupure ENEO &amp; Baisse de tension","AKTIVCO GRID ONLY",
AK2067="Coupure ENEO &amp; Baisse de tension","IHS GRID ONLY",
AK2067="Defaut GE &amp; POWER Cabinet","IHS",
AK2067="Sharing","Partners",
AK2067="Sites strategiques &amp; DataCenter","SST &amp; DC",
AK2067="Exclu","Exclu",
AK2067="SAT","SAT",
AK2067="SPARE-ISSUE","SPARE-ISSUE",
AK2067="Fiber CAmtel","TRANS_FO_CAMTEL",
AK2067="Fiber AOF","Fiber AOF",
AK2067="Projet OCM (HUAWEI)","TRAVAUX-HUAWEI",
AK2067="Projet OCM (NOKIA)","TRAVAUX-NOKIA",
AK2067="ACCESS-ISSUE","ACCESS-ISSUE",
AK2067="Projet OCM (ZTE, NOKIA, autres projets)","TRAVAUX OCM",
AK2067="No root CAuse","No root cause",
AK2067="ODU HS","PDH",
AK2067="IP &amp; VLAN","PDH",
AK2067="Warehouse HUAWEI","SPARE-ISSUE",
AK2067="SPARE-HS","SPARE-ISSUE",
AK2067="Power Telco","BSS",AK2067="no impacts","no impacts"
),"")</f>
        <v>No root cause</v>
      </c>
      <c r="AJ2067" s="56" t="str" cm="1">
        <f t="array" ref="AJ2067">IFERROR(_xlfn.IFS(
AK2067="MPR ISSUE","TX ISSUE",
AK2067="BSS Hardware Issue","RAN ISSUE",
AK2067="Sites strategiques, MLL, Pylone, etc.","ENVTECH",
AK2067="AKTIVCO DEFAUT GE &amp; POWER Cabinet","POWER ISSUE",
AK2067="AKTIVCO Coupure ENEO &amp; Baisse de tension","POWER ISSUE",
AK2067="Coupure ENEO &amp; Baisse de tension","POWER ISSUE",
AK2067="Defaut GE &amp; POWER Cabinet","POWER ISSUE",
AK2067="Sharing","POWER ISSUE",
AK2067="Sites strategiques &amp; DataCenter","POWER ISSUE",
AK2067="Exclu","Exclu",
AK2067="SAT","TX ISSUE",
AK2067="SPARE-ISSUE","SPARE-ISSUE",
AK2067="Fiber CAmtel","TX ISSUE",
AK2067="Fiber AOF","TX ISSUE",
AK2067="Projet OCM (HUAWEI)","TRAVAUX-HUAWEI",
AK2067="Projet OCM (NOKIA)","TRAVAUX -NOKIA",
AK2067="ACCESS-ISSUE","ACCESS-ISSUE",
AK2067="Projet OCM (ZTE, NOKIA, autres projets)","TRAVAUX OCM",
AK2067="No root CAuse","No root cause",
AK2067="ODU HS","TX ISSUE",
AK2067="IP &amp; VLAN","TX ISSUE",
AK2067="Warehouse HUAWEI","SPARE-ISSUE",
AK2067="SPARE-HS","SPARE-ISSUE",
AK2067="Power Telco","RAN ISSUE",AK2067="no impacts","no impacts"
),"")</f>
        <v>No root cause</v>
      </c>
      <c r="AK2067" s="81" t="s">
        <v>5620</v>
      </c>
      <c r="AL2067" s="56" t="str" cm="1">
        <f t="array" ref="AL2067">IFERROR(_xlfn.IFS(
AK2067="MPR ISSUE","ACTIVE",
AK2067="BSS Hardware Issue","ACTIVE",
AK2067="Sites strategiques, MLL, Pylone, etc.","PASSIVE",
AK2067="AKTIVCO DEFAUT GE &amp; POWER Cabinet","PASSIVE",
AK2067="AKTIVCO Coupure ENEO &amp; Baisse de tension","PASSIVE",
AK2067="Coupure ENEO &amp; Baisse de tension","PASSIVE",
AK2067="Defaut GE &amp; POWER Cabinet","PASSIVE",
AK2067="Sharing","PASSIVE",
AK2067="Sites strategiques &amp; DataCenter","PASSIVE",
AK2067="Exclu","Exclu",
AK2067="SAT","ACTIVE",
AK2067="SPARE-ISSUE","SPARE-ISSUE",
AK2067="Fiber CAmtel","ACTIVE",
AK2067="Fiber AOF","ACTIVE",
AK2067="Projet OCM (HUAWEI)","PLANNED WORKS",
AK2067="Projet OCM (NOKIA)","PLANNED WORKS",
AK2067="ACCESS-ISSUE","ACCESS-ISSUE",
AK2067="Projet OCM (ZTE, NOKIA, autres projets)","PLANNED WORKS",
AK2067="No root CAuse","No root cause",
AK2067="ODU HS","ACTIVE",
AK2067="IP &amp; VLAN","ACTIVE",
AK2067="Warehouse HUAWEI","SPARE-ISSUE",
AK2067="SPARE-HS","SPARE-ISSUE",
AK2067="Power Telco","ACTIVE", AK2067="no impacts","no impacts"
),"")</f>
        <v>No root cause</v>
      </c>
      <c r="AM2067" s="108" t="s">
        <v>5537</v>
      </c>
      <c r="AN2067" s="117" t="s">
        <v>4063</v>
      </c>
      <c r="AP2067" s="23" t="s">
        <v>5537</v>
      </c>
      <c r="AQ2067" s="23" t="s">
        <v>5537</v>
      </c>
      <c r="AR2067" s="7"/>
      <c r="AS2067" s="6"/>
      <c r="AT2067" s="7"/>
      <c r="AU2067" s="3" t="s">
        <v>5537</v>
      </c>
      <c r="AV2067" s="24" t="s">
        <v>5537</v>
      </c>
      <c r="AW2067" s="24" t="s">
        <v>5537</v>
      </c>
      <c r="AX2067" s="24" t="s">
        <v>5537</v>
      </c>
      <c r="AY2067" s="24" t="s">
        <v>5537</v>
      </c>
      <c r="AZ2067" s="24" t="s">
        <v>5537</v>
      </c>
      <c r="BA2067" s="24" t="s">
        <v>5537</v>
      </c>
      <c r="BB2067" s="24" t="s">
        <v>5537</v>
      </c>
      <c r="BC2067" s="24" t="s">
        <v>5537</v>
      </c>
      <c r="BD2067" s="24" t="s">
        <v>5537</v>
      </c>
      <c r="BE2067" s="24" t="s">
        <v>5537</v>
      </c>
      <c r="BF2067" s="24" t="s">
        <v>5537</v>
      </c>
      <c r="BG2067" s="24" t="s">
        <v>5537</v>
      </c>
      <c r="BH2067" s="24" t="s">
        <v>5537</v>
      </c>
      <c r="BI2067" s="9" t="s">
        <v>5537</v>
      </c>
      <c r="BJ2067" s="14"/>
      <c r="BK2067" s="14" t="s">
        <v>5537</v>
      </c>
      <c r="BL2067" s="14" t="str">
        <f>_xlfn.XLOOKUP(B2067,'[4]cell downs 18042026 17h'!$B:$B,'[4]cell downs 18042026 17h'!$B:$B,"")</f>
        <v/>
      </c>
      <c r="BM2067" s="14" t="str">
        <f>_xlfn.XLOOKUP(B2067,'[5]Cells Huawei 19042026 15h'!$B:$B,'[5]Cells Huawei 19042026 15h'!$B:$B,"")</f>
        <v/>
      </c>
      <c r="BN2067" s="9" t="str">
        <f>_xlfn.XLOOKUP(B2067,'[6]cells down 19042026 9H40'!$B:$B,'[6]cells down 19042026 9H40'!$B:$B,"")</f>
        <v/>
      </c>
      <c r="BO2067" s="9" t="s">
        <v>5537</v>
      </c>
      <c r="BP2067" s="9" t="s">
        <v>12</v>
      </c>
    </row>
    <row r="2068" spans="1:68" s="9" customFormat="1" x14ac:dyDescent="0.35">
      <c r="A2068" s="1" t="s">
        <v>1833</v>
      </c>
      <c r="B2068" s="8" t="s">
        <v>1834</v>
      </c>
      <c r="C2068" s="3" t="str">
        <f>_xlfn.XLOOKUP(B2068,'[1]daily break down'!$D:$D,'[1]daily break down'!$E:$E,"")</f>
        <v>Bafoussam</v>
      </c>
      <c r="D2068" s="1" t="s">
        <v>1022</v>
      </c>
      <c r="E2068" s="1"/>
      <c r="F2068" s="3" t="s">
        <v>102</v>
      </c>
      <c r="G2068" s="1" t="s">
        <v>299</v>
      </c>
      <c r="H2068" s="39" t="str">
        <f>_xlfn.XLOOKUP(B2068,[2]CALCULATION!$B:$B,[2]CALCULATION!$H:$H,"")</f>
        <v>Huawei</v>
      </c>
      <c r="I2068" s="34">
        <v>0</v>
      </c>
      <c r="J2068" s="34">
        <v>0</v>
      </c>
      <c r="K2068" s="34">
        <v>0</v>
      </c>
      <c r="L2068" s="34">
        <v>0</v>
      </c>
      <c r="M2068" s="34">
        <v>0</v>
      </c>
      <c r="N2068" s="34">
        <v>0</v>
      </c>
      <c r="O2068" s="34">
        <v>0</v>
      </c>
      <c r="P2068" s="34">
        <v>0</v>
      </c>
      <c r="Q2068" s="34">
        <v>0</v>
      </c>
      <c r="R2068" s="34">
        <v>0</v>
      </c>
      <c r="S2068" s="109">
        <v>0</v>
      </c>
      <c r="T2068" s="109">
        <f>_xlfn.XLOOKUP(B2068,'[3]Nur des jours'!$B:$B,'[3]Nur des jours'!$U:$U,"")</f>
        <v>0</v>
      </c>
      <c r="U2068" s="109">
        <v>0</v>
      </c>
      <c r="V2068" s="109">
        <v>0</v>
      </c>
      <c r="W2068" s="109">
        <v>0</v>
      </c>
      <c r="X2068" s="109">
        <v>0</v>
      </c>
      <c r="Y2068" s="109">
        <v>0</v>
      </c>
      <c r="Z2068" s="109">
        <v>0</v>
      </c>
      <c r="AA2068" s="109">
        <v>0</v>
      </c>
      <c r="AB2068" s="109">
        <v>0</v>
      </c>
      <c r="AC2068" s="109">
        <v>0</v>
      </c>
      <c r="AD2068" s="109">
        <v>0</v>
      </c>
      <c r="AE2068" s="109">
        <v>0</v>
      </c>
      <c r="AF2068" s="109">
        <v>0</v>
      </c>
      <c r="AG2068" s="57" t="str">
        <f>_xlfn.XLOOKUP(B2068,[3]CALCULATION!$B:$B,[3]CALCULATION!$M:$M,"")</f>
        <v>Operationnel</v>
      </c>
      <c r="AH2068" s="57"/>
      <c r="AI2068" s="56" t="str" cm="1">
        <f t="array" ref="AI2068">IFERROR(_xlfn.IFS(
AK2068="MPR ISSUE","PDH",
AK2068="BSS Hardware Issue","BSS",
AK2068="Sites strategiques, MLL, Pylone, etc.","ENVTECH",
AK2068="AKTIVCO DEFAUT GE &amp; POWER Cabinet","AKTIVCO",
AK2068="AKTIVCO Coupure ENEO &amp; Baisse de tension","AKTIVCO GRID ONLY",
AK2068="Coupure ENEO &amp; Baisse de tension","IHS GRID ONLY",
AK2068="Defaut GE &amp; POWER Cabinet","IHS",
AK2068="Sharing","Partners",
AK2068="Sites strategiques &amp; DataCenter","SST &amp; DC",
AK2068="Exclu","Exclu",
AK2068="SAT","SAT",
AK2068="SPARE-ISSUE","SPARE-ISSUE",
AK2068="Fiber CAmtel","TRANS_FO_CAMTEL",
AK2068="Fiber AOF","Fiber AOF",
AK2068="Projet OCM (HUAWEI)","TRAVAUX-HUAWEI",
AK2068="Projet OCM (NOKIA)","TRAVAUX-NOKIA",
AK2068="ACCESS-ISSUE","ACCESS-ISSUE",
AK2068="Projet OCM (ZTE, NOKIA, autres projets)","TRAVAUX OCM",
AK2068="No root CAuse","No root cause",
AK2068="ODU HS","PDH",
AK2068="IP &amp; VLAN","PDH",
AK2068="Warehouse HUAWEI","SPARE-ISSUE",
AK2068="SPARE-HS","SPARE-ISSUE",
AK2068="Power Telco","BSS",AK2068="no impacts","no impacts"
),"")</f>
        <v>No root cause</v>
      </c>
      <c r="AJ2068" s="56" t="str" cm="1">
        <f t="array" ref="AJ2068">IFERROR(_xlfn.IFS(
AK2068="MPR ISSUE","TX ISSUE",
AK2068="BSS Hardware Issue","RAN ISSUE",
AK2068="Sites strategiques, MLL, Pylone, etc.","ENVTECH",
AK2068="AKTIVCO DEFAUT GE &amp; POWER Cabinet","POWER ISSUE",
AK2068="AKTIVCO Coupure ENEO &amp; Baisse de tension","POWER ISSUE",
AK2068="Coupure ENEO &amp; Baisse de tension","POWER ISSUE",
AK2068="Defaut GE &amp; POWER Cabinet","POWER ISSUE",
AK2068="Sharing","POWER ISSUE",
AK2068="Sites strategiques &amp; DataCenter","POWER ISSUE",
AK2068="Exclu","Exclu",
AK2068="SAT","TX ISSUE",
AK2068="SPARE-ISSUE","SPARE-ISSUE",
AK2068="Fiber CAmtel","TX ISSUE",
AK2068="Fiber AOF","TX ISSUE",
AK2068="Projet OCM (HUAWEI)","TRAVAUX-HUAWEI",
AK2068="Projet OCM (NOKIA)","TRAVAUX -NOKIA",
AK2068="ACCESS-ISSUE","ACCESS-ISSUE",
AK2068="Projet OCM (ZTE, NOKIA, autres projets)","TRAVAUX OCM",
AK2068="No root CAuse","No root cause",
AK2068="ODU HS","TX ISSUE",
AK2068="IP &amp; VLAN","TX ISSUE",
AK2068="Warehouse HUAWEI","SPARE-ISSUE",
AK2068="SPARE-HS","SPARE-ISSUE",
AK2068="Power Telco","RAN ISSUE",AK2068="no impacts","no impacts"
),"")</f>
        <v>No root cause</v>
      </c>
      <c r="AK2068" s="81" t="s">
        <v>5620</v>
      </c>
      <c r="AL2068" s="56" t="str" cm="1">
        <f t="array" ref="AL2068">IFERROR(_xlfn.IFS(
AK2068="MPR ISSUE","ACTIVE",
AK2068="BSS Hardware Issue","ACTIVE",
AK2068="Sites strategiques, MLL, Pylone, etc.","PASSIVE",
AK2068="AKTIVCO DEFAUT GE &amp; POWER Cabinet","PASSIVE",
AK2068="AKTIVCO Coupure ENEO &amp; Baisse de tension","PASSIVE",
AK2068="Coupure ENEO &amp; Baisse de tension","PASSIVE",
AK2068="Defaut GE &amp; POWER Cabinet","PASSIVE",
AK2068="Sharing","PASSIVE",
AK2068="Sites strategiques &amp; DataCenter","PASSIVE",
AK2068="Exclu","Exclu",
AK2068="SAT","ACTIVE",
AK2068="SPARE-ISSUE","SPARE-ISSUE",
AK2068="Fiber CAmtel","ACTIVE",
AK2068="Fiber AOF","ACTIVE",
AK2068="Projet OCM (HUAWEI)","PLANNED WORKS",
AK2068="Projet OCM (NOKIA)","PLANNED WORKS",
AK2068="ACCESS-ISSUE","ACCESS-ISSUE",
AK2068="Projet OCM (ZTE, NOKIA, autres projets)","PLANNED WORKS",
AK2068="No root CAuse","No root cause",
AK2068="ODU HS","ACTIVE",
AK2068="IP &amp; VLAN","ACTIVE",
AK2068="Warehouse HUAWEI","SPARE-ISSUE",
AK2068="SPARE-HS","SPARE-ISSUE",
AK2068="Power Telco","ACTIVE", AK2068="no impacts","no impacts"
),"")</f>
        <v>No root cause</v>
      </c>
      <c r="AM2068" s="108" t="s">
        <v>5537</v>
      </c>
      <c r="AN2068" s="117" t="s">
        <v>1834</v>
      </c>
      <c r="AP2068" s="23" t="s">
        <v>5537</v>
      </c>
      <c r="AQ2068" s="23" t="s">
        <v>5537</v>
      </c>
      <c r="AR2068" s="7"/>
      <c r="AS2068" s="6"/>
      <c r="AT2068" s="7"/>
      <c r="AU2068" s="3" t="s">
        <v>5537</v>
      </c>
      <c r="AV2068" s="24" t="s">
        <v>5537</v>
      </c>
      <c r="AW2068" s="24" t="s">
        <v>5537</v>
      </c>
      <c r="AX2068" s="24" t="s">
        <v>5537</v>
      </c>
      <c r="AY2068" s="24" t="s">
        <v>5537</v>
      </c>
      <c r="AZ2068" s="24" t="s">
        <v>5537</v>
      </c>
      <c r="BA2068" s="24" t="s">
        <v>5537</v>
      </c>
      <c r="BB2068" s="24" t="s">
        <v>5537</v>
      </c>
      <c r="BC2068" s="24" t="s">
        <v>5537</v>
      </c>
      <c r="BD2068" s="24" t="s">
        <v>5537</v>
      </c>
      <c r="BE2068" s="24" t="s">
        <v>5537</v>
      </c>
      <c r="BF2068" s="24" t="s">
        <v>5537</v>
      </c>
      <c r="BG2068" s="24" t="s">
        <v>5537</v>
      </c>
      <c r="BH2068" s="24" t="s">
        <v>5537</v>
      </c>
      <c r="BI2068" s="9" t="s">
        <v>5537</v>
      </c>
      <c r="BJ2068" s="14"/>
      <c r="BK2068" s="14" t="s">
        <v>5537</v>
      </c>
      <c r="BL2068" s="14" t="str">
        <f>_xlfn.XLOOKUP(B2068,'[4]cell downs 18042026 17h'!$B:$B,'[4]cell downs 18042026 17h'!$B:$B,"")</f>
        <v/>
      </c>
      <c r="BM2068" s="14" t="str">
        <f>_xlfn.XLOOKUP(B2068,'[5]Cells Huawei 19042026 15h'!$B:$B,'[5]Cells Huawei 19042026 15h'!$B:$B,"")</f>
        <v/>
      </c>
      <c r="BN2068" s="9" t="str">
        <f>_xlfn.XLOOKUP(B2068,'[6]cells down 19042026 9H40'!$B:$B,'[6]cells down 19042026 9H40'!$B:$B,"")</f>
        <v/>
      </c>
      <c r="BO2068" s="9" t="s">
        <v>5537</v>
      </c>
      <c r="BP2068" s="9" t="s">
        <v>12</v>
      </c>
    </row>
    <row r="2069" spans="1:68" s="9" customFormat="1" x14ac:dyDescent="0.35">
      <c r="A2069" s="1" t="s">
        <v>4608</v>
      </c>
      <c r="B2069" s="8" t="s">
        <v>4609</v>
      </c>
      <c r="C2069" s="3" t="str">
        <f>_xlfn.XLOOKUP(B2069,'[1]daily break down'!$D:$D,'[1]daily break down'!$E:$E,"")</f>
        <v>NGAOUNDERE</v>
      </c>
      <c r="D2069" s="1" t="s">
        <v>11</v>
      </c>
      <c r="E2069" s="1" t="s">
        <v>12</v>
      </c>
      <c r="F2069" s="3" t="s">
        <v>90</v>
      </c>
      <c r="G2069" s="1" t="s">
        <v>2909</v>
      </c>
      <c r="H2069" s="39" t="str">
        <f>_xlfn.XLOOKUP(B2069,[2]CALCULATION!$B:$B,[2]CALCULATION!$H:$H,"")</f>
        <v>Huawei</v>
      </c>
      <c r="I2069" s="34">
        <v>0</v>
      </c>
      <c r="J2069" s="34">
        <v>0</v>
      </c>
      <c r="K2069" s="34">
        <v>0</v>
      </c>
      <c r="L2069" s="34">
        <v>0</v>
      </c>
      <c r="M2069" s="34">
        <v>0</v>
      </c>
      <c r="N2069" s="34">
        <v>0</v>
      </c>
      <c r="O2069" s="34">
        <v>0</v>
      </c>
      <c r="P2069" s="34">
        <v>0</v>
      </c>
      <c r="Q2069" s="34">
        <v>0</v>
      </c>
      <c r="R2069" s="34">
        <v>0</v>
      </c>
      <c r="S2069" s="109">
        <v>0</v>
      </c>
      <c r="T2069" s="109">
        <f>_xlfn.XLOOKUP(B2069,'[3]Nur des jours'!$B:$B,'[3]Nur des jours'!$U:$U,"")</f>
        <v>0</v>
      </c>
      <c r="U2069" s="109">
        <v>0</v>
      </c>
      <c r="V2069" s="109">
        <v>0</v>
      </c>
      <c r="W2069" s="109">
        <v>0</v>
      </c>
      <c r="X2069" s="109">
        <v>0</v>
      </c>
      <c r="Y2069" s="109">
        <v>0</v>
      </c>
      <c r="Z2069" s="109">
        <v>0</v>
      </c>
      <c r="AA2069" s="109">
        <v>0</v>
      </c>
      <c r="AB2069" s="109">
        <v>0</v>
      </c>
      <c r="AC2069" s="109">
        <v>0</v>
      </c>
      <c r="AD2069" s="109">
        <v>0</v>
      </c>
      <c r="AE2069" s="109">
        <v>0</v>
      </c>
      <c r="AF2069" s="109">
        <v>0</v>
      </c>
      <c r="AG2069" s="57" t="str">
        <f>_xlfn.XLOOKUP(B2069,[3]CALCULATION!$B:$B,[3]CALCULATION!$M:$M,"")</f>
        <v>Operationnel</v>
      </c>
      <c r="AH2069" s="57"/>
      <c r="AI2069" s="56" t="str" cm="1">
        <f t="array" ref="AI2069">IFERROR(_xlfn.IFS(
AK2069="MPR ISSUE","PDH",
AK2069="BSS Hardware Issue","BSS",
AK2069="Sites strategiques, MLL, Pylone, etc.","ENVTECH",
AK2069="AKTIVCO DEFAUT GE &amp; POWER Cabinet","AKTIVCO",
AK2069="AKTIVCO Coupure ENEO &amp; Baisse de tension","AKTIVCO GRID ONLY",
AK2069="Coupure ENEO &amp; Baisse de tension","IHS GRID ONLY",
AK2069="Defaut GE &amp; POWER Cabinet","IHS",
AK2069="Sharing","Partners",
AK2069="Sites strategiques &amp; DataCenter","SST &amp; DC",
AK2069="Exclu","Exclu",
AK2069="SAT","SAT",
AK2069="SPARE-ISSUE","SPARE-ISSUE",
AK2069="Fiber CAmtel","TRANS_FO_CAMTEL",
AK2069="Fiber AOF","Fiber AOF",
AK2069="Projet OCM (HUAWEI)","TRAVAUX-HUAWEI",
AK2069="Projet OCM (NOKIA)","TRAVAUX-NOKIA",
AK2069="ACCESS-ISSUE","ACCESS-ISSUE",
AK2069="Projet OCM (ZTE, NOKIA, autres projets)","TRAVAUX OCM",
AK2069="No root CAuse","No root cause",
AK2069="ODU HS","PDH",
AK2069="IP &amp; VLAN","PDH",
AK2069="Warehouse HUAWEI","SPARE-ISSUE",
AK2069="SPARE-HS","SPARE-ISSUE",
AK2069="Power Telco","BSS",AK2069="no impacts","no impacts"
),"")</f>
        <v>No root cause</v>
      </c>
      <c r="AJ2069" s="56" t="str" cm="1">
        <f t="array" ref="AJ2069">IFERROR(_xlfn.IFS(
AK2069="MPR ISSUE","TX ISSUE",
AK2069="BSS Hardware Issue","RAN ISSUE",
AK2069="Sites strategiques, MLL, Pylone, etc.","ENVTECH",
AK2069="AKTIVCO DEFAUT GE &amp; POWER Cabinet","POWER ISSUE",
AK2069="AKTIVCO Coupure ENEO &amp; Baisse de tension","POWER ISSUE",
AK2069="Coupure ENEO &amp; Baisse de tension","POWER ISSUE",
AK2069="Defaut GE &amp; POWER Cabinet","POWER ISSUE",
AK2069="Sharing","POWER ISSUE",
AK2069="Sites strategiques &amp; DataCenter","POWER ISSUE",
AK2069="Exclu","Exclu",
AK2069="SAT","TX ISSUE",
AK2069="SPARE-ISSUE","SPARE-ISSUE",
AK2069="Fiber CAmtel","TX ISSUE",
AK2069="Fiber AOF","TX ISSUE",
AK2069="Projet OCM (HUAWEI)","TRAVAUX-HUAWEI",
AK2069="Projet OCM (NOKIA)","TRAVAUX -NOKIA",
AK2069="ACCESS-ISSUE","ACCESS-ISSUE",
AK2069="Projet OCM (ZTE, NOKIA, autres projets)","TRAVAUX OCM",
AK2069="No root CAuse","No root cause",
AK2069="ODU HS","TX ISSUE",
AK2069="IP &amp; VLAN","TX ISSUE",
AK2069="Warehouse HUAWEI","SPARE-ISSUE",
AK2069="SPARE-HS","SPARE-ISSUE",
AK2069="Power Telco","RAN ISSUE",AK2069="no impacts","no impacts"
),"")</f>
        <v>No root cause</v>
      </c>
      <c r="AK2069" s="81" t="s">
        <v>5620</v>
      </c>
      <c r="AL2069" s="56" t="str" cm="1">
        <f t="array" ref="AL2069">IFERROR(_xlfn.IFS(
AK2069="MPR ISSUE","ACTIVE",
AK2069="BSS Hardware Issue","ACTIVE",
AK2069="Sites strategiques, MLL, Pylone, etc.","PASSIVE",
AK2069="AKTIVCO DEFAUT GE &amp; POWER Cabinet","PASSIVE",
AK2069="AKTIVCO Coupure ENEO &amp; Baisse de tension","PASSIVE",
AK2069="Coupure ENEO &amp; Baisse de tension","PASSIVE",
AK2069="Defaut GE &amp; POWER Cabinet","PASSIVE",
AK2069="Sharing","PASSIVE",
AK2069="Sites strategiques &amp; DataCenter","PASSIVE",
AK2069="Exclu","Exclu",
AK2069="SAT","ACTIVE",
AK2069="SPARE-ISSUE","SPARE-ISSUE",
AK2069="Fiber CAmtel","ACTIVE",
AK2069="Fiber AOF","ACTIVE",
AK2069="Projet OCM (HUAWEI)","PLANNED WORKS",
AK2069="Projet OCM (NOKIA)","PLANNED WORKS",
AK2069="ACCESS-ISSUE","ACCESS-ISSUE",
AK2069="Projet OCM (ZTE, NOKIA, autres projets)","PLANNED WORKS",
AK2069="No root CAuse","No root cause",
AK2069="ODU HS","ACTIVE",
AK2069="IP &amp; VLAN","ACTIVE",
AK2069="Warehouse HUAWEI","SPARE-ISSUE",
AK2069="SPARE-HS","SPARE-ISSUE",
AK2069="Power Telco","ACTIVE", AK2069="no impacts","no impacts"
),"")</f>
        <v>No root cause</v>
      </c>
      <c r="AM2069" s="108" t="s">
        <v>5537</v>
      </c>
      <c r="AN2069" s="117" t="s">
        <v>4609</v>
      </c>
      <c r="AP2069" s="23" t="s">
        <v>5537</v>
      </c>
      <c r="AQ2069" s="23" t="s">
        <v>5537</v>
      </c>
      <c r="AR2069" s="7"/>
      <c r="AS2069" s="6"/>
      <c r="AT2069" s="7"/>
      <c r="AU2069" s="3" t="s">
        <v>5537</v>
      </c>
      <c r="AV2069" s="24" t="s">
        <v>5537</v>
      </c>
      <c r="AW2069" s="24" t="s">
        <v>5537</v>
      </c>
      <c r="AX2069" s="24" t="s">
        <v>5537</v>
      </c>
      <c r="AY2069" s="24" t="s">
        <v>5537</v>
      </c>
      <c r="AZ2069" s="24" t="s">
        <v>5537</v>
      </c>
      <c r="BA2069" s="24" t="s">
        <v>5537</v>
      </c>
      <c r="BB2069" s="24" t="s">
        <v>5537</v>
      </c>
      <c r="BC2069" s="24" t="s">
        <v>5537</v>
      </c>
      <c r="BD2069" s="24" t="s">
        <v>5537</v>
      </c>
      <c r="BE2069" s="24" t="s">
        <v>5537</v>
      </c>
      <c r="BF2069" s="24" t="s">
        <v>5537</v>
      </c>
      <c r="BG2069" s="24" t="s">
        <v>5537</v>
      </c>
      <c r="BH2069" s="24" t="s">
        <v>5537</v>
      </c>
      <c r="BI2069" s="9" t="s">
        <v>5537</v>
      </c>
      <c r="BJ2069" s="14"/>
      <c r="BK2069" s="14" t="s">
        <v>5537</v>
      </c>
      <c r="BL2069" s="14" t="str">
        <f>_xlfn.XLOOKUP(B2069,'[4]cell downs 18042026 17h'!$B:$B,'[4]cell downs 18042026 17h'!$B:$B,"")</f>
        <v/>
      </c>
      <c r="BM2069" s="14" t="str">
        <f>_xlfn.XLOOKUP(B2069,'[5]Cells Huawei 19042026 15h'!$B:$B,'[5]Cells Huawei 19042026 15h'!$B:$B,"")</f>
        <v/>
      </c>
      <c r="BN2069" s="9" t="str">
        <f>_xlfn.XLOOKUP(B2069,'[6]cells down 19042026 9H40'!$B:$B,'[6]cells down 19042026 9H40'!$B:$B,"")</f>
        <v/>
      </c>
      <c r="BO2069" s="9" t="s">
        <v>4609</v>
      </c>
      <c r="BP2069" s="9" t="s">
        <v>5537</v>
      </c>
    </row>
    <row r="2070" spans="1:68" s="9" customFormat="1" x14ac:dyDescent="0.35">
      <c r="A2070" s="1" t="s">
        <v>4288</v>
      </c>
      <c r="B2070" s="8" t="s">
        <v>4289</v>
      </c>
      <c r="C2070" s="3" t="str">
        <f>_xlfn.XLOOKUP(B2070,'[1]daily break down'!$D:$D,'[1]daily break down'!$E:$E,"")</f>
        <v>OUEST</v>
      </c>
      <c r="D2070" s="1" t="s">
        <v>11</v>
      </c>
      <c r="E2070" s="1" t="s">
        <v>12</v>
      </c>
      <c r="F2070" s="3" t="s">
        <v>102</v>
      </c>
      <c r="G2070" s="1" t="s">
        <v>4288</v>
      </c>
      <c r="H2070" s="39" t="str">
        <f>_xlfn.XLOOKUP(B2070,[2]CALCULATION!$B:$B,[2]CALCULATION!$H:$H,"")</f>
        <v>HUAWEI</v>
      </c>
      <c r="I2070" s="34">
        <v>0</v>
      </c>
      <c r="J2070" s="34">
        <v>0</v>
      </c>
      <c r="K2070" s="34">
        <v>0</v>
      </c>
      <c r="L2070" s="34">
        <v>0</v>
      </c>
      <c r="M2070" s="34">
        <v>0</v>
      </c>
      <c r="N2070" s="34">
        <v>0</v>
      </c>
      <c r="O2070" s="34">
        <v>0</v>
      </c>
      <c r="P2070" s="34">
        <v>0</v>
      </c>
      <c r="Q2070" s="34">
        <v>0</v>
      </c>
      <c r="R2070" s="34">
        <v>0</v>
      </c>
      <c r="S2070" s="109">
        <v>0</v>
      </c>
      <c r="T2070" s="109">
        <f>_xlfn.XLOOKUP(B2070,'[3]Nur des jours'!$B:$B,'[3]Nur des jours'!$U:$U,"")</f>
        <v>0</v>
      </c>
      <c r="U2070" s="109">
        <v>0</v>
      </c>
      <c r="V2070" s="109">
        <v>0</v>
      </c>
      <c r="W2070" s="109">
        <v>0</v>
      </c>
      <c r="X2070" s="109">
        <v>0</v>
      </c>
      <c r="Y2070" s="109">
        <v>0</v>
      </c>
      <c r="Z2070" s="109">
        <v>0</v>
      </c>
      <c r="AA2070" s="109">
        <v>0</v>
      </c>
      <c r="AB2070" s="109">
        <v>0</v>
      </c>
      <c r="AC2070" s="109">
        <v>0</v>
      </c>
      <c r="AD2070" s="109">
        <v>0</v>
      </c>
      <c r="AE2070" s="109">
        <v>0</v>
      </c>
      <c r="AF2070" s="109">
        <v>0</v>
      </c>
      <c r="AG2070" s="57" t="str">
        <f>_xlfn.XLOOKUP(B2070,[3]CALCULATION!$B:$B,[3]CALCULATION!$M:$M,"")</f>
        <v>Operationnel</v>
      </c>
      <c r="AH2070" s="57"/>
      <c r="AI2070" s="56" t="str" cm="1">
        <f t="array" ref="AI2070">IFERROR(_xlfn.IFS(
AK2070="MPR ISSUE","PDH",
AK2070="BSS Hardware Issue","BSS",
AK2070="Sites strategiques, MLL, Pylone, etc.","ENVTECH",
AK2070="AKTIVCO DEFAUT GE &amp; POWER Cabinet","AKTIVCO",
AK2070="AKTIVCO Coupure ENEO &amp; Baisse de tension","AKTIVCO GRID ONLY",
AK2070="Coupure ENEO &amp; Baisse de tension","IHS GRID ONLY",
AK2070="Defaut GE &amp; POWER Cabinet","IHS",
AK2070="Sharing","Partners",
AK2070="Sites strategiques &amp; DataCenter","SST &amp; DC",
AK2070="Exclu","Exclu",
AK2070="SAT","SAT",
AK2070="SPARE-ISSUE","SPARE-ISSUE",
AK2070="Fiber CAmtel","TRANS_FO_CAMTEL",
AK2070="Fiber AOF","Fiber AOF",
AK2070="Projet OCM (HUAWEI)","TRAVAUX-HUAWEI",
AK2070="Projet OCM (NOKIA)","TRAVAUX-NOKIA",
AK2070="ACCESS-ISSUE","ACCESS-ISSUE",
AK2070="Projet OCM (ZTE, NOKIA, autres projets)","TRAVAUX OCM",
AK2070="No root CAuse","No root cause",
AK2070="ODU HS","PDH",
AK2070="IP &amp; VLAN","PDH",
AK2070="Warehouse HUAWEI","SPARE-ISSUE",
AK2070="SPARE-HS","SPARE-ISSUE",
AK2070="Power Telco","BSS",AK2070="no impacts","no impacts"
),"")</f>
        <v>No root cause</v>
      </c>
      <c r="AJ2070" s="56" t="str" cm="1">
        <f t="array" ref="AJ2070">IFERROR(_xlfn.IFS(
AK2070="MPR ISSUE","TX ISSUE",
AK2070="BSS Hardware Issue","RAN ISSUE",
AK2070="Sites strategiques, MLL, Pylone, etc.","ENVTECH",
AK2070="AKTIVCO DEFAUT GE &amp; POWER Cabinet","POWER ISSUE",
AK2070="AKTIVCO Coupure ENEO &amp; Baisse de tension","POWER ISSUE",
AK2070="Coupure ENEO &amp; Baisse de tension","POWER ISSUE",
AK2070="Defaut GE &amp; POWER Cabinet","POWER ISSUE",
AK2070="Sharing","POWER ISSUE",
AK2070="Sites strategiques &amp; DataCenter","POWER ISSUE",
AK2070="Exclu","Exclu",
AK2070="SAT","TX ISSUE",
AK2070="SPARE-ISSUE","SPARE-ISSUE",
AK2070="Fiber CAmtel","TX ISSUE",
AK2070="Fiber AOF","TX ISSUE",
AK2070="Projet OCM (HUAWEI)","TRAVAUX-HUAWEI",
AK2070="Projet OCM (NOKIA)","TRAVAUX -NOKIA",
AK2070="ACCESS-ISSUE","ACCESS-ISSUE",
AK2070="Projet OCM (ZTE, NOKIA, autres projets)","TRAVAUX OCM",
AK2070="No root CAuse","No root cause",
AK2070="ODU HS","TX ISSUE",
AK2070="IP &amp; VLAN","TX ISSUE",
AK2070="Warehouse HUAWEI","SPARE-ISSUE",
AK2070="SPARE-HS","SPARE-ISSUE",
AK2070="Power Telco","RAN ISSUE",AK2070="no impacts","no impacts"
),"")</f>
        <v>No root cause</v>
      </c>
      <c r="AK2070" s="81" t="s">
        <v>5620</v>
      </c>
      <c r="AL2070" s="56" t="str" cm="1">
        <f t="array" ref="AL2070">IFERROR(_xlfn.IFS(
AK2070="MPR ISSUE","ACTIVE",
AK2070="BSS Hardware Issue","ACTIVE",
AK2070="Sites strategiques, MLL, Pylone, etc.","PASSIVE",
AK2070="AKTIVCO DEFAUT GE &amp; POWER Cabinet","PASSIVE",
AK2070="AKTIVCO Coupure ENEO &amp; Baisse de tension","PASSIVE",
AK2070="Coupure ENEO &amp; Baisse de tension","PASSIVE",
AK2070="Defaut GE &amp; POWER Cabinet","PASSIVE",
AK2070="Sharing","PASSIVE",
AK2070="Sites strategiques &amp; DataCenter","PASSIVE",
AK2070="Exclu","Exclu",
AK2070="SAT","ACTIVE",
AK2070="SPARE-ISSUE","SPARE-ISSUE",
AK2070="Fiber CAmtel","ACTIVE",
AK2070="Fiber AOF","ACTIVE",
AK2070="Projet OCM (HUAWEI)","PLANNED WORKS",
AK2070="Projet OCM (NOKIA)","PLANNED WORKS",
AK2070="ACCESS-ISSUE","ACCESS-ISSUE",
AK2070="Projet OCM (ZTE, NOKIA, autres projets)","PLANNED WORKS",
AK2070="No root CAuse","No root cause",
AK2070="ODU HS","ACTIVE",
AK2070="IP &amp; VLAN","ACTIVE",
AK2070="Warehouse HUAWEI","SPARE-ISSUE",
AK2070="SPARE-HS","SPARE-ISSUE",
AK2070="Power Telco","ACTIVE", AK2070="no impacts","no impacts"
),"")</f>
        <v>No root cause</v>
      </c>
      <c r="AM2070" s="108" t="s">
        <v>5537</v>
      </c>
      <c r="AN2070" s="117" t="s">
        <v>4289</v>
      </c>
      <c r="AP2070" s="23" t="s">
        <v>5537</v>
      </c>
      <c r="AQ2070" s="23" t="s">
        <v>5537</v>
      </c>
      <c r="AR2070" s="7"/>
      <c r="AS2070" s="6"/>
      <c r="AT2070" s="7"/>
      <c r="AU2070" s="3" t="s">
        <v>5537</v>
      </c>
      <c r="AV2070" s="24" t="s">
        <v>5537</v>
      </c>
      <c r="AW2070" s="24" t="s">
        <v>5537</v>
      </c>
      <c r="AX2070" s="24" t="s">
        <v>5537</v>
      </c>
      <c r="AY2070" s="24" t="s">
        <v>5537</v>
      </c>
      <c r="AZ2070" s="24" t="s">
        <v>5537</v>
      </c>
      <c r="BA2070" s="24" t="s">
        <v>5537</v>
      </c>
      <c r="BB2070" s="24" t="s">
        <v>5537</v>
      </c>
      <c r="BC2070" s="24" t="s">
        <v>5537</v>
      </c>
      <c r="BD2070" s="24" t="s">
        <v>5537</v>
      </c>
      <c r="BE2070" s="24" t="s">
        <v>5537</v>
      </c>
      <c r="BF2070" s="24" t="s">
        <v>5537</v>
      </c>
      <c r="BG2070" s="24" t="s">
        <v>5537</v>
      </c>
      <c r="BH2070" s="24" t="s">
        <v>5537</v>
      </c>
      <c r="BI2070" s="9" t="s">
        <v>5537</v>
      </c>
      <c r="BJ2070" s="14"/>
      <c r="BK2070" s="14" t="s">
        <v>5537</v>
      </c>
      <c r="BL2070" s="14" t="str">
        <f>_xlfn.XLOOKUP(B2070,'[4]cell downs 18042026 17h'!$B:$B,'[4]cell downs 18042026 17h'!$B:$B,"")</f>
        <v/>
      </c>
      <c r="BM2070" s="14" t="str">
        <f>_xlfn.XLOOKUP(B2070,'[5]Cells Huawei 19042026 15h'!$B:$B,'[5]Cells Huawei 19042026 15h'!$B:$B,"")</f>
        <v/>
      </c>
      <c r="BN2070" s="9" t="str">
        <f>_xlfn.XLOOKUP(B2070,'[6]cells down 19042026 9H40'!$B:$B,'[6]cells down 19042026 9H40'!$B:$B,"")</f>
        <v/>
      </c>
      <c r="BO2070" s="9" t="s">
        <v>4289</v>
      </c>
      <c r="BP2070" s="9" t="s">
        <v>12</v>
      </c>
    </row>
    <row r="2071" spans="1:68" s="9" customFormat="1" x14ac:dyDescent="0.35">
      <c r="A2071" s="1" t="s">
        <v>2605</v>
      </c>
      <c r="B2071" s="8" t="s">
        <v>2606</v>
      </c>
      <c r="C2071" s="3" t="str">
        <f>_xlfn.XLOOKUP(B2071,'[1]daily break down'!$D:$D,'[1]daily break down'!$E:$E,"")</f>
        <v>Douala</v>
      </c>
      <c r="D2071" s="1" t="s">
        <v>11</v>
      </c>
      <c r="E2071" s="1" t="s">
        <v>12</v>
      </c>
      <c r="F2071" s="3" t="s">
        <v>31</v>
      </c>
      <c r="G2071" s="1" t="s">
        <v>32</v>
      </c>
      <c r="H2071" s="41" t="str">
        <f>_xlfn.XLOOKUP(B2071,[2]CALCULATION!$B:$B,[2]CALCULATION!$H:$H,"")</f>
        <v>ZTE</v>
      </c>
      <c r="I2071" s="34">
        <v>0</v>
      </c>
      <c r="J2071" s="34">
        <v>0</v>
      </c>
      <c r="K2071" s="34">
        <v>0</v>
      </c>
      <c r="L2071" s="34">
        <v>0</v>
      </c>
      <c r="M2071" s="34">
        <v>0</v>
      </c>
      <c r="N2071" s="34">
        <v>0</v>
      </c>
      <c r="O2071" s="34">
        <v>0</v>
      </c>
      <c r="P2071" s="34">
        <v>0</v>
      </c>
      <c r="Q2071" s="34">
        <v>0</v>
      </c>
      <c r="R2071" s="34">
        <v>0</v>
      </c>
      <c r="S2071" s="109">
        <v>0</v>
      </c>
      <c r="T2071" s="109">
        <f>_xlfn.XLOOKUP(B2071,'[3]Nur des jours'!$B:$B,'[3]Nur des jours'!$U:$U,"")</f>
        <v>0</v>
      </c>
      <c r="U2071" s="109">
        <v>0</v>
      </c>
      <c r="V2071" s="109">
        <v>0</v>
      </c>
      <c r="W2071" s="109">
        <v>0</v>
      </c>
      <c r="X2071" s="109">
        <v>0</v>
      </c>
      <c r="Y2071" s="109">
        <v>0</v>
      </c>
      <c r="Z2071" s="109">
        <v>0</v>
      </c>
      <c r="AA2071" s="109">
        <v>0</v>
      </c>
      <c r="AB2071" s="109">
        <v>0</v>
      </c>
      <c r="AC2071" s="109">
        <v>0</v>
      </c>
      <c r="AD2071" s="109">
        <v>0</v>
      </c>
      <c r="AE2071" s="109">
        <v>0</v>
      </c>
      <c r="AF2071" s="109">
        <v>0</v>
      </c>
      <c r="AG2071" s="57" t="str">
        <f>_xlfn.XLOOKUP(B2071,[3]CALCULATION!$B:$B,[3]CALCULATION!$M:$M,"")</f>
        <v>Operationnel</v>
      </c>
      <c r="AH2071" s="57"/>
      <c r="AI2071" s="56" t="str" cm="1">
        <f t="array" ref="AI2071">IFERROR(_xlfn.IFS(
AK2071="MPR ISSUE","PDH",
AK2071="BSS Hardware Issue","BSS",
AK2071="Sites strategiques, MLL, Pylone, etc.","ENVTECH",
AK2071="AKTIVCO DEFAUT GE &amp; POWER Cabinet","AKTIVCO",
AK2071="AKTIVCO Coupure ENEO &amp; Baisse de tension","AKTIVCO GRID ONLY",
AK2071="Coupure ENEO &amp; Baisse de tension","IHS GRID ONLY",
AK2071="Defaut GE &amp; POWER Cabinet","IHS",
AK2071="Sharing","Partners",
AK2071="Sites strategiques &amp; DataCenter","SST &amp; DC",
AK2071="Exclu","Exclu",
AK2071="SAT","SAT",
AK2071="SPARE-ISSUE","SPARE-ISSUE",
AK2071="Fiber CAmtel","TRANS_FO_CAMTEL",
AK2071="Fiber AOF","Fiber AOF",
AK2071="Projet OCM (HUAWEI)","TRAVAUX-HUAWEI",
AK2071="Projet OCM (NOKIA)","TRAVAUX-NOKIA",
AK2071="ACCESS-ISSUE","ACCESS-ISSUE",
AK2071="Projet OCM (ZTE, NOKIA, autres projets)","TRAVAUX OCM",
AK2071="No root CAuse","No root cause",
AK2071="ODU HS","PDH",
AK2071="IP &amp; VLAN","PDH",
AK2071="Warehouse HUAWEI","SPARE-ISSUE",
AK2071="SPARE-HS","SPARE-ISSUE",
AK2071="Power Telco","BSS",AK2071="no impacts","no impacts"
),"")</f>
        <v>No root cause</v>
      </c>
      <c r="AJ2071" s="56" t="str" cm="1">
        <f t="array" ref="AJ2071">IFERROR(_xlfn.IFS(
AK2071="MPR ISSUE","TX ISSUE",
AK2071="BSS Hardware Issue","RAN ISSUE",
AK2071="Sites strategiques, MLL, Pylone, etc.","ENVTECH",
AK2071="AKTIVCO DEFAUT GE &amp; POWER Cabinet","POWER ISSUE",
AK2071="AKTIVCO Coupure ENEO &amp; Baisse de tension","POWER ISSUE",
AK2071="Coupure ENEO &amp; Baisse de tension","POWER ISSUE",
AK2071="Defaut GE &amp; POWER Cabinet","POWER ISSUE",
AK2071="Sharing","POWER ISSUE",
AK2071="Sites strategiques &amp; DataCenter","POWER ISSUE",
AK2071="Exclu","Exclu",
AK2071="SAT","TX ISSUE",
AK2071="SPARE-ISSUE","SPARE-ISSUE",
AK2071="Fiber CAmtel","TX ISSUE",
AK2071="Fiber AOF","TX ISSUE",
AK2071="Projet OCM (HUAWEI)","TRAVAUX-HUAWEI",
AK2071="Projet OCM (NOKIA)","TRAVAUX -NOKIA",
AK2071="ACCESS-ISSUE","ACCESS-ISSUE",
AK2071="Projet OCM (ZTE, NOKIA, autres projets)","TRAVAUX OCM",
AK2071="No root CAuse","No root cause",
AK2071="ODU HS","TX ISSUE",
AK2071="IP &amp; VLAN","TX ISSUE",
AK2071="Warehouse HUAWEI","SPARE-ISSUE",
AK2071="SPARE-HS","SPARE-ISSUE",
AK2071="Power Telco","RAN ISSUE",AK2071="no impacts","no impacts"
),"")</f>
        <v>No root cause</v>
      </c>
      <c r="AK2071" s="81" t="s">
        <v>5620</v>
      </c>
      <c r="AL2071" s="56" t="str" cm="1">
        <f t="array" ref="AL2071">IFERROR(_xlfn.IFS(
AK2071="MPR ISSUE","ACTIVE",
AK2071="BSS Hardware Issue","ACTIVE",
AK2071="Sites strategiques, MLL, Pylone, etc.","PASSIVE",
AK2071="AKTIVCO DEFAUT GE &amp; POWER Cabinet","PASSIVE",
AK2071="AKTIVCO Coupure ENEO &amp; Baisse de tension","PASSIVE",
AK2071="Coupure ENEO &amp; Baisse de tension","PASSIVE",
AK2071="Defaut GE &amp; POWER Cabinet","PASSIVE",
AK2071="Sharing","PASSIVE",
AK2071="Sites strategiques &amp; DataCenter","PASSIVE",
AK2071="Exclu","Exclu",
AK2071="SAT","ACTIVE",
AK2071="SPARE-ISSUE","SPARE-ISSUE",
AK2071="Fiber CAmtel","ACTIVE",
AK2071="Fiber AOF","ACTIVE",
AK2071="Projet OCM (HUAWEI)","PLANNED WORKS",
AK2071="Projet OCM (NOKIA)","PLANNED WORKS",
AK2071="ACCESS-ISSUE","ACCESS-ISSUE",
AK2071="Projet OCM (ZTE, NOKIA, autres projets)","PLANNED WORKS",
AK2071="No root CAuse","No root cause",
AK2071="ODU HS","ACTIVE",
AK2071="IP &amp; VLAN","ACTIVE",
AK2071="Warehouse HUAWEI","SPARE-ISSUE",
AK2071="SPARE-HS","SPARE-ISSUE",
AK2071="Power Telco","ACTIVE", AK2071="no impacts","no impacts"
),"")</f>
        <v>No root cause</v>
      </c>
      <c r="AM2071" s="108" t="s">
        <v>5537</v>
      </c>
      <c r="AN2071" s="117" t="s">
        <v>2606</v>
      </c>
      <c r="AP2071" s="23" t="s">
        <v>5537</v>
      </c>
      <c r="AQ2071" s="23" t="s">
        <v>5537</v>
      </c>
      <c r="AR2071" s="7"/>
      <c r="AS2071" s="6"/>
      <c r="AT2071" s="7"/>
      <c r="AU2071" s="3" t="s">
        <v>5537</v>
      </c>
      <c r="AV2071" s="24" t="s">
        <v>5537</v>
      </c>
      <c r="AW2071" s="24" t="s">
        <v>5537</v>
      </c>
      <c r="AX2071" s="24" t="s">
        <v>5537</v>
      </c>
      <c r="AY2071" s="24" t="s">
        <v>5537</v>
      </c>
      <c r="AZ2071" s="24" t="s">
        <v>5537</v>
      </c>
      <c r="BA2071" s="24" t="s">
        <v>5537</v>
      </c>
      <c r="BB2071" s="24" t="s">
        <v>5537</v>
      </c>
      <c r="BC2071" s="24" t="s">
        <v>5537</v>
      </c>
      <c r="BD2071" s="24" t="s">
        <v>5537</v>
      </c>
      <c r="BE2071" s="24" t="s">
        <v>5537</v>
      </c>
      <c r="BF2071" s="24" t="s">
        <v>5537</v>
      </c>
      <c r="BG2071" s="24" t="s">
        <v>5537</v>
      </c>
      <c r="BH2071" s="24" t="s">
        <v>5537</v>
      </c>
      <c r="BI2071" s="9" t="s">
        <v>5537</v>
      </c>
      <c r="BJ2071" s="14"/>
      <c r="BK2071" s="14" t="s">
        <v>5537</v>
      </c>
      <c r="BL2071" s="14" t="str">
        <f>_xlfn.XLOOKUP(B2071,'[4]cell downs 18042026 17h'!$B:$B,'[4]cell downs 18042026 17h'!$B:$B,"")</f>
        <v/>
      </c>
      <c r="BM2071" s="14" t="str">
        <f>_xlfn.XLOOKUP(B2071,'[5]Cells Huawei 19042026 15h'!$B:$B,'[5]Cells Huawei 19042026 15h'!$B:$B,"")</f>
        <v/>
      </c>
      <c r="BN2071" s="9" t="str">
        <f>_xlfn.XLOOKUP(B2071,'[6]cells down 19042026 9H40'!$B:$B,'[6]cells down 19042026 9H40'!$B:$B,"")</f>
        <v/>
      </c>
      <c r="BO2071" s="9" t="s">
        <v>2606</v>
      </c>
      <c r="BP2071" s="9" t="s">
        <v>12</v>
      </c>
    </row>
    <row r="2072" spans="1:68" s="9" customFormat="1" x14ac:dyDescent="0.35">
      <c r="A2072" s="1" t="s">
        <v>2498</v>
      </c>
      <c r="B2072" s="8" t="s">
        <v>2499</v>
      </c>
      <c r="C2072" s="3" t="str">
        <f>_xlfn.XLOOKUP(B2072,'[1]daily break down'!$D:$D,'[1]daily break down'!$E:$E,"")</f>
        <v>Bafoussam</v>
      </c>
      <c r="D2072" s="1" t="s">
        <v>11</v>
      </c>
      <c r="E2072" s="1" t="s">
        <v>12</v>
      </c>
      <c r="F2072" s="3" t="s">
        <v>102</v>
      </c>
      <c r="G2072" s="1" t="s">
        <v>299</v>
      </c>
      <c r="H2072" s="39" t="str">
        <f>_xlfn.XLOOKUP(B2072,[2]CALCULATION!$B:$B,[2]CALCULATION!$H:$H,"")</f>
        <v>Huawei</v>
      </c>
      <c r="I2072" s="34">
        <v>0</v>
      </c>
      <c r="J2072" s="34">
        <v>0</v>
      </c>
      <c r="K2072" s="34">
        <v>0</v>
      </c>
      <c r="L2072" s="34">
        <v>0</v>
      </c>
      <c r="M2072" s="34">
        <v>0</v>
      </c>
      <c r="N2072" s="34">
        <v>0</v>
      </c>
      <c r="O2072" s="34">
        <v>0</v>
      </c>
      <c r="P2072" s="34">
        <v>0</v>
      </c>
      <c r="Q2072" s="34">
        <v>0</v>
      </c>
      <c r="R2072" s="34">
        <v>0</v>
      </c>
      <c r="S2072" s="109">
        <v>0</v>
      </c>
      <c r="T2072" s="109">
        <f>_xlfn.XLOOKUP(B2072,'[3]Nur des jours'!$B:$B,'[3]Nur des jours'!$U:$U,"")</f>
        <v>0</v>
      </c>
      <c r="U2072" s="109">
        <v>0</v>
      </c>
      <c r="V2072" s="109">
        <v>0</v>
      </c>
      <c r="W2072" s="109">
        <v>0</v>
      </c>
      <c r="X2072" s="109">
        <v>0</v>
      </c>
      <c r="Y2072" s="109">
        <v>0</v>
      </c>
      <c r="Z2072" s="109">
        <v>0</v>
      </c>
      <c r="AA2072" s="109">
        <v>0</v>
      </c>
      <c r="AB2072" s="109">
        <v>0</v>
      </c>
      <c r="AC2072" s="109">
        <v>0</v>
      </c>
      <c r="AD2072" s="109">
        <v>0</v>
      </c>
      <c r="AE2072" s="109">
        <v>0</v>
      </c>
      <c r="AF2072" s="109">
        <v>0</v>
      </c>
      <c r="AG2072" s="57" t="str">
        <f>_xlfn.XLOOKUP(B2072,[3]CALCULATION!$B:$B,[3]CALCULATION!$M:$M,"")</f>
        <v>Operationnel</v>
      </c>
      <c r="AH2072" s="57"/>
      <c r="AI2072" s="56" t="str" cm="1">
        <f t="array" ref="AI2072">IFERROR(_xlfn.IFS(
AK2072="MPR ISSUE","PDH",
AK2072="BSS Hardware Issue","BSS",
AK2072="Sites strategiques, MLL, Pylone, etc.","ENVTECH",
AK2072="AKTIVCO DEFAUT GE &amp; POWER Cabinet","AKTIVCO",
AK2072="AKTIVCO Coupure ENEO &amp; Baisse de tension","AKTIVCO GRID ONLY",
AK2072="Coupure ENEO &amp; Baisse de tension","IHS GRID ONLY",
AK2072="Defaut GE &amp; POWER Cabinet","IHS",
AK2072="Sharing","Partners",
AK2072="Sites strategiques &amp; DataCenter","SST &amp; DC",
AK2072="Exclu","Exclu",
AK2072="SAT","SAT",
AK2072="SPARE-ISSUE","SPARE-ISSUE",
AK2072="Fiber CAmtel","TRANS_FO_CAMTEL",
AK2072="Fiber AOF","Fiber AOF",
AK2072="Projet OCM (HUAWEI)","TRAVAUX-HUAWEI",
AK2072="Projet OCM (NOKIA)","TRAVAUX-NOKIA",
AK2072="ACCESS-ISSUE","ACCESS-ISSUE",
AK2072="Projet OCM (ZTE, NOKIA, autres projets)","TRAVAUX OCM",
AK2072="No root CAuse","No root cause",
AK2072="ODU HS","PDH",
AK2072="IP &amp; VLAN","PDH",
AK2072="Warehouse HUAWEI","SPARE-ISSUE",
AK2072="SPARE-HS","SPARE-ISSUE",
AK2072="Power Telco","BSS",AK2072="no impacts","no impacts"
),"")</f>
        <v>No root cause</v>
      </c>
      <c r="AJ2072" s="56" t="str" cm="1">
        <f t="array" ref="AJ2072">IFERROR(_xlfn.IFS(
AK2072="MPR ISSUE","TX ISSUE",
AK2072="BSS Hardware Issue","RAN ISSUE",
AK2072="Sites strategiques, MLL, Pylone, etc.","ENVTECH",
AK2072="AKTIVCO DEFAUT GE &amp; POWER Cabinet","POWER ISSUE",
AK2072="AKTIVCO Coupure ENEO &amp; Baisse de tension","POWER ISSUE",
AK2072="Coupure ENEO &amp; Baisse de tension","POWER ISSUE",
AK2072="Defaut GE &amp; POWER Cabinet","POWER ISSUE",
AK2072="Sharing","POWER ISSUE",
AK2072="Sites strategiques &amp; DataCenter","POWER ISSUE",
AK2072="Exclu","Exclu",
AK2072="SAT","TX ISSUE",
AK2072="SPARE-ISSUE","SPARE-ISSUE",
AK2072="Fiber CAmtel","TX ISSUE",
AK2072="Fiber AOF","TX ISSUE",
AK2072="Projet OCM (HUAWEI)","TRAVAUX-HUAWEI",
AK2072="Projet OCM (NOKIA)","TRAVAUX -NOKIA",
AK2072="ACCESS-ISSUE","ACCESS-ISSUE",
AK2072="Projet OCM (ZTE, NOKIA, autres projets)","TRAVAUX OCM",
AK2072="No root CAuse","No root cause",
AK2072="ODU HS","TX ISSUE",
AK2072="IP &amp; VLAN","TX ISSUE",
AK2072="Warehouse HUAWEI","SPARE-ISSUE",
AK2072="SPARE-HS","SPARE-ISSUE",
AK2072="Power Telco","RAN ISSUE",AK2072="no impacts","no impacts"
),"")</f>
        <v>No root cause</v>
      </c>
      <c r="AK2072" s="81" t="s">
        <v>5620</v>
      </c>
      <c r="AL2072" s="56" t="str" cm="1">
        <f t="array" ref="AL2072">IFERROR(_xlfn.IFS(
AK2072="MPR ISSUE","ACTIVE",
AK2072="BSS Hardware Issue","ACTIVE",
AK2072="Sites strategiques, MLL, Pylone, etc.","PASSIVE",
AK2072="AKTIVCO DEFAUT GE &amp; POWER Cabinet","PASSIVE",
AK2072="AKTIVCO Coupure ENEO &amp; Baisse de tension","PASSIVE",
AK2072="Coupure ENEO &amp; Baisse de tension","PASSIVE",
AK2072="Defaut GE &amp; POWER Cabinet","PASSIVE",
AK2072="Sharing","PASSIVE",
AK2072="Sites strategiques &amp; DataCenter","PASSIVE",
AK2072="Exclu","Exclu",
AK2072="SAT","ACTIVE",
AK2072="SPARE-ISSUE","SPARE-ISSUE",
AK2072="Fiber CAmtel","ACTIVE",
AK2072="Fiber AOF","ACTIVE",
AK2072="Projet OCM (HUAWEI)","PLANNED WORKS",
AK2072="Projet OCM (NOKIA)","PLANNED WORKS",
AK2072="ACCESS-ISSUE","ACCESS-ISSUE",
AK2072="Projet OCM (ZTE, NOKIA, autres projets)","PLANNED WORKS",
AK2072="No root CAuse","No root cause",
AK2072="ODU HS","ACTIVE",
AK2072="IP &amp; VLAN","ACTIVE",
AK2072="Warehouse HUAWEI","SPARE-ISSUE",
AK2072="SPARE-HS","SPARE-ISSUE",
AK2072="Power Telco","ACTIVE", AK2072="no impacts","no impacts"
),"")</f>
        <v>No root cause</v>
      </c>
      <c r="AM2072" s="108" t="s">
        <v>5537</v>
      </c>
      <c r="AN2072" s="117" t="s">
        <v>2499</v>
      </c>
      <c r="AP2072" s="23" t="s">
        <v>5537</v>
      </c>
      <c r="AQ2072" s="23" t="s">
        <v>5537</v>
      </c>
      <c r="AR2072" s="7"/>
      <c r="AS2072" s="6"/>
      <c r="AT2072" s="7"/>
      <c r="AU2072" s="3" t="s">
        <v>5537</v>
      </c>
      <c r="AV2072" s="24" t="s">
        <v>5537</v>
      </c>
      <c r="AW2072" s="24" t="s">
        <v>5537</v>
      </c>
      <c r="AX2072" s="24" t="s">
        <v>5537</v>
      </c>
      <c r="AY2072" s="24" t="s">
        <v>5537</v>
      </c>
      <c r="AZ2072" s="24" t="s">
        <v>5537</v>
      </c>
      <c r="BA2072" s="24" t="s">
        <v>5537</v>
      </c>
      <c r="BB2072" s="24" t="s">
        <v>5537</v>
      </c>
      <c r="BC2072" s="24" t="s">
        <v>5537</v>
      </c>
      <c r="BD2072" s="24" t="s">
        <v>5537</v>
      </c>
      <c r="BE2072" s="24" t="s">
        <v>5537</v>
      </c>
      <c r="BF2072" s="24" t="s">
        <v>5537</v>
      </c>
      <c r="BG2072" s="24" t="s">
        <v>5537</v>
      </c>
      <c r="BH2072" s="24" t="s">
        <v>5537</v>
      </c>
      <c r="BI2072" s="9" t="s">
        <v>5537</v>
      </c>
      <c r="BJ2072" s="14"/>
      <c r="BK2072" s="14" t="s">
        <v>5537</v>
      </c>
      <c r="BL2072" s="14" t="str">
        <f>_xlfn.XLOOKUP(B2072,'[4]cell downs 18042026 17h'!$B:$B,'[4]cell downs 18042026 17h'!$B:$B,"")</f>
        <v/>
      </c>
      <c r="BM2072" s="14" t="str">
        <f>_xlfn.XLOOKUP(B2072,'[5]Cells Huawei 19042026 15h'!$B:$B,'[5]Cells Huawei 19042026 15h'!$B:$B,"")</f>
        <v/>
      </c>
      <c r="BN2072" s="9" t="str">
        <f>_xlfn.XLOOKUP(B2072,'[6]cells down 19042026 9H40'!$B:$B,'[6]cells down 19042026 9H40'!$B:$B,"")</f>
        <v/>
      </c>
      <c r="BO2072" s="9" t="s">
        <v>2499</v>
      </c>
      <c r="BP2072" s="9" t="s">
        <v>594</v>
      </c>
    </row>
    <row r="2073" spans="1:68" s="9" customFormat="1" x14ac:dyDescent="0.35">
      <c r="A2073" s="1" t="s">
        <v>5198</v>
      </c>
      <c r="B2073" s="8" t="s">
        <v>5199</v>
      </c>
      <c r="C2073" s="3" t="str">
        <f>_xlfn.XLOOKUP(B2073,'[1]daily break down'!$D:$D,'[1]daily break down'!$E:$E,"")</f>
        <v>SUD-OUEST</v>
      </c>
      <c r="D2073" s="1" t="s">
        <v>11</v>
      </c>
      <c r="E2073" s="1" t="s">
        <v>12</v>
      </c>
      <c r="F2073" s="3" t="s">
        <v>13</v>
      </c>
      <c r="G2073" s="1" t="s">
        <v>63</v>
      </c>
      <c r="H2073" s="39" t="str">
        <f>_xlfn.XLOOKUP(B2073,[2]CALCULATION!$B:$B,[2]CALCULATION!$H:$H,"")</f>
        <v>Huawei</v>
      </c>
      <c r="I2073" s="34">
        <v>0</v>
      </c>
      <c r="J2073" s="34">
        <v>0</v>
      </c>
      <c r="K2073" s="34">
        <v>0</v>
      </c>
      <c r="L2073" s="34">
        <v>0</v>
      </c>
      <c r="M2073" s="34">
        <v>0</v>
      </c>
      <c r="N2073" s="34">
        <v>0</v>
      </c>
      <c r="O2073" s="34">
        <v>0</v>
      </c>
      <c r="P2073" s="34">
        <v>0</v>
      </c>
      <c r="Q2073" s="34">
        <v>0</v>
      </c>
      <c r="R2073" s="34">
        <v>0</v>
      </c>
      <c r="S2073" s="109">
        <v>0</v>
      </c>
      <c r="T2073" s="109">
        <f>_xlfn.XLOOKUP(B2073,'[3]Nur des jours'!$B:$B,'[3]Nur des jours'!$U:$U,"")</f>
        <v>0</v>
      </c>
      <c r="U2073" s="109">
        <v>0</v>
      </c>
      <c r="V2073" s="109">
        <v>0</v>
      </c>
      <c r="W2073" s="109">
        <v>0</v>
      </c>
      <c r="X2073" s="109">
        <v>0</v>
      </c>
      <c r="Y2073" s="109">
        <v>0</v>
      </c>
      <c r="Z2073" s="109">
        <v>0</v>
      </c>
      <c r="AA2073" s="109">
        <v>0</v>
      </c>
      <c r="AB2073" s="109">
        <v>0</v>
      </c>
      <c r="AC2073" s="109">
        <v>0</v>
      </c>
      <c r="AD2073" s="109">
        <v>0</v>
      </c>
      <c r="AE2073" s="109">
        <v>0</v>
      </c>
      <c r="AF2073" s="109">
        <v>0</v>
      </c>
      <c r="AG2073" s="57" t="str">
        <f>_xlfn.XLOOKUP(B2073,[3]CALCULATION!$B:$B,[3]CALCULATION!$M:$M,"")</f>
        <v>Operationnel</v>
      </c>
      <c r="AH2073" s="57"/>
      <c r="AI2073" s="56" t="str" cm="1">
        <f t="array" ref="AI2073">IFERROR(_xlfn.IFS(
AK2073="MPR ISSUE","PDH",
AK2073="BSS Hardware Issue","BSS",
AK2073="Sites strategiques, MLL, Pylone, etc.","ENVTECH",
AK2073="AKTIVCO DEFAUT GE &amp; POWER Cabinet","AKTIVCO",
AK2073="AKTIVCO Coupure ENEO &amp; Baisse de tension","AKTIVCO GRID ONLY",
AK2073="Coupure ENEO &amp; Baisse de tension","IHS GRID ONLY",
AK2073="Defaut GE &amp; POWER Cabinet","IHS",
AK2073="Sharing","Partners",
AK2073="Sites strategiques &amp; DataCenter","SST &amp; DC",
AK2073="Exclu","Exclu",
AK2073="SAT","SAT",
AK2073="SPARE-ISSUE","SPARE-ISSUE",
AK2073="Fiber CAmtel","TRANS_FO_CAMTEL",
AK2073="Fiber AOF","Fiber AOF",
AK2073="Projet OCM (HUAWEI)","TRAVAUX-HUAWEI",
AK2073="Projet OCM (NOKIA)","TRAVAUX-NOKIA",
AK2073="ACCESS-ISSUE","ACCESS-ISSUE",
AK2073="Projet OCM (ZTE, NOKIA, autres projets)","TRAVAUX OCM",
AK2073="No root CAuse","No root cause",
AK2073="ODU HS","PDH",
AK2073="IP &amp; VLAN","PDH",
AK2073="Warehouse HUAWEI","SPARE-ISSUE",
AK2073="SPARE-HS","SPARE-ISSUE",
AK2073="Power Telco","BSS",AK2073="no impacts","no impacts"
),"")</f>
        <v>No root cause</v>
      </c>
      <c r="AJ2073" s="56" t="str" cm="1">
        <f t="array" ref="AJ2073">IFERROR(_xlfn.IFS(
AK2073="MPR ISSUE","TX ISSUE",
AK2073="BSS Hardware Issue","RAN ISSUE",
AK2073="Sites strategiques, MLL, Pylone, etc.","ENVTECH",
AK2073="AKTIVCO DEFAUT GE &amp; POWER Cabinet","POWER ISSUE",
AK2073="AKTIVCO Coupure ENEO &amp; Baisse de tension","POWER ISSUE",
AK2073="Coupure ENEO &amp; Baisse de tension","POWER ISSUE",
AK2073="Defaut GE &amp; POWER Cabinet","POWER ISSUE",
AK2073="Sharing","POWER ISSUE",
AK2073="Sites strategiques &amp; DataCenter","POWER ISSUE",
AK2073="Exclu","Exclu",
AK2073="SAT","TX ISSUE",
AK2073="SPARE-ISSUE","SPARE-ISSUE",
AK2073="Fiber CAmtel","TX ISSUE",
AK2073="Fiber AOF","TX ISSUE",
AK2073="Projet OCM (HUAWEI)","TRAVAUX-HUAWEI",
AK2073="Projet OCM (NOKIA)","TRAVAUX -NOKIA",
AK2073="ACCESS-ISSUE","ACCESS-ISSUE",
AK2073="Projet OCM (ZTE, NOKIA, autres projets)","TRAVAUX OCM",
AK2073="No root CAuse","No root cause",
AK2073="ODU HS","TX ISSUE",
AK2073="IP &amp; VLAN","TX ISSUE",
AK2073="Warehouse HUAWEI","SPARE-ISSUE",
AK2073="SPARE-HS","SPARE-ISSUE",
AK2073="Power Telco","RAN ISSUE",AK2073="no impacts","no impacts"
),"")</f>
        <v>No root cause</v>
      </c>
      <c r="AK2073" s="81" t="s">
        <v>5620</v>
      </c>
      <c r="AL2073" s="56" t="str" cm="1">
        <f t="array" ref="AL2073">IFERROR(_xlfn.IFS(
AK2073="MPR ISSUE","ACTIVE",
AK2073="BSS Hardware Issue","ACTIVE",
AK2073="Sites strategiques, MLL, Pylone, etc.","PASSIVE",
AK2073="AKTIVCO DEFAUT GE &amp; POWER Cabinet","PASSIVE",
AK2073="AKTIVCO Coupure ENEO &amp; Baisse de tension","PASSIVE",
AK2073="Coupure ENEO &amp; Baisse de tension","PASSIVE",
AK2073="Defaut GE &amp; POWER Cabinet","PASSIVE",
AK2073="Sharing","PASSIVE",
AK2073="Sites strategiques &amp; DataCenter","PASSIVE",
AK2073="Exclu","Exclu",
AK2073="SAT","ACTIVE",
AK2073="SPARE-ISSUE","SPARE-ISSUE",
AK2073="Fiber CAmtel","ACTIVE",
AK2073="Fiber AOF","ACTIVE",
AK2073="Projet OCM (HUAWEI)","PLANNED WORKS",
AK2073="Projet OCM (NOKIA)","PLANNED WORKS",
AK2073="ACCESS-ISSUE","ACCESS-ISSUE",
AK2073="Projet OCM (ZTE, NOKIA, autres projets)","PLANNED WORKS",
AK2073="No root CAuse","No root cause",
AK2073="ODU HS","ACTIVE",
AK2073="IP &amp; VLAN","ACTIVE",
AK2073="Warehouse HUAWEI","SPARE-ISSUE",
AK2073="SPARE-HS","SPARE-ISSUE",
AK2073="Power Telco","ACTIVE", AK2073="no impacts","no impacts"
),"")</f>
        <v>No root cause</v>
      </c>
      <c r="AM2073" s="108" t="s">
        <v>5537</v>
      </c>
      <c r="AN2073" s="117" t="s">
        <v>5199</v>
      </c>
      <c r="AP2073" s="23" t="s">
        <v>5537</v>
      </c>
      <c r="AQ2073" s="23" t="s">
        <v>5537</v>
      </c>
      <c r="AR2073" s="7"/>
      <c r="AS2073" s="6"/>
      <c r="AT2073" s="7"/>
      <c r="AU2073" s="3" t="s">
        <v>5537</v>
      </c>
      <c r="AV2073" s="24" t="s">
        <v>5537</v>
      </c>
      <c r="AW2073" s="24" t="s">
        <v>5537</v>
      </c>
      <c r="AX2073" s="24" t="s">
        <v>5537</v>
      </c>
      <c r="AY2073" s="24" t="s">
        <v>5537</v>
      </c>
      <c r="AZ2073" s="24" t="s">
        <v>5537</v>
      </c>
      <c r="BA2073" s="24" t="s">
        <v>5537</v>
      </c>
      <c r="BB2073" s="24" t="s">
        <v>5537</v>
      </c>
      <c r="BC2073" s="24" t="s">
        <v>5537</v>
      </c>
      <c r="BD2073" s="24" t="s">
        <v>5537</v>
      </c>
      <c r="BE2073" s="24" t="s">
        <v>5537</v>
      </c>
      <c r="BF2073" s="24" t="s">
        <v>5537</v>
      </c>
      <c r="BG2073" s="24" t="s">
        <v>5537</v>
      </c>
      <c r="BH2073" s="24" t="s">
        <v>5537</v>
      </c>
      <c r="BI2073" s="9" t="s">
        <v>5537</v>
      </c>
      <c r="BJ2073" s="14"/>
      <c r="BK2073" s="14" t="s">
        <v>5537</v>
      </c>
      <c r="BL2073" s="14" t="str">
        <f>_xlfn.XLOOKUP(B2073,'[4]cell downs 18042026 17h'!$B:$B,'[4]cell downs 18042026 17h'!$B:$B,"")</f>
        <v/>
      </c>
      <c r="BM2073" s="14" t="str">
        <f>_xlfn.XLOOKUP(B2073,'[5]Cells Huawei 19042026 15h'!$B:$B,'[5]Cells Huawei 19042026 15h'!$B:$B,"")</f>
        <v/>
      </c>
      <c r="BN2073" s="9" t="str">
        <f>_xlfn.XLOOKUP(B2073,'[6]cells down 19042026 9H40'!$B:$B,'[6]cells down 19042026 9H40'!$B:$B,"")</f>
        <v/>
      </c>
      <c r="BO2073" s="9" t="s">
        <v>5199</v>
      </c>
      <c r="BP2073" s="9" t="s">
        <v>5537</v>
      </c>
    </row>
    <row r="2074" spans="1:68" s="9" customFormat="1" x14ac:dyDescent="0.35">
      <c r="A2074" s="1" t="s">
        <v>5217</v>
      </c>
      <c r="B2074" s="8" t="s">
        <v>5218</v>
      </c>
      <c r="C2074" s="3" t="str">
        <f>_xlfn.XLOOKUP(B2074,'[1]daily break down'!$D:$D,'[1]daily break down'!$E:$E,"")</f>
        <v>SUD-OUEST</v>
      </c>
      <c r="D2074" s="1" t="s">
        <v>11</v>
      </c>
      <c r="E2074" s="1"/>
      <c r="F2074" s="3" t="s">
        <v>13</v>
      </c>
      <c r="G2074" s="1" t="s">
        <v>63</v>
      </c>
      <c r="H2074" s="39" t="str">
        <f>_xlfn.XLOOKUP(B2074,[2]CALCULATION!$B:$B,[2]CALCULATION!$H:$H,"")</f>
        <v>Huawei</v>
      </c>
      <c r="I2074" s="34">
        <v>0</v>
      </c>
      <c r="J2074" s="34">
        <v>0</v>
      </c>
      <c r="K2074" s="34">
        <v>0</v>
      </c>
      <c r="L2074" s="34">
        <v>0</v>
      </c>
      <c r="M2074" s="34">
        <v>0</v>
      </c>
      <c r="N2074" s="34">
        <v>0</v>
      </c>
      <c r="O2074" s="34">
        <v>0</v>
      </c>
      <c r="P2074" s="34">
        <v>0</v>
      </c>
      <c r="Q2074" s="34">
        <v>0</v>
      </c>
      <c r="R2074" s="34">
        <v>0</v>
      </c>
      <c r="S2074" s="109">
        <v>0</v>
      </c>
      <c r="T2074" s="109">
        <f>_xlfn.XLOOKUP(B2074,'[3]Nur des jours'!$B:$B,'[3]Nur des jours'!$U:$U,"")</f>
        <v>0</v>
      </c>
      <c r="U2074" s="109">
        <v>0</v>
      </c>
      <c r="V2074" s="109">
        <v>0</v>
      </c>
      <c r="W2074" s="109">
        <v>0</v>
      </c>
      <c r="X2074" s="109">
        <v>0</v>
      </c>
      <c r="Y2074" s="109">
        <v>0</v>
      </c>
      <c r="Z2074" s="109">
        <v>0</v>
      </c>
      <c r="AA2074" s="109">
        <v>0</v>
      </c>
      <c r="AB2074" s="109">
        <v>0</v>
      </c>
      <c r="AC2074" s="109">
        <v>0</v>
      </c>
      <c r="AD2074" s="109">
        <v>0</v>
      </c>
      <c r="AE2074" s="109">
        <v>0</v>
      </c>
      <c r="AF2074" s="109">
        <v>0</v>
      </c>
      <c r="AG2074" s="57" t="str">
        <f>_xlfn.XLOOKUP(B2074,[3]CALCULATION!$B:$B,[3]CALCULATION!$M:$M,"")</f>
        <v>Operationnel</v>
      </c>
      <c r="AH2074" s="57"/>
      <c r="AI2074" s="56" t="str" cm="1">
        <f t="array" ref="AI2074">IFERROR(_xlfn.IFS(
AK2074="MPR ISSUE","PDH",
AK2074="BSS Hardware Issue","BSS",
AK2074="Sites strategiques, MLL, Pylone, etc.","ENVTECH",
AK2074="AKTIVCO DEFAUT GE &amp; POWER Cabinet","AKTIVCO",
AK2074="AKTIVCO Coupure ENEO &amp; Baisse de tension","AKTIVCO GRID ONLY",
AK2074="Coupure ENEO &amp; Baisse de tension","IHS GRID ONLY",
AK2074="Defaut GE &amp; POWER Cabinet","IHS",
AK2074="Sharing","Partners",
AK2074="Sites strategiques &amp; DataCenter","SST &amp; DC",
AK2074="Exclu","Exclu",
AK2074="SAT","SAT",
AK2074="SPARE-ISSUE","SPARE-ISSUE",
AK2074="Fiber CAmtel","TRANS_FO_CAMTEL",
AK2074="Fiber AOF","Fiber AOF",
AK2074="Projet OCM (HUAWEI)","TRAVAUX-HUAWEI",
AK2074="Projet OCM (NOKIA)","TRAVAUX-NOKIA",
AK2074="ACCESS-ISSUE","ACCESS-ISSUE",
AK2074="Projet OCM (ZTE, NOKIA, autres projets)","TRAVAUX OCM",
AK2074="No root CAuse","No root cause",
AK2074="ODU HS","PDH",
AK2074="IP &amp; VLAN","PDH",
AK2074="Warehouse HUAWEI","SPARE-ISSUE",
AK2074="SPARE-HS","SPARE-ISSUE",
AK2074="Power Telco","BSS",AK2074="no impacts","no impacts"
),"")</f>
        <v>No root cause</v>
      </c>
      <c r="AJ2074" s="56" t="str" cm="1">
        <f t="array" ref="AJ2074">IFERROR(_xlfn.IFS(
AK2074="MPR ISSUE","TX ISSUE",
AK2074="BSS Hardware Issue","RAN ISSUE",
AK2074="Sites strategiques, MLL, Pylone, etc.","ENVTECH",
AK2074="AKTIVCO DEFAUT GE &amp; POWER Cabinet","POWER ISSUE",
AK2074="AKTIVCO Coupure ENEO &amp; Baisse de tension","POWER ISSUE",
AK2074="Coupure ENEO &amp; Baisse de tension","POWER ISSUE",
AK2074="Defaut GE &amp; POWER Cabinet","POWER ISSUE",
AK2074="Sharing","POWER ISSUE",
AK2074="Sites strategiques &amp; DataCenter","POWER ISSUE",
AK2074="Exclu","Exclu",
AK2074="SAT","TX ISSUE",
AK2074="SPARE-ISSUE","SPARE-ISSUE",
AK2074="Fiber CAmtel","TX ISSUE",
AK2074="Fiber AOF","TX ISSUE",
AK2074="Projet OCM (HUAWEI)","TRAVAUX-HUAWEI",
AK2074="Projet OCM (NOKIA)","TRAVAUX -NOKIA",
AK2074="ACCESS-ISSUE","ACCESS-ISSUE",
AK2074="Projet OCM (ZTE, NOKIA, autres projets)","TRAVAUX OCM",
AK2074="No root CAuse","No root cause",
AK2074="ODU HS","TX ISSUE",
AK2074="IP &amp; VLAN","TX ISSUE",
AK2074="Warehouse HUAWEI","SPARE-ISSUE",
AK2074="SPARE-HS","SPARE-ISSUE",
AK2074="Power Telco","RAN ISSUE",AK2074="no impacts","no impacts"
),"")</f>
        <v>No root cause</v>
      </c>
      <c r="AK2074" s="81" t="s">
        <v>5620</v>
      </c>
      <c r="AL2074" s="56" t="str" cm="1">
        <f t="array" ref="AL2074">IFERROR(_xlfn.IFS(
AK2074="MPR ISSUE","ACTIVE",
AK2074="BSS Hardware Issue","ACTIVE",
AK2074="Sites strategiques, MLL, Pylone, etc.","PASSIVE",
AK2074="AKTIVCO DEFAUT GE &amp; POWER Cabinet","PASSIVE",
AK2074="AKTIVCO Coupure ENEO &amp; Baisse de tension","PASSIVE",
AK2074="Coupure ENEO &amp; Baisse de tension","PASSIVE",
AK2074="Defaut GE &amp; POWER Cabinet","PASSIVE",
AK2074="Sharing","PASSIVE",
AK2074="Sites strategiques &amp; DataCenter","PASSIVE",
AK2074="Exclu","Exclu",
AK2074="SAT","ACTIVE",
AK2074="SPARE-ISSUE","SPARE-ISSUE",
AK2074="Fiber CAmtel","ACTIVE",
AK2074="Fiber AOF","ACTIVE",
AK2074="Projet OCM (HUAWEI)","PLANNED WORKS",
AK2074="Projet OCM (NOKIA)","PLANNED WORKS",
AK2074="ACCESS-ISSUE","ACCESS-ISSUE",
AK2074="Projet OCM (ZTE, NOKIA, autres projets)","PLANNED WORKS",
AK2074="No root CAuse","No root cause",
AK2074="ODU HS","ACTIVE",
AK2074="IP &amp; VLAN","ACTIVE",
AK2074="Warehouse HUAWEI","SPARE-ISSUE",
AK2074="SPARE-HS","SPARE-ISSUE",
AK2074="Power Telco","ACTIVE", AK2074="no impacts","no impacts"
),"")</f>
        <v>No root cause</v>
      </c>
      <c r="AM2074" s="108" t="s">
        <v>5537</v>
      </c>
      <c r="AN2074" s="117" t="s">
        <v>5218</v>
      </c>
      <c r="AP2074" s="23" t="s">
        <v>5537</v>
      </c>
      <c r="AQ2074" s="23" t="s">
        <v>5537</v>
      </c>
      <c r="AR2074" s="7"/>
      <c r="AS2074" s="6"/>
      <c r="AT2074" s="7"/>
      <c r="AU2074" s="3" t="s">
        <v>5537</v>
      </c>
      <c r="AV2074" s="24" t="s">
        <v>5537</v>
      </c>
      <c r="AW2074" s="24" t="s">
        <v>5537</v>
      </c>
      <c r="AX2074" s="24" t="s">
        <v>5537</v>
      </c>
      <c r="AY2074" s="24" t="s">
        <v>5537</v>
      </c>
      <c r="AZ2074" s="24" t="s">
        <v>5537</v>
      </c>
      <c r="BA2074" s="24" t="s">
        <v>5537</v>
      </c>
      <c r="BB2074" s="24" t="s">
        <v>5537</v>
      </c>
      <c r="BC2074" s="24" t="s">
        <v>5537</v>
      </c>
      <c r="BD2074" s="24" t="s">
        <v>5537</v>
      </c>
      <c r="BE2074" s="24" t="s">
        <v>5537</v>
      </c>
      <c r="BF2074" s="24" t="s">
        <v>5537</v>
      </c>
      <c r="BG2074" s="24" t="s">
        <v>5537</v>
      </c>
      <c r="BH2074" s="24" t="s">
        <v>5537</v>
      </c>
      <c r="BI2074" s="9" t="s">
        <v>5537</v>
      </c>
      <c r="BJ2074" s="14"/>
      <c r="BK2074" s="14" t="s">
        <v>5537</v>
      </c>
      <c r="BL2074" s="14" t="str">
        <f>_xlfn.XLOOKUP(B2074,'[4]cell downs 18042026 17h'!$B:$B,'[4]cell downs 18042026 17h'!$B:$B,"")</f>
        <v/>
      </c>
      <c r="BM2074" s="14" t="str">
        <f>_xlfn.XLOOKUP(B2074,'[5]Cells Huawei 19042026 15h'!$B:$B,'[5]Cells Huawei 19042026 15h'!$B:$B,"")</f>
        <v/>
      </c>
      <c r="BN2074" s="9" t="str">
        <f>_xlfn.XLOOKUP(B2074,'[6]cells down 19042026 9H40'!$B:$B,'[6]cells down 19042026 9H40'!$B:$B,"")</f>
        <v/>
      </c>
      <c r="BO2074" s="9" t="s">
        <v>5537</v>
      </c>
      <c r="BP2074" s="9" t="s">
        <v>12</v>
      </c>
    </row>
    <row r="2075" spans="1:68" s="9" customFormat="1" x14ac:dyDescent="0.35">
      <c r="A2075" s="1" t="s">
        <v>5196</v>
      </c>
      <c r="B2075" s="8" t="s">
        <v>5197</v>
      </c>
      <c r="C2075" s="3" t="str">
        <f>_xlfn.XLOOKUP(B2075,'[1]daily break down'!$D:$D,'[1]daily break down'!$E:$E,"")</f>
        <v>SUD-OUEST</v>
      </c>
      <c r="D2075" s="1" t="s">
        <v>11</v>
      </c>
      <c r="E2075" s="1" t="s">
        <v>12</v>
      </c>
      <c r="F2075" s="3" t="s">
        <v>13</v>
      </c>
      <c r="G2075" s="1" t="s">
        <v>63</v>
      </c>
      <c r="H2075" s="39" t="str">
        <f>_xlfn.XLOOKUP(B2075,[2]CALCULATION!$B:$B,[2]CALCULATION!$H:$H,"")</f>
        <v>Huawei</v>
      </c>
      <c r="I2075" s="34">
        <v>0</v>
      </c>
      <c r="J2075" s="34">
        <v>0</v>
      </c>
      <c r="K2075" s="34">
        <v>0</v>
      </c>
      <c r="L2075" s="34">
        <v>0</v>
      </c>
      <c r="M2075" s="34">
        <v>0</v>
      </c>
      <c r="N2075" s="34">
        <v>0</v>
      </c>
      <c r="O2075" s="34">
        <v>0</v>
      </c>
      <c r="P2075" s="34">
        <v>0</v>
      </c>
      <c r="Q2075" s="34">
        <v>0</v>
      </c>
      <c r="R2075" s="34">
        <v>0</v>
      </c>
      <c r="S2075" s="109">
        <v>0</v>
      </c>
      <c r="T2075" s="109">
        <f>_xlfn.XLOOKUP(B2075,'[3]Nur des jours'!$B:$B,'[3]Nur des jours'!$U:$U,"")</f>
        <v>0</v>
      </c>
      <c r="U2075" s="109">
        <v>0</v>
      </c>
      <c r="V2075" s="109">
        <v>0</v>
      </c>
      <c r="W2075" s="109">
        <v>0</v>
      </c>
      <c r="X2075" s="109">
        <v>0</v>
      </c>
      <c r="Y2075" s="109">
        <v>0</v>
      </c>
      <c r="Z2075" s="109">
        <v>0</v>
      </c>
      <c r="AA2075" s="109">
        <v>0</v>
      </c>
      <c r="AB2075" s="109">
        <v>0</v>
      </c>
      <c r="AC2075" s="109">
        <v>0</v>
      </c>
      <c r="AD2075" s="109">
        <v>0</v>
      </c>
      <c r="AE2075" s="109">
        <v>0</v>
      </c>
      <c r="AF2075" s="109">
        <v>0</v>
      </c>
      <c r="AG2075" s="57" t="str">
        <f>_xlfn.XLOOKUP(B2075,[3]CALCULATION!$B:$B,[3]CALCULATION!$M:$M,"")</f>
        <v>Operationnel</v>
      </c>
      <c r="AH2075" s="57"/>
      <c r="AI2075" s="56" t="str" cm="1">
        <f t="array" ref="AI2075">IFERROR(_xlfn.IFS(
AK2075="MPR ISSUE","PDH",
AK2075="BSS Hardware Issue","BSS",
AK2075="Sites strategiques, MLL, Pylone, etc.","ENVTECH",
AK2075="AKTIVCO DEFAUT GE &amp; POWER Cabinet","AKTIVCO",
AK2075="AKTIVCO Coupure ENEO &amp; Baisse de tension","AKTIVCO GRID ONLY",
AK2075="Coupure ENEO &amp; Baisse de tension","IHS GRID ONLY",
AK2075="Defaut GE &amp; POWER Cabinet","IHS",
AK2075="Sharing","Partners",
AK2075="Sites strategiques &amp; DataCenter","SST &amp; DC",
AK2075="Exclu","Exclu",
AK2075="SAT","SAT",
AK2075="SPARE-ISSUE","SPARE-ISSUE",
AK2075="Fiber CAmtel","TRANS_FO_CAMTEL",
AK2075="Fiber AOF","Fiber AOF",
AK2075="Projet OCM (HUAWEI)","TRAVAUX-HUAWEI",
AK2075="Projet OCM (NOKIA)","TRAVAUX-NOKIA",
AK2075="ACCESS-ISSUE","ACCESS-ISSUE",
AK2075="Projet OCM (ZTE, NOKIA, autres projets)","TRAVAUX OCM",
AK2075="No root CAuse","No root cause",
AK2075="ODU HS","PDH",
AK2075="IP &amp; VLAN","PDH",
AK2075="Warehouse HUAWEI","SPARE-ISSUE",
AK2075="SPARE-HS","SPARE-ISSUE",
AK2075="Power Telco","BSS",AK2075="no impacts","no impacts"
),"")</f>
        <v>No root cause</v>
      </c>
      <c r="AJ2075" s="56" t="str" cm="1">
        <f t="array" ref="AJ2075">IFERROR(_xlfn.IFS(
AK2075="MPR ISSUE","TX ISSUE",
AK2075="BSS Hardware Issue","RAN ISSUE",
AK2075="Sites strategiques, MLL, Pylone, etc.","ENVTECH",
AK2075="AKTIVCO DEFAUT GE &amp; POWER Cabinet","POWER ISSUE",
AK2075="AKTIVCO Coupure ENEO &amp; Baisse de tension","POWER ISSUE",
AK2075="Coupure ENEO &amp; Baisse de tension","POWER ISSUE",
AK2075="Defaut GE &amp; POWER Cabinet","POWER ISSUE",
AK2075="Sharing","POWER ISSUE",
AK2075="Sites strategiques &amp; DataCenter","POWER ISSUE",
AK2075="Exclu","Exclu",
AK2075="SAT","TX ISSUE",
AK2075="SPARE-ISSUE","SPARE-ISSUE",
AK2075="Fiber CAmtel","TX ISSUE",
AK2075="Fiber AOF","TX ISSUE",
AK2075="Projet OCM (HUAWEI)","TRAVAUX-HUAWEI",
AK2075="Projet OCM (NOKIA)","TRAVAUX -NOKIA",
AK2075="ACCESS-ISSUE","ACCESS-ISSUE",
AK2075="Projet OCM (ZTE, NOKIA, autres projets)","TRAVAUX OCM",
AK2075="No root CAuse","No root cause",
AK2075="ODU HS","TX ISSUE",
AK2075="IP &amp; VLAN","TX ISSUE",
AK2075="Warehouse HUAWEI","SPARE-ISSUE",
AK2075="SPARE-HS","SPARE-ISSUE",
AK2075="Power Telco","RAN ISSUE",AK2075="no impacts","no impacts"
),"")</f>
        <v>No root cause</v>
      </c>
      <c r="AK2075" s="81" t="s">
        <v>5620</v>
      </c>
      <c r="AL2075" s="56" t="str" cm="1">
        <f t="array" ref="AL2075">IFERROR(_xlfn.IFS(
AK2075="MPR ISSUE","ACTIVE",
AK2075="BSS Hardware Issue","ACTIVE",
AK2075="Sites strategiques, MLL, Pylone, etc.","PASSIVE",
AK2075="AKTIVCO DEFAUT GE &amp; POWER Cabinet","PASSIVE",
AK2075="AKTIVCO Coupure ENEO &amp; Baisse de tension","PASSIVE",
AK2075="Coupure ENEO &amp; Baisse de tension","PASSIVE",
AK2075="Defaut GE &amp; POWER Cabinet","PASSIVE",
AK2075="Sharing","PASSIVE",
AK2075="Sites strategiques &amp; DataCenter","PASSIVE",
AK2075="Exclu","Exclu",
AK2075="SAT","ACTIVE",
AK2075="SPARE-ISSUE","SPARE-ISSUE",
AK2075="Fiber CAmtel","ACTIVE",
AK2075="Fiber AOF","ACTIVE",
AK2075="Projet OCM (HUAWEI)","PLANNED WORKS",
AK2075="Projet OCM (NOKIA)","PLANNED WORKS",
AK2075="ACCESS-ISSUE","ACCESS-ISSUE",
AK2075="Projet OCM (ZTE, NOKIA, autres projets)","PLANNED WORKS",
AK2075="No root CAuse","No root cause",
AK2075="ODU HS","ACTIVE",
AK2075="IP &amp; VLAN","ACTIVE",
AK2075="Warehouse HUAWEI","SPARE-ISSUE",
AK2075="SPARE-HS","SPARE-ISSUE",
AK2075="Power Telco","ACTIVE", AK2075="no impacts","no impacts"
),"")</f>
        <v>No root cause</v>
      </c>
      <c r="AM2075" s="108" t="s">
        <v>5537</v>
      </c>
      <c r="AN2075" s="117" t="s">
        <v>5197</v>
      </c>
      <c r="AP2075" s="23" t="s">
        <v>5537</v>
      </c>
      <c r="AQ2075" s="23" t="s">
        <v>5537</v>
      </c>
      <c r="AR2075" s="7"/>
      <c r="AS2075" s="6"/>
      <c r="AT2075" s="7"/>
      <c r="AU2075" s="3" t="s">
        <v>5537</v>
      </c>
      <c r="AV2075" s="24" t="s">
        <v>5537</v>
      </c>
      <c r="AW2075" s="24" t="s">
        <v>5537</v>
      </c>
      <c r="AX2075" s="24" t="s">
        <v>5537</v>
      </c>
      <c r="AY2075" s="24" t="s">
        <v>5537</v>
      </c>
      <c r="AZ2075" s="24" t="s">
        <v>5537</v>
      </c>
      <c r="BA2075" s="24" t="s">
        <v>5537</v>
      </c>
      <c r="BB2075" s="24" t="s">
        <v>5537</v>
      </c>
      <c r="BC2075" s="24" t="s">
        <v>5537</v>
      </c>
      <c r="BD2075" s="24" t="s">
        <v>5537</v>
      </c>
      <c r="BE2075" s="24" t="s">
        <v>5537</v>
      </c>
      <c r="BF2075" s="24" t="s">
        <v>5537</v>
      </c>
      <c r="BG2075" s="24" t="s">
        <v>5537</v>
      </c>
      <c r="BH2075" s="24" t="s">
        <v>5537</v>
      </c>
      <c r="BI2075" s="9" t="s">
        <v>5537</v>
      </c>
      <c r="BJ2075" s="14"/>
      <c r="BK2075" s="14" t="s">
        <v>5537</v>
      </c>
      <c r="BL2075" s="14" t="str">
        <f>_xlfn.XLOOKUP(B2075,'[4]cell downs 18042026 17h'!$B:$B,'[4]cell downs 18042026 17h'!$B:$B,"")</f>
        <v/>
      </c>
      <c r="BM2075" s="14" t="str">
        <f>_xlfn.XLOOKUP(B2075,'[5]Cells Huawei 19042026 15h'!$B:$B,'[5]Cells Huawei 19042026 15h'!$B:$B,"")</f>
        <v/>
      </c>
      <c r="BN2075" s="9" t="str">
        <f>_xlfn.XLOOKUP(B2075,'[6]cells down 19042026 9H40'!$B:$B,'[6]cells down 19042026 9H40'!$B:$B,"")</f>
        <v/>
      </c>
      <c r="BO2075" s="9" t="s">
        <v>5197</v>
      </c>
      <c r="BP2075" s="9" t="s">
        <v>12</v>
      </c>
    </row>
    <row r="2076" spans="1:68" s="9" customFormat="1" x14ac:dyDescent="0.35">
      <c r="A2076" s="1" t="s">
        <v>3806</v>
      </c>
      <c r="B2076" s="8" t="s">
        <v>3807</v>
      </c>
      <c r="C2076" s="3" t="str">
        <f>_xlfn.XLOOKUP(B2076,'[1]daily break down'!$D:$D,'[1]daily break down'!$E:$E,"")</f>
        <v>EXTREME-NORD</v>
      </c>
      <c r="D2076" s="1" t="s">
        <v>11</v>
      </c>
      <c r="E2076" s="1" t="s">
        <v>66</v>
      </c>
      <c r="F2076" s="3" t="s">
        <v>55</v>
      </c>
      <c r="G2076" s="1" t="s">
        <v>3806</v>
      </c>
      <c r="H2076" s="39" t="str">
        <f>_xlfn.XLOOKUP(B2076,[2]CALCULATION!$B:$B,[2]CALCULATION!$H:$H,"")</f>
        <v>HUAWEI</v>
      </c>
      <c r="I2076" s="34">
        <v>0</v>
      </c>
      <c r="J2076" s="34">
        <v>0</v>
      </c>
      <c r="K2076" s="34">
        <v>0</v>
      </c>
      <c r="L2076" s="34">
        <v>0</v>
      </c>
      <c r="M2076" s="34">
        <v>0</v>
      </c>
      <c r="N2076" s="34">
        <v>0</v>
      </c>
      <c r="O2076" s="34">
        <v>0</v>
      </c>
      <c r="P2076" s="34">
        <v>0</v>
      </c>
      <c r="Q2076" s="34">
        <v>0</v>
      </c>
      <c r="R2076" s="34">
        <v>0</v>
      </c>
      <c r="S2076" s="109">
        <v>0</v>
      </c>
      <c r="T2076" s="109">
        <f>_xlfn.XLOOKUP(B2076,'[3]Nur des jours'!$B:$B,'[3]Nur des jours'!$U:$U,"")</f>
        <v>0</v>
      </c>
      <c r="U2076" s="109">
        <v>0</v>
      </c>
      <c r="V2076" s="109">
        <v>1.298393701506422E-2</v>
      </c>
      <c r="W2076" s="109">
        <v>0</v>
      </c>
      <c r="X2076" s="109">
        <v>0</v>
      </c>
      <c r="Y2076" s="109">
        <v>0</v>
      </c>
      <c r="Z2076" s="109">
        <v>0</v>
      </c>
      <c r="AA2076" s="109">
        <v>0</v>
      </c>
      <c r="AB2076" s="109">
        <v>0</v>
      </c>
      <c r="AC2076" s="109">
        <v>0</v>
      </c>
      <c r="AD2076" s="109">
        <v>0</v>
      </c>
      <c r="AE2076" s="109">
        <v>0</v>
      </c>
      <c r="AF2076" s="109">
        <v>0</v>
      </c>
      <c r="AG2076" s="57" t="str">
        <f>_xlfn.XLOOKUP(B2076,[3]CALCULATION!$B:$B,[3]CALCULATION!$M:$M,"")</f>
        <v>Insecurity</v>
      </c>
      <c r="AH2076" s="57"/>
      <c r="AI2076" s="56" t="str" cm="1">
        <f t="array" ref="AI2076">IFERROR(_xlfn.IFS(
AK2076="MPR ISSUE","PDH",
AK2076="BSS Hardware Issue","BSS",
AK2076="Sites strategiques, MLL, Pylone, etc.","ENVTECH",
AK2076="AKTIVCO DEFAUT GE &amp; POWER Cabinet","AKTIVCO",
AK2076="AKTIVCO Coupure ENEO &amp; Baisse de tension","AKTIVCO GRID ONLY",
AK2076="Coupure ENEO &amp; Baisse de tension","IHS GRID ONLY",
AK2076="Defaut GE &amp; POWER Cabinet","IHS",
AK2076="Sharing","Partners",
AK2076="Sites strategiques &amp; DataCenter","SST &amp; DC",
AK2076="Exclu","Exclu",
AK2076="SAT","SAT",
AK2076="SPARE-ISSUE","SPARE-ISSUE",
AK2076="Fiber CAmtel","TRANS_FO_CAMTEL",
AK2076="Fiber AOF","Fiber AOF",
AK2076="Projet OCM (HUAWEI)","TRAVAUX-HUAWEI",
AK2076="Projet OCM (NOKIA)","TRAVAUX-NOKIA",
AK2076="ACCESS-ISSUE","ACCESS-ISSUE",
AK2076="Projet OCM (ZTE, NOKIA, autres projets)","TRAVAUX OCM",
AK2076="No root CAuse","No root cause",
AK2076="ODU HS","PDH",
AK2076="IP &amp; VLAN","PDH",
AK2076="Warehouse HUAWEI","SPARE-ISSUE",
AK2076="SPARE-HS","SPARE-ISSUE",
AK2076="Power Telco","BSS",AK2076="no impacts","no impacts"
),"")</f>
        <v>No root cause</v>
      </c>
      <c r="AJ2076" s="56" t="str" cm="1">
        <f t="array" ref="AJ2076">IFERROR(_xlfn.IFS(
AK2076="MPR ISSUE","TX ISSUE",
AK2076="BSS Hardware Issue","RAN ISSUE",
AK2076="Sites strategiques, MLL, Pylone, etc.","ENVTECH",
AK2076="AKTIVCO DEFAUT GE &amp; POWER Cabinet","POWER ISSUE",
AK2076="AKTIVCO Coupure ENEO &amp; Baisse de tension","POWER ISSUE",
AK2076="Coupure ENEO &amp; Baisse de tension","POWER ISSUE",
AK2076="Defaut GE &amp; POWER Cabinet","POWER ISSUE",
AK2076="Sharing","POWER ISSUE",
AK2076="Sites strategiques &amp; DataCenter","POWER ISSUE",
AK2076="Exclu","Exclu",
AK2076="SAT","TX ISSUE",
AK2076="SPARE-ISSUE","SPARE-ISSUE",
AK2076="Fiber CAmtel","TX ISSUE",
AK2076="Fiber AOF","TX ISSUE",
AK2076="Projet OCM (HUAWEI)","TRAVAUX-HUAWEI",
AK2076="Projet OCM (NOKIA)","TRAVAUX -NOKIA",
AK2076="ACCESS-ISSUE","ACCESS-ISSUE",
AK2076="Projet OCM (ZTE, NOKIA, autres projets)","TRAVAUX OCM",
AK2076="No root CAuse","No root cause",
AK2076="ODU HS","TX ISSUE",
AK2076="IP &amp; VLAN","TX ISSUE",
AK2076="Warehouse HUAWEI","SPARE-ISSUE",
AK2076="SPARE-HS","SPARE-ISSUE",
AK2076="Power Telco","RAN ISSUE",AK2076="no impacts","no impacts"
),"")</f>
        <v>No root cause</v>
      </c>
      <c r="AK2076" s="81" t="s">
        <v>5620</v>
      </c>
      <c r="AL2076" s="56" t="str" cm="1">
        <f t="array" ref="AL2076">IFERROR(_xlfn.IFS(
AK2076="MPR ISSUE","ACTIVE",
AK2076="BSS Hardware Issue","ACTIVE",
AK2076="Sites strategiques, MLL, Pylone, etc.","PASSIVE",
AK2076="AKTIVCO DEFAUT GE &amp; POWER Cabinet","PASSIVE",
AK2076="AKTIVCO Coupure ENEO &amp; Baisse de tension","PASSIVE",
AK2076="Coupure ENEO &amp; Baisse de tension","PASSIVE",
AK2076="Defaut GE &amp; POWER Cabinet","PASSIVE",
AK2076="Sharing","PASSIVE",
AK2076="Sites strategiques &amp; DataCenter","PASSIVE",
AK2076="Exclu","Exclu",
AK2076="SAT","ACTIVE",
AK2076="SPARE-ISSUE","SPARE-ISSUE",
AK2076="Fiber CAmtel","ACTIVE",
AK2076="Fiber AOF","ACTIVE",
AK2076="Projet OCM (HUAWEI)","PLANNED WORKS",
AK2076="Projet OCM (NOKIA)","PLANNED WORKS",
AK2076="ACCESS-ISSUE","ACCESS-ISSUE",
AK2076="Projet OCM (ZTE, NOKIA, autres projets)","PLANNED WORKS",
AK2076="No root CAuse","No root cause",
AK2076="ODU HS","ACTIVE",
AK2076="IP &amp; VLAN","ACTIVE",
AK2076="Warehouse HUAWEI","SPARE-ISSUE",
AK2076="SPARE-HS","SPARE-ISSUE",
AK2076="Power Telco","ACTIVE", AK2076="no impacts","no impacts"
),"")</f>
        <v>No root cause</v>
      </c>
      <c r="AM2076" s="108" t="s">
        <v>5537</v>
      </c>
      <c r="AN2076" s="117" t="s">
        <v>3807</v>
      </c>
      <c r="AP2076" s="23" t="s">
        <v>5537</v>
      </c>
      <c r="AQ2076" s="23" t="s">
        <v>5537</v>
      </c>
      <c r="AR2076" s="7"/>
      <c r="AS2076" s="6"/>
      <c r="AT2076" s="7"/>
      <c r="AU2076" s="3" t="s">
        <v>5537</v>
      </c>
      <c r="AV2076" s="24" t="s">
        <v>5537</v>
      </c>
      <c r="AW2076" s="24" t="s">
        <v>5537</v>
      </c>
      <c r="AX2076" s="24" t="s">
        <v>5537</v>
      </c>
      <c r="AY2076" s="24" t="s">
        <v>5537</v>
      </c>
      <c r="AZ2076" s="24" t="s">
        <v>5537</v>
      </c>
      <c r="BA2076" s="24" t="s">
        <v>5537</v>
      </c>
      <c r="BB2076" s="24" t="s">
        <v>5537</v>
      </c>
      <c r="BC2076" s="24" t="s">
        <v>5537</v>
      </c>
      <c r="BD2076" s="24" t="s">
        <v>5537</v>
      </c>
      <c r="BE2076" s="24" t="s">
        <v>5537</v>
      </c>
      <c r="BF2076" s="24" t="s">
        <v>5537</v>
      </c>
      <c r="BG2076" s="24" t="s">
        <v>5537</v>
      </c>
      <c r="BH2076" s="24" t="s">
        <v>5537</v>
      </c>
      <c r="BI2076" s="9" t="s">
        <v>5537</v>
      </c>
      <c r="BJ2076" s="14"/>
      <c r="BK2076" s="14" t="s">
        <v>5537</v>
      </c>
      <c r="BL2076" s="14" t="str">
        <f>_xlfn.XLOOKUP(B2076,'[4]cell downs 18042026 17h'!$B:$B,'[4]cell downs 18042026 17h'!$B:$B,"")</f>
        <v/>
      </c>
      <c r="BM2076" s="14" t="str">
        <f>_xlfn.XLOOKUP(B2076,'[5]Cells Huawei 19042026 15h'!$B:$B,'[5]Cells Huawei 19042026 15h'!$B:$B,"")</f>
        <v/>
      </c>
      <c r="BN2076" s="9" t="str">
        <f>_xlfn.XLOOKUP(B2076,'[6]cells down 19042026 9H40'!$B:$B,'[6]cells down 19042026 9H40'!$B:$B,"")</f>
        <v/>
      </c>
      <c r="BO2076" s="9" t="s">
        <v>3807</v>
      </c>
      <c r="BP2076" s="9" t="s">
        <v>5537</v>
      </c>
    </row>
    <row r="2077" spans="1:68" s="9" customFormat="1" x14ac:dyDescent="0.35">
      <c r="A2077" s="1" t="s">
        <v>3369</v>
      </c>
      <c r="B2077" s="8" t="s">
        <v>3370</v>
      </c>
      <c r="C2077" s="3" t="str">
        <f>_xlfn.XLOOKUP(B2077,'[1]daily break down'!$D:$D,'[1]daily break down'!$E:$E,"")</f>
        <v>EXTREME-NORD</v>
      </c>
      <c r="D2077" s="1" t="s">
        <v>11</v>
      </c>
      <c r="E2077" s="1" t="s">
        <v>154</v>
      </c>
      <c r="F2077" s="3" t="s">
        <v>55</v>
      </c>
      <c r="G2077" s="1" t="s">
        <v>3371</v>
      </c>
      <c r="H2077" s="39" t="str">
        <f>_xlfn.XLOOKUP(B2077,[2]CALCULATION!$B:$B,[2]CALCULATION!$H:$H,"")</f>
        <v>HUAWEI</v>
      </c>
      <c r="I2077" s="34">
        <v>0</v>
      </c>
      <c r="J2077" s="34">
        <v>0</v>
      </c>
      <c r="K2077" s="34">
        <v>0</v>
      </c>
      <c r="L2077" s="34">
        <v>0</v>
      </c>
      <c r="M2077" s="34">
        <v>0</v>
      </c>
      <c r="N2077" s="34">
        <v>0</v>
      </c>
      <c r="O2077" s="34">
        <v>0</v>
      </c>
      <c r="P2077" s="34">
        <v>0</v>
      </c>
      <c r="Q2077" s="34">
        <v>0</v>
      </c>
      <c r="R2077" s="34">
        <v>0</v>
      </c>
      <c r="S2077" s="109">
        <v>0</v>
      </c>
      <c r="T2077" s="109">
        <f>_xlfn.XLOOKUP(B2077,'[3]Nur des jours'!$B:$B,'[3]Nur des jours'!$U:$U,"")</f>
        <v>0</v>
      </c>
      <c r="U2077" s="109">
        <v>0</v>
      </c>
      <c r="V2077" s="109">
        <v>1.326929826814255E-2</v>
      </c>
      <c r="W2077" s="109">
        <v>0</v>
      </c>
      <c r="X2077" s="109">
        <v>0</v>
      </c>
      <c r="Y2077" s="109">
        <v>0</v>
      </c>
      <c r="Z2077" s="109">
        <v>0</v>
      </c>
      <c r="AA2077" s="109">
        <v>0</v>
      </c>
      <c r="AB2077" s="109">
        <v>0</v>
      </c>
      <c r="AC2077" s="109">
        <v>0</v>
      </c>
      <c r="AD2077" s="109">
        <v>0</v>
      </c>
      <c r="AE2077" s="109">
        <v>0</v>
      </c>
      <c r="AF2077" s="109">
        <v>0</v>
      </c>
      <c r="AG2077" s="57" t="str">
        <f>_xlfn.XLOOKUP(B2077,[3]CALCULATION!$B:$B,[3]CALCULATION!$M:$M,"")</f>
        <v>Insecurity</v>
      </c>
      <c r="AH2077" s="57"/>
      <c r="AI2077" s="56" t="str" cm="1">
        <f t="array" ref="AI2077">IFERROR(_xlfn.IFS(
AK2077="MPR ISSUE","PDH",
AK2077="BSS Hardware Issue","BSS",
AK2077="Sites strategiques, MLL, Pylone, etc.","ENVTECH",
AK2077="AKTIVCO DEFAUT GE &amp; POWER Cabinet","AKTIVCO",
AK2077="AKTIVCO Coupure ENEO &amp; Baisse de tension","AKTIVCO GRID ONLY",
AK2077="Coupure ENEO &amp; Baisse de tension","IHS GRID ONLY",
AK2077="Defaut GE &amp; POWER Cabinet","IHS",
AK2077="Sharing","Partners",
AK2077="Sites strategiques &amp; DataCenter","SST &amp; DC",
AK2077="Exclu","Exclu",
AK2077="SAT","SAT",
AK2077="SPARE-ISSUE","SPARE-ISSUE",
AK2077="Fiber CAmtel","TRANS_FO_CAMTEL",
AK2077="Fiber AOF","Fiber AOF",
AK2077="Projet OCM (HUAWEI)","TRAVAUX-HUAWEI",
AK2077="Projet OCM (NOKIA)","TRAVAUX-NOKIA",
AK2077="ACCESS-ISSUE","ACCESS-ISSUE",
AK2077="Projet OCM (ZTE, NOKIA, autres projets)","TRAVAUX OCM",
AK2077="No root CAuse","No root cause",
AK2077="ODU HS","PDH",
AK2077="IP &amp; VLAN","PDH",
AK2077="Warehouse HUAWEI","SPARE-ISSUE",
AK2077="SPARE-HS","SPARE-ISSUE",
AK2077="Power Telco","BSS",AK2077="no impacts","no impacts"
),"")</f>
        <v>No root cause</v>
      </c>
      <c r="AJ2077" s="56" t="str" cm="1">
        <f t="array" ref="AJ2077">IFERROR(_xlfn.IFS(
AK2077="MPR ISSUE","TX ISSUE",
AK2077="BSS Hardware Issue","RAN ISSUE",
AK2077="Sites strategiques, MLL, Pylone, etc.","ENVTECH",
AK2077="AKTIVCO DEFAUT GE &amp; POWER Cabinet","POWER ISSUE",
AK2077="AKTIVCO Coupure ENEO &amp; Baisse de tension","POWER ISSUE",
AK2077="Coupure ENEO &amp; Baisse de tension","POWER ISSUE",
AK2077="Defaut GE &amp; POWER Cabinet","POWER ISSUE",
AK2077="Sharing","POWER ISSUE",
AK2077="Sites strategiques &amp; DataCenter","POWER ISSUE",
AK2077="Exclu","Exclu",
AK2077="SAT","TX ISSUE",
AK2077="SPARE-ISSUE","SPARE-ISSUE",
AK2077="Fiber CAmtel","TX ISSUE",
AK2077="Fiber AOF","TX ISSUE",
AK2077="Projet OCM (HUAWEI)","TRAVAUX-HUAWEI",
AK2077="Projet OCM (NOKIA)","TRAVAUX -NOKIA",
AK2077="ACCESS-ISSUE","ACCESS-ISSUE",
AK2077="Projet OCM (ZTE, NOKIA, autres projets)","TRAVAUX OCM",
AK2077="No root CAuse","No root cause",
AK2077="ODU HS","TX ISSUE",
AK2077="IP &amp; VLAN","TX ISSUE",
AK2077="Warehouse HUAWEI","SPARE-ISSUE",
AK2077="SPARE-HS","SPARE-ISSUE",
AK2077="Power Telco","RAN ISSUE",AK2077="no impacts","no impacts"
),"")</f>
        <v>No root cause</v>
      </c>
      <c r="AK2077" s="81" t="s">
        <v>5620</v>
      </c>
      <c r="AL2077" s="56" t="str" cm="1">
        <f t="array" ref="AL2077">IFERROR(_xlfn.IFS(
AK2077="MPR ISSUE","ACTIVE",
AK2077="BSS Hardware Issue","ACTIVE",
AK2077="Sites strategiques, MLL, Pylone, etc.","PASSIVE",
AK2077="AKTIVCO DEFAUT GE &amp; POWER Cabinet","PASSIVE",
AK2077="AKTIVCO Coupure ENEO &amp; Baisse de tension","PASSIVE",
AK2077="Coupure ENEO &amp; Baisse de tension","PASSIVE",
AK2077="Defaut GE &amp; POWER Cabinet","PASSIVE",
AK2077="Sharing","PASSIVE",
AK2077="Sites strategiques &amp; DataCenter","PASSIVE",
AK2077="Exclu","Exclu",
AK2077="SAT","ACTIVE",
AK2077="SPARE-ISSUE","SPARE-ISSUE",
AK2077="Fiber CAmtel","ACTIVE",
AK2077="Fiber AOF","ACTIVE",
AK2077="Projet OCM (HUAWEI)","PLANNED WORKS",
AK2077="Projet OCM (NOKIA)","PLANNED WORKS",
AK2077="ACCESS-ISSUE","ACCESS-ISSUE",
AK2077="Projet OCM (ZTE, NOKIA, autres projets)","PLANNED WORKS",
AK2077="No root CAuse","No root cause",
AK2077="ODU HS","ACTIVE",
AK2077="IP &amp; VLAN","ACTIVE",
AK2077="Warehouse HUAWEI","SPARE-ISSUE",
AK2077="SPARE-HS","SPARE-ISSUE",
AK2077="Power Telco","ACTIVE", AK2077="no impacts","no impacts"
),"")</f>
        <v>No root cause</v>
      </c>
      <c r="AM2077" s="108" t="s">
        <v>5537</v>
      </c>
      <c r="AN2077" s="117" t="s">
        <v>3370</v>
      </c>
      <c r="AP2077" s="23" t="s">
        <v>5537</v>
      </c>
      <c r="AQ2077" s="23" t="s">
        <v>5537</v>
      </c>
      <c r="AR2077" s="7"/>
      <c r="AS2077" s="6"/>
      <c r="AT2077" s="7"/>
      <c r="AU2077" s="3" t="s">
        <v>5537</v>
      </c>
      <c r="AV2077" s="24" t="s">
        <v>5537</v>
      </c>
      <c r="AW2077" s="24" t="s">
        <v>5537</v>
      </c>
      <c r="AX2077" s="24" t="s">
        <v>5537</v>
      </c>
      <c r="AY2077" s="24" t="s">
        <v>5537</v>
      </c>
      <c r="AZ2077" s="24" t="s">
        <v>5537</v>
      </c>
      <c r="BA2077" s="24" t="s">
        <v>5537</v>
      </c>
      <c r="BB2077" s="24" t="s">
        <v>5537</v>
      </c>
      <c r="BC2077" s="24" t="s">
        <v>5537</v>
      </c>
      <c r="BD2077" s="24" t="s">
        <v>5537</v>
      </c>
      <c r="BE2077" s="24" t="s">
        <v>5537</v>
      </c>
      <c r="BF2077" s="24" t="s">
        <v>5537</v>
      </c>
      <c r="BG2077" s="24" t="s">
        <v>5537</v>
      </c>
      <c r="BH2077" s="24" t="s">
        <v>5537</v>
      </c>
      <c r="BI2077" s="9" t="s">
        <v>5537</v>
      </c>
      <c r="BJ2077" s="14"/>
      <c r="BK2077" s="14" t="s">
        <v>5537</v>
      </c>
      <c r="BL2077" s="14" t="str">
        <f>_xlfn.XLOOKUP(B2077,'[4]cell downs 18042026 17h'!$B:$B,'[4]cell downs 18042026 17h'!$B:$B,"")</f>
        <v/>
      </c>
      <c r="BM2077" s="14" t="str">
        <f>_xlfn.XLOOKUP(B2077,'[5]Cells Huawei 19042026 15h'!$B:$B,'[5]Cells Huawei 19042026 15h'!$B:$B,"")</f>
        <v/>
      </c>
      <c r="BN2077" s="9" t="str">
        <f>_xlfn.XLOOKUP(B2077,'[6]cells down 19042026 9H40'!$B:$B,'[6]cells down 19042026 9H40'!$B:$B,"")</f>
        <v/>
      </c>
      <c r="BO2077" s="9" t="s">
        <v>3370</v>
      </c>
      <c r="BP2077" s="9" t="s">
        <v>5537</v>
      </c>
    </row>
    <row r="2078" spans="1:68" s="9" customFormat="1" x14ac:dyDescent="0.35">
      <c r="A2078" s="1" t="s">
        <v>2081</v>
      </c>
      <c r="B2078" s="8" t="s">
        <v>3360</v>
      </c>
      <c r="C2078" s="3" t="str">
        <f>_xlfn.XLOOKUP(B2078,'[1]daily break down'!$D:$D,'[1]daily break down'!$E:$E,"")</f>
        <v>EXTREME-NORD</v>
      </c>
      <c r="D2078" s="1" t="s">
        <v>11</v>
      </c>
      <c r="E2078" s="1" t="s">
        <v>12</v>
      </c>
      <c r="F2078" s="3" t="s">
        <v>55</v>
      </c>
      <c r="G2078" s="1" t="s">
        <v>2081</v>
      </c>
      <c r="H2078" s="39" t="str">
        <f>_xlfn.XLOOKUP(B2078,[2]CALCULATION!$B:$B,[2]CALCULATION!$H:$H,"")</f>
        <v>HUAWEI</v>
      </c>
      <c r="I2078" s="34">
        <v>0</v>
      </c>
      <c r="J2078" s="34">
        <v>0</v>
      </c>
      <c r="K2078" s="34">
        <v>0</v>
      </c>
      <c r="L2078" s="34">
        <v>0</v>
      </c>
      <c r="M2078" s="34">
        <v>0</v>
      </c>
      <c r="N2078" s="34">
        <v>0</v>
      </c>
      <c r="O2078" s="34">
        <v>0</v>
      </c>
      <c r="P2078" s="34">
        <v>0</v>
      </c>
      <c r="Q2078" s="34">
        <v>0</v>
      </c>
      <c r="R2078" s="34">
        <v>0</v>
      </c>
      <c r="S2078" s="109">
        <v>0</v>
      </c>
      <c r="T2078" s="109">
        <f>_xlfn.XLOOKUP(B2078,'[3]Nur des jours'!$B:$B,'[3]Nur des jours'!$U:$U,"")</f>
        <v>0</v>
      </c>
      <c r="U2078" s="109">
        <v>0</v>
      </c>
      <c r="V2078" s="109">
        <v>1.3394143816364326E-2</v>
      </c>
      <c r="W2078" s="109">
        <v>0</v>
      </c>
      <c r="X2078" s="109">
        <v>0</v>
      </c>
      <c r="Y2078" s="109">
        <v>0</v>
      </c>
      <c r="Z2078" s="109">
        <v>0</v>
      </c>
      <c r="AA2078" s="109">
        <v>0</v>
      </c>
      <c r="AB2078" s="109">
        <v>0</v>
      </c>
      <c r="AC2078" s="109">
        <v>0</v>
      </c>
      <c r="AD2078" s="109">
        <v>0</v>
      </c>
      <c r="AE2078" s="109">
        <v>0</v>
      </c>
      <c r="AF2078" s="109">
        <v>0</v>
      </c>
      <c r="AG2078" s="57" t="str">
        <f>_xlfn.XLOOKUP(B2078,[3]CALCULATION!$B:$B,[3]CALCULATION!$M:$M,"")</f>
        <v>Insecurity</v>
      </c>
      <c r="AH2078" s="57"/>
      <c r="AI2078" s="56" t="str" cm="1">
        <f t="array" ref="AI2078">IFERROR(_xlfn.IFS(
AK2078="MPR ISSUE","PDH",
AK2078="BSS Hardware Issue","BSS",
AK2078="Sites strategiques, MLL, Pylone, etc.","ENVTECH",
AK2078="AKTIVCO DEFAUT GE &amp; POWER Cabinet","AKTIVCO",
AK2078="AKTIVCO Coupure ENEO &amp; Baisse de tension","AKTIVCO GRID ONLY",
AK2078="Coupure ENEO &amp; Baisse de tension","IHS GRID ONLY",
AK2078="Defaut GE &amp; POWER Cabinet","IHS",
AK2078="Sharing","Partners",
AK2078="Sites strategiques &amp; DataCenter","SST &amp; DC",
AK2078="Exclu","Exclu",
AK2078="SAT","SAT",
AK2078="SPARE-ISSUE","SPARE-ISSUE",
AK2078="Fiber CAmtel","TRANS_FO_CAMTEL",
AK2078="Fiber AOF","Fiber AOF",
AK2078="Projet OCM (HUAWEI)","TRAVAUX-HUAWEI",
AK2078="Projet OCM (NOKIA)","TRAVAUX-NOKIA",
AK2078="ACCESS-ISSUE","ACCESS-ISSUE",
AK2078="Projet OCM (ZTE, NOKIA, autres projets)","TRAVAUX OCM",
AK2078="No root CAuse","No root cause",
AK2078="ODU HS","PDH",
AK2078="IP &amp; VLAN","PDH",
AK2078="Warehouse HUAWEI","SPARE-ISSUE",
AK2078="SPARE-HS","SPARE-ISSUE",
AK2078="Power Telco","BSS",AK2078="no impacts","no impacts"
),"")</f>
        <v>No root cause</v>
      </c>
      <c r="AJ2078" s="56" t="str" cm="1">
        <f t="array" ref="AJ2078">IFERROR(_xlfn.IFS(
AK2078="MPR ISSUE","TX ISSUE",
AK2078="BSS Hardware Issue","RAN ISSUE",
AK2078="Sites strategiques, MLL, Pylone, etc.","ENVTECH",
AK2078="AKTIVCO DEFAUT GE &amp; POWER Cabinet","POWER ISSUE",
AK2078="AKTIVCO Coupure ENEO &amp; Baisse de tension","POWER ISSUE",
AK2078="Coupure ENEO &amp; Baisse de tension","POWER ISSUE",
AK2078="Defaut GE &amp; POWER Cabinet","POWER ISSUE",
AK2078="Sharing","POWER ISSUE",
AK2078="Sites strategiques &amp; DataCenter","POWER ISSUE",
AK2078="Exclu","Exclu",
AK2078="SAT","TX ISSUE",
AK2078="SPARE-ISSUE","SPARE-ISSUE",
AK2078="Fiber CAmtel","TX ISSUE",
AK2078="Fiber AOF","TX ISSUE",
AK2078="Projet OCM (HUAWEI)","TRAVAUX-HUAWEI",
AK2078="Projet OCM (NOKIA)","TRAVAUX -NOKIA",
AK2078="ACCESS-ISSUE","ACCESS-ISSUE",
AK2078="Projet OCM (ZTE, NOKIA, autres projets)","TRAVAUX OCM",
AK2078="No root CAuse","No root cause",
AK2078="ODU HS","TX ISSUE",
AK2078="IP &amp; VLAN","TX ISSUE",
AK2078="Warehouse HUAWEI","SPARE-ISSUE",
AK2078="SPARE-HS","SPARE-ISSUE",
AK2078="Power Telco","RAN ISSUE",AK2078="no impacts","no impacts"
),"")</f>
        <v>No root cause</v>
      </c>
      <c r="AK2078" s="81" t="s">
        <v>5620</v>
      </c>
      <c r="AL2078" s="56" t="str" cm="1">
        <f t="array" ref="AL2078">IFERROR(_xlfn.IFS(
AK2078="MPR ISSUE","ACTIVE",
AK2078="BSS Hardware Issue","ACTIVE",
AK2078="Sites strategiques, MLL, Pylone, etc.","PASSIVE",
AK2078="AKTIVCO DEFAUT GE &amp; POWER Cabinet","PASSIVE",
AK2078="AKTIVCO Coupure ENEO &amp; Baisse de tension","PASSIVE",
AK2078="Coupure ENEO &amp; Baisse de tension","PASSIVE",
AK2078="Defaut GE &amp; POWER Cabinet","PASSIVE",
AK2078="Sharing","PASSIVE",
AK2078="Sites strategiques &amp; DataCenter","PASSIVE",
AK2078="Exclu","Exclu",
AK2078="SAT","ACTIVE",
AK2078="SPARE-ISSUE","SPARE-ISSUE",
AK2078="Fiber CAmtel","ACTIVE",
AK2078="Fiber AOF","ACTIVE",
AK2078="Projet OCM (HUAWEI)","PLANNED WORKS",
AK2078="Projet OCM (NOKIA)","PLANNED WORKS",
AK2078="ACCESS-ISSUE","ACCESS-ISSUE",
AK2078="Projet OCM (ZTE, NOKIA, autres projets)","PLANNED WORKS",
AK2078="No root CAuse","No root cause",
AK2078="ODU HS","ACTIVE",
AK2078="IP &amp; VLAN","ACTIVE",
AK2078="Warehouse HUAWEI","SPARE-ISSUE",
AK2078="SPARE-HS","SPARE-ISSUE",
AK2078="Power Telco","ACTIVE", AK2078="no impacts","no impacts"
),"")</f>
        <v>No root cause</v>
      </c>
      <c r="AM2078" s="108" t="s">
        <v>5537</v>
      </c>
      <c r="AN2078" s="117" t="s">
        <v>3360</v>
      </c>
      <c r="AP2078" s="23" t="s">
        <v>5537</v>
      </c>
      <c r="AQ2078" s="23" t="s">
        <v>5537</v>
      </c>
      <c r="AR2078" s="7"/>
      <c r="AS2078" s="6"/>
      <c r="AT2078" s="7"/>
      <c r="AU2078" s="3" t="s">
        <v>5537</v>
      </c>
      <c r="AV2078" s="24" t="s">
        <v>5537</v>
      </c>
      <c r="AW2078" s="24" t="s">
        <v>5537</v>
      </c>
      <c r="AX2078" s="24" t="s">
        <v>5537</v>
      </c>
      <c r="AY2078" s="24" t="s">
        <v>5537</v>
      </c>
      <c r="AZ2078" s="24" t="s">
        <v>5537</v>
      </c>
      <c r="BA2078" s="24" t="s">
        <v>5537</v>
      </c>
      <c r="BB2078" s="24" t="s">
        <v>5537</v>
      </c>
      <c r="BC2078" s="24" t="s">
        <v>5537</v>
      </c>
      <c r="BD2078" s="24" t="s">
        <v>5537</v>
      </c>
      <c r="BE2078" s="24" t="s">
        <v>5537</v>
      </c>
      <c r="BF2078" s="24" t="s">
        <v>5537</v>
      </c>
      <c r="BG2078" s="24" t="s">
        <v>5537</v>
      </c>
      <c r="BH2078" s="24" t="s">
        <v>5537</v>
      </c>
      <c r="BI2078" s="9" t="s">
        <v>5537</v>
      </c>
      <c r="BJ2078" s="14"/>
      <c r="BK2078" s="14" t="s">
        <v>5537</v>
      </c>
      <c r="BL2078" s="14" t="str">
        <f>_xlfn.XLOOKUP(B2078,'[4]cell downs 18042026 17h'!$B:$B,'[4]cell downs 18042026 17h'!$B:$B,"")</f>
        <v/>
      </c>
      <c r="BM2078" s="14" t="str">
        <f>_xlfn.XLOOKUP(B2078,'[5]Cells Huawei 19042026 15h'!$B:$B,'[5]Cells Huawei 19042026 15h'!$B:$B,"")</f>
        <v/>
      </c>
      <c r="BN2078" s="9" t="str">
        <f>_xlfn.XLOOKUP(B2078,'[6]cells down 19042026 9H40'!$B:$B,'[6]cells down 19042026 9H40'!$B:$B,"")</f>
        <v/>
      </c>
      <c r="BO2078" s="9" t="s">
        <v>3360</v>
      </c>
      <c r="BP2078" s="9" t="s">
        <v>12</v>
      </c>
    </row>
    <row r="2079" spans="1:68" s="9" customFormat="1" x14ac:dyDescent="0.35">
      <c r="A2079" s="1" t="s">
        <v>2643</v>
      </c>
      <c r="B2079" s="8" t="s">
        <v>2644</v>
      </c>
      <c r="C2079" s="3" t="str">
        <f>_xlfn.XLOOKUP(B2079,'[1]daily break down'!$D:$D,'[1]daily break down'!$E:$E,"")</f>
        <v>NORD-OUEST</v>
      </c>
      <c r="D2079" s="1" t="s">
        <v>11</v>
      </c>
      <c r="E2079" s="1" t="s">
        <v>12</v>
      </c>
      <c r="F2079" s="3" t="s">
        <v>102</v>
      </c>
      <c r="G2079" s="1" t="s">
        <v>2643</v>
      </c>
      <c r="H2079" s="40" t="str">
        <f>_xlfn.XLOOKUP(B2079,[2]CALCULATION!$B:$B,[2]CALCULATION!$H:$H,"")</f>
        <v>NOKIA</v>
      </c>
      <c r="I2079" s="34">
        <v>0</v>
      </c>
      <c r="J2079" s="34">
        <v>0</v>
      </c>
      <c r="K2079" s="34">
        <v>0</v>
      </c>
      <c r="L2079" s="34">
        <v>0</v>
      </c>
      <c r="M2079" s="34">
        <v>0</v>
      </c>
      <c r="N2079" s="34">
        <v>0</v>
      </c>
      <c r="O2079" s="34">
        <v>0</v>
      </c>
      <c r="P2079" s="34">
        <v>0</v>
      </c>
      <c r="Q2079" s="34">
        <v>0</v>
      </c>
      <c r="R2079" s="34">
        <v>0</v>
      </c>
      <c r="S2079" s="109">
        <v>0</v>
      </c>
      <c r="T2079" s="109">
        <f>_xlfn.XLOOKUP(B2079,'[3]Nur des jours'!$B:$B,'[3]Nur des jours'!$U:$U,"")</f>
        <v>0</v>
      </c>
      <c r="U2079" s="109">
        <v>0</v>
      </c>
      <c r="V2079" s="109">
        <v>0</v>
      </c>
      <c r="W2079" s="109">
        <v>0</v>
      </c>
      <c r="X2079" s="109">
        <v>0</v>
      </c>
      <c r="Y2079" s="109">
        <v>0</v>
      </c>
      <c r="Z2079" s="109">
        <v>0</v>
      </c>
      <c r="AA2079" s="109">
        <v>0</v>
      </c>
      <c r="AB2079" s="109">
        <v>0</v>
      </c>
      <c r="AC2079" s="109">
        <v>0</v>
      </c>
      <c r="AD2079" s="109">
        <v>0</v>
      </c>
      <c r="AE2079" s="109">
        <v>0</v>
      </c>
      <c r="AF2079" s="109">
        <v>0</v>
      </c>
      <c r="AG2079" s="57" t="str">
        <f>_xlfn.XLOOKUP(B2079,[3]CALCULATION!$B:$B,[3]CALCULATION!$M:$M,"")</f>
        <v>Operationnel</v>
      </c>
      <c r="AH2079" s="57"/>
      <c r="AI2079" s="56" t="str" cm="1">
        <f t="array" ref="AI2079">IFERROR(_xlfn.IFS(
AK2079="MPR ISSUE","PDH",
AK2079="BSS Hardware Issue","BSS",
AK2079="Sites strategiques, MLL, Pylone, etc.","ENVTECH",
AK2079="AKTIVCO DEFAUT GE &amp; POWER Cabinet","AKTIVCO",
AK2079="AKTIVCO Coupure ENEO &amp; Baisse de tension","AKTIVCO GRID ONLY",
AK2079="Coupure ENEO &amp; Baisse de tension","IHS GRID ONLY",
AK2079="Defaut GE &amp; POWER Cabinet","IHS",
AK2079="Sharing","Partners",
AK2079="Sites strategiques &amp; DataCenter","SST &amp; DC",
AK2079="Exclu","Exclu",
AK2079="SAT","SAT",
AK2079="SPARE-ISSUE","SPARE-ISSUE",
AK2079="Fiber CAmtel","TRANS_FO_CAMTEL",
AK2079="Fiber AOF","Fiber AOF",
AK2079="Projet OCM (HUAWEI)","TRAVAUX-HUAWEI",
AK2079="Projet OCM (NOKIA)","TRAVAUX-NOKIA",
AK2079="ACCESS-ISSUE","ACCESS-ISSUE",
AK2079="Projet OCM (ZTE, NOKIA, autres projets)","TRAVAUX OCM",
AK2079="No root CAuse","No root cause",
AK2079="ODU HS","PDH",
AK2079="IP &amp; VLAN","PDH",
AK2079="Warehouse HUAWEI","SPARE-ISSUE",
AK2079="SPARE-HS","SPARE-ISSUE",
AK2079="Power Telco","BSS",AK2079="no impacts","no impacts"
),"")</f>
        <v>No root cause</v>
      </c>
      <c r="AJ2079" s="56" t="str" cm="1">
        <f t="array" ref="AJ2079">IFERROR(_xlfn.IFS(
AK2079="MPR ISSUE","TX ISSUE",
AK2079="BSS Hardware Issue","RAN ISSUE",
AK2079="Sites strategiques, MLL, Pylone, etc.","ENVTECH",
AK2079="AKTIVCO DEFAUT GE &amp; POWER Cabinet","POWER ISSUE",
AK2079="AKTIVCO Coupure ENEO &amp; Baisse de tension","POWER ISSUE",
AK2079="Coupure ENEO &amp; Baisse de tension","POWER ISSUE",
AK2079="Defaut GE &amp; POWER Cabinet","POWER ISSUE",
AK2079="Sharing","POWER ISSUE",
AK2079="Sites strategiques &amp; DataCenter","POWER ISSUE",
AK2079="Exclu","Exclu",
AK2079="SAT","TX ISSUE",
AK2079="SPARE-ISSUE","SPARE-ISSUE",
AK2079="Fiber CAmtel","TX ISSUE",
AK2079="Fiber AOF","TX ISSUE",
AK2079="Projet OCM (HUAWEI)","TRAVAUX-HUAWEI",
AK2079="Projet OCM (NOKIA)","TRAVAUX -NOKIA",
AK2079="ACCESS-ISSUE","ACCESS-ISSUE",
AK2079="Projet OCM (ZTE, NOKIA, autres projets)","TRAVAUX OCM",
AK2079="No root CAuse","No root cause",
AK2079="ODU HS","TX ISSUE",
AK2079="IP &amp; VLAN","TX ISSUE",
AK2079="Warehouse HUAWEI","SPARE-ISSUE",
AK2079="SPARE-HS","SPARE-ISSUE",
AK2079="Power Telco","RAN ISSUE",AK2079="no impacts","no impacts"
),"")</f>
        <v>No root cause</v>
      </c>
      <c r="AK2079" s="81" t="s">
        <v>5620</v>
      </c>
      <c r="AL2079" s="56" t="str" cm="1">
        <f t="array" ref="AL2079">IFERROR(_xlfn.IFS(
AK2079="MPR ISSUE","ACTIVE",
AK2079="BSS Hardware Issue","ACTIVE",
AK2079="Sites strategiques, MLL, Pylone, etc.","PASSIVE",
AK2079="AKTIVCO DEFAUT GE &amp; POWER Cabinet","PASSIVE",
AK2079="AKTIVCO Coupure ENEO &amp; Baisse de tension","PASSIVE",
AK2079="Coupure ENEO &amp; Baisse de tension","PASSIVE",
AK2079="Defaut GE &amp; POWER Cabinet","PASSIVE",
AK2079="Sharing","PASSIVE",
AK2079="Sites strategiques &amp; DataCenter","PASSIVE",
AK2079="Exclu","Exclu",
AK2079="SAT","ACTIVE",
AK2079="SPARE-ISSUE","SPARE-ISSUE",
AK2079="Fiber CAmtel","ACTIVE",
AK2079="Fiber AOF","ACTIVE",
AK2079="Projet OCM (HUAWEI)","PLANNED WORKS",
AK2079="Projet OCM (NOKIA)","PLANNED WORKS",
AK2079="ACCESS-ISSUE","ACCESS-ISSUE",
AK2079="Projet OCM (ZTE, NOKIA, autres projets)","PLANNED WORKS",
AK2079="No root CAuse","No root cause",
AK2079="ODU HS","ACTIVE",
AK2079="IP &amp; VLAN","ACTIVE",
AK2079="Warehouse HUAWEI","SPARE-ISSUE",
AK2079="SPARE-HS","SPARE-ISSUE",
AK2079="Power Telco","ACTIVE", AK2079="no impacts","no impacts"
),"")</f>
        <v>No root cause</v>
      </c>
      <c r="AM2079" s="108" t="s">
        <v>5537</v>
      </c>
      <c r="AN2079" s="117" t="s">
        <v>2644</v>
      </c>
      <c r="AP2079" s="23" t="s">
        <v>5537</v>
      </c>
      <c r="AQ2079" s="23" t="s">
        <v>5537</v>
      </c>
      <c r="AR2079" s="7"/>
      <c r="AS2079" s="6"/>
      <c r="AT2079" s="7"/>
      <c r="AU2079" s="3" t="s">
        <v>5537</v>
      </c>
      <c r="AV2079" s="24" t="s">
        <v>5537</v>
      </c>
      <c r="AW2079" s="24" t="s">
        <v>5537</v>
      </c>
      <c r="AX2079" s="24" t="s">
        <v>5537</v>
      </c>
      <c r="AY2079" s="24" t="s">
        <v>5537</v>
      </c>
      <c r="AZ2079" s="24" t="s">
        <v>5537</v>
      </c>
      <c r="BA2079" s="24" t="s">
        <v>5537</v>
      </c>
      <c r="BB2079" s="24" t="s">
        <v>5537</v>
      </c>
      <c r="BC2079" s="24" t="s">
        <v>5537</v>
      </c>
      <c r="BD2079" s="24" t="s">
        <v>5537</v>
      </c>
      <c r="BE2079" s="24" t="s">
        <v>5537</v>
      </c>
      <c r="BF2079" s="24" t="s">
        <v>5537</v>
      </c>
      <c r="BG2079" s="24" t="s">
        <v>5537</v>
      </c>
      <c r="BH2079" s="24" t="s">
        <v>5537</v>
      </c>
      <c r="BI2079" s="9" t="s">
        <v>5537</v>
      </c>
      <c r="BJ2079" s="14"/>
      <c r="BK2079" s="14" t="s">
        <v>5537</v>
      </c>
      <c r="BL2079" s="14" t="str">
        <f>_xlfn.XLOOKUP(B2079,'[4]cell downs 18042026 17h'!$B:$B,'[4]cell downs 18042026 17h'!$B:$B,"")</f>
        <v/>
      </c>
      <c r="BM2079" s="14" t="str">
        <f>_xlfn.XLOOKUP(B2079,'[5]Cells Huawei 19042026 15h'!$B:$B,'[5]Cells Huawei 19042026 15h'!$B:$B,"")</f>
        <v/>
      </c>
      <c r="BN2079" s="9" t="str">
        <f>_xlfn.XLOOKUP(B2079,'[6]cells down 19042026 9H40'!$B:$B,'[6]cells down 19042026 9H40'!$B:$B,"")</f>
        <v/>
      </c>
      <c r="BO2079" s="9" t="s">
        <v>2644</v>
      </c>
      <c r="BP2079" s="9" t="s">
        <v>5537</v>
      </c>
    </row>
    <row r="2080" spans="1:68" s="9" customFormat="1" x14ac:dyDescent="0.35">
      <c r="A2080" s="1" t="s">
        <v>3687</v>
      </c>
      <c r="B2080" s="8" t="s">
        <v>3688</v>
      </c>
      <c r="C2080" s="3" t="str">
        <f>_xlfn.XLOOKUP(B2080,'[1]daily break down'!$D:$D,'[1]daily break down'!$E:$E,"")</f>
        <v>OUEST</v>
      </c>
      <c r="D2080" s="1" t="s">
        <v>11</v>
      </c>
      <c r="E2080" s="1" t="s">
        <v>12</v>
      </c>
      <c r="F2080" s="3" t="s">
        <v>102</v>
      </c>
      <c r="G2080" s="1" t="s">
        <v>3687</v>
      </c>
      <c r="H2080" s="39" t="str">
        <f>_xlfn.XLOOKUP(B2080,[2]CALCULATION!$B:$B,[2]CALCULATION!$H:$H,"")</f>
        <v>HUAWEI</v>
      </c>
      <c r="I2080" s="34">
        <v>0</v>
      </c>
      <c r="J2080" s="34">
        <v>0</v>
      </c>
      <c r="K2080" s="34">
        <v>0</v>
      </c>
      <c r="L2080" s="34">
        <v>0</v>
      </c>
      <c r="M2080" s="34">
        <v>0</v>
      </c>
      <c r="N2080" s="34">
        <v>0</v>
      </c>
      <c r="O2080" s="34">
        <v>0</v>
      </c>
      <c r="P2080" s="34">
        <v>0</v>
      </c>
      <c r="Q2080" s="34">
        <v>0</v>
      </c>
      <c r="R2080" s="34">
        <v>0</v>
      </c>
      <c r="S2080" s="109">
        <v>0</v>
      </c>
      <c r="T2080" s="109">
        <f>_xlfn.XLOOKUP(B2080,'[3]Nur des jours'!$B:$B,'[3]Nur des jours'!$U:$U,"")</f>
        <v>0</v>
      </c>
      <c r="U2080" s="109">
        <v>0</v>
      </c>
      <c r="V2080" s="109">
        <v>0</v>
      </c>
      <c r="W2080" s="109">
        <v>0</v>
      </c>
      <c r="X2080" s="109">
        <v>0</v>
      </c>
      <c r="Y2080" s="109">
        <v>0</v>
      </c>
      <c r="Z2080" s="109">
        <v>0</v>
      </c>
      <c r="AA2080" s="109">
        <v>0</v>
      </c>
      <c r="AB2080" s="109">
        <v>0</v>
      </c>
      <c r="AC2080" s="109">
        <v>0</v>
      </c>
      <c r="AD2080" s="109">
        <v>0</v>
      </c>
      <c r="AE2080" s="109">
        <v>0</v>
      </c>
      <c r="AF2080" s="109">
        <v>0</v>
      </c>
      <c r="AG2080" s="57" t="str">
        <f>_xlfn.XLOOKUP(B2080,[3]CALCULATION!$B:$B,[3]CALCULATION!$M:$M,"")</f>
        <v>Operationnel</v>
      </c>
      <c r="AH2080" s="57"/>
      <c r="AI2080" s="56" t="str" cm="1">
        <f t="array" ref="AI2080">IFERROR(_xlfn.IFS(
AK2080="MPR ISSUE","PDH",
AK2080="BSS Hardware Issue","BSS",
AK2080="Sites strategiques, MLL, Pylone, etc.","ENVTECH",
AK2080="AKTIVCO DEFAUT GE &amp; POWER Cabinet","AKTIVCO",
AK2080="AKTIVCO Coupure ENEO &amp; Baisse de tension","AKTIVCO GRID ONLY",
AK2080="Coupure ENEO &amp; Baisse de tension","IHS GRID ONLY",
AK2080="Defaut GE &amp; POWER Cabinet","IHS",
AK2080="Sharing","Partners",
AK2080="Sites strategiques &amp; DataCenter","SST &amp; DC",
AK2080="Exclu","Exclu",
AK2080="SAT","SAT",
AK2080="SPARE-ISSUE","SPARE-ISSUE",
AK2080="Fiber CAmtel","TRANS_FO_CAMTEL",
AK2080="Fiber AOF","Fiber AOF",
AK2080="Projet OCM (HUAWEI)","TRAVAUX-HUAWEI",
AK2080="Projet OCM (NOKIA)","TRAVAUX-NOKIA",
AK2080="ACCESS-ISSUE","ACCESS-ISSUE",
AK2080="Projet OCM (ZTE, NOKIA, autres projets)","TRAVAUX OCM",
AK2080="No root CAuse","No root cause",
AK2080="ODU HS","PDH",
AK2080="IP &amp; VLAN","PDH",
AK2080="Warehouse HUAWEI","SPARE-ISSUE",
AK2080="SPARE-HS","SPARE-ISSUE",
AK2080="Power Telco","BSS",AK2080="no impacts","no impacts"
),"")</f>
        <v>No root cause</v>
      </c>
      <c r="AJ2080" s="56" t="str" cm="1">
        <f t="array" ref="AJ2080">IFERROR(_xlfn.IFS(
AK2080="MPR ISSUE","TX ISSUE",
AK2080="BSS Hardware Issue","RAN ISSUE",
AK2080="Sites strategiques, MLL, Pylone, etc.","ENVTECH",
AK2080="AKTIVCO DEFAUT GE &amp; POWER Cabinet","POWER ISSUE",
AK2080="AKTIVCO Coupure ENEO &amp; Baisse de tension","POWER ISSUE",
AK2080="Coupure ENEO &amp; Baisse de tension","POWER ISSUE",
AK2080="Defaut GE &amp; POWER Cabinet","POWER ISSUE",
AK2080="Sharing","POWER ISSUE",
AK2080="Sites strategiques &amp; DataCenter","POWER ISSUE",
AK2080="Exclu","Exclu",
AK2080="SAT","TX ISSUE",
AK2080="SPARE-ISSUE","SPARE-ISSUE",
AK2080="Fiber CAmtel","TX ISSUE",
AK2080="Fiber AOF","TX ISSUE",
AK2080="Projet OCM (HUAWEI)","TRAVAUX-HUAWEI",
AK2080="Projet OCM (NOKIA)","TRAVAUX -NOKIA",
AK2080="ACCESS-ISSUE","ACCESS-ISSUE",
AK2080="Projet OCM (ZTE, NOKIA, autres projets)","TRAVAUX OCM",
AK2080="No root CAuse","No root cause",
AK2080="ODU HS","TX ISSUE",
AK2080="IP &amp; VLAN","TX ISSUE",
AK2080="Warehouse HUAWEI","SPARE-ISSUE",
AK2080="SPARE-HS","SPARE-ISSUE",
AK2080="Power Telco","RAN ISSUE",AK2080="no impacts","no impacts"
),"")</f>
        <v>No root cause</v>
      </c>
      <c r="AK2080" s="81" t="s">
        <v>5620</v>
      </c>
      <c r="AL2080" s="56" t="str" cm="1">
        <f t="array" ref="AL2080">IFERROR(_xlfn.IFS(
AK2080="MPR ISSUE","ACTIVE",
AK2080="BSS Hardware Issue","ACTIVE",
AK2080="Sites strategiques, MLL, Pylone, etc.","PASSIVE",
AK2080="AKTIVCO DEFAUT GE &amp; POWER Cabinet","PASSIVE",
AK2080="AKTIVCO Coupure ENEO &amp; Baisse de tension","PASSIVE",
AK2080="Coupure ENEO &amp; Baisse de tension","PASSIVE",
AK2080="Defaut GE &amp; POWER Cabinet","PASSIVE",
AK2080="Sharing","PASSIVE",
AK2080="Sites strategiques &amp; DataCenter","PASSIVE",
AK2080="Exclu","Exclu",
AK2080="SAT","ACTIVE",
AK2080="SPARE-ISSUE","SPARE-ISSUE",
AK2080="Fiber CAmtel","ACTIVE",
AK2080="Fiber AOF","ACTIVE",
AK2080="Projet OCM (HUAWEI)","PLANNED WORKS",
AK2080="Projet OCM (NOKIA)","PLANNED WORKS",
AK2080="ACCESS-ISSUE","ACCESS-ISSUE",
AK2080="Projet OCM (ZTE, NOKIA, autres projets)","PLANNED WORKS",
AK2080="No root CAuse","No root cause",
AK2080="ODU HS","ACTIVE",
AK2080="IP &amp; VLAN","ACTIVE",
AK2080="Warehouse HUAWEI","SPARE-ISSUE",
AK2080="SPARE-HS","SPARE-ISSUE",
AK2080="Power Telco","ACTIVE", AK2080="no impacts","no impacts"
),"")</f>
        <v>No root cause</v>
      </c>
      <c r="AM2080" s="108" t="s">
        <v>5537</v>
      </c>
      <c r="AN2080" s="117" t="s">
        <v>3688</v>
      </c>
      <c r="AP2080" s="23" t="s">
        <v>5537</v>
      </c>
      <c r="AQ2080" s="23" t="s">
        <v>5537</v>
      </c>
      <c r="AR2080" s="7"/>
      <c r="AS2080" s="6"/>
      <c r="AT2080" s="7"/>
      <c r="AU2080" s="3" t="s">
        <v>5537</v>
      </c>
      <c r="AV2080" s="24" t="s">
        <v>5537</v>
      </c>
      <c r="AW2080" s="24" t="s">
        <v>5537</v>
      </c>
      <c r="AX2080" s="24" t="s">
        <v>5537</v>
      </c>
      <c r="AY2080" s="24" t="s">
        <v>5537</v>
      </c>
      <c r="AZ2080" s="24" t="s">
        <v>5537</v>
      </c>
      <c r="BA2080" s="24" t="s">
        <v>5537</v>
      </c>
      <c r="BB2080" s="24" t="s">
        <v>5537</v>
      </c>
      <c r="BC2080" s="24" t="s">
        <v>5537</v>
      </c>
      <c r="BD2080" s="24" t="s">
        <v>5537</v>
      </c>
      <c r="BE2080" s="24" t="s">
        <v>5537</v>
      </c>
      <c r="BF2080" s="24" t="s">
        <v>5537</v>
      </c>
      <c r="BG2080" s="24" t="s">
        <v>5537</v>
      </c>
      <c r="BH2080" s="24" t="s">
        <v>5537</v>
      </c>
      <c r="BI2080" s="9" t="s">
        <v>5537</v>
      </c>
      <c r="BJ2080" s="14"/>
      <c r="BK2080" s="14" t="s">
        <v>5537</v>
      </c>
      <c r="BL2080" s="14" t="str">
        <f>_xlfn.XLOOKUP(B2080,'[4]cell downs 18042026 17h'!$B:$B,'[4]cell downs 18042026 17h'!$B:$B,"")</f>
        <v/>
      </c>
      <c r="BM2080" s="14" t="str">
        <f>_xlfn.XLOOKUP(B2080,'[5]Cells Huawei 19042026 15h'!$B:$B,'[5]Cells Huawei 19042026 15h'!$B:$B,"")</f>
        <v/>
      </c>
      <c r="BN2080" s="9" t="str">
        <f>_xlfn.XLOOKUP(B2080,'[6]cells down 19042026 9H40'!$B:$B,'[6]cells down 19042026 9H40'!$B:$B,"")</f>
        <v/>
      </c>
      <c r="BO2080" s="9" t="s">
        <v>3688</v>
      </c>
      <c r="BP2080" s="9" t="s">
        <v>5537</v>
      </c>
    </row>
    <row r="2081" spans="1:68" s="9" customFormat="1" x14ac:dyDescent="0.35">
      <c r="A2081" s="1" t="s">
        <v>5024</v>
      </c>
      <c r="B2081" s="8" t="s">
        <v>5025</v>
      </c>
      <c r="C2081" s="3" t="str">
        <f>_xlfn.XLOOKUP(B2081,'[1]daily break down'!$D:$D,'[1]daily break down'!$E:$E,"")</f>
        <v>Douala</v>
      </c>
      <c r="D2081" s="1" t="s">
        <v>11</v>
      </c>
      <c r="E2081" s="1"/>
      <c r="F2081" s="3" t="s">
        <v>31</v>
      </c>
      <c r="G2081" s="1" t="s">
        <v>32</v>
      </c>
      <c r="H2081" s="41" t="str">
        <f>_xlfn.XLOOKUP(B2081,[2]CALCULATION!$B:$B,[2]CALCULATION!$H:$H,"")</f>
        <v>ZTE</v>
      </c>
      <c r="I2081" s="34">
        <v>0</v>
      </c>
      <c r="J2081" s="34">
        <v>0</v>
      </c>
      <c r="K2081" s="34">
        <v>0</v>
      </c>
      <c r="L2081" s="34">
        <v>0</v>
      </c>
      <c r="M2081" s="34">
        <v>0</v>
      </c>
      <c r="N2081" s="34">
        <v>0</v>
      </c>
      <c r="O2081" s="34">
        <v>0</v>
      </c>
      <c r="P2081" s="34">
        <v>0</v>
      </c>
      <c r="Q2081" s="34">
        <v>0</v>
      </c>
      <c r="R2081" s="34">
        <v>0</v>
      </c>
      <c r="S2081" s="109">
        <v>0</v>
      </c>
      <c r="T2081" s="109">
        <f>_xlfn.XLOOKUP(B2081,'[3]Nur des jours'!$B:$B,'[3]Nur des jours'!$U:$U,"")</f>
        <v>0</v>
      </c>
      <c r="U2081" s="109">
        <v>0</v>
      </c>
      <c r="V2081" s="109">
        <v>0</v>
      </c>
      <c r="W2081" s="109">
        <v>0</v>
      </c>
      <c r="X2081" s="109">
        <v>0</v>
      </c>
      <c r="Y2081" s="109">
        <v>0</v>
      </c>
      <c r="Z2081" s="109">
        <v>0</v>
      </c>
      <c r="AA2081" s="109">
        <v>0</v>
      </c>
      <c r="AB2081" s="109">
        <v>0</v>
      </c>
      <c r="AC2081" s="109">
        <v>0</v>
      </c>
      <c r="AD2081" s="109">
        <v>0</v>
      </c>
      <c r="AE2081" s="109">
        <v>0</v>
      </c>
      <c r="AF2081" s="109">
        <v>0</v>
      </c>
      <c r="AG2081" s="57" t="str">
        <f>_xlfn.XLOOKUP(B2081,[3]CALCULATION!$B:$B,[3]CALCULATION!$M:$M,"")</f>
        <v>Operationnel</v>
      </c>
      <c r="AH2081" s="57"/>
      <c r="AI2081" s="56" t="str" cm="1">
        <f t="array" ref="AI2081">IFERROR(_xlfn.IFS(
AK2081="MPR ISSUE","PDH",
AK2081="BSS Hardware Issue","BSS",
AK2081="Sites strategiques, MLL, Pylone, etc.","ENVTECH",
AK2081="AKTIVCO DEFAUT GE &amp; POWER Cabinet","AKTIVCO",
AK2081="AKTIVCO Coupure ENEO &amp; Baisse de tension","AKTIVCO GRID ONLY",
AK2081="Coupure ENEO &amp; Baisse de tension","IHS GRID ONLY",
AK2081="Defaut GE &amp; POWER Cabinet","IHS",
AK2081="Sharing","Partners",
AK2081="Sites strategiques &amp; DataCenter","SST &amp; DC",
AK2081="Exclu","Exclu",
AK2081="SAT","SAT",
AK2081="SPARE-ISSUE","SPARE-ISSUE",
AK2081="Fiber CAmtel","TRANS_FO_CAMTEL",
AK2081="Fiber AOF","Fiber AOF",
AK2081="Projet OCM (HUAWEI)","TRAVAUX-HUAWEI",
AK2081="Projet OCM (NOKIA)","TRAVAUX-NOKIA",
AK2081="ACCESS-ISSUE","ACCESS-ISSUE",
AK2081="Projet OCM (ZTE, NOKIA, autres projets)","TRAVAUX OCM",
AK2081="No root CAuse","No root cause",
AK2081="ODU HS","PDH",
AK2081="IP &amp; VLAN","PDH",
AK2081="Warehouse HUAWEI","SPARE-ISSUE",
AK2081="SPARE-HS","SPARE-ISSUE",
AK2081="Power Telco","BSS",AK2081="no impacts","no impacts"
),"")</f>
        <v>No root cause</v>
      </c>
      <c r="AJ2081" s="56" t="str" cm="1">
        <f t="array" ref="AJ2081">IFERROR(_xlfn.IFS(
AK2081="MPR ISSUE","TX ISSUE",
AK2081="BSS Hardware Issue","RAN ISSUE",
AK2081="Sites strategiques, MLL, Pylone, etc.","ENVTECH",
AK2081="AKTIVCO DEFAUT GE &amp; POWER Cabinet","POWER ISSUE",
AK2081="AKTIVCO Coupure ENEO &amp; Baisse de tension","POWER ISSUE",
AK2081="Coupure ENEO &amp; Baisse de tension","POWER ISSUE",
AK2081="Defaut GE &amp; POWER Cabinet","POWER ISSUE",
AK2081="Sharing","POWER ISSUE",
AK2081="Sites strategiques &amp; DataCenter","POWER ISSUE",
AK2081="Exclu","Exclu",
AK2081="SAT","TX ISSUE",
AK2081="SPARE-ISSUE","SPARE-ISSUE",
AK2081="Fiber CAmtel","TX ISSUE",
AK2081="Fiber AOF","TX ISSUE",
AK2081="Projet OCM (HUAWEI)","TRAVAUX-HUAWEI",
AK2081="Projet OCM (NOKIA)","TRAVAUX -NOKIA",
AK2081="ACCESS-ISSUE","ACCESS-ISSUE",
AK2081="Projet OCM (ZTE, NOKIA, autres projets)","TRAVAUX OCM",
AK2081="No root CAuse","No root cause",
AK2081="ODU HS","TX ISSUE",
AK2081="IP &amp; VLAN","TX ISSUE",
AK2081="Warehouse HUAWEI","SPARE-ISSUE",
AK2081="SPARE-HS","SPARE-ISSUE",
AK2081="Power Telco","RAN ISSUE",AK2081="no impacts","no impacts"
),"")</f>
        <v>No root cause</v>
      </c>
      <c r="AK2081" s="81" t="s">
        <v>5620</v>
      </c>
      <c r="AL2081" s="56" t="str" cm="1">
        <f t="array" ref="AL2081">IFERROR(_xlfn.IFS(
AK2081="MPR ISSUE","ACTIVE",
AK2081="BSS Hardware Issue","ACTIVE",
AK2081="Sites strategiques, MLL, Pylone, etc.","PASSIVE",
AK2081="AKTIVCO DEFAUT GE &amp; POWER Cabinet","PASSIVE",
AK2081="AKTIVCO Coupure ENEO &amp; Baisse de tension","PASSIVE",
AK2081="Coupure ENEO &amp; Baisse de tension","PASSIVE",
AK2081="Defaut GE &amp; POWER Cabinet","PASSIVE",
AK2081="Sharing","PASSIVE",
AK2081="Sites strategiques &amp; DataCenter","PASSIVE",
AK2081="Exclu","Exclu",
AK2081="SAT","ACTIVE",
AK2081="SPARE-ISSUE","SPARE-ISSUE",
AK2081="Fiber CAmtel","ACTIVE",
AK2081="Fiber AOF","ACTIVE",
AK2081="Projet OCM (HUAWEI)","PLANNED WORKS",
AK2081="Projet OCM (NOKIA)","PLANNED WORKS",
AK2081="ACCESS-ISSUE","ACCESS-ISSUE",
AK2081="Projet OCM (ZTE, NOKIA, autres projets)","PLANNED WORKS",
AK2081="No root CAuse","No root cause",
AK2081="ODU HS","ACTIVE",
AK2081="IP &amp; VLAN","ACTIVE",
AK2081="Warehouse HUAWEI","SPARE-ISSUE",
AK2081="SPARE-HS","SPARE-ISSUE",
AK2081="Power Telco","ACTIVE", AK2081="no impacts","no impacts"
),"")</f>
        <v>No root cause</v>
      </c>
      <c r="AM2081" s="108" t="s">
        <v>5537</v>
      </c>
      <c r="AN2081" s="117" t="s">
        <v>5025</v>
      </c>
      <c r="AP2081" s="23" t="s">
        <v>5537</v>
      </c>
      <c r="AQ2081" s="23" t="s">
        <v>5537</v>
      </c>
      <c r="AR2081" s="7"/>
      <c r="AS2081" s="6"/>
      <c r="AT2081" s="7"/>
      <c r="AU2081" s="3" t="s">
        <v>5537</v>
      </c>
      <c r="AV2081" s="24" t="s">
        <v>5537</v>
      </c>
      <c r="AW2081" s="24" t="s">
        <v>5537</v>
      </c>
      <c r="AX2081" s="24" t="s">
        <v>5537</v>
      </c>
      <c r="AY2081" s="24" t="s">
        <v>5537</v>
      </c>
      <c r="AZ2081" s="24" t="s">
        <v>5537</v>
      </c>
      <c r="BA2081" s="24" t="s">
        <v>5537</v>
      </c>
      <c r="BB2081" s="24" t="s">
        <v>5537</v>
      </c>
      <c r="BC2081" s="24" t="s">
        <v>5537</v>
      </c>
      <c r="BD2081" s="24" t="s">
        <v>5537</v>
      </c>
      <c r="BE2081" s="24" t="s">
        <v>5537</v>
      </c>
      <c r="BF2081" s="24" t="s">
        <v>5537</v>
      </c>
      <c r="BG2081" s="24" t="s">
        <v>5537</v>
      </c>
      <c r="BH2081" s="24" t="s">
        <v>5537</v>
      </c>
      <c r="BI2081" s="9" t="s">
        <v>5537</v>
      </c>
      <c r="BJ2081" s="14"/>
      <c r="BK2081" s="14" t="s">
        <v>5537</v>
      </c>
      <c r="BL2081" s="14" t="str">
        <f>_xlfn.XLOOKUP(B2081,'[4]cell downs 18042026 17h'!$B:$B,'[4]cell downs 18042026 17h'!$B:$B,"")</f>
        <v/>
      </c>
      <c r="BM2081" s="14" t="str">
        <f>_xlfn.XLOOKUP(B2081,'[5]Cells Huawei 19042026 15h'!$B:$B,'[5]Cells Huawei 19042026 15h'!$B:$B,"")</f>
        <v/>
      </c>
      <c r="BN2081" s="9" t="str">
        <f>_xlfn.XLOOKUP(B2081,'[6]cells down 19042026 9H40'!$B:$B,'[6]cells down 19042026 9H40'!$B:$B,"")</f>
        <v/>
      </c>
      <c r="BO2081" s="9" t="s">
        <v>5537</v>
      </c>
      <c r="BP2081" s="9" t="s">
        <v>12</v>
      </c>
    </row>
    <row r="2082" spans="1:68" s="9" customFormat="1" x14ac:dyDescent="0.35">
      <c r="A2082" s="1" t="s">
        <v>560</v>
      </c>
      <c r="B2082" s="8" t="s">
        <v>1994</v>
      </c>
      <c r="C2082" s="3" t="str">
        <f>_xlfn.XLOOKUP(B2082,'[1]daily break down'!$D:$D,'[1]daily break down'!$E:$E,"")</f>
        <v>EXTREME-NORD</v>
      </c>
      <c r="D2082" s="1" t="s">
        <v>21</v>
      </c>
      <c r="E2082" s="1" t="s">
        <v>710</v>
      </c>
      <c r="F2082" s="3" t="s">
        <v>55</v>
      </c>
      <c r="G2082" s="1" t="s">
        <v>560</v>
      </c>
      <c r="H2082" s="39" t="str">
        <f>_xlfn.XLOOKUP(B2082,[2]CALCULATION!$B:$B,[2]CALCULATION!$H:$H,"")</f>
        <v>Huawei</v>
      </c>
      <c r="I2082" s="34">
        <v>0</v>
      </c>
      <c r="J2082" s="34">
        <v>0</v>
      </c>
      <c r="K2082" s="34">
        <v>0</v>
      </c>
      <c r="L2082" s="34">
        <v>0</v>
      </c>
      <c r="M2082" s="34">
        <v>0</v>
      </c>
      <c r="N2082" s="34">
        <v>0</v>
      </c>
      <c r="O2082" s="34">
        <v>4.7828864576110135</v>
      </c>
      <c r="P2082" s="34">
        <v>2.7963619293845046</v>
      </c>
      <c r="Q2082" s="34">
        <v>2.6274637377187653</v>
      </c>
      <c r="R2082" s="34">
        <v>0</v>
      </c>
      <c r="S2082" s="109">
        <v>0</v>
      </c>
      <c r="T2082" s="109">
        <f>_xlfn.XLOOKUP(B2082,'[3]Nur des jours'!$B:$B,'[3]Nur des jours'!$U:$U,"")</f>
        <v>0</v>
      </c>
      <c r="U2082" s="109">
        <v>0</v>
      </c>
      <c r="V2082" s="109">
        <v>1.5730539075943184E-2</v>
      </c>
      <c r="W2082" s="109">
        <v>0</v>
      </c>
      <c r="X2082" s="109">
        <v>0</v>
      </c>
      <c r="Y2082" s="109">
        <v>0</v>
      </c>
      <c r="Z2082" s="109">
        <v>0</v>
      </c>
      <c r="AA2082" s="109">
        <v>0</v>
      </c>
      <c r="AB2082" s="109">
        <v>0</v>
      </c>
      <c r="AC2082" s="109">
        <v>0</v>
      </c>
      <c r="AD2082" s="109">
        <v>0</v>
      </c>
      <c r="AE2082" s="109">
        <v>0</v>
      </c>
      <c r="AF2082" s="109">
        <v>0</v>
      </c>
      <c r="AG2082" s="57" t="str">
        <f>_xlfn.XLOOKUP(B2082,[3]CALCULATION!$B:$B,[3]CALCULATION!$M:$M,"")</f>
        <v>Insecurity</v>
      </c>
      <c r="AH2082" s="57"/>
      <c r="AI2082" s="56" t="str" cm="1">
        <f t="array" ref="AI2082">IFERROR(_xlfn.IFS(
AK2082="MPR ISSUE","PDH",
AK2082="BSS Hardware Issue","BSS",
AK2082="Sites strategiques, MLL, Pylone, etc.","ENVTECH",
AK2082="AKTIVCO DEFAUT GE &amp; POWER Cabinet","AKTIVCO",
AK2082="AKTIVCO Coupure ENEO &amp; Baisse de tension","AKTIVCO GRID ONLY",
AK2082="Coupure ENEO &amp; Baisse de tension","IHS GRID ONLY",
AK2082="Defaut GE &amp; POWER Cabinet","IHS",
AK2082="Sharing","Partners",
AK2082="Sites strategiques &amp; DataCenter","SST &amp; DC",
AK2082="Exclu","Exclu",
AK2082="SAT","SAT",
AK2082="SPARE-ISSUE","SPARE-ISSUE",
AK2082="Fiber CAmtel","TRANS_FO_CAMTEL",
AK2082="Fiber AOF","Fiber AOF",
AK2082="Projet OCM (HUAWEI)","TRAVAUX-HUAWEI",
AK2082="Projet OCM (NOKIA)","TRAVAUX-NOKIA",
AK2082="ACCESS-ISSUE","ACCESS-ISSUE",
AK2082="Projet OCM (ZTE, NOKIA, autres projets)","TRAVAUX OCM",
AK2082="No root CAuse","No root cause",
AK2082="ODU HS","PDH",
AK2082="IP &amp; VLAN","PDH",
AK2082="Warehouse HUAWEI","SPARE-ISSUE",
AK2082="SPARE-HS","SPARE-ISSUE",
AK2082="Power Telco","BSS",AK2082="no impacts","no impacts"
),"")</f>
        <v>No root cause</v>
      </c>
      <c r="AJ2082" s="56" t="str" cm="1">
        <f t="array" ref="AJ2082">IFERROR(_xlfn.IFS(
AK2082="MPR ISSUE","TX ISSUE",
AK2082="BSS Hardware Issue","RAN ISSUE",
AK2082="Sites strategiques, MLL, Pylone, etc.","ENVTECH",
AK2082="AKTIVCO DEFAUT GE &amp; POWER Cabinet","POWER ISSUE",
AK2082="AKTIVCO Coupure ENEO &amp; Baisse de tension","POWER ISSUE",
AK2082="Coupure ENEO &amp; Baisse de tension","POWER ISSUE",
AK2082="Defaut GE &amp; POWER Cabinet","POWER ISSUE",
AK2082="Sharing","POWER ISSUE",
AK2082="Sites strategiques &amp; DataCenter","POWER ISSUE",
AK2082="Exclu","Exclu",
AK2082="SAT","TX ISSUE",
AK2082="SPARE-ISSUE","SPARE-ISSUE",
AK2082="Fiber CAmtel","TX ISSUE",
AK2082="Fiber AOF","TX ISSUE",
AK2082="Projet OCM (HUAWEI)","TRAVAUX-HUAWEI",
AK2082="Projet OCM (NOKIA)","TRAVAUX -NOKIA",
AK2082="ACCESS-ISSUE","ACCESS-ISSUE",
AK2082="Projet OCM (ZTE, NOKIA, autres projets)","TRAVAUX OCM",
AK2082="No root CAuse","No root cause",
AK2082="ODU HS","TX ISSUE",
AK2082="IP &amp; VLAN","TX ISSUE",
AK2082="Warehouse HUAWEI","SPARE-ISSUE",
AK2082="SPARE-HS","SPARE-ISSUE",
AK2082="Power Telco","RAN ISSUE",AK2082="no impacts","no impacts"
),"")</f>
        <v>No root cause</v>
      </c>
      <c r="AK2082" s="81" t="s">
        <v>5620</v>
      </c>
      <c r="AL2082" s="56" t="str" cm="1">
        <f t="array" ref="AL2082">IFERROR(_xlfn.IFS(
AK2082="MPR ISSUE","ACTIVE",
AK2082="BSS Hardware Issue","ACTIVE",
AK2082="Sites strategiques, MLL, Pylone, etc.","PASSIVE",
AK2082="AKTIVCO DEFAUT GE &amp; POWER Cabinet","PASSIVE",
AK2082="AKTIVCO Coupure ENEO &amp; Baisse de tension","PASSIVE",
AK2082="Coupure ENEO &amp; Baisse de tension","PASSIVE",
AK2082="Defaut GE &amp; POWER Cabinet","PASSIVE",
AK2082="Sharing","PASSIVE",
AK2082="Sites strategiques &amp; DataCenter","PASSIVE",
AK2082="Exclu","Exclu",
AK2082="SAT","ACTIVE",
AK2082="SPARE-ISSUE","SPARE-ISSUE",
AK2082="Fiber CAmtel","ACTIVE",
AK2082="Fiber AOF","ACTIVE",
AK2082="Projet OCM (HUAWEI)","PLANNED WORKS",
AK2082="Projet OCM (NOKIA)","PLANNED WORKS",
AK2082="ACCESS-ISSUE","ACCESS-ISSUE",
AK2082="Projet OCM (ZTE, NOKIA, autres projets)","PLANNED WORKS",
AK2082="No root CAuse","No root cause",
AK2082="ODU HS","ACTIVE",
AK2082="IP &amp; VLAN","ACTIVE",
AK2082="Warehouse HUAWEI","SPARE-ISSUE",
AK2082="SPARE-HS","SPARE-ISSUE",
AK2082="Power Telco","ACTIVE", AK2082="no impacts","no impacts"
),"")</f>
        <v>No root cause</v>
      </c>
      <c r="AM2082" s="108" t="s">
        <v>5537</v>
      </c>
      <c r="AN2082" s="117" t="s">
        <v>1994</v>
      </c>
      <c r="AP2082" s="23" t="s">
        <v>5537</v>
      </c>
      <c r="AQ2082" s="23" t="s">
        <v>5537</v>
      </c>
      <c r="AR2082" s="7"/>
      <c r="AS2082" s="6"/>
      <c r="AT2082" s="7"/>
      <c r="AU2082" s="3" t="s">
        <v>5537</v>
      </c>
      <c r="AV2082" s="24" t="s">
        <v>5537</v>
      </c>
      <c r="AW2082" s="24" t="s">
        <v>5537</v>
      </c>
      <c r="AX2082" s="24" t="s">
        <v>5537</v>
      </c>
      <c r="AY2082" s="24" t="s">
        <v>5537</v>
      </c>
      <c r="AZ2082" s="24" t="s">
        <v>5537</v>
      </c>
      <c r="BA2082" s="24" t="s">
        <v>5537</v>
      </c>
      <c r="BB2082" s="24" t="s">
        <v>5537</v>
      </c>
      <c r="BC2082" s="24" t="s">
        <v>5537</v>
      </c>
      <c r="BD2082" s="24" t="s">
        <v>5537</v>
      </c>
      <c r="BE2082" s="24" t="s">
        <v>5537</v>
      </c>
      <c r="BF2082" s="24" t="s">
        <v>5537</v>
      </c>
      <c r="BG2082" s="24" t="s">
        <v>5537</v>
      </c>
      <c r="BH2082" s="24" t="s">
        <v>5537</v>
      </c>
      <c r="BI2082" s="9" t="s">
        <v>5537</v>
      </c>
      <c r="BJ2082" s="14"/>
      <c r="BK2082" s="14" t="s">
        <v>5537</v>
      </c>
      <c r="BL2082" s="14" t="str">
        <f>_xlfn.XLOOKUP(B2082,'[4]cell downs 18042026 17h'!$B:$B,'[4]cell downs 18042026 17h'!$B:$B,"")</f>
        <v/>
      </c>
      <c r="BM2082" s="14" t="str">
        <f>_xlfn.XLOOKUP(B2082,'[5]Cells Huawei 19042026 15h'!$B:$B,'[5]Cells Huawei 19042026 15h'!$B:$B,"")</f>
        <v/>
      </c>
      <c r="BN2082" s="9" t="str">
        <f>_xlfn.XLOOKUP(B2082,'[6]cells down 19042026 9H40'!$B:$B,'[6]cells down 19042026 9H40'!$B:$B,"")</f>
        <v/>
      </c>
      <c r="BO2082" s="9" t="s">
        <v>5537</v>
      </c>
      <c r="BP2082" s="9" t="s">
        <v>12</v>
      </c>
    </row>
    <row r="2083" spans="1:68" s="9" customFormat="1" x14ac:dyDescent="0.35">
      <c r="A2083" s="1" t="s">
        <v>4679</v>
      </c>
      <c r="B2083" s="8" t="s">
        <v>4680</v>
      </c>
      <c r="C2083" s="3" t="str">
        <f>_xlfn.XLOOKUP(B2083,'[1]daily break down'!$D:$D,'[1]daily break down'!$E:$E,"")</f>
        <v>Bafoussam</v>
      </c>
      <c r="D2083" s="1" t="s">
        <v>11</v>
      </c>
      <c r="E2083" s="1" t="s">
        <v>12</v>
      </c>
      <c r="F2083" s="3" t="s">
        <v>102</v>
      </c>
      <c r="G2083" s="1" t="s">
        <v>299</v>
      </c>
      <c r="H2083" s="39" t="str">
        <f>_xlfn.XLOOKUP(B2083,[2]CALCULATION!$B:$B,[2]CALCULATION!$H:$H,"")</f>
        <v>Huawei</v>
      </c>
      <c r="I2083" s="34">
        <v>0</v>
      </c>
      <c r="J2083" s="34">
        <v>0</v>
      </c>
      <c r="K2083" s="34">
        <v>0</v>
      </c>
      <c r="L2083" s="34">
        <v>0</v>
      </c>
      <c r="M2083" s="34">
        <v>0</v>
      </c>
      <c r="N2083" s="34">
        <v>0</v>
      </c>
      <c r="O2083" s="34">
        <v>0</v>
      </c>
      <c r="P2083" s="34">
        <v>0</v>
      </c>
      <c r="Q2083" s="34">
        <v>0</v>
      </c>
      <c r="R2083" s="34">
        <v>0</v>
      </c>
      <c r="S2083" s="109">
        <v>0</v>
      </c>
      <c r="T2083" s="109">
        <f>_xlfn.XLOOKUP(B2083,'[3]Nur des jours'!$B:$B,'[3]Nur des jours'!$U:$U,"")</f>
        <v>0</v>
      </c>
      <c r="U2083" s="109">
        <v>0</v>
      </c>
      <c r="V2083" s="109">
        <v>0</v>
      </c>
      <c r="W2083" s="109">
        <v>0</v>
      </c>
      <c r="X2083" s="109">
        <v>0</v>
      </c>
      <c r="Y2083" s="109">
        <v>0</v>
      </c>
      <c r="Z2083" s="109">
        <v>0</v>
      </c>
      <c r="AA2083" s="109">
        <v>0</v>
      </c>
      <c r="AB2083" s="109">
        <v>0</v>
      </c>
      <c r="AC2083" s="109">
        <v>0</v>
      </c>
      <c r="AD2083" s="109">
        <v>0</v>
      </c>
      <c r="AE2083" s="109">
        <v>0</v>
      </c>
      <c r="AF2083" s="109">
        <v>0</v>
      </c>
      <c r="AG2083" s="57" t="str">
        <f>_xlfn.XLOOKUP(B2083,[3]CALCULATION!$B:$B,[3]CALCULATION!$M:$M,"")</f>
        <v>Operationnel</v>
      </c>
      <c r="AH2083" s="57"/>
      <c r="AI2083" s="56" t="str" cm="1">
        <f t="array" ref="AI2083">IFERROR(_xlfn.IFS(
AK2083="MPR ISSUE","PDH",
AK2083="BSS Hardware Issue","BSS",
AK2083="Sites strategiques, MLL, Pylone, etc.","ENVTECH",
AK2083="AKTIVCO DEFAUT GE &amp; POWER Cabinet","AKTIVCO",
AK2083="AKTIVCO Coupure ENEO &amp; Baisse de tension","AKTIVCO GRID ONLY",
AK2083="Coupure ENEO &amp; Baisse de tension","IHS GRID ONLY",
AK2083="Defaut GE &amp; POWER Cabinet","IHS",
AK2083="Sharing","Partners",
AK2083="Sites strategiques &amp; DataCenter","SST &amp; DC",
AK2083="Exclu","Exclu",
AK2083="SAT","SAT",
AK2083="SPARE-ISSUE","SPARE-ISSUE",
AK2083="Fiber CAmtel","TRANS_FO_CAMTEL",
AK2083="Fiber AOF","Fiber AOF",
AK2083="Projet OCM (HUAWEI)","TRAVAUX-HUAWEI",
AK2083="Projet OCM (NOKIA)","TRAVAUX-NOKIA",
AK2083="ACCESS-ISSUE","ACCESS-ISSUE",
AK2083="Projet OCM (ZTE, NOKIA, autres projets)","TRAVAUX OCM",
AK2083="No root CAuse","No root cause",
AK2083="ODU HS","PDH",
AK2083="IP &amp; VLAN","PDH",
AK2083="Warehouse HUAWEI","SPARE-ISSUE",
AK2083="SPARE-HS","SPARE-ISSUE",
AK2083="Power Telco","BSS",AK2083="no impacts","no impacts"
),"")</f>
        <v>No root cause</v>
      </c>
      <c r="AJ2083" s="56" t="str" cm="1">
        <f t="array" ref="AJ2083">IFERROR(_xlfn.IFS(
AK2083="MPR ISSUE","TX ISSUE",
AK2083="BSS Hardware Issue","RAN ISSUE",
AK2083="Sites strategiques, MLL, Pylone, etc.","ENVTECH",
AK2083="AKTIVCO DEFAUT GE &amp; POWER Cabinet","POWER ISSUE",
AK2083="AKTIVCO Coupure ENEO &amp; Baisse de tension","POWER ISSUE",
AK2083="Coupure ENEO &amp; Baisse de tension","POWER ISSUE",
AK2083="Defaut GE &amp; POWER Cabinet","POWER ISSUE",
AK2083="Sharing","POWER ISSUE",
AK2083="Sites strategiques &amp; DataCenter","POWER ISSUE",
AK2083="Exclu","Exclu",
AK2083="SAT","TX ISSUE",
AK2083="SPARE-ISSUE","SPARE-ISSUE",
AK2083="Fiber CAmtel","TX ISSUE",
AK2083="Fiber AOF","TX ISSUE",
AK2083="Projet OCM (HUAWEI)","TRAVAUX-HUAWEI",
AK2083="Projet OCM (NOKIA)","TRAVAUX -NOKIA",
AK2083="ACCESS-ISSUE","ACCESS-ISSUE",
AK2083="Projet OCM (ZTE, NOKIA, autres projets)","TRAVAUX OCM",
AK2083="No root CAuse","No root cause",
AK2083="ODU HS","TX ISSUE",
AK2083="IP &amp; VLAN","TX ISSUE",
AK2083="Warehouse HUAWEI","SPARE-ISSUE",
AK2083="SPARE-HS","SPARE-ISSUE",
AK2083="Power Telco","RAN ISSUE",AK2083="no impacts","no impacts"
),"")</f>
        <v>No root cause</v>
      </c>
      <c r="AK2083" s="81" t="s">
        <v>5620</v>
      </c>
      <c r="AL2083" s="56" t="str" cm="1">
        <f t="array" ref="AL2083">IFERROR(_xlfn.IFS(
AK2083="MPR ISSUE","ACTIVE",
AK2083="BSS Hardware Issue","ACTIVE",
AK2083="Sites strategiques, MLL, Pylone, etc.","PASSIVE",
AK2083="AKTIVCO DEFAUT GE &amp; POWER Cabinet","PASSIVE",
AK2083="AKTIVCO Coupure ENEO &amp; Baisse de tension","PASSIVE",
AK2083="Coupure ENEO &amp; Baisse de tension","PASSIVE",
AK2083="Defaut GE &amp; POWER Cabinet","PASSIVE",
AK2083="Sharing","PASSIVE",
AK2083="Sites strategiques &amp; DataCenter","PASSIVE",
AK2083="Exclu","Exclu",
AK2083="SAT","ACTIVE",
AK2083="SPARE-ISSUE","SPARE-ISSUE",
AK2083="Fiber CAmtel","ACTIVE",
AK2083="Fiber AOF","ACTIVE",
AK2083="Projet OCM (HUAWEI)","PLANNED WORKS",
AK2083="Projet OCM (NOKIA)","PLANNED WORKS",
AK2083="ACCESS-ISSUE","ACCESS-ISSUE",
AK2083="Projet OCM (ZTE, NOKIA, autres projets)","PLANNED WORKS",
AK2083="No root CAuse","No root cause",
AK2083="ODU HS","ACTIVE",
AK2083="IP &amp; VLAN","ACTIVE",
AK2083="Warehouse HUAWEI","SPARE-ISSUE",
AK2083="SPARE-HS","SPARE-ISSUE",
AK2083="Power Telco","ACTIVE", AK2083="no impacts","no impacts"
),"")</f>
        <v>No root cause</v>
      </c>
      <c r="AM2083" s="108" t="s">
        <v>5537</v>
      </c>
      <c r="AN2083" s="117" t="s">
        <v>4680</v>
      </c>
      <c r="AP2083" s="23" t="s">
        <v>5537</v>
      </c>
      <c r="AQ2083" s="23" t="s">
        <v>5537</v>
      </c>
      <c r="AR2083" s="7"/>
      <c r="AS2083" s="6"/>
      <c r="AT2083" s="7"/>
      <c r="AU2083" s="3" t="s">
        <v>5537</v>
      </c>
      <c r="AV2083" s="24" t="s">
        <v>5537</v>
      </c>
      <c r="AW2083" s="24" t="s">
        <v>5537</v>
      </c>
      <c r="AX2083" s="24" t="s">
        <v>5537</v>
      </c>
      <c r="AY2083" s="24" t="s">
        <v>5537</v>
      </c>
      <c r="AZ2083" s="24" t="s">
        <v>5537</v>
      </c>
      <c r="BA2083" s="24" t="s">
        <v>5537</v>
      </c>
      <c r="BB2083" s="24" t="s">
        <v>5537</v>
      </c>
      <c r="BC2083" s="24" t="s">
        <v>5537</v>
      </c>
      <c r="BD2083" s="24" t="s">
        <v>5537</v>
      </c>
      <c r="BE2083" s="24" t="s">
        <v>5537</v>
      </c>
      <c r="BF2083" s="24" t="s">
        <v>5537</v>
      </c>
      <c r="BG2083" s="24" t="s">
        <v>5537</v>
      </c>
      <c r="BH2083" s="24" t="s">
        <v>5537</v>
      </c>
      <c r="BI2083" s="9" t="s">
        <v>5537</v>
      </c>
      <c r="BJ2083" s="14"/>
      <c r="BK2083" s="14" t="s">
        <v>5537</v>
      </c>
      <c r="BL2083" s="14" t="str">
        <f>_xlfn.XLOOKUP(B2083,'[4]cell downs 18042026 17h'!$B:$B,'[4]cell downs 18042026 17h'!$B:$B,"")</f>
        <v/>
      </c>
      <c r="BM2083" s="14" t="str">
        <f>_xlfn.XLOOKUP(B2083,'[5]Cells Huawei 19042026 15h'!$B:$B,'[5]Cells Huawei 19042026 15h'!$B:$B,"")</f>
        <v/>
      </c>
      <c r="BN2083" s="9" t="str">
        <f>_xlfn.XLOOKUP(B2083,'[6]cells down 19042026 9H40'!$B:$B,'[6]cells down 19042026 9H40'!$B:$B,"")</f>
        <v/>
      </c>
      <c r="BO2083" s="9" t="s">
        <v>4680</v>
      </c>
      <c r="BP2083" s="9" t="s">
        <v>12</v>
      </c>
    </row>
    <row r="2084" spans="1:68" s="9" customFormat="1" x14ac:dyDescent="0.35">
      <c r="A2084" s="1" t="s">
        <v>2639</v>
      </c>
      <c r="B2084" s="8" t="s">
        <v>2640</v>
      </c>
      <c r="C2084" s="3" t="str">
        <f>_xlfn.XLOOKUP(B2084,'[1]daily break down'!$D:$D,'[1]daily break down'!$E:$E,"")</f>
        <v>CENTRE</v>
      </c>
      <c r="D2084" s="1" t="s">
        <v>11</v>
      </c>
      <c r="E2084" s="1" t="s">
        <v>12</v>
      </c>
      <c r="F2084" s="3" t="s">
        <v>37</v>
      </c>
      <c r="G2084" s="1" t="s">
        <v>70</v>
      </c>
      <c r="H2084" s="41" t="str">
        <f>_xlfn.XLOOKUP(B2084,[2]CALCULATION!$B:$B,[2]CALCULATION!$H:$H,"")</f>
        <v>ZTE</v>
      </c>
      <c r="I2084" s="34">
        <v>0</v>
      </c>
      <c r="J2084" s="34">
        <v>0</v>
      </c>
      <c r="K2084" s="34">
        <v>0</v>
      </c>
      <c r="L2084" s="34">
        <v>0</v>
      </c>
      <c r="M2084" s="34">
        <v>0</v>
      </c>
      <c r="N2084" s="34">
        <v>0</v>
      </c>
      <c r="O2084" s="34">
        <v>0</v>
      </c>
      <c r="P2084" s="34">
        <v>0</v>
      </c>
      <c r="Q2084" s="34">
        <v>0</v>
      </c>
      <c r="R2084" s="34">
        <v>0</v>
      </c>
      <c r="S2084" s="109">
        <v>0</v>
      </c>
      <c r="T2084" s="109">
        <f>_xlfn.XLOOKUP(B2084,'[3]Nur des jours'!$B:$B,'[3]Nur des jours'!$U:$U,"")</f>
        <v>0</v>
      </c>
      <c r="U2084" s="109">
        <v>0</v>
      </c>
      <c r="V2084" s="109">
        <v>0</v>
      </c>
      <c r="W2084" s="109">
        <v>0</v>
      </c>
      <c r="X2084" s="109">
        <v>0</v>
      </c>
      <c r="Y2084" s="109">
        <v>0</v>
      </c>
      <c r="Z2084" s="109">
        <v>0</v>
      </c>
      <c r="AA2084" s="109">
        <v>0</v>
      </c>
      <c r="AB2084" s="109">
        <v>0</v>
      </c>
      <c r="AC2084" s="109">
        <v>0</v>
      </c>
      <c r="AD2084" s="109">
        <v>0</v>
      </c>
      <c r="AE2084" s="109">
        <v>0</v>
      </c>
      <c r="AF2084" s="109">
        <v>0</v>
      </c>
      <c r="AG2084" s="57" t="str">
        <f>_xlfn.XLOOKUP(B2084,[3]CALCULATION!$B:$B,[3]CALCULATION!$M:$M,"")</f>
        <v>Operationnel</v>
      </c>
      <c r="AH2084" s="57"/>
      <c r="AI2084" s="56" t="str" cm="1">
        <f t="array" ref="AI2084">IFERROR(_xlfn.IFS(
AK2084="MPR ISSUE","PDH",
AK2084="BSS Hardware Issue","BSS",
AK2084="Sites strategiques, MLL, Pylone, etc.","ENVTECH",
AK2084="AKTIVCO DEFAUT GE &amp; POWER Cabinet","AKTIVCO",
AK2084="AKTIVCO Coupure ENEO &amp; Baisse de tension","AKTIVCO GRID ONLY",
AK2084="Coupure ENEO &amp; Baisse de tension","IHS GRID ONLY",
AK2084="Defaut GE &amp; POWER Cabinet","IHS",
AK2084="Sharing","Partners",
AK2084="Sites strategiques &amp; DataCenter","SST &amp; DC",
AK2084="Exclu","Exclu",
AK2084="SAT","SAT",
AK2084="SPARE-ISSUE","SPARE-ISSUE",
AK2084="Fiber CAmtel","TRANS_FO_CAMTEL",
AK2084="Fiber AOF","Fiber AOF",
AK2084="Projet OCM (HUAWEI)","TRAVAUX-HUAWEI",
AK2084="Projet OCM (NOKIA)","TRAVAUX-NOKIA",
AK2084="ACCESS-ISSUE","ACCESS-ISSUE",
AK2084="Projet OCM (ZTE, NOKIA, autres projets)","TRAVAUX OCM",
AK2084="No root CAuse","No root cause",
AK2084="ODU HS","PDH",
AK2084="IP &amp; VLAN","PDH",
AK2084="Warehouse HUAWEI","SPARE-ISSUE",
AK2084="SPARE-HS","SPARE-ISSUE",
AK2084="Power Telco","BSS",AK2084="no impacts","no impacts"
),"")</f>
        <v>No root cause</v>
      </c>
      <c r="AJ2084" s="56" t="str" cm="1">
        <f t="array" ref="AJ2084">IFERROR(_xlfn.IFS(
AK2084="MPR ISSUE","TX ISSUE",
AK2084="BSS Hardware Issue","RAN ISSUE",
AK2084="Sites strategiques, MLL, Pylone, etc.","ENVTECH",
AK2084="AKTIVCO DEFAUT GE &amp; POWER Cabinet","POWER ISSUE",
AK2084="AKTIVCO Coupure ENEO &amp; Baisse de tension","POWER ISSUE",
AK2084="Coupure ENEO &amp; Baisse de tension","POWER ISSUE",
AK2084="Defaut GE &amp; POWER Cabinet","POWER ISSUE",
AK2084="Sharing","POWER ISSUE",
AK2084="Sites strategiques &amp; DataCenter","POWER ISSUE",
AK2084="Exclu","Exclu",
AK2084="SAT","TX ISSUE",
AK2084="SPARE-ISSUE","SPARE-ISSUE",
AK2084="Fiber CAmtel","TX ISSUE",
AK2084="Fiber AOF","TX ISSUE",
AK2084="Projet OCM (HUAWEI)","TRAVAUX-HUAWEI",
AK2084="Projet OCM (NOKIA)","TRAVAUX -NOKIA",
AK2084="ACCESS-ISSUE","ACCESS-ISSUE",
AK2084="Projet OCM (ZTE, NOKIA, autres projets)","TRAVAUX OCM",
AK2084="No root CAuse","No root cause",
AK2084="ODU HS","TX ISSUE",
AK2084="IP &amp; VLAN","TX ISSUE",
AK2084="Warehouse HUAWEI","SPARE-ISSUE",
AK2084="SPARE-HS","SPARE-ISSUE",
AK2084="Power Telco","RAN ISSUE",AK2084="no impacts","no impacts"
),"")</f>
        <v>No root cause</v>
      </c>
      <c r="AK2084" s="81" t="s">
        <v>5620</v>
      </c>
      <c r="AL2084" s="56" t="str" cm="1">
        <f t="array" ref="AL2084">IFERROR(_xlfn.IFS(
AK2084="MPR ISSUE","ACTIVE",
AK2084="BSS Hardware Issue","ACTIVE",
AK2084="Sites strategiques, MLL, Pylone, etc.","PASSIVE",
AK2084="AKTIVCO DEFAUT GE &amp; POWER Cabinet","PASSIVE",
AK2084="AKTIVCO Coupure ENEO &amp; Baisse de tension","PASSIVE",
AK2084="Coupure ENEO &amp; Baisse de tension","PASSIVE",
AK2084="Defaut GE &amp; POWER Cabinet","PASSIVE",
AK2084="Sharing","PASSIVE",
AK2084="Sites strategiques &amp; DataCenter","PASSIVE",
AK2084="Exclu","Exclu",
AK2084="SAT","ACTIVE",
AK2084="SPARE-ISSUE","SPARE-ISSUE",
AK2084="Fiber CAmtel","ACTIVE",
AK2084="Fiber AOF","ACTIVE",
AK2084="Projet OCM (HUAWEI)","PLANNED WORKS",
AK2084="Projet OCM (NOKIA)","PLANNED WORKS",
AK2084="ACCESS-ISSUE","ACCESS-ISSUE",
AK2084="Projet OCM (ZTE, NOKIA, autres projets)","PLANNED WORKS",
AK2084="No root CAuse","No root cause",
AK2084="ODU HS","ACTIVE",
AK2084="IP &amp; VLAN","ACTIVE",
AK2084="Warehouse HUAWEI","SPARE-ISSUE",
AK2084="SPARE-HS","SPARE-ISSUE",
AK2084="Power Telco","ACTIVE", AK2084="no impacts","no impacts"
),"")</f>
        <v>No root cause</v>
      </c>
      <c r="AM2084" s="108" t="s">
        <v>5537</v>
      </c>
      <c r="AN2084" s="117" t="s">
        <v>2640</v>
      </c>
      <c r="AP2084" s="23" t="s">
        <v>5537</v>
      </c>
      <c r="AQ2084" s="23" t="s">
        <v>5537</v>
      </c>
      <c r="AR2084" s="7"/>
      <c r="AS2084" s="6"/>
      <c r="AT2084" s="7"/>
      <c r="AU2084" s="3" t="s">
        <v>5537</v>
      </c>
      <c r="AV2084" s="24" t="s">
        <v>5537</v>
      </c>
      <c r="AW2084" s="24" t="s">
        <v>5537</v>
      </c>
      <c r="AX2084" s="24" t="s">
        <v>5537</v>
      </c>
      <c r="AY2084" s="24" t="s">
        <v>5537</v>
      </c>
      <c r="AZ2084" s="24" t="s">
        <v>5537</v>
      </c>
      <c r="BA2084" s="24" t="s">
        <v>5537</v>
      </c>
      <c r="BB2084" s="24" t="s">
        <v>5537</v>
      </c>
      <c r="BC2084" s="24" t="s">
        <v>5537</v>
      </c>
      <c r="BD2084" s="24" t="s">
        <v>5537</v>
      </c>
      <c r="BE2084" s="24" t="s">
        <v>5537</v>
      </c>
      <c r="BF2084" s="24" t="s">
        <v>5537</v>
      </c>
      <c r="BG2084" s="24" t="s">
        <v>5537</v>
      </c>
      <c r="BH2084" s="24" t="s">
        <v>5537</v>
      </c>
      <c r="BI2084" s="9" t="s">
        <v>5537</v>
      </c>
      <c r="BJ2084" s="14"/>
      <c r="BK2084" s="14" t="s">
        <v>5537</v>
      </c>
      <c r="BL2084" s="14" t="str">
        <f>_xlfn.XLOOKUP(B2084,'[4]cell downs 18042026 17h'!$B:$B,'[4]cell downs 18042026 17h'!$B:$B,"")</f>
        <v/>
      </c>
      <c r="BM2084" s="14" t="str">
        <f>_xlfn.XLOOKUP(B2084,'[5]Cells Huawei 19042026 15h'!$B:$B,'[5]Cells Huawei 19042026 15h'!$B:$B,"")</f>
        <v/>
      </c>
      <c r="BN2084" s="9" t="str">
        <f>_xlfn.XLOOKUP(B2084,'[6]cells down 19042026 9H40'!$B:$B,'[6]cells down 19042026 9H40'!$B:$B,"")</f>
        <v/>
      </c>
      <c r="BO2084" s="9" t="s">
        <v>2640</v>
      </c>
      <c r="BP2084" s="9" t="s">
        <v>5537</v>
      </c>
    </row>
    <row r="2085" spans="1:68" s="9" customFormat="1" x14ac:dyDescent="0.35">
      <c r="A2085" s="1" t="s">
        <v>3732</v>
      </c>
      <c r="B2085" s="8" t="s">
        <v>3733</v>
      </c>
      <c r="C2085" s="3" t="str">
        <f>_xlfn.XLOOKUP(B2085,'[1]daily break down'!$D:$D,'[1]daily break down'!$E:$E,"")</f>
        <v>Yaounde</v>
      </c>
      <c r="D2085" s="1" t="s">
        <v>21</v>
      </c>
      <c r="E2085" s="1" t="s">
        <v>12</v>
      </c>
      <c r="F2085" s="3" t="s">
        <v>37</v>
      </c>
      <c r="G2085" s="1" t="s">
        <v>38</v>
      </c>
      <c r="H2085" s="41" t="str">
        <f>_xlfn.XLOOKUP(B2085,[2]CALCULATION!$B:$B,[2]CALCULATION!$H:$H,"")</f>
        <v>ZTE</v>
      </c>
      <c r="I2085" s="34">
        <v>0</v>
      </c>
      <c r="J2085" s="34">
        <v>0</v>
      </c>
      <c r="K2085" s="34">
        <v>0</v>
      </c>
      <c r="L2085" s="34">
        <v>0</v>
      </c>
      <c r="M2085" s="34">
        <v>0</v>
      </c>
      <c r="N2085" s="34">
        <v>0</v>
      </c>
      <c r="O2085" s="34">
        <v>0</v>
      </c>
      <c r="P2085" s="34">
        <v>0</v>
      </c>
      <c r="Q2085" s="34">
        <v>0</v>
      </c>
      <c r="R2085" s="34">
        <v>0</v>
      </c>
      <c r="S2085" s="109">
        <v>0</v>
      </c>
      <c r="T2085" s="109">
        <f>_xlfn.XLOOKUP(B2085,'[3]Nur des jours'!$B:$B,'[3]Nur des jours'!$U:$U,"")</f>
        <v>0</v>
      </c>
      <c r="U2085" s="109">
        <v>0</v>
      </c>
      <c r="V2085" s="109">
        <v>0</v>
      </c>
      <c r="W2085" s="109">
        <v>0</v>
      </c>
      <c r="X2085" s="109">
        <v>0</v>
      </c>
      <c r="Y2085" s="109">
        <v>0</v>
      </c>
      <c r="Z2085" s="109">
        <v>0</v>
      </c>
      <c r="AA2085" s="109">
        <v>0</v>
      </c>
      <c r="AB2085" s="109">
        <v>0</v>
      </c>
      <c r="AC2085" s="109">
        <v>0</v>
      </c>
      <c r="AD2085" s="109">
        <v>0</v>
      </c>
      <c r="AE2085" s="109">
        <v>0</v>
      </c>
      <c r="AF2085" s="109">
        <v>0</v>
      </c>
      <c r="AG2085" s="57" t="str">
        <f>_xlfn.XLOOKUP(B2085,[3]CALCULATION!$B:$B,[3]CALCULATION!$M:$M,"")</f>
        <v>Operationnel</v>
      </c>
      <c r="AH2085" s="57"/>
      <c r="AI2085" s="56" t="str" cm="1">
        <f t="array" ref="AI2085">IFERROR(_xlfn.IFS(
AK2085="MPR ISSUE","PDH",
AK2085="BSS Hardware Issue","BSS",
AK2085="Sites strategiques, MLL, Pylone, etc.","ENVTECH",
AK2085="AKTIVCO DEFAUT GE &amp; POWER Cabinet","AKTIVCO",
AK2085="AKTIVCO Coupure ENEO &amp; Baisse de tension","AKTIVCO GRID ONLY",
AK2085="Coupure ENEO &amp; Baisse de tension","IHS GRID ONLY",
AK2085="Defaut GE &amp; POWER Cabinet","IHS",
AK2085="Sharing","Partners",
AK2085="Sites strategiques &amp; DataCenter","SST &amp; DC",
AK2085="Exclu","Exclu",
AK2085="SAT","SAT",
AK2085="SPARE-ISSUE","SPARE-ISSUE",
AK2085="Fiber CAmtel","TRANS_FO_CAMTEL",
AK2085="Fiber AOF","Fiber AOF",
AK2085="Projet OCM (HUAWEI)","TRAVAUX-HUAWEI",
AK2085="Projet OCM (NOKIA)","TRAVAUX-NOKIA",
AK2085="ACCESS-ISSUE","ACCESS-ISSUE",
AK2085="Projet OCM (ZTE, NOKIA, autres projets)","TRAVAUX OCM",
AK2085="No root CAuse","No root cause",
AK2085="ODU HS","PDH",
AK2085="IP &amp; VLAN","PDH",
AK2085="Warehouse HUAWEI","SPARE-ISSUE",
AK2085="SPARE-HS","SPARE-ISSUE",
AK2085="Power Telco","BSS",AK2085="no impacts","no impacts"
),"")</f>
        <v>No root cause</v>
      </c>
      <c r="AJ2085" s="56" t="str" cm="1">
        <f t="array" ref="AJ2085">IFERROR(_xlfn.IFS(
AK2085="MPR ISSUE","TX ISSUE",
AK2085="BSS Hardware Issue","RAN ISSUE",
AK2085="Sites strategiques, MLL, Pylone, etc.","ENVTECH",
AK2085="AKTIVCO DEFAUT GE &amp; POWER Cabinet","POWER ISSUE",
AK2085="AKTIVCO Coupure ENEO &amp; Baisse de tension","POWER ISSUE",
AK2085="Coupure ENEO &amp; Baisse de tension","POWER ISSUE",
AK2085="Defaut GE &amp; POWER Cabinet","POWER ISSUE",
AK2085="Sharing","POWER ISSUE",
AK2085="Sites strategiques &amp; DataCenter","POWER ISSUE",
AK2085="Exclu","Exclu",
AK2085="SAT","TX ISSUE",
AK2085="SPARE-ISSUE","SPARE-ISSUE",
AK2085="Fiber CAmtel","TX ISSUE",
AK2085="Fiber AOF","TX ISSUE",
AK2085="Projet OCM (HUAWEI)","TRAVAUX-HUAWEI",
AK2085="Projet OCM (NOKIA)","TRAVAUX -NOKIA",
AK2085="ACCESS-ISSUE","ACCESS-ISSUE",
AK2085="Projet OCM (ZTE, NOKIA, autres projets)","TRAVAUX OCM",
AK2085="No root CAuse","No root cause",
AK2085="ODU HS","TX ISSUE",
AK2085="IP &amp; VLAN","TX ISSUE",
AK2085="Warehouse HUAWEI","SPARE-ISSUE",
AK2085="SPARE-HS","SPARE-ISSUE",
AK2085="Power Telco","RAN ISSUE",AK2085="no impacts","no impacts"
),"")</f>
        <v>No root cause</v>
      </c>
      <c r="AK2085" s="81" t="s">
        <v>5620</v>
      </c>
      <c r="AL2085" s="56" t="str" cm="1">
        <f t="array" ref="AL2085">IFERROR(_xlfn.IFS(
AK2085="MPR ISSUE","ACTIVE",
AK2085="BSS Hardware Issue","ACTIVE",
AK2085="Sites strategiques, MLL, Pylone, etc.","PASSIVE",
AK2085="AKTIVCO DEFAUT GE &amp; POWER Cabinet","PASSIVE",
AK2085="AKTIVCO Coupure ENEO &amp; Baisse de tension","PASSIVE",
AK2085="Coupure ENEO &amp; Baisse de tension","PASSIVE",
AK2085="Defaut GE &amp; POWER Cabinet","PASSIVE",
AK2085="Sharing","PASSIVE",
AK2085="Sites strategiques &amp; DataCenter","PASSIVE",
AK2085="Exclu","Exclu",
AK2085="SAT","ACTIVE",
AK2085="SPARE-ISSUE","SPARE-ISSUE",
AK2085="Fiber CAmtel","ACTIVE",
AK2085="Fiber AOF","ACTIVE",
AK2085="Projet OCM (HUAWEI)","PLANNED WORKS",
AK2085="Projet OCM (NOKIA)","PLANNED WORKS",
AK2085="ACCESS-ISSUE","ACCESS-ISSUE",
AK2085="Projet OCM (ZTE, NOKIA, autres projets)","PLANNED WORKS",
AK2085="No root CAuse","No root cause",
AK2085="ODU HS","ACTIVE",
AK2085="IP &amp; VLAN","ACTIVE",
AK2085="Warehouse HUAWEI","SPARE-ISSUE",
AK2085="SPARE-HS","SPARE-ISSUE",
AK2085="Power Telco","ACTIVE", AK2085="no impacts","no impacts"
),"")</f>
        <v>No root cause</v>
      </c>
      <c r="AM2085" s="108" t="s">
        <v>5537</v>
      </c>
      <c r="AN2085" s="117" t="s">
        <v>3733</v>
      </c>
      <c r="AP2085" s="23" t="s">
        <v>5537</v>
      </c>
      <c r="AQ2085" s="23" t="s">
        <v>5537</v>
      </c>
      <c r="AR2085" s="7"/>
      <c r="AS2085" s="6"/>
      <c r="AT2085" s="7"/>
      <c r="AU2085" s="3" t="s">
        <v>5537</v>
      </c>
      <c r="AV2085" s="24" t="s">
        <v>5537</v>
      </c>
      <c r="AW2085" s="24" t="s">
        <v>5537</v>
      </c>
      <c r="AX2085" s="24" t="s">
        <v>5537</v>
      </c>
      <c r="AY2085" s="24" t="s">
        <v>5537</v>
      </c>
      <c r="AZ2085" s="24" t="s">
        <v>5537</v>
      </c>
      <c r="BA2085" s="24" t="s">
        <v>5537</v>
      </c>
      <c r="BB2085" s="24" t="s">
        <v>5537</v>
      </c>
      <c r="BC2085" s="24" t="s">
        <v>5537</v>
      </c>
      <c r="BD2085" s="24" t="s">
        <v>5537</v>
      </c>
      <c r="BE2085" s="24" t="s">
        <v>5537</v>
      </c>
      <c r="BF2085" s="24" t="s">
        <v>5537</v>
      </c>
      <c r="BG2085" s="24" t="s">
        <v>5537</v>
      </c>
      <c r="BH2085" s="24" t="s">
        <v>5537</v>
      </c>
      <c r="BI2085" s="9" t="s">
        <v>5537</v>
      </c>
      <c r="BJ2085" s="14"/>
      <c r="BK2085" s="14" t="s">
        <v>5537</v>
      </c>
      <c r="BL2085" s="14" t="str">
        <f>_xlfn.XLOOKUP(B2085,'[4]cell downs 18042026 17h'!$B:$B,'[4]cell downs 18042026 17h'!$B:$B,"")</f>
        <v/>
      </c>
      <c r="BM2085" s="14" t="str">
        <f>_xlfn.XLOOKUP(B2085,'[5]Cells Huawei 19042026 15h'!$B:$B,'[5]Cells Huawei 19042026 15h'!$B:$B,"")</f>
        <v/>
      </c>
      <c r="BN2085" s="9" t="str">
        <f>_xlfn.XLOOKUP(B2085,'[6]cells down 19042026 9H40'!$B:$B,'[6]cells down 19042026 9H40'!$B:$B,"")</f>
        <v/>
      </c>
      <c r="BO2085" s="9" t="s">
        <v>3733</v>
      </c>
      <c r="BP2085" s="9" t="s">
        <v>5537</v>
      </c>
    </row>
    <row r="2086" spans="1:68" s="9" customFormat="1" x14ac:dyDescent="0.35">
      <c r="A2086" s="1" t="s">
        <v>1418</v>
      </c>
      <c r="B2086" s="8" t="s">
        <v>1419</v>
      </c>
      <c r="C2086" s="3" t="str">
        <f>_xlfn.XLOOKUP(B2086,'[1]daily break down'!$D:$D,'[1]daily break down'!$E:$E,"")</f>
        <v>Douala</v>
      </c>
      <c r="D2086" s="1" t="s">
        <v>11</v>
      </c>
      <c r="E2086" s="1" t="s">
        <v>757</v>
      </c>
      <c r="F2086" s="3" t="s">
        <v>31</v>
      </c>
      <c r="G2086" s="1" t="s">
        <v>32</v>
      </c>
      <c r="H2086" s="41" t="str">
        <f>_xlfn.XLOOKUP(B2086,[2]CALCULATION!$B:$B,[2]CALCULATION!$H:$H,"")</f>
        <v>ZTE</v>
      </c>
      <c r="I2086" s="34">
        <v>0</v>
      </c>
      <c r="J2086" s="34">
        <v>0</v>
      </c>
      <c r="K2086" s="34">
        <v>0</v>
      </c>
      <c r="L2086" s="34">
        <v>0</v>
      </c>
      <c r="M2086" s="34">
        <v>0</v>
      </c>
      <c r="N2086" s="34">
        <v>0</v>
      </c>
      <c r="O2086" s="34">
        <v>0</v>
      </c>
      <c r="P2086" s="34">
        <v>0</v>
      </c>
      <c r="Q2086" s="34">
        <v>0</v>
      </c>
      <c r="R2086" s="34">
        <v>0</v>
      </c>
      <c r="S2086" s="109">
        <v>0</v>
      </c>
      <c r="T2086" s="109">
        <f>_xlfn.XLOOKUP(B2086,'[3]Nur des jours'!$B:$B,'[3]Nur des jours'!$U:$U,"")</f>
        <v>0</v>
      </c>
      <c r="U2086" s="109">
        <v>0</v>
      </c>
      <c r="V2086" s="109">
        <v>0</v>
      </c>
      <c r="W2086" s="109">
        <v>0</v>
      </c>
      <c r="X2086" s="109">
        <v>0</v>
      </c>
      <c r="Y2086" s="109">
        <v>0</v>
      </c>
      <c r="Z2086" s="109">
        <v>0</v>
      </c>
      <c r="AA2086" s="109">
        <v>0</v>
      </c>
      <c r="AB2086" s="109">
        <v>0</v>
      </c>
      <c r="AC2086" s="109">
        <v>0</v>
      </c>
      <c r="AD2086" s="109">
        <v>0</v>
      </c>
      <c r="AE2086" s="109">
        <v>0</v>
      </c>
      <c r="AF2086" s="109">
        <v>0</v>
      </c>
      <c r="AG2086" s="57" t="str">
        <f>_xlfn.XLOOKUP(B2086,[3]CALCULATION!$B:$B,[3]CALCULATION!$M:$M,"")</f>
        <v>Operationnel</v>
      </c>
      <c r="AH2086" s="57"/>
      <c r="AI2086" s="56" t="str" cm="1">
        <f t="array" ref="AI2086">IFERROR(_xlfn.IFS(
AK2086="MPR ISSUE","PDH",
AK2086="BSS Hardware Issue","BSS",
AK2086="Sites strategiques, MLL, Pylone, etc.","ENVTECH",
AK2086="AKTIVCO DEFAUT GE &amp; POWER Cabinet","AKTIVCO",
AK2086="AKTIVCO Coupure ENEO &amp; Baisse de tension","AKTIVCO GRID ONLY",
AK2086="Coupure ENEO &amp; Baisse de tension","IHS GRID ONLY",
AK2086="Defaut GE &amp; POWER Cabinet","IHS",
AK2086="Sharing","Partners",
AK2086="Sites strategiques &amp; DataCenter","SST &amp; DC",
AK2086="Exclu","Exclu",
AK2086="SAT","SAT",
AK2086="SPARE-ISSUE","SPARE-ISSUE",
AK2086="Fiber CAmtel","TRANS_FO_CAMTEL",
AK2086="Fiber AOF","Fiber AOF",
AK2086="Projet OCM (HUAWEI)","TRAVAUX-HUAWEI",
AK2086="Projet OCM (NOKIA)","TRAVAUX-NOKIA",
AK2086="ACCESS-ISSUE","ACCESS-ISSUE",
AK2086="Projet OCM (ZTE, NOKIA, autres projets)","TRAVAUX OCM",
AK2086="No root CAuse","No root cause",
AK2086="ODU HS","PDH",
AK2086="IP &amp; VLAN","PDH",
AK2086="Warehouse HUAWEI","SPARE-ISSUE",
AK2086="SPARE-HS","SPARE-ISSUE",
AK2086="Power Telco","BSS",AK2086="no impacts","no impacts"
),"")</f>
        <v>No root cause</v>
      </c>
      <c r="AJ2086" s="56" t="str" cm="1">
        <f t="array" ref="AJ2086">IFERROR(_xlfn.IFS(
AK2086="MPR ISSUE","TX ISSUE",
AK2086="BSS Hardware Issue","RAN ISSUE",
AK2086="Sites strategiques, MLL, Pylone, etc.","ENVTECH",
AK2086="AKTIVCO DEFAUT GE &amp; POWER Cabinet","POWER ISSUE",
AK2086="AKTIVCO Coupure ENEO &amp; Baisse de tension","POWER ISSUE",
AK2086="Coupure ENEO &amp; Baisse de tension","POWER ISSUE",
AK2086="Defaut GE &amp; POWER Cabinet","POWER ISSUE",
AK2086="Sharing","POWER ISSUE",
AK2086="Sites strategiques &amp; DataCenter","POWER ISSUE",
AK2086="Exclu","Exclu",
AK2086="SAT","TX ISSUE",
AK2086="SPARE-ISSUE","SPARE-ISSUE",
AK2086="Fiber CAmtel","TX ISSUE",
AK2086="Fiber AOF","TX ISSUE",
AK2086="Projet OCM (HUAWEI)","TRAVAUX-HUAWEI",
AK2086="Projet OCM (NOKIA)","TRAVAUX -NOKIA",
AK2086="ACCESS-ISSUE","ACCESS-ISSUE",
AK2086="Projet OCM (ZTE, NOKIA, autres projets)","TRAVAUX OCM",
AK2086="No root CAuse","No root cause",
AK2086="ODU HS","TX ISSUE",
AK2086="IP &amp; VLAN","TX ISSUE",
AK2086="Warehouse HUAWEI","SPARE-ISSUE",
AK2086="SPARE-HS","SPARE-ISSUE",
AK2086="Power Telco","RAN ISSUE",AK2086="no impacts","no impacts"
),"")</f>
        <v>No root cause</v>
      </c>
      <c r="AK2086" s="81" t="s">
        <v>5620</v>
      </c>
      <c r="AL2086" s="56" t="str" cm="1">
        <f t="array" ref="AL2086">IFERROR(_xlfn.IFS(
AK2086="MPR ISSUE","ACTIVE",
AK2086="BSS Hardware Issue","ACTIVE",
AK2086="Sites strategiques, MLL, Pylone, etc.","PASSIVE",
AK2086="AKTIVCO DEFAUT GE &amp; POWER Cabinet","PASSIVE",
AK2086="AKTIVCO Coupure ENEO &amp; Baisse de tension","PASSIVE",
AK2086="Coupure ENEO &amp; Baisse de tension","PASSIVE",
AK2086="Defaut GE &amp; POWER Cabinet","PASSIVE",
AK2086="Sharing","PASSIVE",
AK2086="Sites strategiques &amp; DataCenter","PASSIVE",
AK2086="Exclu","Exclu",
AK2086="SAT","ACTIVE",
AK2086="SPARE-ISSUE","SPARE-ISSUE",
AK2086="Fiber CAmtel","ACTIVE",
AK2086="Fiber AOF","ACTIVE",
AK2086="Projet OCM (HUAWEI)","PLANNED WORKS",
AK2086="Projet OCM (NOKIA)","PLANNED WORKS",
AK2086="ACCESS-ISSUE","ACCESS-ISSUE",
AK2086="Projet OCM (ZTE, NOKIA, autres projets)","PLANNED WORKS",
AK2086="No root CAuse","No root cause",
AK2086="ODU HS","ACTIVE",
AK2086="IP &amp; VLAN","ACTIVE",
AK2086="Warehouse HUAWEI","SPARE-ISSUE",
AK2086="SPARE-HS","SPARE-ISSUE",
AK2086="Power Telco","ACTIVE", AK2086="no impacts","no impacts"
),"")</f>
        <v>No root cause</v>
      </c>
      <c r="AM2086" s="108" t="s">
        <v>5537</v>
      </c>
      <c r="AN2086" s="117" t="s">
        <v>1419</v>
      </c>
      <c r="AP2086" s="23" t="s">
        <v>5537</v>
      </c>
      <c r="AQ2086" s="23" t="s">
        <v>5537</v>
      </c>
      <c r="AR2086" s="7"/>
      <c r="AS2086" s="6"/>
      <c r="AT2086" s="7"/>
      <c r="AU2086" s="3" t="s">
        <v>5537</v>
      </c>
      <c r="AV2086" s="24" t="s">
        <v>5537</v>
      </c>
      <c r="AW2086" s="24" t="s">
        <v>5537</v>
      </c>
      <c r="AX2086" s="24" t="s">
        <v>5537</v>
      </c>
      <c r="AY2086" s="24" t="s">
        <v>5537</v>
      </c>
      <c r="AZ2086" s="24" t="s">
        <v>5537</v>
      </c>
      <c r="BA2086" s="24" t="s">
        <v>5537</v>
      </c>
      <c r="BB2086" s="24" t="s">
        <v>5537</v>
      </c>
      <c r="BC2086" s="24" t="s">
        <v>5537</v>
      </c>
      <c r="BD2086" s="24" t="s">
        <v>5537</v>
      </c>
      <c r="BE2086" s="24" t="s">
        <v>5537</v>
      </c>
      <c r="BF2086" s="24" t="s">
        <v>5537</v>
      </c>
      <c r="BG2086" s="24" t="s">
        <v>5537</v>
      </c>
      <c r="BH2086" s="24" t="s">
        <v>5537</v>
      </c>
      <c r="BI2086" s="9" t="s">
        <v>5537</v>
      </c>
      <c r="BJ2086" s="14"/>
      <c r="BK2086" s="14" t="s">
        <v>5537</v>
      </c>
      <c r="BL2086" s="14" t="str">
        <f>_xlfn.XLOOKUP(B2086,'[4]cell downs 18042026 17h'!$B:$B,'[4]cell downs 18042026 17h'!$B:$B,"")</f>
        <v/>
      </c>
      <c r="BM2086" s="14" t="str">
        <f>_xlfn.XLOOKUP(B2086,'[5]Cells Huawei 19042026 15h'!$B:$B,'[5]Cells Huawei 19042026 15h'!$B:$B,"")</f>
        <v/>
      </c>
      <c r="BN2086" s="9" t="str">
        <f>_xlfn.XLOOKUP(B2086,'[6]cells down 19042026 9H40'!$B:$B,'[6]cells down 19042026 9H40'!$B:$B,"")</f>
        <v/>
      </c>
      <c r="BO2086" s="9" t="s">
        <v>1419</v>
      </c>
      <c r="BP2086" s="9" t="s">
        <v>12</v>
      </c>
    </row>
    <row r="2087" spans="1:68" s="9" customFormat="1" x14ac:dyDescent="0.35">
      <c r="A2087" s="1" t="s">
        <v>3229</v>
      </c>
      <c r="B2087" s="8" t="s">
        <v>3230</v>
      </c>
      <c r="C2087" s="3" t="str">
        <f>_xlfn.XLOOKUP(B2087,'[1]daily break down'!$D:$D,'[1]daily break down'!$E:$E,"")</f>
        <v>Douala</v>
      </c>
      <c r="D2087" s="1" t="s">
        <v>11</v>
      </c>
      <c r="E2087" s="1" t="s">
        <v>757</v>
      </c>
      <c r="F2087" s="3" t="s">
        <v>31</v>
      </c>
      <c r="G2087" s="1" t="s">
        <v>32</v>
      </c>
      <c r="H2087" s="41" t="str">
        <f>_xlfn.XLOOKUP(B2087,[2]CALCULATION!$B:$B,[2]CALCULATION!$H:$H,"")</f>
        <v>ZTE</v>
      </c>
      <c r="I2087" s="34">
        <v>0</v>
      </c>
      <c r="J2087" s="34">
        <v>0</v>
      </c>
      <c r="K2087" s="34">
        <v>0</v>
      </c>
      <c r="L2087" s="34">
        <v>0</v>
      </c>
      <c r="M2087" s="34">
        <v>0</v>
      </c>
      <c r="N2087" s="34">
        <v>0</v>
      </c>
      <c r="O2087" s="34">
        <v>1.979693693230913E-3</v>
      </c>
      <c r="P2087" s="34">
        <v>0</v>
      </c>
      <c r="Q2087" s="34">
        <v>0</v>
      </c>
      <c r="R2087" s="34">
        <v>0</v>
      </c>
      <c r="S2087" s="109">
        <v>0</v>
      </c>
      <c r="T2087" s="109">
        <f>_xlfn.XLOOKUP(B2087,'[3]Nur des jours'!$B:$B,'[3]Nur des jours'!$U:$U,"")</f>
        <v>0</v>
      </c>
      <c r="U2087" s="109">
        <v>0</v>
      </c>
      <c r="V2087" s="109">
        <v>0</v>
      </c>
      <c r="W2087" s="109">
        <v>0</v>
      </c>
      <c r="X2087" s="109">
        <v>0</v>
      </c>
      <c r="Y2087" s="109">
        <v>0</v>
      </c>
      <c r="Z2087" s="109">
        <v>0</v>
      </c>
      <c r="AA2087" s="109">
        <v>0</v>
      </c>
      <c r="AB2087" s="109">
        <v>0</v>
      </c>
      <c r="AC2087" s="109">
        <v>0</v>
      </c>
      <c r="AD2087" s="109">
        <v>0</v>
      </c>
      <c r="AE2087" s="109">
        <v>0</v>
      </c>
      <c r="AF2087" s="109">
        <v>0</v>
      </c>
      <c r="AG2087" s="57" t="str">
        <f>_xlfn.XLOOKUP(B2087,[3]CALCULATION!$B:$B,[3]CALCULATION!$M:$M,"")</f>
        <v>Operationnel</v>
      </c>
      <c r="AH2087" s="57"/>
      <c r="AI2087" s="56" t="str" cm="1">
        <f t="array" ref="AI2087">IFERROR(_xlfn.IFS(
AK2087="MPR ISSUE","PDH",
AK2087="BSS Hardware Issue","BSS",
AK2087="Sites strategiques, MLL, Pylone, etc.","ENVTECH",
AK2087="AKTIVCO DEFAUT GE &amp; POWER Cabinet","AKTIVCO",
AK2087="AKTIVCO Coupure ENEO &amp; Baisse de tension","AKTIVCO GRID ONLY",
AK2087="Coupure ENEO &amp; Baisse de tension","IHS GRID ONLY",
AK2087="Defaut GE &amp; POWER Cabinet","IHS",
AK2087="Sharing","Partners",
AK2087="Sites strategiques &amp; DataCenter","SST &amp; DC",
AK2087="Exclu","Exclu",
AK2087="SAT","SAT",
AK2087="SPARE-ISSUE","SPARE-ISSUE",
AK2087="Fiber CAmtel","TRANS_FO_CAMTEL",
AK2087="Fiber AOF","Fiber AOF",
AK2087="Projet OCM (HUAWEI)","TRAVAUX-HUAWEI",
AK2087="Projet OCM (NOKIA)","TRAVAUX-NOKIA",
AK2087="ACCESS-ISSUE","ACCESS-ISSUE",
AK2087="Projet OCM (ZTE, NOKIA, autres projets)","TRAVAUX OCM",
AK2087="No root CAuse","No root cause",
AK2087="ODU HS","PDH",
AK2087="IP &amp; VLAN","PDH",
AK2087="Warehouse HUAWEI","SPARE-ISSUE",
AK2087="SPARE-HS","SPARE-ISSUE",
AK2087="Power Telco","BSS",AK2087="no impacts","no impacts"
),"")</f>
        <v>No root cause</v>
      </c>
      <c r="AJ2087" s="56" t="str" cm="1">
        <f t="array" ref="AJ2087">IFERROR(_xlfn.IFS(
AK2087="MPR ISSUE","TX ISSUE",
AK2087="BSS Hardware Issue","RAN ISSUE",
AK2087="Sites strategiques, MLL, Pylone, etc.","ENVTECH",
AK2087="AKTIVCO DEFAUT GE &amp; POWER Cabinet","POWER ISSUE",
AK2087="AKTIVCO Coupure ENEO &amp; Baisse de tension","POWER ISSUE",
AK2087="Coupure ENEO &amp; Baisse de tension","POWER ISSUE",
AK2087="Defaut GE &amp; POWER Cabinet","POWER ISSUE",
AK2087="Sharing","POWER ISSUE",
AK2087="Sites strategiques &amp; DataCenter","POWER ISSUE",
AK2087="Exclu","Exclu",
AK2087="SAT","TX ISSUE",
AK2087="SPARE-ISSUE","SPARE-ISSUE",
AK2087="Fiber CAmtel","TX ISSUE",
AK2087="Fiber AOF","TX ISSUE",
AK2087="Projet OCM (HUAWEI)","TRAVAUX-HUAWEI",
AK2087="Projet OCM (NOKIA)","TRAVAUX -NOKIA",
AK2087="ACCESS-ISSUE","ACCESS-ISSUE",
AK2087="Projet OCM (ZTE, NOKIA, autres projets)","TRAVAUX OCM",
AK2087="No root CAuse","No root cause",
AK2087="ODU HS","TX ISSUE",
AK2087="IP &amp; VLAN","TX ISSUE",
AK2087="Warehouse HUAWEI","SPARE-ISSUE",
AK2087="SPARE-HS","SPARE-ISSUE",
AK2087="Power Telco","RAN ISSUE",AK2087="no impacts","no impacts"
),"")</f>
        <v>No root cause</v>
      </c>
      <c r="AK2087" s="81" t="s">
        <v>5620</v>
      </c>
      <c r="AL2087" s="56" t="str" cm="1">
        <f t="array" ref="AL2087">IFERROR(_xlfn.IFS(
AK2087="MPR ISSUE","ACTIVE",
AK2087="BSS Hardware Issue","ACTIVE",
AK2087="Sites strategiques, MLL, Pylone, etc.","PASSIVE",
AK2087="AKTIVCO DEFAUT GE &amp; POWER Cabinet","PASSIVE",
AK2087="AKTIVCO Coupure ENEO &amp; Baisse de tension","PASSIVE",
AK2087="Coupure ENEO &amp; Baisse de tension","PASSIVE",
AK2087="Defaut GE &amp; POWER Cabinet","PASSIVE",
AK2087="Sharing","PASSIVE",
AK2087="Sites strategiques &amp; DataCenter","PASSIVE",
AK2087="Exclu","Exclu",
AK2087="SAT","ACTIVE",
AK2087="SPARE-ISSUE","SPARE-ISSUE",
AK2087="Fiber CAmtel","ACTIVE",
AK2087="Fiber AOF","ACTIVE",
AK2087="Projet OCM (HUAWEI)","PLANNED WORKS",
AK2087="Projet OCM (NOKIA)","PLANNED WORKS",
AK2087="ACCESS-ISSUE","ACCESS-ISSUE",
AK2087="Projet OCM (ZTE, NOKIA, autres projets)","PLANNED WORKS",
AK2087="No root CAuse","No root cause",
AK2087="ODU HS","ACTIVE",
AK2087="IP &amp; VLAN","ACTIVE",
AK2087="Warehouse HUAWEI","SPARE-ISSUE",
AK2087="SPARE-HS","SPARE-ISSUE",
AK2087="Power Telco","ACTIVE", AK2087="no impacts","no impacts"
),"")</f>
        <v>No root cause</v>
      </c>
      <c r="AM2087" s="108" t="s">
        <v>5537</v>
      </c>
      <c r="AN2087" s="117" t="s">
        <v>3230</v>
      </c>
      <c r="AP2087" s="23" t="s">
        <v>5537</v>
      </c>
      <c r="AQ2087" s="23" t="s">
        <v>5537</v>
      </c>
      <c r="AR2087" s="7"/>
      <c r="AS2087" s="6"/>
      <c r="AT2087" s="7"/>
      <c r="AU2087" s="3" t="s">
        <v>5537</v>
      </c>
      <c r="AV2087" s="24" t="s">
        <v>5537</v>
      </c>
      <c r="AW2087" s="24" t="s">
        <v>5537</v>
      </c>
      <c r="AX2087" s="24" t="s">
        <v>5537</v>
      </c>
      <c r="AY2087" s="24" t="s">
        <v>5537</v>
      </c>
      <c r="AZ2087" s="24" t="s">
        <v>5537</v>
      </c>
      <c r="BA2087" s="24" t="s">
        <v>5537</v>
      </c>
      <c r="BB2087" s="24" t="s">
        <v>5537</v>
      </c>
      <c r="BC2087" s="24" t="s">
        <v>5537</v>
      </c>
      <c r="BD2087" s="24" t="s">
        <v>5537</v>
      </c>
      <c r="BE2087" s="24" t="s">
        <v>5537</v>
      </c>
      <c r="BF2087" s="24" t="s">
        <v>5537</v>
      </c>
      <c r="BG2087" s="24" t="s">
        <v>5537</v>
      </c>
      <c r="BH2087" s="24" t="s">
        <v>5537</v>
      </c>
      <c r="BI2087" s="9" t="s">
        <v>5537</v>
      </c>
      <c r="BJ2087" s="14"/>
      <c r="BK2087" s="14" t="s">
        <v>5537</v>
      </c>
      <c r="BL2087" s="14" t="str">
        <f>_xlfn.XLOOKUP(B2087,'[4]cell downs 18042026 17h'!$B:$B,'[4]cell downs 18042026 17h'!$B:$B,"")</f>
        <v/>
      </c>
      <c r="BM2087" s="14" t="str">
        <f>_xlfn.XLOOKUP(B2087,'[5]Cells Huawei 19042026 15h'!$B:$B,'[5]Cells Huawei 19042026 15h'!$B:$B,"")</f>
        <v/>
      </c>
      <c r="BN2087" s="9" t="str">
        <f>_xlfn.XLOOKUP(B2087,'[6]cells down 19042026 9H40'!$B:$B,'[6]cells down 19042026 9H40'!$B:$B,"")</f>
        <v/>
      </c>
      <c r="BO2087" s="9" t="s">
        <v>3230</v>
      </c>
      <c r="BP2087" s="9" t="s">
        <v>12</v>
      </c>
    </row>
    <row r="2088" spans="1:68" s="9" customFormat="1" x14ac:dyDescent="0.35">
      <c r="A2088" s="1" t="s">
        <v>5000</v>
      </c>
      <c r="B2088" s="8" t="s">
        <v>5001</v>
      </c>
      <c r="C2088" s="3" t="str">
        <f>_xlfn.XLOOKUP(B2088,'[1]daily break down'!$D:$D,'[1]daily break down'!$E:$E,"")</f>
        <v>Douala</v>
      </c>
      <c r="D2088" s="1" t="s">
        <v>11</v>
      </c>
      <c r="E2088" s="1" t="s">
        <v>12</v>
      </c>
      <c r="F2088" s="3" t="s">
        <v>31</v>
      </c>
      <c r="G2088" s="1" t="s">
        <v>32</v>
      </c>
      <c r="H2088" s="41" t="str">
        <f>_xlfn.XLOOKUP(B2088,[2]CALCULATION!$B:$B,[2]CALCULATION!$H:$H,"")</f>
        <v>ZTE</v>
      </c>
      <c r="I2088" s="34">
        <v>0</v>
      </c>
      <c r="J2088" s="34">
        <v>0</v>
      </c>
      <c r="K2088" s="34">
        <v>0</v>
      </c>
      <c r="L2088" s="34">
        <v>0</v>
      </c>
      <c r="M2088" s="34">
        <v>0</v>
      </c>
      <c r="N2088" s="34">
        <v>0</v>
      </c>
      <c r="O2088" s="34">
        <v>0</v>
      </c>
      <c r="P2088" s="34">
        <v>0</v>
      </c>
      <c r="Q2088" s="34">
        <v>0</v>
      </c>
      <c r="R2088" s="34">
        <v>0</v>
      </c>
      <c r="S2088" s="109">
        <v>0</v>
      </c>
      <c r="T2088" s="109">
        <f>_xlfn.XLOOKUP(B2088,'[3]Nur des jours'!$B:$B,'[3]Nur des jours'!$U:$U,"")</f>
        <v>0</v>
      </c>
      <c r="U2088" s="109">
        <v>0</v>
      </c>
      <c r="V2088" s="109">
        <v>0</v>
      </c>
      <c r="W2088" s="109">
        <v>0</v>
      </c>
      <c r="X2088" s="109">
        <v>0</v>
      </c>
      <c r="Y2088" s="109">
        <v>0</v>
      </c>
      <c r="Z2088" s="109">
        <v>0</v>
      </c>
      <c r="AA2088" s="109">
        <v>0</v>
      </c>
      <c r="AB2088" s="109">
        <v>0</v>
      </c>
      <c r="AC2088" s="109">
        <v>0</v>
      </c>
      <c r="AD2088" s="109">
        <v>0</v>
      </c>
      <c r="AE2088" s="109">
        <v>0</v>
      </c>
      <c r="AF2088" s="109">
        <v>0</v>
      </c>
      <c r="AG2088" s="57" t="str">
        <f>_xlfn.XLOOKUP(B2088,[3]CALCULATION!$B:$B,[3]CALCULATION!$M:$M,"")</f>
        <v>Operationnel</v>
      </c>
      <c r="AH2088" s="57"/>
      <c r="AI2088" s="56" t="str" cm="1">
        <f t="array" ref="AI2088">IFERROR(_xlfn.IFS(
AK2088="MPR ISSUE","PDH",
AK2088="BSS Hardware Issue","BSS",
AK2088="Sites strategiques, MLL, Pylone, etc.","ENVTECH",
AK2088="AKTIVCO DEFAUT GE &amp; POWER Cabinet","AKTIVCO",
AK2088="AKTIVCO Coupure ENEO &amp; Baisse de tension","AKTIVCO GRID ONLY",
AK2088="Coupure ENEO &amp; Baisse de tension","IHS GRID ONLY",
AK2088="Defaut GE &amp; POWER Cabinet","IHS",
AK2088="Sharing","Partners",
AK2088="Sites strategiques &amp; DataCenter","SST &amp; DC",
AK2088="Exclu","Exclu",
AK2088="SAT","SAT",
AK2088="SPARE-ISSUE","SPARE-ISSUE",
AK2088="Fiber CAmtel","TRANS_FO_CAMTEL",
AK2088="Fiber AOF","Fiber AOF",
AK2088="Projet OCM (HUAWEI)","TRAVAUX-HUAWEI",
AK2088="Projet OCM (NOKIA)","TRAVAUX-NOKIA",
AK2088="ACCESS-ISSUE","ACCESS-ISSUE",
AK2088="Projet OCM (ZTE, NOKIA, autres projets)","TRAVAUX OCM",
AK2088="No root CAuse","No root cause",
AK2088="ODU HS","PDH",
AK2088="IP &amp; VLAN","PDH",
AK2088="Warehouse HUAWEI","SPARE-ISSUE",
AK2088="SPARE-HS","SPARE-ISSUE",
AK2088="Power Telco","BSS",AK2088="no impacts","no impacts"
),"")</f>
        <v>No root cause</v>
      </c>
      <c r="AJ2088" s="56" t="str" cm="1">
        <f t="array" ref="AJ2088">IFERROR(_xlfn.IFS(
AK2088="MPR ISSUE","TX ISSUE",
AK2088="BSS Hardware Issue","RAN ISSUE",
AK2088="Sites strategiques, MLL, Pylone, etc.","ENVTECH",
AK2088="AKTIVCO DEFAUT GE &amp; POWER Cabinet","POWER ISSUE",
AK2088="AKTIVCO Coupure ENEO &amp; Baisse de tension","POWER ISSUE",
AK2088="Coupure ENEO &amp; Baisse de tension","POWER ISSUE",
AK2088="Defaut GE &amp; POWER Cabinet","POWER ISSUE",
AK2088="Sharing","POWER ISSUE",
AK2088="Sites strategiques &amp; DataCenter","POWER ISSUE",
AK2088="Exclu","Exclu",
AK2088="SAT","TX ISSUE",
AK2088="SPARE-ISSUE","SPARE-ISSUE",
AK2088="Fiber CAmtel","TX ISSUE",
AK2088="Fiber AOF","TX ISSUE",
AK2088="Projet OCM (HUAWEI)","TRAVAUX-HUAWEI",
AK2088="Projet OCM (NOKIA)","TRAVAUX -NOKIA",
AK2088="ACCESS-ISSUE","ACCESS-ISSUE",
AK2088="Projet OCM (ZTE, NOKIA, autres projets)","TRAVAUX OCM",
AK2088="No root CAuse","No root cause",
AK2088="ODU HS","TX ISSUE",
AK2088="IP &amp; VLAN","TX ISSUE",
AK2088="Warehouse HUAWEI","SPARE-ISSUE",
AK2088="SPARE-HS","SPARE-ISSUE",
AK2088="Power Telco","RAN ISSUE",AK2088="no impacts","no impacts"
),"")</f>
        <v>No root cause</v>
      </c>
      <c r="AK2088" s="81" t="s">
        <v>5620</v>
      </c>
      <c r="AL2088" s="56" t="str" cm="1">
        <f t="array" ref="AL2088">IFERROR(_xlfn.IFS(
AK2088="MPR ISSUE","ACTIVE",
AK2088="BSS Hardware Issue","ACTIVE",
AK2088="Sites strategiques, MLL, Pylone, etc.","PASSIVE",
AK2088="AKTIVCO DEFAUT GE &amp; POWER Cabinet","PASSIVE",
AK2088="AKTIVCO Coupure ENEO &amp; Baisse de tension","PASSIVE",
AK2088="Coupure ENEO &amp; Baisse de tension","PASSIVE",
AK2088="Defaut GE &amp; POWER Cabinet","PASSIVE",
AK2088="Sharing","PASSIVE",
AK2088="Sites strategiques &amp; DataCenter","PASSIVE",
AK2088="Exclu","Exclu",
AK2088="SAT","ACTIVE",
AK2088="SPARE-ISSUE","SPARE-ISSUE",
AK2088="Fiber CAmtel","ACTIVE",
AK2088="Fiber AOF","ACTIVE",
AK2088="Projet OCM (HUAWEI)","PLANNED WORKS",
AK2088="Projet OCM (NOKIA)","PLANNED WORKS",
AK2088="ACCESS-ISSUE","ACCESS-ISSUE",
AK2088="Projet OCM (ZTE, NOKIA, autres projets)","PLANNED WORKS",
AK2088="No root CAuse","No root cause",
AK2088="ODU HS","ACTIVE",
AK2088="IP &amp; VLAN","ACTIVE",
AK2088="Warehouse HUAWEI","SPARE-ISSUE",
AK2088="SPARE-HS","SPARE-ISSUE",
AK2088="Power Telco","ACTIVE", AK2088="no impacts","no impacts"
),"")</f>
        <v>No root cause</v>
      </c>
      <c r="AM2088" s="108" t="s">
        <v>5537</v>
      </c>
      <c r="AN2088" s="117" t="s">
        <v>5001</v>
      </c>
      <c r="AP2088" s="23" t="s">
        <v>5537</v>
      </c>
      <c r="AQ2088" s="23" t="s">
        <v>5537</v>
      </c>
      <c r="AR2088" s="7"/>
      <c r="AS2088" s="6"/>
      <c r="AT2088" s="7"/>
      <c r="AU2088" s="3" t="s">
        <v>5537</v>
      </c>
      <c r="AV2088" s="24" t="s">
        <v>5537</v>
      </c>
      <c r="AW2088" s="24" t="s">
        <v>5537</v>
      </c>
      <c r="AX2088" s="24" t="s">
        <v>5537</v>
      </c>
      <c r="AY2088" s="24" t="s">
        <v>5537</v>
      </c>
      <c r="AZ2088" s="24" t="s">
        <v>5537</v>
      </c>
      <c r="BA2088" s="24" t="s">
        <v>5537</v>
      </c>
      <c r="BB2088" s="24" t="s">
        <v>5537</v>
      </c>
      <c r="BC2088" s="24" t="s">
        <v>5537</v>
      </c>
      <c r="BD2088" s="24" t="s">
        <v>5537</v>
      </c>
      <c r="BE2088" s="24" t="s">
        <v>5537</v>
      </c>
      <c r="BF2088" s="24" t="s">
        <v>5537</v>
      </c>
      <c r="BG2088" s="24" t="s">
        <v>5537</v>
      </c>
      <c r="BH2088" s="24" t="s">
        <v>5537</v>
      </c>
      <c r="BI2088" s="9" t="s">
        <v>5537</v>
      </c>
      <c r="BJ2088" s="14"/>
      <c r="BK2088" s="14" t="s">
        <v>5537</v>
      </c>
      <c r="BL2088" s="14" t="str">
        <f>_xlfn.XLOOKUP(B2088,'[4]cell downs 18042026 17h'!$B:$B,'[4]cell downs 18042026 17h'!$B:$B,"")</f>
        <v/>
      </c>
      <c r="BM2088" s="14" t="str">
        <f>_xlfn.XLOOKUP(B2088,'[5]Cells Huawei 19042026 15h'!$B:$B,'[5]Cells Huawei 19042026 15h'!$B:$B,"")</f>
        <v/>
      </c>
      <c r="BN2088" s="9" t="str">
        <f>_xlfn.XLOOKUP(B2088,'[6]cells down 19042026 9H40'!$B:$B,'[6]cells down 19042026 9H40'!$B:$B,"")</f>
        <v/>
      </c>
      <c r="BO2088" s="9" t="s">
        <v>5001</v>
      </c>
      <c r="BP2088" s="9" t="s">
        <v>12</v>
      </c>
    </row>
    <row r="2089" spans="1:68" s="9" customFormat="1" x14ac:dyDescent="0.35">
      <c r="A2089" s="1" t="s">
        <v>2177</v>
      </c>
      <c r="B2089" s="8" t="s">
        <v>2178</v>
      </c>
      <c r="C2089" s="3" t="str">
        <f>_xlfn.XLOOKUP(B2089,'[1]daily break down'!$D:$D,'[1]daily break down'!$E:$E,"")</f>
        <v>OUEST</v>
      </c>
      <c r="D2089" s="1" t="s">
        <v>11</v>
      </c>
      <c r="E2089" s="1" t="s">
        <v>12</v>
      </c>
      <c r="F2089" s="3" t="s">
        <v>102</v>
      </c>
      <c r="G2089" s="1" t="s">
        <v>103</v>
      </c>
      <c r="H2089" s="39" t="str">
        <f>_xlfn.XLOOKUP(B2089,[2]CALCULATION!$B:$B,[2]CALCULATION!$H:$H,"")</f>
        <v>Huawei</v>
      </c>
      <c r="I2089" s="34">
        <v>0</v>
      </c>
      <c r="J2089" s="34">
        <v>0</v>
      </c>
      <c r="K2089" s="34">
        <v>0</v>
      </c>
      <c r="L2089" s="34">
        <v>0</v>
      </c>
      <c r="M2089" s="34">
        <v>0</v>
      </c>
      <c r="N2089" s="34">
        <v>0</v>
      </c>
      <c r="O2089" s="34">
        <v>0</v>
      </c>
      <c r="P2089" s="34">
        <v>0</v>
      </c>
      <c r="Q2089" s="34">
        <v>0</v>
      </c>
      <c r="R2089" s="34">
        <v>0</v>
      </c>
      <c r="S2089" s="109">
        <v>0</v>
      </c>
      <c r="T2089" s="109">
        <f>_xlfn.XLOOKUP(B2089,'[3]Nur des jours'!$B:$B,'[3]Nur des jours'!$U:$U,"")</f>
        <v>0</v>
      </c>
      <c r="U2089" s="109">
        <v>0</v>
      </c>
      <c r="V2089" s="109">
        <v>0</v>
      </c>
      <c r="W2089" s="109">
        <v>0</v>
      </c>
      <c r="X2089" s="109">
        <v>0</v>
      </c>
      <c r="Y2089" s="109">
        <v>0</v>
      </c>
      <c r="Z2089" s="109">
        <v>0</v>
      </c>
      <c r="AA2089" s="109">
        <v>0</v>
      </c>
      <c r="AB2089" s="109">
        <v>0</v>
      </c>
      <c r="AC2089" s="109">
        <v>0</v>
      </c>
      <c r="AD2089" s="109">
        <v>0</v>
      </c>
      <c r="AE2089" s="109">
        <v>0</v>
      </c>
      <c r="AF2089" s="109">
        <v>0</v>
      </c>
      <c r="AG2089" s="57" t="str">
        <f>_xlfn.XLOOKUP(B2089,[3]CALCULATION!$B:$B,[3]CALCULATION!$M:$M,"")</f>
        <v>Operationnel</v>
      </c>
      <c r="AH2089" s="57"/>
      <c r="AI2089" s="56" t="str" cm="1">
        <f t="array" ref="AI2089">IFERROR(_xlfn.IFS(
AK2089="MPR ISSUE","PDH",
AK2089="BSS Hardware Issue","BSS",
AK2089="Sites strategiques, MLL, Pylone, etc.","ENVTECH",
AK2089="AKTIVCO DEFAUT GE &amp; POWER Cabinet","AKTIVCO",
AK2089="AKTIVCO Coupure ENEO &amp; Baisse de tension","AKTIVCO GRID ONLY",
AK2089="Coupure ENEO &amp; Baisse de tension","IHS GRID ONLY",
AK2089="Defaut GE &amp; POWER Cabinet","IHS",
AK2089="Sharing","Partners",
AK2089="Sites strategiques &amp; DataCenter","SST &amp; DC",
AK2089="Exclu","Exclu",
AK2089="SAT","SAT",
AK2089="SPARE-ISSUE","SPARE-ISSUE",
AK2089="Fiber CAmtel","TRANS_FO_CAMTEL",
AK2089="Fiber AOF","Fiber AOF",
AK2089="Projet OCM (HUAWEI)","TRAVAUX-HUAWEI",
AK2089="Projet OCM (NOKIA)","TRAVAUX-NOKIA",
AK2089="ACCESS-ISSUE","ACCESS-ISSUE",
AK2089="Projet OCM (ZTE, NOKIA, autres projets)","TRAVAUX OCM",
AK2089="No root CAuse","No root cause",
AK2089="ODU HS","PDH",
AK2089="IP &amp; VLAN","PDH",
AK2089="Warehouse HUAWEI","SPARE-ISSUE",
AK2089="SPARE-HS","SPARE-ISSUE",
AK2089="Power Telco","BSS",AK2089="no impacts","no impacts"
),"")</f>
        <v>No root cause</v>
      </c>
      <c r="AJ2089" s="56" t="str" cm="1">
        <f t="array" ref="AJ2089">IFERROR(_xlfn.IFS(
AK2089="MPR ISSUE","TX ISSUE",
AK2089="BSS Hardware Issue","RAN ISSUE",
AK2089="Sites strategiques, MLL, Pylone, etc.","ENVTECH",
AK2089="AKTIVCO DEFAUT GE &amp; POWER Cabinet","POWER ISSUE",
AK2089="AKTIVCO Coupure ENEO &amp; Baisse de tension","POWER ISSUE",
AK2089="Coupure ENEO &amp; Baisse de tension","POWER ISSUE",
AK2089="Defaut GE &amp; POWER Cabinet","POWER ISSUE",
AK2089="Sharing","POWER ISSUE",
AK2089="Sites strategiques &amp; DataCenter","POWER ISSUE",
AK2089="Exclu","Exclu",
AK2089="SAT","TX ISSUE",
AK2089="SPARE-ISSUE","SPARE-ISSUE",
AK2089="Fiber CAmtel","TX ISSUE",
AK2089="Fiber AOF","TX ISSUE",
AK2089="Projet OCM (HUAWEI)","TRAVAUX-HUAWEI",
AK2089="Projet OCM (NOKIA)","TRAVAUX -NOKIA",
AK2089="ACCESS-ISSUE","ACCESS-ISSUE",
AK2089="Projet OCM (ZTE, NOKIA, autres projets)","TRAVAUX OCM",
AK2089="No root CAuse","No root cause",
AK2089="ODU HS","TX ISSUE",
AK2089="IP &amp; VLAN","TX ISSUE",
AK2089="Warehouse HUAWEI","SPARE-ISSUE",
AK2089="SPARE-HS","SPARE-ISSUE",
AK2089="Power Telco","RAN ISSUE",AK2089="no impacts","no impacts"
),"")</f>
        <v>No root cause</v>
      </c>
      <c r="AK2089" s="81" t="s">
        <v>5620</v>
      </c>
      <c r="AL2089" s="56" t="str" cm="1">
        <f t="array" ref="AL2089">IFERROR(_xlfn.IFS(
AK2089="MPR ISSUE","ACTIVE",
AK2089="BSS Hardware Issue","ACTIVE",
AK2089="Sites strategiques, MLL, Pylone, etc.","PASSIVE",
AK2089="AKTIVCO DEFAUT GE &amp; POWER Cabinet","PASSIVE",
AK2089="AKTIVCO Coupure ENEO &amp; Baisse de tension","PASSIVE",
AK2089="Coupure ENEO &amp; Baisse de tension","PASSIVE",
AK2089="Defaut GE &amp; POWER Cabinet","PASSIVE",
AK2089="Sharing","PASSIVE",
AK2089="Sites strategiques &amp; DataCenter","PASSIVE",
AK2089="Exclu","Exclu",
AK2089="SAT","ACTIVE",
AK2089="SPARE-ISSUE","SPARE-ISSUE",
AK2089="Fiber CAmtel","ACTIVE",
AK2089="Fiber AOF","ACTIVE",
AK2089="Projet OCM (HUAWEI)","PLANNED WORKS",
AK2089="Projet OCM (NOKIA)","PLANNED WORKS",
AK2089="ACCESS-ISSUE","ACCESS-ISSUE",
AK2089="Projet OCM (ZTE, NOKIA, autres projets)","PLANNED WORKS",
AK2089="No root CAuse","No root cause",
AK2089="ODU HS","ACTIVE",
AK2089="IP &amp; VLAN","ACTIVE",
AK2089="Warehouse HUAWEI","SPARE-ISSUE",
AK2089="SPARE-HS","SPARE-ISSUE",
AK2089="Power Telco","ACTIVE", AK2089="no impacts","no impacts"
),"")</f>
        <v>No root cause</v>
      </c>
      <c r="AM2089" s="108" t="s">
        <v>5537</v>
      </c>
      <c r="AN2089" s="117" t="s">
        <v>2178</v>
      </c>
      <c r="AP2089" s="23" t="s">
        <v>5537</v>
      </c>
      <c r="AQ2089" s="23" t="s">
        <v>5537</v>
      </c>
      <c r="AR2089" s="7"/>
      <c r="AS2089" s="6"/>
      <c r="AT2089" s="7"/>
      <c r="AU2089" s="3" t="s">
        <v>5537</v>
      </c>
      <c r="AV2089" s="24" t="s">
        <v>5537</v>
      </c>
      <c r="AW2089" s="24" t="s">
        <v>5537</v>
      </c>
      <c r="AX2089" s="24" t="s">
        <v>5537</v>
      </c>
      <c r="AY2089" s="24" t="s">
        <v>5537</v>
      </c>
      <c r="AZ2089" s="24" t="s">
        <v>5537</v>
      </c>
      <c r="BA2089" s="24" t="s">
        <v>5537</v>
      </c>
      <c r="BB2089" s="24" t="s">
        <v>5537</v>
      </c>
      <c r="BC2089" s="24" t="s">
        <v>5537</v>
      </c>
      <c r="BD2089" s="24" t="s">
        <v>5537</v>
      </c>
      <c r="BE2089" s="24" t="s">
        <v>5537</v>
      </c>
      <c r="BF2089" s="24" t="s">
        <v>5537</v>
      </c>
      <c r="BG2089" s="24" t="s">
        <v>5537</v>
      </c>
      <c r="BH2089" s="24" t="s">
        <v>5537</v>
      </c>
      <c r="BI2089" s="9" t="s">
        <v>5537</v>
      </c>
      <c r="BJ2089" s="14"/>
      <c r="BK2089" s="14" t="s">
        <v>5537</v>
      </c>
      <c r="BL2089" s="14" t="str">
        <f>_xlfn.XLOOKUP(B2089,'[4]cell downs 18042026 17h'!$B:$B,'[4]cell downs 18042026 17h'!$B:$B,"")</f>
        <v/>
      </c>
      <c r="BM2089" s="14" t="str">
        <f>_xlfn.XLOOKUP(B2089,'[5]Cells Huawei 19042026 15h'!$B:$B,'[5]Cells Huawei 19042026 15h'!$B:$B,"")</f>
        <v/>
      </c>
      <c r="BN2089" s="9" t="str">
        <f>_xlfn.XLOOKUP(B2089,'[6]cells down 19042026 9H40'!$B:$B,'[6]cells down 19042026 9H40'!$B:$B,"")</f>
        <v/>
      </c>
      <c r="BO2089" s="9" t="s">
        <v>2178</v>
      </c>
      <c r="BP2089" s="9" t="s">
        <v>5537</v>
      </c>
    </row>
    <row r="2090" spans="1:68" s="9" customFormat="1" x14ac:dyDescent="0.35">
      <c r="A2090" s="1" t="s">
        <v>2187</v>
      </c>
      <c r="B2090" s="8" t="s">
        <v>2188</v>
      </c>
      <c r="C2090" s="3" t="str">
        <f>_xlfn.XLOOKUP(B2090,'[1]daily break down'!$D:$D,'[1]daily break down'!$E:$E,"")</f>
        <v>OUEST</v>
      </c>
      <c r="D2090" s="1" t="s">
        <v>11</v>
      </c>
      <c r="E2090" s="1" t="s">
        <v>12</v>
      </c>
      <c r="F2090" s="3" t="s">
        <v>102</v>
      </c>
      <c r="G2090" s="1" t="s">
        <v>103</v>
      </c>
      <c r="H2090" s="39" t="str">
        <f>_xlfn.XLOOKUP(B2090,[2]CALCULATION!$B:$B,[2]CALCULATION!$H:$H,"")</f>
        <v>Huawei</v>
      </c>
      <c r="I2090" s="34">
        <v>0</v>
      </c>
      <c r="J2090" s="34">
        <v>0</v>
      </c>
      <c r="K2090" s="34">
        <v>0</v>
      </c>
      <c r="L2090" s="34">
        <v>0</v>
      </c>
      <c r="M2090" s="34">
        <v>0</v>
      </c>
      <c r="N2090" s="34">
        <v>0</v>
      </c>
      <c r="O2090" s="34">
        <v>0</v>
      </c>
      <c r="P2090" s="34">
        <v>0</v>
      </c>
      <c r="Q2090" s="34">
        <v>0</v>
      </c>
      <c r="R2090" s="34">
        <v>0</v>
      </c>
      <c r="S2090" s="109">
        <v>0</v>
      </c>
      <c r="T2090" s="109">
        <f>_xlfn.XLOOKUP(B2090,'[3]Nur des jours'!$B:$B,'[3]Nur des jours'!$U:$U,"")</f>
        <v>0</v>
      </c>
      <c r="U2090" s="109">
        <v>0</v>
      </c>
      <c r="V2090" s="109">
        <v>0</v>
      </c>
      <c r="W2090" s="109">
        <v>0</v>
      </c>
      <c r="X2090" s="109">
        <v>0</v>
      </c>
      <c r="Y2090" s="109">
        <v>0</v>
      </c>
      <c r="Z2090" s="109">
        <v>0</v>
      </c>
      <c r="AA2090" s="109">
        <v>0</v>
      </c>
      <c r="AB2090" s="109">
        <v>0</v>
      </c>
      <c r="AC2090" s="109">
        <v>0</v>
      </c>
      <c r="AD2090" s="109">
        <v>0</v>
      </c>
      <c r="AE2090" s="109">
        <v>0</v>
      </c>
      <c r="AF2090" s="109">
        <v>0</v>
      </c>
      <c r="AG2090" s="57" t="str">
        <f>_xlfn.XLOOKUP(B2090,[3]CALCULATION!$B:$B,[3]CALCULATION!$M:$M,"")</f>
        <v>Operationnel</v>
      </c>
      <c r="AH2090" s="57"/>
      <c r="AI2090" s="56" t="str" cm="1">
        <f t="array" ref="AI2090">IFERROR(_xlfn.IFS(
AK2090="MPR ISSUE","PDH",
AK2090="BSS Hardware Issue","BSS",
AK2090="Sites strategiques, MLL, Pylone, etc.","ENVTECH",
AK2090="AKTIVCO DEFAUT GE &amp; POWER Cabinet","AKTIVCO",
AK2090="AKTIVCO Coupure ENEO &amp; Baisse de tension","AKTIVCO GRID ONLY",
AK2090="Coupure ENEO &amp; Baisse de tension","IHS GRID ONLY",
AK2090="Defaut GE &amp; POWER Cabinet","IHS",
AK2090="Sharing","Partners",
AK2090="Sites strategiques &amp; DataCenter","SST &amp; DC",
AK2090="Exclu","Exclu",
AK2090="SAT","SAT",
AK2090="SPARE-ISSUE","SPARE-ISSUE",
AK2090="Fiber CAmtel","TRANS_FO_CAMTEL",
AK2090="Fiber AOF","Fiber AOF",
AK2090="Projet OCM (HUAWEI)","TRAVAUX-HUAWEI",
AK2090="Projet OCM (NOKIA)","TRAVAUX-NOKIA",
AK2090="ACCESS-ISSUE","ACCESS-ISSUE",
AK2090="Projet OCM (ZTE, NOKIA, autres projets)","TRAVAUX OCM",
AK2090="No root CAuse","No root cause",
AK2090="ODU HS","PDH",
AK2090="IP &amp; VLAN","PDH",
AK2090="Warehouse HUAWEI","SPARE-ISSUE",
AK2090="SPARE-HS","SPARE-ISSUE",
AK2090="Power Telco","BSS",AK2090="no impacts","no impacts"
),"")</f>
        <v>No root cause</v>
      </c>
      <c r="AJ2090" s="56" t="str" cm="1">
        <f t="array" ref="AJ2090">IFERROR(_xlfn.IFS(
AK2090="MPR ISSUE","TX ISSUE",
AK2090="BSS Hardware Issue","RAN ISSUE",
AK2090="Sites strategiques, MLL, Pylone, etc.","ENVTECH",
AK2090="AKTIVCO DEFAUT GE &amp; POWER Cabinet","POWER ISSUE",
AK2090="AKTIVCO Coupure ENEO &amp; Baisse de tension","POWER ISSUE",
AK2090="Coupure ENEO &amp; Baisse de tension","POWER ISSUE",
AK2090="Defaut GE &amp; POWER Cabinet","POWER ISSUE",
AK2090="Sharing","POWER ISSUE",
AK2090="Sites strategiques &amp; DataCenter","POWER ISSUE",
AK2090="Exclu","Exclu",
AK2090="SAT","TX ISSUE",
AK2090="SPARE-ISSUE","SPARE-ISSUE",
AK2090="Fiber CAmtel","TX ISSUE",
AK2090="Fiber AOF","TX ISSUE",
AK2090="Projet OCM (HUAWEI)","TRAVAUX-HUAWEI",
AK2090="Projet OCM (NOKIA)","TRAVAUX -NOKIA",
AK2090="ACCESS-ISSUE","ACCESS-ISSUE",
AK2090="Projet OCM (ZTE, NOKIA, autres projets)","TRAVAUX OCM",
AK2090="No root CAuse","No root cause",
AK2090="ODU HS","TX ISSUE",
AK2090="IP &amp; VLAN","TX ISSUE",
AK2090="Warehouse HUAWEI","SPARE-ISSUE",
AK2090="SPARE-HS","SPARE-ISSUE",
AK2090="Power Telco","RAN ISSUE",AK2090="no impacts","no impacts"
),"")</f>
        <v>No root cause</v>
      </c>
      <c r="AK2090" s="81" t="s">
        <v>5620</v>
      </c>
      <c r="AL2090" s="56" t="str" cm="1">
        <f t="array" ref="AL2090">IFERROR(_xlfn.IFS(
AK2090="MPR ISSUE","ACTIVE",
AK2090="BSS Hardware Issue","ACTIVE",
AK2090="Sites strategiques, MLL, Pylone, etc.","PASSIVE",
AK2090="AKTIVCO DEFAUT GE &amp; POWER Cabinet","PASSIVE",
AK2090="AKTIVCO Coupure ENEO &amp; Baisse de tension","PASSIVE",
AK2090="Coupure ENEO &amp; Baisse de tension","PASSIVE",
AK2090="Defaut GE &amp; POWER Cabinet","PASSIVE",
AK2090="Sharing","PASSIVE",
AK2090="Sites strategiques &amp; DataCenter","PASSIVE",
AK2090="Exclu","Exclu",
AK2090="SAT","ACTIVE",
AK2090="SPARE-ISSUE","SPARE-ISSUE",
AK2090="Fiber CAmtel","ACTIVE",
AK2090="Fiber AOF","ACTIVE",
AK2090="Projet OCM (HUAWEI)","PLANNED WORKS",
AK2090="Projet OCM (NOKIA)","PLANNED WORKS",
AK2090="ACCESS-ISSUE","ACCESS-ISSUE",
AK2090="Projet OCM (ZTE, NOKIA, autres projets)","PLANNED WORKS",
AK2090="No root CAuse","No root cause",
AK2090="ODU HS","ACTIVE",
AK2090="IP &amp; VLAN","ACTIVE",
AK2090="Warehouse HUAWEI","SPARE-ISSUE",
AK2090="SPARE-HS","SPARE-ISSUE",
AK2090="Power Telco","ACTIVE", AK2090="no impacts","no impacts"
),"")</f>
        <v>No root cause</v>
      </c>
      <c r="AM2090" s="108" t="s">
        <v>5537</v>
      </c>
      <c r="AN2090" s="117" t="s">
        <v>2188</v>
      </c>
      <c r="AP2090" s="23" t="s">
        <v>5537</v>
      </c>
      <c r="AQ2090" s="23" t="s">
        <v>5537</v>
      </c>
      <c r="AR2090" s="7"/>
      <c r="AS2090" s="6"/>
      <c r="AT2090" s="7"/>
      <c r="AU2090" s="3" t="s">
        <v>5537</v>
      </c>
      <c r="AV2090" s="24" t="s">
        <v>5537</v>
      </c>
      <c r="AW2090" s="24" t="s">
        <v>5537</v>
      </c>
      <c r="AX2090" s="24" t="s">
        <v>5537</v>
      </c>
      <c r="AY2090" s="24" t="s">
        <v>5537</v>
      </c>
      <c r="AZ2090" s="24" t="s">
        <v>5537</v>
      </c>
      <c r="BA2090" s="24" t="s">
        <v>5537</v>
      </c>
      <c r="BB2090" s="24" t="s">
        <v>5537</v>
      </c>
      <c r="BC2090" s="24" t="s">
        <v>5537</v>
      </c>
      <c r="BD2090" s="24" t="s">
        <v>5537</v>
      </c>
      <c r="BE2090" s="24" t="s">
        <v>5537</v>
      </c>
      <c r="BF2090" s="24" t="s">
        <v>5537</v>
      </c>
      <c r="BG2090" s="24" t="s">
        <v>5537</v>
      </c>
      <c r="BH2090" s="24" t="s">
        <v>5537</v>
      </c>
      <c r="BI2090" s="9" t="s">
        <v>5537</v>
      </c>
      <c r="BJ2090" s="14"/>
      <c r="BK2090" s="14" t="s">
        <v>5537</v>
      </c>
      <c r="BL2090" s="14" t="str">
        <f>_xlfn.XLOOKUP(B2090,'[4]cell downs 18042026 17h'!$B:$B,'[4]cell downs 18042026 17h'!$B:$B,"")</f>
        <v/>
      </c>
      <c r="BM2090" s="14" t="str">
        <f>_xlfn.XLOOKUP(B2090,'[5]Cells Huawei 19042026 15h'!$B:$B,'[5]Cells Huawei 19042026 15h'!$B:$B,"")</f>
        <v/>
      </c>
      <c r="BN2090" s="9" t="str">
        <f>_xlfn.XLOOKUP(B2090,'[6]cells down 19042026 9H40'!$B:$B,'[6]cells down 19042026 9H40'!$B:$B,"")</f>
        <v/>
      </c>
      <c r="BO2090" s="9" t="s">
        <v>2188</v>
      </c>
      <c r="BP2090" s="9" t="s">
        <v>12</v>
      </c>
    </row>
    <row r="2091" spans="1:68" s="9" customFormat="1" x14ac:dyDescent="0.35">
      <c r="A2091" s="1" t="s">
        <v>2189</v>
      </c>
      <c r="B2091" s="8" t="s">
        <v>2190</v>
      </c>
      <c r="C2091" s="3" t="str">
        <f>_xlfn.XLOOKUP(B2091,'[1]daily break down'!$D:$D,'[1]daily break down'!$E:$E,"")</f>
        <v>OUEST</v>
      </c>
      <c r="D2091" s="1" t="s">
        <v>11</v>
      </c>
      <c r="E2091" s="1" t="s">
        <v>12</v>
      </c>
      <c r="F2091" s="3" t="s">
        <v>102</v>
      </c>
      <c r="G2091" s="1" t="s">
        <v>103</v>
      </c>
      <c r="H2091" s="39" t="str">
        <f>_xlfn.XLOOKUP(B2091,[2]CALCULATION!$B:$B,[2]CALCULATION!$H:$H,"")</f>
        <v>Huawei</v>
      </c>
      <c r="I2091" s="34">
        <v>0</v>
      </c>
      <c r="J2091" s="34">
        <v>0</v>
      </c>
      <c r="K2091" s="34">
        <v>0</v>
      </c>
      <c r="L2091" s="34">
        <v>0</v>
      </c>
      <c r="M2091" s="34">
        <v>0</v>
      </c>
      <c r="N2091" s="34">
        <v>0</v>
      </c>
      <c r="O2091" s="34">
        <v>0</v>
      </c>
      <c r="P2091" s="34">
        <v>0</v>
      </c>
      <c r="Q2091" s="34">
        <v>0</v>
      </c>
      <c r="R2091" s="34">
        <v>0</v>
      </c>
      <c r="S2091" s="109">
        <v>0</v>
      </c>
      <c r="T2091" s="109">
        <f>_xlfn.XLOOKUP(B2091,'[3]Nur des jours'!$B:$B,'[3]Nur des jours'!$U:$U,"")</f>
        <v>0</v>
      </c>
      <c r="U2091" s="109">
        <v>0</v>
      </c>
      <c r="V2091" s="109">
        <v>0</v>
      </c>
      <c r="W2091" s="109">
        <v>0</v>
      </c>
      <c r="X2091" s="109">
        <v>0</v>
      </c>
      <c r="Y2091" s="109">
        <v>0</v>
      </c>
      <c r="Z2091" s="109">
        <v>0</v>
      </c>
      <c r="AA2091" s="109">
        <v>0</v>
      </c>
      <c r="AB2091" s="109">
        <v>0</v>
      </c>
      <c r="AC2091" s="109">
        <v>0</v>
      </c>
      <c r="AD2091" s="109">
        <v>0</v>
      </c>
      <c r="AE2091" s="109">
        <v>0</v>
      </c>
      <c r="AF2091" s="109">
        <v>0</v>
      </c>
      <c r="AG2091" s="57" t="str">
        <f>_xlfn.XLOOKUP(B2091,[3]CALCULATION!$B:$B,[3]CALCULATION!$M:$M,"")</f>
        <v>Operationnel</v>
      </c>
      <c r="AH2091" s="57"/>
      <c r="AI2091" s="56" t="str" cm="1">
        <f t="array" ref="AI2091">IFERROR(_xlfn.IFS(
AK2091="MPR ISSUE","PDH",
AK2091="BSS Hardware Issue","BSS",
AK2091="Sites strategiques, MLL, Pylone, etc.","ENVTECH",
AK2091="AKTIVCO DEFAUT GE &amp; POWER Cabinet","AKTIVCO",
AK2091="AKTIVCO Coupure ENEO &amp; Baisse de tension","AKTIVCO GRID ONLY",
AK2091="Coupure ENEO &amp; Baisse de tension","IHS GRID ONLY",
AK2091="Defaut GE &amp; POWER Cabinet","IHS",
AK2091="Sharing","Partners",
AK2091="Sites strategiques &amp; DataCenter","SST &amp; DC",
AK2091="Exclu","Exclu",
AK2091="SAT","SAT",
AK2091="SPARE-ISSUE","SPARE-ISSUE",
AK2091="Fiber CAmtel","TRANS_FO_CAMTEL",
AK2091="Fiber AOF","Fiber AOF",
AK2091="Projet OCM (HUAWEI)","TRAVAUX-HUAWEI",
AK2091="Projet OCM (NOKIA)","TRAVAUX-NOKIA",
AK2091="ACCESS-ISSUE","ACCESS-ISSUE",
AK2091="Projet OCM (ZTE, NOKIA, autres projets)","TRAVAUX OCM",
AK2091="No root CAuse","No root cause",
AK2091="ODU HS","PDH",
AK2091="IP &amp; VLAN","PDH",
AK2091="Warehouse HUAWEI","SPARE-ISSUE",
AK2091="SPARE-HS","SPARE-ISSUE",
AK2091="Power Telco","BSS",AK2091="no impacts","no impacts"
),"")</f>
        <v>No root cause</v>
      </c>
      <c r="AJ2091" s="56" t="str" cm="1">
        <f t="array" ref="AJ2091">IFERROR(_xlfn.IFS(
AK2091="MPR ISSUE","TX ISSUE",
AK2091="BSS Hardware Issue","RAN ISSUE",
AK2091="Sites strategiques, MLL, Pylone, etc.","ENVTECH",
AK2091="AKTIVCO DEFAUT GE &amp; POWER Cabinet","POWER ISSUE",
AK2091="AKTIVCO Coupure ENEO &amp; Baisse de tension","POWER ISSUE",
AK2091="Coupure ENEO &amp; Baisse de tension","POWER ISSUE",
AK2091="Defaut GE &amp; POWER Cabinet","POWER ISSUE",
AK2091="Sharing","POWER ISSUE",
AK2091="Sites strategiques &amp; DataCenter","POWER ISSUE",
AK2091="Exclu","Exclu",
AK2091="SAT","TX ISSUE",
AK2091="SPARE-ISSUE","SPARE-ISSUE",
AK2091="Fiber CAmtel","TX ISSUE",
AK2091="Fiber AOF","TX ISSUE",
AK2091="Projet OCM (HUAWEI)","TRAVAUX-HUAWEI",
AK2091="Projet OCM (NOKIA)","TRAVAUX -NOKIA",
AK2091="ACCESS-ISSUE","ACCESS-ISSUE",
AK2091="Projet OCM (ZTE, NOKIA, autres projets)","TRAVAUX OCM",
AK2091="No root CAuse","No root cause",
AK2091="ODU HS","TX ISSUE",
AK2091="IP &amp; VLAN","TX ISSUE",
AK2091="Warehouse HUAWEI","SPARE-ISSUE",
AK2091="SPARE-HS","SPARE-ISSUE",
AK2091="Power Telco","RAN ISSUE",AK2091="no impacts","no impacts"
),"")</f>
        <v>No root cause</v>
      </c>
      <c r="AK2091" s="81" t="s">
        <v>5620</v>
      </c>
      <c r="AL2091" s="56" t="str" cm="1">
        <f t="array" ref="AL2091">IFERROR(_xlfn.IFS(
AK2091="MPR ISSUE","ACTIVE",
AK2091="BSS Hardware Issue","ACTIVE",
AK2091="Sites strategiques, MLL, Pylone, etc.","PASSIVE",
AK2091="AKTIVCO DEFAUT GE &amp; POWER Cabinet","PASSIVE",
AK2091="AKTIVCO Coupure ENEO &amp; Baisse de tension","PASSIVE",
AK2091="Coupure ENEO &amp; Baisse de tension","PASSIVE",
AK2091="Defaut GE &amp; POWER Cabinet","PASSIVE",
AK2091="Sharing","PASSIVE",
AK2091="Sites strategiques &amp; DataCenter","PASSIVE",
AK2091="Exclu","Exclu",
AK2091="SAT","ACTIVE",
AK2091="SPARE-ISSUE","SPARE-ISSUE",
AK2091="Fiber CAmtel","ACTIVE",
AK2091="Fiber AOF","ACTIVE",
AK2091="Projet OCM (HUAWEI)","PLANNED WORKS",
AK2091="Projet OCM (NOKIA)","PLANNED WORKS",
AK2091="ACCESS-ISSUE","ACCESS-ISSUE",
AK2091="Projet OCM (ZTE, NOKIA, autres projets)","PLANNED WORKS",
AK2091="No root CAuse","No root cause",
AK2091="ODU HS","ACTIVE",
AK2091="IP &amp; VLAN","ACTIVE",
AK2091="Warehouse HUAWEI","SPARE-ISSUE",
AK2091="SPARE-HS","SPARE-ISSUE",
AK2091="Power Telco","ACTIVE", AK2091="no impacts","no impacts"
),"")</f>
        <v>No root cause</v>
      </c>
      <c r="AM2091" s="108" t="s">
        <v>5537</v>
      </c>
      <c r="AN2091" s="117" t="s">
        <v>2190</v>
      </c>
      <c r="AP2091" s="23" t="s">
        <v>5537</v>
      </c>
      <c r="AQ2091" s="23" t="s">
        <v>5537</v>
      </c>
      <c r="AR2091" s="7"/>
      <c r="AS2091" s="6"/>
      <c r="AT2091" s="7"/>
      <c r="AU2091" s="3" t="s">
        <v>5537</v>
      </c>
      <c r="AV2091" s="24" t="s">
        <v>5537</v>
      </c>
      <c r="AW2091" s="24" t="s">
        <v>5537</v>
      </c>
      <c r="AX2091" s="24" t="s">
        <v>5537</v>
      </c>
      <c r="AY2091" s="24" t="s">
        <v>5537</v>
      </c>
      <c r="AZ2091" s="24" t="s">
        <v>5537</v>
      </c>
      <c r="BA2091" s="24" t="s">
        <v>5537</v>
      </c>
      <c r="BB2091" s="24" t="s">
        <v>5537</v>
      </c>
      <c r="BC2091" s="24" t="s">
        <v>5537</v>
      </c>
      <c r="BD2091" s="24" t="s">
        <v>5537</v>
      </c>
      <c r="BE2091" s="24" t="s">
        <v>5537</v>
      </c>
      <c r="BF2091" s="24" t="s">
        <v>5537</v>
      </c>
      <c r="BG2091" s="24" t="s">
        <v>5537</v>
      </c>
      <c r="BH2091" s="24" t="s">
        <v>5537</v>
      </c>
      <c r="BI2091" s="9" t="s">
        <v>5537</v>
      </c>
      <c r="BJ2091" s="14"/>
      <c r="BK2091" s="14" t="s">
        <v>5537</v>
      </c>
      <c r="BL2091" s="14" t="str">
        <f>_xlfn.XLOOKUP(B2091,'[4]cell downs 18042026 17h'!$B:$B,'[4]cell downs 18042026 17h'!$B:$B,"")</f>
        <v/>
      </c>
      <c r="BM2091" s="14" t="str">
        <f>_xlfn.XLOOKUP(B2091,'[5]Cells Huawei 19042026 15h'!$B:$B,'[5]Cells Huawei 19042026 15h'!$B:$B,"")</f>
        <v/>
      </c>
      <c r="BN2091" s="9" t="str">
        <f>_xlfn.XLOOKUP(B2091,'[6]cells down 19042026 9H40'!$B:$B,'[6]cells down 19042026 9H40'!$B:$B,"")</f>
        <v/>
      </c>
      <c r="BO2091" s="9" t="s">
        <v>2190</v>
      </c>
      <c r="BP2091" s="9" t="s">
        <v>5537</v>
      </c>
    </row>
    <row r="2092" spans="1:68" s="9" customFormat="1" x14ac:dyDescent="0.35">
      <c r="A2092" s="1" t="s">
        <v>103</v>
      </c>
      <c r="B2092" s="8" t="s">
        <v>2020</v>
      </c>
      <c r="C2092" s="3" t="str">
        <f>_xlfn.XLOOKUP(B2092,'[1]daily break down'!$D:$D,'[1]daily break down'!$E:$E,"")</f>
        <v>OUEST</v>
      </c>
      <c r="D2092" s="1" t="s">
        <v>21</v>
      </c>
      <c r="E2092" s="1" t="s">
        <v>188</v>
      </c>
      <c r="F2092" s="3" t="s">
        <v>102</v>
      </c>
      <c r="G2092" s="1" t="s">
        <v>103</v>
      </c>
      <c r="H2092" s="39" t="str">
        <f>_xlfn.XLOOKUP(B2092,[2]CALCULATION!$B:$B,[2]CALCULATION!$H:$H,"")</f>
        <v>Huawei</v>
      </c>
      <c r="I2092" s="34">
        <v>0</v>
      </c>
      <c r="J2092" s="34">
        <v>0</v>
      </c>
      <c r="K2092" s="34">
        <v>0</v>
      </c>
      <c r="L2092" s="34">
        <v>0</v>
      </c>
      <c r="M2092" s="34">
        <v>0</v>
      </c>
      <c r="N2092" s="34">
        <v>0</v>
      </c>
      <c r="O2092" s="34">
        <v>0</v>
      </c>
      <c r="P2092" s="34">
        <v>0</v>
      </c>
      <c r="Q2092" s="34">
        <v>0</v>
      </c>
      <c r="R2092" s="34">
        <v>0</v>
      </c>
      <c r="S2092" s="109">
        <v>0</v>
      </c>
      <c r="T2092" s="109">
        <f>_xlfn.XLOOKUP(B2092,'[3]Nur des jours'!$B:$B,'[3]Nur des jours'!$U:$U,"")</f>
        <v>0</v>
      </c>
      <c r="U2092" s="109">
        <v>0</v>
      </c>
      <c r="V2092" s="109">
        <v>0</v>
      </c>
      <c r="W2092" s="109">
        <v>0</v>
      </c>
      <c r="X2092" s="109">
        <v>0</v>
      </c>
      <c r="Y2092" s="109">
        <v>0</v>
      </c>
      <c r="Z2092" s="109">
        <v>0</v>
      </c>
      <c r="AA2092" s="109">
        <v>0</v>
      </c>
      <c r="AB2092" s="109">
        <v>0</v>
      </c>
      <c r="AC2092" s="109">
        <v>0</v>
      </c>
      <c r="AD2092" s="109">
        <v>0</v>
      </c>
      <c r="AE2092" s="109">
        <v>0</v>
      </c>
      <c r="AF2092" s="109">
        <v>0</v>
      </c>
      <c r="AG2092" s="57" t="str">
        <f>_xlfn.XLOOKUP(B2092,[3]CALCULATION!$B:$B,[3]CALCULATION!$M:$M,"")</f>
        <v>Operationnel</v>
      </c>
      <c r="AH2092" s="57"/>
      <c r="AI2092" s="56" t="str" cm="1">
        <f t="array" ref="AI2092">IFERROR(_xlfn.IFS(
AK2092="MPR ISSUE","PDH",
AK2092="BSS Hardware Issue","BSS",
AK2092="Sites strategiques, MLL, Pylone, etc.","ENVTECH",
AK2092="AKTIVCO DEFAUT GE &amp; POWER Cabinet","AKTIVCO",
AK2092="AKTIVCO Coupure ENEO &amp; Baisse de tension","AKTIVCO GRID ONLY",
AK2092="Coupure ENEO &amp; Baisse de tension","IHS GRID ONLY",
AK2092="Defaut GE &amp; POWER Cabinet","IHS",
AK2092="Sharing","Partners",
AK2092="Sites strategiques &amp; DataCenter","SST &amp; DC",
AK2092="Exclu","Exclu",
AK2092="SAT","SAT",
AK2092="SPARE-ISSUE","SPARE-ISSUE",
AK2092="Fiber CAmtel","TRANS_FO_CAMTEL",
AK2092="Fiber AOF","Fiber AOF",
AK2092="Projet OCM (HUAWEI)","TRAVAUX-HUAWEI",
AK2092="Projet OCM (NOKIA)","TRAVAUX-NOKIA",
AK2092="ACCESS-ISSUE","ACCESS-ISSUE",
AK2092="Projet OCM (ZTE, NOKIA, autres projets)","TRAVAUX OCM",
AK2092="No root CAuse","No root cause",
AK2092="ODU HS","PDH",
AK2092="IP &amp; VLAN","PDH",
AK2092="Warehouse HUAWEI","SPARE-ISSUE",
AK2092="SPARE-HS","SPARE-ISSUE",
AK2092="Power Telco","BSS",AK2092="no impacts","no impacts"
),"")</f>
        <v>No root cause</v>
      </c>
      <c r="AJ2092" s="56" t="str" cm="1">
        <f t="array" ref="AJ2092">IFERROR(_xlfn.IFS(
AK2092="MPR ISSUE","TX ISSUE",
AK2092="BSS Hardware Issue","RAN ISSUE",
AK2092="Sites strategiques, MLL, Pylone, etc.","ENVTECH",
AK2092="AKTIVCO DEFAUT GE &amp; POWER Cabinet","POWER ISSUE",
AK2092="AKTIVCO Coupure ENEO &amp; Baisse de tension","POWER ISSUE",
AK2092="Coupure ENEO &amp; Baisse de tension","POWER ISSUE",
AK2092="Defaut GE &amp; POWER Cabinet","POWER ISSUE",
AK2092="Sharing","POWER ISSUE",
AK2092="Sites strategiques &amp; DataCenter","POWER ISSUE",
AK2092="Exclu","Exclu",
AK2092="SAT","TX ISSUE",
AK2092="SPARE-ISSUE","SPARE-ISSUE",
AK2092="Fiber CAmtel","TX ISSUE",
AK2092="Fiber AOF","TX ISSUE",
AK2092="Projet OCM (HUAWEI)","TRAVAUX-HUAWEI",
AK2092="Projet OCM (NOKIA)","TRAVAUX -NOKIA",
AK2092="ACCESS-ISSUE","ACCESS-ISSUE",
AK2092="Projet OCM (ZTE, NOKIA, autres projets)","TRAVAUX OCM",
AK2092="No root CAuse","No root cause",
AK2092="ODU HS","TX ISSUE",
AK2092="IP &amp; VLAN","TX ISSUE",
AK2092="Warehouse HUAWEI","SPARE-ISSUE",
AK2092="SPARE-HS","SPARE-ISSUE",
AK2092="Power Telco","RAN ISSUE",AK2092="no impacts","no impacts"
),"")</f>
        <v>No root cause</v>
      </c>
      <c r="AK2092" s="81" t="s">
        <v>5620</v>
      </c>
      <c r="AL2092" s="56" t="str" cm="1">
        <f t="array" ref="AL2092">IFERROR(_xlfn.IFS(
AK2092="MPR ISSUE","ACTIVE",
AK2092="BSS Hardware Issue","ACTIVE",
AK2092="Sites strategiques, MLL, Pylone, etc.","PASSIVE",
AK2092="AKTIVCO DEFAUT GE &amp; POWER Cabinet","PASSIVE",
AK2092="AKTIVCO Coupure ENEO &amp; Baisse de tension","PASSIVE",
AK2092="Coupure ENEO &amp; Baisse de tension","PASSIVE",
AK2092="Defaut GE &amp; POWER Cabinet","PASSIVE",
AK2092="Sharing","PASSIVE",
AK2092="Sites strategiques &amp; DataCenter","PASSIVE",
AK2092="Exclu","Exclu",
AK2092="SAT","ACTIVE",
AK2092="SPARE-ISSUE","SPARE-ISSUE",
AK2092="Fiber CAmtel","ACTIVE",
AK2092="Fiber AOF","ACTIVE",
AK2092="Projet OCM (HUAWEI)","PLANNED WORKS",
AK2092="Projet OCM (NOKIA)","PLANNED WORKS",
AK2092="ACCESS-ISSUE","ACCESS-ISSUE",
AK2092="Projet OCM (ZTE, NOKIA, autres projets)","PLANNED WORKS",
AK2092="No root CAuse","No root cause",
AK2092="ODU HS","ACTIVE",
AK2092="IP &amp; VLAN","ACTIVE",
AK2092="Warehouse HUAWEI","SPARE-ISSUE",
AK2092="SPARE-HS","SPARE-ISSUE",
AK2092="Power Telco","ACTIVE", AK2092="no impacts","no impacts"
),"")</f>
        <v>No root cause</v>
      </c>
      <c r="AM2092" s="108" t="s">
        <v>5537</v>
      </c>
      <c r="AN2092" s="117" t="s">
        <v>2020</v>
      </c>
      <c r="AP2092" s="23" t="s">
        <v>5537</v>
      </c>
      <c r="AQ2092" s="23" t="s">
        <v>5537</v>
      </c>
      <c r="AR2092" s="7"/>
      <c r="AS2092" s="6"/>
      <c r="AT2092" s="7"/>
      <c r="AU2092" s="3" t="s">
        <v>5537</v>
      </c>
      <c r="AV2092" s="24" t="s">
        <v>5537</v>
      </c>
      <c r="AW2092" s="24" t="s">
        <v>5537</v>
      </c>
      <c r="AX2092" s="24" t="s">
        <v>5537</v>
      </c>
      <c r="AY2092" s="24" t="s">
        <v>5537</v>
      </c>
      <c r="AZ2092" s="24" t="s">
        <v>5537</v>
      </c>
      <c r="BA2092" s="24" t="s">
        <v>5537</v>
      </c>
      <c r="BB2092" s="24" t="s">
        <v>5537</v>
      </c>
      <c r="BC2092" s="24" t="s">
        <v>5537</v>
      </c>
      <c r="BD2092" s="24" t="s">
        <v>5537</v>
      </c>
      <c r="BE2092" s="24" t="s">
        <v>5537</v>
      </c>
      <c r="BF2092" s="24" t="s">
        <v>5537</v>
      </c>
      <c r="BG2092" s="24" t="s">
        <v>5537</v>
      </c>
      <c r="BH2092" s="24" t="s">
        <v>5537</v>
      </c>
      <c r="BI2092" s="9" t="s">
        <v>5537</v>
      </c>
      <c r="BJ2092" s="14"/>
      <c r="BK2092" s="14" t="s">
        <v>5537</v>
      </c>
      <c r="BL2092" s="14" t="str">
        <f>_xlfn.XLOOKUP(B2092,'[4]cell downs 18042026 17h'!$B:$B,'[4]cell downs 18042026 17h'!$B:$B,"")</f>
        <v/>
      </c>
      <c r="BM2092" s="14" t="str">
        <f>_xlfn.XLOOKUP(B2092,'[5]Cells Huawei 19042026 15h'!$B:$B,'[5]Cells Huawei 19042026 15h'!$B:$B,"")</f>
        <v/>
      </c>
      <c r="BN2092" s="9" t="str">
        <f>_xlfn.XLOOKUP(B2092,'[6]cells down 19042026 9H40'!$B:$B,'[6]cells down 19042026 9H40'!$B:$B,"")</f>
        <v/>
      </c>
      <c r="BO2092" s="9" t="s">
        <v>5537</v>
      </c>
      <c r="BP2092" s="9" t="s">
        <v>594</v>
      </c>
    </row>
    <row r="2093" spans="1:68" s="9" customFormat="1" x14ac:dyDescent="0.35">
      <c r="A2093" s="1" t="s">
        <v>1365</v>
      </c>
      <c r="B2093" s="8" t="s">
        <v>1838</v>
      </c>
      <c r="C2093" s="3" t="str">
        <f>_xlfn.XLOOKUP(B2093,'[1]daily break down'!$D:$D,'[1]daily break down'!$E:$E,"")</f>
        <v>OUEST</v>
      </c>
      <c r="D2093" s="1" t="s">
        <v>21</v>
      </c>
      <c r="E2093" s="1" t="e">
        <v>#N/A</v>
      </c>
      <c r="F2093" s="3" t="s">
        <v>102</v>
      </c>
      <c r="G2093" s="1" t="s">
        <v>1365</v>
      </c>
      <c r="H2093" s="39" t="str">
        <f>_xlfn.XLOOKUP(B2093,[2]CALCULATION!$B:$B,[2]CALCULATION!$H:$H,"")</f>
        <v>Huawei</v>
      </c>
      <c r="I2093" s="34">
        <v>0</v>
      </c>
      <c r="J2093" s="34">
        <v>0</v>
      </c>
      <c r="K2093" s="34">
        <v>0</v>
      </c>
      <c r="L2093" s="34">
        <v>0</v>
      </c>
      <c r="M2093" s="34">
        <v>0</v>
      </c>
      <c r="N2093" s="34">
        <v>0</v>
      </c>
      <c r="O2093" s="34">
        <v>0</v>
      </c>
      <c r="P2093" s="34">
        <v>0</v>
      </c>
      <c r="Q2093" s="34">
        <v>0</v>
      </c>
      <c r="R2093" s="34">
        <v>0</v>
      </c>
      <c r="S2093" s="109">
        <v>0</v>
      </c>
      <c r="T2093" s="109">
        <f>_xlfn.XLOOKUP(B2093,'[3]Nur des jours'!$B:$B,'[3]Nur des jours'!$U:$U,"")</f>
        <v>0</v>
      </c>
      <c r="U2093" s="109">
        <v>0</v>
      </c>
      <c r="V2093" s="109">
        <v>0</v>
      </c>
      <c r="W2093" s="109">
        <v>0</v>
      </c>
      <c r="X2093" s="109">
        <v>0</v>
      </c>
      <c r="Y2093" s="109">
        <v>0</v>
      </c>
      <c r="Z2093" s="109">
        <v>0</v>
      </c>
      <c r="AA2093" s="109">
        <v>0</v>
      </c>
      <c r="AB2093" s="109">
        <v>0</v>
      </c>
      <c r="AC2093" s="109">
        <v>0</v>
      </c>
      <c r="AD2093" s="109">
        <v>0</v>
      </c>
      <c r="AE2093" s="109">
        <v>0</v>
      </c>
      <c r="AF2093" s="109">
        <v>0</v>
      </c>
      <c r="AG2093" s="57" t="str">
        <f>_xlfn.XLOOKUP(B2093,[3]CALCULATION!$B:$B,[3]CALCULATION!$M:$M,"")</f>
        <v>Operationnel</v>
      </c>
      <c r="AH2093" s="57"/>
      <c r="AI2093" s="56" t="str" cm="1">
        <f t="array" ref="AI2093">IFERROR(_xlfn.IFS(
AK2093="MPR ISSUE","PDH",
AK2093="BSS Hardware Issue","BSS",
AK2093="Sites strategiques, MLL, Pylone, etc.","ENVTECH",
AK2093="AKTIVCO DEFAUT GE &amp; POWER Cabinet","AKTIVCO",
AK2093="AKTIVCO Coupure ENEO &amp; Baisse de tension","AKTIVCO GRID ONLY",
AK2093="Coupure ENEO &amp; Baisse de tension","IHS GRID ONLY",
AK2093="Defaut GE &amp; POWER Cabinet","IHS",
AK2093="Sharing","Partners",
AK2093="Sites strategiques &amp; DataCenter","SST &amp; DC",
AK2093="Exclu","Exclu",
AK2093="SAT","SAT",
AK2093="SPARE-ISSUE","SPARE-ISSUE",
AK2093="Fiber CAmtel","TRANS_FO_CAMTEL",
AK2093="Fiber AOF","Fiber AOF",
AK2093="Projet OCM (HUAWEI)","TRAVAUX-HUAWEI",
AK2093="Projet OCM (NOKIA)","TRAVAUX-NOKIA",
AK2093="ACCESS-ISSUE","ACCESS-ISSUE",
AK2093="Projet OCM (ZTE, NOKIA, autres projets)","TRAVAUX OCM",
AK2093="No root CAuse","No root cause",
AK2093="ODU HS","PDH",
AK2093="IP &amp; VLAN","PDH",
AK2093="Warehouse HUAWEI","SPARE-ISSUE",
AK2093="SPARE-HS","SPARE-ISSUE",
AK2093="Power Telco","BSS",AK2093="no impacts","no impacts"
),"")</f>
        <v>No root cause</v>
      </c>
      <c r="AJ2093" s="56" t="str" cm="1">
        <f t="array" ref="AJ2093">IFERROR(_xlfn.IFS(
AK2093="MPR ISSUE","TX ISSUE",
AK2093="BSS Hardware Issue","RAN ISSUE",
AK2093="Sites strategiques, MLL, Pylone, etc.","ENVTECH",
AK2093="AKTIVCO DEFAUT GE &amp; POWER Cabinet","POWER ISSUE",
AK2093="AKTIVCO Coupure ENEO &amp; Baisse de tension","POWER ISSUE",
AK2093="Coupure ENEO &amp; Baisse de tension","POWER ISSUE",
AK2093="Defaut GE &amp; POWER Cabinet","POWER ISSUE",
AK2093="Sharing","POWER ISSUE",
AK2093="Sites strategiques &amp; DataCenter","POWER ISSUE",
AK2093="Exclu","Exclu",
AK2093="SAT","TX ISSUE",
AK2093="SPARE-ISSUE","SPARE-ISSUE",
AK2093="Fiber CAmtel","TX ISSUE",
AK2093="Fiber AOF","TX ISSUE",
AK2093="Projet OCM (HUAWEI)","TRAVAUX-HUAWEI",
AK2093="Projet OCM (NOKIA)","TRAVAUX -NOKIA",
AK2093="ACCESS-ISSUE","ACCESS-ISSUE",
AK2093="Projet OCM (ZTE, NOKIA, autres projets)","TRAVAUX OCM",
AK2093="No root CAuse","No root cause",
AK2093="ODU HS","TX ISSUE",
AK2093="IP &amp; VLAN","TX ISSUE",
AK2093="Warehouse HUAWEI","SPARE-ISSUE",
AK2093="SPARE-HS","SPARE-ISSUE",
AK2093="Power Telco","RAN ISSUE",AK2093="no impacts","no impacts"
),"")</f>
        <v>No root cause</v>
      </c>
      <c r="AK2093" s="81" t="s">
        <v>5620</v>
      </c>
      <c r="AL2093" s="56" t="str" cm="1">
        <f t="array" ref="AL2093">IFERROR(_xlfn.IFS(
AK2093="MPR ISSUE","ACTIVE",
AK2093="BSS Hardware Issue","ACTIVE",
AK2093="Sites strategiques, MLL, Pylone, etc.","PASSIVE",
AK2093="AKTIVCO DEFAUT GE &amp; POWER Cabinet","PASSIVE",
AK2093="AKTIVCO Coupure ENEO &amp; Baisse de tension","PASSIVE",
AK2093="Coupure ENEO &amp; Baisse de tension","PASSIVE",
AK2093="Defaut GE &amp; POWER Cabinet","PASSIVE",
AK2093="Sharing","PASSIVE",
AK2093="Sites strategiques &amp; DataCenter","PASSIVE",
AK2093="Exclu","Exclu",
AK2093="SAT","ACTIVE",
AK2093="SPARE-ISSUE","SPARE-ISSUE",
AK2093="Fiber CAmtel","ACTIVE",
AK2093="Fiber AOF","ACTIVE",
AK2093="Projet OCM (HUAWEI)","PLANNED WORKS",
AK2093="Projet OCM (NOKIA)","PLANNED WORKS",
AK2093="ACCESS-ISSUE","ACCESS-ISSUE",
AK2093="Projet OCM (ZTE, NOKIA, autres projets)","PLANNED WORKS",
AK2093="No root CAuse","No root cause",
AK2093="ODU HS","ACTIVE",
AK2093="IP &amp; VLAN","ACTIVE",
AK2093="Warehouse HUAWEI","SPARE-ISSUE",
AK2093="SPARE-HS","SPARE-ISSUE",
AK2093="Power Telco","ACTIVE", AK2093="no impacts","no impacts"
),"")</f>
        <v>No root cause</v>
      </c>
      <c r="AM2093" s="108" t="s">
        <v>5537</v>
      </c>
      <c r="AN2093" s="117" t="s">
        <v>1838</v>
      </c>
      <c r="AP2093" s="23" t="s">
        <v>5537</v>
      </c>
      <c r="AQ2093" s="23" t="s">
        <v>5537</v>
      </c>
      <c r="AR2093" s="7"/>
      <c r="AS2093" s="6"/>
      <c r="AT2093" s="7"/>
      <c r="AU2093" s="3" t="s">
        <v>5537</v>
      </c>
      <c r="AV2093" s="24" t="s">
        <v>5537</v>
      </c>
      <c r="AW2093" s="24" t="s">
        <v>5537</v>
      </c>
      <c r="AX2093" s="24" t="s">
        <v>5537</v>
      </c>
      <c r="AY2093" s="24" t="s">
        <v>5537</v>
      </c>
      <c r="AZ2093" s="24" t="s">
        <v>5537</v>
      </c>
      <c r="BA2093" s="24" t="s">
        <v>5537</v>
      </c>
      <c r="BB2093" s="24" t="s">
        <v>5537</v>
      </c>
      <c r="BC2093" s="24" t="s">
        <v>5537</v>
      </c>
      <c r="BD2093" s="24" t="s">
        <v>5537</v>
      </c>
      <c r="BE2093" s="24" t="s">
        <v>5537</v>
      </c>
      <c r="BF2093" s="24" t="s">
        <v>5537</v>
      </c>
      <c r="BG2093" s="24" t="s">
        <v>5537</v>
      </c>
      <c r="BH2093" s="24" t="s">
        <v>5537</v>
      </c>
      <c r="BI2093" s="9" t="s">
        <v>5537</v>
      </c>
      <c r="BJ2093" s="14"/>
      <c r="BK2093" s="14" t="s">
        <v>5537</v>
      </c>
      <c r="BL2093" s="14" t="str">
        <f>_xlfn.XLOOKUP(B2093,'[4]cell downs 18042026 17h'!$B:$B,'[4]cell downs 18042026 17h'!$B:$B,"")</f>
        <v/>
      </c>
      <c r="BM2093" s="14" t="str">
        <f>_xlfn.XLOOKUP(B2093,'[5]Cells Huawei 19042026 15h'!$B:$B,'[5]Cells Huawei 19042026 15h'!$B:$B,"")</f>
        <v/>
      </c>
      <c r="BN2093" s="9" t="str">
        <f>_xlfn.XLOOKUP(B2093,'[6]cells down 19042026 9H40'!$B:$B,'[6]cells down 19042026 9H40'!$B:$B,"")</f>
        <v/>
      </c>
      <c r="BO2093" s="9" t="s">
        <v>5537</v>
      </c>
      <c r="BP2093" s="9" t="s">
        <v>594</v>
      </c>
    </row>
    <row r="2094" spans="1:68" s="9" customFormat="1" x14ac:dyDescent="0.35">
      <c r="A2094" s="1" t="s">
        <v>2671</v>
      </c>
      <c r="B2094" s="8" t="s">
        <v>2672</v>
      </c>
      <c r="C2094" s="3" t="str">
        <f>_xlfn.XLOOKUP(B2094,'[1]daily break down'!$D:$D,'[1]daily break down'!$E:$E,"")</f>
        <v>NORD-OUEST</v>
      </c>
      <c r="D2094" s="1" t="s">
        <v>11</v>
      </c>
      <c r="E2094" s="1" t="s">
        <v>12</v>
      </c>
      <c r="F2094" s="3" t="s">
        <v>51</v>
      </c>
      <c r="G2094" s="1" t="s">
        <v>52</v>
      </c>
      <c r="H2094" s="39" t="str">
        <f>_xlfn.XLOOKUP(B2094,[2]CALCULATION!$B:$B,[2]CALCULATION!$H:$H,"")</f>
        <v>Huawei</v>
      </c>
      <c r="I2094" s="34">
        <v>8.5668123435863635</v>
      </c>
      <c r="J2094" s="34">
        <v>4.5754109915447465</v>
      </c>
      <c r="K2094" s="34">
        <v>5.8353700992771795</v>
      </c>
      <c r="L2094" s="34">
        <v>24.082617076588104</v>
      </c>
      <c r="M2094" s="34">
        <v>8.5563788227706858</v>
      </c>
      <c r="N2094" s="34">
        <v>1.6507256736665785</v>
      </c>
      <c r="O2094" s="34">
        <v>0</v>
      </c>
      <c r="P2094" s="34">
        <v>1.706906170366375</v>
      </c>
      <c r="Q2094" s="34">
        <v>18.708444267520466</v>
      </c>
      <c r="R2094" s="34">
        <v>9.3085197455719086</v>
      </c>
      <c r="S2094" s="109">
        <v>0.95984824488561293</v>
      </c>
      <c r="T2094" s="109">
        <f>_xlfn.XLOOKUP(B2094,'[3]Nur des jours'!$B:$B,'[3]Nur des jours'!$U:$U,"")</f>
        <v>0</v>
      </c>
      <c r="U2094" s="109">
        <v>0.30979531037316688</v>
      </c>
      <c r="V2094" s="109">
        <v>3.9058821515097035E-2</v>
      </c>
      <c r="W2094" s="109">
        <v>0</v>
      </c>
      <c r="X2094" s="109">
        <v>0</v>
      </c>
      <c r="Y2094" s="109">
        <v>0</v>
      </c>
      <c r="Z2094" s="109">
        <v>2.5733699451821042</v>
      </c>
      <c r="AA2094" s="109">
        <v>0</v>
      </c>
      <c r="AB2094" s="109">
        <v>0</v>
      </c>
      <c r="AC2094" s="109">
        <v>0</v>
      </c>
      <c r="AD2094" s="109">
        <v>0</v>
      </c>
      <c r="AE2094" s="109">
        <v>0</v>
      </c>
      <c r="AF2094" s="109">
        <v>0</v>
      </c>
      <c r="AG2094" s="57" t="str">
        <f>_xlfn.XLOOKUP(B2094,[3]CALCULATION!$B:$B,[3]CALCULATION!$M:$M,"")</f>
        <v>Insecurity</v>
      </c>
      <c r="AH2094" s="57"/>
      <c r="AI2094" s="56" t="str" cm="1">
        <f t="array" ref="AI2094">IFERROR(_xlfn.IFS(
AK2094="MPR ISSUE","PDH",
AK2094="BSS Hardware Issue","BSS",
AK2094="Sites strategiques, MLL, Pylone, etc.","ENVTECH",
AK2094="AKTIVCO DEFAUT GE &amp; POWER Cabinet","AKTIVCO",
AK2094="AKTIVCO Coupure ENEO &amp; Baisse de tension","AKTIVCO GRID ONLY",
AK2094="Coupure ENEO &amp; Baisse de tension","IHS GRID ONLY",
AK2094="Defaut GE &amp; POWER Cabinet","IHS",
AK2094="Sharing","Partners",
AK2094="Sites strategiques &amp; DataCenter","SST &amp; DC",
AK2094="Exclu","Exclu",
AK2094="SAT","SAT",
AK2094="SPARE-ISSUE","SPARE-ISSUE",
AK2094="Fiber CAmtel","TRANS_FO_CAMTEL",
AK2094="Fiber AOF","Fiber AOF",
AK2094="Projet OCM (HUAWEI)","TRAVAUX-HUAWEI",
AK2094="Projet OCM (NOKIA)","TRAVAUX-NOKIA",
AK2094="ACCESS-ISSUE","ACCESS-ISSUE",
AK2094="Projet OCM (ZTE, NOKIA, autres projets)","TRAVAUX OCM",
AK2094="No root CAuse","No root cause",
AK2094="ODU HS","PDH",
AK2094="IP &amp; VLAN","PDH",
AK2094="Warehouse HUAWEI","SPARE-ISSUE",
AK2094="SPARE-HS","SPARE-ISSUE",
AK2094="Power Telco","BSS",AK2094="no impacts","no impacts"
),"")</f>
        <v>No root cause</v>
      </c>
      <c r="AJ2094" s="56" t="str" cm="1">
        <f t="array" ref="AJ2094">IFERROR(_xlfn.IFS(
AK2094="MPR ISSUE","TX ISSUE",
AK2094="BSS Hardware Issue","RAN ISSUE",
AK2094="Sites strategiques, MLL, Pylone, etc.","ENVTECH",
AK2094="AKTIVCO DEFAUT GE &amp; POWER Cabinet","POWER ISSUE",
AK2094="AKTIVCO Coupure ENEO &amp; Baisse de tension","POWER ISSUE",
AK2094="Coupure ENEO &amp; Baisse de tension","POWER ISSUE",
AK2094="Defaut GE &amp; POWER Cabinet","POWER ISSUE",
AK2094="Sharing","POWER ISSUE",
AK2094="Sites strategiques &amp; DataCenter","POWER ISSUE",
AK2094="Exclu","Exclu",
AK2094="SAT","TX ISSUE",
AK2094="SPARE-ISSUE","SPARE-ISSUE",
AK2094="Fiber CAmtel","TX ISSUE",
AK2094="Fiber AOF","TX ISSUE",
AK2094="Projet OCM (HUAWEI)","TRAVAUX-HUAWEI",
AK2094="Projet OCM (NOKIA)","TRAVAUX -NOKIA",
AK2094="ACCESS-ISSUE","ACCESS-ISSUE",
AK2094="Projet OCM (ZTE, NOKIA, autres projets)","TRAVAUX OCM",
AK2094="No root CAuse","No root cause",
AK2094="ODU HS","TX ISSUE",
AK2094="IP &amp; VLAN","TX ISSUE",
AK2094="Warehouse HUAWEI","SPARE-ISSUE",
AK2094="SPARE-HS","SPARE-ISSUE",
AK2094="Power Telco","RAN ISSUE",AK2094="no impacts","no impacts"
),"")</f>
        <v>No root cause</v>
      </c>
      <c r="AK2094" s="81" t="s">
        <v>5620</v>
      </c>
      <c r="AL2094" s="56" t="str" cm="1">
        <f t="array" ref="AL2094">IFERROR(_xlfn.IFS(
AK2094="MPR ISSUE","ACTIVE",
AK2094="BSS Hardware Issue","ACTIVE",
AK2094="Sites strategiques, MLL, Pylone, etc.","PASSIVE",
AK2094="AKTIVCO DEFAUT GE &amp; POWER Cabinet","PASSIVE",
AK2094="AKTIVCO Coupure ENEO &amp; Baisse de tension","PASSIVE",
AK2094="Coupure ENEO &amp; Baisse de tension","PASSIVE",
AK2094="Defaut GE &amp; POWER Cabinet","PASSIVE",
AK2094="Sharing","PASSIVE",
AK2094="Sites strategiques &amp; DataCenter","PASSIVE",
AK2094="Exclu","Exclu",
AK2094="SAT","ACTIVE",
AK2094="SPARE-ISSUE","SPARE-ISSUE",
AK2094="Fiber CAmtel","ACTIVE",
AK2094="Fiber AOF","ACTIVE",
AK2094="Projet OCM (HUAWEI)","PLANNED WORKS",
AK2094="Projet OCM (NOKIA)","PLANNED WORKS",
AK2094="ACCESS-ISSUE","ACCESS-ISSUE",
AK2094="Projet OCM (ZTE, NOKIA, autres projets)","PLANNED WORKS",
AK2094="No root CAuse","No root cause",
AK2094="ODU HS","ACTIVE",
AK2094="IP &amp; VLAN","ACTIVE",
AK2094="Warehouse HUAWEI","SPARE-ISSUE",
AK2094="SPARE-HS","SPARE-ISSUE",
AK2094="Power Telco","ACTIVE", AK2094="no impacts","no impacts"
),"")</f>
        <v>No root cause</v>
      </c>
      <c r="AM2094" s="108" t="s">
        <v>5537</v>
      </c>
      <c r="AN2094" s="117" t="s">
        <v>2672</v>
      </c>
      <c r="AP2094" s="23" t="s">
        <v>5537</v>
      </c>
      <c r="AQ2094" s="23" t="s">
        <v>5537</v>
      </c>
      <c r="AR2094" s="7"/>
      <c r="AS2094" s="6"/>
      <c r="AT2094" s="7"/>
      <c r="AU2094" s="3" t="s">
        <v>5537</v>
      </c>
      <c r="AV2094" s="24" t="s">
        <v>5537</v>
      </c>
      <c r="AW2094" s="24" t="s">
        <v>5537</v>
      </c>
      <c r="AX2094" s="24" t="s">
        <v>5537</v>
      </c>
      <c r="AY2094" s="24" t="s">
        <v>5537</v>
      </c>
      <c r="AZ2094" s="24" t="s">
        <v>5537</v>
      </c>
      <c r="BA2094" s="24" t="s">
        <v>5537</v>
      </c>
      <c r="BB2094" s="24" t="s">
        <v>5537</v>
      </c>
      <c r="BC2094" s="24" t="s">
        <v>5537</v>
      </c>
      <c r="BD2094" s="24" t="s">
        <v>5537</v>
      </c>
      <c r="BE2094" s="24" t="s">
        <v>5537</v>
      </c>
      <c r="BF2094" s="24" t="s">
        <v>5537</v>
      </c>
      <c r="BG2094" s="24" t="s">
        <v>5537</v>
      </c>
      <c r="BH2094" s="24" t="s">
        <v>5537</v>
      </c>
      <c r="BI2094" s="9" t="s">
        <v>5537</v>
      </c>
      <c r="BJ2094" s="14"/>
      <c r="BK2094" s="14" t="s">
        <v>5537</v>
      </c>
      <c r="BL2094" s="14" t="str">
        <f>_xlfn.XLOOKUP(B2094,'[4]cell downs 18042026 17h'!$B:$B,'[4]cell downs 18042026 17h'!$B:$B,"")</f>
        <v/>
      </c>
      <c r="BM2094" s="14" t="str">
        <f>_xlfn.XLOOKUP(B2094,'[5]Cells Huawei 19042026 15h'!$B:$B,'[5]Cells Huawei 19042026 15h'!$B:$B,"")</f>
        <v/>
      </c>
      <c r="BN2094" s="9" t="str">
        <f>_xlfn.XLOOKUP(B2094,'[6]cells down 19042026 9H40'!$B:$B,'[6]cells down 19042026 9H40'!$B:$B,"")</f>
        <v/>
      </c>
      <c r="BO2094" s="9" t="s">
        <v>2672</v>
      </c>
      <c r="BP2094" s="9" t="s">
        <v>1129</v>
      </c>
    </row>
    <row r="2095" spans="1:68" s="9" customFormat="1" x14ac:dyDescent="0.35">
      <c r="A2095" s="1" t="s">
        <v>701</v>
      </c>
      <c r="B2095" s="8" t="s">
        <v>702</v>
      </c>
      <c r="C2095" s="3" t="str">
        <f>_xlfn.XLOOKUP(B2095,'[1]daily break down'!$D:$D,'[1]daily break down'!$E:$E,"")</f>
        <v>Douala</v>
      </c>
      <c r="D2095" s="1" t="s">
        <v>11</v>
      </c>
      <c r="E2095" s="1" t="s">
        <v>12</v>
      </c>
      <c r="F2095" s="3" t="s">
        <v>31</v>
      </c>
      <c r="G2095" s="1" t="s">
        <v>32</v>
      </c>
      <c r="H2095" s="41" t="str">
        <f>_xlfn.XLOOKUP(B2095,[2]CALCULATION!$B:$B,[2]CALCULATION!$H:$H,"")</f>
        <v>ZTE</v>
      </c>
      <c r="I2095" s="34">
        <v>0</v>
      </c>
      <c r="J2095" s="34">
        <v>0</v>
      </c>
      <c r="K2095" s="34">
        <v>0</v>
      </c>
      <c r="L2095" s="34">
        <v>0</v>
      </c>
      <c r="M2095" s="34">
        <v>0</v>
      </c>
      <c r="N2095" s="34">
        <v>0</v>
      </c>
      <c r="O2095" s="34">
        <v>0</v>
      </c>
      <c r="P2095" s="34">
        <v>0</v>
      </c>
      <c r="Q2095" s="34">
        <v>0</v>
      </c>
      <c r="R2095" s="34">
        <v>0</v>
      </c>
      <c r="S2095" s="109">
        <v>0</v>
      </c>
      <c r="T2095" s="109">
        <f>_xlfn.XLOOKUP(B2095,'[3]Nur des jours'!$B:$B,'[3]Nur des jours'!$U:$U,"")</f>
        <v>0</v>
      </c>
      <c r="U2095" s="109">
        <v>0</v>
      </c>
      <c r="V2095" s="109">
        <v>0</v>
      </c>
      <c r="W2095" s="109">
        <v>0</v>
      </c>
      <c r="X2095" s="109">
        <v>0</v>
      </c>
      <c r="Y2095" s="109">
        <v>0</v>
      </c>
      <c r="Z2095" s="109">
        <v>0</v>
      </c>
      <c r="AA2095" s="109">
        <v>0</v>
      </c>
      <c r="AB2095" s="109">
        <v>0</v>
      </c>
      <c r="AC2095" s="109">
        <v>0</v>
      </c>
      <c r="AD2095" s="109">
        <v>0</v>
      </c>
      <c r="AE2095" s="109">
        <v>0</v>
      </c>
      <c r="AF2095" s="109">
        <v>0</v>
      </c>
      <c r="AG2095" s="57" t="str">
        <f>_xlfn.XLOOKUP(B2095,[3]CALCULATION!$B:$B,[3]CALCULATION!$M:$M,"")</f>
        <v>Operationnel</v>
      </c>
      <c r="AH2095" s="57"/>
      <c r="AI2095" s="56" t="str" cm="1">
        <f t="array" ref="AI2095">IFERROR(_xlfn.IFS(
AK2095="MPR ISSUE","PDH",
AK2095="BSS Hardware Issue","BSS",
AK2095="Sites strategiques, MLL, Pylone, etc.","ENVTECH",
AK2095="AKTIVCO DEFAUT GE &amp; POWER Cabinet","AKTIVCO",
AK2095="AKTIVCO Coupure ENEO &amp; Baisse de tension","AKTIVCO GRID ONLY",
AK2095="Coupure ENEO &amp; Baisse de tension","IHS GRID ONLY",
AK2095="Defaut GE &amp; POWER Cabinet","IHS",
AK2095="Sharing","Partners",
AK2095="Sites strategiques &amp; DataCenter","SST &amp; DC",
AK2095="Exclu","Exclu",
AK2095="SAT","SAT",
AK2095="SPARE-ISSUE","SPARE-ISSUE",
AK2095="Fiber CAmtel","TRANS_FO_CAMTEL",
AK2095="Fiber AOF","Fiber AOF",
AK2095="Projet OCM (HUAWEI)","TRAVAUX-HUAWEI",
AK2095="Projet OCM (NOKIA)","TRAVAUX-NOKIA",
AK2095="ACCESS-ISSUE","ACCESS-ISSUE",
AK2095="Projet OCM (ZTE, NOKIA, autres projets)","TRAVAUX OCM",
AK2095="No root CAuse","No root cause",
AK2095="ODU HS","PDH",
AK2095="IP &amp; VLAN","PDH",
AK2095="Warehouse HUAWEI","SPARE-ISSUE",
AK2095="SPARE-HS","SPARE-ISSUE",
AK2095="Power Telco","BSS",AK2095="no impacts","no impacts"
),"")</f>
        <v>No root cause</v>
      </c>
      <c r="AJ2095" s="56" t="str" cm="1">
        <f t="array" ref="AJ2095">IFERROR(_xlfn.IFS(
AK2095="MPR ISSUE","TX ISSUE",
AK2095="BSS Hardware Issue","RAN ISSUE",
AK2095="Sites strategiques, MLL, Pylone, etc.","ENVTECH",
AK2095="AKTIVCO DEFAUT GE &amp; POWER Cabinet","POWER ISSUE",
AK2095="AKTIVCO Coupure ENEO &amp; Baisse de tension","POWER ISSUE",
AK2095="Coupure ENEO &amp; Baisse de tension","POWER ISSUE",
AK2095="Defaut GE &amp; POWER Cabinet","POWER ISSUE",
AK2095="Sharing","POWER ISSUE",
AK2095="Sites strategiques &amp; DataCenter","POWER ISSUE",
AK2095="Exclu","Exclu",
AK2095="SAT","TX ISSUE",
AK2095="SPARE-ISSUE","SPARE-ISSUE",
AK2095="Fiber CAmtel","TX ISSUE",
AK2095="Fiber AOF","TX ISSUE",
AK2095="Projet OCM (HUAWEI)","TRAVAUX-HUAWEI",
AK2095="Projet OCM (NOKIA)","TRAVAUX -NOKIA",
AK2095="ACCESS-ISSUE","ACCESS-ISSUE",
AK2095="Projet OCM (ZTE, NOKIA, autres projets)","TRAVAUX OCM",
AK2095="No root CAuse","No root cause",
AK2095="ODU HS","TX ISSUE",
AK2095="IP &amp; VLAN","TX ISSUE",
AK2095="Warehouse HUAWEI","SPARE-ISSUE",
AK2095="SPARE-HS","SPARE-ISSUE",
AK2095="Power Telco","RAN ISSUE",AK2095="no impacts","no impacts"
),"")</f>
        <v>No root cause</v>
      </c>
      <c r="AK2095" s="81" t="s">
        <v>5620</v>
      </c>
      <c r="AL2095" s="56" t="str" cm="1">
        <f t="array" ref="AL2095">IFERROR(_xlfn.IFS(
AK2095="MPR ISSUE","ACTIVE",
AK2095="BSS Hardware Issue","ACTIVE",
AK2095="Sites strategiques, MLL, Pylone, etc.","PASSIVE",
AK2095="AKTIVCO DEFAUT GE &amp; POWER Cabinet","PASSIVE",
AK2095="AKTIVCO Coupure ENEO &amp; Baisse de tension","PASSIVE",
AK2095="Coupure ENEO &amp; Baisse de tension","PASSIVE",
AK2095="Defaut GE &amp; POWER Cabinet","PASSIVE",
AK2095="Sharing","PASSIVE",
AK2095="Sites strategiques &amp; DataCenter","PASSIVE",
AK2095="Exclu","Exclu",
AK2095="SAT","ACTIVE",
AK2095="SPARE-ISSUE","SPARE-ISSUE",
AK2095="Fiber CAmtel","ACTIVE",
AK2095="Fiber AOF","ACTIVE",
AK2095="Projet OCM (HUAWEI)","PLANNED WORKS",
AK2095="Projet OCM (NOKIA)","PLANNED WORKS",
AK2095="ACCESS-ISSUE","ACCESS-ISSUE",
AK2095="Projet OCM (ZTE, NOKIA, autres projets)","PLANNED WORKS",
AK2095="No root CAuse","No root cause",
AK2095="ODU HS","ACTIVE",
AK2095="IP &amp; VLAN","ACTIVE",
AK2095="Warehouse HUAWEI","SPARE-ISSUE",
AK2095="SPARE-HS","SPARE-ISSUE",
AK2095="Power Telco","ACTIVE", AK2095="no impacts","no impacts"
),"")</f>
        <v>No root cause</v>
      </c>
      <c r="AM2095" s="108" t="s">
        <v>5537</v>
      </c>
      <c r="AN2095" s="117" t="s">
        <v>702</v>
      </c>
      <c r="AP2095" s="23" t="s">
        <v>5537</v>
      </c>
      <c r="AQ2095" s="23" t="s">
        <v>5537</v>
      </c>
      <c r="AR2095" s="7"/>
      <c r="AS2095" s="6"/>
      <c r="AT2095" s="7"/>
      <c r="AU2095" s="3" t="s">
        <v>5537</v>
      </c>
      <c r="AV2095" s="24" t="s">
        <v>5537</v>
      </c>
      <c r="AW2095" s="24" t="s">
        <v>5537</v>
      </c>
      <c r="AX2095" s="24" t="s">
        <v>5537</v>
      </c>
      <c r="AY2095" s="24" t="s">
        <v>5537</v>
      </c>
      <c r="AZ2095" s="24" t="s">
        <v>5537</v>
      </c>
      <c r="BA2095" s="24" t="s">
        <v>5537</v>
      </c>
      <c r="BB2095" s="24" t="s">
        <v>5537</v>
      </c>
      <c r="BC2095" s="24" t="s">
        <v>5537</v>
      </c>
      <c r="BD2095" s="24" t="s">
        <v>5537</v>
      </c>
      <c r="BE2095" s="24" t="s">
        <v>5537</v>
      </c>
      <c r="BF2095" s="24" t="s">
        <v>5537</v>
      </c>
      <c r="BG2095" s="24" t="s">
        <v>5537</v>
      </c>
      <c r="BH2095" s="24" t="s">
        <v>5537</v>
      </c>
      <c r="BI2095" s="9" t="s">
        <v>5537</v>
      </c>
      <c r="BJ2095" s="14"/>
      <c r="BK2095" s="14" t="s">
        <v>5537</v>
      </c>
      <c r="BL2095" s="14" t="str">
        <f>_xlfn.XLOOKUP(B2095,'[4]cell downs 18042026 17h'!$B:$B,'[4]cell downs 18042026 17h'!$B:$B,"")</f>
        <v/>
      </c>
      <c r="BM2095" s="14" t="str">
        <f>_xlfn.XLOOKUP(B2095,'[5]Cells Huawei 19042026 15h'!$B:$B,'[5]Cells Huawei 19042026 15h'!$B:$B,"")</f>
        <v/>
      </c>
      <c r="BN2095" s="9" t="str">
        <f>_xlfn.XLOOKUP(B2095,'[6]cells down 19042026 9H40'!$B:$B,'[6]cells down 19042026 9H40'!$B:$B,"")</f>
        <v/>
      </c>
      <c r="BO2095" s="9" t="s">
        <v>702</v>
      </c>
      <c r="BP2095" s="9" t="s">
        <v>5537</v>
      </c>
    </row>
    <row r="2096" spans="1:68" s="9" customFormat="1" x14ac:dyDescent="0.35">
      <c r="A2096" s="1" t="s">
        <v>2553</v>
      </c>
      <c r="B2096" s="8" t="s">
        <v>2554</v>
      </c>
      <c r="C2096" s="3" t="str">
        <f>_xlfn.XLOOKUP(B2096,'[1]daily break down'!$D:$D,'[1]daily break down'!$E:$E,"")</f>
        <v>Bafoussam</v>
      </c>
      <c r="D2096" s="1" t="s">
        <v>11</v>
      </c>
      <c r="E2096" s="1" t="s">
        <v>12</v>
      </c>
      <c r="F2096" s="3" t="s">
        <v>102</v>
      </c>
      <c r="G2096" s="1" t="s">
        <v>299</v>
      </c>
      <c r="H2096" s="39" t="str">
        <f>_xlfn.XLOOKUP(B2096,[2]CALCULATION!$B:$B,[2]CALCULATION!$H:$H,"")</f>
        <v>Huawei</v>
      </c>
      <c r="I2096" s="34">
        <v>0</v>
      </c>
      <c r="J2096" s="34">
        <v>0</v>
      </c>
      <c r="K2096" s="34">
        <v>0</v>
      </c>
      <c r="L2096" s="34">
        <v>0</v>
      </c>
      <c r="M2096" s="34">
        <v>0</v>
      </c>
      <c r="N2096" s="34">
        <v>0</v>
      </c>
      <c r="O2096" s="34">
        <v>0</v>
      </c>
      <c r="P2096" s="34">
        <v>0</v>
      </c>
      <c r="Q2096" s="34">
        <v>0</v>
      </c>
      <c r="R2096" s="34">
        <v>0</v>
      </c>
      <c r="S2096" s="109">
        <v>0</v>
      </c>
      <c r="T2096" s="109">
        <f>_xlfn.XLOOKUP(B2096,'[3]Nur des jours'!$B:$B,'[3]Nur des jours'!$U:$U,"")</f>
        <v>0</v>
      </c>
      <c r="U2096" s="109">
        <v>0</v>
      </c>
      <c r="V2096" s="109">
        <v>0</v>
      </c>
      <c r="W2096" s="109">
        <v>0</v>
      </c>
      <c r="X2096" s="109">
        <v>0</v>
      </c>
      <c r="Y2096" s="109">
        <v>0</v>
      </c>
      <c r="Z2096" s="109">
        <v>0</v>
      </c>
      <c r="AA2096" s="109">
        <v>0</v>
      </c>
      <c r="AB2096" s="109">
        <v>0</v>
      </c>
      <c r="AC2096" s="109">
        <v>0</v>
      </c>
      <c r="AD2096" s="109">
        <v>0</v>
      </c>
      <c r="AE2096" s="109">
        <v>0</v>
      </c>
      <c r="AF2096" s="109">
        <v>0</v>
      </c>
      <c r="AG2096" s="57" t="str">
        <f>_xlfn.XLOOKUP(B2096,[3]CALCULATION!$B:$B,[3]CALCULATION!$M:$M,"")</f>
        <v>Operationnel</v>
      </c>
      <c r="AH2096" s="57"/>
      <c r="AI2096" s="56" t="str" cm="1">
        <f t="array" ref="AI2096">IFERROR(_xlfn.IFS(
AK2096="MPR ISSUE","PDH",
AK2096="BSS Hardware Issue","BSS",
AK2096="Sites strategiques, MLL, Pylone, etc.","ENVTECH",
AK2096="AKTIVCO DEFAUT GE &amp; POWER Cabinet","AKTIVCO",
AK2096="AKTIVCO Coupure ENEO &amp; Baisse de tension","AKTIVCO GRID ONLY",
AK2096="Coupure ENEO &amp; Baisse de tension","IHS GRID ONLY",
AK2096="Defaut GE &amp; POWER Cabinet","IHS",
AK2096="Sharing","Partners",
AK2096="Sites strategiques &amp; DataCenter","SST &amp; DC",
AK2096="Exclu","Exclu",
AK2096="SAT","SAT",
AK2096="SPARE-ISSUE","SPARE-ISSUE",
AK2096="Fiber CAmtel","TRANS_FO_CAMTEL",
AK2096="Fiber AOF","Fiber AOF",
AK2096="Projet OCM (HUAWEI)","TRAVAUX-HUAWEI",
AK2096="Projet OCM (NOKIA)","TRAVAUX-NOKIA",
AK2096="ACCESS-ISSUE","ACCESS-ISSUE",
AK2096="Projet OCM (ZTE, NOKIA, autres projets)","TRAVAUX OCM",
AK2096="No root CAuse","No root cause",
AK2096="ODU HS","PDH",
AK2096="IP &amp; VLAN","PDH",
AK2096="Warehouse HUAWEI","SPARE-ISSUE",
AK2096="SPARE-HS","SPARE-ISSUE",
AK2096="Power Telco","BSS",AK2096="no impacts","no impacts"
),"")</f>
        <v>No root cause</v>
      </c>
      <c r="AJ2096" s="56" t="str" cm="1">
        <f t="array" ref="AJ2096">IFERROR(_xlfn.IFS(
AK2096="MPR ISSUE","TX ISSUE",
AK2096="BSS Hardware Issue","RAN ISSUE",
AK2096="Sites strategiques, MLL, Pylone, etc.","ENVTECH",
AK2096="AKTIVCO DEFAUT GE &amp; POWER Cabinet","POWER ISSUE",
AK2096="AKTIVCO Coupure ENEO &amp; Baisse de tension","POWER ISSUE",
AK2096="Coupure ENEO &amp; Baisse de tension","POWER ISSUE",
AK2096="Defaut GE &amp; POWER Cabinet","POWER ISSUE",
AK2096="Sharing","POWER ISSUE",
AK2096="Sites strategiques &amp; DataCenter","POWER ISSUE",
AK2096="Exclu","Exclu",
AK2096="SAT","TX ISSUE",
AK2096="SPARE-ISSUE","SPARE-ISSUE",
AK2096="Fiber CAmtel","TX ISSUE",
AK2096="Fiber AOF","TX ISSUE",
AK2096="Projet OCM (HUAWEI)","TRAVAUX-HUAWEI",
AK2096="Projet OCM (NOKIA)","TRAVAUX -NOKIA",
AK2096="ACCESS-ISSUE","ACCESS-ISSUE",
AK2096="Projet OCM (ZTE, NOKIA, autres projets)","TRAVAUX OCM",
AK2096="No root CAuse","No root cause",
AK2096="ODU HS","TX ISSUE",
AK2096="IP &amp; VLAN","TX ISSUE",
AK2096="Warehouse HUAWEI","SPARE-ISSUE",
AK2096="SPARE-HS","SPARE-ISSUE",
AK2096="Power Telco","RAN ISSUE",AK2096="no impacts","no impacts"
),"")</f>
        <v>No root cause</v>
      </c>
      <c r="AK2096" s="81" t="s">
        <v>5620</v>
      </c>
      <c r="AL2096" s="56" t="str" cm="1">
        <f t="array" ref="AL2096">IFERROR(_xlfn.IFS(
AK2096="MPR ISSUE","ACTIVE",
AK2096="BSS Hardware Issue","ACTIVE",
AK2096="Sites strategiques, MLL, Pylone, etc.","PASSIVE",
AK2096="AKTIVCO DEFAUT GE &amp; POWER Cabinet","PASSIVE",
AK2096="AKTIVCO Coupure ENEO &amp; Baisse de tension","PASSIVE",
AK2096="Coupure ENEO &amp; Baisse de tension","PASSIVE",
AK2096="Defaut GE &amp; POWER Cabinet","PASSIVE",
AK2096="Sharing","PASSIVE",
AK2096="Sites strategiques &amp; DataCenter","PASSIVE",
AK2096="Exclu","Exclu",
AK2096="SAT","ACTIVE",
AK2096="SPARE-ISSUE","SPARE-ISSUE",
AK2096="Fiber CAmtel","ACTIVE",
AK2096="Fiber AOF","ACTIVE",
AK2096="Projet OCM (HUAWEI)","PLANNED WORKS",
AK2096="Projet OCM (NOKIA)","PLANNED WORKS",
AK2096="ACCESS-ISSUE","ACCESS-ISSUE",
AK2096="Projet OCM (ZTE, NOKIA, autres projets)","PLANNED WORKS",
AK2096="No root CAuse","No root cause",
AK2096="ODU HS","ACTIVE",
AK2096="IP &amp; VLAN","ACTIVE",
AK2096="Warehouse HUAWEI","SPARE-ISSUE",
AK2096="SPARE-HS","SPARE-ISSUE",
AK2096="Power Telco","ACTIVE", AK2096="no impacts","no impacts"
),"")</f>
        <v>No root cause</v>
      </c>
      <c r="AM2096" s="108" t="s">
        <v>5537</v>
      </c>
      <c r="AN2096" s="117" t="s">
        <v>2554</v>
      </c>
      <c r="AP2096" s="23" t="s">
        <v>5537</v>
      </c>
      <c r="AQ2096" s="23" t="s">
        <v>5537</v>
      </c>
      <c r="AR2096" s="7"/>
      <c r="AS2096" s="6"/>
      <c r="AT2096" s="7"/>
      <c r="AU2096" s="3" t="s">
        <v>5537</v>
      </c>
      <c r="AV2096" s="24" t="s">
        <v>5537</v>
      </c>
      <c r="AW2096" s="24" t="s">
        <v>5537</v>
      </c>
      <c r="AX2096" s="24" t="s">
        <v>5537</v>
      </c>
      <c r="AY2096" s="24" t="s">
        <v>5537</v>
      </c>
      <c r="AZ2096" s="24" t="s">
        <v>5537</v>
      </c>
      <c r="BA2096" s="24" t="s">
        <v>5537</v>
      </c>
      <c r="BB2096" s="24" t="s">
        <v>5537</v>
      </c>
      <c r="BC2096" s="24" t="s">
        <v>5537</v>
      </c>
      <c r="BD2096" s="24" t="s">
        <v>5537</v>
      </c>
      <c r="BE2096" s="24" t="s">
        <v>5537</v>
      </c>
      <c r="BF2096" s="24" t="s">
        <v>5537</v>
      </c>
      <c r="BG2096" s="24" t="s">
        <v>5537</v>
      </c>
      <c r="BH2096" s="24" t="s">
        <v>5537</v>
      </c>
      <c r="BI2096" s="9" t="s">
        <v>5537</v>
      </c>
      <c r="BJ2096" s="14"/>
      <c r="BK2096" s="14" t="s">
        <v>5537</v>
      </c>
      <c r="BL2096" s="14" t="str">
        <f>_xlfn.XLOOKUP(B2096,'[4]cell downs 18042026 17h'!$B:$B,'[4]cell downs 18042026 17h'!$B:$B,"")</f>
        <v/>
      </c>
      <c r="BM2096" s="14" t="str">
        <f>_xlfn.XLOOKUP(B2096,'[5]Cells Huawei 19042026 15h'!$B:$B,'[5]Cells Huawei 19042026 15h'!$B:$B,"")</f>
        <v/>
      </c>
      <c r="BN2096" s="9" t="str">
        <f>_xlfn.XLOOKUP(B2096,'[6]cells down 19042026 9H40'!$B:$B,'[6]cells down 19042026 9H40'!$B:$B,"")</f>
        <v/>
      </c>
      <c r="BO2096" s="9" t="s">
        <v>2554</v>
      </c>
      <c r="BP2096" s="9" t="s">
        <v>5537</v>
      </c>
    </row>
    <row r="2097" spans="1:68" s="9" customFormat="1" x14ac:dyDescent="0.35">
      <c r="A2097" s="1" t="s">
        <v>4677</v>
      </c>
      <c r="B2097" s="8" t="s">
        <v>4678</v>
      </c>
      <c r="C2097" s="3" t="str">
        <f>_xlfn.XLOOKUP(B2097,'[1]daily break down'!$D:$D,'[1]daily break down'!$E:$E,"")</f>
        <v>Bafoussam</v>
      </c>
      <c r="D2097" s="1" t="s">
        <v>11</v>
      </c>
      <c r="E2097" s="1" t="s">
        <v>12</v>
      </c>
      <c r="F2097" s="3" t="s">
        <v>102</v>
      </c>
      <c r="G2097" s="1" t="s">
        <v>299</v>
      </c>
      <c r="H2097" s="39" t="str">
        <f>_xlfn.XLOOKUP(B2097,[2]CALCULATION!$B:$B,[2]CALCULATION!$H:$H,"")</f>
        <v>Huawei</v>
      </c>
      <c r="I2097" s="34">
        <v>0</v>
      </c>
      <c r="J2097" s="34">
        <v>0</v>
      </c>
      <c r="K2097" s="34">
        <v>0</v>
      </c>
      <c r="L2097" s="34">
        <v>0</v>
      </c>
      <c r="M2097" s="34">
        <v>0</v>
      </c>
      <c r="N2097" s="34">
        <v>0</v>
      </c>
      <c r="O2097" s="34">
        <v>0</v>
      </c>
      <c r="P2097" s="34">
        <v>0</v>
      </c>
      <c r="Q2097" s="34">
        <v>0</v>
      </c>
      <c r="R2097" s="34">
        <v>0</v>
      </c>
      <c r="S2097" s="109">
        <v>0</v>
      </c>
      <c r="T2097" s="109">
        <f>_xlfn.XLOOKUP(B2097,'[3]Nur des jours'!$B:$B,'[3]Nur des jours'!$U:$U,"")</f>
        <v>0</v>
      </c>
      <c r="U2097" s="109">
        <v>0</v>
      </c>
      <c r="V2097" s="109">
        <v>0</v>
      </c>
      <c r="W2097" s="109">
        <v>0</v>
      </c>
      <c r="X2097" s="109">
        <v>0</v>
      </c>
      <c r="Y2097" s="109">
        <v>0</v>
      </c>
      <c r="Z2097" s="109">
        <v>0</v>
      </c>
      <c r="AA2097" s="109">
        <v>0</v>
      </c>
      <c r="AB2097" s="109">
        <v>0</v>
      </c>
      <c r="AC2097" s="109">
        <v>0</v>
      </c>
      <c r="AD2097" s="109">
        <v>0</v>
      </c>
      <c r="AE2097" s="109">
        <v>0</v>
      </c>
      <c r="AF2097" s="109">
        <v>0</v>
      </c>
      <c r="AG2097" s="57" t="str">
        <f>_xlfn.XLOOKUP(B2097,[3]CALCULATION!$B:$B,[3]CALCULATION!$M:$M,"")</f>
        <v>Operationnel</v>
      </c>
      <c r="AH2097" s="57"/>
      <c r="AI2097" s="56" t="str" cm="1">
        <f t="array" ref="AI2097">IFERROR(_xlfn.IFS(
AK2097="MPR ISSUE","PDH",
AK2097="BSS Hardware Issue","BSS",
AK2097="Sites strategiques, MLL, Pylone, etc.","ENVTECH",
AK2097="AKTIVCO DEFAUT GE &amp; POWER Cabinet","AKTIVCO",
AK2097="AKTIVCO Coupure ENEO &amp; Baisse de tension","AKTIVCO GRID ONLY",
AK2097="Coupure ENEO &amp; Baisse de tension","IHS GRID ONLY",
AK2097="Defaut GE &amp; POWER Cabinet","IHS",
AK2097="Sharing","Partners",
AK2097="Sites strategiques &amp; DataCenter","SST &amp; DC",
AK2097="Exclu","Exclu",
AK2097="SAT","SAT",
AK2097="SPARE-ISSUE","SPARE-ISSUE",
AK2097="Fiber CAmtel","TRANS_FO_CAMTEL",
AK2097="Fiber AOF","Fiber AOF",
AK2097="Projet OCM (HUAWEI)","TRAVAUX-HUAWEI",
AK2097="Projet OCM (NOKIA)","TRAVAUX-NOKIA",
AK2097="ACCESS-ISSUE","ACCESS-ISSUE",
AK2097="Projet OCM (ZTE, NOKIA, autres projets)","TRAVAUX OCM",
AK2097="No root CAuse","No root cause",
AK2097="ODU HS","PDH",
AK2097="IP &amp; VLAN","PDH",
AK2097="Warehouse HUAWEI","SPARE-ISSUE",
AK2097="SPARE-HS","SPARE-ISSUE",
AK2097="Power Telco","BSS",AK2097="no impacts","no impacts"
),"")</f>
        <v>No root cause</v>
      </c>
      <c r="AJ2097" s="56" t="str" cm="1">
        <f t="array" ref="AJ2097">IFERROR(_xlfn.IFS(
AK2097="MPR ISSUE","TX ISSUE",
AK2097="BSS Hardware Issue","RAN ISSUE",
AK2097="Sites strategiques, MLL, Pylone, etc.","ENVTECH",
AK2097="AKTIVCO DEFAUT GE &amp; POWER Cabinet","POWER ISSUE",
AK2097="AKTIVCO Coupure ENEO &amp; Baisse de tension","POWER ISSUE",
AK2097="Coupure ENEO &amp; Baisse de tension","POWER ISSUE",
AK2097="Defaut GE &amp; POWER Cabinet","POWER ISSUE",
AK2097="Sharing","POWER ISSUE",
AK2097="Sites strategiques &amp; DataCenter","POWER ISSUE",
AK2097="Exclu","Exclu",
AK2097="SAT","TX ISSUE",
AK2097="SPARE-ISSUE","SPARE-ISSUE",
AK2097="Fiber CAmtel","TX ISSUE",
AK2097="Fiber AOF","TX ISSUE",
AK2097="Projet OCM (HUAWEI)","TRAVAUX-HUAWEI",
AK2097="Projet OCM (NOKIA)","TRAVAUX -NOKIA",
AK2097="ACCESS-ISSUE","ACCESS-ISSUE",
AK2097="Projet OCM (ZTE, NOKIA, autres projets)","TRAVAUX OCM",
AK2097="No root CAuse","No root cause",
AK2097="ODU HS","TX ISSUE",
AK2097="IP &amp; VLAN","TX ISSUE",
AK2097="Warehouse HUAWEI","SPARE-ISSUE",
AK2097="SPARE-HS","SPARE-ISSUE",
AK2097="Power Telco","RAN ISSUE",AK2097="no impacts","no impacts"
),"")</f>
        <v>No root cause</v>
      </c>
      <c r="AK2097" s="81" t="s">
        <v>5620</v>
      </c>
      <c r="AL2097" s="56" t="str" cm="1">
        <f t="array" ref="AL2097">IFERROR(_xlfn.IFS(
AK2097="MPR ISSUE","ACTIVE",
AK2097="BSS Hardware Issue","ACTIVE",
AK2097="Sites strategiques, MLL, Pylone, etc.","PASSIVE",
AK2097="AKTIVCO DEFAUT GE &amp; POWER Cabinet","PASSIVE",
AK2097="AKTIVCO Coupure ENEO &amp; Baisse de tension","PASSIVE",
AK2097="Coupure ENEO &amp; Baisse de tension","PASSIVE",
AK2097="Defaut GE &amp; POWER Cabinet","PASSIVE",
AK2097="Sharing","PASSIVE",
AK2097="Sites strategiques &amp; DataCenter","PASSIVE",
AK2097="Exclu","Exclu",
AK2097="SAT","ACTIVE",
AK2097="SPARE-ISSUE","SPARE-ISSUE",
AK2097="Fiber CAmtel","ACTIVE",
AK2097="Fiber AOF","ACTIVE",
AK2097="Projet OCM (HUAWEI)","PLANNED WORKS",
AK2097="Projet OCM (NOKIA)","PLANNED WORKS",
AK2097="ACCESS-ISSUE","ACCESS-ISSUE",
AK2097="Projet OCM (ZTE, NOKIA, autres projets)","PLANNED WORKS",
AK2097="No root CAuse","No root cause",
AK2097="ODU HS","ACTIVE",
AK2097="IP &amp; VLAN","ACTIVE",
AK2097="Warehouse HUAWEI","SPARE-ISSUE",
AK2097="SPARE-HS","SPARE-ISSUE",
AK2097="Power Telco","ACTIVE", AK2097="no impacts","no impacts"
),"")</f>
        <v>No root cause</v>
      </c>
      <c r="AM2097" s="108" t="s">
        <v>5537</v>
      </c>
      <c r="AN2097" s="117" t="s">
        <v>4678</v>
      </c>
      <c r="AP2097" s="23" t="s">
        <v>5537</v>
      </c>
      <c r="AQ2097" s="23" t="s">
        <v>5537</v>
      </c>
      <c r="AR2097" s="7"/>
      <c r="AS2097" s="6"/>
      <c r="AT2097" s="7"/>
      <c r="AU2097" s="3" t="s">
        <v>5537</v>
      </c>
      <c r="AV2097" s="24" t="s">
        <v>5537</v>
      </c>
      <c r="AW2097" s="24" t="s">
        <v>5537</v>
      </c>
      <c r="AX2097" s="24" t="s">
        <v>5537</v>
      </c>
      <c r="AY2097" s="24" t="s">
        <v>5537</v>
      </c>
      <c r="AZ2097" s="24" t="s">
        <v>5537</v>
      </c>
      <c r="BA2097" s="24" t="s">
        <v>5537</v>
      </c>
      <c r="BB2097" s="24" t="s">
        <v>5537</v>
      </c>
      <c r="BC2097" s="24" t="s">
        <v>5537</v>
      </c>
      <c r="BD2097" s="24" t="s">
        <v>5537</v>
      </c>
      <c r="BE2097" s="24" t="s">
        <v>5537</v>
      </c>
      <c r="BF2097" s="24" t="s">
        <v>5537</v>
      </c>
      <c r="BG2097" s="24" t="s">
        <v>5537</v>
      </c>
      <c r="BH2097" s="24" t="s">
        <v>5537</v>
      </c>
      <c r="BI2097" s="9" t="s">
        <v>5537</v>
      </c>
      <c r="BJ2097" s="14"/>
      <c r="BK2097" s="14" t="s">
        <v>5537</v>
      </c>
      <c r="BL2097" s="14" t="str">
        <f>_xlfn.XLOOKUP(B2097,'[4]cell downs 18042026 17h'!$B:$B,'[4]cell downs 18042026 17h'!$B:$B,"")</f>
        <v/>
      </c>
      <c r="BM2097" s="14" t="str">
        <f>_xlfn.XLOOKUP(B2097,'[5]Cells Huawei 19042026 15h'!$B:$B,'[5]Cells Huawei 19042026 15h'!$B:$B,"")</f>
        <v/>
      </c>
      <c r="BN2097" s="9" t="str">
        <f>_xlfn.XLOOKUP(B2097,'[6]cells down 19042026 9H40'!$B:$B,'[6]cells down 19042026 9H40'!$B:$B,"")</f>
        <v/>
      </c>
      <c r="BO2097" s="9" t="s">
        <v>4678</v>
      </c>
      <c r="BP2097" s="9" t="s">
        <v>12</v>
      </c>
    </row>
    <row r="2098" spans="1:68" s="9" customFormat="1" x14ac:dyDescent="0.35">
      <c r="A2098" s="1" t="s">
        <v>4900</v>
      </c>
      <c r="B2098" s="8" t="s">
        <v>4901</v>
      </c>
      <c r="C2098" s="3" t="str">
        <f>_xlfn.XLOOKUP(B2098,'[1]daily break down'!$D:$D,'[1]daily break down'!$E:$E,"")</f>
        <v>Douala</v>
      </c>
      <c r="D2098" s="1" t="s">
        <v>11</v>
      </c>
      <c r="E2098" s="1" t="s">
        <v>12</v>
      </c>
      <c r="F2098" s="3" t="s">
        <v>31</v>
      </c>
      <c r="G2098" s="1" t="s">
        <v>32</v>
      </c>
      <c r="H2098" s="41" t="str">
        <f>_xlfn.XLOOKUP(B2098,[2]CALCULATION!$B:$B,[2]CALCULATION!$H:$H,"")</f>
        <v>ZTE</v>
      </c>
      <c r="I2098" s="34">
        <v>0</v>
      </c>
      <c r="J2098" s="34">
        <v>0</v>
      </c>
      <c r="K2098" s="34">
        <v>0</v>
      </c>
      <c r="L2098" s="34">
        <v>0</v>
      </c>
      <c r="M2098" s="34">
        <v>0</v>
      </c>
      <c r="N2098" s="34">
        <v>0</v>
      </c>
      <c r="O2098" s="34">
        <v>0</v>
      </c>
      <c r="P2098" s="34">
        <v>0</v>
      </c>
      <c r="Q2098" s="34">
        <v>0</v>
      </c>
      <c r="R2098" s="34">
        <v>0</v>
      </c>
      <c r="S2098" s="109">
        <v>0</v>
      </c>
      <c r="T2098" s="109">
        <f>_xlfn.XLOOKUP(B2098,'[3]Nur des jours'!$B:$B,'[3]Nur des jours'!$U:$U,"")</f>
        <v>0</v>
      </c>
      <c r="U2098" s="109">
        <v>0</v>
      </c>
      <c r="V2098" s="109">
        <v>0</v>
      </c>
      <c r="W2098" s="109">
        <v>0</v>
      </c>
      <c r="X2098" s="109">
        <v>0</v>
      </c>
      <c r="Y2098" s="109">
        <v>0</v>
      </c>
      <c r="Z2098" s="109">
        <v>0</v>
      </c>
      <c r="AA2098" s="109">
        <v>0</v>
      </c>
      <c r="AB2098" s="109">
        <v>0</v>
      </c>
      <c r="AC2098" s="109">
        <v>0</v>
      </c>
      <c r="AD2098" s="109">
        <v>0</v>
      </c>
      <c r="AE2098" s="109">
        <v>0</v>
      </c>
      <c r="AF2098" s="109">
        <v>0</v>
      </c>
      <c r="AG2098" s="57" t="str">
        <f>_xlfn.XLOOKUP(B2098,[3]CALCULATION!$B:$B,[3]CALCULATION!$M:$M,"")</f>
        <v>Operationnel</v>
      </c>
      <c r="AH2098" s="57"/>
      <c r="AI2098" s="56" t="str" cm="1">
        <f t="array" ref="AI2098">IFERROR(_xlfn.IFS(
AK2098="MPR ISSUE","PDH",
AK2098="BSS Hardware Issue","BSS",
AK2098="Sites strategiques, MLL, Pylone, etc.","ENVTECH",
AK2098="AKTIVCO DEFAUT GE &amp; POWER Cabinet","AKTIVCO",
AK2098="AKTIVCO Coupure ENEO &amp; Baisse de tension","AKTIVCO GRID ONLY",
AK2098="Coupure ENEO &amp; Baisse de tension","IHS GRID ONLY",
AK2098="Defaut GE &amp; POWER Cabinet","IHS",
AK2098="Sharing","Partners",
AK2098="Sites strategiques &amp; DataCenter","SST &amp; DC",
AK2098="Exclu","Exclu",
AK2098="SAT","SAT",
AK2098="SPARE-ISSUE","SPARE-ISSUE",
AK2098="Fiber CAmtel","TRANS_FO_CAMTEL",
AK2098="Fiber AOF","Fiber AOF",
AK2098="Projet OCM (HUAWEI)","TRAVAUX-HUAWEI",
AK2098="Projet OCM (NOKIA)","TRAVAUX-NOKIA",
AK2098="ACCESS-ISSUE","ACCESS-ISSUE",
AK2098="Projet OCM (ZTE, NOKIA, autres projets)","TRAVAUX OCM",
AK2098="No root CAuse","No root cause",
AK2098="ODU HS","PDH",
AK2098="IP &amp; VLAN","PDH",
AK2098="Warehouse HUAWEI","SPARE-ISSUE",
AK2098="SPARE-HS","SPARE-ISSUE",
AK2098="Power Telco","BSS",AK2098="no impacts","no impacts"
),"")</f>
        <v>No root cause</v>
      </c>
      <c r="AJ2098" s="56" t="str" cm="1">
        <f t="array" ref="AJ2098">IFERROR(_xlfn.IFS(
AK2098="MPR ISSUE","TX ISSUE",
AK2098="BSS Hardware Issue","RAN ISSUE",
AK2098="Sites strategiques, MLL, Pylone, etc.","ENVTECH",
AK2098="AKTIVCO DEFAUT GE &amp; POWER Cabinet","POWER ISSUE",
AK2098="AKTIVCO Coupure ENEO &amp; Baisse de tension","POWER ISSUE",
AK2098="Coupure ENEO &amp; Baisse de tension","POWER ISSUE",
AK2098="Defaut GE &amp; POWER Cabinet","POWER ISSUE",
AK2098="Sharing","POWER ISSUE",
AK2098="Sites strategiques &amp; DataCenter","POWER ISSUE",
AK2098="Exclu","Exclu",
AK2098="SAT","TX ISSUE",
AK2098="SPARE-ISSUE","SPARE-ISSUE",
AK2098="Fiber CAmtel","TX ISSUE",
AK2098="Fiber AOF","TX ISSUE",
AK2098="Projet OCM (HUAWEI)","TRAVAUX-HUAWEI",
AK2098="Projet OCM (NOKIA)","TRAVAUX -NOKIA",
AK2098="ACCESS-ISSUE","ACCESS-ISSUE",
AK2098="Projet OCM (ZTE, NOKIA, autres projets)","TRAVAUX OCM",
AK2098="No root CAuse","No root cause",
AK2098="ODU HS","TX ISSUE",
AK2098="IP &amp; VLAN","TX ISSUE",
AK2098="Warehouse HUAWEI","SPARE-ISSUE",
AK2098="SPARE-HS","SPARE-ISSUE",
AK2098="Power Telco","RAN ISSUE",AK2098="no impacts","no impacts"
),"")</f>
        <v>No root cause</v>
      </c>
      <c r="AK2098" s="81" t="s">
        <v>5620</v>
      </c>
      <c r="AL2098" s="56" t="str" cm="1">
        <f t="array" ref="AL2098">IFERROR(_xlfn.IFS(
AK2098="MPR ISSUE","ACTIVE",
AK2098="BSS Hardware Issue","ACTIVE",
AK2098="Sites strategiques, MLL, Pylone, etc.","PASSIVE",
AK2098="AKTIVCO DEFAUT GE &amp; POWER Cabinet","PASSIVE",
AK2098="AKTIVCO Coupure ENEO &amp; Baisse de tension","PASSIVE",
AK2098="Coupure ENEO &amp; Baisse de tension","PASSIVE",
AK2098="Defaut GE &amp; POWER Cabinet","PASSIVE",
AK2098="Sharing","PASSIVE",
AK2098="Sites strategiques &amp; DataCenter","PASSIVE",
AK2098="Exclu","Exclu",
AK2098="SAT","ACTIVE",
AK2098="SPARE-ISSUE","SPARE-ISSUE",
AK2098="Fiber CAmtel","ACTIVE",
AK2098="Fiber AOF","ACTIVE",
AK2098="Projet OCM (HUAWEI)","PLANNED WORKS",
AK2098="Projet OCM (NOKIA)","PLANNED WORKS",
AK2098="ACCESS-ISSUE","ACCESS-ISSUE",
AK2098="Projet OCM (ZTE, NOKIA, autres projets)","PLANNED WORKS",
AK2098="No root CAuse","No root cause",
AK2098="ODU HS","ACTIVE",
AK2098="IP &amp; VLAN","ACTIVE",
AK2098="Warehouse HUAWEI","SPARE-ISSUE",
AK2098="SPARE-HS","SPARE-ISSUE",
AK2098="Power Telco","ACTIVE", AK2098="no impacts","no impacts"
),"")</f>
        <v>No root cause</v>
      </c>
      <c r="AM2098" s="108" t="s">
        <v>5537</v>
      </c>
      <c r="AN2098" s="117" t="s">
        <v>4901</v>
      </c>
      <c r="AP2098" s="23" t="s">
        <v>5537</v>
      </c>
      <c r="AQ2098" s="23" t="s">
        <v>5537</v>
      </c>
      <c r="AR2098" s="7"/>
      <c r="AS2098" s="6"/>
      <c r="AT2098" s="7"/>
      <c r="AU2098" s="3" t="s">
        <v>5537</v>
      </c>
      <c r="AV2098" s="24" t="s">
        <v>5537</v>
      </c>
      <c r="AW2098" s="24" t="s">
        <v>5537</v>
      </c>
      <c r="AX2098" s="24" t="s">
        <v>5537</v>
      </c>
      <c r="AY2098" s="24" t="s">
        <v>5537</v>
      </c>
      <c r="AZ2098" s="24" t="s">
        <v>5537</v>
      </c>
      <c r="BA2098" s="24" t="s">
        <v>5537</v>
      </c>
      <c r="BB2098" s="24" t="s">
        <v>5537</v>
      </c>
      <c r="BC2098" s="24" t="s">
        <v>5537</v>
      </c>
      <c r="BD2098" s="24" t="s">
        <v>5537</v>
      </c>
      <c r="BE2098" s="24" t="s">
        <v>5537</v>
      </c>
      <c r="BF2098" s="24" t="s">
        <v>5537</v>
      </c>
      <c r="BG2098" s="24" t="s">
        <v>5537</v>
      </c>
      <c r="BH2098" s="24" t="s">
        <v>5537</v>
      </c>
      <c r="BI2098" s="9" t="s">
        <v>5537</v>
      </c>
      <c r="BJ2098" s="14"/>
      <c r="BK2098" s="14" t="s">
        <v>5537</v>
      </c>
      <c r="BL2098" s="14" t="str">
        <f>_xlfn.XLOOKUP(B2098,'[4]cell downs 18042026 17h'!$B:$B,'[4]cell downs 18042026 17h'!$B:$B,"")</f>
        <v/>
      </c>
      <c r="BM2098" s="14" t="str">
        <f>_xlfn.XLOOKUP(B2098,'[5]Cells Huawei 19042026 15h'!$B:$B,'[5]Cells Huawei 19042026 15h'!$B:$B,"")</f>
        <v/>
      </c>
      <c r="BN2098" s="9" t="str">
        <f>_xlfn.XLOOKUP(B2098,'[6]cells down 19042026 9H40'!$B:$B,'[6]cells down 19042026 9H40'!$B:$B,"")</f>
        <v/>
      </c>
      <c r="BO2098" s="9" t="s">
        <v>4901</v>
      </c>
      <c r="BP2098" s="9" t="s">
        <v>12</v>
      </c>
    </row>
    <row r="2099" spans="1:68" s="9" customFormat="1" x14ac:dyDescent="0.35">
      <c r="A2099" s="1" t="s">
        <v>4214</v>
      </c>
      <c r="B2099" s="8" t="s">
        <v>4215</v>
      </c>
      <c r="C2099" s="3" t="str">
        <f>_xlfn.XLOOKUP(B2099,'[1]daily break down'!$D:$D,'[1]daily break down'!$E:$E,"")</f>
        <v>Bafoussam</v>
      </c>
      <c r="D2099" s="1" t="s">
        <v>11</v>
      </c>
      <c r="E2099" s="1" t="s">
        <v>12</v>
      </c>
      <c r="F2099" s="3" t="s">
        <v>102</v>
      </c>
      <c r="G2099" s="1" t="s">
        <v>299</v>
      </c>
      <c r="H2099" s="39" t="str">
        <f>_xlfn.XLOOKUP(B2099,[2]CALCULATION!$B:$B,[2]CALCULATION!$H:$H,"")</f>
        <v>Huawei</v>
      </c>
      <c r="I2099" s="34">
        <v>0</v>
      </c>
      <c r="J2099" s="34">
        <v>0</v>
      </c>
      <c r="K2099" s="34">
        <v>0</v>
      </c>
      <c r="L2099" s="34">
        <v>0</v>
      </c>
      <c r="M2099" s="34">
        <v>0</v>
      </c>
      <c r="N2099" s="34">
        <v>0</v>
      </c>
      <c r="O2099" s="34">
        <v>0</v>
      </c>
      <c r="P2099" s="34">
        <v>0</v>
      </c>
      <c r="Q2099" s="34">
        <v>0.63350198183390272</v>
      </c>
      <c r="R2099" s="34">
        <v>0</v>
      </c>
      <c r="S2099" s="109">
        <v>0</v>
      </c>
      <c r="T2099" s="109">
        <f>_xlfn.XLOOKUP(B2099,'[3]Nur des jours'!$B:$B,'[3]Nur des jours'!$U:$U,"")</f>
        <v>0</v>
      </c>
      <c r="U2099" s="109">
        <v>0</v>
      </c>
      <c r="V2099" s="109">
        <v>0</v>
      </c>
      <c r="W2099" s="109">
        <v>0</v>
      </c>
      <c r="X2099" s="109">
        <v>0</v>
      </c>
      <c r="Y2099" s="109">
        <v>0</v>
      </c>
      <c r="Z2099" s="109">
        <v>0</v>
      </c>
      <c r="AA2099" s="109">
        <v>0</v>
      </c>
      <c r="AB2099" s="109">
        <v>0</v>
      </c>
      <c r="AC2099" s="109">
        <v>0</v>
      </c>
      <c r="AD2099" s="109">
        <v>0</v>
      </c>
      <c r="AE2099" s="109">
        <v>0</v>
      </c>
      <c r="AF2099" s="109">
        <v>0</v>
      </c>
      <c r="AG2099" s="57" t="str">
        <f>_xlfn.XLOOKUP(B2099,[3]CALCULATION!$B:$B,[3]CALCULATION!$M:$M,"")</f>
        <v>Operationnel</v>
      </c>
      <c r="AH2099" s="57"/>
      <c r="AI2099" s="56" t="str" cm="1">
        <f t="array" ref="AI2099">IFERROR(_xlfn.IFS(
AK2099="MPR ISSUE","PDH",
AK2099="BSS Hardware Issue","BSS",
AK2099="Sites strategiques, MLL, Pylone, etc.","ENVTECH",
AK2099="AKTIVCO DEFAUT GE &amp; POWER Cabinet","AKTIVCO",
AK2099="AKTIVCO Coupure ENEO &amp; Baisse de tension","AKTIVCO GRID ONLY",
AK2099="Coupure ENEO &amp; Baisse de tension","IHS GRID ONLY",
AK2099="Defaut GE &amp; POWER Cabinet","IHS",
AK2099="Sharing","Partners",
AK2099="Sites strategiques &amp; DataCenter","SST &amp; DC",
AK2099="Exclu","Exclu",
AK2099="SAT","SAT",
AK2099="SPARE-ISSUE","SPARE-ISSUE",
AK2099="Fiber CAmtel","TRANS_FO_CAMTEL",
AK2099="Fiber AOF","Fiber AOF",
AK2099="Projet OCM (HUAWEI)","TRAVAUX-HUAWEI",
AK2099="Projet OCM (NOKIA)","TRAVAUX-NOKIA",
AK2099="ACCESS-ISSUE","ACCESS-ISSUE",
AK2099="Projet OCM (ZTE, NOKIA, autres projets)","TRAVAUX OCM",
AK2099="No root CAuse","No root cause",
AK2099="ODU HS","PDH",
AK2099="IP &amp; VLAN","PDH",
AK2099="Warehouse HUAWEI","SPARE-ISSUE",
AK2099="SPARE-HS","SPARE-ISSUE",
AK2099="Power Telco","BSS",AK2099="no impacts","no impacts"
),"")</f>
        <v>No root cause</v>
      </c>
      <c r="AJ2099" s="56" t="str" cm="1">
        <f t="array" ref="AJ2099">IFERROR(_xlfn.IFS(
AK2099="MPR ISSUE","TX ISSUE",
AK2099="BSS Hardware Issue","RAN ISSUE",
AK2099="Sites strategiques, MLL, Pylone, etc.","ENVTECH",
AK2099="AKTIVCO DEFAUT GE &amp; POWER Cabinet","POWER ISSUE",
AK2099="AKTIVCO Coupure ENEO &amp; Baisse de tension","POWER ISSUE",
AK2099="Coupure ENEO &amp; Baisse de tension","POWER ISSUE",
AK2099="Defaut GE &amp; POWER Cabinet","POWER ISSUE",
AK2099="Sharing","POWER ISSUE",
AK2099="Sites strategiques &amp; DataCenter","POWER ISSUE",
AK2099="Exclu","Exclu",
AK2099="SAT","TX ISSUE",
AK2099="SPARE-ISSUE","SPARE-ISSUE",
AK2099="Fiber CAmtel","TX ISSUE",
AK2099="Fiber AOF","TX ISSUE",
AK2099="Projet OCM (HUAWEI)","TRAVAUX-HUAWEI",
AK2099="Projet OCM (NOKIA)","TRAVAUX -NOKIA",
AK2099="ACCESS-ISSUE","ACCESS-ISSUE",
AK2099="Projet OCM (ZTE, NOKIA, autres projets)","TRAVAUX OCM",
AK2099="No root CAuse","No root cause",
AK2099="ODU HS","TX ISSUE",
AK2099="IP &amp; VLAN","TX ISSUE",
AK2099="Warehouse HUAWEI","SPARE-ISSUE",
AK2099="SPARE-HS","SPARE-ISSUE",
AK2099="Power Telco","RAN ISSUE",AK2099="no impacts","no impacts"
),"")</f>
        <v>No root cause</v>
      </c>
      <c r="AK2099" s="81" t="s">
        <v>5620</v>
      </c>
      <c r="AL2099" s="56" t="str" cm="1">
        <f t="array" ref="AL2099">IFERROR(_xlfn.IFS(
AK2099="MPR ISSUE","ACTIVE",
AK2099="BSS Hardware Issue","ACTIVE",
AK2099="Sites strategiques, MLL, Pylone, etc.","PASSIVE",
AK2099="AKTIVCO DEFAUT GE &amp; POWER Cabinet","PASSIVE",
AK2099="AKTIVCO Coupure ENEO &amp; Baisse de tension","PASSIVE",
AK2099="Coupure ENEO &amp; Baisse de tension","PASSIVE",
AK2099="Defaut GE &amp; POWER Cabinet","PASSIVE",
AK2099="Sharing","PASSIVE",
AK2099="Sites strategiques &amp; DataCenter","PASSIVE",
AK2099="Exclu","Exclu",
AK2099="SAT","ACTIVE",
AK2099="SPARE-ISSUE","SPARE-ISSUE",
AK2099="Fiber CAmtel","ACTIVE",
AK2099="Fiber AOF","ACTIVE",
AK2099="Projet OCM (HUAWEI)","PLANNED WORKS",
AK2099="Projet OCM (NOKIA)","PLANNED WORKS",
AK2099="ACCESS-ISSUE","ACCESS-ISSUE",
AK2099="Projet OCM (ZTE, NOKIA, autres projets)","PLANNED WORKS",
AK2099="No root CAuse","No root cause",
AK2099="ODU HS","ACTIVE",
AK2099="IP &amp; VLAN","ACTIVE",
AK2099="Warehouse HUAWEI","SPARE-ISSUE",
AK2099="SPARE-HS","SPARE-ISSUE",
AK2099="Power Telco","ACTIVE", AK2099="no impacts","no impacts"
),"")</f>
        <v>No root cause</v>
      </c>
      <c r="AM2099" s="108" t="s">
        <v>5537</v>
      </c>
      <c r="AN2099" s="117" t="s">
        <v>4215</v>
      </c>
      <c r="AP2099" s="23" t="s">
        <v>5537</v>
      </c>
      <c r="AQ2099" s="23" t="s">
        <v>5537</v>
      </c>
      <c r="AR2099" s="7"/>
      <c r="AS2099" s="6"/>
      <c r="AT2099" s="7"/>
      <c r="AU2099" s="3" t="s">
        <v>5537</v>
      </c>
      <c r="AV2099" s="24" t="s">
        <v>5537</v>
      </c>
      <c r="AW2099" s="24" t="s">
        <v>5537</v>
      </c>
      <c r="AX2099" s="24" t="s">
        <v>5537</v>
      </c>
      <c r="AY2099" s="24" t="s">
        <v>5537</v>
      </c>
      <c r="AZ2099" s="24" t="s">
        <v>5537</v>
      </c>
      <c r="BA2099" s="24" t="s">
        <v>5537</v>
      </c>
      <c r="BB2099" s="24" t="s">
        <v>5537</v>
      </c>
      <c r="BC2099" s="24" t="s">
        <v>5537</v>
      </c>
      <c r="BD2099" s="24" t="s">
        <v>5537</v>
      </c>
      <c r="BE2099" s="24" t="s">
        <v>5537</v>
      </c>
      <c r="BF2099" s="24" t="s">
        <v>5537</v>
      </c>
      <c r="BG2099" s="24" t="s">
        <v>5537</v>
      </c>
      <c r="BH2099" s="24" t="s">
        <v>5537</v>
      </c>
      <c r="BI2099" s="9" t="s">
        <v>5537</v>
      </c>
      <c r="BJ2099" s="14"/>
      <c r="BK2099" s="14" t="s">
        <v>5537</v>
      </c>
      <c r="BL2099" s="14" t="str">
        <f>_xlfn.XLOOKUP(B2099,'[4]cell downs 18042026 17h'!$B:$B,'[4]cell downs 18042026 17h'!$B:$B,"")</f>
        <v/>
      </c>
      <c r="BM2099" s="14" t="str">
        <f>_xlfn.XLOOKUP(B2099,'[5]Cells Huawei 19042026 15h'!$B:$B,'[5]Cells Huawei 19042026 15h'!$B:$B,"")</f>
        <v/>
      </c>
      <c r="BN2099" s="9" t="str">
        <f>_xlfn.XLOOKUP(B2099,'[6]cells down 19042026 9H40'!$B:$B,'[6]cells down 19042026 9H40'!$B:$B,"")</f>
        <v/>
      </c>
      <c r="BO2099" s="9" t="s">
        <v>4215</v>
      </c>
      <c r="BP2099" s="9" t="s">
        <v>318</v>
      </c>
    </row>
    <row r="2100" spans="1:68" s="9" customFormat="1" x14ac:dyDescent="0.35">
      <c r="A2100" s="1" t="s">
        <v>724</v>
      </c>
      <c r="B2100" s="8" t="s">
        <v>725</v>
      </c>
      <c r="C2100" s="3" t="str">
        <f>_xlfn.XLOOKUP(B2100,'[1]daily break down'!$D:$D,'[1]daily break down'!$E:$E,"")</f>
        <v>Douala</v>
      </c>
      <c r="D2100" s="1" t="s">
        <v>11</v>
      </c>
      <c r="E2100" s="1" t="s">
        <v>12</v>
      </c>
      <c r="F2100" s="3" t="s">
        <v>31</v>
      </c>
      <c r="G2100" s="1" t="s">
        <v>32</v>
      </c>
      <c r="H2100" s="41" t="str">
        <f>_xlfn.XLOOKUP(B2100,[2]CALCULATION!$B:$B,[2]CALCULATION!$H:$H,"")</f>
        <v>ZTE</v>
      </c>
      <c r="I2100" s="34">
        <v>1.0344345424090672E-3</v>
      </c>
      <c r="J2100" s="34">
        <v>0</v>
      </c>
      <c r="K2100" s="34">
        <v>0</v>
      </c>
      <c r="L2100" s="34">
        <v>0</v>
      </c>
      <c r="M2100" s="34">
        <v>0</v>
      </c>
      <c r="N2100" s="34">
        <v>0</v>
      </c>
      <c r="O2100" s="34">
        <v>0</v>
      </c>
      <c r="P2100" s="34">
        <v>0</v>
      </c>
      <c r="Q2100" s="34">
        <v>0</v>
      </c>
      <c r="R2100" s="34">
        <v>0</v>
      </c>
      <c r="S2100" s="109">
        <v>0</v>
      </c>
      <c r="T2100" s="109">
        <f>_xlfn.XLOOKUP(B2100,'[3]Nur des jours'!$B:$B,'[3]Nur des jours'!$U:$U,"")</f>
        <v>0</v>
      </c>
      <c r="U2100" s="109">
        <v>0</v>
      </c>
      <c r="V2100" s="109">
        <v>0</v>
      </c>
      <c r="W2100" s="109">
        <v>0</v>
      </c>
      <c r="X2100" s="109">
        <v>0</v>
      </c>
      <c r="Y2100" s="109">
        <v>0</v>
      </c>
      <c r="Z2100" s="109">
        <v>0</v>
      </c>
      <c r="AA2100" s="109">
        <v>0</v>
      </c>
      <c r="AB2100" s="109">
        <v>0</v>
      </c>
      <c r="AC2100" s="109">
        <v>0</v>
      </c>
      <c r="AD2100" s="109">
        <v>0</v>
      </c>
      <c r="AE2100" s="109">
        <v>0</v>
      </c>
      <c r="AF2100" s="109">
        <v>0</v>
      </c>
      <c r="AG2100" s="57" t="str">
        <f>_xlfn.XLOOKUP(B2100,[3]CALCULATION!$B:$B,[3]CALCULATION!$M:$M,"")</f>
        <v>Operationnel</v>
      </c>
      <c r="AH2100" s="57"/>
      <c r="AI2100" s="56" t="str" cm="1">
        <f t="array" ref="AI2100">IFERROR(_xlfn.IFS(
AK2100="MPR ISSUE","PDH",
AK2100="BSS Hardware Issue","BSS",
AK2100="Sites strategiques, MLL, Pylone, etc.","ENVTECH",
AK2100="AKTIVCO DEFAUT GE &amp; POWER Cabinet","AKTIVCO",
AK2100="AKTIVCO Coupure ENEO &amp; Baisse de tension","AKTIVCO GRID ONLY",
AK2100="Coupure ENEO &amp; Baisse de tension","IHS GRID ONLY",
AK2100="Defaut GE &amp; POWER Cabinet","IHS",
AK2100="Sharing","Partners",
AK2100="Sites strategiques &amp; DataCenter","SST &amp; DC",
AK2100="Exclu","Exclu",
AK2100="SAT","SAT",
AK2100="SPARE-ISSUE","SPARE-ISSUE",
AK2100="Fiber CAmtel","TRANS_FO_CAMTEL",
AK2100="Fiber AOF","Fiber AOF",
AK2100="Projet OCM (HUAWEI)","TRAVAUX-HUAWEI",
AK2100="Projet OCM (NOKIA)","TRAVAUX-NOKIA",
AK2100="ACCESS-ISSUE","ACCESS-ISSUE",
AK2100="Projet OCM (ZTE, NOKIA, autres projets)","TRAVAUX OCM",
AK2100="No root CAuse","No root cause",
AK2100="ODU HS","PDH",
AK2100="IP &amp; VLAN","PDH",
AK2100="Warehouse HUAWEI","SPARE-ISSUE",
AK2100="SPARE-HS","SPARE-ISSUE",
AK2100="Power Telco","BSS",AK2100="no impacts","no impacts"
),"")</f>
        <v>No root cause</v>
      </c>
      <c r="AJ2100" s="56" t="str" cm="1">
        <f t="array" ref="AJ2100">IFERROR(_xlfn.IFS(
AK2100="MPR ISSUE","TX ISSUE",
AK2100="BSS Hardware Issue","RAN ISSUE",
AK2100="Sites strategiques, MLL, Pylone, etc.","ENVTECH",
AK2100="AKTIVCO DEFAUT GE &amp; POWER Cabinet","POWER ISSUE",
AK2100="AKTIVCO Coupure ENEO &amp; Baisse de tension","POWER ISSUE",
AK2100="Coupure ENEO &amp; Baisse de tension","POWER ISSUE",
AK2100="Defaut GE &amp; POWER Cabinet","POWER ISSUE",
AK2100="Sharing","POWER ISSUE",
AK2100="Sites strategiques &amp; DataCenter","POWER ISSUE",
AK2100="Exclu","Exclu",
AK2100="SAT","TX ISSUE",
AK2100="SPARE-ISSUE","SPARE-ISSUE",
AK2100="Fiber CAmtel","TX ISSUE",
AK2100="Fiber AOF","TX ISSUE",
AK2100="Projet OCM (HUAWEI)","TRAVAUX-HUAWEI",
AK2100="Projet OCM (NOKIA)","TRAVAUX -NOKIA",
AK2100="ACCESS-ISSUE","ACCESS-ISSUE",
AK2100="Projet OCM (ZTE, NOKIA, autres projets)","TRAVAUX OCM",
AK2100="No root CAuse","No root cause",
AK2100="ODU HS","TX ISSUE",
AK2100="IP &amp; VLAN","TX ISSUE",
AK2100="Warehouse HUAWEI","SPARE-ISSUE",
AK2100="SPARE-HS","SPARE-ISSUE",
AK2100="Power Telco","RAN ISSUE",AK2100="no impacts","no impacts"
),"")</f>
        <v>No root cause</v>
      </c>
      <c r="AK2100" s="81" t="s">
        <v>5620</v>
      </c>
      <c r="AL2100" s="56" t="str" cm="1">
        <f t="array" ref="AL2100">IFERROR(_xlfn.IFS(
AK2100="MPR ISSUE","ACTIVE",
AK2100="BSS Hardware Issue","ACTIVE",
AK2100="Sites strategiques, MLL, Pylone, etc.","PASSIVE",
AK2100="AKTIVCO DEFAUT GE &amp; POWER Cabinet","PASSIVE",
AK2100="AKTIVCO Coupure ENEO &amp; Baisse de tension","PASSIVE",
AK2100="Coupure ENEO &amp; Baisse de tension","PASSIVE",
AK2100="Defaut GE &amp; POWER Cabinet","PASSIVE",
AK2100="Sharing","PASSIVE",
AK2100="Sites strategiques &amp; DataCenter","PASSIVE",
AK2100="Exclu","Exclu",
AK2100="SAT","ACTIVE",
AK2100="SPARE-ISSUE","SPARE-ISSUE",
AK2100="Fiber CAmtel","ACTIVE",
AK2100="Fiber AOF","ACTIVE",
AK2100="Projet OCM (HUAWEI)","PLANNED WORKS",
AK2100="Projet OCM (NOKIA)","PLANNED WORKS",
AK2100="ACCESS-ISSUE","ACCESS-ISSUE",
AK2100="Projet OCM (ZTE, NOKIA, autres projets)","PLANNED WORKS",
AK2100="No root CAuse","No root cause",
AK2100="ODU HS","ACTIVE",
AK2100="IP &amp; VLAN","ACTIVE",
AK2100="Warehouse HUAWEI","SPARE-ISSUE",
AK2100="SPARE-HS","SPARE-ISSUE",
AK2100="Power Telco","ACTIVE", AK2100="no impacts","no impacts"
),"")</f>
        <v>No root cause</v>
      </c>
      <c r="AM2100" s="108" t="s">
        <v>5537</v>
      </c>
      <c r="AN2100" s="117" t="s">
        <v>725</v>
      </c>
      <c r="AP2100" s="23" t="s">
        <v>5537</v>
      </c>
      <c r="AQ2100" s="23" t="s">
        <v>5537</v>
      </c>
      <c r="AR2100" s="7"/>
      <c r="AS2100" s="6"/>
      <c r="AT2100" s="7"/>
      <c r="AU2100" s="3" t="s">
        <v>5537</v>
      </c>
      <c r="AV2100" s="24" t="s">
        <v>5537</v>
      </c>
      <c r="AW2100" s="24" t="s">
        <v>5537</v>
      </c>
      <c r="AX2100" s="24" t="s">
        <v>5537</v>
      </c>
      <c r="AY2100" s="24" t="s">
        <v>5537</v>
      </c>
      <c r="AZ2100" s="24" t="s">
        <v>5537</v>
      </c>
      <c r="BA2100" s="24" t="s">
        <v>5537</v>
      </c>
      <c r="BB2100" s="24" t="s">
        <v>5537</v>
      </c>
      <c r="BC2100" s="24" t="s">
        <v>5537</v>
      </c>
      <c r="BD2100" s="24" t="s">
        <v>5537</v>
      </c>
      <c r="BE2100" s="24" t="s">
        <v>5537</v>
      </c>
      <c r="BF2100" s="24" t="s">
        <v>5537</v>
      </c>
      <c r="BG2100" s="24" t="s">
        <v>5537</v>
      </c>
      <c r="BH2100" s="24" t="s">
        <v>5537</v>
      </c>
      <c r="BI2100" s="9" t="s">
        <v>5537</v>
      </c>
      <c r="BJ2100" s="14"/>
      <c r="BK2100" s="14" t="s">
        <v>5537</v>
      </c>
      <c r="BL2100" s="14" t="str">
        <f>_xlfn.XLOOKUP(B2100,'[4]cell downs 18042026 17h'!$B:$B,'[4]cell downs 18042026 17h'!$B:$B,"")</f>
        <v/>
      </c>
      <c r="BM2100" s="14" t="str">
        <f>_xlfn.XLOOKUP(B2100,'[5]Cells Huawei 19042026 15h'!$B:$B,'[5]Cells Huawei 19042026 15h'!$B:$B,"")</f>
        <v/>
      </c>
      <c r="BN2100" s="9" t="str">
        <f>_xlfn.XLOOKUP(B2100,'[6]cells down 19042026 9H40'!$B:$B,'[6]cells down 19042026 9H40'!$B:$B,"")</f>
        <v/>
      </c>
      <c r="BO2100" s="9" t="s">
        <v>725</v>
      </c>
      <c r="BP2100" s="9" t="s">
        <v>12</v>
      </c>
    </row>
    <row r="2101" spans="1:68" s="9" customFormat="1" x14ac:dyDescent="0.35">
      <c r="A2101" s="1" t="s">
        <v>789</v>
      </c>
      <c r="B2101" s="8" t="s">
        <v>790</v>
      </c>
      <c r="C2101" s="3" t="str">
        <f>_xlfn.XLOOKUP(B2101,'[1]daily break down'!$D:$D,'[1]daily break down'!$E:$E,"")</f>
        <v>Douala</v>
      </c>
      <c r="D2101" s="1"/>
      <c r="E2101" s="1"/>
      <c r="F2101" s="3" t="s">
        <v>31</v>
      </c>
      <c r="G2101" s="1" t="s">
        <v>32</v>
      </c>
      <c r="H2101" s="41" t="str">
        <f>_xlfn.XLOOKUP(B2101,[2]CALCULATION!$B:$B,[2]CALCULATION!$H:$H,"")</f>
        <v>ZTE</v>
      </c>
      <c r="I2101" s="34">
        <v>0</v>
      </c>
      <c r="J2101" s="34">
        <v>0</v>
      </c>
      <c r="K2101" s="34">
        <v>0</v>
      </c>
      <c r="L2101" s="34">
        <v>0</v>
      </c>
      <c r="M2101" s="34">
        <v>0</v>
      </c>
      <c r="N2101" s="34">
        <v>0</v>
      </c>
      <c r="O2101" s="34">
        <v>0</v>
      </c>
      <c r="P2101" s="34">
        <v>0</v>
      </c>
      <c r="Q2101" s="34">
        <v>0</v>
      </c>
      <c r="R2101" s="34">
        <v>0</v>
      </c>
      <c r="S2101" s="109">
        <v>0</v>
      </c>
      <c r="T2101" s="109">
        <f>_xlfn.XLOOKUP(B2101,'[3]Nur des jours'!$B:$B,'[3]Nur des jours'!$U:$U,"")</f>
        <v>0</v>
      </c>
      <c r="U2101" s="109">
        <v>0</v>
      </c>
      <c r="V2101" s="109">
        <v>0</v>
      </c>
      <c r="W2101" s="109">
        <v>0</v>
      </c>
      <c r="X2101" s="109">
        <v>0</v>
      </c>
      <c r="Y2101" s="109">
        <v>0</v>
      </c>
      <c r="Z2101" s="109">
        <v>0</v>
      </c>
      <c r="AA2101" s="109">
        <v>0</v>
      </c>
      <c r="AB2101" s="109">
        <v>0</v>
      </c>
      <c r="AC2101" s="109">
        <v>0</v>
      </c>
      <c r="AD2101" s="109">
        <v>0</v>
      </c>
      <c r="AE2101" s="109">
        <v>0</v>
      </c>
      <c r="AF2101" s="109">
        <v>0</v>
      </c>
      <c r="AG2101" s="57" t="str">
        <f>_xlfn.XLOOKUP(B2101,[3]CALCULATION!$B:$B,[3]CALCULATION!$M:$M,"")</f>
        <v>Operationnel</v>
      </c>
      <c r="AH2101" s="57"/>
      <c r="AI2101" s="56" t="str" cm="1">
        <f t="array" ref="AI2101">IFERROR(_xlfn.IFS(
AK2101="MPR ISSUE","PDH",
AK2101="BSS Hardware Issue","BSS",
AK2101="Sites strategiques, MLL, Pylone, etc.","ENVTECH",
AK2101="AKTIVCO DEFAUT GE &amp; POWER Cabinet","AKTIVCO",
AK2101="AKTIVCO Coupure ENEO &amp; Baisse de tension","AKTIVCO GRID ONLY",
AK2101="Coupure ENEO &amp; Baisse de tension","IHS GRID ONLY",
AK2101="Defaut GE &amp; POWER Cabinet","IHS",
AK2101="Sharing","Partners",
AK2101="Sites strategiques &amp; DataCenter","SST &amp; DC",
AK2101="Exclu","Exclu",
AK2101="SAT","SAT",
AK2101="SPARE-ISSUE","SPARE-ISSUE",
AK2101="Fiber CAmtel","TRANS_FO_CAMTEL",
AK2101="Fiber AOF","Fiber AOF",
AK2101="Projet OCM (HUAWEI)","TRAVAUX-HUAWEI",
AK2101="Projet OCM (NOKIA)","TRAVAUX-NOKIA",
AK2101="ACCESS-ISSUE","ACCESS-ISSUE",
AK2101="Projet OCM (ZTE, NOKIA, autres projets)","TRAVAUX OCM",
AK2101="No root CAuse","No root cause",
AK2101="ODU HS","PDH",
AK2101="IP &amp; VLAN","PDH",
AK2101="Warehouse HUAWEI","SPARE-ISSUE",
AK2101="SPARE-HS","SPARE-ISSUE",
AK2101="Power Telco","BSS",AK2101="no impacts","no impacts"
),"")</f>
        <v>No root cause</v>
      </c>
      <c r="AJ2101" s="56" t="str" cm="1">
        <f t="array" ref="AJ2101">IFERROR(_xlfn.IFS(
AK2101="MPR ISSUE","TX ISSUE",
AK2101="BSS Hardware Issue","RAN ISSUE",
AK2101="Sites strategiques, MLL, Pylone, etc.","ENVTECH",
AK2101="AKTIVCO DEFAUT GE &amp; POWER Cabinet","POWER ISSUE",
AK2101="AKTIVCO Coupure ENEO &amp; Baisse de tension","POWER ISSUE",
AK2101="Coupure ENEO &amp; Baisse de tension","POWER ISSUE",
AK2101="Defaut GE &amp; POWER Cabinet","POWER ISSUE",
AK2101="Sharing","POWER ISSUE",
AK2101="Sites strategiques &amp; DataCenter","POWER ISSUE",
AK2101="Exclu","Exclu",
AK2101="SAT","TX ISSUE",
AK2101="SPARE-ISSUE","SPARE-ISSUE",
AK2101="Fiber CAmtel","TX ISSUE",
AK2101="Fiber AOF","TX ISSUE",
AK2101="Projet OCM (HUAWEI)","TRAVAUX-HUAWEI",
AK2101="Projet OCM (NOKIA)","TRAVAUX -NOKIA",
AK2101="ACCESS-ISSUE","ACCESS-ISSUE",
AK2101="Projet OCM (ZTE, NOKIA, autres projets)","TRAVAUX OCM",
AK2101="No root CAuse","No root cause",
AK2101="ODU HS","TX ISSUE",
AK2101="IP &amp; VLAN","TX ISSUE",
AK2101="Warehouse HUAWEI","SPARE-ISSUE",
AK2101="SPARE-HS","SPARE-ISSUE",
AK2101="Power Telco","RAN ISSUE",AK2101="no impacts","no impacts"
),"")</f>
        <v>No root cause</v>
      </c>
      <c r="AK2101" s="81" t="s">
        <v>5620</v>
      </c>
      <c r="AL2101" s="56" t="str" cm="1">
        <f t="array" ref="AL2101">IFERROR(_xlfn.IFS(
AK2101="MPR ISSUE","ACTIVE",
AK2101="BSS Hardware Issue","ACTIVE",
AK2101="Sites strategiques, MLL, Pylone, etc.","PASSIVE",
AK2101="AKTIVCO DEFAUT GE &amp; POWER Cabinet","PASSIVE",
AK2101="AKTIVCO Coupure ENEO &amp; Baisse de tension","PASSIVE",
AK2101="Coupure ENEO &amp; Baisse de tension","PASSIVE",
AK2101="Defaut GE &amp; POWER Cabinet","PASSIVE",
AK2101="Sharing","PASSIVE",
AK2101="Sites strategiques &amp; DataCenter","PASSIVE",
AK2101="Exclu","Exclu",
AK2101="SAT","ACTIVE",
AK2101="SPARE-ISSUE","SPARE-ISSUE",
AK2101="Fiber CAmtel","ACTIVE",
AK2101="Fiber AOF","ACTIVE",
AK2101="Projet OCM (HUAWEI)","PLANNED WORKS",
AK2101="Projet OCM (NOKIA)","PLANNED WORKS",
AK2101="ACCESS-ISSUE","ACCESS-ISSUE",
AK2101="Projet OCM (ZTE, NOKIA, autres projets)","PLANNED WORKS",
AK2101="No root CAuse","No root cause",
AK2101="ODU HS","ACTIVE",
AK2101="IP &amp; VLAN","ACTIVE",
AK2101="Warehouse HUAWEI","SPARE-ISSUE",
AK2101="SPARE-HS","SPARE-ISSUE",
AK2101="Power Telco","ACTIVE", AK2101="no impacts","no impacts"
),"")</f>
        <v>No root cause</v>
      </c>
      <c r="AM2101" s="108" t="s">
        <v>5537</v>
      </c>
      <c r="AN2101" s="117" t="s">
        <v>790</v>
      </c>
      <c r="AP2101" s="23" t="s">
        <v>5537</v>
      </c>
      <c r="AQ2101" s="23" t="s">
        <v>5537</v>
      </c>
      <c r="AR2101" s="7"/>
      <c r="AS2101" s="6"/>
      <c r="AT2101" s="7"/>
      <c r="AU2101" s="3" t="s">
        <v>5537</v>
      </c>
      <c r="AV2101" s="24" t="s">
        <v>5537</v>
      </c>
      <c r="AW2101" s="24" t="s">
        <v>5537</v>
      </c>
      <c r="AX2101" s="24" t="s">
        <v>5537</v>
      </c>
      <c r="AY2101" s="24" t="s">
        <v>5537</v>
      </c>
      <c r="AZ2101" s="24" t="s">
        <v>5537</v>
      </c>
      <c r="BA2101" s="24" t="s">
        <v>5537</v>
      </c>
      <c r="BB2101" s="24" t="s">
        <v>5537</v>
      </c>
      <c r="BC2101" s="24" t="s">
        <v>5537</v>
      </c>
      <c r="BD2101" s="24" t="s">
        <v>5537</v>
      </c>
      <c r="BE2101" s="24" t="s">
        <v>5537</v>
      </c>
      <c r="BF2101" s="24" t="s">
        <v>5537</v>
      </c>
      <c r="BG2101" s="24" t="s">
        <v>5537</v>
      </c>
      <c r="BH2101" s="24" t="s">
        <v>5537</v>
      </c>
      <c r="BI2101" s="9" t="s">
        <v>5537</v>
      </c>
      <c r="BJ2101" s="14"/>
      <c r="BK2101" s="14" t="s">
        <v>5537</v>
      </c>
      <c r="BL2101" s="14" t="str">
        <f>_xlfn.XLOOKUP(B2101,'[4]cell downs 18042026 17h'!$B:$B,'[4]cell downs 18042026 17h'!$B:$B,"")</f>
        <v/>
      </c>
      <c r="BM2101" s="14" t="str">
        <f>_xlfn.XLOOKUP(B2101,'[5]Cells Huawei 19042026 15h'!$B:$B,'[5]Cells Huawei 19042026 15h'!$B:$B,"")</f>
        <v/>
      </c>
      <c r="BN2101" s="9" t="str">
        <f>_xlfn.XLOOKUP(B2101,'[6]cells down 19042026 9H40'!$B:$B,'[6]cells down 19042026 9H40'!$B:$B,"")</f>
        <v/>
      </c>
      <c r="BO2101" s="9" t="s">
        <v>5537</v>
      </c>
      <c r="BP2101" s="9" t="s">
        <v>12</v>
      </c>
    </row>
    <row r="2102" spans="1:68" s="9" customFormat="1" x14ac:dyDescent="0.35">
      <c r="A2102" s="1" t="s">
        <v>767</v>
      </c>
      <c r="B2102" s="8" t="s">
        <v>768</v>
      </c>
      <c r="C2102" s="3" t="str">
        <f>_xlfn.XLOOKUP(B2102,'[1]daily break down'!$D:$D,'[1]daily break down'!$E:$E,"")</f>
        <v>Douala</v>
      </c>
      <c r="D2102" s="1" t="s">
        <v>11</v>
      </c>
      <c r="E2102" s="1" t="s">
        <v>12</v>
      </c>
      <c r="F2102" s="3" t="s">
        <v>31</v>
      </c>
      <c r="G2102" s="1" t="s">
        <v>32</v>
      </c>
      <c r="H2102" s="41" t="str">
        <f>_xlfn.XLOOKUP(B2102,[2]CALCULATION!$B:$B,[2]CALCULATION!$H:$H,"")</f>
        <v>ZTE</v>
      </c>
      <c r="I2102" s="34">
        <v>0</v>
      </c>
      <c r="J2102" s="34">
        <v>0</v>
      </c>
      <c r="K2102" s="34">
        <v>0</v>
      </c>
      <c r="L2102" s="34">
        <v>0</v>
      </c>
      <c r="M2102" s="34">
        <v>0</v>
      </c>
      <c r="N2102" s="34">
        <v>0</v>
      </c>
      <c r="O2102" s="34">
        <v>0</v>
      </c>
      <c r="P2102" s="34">
        <v>0</v>
      </c>
      <c r="Q2102" s="34">
        <v>0</v>
      </c>
      <c r="R2102" s="34">
        <v>0</v>
      </c>
      <c r="S2102" s="109">
        <v>0</v>
      </c>
      <c r="T2102" s="109">
        <f>_xlfn.XLOOKUP(B2102,'[3]Nur des jours'!$B:$B,'[3]Nur des jours'!$U:$U,"")</f>
        <v>0</v>
      </c>
      <c r="U2102" s="109">
        <v>0</v>
      </c>
      <c r="V2102" s="109">
        <v>0</v>
      </c>
      <c r="W2102" s="109">
        <v>0</v>
      </c>
      <c r="X2102" s="109">
        <v>0</v>
      </c>
      <c r="Y2102" s="109">
        <v>0</v>
      </c>
      <c r="Z2102" s="109">
        <v>0</v>
      </c>
      <c r="AA2102" s="109">
        <v>0</v>
      </c>
      <c r="AB2102" s="109">
        <v>0</v>
      </c>
      <c r="AC2102" s="109">
        <v>0</v>
      </c>
      <c r="AD2102" s="109">
        <v>0</v>
      </c>
      <c r="AE2102" s="109">
        <v>0</v>
      </c>
      <c r="AF2102" s="109">
        <v>0</v>
      </c>
      <c r="AG2102" s="57" t="str">
        <f>_xlfn.XLOOKUP(B2102,[3]CALCULATION!$B:$B,[3]CALCULATION!$M:$M,"")</f>
        <v>Operationnel</v>
      </c>
      <c r="AH2102" s="57"/>
      <c r="AI2102" s="56" t="str" cm="1">
        <f t="array" ref="AI2102">IFERROR(_xlfn.IFS(
AK2102="MPR ISSUE","PDH",
AK2102="BSS Hardware Issue","BSS",
AK2102="Sites strategiques, MLL, Pylone, etc.","ENVTECH",
AK2102="AKTIVCO DEFAUT GE &amp; POWER Cabinet","AKTIVCO",
AK2102="AKTIVCO Coupure ENEO &amp; Baisse de tension","AKTIVCO GRID ONLY",
AK2102="Coupure ENEO &amp; Baisse de tension","IHS GRID ONLY",
AK2102="Defaut GE &amp; POWER Cabinet","IHS",
AK2102="Sharing","Partners",
AK2102="Sites strategiques &amp; DataCenter","SST &amp; DC",
AK2102="Exclu","Exclu",
AK2102="SAT","SAT",
AK2102="SPARE-ISSUE","SPARE-ISSUE",
AK2102="Fiber CAmtel","TRANS_FO_CAMTEL",
AK2102="Fiber AOF","Fiber AOF",
AK2102="Projet OCM (HUAWEI)","TRAVAUX-HUAWEI",
AK2102="Projet OCM (NOKIA)","TRAVAUX-NOKIA",
AK2102="ACCESS-ISSUE","ACCESS-ISSUE",
AK2102="Projet OCM (ZTE, NOKIA, autres projets)","TRAVAUX OCM",
AK2102="No root CAuse","No root cause",
AK2102="ODU HS","PDH",
AK2102="IP &amp; VLAN","PDH",
AK2102="Warehouse HUAWEI","SPARE-ISSUE",
AK2102="SPARE-HS","SPARE-ISSUE",
AK2102="Power Telco","BSS",AK2102="no impacts","no impacts"
),"")</f>
        <v>No root cause</v>
      </c>
      <c r="AJ2102" s="56" t="str" cm="1">
        <f t="array" ref="AJ2102">IFERROR(_xlfn.IFS(
AK2102="MPR ISSUE","TX ISSUE",
AK2102="BSS Hardware Issue","RAN ISSUE",
AK2102="Sites strategiques, MLL, Pylone, etc.","ENVTECH",
AK2102="AKTIVCO DEFAUT GE &amp; POWER Cabinet","POWER ISSUE",
AK2102="AKTIVCO Coupure ENEO &amp; Baisse de tension","POWER ISSUE",
AK2102="Coupure ENEO &amp; Baisse de tension","POWER ISSUE",
AK2102="Defaut GE &amp; POWER Cabinet","POWER ISSUE",
AK2102="Sharing","POWER ISSUE",
AK2102="Sites strategiques &amp; DataCenter","POWER ISSUE",
AK2102="Exclu","Exclu",
AK2102="SAT","TX ISSUE",
AK2102="SPARE-ISSUE","SPARE-ISSUE",
AK2102="Fiber CAmtel","TX ISSUE",
AK2102="Fiber AOF","TX ISSUE",
AK2102="Projet OCM (HUAWEI)","TRAVAUX-HUAWEI",
AK2102="Projet OCM (NOKIA)","TRAVAUX -NOKIA",
AK2102="ACCESS-ISSUE","ACCESS-ISSUE",
AK2102="Projet OCM (ZTE, NOKIA, autres projets)","TRAVAUX OCM",
AK2102="No root CAuse","No root cause",
AK2102="ODU HS","TX ISSUE",
AK2102="IP &amp; VLAN","TX ISSUE",
AK2102="Warehouse HUAWEI","SPARE-ISSUE",
AK2102="SPARE-HS","SPARE-ISSUE",
AK2102="Power Telco","RAN ISSUE",AK2102="no impacts","no impacts"
),"")</f>
        <v>No root cause</v>
      </c>
      <c r="AK2102" s="81" t="s">
        <v>5620</v>
      </c>
      <c r="AL2102" s="56" t="str" cm="1">
        <f t="array" ref="AL2102">IFERROR(_xlfn.IFS(
AK2102="MPR ISSUE","ACTIVE",
AK2102="BSS Hardware Issue","ACTIVE",
AK2102="Sites strategiques, MLL, Pylone, etc.","PASSIVE",
AK2102="AKTIVCO DEFAUT GE &amp; POWER Cabinet","PASSIVE",
AK2102="AKTIVCO Coupure ENEO &amp; Baisse de tension","PASSIVE",
AK2102="Coupure ENEO &amp; Baisse de tension","PASSIVE",
AK2102="Defaut GE &amp; POWER Cabinet","PASSIVE",
AK2102="Sharing","PASSIVE",
AK2102="Sites strategiques &amp; DataCenter","PASSIVE",
AK2102="Exclu","Exclu",
AK2102="SAT","ACTIVE",
AK2102="SPARE-ISSUE","SPARE-ISSUE",
AK2102="Fiber CAmtel","ACTIVE",
AK2102="Fiber AOF","ACTIVE",
AK2102="Projet OCM (HUAWEI)","PLANNED WORKS",
AK2102="Projet OCM (NOKIA)","PLANNED WORKS",
AK2102="ACCESS-ISSUE","ACCESS-ISSUE",
AK2102="Projet OCM (ZTE, NOKIA, autres projets)","PLANNED WORKS",
AK2102="No root CAuse","No root cause",
AK2102="ODU HS","ACTIVE",
AK2102="IP &amp; VLAN","ACTIVE",
AK2102="Warehouse HUAWEI","SPARE-ISSUE",
AK2102="SPARE-HS","SPARE-ISSUE",
AK2102="Power Telco","ACTIVE", AK2102="no impacts","no impacts"
),"")</f>
        <v>No root cause</v>
      </c>
      <c r="AM2102" s="108" t="s">
        <v>5537</v>
      </c>
      <c r="AN2102" s="117" t="s">
        <v>768</v>
      </c>
      <c r="AP2102" s="23" t="s">
        <v>5537</v>
      </c>
      <c r="AQ2102" s="23" t="s">
        <v>5537</v>
      </c>
      <c r="AR2102" s="7"/>
      <c r="AS2102" s="6"/>
      <c r="AT2102" s="7"/>
      <c r="AU2102" s="3" t="s">
        <v>5537</v>
      </c>
      <c r="AV2102" s="24" t="s">
        <v>5537</v>
      </c>
      <c r="AW2102" s="24" t="s">
        <v>5537</v>
      </c>
      <c r="AX2102" s="24" t="s">
        <v>5537</v>
      </c>
      <c r="AY2102" s="24" t="s">
        <v>5537</v>
      </c>
      <c r="AZ2102" s="24" t="s">
        <v>5537</v>
      </c>
      <c r="BA2102" s="24" t="s">
        <v>5537</v>
      </c>
      <c r="BB2102" s="24" t="s">
        <v>5537</v>
      </c>
      <c r="BC2102" s="24" t="s">
        <v>5537</v>
      </c>
      <c r="BD2102" s="24" t="s">
        <v>5537</v>
      </c>
      <c r="BE2102" s="24" t="s">
        <v>5537</v>
      </c>
      <c r="BF2102" s="24" t="s">
        <v>5537</v>
      </c>
      <c r="BG2102" s="24" t="s">
        <v>5537</v>
      </c>
      <c r="BH2102" s="24" t="s">
        <v>5537</v>
      </c>
      <c r="BI2102" s="9" t="s">
        <v>5537</v>
      </c>
      <c r="BJ2102" s="14"/>
      <c r="BK2102" s="14" t="s">
        <v>5537</v>
      </c>
      <c r="BL2102" s="14" t="str">
        <f>_xlfn.XLOOKUP(B2102,'[4]cell downs 18042026 17h'!$B:$B,'[4]cell downs 18042026 17h'!$B:$B,"")</f>
        <v/>
      </c>
      <c r="BM2102" s="14" t="str">
        <f>_xlfn.XLOOKUP(B2102,'[5]Cells Huawei 19042026 15h'!$B:$B,'[5]Cells Huawei 19042026 15h'!$B:$B,"")</f>
        <v/>
      </c>
      <c r="BN2102" s="9" t="str">
        <f>_xlfn.XLOOKUP(B2102,'[6]cells down 19042026 9H40'!$B:$B,'[6]cells down 19042026 9H40'!$B:$B,"")</f>
        <v/>
      </c>
      <c r="BO2102" s="9" t="s">
        <v>768</v>
      </c>
      <c r="BP2102" s="9" t="s">
        <v>12</v>
      </c>
    </row>
    <row r="2103" spans="1:68" s="9" customFormat="1" x14ac:dyDescent="0.35">
      <c r="A2103" s="1" t="s">
        <v>875</v>
      </c>
      <c r="B2103" s="8" t="s">
        <v>876</v>
      </c>
      <c r="C2103" s="3" t="str">
        <f>_xlfn.XLOOKUP(B2103,'[1]daily break down'!$D:$D,'[1]daily break down'!$E:$E,"")</f>
        <v>Douala</v>
      </c>
      <c r="D2103" s="1" t="s">
        <v>11</v>
      </c>
      <c r="E2103" s="1" t="s">
        <v>12</v>
      </c>
      <c r="F2103" s="3" t="s">
        <v>31</v>
      </c>
      <c r="G2103" s="1" t="s">
        <v>32</v>
      </c>
      <c r="H2103" s="41" t="str">
        <f>_xlfn.XLOOKUP(B2103,[2]CALCULATION!$B:$B,[2]CALCULATION!$H:$H,"")</f>
        <v>ZTE</v>
      </c>
      <c r="I2103" s="34">
        <v>0.15958828078405901</v>
      </c>
      <c r="J2103" s="34">
        <v>0</v>
      </c>
      <c r="K2103" s="34">
        <v>0</v>
      </c>
      <c r="L2103" s="34">
        <v>0</v>
      </c>
      <c r="M2103" s="34">
        <v>0</v>
      </c>
      <c r="N2103" s="34">
        <v>0</v>
      </c>
      <c r="O2103" s="34">
        <v>0</v>
      </c>
      <c r="P2103" s="34">
        <v>0</v>
      </c>
      <c r="Q2103" s="34">
        <v>1.2432119691923991</v>
      </c>
      <c r="R2103" s="34">
        <v>0</v>
      </c>
      <c r="S2103" s="109">
        <v>0</v>
      </c>
      <c r="T2103" s="109">
        <f>_xlfn.XLOOKUP(B2103,'[3]Nur des jours'!$B:$B,'[3]Nur des jours'!$U:$U,"")</f>
        <v>0</v>
      </c>
      <c r="U2103" s="109">
        <v>0</v>
      </c>
      <c r="V2103" s="109">
        <v>0</v>
      </c>
      <c r="W2103" s="109">
        <v>0</v>
      </c>
      <c r="X2103" s="109">
        <v>0</v>
      </c>
      <c r="Y2103" s="109">
        <v>0</v>
      </c>
      <c r="Z2103" s="109">
        <v>0</v>
      </c>
      <c r="AA2103" s="109">
        <v>0</v>
      </c>
      <c r="AB2103" s="109">
        <v>0</v>
      </c>
      <c r="AC2103" s="109">
        <v>0</v>
      </c>
      <c r="AD2103" s="109">
        <v>0</v>
      </c>
      <c r="AE2103" s="109">
        <v>0</v>
      </c>
      <c r="AF2103" s="109">
        <v>0</v>
      </c>
      <c r="AG2103" s="57" t="str">
        <f>_xlfn.XLOOKUP(B2103,[3]CALCULATION!$B:$B,[3]CALCULATION!$M:$M,"")</f>
        <v>Operationnel</v>
      </c>
      <c r="AH2103" s="57"/>
      <c r="AI2103" s="56" t="str" cm="1">
        <f t="array" ref="AI2103">IFERROR(_xlfn.IFS(
AK2103="MPR ISSUE","PDH",
AK2103="BSS Hardware Issue","BSS",
AK2103="Sites strategiques, MLL, Pylone, etc.","ENVTECH",
AK2103="AKTIVCO DEFAUT GE &amp; POWER Cabinet","AKTIVCO",
AK2103="AKTIVCO Coupure ENEO &amp; Baisse de tension","AKTIVCO GRID ONLY",
AK2103="Coupure ENEO &amp; Baisse de tension","IHS GRID ONLY",
AK2103="Defaut GE &amp; POWER Cabinet","IHS",
AK2103="Sharing","Partners",
AK2103="Sites strategiques &amp; DataCenter","SST &amp; DC",
AK2103="Exclu","Exclu",
AK2103="SAT","SAT",
AK2103="SPARE-ISSUE","SPARE-ISSUE",
AK2103="Fiber CAmtel","TRANS_FO_CAMTEL",
AK2103="Fiber AOF","Fiber AOF",
AK2103="Projet OCM (HUAWEI)","TRAVAUX-HUAWEI",
AK2103="Projet OCM (NOKIA)","TRAVAUX-NOKIA",
AK2103="ACCESS-ISSUE","ACCESS-ISSUE",
AK2103="Projet OCM (ZTE, NOKIA, autres projets)","TRAVAUX OCM",
AK2103="No root CAuse","No root cause",
AK2103="ODU HS","PDH",
AK2103="IP &amp; VLAN","PDH",
AK2103="Warehouse HUAWEI","SPARE-ISSUE",
AK2103="SPARE-HS","SPARE-ISSUE",
AK2103="Power Telco","BSS",AK2103="no impacts","no impacts"
),"")</f>
        <v>No root cause</v>
      </c>
      <c r="AJ2103" s="56" t="str" cm="1">
        <f t="array" ref="AJ2103">IFERROR(_xlfn.IFS(
AK2103="MPR ISSUE","TX ISSUE",
AK2103="BSS Hardware Issue","RAN ISSUE",
AK2103="Sites strategiques, MLL, Pylone, etc.","ENVTECH",
AK2103="AKTIVCO DEFAUT GE &amp; POWER Cabinet","POWER ISSUE",
AK2103="AKTIVCO Coupure ENEO &amp; Baisse de tension","POWER ISSUE",
AK2103="Coupure ENEO &amp; Baisse de tension","POWER ISSUE",
AK2103="Defaut GE &amp; POWER Cabinet","POWER ISSUE",
AK2103="Sharing","POWER ISSUE",
AK2103="Sites strategiques &amp; DataCenter","POWER ISSUE",
AK2103="Exclu","Exclu",
AK2103="SAT","TX ISSUE",
AK2103="SPARE-ISSUE","SPARE-ISSUE",
AK2103="Fiber CAmtel","TX ISSUE",
AK2103="Fiber AOF","TX ISSUE",
AK2103="Projet OCM (HUAWEI)","TRAVAUX-HUAWEI",
AK2103="Projet OCM (NOKIA)","TRAVAUX -NOKIA",
AK2103="ACCESS-ISSUE","ACCESS-ISSUE",
AK2103="Projet OCM (ZTE, NOKIA, autres projets)","TRAVAUX OCM",
AK2103="No root CAuse","No root cause",
AK2103="ODU HS","TX ISSUE",
AK2103="IP &amp; VLAN","TX ISSUE",
AK2103="Warehouse HUAWEI","SPARE-ISSUE",
AK2103="SPARE-HS","SPARE-ISSUE",
AK2103="Power Telco","RAN ISSUE",AK2103="no impacts","no impacts"
),"")</f>
        <v>No root cause</v>
      </c>
      <c r="AK2103" s="81" t="s">
        <v>5620</v>
      </c>
      <c r="AL2103" s="56" t="str" cm="1">
        <f t="array" ref="AL2103">IFERROR(_xlfn.IFS(
AK2103="MPR ISSUE","ACTIVE",
AK2103="BSS Hardware Issue","ACTIVE",
AK2103="Sites strategiques, MLL, Pylone, etc.","PASSIVE",
AK2103="AKTIVCO DEFAUT GE &amp; POWER Cabinet","PASSIVE",
AK2103="AKTIVCO Coupure ENEO &amp; Baisse de tension","PASSIVE",
AK2103="Coupure ENEO &amp; Baisse de tension","PASSIVE",
AK2103="Defaut GE &amp; POWER Cabinet","PASSIVE",
AK2103="Sharing","PASSIVE",
AK2103="Sites strategiques &amp; DataCenter","PASSIVE",
AK2103="Exclu","Exclu",
AK2103="SAT","ACTIVE",
AK2103="SPARE-ISSUE","SPARE-ISSUE",
AK2103="Fiber CAmtel","ACTIVE",
AK2103="Fiber AOF","ACTIVE",
AK2103="Projet OCM (HUAWEI)","PLANNED WORKS",
AK2103="Projet OCM (NOKIA)","PLANNED WORKS",
AK2103="ACCESS-ISSUE","ACCESS-ISSUE",
AK2103="Projet OCM (ZTE, NOKIA, autres projets)","PLANNED WORKS",
AK2103="No root CAuse","No root cause",
AK2103="ODU HS","ACTIVE",
AK2103="IP &amp; VLAN","ACTIVE",
AK2103="Warehouse HUAWEI","SPARE-ISSUE",
AK2103="SPARE-HS","SPARE-ISSUE",
AK2103="Power Telco","ACTIVE", AK2103="no impacts","no impacts"
),"")</f>
        <v>No root cause</v>
      </c>
      <c r="AM2103" s="108" t="s">
        <v>5537</v>
      </c>
      <c r="AN2103" s="117" t="s">
        <v>876</v>
      </c>
      <c r="AP2103" s="23" t="s">
        <v>5537</v>
      </c>
      <c r="AQ2103" s="23" t="s">
        <v>5537</v>
      </c>
      <c r="AR2103" s="7"/>
      <c r="AS2103" s="6"/>
      <c r="AT2103" s="7"/>
      <c r="AU2103" s="3" t="s">
        <v>5537</v>
      </c>
      <c r="AV2103" s="24" t="s">
        <v>5537</v>
      </c>
      <c r="AW2103" s="24" t="s">
        <v>5537</v>
      </c>
      <c r="AX2103" s="24" t="s">
        <v>5537</v>
      </c>
      <c r="AY2103" s="24" t="s">
        <v>5537</v>
      </c>
      <c r="AZ2103" s="24" t="s">
        <v>5537</v>
      </c>
      <c r="BA2103" s="24" t="s">
        <v>5537</v>
      </c>
      <c r="BB2103" s="24" t="s">
        <v>5537</v>
      </c>
      <c r="BC2103" s="24" t="s">
        <v>5537</v>
      </c>
      <c r="BD2103" s="24" t="s">
        <v>5537</v>
      </c>
      <c r="BE2103" s="24" t="s">
        <v>5537</v>
      </c>
      <c r="BF2103" s="24" t="s">
        <v>5537</v>
      </c>
      <c r="BG2103" s="24" t="s">
        <v>5537</v>
      </c>
      <c r="BH2103" s="24" t="s">
        <v>5537</v>
      </c>
      <c r="BI2103" s="9" t="s">
        <v>5537</v>
      </c>
      <c r="BJ2103" s="14"/>
      <c r="BK2103" s="14" t="s">
        <v>5537</v>
      </c>
      <c r="BL2103" s="14" t="str">
        <f>_xlfn.XLOOKUP(B2103,'[4]cell downs 18042026 17h'!$B:$B,'[4]cell downs 18042026 17h'!$B:$B,"")</f>
        <v/>
      </c>
      <c r="BM2103" s="14" t="str">
        <f>_xlfn.XLOOKUP(B2103,'[5]Cells Huawei 19042026 15h'!$B:$B,'[5]Cells Huawei 19042026 15h'!$B:$B,"")</f>
        <v/>
      </c>
      <c r="BN2103" s="9" t="str">
        <f>_xlfn.XLOOKUP(B2103,'[6]cells down 19042026 9H40'!$B:$B,'[6]cells down 19042026 9H40'!$B:$B,"")</f>
        <v/>
      </c>
      <c r="BO2103" s="9" t="s">
        <v>876</v>
      </c>
      <c r="BP2103" s="9" t="s">
        <v>12</v>
      </c>
    </row>
    <row r="2104" spans="1:68" s="9" customFormat="1" x14ac:dyDescent="0.35">
      <c r="A2104" s="1" t="s">
        <v>218</v>
      </c>
      <c r="B2104" s="8" t="s">
        <v>219</v>
      </c>
      <c r="C2104" s="3" t="str">
        <f>_xlfn.XLOOKUP(B2104,'[1]daily break down'!$D:$D,'[1]daily break down'!$E:$E,"")</f>
        <v>OUEST</v>
      </c>
      <c r="D2104" s="1" t="s">
        <v>21</v>
      </c>
      <c r="E2104" s="1" t="s">
        <v>36</v>
      </c>
      <c r="F2104" s="3" t="s">
        <v>102</v>
      </c>
      <c r="G2104" s="1" t="s">
        <v>220</v>
      </c>
      <c r="H2104" s="39" t="str">
        <f>_xlfn.XLOOKUP(B2104,[2]CALCULATION!$B:$B,[2]CALCULATION!$H:$H,"")</f>
        <v>HUAWEI</v>
      </c>
      <c r="I2104" s="34">
        <v>0</v>
      </c>
      <c r="J2104" s="34">
        <v>0</v>
      </c>
      <c r="K2104" s="34">
        <v>0</v>
      </c>
      <c r="L2104" s="34">
        <v>0</v>
      </c>
      <c r="M2104" s="34">
        <v>0</v>
      </c>
      <c r="N2104" s="34">
        <v>0</v>
      </c>
      <c r="O2104" s="34">
        <v>0</v>
      </c>
      <c r="P2104" s="34">
        <v>0</v>
      </c>
      <c r="Q2104" s="34">
        <v>0</v>
      </c>
      <c r="R2104" s="34">
        <v>0</v>
      </c>
      <c r="S2104" s="109">
        <v>0</v>
      </c>
      <c r="T2104" s="109">
        <f>_xlfn.XLOOKUP(B2104,'[3]Nur des jours'!$B:$B,'[3]Nur des jours'!$U:$U,"")</f>
        <v>0</v>
      </c>
      <c r="U2104" s="109">
        <v>0</v>
      </c>
      <c r="V2104" s="109">
        <v>0</v>
      </c>
      <c r="W2104" s="109">
        <v>0</v>
      </c>
      <c r="X2104" s="109">
        <v>0</v>
      </c>
      <c r="Y2104" s="109">
        <v>0</v>
      </c>
      <c r="Z2104" s="109">
        <v>0</v>
      </c>
      <c r="AA2104" s="109">
        <v>0</v>
      </c>
      <c r="AB2104" s="109">
        <v>0</v>
      </c>
      <c r="AC2104" s="109">
        <v>0</v>
      </c>
      <c r="AD2104" s="109">
        <v>0</v>
      </c>
      <c r="AE2104" s="109">
        <v>0</v>
      </c>
      <c r="AF2104" s="109">
        <v>0</v>
      </c>
      <c r="AG2104" s="57" t="str">
        <f>_xlfn.XLOOKUP(B2104,[3]CALCULATION!$B:$B,[3]CALCULATION!$M:$M,"")</f>
        <v>Operationnel</v>
      </c>
      <c r="AH2104" s="57"/>
      <c r="AI2104" s="56" t="str" cm="1">
        <f t="array" ref="AI2104">IFERROR(_xlfn.IFS(
AK2104="MPR ISSUE","PDH",
AK2104="BSS Hardware Issue","BSS",
AK2104="Sites strategiques, MLL, Pylone, etc.","ENVTECH",
AK2104="AKTIVCO DEFAUT GE &amp; POWER Cabinet","AKTIVCO",
AK2104="AKTIVCO Coupure ENEO &amp; Baisse de tension","AKTIVCO GRID ONLY",
AK2104="Coupure ENEO &amp; Baisse de tension","IHS GRID ONLY",
AK2104="Defaut GE &amp; POWER Cabinet","IHS",
AK2104="Sharing","Partners",
AK2104="Sites strategiques &amp; DataCenter","SST &amp; DC",
AK2104="Exclu","Exclu",
AK2104="SAT","SAT",
AK2104="SPARE-ISSUE","SPARE-ISSUE",
AK2104="Fiber CAmtel","TRANS_FO_CAMTEL",
AK2104="Fiber AOF","Fiber AOF",
AK2104="Projet OCM (HUAWEI)","TRAVAUX-HUAWEI",
AK2104="Projet OCM (NOKIA)","TRAVAUX-NOKIA",
AK2104="ACCESS-ISSUE","ACCESS-ISSUE",
AK2104="Projet OCM (ZTE, NOKIA, autres projets)","TRAVAUX OCM",
AK2104="No root CAuse","No root cause",
AK2104="ODU HS","PDH",
AK2104="IP &amp; VLAN","PDH",
AK2104="Warehouse HUAWEI","SPARE-ISSUE",
AK2104="SPARE-HS","SPARE-ISSUE",
AK2104="Power Telco","BSS",AK2104="no impacts","no impacts"
),"")</f>
        <v>No root cause</v>
      </c>
      <c r="AJ2104" s="56" t="str" cm="1">
        <f t="array" ref="AJ2104">IFERROR(_xlfn.IFS(
AK2104="MPR ISSUE","TX ISSUE",
AK2104="BSS Hardware Issue","RAN ISSUE",
AK2104="Sites strategiques, MLL, Pylone, etc.","ENVTECH",
AK2104="AKTIVCO DEFAUT GE &amp; POWER Cabinet","POWER ISSUE",
AK2104="AKTIVCO Coupure ENEO &amp; Baisse de tension","POWER ISSUE",
AK2104="Coupure ENEO &amp; Baisse de tension","POWER ISSUE",
AK2104="Defaut GE &amp; POWER Cabinet","POWER ISSUE",
AK2104="Sharing","POWER ISSUE",
AK2104="Sites strategiques &amp; DataCenter","POWER ISSUE",
AK2104="Exclu","Exclu",
AK2104="SAT","TX ISSUE",
AK2104="SPARE-ISSUE","SPARE-ISSUE",
AK2104="Fiber CAmtel","TX ISSUE",
AK2104="Fiber AOF","TX ISSUE",
AK2104="Projet OCM (HUAWEI)","TRAVAUX-HUAWEI",
AK2104="Projet OCM (NOKIA)","TRAVAUX -NOKIA",
AK2104="ACCESS-ISSUE","ACCESS-ISSUE",
AK2104="Projet OCM (ZTE, NOKIA, autres projets)","TRAVAUX OCM",
AK2104="No root CAuse","No root cause",
AK2104="ODU HS","TX ISSUE",
AK2104="IP &amp; VLAN","TX ISSUE",
AK2104="Warehouse HUAWEI","SPARE-ISSUE",
AK2104="SPARE-HS","SPARE-ISSUE",
AK2104="Power Telco","RAN ISSUE",AK2104="no impacts","no impacts"
),"")</f>
        <v>No root cause</v>
      </c>
      <c r="AK2104" s="81" t="s">
        <v>5620</v>
      </c>
      <c r="AL2104" s="56" t="str" cm="1">
        <f t="array" ref="AL2104">IFERROR(_xlfn.IFS(
AK2104="MPR ISSUE","ACTIVE",
AK2104="BSS Hardware Issue","ACTIVE",
AK2104="Sites strategiques, MLL, Pylone, etc.","PASSIVE",
AK2104="AKTIVCO DEFAUT GE &amp; POWER Cabinet","PASSIVE",
AK2104="AKTIVCO Coupure ENEO &amp; Baisse de tension","PASSIVE",
AK2104="Coupure ENEO &amp; Baisse de tension","PASSIVE",
AK2104="Defaut GE &amp; POWER Cabinet","PASSIVE",
AK2104="Sharing","PASSIVE",
AK2104="Sites strategiques &amp; DataCenter","PASSIVE",
AK2104="Exclu","Exclu",
AK2104="SAT","ACTIVE",
AK2104="SPARE-ISSUE","SPARE-ISSUE",
AK2104="Fiber CAmtel","ACTIVE",
AK2104="Fiber AOF","ACTIVE",
AK2104="Projet OCM (HUAWEI)","PLANNED WORKS",
AK2104="Projet OCM (NOKIA)","PLANNED WORKS",
AK2104="ACCESS-ISSUE","ACCESS-ISSUE",
AK2104="Projet OCM (ZTE, NOKIA, autres projets)","PLANNED WORKS",
AK2104="No root CAuse","No root cause",
AK2104="ODU HS","ACTIVE",
AK2104="IP &amp; VLAN","ACTIVE",
AK2104="Warehouse HUAWEI","SPARE-ISSUE",
AK2104="SPARE-HS","SPARE-ISSUE",
AK2104="Power Telco","ACTIVE", AK2104="no impacts","no impacts"
),"")</f>
        <v>No root cause</v>
      </c>
      <c r="AM2104" s="108" t="s">
        <v>5537</v>
      </c>
      <c r="AN2104" s="117" t="s">
        <v>219</v>
      </c>
      <c r="AP2104" s="23" t="s">
        <v>5537</v>
      </c>
      <c r="AQ2104" s="23" t="s">
        <v>5537</v>
      </c>
      <c r="AR2104" s="7"/>
      <c r="AS2104" s="6"/>
      <c r="AT2104" s="7"/>
      <c r="AU2104" s="3" t="s">
        <v>5537</v>
      </c>
      <c r="AV2104" s="24" t="s">
        <v>5537</v>
      </c>
      <c r="AW2104" s="24" t="s">
        <v>5537</v>
      </c>
      <c r="AX2104" s="24" t="s">
        <v>5537</v>
      </c>
      <c r="AY2104" s="24" t="s">
        <v>5537</v>
      </c>
      <c r="AZ2104" s="24" t="s">
        <v>5537</v>
      </c>
      <c r="BA2104" s="24" t="s">
        <v>5537</v>
      </c>
      <c r="BB2104" s="24" t="s">
        <v>5537</v>
      </c>
      <c r="BC2104" s="24" t="s">
        <v>5537</v>
      </c>
      <c r="BD2104" s="24" t="s">
        <v>5537</v>
      </c>
      <c r="BE2104" s="24" t="s">
        <v>5537</v>
      </c>
      <c r="BF2104" s="24" t="s">
        <v>5537</v>
      </c>
      <c r="BG2104" s="24" t="s">
        <v>5537</v>
      </c>
      <c r="BH2104" s="24" t="s">
        <v>5537</v>
      </c>
      <c r="BI2104" s="9" t="s">
        <v>5537</v>
      </c>
      <c r="BJ2104" s="14"/>
      <c r="BK2104" s="14" t="s">
        <v>5537</v>
      </c>
      <c r="BL2104" s="14" t="str">
        <f>_xlfn.XLOOKUP(B2104,'[4]cell downs 18042026 17h'!$B:$B,'[4]cell downs 18042026 17h'!$B:$B,"")</f>
        <v/>
      </c>
      <c r="BM2104" s="14" t="str">
        <f>_xlfn.XLOOKUP(B2104,'[5]Cells Huawei 19042026 15h'!$B:$B,'[5]Cells Huawei 19042026 15h'!$B:$B,"")</f>
        <v/>
      </c>
      <c r="BN2104" s="9" t="str">
        <f>_xlfn.XLOOKUP(B2104,'[6]cells down 19042026 9H40'!$B:$B,'[6]cells down 19042026 9H40'!$B:$B,"")</f>
        <v/>
      </c>
      <c r="BO2104" s="9" t="s">
        <v>5537</v>
      </c>
      <c r="BP2104" s="9" t="s">
        <v>594</v>
      </c>
    </row>
    <row r="2105" spans="1:68" s="9" customFormat="1" x14ac:dyDescent="0.35">
      <c r="A2105" s="1" t="s">
        <v>931</v>
      </c>
      <c r="B2105" s="8" t="s">
        <v>932</v>
      </c>
      <c r="C2105" s="3" t="str">
        <f>_xlfn.XLOOKUP(B2105,'[1]daily break down'!$D:$D,'[1]daily break down'!$E:$E,"")</f>
        <v>Garoua</v>
      </c>
      <c r="D2105" s="1" t="s">
        <v>11</v>
      </c>
      <c r="E2105" s="1" t="s">
        <v>12</v>
      </c>
      <c r="F2105" s="3" t="s">
        <v>23</v>
      </c>
      <c r="G2105" s="1" t="s">
        <v>24</v>
      </c>
      <c r="H2105" s="39" t="str">
        <f>_xlfn.XLOOKUP(B2105,[2]CALCULATION!$B:$B,[2]CALCULATION!$H:$H,"")</f>
        <v>Huawei</v>
      </c>
      <c r="I2105" s="34">
        <v>0</v>
      </c>
      <c r="J2105" s="34">
        <v>0</v>
      </c>
      <c r="K2105" s="34">
        <v>0</v>
      </c>
      <c r="L2105" s="34">
        <v>0</v>
      </c>
      <c r="M2105" s="34">
        <v>0</v>
      </c>
      <c r="N2105" s="34">
        <v>0</v>
      </c>
      <c r="O2105" s="34">
        <v>0</v>
      </c>
      <c r="P2105" s="34">
        <v>0</v>
      </c>
      <c r="Q2105" s="34">
        <v>0</v>
      </c>
      <c r="R2105" s="34">
        <v>0</v>
      </c>
      <c r="S2105" s="109">
        <v>0</v>
      </c>
      <c r="T2105" s="109">
        <f>_xlfn.XLOOKUP(B2105,'[3]Nur des jours'!$B:$B,'[3]Nur des jours'!$U:$U,"")</f>
        <v>0</v>
      </c>
      <c r="U2105" s="109">
        <v>0</v>
      </c>
      <c r="V2105" s="109">
        <v>0</v>
      </c>
      <c r="W2105" s="109">
        <v>0</v>
      </c>
      <c r="X2105" s="109">
        <v>0</v>
      </c>
      <c r="Y2105" s="109">
        <v>0</v>
      </c>
      <c r="Z2105" s="109">
        <v>0</v>
      </c>
      <c r="AA2105" s="109">
        <v>0</v>
      </c>
      <c r="AB2105" s="109">
        <v>0</v>
      </c>
      <c r="AC2105" s="109">
        <v>0</v>
      </c>
      <c r="AD2105" s="109">
        <v>0</v>
      </c>
      <c r="AE2105" s="109">
        <v>0</v>
      </c>
      <c r="AF2105" s="109">
        <v>0</v>
      </c>
      <c r="AG2105" s="57" t="str">
        <f>_xlfn.XLOOKUP(B2105,[3]CALCULATION!$B:$B,[3]CALCULATION!$M:$M,"")</f>
        <v>Operationnel</v>
      </c>
      <c r="AH2105" s="57"/>
      <c r="AI2105" s="56" t="str" cm="1">
        <f t="array" ref="AI2105">IFERROR(_xlfn.IFS(
AK2105="MPR ISSUE","PDH",
AK2105="BSS Hardware Issue","BSS",
AK2105="Sites strategiques, MLL, Pylone, etc.","ENVTECH",
AK2105="AKTIVCO DEFAUT GE &amp; POWER Cabinet","AKTIVCO",
AK2105="AKTIVCO Coupure ENEO &amp; Baisse de tension","AKTIVCO GRID ONLY",
AK2105="Coupure ENEO &amp; Baisse de tension","IHS GRID ONLY",
AK2105="Defaut GE &amp; POWER Cabinet","IHS",
AK2105="Sharing","Partners",
AK2105="Sites strategiques &amp; DataCenter","SST &amp; DC",
AK2105="Exclu","Exclu",
AK2105="SAT","SAT",
AK2105="SPARE-ISSUE","SPARE-ISSUE",
AK2105="Fiber CAmtel","TRANS_FO_CAMTEL",
AK2105="Fiber AOF","Fiber AOF",
AK2105="Projet OCM (HUAWEI)","TRAVAUX-HUAWEI",
AK2105="Projet OCM (NOKIA)","TRAVAUX-NOKIA",
AK2105="ACCESS-ISSUE","ACCESS-ISSUE",
AK2105="Projet OCM (ZTE, NOKIA, autres projets)","TRAVAUX OCM",
AK2105="No root CAuse","No root cause",
AK2105="ODU HS","PDH",
AK2105="IP &amp; VLAN","PDH",
AK2105="Warehouse HUAWEI","SPARE-ISSUE",
AK2105="SPARE-HS","SPARE-ISSUE",
AK2105="Power Telco","BSS",AK2105="no impacts","no impacts"
),"")</f>
        <v>No root cause</v>
      </c>
      <c r="AJ2105" s="56" t="str" cm="1">
        <f t="array" ref="AJ2105">IFERROR(_xlfn.IFS(
AK2105="MPR ISSUE","TX ISSUE",
AK2105="BSS Hardware Issue","RAN ISSUE",
AK2105="Sites strategiques, MLL, Pylone, etc.","ENVTECH",
AK2105="AKTIVCO DEFAUT GE &amp; POWER Cabinet","POWER ISSUE",
AK2105="AKTIVCO Coupure ENEO &amp; Baisse de tension","POWER ISSUE",
AK2105="Coupure ENEO &amp; Baisse de tension","POWER ISSUE",
AK2105="Defaut GE &amp; POWER Cabinet","POWER ISSUE",
AK2105="Sharing","POWER ISSUE",
AK2105="Sites strategiques &amp; DataCenter","POWER ISSUE",
AK2105="Exclu","Exclu",
AK2105="SAT","TX ISSUE",
AK2105="SPARE-ISSUE","SPARE-ISSUE",
AK2105="Fiber CAmtel","TX ISSUE",
AK2105="Fiber AOF","TX ISSUE",
AK2105="Projet OCM (HUAWEI)","TRAVAUX-HUAWEI",
AK2105="Projet OCM (NOKIA)","TRAVAUX -NOKIA",
AK2105="ACCESS-ISSUE","ACCESS-ISSUE",
AK2105="Projet OCM (ZTE, NOKIA, autres projets)","TRAVAUX OCM",
AK2105="No root CAuse","No root cause",
AK2105="ODU HS","TX ISSUE",
AK2105="IP &amp; VLAN","TX ISSUE",
AK2105="Warehouse HUAWEI","SPARE-ISSUE",
AK2105="SPARE-HS","SPARE-ISSUE",
AK2105="Power Telco","RAN ISSUE",AK2105="no impacts","no impacts"
),"")</f>
        <v>No root cause</v>
      </c>
      <c r="AK2105" s="81" t="s">
        <v>5620</v>
      </c>
      <c r="AL2105" s="56" t="str" cm="1">
        <f t="array" ref="AL2105">IFERROR(_xlfn.IFS(
AK2105="MPR ISSUE","ACTIVE",
AK2105="BSS Hardware Issue","ACTIVE",
AK2105="Sites strategiques, MLL, Pylone, etc.","PASSIVE",
AK2105="AKTIVCO DEFAUT GE &amp; POWER Cabinet","PASSIVE",
AK2105="AKTIVCO Coupure ENEO &amp; Baisse de tension","PASSIVE",
AK2105="Coupure ENEO &amp; Baisse de tension","PASSIVE",
AK2105="Defaut GE &amp; POWER Cabinet","PASSIVE",
AK2105="Sharing","PASSIVE",
AK2105="Sites strategiques &amp; DataCenter","PASSIVE",
AK2105="Exclu","Exclu",
AK2105="SAT","ACTIVE",
AK2105="SPARE-ISSUE","SPARE-ISSUE",
AK2105="Fiber CAmtel","ACTIVE",
AK2105="Fiber AOF","ACTIVE",
AK2105="Projet OCM (HUAWEI)","PLANNED WORKS",
AK2105="Projet OCM (NOKIA)","PLANNED WORKS",
AK2105="ACCESS-ISSUE","ACCESS-ISSUE",
AK2105="Projet OCM (ZTE, NOKIA, autres projets)","PLANNED WORKS",
AK2105="No root CAuse","No root cause",
AK2105="ODU HS","ACTIVE",
AK2105="IP &amp; VLAN","ACTIVE",
AK2105="Warehouse HUAWEI","SPARE-ISSUE",
AK2105="SPARE-HS","SPARE-ISSUE",
AK2105="Power Telco","ACTIVE", AK2105="no impacts","no impacts"
),"")</f>
        <v>No root cause</v>
      </c>
      <c r="AM2105" s="108" t="s">
        <v>5537</v>
      </c>
      <c r="AN2105" s="117" t="s">
        <v>932</v>
      </c>
      <c r="AP2105" s="23" t="s">
        <v>5537</v>
      </c>
      <c r="AQ2105" s="23" t="s">
        <v>5537</v>
      </c>
      <c r="AR2105" s="7"/>
      <c r="AS2105" s="6"/>
      <c r="AT2105" s="7"/>
      <c r="AU2105" s="3" t="s">
        <v>5537</v>
      </c>
      <c r="AV2105" s="24" t="s">
        <v>5537</v>
      </c>
      <c r="AW2105" s="24" t="s">
        <v>5537</v>
      </c>
      <c r="AX2105" s="24" t="s">
        <v>5537</v>
      </c>
      <c r="AY2105" s="24" t="s">
        <v>5537</v>
      </c>
      <c r="AZ2105" s="24" t="s">
        <v>5537</v>
      </c>
      <c r="BA2105" s="24" t="s">
        <v>5537</v>
      </c>
      <c r="BB2105" s="24" t="s">
        <v>5537</v>
      </c>
      <c r="BC2105" s="24" t="s">
        <v>5537</v>
      </c>
      <c r="BD2105" s="24" t="s">
        <v>5537</v>
      </c>
      <c r="BE2105" s="24" t="s">
        <v>5537</v>
      </c>
      <c r="BF2105" s="24" t="s">
        <v>5537</v>
      </c>
      <c r="BG2105" s="24" t="s">
        <v>5537</v>
      </c>
      <c r="BH2105" s="24" t="s">
        <v>5537</v>
      </c>
      <c r="BI2105" s="9" t="s">
        <v>5537</v>
      </c>
      <c r="BJ2105" s="14"/>
      <c r="BK2105" s="14" t="s">
        <v>5537</v>
      </c>
      <c r="BL2105" s="14" t="str">
        <f>_xlfn.XLOOKUP(B2105,'[4]cell downs 18042026 17h'!$B:$B,'[4]cell downs 18042026 17h'!$B:$B,"")</f>
        <v/>
      </c>
      <c r="BM2105" s="14" t="str">
        <f>_xlfn.XLOOKUP(B2105,'[5]Cells Huawei 19042026 15h'!$B:$B,'[5]Cells Huawei 19042026 15h'!$B:$B,"")</f>
        <v/>
      </c>
      <c r="BN2105" s="9" t="str">
        <f>_xlfn.XLOOKUP(B2105,'[6]cells down 19042026 9H40'!$B:$B,'[6]cells down 19042026 9H40'!$B:$B,"")</f>
        <v/>
      </c>
      <c r="BO2105" s="9" t="s">
        <v>932</v>
      </c>
      <c r="BP2105" s="9" t="s">
        <v>12</v>
      </c>
    </row>
    <row r="2106" spans="1:68" s="9" customFormat="1" x14ac:dyDescent="0.35">
      <c r="A2106" s="1" t="s">
        <v>927</v>
      </c>
      <c r="B2106" s="8" t="s">
        <v>928</v>
      </c>
      <c r="C2106" s="3" t="str">
        <f>_xlfn.XLOOKUP(B2106,'[1]daily break down'!$D:$D,'[1]daily break down'!$E:$E,"")</f>
        <v>Garoua</v>
      </c>
      <c r="D2106" s="1" t="s">
        <v>11</v>
      </c>
      <c r="E2106" s="1" t="s">
        <v>12</v>
      </c>
      <c r="F2106" s="3" t="s">
        <v>23</v>
      </c>
      <c r="G2106" s="1" t="s">
        <v>24</v>
      </c>
      <c r="H2106" s="39" t="str">
        <f>_xlfn.XLOOKUP(B2106,[2]CALCULATION!$B:$B,[2]CALCULATION!$H:$H,"")</f>
        <v>Huawei</v>
      </c>
      <c r="I2106" s="34">
        <v>0</v>
      </c>
      <c r="J2106" s="34">
        <v>0</v>
      </c>
      <c r="K2106" s="34">
        <v>0</v>
      </c>
      <c r="L2106" s="34">
        <v>0</v>
      </c>
      <c r="M2106" s="34">
        <v>0</v>
      </c>
      <c r="N2106" s="34">
        <v>0</v>
      </c>
      <c r="O2106" s="34">
        <v>0</v>
      </c>
      <c r="P2106" s="34">
        <v>0</v>
      </c>
      <c r="Q2106" s="34">
        <v>0</v>
      </c>
      <c r="R2106" s="34">
        <v>0</v>
      </c>
      <c r="S2106" s="109">
        <v>0</v>
      </c>
      <c r="T2106" s="109">
        <f>_xlfn.XLOOKUP(B2106,'[3]Nur des jours'!$B:$B,'[3]Nur des jours'!$U:$U,"")</f>
        <v>0</v>
      </c>
      <c r="U2106" s="109">
        <v>0</v>
      </c>
      <c r="V2106" s="109">
        <v>0</v>
      </c>
      <c r="W2106" s="109">
        <v>0</v>
      </c>
      <c r="X2106" s="109">
        <v>0</v>
      </c>
      <c r="Y2106" s="109">
        <v>0</v>
      </c>
      <c r="Z2106" s="109">
        <v>0</v>
      </c>
      <c r="AA2106" s="109">
        <v>0</v>
      </c>
      <c r="AB2106" s="109">
        <v>0</v>
      </c>
      <c r="AC2106" s="109">
        <v>0</v>
      </c>
      <c r="AD2106" s="109">
        <v>0</v>
      </c>
      <c r="AE2106" s="109">
        <v>0</v>
      </c>
      <c r="AF2106" s="109">
        <v>0</v>
      </c>
      <c r="AG2106" s="57" t="str">
        <f>_xlfn.XLOOKUP(B2106,[3]CALCULATION!$B:$B,[3]CALCULATION!$M:$M,"")</f>
        <v>Operationnel</v>
      </c>
      <c r="AH2106" s="57"/>
      <c r="AI2106" s="56" t="str" cm="1">
        <f t="array" ref="AI2106">IFERROR(_xlfn.IFS(
AK2106="MPR ISSUE","PDH",
AK2106="BSS Hardware Issue","BSS",
AK2106="Sites strategiques, MLL, Pylone, etc.","ENVTECH",
AK2106="AKTIVCO DEFAUT GE &amp; POWER Cabinet","AKTIVCO",
AK2106="AKTIVCO Coupure ENEO &amp; Baisse de tension","AKTIVCO GRID ONLY",
AK2106="Coupure ENEO &amp; Baisse de tension","IHS GRID ONLY",
AK2106="Defaut GE &amp; POWER Cabinet","IHS",
AK2106="Sharing","Partners",
AK2106="Sites strategiques &amp; DataCenter","SST &amp; DC",
AK2106="Exclu","Exclu",
AK2106="SAT","SAT",
AK2106="SPARE-ISSUE","SPARE-ISSUE",
AK2106="Fiber CAmtel","TRANS_FO_CAMTEL",
AK2106="Fiber AOF","Fiber AOF",
AK2106="Projet OCM (HUAWEI)","TRAVAUX-HUAWEI",
AK2106="Projet OCM (NOKIA)","TRAVAUX-NOKIA",
AK2106="ACCESS-ISSUE","ACCESS-ISSUE",
AK2106="Projet OCM (ZTE, NOKIA, autres projets)","TRAVAUX OCM",
AK2106="No root CAuse","No root cause",
AK2106="ODU HS","PDH",
AK2106="IP &amp; VLAN","PDH",
AK2106="Warehouse HUAWEI","SPARE-ISSUE",
AK2106="SPARE-HS","SPARE-ISSUE",
AK2106="Power Telco","BSS",AK2106="no impacts","no impacts"
),"")</f>
        <v>No root cause</v>
      </c>
      <c r="AJ2106" s="56" t="str" cm="1">
        <f t="array" ref="AJ2106">IFERROR(_xlfn.IFS(
AK2106="MPR ISSUE","TX ISSUE",
AK2106="BSS Hardware Issue","RAN ISSUE",
AK2106="Sites strategiques, MLL, Pylone, etc.","ENVTECH",
AK2106="AKTIVCO DEFAUT GE &amp; POWER Cabinet","POWER ISSUE",
AK2106="AKTIVCO Coupure ENEO &amp; Baisse de tension","POWER ISSUE",
AK2106="Coupure ENEO &amp; Baisse de tension","POWER ISSUE",
AK2106="Defaut GE &amp; POWER Cabinet","POWER ISSUE",
AK2106="Sharing","POWER ISSUE",
AK2106="Sites strategiques &amp; DataCenter","POWER ISSUE",
AK2106="Exclu","Exclu",
AK2106="SAT","TX ISSUE",
AK2106="SPARE-ISSUE","SPARE-ISSUE",
AK2106="Fiber CAmtel","TX ISSUE",
AK2106="Fiber AOF","TX ISSUE",
AK2106="Projet OCM (HUAWEI)","TRAVAUX-HUAWEI",
AK2106="Projet OCM (NOKIA)","TRAVAUX -NOKIA",
AK2106="ACCESS-ISSUE","ACCESS-ISSUE",
AK2106="Projet OCM (ZTE, NOKIA, autres projets)","TRAVAUX OCM",
AK2106="No root CAuse","No root cause",
AK2106="ODU HS","TX ISSUE",
AK2106="IP &amp; VLAN","TX ISSUE",
AK2106="Warehouse HUAWEI","SPARE-ISSUE",
AK2106="SPARE-HS","SPARE-ISSUE",
AK2106="Power Telco","RAN ISSUE",AK2106="no impacts","no impacts"
),"")</f>
        <v>No root cause</v>
      </c>
      <c r="AK2106" s="81" t="s">
        <v>5620</v>
      </c>
      <c r="AL2106" s="56" t="str" cm="1">
        <f t="array" ref="AL2106">IFERROR(_xlfn.IFS(
AK2106="MPR ISSUE","ACTIVE",
AK2106="BSS Hardware Issue","ACTIVE",
AK2106="Sites strategiques, MLL, Pylone, etc.","PASSIVE",
AK2106="AKTIVCO DEFAUT GE &amp; POWER Cabinet","PASSIVE",
AK2106="AKTIVCO Coupure ENEO &amp; Baisse de tension","PASSIVE",
AK2106="Coupure ENEO &amp; Baisse de tension","PASSIVE",
AK2106="Defaut GE &amp; POWER Cabinet","PASSIVE",
AK2106="Sharing","PASSIVE",
AK2106="Sites strategiques &amp; DataCenter","PASSIVE",
AK2106="Exclu","Exclu",
AK2106="SAT","ACTIVE",
AK2106="SPARE-ISSUE","SPARE-ISSUE",
AK2106="Fiber CAmtel","ACTIVE",
AK2106="Fiber AOF","ACTIVE",
AK2106="Projet OCM (HUAWEI)","PLANNED WORKS",
AK2106="Projet OCM (NOKIA)","PLANNED WORKS",
AK2106="ACCESS-ISSUE","ACCESS-ISSUE",
AK2106="Projet OCM (ZTE, NOKIA, autres projets)","PLANNED WORKS",
AK2106="No root CAuse","No root cause",
AK2106="ODU HS","ACTIVE",
AK2106="IP &amp; VLAN","ACTIVE",
AK2106="Warehouse HUAWEI","SPARE-ISSUE",
AK2106="SPARE-HS","SPARE-ISSUE",
AK2106="Power Telco","ACTIVE", AK2106="no impacts","no impacts"
),"")</f>
        <v>No root cause</v>
      </c>
      <c r="AM2106" s="108" t="s">
        <v>5537</v>
      </c>
      <c r="AN2106" s="117" t="s">
        <v>928</v>
      </c>
      <c r="AP2106" s="23" t="s">
        <v>5537</v>
      </c>
      <c r="AQ2106" s="23" t="s">
        <v>5537</v>
      </c>
      <c r="AR2106" s="7"/>
      <c r="AS2106" s="6"/>
      <c r="AT2106" s="7"/>
      <c r="AU2106" s="3" t="s">
        <v>5537</v>
      </c>
      <c r="AV2106" s="24" t="s">
        <v>5537</v>
      </c>
      <c r="AW2106" s="24" t="s">
        <v>5537</v>
      </c>
      <c r="AX2106" s="24" t="s">
        <v>5537</v>
      </c>
      <c r="AY2106" s="24" t="s">
        <v>5537</v>
      </c>
      <c r="AZ2106" s="24" t="s">
        <v>5537</v>
      </c>
      <c r="BA2106" s="24" t="s">
        <v>5537</v>
      </c>
      <c r="BB2106" s="24" t="s">
        <v>5537</v>
      </c>
      <c r="BC2106" s="24" t="s">
        <v>5537</v>
      </c>
      <c r="BD2106" s="24" t="s">
        <v>5537</v>
      </c>
      <c r="BE2106" s="24" t="s">
        <v>5537</v>
      </c>
      <c r="BF2106" s="24" t="s">
        <v>5537</v>
      </c>
      <c r="BG2106" s="24" t="s">
        <v>5537</v>
      </c>
      <c r="BH2106" s="24" t="s">
        <v>5537</v>
      </c>
      <c r="BI2106" s="9" t="s">
        <v>5537</v>
      </c>
      <c r="BJ2106" s="14"/>
      <c r="BK2106" s="14" t="s">
        <v>5537</v>
      </c>
      <c r="BL2106" s="14" t="str">
        <f>_xlfn.XLOOKUP(B2106,'[4]cell downs 18042026 17h'!$B:$B,'[4]cell downs 18042026 17h'!$B:$B,"")</f>
        <v/>
      </c>
      <c r="BM2106" s="14" t="str">
        <f>_xlfn.XLOOKUP(B2106,'[5]Cells Huawei 19042026 15h'!$B:$B,'[5]Cells Huawei 19042026 15h'!$B:$B,"")</f>
        <v/>
      </c>
      <c r="BN2106" s="9" t="str">
        <f>_xlfn.XLOOKUP(B2106,'[6]cells down 19042026 9H40'!$B:$B,'[6]cells down 19042026 9H40'!$B:$B,"")</f>
        <v/>
      </c>
      <c r="BO2106" s="9" t="s">
        <v>928</v>
      </c>
      <c r="BP2106" s="9" t="s">
        <v>12</v>
      </c>
    </row>
    <row r="2107" spans="1:68" s="9" customFormat="1" x14ac:dyDescent="0.35">
      <c r="A2107" s="1" t="s">
        <v>979</v>
      </c>
      <c r="B2107" s="8" t="s">
        <v>980</v>
      </c>
      <c r="C2107" s="3" t="str">
        <f>_xlfn.XLOOKUP(B2107,'[1]daily break down'!$D:$D,'[1]daily break down'!$E:$E,"")</f>
        <v>Garoua</v>
      </c>
      <c r="D2107" s="1" t="s">
        <v>21</v>
      </c>
      <c r="E2107" s="1" t="s">
        <v>89</v>
      </c>
      <c r="F2107" s="3" t="s">
        <v>23</v>
      </c>
      <c r="G2107" s="1" t="s">
        <v>24</v>
      </c>
      <c r="H2107" s="39" t="str">
        <f>_xlfn.XLOOKUP(B2107,[2]CALCULATION!$B:$B,[2]CALCULATION!$H:$H,"")</f>
        <v>Huawei</v>
      </c>
      <c r="I2107" s="34">
        <v>0</v>
      </c>
      <c r="J2107" s="34">
        <v>0</v>
      </c>
      <c r="K2107" s="34">
        <v>0</v>
      </c>
      <c r="L2107" s="34">
        <v>0</v>
      </c>
      <c r="M2107" s="34">
        <v>0</v>
      </c>
      <c r="N2107" s="34">
        <v>0</v>
      </c>
      <c r="O2107" s="34">
        <v>0</v>
      </c>
      <c r="P2107" s="34">
        <v>0</v>
      </c>
      <c r="Q2107" s="34">
        <v>0</v>
      </c>
      <c r="R2107" s="34">
        <v>0</v>
      </c>
      <c r="S2107" s="109">
        <v>0</v>
      </c>
      <c r="T2107" s="109">
        <f>_xlfn.XLOOKUP(B2107,'[3]Nur des jours'!$B:$B,'[3]Nur des jours'!$U:$U,"")</f>
        <v>0</v>
      </c>
      <c r="U2107" s="109">
        <v>0</v>
      </c>
      <c r="V2107" s="109">
        <v>0</v>
      </c>
      <c r="W2107" s="109">
        <v>0</v>
      </c>
      <c r="X2107" s="109">
        <v>0</v>
      </c>
      <c r="Y2107" s="109">
        <v>0</v>
      </c>
      <c r="Z2107" s="109">
        <v>0</v>
      </c>
      <c r="AA2107" s="109">
        <v>0</v>
      </c>
      <c r="AB2107" s="109">
        <v>0</v>
      </c>
      <c r="AC2107" s="109">
        <v>0</v>
      </c>
      <c r="AD2107" s="109">
        <v>0</v>
      </c>
      <c r="AE2107" s="109">
        <v>0</v>
      </c>
      <c r="AF2107" s="109">
        <v>0</v>
      </c>
      <c r="AG2107" s="57" t="str">
        <f>_xlfn.XLOOKUP(B2107,[3]CALCULATION!$B:$B,[3]CALCULATION!$M:$M,"")</f>
        <v>Operationnel</v>
      </c>
      <c r="AH2107" s="57"/>
      <c r="AI2107" s="56" t="str" cm="1">
        <f t="array" ref="AI2107">IFERROR(_xlfn.IFS(
AK2107="MPR ISSUE","PDH",
AK2107="BSS Hardware Issue","BSS",
AK2107="Sites strategiques, MLL, Pylone, etc.","ENVTECH",
AK2107="AKTIVCO DEFAUT GE &amp; POWER Cabinet","AKTIVCO",
AK2107="AKTIVCO Coupure ENEO &amp; Baisse de tension","AKTIVCO GRID ONLY",
AK2107="Coupure ENEO &amp; Baisse de tension","IHS GRID ONLY",
AK2107="Defaut GE &amp; POWER Cabinet","IHS",
AK2107="Sharing","Partners",
AK2107="Sites strategiques &amp; DataCenter","SST &amp; DC",
AK2107="Exclu","Exclu",
AK2107="SAT","SAT",
AK2107="SPARE-ISSUE","SPARE-ISSUE",
AK2107="Fiber CAmtel","TRANS_FO_CAMTEL",
AK2107="Fiber AOF","Fiber AOF",
AK2107="Projet OCM (HUAWEI)","TRAVAUX-HUAWEI",
AK2107="Projet OCM (NOKIA)","TRAVAUX-NOKIA",
AK2107="ACCESS-ISSUE","ACCESS-ISSUE",
AK2107="Projet OCM (ZTE, NOKIA, autres projets)","TRAVAUX OCM",
AK2107="No root CAuse","No root cause",
AK2107="ODU HS","PDH",
AK2107="IP &amp; VLAN","PDH",
AK2107="Warehouse HUAWEI","SPARE-ISSUE",
AK2107="SPARE-HS","SPARE-ISSUE",
AK2107="Power Telco","BSS",AK2107="no impacts","no impacts"
),"")</f>
        <v>No root cause</v>
      </c>
      <c r="AJ2107" s="56" t="str" cm="1">
        <f t="array" ref="AJ2107">IFERROR(_xlfn.IFS(
AK2107="MPR ISSUE","TX ISSUE",
AK2107="BSS Hardware Issue","RAN ISSUE",
AK2107="Sites strategiques, MLL, Pylone, etc.","ENVTECH",
AK2107="AKTIVCO DEFAUT GE &amp; POWER Cabinet","POWER ISSUE",
AK2107="AKTIVCO Coupure ENEO &amp; Baisse de tension","POWER ISSUE",
AK2107="Coupure ENEO &amp; Baisse de tension","POWER ISSUE",
AK2107="Defaut GE &amp; POWER Cabinet","POWER ISSUE",
AK2107="Sharing","POWER ISSUE",
AK2107="Sites strategiques &amp; DataCenter","POWER ISSUE",
AK2107="Exclu","Exclu",
AK2107="SAT","TX ISSUE",
AK2107="SPARE-ISSUE","SPARE-ISSUE",
AK2107="Fiber CAmtel","TX ISSUE",
AK2107="Fiber AOF","TX ISSUE",
AK2107="Projet OCM (HUAWEI)","TRAVAUX-HUAWEI",
AK2107="Projet OCM (NOKIA)","TRAVAUX -NOKIA",
AK2107="ACCESS-ISSUE","ACCESS-ISSUE",
AK2107="Projet OCM (ZTE, NOKIA, autres projets)","TRAVAUX OCM",
AK2107="No root CAuse","No root cause",
AK2107="ODU HS","TX ISSUE",
AK2107="IP &amp; VLAN","TX ISSUE",
AK2107="Warehouse HUAWEI","SPARE-ISSUE",
AK2107="SPARE-HS","SPARE-ISSUE",
AK2107="Power Telco","RAN ISSUE",AK2107="no impacts","no impacts"
),"")</f>
        <v>No root cause</v>
      </c>
      <c r="AK2107" s="81" t="s">
        <v>5620</v>
      </c>
      <c r="AL2107" s="56" t="str" cm="1">
        <f t="array" ref="AL2107">IFERROR(_xlfn.IFS(
AK2107="MPR ISSUE","ACTIVE",
AK2107="BSS Hardware Issue","ACTIVE",
AK2107="Sites strategiques, MLL, Pylone, etc.","PASSIVE",
AK2107="AKTIVCO DEFAUT GE &amp; POWER Cabinet","PASSIVE",
AK2107="AKTIVCO Coupure ENEO &amp; Baisse de tension","PASSIVE",
AK2107="Coupure ENEO &amp; Baisse de tension","PASSIVE",
AK2107="Defaut GE &amp; POWER Cabinet","PASSIVE",
AK2107="Sharing","PASSIVE",
AK2107="Sites strategiques &amp; DataCenter","PASSIVE",
AK2107="Exclu","Exclu",
AK2107="SAT","ACTIVE",
AK2107="SPARE-ISSUE","SPARE-ISSUE",
AK2107="Fiber CAmtel","ACTIVE",
AK2107="Fiber AOF","ACTIVE",
AK2107="Projet OCM (HUAWEI)","PLANNED WORKS",
AK2107="Projet OCM (NOKIA)","PLANNED WORKS",
AK2107="ACCESS-ISSUE","ACCESS-ISSUE",
AK2107="Projet OCM (ZTE, NOKIA, autres projets)","PLANNED WORKS",
AK2107="No root CAuse","No root cause",
AK2107="ODU HS","ACTIVE",
AK2107="IP &amp; VLAN","ACTIVE",
AK2107="Warehouse HUAWEI","SPARE-ISSUE",
AK2107="SPARE-HS","SPARE-ISSUE",
AK2107="Power Telco","ACTIVE", AK2107="no impacts","no impacts"
),"")</f>
        <v>No root cause</v>
      </c>
      <c r="AM2107" s="108" t="s">
        <v>5537</v>
      </c>
      <c r="AN2107" s="117" t="s">
        <v>980</v>
      </c>
      <c r="AP2107" s="23" t="s">
        <v>5537</v>
      </c>
      <c r="AQ2107" s="23" t="s">
        <v>5537</v>
      </c>
      <c r="AR2107" s="7"/>
      <c r="AS2107" s="6"/>
      <c r="AT2107" s="7"/>
      <c r="AU2107" s="3" t="s">
        <v>5537</v>
      </c>
      <c r="AV2107" s="24" t="s">
        <v>5537</v>
      </c>
      <c r="AW2107" s="24" t="s">
        <v>5537</v>
      </c>
      <c r="AX2107" s="24" t="s">
        <v>5537</v>
      </c>
      <c r="AY2107" s="24" t="s">
        <v>5537</v>
      </c>
      <c r="AZ2107" s="24" t="s">
        <v>5537</v>
      </c>
      <c r="BA2107" s="24" t="s">
        <v>5537</v>
      </c>
      <c r="BB2107" s="24" t="s">
        <v>5537</v>
      </c>
      <c r="BC2107" s="24" t="s">
        <v>5537</v>
      </c>
      <c r="BD2107" s="24" t="s">
        <v>5537</v>
      </c>
      <c r="BE2107" s="24" t="s">
        <v>5537</v>
      </c>
      <c r="BF2107" s="24" t="s">
        <v>5537</v>
      </c>
      <c r="BG2107" s="24" t="s">
        <v>5537</v>
      </c>
      <c r="BH2107" s="24" t="s">
        <v>5537</v>
      </c>
      <c r="BI2107" s="9" t="s">
        <v>5537</v>
      </c>
      <c r="BJ2107" s="14"/>
      <c r="BK2107" s="14" t="s">
        <v>5537</v>
      </c>
      <c r="BL2107" s="14" t="str">
        <f>_xlfn.XLOOKUP(B2107,'[4]cell downs 18042026 17h'!$B:$B,'[4]cell downs 18042026 17h'!$B:$B,"")</f>
        <v/>
      </c>
      <c r="BM2107" s="14" t="str">
        <f>_xlfn.XLOOKUP(B2107,'[5]Cells Huawei 19042026 15h'!$B:$B,'[5]Cells Huawei 19042026 15h'!$B:$B,"")</f>
        <v/>
      </c>
      <c r="BN2107" s="9" t="str">
        <f>_xlfn.XLOOKUP(B2107,'[6]cells down 19042026 9H40'!$B:$B,'[6]cells down 19042026 9H40'!$B:$B,"")</f>
        <v/>
      </c>
      <c r="BO2107" s="9" t="s">
        <v>5537</v>
      </c>
      <c r="BP2107" s="9" t="s">
        <v>12</v>
      </c>
    </row>
    <row r="2108" spans="1:68" s="9" customFormat="1" x14ac:dyDescent="0.35">
      <c r="A2108" s="1" t="s">
        <v>1153</v>
      </c>
      <c r="B2108" s="8" t="s">
        <v>1154</v>
      </c>
      <c r="C2108" s="3" t="str">
        <f>_xlfn.XLOOKUP(B2108,'[1]daily break down'!$D:$D,'[1]daily break down'!$E:$E,"")</f>
        <v>Garoua</v>
      </c>
      <c r="D2108" s="1" t="s">
        <v>1022</v>
      </c>
      <c r="E2108" s="1"/>
      <c r="F2108" s="3" t="s">
        <v>23</v>
      </c>
      <c r="G2108" s="1" t="s">
        <v>24</v>
      </c>
      <c r="H2108" s="39" t="str">
        <f>_xlfn.XLOOKUP(B2108,[2]CALCULATION!$B:$B,[2]CALCULATION!$H:$H,"")</f>
        <v>Huawei</v>
      </c>
      <c r="I2108" s="34">
        <v>0</v>
      </c>
      <c r="J2108" s="34">
        <v>0</v>
      </c>
      <c r="K2108" s="34">
        <v>0</v>
      </c>
      <c r="L2108" s="34">
        <v>0</v>
      </c>
      <c r="M2108" s="34">
        <v>0</v>
      </c>
      <c r="N2108" s="34">
        <v>0</v>
      </c>
      <c r="O2108" s="34">
        <v>0</v>
      </c>
      <c r="P2108" s="34">
        <v>0</v>
      </c>
      <c r="Q2108" s="34">
        <v>0</v>
      </c>
      <c r="R2108" s="34">
        <v>0</v>
      </c>
      <c r="S2108" s="109">
        <v>0</v>
      </c>
      <c r="T2108" s="109">
        <f>_xlfn.XLOOKUP(B2108,'[3]Nur des jours'!$B:$B,'[3]Nur des jours'!$U:$U,"")</f>
        <v>0</v>
      </c>
      <c r="U2108" s="109">
        <v>0</v>
      </c>
      <c r="V2108" s="109">
        <v>0</v>
      </c>
      <c r="W2108" s="109">
        <v>0</v>
      </c>
      <c r="X2108" s="109">
        <v>0</v>
      </c>
      <c r="Y2108" s="109">
        <v>0</v>
      </c>
      <c r="Z2108" s="109">
        <v>0</v>
      </c>
      <c r="AA2108" s="109">
        <v>0</v>
      </c>
      <c r="AB2108" s="109">
        <v>0</v>
      </c>
      <c r="AC2108" s="109">
        <v>0</v>
      </c>
      <c r="AD2108" s="109">
        <v>0</v>
      </c>
      <c r="AE2108" s="109">
        <v>0</v>
      </c>
      <c r="AF2108" s="109">
        <v>0</v>
      </c>
      <c r="AG2108" s="57" t="str">
        <f>_xlfn.XLOOKUP(B2108,[3]CALCULATION!$B:$B,[3]CALCULATION!$M:$M,"")</f>
        <v>Operationnel</v>
      </c>
      <c r="AH2108" s="57"/>
      <c r="AI2108" s="56" t="str" cm="1">
        <f t="array" ref="AI2108">IFERROR(_xlfn.IFS(
AK2108="MPR ISSUE","PDH",
AK2108="BSS Hardware Issue","BSS",
AK2108="Sites strategiques, MLL, Pylone, etc.","ENVTECH",
AK2108="AKTIVCO DEFAUT GE &amp; POWER Cabinet","AKTIVCO",
AK2108="AKTIVCO Coupure ENEO &amp; Baisse de tension","AKTIVCO GRID ONLY",
AK2108="Coupure ENEO &amp; Baisse de tension","IHS GRID ONLY",
AK2108="Defaut GE &amp; POWER Cabinet","IHS",
AK2108="Sharing","Partners",
AK2108="Sites strategiques &amp; DataCenter","SST &amp; DC",
AK2108="Exclu","Exclu",
AK2108="SAT","SAT",
AK2108="SPARE-ISSUE","SPARE-ISSUE",
AK2108="Fiber CAmtel","TRANS_FO_CAMTEL",
AK2108="Fiber AOF","Fiber AOF",
AK2108="Projet OCM (HUAWEI)","TRAVAUX-HUAWEI",
AK2108="Projet OCM (NOKIA)","TRAVAUX-NOKIA",
AK2108="ACCESS-ISSUE","ACCESS-ISSUE",
AK2108="Projet OCM (ZTE, NOKIA, autres projets)","TRAVAUX OCM",
AK2108="No root CAuse","No root cause",
AK2108="ODU HS","PDH",
AK2108="IP &amp; VLAN","PDH",
AK2108="Warehouse HUAWEI","SPARE-ISSUE",
AK2108="SPARE-HS","SPARE-ISSUE",
AK2108="Power Telco","BSS",AK2108="no impacts","no impacts"
),"")</f>
        <v>No root cause</v>
      </c>
      <c r="AJ2108" s="56" t="str" cm="1">
        <f t="array" ref="AJ2108">IFERROR(_xlfn.IFS(
AK2108="MPR ISSUE","TX ISSUE",
AK2108="BSS Hardware Issue","RAN ISSUE",
AK2108="Sites strategiques, MLL, Pylone, etc.","ENVTECH",
AK2108="AKTIVCO DEFAUT GE &amp; POWER Cabinet","POWER ISSUE",
AK2108="AKTIVCO Coupure ENEO &amp; Baisse de tension","POWER ISSUE",
AK2108="Coupure ENEO &amp; Baisse de tension","POWER ISSUE",
AK2108="Defaut GE &amp; POWER Cabinet","POWER ISSUE",
AK2108="Sharing","POWER ISSUE",
AK2108="Sites strategiques &amp; DataCenter","POWER ISSUE",
AK2108="Exclu","Exclu",
AK2108="SAT","TX ISSUE",
AK2108="SPARE-ISSUE","SPARE-ISSUE",
AK2108="Fiber CAmtel","TX ISSUE",
AK2108="Fiber AOF","TX ISSUE",
AK2108="Projet OCM (HUAWEI)","TRAVAUX-HUAWEI",
AK2108="Projet OCM (NOKIA)","TRAVAUX -NOKIA",
AK2108="ACCESS-ISSUE","ACCESS-ISSUE",
AK2108="Projet OCM (ZTE, NOKIA, autres projets)","TRAVAUX OCM",
AK2108="No root CAuse","No root cause",
AK2108="ODU HS","TX ISSUE",
AK2108="IP &amp; VLAN","TX ISSUE",
AK2108="Warehouse HUAWEI","SPARE-ISSUE",
AK2108="SPARE-HS","SPARE-ISSUE",
AK2108="Power Telco","RAN ISSUE",AK2108="no impacts","no impacts"
),"")</f>
        <v>No root cause</v>
      </c>
      <c r="AK2108" s="81" t="s">
        <v>5620</v>
      </c>
      <c r="AL2108" s="56" t="str" cm="1">
        <f t="array" ref="AL2108">IFERROR(_xlfn.IFS(
AK2108="MPR ISSUE","ACTIVE",
AK2108="BSS Hardware Issue","ACTIVE",
AK2108="Sites strategiques, MLL, Pylone, etc.","PASSIVE",
AK2108="AKTIVCO DEFAUT GE &amp; POWER Cabinet","PASSIVE",
AK2108="AKTIVCO Coupure ENEO &amp; Baisse de tension","PASSIVE",
AK2108="Coupure ENEO &amp; Baisse de tension","PASSIVE",
AK2108="Defaut GE &amp; POWER Cabinet","PASSIVE",
AK2108="Sharing","PASSIVE",
AK2108="Sites strategiques &amp; DataCenter","PASSIVE",
AK2108="Exclu","Exclu",
AK2108="SAT","ACTIVE",
AK2108="SPARE-ISSUE","SPARE-ISSUE",
AK2108="Fiber CAmtel","ACTIVE",
AK2108="Fiber AOF","ACTIVE",
AK2108="Projet OCM (HUAWEI)","PLANNED WORKS",
AK2108="Projet OCM (NOKIA)","PLANNED WORKS",
AK2108="ACCESS-ISSUE","ACCESS-ISSUE",
AK2108="Projet OCM (ZTE, NOKIA, autres projets)","PLANNED WORKS",
AK2108="No root CAuse","No root cause",
AK2108="ODU HS","ACTIVE",
AK2108="IP &amp; VLAN","ACTIVE",
AK2108="Warehouse HUAWEI","SPARE-ISSUE",
AK2108="SPARE-HS","SPARE-ISSUE",
AK2108="Power Telco","ACTIVE", AK2108="no impacts","no impacts"
),"")</f>
        <v>No root cause</v>
      </c>
      <c r="AM2108" s="108" t="s">
        <v>5537</v>
      </c>
      <c r="AN2108" s="117" t="s">
        <v>1154</v>
      </c>
      <c r="AP2108" s="23" t="s">
        <v>5537</v>
      </c>
      <c r="AQ2108" s="23" t="s">
        <v>5537</v>
      </c>
      <c r="AR2108" s="7"/>
      <c r="AS2108" s="6"/>
      <c r="AT2108" s="7"/>
      <c r="AU2108" s="3" t="s">
        <v>5537</v>
      </c>
      <c r="AV2108" s="24" t="s">
        <v>5537</v>
      </c>
      <c r="AW2108" s="24" t="s">
        <v>5537</v>
      </c>
      <c r="AX2108" s="24" t="s">
        <v>5537</v>
      </c>
      <c r="AY2108" s="24" t="s">
        <v>5537</v>
      </c>
      <c r="AZ2108" s="24" t="s">
        <v>5537</v>
      </c>
      <c r="BA2108" s="24" t="s">
        <v>5537</v>
      </c>
      <c r="BB2108" s="24" t="s">
        <v>5537</v>
      </c>
      <c r="BC2108" s="24" t="s">
        <v>5537</v>
      </c>
      <c r="BD2108" s="24" t="s">
        <v>5537</v>
      </c>
      <c r="BE2108" s="24" t="s">
        <v>5537</v>
      </c>
      <c r="BF2108" s="24" t="s">
        <v>5537</v>
      </c>
      <c r="BG2108" s="24" t="s">
        <v>5537</v>
      </c>
      <c r="BH2108" s="24" t="s">
        <v>5537</v>
      </c>
      <c r="BI2108" s="9" t="s">
        <v>5537</v>
      </c>
      <c r="BJ2108" s="14"/>
      <c r="BK2108" s="14" t="s">
        <v>5537</v>
      </c>
      <c r="BL2108" s="14" t="str">
        <f>_xlfn.XLOOKUP(B2108,'[4]cell downs 18042026 17h'!$B:$B,'[4]cell downs 18042026 17h'!$B:$B,"")</f>
        <v/>
      </c>
      <c r="BM2108" s="14" t="str">
        <f>_xlfn.XLOOKUP(B2108,'[5]Cells Huawei 19042026 15h'!$B:$B,'[5]Cells Huawei 19042026 15h'!$B:$B,"")</f>
        <v/>
      </c>
      <c r="BN2108" s="9" t="str">
        <f>_xlfn.XLOOKUP(B2108,'[6]cells down 19042026 9H40'!$B:$B,'[6]cells down 19042026 9H40'!$B:$B,"")</f>
        <v/>
      </c>
      <c r="BO2108" s="9" t="s">
        <v>5537</v>
      </c>
      <c r="BP2108" s="9" t="s">
        <v>12</v>
      </c>
    </row>
    <row r="2109" spans="1:68" s="9" customFormat="1" x14ac:dyDescent="0.35">
      <c r="A2109" s="1" t="s">
        <v>3759</v>
      </c>
      <c r="B2109" s="8" t="s">
        <v>3760</v>
      </c>
      <c r="C2109" s="3" t="str">
        <f>_xlfn.XLOOKUP(B2109,'[1]daily break down'!$D:$D,'[1]daily break down'!$E:$E,"")</f>
        <v>Garoua</v>
      </c>
      <c r="D2109" s="1" t="s">
        <v>11</v>
      </c>
      <c r="E2109" s="1" t="s">
        <v>12</v>
      </c>
      <c r="F2109" s="3" t="s">
        <v>23</v>
      </c>
      <c r="G2109" s="1" t="s">
        <v>24</v>
      </c>
      <c r="H2109" s="39" t="str">
        <f>_xlfn.XLOOKUP(B2109,[2]CALCULATION!$B:$B,[2]CALCULATION!$H:$H,"")</f>
        <v>Huawei</v>
      </c>
      <c r="I2109" s="34">
        <v>0</v>
      </c>
      <c r="J2109" s="34">
        <v>0</v>
      </c>
      <c r="K2109" s="34">
        <v>0</v>
      </c>
      <c r="L2109" s="34">
        <v>0</v>
      </c>
      <c r="M2109" s="34">
        <v>0</v>
      </c>
      <c r="N2109" s="34">
        <v>0</v>
      </c>
      <c r="O2109" s="34">
        <v>0</v>
      </c>
      <c r="P2109" s="34">
        <v>0</v>
      </c>
      <c r="Q2109" s="34">
        <v>0</v>
      </c>
      <c r="R2109" s="34">
        <v>0</v>
      </c>
      <c r="S2109" s="109">
        <v>0</v>
      </c>
      <c r="T2109" s="109">
        <f>_xlfn.XLOOKUP(B2109,'[3]Nur des jours'!$B:$B,'[3]Nur des jours'!$U:$U,"")</f>
        <v>0</v>
      </c>
      <c r="U2109" s="109">
        <v>0</v>
      </c>
      <c r="V2109" s="109">
        <v>0</v>
      </c>
      <c r="W2109" s="109">
        <v>0</v>
      </c>
      <c r="X2109" s="109">
        <v>0</v>
      </c>
      <c r="Y2109" s="109">
        <v>0</v>
      </c>
      <c r="Z2109" s="109">
        <v>0</v>
      </c>
      <c r="AA2109" s="109">
        <v>0</v>
      </c>
      <c r="AB2109" s="109">
        <v>0</v>
      </c>
      <c r="AC2109" s="109">
        <v>0</v>
      </c>
      <c r="AD2109" s="109">
        <v>0</v>
      </c>
      <c r="AE2109" s="109">
        <v>0</v>
      </c>
      <c r="AF2109" s="109">
        <v>0</v>
      </c>
      <c r="AG2109" s="57" t="str">
        <f>_xlfn.XLOOKUP(B2109,[3]CALCULATION!$B:$B,[3]CALCULATION!$M:$M,"")</f>
        <v>Operationnel</v>
      </c>
      <c r="AH2109" s="57"/>
      <c r="AI2109" s="56" t="str" cm="1">
        <f t="array" ref="AI2109">IFERROR(_xlfn.IFS(
AK2109="MPR ISSUE","PDH",
AK2109="BSS Hardware Issue","BSS",
AK2109="Sites strategiques, MLL, Pylone, etc.","ENVTECH",
AK2109="AKTIVCO DEFAUT GE &amp; POWER Cabinet","AKTIVCO",
AK2109="AKTIVCO Coupure ENEO &amp; Baisse de tension","AKTIVCO GRID ONLY",
AK2109="Coupure ENEO &amp; Baisse de tension","IHS GRID ONLY",
AK2109="Defaut GE &amp; POWER Cabinet","IHS",
AK2109="Sharing","Partners",
AK2109="Sites strategiques &amp; DataCenter","SST &amp; DC",
AK2109="Exclu","Exclu",
AK2109="SAT","SAT",
AK2109="SPARE-ISSUE","SPARE-ISSUE",
AK2109="Fiber CAmtel","TRANS_FO_CAMTEL",
AK2109="Fiber AOF","Fiber AOF",
AK2109="Projet OCM (HUAWEI)","TRAVAUX-HUAWEI",
AK2109="Projet OCM (NOKIA)","TRAVAUX-NOKIA",
AK2109="ACCESS-ISSUE","ACCESS-ISSUE",
AK2109="Projet OCM (ZTE, NOKIA, autres projets)","TRAVAUX OCM",
AK2109="No root CAuse","No root cause",
AK2109="ODU HS","PDH",
AK2109="IP &amp; VLAN","PDH",
AK2109="Warehouse HUAWEI","SPARE-ISSUE",
AK2109="SPARE-HS","SPARE-ISSUE",
AK2109="Power Telco","BSS",AK2109="no impacts","no impacts"
),"")</f>
        <v>No root cause</v>
      </c>
      <c r="AJ2109" s="56" t="str" cm="1">
        <f t="array" ref="AJ2109">IFERROR(_xlfn.IFS(
AK2109="MPR ISSUE","TX ISSUE",
AK2109="BSS Hardware Issue","RAN ISSUE",
AK2109="Sites strategiques, MLL, Pylone, etc.","ENVTECH",
AK2109="AKTIVCO DEFAUT GE &amp; POWER Cabinet","POWER ISSUE",
AK2109="AKTIVCO Coupure ENEO &amp; Baisse de tension","POWER ISSUE",
AK2109="Coupure ENEO &amp; Baisse de tension","POWER ISSUE",
AK2109="Defaut GE &amp; POWER Cabinet","POWER ISSUE",
AK2109="Sharing","POWER ISSUE",
AK2109="Sites strategiques &amp; DataCenter","POWER ISSUE",
AK2109="Exclu","Exclu",
AK2109="SAT","TX ISSUE",
AK2109="SPARE-ISSUE","SPARE-ISSUE",
AK2109="Fiber CAmtel","TX ISSUE",
AK2109="Fiber AOF","TX ISSUE",
AK2109="Projet OCM (HUAWEI)","TRAVAUX-HUAWEI",
AK2109="Projet OCM (NOKIA)","TRAVAUX -NOKIA",
AK2109="ACCESS-ISSUE","ACCESS-ISSUE",
AK2109="Projet OCM (ZTE, NOKIA, autres projets)","TRAVAUX OCM",
AK2109="No root CAuse","No root cause",
AK2109="ODU HS","TX ISSUE",
AK2109="IP &amp; VLAN","TX ISSUE",
AK2109="Warehouse HUAWEI","SPARE-ISSUE",
AK2109="SPARE-HS","SPARE-ISSUE",
AK2109="Power Telco","RAN ISSUE",AK2109="no impacts","no impacts"
),"")</f>
        <v>No root cause</v>
      </c>
      <c r="AK2109" s="81" t="s">
        <v>5620</v>
      </c>
      <c r="AL2109" s="56" t="str" cm="1">
        <f t="array" ref="AL2109">IFERROR(_xlfn.IFS(
AK2109="MPR ISSUE","ACTIVE",
AK2109="BSS Hardware Issue","ACTIVE",
AK2109="Sites strategiques, MLL, Pylone, etc.","PASSIVE",
AK2109="AKTIVCO DEFAUT GE &amp; POWER Cabinet","PASSIVE",
AK2109="AKTIVCO Coupure ENEO &amp; Baisse de tension","PASSIVE",
AK2109="Coupure ENEO &amp; Baisse de tension","PASSIVE",
AK2109="Defaut GE &amp; POWER Cabinet","PASSIVE",
AK2109="Sharing","PASSIVE",
AK2109="Sites strategiques &amp; DataCenter","PASSIVE",
AK2109="Exclu","Exclu",
AK2109="SAT","ACTIVE",
AK2109="SPARE-ISSUE","SPARE-ISSUE",
AK2109="Fiber CAmtel","ACTIVE",
AK2109="Fiber AOF","ACTIVE",
AK2109="Projet OCM (HUAWEI)","PLANNED WORKS",
AK2109="Projet OCM (NOKIA)","PLANNED WORKS",
AK2109="ACCESS-ISSUE","ACCESS-ISSUE",
AK2109="Projet OCM (ZTE, NOKIA, autres projets)","PLANNED WORKS",
AK2109="No root CAuse","No root cause",
AK2109="ODU HS","ACTIVE",
AK2109="IP &amp; VLAN","ACTIVE",
AK2109="Warehouse HUAWEI","SPARE-ISSUE",
AK2109="SPARE-HS","SPARE-ISSUE",
AK2109="Power Telco","ACTIVE", AK2109="no impacts","no impacts"
),"")</f>
        <v>No root cause</v>
      </c>
      <c r="AM2109" s="108" t="s">
        <v>5537</v>
      </c>
      <c r="AN2109" s="117" t="s">
        <v>3760</v>
      </c>
      <c r="AP2109" s="23" t="s">
        <v>5537</v>
      </c>
      <c r="AQ2109" s="23" t="s">
        <v>5537</v>
      </c>
      <c r="AR2109" s="7"/>
      <c r="AS2109" s="6"/>
      <c r="AT2109" s="7"/>
      <c r="AU2109" s="3" t="s">
        <v>5537</v>
      </c>
      <c r="AV2109" s="24" t="s">
        <v>5537</v>
      </c>
      <c r="AW2109" s="24" t="s">
        <v>5537</v>
      </c>
      <c r="AX2109" s="24" t="s">
        <v>5537</v>
      </c>
      <c r="AY2109" s="24" t="s">
        <v>5537</v>
      </c>
      <c r="AZ2109" s="24" t="s">
        <v>5537</v>
      </c>
      <c r="BA2109" s="24" t="s">
        <v>5537</v>
      </c>
      <c r="BB2109" s="24" t="s">
        <v>5537</v>
      </c>
      <c r="BC2109" s="24" t="s">
        <v>5537</v>
      </c>
      <c r="BD2109" s="24" t="s">
        <v>5537</v>
      </c>
      <c r="BE2109" s="24" t="s">
        <v>5537</v>
      </c>
      <c r="BF2109" s="24" t="s">
        <v>5537</v>
      </c>
      <c r="BG2109" s="24" t="s">
        <v>5537</v>
      </c>
      <c r="BH2109" s="24" t="s">
        <v>5537</v>
      </c>
      <c r="BI2109" s="9" t="s">
        <v>5537</v>
      </c>
      <c r="BJ2109" s="14"/>
      <c r="BK2109" s="14" t="s">
        <v>5537</v>
      </c>
      <c r="BL2109" s="14" t="str">
        <f>_xlfn.XLOOKUP(B2109,'[4]cell downs 18042026 17h'!$B:$B,'[4]cell downs 18042026 17h'!$B:$B,"")</f>
        <v/>
      </c>
      <c r="BM2109" s="14" t="str">
        <f>_xlfn.XLOOKUP(B2109,'[5]Cells Huawei 19042026 15h'!$B:$B,'[5]Cells Huawei 19042026 15h'!$B:$B,"")</f>
        <v/>
      </c>
      <c r="BN2109" s="9" t="str">
        <f>_xlfn.XLOOKUP(B2109,'[6]cells down 19042026 9H40'!$B:$B,'[6]cells down 19042026 9H40'!$B:$B,"")</f>
        <v/>
      </c>
      <c r="BO2109" s="9" t="s">
        <v>3760</v>
      </c>
      <c r="BP2109" s="9" t="s">
        <v>12</v>
      </c>
    </row>
    <row r="2110" spans="1:68" s="9" customFormat="1" x14ac:dyDescent="0.35">
      <c r="A2110" s="1" t="s">
        <v>3793</v>
      </c>
      <c r="B2110" s="8" t="s">
        <v>3794</v>
      </c>
      <c r="C2110" s="3" t="str">
        <f>_xlfn.XLOOKUP(B2110,'[1]daily break down'!$D:$D,'[1]daily break down'!$E:$E,"")</f>
        <v>Maroua</v>
      </c>
      <c r="D2110" s="1" t="s">
        <v>1022</v>
      </c>
      <c r="E2110" s="1"/>
      <c r="F2110" s="3" t="s">
        <v>55</v>
      </c>
      <c r="G2110" s="1" t="s">
        <v>84</v>
      </c>
      <c r="H2110" s="39" t="str">
        <f>_xlfn.XLOOKUP(B2110,[2]CALCULATION!$B:$B,[2]CALCULATION!$H:$H,"")</f>
        <v>Huawei</v>
      </c>
      <c r="I2110" s="34">
        <v>0</v>
      </c>
      <c r="J2110" s="34">
        <v>0</v>
      </c>
      <c r="K2110" s="34">
        <v>0</v>
      </c>
      <c r="L2110" s="34">
        <v>0</v>
      </c>
      <c r="M2110" s="34">
        <v>0</v>
      </c>
      <c r="N2110" s="34">
        <v>0</v>
      </c>
      <c r="O2110" s="34">
        <v>0</v>
      </c>
      <c r="P2110" s="34">
        <v>0</v>
      </c>
      <c r="Q2110" s="34">
        <v>0</v>
      </c>
      <c r="R2110" s="34">
        <v>0</v>
      </c>
      <c r="S2110" s="109">
        <v>0</v>
      </c>
      <c r="T2110" s="109">
        <f>_xlfn.XLOOKUP(B2110,'[3]Nur des jours'!$B:$B,'[3]Nur des jours'!$U:$U,"")</f>
        <v>0</v>
      </c>
      <c r="U2110" s="109">
        <v>0</v>
      </c>
      <c r="V2110" s="109">
        <v>0</v>
      </c>
      <c r="W2110" s="109">
        <v>0</v>
      </c>
      <c r="X2110" s="109">
        <v>0</v>
      </c>
      <c r="Y2110" s="109">
        <v>0</v>
      </c>
      <c r="Z2110" s="109">
        <v>0</v>
      </c>
      <c r="AA2110" s="109">
        <v>0</v>
      </c>
      <c r="AB2110" s="109">
        <v>0</v>
      </c>
      <c r="AC2110" s="109">
        <v>0</v>
      </c>
      <c r="AD2110" s="109">
        <v>0</v>
      </c>
      <c r="AE2110" s="109">
        <v>0</v>
      </c>
      <c r="AF2110" s="109">
        <v>0</v>
      </c>
      <c r="AG2110" s="57" t="str">
        <f>_xlfn.XLOOKUP(B2110,[3]CALCULATION!$B:$B,[3]CALCULATION!$M:$M,"")</f>
        <v>Operationnel</v>
      </c>
      <c r="AH2110" s="57"/>
      <c r="AI2110" s="56" t="str" cm="1">
        <f t="array" ref="AI2110">IFERROR(_xlfn.IFS(
AK2110="MPR ISSUE","PDH",
AK2110="BSS Hardware Issue","BSS",
AK2110="Sites strategiques, MLL, Pylone, etc.","ENVTECH",
AK2110="AKTIVCO DEFAUT GE &amp; POWER Cabinet","AKTIVCO",
AK2110="AKTIVCO Coupure ENEO &amp; Baisse de tension","AKTIVCO GRID ONLY",
AK2110="Coupure ENEO &amp; Baisse de tension","IHS GRID ONLY",
AK2110="Defaut GE &amp; POWER Cabinet","IHS",
AK2110="Sharing","Partners",
AK2110="Sites strategiques &amp; DataCenter","SST &amp; DC",
AK2110="Exclu","Exclu",
AK2110="SAT","SAT",
AK2110="SPARE-ISSUE","SPARE-ISSUE",
AK2110="Fiber CAmtel","TRANS_FO_CAMTEL",
AK2110="Fiber AOF","Fiber AOF",
AK2110="Projet OCM (HUAWEI)","TRAVAUX-HUAWEI",
AK2110="Projet OCM (NOKIA)","TRAVAUX-NOKIA",
AK2110="ACCESS-ISSUE","ACCESS-ISSUE",
AK2110="Projet OCM (ZTE, NOKIA, autres projets)","TRAVAUX OCM",
AK2110="No root CAuse","No root cause",
AK2110="ODU HS","PDH",
AK2110="IP &amp; VLAN","PDH",
AK2110="Warehouse HUAWEI","SPARE-ISSUE",
AK2110="SPARE-HS","SPARE-ISSUE",
AK2110="Power Telco","BSS",AK2110="no impacts","no impacts"
),"")</f>
        <v>No root cause</v>
      </c>
      <c r="AJ2110" s="56" t="str" cm="1">
        <f t="array" ref="AJ2110">IFERROR(_xlfn.IFS(
AK2110="MPR ISSUE","TX ISSUE",
AK2110="BSS Hardware Issue","RAN ISSUE",
AK2110="Sites strategiques, MLL, Pylone, etc.","ENVTECH",
AK2110="AKTIVCO DEFAUT GE &amp; POWER Cabinet","POWER ISSUE",
AK2110="AKTIVCO Coupure ENEO &amp; Baisse de tension","POWER ISSUE",
AK2110="Coupure ENEO &amp; Baisse de tension","POWER ISSUE",
AK2110="Defaut GE &amp; POWER Cabinet","POWER ISSUE",
AK2110="Sharing","POWER ISSUE",
AK2110="Sites strategiques &amp; DataCenter","POWER ISSUE",
AK2110="Exclu","Exclu",
AK2110="SAT","TX ISSUE",
AK2110="SPARE-ISSUE","SPARE-ISSUE",
AK2110="Fiber CAmtel","TX ISSUE",
AK2110="Fiber AOF","TX ISSUE",
AK2110="Projet OCM (HUAWEI)","TRAVAUX-HUAWEI",
AK2110="Projet OCM (NOKIA)","TRAVAUX -NOKIA",
AK2110="ACCESS-ISSUE","ACCESS-ISSUE",
AK2110="Projet OCM (ZTE, NOKIA, autres projets)","TRAVAUX OCM",
AK2110="No root CAuse","No root cause",
AK2110="ODU HS","TX ISSUE",
AK2110="IP &amp; VLAN","TX ISSUE",
AK2110="Warehouse HUAWEI","SPARE-ISSUE",
AK2110="SPARE-HS","SPARE-ISSUE",
AK2110="Power Telco","RAN ISSUE",AK2110="no impacts","no impacts"
),"")</f>
        <v>No root cause</v>
      </c>
      <c r="AK2110" s="81" t="s">
        <v>5620</v>
      </c>
      <c r="AL2110" s="56" t="str" cm="1">
        <f t="array" ref="AL2110">IFERROR(_xlfn.IFS(
AK2110="MPR ISSUE","ACTIVE",
AK2110="BSS Hardware Issue","ACTIVE",
AK2110="Sites strategiques, MLL, Pylone, etc.","PASSIVE",
AK2110="AKTIVCO DEFAUT GE &amp; POWER Cabinet","PASSIVE",
AK2110="AKTIVCO Coupure ENEO &amp; Baisse de tension","PASSIVE",
AK2110="Coupure ENEO &amp; Baisse de tension","PASSIVE",
AK2110="Defaut GE &amp; POWER Cabinet","PASSIVE",
AK2110="Sharing","PASSIVE",
AK2110="Sites strategiques &amp; DataCenter","PASSIVE",
AK2110="Exclu","Exclu",
AK2110="SAT","ACTIVE",
AK2110="SPARE-ISSUE","SPARE-ISSUE",
AK2110="Fiber CAmtel","ACTIVE",
AK2110="Fiber AOF","ACTIVE",
AK2110="Projet OCM (HUAWEI)","PLANNED WORKS",
AK2110="Projet OCM (NOKIA)","PLANNED WORKS",
AK2110="ACCESS-ISSUE","ACCESS-ISSUE",
AK2110="Projet OCM (ZTE, NOKIA, autres projets)","PLANNED WORKS",
AK2110="No root CAuse","No root cause",
AK2110="ODU HS","ACTIVE",
AK2110="IP &amp; VLAN","ACTIVE",
AK2110="Warehouse HUAWEI","SPARE-ISSUE",
AK2110="SPARE-HS","SPARE-ISSUE",
AK2110="Power Telco","ACTIVE", AK2110="no impacts","no impacts"
),"")</f>
        <v>No root cause</v>
      </c>
      <c r="AM2110" s="108" t="s">
        <v>5537</v>
      </c>
      <c r="AN2110" s="117" t="s">
        <v>3794</v>
      </c>
      <c r="AP2110" s="23" t="s">
        <v>5537</v>
      </c>
      <c r="AQ2110" s="23" t="s">
        <v>5537</v>
      </c>
      <c r="AR2110" s="7"/>
      <c r="AS2110" s="6"/>
      <c r="AT2110" s="7"/>
      <c r="AU2110" s="3" t="s">
        <v>5537</v>
      </c>
      <c r="AV2110" s="24" t="s">
        <v>5537</v>
      </c>
      <c r="AW2110" s="24" t="s">
        <v>5537</v>
      </c>
      <c r="AX2110" s="24" t="s">
        <v>5537</v>
      </c>
      <c r="AY2110" s="24" t="s">
        <v>5537</v>
      </c>
      <c r="AZ2110" s="24" t="s">
        <v>5537</v>
      </c>
      <c r="BA2110" s="24" t="s">
        <v>5537</v>
      </c>
      <c r="BB2110" s="24" t="s">
        <v>5537</v>
      </c>
      <c r="BC2110" s="24" t="s">
        <v>5537</v>
      </c>
      <c r="BD2110" s="24" t="s">
        <v>5537</v>
      </c>
      <c r="BE2110" s="24" t="s">
        <v>5537</v>
      </c>
      <c r="BF2110" s="24" t="s">
        <v>5537</v>
      </c>
      <c r="BG2110" s="24" t="s">
        <v>5537</v>
      </c>
      <c r="BH2110" s="24" t="s">
        <v>5537</v>
      </c>
      <c r="BI2110" s="9" t="s">
        <v>5537</v>
      </c>
      <c r="BJ2110" s="14"/>
      <c r="BK2110" s="14" t="s">
        <v>5537</v>
      </c>
      <c r="BL2110" s="14" t="str">
        <f>_xlfn.XLOOKUP(B2110,'[4]cell downs 18042026 17h'!$B:$B,'[4]cell downs 18042026 17h'!$B:$B,"")</f>
        <v/>
      </c>
      <c r="BM2110" s="14" t="str">
        <f>_xlfn.XLOOKUP(B2110,'[5]Cells Huawei 19042026 15h'!$B:$B,'[5]Cells Huawei 19042026 15h'!$B:$B,"")</f>
        <v/>
      </c>
      <c r="BN2110" s="9" t="str">
        <f>_xlfn.XLOOKUP(B2110,'[6]cells down 19042026 9H40'!$B:$B,'[6]cells down 19042026 9H40'!$B:$B,"")</f>
        <v/>
      </c>
      <c r="BO2110" s="9" t="s">
        <v>5537</v>
      </c>
      <c r="BP2110" s="9" t="s">
        <v>12</v>
      </c>
    </row>
    <row r="2111" spans="1:68" s="9" customFormat="1" x14ac:dyDescent="0.35">
      <c r="A2111" s="1" t="s">
        <v>2965</v>
      </c>
      <c r="B2111" s="8" t="s">
        <v>2966</v>
      </c>
      <c r="C2111" s="3" t="str">
        <f>_xlfn.XLOOKUP(B2111,'[1]daily break down'!$D:$D,'[1]daily break down'!$E:$E,"")</f>
        <v>Ngaoundere</v>
      </c>
      <c r="D2111" s="1" t="s">
        <v>21</v>
      </c>
      <c r="E2111" s="1" t="s">
        <v>122</v>
      </c>
      <c r="F2111" s="3" t="s">
        <v>90</v>
      </c>
      <c r="G2111" s="1" t="s">
        <v>91</v>
      </c>
      <c r="H2111" s="39" t="str">
        <f>_xlfn.XLOOKUP(B2111,[2]CALCULATION!$B:$B,[2]CALCULATION!$H:$H,"")</f>
        <v>Huawei</v>
      </c>
      <c r="I2111" s="34">
        <v>0</v>
      </c>
      <c r="J2111" s="34">
        <v>0</v>
      </c>
      <c r="K2111" s="34">
        <v>0</v>
      </c>
      <c r="L2111" s="34">
        <v>0</v>
      </c>
      <c r="M2111" s="34">
        <v>0</v>
      </c>
      <c r="N2111" s="34">
        <v>0</v>
      </c>
      <c r="O2111" s="34">
        <v>0</v>
      </c>
      <c r="P2111" s="34">
        <v>0</v>
      </c>
      <c r="Q2111" s="34">
        <v>0</v>
      </c>
      <c r="R2111" s="34">
        <v>0</v>
      </c>
      <c r="S2111" s="109">
        <v>0</v>
      </c>
      <c r="T2111" s="109">
        <f>_xlfn.XLOOKUP(B2111,'[3]Nur des jours'!$B:$B,'[3]Nur des jours'!$U:$U,"")</f>
        <v>0</v>
      </c>
      <c r="U2111" s="109">
        <v>0</v>
      </c>
      <c r="V2111" s="109">
        <v>0</v>
      </c>
      <c r="W2111" s="109">
        <v>0</v>
      </c>
      <c r="X2111" s="109">
        <v>0</v>
      </c>
      <c r="Y2111" s="109">
        <v>0</v>
      </c>
      <c r="Z2111" s="109">
        <v>0</v>
      </c>
      <c r="AA2111" s="109">
        <v>0</v>
      </c>
      <c r="AB2111" s="109">
        <v>0</v>
      </c>
      <c r="AC2111" s="109">
        <v>0</v>
      </c>
      <c r="AD2111" s="109">
        <v>0</v>
      </c>
      <c r="AE2111" s="109">
        <v>0</v>
      </c>
      <c r="AF2111" s="109">
        <v>0</v>
      </c>
      <c r="AG2111" s="57" t="str">
        <f>_xlfn.XLOOKUP(B2111,[3]CALCULATION!$B:$B,[3]CALCULATION!$M:$M,"")</f>
        <v>Operationnel</v>
      </c>
      <c r="AH2111" s="57"/>
      <c r="AI2111" s="56" t="str" cm="1">
        <f t="array" ref="AI2111">IFERROR(_xlfn.IFS(
AK2111="MPR ISSUE","PDH",
AK2111="BSS Hardware Issue","BSS",
AK2111="Sites strategiques, MLL, Pylone, etc.","ENVTECH",
AK2111="AKTIVCO DEFAUT GE &amp; POWER Cabinet","AKTIVCO",
AK2111="AKTIVCO Coupure ENEO &amp; Baisse de tension","AKTIVCO GRID ONLY",
AK2111="Coupure ENEO &amp; Baisse de tension","IHS GRID ONLY",
AK2111="Defaut GE &amp; POWER Cabinet","IHS",
AK2111="Sharing","Partners",
AK2111="Sites strategiques &amp; DataCenter","SST &amp; DC",
AK2111="Exclu","Exclu",
AK2111="SAT","SAT",
AK2111="SPARE-ISSUE","SPARE-ISSUE",
AK2111="Fiber CAmtel","TRANS_FO_CAMTEL",
AK2111="Fiber AOF","Fiber AOF",
AK2111="Projet OCM (HUAWEI)","TRAVAUX-HUAWEI",
AK2111="Projet OCM (NOKIA)","TRAVAUX-NOKIA",
AK2111="ACCESS-ISSUE","ACCESS-ISSUE",
AK2111="Projet OCM (ZTE, NOKIA, autres projets)","TRAVAUX OCM",
AK2111="No root CAuse","No root cause",
AK2111="ODU HS","PDH",
AK2111="IP &amp; VLAN","PDH",
AK2111="Warehouse HUAWEI","SPARE-ISSUE",
AK2111="SPARE-HS","SPARE-ISSUE",
AK2111="Power Telco","BSS",AK2111="no impacts","no impacts"
),"")</f>
        <v>No root cause</v>
      </c>
      <c r="AJ2111" s="56" t="str" cm="1">
        <f t="array" ref="AJ2111">IFERROR(_xlfn.IFS(
AK2111="MPR ISSUE","TX ISSUE",
AK2111="BSS Hardware Issue","RAN ISSUE",
AK2111="Sites strategiques, MLL, Pylone, etc.","ENVTECH",
AK2111="AKTIVCO DEFAUT GE &amp; POWER Cabinet","POWER ISSUE",
AK2111="AKTIVCO Coupure ENEO &amp; Baisse de tension","POWER ISSUE",
AK2111="Coupure ENEO &amp; Baisse de tension","POWER ISSUE",
AK2111="Defaut GE &amp; POWER Cabinet","POWER ISSUE",
AK2111="Sharing","POWER ISSUE",
AK2111="Sites strategiques &amp; DataCenter","POWER ISSUE",
AK2111="Exclu","Exclu",
AK2111="SAT","TX ISSUE",
AK2111="SPARE-ISSUE","SPARE-ISSUE",
AK2111="Fiber CAmtel","TX ISSUE",
AK2111="Fiber AOF","TX ISSUE",
AK2111="Projet OCM (HUAWEI)","TRAVAUX-HUAWEI",
AK2111="Projet OCM (NOKIA)","TRAVAUX -NOKIA",
AK2111="ACCESS-ISSUE","ACCESS-ISSUE",
AK2111="Projet OCM (ZTE, NOKIA, autres projets)","TRAVAUX OCM",
AK2111="No root CAuse","No root cause",
AK2111="ODU HS","TX ISSUE",
AK2111="IP &amp; VLAN","TX ISSUE",
AK2111="Warehouse HUAWEI","SPARE-ISSUE",
AK2111="SPARE-HS","SPARE-ISSUE",
AK2111="Power Telco","RAN ISSUE",AK2111="no impacts","no impacts"
),"")</f>
        <v>No root cause</v>
      </c>
      <c r="AK2111" s="81" t="s">
        <v>5620</v>
      </c>
      <c r="AL2111" s="56" t="str" cm="1">
        <f t="array" ref="AL2111">IFERROR(_xlfn.IFS(
AK2111="MPR ISSUE","ACTIVE",
AK2111="BSS Hardware Issue","ACTIVE",
AK2111="Sites strategiques, MLL, Pylone, etc.","PASSIVE",
AK2111="AKTIVCO DEFAUT GE &amp; POWER Cabinet","PASSIVE",
AK2111="AKTIVCO Coupure ENEO &amp; Baisse de tension","PASSIVE",
AK2111="Coupure ENEO &amp; Baisse de tension","PASSIVE",
AK2111="Defaut GE &amp; POWER Cabinet","PASSIVE",
AK2111="Sharing","PASSIVE",
AK2111="Sites strategiques &amp; DataCenter","PASSIVE",
AK2111="Exclu","Exclu",
AK2111="SAT","ACTIVE",
AK2111="SPARE-ISSUE","SPARE-ISSUE",
AK2111="Fiber CAmtel","ACTIVE",
AK2111="Fiber AOF","ACTIVE",
AK2111="Projet OCM (HUAWEI)","PLANNED WORKS",
AK2111="Projet OCM (NOKIA)","PLANNED WORKS",
AK2111="ACCESS-ISSUE","ACCESS-ISSUE",
AK2111="Projet OCM (ZTE, NOKIA, autres projets)","PLANNED WORKS",
AK2111="No root CAuse","No root cause",
AK2111="ODU HS","ACTIVE",
AK2111="IP &amp; VLAN","ACTIVE",
AK2111="Warehouse HUAWEI","SPARE-ISSUE",
AK2111="SPARE-HS","SPARE-ISSUE",
AK2111="Power Telco","ACTIVE", AK2111="no impacts","no impacts"
),"")</f>
        <v>No root cause</v>
      </c>
      <c r="AM2111" s="108" t="s">
        <v>5537</v>
      </c>
      <c r="AN2111" s="117" t="s">
        <v>2966</v>
      </c>
      <c r="AP2111" s="23" t="s">
        <v>5537</v>
      </c>
      <c r="AQ2111" s="23" t="s">
        <v>5537</v>
      </c>
      <c r="AR2111" s="7"/>
      <c r="AS2111" s="6"/>
      <c r="AT2111" s="7"/>
      <c r="AU2111" s="3" t="s">
        <v>5537</v>
      </c>
      <c r="AV2111" s="24" t="s">
        <v>5537</v>
      </c>
      <c r="AW2111" s="24" t="s">
        <v>5537</v>
      </c>
      <c r="AX2111" s="24" t="s">
        <v>5537</v>
      </c>
      <c r="AY2111" s="24" t="s">
        <v>5537</v>
      </c>
      <c r="AZ2111" s="24" t="s">
        <v>5537</v>
      </c>
      <c r="BA2111" s="24" t="s">
        <v>5537</v>
      </c>
      <c r="BB2111" s="24" t="s">
        <v>5537</v>
      </c>
      <c r="BC2111" s="24" t="s">
        <v>5537</v>
      </c>
      <c r="BD2111" s="24" t="s">
        <v>5537</v>
      </c>
      <c r="BE2111" s="24" t="s">
        <v>5537</v>
      </c>
      <c r="BF2111" s="24" t="s">
        <v>5537</v>
      </c>
      <c r="BG2111" s="24" t="s">
        <v>5537</v>
      </c>
      <c r="BH2111" s="24" t="s">
        <v>5537</v>
      </c>
      <c r="BI2111" s="9" t="s">
        <v>5537</v>
      </c>
      <c r="BJ2111" s="14"/>
      <c r="BK2111" s="14" t="s">
        <v>5537</v>
      </c>
      <c r="BL2111" s="14" t="str">
        <f>_xlfn.XLOOKUP(B2111,'[4]cell downs 18042026 17h'!$B:$B,'[4]cell downs 18042026 17h'!$B:$B,"")</f>
        <v/>
      </c>
      <c r="BM2111" s="14" t="str">
        <f>_xlfn.XLOOKUP(B2111,'[5]Cells Huawei 19042026 15h'!$B:$B,'[5]Cells Huawei 19042026 15h'!$B:$B,"")</f>
        <v/>
      </c>
      <c r="BN2111" s="9" t="str">
        <f>_xlfn.XLOOKUP(B2111,'[6]cells down 19042026 9H40'!$B:$B,'[6]cells down 19042026 9H40'!$B:$B,"")</f>
        <v/>
      </c>
      <c r="BO2111" s="9" t="s">
        <v>5537</v>
      </c>
      <c r="BP2111" s="9" t="s">
        <v>1129</v>
      </c>
    </row>
    <row r="2112" spans="1:68" s="9" customFormat="1" x14ac:dyDescent="0.35">
      <c r="A2112" s="1" t="s">
        <v>2980</v>
      </c>
      <c r="B2112" s="8" t="s">
        <v>2981</v>
      </c>
      <c r="C2112" s="3" t="str">
        <f>_xlfn.XLOOKUP(B2112,'[1]daily break down'!$D:$D,'[1]daily break down'!$E:$E,"")</f>
        <v>Ngaoundere</v>
      </c>
      <c r="D2112" s="1" t="s">
        <v>11</v>
      </c>
      <c r="E2112" s="1" t="s">
        <v>12</v>
      </c>
      <c r="F2112" s="3" t="s">
        <v>90</v>
      </c>
      <c r="G2112" s="1" t="s">
        <v>91</v>
      </c>
      <c r="H2112" s="39" t="str">
        <f>_xlfn.XLOOKUP(B2112,[2]CALCULATION!$B:$B,[2]CALCULATION!$H:$H,"")</f>
        <v>Huawei</v>
      </c>
      <c r="I2112" s="34">
        <v>0</v>
      </c>
      <c r="J2112" s="34">
        <v>0</v>
      </c>
      <c r="K2112" s="34">
        <v>0</v>
      </c>
      <c r="L2112" s="34">
        <v>0</v>
      </c>
      <c r="M2112" s="34">
        <v>0</v>
      </c>
      <c r="N2112" s="34">
        <v>0</v>
      </c>
      <c r="O2112" s="34">
        <v>0</v>
      </c>
      <c r="P2112" s="34">
        <v>0</v>
      </c>
      <c r="Q2112" s="34">
        <v>0</v>
      </c>
      <c r="R2112" s="34">
        <v>0</v>
      </c>
      <c r="S2112" s="109">
        <v>0</v>
      </c>
      <c r="T2112" s="109">
        <f>_xlfn.XLOOKUP(B2112,'[3]Nur des jours'!$B:$B,'[3]Nur des jours'!$U:$U,"")</f>
        <v>0</v>
      </c>
      <c r="U2112" s="109">
        <v>0</v>
      </c>
      <c r="V2112" s="109">
        <v>0</v>
      </c>
      <c r="W2112" s="109">
        <v>0</v>
      </c>
      <c r="X2112" s="109">
        <v>0</v>
      </c>
      <c r="Y2112" s="109">
        <v>0</v>
      </c>
      <c r="Z2112" s="109">
        <v>0</v>
      </c>
      <c r="AA2112" s="109">
        <v>0</v>
      </c>
      <c r="AB2112" s="109">
        <v>0</v>
      </c>
      <c r="AC2112" s="109">
        <v>0</v>
      </c>
      <c r="AD2112" s="109">
        <v>0</v>
      </c>
      <c r="AE2112" s="109">
        <v>0</v>
      </c>
      <c r="AF2112" s="109">
        <v>0</v>
      </c>
      <c r="AG2112" s="57" t="str">
        <f>_xlfn.XLOOKUP(B2112,[3]CALCULATION!$B:$B,[3]CALCULATION!$M:$M,"")</f>
        <v>Operationnel</v>
      </c>
      <c r="AH2112" s="57"/>
      <c r="AI2112" s="56" t="str" cm="1">
        <f t="array" ref="AI2112">IFERROR(_xlfn.IFS(
AK2112="MPR ISSUE","PDH",
AK2112="BSS Hardware Issue","BSS",
AK2112="Sites strategiques, MLL, Pylone, etc.","ENVTECH",
AK2112="AKTIVCO DEFAUT GE &amp; POWER Cabinet","AKTIVCO",
AK2112="AKTIVCO Coupure ENEO &amp; Baisse de tension","AKTIVCO GRID ONLY",
AK2112="Coupure ENEO &amp; Baisse de tension","IHS GRID ONLY",
AK2112="Defaut GE &amp; POWER Cabinet","IHS",
AK2112="Sharing","Partners",
AK2112="Sites strategiques &amp; DataCenter","SST &amp; DC",
AK2112="Exclu","Exclu",
AK2112="SAT","SAT",
AK2112="SPARE-ISSUE","SPARE-ISSUE",
AK2112="Fiber CAmtel","TRANS_FO_CAMTEL",
AK2112="Fiber AOF","Fiber AOF",
AK2112="Projet OCM (HUAWEI)","TRAVAUX-HUAWEI",
AK2112="Projet OCM (NOKIA)","TRAVAUX-NOKIA",
AK2112="ACCESS-ISSUE","ACCESS-ISSUE",
AK2112="Projet OCM (ZTE, NOKIA, autres projets)","TRAVAUX OCM",
AK2112="No root CAuse","No root cause",
AK2112="ODU HS","PDH",
AK2112="IP &amp; VLAN","PDH",
AK2112="Warehouse HUAWEI","SPARE-ISSUE",
AK2112="SPARE-HS","SPARE-ISSUE",
AK2112="Power Telco","BSS",AK2112="no impacts","no impacts"
),"")</f>
        <v>No root cause</v>
      </c>
      <c r="AJ2112" s="56" t="str" cm="1">
        <f t="array" ref="AJ2112">IFERROR(_xlfn.IFS(
AK2112="MPR ISSUE","TX ISSUE",
AK2112="BSS Hardware Issue","RAN ISSUE",
AK2112="Sites strategiques, MLL, Pylone, etc.","ENVTECH",
AK2112="AKTIVCO DEFAUT GE &amp; POWER Cabinet","POWER ISSUE",
AK2112="AKTIVCO Coupure ENEO &amp; Baisse de tension","POWER ISSUE",
AK2112="Coupure ENEO &amp; Baisse de tension","POWER ISSUE",
AK2112="Defaut GE &amp; POWER Cabinet","POWER ISSUE",
AK2112="Sharing","POWER ISSUE",
AK2112="Sites strategiques &amp; DataCenter","POWER ISSUE",
AK2112="Exclu","Exclu",
AK2112="SAT","TX ISSUE",
AK2112="SPARE-ISSUE","SPARE-ISSUE",
AK2112="Fiber CAmtel","TX ISSUE",
AK2112="Fiber AOF","TX ISSUE",
AK2112="Projet OCM (HUAWEI)","TRAVAUX-HUAWEI",
AK2112="Projet OCM (NOKIA)","TRAVAUX -NOKIA",
AK2112="ACCESS-ISSUE","ACCESS-ISSUE",
AK2112="Projet OCM (ZTE, NOKIA, autres projets)","TRAVAUX OCM",
AK2112="No root CAuse","No root cause",
AK2112="ODU HS","TX ISSUE",
AK2112="IP &amp; VLAN","TX ISSUE",
AK2112="Warehouse HUAWEI","SPARE-ISSUE",
AK2112="SPARE-HS","SPARE-ISSUE",
AK2112="Power Telco","RAN ISSUE",AK2112="no impacts","no impacts"
),"")</f>
        <v>No root cause</v>
      </c>
      <c r="AK2112" s="81" t="s">
        <v>5620</v>
      </c>
      <c r="AL2112" s="56" t="str" cm="1">
        <f t="array" ref="AL2112">IFERROR(_xlfn.IFS(
AK2112="MPR ISSUE","ACTIVE",
AK2112="BSS Hardware Issue","ACTIVE",
AK2112="Sites strategiques, MLL, Pylone, etc.","PASSIVE",
AK2112="AKTIVCO DEFAUT GE &amp; POWER Cabinet","PASSIVE",
AK2112="AKTIVCO Coupure ENEO &amp; Baisse de tension","PASSIVE",
AK2112="Coupure ENEO &amp; Baisse de tension","PASSIVE",
AK2112="Defaut GE &amp; POWER Cabinet","PASSIVE",
AK2112="Sharing","PASSIVE",
AK2112="Sites strategiques &amp; DataCenter","PASSIVE",
AK2112="Exclu","Exclu",
AK2112="SAT","ACTIVE",
AK2112="SPARE-ISSUE","SPARE-ISSUE",
AK2112="Fiber CAmtel","ACTIVE",
AK2112="Fiber AOF","ACTIVE",
AK2112="Projet OCM (HUAWEI)","PLANNED WORKS",
AK2112="Projet OCM (NOKIA)","PLANNED WORKS",
AK2112="ACCESS-ISSUE","ACCESS-ISSUE",
AK2112="Projet OCM (ZTE, NOKIA, autres projets)","PLANNED WORKS",
AK2112="No root CAuse","No root cause",
AK2112="ODU HS","ACTIVE",
AK2112="IP &amp; VLAN","ACTIVE",
AK2112="Warehouse HUAWEI","SPARE-ISSUE",
AK2112="SPARE-HS","SPARE-ISSUE",
AK2112="Power Telco","ACTIVE", AK2112="no impacts","no impacts"
),"")</f>
        <v>No root cause</v>
      </c>
      <c r="AM2112" s="108" t="s">
        <v>5537</v>
      </c>
      <c r="AN2112" s="117" t="s">
        <v>2981</v>
      </c>
      <c r="AP2112" s="23" t="s">
        <v>5537</v>
      </c>
      <c r="AQ2112" s="23" t="s">
        <v>5537</v>
      </c>
      <c r="AR2112" s="7"/>
      <c r="AS2112" s="6"/>
      <c r="AT2112" s="7"/>
      <c r="AU2112" s="3" t="s">
        <v>5537</v>
      </c>
      <c r="AV2112" s="24" t="s">
        <v>5537</v>
      </c>
      <c r="AW2112" s="24" t="s">
        <v>5537</v>
      </c>
      <c r="AX2112" s="24" t="s">
        <v>5537</v>
      </c>
      <c r="AY2112" s="24" t="s">
        <v>5537</v>
      </c>
      <c r="AZ2112" s="24" t="s">
        <v>5537</v>
      </c>
      <c r="BA2112" s="24" t="s">
        <v>5537</v>
      </c>
      <c r="BB2112" s="24" t="s">
        <v>5537</v>
      </c>
      <c r="BC2112" s="24" t="s">
        <v>5537</v>
      </c>
      <c r="BD2112" s="24" t="s">
        <v>5537</v>
      </c>
      <c r="BE2112" s="24" t="s">
        <v>5537</v>
      </c>
      <c r="BF2112" s="24" t="s">
        <v>5537</v>
      </c>
      <c r="BG2112" s="24" t="s">
        <v>5537</v>
      </c>
      <c r="BH2112" s="24" t="s">
        <v>5537</v>
      </c>
      <c r="BI2112" s="9" t="s">
        <v>5537</v>
      </c>
      <c r="BJ2112" s="14"/>
      <c r="BK2112" s="14" t="s">
        <v>5537</v>
      </c>
      <c r="BL2112" s="14" t="str">
        <f>_xlfn.XLOOKUP(B2112,'[4]cell downs 18042026 17h'!$B:$B,'[4]cell downs 18042026 17h'!$B:$B,"")</f>
        <v/>
      </c>
      <c r="BM2112" s="14" t="str">
        <f>_xlfn.XLOOKUP(B2112,'[5]Cells Huawei 19042026 15h'!$B:$B,'[5]Cells Huawei 19042026 15h'!$B:$B,"")</f>
        <v/>
      </c>
      <c r="BN2112" s="9" t="str">
        <f>_xlfn.XLOOKUP(B2112,'[6]cells down 19042026 9H40'!$B:$B,'[6]cells down 19042026 9H40'!$B:$B,"")</f>
        <v/>
      </c>
      <c r="BO2112" s="9" t="s">
        <v>2981</v>
      </c>
      <c r="BP2112" s="9" t="s">
        <v>12</v>
      </c>
    </row>
    <row r="2113" spans="1:68" s="9" customFormat="1" x14ac:dyDescent="0.35">
      <c r="A2113" s="1" t="s">
        <v>607</v>
      </c>
      <c r="B2113" s="8" t="s">
        <v>608</v>
      </c>
      <c r="C2113" s="3" t="str">
        <f>_xlfn.XLOOKUP(B2113,'[1]daily break down'!$D:$D,'[1]daily break down'!$E:$E,"")</f>
        <v>Ngaoundere</v>
      </c>
      <c r="D2113" s="1" t="s">
        <v>11</v>
      </c>
      <c r="E2113" s="1" t="s">
        <v>12</v>
      </c>
      <c r="F2113" s="3" t="s">
        <v>90</v>
      </c>
      <c r="G2113" s="1" t="s">
        <v>91</v>
      </c>
      <c r="H2113" s="39" t="str">
        <f>_xlfn.XLOOKUP(B2113,[2]CALCULATION!$B:$B,[2]CALCULATION!$H:$H,"")</f>
        <v>Huawei</v>
      </c>
      <c r="I2113" s="34">
        <v>0</v>
      </c>
      <c r="J2113" s="34">
        <v>0</v>
      </c>
      <c r="K2113" s="34">
        <v>0</v>
      </c>
      <c r="L2113" s="34">
        <v>0</v>
      </c>
      <c r="M2113" s="34">
        <v>0</v>
      </c>
      <c r="N2113" s="34">
        <v>0</v>
      </c>
      <c r="O2113" s="34">
        <v>0</v>
      </c>
      <c r="P2113" s="34">
        <v>0</v>
      </c>
      <c r="Q2113" s="34">
        <v>0</v>
      </c>
      <c r="R2113" s="34">
        <v>0</v>
      </c>
      <c r="S2113" s="109">
        <v>0</v>
      </c>
      <c r="T2113" s="109">
        <f>_xlfn.XLOOKUP(B2113,'[3]Nur des jours'!$B:$B,'[3]Nur des jours'!$U:$U,"")</f>
        <v>0</v>
      </c>
      <c r="U2113" s="109">
        <v>0</v>
      </c>
      <c r="V2113" s="109">
        <v>0</v>
      </c>
      <c r="W2113" s="109">
        <v>0</v>
      </c>
      <c r="X2113" s="109">
        <v>0</v>
      </c>
      <c r="Y2113" s="109">
        <v>0</v>
      </c>
      <c r="Z2113" s="109">
        <v>0</v>
      </c>
      <c r="AA2113" s="109">
        <v>0</v>
      </c>
      <c r="AB2113" s="109">
        <v>0</v>
      </c>
      <c r="AC2113" s="109">
        <v>0</v>
      </c>
      <c r="AD2113" s="109">
        <v>0</v>
      </c>
      <c r="AE2113" s="109">
        <v>0</v>
      </c>
      <c r="AF2113" s="109">
        <v>0</v>
      </c>
      <c r="AG2113" s="57" t="str">
        <f>_xlfn.XLOOKUP(B2113,[3]CALCULATION!$B:$B,[3]CALCULATION!$M:$M,"")</f>
        <v>Operationnel</v>
      </c>
      <c r="AH2113" s="57"/>
      <c r="AI2113" s="56" t="str" cm="1">
        <f t="array" ref="AI2113">IFERROR(_xlfn.IFS(
AK2113="MPR ISSUE","PDH",
AK2113="BSS Hardware Issue","BSS",
AK2113="Sites strategiques, MLL, Pylone, etc.","ENVTECH",
AK2113="AKTIVCO DEFAUT GE &amp; POWER Cabinet","AKTIVCO",
AK2113="AKTIVCO Coupure ENEO &amp; Baisse de tension","AKTIVCO GRID ONLY",
AK2113="Coupure ENEO &amp; Baisse de tension","IHS GRID ONLY",
AK2113="Defaut GE &amp; POWER Cabinet","IHS",
AK2113="Sharing","Partners",
AK2113="Sites strategiques &amp; DataCenter","SST &amp; DC",
AK2113="Exclu","Exclu",
AK2113="SAT","SAT",
AK2113="SPARE-ISSUE","SPARE-ISSUE",
AK2113="Fiber CAmtel","TRANS_FO_CAMTEL",
AK2113="Fiber AOF","Fiber AOF",
AK2113="Projet OCM (HUAWEI)","TRAVAUX-HUAWEI",
AK2113="Projet OCM (NOKIA)","TRAVAUX-NOKIA",
AK2113="ACCESS-ISSUE","ACCESS-ISSUE",
AK2113="Projet OCM (ZTE, NOKIA, autres projets)","TRAVAUX OCM",
AK2113="No root CAuse","No root cause",
AK2113="ODU HS","PDH",
AK2113="IP &amp; VLAN","PDH",
AK2113="Warehouse HUAWEI","SPARE-ISSUE",
AK2113="SPARE-HS","SPARE-ISSUE",
AK2113="Power Telco","BSS",AK2113="no impacts","no impacts"
),"")</f>
        <v>No root cause</v>
      </c>
      <c r="AJ2113" s="56" t="str" cm="1">
        <f t="array" ref="AJ2113">IFERROR(_xlfn.IFS(
AK2113="MPR ISSUE","TX ISSUE",
AK2113="BSS Hardware Issue","RAN ISSUE",
AK2113="Sites strategiques, MLL, Pylone, etc.","ENVTECH",
AK2113="AKTIVCO DEFAUT GE &amp; POWER Cabinet","POWER ISSUE",
AK2113="AKTIVCO Coupure ENEO &amp; Baisse de tension","POWER ISSUE",
AK2113="Coupure ENEO &amp; Baisse de tension","POWER ISSUE",
AK2113="Defaut GE &amp; POWER Cabinet","POWER ISSUE",
AK2113="Sharing","POWER ISSUE",
AK2113="Sites strategiques &amp; DataCenter","POWER ISSUE",
AK2113="Exclu","Exclu",
AK2113="SAT","TX ISSUE",
AK2113="SPARE-ISSUE","SPARE-ISSUE",
AK2113="Fiber CAmtel","TX ISSUE",
AK2113="Fiber AOF","TX ISSUE",
AK2113="Projet OCM (HUAWEI)","TRAVAUX-HUAWEI",
AK2113="Projet OCM (NOKIA)","TRAVAUX -NOKIA",
AK2113="ACCESS-ISSUE","ACCESS-ISSUE",
AK2113="Projet OCM (ZTE, NOKIA, autres projets)","TRAVAUX OCM",
AK2113="No root CAuse","No root cause",
AK2113="ODU HS","TX ISSUE",
AK2113="IP &amp; VLAN","TX ISSUE",
AK2113="Warehouse HUAWEI","SPARE-ISSUE",
AK2113="SPARE-HS","SPARE-ISSUE",
AK2113="Power Telco","RAN ISSUE",AK2113="no impacts","no impacts"
),"")</f>
        <v>No root cause</v>
      </c>
      <c r="AK2113" s="81" t="s">
        <v>5620</v>
      </c>
      <c r="AL2113" s="56" t="str" cm="1">
        <f t="array" ref="AL2113">IFERROR(_xlfn.IFS(
AK2113="MPR ISSUE","ACTIVE",
AK2113="BSS Hardware Issue","ACTIVE",
AK2113="Sites strategiques, MLL, Pylone, etc.","PASSIVE",
AK2113="AKTIVCO DEFAUT GE &amp; POWER Cabinet","PASSIVE",
AK2113="AKTIVCO Coupure ENEO &amp; Baisse de tension","PASSIVE",
AK2113="Coupure ENEO &amp; Baisse de tension","PASSIVE",
AK2113="Defaut GE &amp; POWER Cabinet","PASSIVE",
AK2113="Sharing","PASSIVE",
AK2113="Sites strategiques &amp; DataCenter","PASSIVE",
AK2113="Exclu","Exclu",
AK2113="SAT","ACTIVE",
AK2113="SPARE-ISSUE","SPARE-ISSUE",
AK2113="Fiber CAmtel","ACTIVE",
AK2113="Fiber AOF","ACTIVE",
AK2113="Projet OCM (HUAWEI)","PLANNED WORKS",
AK2113="Projet OCM (NOKIA)","PLANNED WORKS",
AK2113="ACCESS-ISSUE","ACCESS-ISSUE",
AK2113="Projet OCM (ZTE, NOKIA, autres projets)","PLANNED WORKS",
AK2113="No root CAuse","No root cause",
AK2113="ODU HS","ACTIVE",
AK2113="IP &amp; VLAN","ACTIVE",
AK2113="Warehouse HUAWEI","SPARE-ISSUE",
AK2113="SPARE-HS","SPARE-ISSUE",
AK2113="Power Telco","ACTIVE", AK2113="no impacts","no impacts"
),"")</f>
        <v>No root cause</v>
      </c>
      <c r="AM2113" s="108" t="s">
        <v>5537</v>
      </c>
      <c r="AN2113" s="117" t="s">
        <v>608</v>
      </c>
      <c r="AP2113" s="23" t="s">
        <v>5537</v>
      </c>
      <c r="AQ2113" s="23" t="s">
        <v>5537</v>
      </c>
      <c r="AR2113" s="7"/>
      <c r="AS2113" s="6"/>
      <c r="AT2113" s="7"/>
      <c r="AU2113" s="3" t="s">
        <v>5537</v>
      </c>
      <c r="AV2113" s="24" t="s">
        <v>5537</v>
      </c>
      <c r="AW2113" s="24" t="s">
        <v>5537</v>
      </c>
      <c r="AX2113" s="24" t="s">
        <v>5537</v>
      </c>
      <c r="AY2113" s="24" t="s">
        <v>5537</v>
      </c>
      <c r="AZ2113" s="24" t="s">
        <v>5537</v>
      </c>
      <c r="BA2113" s="24" t="s">
        <v>5537</v>
      </c>
      <c r="BB2113" s="24" t="s">
        <v>5537</v>
      </c>
      <c r="BC2113" s="24" t="s">
        <v>5537</v>
      </c>
      <c r="BD2113" s="24" t="s">
        <v>5537</v>
      </c>
      <c r="BE2113" s="24" t="s">
        <v>5537</v>
      </c>
      <c r="BF2113" s="24" t="s">
        <v>5537</v>
      </c>
      <c r="BG2113" s="24" t="s">
        <v>5537</v>
      </c>
      <c r="BH2113" s="24" t="s">
        <v>5537</v>
      </c>
      <c r="BI2113" s="9" t="s">
        <v>5537</v>
      </c>
      <c r="BJ2113" s="14"/>
      <c r="BK2113" s="14" t="s">
        <v>5537</v>
      </c>
      <c r="BL2113" s="14" t="str">
        <f>_xlfn.XLOOKUP(B2113,'[4]cell downs 18042026 17h'!$B:$B,'[4]cell downs 18042026 17h'!$B:$B,"")</f>
        <v/>
      </c>
      <c r="BM2113" s="14" t="str">
        <f>_xlfn.XLOOKUP(B2113,'[5]Cells Huawei 19042026 15h'!$B:$B,'[5]Cells Huawei 19042026 15h'!$B:$B,"")</f>
        <v/>
      </c>
      <c r="BN2113" s="9" t="str">
        <f>_xlfn.XLOOKUP(B2113,'[6]cells down 19042026 9H40'!$B:$B,'[6]cells down 19042026 9H40'!$B:$B,"")</f>
        <v/>
      </c>
      <c r="BO2113" s="9" t="s">
        <v>608</v>
      </c>
      <c r="BP2113" s="9" t="s">
        <v>12</v>
      </c>
    </row>
    <row r="2114" spans="1:68" s="9" customFormat="1" x14ac:dyDescent="0.35">
      <c r="A2114" s="1" t="s">
        <v>1634</v>
      </c>
      <c r="B2114" s="8" t="s">
        <v>1635</v>
      </c>
      <c r="C2114" s="3" t="str">
        <f>_xlfn.XLOOKUP(B2114,'[1]daily break down'!$D:$D,'[1]daily break down'!$E:$E,"")</f>
        <v>Ngaoundere</v>
      </c>
      <c r="D2114" s="1" t="s">
        <v>21</v>
      </c>
      <c r="E2114" s="1" t="s">
        <v>987</v>
      </c>
      <c r="F2114" s="3" t="s">
        <v>90</v>
      </c>
      <c r="G2114" s="1" t="s">
        <v>91</v>
      </c>
      <c r="H2114" s="39" t="str">
        <f>_xlfn.XLOOKUP(B2114,[2]CALCULATION!$B:$B,[2]CALCULATION!$H:$H,"")</f>
        <v>Huawei</v>
      </c>
      <c r="I2114" s="34">
        <v>0</v>
      </c>
      <c r="J2114" s="34">
        <v>0</v>
      </c>
      <c r="K2114" s="34">
        <v>0</v>
      </c>
      <c r="L2114" s="34">
        <v>0</v>
      </c>
      <c r="M2114" s="34">
        <v>0</v>
      </c>
      <c r="N2114" s="34">
        <v>0</v>
      </c>
      <c r="O2114" s="34">
        <v>0</v>
      </c>
      <c r="P2114" s="34">
        <v>0</v>
      </c>
      <c r="Q2114" s="34">
        <v>0</v>
      </c>
      <c r="R2114" s="34">
        <v>0</v>
      </c>
      <c r="S2114" s="109">
        <v>0</v>
      </c>
      <c r="T2114" s="109">
        <f>_xlfn.XLOOKUP(B2114,'[3]Nur des jours'!$B:$B,'[3]Nur des jours'!$U:$U,"")</f>
        <v>0</v>
      </c>
      <c r="U2114" s="109">
        <v>0</v>
      </c>
      <c r="V2114" s="109">
        <v>0</v>
      </c>
      <c r="W2114" s="109">
        <v>0</v>
      </c>
      <c r="X2114" s="109">
        <v>0</v>
      </c>
      <c r="Y2114" s="109">
        <v>0</v>
      </c>
      <c r="Z2114" s="109">
        <v>0</v>
      </c>
      <c r="AA2114" s="109">
        <v>0</v>
      </c>
      <c r="AB2114" s="109">
        <v>0</v>
      </c>
      <c r="AC2114" s="109">
        <v>0</v>
      </c>
      <c r="AD2114" s="109">
        <v>0</v>
      </c>
      <c r="AE2114" s="109">
        <v>0</v>
      </c>
      <c r="AF2114" s="109">
        <v>0</v>
      </c>
      <c r="AG2114" s="57" t="str">
        <f>_xlfn.XLOOKUP(B2114,[3]CALCULATION!$B:$B,[3]CALCULATION!$M:$M,"")</f>
        <v>Operationnel</v>
      </c>
      <c r="AH2114" s="57"/>
      <c r="AI2114" s="56" t="str" cm="1">
        <f t="array" ref="AI2114">IFERROR(_xlfn.IFS(
AK2114="MPR ISSUE","PDH",
AK2114="BSS Hardware Issue","BSS",
AK2114="Sites strategiques, MLL, Pylone, etc.","ENVTECH",
AK2114="AKTIVCO DEFAUT GE &amp; POWER Cabinet","AKTIVCO",
AK2114="AKTIVCO Coupure ENEO &amp; Baisse de tension","AKTIVCO GRID ONLY",
AK2114="Coupure ENEO &amp; Baisse de tension","IHS GRID ONLY",
AK2114="Defaut GE &amp; POWER Cabinet","IHS",
AK2114="Sharing","Partners",
AK2114="Sites strategiques &amp; DataCenter","SST &amp; DC",
AK2114="Exclu","Exclu",
AK2114="SAT","SAT",
AK2114="SPARE-ISSUE","SPARE-ISSUE",
AK2114="Fiber CAmtel","TRANS_FO_CAMTEL",
AK2114="Fiber AOF","Fiber AOF",
AK2114="Projet OCM (HUAWEI)","TRAVAUX-HUAWEI",
AK2114="Projet OCM (NOKIA)","TRAVAUX-NOKIA",
AK2114="ACCESS-ISSUE","ACCESS-ISSUE",
AK2114="Projet OCM (ZTE, NOKIA, autres projets)","TRAVAUX OCM",
AK2114="No root CAuse","No root cause",
AK2114="ODU HS","PDH",
AK2114="IP &amp; VLAN","PDH",
AK2114="Warehouse HUAWEI","SPARE-ISSUE",
AK2114="SPARE-HS","SPARE-ISSUE",
AK2114="Power Telco","BSS",AK2114="no impacts","no impacts"
),"")</f>
        <v>No root cause</v>
      </c>
      <c r="AJ2114" s="56" t="str" cm="1">
        <f t="array" ref="AJ2114">IFERROR(_xlfn.IFS(
AK2114="MPR ISSUE","TX ISSUE",
AK2114="BSS Hardware Issue","RAN ISSUE",
AK2114="Sites strategiques, MLL, Pylone, etc.","ENVTECH",
AK2114="AKTIVCO DEFAUT GE &amp; POWER Cabinet","POWER ISSUE",
AK2114="AKTIVCO Coupure ENEO &amp; Baisse de tension","POWER ISSUE",
AK2114="Coupure ENEO &amp; Baisse de tension","POWER ISSUE",
AK2114="Defaut GE &amp; POWER Cabinet","POWER ISSUE",
AK2114="Sharing","POWER ISSUE",
AK2114="Sites strategiques &amp; DataCenter","POWER ISSUE",
AK2114="Exclu","Exclu",
AK2114="SAT","TX ISSUE",
AK2114="SPARE-ISSUE","SPARE-ISSUE",
AK2114="Fiber CAmtel","TX ISSUE",
AK2114="Fiber AOF","TX ISSUE",
AK2114="Projet OCM (HUAWEI)","TRAVAUX-HUAWEI",
AK2114="Projet OCM (NOKIA)","TRAVAUX -NOKIA",
AK2114="ACCESS-ISSUE","ACCESS-ISSUE",
AK2114="Projet OCM (ZTE, NOKIA, autres projets)","TRAVAUX OCM",
AK2114="No root CAuse","No root cause",
AK2114="ODU HS","TX ISSUE",
AK2114="IP &amp; VLAN","TX ISSUE",
AK2114="Warehouse HUAWEI","SPARE-ISSUE",
AK2114="SPARE-HS","SPARE-ISSUE",
AK2114="Power Telco","RAN ISSUE",AK2114="no impacts","no impacts"
),"")</f>
        <v>No root cause</v>
      </c>
      <c r="AK2114" s="81" t="s">
        <v>5620</v>
      </c>
      <c r="AL2114" s="56" t="str" cm="1">
        <f t="array" ref="AL2114">IFERROR(_xlfn.IFS(
AK2114="MPR ISSUE","ACTIVE",
AK2114="BSS Hardware Issue","ACTIVE",
AK2114="Sites strategiques, MLL, Pylone, etc.","PASSIVE",
AK2114="AKTIVCO DEFAUT GE &amp; POWER Cabinet","PASSIVE",
AK2114="AKTIVCO Coupure ENEO &amp; Baisse de tension","PASSIVE",
AK2114="Coupure ENEO &amp; Baisse de tension","PASSIVE",
AK2114="Defaut GE &amp; POWER Cabinet","PASSIVE",
AK2114="Sharing","PASSIVE",
AK2114="Sites strategiques &amp; DataCenter","PASSIVE",
AK2114="Exclu","Exclu",
AK2114="SAT","ACTIVE",
AK2114="SPARE-ISSUE","SPARE-ISSUE",
AK2114="Fiber CAmtel","ACTIVE",
AK2114="Fiber AOF","ACTIVE",
AK2114="Projet OCM (HUAWEI)","PLANNED WORKS",
AK2114="Projet OCM (NOKIA)","PLANNED WORKS",
AK2114="ACCESS-ISSUE","ACCESS-ISSUE",
AK2114="Projet OCM (ZTE, NOKIA, autres projets)","PLANNED WORKS",
AK2114="No root CAuse","No root cause",
AK2114="ODU HS","ACTIVE",
AK2114="IP &amp; VLAN","ACTIVE",
AK2114="Warehouse HUAWEI","SPARE-ISSUE",
AK2114="SPARE-HS","SPARE-ISSUE",
AK2114="Power Telco","ACTIVE", AK2114="no impacts","no impacts"
),"")</f>
        <v>No root cause</v>
      </c>
      <c r="AM2114" s="108" t="s">
        <v>5537</v>
      </c>
      <c r="AN2114" s="117" t="s">
        <v>1635</v>
      </c>
      <c r="AP2114" s="23" t="s">
        <v>5537</v>
      </c>
      <c r="AQ2114" s="23" t="s">
        <v>5537</v>
      </c>
      <c r="AR2114" s="7"/>
      <c r="AS2114" s="6"/>
      <c r="AT2114" s="7"/>
      <c r="AU2114" s="3" t="s">
        <v>5537</v>
      </c>
      <c r="AV2114" s="24" t="s">
        <v>5537</v>
      </c>
      <c r="AW2114" s="24" t="s">
        <v>5537</v>
      </c>
      <c r="AX2114" s="24" t="s">
        <v>5537</v>
      </c>
      <c r="AY2114" s="24" t="s">
        <v>5537</v>
      </c>
      <c r="AZ2114" s="24" t="s">
        <v>5537</v>
      </c>
      <c r="BA2114" s="24" t="s">
        <v>5537</v>
      </c>
      <c r="BB2114" s="24" t="s">
        <v>5537</v>
      </c>
      <c r="BC2114" s="24" t="s">
        <v>5537</v>
      </c>
      <c r="BD2114" s="24" t="s">
        <v>5537</v>
      </c>
      <c r="BE2114" s="24" t="s">
        <v>5537</v>
      </c>
      <c r="BF2114" s="24" t="s">
        <v>5537</v>
      </c>
      <c r="BG2114" s="24" t="s">
        <v>5537</v>
      </c>
      <c r="BH2114" s="24" t="s">
        <v>5537</v>
      </c>
      <c r="BI2114" s="9" t="s">
        <v>5537</v>
      </c>
      <c r="BJ2114" s="14"/>
      <c r="BK2114" s="14" t="s">
        <v>5537</v>
      </c>
      <c r="BL2114" s="14" t="str">
        <f>_xlfn.XLOOKUP(B2114,'[4]cell downs 18042026 17h'!$B:$B,'[4]cell downs 18042026 17h'!$B:$B,"")</f>
        <v/>
      </c>
      <c r="BM2114" s="14" t="str">
        <f>_xlfn.XLOOKUP(B2114,'[5]Cells Huawei 19042026 15h'!$B:$B,'[5]Cells Huawei 19042026 15h'!$B:$B,"")</f>
        <v/>
      </c>
      <c r="BN2114" s="9" t="str">
        <f>_xlfn.XLOOKUP(B2114,'[6]cells down 19042026 9H40'!$B:$B,'[6]cells down 19042026 9H40'!$B:$B,"")</f>
        <v/>
      </c>
      <c r="BO2114" s="9" t="s">
        <v>5537</v>
      </c>
      <c r="BP2114" s="9" t="s">
        <v>12</v>
      </c>
    </row>
    <row r="2115" spans="1:68" s="9" customFormat="1" x14ac:dyDescent="0.35">
      <c r="A2115" s="1" t="s">
        <v>1586</v>
      </c>
      <c r="B2115" s="8" t="s">
        <v>1587</v>
      </c>
      <c r="C2115" s="3" t="str">
        <f>_xlfn.XLOOKUP(B2115,'[1]daily break down'!$D:$D,'[1]daily break down'!$E:$E,"")</f>
        <v>Ngaoundere</v>
      </c>
      <c r="D2115" s="1" t="s">
        <v>1022</v>
      </c>
      <c r="E2115" s="1"/>
      <c r="F2115" s="3" t="s">
        <v>90</v>
      </c>
      <c r="G2115" s="1" t="s">
        <v>91</v>
      </c>
      <c r="H2115" s="39" t="str">
        <f>_xlfn.XLOOKUP(B2115,[2]CALCULATION!$B:$B,[2]CALCULATION!$H:$H,"")</f>
        <v>Huawei</v>
      </c>
      <c r="I2115" s="34">
        <v>0</v>
      </c>
      <c r="J2115" s="34">
        <v>0</v>
      </c>
      <c r="K2115" s="34">
        <v>0</v>
      </c>
      <c r="L2115" s="34">
        <v>0</v>
      </c>
      <c r="M2115" s="34">
        <v>0</v>
      </c>
      <c r="N2115" s="34">
        <v>0</v>
      </c>
      <c r="O2115" s="34">
        <v>0</v>
      </c>
      <c r="P2115" s="34">
        <v>0</v>
      </c>
      <c r="Q2115" s="34">
        <v>0</v>
      </c>
      <c r="R2115" s="34">
        <v>0</v>
      </c>
      <c r="S2115" s="109">
        <v>0</v>
      </c>
      <c r="T2115" s="109">
        <f>_xlfn.XLOOKUP(B2115,'[3]Nur des jours'!$B:$B,'[3]Nur des jours'!$U:$U,"")</f>
        <v>0</v>
      </c>
      <c r="U2115" s="109">
        <v>0</v>
      </c>
      <c r="V2115" s="109">
        <v>0</v>
      </c>
      <c r="W2115" s="109">
        <v>0</v>
      </c>
      <c r="X2115" s="109">
        <v>0</v>
      </c>
      <c r="Y2115" s="109">
        <v>0</v>
      </c>
      <c r="Z2115" s="109">
        <v>0</v>
      </c>
      <c r="AA2115" s="109">
        <v>0</v>
      </c>
      <c r="AB2115" s="109">
        <v>0</v>
      </c>
      <c r="AC2115" s="109">
        <v>0</v>
      </c>
      <c r="AD2115" s="109">
        <v>0</v>
      </c>
      <c r="AE2115" s="109">
        <v>0</v>
      </c>
      <c r="AF2115" s="109">
        <v>0</v>
      </c>
      <c r="AG2115" s="57" t="str">
        <f>_xlfn.XLOOKUP(B2115,[3]CALCULATION!$B:$B,[3]CALCULATION!$M:$M,"")</f>
        <v>Operationnel</v>
      </c>
      <c r="AH2115" s="57"/>
      <c r="AI2115" s="56" t="str" cm="1">
        <f t="array" ref="AI2115">IFERROR(_xlfn.IFS(
AK2115="MPR ISSUE","PDH",
AK2115="BSS Hardware Issue","BSS",
AK2115="Sites strategiques, MLL, Pylone, etc.","ENVTECH",
AK2115="AKTIVCO DEFAUT GE &amp; POWER Cabinet","AKTIVCO",
AK2115="AKTIVCO Coupure ENEO &amp; Baisse de tension","AKTIVCO GRID ONLY",
AK2115="Coupure ENEO &amp; Baisse de tension","IHS GRID ONLY",
AK2115="Defaut GE &amp; POWER Cabinet","IHS",
AK2115="Sharing","Partners",
AK2115="Sites strategiques &amp; DataCenter","SST &amp; DC",
AK2115="Exclu","Exclu",
AK2115="SAT","SAT",
AK2115="SPARE-ISSUE","SPARE-ISSUE",
AK2115="Fiber CAmtel","TRANS_FO_CAMTEL",
AK2115="Fiber AOF","Fiber AOF",
AK2115="Projet OCM (HUAWEI)","TRAVAUX-HUAWEI",
AK2115="Projet OCM (NOKIA)","TRAVAUX-NOKIA",
AK2115="ACCESS-ISSUE","ACCESS-ISSUE",
AK2115="Projet OCM (ZTE, NOKIA, autres projets)","TRAVAUX OCM",
AK2115="No root CAuse","No root cause",
AK2115="ODU HS","PDH",
AK2115="IP &amp; VLAN","PDH",
AK2115="Warehouse HUAWEI","SPARE-ISSUE",
AK2115="SPARE-HS","SPARE-ISSUE",
AK2115="Power Telco","BSS",AK2115="no impacts","no impacts"
),"")</f>
        <v>No root cause</v>
      </c>
      <c r="AJ2115" s="56" t="str" cm="1">
        <f t="array" ref="AJ2115">IFERROR(_xlfn.IFS(
AK2115="MPR ISSUE","TX ISSUE",
AK2115="BSS Hardware Issue","RAN ISSUE",
AK2115="Sites strategiques, MLL, Pylone, etc.","ENVTECH",
AK2115="AKTIVCO DEFAUT GE &amp; POWER Cabinet","POWER ISSUE",
AK2115="AKTIVCO Coupure ENEO &amp; Baisse de tension","POWER ISSUE",
AK2115="Coupure ENEO &amp; Baisse de tension","POWER ISSUE",
AK2115="Defaut GE &amp; POWER Cabinet","POWER ISSUE",
AK2115="Sharing","POWER ISSUE",
AK2115="Sites strategiques &amp; DataCenter","POWER ISSUE",
AK2115="Exclu","Exclu",
AK2115="SAT","TX ISSUE",
AK2115="SPARE-ISSUE","SPARE-ISSUE",
AK2115="Fiber CAmtel","TX ISSUE",
AK2115="Fiber AOF","TX ISSUE",
AK2115="Projet OCM (HUAWEI)","TRAVAUX-HUAWEI",
AK2115="Projet OCM (NOKIA)","TRAVAUX -NOKIA",
AK2115="ACCESS-ISSUE","ACCESS-ISSUE",
AK2115="Projet OCM (ZTE, NOKIA, autres projets)","TRAVAUX OCM",
AK2115="No root CAuse","No root cause",
AK2115="ODU HS","TX ISSUE",
AK2115="IP &amp; VLAN","TX ISSUE",
AK2115="Warehouse HUAWEI","SPARE-ISSUE",
AK2115="SPARE-HS","SPARE-ISSUE",
AK2115="Power Telco","RAN ISSUE",AK2115="no impacts","no impacts"
),"")</f>
        <v>No root cause</v>
      </c>
      <c r="AK2115" s="81" t="s">
        <v>5620</v>
      </c>
      <c r="AL2115" s="56" t="str" cm="1">
        <f t="array" ref="AL2115">IFERROR(_xlfn.IFS(
AK2115="MPR ISSUE","ACTIVE",
AK2115="BSS Hardware Issue","ACTIVE",
AK2115="Sites strategiques, MLL, Pylone, etc.","PASSIVE",
AK2115="AKTIVCO DEFAUT GE &amp; POWER Cabinet","PASSIVE",
AK2115="AKTIVCO Coupure ENEO &amp; Baisse de tension","PASSIVE",
AK2115="Coupure ENEO &amp; Baisse de tension","PASSIVE",
AK2115="Defaut GE &amp; POWER Cabinet","PASSIVE",
AK2115="Sharing","PASSIVE",
AK2115="Sites strategiques &amp; DataCenter","PASSIVE",
AK2115="Exclu","Exclu",
AK2115="SAT","ACTIVE",
AK2115="SPARE-ISSUE","SPARE-ISSUE",
AK2115="Fiber CAmtel","ACTIVE",
AK2115="Fiber AOF","ACTIVE",
AK2115="Projet OCM (HUAWEI)","PLANNED WORKS",
AK2115="Projet OCM (NOKIA)","PLANNED WORKS",
AK2115="ACCESS-ISSUE","ACCESS-ISSUE",
AK2115="Projet OCM (ZTE, NOKIA, autres projets)","PLANNED WORKS",
AK2115="No root CAuse","No root cause",
AK2115="ODU HS","ACTIVE",
AK2115="IP &amp; VLAN","ACTIVE",
AK2115="Warehouse HUAWEI","SPARE-ISSUE",
AK2115="SPARE-HS","SPARE-ISSUE",
AK2115="Power Telco","ACTIVE", AK2115="no impacts","no impacts"
),"")</f>
        <v>No root cause</v>
      </c>
      <c r="AM2115" s="108" t="s">
        <v>5537</v>
      </c>
      <c r="AN2115" s="117" t="s">
        <v>1587</v>
      </c>
      <c r="AP2115" s="23" t="s">
        <v>5537</v>
      </c>
      <c r="AQ2115" s="23" t="s">
        <v>5537</v>
      </c>
      <c r="AR2115" s="7"/>
      <c r="AS2115" s="6"/>
      <c r="AT2115" s="7"/>
      <c r="AU2115" s="3" t="s">
        <v>5537</v>
      </c>
      <c r="AV2115" s="24" t="s">
        <v>5537</v>
      </c>
      <c r="AW2115" s="24" t="s">
        <v>5537</v>
      </c>
      <c r="AX2115" s="24" t="s">
        <v>5537</v>
      </c>
      <c r="AY2115" s="24" t="s">
        <v>5537</v>
      </c>
      <c r="AZ2115" s="24" t="s">
        <v>5537</v>
      </c>
      <c r="BA2115" s="24" t="s">
        <v>5537</v>
      </c>
      <c r="BB2115" s="24" t="s">
        <v>5537</v>
      </c>
      <c r="BC2115" s="24" t="s">
        <v>5537</v>
      </c>
      <c r="BD2115" s="24" t="s">
        <v>5537</v>
      </c>
      <c r="BE2115" s="24" t="s">
        <v>5537</v>
      </c>
      <c r="BF2115" s="24" t="s">
        <v>5537</v>
      </c>
      <c r="BG2115" s="24" t="s">
        <v>5537</v>
      </c>
      <c r="BH2115" s="24" t="s">
        <v>5537</v>
      </c>
      <c r="BI2115" s="9" t="s">
        <v>5537</v>
      </c>
      <c r="BJ2115" s="14"/>
      <c r="BK2115" s="14" t="s">
        <v>5537</v>
      </c>
      <c r="BL2115" s="14" t="str">
        <f>_xlfn.XLOOKUP(B2115,'[4]cell downs 18042026 17h'!$B:$B,'[4]cell downs 18042026 17h'!$B:$B,"")</f>
        <v/>
      </c>
      <c r="BM2115" s="14" t="str">
        <f>_xlfn.XLOOKUP(B2115,'[5]Cells Huawei 19042026 15h'!$B:$B,'[5]Cells Huawei 19042026 15h'!$B:$B,"")</f>
        <v/>
      </c>
      <c r="BN2115" s="9" t="str">
        <f>_xlfn.XLOOKUP(B2115,'[6]cells down 19042026 9H40'!$B:$B,'[6]cells down 19042026 9H40'!$B:$B,"")</f>
        <v/>
      </c>
      <c r="BO2115" s="9" t="s">
        <v>5537</v>
      </c>
      <c r="BP2115" s="9" t="s">
        <v>5459</v>
      </c>
    </row>
    <row r="2116" spans="1:68" s="9" customFormat="1" x14ac:dyDescent="0.35">
      <c r="A2116" s="1" t="s">
        <v>2345</v>
      </c>
      <c r="B2116" s="8" t="s">
        <v>2346</v>
      </c>
      <c r="C2116" s="3" t="str">
        <f>_xlfn.XLOOKUP(B2116,'[1]daily break down'!$D:$D,'[1]daily break down'!$E:$E,"")</f>
        <v>Ngaoundere</v>
      </c>
      <c r="D2116" s="1" t="s">
        <v>11</v>
      </c>
      <c r="E2116" s="1" t="s">
        <v>12</v>
      </c>
      <c r="F2116" s="3" t="s">
        <v>90</v>
      </c>
      <c r="G2116" s="1" t="s">
        <v>91</v>
      </c>
      <c r="H2116" s="39" t="str">
        <f>_xlfn.XLOOKUP(B2116,[2]CALCULATION!$B:$B,[2]CALCULATION!$H:$H,"")</f>
        <v>Huawei</v>
      </c>
      <c r="I2116" s="34">
        <v>0</v>
      </c>
      <c r="J2116" s="34">
        <v>0</v>
      </c>
      <c r="K2116" s="34">
        <v>0</v>
      </c>
      <c r="L2116" s="34">
        <v>0</v>
      </c>
      <c r="M2116" s="34">
        <v>0</v>
      </c>
      <c r="N2116" s="34">
        <v>0</v>
      </c>
      <c r="O2116" s="34">
        <v>0</v>
      </c>
      <c r="P2116" s="34">
        <v>0</v>
      </c>
      <c r="Q2116" s="34">
        <v>0</v>
      </c>
      <c r="R2116" s="34">
        <v>0</v>
      </c>
      <c r="S2116" s="109">
        <v>0</v>
      </c>
      <c r="T2116" s="109">
        <f>_xlfn.XLOOKUP(B2116,'[3]Nur des jours'!$B:$B,'[3]Nur des jours'!$U:$U,"")</f>
        <v>0</v>
      </c>
      <c r="U2116" s="109">
        <v>0</v>
      </c>
      <c r="V2116" s="109">
        <v>0</v>
      </c>
      <c r="W2116" s="109">
        <v>0</v>
      </c>
      <c r="X2116" s="109">
        <v>0</v>
      </c>
      <c r="Y2116" s="109">
        <v>0</v>
      </c>
      <c r="Z2116" s="109">
        <v>0</v>
      </c>
      <c r="AA2116" s="109">
        <v>0</v>
      </c>
      <c r="AB2116" s="109">
        <v>0</v>
      </c>
      <c r="AC2116" s="109">
        <v>0</v>
      </c>
      <c r="AD2116" s="109">
        <v>0</v>
      </c>
      <c r="AE2116" s="109">
        <v>0</v>
      </c>
      <c r="AF2116" s="109">
        <v>0</v>
      </c>
      <c r="AG2116" s="57" t="str">
        <f>_xlfn.XLOOKUP(B2116,[3]CALCULATION!$B:$B,[3]CALCULATION!$M:$M,"")</f>
        <v>Operationnel</v>
      </c>
      <c r="AH2116" s="57"/>
      <c r="AI2116" s="56" t="str" cm="1">
        <f t="array" ref="AI2116">IFERROR(_xlfn.IFS(
AK2116="MPR ISSUE","PDH",
AK2116="BSS Hardware Issue","BSS",
AK2116="Sites strategiques, MLL, Pylone, etc.","ENVTECH",
AK2116="AKTIVCO DEFAUT GE &amp; POWER Cabinet","AKTIVCO",
AK2116="AKTIVCO Coupure ENEO &amp; Baisse de tension","AKTIVCO GRID ONLY",
AK2116="Coupure ENEO &amp; Baisse de tension","IHS GRID ONLY",
AK2116="Defaut GE &amp; POWER Cabinet","IHS",
AK2116="Sharing","Partners",
AK2116="Sites strategiques &amp; DataCenter","SST &amp; DC",
AK2116="Exclu","Exclu",
AK2116="SAT","SAT",
AK2116="SPARE-ISSUE","SPARE-ISSUE",
AK2116="Fiber CAmtel","TRANS_FO_CAMTEL",
AK2116="Fiber AOF","Fiber AOF",
AK2116="Projet OCM (HUAWEI)","TRAVAUX-HUAWEI",
AK2116="Projet OCM (NOKIA)","TRAVAUX-NOKIA",
AK2116="ACCESS-ISSUE","ACCESS-ISSUE",
AK2116="Projet OCM (ZTE, NOKIA, autres projets)","TRAVAUX OCM",
AK2116="No root CAuse","No root cause",
AK2116="ODU HS","PDH",
AK2116="IP &amp; VLAN","PDH",
AK2116="Warehouse HUAWEI","SPARE-ISSUE",
AK2116="SPARE-HS","SPARE-ISSUE",
AK2116="Power Telco","BSS",AK2116="no impacts","no impacts"
),"")</f>
        <v>No root cause</v>
      </c>
      <c r="AJ2116" s="56" t="str" cm="1">
        <f t="array" ref="AJ2116">IFERROR(_xlfn.IFS(
AK2116="MPR ISSUE","TX ISSUE",
AK2116="BSS Hardware Issue","RAN ISSUE",
AK2116="Sites strategiques, MLL, Pylone, etc.","ENVTECH",
AK2116="AKTIVCO DEFAUT GE &amp; POWER Cabinet","POWER ISSUE",
AK2116="AKTIVCO Coupure ENEO &amp; Baisse de tension","POWER ISSUE",
AK2116="Coupure ENEO &amp; Baisse de tension","POWER ISSUE",
AK2116="Defaut GE &amp; POWER Cabinet","POWER ISSUE",
AK2116="Sharing","POWER ISSUE",
AK2116="Sites strategiques &amp; DataCenter","POWER ISSUE",
AK2116="Exclu","Exclu",
AK2116="SAT","TX ISSUE",
AK2116="SPARE-ISSUE","SPARE-ISSUE",
AK2116="Fiber CAmtel","TX ISSUE",
AK2116="Fiber AOF","TX ISSUE",
AK2116="Projet OCM (HUAWEI)","TRAVAUX-HUAWEI",
AK2116="Projet OCM (NOKIA)","TRAVAUX -NOKIA",
AK2116="ACCESS-ISSUE","ACCESS-ISSUE",
AK2116="Projet OCM (ZTE, NOKIA, autres projets)","TRAVAUX OCM",
AK2116="No root CAuse","No root cause",
AK2116="ODU HS","TX ISSUE",
AK2116="IP &amp; VLAN","TX ISSUE",
AK2116="Warehouse HUAWEI","SPARE-ISSUE",
AK2116="SPARE-HS","SPARE-ISSUE",
AK2116="Power Telco","RAN ISSUE",AK2116="no impacts","no impacts"
),"")</f>
        <v>No root cause</v>
      </c>
      <c r="AK2116" s="81" t="s">
        <v>5620</v>
      </c>
      <c r="AL2116" s="56" t="str" cm="1">
        <f t="array" ref="AL2116">IFERROR(_xlfn.IFS(
AK2116="MPR ISSUE","ACTIVE",
AK2116="BSS Hardware Issue","ACTIVE",
AK2116="Sites strategiques, MLL, Pylone, etc.","PASSIVE",
AK2116="AKTIVCO DEFAUT GE &amp; POWER Cabinet","PASSIVE",
AK2116="AKTIVCO Coupure ENEO &amp; Baisse de tension","PASSIVE",
AK2116="Coupure ENEO &amp; Baisse de tension","PASSIVE",
AK2116="Defaut GE &amp; POWER Cabinet","PASSIVE",
AK2116="Sharing","PASSIVE",
AK2116="Sites strategiques &amp; DataCenter","PASSIVE",
AK2116="Exclu","Exclu",
AK2116="SAT","ACTIVE",
AK2116="SPARE-ISSUE","SPARE-ISSUE",
AK2116="Fiber CAmtel","ACTIVE",
AK2116="Fiber AOF","ACTIVE",
AK2116="Projet OCM (HUAWEI)","PLANNED WORKS",
AK2116="Projet OCM (NOKIA)","PLANNED WORKS",
AK2116="ACCESS-ISSUE","ACCESS-ISSUE",
AK2116="Projet OCM (ZTE, NOKIA, autres projets)","PLANNED WORKS",
AK2116="No root CAuse","No root cause",
AK2116="ODU HS","ACTIVE",
AK2116="IP &amp; VLAN","ACTIVE",
AK2116="Warehouse HUAWEI","SPARE-ISSUE",
AK2116="SPARE-HS","SPARE-ISSUE",
AK2116="Power Telco","ACTIVE", AK2116="no impacts","no impacts"
),"")</f>
        <v>No root cause</v>
      </c>
      <c r="AM2116" s="108" t="s">
        <v>5537</v>
      </c>
      <c r="AN2116" s="117" t="s">
        <v>2346</v>
      </c>
      <c r="AP2116" s="23" t="s">
        <v>5537</v>
      </c>
      <c r="AQ2116" s="23" t="s">
        <v>5537</v>
      </c>
      <c r="AR2116" s="7"/>
      <c r="AS2116" s="6"/>
      <c r="AT2116" s="7"/>
      <c r="AU2116" s="3" t="s">
        <v>5537</v>
      </c>
      <c r="AV2116" s="24" t="s">
        <v>5537</v>
      </c>
      <c r="AW2116" s="24" t="s">
        <v>5537</v>
      </c>
      <c r="AX2116" s="24" t="s">
        <v>5537</v>
      </c>
      <c r="AY2116" s="24" t="s">
        <v>5537</v>
      </c>
      <c r="AZ2116" s="24" t="s">
        <v>5537</v>
      </c>
      <c r="BA2116" s="24" t="s">
        <v>5537</v>
      </c>
      <c r="BB2116" s="24" t="s">
        <v>5537</v>
      </c>
      <c r="BC2116" s="24" t="s">
        <v>5537</v>
      </c>
      <c r="BD2116" s="24" t="s">
        <v>5537</v>
      </c>
      <c r="BE2116" s="24" t="s">
        <v>5537</v>
      </c>
      <c r="BF2116" s="24" t="s">
        <v>5537</v>
      </c>
      <c r="BG2116" s="24" t="s">
        <v>5537</v>
      </c>
      <c r="BH2116" s="24" t="s">
        <v>5537</v>
      </c>
      <c r="BI2116" s="9" t="s">
        <v>5537</v>
      </c>
      <c r="BJ2116" s="14"/>
      <c r="BK2116" s="14" t="s">
        <v>5537</v>
      </c>
      <c r="BL2116" s="14" t="str">
        <f>_xlfn.XLOOKUP(B2116,'[4]cell downs 18042026 17h'!$B:$B,'[4]cell downs 18042026 17h'!$B:$B,"")</f>
        <v/>
      </c>
      <c r="BM2116" s="14" t="str">
        <f>_xlfn.XLOOKUP(B2116,'[5]Cells Huawei 19042026 15h'!$B:$B,'[5]Cells Huawei 19042026 15h'!$B:$B,"")</f>
        <v/>
      </c>
      <c r="BN2116" s="9" t="str">
        <f>_xlfn.XLOOKUP(B2116,'[6]cells down 19042026 9H40'!$B:$B,'[6]cells down 19042026 9H40'!$B:$B,"")</f>
        <v/>
      </c>
      <c r="BO2116" s="9" t="s">
        <v>2346</v>
      </c>
      <c r="BP2116" s="9" t="s">
        <v>12</v>
      </c>
    </row>
    <row r="2117" spans="1:68" s="9" customFormat="1" x14ac:dyDescent="0.35">
      <c r="A2117" s="1" t="s">
        <v>2972</v>
      </c>
      <c r="B2117" s="8" t="s">
        <v>2973</v>
      </c>
      <c r="C2117" s="3" t="str">
        <f>_xlfn.XLOOKUP(B2117,'[1]daily break down'!$D:$D,'[1]daily break down'!$E:$E,"")</f>
        <v>Ngaoundere</v>
      </c>
      <c r="D2117" s="1" t="s">
        <v>11</v>
      </c>
      <c r="E2117" s="1" t="s">
        <v>12</v>
      </c>
      <c r="F2117" s="3" t="s">
        <v>90</v>
      </c>
      <c r="G2117" s="1" t="s">
        <v>91</v>
      </c>
      <c r="H2117" s="39" t="str">
        <f>_xlfn.XLOOKUP(B2117,[2]CALCULATION!$B:$B,[2]CALCULATION!$H:$H,"")</f>
        <v>Huawei</v>
      </c>
      <c r="I2117" s="34">
        <v>0</v>
      </c>
      <c r="J2117" s="34">
        <v>0</v>
      </c>
      <c r="K2117" s="34">
        <v>0</v>
      </c>
      <c r="L2117" s="34">
        <v>0</v>
      </c>
      <c r="M2117" s="34">
        <v>0</v>
      </c>
      <c r="N2117" s="34">
        <v>0</v>
      </c>
      <c r="O2117" s="34">
        <v>0</v>
      </c>
      <c r="P2117" s="34">
        <v>0</v>
      </c>
      <c r="Q2117" s="34">
        <v>0</v>
      </c>
      <c r="R2117" s="34">
        <v>0</v>
      </c>
      <c r="S2117" s="109">
        <v>0</v>
      </c>
      <c r="T2117" s="109">
        <f>_xlfn.XLOOKUP(B2117,'[3]Nur des jours'!$B:$B,'[3]Nur des jours'!$U:$U,"")</f>
        <v>0</v>
      </c>
      <c r="U2117" s="109">
        <v>0</v>
      </c>
      <c r="V2117" s="109">
        <v>0</v>
      </c>
      <c r="W2117" s="109">
        <v>0</v>
      </c>
      <c r="X2117" s="109">
        <v>0</v>
      </c>
      <c r="Y2117" s="109">
        <v>0</v>
      </c>
      <c r="Z2117" s="109">
        <v>0</v>
      </c>
      <c r="AA2117" s="109">
        <v>0</v>
      </c>
      <c r="AB2117" s="109">
        <v>0</v>
      </c>
      <c r="AC2117" s="109">
        <v>0</v>
      </c>
      <c r="AD2117" s="109">
        <v>0</v>
      </c>
      <c r="AE2117" s="109">
        <v>0</v>
      </c>
      <c r="AF2117" s="109">
        <v>0</v>
      </c>
      <c r="AG2117" s="57" t="str">
        <f>_xlfn.XLOOKUP(B2117,[3]CALCULATION!$B:$B,[3]CALCULATION!$M:$M,"")</f>
        <v>Operationnel</v>
      </c>
      <c r="AH2117" s="57"/>
      <c r="AI2117" s="56" t="str" cm="1">
        <f t="array" ref="AI2117">IFERROR(_xlfn.IFS(
AK2117="MPR ISSUE","PDH",
AK2117="BSS Hardware Issue","BSS",
AK2117="Sites strategiques, MLL, Pylone, etc.","ENVTECH",
AK2117="AKTIVCO DEFAUT GE &amp; POWER Cabinet","AKTIVCO",
AK2117="AKTIVCO Coupure ENEO &amp; Baisse de tension","AKTIVCO GRID ONLY",
AK2117="Coupure ENEO &amp; Baisse de tension","IHS GRID ONLY",
AK2117="Defaut GE &amp; POWER Cabinet","IHS",
AK2117="Sharing","Partners",
AK2117="Sites strategiques &amp; DataCenter","SST &amp; DC",
AK2117="Exclu","Exclu",
AK2117="SAT","SAT",
AK2117="SPARE-ISSUE","SPARE-ISSUE",
AK2117="Fiber CAmtel","TRANS_FO_CAMTEL",
AK2117="Fiber AOF","Fiber AOF",
AK2117="Projet OCM (HUAWEI)","TRAVAUX-HUAWEI",
AK2117="Projet OCM (NOKIA)","TRAVAUX-NOKIA",
AK2117="ACCESS-ISSUE","ACCESS-ISSUE",
AK2117="Projet OCM (ZTE, NOKIA, autres projets)","TRAVAUX OCM",
AK2117="No root CAuse","No root cause",
AK2117="ODU HS","PDH",
AK2117="IP &amp; VLAN","PDH",
AK2117="Warehouse HUAWEI","SPARE-ISSUE",
AK2117="SPARE-HS","SPARE-ISSUE",
AK2117="Power Telco","BSS",AK2117="no impacts","no impacts"
),"")</f>
        <v>No root cause</v>
      </c>
      <c r="AJ2117" s="56" t="str" cm="1">
        <f t="array" ref="AJ2117">IFERROR(_xlfn.IFS(
AK2117="MPR ISSUE","TX ISSUE",
AK2117="BSS Hardware Issue","RAN ISSUE",
AK2117="Sites strategiques, MLL, Pylone, etc.","ENVTECH",
AK2117="AKTIVCO DEFAUT GE &amp; POWER Cabinet","POWER ISSUE",
AK2117="AKTIVCO Coupure ENEO &amp; Baisse de tension","POWER ISSUE",
AK2117="Coupure ENEO &amp; Baisse de tension","POWER ISSUE",
AK2117="Defaut GE &amp; POWER Cabinet","POWER ISSUE",
AK2117="Sharing","POWER ISSUE",
AK2117="Sites strategiques &amp; DataCenter","POWER ISSUE",
AK2117="Exclu","Exclu",
AK2117="SAT","TX ISSUE",
AK2117="SPARE-ISSUE","SPARE-ISSUE",
AK2117="Fiber CAmtel","TX ISSUE",
AK2117="Fiber AOF","TX ISSUE",
AK2117="Projet OCM (HUAWEI)","TRAVAUX-HUAWEI",
AK2117="Projet OCM (NOKIA)","TRAVAUX -NOKIA",
AK2117="ACCESS-ISSUE","ACCESS-ISSUE",
AK2117="Projet OCM (ZTE, NOKIA, autres projets)","TRAVAUX OCM",
AK2117="No root CAuse","No root cause",
AK2117="ODU HS","TX ISSUE",
AK2117="IP &amp; VLAN","TX ISSUE",
AK2117="Warehouse HUAWEI","SPARE-ISSUE",
AK2117="SPARE-HS","SPARE-ISSUE",
AK2117="Power Telco","RAN ISSUE",AK2117="no impacts","no impacts"
),"")</f>
        <v>No root cause</v>
      </c>
      <c r="AK2117" s="81" t="s">
        <v>5620</v>
      </c>
      <c r="AL2117" s="56" t="str" cm="1">
        <f t="array" ref="AL2117">IFERROR(_xlfn.IFS(
AK2117="MPR ISSUE","ACTIVE",
AK2117="BSS Hardware Issue","ACTIVE",
AK2117="Sites strategiques, MLL, Pylone, etc.","PASSIVE",
AK2117="AKTIVCO DEFAUT GE &amp; POWER Cabinet","PASSIVE",
AK2117="AKTIVCO Coupure ENEO &amp; Baisse de tension","PASSIVE",
AK2117="Coupure ENEO &amp; Baisse de tension","PASSIVE",
AK2117="Defaut GE &amp; POWER Cabinet","PASSIVE",
AK2117="Sharing","PASSIVE",
AK2117="Sites strategiques &amp; DataCenter","PASSIVE",
AK2117="Exclu","Exclu",
AK2117="SAT","ACTIVE",
AK2117="SPARE-ISSUE","SPARE-ISSUE",
AK2117="Fiber CAmtel","ACTIVE",
AK2117="Fiber AOF","ACTIVE",
AK2117="Projet OCM (HUAWEI)","PLANNED WORKS",
AK2117="Projet OCM (NOKIA)","PLANNED WORKS",
AK2117="ACCESS-ISSUE","ACCESS-ISSUE",
AK2117="Projet OCM (ZTE, NOKIA, autres projets)","PLANNED WORKS",
AK2117="No root CAuse","No root cause",
AK2117="ODU HS","ACTIVE",
AK2117="IP &amp; VLAN","ACTIVE",
AK2117="Warehouse HUAWEI","SPARE-ISSUE",
AK2117="SPARE-HS","SPARE-ISSUE",
AK2117="Power Telco","ACTIVE", AK2117="no impacts","no impacts"
),"")</f>
        <v>No root cause</v>
      </c>
      <c r="AM2117" s="108" t="s">
        <v>5537</v>
      </c>
      <c r="AN2117" s="117" t="s">
        <v>2973</v>
      </c>
      <c r="AP2117" s="23" t="s">
        <v>5537</v>
      </c>
      <c r="AQ2117" s="23" t="s">
        <v>5537</v>
      </c>
      <c r="AR2117" s="7"/>
      <c r="AS2117" s="6"/>
      <c r="AT2117" s="7"/>
      <c r="AU2117" s="3" t="s">
        <v>5537</v>
      </c>
      <c r="AV2117" s="24" t="s">
        <v>5537</v>
      </c>
      <c r="AW2117" s="24" t="s">
        <v>5537</v>
      </c>
      <c r="AX2117" s="24" t="s">
        <v>5537</v>
      </c>
      <c r="AY2117" s="24" t="s">
        <v>5537</v>
      </c>
      <c r="AZ2117" s="24" t="s">
        <v>5537</v>
      </c>
      <c r="BA2117" s="24" t="s">
        <v>5537</v>
      </c>
      <c r="BB2117" s="24" t="s">
        <v>5537</v>
      </c>
      <c r="BC2117" s="24" t="s">
        <v>5537</v>
      </c>
      <c r="BD2117" s="24" t="s">
        <v>5537</v>
      </c>
      <c r="BE2117" s="24" t="s">
        <v>5537</v>
      </c>
      <c r="BF2117" s="24" t="s">
        <v>5537</v>
      </c>
      <c r="BG2117" s="24" t="s">
        <v>5537</v>
      </c>
      <c r="BH2117" s="24" t="s">
        <v>5537</v>
      </c>
      <c r="BI2117" s="9" t="s">
        <v>5537</v>
      </c>
      <c r="BJ2117" s="14"/>
      <c r="BK2117" s="14" t="s">
        <v>5537</v>
      </c>
      <c r="BL2117" s="14" t="str">
        <f>_xlfn.XLOOKUP(B2117,'[4]cell downs 18042026 17h'!$B:$B,'[4]cell downs 18042026 17h'!$B:$B,"")</f>
        <v/>
      </c>
      <c r="BM2117" s="14" t="str">
        <f>_xlfn.XLOOKUP(B2117,'[5]Cells Huawei 19042026 15h'!$B:$B,'[5]Cells Huawei 19042026 15h'!$B:$B,"")</f>
        <v/>
      </c>
      <c r="BN2117" s="9" t="str">
        <f>_xlfn.XLOOKUP(B2117,'[6]cells down 19042026 9H40'!$B:$B,'[6]cells down 19042026 9H40'!$B:$B,"")</f>
        <v/>
      </c>
      <c r="BO2117" s="9" t="s">
        <v>2973</v>
      </c>
      <c r="BP2117" s="9" t="s">
        <v>12</v>
      </c>
    </row>
    <row r="2118" spans="1:68" s="9" customFormat="1" x14ac:dyDescent="0.35">
      <c r="A2118" s="1" t="s">
        <v>2457</v>
      </c>
      <c r="B2118" s="8" t="s">
        <v>2458</v>
      </c>
      <c r="C2118" s="3" t="str">
        <f>_xlfn.XLOOKUP(B2118,'[1]daily break down'!$D:$D,'[1]daily break down'!$E:$E,"")</f>
        <v>Douala</v>
      </c>
      <c r="D2118" s="1" t="s">
        <v>11</v>
      </c>
      <c r="E2118" s="1" t="s">
        <v>12</v>
      </c>
      <c r="F2118" s="3" t="s">
        <v>31</v>
      </c>
      <c r="G2118" s="1" t="s">
        <v>32</v>
      </c>
      <c r="H2118" s="41" t="str">
        <f>_xlfn.XLOOKUP(B2118,[2]CALCULATION!$B:$B,[2]CALCULATION!$H:$H,"")</f>
        <v>ZTE</v>
      </c>
      <c r="I2118" s="34">
        <v>0</v>
      </c>
      <c r="J2118" s="34">
        <v>0</v>
      </c>
      <c r="K2118" s="34">
        <v>0</v>
      </c>
      <c r="L2118" s="34">
        <v>0</v>
      </c>
      <c r="M2118" s="34">
        <v>0</v>
      </c>
      <c r="N2118" s="34">
        <v>0</v>
      </c>
      <c r="O2118" s="34">
        <v>0</v>
      </c>
      <c r="P2118" s="34">
        <v>0</v>
      </c>
      <c r="Q2118" s="34">
        <v>0</v>
      </c>
      <c r="R2118" s="34">
        <v>0</v>
      </c>
      <c r="S2118" s="109">
        <v>0</v>
      </c>
      <c r="T2118" s="109">
        <f>_xlfn.XLOOKUP(B2118,'[3]Nur des jours'!$B:$B,'[3]Nur des jours'!$U:$U,"")</f>
        <v>0</v>
      </c>
      <c r="U2118" s="109">
        <v>0</v>
      </c>
      <c r="V2118" s="109">
        <v>0</v>
      </c>
      <c r="W2118" s="109">
        <v>0</v>
      </c>
      <c r="X2118" s="109">
        <v>0</v>
      </c>
      <c r="Y2118" s="109">
        <v>0</v>
      </c>
      <c r="Z2118" s="109">
        <v>0</v>
      </c>
      <c r="AA2118" s="109">
        <v>0</v>
      </c>
      <c r="AB2118" s="109">
        <v>0</v>
      </c>
      <c r="AC2118" s="109">
        <v>0</v>
      </c>
      <c r="AD2118" s="109">
        <v>0</v>
      </c>
      <c r="AE2118" s="109">
        <v>0</v>
      </c>
      <c r="AF2118" s="109">
        <v>0</v>
      </c>
      <c r="AG2118" s="57" t="str">
        <f>_xlfn.XLOOKUP(B2118,[3]CALCULATION!$B:$B,[3]CALCULATION!$M:$M,"")</f>
        <v>Operationnel</v>
      </c>
      <c r="AH2118" s="57"/>
      <c r="AI2118" s="56" t="str" cm="1">
        <f t="array" ref="AI2118">IFERROR(_xlfn.IFS(
AK2118="MPR ISSUE","PDH",
AK2118="BSS Hardware Issue","BSS",
AK2118="Sites strategiques, MLL, Pylone, etc.","ENVTECH",
AK2118="AKTIVCO DEFAUT GE &amp; POWER Cabinet","AKTIVCO",
AK2118="AKTIVCO Coupure ENEO &amp; Baisse de tension","AKTIVCO GRID ONLY",
AK2118="Coupure ENEO &amp; Baisse de tension","IHS GRID ONLY",
AK2118="Defaut GE &amp; POWER Cabinet","IHS",
AK2118="Sharing","Partners",
AK2118="Sites strategiques &amp; DataCenter","SST &amp; DC",
AK2118="Exclu","Exclu",
AK2118="SAT","SAT",
AK2118="SPARE-ISSUE","SPARE-ISSUE",
AK2118="Fiber CAmtel","TRANS_FO_CAMTEL",
AK2118="Fiber AOF","Fiber AOF",
AK2118="Projet OCM (HUAWEI)","TRAVAUX-HUAWEI",
AK2118="Projet OCM (NOKIA)","TRAVAUX-NOKIA",
AK2118="ACCESS-ISSUE","ACCESS-ISSUE",
AK2118="Projet OCM (ZTE, NOKIA, autres projets)","TRAVAUX OCM",
AK2118="No root CAuse","No root cause",
AK2118="ODU HS","PDH",
AK2118="IP &amp; VLAN","PDH",
AK2118="Warehouse HUAWEI","SPARE-ISSUE",
AK2118="SPARE-HS","SPARE-ISSUE",
AK2118="Power Telco","BSS",AK2118="no impacts","no impacts"
),"")</f>
        <v>No root cause</v>
      </c>
      <c r="AJ2118" s="56" t="str" cm="1">
        <f t="array" ref="AJ2118">IFERROR(_xlfn.IFS(
AK2118="MPR ISSUE","TX ISSUE",
AK2118="BSS Hardware Issue","RAN ISSUE",
AK2118="Sites strategiques, MLL, Pylone, etc.","ENVTECH",
AK2118="AKTIVCO DEFAUT GE &amp; POWER Cabinet","POWER ISSUE",
AK2118="AKTIVCO Coupure ENEO &amp; Baisse de tension","POWER ISSUE",
AK2118="Coupure ENEO &amp; Baisse de tension","POWER ISSUE",
AK2118="Defaut GE &amp; POWER Cabinet","POWER ISSUE",
AK2118="Sharing","POWER ISSUE",
AK2118="Sites strategiques &amp; DataCenter","POWER ISSUE",
AK2118="Exclu","Exclu",
AK2118="SAT","TX ISSUE",
AK2118="SPARE-ISSUE","SPARE-ISSUE",
AK2118="Fiber CAmtel","TX ISSUE",
AK2118="Fiber AOF","TX ISSUE",
AK2118="Projet OCM (HUAWEI)","TRAVAUX-HUAWEI",
AK2118="Projet OCM (NOKIA)","TRAVAUX -NOKIA",
AK2118="ACCESS-ISSUE","ACCESS-ISSUE",
AK2118="Projet OCM (ZTE, NOKIA, autres projets)","TRAVAUX OCM",
AK2118="No root CAuse","No root cause",
AK2118="ODU HS","TX ISSUE",
AK2118="IP &amp; VLAN","TX ISSUE",
AK2118="Warehouse HUAWEI","SPARE-ISSUE",
AK2118="SPARE-HS","SPARE-ISSUE",
AK2118="Power Telco","RAN ISSUE",AK2118="no impacts","no impacts"
),"")</f>
        <v>No root cause</v>
      </c>
      <c r="AK2118" s="81" t="s">
        <v>5620</v>
      </c>
      <c r="AL2118" s="56" t="str" cm="1">
        <f t="array" ref="AL2118">IFERROR(_xlfn.IFS(
AK2118="MPR ISSUE","ACTIVE",
AK2118="BSS Hardware Issue","ACTIVE",
AK2118="Sites strategiques, MLL, Pylone, etc.","PASSIVE",
AK2118="AKTIVCO DEFAUT GE &amp; POWER Cabinet","PASSIVE",
AK2118="AKTIVCO Coupure ENEO &amp; Baisse de tension","PASSIVE",
AK2118="Coupure ENEO &amp; Baisse de tension","PASSIVE",
AK2118="Defaut GE &amp; POWER Cabinet","PASSIVE",
AK2118="Sharing","PASSIVE",
AK2118="Sites strategiques &amp; DataCenter","PASSIVE",
AK2118="Exclu","Exclu",
AK2118="SAT","ACTIVE",
AK2118="SPARE-ISSUE","SPARE-ISSUE",
AK2118="Fiber CAmtel","ACTIVE",
AK2118="Fiber AOF","ACTIVE",
AK2118="Projet OCM (HUAWEI)","PLANNED WORKS",
AK2118="Projet OCM (NOKIA)","PLANNED WORKS",
AK2118="ACCESS-ISSUE","ACCESS-ISSUE",
AK2118="Projet OCM (ZTE, NOKIA, autres projets)","PLANNED WORKS",
AK2118="No root CAuse","No root cause",
AK2118="ODU HS","ACTIVE",
AK2118="IP &amp; VLAN","ACTIVE",
AK2118="Warehouse HUAWEI","SPARE-ISSUE",
AK2118="SPARE-HS","SPARE-ISSUE",
AK2118="Power Telco","ACTIVE", AK2118="no impacts","no impacts"
),"")</f>
        <v>No root cause</v>
      </c>
      <c r="AM2118" s="108" t="s">
        <v>5537</v>
      </c>
      <c r="AN2118" s="117" t="s">
        <v>2458</v>
      </c>
      <c r="AP2118" s="23" t="s">
        <v>5537</v>
      </c>
      <c r="AQ2118" s="23" t="s">
        <v>5537</v>
      </c>
      <c r="AR2118" s="7"/>
      <c r="AS2118" s="6"/>
      <c r="AT2118" s="7"/>
      <c r="AU2118" s="3" t="s">
        <v>5537</v>
      </c>
      <c r="AV2118" s="24" t="s">
        <v>5537</v>
      </c>
      <c r="AW2118" s="24" t="s">
        <v>5537</v>
      </c>
      <c r="AX2118" s="24" t="s">
        <v>5537</v>
      </c>
      <c r="AY2118" s="24" t="s">
        <v>5537</v>
      </c>
      <c r="AZ2118" s="24" t="s">
        <v>5537</v>
      </c>
      <c r="BA2118" s="24" t="s">
        <v>5537</v>
      </c>
      <c r="BB2118" s="24" t="s">
        <v>5537</v>
      </c>
      <c r="BC2118" s="24" t="s">
        <v>5537</v>
      </c>
      <c r="BD2118" s="24" t="s">
        <v>5537</v>
      </c>
      <c r="BE2118" s="24" t="s">
        <v>5537</v>
      </c>
      <c r="BF2118" s="24" t="s">
        <v>5537</v>
      </c>
      <c r="BG2118" s="24" t="s">
        <v>5537</v>
      </c>
      <c r="BH2118" s="24" t="s">
        <v>5537</v>
      </c>
      <c r="BI2118" s="9" t="s">
        <v>5537</v>
      </c>
      <c r="BJ2118" s="14"/>
      <c r="BK2118" s="14" t="s">
        <v>5537</v>
      </c>
      <c r="BL2118" s="14" t="str">
        <f>_xlfn.XLOOKUP(B2118,'[4]cell downs 18042026 17h'!$B:$B,'[4]cell downs 18042026 17h'!$B:$B,"")</f>
        <v/>
      </c>
      <c r="BM2118" s="14" t="str">
        <f>_xlfn.XLOOKUP(B2118,'[5]Cells Huawei 19042026 15h'!$B:$B,'[5]Cells Huawei 19042026 15h'!$B:$B,"")</f>
        <v/>
      </c>
      <c r="BN2118" s="9" t="str">
        <f>_xlfn.XLOOKUP(B2118,'[6]cells down 19042026 9H40'!$B:$B,'[6]cells down 19042026 9H40'!$B:$B,"")</f>
        <v/>
      </c>
      <c r="BO2118" s="9" t="s">
        <v>2458</v>
      </c>
      <c r="BP2118" s="9" t="s">
        <v>5537</v>
      </c>
    </row>
    <row r="2119" spans="1:68" s="9" customFormat="1" x14ac:dyDescent="0.35">
      <c r="A2119" s="1" t="s">
        <v>2799</v>
      </c>
      <c r="B2119" s="8" t="s">
        <v>2800</v>
      </c>
      <c r="C2119" s="3" t="str">
        <f>_xlfn.XLOOKUP(B2119,'[1]daily break down'!$D:$D,'[1]daily break down'!$E:$E,"")</f>
        <v>OUEST</v>
      </c>
      <c r="D2119" s="1" t="s">
        <v>11</v>
      </c>
      <c r="E2119" s="1" t="s">
        <v>12</v>
      </c>
      <c r="F2119" s="3" t="s">
        <v>102</v>
      </c>
      <c r="G2119" s="1" t="s">
        <v>2799</v>
      </c>
      <c r="H2119" s="39" t="str">
        <f>_xlfn.XLOOKUP(B2119,[2]CALCULATION!$B:$B,[2]CALCULATION!$H:$H,"")</f>
        <v>HUAWEI</v>
      </c>
      <c r="I2119" s="34">
        <v>0</v>
      </c>
      <c r="J2119" s="34">
        <v>0</v>
      </c>
      <c r="K2119" s="34">
        <v>0</v>
      </c>
      <c r="L2119" s="34">
        <v>0</v>
      </c>
      <c r="M2119" s="34">
        <v>0</v>
      </c>
      <c r="N2119" s="34">
        <v>0</v>
      </c>
      <c r="O2119" s="34">
        <v>0</v>
      </c>
      <c r="P2119" s="34">
        <v>0</v>
      </c>
      <c r="Q2119" s="34">
        <v>0</v>
      </c>
      <c r="R2119" s="34">
        <v>0</v>
      </c>
      <c r="S2119" s="109">
        <v>0</v>
      </c>
      <c r="T2119" s="109">
        <f>_xlfn.XLOOKUP(B2119,'[3]Nur des jours'!$B:$B,'[3]Nur des jours'!$U:$U,"")</f>
        <v>0</v>
      </c>
      <c r="U2119" s="109">
        <v>0</v>
      </c>
      <c r="V2119" s="109">
        <v>0</v>
      </c>
      <c r="W2119" s="109">
        <v>0</v>
      </c>
      <c r="X2119" s="109">
        <v>0</v>
      </c>
      <c r="Y2119" s="109">
        <v>0</v>
      </c>
      <c r="Z2119" s="109">
        <v>0</v>
      </c>
      <c r="AA2119" s="109">
        <v>0</v>
      </c>
      <c r="AB2119" s="109">
        <v>0</v>
      </c>
      <c r="AC2119" s="109">
        <v>0</v>
      </c>
      <c r="AD2119" s="109">
        <v>0</v>
      </c>
      <c r="AE2119" s="109">
        <v>0</v>
      </c>
      <c r="AF2119" s="109">
        <v>0</v>
      </c>
      <c r="AG2119" s="57" t="str">
        <f>_xlfn.XLOOKUP(B2119,[3]CALCULATION!$B:$B,[3]CALCULATION!$M:$M,"")</f>
        <v>Operationnel</v>
      </c>
      <c r="AH2119" s="57"/>
      <c r="AI2119" s="56" t="str" cm="1">
        <f t="array" ref="AI2119">IFERROR(_xlfn.IFS(
AK2119="MPR ISSUE","PDH",
AK2119="BSS Hardware Issue","BSS",
AK2119="Sites strategiques, MLL, Pylone, etc.","ENVTECH",
AK2119="AKTIVCO DEFAUT GE &amp; POWER Cabinet","AKTIVCO",
AK2119="AKTIVCO Coupure ENEO &amp; Baisse de tension","AKTIVCO GRID ONLY",
AK2119="Coupure ENEO &amp; Baisse de tension","IHS GRID ONLY",
AK2119="Defaut GE &amp; POWER Cabinet","IHS",
AK2119="Sharing","Partners",
AK2119="Sites strategiques &amp; DataCenter","SST &amp; DC",
AK2119="Exclu","Exclu",
AK2119="SAT","SAT",
AK2119="SPARE-ISSUE","SPARE-ISSUE",
AK2119="Fiber CAmtel","TRANS_FO_CAMTEL",
AK2119="Fiber AOF","Fiber AOF",
AK2119="Projet OCM (HUAWEI)","TRAVAUX-HUAWEI",
AK2119="Projet OCM (NOKIA)","TRAVAUX-NOKIA",
AK2119="ACCESS-ISSUE","ACCESS-ISSUE",
AK2119="Projet OCM (ZTE, NOKIA, autres projets)","TRAVAUX OCM",
AK2119="No root CAuse","No root cause",
AK2119="ODU HS","PDH",
AK2119="IP &amp; VLAN","PDH",
AK2119="Warehouse HUAWEI","SPARE-ISSUE",
AK2119="SPARE-HS","SPARE-ISSUE",
AK2119="Power Telco","BSS",AK2119="no impacts","no impacts"
),"")</f>
        <v>No root cause</v>
      </c>
      <c r="AJ2119" s="56" t="str" cm="1">
        <f t="array" ref="AJ2119">IFERROR(_xlfn.IFS(
AK2119="MPR ISSUE","TX ISSUE",
AK2119="BSS Hardware Issue","RAN ISSUE",
AK2119="Sites strategiques, MLL, Pylone, etc.","ENVTECH",
AK2119="AKTIVCO DEFAUT GE &amp; POWER Cabinet","POWER ISSUE",
AK2119="AKTIVCO Coupure ENEO &amp; Baisse de tension","POWER ISSUE",
AK2119="Coupure ENEO &amp; Baisse de tension","POWER ISSUE",
AK2119="Defaut GE &amp; POWER Cabinet","POWER ISSUE",
AK2119="Sharing","POWER ISSUE",
AK2119="Sites strategiques &amp; DataCenter","POWER ISSUE",
AK2119="Exclu","Exclu",
AK2119="SAT","TX ISSUE",
AK2119="SPARE-ISSUE","SPARE-ISSUE",
AK2119="Fiber CAmtel","TX ISSUE",
AK2119="Fiber AOF","TX ISSUE",
AK2119="Projet OCM (HUAWEI)","TRAVAUX-HUAWEI",
AK2119="Projet OCM (NOKIA)","TRAVAUX -NOKIA",
AK2119="ACCESS-ISSUE","ACCESS-ISSUE",
AK2119="Projet OCM (ZTE, NOKIA, autres projets)","TRAVAUX OCM",
AK2119="No root CAuse","No root cause",
AK2119="ODU HS","TX ISSUE",
AK2119="IP &amp; VLAN","TX ISSUE",
AK2119="Warehouse HUAWEI","SPARE-ISSUE",
AK2119="SPARE-HS","SPARE-ISSUE",
AK2119="Power Telco","RAN ISSUE",AK2119="no impacts","no impacts"
),"")</f>
        <v>No root cause</v>
      </c>
      <c r="AK2119" s="81" t="s">
        <v>5620</v>
      </c>
      <c r="AL2119" s="56" t="str" cm="1">
        <f t="array" ref="AL2119">IFERROR(_xlfn.IFS(
AK2119="MPR ISSUE","ACTIVE",
AK2119="BSS Hardware Issue","ACTIVE",
AK2119="Sites strategiques, MLL, Pylone, etc.","PASSIVE",
AK2119="AKTIVCO DEFAUT GE &amp; POWER Cabinet","PASSIVE",
AK2119="AKTIVCO Coupure ENEO &amp; Baisse de tension","PASSIVE",
AK2119="Coupure ENEO &amp; Baisse de tension","PASSIVE",
AK2119="Defaut GE &amp; POWER Cabinet","PASSIVE",
AK2119="Sharing","PASSIVE",
AK2119="Sites strategiques &amp; DataCenter","PASSIVE",
AK2119="Exclu","Exclu",
AK2119="SAT","ACTIVE",
AK2119="SPARE-ISSUE","SPARE-ISSUE",
AK2119="Fiber CAmtel","ACTIVE",
AK2119="Fiber AOF","ACTIVE",
AK2119="Projet OCM (HUAWEI)","PLANNED WORKS",
AK2119="Projet OCM (NOKIA)","PLANNED WORKS",
AK2119="ACCESS-ISSUE","ACCESS-ISSUE",
AK2119="Projet OCM (ZTE, NOKIA, autres projets)","PLANNED WORKS",
AK2119="No root CAuse","No root cause",
AK2119="ODU HS","ACTIVE",
AK2119="IP &amp; VLAN","ACTIVE",
AK2119="Warehouse HUAWEI","SPARE-ISSUE",
AK2119="SPARE-HS","SPARE-ISSUE",
AK2119="Power Telco","ACTIVE", AK2119="no impacts","no impacts"
),"")</f>
        <v>No root cause</v>
      </c>
      <c r="AM2119" s="108" t="s">
        <v>5537</v>
      </c>
      <c r="AN2119" s="117" t="s">
        <v>2800</v>
      </c>
      <c r="AP2119" s="23" t="s">
        <v>5537</v>
      </c>
      <c r="AQ2119" s="23" t="s">
        <v>5537</v>
      </c>
      <c r="AR2119" s="7"/>
      <c r="AS2119" s="6"/>
      <c r="AT2119" s="7"/>
      <c r="AU2119" s="3" t="s">
        <v>5537</v>
      </c>
      <c r="AV2119" s="24" t="s">
        <v>5537</v>
      </c>
      <c r="AW2119" s="24" t="s">
        <v>5537</v>
      </c>
      <c r="AX2119" s="24" t="s">
        <v>5537</v>
      </c>
      <c r="AY2119" s="24" t="s">
        <v>5537</v>
      </c>
      <c r="AZ2119" s="24" t="s">
        <v>5537</v>
      </c>
      <c r="BA2119" s="24" t="s">
        <v>5537</v>
      </c>
      <c r="BB2119" s="24" t="s">
        <v>5537</v>
      </c>
      <c r="BC2119" s="24" t="s">
        <v>5537</v>
      </c>
      <c r="BD2119" s="24" t="s">
        <v>5537</v>
      </c>
      <c r="BE2119" s="24" t="s">
        <v>5537</v>
      </c>
      <c r="BF2119" s="24" t="s">
        <v>5537</v>
      </c>
      <c r="BG2119" s="24" t="s">
        <v>5537</v>
      </c>
      <c r="BH2119" s="24" t="s">
        <v>5537</v>
      </c>
      <c r="BI2119" s="9" t="s">
        <v>5537</v>
      </c>
      <c r="BJ2119" s="14"/>
      <c r="BK2119" s="14" t="s">
        <v>5537</v>
      </c>
      <c r="BL2119" s="14" t="str">
        <f>_xlfn.XLOOKUP(B2119,'[4]cell downs 18042026 17h'!$B:$B,'[4]cell downs 18042026 17h'!$B:$B,"")</f>
        <v/>
      </c>
      <c r="BM2119" s="14" t="str">
        <f>_xlfn.XLOOKUP(B2119,'[5]Cells Huawei 19042026 15h'!$B:$B,'[5]Cells Huawei 19042026 15h'!$B:$B,"")</f>
        <v/>
      </c>
      <c r="BN2119" s="9" t="str">
        <f>_xlfn.XLOOKUP(B2119,'[6]cells down 19042026 9H40'!$B:$B,'[6]cells down 19042026 9H40'!$B:$B,"")</f>
        <v/>
      </c>
      <c r="BO2119" s="9" t="s">
        <v>5537</v>
      </c>
      <c r="BP2119" s="9" t="s">
        <v>12</v>
      </c>
    </row>
    <row r="2120" spans="1:68" s="9" customFormat="1" x14ac:dyDescent="0.35">
      <c r="A2120" s="1" t="s">
        <v>2812</v>
      </c>
      <c r="B2120" s="8" t="s">
        <v>2813</v>
      </c>
      <c r="C2120" s="3" t="str">
        <f>_xlfn.XLOOKUP(B2120,'[1]daily break down'!$D:$D,'[1]daily break down'!$E:$E,"")</f>
        <v>NORD</v>
      </c>
      <c r="D2120" s="1" t="s">
        <v>11</v>
      </c>
      <c r="E2120" s="1" t="s">
        <v>12</v>
      </c>
      <c r="F2120" s="3" t="s">
        <v>23</v>
      </c>
      <c r="G2120" s="1" t="s">
        <v>2814</v>
      </c>
      <c r="H2120" s="39" t="str">
        <f>_xlfn.XLOOKUP(B2120,[2]CALCULATION!$B:$B,[2]CALCULATION!$H:$H,"")</f>
        <v>Huawei</v>
      </c>
      <c r="I2120" s="34">
        <v>0</v>
      </c>
      <c r="J2120" s="34">
        <v>0</v>
      </c>
      <c r="K2120" s="34">
        <v>0</v>
      </c>
      <c r="L2120" s="34">
        <v>0</v>
      </c>
      <c r="M2120" s="34">
        <v>0</v>
      </c>
      <c r="N2120" s="34">
        <v>0</v>
      </c>
      <c r="O2120" s="34">
        <v>0</v>
      </c>
      <c r="P2120" s="34">
        <v>0</v>
      </c>
      <c r="Q2120" s="34">
        <v>0</v>
      </c>
      <c r="R2120" s="34">
        <v>0</v>
      </c>
      <c r="S2120" s="109">
        <v>0</v>
      </c>
      <c r="T2120" s="109">
        <f>_xlfn.XLOOKUP(B2120,'[3]Nur des jours'!$B:$B,'[3]Nur des jours'!$U:$U,"")</f>
        <v>0</v>
      </c>
      <c r="U2120" s="109">
        <v>0</v>
      </c>
      <c r="V2120" s="109">
        <v>0</v>
      </c>
      <c r="W2120" s="109">
        <v>0</v>
      </c>
      <c r="X2120" s="109">
        <v>0</v>
      </c>
      <c r="Y2120" s="109">
        <v>0</v>
      </c>
      <c r="Z2120" s="109">
        <v>0</v>
      </c>
      <c r="AA2120" s="109">
        <v>0</v>
      </c>
      <c r="AB2120" s="109">
        <v>0</v>
      </c>
      <c r="AC2120" s="109">
        <v>0</v>
      </c>
      <c r="AD2120" s="109">
        <v>0</v>
      </c>
      <c r="AE2120" s="109">
        <v>0</v>
      </c>
      <c r="AF2120" s="109">
        <v>0</v>
      </c>
      <c r="AG2120" s="57" t="str">
        <f>_xlfn.XLOOKUP(B2120,[3]CALCULATION!$B:$B,[3]CALCULATION!$M:$M,"")</f>
        <v>Operationnel</v>
      </c>
      <c r="AH2120" s="57"/>
      <c r="AI2120" s="56" t="str" cm="1">
        <f t="array" ref="AI2120">IFERROR(_xlfn.IFS(
AK2120="MPR ISSUE","PDH",
AK2120="BSS Hardware Issue","BSS",
AK2120="Sites strategiques, MLL, Pylone, etc.","ENVTECH",
AK2120="AKTIVCO DEFAUT GE &amp; POWER Cabinet","AKTIVCO",
AK2120="AKTIVCO Coupure ENEO &amp; Baisse de tension","AKTIVCO GRID ONLY",
AK2120="Coupure ENEO &amp; Baisse de tension","IHS GRID ONLY",
AK2120="Defaut GE &amp; POWER Cabinet","IHS",
AK2120="Sharing","Partners",
AK2120="Sites strategiques &amp; DataCenter","SST &amp; DC",
AK2120="Exclu","Exclu",
AK2120="SAT","SAT",
AK2120="SPARE-ISSUE","SPARE-ISSUE",
AK2120="Fiber CAmtel","TRANS_FO_CAMTEL",
AK2120="Fiber AOF","Fiber AOF",
AK2120="Projet OCM (HUAWEI)","TRAVAUX-HUAWEI",
AK2120="Projet OCM (NOKIA)","TRAVAUX-NOKIA",
AK2120="ACCESS-ISSUE","ACCESS-ISSUE",
AK2120="Projet OCM (ZTE, NOKIA, autres projets)","TRAVAUX OCM",
AK2120="No root CAuse","No root cause",
AK2120="ODU HS","PDH",
AK2120="IP &amp; VLAN","PDH",
AK2120="Warehouse HUAWEI","SPARE-ISSUE",
AK2120="SPARE-HS","SPARE-ISSUE",
AK2120="Power Telco","BSS",AK2120="no impacts","no impacts"
),"")</f>
        <v>No root cause</v>
      </c>
      <c r="AJ2120" s="56" t="str" cm="1">
        <f t="array" ref="AJ2120">IFERROR(_xlfn.IFS(
AK2120="MPR ISSUE","TX ISSUE",
AK2120="BSS Hardware Issue","RAN ISSUE",
AK2120="Sites strategiques, MLL, Pylone, etc.","ENVTECH",
AK2120="AKTIVCO DEFAUT GE &amp; POWER Cabinet","POWER ISSUE",
AK2120="AKTIVCO Coupure ENEO &amp; Baisse de tension","POWER ISSUE",
AK2120="Coupure ENEO &amp; Baisse de tension","POWER ISSUE",
AK2120="Defaut GE &amp; POWER Cabinet","POWER ISSUE",
AK2120="Sharing","POWER ISSUE",
AK2120="Sites strategiques &amp; DataCenter","POWER ISSUE",
AK2120="Exclu","Exclu",
AK2120="SAT","TX ISSUE",
AK2120="SPARE-ISSUE","SPARE-ISSUE",
AK2120="Fiber CAmtel","TX ISSUE",
AK2120="Fiber AOF","TX ISSUE",
AK2120="Projet OCM (HUAWEI)","TRAVAUX-HUAWEI",
AK2120="Projet OCM (NOKIA)","TRAVAUX -NOKIA",
AK2120="ACCESS-ISSUE","ACCESS-ISSUE",
AK2120="Projet OCM (ZTE, NOKIA, autres projets)","TRAVAUX OCM",
AK2120="No root CAuse","No root cause",
AK2120="ODU HS","TX ISSUE",
AK2120="IP &amp; VLAN","TX ISSUE",
AK2120="Warehouse HUAWEI","SPARE-ISSUE",
AK2120="SPARE-HS","SPARE-ISSUE",
AK2120="Power Telco","RAN ISSUE",AK2120="no impacts","no impacts"
),"")</f>
        <v>No root cause</v>
      </c>
      <c r="AK2120" s="81" t="s">
        <v>5620</v>
      </c>
      <c r="AL2120" s="56" t="str" cm="1">
        <f t="array" ref="AL2120">IFERROR(_xlfn.IFS(
AK2120="MPR ISSUE","ACTIVE",
AK2120="BSS Hardware Issue","ACTIVE",
AK2120="Sites strategiques, MLL, Pylone, etc.","PASSIVE",
AK2120="AKTIVCO DEFAUT GE &amp; POWER Cabinet","PASSIVE",
AK2120="AKTIVCO Coupure ENEO &amp; Baisse de tension","PASSIVE",
AK2120="Coupure ENEO &amp; Baisse de tension","PASSIVE",
AK2120="Defaut GE &amp; POWER Cabinet","PASSIVE",
AK2120="Sharing","PASSIVE",
AK2120="Sites strategiques &amp; DataCenter","PASSIVE",
AK2120="Exclu","Exclu",
AK2120="SAT","ACTIVE",
AK2120="SPARE-ISSUE","SPARE-ISSUE",
AK2120="Fiber CAmtel","ACTIVE",
AK2120="Fiber AOF","ACTIVE",
AK2120="Projet OCM (HUAWEI)","PLANNED WORKS",
AK2120="Projet OCM (NOKIA)","PLANNED WORKS",
AK2120="ACCESS-ISSUE","ACCESS-ISSUE",
AK2120="Projet OCM (ZTE, NOKIA, autres projets)","PLANNED WORKS",
AK2120="No root CAuse","No root cause",
AK2120="ODU HS","ACTIVE",
AK2120="IP &amp; VLAN","ACTIVE",
AK2120="Warehouse HUAWEI","SPARE-ISSUE",
AK2120="SPARE-HS","SPARE-ISSUE",
AK2120="Power Telco","ACTIVE", AK2120="no impacts","no impacts"
),"")</f>
        <v>No root cause</v>
      </c>
      <c r="AM2120" s="108" t="s">
        <v>5537</v>
      </c>
      <c r="AN2120" s="117" t="s">
        <v>2813</v>
      </c>
      <c r="AP2120" s="23" t="s">
        <v>5537</v>
      </c>
      <c r="AQ2120" s="23" t="s">
        <v>5537</v>
      </c>
      <c r="AR2120" s="7"/>
      <c r="AS2120" s="6"/>
      <c r="AT2120" s="7"/>
      <c r="AU2120" s="3" t="s">
        <v>5537</v>
      </c>
      <c r="AV2120" s="24" t="s">
        <v>5537</v>
      </c>
      <c r="AW2120" s="24" t="s">
        <v>5537</v>
      </c>
      <c r="AX2120" s="24" t="s">
        <v>5537</v>
      </c>
      <c r="AY2120" s="24" t="s">
        <v>5537</v>
      </c>
      <c r="AZ2120" s="24" t="s">
        <v>5537</v>
      </c>
      <c r="BA2120" s="24" t="s">
        <v>5537</v>
      </c>
      <c r="BB2120" s="24" t="s">
        <v>5537</v>
      </c>
      <c r="BC2120" s="24" t="s">
        <v>5537</v>
      </c>
      <c r="BD2120" s="24" t="s">
        <v>5537</v>
      </c>
      <c r="BE2120" s="24" t="s">
        <v>5537</v>
      </c>
      <c r="BF2120" s="24" t="s">
        <v>5537</v>
      </c>
      <c r="BG2120" s="24" t="s">
        <v>5537</v>
      </c>
      <c r="BH2120" s="24" t="s">
        <v>5537</v>
      </c>
      <c r="BI2120" s="9" t="s">
        <v>5537</v>
      </c>
      <c r="BJ2120" s="14"/>
      <c r="BK2120" s="14" t="s">
        <v>5537</v>
      </c>
      <c r="BL2120" s="14" t="str">
        <f>_xlfn.XLOOKUP(B2120,'[4]cell downs 18042026 17h'!$B:$B,'[4]cell downs 18042026 17h'!$B:$B,"")</f>
        <v/>
      </c>
      <c r="BM2120" s="14" t="str">
        <f>_xlfn.XLOOKUP(B2120,'[5]Cells Huawei 19042026 15h'!$B:$B,'[5]Cells Huawei 19042026 15h'!$B:$B,"")</f>
        <v/>
      </c>
      <c r="BN2120" s="9" t="str">
        <f>_xlfn.XLOOKUP(B2120,'[6]cells down 19042026 9H40'!$B:$B,'[6]cells down 19042026 9H40'!$B:$B,"")</f>
        <v/>
      </c>
      <c r="BO2120" s="9" t="s">
        <v>2813</v>
      </c>
      <c r="BP2120" s="9" t="s">
        <v>318</v>
      </c>
    </row>
    <row r="2121" spans="1:68" s="9" customFormat="1" x14ac:dyDescent="0.35">
      <c r="A2121" s="1" t="s">
        <v>2817</v>
      </c>
      <c r="B2121" s="8" t="s">
        <v>2818</v>
      </c>
      <c r="C2121" s="3" t="str">
        <f>_xlfn.XLOOKUP(B2121,'[1]daily break down'!$D:$D,'[1]daily break down'!$E:$E,"")</f>
        <v>NORD</v>
      </c>
      <c r="D2121" s="1" t="s">
        <v>11</v>
      </c>
      <c r="E2121" s="1" t="s">
        <v>237</v>
      </c>
      <c r="F2121" s="3" t="s">
        <v>23</v>
      </c>
      <c r="G2121" s="1" t="s">
        <v>2817</v>
      </c>
      <c r="H2121" s="39" t="str">
        <f>_xlfn.XLOOKUP(B2121,[2]CALCULATION!$B:$B,[2]CALCULATION!$H:$H,"")</f>
        <v>HUAWEI</v>
      </c>
      <c r="I2121" s="34">
        <v>0</v>
      </c>
      <c r="J2121" s="34">
        <v>0</v>
      </c>
      <c r="K2121" s="34">
        <v>0</v>
      </c>
      <c r="L2121" s="34">
        <v>0</v>
      </c>
      <c r="M2121" s="34">
        <v>0</v>
      </c>
      <c r="N2121" s="34">
        <v>0</v>
      </c>
      <c r="O2121" s="34">
        <v>0</v>
      </c>
      <c r="P2121" s="34">
        <v>0</v>
      </c>
      <c r="Q2121" s="34">
        <v>0</v>
      </c>
      <c r="R2121" s="34">
        <v>0</v>
      </c>
      <c r="S2121" s="109">
        <v>0</v>
      </c>
      <c r="T2121" s="109">
        <f>_xlfn.XLOOKUP(B2121,'[3]Nur des jours'!$B:$B,'[3]Nur des jours'!$U:$U,"")</f>
        <v>0</v>
      </c>
      <c r="U2121" s="109">
        <v>0</v>
      </c>
      <c r="V2121" s="109">
        <v>0</v>
      </c>
      <c r="W2121" s="109">
        <v>0</v>
      </c>
      <c r="X2121" s="109">
        <v>0</v>
      </c>
      <c r="Y2121" s="109">
        <v>0</v>
      </c>
      <c r="Z2121" s="109">
        <v>0</v>
      </c>
      <c r="AA2121" s="109">
        <v>0</v>
      </c>
      <c r="AB2121" s="109">
        <v>0</v>
      </c>
      <c r="AC2121" s="109">
        <v>0</v>
      </c>
      <c r="AD2121" s="109">
        <v>0</v>
      </c>
      <c r="AE2121" s="109">
        <v>0</v>
      </c>
      <c r="AF2121" s="109">
        <v>0</v>
      </c>
      <c r="AG2121" s="57" t="str">
        <f>_xlfn.XLOOKUP(B2121,[3]CALCULATION!$B:$B,[3]CALCULATION!$M:$M,"")</f>
        <v>Operationnel</v>
      </c>
      <c r="AH2121" s="57"/>
      <c r="AI2121" s="56" t="str" cm="1">
        <f t="array" ref="AI2121">IFERROR(_xlfn.IFS(
AK2121="MPR ISSUE","PDH",
AK2121="BSS Hardware Issue","BSS",
AK2121="Sites strategiques, MLL, Pylone, etc.","ENVTECH",
AK2121="AKTIVCO DEFAUT GE &amp; POWER Cabinet","AKTIVCO",
AK2121="AKTIVCO Coupure ENEO &amp; Baisse de tension","AKTIVCO GRID ONLY",
AK2121="Coupure ENEO &amp; Baisse de tension","IHS GRID ONLY",
AK2121="Defaut GE &amp; POWER Cabinet","IHS",
AK2121="Sharing","Partners",
AK2121="Sites strategiques &amp; DataCenter","SST &amp; DC",
AK2121="Exclu","Exclu",
AK2121="SAT","SAT",
AK2121="SPARE-ISSUE","SPARE-ISSUE",
AK2121="Fiber CAmtel","TRANS_FO_CAMTEL",
AK2121="Fiber AOF","Fiber AOF",
AK2121="Projet OCM (HUAWEI)","TRAVAUX-HUAWEI",
AK2121="Projet OCM (NOKIA)","TRAVAUX-NOKIA",
AK2121="ACCESS-ISSUE","ACCESS-ISSUE",
AK2121="Projet OCM (ZTE, NOKIA, autres projets)","TRAVAUX OCM",
AK2121="No root CAuse","No root cause",
AK2121="ODU HS","PDH",
AK2121="IP &amp; VLAN","PDH",
AK2121="Warehouse HUAWEI","SPARE-ISSUE",
AK2121="SPARE-HS","SPARE-ISSUE",
AK2121="Power Telco","BSS",AK2121="no impacts","no impacts"
),"")</f>
        <v>No root cause</v>
      </c>
      <c r="AJ2121" s="56" t="str" cm="1">
        <f t="array" ref="AJ2121">IFERROR(_xlfn.IFS(
AK2121="MPR ISSUE","TX ISSUE",
AK2121="BSS Hardware Issue","RAN ISSUE",
AK2121="Sites strategiques, MLL, Pylone, etc.","ENVTECH",
AK2121="AKTIVCO DEFAUT GE &amp; POWER Cabinet","POWER ISSUE",
AK2121="AKTIVCO Coupure ENEO &amp; Baisse de tension","POWER ISSUE",
AK2121="Coupure ENEO &amp; Baisse de tension","POWER ISSUE",
AK2121="Defaut GE &amp; POWER Cabinet","POWER ISSUE",
AK2121="Sharing","POWER ISSUE",
AK2121="Sites strategiques &amp; DataCenter","POWER ISSUE",
AK2121="Exclu","Exclu",
AK2121="SAT","TX ISSUE",
AK2121="SPARE-ISSUE","SPARE-ISSUE",
AK2121="Fiber CAmtel","TX ISSUE",
AK2121="Fiber AOF","TX ISSUE",
AK2121="Projet OCM (HUAWEI)","TRAVAUX-HUAWEI",
AK2121="Projet OCM (NOKIA)","TRAVAUX -NOKIA",
AK2121="ACCESS-ISSUE","ACCESS-ISSUE",
AK2121="Projet OCM (ZTE, NOKIA, autres projets)","TRAVAUX OCM",
AK2121="No root CAuse","No root cause",
AK2121="ODU HS","TX ISSUE",
AK2121="IP &amp; VLAN","TX ISSUE",
AK2121="Warehouse HUAWEI","SPARE-ISSUE",
AK2121="SPARE-HS","SPARE-ISSUE",
AK2121="Power Telco","RAN ISSUE",AK2121="no impacts","no impacts"
),"")</f>
        <v>No root cause</v>
      </c>
      <c r="AK2121" s="81" t="s">
        <v>5620</v>
      </c>
      <c r="AL2121" s="56" t="str" cm="1">
        <f t="array" ref="AL2121">IFERROR(_xlfn.IFS(
AK2121="MPR ISSUE","ACTIVE",
AK2121="BSS Hardware Issue","ACTIVE",
AK2121="Sites strategiques, MLL, Pylone, etc.","PASSIVE",
AK2121="AKTIVCO DEFAUT GE &amp; POWER Cabinet","PASSIVE",
AK2121="AKTIVCO Coupure ENEO &amp; Baisse de tension","PASSIVE",
AK2121="Coupure ENEO &amp; Baisse de tension","PASSIVE",
AK2121="Defaut GE &amp; POWER Cabinet","PASSIVE",
AK2121="Sharing","PASSIVE",
AK2121="Sites strategiques &amp; DataCenter","PASSIVE",
AK2121="Exclu","Exclu",
AK2121="SAT","ACTIVE",
AK2121="SPARE-ISSUE","SPARE-ISSUE",
AK2121="Fiber CAmtel","ACTIVE",
AK2121="Fiber AOF","ACTIVE",
AK2121="Projet OCM (HUAWEI)","PLANNED WORKS",
AK2121="Projet OCM (NOKIA)","PLANNED WORKS",
AK2121="ACCESS-ISSUE","ACCESS-ISSUE",
AK2121="Projet OCM (ZTE, NOKIA, autres projets)","PLANNED WORKS",
AK2121="No root CAuse","No root cause",
AK2121="ODU HS","ACTIVE",
AK2121="IP &amp; VLAN","ACTIVE",
AK2121="Warehouse HUAWEI","SPARE-ISSUE",
AK2121="SPARE-HS","SPARE-ISSUE",
AK2121="Power Telco","ACTIVE", AK2121="no impacts","no impacts"
),"")</f>
        <v>No root cause</v>
      </c>
      <c r="AM2121" s="108" t="s">
        <v>5537</v>
      </c>
      <c r="AN2121" s="117" t="s">
        <v>2818</v>
      </c>
      <c r="AP2121" s="23" t="s">
        <v>5537</v>
      </c>
      <c r="AQ2121" s="23" t="s">
        <v>5537</v>
      </c>
      <c r="AR2121" s="7"/>
      <c r="AS2121" s="6"/>
      <c r="AT2121" s="7"/>
      <c r="AU2121" s="3" t="s">
        <v>5537</v>
      </c>
      <c r="AV2121" s="24" t="s">
        <v>5537</v>
      </c>
      <c r="AW2121" s="24" t="s">
        <v>5537</v>
      </c>
      <c r="AX2121" s="24" t="s">
        <v>5537</v>
      </c>
      <c r="AY2121" s="24" t="s">
        <v>5537</v>
      </c>
      <c r="AZ2121" s="24" t="s">
        <v>5537</v>
      </c>
      <c r="BA2121" s="24" t="s">
        <v>5537</v>
      </c>
      <c r="BB2121" s="24" t="s">
        <v>5537</v>
      </c>
      <c r="BC2121" s="24" t="s">
        <v>5537</v>
      </c>
      <c r="BD2121" s="24" t="s">
        <v>5537</v>
      </c>
      <c r="BE2121" s="24" t="s">
        <v>5537</v>
      </c>
      <c r="BF2121" s="24" t="s">
        <v>5537</v>
      </c>
      <c r="BG2121" s="24" t="s">
        <v>5537</v>
      </c>
      <c r="BH2121" s="24" t="s">
        <v>5537</v>
      </c>
      <c r="BI2121" s="9" t="s">
        <v>5537</v>
      </c>
      <c r="BJ2121" s="14"/>
      <c r="BK2121" s="14" t="s">
        <v>5537</v>
      </c>
      <c r="BL2121" s="14" t="str">
        <f>_xlfn.XLOOKUP(B2121,'[4]cell downs 18042026 17h'!$B:$B,'[4]cell downs 18042026 17h'!$B:$B,"")</f>
        <v/>
      </c>
      <c r="BM2121" s="14" t="str">
        <f>_xlfn.XLOOKUP(B2121,'[5]Cells Huawei 19042026 15h'!$B:$B,'[5]Cells Huawei 19042026 15h'!$B:$B,"")</f>
        <v/>
      </c>
      <c r="BN2121" s="9" t="str">
        <f>_xlfn.XLOOKUP(B2121,'[6]cells down 19042026 9H40'!$B:$B,'[6]cells down 19042026 9H40'!$B:$B,"")</f>
        <v/>
      </c>
      <c r="BO2121" s="9" t="s">
        <v>2818</v>
      </c>
      <c r="BP2121" s="9" t="s">
        <v>12</v>
      </c>
    </row>
    <row r="2122" spans="1:68" s="9" customFormat="1" x14ac:dyDescent="0.35">
      <c r="A2122" s="1" t="s">
        <v>2879</v>
      </c>
      <c r="B2122" s="8" t="s">
        <v>2880</v>
      </c>
      <c r="C2122" s="3" t="str">
        <f>_xlfn.XLOOKUP(B2122,'[1]daily break down'!$D:$D,'[1]daily break down'!$E:$E,"")</f>
        <v>NORD</v>
      </c>
      <c r="D2122" s="1" t="s">
        <v>11</v>
      </c>
      <c r="E2122" s="1" t="s">
        <v>66</v>
      </c>
      <c r="F2122" s="3" t="s">
        <v>23</v>
      </c>
      <c r="G2122" s="1" t="s">
        <v>2879</v>
      </c>
      <c r="H2122" s="39" t="str">
        <f>_xlfn.XLOOKUP(B2122,[2]CALCULATION!$B:$B,[2]CALCULATION!$H:$H,"")</f>
        <v>HUAWEI</v>
      </c>
      <c r="I2122" s="34">
        <v>0</v>
      </c>
      <c r="J2122" s="34">
        <v>0</v>
      </c>
      <c r="K2122" s="34">
        <v>0</v>
      </c>
      <c r="L2122" s="34">
        <v>0</v>
      </c>
      <c r="M2122" s="34">
        <v>0</v>
      </c>
      <c r="N2122" s="34">
        <v>0</v>
      </c>
      <c r="O2122" s="34">
        <v>0</v>
      </c>
      <c r="P2122" s="34">
        <v>0</v>
      </c>
      <c r="Q2122" s="34">
        <v>0</v>
      </c>
      <c r="R2122" s="34">
        <v>0</v>
      </c>
      <c r="S2122" s="109">
        <v>0</v>
      </c>
      <c r="T2122" s="109">
        <f>_xlfn.XLOOKUP(B2122,'[3]Nur des jours'!$B:$B,'[3]Nur des jours'!$U:$U,"")</f>
        <v>0</v>
      </c>
      <c r="U2122" s="109">
        <v>0</v>
      </c>
      <c r="V2122" s="109">
        <v>0</v>
      </c>
      <c r="W2122" s="109">
        <v>0</v>
      </c>
      <c r="X2122" s="109">
        <v>0</v>
      </c>
      <c r="Y2122" s="109">
        <v>0</v>
      </c>
      <c r="Z2122" s="109">
        <v>0</v>
      </c>
      <c r="AA2122" s="109">
        <v>0</v>
      </c>
      <c r="AB2122" s="109">
        <v>0</v>
      </c>
      <c r="AC2122" s="109">
        <v>0</v>
      </c>
      <c r="AD2122" s="109">
        <v>0</v>
      </c>
      <c r="AE2122" s="109">
        <v>0</v>
      </c>
      <c r="AF2122" s="109">
        <v>0</v>
      </c>
      <c r="AG2122" s="57" t="str">
        <f>_xlfn.XLOOKUP(B2122,[3]CALCULATION!$B:$B,[3]CALCULATION!$M:$M,"")</f>
        <v>Operationnel</v>
      </c>
      <c r="AH2122" s="57"/>
      <c r="AI2122" s="56" t="str" cm="1">
        <f t="array" ref="AI2122">IFERROR(_xlfn.IFS(
AK2122="MPR ISSUE","PDH",
AK2122="BSS Hardware Issue","BSS",
AK2122="Sites strategiques, MLL, Pylone, etc.","ENVTECH",
AK2122="AKTIVCO DEFAUT GE &amp; POWER Cabinet","AKTIVCO",
AK2122="AKTIVCO Coupure ENEO &amp; Baisse de tension","AKTIVCO GRID ONLY",
AK2122="Coupure ENEO &amp; Baisse de tension","IHS GRID ONLY",
AK2122="Defaut GE &amp; POWER Cabinet","IHS",
AK2122="Sharing","Partners",
AK2122="Sites strategiques &amp; DataCenter","SST &amp; DC",
AK2122="Exclu","Exclu",
AK2122="SAT","SAT",
AK2122="SPARE-ISSUE","SPARE-ISSUE",
AK2122="Fiber CAmtel","TRANS_FO_CAMTEL",
AK2122="Fiber AOF","Fiber AOF",
AK2122="Projet OCM (HUAWEI)","TRAVAUX-HUAWEI",
AK2122="Projet OCM (NOKIA)","TRAVAUX-NOKIA",
AK2122="ACCESS-ISSUE","ACCESS-ISSUE",
AK2122="Projet OCM (ZTE, NOKIA, autres projets)","TRAVAUX OCM",
AK2122="No root CAuse","No root cause",
AK2122="ODU HS","PDH",
AK2122="IP &amp; VLAN","PDH",
AK2122="Warehouse HUAWEI","SPARE-ISSUE",
AK2122="SPARE-HS","SPARE-ISSUE",
AK2122="Power Telco","BSS",AK2122="no impacts","no impacts"
),"")</f>
        <v>No root cause</v>
      </c>
      <c r="AJ2122" s="56" t="str" cm="1">
        <f t="array" ref="AJ2122">IFERROR(_xlfn.IFS(
AK2122="MPR ISSUE","TX ISSUE",
AK2122="BSS Hardware Issue","RAN ISSUE",
AK2122="Sites strategiques, MLL, Pylone, etc.","ENVTECH",
AK2122="AKTIVCO DEFAUT GE &amp; POWER Cabinet","POWER ISSUE",
AK2122="AKTIVCO Coupure ENEO &amp; Baisse de tension","POWER ISSUE",
AK2122="Coupure ENEO &amp; Baisse de tension","POWER ISSUE",
AK2122="Defaut GE &amp; POWER Cabinet","POWER ISSUE",
AK2122="Sharing","POWER ISSUE",
AK2122="Sites strategiques &amp; DataCenter","POWER ISSUE",
AK2122="Exclu","Exclu",
AK2122="SAT","TX ISSUE",
AK2122="SPARE-ISSUE","SPARE-ISSUE",
AK2122="Fiber CAmtel","TX ISSUE",
AK2122="Fiber AOF","TX ISSUE",
AK2122="Projet OCM (HUAWEI)","TRAVAUX-HUAWEI",
AK2122="Projet OCM (NOKIA)","TRAVAUX -NOKIA",
AK2122="ACCESS-ISSUE","ACCESS-ISSUE",
AK2122="Projet OCM (ZTE, NOKIA, autres projets)","TRAVAUX OCM",
AK2122="No root CAuse","No root cause",
AK2122="ODU HS","TX ISSUE",
AK2122="IP &amp; VLAN","TX ISSUE",
AK2122="Warehouse HUAWEI","SPARE-ISSUE",
AK2122="SPARE-HS","SPARE-ISSUE",
AK2122="Power Telco","RAN ISSUE",AK2122="no impacts","no impacts"
),"")</f>
        <v>No root cause</v>
      </c>
      <c r="AK2122" s="81" t="s">
        <v>5620</v>
      </c>
      <c r="AL2122" s="56" t="str" cm="1">
        <f t="array" ref="AL2122">IFERROR(_xlfn.IFS(
AK2122="MPR ISSUE","ACTIVE",
AK2122="BSS Hardware Issue","ACTIVE",
AK2122="Sites strategiques, MLL, Pylone, etc.","PASSIVE",
AK2122="AKTIVCO DEFAUT GE &amp; POWER Cabinet","PASSIVE",
AK2122="AKTIVCO Coupure ENEO &amp; Baisse de tension","PASSIVE",
AK2122="Coupure ENEO &amp; Baisse de tension","PASSIVE",
AK2122="Defaut GE &amp; POWER Cabinet","PASSIVE",
AK2122="Sharing","PASSIVE",
AK2122="Sites strategiques &amp; DataCenter","PASSIVE",
AK2122="Exclu","Exclu",
AK2122="SAT","ACTIVE",
AK2122="SPARE-ISSUE","SPARE-ISSUE",
AK2122="Fiber CAmtel","ACTIVE",
AK2122="Fiber AOF","ACTIVE",
AK2122="Projet OCM (HUAWEI)","PLANNED WORKS",
AK2122="Projet OCM (NOKIA)","PLANNED WORKS",
AK2122="ACCESS-ISSUE","ACCESS-ISSUE",
AK2122="Projet OCM (ZTE, NOKIA, autres projets)","PLANNED WORKS",
AK2122="No root CAuse","No root cause",
AK2122="ODU HS","ACTIVE",
AK2122="IP &amp; VLAN","ACTIVE",
AK2122="Warehouse HUAWEI","SPARE-ISSUE",
AK2122="SPARE-HS","SPARE-ISSUE",
AK2122="Power Telco","ACTIVE", AK2122="no impacts","no impacts"
),"")</f>
        <v>No root cause</v>
      </c>
      <c r="AM2122" s="108" t="s">
        <v>5537</v>
      </c>
      <c r="AN2122" s="117" t="s">
        <v>2880</v>
      </c>
      <c r="AP2122" s="23" t="s">
        <v>5537</v>
      </c>
      <c r="AQ2122" s="23" t="s">
        <v>5537</v>
      </c>
      <c r="AR2122" s="7"/>
      <c r="AS2122" s="6"/>
      <c r="AT2122" s="7"/>
      <c r="AU2122" s="3" t="s">
        <v>5537</v>
      </c>
      <c r="AV2122" s="24" t="s">
        <v>5537</v>
      </c>
      <c r="AW2122" s="24" t="s">
        <v>5537</v>
      </c>
      <c r="AX2122" s="24" t="s">
        <v>5537</v>
      </c>
      <c r="AY2122" s="24" t="s">
        <v>5537</v>
      </c>
      <c r="AZ2122" s="24" t="s">
        <v>5537</v>
      </c>
      <c r="BA2122" s="24" t="s">
        <v>5537</v>
      </c>
      <c r="BB2122" s="24" t="s">
        <v>5537</v>
      </c>
      <c r="BC2122" s="24" t="s">
        <v>5537</v>
      </c>
      <c r="BD2122" s="24" t="s">
        <v>5537</v>
      </c>
      <c r="BE2122" s="24" t="s">
        <v>5537</v>
      </c>
      <c r="BF2122" s="24" t="s">
        <v>5537</v>
      </c>
      <c r="BG2122" s="24" t="s">
        <v>5537</v>
      </c>
      <c r="BH2122" s="24" t="s">
        <v>5537</v>
      </c>
      <c r="BI2122" s="9" t="s">
        <v>5537</v>
      </c>
      <c r="BJ2122" s="14"/>
      <c r="BK2122" s="14" t="s">
        <v>5537</v>
      </c>
      <c r="BL2122" s="14" t="str">
        <f>_xlfn.XLOOKUP(B2122,'[4]cell downs 18042026 17h'!$B:$B,'[4]cell downs 18042026 17h'!$B:$B,"")</f>
        <v/>
      </c>
      <c r="BM2122" s="14" t="str">
        <f>_xlfn.XLOOKUP(B2122,'[5]Cells Huawei 19042026 15h'!$B:$B,'[5]Cells Huawei 19042026 15h'!$B:$B,"")</f>
        <v/>
      </c>
      <c r="BN2122" s="9" t="str">
        <f>_xlfn.XLOOKUP(B2122,'[6]cells down 19042026 9H40'!$B:$B,'[6]cells down 19042026 9H40'!$B:$B,"")</f>
        <v/>
      </c>
      <c r="BO2122" s="9" t="s">
        <v>2880</v>
      </c>
      <c r="BP2122" s="9" t="s">
        <v>594</v>
      </c>
    </row>
    <row r="2123" spans="1:68" s="9" customFormat="1" x14ac:dyDescent="0.35">
      <c r="A2123" s="1" t="s">
        <v>2987</v>
      </c>
      <c r="B2123" s="8" t="s">
        <v>2988</v>
      </c>
      <c r="C2123" s="3" t="str">
        <f>_xlfn.XLOOKUP(B2123,'[1]daily break down'!$D:$D,'[1]daily break down'!$E:$E,"")</f>
        <v>NORD</v>
      </c>
      <c r="D2123" s="1" t="s">
        <v>21</v>
      </c>
      <c r="E2123" s="1" t="s">
        <v>122</v>
      </c>
      <c r="F2123" s="3" t="s">
        <v>23</v>
      </c>
      <c r="G2123" s="1" t="s">
        <v>2989</v>
      </c>
      <c r="H2123" s="39" t="str">
        <f>_xlfn.XLOOKUP(B2123,[2]CALCULATION!$B:$B,[2]CALCULATION!$H:$H,"")</f>
        <v>HUAWEI</v>
      </c>
      <c r="I2123" s="34">
        <v>0</v>
      </c>
      <c r="J2123" s="34">
        <v>0</v>
      </c>
      <c r="K2123" s="34">
        <v>0</v>
      </c>
      <c r="L2123" s="34">
        <v>0</v>
      </c>
      <c r="M2123" s="34">
        <v>0</v>
      </c>
      <c r="N2123" s="34">
        <v>0</v>
      </c>
      <c r="O2123" s="34">
        <v>0</v>
      </c>
      <c r="P2123" s="34">
        <v>0</v>
      </c>
      <c r="Q2123" s="34">
        <v>0</v>
      </c>
      <c r="R2123" s="34">
        <v>0</v>
      </c>
      <c r="S2123" s="109">
        <v>0</v>
      </c>
      <c r="T2123" s="109">
        <f>_xlfn.XLOOKUP(B2123,'[3]Nur des jours'!$B:$B,'[3]Nur des jours'!$U:$U,"")</f>
        <v>0</v>
      </c>
      <c r="U2123" s="109">
        <v>0</v>
      </c>
      <c r="V2123" s="109">
        <v>0</v>
      </c>
      <c r="W2123" s="109">
        <v>0</v>
      </c>
      <c r="X2123" s="109">
        <v>0</v>
      </c>
      <c r="Y2123" s="109">
        <v>0</v>
      </c>
      <c r="Z2123" s="109">
        <v>0</v>
      </c>
      <c r="AA2123" s="109">
        <v>0</v>
      </c>
      <c r="AB2123" s="109">
        <v>0</v>
      </c>
      <c r="AC2123" s="109">
        <v>0</v>
      </c>
      <c r="AD2123" s="109">
        <v>0</v>
      </c>
      <c r="AE2123" s="109">
        <v>0</v>
      </c>
      <c r="AF2123" s="109">
        <v>0</v>
      </c>
      <c r="AG2123" s="57" t="str">
        <f>_xlfn.XLOOKUP(B2123,[3]CALCULATION!$B:$B,[3]CALCULATION!$M:$M,"")</f>
        <v>Operationnel</v>
      </c>
      <c r="AH2123" s="57"/>
      <c r="AI2123" s="56" t="str" cm="1">
        <f t="array" ref="AI2123">IFERROR(_xlfn.IFS(
AK2123="MPR ISSUE","PDH",
AK2123="BSS Hardware Issue","BSS",
AK2123="Sites strategiques, MLL, Pylone, etc.","ENVTECH",
AK2123="AKTIVCO DEFAUT GE &amp; POWER Cabinet","AKTIVCO",
AK2123="AKTIVCO Coupure ENEO &amp; Baisse de tension","AKTIVCO GRID ONLY",
AK2123="Coupure ENEO &amp; Baisse de tension","IHS GRID ONLY",
AK2123="Defaut GE &amp; POWER Cabinet","IHS",
AK2123="Sharing","Partners",
AK2123="Sites strategiques &amp; DataCenter","SST &amp; DC",
AK2123="Exclu","Exclu",
AK2123="SAT","SAT",
AK2123="SPARE-ISSUE","SPARE-ISSUE",
AK2123="Fiber CAmtel","TRANS_FO_CAMTEL",
AK2123="Fiber AOF","Fiber AOF",
AK2123="Projet OCM (HUAWEI)","TRAVAUX-HUAWEI",
AK2123="Projet OCM (NOKIA)","TRAVAUX-NOKIA",
AK2123="ACCESS-ISSUE","ACCESS-ISSUE",
AK2123="Projet OCM (ZTE, NOKIA, autres projets)","TRAVAUX OCM",
AK2123="No root CAuse","No root cause",
AK2123="ODU HS","PDH",
AK2123="IP &amp; VLAN","PDH",
AK2123="Warehouse HUAWEI","SPARE-ISSUE",
AK2123="SPARE-HS","SPARE-ISSUE",
AK2123="Power Telco","BSS",AK2123="no impacts","no impacts"
),"")</f>
        <v>No root cause</v>
      </c>
      <c r="AJ2123" s="56" t="str" cm="1">
        <f t="array" ref="AJ2123">IFERROR(_xlfn.IFS(
AK2123="MPR ISSUE","TX ISSUE",
AK2123="BSS Hardware Issue","RAN ISSUE",
AK2123="Sites strategiques, MLL, Pylone, etc.","ENVTECH",
AK2123="AKTIVCO DEFAUT GE &amp; POWER Cabinet","POWER ISSUE",
AK2123="AKTIVCO Coupure ENEO &amp; Baisse de tension","POWER ISSUE",
AK2123="Coupure ENEO &amp; Baisse de tension","POWER ISSUE",
AK2123="Defaut GE &amp; POWER Cabinet","POWER ISSUE",
AK2123="Sharing","POWER ISSUE",
AK2123="Sites strategiques &amp; DataCenter","POWER ISSUE",
AK2123="Exclu","Exclu",
AK2123="SAT","TX ISSUE",
AK2123="SPARE-ISSUE","SPARE-ISSUE",
AK2123="Fiber CAmtel","TX ISSUE",
AK2123="Fiber AOF","TX ISSUE",
AK2123="Projet OCM (HUAWEI)","TRAVAUX-HUAWEI",
AK2123="Projet OCM (NOKIA)","TRAVAUX -NOKIA",
AK2123="ACCESS-ISSUE","ACCESS-ISSUE",
AK2123="Projet OCM (ZTE, NOKIA, autres projets)","TRAVAUX OCM",
AK2123="No root CAuse","No root cause",
AK2123="ODU HS","TX ISSUE",
AK2123="IP &amp; VLAN","TX ISSUE",
AK2123="Warehouse HUAWEI","SPARE-ISSUE",
AK2123="SPARE-HS","SPARE-ISSUE",
AK2123="Power Telco","RAN ISSUE",AK2123="no impacts","no impacts"
),"")</f>
        <v>No root cause</v>
      </c>
      <c r="AK2123" s="81" t="s">
        <v>5620</v>
      </c>
      <c r="AL2123" s="56" t="str" cm="1">
        <f t="array" ref="AL2123">IFERROR(_xlfn.IFS(
AK2123="MPR ISSUE","ACTIVE",
AK2123="BSS Hardware Issue","ACTIVE",
AK2123="Sites strategiques, MLL, Pylone, etc.","PASSIVE",
AK2123="AKTIVCO DEFAUT GE &amp; POWER Cabinet","PASSIVE",
AK2123="AKTIVCO Coupure ENEO &amp; Baisse de tension","PASSIVE",
AK2123="Coupure ENEO &amp; Baisse de tension","PASSIVE",
AK2123="Defaut GE &amp; POWER Cabinet","PASSIVE",
AK2123="Sharing","PASSIVE",
AK2123="Sites strategiques &amp; DataCenter","PASSIVE",
AK2123="Exclu","Exclu",
AK2123="SAT","ACTIVE",
AK2123="SPARE-ISSUE","SPARE-ISSUE",
AK2123="Fiber CAmtel","ACTIVE",
AK2123="Fiber AOF","ACTIVE",
AK2123="Projet OCM (HUAWEI)","PLANNED WORKS",
AK2123="Projet OCM (NOKIA)","PLANNED WORKS",
AK2123="ACCESS-ISSUE","ACCESS-ISSUE",
AK2123="Projet OCM (ZTE, NOKIA, autres projets)","PLANNED WORKS",
AK2123="No root CAuse","No root cause",
AK2123="ODU HS","ACTIVE",
AK2123="IP &amp; VLAN","ACTIVE",
AK2123="Warehouse HUAWEI","SPARE-ISSUE",
AK2123="SPARE-HS","SPARE-ISSUE",
AK2123="Power Telco","ACTIVE", AK2123="no impacts","no impacts"
),"")</f>
        <v>No root cause</v>
      </c>
      <c r="AM2123" s="108" t="s">
        <v>5537</v>
      </c>
      <c r="AN2123" s="117" t="s">
        <v>2988</v>
      </c>
      <c r="AP2123" s="23" t="s">
        <v>5537</v>
      </c>
      <c r="AQ2123" s="23" t="s">
        <v>5537</v>
      </c>
      <c r="AR2123" s="7"/>
      <c r="AS2123" s="6"/>
      <c r="AT2123" s="7"/>
      <c r="AU2123" s="3" t="s">
        <v>5537</v>
      </c>
      <c r="AV2123" s="24" t="s">
        <v>5537</v>
      </c>
      <c r="AW2123" s="24" t="s">
        <v>5537</v>
      </c>
      <c r="AX2123" s="24" t="s">
        <v>5537</v>
      </c>
      <c r="AY2123" s="24" t="s">
        <v>5537</v>
      </c>
      <c r="AZ2123" s="24" t="s">
        <v>5537</v>
      </c>
      <c r="BA2123" s="24" t="s">
        <v>5537</v>
      </c>
      <c r="BB2123" s="24" t="s">
        <v>5537</v>
      </c>
      <c r="BC2123" s="24" t="s">
        <v>5537</v>
      </c>
      <c r="BD2123" s="24" t="s">
        <v>5537</v>
      </c>
      <c r="BE2123" s="24" t="s">
        <v>5537</v>
      </c>
      <c r="BF2123" s="24" t="s">
        <v>5537</v>
      </c>
      <c r="BG2123" s="24" t="s">
        <v>5537</v>
      </c>
      <c r="BH2123" s="24" t="s">
        <v>5537</v>
      </c>
      <c r="BI2123" s="9" t="s">
        <v>5537</v>
      </c>
      <c r="BJ2123" s="14"/>
      <c r="BK2123" s="14" t="s">
        <v>5537</v>
      </c>
      <c r="BL2123" s="14" t="str">
        <f>_xlfn.XLOOKUP(B2123,'[4]cell downs 18042026 17h'!$B:$B,'[4]cell downs 18042026 17h'!$B:$B,"")</f>
        <v/>
      </c>
      <c r="BM2123" s="14" t="str">
        <f>_xlfn.XLOOKUP(B2123,'[5]Cells Huawei 19042026 15h'!$B:$B,'[5]Cells Huawei 19042026 15h'!$B:$B,"")</f>
        <v/>
      </c>
      <c r="BN2123" s="9" t="str">
        <f>_xlfn.XLOOKUP(B2123,'[6]cells down 19042026 9H40'!$B:$B,'[6]cells down 19042026 9H40'!$B:$B,"")</f>
        <v/>
      </c>
      <c r="BO2123" s="9" t="s">
        <v>5537</v>
      </c>
      <c r="BP2123" s="9" t="s">
        <v>12</v>
      </c>
    </row>
    <row r="2124" spans="1:68" s="9" customFormat="1" x14ac:dyDescent="0.35">
      <c r="A2124" s="1" t="s">
        <v>3002</v>
      </c>
      <c r="B2124" s="8" t="s">
        <v>3003</v>
      </c>
      <c r="C2124" s="3" t="str">
        <f>_xlfn.XLOOKUP(B2124,'[1]daily break down'!$D:$D,'[1]daily break down'!$E:$E,"")</f>
        <v>NORD</v>
      </c>
      <c r="D2124" s="1" t="s">
        <v>11</v>
      </c>
      <c r="E2124" s="1" t="s">
        <v>12</v>
      </c>
      <c r="F2124" s="3" t="s">
        <v>23</v>
      </c>
      <c r="G2124" s="1" t="s">
        <v>3004</v>
      </c>
      <c r="H2124" s="39" t="str">
        <f>_xlfn.XLOOKUP(B2124,[2]CALCULATION!$B:$B,[2]CALCULATION!$H:$H,"")</f>
        <v>HUAWEI</v>
      </c>
      <c r="I2124" s="34">
        <v>0</v>
      </c>
      <c r="J2124" s="34">
        <v>0</v>
      </c>
      <c r="K2124" s="34">
        <v>0</v>
      </c>
      <c r="L2124" s="34">
        <v>0</v>
      </c>
      <c r="M2124" s="34">
        <v>0</v>
      </c>
      <c r="N2124" s="34">
        <v>0</v>
      </c>
      <c r="O2124" s="34">
        <v>0</v>
      </c>
      <c r="P2124" s="34">
        <v>0</v>
      </c>
      <c r="Q2124" s="34">
        <v>0</v>
      </c>
      <c r="R2124" s="34">
        <v>0</v>
      </c>
      <c r="S2124" s="109">
        <v>0</v>
      </c>
      <c r="T2124" s="109">
        <f>_xlfn.XLOOKUP(B2124,'[3]Nur des jours'!$B:$B,'[3]Nur des jours'!$U:$U,"")</f>
        <v>0</v>
      </c>
      <c r="U2124" s="109">
        <v>0</v>
      </c>
      <c r="V2124" s="109">
        <v>0</v>
      </c>
      <c r="W2124" s="109">
        <v>0</v>
      </c>
      <c r="X2124" s="109">
        <v>0</v>
      </c>
      <c r="Y2124" s="109">
        <v>0</v>
      </c>
      <c r="Z2124" s="109">
        <v>0</v>
      </c>
      <c r="AA2124" s="109">
        <v>0</v>
      </c>
      <c r="AB2124" s="109">
        <v>0</v>
      </c>
      <c r="AC2124" s="109">
        <v>0</v>
      </c>
      <c r="AD2124" s="109">
        <v>0</v>
      </c>
      <c r="AE2124" s="109">
        <v>0</v>
      </c>
      <c r="AF2124" s="109">
        <v>0</v>
      </c>
      <c r="AG2124" s="57" t="str">
        <f>_xlfn.XLOOKUP(B2124,[3]CALCULATION!$B:$B,[3]CALCULATION!$M:$M,"")</f>
        <v>Operationnel</v>
      </c>
      <c r="AH2124" s="57"/>
      <c r="AI2124" s="56" t="str" cm="1">
        <f t="array" ref="AI2124">IFERROR(_xlfn.IFS(
AK2124="MPR ISSUE","PDH",
AK2124="BSS Hardware Issue","BSS",
AK2124="Sites strategiques, MLL, Pylone, etc.","ENVTECH",
AK2124="AKTIVCO DEFAUT GE &amp; POWER Cabinet","AKTIVCO",
AK2124="AKTIVCO Coupure ENEO &amp; Baisse de tension","AKTIVCO GRID ONLY",
AK2124="Coupure ENEO &amp; Baisse de tension","IHS GRID ONLY",
AK2124="Defaut GE &amp; POWER Cabinet","IHS",
AK2124="Sharing","Partners",
AK2124="Sites strategiques &amp; DataCenter","SST &amp; DC",
AK2124="Exclu","Exclu",
AK2124="SAT","SAT",
AK2124="SPARE-ISSUE","SPARE-ISSUE",
AK2124="Fiber CAmtel","TRANS_FO_CAMTEL",
AK2124="Fiber AOF","Fiber AOF",
AK2124="Projet OCM (HUAWEI)","TRAVAUX-HUAWEI",
AK2124="Projet OCM (NOKIA)","TRAVAUX-NOKIA",
AK2124="ACCESS-ISSUE","ACCESS-ISSUE",
AK2124="Projet OCM (ZTE, NOKIA, autres projets)","TRAVAUX OCM",
AK2124="No root CAuse","No root cause",
AK2124="ODU HS","PDH",
AK2124="IP &amp; VLAN","PDH",
AK2124="Warehouse HUAWEI","SPARE-ISSUE",
AK2124="SPARE-HS","SPARE-ISSUE",
AK2124="Power Telco","BSS",AK2124="no impacts","no impacts"
),"")</f>
        <v>No root cause</v>
      </c>
      <c r="AJ2124" s="56" t="str" cm="1">
        <f t="array" ref="AJ2124">IFERROR(_xlfn.IFS(
AK2124="MPR ISSUE","TX ISSUE",
AK2124="BSS Hardware Issue","RAN ISSUE",
AK2124="Sites strategiques, MLL, Pylone, etc.","ENVTECH",
AK2124="AKTIVCO DEFAUT GE &amp; POWER Cabinet","POWER ISSUE",
AK2124="AKTIVCO Coupure ENEO &amp; Baisse de tension","POWER ISSUE",
AK2124="Coupure ENEO &amp; Baisse de tension","POWER ISSUE",
AK2124="Defaut GE &amp; POWER Cabinet","POWER ISSUE",
AK2124="Sharing","POWER ISSUE",
AK2124="Sites strategiques &amp; DataCenter","POWER ISSUE",
AK2124="Exclu","Exclu",
AK2124="SAT","TX ISSUE",
AK2124="SPARE-ISSUE","SPARE-ISSUE",
AK2124="Fiber CAmtel","TX ISSUE",
AK2124="Fiber AOF","TX ISSUE",
AK2124="Projet OCM (HUAWEI)","TRAVAUX-HUAWEI",
AK2124="Projet OCM (NOKIA)","TRAVAUX -NOKIA",
AK2124="ACCESS-ISSUE","ACCESS-ISSUE",
AK2124="Projet OCM (ZTE, NOKIA, autres projets)","TRAVAUX OCM",
AK2124="No root CAuse","No root cause",
AK2124="ODU HS","TX ISSUE",
AK2124="IP &amp; VLAN","TX ISSUE",
AK2124="Warehouse HUAWEI","SPARE-ISSUE",
AK2124="SPARE-HS","SPARE-ISSUE",
AK2124="Power Telco","RAN ISSUE",AK2124="no impacts","no impacts"
),"")</f>
        <v>No root cause</v>
      </c>
      <c r="AK2124" s="81" t="s">
        <v>5620</v>
      </c>
      <c r="AL2124" s="56" t="str" cm="1">
        <f t="array" ref="AL2124">IFERROR(_xlfn.IFS(
AK2124="MPR ISSUE","ACTIVE",
AK2124="BSS Hardware Issue","ACTIVE",
AK2124="Sites strategiques, MLL, Pylone, etc.","PASSIVE",
AK2124="AKTIVCO DEFAUT GE &amp; POWER Cabinet","PASSIVE",
AK2124="AKTIVCO Coupure ENEO &amp; Baisse de tension","PASSIVE",
AK2124="Coupure ENEO &amp; Baisse de tension","PASSIVE",
AK2124="Defaut GE &amp; POWER Cabinet","PASSIVE",
AK2124="Sharing","PASSIVE",
AK2124="Sites strategiques &amp; DataCenter","PASSIVE",
AK2124="Exclu","Exclu",
AK2124="SAT","ACTIVE",
AK2124="SPARE-ISSUE","SPARE-ISSUE",
AK2124="Fiber CAmtel","ACTIVE",
AK2124="Fiber AOF","ACTIVE",
AK2124="Projet OCM (HUAWEI)","PLANNED WORKS",
AK2124="Projet OCM (NOKIA)","PLANNED WORKS",
AK2124="ACCESS-ISSUE","ACCESS-ISSUE",
AK2124="Projet OCM (ZTE, NOKIA, autres projets)","PLANNED WORKS",
AK2124="No root CAuse","No root cause",
AK2124="ODU HS","ACTIVE",
AK2124="IP &amp; VLAN","ACTIVE",
AK2124="Warehouse HUAWEI","SPARE-ISSUE",
AK2124="SPARE-HS","SPARE-ISSUE",
AK2124="Power Telco","ACTIVE", AK2124="no impacts","no impacts"
),"")</f>
        <v>No root cause</v>
      </c>
      <c r="AM2124" s="108" t="s">
        <v>5537</v>
      </c>
      <c r="AN2124" s="117" t="s">
        <v>3003</v>
      </c>
      <c r="AP2124" s="23" t="s">
        <v>5537</v>
      </c>
      <c r="AQ2124" s="23" t="s">
        <v>5537</v>
      </c>
      <c r="AR2124" s="7"/>
      <c r="AS2124" s="6"/>
      <c r="AT2124" s="7"/>
      <c r="AU2124" s="3" t="s">
        <v>5537</v>
      </c>
      <c r="AV2124" s="24" t="s">
        <v>5537</v>
      </c>
      <c r="AW2124" s="24" t="s">
        <v>5537</v>
      </c>
      <c r="AX2124" s="24" t="s">
        <v>5537</v>
      </c>
      <c r="AY2124" s="24" t="s">
        <v>5537</v>
      </c>
      <c r="AZ2124" s="24" t="s">
        <v>5537</v>
      </c>
      <c r="BA2124" s="24" t="s">
        <v>5537</v>
      </c>
      <c r="BB2124" s="24" t="s">
        <v>5537</v>
      </c>
      <c r="BC2124" s="24" t="s">
        <v>5537</v>
      </c>
      <c r="BD2124" s="24" t="s">
        <v>5537</v>
      </c>
      <c r="BE2124" s="24" t="s">
        <v>5537</v>
      </c>
      <c r="BF2124" s="24" t="s">
        <v>5537</v>
      </c>
      <c r="BG2124" s="24" t="s">
        <v>5537</v>
      </c>
      <c r="BH2124" s="24" t="s">
        <v>5537</v>
      </c>
      <c r="BI2124" s="9" t="s">
        <v>5537</v>
      </c>
      <c r="BJ2124" s="14"/>
      <c r="BK2124" s="14" t="s">
        <v>5537</v>
      </c>
      <c r="BL2124" s="14" t="str">
        <f>_xlfn.XLOOKUP(B2124,'[4]cell downs 18042026 17h'!$B:$B,'[4]cell downs 18042026 17h'!$B:$B,"")</f>
        <v/>
      </c>
      <c r="BM2124" s="14" t="str">
        <f>_xlfn.XLOOKUP(B2124,'[5]Cells Huawei 19042026 15h'!$B:$B,'[5]Cells Huawei 19042026 15h'!$B:$B,"")</f>
        <v/>
      </c>
      <c r="BN2124" s="9" t="str">
        <f>_xlfn.XLOOKUP(B2124,'[6]cells down 19042026 9H40'!$B:$B,'[6]cells down 19042026 9H40'!$B:$B,"")</f>
        <v/>
      </c>
      <c r="BO2124" s="9" t="s">
        <v>3003</v>
      </c>
      <c r="BP2124" s="9" t="s">
        <v>12</v>
      </c>
    </row>
    <row r="2125" spans="1:68" s="9" customFormat="1" x14ac:dyDescent="0.35">
      <c r="A2125" s="1" t="s">
        <v>3004</v>
      </c>
      <c r="B2125" s="8" t="s">
        <v>3007</v>
      </c>
      <c r="C2125" s="3" t="str">
        <f>_xlfn.XLOOKUP(B2125,'[1]daily break down'!$D:$D,'[1]daily break down'!$E:$E,"")</f>
        <v>NORD</v>
      </c>
      <c r="D2125" s="1" t="s">
        <v>11</v>
      </c>
      <c r="E2125" s="1" t="s">
        <v>12</v>
      </c>
      <c r="F2125" s="3" t="s">
        <v>23</v>
      </c>
      <c r="G2125" s="1" t="s">
        <v>3004</v>
      </c>
      <c r="H2125" s="39" t="str">
        <f>_xlfn.XLOOKUP(B2125,[2]CALCULATION!$B:$B,[2]CALCULATION!$H:$H,"")</f>
        <v>HUAWEI</v>
      </c>
      <c r="I2125" s="34">
        <v>0</v>
      </c>
      <c r="J2125" s="34">
        <v>0</v>
      </c>
      <c r="K2125" s="34">
        <v>0</v>
      </c>
      <c r="L2125" s="34">
        <v>0</v>
      </c>
      <c r="M2125" s="34">
        <v>0</v>
      </c>
      <c r="N2125" s="34">
        <v>0</v>
      </c>
      <c r="O2125" s="34">
        <v>0</v>
      </c>
      <c r="P2125" s="34">
        <v>0</v>
      </c>
      <c r="Q2125" s="34">
        <v>0</v>
      </c>
      <c r="R2125" s="34">
        <v>0</v>
      </c>
      <c r="S2125" s="109">
        <v>0</v>
      </c>
      <c r="T2125" s="109">
        <f>_xlfn.XLOOKUP(B2125,'[3]Nur des jours'!$B:$B,'[3]Nur des jours'!$U:$U,"")</f>
        <v>0</v>
      </c>
      <c r="U2125" s="109">
        <v>0</v>
      </c>
      <c r="V2125" s="109">
        <v>0</v>
      </c>
      <c r="W2125" s="109">
        <v>0</v>
      </c>
      <c r="X2125" s="109">
        <v>0</v>
      </c>
      <c r="Y2125" s="109">
        <v>0</v>
      </c>
      <c r="Z2125" s="109">
        <v>0</v>
      </c>
      <c r="AA2125" s="109">
        <v>0</v>
      </c>
      <c r="AB2125" s="109">
        <v>0</v>
      </c>
      <c r="AC2125" s="109">
        <v>0</v>
      </c>
      <c r="AD2125" s="109">
        <v>0</v>
      </c>
      <c r="AE2125" s="109">
        <v>0</v>
      </c>
      <c r="AF2125" s="109">
        <v>0</v>
      </c>
      <c r="AG2125" s="57" t="str">
        <f>_xlfn.XLOOKUP(B2125,[3]CALCULATION!$B:$B,[3]CALCULATION!$M:$M,"")</f>
        <v>Operationnel</v>
      </c>
      <c r="AH2125" s="57"/>
      <c r="AI2125" s="56" t="str" cm="1">
        <f t="array" ref="AI2125">IFERROR(_xlfn.IFS(
AK2125="MPR ISSUE","PDH",
AK2125="BSS Hardware Issue","BSS",
AK2125="Sites strategiques, MLL, Pylone, etc.","ENVTECH",
AK2125="AKTIVCO DEFAUT GE &amp; POWER Cabinet","AKTIVCO",
AK2125="AKTIVCO Coupure ENEO &amp; Baisse de tension","AKTIVCO GRID ONLY",
AK2125="Coupure ENEO &amp; Baisse de tension","IHS GRID ONLY",
AK2125="Defaut GE &amp; POWER Cabinet","IHS",
AK2125="Sharing","Partners",
AK2125="Sites strategiques &amp; DataCenter","SST &amp; DC",
AK2125="Exclu","Exclu",
AK2125="SAT","SAT",
AK2125="SPARE-ISSUE","SPARE-ISSUE",
AK2125="Fiber CAmtel","TRANS_FO_CAMTEL",
AK2125="Fiber AOF","Fiber AOF",
AK2125="Projet OCM (HUAWEI)","TRAVAUX-HUAWEI",
AK2125="Projet OCM (NOKIA)","TRAVAUX-NOKIA",
AK2125="ACCESS-ISSUE","ACCESS-ISSUE",
AK2125="Projet OCM (ZTE, NOKIA, autres projets)","TRAVAUX OCM",
AK2125="No root CAuse","No root cause",
AK2125="ODU HS","PDH",
AK2125="IP &amp; VLAN","PDH",
AK2125="Warehouse HUAWEI","SPARE-ISSUE",
AK2125="SPARE-HS","SPARE-ISSUE",
AK2125="Power Telco","BSS",AK2125="no impacts","no impacts"
),"")</f>
        <v>No root cause</v>
      </c>
      <c r="AJ2125" s="56" t="str" cm="1">
        <f t="array" ref="AJ2125">IFERROR(_xlfn.IFS(
AK2125="MPR ISSUE","TX ISSUE",
AK2125="BSS Hardware Issue","RAN ISSUE",
AK2125="Sites strategiques, MLL, Pylone, etc.","ENVTECH",
AK2125="AKTIVCO DEFAUT GE &amp; POWER Cabinet","POWER ISSUE",
AK2125="AKTIVCO Coupure ENEO &amp; Baisse de tension","POWER ISSUE",
AK2125="Coupure ENEO &amp; Baisse de tension","POWER ISSUE",
AK2125="Defaut GE &amp; POWER Cabinet","POWER ISSUE",
AK2125="Sharing","POWER ISSUE",
AK2125="Sites strategiques &amp; DataCenter","POWER ISSUE",
AK2125="Exclu","Exclu",
AK2125="SAT","TX ISSUE",
AK2125="SPARE-ISSUE","SPARE-ISSUE",
AK2125="Fiber CAmtel","TX ISSUE",
AK2125="Fiber AOF","TX ISSUE",
AK2125="Projet OCM (HUAWEI)","TRAVAUX-HUAWEI",
AK2125="Projet OCM (NOKIA)","TRAVAUX -NOKIA",
AK2125="ACCESS-ISSUE","ACCESS-ISSUE",
AK2125="Projet OCM (ZTE, NOKIA, autres projets)","TRAVAUX OCM",
AK2125="No root CAuse","No root cause",
AK2125="ODU HS","TX ISSUE",
AK2125="IP &amp; VLAN","TX ISSUE",
AK2125="Warehouse HUAWEI","SPARE-ISSUE",
AK2125="SPARE-HS","SPARE-ISSUE",
AK2125="Power Telco","RAN ISSUE",AK2125="no impacts","no impacts"
),"")</f>
        <v>No root cause</v>
      </c>
      <c r="AK2125" s="81" t="s">
        <v>5620</v>
      </c>
      <c r="AL2125" s="56" t="str" cm="1">
        <f t="array" ref="AL2125">IFERROR(_xlfn.IFS(
AK2125="MPR ISSUE","ACTIVE",
AK2125="BSS Hardware Issue","ACTIVE",
AK2125="Sites strategiques, MLL, Pylone, etc.","PASSIVE",
AK2125="AKTIVCO DEFAUT GE &amp; POWER Cabinet","PASSIVE",
AK2125="AKTIVCO Coupure ENEO &amp; Baisse de tension","PASSIVE",
AK2125="Coupure ENEO &amp; Baisse de tension","PASSIVE",
AK2125="Defaut GE &amp; POWER Cabinet","PASSIVE",
AK2125="Sharing","PASSIVE",
AK2125="Sites strategiques &amp; DataCenter","PASSIVE",
AK2125="Exclu","Exclu",
AK2125="SAT","ACTIVE",
AK2125="SPARE-ISSUE","SPARE-ISSUE",
AK2125="Fiber CAmtel","ACTIVE",
AK2125="Fiber AOF","ACTIVE",
AK2125="Projet OCM (HUAWEI)","PLANNED WORKS",
AK2125="Projet OCM (NOKIA)","PLANNED WORKS",
AK2125="ACCESS-ISSUE","ACCESS-ISSUE",
AK2125="Projet OCM (ZTE, NOKIA, autres projets)","PLANNED WORKS",
AK2125="No root CAuse","No root cause",
AK2125="ODU HS","ACTIVE",
AK2125="IP &amp; VLAN","ACTIVE",
AK2125="Warehouse HUAWEI","SPARE-ISSUE",
AK2125="SPARE-HS","SPARE-ISSUE",
AK2125="Power Telco","ACTIVE", AK2125="no impacts","no impacts"
),"")</f>
        <v>No root cause</v>
      </c>
      <c r="AM2125" s="108" t="s">
        <v>5537</v>
      </c>
      <c r="AN2125" s="117" t="s">
        <v>3007</v>
      </c>
      <c r="AP2125" s="23" t="s">
        <v>5537</v>
      </c>
      <c r="AQ2125" s="23" t="s">
        <v>5537</v>
      </c>
      <c r="AR2125" s="7"/>
      <c r="AS2125" s="6"/>
      <c r="AT2125" s="7"/>
      <c r="AU2125" s="3" t="s">
        <v>5537</v>
      </c>
      <c r="AV2125" s="24" t="s">
        <v>5537</v>
      </c>
      <c r="AW2125" s="24" t="s">
        <v>5537</v>
      </c>
      <c r="AX2125" s="24" t="s">
        <v>5537</v>
      </c>
      <c r="AY2125" s="24" t="s">
        <v>5537</v>
      </c>
      <c r="AZ2125" s="24" t="s">
        <v>5537</v>
      </c>
      <c r="BA2125" s="24" t="s">
        <v>5537</v>
      </c>
      <c r="BB2125" s="24" t="s">
        <v>5537</v>
      </c>
      <c r="BC2125" s="24" t="s">
        <v>5537</v>
      </c>
      <c r="BD2125" s="24" t="s">
        <v>5537</v>
      </c>
      <c r="BE2125" s="24" t="s">
        <v>5537</v>
      </c>
      <c r="BF2125" s="24" t="s">
        <v>5537</v>
      </c>
      <c r="BG2125" s="24" t="s">
        <v>5537</v>
      </c>
      <c r="BH2125" s="24" t="s">
        <v>5537</v>
      </c>
      <c r="BI2125" s="9" t="s">
        <v>5537</v>
      </c>
      <c r="BJ2125" s="14"/>
      <c r="BK2125" s="14" t="s">
        <v>5537</v>
      </c>
      <c r="BL2125" s="14" t="str">
        <f>_xlfn.XLOOKUP(B2125,'[4]cell downs 18042026 17h'!$B:$B,'[4]cell downs 18042026 17h'!$B:$B,"")</f>
        <v/>
      </c>
      <c r="BM2125" s="14" t="str">
        <f>_xlfn.XLOOKUP(B2125,'[5]Cells Huawei 19042026 15h'!$B:$B,'[5]Cells Huawei 19042026 15h'!$B:$B,"")</f>
        <v/>
      </c>
      <c r="BN2125" s="9" t="str">
        <f>_xlfn.XLOOKUP(B2125,'[6]cells down 19042026 9H40'!$B:$B,'[6]cells down 19042026 9H40'!$B:$B,"")</f>
        <v/>
      </c>
      <c r="BO2125" s="9" t="s">
        <v>3007</v>
      </c>
      <c r="BP2125" s="9" t="s">
        <v>12</v>
      </c>
    </row>
    <row r="2126" spans="1:68" s="9" customFormat="1" x14ac:dyDescent="0.35">
      <c r="A2126" s="1" t="s">
        <v>3014</v>
      </c>
      <c r="B2126" s="8" t="s">
        <v>3015</v>
      </c>
      <c r="C2126" s="3" t="str">
        <f>_xlfn.XLOOKUP(B2126,'[1]daily break down'!$D:$D,'[1]daily break down'!$E:$E,"")</f>
        <v>NORD</v>
      </c>
      <c r="D2126" s="1" t="s">
        <v>11</v>
      </c>
      <c r="E2126" s="1" t="s">
        <v>154</v>
      </c>
      <c r="F2126" s="3" t="s">
        <v>23</v>
      </c>
      <c r="G2126" s="1" t="s">
        <v>3014</v>
      </c>
      <c r="H2126" s="39" t="str">
        <f>_xlfn.XLOOKUP(B2126,[2]CALCULATION!$B:$B,[2]CALCULATION!$H:$H,"")</f>
        <v>HUAWEI</v>
      </c>
      <c r="I2126" s="34">
        <v>0</v>
      </c>
      <c r="J2126" s="34">
        <v>0</v>
      </c>
      <c r="K2126" s="34">
        <v>0</v>
      </c>
      <c r="L2126" s="34">
        <v>0</v>
      </c>
      <c r="M2126" s="34">
        <v>0</v>
      </c>
      <c r="N2126" s="34">
        <v>0</v>
      </c>
      <c r="O2126" s="34">
        <v>0</v>
      </c>
      <c r="P2126" s="34">
        <v>0</v>
      </c>
      <c r="Q2126" s="34">
        <v>0</v>
      </c>
      <c r="R2126" s="34">
        <v>0</v>
      </c>
      <c r="S2126" s="109">
        <v>0</v>
      </c>
      <c r="T2126" s="109">
        <f>_xlfn.XLOOKUP(B2126,'[3]Nur des jours'!$B:$B,'[3]Nur des jours'!$U:$U,"")</f>
        <v>0</v>
      </c>
      <c r="U2126" s="109">
        <v>0</v>
      </c>
      <c r="V2126" s="109">
        <v>0</v>
      </c>
      <c r="W2126" s="109">
        <v>0</v>
      </c>
      <c r="X2126" s="109">
        <v>0</v>
      </c>
      <c r="Y2126" s="109">
        <v>0</v>
      </c>
      <c r="Z2126" s="109">
        <v>0</v>
      </c>
      <c r="AA2126" s="109">
        <v>0</v>
      </c>
      <c r="AB2126" s="109">
        <v>0</v>
      </c>
      <c r="AC2126" s="109">
        <v>0</v>
      </c>
      <c r="AD2126" s="109">
        <v>0</v>
      </c>
      <c r="AE2126" s="109">
        <v>0</v>
      </c>
      <c r="AF2126" s="109">
        <v>0</v>
      </c>
      <c r="AG2126" s="57" t="str">
        <f>_xlfn.XLOOKUP(B2126,[3]CALCULATION!$B:$B,[3]CALCULATION!$M:$M,"")</f>
        <v>Operationnel</v>
      </c>
      <c r="AH2126" s="57"/>
      <c r="AI2126" s="56" t="str" cm="1">
        <f t="array" ref="AI2126">IFERROR(_xlfn.IFS(
AK2126="MPR ISSUE","PDH",
AK2126="BSS Hardware Issue","BSS",
AK2126="Sites strategiques, MLL, Pylone, etc.","ENVTECH",
AK2126="AKTIVCO DEFAUT GE &amp; POWER Cabinet","AKTIVCO",
AK2126="AKTIVCO Coupure ENEO &amp; Baisse de tension","AKTIVCO GRID ONLY",
AK2126="Coupure ENEO &amp; Baisse de tension","IHS GRID ONLY",
AK2126="Defaut GE &amp; POWER Cabinet","IHS",
AK2126="Sharing","Partners",
AK2126="Sites strategiques &amp; DataCenter","SST &amp; DC",
AK2126="Exclu","Exclu",
AK2126="SAT","SAT",
AK2126="SPARE-ISSUE","SPARE-ISSUE",
AK2126="Fiber CAmtel","TRANS_FO_CAMTEL",
AK2126="Fiber AOF","Fiber AOF",
AK2126="Projet OCM (HUAWEI)","TRAVAUX-HUAWEI",
AK2126="Projet OCM (NOKIA)","TRAVAUX-NOKIA",
AK2126="ACCESS-ISSUE","ACCESS-ISSUE",
AK2126="Projet OCM (ZTE, NOKIA, autres projets)","TRAVAUX OCM",
AK2126="No root CAuse","No root cause",
AK2126="ODU HS","PDH",
AK2126="IP &amp; VLAN","PDH",
AK2126="Warehouse HUAWEI","SPARE-ISSUE",
AK2126="SPARE-HS","SPARE-ISSUE",
AK2126="Power Telco","BSS",AK2126="no impacts","no impacts"
),"")</f>
        <v>No root cause</v>
      </c>
      <c r="AJ2126" s="56" t="str" cm="1">
        <f t="array" ref="AJ2126">IFERROR(_xlfn.IFS(
AK2126="MPR ISSUE","TX ISSUE",
AK2126="BSS Hardware Issue","RAN ISSUE",
AK2126="Sites strategiques, MLL, Pylone, etc.","ENVTECH",
AK2126="AKTIVCO DEFAUT GE &amp; POWER Cabinet","POWER ISSUE",
AK2126="AKTIVCO Coupure ENEO &amp; Baisse de tension","POWER ISSUE",
AK2126="Coupure ENEO &amp; Baisse de tension","POWER ISSUE",
AK2126="Defaut GE &amp; POWER Cabinet","POWER ISSUE",
AK2126="Sharing","POWER ISSUE",
AK2126="Sites strategiques &amp; DataCenter","POWER ISSUE",
AK2126="Exclu","Exclu",
AK2126="SAT","TX ISSUE",
AK2126="SPARE-ISSUE","SPARE-ISSUE",
AK2126="Fiber CAmtel","TX ISSUE",
AK2126="Fiber AOF","TX ISSUE",
AK2126="Projet OCM (HUAWEI)","TRAVAUX-HUAWEI",
AK2126="Projet OCM (NOKIA)","TRAVAUX -NOKIA",
AK2126="ACCESS-ISSUE","ACCESS-ISSUE",
AK2126="Projet OCM (ZTE, NOKIA, autres projets)","TRAVAUX OCM",
AK2126="No root CAuse","No root cause",
AK2126="ODU HS","TX ISSUE",
AK2126="IP &amp; VLAN","TX ISSUE",
AK2126="Warehouse HUAWEI","SPARE-ISSUE",
AK2126="SPARE-HS","SPARE-ISSUE",
AK2126="Power Telco","RAN ISSUE",AK2126="no impacts","no impacts"
),"")</f>
        <v>No root cause</v>
      </c>
      <c r="AK2126" s="81" t="s">
        <v>5620</v>
      </c>
      <c r="AL2126" s="56" t="str" cm="1">
        <f t="array" ref="AL2126">IFERROR(_xlfn.IFS(
AK2126="MPR ISSUE","ACTIVE",
AK2126="BSS Hardware Issue","ACTIVE",
AK2126="Sites strategiques, MLL, Pylone, etc.","PASSIVE",
AK2126="AKTIVCO DEFAUT GE &amp; POWER Cabinet","PASSIVE",
AK2126="AKTIVCO Coupure ENEO &amp; Baisse de tension","PASSIVE",
AK2126="Coupure ENEO &amp; Baisse de tension","PASSIVE",
AK2126="Defaut GE &amp; POWER Cabinet","PASSIVE",
AK2126="Sharing","PASSIVE",
AK2126="Sites strategiques &amp; DataCenter","PASSIVE",
AK2126="Exclu","Exclu",
AK2126="SAT","ACTIVE",
AK2126="SPARE-ISSUE","SPARE-ISSUE",
AK2126="Fiber CAmtel","ACTIVE",
AK2126="Fiber AOF","ACTIVE",
AK2126="Projet OCM (HUAWEI)","PLANNED WORKS",
AK2126="Projet OCM (NOKIA)","PLANNED WORKS",
AK2126="ACCESS-ISSUE","ACCESS-ISSUE",
AK2126="Projet OCM (ZTE, NOKIA, autres projets)","PLANNED WORKS",
AK2126="No root CAuse","No root cause",
AK2126="ODU HS","ACTIVE",
AK2126="IP &amp; VLAN","ACTIVE",
AK2126="Warehouse HUAWEI","SPARE-ISSUE",
AK2126="SPARE-HS","SPARE-ISSUE",
AK2126="Power Telco","ACTIVE", AK2126="no impacts","no impacts"
),"")</f>
        <v>No root cause</v>
      </c>
      <c r="AM2126" s="108" t="s">
        <v>5537</v>
      </c>
      <c r="AN2126" s="117" t="s">
        <v>3015</v>
      </c>
      <c r="AP2126" s="23" t="s">
        <v>5537</v>
      </c>
      <c r="AQ2126" s="23" t="s">
        <v>5537</v>
      </c>
      <c r="AR2126" s="7"/>
      <c r="AS2126" s="6"/>
      <c r="AT2126" s="7"/>
      <c r="AU2126" s="3" t="s">
        <v>5537</v>
      </c>
      <c r="AV2126" s="24" t="s">
        <v>5537</v>
      </c>
      <c r="AW2126" s="24" t="s">
        <v>5537</v>
      </c>
      <c r="AX2126" s="24" t="s">
        <v>5537</v>
      </c>
      <c r="AY2126" s="24" t="s">
        <v>5537</v>
      </c>
      <c r="AZ2126" s="24" t="s">
        <v>5537</v>
      </c>
      <c r="BA2126" s="24" t="s">
        <v>5537</v>
      </c>
      <c r="BB2126" s="24" t="s">
        <v>5537</v>
      </c>
      <c r="BC2126" s="24" t="s">
        <v>5537</v>
      </c>
      <c r="BD2126" s="24" t="s">
        <v>5537</v>
      </c>
      <c r="BE2126" s="24" t="s">
        <v>5537</v>
      </c>
      <c r="BF2126" s="24" t="s">
        <v>5537</v>
      </c>
      <c r="BG2126" s="24" t="s">
        <v>5537</v>
      </c>
      <c r="BH2126" s="24" t="s">
        <v>5537</v>
      </c>
      <c r="BI2126" s="9" t="s">
        <v>5537</v>
      </c>
      <c r="BJ2126" s="14"/>
      <c r="BK2126" s="14" t="s">
        <v>5537</v>
      </c>
      <c r="BL2126" s="14" t="str">
        <f>_xlfn.XLOOKUP(B2126,'[4]cell downs 18042026 17h'!$B:$B,'[4]cell downs 18042026 17h'!$B:$B,"")</f>
        <v/>
      </c>
      <c r="BM2126" s="14" t="str">
        <f>_xlfn.XLOOKUP(B2126,'[5]Cells Huawei 19042026 15h'!$B:$B,'[5]Cells Huawei 19042026 15h'!$B:$B,"")</f>
        <v/>
      </c>
      <c r="BN2126" s="9" t="str">
        <f>_xlfn.XLOOKUP(B2126,'[6]cells down 19042026 9H40'!$B:$B,'[6]cells down 19042026 9H40'!$B:$B,"")</f>
        <v/>
      </c>
      <c r="BO2126" s="9" t="s">
        <v>3015</v>
      </c>
      <c r="BP2126" s="9" t="s">
        <v>12</v>
      </c>
    </row>
    <row r="2127" spans="1:68" s="9" customFormat="1" x14ac:dyDescent="0.35">
      <c r="A2127" s="1" t="s">
        <v>3143</v>
      </c>
      <c r="B2127" s="8" t="s">
        <v>3144</v>
      </c>
      <c r="C2127" s="3" t="str">
        <f>_xlfn.XLOOKUP(B2127,'[1]daily break down'!$D:$D,'[1]daily break down'!$E:$E,"")</f>
        <v>Douala</v>
      </c>
      <c r="D2127" s="1" t="s">
        <v>11</v>
      </c>
      <c r="E2127" s="1" t="s">
        <v>12</v>
      </c>
      <c r="F2127" s="3" t="s">
        <v>31</v>
      </c>
      <c r="G2127" s="1" t="s">
        <v>32</v>
      </c>
      <c r="H2127" s="41" t="str">
        <f>_xlfn.XLOOKUP(B2127,[2]CALCULATION!$B:$B,[2]CALCULATION!$H:$H,"")</f>
        <v>ZTE</v>
      </c>
      <c r="I2127" s="34">
        <v>0</v>
      </c>
      <c r="J2127" s="34">
        <v>0</v>
      </c>
      <c r="K2127" s="34">
        <v>0</v>
      </c>
      <c r="L2127" s="34">
        <v>0</v>
      </c>
      <c r="M2127" s="34">
        <v>0</v>
      </c>
      <c r="N2127" s="34">
        <v>0</v>
      </c>
      <c r="O2127" s="34">
        <v>0</v>
      </c>
      <c r="P2127" s="34">
        <v>0</v>
      </c>
      <c r="Q2127" s="34">
        <v>0</v>
      </c>
      <c r="R2127" s="34">
        <v>0</v>
      </c>
      <c r="S2127" s="109">
        <v>0</v>
      </c>
      <c r="T2127" s="109">
        <f>_xlfn.XLOOKUP(B2127,'[3]Nur des jours'!$B:$B,'[3]Nur des jours'!$U:$U,"")</f>
        <v>0</v>
      </c>
      <c r="U2127" s="109">
        <v>0</v>
      </c>
      <c r="V2127" s="109">
        <v>0</v>
      </c>
      <c r="W2127" s="109">
        <v>0</v>
      </c>
      <c r="X2127" s="109">
        <v>0</v>
      </c>
      <c r="Y2127" s="109">
        <v>0</v>
      </c>
      <c r="Z2127" s="109">
        <v>0</v>
      </c>
      <c r="AA2127" s="109">
        <v>0</v>
      </c>
      <c r="AB2127" s="109">
        <v>0</v>
      </c>
      <c r="AC2127" s="109">
        <v>0</v>
      </c>
      <c r="AD2127" s="109">
        <v>0</v>
      </c>
      <c r="AE2127" s="109">
        <v>0</v>
      </c>
      <c r="AF2127" s="109">
        <v>0</v>
      </c>
      <c r="AG2127" s="57" t="str">
        <f>_xlfn.XLOOKUP(B2127,[3]CALCULATION!$B:$B,[3]CALCULATION!$M:$M,"")</f>
        <v>Operationnel</v>
      </c>
      <c r="AH2127" s="57"/>
      <c r="AI2127" s="56" t="str" cm="1">
        <f t="array" ref="AI2127">IFERROR(_xlfn.IFS(
AK2127="MPR ISSUE","PDH",
AK2127="BSS Hardware Issue","BSS",
AK2127="Sites strategiques, MLL, Pylone, etc.","ENVTECH",
AK2127="AKTIVCO DEFAUT GE &amp; POWER Cabinet","AKTIVCO",
AK2127="AKTIVCO Coupure ENEO &amp; Baisse de tension","AKTIVCO GRID ONLY",
AK2127="Coupure ENEO &amp; Baisse de tension","IHS GRID ONLY",
AK2127="Defaut GE &amp; POWER Cabinet","IHS",
AK2127="Sharing","Partners",
AK2127="Sites strategiques &amp; DataCenter","SST &amp; DC",
AK2127="Exclu","Exclu",
AK2127="SAT","SAT",
AK2127="SPARE-ISSUE","SPARE-ISSUE",
AK2127="Fiber CAmtel","TRANS_FO_CAMTEL",
AK2127="Fiber AOF","Fiber AOF",
AK2127="Projet OCM (HUAWEI)","TRAVAUX-HUAWEI",
AK2127="Projet OCM (NOKIA)","TRAVAUX-NOKIA",
AK2127="ACCESS-ISSUE","ACCESS-ISSUE",
AK2127="Projet OCM (ZTE, NOKIA, autres projets)","TRAVAUX OCM",
AK2127="No root CAuse","No root cause",
AK2127="ODU HS","PDH",
AK2127="IP &amp; VLAN","PDH",
AK2127="Warehouse HUAWEI","SPARE-ISSUE",
AK2127="SPARE-HS","SPARE-ISSUE",
AK2127="Power Telco","BSS",AK2127="no impacts","no impacts"
),"")</f>
        <v>No root cause</v>
      </c>
      <c r="AJ2127" s="56" t="str" cm="1">
        <f t="array" ref="AJ2127">IFERROR(_xlfn.IFS(
AK2127="MPR ISSUE","TX ISSUE",
AK2127="BSS Hardware Issue","RAN ISSUE",
AK2127="Sites strategiques, MLL, Pylone, etc.","ENVTECH",
AK2127="AKTIVCO DEFAUT GE &amp; POWER Cabinet","POWER ISSUE",
AK2127="AKTIVCO Coupure ENEO &amp; Baisse de tension","POWER ISSUE",
AK2127="Coupure ENEO &amp; Baisse de tension","POWER ISSUE",
AK2127="Defaut GE &amp; POWER Cabinet","POWER ISSUE",
AK2127="Sharing","POWER ISSUE",
AK2127="Sites strategiques &amp; DataCenter","POWER ISSUE",
AK2127="Exclu","Exclu",
AK2127="SAT","TX ISSUE",
AK2127="SPARE-ISSUE","SPARE-ISSUE",
AK2127="Fiber CAmtel","TX ISSUE",
AK2127="Fiber AOF","TX ISSUE",
AK2127="Projet OCM (HUAWEI)","TRAVAUX-HUAWEI",
AK2127="Projet OCM (NOKIA)","TRAVAUX -NOKIA",
AK2127="ACCESS-ISSUE","ACCESS-ISSUE",
AK2127="Projet OCM (ZTE, NOKIA, autres projets)","TRAVAUX OCM",
AK2127="No root CAuse","No root cause",
AK2127="ODU HS","TX ISSUE",
AK2127="IP &amp; VLAN","TX ISSUE",
AK2127="Warehouse HUAWEI","SPARE-ISSUE",
AK2127="SPARE-HS","SPARE-ISSUE",
AK2127="Power Telco","RAN ISSUE",AK2127="no impacts","no impacts"
),"")</f>
        <v>No root cause</v>
      </c>
      <c r="AK2127" s="81" t="s">
        <v>5620</v>
      </c>
      <c r="AL2127" s="56" t="str" cm="1">
        <f t="array" ref="AL2127">IFERROR(_xlfn.IFS(
AK2127="MPR ISSUE","ACTIVE",
AK2127="BSS Hardware Issue","ACTIVE",
AK2127="Sites strategiques, MLL, Pylone, etc.","PASSIVE",
AK2127="AKTIVCO DEFAUT GE &amp; POWER Cabinet","PASSIVE",
AK2127="AKTIVCO Coupure ENEO &amp; Baisse de tension","PASSIVE",
AK2127="Coupure ENEO &amp; Baisse de tension","PASSIVE",
AK2127="Defaut GE &amp; POWER Cabinet","PASSIVE",
AK2127="Sharing","PASSIVE",
AK2127="Sites strategiques &amp; DataCenter","PASSIVE",
AK2127="Exclu","Exclu",
AK2127="SAT","ACTIVE",
AK2127="SPARE-ISSUE","SPARE-ISSUE",
AK2127="Fiber CAmtel","ACTIVE",
AK2127="Fiber AOF","ACTIVE",
AK2127="Projet OCM (HUAWEI)","PLANNED WORKS",
AK2127="Projet OCM (NOKIA)","PLANNED WORKS",
AK2127="ACCESS-ISSUE","ACCESS-ISSUE",
AK2127="Projet OCM (ZTE, NOKIA, autres projets)","PLANNED WORKS",
AK2127="No root CAuse","No root cause",
AK2127="ODU HS","ACTIVE",
AK2127="IP &amp; VLAN","ACTIVE",
AK2127="Warehouse HUAWEI","SPARE-ISSUE",
AK2127="SPARE-HS","SPARE-ISSUE",
AK2127="Power Telco","ACTIVE", AK2127="no impacts","no impacts"
),"")</f>
        <v>No root cause</v>
      </c>
      <c r="AM2127" s="108" t="s">
        <v>5537</v>
      </c>
      <c r="AN2127" s="117" t="s">
        <v>3144</v>
      </c>
      <c r="AP2127" s="23" t="s">
        <v>5537</v>
      </c>
      <c r="AQ2127" s="23" t="s">
        <v>5537</v>
      </c>
      <c r="AR2127" s="7"/>
      <c r="AS2127" s="6"/>
      <c r="AT2127" s="7"/>
      <c r="AU2127" s="3" t="s">
        <v>5537</v>
      </c>
      <c r="AV2127" s="24" t="s">
        <v>5537</v>
      </c>
      <c r="AW2127" s="24" t="s">
        <v>5537</v>
      </c>
      <c r="AX2127" s="24" t="s">
        <v>5537</v>
      </c>
      <c r="AY2127" s="24" t="s">
        <v>5537</v>
      </c>
      <c r="AZ2127" s="24" t="s">
        <v>5537</v>
      </c>
      <c r="BA2127" s="24" t="s">
        <v>5537</v>
      </c>
      <c r="BB2127" s="24" t="s">
        <v>5537</v>
      </c>
      <c r="BC2127" s="24" t="s">
        <v>5537</v>
      </c>
      <c r="BD2127" s="24" t="s">
        <v>5537</v>
      </c>
      <c r="BE2127" s="24" t="s">
        <v>5537</v>
      </c>
      <c r="BF2127" s="24" t="s">
        <v>5537</v>
      </c>
      <c r="BG2127" s="24" t="s">
        <v>5537</v>
      </c>
      <c r="BH2127" s="24" t="s">
        <v>5537</v>
      </c>
      <c r="BI2127" s="9" t="s">
        <v>5537</v>
      </c>
      <c r="BJ2127" s="14"/>
      <c r="BK2127" s="14" t="s">
        <v>5537</v>
      </c>
      <c r="BL2127" s="14" t="str">
        <f>_xlfn.XLOOKUP(B2127,'[4]cell downs 18042026 17h'!$B:$B,'[4]cell downs 18042026 17h'!$B:$B,"")</f>
        <v/>
      </c>
      <c r="BM2127" s="14" t="str">
        <f>_xlfn.XLOOKUP(B2127,'[5]Cells Huawei 19042026 15h'!$B:$B,'[5]Cells Huawei 19042026 15h'!$B:$B,"")</f>
        <v/>
      </c>
      <c r="BN2127" s="9" t="str">
        <f>_xlfn.XLOOKUP(B2127,'[6]cells down 19042026 9H40'!$B:$B,'[6]cells down 19042026 9H40'!$B:$B,"")</f>
        <v/>
      </c>
      <c r="BO2127" s="9" t="s">
        <v>3144</v>
      </c>
      <c r="BP2127" s="9" t="s">
        <v>12</v>
      </c>
    </row>
    <row r="2128" spans="1:68" s="9" customFormat="1" x14ac:dyDescent="0.35">
      <c r="A2128" s="1" t="s">
        <v>3233</v>
      </c>
      <c r="B2128" s="8" t="s">
        <v>3234</v>
      </c>
      <c r="C2128" s="3" t="str">
        <f>_xlfn.XLOOKUP(B2128,'[1]daily break down'!$D:$D,'[1]daily break down'!$E:$E,"")</f>
        <v>Douala</v>
      </c>
      <c r="D2128" s="1" t="s">
        <v>11</v>
      </c>
      <c r="E2128" s="1" t="s">
        <v>12</v>
      </c>
      <c r="F2128" s="3" t="s">
        <v>31</v>
      </c>
      <c r="G2128" s="1" t="s">
        <v>32</v>
      </c>
      <c r="H2128" s="41" t="str">
        <f>_xlfn.XLOOKUP(B2128,[2]CALCULATION!$B:$B,[2]CALCULATION!$H:$H,"")</f>
        <v>ZTE</v>
      </c>
      <c r="I2128" s="34">
        <v>0</v>
      </c>
      <c r="J2128" s="34">
        <v>0</v>
      </c>
      <c r="K2128" s="34">
        <v>0</v>
      </c>
      <c r="L2128" s="34">
        <v>0</v>
      </c>
      <c r="M2128" s="34">
        <v>0</v>
      </c>
      <c r="N2128" s="34">
        <v>0</v>
      </c>
      <c r="O2128" s="34">
        <v>0</v>
      </c>
      <c r="P2128" s="34">
        <v>0</v>
      </c>
      <c r="Q2128" s="34">
        <v>0</v>
      </c>
      <c r="R2128" s="34">
        <v>0</v>
      </c>
      <c r="S2128" s="109">
        <v>0</v>
      </c>
      <c r="T2128" s="109">
        <f>_xlfn.XLOOKUP(B2128,'[3]Nur des jours'!$B:$B,'[3]Nur des jours'!$U:$U,"")</f>
        <v>0</v>
      </c>
      <c r="U2128" s="109">
        <v>0</v>
      </c>
      <c r="V2128" s="109">
        <v>0</v>
      </c>
      <c r="W2128" s="109">
        <v>0</v>
      </c>
      <c r="X2128" s="109">
        <v>0</v>
      </c>
      <c r="Y2128" s="109">
        <v>0</v>
      </c>
      <c r="Z2128" s="109">
        <v>0</v>
      </c>
      <c r="AA2128" s="109">
        <v>0</v>
      </c>
      <c r="AB2128" s="109">
        <v>0</v>
      </c>
      <c r="AC2128" s="109">
        <v>0</v>
      </c>
      <c r="AD2128" s="109">
        <v>0</v>
      </c>
      <c r="AE2128" s="109">
        <v>0</v>
      </c>
      <c r="AF2128" s="109">
        <v>0</v>
      </c>
      <c r="AG2128" s="57" t="str">
        <f>_xlfn.XLOOKUP(B2128,[3]CALCULATION!$B:$B,[3]CALCULATION!$M:$M,"")</f>
        <v>Operationnel</v>
      </c>
      <c r="AH2128" s="57"/>
      <c r="AI2128" s="56" t="str" cm="1">
        <f t="array" ref="AI2128">IFERROR(_xlfn.IFS(
AK2128="MPR ISSUE","PDH",
AK2128="BSS Hardware Issue","BSS",
AK2128="Sites strategiques, MLL, Pylone, etc.","ENVTECH",
AK2128="AKTIVCO DEFAUT GE &amp; POWER Cabinet","AKTIVCO",
AK2128="AKTIVCO Coupure ENEO &amp; Baisse de tension","AKTIVCO GRID ONLY",
AK2128="Coupure ENEO &amp; Baisse de tension","IHS GRID ONLY",
AK2128="Defaut GE &amp; POWER Cabinet","IHS",
AK2128="Sharing","Partners",
AK2128="Sites strategiques &amp; DataCenter","SST &amp; DC",
AK2128="Exclu","Exclu",
AK2128="SAT","SAT",
AK2128="SPARE-ISSUE","SPARE-ISSUE",
AK2128="Fiber CAmtel","TRANS_FO_CAMTEL",
AK2128="Fiber AOF","Fiber AOF",
AK2128="Projet OCM (HUAWEI)","TRAVAUX-HUAWEI",
AK2128="Projet OCM (NOKIA)","TRAVAUX-NOKIA",
AK2128="ACCESS-ISSUE","ACCESS-ISSUE",
AK2128="Projet OCM (ZTE, NOKIA, autres projets)","TRAVAUX OCM",
AK2128="No root CAuse","No root cause",
AK2128="ODU HS","PDH",
AK2128="IP &amp; VLAN","PDH",
AK2128="Warehouse HUAWEI","SPARE-ISSUE",
AK2128="SPARE-HS","SPARE-ISSUE",
AK2128="Power Telco","BSS",AK2128="no impacts","no impacts"
),"")</f>
        <v>No root cause</v>
      </c>
      <c r="AJ2128" s="56" t="str" cm="1">
        <f t="array" ref="AJ2128">IFERROR(_xlfn.IFS(
AK2128="MPR ISSUE","TX ISSUE",
AK2128="BSS Hardware Issue","RAN ISSUE",
AK2128="Sites strategiques, MLL, Pylone, etc.","ENVTECH",
AK2128="AKTIVCO DEFAUT GE &amp; POWER Cabinet","POWER ISSUE",
AK2128="AKTIVCO Coupure ENEO &amp; Baisse de tension","POWER ISSUE",
AK2128="Coupure ENEO &amp; Baisse de tension","POWER ISSUE",
AK2128="Defaut GE &amp; POWER Cabinet","POWER ISSUE",
AK2128="Sharing","POWER ISSUE",
AK2128="Sites strategiques &amp; DataCenter","POWER ISSUE",
AK2128="Exclu","Exclu",
AK2128="SAT","TX ISSUE",
AK2128="SPARE-ISSUE","SPARE-ISSUE",
AK2128="Fiber CAmtel","TX ISSUE",
AK2128="Fiber AOF","TX ISSUE",
AK2128="Projet OCM (HUAWEI)","TRAVAUX-HUAWEI",
AK2128="Projet OCM (NOKIA)","TRAVAUX -NOKIA",
AK2128="ACCESS-ISSUE","ACCESS-ISSUE",
AK2128="Projet OCM (ZTE, NOKIA, autres projets)","TRAVAUX OCM",
AK2128="No root CAuse","No root cause",
AK2128="ODU HS","TX ISSUE",
AK2128="IP &amp; VLAN","TX ISSUE",
AK2128="Warehouse HUAWEI","SPARE-ISSUE",
AK2128="SPARE-HS","SPARE-ISSUE",
AK2128="Power Telco","RAN ISSUE",AK2128="no impacts","no impacts"
),"")</f>
        <v>No root cause</v>
      </c>
      <c r="AK2128" s="81" t="s">
        <v>5620</v>
      </c>
      <c r="AL2128" s="56" t="str" cm="1">
        <f t="array" ref="AL2128">IFERROR(_xlfn.IFS(
AK2128="MPR ISSUE","ACTIVE",
AK2128="BSS Hardware Issue","ACTIVE",
AK2128="Sites strategiques, MLL, Pylone, etc.","PASSIVE",
AK2128="AKTIVCO DEFAUT GE &amp; POWER Cabinet","PASSIVE",
AK2128="AKTIVCO Coupure ENEO &amp; Baisse de tension","PASSIVE",
AK2128="Coupure ENEO &amp; Baisse de tension","PASSIVE",
AK2128="Defaut GE &amp; POWER Cabinet","PASSIVE",
AK2128="Sharing","PASSIVE",
AK2128="Sites strategiques &amp; DataCenter","PASSIVE",
AK2128="Exclu","Exclu",
AK2128="SAT","ACTIVE",
AK2128="SPARE-ISSUE","SPARE-ISSUE",
AK2128="Fiber CAmtel","ACTIVE",
AK2128="Fiber AOF","ACTIVE",
AK2128="Projet OCM (HUAWEI)","PLANNED WORKS",
AK2128="Projet OCM (NOKIA)","PLANNED WORKS",
AK2128="ACCESS-ISSUE","ACCESS-ISSUE",
AK2128="Projet OCM (ZTE, NOKIA, autres projets)","PLANNED WORKS",
AK2128="No root CAuse","No root cause",
AK2128="ODU HS","ACTIVE",
AK2128="IP &amp; VLAN","ACTIVE",
AK2128="Warehouse HUAWEI","SPARE-ISSUE",
AK2128="SPARE-HS","SPARE-ISSUE",
AK2128="Power Telco","ACTIVE", AK2128="no impacts","no impacts"
),"")</f>
        <v>No root cause</v>
      </c>
      <c r="AM2128" s="108" t="s">
        <v>5537</v>
      </c>
      <c r="AN2128" s="117" t="s">
        <v>3234</v>
      </c>
      <c r="AP2128" s="23" t="s">
        <v>5537</v>
      </c>
      <c r="AQ2128" s="23" t="s">
        <v>5537</v>
      </c>
      <c r="AR2128" s="7"/>
      <c r="AS2128" s="6"/>
      <c r="AT2128" s="7"/>
      <c r="AU2128" s="3" t="s">
        <v>5537</v>
      </c>
      <c r="AV2128" s="24" t="s">
        <v>5537</v>
      </c>
      <c r="AW2128" s="24" t="s">
        <v>5537</v>
      </c>
      <c r="AX2128" s="24" t="s">
        <v>5537</v>
      </c>
      <c r="AY2128" s="24" t="s">
        <v>5537</v>
      </c>
      <c r="AZ2128" s="24" t="s">
        <v>5537</v>
      </c>
      <c r="BA2128" s="24" t="s">
        <v>5537</v>
      </c>
      <c r="BB2128" s="24" t="s">
        <v>5537</v>
      </c>
      <c r="BC2128" s="24" t="s">
        <v>5537</v>
      </c>
      <c r="BD2128" s="24" t="s">
        <v>5537</v>
      </c>
      <c r="BE2128" s="24" t="s">
        <v>5537</v>
      </c>
      <c r="BF2128" s="24" t="s">
        <v>5537</v>
      </c>
      <c r="BG2128" s="24" t="s">
        <v>5537</v>
      </c>
      <c r="BH2128" s="24" t="s">
        <v>5537</v>
      </c>
      <c r="BI2128" s="9" t="s">
        <v>5537</v>
      </c>
      <c r="BJ2128" s="14"/>
      <c r="BK2128" s="14" t="s">
        <v>5537</v>
      </c>
      <c r="BL2128" s="14" t="str">
        <f>_xlfn.XLOOKUP(B2128,'[4]cell downs 18042026 17h'!$B:$B,'[4]cell downs 18042026 17h'!$B:$B,"")</f>
        <v/>
      </c>
      <c r="BM2128" s="14" t="str">
        <f>_xlfn.XLOOKUP(B2128,'[5]Cells Huawei 19042026 15h'!$B:$B,'[5]Cells Huawei 19042026 15h'!$B:$B,"")</f>
        <v/>
      </c>
      <c r="BN2128" s="9" t="str">
        <f>_xlfn.XLOOKUP(B2128,'[6]cells down 19042026 9H40'!$B:$B,'[6]cells down 19042026 9H40'!$B:$B,"")</f>
        <v/>
      </c>
      <c r="BO2128" s="9" t="s">
        <v>3234</v>
      </c>
      <c r="BP2128" s="9" t="s">
        <v>5537</v>
      </c>
    </row>
    <row r="2129" spans="1:68" s="9" customFormat="1" x14ac:dyDescent="0.35">
      <c r="A2129" s="1" t="s">
        <v>3413</v>
      </c>
      <c r="B2129" s="8" t="s">
        <v>3414</v>
      </c>
      <c r="C2129" s="3" t="str">
        <f>_xlfn.XLOOKUP(B2129,'[1]daily break down'!$D:$D,'[1]daily break down'!$E:$E,"")</f>
        <v>Douala</v>
      </c>
      <c r="D2129" s="1" t="s">
        <v>11</v>
      </c>
      <c r="E2129" s="1" t="s">
        <v>12</v>
      </c>
      <c r="F2129" s="3" t="s">
        <v>31</v>
      </c>
      <c r="G2129" s="1" t="s">
        <v>32</v>
      </c>
      <c r="H2129" s="41" t="str">
        <f>_xlfn.XLOOKUP(B2129,[2]CALCULATION!$B:$B,[2]CALCULATION!$H:$H,"")</f>
        <v>ZTE</v>
      </c>
      <c r="I2129" s="34">
        <v>0</v>
      </c>
      <c r="J2129" s="34">
        <v>0</v>
      </c>
      <c r="K2129" s="34">
        <v>0</v>
      </c>
      <c r="L2129" s="34">
        <v>0</v>
      </c>
      <c r="M2129" s="34">
        <v>0</v>
      </c>
      <c r="N2129" s="34">
        <v>0</v>
      </c>
      <c r="O2129" s="34">
        <v>0</v>
      </c>
      <c r="P2129" s="34">
        <v>0</v>
      </c>
      <c r="Q2129" s="34">
        <v>0</v>
      </c>
      <c r="R2129" s="34">
        <v>0</v>
      </c>
      <c r="S2129" s="109">
        <v>0</v>
      </c>
      <c r="T2129" s="109">
        <f>_xlfn.XLOOKUP(B2129,'[3]Nur des jours'!$B:$B,'[3]Nur des jours'!$U:$U,"")</f>
        <v>0</v>
      </c>
      <c r="U2129" s="109">
        <v>0</v>
      </c>
      <c r="V2129" s="109">
        <v>0</v>
      </c>
      <c r="W2129" s="109">
        <v>0</v>
      </c>
      <c r="X2129" s="109">
        <v>0</v>
      </c>
      <c r="Y2129" s="109">
        <v>0</v>
      </c>
      <c r="Z2129" s="109">
        <v>0</v>
      </c>
      <c r="AA2129" s="109">
        <v>0</v>
      </c>
      <c r="AB2129" s="109">
        <v>0</v>
      </c>
      <c r="AC2129" s="109">
        <v>0</v>
      </c>
      <c r="AD2129" s="109">
        <v>0</v>
      </c>
      <c r="AE2129" s="109">
        <v>0</v>
      </c>
      <c r="AF2129" s="109">
        <v>0</v>
      </c>
      <c r="AG2129" s="57" t="str">
        <f>_xlfn.XLOOKUP(B2129,[3]CALCULATION!$B:$B,[3]CALCULATION!$M:$M,"")</f>
        <v>Operationnel</v>
      </c>
      <c r="AH2129" s="57"/>
      <c r="AI2129" s="56" t="str" cm="1">
        <f t="array" ref="AI2129">IFERROR(_xlfn.IFS(
AK2129="MPR ISSUE","PDH",
AK2129="BSS Hardware Issue","BSS",
AK2129="Sites strategiques, MLL, Pylone, etc.","ENVTECH",
AK2129="AKTIVCO DEFAUT GE &amp; POWER Cabinet","AKTIVCO",
AK2129="AKTIVCO Coupure ENEO &amp; Baisse de tension","AKTIVCO GRID ONLY",
AK2129="Coupure ENEO &amp; Baisse de tension","IHS GRID ONLY",
AK2129="Defaut GE &amp; POWER Cabinet","IHS",
AK2129="Sharing","Partners",
AK2129="Sites strategiques &amp; DataCenter","SST &amp; DC",
AK2129="Exclu","Exclu",
AK2129="SAT","SAT",
AK2129="SPARE-ISSUE","SPARE-ISSUE",
AK2129="Fiber CAmtel","TRANS_FO_CAMTEL",
AK2129="Fiber AOF","Fiber AOF",
AK2129="Projet OCM (HUAWEI)","TRAVAUX-HUAWEI",
AK2129="Projet OCM (NOKIA)","TRAVAUX-NOKIA",
AK2129="ACCESS-ISSUE","ACCESS-ISSUE",
AK2129="Projet OCM (ZTE, NOKIA, autres projets)","TRAVAUX OCM",
AK2129="No root CAuse","No root cause",
AK2129="ODU HS","PDH",
AK2129="IP &amp; VLAN","PDH",
AK2129="Warehouse HUAWEI","SPARE-ISSUE",
AK2129="SPARE-HS","SPARE-ISSUE",
AK2129="Power Telco","BSS",AK2129="no impacts","no impacts"
),"")</f>
        <v>No root cause</v>
      </c>
      <c r="AJ2129" s="56" t="str" cm="1">
        <f t="array" ref="AJ2129">IFERROR(_xlfn.IFS(
AK2129="MPR ISSUE","TX ISSUE",
AK2129="BSS Hardware Issue","RAN ISSUE",
AK2129="Sites strategiques, MLL, Pylone, etc.","ENVTECH",
AK2129="AKTIVCO DEFAUT GE &amp; POWER Cabinet","POWER ISSUE",
AK2129="AKTIVCO Coupure ENEO &amp; Baisse de tension","POWER ISSUE",
AK2129="Coupure ENEO &amp; Baisse de tension","POWER ISSUE",
AK2129="Defaut GE &amp; POWER Cabinet","POWER ISSUE",
AK2129="Sharing","POWER ISSUE",
AK2129="Sites strategiques &amp; DataCenter","POWER ISSUE",
AK2129="Exclu","Exclu",
AK2129="SAT","TX ISSUE",
AK2129="SPARE-ISSUE","SPARE-ISSUE",
AK2129="Fiber CAmtel","TX ISSUE",
AK2129="Fiber AOF","TX ISSUE",
AK2129="Projet OCM (HUAWEI)","TRAVAUX-HUAWEI",
AK2129="Projet OCM (NOKIA)","TRAVAUX -NOKIA",
AK2129="ACCESS-ISSUE","ACCESS-ISSUE",
AK2129="Projet OCM (ZTE, NOKIA, autres projets)","TRAVAUX OCM",
AK2129="No root CAuse","No root cause",
AK2129="ODU HS","TX ISSUE",
AK2129="IP &amp; VLAN","TX ISSUE",
AK2129="Warehouse HUAWEI","SPARE-ISSUE",
AK2129="SPARE-HS","SPARE-ISSUE",
AK2129="Power Telco","RAN ISSUE",AK2129="no impacts","no impacts"
),"")</f>
        <v>No root cause</v>
      </c>
      <c r="AK2129" s="81" t="s">
        <v>5620</v>
      </c>
      <c r="AL2129" s="56" t="str" cm="1">
        <f t="array" ref="AL2129">IFERROR(_xlfn.IFS(
AK2129="MPR ISSUE","ACTIVE",
AK2129="BSS Hardware Issue","ACTIVE",
AK2129="Sites strategiques, MLL, Pylone, etc.","PASSIVE",
AK2129="AKTIVCO DEFAUT GE &amp; POWER Cabinet","PASSIVE",
AK2129="AKTIVCO Coupure ENEO &amp; Baisse de tension","PASSIVE",
AK2129="Coupure ENEO &amp; Baisse de tension","PASSIVE",
AK2129="Defaut GE &amp; POWER Cabinet","PASSIVE",
AK2129="Sharing","PASSIVE",
AK2129="Sites strategiques &amp; DataCenter","PASSIVE",
AK2129="Exclu","Exclu",
AK2129="SAT","ACTIVE",
AK2129="SPARE-ISSUE","SPARE-ISSUE",
AK2129="Fiber CAmtel","ACTIVE",
AK2129="Fiber AOF","ACTIVE",
AK2129="Projet OCM (HUAWEI)","PLANNED WORKS",
AK2129="Projet OCM (NOKIA)","PLANNED WORKS",
AK2129="ACCESS-ISSUE","ACCESS-ISSUE",
AK2129="Projet OCM (ZTE, NOKIA, autres projets)","PLANNED WORKS",
AK2129="No root CAuse","No root cause",
AK2129="ODU HS","ACTIVE",
AK2129="IP &amp; VLAN","ACTIVE",
AK2129="Warehouse HUAWEI","SPARE-ISSUE",
AK2129="SPARE-HS","SPARE-ISSUE",
AK2129="Power Telco","ACTIVE", AK2129="no impacts","no impacts"
),"")</f>
        <v>No root cause</v>
      </c>
      <c r="AM2129" s="108" t="s">
        <v>5537</v>
      </c>
      <c r="AN2129" s="117" t="s">
        <v>3414</v>
      </c>
      <c r="AP2129" s="23" t="s">
        <v>5537</v>
      </c>
      <c r="AQ2129" s="23" t="s">
        <v>5537</v>
      </c>
      <c r="AR2129" s="7"/>
      <c r="AS2129" s="6"/>
      <c r="AT2129" s="7"/>
      <c r="AU2129" s="3" t="s">
        <v>5537</v>
      </c>
      <c r="AV2129" s="24" t="s">
        <v>5537</v>
      </c>
      <c r="AW2129" s="24" t="s">
        <v>5537</v>
      </c>
      <c r="AX2129" s="24" t="s">
        <v>5537</v>
      </c>
      <c r="AY2129" s="24" t="s">
        <v>5537</v>
      </c>
      <c r="AZ2129" s="24" t="s">
        <v>5537</v>
      </c>
      <c r="BA2129" s="24" t="s">
        <v>5537</v>
      </c>
      <c r="BB2129" s="24" t="s">
        <v>5537</v>
      </c>
      <c r="BC2129" s="24" t="s">
        <v>5537</v>
      </c>
      <c r="BD2129" s="24" t="s">
        <v>5537</v>
      </c>
      <c r="BE2129" s="24" t="s">
        <v>5537</v>
      </c>
      <c r="BF2129" s="24" t="s">
        <v>5537</v>
      </c>
      <c r="BG2129" s="24" t="s">
        <v>5537</v>
      </c>
      <c r="BH2129" s="24" t="s">
        <v>5537</v>
      </c>
      <c r="BI2129" s="9" t="s">
        <v>5537</v>
      </c>
      <c r="BJ2129" s="14"/>
      <c r="BK2129" s="14" t="s">
        <v>5537</v>
      </c>
      <c r="BL2129" s="14" t="str">
        <f>_xlfn.XLOOKUP(B2129,'[4]cell downs 18042026 17h'!$B:$B,'[4]cell downs 18042026 17h'!$B:$B,"")</f>
        <v/>
      </c>
      <c r="BM2129" s="14" t="str">
        <f>_xlfn.XLOOKUP(B2129,'[5]Cells Huawei 19042026 15h'!$B:$B,'[5]Cells Huawei 19042026 15h'!$B:$B,"")</f>
        <v/>
      </c>
      <c r="BN2129" s="9" t="str">
        <f>_xlfn.XLOOKUP(B2129,'[6]cells down 19042026 9H40'!$B:$B,'[6]cells down 19042026 9H40'!$B:$B,"")</f>
        <v/>
      </c>
      <c r="BO2129" s="9" t="s">
        <v>3414</v>
      </c>
      <c r="BP2129" s="9" t="s">
        <v>12</v>
      </c>
    </row>
    <row r="2130" spans="1:68" s="9" customFormat="1" x14ac:dyDescent="0.35">
      <c r="A2130" s="1" t="s">
        <v>3470</v>
      </c>
      <c r="B2130" s="8" t="s">
        <v>3471</v>
      </c>
      <c r="C2130" s="3" t="str">
        <f>_xlfn.XLOOKUP(B2130,'[1]daily break down'!$D:$D,'[1]daily break down'!$E:$E,"")</f>
        <v>Bafoussam</v>
      </c>
      <c r="D2130" s="1" t="s">
        <v>11</v>
      </c>
      <c r="E2130" s="1" t="s">
        <v>12</v>
      </c>
      <c r="F2130" s="3" t="s">
        <v>102</v>
      </c>
      <c r="G2130" s="1" t="s">
        <v>299</v>
      </c>
      <c r="H2130" s="39" t="str">
        <f>_xlfn.XLOOKUP(B2130,[2]CALCULATION!$B:$B,[2]CALCULATION!$H:$H,"")</f>
        <v>Huawei</v>
      </c>
      <c r="I2130" s="34">
        <v>0</v>
      </c>
      <c r="J2130" s="34">
        <v>0</v>
      </c>
      <c r="K2130" s="34">
        <v>0</v>
      </c>
      <c r="L2130" s="34">
        <v>0</v>
      </c>
      <c r="M2130" s="34">
        <v>0</v>
      </c>
      <c r="N2130" s="34">
        <v>0</v>
      </c>
      <c r="O2130" s="34">
        <v>0</v>
      </c>
      <c r="P2130" s="34">
        <v>0</v>
      </c>
      <c r="Q2130" s="34">
        <v>0</v>
      </c>
      <c r="R2130" s="34">
        <v>0</v>
      </c>
      <c r="S2130" s="109">
        <v>0</v>
      </c>
      <c r="T2130" s="109">
        <f>_xlfn.XLOOKUP(B2130,'[3]Nur des jours'!$B:$B,'[3]Nur des jours'!$U:$U,"")</f>
        <v>0</v>
      </c>
      <c r="U2130" s="109">
        <v>0</v>
      </c>
      <c r="V2130" s="109">
        <v>0</v>
      </c>
      <c r="W2130" s="109">
        <v>0</v>
      </c>
      <c r="X2130" s="109">
        <v>0</v>
      </c>
      <c r="Y2130" s="109">
        <v>0</v>
      </c>
      <c r="Z2130" s="109">
        <v>0</v>
      </c>
      <c r="AA2130" s="109">
        <v>0</v>
      </c>
      <c r="AB2130" s="109">
        <v>0</v>
      </c>
      <c r="AC2130" s="109">
        <v>0</v>
      </c>
      <c r="AD2130" s="109">
        <v>0</v>
      </c>
      <c r="AE2130" s="109">
        <v>0</v>
      </c>
      <c r="AF2130" s="109">
        <v>0</v>
      </c>
      <c r="AG2130" s="57" t="str">
        <f>_xlfn.XLOOKUP(B2130,[3]CALCULATION!$B:$B,[3]CALCULATION!$M:$M,"")</f>
        <v>Operationnel</v>
      </c>
      <c r="AH2130" s="57"/>
      <c r="AI2130" s="56" t="str" cm="1">
        <f t="array" ref="AI2130">IFERROR(_xlfn.IFS(
AK2130="MPR ISSUE","PDH",
AK2130="BSS Hardware Issue","BSS",
AK2130="Sites strategiques, MLL, Pylone, etc.","ENVTECH",
AK2130="AKTIVCO DEFAUT GE &amp; POWER Cabinet","AKTIVCO",
AK2130="AKTIVCO Coupure ENEO &amp; Baisse de tension","AKTIVCO GRID ONLY",
AK2130="Coupure ENEO &amp; Baisse de tension","IHS GRID ONLY",
AK2130="Defaut GE &amp; POWER Cabinet","IHS",
AK2130="Sharing","Partners",
AK2130="Sites strategiques &amp; DataCenter","SST &amp; DC",
AK2130="Exclu","Exclu",
AK2130="SAT","SAT",
AK2130="SPARE-ISSUE","SPARE-ISSUE",
AK2130="Fiber CAmtel","TRANS_FO_CAMTEL",
AK2130="Fiber AOF","Fiber AOF",
AK2130="Projet OCM (HUAWEI)","TRAVAUX-HUAWEI",
AK2130="Projet OCM (NOKIA)","TRAVAUX-NOKIA",
AK2130="ACCESS-ISSUE","ACCESS-ISSUE",
AK2130="Projet OCM (ZTE, NOKIA, autres projets)","TRAVAUX OCM",
AK2130="No root CAuse","No root cause",
AK2130="ODU HS","PDH",
AK2130="IP &amp; VLAN","PDH",
AK2130="Warehouse HUAWEI","SPARE-ISSUE",
AK2130="SPARE-HS","SPARE-ISSUE",
AK2130="Power Telco","BSS",AK2130="no impacts","no impacts"
),"")</f>
        <v>No root cause</v>
      </c>
      <c r="AJ2130" s="56" t="str" cm="1">
        <f t="array" ref="AJ2130">IFERROR(_xlfn.IFS(
AK2130="MPR ISSUE","TX ISSUE",
AK2130="BSS Hardware Issue","RAN ISSUE",
AK2130="Sites strategiques, MLL, Pylone, etc.","ENVTECH",
AK2130="AKTIVCO DEFAUT GE &amp; POWER Cabinet","POWER ISSUE",
AK2130="AKTIVCO Coupure ENEO &amp; Baisse de tension","POWER ISSUE",
AK2130="Coupure ENEO &amp; Baisse de tension","POWER ISSUE",
AK2130="Defaut GE &amp; POWER Cabinet","POWER ISSUE",
AK2130="Sharing","POWER ISSUE",
AK2130="Sites strategiques &amp; DataCenter","POWER ISSUE",
AK2130="Exclu","Exclu",
AK2130="SAT","TX ISSUE",
AK2130="SPARE-ISSUE","SPARE-ISSUE",
AK2130="Fiber CAmtel","TX ISSUE",
AK2130="Fiber AOF","TX ISSUE",
AK2130="Projet OCM (HUAWEI)","TRAVAUX-HUAWEI",
AK2130="Projet OCM (NOKIA)","TRAVAUX -NOKIA",
AK2130="ACCESS-ISSUE","ACCESS-ISSUE",
AK2130="Projet OCM (ZTE, NOKIA, autres projets)","TRAVAUX OCM",
AK2130="No root CAuse","No root cause",
AK2130="ODU HS","TX ISSUE",
AK2130="IP &amp; VLAN","TX ISSUE",
AK2130="Warehouse HUAWEI","SPARE-ISSUE",
AK2130="SPARE-HS","SPARE-ISSUE",
AK2130="Power Telco","RAN ISSUE",AK2130="no impacts","no impacts"
),"")</f>
        <v>No root cause</v>
      </c>
      <c r="AK2130" s="81" t="s">
        <v>5620</v>
      </c>
      <c r="AL2130" s="56" t="str" cm="1">
        <f t="array" ref="AL2130">IFERROR(_xlfn.IFS(
AK2130="MPR ISSUE","ACTIVE",
AK2130="BSS Hardware Issue","ACTIVE",
AK2130="Sites strategiques, MLL, Pylone, etc.","PASSIVE",
AK2130="AKTIVCO DEFAUT GE &amp; POWER Cabinet","PASSIVE",
AK2130="AKTIVCO Coupure ENEO &amp; Baisse de tension","PASSIVE",
AK2130="Coupure ENEO &amp; Baisse de tension","PASSIVE",
AK2130="Defaut GE &amp; POWER Cabinet","PASSIVE",
AK2130="Sharing","PASSIVE",
AK2130="Sites strategiques &amp; DataCenter","PASSIVE",
AK2130="Exclu","Exclu",
AK2130="SAT","ACTIVE",
AK2130="SPARE-ISSUE","SPARE-ISSUE",
AK2130="Fiber CAmtel","ACTIVE",
AK2130="Fiber AOF","ACTIVE",
AK2130="Projet OCM (HUAWEI)","PLANNED WORKS",
AK2130="Projet OCM (NOKIA)","PLANNED WORKS",
AK2130="ACCESS-ISSUE","ACCESS-ISSUE",
AK2130="Projet OCM (ZTE, NOKIA, autres projets)","PLANNED WORKS",
AK2130="No root CAuse","No root cause",
AK2130="ODU HS","ACTIVE",
AK2130="IP &amp; VLAN","ACTIVE",
AK2130="Warehouse HUAWEI","SPARE-ISSUE",
AK2130="SPARE-HS","SPARE-ISSUE",
AK2130="Power Telco","ACTIVE", AK2130="no impacts","no impacts"
),"")</f>
        <v>No root cause</v>
      </c>
      <c r="AM2130" s="108" t="s">
        <v>5537</v>
      </c>
      <c r="AN2130" s="117" t="s">
        <v>3471</v>
      </c>
      <c r="AP2130" s="23" t="s">
        <v>5537</v>
      </c>
      <c r="AQ2130" s="23" t="s">
        <v>5537</v>
      </c>
      <c r="AR2130" s="7"/>
      <c r="AS2130" s="6"/>
      <c r="AT2130" s="7"/>
      <c r="AU2130" s="3" t="s">
        <v>5537</v>
      </c>
      <c r="AV2130" s="24" t="s">
        <v>5537</v>
      </c>
      <c r="AW2130" s="24" t="s">
        <v>5537</v>
      </c>
      <c r="AX2130" s="24" t="s">
        <v>5537</v>
      </c>
      <c r="AY2130" s="24" t="s">
        <v>5537</v>
      </c>
      <c r="AZ2130" s="24" t="s">
        <v>5537</v>
      </c>
      <c r="BA2130" s="24" t="s">
        <v>5537</v>
      </c>
      <c r="BB2130" s="24" t="s">
        <v>5537</v>
      </c>
      <c r="BC2130" s="24" t="s">
        <v>5537</v>
      </c>
      <c r="BD2130" s="24" t="s">
        <v>5537</v>
      </c>
      <c r="BE2130" s="24" t="s">
        <v>5537</v>
      </c>
      <c r="BF2130" s="24" t="s">
        <v>5537</v>
      </c>
      <c r="BG2130" s="24" t="s">
        <v>5537</v>
      </c>
      <c r="BH2130" s="24" t="s">
        <v>5537</v>
      </c>
      <c r="BI2130" s="9" t="s">
        <v>5537</v>
      </c>
      <c r="BJ2130" s="14"/>
      <c r="BK2130" s="14" t="s">
        <v>5537</v>
      </c>
      <c r="BL2130" s="14" t="str">
        <f>_xlfn.XLOOKUP(B2130,'[4]cell downs 18042026 17h'!$B:$B,'[4]cell downs 18042026 17h'!$B:$B,"")</f>
        <v/>
      </c>
      <c r="BM2130" s="14" t="str">
        <f>_xlfn.XLOOKUP(B2130,'[5]Cells Huawei 19042026 15h'!$B:$B,'[5]Cells Huawei 19042026 15h'!$B:$B,"")</f>
        <v/>
      </c>
      <c r="BN2130" s="9" t="str">
        <f>_xlfn.XLOOKUP(B2130,'[6]cells down 19042026 9H40'!$B:$B,'[6]cells down 19042026 9H40'!$B:$B,"")</f>
        <v/>
      </c>
      <c r="BO2130" s="9" t="s">
        <v>3471</v>
      </c>
      <c r="BP2130" s="9" t="s">
        <v>12</v>
      </c>
    </row>
    <row r="2131" spans="1:68" s="9" customFormat="1" x14ac:dyDescent="0.35">
      <c r="A2131" s="1" t="s">
        <v>3491</v>
      </c>
      <c r="B2131" s="8" t="s">
        <v>3492</v>
      </c>
      <c r="C2131" s="3" t="str">
        <f>_xlfn.XLOOKUP(B2131,'[1]daily break down'!$D:$D,'[1]daily break down'!$E:$E,"")</f>
        <v>Douala</v>
      </c>
      <c r="D2131" s="1" t="s">
        <v>11</v>
      </c>
      <c r="E2131" s="1" t="s">
        <v>12</v>
      </c>
      <c r="F2131" s="3" t="s">
        <v>31</v>
      </c>
      <c r="G2131" s="1" t="s">
        <v>32</v>
      </c>
      <c r="H2131" s="41" t="str">
        <f>_xlfn.XLOOKUP(B2131,[2]CALCULATION!$B:$B,[2]CALCULATION!$H:$H,"")</f>
        <v>ZTE</v>
      </c>
      <c r="I2131" s="34">
        <v>0</v>
      </c>
      <c r="J2131" s="34">
        <v>0</v>
      </c>
      <c r="K2131" s="34">
        <v>0</v>
      </c>
      <c r="L2131" s="34">
        <v>0</v>
      </c>
      <c r="M2131" s="34">
        <v>0</v>
      </c>
      <c r="N2131" s="34">
        <v>0</v>
      </c>
      <c r="O2131" s="34">
        <v>0</v>
      </c>
      <c r="P2131" s="34">
        <v>0</v>
      </c>
      <c r="Q2131" s="34">
        <v>0.4585755336968832</v>
      </c>
      <c r="R2131" s="34">
        <v>0</v>
      </c>
      <c r="S2131" s="109">
        <v>0</v>
      </c>
      <c r="T2131" s="109">
        <f>_xlfn.XLOOKUP(B2131,'[3]Nur des jours'!$B:$B,'[3]Nur des jours'!$U:$U,"")</f>
        <v>0</v>
      </c>
      <c r="U2131" s="109">
        <v>0</v>
      </c>
      <c r="V2131" s="109">
        <v>0</v>
      </c>
      <c r="W2131" s="109">
        <v>0</v>
      </c>
      <c r="X2131" s="109">
        <v>0</v>
      </c>
      <c r="Y2131" s="109">
        <v>0</v>
      </c>
      <c r="Z2131" s="109">
        <v>0</v>
      </c>
      <c r="AA2131" s="109">
        <v>0</v>
      </c>
      <c r="AB2131" s="109">
        <v>0</v>
      </c>
      <c r="AC2131" s="109">
        <v>0</v>
      </c>
      <c r="AD2131" s="109">
        <v>0</v>
      </c>
      <c r="AE2131" s="109">
        <v>0</v>
      </c>
      <c r="AF2131" s="109">
        <v>0</v>
      </c>
      <c r="AG2131" s="57" t="str">
        <f>_xlfn.XLOOKUP(B2131,[3]CALCULATION!$B:$B,[3]CALCULATION!$M:$M,"")</f>
        <v>Operationnel</v>
      </c>
      <c r="AH2131" s="57"/>
      <c r="AI2131" s="56" t="str" cm="1">
        <f t="array" ref="AI2131">IFERROR(_xlfn.IFS(
AK2131="MPR ISSUE","PDH",
AK2131="BSS Hardware Issue","BSS",
AK2131="Sites strategiques, MLL, Pylone, etc.","ENVTECH",
AK2131="AKTIVCO DEFAUT GE &amp; POWER Cabinet","AKTIVCO",
AK2131="AKTIVCO Coupure ENEO &amp; Baisse de tension","AKTIVCO GRID ONLY",
AK2131="Coupure ENEO &amp; Baisse de tension","IHS GRID ONLY",
AK2131="Defaut GE &amp; POWER Cabinet","IHS",
AK2131="Sharing","Partners",
AK2131="Sites strategiques &amp; DataCenter","SST &amp; DC",
AK2131="Exclu","Exclu",
AK2131="SAT","SAT",
AK2131="SPARE-ISSUE","SPARE-ISSUE",
AK2131="Fiber CAmtel","TRANS_FO_CAMTEL",
AK2131="Fiber AOF","Fiber AOF",
AK2131="Projet OCM (HUAWEI)","TRAVAUX-HUAWEI",
AK2131="Projet OCM (NOKIA)","TRAVAUX-NOKIA",
AK2131="ACCESS-ISSUE","ACCESS-ISSUE",
AK2131="Projet OCM (ZTE, NOKIA, autres projets)","TRAVAUX OCM",
AK2131="No root CAuse","No root cause",
AK2131="ODU HS","PDH",
AK2131="IP &amp; VLAN","PDH",
AK2131="Warehouse HUAWEI","SPARE-ISSUE",
AK2131="SPARE-HS","SPARE-ISSUE",
AK2131="Power Telco","BSS",AK2131="no impacts","no impacts"
),"")</f>
        <v>No root cause</v>
      </c>
      <c r="AJ2131" s="56" t="str" cm="1">
        <f t="array" ref="AJ2131">IFERROR(_xlfn.IFS(
AK2131="MPR ISSUE","TX ISSUE",
AK2131="BSS Hardware Issue","RAN ISSUE",
AK2131="Sites strategiques, MLL, Pylone, etc.","ENVTECH",
AK2131="AKTIVCO DEFAUT GE &amp; POWER Cabinet","POWER ISSUE",
AK2131="AKTIVCO Coupure ENEO &amp; Baisse de tension","POWER ISSUE",
AK2131="Coupure ENEO &amp; Baisse de tension","POWER ISSUE",
AK2131="Defaut GE &amp; POWER Cabinet","POWER ISSUE",
AK2131="Sharing","POWER ISSUE",
AK2131="Sites strategiques &amp; DataCenter","POWER ISSUE",
AK2131="Exclu","Exclu",
AK2131="SAT","TX ISSUE",
AK2131="SPARE-ISSUE","SPARE-ISSUE",
AK2131="Fiber CAmtel","TX ISSUE",
AK2131="Fiber AOF","TX ISSUE",
AK2131="Projet OCM (HUAWEI)","TRAVAUX-HUAWEI",
AK2131="Projet OCM (NOKIA)","TRAVAUX -NOKIA",
AK2131="ACCESS-ISSUE","ACCESS-ISSUE",
AK2131="Projet OCM (ZTE, NOKIA, autres projets)","TRAVAUX OCM",
AK2131="No root CAuse","No root cause",
AK2131="ODU HS","TX ISSUE",
AK2131="IP &amp; VLAN","TX ISSUE",
AK2131="Warehouse HUAWEI","SPARE-ISSUE",
AK2131="SPARE-HS","SPARE-ISSUE",
AK2131="Power Telco","RAN ISSUE",AK2131="no impacts","no impacts"
),"")</f>
        <v>No root cause</v>
      </c>
      <c r="AK2131" s="81" t="s">
        <v>5620</v>
      </c>
      <c r="AL2131" s="56" t="str" cm="1">
        <f t="array" ref="AL2131">IFERROR(_xlfn.IFS(
AK2131="MPR ISSUE","ACTIVE",
AK2131="BSS Hardware Issue","ACTIVE",
AK2131="Sites strategiques, MLL, Pylone, etc.","PASSIVE",
AK2131="AKTIVCO DEFAUT GE &amp; POWER Cabinet","PASSIVE",
AK2131="AKTIVCO Coupure ENEO &amp; Baisse de tension","PASSIVE",
AK2131="Coupure ENEO &amp; Baisse de tension","PASSIVE",
AK2131="Defaut GE &amp; POWER Cabinet","PASSIVE",
AK2131="Sharing","PASSIVE",
AK2131="Sites strategiques &amp; DataCenter","PASSIVE",
AK2131="Exclu","Exclu",
AK2131="SAT","ACTIVE",
AK2131="SPARE-ISSUE","SPARE-ISSUE",
AK2131="Fiber CAmtel","ACTIVE",
AK2131="Fiber AOF","ACTIVE",
AK2131="Projet OCM (HUAWEI)","PLANNED WORKS",
AK2131="Projet OCM (NOKIA)","PLANNED WORKS",
AK2131="ACCESS-ISSUE","ACCESS-ISSUE",
AK2131="Projet OCM (ZTE, NOKIA, autres projets)","PLANNED WORKS",
AK2131="No root CAuse","No root cause",
AK2131="ODU HS","ACTIVE",
AK2131="IP &amp; VLAN","ACTIVE",
AK2131="Warehouse HUAWEI","SPARE-ISSUE",
AK2131="SPARE-HS","SPARE-ISSUE",
AK2131="Power Telco","ACTIVE", AK2131="no impacts","no impacts"
),"")</f>
        <v>No root cause</v>
      </c>
      <c r="AM2131" s="108" t="s">
        <v>5537</v>
      </c>
      <c r="AN2131" s="117" t="s">
        <v>3492</v>
      </c>
      <c r="AP2131" s="23" t="s">
        <v>5537</v>
      </c>
      <c r="AQ2131" s="23" t="s">
        <v>5537</v>
      </c>
      <c r="AR2131" s="7"/>
      <c r="AS2131" s="6"/>
      <c r="AT2131" s="7"/>
      <c r="AU2131" s="3" t="s">
        <v>5537</v>
      </c>
      <c r="AV2131" s="24" t="s">
        <v>5537</v>
      </c>
      <c r="AW2131" s="24" t="s">
        <v>5537</v>
      </c>
      <c r="AX2131" s="24" t="s">
        <v>5537</v>
      </c>
      <c r="AY2131" s="24" t="s">
        <v>5537</v>
      </c>
      <c r="AZ2131" s="24" t="s">
        <v>5537</v>
      </c>
      <c r="BA2131" s="24" t="s">
        <v>5537</v>
      </c>
      <c r="BB2131" s="24" t="s">
        <v>5537</v>
      </c>
      <c r="BC2131" s="24" t="s">
        <v>5537</v>
      </c>
      <c r="BD2131" s="24" t="s">
        <v>5537</v>
      </c>
      <c r="BE2131" s="24" t="s">
        <v>5537</v>
      </c>
      <c r="BF2131" s="24" t="s">
        <v>5537</v>
      </c>
      <c r="BG2131" s="24" t="s">
        <v>5537</v>
      </c>
      <c r="BH2131" s="24" t="s">
        <v>5537</v>
      </c>
      <c r="BI2131" s="9" t="s">
        <v>5537</v>
      </c>
      <c r="BJ2131" s="14"/>
      <c r="BK2131" s="14" t="s">
        <v>5537</v>
      </c>
      <c r="BL2131" s="14" t="str">
        <f>_xlfn.XLOOKUP(B2131,'[4]cell downs 18042026 17h'!$B:$B,'[4]cell downs 18042026 17h'!$B:$B,"")</f>
        <v/>
      </c>
      <c r="BM2131" s="14" t="str">
        <f>_xlfn.XLOOKUP(B2131,'[5]Cells Huawei 19042026 15h'!$B:$B,'[5]Cells Huawei 19042026 15h'!$B:$B,"")</f>
        <v/>
      </c>
      <c r="BN2131" s="9" t="str">
        <f>_xlfn.XLOOKUP(B2131,'[6]cells down 19042026 9H40'!$B:$B,'[6]cells down 19042026 9H40'!$B:$B,"")</f>
        <v/>
      </c>
      <c r="BO2131" s="9" t="s">
        <v>3492</v>
      </c>
      <c r="BP2131" s="9" t="s">
        <v>12</v>
      </c>
    </row>
    <row r="2132" spans="1:68" s="9" customFormat="1" x14ac:dyDescent="0.35">
      <c r="A2132" s="1" t="s">
        <v>3499</v>
      </c>
      <c r="B2132" s="8" t="s">
        <v>3500</v>
      </c>
      <c r="C2132" s="3" t="str">
        <f>_xlfn.XLOOKUP(B2132,'[1]daily break down'!$D:$D,'[1]daily break down'!$E:$E,"")</f>
        <v>LITTORAL</v>
      </c>
      <c r="D2132" s="1" t="s">
        <v>11</v>
      </c>
      <c r="E2132" s="1" t="s">
        <v>12</v>
      </c>
      <c r="F2132" s="3" t="s">
        <v>31</v>
      </c>
      <c r="G2132" s="1" t="s">
        <v>3499</v>
      </c>
      <c r="H2132" s="41" t="str">
        <f>_xlfn.XLOOKUP(B2132,[2]CALCULATION!$B:$B,[2]CALCULATION!$H:$H,"")</f>
        <v>ZTE</v>
      </c>
      <c r="I2132" s="34">
        <v>0</v>
      </c>
      <c r="J2132" s="34">
        <v>0</v>
      </c>
      <c r="K2132" s="34">
        <v>0</v>
      </c>
      <c r="L2132" s="34">
        <v>0</v>
      </c>
      <c r="M2132" s="34">
        <v>0</v>
      </c>
      <c r="N2132" s="34">
        <v>0</v>
      </c>
      <c r="O2132" s="34">
        <v>0</v>
      </c>
      <c r="P2132" s="34">
        <v>0</v>
      </c>
      <c r="Q2132" s="34">
        <v>0</v>
      </c>
      <c r="R2132" s="34">
        <v>0</v>
      </c>
      <c r="S2132" s="109">
        <v>0</v>
      </c>
      <c r="T2132" s="109">
        <f>_xlfn.XLOOKUP(B2132,'[3]Nur des jours'!$B:$B,'[3]Nur des jours'!$U:$U,"")</f>
        <v>0</v>
      </c>
      <c r="U2132" s="109">
        <v>0</v>
      </c>
      <c r="V2132" s="109">
        <v>0</v>
      </c>
      <c r="W2132" s="109">
        <v>0</v>
      </c>
      <c r="X2132" s="109">
        <v>0</v>
      </c>
      <c r="Y2132" s="109">
        <v>0</v>
      </c>
      <c r="Z2132" s="109">
        <v>0</v>
      </c>
      <c r="AA2132" s="109">
        <v>0</v>
      </c>
      <c r="AB2132" s="109">
        <v>0</v>
      </c>
      <c r="AC2132" s="109">
        <v>0</v>
      </c>
      <c r="AD2132" s="109">
        <v>0</v>
      </c>
      <c r="AE2132" s="109">
        <v>0</v>
      </c>
      <c r="AF2132" s="109">
        <v>0</v>
      </c>
      <c r="AG2132" s="57" t="str">
        <f>_xlfn.XLOOKUP(B2132,[3]CALCULATION!$B:$B,[3]CALCULATION!$M:$M,"")</f>
        <v>Operationnel</v>
      </c>
      <c r="AH2132" s="57"/>
      <c r="AI2132" s="56" t="str" cm="1">
        <f t="array" ref="AI2132">IFERROR(_xlfn.IFS(
AK2132="MPR ISSUE","PDH",
AK2132="BSS Hardware Issue","BSS",
AK2132="Sites strategiques, MLL, Pylone, etc.","ENVTECH",
AK2132="AKTIVCO DEFAUT GE &amp; POWER Cabinet","AKTIVCO",
AK2132="AKTIVCO Coupure ENEO &amp; Baisse de tension","AKTIVCO GRID ONLY",
AK2132="Coupure ENEO &amp; Baisse de tension","IHS GRID ONLY",
AK2132="Defaut GE &amp; POWER Cabinet","IHS",
AK2132="Sharing","Partners",
AK2132="Sites strategiques &amp; DataCenter","SST &amp; DC",
AK2132="Exclu","Exclu",
AK2132="SAT","SAT",
AK2132="SPARE-ISSUE","SPARE-ISSUE",
AK2132="Fiber CAmtel","TRANS_FO_CAMTEL",
AK2132="Fiber AOF","Fiber AOF",
AK2132="Projet OCM (HUAWEI)","TRAVAUX-HUAWEI",
AK2132="Projet OCM (NOKIA)","TRAVAUX-NOKIA",
AK2132="ACCESS-ISSUE","ACCESS-ISSUE",
AK2132="Projet OCM (ZTE, NOKIA, autres projets)","TRAVAUX OCM",
AK2132="No root CAuse","No root cause",
AK2132="ODU HS","PDH",
AK2132="IP &amp; VLAN","PDH",
AK2132="Warehouse HUAWEI","SPARE-ISSUE",
AK2132="SPARE-HS","SPARE-ISSUE",
AK2132="Power Telco","BSS",AK2132="no impacts","no impacts"
),"")</f>
        <v>No root cause</v>
      </c>
      <c r="AJ2132" s="56" t="str" cm="1">
        <f t="array" ref="AJ2132">IFERROR(_xlfn.IFS(
AK2132="MPR ISSUE","TX ISSUE",
AK2132="BSS Hardware Issue","RAN ISSUE",
AK2132="Sites strategiques, MLL, Pylone, etc.","ENVTECH",
AK2132="AKTIVCO DEFAUT GE &amp; POWER Cabinet","POWER ISSUE",
AK2132="AKTIVCO Coupure ENEO &amp; Baisse de tension","POWER ISSUE",
AK2132="Coupure ENEO &amp; Baisse de tension","POWER ISSUE",
AK2132="Defaut GE &amp; POWER Cabinet","POWER ISSUE",
AK2132="Sharing","POWER ISSUE",
AK2132="Sites strategiques &amp; DataCenter","POWER ISSUE",
AK2132="Exclu","Exclu",
AK2132="SAT","TX ISSUE",
AK2132="SPARE-ISSUE","SPARE-ISSUE",
AK2132="Fiber CAmtel","TX ISSUE",
AK2132="Fiber AOF","TX ISSUE",
AK2132="Projet OCM (HUAWEI)","TRAVAUX-HUAWEI",
AK2132="Projet OCM (NOKIA)","TRAVAUX -NOKIA",
AK2132="ACCESS-ISSUE","ACCESS-ISSUE",
AK2132="Projet OCM (ZTE, NOKIA, autres projets)","TRAVAUX OCM",
AK2132="No root CAuse","No root cause",
AK2132="ODU HS","TX ISSUE",
AK2132="IP &amp; VLAN","TX ISSUE",
AK2132="Warehouse HUAWEI","SPARE-ISSUE",
AK2132="SPARE-HS","SPARE-ISSUE",
AK2132="Power Telco","RAN ISSUE",AK2132="no impacts","no impacts"
),"")</f>
        <v>No root cause</v>
      </c>
      <c r="AK2132" s="81" t="s">
        <v>5620</v>
      </c>
      <c r="AL2132" s="56" t="str" cm="1">
        <f t="array" ref="AL2132">IFERROR(_xlfn.IFS(
AK2132="MPR ISSUE","ACTIVE",
AK2132="BSS Hardware Issue","ACTIVE",
AK2132="Sites strategiques, MLL, Pylone, etc.","PASSIVE",
AK2132="AKTIVCO DEFAUT GE &amp; POWER Cabinet","PASSIVE",
AK2132="AKTIVCO Coupure ENEO &amp; Baisse de tension","PASSIVE",
AK2132="Coupure ENEO &amp; Baisse de tension","PASSIVE",
AK2132="Defaut GE &amp; POWER Cabinet","PASSIVE",
AK2132="Sharing","PASSIVE",
AK2132="Sites strategiques &amp; DataCenter","PASSIVE",
AK2132="Exclu","Exclu",
AK2132="SAT","ACTIVE",
AK2132="SPARE-ISSUE","SPARE-ISSUE",
AK2132="Fiber CAmtel","ACTIVE",
AK2132="Fiber AOF","ACTIVE",
AK2132="Projet OCM (HUAWEI)","PLANNED WORKS",
AK2132="Projet OCM (NOKIA)","PLANNED WORKS",
AK2132="ACCESS-ISSUE","ACCESS-ISSUE",
AK2132="Projet OCM (ZTE, NOKIA, autres projets)","PLANNED WORKS",
AK2132="No root CAuse","No root cause",
AK2132="ODU HS","ACTIVE",
AK2132="IP &amp; VLAN","ACTIVE",
AK2132="Warehouse HUAWEI","SPARE-ISSUE",
AK2132="SPARE-HS","SPARE-ISSUE",
AK2132="Power Telco","ACTIVE", AK2132="no impacts","no impacts"
),"")</f>
        <v>No root cause</v>
      </c>
      <c r="AM2132" s="108" t="s">
        <v>5537</v>
      </c>
      <c r="AN2132" s="117" t="s">
        <v>3500</v>
      </c>
      <c r="AP2132" s="23" t="s">
        <v>5537</v>
      </c>
      <c r="AQ2132" s="23" t="s">
        <v>5537</v>
      </c>
      <c r="AR2132" s="7"/>
      <c r="AS2132" s="6"/>
      <c r="AT2132" s="7"/>
      <c r="AU2132" s="3" t="s">
        <v>5537</v>
      </c>
      <c r="AV2132" s="24" t="s">
        <v>5537</v>
      </c>
      <c r="AW2132" s="24" t="s">
        <v>5537</v>
      </c>
      <c r="AX2132" s="24" t="s">
        <v>5537</v>
      </c>
      <c r="AY2132" s="24" t="s">
        <v>5537</v>
      </c>
      <c r="AZ2132" s="24" t="s">
        <v>5537</v>
      </c>
      <c r="BA2132" s="24" t="s">
        <v>5537</v>
      </c>
      <c r="BB2132" s="24" t="s">
        <v>5537</v>
      </c>
      <c r="BC2132" s="24" t="s">
        <v>5537</v>
      </c>
      <c r="BD2132" s="24" t="s">
        <v>5537</v>
      </c>
      <c r="BE2132" s="24" t="s">
        <v>5537</v>
      </c>
      <c r="BF2132" s="24" t="s">
        <v>5537</v>
      </c>
      <c r="BG2132" s="24" t="s">
        <v>5537</v>
      </c>
      <c r="BH2132" s="24" t="s">
        <v>5537</v>
      </c>
      <c r="BI2132" s="9" t="s">
        <v>5537</v>
      </c>
      <c r="BJ2132" s="14"/>
      <c r="BK2132" s="14" t="s">
        <v>5537</v>
      </c>
      <c r="BL2132" s="14" t="str">
        <f>_xlfn.XLOOKUP(B2132,'[4]cell downs 18042026 17h'!$B:$B,'[4]cell downs 18042026 17h'!$B:$B,"")</f>
        <v/>
      </c>
      <c r="BM2132" s="14" t="str">
        <f>_xlfn.XLOOKUP(B2132,'[5]Cells Huawei 19042026 15h'!$B:$B,'[5]Cells Huawei 19042026 15h'!$B:$B,"")</f>
        <v/>
      </c>
      <c r="BN2132" s="9" t="str">
        <f>_xlfn.XLOOKUP(B2132,'[6]cells down 19042026 9H40'!$B:$B,'[6]cells down 19042026 9H40'!$B:$B,"")</f>
        <v/>
      </c>
      <c r="BO2132" s="9" t="s">
        <v>3500</v>
      </c>
      <c r="BP2132" s="9" t="s">
        <v>5537</v>
      </c>
    </row>
    <row r="2133" spans="1:68" s="9" customFormat="1" x14ac:dyDescent="0.35">
      <c r="A2133" s="1" t="s">
        <v>3501</v>
      </c>
      <c r="B2133" s="8" t="s">
        <v>3502</v>
      </c>
      <c r="C2133" s="3" t="str">
        <f>_xlfn.XLOOKUP(B2133,'[1]daily break down'!$D:$D,'[1]daily break down'!$E:$E,"")</f>
        <v>LITTORAL</v>
      </c>
      <c r="D2133" s="1" t="s">
        <v>11</v>
      </c>
      <c r="E2133" s="1" t="s">
        <v>12</v>
      </c>
      <c r="F2133" s="3" t="s">
        <v>31</v>
      </c>
      <c r="G2133" s="1" t="s">
        <v>3501</v>
      </c>
      <c r="H2133" s="41" t="str">
        <f>_xlfn.XLOOKUP(B2133,[2]CALCULATION!$B:$B,[2]CALCULATION!$H:$H,"")</f>
        <v>ZTE</v>
      </c>
      <c r="I2133" s="34">
        <v>0</v>
      </c>
      <c r="J2133" s="34">
        <v>0</v>
      </c>
      <c r="K2133" s="34">
        <v>0</v>
      </c>
      <c r="L2133" s="34">
        <v>0</v>
      </c>
      <c r="M2133" s="34">
        <v>0</v>
      </c>
      <c r="N2133" s="34">
        <v>0</v>
      </c>
      <c r="O2133" s="34">
        <v>0</v>
      </c>
      <c r="P2133" s="34">
        <v>0</v>
      </c>
      <c r="Q2133" s="34">
        <v>0</v>
      </c>
      <c r="R2133" s="34">
        <v>0</v>
      </c>
      <c r="S2133" s="109">
        <v>0</v>
      </c>
      <c r="T2133" s="109">
        <f>_xlfn.XLOOKUP(B2133,'[3]Nur des jours'!$B:$B,'[3]Nur des jours'!$U:$U,"")</f>
        <v>0</v>
      </c>
      <c r="U2133" s="109">
        <v>0</v>
      </c>
      <c r="V2133" s="109">
        <v>0</v>
      </c>
      <c r="W2133" s="109">
        <v>0</v>
      </c>
      <c r="X2133" s="109">
        <v>0</v>
      </c>
      <c r="Y2133" s="109">
        <v>0</v>
      </c>
      <c r="Z2133" s="109">
        <v>0</v>
      </c>
      <c r="AA2133" s="109">
        <v>0</v>
      </c>
      <c r="AB2133" s="109">
        <v>0</v>
      </c>
      <c r="AC2133" s="109">
        <v>0</v>
      </c>
      <c r="AD2133" s="109">
        <v>0</v>
      </c>
      <c r="AE2133" s="109">
        <v>0</v>
      </c>
      <c r="AF2133" s="109">
        <v>0</v>
      </c>
      <c r="AG2133" s="57" t="str">
        <f>_xlfn.XLOOKUP(B2133,[3]CALCULATION!$B:$B,[3]CALCULATION!$M:$M,"")</f>
        <v>Operationnel</v>
      </c>
      <c r="AH2133" s="57"/>
      <c r="AI2133" s="56" t="str" cm="1">
        <f t="array" ref="AI2133">IFERROR(_xlfn.IFS(
AK2133="MPR ISSUE","PDH",
AK2133="BSS Hardware Issue","BSS",
AK2133="Sites strategiques, MLL, Pylone, etc.","ENVTECH",
AK2133="AKTIVCO DEFAUT GE &amp; POWER Cabinet","AKTIVCO",
AK2133="AKTIVCO Coupure ENEO &amp; Baisse de tension","AKTIVCO GRID ONLY",
AK2133="Coupure ENEO &amp; Baisse de tension","IHS GRID ONLY",
AK2133="Defaut GE &amp; POWER Cabinet","IHS",
AK2133="Sharing","Partners",
AK2133="Sites strategiques &amp; DataCenter","SST &amp; DC",
AK2133="Exclu","Exclu",
AK2133="SAT","SAT",
AK2133="SPARE-ISSUE","SPARE-ISSUE",
AK2133="Fiber CAmtel","TRANS_FO_CAMTEL",
AK2133="Fiber AOF","Fiber AOF",
AK2133="Projet OCM (HUAWEI)","TRAVAUX-HUAWEI",
AK2133="Projet OCM (NOKIA)","TRAVAUX-NOKIA",
AK2133="ACCESS-ISSUE","ACCESS-ISSUE",
AK2133="Projet OCM (ZTE, NOKIA, autres projets)","TRAVAUX OCM",
AK2133="No root CAuse","No root cause",
AK2133="ODU HS","PDH",
AK2133="IP &amp; VLAN","PDH",
AK2133="Warehouse HUAWEI","SPARE-ISSUE",
AK2133="SPARE-HS","SPARE-ISSUE",
AK2133="Power Telco","BSS",AK2133="no impacts","no impacts"
),"")</f>
        <v>No root cause</v>
      </c>
      <c r="AJ2133" s="56" t="str" cm="1">
        <f t="array" ref="AJ2133">IFERROR(_xlfn.IFS(
AK2133="MPR ISSUE","TX ISSUE",
AK2133="BSS Hardware Issue","RAN ISSUE",
AK2133="Sites strategiques, MLL, Pylone, etc.","ENVTECH",
AK2133="AKTIVCO DEFAUT GE &amp; POWER Cabinet","POWER ISSUE",
AK2133="AKTIVCO Coupure ENEO &amp; Baisse de tension","POWER ISSUE",
AK2133="Coupure ENEO &amp; Baisse de tension","POWER ISSUE",
AK2133="Defaut GE &amp; POWER Cabinet","POWER ISSUE",
AK2133="Sharing","POWER ISSUE",
AK2133="Sites strategiques &amp; DataCenter","POWER ISSUE",
AK2133="Exclu","Exclu",
AK2133="SAT","TX ISSUE",
AK2133="SPARE-ISSUE","SPARE-ISSUE",
AK2133="Fiber CAmtel","TX ISSUE",
AK2133="Fiber AOF","TX ISSUE",
AK2133="Projet OCM (HUAWEI)","TRAVAUX-HUAWEI",
AK2133="Projet OCM (NOKIA)","TRAVAUX -NOKIA",
AK2133="ACCESS-ISSUE","ACCESS-ISSUE",
AK2133="Projet OCM (ZTE, NOKIA, autres projets)","TRAVAUX OCM",
AK2133="No root CAuse","No root cause",
AK2133="ODU HS","TX ISSUE",
AK2133="IP &amp; VLAN","TX ISSUE",
AK2133="Warehouse HUAWEI","SPARE-ISSUE",
AK2133="SPARE-HS","SPARE-ISSUE",
AK2133="Power Telco","RAN ISSUE",AK2133="no impacts","no impacts"
),"")</f>
        <v>No root cause</v>
      </c>
      <c r="AK2133" s="81" t="s">
        <v>5620</v>
      </c>
      <c r="AL2133" s="56" t="str" cm="1">
        <f t="array" ref="AL2133">IFERROR(_xlfn.IFS(
AK2133="MPR ISSUE","ACTIVE",
AK2133="BSS Hardware Issue","ACTIVE",
AK2133="Sites strategiques, MLL, Pylone, etc.","PASSIVE",
AK2133="AKTIVCO DEFAUT GE &amp; POWER Cabinet","PASSIVE",
AK2133="AKTIVCO Coupure ENEO &amp; Baisse de tension","PASSIVE",
AK2133="Coupure ENEO &amp; Baisse de tension","PASSIVE",
AK2133="Defaut GE &amp; POWER Cabinet","PASSIVE",
AK2133="Sharing","PASSIVE",
AK2133="Sites strategiques &amp; DataCenter","PASSIVE",
AK2133="Exclu","Exclu",
AK2133="SAT","ACTIVE",
AK2133="SPARE-ISSUE","SPARE-ISSUE",
AK2133="Fiber CAmtel","ACTIVE",
AK2133="Fiber AOF","ACTIVE",
AK2133="Projet OCM (HUAWEI)","PLANNED WORKS",
AK2133="Projet OCM (NOKIA)","PLANNED WORKS",
AK2133="ACCESS-ISSUE","ACCESS-ISSUE",
AK2133="Projet OCM (ZTE, NOKIA, autres projets)","PLANNED WORKS",
AK2133="No root CAuse","No root cause",
AK2133="ODU HS","ACTIVE",
AK2133="IP &amp; VLAN","ACTIVE",
AK2133="Warehouse HUAWEI","SPARE-ISSUE",
AK2133="SPARE-HS","SPARE-ISSUE",
AK2133="Power Telco","ACTIVE", AK2133="no impacts","no impacts"
),"")</f>
        <v>No root cause</v>
      </c>
      <c r="AM2133" s="108" t="s">
        <v>5537</v>
      </c>
      <c r="AN2133" s="117" t="s">
        <v>3502</v>
      </c>
      <c r="AP2133" s="23" t="s">
        <v>5537</v>
      </c>
      <c r="AQ2133" s="23" t="s">
        <v>5537</v>
      </c>
      <c r="AR2133" s="7"/>
      <c r="AS2133" s="6"/>
      <c r="AT2133" s="7"/>
      <c r="AU2133" s="3" t="s">
        <v>5537</v>
      </c>
      <c r="AV2133" s="24" t="s">
        <v>5537</v>
      </c>
      <c r="AW2133" s="24" t="s">
        <v>5537</v>
      </c>
      <c r="AX2133" s="24" t="s">
        <v>5537</v>
      </c>
      <c r="AY2133" s="24" t="s">
        <v>5537</v>
      </c>
      <c r="AZ2133" s="24" t="s">
        <v>5537</v>
      </c>
      <c r="BA2133" s="24" t="s">
        <v>5537</v>
      </c>
      <c r="BB2133" s="24" t="s">
        <v>5537</v>
      </c>
      <c r="BC2133" s="24" t="s">
        <v>5537</v>
      </c>
      <c r="BD2133" s="24" t="s">
        <v>5537</v>
      </c>
      <c r="BE2133" s="24" t="s">
        <v>5537</v>
      </c>
      <c r="BF2133" s="24" t="s">
        <v>5537</v>
      </c>
      <c r="BG2133" s="24" t="s">
        <v>5537</v>
      </c>
      <c r="BH2133" s="24" t="s">
        <v>5537</v>
      </c>
      <c r="BI2133" s="9" t="s">
        <v>5537</v>
      </c>
      <c r="BJ2133" s="14"/>
      <c r="BK2133" s="14" t="s">
        <v>5537</v>
      </c>
      <c r="BL2133" s="14" t="str">
        <f>_xlfn.XLOOKUP(B2133,'[4]cell downs 18042026 17h'!$B:$B,'[4]cell downs 18042026 17h'!$B:$B,"")</f>
        <v/>
      </c>
      <c r="BM2133" s="14" t="str">
        <f>_xlfn.XLOOKUP(B2133,'[5]Cells Huawei 19042026 15h'!$B:$B,'[5]Cells Huawei 19042026 15h'!$B:$B,"")</f>
        <v/>
      </c>
      <c r="BN2133" s="9" t="str">
        <f>_xlfn.XLOOKUP(B2133,'[6]cells down 19042026 9H40'!$B:$B,'[6]cells down 19042026 9H40'!$B:$B,"")</f>
        <v/>
      </c>
      <c r="BO2133" s="9" t="s">
        <v>3502</v>
      </c>
      <c r="BP2133" s="9" t="s">
        <v>5537</v>
      </c>
    </row>
    <row r="2134" spans="1:68" s="9" customFormat="1" x14ac:dyDescent="0.35">
      <c r="A2134" s="1" t="s">
        <v>3511</v>
      </c>
      <c r="B2134" s="8" t="s">
        <v>3512</v>
      </c>
      <c r="C2134" s="3" t="str">
        <f>_xlfn.XLOOKUP(B2134,'[1]daily break down'!$D:$D,'[1]daily break down'!$E:$E,"")</f>
        <v>LITTORAL</v>
      </c>
      <c r="D2134" s="1" t="s">
        <v>11</v>
      </c>
      <c r="E2134" s="1" t="s">
        <v>12</v>
      </c>
      <c r="F2134" s="3" t="s">
        <v>31</v>
      </c>
      <c r="G2134" s="1" t="s">
        <v>3511</v>
      </c>
      <c r="H2134" s="41" t="str">
        <f>_xlfn.XLOOKUP(B2134,[2]CALCULATION!$B:$B,[2]CALCULATION!$H:$H,"")</f>
        <v>ZTE</v>
      </c>
      <c r="I2134" s="34">
        <v>0</v>
      </c>
      <c r="J2134" s="34">
        <v>0</v>
      </c>
      <c r="K2134" s="34">
        <v>0</v>
      </c>
      <c r="L2134" s="34">
        <v>0</v>
      </c>
      <c r="M2134" s="34">
        <v>0</v>
      </c>
      <c r="N2134" s="34">
        <v>0</v>
      </c>
      <c r="O2134" s="34">
        <v>0</v>
      </c>
      <c r="P2134" s="34">
        <v>0</v>
      </c>
      <c r="Q2134" s="34">
        <v>0</v>
      </c>
      <c r="R2134" s="34">
        <v>0</v>
      </c>
      <c r="S2134" s="109">
        <v>0</v>
      </c>
      <c r="T2134" s="109">
        <f>_xlfn.XLOOKUP(B2134,'[3]Nur des jours'!$B:$B,'[3]Nur des jours'!$U:$U,"")</f>
        <v>0</v>
      </c>
      <c r="U2134" s="109">
        <v>0</v>
      </c>
      <c r="V2134" s="109">
        <v>0</v>
      </c>
      <c r="W2134" s="109">
        <v>0</v>
      </c>
      <c r="X2134" s="109">
        <v>0</v>
      </c>
      <c r="Y2134" s="109">
        <v>0</v>
      </c>
      <c r="Z2134" s="109">
        <v>0</v>
      </c>
      <c r="AA2134" s="109">
        <v>0</v>
      </c>
      <c r="AB2134" s="109">
        <v>0</v>
      </c>
      <c r="AC2134" s="109">
        <v>0</v>
      </c>
      <c r="AD2134" s="109">
        <v>0</v>
      </c>
      <c r="AE2134" s="109">
        <v>0</v>
      </c>
      <c r="AF2134" s="109">
        <v>0</v>
      </c>
      <c r="AG2134" s="57" t="str">
        <f>_xlfn.XLOOKUP(B2134,[3]CALCULATION!$B:$B,[3]CALCULATION!$M:$M,"")</f>
        <v>Operationnel</v>
      </c>
      <c r="AH2134" s="57"/>
      <c r="AI2134" s="56" t="str" cm="1">
        <f t="array" ref="AI2134">IFERROR(_xlfn.IFS(
AK2134="MPR ISSUE","PDH",
AK2134="BSS Hardware Issue","BSS",
AK2134="Sites strategiques, MLL, Pylone, etc.","ENVTECH",
AK2134="AKTIVCO DEFAUT GE &amp; POWER Cabinet","AKTIVCO",
AK2134="AKTIVCO Coupure ENEO &amp; Baisse de tension","AKTIVCO GRID ONLY",
AK2134="Coupure ENEO &amp; Baisse de tension","IHS GRID ONLY",
AK2134="Defaut GE &amp; POWER Cabinet","IHS",
AK2134="Sharing","Partners",
AK2134="Sites strategiques &amp; DataCenter","SST &amp; DC",
AK2134="Exclu","Exclu",
AK2134="SAT","SAT",
AK2134="SPARE-ISSUE","SPARE-ISSUE",
AK2134="Fiber CAmtel","TRANS_FO_CAMTEL",
AK2134="Fiber AOF","Fiber AOF",
AK2134="Projet OCM (HUAWEI)","TRAVAUX-HUAWEI",
AK2134="Projet OCM (NOKIA)","TRAVAUX-NOKIA",
AK2134="ACCESS-ISSUE","ACCESS-ISSUE",
AK2134="Projet OCM (ZTE, NOKIA, autres projets)","TRAVAUX OCM",
AK2134="No root CAuse","No root cause",
AK2134="ODU HS","PDH",
AK2134="IP &amp; VLAN","PDH",
AK2134="Warehouse HUAWEI","SPARE-ISSUE",
AK2134="SPARE-HS","SPARE-ISSUE",
AK2134="Power Telco","BSS",AK2134="no impacts","no impacts"
),"")</f>
        <v>No root cause</v>
      </c>
      <c r="AJ2134" s="56" t="str" cm="1">
        <f t="array" ref="AJ2134">IFERROR(_xlfn.IFS(
AK2134="MPR ISSUE","TX ISSUE",
AK2134="BSS Hardware Issue","RAN ISSUE",
AK2134="Sites strategiques, MLL, Pylone, etc.","ENVTECH",
AK2134="AKTIVCO DEFAUT GE &amp; POWER Cabinet","POWER ISSUE",
AK2134="AKTIVCO Coupure ENEO &amp; Baisse de tension","POWER ISSUE",
AK2134="Coupure ENEO &amp; Baisse de tension","POWER ISSUE",
AK2134="Defaut GE &amp; POWER Cabinet","POWER ISSUE",
AK2134="Sharing","POWER ISSUE",
AK2134="Sites strategiques &amp; DataCenter","POWER ISSUE",
AK2134="Exclu","Exclu",
AK2134="SAT","TX ISSUE",
AK2134="SPARE-ISSUE","SPARE-ISSUE",
AK2134="Fiber CAmtel","TX ISSUE",
AK2134="Fiber AOF","TX ISSUE",
AK2134="Projet OCM (HUAWEI)","TRAVAUX-HUAWEI",
AK2134="Projet OCM (NOKIA)","TRAVAUX -NOKIA",
AK2134="ACCESS-ISSUE","ACCESS-ISSUE",
AK2134="Projet OCM (ZTE, NOKIA, autres projets)","TRAVAUX OCM",
AK2134="No root CAuse","No root cause",
AK2134="ODU HS","TX ISSUE",
AK2134="IP &amp; VLAN","TX ISSUE",
AK2134="Warehouse HUAWEI","SPARE-ISSUE",
AK2134="SPARE-HS","SPARE-ISSUE",
AK2134="Power Telco","RAN ISSUE",AK2134="no impacts","no impacts"
),"")</f>
        <v>No root cause</v>
      </c>
      <c r="AK2134" s="81" t="s">
        <v>5620</v>
      </c>
      <c r="AL2134" s="56" t="str" cm="1">
        <f t="array" ref="AL2134">IFERROR(_xlfn.IFS(
AK2134="MPR ISSUE","ACTIVE",
AK2134="BSS Hardware Issue","ACTIVE",
AK2134="Sites strategiques, MLL, Pylone, etc.","PASSIVE",
AK2134="AKTIVCO DEFAUT GE &amp; POWER Cabinet","PASSIVE",
AK2134="AKTIVCO Coupure ENEO &amp; Baisse de tension","PASSIVE",
AK2134="Coupure ENEO &amp; Baisse de tension","PASSIVE",
AK2134="Defaut GE &amp; POWER Cabinet","PASSIVE",
AK2134="Sharing","PASSIVE",
AK2134="Sites strategiques &amp; DataCenter","PASSIVE",
AK2134="Exclu","Exclu",
AK2134="SAT","ACTIVE",
AK2134="SPARE-ISSUE","SPARE-ISSUE",
AK2134="Fiber CAmtel","ACTIVE",
AK2134="Fiber AOF","ACTIVE",
AK2134="Projet OCM (HUAWEI)","PLANNED WORKS",
AK2134="Projet OCM (NOKIA)","PLANNED WORKS",
AK2134="ACCESS-ISSUE","ACCESS-ISSUE",
AK2134="Projet OCM (ZTE, NOKIA, autres projets)","PLANNED WORKS",
AK2134="No root CAuse","No root cause",
AK2134="ODU HS","ACTIVE",
AK2134="IP &amp; VLAN","ACTIVE",
AK2134="Warehouse HUAWEI","SPARE-ISSUE",
AK2134="SPARE-HS","SPARE-ISSUE",
AK2134="Power Telco","ACTIVE", AK2134="no impacts","no impacts"
),"")</f>
        <v>No root cause</v>
      </c>
      <c r="AM2134" s="108" t="s">
        <v>5537</v>
      </c>
      <c r="AN2134" s="117" t="s">
        <v>3512</v>
      </c>
      <c r="AP2134" s="23" t="s">
        <v>5537</v>
      </c>
      <c r="AQ2134" s="23" t="s">
        <v>5537</v>
      </c>
      <c r="AR2134" s="7"/>
      <c r="AS2134" s="6"/>
      <c r="AT2134" s="7"/>
      <c r="AU2134" s="3" t="s">
        <v>5537</v>
      </c>
      <c r="AV2134" s="24" t="s">
        <v>5537</v>
      </c>
      <c r="AW2134" s="24" t="s">
        <v>5537</v>
      </c>
      <c r="AX2134" s="24" t="s">
        <v>5537</v>
      </c>
      <c r="AY2134" s="24" t="s">
        <v>5537</v>
      </c>
      <c r="AZ2134" s="24" t="s">
        <v>5537</v>
      </c>
      <c r="BA2134" s="24" t="s">
        <v>5537</v>
      </c>
      <c r="BB2134" s="24" t="s">
        <v>5537</v>
      </c>
      <c r="BC2134" s="24" t="s">
        <v>5537</v>
      </c>
      <c r="BD2134" s="24" t="s">
        <v>5537</v>
      </c>
      <c r="BE2134" s="24" t="s">
        <v>5537</v>
      </c>
      <c r="BF2134" s="24" t="s">
        <v>5537</v>
      </c>
      <c r="BG2134" s="24" t="s">
        <v>5537</v>
      </c>
      <c r="BH2134" s="24" t="s">
        <v>5537</v>
      </c>
      <c r="BI2134" s="9" t="s">
        <v>5537</v>
      </c>
      <c r="BJ2134" s="14"/>
      <c r="BK2134" s="14" t="s">
        <v>5537</v>
      </c>
      <c r="BL2134" s="14" t="str">
        <f>_xlfn.XLOOKUP(B2134,'[4]cell downs 18042026 17h'!$B:$B,'[4]cell downs 18042026 17h'!$B:$B,"")</f>
        <v/>
      </c>
      <c r="BM2134" s="14" t="str">
        <f>_xlfn.XLOOKUP(B2134,'[5]Cells Huawei 19042026 15h'!$B:$B,'[5]Cells Huawei 19042026 15h'!$B:$B,"")</f>
        <v/>
      </c>
      <c r="BN2134" s="9" t="str">
        <f>_xlfn.XLOOKUP(B2134,'[6]cells down 19042026 9H40'!$B:$B,'[6]cells down 19042026 9H40'!$B:$B,"")</f>
        <v/>
      </c>
      <c r="BO2134" s="9" t="s">
        <v>3512</v>
      </c>
      <c r="BP2134" s="9" t="s">
        <v>5537</v>
      </c>
    </row>
    <row r="2135" spans="1:68" s="9" customFormat="1" x14ac:dyDescent="0.35">
      <c r="A2135" s="1" t="s">
        <v>3513</v>
      </c>
      <c r="B2135" s="8" t="s">
        <v>3514</v>
      </c>
      <c r="C2135" s="3" t="str">
        <f>_xlfn.XLOOKUP(B2135,'[1]daily break down'!$D:$D,'[1]daily break down'!$E:$E,"")</f>
        <v>CENTRE</v>
      </c>
      <c r="D2135" s="1" t="s">
        <v>11</v>
      </c>
      <c r="E2135" s="1" t="s">
        <v>630</v>
      </c>
      <c r="F2135" s="3" t="s">
        <v>226</v>
      </c>
      <c r="G2135" s="1" t="s">
        <v>3513</v>
      </c>
      <c r="H2135" s="41" t="str">
        <f>_xlfn.XLOOKUP(B2135,[2]CALCULATION!$B:$B,[2]CALCULATION!$H:$H,"")</f>
        <v>ZTE</v>
      </c>
      <c r="I2135" s="34">
        <v>0</v>
      </c>
      <c r="J2135" s="34">
        <v>0</v>
      </c>
      <c r="K2135" s="34">
        <v>0</v>
      </c>
      <c r="L2135" s="34">
        <v>0</v>
      </c>
      <c r="M2135" s="34">
        <v>0</v>
      </c>
      <c r="N2135" s="34">
        <v>0</v>
      </c>
      <c r="O2135" s="34">
        <v>0</v>
      </c>
      <c r="P2135" s="34">
        <v>0</v>
      </c>
      <c r="Q2135" s="34">
        <v>0</v>
      </c>
      <c r="R2135" s="34">
        <v>0</v>
      </c>
      <c r="S2135" s="109">
        <v>0</v>
      </c>
      <c r="T2135" s="109">
        <f>_xlfn.XLOOKUP(B2135,'[3]Nur des jours'!$B:$B,'[3]Nur des jours'!$U:$U,"")</f>
        <v>0</v>
      </c>
      <c r="U2135" s="109">
        <v>0</v>
      </c>
      <c r="V2135" s="109">
        <v>0</v>
      </c>
      <c r="W2135" s="109">
        <v>0</v>
      </c>
      <c r="X2135" s="109">
        <v>0</v>
      </c>
      <c r="Y2135" s="109">
        <v>0</v>
      </c>
      <c r="Z2135" s="109">
        <v>0</v>
      </c>
      <c r="AA2135" s="109">
        <v>0</v>
      </c>
      <c r="AB2135" s="109">
        <v>0</v>
      </c>
      <c r="AC2135" s="109">
        <v>0</v>
      </c>
      <c r="AD2135" s="109">
        <v>0</v>
      </c>
      <c r="AE2135" s="109">
        <v>0</v>
      </c>
      <c r="AF2135" s="109">
        <v>0</v>
      </c>
      <c r="AG2135" s="57" t="str">
        <f>_xlfn.XLOOKUP(B2135,[3]CALCULATION!$B:$B,[3]CALCULATION!$M:$M,"")</f>
        <v>Operationnel</v>
      </c>
      <c r="AH2135" s="57"/>
      <c r="AI2135" s="56" t="str" cm="1">
        <f t="array" ref="AI2135">IFERROR(_xlfn.IFS(
AK2135="MPR ISSUE","PDH",
AK2135="BSS Hardware Issue","BSS",
AK2135="Sites strategiques, MLL, Pylone, etc.","ENVTECH",
AK2135="AKTIVCO DEFAUT GE &amp; POWER Cabinet","AKTIVCO",
AK2135="AKTIVCO Coupure ENEO &amp; Baisse de tension","AKTIVCO GRID ONLY",
AK2135="Coupure ENEO &amp; Baisse de tension","IHS GRID ONLY",
AK2135="Defaut GE &amp; POWER Cabinet","IHS",
AK2135="Sharing","Partners",
AK2135="Sites strategiques &amp; DataCenter","SST &amp; DC",
AK2135="Exclu","Exclu",
AK2135="SAT","SAT",
AK2135="SPARE-ISSUE","SPARE-ISSUE",
AK2135="Fiber CAmtel","TRANS_FO_CAMTEL",
AK2135="Fiber AOF","Fiber AOF",
AK2135="Projet OCM (HUAWEI)","TRAVAUX-HUAWEI",
AK2135="Projet OCM (NOKIA)","TRAVAUX-NOKIA",
AK2135="ACCESS-ISSUE","ACCESS-ISSUE",
AK2135="Projet OCM (ZTE, NOKIA, autres projets)","TRAVAUX OCM",
AK2135="No root CAuse","No root cause",
AK2135="ODU HS","PDH",
AK2135="IP &amp; VLAN","PDH",
AK2135="Warehouse HUAWEI","SPARE-ISSUE",
AK2135="SPARE-HS","SPARE-ISSUE",
AK2135="Power Telco","BSS",AK2135="no impacts","no impacts"
),"")</f>
        <v>No root cause</v>
      </c>
      <c r="AJ2135" s="56" t="str" cm="1">
        <f t="array" ref="AJ2135">IFERROR(_xlfn.IFS(
AK2135="MPR ISSUE","TX ISSUE",
AK2135="BSS Hardware Issue","RAN ISSUE",
AK2135="Sites strategiques, MLL, Pylone, etc.","ENVTECH",
AK2135="AKTIVCO DEFAUT GE &amp; POWER Cabinet","POWER ISSUE",
AK2135="AKTIVCO Coupure ENEO &amp; Baisse de tension","POWER ISSUE",
AK2135="Coupure ENEO &amp; Baisse de tension","POWER ISSUE",
AK2135="Defaut GE &amp; POWER Cabinet","POWER ISSUE",
AK2135="Sharing","POWER ISSUE",
AK2135="Sites strategiques &amp; DataCenter","POWER ISSUE",
AK2135="Exclu","Exclu",
AK2135="SAT","TX ISSUE",
AK2135="SPARE-ISSUE","SPARE-ISSUE",
AK2135="Fiber CAmtel","TX ISSUE",
AK2135="Fiber AOF","TX ISSUE",
AK2135="Projet OCM (HUAWEI)","TRAVAUX-HUAWEI",
AK2135="Projet OCM (NOKIA)","TRAVAUX -NOKIA",
AK2135="ACCESS-ISSUE","ACCESS-ISSUE",
AK2135="Projet OCM (ZTE, NOKIA, autres projets)","TRAVAUX OCM",
AK2135="No root CAuse","No root cause",
AK2135="ODU HS","TX ISSUE",
AK2135="IP &amp; VLAN","TX ISSUE",
AK2135="Warehouse HUAWEI","SPARE-ISSUE",
AK2135="SPARE-HS","SPARE-ISSUE",
AK2135="Power Telco","RAN ISSUE",AK2135="no impacts","no impacts"
),"")</f>
        <v>No root cause</v>
      </c>
      <c r="AK2135" s="81" t="s">
        <v>5620</v>
      </c>
      <c r="AL2135" s="56" t="str" cm="1">
        <f t="array" ref="AL2135">IFERROR(_xlfn.IFS(
AK2135="MPR ISSUE","ACTIVE",
AK2135="BSS Hardware Issue","ACTIVE",
AK2135="Sites strategiques, MLL, Pylone, etc.","PASSIVE",
AK2135="AKTIVCO DEFAUT GE &amp; POWER Cabinet","PASSIVE",
AK2135="AKTIVCO Coupure ENEO &amp; Baisse de tension","PASSIVE",
AK2135="Coupure ENEO &amp; Baisse de tension","PASSIVE",
AK2135="Defaut GE &amp; POWER Cabinet","PASSIVE",
AK2135="Sharing","PASSIVE",
AK2135="Sites strategiques &amp; DataCenter","PASSIVE",
AK2135="Exclu","Exclu",
AK2135="SAT","ACTIVE",
AK2135="SPARE-ISSUE","SPARE-ISSUE",
AK2135="Fiber CAmtel","ACTIVE",
AK2135="Fiber AOF","ACTIVE",
AK2135="Projet OCM (HUAWEI)","PLANNED WORKS",
AK2135="Projet OCM (NOKIA)","PLANNED WORKS",
AK2135="ACCESS-ISSUE","ACCESS-ISSUE",
AK2135="Projet OCM (ZTE, NOKIA, autres projets)","PLANNED WORKS",
AK2135="No root CAuse","No root cause",
AK2135="ODU HS","ACTIVE",
AK2135="IP &amp; VLAN","ACTIVE",
AK2135="Warehouse HUAWEI","SPARE-ISSUE",
AK2135="SPARE-HS","SPARE-ISSUE",
AK2135="Power Telco","ACTIVE", AK2135="no impacts","no impacts"
),"")</f>
        <v>No root cause</v>
      </c>
      <c r="AM2135" s="108" t="s">
        <v>5537</v>
      </c>
      <c r="AN2135" s="117" t="s">
        <v>3514</v>
      </c>
      <c r="AP2135" s="23" t="s">
        <v>5537</v>
      </c>
      <c r="AQ2135" s="23" t="s">
        <v>5537</v>
      </c>
      <c r="AR2135" s="7"/>
      <c r="AS2135" s="6"/>
      <c r="AT2135" s="7"/>
      <c r="AU2135" s="3" t="s">
        <v>5537</v>
      </c>
      <c r="AV2135" s="24" t="s">
        <v>5537</v>
      </c>
      <c r="AW2135" s="24" t="s">
        <v>5537</v>
      </c>
      <c r="AX2135" s="24" t="s">
        <v>5537</v>
      </c>
      <c r="AY2135" s="24" t="s">
        <v>5537</v>
      </c>
      <c r="AZ2135" s="24" t="s">
        <v>5537</v>
      </c>
      <c r="BA2135" s="24" t="s">
        <v>5537</v>
      </c>
      <c r="BB2135" s="24" t="s">
        <v>5537</v>
      </c>
      <c r="BC2135" s="24" t="s">
        <v>5537</v>
      </c>
      <c r="BD2135" s="24" t="s">
        <v>5537</v>
      </c>
      <c r="BE2135" s="24" t="s">
        <v>5537</v>
      </c>
      <c r="BF2135" s="24" t="s">
        <v>5537</v>
      </c>
      <c r="BG2135" s="24" t="s">
        <v>5537</v>
      </c>
      <c r="BH2135" s="24" t="s">
        <v>5537</v>
      </c>
      <c r="BI2135" s="9" t="s">
        <v>5537</v>
      </c>
      <c r="BJ2135" s="14"/>
      <c r="BK2135" s="14" t="s">
        <v>5537</v>
      </c>
      <c r="BL2135" s="14" t="str">
        <f>_xlfn.XLOOKUP(B2135,'[4]cell downs 18042026 17h'!$B:$B,'[4]cell downs 18042026 17h'!$B:$B,"")</f>
        <v/>
      </c>
      <c r="BM2135" s="14" t="str">
        <f>_xlfn.XLOOKUP(B2135,'[5]Cells Huawei 19042026 15h'!$B:$B,'[5]Cells Huawei 19042026 15h'!$B:$B,"")</f>
        <v/>
      </c>
      <c r="BN2135" s="9" t="str">
        <f>_xlfn.XLOOKUP(B2135,'[6]cells down 19042026 9H40'!$B:$B,'[6]cells down 19042026 9H40'!$B:$B,"")</f>
        <v/>
      </c>
      <c r="BO2135" s="9" t="s">
        <v>3514</v>
      </c>
      <c r="BP2135" s="9" t="s">
        <v>5537</v>
      </c>
    </row>
    <row r="2136" spans="1:68" s="9" customFormat="1" x14ac:dyDescent="0.35">
      <c r="A2136" s="1" t="s">
        <v>3515</v>
      </c>
      <c r="B2136" s="8" t="s">
        <v>3516</v>
      </c>
      <c r="C2136" s="3" t="str">
        <f>_xlfn.XLOOKUP(B2136,'[1]daily break down'!$D:$D,'[1]daily break down'!$E:$E,"")</f>
        <v>CENTRE</v>
      </c>
      <c r="D2136" s="1" t="s">
        <v>11</v>
      </c>
      <c r="E2136" s="1" t="s">
        <v>12</v>
      </c>
      <c r="F2136" s="3" t="s">
        <v>37</v>
      </c>
      <c r="G2136" s="1" t="s">
        <v>3515</v>
      </c>
      <c r="H2136" s="41" t="str">
        <f>_xlfn.XLOOKUP(B2136,[2]CALCULATION!$B:$B,[2]CALCULATION!$H:$H,"")</f>
        <v>ZTE</v>
      </c>
      <c r="I2136" s="34">
        <v>0</v>
      </c>
      <c r="J2136" s="34">
        <v>0</v>
      </c>
      <c r="K2136" s="34">
        <v>0</v>
      </c>
      <c r="L2136" s="34">
        <v>0</v>
      </c>
      <c r="M2136" s="34">
        <v>0</v>
      </c>
      <c r="N2136" s="34">
        <v>0</v>
      </c>
      <c r="O2136" s="34">
        <v>0</v>
      </c>
      <c r="P2136" s="34">
        <v>0</v>
      </c>
      <c r="Q2136" s="34">
        <v>0</v>
      </c>
      <c r="R2136" s="34">
        <v>0</v>
      </c>
      <c r="S2136" s="109">
        <v>0</v>
      </c>
      <c r="T2136" s="109">
        <f>_xlfn.XLOOKUP(B2136,'[3]Nur des jours'!$B:$B,'[3]Nur des jours'!$U:$U,"")</f>
        <v>0</v>
      </c>
      <c r="U2136" s="109">
        <v>0</v>
      </c>
      <c r="V2136" s="109">
        <v>0</v>
      </c>
      <c r="W2136" s="109">
        <v>0</v>
      </c>
      <c r="X2136" s="109">
        <v>0</v>
      </c>
      <c r="Y2136" s="109">
        <v>0</v>
      </c>
      <c r="Z2136" s="109">
        <v>0</v>
      </c>
      <c r="AA2136" s="109">
        <v>0</v>
      </c>
      <c r="AB2136" s="109">
        <v>0</v>
      </c>
      <c r="AC2136" s="109">
        <v>0</v>
      </c>
      <c r="AD2136" s="109">
        <v>0</v>
      </c>
      <c r="AE2136" s="109">
        <v>0</v>
      </c>
      <c r="AF2136" s="109">
        <v>0</v>
      </c>
      <c r="AG2136" s="57" t="str">
        <f>_xlfn.XLOOKUP(B2136,[3]CALCULATION!$B:$B,[3]CALCULATION!$M:$M,"")</f>
        <v>Operationnel</v>
      </c>
      <c r="AH2136" s="57"/>
      <c r="AI2136" s="56" t="str" cm="1">
        <f t="array" ref="AI2136">IFERROR(_xlfn.IFS(
AK2136="MPR ISSUE","PDH",
AK2136="BSS Hardware Issue","BSS",
AK2136="Sites strategiques, MLL, Pylone, etc.","ENVTECH",
AK2136="AKTIVCO DEFAUT GE &amp; POWER Cabinet","AKTIVCO",
AK2136="AKTIVCO Coupure ENEO &amp; Baisse de tension","AKTIVCO GRID ONLY",
AK2136="Coupure ENEO &amp; Baisse de tension","IHS GRID ONLY",
AK2136="Defaut GE &amp; POWER Cabinet","IHS",
AK2136="Sharing","Partners",
AK2136="Sites strategiques &amp; DataCenter","SST &amp; DC",
AK2136="Exclu","Exclu",
AK2136="SAT","SAT",
AK2136="SPARE-ISSUE","SPARE-ISSUE",
AK2136="Fiber CAmtel","TRANS_FO_CAMTEL",
AK2136="Fiber AOF","Fiber AOF",
AK2136="Projet OCM (HUAWEI)","TRAVAUX-HUAWEI",
AK2136="Projet OCM (NOKIA)","TRAVAUX-NOKIA",
AK2136="ACCESS-ISSUE","ACCESS-ISSUE",
AK2136="Projet OCM (ZTE, NOKIA, autres projets)","TRAVAUX OCM",
AK2136="No root CAuse","No root cause",
AK2136="ODU HS","PDH",
AK2136="IP &amp; VLAN","PDH",
AK2136="Warehouse HUAWEI","SPARE-ISSUE",
AK2136="SPARE-HS","SPARE-ISSUE",
AK2136="Power Telco","BSS",AK2136="no impacts","no impacts"
),"")</f>
        <v>No root cause</v>
      </c>
      <c r="AJ2136" s="56" t="str" cm="1">
        <f t="array" ref="AJ2136">IFERROR(_xlfn.IFS(
AK2136="MPR ISSUE","TX ISSUE",
AK2136="BSS Hardware Issue","RAN ISSUE",
AK2136="Sites strategiques, MLL, Pylone, etc.","ENVTECH",
AK2136="AKTIVCO DEFAUT GE &amp; POWER Cabinet","POWER ISSUE",
AK2136="AKTIVCO Coupure ENEO &amp; Baisse de tension","POWER ISSUE",
AK2136="Coupure ENEO &amp; Baisse de tension","POWER ISSUE",
AK2136="Defaut GE &amp; POWER Cabinet","POWER ISSUE",
AK2136="Sharing","POWER ISSUE",
AK2136="Sites strategiques &amp; DataCenter","POWER ISSUE",
AK2136="Exclu","Exclu",
AK2136="SAT","TX ISSUE",
AK2136="SPARE-ISSUE","SPARE-ISSUE",
AK2136="Fiber CAmtel","TX ISSUE",
AK2136="Fiber AOF","TX ISSUE",
AK2136="Projet OCM (HUAWEI)","TRAVAUX-HUAWEI",
AK2136="Projet OCM (NOKIA)","TRAVAUX -NOKIA",
AK2136="ACCESS-ISSUE","ACCESS-ISSUE",
AK2136="Projet OCM (ZTE, NOKIA, autres projets)","TRAVAUX OCM",
AK2136="No root CAuse","No root cause",
AK2136="ODU HS","TX ISSUE",
AK2136="IP &amp; VLAN","TX ISSUE",
AK2136="Warehouse HUAWEI","SPARE-ISSUE",
AK2136="SPARE-HS","SPARE-ISSUE",
AK2136="Power Telco","RAN ISSUE",AK2136="no impacts","no impacts"
),"")</f>
        <v>No root cause</v>
      </c>
      <c r="AK2136" s="81" t="s">
        <v>5620</v>
      </c>
      <c r="AL2136" s="56" t="str" cm="1">
        <f t="array" ref="AL2136">IFERROR(_xlfn.IFS(
AK2136="MPR ISSUE","ACTIVE",
AK2136="BSS Hardware Issue","ACTIVE",
AK2136="Sites strategiques, MLL, Pylone, etc.","PASSIVE",
AK2136="AKTIVCO DEFAUT GE &amp; POWER Cabinet","PASSIVE",
AK2136="AKTIVCO Coupure ENEO &amp; Baisse de tension","PASSIVE",
AK2136="Coupure ENEO &amp; Baisse de tension","PASSIVE",
AK2136="Defaut GE &amp; POWER Cabinet","PASSIVE",
AK2136="Sharing","PASSIVE",
AK2136="Sites strategiques &amp; DataCenter","PASSIVE",
AK2136="Exclu","Exclu",
AK2136="SAT","ACTIVE",
AK2136="SPARE-ISSUE","SPARE-ISSUE",
AK2136="Fiber CAmtel","ACTIVE",
AK2136="Fiber AOF","ACTIVE",
AK2136="Projet OCM (HUAWEI)","PLANNED WORKS",
AK2136="Projet OCM (NOKIA)","PLANNED WORKS",
AK2136="ACCESS-ISSUE","ACCESS-ISSUE",
AK2136="Projet OCM (ZTE, NOKIA, autres projets)","PLANNED WORKS",
AK2136="No root CAuse","No root cause",
AK2136="ODU HS","ACTIVE",
AK2136="IP &amp; VLAN","ACTIVE",
AK2136="Warehouse HUAWEI","SPARE-ISSUE",
AK2136="SPARE-HS","SPARE-ISSUE",
AK2136="Power Telco","ACTIVE", AK2136="no impacts","no impacts"
),"")</f>
        <v>No root cause</v>
      </c>
      <c r="AM2136" s="108" t="s">
        <v>5537</v>
      </c>
      <c r="AN2136" s="117" t="s">
        <v>3516</v>
      </c>
      <c r="AP2136" s="23" t="s">
        <v>5537</v>
      </c>
      <c r="AQ2136" s="23" t="s">
        <v>5537</v>
      </c>
      <c r="AR2136" s="7"/>
      <c r="AS2136" s="6"/>
      <c r="AT2136" s="7"/>
      <c r="AU2136" s="3" t="s">
        <v>5537</v>
      </c>
      <c r="AV2136" s="24" t="s">
        <v>5537</v>
      </c>
      <c r="AW2136" s="24" t="s">
        <v>5537</v>
      </c>
      <c r="AX2136" s="24" t="s">
        <v>5537</v>
      </c>
      <c r="AY2136" s="24" t="s">
        <v>5537</v>
      </c>
      <c r="AZ2136" s="24" t="s">
        <v>5537</v>
      </c>
      <c r="BA2136" s="24" t="s">
        <v>5537</v>
      </c>
      <c r="BB2136" s="24" t="s">
        <v>5537</v>
      </c>
      <c r="BC2136" s="24" t="s">
        <v>5537</v>
      </c>
      <c r="BD2136" s="24" t="s">
        <v>5537</v>
      </c>
      <c r="BE2136" s="24" t="s">
        <v>5537</v>
      </c>
      <c r="BF2136" s="24" t="s">
        <v>5537</v>
      </c>
      <c r="BG2136" s="24" t="s">
        <v>5537</v>
      </c>
      <c r="BH2136" s="24" t="s">
        <v>5537</v>
      </c>
      <c r="BI2136" s="9" t="s">
        <v>5537</v>
      </c>
      <c r="BJ2136" s="14"/>
      <c r="BK2136" s="14" t="s">
        <v>5537</v>
      </c>
      <c r="BL2136" s="14" t="str">
        <f>_xlfn.XLOOKUP(B2136,'[4]cell downs 18042026 17h'!$B:$B,'[4]cell downs 18042026 17h'!$B:$B,"")</f>
        <v/>
      </c>
      <c r="BM2136" s="14" t="str">
        <f>_xlfn.XLOOKUP(B2136,'[5]Cells Huawei 19042026 15h'!$B:$B,'[5]Cells Huawei 19042026 15h'!$B:$B,"")</f>
        <v/>
      </c>
      <c r="BN2136" s="9" t="str">
        <f>_xlfn.XLOOKUP(B2136,'[6]cells down 19042026 9H40'!$B:$B,'[6]cells down 19042026 9H40'!$B:$B,"")</f>
        <v/>
      </c>
      <c r="BO2136" s="9" t="s">
        <v>3516</v>
      </c>
      <c r="BP2136" s="9" t="s">
        <v>318</v>
      </c>
    </row>
    <row r="2137" spans="1:68" s="9" customFormat="1" x14ac:dyDescent="0.35">
      <c r="A2137" s="1" t="s">
        <v>3517</v>
      </c>
      <c r="B2137" s="8" t="s">
        <v>3518</v>
      </c>
      <c r="C2137" s="3" t="str">
        <f>_xlfn.XLOOKUP(B2137,'[1]daily break down'!$D:$D,'[1]daily break down'!$E:$E,"")</f>
        <v>CENTRE</v>
      </c>
      <c r="D2137" s="1" t="s">
        <v>11</v>
      </c>
      <c r="E2137" s="1" t="s">
        <v>1129</v>
      </c>
      <c r="F2137" s="3" t="s">
        <v>37</v>
      </c>
      <c r="G2137" s="1" t="s">
        <v>3153</v>
      </c>
      <c r="H2137" s="41" t="str">
        <f>_xlfn.XLOOKUP(B2137,[2]CALCULATION!$B:$B,[2]CALCULATION!$H:$H,"")</f>
        <v>ZTE</v>
      </c>
      <c r="I2137" s="34">
        <v>0</v>
      </c>
      <c r="J2137" s="34">
        <v>0</v>
      </c>
      <c r="K2137" s="34">
        <v>0</v>
      </c>
      <c r="L2137" s="34">
        <v>0</v>
      </c>
      <c r="M2137" s="34">
        <v>0</v>
      </c>
      <c r="N2137" s="34">
        <v>0</v>
      </c>
      <c r="O2137" s="34">
        <v>0</v>
      </c>
      <c r="P2137" s="34">
        <v>0</v>
      </c>
      <c r="Q2137" s="34">
        <v>0</v>
      </c>
      <c r="R2137" s="34">
        <v>0</v>
      </c>
      <c r="S2137" s="109">
        <v>0</v>
      </c>
      <c r="T2137" s="109">
        <f>_xlfn.XLOOKUP(B2137,'[3]Nur des jours'!$B:$B,'[3]Nur des jours'!$U:$U,"")</f>
        <v>0</v>
      </c>
      <c r="U2137" s="109">
        <v>0</v>
      </c>
      <c r="V2137" s="109">
        <v>0</v>
      </c>
      <c r="W2137" s="109">
        <v>0</v>
      </c>
      <c r="X2137" s="109">
        <v>0</v>
      </c>
      <c r="Y2137" s="109">
        <v>0</v>
      </c>
      <c r="Z2137" s="109">
        <v>0</v>
      </c>
      <c r="AA2137" s="109">
        <v>0</v>
      </c>
      <c r="AB2137" s="109">
        <v>0</v>
      </c>
      <c r="AC2137" s="109">
        <v>0</v>
      </c>
      <c r="AD2137" s="109">
        <v>0</v>
      </c>
      <c r="AE2137" s="109">
        <v>0</v>
      </c>
      <c r="AF2137" s="109">
        <v>0</v>
      </c>
      <c r="AG2137" s="57" t="str">
        <f>_xlfn.XLOOKUP(B2137,[3]CALCULATION!$B:$B,[3]CALCULATION!$M:$M,"")</f>
        <v>Operationnel</v>
      </c>
      <c r="AH2137" s="57"/>
      <c r="AI2137" s="56" t="str" cm="1">
        <f t="array" ref="AI2137">IFERROR(_xlfn.IFS(
AK2137="MPR ISSUE","PDH",
AK2137="BSS Hardware Issue","BSS",
AK2137="Sites strategiques, MLL, Pylone, etc.","ENVTECH",
AK2137="AKTIVCO DEFAUT GE &amp; POWER Cabinet","AKTIVCO",
AK2137="AKTIVCO Coupure ENEO &amp; Baisse de tension","AKTIVCO GRID ONLY",
AK2137="Coupure ENEO &amp; Baisse de tension","IHS GRID ONLY",
AK2137="Defaut GE &amp; POWER Cabinet","IHS",
AK2137="Sharing","Partners",
AK2137="Sites strategiques &amp; DataCenter","SST &amp; DC",
AK2137="Exclu","Exclu",
AK2137="SAT","SAT",
AK2137="SPARE-ISSUE","SPARE-ISSUE",
AK2137="Fiber CAmtel","TRANS_FO_CAMTEL",
AK2137="Fiber AOF","Fiber AOF",
AK2137="Projet OCM (HUAWEI)","TRAVAUX-HUAWEI",
AK2137="Projet OCM (NOKIA)","TRAVAUX-NOKIA",
AK2137="ACCESS-ISSUE","ACCESS-ISSUE",
AK2137="Projet OCM (ZTE, NOKIA, autres projets)","TRAVAUX OCM",
AK2137="No root CAuse","No root cause",
AK2137="ODU HS","PDH",
AK2137="IP &amp; VLAN","PDH",
AK2137="Warehouse HUAWEI","SPARE-ISSUE",
AK2137="SPARE-HS","SPARE-ISSUE",
AK2137="Power Telco","BSS",AK2137="no impacts","no impacts"
),"")</f>
        <v>No root cause</v>
      </c>
      <c r="AJ2137" s="56" t="str" cm="1">
        <f t="array" ref="AJ2137">IFERROR(_xlfn.IFS(
AK2137="MPR ISSUE","TX ISSUE",
AK2137="BSS Hardware Issue","RAN ISSUE",
AK2137="Sites strategiques, MLL, Pylone, etc.","ENVTECH",
AK2137="AKTIVCO DEFAUT GE &amp; POWER Cabinet","POWER ISSUE",
AK2137="AKTIVCO Coupure ENEO &amp; Baisse de tension","POWER ISSUE",
AK2137="Coupure ENEO &amp; Baisse de tension","POWER ISSUE",
AK2137="Defaut GE &amp; POWER Cabinet","POWER ISSUE",
AK2137="Sharing","POWER ISSUE",
AK2137="Sites strategiques &amp; DataCenter","POWER ISSUE",
AK2137="Exclu","Exclu",
AK2137="SAT","TX ISSUE",
AK2137="SPARE-ISSUE","SPARE-ISSUE",
AK2137="Fiber CAmtel","TX ISSUE",
AK2137="Fiber AOF","TX ISSUE",
AK2137="Projet OCM (HUAWEI)","TRAVAUX-HUAWEI",
AK2137="Projet OCM (NOKIA)","TRAVAUX -NOKIA",
AK2137="ACCESS-ISSUE","ACCESS-ISSUE",
AK2137="Projet OCM (ZTE, NOKIA, autres projets)","TRAVAUX OCM",
AK2137="No root CAuse","No root cause",
AK2137="ODU HS","TX ISSUE",
AK2137="IP &amp; VLAN","TX ISSUE",
AK2137="Warehouse HUAWEI","SPARE-ISSUE",
AK2137="SPARE-HS","SPARE-ISSUE",
AK2137="Power Telco","RAN ISSUE",AK2137="no impacts","no impacts"
),"")</f>
        <v>No root cause</v>
      </c>
      <c r="AK2137" s="81" t="s">
        <v>5620</v>
      </c>
      <c r="AL2137" s="56" t="str" cm="1">
        <f t="array" ref="AL2137">IFERROR(_xlfn.IFS(
AK2137="MPR ISSUE","ACTIVE",
AK2137="BSS Hardware Issue","ACTIVE",
AK2137="Sites strategiques, MLL, Pylone, etc.","PASSIVE",
AK2137="AKTIVCO DEFAUT GE &amp; POWER Cabinet","PASSIVE",
AK2137="AKTIVCO Coupure ENEO &amp; Baisse de tension","PASSIVE",
AK2137="Coupure ENEO &amp; Baisse de tension","PASSIVE",
AK2137="Defaut GE &amp; POWER Cabinet","PASSIVE",
AK2137="Sharing","PASSIVE",
AK2137="Sites strategiques &amp; DataCenter","PASSIVE",
AK2137="Exclu","Exclu",
AK2137="SAT","ACTIVE",
AK2137="SPARE-ISSUE","SPARE-ISSUE",
AK2137="Fiber CAmtel","ACTIVE",
AK2137="Fiber AOF","ACTIVE",
AK2137="Projet OCM (HUAWEI)","PLANNED WORKS",
AK2137="Projet OCM (NOKIA)","PLANNED WORKS",
AK2137="ACCESS-ISSUE","ACCESS-ISSUE",
AK2137="Projet OCM (ZTE, NOKIA, autres projets)","PLANNED WORKS",
AK2137="No root CAuse","No root cause",
AK2137="ODU HS","ACTIVE",
AK2137="IP &amp; VLAN","ACTIVE",
AK2137="Warehouse HUAWEI","SPARE-ISSUE",
AK2137="SPARE-HS","SPARE-ISSUE",
AK2137="Power Telco","ACTIVE", AK2137="no impacts","no impacts"
),"")</f>
        <v>No root cause</v>
      </c>
      <c r="AM2137" s="108" t="s">
        <v>5537</v>
      </c>
      <c r="AN2137" s="117" t="s">
        <v>3518</v>
      </c>
      <c r="AP2137" s="23" t="s">
        <v>5537</v>
      </c>
      <c r="AQ2137" s="23" t="s">
        <v>5537</v>
      </c>
      <c r="AR2137" s="7"/>
      <c r="AS2137" s="6"/>
      <c r="AT2137" s="7"/>
      <c r="AU2137" s="3" t="s">
        <v>5537</v>
      </c>
      <c r="AV2137" s="24" t="s">
        <v>5537</v>
      </c>
      <c r="AW2137" s="24" t="s">
        <v>5537</v>
      </c>
      <c r="AX2137" s="24" t="s">
        <v>5537</v>
      </c>
      <c r="AY2137" s="24" t="s">
        <v>5537</v>
      </c>
      <c r="AZ2137" s="24" t="s">
        <v>5537</v>
      </c>
      <c r="BA2137" s="24" t="s">
        <v>5537</v>
      </c>
      <c r="BB2137" s="24" t="s">
        <v>5537</v>
      </c>
      <c r="BC2137" s="24" t="s">
        <v>5537</v>
      </c>
      <c r="BD2137" s="24" t="s">
        <v>5537</v>
      </c>
      <c r="BE2137" s="24" t="s">
        <v>5537</v>
      </c>
      <c r="BF2137" s="24" t="s">
        <v>5537</v>
      </c>
      <c r="BG2137" s="24" t="s">
        <v>5537</v>
      </c>
      <c r="BH2137" s="24" t="s">
        <v>5537</v>
      </c>
      <c r="BI2137" s="9" t="s">
        <v>5537</v>
      </c>
      <c r="BJ2137" s="14"/>
      <c r="BK2137" s="14" t="s">
        <v>5537</v>
      </c>
      <c r="BL2137" s="14" t="str">
        <f>_xlfn.XLOOKUP(B2137,'[4]cell downs 18042026 17h'!$B:$B,'[4]cell downs 18042026 17h'!$B:$B,"")</f>
        <v/>
      </c>
      <c r="BM2137" s="14" t="str">
        <f>_xlfn.XLOOKUP(B2137,'[5]Cells Huawei 19042026 15h'!$B:$B,'[5]Cells Huawei 19042026 15h'!$B:$B,"")</f>
        <v/>
      </c>
      <c r="BN2137" s="9" t="str">
        <f>_xlfn.XLOOKUP(B2137,'[6]cells down 19042026 9H40'!$B:$B,'[6]cells down 19042026 9H40'!$B:$B,"")</f>
        <v/>
      </c>
      <c r="BO2137" s="9" t="s">
        <v>3518</v>
      </c>
      <c r="BP2137" s="9" t="s">
        <v>318</v>
      </c>
    </row>
    <row r="2138" spans="1:68" s="9" customFormat="1" x14ac:dyDescent="0.35">
      <c r="A2138" s="1" t="s">
        <v>3519</v>
      </c>
      <c r="B2138" s="8" t="s">
        <v>3520</v>
      </c>
      <c r="C2138" s="3" t="str">
        <f>_xlfn.XLOOKUP(B2138,'[1]daily break down'!$D:$D,'[1]daily break down'!$E:$E,"")</f>
        <v>CENTRE</v>
      </c>
      <c r="D2138" s="1" t="s">
        <v>11</v>
      </c>
      <c r="E2138" s="1" t="s">
        <v>12</v>
      </c>
      <c r="F2138" s="3" t="s">
        <v>37</v>
      </c>
      <c r="G2138" s="1" t="s">
        <v>3521</v>
      </c>
      <c r="H2138" s="41" t="str">
        <f>_xlfn.XLOOKUP(B2138,[2]CALCULATION!$B:$B,[2]CALCULATION!$H:$H,"")</f>
        <v>ZTE</v>
      </c>
      <c r="I2138" s="34">
        <v>0</v>
      </c>
      <c r="J2138" s="34">
        <v>0</v>
      </c>
      <c r="K2138" s="34">
        <v>0</v>
      </c>
      <c r="L2138" s="34">
        <v>0</v>
      </c>
      <c r="M2138" s="34">
        <v>0</v>
      </c>
      <c r="N2138" s="34">
        <v>0</v>
      </c>
      <c r="O2138" s="34">
        <v>0</v>
      </c>
      <c r="P2138" s="34">
        <v>0</v>
      </c>
      <c r="Q2138" s="34">
        <v>0</v>
      </c>
      <c r="R2138" s="34">
        <v>0</v>
      </c>
      <c r="S2138" s="109">
        <v>0</v>
      </c>
      <c r="T2138" s="109">
        <f>_xlfn.XLOOKUP(B2138,'[3]Nur des jours'!$B:$B,'[3]Nur des jours'!$U:$U,"")</f>
        <v>0</v>
      </c>
      <c r="U2138" s="109">
        <v>0</v>
      </c>
      <c r="V2138" s="109">
        <v>0</v>
      </c>
      <c r="W2138" s="109">
        <v>0</v>
      </c>
      <c r="X2138" s="109">
        <v>0</v>
      </c>
      <c r="Y2138" s="109">
        <v>0</v>
      </c>
      <c r="Z2138" s="109">
        <v>0</v>
      </c>
      <c r="AA2138" s="109">
        <v>0</v>
      </c>
      <c r="AB2138" s="109">
        <v>0</v>
      </c>
      <c r="AC2138" s="109">
        <v>0</v>
      </c>
      <c r="AD2138" s="109">
        <v>0</v>
      </c>
      <c r="AE2138" s="109">
        <v>0</v>
      </c>
      <c r="AF2138" s="109">
        <v>0</v>
      </c>
      <c r="AG2138" s="57" t="str">
        <f>_xlfn.XLOOKUP(B2138,[3]CALCULATION!$B:$B,[3]CALCULATION!$M:$M,"")</f>
        <v>Operationnel</v>
      </c>
      <c r="AH2138" s="57"/>
      <c r="AI2138" s="56" t="str" cm="1">
        <f t="array" ref="AI2138">IFERROR(_xlfn.IFS(
AK2138="MPR ISSUE","PDH",
AK2138="BSS Hardware Issue","BSS",
AK2138="Sites strategiques, MLL, Pylone, etc.","ENVTECH",
AK2138="AKTIVCO DEFAUT GE &amp; POWER Cabinet","AKTIVCO",
AK2138="AKTIVCO Coupure ENEO &amp; Baisse de tension","AKTIVCO GRID ONLY",
AK2138="Coupure ENEO &amp; Baisse de tension","IHS GRID ONLY",
AK2138="Defaut GE &amp; POWER Cabinet","IHS",
AK2138="Sharing","Partners",
AK2138="Sites strategiques &amp; DataCenter","SST &amp; DC",
AK2138="Exclu","Exclu",
AK2138="SAT","SAT",
AK2138="SPARE-ISSUE","SPARE-ISSUE",
AK2138="Fiber CAmtel","TRANS_FO_CAMTEL",
AK2138="Fiber AOF","Fiber AOF",
AK2138="Projet OCM (HUAWEI)","TRAVAUX-HUAWEI",
AK2138="Projet OCM (NOKIA)","TRAVAUX-NOKIA",
AK2138="ACCESS-ISSUE","ACCESS-ISSUE",
AK2138="Projet OCM (ZTE, NOKIA, autres projets)","TRAVAUX OCM",
AK2138="No root CAuse","No root cause",
AK2138="ODU HS","PDH",
AK2138="IP &amp; VLAN","PDH",
AK2138="Warehouse HUAWEI","SPARE-ISSUE",
AK2138="SPARE-HS","SPARE-ISSUE",
AK2138="Power Telco","BSS",AK2138="no impacts","no impacts"
),"")</f>
        <v>No root cause</v>
      </c>
      <c r="AJ2138" s="56" t="str" cm="1">
        <f t="array" ref="AJ2138">IFERROR(_xlfn.IFS(
AK2138="MPR ISSUE","TX ISSUE",
AK2138="BSS Hardware Issue","RAN ISSUE",
AK2138="Sites strategiques, MLL, Pylone, etc.","ENVTECH",
AK2138="AKTIVCO DEFAUT GE &amp; POWER Cabinet","POWER ISSUE",
AK2138="AKTIVCO Coupure ENEO &amp; Baisse de tension","POWER ISSUE",
AK2138="Coupure ENEO &amp; Baisse de tension","POWER ISSUE",
AK2138="Defaut GE &amp; POWER Cabinet","POWER ISSUE",
AK2138="Sharing","POWER ISSUE",
AK2138="Sites strategiques &amp; DataCenter","POWER ISSUE",
AK2138="Exclu","Exclu",
AK2138="SAT","TX ISSUE",
AK2138="SPARE-ISSUE","SPARE-ISSUE",
AK2138="Fiber CAmtel","TX ISSUE",
AK2138="Fiber AOF","TX ISSUE",
AK2138="Projet OCM (HUAWEI)","TRAVAUX-HUAWEI",
AK2138="Projet OCM (NOKIA)","TRAVAUX -NOKIA",
AK2138="ACCESS-ISSUE","ACCESS-ISSUE",
AK2138="Projet OCM (ZTE, NOKIA, autres projets)","TRAVAUX OCM",
AK2138="No root CAuse","No root cause",
AK2138="ODU HS","TX ISSUE",
AK2138="IP &amp; VLAN","TX ISSUE",
AK2138="Warehouse HUAWEI","SPARE-ISSUE",
AK2138="SPARE-HS","SPARE-ISSUE",
AK2138="Power Telco","RAN ISSUE",AK2138="no impacts","no impacts"
),"")</f>
        <v>No root cause</v>
      </c>
      <c r="AK2138" s="81" t="s">
        <v>5620</v>
      </c>
      <c r="AL2138" s="56" t="str" cm="1">
        <f t="array" ref="AL2138">IFERROR(_xlfn.IFS(
AK2138="MPR ISSUE","ACTIVE",
AK2138="BSS Hardware Issue","ACTIVE",
AK2138="Sites strategiques, MLL, Pylone, etc.","PASSIVE",
AK2138="AKTIVCO DEFAUT GE &amp; POWER Cabinet","PASSIVE",
AK2138="AKTIVCO Coupure ENEO &amp; Baisse de tension","PASSIVE",
AK2138="Coupure ENEO &amp; Baisse de tension","PASSIVE",
AK2138="Defaut GE &amp; POWER Cabinet","PASSIVE",
AK2138="Sharing","PASSIVE",
AK2138="Sites strategiques &amp; DataCenter","PASSIVE",
AK2138="Exclu","Exclu",
AK2138="SAT","ACTIVE",
AK2138="SPARE-ISSUE","SPARE-ISSUE",
AK2138="Fiber CAmtel","ACTIVE",
AK2138="Fiber AOF","ACTIVE",
AK2138="Projet OCM (HUAWEI)","PLANNED WORKS",
AK2138="Projet OCM (NOKIA)","PLANNED WORKS",
AK2138="ACCESS-ISSUE","ACCESS-ISSUE",
AK2138="Projet OCM (ZTE, NOKIA, autres projets)","PLANNED WORKS",
AK2138="No root CAuse","No root cause",
AK2138="ODU HS","ACTIVE",
AK2138="IP &amp; VLAN","ACTIVE",
AK2138="Warehouse HUAWEI","SPARE-ISSUE",
AK2138="SPARE-HS","SPARE-ISSUE",
AK2138="Power Telco","ACTIVE", AK2138="no impacts","no impacts"
),"")</f>
        <v>No root cause</v>
      </c>
      <c r="AM2138" s="108" t="s">
        <v>5537</v>
      </c>
      <c r="AN2138" s="117" t="s">
        <v>3520</v>
      </c>
      <c r="AP2138" s="23" t="s">
        <v>5537</v>
      </c>
      <c r="AQ2138" s="23" t="s">
        <v>5537</v>
      </c>
      <c r="AR2138" s="7"/>
      <c r="AS2138" s="6"/>
      <c r="AT2138" s="7"/>
      <c r="AU2138" s="3" t="s">
        <v>5537</v>
      </c>
      <c r="AV2138" s="24" t="s">
        <v>5537</v>
      </c>
      <c r="AW2138" s="24" t="s">
        <v>5537</v>
      </c>
      <c r="AX2138" s="24" t="s">
        <v>5537</v>
      </c>
      <c r="AY2138" s="24" t="s">
        <v>5537</v>
      </c>
      <c r="AZ2138" s="24" t="s">
        <v>5537</v>
      </c>
      <c r="BA2138" s="24" t="s">
        <v>5537</v>
      </c>
      <c r="BB2138" s="24" t="s">
        <v>5537</v>
      </c>
      <c r="BC2138" s="24" t="s">
        <v>5537</v>
      </c>
      <c r="BD2138" s="24" t="s">
        <v>5537</v>
      </c>
      <c r="BE2138" s="24" t="s">
        <v>5537</v>
      </c>
      <c r="BF2138" s="24" t="s">
        <v>5537</v>
      </c>
      <c r="BG2138" s="24" t="s">
        <v>5537</v>
      </c>
      <c r="BH2138" s="24" t="s">
        <v>5537</v>
      </c>
      <c r="BI2138" s="9" t="s">
        <v>5537</v>
      </c>
      <c r="BJ2138" s="14"/>
      <c r="BK2138" s="14" t="s">
        <v>5537</v>
      </c>
      <c r="BL2138" s="14" t="str">
        <f>_xlfn.XLOOKUP(B2138,'[4]cell downs 18042026 17h'!$B:$B,'[4]cell downs 18042026 17h'!$B:$B,"")</f>
        <v/>
      </c>
      <c r="BM2138" s="14" t="str">
        <f>_xlfn.XLOOKUP(B2138,'[5]Cells Huawei 19042026 15h'!$B:$B,'[5]Cells Huawei 19042026 15h'!$B:$B,"")</f>
        <v/>
      </c>
      <c r="BN2138" s="9" t="str">
        <f>_xlfn.XLOOKUP(B2138,'[6]cells down 19042026 9H40'!$B:$B,'[6]cells down 19042026 9H40'!$B:$B,"")</f>
        <v/>
      </c>
      <c r="BO2138" s="9" t="s">
        <v>3520</v>
      </c>
      <c r="BP2138" s="9" t="s">
        <v>318</v>
      </c>
    </row>
    <row r="2139" spans="1:68" s="9" customFormat="1" x14ac:dyDescent="0.35">
      <c r="A2139" s="1" t="s">
        <v>3525</v>
      </c>
      <c r="B2139" s="8" t="s">
        <v>3526</v>
      </c>
      <c r="C2139" s="3" t="str">
        <f>_xlfn.XLOOKUP(B2139,'[1]daily break down'!$D:$D,'[1]daily break down'!$E:$E,"")</f>
        <v>LITTORAL</v>
      </c>
      <c r="D2139" s="1" t="s">
        <v>11</v>
      </c>
      <c r="E2139" s="1" t="s">
        <v>96</v>
      </c>
      <c r="F2139" s="3" t="s">
        <v>31</v>
      </c>
      <c r="G2139" s="1" t="s">
        <v>3525</v>
      </c>
      <c r="H2139" s="41" t="str">
        <f>_xlfn.XLOOKUP(B2139,[2]CALCULATION!$B:$B,[2]CALCULATION!$H:$H,"")</f>
        <v>ZTE</v>
      </c>
      <c r="I2139" s="34">
        <v>0</v>
      </c>
      <c r="J2139" s="34">
        <v>0</v>
      </c>
      <c r="K2139" s="34">
        <v>0</v>
      </c>
      <c r="L2139" s="34">
        <v>0</v>
      </c>
      <c r="M2139" s="34">
        <v>0</v>
      </c>
      <c r="N2139" s="34">
        <v>0</v>
      </c>
      <c r="O2139" s="34">
        <v>0</v>
      </c>
      <c r="P2139" s="34">
        <v>0</v>
      </c>
      <c r="Q2139" s="34">
        <v>0</v>
      </c>
      <c r="R2139" s="34">
        <v>0</v>
      </c>
      <c r="S2139" s="109">
        <v>0</v>
      </c>
      <c r="T2139" s="109">
        <f>_xlfn.XLOOKUP(B2139,'[3]Nur des jours'!$B:$B,'[3]Nur des jours'!$U:$U,"")</f>
        <v>0</v>
      </c>
      <c r="U2139" s="109">
        <v>0</v>
      </c>
      <c r="V2139" s="109">
        <v>0</v>
      </c>
      <c r="W2139" s="109">
        <v>0</v>
      </c>
      <c r="X2139" s="109">
        <v>0</v>
      </c>
      <c r="Y2139" s="109">
        <v>0</v>
      </c>
      <c r="Z2139" s="109">
        <v>0</v>
      </c>
      <c r="AA2139" s="109">
        <v>0</v>
      </c>
      <c r="AB2139" s="109">
        <v>0</v>
      </c>
      <c r="AC2139" s="109">
        <v>0</v>
      </c>
      <c r="AD2139" s="109">
        <v>0</v>
      </c>
      <c r="AE2139" s="109">
        <v>0</v>
      </c>
      <c r="AF2139" s="109">
        <v>0</v>
      </c>
      <c r="AG2139" s="57" t="str">
        <f>_xlfn.XLOOKUP(B2139,[3]CALCULATION!$B:$B,[3]CALCULATION!$M:$M,"")</f>
        <v>Operationnel</v>
      </c>
      <c r="AH2139" s="57"/>
      <c r="AI2139" s="56" t="str" cm="1">
        <f t="array" ref="AI2139">IFERROR(_xlfn.IFS(
AK2139="MPR ISSUE","PDH",
AK2139="BSS Hardware Issue","BSS",
AK2139="Sites strategiques, MLL, Pylone, etc.","ENVTECH",
AK2139="AKTIVCO DEFAUT GE &amp; POWER Cabinet","AKTIVCO",
AK2139="AKTIVCO Coupure ENEO &amp; Baisse de tension","AKTIVCO GRID ONLY",
AK2139="Coupure ENEO &amp; Baisse de tension","IHS GRID ONLY",
AK2139="Defaut GE &amp; POWER Cabinet","IHS",
AK2139="Sharing","Partners",
AK2139="Sites strategiques &amp; DataCenter","SST &amp; DC",
AK2139="Exclu","Exclu",
AK2139="SAT","SAT",
AK2139="SPARE-ISSUE","SPARE-ISSUE",
AK2139="Fiber CAmtel","TRANS_FO_CAMTEL",
AK2139="Fiber AOF","Fiber AOF",
AK2139="Projet OCM (HUAWEI)","TRAVAUX-HUAWEI",
AK2139="Projet OCM (NOKIA)","TRAVAUX-NOKIA",
AK2139="ACCESS-ISSUE","ACCESS-ISSUE",
AK2139="Projet OCM (ZTE, NOKIA, autres projets)","TRAVAUX OCM",
AK2139="No root CAuse","No root cause",
AK2139="ODU HS","PDH",
AK2139="IP &amp; VLAN","PDH",
AK2139="Warehouse HUAWEI","SPARE-ISSUE",
AK2139="SPARE-HS","SPARE-ISSUE",
AK2139="Power Telco","BSS",AK2139="no impacts","no impacts"
),"")</f>
        <v>SPARE-ISSUE</v>
      </c>
      <c r="AJ2139" s="56" t="str" cm="1">
        <f t="array" ref="AJ2139">IFERROR(_xlfn.IFS(
AK2139="MPR ISSUE","TX ISSUE",
AK2139="BSS Hardware Issue","RAN ISSUE",
AK2139="Sites strategiques, MLL, Pylone, etc.","ENVTECH",
AK2139="AKTIVCO DEFAUT GE &amp; POWER Cabinet","POWER ISSUE",
AK2139="AKTIVCO Coupure ENEO &amp; Baisse de tension","POWER ISSUE",
AK2139="Coupure ENEO &amp; Baisse de tension","POWER ISSUE",
AK2139="Defaut GE &amp; POWER Cabinet","POWER ISSUE",
AK2139="Sharing","POWER ISSUE",
AK2139="Sites strategiques &amp; DataCenter","POWER ISSUE",
AK2139="Exclu","Exclu",
AK2139="SAT","TX ISSUE",
AK2139="SPARE-ISSUE","SPARE-ISSUE",
AK2139="Fiber CAmtel","TX ISSUE",
AK2139="Fiber AOF","TX ISSUE",
AK2139="Projet OCM (HUAWEI)","TRAVAUX-HUAWEI",
AK2139="Projet OCM (NOKIA)","TRAVAUX -NOKIA",
AK2139="ACCESS-ISSUE","ACCESS-ISSUE",
AK2139="Projet OCM (ZTE, NOKIA, autres projets)","TRAVAUX OCM",
AK2139="No root CAuse","No root cause",
AK2139="ODU HS","TX ISSUE",
AK2139="IP &amp; VLAN","TX ISSUE",
AK2139="Warehouse HUAWEI","SPARE-ISSUE",
AK2139="SPARE-HS","SPARE-ISSUE",
AK2139="Power Telco","RAN ISSUE",AK2139="no impacts","no impacts"
),"")</f>
        <v>SPARE-ISSUE</v>
      </c>
      <c r="AK2139" s="81" t="s">
        <v>5336</v>
      </c>
      <c r="AL2139" s="56" t="str" cm="1">
        <f t="array" ref="AL2139">IFERROR(_xlfn.IFS(
AK2139="MPR ISSUE","ACTIVE",
AK2139="BSS Hardware Issue","ACTIVE",
AK2139="Sites strategiques, MLL, Pylone, etc.","PASSIVE",
AK2139="AKTIVCO DEFAUT GE &amp; POWER Cabinet","PASSIVE",
AK2139="AKTIVCO Coupure ENEO &amp; Baisse de tension","PASSIVE",
AK2139="Coupure ENEO &amp; Baisse de tension","PASSIVE",
AK2139="Defaut GE &amp; POWER Cabinet","PASSIVE",
AK2139="Sharing","PASSIVE",
AK2139="Sites strategiques &amp; DataCenter","PASSIVE",
AK2139="Exclu","Exclu",
AK2139="SAT","ACTIVE",
AK2139="SPARE-ISSUE","SPARE-ISSUE",
AK2139="Fiber CAmtel","ACTIVE",
AK2139="Fiber AOF","ACTIVE",
AK2139="Projet OCM (HUAWEI)","PLANNED WORKS",
AK2139="Projet OCM (NOKIA)","PLANNED WORKS",
AK2139="ACCESS-ISSUE","ACCESS-ISSUE",
AK2139="Projet OCM (ZTE, NOKIA, autres projets)","PLANNED WORKS",
AK2139="No root CAuse","No root cause",
AK2139="ODU HS","ACTIVE",
AK2139="IP &amp; VLAN","ACTIVE",
AK2139="Warehouse HUAWEI","SPARE-ISSUE",
AK2139="SPARE-HS","SPARE-ISSUE",
AK2139="Power Telco","ACTIVE", AK2139="no impacts","no impacts"
),"")</f>
        <v>SPARE-ISSUE</v>
      </c>
      <c r="AM2139" s="108" t="s">
        <v>6033</v>
      </c>
      <c r="AN2139" s="117" t="s">
        <v>3526</v>
      </c>
      <c r="AP2139" s="23" t="s">
        <v>5537</v>
      </c>
      <c r="AQ2139" s="23" t="s">
        <v>5537</v>
      </c>
      <c r="AR2139" s="7"/>
      <c r="AS2139" s="6"/>
      <c r="AT2139" s="7"/>
      <c r="AU2139" s="3" t="s">
        <v>5537</v>
      </c>
      <c r="AV2139" s="24" t="s">
        <v>5537</v>
      </c>
      <c r="AW2139" s="24" t="s">
        <v>5537</v>
      </c>
      <c r="AX2139" s="24" t="s">
        <v>5537</v>
      </c>
      <c r="AY2139" s="24" t="s">
        <v>6585</v>
      </c>
      <c r="AZ2139" s="24" t="s">
        <v>6585</v>
      </c>
      <c r="BA2139" s="24" t="s">
        <v>6585</v>
      </c>
      <c r="BB2139" s="24" t="s">
        <v>5537</v>
      </c>
      <c r="BC2139" s="24" t="s">
        <v>5537</v>
      </c>
      <c r="BD2139" s="24" t="s">
        <v>5537</v>
      </c>
      <c r="BE2139" s="24" t="s">
        <v>5537</v>
      </c>
      <c r="BF2139" s="24" t="s">
        <v>5537</v>
      </c>
      <c r="BG2139" s="24" t="s">
        <v>5537</v>
      </c>
      <c r="BH2139" s="24" t="s">
        <v>5537</v>
      </c>
      <c r="BI2139" s="9" t="s">
        <v>5537</v>
      </c>
      <c r="BJ2139" s="14"/>
      <c r="BK2139" s="14" t="s">
        <v>5537</v>
      </c>
      <c r="BL2139" s="14" t="str">
        <f>_xlfn.XLOOKUP(B2139,'[4]cell downs 18042026 17h'!$B:$B,'[4]cell downs 18042026 17h'!$B:$B,"")</f>
        <v/>
      </c>
      <c r="BM2139" s="14" t="str">
        <f>_xlfn.XLOOKUP(B2139,'[5]Cells Huawei 19042026 15h'!$B:$B,'[5]Cells Huawei 19042026 15h'!$B:$B,"")</f>
        <v/>
      </c>
      <c r="BN2139" s="9" t="str">
        <f>_xlfn.XLOOKUP(B2139,'[6]cells down 19042026 9H40'!$B:$B,'[6]cells down 19042026 9H40'!$B:$B,"")</f>
        <v/>
      </c>
      <c r="BO2139" s="9" t="s">
        <v>3526</v>
      </c>
      <c r="BP2139" s="9" t="s">
        <v>318</v>
      </c>
    </row>
    <row r="2140" spans="1:68" s="9" customFormat="1" x14ac:dyDescent="0.35">
      <c r="A2140" s="1" t="s">
        <v>3529</v>
      </c>
      <c r="B2140" s="8" t="s">
        <v>3530</v>
      </c>
      <c r="C2140" s="3" t="str">
        <f>_xlfn.XLOOKUP(B2140,'[1]daily break down'!$D:$D,'[1]daily break down'!$E:$E,"")</f>
        <v>CENTRE</v>
      </c>
      <c r="D2140" s="1" t="s">
        <v>11</v>
      </c>
      <c r="E2140" s="1" t="s">
        <v>12</v>
      </c>
      <c r="F2140" s="3" t="s">
        <v>102</v>
      </c>
      <c r="G2140" s="1" t="s">
        <v>3531</v>
      </c>
      <c r="H2140" s="41" t="str">
        <f>_xlfn.XLOOKUP(B2140,[2]CALCULATION!$B:$B,[2]CALCULATION!$H:$H,"")</f>
        <v>ZTE</v>
      </c>
      <c r="I2140" s="34">
        <v>0</v>
      </c>
      <c r="J2140" s="34">
        <v>0</v>
      </c>
      <c r="K2140" s="34">
        <v>0</v>
      </c>
      <c r="L2140" s="34">
        <v>0</v>
      </c>
      <c r="M2140" s="34">
        <v>0</v>
      </c>
      <c r="N2140" s="34">
        <v>0</v>
      </c>
      <c r="O2140" s="34">
        <v>0</v>
      </c>
      <c r="P2140" s="34">
        <v>0</v>
      </c>
      <c r="Q2140" s="34">
        <v>0</v>
      </c>
      <c r="R2140" s="34">
        <v>0</v>
      </c>
      <c r="S2140" s="109">
        <v>0</v>
      </c>
      <c r="T2140" s="109">
        <f>_xlfn.XLOOKUP(B2140,'[3]Nur des jours'!$B:$B,'[3]Nur des jours'!$U:$U,"")</f>
        <v>0</v>
      </c>
      <c r="U2140" s="109">
        <v>0</v>
      </c>
      <c r="V2140" s="109">
        <v>0</v>
      </c>
      <c r="W2140" s="109">
        <v>0</v>
      </c>
      <c r="X2140" s="109">
        <v>0</v>
      </c>
      <c r="Y2140" s="109">
        <v>0</v>
      </c>
      <c r="Z2140" s="109">
        <v>0</v>
      </c>
      <c r="AA2140" s="109">
        <v>0</v>
      </c>
      <c r="AB2140" s="109">
        <v>0</v>
      </c>
      <c r="AC2140" s="109">
        <v>0</v>
      </c>
      <c r="AD2140" s="109">
        <v>0</v>
      </c>
      <c r="AE2140" s="109">
        <v>0</v>
      </c>
      <c r="AF2140" s="109">
        <v>0</v>
      </c>
      <c r="AG2140" s="57" t="str">
        <f>_xlfn.XLOOKUP(B2140,[3]CALCULATION!$B:$B,[3]CALCULATION!$M:$M,"")</f>
        <v>Operationnel</v>
      </c>
      <c r="AH2140" s="57"/>
      <c r="AI2140" s="56" t="str" cm="1">
        <f t="array" ref="AI2140">IFERROR(_xlfn.IFS(
AK2140="MPR ISSUE","PDH",
AK2140="BSS Hardware Issue","BSS",
AK2140="Sites strategiques, MLL, Pylone, etc.","ENVTECH",
AK2140="AKTIVCO DEFAUT GE &amp; POWER Cabinet","AKTIVCO",
AK2140="AKTIVCO Coupure ENEO &amp; Baisse de tension","AKTIVCO GRID ONLY",
AK2140="Coupure ENEO &amp; Baisse de tension","IHS GRID ONLY",
AK2140="Defaut GE &amp; POWER Cabinet","IHS",
AK2140="Sharing","Partners",
AK2140="Sites strategiques &amp; DataCenter","SST &amp; DC",
AK2140="Exclu","Exclu",
AK2140="SAT","SAT",
AK2140="SPARE-ISSUE","SPARE-ISSUE",
AK2140="Fiber CAmtel","TRANS_FO_CAMTEL",
AK2140="Fiber AOF","Fiber AOF",
AK2140="Projet OCM (HUAWEI)","TRAVAUX-HUAWEI",
AK2140="Projet OCM (NOKIA)","TRAVAUX-NOKIA",
AK2140="ACCESS-ISSUE","ACCESS-ISSUE",
AK2140="Projet OCM (ZTE, NOKIA, autres projets)","TRAVAUX OCM",
AK2140="No root CAuse","No root cause",
AK2140="ODU HS","PDH",
AK2140="IP &amp; VLAN","PDH",
AK2140="Warehouse HUAWEI","SPARE-ISSUE",
AK2140="SPARE-HS","SPARE-ISSUE",
AK2140="Power Telco","BSS",AK2140="no impacts","no impacts"
),"")</f>
        <v>No root cause</v>
      </c>
      <c r="AJ2140" s="56" t="str" cm="1">
        <f t="array" ref="AJ2140">IFERROR(_xlfn.IFS(
AK2140="MPR ISSUE","TX ISSUE",
AK2140="BSS Hardware Issue","RAN ISSUE",
AK2140="Sites strategiques, MLL, Pylone, etc.","ENVTECH",
AK2140="AKTIVCO DEFAUT GE &amp; POWER Cabinet","POWER ISSUE",
AK2140="AKTIVCO Coupure ENEO &amp; Baisse de tension","POWER ISSUE",
AK2140="Coupure ENEO &amp; Baisse de tension","POWER ISSUE",
AK2140="Defaut GE &amp; POWER Cabinet","POWER ISSUE",
AK2140="Sharing","POWER ISSUE",
AK2140="Sites strategiques &amp; DataCenter","POWER ISSUE",
AK2140="Exclu","Exclu",
AK2140="SAT","TX ISSUE",
AK2140="SPARE-ISSUE","SPARE-ISSUE",
AK2140="Fiber CAmtel","TX ISSUE",
AK2140="Fiber AOF","TX ISSUE",
AK2140="Projet OCM (HUAWEI)","TRAVAUX-HUAWEI",
AK2140="Projet OCM (NOKIA)","TRAVAUX -NOKIA",
AK2140="ACCESS-ISSUE","ACCESS-ISSUE",
AK2140="Projet OCM (ZTE, NOKIA, autres projets)","TRAVAUX OCM",
AK2140="No root CAuse","No root cause",
AK2140="ODU HS","TX ISSUE",
AK2140="IP &amp; VLAN","TX ISSUE",
AK2140="Warehouse HUAWEI","SPARE-ISSUE",
AK2140="SPARE-HS","SPARE-ISSUE",
AK2140="Power Telco","RAN ISSUE",AK2140="no impacts","no impacts"
),"")</f>
        <v>No root cause</v>
      </c>
      <c r="AK2140" s="81" t="s">
        <v>5620</v>
      </c>
      <c r="AL2140" s="56" t="str" cm="1">
        <f t="array" ref="AL2140">IFERROR(_xlfn.IFS(
AK2140="MPR ISSUE","ACTIVE",
AK2140="BSS Hardware Issue","ACTIVE",
AK2140="Sites strategiques, MLL, Pylone, etc.","PASSIVE",
AK2140="AKTIVCO DEFAUT GE &amp; POWER Cabinet","PASSIVE",
AK2140="AKTIVCO Coupure ENEO &amp; Baisse de tension","PASSIVE",
AK2140="Coupure ENEO &amp; Baisse de tension","PASSIVE",
AK2140="Defaut GE &amp; POWER Cabinet","PASSIVE",
AK2140="Sharing","PASSIVE",
AK2140="Sites strategiques &amp; DataCenter","PASSIVE",
AK2140="Exclu","Exclu",
AK2140="SAT","ACTIVE",
AK2140="SPARE-ISSUE","SPARE-ISSUE",
AK2140="Fiber CAmtel","ACTIVE",
AK2140="Fiber AOF","ACTIVE",
AK2140="Projet OCM (HUAWEI)","PLANNED WORKS",
AK2140="Projet OCM (NOKIA)","PLANNED WORKS",
AK2140="ACCESS-ISSUE","ACCESS-ISSUE",
AK2140="Projet OCM (ZTE, NOKIA, autres projets)","PLANNED WORKS",
AK2140="No root CAuse","No root cause",
AK2140="ODU HS","ACTIVE",
AK2140="IP &amp; VLAN","ACTIVE",
AK2140="Warehouse HUAWEI","SPARE-ISSUE",
AK2140="SPARE-HS","SPARE-ISSUE",
AK2140="Power Telco","ACTIVE", AK2140="no impacts","no impacts"
),"")</f>
        <v>No root cause</v>
      </c>
      <c r="AM2140" s="108" t="s">
        <v>5537</v>
      </c>
      <c r="AN2140" s="117" t="s">
        <v>3530</v>
      </c>
      <c r="AP2140" s="23" t="s">
        <v>5537</v>
      </c>
      <c r="AQ2140" s="23" t="s">
        <v>5537</v>
      </c>
      <c r="AR2140" s="7"/>
      <c r="AS2140" s="6"/>
      <c r="AT2140" s="7"/>
      <c r="AU2140" s="3" t="s">
        <v>5537</v>
      </c>
      <c r="AV2140" s="24" t="s">
        <v>5537</v>
      </c>
      <c r="AW2140" s="24" t="s">
        <v>5537</v>
      </c>
      <c r="AX2140" s="24" t="s">
        <v>5537</v>
      </c>
      <c r="AY2140" s="24" t="s">
        <v>5537</v>
      </c>
      <c r="AZ2140" s="24" t="s">
        <v>5537</v>
      </c>
      <c r="BA2140" s="24" t="s">
        <v>5537</v>
      </c>
      <c r="BB2140" s="24" t="s">
        <v>5537</v>
      </c>
      <c r="BC2140" s="24" t="s">
        <v>5537</v>
      </c>
      <c r="BD2140" s="24" t="s">
        <v>5537</v>
      </c>
      <c r="BE2140" s="24" t="s">
        <v>5537</v>
      </c>
      <c r="BF2140" s="24" t="s">
        <v>5537</v>
      </c>
      <c r="BG2140" s="24" t="s">
        <v>5537</v>
      </c>
      <c r="BH2140" s="24" t="s">
        <v>5537</v>
      </c>
      <c r="BI2140" s="9" t="s">
        <v>5537</v>
      </c>
      <c r="BJ2140" s="14"/>
      <c r="BK2140" s="14" t="s">
        <v>5537</v>
      </c>
      <c r="BL2140" s="14" t="str">
        <f>_xlfn.XLOOKUP(B2140,'[4]cell downs 18042026 17h'!$B:$B,'[4]cell downs 18042026 17h'!$B:$B,"")</f>
        <v/>
      </c>
      <c r="BM2140" s="14" t="str">
        <f>_xlfn.XLOOKUP(B2140,'[5]Cells Huawei 19042026 15h'!$B:$B,'[5]Cells Huawei 19042026 15h'!$B:$B,"")</f>
        <v/>
      </c>
      <c r="BN2140" s="9" t="str">
        <f>_xlfn.XLOOKUP(B2140,'[6]cells down 19042026 9H40'!$B:$B,'[6]cells down 19042026 9H40'!$B:$B,"")</f>
        <v/>
      </c>
      <c r="BO2140" s="9" t="s">
        <v>3530</v>
      </c>
      <c r="BP2140" s="9" t="s">
        <v>12</v>
      </c>
    </row>
    <row r="2141" spans="1:68" s="9" customFormat="1" x14ac:dyDescent="0.35">
      <c r="A2141" s="1" t="s">
        <v>431</v>
      </c>
      <c r="B2141" s="8" t="s">
        <v>3532</v>
      </c>
      <c r="C2141" s="3" t="str">
        <f>_xlfn.XLOOKUP(B2141,'[1]daily break down'!$D:$D,'[1]daily break down'!$E:$E,"")</f>
        <v>LITTORAL</v>
      </c>
      <c r="D2141" s="1" t="s">
        <v>11</v>
      </c>
      <c r="E2141" s="1" t="s">
        <v>12</v>
      </c>
      <c r="F2141" s="3" t="s">
        <v>31</v>
      </c>
      <c r="G2141" s="1" t="s">
        <v>431</v>
      </c>
      <c r="H2141" s="41" t="str">
        <f>_xlfn.XLOOKUP(B2141,[2]CALCULATION!$B:$B,[2]CALCULATION!$H:$H,"")</f>
        <v>ZTE</v>
      </c>
      <c r="I2141" s="34">
        <v>0</v>
      </c>
      <c r="J2141" s="34">
        <v>0</v>
      </c>
      <c r="K2141" s="34">
        <v>0</v>
      </c>
      <c r="L2141" s="34">
        <v>0</v>
      </c>
      <c r="M2141" s="34">
        <v>0</v>
      </c>
      <c r="N2141" s="34">
        <v>0</v>
      </c>
      <c r="O2141" s="34">
        <v>0</v>
      </c>
      <c r="P2141" s="34">
        <v>0</v>
      </c>
      <c r="Q2141" s="34">
        <v>0</v>
      </c>
      <c r="R2141" s="34">
        <v>0</v>
      </c>
      <c r="S2141" s="109">
        <v>0</v>
      </c>
      <c r="T2141" s="109">
        <f>_xlfn.XLOOKUP(B2141,'[3]Nur des jours'!$B:$B,'[3]Nur des jours'!$U:$U,"")</f>
        <v>0</v>
      </c>
      <c r="U2141" s="109">
        <v>0</v>
      </c>
      <c r="V2141" s="109">
        <v>0</v>
      </c>
      <c r="W2141" s="109">
        <v>0</v>
      </c>
      <c r="X2141" s="109">
        <v>0</v>
      </c>
      <c r="Y2141" s="109">
        <v>0</v>
      </c>
      <c r="Z2141" s="109">
        <v>0</v>
      </c>
      <c r="AA2141" s="109">
        <v>0</v>
      </c>
      <c r="AB2141" s="109">
        <v>0</v>
      </c>
      <c r="AC2141" s="109">
        <v>0</v>
      </c>
      <c r="AD2141" s="109">
        <v>0</v>
      </c>
      <c r="AE2141" s="109">
        <v>0</v>
      </c>
      <c r="AF2141" s="109">
        <v>0</v>
      </c>
      <c r="AG2141" s="57" t="str">
        <f>_xlfn.XLOOKUP(B2141,[3]CALCULATION!$B:$B,[3]CALCULATION!$M:$M,"")</f>
        <v>Operationnel</v>
      </c>
      <c r="AH2141" s="57"/>
      <c r="AI2141" s="56" t="str" cm="1">
        <f t="array" ref="AI2141">IFERROR(_xlfn.IFS(
AK2141="MPR ISSUE","PDH",
AK2141="BSS Hardware Issue","BSS",
AK2141="Sites strategiques, MLL, Pylone, etc.","ENVTECH",
AK2141="AKTIVCO DEFAUT GE &amp; POWER Cabinet","AKTIVCO",
AK2141="AKTIVCO Coupure ENEO &amp; Baisse de tension","AKTIVCO GRID ONLY",
AK2141="Coupure ENEO &amp; Baisse de tension","IHS GRID ONLY",
AK2141="Defaut GE &amp; POWER Cabinet","IHS",
AK2141="Sharing","Partners",
AK2141="Sites strategiques &amp; DataCenter","SST &amp; DC",
AK2141="Exclu","Exclu",
AK2141="SAT","SAT",
AK2141="SPARE-ISSUE","SPARE-ISSUE",
AK2141="Fiber CAmtel","TRANS_FO_CAMTEL",
AK2141="Fiber AOF","Fiber AOF",
AK2141="Projet OCM (HUAWEI)","TRAVAUX-HUAWEI",
AK2141="Projet OCM (NOKIA)","TRAVAUX-NOKIA",
AK2141="ACCESS-ISSUE","ACCESS-ISSUE",
AK2141="Projet OCM (ZTE, NOKIA, autres projets)","TRAVAUX OCM",
AK2141="No root CAuse","No root cause",
AK2141="ODU HS","PDH",
AK2141="IP &amp; VLAN","PDH",
AK2141="Warehouse HUAWEI","SPARE-ISSUE",
AK2141="SPARE-HS","SPARE-ISSUE",
AK2141="Power Telco","BSS",AK2141="no impacts","no impacts"
),"")</f>
        <v>IHS</v>
      </c>
      <c r="AJ2141" s="56" t="str" cm="1">
        <f t="array" ref="AJ2141">IFERROR(_xlfn.IFS(
AK2141="MPR ISSUE","TX ISSUE",
AK2141="BSS Hardware Issue","RAN ISSUE",
AK2141="Sites strategiques, MLL, Pylone, etc.","ENVTECH",
AK2141="AKTIVCO DEFAUT GE &amp; POWER Cabinet","POWER ISSUE",
AK2141="AKTIVCO Coupure ENEO &amp; Baisse de tension","POWER ISSUE",
AK2141="Coupure ENEO &amp; Baisse de tension","POWER ISSUE",
AK2141="Defaut GE &amp; POWER Cabinet","POWER ISSUE",
AK2141="Sharing","POWER ISSUE",
AK2141="Sites strategiques &amp; DataCenter","POWER ISSUE",
AK2141="Exclu","Exclu",
AK2141="SAT","TX ISSUE",
AK2141="SPARE-ISSUE","SPARE-ISSUE",
AK2141="Fiber CAmtel","TX ISSUE",
AK2141="Fiber AOF","TX ISSUE",
AK2141="Projet OCM (HUAWEI)","TRAVAUX-HUAWEI",
AK2141="Projet OCM (NOKIA)","TRAVAUX -NOKIA",
AK2141="ACCESS-ISSUE","ACCESS-ISSUE",
AK2141="Projet OCM (ZTE, NOKIA, autres projets)","TRAVAUX OCM",
AK2141="No root CAuse","No root cause",
AK2141="ODU HS","TX ISSUE",
AK2141="IP &amp; VLAN","TX ISSUE",
AK2141="Warehouse HUAWEI","SPARE-ISSUE",
AK2141="SPARE-HS","SPARE-ISSUE",
AK2141="Power Telco","RAN ISSUE",AK2141="no impacts","no impacts"
),"")</f>
        <v>POWER ISSUE</v>
      </c>
      <c r="AK2141" s="81" t="s">
        <v>5330</v>
      </c>
      <c r="AL2141" s="56" t="str" cm="1">
        <f t="array" ref="AL2141">IFERROR(_xlfn.IFS(
AK2141="MPR ISSUE","ACTIVE",
AK2141="BSS Hardware Issue","ACTIVE",
AK2141="Sites strategiques, MLL, Pylone, etc.","PASSIVE",
AK2141="AKTIVCO DEFAUT GE &amp; POWER Cabinet","PASSIVE",
AK2141="AKTIVCO Coupure ENEO &amp; Baisse de tension","PASSIVE",
AK2141="Coupure ENEO &amp; Baisse de tension","PASSIVE",
AK2141="Defaut GE &amp; POWER Cabinet","PASSIVE",
AK2141="Sharing","PASSIVE",
AK2141="Sites strategiques &amp; DataCenter","PASSIVE",
AK2141="Exclu","Exclu",
AK2141="SAT","ACTIVE",
AK2141="SPARE-ISSUE","SPARE-ISSUE",
AK2141="Fiber CAmtel","ACTIVE",
AK2141="Fiber AOF","ACTIVE",
AK2141="Projet OCM (HUAWEI)","PLANNED WORKS",
AK2141="Projet OCM (NOKIA)","PLANNED WORKS",
AK2141="ACCESS-ISSUE","ACCESS-ISSUE",
AK2141="Projet OCM (ZTE, NOKIA, autres projets)","PLANNED WORKS",
AK2141="No root CAuse","No root cause",
AK2141="ODU HS","ACTIVE",
AK2141="IP &amp; VLAN","ACTIVE",
AK2141="Warehouse HUAWEI","SPARE-ISSUE",
AK2141="SPARE-HS","SPARE-ISSUE",
AK2141="Power Telco","ACTIVE", AK2141="no impacts","no impacts"
),"")</f>
        <v>PASSIVE</v>
      </c>
      <c r="AM2141" s="108" t="s">
        <v>6034</v>
      </c>
      <c r="AN2141" s="117" t="s">
        <v>3532</v>
      </c>
      <c r="AP2141" s="23" t="s">
        <v>5537</v>
      </c>
      <c r="AQ2141" s="23" t="s">
        <v>5537</v>
      </c>
      <c r="AR2141" s="7"/>
      <c r="AS2141" s="6"/>
      <c r="AT2141" s="7"/>
      <c r="AU2141" s="3" t="s">
        <v>6034</v>
      </c>
      <c r="AV2141" s="24" t="s">
        <v>5537</v>
      </c>
      <c r="AW2141" s="24" t="s">
        <v>5537</v>
      </c>
      <c r="AX2141" s="24" t="s">
        <v>5537</v>
      </c>
      <c r="AY2141" s="24" t="s">
        <v>5537</v>
      </c>
      <c r="AZ2141" s="24" t="s">
        <v>5537</v>
      </c>
      <c r="BA2141" s="24" t="s">
        <v>5537</v>
      </c>
      <c r="BB2141" s="24" t="s">
        <v>5537</v>
      </c>
      <c r="BC2141" s="24" t="s">
        <v>5537</v>
      </c>
      <c r="BD2141" s="24" t="s">
        <v>5537</v>
      </c>
      <c r="BE2141" s="24" t="s">
        <v>5537</v>
      </c>
      <c r="BF2141" s="24" t="s">
        <v>5537</v>
      </c>
      <c r="BG2141" s="24" t="s">
        <v>5537</v>
      </c>
      <c r="BH2141" s="24" t="s">
        <v>5537</v>
      </c>
      <c r="BI2141" s="9" t="s">
        <v>5537</v>
      </c>
      <c r="BJ2141" s="14"/>
      <c r="BK2141" s="14" t="s">
        <v>5537</v>
      </c>
      <c r="BL2141" s="14" t="str">
        <f>_xlfn.XLOOKUP(B2141,'[4]cell downs 18042026 17h'!$B:$B,'[4]cell downs 18042026 17h'!$B:$B,"")</f>
        <v/>
      </c>
      <c r="BM2141" s="14" t="str">
        <f>_xlfn.XLOOKUP(B2141,'[5]Cells Huawei 19042026 15h'!$B:$B,'[5]Cells Huawei 19042026 15h'!$B:$B,"")</f>
        <v/>
      </c>
      <c r="BN2141" s="9" t="str">
        <f>_xlfn.XLOOKUP(B2141,'[6]cells down 19042026 9H40'!$B:$B,'[6]cells down 19042026 9H40'!$B:$B,"")</f>
        <v/>
      </c>
      <c r="BO2141" s="9" t="s">
        <v>3532</v>
      </c>
      <c r="BP2141" s="9" t="s">
        <v>12</v>
      </c>
    </row>
    <row r="2142" spans="1:68" s="9" customFormat="1" x14ac:dyDescent="0.35">
      <c r="A2142" s="1" t="s">
        <v>3533</v>
      </c>
      <c r="B2142" s="8" t="s">
        <v>3534</v>
      </c>
      <c r="C2142" s="3" t="str">
        <f>_xlfn.XLOOKUP(B2142,'[1]daily break down'!$D:$D,'[1]daily break down'!$E:$E,"")</f>
        <v>LITTORAL</v>
      </c>
      <c r="D2142" s="1" t="s">
        <v>21</v>
      </c>
      <c r="E2142" s="1" t="s">
        <v>30</v>
      </c>
      <c r="F2142" s="3" t="s">
        <v>69</v>
      </c>
      <c r="G2142" s="1" t="s">
        <v>3535</v>
      </c>
      <c r="H2142" s="41" t="str">
        <f>_xlfn.XLOOKUP(B2142,[2]CALCULATION!$B:$B,[2]CALCULATION!$H:$H,"")</f>
        <v>ZTE</v>
      </c>
      <c r="I2142" s="34">
        <v>0</v>
      </c>
      <c r="J2142" s="34">
        <v>0</v>
      </c>
      <c r="K2142" s="34">
        <v>0</v>
      </c>
      <c r="L2142" s="34">
        <v>0</v>
      </c>
      <c r="M2142" s="34">
        <v>0</v>
      </c>
      <c r="N2142" s="34">
        <v>0</v>
      </c>
      <c r="O2142" s="34">
        <v>0</v>
      </c>
      <c r="P2142" s="34">
        <v>0</v>
      </c>
      <c r="Q2142" s="34">
        <v>0</v>
      </c>
      <c r="R2142" s="34">
        <v>0</v>
      </c>
      <c r="S2142" s="109">
        <v>0</v>
      </c>
      <c r="T2142" s="109">
        <f>_xlfn.XLOOKUP(B2142,'[3]Nur des jours'!$B:$B,'[3]Nur des jours'!$U:$U,"")</f>
        <v>0</v>
      </c>
      <c r="U2142" s="109">
        <v>0</v>
      </c>
      <c r="V2142" s="109">
        <v>0</v>
      </c>
      <c r="W2142" s="109">
        <v>0</v>
      </c>
      <c r="X2142" s="109">
        <v>0</v>
      </c>
      <c r="Y2142" s="109">
        <v>0</v>
      </c>
      <c r="Z2142" s="109">
        <v>0</v>
      </c>
      <c r="AA2142" s="109">
        <v>0</v>
      </c>
      <c r="AB2142" s="109">
        <v>0</v>
      </c>
      <c r="AC2142" s="109">
        <v>0</v>
      </c>
      <c r="AD2142" s="109">
        <v>0</v>
      </c>
      <c r="AE2142" s="109">
        <v>0</v>
      </c>
      <c r="AF2142" s="109">
        <v>0</v>
      </c>
      <c r="AG2142" s="57" t="str">
        <f>_xlfn.XLOOKUP(B2142,[3]CALCULATION!$B:$B,[3]CALCULATION!$M:$M,"")</f>
        <v>Operationnel</v>
      </c>
      <c r="AH2142" s="57"/>
      <c r="AI2142" s="56" t="str" cm="1">
        <f t="array" ref="AI2142">IFERROR(_xlfn.IFS(
AK2142="MPR ISSUE","PDH",
AK2142="BSS Hardware Issue","BSS",
AK2142="Sites strategiques, MLL, Pylone, etc.","ENVTECH",
AK2142="AKTIVCO DEFAUT GE &amp; POWER Cabinet","AKTIVCO",
AK2142="AKTIVCO Coupure ENEO &amp; Baisse de tension","AKTIVCO GRID ONLY",
AK2142="Coupure ENEO &amp; Baisse de tension","IHS GRID ONLY",
AK2142="Defaut GE &amp; POWER Cabinet","IHS",
AK2142="Sharing","Partners",
AK2142="Sites strategiques &amp; DataCenter","SST &amp; DC",
AK2142="Exclu","Exclu",
AK2142="SAT","SAT",
AK2142="SPARE-ISSUE","SPARE-ISSUE",
AK2142="Fiber CAmtel","TRANS_FO_CAMTEL",
AK2142="Fiber AOF","Fiber AOF",
AK2142="Projet OCM (HUAWEI)","TRAVAUX-HUAWEI",
AK2142="Projet OCM (NOKIA)","TRAVAUX-NOKIA",
AK2142="ACCESS-ISSUE","ACCESS-ISSUE",
AK2142="Projet OCM (ZTE, NOKIA, autres projets)","TRAVAUX OCM",
AK2142="No root CAuse","No root cause",
AK2142="ODU HS","PDH",
AK2142="IP &amp; VLAN","PDH",
AK2142="Warehouse HUAWEI","SPARE-ISSUE",
AK2142="SPARE-HS","SPARE-ISSUE",
AK2142="Power Telco","BSS",AK2142="no impacts","no impacts"
),"")</f>
        <v>No root cause</v>
      </c>
      <c r="AJ2142" s="56" t="str" cm="1">
        <f t="array" ref="AJ2142">IFERROR(_xlfn.IFS(
AK2142="MPR ISSUE","TX ISSUE",
AK2142="BSS Hardware Issue","RAN ISSUE",
AK2142="Sites strategiques, MLL, Pylone, etc.","ENVTECH",
AK2142="AKTIVCO DEFAUT GE &amp; POWER Cabinet","POWER ISSUE",
AK2142="AKTIVCO Coupure ENEO &amp; Baisse de tension","POWER ISSUE",
AK2142="Coupure ENEO &amp; Baisse de tension","POWER ISSUE",
AK2142="Defaut GE &amp; POWER Cabinet","POWER ISSUE",
AK2142="Sharing","POWER ISSUE",
AK2142="Sites strategiques &amp; DataCenter","POWER ISSUE",
AK2142="Exclu","Exclu",
AK2142="SAT","TX ISSUE",
AK2142="SPARE-ISSUE","SPARE-ISSUE",
AK2142="Fiber CAmtel","TX ISSUE",
AK2142="Fiber AOF","TX ISSUE",
AK2142="Projet OCM (HUAWEI)","TRAVAUX-HUAWEI",
AK2142="Projet OCM (NOKIA)","TRAVAUX -NOKIA",
AK2142="ACCESS-ISSUE","ACCESS-ISSUE",
AK2142="Projet OCM (ZTE, NOKIA, autres projets)","TRAVAUX OCM",
AK2142="No root CAuse","No root cause",
AK2142="ODU HS","TX ISSUE",
AK2142="IP &amp; VLAN","TX ISSUE",
AK2142="Warehouse HUAWEI","SPARE-ISSUE",
AK2142="SPARE-HS","SPARE-ISSUE",
AK2142="Power Telco","RAN ISSUE",AK2142="no impacts","no impacts"
),"")</f>
        <v>No root cause</v>
      </c>
      <c r="AK2142" s="81" t="s">
        <v>5620</v>
      </c>
      <c r="AL2142" s="56" t="str" cm="1">
        <f t="array" ref="AL2142">IFERROR(_xlfn.IFS(
AK2142="MPR ISSUE","ACTIVE",
AK2142="BSS Hardware Issue","ACTIVE",
AK2142="Sites strategiques, MLL, Pylone, etc.","PASSIVE",
AK2142="AKTIVCO DEFAUT GE &amp; POWER Cabinet","PASSIVE",
AK2142="AKTIVCO Coupure ENEO &amp; Baisse de tension","PASSIVE",
AK2142="Coupure ENEO &amp; Baisse de tension","PASSIVE",
AK2142="Defaut GE &amp; POWER Cabinet","PASSIVE",
AK2142="Sharing","PASSIVE",
AK2142="Sites strategiques &amp; DataCenter","PASSIVE",
AK2142="Exclu","Exclu",
AK2142="SAT","ACTIVE",
AK2142="SPARE-ISSUE","SPARE-ISSUE",
AK2142="Fiber CAmtel","ACTIVE",
AK2142="Fiber AOF","ACTIVE",
AK2142="Projet OCM (HUAWEI)","PLANNED WORKS",
AK2142="Projet OCM (NOKIA)","PLANNED WORKS",
AK2142="ACCESS-ISSUE","ACCESS-ISSUE",
AK2142="Projet OCM (ZTE, NOKIA, autres projets)","PLANNED WORKS",
AK2142="No root CAuse","No root cause",
AK2142="ODU HS","ACTIVE",
AK2142="IP &amp; VLAN","ACTIVE",
AK2142="Warehouse HUAWEI","SPARE-ISSUE",
AK2142="SPARE-HS","SPARE-ISSUE",
AK2142="Power Telco","ACTIVE", AK2142="no impacts","no impacts"
),"")</f>
        <v>No root cause</v>
      </c>
      <c r="AM2142" s="108" t="s">
        <v>5537</v>
      </c>
      <c r="AN2142" s="117" t="s">
        <v>3534</v>
      </c>
      <c r="AP2142" s="23" t="s">
        <v>5537</v>
      </c>
      <c r="AQ2142" s="23" t="s">
        <v>5537</v>
      </c>
      <c r="AR2142" s="7"/>
      <c r="AS2142" s="6"/>
      <c r="AT2142" s="7"/>
      <c r="AU2142" s="3" t="s">
        <v>5537</v>
      </c>
      <c r="AV2142" s="24" t="s">
        <v>5537</v>
      </c>
      <c r="AW2142" s="24" t="s">
        <v>5537</v>
      </c>
      <c r="AX2142" s="24" t="s">
        <v>5537</v>
      </c>
      <c r="AY2142" s="24" t="s">
        <v>5537</v>
      </c>
      <c r="AZ2142" s="24" t="s">
        <v>5537</v>
      </c>
      <c r="BA2142" s="24" t="s">
        <v>5537</v>
      </c>
      <c r="BB2142" s="24" t="s">
        <v>5537</v>
      </c>
      <c r="BC2142" s="24" t="s">
        <v>5537</v>
      </c>
      <c r="BD2142" s="24" t="s">
        <v>5537</v>
      </c>
      <c r="BE2142" s="24" t="s">
        <v>5537</v>
      </c>
      <c r="BF2142" s="24" t="s">
        <v>5537</v>
      </c>
      <c r="BG2142" s="24" t="s">
        <v>5537</v>
      </c>
      <c r="BH2142" s="24" t="s">
        <v>5537</v>
      </c>
      <c r="BI2142" s="9" t="s">
        <v>5537</v>
      </c>
      <c r="BJ2142" s="14"/>
      <c r="BK2142" s="14" t="s">
        <v>5537</v>
      </c>
      <c r="BL2142" s="14" t="str">
        <f>_xlfn.XLOOKUP(B2142,'[4]cell downs 18042026 17h'!$B:$B,'[4]cell downs 18042026 17h'!$B:$B,"")</f>
        <v/>
      </c>
      <c r="BM2142" s="14" t="str">
        <f>_xlfn.XLOOKUP(B2142,'[5]Cells Huawei 19042026 15h'!$B:$B,'[5]Cells Huawei 19042026 15h'!$B:$B,"")</f>
        <v/>
      </c>
      <c r="BN2142" s="9" t="str">
        <f>_xlfn.XLOOKUP(B2142,'[6]cells down 19042026 9H40'!$B:$B,'[6]cells down 19042026 9H40'!$B:$B,"")</f>
        <v/>
      </c>
      <c r="BO2142" s="9" t="s">
        <v>5537</v>
      </c>
      <c r="BP2142" s="9" t="s">
        <v>5537</v>
      </c>
    </row>
    <row r="2143" spans="1:68" s="9" customFormat="1" x14ac:dyDescent="0.35">
      <c r="A2143" s="1" t="s">
        <v>3538</v>
      </c>
      <c r="B2143" s="8" t="s">
        <v>3539</v>
      </c>
      <c r="C2143" s="3" t="str">
        <f>_xlfn.XLOOKUP(B2143,'[1]daily break down'!$D:$D,'[1]daily break down'!$E:$E,"")</f>
        <v>LITTORAL</v>
      </c>
      <c r="D2143" s="1" t="s">
        <v>11</v>
      </c>
      <c r="E2143" s="1" t="s">
        <v>12</v>
      </c>
      <c r="F2143" s="3" t="s">
        <v>31</v>
      </c>
      <c r="G2143" s="1" t="s">
        <v>3538</v>
      </c>
      <c r="H2143" s="41" t="str">
        <f>_xlfn.XLOOKUP(B2143,[2]CALCULATION!$B:$B,[2]CALCULATION!$H:$H,"")</f>
        <v>ZTE</v>
      </c>
      <c r="I2143" s="34">
        <v>0</v>
      </c>
      <c r="J2143" s="34">
        <v>0</v>
      </c>
      <c r="K2143" s="34">
        <v>0</v>
      </c>
      <c r="L2143" s="34">
        <v>0</v>
      </c>
      <c r="M2143" s="34">
        <v>0</v>
      </c>
      <c r="N2143" s="34">
        <v>0</v>
      </c>
      <c r="O2143" s="34">
        <v>0</v>
      </c>
      <c r="P2143" s="34">
        <v>0</v>
      </c>
      <c r="Q2143" s="34">
        <v>0</v>
      </c>
      <c r="R2143" s="34">
        <v>0</v>
      </c>
      <c r="S2143" s="109">
        <v>0</v>
      </c>
      <c r="T2143" s="109">
        <f>_xlfn.XLOOKUP(B2143,'[3]Nur des jours'!$B:$B,'[3]Nur des jours'!$U:$U,"")</f>
        <v>0</v>
      </c>
      <c r="U2143" s="109">
        <v>0</v>
      </c>
      <c r="V2143" s="109">
        <v>0</v>
      </c>
      <c r="W2143" s="109">
        <v>0</v>
      </c>
      <c r="X2143" s="109">
        <v>0</v>
      </c>
      <c r="Y2143" s="109">
        <v>0</v>
      </c>
      <c r="Z2143" s="109">
        <v>0</v>
      </c>
      <c r="AA2143" s="109">
        <v>0</v>
      </c>
      <c r="AB2143" s="109">
        <v>0</v>
      </c>
      <c r="AC2143" s="109">
        <v>0</v>
      </c>
      <c r="AD2143" s="109">
        <v>0</v>
      </c>
      <c r="AE2143" s="109">
        <v>0</v>
      </c>
      <c r="AF2143" s="109">
        <v>0</v>
      </c>
      <c r="AG2143" s="57" t="str">
        <f>_xlfn.XLOOKUP(B2143,[3]CALCULATION!$B:$B,[3]CALCULATION!$M:$M,"")</f>
        <v>Operationnel</v>
      </c>
      <c r="AH2143" s="57"/>
      <c r="AI2143" s="56" t="str" cm="1">
        <f t="array" ref="AI2143">IFERROR(_xlfn.IFS(
AK2143="MPR ISSUE","PDH",
AK2143="BSS Hardware Issue","BSS",
AK2143="Sites strategiques, MLL, Pylone, etc.","ENVTECH",
AK2143="AKTIVCO DEFAUT GE &amp; POWER Cabinet","AKTIVCO",
AK2143="AKTIVCO Coupure ENEO &amp; Baisse de tension","AKTIVCO GRID ONLY",
AK2143="Coupure ENEO &amp; Baisse de tension","IHS GRID ONLY",
AK2143="Defaut GE &amp; POWER Cabinet","IHS",
AK2143="Sharing","Partners",
AK2143="Sites strategiques &amp; DataCenter","SST &amp; DC",
AK2143="Exclu","Exclu",
AK2143="SAT","SAT",
AK2143="SPARE-ISSUE","SPARE-ISSUE",
AK2143="Fiber CAmtel","TRANS_FO_CAMTEL",
AK2143="Fiber AOF","Fiber AOF",
AK2143="Projet OCM (HUAWEI)","TRAVAUX-HUAWEI",
AK2143="Projet OCM (NOKIA)","TRAVAUX-NOKIA",
AK2143="ACCESS-ISSUE","ACCESS-ISSUE",
AK2143="Projet OCM (ZTE, NOKIA, autres projets)","TRAVAUX OCM",
AK2143="No root CAuse","No root cause",
AK2143="ODU HS","PDH",
AK2143="IP &amp; VLAN","PDH",
AK2143="Warehouse HUAWEI","SPARE-ISSUE",
AK2143="SPARE-HS","SPARE-ISSUE",
AK2143="Power Telco","BSS",AK2143="no impacts","no impacts"
),"")</f>
        <v>ENVTECH</v>
      </c>
      <c r="AJ2143" s="56" t="str" cm="1">
        <f t="array" ref="AJ2143">IFERROR(_xlfn.IFS(
AK2143="MPR ISSUE","TX ISSUE",
AK2143="BSS Hardware Issue","RAN ISSUE",
AK2143="Sites strategiques, MLL, Pylone, etc.","ENVTECH",
AK2143="AKTIVCO DEFAUT GE &amp; POWER Cabinet","POWER ISSUE",
AK2143="AKTIVCO Coupure ENEO &amp; Baisse de tension","POWER ISSUE",
AK2143="Coupure ENEO &amp; Baisse de tension","POWER ISSUE",
AK2143="Defaut GE &amp; POWER Cabinet","POWER ISSUE",
AK2143="Sharing","POWER ISSUE",
AK2143="Sites strategiques &amp; DataCenter","POWER ISSUE",
AK2143="Exclu","Exclu",
AK2143="SAT","TX ISSUE",
AK2143="SPARE-ISSUE","SPARE-ISSUE",
AK2143="Fiber CAmtel","TX ISSUE",
AK2143="Fiber AOF","TX ISSUE",
AK2143="Projet OCM (HUAWEI)","TRAVAUX-HUAWEI",
AK2143="Projet OCM (NOKIA)","TRAVAUX -NOKIA",
AK2143="ACCESS-ISSUE","ACCESS-ISSUE",
AK2143="Projet OCM (ZTE, NOKIA, autres projets)","TRAVAUX OCM",
AK2143="No root CAuse","No root cause",
AK2143="ODU HS","TX ISSUE",
AK2143="IP &amp; VLAN","TX ISSUE",
AK2143="Warehouse HUAWEI","SPARE-ISSUE",
AK2143="SPARE-HS","SPARE-ISSUE",
AK2143="Power Telco","RAN ISSUE",AK2143="no impacts","no impacts"
),"")</f>
        <v>ENVTECH</v>
      </c>
      <c r="AK2143" s="81" t="s">
        <v>5323</v>
      </c>
      <c r="AL2143" s="56" t="str" cm="1">
        <f t="array" ref="AL2143">IFERROR(_xlfn.IFS(
AK2143="MPR ISSUE","ACTIVE",
AK2143="BSS Hardware Issue","ACTIVE",
AK2143="Sites strategiques, MLL, Pylone, etc.","PASSIVE",
AK2143="AKTIVCO DEFAUT GE &amp; POWER Cabinet","PASSIVE",
AK2143="AKTIVCO Coupure ENEO &amp; Baisse de tension","PASSIVE",
AK2143="Coupure ENEO &amp; Baisse de tension","PASSIVE",
AK2143="Defaut GE &amp; POWER Cabinet","PASSIVE",
AK2143="Sharing","PASSIVE",
AK2143="Sites strategiques &amp; DataCenter","PASSIVE",
AK2143="Exclu","Exclu",
AK2143="SAT","ACTIVE",
AK2143="SPARE-ISSUE","SPARE-ISSUE",
AK2143="Fiber CAmtel","ACTIVE",
AK2143="Fiber AOF","ACTIVE",
AK2143="Projet OCM (HUAWEI)","PLANNED WORKS",
AK2143="Projet OCM (NOKIA)","PLANNED WORKS",
AK2143="ACCESS-ISSUE","ACCESS-ISSUE",
AK2143="Projet OCM (ZTE, NOKIA, autres projets)","PLANNED WORKS",
AK2143="No root CAuse","No root cause",
AK2143="ODU HS","ACTIVE",
AK2143="IP &amp; VLAN","ACTIVE",
AK2143="Warehouse HUAWEI","SPARE-ISSUE",
AK2143="SPARE-HS","SPARE-ISSUE",
AK2143="Power Telco","ACTIVE", AK2143="no impacts","no impacts"
),"")</f>
        <v>PASSIVE</v>
      </c>
      <c r="AM2143" s="108" t="s">
        <v>6035</v>
      </c>
      <c r="AN2143" s="117" t="s">
        <v>3539</v>
      </c>
      <c r="AP2143" s="23" t="s">
        <v>5537</v>
      </c>
      <c r="AQ2143" s="23" t="s">
        <v>5537</v>
      </c>
      <c r="AR2143" s="7"/>
      <c r="AS2143" s="6"/>
      <c r="AT2143" s="7"/>
      <c r="AU2143" s="3" t="s">
        <v>5537</v>
      </c>
      <c r="AV2143" s="24" t="s">
        <v>5537</v>
      </c>
      <c r="AW2143" s="24" t="s">
        <v>5537</v>
      </c>
      <c r="AX2143" s="24" t="s">
        <v>5537</v>
      </c>
      <c r="AY2143" s="24" t="s">
        <v>5537</v>
      </c>
      <c r="AZ2143" s="24" t="s">
        <v>5537</v>
      </c>
      <c r="BA2143" s="24" t="s">
        <v>5537</v>
      </c>
      <c r="BB2143" s="24" t="s">
        <v>5537</v>
      </c>
      <c r="BC2143" s="24" t="s">
        <v>5537</v>
      </c>
      <c r="BD2143" s="24" t="s">
        <v>5537</v>
      </c>
      <c r="BE2143" s="24" t="s">
        <v>5537</v>
      </c>
      <c r="BF2143" s="24" t="s">
        <v>6586</v>
      </c>
      <c r="BG2143" s="24" t="s">
        <v>6587</v>
      </c>
      <c r="BH2143" s="24" t="s">
        <v>6588</v>
      </c>
      <c r="BI2143" s="9" t="s">
        <v>5537</v>
      </c>
      <c r="BJ2143" s="14"/>
      <c r="BK2143" s="14" t="s">
        <v>5537</v>
      </c>
      <c r="BL2143" s="14" t="str">
        <f>_xlfn.XLOOKUP(B2143,'[4]cell downs 18042026 17h'!$B:$B,'[4]cell downs 18042026 17h'!$B:$B,"")</f>
        <v/>
      </c>
      <c r="BM2143" s="14" t="str">
        <f>_xlfn.XLOOKUP(B2143,'[5]Cells Huawei 19042026 15h'!$B:$B,'[5]Cells Huawei 19042026 15h'!$B:$B,"")</f>
        <v/>
      </c>
      <c r="BN2143" s="9" t="str">
        <f>_xlfn.XLOOKUP(B2143,'[6]cells down 19042026 9H40'!$B:$B,'[6]cells down 19042026 9H40'!$B:$B,"")</f>
        <v/>
      </c>
      <c r="BO2143" s="9" t="s">
        <v>3539</v>
      </c>
      <c r="BP2143" s="9" t="s">
        <v>12</v>
      </c>
    </row>
    <row r="2144" spans="1:68" s="9" customFormat="1" x14ac:dyDescent="0.35">
      <c r="A2144" s="1" t="s">
        <v>2068</v>
      </c>
      <c r="B2144" s="8" t="s">
        <v>2069</v>
      </c>
      <c r="C2144" s="3" t="str">
        <f>_xlfn.XLOOKUP(B2144,'[1]daily break down'!$D:$D,'[1]daily break down'!$E:$E,"")</f>
        <v>EXTREME-NORD</v>
      </c>
      <c r="D2144" s="1" t="s">
        <v>11</v>
      </c>
      <c r="E2144" s="1" t="s">
        <v>154</v>
      </c>
      <c r="F2144" s="3" t="s">
        <v>55</v>
      </c>
      <c r="G2144" s="1" t="s">
        <v>1434</v>
      </c>
      <c r="H2144" s="40" t="str">
        <f>_xlfn.XLOOKUP(B2144,[2]CALCULATION!$B:$B,[2]CALCULATION!$H:$H,"")</f>
        <v>NOKIA</v>
      </c>
      <c r="I2144" s="34">
        <v>0.2845787430767871</v>
      </c>
      <c r="J2144" s="34">
        <v>0</v>
      </c>
      <c r="K2144" s="34">
        <v>0</v>
      </c>
      <c r="L2144" s="34">
        <v>3.38886099494609E-3</v>
      </c>
      <c r="M2144" s="34">
        <v>0.54404468898060421</v>
      </c>
      <c r="N2144" s="34">
        <v>0</v>
      </c>
      <c r="O2144" s="34">
        <v>0</v>
      </c>
      <c r="P2144" s="34">
        <v>0</v>
      </c>
      <c r="Q2144" s="34">
        <v>0</v>
      </c>
      <c r="R2144" s="34">
        <v>1.7836110499716445E-3</v>
      </c>
      <c r="S2144" s="109">
        <v>1.5767339689282551</v>
      </c>
      <c r="T2144" s="109">
        <f>_xlfn.XLOOKUP(B2144,'[3]Nur des jours'!$B:$B,'[3]Nur des jours'!$U:$U,"")</f>
        <v>0</v>
      </c>
      <c r="U2144" s="109">
        <v>3.413273167473144</v>
      </c>
      <c r="V2144" s="109">
        <v>0.42553565423980527</v>
      </c>
      <c r="W2144" s="109">
        <v>0</v>
      </c>
      <c r="X2144" s="109">
        <v>0</v>
      </c>
      <c r="Y2144" s="109">
        <v>0</v>
      </c>
      <c r="Z2144" s="109">
        <v>0</v>
      </c>
      <c r="AA2144" s="109">
        <v>0</v>
      </c>
      <c r="AB2144" s="109">
        <v>0</v>
      </c>
      <c r="AC2144" s="109">
        <v>0</v>
      </c>
      <c r="AD2144" s="109">
        <v>0</v>
      </c>
      <c r="AE2144" s="109">
        <v>0</v>
      </c>
      <c r="AF2144" s="109">
        <v>0</v>
      </c>
      <c r="AG2144" s="57" t="str">
        <f>_xlfn.XLOOKUP(B2144,[3]CALCULATION!$B:$B,[3]CALCULATION!$M:$M,"")</f>
        <v>Insecurity</v>
      </c>
      <c r="AH2144" s="57"/>
      <c r="AI2144" s="56" t="str" cm="1">
        <f t="array" ref="AI2144">IFERROR(_xlfn.IFS(
AK2144="MPR ISSUE","PDH",
AK2144="BSS Hardware Issue","BSS",
AK2144="Sites strategiques, MLL, Pylone, etc.","ENVTECH",
AK2144="AKTIVCO DEFAUT GE &amp; POWER Cabinet","AKTIVCO",
AK2144="AKTIVCO Coupure ENEO &amp; Baisse de tension","AKTIVCO GRID ONLY",
AK2144="Coupure ENEO &amp; Baisse de tension","IHS GRID ONLY",
AK2144="Defaut GE &amp; POWER Cabinet","IHS",
AK2144="Sharing","Partners",
AK2144="Sites strategiques &amp; DataCenter","SST &amp; DC",
AK2144="Exclu","Exclu",
AK2144="SAT","SAT",
AK2144="SPARE-ISSUE","SPARE-ISSUE",
AK2144="Fiber CAmtel","TRANS_FO_CAMTEL",
AK2144="Fiber AOF","Fiber AOF",
AK2144="Projet OCM (HUAWEI)","TRAVAUX-HUAWEI",
AK2144="Projet OCM (NOKIA)","TRAVAUX-NOKIA",
AK2144="ACCESS-ISSUE","ACCESS-ISSUE",
AK2144="Projet OCM (ZTE, NOKIA, autres projets)","TRAVAUX OCM",
AK2144="No root CAuse","No root cause",
AK2144="ODU HS","PDH",
AK2144="IP &amp; VLAN","PDH",
AK2144="Warehouse HUAWEI","SPARE-ISSUE",
AK2144="SPARE-HS","SPARE-ISSUE",
AK2144="Power Telco","BSS",AK2144="no impacts","no impacts"
),"")</f>
        <v>No root cause</v>
      </c>
      <c r="AJ2144" s="56" t="str" cm="1">
        <f t="array" ref="AJ2144">IFERROR(_xlfn.IFS(
AK2144="MPR ISSUE","TX ISSUE",
AK2144="BSS Hardware Issue","RAN ISSUE",
AK2144="Sites strategiques, MLL, Pylone, etc.","ENVTECH",
AK2144="AKTIVCO DEFAUT GE &amp; POWER Cabinet","POWER ISSUE",
AK2144="AKTIVCO Coupure ENEO &amp; Baisse de tension","POWER ISSUE",
AK2144="Coupure ENEO &amp; Baisse de tension","POWER ISSUE",
AK2144="Defaut GE &amp; POWER Cabinet","POWER ISSUE",
AK2144="Sharing","POWER ISSUE",
AK2144="Sites strategiques &amp; DataCenter","POWER ISSUE",
AK2144="Exclu","Exclu",
AK2144="SAT","TX ISSUE",
AK2144="SPARE-ISSUE","SPARE-ISSUE",
AK2144="Fiber CAmtel","TX ISSUE",
AK2144="Fiber AOF","TX ISSUE",
AK2144="Projet OCM (HUAWEI)","TRAVAUX-HUAWEI",
AK2144="Projet OCM (NOKIA)","TRAVAUX -NOKIA",
AK2144="ACCESS-ISSUE","ACCESS-ISSUE",
AK2144="Projet OCM (ZTE, NOKIA, autres projets)","TRAVAUX OCM",
AK2144="No root CAuse","No root cause",
AK2144="ODU HS","TX ISSUE",
AK2144="IP &amp; VLAN","TX ISSUE",
AK2144="Warehouse HUAWEI","SPARE-ISSUE",
AK2144="SPARE-HS","SPARE-ISSUE",
AK2144="Power Telco","RAN ISSUE",AK2144="no impacts","no impacts"
),"")</f>
        <v>No root cause</v>
      </c>
      <c r="AK2144" s="81" t="s">
        <v>5620</v>
      </c>
      <c r="AL2144" s="56" t="str" cm="1">
        <f t="array" ref="AL2144">IFERROR(_xlfn.IFS(
AK2144="MPR ISSUE","ACTIVE",
AK2144="BSS Hardware Issue","ACTIVE",
AK2144="Sites strategiques, MLL, Pylone, etc.","PASSIVE",
AK2144="AKTIVCO DEFAUT GE &amp; POWER Cabinet","PASSIVE",
AK2144="AKTIVCO Coupure ENEO &amp; Baisse de tension","PASSIVE",
AK2144="Coupure ENEO &amp; Baisse de tension","PASSIVE",
AK2144="Defaut GE &amp; POWER Cabinet","PASSIVE",
AK2144="Sharing","PASSIVE",
AK2144="Sites strategiques &amp; DataCenter","PASSIVE",
AK2144="Exclu","Exclu",
AK2144="SAT","ACTIVE",
AK2144="SPARE-ISSUE","SPARE-ISSUE",
AK2144="Fiber CAmtel","ACTIVE",
AK2144="Fiber AOF","ACTIVE",
AK2144="Projet OCM (HUAWEI)","PLANNED WORKS",
AK2144="Projet OCM (NOKIA)","PLANNED WORKS",
AK2144="ACCESS-ISSUE","ACCESS-ISSUE",
AK2144="Projet OCM (ZTE, NOKIA, autres projets)","PLANNED WORKS",
AK2144="No root CAuse","No root cause",
AK2144="ODU HS","ACTIVE",
AK2144="IP &amp; VLAN","ACTIVE",
AK2144="Warehouse HUAWEI","SPARE-ISSUE",
AK2144="SPARE-HS","SPARE-ISSUE",
AK2144="Power Telco","ACTIVE", AK2144="no impacts","no impacts"
),"")</f>
        <v>No root cause</v>
      </c>
      <c r="AM2144" s="108" t="s">
        <v>5537</v>
      </c>
      <c r="AN2144" s="117" t="s">
        <v>2069</v>
      </c>
      <c r="AP2144" s="23" t="s">
        <v>5537</v>
      </c>
      <c r="AQ2144" s="23" t="s">
        <v>5537</v>
      </c>
      <c r="AR2144" s="7"/>
      <c r="AS2144" s="6"/>
      <c r="AT2144" s="7"/>
      <c r="AU2144" s="3" t="s">
        <v>5537</v>
      </c>
      <c r="AV2144" s="24" t="s">
        <v>5537</v>
      </c>
      <c r="AW2144" s="24" t="s">
        <v>5537</v>
      </c>
      <c r="AX2144" s="24" t="s">
        <v>5537</v>
      </c>
      <c r="AY2144" s="24" t="s">
        <v>5537</v>
      </c>
      <c r="AZ2144" s="24" t="s">
        <v>5537</v>
      </c>
      <c r="BA2144" s="24" t="s">
        <v>5537</v>
      </c>
      <c r="BB2144" s="24" t="s">
        <v>5537</v>
      </c>
      <c r="BC2144" s="24" t="s">
        <v>5537</v>
      </c>
      <c r="BD2144" s="24" t="s">
        <v>5537</v>
      </c>
      <c r="BE2144" s="24" t="s">
        <v>5537</v>
      </c>
      <c r="BF2144" s="24" t="s">
        <v>5537</v>
      </c>
      <c r="BG2144" s="24" t="s">
        <v>5537</v>
      </c>
      <c r="BH2144" s="24" t="s">
        <v>5537</v>
      </c>
      <c r="BI2144" s="9" t="s">
        <v>5537</v>
      </c>
      <c r="BJ2144" s="14"/>
      <c r="BK2144" s="14" t="s">
        <v>5537</v>
      </c>
      <c r="BL2144" s="14" t="str">
        <f>_xlfn.XLOOKUP(B2144,'[4]cell downs 18042026 17h'!$B:$B,'[4]cell downs 18042026 17h'!$B:$B,"")</f>
        <v/>
      </c>
      <c r="BM2144" s="14" t="str">
        <f>_xlfn.XLOOKUP(B2144,'[5]Cells Huawei 19042026 15h'!$B:$B,'[5]Cells Huawei 19042026 15h'!$B:$B,"")</f>
        <v/>
      </c>
      <c r="BN2144" s="9" t="str">
        <f>_xlfn.XLOOKUP(B2144,'[6]cells down 19042026 9H40'!$B:$B,'[6]cells down 19042026 9H40'!$B:$B,"")</f>
        <v/>
      </c>
      <c r="BO2144" s="9" t="s">
        <v>2069</v>
      </c>
      <c r="BP2144" s="9" t="s">
        <v>5537</v>
      </c>
    </row>
    <row r="2145" spans="1:68" s="9" customFormat="1" x14ac:dyDescent="0.35">
      <c r="A2145" s="1" t="s">
        <v>3540</v>
      </c>
      <c r="B2145" s="8" t="s">
        <v>3541</v>
      </c>
      <c r="C2145" s="3" t="str">
        <f>_xlfn.XLOOKUP(B2145,'[1]daily break down'!$D:$D,'[1]daily break down'!$E:$E,"")</f>
        <v>LITTORAL</v>
      </c>
      <c r="D2145" s="1" t="s">
        <v>11</v>
      </c>
      <c r="E2145" s="1" t="s">
        <v>12</v>
      </c>
      <c r="F2145" s="3" t="s">
        <v>31</v>
      </c>
      <c r="G2145" s="1" t="s">
        <v>3540</v>
      </c>
      <c r="H2145" s="41" t="str">
        <f>_xlfn.XLOOKUP(B2145,[2]CALCULATION!$B:$B,[2]CALCULATION!$H:$H,"")</f>
        <v>ZTE</v>
      </c>
      <c r="I2145" s="34">
        <v>0</v>
      </c>
      <c r="J2145" s="34">
        <v>0</v>
      </c>
      <c r="K2145" s="34">
        <v>0</v>
      </c>
      <c r="L2145" s="34">
        <v>0</v>
      </c>
      <c r="M2145" s="34">
        <v>0</v>
      </c>
      <c r="N2145" s="34">
        <v>0</v>
      </c>
      <c r="O2145" s="34">
        <v>0</v>
      </c>
      <c r="P2145" s="34">
        <v>0</v>
      </c>
      <c r="Q2145" s="34">
        <v>0</v>
      </c>
      <c r="R2145" s="34">
        <v>0</v>
      </c>
      <c r="S2145" s="109">
        <v>0</v>
      </c>
      <c r="T2145" s="109">
        <f>_xlfn.XLOOKUP(B2145,'[3]Nur des jours'!$B:$B,'[3]Nur des jours'!$U:$U,"")</f>
        <v>0</v>
      </c>
      <c r="U2145" s="109">
        <v>0</v>
      </c>
      <c r="V2145" s="109">
        <v>0</v>
      </c>
      <c r="W2145" s="109">
        <v>0</v>
      </c>
      <c r="X2145" s="109">
        <v>0</v>
      </c>
      <c r="Y2145" s="109">
        <v>0</v>
      </c>
      <c r="Z2145" s="109">
        <v>0</v>
      </c>
      <c r="AA2145" s="109">
        <v>0</v>
      </c>
      <c r="AB2145" s="109">
        <v>0</v>
      </c>
      <c r="AC2145" s="109">
        <v>0</v>
      </c>
      <c r="AD2145" s="109">
        <v>0</v>
      </c>
      <c r="AE2145" s="109">
        <v>0</v>
      </c>
      <c r="AF2145" s="109">
        <v>0</v>
      </c>
      <c r="AG2145" s="57" t="str">
        <f>_xlfn.XLOOKUP(B2145,[3]CALCULATION!$B:$B,[3]CALCULATION!$M:$M,"")</f>
        <v>Operationnel</v>
      </c>
      <c r="AH2145" s="57"/>
      <c r="AI2145" s="56" t="str" cm="1">
        <f t="array" ref="AI2145">IFERROR(_xlfn.IFS(
AK2145="MPR ISSUE","PDH",
AK2145="BSS Hardware Issue","BSS",
AK2145="Sites strategiques, MLL, Pylone, etc.","ENVTECH",
AK2145="AKTIVCO DEFAUT GE &amp; POWER Cabinet","AKTIVCO",
AK2145="AKTIVCO Coupure ENEO &amp; Baisse de tension","AKTIVCO GRID ONLY",
AK2145="Coupure ENEO &amp; Baisse de tension","IHS GRID ONLY",
AK2145="Defaut GE &amp; POWER Cabinet","IHS",
AK2145="Sharing","Partners",
AK2145="Sites strategiques &amp; DataCenter","SST &amp; DC",
AK2145="Exclu","Exclu",
AK2145="SAT","SAT",
AK2145="SPARE-ISSUE","SPARE-ISSUE",
AK2145="Fiber CAmtel","TRANS_FO_CAMTEL",
AK2145="Fiber AOF","Fiber AOF",
AK2145="Projet OCM (HUAWEI)","TRAVAUX-HUAWEI",
AK2145="Projet OCM (NOKIA)","TRAVAUX-NOKIA",
AK2145="ACCESS-ISSUE","ACCESS-ISSUE",
AK2145="Projet OCM (ZTE, NOKIA, autres projets)","TRAVAUX OCM",
AK2145="No root CAuse","No root cause",
AK2145="ODU HS","PDH",
AK2145="IP &amp; VLAN","PDH",
AK2145="Warehouse HUAWEI","SPARE-ISSUE",
AK2145="SPARE-HS","SPARE-ISSUE",
AK2145="Power Telco","BSS",AK2145="no impacts","no impacts"
),"")</f>
        <v>SPARE-ISSUE</v>
      </c>
      <c r="AJ2145" s="56" t="str" cm="1">
        <f t="array" ref="AJ2145">IFERROR(_xlfn.IFS(
AK2145="MPR ISSUE","TX ISSUE",
AK2145="BSS Hardware Issue","RAN ISSUE",
AK2145="Sites strategiques, MLL, Pylone, etc.","ENVTECH",
AK2145="AKTIVCO DEFAUT GE &amp; POWER Cabinet","POWER ISSUE",
AK2145="AKTIVCO Coupure ENEO &amp; Baisse de tension","POWER ISSUE",
AK2145="Coupure ENEO &amp; Baisse de tension","POWER ISSUE",
AK2145="Defaut GE &amp; POWER Cabinet","POWER ISSUE",
AK2145="Sharing","POWER ISSUE",
AK2145="Sites strategiques &amp; DataCenter","POWER ISSUE",
AK2145="Exclu","Exclu",
AK2145="SAT","TX ISSUE",
AK2145="SPARE-ISSUE","SPARE-ISSUE",
AK2145="Fiber CAmtel","TX ISSUE",
AK2145="Fiber AOF","TX ISSUE",
AK2145="Projet OCM (HUAWEI)","TRAVAUX-HUAWEI",
AK2145="Projet OCM (NOKIA)","TRAVAUX -NOKIA",
AK2145="ACCESS-ISSUE","ACCESS-ISSUE",
AK2145="Projet OCM (ZTE, NOKIA, autres projets)","TRAVAUX OCM",
AK2145="No root CAuse","No root cause",
AK2145="ODU HS","TX ISSUE",
AK2145="IP &amp; VLAN","TX ISSUE",
AK2145="Warehouse HUAWEI","SPARE-ISSUE",
AK2145="SPARE-HS","SPARE-ISSUE",
AK2145="Power Telco","RAN ISSUE",AK2145="no impacts","no impacts"
),"")</f>
        <v>SPARE-ISSUE</v>
      </c>
      <c r="AK2145" s="81" t="s">
        <v>5354</v>
      </c>
      <c r="AL2145" s="56" t="str" cm="1">
        <f t="array" ref="AL2145">IFERROR(_xlfn.IFS(
AK2145="MPR ISSUE","ACTIVE",
AK2145="BSS Hardware Issue","ACTIVE",
AK2145="Sites strategiques, MLL, Pylone, etc.","PASSIVE",
AK2145="AKTIVCO DEFAUT GE &amp; POWER Cabinet","PASSIVE",
AK2145="AKTIVCO Coupure ENEO &amp; Baisse de tension","PASSIVE",
AK2145="Coupure ENEO &amp; Baisse de tension","PASSIVE",
AK2145="Defaut GE &amp; POWER Cabinet","PASSIVE",
AK2145="Sharing","PASSIVE",
AK2145="Sites strategiques &amp; DataCenter","PASSIVE",
AK2145="Exclu","Exclu",
AK2145="SAT","ACTIVE",
AK2145="SPARE-ISSUE","SPARE-ISSUE",
AK2145="Fiber CAmtel","ACTIVE",
AK2145="Fiber AOF","ACTIVE",
AK2145="Projet OCM (HUAWEI)","PLANNED WORKS",
AK2145="Projet OCM (NOKIA)","PLANNED WORKS",
AK2145="ACCESS-ISSUE","ACCESS-ISSUE",
AK2145="Projet OCM (ZTE, NOKIA, autres projets)","PLANNED WORKS",
AK2145="No root CAuse","No root cause",
AK2145="ODU HS","ACTIVE",
AK2145="IP &amp; VLAN","ACTIVE",
AK2145="Warehouse HUAWEI","SPARE-ISSUE",
AK2145="SPARE-HS","SPARE-ISSUE",
AK2145="Power Telco","ACTIVE", AK2145="no impacts","no impacts"
),"")</f>
        <v>SPARE-ISSUE</v>
      </c>
      <c r="AM2145" s="108" t="s">
        <v>6036</v>
      </c>
      <c r="AN2145" s="117" t="s">
        <v>3541</v>
      </c>
      <c r="AP2145" s="23" t="s">
        <v>5537</v>
      </c>
      <c r="AQ2145" s="23" t="s">
        <v>5537</v>
      </c>
      <c r="AR2145" s="7"/>
      <c r="AS2145" s="6"/>
      <c r="AT2145" s="7"/>
      <c r="AU2145" s="3" t="s">
        <v>5537</v>
      </c>
      <c r="AV2145" s="24" t="s">
        <v>5537</v>
      </c>
      <c r="AW2145" s="24" t="s">
        <v>5537</v>
      </c>
      <c r="AX2145" s="24" t="s">
        <v>5537</v>
      </c>
      <c r="AY2145" s="24" t="s">
        <v>6589</v>
      </c>
      <c r="AZ2145" s="24" t="s">
        <v>6589</v>
      </c>
      <c r="BA2145" s="24" t="s">
        <v>6589</v>
      </c>
      <c r="BB2145" s="24" t="s">
        <v>5537</v>
      </c>
      <c r="BC2145" s="24" t="s">
        <v>5537</v>
      </c>
      <c r="BD2145" s="24" t="s">
        <v>5537</v>
      </c>
      <c r="BE2145" s="24" t="s">
        <v>5537</v>
      </c>
      <c r="BF2145" s="24" t="s">
        <v>5537</v>
      </c>
      <c r="BG2145" s="24" t="s">
        <v>5537</v>
      </c>
      <c r="BH2145" s="24" t="s">
        <v>5537</v>
      </c>
      <c r="BI2145" s="9" t="s">
        <v>5537</v>
      </c>
      <c r="BJ2145" s="14"/>
      <c r="BK2145" s="14" t="s">
        <v>5537</v>
      </c>
      <c r="BL2145" s="14" t="str">
        <f>_xlfn.XLOOKUP(B2145,'[4]cell downs 18042026 17h'!$B:$B,'[4]cell downs 18042026 17h'!$B:$B,"")</f>
        <v/>
      </c>
      <c r="BM2145" s="14" t="str">
        <f>_xlfn.XLOOKUP(B2145,'[5]Cells Huawei 19042026 15h'!$B:$B,'[5]Cells Huawei 19042026 15h'!$B:$B,"")</f>
        <v/>
      </c>
      <c r="BN2145" s="9" t="str">
        <f>_xlfn.XLOOKUP(B2145,'[6]cells down 19042026 9H40'!$B:$B,'[6]cells down 19042026 9H40'!$B:$B,"")</f>
        <v/>
      </c>
      <c r="BO2145" s="9" t="s">
        <v>3541</v>
      </c>
      <c r="BP2145" s="9" t="s">
        <v>594</v>
      </c>
    </row>
    <row r="2146" spans="1:68" s="9" customFormat="1" x14ac:dyDescent="0.35">
      <c r="A2146" s="1" t="s">
        <v>3542</v>
      </c>
      <c r="B2146" s="8" t="s">
        <v>3543</v>
      </c>
      <c r="C2146" s="3" t="str">
        <f>_xlfn.XLOOKUP(B2146,'[1]daily break down'!$D:$D,'[1]daily break down'!$E:$E,"")</f>
        <v>LITTORAL</v>
      </c>
      <c r="D2146" s="1" t="s">
        <v>11</v>
      </c>
      <c r="E2146" s="1" t="s">
        <v>12</v>
      </c>
      <c r="F2146" s="3" t="s">
        <v>31</v>
      </c>
      <c r="G2146" s="1" t="s">
        <v>2559</v>
      </c>
      <c r="H2146" s="41" t="str">
        <f>_xlfn.XLOOKUP(B2146,[2]CALCULATION!$B:$B,[2]CALCULATION!$H:$H,"")</f>
        <v>ZTE</v>
      </c>
      <c r="I2146" s="34">
        <v>0</v>
      </c>
      <c r="J2146" s="34">
        <v>0</v>
      </c>
      <c r="K2146" s="34">
        <v>0</v>
      </c>
      <c r="L2146" s="34">
        <v>0</v>
      </c>
      <c r="M2146" s="34">
        <v>0</v>
      </c>
      <c r="N2146" s="34">
        <v>0</v>
      </c>
      <c r="O2146" s="34">
        <v>0</v>
      </c>
      <c r="P2146" s="34">
        <v>0</v>
      </c>
      <c r="Q2146" s="34">
        <v>0</v>
      </c>
      <c r="R2146" s="34">
        <v>0</v>
      </c>
      <c r="S2146" s="109">
        <v>0</v>
      </c>
      <c r="T2146" s="109">
        <f>_xlfn.XLOOKUP(B2146,'[3]Nur des jours'!$B:$B,'[3]Nur des jours'!$U:$U,"")</f>
        <v>0</v>
      </c>
      <c r="U2146" s="109">
        <v>0</v>
      </c>
      <c r="V2146" s="109">
        <v>0</v>
      </c>
      <c r="W2146" s="109">
        <v>0</v>
      </c>
      <c r="X2146" s="109">
        <v>0</v>
      </c>
      <c r="Y2146" s="109">
        <v>0</v>
      </c>
      <c r="Z2146" s="109">
        <v>0</v>
      </c>
      <c r="AA2146" s="109">
        <v>0</v>
      </c>
      <c r="AB2146" s="109">
        <v>0</v>
      </c>
      <c r="AC2146" s="109">
        <v>0</v>
      </c>
      <c r="AD2146" s="109">
        <v>0</v>
      </c>
      <c r="AE2146" s="109">
        <v>0</v>
      </c>
      <c r="AF2146" s="109">
        <v>0</v>
      </c>
      <c r="AG2146" s="57" t="str">
        <f>_xlfn.XLOOKUP(B2146,[3]CALCULATION!$B:$B,[3]CALCULATION!$M:$M,"")</f>
        <v>Operationnel</v>
      </c>
      <c r="AH2146" s="57"/>
      <c r="AI2146" s="56" t="str" cm="1">
        <f t="array" ref="AI2146">IFERROR(_xlfn.IFS(
AK2146="MPR ISSUE","PDH",
AK2146="BSS Hardware Issue","BSS",
AK2146="Sites strategiques, MLL, Pylone, etc.","ENVTECH",
AK2146="AKTIVCO DEFAUT GE &amp; POWER Cabinet","AKTIVCO",
AK2146="AKTIVCO Coupure ENEO &amp; Baisse de tension","AKTIVCO GRID ONLY",
AK2146="Coupure ENEO &amp; Baisse de tension","IHS GRID ONLY",
AK2146="Defaut GE &amp; POWER Cabinet","IHS",
AK2146="Sharing","Partners",
AK2146="Sites strategiques &amp; DataCenter","SST &amp; DC",
AK2146="Exclu","Exclu",
AK2146="SAT","SAT",
AK2146="SPARE-ISSUE","SPARE-ISSUE",
AK2146="Fiber CAmtel","TRANS_FO_CAMTEL",
AK2146="Fiber AOF","Fiber AOF",
AK2146="Projet OCM (HUAWEI)","TRAVAUX-HUAWEI",
AK2146="Projet OCM (NOKIA)","TRAVAUX-NOKIA",
AK2146="ACCESS-ISSUE","ACCESS-ISSUE",
AK2146="Projet OCM (ZTE, NOKIA, autres projets)","TRAVAUX OCM",
AK2146="No root CAuse","No root cause",
AK2146="ODU HS","PDH",
AK2146="IP &amp; VLAN","PDH",
AK2146="Warehouse HUAWEI","SPARE-ISSUE",
AK2146="SPARE-HS","SPARE-ISSUE",
AK2146="Power Telco","BSS",AK2146="no impacts","no impacts"
),"")</f>
        <v>No root cause</v>
      </c>
      <c r="AJ2146" s="56" t="str" cm="1">
        <f t="array" ref="AJ2146">IFERROR(_xlfn.IFS(
AK2146="MPR ISSUE","TX ISSUE",
AK2146="BSS Hardware Issue","RAN ISSUE",
AK2146="Sites strategiques, MLL, Pylone, etc.","ENVTECH",
AK2146="AKTIVCO DEFAUT GE &amp; POWER Cabinet","POWER ISSUE",
AK2146="AKTIVCO Coupure ENEO &amp; Baisse de tension","POWER ISSUE",
AK2146="Coupure ENEO &amp; Baisse de tension","POWER ISSUE",
AK2146="Defaut GE &amp; POWER Cabinet","POWER ISSUE",
AK2146="Sharing","POWER ISSUE",
AK2146="Sites strategiques &amp; DataCenter","POWER ISSUE",
AK2146="Exclu","Exclu",
AK2146="SAT","TX ISSUE",
AK2146="SPARE-ISSUE","SPARE-ISSUE",
AK2146="Fiber CAmtel","TX ISSUE",
AK2146="Fiber AOF","TX ISSUE",
AK2146="Projet OCM (HUAWEI)","TRAVAUX-HUAWEI",
AK2146="Projet OCM (NOKIA)","TRAVAUX -NOKIA",
AK2146="ACCESS-ISSUE","ACCESS-ISSUE",
AK2146="Projet OCM (ZTE, NOKIA, autres projets)","TRAVAUX OCM",
AK2146="No root CAuse","No root cause",
AK2146="ODU HS","TX ISSUE",
AK2146="IP &amp; VLAN","TX ISSUE",
AK2146="Warehouse HUAWEI","SPARE-ISSUE",
AK2146="SPARE-HS","SPARE-ISSUE",
AK2146="Power Telco","RAN ISSUE",AK2146="no impacts","no impacts"
),"")</f>
        <v>No root cause</v>
      </c>
      <c r="AK2146" s="81" t="s">
        <v>5620</v>
      </c>
      <c r="AL2146" s="56" t="str" cm="1">
        <f t="array" ref="AL2146">IFERROR(_xlfn.IFS(
AK2146="MPR ISSUE","ACTIVE",
AK2146="BSS Hardware Issue","ACTIVE",
AK2146="Sites strategiques, MLL, Pylone, etc.","PASSIVE",
AK2146="AKTIVCO DEFAUT GE &amp; POWER Cabinet","PASSIVE",
AK2146="AKTIVCO Coupure ENEO &amp; Baisse de tension","PASSIVE",
AK2146="Coupure ENEO &amp; Baisse de tension","PASSIVE",
AK2146="Defaut GE &amp; POWER Cabinet","PASSIVE",
AK2146="Sharing","PASSIVE",
AK2146="Sites strategiques &amp; DataCenter","PASSIVE",
AK2146="Exclu","Exclu",
AK2146="SAT","ACTIVE",
AK2146="SPARE-ISSUE","SPARE-ISSUE",
AK2146="Fiber CAmtel","ACTIVE",
AK2146="Fiber AOF","ACTIVE",
AK2146="Projet OCM (HUAWEI)","PLANNED WORKS",
AK2146="Projet OCM (NOKIA)","PLANNED WORKS",
AK2146="ACCESS-ISSUE","ACCESS-ISSUE",
AK2146="Projet OCM (ZTE, NOKIA, autres projets)","PLANNED WORKS",
AK2146="No root CAuse","No root cause",
AK2146="ODU HS","ACTIVE",
AK2146="IP &amp; VLAN","ACTIVE",
AK2146="Warehouse HUAWEI","SPARE-ISSUE",
AK2146="SPARE-HS","SPARE-ISSUE",
AK2146="Power Telco","ACTIVE", AK2146="no impacts","no impacts"
),"")</f>
        <v>No root cause</v>
      </c>
      <c r="AM2146" s="108" t="s">
        <v>5537</v>
      </c>
      <c r="AN2146" s="117" t="s">
        <v>3543</v>
      </c>
      <c r="AP2146" s="23" t="s">
        <v>5537</v>
      </c>
      <c r="AQ2146" s="23" t="s">
        <v>5537</v>
      </c>
      <c r="AR2146" s="7"/>
      <c r="AS2146" s="6"/>
      <c r="AT2146" s="7"/>
      <c r="AU2146" s="3" t="s">
        <v>5537</v>
      </c>
      <c r="AV2146" s="24" t="s">
        <v>5537</v>
      </c>
      <c r="AW2146" s="24" t="s">
        <v>5537</v>
      </c>
      <c r="AX2146" s="24" t="s">
        <v>5537</v>
      </c>
      <c r="AY2146" s="24" t="s">
        <v>5537</v>
      </c>
      <c r="AZ2146" s="24" t="s">
        <v>5537</v>
      </c>
      <c r="BA2146" s="24" t="s">
        <v>5537</v>
      </c>
      <c r="BB2146" s="24" t="s">
        <v>5537</v>
      </c>
      <c r="BC2146" s="24" t="s">
        <v>5537</v>
      </c>
      <c r="BD2146" s="24" t="s">
        <v>5537</v>
      </c>
      <c r="BE2146" s="24" t="s">
        <v>5537</v>
      </c>
      <c r="BF2146" s="24" t="s">
        <v>5537</v>
      </c>
      <c r="BG2146" s="24" t="s">
        <v>5537</v>
      </c>
      <c r="BH2146" s="24" t="s">
        <v>5537</v>
      </c>
      <c r="BI2146" s="9" t="s">
        <v>5537</v>
      </c>
      <c r="BJ2146" s="14"/>
      <c r="BK2146" s="14" t="s">
        <v>5537</v>
      </c>
      <c r="BL2146" s="14" t="str">
        <f>_xlfn.XLOOKUP(B2146,'[4]cell downs 18042026 17h'!$B:$B,'[4]cell downs 18042026 17h'!$B:$B,"")</f>
        <v/>
      </c>
      <c r="BM2146" s="14" t="str">
        <f>_xlfn.XLOOKUP(B2146,'[5]Cells Huawei 19042026 15h'!$B:$B,'[5]Cells Huawei 19042026 15h'!$B:$B,"")</f>
        <v/>
      </c>
      <c r="BN2146" s="9" t="str">
        <f>_xlfn.XLOOKUP(B2146,'[6]cells down 19042026 9H40'!$B:$B,'[6]cells down 19042026 9H40'!$B:$B,"")</f>
        <v/>
      </c>
      <c r="BO2146" s="9" t="s">
        <v>3543</v>
      </c>
      <c r="BP2146" s="9" t="s">
        <v>12</v>
      </c>
    </row>
    <row r="2147" spans="1:68" s="9" customFormat="1" x14ac:dyDescent="0.35">
      <c r="A2147" s="1" t="s">
        <v>3544</v>
      </c>
      <c r="B2147" s="8" t="s">
        <v>3545</v>
      </c>
      <c r="C2147" s="3" t="str">
        <f>_xlfn.XLOOKUP(B2147,'[1]daily break down'!$D:$D,'[1]daily break down'!$E:$E,"")</f>
        <v>LITTORAL</v>
      </c>
      <c r="D2147" s="1" t="s">
        <v>11</v>
      </c>
      <c r="E2147" s="1" t="s">
        <v>12</v>
      </c>
      <c r="F2147" s="3" t="s">
        <v>31</v>
      </c>
      <c r="G2147" s="1" t="s">
        <v>3546</v>
      </c>
      <c r="H2147" s="41" t="str">
        <f>_xlfn.XLOOKUP(B2147,[2]CALCULATION!$B:$B,[2]CALCULATION!$H:$H,"")</f>
        <v>ZTE</v>
      </c>
      <c r="I2147" s="34">
        <v>0</v>
      </c>
      <c r="J2147" s="34">
        <v>0</v>
      </c>
      <c r="K2147" s="34">
        <v>0</v>
      </c>
      <c r="L2147" s="34">
        <v>0</v>
      </c>
      <c r="M2147" s="34">
        <v>0</v>
      </c>
      <c r="N2147" s="34">
        <v>0</v>
      </c>
      <c r="O2147" s="34">
        <v>0</v>
      </c>
      <c r="P2147" s="34">
        <v>0</v>
      </c>
      <c r="Q2147" s="34">
        <v>0</v>
      </c>
      <c r="R2147" s="34">
        <v>0</v>
      </c>
      <c r="S2147" s="109">
        <v>0</v>
      </c>
      <c r="T2147" s="109">
        <f>_xlfn.XLOOKUP(B2147,'[3]Nur des jours'!$B:$B,'[3]Nur des jours'!$U:$U,"")</f>
        <v>0</v>
      </c>
      <c r="U2147" s="109">
        <v>0</v>
      </c>
      <c r="V2147" s="109">
        <v>0</v>
      </c>
      <c r="W2147" s="109">
        <v>0</v>
      </c>
      <c r="X2147" s="109">
        <v>0</v>
      </c>
      <c r="Y2147" s="109">
        <v>0</v>
      </c>
      <c r="Z2147" s="109">
        <v>0</v>
      </c>
      <c r="AA2147" s="109">
        <v>0</v>
      </c>
      <c r="AB2147" s="109">
        <v>0</v>
      </c>
      <c r="AC2147" s="109">
        <v>0</v>
      </c>
      <c r="AD2147" s="109">
        <v>0</v>
      </c>
      <c r="AE2147" s="109">
        <v>0</v>
      </c>
      <c r="AF2147" s="109">
        <v>0</v>
      </c>
      <c r="AG2147" s="57" t="str">
        <f>_xlfn.XLOOKUP(B2147,[3]CALCULATION!$B:$B,[3]CALCULATION!$M:$M,"")</f>
        <v>Operationnel</v>
      </c>
      <c r="AH2147" s="57"/>
      <c r="AI2147" s="56" t="str" cm="1">
        <f t="array" ref="AI2147">IFERROR(_xlfn.IFS(
AK2147="MPR ISSUE","PDH",
AK2147="BSS Hardware Issue","BSS",
AK2147="Sites strategiques, MLL, Pylone, etc.","ENVTECH",
AK2147="AKTIVCO DEFAUT GE &amp; POWER Cabinet","AKTIVCO",
AK2147="AKTIVCO Coupure ENEO &amp; Baisse de tension","AKTIVCO GRID ONLY",
AK2147="Coupure ENEO &amp; Baisse de tension","IHS GRID ONLY",
AK2147="Defaut GE &amp; POWER Cabinet","IHS",
AK2147="Sharing","Partners",
AK2147="Sites strategiques &amp; DataCenter","SST &amp; DC",
AK2147="Exclu","Exclu",
AK2147="SAT","SAT",
AK2147="SPARE-ISSUE","SPARE-ISSUE",
AK2147="Fiber CAmtel","TRANS_FO_CAMTEL",
AK2147="Fiber AOF","Fiber AOF",
AK2147="Projet OCM (HUAWEI)","TRAVAUX-HUAWEI",
AK2147="Projet OCM (NOKIA)","TRAVAUX-NOKIA",
AK2147="ACCESS-ISSUE","ACCESS-ISSUE",
AK2147="Projet OCM (ZTE, NOKIA, autres projets)","TRAVAUX OCM",
AK2147="No root CAuse","No root cause",
AK2147="ODU HS","PDH",
AK2147="IP &amp; VLAN","PDH",
AK2147="Warehouse HUAWEI","SPARE-ISSUE",
AK2147="SPARE-HS","SPARE-ISSUE",
AK2147="Power Telco","BSS",AK2147="no impacts","no impacts"
),"")</f>
        <v>No root cause</v>
      </c>
      <c r="AJ2147" s="56" t="str" cm="1">
        <f t="array" ref="AJ2147">IFERROR(_xlfn.IFS(
AK2147="MPR ISSUE","TX ISSUE",
AK2147="BSS Hardware Issue","RAN ISSUE",
AK2147="Sites strategiques, MLL, Pylone, etc.","ENVTECH",
AK2147="AKTIVCO DEFAUT GE &amp; POWER Cabinet","POWER ISSUE",
AK2147="AKTIVCO Coupure ENEO &amp; Baisse de tension","POWER ISSUE",
AK2147="Coupure ENEO &amp; Baisse de tension","POWER ISSUE",
AK2147="Defaut GE &amp; POWER Cabinet","POWER ISSUE",
AK2147="Sharing","POWER ISSUE",
AK2147="Sites strategiques &amp; DataCenter","POWER ISSUE",
AK2147="Exclu","Exclu",
AK2147="SAT","TX ISSUE",
AK2147="SPARE-ISSUE","SPARE-ISSUE",
AK2147="Fiber CAmtel","TX ISSUE",
AK2147="Fiber AOF","TX ISSUE",
AK2147="Projet OCM (HUAWEI)","TRAVAUX-HUAWEI",
AK2147="Projet OCM (NOKIA)","TRAVAUX -NOKIA",
AK2147="ACCESS-ISSUE","ACCESS-ISSUE",
AK2147="Projet OCM (ZTE, NOKIA, autres projets)","TRAVAUX OCM",
AK2147="No root CAuse","No root cause",
AK2147="ODU HS","TX ISSUE",
AK2147="IP &amp; VLAN","TX ISSUE",
AK2147="Warehouse HUAWEI","SPARE-ISSUE",
AK2147="SPARE-HS","SPARE-ISSUE",
AK2147="Power Telco","RAN ISSUE",AK2147="no impacts","no impacts"
),"")</f>
        <v>No root cause</v>
      </c>
      <c r="AK2147" s="81" t="s">
        <v>5620</v>
      </c>
      <c r="AL2147" s="56" t="str" cm="1">
        <f t="array" ref="AL2147">IFERROR(_xlfn.IFS(
AK2147="MPR ISSUE","ACTIVE",
AK2147="BSS Hardware Issue","ACTIVE",
AK2147="Sites strategiques, MLL, Pylone, etc.","PASSIVE",
AK2147="AKTIVCO DEFAUT GE &amp; POWER Cabinet","PASSIVE",
AK2147="AKTIVCO Coupure ENEO &amp; Baisse de tension","PASSIVE",
AK2147="Coupure ENEO &amp; Baisse de tension","PASSIVE",
AK2147="Defaut GE &amp; POWER Cabinet","PASSIVE",
AK2147="Sharing","PASSIVE",
AK2147="Sites strategiques &amp; DataCenter","PASSIVE",
AK2147="Exclu","Exclu",
AK2147="SAT","ACTIVE",
AK2147="SPARE-ISSUE","SPARE-ISSUE",
AK2147="Fiber CAmtel","ACTIVE",
AK2147="Fiber AOF","ACTIVE",
AK2147="Projet OCM (HUAWEI)","PLANNED WORKS",
AK2147="Projet OCM (NOKIA)","PLANNED WORKS",
AK2147="ACCESS-ISSUE","ACCESS-ISSUE",
AK2147="Projet OCM (ZTE, NOKIA, autres projets)","PLANNED WORKS",
AK2147="No root CAuse","No root cause",
AK2147="ODU HS","ACTIVE",
AK2147="IP &amp; VLAN","ACTIVE",
AK2147="Warehouse HUAWEI","SPARE-ISSUE",
AK2147="SPARE-HS","SPARE-ISSUE",
AK2147="Power Telco","ACTIVE", AK2147="no impacts","no impacts"
),"")</f>
        <v>No root cause</v>
      </c>
      <c r="AM2147" s="108" t="s">
        <v>5537</v>
      </c>
      <c r="AN2147" s="117" t="s">
        <v>3545</v>
      </c>
      <c r="AP2147" s="23" t="s">
        <v>5537</v>
      </c>
      <c r="AQ2147" s="23" t="s">
        <v>5537</v>
      </c>
      <c r="AR2147" s="7"/>
      <c r="AS2147" s="6"/>
      <c r="AT2147" s="7"/>
      <c r="AU2147" s="3" t="s">
        <v>5537</v>
      </c>
      <c r="AV2147" s="24" t="s">
        <v>5537</v>
      </c>
      <c r="AW2147" s="24" t="s">
        <v>5537</v>
      </c>
      <c r="AX2147" s="24" t="s">
        <v>5537</v>
      </c>
      <c r="AY2147" s="24" t="s">
        <v>5537</v>
      </c>
      <c r="AZ2147" s="24" t="s">
        <v>5537</v>
      </c>
      <c r="BA2147" s="24" t="s">
        <v>5537</v>
      </c>
      <c r="BB2147" s="24" t="s">
        <v>5537</v>
      </c>
      <c r="BC2147" s="24" t="s">
        <v>5537</v>
      </c>
      <c r="BD2147" s="24" t="s">
        <v>5537</v>
      </c>
      <c r="BE2147" s="24" t="s">
        <v>5537</v>
      </c>
      <c r="BF2147" s="24" t="s">
        <v>5537</v>
      </c>
      <c r="BG2147" s="24" t="s">
        <v>5537</v>
      </c>
      <c r="BH2147" s="24" t="s">
        <v>5537</v>
      </c>
      <c r="BI2147" s="9" t="s">
        <v>5537</v>
      </c>
      <c r="BJ2147" s="14"/>
      <c r="BK2147" s="14" t="s">
        <v>5537</v>
      </c>
      <c r="BL2147" s="14" t="str">
        <f>_xlfn.XLOOKUP(B2147,'[4]cell downs 18042026 17h'!$B:$B,'[4]cell downs 18042026 17h'!$B:$B,"")</f>
        <v/>
      </c>
      <c r="BM2147" s="14" t="str">
        <f>_xlfn.XLOOKUP(B2147,'[5]Cells Huawei 19042026 15h'!$B:$B,'[5]Cells Huawei 19042026 15h'!$B:$B,"")</f>
        <v/>
      </c>
      <c r="BN2147" s="9" t="str">
        <f>_xlfn.XLOOKUP(B2147,'[6]cells down 19042026 9H40'!$B:$B,'[6]cells down 19042026 9H40'!$B:$B,"")</f>
        <v/>
      </c>
      <c r="BO2147" s="9" t="s">
        <v>3545</v>
      </c>
      <c r="BP2147" s="9" t="s">
        <v>5537</v>
      </c>
    </row>
    <row r="2148" spans="1:68" s="9" customFormat="1" x14ac:dyDescent="0.35">
      <c r="A2148" s="1" t="s">
        <v>3547</v>
      </c>
      <c r="B2148" s="8" t="s">
        <v>3548</v>
      </c>
      <c r="C2148" s="3" t="str">
        <f>_xlfn.XLOOKUP(B2148,'[1]daily break down'!$D:$D,'[1]daily break down'!$E:$E,"")</f>
        <v>LITTORAL</v>
      </c>
      <c r="D2148" s="1" t="s">
        <v>11</v>
      </c>
      <c r="E2148" s="1" t="s">
        <v>12</v>
      </c>
      <c r="F2148" s="3" t="s">
        <v>31</v>
      </c>
      <c r="G2148" s="1" t="s">
        <v>3547</v>
      </c>
      <c r="H2148" s="41" t="str">
        <f>_xlfn.XLOOKUP(B2148,[2]CALCULATION!$B:$B,[2]CALCULATION!$H:$H,"")</f>
        <v>ZTE</v>
      </c>
      <c r="I2148" s="34">
        <v>0</v>
      </c>
      <c r="J2148" s="34">
        <v>0</v>
      </c>
      <c r="K2148" s="34">
        <v>0</v>
      </c>
      <c r="L2148" s="34">
        <v>0</v>
      </c>
      <c r="M2148" s="34">
        <v>0</v>
      </c>
      <c r="N2148" s="34">
        <v>0</v>
      </c>
      <c r="O2148" s="34">
        <v>0</v>
      </c>
      <c r="P2148" s="34">
        <v>0</v>
      </c>
      <c r="Q2148" s="34">
        <v>0</v>
      </c>
      <c r="R2148" s="34">
        <v>0</v>
      </c>
      <c r="S2148" s="109">
        <v>0</v>
      </c>
      <c r="T2148" s="109">
        <f>_xlfn.XLOOKUP(B2148,'[3]Nur des jours'!$B:$B,'[3]Nur des jours'!$U:$U,"")</f>
        <v>0</v>
      </c>
      <c r="U2148" s="109">
        <v>0</v>
      </c>
      <c r="V2148" s="109">
        <v>0</v>
      </c>
      <c r="W2148" s="109">
        <v>0</v>
      </c>
      <c r="X2148" s="109">
        <v>0</v>
      </c>
      <c r="Y2148" s="109">
        <v>0</v>
      </c>
      <c r="Z2148" s="109">
        <v>0</v>
      </c>
      <c r="AA2148" s="109">
        <v>0</v>
      </c>
      <c r="AB2148" s="109">
        <v>0</v>
      </c>
      <c r="AC2148" s="109">
        <v>0</v>
      </c>
      <c r="AD2148" s="109">
        <v>0</v>
      </c>
      <c r="AE2148" s="109">
        <v>0</v>
      </c>
      <c r="AF2148" s="109">
        <v>0</v>
      </c>
      <c r="AG2148" s="57" t="str">
        <f>_xlfn.XLOOKUP(B2148,[3]CALCULATION!$B:$B,[3]CALCULATION!$M:$M,"")</f>
        <v>Operationnel</v>
      </c>
      <c r="AH2148" s="57"/>
      <c r="AI2148" s="56" t="str" cm="1">
        <f t="array" ref="AI2148">IFERROR(_xlfn.IFS(
AK2148="MPR ISSUE","PDH",
AK2148="BSS Hardware Issue","BSS",
AK2148="Sites strategiques, MLL, Pylone, etc.","ENVTECH",
AK2148="AKTIVCO DEFAUT GE &amp; POWER Cabinet","AKTIVCO",
AK2148="AKTIVCO Coupure ENEO &amp; Baisse de tension","AKTIVCO GRID ONLY",
AK2148="Coupure ENEO &amp; Baisse de tension","IHS GRID ONLY",
AK2148="Defaut GE &amp; POWER Cabinet","IHS",
AK2148="Sharing","Partners",
AK2148="Sites strategiques &amp; DataCenter","SST &amp; DC",
AK2148="Exclu","Exclu",
AK2148="SAT","SAT",
AK2148="SPARE-ISSUE","SPARE-ISSUE",
AK2148="Fiber CAmtel","TRANS_FO_CAMTEL",
AK2148="Fiber AOF","Fiber AOF",
AK2148="Projet OCM (HUAWEI)","TRAVAUX-HUAWEI",
AK2148="Projet OCM (NOKIA)","TRAVAUX-NOKIA",
AK2148="ACCESS-ISSUE","ACCESS-ISSUE",
AK2148="Projet OCM (ZTE, NOKIA, autres projets)","TRAVAUX OCM",
AK2148="No root CAuse","No root cause",
AK2148="ODU HS","PDH",
AK2148="IP &amp; VLAN","PDH",
AK2148="Warehouse HUAWEI","SPARE-ISSUE",
AK2148="SPARE-HS","SPARE-ISSUE",
AK2148="Power Telco","BSS",AK2148="no impacts","no impacts"
),"")</f>
        <v>No root cause</v>
      </c>
      <c r="AJ2148" s="56" t="str" cm="1">
        <f t="array" ref="AJ2148">IFERROR(_xlfn.IFS(
AK2148="MPR ISSUE","TX ISSUE",
AK2148="BSS Hardware Issue","RAN ISSUE",
AK2148="Sites strategiques, MLL, Pylone, etc.","ENVTECH",
AK2148="AKTIVCO DEFAUT GE &amp; POWER Cabinet","POWER ISSUE",
AK2148="AKTIVCO Coupure ENEO &amp; Baisse de tension","POWER ISSUE",
AK2148="Coupure ENEO &amp; Baisse de tension","POWER ISSUE",
AK2148="Defaut GE &amp; POWER Cabinet","POWER ISSUE",
AK2148="Sharing","POWER ISSUE",
AK2148="Sites strategiques &amp; DataCenter","POWER ISSUE",
AK2148="Exclu","Exclu",
AK2148="SAT","TX ISSUE",
AK2148="SPARE-ISSUE","SPARE-ISSUE",
AK2148="Fiber CAmtel","TX ISSUE",
AK2148="Fiber AOF","TX ISSUE",
AK2148="Projet OCM (HUAWEI)","TRAVAUX-HUAWEI",
AK2148="Projet OCM (NOKIA)","TRAVAUX -NOKIA",
AK2148="ACCESS-ISSUE","ACCESS-ISSUE",
AK2148="Projet OCM (ZTE, NOKIA, autres projets)","TRAVAUX OCM",
AK2148="No root CAuse","No root cause",
AK2148="ODU HS","TX ISSUE",
AK2148="IP &amp; VLAN","TX ISSUE",
AK2148="Warehouse HUAWEI","SPARE-ISSUE",
AK2148="SPARE-HS","SPARE-ISSUE",
AK2148="Power Telco","RAN ISSUE",AK2148="no impacts","no impacts"
),"")</f>
        <v>No root cause</v>
      </c>
      <c r="AK2148" s="81" t="s">
        <v>5620</v>
      </c>
      <c r="AL2148" s="56" t="str" cm="1">
        <f t="array" ref="AL2148">IFERROR(_xlfn.IFS(
AK2148="MPR ISSUE","ACTIVE",
AK2148="BSS Hardware Issue","ACTIVE",
AK2148="Sites strategiques, MLL, Pylone, etc.","PASSIVE",
AK2148="AKTIVCO DEFAUT GE &amp; POWER Cabinet","PASSIVE",
AK2148="AKTIVCO Coupure ENEO &amp; Baisse de tension","PASSIVE",
AK2148="Coupure ENEO &amp; Baisse de tension","PASSIVE",
AK2148="Defaut GE &amp; POWER Cabinet","PASSIVE",
AK2148="Sharing","PASSIVE",
AK2148="Sites strategiques &amp; DataCenter","PASSIVE",
AK2148="Exclu","Exclu",
AK2148="SAT","ACTIVE",
AK2148="SPARE-ISSUE","SPARE-ISSUE",
AK2148="Fiber CAmtel","ACTIVE",
AK2148="Fiber AOF","ACTIVE",
AK2148="Projet OCM (HUAWEI)","PLANNED WORKS",
AK2148="Projet OCM (NOKIA)","PLANNED WORKS",
AK2148="ACCESS-ISSUE","ACCESS-ISSUE",
AK2148="Projet OCM (ZTE, NOKIA, autres projets)","PLANNED WORKS",
AK2148="No root CAuse","No root cause",
AK2148="ODU HS","ACTIVE",
AK2148="IP &amp; VLAN","ACTIVE",
AK2148="Warehouse HUAWEI","SPARE-ISSUE",
AK2148="SPARE-HS","SPARE-ISSUE",
AK2148="Power Telco","ACTIVE", AK2148="no impacts","no impacts"
),"")</f>
        <v>No root cause</v>
      </c>
      <c r="AM2148" s="108" t="s">
        <v>5537</v>
      </c>
      <c r="AN2148" s="117" t="s">
        <v>3548</v>
      </c>
      <c r="AP2148" s="23" t="s">
        <v>5537</v>
      </c>
      <c r="AQ2148" s="23" t="s">
        <v>5537</v>
      </c>
      <c r="AR2148" s="7"/>
      <c r="AS2148" s="6"/>
      <c r="AT2148" s="7"/>
      <c r="AU2148" s="3" t="s">
        <v>5537</v>
      </c>
      <c r="AV2148" s="24" t="s">
        <v>5537</v>
      </c>
      <c r="AW2148" s="24" t="s">
        <v>5537</v>
      </c>
      <c r="AX2148" s="24" t="s">
        <v>5537</v>
      </c>
      <c r="AY2148" s="24" t="s">
        <v>5537</v>
      </c>
      <c r="AZ2148" s="24" t="s">
        <v>5537</v>
      </c>
      <c r="BA2148" s="24" t="s">
        <v>5537</v>
      </c>
      <c r="BB2148" s="24" t="s">
        <v>5537</v>
      </c>
      <c r="BC2148" s="24" t="s">
        <v>5537</v>
      </c>
      <c r="BD2148" s="24" t="s">
        <v>5537</v>
      </c>
      <c r="BE2148" s="24" t="s">
        <v>5537</v>
      </c>
      <c r="BF2148" s="24" t="s">
        <v>5537</v>
      </c>
      <c r="BG2148" s="24" t="s">
        <v>5537</v>
      </c>
      <c r="BH2148" s="24" t="s">
        <v>5537</v>
      </c>
      <c r="BI2148" s="9" t="s">
        <v>5537</v>
      </c>
      <c r="BJ2148" s="14"/>
      <c r="BK2148" s="14" t="s">
        <v>5537</v>
      </c>
      <c r="BL2148" s="14" t="str">
        <f>_xlfn.XLOOKUP(B2148,'[4]cell downs 18042026 17h'!$B:$B,'[4]cell downs 18042026 17h'!$B:$B,"")</f>
        <v/>
      </c>
      <c r="BM2148" s="14" t="str">
        <f>_xlfn.XLOOKUP(B2148,'[5]Cells Huawei 19042026 15h'!$B:$B,'[5]Cells Huawei 19042026 15h'!$B:$B,"")</f>
        <v/>
      </c>
      <c r="BN2148" s="9" t="str">
        <f>_xlfn.XLOOKUP(B2148,'[6]cells down 19042026 9H40'!$B:$B,'[6]cells down 19042026 9H40'!$B:$B,"")</f>
        <v/>
      </c>
      <c r="BO2148" s="9" t="s">
        <v>3548</v>
      </c>
      <c r="BP2148" s="9" t="s">
        <v>5537</v>
      </c>
    </row>
    <row r="2149" spans="1:68" s="9" customFormat="1" x14ac:dyDescent="0.35">
      <c r="A2149" s="1" t="s">
        <v>3549</v>
      </c>
      <c r="B2149" s="8" t="s">
        <v>3550</v>
      </c>
      <c r="C2149" s="3" t="str">
        <f>_xlfn.XLOOKUP(B2149,'[1]daily break down'!$D:$D,'[1]daily break down'!$E:$E,"")</f>
        <v>LITTORAL</v>
      </c>
      <c r="D2149" s="1" t="s">
        <v>11</v>
      </c>
      <c r="E2149" s="1" t="s">
        <v>12</v>
      </c>
      <c r="F2149" s="3" t="s">
        <v>31</v>
      </c>
      <c r="G2149" s="1" t="s">
        <v>3551</v>
      </c>
      <c r="H2149" s="41" t="str">
        <f>_xlfn.XLOOKUP(B2149,[2]CALCULATION!$B:$B,[2]CALCULATION!$H:$H,"")</f>
        <v>ZTE</v>
      </c>
      <c r="I2149" s="34">
        <v>0</v>
      </c>
      <c r="J2149" s="34">
        <v>0</v>
      </c>
      <c r="K2149" s="34">
        <v>0</v>
      </c>
      <c r="L2149" s="34">
        <v>0</v>
      </c>
      <c r="M2149" s="34">
        <v>0</v>
      </c>
      <c r="N2149" s="34">
        <v>0</v>
      </c>
      <c r="O2149" s="34">
        <v>0</v>
      </c>
      <c r="P2149" s="34">
        <v>0</v>
      </c>
      <c r="Q2149" s="34">
        <v>0</v>
      </c>
      <c r="R2149" s="34">
        <v>0</v>
      </c>
      <c r="S2149" s="109">
        <v>0</v>
      </c>
      <c r="T2149" s="109">
        <f>_xlfn.XLOOKUP(B2149,'[3]Nur des jours'!$B:$B,'[3]Nur des jours'!$U:$U,"")</f>
        <v>0</v>
      </c>
      <c r="U2149" s="109">
        <v>0</v>
      </c>
      <c r="V2149" s="109">
        <v>0</v>
      </c>
      <c r="W2149" s="109">
        <v>0</v>
      </c>
      <c r="X2149" s="109">
        <v>0</v>
      </c>
      <c r="Y2149" s="109">
        <v>0</v>
      </c>
      <c r="Z2149" s="109">
        <v>0</v>
      </c>
      <c r="AA2149" s="109">
        <v>0</v>
      </c>
      <c r="AB2149" s="109">
        <v>0</v>
      </c>
      <c r="AC2149" s="109">
        <v>0</v>
      </c>
      <c r="AD2149" s="109">
        <v>0</v>
      </c>
      <c r="AE2149" s="109">
        <v>0</v>
      </c>
      <c r="AF2149" s="109">
        <v>0</v>
      </c>
      <c r="AG2149" s="57" t="str">
        <f>_xlfn.XLOOKUP(B2149,[3]CALCULATION!$B:$B,[3]CALCULATION!$M:$M,"")</f>
        <v>Operationnel</v>
      </c>
      <c r="AH2149" s="57"/>
      <c r="AI2149" s="56" t="str" cm="1">
        <f t="array" ref="AI2149">IFERROR(_xlfn.IFS(
AK2149="MPR ISSUE","PDH",
AK2149="BSS Hardware Issue","BSS",
AK2149="Sites strategiques, MLL, Pylone, etc.","ENVTECH",
AK2149="AKTIVCO DEFAUT GE &amp; POWER Cabinet","AKTIVCO",
AK2149="AKTIVCO Coupure ENEO &amp; Baisse de tension","AKTIVCO GRID ONLY",
AK2149="Coupure ENEO &amp; Baisse de tension","IHS GRID ONLY",
AK2149="Defaut GE &amp; POWER Cabinet","IHS",
AK2149="Sharing","Partners",
AK2149="Sites strategiques &amp; DataCenter","SST &amp; DC",
AK2149="Exclu","Exclu",
AK2149="SAT","SAT",
AK2149="SPARE-ISSUE","SPARE-ISSUE",
AK2149="Fiber CAmtel","TRANS_FO_CAMTEL",
AK2149="Fiber AOF","Fiber AOF",
AK2149="Projet OCM (HUAWEI)","TRAVAUX-HUAWEI",
AK2149="Projet OCM (NOKIA)","TRAVAUX-NOKIA",
AK2149="ACCESS-ISSUE","ACCESS-ISSUE",
AK2149="Projet OCM (ZTE, NOKIA, autres projets)","TRAVAUX OCM",
AK2149="No root CAuse","No root cause",
AK2149="ODU HS","PDH",
AK2149="IP &amp; VLAN","PDH",
AK2149="Warehouse HUAWEI","SPARE-ISSUE",
AK2149="SPARE-HS","SPARE-ISSUE",
AK2149="Power Telco","BSS",AK2149="no impacts","no impacts"
),"")</f>
        <v>No root cause</v>
      </c>
      <c r="AJ2149" s="56" t="str" cm="1">
        <f t="array" ref="AJ2149">IFERROR(_xlfn.IFS(
AK2149="MPR ISSUE","TX ISSUE",
AK2149="BSS Hardware Issue","RAN ISSUE",
AK2149="Sites strategiques, MLL, Pylone, etc.","ENVTECH",
AK2149="AKTIVCO DEFAUT GE &amp; POWER Cabinet","POWER ISSUE",
AK2149="AKTIVCO Coupure ENEO &amp; Baisse de tension","POWER ISSUE",
AK2149="Coupure ENEO &amp; Baisse de tension","POWER ISSUE",
AK2149="Defaut GE &amp; POWER Cabinet","POWER ISSUE",
AK2149="Sharing","POWER ISSUE",
AK2149="Sites strategiques &amp; DataCenter","POWER ISSUE",
AK2149="Exclu","Exclu",
AK2149="SAT","TX ISSUE",
AK2149="SPARE-ISSUE","SPARE-ISSUE",
AK2149="Fiber CAmtel","TX ISSUE",
AK2149="Fiber AOF","TX ISSUE",
AK2149="Projet OCM (HUAWEI)","TRAVAUX-HUAWEI",
AK2149="Projet OCM (NOKIA)","TRAVAUX -NOKIA",
AK2149="ACCESS-ISSUE","ACCESS-ISSUE",
AK2149="Projet OCM (ZTE, NOKIA, autres projets)","TRAVAUX OCM",
AK2149="No root CAuse","No root cause",
AK2149="ODU HS","TX ISSUE",
AK2149="IP &amp; VLAN","TX ISSUE",
AK2149="Warehouse HUAWEI","SPARE-ISSUE",
AK2149="SPARE-HS","SPARE-ISSUE",
AK2149="Power Telco","RAN ISSUE",AK2149="no impacts","no impacts"
),"")</f>
        <v>No root cause</v>
      </c>
      <c r="AK2149" s="81" t="s">
        <v>5620</v>
      </c>
      <c r="AL2149" s="56" t="str" cm="1">
        <f t="array" ref="AL2149">IFERROR(_xlfn.IFS(
AK2149="MPR ISSUE","ACTIVE",
AK2149="BSS Hardware Issue","ACTIVE",
AK2149="Sites strategiques, MLL, Pylone, etc.","PASSIVE",
AK2149="AKTIVCO DEFAUT GE &amp; POWER Cabinet","PASSIVE",
AK2149="AKTIVCO Coupure ENEO &amp; Baisse de tension","PASSIVE",
AK2149="Coupure ENEO &amp; Baisse de tension","PASSIVE",
AK2149="Defaut GE &amp; POWER Cabinet","PASSIVE",
AK2149="Sharing","PASSIVE",
AK2149="Sites strategiques &amp; DataCenter","PASSIVE",
AK2149="Exclu","Exclu",
AK2149="SAT","ACTIVE",
AK2149="SPARE-ISSUE","SPARE-ISSUE",
AK2149="Fiber CAmtel","ACTIVE",
AK2149="Fiber AOF","ACTIVE",
AK2149="Projet OCM (HUAWEI)","PLANNED WORKS",
AK2149="Projet OCM (NOKIA)","PLANNED WORKS",
AK2149="ACCESS-ISSUE","ACCESS-ISSUE",
AK2149="Projet OCM (ZTE, NOKIA, autres projets)","PLANNED WORKS",
AK2149="No root CAuse","No root cause",
AK2149="ODU HS","ACTIVE",
AK2149="IP &amp; VLAN","ACTIVE",
AK2149="Warehouse HUAWEI","SPARE-ISSUE",
AK2149="SPARE-HS","SPARE-ISSUE",
AK2149="Power Telco","ACTIVE", AK2149="no impacts","no impacts"
),"")</f>
        <v>No root cause</v>
      </c>
      <c r="AM2149" s="108" t="s">
        <v>5537</v>
      </c>
      <c r="AN2149" s="117" t="s">
        <v>3550</v>
      </c>
      <c r="AP2149" s="23" t="s">
        <v>5537</v>
      </c>
      <c r="AQ2149" s="23" t="s">
        <v>5537</v>
      </c>
      <c r="AR2149" s="7"/>
      <c r="AS2149" s="6"/>
      <c r="AT2149" s="7"/>
      <c r="AU2149" s="3" t="s">
        <v>5537</v>
      </c>
      <c r="AV2149" s="24" t="s">
        <v>5537</v>
      </c>
      <c r="AW2149" s="24" t="s">
        <v>5537</v>
      </c>
      <c r="AX2149" s="24" t="s">
        <v>5537</v>
      </c>
      <c r="AY2149" s="24" t="s">
        <v>5537</v>
      </c>
      <c r="AZ2149" s="24" t="s">
        <v>5537</v>
      </c>
      <c r="BA2149" s="24" t="s">
        <v>5537</v>
      </c>
      <c r="BB2149" s="24" t="s">
        <v>5537</v>
      </c>
      <c r="BC2149" s="24" t="s">
        <v>5537</v>
      </c>
      <c r="BD2149" s="24" t="s">
        <v>5537</v>
      </c>
      <c r="BE2149" s="24" t="s">
        <v>5537</v>
      </c>
      <c r="BF2149" s="24" t="s">
        <v>5537</v>
      </c>
      <c r="BG2149" s="24" t="s">
        <v>5537</v>
      </c>
      <c r="BH2149" s="24" t="s">
        <v>5537</v>
      </c>
      <c r="BI2149" s="9" t="s">
        <v>5537</v>
      </c>
      <c r="BJ2149" s="14"/>
      <c r="BK2149" s="14" t="s">
        <v>5537</v>
      </c>
      <c r="BL2149" s="14" t="str">
        <f>_xlfn.XLOOKUP(B2149,'[4]cell downs 18042026 17h'!$B:$B,'[4]cell downs 18042026 17h'!$B:$B,"")</f>
        <v/>
      </c>
      <c r="BM2149" s="14" t="str">
        <f>_xlfn.XLOOKUP(B2149,'[5]Cells Huawei 19042026 15h'!$B:$B,'[5]Cells Huawei 19042026 15h'!$B:$B,"")</f>
        <v/>
      </c>
      <c r="BN2149" s="9" t="str">
        <f>_xlfn.XLOOKUP(B2149,'[6]cells down 19042026 9H40'!$B:$B,'[6]cells down 19042026 9H40'!$B:$B,"")</f>
        <v/>
      </c>
      <c r="BO2149" s="9" t="s">
        <v>3550</v>
      </c>
      <c r="BP2149" s="9" t="s">
        <v>318</v>
      </c>
    </row>
    <row r="2150" spans="1:68" s="9" customFormat="1" x14ac:dyDescent="0.35">
      <c r="A2150" s="1" t="s">
        <v>3552</v>
      </c>
      <c r="B2150" s="1" t="s">
        <v>3553</v>
      </c>
      <c r="C2150" s="3" t="str">
        <f>_xlfn.XLOOKUP(B2150,'[1]daily break down'!$D:$D,'[1]daily break down'!$E:$E,"")</f>
        <v>LITTORAL</v>
      </c>
      <c r="D2150" s="1" t="s">
        <v>11</v>
      </c>
      <c r="E2150" s="1" t="s">
        <v>12</v>
      </c>
      <c r="F2150" s="3" t="s">
        <v>31</v>
      </c>
      <c r="G2150" s="1" t="s">
        <v>3510</v>
      </c>
      <c r="H2150" s="41" t="str">
        <f>_xlfn.XLOOKUP(B2150,[2]CALCULATION!$B:$B,[2]CALCULATION!$H:$H,"")</f>
        <v>ZTE</v>
      </c>
      <c r="I2150" s="34">
        <v>0</v>
      </c>
      <c r="J2150" s="34">
        <v>0</v>
      </c>
      <c r="K2150" s="34">
        <v>0</v>
      </c>
      <c r="L2150" s="34">
        <v>0</v>
      </c>
      <c r="M2150" s="34">
        <v>0</v>
      </c>
      <c r="N2150" s="34">
        <v>0</v>
      </c>
      <c r="O2150" s="34">
        <v>0</v>
      </c>
      <c r="P2150" s="34">
        <v>0</v>
      </c>
      <c r="Q2150" s="34">
        <v>0</v>
      </c>
      <c r="R2150" s="34">
        <v>0</v>
      </c>
      <c r="S2150" s="109">
        <v>0</v>
      </c>
      <c r="T2150" s="109">
        <f>_xlfn.XLOOKUP(B2150,'[3]Nur des jours'!$B:$B,'[3]Nur des jours'!$U:$U,"")</f>
        <v>0</v>
      </c>
      <c r="U2150" s="109">
        <v>0</v>
      </c>
      <c r="V2150" s="109">
        <v>0</v>
      </c>
      <c r="W2150" s="109">
        <v>0</v>
      </c>
      <c r="X2150" s="109">
        <v>0</v>
      </c>
      <c r="Y2150" s="109">
        <v>0</v>
      </c>
      <c r="Z2150" s="109">
        <v>0</v>
      </c>
      <c r="AA2150" s="109">
        <v>0</v>
      </c>
      <c r="AB2150" s="109">
        <v>0</v>
      </c>
      <c r="AC2150" s="109">
        <v>0</v>
      </c>
      <c r="AD2150" s="109">
        <v>0</v>
      </c>
      <c r="AE2150" s="109">
        <v>0</v>
      </c>
      <c r="AF2150" s="109">
        <v>0</v>
      </c>
      <c r="AG2150" s="57" t="str">
        <f>_xlfn.XLOOKUP(B2150,[3]CALCULATION!$B:$B,[3]CALCULATION!$M:$M,"")</f>
        <v>Operationnel</v>
      </c>
      <c r="AH2150" s="57"/>
      <c r="AI2150" s="56" t="str" cm="1">
        <f t="array" ref="AI2150">IFERROR(_xlfn.IFS(
AK2150="MPR ISSUE","PDH",
AK2150="BSS Hardware Issue","BSS",
AK2150="Sites strategiques, MLL, Pylone, etc.","ENVTECH",
AK2150="AKTIVCO DEFAUT GE &amp; POWER Cabinet","AKTIVCO",
AK2150="AKTIVCO Coupure ENEO &amp; Baisse de tension","AKTIVCO GRID ONLY",
AK2150="Coupure ENEO &amp; Baisse de tension","IHS GRID ONLY",
AK2150="Defaut GE &amp; POWER Cabinet","IHS",
AK2150="Sharing","Partners",
AK2150="Sites strategiques &amp; DataCenter","SST &amp; DC",
AK2150="Exclu","Exclu",
AK2150="SAT","SAT",
AK2150="SPARE-ISSUE","SPARE-ISSUE",
AK2150="Fiber CAmtel","TRANS_FO_CAMTEL",
AK2150="Fiber AOF","Fiber AOF",
AK2150="Projet OCM (HUAWEI)","TRAVAUX-HUAWEI",
AK2150="Projet OCM (NOKIA)","TRAVAUX-NOKIA",
AK2150="ACCESS-ISSUE","ACCESS-ISSUE",
AK2150="Projet OCM (ZTE, NOKIA, autres projets)","TRAVAUX OCM",
AK2150="No root CAuse","No root cause",
AK2150="ODU HS","PDH",
AK2150="IP &amp; VLAN","PDH",
AK2150="Warehouse HUAWEI","SPARE-ISSUE",
AK2150="SPARE-HS","SPARE-ISSUE",
AK2150="Power Telco","BSS",AK2150="no impacts","no impacts"
),"")</f>
        <v>No root cause</v>
      </c>
      <c r="AJ2150" s="56" t="str" cm="1">
        <f t="array" ref="AJ2150">IFERROR(_xlfn.IFS(
AK2150="MPR ISSUE","TX ISSUE",
AK2150="BSS Hardware Issue","RAN ISSUE",
AK2150="Sites strategiques, MLL, Pylone, etc.","ENVTECH",
AK2150="AKTIVCO DEFAUT GE &amp; POWER Cabinet","POWER ISSUE",
AK2150="AKTIVCO Coupure ENEO &amp; Baisse de tension","POWER ISSUE",
AK2150="Coupure ENEO &amp; Baisse de tension","POWER ISSUE",
AK2150="Defaut GE &amp; POWER Cabinet","POWER ISSUE",
AK2150="Sharing","POWER ISSUE",
AK2150="Sites strategiques &amp; DataCenter","POWER ISSUE",
AK2150="Exclu","Exclu",
AK2150="SAT","TX ISSUE",
AK2150="SPARE-ISSUE","SPARE-ISSUE",
AK2150="Fiber CAmtel","TX ISSUE",
AK2150="Fiber AOF","TX ISSUE",
AK2150="Projet OCM (HUAWEI)","TRAVAUX-HUAWEI",
AK2150="Projet OCM (NOKIA)","TRAVAUX -NOKIA",
AK2150="ACCESS-ISSUE","ACCESS-ISSUE",
AK2150="Projet OCM (ZTE, NOKIA, autres projets)","TRAVAUX OCM",
AK2150="No root CAuse","No root cause",
AK2150="ODU HS","TX ISSUE",
AK2150="IP &amp; VLAN","TX ISSUE",
AK2150="Warehouse HUAWEI","SPARE-ISSUE",
AK2150="SPARE-HS","SPARE-ISSUE",
AK2150="Power Telco","RAN ISSUE",AK2150="no impacts","no impacts"
),"")</f>
        <v>No root cause</v>
      </c>
      <c r="AK2150" s="81" t="s">
        <v>5620</v>
      </c>
      <c r="AL2150" s="56" t="str" cm="1">
        <f t="array" ref="AL2150">IFERROR(_xlfn.IFS(
AK2150="MPR ISSUE","ACTIVE",
AK2150="BSS Hardware Issue","ACTIVE",
AK2150="Sites strategiques, MLL, Pylone, etc.","PASSIVE",
AK2150="AKTIVCO DEFAUT GE &amp; POWER Cabinet","PASSIVE",
AK2150="AKTIVCO Coupure ENEO &amp; Baisse de tension","PASSIVE",
AK2150="Coupure ENEO &amp; Baisse de tension","PASSIVE",
AK2150="Defaut GE &amp; POWER Cabinet","PASSIVE",
AK2150="Sharing","PASSIVE",
AK2150="Sites strategiques &amp; DataCenter","PASSIVE",
AK2150="Exclu","Exclu",
AK2150="SAT","ACTIVE",
AK2150="SPARE-ISSUE","SPARE-ISSUE",
AK2150="Fiber CAmtel","ACTIVE",
AK2150="Fiber AOF","ACTIVE",
AK2150="Projet OCM (HUAWEI)","PLANNED WORKS",
AK2150="Projet OCM (NOKIA)","PLANNED WORKS",
AK2150="ACCESS-ISSUE","ACCESS-ISSUE",
AK2150="Projet OCM (ZTE, NOKIA, autres projets)","PLANNED WORKS",
AK2150="No root CAuse","No root cause",
AK2150="ODU HS","ACTIVE",
AK2150="IP &amp; VLAN","ACTIVE",
AK2150="Warehouse HUAWEI","SPARE-ISSUE",
AK2150="SPARE-HS","SPARE-ISSUE",
AK2150="Power Telco","ACTIVE", AK2150="no impacts","no impacts"
),"")</f>
        <v>No root cause</v>
      </c>
      <c r="AM2150" s="108" t="s">
        <v>5537</v>
      </c>
      <c r="AN2150" s="117" t="s">
        <v>3553</v>
      </c>
      <c r="AP2150" s="23" t="s">
        <v>5537</v>
      </c>
      <c r="AQ2150" s="23" t="s">
        <v>5537</v>
      </c>
      <c r="AR2150" s="7"/>
      <c r="AS2150" s="6"/>
      <c r="AT2150" s="7"/>
      <c r="AU2150" s="3" t="s">
        <v>5537</v>
      </c>
      <c r="AV2150" s="24" t="s">
        <v>5537</v>
      </c>
      <c r="AW2150" s="24" t="s">
        <v>5537</v>
      </c>
      <c r="AX2150" s="24" t="s">
        <v>5537</v>
      </c>
      <c r="AY2150" s="24" t="s">
        <v>5537</v>
      </c>
      <c r="AZ2150" s="24" t="s">
        <v>5537</v>
      </c>
      <c r="BA2150" s="24" t="s">
        <v>5537</v>
      </c>
      <c r="BB2150" s="24" t="s">
        <v>5537</v>
      </c>
      <c r="BC2150" s="24" t="s">
        <v>5537</v>
      </c>
      <c r="BD2150" s="24" t="s">
        <v>5537</v>
      </c>
      <c r="BE2150" s="24" t="s">
        <v>5537</v>
      </c>
      <c r="BF2150" s="24" t="s">
        <v>5537</v>
      </c>
      <c r="BG2150" s="24" t="s">
        <v>5537</v>
      </c>
      <c r="BH2150" s="24" t="s">
        <v>5537</v>
      </c>
      <c r="BI2150" s="9" t="s">
        <v>5537</v>
      </c>
      <c r="BJ2150" s="14"/>
      <c r="BK2150" s="14" t="s">
        <v>5537</v>
      </c>
      <c r="BL2150" s="14" t="str">
        <f>_xlfn.XLOOKUP(B2150,'[4]cell downs 18042026 17h'!$B:$B,'[4]cell downs 18042026 17h'!$B:$B,"")</f>
        <v/>
      </c>
      <c r="BM2150" s="14" t="str">
        <f>_xlfn.XLOOKUP(B2150,'[5]Cells Huawei 19042026 15h'!$B:$B,'[5]Cells Huawei 19042026 15h'!$B:$B,"")</f>
        <v/>
      </c>
      <c r="BN2150" s="9" t="str">
        <f>_xlfn.XLOOKUP(B2150,'[6]cells down 19042026 9H40'!$B:$B,'[6]cells down 19042026 9H40'!$B:$B,"")</f>
        <v/>
      </c>
      <c r="BO2150" s="9" t="s">
        <v>3553</v>
      </c>
      <c r="BP2150" s="9" t="s">
        <v>594</v>
      </c>
    </row>
    <row r="2151" spans="1:68" s="9" customFormat="1" x14ac:dyDescent="0.35">
      <c r="A2151" s="1" t="s">
        <v>3623</v>
      </c>
      <c r="B2151" s="8" t="s">
        <v>3624</v>
      </c>
      <c r="C2151" s="3" t="str">
        <f>_xlfn.XLOOKUP(B2151,'[1]daily break down'!$D:$D,'[1]daily break down'!$E:$E,"")</f>
        <v>CENTRE</v>
      </c>
      <c r="D2151" s="1"/>
      <c r="E2151" s="1"/>
      <c r="F2151" s="3" t="s">
        <v>69</v>
      </c>
      <c r="G2151" s="1" t="s">
        <v>3625</v>
      </c>
      <c r="H2151" s="41" t="str">
        <f>_xlfn.XLOOKUP(B2151,[2]CALCULATION!$B:$B,[2]CALCULATION!$H:$H,"")</f>
        <v>ZTE</v>
      </c>
      <c r="I2151" s="34">
        <v>0</v>
      </c>
      <c r="J2151" s="34">
        <v>0</v>
      </c>
      <c r="K2151" s="34">
        <v>0</v>
      </c>
      <c r="L2151" s="34">
        <v>0</v>
      </c>
      <c r="M2151" s="34">
        <v>0</v>
      </c>
      <c r="N2151" s="34">
        <v>0</v>
      </c>
      <c r="O2151" s="34">
        <v>0</v>
      </c>
      <c r="P2151" s="34">
        <v>0</v>
      </c>
      <c r="Q2151" s="34">
        <v>0</v>
      </c>
      <c r="R2151" s="34">
        <v>0</v>
      </c>
      <c r="S2151" s="109">
        <v>0</v>
      </c>
      <c r="T2151" s="109">
        <f>_xlfn.XLOOKUP(B2151,'[3]Nur des jours'!$B:$B,'[3]Nur des jours'!$U:$U,"")</f>
        <v>0</v>
      </c>
      <c r="U2151" s="109">
        <v>0</v>
      </c>
      <c r="V2151" s="109">
        <v>0</v>
      </c>
      <c r="W2151" s="109">
        <v>0</v>
      </c>
      <c r="X2151" s="109">
        <v>0</v>
      </c>
      <c r="Y2151" s="109">
        <v>0</v>
      </c>
      <c r="Z2151" s="109">
        <v>0</v>
      </c>
      <c r="AA2151" s="109">
        <v>0</v>
      </c>
      <c r="AB2151" s="109">
        <v>0</v>
      </c>
      <c r="AC2151" s="109">
        <v>0</v>
      </c>
      <c r="AD2151" s="109">
        <v>0</v>
      </c>
      <c r="AE2151" s="109">
        <v>0</v>
      </c>
      <c r="AF2151" s="109">
        <v>0</v>
      </c>
      <c r="AG2151" s="57" t="str">
        <f>_xlfn.XLOOKUP(B2151,[3]CALCULATION!$B:$B,[3]CALCULATION!$M:$M,"")</f>
        <v>Operationnel</v>
      </c>
      <c r="AH2151" s="57"/>
      <c r="AI2151" s="56" t="str" cm="1">
        <f t="array" ref="AI2151">IFERROR(_xlfn.IFS(
AK2151="MPR ISSUE","PDH",
AK2151="BSS Hardware Issue","BSS",
AK2151="Sites strategiques, MLL, Pylone, etc.","ENVTECH",
AK2151="AKTIVCO DEFAUT GE &amp; POWER Cabinet","AKTIVCO",
AK2151="AKTIVCO Coupure ENEO &amp; Baisse de tension","AKTIVCO GRID ONLY",
AK2151="Coupure ENEO &amp; Baisse de tension","IHS GRID ONLY",
AK2151="Defaut GE &amp; POWER Cabinet","IHS",
AK2151="Sharing","Partners",
AK2151="Sites strategiques &amp; DataCenter","SST &amp; DC",
AK2151="Exclu","Exclu",
AK2151="SAT","SAT",
AK2151="SPARE-ISSUE","SPARE-ISSUE",
AK2151="Fiber CAmtel","TRANS_FO_CAMTEL",
AK2151="Fiber AOF","Fiber AOF",
AK2151="Projet OCM (HUAWEI)","TRAVAUX-HUAWEI",
AK2151="Projet OCM (NOKIA)","TRAVAUX-NOKIA",
AK2151="ACCESS-ISSUE","ACCESS-ISSUE",
AK2151="Projet OCM (ZTE, NOKIA, autres projets)","TRAVAUX OCM",
AK2151="No root CAuse","No root cause",
AK2151="ODU HS","PDH",
AK2151="IP &amp; VLAN","PDH",
AK2151="Warehouse HUAWEI","SPARE-ISSUE",
AK2151="SPARE-HS","SPARE-ISSUE",
AK2151="Power Telco","BSS",AK2151="no impacts","no impacts"
),"")</f>
        <v>No root cause</v>
      </c>
      <c r="AJ2151" s="56" t="str" cm="1">
        <f t="array" ref="AJ2151">IFERROR(_xlfn.IFS(
AK2151="MPR ISSUE","TX ISSUE",
AK2151="BSS Hardware Issue","RAN ISSUE",
AK2151="Sites strategiques, MLL, Pylone, etc.","ENVTECH",
AK2151="AKTIVCO DEFAUT GE &amp; POWER Cabinet","POWER ISSUE",
AK2151="AKTIVCO Coupure ENEO &amp; Baisse de tension","POWER ISSUE",
AK2151="Coupure ENEO &amp; Baisse de tension","POWER ISSUE",
AK2151="Defaut GE &amp; POWER Cabinet","POWER ISSUE",
AK2151="Sharing","POWER ISSUE",
AK2151="Sites strategiques &amp; DataCenter","POWER ISSUE",
AK2151="Exclu","Exclu",
AK2151="SAT","TX ISSUE",
AK2151="SPARE-ISSUE","SPARE-ISSUE",
AK2151="Fiber CAmtel","TX ISSUE",
AK2151="Fiber AOF","TX ISSUE",
AK2151="Projet OCM (HUAWEI)","TRAVAUX-HUAWEI",
AK2151="Projet OCM (NOKIA)","TRAVAUX -NOKIA",
AK2151="ACCESS-ISSUE","ACCESS-ISSUE",
AK2151="Projet OCM (ZTE, NOKIA, autres projets)","TRAVAUX OCM",
AK2151="No root CAuse","No root cause",
AK2151="ODU HS","TX ISSUE",
AK2151="IP &amp; VLAN","TX ISSUE",
AK2151="Warehouse HUAWEI","SPARE-ISSUE",
AK2151="SPARE-HS","SPARE-ISSUE",
AK2151="Power Telco","RAN ISSUE",AK2151="no impacts","no impacts"
),"")</f>
        <v>No root cause</v>
      </c>
      <c r="AK2151" s="81" t="s">
        <v>5620</v>
      </c>
      <c r="AL2151" s="56" t="str" cm="1">
        <f t="array" ref="AL2151">IFERROR(_xlfn.IFS(
AK2151="MPR ISSUE","ACTIVE",
AK2151="BSS Hardware Issue","ACTIVE",
AK2151="Sites strategiques, MLL, Pylone, etc.","PASSIVE",
AK2151="AKTIVCO DEFAUT GE &amp; POWER Cabinet","PASSIVE",
AK2151="AKTIVCO Coupure ENEO &amp; Baisse de tension","PASSIVE",
AK2151="Coupure ENEO &amp; Baisse de tension","PASSIVE",
AK2151="Defaut GE &amp; POWER Cabinet","PASSIVE",
AK2151="Sharing","PASSIVE",
AK2151="Sites strategiques &amp; DataCenter","PASSIVE",
AK2151="Exclu","Exclu",
AK2151="SAT","ACTIVE",
AK2151="SPARE-ISSUE","SPARE-ISSUE",
AK2151="Fiber CAmtel","ACTIVE",
AK2151="Fiber AOF","ACTIVE",
AK2151="Projet OCM (HUAWEI)","PLANNED WORKS",
AK2151="Projet OCM (NOKIA)","PLANNED WORKS",
AK2151="ACCESS-ISSUE","ACCESS-ISSUE",
AK2151="Projet OCM (ZTE, NOKIA, autres projets)","PLANNED WORKS",
AK2151="No root CAuse","No root cause",
AK2151="ODU HS","ACTIVE",
AK2151="IP &amp; VLAN","ACTIVE",
AK2151="Warehouse HUAWEI","SPARE-ISSUE",
AK2151="SPARE-HS","SPARE-ISSUE",
AK2151="Power Telco","ACTIVE", AK2151="no impacts","no impacts"
),"")</f>
        <v>No root cause</v>
      </c>
      <c r="AM2151" s="108" t="s">
        <v>5537</v>
      </c>
      <c r="AN2151" s="117" t="s">
        <v>3624</v>
      </c>
      <c r="AP2151" s="23" t="s">
        <v>5537</v>
      </c>
      <c r="AQ2151" s="23" t="s">
        <v>5537</v>
      </c>
      <c r="AR2151" s="7"/>
      <c r="AS2151" s="6"/>
      <c r="AT2151" s="7"/>
      <c r="AU2151" s="3" t="s">
        <v>5537</v>
      </c>
      <c r="AV2151" s="24" t="s">
        <v>5537</v>
      </c>
      <c r="AW2151" s="24" t="s">
        <v>5537</v>
      </c>
      <c r="AX2151" s="24" t="s">
        <v>5537</v>
      </c>
      <c r="AY2151" s="24" t="s">
        <v>5537</v>
      </c>
      <c r="AZ2151" s="24" t="s">
        <v>5537</v>
      </c>
      <c r="BA2151" s="24" t="s">
        <v>5537</v>
      </c>
      <c r="BB2151" s="24" t="s">
        <v>5537</v>
      </c>
      <c r="BC2151" s="24" t="s">
        <v>5537</v>
      </c>
      <c r="BD2151" s="24" t="s">
        <v>5537</v>
      </c>
      <c r="BE2151" s="24" t="s">
        <v>5537</v>
      </c>
      <c r="BF2151" s="24" t="s">
        <v>5537</v>
      </c>
      <c r="BG2151" s="24" t="s">
        <v>5537</v>
      </c>
      <c r="BH2151" s="24" t="s">
        <v>5537</v>
      </c>
      <c r="BI2151" s="9" t="s">
        <v>5537</v>
      </c>
      <c r="BJ2151" s="14"/>
      <c r="BK2151" s="14" t="s">
        <v>5537</v>
      </c>
      <c r="BL2151" s="14" t="str">
        <f>_xlfn.XLOOKUP(B2151,'[4]cell downs 18042026 17h'!$B:$B,'[4]cell downs 18042026 17h'!$B:$B,"")</f>
        <v/>
      </c>
      <c r="BM2151" s="14" t="str">
        <f>_xlfn.XLOOKUP(B2151,'[5]Cells Huawei 19042026 15h'!$B:$B,'[5]Cells Huawei 19042026 15h'!$B:$B,"")</f>
        <v/>
      </c>
      <c r="BN2151" s="9" t="str">
        <f>_xlfn.XLOOKUP(B2151,'[6]cells down 19042026 9H40'!$B:$B,'[6]cells down 19042026 9H40'!$B:$B,"")</f>
        <v/>
      </c>
      <c r="BO2151" s="9" t="s">
        <v>5537</v>
      </c>
      <c r="BP2151" s="9" t="s">
        <v>12</v>
      </c>
    </row>
    <row r="2152" spans="1:68" s="9" customFormat="1" x14ac:dyDescent="0.35">
      <c r="A2152" s="1" t="s">
        <v>3554</v>
      </c>
      <c r="B2152" s="8" t="s">
        <v>3555</v>
      </c>
      <c r="C2152" s="3" t="str">
        <f>_xlfn.XLOOKUP(B2152,'[1]daily break down'!$D:$D,'[1]daily break down'!$E:$E,"")</f>
        <v>LITTORAL</v>
      </c>
      <c r="D2152" s="1" t="s">
        <v>11</v>
      </c>
      <c r="E2152" s="1" t="s">
        <v>12</v>
      </c>
      <c r="F2152" s="3" t="s">
        <v>31</v>
      </c>
      <c r="G2152" s="1" t="s">
        <v>3556</v>
      </c>
      <c r="H2152" s="41" t="str">
        <f>_xlfn.XLOOKUP(B2152,[2]CALCULATION!$B:$B,[2]CALCULATION!$H:$H,"")</f>
        <v>ZTE</v>
      </c>
      <c r="I2152" s="34">
        <v>0</v>
      </c>
      <c r="J2152" s="34">
        <v>0</v>
      </c>
      <c r="K2152" s="34">
        <v>0</v>
      </c>
      <c r="L2152" s="34">
        <v>0</v>
      </c>
      <c r="M2152" s="34">
        <v>0</v>
      </c>
      <c r="N2152" s="34">
        <v>0</v>
      </c>
      <c r="O2152" s="34">
        <v>0</v>
      </c>
      <c r="P2152" s="34">
        <v>0</v>
      </c>
      <c r="Q2152" s="34">
        <v>0</v>
      </c>
      <c r="R2152" s="34">
        <v>0</v>
      </c>
      <c r="S2152" s="109">
        <v>0</v>
      </c>
      <c r="T2152" s="109">
        <f>_xlfn.XLOOKUP(B2152,'[3]Nur des jours'!$B:$B,'[3]Nur des jours'!$U:$U,"")</f>
        <v>0</v>
      </c>
      <c r="U2152" s="109">
        <v>0</v>
      </c>
      <c r="V2152" s="109">
        <v>0</v>
      </c>
      <c r="W2152" s="109">
        <v>0</v>
      </c>
      <c r="X2152" s="109">
        <v>0</v>
      </c>
      <c r="Y2152" s="109">
        <v>0</v>
      </c>
      <c r="Z2152" s="109">
        <v>0</v>
      </c>
      <c r="AA2152" s="109">
        <v>0</v>
      </c>
      <c r="AB2152" s="109">
        <v>0</v>
      </c>
      <c r="AC2152" s="109">
        <v>0</v>
      </c>
      <c r="AD2152" s="109">
        <v>0</v>
      </c>
      <c r="AE2152" s="109">
        <v>0</v>
      </c>
      <c r="AF2152" s="109">
        <v>0</v>
      </c>
      <c r="AG2152" s="57" t="str">
        <f>_xlfn.XLOOKUP(B2152,[3]CALCULATION!$B:$B,[3]CALCULATION!$M:$M,"")</f>
        <v>Operationnel</v>
      </c>
      <c r="AH2152" s="57"/>
      <c r="AI2152" s="56" t="str" cm="1">
        <f t="array" ref="AI2152">IFERROR(_xlfn.IFS(
AK2152="MPR ISSUE","PDH",
AK2152="BSS Hardware Issue","BSS",
AK2152="Sites strategiques, MLL, Pylone, etc.","ENVTECH",
AK2152="AKTIVCO DEFAUT GE &amp; POWER Cabinet","AKTIVCO",
AK2152="AKTIVCO Coupure ENEO &amp; Baisse de tension","AKTIVCO GRID ONLY",
AK2152="Coupure ENEO &amp; Baisse de tension","IHS GRID ONLY",
AK2152="Defaut GE &amp; POWER Cabinet","IHS",
AK2152="Sharing","Partners",
AK2152="Sites strategiques &amp; DataCenter","SST &amp; DC",
AK2152="Exclu","Exclu",
AK2152="SAT","SAT",
AK2152="SPARE-ISSUE","SPARE-ISSUE",
AK2152="Fiber CAmtel","TRANS_FO_CAMTEL",
AK2152="Fiber AOF","Fiber AOF",
AK2152="Projet OCM (HUAWEI)","TRAVAUX-HUAWEI",
AK2152="Projet OCM (NOKIA)","TRAVAUX-NOKIA",
AK2152="ACCESS-ISSUE","ACCESS-ISSUE",
AK2152="Projet OCM (ZTE, NOKIA, autres projets)","TRAVAUX OCM",
AK2152="No root CAuse","No root cause",
AK2152="ODU HS","PDH",
AK2152="IP &amp; VLAN","PDH",
AK2152="Warehouse HUAWEI","SPARE-ISSUE",
AK2152="SPARE-HS","SPARE-ISSUE",
AK2152="Power Telco","BSS",AK2152="no impacts","no impacts"
),"")</f>
        <v>No root cause</v>
      </c>
      <c r="AJ2152" s="56" t="str" cm="1">
        <f t="array" ref="AJ2152">IFERROR(_xlfn.IFS(
AK2152="MPR ISSUE","TX ISSUE",
AK2152="BSS Hardware Issue","RAN ISSUE",
AK2152="Sites strategiques, MLL, Pylone, etc.","ENVTECH",
AK2152="AKTIVCO DEFAUT GE &amp; POWER Cabinet","POWER ISSUE",
AK2152="AKTIVCO Coupure ENEO &amp; Baisse de tension","POWER ISSUE",
AK2152="Coupure ENEO &amp; Baisse de tension","POWER ISSUE",
AK2152="Defaut GE &amp; POWER Cabinet","POWER ISSUE",
AK2152="Sharing","POWER ISSUE",
AK2152="Sites strategiques &amp; DataCenter","POWER ISSUE",
AK2152="Exclu","Exclu",
AK2152="SAT","TX ISSUE",
AK2152="SPARE-ISSUE","SPARE-ISSUE",
AK2152="Fiber CAmtel","TX ISSUE",
AK2152="Fiber AOF","TX ISSUE",
AK2152="Projet OCM (HUAWEI)","TRAVAUX-HUAWEI",
AK2152="Projet OCM (NOKIA)","TRAVAUX -NOKIA",
AK2152="ACCESS-ISSUE","ACCESS-ISSUE",
AK2152="Projet OCM (ZTE, NOKIA, autres projets)","TRAVAUX OCM",
AK2152="No root CAuse","No root cause",
AK2152="ODU HS","TX ISSUE",
AK2152="IP &amp; VLAN","TX ISSUE",
AK2152="Warehouse HUAWEI","SPARE-ISSUE",
AK2152="SPARE-HS","SPARE-ISSUE",
AK2152="Power Telco","RAN ISSUE",AK2152="no impacts","no impacts"
),"")</f>
        <v>No root cause</v>
      </c>
      <c r="AK2152" s="81" t="s">
        <v>5620</v>
      </c>
      <c r="AL2152" s="56" t="str" cm="1">
        <f t="array" ref="AL2152">IFERROR(_xlfn.IFS(
AK2152="MPR ISSUE","ACTIVE",
AK2152="BSS Hardware Issue","ACTIVE",
AK2152="Sites strategiques, MLL, Pylone, etc.","PASSIVE",
AK2152="AKTIVCO DEFAUT GE &amp; POWER Cabinet","PASSIVE",
AK2152="AKTIVCO Coupure ENEO &amp; Baisse de tension","PASSIVE",
AK2152="Coupure ENEO &amp; Baisse de tension","PASSIVE",
AK2152="Defaut GE &amp; POWER Cabinet","PASSIVE",
AK2152="Sharing","PASSIVE",
AK2152="Sites strategiques &amp; DataCenter","PASSIVE",
AK2152="Exclu","Exclu",
AK2152="SAT","ACTIVE",
AK2152="SPARE-ISSUE","SPARE-ISSUE",
AK2152="Fiber CAmtel","ACTIVE",
AK2152="Fiber AOF","ACTIVE",
AK2152="Projet OCM (HUAWEI)","PLANNED WORKS",
AK2152="Projet OCM (NOKIA)","PLANNED WORKS",
AK2152="ACCESS-ISSUE","ACCESS-ISSUE",
AK2152="Projet OCM (ZTE, NOKIA, autres projets)","PLANNED WORKS",
AK2152="No root CAuse","No root cause",
AK2152="ODU HS","ACTIVE",
AK2152="IP &amp; VLAN","ACTIVE",
AK2152="Warehouse HUAWEI","SPARE-ISSUE",
AK2152="SPARE-HS","SPARE-ISSUE",
AK2152="Power Telco","ACTIVE", AK2152="no impacts","no impacts"
),"")</f>
        <v>No root cause</v>
      </c>
      <c r="AM2152" s="108" t="s">
        <v>5537</v>
      </c>
      <c r="AN2152" s="117" t="s">
        <v>3555</v>
      </c>
      <c r="AP2152" s="23" t="s">
        <v>5537</v>
      </c>
      <c r="AQ2152" s="23" t="s">
        <v>5537</v>
      </c>
      <c r="AR2152" s="7"/>
      <c r="AS2152" s="6"/>
      <c r="AT2152" s="7"/>
      <c r="AU2152" s="3" t="s">
        <v>5537</v>
      </c>
      <c r="AV2152" s="24" t="s">
        <v>5537</v>
      </c>
      <c r="AW2152" s="24" t="s">
        <v>5537</v>
      </c>
      <c r="AX2152" s="24" t="s">
        <v>5537</v>
      </c>
      <c r="AY2152" s="24" t="s">
        <v>5537</v>
      </c>
      <c r="AZ2152" s="24" t="s">
        <v>5537</v>
      </c>
      <c r="BA2152" s="24" t="s">
        <v>5537</v>
      </c>
      <c r="BB2152" s="24" t="s">
        <v>5537</v>
      </c>
      <c r="BC2152" s="24" t="s">
        <v>5537</v>
      </c>
      <c r="BD2152" s="24" t="s">
        <v>5537</v>
      </c>
      <c r="BE2152" s="24" t="s">
        <v>5537</v>
      </c>
      <c r="BF2152" s="24" t="s">
        <v>5537</v>
      </c>
      <c r="BG2152" s="24" t="s">
        <v>5537</v>
      </c>
      <c r="BH2152" s="24" t="s">
        <v>5537</v>
      </c>
      <c r="BI2152" s="9" t="s">
        <v>5537</v>
      </c>
      <c r="BJ2152" s="14"/>
      <c r="BK2152" s="14" t="s">
        <v>5537</v>
      </c>
      <c r="BL2152" s="14" t="str">
        <f>_xlfn.XLOOKUP(B2152,'[4]cell downs 18042026 17h'!$B:$B,'[4]cell downs 18042026 17h'!$B:$B,"")</f>
        <v/>
      </c>
      <c r="BM2152" s="14" t="str">
        <f>_xlfn.XLOOKUP(B2152,'[5]Cells Huawei 19042026 15h'!$B:$B,'[5]Cells Huawei 19042026 15h'!$B:$B,"")</f>
        <v/>
      </c>
      <c r="BN2152" s="9" t="str">
        <f>_xlfn.XLOOKUP(B2152,'[6]cells down 19042026 9H40'!$B:$B,'[6]cells down 19042026 9H40'!$B:$B,"")</f>
        <v/>
      </c>
      <c r="BO2152" s="9" t="s">
        <v>3555</v>
      </c>
      <c r="BP2152" s="9" t="s">
        <v>318</v>
      </c>
    </row>
    <row r="2153" spans="1:68" s="9" customFormat="1" x14ac:dyDescent="0.35">
      <c r="A2153" s="1" t="s">
        <v>3557</v>
      </c>
      <c r="B2153" s="1" t="s">
        <v>3558</v>
      </c>
      <c r="C2153" s="3" t="str">
        <f>_xlfn.XLOOKUP(B2153,'[1]daily break down'!$D:$D,'[1]daily break down'!$E:$E,"")</f>
        <v>LITTORAL</v>
      </c>
      <c r="D2153" s="1" t="s">
        <v>11</v>
      </c>
      <c r="E2153" s="1" t="s">
        <v>12</v>
      </c>
      <c r="F2153" s="3" t="s">
        <v>31</v>
      </c>
      <c r="G2153" s="1" t="s">
        <v>3557</v>
      </c>
      <c r="H2153" s="41" t="str">
        <f>_xlfn.XLOOKUP(B2153,[2]CALCULATION!$B:$B,[2]CALCULATION!$H:$H,"")</f>
        <v>ZTE</v>
      </c>
      <c r="I2153" s="34">
        <v>0</v>
      </c>
      <c r="J2153" s="34">
        <v>0</v>
      </c>
      <c r="K2153" s="34">
        <v>0</v>
      </c>
      <c r="L2153" s="34">
        <v>0</v>
      </c>
      <c r="M2153" s="34">
        <v>0</v>
      </c>
      <c r="N2153" s="34">
        <v>0</v>
      </c>
      <c r="O2153" s="34">
        <v>0</v>
      </c>
      <c r="P2153" s="34">
        <v>0</v>
      </c>
      <c r="Q2153" s="34">
        <v>0</v>
      </c>
      <c r="R2153" s="34">
        <v>0</v>
      </c>
      <c r="S2153" s="109">
        <v>0</v>
      </c>
      <c r="T2153" s="109">
        <f>_xlfn.XLOOKUP(B2153,'[3]Nur des jours'!$B:$B,'[3]Nur des jours'!$U:$U,"")</f>
        <v>0</v>
      </c>
      <c r="U2153" s="109">
        <v>0</v>
      </c>
      <c r="V2153" s="109">
        <v>0</v>
      </c>
      <c r="W2153" s="109">
        <v>0</v>
      </c>
      <c r="X2153" s="109">
        <v>0</v>
      </c>
      <c r="Y2153" s="109">
        <v>0</v>
      </c>
      <c r="Z2153" s="109">
        <v>0</v>
      </c>
      <c r="AA2153" s="109">
        <v>0</v>
      </c>
      <c r="AB2153" s="109">
        <v>0</v>
      </c>
      <c r="AC2153" s="109">
        <v>0</v>
      </c>
      <c r="AD2153" s="109">
        <v>0</v>
      </c>
      <c r="AE2153" s="109">
        <v>0</v>
      </c>
      <c r="AF2153" s="109">
        <v>0</v>
      </c>
      <c r="AG2153" s="57" t="str">
        <f>_xlfn.XLOOKUP(B2153,[3]CALCULATION!$B:$B,[3]CALCULATION!$M:$M,"")</f>
        <v>Operationnel</v>
      </c>
      <c r="AH2153" s="57"/>
      <c r="AI2153" s="56" t="str" cm="1">
        <f t="array" ref="AI2153">IFERROR(_xlfn.IFS(
AK2153="MPR ISSUE","PDH",
AK2153="BSS Hardware Issue","BSS",
AK2153="Sites strategiques, MLL, Pylone, etc.","ENVTECH",
AK2153="AKTIVCO DEFAUT GE &amp; POWER Cabinet","AKTIVCO",
AK2153="AKTIVCO Coupure ENEO &amp; Baisse de tension","AKTIVCO GRID ONLY",
AK2153="Coupure ENEO &amp; Baisse de tension","IHS GRID ONLY",
AK2153="Defaut GE &amp; POWER Cabinet","IHS",
AK2153="Sharing","Partners",
AK2153="Sites strategiques &amp; DataCenter","SST &amp; DC",
AK2153="Exclu","Exclu",
AK2153="SAT","SAT",
AK2153="SPARE-ISSUE","SPARE-ISSUE",
AK2153="Fiber CAmtel","TRANS_FO_CAMTEL",
AK2153="Fiber AOF","Fiber AOF",
AK2153="Projet OCM (HUAWEI)","TRAVAUX-HUAWEI",
AK2153="Projet OCM (NOKIA)","TRAVAUX-NOKIA",
AK2153="ACCESS-ISSUE","ACCESS-ISSUE",
AK2153="Projet OCM (ZTE, NOKIA, autres projets)","TRAVAUX OCM",
AK2153="No root CAuse","No root cause",
AK2153="ODU HS","PDH",
AK2153="IP &amp; VLAN","PDH",
AK2153="Warehouse HUAWEI","SPARE-ISSUE",
AK2153="SPARE-HS","SPARE-ISSUE",
AK2153="Power Telco","BSS",AK2153="no impacts","no impacts"
),"")</f>
        <v>SPARE-ISSUE</v>
      </c>
      <c r="AJ2153" s="56" t="str" cm="1">
        <f t="array" ref="AJ2153">IFERROR(_xlfn.IFS(
AK2153="MPR ISSUE","TX ISSUE",
AK2153="BSS Hardware Issue","RAN ISSUE",
AK2153="Sites strategiques, MLL, Pylone, etc.","ENVTECH",
AK2153="AKTIVCO DEFAUT GE &amp; POWER Cabinet","POWER ISSUE",
AK2153="AKTIVCO Coupure ENEO &amp; Baisse de tension","POWER ISSUE",
AK2153="Coupure ENEO &amp; Baisse de tension","POWER ISSUE",
AK2153="Defaut GE &amp; POWER Cabinet","POWER ISSUE",
AK2153="Sharing","POWER ISSUE",
AK2153="Sites strategiques &amp; DataCenter","POWER ISSUE",
AK2153="Exclu","Exclu",
AK2153="SAT","TX ISSUE",
AK2153="SPARE-ISSUE","SPARE-ISSUE",
AK2153="Fiber CAmtel","TX ISSUE",
AK2153="Fiber AOF","TX ISSUE",
AK2153="Projet OCM (HUAWEI)","TRAVAUX-HUAWEI",
AK2153="Projet OCM (NOKIA)","TRAVAUX -NOKIA",
AK2153="ACCESS-ISSUE","ACCESS-ISSUE",
AK2153="Projet OCM (ZTE, NOKIA, autres projets)","TRAVAUX OCM",
AK2153="No root CAuse","No root cause",
AK2153="ODU HS","TX ISSUE",
AK2153="IP &amp; VLAN","TX ISSUE",
AK2153="Warehouse HUAWEI","SPARE-ISSUE",
AK2153="SPARE-HS","SPARE-ISSUE",
AK2153="Power Telco","RAN ISSUE",AK2153="no impacts","no impacts"
),"")</f>
        <v>SPARE-ISSUE</v>
      </c>
      <c r="AK2153" s="81" t="s">
        <v>5336</v>
      </c>
      <c r="AL2153" s="56" t="str" cm="1">
        <f t="array" ref="AL2153">IFERROR(_xlfn.IFS(
AK2153="MPR ISSUE","ACTIVE",
AK2153="BSS Hardware Issue","ACTIVE",
AK2153="Sites strategiques, MLL, Pylone, etc.","PASSIVE",
AK2153="AKTIVCO DEFAUT GE &amp; POWER Cabinet","PASSIVE",
AK2153="AKTIVCO Coupure ENEO &amp; Baisse de tension","PASSIVE",
AK2153="Coupure ENEO &amp; Baisse de tension","PASSIVE",
AK2153="Defaut GE &amp; POWER Cabinet","PASSIVE",
AK2153="Sharing","PASSIVE",
AK2153="Sites strategiques &amp; DataCenter","PASSIVE",
AK2153="Exclu","Exclu",
AK2153="SAT","ACTIVE",
AK2153="SPARE-ISSUE","SPARE-ISSUE",
AK2153="Fiber CAmtel","ACTIVE",
AK2153="Fiber AOF","ACTIVE",
AK2153="Projet OCM (HUAWEI)","PLANNED WORKS",
AK2153="Projet OCM (NOKIA)","PLANNED WORKS",
AK2153="ACCESS-ISSUE","ACCESS-ISSUE",
AK2153="Projet OCM (ZTE, NOKIA, autres projets)","PLANNED WORKS",
AK2153="No root CAuse","No root cause",
AK2153="ODU HS","ACTIVE",
AK2153="IP &amp; VLAN","ACTIVE",
AK2153="Warehouse HUAWEI","SPARE-ISSUE",
AK2153="SPARE-HS","SPARE-ISSUE",
AK2153="Power Telco","ACTIVE", AK2153="no impacts","no impacts"
),"")</f>
        <v>SPARE-ISSUE</v>
      </c>
      <c r="AM2153" s="108" t="s">
        <v>6037</v>
      </c>
      <c r="AN2153" s="117" t="s">
        <v>3558</v>
      </c>
      <c r="AP2153" s="23" t="s">
        <v>5537</v>
      </c>
      <c r="AQ2153" s="23" t="s">
        <v>5537</v>
      </c>
      <c r="AR2153" s="7"/>
      <c r="AS2153" s="6"/>
      <c r="AT2153" s="7"/>
      <c r="AU2153" s="3" t="s">
        <v>5537</v>
      </c>
      <c r="AV2153" s="24" t="s">
        <v>5537</v>
      </c>
      <c r="AW2153" s="24" t="s">
        <v>5537</v>
      </c>
      <c r="AX2153" s="24" t="s">
        <v>5537</v>
      </c>
      <c r="AY2153" s="24" t="s">
        <v>5537</v>
      </c>
      <c r="AZ2153" s="24" t="s">
        <v>5537</v>
      </c>
      <c r="BA2153" s="24" t="s">
        <v>5537</v>
      </c>
      <c r="BB2153" s="24" t="s">
        <v>5537</v>
      </c>
      <c r="BC2153" s="24" t="s">
        <v>5537</v>
      </c>
      <c r="BD2153" s="24" t="s">
        <v>5537</v>
      </c>
      <c r="BE2153" s="24" t="s">
        <v>6590</v>
      </c>
      <c r="BF2153" s="24" t="s">
        <v>6591</v>
      </c>
      <c r="BG2153" s="24" t="s">
        <v>6592</v>
      </c>
      <c r="BH2153" s="24" t="s">
        <v>6593</v>
      </c>
      <c r="BI2153" s="9" t="s">
        <v>5537</v>
      </c>
      <c r="BJ2153" s="14"/>
      <c r="BK2153" s="14" t="s">
        <v>5537</v>
      </c>
      <c r="BL2153" s="14" t="str">
        <f>_xlfn.XLOOKUP(B2153,'[4]cell downs 18042026 17h'!$B:$B,'[4]cell downs 18042026 17h'!$B:$B,"")</f>
        <v/>
      </c>
      <c r="BM2153" s="14" t="str">
        <f>_xlfn.XLOOKUP(B2153,'[5]Cells Huawei 19042026 15h'!$B:$B,'[5]Cells Huawei 19042026 15h'!$B:$B,"")</f>
        <v/>
      </c>
      <c r="BN2153" s="9" t="str">
        <f>_xlfn.XLOOKUP(B2153,'[6]cells down 19042026 9H40'!$B:$B,'[6]cells down 19042026 9H40'!$B:$B,"")</f>
        <v/>
      </c>
      <c r="BO2153" s="9" t="s">
        <v>3558</v>
      </c>
      <c r="BP2153" s="9" t="s">
        <v>5537</v>
      </c>
    </row>
    <row r="2154" spans="1:68" s="9" customFormat="1" x14ac:dyDescent="0.35">
      <c r="A2154" s="1" t="s">
        <v>3559</v>
      </c>
      <c r="B2154" s="8" t="s">
        <v>3560</v>
      </c>
      <c r="C2154" s="3" t="str">
        <f>_xlfn.XLOOKUP(B2154,'[1]daily break down'!$D:$D,'[1]daily break down'!$E:$E,"")</f>
        <v>LITTORAL</v>
      </c>
      <c r="D2154" s="1" t="s">
        <v>11</v>
      </c>
      <c r="E2154" s="1" t="s">
        <v>12</v>
      </c>
      <c r="F2154" s="3" t="s">
        <v>37</v>
      </c>
      <c r="G2154" s="1" t="s">
        <v>3559</v>
      </c>
      <c r="H2154" s="41" t="str">
        <f>_xlfn.XLOOKUP(B2154,[2]CALCULATION!$B:$B,[2]CALCULATION!$H:$H,"")</f>
        <v>ZTE</v>
      </c>
      <c r="I2154" s="34">
        <v>0</v>
      </c>
      <c r="J2154" s="34">
        <v>0</v>
      </c>
      <c r="K2154" s="34">
        <v>0</v>
      </c>
      <c r="L2154" s="34">
        <v>0</v>
      </c>
      <c r="M2154" s="34">
        <v>0</v>
      </c>
      <c r="N2154" s="34">
        <v>0</v>
      </c>
      <c r="O2154" s="34">
        <v>0</v>
      </c>
      <c r="P2154" s="34">
        <v>0</v>
      </c>
      <c r="Q2154" s="34">
        <v>0</v>
      </c>
      <c r="R2154" s="34">
        <v>0</v>
      </c>
      <c r="S2154" s="109">
        <v>0</v>
      </c>
      <c r="T2154" s="109">
        <f>_xlfn.XLOOKUP(B2154,'[3]Nur des jours'!$B:$B,'[3]Nur des jours'!$U:$U,"")</f>
        <v>0</v>
      </c>
      <c r="U2154" s="109">
        <v>0</v>
      </c>
      <c r="V2154" s="109">
        <v>0</v>
      </c>
      <c r="W2154" s="109">
        <v>0</v>
      </c>
      <c r="X2154" s="109">
        <v>0</v>
      </c>
      <c r="Y2154" s="109">
        <v>0</v>
      </c>
      <c r="Z2154" s="109">
        <v>0</v>
      </c>
      <c r="AA2154" s="109">
        <v>0</v>
      </c>
      <c r="AB2154" s="109">
        <v>0</v>
      </c>
      <c r="AC2154" s="109">
        <v>0</v>
      </c>
      <c r="AD2154" s="109">
        <v>0</v>
      </c>
      <c r="AE2154" s="109">
        <v>0</v>
      </c>
      <c r="AF2154" s="109">
        <v>0</v>
      </c>
      <c r="AG2154" s="57" t="str">
        <f>_xlfn.XLOOKUP(B2154,[3]CALCULATION!$B:$B,[3]CALCULATION!$M:$M,"")</f>
        <v>Operationnel</v>
      </c>
      <c r="AH2154" s="57"/>
      <c r="AI2154" s="56" t="str" cm="1">
        <f t="array" ref="AI2154">IFERROR(_xlfn.IFS(
AK2154="MPR ISSUE","PDH",
AK2154="BSS Hardware Issue","BSS",
AK2154="Sites strategiques, MLL, Pylone, etc.","ENVTECH",
AK2154="AKTIVCO DEFAUT GE &amp; POWER Cabinet","AKTIVCO",
AK2154="AKTIVCO Coupure ENEO &amp; Baisse de tension","AKTIVCO GRID ONLY",
AK2154="Coupure ENEO &amp; Baisse de tension","IHS GRID ONLY",
AK2154="Defaut GE &amp; POWER Cabinet","IHS",
AK2154="Sharing","Partners",
AK2154="Sites strategiques &amp; DataCenter","SST &amp; DC",
AK2154="Exclu","Exclu",
AK2154="SAT","SAT",
AK2154="SPARE-ISSUE","SPARE-ISSUE",
AK2154="Fiber CAmtel","TRANS_FO_CAMTEL",
AK2154="Fiber AOF","Fiber AOF",
AK2154="Projet OCM (HUAWEI)","TRAVAUX-HUAWEI",
AK2154="Projet OCM (NOKIA)","TRAVAUX-NOKIA",
AK2154="ACCESS-ISSUE","ACCESS-ISSUE",
AK2154="Projet OCM (ZTE, NOKIA, autres projets)","TRAVAUX OCM",
AK2154="No root CAuse","No root cause",
AK2154="ODU HS","PDH",
AK2154="IP &amp; VLAN","PDH",
AK2154="Warehouse HUAWEI","SPARE-ISSUE",
AK2154="SPARE-HS","SPARE-ISSUE",
AK2154="Power Telco","BSS",AK2154="no impacts","no impacts"
),"")</f>
        <v>No root cause</v>
      </c>
      <c r="AJ2154" s="56" t="str" cm="1">
        <f t="array" ref="AJ2154">IFERROR(_xlfn.IFS(
AK2154="MPR ISSUE","TX ISSUE",
AK2154="BSS Hardware Issue","RAN ISSUE",
AK2154="Sites strategiques, MLL, Pylone, etc.","ENVTECH",
AK2154="AKTIVCO DEFAUT GE &amp; POWER Cabinet","POWER ISSUE",
AK2154="AKTIVCO Coupure ENEO &amp; Baisse de tension","POWER ISSUE",
AK2154="Coupure ENEO &amp; Baisse de tension","POWER ISSUE",
AK2154="Defaut GE &amp; POWER Cabinet","POWER ISSUE",
AK2154="Sharing","POWER ISSUE",
AK2154="Sites strategiques &amp; DataCenter","POWER ISSUE",
AK2154="Exclu","Exclu",
AK2154="SAT","TX ISSUE",
AK2154="SPARE-ISSUE","SPARE-ISSUE",
AK2154="Fiber CAmtel","TX ISSUE",
AK2154="Fiber AOF","TX ISSUE",
AK2154="Projet OCM (HUAWEI)","TRAVAUX-HUAWEI",
AK2154="Projet OCM (NOKIA)","TRAVAUX -NOKIA",
AK2154="ACCESS-ISSUE","ACCESS-ISSUE",
AK2154="Projet OCM (ZTE, NOKIA, autres projets)","TRAVAUX OCM",
AK2154="No root CAuse","No root cause",
AK2154="ODU HS","TX ISSUE",
AK2154="IP &amp; VLAN","TX ISSUE",
AK2154="Warehouse HUAWEI","SPARE-ISSUE",
AK2154="SPARE-HS","SPARE-ISSUE",
AK2154="Power Telco","RAN ISSUE",AK2154="no impacts","no impacts"
),"")</f>
        <v>No root cause</v>
      </c>
      <c r="AK2154" s="81" t="s">
        <v>5620</v>
      </c>
      <c r="AL2154" s="56" t="str" cm="1">
        <f t="array" ref="AL2154">IFERROR(_xlfn.IFS(
AK2154="MPR ISSUE","ACTIVE",
AK2154="BSS Hardware Issue","ACTIVE",
AK2154="Sites strategiques, MLL, Pylone, etc.","PASSIVE",
AK2154="AKTIVCO DEFAUT GE &amp; POWER Cabinet","PASSIVE",
AK2154="AKTIVCO Coupure ENEO &amp; Baisse de tension","PASSIVE",
AK2154="Coupure ENEO &amp; Baisse de tension","PASSIVE",
AK2154="Defaut GE &amp; POWER Cabinet","PASSIVE",
AK2154="Sharing","PASSIVE",
AK2154="Sites strategiques &amp; DataCenter","PASSIVE",
AK2154="Exclu","Exclu",
AK2154="SAT","ACTIVE",
AK2154="SPARE-ISSUE","SPARE-ISSUE",
AK2154="Fiber CAmtel","ACTIVE",
AK2154="Fiber AOF","ACTIVE",
AK2154="Projet OCM (HUAWEI)","PLANNED WORKS",
AK2154="Projet OCM (NOKIA)","PLANNED WORKS",
AK2154="ACCESS-ISSUE","ACCESS-ISSUE",
AK2154="Projet OCM (ZTE, NOKIA, autres projets)","PLANNED WORKS",
AK2154="No root CAuse","No root cause",
AK2154="ODU HS","ACTIVE",
AK2154="IP &amp; VLAN","ACTIVE",
AK2154="Warehouse HUAWEI","SPARE-ISSUE",
AK2154="SPARE-HS","SPARE-ISSUE",
AK2154="Power Telco","ACTIVE", AK2154="no impacts","no impacts"
),"")</f>
        <v>No root cause</v>
      </c>
      <c r="AM2154" s="108" t="s">
        <v>5537</v>
      </c>
      <c r="AN2154" s="117" t="s">
        <v>3560</v>
      </c>
      <c r="AP2154" s="23" t="s">
        <v>5537</v>
      </c>
      <c r="AQ2154" s="23" t="s">
        <v>5537</v>
      </c>
      <c r="AR2154" s="7"/>
      <c r="AS2154" s="6"/>
      <c r="AT2154" s="7"/>
      <c r="AU2154" s="3" t="s">
        <v>5537</v>
      </c>
      <c r="AV2154" s="24" t="s">
        <v>5537</v>
      </c>
      <c r="AW2154" s="24" t="s">
        <v>5537</v>
      </c>
      <c r="AX2154" s="24" t="s">
        <v>5537</v>
      </c>
      <c r="AY2154" s="24" t="s">
        <v>5537</v>
      </c>
      <c r="AZ2154" s="24" t="s">
        <v>5537</v>
      </c>
      <c r="BA2154" s="24" t="s">
        <v>5537</v>
      </c>
      <c r="BB2154" s="24" t="s">
        <v>5537</v>
      </c>
      <c r="BC2154" s="24" t="s">
        <v>5537</v>
      </c>
      <c r="BD2154" s="24" t="s">
        <v>5537</v>
      </c>
      <c r="BE2154" s="24" t="s">
        <v>5537</v>
      </c>
      <c r="BF2154" s="24" t="s">
        <v>5537</v>
      </c>
      <c r="BG2154" s="24" t="s">
        <v>5537</v>
      </c>
      <c r="BH2154" s="24" t="s">
        <v>5537</v>
      </c>
      <c r="BI2154" s="9" t="s">
        <v>5537</v>
      </c>
      <c r="BJ2154" s="14"/>
      <c r="BK2154" s="14" t="s">
        <v>5537</v>
      </c>
      <c r="BL2154" s="14" t="str">
        <f>_xlfn.XLOOKUP(B2154,'[4]cell downs 18042026 17h'!$B:$B,'[4]cell downs 18042026 17h'!$B:$B,"")</f>
        <v/>
      </c>
      <c r="BM2154" s="14" t="str">
        <f>_xlfn.XLOOKUP(B2154,'[5]Cells Huawei 19042026 15h'!$B:$B,'[5]Cells Huawei 19042026 15h'!$B:$B,"")</f>
        <v/>
      </c>
      <c r="BN2154" s="9" t="str">
        <f>_xlfn.XLOOKUP(B2154,'[6]cells down 19042026 9H40'!$B:$B,'[6]cells down 19042026 9H40'!$B:$B,"")</f>
        <v/>
      </c>
      <c r="BO2154" s="9" t="s">
        <v>3560</v>
      </c>
      <c r="BP2154" s="9" t="s">
        <v>318</v>
      </c>
    </row>
    <row r="2155" spans="1:68" s="9" customFormat="1" x14ac:dyDescent="0.35">
      <c r="A2155" s="1" t="s">
        <v>3562</v>
      </c>
      <c r="B2155" s="8" t="s">
        <v>3563</v>
      </c>
      <c r="C2155" s="3" t="str">
        <f>_xlfn.XLOOKUP(B2155,'[1]daily break down'!$D:$D,'[1]daily break down'!$E:$E,"")</f>
        <v>LITTORAL</v>
      </c>
      <c r="D2155" s="1"/>
      <c r="E2155" s="1"/>
      <c r="F2155" s="3" t="s">
        <v>31</v>
      </c>
      <c r="G2155" s="1" t="s">
        <v>3525</v>
      </c>
      <c r="H2155" s="41" t="str">
        <f>_xlfn.XLOOKUP(B2155,[2]CALCULATION!$B:$B,[2]CALCULATION!$H:$H,"")</f>
        <v>ZTE</v>
      </c>
      <c r="I2155" s="34">
        <v>0</v>
      </c>
      <c r="J2155" s="34">
        <v>0</v>
      </c>
      <c r="K2155" s="34">
        <v>0</v>
      </c>
      <c r="L2155" s="34">
        <v>0</v>
      </c>
      <c r="M2155" s="34">
        <v>0</v>
      </c>
      <c r="N2155" s="34">
        <v>0</v>
      </c>
      <c r="O2155" s="34">
        <v>0</v>
      </c>
      <c r="P2155" s="34">
        <v>0</v>
      </c>
      <c r="Q2155" s="34">
        <v>0</v>
      </c>
      <c r="R2155" s="34">
        <v>0</v>
      </c>
      <c r="S2155" s="109">
        <v>0</v>
      </c>
      <c r="T2155" s="109">
        <f>_xlfn.XLOOKUP(B2155,'[3]Nur des jours'!$B:$B,'[3]Nur des jours'!$U:$U,"")</f>
        <v>0</v>
      </c>
      <c r="U2155" s="109">
        <v>0</v>
      </c>
      <c r="V2155" s="109">
        <v>0</v>
      </c>
      <c r="W2155" s="109">
        <v>0</v>
      </c>
      <c r="X2155" s="109">
        <v>0</v>
      </c>
      <c r="Y2155" s="109">
        <v>0</v>
      </c>
      <c r="Z2155" s="109">
        <v>0</v>
      </c>
      <c r="AA2155" s="109">
        <v>0</v>
      </c>
      <c r="AB2155" s="109">
        <v>0</v>
      </c>
      <c r="AC2155" s="109">
        <v>0</v>
      </c>
      <c r="AD2155" s="109">
        <v>0</v>
      </c>
      <c r="AE2155" s="109">
        <v>0</v>
      </c>
      <c r="AF2155" s="109">
        <v>0</v>
      </c>
      <c r="AG2155" s="57" t="str">
        <f>_xlfn.XLOOKUP(B2155,[3]CALCULATION!$B:$B,[3]CALCULATION!$M:$M,"")</f>
        <v>Operationnel</v>
      </c>
      <c r="AH2155" s="57"/>
      <c r="AI2155" s="56" t="str" cm="1">
        <f t="array" ref="AI2155">IFERROR(_xlfn.IFS(
AK2155="MPR ISSUE","PDH",
AK2155="BSS Hardware Issue","BSS",
AK2155="Sites strategiques, MLL, Pylone, etc.","ENVTECH",
AK2155="AKTIVCO DEFAUT GE &amp; POWER Cabinet","AKTIVCO",
AK2155="AKTIVCO Coupure ENEO &amp; Baisse de tension","AKTIVCO GRID ONLY",
AK2155="Coupure ENEO &amp; Baisse de tension","IHS GRID ONLY",
AK2155="Defaut GE &amp; POWER Cabinet","IHS",
AK2155="Sharing","Partners",
AK2155="Sites strategiques &amp; DataCenter","SST &amp; DC",
AK2155="Exclu","Exclu",
AK2155="SAT","SAT",
AK2155="SPARE-ISSUE","SPARE-ISSUE",
AK2155="Fiber CAmtel","TRANS_FO_CAMTEL",
AK2155="Fiber AOF","Fiber AOF",
AK2155="Projet OCM (HUAWEI)","TRAVAUX-HUAWEI",
AK2155="Projet OCM (NOKIA)","TRAVAUX-NOKIA",
AK2155="ACCESS-ISSUE","ACCESS-ISSUE",
AK2155="Projet OCM (ZTE, NOKIA, autres projets)","TRAVAUX OCM",
AK2155="No root CAuse","No root cause",
AK2155="ODU HS","PDH",
AK2155="IP &amp; VLAN","PDH",
AK2155="Warehouse HUAWEI","SPARE-ISSUE",
AK2155="SPARE-HS","SPARE-ISSUE",
AK2155="Power Telco","BSS",AK2155="no impacts","no impacts"
),"")</f>
        <v>No root cause</v>
      </c>
      <c r="AJ2155" s="56" t="str" cm="1">
        <f t="array" ref="AJ2155">IFERROR(_xlfn.IFS(
AK2155="MPR ISSUE","TX ISSUE",
AK2155="BSS Hardware Issue","RAN ISSUE",
AK2155="Sites strategiques, MLL, Pylone, etc.","ENVTECH",
AK2155="AKTIVCO DEFAUT GE &amp; POWER Cabinet","POWER ISSUE",
AK2155="AKTIVCO Coupure ENEO &amp; Baisse de tension","POWER ISSUE",
AK2155="Coupure ENEO &amp; Baisse de tension","POWER ISSUE",
AK2155="Defaut GE &amp; POWER Cabinet","POWER ISSUE",
AK2155="Sharing","POWER ISSUE",
AK2155="Sites strategiques &amp; DataCenter","POWER ISSUE",
AK2155="Exclu","Exclu",
AK2155="SAT","TX ISSUE",
AK2155="SPARE-ISSUE","SPARE-ISSUE",
AK2155="Fiber CAmtel","TX ISSUE",
AK2155="Fiber AOF","TX ISSUE",
AK2155="Projet OCM (HUAWEI)","TRAVAUX-HUAWEI",
AK2155="Projet OCM (NOKIA)","TRAVAUX -NOKIA",
AK2155="ACCESS-ISSUE","ACCESS-ISSUE",
AK2155="Projet OCM (ZTE, NOKIA, autres projets)","TRAVAUX OCM",
AK2155="No root CAuse","No root cause",
AK2155="ODU HS","TX ISSUE",
AK2155="IP &amp; VLAN","TX ISSUE",
AK2155="Warehouse HUAWEI","SPARE-ISSUE",
AK2155="SPARE-HS","SPARE-ISSUE",
AK2155="Power Telco","RAN ISSUE",AK2155="no impacts","no impacts"
),"")</f>
        <v>No root cause</v>
      </c>
      <c r="AK2155" s="81" t="s">
        <v>5620</v>
      </c>
      <c r="AL2155" s="56" t="str" cm="1">
        <f t="array" ref="AL2155">IFERROR(_xlfn.IFS(
AK2155="MPR ISSUE","ACTIVE",
AK2155="BSS Hardware Issue","ACTIVE",
AK2155="Sites strategiques, MLL, Pylone, etc.","PASSIVE",
AK2155="AKTIVCO DEFAUT GE &amp; POWER Cabinet","PASSIVE",
AK2155="AKTIVCO Coupure ENEO &amp; Baisse de tension","PASSIVE",
AK2155="Coupure ENEO &amp; Baisse de tension","PASSIVE",
AK2155="Defaut GE &amp; POWER Cabinet","PASSIVE",
AK2155="Sharing","PASSIVE",
AK2155="Sites strategiques &amp; DataCenter","PASSIVE",
AK2155="Exclu","Exclu",
AK2155="SAT","ACTIVE",
AK2155="SPARE-ISSUE","SPARE-ISSUE",
AK2155="Fiber CAmtel","ACTIVE",
AK2155="Fiber AOF","ACTIVE",
AK2155="Projet OCM (HUAWEI)","PLANNED WORKS",
AK2155="Projet OCM (NOKIA)","PLANNED WORKS",
AK2155="ACCESS-ISSUE","ACCESS-ISSUE",
AK2155="Projet OCM (ZTE, NOKIA, autres projets)","PLANNED WORKS",
AK2155="No root CAuse","No root cause",
AK2155="ODU HS","ACTIVE",
AK2155="IP &amp; VLAN","ACTIVE",
AK2155="Warehouse HUAWEI","SPARE-ISSUE",
AK2155="SPARE-HS","SPARE-ISSUE",
AK2155="Power Telco","ACTIVE", AK2155="no impacts","no impacts"
),"")</f>
        <v>No root cause</v>
      </c>
      <c r="AM2155" s="108" t="s">
        <v>5537</v>
      </c>
      <c r="AN2155" s="117" t="s">
        <v>3563</v>
      </c>
      <c r="AP2155" s="23" t="s">
        <v>5537</v>
      </c>
      <c r="AQ2155" s="23" t="s">
        <v>5537</v>
      </c>
      <c r="AR2155" s="7"/>
      <c r="AS2155" s="6"/>
      <c r="AT2155" s="7"/>
      <c r="AU2155" s="3" t="s">
        <v>5537</v>
      </c>
      <c r="AV2155" s="24" t="s">
        <v>5537</v>
      </c>
      <c r="AW2155" s="24" t="s">
        <v>5537</v>
      </c>
      <c r="AX2155" s="24" t="s">
        <v>5537</v>
      </c>
      <c r="AY2155" s="24" t="s">
        <v>5537</v>
      </c>
      <c r="AZ2155" s="24" t="s">
        <v>5537</v>
      </c>
      <c r="BA2155" s="24" t="s">
        <v>5537</v>
      </c>
      <c r="BB2155" s="24" t="s">
        <v>5537</v>
      </c>
      <c r="BC2155" s="24" t="s">
        <v>5537</v>
      </c>
      <c r="BD2155" s="24" t="s">
        <v>5537</v>
      </c>
      <c r="BE2155" s="24" t="s">
        <v>5537</v>
      </c>
      <c r="BF2155" s="24" t="s">
        <v>5537</v>
      </c>
      <c r="BG2155" s="24" t="s">
        <v>5537</v>
      </c>
      <c r="BH2155" s="24" t="s">
        <v>5537</v>
      </c>
      <c r="BI2155" s="9" t="s">
        <v>5537</v>
      </c>
      <c r="BJ2155" s="14"/>
      <c r="BK2155" s="14" t="s">
        <v>5537</v>
      </c>
      <c r="BL2155" s="14" t="str">
        <f>_xlfn.XLOOKUP(B2155,'[4]cell downs 18042026 17h'!$B:$B,'[4]cell downs 18042026 17h'!$B:$B,"")</f>
        <v/>
      </c>
      <c r="BM2155" s="14" t="str">
        <f>_xlfn.XLOOKUP(B2155,'[5]Cells Huawei 19042026 15h'!$B:$B,'[5]Cells Huawei 19042026 15h'!$B:$B,"")</f>
        <v/>
      </c>
      <c r="BN2155" s="9" t="str">
        <f>_xlfn.XLOOKUP(B2155,'[6]cells down 19042026 9H40'!$B:$B,'[6]cells down 19042026 9H40'!$B:$B,"")</f>
        <v/>
      </c>
      <c r="BO2155" s="9" t="s">
        <v>5537</v>
      </c>
      <c r="BP2155" s="9" t="s">
        <v>318</v>
      </c>
    </row>
    <row r="2156" spans="1:68" s="9" customFormat="1" x14ac:dyDescent="0.35">
      <c r="A2156" s="1" t="s">
        <v>3564</v>
      </c>
      <c r="B2156" s="8" t="s">
        <v>3565</v>
      </c>
      <c r="C2156" s="3" t="str">
        <f>_xlfn.XLOOKUP(B2156,'[1]daily break down'!$D:$D,'[1]daily break down'!$E:$E,"")</f>
        <v>CENTRE</v>
      </c>
      <c r="D2156" s="1" t="s">
        <v>21</v>
      </c>
      <c r="E2156" s="1" t="s">
        <v>563</v>
      </c>
      <c r="F2156" s="3" t="s">
        <v>69</v>
      </c>
      <c r="G2156" s="1" t="s">
        <v>3564</v>
      </c>
      <c r="H2156" s="41" t="str">
        <f>_xlfn.XLOOKUP(B2156,[2]CALCULATION!$B:$B,[2]CALCULATION!$H:$H,"")</f>
        <v>ZTE</v>
      </c>
      <c r="I2156" s="34">
        <v>0</v>
      </c>
      <c r="J2156" s="34">
        <v>0</v>
      </c>
      <c r="K2156" s="34">
        <v>0</v>
      </c>
      <c r="L2156" s="34">
        <v>0</v>
      </c>
      <c r="M2156" s="34">
        <v>0</v>
      </c>
      <c r="N2156" s="34">
        <v>0</v>
      </c>
      <c r="O2156" s="34">
        <v>0</v>
      </c>
      <c r="P2156" s="34">
        <v>0</v>
      </c>
      <c r="Q2156" s="34">
        <v>0</v>
      </c>
      <c r="R2156" s="34">
        <v>0</v>
      </c>
      <c r="S2156" s="109">
        <v>0</v>
      </c>
      <c r="T2156" s="109">
        <f>_xlfn.XLOOKUP(B2156,'[3]Nur des jours'!$B:$B,'[3]Nur des jours'!$U:$U,"")</f>
        <v>0</v>
      </c>
      <c r="U2156" s="109">
        <v>0</v>
      </c>
      <c r="V2156" s="109">
        <v>0</v>
      </c>
      <c r="W2156" s="109">
        <v>0</v>
      </c>
      <c r="X2156" s="109">
        <v>0</v>
      </c>
      <c r="Y2156" s="109">
        <v>0</v>
      </c>
      <c r="Z2156" s="109">
        <v>0</v>
      </c>
      <c r="AA2156" s="109">
        <v>0</v>
      </c>
      <c r="AB2156" s="109">
        <v>0</v>
      </c>
      <c r="AC2156" s="109">
        <v>0</v>
      </c>
      <c r="AD2156" s="109">
        <v>0</v>
      </c>
      <c r="AE2156" s="109">
        <v>0</v>
      </c>
      <c r="AF2156" s="109">
        <v>0</v>
      </c>
      <c r="AG2156" s="57" t="str">
        <f>_xlfn.XLOOKUP(B2156,[3]CALCULATION!$B:$B,[3]CALCULATION!$M:$M,"")</f>
        <v>Operationnel</v>
      </c>
      <c r="AH2156" s="57"/>
      <c r="AI2156" s="56" t="str" cm="1">
        <f t="array" ref="AI2156">IFERROR(_xlfn.IFS(
AK2156="MPR ISSUE","PDH",
AK2156="BSS Hardware Issue","BSS",
AK2156="Sites strategiques, MLL, Pylone, etc.","ENVTECH",
AK2156="AKTIVCO DEFAUT GE &amp; POWER Cabinet","AKTIVCO",
AK2156="AKTIVCO Coupure ENEO &amp; Baisse de tension","AKTIVCO GRID ONLY",
AK2156="Coupure ENEO &amp; Baisse de tension","IHS GRID ONLY",
AK2156="Defaut GE &amp; POWER Cabinet","IHS",
AK2156="Sharing","Partners",
AK2156="Sites strategiques &amp; DataCenter","SST &amp; DC",
AK2156="Exclu","Exclu",
AK2156="SAT","SAT",
AK2156="SPARE-ISSUE","SPARE-ISSUE",
AK2156="Fiber CAmtel","TRANS_FO_CAMTEL",
AK2156="Fiber AOF","Fiber AOF",
AK2156="Projet OCM (HUAWEI)","TRAVAUX-HUAWEI",
AK2156="Projet OCM (NOKIA)","TRAVAUX-NOKIA",
AK2156="ACCESS-ISSUE","ACCESS-ISSUE",
AK2156="Projet OCM (ZTE, NOKIA, autres projets)","TRAVAUX OCM",
AK2156="No root CAuse","No root cause",
AK2156="ODU HS","PDH",
AK2156="IP &amp; VLAN","PDH",
AK2156="Warehouse HUAWEI","SPARE-ISSUE",
AK2156="SPARE-HS","SPARE-ISSUE",
AK2156="Power Telco","BSS",AK2156="no impacts","no impacts"
),"")</f>
        <v>No root cause</v>
      </c>
      <c r="AJ2156" s="56" t="str" cm="1">
        <f t="array" ref="AJ2156">IFERROR(_xlfn.IFS(
AK2156="MPR ISSUE","TX ISSUE",
AK2156="BSS Hardware Issue","RAN ISSUE",
AK2156="Sites strategiques, MLL, Pylone, etc.","ENVTECH",
AK2156="AKTIVCO DEFAUT GE &amp; POWER Cabinet","POWER ISSUE",
AK2156="AKTIVCO Coupure ENEO &amp; Baisse de tension","POWER ISSUE",
AK2156="Coupure ENEO &amp; Baisse de tension","POWER ISSUE",
AK2156="Defaut GE &amp; POWER Cabinet","POWER ISSUE",
AK2156="Sharing","POWER ISSUE",
AK2156="Sites strategiques &amp; DataCenter","POWER ISSUE",
AK2156="Exclu","Exclu",
AK2156="SAT","TX ISSUE",
AK2156="SPARE-ISSUE","SPARE-ISSUE",
AK2156="Fiber CAmtel","TX ISSUE",
AK2156="Fiber AOF","TX ISSUE",
AK2156="Projet OCM (HUAWEI)","TRAVAUX-HUAWEI",
AK2156="Projet OCM (NOKIA)","TRAVAUX -NOKIA",
AK2156="ACCESS-ISSUE","ACCESS-ISSUE",
AK2156="Projet OCM (ZTE, NOKIA, autres projets)","TRAVAUX OCM",
AK2156="No root CAuse","No root cause",
AK2156="ODU HS","TX ISSUE",
AK2156="IP &amp; VLAN","TX ISSUE",
AK2156="Warehouse HUAWEI","SPARE-ISSUE",
AK2156="SPARE-HS","SPARE-ISSUE",
AK2156="Power Telco","RAN ISSUE",AK2156="no impacts","no impacts"
),"")</f>
        <v>No root cause</v>
      </c>
      <c r="AK2156" s="81" t="s">
        <v>5620</v>
      </c>
      <c r="AL2156" s="56" t="str" cm="1">
        <f t="array" ref="AL2156">IFERROR(_xlfn.IFS(
AK2156="MPR ISSUE","ACTIVE",
AK2156="BSS Hardware Issue","ACTIVE",
AK2156="Sites strategiques, MLL, Pylone, etc.","PASSIVE",
AK2156="AKTIVCO DEFAUT GE &amp; POWER Cabinet","PASSIVE",
AK2156="AKTIVCO Coupure ENEO &amp; Baisse de tension","PASSIVE",
AK2156="Coupure ENEO &amp; Baisse de tension","PASSIVE",
AK2156="Defaut GE &amp; POWER Cabinet","PASSIVE",
AK2156="Sharing","PASSIVE",
AK2156="Sites strategiques &amp; DataCenter","PASSIVE",
AK2156="Exclu","Exclu",
AK2156="SAT","ACTIVE",
AK2156="SPARE-ISSUE","SPARE-ISSUE",
AK2156="Fiber CAmtel","ACTIVE",
AK2156="Fiber AOF","ACTIVE",
AK2156="Projet OCM (HUAWEI)","PLANNED WORKS",
AK2156="Projet OCM (NOKIA)","PLANNED WORKS",
AK2156="ACCESS-ISSUE","ACCESS-ISSUE",
AK2156="Projet OCM (ZTE, NOKIA, autres projets)","PLANNED WORKS",
AK2156="No root CAuse","No root cause",
AK2156="ODU HS","ACTIVE",
AK2156="IP &amp; VLAN","ACTIVE",
AK2156="Warehouse HUAWEI","SPARE-ISSUE",
AK2156="SPARE-HS","SPARE-ISSUE",
AK2156="Power Telco","ACTIVE", AK2156="no impacts","no impacts"
),"")</f>
        <v>No root cause</v>
      </c>
      <c r="AM2156" s="108" t="s">
        <v>5537</v>
      </c>
      <c r="AN2156" s="117" t="s">
        <v>3565</v>
      </c>
      <c r="AP2156" s="23" t="s">
        <v>5537</v>
      </c>
      <c r="AQ2156" s="23" t="s">
        <v>5537</v>
      </c>
      <c r="AR2156" s="7"/>
      <c r="AS2156" s="6"/>
      <c r="AT2156" s="7"/>
      <c r="AU2156" s="3" t="s">
        <v>5537</v>
      </c>
      <c r="AV2156" s="24" t="s">
        <v>5537</v>
      </c>
      <c r="AW2156" s="24" t="s">
        <v>5537</v>
      </c>
      <c r="AX2156" s="24" t="s">
        <v>5537</v>
      </c>
      <c r="AY2156" s="24" t="s">
        <v>5537</v>
      </c>
      <c r="AZ2156" s="24" t="s">
        <v>5537</v>
      </c>
      <c r="BA2156" s="24" t="s">
        <v>5537</v>
      </c>
      <c r="BB2156" s="24" t="s">
        <v>5537</v>
      </c>
      <c r="BC2156" s="24" t="s">
        <v>5537</v>
      </c>
      <c r="BD2156" s="24" t="s">
        <v>5537</v>
      </c>
      <c r="BE2156" s="24" t="s">
        <v>5537</v>
      </c>
      <c r="BF2156" s="24" t="s">
        <v>5537</v>
      </c>
      <c r="BG2156" s="24" t="s">
        <v>5537</v>
      </c>
      <c r="BH2156" s="24" t="s">
        <v>5537</v>
      </c>
      <c r="BI2156" s="9" t="s">
        <v>5537</v>
      </c>
      <c r="BJ2156" s="14"/>
      <c r="BK2156" s="14" t="s">
        <v>5537</v>
      </c>
      <c r="BL2156" s="14" t="str">
        <f>_xlfn.XLOOKUP(B2156,'[4]cell downs 18042026 17h'!$B:$B,'[4]cell downs 18042026 17h'!$B:$B,"")</f>
        <v/>
      </c>
      <c r="BM2156" s="14" t="str">
        <f>_xlfn.XLOOKUP(B2156,'[5]Cells Huawei 19042026 15h'!$B:$B,'[5]Cells Huawei 19042026 15h'!$B:$B,"")</f>
        <v/>
      </c>
      <c r="BN2156" s="9" t="str">
        <f>_xlfn.XLOOKUP(B2156,'[6]cells down 19042026 9H40'!$B:$B,'[6]cells down 19042026 9H40'!$B:$B,"")</f>
        <v/>
      </c>
      <c r="BO2156" s="9" t="s">
        <v>5537</v>
      </c>
      <c r="BP2156" s="9" t="s">
        <v>12</v>
      </c>
    </row>
    <row r="2157" spans="1:68" s="9" customFormat="1" x14ac:dyDescent="0.35">
      <c r="A2157" s="1" t="s">
        <v>3566</v>
      </c>
      <c r="B2157" s="8" t="s">
        <v>3567</v>
      </c>
      <c r="C2157" s="3" t="str">
        <f>_xlfn.XLOOKUP(B2157,'[1]daily break down'!$D:$D,'[1]daily break down'!$E:$E,"")</f>
        <v>CENTRE</v>
      </c>
      <c r="D2157" s="1" t="s">
        <v>11</v>
      </c>
      <c r="E2157" s="1" t="s">
        <v>318</v>
      </c>
      <c r="F2157" s="3" t="s">
        <v>69</v>
      </c>
      <c r="G2157" s="1" t="s">
        <v>3568</v>
      </c>
      <c r="H2157" s="41" t="str">
        <f>_xlfn.XLOOKUP(B2157,[2]CALCULATION!$B:$B,[2]CALCULATION!$H:$H,"")</f>
        <v>ZTE</v>
      </c>
      <c r="I2157" s="34">
        <v>0</v>
      </c>
      <c r="J2157" s="34">
        <v>0</v>
      </c>
      <c r="K2157" s="34">
        <v>0</v>
      </c>
      <c r="L2157" s="34">
        <v>0</v>
      </c>
      <c r="M2157" s="34">
        <v>0</v>
      </c>
      <c r="N2157" s="34">
        <v>0</v>
      </c>
      <c r="O2157" s="34">
        <v>0</v>
      </c>
      <c r="P2157" s="34">
        <v>0</v>
      </c>
      <c r="Q2157" s="34">
        <v>0</v>
      </c>
      <c r="R2157" s="34">
        <v>0</v>
      </c>
      <c r="S2157" s="109">
        <v>0</v>
      </c>
      <c r="T2157" s="109">
        <f>_xlfn.XLOOKUP(B2157,'[3]Nur des jours'!$B:$B,'[3]Nur des jours'!$U:$U,"")</f>
        <v>0</v>
      </c>
      <c r="U2157" s="109">
        <v>0</v>
      </c>
      <c r="V2157" s="109">
        <v>0</v>
      </c>
      <c r="W2157" s="109">
        <v>0</v>
      </c>
      <c r="X2157" s="109">
        <v>0</v>
      </c>
      <c r="Y2157" s="109">
        <v>0</v>
      </c>
      <c r="Z2157" s="109">
        <v>0</v>
      </c>
      <c r="AA2157" s="109">
        <v>0</v>
      </c>
      <c r="AB2157" s="109">
        <v>0</v>
      </c>
      <c r="AC2157" s="109">
        <v>0</v>
      </c>
      <c r="AD2157" s="109">
        <v>0</v>
      </c>
      <c r="AE2157" s="109">
        <v>0</v>
      </c>
      <c r="AF2157" s="109">
        <v>0</v>
      </c>
      <c r="AG2157" s="57" t="str">
        <f>_xlfn.XLOOKUP(B2157,[3]CALCULATION!$B:$B,[3]CALCULATION!$M:$M,"")</f>
        <v>Operationnel</v>
      </c>
      <c r="AH2157" s="57"/>
      <c r="AI2157" s="56" t="str" cm="1">
        <f t="array" ref="AI2157">IFERROR(_xlfn.IFS(
AK2157="MPR ISSUE","PDH",
AK2157="BSS Hardware Issue","BSS",
AK2157="Sites strategiques, MLL, Pylone, etc.","ENVTECH",
AK2157="AKTIVCO DEFAUT GE &amp; POWER Cabinet","AKTIVCO",
AK2157="AKTIVCO Coupure ENEO &amp; Baisse de tension","AKTIVCO GRID ONLY",
AK2157="Coupure ENEO &amp; Baisse de tension","IHS GRID ONLY",
AK2157="Defaut GE &amp; POWER Cabinet","IHS",
AK2157="Sharing","Partners",
AK2157="Sites strategiques &amp; DataCenter","SST &amp; DC",
AK2157="Exclu","Exclu",
AK2157="SAT","SAT",
AK2157="SPARE-ISSUE","SPARE-ISSUE",
AK2157="Fiber CAmtel","TRANS_FO_CAMTEL",
AK2157="Fiber AOF","Fiber AOF",
AK2157="Projet OCM (HUAWEI)","TRAVAUX-HUAWEI",
AK2157="Projet OCM (NOKIA)","TRAVAUX-NOKIA",
AK2157="ACCESS-ISSUE","ACCESS-ISSUE",
AK2157="Projet OCM (ZTE, NOKIA, autres projets)","TRAVAUX OCM",
AK2157="No root CAuse","No root cause",
AK2157="ODU HS","PDH",
AK2157="IP &amp; VLAN","PDH",
AK2157="Warehouse HUAWEI","SPARE-ISSUE",
AK2157="SPARE-HS","SPARE-ISSUE",
AK2157="Power Telco","BSS",AK2157="no impacts","no impacts"
),"")</f>
        <v>No root cause</v>
      </c>
      <c r="AJ2157" s="56" t="str" cm="1">
        <f t="array" ref="AJ2157">IFERROR(_xlfn.IFS(
AK2157="MPR ISSUE","TX ISSUE",
AK2157="BSS Hardware Issue","RAN ISSUE",
AK2157="Sites strategiques, MLL, Pylone, etc.","ENVTECH",
AK2157="AKTIVCO DEFAUT GE &amp; POWER Cabinet","POWER ISSUE",
AK2157="AKTIVCO Coupure ENEO &amp; Baisse de tension","POWER ISSUE",
AK2157="Coupure ENEO &amp; Baisse de tension","POWER ISSUE",
AK2157="Defaut GE &amp; POWER Cabinet","POWER ISSUE",
AK2157="Sharing","POWER ISSUE",
AK2157="Sites strategiques &amp; DataCenter","POWER ISSUE",
AK2157="Exclu","Exclu",
AK2157="SAT","TX ISSUE",
AK2157="SPARE-ISSUE","SPARE-ISSUE",
AK2157="Fiber CAmtel","TX ISSUE",
AK2157="Fiber AOF","TX ISSUE",
AK2157="Projet OCM (HUAWEI)","TRAVAUX-HUAWEI",
AK2157="Projet OCM (NOKIA)","TRAVAUX -NOKIA",
AK2157="ACCESS-ISSUE","ACCESS-ISSUE",
AK2157="Projet OCM (ZTE, NOKIA, autres projets)","TRAVAUX OCM",
AK2157="No root CAuse","No root cause",
AK2157="ODU HS","TX ISSUE",
AK2157="IP &amp; VLAN","TX ISSUE",
AK2157="Warehouse HUAWEI","SPARE-ISSUE",
AK2157="SPARE-HS","SPARE-ISSUE",
AK2157="Power Telco","RAN ISSUE",AK2157="no impacts","no impacts"
),"")</f>
        <v>No root cause</v>
      </c>
      <c r="AK2157" s="81" t="s">
        <v>5620</v>
      </c>
      <c r="AL2157" s="56" t="str" cm="1">
        <f t="array" ref="AL2157">IFERROR(_xlfn.IFS(
AK2157="MPR ISSUE","ACTIVE",
AK2157="BSS Hardware Issue","ACTIVE",
AK2157="Sites strategiques, MLL, Pylone, etc.","PASSIVE",
AK2157="AKTIVCO DEFAUT GE &amp; POWER Cabinet","PASSIVE",
AK2157="AKTIVCO Coupure ENEO &amp; Baisse de tension","PASSIVE",
AK2157="Coupure ENEO &amp; Baisse de tension","PASSIVE",
AK2157="Defaut GE &amp; POWER Cabinet","PASSIVE",
AK2157="Sharing","PASSIVE",
AK2157="Sites strategiques &amp; DataCenter","PASSIVE",
AK2157="Exclu","Exclu",
AK2157="SAT","ACTIVE",
AK2157="SPARE-ISSUE","SPARE-ISSUE",
AK2157="Fiber CAmtel","ACTIVE",
AK2157="Fiber AOF","ACTIVE",
AK2157="Projet OCM (HUAWEI)","PLANNED WORKS",
AK2157="Projet OCM (NOKIA)","PLANNED WORKS",
AK2157="ACCESS-ISSUE","ACCESS-ISSUE",
AK2157="Projet OCM (ZTE, NOKIA, autres projets)","PLANNED WORKS",
AK2157="No root CAuse","No root cause",
AK2157="ODU HS","ACTIVE",
AK2157="IP &amp; VLAN","ACTIVE",
AK2157="Warehouse HUAWEI","SPARE-ISSUE",
AK2157="SPARE-HS","SPARE-ISSUE",
AK2157="Power Telco","ACTIVE", AK2157="no impacts","no impacts"
),"")</f>
        <v>No root cause</v>
      </c>
      <c r="AM2157" s="108" t="s">
        <v>5537</v>
      </c>
      <c r="AN2157" s="117" t="s">
        <v>3567</v>
      </c>
      <c r="AP2157" s="23" t="s">
        <v>5537</v>
      </c>
      <c r="AQ2157" s="23" t="s">
        <v>5537</v>
      </c>
      <c r="AR2157" s="7"/>
      <c r="AS2157" s="6"/>
      <c r="AT2157" s="7"/>
      <c r="AU2157" s="3" t="s">
        <v>5537</v>
      </c>
      <c r="AV2157" s="24" t="s">
        <v>5537</v>
      </c>
      <c r="AW2157" s="24" t="s">
        <v>5537</v>
      </c>
      <c r="AX2157" s="24" t="s">
        <v>5537</v>
      </c>
      <c r="AY2157" s="24" t="s">
        <v>5537</v>
      </c>
      <c r="AZ2157" s="24" t="s">
        <v>5537</v>
      </c>
      <c r="BA2157" s="24" t="s">
        <v>5537</v>
      </c>
      <c r="BB2157" s="24" t="s">
        <v>5537</v>
      </c>
      <c r="BC2157" s="24" t="s">
        <v>5537</v>
      </c>
      <c r="BD2157" s="24" t="s">
        <v>5537</v>
      </c>
      <c r="BE2157" s="24" t="s">
        <v>5537</v>
      </c>
      <c r="BF2157" s="24" t="s">
        <v>5537</v>
      </c>
      <c r="BG2157" s="24" t="s">
        <v>5537</v>
      </c>
      <c r="BH2157" s="24" t="s">
        <v>5537</v>
      </c>
      <c r="BI2157" s="9" t="s">
        <v>5537</v>
      </c>
      <c r="BJ2157" s="14"/>
      <c r="BK2157" s="14" t="s">
        <v>5537</v>
      </c>
      <c r="BL2157" s="14" t="str">
        <f>_xlfn.XLOOKUP(B2157,'[4]cell downs 18042026 17h'!$B:$B,'[4]cell downs 18042026 17h'!$B:$B,"")</f>
        <v/>
      </c>
      <c r="BM2157" s="14" t="str">
        <f>_xlfn.XLOOKUP(B2157,'[5]Cells Huawei 19042026 15h'!$B:$B,'[5]Cells Huawei 19042026 15h'!$B:$B,"")</f>
        <v/>
      </c>
      <c r="BN2157" s="9" t="str">
        <f>_xlfn.XLOOKUP(B2157,'[6]cells down 19042026 9H40'!$B:$B,'[6]cells down 19042026 9H40'!$B:$B,"")</f>
        <v/>
      </c>
      <c r="BO2157" s="9" t="s">
        <v>5537</v>
      </c>
      <c r="BP2157" s="9" t="s">
        <v>594</v>
      </c>
    </row>
    <row r="2158" spans="1:68" s="9" customFormat="1" x14ac:dyDescent="0.35">
      <c r="A2158" s="1" t="s">
        <v>3569</v>
      </c>
      <c r="B2158" s="1" t="s">
        <v>3570</v>
      </c>
      <c r="C2158" s="3" t="str">
        <f>_xlfn.XLOOKUP(B2158,'[1]daily break down'!$D:$D,'[1]daily break down'!$E:$E,"")</f>
        <v>CENTRE</v>
      </c>
      <c r="D2158" s="1" t="s">
        <v>21</v>
      </c>
      <c r="E2158" s="1" t="s">
        <v>3571</v>
      </c>
      <c r="F2158" s="3" t="s">
        <v>69</v>
      </c>
      <c r="G2158" s="1" t="s">
        <v>3572</v>
      </c>
      <c r="H2158" s="41" t="str">
        <f>_xlfn.XLOOKUP(B2158,[2]CALCULATION!$B:$B,[2]CALCULATION!$H:$H,"")</f>
        <v>ZTE</v>
      </c>
      <c r="I2158" s="34">
        <v>0</v>
      </c>
      <c r="J2158" s="34">
        <v>0</v>
      </c>
      <c r="K2158" s="34">
        <v>0</v>
      </c>
      <c r="L2158" s="34">
        <v>0</v>
      </c>
      <c r="M2158" s="34">
        <v>0</v>
      </c>
      <c r="N2158" s="34">
        <v>0</v>
      </c>
      <c r="O2158" s="34">
        <v>0</v>
      </c>
      <c r="P2158" s="34">
        <v>0</v>
      </c>
      <c r="Q2158" s="34">
        <v>0</v>
      </c>
      <c r="R2158" s="34">
        <v>0</v>
      </c>
      <c r="S2158" s="109">
        <v>0</v>
      </c>
      <c r="T2158" s="109">
        <f>_xlfn.XLOOKUP(B2158,'[3]Nur des jours'!$B:$B,'[3]Nur des jours'!$U:$U,"")</f>
        <v>0</v>
      </c>
      <c r="U2158" s="109">
        <v>0</v>
      </c>
      <c r="V2158" s="109">
        <v>0</v>
      </c>
      <c r="W2158" s="109">
        <v>0</v>
      </c>
      <c r="X2158" s="109">
        <v>0</v>
      </c>
      <c r="Y2158" s="109">
        <v>0</v>
      </c>
      <c r="Z2158" s="109">
        <v>0</v>
      </c>
      <c r="AA2158" s="109">
        <v>0</v>
      </c>
      <c r="AB2158" s="109">
        <v>0</v>
      </c>
      <c r="AC2158" s="109">
        <v>0</v>
      </c>
      <c r="AD2158" s="109">
        <v>0</v>
      </c>
      <c r="AE2158" s="109">
        <v>0</v>
      </c>
      <c r="AF2158" s="109">
        <v>0</v>
      </c>
      <c r="AG2158" s="57" t="str">
        <f>_xlfn.XLOOKUP(B2158,[3]CALCULATION!$B:$B,[3]CALCULATION!$M:$M,"")</f>
        <v>Operationnel</v>
      </c>
      <c r="AH2158" s="57"/>
      <c r="AI2158" s="56" t="str" cm="1">
        <f t="array" ref="AI2158">IFERROR(_xlfn.IFS(
AK2158="MPR ISSUE","PDH",
AK2158="BSS Hardware Issue","BSS",
AK2158="Sites strategiques, MLL, Pylone, etc.","ENVTECH",
AK2158="AKTIVCO DEFAUT GE &amp; POWER Cabinet","AKTIVCO",
AK2158="AKTIVCO Coupure ENEO &amp; Baisse de tension","AKTIVCO GRID ONLY",
AK2158="Coupure ENEO &amp; Baisse de tension","IHS GRID ONLY",
AK2158="Defaut GE &amp; POWER Cabinet","IHS",
AK2158="Sharing","Partners",
AK2158="Sites strategiques &amp; DataCenter","SST &amp; DC",
AK2158="Exclu","Exclu",
AK2158="SAT","SAT",
AK2158="SPARE-ISSUE","SPARE-ISSUE",
AK2158="Fiber CAmtel","TRANS_FO_CAMTEL",
AK2158="Fiber AOF","Fiber AOF",
AK2158="Projet OCM (HUAWEI)","TRAVAUX-HUAWEI",
AK2158="Projet OCM (NOKIA)","TRAVAUX-NOKIA",
AK2158="ACCESS-ISSUE","ACCESS-ISSUE",
AK2158="Projet OCM (ZTE, NOKIA, autres projets)","TRAVAUX OCM",
AK2158="No root CAuse","No root cause",
AK2158="ODU HS","PDH",
AK2158="IP &amp; VLAN","PDH",
AK2158="Warehouse HUAWEI","SPARE-ISSUE",
AK2158="SPARE-HS","SPARE-ISSUE",
AK2158="Power Telco","BSS",AK2158="no impacts","no impacts"
),"")</f>
        <v>No root cause</v>
      </c>
      <c r="AJ2158" s="56" t="str" cm="1">
        <f t="array" ref="AJ2158">IFERROR(_xlfn.IFS(
AK2158="MPR ISSUE","TX ISSUE",
AK2158="BSS Hardware Issue","RAN ISSUE",
AK2158="Sites strategiques, MLL, Pylone, etc.","ENVTECH",
AK2158="AKTIVCO DEFAUT GE &amp; POWER Cabinet","POWER ISSUE",
AK2158="AKTIVCO Coupure ENEO &amp; Baisse de tension","POWER ISSUE",
AK2158="Coupure ENEO &amp; Baisse de tension","POWER ISSUE",
AK2158="Defaut GE &amp; POWER Cabinet","POWER ISSUE",
AK2158="Sharing","POWER ISSUE",
AK2158="Sites strategiques &amp; DataCenter","POWER ISSUE",
AK2158="Exclu","Exclu",
AK2158="SAT","TX ISSUE",
AK2158="SPARE-ISSUE","SPARE-ISSUE",
AK2158="Fiber CAmtel","TX ISSUE",
AK2158="Fiber AOF","TX ISSUE",
AK2158="Projet OCM (HUAWEI)","TRAVAUX-HUAWEI",
AK2158="Projet OCM (NOKIA)","TRAVAUX -NOKIA",
AK2158="ACCESS-ISSUE","ACCESS-ISSUE",
AK2158="Projet OCM (ZTE, NOKIA, autres projets)","TRAVAUX OCM",
AK2158="No root CAuse","No root cause",
AK2158="ODU HS","TX ISSUE",
AK2158="IP &amp; VLAN","TX ISSUE",
AK2158="Warehouse HUAWEI","SPARE-ISSUE",
AK2158="SPARE-HS","SPARE-ISSUE",
AK2158="Power Telco","RAN ISSUE",AK2158="no impacts","no impacts"
),"")</f>
        <v>No root cause</v>
      </c>
      <c r="AK2158" s="81" t="s">
        <v>5620</v>
      </c>
      <c r="AL2158" s="56" t="str" cm="1">
        <f t="array" ref="AL2158">IFERROR(_xlfn.IFS(
AK2158="MPR ISSUE","ACTIVE",
AK2158="BSS Hardware Issue","ACTIVE",
AK2158="Sites strategiques, MLL, Pylone, etc.","PASSIVE",
AK2158="AKTIVCO DEFAUT GE &amp; POWER Cabinet","PASSIVE",
AK2158="AKTIVCO Coupure ENEO &amp; Baisse de tension","PASSIVE",
AK2158="Coupure ENEO &amp; Baisse de tension","PASSIVE",
AK2158="Defaut GE &amp; POWER Cabinet","PASSIVE",
AK2158="Sharing","PASSIVE",
AK2158="Sites strategiques &amp; DataCenter","PASSIVE",
AK2158="Exclu","Exclu",
AK2158="SAT","ACTIVE",
AK2158="SPARE-ISSUE","SPARE-ISSUE",
AK2158="Fiber CAmtel","ACTIVE",
AK2158="Fiber AOF","ACTIVE",
AK2158="Projet OCM (HUAWEI)","PLANNED WORKS",
AK2158="Projet OCM (NOKIA)","PLANNED WORKS",
AK2158="ACCESS-ISSUE","ACCESS-ISSUE",
AK2158="Projet OCM (ZTE, NOKIA, autres projets)","PLANNED WORKS",
AK2158="No root CAuse","No root cause",
AK2158="ODU HS","ACTIVE",
AK2158="IP &amp; VLAN","ACTIVE",
AK2158="Warehouse HUAWEI","SPARE-ISSUE",
AK2158="SPARE-HS","SPARE-ISSUE",
AK2158="Power Telco","ACTIVE", AK2158="no impacts","no impacts"
),"")</f>
        <v>No root cause</v>
      </c>
      <c r="AM2158" s="108" t="s">
        <v>5537</v>
      </c>
      <c r="AN2158" s="117" t="s">
        <v>3570</v>
      </c>
      <c r="AP2158" s="23" t="s">
        <v>5537</v>
      </c>
      <c r="AQ2158" s="23" t="s">
        <v>5537</v>
      </c>
      <c r="AR2158" s="7"/>
      <c r="AS2158" s="6"/>
      <c r="AT2158" s="7"/>
      <c r="AU2158" s="3" t="s">
        <v>5537</v>
      </c>
      <c r="AV2158" s="24" t="s">
        <v>5537</v>
      </c>
      <c r="AW2158" s="24" t="s">
        <v>5537</v>
      </c>
      <c r="AX2158" s="24" t="s">
        <v>5537</v>
      </c>
      <c r="AY2158" s="24" t="s">
        <v>5537</v>
      </c>
      <c r="AZ2158" s="24" t="s">
        <v>5537</v>
      </c>
      <c r="BA2158" s="24" t="s">
        <v>5537</v>
      </c>
      <c r="BB2158" s="24" t="s">
        <v>5537</v>
      </c>
      <c r="BC2158" s="24" t="s">
        <v>5537</v>
      </c>
      <c r="BD2158" s="24" t="s">
        <v>5537</v>
      </c>
      <c r="BE2158" s="24" t="s">
        <v>5537</v>
      </c>
      <c r="BF2158" s="24" t="s">
        <v>5537</v>
      </c>
      <c r="BG2158" s="24" t="s">
        <v>5537</v>
      </c>
      <c r="BH2158" s="24" t="s">
        <v>5537</v>
      </c>
      <c r="BI2158" s="9" t="s">
        <v>5537</v>
      </c>
      <c r="BJ2158" s="14"/>
      <c r="BK2158" s="14" t="s">
        <v>5537</v>
      </c>
      <c r="BL2158" s="14" t="str">
        <f>_xlfn.XLOOKUP(B2158,'[4]cell downs 18042026 17h'!$B:$B,'[4]cell downs 18042026 17h'!$B:$B,"")</f>
        <v/>
      </c>
      <c r="BM2158" s="14" t="str">
        <f>_xlfn.XLOOKUP(B2158,'[5]Cells Huawei 19042026 15h'!$B:$B,'[5]Cells Huawei 19042026 15h'!$B:$B,"")</f>
        <v/>
      </c>
      <c r="BN2158" s="9" t="str">
        <f>_xlfn.XLOOKUP(B2158,'[6]cells down 19042026 9H40'!$B:$B,'[6]cells down 19042026 9H40'!$B:$B,"")</f>
        <v/>
      </c>
      <c r="BO2158" s="9" t="s">
        <v>5537</v>
      </c>
      <c r="BP2158" s="9" t="s">
        <v>12</v>
      </c>
    </row>
    <row r="2159" spans="1:68" s="9" customFormat="1" x14ac:dyDescent="0.35">
      <c r="A2159" s="1" t="s">
        <v>3573</v>
      </c>
      <c r="B2159" s="8" t="s">
        <v>3574</v>
      </c>
      <c r="C2159" s="3" t="str">
        <f>_xlfn.XLOOKUP(B2159,'[1]daily break down'!$D:$D,'[1]daily break down'!$E:$E,"")</f>
        <v>CENTRE</v>
      </c>
      <c r="D2159" s="1" t="s">
        <v>11</v>
      </c>
      <c r="E2159" s="1" t="s">
        <v>318</v>
      </c>
      <c r="F2159" s="3" t="s">
        <v>69</v>
      </c>
      <c r="G2159" s="1" t="s">
        <v>3573</v>
      </c>
      <c r="H2159" s="41" t="str">
        <f>_xlfn.XLOOKUP(B2159,[2]CALCULATION!$B:$B,[2]CALCULATION!$H:$H,"")</f>
        <v>ZTE</v>
      </c>
      <c r="I2159" s="34">
        <v>0</v>
      </c>
      <c r="J2159" s="34">
        <v>0</v>
      </c>
      <c r="K2159" s="34">
        <v>0</v>
      </c>
      <c r="L2159" s="34">
        <v>0</v>
      </c>
      <c r="M2159" s="34">
        <v>0</v>
      </c>
      <c r="N2159" s="34">
        <v>0</v>
      </c>
      <c r="O2159" s="34">
        <v>0</v>
      </c>
      <c r="P2159" s="34">
        <v>0</v>
      </c>
      <c r="Q2159" s="34">
        <v>0</v>
      </c>
      <c r="R2159" s="34">
        <v>0</v>
      </c>
      <c r="S2159" s="109">
        <v>0</v>
      </c>
      <c r="T2159" s="109">
        <f>_xlfn.XLOOKUP(B2159,'[3]Nur des jours'!$B:$B,'[3]Nur des jours'!$U:$U,"")</f>
        <v>0</v>
      </c>
      <c r="U2159" s="109">
        <v>0</v>
      </c>
      <c r="V2159" s="109">
        <v>0</v>
      </c>
      <c r="W2159" s="109">
        <v>0</v>
      </c>
      <c r="X2159" s="109">
        <v>0</v>
      </c>
      <c r="Y2159" s="109">
        <v>0</v>
      </c>
      <c r="Z2159" s="109">
        <v>0</v>
      </c>
      <c r="AA2159" s="109">
        <v>0</v>
      </c>
      <c r="AB2159" s="109">
        <v>0</v>
      </c>
      <c r="AC2159" s="109">
        <v>0</v>
      </c>
      <c r="AD2159" s="109">
        <v>0</v>
      </c>
      <c r="AE2159" s="109">
        <v>0</v>
      </c>
      <c r="AF2159" s="109">
        <v>0</v>
      </c>
      <c r="AG2159" s="57" t="str">
        <f>_xlfn.XLOOKUP(B2159,[3]CALCULATION!$B:$B,[3]CALCULATION!$M:$M,"")</f>
        <v>Operationnel</v>
      </c>
      <c r="AH2159" s="57"/>
      <c r="AI2159" s="56" t="str" cm="1">
        <f t="array" ref="AI2159">IFERROR(_xlfn.IFS(
AK2159="MPR ISSUE","PDH",
AK2159="BSS Hardware Issue","BSS",
AK2159="Sites strategiques, MLL, Pylone, etc.","ENVTECH",
AK2159="AKTIVCO DEFAUT GE &amp; POWER Cabinet","AKTIVCO",
AK2159="AKTIVCO Coupure ENEO &amp; Baisse de tension","AKTIVCO GRID ONLY",
AK2159="Coupure ENEO &amp; Baisse de tension","IHS GRID ONLY",
AK2159="Defaut GE &amp; POWER Cabinet","IHS",
AK2159="Sharing","Partners",
AK2159="Sites strategiques &amp; DataCenter","SST &amp; DC",
AK2159="Exclu","Exclu",
AK2159="SAT","SAT",
AK2159="SPARE-ISSUE","SPARE-ISSUE",
AK2159="Fiber CAmtel","TRANS_FO_CAMTEL",
AK2159="Fiber AOF","Fiber AOF",
AK2159="Projet OCM (HUAWEI)","TRAVAUX-HUAWEI",
AK2159="Projet OCM (NOKIA)","TRAVAUX-NOKIA",
AK2159="ACCESS-ISSUE","ACCESS-ISSUE",
AK2159="Projet OCM (ZTE, NOKIA, autres projets)","TRAVAUX OCM",
AK2159="No root CAuse","No root cause",
AK2159="ODU HS","PDH",
AK2159="IP &amp; VLAN","PDH",
AK2159="Warehouse HUAWEI","SPARE-ISSUE",
AK2159="SPARE-HS","SPARE-ISSUE",
AK2159="Power Telco","BSS",AK2159="no impacts","no impacts"
),"")</f>
        <v>No root cause</v>
      </c>
      <c r="AJ2159" s="56" t="str" cm="1">
        <f t="array" ref="AJ2159">IFERROR(_xlfn.IFS(
AK2159="MPR ISSUE","TX ISSUE",
AK2159="BSS Hardware Issue","RAN ISSUE",
AK2159="Sites strategiques, MLL, Pylone, etc.","ENVTECH",
AK2159="AKTIVCO DEFAUT GE &amp; POWER Cabinet","POWER ISSUE",
AK2159="AKTIVCO Coupure ENEO &amp; Baisse de tension","POWER ISSUE",
AK2159="Coupure ENEO &amp; Baisse de tension","POWER ISSUE",
AK2159="Defaut GE &amp; POWER Cabinet","POWER ISSUE",
AK2159="Sharing","POWER ISSUE",
AK2159="Sites strategiques &amp; DataCenter","POWER ISSUE",
AK2159="Exclu","Exclu",
AK2159="SAT","TX ISSUE",
AK2159="SPARE-ISSUE","SPARE-ISSUE",
AK2159="Fiber CAmtel","TX ISSUE",
AK2159="Fiber AOF","TX ISSUE",
AK2159="Projet OCM (HUAWEI)","TRAVAUX-HUAWEI",
AK2159="Projet OCM (NOKIA)","TRAVAUX -NOKIA",
AK2159="ACCESS-ISSUE","ACCESS-ISSUE",
AK2159="Projet OCM (ZTE, NOKIA, autres projets)","TRAVAUX OCM",
AK2159="No root CAuse","No root cause",
AK2159="ODU HS","TX ISSUE",
AK2159="IP &amp; VLAN","TX ISSUE",
AK2159="Warehouse HUAWEI","SPARE-ISSUE",
AK2159="SPARE-HS","SPARE-ISSUE",
AK2159="Power Telco","RAN ISSUE",AK2159="no impacts","no impacts"
),"")</f>
        <v>No root cause</v>
      </c>
      <c r="AK2159" s="81" t="s">
        <v>5620</v>
      </c>
      <c r="AL2159" s="56" t="str" cm="1">
        <f t="array" ref="AL2159">IFERROR(_xlfn.IFS(
AK2159="MPR ISSUE","ACTIVE",
AK2159="BSS Hardware Issue","ACTIVE",
AK2159="Sites strategiques, MLL, Pylone, etc.","PASSIVE",
AK2159="AKTIVCO DEFAUT GE &amp; POWER Cabinet","PASSIVE",
AK2159="AKTIVCO Coupure ENEO &amp; Baisse de tension","PASSIVE",
AK2159="Coupure ENEO &amp; Baisse de tension","PASSIVE",
AK2159="Defaut GE &amp; POWER Cabinet","PASSIVE",
AK2159="Sharing","PASSIVE",
AK2159="Sites strategiques &amp; DataCenter","PASSIVE",
AK2159="Exclu","Exclu",
AK2159="SAT","ACTIVE",
AK2159="SPARE-ISSUE","SPARE-ISSUE",
AK2159="Fiber CAmtel","ACTIVE",
AK2159="Fiber AOF","ACTIVE",
AK2159="Projet OCM (HUAWEI)","PLANNED WORKS",
AK2159="Projet OCM (NOKIA)","PLANNED WORKS",
AK2159="ACCESS-ISSUE","ACCESS-ISSUE",
AK2159="Projet OCM (ZTE, NOKIA, autres projets)","PLANNED WORKS",
AK2159="No root CAuse","No root cause",
AK2159="ODU HS","ACTIVE",
AK2159="IP &amp; VLAN","ACTIVE",
AK2159="Warehouse HUAWEI","SPARE-ISSUE",
AK2159="SPARE-HS","SPARE-ISSUE",
AK2159="Power Telco","ACTIVE", AK2159="no impacts","no impacts"
),"")</f>
        <v>No root cause</v>
      </c>
      <c r="AM2159" s="108" t="s">
        <v>5537</v>
      </c>
      <c r="AN2159" s="117" t="s">
        <v>3574</v>
      </c>
      <c r="AP2159" s="23" t="s">
        <v>5537</v>
      </c>
      <c r="AQ2159" s="23" t="s">
        <v>5537</v>
      </c>
      <c r="AR2159" s="7"/>
      <c r="AS2159" s="6"/>
      <c r="AT2159" s="7"/>
      <c r="AU2159" s="3" t="s">
        <v>5537</v>
      </c>
      <c r="AV2159" s="24" t="s">
        <v>5537</v>
      </c>
      <c r="AW2159" s="24" t="s">
        <v>5537</v>
      </c>
      <c r="AX2159" s="24" t="s">
        <v>5537</v>
      </c>
      <c r="AY2159" s="24" t="s">
        <v>5537</v>
      </c>
      <c r="AZ2159" s="24" t="s">
        <v>5537</v>
      </c>
      <c r="BA2159" s="24" t="s">
        <v>5537</v>
      </c>
      <c r="BB2159" s="24" t="s">
        <v>5537</v>
      </c>
      <c r="BC2159" s="24" t="s">
        <v>5537</v>
      </c>
      <c r="BD2159" s="24" t="s">
        <v>5537</v>
      </c>
      <c r="BE2159" s="24" t="s">
        <v>5537</v>
      </c>
      <c r="BF2159" s="24" t="s">
        <v>5537</v>
      </c>
      <c r="BG2159" s="24" t="s">
        <v>5537</v>
      </c>
      <c r="BH2159" s="24" t="s">
        <v>5537</v>
      </c>
      <c r="BI2159" s="9" t="s">
        <v>5537</v>
      </c>
      <c r="BJ2159" s="14"/>
      <c r="BK2159" s="14" t="s">
        <v>5537</v>
      </c>
      <c r="BL2159" s="14" t="str">
        <f>_xlfn.XLOOKUP(B2159,'[4]cell downs 18042026 17h'!$B:$B,'[4]cell downs 18042026 17h'!$B:$B,"")</f>
        <v/>
      </c>
      <c r="BM2159" s="14" t="str">
        <f>_xlfn.XLOOKUP(B2159,'[5]Cells Huawei 19042026 15h'!$B:$B,'[5]Cells Huawei 19042026 15h'!$B:$B,"")</f>
        <v/>
      </c>
      <c r="BN2159" s="9" t="str">
        <f>_xlfn.XLOOKUP(B2159,'[6]cells down 19042026 9H40'!$B:$B,'[6]cells down 19042026 9H40'!$B:$B,"")</f>
        <v/>
      </c>
      <c r="BO2159" s="9" t="s">
        <v>3574</v>
      </c>
      <c r="BP2159" s="9" t="s">
        <v>12</v>
      </c>
    </row>
    <row r="2160" spans="1:68" s="9" customFormat="1" x14ac:dyDescent="0.35">
      <c r="A2160" s="1" t="s">
        <v>3575</v>
      </c>
      <c r="B2160" s="8" t="s">
        <v>3576</v>
      </c>
      <c r="C2160" s="3" t="str">
        <f>_xlfn.XLOOKUP(B2160,'[1]daily break down'!$D:$D,'[1]daily break down'!$E:$E,"")</f>
        <v>CENTRE</v>
      </c>
      <c r="D2160" s="1" t="s">
        <v>11</v>
      </c>
      <c r="E2160" s="1" t="s">
        <v>318</v>
      </c>
      <c r="F2160" s="3" t="s">
        <v>69</v>
      </c>
      <c r="G2160" s="1" t="s">
        <v>3577</v>
      </c>
      <c r="H2160" s="41" t="str">
        <f>_xlfn.XLOOKUP(B2160,[2]CALCULATION!$B:$B,[2]CALCULATION!$H:$H,"")</f>
        <v>ZTE</v>
      </c>
      <c r="I2160" s="34">
        <v>0</v>
      </c>
      <c r="J2160" s="34">
        <v>0</v>
      </c>
      <c r="K2160" s="34">
        <v>0</v>
      </c>
      <c r="L2160" s="34">
        <v>0</v>
      </c>
      <c r="M2160" s="34">
        <v>0</v>
      </c>
      <c r="N2160" s="34">
        <v>0</v>
      </c>
      <c r="O2160" s="34">
        <v>0</v>
      </c>
      <c r="P2160" s="34">
        <v>0</v>
      </c>
      <c r="Q2160" s="34">
        <v>0</v>
      </c>
      <c r="R2160" s="34">
        <v>0</v>
      </c>
      <c r="S2160" s="109">
        <v>0</v>
      </c>
      <c r="T2160" s="109">
        <f>_xlfn.XLOOKUP(B2160,'[3]Nur des jours'!$B:$B,'[3]Nur des jours'!$U:$U,"")</f>
        <v>0</v>
      </c>
      <c r="U2160" s="109">
        <v>0</v>
      </c>
      <c r="V2160" s="109">
        <v>0</v>
      </c>
      <c r="W2160" s="109">
        <v>0</v>
      </c>
      <c r="X2160" s="109">
        <v>0</v>
      </c>
      <c r="Y2160" s="109">
        <v>0</v>
      </c>
      <c r="Z2160" s="109">
        <v>0</v>
      </c>
      <c r="AA2160" s="109">
        <v>0</v>
      </c>
      <c r="AB2160" s="109">
        <v>0</v>
      </c>
      <c r="AC2160" s="109">
        <v>0</v>
      </c>
      <c r="AD2160" s="109">
        <v>0</v>
      </c>
      <c r="AE2160" s="109">
        <v>0</v>
      </c>
      <c r="AF2160" s="109">
        <v>0</v>
      </c>
      <c r="AG2160" s="57" t="str">
        <f>_xlfn.XLOOKUP(B2160,[3]CALCULATION!$B:$B,[3]CALCULATION!$M:$M,"")</f>
        <v>Operationnel</v>
      </c>
      <c r="AH2160" s="57"/>
      <c r="AI2160" s="56" t="str" cm="1">
        <f t="array" ref="AI2160">IFERROR(_xlfn.IFS(
AK2160="MPR ISSUE","PDH",
AK2160="BSS Hardware Issue","BSS",
AK2160="Sites strategiques, MLL, Pylone, etc.","ENVTECH",
AK2160="AKTIVCO DEFAUT GE &amp; POWER Cabinet","AKTIVCO",
AK2160="AKTIVCO Coupure ENEO &amp; Baisse de tension","AKTIVCO GRID ONLY",
AK2160="Coupure ENEO &amp; Baisse de tension","IHS GRID ONLY",
AK2160="Defaut GE &amp; POWER Cabinet","IHS",
AK2160="Sharing","Partners",
AK2160="Sites strategiques &amp; DataCenter","SST &amp; DC",
AK2160="Exclu","Exclu",
AK2160="SAT","SAT",
AK2160="SPARE-ISSUE","SPARE-ISSUE",
AK2160="Fiber CAmtel","TRANS_FO_CAMTEL",
AK2160="Fiber AOF","Fiber AOF",
AK2160="Projet OCM (HUAWEI)","TRAVAUX-HUAWEI",
AK2160="Projet OCM (NOKIA)","TRAVAUX-NOKIA",
AK2160="ACCESS-ISSUE","ACCESS-ISSUE",
AK2160="Projet OCM (ZTE, NOKIA, autres projets)","TRAVAUX OCM",
AK2160="No root CAuse","No root cause",
AK2160="ODU HS","PDH",
AK2160="IP &amp; VLAN","PDH",
AK2160="Warehouse HUAWEI","SPARE-ISSUE",
AK2160="SPARE-HS","SPARE-ISSUE",
AK2160="Power Telco","BSS",AK2160="no impacts","no impacts"
),"")</f>
        <v>No root cause</v>
      </c>
      <c r="AJ2160" s="56" t="str" cm="1">
        <f t="array" ref="AJ2160">IFERROR(_xlfn.IFS(
AK2160="MPR ISSUE","TX ISSUE",
AK2160="BSS Hardware Issue","RAN ISSUE",
AK2160="Sites strategiques, MLL, Pylone, etc.","ENVTECH",
AK2160="AKTIVCO DEFAUT GE &amp; POWER Cabinet","POWER ISSUE",
AK2160="AKTIVCO Coupure ENEO &amp; Baisse de tension","POWER ISSUE",
AK2160="Coupure ENEO &amp; Baisse de tension","POWER ISSUE",
AK2160="Defaut GE &amp; POWER Cabinet","POWER ISSUE",
AK2160="Sharing","POWER ISSUE",
AK2160="Sites strategiques &amp; DataCenter","POWER ISSUE",
AK2160="Exclu","Exclu",
AK2160="SAT","TX ISSUE",
AK2160="SPARE-ISSUE","SPARE-ISSUE",
AK2160="Fiber CAmtel","TX ISSUE",
AK2160="Fiber AOF","TX ISSUE",
AK2160="Projet OCM (HUAWEI)","TRAVAUX-HUAWEI",
AK2160="Projet OCM (NOKIA)","TRAVAUX -NOKIA",
AK2160="ACCESS-ISSUE","ACCESS-ISSUE",
AK2160="Projet OCM (ZTE, NOKIA, autres projets)","TRAVAUX OCM",
AK2160="No root CAuse","No root cause",
AK2160="ODU HS","TX ISSUE",
AK2160="IP &amp; VLAN","TX ISSUE",
AK2160="Warehouse HUAWEI","SPARE-ISSUE",
AK2160="SPARE-HS","SPARE-ISSUE",
AK2160="Power Telco","RAN ISSUE",AK2160="no impacts","no impacts"
),"")</f>
        <v>No root cause</v>
      </c>
      <c r="AK2160" s="81" t="s">
        <v>5620</v>
      </c>
      <c r="AL2160" s="56" t="str" cm="1">
        <f t="array" ref="AL2160">IFERROR(_xlfn.IFS(
AK2160="MPR ISSUE","ACTIVE",
AK2160="BSS Hardware Issue","ACTIVE",
AK2160="Sites strategiques, MLL, Pylone, etc.","PASSIVE",
AK2160="AKTIVCO DEFAUT GE &amp; POWER Cabinet","PASSIVE",
AK2160="AKTIVCO Coupure ENEO &amp; Baisse de tension","PASSIVE",
AK2160="Coupure ENEO &amp; Baisse de tension","PASSIVE",
AK2160="Defaut GE &amp; POWER Cabinet","PASSIVE",
AK2160="Sharing","PASSIVE",
AK2160="Sites strategiques &amp; DataCenter","PASSIVE",
AK2160="Exclu","Exclu",
AK2160="SAT","ACTIVE",
AK2160="SPARE-ISSUE","SPARE-ISSUE",
AK2160="Fiber CAmtel","ACTIVE",
AK2160="Fiber AOF","ACTIVE",
AK2160="Projet OCM (HUAWEI)","PLANNED WORKS",
AK2160="Projet OCM (NOKIA)","PLANNED WORKS",
AK2160="ACCESS-ISSUE","ACCESS-ISSUE",
AK2160="Projet OCM (ZTE, NOKIA, autres projets)","PLANNED WORKS",
AK2160="No root CAuse","No root cause",
AK2160="ODU HS","ACTIVE",
AK2160="IP &amp; VLAN","ACTIVE",
AK2160="Warehouse HUAWEI","SPARE-ISSUE",
AK2160="SPARE-HS","SPARE-ISSUE",
AK2160="Power Telco","ACTIVE", AK2160="no impacts","no impacts"
),"")</f>
        <v>No root cause</v>
      </c>
      <c r="AM2160" s="108" t="s">
        <v>5537</v>
      </c>
      <c r="AN2160" s="117" t="s">
        <v>3576</v>
      </c>
      <c r="AP2160" s="23" t="s">
        <v>5537</v>
      </c>
      <c r="AQ2160" s="23" t="s">
        <v>5537</v>
      </c>
      <c r="AR2160" s="7"/>
      <c r="AS2160" s="6"/>
      <c r="AT2160" s="7"/>
      <c r="AU2160" s="3" t="s">
        <v>5537</v>
      </c>
      <c r="AV2160" s="24" t="s">
        <v>5537</v>
      </c>
      <c r="AW2160" s="24" t="s">
        <v>5537</v>
      </c>
      <c r="AX2160" s="24" t="s">
        <v>5537</v>
      </c>
      <c r="AY2160" s="24" t="s">
        <v>5537</v>
      </c>
      <c r="AZ2160" s="24" t="s">
        <v>5537</v>
      </c>
      <c r="BA2160" s="24" t="s">
        <v>5537</v>
      </c>
      <c r="BB2160" s="24" t="s">
        <v>5537</v>
      </c>
      <c r="BC2160" s="24" t="s">
        <v>5537</v>
      </c>
      <c r="BD2160" s="24" t="s">
        <v>5537</v>
      </c>
      <c r="BE2160" s="24" t="s">
        <v>5537</v>
      </c>
      <c r="BF2160" s="24" t="s">
        <v>5537</v>
      </c>
      <c r="BG2160" s="24" t="s">
        <v>5537</v>
      </c>
      <c r="BH2160" s="24" t="s">
        <v>5537</v>
      </c>
      <c r="BI2160" s="9" t="s">
        <v>5537</v>
      </c>
      <c r="BJ2160" s="14"/>
      <c r="BK2160" s="14" t="s">
        <v>5537</v>
      </c>
      <c r="BL2160" s="14" t="str">
        <f>_xlfn.XLOOKUP(B2160,'[4]cell downs 18042026 17h'!$B:$B,'[4]cell downs 18042026 17h'!$B:$B,"")</f>
        <v/>
      </c>
      <c r="BM2160" s="14" t="str">
        <f>_xlfn.XLOOKUP(B2160,'[5]Cells Huawei 19042026 15h'!$B:$B,'[5]Cells Huawei 19042026 15h'!$B:$B,"")</f>
        <v/>
      </c>
      <c r="BN2160" s="9" t="str">
        <f>_xlfn.XLOOKUP(B2160,'[6]cells down 19042026 9H40'!$B:$B,'[6]cells down 19042026 9H40'!$B:$B,"")</f>
        <v/>
      </c>
      <c r="BO2160" s="9" t="s">
        <v>3576</v>
      </c>
      <c r="BP2160" s="9" t="s">
        <v>5537</v>
      </c>
    </row>
    <row r="2161" spans="1:68" s="9" customFormat="1" x14ac:dyDescent="0.35">
      <c r="A2161" s="1" t="s">
        <v>3578</v>
      </c>
      <c r="B2161" s="8" t="s">
        <v>3579</v>
      </c>
      <c r="C2161" s="3" t="str">
        <f>_xlfn.XLOOKUP(B2161,'[1]daily break down'!$D:$D,'[1]daily break down'!$E:$E,"")</f>
        <v>CENTRE</v>
      </c>
      <c r="D2161" s="1" t="s">
        <v>11</v>
      </c>
      <c r="E2161" s="1" t="s">
        <v>318</v>
      </c>
      <c r="F2161" s="3" t="s">
        <v>69</v>
      </c>
      <c r="G2161" s="1" t="s">
        <v>3580</v>
      </c>
      <c r="H2161" s="41" t="str">
        <f>_xlfn.XLOOKUP(B2161,[2]CALCULATION!$B:$B,[2]CALCULATION!$H:$H,"")</f>
        <v>ZTE</v>
      </c>
      <c r="I2161" s="34">
        <v>0</v>
      </c>
      <c r="J2161" s="34">
        <v>0</v>
      </c>
      <c r="K2161" s="34">
        <v>0</v>
      </c>
      <c r="L2161" s="34">
        <v>0</v>
      </c>
      <c r="M2161" s="34">
        <v>0</v>
      </c>
      <c r="N2161" s="34">
        <v>0</v>
      </c>
      <c r="O2161" s="34">
        <v>0</v>
      </c>
      <c r="P2161" s="34">
        <v>0</v>
      </c>
      <c r="Q2161" s="34">
        <v>0</v>
      </c>
      <c r="R2161" s="34">
        <v>0</v>
      </c>
      <c r="S2161" s="109">
        <v>0</v>
      </c>
      <c r="T2161" s="109">
        <f>_xlfn.XLOOKUP(B2161,'[3]Nur des jours'!$B:$B,'[3]Nur des jours'!$U:$U,"")</f>
        <v>0</v>
      </c>
      <c r="U2161" s="109">
        <v>0</v>
      </c>
      <c r="V2161" s="109">
        <v>0</v>
      </c>
      <c r="W2161" s="109">
        <v>0</v>
      </c>
      <c r="X2161" s="109">
        <v>0</v>
      </c>
      <c r="Y2161" s="109">
        <v>0</v>
      </c>
      <c r="Z2161" s="109">
        <v>0</v>
      </c>
      <c r="AA2161" s="109">
        <v>0</v>
      </c>
      <c r="AB2161" s="109">
        <v>0</v>
      </c>
      <c r="AC2161" s="109">
        <v>0</v>
      </c>
      <c r="AD2161" s="109">
        <v>0</v>
      </c>
      <c r="AE2161" s="109">
        <v>0</v>
      </c>
      <c r="AF2161" s="109">
        <v>0</v>
      </c>
      <c r="AG2161" s="57" t="str">
        <f>_xlfn.XLOOKUP(B2161,[3]CALCULATION!$B:$B,[3]CALCULATION!$M:$M,"")</f>
        <v>Operationnel</v>
      </c>
      <c r="AH2161" s="57"/>
      <c r="AI2161" s="56" t="str" cm="1">
        <f t="array" ref="AI2161">IFERROR(_xlfn.IFS(
AK2161="MPR ISSUE","PDH",
AK2161="BSS Hardware Issue","BSS",
AK2161="Sites strategiques, MLL, Pylone, etc.","ENVTECH",
AK2161="AKTIVCO DEFAUT GE &amp; POWER Cabinet","AKTIVCO",
AK2161="AKTIVCO Coupure ENEO &amp; Baisse de tension","AKTIVCO GRID ONLY",
AK2161="Coupure ENEO &amp; Baisse de tension","IHS GRID ONLY",
AK2161="Defaut GE &amp; POWER Cabinet","IHS",
AK2161="Sharing","Partners",
AK2161="Sites strategiques &amp; DataCenter","SST &amp; DC",
AK2161="Exclu","Exclu",
AK2161="SAT","SAT",
AK2161="SPARE-ISSUE","SPARE-ISSUE",
AK2161="Fiber CAmtel","TRANS_FO_CAMTEL",
AK2161="Fiber AOF","Fiber AOF",
AK2161="Projet OCM (HUAWEI)","TRAVAUX-HUAWEI",
AK2161="Projet OCM (NOKIA)","TRAVAUX-NOKIA",
AK2161="ACCESS-ISSUE","ACCESS-ISSUE",
AK2161="Projet OCM (ZTE, NOKIA, autres projets)","TRAVAUX OCM",
AK2161="No root CAuse","No root cause",
AK2161="ODU HS","PDH",
AK2161="IP &amp; VLAN","PDH",
AK2161="Warehouse HUAWEI","SPARE-ISSUE",
AK2161="SPARE-HS","SPARE-ISSUE",
AK2161="Power Telco","BSS",AK2161="no impacts","no impacts"
),"")</f>
        <v>No root cause</v>
      </c>
      <c r="AJ2161" s="56" t="str" cm="1">
        <f t="array" ref="AJ2161">IFERROR(_xlfn.IFS(
AK2161="MPR ISSUE","TX ISSUE",
AK2161="BSS Hardware Issue","RAN ISSUE",
AK2161="Sites strategiques, MLL, Pylone, etc.","ENVTECH",
AK2161="AKTIVCO DEFAUT GE &amp; POWER Cabinet","POWER ISSUE",
AK2161="AKTIVCO Coupure ENEO &amp; Baisse de tension","POWER ISSUE",
AK2161="Coupure ENEO &amp; Baisse de tension","POWER ISSUE",
AK2161="Defaut GE &amp; POWER Cabinet","POWER ISSUE",
AK2161="Sharing","POWER ISSUE",
AK2161="Sites strategiques &amp; DataCenter","POWER ISSUE",
AK2161="Exclu","Exclu",
AK2161="SAT","TX ISSUE",
AK2161="SPARE-ISSUE","SPARE-ISSUE",
AK2161="Fiber CAmtel","TX ISSUE",
AK2161="Fiber AOF","TX ISSUE",
AK2161="Projet OCM (HUAWEI)","TRAVAUX-HUAWEI",
AK2161="Projet OCM (NOKIA)","TRAVAUX -NOKIA",
AK2161="ACCESS-ISSUE","ACCESS-ISSUE",
AK2161="Projet OCM (ZTE, NOKIA, autres projets)","TRAVAUX OCM",
AK2161="No root CAuse","No root cause",
AK2161="ODU HS","TX ISSUE",
AK2161="IP &amp; VLAN","TX ISSUE",
AK2161="Warehouse HUAWEI","SPARE-ISSUE",
AK2161="SPARE-HS","SPARE-ISSUE",
AK2161="Power Telco","RAN ISSUE",AK2161="no impacts","no impacts"
),"")</f>
        <v>No root cause</v>
      </c>
      <c r="AK2161" s="81" t="s">
        <v>5620</v>
      </c>
      <c r="AL2161" s="56" t="str" cm="1">
        <f t="array" ref="AL2161">IFERROR(_xlfn.IFS(
AK2161="MPR ISSUE","ACTIVE",
AK2161="BSS Hardware Issue","ACTIVE",
AK2161="Sites strategiques, MLL, Pylone, etc.","PASSIVE",
AK2161="AKTIVCO DEFAUT GE &amp; POWER Cabinet","PASSIVE",
AK2161="AKTIVCO Coupure ENEO &amp; Baisse de tension","PASSIVE",
AK2161="Coupure ENEO &amp; Baisse de tension","PASSIVE",
AK2161="Defaut GE &amp; POWER Cabinet","PASSIVE",
AK2161="Sharing","PASSIVE",
AK2161="Sites strategiques &amp; DataCenter","PASSIVE",
AK2161="Exclu","Exclu",
AK2161="SAT","ACTIVE",
AK2161="SPARE-ISSUE","SPARE-ISSUE",
AK2161="Fiber CAmtel","ACTIVE",
AK2161="Fiber AOF","ACTIVE",
AK2161="Projet OCM (HUAWEI)","PLANNED WORKS",
AK2161="Projet OCM (NOKIA)","PLANNED WORKS",
AK2161="ACCESS-ISSUE","ACCESS-ISSUE",
AK2161="Projet OCM (ZTE, NOKIA, autres projets)","PLANNED WORKS",
AK2161="No root CAuse","No root cause",
AK2161="ODU HS","ACTIVE",
AK2161="IP &amp; VLAN","ACTIVE",
AK2161="Warehouse HUAWEI","SPARE-ISSUE",
AK2161="SPARE-HS","SPARE-ISSUE",
AK2161="Power Telco","ACTIVE", AK2161="no impacts","no impacts"
),"")</f>
        <v>No root cause</v>
      </c>
      <c r="AM2161" s="108" t="s">
        <v>5537</v>
      </c>
      <c r="AN2161" s="117" t="s">
        <v>3579</v>
      </c>
      <c r="AP2161" s="23" t="s">
        <v>5537</v>
      </c>
      <c r="AQ2161" s="23" t="s">
        <v>5537</v>
      </c>
      <c r="AR2161" s="7"/>
      <c r="AS2161" s="6"/>
      <c r="AT2161" s="7"/>
      <c r="AU2161" s="3" t="s">
        <v>5537</v>
      </c>
      <c r="AV2161" s="24" t="s">
        <v>5537</v>
      </c>
      <c r="AW2161" s="24" t="s">
        <v>5537</v>
      </c>
      <c r="AX2161" s="24" t="s">
        <v>5537</v>
      </c>
      <c r="AY2161" s="24" t="s">
        <v>5537</v>
      </c>
      <c r="AZ2161" s="24" t="s">
        <v>5537</v>
      </c>
      <c r="BA2161" s="24" t="s">
        <v>5537</v>
      </c>
      <c r="BB2161" s="24" t="s">
        <v>5537</v>
      </c>
      <c r="BC2161" s="24" t="s">
        <v>5537</v>
      </c>
      <c r="BD2161" s="24" t="s">
        <v>5537</v>
      </c>
      <c r="BE2161" s="24" t="s">
        <v>5537</v>
      </c>
      <c r="BF2161" s="24" t="s">
        <v>5537</v>
      </c>
      <c r="BG2161" s="24" t="s">
        <v>5537</v>
      </c>
      <c r="BH2161" s="24" t="s">
        <v>5537</v>
      </c>
      <c r="BI2161" s="9" t="s">
        <v>5537</v>
      </c>
      <c r="BJ2161" s="14"/>
      <c r="BK2161" s="14" t="s">
        <v>5537</v>
      </c>
      <c r="BL2161" s="14" t="str">
        <f>_xlfn.XLOOKUP(B2161,'[4]cell downs 18042026 17h'!$B:$B,'[4]cell downs 18042026 17h'!$B:$B,"")</f>
        <v/>
      </c>
      <c r="BM2161" s="14" t="str">
        <f>_xlfn.XLOOKUP(B2161,'[5]Cells Huawei 19042026 15h'!$B:$B,'[5]Cells Huawei 19042026 15h'!$B:$B,"")</f>
        <v/>
      </c>
      <c r="BN2161" s="9" t="str">
        <f>_xlfn.XLOOKUP(B2161,'[6]cells down 19042026 9H40'!$B:$B,'[6]cells down 19042026 9H40'!$B:$B,"")</f>
        <v/>
      </c>
      <c r="BO2161" s="9" t="s">
        <v>3579</v>
      </c>
      <c r="BP2161" s="9" t="s">
        <v>5537</v>
      </c>
    </row>
    <row r="2162" spans="1:68" s="9" customFormat="1" x14ac:dyDescent="0.35">
      <c r="A2162" s="1" t="s">
        <v>3581</v>
      </c>
      <c r="B2162" s="8" t="s">
        <v>3582</v>
      </c>
      <c r="C2162" s="3" t="str">
        <f>_xlfn.XLOOKUP(B2162,'[1]daily break down'!$D:$D,'[1]daily break down'!$E:$E,"")</f>
        <v>CENTRE</v>
      </c>
      <c r="D2162" s="1" t="s">
        <v>11</v>
      </c>
      <c r="E2162" s="1" t="s">
        <v>237</v>
      </c>
      <c r="F2162" s="3" t="s">
        <v>226</v>
      </c>
      <c r="G2162" s="1" t="s">
        <v>3583</v>
      </c>
      <c r="H2162" s="41" t="str">
        <f>_xlfn.XLOOKUP(B2162,[2]CALCULATION!$B:$B,[2]CALCULATION!$H:$H,"")</f>
        <v>ZTE</v>
      </c>
      <c r="I2162" s="34">
        <v>0</v>
      </c>
      <c r="J2162" s="34">
        <v>0</v>
      </c>
      <c r="K2162" s="34">
        <v>0</v>
      </c>
      <c r="L2162" s="34">
        <v>0</v>
      </c>
      <c r="M2162" s="34">
        <v>0</v>
      </c>
      <c r="N2162" s="34">
        <v>0</v>
      </c>
      <c r="O2162" s="34">
        <v>0</v>
      </c>
      <c r="P2162" s="34">
        <v>0</v>
      </c>
      <c r="Q2162" s="34">
        <v>0</v>
      </c>
      <c r="R2162" s="34">
        <v>0</v>
      </c>
      <c r="S2162" s="109">
        <v>0</v>
      </c>
      <c r="T2162" s="109">
        <f>_xlfn.XLOOKUP(B2162,'[3]Nur des jours'!$B:$B,'[3]Nur des jours'!$U:$U,"")</f>
        <v>0</v>
      </c>
      <c r="U2162" s="109">
        <v>0</v>
      </c>
      <c r="V2162" s="109">
        <v>0</v>
      </c>
      <c r="W2162" s="109">
        <v>0</v>
      </c>
      <c r="X2162" s="109">
        <v>0</v>
      </c>
      <c r="Y2162" s="109">
        <v>0</v>
      </c>
      <c r="Z2162" s="109">
        <v>0</v>
      </c>
      <c r="AA2162" s="109">
        <v>0</v>
      </c>
      <c r="AB2162" s="109">
        <v>0</v>
      </c>
      <c r="AC2162" s="109">
        <v>0</v>
      </c>
      <c r="AD2162" s="109">
        <v>0</v>
      </c>
      <c r="AE2162" s="109">
        <v>0</v>
      </c>
      <c r="AF2162" s="109">
        <v>0</v>
      </c>
      <c r="AG2162" s="57" t="str">
        <f>_xlfn.XLOOKUP(B2162,[3]CALCULATION!$B:$B,[3]CALCULATION!$M:$M,"")</f>
        <v>Operationnel</v>
      </c>
      <c r="AH2162" s="57"/>
      <c r="AI2162" s="56" t="str" cm="1">
        <f t="array" ref="AI2162">IFERROR(_xlfn.IFS(
AK2162="MPR ISSUE","PDH",
AK2162="BSS Hardware Issue","BSS",
AK2162="Sites strategiques, MLL, Pylone, etc.","ENVTECH",
AK2162="AKTIVCO DEFAUT GE &amp; POWER Cabinet","AKTIVCO",
AK2162="AKTIVCO Coupure ENEO &amp; Baisse de tension","AKTIVCO GRID ONLY",
AK2162="Coupure ENEO &amp; Baisse de tension","IHS GRID ONLY",
AK2162="Defaut GE &amp; POWER Cabinet","IHS",
AK2162="Sharing","Partners",
AK2162="Sites strategiques &amp; DataCenter","SST &amp; DC",
AK2162="Exclu","Exclu",
AK2162="SAT","SAT",
AK2162="SPARE-ISSUE","SPARE-ISSUE",
AK2162="Fiber CAmtel","TRANS_FO_CAMTEL",
AK2162="Fiber AOF","Fiber AOF",
AK2162="Projet OCM (HUAWEI)","TRAVAUX-HUAWEI",
AK2162="Projet OCM (NOKIA)","TRAVAUX-NOKIA",
AK2162="ACCESS-ISSUE","ACCESS-ISSUE",
AK2162="Projet OCM (ZTE, NOKIA, autres projets)","TRAVAUX OCM",
AK2162="No root CAuse","No root cause",
AK2162="ODU HS","PDH",
AK2162="IP &amp; VLAN","PDH",
AK2162="Warehouse HUAWEI","SPARE-ISSUE",
AK2162="SPARE-HS","SPARE-ISSUE",
AK2162="Power Telco","BSS",AK2162="no impacts","no impacts"
),"")</f>
        <v>No root cause</v>
      </c>
      <c r="AJ2162" s="56" t="str" cm="1">
        <f t="array" ref="AJ2162">IFERROR(_xlfn.IFS(
AK2162="MPR ISSUE","TX ISSUE",
AK2162="BSS Hardware Issue","RAN ISSUE",
AK2162="Sites strategiques, MLL, Pylone, etc.","ENVTECH",
AK2162="AKTIVCO DEFAUT GE &amp; POWER Cabinet","POWER ISSUE",
AK2162="AKTIVCO Coupure ENEO &amp; Baisse de tension","POWER ISSUE",
AK2162="Coupure ENEO &amp; Baisse de tension","POWER ISSUE",
AK2162="Defaut GE &amp; POWER Cabinet","POWER ISSUE",
AK2162="Sharing","POWER ISSUE",
AK2162="Sites strategiques &amp; DataCenter","POWER ISSUE",
AK2162="Exclu","Exclu",
AK2162="SAT","TX ISSUE",
AK2162="SPARE-ISSUE","SPARE-ISSUE",
AK2162="Fiber CAmtel","TX ISSUE",
AK2162="Fiber AOF","TX ISSUE",
AK2162="Projet OCM (HUAWEI)","TRAVAUX-HUAWEI",
AK2162="Projet OCM (NOKIA)","TRAVAUX -NOKIA",
AK2162="ACCESS-ISSUE","ACCESS-ISSUE",
AK2162="Projet OCM (ZTE, NOKIA, autres projets)","TRAVAUX OCM",
AK2162="No root CAuse","No root cause",
AK2162="ODU HS","TX ISSUE",
AK2162="IP &amp; VLAN","TX ISSUE",
AK2162="Warehouse HUAWEI","SPARE-ISSUE",
AK2162="SPARE-HS","SPARE-ISSUE",
AK2162="Power Telco","RAN ISSUE",AK2162="no impacts","no impacts"
),"")</f>
        <v>No root cause</v>
      </c>
      <c r="AK2162" s="81" t="s">
        <v>5620</v>
      </c>
      <c r="AL2162" s="56" t="str" cm="1">
        <f t="array" ref="AL2162">IFERROR(_xlfn.IFS(
AK2162="MPR ISSUE","ACTIVE",
AK2162="BSS Hardware Issue","ACTIVE",
AK2162="Sites strategiques, MLL, Pylone, etc.","PASSIVE",
AK2162="AKTIVCO DEFAUT GE &amp; POWER Cabinet","PASSIVE",
AK2162="AKTIVCO Coupure ENEO &amp; Baisse de tension","PASSIVE",
AK2162="Coupure ENEO &amp; Baisse de tension","PASSIVE",
AK2162="Defaut GE &amp; POWER Cabinet","PASSIVE",
AK2162="Sharing","PASSIVE",
AK2162="Sites strategiques &amp; DataCenter","PASSIVE",
AK2162="Exclu","Exclu",
AK2162="SAT","ACTIVE",
AK2162="SPARE-ISSUE","SPARE-ISSUE",
AK2162="Fiber CAmtel","ACTIVE",
AK2162="Fiber AOF","ACTIVE",
AK2162="Projet OCM (HUAWEI)","PLANNED WORKS",
AK2162="Projet OCM (NOKIA)","PLANNED WORKS",
AK2162="ACCESS-ISSUE","ACCESS-ISSUE",
AK2162="Projet OCM (ZTE, NOKIA, autres projets)","PLANNED WORKS",
AK2162="No root CAuse","No root cause",
AK2162="ODU HS","ACTIVE",
AK2162="IP &amp; VLAN","ACTIVE",
AK2162="Warehouse HUAWEI","SPARE-ISSUE",
AK2162="SPARE-HS","SPARE-ISSUE",
AK2162="Power Telco","ACTIVE", AK2162="no impacts","no impacts"
),"")</f>
        <v>No root cause</v>
      </c>
      <c r="AM2162" s="108" t="s">
        <v>5537</v>
      </c>
      <c r="AN2162" s="117" t="s">
        <v>3582</v>
      </c>
      <c r="AP2162" s="23" t="s">
        <v>5537</v>
      </c>
      <c r="AQ2162" s="23" t="s">
        <v>5537</v>
      </c>
      <c r="AR2162" s="7"/>
      <c r="AS2162" s="6"/>
      <c r="AT2162" s="7"/>
      <c r="AU2162" s="3" t="s">
        <v>5537</v>
      </c>
      <c r="AV2162" s="24" t="s">
        <v>5537</v>
      </c>
      <c r="AW2162" s="24" t="s">
        <v>5537</v>
      </c>
      <c r="AX2162" s="24" t="s">
        <v>5537</v>
      </c>
      <c r="AY2162" s="24" t="s">
        <v>5537</v>
      </c>
      <c r="AZ2162" s="24" t="s">
        <v>5537</v>
      </c>
      <c r="BA2162" s="24" t="s">
        <v>5537</v>
      </c>
      <c r="BB2162" s="24" t="s">
        <v>5537</v>
      </c>
      <c r="BC2162" s="24" t="s">
        <v>5537</v>
      </c>
      <c r="BD2162" s="24" t="s">
        <v>5537</v>
      </c>
      <c r="BE2162" s="24" t="s">
        <v>5537</v>
      </c>
      <c r="BF2162" s="24" t="s">
        <v>5537</v>
      </c>
      <c r="BG2162" s="24" t="s">
        <v>5537</v>
      </c>
      <c r="BH2162" s="24" t="s">
        <v>5537</v>
      </c>
      <c r="BI2162" s="9" t="s">
        <v>5537</v>
      </c>
      <c r="BJ2162" s="14"/>
      <c r="BK2162" s="14" t="s">
        <v>5537</v>
      </c>
      <c r="BL2162" s="14" t="str">
        <f>_xlfn.XLOOKUP(B2162,'[4]cell downs 18042026 17h'!$B:$B,'[4]cell downs 18042026 17h'!$B:$B,"")</f>
        <v/>
      </c>
      <c r="BM2162" s="14" t="str">
        <f>_xlfn.XLOOKUP(B2162,'[5]Cells Huawei 19042026 15h'!$B:$B,'[5]Cells Huawei 19042026 15h'!$B:$B,"")</f>
        <v/>
      </c>
      <c r="BN2162" s="9" t="str">
        <f>_xlfn.XLOOKUP(B2162,'[6]cells down 19042026 9H40'!$B:$B,'[6]cells down 19042026 9H40'!$B:$B,"")</f>
        <v/>
      </c>
      <c r="BO2162" s="9" t="s">
        <v>3582</v>
      </c>
      <c r="BP2162" s="9" t="s">
        <v>5537</v>
      </c>
    </row>
    <row r="2163" spans="1:68" s="9" customFormat="1" x14ac:dyDescent="0.35">
      <c r="A2163" s="2" t="s">
        <v>3584</v>
      </c>
      <c r="B2163" s="8" t="s">
        <v>3585</v>
      </c>
      <c r="C2163" s="3" t="str">
        <f>_xlfn.XLOOKUP(B2163,'[1]daily break down'!$D:$D,'[1]daily break down'!$E:$E,"")</f>
        <v>CENTRE</v>
      </c>
      <c r="D2163" s="1" t="s">
        <v>11</v>
      </c>
      <c r="E2163" s="1" t="s">
        <v>12</v>
      </c>
      <c r="F2163" s="3" t="s">
        <v>226</v>
      </c>
      <c r="G2163" s="1" t="s">
        <v>3584</v>
      </c>
      <c r="H2163" s="41" t="str">
        <f>_xlfn.XLOOKUP(B2163,[2]CALCULATION!$B:$B,[2]CALCULATION!$H:$H,"")</f>
        <v>ZTE</v>
      </c>
      <c r="I2163" s="34">
        <v>0</v>
      </c>
      <c r="J2163" s="34">
        <v>0</v>
      </c>
      <c r="K2163" s="34">
        <v>0</v>
      </c>
      <c r="L2163" s="34">
        <v>0</v>
      </c>
      <c r="M2163" s="34">
        <v>0</v>
      </c>
      <c r="N2163" s="34">
        <v>0</v>
      </c>
      <c r="O2163" s="34">
        <v>0</v>
      </c>
      <c r="P2163" s="34">
        <v>0</v>
      </c>
      <c r="Q2163" s="34">
        <v>0</v>
      </c>
      <c r="R2163" s="34">
        <v>0</v>
      </c>
      <c r="S2163" s="109">
        <v>0</v>
      </c>
      <c r="T2163" s="109">
        <f>_xlfn.XLOOKUP(B2163,'[3]Nur des jours'!$B:$B,'[3]Nur des jours'!$U:$U,"")</f>
        <v>0</v>
      </c>
      <c r="U2163" s="109">
        <v>0</v>
      </c>
      <c r="V2163" s="109">
        <v>0</v>
      </c>
      <c r="W2163" s="109">
        <v>0</v>
      </c>
      <c r="X2163" s="109">
        <v>0</v>
      </c>
      <c r="Y2163" s="109">
        <v>0</v>
      </c>
      <c r="Z2163" s="109">
        <v>0</v>
      </c>
      <c r="AA2163" s="109">
        <v>0</v>
      </c>
      <c r="AB2163" s="109">
        <v>0</v>
      </c>
      <c r="AC2163" s="109">
        <v>0</v>
      </c>
      <c r="AD2163" s="109">
        <v>0</v>
      </c>
      <c r="AE2163" s="109">
        <v>0</v>
      </c>
      <c r="AF2163" s="109">
        <v>0</v>
      </c>
      <c r="AG2163" s="57" t="str">
        <f>_xlfn.XLOOKUP(B2163,[3]CALCULATION!$B:$B,[3]CALCULATION!$M:$M,"")</f>
        <v>Operationnel</v>
      </c>
      <c r="AH2163" s="57"/>
      <c r="AI2163" s="56" t="str" cm="1">
        <f t="array" ref="AI2163">IFERROR(_xlfn.IFS(
AK2163="MPR ISSUE","PDH",
AK2163="BSS Hardware Issue","BSS",
AK2163="Sites strategiques, MLL, Pylone, etc.","ENVTECH",
AK2163="AKTIVCO DEFAUT GE &amp; POWER Cabinet","AKTIVCO",
AK2163="AKTIVCO Coupure ENEO &amp; Baisse de tension","AKTIVCO GRID ONLY",
AK2163="Coupure ENEO &amp; Baisse de tension","IHS GRID ONLY",
AK2163="Defaut GE &amp; POWER Cabinet","IHS",
AK2163="Sharing","Partners",
AK2163="Sites strategiques &amp; DataCenter","SST &amp; DC",
AK2163="Exclu","Exclu",
AK2163="SAT","SAT",
AK2163="SPARE-ISSUE","SPARE-ISSUE",
AK2163="Fiber CAmtel","TRANS_FO_CAMTEL",
AK2163="Fiber AOF","Fiber AOF",
AK2163="Projet OCM (HUAWEI)","TRAVAUX-HUAWEI",
AK2163="Projet OCM (NOKIA)","TRAVAUX-NOKIA",
AK2163="ACCESS-ISSUE","ACCESS-ISSUE",
AK2163="Projet OCM (ZTE, NOKIA, autres projets)","TRAVAUX OCM",
AK2163="No root CAuse","No root cause",
AK2163="ODU HS","PDH",
AK2163="IP &amp; VLAN","PDH",
AK2163="Warehouse HUAWEI","SPARE-ISSUE",
AK2163="SPARE-HS","SPARE-ISSUE",
AK2163="Power Telco","BSS",AK2163="no impacts","no impacts"
),"")</f>
        <v>No root cause</v>
      </c>
      <c r="AJ2163" s="56" t="str" cm="1">
        <f t="array" ref="AJ2163">IFERROR(_xlfn.IFS(
AK2163="MPR ISSUE","TX ISSUE",
AK2163="BSS Hardware Issue","RAN ISSUE",
AK2163="Sites strategiques, MLL, Pylone, etc.","ENVTECH",
AK2163="AKTIVCO DEFAUT GE &amp; POWER Cabinet","POWER ISSUE",
AK2163="AKTIVCO Coupure ENEO &amp; Baisse de tension","POWER ISSUE",
AK2163="Coupure ENEO &amp; Baisse de tension","POWER ISSUE",
AK2163="Defaut GE &amp; POWER Cabinet","POWER ISSUE",
AK2163="Sharing","POWER ISSUE",
AK2163="Sites strategiques &amp; DataCenter","POWER ISSUE",
AK2163="Exclu","Exclu",
AK2163="SAT","TX ISSUE",
AK2163="SPARE-ISSUE","SPARE-ISSUE",
AK2163="Fiber CAmtel","TX ISSUE",
AK2163="Fiber AOF","TX ISSUE",
AK2163="Projet OCM (HUAWEI)","TRAVAUX-HUAWEI",
AK2163="Projet OCM (NOKIA)","TRAVAUX -NOKIA",
AK2163="ACCESS-ISSUE","ACCESS-ISSUE",
AK2163="Projet OCM (ZTE, NOKIA, autres projets)","TRAVAUX OCM",
AK2163="No root CAuse","No root cause",
AK2163="ODU HS","TX ISSUE",
AK2163="IP &amp; VLAN","TX ISSUE",
AK2163="Warehouse HUAWEI","SPARE-ISSUE",
AK2163="SPARE-HS","SPARE-ISSUE",
AK2163="Power Telco","RAN ISSUE",AK2163="no impacts","no impacts"
),"")</f>
        <v>No root cause</v>
      </c>
      <c r="AK2163" s="81" t="s">
        <v>5620</v>
      </c>
      <c r="AL2163" s="56" t="str" cm="1">
        <f t="array" ref="AL2163">IFERROR(_xlfn.IFS(
AK2163="MPR ISSUE","ACTIVE",
AK2163="BSS Hardware Issue","ACTIVE",
AK2163="Sites strategiques, MLL, Pylone, etc.","PASSIVE",
AK2163="AKTIVCO DEFAUT GE &amp; POWER Cabinet","PASSIVE",
AK2163="AKTIVCO Coupure ENEO &amp; Baisse de tension","PASSIVE",
AK2163="Coupure ENEO &amp; Baisse de tension","PASSIVE",
AK2163="Defaut GE &amp; POWER Cabinet","PASSIVE",
AK2163="Sharing","PASSIVE",
AK2163="Sites strategiques &amp; DataCenter","PASSIVE",
AK2163="Exclu","Exclu",
AK2163="SAT","ACTIVE",
AK2163="SPARE-ISSUE","SPARE-ISSUE",
AK2163="Fiber CAmtel","ACTIVE",
AK2163="Fiber AOF","ACTIVE",
AK2163="Projet OCM (HUAWEI)","PLANNED WORKS",
AK2163="Projet OCM (NOKIA)","PLANNED WORKS",
AK2163="ACCESS-ISSUE","ACCESS-ISSUE",
AK2163="Projet OCM (ZTE, NOKIA, autres projets)","PLANNED WORKS",
AK2163="No root CAuse","No root cause",
AK2163="ODU HS","ACTIVE",
AK2163="IP &amp; VLAN","ACTIVE",
AK2163="Warehouse HUAWEI","SPARE-ISSUE",
AK2163="SPARE-HS","SPARE-ISSUE",
AK2163="Power Telco","ACTIVE", AK2163="no impacts","no impacts"
),"")</f>
        <v>No root cause</v>
      </c>
      <c r="AM2163" s="108" t="s">
        <v>5537</v>
      </c>
      <c r="AN2163" s="117" t="s">
        <v>3585</v>
      </c>
      <c r="AP2163" s="23" t="s">
        <v>5537</v>
      </c>
      <c r="AQ2163" s="23" t="s">
        <v>5537</v>
      </c>
      <c r="AR2163" s="7"/>
      <c r="AS2163" s="6"/>
      <c r="AT2163" s="7"/>
      <c r="AU2163" s="3" t="s">
        <v>5537</v>
      </c>
      <c r="AV2163" s="24" t="s">
        <v>5537</v>
      </c>
      <c r="AW2163" s="24" t="s">
        <v>5537</v>
      </c>
      <c r="AX2163" s="24" t="s">
        <v>5537</v>
      </c>
      <c r="AY2163" s="24" t="s">
        <v>5537</v>
      </c>
      <c r="AZ2163" s="24" t="s">
        <v>5537</v>
      </c>
      <c r="BA2163" s="24" t="s">
        <v>5537</v>
      </c>
      <c r="BB2163" s="24" t="s">
        <v>5537</v>
      </c>
      <c r="BC2163" s="24" t="s">
        <v>5537</v>
      </c>
      <c r="BD2163" s="24" t="s">
        <v>5537</v>
      </c>
      <c r="BE2163" s="24" t="s">
        <v>5537</v>
      </c>
      <c r="BF2163" s="24" t="s">
        <v>5537</v>
      </c>
      <c r="BG2163" s="24" t="s">
        <v>5537</v>
      </c>
      <c r="BH2163" s="24" t="s">
        <v>5537</v>
      </c>
      <c r="BI2163" s="9" t="s">
        <v>5537</v>
      </c>
      <c r="BJ2163" s="14"/>
      <c r="BK2163" s="14" t="s">
        <v>5537</v>
      </c>
      <c r="BL2163" s="14" t="str">
        <f>_xlfn.XLOOKUP(B2163,'[4]cell downs 18042026 17h'!$B:$B,'[4]cell downs 18042026 17h'!$B:$B,"")</f>
        <v/>
      </c>
      <c r="BM2163" s="14" t="str">
        <f>_xlfn.XLOOKUP(B2163,'[5]Cells Huawei 19042026 15h'!$B:$B,'[5]Cells Huawei 19042026 15h'!$B:$B,"")</f>
        <v/>
      </c>
      <c r="BN2163" s="9" t="str">
        <f>_xlfn.XLOOKUP(B2163,'[6]cells down 19042026 9H40'!$B:$B,'[6]cells down 19042026 9H40'!$B:$B,"")</f>
        <v/>
      </c>
      <c r="BO2163" s="9" t="s">
        <v>3585</v>
      </c>
      <c r="BP2163" s="9" t="s">
        <v>594</v>
      </c>
    </row>
    <row r="2164" spans="1:68" s="9" customFormat="1" x14ac:dyDescent="0.35">
      <c r="A2164" s="1" t="s">
        <v>3586</v>
      </c>
      <c r="B2164" s="8" t="s">
        <v>3587</v>
      </c>
      <c r="C2164" s="3" t="str">
        <f>_xlfn.XLOOKUP(B2164,'[1]daily break down'!$D:$D,'[1]daily break down'!$E:$E,"")</f>
        <v>CENTRE</v>
      </c>
      <c r="D2164" s="1" t="s">
        <v>11</v>
      </c>
      <c r="E2164" s="1" t="s">
        <v>12</v>
      </c>
      <c r="F2164" s="3" t="s">
        <v>226</v>
      </c>
      <c r="G2164" s="1" t="s">
        <v>3586</v>
      </c>
      <c r="H2164" s="41" t="str">
        <f>_xlfn.XLOOKUP(B2164,[2]CALCULATION!$B:$B,[2]CALCULATION!$H:$H,"")</f>
        <v>ZTE</v>
      </c>
      <c r="I2164" s="34">
        <v>0</v>
      </c>
      <c r="J2164" s="34">
        <v>0</v>
      </c>
      <c r="K2164" s="34">
        <v>0</v>
      </c>
      <c r="L2164" s="34">
        <v>0</v>
      </c>
      <c r="M2164" s="34">
        <v>0</v>
      </c>
      <c r="N2164" s="34">
        <v>0</v>
      </c>
      <c r="O2164" s="34">
        <v>0</v>
      </c>
      <c r="P2164" s="34">
        <v>0</v>
      </c>
      <c r="Q2164" s="34">
        <v>0</v>
      </c>
      <c r="R2164" s="34">
        <v>0</v>
      </c>
      <c r="S2164" s="109">
        <v>0</v>
      </c>
      <c r="T2164" s="109">
        <f>_xlfn.XLOOKUP(B2164,'[3]Nur des jours'!$B:$B,'[3]Nur des jours'!$U:$U,"")</f>
        <v>0</v>
      </c>
      <c r="U2164" s="109">
        <v>0</v>
      </c>
      <c r="V2164" s="109">
        <v>0</v>
      </c>
      <c r="W2164" s="109">
        <v>0</v>
      </c>
      <c r="X2164" s="109">
        <v>0</v>
      </c>
      <c r="Y2164" s="109">
        <v>0</v>
      </c>
      <c r="Z2164" s="109">
        <v>0</v>
      </c>
      <c r="AA2164" s="109">
        <v>0</v>
      </c>
      <c r="AB2164" s="109">
        <v>0</v>
      </c>
      <c r="AC2164" s="109">
        <v>0</v>
      </c>
      <c r="AD2164" s="109">
        <v>0</v>
      </c>
      <c r="AE2164" s="109">
        <v>0</v>
      </c>
      <c r="AF2164" s="109">
        <v>0</v>
      </c>
      <c r="AG2164" s="57" t="str">
        <f>_xlfn.XLOOKUP(B2164,[3]CALCULATION!$B:$B,[3]CALCULATION!$M:$M,"")</f>
        <v>Operationnel</v>
      </c>
      <c r="AH2164" s="57"/>
      <c r="AI2164" s="56" t="str" cm="1">
        <f t="array" ref="AI2164">IFERROR(_xlfn.IFS(
AK2164="MPR ISSUE","PDH",
AK2164="BSS Hardware Issue","BSS",
AK2164="Sites strategiques, MLL, Pylone, etc.","ENVTECH",
AK2164="AKTIVCO DEFAUT GE &amp; POWER Cabinet","AKTIVCO",
AK2164="AKTIVCO Coupure ENEO &amp; Baisse de tension","AKTIVCO GRID ONLY",
AK2164="Coupure ENEO &amp; Baisse de tension","IHS GRID ONLY",
AK2164="Defaut GE &amp; POWER Cabinet","IHS",
AK2164="Sharing","Partners",
AK2164="Sites strategiques &amp; DataCenter","SST &amp; DC",
AK2164="Exclu","Exclu",
AK2164="SAT","SAT",
AK2164="SPARE-ISSUE","SPARE-ISSUE",
AK2164="Fiber CAmtel","TRANS_FO_CAMTEL",
AK2164="Fiber AOF","Fiber AOF",
AK2164="Projet OCM (HUAWEI)","TRAVAUX-HUAWEI",
AK2164="Projet OCM (NOKIA)","TRAVAUX-NOKIA",
AK2164="ACCESS-ISSUE","ACCESS-ISSUE",
AK2164="Projet OCM (ZTE, NOKIA, autres projets)","TRAVAUX OCM",
AK2164="No root CAuse","No root cause",
AK2164="ODU HS","PDH",
AK2164="IP &amp; VLAN","PDH",
AK2164="Warehouse HUAWEI","SPARE-ISSUE",
AK2164="SPARE-HS","SPARE-ISSUE",
AK2164="Power Telco","BSS",AK2164="no impacts","no impacts"
),"")</f>
        <v>No root cause</v>
      </c>
      <c r="AJ2164" s="56" t="str" cm="1">
        <f t="array" ref="AJ2164">IFERROR(_xlfn.IFS(
AK2164="MPR ISSUE","TX ISSUE",
AK2164="BSS Hardware Issue","RAN ISSUE",
AK2164="Sites strategiques, MLL, Pylone, etc.","ENVTECH",
AK2164="AKTIVCO DEFAUT GE &amp; POWER Cabinet","POWER ISSUE",
AK2164="AKTIVCO Coupure ENEO &amp; Baisse de tension","POWER ISSUE",
AK2164="Coupure ENEO &amp; Baisse de tension","POWER ISSUE",
AK2164="Defaut GE &amp; POWER Cabinet","POWER ISSUE",
AK2164="Sharing","POWER ISSUE",
AK2164="Sites strategiques &amp; DataCenter","POWER ISSUE",
AK2164="Exclu","Exclu",
AK2164="SAT","TX ISSUE",
AK2164="SPARE-ISSUE","SPARE-ISSUE",
AK2164="Fiber CAmtel","TX ISSUE",
AK2164="Fiber AOF","TX ISSUE",
AK2164="Projet OCM (HUAWEI)","TRAVAUX-HUAWEI",
AK2164="Projet OCM (NOKIA)","TRAVAUX -NOKIA",
AK2164="ACCESS-ISSUE","ACCESS-ISSUE",
AK2164="Projet OCM (ZTE, NOKIA, autres projets)","TRAVAUX OCM",
AK2164="No root CAuse","No root cause",
AK2164="ODU HS","TX ISSUE",
AK2164="IP &amp; VLAN","TX ISSUE",
AK2164="Warehouse HUAWEI","SPARE-ISSUE",
AK2164="SPARE-HS","SPARE-ISSUE",
AK2164="Power Telco","RAN ISSUE",AK2164="no impacts","no impacts"
),"")</f>
        <v>No root cause</v>
      </c>
      <c r="AK2164" s="81" t="s">
        <v>5620</v>
      </c>
      <c r="AL2164" s="56" t="str" cm="1">
        <f t="array" ref="AL2164">IFERROR(_xlfn.IFS(
AK2164="MPR ISSUE","ACTIVE",
AK2164="BSS Hardware Issue","ACTIVE",
AK2164="Sites strategiques, MLL, Pylone, etc.","PASSIVE",
AK2164="AKTIVCO DEFAUT GE &amp; POWER Cabinet","PASSIVE",
AK2164="AKTIVCO Coupure ENEO &amp; Baisse de tension","PASSIVE",
AK2164="Coupure ENEO &amp; Baisse de tension","PASSIVE",
AK2164="Defaut GE &amp; POWER Cabinet","PASSIVE",
AK2164="Sharing","PASSIVE",
AK2164="Sites strategiques &amp; DataCenter","PASSIVE",
AK2164="Exclu","Exclu",
AK2164="SAT","ACTIVE",
AK2164="SPARE-ISSUE","SPARE-ISSUE",
AK2164="Fiber CAmtel","ACTIVE",
AK2164="Fiber AOF","ACTIVE",
AK2164="Projet OCM (HUAWEI)","PLANNED WORKS",
AK2164="Projet OCM (NOKIA)","PLANNED WORKS",
AK2164="ACCESS-ISSUE","ACCESS-ISSUE",
AK2164="Projet OCM (ZTE, NOKIA, autres projets)","PLANNED WORKS",
AK2164="No root CAuse","No root cause",
AK2164="ODU HS","ACTIVE",
AK2164="IP &amp; VLAN","ACTIVE",
AK2164="Warehouse HUAWEI","SPARE-ISSUE",
AK2164="SPARE-HS","SPARE-ISSUE",
AK2164="Power Telco","ACTIVE", AK2164="no impacts","no impacts"
),"")</f>
        <v>No root cause</v>
      </c>
      <c r="AM2164" s="108" t="s">
        <v>5537</v>
      </c>
      <c r="AN2164" s="117" t="s">
        <v>3587</v>
      </c>
      <c r="AP2164" s="23" t="s">
        <v>5537</v>
      </c>
      <c r="AQ2164" s="23" t="s">
        <v>5537</v>
      </c>
      <c r="AR2164" s="7"/>
      <c r="AS2164" s="6"/>
      <c r="AT2164" s="7"/>
      <c r="AU2164" s="3" t="s">
        <v>5537</v>
      </c>
      <c r="AV2164" s="24" t="s">
        <v>5537</v>
      </c>
      <c r="AW2164" s="24" t="s">
        <v>5537</v>
      </c>
      <c r="AX2164" s="24" t="s">
        <v>5537</v>
      </c>
      <c r="AY2164" s="24" t="s">
        <v>5537</v>
      </c>
      <c r="AZ2164" s="24" t="s">
        <v>5537</v>
      </c>
      <c r="BA2164" s="24" t="s">
        <v>5537</v>
      </c>
      <c r="BB2164" s="24" t="s">
        <v>5537</v>
      </c>
      <c r="BC2164" s="24" t="s">
        <v>5537</v>
      </c>
      <c r="BD2164" s="24" t="s">
        <v>5537</v>
      </c>
      <c r="BE2164" s="24" t="s">
        <v>5537</v>
      </c>
      <c r="BF2164" s="24" t="s">
        <v>5537</v>
      </c>
      <c r="BG2164" s="24" t="s">
        <v>5537</v>
      </c>
      <c r="BH2164" s="24" t="s">
        <v>5537</v>
      </c>
      <c r="BI2164" s="9" t="s">
        <v>5537</v>
      </c>
      <c r="BJ2164" s="14"/>
      <c r="BK2164" s="14" t="s">
        <v>5537</v>
      </c>
      <c r="BL2164" s="14" t="str">
        <f>_xlfn.XLOOKUP(B2164,'[4]cell downs 18042026 17h'!$B:$B,'[4]cell downs 18042026 17h'!$B:$B,"")</f>
        <v/>
      </c>
      <c r="BM2164" s="14" t="str">
        <f>_xlfn.XLOOKUP(B2164,'[5]Cells Huawei 19042026 15h'!$B:$B,'[5]Cells Huawei 19042026 15h'!$B:$B,"")</f>
        <v/>
      </c>
      <c r="BN2164" s="9" t="str">
        <f>_xlfn.XLOOKUP(B2164,'[6]cells down 19042026 9H40'!$B:$B,'[6]cells down 19042026 9H40'!$B:$B,"")</f>
        <v/>
      </c>
      <c r="BO2164" s="9" t="s">
        <v>3587</v>
      </c>
      <c r="BP2164" s="9" t="s">
        <v>5537</v>
      </c>
    </row>
    <row r="2165" spans="1:68" s="9" customFormat="1" x14ac:dyDescent="0.35">
      <c r="A2165" s="1" t="s">
        <v>3588</v>
      </c>
      <c r="B2165" s="8" t="s">
        <v>3589</v>
      </c>
      <c r="C2165" s="3" t="str">
        <f>_xlfn.XLOOKUP(B2165,'[1]daily break down'!$D:$D,'[1]daily break down'!$E:$E,"")</f>
        <v>CENTRE</v>
      </c>
      <c r="D2165" s="1" t="s">
        <v>21</v>
      </c>
      <c r="E2165" s="1" t="s">
        <v>122</v>
      </c>
      <c r="F2165" s="3" t="s">
        <v>69</v>
      </c>
      <c r="G2165" s="1" t="s">
        <v>3588</v>
      </c>
      <c r="H2165" s="41" t="str">
        <f>_xlfn.XLOOKUP(B2165,[2]CALCULATION!$B:$B,[2]CALCULATION!$H:$H,"")</f>
        <v>ZTE</v>
      </c>
      <c r="I2165" s="34">
        <v>0</v>
      </c>
      <c r="J2165" s="34">
        <v>0</v>
      </c>
      <c r="K2165" s="34">
        <v>0</v>
      </c>
      <c r="L2165" s="34">
        <v>0</v>
      </c>
      <c r="M2165" s="34">
        <v>0</v>
      </c>
      <c r="N2165" s="34">
        <v>0</v>
      </c>
      <c r="O2165" s="34">
        <v>0</v>
      </c>
      <c r="P2165" s="34">
        <v>0</v>
      </c>
      <c r="Q2165" s="34">
        <v>0</v>
      </c>
      <c r="R2165" s="34">
        <v>0</v>
      </c>
      <c r="S2165" s="109">
        <v>0</v>
      </c>
      <c r="T2165" s="109">
        <f>_xlfn.XLOOKUP(B2165,'[3]Nur des jours'!$B:$B,'[3]Nur des jours'!$U:$U,"")</f>
        <v>0</v>
      </c>
      <c r="U2165" s="109">
        <v>0</v>
      </c>
      <c r="V2165" s="109">
        <v>0</v>
      </c>
      <c r="W2165" s="109">
        <v>0</v>
      </c>
      <c r="X2165" s="109">
        <v>0</v>
      </c>
      <c r="Y2165" s="109">
        <v>0</v>
      </c>
      <c r="Z2165" s="109">
        <v>0</v>
      </c>
      <c r="AA2165" s="109">
        <v>0</v>
      </c>
      <c r="AB2165" s="109">
        <v>0</v>
      </c>
      <c r="AC2165" s="109">
        <v>0</v>
      </c>
      <c r="AD2165" s="109">
        <v>0</v>
      </c>
      <c r="AE2165" s="109">
        <v>0</v>
      </c>
      <c r="AF2165" s="109">
        <v>0</v>
      </c>
      <c r="AG2165" s="57" t="str">
        <f>_xlfn.XLOOKUP(B2165,[3]CALCULATION!$B:$B,[3]CALCULATION!$M:$M,"")</f>
        <v>Operationnel</v>
      </c>
      <c r="AH2165" s="57"/>
      <c r="AI2165" s="56" t="str" cm="1">
        <f t="array" ref="AI2165">IFERROR(_xlfn.IFS(
AK2165="MPR ISSUE","PDH",
AK2165="BSS Hardware Issue","BSS",
AK2165="Sites strategiques, MLL, Pylone, etc.","ENVTECH",
AK2165="AKTIVCO DEFAUT GE &amp; POWER Cabinet","AKTIVCO",
AK2165="AKTIVCO Coupure ENEO &amp; Baisse de tension","AKTIVCO GRID ONLY",
AK2165="Coupure ENEO &amp; Baisse de tension","IHS GRID ONLY",
AK2165="Defaut GE &amp; POWER Cabinet","IHS",
AK2165="Sharing","Partners",
AK2165="Sites strategiques &amp; DataCenter","SST &amp; DC",
AK2165="Exclu","Exclu",
AK2165="SAT","SAT",
AK2165="SPARE-ISSUE","SPARE-ISSUE",
AK2165="Fiber CAmtel","TRANS_FO_CAMTEL",
AK2165="Fiber AOF","Fiber AOF",
AK2165="Projet OCM (HUAWEI)","TRAVAUX-HUAWEI",
AK2165="Projet OCM (NOKIA)","TRAVAUX-NOKIA",
AK2165="ACCESS-ISSUE","ACCESS-ISSUE",
AK2165="Projet OCM (ZTE, NOKIA, autres projets)","TRAVAUX OCM",
AK2165="No root CAuse","No root cause",
AK2165="ODU HS","PDH",
AK2165="IP &amp; VLAN","PDH",
AK2165="Warehouse HUAWEI","SPARE-ISSUE",
AK2165="SPARE-HS","SPARE-ISSUE",
AK2165="Power Telco","BSS",AK2165="no impacts","no impacts"
),"")</f>
        <v>No root cause</v>
      </c>
      <c r="AJ2165" s="56" t="str" cm="1">
        <f t="array" ref="AJ2165">IFERROR(_xlfn.IFS(
AK2165="MPR ISSUE","TX ISSUE",
AK2165="BSS Hardware Issue","RAN ISSUE",
AK2165="Sites strategiques, MLL, Pylone, etc.","ENVTECH",
AK2165="AKTIVCO DEFAUT GE &amp; POWER Cabinet","POWER ISSUE",
AK2165="AKTIVCO Coupure ENEO &amp; Baisse de tension","POWER ISSUE",
AK2165="Coupure ENEO &amp; Baisse de tension","POWER ISSUE",
AK2165="Defaut GE &amp; POWER Cabinet","POWER ISSUE",
AK2165="Sharing","POWER ISSUE",
AK2165="Sites strategiques &amp; DataCenter","POWER ISSUE",
AK2165="Exclu","Exclu",
AK2165="SAT","TX ISSUE",
AK2165="SPARE-ISSUE","SPARE-ISSUE",
AK2165="Fiber CAmtel","TX ISSUE",
AK2165="Fiber AOF","TX ISSUE",
AK2165="Projet OCM (HUAWEI)","TRAVAUX-HUAWEI",
AK2165="Projet OCM (NOKIA)","TRAVAUX -NOKIA",
AK2165="ACCESS-ISSUE","ACCESS-ISSUE",
AK2165="Projet OCM (ZTE, NOKIA, autres projets)","TRAVAUX OCM",
AK2165="No root CAuse","No root cause",
AK2165="ODU HS","TX ISSUE",
AK2165="IP &amp; VLAN","TX ISSUE",
AK2165="Warehouse HUAWEI","SPARE-ISSUE",
AK2165="SPARE-HS","SPARE-ISSUE",
AK2165="Power Telco","RAN ISSUE",AK2165="no impacts","no impacts"
),"")</f>
        <v>No root cause</v>
      </c>
      <c r="AK2165" s="81" t="s">
        <v>5620</v>
      </c>
      <c r="AL2165" s="56" t="str" cm="1">
        <f t="array" ref="AL2165">IFERROR(_xlfn.IFS(
AK2165="MPR ISSUE","ACTIVE",
AK2165="BSS Hardware Issue","ACTIVE",
AK2165="Sites strategiques, MLL, Pylone, etc.","PASSIVE",
AK2165="AKTIVCO DEFAUT GE &amp; POWER Cabinet","PASSIVE",
AK2165="AKTIVCO Coupure ENEO &amp; Baisse de tension","PASSIVE",
AK2165="Coupure ENEO &amp; Baisse de tension","PASSIVE",
AK2165="Defaut GE &amp; POWER Cabinet","PASSIVE",
AK2165="Sharing","PASSIVE",
AK2165="Sites strategiques &amp; DataCenter","PASSIVE",
AK2165="Exclu","Exclu",
AK2165="SAT","ACTIVE",
AK2165="SPARE-ISSUE","SPARE-ISSUE",
AK2165="Fiber CAmtel","ACTIVE",
AK2165="Fiber AOF","ACTIVE",
AK2165="Projet OCM (HUAWEI)","PLANNED WORKS",
AK2165="Projet OCM (NOKIA)","PLANNED WORKS",
AK2165="ACCESS-ISSUE","ACCESS-ISSUE",
AK2165="Projet OCM (ZTE, NOKIA, autres projets)","PLANNED WORKS",
AK2165="No root CAuse","No root cause",
AK2165="ODU HS","ACTIVE",
AK2165="IP &amp; VLAN","ACTIVE",
AK2165="Warehouse HUAWEI","SPARE-ISSUE",
AK2165="SPARE-HS","SPARE-ISSUE",
AK2165="Power Telco","ACTIVE", AK2165="no impacts","no impacts"
),"")</f>
        <v>No root cause</v>
      </c>
      <c r="AM2165" s="108" t="s">
        <v>5537</v>
      </c>
      <c r="AN2165" s="117" t="s">
        <v>3589</v>
      </c>
      <c r="AP2165" s="23" t="s">
        <v>5537</v>
      </c>
      <c r="AQ2165" s="23" t="s">
        <v>5537</v>
      </c>
      <c r="AR2165" s="7"/>
      <c r="AS2165" s="6"/>
      <c r="AT2165" s="7"/>
      <c r="AU2165" s="3" t="s">
        <v>5537</v>
      </c>
      <c r="AV2165" s="24" t="s">
        <v>5537</v>
      </c>
      <c r="AW2165" s="24" t="s">
        <v>5537</v>
      </c>
      <c r="AX2165" s="24" t="s">
        <v>5537</v>
      </c>
      <c r="AY2165" s="24" t="s">
        <v>5537</v>
      </c>
      <c r="AZ2165" s="24" t="s">
        <v>5537</v>
      </c>
      <c r="BA2165" s="24" t="s">
        <v>5537</v>
      </c>
      <c r="BB2165" s="24" t="s">
        <v>5537</v>
      </c>
      <c r="BC2165" s="24" t="s">
        <v>5537</v>
      </c>
      <c r="BD2165" s="24" t="s">
        <v>5537</v>
      </c>
      <c r="BE2165" s="24" t="s">
        <v>5537</v>
      </c>
      <c r="BF2165" s="24" t="s">
        <v>5537</v>
      </c>
      <c r="BG2165" s="24" t="s">
        <v>5537</v>
      </c>
      <c r="BH2165" s="24" t="s">
        <v>5537</v>
      </c>
      <c r="BI2165" s="9" t="s">
        <v>5537</v>
      </c>
      <c r="BJ2165" s="14"/>
      <c r="BK2165" s="14" t="s">
        <v>5537</v>
      </c>
      <c r="BL2165" s="14" t="str">
        <f>_xlfn.XLOOKUP(B2165,'[4]cell downs 18042026 17h'!$B:$B,'[4]cell downs 18042026 17h'!$B:$B,"")</f>
        <v/>
      </c>
      <c r="BM2165" s="14" t="str">
        <f>_xlfn.XLOOKUP(B2165,'[5]Cells Huawei 19042026 15h'!$B:$B,'[5]Cells Huawei 19042026 15h'!$B:$B,"")</f>
        <v/>
      </c>
      <c r="BN2165" s="9" t="str">
        <f>_xlfn.XLOOKUP(B2165,'[6]cells down 19042026 9H40'!$B:$B,'[6]cells down 19042026 9H40'!$B:$B,"")</f>
        <v/>
      </c>
      <c r="BO2165" s="9" t="s">
        <v>5537</v>
      </c>
      <c r="BP2165" s="9" t="s">
        <v>237</v>
      </c>
    </row>
    <row r="2166" spans="1:68" s="9" customFormat="1" x14ac:dyDescent="0.35">
      <c r="A2166" s="1" t="s">
        <v>3904</v>
      </c>
      <c r="B2166" s="8" t="s">
        <v>3905</v>
      </c>
      <c r="C2166" s="3" t="str">
        <f>_xlfn.XLOOKUP(B2166,'[1]daily break down'!$D:$D,'[1]daily break down'!$E:$E,"")</f>
        <v>EXTREME-NORD</v>
      </c>
      <c r="D2166" s="1" t="s">
        <v>11</v>
      </c>
      <c r="E2166" s="1" t="s">
        <v>12</v>
      </c>
      <c r="F2166" s="3" t="s">
        <v>55</v>
      </c>
      <c r="G2166" s="1" t="s">
        <v>3906</v>
      </c>
      <c r="H2166" s="39" t="str">
        <f>_xlfn.XLOOKUP(B2166,[2]CALCULATION!$B:$B,[2]CALCULATION!$H:$H,"")</f>
        <v>HUAWEI</v>
      </c>
      <c r="I2166" s="34">
        <v>0</v>
      </c>
      <c r="J2166" s="34">
        <v>0</v>
      </c>
      <c r="K2166" s="34">
        <v>0</v>
      </c>
      <c r="L2166" s="34">
        <v>0</v>
      </c>
      <c r="M2166" s="34">
        <v>0</v>
      </c>
      <c r="N2166" s="34">
        <v>0</v>
      </c>
      <c r="O2166" s="34">
        <v>0</v>
      </c>
      <c r="P2166" s="34">
        <v>0</v>
      </c>
      <c r="Q2166" s="34">
        <v>0</v>
      </c>
      <c r="R2166" s="34">
        <v>0</v>
      </c>
      <c r="S2166" s="109">
        <v>0</v>
      </c>
      <c r="T2166" s="109">
        <f>_xlfn.XLOOKUP(B2166,'[3]Nur des jours'!$B:$B,'[3]Nur des jours'!$U:$U,"")</f>
        <v>0</v>
      </c>
      <c r="U2166" s="109">
        <v>0</v>
      </c>
      <c r="V2166" s="109">
        <v>0.561804966997971</v>
      </c>
      <c r="W2166" s="109">
        <v>0</v>
      </c>
      <c r="X2166" s="109">
        <v>0</v>
      </c>
      <c r="Y2166" s="109">
        <v>0</v>
      </c>
      <c r="Z2166" s="109">
        <v>0</v>
      </c>
      <c r="AA2166" s="109">
        <v>0</v>
      </c>
      <c r="AB2166" s="109">
        <v>0</v>
      </c>
      <c r="AC2166" s="109">
        <v>0</v>
      </c>
      <c r="AD2166" s="109">
        <v>0</v>
      </c>
      <c r="AE2166" s="109">
        <v>0</v>
      </c>
      <c r="AF2166" s="109">
        <v>0</v>
      </c>
      <c r="AG2166" s="57" t="str">
        <f>_xlfn.XLOOKUP(B2166,[3]CALCULATION!$B:$B,[3]CALCULATION!$M:$M,"")</f>
        <v>Insecurity</v>
      </c>
      <c r="AH2166" s="57"/>
      <c r="AI2166" s="56" t="str" cm="1">
        <f t="array" ref="AI2166">IFERROR(_xlfn.IFS(
AK2166="MPR ISSUE","PDH",
AK2166="BSS Hardware Issue","BSS",
AK2166="Sites strategiques, MLL, Pylone, etc.","ENVTECH",
AK2166="AKTIVCO DEFAUT GE &amp; POWER Cabinet","AKTIVCO",
AK2166="AKTIVCO Coupure ENEO &amp; Baisse de tension","AKTIVCO GRID ONLY",
AK2166="Coupure ENEO &amp; Baisse de tension","IHS GRID ONLY",
AK2166="Defaut GE &amp; POWER Cabinet","IHS",
AK2166="Sharing","Partners",
AK2166="Sites strategiques &amp; DataCenter","SST &amp; DC",
AK2166="Exclu","Exclu",
AK2166="SAT","SAT",
AK2166="SPARE-ISSUE","SPARE-ISSUE",
AK2166="Fiber CAmtel","TRANS_FO_CAMTEL",
AK2166="Fiber AOF","Fiber AOF",
AK2166="Projet OCM (HUAWEI)","TRAVAUX-HUAWEI",
AK2166="Projet OCM (NOKIA)","TRAVAUX-NOKIA",
AK2166="ACCESS-ISSUE","ACCESS-ISSUE",
AK2166="Projet OCM (ZTE, NOKIA, autres projets)","TRAVAUX OCM",
AK2166="No root CAuse","No root cause",
AK2166="ODU HS","PDH",
AK2166="IP &amp; VLAN","PDH",
AK2166="Warehouse HUAWEI","SPARE-ISSUE",
AK2166="SPARE-HS","SPARE-ISSUE",
AK2166="Power Telco","BSS",AK2166="no impacts","no impacts"
),"")</f>
        <v>No root cause</v>
      </c>
      <c r="AJ2166" s="56" t="str" cm="1">
        <f t="array" ref="AJ2166">IFERROR(_xlfn.IFS(
AK2166="MPR ISSUE","TX ISSUE",
AK2166="BSS Hardware Issue","RAN ISSUE",
AK2166="Sites strategiques, MLL, Pylone, etc.","ENVTECH",
AK2166="AKTIVCO DEFAUT GE &amp; POWER Cabinet","POWER ISSUE",
AK2166="AKTIVCO Coupure ENEO &amp; Baisse de tension","POWER ISSUE",
AK2166="Coupure ENEO &amp; Baisse de tension","POWER ISSUE",
AK2166="Defaut GE &amp; POWER Cabinet","POWER ISSUE",
AK2166="Sharing","POWER ISSUE",
AK2166="Sites strategiques &amp; DataCenter","POWER ISSUE",
AK2166="Exclu","Exclu",
AK2166="SAT","TX ISSUE",
AK2166="SPARE-ISSUE","SPARE-ISSUE",
AK2166="Fiber CAmtel","TX ISSUE",
AK2166="Fiber AOF","TX ISSUE",
AK2166="Projet OCM (HUAWEI)","TRAVAUX-HUAWEI",
AK2166="Projet OCM (NOKIA)","TRAVAUX -NOKIA",
AK2166="ACCESS-ISSUE","ACCESS-ISSUE",
AK2166="Projet OCM (ZTE, NOKIA, autres projets)","TRAVAUX OCM",
AK2166="No root CAuse","No root cause",
AK2166="ODU HS","TX ISSUE",
AK2166="IP &amp; VLAN","TX ISSUE",
AK2166="Warehouse HUAWEI","SPARE-ISSUE",
AK2166="SPARE-HS","SPARE-ISSUE",
AK2166="Power Telco","RAN ISSUE",AK2166="no impacts","no impacts"
),"")</f>
        <v>No root cause</v>
      </c>
      <c r="AK2166" s="81" t="s">
        <v>5620</v>
      </c>
      <c r="AL2166" s="56" t="str" cm="1">
        <f t="array" ref="AL2166">IFERROR(_xlfn.IFS(
AK2166="MPR ISSUE","ACTIVE",
AK2166="BSS Hardware Issue","ACTIVE",
AK2166="Sites strategiques, MLL, Pylone, etc.","PASSIVE",
AK2166="AKTIVCO DEFAUT GE &amp; POWER Cabinet","PASSIVE",
AK2166="AKTIVCO Coupure ENEO &amp; Baisse de tension","PASSIVE",
AK2166="Coupure ENEO &amp; Baisse de tension","PASSIVE",
AK2166="Defaut GE &amp; POWER Cabinet","PASSIVE",
AK2166="Sharing","PASSIVE",
AK2166="Sites strategiques &amp; DataCenter","PASSIVE",
AK2166="Exclu","Exclu",
AK2166="SAT","ACTIVE",
AK2166="SPARE-ISSUE","SPARE-ISSUE",
AK2166="Fiber CAmtel","ACTIVE",
AK2166="Fiber AOF","ACTIVE",
AK2166="Projet OCM (HUAWEI)","PLANNED WORKS",
AK2166="Projet OCM (NOKIA)","PLANNED WORKS",
AK2166="ACCESS-ISSUE","ACCESS-ISSUE",
AK2166="Projet OCM (ZTE, NOKIA, autres projets)","PLANNED WORKS",
AK2166="No root CAuse","No root cause",
AK2166="ODU HS","ACTIVE",
AK2166="IP &amp; VLAN","ACTIVE",
AK2166="Warehouse HUAWEI","SPARE-ISSUE",
AK2166="SPARE-HS","SPARE-ISSUE",
AK2166="Power Telco","ACTIVE", AK2166="no impacts","no impacts"
),"")</f>
        <v>No root cause</v>
      </c>
      <c r="AM2166" s="108" t="s">
        <v>5537</v>
      </c>
      <c r="AN2166" s="117" t="s">
        <v>3905</v>
      </c>
      <c r="AP2166" s="23" t="s">
        <v>5537</v>
      </c>
      <c r="AQ2166" s="23" t="s">
        <v>5537</v>
      </c>
      <c r="AR2166" s="7"/>
      <c r="AS2166" s="6"/>
      <c r="AT2166" s="7"/>
      <c r="AU2166" s="3" t="s">
        <v>5537</v>
      </c>
      <c r="AV2166" s="24" t="s">
        <v>5537</v>
      </c>
      <c r="AW2166" s="24" t="s">
        <v>5537</v>
      </c>
      <c r="AX2166" s="24" t="s">
        <v>5537</v>
      </c>
      <c r="AY2166" s="24" t="s">
        <v>5537</v>
      </c>
      <c r="AZ2166" s="24" t="s">
        <v>5537</v>
      </c>
      <c r="BA2166" s="24" t="s">
        <v>5537</v>
      </c>
      <c r="BB2166" s="24" t="s">
        <v>5537</v>
      </c>
      <c r="BC2166" s="24" t="s">
        <v>5537</v>
      </c>
      <c r="BD2166" s="24" t="s">
        <v>5537</v>
      </c>
      <c r="BE2166" s="24" t="s">
        <v>5537</v>
      </c>
      <c r="BF2166" s="24" t="s">
        <v>5537</v>
      </c>
      <c r="BG2166" s="24" t="s">
        <v>5537</v>
      </c>
      <c r="BH2166" s="24" t="s">
        <v>5537</v>
      </c>
      <c r="BI2166" s="9" t="s">
        <v>5537</v>
      </c>
      <c r="BJ2166" s="14"/>
      <c r="BK2166" s="14" t="s">
        <v>5537</v>
      </c>
      <c r="BL2166" s="14" t="str">
        <f>_xlfn.XLOOKUP(B2166,'[4]cell downs 18042026 17h'!$B:$B,'[4]cell downs 18042026 17h'!$B:$B,"")</f>
        <v/>
      </c>
      <c r="BM2166" s="14" t="str">
        <f>_xlfn.XLOOKUP(B2166,'[5]Cells Huawei 19042026 15h'!$B:$B,'[5]Cells Huawei 19042026 15h'!$B:$B,"")</f>
        <v/>
      </c>
      <c r="BN2166" s="9" t="str">
        <f>_xlfn.XLOOKUP(B2166,'[6]cells down 19042026 9H40'!$B:$B,'[6]cells down 19042026 9H40'!$B:$B,"")</f>
        <v/>
      </c>
      <c r="BO2166" s="9" t="s">
        <v>3905</v>
      </c>
      <c r="BP2166" s="9" t="s">
        <v>12</v>
      </c>
    </row>
    <row r="2167" spans="1:68" s="9" customFormat="1" x14ac:dyDescent="0.35">
      <c r="A2167" s="1" t="s">
        <v>3915</v>
      </c>
      <c r="B2167" s="8" t="s">
        <v>3916</v>
      </c>
      <c r="C2167" s="3" t="str">
        <f>_xlfn.XLOOKUP(B2167,'[1]daily break down'!$D:$D,'[1]daily break down'!$E:$E,"")</f>
        <v>EXTREME-NORD</v>
      </c>
      <c r="D2167" s="1" t="s">
        <v>357</v>
      </c>
      <c r="E2167" s="1" t="s">
        <v>122</v>
      </c>
      <c r="F2167" s="3" t="s">
        <v>55</v>
      </c>
      <c r="G2167" s="1" t="s">
        <v>3915</v>
      </c>
      <c r="H2167" s="39" t="str">
        <f>_xlfn.XLOOKUP(B2167,[2]CALCULATION!$B:$B,[2]CALCULATION!$H:$H,"")</f>
        <v>HUAWEI</v>
      </c>
      <c r="I2167" s="34">
        <v>0</v>
      </c>
      <c r="J2167" s="34">
        <v>0</v>
      </c>
      <c r="K2167" s="34">
        <v>0</v>
      </c>
      <c r="L2167" s="34">
        <v>0</v>
      </c>
      <c r="M2167" s="34">
        <v>0</v>
      </c>
      <c r="N2167" s="34">
        <v>0</v>
      </c>
      <c r="O2167" s="34">
        <v>0</v>
      </c>
      <c r="P2167" s="34">
        <v>0</v>
      </c>
      <c r="Q2167" s="34">
        <v>0</v>
      </c>
      <c r="R2167" s="34">
        <v>0</v>
      </c>
      <c r="S2167" s="109">
        <v>0</v>
      </c>
      <c r="T2167" s="109">
        <f>_xlfn.XLOOKUP(B2167,'[3]Nur des jours'!$B:$B,'[3]Nur des jours'!$U:$U,"")</f>
        <v>0</v>
      </c>
      <c r="U2167" s="109">
        <v>0</v>
      </c>
      <c r="V2167" s="109">
        <v>0.56617456118573306</v>
      </c>
      <c r="W2167" s="109">
        <v>0</v>
      </c>
      <c r="X2167" s="109">
        <v>0</v>
      </c>
      <c r="Y2167" s="109">
        <v>0</v>
      </c>
      <c r="Z2167" s="109">
        <v>0</v>
      </c>
      <c r="AA2167" s="109">
        <v>0</v>
      </c>
      <c r="AB2167" s="109">
        <v>0</v>
      </c>
      <c r="AC2167" s="109">
        <v>0</v>
      </c>
      <c r="AD2167" s="109">
        <v>0</v>
      </c>
      <c r="AE2167" s="109">
        <v>0</v>
      </c>
      <c r="AF2167" s="109">
        <v>0</v>
      </c>
      <c r="AG2167" s="57" t="str">
        <f>_xlfn.XLOOKUP(B2167,[3]CALCULATION!$B:$B,[3]CALCULATION!$M:$M,"")</f>
        <v>Insecurity</v>
      </c>
      <c r="AH2167" s="57"/>
      <c r="AI2167" s="56" t="str" cm="1">
        <f t="array" ref="AI2167">IFERROR(_xlfn.IFS(
AK2167="MPR ISSUE","PDH",
AK2167="BSS Hardware Issue","BSS",
AK2167="Sites strategiques, MLL, Pylone, etc.","ENVTECH",
AK2167="AKTIVCO DEFAUT GE &amp; POWER Cabinet","AKTIVCO",
AK2167="AKTIVCO Coupure ENEO &amp; Baisse de tension","AKTIVCO GRID ONLY",
AK2167="Coupure ENEO &amp; Baisse de tension","IHS GRID ONLY",
AK2167="Defaut GE &amp; POWER Cabinet","IHS",
AK2167="Sharing","Partners",
AK2167="Sites strategiques &amp; DataCenter","SST &amp; DC",
AK2167="Exclu","Exclu",
AK2167="SAT","SAT",
AK2167="SPARE-ISSUE","SPARE-ISSUE",
AK2167="Fiber CAmtel","TRANS_FO_CAMTEL",
AK2167="Fiber AOF","Fiber AOF",
AK2167="Projet OCM (HUAWEI)","TRAVAUX-HUAWEI",
AK2167="Projet OCM (NOKIA)","TRAVAUX-NOKIA",
AK2167="ACCESS-ISSUE","ACCESS-ISSUE",
AK2167="Projet OCM (ZTE, NOKIA, autres projets)","TRAVAUX OCM",
AK2167="No root CAuse","No root cause",
AK2167="ODU HS","PDH",
AK2167="IP &amp; VLAN","PDH",
AK2167="Warehouse HUAWEI","SPARE-ISSUE",
AK2167="SPARE-HS","SPARE-ISSUE",
AK2167="Power Telco","BSS",AK2167="no impacts","no impacts"
),"")</f>
        <v>No root cause</v>
      </c>
      <c r="AJ2167" s="56" t="str" cm="1">
        <f t="array" ref="AJ2167">IFERROR(_xlfn.IFS(
AK2167="MPR ISSUE","TX ISSUE",
AK2167="BSS Hardware Issue","RAN ISSUE",
AK2167="Sites strategiques, MLL, Pylone, etc.","ENVTECH",
AK2167="AKTIVCO DEFAUT GE &amp; POWER Cabinet","POWER ISSUE",
AK2167="AKTIVCO Coupure ENEO &amp; Baisse de tension","POWER ISSUE",
AK2167="Coupure ENEO &amp; Baisse de tension","POWER ISSUE",
AK2167="Defaut GE &amp; POWER Cabinet","POWER ISSUE",
AK2167="Sharing","POWER ISSUE",
AK2167="Sites strategiques &amp; DataCenter","POWER ISSUE",
AK2167="Exclu","Exclu",
AK2167="SAT","TX ISSUE",
AK2167="SPARE-ISSUE","SPARE-ISSUE",
AK2167="Fiber CAmtel","TX ISSUE",
AK2167="Fiber AOF","TX ISSUE",
AK2167="Projet OCM (HUAWEI)","TRAVAUX-HUAWEI",
AK2167="Projet OCM (NOKIA)","TRAVAUX -NOKIA",
AK2167="ACCESS-ISSUE","ACCESS-ISSUE",
AK2167="Projet OCM (ZTE, NOKIA, autres projets)","TRAVAUX OCM",
AK2167="No root CAuse","No root cause",
AK2167="ODU HS","TX ISSUE",
AK2167="IP &amp; VLAN","TX ISSUE",
AK2167="Warehouse HUAWEI","SPARE-ISSUE",
AK2167="SPARE-HS","SPARE-ISSUE",
AK2167="Power Telco","RAN ISSUE",AK2167="no impacts","no impacts"
),"")</f>
        <v>No root cause</v>
      </c>
      <c r="AK2167" s="81" t="s">
        <v>5620</v>
      </c>
      <c r="AL2167" s="56" t="str" cm="1">
        <f t="array" ref="AL2167">IFERROR(_xlfn.IFS(
AK2167="MPR ISSUE","ACTIVE",
AK2167="BSS Hardware Issue","ACTIVE",
AK2167="Sites strategiques, MLL, Pylone, etc.","PASSIVE",
AK2167="AKTIVCO DEFAUT GE &amp; POWER Cabinet","PASSIVE",
AK2167="AKTIVCO Coupure ENEO &amp; Baisse de tension","PASSIVE",
AK2167="Coupure ENEO &amp; Baisse de tension","PASSIVE",
AK2167="Defaut GE &amp; POWER Cabinet","PASSIVE",
AK2167="Sharing","PASSIVE",
AK2167="Sites strategiques &amp; DataCenter","PASSIVE",
AK2167="Exclu","Exclu",
AK2167="SAT","ACTIVE",
AK2167="SPARE-ISSUE","SPARE-ISSUE",
AK2167="Fiber CAmtel","ACTIVE",
AK2167="Fiber AOF","ACTIVE",
AK2167="Projet OCM (HUAWEI)","PLANNED WORKS",
AK2167="Projet OCM (NOKIA)","PLANNED WORKS",
AK2167="ACCESS-ISSUE","ACCESS-ISSUE",
AK2167="Projet OCM (ZTE, NOKIA, autres projets)","PLANNED WORKS",
AK2167="No root CAuse","No root cause",
AK2167="ODU HS","ACTIVE",
AK2167="IP &amp; VLAN","ACTIVE",
AK2167="Warehouse HUAWEI","SPARE-ISSUE",
AK2167="SPARE-HS","SPARE-ISSUE",
AK2167="Power Telco","ACTIVE", AK2167="no impacts","no impacts"
),"")</f>
        <v>No root cause</v>
      </c>
      <c r="AM2167" s="108" t="s">
        <v>5537</v>
      </c>
      <c r="AN2167" s="117" t="s">
        <v>3916</v>
      </c>
      <c r="AP2167" s="23" t="s">
        <v>5537</v>
      </c>
      <c r="AQ2167" s="23" t="s">
        <v>5537</v>
      </c>
      <c r="AR2167" s="7"/>
      <c r="AS2167" s="6"/>
      <c r="AT2167" s="7"/>
      <c r="AU2167" s="3" t="s">
        <v>5537</v>
      </c>
      <c r="AV2167" s="24" t="s">
        <v>5537</v>
      </c>
      <c r="AW2167" s="24" t="s">
        <v>5537</v>
      </c>
      <c r="AX2167" s="24" t="s">
        <v>5537</v>
      </c>
      <c r="AY2167" s="24" t="s">
        <v>5537</v>
      </c>
      <c r="AZ2167" s="24" t="s">
        <v>5537</v>
      </c>
      <c r="BA2167" s="24" t="s">
        <v>5537</v>
      </c>
      <c r="BB2167" s="24" t="s">
        <v>5537</v>
      </c>
      <c r="BC2167" s="24" t="s">
        <v>5537</v>
      </c>
      <c r="BD2167" s="24" t="s">
        <v>5537</v>
      </c>
      <c r="BE2167" s="24" t="s">
        <v>5537</v>
      </c>
      <c r="BF2167" s="24" t="s">
        <v>5537</v>
      </c>
      <c r="BG2167" s="24" t="s">
        <v>5537</v>
      </c>
      <c r="BH2167" s="24" t="s">
        <v>5537</v>
      </c>
      <c r="BI2167" s="9" t="s">
        <v>5537</v>
      </c>
      <c r="BJ2167" s="14"/>
      <c r="BK2167" s="14" t="s">
        <v>5537</v>
      </c>
      <c r="BL2167" s="14" t="str">
        <f>_xlfn.XLOOKUP(B2167,'[4]cell downs 18042026 17h'!$B:$B,'[4]cell downs 18042026 17h'!$B:$B,"")</f>
        <v/>
      </c>
      <c r="BM2167" s="14" t="str">
        <f>_xlfn.XLOOKUP(B2167,'[5]Cells Huawei 19042026 15h'!$B:$B,'[5]Cells Huawei 19042026 15h'!$B:$B,"")</f>
        <v/>
      </c>
      <c r="BN2167" s="9" t="str">
        <f>_xlfn.XLOOKUP(B2167,'[6]cells down 19042026 9H40'!$B:$B,'[6]cells down 19042026 9H40'!$B:$B,"")</f>
        <v/>
      </c>
      <c r="BO2167" s="9" t="s">
        <v>5537</v>
      </c>
      <c r="BP2167" s="9" t="s">
        <v>12</v>
      </c>
    </row>
    <row r="2168" spans="1:68" s="9" customFormat="1" x14ac:dyDescent="0.35">
      <c r="A2168" s="1" t="s">
        <v>3134</v>
      </c>
      <c r="B2168" s="8" t="s">
        <v>3135</v>
      </c>
      <c r="C2168" s="3" t="str">
        <f>_xlfn.XLOOKUP(B2168,'[1]daily break down'!$D:$D,'[1]daily break down'!$E:$E,"")</f>
        <v>EXTREME-NORD</v>
      </c>
      <c r="D2168" s="1" t="s">
        <v>11</v>
      </c>
      <c r="E2168" s="1" t="s">
        <v>12</v>
      </c>
      <c r="F2168" s="3" t="s">
        <v>55</v>
      </c>
      <c r="G2168" s="1" t="s">
        <v>3136</v>
      </c>
      <c r="H2168" s="39" t="str">
        <f>_xlfn.XLOOKUP(B2168,[2]CALCULATION!$B:$B,[2]CALCULATION!$H:$H,"")</f>
        <v>Huawei</v>
      </c>
      <c r="I2168" s="34">
        <v>0</v>
      </c>
      <c r="J2168" s="34">
        <v>0</v>
      </c>
      <c r="K2168" s="34">
        <v>0</v>
      </c>
      <c r="L2168" s="34">
        <v>0</v>
      </c>
      <c r="M2168" s="34">
        <v>0</v>
      </c>
      <c r="N2168" s="34">
        <v>0</v>
      </c>
      <c r="O2168" s="34">
        <v>0</v>
      </c>
      <c r="P2168" s="34">
        <v>0</v>
      </c>
      <c r="Q2168" s="34">
        <v>0</v>
      </c>
      <c r="R2168" s="34">
        <v>0</v>
      </c>
      <c r="S2168" s="109">
        <v>0</v>
      </c>
      <c r="T2168" s="109">
        <f>_xlfn.XLOOKUP(B2168,'[3]Nur des jours'!$B:$B,'[3]Nur des jours'!$U:$U,"")</f>
        <v>0</v>
      </c>
      <c r="U2168" s="109">
        <v>0</v>
      </c>
      <c r="V2168" s="109">
        <v>0.56679878892684188</v>
      </c>
      <c r="W2168" s="109">
        <v>0</v>
      </c>
      <c r="X2168" s="109">
        <v>0</v>
      </c>
      <c r="Y2168" s="109">
        <v>0</v>
      </c>
      <c r="Z2168" s="109">
        <v>0</v>
      </c>
      <c r="AA2168" s="109">
        <v>0</v>
      </c>
      <c r="AB2168" s="109">
        <v>0</v>
      </c>
      <c r="AC2168" s="109">
        <v>0</v>
      </c>
      <c r="AD2168" s="109">
        <v>0</v>
      </c>
      <c r="AE2168" s="109">
        <v>0</v>
      </c>
      <c r="AF2168" s="109">
        <v>0</v>
      </c>
      <c r="AG2168" s="57" t="str">
        <f>_xlfn.XLOOKUP(B2168,[3]CALCULATION!$B:$B,[3]CALCULATION!$M:$M,"")</f>
        <v>Insecurity</v>
      </c>
      <c r="AH2168" s="57"/>
      <c r="AI2168" s="56" t="str" cm="1">
        <f t="array" ref="AI2168">IFERROR(_xlfn.IFS(
AK2168="MPR ISSUE","PDH",
AK2168="BSS Hardware Issue","BSS",
AK2168="Sites strategiques, MLL, Pylone, etc.","ENVTECH",
AK2168="AKTIVCO DEFAUT GE &amp; POWER Cabinet","AKTIVCO",
AK2168="AKTIVCO Coupure ENEO &amp; Baisse de tension","AKTIVCO GRID ONLY",
AK2168="Coupure ENEO &amp; Baisse de tension","IHS GRID ONLY",
AK2168="Defaut GE &amp; POWER Cabinet","IHS",
AK2168="Sharing","Partners",
AK2168="Sites strategiques &amp; DataCenter","SST &amp; DC",
AK2168="Exclu","Exclu",
AK2168="SAT","SAT",
AK2168="SPARE-ISSUE","SPARE-ISSUE",
AK2168="Fiber CAmtel","TRANS_FO_CAMTEL",
AK2168="Fiber AOF","Fiber AOF",
AK2168="Projet OCM (HUAWEI)","TRAVAUX-HUAWEI",
AK2168="Projet OCM (NOKIA)","TRAVAUX-NOKIA",
AK2168="ACCESS-ISSUE","ACCESS-ISSUE",
AK2168="Projet OCM (ZTE, NOKIA, autres projets)","TRAVAUX OCM",
AK2168="No root CAuse","No root cause",
AK2168="ODU HS","PDH",
AK2168="IP &amp; VLAN","PDH",
AK2168="Warehouse HUAWEI","SPARE-ISSUE",
AK2168="SPARE-HS","SPARE-ISSUE",
AK2168="Power Telco","BSS",AK2168="no impacts","no impacts"
),"")</f>
        <v>No root cause</v>
      </c>
      <c r="AJ2168" s="56" t="str" cm="1">
        <f t="array" ref="AJ2168">IFERROR(_xlfn.IFS(
AK2168="MPR ISSUE","TX ISSUE",
AK2168="BSS Hardware Issue","RAN ISSUE",
AK2168="Sites strategiques, MLL, Pylone, etc.","ENVTECH",
AK2168="AKTIVCO DEFAUT GE &amp; POWER Cabinet","POWER ISSUE",
AK2168="AKTIVCO Coupure ENEO &amp; Baisse de tension","POWER ISSUE",
AK2168="Coupure ENEO &amp; Baisse de tension","POWER ISSUE",
AK2168="Defaut GE &amp; POWER Cabinet","POWER ISSUE",
AK2168="Sharing","POWER ISSUE",
AK2168="Sites strategiques &amp; DataCenter","POWER ISSUE",
AK2168="Exclu","Exclu",
AK2168="SAT","TX ISSUE",
AK2168="SPARE-ISSUE","SPARE-ISSUE",
AK2168="Fiber CAmtel","TX ISSUE",
AK2168="Fiber AOF","TX ISSUE",
AK2168="Projet OCM (HUAWEI)","TRAVAUX-HUAWEI",
AK2168="Projet OCM (NOKIA)","TRAVAUX -NOKIA",
AK2168="ACCESS-ISSUE","ACCESS-ISSUE",
AK2168="Projet OCM (ZTE, NOKIA, autres projets)","TRAVAUX OCM",
AK2168="No root CAuse","No root cause",
AK2168="ODU HS","TX ISSUE",
AK2168="IP &amp; VLAN","TX ISSUE",
AK2168="Warehouse HUAWEI","SPARE-ISSUE",
AK2168="SPARE-HS","SPARE-ISSUE",
AK2168="Power Telco","RAN ISSUE",AK2168="no impacts","no impacts"
),"")</f>
        <v>No root cause</v>
      </c>
      <c r="AK2168" s="81" t="s">
        <v>5620</v>
      </c>
      <c r="AL2168" s="56" t="str" cm="1">
        <f t="array" ref="AL2168">IFERROR(_xlfn.IFS(
AK2168="MPR ISSUE","ACTIVE",
AK2168="BSS Hardware Issue","ACTIVE",
AK2168="Sites strategiques, MLL, Pylone, etc.","PASSIVE",
AK2168="AKTIVCO DEFAUT GE &amp; POWER Cabinet","PASSIVE",
AK2168="AKTIVCO Coupure ENEO &amp; Baisse de tension","PASSIVE",
AK2168="Coupure ENEO &amp; Baisse de tension","PASSIVE",
AK2168="Defaut GE &amp; POWER Cabinet","PASSIVE",
AK2168="Sharing","PASSIVE",
AK2168="Sites strategiques &amp; DataCenter","PASSIVE",
AK2168="Exclu","Exclu",
AK2168="SAT","ACTIVE",
AK2168="SPARE-ISSUE","SPARE-ISSUE",
AK2168="Fiber CAmtel","ACTIVE",
AK2168="Fiber AOF","ACTIVE",
AK2168="Projet OCM (HUAWEI)","PLANNED WORKS",
AK2168="Projet OCM (NOKIA)","PLANNED WORKS",
AK2168="ACCESS-ISSUE","ACCESS-ISSUE",
AK2168="Projet OCM (ZTE, NOKIA, autres projets)","PLANNED WORKS",
AK2168="No root CAuse","No root cause",
AK2168="ODU HS","ACTIVE",
AK2168="IP &amp; VLAN","ACTIVE",
AK2168="Warehouse HUAWEI","SPARE-ISSUE",
AK2168="SPARE-HS","SPARE-ISSUE",
AK2168="Power Telco","ACTIVE", AK2168="no impacts","no impacts"
),"")</f>
        <v>No root cause</v>
      </c>
      <c r="AM2168" s="108" t="s">
        <v>5537</v>
      </c>
      <c r="AN2168" s="117" t="s">
        <v>3135</v>
      </c>
      <c r="AP2168" s="23" t="s">
        <v>5537</v>
      </c>
      <c r="AQ2168" s="23" t="s">
        <v>5537</v>
      </c>
      <c r="AR2168" s="7"/>
      <c r="AS2168" s="6"/>
      <c r="AT2168" s="7"/>
      <c r="AU2168" s="3" t="s">
        <v>5537</v>
      </c>
      <c r="AV2168" s="24" t="s">
        <v>5537</v>
      </c>
      <c r="AW2168" s="24" t="s">
        <v>5537</v>
      </c>
      <c r="AX2168" s="24" t="s">
        <v>5537</v>
      </c>
      <c r="AY2168" s="24" t="s">
        <v>5537</v>
      </c>
      <c r="AZ2168" s="24" t="s">
        <v>5537</v>
      </c>
      <c r="BA2168" s="24" t="s">
        <v>5537</v>
      </c>
      <c r="BB2168" s="24" t="s">
        <v>5537</v>
      </c>
      <c r="BC2168" s="24" t="s">
        <v>5537</v>
      </c>
      <c r="BD2168" s="24" t="s">
        <v>5537</v>
      </c>
      <c r="BE2168" s="24" t="s">
        <v>5537</v>
      </c>
      <c r="BF2168" s="24" t="s">
        <v>5537</v>
      </c>
      <c r="BG2168" s="24" t="s">
        <v>5537</v>
      </c>
      <c r="BH2168" s="24" t="s">
        <v>5537</v>
      </c>
      <c r="BI2168" s="9" t="s">
        <v>5537</v>
      </c>
      <c r="BJ2168" s="14"/>
      <c r="BK2168" s="14" t="s">
        <v>5537</v>
      </c>
      <c r="BL2168" s="14" t="str">
        <f>_xlfn.XLOOKUP(B2168,'[4]cell downs 18042026 17h'!$B:$B,'[4]cell downs 18042026 17h'!$B:$B,"")</f>
        <v/>
      </c>
      <c r="BM2168" s="14" t="str">
        <f>_xlfn.XLOOKUP(B2168,'[5]Cells Huawei 19042026 15h'!$B:$B,'[5]Cells Huawei 19042026 15h'!$B:$B,"")</f>
        <v/>
      </c>
      <c r="BN2168" s="9" t="str">
        <f>_xlfn.XLOOKUP(B2168,'[6]cells down 19042026 9H40'!$B:$B,'[6]cells down 19042026 9H40'!$B:$B,"")</f>
        <v/>
      </c>
      <c r="BO2168" s="9" t="s">
        <v>3135</v>
      </c>
      <c r="BP2168" s="9" t="s">
        <v>12</v>
      </c>
    </row>
    <row r="2169" spans="1:68" s="9" customFormat="1" x14ac:dyDescent="0.35">
      <c r="A2169" s="1" t="s">
        <v>3590</v>
      </c>
      <c r="B2169" s="8" t="s">
        <v>3591</v>
      </c>
      <c r="C2169" s="3" t="str">
        <f>_xlfn.XLOOKUP(B2169,'[1]daily break down'!$D:$D,'[1]daily break down'!$E:$E,"")</f>
        <v>LITTORAL</v>
      </c>
      <c r="D2169" s="1" t="s">
        <v>11</v>
      </c>
      <c r="E2169" s="1" t="s">
        <v>12</v>
      </c>
      <c r="F2169" s="3" t="s">
        <v>69</v>
      </c>
      <c r="G2169" s="1" t="s">
        <v>3592</v>
      </c>
      <c r="H2169" s="41" t="str">
        <f>_xlfn.XLOOKUP(B2169,[2]CALCULATION!$B:$B,[2]CALCULATION!$H:$H,"")</f>
        <v>ZTE</v>
      </c>
      <c r="I2169" s="34">
        <v>0</v>
      </c>
      <c r="J2169" s="34">
        <v>0</v>
      </c>
      <c r="K2169" s="34">
        <v>0</v>
      </c>
      <c r="L2169" s="34">
        <v>0</v>
      </c>
      <c r="M2169" s="34">
        <v>0</v>
      </c>
      <c r="N2169" s="34">
        <v>0</v>
      </c>
      <c r="O2169" s="34">
        <v>0</v>
      </c>
      <c r="P2169" s="34">
        <v>0</v>
      </c>
      <c r="Q2169" s="34">
        <v>0</v>
      </c>
      <c r="R2169" s="34">
        <v>0</v>
      </c>
      <c r="S2169" s="109">
        <v>0</v>
      </c>
      <c r="T2169" s="109">
        <f>_xlfn.XLOOKUP(B2169,'[3]Nur des jours'!$B:$B,'[3]Nur des jours'!$U:$U,"")</f>
        <v>0</v>
      </c>
      <c r="U2169" s="109">
        <v>0</v>
      </c>
      <c r="V2169" s="109">
        <v>0</v>
      </c>
      <c r="W2169" s="109">
        <v>0</v>
      </c>
      <c r="X2169" s="109">
        <v>0</v>
      </c>
      <c r="Y2169" s="109">
        <v>0</v>
      </c>
      <c r="Z2169" s="109">
        <v>0</v>
      </c>
      <c r="AA2169" s="109">
        <v>0</v>
      </c>
      <c r="AB2169" s="109">
        <v>0</v>
      </c>
      <c r="AC2169" s="109">
        <v>0</v>
      </c>
      <c r="AD2169" s="109">
        <v>0</v>
      </c>
      <c r="AE2169" s="109">
        <v>0</v>
      </c>
      <c r="AF2169" s="109">
        <v>0</v>
      </c>
      <c r="AG2169" s="57" t="str">
        <f>_xlfn.XLOOKUP(B2169,[3]CALCULATION!$B:$B,[3]CALCULATION!$M:$M,"")</f>
        <v>Operationnel</v>
      </c>
      <c r="AH2169" s="57"/>
      <c r="AI2169" s="56" t="str" cm="1">
        <f t="array" ref="AI2169">IFERROR(_xlfn.IFS(
AK2169="MPR ISSUE","PDH",
AK2169="BSS Hardware Issue","BSS",
AK2169="Sites strategiques, MLL, Pylone, etc.","ENVTECH",
AK2169="AKTIVCO DEFAUT GE &amp; POWER Cabinet","AKTIVCO",
AK2169="AKTIVCO Coupure ENEO &amp; Baisse de tension","AKTIVCO GRID ONLY",
AK2169="Coupure ENEO &amp; Baisse de tension","IHS GRID ONLY",
AK2169="Defaut GE &amp; POWER Cabinet","IHS",
AK2169="Sharing","Partners",
AK2169="Sites strategiques &amp; DataCenter","SST &amp; DC",
AK2169="Exclu","Exclu",
AK2169="SAT","SAT",
AK2169="SPARE-ISSUE","SPARE-ISSUE",
AK2169="Fiber CAmtel","TRANS_FO_CAMTEL",
AK2169="Fiber AOF","Fiber AOF",
AK2169="Projet OCM (HUAWEI)","TRAVAUX-HUAWEI",
AK2169="Projet OCM (NOKIA)","TRAVAUX-NOKIA",
AK2169="ACCESS-ISSUE","ACCESS-ISSUE",
AK2169="Projet OCM (ZTE, NOKIA, autres projets)","TRAVAUX OCM",
AK2169="No root CAuse","No root cause",
AK2169="ODU HS","PDH",
AK2169="IP &amp; VLAN","PDH",
AK2169="Warehouse HUAWEI","SPARE-ISSUE",
AK2169="SPARE-HS","SPARE-ISSUE",
AK2169="Power Telco","BSS",AK2169="no impacts","no impacts"
),"")</f>
        <v>No root cause</v>
      </c>
      <c r="AJ2169" s="56" t="str" cm="1">
        <f t="array" ref="AJ2169">IFERROR(_xlfn.IFS(
AK2169="MPR ISSUE","TX ISSUE",
AK2169="BSS Hardware Issue","RAN ISSUE",
AK2169="Sites strategiques, MLL, Pylone, etc.","ENVTECH",
AK2169="AKTIVCO DEFAUT GE &amp; POWER Cabinet","POWER ISSUE",
AK2169="AKTIVCO Coupure ENEO &amp; Baisse de tension","POWER ISSUE",
AK2169="Coupure ENEO &amp; Baisse de tension","POWER ISSUE",
AK2169="Defaut GE &amp; POWER Cabinet","POWER ISSUE",
AK2169="Sharing","POWER ISSUE",
AK2169="Sites strategiques &amp; DataCenter","POWER ISSUE",
AK2169="Exclu","Exclu",
AK2169="SAT","TX ISSUE",
AK2169="SPARE-ISSUE","SPARE-ISSUE",
AK2169="Fiber CAmtel","TX ISSUE",
AK2169="Fiber AOF","TX ISSUE",
AK2169="Projet OCM (HUAWEI)","TRAVAUX-HUAWEI",
AK2169="Projet OCM (NOKIA)","TRAVAUX -NOKIA",
AK2169="ACCESS-ISSUE","ACCESS-ISSUE",
AK2169="Projet OCM (ZTE, NOKIA, autres projets)","TRAVAUX OCM",
AK2169="No root CAuse","No root cause",
AK2169="ODU HS","TX ISSUE",
AK2169="IP &amp; VLAN","TX ISSUE",
AK2169="Warehouse HUAWEI","SPARE-ISSUE",
AK2169="SPARE-HS","SPARE-ISSUE",
AK2169="Power Telco","RAN ISSUE",AK2169="no impacts","no impacts"
),"")</f>
        <v>No root cause</v>
      </c>
      <c r="AK2169" s="81" t="s">
        <v>5620</v>
      </c>
      <c r="AL2169" s="56" t="str" cm="1">
        <f t="array" ref="AL2169">IFERROR(_xlfn.IFS(
AK2169="MPR ISSUE","ACTIVE",
AK2169="BSS Hardware Issue","ACTIVE",
AK2169="Sites strategiques, MLL, Pylone, etc.","PASSIVE",
AK2169="AKTIVCO DEFAUT GE &amp; POWER Cabinet","PASSIVE",
AK2169="AKTIVCO Coupure ENEO &amp; Baisse de tension","PASSIVE",
AK2169="Coupure ENEO &amp; Baisse de tension","PASSIVE",
AK2169="Defaut GE &amp; POWER Cabinet","PASSIVE",
AK2169="Sharing","PASSIVE",
AK2169="Sites strategiques &amp; DataCenter","PASSIVE",
AK2169="Exclu","Exclu",
AK2169="SAT","ACTIVE",
AK2169="SPARE-ISSUE","SPARE-ISSUE",
AK2169="Fiber CAmtel","ACTIVE",
AK2169="Fiber AOF","ACTIVE",
AK2169="Projet OCM (HUAWEI)","PLANNED WORKS",
AK2169="Projet OCM (NOKIA)","PLANNED WORKS",
AK2169="ACCESS-ISSUE","ACCESS-ISSUE",
AK2169="Projet OCM (ZTE, NOKIA, autres projets)","PLANNED WORKS",
AK2169="No root CAuse","No root cause",
AK2169="ODU HS","ACTIVE",
AK2169="IP &amp; VLAN","ACTIVE",
AK2169="Warehouse HUAWEI","SPARE-ISSUE",
AK2169="SPARE-HS","SPARE-ISSUE",
AK2169="Power Telco","ACTIVE", AK2169="no impacts","no impacts"
),"")</f>
        <v>No root cause</v>
      </c>
      <c r="AM2169" s="108" t="s">
        <v>5537</v>
      </c>
      <c r="AN2169" s="117" t="s">
        <v>3591</v>
      </c>
      <c r="AP2169" s="23" t="s">
        <v>5537</v>
      </c>
      <c r="AQ2169" s="23" t="s">
        <v>5537</v>
      </c>
      <c r="AR2169" s="7"/>
      <c r="AS2169" s="6"/>
      <c r="AT2169" s="7"/>
      <c r="AU2169" s="3" t="s">
        <v>5537</v>
      </c>
      <c r="AV2169" s="24" t="s">
        <v>5537</v>
      </c>
      <c r="AW2169" s="24" t="s">
        <v>5537</v>
      </c>
      <c r="AX2169" s="24" t="s">
        <v>5537</v>
      </c>
      <c r="AY2169" s="24" t="s">
        <v>5537</v>
      </c>
      <c r="AZ2169" s="24" t="s">
        <v>5537</v>
      </c>
      <c r="BA2169" s="24" t="s">
        <v>5537</v>
      </c>
      <c r="BB2169" s="24" t="s">
        <v>5537</v>
      </c>
      <c r="BC2169" s="24" t="s">
        <v>5537</v>
      </c>
      <c r="BD2169" s="24" t="s">
        <v>5537</v>
      </c>
      <c r="BE2169" s="24" t="s">
        <v>5537</v>
      </c>
      <c r="BF2169" s="24" t="s">
        <v>5537</v>
      </c>
      <c r="BG2169" s="24" t="s">
        <v>5537</v>
      </c>
      <c r="BH2169" s="24" t="s">
        <v>5537</v>
      </c>
      <c r="BI2169" s="9" t="s">
        <v>5537</v>
      </c>
      <c r="BJ2169" s="14"/>
      <c r="BK2169" s="14" t="s">
        <v>5537</v>
      </c>
      <c r="BL2169" s="14" t="str">
        <f>_xlfn.XLOOKUP(B2169,'[4]cell downs 18042026 17h'!$B:$B,'[4]cell downs 18042026 17h'!$B:$B,"")</f>
        <v/>
      </c>
      <c r="BM2169" s="14" t="str">
        <f>_xlfn.XLOOKUP(B2169,'[5]Cells Huawei 19042026 15h'!$B:$B,'[5]Cells Huawei 19042026 15h'!$B:$B,"")</f>
        <v/>
      </c>
      <c r="BN2169" s="9" t="str">
        <f>_xlfn.XLOOKUP(B2169,'[6]cells down 19042026 9H40'!$B:$B,'[6]cells down 19042026 9H40'!$B:$B,"")</f>
        <v/>
      </c>
      <c r="BO2169" s="9" t="s">
        <v>3591</v>
      </c>
      <c r="BP2169" s="9" t="s">
        <v>594</v>
      </c>
    </row>
    <row r="2170" spans="1:68" s="9" customFormat="1" x14ac:dyDescent="0.35">
      <c r="A2170" s="1" t="s">
        <v>3595</v>
      </c>
      <c r="B2170" s="8" t="s">
        <v>3596</v>
      </c>
      <c r="C2170" s="3" t="str">
        <f>_xlfn.XLOOKUP(B2170,'[1]daily break down'!$D:$D,'[1]daily break down'!$E:$E,"")</f>
        <v>CENTRE</v>
      </c>
      <c r="D2170" s="1" t="s">
        <v>21</v>
      </c>
      <c r="E2170" s="1" t="s">
        <v>122</v>
      </c>
      <c r="F2170" s="3" t="s">
        <v>226</v>
      </c>
      <c r="G2170" s="1" t="s">
        <v>3595</v>
      </c>
      <c r="H2170" s="41" t="str">
        <f>_xlfn.XLOOKUP(B2170,[2]CALCULATION!$B:$B,[2]CALCULATION!$H:$H,"")</f>
        <v>ZTE</v>
      </c>
      <c r="I2170" s="34">
        <v>0</v>
      </c>
      <c r="J2170" s="34">
        <v>0</v>
      </c>
      <c r="K2170" s="34">
        <v>0</v>
      </c>
      <c r="L2170" s="34">
        <v>0</v>
      </c>
      <c r="M2170" s="34">
        <v>0</v>
      </c>
      <c r="N2170" s="34">
        <v>0</v>
      </c>
      <c r="O2170" s="34">
        <v>0</v>
      </c>
      <c r="P2170" s="34">
        <v>0</v>
      </c>
      <c r="Q2170" s="34">
        <v>0</v>
      </c>
      <c r="R2170" s="34">
        <v>0</v>
      </c>
      <c r="S2170" s="109">
        <v>0</v>
      </c>
      <c r="T2170" s="109">
        <f>_xlfn.XLOOKUP(B2170,'[3]Nur des jours'!$B:$B,'[3]Nur des jours'!$U:$U,"")</f>
        <v>0</v>
      </c>
      <c r="U2170" s="109">
        <v>0</v>
      </c>
      <c r="V2170" s="109">
        <v>0</v>
      </c>
      <c r="W2170" s="109">
        <v>0</v>
      </c>
      <c r="X2170" s="109">
        <v>0</v>
      </c>
      <c r="Y2170" s="109">
        <v>0</v>
      </c>
      <c r="Z2170" s="109">
        <v>0</v>
      </c>
      <c r="AA2170" s="109">
        <v>0</v>
      </c>
      <c r="AB2170" s="109">
        <v>0</v>
      </c>
      <c r="AC2170" s="109">
        <v>0</v>
      </c>
      <c r="AD2170" s="109">
        <v>0</v>
      </c>
      <c r="AE2170" s="109">
        <v>0</v>
      </c>
      <c r="AF2170" s="109">
        <v>0</v>
      </c>
      <c r="AG2170" s="57" t="str">
        <f>_xlfn.XLOOKUP(B2170,[3]CALCULATION!$B:$B,[3]CALCULATION!$M:$M,"")</f>
        <v>Operationnel</v>
      </c>
      <c r="AH2170" s="57"/>
      <c r="AI2170" s="56" t="str" cm="1">
        <f t="array" ref="AI2170">IFERROR(_xlfn.IFS(
AK2170="MPR ISSUE","PDH",
AK2170="BSS Hardware Issue","BSS",
AK2170="Sites strategiques, MLL, Pylone, etc.","ENVTECH",
AK2170="AKTIVCO DEFAUT GE &amp; POWER Cabinet","AKTIVCO",
AK2170="AKTIVCO Coupure ENEO &amp; Baisse de tension","AKTIVCO GRID ONLY",
AK2170="Coupure ENEO &amp; Baisse de tension","IHS GRID ONLY",
AK2170="Defaut GE &amp; POWER Cabinet","IHS",
AK2170="Sharing","Partners",
AK2170="Sites strategiques &amp; DataCenter","SST &amp; DC",
AK2170="Exclu","Exclu",
AK2170="SAT","SAT",
AK2170="SPARE-ISSUE","SPARE-ISSUE",
AK2170="Fiber CAmtel","TRANS_FO_CAMTEL",
AK2170="Fiber AOF","Fiber AOF",
AK2170="Projet OCM (HUAWEI)","TRAVAUX-HUAWEI",
AK2170="Projet OCM (NOKIA)","TRAVAUX-NOKIA",
AK2170="ACCESS-ISSUE","ACCESS-ISSUE",
AK2170="Projet OCM (ZTE, NOKIA, autres projets)","TRAVAUX OCM",
AK2170="No root CAuse","No root cause",
AK2170="ODU HS","PDH",
AK2170="IP &amp; VLAN","PDH",
AK2170="Warehouse HUAWEI","SPARE-ISSUE",
AK2170="SPARE-HS","SPARE-ISSUE",
AK2170="Power Telco","BSS",AK2170="no impacts","no impacts"
),"")</f>
        <v>No root cause</v>
      </c>
      <c r="AJ2170" s="56" t="str" cm="1">
        <f t="array" ref="AJ2170">IFERROR(_xlfn.IFS(
AK2170="MPR ISSUE","TX ISSUE",
AK2170="BSS Hardware Issue","RAN ISSUE",
AK2170="Sites strategiques, MLL, Pylone, etc.","ENVTECH",
AK2170="AKTIVCO DEFAUT GE &amp; POWER Cabinet","POWER ISSUE",
AK2170="AKTIVCO Coupure ENEO &amp; Baisse de tension","POWER ISSUE",
AK2170="Coupure ENEO &amp; Baisse de tension","POWER ISSUE",
AK2170="Defaut GE &amp; POWER Cabinet","POWER ISSUE",
AK2170="Sharing","POWER ISSUE",
AK2170="Sites strategiques &amp; DataCenter","POWER ISSUE",
AK2170="Exclu","Exclu",
AK2170="SAT","TX ISSUE",
AK2170="SPARE-ISSUE","SPARE-ISSUE",
AK2170="Fiber CAmtel","TX ISSUE",
AK2170="Fiber AOF","TX ISSUE",
AK2170="Projet OCM (HUAWEI)","TRAVAUX-HUAWEI",
AK2170="Projet OCM (NOKIA)","TRAVAUX -NOKIA",
AK2170="ACCESS-ISSUE","ACCESS-ISSUE",
AK2170="Projet OCM (ZTE, NOKIA, autres projets)","TRAVAUX OCM",
AK2170="No root CAuse","No root cause",
AK2170="ODU HS","TX ISSUE",
AK2170="IP &amp; VLAN","TX ISSUE",
AK2170="Warehouse HUAWEI","SPARE-ISSUE",
AK2170="SPARE-HS","SPARE-ISSUE",
AK2170="Power Telco","RAN ISSUE",AK2170="no impacts","no impacts"
),"")</f>
        <v>No root cause</v>
      </c>
      <c r="AK2170" s="81" t="s">
        <v>5620</v>
      </c>
      <c r="AL2170" s="56" t="str" cm="1">
        <f t="array" ref="AL2170">IFERROR(_xlfn.IFS(
AK2170="MPR ISSUE","ACTIVE",
AK2170="BSS Hardware Issue","ACTIVE",
AK2170="Sites strategiques, MLL, Pylone, etc.","PASSIVE",
AK2170="AKTIVCO DEFAUT GE &amp; POWER Cabinet","PASSIVE",
AK2170="AKTIVCO Coupure ENEO &amp; Baisse de tension","PASSIVE",
AK2170="Coupure ENEO &amp; Baisse de tension","PASSIVE",
AK2170="Defaut GE &amp; POWER Cabinet","PASSIVE",
AK2170="Sharing","PASSIVE",
AK2170="Sites strategiques &amp; DataCenter","PASSIVE",
AK2170="Exclu","Exclu",
AK2170="SAT","ACTIVE",
AK2170="SPARE-ISSUE","SPARE-ISSUE",
AK2170="Fiber CAmtel","ACTIVE",
AK2170="Fiber AOF","ACTIVE",
AK2170="Projet OCM (HUAWEI)","PLANNED WORKS",
AK2170="Projet OCM (NOKIA)","PLANNED WORKS",
AK2170="ACCESS-ISSUE","ACCESS-ISSUE",
AK2170="Projet OCM (ZTE, NOKIA, autres projets)","PLANNED WORKS",
AK2170="No root CAuse","No root cause",
AK2170="ODU HS","ACTIVE",
AK2170="IP &amp; VLAN","ACTIVE",
AK2170="Warehouse HUAWEI","SPARE-ISSUE",
AK2170="SPARE-HS","SPARE-ISSUE",
AK2170="Power Telco","ACTIVE", AK2170="no impacts","no impacts"
),"")</f>
        <v>No root cause</v>
      </c>
      <c r="AM2170" s="108" t="s">
        <v>5537</v>
      </c>
      <c r="AN2170" s="117" t="s">
        <v>3596</v>
      </c>
      <c r="AP2170" s="23" t="s">
        <v>5537</v>
      </c>
      <c r="AQ2170" s="23" t="s">
        <v>5537</v>
      </c>
      <c r="AR2170" s="7"/>
      <c r="AS2170" s="6"/>
      <c r="AT2170" s="7"/>
      <c r="AU2170" s="3" t="s">
        <v>5537</v>
      </c>
      <c r="AV2170" s="24" t="s">
        <v>5537</v>
      </c>
      <c r="AW2170" s="24" t="s">
        <v>5537</v>
      </c>
      <c r="AX2170" s="24" t="s">
        <v>5537</v>
      </c>
      <c r="AY2170" s="24" t="s">
        <v>5537</v>
      </c>
      <c r="AZ2170" s="24" t="s">
        <v>5537</v>
      </c>
      <c r="BA2170" s="24" t="s">
        <v>5537</v>
      </c>
      <c r="BB2170" s="24" t="s">
        <v>5537</v>
      </c>
      <c r="BC2170" s="24" t="s">
        <v>5537</v>
      </c>
      <c r="BD2170" s="24" t="s">
        <v>5537</v>
      </c>
      <c r="BE2170" s="24" t="s">
        <v>5537</v>
      </c>
      <c r="BF2170" s="24" t="s">
        <v>5537</v>
      </c>
      <c r="BG2170" s="24" t="s">
        <v>5537</v>
      </c>
      <c r="BH2170" s="24" t="s">
        <v>5537</v>
      </c>
      <c r="BI2170" s="9" t="s">
        <v>5537</v>
      </c>
      <c r="BJ2170" s="14"/>
      <c r="BK2170" s="14" t="s">
        <v>5537</v>
      </c>
      <c r="BL2170" s="14" t="str">
        <f>_xlfn.XLOOKUP(B2170,'[4]cell downs 18042026 17h'!$B:$B,'[4]cell downs 18042026 17h'!$B:$B,"")</f>
        <v/>
      </c>
      <c r="BM2170" s="14" t="str">
        <f>_xlfn.XLOOKUP(B2170,'[5]Cells Huawei 19042026 15h'!$B:$B,'[5]Cells Huawei 19042026 15h'!$B:$B,"")</f>
        <v/>
      </c>
      <c r="BN2170" s="9" t="str">
        <f>_xlfn.XLOOKUP(B2170,'[6]cells down 19042026 9H40'!$B:$B,'[6]cells down 19042026 9H40'!$B:$B,"")</f>
        <v/>
      </c>
      <c r="BO2170" s="9" t="s">
        <v>5537</v>
      </c>
      <c r="BP2170" s="9" t="s">
        <v>5537</v>
      </c>
    </row>
    <row r="2171" spans="1:68" s="9" customFormat="1" x14ac:dyDescent="0.35">
      <c r="A2171" s="1" t="s">
        <v>3597</v>
      </c>
      <c r="B2171" s="8" t="s">
        <v>3598</v>
      </c>
      <c r="C2171" s="3" t="str">
        <f>_xlfn.XLOOKUP(B2171,'[1]daily break down'!$D:$D,'[1]daily break down'!$E:$E,"")</f>
        <v>CENTRE</v>
      </c>
      <c r="D2171" s="1"/>
      <c r="E2171" s="1"/>
      <c r="F2171" s="3" t="s">
        <v>226</v>
      </c>
      <c r="G2171" s="1" t="s">
        <v>3599</v>
      </c>
      <c r="H2171" s="41" t="str">
        <f>_xlfn.XLOOKUP(B2171,[2]CALCULATION!$B:$B,[2]CALCULATION!$H:$H,"")</f>
        <v>ZTE</v>
      </c>
      <c r="I2171" s="34">
        <v>0</v>
      </c>
      <c r="J2171" s="34">
        <v>0</v>
      </c>
      <c r="K2171" s="34">
        <v>0</v>
      </c>
      <c r="L2171" s="34">
        <v>0</v>
      </c>
      <c r="M2171" s="34">
        <v>0</v>
      </c>
      <c r="N2171" s="34">
        <v>0</v>
      </c>
      <c r="O2171" s="34">
        <v>0</v>
      </c>
      <c r="P2171" s="34">
        <v>0</v>
      </c>
      <c r="Q2171" s="34">
        <v>0</v>
      </c>
      <c r="R2171" s="34">
        <v>0</v>
      </c>
      <c r="S2171" s="109">
        <v>0</v>
      </c>
      <c r="T2171" s="109">
        <f>_xlfn.XLOOKUP(B2171,'[3]Nur des jours'!$B:$B,'[3]Nur des jours'!$U:$U,"")</f>
        <v>0</v>
      </c>
      <c r="U2171" s="109">
        <v>0</v>
      </c>
      <c r="V2171" s="109">
        <v>0</v>
      </c>
      <c r="W2171" s="109">
        <v>0</v>
      </c>
      <c r="X2171" s="109">
        <v>0</v>
      </c>
      <c r="Y2171" s="109">
        <v>0</v>
      </c>
      <c r="Z2171" s="109">
        <v>0</v>
      </c>
      <c r="AA2171" s="109">
        <v>0</v>
      </c>
      <c r="AB2171" s="109">
        <v>0</v>
      </c>
      <c r="AC2171" s="109">
        <v>0</v>
      </c>
      <c r="AD2171" s="109">
        <v>0</v>
      </c>
      <c r="AE2171" s="109">
        <v>0</v>
      </c>
      <c r="AF2171" s="109">
        <v>0</v>
      </c>
      <c r="AG2171" s="57" t="str">
        <f>_xlfn.XLOOKUP(B2171,[3]CALCULATION!$B:$B,[3]CALCULATION!$M:$M,"")</f>
        <v>Operationnel</v>
      </c>
      <c r="AH2171" s="57"/>
      <c r="AI2171" s="56" t="str" cm="1">
        <f t="array" ref="AI2171">IFERROR(_xlfn.IFS(
AK2171="MPR ISSUE","PDH",
AK2171="BSS Hardware Issue","BSS",
AK2171="Sites strategiques, MLL, Pylone, etc.","ENVTECH",
AK2171="AKTIVCO DEFAUT GE &amp; POWER Cabinet","AKTIVCO",
AK2171="AKTIVCO Coupure ENEO &amp; Baisse de tension","AKTIVCO GRID ONLY",
AK2171="Coupure ENEO &amp; Baisse de tension","IHS GRID ONLY",
AK2171="Defaut GE &amp; POWER Cabinet","IHS",
AK2171="Sharing","Partners",
AK2171="Sites strategiques &amp; DataCenter","SST &amp; DC",
AK2171="Exclu","Exclu",
AK2171="SAT","SAT",
AK2171="SPARE-ISSUE","SPARE-ISSUE",
AK2171="Fiber CAmtel","TRANS_FO_CAMTEL",
AK2171="Fiber AOF","Fiber AOF",
AK2171="Projet OCM (HUAWEI)","TRAVAUX-HUAWEI",
AK2171="Projet OCM (NOKIA)","TRAVAUX-NOKIA",
AK2171="ACCESS-ISSUE","ACCESS-ISSUE",
AK2171="Projet OCM (ZTE, NOKIA, autres projets)","TRAVAUX OCM",
AK2171="No root CAuse","No root cause",
AK2171="ODU HS","PDH",
AK2171="IP &amp; VLAN","PDH",
AK2171="Warehouse HUAWEI","SPARE-ISSUE",
AK2171="SPARE-HS","SPARE-ISSUE",
AK2171="Power Telco","BSS",AK2171="no impacts","no impacts"
),"")</f>
        <v>No root cause</v>
      </c>
      <c r="AJ2171" s="56" t="str" cm="1">
        <f t="array" ref="AJ2171">IFERROR(_xlfn.IFS(
AK2171="MPR ISSUE","TX ISSUE",
AK2171="BSS Hardware Issue","RAN ISSUE",
AK2171="Sites strategiques, MLL, Pylone, etc.","ENVTECH",
AK2171="AKTIVCO DEFAUT GE &amp; POWER Cabinet","POWER ISSUE",
AK2171="AKTIVCO Coupure ENEO &amp; Baisse de tension","POWER ISSUE",
AK2171="Coupure ENEO &amp; Baisse de tension","POWER ISSUE",
AK2171="Defaut GE &amp; POWER Cabinet","POWER ISSUE",
AK2171="Sharing","POWER ISSUE",
AK2171="Sites strategiques &amp; DataCenter","POWER ISSUE",
AK2171="Exclu","Exclu",
AK2171="SAT","TX ISSUE",
AK2171="SPARE-ISSUE","SPARE-ISSUE",
AK2171="Fiber CAmtel","TX ISSUE",
AK2171="Fiber AOF","TX ISSUE",
AK2171="Projet OCM (HUAWEI)","TRAVAUX-HUAWEI",
AK2171="Projet OCM (NOKIA)","TRAVAUX -NOKIA",
AK2171="ACCESS-ISSUE","ACCESS-ISSUE",
AK2171="Projet OCM (ZTE, NOKIA, autres projets)","TRAVAUX OCM",
AK2171="No root CAuse","No root cause",
AK2171="ODU HS","TX ISSUE",
AK2171="IP &amp; VLAN","TX ISSUE",
AK2171="Warehouse HUAWEI","SPARE-ISSUE",
AK2171="SPARE-HS","SPARE-ISSUE",
AK2171="Power Telco","RAN ISSUE",AK2171="no impacts","no impacts"
),"")</f>
        <v>No root cause</v>
      </c>
      <c r="AK2171" s="81" t="s">
        <v>5620</v>
      </c>
      <c r="AL2171" s="56" t="str" cm="1">
        <f t="array" ref="AL2171">IFERROR(_xlfn.IFS(
AK2171="MPR ISSUE","ACTIVE",
AK2171="BSS Hardware Issue","ACTIVE",
AK2171="Sites strategiques, MLL, Pylone, etc.","PASSIVE",
AK2171="AKTIVCO DEFAUT GE &amp; POWER Cabinet","PASSIVE",
AK2171="AKTIVCO Coupure ENEO &amp; Baisse de tension","PASSIVE",
AK2171="Coupure ENEO &amp; Baisse de tension","PASSIVE",
AK2171="Defaut GE &amp; POWER Cabinet","PASSIVE",
AK2171="Sharing","PASSIVE",
AK2171="Sites strategiques &amp; DataCenter","PASSIVE",
AK2171="Exclu","Exclu",
AK2171="SAT","ACTIVE",
AK2171="SPARE-ISSUE","SPARE-ISSUE",
AK2171="Fiber CAmtel","ACTIVE",
AK2171="Fiber AOF","ACTIVE",
AK2171="Projet OCM (HUAWEI)","PLANNED WORKS",
AK2171="Projet OCM (NOKIA)","PLANNED WORKS",
AK2171="ACCESS-ISSUE","ACCESS-ISSUE",
AK2171="Projet OCM (ZTE, NOKIA, autres projets)","PLANNED WORKS",
AK2171="No root CAuse","No root cause",
AK2171="ODU HS","ACTIVE",
AK2171="IP &amp; VLAN","ACTIVE",
AK2171="Warehouse HUAWEI","SPARE-ISSUE",
AK2171="SPARE-HS","SPARE-ISSUE",
AK2171="Power Telco","ACTIVE", AK2171="no impacts","no impacts"
),"")</f>
        <v>No root cause</v>
      </c>
      <c r="AM2171" s="108" t="s">
        <v>5537</v>
      </c>
      <c r="AN2171" s="117" t="s">
        <v>3598</v>
      </c>
      <c r="AP2171" s="23" t="s">
        <v>5537</v>
      </c>
      <c r="AQ2171" s="23" t="s">
        <v>5537</v>
      </c>
      <c r="AR2171" s="7"/>
      <c r="AS2171" s="6"/>
      <c r="AT2171" s="7"/>
      <c r="AU2171" s="3" t="s">
        <v>5537</v>
      </c>
      <c r="AV2171" s="24" t="s">
        <v>5537</v>
      </c>
      <c r="AW2171" s="24" t="s">
        <v>5537</v>
      </c>
      <c r="AX2171" s="24" t="s">
        <v>5537</v>
      </c>
      <c r="AY2171" s="24" t="s">
        <v>5537</v>
      </c>
      <c r="AZ2171" s="24" t="s">
        <v>5537</v>
      </c>
      <c r="BA2171" s="24" t="s">
        <v>5537</v>
      </c>
      <c r="BB2171" s="24" t="s">
        <v>5537</v>
      </c>
      <c r="BC2171" s="24" t="s">
        <v>5537</v>
      </c>
      <c r="BD2171" s="24" t="s">
        <v>5537</v>
      </c>
      <c r="BE2171" s="24" t="s">
        <v>5537</v>
      </c>
      <c r="BF2171" s="24" t="s">
        <v>5537</v>
      </c>
      <c r="BG2171" s="24" t="s">
        <v>5537</v>
      </c>
      <c r="BH2171" s="24" t="s">
        <v>5537</v>
      </c>
      <c r="BI2171" s="9" t="s">
        <v>5537</v>
      </c>
      <c r="BJ2171" s="14"/>
      <c r="BK2171" s="14" t="s">
        <v>5537</v>
      </c>
      <c r="BL2171" s="14" t="str">
        <f>_xlfn.XLOOKUP(B2171,'[4]cell downs 18042026 17h'!$B:$B,'[4]cell downs 18042026 17h'!$B:$B,"")</f>
        <v/>
      </c>
      <c r="BM2171" s="14" t="str">
        <f>_xlfn.XLOOKUP(B2171,'[5]Cells Huawei 19042026 15h'!$B:$B,'[5]Cells Huawei 19042026 15h'!$B:$B,"")</f>
        <v/>
      </c>
      <c r="BN2171" s="9" t="str">
        <f>_xlfn.XLOOKUP(B2171,'[6]cells down 19042026 9H40'!$B:$B,'[6]cells down 19042026 9H40'!$B:$B,"")</f>
        <v/>
      </c>
      <c r="BO2171" s="9" t="s">
        <v>5537</v>
      </c>
      <c r="BP2171" s="9" t="s">
        <v>12</v>
      </c>
    </row>
    <row r="2172" spans="1:68" s="9" customFormat="1" x14ac:dyDescent="0.35">
      <c r="A2172" s="1" t="s">
        <v>3600</v>
      </c>
      <c r="B2172" s="8" t="s">
        <v>3601</v>
      </c>
      <c r="C2172" s="3" t="str">
        <f>_xlfn.XLOOKUP(B2172,'[1]daily break down'!$D:$D,'[1]daily break down'!$E:$E,"")</f>
        <v>CENTRE</v>
      </c>
      <c r="D2172" s="1" t="s">
        <v>11</v>
      </c>
      <c r="E2172" s="1" t="s">
        <v>594</v>
      </c>
      <c r="F2172" s="3" t="s">
        <v>226</v>
      </c>
      <c r="G2172" s="1" t="s">
        <v>3602</v>
      </c>
      <c r="H2172" s="41" t="str">
        <f>_xlfn.XLOOKUP(B2172,[2]CALCULATION!$B:$B,[2]CALCULATION!$H:$H,"")</f>
        <v>ZTE</v>
      </c>
      <c r="I2172" s="34">
        <v>0</v>
      </c>
      <c r="J2172" s="34">
        <v>0</v>
      </c>
      <c r="K2172" s="34">
        <v>0</v>
      </c>
      <c r="L2172" s="34">
        <v>0</v>
      </c>
      <c r="M2172" s="34">
        <v>0</v>
      </c>
      <c r="N2172" s="34">
        <v>0</v>
      </c>
      <c r="O2172" s="34">
        <v>0</v>
      </c>
      <c r="P2172" s="34">
        <v>0</v>
      </c>
      <c r="Q2172" s="34">
        <v>0</v>
      </c>
      <c r="R2172" s="34">
        <v>0</v>
      </c>
      <c r="S2172" s="109">
        <v>0</v>
      </c>
      <c r="T2172" s="109">
        <f>_xlfn.XLOOKUP(B2172,'[3]Nur des jours'!$B:$B,'[3]Nur des jours'!$U:$U,"")</f>
        <v>0</v>
      </c>
      <c r="U2172" s="109">
        <v>0</v>
      </c>
      <c r="V2172" s="109">
        <v>0</v>
      </c>
      <c r="W2172" s="109">
        <v>0</v>
      </c>
      <c r="X2172" s="109">
        <v>0</v>
      </c>
      <c r="Y2172" s="109">
        <v>0</v>
      </c>
      <c r="Z2172" s="109">
        <v>0</v>
      </c>
      <c r="AA2172" s="109">
        <v>0</v>
      </c>
      <c r="AB2172" s="109">
        <v>0</v>
      </c>
      <c r="AC2172" s="109">
        <v>0</v>
      </c>
      <c r="AD2172" s="109">
        <v>0</v>
      </c>
      <c r="AE2172" s="109">
        <v>0</v>
      </c>
      <c r="AF2172" s="109">
        <v>0</v>
      </c>
      <c r="AG2172" s="57" t="str">
        <f>_xlfn.XLOOKUP(B2172,[3]CALCULATION!$B:$B,[3]CALCULATION!$M:$M,"")</f>
        <v>Operationnel</v>
      </c>
      <c r="AH2172" s="57"/>
      <c r="AI2172" s="56" t="str" cm="1">
        <f t="array" ref="AI2172">IFERROR(_xlfn.IFS(
AK2172="MPR ISSUE","PDH",
AK2172="BSS Hardware Issue","BSS",
AK2172="Sites strategiques, MLL, Pylone, etc.","ENVTECH",
AK2172="AKTIVCO DEFAUT GE &amp; POWER Cabinet","AKTIVCO",
AK2172="AKTIVCO Coupure ENEO &amp; Baisse de tension","AKTIVCO GRID ONLY",
AK2172="Coupure ENEO &amp; Baisse de tension","IHS GRID ONLY",
AK2172="Defaut GE &amp; POWER Cabinet","IHS",
AK2172="Sharing","Partners",
AK2172="Sites strategiques &amp; DataCenter","SST &amp; DC",
AK2172="Exclu","Exclu",
AK2172="SAT","SAT",
AK2172="SPARE-ISSUE","SPARE-ISSUE",
AK2172="Fiber CAmtel","TRANS_FO_CAMTEL",
AK2172="Fiber AOF","Fiber AOF",
AK2172="Projet OCM (HUAWEI)","TRAVAUX-HUAWEI",
AK2172="Projet OCM (NOKIA)","TRAVAUX-NOKIA",
AK2172="ACCESS-ISSUE","ACCESS-ISSUE",
AK2172="Projet OCM (ZTE, NOKIA, autres projets)","TRAVAUX OCM",
AK2172="No root CAuse","No root cause",
AK2172="ODU HS","PDH",
AK2172="IP &amp; VLAN","PDH",
AK2172="Warehouse HUAWEI","SPARE-ISSUE",
AK2172="SPARE-HS","SPARE-ISSUE",
AK2172="Power Telco","BSS",AK2172="no impacts","no impacts"
),"")</f>
        <v>No root cause</v>
      </c>
      <c r="AJ2172" s="56" t="str" cm="1">
        <f t="array" ref="AJ2172">IFERROR(_xlfn.IFS(
AK2172="MPR ISSUE","TX ISSUE",
AK2172="BSS Hardware Issue","RAN ISSUE",
AK2172="Sites strategiques, MLL, Pylone, etc.","ENVTECH",
AK2172="AKTIVCO DEFAUT GE &amp; POWER Cabinet","POWER ISSUE",
AK2172="AKTIVCO Coupure ENEO &amp; Baisse de tension","POWER ISSUE",
AK2172="Coupure ENEO &amp; Baisse de tension","POWER ISSUE",
AK2172="Defaut GE &amp; POWER Cabinet","POWER ISSUE",
AK2172="Sharing","POWER ISSUE",
AK2172="Sites strategiques &amp; DataCenter","POWER ISSUE",
AK2172="Exclu","Exclu",
AK2172="SAT","TX ISSUE",
AK2172="SPARE-ISSUE","SPARE-ISSUE",
AK2172="Fiber CAmtel","TX ISSUE",
AK2172="Fiber AOF","TX ISSUE",
AK2172="Projet OCM (HUAWEI)","TRAVAUX-HUAWEI",
AK2172="Projet OCM (NOKIA)","TRAVAUX -NOKIA",
AK2172="ACCESS-ISSUE","ACCESS-ISSUE",
AK2172="Projet OCM (ZTE, NOKIA, autres projets)","TRAVAUX OCM",
AK2172="No root CAuse","No root cause",
AK2172="ODU HS","TX ISSUE",
AK2172="IP &amp; VLAN","TX ISSUE",
AK2172="Warehouse HUAWEI","SPARE-ISSUE",
AK2172="SPARE-HS","SPARE-ISSUE",
AK2172="Power Telco","RAN ISSUE",AK2172="no impacts","no impacts"
),"")</f>
        <v>No root cause</v>
      </c>
      <c r="AK2172" s="81" t="s">
        <v>5620</v>
      </c>
      <c r="AL2172" s="56" t="str" cm="1">
        <f t="array" ref="AL2172">IFERROR(_xlfn.IFS(
AK2172="MPR ISSUE","ACTIVE",
AK2172="BSS Hardware Issue","ACTIVE",
AK2172="Sites strategiques, MLL, Pylone, etc.","PASSIVE",
AK2172="AKTIVCO DEFAUT GE &amp; POWER Cabinet","PASSIVE",
AK2172="AKTIVCO Coupure ENEO &amp; Baisse de tension","PASSIVE",
AK2172="Coupure ENEO &amp; Baisse de tension","PASSIVE",
AK2172="Defaut GE &amp; POWER Cabinet","PASSIVE",
AK2172="Sharing","PASSIVE",
AK2172="Sites strategiques &amp; DataCenter","PASSIVE",
AK2172="Exclu","Exclu",
AK2172="SAT","ACTIVE",
AK2172="SPARE-ISSUE","SPARE-ISSUE",
AK2172="Fiber CAmtel","ACTIVE",
AK2172="Fiber AOF","ACTIVE",
AK2172="Projet OCM (HUAWEI)","PLANNED WORKS",
AK2172="Projet OCM (NOKIA)","PLANNED WORKS",
AK2172="ACCESS-ISSUE","ACCESS-ISSUE",
AK2172="Projet OCM (ZTE, NOKIA, autres projets)","PLANNED WORKS",
AK2172="No root CAuse","No root cause",
AK2172="ODU HS","ACTIVE",
AK2172="IP &amp; VLAN","ACTIVE",
AK2172="Warehouse HUAWEI","SPARE-ISSUE",
AK2172="SPARE-HS","SPARE-ISSUE",
AK2172="Power Telco","ACTIVE", AK2172="no impacts","no impacts"
),"")</f>
        <v>No root cause</v>
      </c>
      <c r="AM2172" s="108" t="s">
        <v>5537</v>
      </c>
      <c r="AN2172" s="117" t="s">
        <v>3601</v>
      </c>
      <c r="AP2172" s="23" t="s">
        <v>5537</v>
      </c>
      <c r="AQ2172" s="23" t="s">
        <v>5537</v>
      </c>
      <c r="AR2172" s="7"/>
      <c r="AS2172" s="6"/>
      <c r="AT2172" s="7"/>
      <c r="AU2172" s="3" t="s">
        <v>5537</v>
      </c>
      <c r="AV2172" s="24" t="s">
        <v>5537</v>
      </c>
      <c r="AW2172" s="24" t="s">
        <v>5537</v>
      </c>
      <c r="AX2172" s="24" t="s">
        <v>5537</v>
      </c>
      <c r="AY2172" s="24" t="s">
        <v>5537</v>
      </c>
      <c r="AZ2172" s="24" t="s">
        <v>5537</v>
      </c>
      <c r="BA2172" s="24" t="s">
        <v>5537</v>
      </c>
      <c r="BB2172" s="24" t="s">
        <v>5537</v>
      </c>
      <c r="BC2172" s="24" t="s">
        <v>5537</v>
      </c>
      <c r="BD2172" s="24" t="s">
        <v>5537</v>
      </c>
      <c r="BE2172" s="24" t="s">
        <v>5537</v>
      </c>
      <c r="BF2172" s="24" t="s">
        <v>5537</v>
      </c>
      <c r="BG2172" s="24" t="s">
        <v>5537</v>
      </c>
      <c r="BH2172" s="24" t="s">
        <v>5537</v>
      </c>
      <c r="BI2172" s="9" t="s">
        <v>5537</v>
      </c>
      <c r="BJ2172" s="14"/>
      <c r="BK2172" s="14" t="s">
        <v>5537</v>
      </c>
      <c r="BL2172" s="14" t="str">
        <f>_xlfn.XLOOKUP(B2172,'[4]cell downs 18042026 17h'!$B:$B,'[4]cell downs 18042026 17h'!$B:$B,"")</f>
        <v/>
      </c>
      <c r="BM2172" s="14" t="str">
        <f>_xlfn.XLOOKUP(B2172,'[5]Cells Huawei 19042026 15h'!$B:$B,'[5]Cells Huawei 19042026 15h'!$B:$B,"")</f>
        <v/>
      </c>
      <c r="BN2172" s="9" t="str">
        <f>_xlfn.XLOOKUP(B2172,'[6]cells down 19042026 9H40'!$B:$B,'[6]cells down 19042026 9H40'!$B:$B,"")</f>
        <v/>
      </c>
      <c r="BO2172" s="9" t="s">
        <v>3601</v>
      </c>
      <c r="BP2172" s="9" t="s">
        <v>12</v>
      </c>
    </row>
    <row r="2173" spans="1:68" s="9" customFormat="1" ht="21.5" customHeight="1" x14ac:dyDescent="0.35">
      <c r="A2173" s="3" t="s">
        <v>3603</v>
      </c>
      <c r="B2173" s="31" t="s">
        <v>3604</v>
      </c>
      <c r="C2173" s="3" t="str">
        <f>_xlfn.XLOOKUP(B2173,'[1]daily break down'!$D:$D,'[1]daily break down'!$E:$E,"")</f>
        <v>CENTRE</v>
      </c>
      <c r="D2173" s="3" t="s">
        <v>11</v>
      </c>
      <c r="E2173" s="3" t="s">
        <v>12</v>
      </c>
      <c r="F2173" s="3" t="s">
        <v>226</v>
      </c>
      <c r="G2173" s="3" t="s">
        <v>3603</v>
      </c>
      <c r="H2173" s="41" t="str">
        <f>_xlfn.XLOOKUP(B2173,[2]CALCULATION!$B:$B,[2]CALCULATION!$H:$H,"")</f>
        <v>ZTE</v>
      </c>
      <c r="I2173" s="34">
        <v>0</v>
      </c>
      <c r="J2173" s="34">
        <v>0</v>
      </c>
      <c r="K2173" s="34">
        <v>0</v>
      </c>
      <c r="L2173" s="34">
        <v>0</v>
      </c>
      <c r="M2173" s="34">
        <v>0</v>
      </c>
      <c r="N2173" s="34">
        <v>0</v>
      </c>
      <c r="O2173" s="34">
        <v>0</v>
      </c>
      <c r="P2173" s="34">
        <v>0</v>
      </c>
      <c r="Q2173" s="34">
        <v>0</v>
      </c>
      <c r="R2173" s="34">
        <v>0</v>
      </c>
      <c r="S2173" s="109">
        <v>0</v>
      </c>
      <c r="T2173" s="109">
        <f>_xlfn.XLOOKUP(B2173,'[3]Nur des jours'!$B:$B,'[3]Nur des jours'!$U:$U,"")</f>
        <v>0</v>
      </c>
      <c r="U2173" s="109">
        <v>0</v>
      </c>
      <c r="V2173" s="109">
        <v>0</v>
      </c>
      <c r="W2173" s="109">
        <v>0</v>
      </c>
      <c r="X2173" s="109">
        <v>0</v>
      </c>
      <c r="Y2173" s="109">
        <v>0</v>
      </c>
      <c r="Z2173" s="109">
        <v>0</v>
      </c>
      <c r="AA2173" s="109">
        <v>0</v>
      </c>
      <c r="AB2173" s="109">
        <v>0</v>
      </c>
      <c r="AC2173" s="109">
        <v>0</v>
      </c>
      <c r="AD2173" s="109">
        <v>0</v>
      </c>
      <c r="AE2173" s="109">
        <v>0</v>
      </c>
      <c r="AF2173" s="109">
        <v>0</v>
      </c>
      <c r="AG2173" s="57" t="str">
        <f>_xlfn.XLOOKUP(B2173,[3]CALCULATION!$B:$B,[3]CALCULATION!$M:$M,"")</f>
        <v>Operationnel</v>
      </c>
      <c r="AH2173" s="57"/>
      <c r="AI2173" s="56" t="str" cm="1">
        <f t="array" ref="AI2173">IFERROR(_xlfn.IFS(
AK2173="MPR ISSUE","PDH",
AK2173="BSS Hardware Issue","BSS",
AK2173="Sites strategiques, MLL, Pylone, etc.","ENVTECH",
AK2173="AKTIVCO DEFAUT GE &amp; POWER Cabinet","AKTIVCO",
AK2173="AKTIVCO Coupure ENEO &amp; Baisse de tension","AKTIVCO GRID ONLY",
AK2173="Coupure ENEO &amp; Baisse de tension","IHS GRID ONLY",
AK2173="Defaut GE &amp; POWER Cabinet","IHS",
AK2173="Sharing","Partners",
AK2173="Sites strategiques &amp; DataCenter","SST &amp; DC",
AK2173="Exclu","Exclu",
AK2173="SAT","SAT",
AK2173="SPARE-ISSUE","SPARE-ISSUE",
AK2173="Fiber CAmtel","TRANS_FO_CAMTEL",
AK2173="Fiber AOF","Fiber AOF",
AK2173="Projet OCM (HUAWEI)","TRAVAUX-HUAWEI",
AK2173="Projet OCM (NOKIA)","TRAVAUX-NOKIA",
AK2173="ACCESS-ISSUE","ACCESS-ISSUE",
AK2173="Projet OCM (ZTE, NOKIA, autres projets)","TRAVAUX OCM",
AK2173="No root CAuse","No root cause",
AK2173="ODU HS","PDH",
AK2173="IP &amp; VLAN","PDH",
AK2173="Warehouse HUAWEI","SPARE-ISSUE",
AK2173="SPARE-HS","SPARE-ISSUE",
AK2173="Power Telco","BSS",AK2173="no impacts","no impacts"
),"")</f>
        <v>No root cause</v>
      </c>
      <c r="AJ2173" s="56" t="str" cm="1">
        <f t="array" ref="AJ2173">IFERROR(_xlfn.IFS(
AK2173="MPR ISSUE","TX ISSUE",
AK2173="BSS Hardware Issue","RAN ISSUE",
AK2173="Sites strategiques, MLL, Pylone, etc.","ENVTECH",
AK2173="AKTIVCO DEFAUT GE &amp; POWER Cabinet","POWER ISSUE",
AK2173="AKTIVCO Coupure ENEO &amp; Baisse de tension","POWER ISSUE",
AK2173="Coupure ENEO &amp; Baisse de tension","POWER ISSUE",
AK2173="Defaut GE &amp; POWER Cabinet","POWER ISSUE",
AK2173="Sharing","POWER ISSUE",
AK2173="Sites strategiques &amp; DataCenter","POWER ISSUE",
AK2173="Exclu","Exclu",
AK2173="SAT","TX ISSUE",
AK2173="SPARE-ISSUE","SPARE-ISSUE",
AK2173="Fiber CAmtel","TX ISSUE",
AK2173="Fiber AOF","TX ISSUE",
AK2173="Projet OCM (HUAWEI)","TRAVAUX-HUAWEI",
AK2173="Projet OCM (NOKIA)","TRAVAUX -NOKIA",
AK2173="ACCESS-ISSUE","ACCESS-ISSUE",
AK2173="Projet OCM (ZTE, NOKIA, autres projets)","TRAVAUX OCM",
AK2173="No root CAuse","No root cause",
AK2173="ODU HS","TX ISSUE",
AK2173="IP &amp; VLAN","TX ISSUE",
AK2173="Warehouse HUAWEI","SPARE-ISSUE",
AK2173="SPARE-HS","SPARE-ISSUE",
AK2173="Power Telco","RAN ISSUE",AK2173="no impacts","no impacts"
),"")</f>
        <v>No root cause</v>
      </c>
      <c r="AK2173" s="81" t="s">
        <v>5620</v>
      </c>
      <c r="AL2173" s="56" t="str" cm="1">
        <f t="array" ref="AL2173">IFERROR(_xlfn.IFS(
AK2173="MPR ISSUE","ACTIVE",
AK2173="BSS Hardware Issue","ACTIVE",
AK2173="Sites strategiques, MLL, Pylone, etc.","PASSIVE",
AK2173="AKTIVCO DEFAUT GE &amp; POWER Cabinet","PASSIVE",
AK2173="AKTIVCO Coupure ENEO &amp; Baisse de tension","PASSIVE",
AK2173="Coupure ENEO &amp; Baisse de tension","PASSIVE",
AK2173="Defaut GE &amp; POWER Cabinet","PASSIVE",
AK2173="Sharing","PASSIVE",
AK2173="Sites strategiques &amp; DataCenter","PASSIVE",
AK2173="Exclu","Exclu",
AK2173="SAT","ACTIVE",
AK2173="SPARE-ISSUE","SPARE-ISSUE",
AK2173="Fiber CAmtel","ACTIVE",
AK2173="Fiber AOF","ACTIVE",
AK2173="Projet OCM (HUAWEI)","PLANNED WORKS",
AK2173="Projet OCM (NOKIA)","PLANNED WORKS",
AK2173="ACCESS-ISSUE","ACCESS-ISSUE",
AK2173="Projet OCM (ZTE, NOKIA, autres projets)","PLANNED WORKS",
AK2173="No root CAuse","No root cause",
AK2173="ODU HS","ACTIVE",
AK2173="IP &amp; VLAN","ACTIVE",
AK2173="Warehouse HUAWEI","SPARE-ISSUE",
AK2173="SPARE-HS","SPARE-ISSUE",
AK2173="Power Telco","ACTIVE", AK2173="no impacts","no impacts"
),"")</f>
        <v>No root cause</v>
      </c>
      <c r="AM2173" s="108" t="s">
        <v>5537</v>
      </c>
      <c r="AN2173" s="117" t="s">
        <v>3604</v>
      </c>
      <c r="AP2173" s="23" t="s">
        <v>5537</v>
      </c>
      <c r="AQ2173" s="23" t="s">
        <v>5537</v>
      </c>
      <c r="AR2173" s="7"/>
      <c r="AS2173" s="6"/>
      <c r="AT2173" s="7"/>
      <c r="AU2173" s="3" t="s">
        <v>5537</v>
      </c>
      <c r="AV2173" s="24" t="s">
        <v>5537</v>
      </c>
      <c r="AW2173" s="24" t="s">
        <v>5537</v>
      </c>
      <c r="AX2173" s="24" t="s">
        <v>5537</v>
      </c>
      <c r="AY2173" s="24" t="s">
        <v>5537</v>
      </c>
      <c r="AZ2173" s="24" t="s">
        <v>5537</v>
      </c>
      <c r="BA2173" s="24" t="s">
        <v>5537</v>
      </c>
      <c r="BB2173" s="24" t="s">
        <v>5537</v>
      </c>
      <c r="BC2173" s="24" t="s">
        <v>5537</v>
      </c>
      <c r="BD2173" s="24" t="s">
        <v>5537</v>
      </c>
      <c r="BE2173" s="24" t="s">
        <v>5537</v>
      </c>
      <c r="BF2173" s="24" t="s">
        <v>5537</v>
      </c>
      <c r="BG2173" s="24" t="s">
        <v>5537</v>
      </c>
      <c r="BH2173" s="24" t="s">
        <v>5537</v>
      </c>
      <c r="BI2173" s="9" t="s">
        <v>5537</v>
      </c>
      <c r="BJ2173" s="14"/>
      <c r="BK2173" s="14" t="s">
        <v>5537</v>
      </c>
      <c r="BL2173" s="14" t="str">
        <f>_xlfn.XLOOKUP(B2173,'[4]cell downs 18042026 17h'!$B:$B,'[4]cell downs 18042026 17h'!$B:$B,"")</f>
        <v/>
      </c>
      <c r="BM2173" s="14" t="str">
        <f>_xlfn.XLOOKUP(B2173,'[5]Cells Huawei 19042026 15h'!$B:$B,'[5]Cells Huawei 19042026 15h'!$B:$B,"")</f>
        <v/>
      </c>
      <c r="BN2173" s="9" t="str">
        <f>_xlfn.XLOOKUP(B2173,'[6]cells down 19042026 9H40'!$B:$B,'[6]cells down 19042026 9H40'!$B:$B,"")</f>
        <v/>
      </c>
      <c r="BO2173" s="9" t="s">
        <v>3604</v>
      </c>
      <c r="BP2173" s="9" t="s">
        <v>5537</v>
      </c>
    </row>
    <row r="2174" spans="1:68" s="9" customFormat="1" x14ac:dyDescent="0.35">
      <c r="A2174" s="1" t="s">
        <v>3605</v>
      </c>
      <c r="B2174" s="8" t="s">
        <v>3606</v>
      </c>
      <c r="C2174" s="3" t="str">
        <f>_xlfn.XLOOKUP(B2174,'[1]daily break down'!$D:$D,'[1]daily break down'!$E:$E,"")</f>
        <v>CENTRE</v>
      </c>
      <c r="D2174" s="1" t="s">
        <v>11</v>
      </c>
      <c r="E2174" s="1" t="s">
        <v>594</v>
      </c>
      <c r="F2174" s="3" t="s">
        <v>226</v>
      </c>
      <c r="G2174" s="1" t="s">
        <v>3605</v>
      </c>
      <c r="H2174" s="41" t="str">
        <f>_xlfn.XLOOKUP(B2174,[2]CALCULATION!$B:$B,[2]CALCULATION!$H:$H,"")</f>
        <v>ZTE</v>
      </c>
      <c r="I2174" s="34">
        <v>0</v>
      </c>
      <c r="J2174" s="34">
        <v>0</v>
      </c>
      <c r="K2174" s="34">
        <v>0</v>
      </c>
      <c r="L2174" s="34">
        <v>0</v>
      </c>
      <c r="M2174" s="34">
        <v>0</v>
      </c>
      <c r="N2174" s="34">
        <v>0</v>
      </c>
      <c r="O2174" s="34">
        <v>0</v>
      </c>
      <c r="P2174" s="34">
        <v>0</v>
      </c>
      <c r="Q2174" s="34">
        <v>0</v>
      </c>
      <c r="R2174" s="34">
        <v>0</v>
      </c>
      <c r="S2174" s="109">
        <v>0</v>
      </c>
      <c r="T2174" s="109">
        <f>_xlfn.XLOOKUP(B2174,'[3]Nur des jours'!$B:$B,'[3]Nur des jours'!$U:$U,"")</f>
        <v>0</v>
      </c>
      <c r="U2174" s="109">
        <v>0</v>
      </c>
      <c r="V2174" s="109">
        <v>0</v>
      </c>
      <c r="W2174" s="109">
        <v>0</v>
      </c>
      <c r="X2174" s="109">
        <v>0</v>
      </c>
      <c r="Y2174" s="109">
        <v>0</v>
      </c>
      <c r="Z2174" s="109">
        <v>0</v>
      </c>
      <c r="AA2174" s="109">
        <v>0</v>
      </c>
      <c r="AB2174" s="109">
        <v>0</v>
      </c>
      <c r="AC2174" s="109">
        <v>0</v>
      </c>
      <c r="AD2174" s="109">
        <v>0</v>
      </c>
      <c r="AE2174" s="109">
        <v>0</v>
      </c>
      <c r="AF2174" s="109">
        <v>0</v>
      </c>
      <c r="AG2174" s="57" t="str">
        <f>_xlfn.XLOOKUP(B2174,[3]CALCULATION!$B:$B,[3]CALCULATION!$M:$M,"")</f>
        <v>Operationnel</v>
      </c>
      <c r="AH2174" s="57"/>
      <c r="AI2174" s="56" t="str" cm="1">
        <f t="array" ref="AI2174">IFERROR(_xlfn.IFS(
AK2174="MPR ISSUE","PDH",
AK2174="BSS Hardware Issue","BSS",
AK2174="Sites strategiques, MLL, Pylone, etc.","ENVTECH",
AK2174="AKTIVCO DEFAUT GE &amp; POWER Cabinet","AKTIVCO",
AK2174="AKTIVCO Coupure ENEO &amp; Baisse de tension","AKTIVCO GRID ONLY",
AK2174="Coupure ENEO &amp; Baisse de tension","IHS GRID ONLY",
AK2174="Defaut GE &amp; POWER Cabinet","IHS",
AK2174="Sharing","Partners",
AK2174="Sites strategiques &amp; DataCenter","SST &amp; DC",
AK2174="Exclu","Exclu",
AK2174="SAT","SAT",
AK2174="SPARE-ISSUE","SPARE-ISSUE",
AK2174="Fiber CAmtel","TRANS_FO_CAMTEL",
AK2174="Fiber AOF","Fiber AOF",
AK2174="Projet OCM (HUAWEI)","TRAVAUX-HUAWEI",
AK2174="Projet OCM (NOKIA)","TRAVAUX-NOKIA",
AK2174="ACCESS-ISSUE","ACCESS-ISSUE",
AK2174="Projet OCM (ZTE, NOKIA, autres projets)","TRAVAUX OCM",
AK2174="No root CAuse","No root cause",
AK2174="ODU HS","PDH",
AK2174="IP &amp; VLAN","PDH",
AK2174="Warehouse HUAWEI","SPARE-ISSUE",
AK2174="SPARE-HS","SPARE-ISSUE",
AK2174="Power Telco","BSS",AK2174="no impacts","no impacts"
),"")</f>
        <v>No root cause</v>
      </c>
      <c r="AJ2174" s="56" t="str" cm="1">
        <f t="array" ref="AJ2174">IFERROR(_xlfn.IFS(
AK2174="MPR ISSUE","TX ISSUE",
AK2174="BSS Hardware Issue","RAN ISSUE",
AK2174="Sites strategiques, MLL, Pylone, etc.","ENVTECH",
AK2174="AKTIVCO DEFAUT GE &amp; POWER Cabinet","POWER ISSUE",
AK2174="AKTIVCO Coupure ENEO &amp; Baisse de tension","POWER ISSUE",
AK2174="Coupure ENEO &amp; Baisse de tension","POWER ISSUE",
AK2174="Defaut GE &amp; POWER Cabinet","POWER ISSUE",
AK2174="Sharing","POWER ISSUE",
AK2174="Sites strategiques &amp; DataCenter","POWER ISSUE",
AK2174="Exclu","Exclu",
AK2174="SAT","TX ISSUE",
AK2174="SPARE-ISSUE","SPARE-ISSUE",
AK2174="Fiber CAmtel","TX ISSUE",
AK2174="Fiber AOF","TX ISSUE",
AK2174="Projet OCM (HUAWEI)","TRAVAUX-HUAWEI",
AK2174="Projet OCM (NOKIA)","TRAVAUX -NOKIA",
AK2174="ACCESS-ISSUE","ACCESS-ISSUE",
AK2174="Projet OCM (ZTE, NOKIA, autres projets)","TRAVAUX OCM",
AK2174="No root CAuse","No root cause",
AK2174="ODU HS","TX ISSUE",
AK2174="IP &amp; VLAN","TX ISSUE",
AK2174="Warehouse HUAWEI","SPARE-ISSUE",
AK2174="SPARE-HS","SPARE-ISSUE",
AK2174="Power Telco","RAN ISSUE",AK2174="no impacts","no impacts"
),"")</f>
        <v>No root cause</v>
      </c>
      <c r="AK2174" s="81" t="s">
        <v>5620</v>
      </c>
      <c r="AL2174" s="56" t="str" cm="1">
        <f t="array" ref="AL2174">IFERROR(_xlfn.IFS(
AK2174="MPR ISSUE","ACTIVE",
AK2174="BSS Hardware Issue","ACTIVE",
AK2174="Sites strategiques, MLL, Pylone, etc.","PASSIVE",
AK2174="AKTIVCO DEFAUT GE &amp; POWER Cabinet","PASSIVE",
AK2174="AKTIVCO Coupure ENEO &amp; Baisse de tension","PASSIVE",
AK2174="Coupure ENEO &amp; Baisse de tension","PASSIVE",
AK2174="Defaut GE &amp; POWER Cabinet","PASSIVE",
AK2174="Sharing","PASSIVE",
AK2174="Sites strategiques &amp; DataCenter","PASSIVE",
AK2174="Exclu","Exclu",
AK2174="SAT","ACTIVE",
AK2174="SPARE-ISSUE","SPARE-ISSUE",
AK2174="Fiber CAmtel","ACTIVE",
AK2174="Fiber AOF","ACTIVE",
AK2174="Projet OCM (HUAWEI)","PLANNED WORKS",
AK2174="Projet OCM (NOKIA)","PLANNED WORKS",
AK2174="ACCESS-ISSUE","ACCESS-ISSUE",
AK2174="Projet OCM (ZTE, NOKIA, autres projets)","PLANNED WORKS",
AK2174="No root CAuse","No root cause",
AK2174="ODU HS","ACTIVE",
AK2174="IP &amp; VLAN","ACTIVE",
AK2174="Warehouse HUAWEI","SPARE-ISSUE",
AK2174="SPARE-HS","SPARE-ISSUE",
AK2174="Power Telco","ACTIVE", AK2174="no impacts","no impacts"
),"")</f>
        <v>No root cause</v>
      </c>
      <c r="AM2174" s="108" t="s">
        <v>5537</v>
      </c>
      <c r="AN2174" s="117" t="s">
        <v>3606</v>
      </c>
      <c r="AP2174" s="23" t="s">
        <v>5537</v>
      </c>
      <c r="AQ2174" s="23" t="s">
        <v>5537</v>
      </c>
      <c r="AR2174" s="7"/>
      <c r="AS2174" s="6"/>
      <c r="AT2174" s="7"/>
      <c r="AU2174" s="3" t="s">
        <v>5537</v>
      </c>
      <c r="AV2174" s="24" t="s">
        <v>5537</v>
      </c>
      <c r="AW2174" s="24" t="s">
        <v>5537</v>
      </c>
      <c r="AX2174" s="24" t="s">
        <v>5537</v>
      </c>
      <c r="AY2174" s="24" t="s">
        <v>5537</v>
      </c>
      <c r="AZ2174" s="24" t="s">
        <v>5537</v>
      </c>
      <c r="BA2174" s="24" t="s">
        <v>5537</v>
      </c>
      <c r="BB2174" s="24" t="s">
        <v>5537</v>
      </c>
      <c r="BC2174" s="24" t="s">
        <v>5537</v>
      </c>
      <c r="BD2174" s="24" t="s">
        <v>5537</v>
      </c>
      <c r="BE2174" s="24" t="s">
        <v>5537</v>
      </c>
      <c r="BF2174" s="24" t="s">
        <v>5537</v>
      </c>
      <c r="BG2174" s="24" t="s">
        <v>5537</v>
      </c>
      <c r="BH2174" s="24" t="s">
        <v>5537</v>
      </c>
      <c r="BI2174" s="9" t="s">
        <v>5537</v>
      </c>
      <c r="BJ2174" s="14"/>
      <c r="BK2174" s="14" t="s">
        <v>5537</v>
      </c>
      <c r="BL2174" s="14" t="str">
        <f>_xlfn.XLOOKUP(B2174,'[4]cell downs 18042026 17h'!$B:$B,'[4]cell downs 18042026 17h'!$B:$B,"")</f>
        <v/>
      </c>
      <c r="BM2174" s="14" t="str">
        <f>_xlfn.XLOOKUP(B2174,'[5]Cells Huawei 19042026 15h'!$B:$B,'[5]Cells Huawei 19042026 15h'!$B:$B,"")</f>
        <v/>
      </c>
      <c r="BN2174" s="9" t="str">
        <f>_xlfn.XLOOKUP(B2174,'[6]cells down 19042026 9H40'!$B:$B,'[6]cells down 19042026 9H40'!$B:$B,"")</f>
        <v/>
      </c>
      <c r="BO2174" s="9" t="s">
        <v>3606</v>
      </c>
      <c r="BP2174" s="9" t="s">
        <v>318</v>
      </c>
    </row>
    <row r="2175" spans="1:68" s="9" customFormat="1" x14ac:dyDescent="0.35">
      <c r="A2175" s="1" t="s">
        <v>3872</v>
      </c>
      <c r="B2175" s="8" t="s">
        <v>3873</v>
      </c>
      <c r="C2175" s="3" t="str">
        <f>_xlfn.XLOOKUP(B2175,'[1]daily break down'!$D:$D,'[1]daily break down'!$E:$E,"")</f>
        <v>EXTREME-NORD</v>
      </c>
      <c r="D2175" s="1" t="s">
        <v>21</v>
      </c>
      <c r="E2175" s="1" t="s">
        <v>122</v>
      </c>
      <c r="F2175" s="3" t="s">
        <v>55</v>
      </c>
      <c r="G2175" s="1" t="s">
        <v>2081</v>
      </c>
      <c r="H2175" s="39" t="str">
        <f>_xlfn.XLOOKUP(B2175,[2]CALCULATION!$B:$B,[2]CALCULATION!$H:$H,"")</f>
        <v>HUAWEI</v>
      </c>
      <c r="I2175" s="34">
        <v>0</v>
      </c>
      <c r="J2175" s="34">
        <v>0</v>
      </c>
      <c r="K2175" s="34">
        <v>0</v>
      </c>
      <c r="L2175" s="34">
        <v>0</v>
      </c>
      <c r="M2175" s="34">
        <v>0</v>
      </c>
      <c r="N2175" s="34">
        <v>0</v>
      </c>
      <c r="O2175" s="34">
        <v>0</v>
      </c>
      <c r="P2175" s="34">
        <v>0</v>
      </c>
      <c r="Q2175" s="34">
        <v>0</v>
      </c>
      <c r="R2175" s="34">
        <v>0</v>
      </c>
      <c r="S2175" s="109">
        <v>0</v>
      </c>
      <c r="T2175" s="109">
        <f>_xlfn.XLOOKUP(B2175,'[3]Nur des jours'!$B:$B,'[3]Nur des jours'!$U:$U,"")</f>
        <v>0</v>
      </c>
      <c r="U2175" s="109">
        <v>0</v>
      </c>
      <c r="V2175" s="109">
        <v>0.64454189531237061</v>
      </c>
      <c r="W2175" s="109">
        <v>0</v>
      </c>
      <c r="X2175" s="109">
        <v>0</v>
      </c>
      <c r="Y2175" s="109">
        <v>0</v>
      </c>
      <c r="Z2175" s="109">
        <v>0</v>
      </c>
      <c r="AA2175" s="109">
        <v>0</v>
      </c>
      <c r="AB2175" s="109">
        <v>0</v>
      </c>
      <c r="AC2175" s="109">
        <v>0</v>
      </c>
      <c r="AD2175" s="109">
        <v>0</v>
      </c>
      <c r="AE2175" s="109">
        <v>0</v>
      </c>
      <c r="AF2175" s="109">
        <v>0</v>
      </c>
      <c r="AG2175" s="57" t="str">
        <f>_xlfn.XLOOKUP(B2175,[3]CALCULATION!$B:$B,[3]CALCULATION!$M:$M,"")</f>
        <v>Insecurity</v>
      </c>
      <c r="AH2175" s="57"/>
      <c r="AI2175" s="56" t="str" cm="1">
        <f t="array" ref="AI2175">IFERROR(_xlfn.IFS(
AK2175="MPR ISSUE","PDH",
AK2175="BSS Hardware Issue","BSS",
AK2175="Sites strategiques, MLL, Pylone, etc.","ENVTECH",
AK2175="AKTIVCO DEFAUT GE &amp; POWER Cabinet","AKTIVCO",
AK2175="AKTIVCO Coupure ENEO &amp; Baisse de tension","AKTIVCO GRID ONLY",
AK2175="Coupure ENEO &amp; Baisse de tension","IHS GRID ONLY",
AK2175="Defaut GE &amp; POWER Cabinet","IHS",
AK2175="Sharing","Partners",
AK2175="Sites strategiques &amp; DataCenter","SST &amp; DC",
AK2175="Exclu","Exclu",
AK2175="SAT","SAT",
AK2175="SPARE-ISSUE","SPARE-ISSUE",
AK2175="Fiber CAmtel","TRANS_FO_CAMTEL",
AK2175="Fiber AOF","Fiber AOF",
AK2175="Projet OCM (HUAWEI)","TRAVAUX-HUAWEI",
AK2175="Projet OCM (NOKIA)","TRAVAUX-NOKIA",
AK2175="ACCESS-ISSUE","ACCESS-ISSUE",
AK2175="Projet OCM (ZTE, NOKIA, autres projets)","TRAVAUX OCM",
AK2175="No root CAuse","No root cause",
AK2175="ODU HS","PDH",
AK2175="IP &amp; VLAN","PDH",
AK2175="Warehouse HUAWEI","SPARE-ISSUE",
AK2175="SPARE-HS","SPARE-ISSUE",
AK2175="Power Telco","BSS",AK2175="no impacts","no impacts"
),"")</f>
        <v>No root cause</v>
      </c>
      <c r="AJ2175" s="56" t="str" cm="1">
        <f t="array" ref="AJ2175">IFERROR(_xlfn.IFS(
AK2175="MPR ISSUE","TX ISSUE",
AK2175="BSS Hardware Issue","RAN ISSUE",
AK2175="Sites strategiques, MLL, Pylone, etc.","ENVTECH",
AK2175="AKTIVCO DEFAUT GE &amp; POWER Cabinet","POWER ISSUE",
AK2175="AKTIVCO Coupure ENEO &amp; Baisse de tension","POWER ISSUE",
AK2175="Coupure ENEO &amp; Baisse de tension","POWER ISSUE",
AK2175="Defaut GE &amp; POWER Cabinet","POWER ISSUE",
AK2175="Sharing","POWER ISSUE",
AK2175="Sites strategiques &amp; DataCenter","POWER ISSUE",
AK2175="Exclu","Exclu",
AK2175="SAT","TX ISSUE",
AK2175="SPARE-ISSUE","SPARE-ISSUE",
AK2175="Fiber CAmtel","TX ISSUE",
AK2175="Fiber AOF","TX ISSUE",
AK2175="Projet OCM (HUAWEI)","TRAVAUX-HUAWEI",
AK2175="Projet OCM (NOKIA)","TRAVAUX -NOKIA",
AK2175="ACCESS-ISSUE","ACCESS-ISSUE",
AK2175="Projet OCM (ZTE, NOKIA, autres projets)","TRAVAUX OCM",
AK2175="No root CAuse","No root cause",
AK2175="ODU HS","TX ISSUE",
AK2175="IP &amp; VLAN","TX ISSUE",
AK2175="Warehouse HUAWEI","SPARE-ISSUE",
AK2175="SPARE-HS","SPARE-ISSUE",
AK2175="Power Telco","RAN ISSUE",AK2175="no impacts","no impacts"
),"")</f>
        <v>No root cause</v>
      </c>
      <c r="AK2175" s="81" t="s">
        <v>5620</v>
      </c>
      <c r="AL2175" s="56" t="str" cm="1">
        <f t="array" ref="AL2175">IFERROR(_xlfn.IFS(
AK2175="MPR ISSUE","ACTIVE",
AK2175="BSS Hardware Issue","ACTIVE",
AK2175="Sites strategiques, MLL, Pylone, etc.","PASSIVE",
AK2175="AKTIVCO DEFAUT GE &amp; POWER Cabinet","PASSIVE",
AK2175="AKTIVCO Coupure ENEO &amp; Baisse de tension","PASSIVE",
AK2175="Coupure ENEO &amp; Baisse de tension","PASSIVE",
AK2175="Defaut GE &amp; POWER Cabinet","PASSIVE",
AK2175="Sharing","PASSIVE",
AK2175="Sites strategiques &amp; DataCenter","PASSIVE",
AK2175="Exclu","Exclu",
AK2175="SAT","ACTIVE",
AK2175="SPARE-ISSUE","SPARE-ISSUE",
AK2175="Fiber CAmtel","ACTIVE",
AK2175="Fiber AOF","ACTIVE",
AK2175="Projet OCM (HUAWEI)","PLANNED WORKS",
AK2175="Projet OCM (NOKIA)","PLANNED WORKS",
AK2175="ACCESS-ISSUE","ACCESS-ISSUE",
AK2175="Projet OCM (ZTE, NOKIA, autres projets)","PLANNED WORKS",
AK2175="No root CAuse","No root cause",
AK2175="ODU HS","ACTIVE",
AK2175="IP &amp; VLAN","ACTIVE",
AK2175="Warehouse HUAWEI","SPARE-ISSUE",
AK2175="SPARE-HS","SPARE-ISSUE",
AK2175="Power Telco","ACTIVE", AK2175="no impacts","no impacts"
),"")</f>
        <v>No root cause</v>
      </c>
      <c r="AM2175" s="108" t="s">
        <v>5537</v>
      </c>
      <c r="AN2175" s="117" t="s">
        <v>3873</v>
      </c>
      <c r="AP2175" s="23" t="s">
        <v>5537</v>
      </c>
      <c r="AQ2175" s="23" t="s">
        <v>5537</v>
      </c>
      <c r="AR2175" s="7"/>
      <c r="AS2175" s="6"/>
      <c r="AT2175" s="7"/>
      <c r="AU2175" s="3" t="s">
        <v>5537</v>
      </c>
      <c r="AV2175" s="24" t="s">
        <v>5537</v>
      </c>
      <c r="AW2175" s="24" t="s">
        <v>5537</v>
      </c>
      <c r="AX2175" s="24" t="s">
        <v>5537</v>
      </c>
      <c r="AY2175" s="24" t="s">
        <v>5537</v>
      </c>
      <c r="AZ2175" s="24" t="s">
        <v>5537</v>
      </c>
      <c r="BA2175" s="24" t="s">
        <v>5537</v>
      </c>
      <c r="BB2175" s="24" t="s">
        <v>5537</v>
      </c>
      <c r="BC2175" s="24" t="s">
        <v>5537</v>
      </c>
      <c r="BD2175" s="24" t="s">
        <v>5537</v>
      </c>
      <c r="BE2175" s="24" t="s">
        <v>5537</v>
      </c>
      <c r="BF2175" s="24" t="s">
        <v>5537</v>
      </c>
      <c r="BG2175" s="24" t="s">
        <v>5537</v>
      </c>
      <c r="BH2175" s="24" t="s">
        <v>5537</v>
      </c>
      <c r="BI2175" s="9" t="s">
        <v>5537</v>
      </c>
      <c r="BJ2175" s="14"/>
      <c r="BK2175" s="14" t="s">
        <v>5537</v>
      </c>
      <c r="BL2175" s="14" t="str">
        <f>_xlfn.XLOOKUP(B2175,'[4]cell downs 18042026 17h'!$B:$B,'[4]cell downs 18042026 17h'!$B:$B,"")</f>
        <v/>
      </c>
      <c r="BM2175" s="14" t="str">
        <f>_xlfn.XLOOKUP(B2175,'[5]Cells Huawei 19042026 15h'!$B:$B,'[5]Cells Huawei 19042026 15h'!$B:$B,"")</f>
        <v/>
      </c>
      <c r="BN2175" s="9" t="str">
        <f>_xlfn.XLOOKUP(B2175,'[6]cells down 19042026 9H40'!$B:$B,'[6]cells down 19042026 9H40'!$B:$B,"")</f>
        <v/>
      </c>
      <c r="BO2175" s="9" t="s">
        <v>5537</v>
      </c>
      <c r="BP2175" s="9" t="s">
        <v>5537</v>
      </c>
    </row>
    <row r="2176" spans="1:68" s="9" customFormat="1" x14ac:dyDescent="0.35">
      <c r="A2176" s="1" t="s">
        <v>3607</v>
      </c>
      <c r="B2176" s="8" t="s">
        <v>3608</v>
      </c>
      <c r="C2176" s="3" t="str">
        <f>_xlfn.XLOOKUP(B2176,'[1]daily break down'!$D:$D,'[1]daily break down'!$E:$E,"")</f>
        <v>CENTRE</v>
      </c>
      <c r="D2176" s="1" t="s">
        <v>11</v>
      </c>
      <c r="E2176" s="1" t="s">
        <v>318</v>
      </c>
      <c r="F2176" s="3" t="s">
        <v>226</v>
      </c>
      <c r="G2176" s="1" t="s">
        <v>3609</v>
      </c>
      <c r="H2176" s="41" t="str">
        <f>_xlfn.XLOOKUP(B2176,[2]CALCULATION!$B:$B,[2]CALCULATION!$H:$H,"")</f>
        <v>ZTE</v>
      </c>
      <c r="I2176" s="34">
        <v>0</v>
      </c>
      <c r="J2176" s="34">
        <v>0</v>
      </c>
      <c r="K2176" s="34">
        <v>0</v>
      </c>
      <c r="L2176" s="34">
        <v>0</v>
      </c>
      <c r="M2176" s="34">
        <v>0</v>
      </c>
      <c r="N2176" s="34">
        <v>0</v>
      </c>
      <c r="O2176" s="34">
        <v>0</v>
      </c>
      <c r="P2176" s="34">
        <v>0</v>
      </c>
      <c r="Q2176" s="34">
        <v>0</v>
      </c>
      <c r="R2176" s="34">
        <v>0</v>
      </c>
      <c r="S2176" s="109">
        <v>0</v>
      </c>
      <c r="T2176" s="109">
        <f>_xlfn.XLOOKUP(B2176,'[3]Nur des jours'!$B:$B,'[3]Nur des jours'!$U:$U,"")</f>
        <v>0</v>
      </c>
      <c r="U2176" s="109">
        <v>0</v>
      </c>
      <c r="V2176" s="109">
        <v>0</v>
      </c>
      <c r="W2176" s="109">
        <v>0</v>
      </c>
      <c r="X2176" s="109">
        <v>0</v>
      </c>
      <c r="Y2176" s="109">
        <v>0</v>
      </c>
      <c r="Z2176" s="109">
        <v>0</v>
      </c>
      <c r="AA2176" s="109">
        <v>0</v>
      </c>
      <c r="AB2176" s="109">
        <v>0</v>
      </c>
      <c r="AC2176" s="109">
        <v>0</v>
      </c>
      <c r="AD2176" s="109">
        <v>0</v>
      </c>
      <c r="AE2176" s="109">
        <v>0</v>
      </c>
      <c r="AF2176" s="109">
        <v>0</v>
      </c>
      <c r="AG2176" s="57" t="str">
        <f>_xlfn.XLOOKUP(B2176,[3]CALCULATION!$B:$B,[3]CALCULATION!$M:$M,"")</f>
        <v>Operationnel</v>
      </c>
      <c r="AH2176" s="57"/>
      <c r="AI2176" s="56" t="str" cm="1">
        <f t="array" ref="AI2176">IFERROR(_xlfn.IFS(
AK2176="MPR ISSUE","PDH",
AK2176="BSS Hardware Issue","BSS",
AK2176="Sites strategiques, MLL, Pylone, etc.","ENVTECH",
AK2176="AKTIVCO DEFAUT GE &amp; POWER Cabinet","AKTIVCO",
AK2176="AKTIVCO Coupure ENEO &amp; Baisse de tension","AKTIVCO GRID ONLY",
AK2176="Coupure ENEO &amp; Baisse de tension","IHS GRID ONLY",
AK2176="Defaut GE &amp; POWER Cabinet","IHS",
AK2176="Sharing","Partners",
AK2176="Sites strategiques &amp; DataCenter","SST &amp; DC",
AK2176="Exclu","Exclu",
AK2176="SAT","SAT",
AK2176="SPARE-ISSUE","SPARE-ISSUE",
AK2176="Fiber CAmtel","TRANS_FO_CAMTEL",
AK2176="Fiber AOF","Fiber AOF",
AK2176="Projet OCM (HUAWEI)","TRAVAUX-HUAWEI",
AK2176="Projet OCM (NOKIA)","TRAVAUX-NOKIA",
AK2176="ACCESS-ISSUE","ACCESS-ISSUE",
AK2176="Projet OCM (ZTE, NOKIA, autres projets)","TRAVAUX OCM",
AK2176="No root CAuse","No root cause",
AK2176="ODU HS","PDH",
AK2176="IP &amp; VLAN","PDH",
AK2176="Warehouse HUAWEI","SPARE-ISSUE",
AK2176="SPARE-HS","SPARE-ISSUE",
AK2176="Power Telco","BSS",AK2176="no impacts","no impacts"
),"")</f>
        <v>No root cause</v>
      </c>
      <c r="AJ2176" s="56" t="str" cm="1">
        <f t="array" ref="AJ2176">IFERROR(_xlfn.IFS(
AK2176="MPR ISSUE","TX ISSUE",
AK2176="BSS Hardware Issue","RAN ISSUE",
AK2176="Sites strategiques, MLL, Pylone, etc.","ENVTECH",
AK2176="AKTIVCO DEFAUT GE &amp; POWER Cabinet","POWER ISSUE",
AK2176="AKTIVCO Coupure ENEO &amp; Baisse de tension","POWER ISSUE",
AK2176="Coupure ENEO &amp; Baisse de tension","POWER ISSUE",
AK2176="Defaut GE &amp; POWER Cabinet","POWER ISSUE",
AK2176="Sharing","POWER ISSUE",
AK2176="Sites strategiques &amp; DataCenter","POWER ISSUE",
AK2176="Exclu","Exclu",
AK2176="SAT","TX ISSUE",
AK2176="SPARE-ISSUE","SPARE-ISSUE",
AK2176="Fiber CAmtel","TX ISSUE",
AK2176="Fiber AOF","TX ISSUE",
AK2176="Projet OCM (HUAWEI)","TRAVAUX-HUAWEI",
AK2176="Projet OCM (NOKIA)","TRAVAUX -NOKIA",
AK2176="ACCESS-ISSUE","ACCESS-ISSUE",
AK2176="Projet OCM (ZTE, NOKIA, autres projets)","TRAVAUX OCM",
AK2176="No root CAuse","No root cause",
AK2176="ODU HS","TX ISSUE",
AK2176="IP &amp; VLAN","TX ISSUE",
AK2176="Warehouse HUAWEI","SPARE-ISSUE",
AK2176="SPARE-HS","SPARE-ISSUE",
AK2176="Power Telco","RAN ISSUE",AK2176="no impacts","no impacts"
),"")</f>
        <v>No root cause</v>
      </c>
      <c r="AK2176" s="81" t="s">
        <v>5620</v>
      </c>
      <c r="AL2176" s="56" t="str" cm="1">
        <f t="array" ref="AL2176">IFERROR(_xlfn.IFS(
AK2176="MPR ISSUE","ACTIVE",
AK2176="BSS Hardware Issue","ACTIVE",
AK2176="Sites strategiques, MLL, Pylone, etc.","PASSIVE",
AK2176="AKTIVCO DEFAUT GE &amp; POWER Cabinet","PASSIVE",
AK2176="AKTIVCO Coupure ENEO &amp; Baisse de tension","PASSIVE",
AK2176="Coupure ENEO &amp; Baisse de tension","PASSIVE",
AK2176="Defaut GE &amp; POWER Cabinet","PASSIVE",
AK2176="Sharing","PASSIVE",
AK2176="Sites strategiques &amp; DataCenter","PASSIVE",
AK2176="Exclu","Exclu",
AK2176="SAT","ACTIVE",
AK2176="SPARE-ISSUE","SPARE-ISSUE",
AK2176="Fiber CAmtel","ACTIVE",
AK2176="Fiber AOF","ACTIVE",
AK2176="Projet OCM (HUAWEI)","PLANNED WORKS",
AK2176="Projet OCM (NOKIA)","PLANNED WORKS",
AK2176="ACCESS-ISSUE","ACCESS-ISSUE",
AK2176="Projet OCM (ZTE, NOKIA, autres projets)","PLANNED WORKS",
AK2176="No root CAuse","No root cause",
AK2176="ODU HS","ACTIVE",
AK2176="IP &amp; VLAN","ACTIVE",
AK2176="Warehouse HUAWEI","SPARE-ISSUE",
AK2176="SPARE-HS","SPARE-ISSUE",
AK2176="Power Telco","ACTIVE", AK2176="no impacts","no impacts"
),"")</f>
        <v>No root cause</v>
      </c>
      <c r="AM2176" s="108" t="s">
        <v>5537</v>
      </c>
      <c r="AN2176" s="117" t="s">
        <v>3608</v>
      </c>
      <c r="AP2176" s="23" t="s">
        <v>5537</v>
      </c>
      <c r="AQ2176" s="23" t="s">
        <v>5537</v>
      </c>
      <c r="AR2176" s="7"/>
      <c r="AS2176" s="6"/>
      <c r="AT2176" s="7"/>
      <c r="AU2176" s="3" t="s">
        <v>5537</v>
      </c>
      <c r="AV2176" s="24" t="s">
        <v>5537</v>
      </c>
      <c r="AW2176" s="24" t="s">
        <v>5537</v>
      </c>
      <c r="AX2176" s="24" t="s">
        <v>5537</v>
      </c>
      <c r="AY2176" s="24" t="s">
        <v>5537</v>
      </c>
      <c r="AZ2176" s="24" t="s">
        <v>5537</v>
      </c>
      <c r="BA2176" s="24" t="s">
        <v>5537</v>
      </c>
      <c r="BB2176" s="24" t="s">
        <v>5537</v>
      </c>
      <c r="BC2176" s="24" t="s">
        <v>5537</v>
      </c>
      <c r="BD2176" s="24" t="s">
        <v>5537</v>
      </c>
      <c r="BE2176" s="24" t="s">
        <v>5537</v>
      </c>
      <c r="BF2176" s="24" t="s">
        <v>5537</v>
      </c>
      <c r="BG2176" s="24" t="s">
        <v>5537</v>
      </c>
      <c r="BH2176" s="24" t="s">
        <v>5537</v>
      </c>
      <c r="BI2176" s="9" t="s">
        <v>5537</v>
      </c>
      <c r="BJ2176" s="14"/>
      <c r="BK2176" s="14" t="s">
        <v>5537</v>
      </c>
      <c r="BL2176" s="14" t="str">
        <f>_xlfn.XLOOKUP(B2176,'[4]cell downs 18042026 17h'!$B:$B,'[4]cell downs 18042026 17h'!$B:$B,"")</f>
        <v/>
      </c>
      <c r="BM2176" s="14" t="str">
        <f>_xlfn.XLOOKUP(B2176,'[5]Cells Huawei 19042026 15h'!$B:$B,'[5]Cells Huawei 19042026 15h'!$B:$B,"")</f>
        <v/>
      </c>
      <c r="BN2176" s="9" t="str">
        <f>_xlfn.XLOOKUP(B2176,'[6]cells down 19042026 9H40'!$B:$B,'[6]cells down 19042026 9H40'!$B:$B,"")</f>
        <v/>
      </c>
      <c r="BO2176" s="9" t="s">
        <v>3608</v>
      </c>
      <c r="BP2176" s="9" t="s">
        <v>5537</v>
      </c>
    </row>
    <row r="2177" spans="1:68" s="9" customFormat="1" x14ac:dyDescent="0.35">
      <c r="A2177" s="3" t="s">
        <v>3613</v>
      </c>
      <c r="B2177" s="31" t="s">
        <v>3614</v>
      </c>
      <c r="C2177" s="3" t="str">
        <f>_xlfn.XLOOKUP(B2177,'[1]daily break down'!$D:$D,'[1]daily break down'!$E:$E,"")</f>
        <v>CENTRE</v>
      </c>
      <c r="D2177" s="3" t="s">
        <v>11</v>
      </c>
      <c r="E2177" s="3" t="s">
        <v>96</v>
      </c>
      <c r="F2177" s="3" t="s">
        <v>37</v>
      </c>
      <c r="G2177" s="3" t="s">
        <v>3615</v>
      </c>
      <c r="H2177" s="41" t="str">
        <f>_xlfn.XLOOKUP(B2177,[2]CALCULATION!$B:$B,[2]CALCULATION!$H:$H,"")</f>
        <v>ZTE</v>
      </c>
      <c r="I2177" s="34">
        <v>0</v>
      </c>
      <c r="J2177" s="34">
        <v>0</v>
      </c>
      <c r="K2177" s="34">
        <v>0</v>
      </c>
      <c r="L2177" s="34">
        <v>0</v>
      </c>
      <c r="M2177" s="34">
        <v>0</v>
      </c>
      <c r="N2177" s="34">
        <v>0</v>
      </c>
      <c r="O2177" s="34">
        <v>0</v>
      </c>
      <c r="P2177" s="34">
        <v>0</v>
      </c>
      <c r="Q2177" s="34">
        <v>0</v>
      </c>
      <c r="R2177" s="34">
        <v>0</v>
      </c>
      <c r="S2177" s="109">
        <v>0</v>
      </c>
      <c r="T2177" s="109">
        <f>_xlfn.XLOOKUP(B2177,'[3]Nur des jours'!$B:$B,'[3]Nur des jours'!$U:$U,"")</f>
        <v>0</v>
      </c>
      <c r="U2177" s="109">
        <v>0</v>
      </c>
      <c r="V2177" s="109">
        <v>0</v>
      </c>
      <c r="W2177" s="109">
        <v>0</v>
      </c>
      <c r="X2177" s="109">
        <v>0</v>
      </c>
      <c r="Y2177" s="109">
        <v>0</v>
      </c>
      <c r="Z2177" s="109">
        <v>0</v>
      </c>
      <c r="AA2177" s="109">
        <v>0</v>
      </c>
      <c r="AB2177" s="109">
        <v>0</v>
      </c>
      <c r="AC2177" s="109">
        <v>0</v>
      </c>
      <c r="AD2177" s="109">
        <v>0</v>
      </c>
      <c r="AE2177" s="109">
        <v>0</v>
      </c>
      <c r="AF2177" s="109">
        <v>0</v>
      </c>
      <c r="AG2177" s="57" t="str">
        <f>_xlfn.XLOOKUP(B2177,[3]CALCULATION!$B:$B,[3]CALCULATION!$M:$M,"")</f>
        <v>Operationnel</v>
      </c>
      <c r="AH2177" s="57"/>
      <c r="AI2177" s="56" t="str" cm="1">
        <f t="array" ref="AI2177">IFERROR(_xlfn.IFS(
AK2177="MPR ISSUE","PDH",
AK2177="BSS Hardware Issue","BSS",
AK2177="Sites strategiques, MLL, Pylone, etc.","ENVTECH",
AK2177="AKTIVCO DEFAUT GE &amp; POWER Cabinet","AKTIVCO",
AK2177="AKTIVCO Coupure ENEO &amp; Baisse de tension","AKTIVCO GRID ONLY",
AK2177="Coupure ENEO &amp; Baisse de tension","IHS GRID ONLY",
AK2177="Defaut GE &amp; POWER Cabinet","IHS",
AK2177="Sharing","Partners",
AK2177="Sites strategiques &amp; DataCenter","SST &amp; DC",
AK2177="Exclu","Exclu",
AK2177="SAT","SAT",
AK2177="SPARE-ISSUE","SPARE-ISSUE",
AK2177="Fiber CAmtel","TRANS_FO_CAMTEL",
AK2177="Fiber AOF","Fiber AOF",
AK2177="Projet OCM (HUAWEI)","TRAVAUX-HUAWEI",
AK2177="Projet OCM (NOKIA)","TRAVAUX-NOKIA",
AK2177="ACCESS-ISSUE","ACCESS-ISSUE",
AK2177="Projet OCM (ZTE, NOKIA, autres projets)","TRAVAUX OCM",
AK2177="No root CAuse","No root cause",
AK2177="ODU HS","PDH",
AK2177="IP &amp; VLAN","PDH",
AK2177="Warehouse HUAWEI","SPARE-ISSUE",
AK2177="SPARE-HS","SPARE-ISSUE",
AK2177="Power Telco","BSS",AK2177="no impacts","no impacts"
),"")</f>
        <v>No root cause</v>
      </c>
      <c r="AJ2177" s="56" t="str" cm="1">
        <f t="array" ref="AJ2177">IFERROR(_xlfn.IFS(
AK2177="MPR ISSUE","TX ISSUE",
AK2177="BSS Hardware Issue","RAN ISSUE",
AK2177="Sites strategiques, MLL, Pylone, etc.","ENVTECH",
AK2177="AKTIVCO DEFAUT GE &amp; POWER Cabinet","POWER ISSUE",
AK2177="AKTIVCO Coupure ENEO &amp; Baisse de tension","POWER ISSUE",
AK2177="Coupure ENEO &amp; Baisse de tension","POWER ISSUE",
AK2177="Defaut GE &amp; POWER Cabinet","POWER ISSUE",
AK2177="Sharing","POWER ISSUE",
AK2177="Sites strategiques &amp; DataCenter","POWER ISSUE",
AK2177="Exclu","Exclu",
AK2177="SAT","TX ISSUE",
AK2177="SPARE-ISSUE","SPARE-ISSUE",
AK2177="Fiber CAmtel","TX ISSUE",
AK2177="Fiber AOF","TX ISSUE",
AK2177="Projet OCM (HUAWEI)","TRAVAUX-HUAWEI",
AK2177="Projet OCM (NOKIA)","TRAVAUX -NOKIA",
AK2177="ACCESS-ISSUE","ACCESS-ISSUE",
AK2177="Projet OCM (ZTE, NOKIA, autres projets)","TRAVAUX OCM",
AK2177="No root CAuse","No root cause",
AK2177="ODU HS","TX ISSUE",
AK2177="IP &amp; VLAN","TX ISSUE",
AK2177="Warehouse HUAWEI","SPARE-ISSUE",
AK2177="SPARE-HS","SPARE-ISSUE",
AK2177="Power Telco","RAN ISSUE",AK2177="no impacts","no impacts"
),"")</f>
        <v>No root cause</v>
      </c>
      <c r="AK2177" s="81" t="s">
        <v>5620</v>
      </c>
      <c r="AL2177" s="56" t="str" cm="1">
        <f t="array" ref="AL2177">IFERROR(_xlfn.IFS(
AK2177="MPR ISSUE","ACTIVE",
AK2177="BSS Hardware Issue","ACTIVE",
AK2177="Sites strategiques, MLL, Pylone, etc.","PASSIVE",
AK2177="AKTIVCO DEFAUT GE &amp; POWER Cabinet","PASSIVE",
AK2177="AKTIVCO Coupure ENEO &amp; Baisse de tension","PASSIVE",
AK2177="Coupure ENEO &amp; Baisse de tension","PASSIVE",
AK2177="Defaut GE &amp; POWER Cabinet","PASSIVE",
AK2177="Sharing","PASSIVE",
AK2177="Sites strategiques &amp; DataCenter","PASSIVE",
AK2177="Exclu","Exclu",
AK2177="SAT","ACTIVE",
AK2177="SPARE-ISSUE","SPARE-ISSUE",
AK2177="Fiber CAmtel","ACTIVE",
AK2177="Fiber AOF","ACTIVE",
AK2177="Projet OCM (HUAWEI)","PLANNED WORKS",
AK2177="Projet OCM (NOKIA)","PLANNED WORKS",
AK2177="ACCESS-ISSUE","ACCESS-ISSUE",
AK2177="Projet OCM (ZTE, NOKIA, autres projets)","PLANNED WORKS",
AK2177="No root CAuse","No root cause",
AK2177="ODU HS","ACTIVE",
AK2177="IP &amp; VLAN","ACTIVE",
AK2177="Warehouse HUAWEI","SPARE-ISSUE",
AK2177="SPARE-HS","SPARE-ISSUE",
AK2177="Power Telco","ACTIVE", AK2177="no impacts","no impacts"
),"")</f>
        <v>No root cause</v>
      </c>
      <c r="AM2177" s="108" t="s">
        <v>5537</v>
      </c>
      <c r="AN2177" s="117" t="s">
        <v>3614</v>
      </c>
      <c r="AP2177" s="23" t="s">
        <v>5537</v>
      </c>
      <c r="AQ2177" s="23" t="s">
        <v>5537</v>
      </c>
      <c r="AR2177" s="7"/>
      <c r="AS2177" s="6"/>
      <c r="AT2177" s="7"/>
      <c r="AU2177" s="3" t="s">
        <v>5537</v>
      </c>
      <c r="AV2177" s="24" t="s">
        <v>5537</v>
      </c>
      <c r="AW2177" s="24" t="s">
        <v>5537</v>
      </c>
      <c r="AX2177" s="24" t="s">
        <v>5537</v>
      </c>
      <c r="AY2177" s="24" t="s">
        <v>5537</v>
      </c>
      <c r="AZ2177" s="24" t="s">
        <v>5537</v>
      </c>
      <c r="BA2177" s="24" t="s">
        <v>5537</v>
      </c>
      <c r="BB2177" s="24" t="s">
        <v>5537</v>
      </c>
      <c r="BC2177" s="24" t="s">
        <v>5537</v>
      </c>
      <c r="BD2177" s="24" t="s">
        <v>5537</v>
      </c>
      <c r="BE2177" s="24" t="s">
        <v>5537</v>
      </c>
      <c r="BF2177" s="24" t="s">
        <v>5537</v>
      </c>
      <c r="BG2177" s="24" t="s">
        <v>5537</v>
      </c>
      <c r="BH2177" s="24" t="s">
        <v>5537</v>
      </c>
      <c r="BI2177" s="9" t="s">
        <v>5537</v>
      </c>
      <c r="BJ2177" s="14"/>
      <c r="BK2177" s="14" t="s">
        <v>5537</v>
      </c>
      <c r="BL2177" s="14" t="str">
        <f>_xlfn.XLOOKUP(B2177,'[4]cell downs 18042026 17h'!$B:$B,'[4]cell downs 18042026 17h'!$B:$B,"")</f>
        <v/>
      </c>
      <c r="BM2177" s="14" t="str">
        <f>_xlfn.XLOOKUP(B2177,'[5]Cells Huawei 19042026 15h'!$B:$B,'[5]Cells Huawei 19042026 15h'!$B:$B,"")</f>
        <v/>
      </c>
      <c r="BN2177" s="9" t="str">
        <f>_xlfn.XLOOKUP(B2177,'[6]cells down 19042026 9H40'!$B:$B,'[6]cells down 19042026 9H40'!$B:$B,"")</f>
        <v/>
      </c>
      <c r="BO2177" s="9" t="s">
        <v>3614</v>
      </c>
      <c r="BP2177" s="9" t="s">
        <v>12</v>
      </c>
    </row>
    <row r="2178" spans="1:68" s="9" customFormat="1" x14ac:dyDescent="0.35">
      <c r="A2178" s="1" t="s">
        <v>3616</v>
      </c>
      <c r="B2178" s="8" t="s">
        <v>3617</v>
      </c>
      <c r="C2178" s="3" t="str">
        <f>_xlfn.XLOOKUP(B2178,'[1]daily break down'!$D:$D,'[1]daily break down'!$E:$E,"")</f>
        <v>CENTRE</v>
      </c>
      <c r="D2178" s="1" t="s">
        <v>11</v>
      </c>
      <c r="E2178" s="1" t="s">
        <v>594</v>
      </c>
      <c r="F2178" s="3" t="s">
        <v>69</v>
      </c>
      <c r="G2178" s="1" t="s">
        <v>3616</v>
      </c>
      <c r="H2178" s="41" t="str">
        <f>_xlfn.XLOOKUP(B2178,[2]CALCULATION!$B:$B,[2]CALCULATION!$H:$H,"")</f>
        <v>ZTE</v>
      </c>
      <c r="I2178" s="34">
        <v>0</v>
      </c>
      <c r="J2178" s="34">
        <v>0</v>
      </c>
      <c r="K2178" s="34">
        <v>0</v>
      </c>
      <c r="L2178" s="34">
        <v>0</v>
      </c>
      <c r="M2178" s="34">
        <v>0</v>
      </c>
      <c r="N2178" s="34">
        <v>0</v>
      </c>
      <c r="O2178" s="34">
        <v>0</v>
      </c>
      <c r="P2178" s="34">
        <v>0</v>
      </c>
      <c r="Q2178" s="34">
        <v>0</v>
      </c>
      <c r="R2178" s="34">
        <v>0</v>
      </c>
      <c r="S2178" s="109">
        <v>0</v>
      </c>
      <c r="T2178" s="109">
        <f>_xlfn.XLOOKUP(B2178,'[3]Nur des jours'!$B:$B,'[3]Nur des jours'!$U:$U,"")</f>
        <v>0</v>
      </c>
      <c r="U2178" s="109">
        <v>0</v>
      </c>
      <c r="V2178" s="109">
        <v>0</v>
      </c>
      <c r="W2178" s="109">
        <v>0</v>
      </c>
      <c r="X2178" s="109">
        <v>0</v>
      </c>
      <c r="Y2178" s="109">
        <v>0</v>
      </c>
      <c r="Z2178" s="109">
        <v>0</v>
      </c>
      <c r="AA2178" s="109">
        <v>0</v>
      </c>
      <c r="AB2178" s="109">
        <v>0</v>
      </c>
      <c r="AC2178" s="109">
        <v>0</v>
      </c>
      <c r="AD2178" s="109">
        <v>0</v>
      </c>
      <c r="AE2178" s="109">
        <v>0</v>
      </c>
      <c r="AF2178" s="109">
        <v>0</v>
      </c>
      <c r="AG2178" s="57" t="str">
        <f>_xlfn.XLOOKUP(B2178,[3]CALCULATION!$B:$B,[3]CALCULATION!$M:$M,"")</f>
        <v>Operationnel</v>
      </c>
      <c r="AH2178" s="57"/>
      <c r="AI2178" s="56" t="str" cm="1">
        <f t="array" ref="AI2178">IFERROR(_xlfn.IFS(
AK2178="MPR ISSUE","PDH",
AK2178="BSS Hardware Issue","BSS",
AK2178="Sites strategiques, MLL, Pylone, etc.","ENVTECH",
AK2178="AKTIVCO DEFAUT GE &amp; POWER Cabinet","AKTIVCO",
AK2178="AKTIVCO Coupure ENEO &amp; Baisse de tension","AKTIVCO GRID ONLY",
AK2178="Coupure ENEO &amp; Baisse de tension","IHS GRID ONLY",
AK2178="Defaut GE &amp; POWER Cabinet","IHS",
AK2178="Sharing","Partners",
AK2178="Sites strategiques &amp; DataCenter","SST &amp; DC",
AK2178="Exclu","Exclu",
AK2178="SAT","SAT",
AK2178="SPARE-ISSUE","SPARE-ISSUE",
AK2178="Fiber CAmtel","TRANS_FO_CAMTEL",
AK2178="Fiber AOF","Fiber AOF",
AK2178="Projet OCM (HUAWEI)","TRAVAUX-HUAWEI",
AK2178="Projet OCM (NOKIA)","TRAVAUX-NOKIA",
AK2178="ACCESS-ISSUE","ACCESS-ISSUE",
AK2178="Projet OCM (ZTE, NOKIA, autres projets)","TRAVAUX OCM",
AK2178="No root CAuse","No root cause",
AK2178="ODU HS","PDH",
AK2178="IP &amp; VLAN","PDH",
AK2178="Warehouse HUAWEI","SPARE-ISSUE",
AK2178="SPARE-HS","SPARE-ISSUE",
AK2178="Power Telco","BSS",AK2178="no impacts","no impacts"
),"")</f>
        <v>IHS</v>
      </c>
      <c r="AJ2178" s="56" t="str" cm="1">
        <f t="array" ref="AJ2178">IFERROR(_xlfn.IFS(
AK2178="MPR ISSUE","TX ISSUE",
AK2178="BSS Hardware Issue","RAN ISSUE",
AK2178="Sites strategiques, MLL, Pylone, etc.","ENVTECH",
AK2178="AKTIVCO DEFAUT GE &amp; POWER Cabinet","POWER ISSUE",
AK2178="AKTIVCO Coupure ENEO &amp; Baisse de tension","POWER ISSUE",
AK2178="Coupure ENEO &amp; Baisse de tension","POWER ISSUE",
AK2178="Defaut GE &amp; POWER Cabinet","POWER ISSUE",
AK2178="Sharing","POWER ISSUE",
AK2178="Sites strategiques &amp; DataCenter","POWER ISSUE",
AK2178="Exclu","Exclu",
AK2178="SAT","TX ISSUE",
AK2178="SPARE-ISSUE","SPARE-ISSUE",
AK2178="Fiber CAmtel","TX ISSUE",
AK2178="Fiber AOF","TX ISSUE",
AK2178="Projet OCM (HUAWEI)","TRAVAUX-HUAWEI",
AK2178="Projet OCM (NOKIA)","TRAVAUX -NOKIA",
AK2178="ACCESS-ISSUE","ACCESS-ISSUE",
AK2178="Projet OCM (ZTE, NOKIA, autres projets)","TRAVAUX OCM",
AK2178="No root CAuse","No root cause",
AK2178="ODU HS","TX ISSUE",
AK2178="IP &amp; VLAN","TX ISSUE",
AK2178="Warehouse HUAWEI","SPARE-ISSUE",
AK2178="SPARE-HS","SPARE-ISSUE",
AK2178="Power Telco","RAN ISSUE",AK2178="no impacts","no impacts"
),"")</f>
        <v>POWER ISSUE</v>
      </c>
      <c r="AK2178" s="81" t="s">
        <v>5330</v>
      </c>
      <c r="AL2178" s="56" t="str" cm="1">
        <f t="array" ref="AL2178">IFERROR(_xlfn.IFS(
AK2178="MPR ISSUE","ACTIVE",
AK2178="BSS Hardware Issue","ACTIVE",
AK2178="Sites strategiques, MLL, Pylone, etc.","PASSIVE",
AK2178="AKTIVCO DEFAUT GE &amp; POWER Cabinet","PASSIVE",
AK2178="AKTIVCO Coupure ENEO &amp; Baisse de tension","PASSIVE",
AK2178="Coupure ENEO &amp; Baisse de tension","PASSIVE",
AK2178="Defaut GE &amp; POWER Cabinet","PASSIVE",
AK2178="Sharing","PASSIVE",
AK2178="Sites strategiques &amp; DataCenter","PASSIVE",
AK2178="Exclu","Exclu",
AK2178="SAT","ACTIVE",
AK2178="SPARE-ISSUE","SPARE-ISSUE",
AK2178="Fiber CAmtel","ACTIVE",
AK2178="Fiber AOF","ACTIVE",
AK2178="Projet OCM (HUAWEI)","PLANNED WORKS",
AK2178="Projet OCM (NOKIA)","PLANNED WORKS",
AK2178="ACCESS-ISSUE","ACCESS-ISSUE",
AK2178="Projet OCM (ZTE, NOKIA, autres projets)","PLANNED WORKS",
AK2178="No root CAuse","No root cause",
AK2178="ODU HS","ACTIVE",
AK2178="IP &amp; VLAN","ACTIVE",
AK2178="Warehouse HUAWEI","SPARE-ISSUE",
AK2178="SPARE-HS","SPARE-ISSUE",
AK2178="Power Telco","ACTIVE", AK2178="no impacts","no impacts"
),"")</f>
        <v>PASSIVE</v>
      </c>
      <c r="AM2178" s="108" t="s">
        <v>6038</v>
      </c>
      <c r="AN2178" s="117" t="s">
        <v>3617</v>
      </c>
      <c r="AP2178" s="23" t="s">
        <v>5537</v>
      </c>
      <c r="AQ2178" s="23" t="s">
        <v>5537</v>
      </c>
      <c r="AR2178" s="7"/>
      <c r="AS2178" s="6"/>
      <c r="AT2178" s="7"/>
      <c r="AU2178" s="3" t="s">
        <v>6038</v>
      </c>
      <c r="AV2178" s="24" t="s">
        <v>5537</v>
      </c>
      <c r="AW2178" s="24" t="s">
        <v>5537</v>
      </c>
      <c r="AX2178" s="24" t="s">
        <v>5537</v>
      </c>
      <c r="AY2178" s="24" t="s">
        <v>5537</v>
      </c>
      <c r="AZ2178" s="24" t="s">
        <v>5537</v>
      </c>
      <c r="BA2178" s="24" t="s">
        <v>5537</v>
      </c>
      <c r="BB2178" s="24" t="s">
        <v>5537</v>
      </c>
      <c r="BC2178" s="24" t="s">
        <v>5537</v>
      </c>
      <c r="BD2178" s="24" t="s">
        <v>5537</v>
      </c>
      <c r="BE2178" s="24" t="s">
        <v>5537</v>
      </c>
      <c r="BF2178" s="24" t="s">
        <v>5537</v>
      </c>
      <c r="BG2178" s="24" t="s">
        <v>5537</v>
      </c>
      <c r="BH2178" s="24" t="s">
        <v>5537</v>
      </c>
      <c r="BI2178" s="9" t="s">
        <v>5537</v>
      </c>
      <c r="BJ2178" s="14"/>
      <c r="BK2178" s="14" t="s">
        <v>5537</v>
      </c>
      <c r="BL2178" s="14" t="str">
        <f>_xlfn.XLOOKUP(B2178,'[4]cell downs 18042026 17h'!$B:$B,'[4]cell downs 18042026 17h'!$B:$B,"")</f>
        <v/>
      </c>
      <c r="BM2178" s="14" t="str">
        <f>_xlfn.XLOOKUP(B2178,'[5]Cells Huawei 19042026 15h'!$B:$B,'[5]Cells Huawei 19042026 15h'!$B:$B,"")</f>
        <v/>
      </c>
      <c r="BN2178" s="9" t="str">
        <f>_xlfn.XLOOKUP(B2178,'[6]cells down 19042026 9H40'!$B:$B,'[6]cells down 19042026 9H40'!$B:$B,"")</f>
        <v/>
      </c>
      <c r="BO2178" s="9" t="s">
        <v>3617</v>
      </c>
      <c r="BP2178" s="9" t="s">
        <v>5537</v>
      </c>
    </row>
    <row r="2179" spans="1:68" s="9" customFormat="1" x14ac:dyDescent="0.35">
      <c r="A2179" s="1" t="s">
        <v>3618</v>
      </c>
      <c r="B2179" s="8" t="s">
        <v>3619</v>
      </c>
      <c r="C2179" s="3" t="str">
        <f>_xlfn.XLOOKUP(B2179,'[1]daily break down'!$D:$D,'[1]daily break down'!$E:$E,"")</f>
        <v>CENTRE</v>
      </c>
      <c r="D2179" s="1" t="s">
        <v>11</v>
      </c>
      <c r="E2179" s="1" t="s">
        <v>12</v>
      </c>
      <c r="F2179" s="3" t="s">
        <v>69</v>
      </c>
      <c r="G2179" s="1" t="s">
        <v>3618</v>
      </c>
      <c r="H2179" s="41" t="str">
        <f>_xlfn.XLOOKUP(B2179,[2]CALCULATION!$B:$B,[2]CALCULATION!$H:$H,"")</f>
        <v>ZTE</v>
      </c>
      <c r="I2179" s="34">
        <v>0</v>
      </c>
      <c r="J2179" s="34">
        <v>0</v>
      </c>
      <c r="K2179" s="34">
        <v>0</v>
      </c>
      <c r="L2179" s="34">
        <v>0</v>
      </c>
      <c r="M2179" s="34">
        <v>0</v>
      </c>
      <c r="N2179" s="34">
        <v>0</v>
      </c>
      <c r="O2179" s="34">
        <v>0</v>
      </c>
      <c r="P2179" s="34">
        <v>0</v>
      </c>
      <c r="Q2179" s="34">
        <v>0</v>
      </c>
      <c r="R2179" s="34">
        <v>0</v>
      </c>
      <c r="S2179" s="109">
        <v>0</v>
      </c>
      <c r="T2179" s="109">
        <f>_xlfn.XLOOKUP(B2179,'[3]Nur des jours'!$B:$B,'[3]Nur des jours'!$U:$U,"")</f>
        <v>0</v>
      </c>
      <c r="U2179" s="109">
        <v>0</v>
      </c>
      <c r="V2179" s="109">
        <v>0</v>
      </c>
      <c r="W2179" s="109">
        <v>0</v>
      </c>
      <c r="X2179" s="109">
        <v>0</v>
      </c>
      <c r="Y2179" s="109">
        <v>0</v>
      </c>
      <c r="Z2179" s="109">
        <v>0</v>
      </c>
      <c r="AA2179" s="109">
        <v>0</v>
      </c>
      <c r="AB2179" s="109">
        <v>0</v>
      </c>
      <c r="AC2179" s="109">
        <v>0</v>
      </c>
      <c r="AD2179" s="109">
        <v>0</v>
      </c>
      <c r="AE2179" s="109">
        <v>0</v>
      </c>
      <c r="AF2179" s="109">
        <v>0</v>
      </c>
      <c r="AG2179" s="57" t="str">
        <f>_xlfn.XLOOKUP(B2179,[3]CALCULATION!$B:$B,[3]CALCULATION!$M:$M,"")</f>
        <v>Operationnel</v>
      </c>
      <c r="AH2179" s="57"/>
      <c r="AI2179" s="56" t="str" cm="1">
        <f t="array" ref="AI2179">IFERROR(_xlfn.IFS(
AK2179="MPR ISSUE","PDH",
AK2179="BSS Hardware Issue","BSS",
AK2179="Sites strategiques, MLL, Pylone, etc.","ENVTECH",
AK2179="AKTIVCO DEFAUT GE &amp; POWER Cabinet","AKTIVCO",
AK2179="AKTIVCO Coupure ENEO &amp; Baisse de tension","AKTIVCO GRID ONLY",
AK2179="Coupure ENEO &amp; Baisse de tension","IHS GRID ONLY",
AK2179="Defaut GE &amp; POWER Cabinet","IHS",
AK2179="Sharing","Partners",
AK2179="Sites strategiques &amp; DataCenter","SST &amp; DC",
AK2179="Exclu","Exclu",
AK2179="SAT","SAT",
AK2179="SPARE-ISSUE","SPARE-ISSUE",
AK2179="Fiber CAmtel","TRANS_FO_CAMTEL",
AK2179="Fiber AOF","Fiber AOF",
AK2179="Projet OCM (HUAWEI)","TRAVAUX-HUAWEI",
AK2179="Projet OCM (NOKIA)","TRAVAUX-NOKIA",
AK2179="ACCESS-ISSUE","ACCESS-ISSUE",
AK2179="Projet OCM (ZTE, NOKIA, autres projets)","TRAVAUX OCM",
AK2179="No root CAuse","No root cause",
AK2179="ODU HS","PDH",
AK2179="IP &amp; VLAN","PDH",
AK2179="Warehouse HUAWEI","SPARE-ISSUE",
AK2179="SPARE-HS","SPARE-ISSUE",
AK2179="Power Telco","BSS",AK2179="no impacts","no impacts"
),"")</f>
        <v>No root cause</v>
      </c>
      <c r="AJ2179" s="56" t="str" cm="1">
        <f t="array" ref="AJ2179">IFERROR(_xlfn.IFS(
AK2179="MPR ISSUE","TX ISSUE",
AK2179="BSS Hardware Issue","RAN ISSUE",
AK2179="Sites strategiques, MLL, Pylone, etc.","ENVTECH",
AK2179="AKTIVCO DEFAUT GE &amp; POWER Cabinet","POWER ISSUE",
AK2179="AKTIVCO Coupure ENEO &amp; Baisse de tension","POWER ISSUE",
AK2179="Coupure ENEO &amp; Baisse de tension","POWER ISSUE",
AK2179="Defaut GE &amp; POWER Cabinet","POWER ISSUE",
AK2179="Sharing","POWER ISSUE",
AK2179="Sites strategiques &amp; DataCenter","POWER ISSUE",
AK2179="Exclu","Exclu",
AK2179="SAT","TX ISSUE",
AK2179="SPARE-ISSUE","SPARE-ISSUE",
AK2179="Fiber CAmtel","TX ISSUE",
AK2179="Fiber AOF","TX ISSUE",
AK2179="Projet OCM (HUAWEI)","TRAVAUX-HUAWEI",
AK2179="Projet OCM (NOKIA)","TRAVAUX -NOKIA",
AK2179="ACCESS-ISSUE","ACCESS-ISSUE",
AK2179="Projet OCM (ZTE, NOKIA, autres projets)","TRAVAUX OCM",
AK2179="No root CAuse","No root cause",
AK2179="ODU HS","TX ISSUE",
AK2179="IP &amp; VLAN","TX ISSUE",
AK2179="Warehouse HUAWEI","SPARE-ISSUE",
AK2179="SPARE-HS","SPARE-ISSUE",
AK2179="Power Telco","RAN ISSUE",AK2179="no impacts","no impacts"
),"")</f>
        <v>No root cause</v>
      </c>
      <c r="AK2179" s="81" t="s">
        <v>5620</v>
      </c>
      <c r="AL2179" s="56" t="str" cm="1">
        <f t="array" ref="AL2179">IFERROR(_xlfn.IFS(
AK2179="MPR ISSUE","ACTIVE",
AK2179="BSS Hardware Issue","ACTIVE",
AK2179="Sites strategiques, MLL, Pylone, etc.","PASSIVE",
AK2179="AKTIVCO DEFAUT GE &amp; POWER Cabinet","PASSIVE",
AK2179="AKTIVCO Coupure ENEO &amp; Baisse de tension","PASSIVE",
AK2179="Coupure ENEO &amp; Baisse de tension","PASSIVE",
AK2179="Defaut GE &amp; POWER Cabinet","PASSIVE",
AK2179="Sharing","PASSIVE",
AK2179="Sites strategiques &amp; DataCenter","PASSIVE",
AK2179="Exclu","Exclu",
AK2179="SAT","ACTIVE",
AK2179="SPARE-ISSUE","SPARE-ISSUE",
AK2179="Fiber CAmtel","ACTIVE",
AK2179="Fiber AOF","ACTIVE",
AK2179="Projet OCM (HUAWEI)","PLANNED WORKS",
AK2179="Projet OCM (NOKIA)","PLANNED WORKS",
AK2179="ACCESS-ISSUE","ACCESS-ISSUE",
AK2179="Projet OCM (ZTE, NOKIA, autres projets)","PLANNED WORKS",
AK2179="No root CAuse","No root cause",
AK2179="ODU HS","ACTIVE",
AK2179="IP &amp; VLAN","ACTIVE",
AK2179="Warehouse HUAWEI","SPARE-ISSUE",
AK2179="SPARE-HS","SPARE-ISSUE",
AK2179="Power Telco","ACTIVE", AK2179="no impacts","no impacts"
),"")</f>
        <v>No root cause</v>
      </c>
      <c r="AM2179" s="108" t="s">
        <v>5537</v>
      </c>
      <c r="AN2179" s="117" t="s">
        <v>3619</v>
      </c>
      <c r="AP2179" s="23" t="s">
        <v>5537</v>
      </c>
      <c r="AQ2179" s="23" t="s">
        <v>5537</v>
      </c>
      <c r="AR2179" s="7"/>
      <c r="AS2179" s="6"/>
      <c r="AT2179" s="7"/>
      <c r="AU2179" s="3" t="s">
        <v>5537</v>
      </c>
      <c r="AV2179" s="24" t="s">
        <v>5537</v>
      </c>
      <c r="AW2179" s="24" t="s">
        <v>5537</v>
      </c>
      <c r="AX2179" s="24" t="s">
        <v>5537</v>
      </c>
      <c r="AY2179" s="24" t="s">
        <v>5537</v>
      </c>
      <c r="AZ2179" s="24" t="s">
        <v>5537</v>
      </c>
      <c r="BA2179" s="24" t="s">
        <v>5537</v>
      </c>
      <c r="BB2179" s="24" t="s">
        <v>5537</v>
      </c>
      <c r="BC2179" s="24" t="s">
        <v>5537</v>
      </c>
      <c r="BD2179" s="24" t="s">
        <v>5537</v>
      </c>
      <c r="BE2179" s="24" t="s">
        <v>5537</v>
      </c>
      <c r="BF2179" s="24" t="s">
        <v>5537</v>
      </c>
      <c r="BG2179" s="24" t="s">
        <v>5537</v>
      </c>
      <c r="BH2179" s="24" t="s">
        <v>5537</v>
      </c>
      <c r="BI2179" s="9" t="s">
        <v>5537</v>
      </c>
      <c r="BJ2179" s="14"/>
      <c r="BK2179" s="14" t="s">
        <v>5537</v>
      </c>
      <c r="BL2179" s="14" t="str">
        <f>_xlfn.XLOOKUP(B2179,'[4]cell downs 18042026 17h'!$B:$B,'[4]cell downs 18042026 17h'!$B:$B,"")</f>
        <v/>
      </c>
      <c r="BM2179" s="14" t="str">
        <f>_xlfn.XLOOKUP(B2179,'[5]Cells Huawei 19042026 15h'!$B:$B,'[5]Cells Huawei 19042026 15h'!$B:$B,"")</f>
        <v/>
      </c>
      <c r="BN2179" s="9" t="str">
        <f>_xlfn.XLOOKUP(B2179,'[6]cells down 19042026 9H40'!$B:$B,'[6]cells down 19042026 9H40'!$B:$B,"")</f>
        <v/>
      </c>
      <c r="BO2179" s="9" t="s">
        <v>3619</v>
      </c>
      <c r="BP2179" s="9" t="s">
        <v>5537</v>
      </c>
    </row>
    <row r="2180" spans="1:68" s="9" customFormat="1" x14ac:dyDescent="0.35">
      <c r="A2180" s="1" t="s">
        <v>3620</v>
      </c>
      <c r="B2180" s="8" t="s">
        <v>3621</v>
      </c>
      <c r="C2180" s="3" t="str">
        <f>_xlfn.XLOOKUP(B2180,'[1]daily break down'!$D:$D,'[1]daily break down'!$E:$E,"")</f>
        <v>CENTRE</v>
      </c>
      <c r="D2180" s="1" t="s">
        <v>11</v>
      </c>
      <c r="E2180" s="1" t="s">
        <v>12</v>
      </c>
      <c r="F2180" s="3" t="s">
        <v>69</v>
      </c>
      <c r="G2180" s="1" t="s">
        <v>3622</v>
      </c>
      <c r="H2180" s="41" t="str">
        <f>_xlfn.XLOOKUP(B2180,[2]CALCULATION!$B:$B,[2]CALCULATION!$H:$H,"")</f>
        <v>ZTE</v>
      </c>
      <c r="I2180" s="34">
        <v>0</v>
      </c>
      <c r="J2180" s="34">
        <v>0</v>
      </c>
      <c r="K2180" s="34">
        <v>0</v>
      </c>
      <c r="L2180" s="34">
        <v>0</v>
      </c>
      <c r="M2180" s="34">
        <v>0</v>
      </c>
      <c r="N2180" s="34">
        <v>0</v>
      </c>
      <c r="O2180" s="34">
        <v>0</v>
      </c>
      <c r="P2180" s="34">
        <v>0</v>
      </c>
      <c r="Q2180" s="34">
        <v>0</v>
      </c>
      <c r="R2180" s="34">
        <v>0</v>
      </c>
      <c r="S2180" s="109">
        <v>0</v>
      </c>
      <c r="T2180" s="109">
        <f>_xlfn.XLOOKUP(B2180,'[3]Nur des jours'!$B:$B,'[3]Nur des jours'!$U:$U,"")</f>
        <v>0</v>
      </c>
      <c r="U2180" s="109">
        <v>0</v>
      </c>
      <c r="V2180" s="109">
        <v>0</v>
      </c>
      <c r="W2180" s="109">
        <v>0</v>
      </c>
      <c r="X2180" s="109">
        <v>0</v>
      </c>
      <c r="Y2180" s="109">
        <v>0</v>
      </c>
      <c r="Z2180" s="109">
        <v>0</v>
      </c>
      <c r="AA2180" s="109">
        <v>0</v>
      </c>
      <c r="AB2180" s="109">
        <v>0</v>
      </c>
      <c r="AC2180" s="109">
        <v>0</v>
      </c>
      <c r="AD2180" s="109">
        <v>0</v>
      </c>
      <c r="AE2180" s="109">
        <v>0</v>
      </c>
      <c r="AF2180" s="109">
        <v>0</v>
      </c>
      <c r="AG2180" s="57" t="str">
        <f>_xlfn.XLOOKUP(B2180,[3]CALCULATION!$B:$B,[3]CALCULATION!$M:$M,"")</f>
        <v>Operationnel</v>
      </c>
      <c r="AH2180" s="57"/>
      <c r="AI2180" s="56" t="str" cm="1">
        <f t="array" ref="AI2180">IFERROR(_xlfn.IFS(
AK2180="MPR ISSUE","PDH",
AK2180="BSS Hardware Issue","BSS",
AK2180="Sites strategiques, MLL, Pylone, etc.","ENVTECH",
AK2180="AKTIVCO DEFAUT GE &amp; POWER Cabinet","AKTIVCO",
AK2180="AKTIVCO Coupure ENEO &amp; Baisse de tension","AKTIVCO GRID ONLY",
AK2180="Coupure ENEO &amp; Baisse de tension","IHS GRID ONLY",
AK2180="Defaut GE &amp; POWER Cabinet","IHS",
AK2180="Sharing","Partners",
AK2180="Sites strategiques &amp; DataCenter","SST &amp; DC",
AK2180="Exclu","Exclu",
AK2180="SAT","SAT",
AK2180="SPARE-ISSUE","SPARE-ISSUE",
AK2180="Fiber CAmtel","TRANS_FO_CAMTEL",
AK2180="Fiber AOF","Fiber AOF",
AK2180="Projet OCM (HUAWEI)","TRAVAUX-HUAWEI",
AK2180="Projet OCM (NOKIA)","TRAVAUX-NOKIA",
AK2180="ACCESS-ISSUE","ACCESS-ISSUE",
AK2180="Projet OCM (ZTE, NOKIA, autres projets)","TRAVAUX OCM",
AK2180="No root CAuse","No root cause",
AK2180="ODU HS","PDH",
AK2180="IP &amp; VLAN","PDH",
AK2180="Warehouse HUAWEI","SPARE-ISSUE",
AK2180="SPARE-HS","SPARE-ISSUE",
AK2180="Power Telco","BSS",AK2180="no impacts","no impacts"
),"")</f>
        <v>No root cause</v>
      </c>
      <c r="AJ2180" s="56" t="str" cm="1">
        <f t="array" ref="AJ2180">IFERROR(_xlfn.IFS(
AK2180="MPR ISSUE","TX ISSUE",
AK2180="BSS Hardware Issue","RAN ISSUE",
AK2180="Sites strategiques, MLL, Pylone, etc.","ENVTECH",
AK2180="AKTIVCO DEFAUT GE &amp; POWER Cabinet","POWER ISSUE",
AK2180="AKTIVCO Coupure ENEO &amp; Baisse de tension","POWER ISSUE",
AK2180="Coupure ENEO &amp; Baisse de tension","POWER ISSUE",
AK2180="Defaut GE &amp; POWER Cabinet","POWER ISSUE",
AK2180="Sharing","POWER ISSUE",
AK2180="Sites strategiques &amp; DataCenter","POWER ISSUE",
AK2180="Exclu","Exclu",
AK2180="SAT","TX ISSUE",
AK2180="SPARE-ISSUE","SPARE-ISSUE",
AK2180="Fiber CAmtel","TX ISSUE",
AK2180="Fiber AOF","TX ISSUE",
AK2180="Projet OCM (HUAWEI)","TRAVAUX-HUAWEI",
AK2180="Projet OCM (NOKIA)","TRAVAUX -NOKIA",
AK2180="ACCESS-ISSUE","ACCESS-ISSUE",
AK2180="Projet OCM (ZTE, NOKIA, autres projets)","TRAVAUX OCM",
AK2180="No root CAuse","No root cause",
AK2180="ODU HS","TX ISSUE",
AK2180="IP &amp; VLAN","TX ISSUE",
AK2180="Warehouse HUAWEI","SPARE-ISSUE",
AK2180="SPARE-HS","SPARE-ISSUE",
AK2180="Power Telco","RAN ISSUE",AK2180="no impacts","no impacts"
),"")</f>
        <v>No root cause</v>
      </c>
      <c r="AK2180" s="81" t="s">
        <v>5620</v>
      </c>
      <c r="AL2180" s="56" t="str" cm="1">
        <f t="array" ref="AL2180">IFERROR(_xlfn.IFS(
AK2180="MPR ISSUE","ACTIVE",
AK2180="BSS Hardware Issue","ACTIVE",
AK2180="Sites strategiques, MLL, Pylone, etc.","PASSIVE",
AK2180="AKTIVCO DEFAUT GE &amp; POWER Cabinet","PASSIVE",
AK2180="AKTIVCO Coupure ENEO &amp; Baisse de tension","PASSIVE",
AK2180="Coupure ENEO &amp; Baisse de tension","PASSIVE",
AK2180="Defaut GE &amp; POWER Cabinet","PASSIVE",
AK2180="Sharing","PASSIVE",
AK2180="Sites strategiques &amp; DataCenter","PASSIVE",
AK2180="Exclu","Exclu",
AK2180="SAT","ACTIVE",
AK2180="SPARE-ISSUE","SPARE-ISSUE",
AK2180="Fiber CAmtel","ACTIVE",
AK2180="Fiber AOF","ACTIVE",
AK2180="Projet OCM (HUAWEI)","PLANNED WORKS",
AK2180="Projet OCM (NOKIA)","PLANNED WORKS",
AK2180="ACCESS-ISSUE","ACCESS-ISSUE",
AK2180="Projet OCM (ZTE, NOKIA, autres projets)","PLANNED WORKS",
AK2180="No root CAuse","No root cause",
AK2180="ODU HS","ACTIVE",
AK2180="IP &amp; VLAN","ACTIVE",
AK2180="Warehouse HUAWEI","SPARE-ISSUE",
AK2180="SPARE-HS","SPARE-ISSUE",
AK2180="Power Telco","ACTIVE", AK2180="no impacts","no impacts"
),"")</f>
        <v>No root cause</v>
      </c>
      <c r="AM2180" s="108" t="s">
        <v>5537</v>
      </c>
      <c r="AN2180" s="117" t="s">
        <v>3621</v>
      </c>
      <c r="AP2180" s="23" t="s">
        <v>5537</v>
      </c>
      <c r="AQ2180" s="23" t="s">
        <v>5537</v>
      </c>
      <c r="AR2180" s="7"/>
      <c r="AS2180" s="6"/>
      <c r="AT2180" s="7"/>
      <c r="AU2180" s="3" t="s">
        <v>5537</v>
      </c>
      <c r="AV2180" s="24" t="s">
        <v>5537</v>
      </c>
      <c r="AW2180" s="24" t="s">
        <v>5537</v>
      </c>
      <c r="AX2180" s="24" t="s">
        <v>5537</v>
      </c>
      <c r="AY2180" s="24" t="s">
        <v>5537</v>
      </c>
      <c r="AZ2180" s="24" t="s">
        <v>5537</v>
      </c>
      <c r="BA2180" s="24" t="s">
        <v>5537</v>
      </c>
      <c r="BB2180" s="24" t="s">
        <v>5537</v>
      </c>
      <c r="BC2180" s="24" t="s">
        <v>5537</v>
      </c>
      <c r="BD2180" s="24" t="s">
        <v>5537</v>
      </c>
      <c r="BE2180" s="24" t="s">
        <v>5537</v>
      </c>
      <c r="BF2180" s="24" t="s">
        <v>5537</v>
      </c>
      <c r="BG2180" s="24" t="s">
        <v>5537</v>
      </c>
      <c r="BH2180" s="24" t="s">
        <v>5537</v>
      </c>
      <c r="BI2180" s="9" t="s">
        <v>5537</v>
      </c>
      <c r="BJ2180" s="14"/>
      <c r="BK2180" s="14" t="s">
        <v>5537</v>
      </c>
      <c r="BL2180" s="14" t="str">
        <f>_xlfn.XLOOKUP(B2180,'[4]cell downs 18042026 17h'!$B:$B,'[4]cell downs 18042026 17h'!$B:$B,"")</f>
        <v/>
      </c>
      <c r="BM2180" s="14" t="str">
        <f>_xlfn.XLOOKUP(B2180,'[5]Cells Huawei 19042026 15h'!$B:$B,'[5]Cells Huawei 19042026 15h'!$B:$B,"")</f>
        <v/>
      </c>
      <c r="BN2180" s="9" t="str">
        <f>_xlfn.XLOOKUP(B2180,'[6]cells down 19042026 9H40'!$B:$B,'[6]cells down 19042026 9H40'!$B:$B,"")</f>
        <v/>
      </c>
      <c r="BO2180" s="9" t="s">
        <v>3621</v>
      </c>
      <c r="BP2180" s="9" t="s">
        <v>5537</v>
      </c>
    </row>
    <row r="2181" spans="1:68" s="9" customFormat="1" x14ac:dyDescent="0.35">
      <c r="A2181" s="1" t="s">
        <v>3626</v>
      </c>
      <c r="B2181" s="8" t="s">
        <v>3627</v>
      </c>
      <c r="C2181" s="3" t="str">
        <f>_xlfn.XLOOKUP(B2181,'[1]daily break down'!$D:$D,'[1]daily break down'!$E:$E,"")</f>
        <v>CENTRE</v>
      </c>
      <c r="D2181" s="1" t="s">
        <v>21</v>
      </c>
      <c r="E2181" s="1" t="s">
        <v>22</v>
      </c>
      <c r="F2181" s="3" t="s">
        <v>69</v>
      </c>
      <c r="G2181" s="1" t="s">
        <v>3628</v>
      </c>
      <c r="H2181" s="41" t="str">
        <f>_xlfn.XLOOKUP(B2181,[2]CALCULATION!$B:$B,[2]CALCULATION!$H:$H,"")</f>
        <v>ZTE</v>
      </c>
      <c r="I2181" s="34">
        <v>0</v>
      </c>
      <c r="J2181" s="34">
        <v>0</v>
      </c>
      <c r="K2181" s="34">
        <v>0</v>
      </c>
      <c r="L2181" s="34">
        <v>0</v>
      </c>
      <c r="M2181" s="34">
        <v>0</v>
      </c>
      <c r="N2181" s="34">
        <v>0</v>
      </c>
      <c r="O2181" s="34">
        <v>0</v>
      </c>
      <c r="P2181" s="34">
        <v>0</v>
      </c>
      <c r="Q2181" s="34">
        <v>0</v>
      </c>
      <c r="R2181" s="34">
        <v>0</v>
      </c>
      <c r="S2181" s="109">
        <v>0</v>
      </c>
      <c r="T2181" s="109">
        <f>_xlfn.XLOOKUP(B2181,'[3]Nur des jours'!$B:$B,'[3]Nur des jours'!$U:$U,"")</f>
        <v>0</v>
      </c>
      <c r="U2181" s="109">
        <v>0</v>
      </c>
      <c r="V2181" s="109">
        <v>0</v>
      </c>
      <c r="W2181" s="109">
        <v>0</v>
      </c>
      <c r="X2181" s="109">
        <v>0</v>
      </c>
      <c r="Y2181" s="109">
        <v>0</v>
      </c>
      <c r="Z2181" s="109">
        <v>0</v>
      </c>
      <c r="AA2181" s="109">
        <v>0</v>
      </c>
      <c r="AB2181" s="109">
        <v>0</v>
      </c>
      <c r="AC2181" s="109">
        <v>0</v>
      </c>
      <c r="AD2181" s="109">
        <v>0</v>
      </c>
      <c r="AE2181" s="109">
        <v>0</v>
      </c>
      <c r="AF2181" s="109">
        <v>0</v>
      </c>
      <c r="AG2181" s="57" t="str">
        <f>_xlfn.XLOOKUP(B2181,[3]CALCULATION!$B:$B,[3]CALCULATION!$M:$M,"")</f>
        <v>Operationnel</v>
      </c>
      <c r="AH2181" s="57"/>
      <c r="AI2181" s="56" t="str" cm="1">
        <f t="array" ref="AI2181">IFERROR(_xlfn.IFS(
AK2181="MPR ISSUE","PDH",
AK2181="BSS Hardware Issue","BSS",
AK2181="Sites strategiques, MLL, Pylone, etc.","ENVTECH",
AK2181="AKTIVCO DEFAUT GE &amp; POWER Cabinet","AKTIVCO",
AK2181="AKTIVCO Coupure ENEO &amp; Baisse de tension","AKTIVCO GRID ONLY",
AK2181="Coupure ENEO &amp; Baisse de tension","IHS GRID ONLY",
AK2181="Defaut GE &amp; POWER Cabinet","IHS",
AK2181="Sharing","Partners",
AK2181="Sites strategiques &amp; DataCenter","SST &amp; DC",
AK2181="Exclu","Exclu",
AK2181="SAT","SAT",
AK2181="SPARE-ISSUE","SPARE-ISSUE",
AK2181="Fiber CAmtel","TRANS_FO_CAMTEL",
AK2181="Fiber AOF","Fiber AOF",
AK2181="Projet OCM (HUAWEI)","TRAVAUX-HUAWEI",
AK2181="Projet OCM (NOKIA)","TRAVAUX-NOKIA",
AK2181="ACCESS-ISSUE","ACCESS-ISSUE",
AK2181="Projet OCM (ZTE, NOKIA, autres projets)","TRAVAUX OCM",
AK2181="No root CAuse","No root cause",
AK2181="ODU HS","PDH",
AK2181="IP &amp; VLAN","PDH",
AK2181="Warehouse HUAWEI","SPARE-ISSUE",
AK2181="SPARE-HS","SPARE-ISSUE",
AK2181="Power Telco","BSS",AK2181="no impacts","no impacts"
),"")</f>
        <v>No root cause</v>
      </c>
      <c r="AJ2181" s="56" t="str" cm="1">
        <f t="array" ref="AJ2181">IFERROR(_xlfn.IFS(
AK2181="MPR ISSUE","TX ISSUE",
AK2181="BSS Hardware Issue","RAN ISSUE",
AK2181="Sites strategiques, MLL, Pylone, etc.","ENVTECH",
AK2181="AKTIVCO DEFAUT GE &amp; POWER Cabinet","POWER ISSUE",
AK2181="AKTIVCO Coupure ENEO &amp; Baisse de tension","POWER ISSUE",
AK2181="Coupure ENEO &amp; Baisse de tension","POWER ISSUE",
AK2181="Defaut GE &amp; POWER Cabinet","POWER ISSUE",
AK2181="Sharing","POWER ISSUE",
AK2181="Sites strategiques &amp; DataCenter","POWER ISSUE",
AK2181="Exclu","Exclu",
AK2181="SAT","TX ISSUE",
AK2181="SPARE-ISSUE","SPARE-ISSUE",
AK2181="Fiber CAmtel","TX ISSUE",
AK2181="Fiber AOF","TX ISSUE",
AK2181="Projet OCM (HUAWEI)","TRAVAUX-HUAWEI",
AK2181="Projet OCM (NOKIA)","TRAVAUX -NOKIA",
AK2181="ACCESS-ISSUE","ACCESS-ISSUE",
AK2181="Projet OCM (ZTE, NOKIA, autres projets)","TRAVAUX OCM",
AK2181="No root CAuse","No root cause",
AK2181="ODU HS","TX ISSUE",
AK2181="IP &amp; VLAN","TX ISSUE",
AK2181="Warehouse HUAWEI","SPARE-ISSUE",
AK2181="SPARE-HS","SPARE-ISSUE",
AK2181="Power Telco","RAN ISSUE",AK2181="no impacts","no impacts"
),"")</f>
        <v>No root cause</v>
      </c>
      <c r="AK2181" s="81" t="s">
        <v>5620</v>
      </c>
      <c r="AL2181" s="56" t="str" cm="1">
        <f t="array" ref="AL2181">IFERROR(_xlfn.IFS(
AK2181="MPR ISSUE","ACTIVE",
AK2181="BSS Hardware Issue","ACTIVE",
AK2181="Sites strategiques, MLL, Pylone, etc.","PASSIVE",
AK2181="AKTIVCO DEFAUT GE &amp; POWER Cabinet","PASSIVE",
AK2181="AKTIVCO Coupure ENEO &amp; Baisse de tension","PASSIVE",
AK2181="Coupure ENEO &amp; Baisse de tension","PASSIVE",
AK2181="Defaut GE &amp; POWER Cabinet","PASSIVE",
AK2181="Sharing","PASSIVE",
AK2181="Sites strategiques &amp; DataCenter","PASSIVE",
AK2181="Exclu","Exclu",
AK2181="SAT","ACTIVE",
AK2181="SPARE-ISSUE","SPARE-ISSUE",
AK2181="Fiber CAmtel","ACTIVE",
AK2181="Fiber AOF","ACTIVE",
AK2181="Projet OCM (HUAWEI)","PLANNED WORKS",
AK2181="Projet OCM (NOKIA)","PLANNED WORKS",
AK2181="ACCESS-ISSUE","ACCESS-ISSUE",
AK2181="Projet OCM (ZTE, NOKIA, autres projets)","PLANNED WORKS",
AK2181="No root CAuse","No root cause",
AK2181="ODU HS","ACTIVE",
AK2181="IP &amp; VLAN","ACTIVE",
AK2181="Warehouse HUAWEI","SPARE-ISSUE",
AK2181="SPARE-HS","SPARE-ISSUE",
AK2181="Power Telco","ACTIVE", AK2181="no impacts","no impacts"
),"")</f>
        <v>No root cause</v>
      </c>
      <c r="AM2181" s="108" t="s">
        <v>5537</v>
      </c>
      <c r="AN2181" s="117" t="s">
        <v>3627</v>
      </c>
      <c r="AP2181" s="23" t="s">
        <v>5537</v>
      </c>
      <c r="AQ2181" s="23" t="s">
        <v>5537</v>
      </c>
      <c r="AR2181" s="7"/>
      <c r="AS2181" s="6"/>
      <c r="AT2181" s="7"/>
      <c r="AU2181" s="3" t="s">
        <v>5537</v>
      </c>
      <c r="AV2181" s="24" t="s">
        <v>5537</v>
      </c>
      <c r="AW2181" s="24" t="s">
        <v>5537</v>
      </c>
      <c r="AX2181" s="24" t="s">
        <v>5537</v>
      </c>
      <c r="AY2181" s="24" t="s">
        <v>5537</v>
      </c>
      <c r="AZ2181" s="24" t="s">
        <v>5537</v>
      </c>
      <c r="BA2181" s="24" t="s">
        <v>5537</v>
      </c>
      <c r="BB2181" s="24" t="s">
        <v>5537</v>
      </c>
      <c r="BC2181" s="24" t="s">
        <v>5537</v>
      </c>
      <c r="BD2181" s="24" t="s">
        <v>5537</v>
      </c>
      <c r="BE2181" s="24" t="s">
        <v>5537</v>
      </c>
      <c r="BF2181" s="24" t="s">
        <v>5537</v>
      </c>
      <c r="BG2181" s="24" t="s">
        <v>5537</v>
      </c>
      <c r="BH2181" s="24" t="s">
        <v>5537</v>
      </c>
      <c r="BI2181" s="9" t="s">
        <v>5537</v>
      </c>
      <c r="BJ2181" s="14"/>
      <c r="BK2181" s="14" t="s">
        <v>5537</v>
      </c>
      <c r="BL2181" s="14" t="str">
        <f>_xlfn.XLOOKUP(B2181,'[4]cell downs 18042026 17h'!$B:$B,'[4]cell downs 18042026 17h'!$B:$B,"")</f>
        <v/>
      </c>
      <c r="BM2181" s="14" t="str">
        <f>_xlfn.XLOOKUP(B2181,'[5]Cells Huawei 19042026 15h'!$B:$B,'[5]Cells Huawei 19042026 15h'!$B:$B,"")</f>
        <v/>
      </c>
      <c r="BN2181" s="9" t="str">
        <f>_xlfn.XLOOKUP(B2181,'[6]cells down 19042026 9H40'!$B:$B,'[6]cells down 19042026 9H40'!$B:$B,"")</f>
        <v/>
      </c>
      <c r="BO2181" s="9" t="s">
        <v>5537</v>
      </c>
      <c r="BP2181" s="9" t="s">
        <v>5537</v>
      </c>
    </row>
    <row r="2182" spans="1:68" s="9" customFormat="1" x14ac:dyDescent="0.35">
      <c r="A2182" s="1" t="s">
        <v>3629</v>
      </c>
      <c r="B2182" s="8" t="s">
        <v>3630</v>
      </c>
      <c r="C2182" s="3" t="str">
        <f>_xlfn.XLOOKUP(B2182,'[1]daily break down'!$D:$D,'[1]daily break down'!$E:$E,"")</f>
        <v>CENTRE</v>
      </c>
      <c r="D2182" s="1" t="s">
        <v>11</v>
      </c>
      <c r="E2182" s="1" t="s">
        <v>705</v>
      </c>
      <c r="F2182" s="3" t="s">
        <v>69</v>
      </c>
      <c r="G2182" s="1" t="s">
        <v>3631</v>
      </c>
      <c r="H2182" s="41" t="str">
        <f>_xlfn.XLOOKUP(B2182,[2]CALCULATION!$B:$B,[2]CALCULATION!$H:$H,"")</f>
        <v>ZTE</v>
      </c>
      <c r="I2182" s="34">
        <v>0</v>
      </c>
      <c r="J2182" s="34">
        <v>0</v>
      </c>
      <c r="K2182" s="34">
        <v>0</v>
      </c>
      <c r="L2182" s="34">
        <v>0</v>
      </c>
      <c r="M2182" s="34">
        <v>0</v>
      </c>
      <c r="N2182" s="34">
        <v>0</v>
      </c>
      <c r="O2182" s="34">
        <v>0</v>
      </c>
      <c r="P2182" s="34">
        <v>0</v>
      </c>
      <c r="Q2182" s="34">
        <v>0</v>
      </c>
      <c r="R2182" s="34">
        <v>0</v>
      </c>
      <c r="S2182" s="109">
        <v>0</v>
      </c>
      <c r="T2182" s="109">
        <f>_xlfn.XLOOKUP(B2182,'[3]Nur des jours'!$B:$B,'[3]Nur des jours'!$U:$U,"")</f>
        <v>0</v>
      </c>
      <c r="U2182" s="109">
        <v>0</v>
      </c>
      <c r="V2182" s="109">
        <v>0</v>
      </c>
      <c r="W2182" s="109">
        <v>0</v>
      </c>
      <c r="X2182" s="109">
        <v>0</v>
      </c>
      <c r="Y2182" s="109">
        <v>0</v>
      </c>
      <c r="Z2182" s="109">
        <v>0</v>
      </c>
      <c r="AA2182" s="109">
        <v>0</v>
      </c>
      <c r="AB2182" s="109">
        <v>0</v>
      </c>
      <c r="AC2182" s="109">
        <v>0</v>
      </c>
      <c r="AD2182" s="109">
        <v>0</v>
      </c>
      <c r="AE2182" s="109">
        <v>0</v>
      </c>
      <c r="AF2182" s="109">
        <v>0</v>
      </c>
      <c r="AG2182" s="57" t="str">
        <f>_xlfn.XLOOKUP(B2182,[3]CALCULATION!$B:$B,[3]CALCULATION!$M:$M,"")</f>
        <v>Operationnel</v>
      </c>
      <c r="AH2182" s="57"/>
      <c r="AI2182" s="56" t="str" cm="1">
        <f t="array" ref="AI2182">IFERROR(_xlfn.IFS(
AK2182="MPR ISSUE","PDH",
AK2182="BSS Hardware Issue","BSS",
AK2182="Sites strategiques, MLL, Pylone, etc.","ENVTECH",
AK2182="AKTIVCO DEFAUT GE &amp; POWER Cabinet","AKTIVCO",
AK2182="AKTIVCO Coupure ENEO &amp; Baisse de tension","AKTIVCO GRID ONLY",
AK2182="Coupure ENEO &amp; Baisse de tension","IHS GRID ONLY",
AK2182="Defaut GE &amp; POWER Cabinet","IHS",
AK2182="Sharing","Partners",
AK2182="Sites strategiques &amp; DataCenter","SST &amp; DC",
AK2182="Exclu","Exclu",
AK2182="SAT","SAT",
AK2182="SPARE-ISSUE","SPARE-ISSUE",
AK2182="Fiber CAmtel","TRANS_FO_CAMTEL",
AK2182="Fiber AOF","Fiber AOF",
AK2182="Projet OCM (HUAWEI)","TRAVAUX-HUAWEI",
AK2182="Projet OCM (NOKIA)","TRAVAUX-NOKIA",
AK2182="ACCESS-ISSUE","ACCESS-ISSUE",
AK2182="Projet OCM (ZTE, NOKIA, autres projets)","TRAVAUX OCM",
AK2182="No root CAuse","No root cause",
AK2182="ODU HS","PDH",
AK2182="IP &amp; VLAN","PDH",
AK2182="Warehouse HUAWEI","SPARE-ISSUE",
AK2182="SPARE-HS","SPARE-ISSUE",
AK2182="Power Telco","BSS",AK2182="no impacts","no impacts"
),"")</f>
        <v>No root cause</v>
      </c>
      <c r="AJ2182" s="56" t="str" cm="1">
        <f t="array" ref="AJ2182">IFERROR(_xlfn.IFS(
AK2182="MPR ISSUE","TX ISSUE",
AK2182="BSS Hardware Issue","RAN ISSUE",
AK2182="Sites strategiques, MLL, Pylone, etc.","ENVTECH",
AK2182="AKTIVCO DEFAUT GE &amp; POWER Cabinet","POWER ISSUE",
AK2182="AKTIVCO Coupure ENEO &amp; Baisse de tension","POWER ISSUE",
AK2182="Coupure ENEO &amp; Baisse de tension","POWER ISSUE",
AK2182="Defaut GE &amp; POWER Cabinet","POWER ISSUE",
AK2182="Sharing","POWER ISSUE",
AK2182="Sites strategiques &amp; DataCenter","POWER ISSUE",
AK2182="Exclu","Exclu",
AK2182="SAT","TX ISSUE",
AK2182="SPARE-ISSUE","SPARE-ISSUE",
AK2182="Fiber CAmtel","TX ISSUE",
AK2182="Fiber AOF","TX ISSUE",
AK2182="Projet OCM (HUAWEI)","TRAVAUX-HUAWEI",
AK2182="Projet OCM (NOKIA)","TRAVAUX -NOKIA",
AK2182="ACCESS-ISSUE","ACCESS-ISSUE",
AK2182="Projet OCM (ZTE, NOKIA, autres projets)","TRAVAUX OCM",
AK2182="No root CAuse","No root cause",
AK2182="ODU HS","TX ISSUE",
AK2182="IP &amp; VLAN","TX ISSUE",
AK2182="Warehouse HUAWEI","SPARE-ISSUE",
AK2182="SPARE-HS","SPARE-ISSUE",
AK2182="Power Telco","RAN ISSUE",AK2182="no impacts","no impacts"
),"")</f>
        <v>No root cause</v>
      </c>
      <c r="AK2182" s="81" t="s">
        <v>5620</v>
      </c>
      <c r="AL2182" s="56" t="str" cm="1">
        <f t="array" ref="AL2182">IFERROR(_xlfn.IFS(
AK2182="MPR ISSUE","ACTIVE",
AK2182="BSS Hardware Issue","ACTIVE",
AK2182="Sites strategiques, MLL, Pylone, etc.","PASSIVE",
AK2182="AKTIVCO DEFAUT GE &amp; POWER Cabinet","PASSIVE",
AK2182="AKTIVCO Coupure ENEO &amp; Baisse de tension","PASSIVE",
AK2182="Coupure ENEO &amp; Baisse de tension","PASSIVE",
AK2182="Defaut GE &amp; POWER Cabinet","PASSIVE",
AK2182="Sharing","PASSIVE",
AK2182="Sites strategiques &amp; DataCenter","PASSIVE",
AK2182="Exclu","Exclu",
AK2182="SAT","ACTIVE",
AK2182="SPARE-ISSUE","SPARE-ISSUE",
AK2182="Fiber CAmtel","ACTIVE",
AK2182="Fiber AOF","ACTIVE",
AK2182="Projet OCM (HUAWEI)","PLANNED WORKS",
AK2182="Projet OCM (NOKIA)","PLANNED WORKS",
AK2182="ACCESS-ISSUE","ACCESS-ISSUE",
AK2182="Projet OCM (ZTE, NOKIA, autres projets)","PLANNED WORKS",
AK2182="No root CAuse","No root cause",
AK2182="ODU HS","ACTIVE",
AK2182="IP &amp; VLAN","ACTIVE",
AK2182="Warehouse HUAWEI","SPARE-ISSUE",
AK2182="SPARE-HS","SPARE-ISSUE",
AK2182="Power Telco","ACTIVE", AK2182="no impacts","no impacts"
),"")</f>
        <v>No root cause</v>
      </c>
      <c r="AM2182" s="108" t="s">
        <v>5537</v>
      </c>
      <c r="AN2182" s="117" t="s">
        <v>3630</v>
      </c>
      <c r="AP2182" s="23" t="s">
        <v>5537</v>
      </c>
      <c r="AQ2182" s="23" t="s">
        <v>5537</v>
      </c>
      <c r="AR2182" s="7"/>
      <c r="AS2182" s="6"/>
      <c r="AT2182" s="7"/>
      <c r="AU2182" s="3" t="s">
        <v>5537</v>
      </c>
      <c r="AV2182" s="24" t="s">
        <v>5537</v>
      </c>
      <c r="AW2182" s="24" t="s">
        <v>5537</v>
      </c>
      <c r="AX2182" s="24" t="s">
        <v>5537</v>
      </c>
      <c r="AY2182" s="24" t="s">
        <v>5537</v>
      </c>
      <c r="AZ2182" s="24" t="s">
        <v>5537</v>
      </c>
      <c r="BA2182" s="24" t="s">
        <v>5537</v>
      </c>
      <c r="BB2182" s="24" t="s">
        <v>5537</v>
      </c>
      <c r="BC2182" s="24" t="s">
        <v>5537</v>
      </c>
      <c r="BD2182" s="24" t="s">
        <v>5537</v>
      </c>
      <c r="BE2182" s="24" t="s">
        <v>5537</v>
      </c>
      <c r="BF2182" s="24" t="s">
        <v>5537</v>
      </c>
      <c r="BG2182" s="24" t="s">
        <v>5537</v>
      </c>
      <c r="BH2182" s="24" t="s">
        <v>5537</v>
      </c>
      <c r="BI2182" s="9" t="s">
        <v>5537</v>
      </c>
      <c r="BJ2182" s="14"/>
      <c r="BK2182" s="14" t="s">
        <v>5537</v>
      </c>
      <c r="BL2182" s="14" t="str">
        <f>_xlfn.XLOOKUP(B2182,'[4]cell downs 18042026 17h'!$B:$B,'[4]cell downs 18042026 17h'!$B:$B,"")</f>
        <v/>
      </c>
      <c r="BM2182" s="14" t="str">
        <f>_xlfn.XLOOKUP(B2182,'[5]Cells Huawei 19042026 15h'!$B:$B,'[5]Cells Huawei 19042026 15h'!$B:$B,"")</f>
        <v/>
      </c>
      <c r="BN2182" s="9" t="str">
        <f>_xlfn.XLOOKUP(B2182,'[6]cells down 19042026 9H40'!$B:$B,'[6]cells down 19042026 9H40'!$B:$B,"")</f>
        <v/>
      </c>
      <c r="BO2182" s="9" t="s">
        <v>5537</v>
      </c>
      <c r="BP2182" s="9" t="s">
        <v>594</v>
      </c>
    </row>
    <row r="2183" spans="1:68" s="9" customFormat="1" x14ac:dyDescent="0.35">
      <c r="A2183" s="1" t="s">
        <v>3632</v>
      </c>
      <c r="B2183" s="8" t="s">
        <v>3633</v>
      </c>
      <c r="C2183" s="3" t="str">
        <f>_xlfn.XLOOKUP(B2183,'[1]daily break down'!$D:$D,'[1]daily break down'!$E:$E,"")</f>
        <v>CENTRE</v>
      </c>
      <c r="D2183" s="1" t="s">
        <v>11</v>
      </c>
      <c r="E2183" s="1" t="s">
        <v>318</v>
      </c>
      <c r="F2183" s="3" t="s">
        <v>69</v>
      </c>
      <c r="G2183" s="1" t="s">
        <v>1216</v>
      </c>
      <c r="H2183" s="41" t="str">
        <f>_xlfn.XLOOKUP(B2183,[2]CALCULATION!$B:$B,[2]CALCULATION!$H:$H,"")</f>
        <v>ZTE</v>
      </c>
      <c r="I2183" s="34">
        <v>0</v>
      </c>
      <c r="J2183" s="34">
        <v>0</v>
      </c>
      <c r="K2183" s="34">
        <v>0</v>
      </c>
      <c r="L2183" s="34">
        <v>0</v>
      </c>
      <c r="M2183" s="34">
        <v>0</v>
      </c>
      <c r="N2183" s="34">
        <v>0</v>
      </c>
      <c r="O2183" s="34">
        <v>0</v>
      </c>
      <c r="P2183" s="34">
        <v>0</v>
      </c>
      <c r="Q2183" s="34">
        <v>0</v>
      </c>
      <c r="R2183" s="34">
        <v>0</v>
      </c>
      <c r="S2183" s="109">
        <v>0</v>
      </c>
      <c r="T2183" s="109">
        <f>_xlfn.XLOOKUP(B2183,'[3]Nur des jours'!$B:$B,'[3]Nur des jours'!$U:$U,"")</f>
        <v>0</v>
      </c>
      <c r="U2183" s="109">
        <v>0</v>
      </c>
      <c r="V2183" s="109">
        <v>0</v>
      </c>
      <c r="W2183" s="109">
        <v>0</v>
      </c>
      <c r="X2183" s="109">
        <v>0</v>
      </c>
      <c r="Y2183" s="109">
        <v>0</v>
      </c>
      <c r="Z2183" s="109">
        <v>0</v>
      </c>
      <c r="AA2183" s="109">
        <v>0</v>
      </c>
      <c r="AB2183" s="109">
        <v>0</v>
      </c>
      <c r="AC2183" s="109">
        <v>0</v>
      </c>
      <c r="AD2183" s="109">
        <v>0</v>
      </c>
      <c r="AE2183" s="109">
        <v>0</v>
      </c>
      <c r="AF2183" s="109">
        <v>0</v>
      </c>
      <c r="AG2183" s="57" t="str">
        <f>_xlfn.XLOOKUP(B2183,[3]CALCULATION!$B:$B,[3]CALCULATION!$M:$M,"")</f>
        <v>Operationnel</v>
      </c>
      <c r="AH2183" s="57"/>
      <c r="AI2183" s="56" t="str" cm="1">
        <f t="array" ref="AI2183">IFERROR(_xlfn.IFS(
AK2183="MPR ISSUE","PDH",
AK2183="BSS Hardware Issue","BSS",
AK2183="Sites strategiques, MLL, Pylone, etc.","ENVTECH",
AK2183="AKTIVCO DEFAUT GE &amp; POWER Cabinet","AKTIVCO",
AK2183="AKTIVCO Coupure ENEO &amp; Baisse de tension","AKTIVCO GRID ONLY",
AK2183="Coupure ENEO &amp; Baisse de tension","IHS GRID ONLY",
AK2183="Defaut GE &amp; POWER Cabinet","IHS",
AK2183="Sharing","Partners",
AK2183="Sites strategiques &amp; DataCenter","SST &amp; DC",
AK2183="Exclu","Exclu",
AK2183="SAT","SAT",
AK2183="SPARE-ISSUE","SPARE-ISSUE",
AK2183="Fiber CAmtel","TRANS_FO_CAMTEL",
AK2183="Fiber AOF","Fiber AOF",
AK2183="Projet OCM (HUAWEI)","TRAVAUX-HUAWEI",
AK2183="Projet OCM (NOKIA)","TRAVAUX-NOKIA",
AK2183="ACCESS-ISSUE","ACCESS-ISSUE",
AK2183="Projet OCM (ZTE, NOKIA, autres projets)","TRAVAUX OCM",
AK2183="No root CAuse","No root cause",
AK2183="ODU HS","PDH",
AK2183="IP &amp; VLAN","PDH",
AK2183="Warehouse HUAWEI","SPARE-ISSUE",
AK2183="SPARE-HS","SPARE-ISSUE",
AK2183="Power Telco","BSS",AK2183="no impacts","no impacts"
),"")</f>
        <v>No root cause</v>
      </c>
      <c r="AJ2183" s="56" t="str" cm="1">
        <f t="array" ref="AJ2183">IFERROR(_xlfn.IFS(
AK2183="MPR ISSUE","TX ISSUE",
AK2183="BSS Hardware Issue","RAN ISSUE",
AK2183="Sites strategiques, MLL, Pylone, etc.","ENVTECH",
AK2183="AKTIVCO DEFAUT GE &amp; POWER Cabinet","POWER ISSUE",
AK2183="AKTIVCO Coupure ENEO &amp; Baisse de tension","POWER ISSUE",
AK2183="Coupure ENEO &amp; Baisse de tension","POWER ISSUE",
AK2183="Defaut GE &amp; POWER Cabinet","POWER ISSUE",
AK2183="Sharing","POWER ISSUE",
AK2183="Sites strategiques &amp; DataCenter","POWER ISSUE",
AK2183="Exclu","Exclu",
AK2183="SAT","TX ISSUE",
AK2183="SPARE-ISSUE","SPARE-ISSUE",
AK2183="Fiber CAmtel","TX ISSUE",
AK2183="Fiber AOF","TX ISSUE",
AK2183="Projet OCM (HUAWEI)","TRAVAUX-HUAWEI",
AK2183="Projet OCM (NOKIA)","TRAVAUX -NOKIA",
AK2183="ACCESS-ISSUE","ACCESS-ISSUE",
AK2183="Projet OCM (ZTE, NOKIA, autres projets)","TRAVAUX OCM",
AK2183="No root CAuse","No root cause",
AK2183="ODU HS","TX ISSUE",
AK2183="IP &amp; VLAN","TX ISSUE",
AK2183="Warehouse HUAWEI","SPARE-ISSUE",
AK2183="SPARE-HS","SPARE-ISSUE",
AK2183="Power Telco","RAN ISSUE",AK2183="no impacts","no impacts"
),"")</f>
        <v>No root cause</v>
      </c>
      <c r="AK2183" s="81" t="s">
        <v>5620</v>
      </c>
      <c r="AL2183" s="56" t="str" cm="1">
        <f t="array" ref="AL2183">IFERROR(_xlfn.IFS(
AK2183="MPR ISSUE","ACTIVE",
AK2183="BSS Hardware Issue","ACTIVE",
AK2183="Sites strategiques, MLL, Pylone, etc.","PASSIVE",
AK2183="AKTIVCO DEFAUT GE &amp; POWER Cabinet","PASSIVE",
AK2183="AKTIVCO Coupure ENEO &amp; Baisse de tension","PASSIVE",
AK2183="Coupure ENEO &amp; Baisse de tension","PASSIVE",
AK2183="Defaut GE &amp; POWER Cabinet","PASSIVE",
AK2183="Sharing","PASSIVE",
AK2183="Sites strategiques &amp; DataCenter","PASSIVE",
AK2183="Exclu","Exclu",
AK2183="SAT","ACTIVE",
AK2183="SPARE-ISSUE","SPARE-ISSUE",
AK2183="Fiber CAmtel","ACTIVE",
AK2183="Fiber AOF","ACTIVE",
AK2183="Projet OCM (HUAWEI)","PLANNED WORKS",
AK2183="Projet OCM (NOKIA)","PLANNED WORKS",
AK2183="ACCESS-ISSUE","ACCESS-ISSUE",
AK2183="Projet OCM (ZTE, NOKIA, autres projets)","PLANNED WORKS",
AK2183="No root CAuse","No root cause",
AK2183="ODU HS","ACTIVE",
AK2183="IP &amp; VLAN","ACTIVE",
AK2183="Warehouse HUAWEI","SPARE-ISSUE",
AK2183="SPARE-HS","SPARE-ISSUE",
AK2183="Power Telco","ACTIVE", AK2183="no impacts","no impacts"
),"")</f>
        <v>No root cause</v>
      </c>
      <c r="AM2183" s="108" t="s">
        <v>5537</v>
      </c>
      <c r="AN2183" s="117" t="s">
        <v>3633</v>
      </c>
      <c r="AP2183" s="23" t="s">
        <v>5537</v>
      </c>
      <c r="AQ2183" s="23" t="s">
        <v>5537</v>
      </c>
      <c r="AR2183" s="7"/>
      <c r="AS2183" s="6"/>
      <c r="AT2183" s="7"/>
      <c r="AU2183" s="3" t="s">
        <v>5537</v>
      </c>
      <c r="AV2183" s="24" t="s">
        <v>5537</v>
      </c>
      <c r="AW2183" s="24" t="s">
        <v>5537</v>
      </c>
      <c r="AX2183" s="24" t="s">
        <v>5537</v>
      </c>
      <c r="AY2183" s="24" t="s">
        <v>5537</v>
      </c>
      <c r="AZ2183" s="24" t="s">
        <v>5537</v>
      </c>
      <c r="BA2183" s="24" t="s">
        <v>5537</v>
      </c>
      <c r="BB2183" s="24" t="s">
        <v>5537</v>
      </c>
      <c r="BC2183" s="24" t="s">
        <v>5537</v>
      </c>
      <c r="BD2183" s="24" t="s">
        <v>5537</v>
      </c>
      <c r="BE2183" s="24" t="s">
        <v>5537</v>
      </c>
      <c r="BF2183" s="24" t="s">
        <v>5537</v>
      </c>
      <c r="BG2183" s="24" t="s">
        <v>5537</v>
      </c>
      <c r="BH2183" s="24" t="s">
        <v>5537</v>
      </c>
      <c r="BI2183" s="9" t="s">
        <v>5537</v>
      </c>
      <c r="BJ2183" s="14"/>
      <c r="BK2183" s="14" t="s">
        <v>5537</v>
      </c>
      <c r="BL2183" s="14" t="str">
        <f>_xlfn.XLOOKUP(B2183,'[4]cell downs 18042026 17h'!$B:$B,'[4]cell downs 18042026 17h'!$B:$B,"")</f>
        <v/>
      </c>
      <c r="BM2183" s="14" t="str">
        <f>_xlfn.XLOOKUP(B2183,'[5]Cells Huawei 19042026 15h'!$B:$B,'[5]Cells Huawei 19042026 15h'!$B:$B,"")</f>
        <v/>
      </c>
      <c r="BN2183" s="9" t="str">
        <f>_xlfn.XLOOKUP(B2183,'[6]cells down 19042026 9H40'!$B:$B,'[6]cells down 19042026 9H40'!$B:$B,"")</f>
        <v/>
      </c>
      <c r="BO2183" s="9" t="s">
        <v>5537</v>
      </c>
      <c r="BP2183" s="9" t="s">
        <v>5537</v>
      </c>
    </row>
    <row r="2184" spans="1:68" s="9" customFormat="1" x14ac:dyDescent="0.35">
      <c r="A2184" s="1" t="s">
        <v>3634</v>
      </c>
      <c r="B2184" s="8" t="s">
        <v>3635</v>
      </c>
      <c r="C2184" s="3" t="str">
        <f>_xlfn.XLOOKUP(B2184,'[1]daily break down'!$D:$D,'[1]daily break down'!$E:$E,"")</f>
        <v>CENTRE</v>
      </c>
      <c r="D2184" s="1" t="s">
        <v>11</v>
      </c>
      <c r="E2184" s="1" t="s">
        <v>594</v>
      </c>
      <c r="F2184" s="3" t="s">
        <v>37</v>
      </c>
      <c r="G2184" s="1" t="s">
        <v>3636</v>
      </c>
      <c r="H2184" s="41" t="str">
        <f>_xlfn.XLOOKUP(B2184,[2]CALCULATION!$B:$B,[2]CALCULATION!$H:$H,"")</f>
        <v>ZTE</v>
      </c>
      <c r="I2184" s="34">
        <v>0</v>
      </c>
      <c r="J2184" s="34">
        <v>0</v>
      </c>
      <c r="K2184" s="34">
        <v>0</v>
      </c>
      <c r="L2184" s="34">
        <v>0</v>
      </c>
      <c r="M2184" s="34">
        <v>0</v>
      </c>
      <c r="N2184" s="34">
        <v>0</v>
      </c>
      <c r="O2184" s="34">
        <v>0</v>
      </c>
      <c r="P2184" s="34">
        <v>0</v>
      </c>
      <c r="Q2184" s="34">
        <v>0</v>
      </c>
      <c r="R2184" s="34">
        <v>0</v>
      </c>
      <c r="S2184" s="109">
        <v>0</v>
      </c>
      <c r="T2184" s="109">
        <f>_xlfn.XLOOKUP(B2184,'[3]Nur des jours'!$B:$B,'[3]Nur des jours'!$U:$U,"")</f>
        <v>0</v>
      </c>
      <c r="U2184" s="109">
        <v>0</v>
      </c>
      <c r="V2184" s="109">
        <v>0</v>
      </c>
      <c r="W2184" s="109">
        <v>0</v>
      </c>
      <c r="X2184" s="109">
        <v>0</v>
      </c>
      <c r="Y2184" s="109">
        <v>0</v>
      </c>
      <c r="Z2184" s="109">
        <v>0</v>
      </c>
      <c r="AA2184" s="109">
        <v>0</v>
      </c>
      <c r="AB2184" s="109">
        <v>0</v>
      </c>
      <c r="AC2184" s="109">
        <v>0</v>
      </c>
      <c r="AD2184" s="109">
        <v>0</v>
      </c>
      <c r="AE2184" s="109">
        <v>0</v>
      </c>
      <c r="AF2184" s="109">
        <v>0</v>
      </c>
      <c r="AG2184" s="57" t="str">
        <f>_xlfn.XLOOKUP(B2184,[3]CALCULATION!$B:$B,[3]CALCULATION!$M:$M,"")</f>
        <v>Operationnel</v>
      </c>
      <c r="AH2184" s="57"/>
      <c r="AI2184" s="56" t="str" cm="1">
        <f t="array" ref="AI2184">IFERROR(_xlfn.IFS(
AK2184="MPR ISSUE","PDH",
AK2184="BSS Hardware Issue","BSS",
AK2184="Sites strategiques, MLL, Pylone, etc.","ENVTECH",
AK2184="AKTIVCO DEFAUT GE &amp; POWER Cabinet","AKTIVCO",
AK2184="AKTIVCO Coupure ENEO &amp; Baisse de tension","AKTIVCO GRID ONLY",
AK2184="Coupure ENEO &amp; Baisse de tension","IHS GRID ONLY",
AK2184="Defaut GE &amp; POWER Cabinet","IHS",
AK2184="Sharing","Partners",
AK2184="Sites strategiques &amp; DataCenter","SST &amp; DC",
AK2184="Exclu","Exclu",
AK2184="SAT","SAT",
AK2184="SPARE-ISSUE","SPARE-ISSUE",
AK2184="Fiber CAmtel","TRANS_FO_CAMTEL",
AK2184="Fiber AOF","Fiber AOF",
AK2184="Projet OCM (HUAWEI)","TRAVAUX-HUAWEI",
AK2184="Projet OCM (NOKIA)","TRAVAUX-NOKIA",
AK2184="ACCESS-ISSUE","ACCESS-ISSUE",
AK2184="Projet OCM (ZTE, NOKIA, autres projets)","TRAVAUX OCM",
AK2184="No root CAuse","No root cause",
AK2184="ODU HS","PDH",
AK2184="IP &amp; VLAN","PDH",
AK2184="Warehouse HUAWEI","SPARE-ISSUE",
AK2184="SPARE-HS","SPARE-ISSUE",
AK2184="Power Telco","BSS",AK2184="no impacts","no impacts"
),"")</f>
        <v>No root cause</v>
      </c>
      <c r="AJ2184" s="56" t="str" cm="1">
        <f t="array" ref="AJ2184">IFERROR(_xlfn.IFS(
AK2184="MPR ISSUE","TX ISSUE",
AK2184="BSS Hardware Issue","RAN ISSUE",
AK2184="Sites strategiques, MLL, Pylone, etc.","ENVTECH",
AK2184="AKTIVCO DEFAUT GE &amp; POWER Cabinet","POWER ISSUE",
AK2184="AKTIVCO Coupure ENEO &amp; Baisse de tension","POWER ISSUE",
AK2184="Coupure ENEO &amp; Baisse de tension","POWER ISSUE",
AK2184="Defaut GE &amp; POWER Cabinet","POWER ISSUE",
AK2184="Sharing","POWER ISSUE",
AK2184="Sites strategiques &amp; DataCenter","POWER ISSUE",
AK2184="Exclu","Exclu",
AK2184="SAT","TX ISSUE",
AK2184="SPARE-ISSUE","SPARE-ISSUE",
AK2184="Fiber CAmtel","TX ISSUE",
AK2184="Fiber AOF","TX ISSUE",
AK2184="Projet OCM (HUAWEI)","TRAVAUX-HUAWEI",
AK2184="Projet OCM (NOKIA)","TRAVAUX -NOKIA",
AK2184="ACCESS-ISSUE","ACCESS-ISSUE",
AK2184="Projet OCM (ZTE, NOKIA, autres projets)","TRAVAUX OCM",
AK2184="No root CAuse","No root cause",
AK2184="ODU HS","TX ISSUE",
AK2184="IP &amp; VLAN","TX ISSUE",
AK2184="Warehouse HUAWEI","SPARE-ISSUE",
AK2184="SPARE-HS","SPARE-ISSUE",
AK2184="Power Telco","RAN ISSUE",AK2184="no impacts","no impacts"
),"")</f>
        <v>No root cause</v>
      </c>
      <c r="AK2184" s="81" t="s">
        <v>5620</v>
      </c>
      <c r="AL2184" s="56" t="str" cm="1">
        <f t="array" ref="AL2184">IFERROR(_xlfn.IFS(
AK2184="MPR ISSUE","ACTIVE",
AK2184="BSS Hardware Issue","ACTIVE",
AK2184="Sites strategiques, MLL, Pylone, etc.","PASSIVE",
AK2184="AKTIVCO DEFAUT GE &amp; POWER Cabinet","PASSIVE",
AK2184="AKTIVCO Coupure ENEO &amp; Baisse de tension","PASSIVE",
AK2184="Coupure ENEO &amp; Baisse de tension","PASSIVE",
AK2184="Defaut GE &amp; POWER Cabinet","PASSIVE",
AK2184="Sharing","PASSIVE",
AK2184="Sites strategiques &amp; DataCenter","PASSIVE",
AK2184="Exclu","Exclu",
AK2184="SAT","ACTIVE",
AK2184="SPARE-ISSUE","SPARE-ISSUE",
AK2184="Fiber CAmtel","ACTIVE",
AK2184="Fiber AOF","ACTIVE",
AK2184="Projet OCM (HUAWEI)","PLANNED WORKS",
AK2184="Projet OCM (NOKIA)","PLANNED WORKS",
AK2184="ACCESS-ISSUE","ACCESS-ISSUE",
AK2184="Projet OCM (ZTE, NOKIA, autres projets)","PLANNED WORKS",
AK2184="No root CAuse","No root cause",
AK2184="ODU HS","ACTIVE",
AK2184="IP &amp; VLAN","ACTIVE",
AK2184="Warehouse HUAWEI","SPARE-ISSUE",
AK2184="SPARE-HS","SPARE-ISSUE",
AK2184="Power Telco","ACTIVE", AK2184="no impacts","no impacts"
),"")</f>
        <v>No root cause</v>
      </c>
      <c r="AM2184" s="108" t="s">
        <v>5537</v>
      </c>
      <c r="AN2184" s="117" t="s">
        <v>3635</v>
      </c>
      <c r="AP2184" s="23" t="s">
        <v>5537</v>
      </c>
      <c r="AQ2184" s="23" t="s">
        <v>5537</v>
      </c>
      <c r="AR2184" s="7"/>
      <c r="AS2184" s="6"/>
      <c r="AT2184" s="7"/>
      <c r="AU2184" s="3" t="s">
        <v>5537</v>
      </c>
      <c r="AV2184" s="24" t="s">
        <v>5537</v>
      </c>
      <c r="AW2184" s="24" t="s">
        <v>5537</v>
      </c>
      <c r="AX2184" s="24" t="s">
        <v>5537</v>
      </c>
      <c r="AY2184" s="24" t="s">
        <v>5537</v>
      </c>
      <c r="AZ2184" s="24" t="s">
        <v>5537</v>
      </c>
      <c r="BA2184" s="24" t="s">
        <v>5537</v>
      </c>
      <c r="BB2184" s="24" t="s">
        <v>5537</v>
      </c>
      <c r="BC2184" s="24" t="s">
        <v>5537</v>
      </c>
      <c r="BD2184" s="24" t="s">
        <v>5537</v>
      </c>
      <c r="BE2184" s="24" t="s">
        <v>5537</v>
      </c>
      <c r="BF2184" s="24" t="s">
        <v>5537</v>
      </c>
      <c r="BG2184" s="24" t="s">
        <v>5537</v>
      </c>
      <c r="BH2184" s="24" t="s">
        <v>5537</v>
      </c>
      <c r="BI2184" s="9" t="s">
        <v>5537</v>
      </c>
      <c r="BJ2184" s="14"/>
      <c r="BK2184" s="14" t="s">
        <v>5537</v>
      </c>
      <c r="BL2184" s="14" t="str">
        <f>_xlfn.XLOOKUP(B2184,'[4]cell downs 18042026 17h'!$B:$B,'[4]cell downs 18042026 17h'!$B:$B,"")</f>
        <v/>
      </c>
      <c r="BM2184" s="14" t="str">
        <f>_xlfn.XLOOKUP(B2184,'[5]Cells Huawei 19042026 15h'!$B:$B,'[5]Cells Huawei 19042026 15h'!$B:$B,"")</f>
        <v/>
      </c>
      <c r="BN2184" s="9" t="str">
        <f>_xlfn.XLOOKUP(B2184,'[6]cells down 19042026 9H40'!$B:$B,'[6]cells down 19042026 9H40'!$B:$B,"")</f>
        <v/>
      </c>
      <c r="BO2184" s="9" t="s">
        <v>3635</v>
      </c>
      <c r="BP2184" s="9" t="s">
        <v>5537</v>
      </c>
    </row>
    <row r="2185" spans="1:68" s="9" customFormat="1" x14ac:dyDescent="0.35">
      <c r="A2185" s="1" t="s">
        <v>3637</v>
      </c>
      <c r="B2185" s="8" t="s">
        <v>3638</v>
      </c>
      <c r="C2185" s="3" t="str">
        <f>_xlfn.XLOOKUP(B2185,'[1]daily break down'!$D:$D,'[1]daily break down'!$E:$E,"")</f>
        <v>CENTRE</v>
      </c>
      <c r="D2185" s="1" t="s">
        <v>21</v>
      </c>
      <c r="E2185" s="1" t="s">
        <v>563</v>
      </c>
      <c r="F2185" s="3" t="s">
        <v>37</v>
      </c>
      <c r="G2185" s="1" t="s">
        <v>3639</v>
      </c>
      <c r="H2185" s="41" t="str">
        <f>_xlfn.XLOOKUP(B2185,[2]CALCULATION!$B:$B,[2]CALCULATION!$H:$H,"")</f>
        <v>ZTE</v>
      </c>
      <c r="I2185" s="34">
        <v>0</v>
      </c>
      <c r="J2185" s="34">
        <v>0</v>
      </c>
      <c r="K2185" s="34">
        <v>0</v>
      </c>
      <c r="L2185" s="34">
        <v>0</v>
      </c>
      <c r="M2185" s="34">
        <v>0</v>
      </c>
      <c r="N2185" s="34">
        <v>0</v>
      </c>
      <c r="O2185" s="34">
        <v>0</v>
      </c>
      <c r="P2185" s="34">
        <v>0</v>
      </c>
      <c r="Q2185" s="34">
        <v>0</v>
      </c>
      <c r="R2185" s="34">
        <v>0</v>
      </c>
      <c r="S2185" s="109">
        <v>0</v>
      </c>
      <c r="T2185" s="109">
        <f>_xlfn.XLOOKUP(B2185,'[3]Nur des jours'!$B:$B,'[3]Nur des jours'!$U:$U,"")</f>
        <v>0</v>
      </c>
      <c r="U2185" s="109">
        <v>0</v>
      </c>
      <c r="V2185" s="109">
        <v>0</v>
      </c>
      <c r="W2185" s="109">
        <v>0</v>
      </c>
      <c r="X2185" s="109">
        <v>0</v>
      </c>
      <c r="Y2185" s="109">
        <v>0</v>
      </c>
      <c r="Z2185" s="109">
        <v>0</v>
      </c>
      <c r="AA2185" s="109">
        <v>0</v>
      </c>
      <c r="AB2185" s="109">
        <v>0</v>
      </c>
      <c r="AC2185" s="109">
        <v>0</v>
      </c>
      <c r="AD2185" s="109">
        <v>0</v>
      </c>
      <c r="AE2185" s="109">
        <v>0</v>
      </c>
      <c r="AF2185" s="109">
        <v>0</v>
      </c>
      <c r="AG2185" s="57" t="str">
        <f>_xlfn.XLOOKUP(B2185,[3]CALCULATION!$B:$B,[3]CALCULATION!$M:$M,"")</f>
        <v>Operationnel</v>
      </c>
      <c r="AH2185" s="57"/>
      <c r="AI2185" s="56" t="str" cm="1">
        <f t="array" ref="AI2185">IFERROR(_xlfn.IFS(
AK2185="MPR ISSUE","PDH",
AK2185="BSS Hardware Issue","BSS",
AK2185="Sites strategiques, MLL, Pylone, etc.","ENVTECH",
AK2185="AKTIVCO DEFAUT GE &amp; POWER Cabinet","AKTIVCO",
AK2185="AKTIVCO Coupure ENEO &amp; Baisse de tension","AKTIVCO GRID ONLY",
AK2185="Coupure ENEO &amp; Baisse de tension","IHS GRID ONLY",
AK2185="Defaut GE &amp; POWER Cabinet","IHS",
AK2185="Sharing","Partners",
AK2185="Sites strategiques &amp; DataCenter","SST &amp; DC",
AK2185="Exclu","Exclu",
AK2185="SAT","SAT",
AK2185="SPARE-ISSUE","SPARE-ISSUE",
AK2185="Fiber CAmtel","TRANS_FO_CAMTEL",
AK2185="Fiber AOF","Fiber AOF",
AK2185="Projet OCM (HUAWEI)","TRAVAUX-HUAWEI",
AK2185="Projet OCM (NOKIA)","TRAVAUX-NOKIA",
AK2185="ACCESS-ISSUE","ACCESS-ISSUE",
AK2185="Projet OCM (ZTE, NOKIA, autres projets)","TRAVAUX OCM",
AK2185="No root CAuse","No root cause",
AK2185="ODU HS","PDH",
AK2185="IP &amp; VLAN","PDH",
AK2185="Warehouse HUAWEI","SPARE-ISSUE",
AK2185="SPARE-HS","SPARE-ISSUE",
AK2185="Power Telco","BSS",AK2185="no impacts","no impacts"
),"")</f>
        <v>No root cause</v>
      </c>
      <c r="AJ2185" s="56" t="str" cm="1">
        <f t="array" ref="AJ2185">IFERROR(_xlfn.IFS(
AK2185="MPR ISSUE","TX ISSUE",
AK2185="BSS Hardware Issue","RAN ISSUE",
AK2185="Sites strategiques, MLL, Pylone, etc.","ENVTECH",
AK2185="AKTIVCO DEFAUT GE &amp; POWER Cabinet","POWER ISSUE",
AK2185="AKTIVCO Coupure ENEO &amp; Baisse de tension","POWER ISSUE",
AK2185="Coupure ENEO &amp; Baisse de tension","POWER ISSUE",
AK2185="Defaut GE &amp; POWER Cabinet","POWER ISSUE",
AK2185="Sharing","POWER ISSUE",
AK2185="Sites strategiques &amp; DataCenter","POWER ISSUE",
AK2185="Exclu","Exclu",
AK2185="SAT","TX ISSUE",
AK2185="SPARE-ISSUE","SPARE-ISSUE",
AK2185="Fiber CAmtel","TX ISSUE",
AK2185="Fiber AOF","TX ISSUE",
AK2185="Projet OCM (HUAWEI)","TRAVAUX-HUAWEI",
AK2185="Projet OCM (NOKIA)","TRAVAUX -NOKIA",
AK2185="ACCESS-ISSUE","ACCESS-ISSUE",
AK2185="Projet OCM (ZTE, NOKIA, autres projets)","TRAVAUX OCM",
AK2185="No root CAuse","No root cause",
AK2185="ODU HS","TX ISSUE",
AK2185="IP &amp; VLAN","TX ISSUE",
AK2185="Warehouse HUAWEI","SPARE-ISSUE",
AK2185="SPARE-HS","SPARE-ISSUE",
AK2185="Power Telco","RAN ISSUE",AK2185="no impacts","no impacts"
),"")</f>
        <v>No root cause</v>
      </c>
      <c r="AK2185" s="81" t="s">
        <v>5620</v>
      </c>
      <c r="AL2185" s="56" t="str" cm="1">
        <f t="array" ref="AL2185">IFERROR(_xlfn.IFS(
AK2185="MPR ISSUE","ACTIVE",
AK2185="BSS Hardware Issue","ACTIVE",
AK2185="Sites strategiques, MLL, Pylone, etc.","PASSIVE",
AK2185="AKTIVCO DEFAUT GE &amp; POWER Cabinet","PASSIVE",
AK2185="AKTIVCO Coupure ENEO &amp; Baisse de tension","PASSIVE",
AK2185="Coupure ENEO &amp; Baisse de tension","PASSIVE",
AK2185="Defaut GE &amp; POWER Cabinet","PASSIVE",
AK2185="Sharing","PASSIVE",
AK2185="Sites strategiques &amp; DataCenter","PASSIVE",
AK2185="Exclu","Exclu",
AK2185="SAT","ACTIVE",
AK2185="SPARE-ISSUE","SPARE-ISSUE",
AK2185="Fiber CAmtel","ACTIVE",
AK2185="Fiber AOF","ACTIVE",
AK2185="Projet OCM (HUAWEI)","PLANNED WORKS",
AK2185="Projet OCM (NOKIA)","PLANNED WORKS",
AK2185="ACCESS-ISSUE","ACCESS-ISSUE",
AK2185="Projet OCM (ZTE, NOKIA, autres projets)","PLANNED WORKS",
AK2185="No root CAuse","No root cause",
AK2185="ODU HS","ACTIVE",
AK2185="IP &amp; VLAN","ACTIVE",
AK2185="Warehouse HUAWEI","SPARE-ISSUE",
AK2185="SPARE-HS","SPARE-ISSUE",
AK2185="Power Telco","ACTIVE", AK2185="no impacts","no impacts"
),"")</f>
        <v>No root cause</v>
      </c>
      <c r="AM2185" s="108" t="s">
        <v>5537</v>
      </c>
      <c r="AN2185" s="117" t="s">
        <v>3638</v>
      </c>
      <c r="AP2185" s="23" t="s">
        <v>5537</v>
      </c>
      <c r="AQ2185" s="23" t="s">
        <v>5537</v>
      </c>
      <c r="AR2185" s="7"/>
      <c r="AS2185" s="6"/>
      <c r="AT2185" s="7"/>
      <c r="AU2185" s="3" t="s">
        <v>5537</v>
      </c>
      <c r="AV2185" s="24" t="s">
        <v>5537</v>
      </c>
      <c r="AW2185" s="24" t="s">
        <v>5537</v>
      </c>
      <c r="AX2185" s="24" t="s">
        <v>5537</v>
      </c>
      <c r="AY2185" s="24" t="s">
        <v>5537</v>
      </c>
      <c r="AZ2185" s="24" t="s">
        <v>5537</v>
      </c>
      <c r="BA2185" s="24" t="s">
        <v>5537</v>
      </c>
      <c r="BB2185" s="24" t="s">
        <v>5537</v>
      </c>
      <c r="BC2185" s="24" t="s">
        <v>5537</v>
      </c>
      <c r="BD2185" s="24" t="s">
        <v>5537</v>
      </c>
      <c r="BE2185" s="24" t="s">
        <v>5537</v>
      </c>
      <c r="BF2185" s="24" t="s">
        <v>5537</v>
      </c>
      <c r="BG2185" s="24" t="s">
        <v>5537</v>
      </c>
      <c r="BH2185" s="24" t="s">
        <v>5537</v>
      </c>
      <c r="BI2185" s="9" t="s">
        <v>5537</v>
      </c>
      <c r="BJ2185" s="14"/>
      <c r="BK2185" s="14" t="s">
        <v>5537</v>
      </c>
      <c r="BL2185" s="14" t="str">
        <f>_xlfn.XLOOKUP(B2185,'[4]cell downs 18042026 17h'!$B:$B,'[4]cell downs 18042026 17h'!$B:$B,"")</f>
        <v/>
      </c>
      <c r="BM2185" s="14" t="str">
        <f>_xlfn.XLOOKUP(B2185,'[5]Cells Huawei 19042026 15h'!$B:$B,'[5]Cells Huawei 19042026 15h'!$B:$B,"")</f>
        <v/>
      </c>
      <c r="BN2185" s="9" t="str">
        <f>_xlfn.XLOOKUP(B2185,'[6]cells down 19042026 9H40'!$B:$B,'[6]cells down 19042026 9H40'!$B:$B,"")</f>
        <v/>
      </c>
      <c r="BO2185" s="9" t="s">
        <v>5537</v>
      </c>
      <c r="BP2185" s="9" t="s">
        <v>5537</v>
      </c>
    </row>
    <row r="2186" spans="1:68" s="9" customFormat="1" x14ac:dyDescent="0.35">
      <c r="A2186" s="1" t="s">
        <v>3640</v>
      </c>
      <c r="B2186" s="8" t="s">
        <v>3641</v>
      </c>
      <c r="C2186" s="3" t="str">
        <f>_xlfn.XLOOKUP(B2186,'[1]daily break down'!$D:$D,'[1]daily break down'!$E:$E,"")</f>
        <v>CENTRE</v>
      </c>
      <c r="D2186" s="1" t="s">
        <v>11</v>
      </c>
      <c r="E2186" s="1" t="s">
        <v>154</v>
      </c>
      <c r="F2186" s="3" t="s">
        <v>69</v>
      </c>
      <c r="G2186" s="1" t="s">
        <v>3642</v>
      </c>
      <c r="H2186" s="41" t="str">
        <f>_xlfn.XLOOKUP(B2186,[2]CALCULATION!$B:$B,[2]CALCULATION!$H:$H,"")</f>
        <v>ZTE</v>
      </c>
      <c r="I2186" s="34">
        <v>0</v>
      </c>
      <c r="J2186" s="34">
        <v>0</v>
      </c>
      <c r="K2186" s="34">
        <v>0</v>
      </c>
      <c r="L2186" s="34">
        <v>0</v>
      </c>
      <c r="M2186" s="34">
        <v>0</v>
      </c>
      <c r="N2186" s="34">
        <v>0</v>
      </c>
      <c r="O2186" s="34">
        <v>0</v>
      </c>
      <c r="P2186" s="34">
        <v>0</v>
      </c>
      <c r="Q2186" s="34">
        <v>0</v>
      </c>
      <c r="R2186" s="34">
        <v>0</v>
      </c>
      <c r="S2186" s="109">
        <v>0</v>
      </c>
      <c r="T2186" s="109">
        <f>_xlfn.XLOOKUP(B2186,'[3]Nur des jours'!$B:$B,'[3]Nur des jours'!$U:$U,"")</f>
        <v>0</v>
      </c>
      <c r="U2186" s="109">
        <v>0</v>
      </c>
      <c r="V2186" s="109">
        <v>0</v>
      </c>
      <c r="W2186" s="109">
        <v>0</v>
      </c>
      <c r="X2186" s="109">
        <v>0</v>
      </c>
      <c r="Y2186" s="109">
        <v>0</v>
      </c>
      <c r="Z2186" s="109">
        <v>0</v>
      </c>
      <c r="AA2186" s="109">
        <v>0</v>
      </c>
      <c r="AB2186" s="109">
        <v>0</v>
      </c>
      <c r="AC2186" s="109">
        <v>0</v>
      </c>
      <c r="AD2186" s="109">
        <v>0</v>
      </c>
      <c r="AE2186" s="109">
        <v>0</v>
      </c>
      <c r="AF2186" s="109">
        <v>0</v>
      </c>
      <c r="AG2186" s="57" t="str">
        <f>_xlfn.XLOOKUP(B2186,[3]CALCULATION!$B:$B,[3]CALCULATION!$M:$M,"")</f>
        <v>Operationnel</v>
      </c>
      <c r="AH2186" s="57"/>
      <c r="AI2186" s="56" t="str" cm="1">
        <f t="array" ref="AI2186">IFERROR(_xlfn.IFS(
AK2186="MPR ISSUE","PDH",
AK2186="BSS Hardware Issue","BSS",
AK2186="Sites strategiques, MLL, Pylone, etc.","ENVTECH",
AK2186="AKTIVCO DEFAUT GE &amp; POWER Cabinet","AKTIVCO",
AK2186="AKTIVCO Coupure ENEO &amp; Baisse de tension","AKTIVCO GRID ONLY",
AK2186="Coupure ENEO &amp; Baisse de tension","IHS GRID ONLY",
AK2186="Defaut GE &amp; POWER Cabinet","IHS",
AK2186="Sharing","Partners",
AK2186="Sites strategiques &amp; DataCenter","SST &amp; DC",
AK2186="Exclu","Exclu",
AK2186="SAT","SAT",
AK2186="SPARE-ISSUE","SPARE-ISSUE",
AK2186="Fiber CAmtel","TRANS_FO_CAMTEL",
AK2186="Fiber AOF","Fiber AOF",
AK2186="Projet OCM (HUAWEI)","TRAVAUX-HUAWEI",
AK2186="Projet OCM (NOKIA)","TRAVAUX-NOKIA",
AK2186="ACCESS-ISSUE","ACCESS-ISSUE",
AK2186="Projet OCM (ZTE, NOKIA, autres projets)","TRAVAUX OCM",
AK2186="No root CAuse","No root cause",
AK2186="ODU HS","PDH",
AK2186="IP &amp; VLAN","PDH",
AK2186="Warehouse HUAWEI","SPARE-ISSUE",
AK2186="SPARE-HS","SPARE-ISSUE",
AK2186="Power Telco","BSS",AK2186="no impacts","no impacts"
),"")</f>
        <v>No root cause</v>
      </c>
      <c r="AJ2186" s="56" t="str" cm="1">
        <f t="array" ref="AJ2186">IFERROR(_xlfn.IFS(
AK2186="MPR ISSUE","TX ISSUE",
AK2186="BSS Hardware Issue","RAN ISSUE",
AK2186="Sites strategiques, MLL, Pylone, etc.","ENVTECH",
AK2186="AKTIVCO DEFAUT GE &amp; POWER Cabinet","POWER ISSUE",
AK2186="AKTIVCO Coupure ENEO &amp; Baisse de tension","POWER ISSUE",
AK2186="Coupure ENEO &amp; Baisse de tension","POWER ISSUE",
AK2186="Defaut GE &amp; POWER Cabinet","POWER ISSUE",
AK2186="Sharing","POWER ISSUE",
AK2186="Sites strategiques &amp; DataCenter","POWER ISSUE",
AK2186="Exclu","Exclu",
AK2186="SAT","TX ISSUE",
AK2186="SPARE-ISSUE","SPARE-ISSUE",
AK2186="Fiber CAmtel","TX ISSUE",
AK2186="Fiber AOF","TX ISSUE",
AK2186="Projet OCM (HUAWEI)","TRAVAUX-HUAWEI",
AK2186="Projet OCM (NOKIA)","TRAVAUX -NOKIA",
AK2186="ACCESS-ISSUE","ACCESS-ISSUE",
AK2186="Projet OCM (ZTE, NOKIA, autres projets)","TRAVAUX OCM",
AK2186="No root CAuse","No root cause",
AK2186="ODU HS","TX ISSUE",
AK2186="IP &amp; VLAN","TX ISSUE",
AK2186="Warehouse HUAWEI","SPARE-ISSUE",
AK2186="SPARE-HS","SPARE-ISSUE",
AK2186="Power Telco","RAN ISSUE",AK2186="no impacts","no impacts"
),"")</f>
        <v>No root cause</v>
      </c>
      <c r="AK2186" s="81" t="s">
        <v>5620</v>
      </c>
      <c r="AL2186" s="56" t="str" cm="1">
        <f t="array" ref="AL2186">IFERROR(_xlfn.IFS(
AK2186="MPR ISSUE","ACTIVE",
AK2186="BSS Hardware Issue","ACTIVE",
AK2186="Sites strategiques, MLL, Pylone, etc.","PASSIVE",
AK2186="AKTIVCO DEFAUT GE &amp; POWER Cabinet","PASSIVE",
AK2186="AKTIVCO Coupure ENEO &amp; Baisse de tension","PASSIVE",
AK2186="Coupure ENEO &amp; Baisse de tension","PASSIVE",
AK2186="Defaut GE &amp; POWER Cabinet","PASSIVE",
AK2186="Sharing","PASSIVE",
AK2186="Sites strategiques &amp; DataCenter","PASSIVE",
AK2186="Exclu","Exclu",
AK2186="SAT","ACTIVE",
AK2186="SPARE-ISSUE","SPARE-ISSUE",
AK2186="Fiber CAmtel","ACTIVE",
AK2186="Fiber AOF","ACTIVE",
AK2186="Projet OCM (HUAWEI)","PLANNED WORKS",
AK2186="Projet OCM (NOKIA)","PLANNED WORKS",
AK2186="ACCESS-ISSUE","ACCESS-ISSUE",
AK2186="Projet OCM (ZTE, NOKIA, autres projets)","PLANNED WORKS",
AK2186="No root CAuse","No root cause",
AK2186="ODU HS","ACTIVE",
AK2186="IP &amp; VLAN","ACTIVE",
AK2186="Warehouse HUAWEI","SPARE-ISSUE",
AK2186="SPARE-HS","SPARE-ISSUE",
AK2186="Power Telco","ACTIVE", AK2186="no impacts","no impacts"
),"")</f>
        <v>No root cause</v>
      </c>
      <c r="AM2186" s="108" t="s">
        <v>5537</v>
      </c>
      <c r="AN2186" s="117" t="s">
        <v>3641</v>
      </c>
      <c r="AP2186" s="23" t="s">
        <v>5537</v>
      </c>
      <c r="AQ2186" s="23" t="s">
        <v>5537</v>
      </c>
      <c r="AR2186" s="7"/>
      <c r="AS2186" s="6"/>
      <c r="AT2186" s="7"/>
      <c r="AU2186" s="3" t="s">
        <v>5537</v>
      </c>
      <c r="AV2186" s="24" t="s">
        <v>5537</v>
      </c>
      <c r="AW2186" s="24" t="s">
        <v>5537</v>
      </c>
      <c r="AX2186" s="24" t="s">
        <v>5537</v>
      </c>
      <c r="AY2186" s="24" t="s">
        <v>5537</v>
      </c>
      <c r="AZ2186" s="24" t="s">
        <v>5537</v>
      </c>
      <c r="BA2186" s="24" t="s">
        <v>5537</v>
      </c>
      <c r="BB2186" s="24" t="s">
        <v>5537</v>
      </c>
      <c r="BC2186" s="24" t="s">
        <v>5537</v>
      </c>
      <c r="BD2186" s="24" t="s">
        <v>5537</v>
      </c>
      <c r="BE2186" s="24" t="s">
        <v>5537</v>
      </c>
      <c r="BF2186" s="24" t="s">
        <v>5537</v>
      </c>
      <c r="BG2186" s="24" t="s">
        <v>5537</v>
      </c>
      <c r="BH2186" s="24" t="s">
        <v>5537</v>
      </c>
      <c r="BI2186" s="9" t="s">
        <v>5537</v>
      </c>
      <c r="BJ2186" s="14"/>
      <c r="BK2186" s="14" t="s">
        <v>5537</v>
      </c>
      <c r="BL2186" s="14" t="str">
        <f>_xlfn.XLOOKUP(B2186,'[4]cell downs 18042026 17h'!$B:$B,'[4]cell downs 18042026 17h'!$B:$B,"")</f>
        <v/>
      </c>
      <c r="BM2186" s="14" t="str">
        <f>_xlfn.XLOOKUP(B2186,'[5]Cells Huawei 19042026 15h'!$B:$B,'[5]Cells Huawei 19042026 15h'!$B:$B,"")</f>
        <v/>
      </c>
      <c r="BN2186" s="9" t="str">
        <f>_xlfn.XLOOKUP(B2186,'[6]cells down 19042026 9H40'!$B:$B,'[6]cells down 19042026 9H40'!$B:$B,"")</f>
        <v/>
      </c>
      <c r="BO2186" s="9" t="s">
        <v>3641</v>
      </c>
      <c r="BP2186" s="9" t="s">
        <v>12</v>
      </c>
    </row>
    <row r="2187" spans="1:68" s="9" customFormat="1" x14ac:dyDescent="0.35">
      <c r="A2187" s="1" t="s">
        <v>3643</v>
      </c>
      <c r="B2187" s="8" t="s">
        <v>3644</v>
      </c>
      <c r="C2187" s="3" t="str">
        <f>_xlfn.XLOOKUP(B2187,'[1]daily break down'!$D:$D,'[1]daily break down'!$E:$E,"")</f>
        <v>CENTRE</v>
      </c>
      <c r="D2187" s="1" t="s">
        <v>11</v>
      </c>
      <c r="E2187" s="1" t="s">
        <v>12</v>
      </c>
      <c r="F2187" s="3" t="s">
        <v>69</v>
      </c>
      <c r="G2187" s="1" t="s">
        <v>3643</v>
      </c>
      <c r="H2187" s="41" t="str">
        <f>_xlfn.XLOOKUP(B2187,[2]CALCULATION!$B:$B,[2]CALCULATION!$H:$H,"")</f>
        <v>ZTE</v>
      </c>
      <c r="I2187" s="34">
        <v>0</v>
      </c>
      <c r="J2187" s="34">
        <v>0</v>
      </c>
      <c r="K2187" s="34">
        <v>0</v>
      </c>
      <c r="L2187" s="34">
        <v>0</v>
      </c>
      <c r="M2187" s="34">
        <v>0</v>
      </c>
      <c r="N2187" s="34">
        <v>0</v>
      </c>
      <c r="O2187" s="34">
        <v>0</v>
      </c>
      <c r="P2187" s="34">
        <v>0</v>
      </c>
      <c r="Q2187" s="34">
        <v>0</v>
      </c>
      <c r="R2187" s="34">
        <v>0</v>
      </c>
      <c r="S2187" s="109">
        <v>0</v>
      </c>
      <c r="T2187" s="109">
        <f>_xlfn.XLOOKUP(B2187,'[3]Nur des jours'!$B:$B,'[3]Nur des jours'!$U:$U,"")</f>
        <v>0</v>
      </c>
      <c r="U2187" s="109">
        <v>0</v>
      </c>
      <c r="V2187" s="109">
        <v>0</v>
      </c>
      <c r="W2187" s="109">
        <v>0</v>
      </c>
      <c r="X2187" s="109">
        <v>0</v>
      </c>
      <c r="Y2187" s="109">
        <v>0</v>
      </c>
      <c r="Z2187" s="109">
        <v>0</v>
      </c>
      <c r="AA2187" s="109">
        <v>0</v>
      </c>
      <c r="AB2187" s="109">
        <v>0</v>
      </c>
      <c r="AC2187" s="109">
        <v>0</v>
      </c>
      <c r="AD2187" s="109">
        <v>0</v>
      </c>
      <c r="AE2187" s="109">
        <v>0</v>
      </c>
      <c r="AF2187" s="109">
        <v>0</v>
      </c>
      <c r="AG2187" s="57" t="str">
        <f>_xlfn.XLOOKUP(B2187,[3]CALCULATION!$B:$B,[3]CALCULATION!$M:$M,"")</f>
        <v>Operationnel</v>
      </c>
      <c r="AH2187" s="57"/>
      <c r="AI2187" s="56" t="str" cm="1">
        <f t="array" ref="AI2187">IFERROR(_xlfn.IFS(
AK2187="MPR ISSUE","PDH",
AK2187="BSS Hardware Issue","BSS",
AK2187="Sites strategiques, MLL, Pylone, etc.","ENVTECH",
AK2187="AKTIVCO DEFAUT GE &amp; POWER Cabinet","AKTIVCO",
AK2187="AKTIVCO Coupure ENEO &amp; Baisse de tension","AKTIVCO GRID ONLY",
AK2187="Coupure ENEO &amp; Baisse de tension","IHS GRID ONLY",
AK2187="Defaut GE &amp; POWER Cabinet","IHS",
AK2187="Sharing","Partners",
AK2187="Sites strategiques &amp; DataCenter","SST &amp; DC",
AK2187="Exclu","Exclu",
AK2187="SAT","SAT",
AK2187="SPARE-ISSUE","SPARE-ISSUE",
AK2187="Fiber CAmtel","TRANS_FO_CAMTEL",
AK2187="Fiber AOF","Fiber AOF",
AK2187="Projet OCM (HUAWEI)","TRAVAUX-HUAWEI",
AK2187="Projet OCM (NOKIA)","TRAVAUX-NOKIA",
AK2187="ACCESS-ISSUE","ACCESS-ISSUE",
AK2187="Projet OCM (ZTE, NOKIA, autres projets)","TRAVAUX OCM",
AK2187="No root CAuse","No root cause",
AK2187="ODU HS","PDH",
AK2187="IP &amp; VLAN","PDH",
AK2187="Warehouse HUAWEI","SPARE-ISSUE",
AK2187="SPARE-HS","SPARE-ISSUE",
AK2187="Power Telco","BSS",AK2187="no impacts","no impacts"
),"")</f>
        <v>No root cause</v>
      </c>
      <c r="AJ2187" s="56" t="str" cm="1">
        <f t="array" ref="AJ2187">IFERROR(_xlfn.IFS(
AK2187="MPR ISSUE","TX ISSUE",
AK2187="BSS Hardware Issue","RAN ISSUE",
AK2187="Sites strategiques, MLL, Pylone, etc.","ENVTECH",
AK2187="AKTIVCO DEFAUT GE &amp; POWER Cabinet","POWER ISSUE",
AK2187="AKTIVCO Coupure ENEO &amp; Baisse de tension","POWER ISSUE",
AK2187="Coupure ENEO &amp; Baisse de tension","POWER ISSUE",
AK2187="Defaut GE &amp; POWER Cabinet","POWER ISSUE",
AK2187="Sharing","POWER ISSUE",
AK2187="Sites strategiques &amp; DataCenter","POWER ISSUE",
AK2187="Exclu","Exclu",
AK2187="SAT","TX ISSUE",
AK2187="SPARE-ISSUE","SPARE-ISSUE",
AK2187="Fiber CAmtel","TX ISSUE",
AK2187="Fiber AOF","TX ISSUE",
AK2187="Projet OCM (HUAWEI)","TRAVAUX-HUAWEI",
AK2187="Projet OCM (NOKIA)","TRAVAUX -NOKIA",
AK2187="ACCESS-ISSUE","ACCESS-ISSUE",
AK2187="Projet OCM (ZTE, NOKIA, autres projets)","TRAVAUX OCM",
AK2187="No root CAuse","No root cause",
AK2187="ODU HS","TX ISSUE",
AK2187="IP &amp; VLAN","TX ISSUE",
AK2187="Warehouse HUAWEI","SPARE-ISSUE",
AK2187="SPARE-HS","SPARE-ISSUE",
AK2187="Power Telco","RAN ISSUE",AK2187="no impacts","no impacts"
),"")</f>
        <v>No root cause</v>
      </c>
      <c r="AK2187" s="81" t="s">
        <v>5620</v>
      </c>
      <c r="AL2187" s="56" t="str" cm="1">
        <f t="array" ref="AL2187">IFERROR(_xlfn.IFS(
AK2187="MPR ISSUE","ACTIVE",
AK2187="BSS Hardware Issue","ACTIVE",
AK2187="Sites strategiques, MLL, Pylone, etc.","PASSIVE",
AK2187="AKTIVCO DEFAUT GE &amp; POWER Cabinet","PASSIVE",
AK2187="AKTIVCO Coupure ENEO &amp; Baisse de tension","PASSIVE",
AK2187="Coupure ENEO &amp; Baisse de tension","PASSIVE",
AK2187="Defaut GE &amp; POWER Cabinet","PASSIVE",
AK2187="Sharing","PASSIVE",
AK2187="Sites strategiques &amp; DataCenter","PASSIVE",
AK2187="Exclu","Exclu",
AK2187="SAT","ACTIVE",
AK2187="SPARE-ISSUE","SPARE-ISSUE",
AK2187="Fiber CAmtel","ACTIVE",
AK2187="Fiber AOF","ACTIVE",
AK2187="Projet OCM (HUAWEI)","PLANNED WORKS",
AK2187="Projet OCM (NOKIA)","PLANNED WORKS",
AK2187="ACCESS-ISSUE","ACCESS-ISSUE",
AK2187="Projet OCM (ZTE, NOKIA, autres projets)","PLANNED WORKS",
AK2187="No root CAuse","No root cause",
AK2187="ODU HS","ACTIVE",
AK2187="IP &amp; VLAN","ACTIVE",
AK2187="Warehouse HUAWEI","SPARE-ISSUE",
AK2187="SPARE-HS","SPARE-ISSUE",
AK2187="Power Telco","ACTIVE", AK2187="no impacts","no impacts"
),"")</f>
        <v>No root cause</v>
      </c>
      <c r="AM2187" s="108" t="s">
        <v>5537</v>
      </c>
      <c r="AN2187" s="117" t="s">
        <v>3644</v>
      </c>
      <c r="AP2187" s="23" t="s">
        <v>5537</v>
      </c>
      <c r="AQ2187" s="23" t="s">
        <v>5537</v>
      </c>
      <c r="AR2187" s="7"/>
      <c r="AS2187" s="6"/>
      <c r="AT2187" s="7"/>
      <c r="AU2187" s="3" t="s">
        <v>5537</v>
      </c>
      <c r="AV2187" s="24" t="s">
        <v>5537</v>
      </c>
      <c r="AW2187" s="24" t="s">
        <v>5537</v>
      </c>
      <c r="AX2187" s="24" t="s">
        <v>5537</v>
      </c>
      <c r="AY2187" s="24" t="s">
        <v>5537</v>
      </c>
      <c r="AZ2187" s="24" t="s">
        <v>5537</v>
      </c>
      <c r="BA2187" s="24" t="s">
        <v>5537</v>
      </c>
      <c r="BB2187" s="24" t="s">
        <v>5537</v>
      </c>
      <c r="BC2187" s="24" t="s">
        <v>5537</v>
      </c>
      <c r="BD2187" s="24" t="s">
        <v>5537</v>
      </c>
      <c r="BE2187" s="24" t="s">
        <v>5537</v>
      </c>
      <c r="BF2187" s="24" t="s">
        <v>5537</v>
      </c>
      <c r="BG2187" s="24" t="s">
        <v>5537</v>
      </c>
      <c r="BH2187" s="24" t="s">
        <v>5537</v>
      </c>
      <c r="BI2187" s="9" t="s">
        <v>5537</v>
      </c>
      <c r="BJ2187" s="14"/>
      <c r="BK2187" s="14" t="s">
        <v>5537</v>
      </c>
      <c r="BL2187" s="14" t="str">
        <f>_xlfn.XLOOKUP(B2187,'[4]cell downs 18042026 17h'!$B:$B,'[4]cell downs 18042026 17h'!$B:$B,"")</f>
        <v/>
      </c>
      <c r="BM2187" s="14" t="str">
        <f>_xlfn.XLOOKUP(B2187,'[5]Cells Huawei 19042026 15h'!$B:$B,'[5]Cells Huawei 19042026 15h'!$B:$B,"")</f>
        <v/>
      </c>
      <c r="BN2187" s="9" t="str">
        <f>_xlfn.XLOOKUP(B2187,'[6]cells down 19042026 9H40'!$B:$B,'[6]cells down 19042026 9H40'!$B:$B,"")</f>
        <v/>
      </c>
      <c r="BO2187" s="9" t="s">
        <v>3644</v>
      </c>
      <c r="BP2187" s="9" t="s">
        <v>66</v>
      </c>
    </row>
    <row r="2188" spans="1:68" s="9" customFormat="1" x14ac:dyDescent="0.35">
      <c r="A2188" s="1" t="s">
        <v>3645</v>
      </c>
      <c r="B2188" s="8" t="s">
        <v>3646</v>
      </c>
      <c r="C2188" s="3" t="str">
        <f>_xlfn.XLOOKUP(B2188,'[1]daily break down'!$D:$D,'[1]daily break down'!$E:$E,"")</f>
        <v>CENTRE</v>
      </c>
      <c r="D2188" s="1" t="s">
        <v>11</v>
      </c>
      <c r="E2188" s="1" t="s">
        <v>12</v>
      </c>
      <c r="F2188" s="3" t="s">
        <v>37</v>
      </c>
      <c r="G2188" s="1" t="s">
        <v>3645</v>
      </c>
      <c r="H2188" s="41" t="str">
        <f>_xlfn.XLOOKUP(B2188,[2]CALCULATION!$B:$B,[2]CALCULATION!$H:$H,"")</f>
        <v>ZTE</v>
      </c>
      <c r="I2188" s="34">
        <v>0</v>
      </c>
      <c r="J2188" s="34">
        <v>0</v>
      </c>
      <c r="K2188" s="34">
        <v>0</v>
      </c>
      <c r="L2188" s="34">
        <v>0</v>
      </c>
      <c r="M2188" s="34">
        <v>0</v>
      </c>
      <c r="N2188" s="34">
        <v>0</v>
      </c>
      <c r="O2188" s="34">
        <v>0</v>
      </c>
      <c r="P2188" s="34">
        <v>0</v>
      </c>
      <c r="Q2188" s="34">
        <v>0</v>
      </c>
      <c r="R2188" s="34">
        <v>0</v>
      </c>
      <c r="S2188" s="109">
        <v>0</v>
      </c>
      <c r="T2188" s="109">
        <f>_xlfn.XLOOKUP(B2188,'[3]Nur des jours'!$B:$B,'[3]Nur des jours'!$U:$U,"")</f>
        <v>0</v>
      </c>
      <c r="U2188" s="109">
        <v>0</v>
      </c>
      <c r="V2188" s="109">
        <v>0</v>
      </c>
      <c r="W2188" s="109">
        <v>0</v>
      </c>
      <c r="X2188" s="109">
        <v>0</v>
      </c>
      <c r="Y2188" s="109">
        <v>0</v>
      </c>
      <c r="Z2188" s="109">
        <v>0</v>
      </c>
      <c r="AA2188" s="109">
        <v>0</v>
      </c>
      <c r="AB2188" s="109">
        <v>0</v>
      </c>
      <c r="AC2188" s="109">
        <v>0</v>
      </c>
      <c r="AD2188" s="109">
        <v>0</v>
      </c>
      <c r="AE2188" s="109">
        <v>0</v>
      </c>
      <c r="AF2188" s="109">
        <v>0</v>
      </c>
      <c r="AG2188" s="57" t="str">
        <f>_xlfn.XLOOKUP(B2188,[3]CALCULATION!$B:$B,[3]CALCULATION!$M:$M,"")</f>
        <v>Operationnel</v>
      </c>
      <c r="AH2188" s="57"/>
      <c r="AI2188" s="56" t="str" cm="1">
        <f t="array" ref="AI2188">IFERROR(_xlfn.IFS(
AK2188="MPR ISSUE","PDH",
AK2188="BSS Hardware Issue","BSS",
AK2188="Sites strategiques, MLL, Pylone, etc.","ENVTECH",
AK2188="AKTIVCO DEFAUT GE &amp; POWER Cabinet","AKTIVCO",
AK2188="AKTIVCO Coupure ENEO &amp; Baisse de tension","AKTIVCO GRID ONLY",
AK2188="Coupure ENEO &amp; Baisse de tension","IHS GRID ONLY",
AK2188="Defaut GE &amp; POWER Cabinet","IHS",
AK2188="Sharing","Partners",
AK2188="Sites strategiques &amp; DataCenter","SST &amp; DC",
AK2188="Exclu","Exclu",
AK2188="SAT","SAT",
AK2188="SPARE-ISSUE","SPARE-ISSUE",
AK2188="Fiber CAmtel","TRANS_FO_CAMTEL",
AK2188="Fiber AOF","Fiber AOF",
AK2188="Projet OCM (HUAWEI)","TRAVAUX-HUAWEI",
AK2188="Projet OCM (NOKIA)","TRAVAUX-NOKIA",
AK2188="ACCESS-ISSUE","ACCESS-ISSUE",
AK2188="Projet OCM (ZTE, NOKIA, autres projets)","TRAVAUX OCM",
AK2188="No root CAuse","No root cause",
AK2188="ODU HS","PDH",
AK2188="IP &amp; VLAN","PDH",
AK2188="Warehouse HUAWEI","SPARE-ISSUE",
AK2188="SPARE-HS","SPARE-ISSUE",
AK2188="Power Telco","BSS",AK2188="no impacts","no impacts"
),"")</f>
        <v>No root cause</v>
      </c>
      <c r="AJ2188" s="56" t="str" cm="1">
        <f t="array" ref="AJ2188">IFERROR(_xlfn.IFS(
AK2188="MPR ISSUE","TX ISSUE",
AK2188="BSS Hardware Issue","RAN ISSUE",
AK2188="Sites strategiques, MLL, Pylone, etc.","ENVTECH",
AK2188="AKTIVCO DEFAUT GE &amp; POWER Cabinet","POWER ISSUE",
AK2188="AKTIVCO Coupure ENEO &amp; Baisse de tension","POWER ISSUE",
AK2188="Coupure ENEO &amp; Baisse de tension","POWER ISSUE",
AK2188="Defaut GE &amp; POWER Cabinet","POWER ISSUE",
AK2188="Sharing","POWER ISSUE",
AK2188="Sites strategiques &amp; DataCenter","POWER ISSUE",
AK2188="Exclu","Exclu",
AK2188="SAT","TX ISSUE",
AK2188="SPARE-ISSUE","SPARE-ISSUE",
AK2188="Fiber CAmtel","TX ISSUE",
AK2188="Fiber AOF","TX ISSUE",
AK2188="Projet OCM (HUAWEI)","TRAVAUX-HUAWEI",
AK2188="Projet OCM (NOKIA)","TRAVAUX -NOKIA",
AK2188="ACCESS-ISSUE","ACCESS-ISSUE",
AK2188="Projet OCM (ZTE, NOKIA, autres projets)","TRAVAUX OCM",
AK2188="No root CAuse","No root cause",
AK2188="ODU HS","TX ISSUE",
AK2188="IP &amp; VLAN","TX ISSUE",
AK2188="Warehouse HUAWEI","SPARE-ISSUE",
AK2188="SPARE-HS","SPARE-ISSUE",
AK2188="Power Telco","RAN ISSUE",AK2188="no impacts","no impacts"
),"")</f>
        <v>No root cause</v>
      </c>
      <c r="AK2188" s="81" t="s">
        <v>5620</v>
      </c>
      <c r="AL2188" s="56" t="str" cm="1">
        <f t="array" ref="AL2188">IFERROR(_xlfn.IFS(
AK2188="MPR ISSUE","ACTIVE",
AK2188="BSS Hardware Issue","ACTIVE",
AK2188="Sites strategiques, MLL, Pylone, etc.","PASSIVE",
AK2188="AKTIVCO DEFAUT GE &amp; POWER Cabinet","PASSIVE",
AK2188="AKTIVCO Coupure ENEO &amp; Baisse de tension","PASSIVE",
AK2188="Coupure ENEO &amp; Baisse de tension","PASSIVE",
AK2188="Defaut GE &amp; POWER Cabinet","PASSIVE",
AK2188="Sharing","PASSIVE",
AK2188="Sites strategiques &amp; DataCenter","PASSIVE",
AK2188="Exclu","Exclu",
AK2188="SAT","ACTIVE",
AK2188="SPARE-ISSUE","SPARE-ISSUE",
AK2188="Fiber CAmtel","ACTIVE",
AK2188="Fiber AOF","ACTIVE",
AK2188="Projet OCM (HUAWEI)","PLANNED WORKS",
AK2188="Projet OCM (NOKIA)","PLANNED WORKS",
AK2188="ACCESS-ISSUE","ACCESS-ISSUE",
AK2188="Projet OCM (ZTE, NOKIA, autres projets)","PLANNED WORKS",
AK2188="No root CAuse","No root cause",
AK2188="ODU HS","ACTIVE",
AK2188="IP &amp; VLAN","ACTIVE",
AK2188="Warehouse HUAWEI","SPARE-ISSUE",
AK2188="SPARE-HS","SPARE-ISSUE",
AK2188="Power Telco","ACTIVE", AK2188="no impacts","no impacts"
),"")</f>
        <v>No root cause</v>
      </c>
      <c r="AM2188" s="108" t="s">
        <v>5537</v>
      </c>
      <c r="AN2188" s="117" t="s">
        <v>3646</v>
      </c>
      <c r="AP2188" s="23" t="s">
        <v>5537</v>
      </c>
      <c r="AQ2188" s="23" t="s">
        <v>5537</v>
      </c>
      <c r="AR2188" s="7"/>
      <c r="AS2188" s="6"/>
      <c r="AT2188" s="7"/>
      <c r="AU2188" s="3" t="s">
        <v>5537</v>
      </c>
      <c r="AV2188" s="24" t="s">
        <v>5537</v>
      </c>
      <c r="AW2188" s="24" t="s">
        <v>5537</v>
      </c>
      <c r="AX2188" s="24" t="s">
        <v>5537</v>
      </c>
      <c r="AY2188" s="24" t="s">
        <v>5537</v>
      </c>
      <c r="AZ2188" s="24" t="s">
        <v>5537</v>
      </c>
      <c r="BA2188" s="24" t="s">
        <v>5537</v>
      </c>
      <c r="BB2188" s="24" t="s">
        <v>5537</v>
      </c>
      <c r="BC2188" s="24" t="s">
        <v>5537</v>
      </c>
      <c r="BD2188" s="24" t="s">
        <v>5537</v>
      </c>
      <c r="BE2188" s="24" t="s">
        <v>5537</v>
      </c>
      <c r="BF2188" s="24" t="s">
        <v>5537</v>
      </c>
      <c r="BG2188" s="24" t="s">
        <v>5537</v>
      </c>
      <c r="BH2188" s="24" t="s">
        <v>5537</v>
      </c>
      <c r="BI2188" s="9" t="s">
        <v>5537</v>
      </c>
      <c r="BJ2188" s="14"/>
      <c r="BK2188" s="14" t="s">
        <v>5537</v>
      </c>
      <c r="BL2188" s="14" t="str">
        <f>_xlfn.XLOOKUP(B2188,'[4]cell downs 18042026 17h'!$B:$B,'[4]cell downs 18042026 17h'!$B:$B,"")</f>
        <v/>
      </c>
      <c r="BM2188" s="14" t="str">
        <f>_xlfn.XLOOKUP(B2188,'[5]Cells Huawei 19042026 15h'!$B:$B,'[5]Cells Huawei 19042026 15h'!$B:$B,"")</f>
        <v/>
      </c>
      <c r="BN2188" s="9" t="str">
        <f>_xlfn.XLOOKUP(B2188,'[6]cells down 19042026 9H40'!$B:$B,'[6]cells down 19042026 9H40'!$B:$B,"")</f>
        <v/>
      </c>
      <c r="BO2188" s="9" t="s">
        <v>3646</v>
      </c>
      <c r="BP2188" s="9" t="s">
        <v>5459</v>
      </c>
    </row>
    <row r="2189" spans="1:68" s="9" customFormat="1" x14ac:dyDescent="0.35">
      <c r="A2189" s="1" t="s">
        <v>3650</v>
      </c>
      <c r="B2189" s="8" t="s">
        <v>3651</v>
      </c>
      <c r="C2189" s="3" t="str">
        <f>_xlfn.XLOOKUP(B2189,'[1]daily break down'!$D:$D,'[1]daily break down'!$E:$E,"")</f>
        <v>CENTRE</v>
      </c>
      <c r="D2189" s="1" t="s">
        <v>11</v>
      </c>
      <c r="E2189" s="1" t="s">
        <v>12</v>
      </c>
      <c r="F2189" s="3" t="s">
        <v>37</v>
      </c>
      <c r="G2189" s="1" t="s">
        <v>3652</v>
      </c>
      <c r="H2189" s="41" t="str">
        <f>_xlfn.XLOOKUP(B2189,[2]CALCULATION!$B:$B,[2]CALCULATION!$H:$H,"")</f>
        <v>ZTE</v>
      </c>
      <c r="I2189" s="34">
        <v>0</v>
      </c>
      <c r="J2189" s="34">
        <v>0</v>
      </c>
      <c r="K2189" s="34">
        <v>0</v>
      </c>
      <c r="L2189" s="34">
        <v>0</v>
      </c>
      <c r="M2189" s="34">
        <v>0</v>
      </c>
      <c r="N2189" s="34">
        <v>0</v>
      </c>
      <c r="O2189" s="34">
        <v>0</v>
      </c>
      <c r="P2189" s="34">
        <v>0</v>
      </c>
      <c r="Q2189" s="34">
        <v>0</v>
      </c>
      <c r="R2189" s="34">
        <v>0</v>
      </c>
      <c r="S2189" s="109">
        <v>0</v>
      </c>
      <c r="T2189" s="109">
        <f>_xlfn.XLOOKUP(B2189,'[3]Nur des jours'!$B:$B,'[3]Nur des jours'!$U:$U,"")</f>
        <v>0</v>
      </c>
      <c r="U2189" s="109">
        <v>0</v>
      </c>
      <c r="V2189" s="109">
        <v>0</v>
      </c>
      <c r="W2189" s="109">
        <v>0</v>
      </c>
      <c r="X2189" s="109">
        <v>0</v>
      </c>
      <c r="Y2189" s="109">
        <v>0</v>
      </c>
      <c r="Z2189" s="109">
        <v>0</v>
      </c>
      <c r="AA2189" s="109">
        <v>0</v>
      </c>
      <c r="AB2189" s="109">
        <v>0</v>
      </c>
      <c r="AC2189" s="109">
        <v>0</v>
      </c>
      <c r="AD2189" s="109">
        <v>0</v>
      </c>
      <c r="AE2189" s="109">
        <v>0</v>
      </c>
      <c r="AF2189" s="109">
        <v>0</v>
      </c>
      <c r="AG2189" s="57" t="str">
        <f>_xlfn.XLOOKUP(B2189,[3]CALCULATION!$B:$B,[3]CALCULATION!$M:$M,"")</f>
        <v>Operationnel</v>
      </c>
      <c r="AH2189" s="57"/>
      <c r="AI2189" s="56" t="str" cm="1">
        <f t="array" ref="AI2189">IFERROR(_xlfn.IFS(
AK2189="MPR ISSUE","PDH",
AK2189="BSS Hardware Issue","BSS",
AK2189="Sites strategiques, MLL, Pylone, etc.","ENVTECH",
AK2189="AKTIVCO DEFAUT GE &amp; POWER Cabinet","AKTIVCO",
AK2189="AKTIVCO Coupure ENEO &amp; Baisse de tension","AKTIVCO GRID ONLY",
AK2189="Coupure ENEO &amp; Baisse de tension","IHS GRID ONLY",
AK2189="Defaut GE &amp; POWER Cabinet","IHS",
AK2189="Sharing","Partners",
AK2189="Sites strategiques &amp; DataCenter","SST &amp; DC",
AK2189="Exclu","Exclu",
AK2189="SAT","SAT",
AK2189="SPARE-ISSUE","SPARE-ISSUE",
AK2189="Fiber CAmtel","TRANS_FO_CAMTEL",
AK2189="Fiber AOF","Fiber AOF",
AK2189="Projet OCM (HUAWEI)","TRAVAUX-HUAWEI",
AK2189="Projet OCM (NOKIA)","TRAVAUX-NOKIA",
AK2189="ACCESS-ISSUE","ACCESS-ISSUE",
AK2189="Projet OCM (ZTE, NOKIA, autres projets)","TRAVAUX OCM",
AK2189="No root CAuse","No root cause",
AK2189="ODU HS","PDH",
AK2189="IP &amp; VLAN","PDH",
AK2189="Warehouse HUAWEI","SPARE-ISSUE",
AK2189="SPARE-HS","SPARE-ISSUE",
AK2189="Power Telco","BSS",AK2189="no impacts","no impacts"
),"")</f>
        <v>No root cause</v>
      </c>
      <c r="AJ2189" s="56" t="str" cm="1">
        <f t="array" ref="AJ2189">IFERROR(_xlfn.IFS(
AK2189="MPR ISSUE","TX ISSUE",
AK2189="BSS Hardware Issue","RAN ISSUE",
AK2189="Sites strategiques, MLL, Pylone, etc.","ENVTECH",
AK2189="AKTIVCO DEFAUT GE &amp; POWER Cabinet","POWER ISSUE",
AK2189="AKTIVCO Coupure ENEO &amp; Baisse de tension","POWER ISSUE",
AK2189="Coupure ENEO &amp; Baisse de tension","POWER ISSUE",
AK2189="Defaut GE &amp; POWER Cabinet","POWER ISSUE",
AK2189="Sharing","POWER ISSUE",
AK2189="Sites strategiques &amp; DataCenter","POWER ISSUE",
AK2189="Exclu","Exclu",
AK2189="SAT","TX ISSUE",
AK2189="SPARE-ISSUE","SPARE-ISSUE",
AK2189="Fiber CAmtel","TX ISSUE",
AK2189="Fiber AOF","TX ISSUE",
AK2189="Projet OCM (HUAWEI)","TRAVAUX-HUAWEI",
AK2189="Projet OCM (NOKIA)","TRAVAUX -NOKIA",
AK2189="ACCESS-ISSUE","ACCESS-ISSUE",
AK2189="Projet OCM (ZTE, NOKIA, autres projets)","TRAVAUX OCM",
AK2189="No root CAuse","No root cause",
AK2189="ODU HS","TX ISSUE",
AK2189="IP &amp; VLAN","TX ISSUE",
AK2189="Warehouse HUAWEI","SPARE-ISSUE",
AK2189="SPARE-HS","SPARE-ISSUE",
AK2189="Power Telco","RAN ISSUE",AK2189="no impacts","no impacts"
),"")</f>
        <v>No root cause</v>
      </c>
      <c r="AK2189" s="81" t="s">
        <v>5620</v>
      </c>
      <c r="AL2189" s="56" t="str" cm="1">
        <f t="array" ref="AL2189">IFERROR(_xlfn.IFS(
AK2189="MPR ISSUE","ACTIVE",
AK2189="BSS Hardware Issue","ACTIVE",
AK2189="Sites strategiques, MLL, Pylone, etc.","PASSIVE",
AK2189="AKTIVCO DEFAUT GE &amp; POWER Cabinet","PASSIVE",
AK2189="AKTIVCO Coupure ENEO &amp; Baisse de tension","PASSIVE",
AK2189="Coupure ENEO &amp; Baisse de tension","PASSIVE",
AK2189="Defaut GE &amp; POWER Cabinet","PASSIVE",
AK2189="Sharing","PASSIVE",
AK2189="Sites strategiques &amp; DataCenter","PASSIVE",
AK2189="Exclu","Exclu",
AK2189="SAT","ACTIVE",
AK2189="SPARE-ISSUE","SPARE-ISSUE",
AK2189="Fiber CAmtel","ACTIVE",
AK2189="Fiber AOF","ACTIVE",
AK2189="Projet OCM (HUAWEI)","PLANNED WORKS",
AK2189="Projet OCM (NOKIA)","PLANNED WORKS",
AK2189="ACCESS-ISSUE","ACCESS-ISSUE",
AK2189="Projet OCM (ZTE, NOKIA, autres projets)","PLANNED WORKS",
AK2189="No root CAuse","No root cause",
AK2189="ODU HS","ACTIVE",
AK2189="IP &amp; VLAN","ACTIVE",
AK2189="Warehouse HUAWEI","SPARE-ISSUE",
AK2189="SPARE-HS","SPARE-ISSUE",
AK2189="Power Telco","ACTIVE", AK2189="no impacts","no impacts"
),"")</f>
        <v>No root cause</v>
      </c>
      <c r="AM2189" s="108" t="s">
        <v>5537</v>
      </c>
      <c r="AN2189" s="117" t="s">
        <v>3651</v>
      </c>
      <c r="AP2189" s="23" t="s">
        <v>5537</v>
      </c>
      <c r="AQ2189" s="23" t="s">
        <v>5537</v>
      </c>
      <c r="AR2189" s="7"/>
      <c r="AS2189" s="6"/>
      <c r="AT2189" s="7"/>
      <c r="AU2189" s="3" t="s">
        <v>5537</v>
      </c>
      <c r="AV2189" s="24" t="s">
        <v>5537</v>
      </c>
      <c r="AW2189" s="24" t="s">
        <v>5537</v>
      </c>
      <c r="AX2189" s="24" t="s">
        <v>5537</v>
      </c>
      <c r="AY2189" s="24" t="s">
        <v>5537</v>
      </c>
      <c r="AZ2189" s="24" t="s">
        <v>5537</v>
      </c>
      <c r="BA2189" s="24" t="s">
        <v>5537</v>
      </c>
      <c r="BB2189" s="24" t="s">
        <v>5537</v>
      </c>
      <c r="BC2189" s="24" t="s">
        <v>5537</v>
      </c>
      <c r="BD2189" s="24" t="s">
        <v>5537</v>
      </c>
      <c r="BE2189" s="24" t="s">
        <v>5537</v>
      </c>
      <c r="BF2189" s="24" t="s">
        <v>5537</v>
      </c>
      <c r="BG2189" s="24" t="s">
        <v>5537</v>
      </c>
      <c r="BH2189" s="24" t="s">
        <v>5537</v>
      </c>
      <c r="BI2189" s="9" t="s">
        <v>5537</v>
      </c>
      <c r="BJ2189" s="14"/>
      <c r="BK2189" s="14" t="s">
        <v>5537</v>
      </c>
      <c r="BL2189" s="14" t="str">
        <f>_xlfn.XLOOKUP(B2189,'[4]cell downs 18042026 17h'!$B:$B,'[4]cell downs 18042026 17h'!$B:$B,"")</f>
        <v/>
      </c>
      <c r="BM2189" s="14" t="str">
        <f>_xlfn.XLOOKUP(B2189,'[5]Cells Huawei 19042026 15h'!$B:$B,'[5]Cells Huawei 19042026 15h'!$B:$B,"")</f>
        <v/>
      </c>
      <c r="BN2189" s="9" t="str">
        <f>_xlfn.XLOOKUP(B2189,'[6]cells down 19042026 9H40'!$B:$B,'[6]cells down 19042026 9H40'!$B:$B,"")</f>
        <v/>
      </c>
      <c r="BO2189" s="9" t="s">
        <v>3651</v>
      </c>
      <c r="BP2189" s="9" t="s">
        <v>5537</v>
      </c>
    </row>
    <row r="2190" spans="1:68" s="9" customFormat="1" x14ac:dyDescent="0.35">
      <c r="A2190" s="2" t="s">
        <v>3653</v>
      </c>
      <c r="B2190" s="8" t="s">
        <v>3654</v>
      </c>
      <c r="C2190" s="3" t="str">
        <f>_xlfn.XLOOKUP(B2190,'[1]daily break down'!$D:$D,'[1]daily break down'!$E:$E,"")</f>
        <v>CENTRE</v>
      </c>
      <c r="D2190" s="1" t="s">
        <v>11</v>
      </c>
      <c r="E2190" s="1" t="s">
        <v>237</v>
      </c>
      <c r="F2190" s="3" t="s">
        <v>37</v>
      </c>
      <c r="G2190" s="1" t="s">
        <v>3655</v>
      </c>
      <c r="H2190" s="41" t="str">
        <f>_xlfn.XLOOKUP(B2190,[2]CALCULATION!$B:$B,[2]CALCULATION!$H:$H,"")</f>
        <v>ZTE</v>
      </c>
      <c r="I2190" s="34">
        <v>0</v>
      </c>
      <c r="J2190" s="34">
        <v>0</v>
      </c>
      <c r="K2190" s="34">
        <v>0</v>
      </c>
      <c r="L2190" s="34">
        <v>0</v>
      </c>
      <c r="M2190" s="34">
        <v>0</v>
      </c>
      <c r="N2190" s="34">
        <v>0</v>
      </c>
      <c r="O2190" s="34">
        <v>0</v>
      </c>
      <c r="P2190" s="34">
        <v>0</v>
      </c>
      <c r="Q2190" s="34">
        <v>0</v>
      </c>
      <c r="R2190" s="34">
        <v>0</v>
      </c>
      <c r="S2190" s="109">
        <v>0</v>
      </c>
      <c r="T2190" s="109">
        <f>_xlfn.XLOOKUP(B2190,'[3]Nur des jours'!$B:$B,'[3]Nur des jours'!$U:$U,"")</f>
        <v>0</v>
      </c>
      <c r="U2190" s="109">
        <v>0</v>
      </c>
      <c r="V2190" s="109">
        <v>0</v>
      </c>
      <c r="W2190" s="109">
        <v>0</v>
      </c>
      <c r="X2190" s="109">
        <v>0</v>
      </c>
      <c r="Y2190" s="109">
        <v>0</v>
      </c>
      <c r="Z2190" s="109">
        <v>0</v>
      </c>
      <c r="AA2190" s="109">
        <v>0</v>
      </c>
      <c r="AB2190" s="109">
        <v>0</v>
      </c>
      <c r="AC2190" s="109">
        <v>0</v>
      </c>
      <c r="AD2190" s="109">
        <v>0</v>
      </c>
      <c r="AE2190" s="109">
        <v>0</v>
      </c>
      <c r="AF2190" s="109">
        <v>0</v>
      </c>
      <c r="AG2190" s="57" t="str">
        <f>_xlfn.XLOOKUP(B2190,[3]CALCULATION!$B:$B,[3]CALCULATION!$M:$M,"")</f>
        <v>Operationnel</v>
      </c>
      <c r="AH2190" s="57"/>
      <c r="AI2190" s="56" t="str" cm="1">
        <f t="array" ref="AI2190">IFERROR(_xlfn.IFS(
AK2190="MPR ISSUE","PDH",
AK2190="BSS Hardware Issue","BSS",
AK2190="Sites strategiques, MLL, Pylone, etc.","ENVTECH",
AK2190="AKTIVCO DEFAUT GE &amp; POWER Cabinet","AKTIVCO",
AK2190="AKTIVCO Coupure ENEO &amp; Baisse de tension","AKTIVCO GRID ONLY",
AK2190="Coupure ENEO &amp; Baisse de tension","IHS GRID ONLY",
AK2190="Defaut GE &amp; POWER Cabinet","IHS",
AK2190="Sharing","Partners",
AK2190="Sites strategiques &amp; DataCenter","SST &amp; DC",
AK2190="Exclu","Exclu",
AK2190="SAT","SAT",
AK2190="SPARE-ISSUE","SPARE-ISSUE",
AK2190="Fiber CAmtel","TRANS_FO_CAMTEL",
AK2190="Fiber AOF","Fiber AOF",
AK2190="Projet OCM (HUAWEI)","TRAVAUX-HUAWEI",
AK2190="Projet OCM (NOKIA)","TRAVAUX-NOKIA",
AK2190="ACCESS-ISSUE","ACCESS-ISSUE",
AK2190="Projet OCM (ZTE, NOKIA, autres projets)","TRAVAUX OCM",
AK2190="No root CAuse","No root cause",
AK2190="ODU HS","PDH",
AK2190="IP &amp; VLAN","PDH",
AK2190="Warehouse HUAWEI","SPARE-ISSUE",
AK2190="SPARE-HS","SPARE-ISSUE",
AK2190="Power Telco","BSS",AK2190="no impacts","no impacts"
),"")</f>
        <v>No root cause</v>
      </c>
      <c r="AJ2190" s="56" t="str" cm="1">
        <f t="array" ref="AJ2190">IFERROR(_xlfn.IFS(
AK2190="MPR ISSUE","TX ISSUE",
AK2190="BSS Hardware Issue","RAN ISSUE",
AK2190="Sites strategiques, MLL, Pylone, etc.","ENVTECH",
AK2190="AKTIVCO DEFAUT GE &amp; POWER Cabinet","POWER ISSUE",
AK2190="AKTIVCO Coupure ENEO &amp; Baisse de tension","POWER ISSUE",
AK2190="Coupure ENEO &amp; Baisse de tension","POWER ISSUE",
AK2190="Defaut GE &amp; POWER Cabinet","POWER ISSUE",
AK2190="Sharing","POWER ISSUE",
AK2190="Sites strategiques &amp; DataCenter","POWER ISSUE",
AK2190="Exclu","Exclu",
AK2190="SAT","TX ISSUE",
AK2190="SPARE-ISSUE","SPARE-ISSUE",
AK2190="Fiber CAmtel","TX ISSUE",
AK2190="Fiber AOF","TX ISSUE",
AK2190="Projet OCM (HUAWEI)","TRAVAUX-HUAWEI",
AK2190="Projet OCM (NOKIA)","TRAVAUX -NOKIA",
AK2190="ACCESS-ISSUE","ACCESS-ISSUE",
AK2190="Projet OCM (ZTE, NOKIA, autres projets)","TRAVAUX OCM",
AK2190="No root CAuse","No root cause",
AK2190="ODU HS","TX ISSUE",
AK2190="IP &amp; VLAN","TX ISSUE",
AK2190="Warehouse HUAWEI","SPARE-ISSUE",
AK2190="SPARE-HS","SPARE-ISSUE",
AK2190="Power Telco","RAN ISSUE",AK2190="no impacts","no impacts"
),"")</f>
        <v>No root cause</v>
      </c>
      <c r="AK2190" s="81" t="s">
        <v>5620</v>
      </c>
      <c r="AL2190" s="56" t="str" cm="1">
        <f t="array" ref="AL2190">IFERROR(_xlfn.IFS(
AK2190="MPR ISSUE","ACTIVE",
AK2190="BSS Hardware Issue","ACTIVE",
AK2190="Sites strategiques, MLL, Pylone, etc.","PASSIVE",
AK2190="AKTIVCO DEFAUT GE &amp; POWER Cabinet","PASSIVE",
AK2190="AKTIVCO Coupure ENEO &amp; Baisse de tension","PASSIVE",
AK2190="Coupure ENEO &amp; Baisse de tension","PASSIVE",
AK2190="Defaut GE &amp; POWER Cabinet","PASSIVE",
AK2190="Sharing","PASSIVE",
AK2190="Sites strategiques &amp; DataCenter","PASSIVE",
AK2190="Exclu","Exclu",
AK2190="SAT","ACTIVE",
AK2190="SPARE-ISSUE","SPARE-ISSUE",
AK2190="Fiber CAmtel","ACTIVE",
AK2190="Fiber AOF","ACTIVE",
AK2190="Projet OCM (HUAWEI)","PLANNED WORKS",
AK2190="Projet OCM (NOKIA)","PLANNED WORKS",
AK2190="ACCESS-ISSUE","ACCESS-ISSUE",
AK2190="Projet OCM (ZTE, NOKIA, autres projets)","PLANNED WORKS",
AK2190="No root CAuse","No root cause",
AK2190="ODU HS","ACTIVE",
AK2190="IP &amp; VLAN","ACTIVE",
AK2190="Warehouse HUAWEI","SPARE-ISSUE",
AK2190="SPARE-HS","SPARE-ISSUE",
AK2190="Power Telco","ACTIVE", AK2190="no impacts","no impacts"
),"")</f>
        <v>No root cause</v>
      </c>
      <c r="AM2190" s="108" t="s">
        <v>5537</v>
      </c>
      <c r="AN2190" s="117" t="s">
        <v>3654</v>
      </c>
      <c r="AP2190" s="23" t="s">
        <v>5537</v>
      </c>
      <c r="AQ2190" s="23" t="s">
        <v>5537</v>
      </c>
      <c r="AR2190" s="7"/>
      <c r="AS2190" s="6"/>
      <c r="AT2190" s="7"/>
      <c r="AU2190" s="3" t="s">
        <v>5537</v>
      </c>
      <c r="AV2190" s="24" t="s">
        <v>5537</v>
      </c>
      <c r="AW2190" s="24" t="s">
        <v>5537</v>
      </c>
      <c r="AX2190" s="24" t="s">
        <v>5537</v>
      </c>
      <c r="AY2190" s="24" t="s">
        <v>5537</v>
      </c>
      <c r="AZ2190" s="24" t="s">
        <v>5537</v>
      </c>
      <c r="BA2190" s="24" t="s">
        <v>5537</v>
      </c>
      <c r="BB2190" s="24" t="s">
        <v>5537</v>
      </c>
      <c r="BC2190" s="24" t="s">
        <v>5537</v>
      </c>
      <c r="BD2190" s="24" t="s">
        <v>5537</v>
      </c>
      <c r="BE2190" s="24" t="s">
        <v>5537</v>
      </c>
      <c r="BF2190" s="24" t="s">
        <v>5537</v>
      </c>
      <c r="BG2190" s="24" t="s">
        <v>5537</v>
      </c>
      <c r="BH2190" s="24" t="s">
        <v>5537</v>
      </c>
      <c r="BI2190" s="9" t="s">
        <v>5537</v>
      </c>
      <c r="BJ2190" s="14"/>
      <c r="BK2190" s="14" t="s">
        <v>5537</v>
      </c>
      <c r="BL2190" s="14" t="str">
        <f>_xlfn.XLOOKUP(B2190,'[4]cell downs 18042026 17h'!$B:$B,'[4]cell downs 18042026 17h'!$B:$B,"")</f>
        <v/>
      </c>
      <c r="BM2190" s="14" t="str">
        <f>_xlfn.XLOOKUP(B2190,'[5]Cells Huawei 19042026 15h'!$B:$B,'[5]Cells Huawei 19042026 15h'!$B:$B,"")</f>
        <v/>
      </c>
      <c r="BN2190" s="9" t="str">
        <f>_xlfn.XLOOKUP(B2190,'[6]cells down 19042026 9H40'!$B:$B,'[6]cells down 19042026 9H40'!$B:$B,"")</f>
        <v/>
      </c>
      <c r="BO2190" s="9" t="s">
        <v>3654</v>
      </c>
      <c r="BP2190" s="9" t="s">
        <v>5537</v>
      </c>
    </row>
    <row r="2191" spans="1:68" s="9" customFormat="1" x14ac:dyDescent="0.35">
      <c r="A2191" s="1" t="s">
        <v>3656</v>
      </c>
      <c r="B2191" s="8" t="s">
        <v>3657</v>
      </c>
      <c r="C2191" s="3" t="str">
        <f>_xlfn.XLOOKUP(B2191,'[1]daily break down'!$D:$D,'[1]daily break down'!$E:$E,"")</f>
        <v>CENTRE</v>
      </c>
      <c r="D2191" s="1" t="s">
        <v>21</v>
      </c>
      <c r="E2191" s="1" t="s">
        <v>122</v>
      </c>
      <c r="F2191" s="3" t="s">
        <v>69</v>
      </c>
      <c r="G2191" s="1" t="s">
        <v>1216</v>
      </c>
      <c r="H2191" s="41" t="str">
        <f>_xlfn.XLOOKUP(B2191,[2]CALCULATION!$B:$B,[2]CALCULATION!$H:$H,"")</f>
        <v>ZTE</v>
      </c>
      <c r="I2191" s="34">
        <v>0</v>
      </c>
      <c r="J2191" s="34">
        <v>0</v>
      </c>
      <c r="K2191" s="34">
        <v>0</v>
      </c>
      <c r="L2191" s="34">
        <v>0</v>
      </c>
      <c r="M2191" s="34">
        <v>0</v>
      </c>
      <c r="N2191" s="34">
        <v>0</v>
      </c>
      <c r="O2191" s="34">
        <v>0</v>
      </c>
      <c r="P2191" s="34">
        <v>0</v>
      </c>
      <c r="Q2191" s="34">
        <v>0</v>
      </c>
      <c r="R2191" s="34">
        <v>0</v>
      </c>
      <c r="S2191" s="109">
        <v>0</v>
      </c>
      <c r="T2191" s="109">
        <f>_xlfn.XLOOKUP(B2191,'[3]Nur des jours'!$B:$B,'[3]Nur des jours'!$U:$U,"")</f>
        <v>0</v>
      </c>
      <c r="U2191" s="109">
        <v>0</v>
      </c>
      <c r="V2191" s="109">
        <v>0</v>
      </c>
      <c r="W2191" s="109">
        <v>0</v>
      </c>
      <c r="X2191" s="109">
        <v>0</v>
      </c>
      <c r="Y2191" s="109">
        <v>0</v>
      </c>
      <c r="Z2191" s="109">
        <v>0</v>
      </c>
      <c r="AA2191" s="109">
        <v>0</v>
      </c>
      <c r="AB2191" s="109">
        <v>0</v>
      </c>
      <c r="AC2191" s="109">
        <v>0</v>
      </c>
      <c r="AD2191" s="109">
        <v>0</v>
      </c>
      <c r="AE2191" s="109">
        <v>0</v>
      </c>
      <c r="AF2191" s="109">
        <v>0</v>
      </c>
      <c r="AG2191" s="57" t="str">
        <f>_xlfn.XLOOKUP(B2191,[3]CALCULATION!$B:$B,[3]CALCULATION!$M:$M,"")</f>
        <v>Operationnel</v>
      </c>
      <c r="AH2191" s="57"/>
      <c r="AI2191" s="56" t="str" cm="1">
        <f t="array" ref="AI2191">IFERROR(_xlfn.IFS(
AK2191="MPR ISSUE","PDH",
AK2191="BSS Hardware Issue","BSS",
AK2191="Sites strategiques, MLL, Pylone, etc.","ENVTECH",
AK2191="AKTIVCO DEFAUT GE &amp; POWER Cabinet","AKTIVCO",
AK2191="AKTIVCO Coupure ENEO &amp; Baisse de tension","AKTIVCO GRID ONLY",
AK2191="Coupure ENEO &amp; Baisse de tension","IHS GRID ONLY",
AK2191="Defaut GE &amp; POWER Cabinet","IHS",
AK2191="Sharing","Partners",
AK2191="Sites strategiques &amp; DataCenter","SST &amp; DC",
AK2191="Exclu","Exclu",
AK2191="SAT","SAT",
AK2191="SPARE-ISSUE","SPARE-ISSUE",
AK2191="Fiber CAmtel","TRANS_FO_CAMTEL",
AK2191="Fiber AOF","Fiber AOF",
AK2191="Projet OCM (HUAWEI)","TRAVAUX-HUAWEI",
AK2191="Projet OCM (NOKIA)","TRAVAUX-NOKIA",
AK2191="ACCESS-ISSUE","ACCESS-ISSUE",
AK2191="Projet OCM (ZTE, NOKIA, autres projets)","TRAVAUX OCM",
AK2191="No root CAuse","No root cause",
AK2191="ODU HS","PDH",
AK2191="IP &amp; VLAN","PDH",
AK2191="Warehouse HUAWEI","SPARE-ISSUE",
AK2191="SPARE-HS","SPARE-ISSUE",
AK2191="Power Telco","BSS",AK2191="no impacts","no impacts"
),"")</f>
        <v>No root cause</v>
      </c>
      <c r="AJ2191" s="56" t="str" cm="1">
        <f t="array" ref="AJ2191">IFERROR(_xlfn.IFS(
AK2191="MPR ISSUE","TX ISSUE",
AK2191="BSS Hardware Issue","RAN ISSUE",
AK2191="Sites strategiques, MLL, Pylone, etc.","ENVTECH",
AK2191="AKTIVCO DEFAUT GE &amp; POWER Cabinet","POWER ISSUE",
AK2191="AKTIVCO Coupure ENEO &amp; Baisse de tension","POWER ISSUE",
AK2191="Coupure ENEO &amp; Baisse de tension","POWER ISSUE",
AK2191="Defaut GE &amp; POWER Cabinet","POWER ISSUE",
AK2191="Sharing","POWER ISSUE",
AK2191="Sites strategiques &amp; DataCenter","POWER ISSUE",
AK2191="Exclu","Exclu",
AK2191="SAT","TX ISSUE",
AK2191="SPARE-ISSUE","SPARE-ISSUE",
AK2191="Fiber CAmtel","TX ISSUE",
AK2191="Fiber AOF","TX ISSUE",
AK2191="Projet OCM (HUAWEI)","TRAVAUX-HUAWEI",
AK2191="Projet OCM (NOKIA)","TRAVAUX -NOKIA",
AK2191="ACCESS-ISSUE","ACCESS-ISSUE",
AK2191="Projet OCM (ZTE, NOKIA, autres projets)","TRAVAUX OCM",
AK2191="No root CAuse","No root cause",
AK2191="ODU HS","TX ISSUE",
AK2191="IP &amp; VLAN","TX ISSUE",
AK2191="Warehouse HUAWEI","SPARE-ISSUE",
AK2191="SPARE-HS","SPARE-ISSUE",
AK2191="Power Telco","RAN ISSUE",AK2191="no impacts","no impacts"
),"")</f>
        <v>No root cause</v>
      </c>
      <c r="AK2191" s="81" t="s">
        <v>5620</v>
      </c>
      <c r="AL2191" s="56" t="str" cm="1">
        <f t="array" ref="AL2191">IFERROR(_xlfn.IFS(
AK2191="MPR ISSUE","ACTIVE",
AK2191="BSS Hardware Issue","ACTIVE",
AK2191="Sites strategiques, MLL, Pylone, etc.","PASSIVE",
AK2191="AKTIVCO DEFAUT GE &amp; POWER Cabinet","PASSIVE",
AK2191="AKTIVCO Coupure ENEO &amp; Baisse de tension","PASSIVE",
AK2191="Coupure ENEO &amp; Baisse de tension","PASSIVE",
AK2191="Defaut GE &amp; POWER Cabinet","PASSIVE",
AK2191="Sharing","PASSIVE",
AK2191="Sites strategiques &amp; DataCenter","PASSIVE",
AK2191="Exclu","Exclu",
AK2191="SAT","ACTIVE",
AK2191="SPARE-ISSUE","SPARE-ISSUE",
AK2191="Fiber CAmtel","ACTIVE",
AK2191="Fiber AOF","ACTIVE",
AK2191="Projet OCM (HUAWEI)","PLANNED WORKS",
AK2191="Projet OCM (NOKIA)","PLANNED WORKS",
AK2191="ACCESS-ISSUE","ACCESS-ISSUE",
AK2191="Projet OCM (ZTE, NOKIA, autres projets)","PLANNED WORKS",
AK2191="No root CAuse","No root cause",
AK2191="ODU HS","ACTIVE",
AK2191="IP &amp; VLAN","ACTIVE",
AK2191="Warehouse HUAWEI","SPARE-ISSUE",
AK2191="SPARE-HS","SPARE-ISSUE",
AK2191="Power Telco","ACTIVE", AK2191="no impacts","no impacts"
),"")</f>
        <v>No root cause</v>
      </c>
      <c r="AM2191" s="108" t="s">
        <v>5537</v>
      </c>
      <c r="AN2191" s="117" t="s">
        <v>3657</v>
      </c>
      <c r="AP2191" s="23" t="s">
        <v>5537</v>
      </c>
      <c r="AQ2191" s="23" t="s">
        <v>5537</v>
      </c>
      <c r="AR2191" s="7"/>
      <c r="AS2191" s="6"/>
      <c r="AT2191" s="7"/>
      <c r="AU2191" s="3" t="s">
        <v>5537</v>
      </c>
      <c r="AV2191" s="24" t="s">
        <v>5537</v>
      </c>
      <c r="AW2191" s="24" t="s">
        <v>5537</v>
      </c>
      <c r="AX2191" s="24" t="s">
        <v>5537</v>
      </c>
      <c r="AY2191" s="24" t="s">
        <v>5537</v>
      </c>
      <c r="AZ2191" s="24" t="s">
        <v>5537</v>
      </c>
      <c r="BA2191" s="24" t="s">
        <v>5537</v>
      </c>
      <c r="BB2191" s="24" t="s">
        <v>5537</v>
      </c>
      <c r="BC2191" s="24" t="s">
        <v>5537</v>
      </c>
      <c r="BD2191" s="24" t="s">
        <v>5537</v>
      </c>
      <c r="BE2191" s="24" t="s">
        <v>5537</v>
      </c>
      <c r="BF2191" s="24" t="s">
        <v>5537</v>
      </c>
      <c r="BG2191" s="24" t="s">
        <v>5537</v>
      </c>
      <c r="BH2191" s="24" t="s">
        <v>5537</v>
      </c>
      <c r="BI2191" s="9" t="s">
        <v>5537</v>
      </c>
      <c r="BJ2191" s="14"/>
      <c r="BK2191" s="14" t="s">
        <v>5537</v>
      </c>
      <c r="BL2191" s="14" t="str">
        <f>_xlfn.XLOOKUP(B2191,'[4]cell downs 18042026 17h'!$B:$B,'[4]cell downs 18042026 17h'!$B:$B,"")</f>
        <v/>
      </c>
      <c r="BM2191" s="14" t="str">
        <f>_xlfn.XLOOKUP(B2191,'[5]Cells Huawei 19042026 15h'!$B:$B,'[5]Cells Huawei 19042026 15h'!$B:$B,"")</f>
        <v/>
      </c>
      <c r="BN2191" s="9" t="str">
        <f>_xlfn.XLOOKUP(B2191,'[6]cells down 19042026 9H40'!$B:$B,'[6]cells down 19042026 9H40'!$B:$B,"")</f>
        <v/>
      </c>
      <c r="BO2191" s="9" t="s">
        <v>5537</v>
      </c>
      <c r="BP2191" s="9" t="s">
        <v>5582</v>
      </c>
    </row>
    <row r="2192" spans="1:68" s="9" customFormat="1" x14ac:dyDescent="0.35">
      <c r="A2192" s="1" t="s">
        <v>3658</v>
      </c>
      <c r="B2192" s="8" t="s">
        <v>3659</v>
      </c>
      <c r="C2192" s="3" t="str">
        <f>_xlfn.XLOOKUP(B2192,'[1]daily break down'!$D:$D,'[1]daily break down'!$E:$E,"")</f>
        <v>CENTRE</v>
      </c>
      <c r="D2192" s="1" t="s">
        <v>11</v>
      </c>
      <c r="E2192" s="1" t="s">
        <v>12</v>
      </c>
      <c r="F2192" s="3" t="s">
        <v>37</v>
      </c>
      <c r="G2192" s="1" t="s">
        <v>3658</v>
      </c>
      <c r="H2192" s="41" t="str">
        <f>_xlfn.XLOOKUP(B2192,[2]CALCULATION!$B:$B,[2]CALCULATION!$H:$H,"")</f>
        <v>ZTE</v>
      </c>
      <c r="I2192" s="34">
        <v>0</v>
      </c>
      <c r="J2192" s="34">
        <v>0</v>
      </c>
      <c r="K2192" s="34">
        <v>0</v>
      </c>
      <c r="L2192" s="34">
        <v>0</v>
      </c>
      <c r="M2192" s="34">
        <v>0</v>
      </c>
      <c r="N2192" s="34">
        <v>0</v>
      </c>
      <c r="O2192" s="34">
        <v>0</v>
      </c>
      <c r="P2192" s="34">
        <v>0</v>
      </c>
      <c r="Q2192" s="34">
        <v>0</v>
      </c>
      <c r="R2192" s="34">
        <v>0</v>
      </c>
      <c r="S2192" s="109">
        <v>0</v>
      </c>
      <c r="T2192" s="109">
        <f>_xlfn.XLOOKUP(B2192,'[3]Nur des jours'!$B:$B,'[3]Nur des jours'!$U:$U,"")</f>
        <v>0</v>
      </c>
      <c r="U2192" s="109">
        <v>0</v>
      </c>
      <c r="V2192" s="109">
        <v>0</v>
      </c>
      <c r="W2192" s="109">
        <v>0</v>
      </c>
      <c r="X2192" s="109">
        <v>0</v>
      </c>
      <c r="Y2192" s="109">
        <v>0</v>
      </c>
      <c r="Z2192" s="109">
        <v>0</v>
      </c>
      <c r="AA2192" s="109">
        <v>0</v>
      </c>
      <c r="AB2192" s="109">
        <v>0</v>
      </c>
      <c r="AC2192" s="109">
        <v>0</v>
      </c>
      <c r="AD2192" s="109">
        <v>0</v>
      </c>
      <c r="AE2192" s="109">
        <v>0</v>
      </c>
      <c r="AF2192" s="109">
        <v>0</v>
      </c>
      <c r="AG2192" s="57" t="str">
        <f>_xlfn.XLOOKUP(B2192,[3]CALCULATION!$B:$B,[3]CALCULATION!$M:$M,"")</f>
        <v>Operationnel</v>
      </c>
      <c r="AH2192" s="57"/>
      <c r="AI2192" s="56" t="str" cm="1">
        <f t="array" ref="AI2192">IFERROR(_xlfn.IFS(
AK2192="MPR ISSUE","PDH",
AK2192="BSS Hardware Issue","BSS",
AK2192="Sites strategiques, MLL, Pylone, etc.","ENVTECH",
AK2192="AKTIVCO DEFAUT GE &amp; POWER Cabinet","AKTIVCO",
AK2192="AKTIVCO Coupure ENEO &amp; Baisse de tension","AKTIVCO GRID ONLY",
AK2192="Coupure ENEO &amp; Baisse de tension","IHS GRID ONLY",
AK2192="Defaut GE &amp; POWER Cabinet","IHS",
AK2192="Sharing","Partners",
AK2192="Sites strategiques &amp; DataCenter","SST &amp; DC",
AK2192="Exclu","Exclu",
AK2192="SAT","SAT",
AK2192="SPARE-ISSUE","SPARE-ISSUE",
AK2192="Fiber CAmtel","TRANS_FO_CAMTEL",
AK2192="Fiber AOF","Fiber AOF",
AK2192="Projet OCM (HUAWEI)","TRAVAUX-HUAWEI",
AK2192="Projet OCM (NOKIA)","TRAVAUX-NOKIA",
AK2192="ACCESS-ISSUE","ACCESS-ISSUE",
AK2192="Projet OCM (ZTE, NOKIA, autres projets)","TRAVAUX OCM",
AK2192="No root CAuse","No root cause",
AK2192="ODU HS","PDH",
AK2192="IP &amp; VLAN","PDH",
AK2192="Warehouse HUAWEI","SPARE-ISSUE",
AK2192="SPARE-HS","SPARE-ISSUE",
AK2192="Power Telco","BSS",AK2192="no impacts","no impacts"
),"")</f>
        <v>No root cause</v>
      </c>
      <c r="AJ2192" s="56" t="str" cm="1">
        <f t="array" ref="AJ2192">IFERROR(_xlfn.IFS(
AK2192="MPR ISSUE","TX ISSUE",
AK2192="BSS Hardware Issue","RAN ISSUE",
AK2192="Sites strategiques, MLL, Pylone, etc.","ENVTECH",
AK2192="AKTIVCO DEFAUT GE &amp; POWER Cabinet","POWER ISSUE",
AK2192="AKTIVCO Coupure ENEO &amp; Baisse de tension","POWER ISSUE",
AK2192="Coupure ENEO &amp; Baisse de tension","POWER ISSUE",
AK2192="Defaut GE &amp; POWER Cabinet","POWER ISSUE",
AK2192="Sharing","POWER ISSUE",
AK2192="Sites strategiques &amp; DataCenter","POWER ISSUE",
AK2192="Exclu","Exclu",
AK2192="SAT","TX ISSUE",
AK2192="SPARE-ISSUE","SPARE-ISSUE",
AK2192="Fiber CAmtel","TX ISSUE",
AK2192="Fiber AOF","TX ISSUE",
AK2192="Projet OCM (HUAWEI)","TRAVAUX-HUAWEI",
AK2192="Projet OCM (NOKIA)","TRAVAUX -NOKIA",
AK2192="ACCESS-ISSUE","ACCESS-ISSUE",
AK2192="Projet OCM (ZTE, NOKIA, autres projets)","TRAVAUX OCM",
AK2192="No root CAuse","No root cause",
AK2192="ODU HS","TX ISSUE",
AK2192="IP &amp; VLAN","TX ISSUE",
AK2192="Warehouse HUAWEI","SPARE-ISSUE",
AK2192="SPARE-HS","SPARE-ISSUE",
AK2192="Power Telco","RAN ISSUE",AK2192="no impacts","no impacts"
),"")</f>
        <v>No root cause</v>
      </c>
      <c r="AK2192" s="81" t="s">
        <v>5620</v>
      </c>
      <c r="AL2192" s="56" t="str" cm="1">
        <f t="array" ref="AL2192">IFERROR(_xlfn.IFS(
AK2192="MPR ISSUE","ACTIVE",
AK2192="BSS Hardware Issue","ACTIVE",
AK2192="Sites strategiques, MLL, Pylone, etc.","PASSIVE",
AK2192="AKTIVCO DEFAUT GE &amp; POWER Cabinet","PASSIVE",
AK2192="AKTIVCO Coupure ENEO &amp; Baisse de tension","PASSIVE",
AK2192="Coupure ENEO &amp; Baisse de tension","PASSIVE",
AK2192="Defaut GE &amp; POWER Cabinet","PASSIVE",
AK2192="Sharing","PASSIVE",
AK2192="Sites strategiques &amp; DataCenter","PASSIVE",
AK2192="Exclu","Exclu",
AK2192="SAT","ACTIVE",
AK2192="SPARE-ISSUE","SPARE-ISSUE",
AK2192="Fiber CAmtel","ACTIVE",
AK2192="Fiber AOF","ACTIVE",
AK2192="Projet OCM (HUAWEI)","PLANNED WORKS",
AK2192="Projet OCM (NOKIA)","PLANNED WORKS",
AK2192="ACCESS-ISSUE","ACCESS-ISSUE",
AK2192="Projet OCM (ZTE, NOKIA, autres projets)","PLANNED WORKS",
AK2192="No root CAuse","No root cause",
AK2192="ODU HS","ACTIVE",
AK2192="IP &amp; VLAN","ACTIVE",
AK2192="Warehouse HUAWEI","SPARE-ISSUE",
AK2192="SPARE-HS","SPARE-ISSUE",
AK2192="Power Telco","ACTIVE", AK2192="no impacts","no impacts"
),"")</f>
        <v>No root cause</v>
      </c>
      <c r="AM2192" s="108" t="s">
        <v>5537</v>
      </c>
      <c r="AN2192" s="117" t="s">
        <v>3659</v>
      </c>
      <c r="AP2192" s="23" t="s">
        <v>5537</v>
      </c>
      <c r="AQ2192" s="23" t="s">
        <v>5537</v>
      </c>
      <c r="AR2192" s="7"/>
      <c r="AS2192" s="6"/>
      <c r="AT2192" s="7"/>
      <c r="AU2192" s="3" t="s">
        <v>5537</v>
      </c>
      <c r="AV2192" s="24" t="s">
        <v>5537</v>
      </c>
      <c r="AW2192" s="24" t="s">
        <v>5537</v>
      </c>
      <c r="AX2192" s="24" t="s">
        <v>5537</v>
      </c>
      <c r="AY2192" s="24" t="s">
        <v>5537</v>
      </c>
      <c r="AZ2192" s="24" t="s">
        <v>5537</v>
      </c>
      <c r="BA2192" s="24" t="s">
        <v>5537</v>
      </c>
      <c r="BB2192" s="24" t="s">
        <v>5537</v>
      </c>
      <c r="BC2192" s="24" t="s">
        <v>5537</v>
      </c>
      <c r="BD2192" s="24" t="s">
        <v>5537</v>
      </c>
      <c r="BE2192" s="24" t="s">
        <v>5537</v>
      </c>
      <c r="BF2192" s="24" t="s">
        <v>5537</v>
      </c>
      <c r="BG2192" s="24" t="s">
        <v>5537</v>
      </c>
      <c r="BH2192" s="24" t="s">
        <v>5537</v>
      </c>
      <c r="BI2192" s="9" t="s">
        <v>5537</v>
      </c>
      <c r="BJ2192" s="14"/>
      <c r="BK2192" s="14" t="s">
        <v>5537</v>
      </c>
      <c r="BL2192" s="14" t="str">
        <f>_xlfn.XLOOKUP(B2192,'[4]cell downs 18042026 17h'!$B:$B,'[4]cell downs 18042026 17h'!$B:$B,"")</f>
        <v/>
      </c>
      <c r="BM2192" s="14" t="str">
        <f>_xlfn.XLOOKUP(B2192,'[5]Cells Huawei 19042026 15h'!$B:$B,'[5]Cells Huawei 19042026 15h'!$B:$B,"")</f>
        <v/>
      </c>
      <c r="BN2192" s="9" t="str">
        <f>_xlfn.XLOOKUP(B2192,'[6]cells down 19042026 9H40'!$B:$B,'[6]cells down 19042026 9H40'!$B:$B,"")</f>
        <v/>
      </c>
      <c r="BO2192" s="9" t="s">
        <v>3659</v>
      </c>
      <c r="BP2192" s="9" t="s">
        <v>12</v>
      </c>
    </row>
    <row r="2193" spans="1:68" s="9" customFormat="1" x14ac:dyDescent="0.35">
      <c r="A2193" s="1" t="s">
        <v>3660</v>
      </c>
      <c r="B2193" s="8" t="s">
        <v>3661</v>
      </c>
      <c r="C2193" s="3" t="str">
        <f>_xlfn.XLOOKUP(B2193,'[1]daily break down'!$D:$D,'[1]daily break down'!$E:$E,"")</f>
        <v>OUEST</v>
      </c>
      <c r="D2193" s="1" t="s">
        <v>11</v>
      </c>
      <c r="E2193" s="1" t="s">
        <v>12</v>
      </c>
      <c r="F2193" s="3" t="s">
        <v>102</v>
      </c>
      <c r="G2193" s="1" t="s">
        <v>3662</v>
      </c>
      <c r="H2193" s="39" t="str">
        <f>_xlfn.XLOOKUP(B2193,[2]CALCULATION!$B:$B,[2]CALCULATION!$H:$H,"")</f>
        <v>HUAWEI</v>
      </c>
      <c r="I2193" s="34">
        <v>0</v>
      </c>
      <c r="J2193" s="34">
        <v>0</v>
      </c>
      <c r="K2193" s="34">
        <v>0</v>
      </c>
      <c r="L2193" s="34">
        <v>0</v>
      </c>
      <c r="M2193" s="34">
        <v>0</v>
      </c>
      <c r="N2193" s="34">
        <v>0</v>
      </c>
      <c r="O2193" s="34">
        <v>0</v>
      </c>
      <c r="P2193" s="34">
        <v>0</v>
      </c>
      <c r="Q2193" s="34">
        <v>0</v>
      </c>
      <c r="R2193" s="34">
        <v>0</v>
      </c>
      <c r="S2193" s="109">
        <v>0</v>
      </c>
      <c r="T2193" s="109">
        <f>_xlfn.XLOOKUP(B2193,'[3]Nur des jours'!$B:$B,'[3]Nur des jours'!$U:$U,"")</f>
        <v>0</v>
      </c>
      <c r="U2193" s="109">
        <v>0</v>
      </c>
      <c r="V2193" s="109">
        <v>0</v>
      </c>
      <c r="W2193" s="109">
        <v>0</v>
      </c>
      <c r="X2193" s="109">
        <v>0</v>
      </c>
      <c r="Y2193" s="109">
        <v>0</v>
      </c>
      <c r="Z2193" s="109">
        <v>0</v>
      </c>
      <c r="AA2193" s="109">
        <v>0</v>
      </c>
      <c r="AB2193" s="109">
        <v>0</v>
      </c>
      <c r="AC2193" s="109">
        <v>0</v>
      </c>
      <c r="AD2193" s="109">
        <v>0</v>
      </c>
      <c r="AE2193" s="109">
        <v>0</v>
      </c>
      <c r="AF2193" s="109">
        <v>0</v>
      </c>
      <c r="AG2193" s="57" t="str">
        <f>_xlfn.XLOOKUP(B2193,[3]CALCULATION!$B:$B,[3]CALCULATION!$M:$M,"")</f>
        <v>Operationnel</v>
      </c>
      <c r="AH2193" s="57"/>
      <c r="AI2193" s="56" t="str" cm="1">
        <f t="array" ref="AI2193">IFERROR(_xlfn.IFS(
AK2193="MPR ISSUE","PDH",
AK2193="BSS Hardware Issue","BSS",
AK2193="Sites strategiques, MLL, Pylone, etc.","ENVTECH",
AK2193="AKTIVCO DEFAUT GE &amp; POWER Cabinet","AKTIVCO",
AK2193="AKTIVCO Coupure ENEO &amp; Baisse de tension","AKTIVCO GRID ONLY",
AK2193="Coupure ENEO &amp; Baisse de tension","IHS GRID ONLY",
AK2193="Defaut GE &amp; POWER Cabinet","IHS",
AK2193="Sharing","Partners",
AK2193="Sites strategiques &amp; DataCenter","SST &amp; DC",
AK2193="Exclu","Exclu",
AK2193="SAT","SAT",
AK2193="SPARE-ISSUE","SPARE-ISSUE",
AK2193="Fiber CAmtel","TRANS_FO_CAMTEL",
AK2193="Fiber AOF","Fiber AOF",
AK2193="Projet OCM (HUAWEI)","TRAVAUX-HUAWEI",
AK2193="Projet OCM (NOKIA)","TRAVAUX-NOKIA",
AK2193="ACCESS-ISSUE","ACCESS-ISSUE",
AK2193="Projet OCM (ZTE, NOKIA, autres projets)","TRAVAUX OCM",
AK2193="No root CAuse","No root cause",
AK2193="ODU HS","PDH",
AK2193="IP &amp; VLAN","PDH",
AK2193="Warehouse HUAWEI","SPARE-ISSUE",
AK2193="SPARE-HS","SPARE-ISSUE",
AK2193="Power Telco","BSS",AK2193="no impacts","no impacts"
),"")</f>
        <v>No root cause</v>
      </c>
      <c r="AJ2193" s="56" t="str" cm="1">
        <f t="array" ref="AJ2193">IFERROR(_xlfn.IFS(
AK2193="MPR ISSUE","TX ISSUE",
AK2193="BSS Hardware Issue","RAN ISSUE",
AK2193="Sites strategiques, MLL, Pylone, etc.","ENVTECH",
AK2193="AKTIVCO DEFAUT GE &amp; POWER Cabinet","POWER ISSUE",
AK2193="AKTIVCO Coupure ENEO &amp; Baisse de tension","POWER ISSUE",
AK2193="Coupure ENEO &amp; Baisse de tension","POWER ISSUE",
AK2193="Defaut GE &amp; POWER Cabinet","POWER ISSUE",
AK2193="Sharing","POWER ISSUE",
AK2193="Sites strategiques &amp; DataCenter","POWER ISSUE",
AK2193="Exclu","Exclu",
AK2193="SAT","TX ISSUE",
AK2193="SPARE-ISSUE","SPARE-ISSUE",
AK2193="Fiber CAmtel","TX ISSUE",
AK2193="Fiber AOF","TX ISSUE",
AK2193="Projet OCM (HUAWEI)","TRAVAUX-HUAWEI",
AK2193="Projet OCM (NOKIA)","TRAVAUX -NOKIA",
AK2193="ACCESS-ISSUE","ACCESS-ISSUE",
AK2193="Projet OCM (ZTE, NOKIA, autres projets)","TRAVAUX OCM",
AK2193="No root CAuse","No root cause",
AK2193="ODU HS","TX ISSUE",
AK2193="IP &amp; VLAN","TX ISSUE",
AK2193="Warehouse HUAWEI","SPARE-ISSUE",
AK2193="SPARE-HS","SPARE-ISSUE",
AK2193="Power Telco","RAN ISSUE",AK2193="no impacts","no impacts"
),"")</f>
        <v>No root cause</v>
      </c>
      <c r="AK2193" s="81" t="s">
        <v>5620</v>
      </c>
      <c r="AL2193" s="56" t="str" cm="1">
        <f t="array" ref="AL2193">IFERROR(_xlfn.IFS(
AK2193="MPR ISSUE","ACTIVE",
AK2193="BSS Hardware Issue","ACTIVE",
AK2193="Sites strategiques, MLL, Pylone, etc.","PASSIVE",
AK2193="AKTIVCO DEFAUT GE &amp; POWER Cabinet","PASSIVE",
AK2193="AKTIVCO Coupure ENEO &amp; Baisse de tension","PASSIVE",
AK2193="Coupure ENEO &amp; Baisse de tension","PASSIVE",
AK2193="Defaut GE &amp; POWER Cabinet","PASSIVE",
AK2193="Sharing","PASSIVE",
AK2193="Sites strategiques &amp; DataCenter","PASSIVE",
AK2193="Exclu","Exclu",
AK2193="SAT","ACTIVE",
AK2193="SPARE-ISSUE","SPARE-ISSUE",
AK2193="Fiber CAmtel","ACTIVE",
AK2193="Fiber AOF","ACTIVE",
AK2193="Projet OCM (HUAWEI)","PLANNED WORKS",
AK2193="Projet OCM (NOKIA)","PLANNED WORKS",
AK2193="ACCESS-ISSUE","ACCESS-ISSUE",
AK2193="Projet OCM (ZTE, NOKIA, autres projets)","PLANNED WORKS",
AK2193="No root CAuse","No root cause",
AK2193="ODU HS","ACTIVE",
AK2193="IP &amp; VLAN","ACTIVE",
AK2193="Warehouse HUAWEI","SPARE-ISSUE",
AK2193="SPARE-HS","SPARE-ISSUE",
AK2193="Power Telco","ACTIVE", AK2193="no impacts","no impacts"
),"")</f>
        <v>No root cause</v>
      </c>
      <c r="AM2193" s="108" t="s">
        <v>5537</v>
      </c>
      <c r="AN2193" s="117" t="s">
        <v>3661</v>
      </c>
      <c r="AP2193" s="23" t="s">
        <v>5537</v>
      </c>
      <c r="AQ2193" s="23" t="s">
        <v>5537</v>
      </c>
      <c r="AR2193" s="7"/>
      <c r="AS2193" s="6"/>
      <c r="AT2193" s="7"/>
      <c r="AU2193" s="3" t="s">
        <v>5537</v>
      </c>
      <c r="AV2193" s="24" t="s">
        <v>5537</v>
      </c>
      <c r="AW2193" s="24" t="s">
        <v>5537</v>
      </c>
      <c r="AX2193" s="24" t="s">
        <v>5537</v>
      </c>
      <c r="AY2193" s="24" t="s">
        <v>5537</v>
      </c>
      <c r="AZ2193" s="24" t="s">
        <v>5537</v>
      </c>
      <c r="BA2193" s="24" t="s">
        <v>5537</v>
      </c>
      <c r="BB2193" s="24" t="s">
        <v>5537</v>
      </c>
      <c r="BC2193" s="24" t="s">
        <v>5537</v>
      </c>
      <c r="BD2193" s="24" t="s">
        <v>5537</v>
      </c>
      <c r="BE2193" s="24" t="s">
        <v>5537</v>
      </c>
      <c r="BF2193" s="24" t="s">
        <v>5537</v>
      </c>
      <c r="BG2193" s="24" t="s">
        <v>5537</v>
      </c>
      <c r="BH2193" s="24" t="s">
        <v>5537</v>
      </c>
      <c r="BI2193" s="9" t="s">
        <v>5537</v>
      </c>
      <c r="BJ2193" s="14"/>
      <c r="BK2193" s="14" t="s">
        <v>5537</v>
      </c>
      <c r="BL2193" s="14" t="str">
        <f>_xlfn.XLOOKUP(B2193,'[4]cell downs 18042026 17h'!$B:$B,'[4]cell downs 18042026 17h'!$B:$B,"")</f>
        <v/>
      </c>
      <c r="BM2193" s="14" t="str">
        <f>_xlfn.XLOOKUP(B2193,'[5]Cells Huawei 19042026 15h'!$B:$B,'[5]Cells Huawei 19042026 15h'!$B:$B,"")</f>
        <v/>
      </c>
      <c r="BN2193" s="9" t="str">
        <f>_xlfn.XLOOKUP(B2193,'[6]cells down 19042026 9H40'!$B:$B,'[6]cells down 19042026 9H40'!$B:$B,"")</f>
        <v/>
      </c>
      <c r="BO2193" s="9" t="s">
        <v>3661</v>
      </c>
      <c r="BP2193" s="9" t="s">
        <v>594</v>
      </c>
    </row>
    <row r="2194" spans="1:68" s="9" customFormat="1" x14ac:dyDescent="0.35">
      <c r="A2194" s="1" t="s">
        <v>3668</v>
      </c>
      <c r="B2194" s="8" t="s">
        <v>3669</v>
      </c>
      <c r="C2194" s="3" t="str">
        <f>_xlfn.XLOOKUP(B2194,'[1]daily break down'!$D:$D,'[1]daily break down'!$E:$E,"")</f>
        <v>LITTORAL</v>
      </c>
      <c r="D2194" s="1" t="s">
        <v>21</v>
      </c>
      <c r="E2194" s="1" t="s">
        <v>122</v>
      </c>
      <c r="F2194" s="3" t="s">
        <v>31</v>
      </c>
      <c r="G2194" s="1" t="s">
        <v>3668</v>
      </c>
      <c r="H2194" s="41" t="str">
        <f>_xlfn.XLOOKUP(B2194,[2]CALCULATION!$B:$B,[2]CALCULATION!$H:$H,"")</f>
        <v>ZTE</v>
      </c>
      <c r="I2194" s="34">
        <v>0</v>
      </c>
      <c r="J2194" s="34">
        <v>0</v>
      </c>
      <c r="K2194" s="34">
        <v>0</v>
      </c>
      <c r="L2194" s="34">
        <v>0</v>
      </c>
      <c r="M2194" s="34">
        <v>0</v>
      </c>
      <c r="N2194" s="34">
        <v>0</v>
      </c>
      <c r="O2194" s="34">
        <v>0</v>
      </c>
      <c r="P2194" s="34">
        <v>0</v>
      </c>
      <c r="Q2194" s="34">
        <v>0</v>
      </c>
      <c r="R2194" s="34">
        <v>0</v>
      </c>
      <c r="S2194" s="109">
        <v>0</v>
      </c>
      <c r="T2194" s="109">
        <f>_xlfn.XLOOKUP(B2194,'[3]Nur des jours'!$B:$B,'[3]Nur des jours'!$U:$U,"")</f>
        <v>0</v>
      </c>
      <c r="U2194" s="109">
        <v>0</v>
      </c>
      <c r="V2194" s="109">
        <v>0</v>
      </c>
      <c r="W2194" s="109">
        <v>0</v>
      </c>
      <c r="X2194" s="109">
        <v>0</v>
      </c>
      <c r="Y2194" s="109">
        <v>0</v>
      </c>
      <c r="Z2194" s="109">
        <v>0</v>
      </c>
      <c r="AA2194" s="109">
        <v>0</v>
      </c>
      <c r="AB2194" s="109">
        <v>0</v>
      </c>
      <c r="AC2194" s="109">
        <v>0</v>
      </c>
      <c r="AD2194" s="109">
        <v>0</v>
      </c>
      <c r="AE2194" s="109">
        <v>0</v>
      </c>
      <c r="AF2194" s="109">
        <v>0</v>
      </c>
      <c r="AG2194" s="57" t="str">
        <f>_xlfn.XLOOKUP(B2194,[3]CALCULATION!$B:$B,[3]CALCULATION!$M:$M,"")</f>
        <v>Operationnel</v>
      </c>
      <c r="AH2194" s="57"/>
      <c r="AI2194" s="56" t="str" cm="1">
        <f t="array" ref="AI2194">IFERROR(_xlfn.IFS(
AK2194="MPR ISSUE","PDH",
AK2194="BSS Hardware Issue","BSS",
AK2194="Sites strategiques, MLL, Pylone, etc.","ENVTECH",
AK2194="AKTIVCO DEFAUT GE &amp; POWER Cabinet","AKTIVCO",
AK2194="AKTIVCO Coupure ENEO &amp; Baisse de tension","AKTIVCO GRID ONLY",
AK2194="Coupure ENEO &amp; Baisse de tension","IHS GRID ONLY",
AK2194="Defaut GE &amp; POWER Cabinet","IHS",
AK2194="Sharing","Partners",
AK2194="Sites strategiques &amp; DataCenter","SST &amp; DC",
AK2194="Exclu","Exclu",
AK2194="SAT","SAT",
AK2194="SPARE-ISSUE","SPARE-ISSUE",
AK2194="Fiber CAmtel","TRANS_FO_CAMTEL",
AK2194="Fiber AOF","Fiber AOF",
AK2194="Projet OCM (HUAWEI)","TRAVAUX-HUAWEI",
AK2194="Projet OCM (NOKIA)","TRAVAUX-NOKIA",
AK2194="ACCESS-ISSUE","ACCESS-ISSUE",
AK2194="Projet OCM (ZTE, NOKIA, autres projets)","TRAVAUX OCM",
AK2194="No root CAuse","No root cause",
AK2194="ODU HS","PDH",
AK2194="IP &amp; VLAN","PDH",
AK2194="Warehouse HUAWEI","SPARE-ISSUE",
AK2194="SPARE-HS","SPARE-ISSUE",
AK2194="Power Telco","BSS",AK2194="no impacts","no impacts"
),"")</f>
        <v>AKTIVCO</v>
      </c>
      <c r="AJ2194" s="56" t="str" cm="1">
        <f t="array" ref="AJ2194">IFERROR(_xlfn.IFS(
AK2194="MPR ISSUE","TX ISSUE",
AK2194="BSS Hardware Issue","RAN ISSUE",
AK2194="Sites strategiques, MLL, Pylone, etc.","ENVTECH",
AK2194="AKTIVCO DEFAUT GE &amp; POWER Cabinet","POWER ISSUE",
AK2194="AKTIVCO Coupure ENEO &amp; Baisse de tension","POWER ISSUE",
AK2194="Coupure ENEO &amp; Baisse de tension","POWER ISSUE",
AK2194="Defaut GE &amp; POWER Cabinet","POWER ISSUE",
AK2194="Sharing","POWER ISSUE",
AK2194="Sites strategiques &amp; DataCenter","POWER ISSUE",
AK2194="Exclu","Exclu",
AK2194="SAT","TX ISSUE",
AK2194="SPARE-ISSUE","SPARE-ISSUE",
AK2194="Fiber CAmtel","TX ISSUE",
AK2194="Fiber AOF","TX ISSUE",
AK2194="Projet OCM (HUAWEI)","TRAVAUX-HUAWEI",
AK2194="Projet OCM (NOKIA)","TRAVAUX -NOKIA",
AK2194="ACCESS-ISSUE","ACCESS-ISSUE",
AK2194="Projet OCM (ZTE, NOKIA, autres projets)","TRAVAUX OCM",
AK2194="No root CAuse","No root cause",
AK2194="ODU HS","TX ISSUE",
AK2194="IP &amp; VLAN","TX ISSUE",
AK2194="Warehouse HUAWEI","SPARE-ISSUE",
AK2194="SPARE-HS","SPARE-ISSUE",
AK2194="Power Telco","RAN ISSUE",AK2194="no impacts","no impacts"
),"")</f>
        <v>POWER ISSUE</v>
      </c>
      <c r="AK2194" s="81" t="s">
        <v>5325</v>
      </c>
      <c r="AL2194" s="56" t="str" cm="1">
        <f t="array" ref="AL2194">IFERROR(_xlfn.IFS(
AK2194="MPR ISSUE","ACTIVE",
AK2194="BSS Hardware Issue","ACTIVE",
AK2194="Sites strategiques, MLL, Pylone, etc.","PASSIVE",
AK2194="AKTIVCO DEFAUT GE &amp; POWER Cabinet","PASSIVE",
AK2194="AKTIVCO Coupure ENEO &amp; Baisse de tension","PASSIVE",
AK2194="Coupure ENEO &amp; Baisse de tension","PASSIVE",
AK2194="Defaut GE &amp; POWER Cabinet","PASSIVE",
AK2194="Sharing","PASSIVE",
AK2194="Sites strategiques &amp; DataCenter","PASSIVE",
AK2194="Exclu","Exclu",
AK2194="SAT","ACTIVE",
AK2194="SPARE-ISSUE","SPARE-ISSUE",
AK2194="Fiber CAmtel","ACTIVE",
AK2194="Fiber AOF","ACTIVE",
AK2194="Projet OCM (HUAWEI)","PLANNED WORKS",
AK2194="Projet OCM (NOKIA)","PLANNED WORKS",
AK2194="ACCESS-ISSUE","ACCESS-ISSUE",
AK2194="Projet OCM (ZTE, NOKIA, autres projets)","PLANNED WORKS",
AK2194="No root CAuse","No root cause",
AK2194="ODU HS","ACTIVE",
AK2194="IP &amp; VLAN","ACTIVE",
AK2194="Warehouse HUAWEI","SPARE-ISSUE",
AK2194="SPARE-HS","SPARE-ISSUE",
AK2194="Power Telco","ACTIVE", AK2194="no impacts","no impacts"
),"")</f>
        <v>PASSIVE</v>
      </c>
      <c r="AM2194" s="108" t="s">
        <v>6039</v>
      </c>
      <c r="AN2194" s="117" t="s">
        <v>3669</v>
      </c>
      <c r="AP2194" s="23" t="s">
        <v>5537</v>
      </c>
      <c r="AQ2194" s="23" t="s">
        <v>5537</v>
      </c>
      <c r="AR2194" s="7"/>
      <c r="AS2194" s="6"/>
      <c r="AT2194" s="7"/>
      <c r="AU2194" s="3" t="s">
        <v>5537</v>
      </c>
      <c r="AV2194" s="24" t="s">
        <v>5537</v>
      </c>
      <c r="AW2194" s="24" t="s">
        <v>5537</v>
      </c>
      <c r="AX2194" s="24" t="s">
        <v>5537</v>
      </c>
      <c r="AY2194" s="24" t="s">
        <v>5537</v>
      </c>
      <c r="AZ2194" s="24" t="s">
        <v>5537</v>
      </c>
      <c r="BA2194" s="24" t="s">
        <v>5537</v>
      </c>
      <c r="BB2194" s="24" t="s">
        <v>5537</v>
      </c>
      <c r="BC2194" s="24" t="s">
        <v>5537</v>
      </c>
      <c r="BD2194" s="24" t="s">
        <v>5537</v>
      </c>
      <c r="BE2194" s="24" t="s">
        <v>6465</v>
      </c>
      <c r="BF2194" s="24" t="s">
        <v>5537</v>
      </c>
      <c r="BG2194" s="24" t="s">
        <v>5537</v>
      </c>
      <c r="BH2194" s="24" t="s">
        <v>5962</v>
      </c>
      <c r="BI2194" s="9" t="s">
        <v>5537</v>
      </c>
      <c r="BJ2194" s="14"/>
      <c r="BK2194" s="14" t="s">
        <v>5537</v>
      </c>
      <c r="BL2194" s="14" t="str">
        <f>_xlfn.XLOOKUP(B2194,'[4]cell downs 18042026 17h'!$B:$B,'[4]cell downs 18042026 17h'!$B:$B,"")</f>
        <v/>
      </c>
      <c r="BM2194" s="14" t="str">
        <f>_xlfn.XLOOKUP(B2194,'[5]Cells Huawei 19042026 15h'!$B:$B,'[5]Cells Huawei 19042026 15h'!$B:$B,"")</f>
        <v/>
      </c>
      <c r="BN2194" s="9" t="str">
        <f>_xlfn.XLOOKUP(B2194,'[6]cells down 19042026 9H40'!$B:$B,'[6]cells down 19042026 9H40'!$B:$B,"")</f>
        <v/>
      </c>
      <c r="BO2194" s="9" t="s">
        <v>5537</v>
      </c>
      <c r="BP2194" s="9" t="s">
        <v>5537</v>
      </c>
    </row>
    <row r="2195" spans="1:68" s="9" customFormat="1" x14ac:dyDescent="0.35">
      <c r="A2195" s="1" t="s">
        <v>3670</v>
      </c>
      <c r="B2195" s="8" t="s">
        <v>3671</v>
      </c>
      <c r="C2195" s="3" t="str">
        <f>_xlfn.XLOOKUP(B2195,'[1]daily break down'!$D:$D,'[1]daily break down'!$E:$E,"")</f>
        <v>CENTRE</v>
      </c>
      <c r="D2195" s="1" t="s">
        <v>11</v>
      </c>
      <c r="E2195" s="1" t="s">
        <v>318</v>
      </c>
      <c r="F2195" s="3" t="s">
        <v>69</v>
      </c>
      <c r="G2195" s="1" t="s">
        <v>1211</v>
      </c>
      <c r="H2195" s="41" t="str">
        <f>_xlfn.XLOOKUP(B2195,[2]CALCULATION!$B:$B,[2]CALCULATION!$H:$H,"")</f>
        <v>ZTE</v>
      </c>
      <c r="I2195" s="34">
        <v>0</v>
      </c>
      <c r="J2195" s="34">
        <v>0</v>
      </c>
      <c r="K2195" s="34">
        <v>0</v>
      </c>
      <c r="L2195" s="34">
        <v>0</v>
      </c>
      <c r="M2195" s="34">
        <v>0</v>
      </c>
      <c r="N2195" s="34">
        <v>0</v>
      </c>
      <c r="O2195" s="34">
        <v>0</v>
      </c>
      <c r="P2195" s="34">
        <v>0</v>
      </c>
      <c r="Q2195" s="34">
        <v>0</v>
      </c>
      <c r="R2195" s="34">
        <v>0</v>
      </c>
      <c r="S2195" s="109">
        <v>0</v>
      </c>
      <c r="T2195" s="109">
        <f>_xlfn.XLOOKUP(B2195,'[3]Nur des jours'!$B:$B,'[3]Nur des jours'!$U:$U,"")</f>
        <v>0</v>
      </c>
      <c r="U2195" s="109">
        <v>0</v>
      </c>
      <c r="V2195" s="109">
        <v>0</v>
      </c>
      <c r="W2195" s="109">
        <v>0</v>
      </c>
      <c r="X2195" s="109">
        <v>0</v>
      </c>
      <c r="Y2195" s="109">
        <v>0</v>
      </c>
      <c r="Z2195" s="109">
        <v>0</v>
      </c>
      <c r="AA2195" s="109">
        <v>0</v>
      </c>
      <c r="AB2195" s="109">
        <v>0</v>
      </c>
      <c r="AC2195" s="109">
        <v>0</v>
      </c>
      <c r="AD2195" s="109">
        <v>0</v>
      </c>
      <c r="AE2195" s="109">
        <v>0</v>
      </c>
      <c r="AF2195" s="109">
        <v>0</v>
      </c>
      <c r="AG2195" s="57" t="str">
        <f>_xlfn.XLOOKUP(B2195,[3]CALCULATION!$B:$B,[3]CALCULATION!$M:$M,"")</f>
        <v>Operationnel</v>
      </c>
      <c r="AH2195" s="57"/>
      <c r="AI2195" s="56" t="str" cm="1">
        <f t="array" ref="AI2195">IFERROR(_xlfn.IFS(
AK2195="MPR ISSUE","PDH",
AK2195="BSS Hardware Issue","BSS",
AK2195="Sites strategiques, MLL, Pylone, etc.","ENVTECH",
AK2195="AKTIVCO DEFAUT GE &amp; POWER Cabinet","AKTIVCO",
AK2195="AKTIVCO Coupure ENEO &amp; Baisse de tension","AKTIVCO GRID ONLY",
AK2195="Coupure ENEO &amp; Baisse de tension","IHS GRID ONLY",
AK2195="Defaut GE &amp; POWER Cabinet","IHS",
AK2195="Sharing","Partners",
AK2195="Sites strategiques &amp; DataCenter","SST &amp; DC",
AK2195="Exclu","Exclu",
AK2195="SAT","SAT",
AK2195="SPARE-ISSUE","SPARE-ISSUE",
AK2195="Fiber CAmtel","TRANS_FO_CAMTEL",
AK2195="Fiber AOF","Fiber AOF",
AK2195="Projet OCM (HUAWEI)","TRAVAUX-HUAWEI",
AK2195="Projet OCM (NOKIA)","TRAVAUX-NOKIA",
AK2195="ACCESS-ISSUE","ACCESS-ISSUE",
AK2195="Projet OCM (ZTE, NOKIA, autres projets)","TRAVAUX OCM",
AK2195="No root CAuse","No root cause",
AK2195="ODU HS","PDH",
AK2195="IP &amp; VLAN","PDH",
AK2195="Warehouse HUAWEI","SPARE-ISSUE",
AK2195="SPARE-HS","SPARE-ISSUE",
AK2195="Power Telco","BSS",AK2195="no impacts","no impacts"
),"")</f>
        <v>No root cause</v>
      </c>
      <c r="AJ2195" s="56" t="str" cm="1">
        <f t="array" ref="AJ2195">IFERROR(_xlfn.IFS(
AK2195="MPR ISSUE","TX ISSUE",
AK2195="BSS Hardware Issue","RAN ISSUE",
AK2195="Sites strategiques, MLL, Pylone, etc.","ENVTECH",
AK2195="AKTIVCO DEFAUT GE &amp; POWER Cabinet","POWER ISSUE",
AK2195="AKTIVCO Coupure ENEO &amp; Baisse de tension","POWER ISSUE",
AK2195="Coupure ENEO &amp; Baisse de tension","POWER ISSUE",
AK2195="Defaut GE &amp; POWER Cabinet","POWER ISSUE",
AK2195="Sharing","POWER ISSUE",
AK2195="Sites strategiques &amp; DataCenter","POWER ISSUE",
AK2195="Exclu","Exclu",
AK2195="SAT","TX ISSUE",
AK2195="SPARE-ISSUE","SPARE-ISSUE",
AK2195="Fiber CAmtel","TX ISSUE",
AK2195="Fiber AOF","TX ISSUE",
AK2195="Projet OCM (HUAWEI)","TRAVAUX-HUAWEI",
AK2195="Projet OCM (NOKIA)","TRAVAUX -NOKIA",
AK2195="ACCESS-ISSUE","ACCESS-ISSUE",
AK2195="Projet OCM (ZTE, NOKIA, autres projets)","TRAVAUX OCM",
AK2195="No root CAuse","No root cause",
AK2195="ODU HS","TX ISSUE",
AK2195="IP &amp; VLAN","TX ISSUE",
AK2195="Warehouse HUAWEI","SPARE-ISSUE",
AK2195="SPARE-HS","SPARE-ISSUE",
AK2195="Power Telco","RAN ISSUE",AK2195="no impacts","no impacts"
),"")</f>
        <v>No root cause</v>
      </c>
      <c r="AK2195" s="81" t="s">
        <v>5620</v>
      </c>
      <c r="AL2195" s="56" t="str" cm="1">
        <f t="array" ref="AL2195">IFERROR(_xlfn.IFS(
AK2195="MPR ISSUE","ACTIVE",
AK2195="BSS Hardware Issue","ACTIVE",
AK2195="Sites strategiques, MLL, Pylone, etc.","PASSIVE",
AK2195="AKTIVCO DEFAUT GE &amp; POWER Cabinet","PASSIVE",
AK2195="AKTIVCO Coupure ENEO &amp; Baisse de tension","PASSIVE",
AK2195="Coupure ENEO &amp; Baisse de tension","PASSIVE",
AK2195="Defaut GE &amp; POWER Cabinet","PASSIVE",
AK2195="Sharing","PASSIVE",
AK2195="Sites strategiques &amp; DataCenter","PASSIVE",
AK2195="Exclu","Exclu",
AK2195="SAT","ACTIVE",
AK2195="SPARE-ISSUE","SPARE-ISSUE",
AK2195="Fiber CAmtel","ACTIVE",
AK2195="Fiber AOF","ACTIVE",
AK2195="Projet OCM (HUAWEI)","PLANNED WORKS",
AK2195="Projet OCM (NOKIA)","PLANNED WORKS",
AK2195="ACCESS-ISSUE","ACCESS-ISSUE",
AK2195="Projet OCM (ZTE, NOKIA, autres projets)","PLANNED WORKS",
AK2195="No root CAuse","No root cause",
AK2195="ODU HS","ACTIVE",
AK2195="IP &amp; VLAN","ACTIVE",
AK2195="Warehouse HUAWEI","SPARE-ISSUE",
AK2195="SPARE-HS","SPARE-ISSUE",
AK2195="Power Telco","ACTIVE", AK2195="no impacts","no impacts"
),"")</f>
        <v>No root cause</v>
      </c>
      <c r="AM2195" s="108" t="s">
        <v>5537</v>
      </c>
      <c r="AN2195" s="117" t="s">
        <v>3671</v>
      </c>
      <c r="AP2195" s="23" t="s">
        <v>5537</v>
      </c>
      <c r="AQ2195" s="23" t="s">
        <v>5537</v>
      </c>
      <c r="AR2195" s="7"/>
      <c r="AS2195" s="6"/>
      <c r="AT2195" s="7"/>
      <c r="AU2195" s="3" t="s">
        <v>5537</v>
      </c>
      <c r="AV2195" s="24" t="s">
        <v>5537</v>
      </c>
      <c r="AW2195" s="24" t="s">
        <v>5537</v>
      </c>
      <c r="AX2195" s="24" t="s">
        <v>5537</v>
      </c>
      <c r="AY2195" s="24" t="s">
        <v>5537</v>
      </c>
      <c r="AZ2195" s="24" t="s">
        <v>5537</v>
      </c>
      <c r="BA2195" s="24" t="s">
        <v>5537</v>
      </c>
      <c r="BB2195" s="24" t="s">
        <v>5537</v>
      </c>
      <c r="BC2195" s="24" t="s">
        <v>5537</v>
      </c>
      <c r="BD2195" s="24" t="s">
        <v>5537</v>
      </c>
      <c r="BE2195" s="24" t="s">
        <v>5537</v>
      </c>
      <c r="BF2195" s="24" t="s">
        <v>5537</v>
      </c>
      <c r="BG2195" s="24" t="s">
        <v>5537</v>
      </c>
      <c r="BH2195" s="24" t="s">
        <v>5537</v>
      </c>
      <c r="BI2195" s="9" t="s">
        <v>5537</v>
      </c>
      <c r="BJ2195" s="14"/>
      <c r="BK2195" s="14" t="s">
        <v>5537</v>
      </c>
      <c r="BL2195" s="14" t="str">
        <f>_xlfn.XLOOKUP(B2195,'[4]cell downs 18042026 17h'!$B:$B,'[4]cell downs 18042026 17h'!$B:$B,"")</f>
        <v/>
      </c>
      <c r="BM2195" s="14" t="str">
        <f>_xlfn.XLOOKUP(B2195,'[5]Cells Huawei 19042026 15h'!$B:$B,'[5]Cells Huawei 19042026 15h'!$B:$B,"")</f>
        <v/>
      </c>
      <c r="BN2195" s="9" t="str">
        <f>_xlfn.XLOOKUP(B2195,'[6]cells down 19042026 9H40'!$B:$B,'[6]cells down 19042026 9H40'!$B:$B,"")</f>
        <v/>
      </c>
      <c r="BO2195" s="9" t="s">
        <v>3671</v>
      </c>
      <c r="BP2195" s="9" t="s">
        <v>5578</v>
      </c>
    </row>
    <row r="2196" spans="1:68" s="9" customFormat="1" x14ac:dyDescent="0.35">
      <c r="A2196" s="1" t="s">
        <v>1616</v>
      </c>
      <c r="B2196" s="1" t="s">
        <v>1617</v>
      </c>
      <c r="C2196" s="3" t="str">
        <f>_xlfn.XLOOKUP(B2196,'[1]daily break down'!$D:$D,'[1]daily break down'!$E:$E,"")</f>
        <v>CENTRE</v>
      </c>
      <c r="D2196" s="1" t="s">
        <v>21</v>
      </c>
      <c r="E2196" s="1" t="s">
        <v>22</v>
      </c>
      <c r="F2196" s="3" t="s">
        <v>37</v>
      </c>
      <c r="G2196" s="1" t="s">
        <v>1618</v>
      </c>
      <c r="H2196" s="41" t="str">
        <f>_xlfn.XLOOKUP(B2196,[2]CALCULATION!$B:$B,[2]CALCULATION!$H:$H,"")</f>
        <v>ZTE</v>
      </c>
      <c r="I2196" s="34">
        <v>36.982818398952155</v>
      </c>
      <c r="J2196" s="34">
        <v>36.982818398952155</v>
      </c>
      <c r="K2196" s="34">
        <v>36.982818398952155</v>
      </c>
      <c r="L2196" s="34">
        <v>36.982818398952155</v>
      </c>
      <c r="M2196" s="34">
        <v>30.688623074881647</v>
      </c>
      <c r="N2196" s="34">
        <v>18.491409199476077</v>
      </c>
      <c r="O2196" s="34">
        <v>0.74366926060045702</v>
      </c>
      <c r="P2196" s="34">
        <v>0</v>
      </c>
      <c r="Q2196" s="34">
        <v>3.5249962189633965</v>
      </c>
      <c r="R2196" s="34">
        <v>0</v>
      </c>
      <c r="S2196" s="109">
        <v>1.9771254419532405</v>
      </c>
      <c r="T2196" s="109">
        <f>_xlfn.XLOOKUP(B2196,'[3]Nur des jours'!$B:$B,'[3]Nur des jours'!$U:$U,"")</f>
        <v>0</v>
      </c>
      <c r="U2196" s="109">
        <v>0</v>
      </c>
      <c r="V2196" s="109">
        <v>0.87202831925075575</v>
      </c>
      <c r="W2196" s="109">
        <v>0</v>
      </c>
      <c r="X2196" s="109">
        <v>0</v>
      </c>
      <c r="Y2196" s="109">
        <v>0</v>
      </c>
      <c r="Z2196" s="109">
        <v>0</v>
      </c>
      <c r="AA2196" s="109">
        <v>0</v>
      </c>
      <c r="AB2196" s="109">
        <v>0</v>
      </c>
      <c r="AC2196" s="109">
        <v>0</v>
      </c>
      <c r="AD2196" s="109">
        <v>0</v>
      </c>
      <c r="AE2196" s="109">
        <v>0</v>
      </c>
      <c r="AF2196" s="109">
        <v>0</v>
      </c>
      <c r="AG2196" s="57" t="str">
        <f>_xlfn.XLOOKUP(B2196,[3]CALCULATION!$B:$B,[3]CALCULATION!$M:$M,"")</f>
        <v>EXCLU</v>
      </c>
      <c r="AH2196" s="57" t="s">
        <v>5536</v>
      </c>
      <c r="AI2196" s="56" t="str" cm="1">
        <f t="array" ref="AI2196">IFERROR(_xlfn.IFS(
AK2196="MPR ISSUE","PDH",
AK2196="BSS Hardware Issue","BSS",
AK2196="Sites strategiques, MLL, Pylone, etc.","ENVTECH",
AK2196="AKTIVCO DEFAUT GE &amp; POWER Cabinet","AKTIVCO",
AK2196="AKTIVCO Coupure ENEO &amp; Baisse de tension","AKTIVCO GRID ONLY",
AK2196="Coupure ENEO &amp; Baisse de tension","IHS GRID ONLY",
AK2196="Defaut GE &amp; POWER Cabinet","IHS",
AK2196="Sharing","Partners",
AK2196="Sites strategiques &amp; DataCenter","SST &amp; DC",
AK2196="Exclu","Exclu",
AK2196="SAT","SAT",
AK2196="SPARE-ISSUE","SPARE-ISSUE",
AK2196="Fiber CAmtel","TRANS_FO_CAMTEL",
AK2196="Fiber AOF","Fiber AOF",
AK2196="Projet OCM (HUAWEI)","TRAVAUX-HUAWEI",
AK2196="Projet OCM (NOKIA)","TRAVAUX-NOKIA",
AK2196="ACCESS-ISSUE","ACCESS-ISSUE",
AK2196="Projet OCM (ZTE, NOKIA, autres projets)","TRAVAUX OCM",
AK2196="No root CAuse","No root cause",
AK2196="ODU HS","PDH",
AK2196="IP &amp; VLAN","PDH",
AK2196="Warehouse HUAWEI","SPARE-ISSUE",
AK2196="SPARE-HS","SPARE-ISSUE",
AK2196="Power Telco","BSS",AK2196="no impacts","no impacts"
),"")</f>
        <v>Exclu</v>
      </c>
      <c r="AJ2196" s="56" t="str" cm="1">
        <f t="array" ref="AJ2196">IFERROR(_xlfn.IFS(
AK2196="MPR ISSUE","TX ISSUE",
AK2196="BSS Hardware Issue","RAN ISSUE",
AK2196="Sites strategiques, MLL, Pylone, etc.","ENVTECH",
AK2196="AKTIVCO DEFAUT GE &amp; POWER Cabinet","POWER ISSUE",
AK2196="AKTIVCO Coupure ENEO &amp; Baisse de tension","POWER ISSUE",
AK2196="Coupure ENEO &amp; Baisse de tension","POWER ISSUE",
AK2196="Defaut GE &amp; POWER Cabinet","POWER ISSUE",
AK2196="Sharing","POWER ISSUE",
AK2196="Sites strategiques &amp; DataCenter","POWER ISSUE",
AK2196="Exclu","Exclu",
AK2196="SAT","TX ISSUE",
AK2196="SPARE-ISSUE","SPARE-ISSUE",
AK2196="Fiber CAmtel","TX ISSUE",
AK2196="Fiber AOF","TX ISSUE",
AK2196="Projet OCM (HUAWEI)","TRAVAUX-HUAWEI",
AK2196="Projet OCM (NOKIA)","TRAVAUX -NOKIA",
AK2196="ACCESS-ISSUE","ACCESS-ISSUE",
AK2196="Projet OCM (ZTE, NOKIA, autres projets)","TRAVAUX OCM",
AK2196="No root CAuse","No root cause",
AK2196="ODU HS","TX ISSUE",
AK2196="IP &amp; VLAN","TX ISSUE",
AK2196="Warehouse HUAWEI","SPARE-ISSUE",
AK2196="SPARE-HS","SPARE-ISSUE",
AK2196="Power Telco","RAN ISSUE",AK2196="no impacts","no impacts"
),"")</f>
        <v>Exclu</v>
      </c>
      <c r="AK2196" s="81" t="s">
        <v>5559</v>
      </c>
      <c r="AL2196" s="56" t="str" cm="1">
        <f t="array" ref="AL2196">IFERROR(_xlfn.IFS(
AK2196="MPR ISSUE","ACTIVE",
AK2196="BSS Hardware Issue","ACTIVE",
AK2196="Sites strategiques, MLL, Pylone, etc.","PASSIVE",
AK2196="AKTIVCO DEFAUT GE &amp; POWER Cabinet","PASSIVE",
AK2196="AKTIVCO Coupure ENEO &amp; Baisse de tension","PASSIVE",
AK2196="Coupure ENEO &amp; Baisse de tension","PASSIVE",
AK2196="Defaut GE &amp; POWER Cabinet","PASSIVE",
AK2196="Sharing","PASSIVE",
AK2196="Sites strategiques &amp; DataCenter","PASSIVE",
AK2196="Exclu","Exclu",
AK2196="SAT","ACTIVE",
AK2196="SPARE-ISSUE","SPARE-ISSUE",
AK2196="Fiber CAmtel","ACTIVE",
AK2196="Fiber AOF","ACTIVE",
AK2196="Projet OCM (HUAWEI)","PLANNED WORKS",
AK2196="Projet OCM (NOKIA)","PLANNED WORKS",
AK2196="ACCESS-ISSUE","ACCESS-ISSUE",
AK2196="Projet OCM (ZTE, NOKIA, autres projets)","PLANNED WORKS",
AK2196="No root CAuse","No root cause",
AK2196="ODU HS","ACTIVE",
AK2196="IP &amp; VLAN","ACTIVE",
AK2196="Warehouse HUAWEI","SPARE-ISSUE",
AK2196="SPARE-HS","SPARE-ISSUE",
AK2196="Power Telco","ACTIVE", AK2196="no impacts","no impacts"
),"")</f>
        <v>Exclu</v>
      </c>
      <c r="AM2196" s="108" t="s">
        <v>5537</v>
      </c>
      <c r="AN2196" s="117" t="s">
        <v>1617</v>
      </c>
      <c r="AP2196" s="23" t="s">
        <v>5537</v>
      </c>
      <c r="AQ2196" s="23" t="s">
        <v>5537</v>
      </c>
      <c r="AR2196" s="7"/>
      <c r="AS2196" s="6"/>
      <c r="AT2196" s="7"/>
      <c r="AU2196" s="3" t="s">
        <v>5537</v>
      </c>
      <c r="AV2196" s="24" t="s">
        <v>5537</v>
      </c>
      <c r="AW2196" s="24" t="s">
        <v>5537</v>
      </c>
      <c r="AX2196" s="24" t="s">
        <v>5537</v>
      </c>
      <c r="AY2196" s="24" t="s">
        <v>5537</v>
      </c>
      <c r="AZ2196" s="24" t="s">
        <v>5537</v>
      </c>
      <c r="BA2196" s="24" t="s">
        <v>5537</v>
      </c>
      <c r="BB2196" s="24" t="s">
        <v>5537</v>
      </c>
      <c r="BC2196" s="24" t="s">
        <v>5537</v>
      </c>
      <c r="BD2196" s="24" t="s">
        <v>5537</v>
      </c>
      <c r="BE2196" s="24" t="s">
        <v>5537</v>
      </c>
      <c r="BF2196" s="24" t="s">
        <v>5537</v>
      </c>
      <c r="BG2196" s="24" t="s">
        <v>5537</v>
      </c>
      <c r="BH2196" s="24" t="s">
        <v>5537</v>
      </c>
      <c r="BI2196" s="9" t="s">
        <v>5537</v>
      </c>
      <c r="BJ2196" s="14"/>
      <c r="BK2196" s="14" t="s">
        <v>5537</v>
      </c>
      <c r="BL2196" s="14" t="str">
        <f>_xlfn.XLOOKUP(B2196,'[4]cell downs 18042026 17h'!$B:$B,'[4]cell downs 18042026 17h'!$B:$B,"")</f>
        <v/>
      </c>
      <c r="BM2196" s="14" t="str">
        <f>_xlfn.XLOOKUP(B2196,'[5]Cells Huawei 19042026 15h'!$B:$B,'[5]Cells Huawei 19042026 15h'!$B:$B,"")</f>
        <v/>
      </c>
      <c r="BN2196" s="9" t="str">
        <f>_xlfn.XLOOKUP(B2196,'[6]cells down 19042026 9H40'!$B:$B,'[6]cells down 19042026 9H40'!$B:$B,"")</f>
        <v/>
      </c>
      <c r="BO2196" s="9" t="s">
        <v>5537</v>
      </c>
      <c r="BP2196" s="9" t="s">
        <v>83</v>
      </c>
    </row>
    <row r="2197" spans="1:68" s="9" customFormat="1" x14ac:dyDescent="0.35">
      <c r="A2197" s="1" t="s">
        <v>3672</v>
      </c>
      <c r="B2197" s="8" t="s">
        <v>3673</v>
      </c>
      <c r="C2197" s="3" t="str">
        <f>_xlfn.XLOOKUP(B2197,'[1]daily break down'!$D:$D,'[1]daily break down'!$E:$E,"")</f>
        <v>CENTRE</v>
      </c>
      <c r="D2197" s="1" t="s">
        <v>11</v>
      </c>
      <c r="E2197" s="1" t="s">
        <v>96</v>
      </c>
      <c r="F2197" s="3" t="s">
        <v>69</v>
      </c>
      <c r="G2197" s="1" t="s">
        <v>3674</v>
      </c>
      <c r="H2197" s="41" t="str">
        <f>_xlfn.XLOOKUP(B2197,[2]CALCULATION!$B:$B,[2]CALCULATION!$H:$H,"")</f>
        <v>ZTE</v>
      </c>
      <c r="I2197" s="34">
        <v>0</v>
      </c>
      <c r="J2197" s="34">
        <v>0</v>
      </c>
      <c r="K2197" s="34">
        <v>0</v>
      </c>
      <c r="L2197" s="34">
        <v>0</v>
      </c>
      <c r="M2197" s="34">
        <v>0</v>
      </c>
      <c r="N2197" s="34">
        <v>0</v>
      </c>
      <c r="O2197" s="34">
        <v>0</v>
      </c>
      <c r="P2197" s="34">
        <v>0</v>
      </c>
      <c r="Q2197" s="34">
        <v>0</v>
      </c>
      <c r="R2197" s="34">
        <v>0</v>
      </c>
      <c r="S2197" s="109">
        <v>0</v>
      </c>
      <c r="T2197" s="109">
        <f>_xlfn.XLOOKUP(B2197,'[3]Nur des jours'!$B:$B,'[3]Nur des jours'!$U:$U,"")</f>
        <v>0</v>
      </c>
      <c r="U2197" s="109">
        <v>0</v>
      </c>
      <c r="V2197" s="109">
        <v>0</v>
      </c>
      <c r="W2197" s="109">
        <v>0</v>
      </c>
      <c r="X2197" s="109">
        <v>0</v>
      </c>
      <c r="Y2197" s="109">
        <v>0</v>
      </c>
      <c r="Z2197" s="109">
        <v>0</v>
      </c>
      <c r="AA2197" s="109">
        <v>0</v>
      </c>
      <c r="AB2197" s="109">
        <v>0</v>
      </c>
      <c r="AC2197" s="109">
        <v>0</v>
      </c>
      <c r="AD2197" s="109">
        <v>0</v>
      </c>
      <c r="AE2197" s="109">
        <v>0</v>
      </c>
      <c r="AF2197" s="109">
        <v>0</v>
      </c>
      <c r="AG2197" s="57" t="str">
        <f>_xlfn.XLOOKUP(B2197,[3]CALCULATION!$B:$B,[3]CALCULATION!$M:$M,"")</f>
        <v>Operationnel</v>
      </c>
      <c r="AH2197" s="57"/>
      <c r="AI2197" s="56" t="str" cm="1">
        <f t="array" ref="AI2197">IFERROR(_xlfn.IFS(
AK2197="MPR ISSUE","PDH",
AK2197="BSS Hardware Issue","BSS",
AK2197="Sites strategiques, MLL, Pylone, etc.","ENVTECH",
AK2197="AKTIVCO DEFAUT GE &amp; POWER Cabinet","AKTIVCO",
AK2197="AKTIVCO Coupure ENEO &amp; Baisse de tension","AKTIVCO GRID ONLY",
AK2197="Coupure ENEO &amp; Baisse de tension","IHS GRID ONLY",
AK2197="Defaut GE &amp; POWER Cabinet","IHS",
AK2197="Sharing","Partners",
AK2197="Sites strategiques &amp; DataCenter","SST &amp; DC",
AK2197="Exclu","Exclu",
AK2197="SAT","SAT",
AK2197="SPARE-ISSUE","SPARE-ISSUE",
AK2197="Fiber CAmtel","TRANS_FO_CAMTEL",
AK2197="Fiber AOF","Fiber AOF",
AK2197="Projet OCM (HUAWEI)","TRAVAUX-HUAWEI",
AK2197="Projet OCM (NOKIA)","TRAVAUX-NOKIA",
AK2197="ACCESS-ISSUE","ACCESS-ISSUE",
AK2197="Projet OCM (ZTE, NOKIA, autres projets)","TRAVAUX OCM",
AK2197="No root CAuse","No root cause",
AK2197="ODU HS","PDH",
AK2197="IP &amp; VLAN","PDH",
AK2197="Warehouse HUAWEI","SPARE-ISSUE",
AK2197="SPARE-HS","SPARE-ISSUE",
AK2197="Power Telco","BSS",AK2197="no impacts","no impacts"
),"")</f>
        <v>No root cause</v>
      </c>
      <c r="AJ2197" s="56" t="str" cm="1">
        <f t="array" ref="AJ2197">IFERROR(_xlfn.IFS(
AK2197="MPR ISSUE","TX ISSUE",
AK2197="BSS Hardware Issue","RAN ISSUE",
AK2197="Sites strategiques, MLL, Pylone, etc.","ENVTECH",
AK2197="AKTIVCO DEFAUT GE &amp; POWER Cabinet","POWER ISSUE",
AK2197="AKTIVCO Coupure ENEO &amp; Baisse de tension","POWER ISSUE",
AK2197="Coupure ENEO &amp; Baisse de tension","POWER ISSUE",
AK2197="Defaut GE &amp; POWER Cabinet","POWER ISSUE",
AK2197="Sharing","POWER ISSUE",
AK2197="Sites strategiques &amp; DataCenter","POWER ISSUE",
AK2197="Exclu","Exclu",
AK2197="SAT","TX ISSUE",
AK2197="SPARE-ISSUE","SPARE-ISSUE",
AK2197="Fiber CAmtel","TX ISSUE",
AK2197="Fiber AOF","TX ISSUE",
AK2197="Projet OCM (HUAWEI)","TRAVAUX-HUAWEI",
AK2197="Projet OCM (NOKIA)","TRAVAUX -NOKIA",
AK2197="ACCESS-ISSUE","ACCESS-ISSUE",
AK2197="Projet OCM (ZTE, NOKIA, autres projets)","TRAVAUX OCM",
AK2197="No root CAuse","No root cause",
AK2197="ODU HS","TX ISSUE",
AK2197="IP &amp; VLAN","TX ISSUE",
AK2197="Warehouse HUAWEI","SPARE-ISSUE",
AK2197="SPARE-HS","SPARE-ISSUE",
AK2197="Power Telco","RAN ISSUE",AK2197="no impacts","no impacts"
),"")</f>
        <v>No root cause</v>
      </c>
      <c r="AK2197" s="81" t="s">
        <v>5620</v>
      </c>
      <c r="AL2197" s="56" t="str" cm="1">
        <f t="array" ref="AL2197">IFERROR(_xlfn.IFS(
AK2197="MPR ISSUE","ACTIVE",
AK2197="BSS Hardware Issue","ACTIVE",
AK2197="Sites strategiques, MLL, Pylone, etc.","PASSIVE",
AK2197="AKTIVCO DEFAUT GE &amp; POWER Cabinet","PASSIVE",
AK2197="AKTIVCO Coupure ENEO &amp; Baisse de tension","PASSIVE",
AK2197="Coupure ENEO &amp; Baisse de tension","PASSIVE",
AK2197="Defaut GE &amp; POWER Cabinet","PASSIVE",
AK2197="Sharing","PASSIVE",
AK2197="Sites strategiques &amp; DataCenter","PASSIVE",
AK2197="Exclu","Exclu",
AK2197="SAT","ACTIVE",
AK2197="SPARE-ISSUE","SPARE-ISSUE",
AK2197="Fiber CAmtel","ACTIVE",
AK2197="Fiber AOF","ACTIVE",
AK2197="Projet OCM (HUAWEI)","PLANNED WORKS",
AK2197="Projet OCM (NOKIA)","PLANNED WORKS",
AK2197="ACCESS-ISSUE","ACCESS-ISSUE",
AK2197="Projet OCM (ZTE, NOKIA, autres projets)","PLANNED WORKS",
AK2197="No root CAuse","No root cause",
AK2197="ODU HS","ACTIVE",
AK2197="IP &amp; VLAN","ACTIVE",
AK2197="Warehouse HUAWEI","SPARE-ISSUE",
AK2197="SPARE-HS","SPARE-ISSUE",
AK2197="Power Telco","ACTIVE", AK2197="no impacts","no impacts"
),"")</f>
        <v>No root cause</v>
      </c>
      <c r="AM2197" s="108" t="s">
        <v>5537</v>
      </c>
      <c r="AN2197" s="117" t="s">
        <v>3673</v>
      </c>
      <c r="AP2197" s="23" t="s">
        <v>5537</v>
      </c>
      <c r="AQ2197" s="23" t="s">
        <v>5537</v>
      </c>
      <c r="AR2197" s="7"/>
      <c r="AS2197" s="6"/>
      <c r="AT2197" s="7"/>
      <c r="AU2197" s="3" t="s">
        <v>5537</v>
      </c>
      <c r="AV2197" s="24" t="s">
        <v>5537</v>
      </c>
      <c r="AW2197" s="24" t="s">
        <v>5537</v>
      </c>
      <c r="AX2197" s="24" t="s">
        <v>5537</v>
      </c>
      <c r="AY2197" s="24" t="s">
        <v>5537</v>
      </c>
      <c r="AZ2197" s="24" t="s">
        <v>5537</v>
      </c>
      <c r="BA2197" s="24" t="s">
        <v>5537</v>
      </c>
      <c r="BB2197" s="24" t="s">
        <v>5537</v>
      </c>
      <c r="BC2197" s="24" t="s">
        <v>5537</v>
      </c>
      <c r="BD2197" s="24" t="s">
        <v>5537</v>
      </c>
      <c r="BE2197" s="24" t="s">
        <v>5537</v>
      </c>
      <c r="BF2197" s="24" t="s">
        <v>5537</v>
      </c>
      <c r="BG2197" s="24" t="s">
        <v>5537</v>
      </c>
      <c r="BH2197" s="24" t="s">
        <v>5537</v>
      </c>
      <c r="BI2197" s="9" t="s">
        <v>5537</v>
      </c>
      <c r="BJ2197" s="14"/>
      <c r="BK2197" s="14" t="s">
        <v>5537</v>
      </c>
      <c r="BL2197" s="14" t="str">
        <f>_xlfn.XLOOKUP(B2197,'[4]cell downs 18042026 17h'!$B:$B,'[4]cell downs 18042026 17h'!$B:$B,"")</f>
        <v/>
      </c>
      <c r="BM2197" s="14" t="str">
        <f>_xlfn.XLOOKUP(B2197,'[5]Cells Huawei 19042026 15h'!$B:$B,'[5]Cells Huawei 19042026 15h'!$B:$B,"")</f>
        <v/>
      </c>
      <c r="BN2197" s="9" t="str">
        <f>_xlfn.XLOOKUP(B2197,'[6]cells down 19042026 9H40'!$B:$B,'[6]cells down 19042026 9H40'!$B:$B,"")</f>
        <v/>
      </c>
      <c r="BO2197" s="9" t="s">
        <v>5537</v>
      </c>
      <c r="BP2197" s="9" t="s">
        <v>1713</v>
      </c>
    </row>
    <row r="2198" spans="1:68" s="9" customFormat="1" x14ac:dyDescent="0.35">
      <c r="A2198" s="1" t="s">
        <v>3695</v>
      </c>
      <c r="B2198" s="8" t="s">
        <v>3696</v>
      </c>
      <c r="C2198" s="3" t="str">
        <f>_xlfn.XLOOKUP(B2198,'[1]daily break down'!$D:$D,'[1]daily break down'!$E:$E,"")</f>
        <v>LITTORAL</v>
      </c>
      <c r="D2198" s="1" t="s">
        <v>11</v>
      </c>
      <c r="E2198" s="1" t="s">
        <v>12</v>
      </c>
      <c r="F2198" s="3" t="s">
        <v>31</v>
      </c>
      <c r="G2198" s="1" t="s">
        <v>3695</v>
      </c>
      <c r="H2198" s="41" t="str">
        <f>_xlfn.XLOOKUP(B2198,[2]CALCULATION!$B:$B,[2]CALCULATION!$H:$H,"")</f>
        <v>ZTE</v>
      </c>
      <c r="I2198" s="34">
        <v>0</v>
      </c>
      <c r="J2198" s="34">
        <v>0</v>
      </c>
      <c r="K2198" s="34">
        <v>0</v>
      </c>
      <c r="L2198" s="34">
        <v>0</v>
      </c>
      <c r="M2198" s="34">
        <v>0</v>
      </c>
      <c r="N2198" s="34">
        <v>0</v>
      </c>
      <c r="O2198" s="34">
        <v>0</v>
      </c>
      <c r="P2198" s="34">
        <v>0</v>
      </c>
      <c r="Q2198" s="34">
        <v>0</v>
      </c>
      <c r="R2198" s="34">
        <v>0</v>
      </c>
      <c r="S2198" s="109">
        <v>0</v>
      </c>
      <c r="T2198" s="109">
        <f>_xlfn.XLOOKUP(B2198,'[3]Nur des jours'!$B:$B,'[3]Nur des jours'!$U:$U,"")</f>
        <v>0</v>
      </c>
      <c r="U2198" s="109">
        <v>0</v>
      </c>
      <c r="V2198" s="109">
        <v>0</v>
      </c>
      <c r="W2198" s="109">
        <v>0</v>
      </c>
      <c r="X2198" s="109">
        <v>0</v>
      </c>
      <c r="Y2198" s="109">
        <v>0</v>
      </c>
      <c r="Z2198" s="109">
        <v>0</v>
      </c>
      <c r="AA2198" s="109">
        <v>0</v>
      </c>
      <c r="AB2198" s="109">
        <v>0</v>
      </c>
      <c r="AC2198" s="109">
        <v>0</v>
      </c>
      <c r="AD2198" s="109">
        <v>0</v>
      </c>
      <c r="AE2198" s="109">
        <v>0</v>
      </c>
      <c r="AF2198" s="109">
        <v>0</v>
      </c>
      <c r="AG2198" s="57" t="str">
        <f>_xlfn.XLOOKUP(B2198,[3]CALCULATION!$B:$B,[3]CALCULATION!$M:$M,"")</f>
        <v>Operationnel</v>
      </c>
      <c r="AH2198" s="57"/>
      <c r="AI2198" s="56" t="str" cm="1">
        <f t="array" ref="AI2198">IFERROR(_xlfn.IFS(
AK2198="MPR ISSUE","PDH",
AK2198="BSS Hardware Issue","BSS",
AK2198="Sites strategiques, MLL, Pylone, etc.","ENVTECH",
AK2198="AKTIVCO DEFAUT GE &amp; POWER Cabinet","AKTIVCO",
AK2198="AKTIVCO Coupure ENEO &amp; Baisse de tension","AKTIVCO GRID ONLY",
AK2198="Coupure ENEO &amp; Baisse de tension","IHS GRID ONLY",
AK2198="Defaut GE &amp; POWER Cabinet","IHS",
AK2198="Sharing","Partners",
AK2198="Sites strategiques &amp; DataCenter","SST &amp; DC",
AK2198="Exclu","Exclu",
AK2198="SAT","SAT",
AK2198="SPARE-ISSUE","SPARE-ISSUE",
AK2198="Fiber CAmtel","TRANS_FO_CAMTEL",
AK2198="Fiber AOF","Fiber AOF",
AK2198="Projet OCM (HUAWEI)","TRAVAUX-HUAWEI",
AK2198="Projet OCM (NOKIA)","TRAVAUX-NOKIA",
AK2198="ACCESS-ISSUE","ACCESS-ISSUE",
AK2198="Projet OCM (ZTE, NOKIA, autres projets)","TRAVAUX OCM",
AK2198="No root CAuse","No root cause",
AK2198="ODU HS","PDH",
AK2198="IP &amp; VLAN","PDH",
AK2198="Warehouse HUAWEI","SPARE-ISSUE",
AK2198="SPARE-HS","SPARE-ISSUE",
AK2198="Power Telco","BSS",AK2198="no impacts","no impacts"
),"")</f>
        <v>No root cause</v>
      </c>
      <c r="AJ2198" s="56" t="str" cm="1">
        <f t="array" ref="AJ2198">IFERROR(_xlfn.IFS(
AK2198="MPR ISSUE","TX ISSUE",
AK2198="BSS Hardware Issue","RAN ISSUE",
AK2198="Sites strategiques, MLL, Pylone, etc.","ENVTECH",
AK2198="AKTIVCO DEFAUT GE &amp; POWER Cabinet","POWER ISSUE",
AK2198="AKTIVCO Coupure ENEO &amp; Baisse de tension","POWER ISSUE",
AK2198="Coupure ENEO &amp; Baisse de tension","POWER ISSUE",
AK2198="Defaut GE &amp; POWER Cabinet","POWER ISSUE",
AK2198="Sharing","POWER ISSUE",
AK2198="Sites strategiques &amp; DataCenter","POWER ISSUE",
AK2198="Exclu","Exclu",
AK2198="SAT","TX ISSUE",
AK2198="SPARE-ISSUE","SPARE-ISSUE",
AK2198="Fiber CAmtel","TX ISSUE",
AK2198="Fiber AOF","TX ISSUE",
AK2198="Projet OCM (HUAWEI)","TRAVAUX-HUAWEI",
AK2198="Projet OCM (NOKIA)","TRAVAUX -NOKIA",
AK2198="ACCESS-ISSUE","ACCESS-ISSUE",
AK2198="Projet OCM (ZTE, NOKIA, autres projets)","TRAVAUX OCM",
AK2198="No root CAuse","No root cause",
AK2198="ODU HS","TX ISSUE",
AK2198="IP &amp; VLAN","TX ISSUE",
AK2198="Warehouse HUAWEI","SPARE-ISSUE",
AK2198="SPARE-HS","SPARE-ISSUE",
AK2198="Power Telco","RAN ISSUE",AK2198="no impacts","no impacts"
),"")</f>
        <v>No root cause</v>
      </c>
      <c r="AK2198" s="81" t="s">
        <v>5620</v>
      </c>
      <c r="AL2198" s="56" t="str" cm="1">
        <f t="array" ref="AL2198">IFERROR(_xlfn.IFS(
AK2198="MPR ISSUE","ACTIVE",
AK2198="BSS Hardware Issue","ACTIVE",
AK2198="Sites strategiques, MLL, Pylone, etc.","PASSIVE",
AK2198="AKTIVCO DEFAUT GE &amp; POWER Cabinet","PASSIVE",
AK2198="AKTIVCO Coupure ENEO &amp; Baisse de tension","PASSIVE",
AK2198="Coupure ENEO &amp; Baisse de tension","PASSIVE",
AK2198="Defaut GE &amp; POWER Cabinet","PASSIVE",
AK2198="Sharing","PASSIVE",
AK2198="Sites strategiques &amp; DataCenter","PASSIVE",
AK2198="Exclu","Exclu",
AK2198="SAT","ACTIVE",
AK2198="SPARE-ISSUE","SPARE-ISSUE",
AK2198="Fiber CAmtel","ACTIVE",
AK2198="Fiber AOF","ACTIVE",
AK2198="Projet OCM (HUAWEI)","PLANNED WORKS",
AK2198="Projet OCM (NOKIA)","PLANNED WORKS",
AK2198="ACCESS-ISSUE","ACCESS-ISSUE",
AK2198="Projet OCM (ZTE, NOKIA, autres projets)","PLANNED WORKS",
AK2198="No root CAuse","No root cause",
AK2198="ODU HS","ACTIVE",
AK2198="IP &amp; VLAN","ACTIVE",
AK2198="Warehouse HUAWEI","SPARE-ISSUE",
AK2198="SPARE-HS","SPARE-ISSUE",
AK2198="Power Telco","ACTIVE", AK2198="no impacts","no impacts"
),"")</f>
        <v>No root cause</v>
      </c>
      <c r="AM2198" s="108" t="s">
        <v>5537</v>
      </c>
      <c r="AN2198" s="117" t="s">
        <v>3696</v>
      </c>
      <c r="AP2198" s="23" t="s">
        <v>5537</v>
      </c>
      <c r="AQ2198" s="23" t="s">
        <v>5537</v>
      </c>
      <c r="AR2198" s="7"/>
      <c r="AS2198" s="6"/>
      <c r="AT2198" s="7"/>
      <c r="AU2198" s="3" t="s">
        <v>5537</v>
      </c>
      <c r="AV2198" s="24" t="s">
        <v>5537</v>
      </c>
      <c r="AW2198" s="24" t="s">
        <v>5537</v>
      </c>
      <c r="AX2198" s="24" t="s">
        <v>5537</v>
      </c>
      <c r="AY2198" s="24" t="s">
        <v>5537</v>
      </c>
      <c r="AZ2198" s="24" t="s">
        <v>5537</v>
      </c>
      <c r="BA2198" s="24" t="s">
        <v>5537</v>
      </c>
      <c r="BB2198" s="24" t="s">
        <v>5537</v>
      </c>
      <c r="BC2198" s="24" t="s">
        <v>5537</v>
      </c>
      <c r="BD2198" s="24" t="s">
        <v>5537</v>
      </c>
      <c r="BE2198" s="24" t="s">
        <v>5537</v>
      </c>
      <c r="BF2198" s="24" t="s">
        <v>5537</v>
      </c>
      <c r="BG2198" s="24" t="s">
        <v>5537</v>
      </c>
      <c r="BH2198" s="24" t="s">
        <v>5537</v>
      </c>
      <c r="BI2198" s="9" t="s">
        <v>5537</v>
      </c>
      <c r="BJ2198" s="14"/>
      <c r="BK2198" s="14" t="s">
        <v>5537</v>
      </c>
      <c r="BL2198" s="14" t="str">
        <f>_xlfn.XLOOKUP(B2198,'[4]cell downs 18042026 17h'!$B:$B,'[4]cell downs 18042026 17h'!$B:$B,"")</f>
        <v/>
      </c>
      <c r="BM2198" s="14" t="str">
        <f>_xlfn.XLOOKUP(B2198,'[5]Cells Huawei 19042026 15h'!$B:$B,'[5]Cells Huawei 19042026 15h'!$B:$B,"")</f>
        <v/>
      </c>
      <c r="BN2198" s="9" t="str">
        <f>_xlfn.XLOOKUP(B2198,'[6]cells down 19042026 9H40'!$B:$B,'[6]cells down 19042026 9H40'!$B:$B,"")</f>
        <v/>
      </c>
      <c r="BO2198" s="9" t="s">
        <v>3696</v>
      </c>
      <c r="BP2198" s="9" t="s">
        <v>83</v>
      </c>
    </row>
    <row r="2199" spans="1:68" s="9" customFormat="1" x14ac:dyDescent="0.35">
      <c r="A2199" s="1" t="s">
        <v>3675</v>
      </c>
      <c r="B2199" s="8" t="s">
        <v>3676</v>
      </c>
      <c r="C2199" s="3" t="str">
        <f>_xlfn.XLOOKUP(B2199,'[1]daily break down'!$D:$D,'[1]daily break down'!$E:$E,"")</f>
        <v>CENTRE</v>
      </c>
      <c r="D2199" s="1" t="s">
        <v>357</v>
      </c>
      <c r="E2199" s="1" t="s">
        <v>122</v>
      </c>
      <c r="F2199" s="3" t="s">
        <v>226</v>
      </c>
      <c r="G2199" s="1" t="s">
        <v>3675</v>
      </c>
      <c r="H2199" s="41" t="str">
        <f>_xlfn.XLOOKUP(B2199,[2]CALCULATION!$B:$B,[2]CALCULATION!$H:$H,"")</f>
        <v>ZTE</v>
      </c>
      <c r="I2199" s="34">
        <v>0</v>
      </c>
      <c r="J2199" s="34">
        <v>0</v>
      </c>
      <c r="K2199" s="34">
        <v>0</v>
      </c>
      <c r="L2199" s="34">
        <v>0</v>
      </c>
      <c r="M2199" s="34">
        <v>0</v>
      </c>
      <c r="N2199" s="34">
        <v>0</v>
      </c>
      <c r="O2199" s="34">
        <v>0</v>
      </c>
      <c r="P2199" s="34">
        <v>0</v>
      </c>
      <c r="Q2199" s="34">
        <v>0</v>
      </c>
      <c r="R2199" s="34">
        <v>0</v>
      </c>
      <c r="S2199" s="109">
        <v>0</v>
      </c>
      <c r="T2199" s="109">
        <f>_xlfn.XLOOKUP(B2199,'[3]Nur des jours'!$B:$B,'[3]Nur des jours'!$U:$U,"")</f>
        <v>0</v>
      </c>
      <c r="U2199" s="109">
        <v>0</v>
      </c>
      <c r="V2199" s="109">
        <v>0</v>
      </c>
      <c r="W2199" s="109">
        <v>0</v>
      </c>
      <c r="X2199" s="109">
        <v>0</v>
      </c>
      <c r="Y2199" s="109">
        <v>0</v>
      </c>
      <c r="Z2199" s="109">
        <v>0</v>
      </c>
      <c r="AA2199" s="109">
        <v>0</v>
      </c>
      <c r="AB2199" s="109">
        <v>0</v>
      </c>
      <c r="AC2199" s="109">
        <v>0</v>
      </c>
      <c r="AD2199" s="109">
        <v>0</v>
      </c>
      <c r="AE2199" s="109">
        <v>0</v>
      </c>
      <c r="AF2199" s="109">
        <v>0</v>
      </c>
      <c r="AG2199" s="57" t="str">
        <f>_xlfn.XLOOKUP(B2199,[3]CALCULATION!$B:$B,[3]CALCULATION!$M:$M,"")</f>
        <v>Operationnel</v>
      </c>
      <c r="AH2199" s="57"/>
      <c r="AI2199" s="56" t="str" cm="1">
        <f t="array" ref="AI2199">IFERROR(_xlfn.IFS(
AK2199="MPR ISSUE","PDH",
AK2199="BSS Hardware Issue","BSS",
AK2199="Sites strategiques, MLL, Pylone, etc.","ENVTECH",
AK2199="AKTIVCO DEFAUT GE &amp; POWER Cabinet","AKTIVCO",
AK2199="AKTIVCO Coupure ENEO &amp; Baisse de tension","AKTIVCO GRID ONLY",
AK2199="Coupure ENEO &amp; Baisse de tension","IHS GRID ONLY",
AK2199="Defaut GE &amp; POWER Cabinet","IHS",
AK2199="Sharing","Partners",
AK2199="Sites strategiques &amp; DataCenter","SST &amp; DC",
AK2199="Exclu","Exclu",
AK2199="SAT","SAT",
AK2199="SPARE-ISSUE","SPARE-ISSUE",
AK2199="Fiber CAmtel","TRANS_FO_CAMTEL",
AK2199="Fiber AOF","Fiber AOF",
AK2199="Projet OCM (HUAWEI)","TRAVAUX-HUAWEI",
AK2199="Projet OCM (NOKIA)","TRAVAUX-NOKIA",
AK2199="ACCESS-ISSUE","ACCESS-ISSUE",
AK2199="Projet OCM (ZTE, NOKIA, autres projets)","TRAVAUX OCM",
AK2199="No root CAuse","No root cause",
AK2199="ODU HS","PDH",
AK2199="IP &amp; VLAN","PDH",
AK2199="Warehouse HUAWEI","SPARE-ISSUE",
AK2199="SPARE-HS","SPARE-ISSUE",
AK2199="Power Telco","BSS",AK2199="no impacts","no impacts"
),"")</f>
        <v>No root cause</v>
      </c>
      <c r="AJ2199" s="56" t="str" cm="1">
        <f t="array" ref="AJ2199">IFERROR(_xlfn.IFS(
AK2199="MPR ISSUE","TX ISSUE",
AK2199="BSS Hardware Issue","RAN ISSUE",
AK2199="Sites strategiques, MLL, Pylone, etc.","ENVTECH",
AK2199="AKTIVCO DEFAUT GE &amp; POWER Cabinet","POWER ISSUE",
AK2199="AKTIVCO Coupure ENEO &amp; Baisse de tension","POWER ISSUE",
AK2199="Coupure ENEO &amp; Baisse de tension","POWER ISSUE",
AK2199="Defaut GE &amp; POWER Cabinet","POWER ISSUE",
AK2199="Sharing","POWER ISSUE",
AK2199="Sites strategiques &amp; DataCenter","POWER ISSUE",
AK2199="Exclu","Exclu",
AK2199="SAT","TX ISSUE",
AK2199="SPARE-ISSUE","SPARE-ISSUE",
AK2199="Fiber CAmtel","TX ISSUE",
AK2199="Fiber AOF","TX ISSUE",
AK2199="Projet OCM (HUAWEI)","TRAVAUX-HUAWEI",
AK2199="Projet OCM (NOKIA)","TRAVAUX -NOKIA",
AK2199="ACCESS-ISSUE","ACCESS-ISSUE",
AK2199="Projet OCM (ZTE, NOKIA, autres projets)","TRAVAUX OCM",
AK2199="No root CAuse","No root cause",
AK2199="ODU HS","TX ISSUE",
AK2199="IP &amp; VLAN","TX ISSUE",
AK2199="Warehouse HUAWEI","SPARE-ISSUE",
AK2199="SPARE-HS","SPARE-ISSUE",
AK2199="Power Telco","RAN ISSUE",AK2199="no impacts","no impacts"
),"")</f>
        <v>No root cause</v>
      </c>
      <c r="AK2199" s="81" t="s">
        <v>5620</v>
      </c>
      <c r="AL2199" s="56" t="str" cm="1">
        <f t="array" ref="AL2199">IFERROR(_xlfn.IFS(
AK2199="MPR ISSUE","ACTIVE",
AK2199="BSS Hardware Issue","ACTIVE",
AK2199="Sites strategiques, MLL, Pylone, etc.","PASSIVE",
AK2199="AKTIVCO DEFAUT GE &amp; POWER Cabinet","PASSIVE",
AK2199="AKTIVCO Coupure ENEO &amp; Baisse de tension","PASSIVE",
AK2199="Coupure ENEO &amp; Baisse de tension","PASSIVE",
AK2199="Defaut GE &amp; POWER Cabinet","PASSIVE",
AK2199="Sharing","PASSIVE",
AK2199="Sites strategiques &amp; DataCenter","PASSIVE",
AK2199="Exclu","Exclu",
AK2199="SAT","ACTIVE",
AK2199="SPARE-ISSUE","SPARE-ISSUE",
AK2199="Fiber CAmtel","ACTIVE",
AK2199="Fiber AOF","ACTIVE",
AK2199="Projet OCM (HUAWEI)","PLANNED WORKS",
AK2199="Projet OCM (NOKIA)","PLANNED WORKS",
AK2199="ACCESS-ISSUE","ACCESS-ISSUE",
AK2199="Projet OCM (ZTE, NOKIA, autres projets)","PLANNED WORKS",
AK2199="No root CAuse","No root cause",
AK2199="ODU HS","ACTIVE",
AK2199="IP &amp; VLAN","ACTIVE",
AK2199="Warehouse HUAWEI","SPARE-ISSUE",
AK2199="SPARE-HS","SPARE-ISSUE",
AK2199="Power Telco","ACTIVE", AK2199="no impacts","no impacts"
),"")</f>
        <v>No root cause</v>
      </c>
      <c r="AM2199" s="108" t="s">
        <v>5537</v>
      </c>
      <c r="AN2199" s="117" t="s">
        <v>3676</v>
      </c>
      <c r="AP2199" s="23" t="s">
        <v>5537</v>
      </c>
      <c r="AQ2199" s="23" t="s">
        <v>5537</v>
      </c>
      <c r="AR2199" s="7"/>
      <c r="AS2199" s="6"/>
      <c r="AT2199" s="7"/>
      <c r="AU2199" s="3" t="s">
        <v>5537</v>
      </c>
      <c r="AV2199" s="24" t="s">
        <v>5537</v>
      </c>
      <c r="AW2199" s="24" t="s">
        <v>5537</v>
      </c>
      <c r="AX2199" s="24" t="s">
        <v>5537</v>
      </c>
      <c r="AY2199" s="24" t="s">
        <v>5537</v>
      </c>
      <c r="AZ2199" s="24" t="s">
        <v>5537</v>
      </c>
      <c r="BA2199" s="24" t="s">
        <v>5537</v>
      </c>
      <c r="BB2199" s="24" t="s">
        <v>5537</v>
      </c>
      <c r="BC2199" s="24" t="s">
        <v>5537</v>
      </c>
      <c r="BD2199" s="24" t="s">
        <v>5537</v>
      </c>
      <c r="BE2199" s="24" t="s">
        <v>5537</v>
      </c>
      <c r="BF2199" s="24" t="s">
        <v>5537</v>
      </c>
      <c r="BG2199" s="24" t="s">
        <v>5537</v>
      </c>
      <c r="BH2199" s="24" t="s">
        <v>5537</v>
      </c>
      <c r="BI2199" s="9" t="s">
        <v>5537</v>
      </c>
      <c r="BJ2199" s="14"/>
      <c r="BK2199" s="14" t="s">
        <v>5537</v>
      </c>
      <c r="BL2199" s="14" t="str">
        <f>_xlfn.XLOOKUP(B2199,'[4]cell downs 18042026 17h'!$B:$B,'[4]cell downs 18042026 17h'!$B:$B,"")</f>
        <v/>
      </c>
      <c r="BM2199" s="14" t="str">
        <f>_xlfn.XLOOKUP(B2199,'[5]Cells Huawei 19042026 15h'!$B:$B,'[5]Cells Huawei 19042026 15h'!$B:$B,"")</f>
        <v/>
      </c>
      <c r="BN2199" s="9" t="str">
        <f>_xlfn.XLOOKUP(B2199,'[6]cells down 19042026 9H40'!$B:$B,'[6]cells down 19042026 9H40'!$B:$B,"")</f>
        <v/>
      </c>
      <c r="BO2199" s="9" t="s">
        <v>5537</v>
      </c>
      <c r="BP2199" s="9" t="s">
        <v>5459</v>
      </c>
    </row>
    <row r="2200" spans="1:68" s="9" customFormat="1" x14ac:dyDescent="0.35">
      <c r="A2200" s="1" t="s">
        <v>3677</v>
      </c>
      <c r="B2200" s="8" t="s">
        <v>3678</v>
      </c>
      <c r="C2200" s="3" t="str">
        <f>_xlfn.XLOOKUP(B2200,'[1]daily break down'!$D:$D,'[1]daily break down'!$E:$E,"")</f>
        <v>CENTRE</v>
      </c>
      <c r="D2200" s="1"/>
      <c r="E2200" s="1"/>
      <c r="F2200" s="3" t="s">
        <v>226</v>
      </c>
      <c r="G2200" s="1" t="s">
        <v>3679</v>
      </c>
      <c r="H2200" s="41" t="str">
        <f>_xlfn.XLOOKUP(B2200,[2]CALCULATION!$B:$B,[2]CALCULATION!$H:$H,"")</f>
        <v>ZTE</v>
      </c>
      <c r="I2200" s="34">
        <v>0</v>
      </c>
      <c r="J2200" s="34">
        <v>0</v>
      </c>
      <c r="K2200" s="34">
        <v>0</v>
      </c>
      <c r="L2200" s="34">
        <v>0</v>
      </c>
      <c r="M2200" s="34">
        <v>0</v>
      </c>
      <c r="N2200" s="34">
        <v>0</v>
      </c>
      <c r="O2200" s="34">
        <v>0</v>
      </c>
      <c r="P2200" s="34">
        <v>0</v>
      </c>
      <c r="Q2200" s="34">
        <v>0</v>
      </c>
      <c r="R2200" s="34">
        <v>0</v>
      </c>
      <c r="S2200" s="109">
        <v>0</v>
      </c>
      <c r="T2200" s="109">
        <f>_xlfn.XLOOKUP(B2200,'[3]Nur des jours'!$B:$B,'[3]Nur des jours'!$U:$U,"")</f>
        <v>0</v>
      </c>
      <c r="U2200" s="109">
        <v>0</v>
      </c>
      <c r="V2200" s="109">
        <v>0</v>
      </c>
      <c r="W2200" s="109">
        <v>0</v>
      </c>
      <c r="X2200" s="109">
        <v>0</v>
      </c>
      <c r="Y2200" s="109">
        <v>0</v>
      </c>
      <c r="Z2200" s="109">
        <v>0</v>
      </c>
      <c r="AA2200" s="109">
        <v>0</v>
      </c>
      <c r="AB2200" s="109">
        <v>0</v>
      </c>
      <c r="AC2200" s="109">
        <v>0</v>
      </c>
      <c r="AD2200" s="109">
        <v>0</v>
      </c>
      <c r="AE2200" s="109">
        <v>0</v>
      </c>
      <c r="AF2200" s="109">
        <v>0</v>
      </c>
      <c r="AG2200" s="57" t="str">
        <f>_xlfn.XLOOKUP(B2200,[3]CALCULATION!$B:$B,[3]CALCULATION!$M:$M,"")</f>
        <v>Operationnel</v>
      </c>
      <c r="AH2200" s="57"/>
      <c r="AI2200" s="56" t="str" cm="1">
        <f t="array" ref="AI2200">IFERROR(_xlfn.IFS(
AK2200="MPR ISSUE","PDH",
AK2200="BSS Hardware Issue","BSS",
AK2200="Sites strategiques, MLL, Pylone, etc.","ENVTECH",
AK2200="AKTIVCO DEFAUT GE &amp; POWER Cabinet","AKTIVCO",
AK2200="AKTIVCO Coupure ENEO &amp; Baisse de tension","AKTIVCO GRID ONLY",
AK2200="Coupure ENEO &amp; Baisse de tension","IHS GRID ONLY",
AK2200="Defaut GE &amp; POWER Cabinet","IHS",
AK2200="Sharing","Partners",
AK2200="Sites strategiques &amp; DataCenter","SST &amp; DC",
AK2200="Exclu","Exclu",
AK2200="SAT","SAT",
AK2200="SPARE-ISSUE","SPARE-ISSUE",
AK2200="Fiber CAmtel","TRANS_FO_CAMTEL",
AK2200="Fiber AOF","Fiber AOF",
AK2200="Projet OCM (HUAWEI)","TRAVAUX-HUAWEI",
AK2200="Projet OCM (NOKIA)","TRAVAUX-NOKIA",
AK2200="ACCESS-ISSUE","ACCESS-ISSUE",
AK2200="Projet OCM (ZTE, NOKIA, autres projets)","TRAVAUX OCM",
AK2200="No root CAuse","No root cause",
AK2200="ODU HS","PDH",
AK2200="IP &amp; VLAN","PDH",
AK2200="Warehouse HUAWEI","SPARE-ISSUE",
AK2200="SPARE-HS","SPARE-ISSUE",
AK2200="Power Telco","BSS",AK2200="no impacts","no impacts"
),"")</f>
        <v>No root cause</v>
      </c>
      <c r="AJ2200" s="56" t="str" cm="1">
        <f t="array" ref="AJ2200">IFERROR(_xlfn.IFS(
AK2200="MPR ISSUE","TX ISSUE",
AK2200="BSS Hardware Issue","RAN ISSUE",
AK2200="Sites strategiques, MLL, Pylone, etc.","ENVTECH",
AK2200="AKTIVCO DEFAUT GE &amp; POWER Cabinet","POWER ISSUE",
AK2200="AKTIVCO Coupure ENEO &amp; Baisse de tension","POWER ISSUE",
AK2200="Coupure ENEO &amp; Baisse de tension","POWER ISSUE",
AK2200="Defaut GE &amp; POWER Cabinet","POWER ISSUE",
AK2200="Sharing","POWER ISSUE",
AK2200="Sites strategiques &amp; DataCenter","POWER ISSUE",
AK2200="Exclu","Exclu",
AK2200="SAT","TX ISSUE",
AK2200="SPARE-ISSUE","SPARE-ISSUE",
AK2200="Fiber CAmtel","TX ISSUE",
AK2200="Fiber AOF","TX ISSUE",
AK2200="Projet OCM (HUAWEI)","TRAVAUX-HUAWEI",
AK2200="Projet OCM (NOKIA)","TRAVAUX -NOKIA",
AK2200="ACCESS-ISSUE","ACCESS-ISSUE",
AK2200="Projet OCM (ZTE, NOKIA, autres projets)","TRAVAUX OCM",
AK2200="No root CAuse","No root cause",
AK2200="ODU HS","TX ISSUE",
AK2200="IP &amp; VLAN","TX ISSUE",
AK2200="Warehouse HUAWEI","SPARE-ISSUE",
AK2200="SPARE-HS","SPARE-ISSUE",
AK2200="Power Telco","RAN ISSUE",AK2200="no impacts","no impacts"
),"")</f>
        <v>No root cause</v>
      </c>
      <c r="AK2200" s="81" t="s">
        <v>5620</v>
      </c>
      <c r="AL2200" s="56" t="str" cm="1">
        <f t="array" ref="AL2200">IFERROR(_xlfn.IFS(
AK2200="MPR ISSUE","ACTIVE",
AK2200="BSS Hardware Issue","ACTIVE",
AK2200="Sites strategiques, MLL, Pylone, etc.","PASSIVE",
AK2200="AKTIVCO DEFAUT GE &amp; POWER Cabinet","PASSIVE",
AK2200="AKTIVCO Coupure ENEO &amp; Baisse de tension","PASSIVE",
AK2200="Coupure ENEO &amp; Baisse de tension","PASSIVE",
AK2200="Defaut GE &amp; POWER Cabinet","PASSIVE",
AK2200="Sharing","PASSIVE",
AK2200="Sites strategiques &amp; DataCenter","PASSIVE",
AK2200="Exclu","Exclu",
AK2200="SAT","ACTIVE",
AK2200="SPARE-ISSUE","SPARE-ISSUE",
AK2200="Fiber CAmtel","ACTIVE",
AK2200="Fiber AOF","ACTIVE",
AK2200="Projet OCM (HUAWEI)","PLANNED WORKS",
AK2200="Projet OCM (NOKIA)","PLANNED WORKS",
AK2200="ACCESS-ISSUE","ACCESS-ISSUE",
AK2200="Projet OCM (ZTE, NOKIA, autres projets)","PLANNED WORKS",
AK2200="No root CAuse","No root cause",
AK2200="ODU HS","ACTIVE",
AK2200="IP &amp; VLAN","ACTIVE",
AK2200="Warehouse HUAWEI","SPARE-ISSUE",
AK2200="SPARE-HS","SPARE-ISSUE",
AK2200="Power Telco","ACTIVE", AK2200="no impacts","no impacts"
),"")</f>
        <v>No root cause</v>
      </c>
      <c r="AM2200" s="108" t="s">
        <v>5537</v>
      </c>
      <c r="AN2200" s="117" t="s">
        <v>3678</v>
      </c>
      <c r="AP2200" s="23" t="s">
        <v>5537</v>
      </c>
      <c r="AQ2200" s="23" t="s">
        <v>5537</v>
      </c>
      <c r="AR2200" s="7"/>
      <c r="AS2200" s="6"/>
      <c r="AT2200" s="7"/>
      <c r="AU2200" s="3" t="s">
        <v>5537</v>
      </c>
      <c r="AV2200" s="24" t="s">
        <v>5537</v>
      </c>
      <c r="AW2200" s="24" t="s">
        <v>5537</v>
      </c>
      <c r="AX2200" s="24" t="s">
        <v>5537</v>
      </c>
      <c r="AY2200" s="24" t="s">
        <v>5537</v>
      </c>
      <c r="AZ2200" s="24" t="s">
        <v>5537</v>
      </c>
      <c r="BA2200" s="24" t="s">
        <v>5537</v>
      </c>
      <c r="BB2200" s="24" t="s">
        <v>5537</v>
      </c>
      <c r="BC2200" s="24" t="s">
        <v>5537</v>
      </c>
      <c r="BD2200" s="24" t="s">
        <v>5537</v>
      </c>
      <c r="BE2200" s="24" t="s">
        <v>5537</v>
      </c>
      <c r="BF2200" s="24" t="s">
        <v>5537</v>
      </c>
      <c r="BG2200" s="24" t="s">
        <v>5537</v>
      </c>
      <c r="BH2200" s="24" t="s">
        <v>5537</v>
      </c>
      <c r="BI2200" s="9" t="s">
        <v>5537</v>
      </c>
      <c r="BJ2200" s="14"/>
      <c r="BK2200" s="14" t="s">
        <v>5537</v>
      </c>
      <c r="BL2200" s="14" t="str">
        <f>_xlfn.XLOOKUP(B2200,'[4]cell downs 18042026 17h'!$B:$B,'[4]cell downs 18042026 17h'!$B:$B,"")</f>
        <v/>
      </c>
      <c r="BM2200" s="14" t="str">
        <f>_xlfn.XLOOKUP(B2200,'[5]Cells Huawei 19042026 15h'!$B:$B,'[5]Cells Huawei 19042026 15h'!$B:$B,"")</f>
        <v/>
      </c>
      <c r="BN2200" s="9" t="str">
        <f>_xlfn.XLOOKUP(B2200,'[6]cells down 19042026 9H40'!$B:$B,'[6]cells down 19042026 9H40'!$B:$B,"")</f>
        <v/>
      </c>
      <c r="BO2200" s="9" t="s">
        <v>5537</v>
      </c>
      <c r="BP2200" s="9" t="s">
        <v>12</v>
      </c>
    </row>
    <row r="2201" spans="1:68" s="9" customFormat="1" x14ac:dyDescent="0.35">
      <c r="A2201" s="1" t="s">
        <v>3682</v>
      </c>
      <c r="B2201" s="8" t="s">
        <v>3683</v>
      </c>
      <c r="C2201" s="3" t="str">
        <f>_xlfn.XLOOKUP(B2201,'[1]daily break down'!$D:$D,'[1]daily break down'!$E:$E,"")</f>
        <v>CENTRE</v>
      </c>
      <c r="D2201" s="1"/>
      <c r="E2201" s="1"/>
      <c r="F2201" s="3" t="s">
        <v>69</v>
      </c>
      <c r="G2201" s="1" t="s">
        <v>1216</v>
      </c>
      <c r="H2201" s="41" t="str">
        <f>_xlfn.XLOOKUP(B2201,[2]CALCULATION!$B:$B,[2]CALCULATION!$H:$H,"")</f>
        <v>ZTE</v>
      </c>
      <c r="I2201" s="34">
        <v>0</v>
      </c>
      <c r="J2201" s="34">
        <v>0</v>
      </c>
      <c r="K2201" s="34">
        <v>0</v>
      </c>
      <c r="L2201" s="34">
        <v>0</v>
      </c>
      <c r="M2201" s="34">
        <v>0</v>
      </c>
      <c r="N2201" s="34">
        <v>0</v>
      </c>
      <c r="O2201" s="34">
        <v>0</v>
      </c>
      <c r="P2201" s="34">
        <v>0</v>
      </c>
      <c r="Q2201" s="34">
        <v>0</v>
      </c>
      <c r="R2201" s="34">
        <v>0</v>
      </c>
      <c r="S2201" s="109">
        <v>0</v>
      </c>
      <c r="T2201" s="109">
        <f>_xlfn.XLOOKUP(B2201,'[3]Nur des jours'!$B:$B,'[3]Nur des jours'!$U:$U,"")</f>
        <v>0</v>
      </c>
      <c r="U2201" s="109">
        <v>0</v>
      </c>
      <c r="V2201" s="109">
        <v>0</v>
      </c>
      <c r="W2201" s="109">
        <v>0</v>
      </c>
      <c r="X2201" s="109">
        <v>0</v>
      </c>
      <c r="Y2201" s="109">
        <v>0</v>
      </c>
      <c r="Z2201" s="109">
        <v>0</v>
      </c>
      <c r="AA2201" s="109">
        <v>0</v>
      </c>
      <c r="AB2201" s="109">
        <v>0</v>
      </c>
      <c r="AC2201" s="109">
        <v>0</v>
      </c>
      <c r="AD2201" s="109">
        <v>0</v>
      </c>
      <c r="AE2201" s="109">
        <v>0</v>
      </c>
      <c r="AF2201" s="109">
        <v>0</v>
      </c>
      <c r="AG2201" s="57" t="str">
        <f>_xlfn.XLOOKUP(B2201,[3]CALCULATION!$B:$B,[3]CALCULATION!$M:$M,"")</f>
        <v>Operationnel</v>
      </c>
      <c r="AH2201" s="57"/>
      <c r="AI2201" s="56" t="str" cm="1">
        <f t="array" ref="AI2201">IFERROR(_xlfn.IFS(
AK2201="MPR ISSUE","PDH",
AK2201="BSS Hardware Issue","BSS",
AK2201="Sites strategiques, MLL, Pylone, etc.","ENVTECH",
AK2201="AKTIVCO DEFAUT GE &amp; POWER Cabinet","AKTIVCO",
AK2201="AKTIVCO Coupure ENEO &amp; Baisse de tension","AKTIVCO GRID ONLY",
AK2201="Coupure ENEO &amp; Baisse de tension","IHS GRID ONLY",
AK2201="Defaut GE &amp; POWER Cabinet","IHS",
AK2201="Sharing","Partners",
AK2201="Sites strategiques &amp; DataCenter","SST &amp; DC",
AK2201="Exclu","Exclu",
AK2201="SAT","SAT",
AK2201="SPARE-ISSUE","SPARE-ISSUE",
AK2201="Fiber CAmtel","TRANS_FO_CAMTEL",
AK2201="Fiber AOF","Fiber AOF",
AK2201="Projet OCM (HUAWEI)","TRAVAUX-HUAWEI",
AK2201="Projet OCM (NOKIA)","TRAVAUX-NOKIA",
AK2201="ACCESS-ISSUE","ACCESS-ISSUE",
AK2201="Projet OCM (ZTE, NOKIA, autres projets)","TRAVAUX OCM",
AK2201="No root CAuse","No root cause",
AK2201="ODU HS","PDH",
AK2201="IP &amp; VLAN","PDH",
AK2201="Warehouse HUAWEI","SPARE-ISSUE",
AK2201="SPARE-HS","SPARE-ISSUE",
AK2201="Power Telco","BSS",AK2201="no impacts","no impacts"
),"")</f>
        <v>No root cause</v>
      </c>
      <c r="AJ2201" s="56" t="str" cm="1">
        <f t="array" ref="AJ2201">IFERROR(_xlfn.IFS(
AK2201="MPR ISSUE","TX ISSUE",
AK2201="BSS Hardware Issue","RAN ISSUE",
AK2201="Sites strategiques, MLL, Pylone, etc.","ENVTECH",
AK2201="AKTIVCO DEFAUT GE &amp; POWER Cabinet","POWER ISSUE",
AK2201="AKTIVCO Coupure ENEO &amp; Baisse de tension","POWER ISSUE",
AK2201="Coupure ENEO &amp; Baisse de tension","POWER ISSUE",
AK2201="Defaut GE &amp; POWER Cabinet","POWER ISSUE",
AK2201="Sharing","POWER ISSUE",
AK2201="Sites strategiques &amp; DataCenter","POWER ISSUE",
AK2201="Exclu","Exclu",
AK2201="SAT","TX ISSUE",
AK2201="SPARE-ISSUE","SPARE-ISSUE",
AK2201="Fiber CAmtel","TX ISSUE",
AK2201="Fiber AOF","TX ISSUE",
AK2201="Projet OCM (HUAWEI)","TRAVAUX-HUAWEI",
AK2201="Projet OCM (NOKIA)","TRAVAUX -NOKIA",
AK2201="ACCESS-ISSUE","ACCESS-ISSUE",
AK2201="Projet OCM (ZTE, NOKIA, autres projets)","TRAVAUX OCM",
AK2201="No root CAuse","No root cause",
AK2201="ODU HS","TX ISSUE",
AK2201="IP &amp; VLAN","TX ISSUE",
AK2201="Warehouse HUAWEI","SPARE-ISSUE",
AK2201="SPARE-HS","SPARE-ISSUE",
AK2201="Power Telco","RAN ISSUE",AK2201="no impacts","no impacts"
),"")</f>
        <v>No root cause</v>
      </c>
      <c r="AK2201" s="81" t="s">
        <v>5620</v>
      </c>
      <c r="AL2201" s="56" t="str" cm="1">
        <f t="array" ref="AL2201">IFERROR(_xlfn.IFS(
AK2201="MPR ISSUE","ACTIVE",
AK2201="BSS Hardware Issue","ACTIVE",
AK2201="Sites strategiques, MLL, Pylone, etc.","PASSIVE",
AK2201="AKTIVCO DEFAUT GE &amp; POWER Cabinet","PASSIVE",
AK2201="AKTIVCO Coupure ENEO &amp; Baisse de tension","PASSIVE",
AK2201="Coupure ENEO &amp; Baisse de tension","PASSIVE",
AK2201="Defaut GE &amp; POWER Cabinet","PASSIVE",
AK2201="Sharing","PASSIVE",
AK2201="Sites strategiques &amp; DataCenter","PASSIVE",
AK2201="Exclu","Exclu",
AK2201="SAT","ACTIVE",
AK2201="SPARE-ISSUE","SPARE-ISSUE",
AK2201="Fiber CAmtel","ACTIVE",
AK2201="Fiber AOF","ACTIVE",
AK2201="Projet OCM (HUAWEI)","PLANNED WORKS",
AK2201="Projet OCM (NOKIA)","PLANNED WORKS",
AK2201="ACCESS-ISSUE","ACCESS-ISSUE",
AK2201="Projet OCM (ZTE, NOKIA, autres projets)","PLANNED WORKS",
AK2201="No root CAuse","No root cause",
AK2201="ODU HS","ACTIVE",
AK2201="IP &amp; VLAN","ACTIVE",
AK2201="Warehouse HUAWEI","SPARE-ISSUE",
AK2201="SPARE-HS","SPARE-ISSUE",
AK2201="Power Telco","ACTIVE", AK2201="no impacts","no impacts"
),"")</f>
        <v>No root cause</v>
      </c>
      <c r="AM2201" s="108" t="s">
        <v>5537</v>
      </c>
      <c r="AN2201" s="117" t="s">
        <v>3683</v>
      </c>
      <c r="AP2201" s="23" t="s">
        <v>5537</v>
      </c>
      <c r="AQ2201" s="23" t="s">
        <v>5537</v>
      </c>
      <c r="AR2201" s="7"/>
      <c r="AS2201" s="6"/>
      <c r="AT2201" s="7"/>
      <c r="AU2201" s="3" t="s">
        <v>5537</v>
      </c>
      <c r="AV2201" s="24" t="s">
        <v>5537</v>
      </c>
      <c r="AW2201" s="24" t="s">
        <v>5537</v>
      </c>
      <c r="AX2201" s="24" t="s">
        <v>5537</v>
      </c>
      <c r="AY2201" s="24" t="s">
        <v>5537</v>
      </c>
      <c r="AZ2201" s="24" t="s">
        <v>5537</v>
      </c>
      <c r="BA2201" s="24" t="s">
        <v>5537</v>
      </c>
      <c r="BB2201" s="24" t="s">
        <v>5537</v>
      </c>
      <c r="BC2201" s="24" t="s">
        <v>5537</v>
      </c>
      <c r="BD2201" s="24" t="s">
        <v>5537</v>
      </c>
      <c r="BE2201" s="24" t="s">
        <v>5537</v>
      </c>
      <c r="BF2201" s="24" t="s">
        <v>5537</v>
      </c>
      <c r="BG2201" s="24" t="s">
        <v>5537</v>
      </c>
      <c r="BH2201" s="24" t="s">
        <v>5537</v>
      </c>
      <c r="BI2201" s="9" t="s">
        <v>5537</v>
      </c>
      <c r="BJ2201" s="14"/>
      <c r="BK2201" s="14" t="s">
        <v>5537</v>
      </c>
      <c r="BL2201" s="14" t="str">
        <f>_xlfn.XLOOKUP(B2201,'[4]cell downs 18042026 17h'!$B:$B,'[4]cell downs 18042026 17h'!$B:$B,"")</f>
        <v/>
      </c>
      <c r="BM2201" s="14" t="str">
        <f>_xlfn.XLOOKUP(B2201,'[5]Cells Huawei 19042026 15h'!$B:$B,'[5]Cells Huawei 19042026 15h'!$B:$B,"")</f>
        <v/>
      </c>
      <c r="BN2201" s="9" t="str">
        <f>_xlfn.XLOOKUP(B2201,'[6]cells down 19042026 9H40'!$B:$B,'[6]cells down 19042026 9H40'!$B:$B,"")</f>
        <v/>
      </c>
      <c r="BO2201" s="9" t="s">
        <v>5537</v>
      </c>
      <c r="BP2201" s="9" t="s">
        <v>5578</v>
      </c>
    </row>
    <row r="2202" spans="1:68" s="9" customFormat="1" x14ac:dyDescent="0.35">
      <c r="A2202" s="1" t="s">
        <v>3684</v>
      </c>
      <c r="B2202" s="8" t="s">
        <v>3685</v>
      </c>
      <c r="C2202" s="3" t="str">
        <f>_xlfn.XLOOKUP(B2202,'[1]daily break down'!$D:$D,'[1]daily break down'!$E:$E,"")</f>
        <v>LITTORAL</v>
      </c>
      <c r="D2202" s="1" t="s">
        <v>18</v>
      </c>
      <c r="E2202" s="1"/>
      <c r="F2202" s="3" t="s">
        <v>31</v>
      </c>
      <c r="G2202" s="1" t="s">
        <v>3686</v>
      </c>
      <c r="H2202" s="41" t="str">
        <f>_xlfn.XLOOKUP(B2202,[2]CALCULATION!$B:$B,[2]CALCULATION!$H:$H,"")</f>
        <v>ZTE</v>
      </c>
      <c r="I2202" s="34">
        <v>0</v>
      </c>
      <c r="J2202" s="34">
        <v>0</v>
      </c>
      <c r="K2202" s="34">
        <v>0</v>
      </c>
      <c r="L2202" s="34">
        <v>0</v>
      </c>
      <c r="M2202" s="34">
        <v>0</v>
      </c>
      <c r="N2202" s="34">
        <v>0</v>
      </c>
      <c r="O2202" s="34">
        <v>0</v>
      </c>
      <c r="P2202" s="34">
        <v>0</v>
      </c>
      <c r="Q2202" s="34">
        <v>0</v>
      </c>
      <c r="R2202" s="34">
        <v>0</v>
      </c>
      <c r="S2202" s="109">
        <v>0</v>
      </c>
      <c r="T2202" s="109">
        <f>_xlfn.XLOOKUP(B2202,'[3]Nur des jours'!$B:$B,'[3]Nur des jours'!$U:$U,"")</f>
        <v>0</v>
      </c>
      <c r="U2202" s="109">
        <v>0</v>
      </c>
      <c r="V2202" s="109">
        <v>0</v>
      </c>
      <c r="W2202" s="109">
        <v>0</v>
      </c>
      <c r="X2202" s="109">
        <v>0</v>
      </c>
      <c r="Y2202" s="109">
        <v>0</v>
      </c>
      <c r="Z2202" s="109">
        <v>0</v>
      </c>
      <c r="AA2202" s="109">
        <v>0</v>
      </c>
      <c r="AB2202" s="109">
        <v>0</v>
      </c>
      <c r="AC2202" s="109">
        <v>0</v>
      </c>
      <c r="AD2202" s="109">
        <v>0</v>
      </c>
      <c r="AE2202" s="109">
        <v>0</v>
      </c>
      <c r="AF2202" s="109">
        <v>0</v>
      </c>
      <c r="AG2202" s="57" t="str">
        <f>_xlfn.XLOOKUP(B2202,[3]CALCULATION!$B:$B,[3]CALCULATION!$M:$M,"")</f>
        <v>Operationnel</v>
      </c>
      <c r="AH2202" s="57"/>
      <c r="AI2202" s="56" t="str" cm="1">
        <f t="array" ref="AI2202">IFERROR(_xlfn.IFS(
AK2202="MPR ISSUE","PDH",
AK2202="BSS Hardware Issue","BSS",
AK2202="Sites strategiques, MLL, Pylone, etc.","ENVTECH",
AK2202="AKTIVCO DEFAUT GE &amp; POWER Cabinet","AKTIVCO",
AK2202="AKTIVCO Coupure ENEO &amp; Baisse de tension","AKTIVCO GRID ONLY",
AK2202="Coupure ENEO &amp; Baisse de tension","IHS GRID ONLY",
AK2202="Defaut GE &amp; POWER Cabinet","IHS",
AK2202="Sharing","Partners",
AK2202="Sites strategiques &amp; DataCenter","SST &amp; DC",
AK2202="Exclu","Exclu",
AK2202="SAT","SAT",
AK2202="SPARE-ISSUE","SPARE-ISSUE",
AK2202="Fiber CAmtel","TRANS_FO_CAMTEL",
AK2202="Fiber AOF","Fiber AOF",
AK2202="Projet OCM (HUAWEI)","TRAVAUX-HUAWEI",
AK2202="Projet OCM (NOKIA)","TRAVAUX-NOKIA",
AK2202="ACCESS-ISSUE","ACCESS-ISSUE",
AK2202="Projet OCM (ZTE, NOKIA, autres projets)","TRAVAUX OCM",
AK2202="No root CAuse","No root cause",
AK2202="ODU HS","PDH",
AK2202="IP &amp; VLAN","PDH",
AK2202="Warehouse HUAWEI","SPARE-ISSUE",
AK2202="SPARE-HS","SPARE-ISSUE",
AK2202="Power Telco","BSS",AK2202="no impacts","no impacts"
),"")</f>
        <v>No root cause</v>
      </c>
      <c r="AJ2202" s="56" t="str" cm="1">
        <f t="array" ref="AJ2202">IFERROR(_xlfn.IFS(
AK2202="MPR ISSUE","TX ISSUE",
AK2202="BSS Hardware Issue","RAN ISSUE",
AK2202="Sites strategiques, MLL, Pylone, etc.","ENVTECH",
AK2202="AKTIVCO DEFAUT GE &amp; POWER Cabinet","POWER ISSUE",
AK2202="AKTIVCO Coupure ENEO &amp; Baisse de tension","POWER ISSUE",
AK2202="Coupure ENEO &amp; Baisse de tension","POWER ISSUE",
AK2202="Defaut GE &amp; POWER Cabinet","POWER ISSUE",
AK2202="Sharing","POWER ISSUE",
AK2202="Sites strategiques &amp; DataCenter","POWER ISSUE",
AK2202="Exclu","Exclu",
AK2202="SAT","TX ISSUE",
AK2202="SPARE-ISSUE","SPARE-ISSUE",
AK2202="Fiber CAmtel","TX ISSUE",
AK2202="Fiber AOF","TX ISSUE",
AK2202="Projet OCM (HUAWEI)","TRAVAUX-HUAWEI",
AK2202="Projet OCM (NOKIA)","TRAVAUX -NOKIA",
AK2202="ACCESS-ISSUE","ACCESS-ISSUE",
AK2202="Projet OCM (ZTE, NOKIA, autres projets)","TRAVAUX OCM",
AK2202="No root CAuse","No root cause",
AK2202="ODU HS","TX ISSUE",
AK2202="IP &amp; VLAN","TX ISSUE",
AK2202="Warehouse HUAWEI","SPARE-ISSUE",
AK2202="SPARE-HS","SPARE-ISSUE",
AK2202="Power Telco","RAN ISSUE",AK2202="no impacts","no impacts"
),"")</f>
        <v>No root cause</v>
      </c>
      <c r="AK2202" s="81" t="s">
        <v>5620</v>
      </c>
      <c r="AL2202" s="56" t="str" cm="1">
        <f t="array" ref="AL2202">IFERROR(_xlfn.IFS(
AK2202="MPR ISSUE","ACTIVE",
AK2202="BSS Hardware Issue","ACTIVE",
AK2202="Sites strategiques, MLL, Pylone, etc.","PASSIVE",
AK2202="AKTIVCO DEFAUT GE &amp; POWER Cabinet","PASSIVE",
AK2202="AKTIVCO Coupure ENEO &amp; Baisse de tension","PASSIVE",
AK2202="Coupure ENEO &amp; Baisse de tension","PASSIVE",
AK2202="Defaut GE &amp; POWER Cabinet","PASSIVE",
AK2202="Sharing","PASSIVE",
AK2202="Sites strategiques &amp; DataCenter","PASSIVE",
AK2202="Exclu","Exclu",
AK2202="SAT","ACTIVE",
AK2202="SPARE-ISSUE","SPARE-ISSUE",
AK2202="Fiber CAmtel","ACTIVE",
AK2202="Fiber AOF","ACTIVE",
AK2202="Projet OCM (HUAWEI)","PLANNED WORKS",
AK2202="Projet OCM (NOKIA)","PLANNED WORKS",
AK2202="ACCESS-ISSUE","ACCESS-ISSUE",
AK2202="Projet OCM (ZTE, NOKIA, autres projets)","PLANNED WORKS",
AK2202="No root CAuse","No root cause",
AK2202="ODU HS","ACTIVE",
AK2202="IP &amp; VLAN","ACTIVE",
AK2202="Warehouse HUAWEI","SPARE-ISSUE",
AK2202="SPARE-HS","SPARE-ISSUE",
AK2202="Power Telco","ACTIVE", AK2202="no impacts","no impacts"
),"")</f>
        <v>No root cause</v>
      </c>
      <c r="AM2202" s="108" t="s">
        <v>5537</v>
      </c>
      <c r="AN2202" s="117" t="s">
        <v>3685</v>
      </c>
      <c r="AP2202" s="23" t="s">
        <v>5537</v>
      </c>
      <c r="AQ2202" s="23" t="s">
        <v>5537</v>
      </c>
      <c r="AR2202" s="7"/>
      <c r="AS2202" s="6"/>
      <c r="AT2202" s="7"/>
      <c r="AU2202" s="3" t="s">
        <v>5537</v>
      </c>
      <c r="AV2202" s="24" t="s">
        <v>5537</v>
      </c>
      <c r="AW2202" s="24" t="s">
        <v>5537</v>
      </c>
      <c r="AX2202" s="24" t="s">
        <v>5537</v>
      </c>
      <c r="AY2202" s="24" t="s">
        <v>5537</v>
      </c>
      <c r="AZ2202" s="24" t="s">
        <v>5537</v>
      </c>
      <c r="BA2202" s="24" t="s">
        <v>5537</v>
      </c>
      <c r="BB2202" s="24" t="s">
        <v>5537</v>
      </c>
      <c r="BC2202" s="24" t="s">
        <v>5537</v>
      </c>
      <c r="BD2202" s="24" t="s">
        <v>5537</v>
      </c>
      <c r="BE2202" s="24" t="s">
        <v>5537</v>
      </c>
      <c r="BF2202" s="24" t="s">
        <v>5537</v>
      </c>
      <c r="BG2202" s="24" t="s">
        <v>5537</v>
      </c>
      <c r="BH2202" s="24" t="s">
        <v>5537</v>
      </c>
      <c r="BI2202" s="9" t="s">
        <v>5537</v>
      </c>
      <c r="BJ2202" s="14"/>
      <c r="BK2202" s="14" t="s">
        <v>5537</v>
      </c>
      <c r="BL2202" s="14" t="str">
        <f>_xlfn.XLOOKUP(B2202,'[4]cell downs 18042026 17h'!$B:$B,'[4]cell downs 18042026 17h'!$B:$B,"")</f>
        <v/>
      </c>
      <c r="BM2202" s="14" t="str">
        <f>_xlfn.XLOOKUP(B2202,'[5]Cells Huawei 19042026 15h'!$B:$B,'[5]Cells Huawei 19042026 15h'!$B:$B,"")</f>
        <v/>
      </c>
      <c r="BN2202" s="9" t="str">
        <f>_xlfn.XLOOKUP(B2202,'[6]cells down 19042026 9H40'!$B:$B,'[6]cells down 19042026 9H40'!$B:$B,"")</f>
        <v/>
      </c>
      <c r="BO2202" s="9" t="s">
        <v>5537</v>
      </c>
      <c r="BP2202" s="9" t="s">
        <v>12</v>
      </c>
    </row>
    <row r="2203" spans="1:68" s="9" customFormat="1" x14ac:dyDescent="0.35">
      <c r="A2203" s="1" t="s">
        <v>3697</v>
      </c>
      <c r="B2203" s="8" t="s">
        <v>3698</v>
      </c>
      <c r="C2203" s="3" t="str">
        <f>_xlfn.XLOOKUP(B2203,'[1]daily break down'!$D:$D,'[1]daily break down'!$E:$E,"")</f>
        <v>NORD</v>
      </c>
      <c r="D2203" s="1" t="s">
        <v>11</v>
      </c>
      <c r="E2203" s="1" t="s">
        <v>237</v>
      </c>
      <c r="F2203" s="3" t="s">
        <v>23</v>
      </c>
      <c r="G2203" s="1" t="s">
        <v>3699</v>
      </c>
      <c r="H2203" s="39" t="str">
        <f>_xlfn.XLOOKUP(B2203,[2]CALCULATION!$B:$B,[2]CALCULATION!$H:$H,"")</f>
        <v>HUAWEI</v>
      </c>
      <c r="I2203" s="34">
        <v>0</v>
      </c>
      <c r="J2203" s="34">
        <v>0</v>
      </c>
      <c r="K2203" s="34">
        <v>0</v>
      </c>
      <c r="L2203" s="34">
        <v>0</v>
      </c>
      <c r="M2203" s="34">
        <v>0</v>
      </c>
      <c r="N2203" s="34">
        <v>0</v>
      </c>
      <c r="O2203" s="34">
        <v>0</v>
      </c>
      <c r="P2203" s="34">
        <v>0</v>
      </c>
      <c r="Q2203" s="34">
        <v>0</v>
      </c>
      <c r="R2203" s="34">
        <v>0</v>
      </c>
      <c r="S2203" s="109">
        <v>0</v>
      </c>
      <c r="T2203" s="109">
        <f>_xlfn.XLOOKUP(B2203,'[3]Nur des jours'!$B:$B,'[3]Nur des jours'!$U:$U,"")</f>
        <v>0</v>
      </c>
      <c r="U2203" s="109">
        <v>0</v>
      </c>
      <c r="V2203" s="109">
        <v>0</v>
      </c>
      <c r="W2203" s="109">
        <v>0</v>
      </c>
      <c r="X2203" s="109">
        <v>0</v>
      </c>
      <c r="Y2203" s="109">
        <v>0</v>
      </c>
      <c r="Z2203" s="109">
        <v>0</v>
      </c>
      <c r="AA2203" s="109">
        <v>0</v>
      </c>
      <c r="AB2203" s="109">
        <v>0</v>
      </c>
      <c r="AC2203" s="109">
        <v>0</v>
      </c>
      <c r="AD2203" s="109">
        <v>0</v>
      </c>
      <c r="AE2203" s="109">
        <v>0</v>
      </c>
      <c r="AF2203" s="109">
        <v>0</v>
      </c>
      <c r="AG2203" s="57" t="str">
        <f>_xlfn.XLOOKUP(B2203,[3]CALCULATION!$B:$B,[3]CALCULATION!$M:$M,"")</f>
        <v>Operationnel</v>
      </c>
      <c r="AH2203" s="57"/>
      <c r="AI2203" s="56" t="str" cm="1">
        <f t="array" ref="AI2203">IFERROR(_xlfn.IFS(
AK2203="MPR ISSUE","PDH",
AK2203="BSS Hardware Issue","BSS",
AK2203="Sites strategiques, MLL, Pylone, etc.","ENVTECH",
AK2203="AKTIVCO DEFAUT GE &amp; POWER Cabinet","AKTIVCO",
AK2203="AKTIVCO Coupure ENEO &amp; Baisse de tension","AKTIVCO GRID ONLY",
AK2203="Coupure ENEO &amp; Baisse de tension","IHS GRID ONLY",
AK2203="Defaut GE &amp; POWER Cabinet","IHS",
AK2203="Sharing","Partners",
AK2203="Sites strategiques &amp; DataCenter","SST &amp; DC",
AK2203="Exclu","Exclu",
AK2203="SAT","SAT",
AK2203="SPARE-ISSUE","SPARE-ISSUE",
AK2203="Fiber CAmtel","TRANS_FO_CAMTEL",
AK2203="Fiber AOF","Fiber AOF",
AK2203="Projet OCM (HUAWEI)","TRAVAUX-HUAWEI",
AK2203="Projet OCM (NOKIA)","TRAVAUX-NOKIA",
AK2203="ACCESS-ISSUE","ACCESS-ISSUE",
AK2203="Projet OCM (ZTE, NOKIA, autres projets)","TRAVAUX OCM",
AK2203="No root CAuse","No root cause",
AK2203="ODU HS","PDH",
AK2203="IP &amp; VLAN","PDH",
AK2203="Warehouse HUAWEI","SPARE-ISSUE",
AK2203="SPARE-HS","SPARE-ISSUE",
AK2203="Power Telco","BSS",AK2203="no impacts","no impacts"
),"")</f>
        <v>No root cause</v>
      </c>
      <c r="AJ2203" s="56" t="str" cm="1">
        <f t="array" ref="AJ2203">IFERROR(_xlfn.IFS(
AK2203="MPR ISSUE","TX ISSUE",
AK2203="BSS Hardware Issue","RAN ISSUE",
AK2203="Sites strategiques, MLL, Pylone, etc.","ENVTECH",
AK2203="AKTIVCO DEFAUT GE &amp; POWER Cabinet","POWER ISSUE",
AK2203="AKTIVCO Coupure ENEO &amp; Baisse de tension","POWER ISSUE",
AK2203="Coupure ENEO &amp; Baisse de tension","POWER ISSUE",
AK2203="Defaut GE &amp; POWER Cabinet","POWER ISSUE",
AK2203="Sharing","POWER ISSUE",
AK2203="Sites strategiques &amp; DataCenter","POWER ISSUE",
AK2203="Exclu","Exclu",
AK2203="SAT","TX ISSUE",
AK2203="SPARE-ISSUE","SPARE-ISSUE",
AK2203="Fiber CAmtel","TX ISSUE",
AK2203="Fiber AOF","TX ISSUE",
AK2203="Projet OCM (HUAWEI)","TRAVAUX-HUAWEI",
AK2203="Projet OCM (NOKIA)","TRAVAUX -NOKIA",
AK2203="ACCESS-ISSUE","ACCESS-ISSUE",
AK2203="Projet OCM (ZTE, NOKIA, autres projets)","TRAVAUX OCM",
AK2203="No root CAuse","No root cause",
AK2203="ODU HS","TX ISSUE",
AK2203="IP &amp; VLAN","TX ISSUE",
AK2203="Warehouse HUAWEI","SPARE-ISSUE",
AK2203="SPARE-HS","SPARE-ISSUE",
AK2203="Power Telco","RAN ISSUE",AK2203="no impacts","no impacts"
),"")</f>
        <v>No root cause</v>
      </c>
      <c r="AK2203" s="81" t="s">
        <v>5620</v>
      </c>
      <c r="AL2203" s="56" t="str" cm="1">
        <f t="array" ref="AL2203">IFERROR(_xlfn.IFS(
AK2203="MPR ISSUE","ACTIVE",
AK2203="BSS Hardware Issue","ACTIVE",
AK2203="Sites strategiques, MLL, Pylone, etc.","PASSIVE",
AK2203="AKTIVCO DEFAUT GE &amp; POWER Cabinet","PASSIVE",
AK2203="AKTIVCO Coupure ENEO &amp; Baisse de tension","PASSIVE",
AK2203="Coupure ENEO &amp; Baisse de tension","PASSIVE",
AK2203="Defaut GE &amp; POWER Cabinet","PASSIVE",
AK2203="Sharing","PASSIVE",
AK2203="Sites strategiques &amp; DataCenter","PASSIVE",
AK2203="Exclu","Exclu",
AK2203="SAT","ACTIVE",
AK2203="SPARE-ISSUE","SPARE-ISSUE",
AK2203="Fiber CAmtel","ACTIVE",
AK2203="Fiber AOF","ACTIVE",
AK2203="Projet OCM (HUAWEI)","PLANNED WORKS",
AK2203="Projet OCM (NOKIA)","PLANNED WORKS",
AK2203="ACCESS-ISSUE","ACCESS-ISSUE",
AK2203="Projet OCM (ZTE, NOKIA, autres projets)","PLANNED WORKS",
AK2203="No root CAuse","No root cause",
AK2203="ODU HS","ACTIVE",
AK2203="IP &amp; VLAN","ACTIVE",
AK2203="Warehouse HUAWEI","SPARE-ISSUE",
AK2203="SPARE-HS","SPARE-ISSUE",
AK2203="Power Telco","ACTIVE", AK2203="no impacts","no impacts"
),"")</f>
        <v>No root cause</v>
      </c>
      <c r="AM2203" s="108" t="s">
        <v>5537</v>
      </c>
      <c r="AN2203" s="117" t="s">
        <v>3698</v>
      </c>
      <c r="AP2203" s="23" t="s">
        <v>5537</v>
      </c>
      <c r="AQ2203" s="23" t="s">
        <v>5537</v>
      </c>
      <c r="AR2203" s="7"/>
      <c r="AS2203" s="6"/>
      <c r="AT2203" s="7"/>
      <c r="AU2203" s="3" t="s">
        <v>5537</v>
      </c>
      <c r="AV2203" s="24" t="s">
        <v>5537</v>
      </c>
      <c r="AW2203" s="24" t="s">
        <v>5537</v>
      </c>
      <c r="AX2203" s="24" t="s">
        <v>5537</v>
      </c>
      <c r="AY2203" s="24" t="s">
        <v>5537</v>
      </c>
      <c r="AZ2203" s="24" t="s">
        <v>5537</v>
      </c>
      <c r="BA2203" s="24" t="s">
        <v>5537</v>
      </c>
      <c r="BB2203" s="24" t="s">
        <v>5537</v>
      </c>
      <c r="BC2203" s="24" t="s">
        <v>5537</v>
      </c>
      <c r="BD2203" s="24" t="s">
        <v>5537</v>
      </c>
      <c r="BE2203" s="24" t="s">
        <v>5537</v>
      </c>
      <c r="BF2203" s="24" t="s">
        <v>5537</v>
      </c>
      <c r="BG2203" s="24" t="s">
        <v>5537</v>
      </c>
      <c r="BH2203" s="24" t="s">
        <v>5537</v>
      </c>
      <c r="BI2203" s="9" t="s">
        <v>5537</v>
      </c>
      <c r="BJ2203" s="14"/>
      <c r="BK2203" s="14" t="s">
        <v>5537</v>
      </c>
      <c r="BL2203" s="14" t="str">
        <f>_xlfn.XLOOKUP(B2203,'[4]cell downs 18042026 17h'!$B:$B,'[4]cell downs 18042026 17h'!$B:$B,"")</f>
        <v/>
      </c>
      <c r="BM2203" s="14" t="str">
        <f>_xlfn.XLOOKUP(B2203,'[5]Cells Huawei 19042026 15h'!$B:$B,'[5]Cells Huawei 19042026 15h'!$B:$B,"")</f>
        <v/>
      </c>
      <c r="BN2203" s="9" t="str">
        <f>_xlfn.XLOOKUP(B2203,'[6]cells down 19042026 9H40'!$B:$B,'[6]cells down 19042026 9H40'!$B:$B,"")</f>
        <v/>
      </c>
      <c r="BO2203" s="9" t="s">
        <v>3698</v>
      </c>
      <c r="BP2203" s="9" t="s">
        <v>318</v>
      </c>
    </row>
    <row r="2204" spans="1:68" s="9" customFormat="1" x14ac:dyDescent="0.35">
      <c r="A2204" s="1" t="s">
        <v>3713</v>
      </c>
      <c r="B2204" s="8" t="s">
        <v>3714</v>
      </c>
      <c r="C2204" s="3" t="str">
        <f>_xlfn.XLOOKUP(B2204,'[1]daily break down'!$D:$D,'[1]daily break down'!$E:$E,"")</f>
        <v>CENTRE</v>
      </c>
      <c r="D2204" s="1" t="s">
        <v>21</v>
      </c>
      <c r="E2204" s="1" t="s">
        <v>122</v>
      </c>
      <c r="F2204" s="3" t="s">
        <v>69</v>
      </c>
      <c r="G2204" s="1" t="s">
        <v>3715</v>
      </c>
      <c r="H2204" s="41" t="str">
        <f>_xlfn.XLOOKUP(B2204,[2]CALCULATION!$B:$B,[2]CALCULATION!$H:$H,"")</f>
        <v>ZTE</v>
      </c>
      <c r="I2204" s="34">
        <v>0</v>
      </c>
      <c r="J2204" s="34">
        <v>0</v>
      </c>
      <c r="K2204" s="34">
        <v>0</v>
      </c>
      <c r="L2204" s="34">
        <v>0</v>
      </c>
      <c r="M2204" s="34">
        <v>0</v>
      </c>
      <c r="N2204" s="34">
        <v>0</v>
      </c>
      <c r="O2204" s="34">
        <v>0</v>
      </c>
      <c r="P2204" s="34">
        <v>0</v>
      </c>
      <c r="Q2204" s="34">
        <v>0</v>
      </c>
      <c r="R2204" s="34">
        <v>0</v>
      </c>
      <c r="S2204" s="109">
        <v>0</v>
      </c>
      <c r="T2204" s="109">
        <f>_xlfn.XLOOKUP(B2204,'[3]Nur des jours'!$B:$B,'[3]Nur des jours'!$U:$U,"")</f>
        <v>0</v>
      </c>
      <c r="U2204" s="109">
        <v>0</v>
      </c>
      <c r="V2204" s="109">
        <v>0</v>
      </c>
      <c r="W2204" s="109">
        <v>0</v>
      </c>
      <c r="X2204" s="109">
        <v>0</v>
      </c>
      <c r="Y2204" s="109">
        <v>0</v>
      </c>
      <c r="Z2204" s="109">
        <v>0</v>
      </c>
      <c r="AA2204" s="109">
        <v>0</v>
      </c>
      <c r="AB2204" s="109">
        <v>0</v>
      </c>
      <c r="AC2204" s="109">
        <v>0</v>
      </c>
      <c r="AD2204" s="109">
        <v>0</v>
      </c>
      <c r="AE2204" s="109">
        <v>0</v>
      </c>
      <c r="AF2204" s="109">
        <v>0</v>
      </c>
      <c r="AG2204" s="57" t="str">
        <f>_xlfn.XLOOKUP(B2204,[3]CALCULATION!$B:$B,[3]CALCULATION!$M:$M,"")</f>
        <v>Operationnel</v>
      </c>
      <c r="AH2204" s="57"/>
      <c r="AI2204" s="56" t="str" cm="1">
        <f t="array" ref="AI2204">IFERROR(_xlfn.IFS(
AK2204="MPR ISSUE","PDH",
AK2204="BSS Hardware Issue","BSS",
AK2204="Sites strategiques, MLL, Pylone, etc.","ENVTECH",
AK2204="AKTIVCO DEFAUT GE &amp; POWER Cabinet","AKTIVCO",
AK2204="AKTIVCO Coupure ENEO &amp; Baisse de tension","AKTIVCO GRID ONLY",
AK2204="Coupure ENEO &amp; Baisse de tension","IHS GRID ONLY",
AK2204="Defaut GE &amp; POWER Cabinet","IHS",
AK2204="Sharing","Partners",
AK2204="Sites strategiques &amp; DataCenter","SST &amp; DC",
AK2204="Exclu","Exclu",
AK2204="SAT","SAT",
AK2204="SPARE-ISSUE","SPARE-ISSUE",
AK2204="Fiber CAmtel","TRANS_FO_CAMTEL",
AK2204="Fiber AOF","Fiber AOF",
AK2204="Projet OCM (HUAWEI)","TRAVAUX-HUAWEI",
AK2204="Projet OCM (NOKIA)","TRAVAUX-NOKIA",
AK2204="ACCESS-ISSUE","ACCESS-ISSUE",
AK2204="Projet OCM (ZTE, NOKIA, autres projets)","TRAVAUX OCM",
AK2204="No root CAuse","No root cause",
AK2204="ODU HS","PDH",
AK2204="IP &amp; VLAN","PDH",
AK2204="Warehouse HUAWEI","SPARE-ISSUE",
AK2204="SPARE-HS","SPARE-ISSUE",
AK2204="Power Telco","BSS",AK2204="no impacts","no impacts"
),"")</f>
        <v>No root cause</v>
      </c>
      <c r="AJ2204" s="56" t="str" cm="1">
        <f t="array" ref="AJ2204">IFERROR(_xlfn.IFS(
AK2204="MPR ISSUE","TX ISSUE",
AK2204="BSS Hardware Issue","RAN ISSUE",
AK2204="Sites strategiques, MLL, Pylone, etc.","ENVTECH",
AK2204="AKTIVCO DEFAUT GE &amp; POWER Cabinet","POWER ISSUE",
AK2204="AKTIVCO Coupure ENEO &amp; Baisse de tension","POWER ISSUE",
AK2204="Coupure ENEO &amp; Baisse de tension","POWER ISSUE",
AK2204="Defaut GE &amp; POWER Cabinet","POWER ISSUE",
AK2204="Sharing","POWER ISSUE",
AK2204="Sites strategiques &amp; DataCenter","POWER ISSUE",
AK2204="Exclu","Exclu",
AK2204="SAT","TX ISSUE",
AK2204="SPARE-ISSUE","SPARE-ISSUE",
AK2204="Fiber CAmtel","TX ISSUE",
AK2204="Fiber AOF","TX ISSUE",
AK2204="Projet OCM (HUAWEI)","TRAVAUX-HUAWEI",
AK2204="Projet OCM (NOKIA)","TRAVAUX -NOKIA",
AK2204="ACCESS-ISSUE","ACCESS-ISSUE",
AK2204="Projet OCM (ZTE, NOKIA, autres projets)","TRAVAUX OCM",
AK2204="No root CAuse","No root cause",
AK2204="ODU HS","TX ISSUE",
AK2204="IP &amp; VLAN","TX ISSUE",
AK2204="Warehouse HUAWEI","SPARE-ISSUE",
AK2204="SPARE-HS","SPARE-ISSUE",
AK2204="Power Telco","RAN ISSUE",AK2204="no impacts","no impacts"
),"")</f>
        <v>No root cause</v>
      </c>
      <c r="AK2204" s="81" t="s">
        <v>5620</v>
      </c>
      <c r="AL2204" s="56" t="str" cm="1">
        <f t="array" ref="AL2204">IFERROR(_xlfn.IFS(
AK2204="MPR ISSUE","ACTIVE",
AK2204="BSS Hardware Issue","ACTIVE",
AK2204="Sites strategiques, MLL, Pylone, etc.","PASSIVE",
AK2204="AKTIVCO DEFAUT GE &amp; POWER Cabinet","PASSIVE",
AK2204="AKTIVCO Coupure ENEO &amp; Baisse de tension","PASSIVE",
AK2204="Coupure ENEO &amp; Baisse de tension","PASSIVE",
AK2204="Defaut GE &amp; POWER Cabinet","PASSIVE",
AK2204="Sharing","PASSIVE",
AK2204="Sites strategiques &amp; DataCenter","PASSIVE",
AK2204="Exclu","Exclu",
AK2204="SAT","ACTIVE",
AK2204="SPARE-ISSUE","SPARE-ISSUE",
AK2204="Fiber CAmtel","ACTIVE",
AK2204="Fiber AOF","ACTIVE",
AK2204="Projet OCM (HUAWEI)","PLANNED WORKS",
AK2204="Projet OCM (NOKIA)","PLANNED WORKS",
AK2204="ACCESS-ISSUE","ACCESS-ISSUE",
AK2204="Projet OCM (ZTE, NOKIA, autres projets)","PLANNED WORKS",
AK2204="No root CAuse","No root cause",
AK2204="ODU HS","ACTIVE",
AK2204="IP &amp; VLAN","ACTIVE",
AK2204="Warehouse HUAWEI","SPARE-ISSUE",
AK2204="SPARE-HS","SPARE-ISSUE",
AK2204="Power Telco","ACTIVE", AK2204="no impacts","no impacts"
),"")</f>
        <v>No root cause</v>
      </c>
      <c r="AM2204" s="108" t="s">
        <v>5537</v>
      </c>
      <c r="AN2204" s="117" t="s">
        <v>3714</v>
      </c>
      <c r="AP2204" s="23" t="s">
        <v>5537</v>
      </c>
      <c r="AQ2204" s="23" t="s">
        <v>5537</v>
      </c>
      <c r="AR2204" s="7"/>
      <c r="AS2204" s="6"/>
      <c r="AT2204" s="7"/>
      <c r="AU2204" s="3" t="s">
        <v>5537</v>
      </c>
      <c r="AV2204" s="24" t="s">
        <v>5537</v>
      </c>
      <c r="AW2204" s="24" t="s">
        <v>5537</v>
      </c>
      <c r="AX2204" s="24" t="s">
        <v>5537</v>
      </c>
      <c r="AY2204" s="24" t="s">
        <v>5537</v>
      </c>
      <c r="AZ2204" s="24" t="s">
        <v>5537</v>
      </c>
      <c r="BA2204" s="24" t="s">
        <v>5537</v>
      </c>
      <c r="BB2204" s="24" t="s">
        <v>5537</v>
      </c>
      <c r="BC2204" s="24" t="s">
        <v>5537</v>
      </c>
      <c r="BD2204" s="24" t="s">
        <v>5537</v>
      </c>
      <c r="BE2204" s="24" t="s">
        <v>5537</v>
      </c>
      <c r="BF2204" s="24" t="s">
        <v>5537</v>
      </c>
      <c r="BG2204" s="24" t="s">
        <v>5537</v>
      </c>
      <c r="BH2204" s="24" t="s">
        <v>5537</v>
      </c>
      <c r="BI2204" s="9" t="s">
        <v>5537</v>
      </c>
      <c r="BJ2204" s="14"/>
      <c r="BK2204" s="14" t="s">
        <v>5537</v>
      </c>
      <c r="BL2204" s="14" t="str">
        <f>_xlfn.XLOOKUP(B2204,'[4]cell downs 18042026 17h'!$B:$B,'[4]cell downs 18042026 17h'!$B:$B,"")</f>
        <v/>
      </c>
      <c r="BM2204" s="14" t="str">
        <f>_xlfn.XLOOKUP(B2204,'[5]Cells Huawei 19042026 15h'!$B:$B,'[5]Cells Huawei 19042026 15h'!$B:$B,"")</f>
        <v/>
      </c>
      <c r="BN2204" s="9" t="str">
        <f>_xlfn.XLOOKUP(B2204,'[6]cells down 19042026 9H40'!$B:$B,'[6]cells down 19042026 9H40'!$B:$B,"")</f>
        <v/>
      </c>
      <c r="BO2204" s="9" t="s">
        <v>5537</v>
      </c>
      <c r="BP2204" s="9" t="s">
        <v>1129</v>
      </c>
    </row>
    <row r="2205" spans="1:68" s="9" customFormat="1" x14ac:dyDescent="0.35">
      <c r="A2205" s="1" t="s">
        <v>3716</v>
      </c>
      <c r="B2205" s="1" t="s">
        <v>3717</v>
      </c>
      <c r="C2205" s="3" t="str">
        <f>_xlfn.XLOOKUP(B2205,'[1]daily break down'!$D:$D,'[1]daily break down'!$E:$E,"")</f>
        <v>CENTRE</v>
      </c>
      <c r="D2205" s="1" t="s">
        <v>21</v>
      </c>
      <c r="E2205" s="1" t="s">
        <v>122</v>
      </c>
      <c r="F2205" s="3" t="s">
        <v>69</v>
      </c>
      <c r="G2205" s="1" t="s">
        <v>3718</v>
      </c>
      <c r="H2205" s="40" t="str">
        <f>_xlfn.XLOOKUP(B2205,[2]CALCULATION!$B:$B,[2]CALCULATION!$H:$H,"")</f>
        <v>NOKIA</v>
      </c>
      <c r="I2205" s="34">
        <v>0</v>
      </c>
      <c r="J2205" s="34">
        <v>0</v>
      </c>
      <c r="K2205" s="34">
        <v>0</v>
      </c>
      <c r="L2205" s="34">
        <v>0</v>
      </c>
      <c r="M2205" s="34">
        <v>0</v>
      </c>
      <c r="N2205" s="34">
        <v>0</v>
      </c>
      <c r="O2205" s="34">
        <v>0</v>
      </c>
      <c r="P2205" s="34">
        <v>0</v>
      </c>
      <c r="Q2205" s="34">
        <v>0</v>
      </c>
      <c r="R2205" s="34">
        <v>0</v>
      </c>
      <c r="S2205" s="109">
        <v>0</v>
      </c>
      <c r="T2205" s="109">
        <f>_xlfn.XLOOKUP(B2205,'[3]Nur des jours'!$B:$B,'[3]Nur des jours'!$U:$U,"")</f>
        <v>0</v>
      </c>
      <c r="U2205" s="109">
        <v>0</v>
      </c>
      <c r="V2205" s="109">
        <v>0</v>
      </c>
      <c r="W2205" s="109">
        <v>0</v>
      </c>
      <c r="X2205" s="109">
        <v>0</v>
      </c>
      <c r="Y2205" s="109">
        <v>0</v>
      </c>
      <c r="Z2205" s="109">
        <v>0</v>
      </c>
      <c r="AA2205" s="109">
        <v>0</v>
      </c>
      <c r="AB2205" s="109">
        <v>0</v>
      </c>
      <c r="AC2205" s="109">
        <v>0</v>
      </c>
      <c r="AD2205" s="109">
        <v>0</v>
      </c>
      <c r="AE2205" s="109">
        <v>0</v>
      </c>
      <c r="AF2205" s="109">
        <v>0</v>
      </c>
      <c r="AG2205" s="57" t="str">
        <f>_xlfn.XLOOKUP(B2205,[3]CALCULATION!$B:$B,[3]CALCULATION!$M:$M,"")</f>
        <v>Operationnel</v>
      </c>
      <c r="AH2205" s="57"/>
      <c r="AI2205" s="56" t="str" cm="1">
        <f t="array" ref="AI2205">IFERROR(_xlfn.IFS(
AK2205="MPR ISSUE","PDH",
AK2205="BSS Hardware Issue","BSS",
AK2205="Sites strategiques, MLL, Pylone, etc.","ENVTECH",
AK2205="AKTIVCO DEFAUT GE &amp; POWER Cabinet","AKTIVCO",
AK2205="AKTIVCO Coupure ENEO &amp; Baisse de tension","AKTIVCO GRID ONLY",
AK2205="Coupure ENEO &amp; Baisse de tension","IHS GRID ONLY",
AK2205="Defaut GE &amp; POWER Cabinet","IHS",
AK2205="Sharing","Partners",
AK2205="Sites strategiques &amp; DataCenter","SST &amp; DC",
AK2205="Exclu","Exclu",
AK2205="SAT","SAT",
AK2205="SPARE-ISSUE","SPARE-ISSUE",
AK2205="Fiber CAmtel","TRANS_FO_CAMTEL",
AK2205="Fiber AOF","Fiber AOF",
AK2205="Projet OCM (HUAWEI)","TRAVAUX-HUAWEI",
AK2205="Projet OCM (NOKIA)","TRAVAUX-NOKIA",
AK2205="ACCESS-ISSUE","ACCESS-ISSUE",
AK2205="Projet OCM (ZTE, NOKIA, autres projets)","TRAVAUX OCM",
AK2205="No root CAuse","No root cause",
AK2205="ODU HS","PDH",
AK2205="IP &amp; VLAN","PDH",
AK2205="Warehouse HUAWEI","SPARE-ISSUE",
AK2205="SPARE-HS","SPARE-ISSUE",
AK2205="Power Telco","BSS",AK2205="no impacts","no impacts"
),"")</f>
        <v>No root cause</v>
      </c>
      <c r="AJ2205" s="56" t="str" cm="1">
        <f t="array" ref="AJ2205">IFERROR(_xlfn.IFS(
AK2205="MPR ISSUE","TX ISSUE",
AK2205="BSS Hardware Issue","RAN ISSUE",
AK2205="Sites strategiques, MLL, Pylone, etc.","ENVTECH",
AK2205="AKTIVCO DEFAUT GE &amp; POWER Cabinet","POWER ISSUE",
AK2205="AKTIVCO Coupure ENEO &amp; Baisse de tension","POWER ISSUE",
AK2205="Coupure ENEO &amp; Baisse de tension","POWER ISSUE",
AK2205="Defaut GE &amp; POWER Cabinet","POWER ISSUE",
AK2205="Sharing","POWER ISSUE",
AK2205="Sites strategiques &amp; DataCenter","POWER ISSUE",
AK2205="Exclu","Exclu",
AK2205="SAT","TX ISSUE",
AK2205="SPARE-ISSUE","SPARE-ISSUE",
AK2205="Fiber CAmtel","TX ISSUE",
AK2205="Fiber AOF","TX ISSUE",
AK2205="Projet OCM (HUAWEI)","TRAVAUX-HUAWEI",
AK2205="Projet OCM (NOKIA)","TRAVAUX -NOKIA",
AK2205="ACCESS-ISSUE","ACCESS-ISSUE",
AK2205="Projet OCM (ZTE, NOKIA, autres projets)","TRAVAUX OCM",
AK2205="No root CAuse","No root cause",
AK2205="ODU HS","TX ISSUE",
AK2205="IP &amp; VLAN","TX ISSUE",
AK2205="Warehouse HUAWEI","SPARE-ISSUE",
AK2205="SPARE-HS","SPARE-ISSUE",
AK2205="Power Telco","RAN ISSUE",AK2205="no impacts","no impacts"
),"")</f>
        <v>No root cause</v>
      </c>
      <c r="AK2205" s="81" t="s">
        <v>5620</v>
      </c>
      <c r="AL2205" s="56" t="str" cm="1">
        <f t="array" ref="AL2205">IFERROR(_xlfn.IFS(
AK2205="MPR ISSUE","ACTIVE",
AK2205="BSS Hardware Issue","ACTIVE",
AK2205="Sites strategiques, MLL, Pylone, etc.","PASSIVE",
AK2205="AKTIVCO DEFAUT GE &amp; POWER Cabinet","PASSIVE",
AK2205="AKTIVCO Coupure ENEO &amp; Baisse de tension","PASSIVE",
AK2205="Coupure ENEO &amp; Baisse de tension","PASSIVE",
AK2205="Defaut GE &amp; POWER Cabinet","PASSIVE",
AK2205="Sharing","PASSIVE",
AK2205="Sites strategiques &amp; DataCenter","PASSIVE",
AK2205="Exclu","Exclu",
AK2205="SAT","ACTIVE",
AK2205="SPARE-ISSUE","SPARE-ISSUE",
AK2205="Fiber CAmtel","ACTIVE",
AK2205="Fiber AOF","ACTIVE",
AK2205="Projet OCM (HUAWEI)","PLANNED WORKS",
AK2205="Projet OCM (NOKIA)","PLANNED WORKS",
AK2205="ACCESS-ISSUE","ACCESS-ISSUE",
AK2205="Projet OCM (ZTE, NOKIA, autres projets)","PLANNED WORKS",
AK2205="No root CAuse","No root cause",
AK2205="ODU HS","ACTIVE",
AK2205="IP &amp; VLAN","ACTIVE",
AK2205="Warehouse HUAWEI","SPARE-ISSUE",
AK2205="SPARE-HS","SPARE-ISSUE",
AK2205="Power Telco","ACTIVE", AK2205="no impacts","no impacts"
),"")</f>
        <v>No root cause</v>
      </c>
      <c r="AM2205" s="108" t="s">
        <v>5537</v>
      </c>
      <c r="AN2205" s="117" t="s">
        <v>3717</v>
      </c>
      <c r="AP2205" s="23" t="s">
        <v>5537</v>
      </c>
      <c r="AQ2205" s="23" t="s">
        <v>5537</v>
      </c>
      <c r="AR2205" s="7"/>
      <c r="AS2205" s="6"/>
      <c r="AT2205" s="7"/>
      <c r="AU2205" s="3" t="s">
        <v>5537</v>
      </c>
      <c r="AV2205" s="24" t="s">
        <v>5537</v>
      </c>
      <c r="AW2205" s="24" t="s">
        <v>5537</v>
      </c>
      <c r="AX2205" s="24" t="s">
        <v>5537</v>
      </c>
      <c r="AY2205" s="24" t="s">
        <v>5537</v>
      </c>
      <c r="AZ2205" s="24" t="s">
        <v>5537</v>
      </c>
      <c r="BA2205" s="24" t="s">
        <v>5537</v>
      </c>
      <c r="BB2205" s="24" t="s">
        <v>5537</v>
      </c>
      <c r="BC2205" s="24" t="s">
        <v>5537</v>
      </c>
      <c r="BD2205" s="24" t="s">
        <v>5537</v>
      </c>
      <c r="BE2205" s="24" t="s">
        <v>5537</v>
      </c>
      <c r="BF2205" s="24" t="s">
        <v>5537</v>
      </c>
      <c r="BG2205" s="24" t="s">
        <v>5537</v>
      </c>
      <c r="BH2205" s="24" t="s">
        <v>5537</v>
      </c>
      <c r="BI2205" s="9" t="s">
        <v>5537</v>
      </c>
      <c r="BJ2205" s="14"/>
      <c r="BK2205" s="14" t="s">
        <v>5537</v>
      </c>
      <c r="BL2205" s="14" t="str">
        <f>_xlfn.XLOOKUP(B2205,'[4]cell downs 18042026 17h'!$B:$B,'[4]cell downs 18042026 17h'!$B:$B,"")</f>
        <v/>
      </c>
      <c r="BM2205" s="14" t="str">
        <f>_xlfn.XLOOKUP(B2205,'[5]Cells Huawei 19042026 15h'!$B:$B,'[5]Cells Huawei 19042026 15h'!$B:$B,"")</f>
        <v/>
      </c>
      <c r="BN2205" s="9" t="str">
        <f>_xlfn.XLOOKUP(B2205,'[6]cells down 19042026 9H40'!$B:$B,'[6]cells down 19042026 9H40'!$B:$B,"")</f>
        <v/>
      </c>
      <c r="BO2205" s="9" t="s">
        <v>5537</v>
      </c>
      <c r="BP2205" s="9" t="s">
        <v>5537</v>
      </c>
    </row>
    <row r="2206" spans="1:68" s="9" customFormat="1" ht="31" customHeight="1" x14ac:dyDescent="0.35">
      <c r="A2206" s="1" t="s">
        <v>3728</v>
      </c>
      <c r="B2206" s="8" t="s">
        <v>3729</v>
      </c>
      <c r="C2206" s="3" t="str">
        <f>_xlfn.XLOOKUP(B2206,'[1]daily break down'!$D:$D,'[1]daily break down'!$E:$E,"")</f>
        <v>OUEST</v>
      </c>
      <c r="D2206" s="1" t="s">
        <v>21</v>
      </c>
      <c r="E2206" s="1" t="s">
        <v>80</v>
      </c>
      <c r="F2206" s="3" t="s">
        <v>102</v>
      </c>
      <c r="G2206" s="1" t="s">
        <v>3728</v>
      </c>
      <c r="H2206" s="39" t="str">
        <f>_xlfn.XLOOKUP(B2206,[2]CALCULATION!$B:$B,[2]CALCULATION!$H:$H,"")</f>
        <v>HUAWEI</v>
      </c>
      <c r="I2206" s="34">
        <v>0</v>
      </c>
      <c r="J2206" s="34">
        <v>0</v>
      </c>
      <c r="K2206" s="34">
        <v>0</v>
      </c>
      <c r="L2206" s="34">
        <v>0</v>
      </c>
      <c r="M2206" s="34">
        <v>0</v>
      </c>
      <c r="N2206" s="34">
        <v>0</v>
      </c>
      <c r="O2206" s="34">
        <v>0</v>
      </c>
      <c r="P2206" s="34">
        <v>0</v>
      </c>
      <c r="Q2206" s="34">
        <v>0</v>
      </c>
      <c r="R2206" s="34">
        <v>0</v>
      </c>
      <c r="S2206" s="109">
        <v>0</v>
      </c>
      <c r="T2206" s="109">
        <f>_xlfn.XLOOKUP(B2206,'[3]Nur des jours'!$B:$B,'[3]Nur des jours'!$U:$U,"")</f>
        <v>0</v>
      </c>
      <c r="U2206" s="109">
        <v>0</v>
      </c>
      <c r="V2206" s="109">
        <v>0</v>
      </c>
      <c r="W2206" s="109">
        <v>0</v>
      </c>
      <c r="X2206" s="109">
        <v>0</v>
      </c>
      <c r="Y2206" s="109">
        <v>0</v>
      </c>
      <c r="Z2206" s="109">
        <v>0</v>
      </c>
      <c r="AA2206" s="109">
        <v>0</v>
      </c>
      <c r="AB2206" s="109">
        <v>0</v>
      </c>
      <c r="AC2206" s="109">
        <v>0</v>
      </c>
      <c r="AD2206" s="109">
        <v>0</v>
      </c>
      <c r="AE2206" s="109">
        <v>0</v>
      </c>
      <c r="AF2206" s="109">
        <v>0</v>
      </c>
      <c r="AG2206" s="57" t="str">
        <f>_xlfn.XLOOKUP(B2206,[3]CALCULATION!$B:$B,[3]CALCULATION!$M:$M,"")</f>
        <v>Operationnel</v>
      </c>
      <c r="AH2206" s="57"/>
      <c r="AI2206" s="56" t="str" cm="1">
        <f t="array" ref="AI2206">IFERROR(_xlfn.IFS(
AK2206="MPR ISSUE","PDH",
AK2206="BSS Hardware Issue","BSS",
AK2206="Sites strategiques, MLL, Pylone, etc.","ENVTECH",
AK2206="AKTIVCO DEFAUT GE &amp; POWER Cabinet","AKTIVCO",
AK2206="AKTIVCO Coupure ENEO &amp; Baisse de tension","AKTIVCO GRID ONLY",
AK2206="Coupure ENEO &amp; Baisse de tension","IHS GRID ONLY",
AK2206="Defaut GE &amp; POWER Cabinet","IHS",
AK2206="Sharing","Partners",
AK2206="Sites strategiques &amp; DataCenter","SST &amp; DC",
AK2206="Exclu","Exclu",
AK2206="SAT","SAT",
AK2206="SPARE-ISSUE","SPARE-ISSUE",
AK2206="Fiber CAmtel","TRANS_FO_CAMTEL",
AK2206="Fiber AOF","Fiber AOF",
AK2206="Projet OCM (HUAWEI)","TRAVAUX-HUAWEI",
AK2206="Projet OCM (NOKIA)","TRAVAUX-NOKIA",
AK2206="ACCESS-ISSUE","ACCESS-ISSUE",
AK2206="Projet OCM (ZTE, NOKIA, autres projets)","TRAVAUX OCM",
AK2206="No root CAuse","No root cause",
AK2206="ODU HS","PDH",
AK2206="IP &amp; VLAN","PDH",
AK2206="Warehouse HUAWEI","SPARE-ISSUE",
AK2206="SPARE-HS","SPARE-ISSUE",
AK2206="Power Telco","BSS",AK2206="no impacts","no impacts"
),"")</f>
        <v>No root cause</v>
      </c>
      <c r="AJ2206" s="56" t="str" cm="1">
        <f t="array" ref="AJ2206">IFERROR(_xlfn.IFS(
AK2206="MPR ISSUE","TX ISSUE",
AK2206="BSS Hardware Issue","RAN ISSUE",
AK2206="Sites strategiques, MLL, Pylone, etc.","ENVTECH",
AK2206="AKTIVCO DEFAUT GE &amp; POWER Cabinet","POWER ISSUE",
AK2206="AKTIVCO Coupure ENEO &amp; Baisse de tension","POWER ISSUE",
AK2206="Coupure ENEO &amp; Baisse de tension","POWER ISSUE",
AK2206="Defaut GE &amp; POWER Cabinet","POWER ISSUE",
AK2206="Sharing","POWER ISSUE",
AK2206="Sites strategiques &amp; DataCenter","POWER ISSUE",
AK2206="Exclu","Exclu",
AK2206="SAT","TX ISSUE",
AK2206="SPARE-ISSUE","SPARE-ISSUE",
AK2206="Fiber CAmtel","TX ISSUE",
AK2206="Fiber AOF","TX ISSUE",
AK2206="Projet OCM (HUAWEI)","TRAVAUX-HUAWEI",
AK2206="Projet OCM (NOKIA)","TRAVAUX -NOKIA",
AK2206="ACCESS-ISSUE","ACCESS-ISSUE",
AK2206="Projet OCM (ZTE, NOKIA, autres projets)","TRAVAUX OCM",
AK2206="No root CAuse","No root cause",
AK2206="ODU HS","TX ISSUE",
AK2206="IP &amp; VLAN","TX ISSUE",
AK2206="Warehouse HUAWEI","SPARE-ISSUE",
AK2206="SPARE-HS","SPARE-ISSUE",
AK2206="Power Telco","RAN ISSUE",AK2206="no impacts","no impacts"
),"")</f>
        <v>No root cause</v>
      </c>
      <c r="AK2206" s="81" t="s">
        <v>5620</v>
      </c>
      <c r="AL2206" s="56" t="str" cm="1">
        <f t="array" ref="AL2206">IFERROR(_xlfn.IFS(
AK2206="MPR ISSUE","ACTIVE",
AK2206="BSS Hardware Issue","ACTIVE",
AK2206="Sites strategiques, MLL, Pylone, etc.","PASSIVE",
AK2206="AKTIVCO DEFAUT GE &amp; POWER Cabinet","PASSIVE",
AK2206="AKTIVCO Coupure ENEO &amp; Baisse de tension","PASSIVE",
AK2206="Coupure ENEO &amp; Baisse de tension","PASSIVE",
AK2206="Defaut GE &amp; POWER Cabinet","PASSIVE",
AK2206="Sharing","PASSIVE",
AK2206="Sites strategiques &amp; DataCenter","PASSIVE",
AK2206="Exclu","Exclu",
AK2206="SAT","ACTIVE",
AK2206="SPARE-ISSUE","SPARE-ISSUE",
AK2206="Fiber CAmtel","ACTIVE",
AK2206="Fiber AOF","ACTIVE",
AK2206="Projet OCM (HUAWEI)","PLANNED WORKS",
AK2206="Projet OCM (NOKIA)","PLANNED WORKS",
AK2206="ACCESS-ISSUE","ACCESS-ISSUE",
AK2206="Projet OCM (ZTE, NOKIA, autres projets)","PLANNED WORKS",
AK2206="No root CAuse","No root cause",
AK2206="ODU HS","ACTIVE",
AK2206="IP &amp; VLAN","ACTIVE",
AK2206="Warehouse HUAWEI","SPARE-ISSUE",
AK2206="SPARE-HS","SPARE-ISSUE",
AK2206="Power Telco","ACTIVE", AK2206="no impacts","no impacts"
),"")</f>
        <v>No root cause</v>
      </c>
      <c r="AM2206" s="108" t="s">
        <v>5537</v>
      </c>
      <c r="AN2206" s="117" t="s">
        <v>3729</v>
      </c>
      <c r="AP2206" s="23" t="s">
        <v>5537</v>
      </c>
      <c r="AQ2206" s="23" t="s">
        <v>5537</v>
      </c>
      <c r="AR2206" s="7"/>
      <c r="AS2206" s="6"/>
      <c r="AT2206" s="7"/>
      <c r="AU2206" s="3" t="s">
        <v>5537</v>
      </c>
      <c r="AV2206" s="24" t="s">
        <v>5537</v>
      </c>
      <c r="AW2206" s="24" t="s">
        <v>5537</v>
      </c>
      <c r="AX2206" s="24" t="s">
        <v>5537</v>
      </c>
      <c r="AY2206" s="24" t="s">
        <v>5537</v>
      </c>
      <c r="AZ2206" s="24" t="s">
        <v>5537</v>
      </c>
      <c r="BA2206" s="24" t="s">
        <v>5537</v>
      </c>
      <c r="BB2206" s="24" t="s">
        <v>5537</v>
      </c>
      <c r="BC2206" s="24" t="s">
        <v>5537</v>
      </c>
      <c r="BD2206" s="24" t="s">
        <v>5537</v>
      </c>
      <c r="BE2206" s="24" t="s">
        <v>5537</v>
      </c>
      <c r="BF2206" s="24" t="s">
        <v>5537</v>
      </c>
      <c r="BG2206" s="24" t="s">
        <v>5537</v>
      </c>
      <c r="BH2206" s="24" t="s">
        <v>5537</v>
      </c>
      <c r="BI2206" s="9" t="s">
        <v>5537</v>
      </c>
      <c r="BJ2206" s="14"/>
      <c r="BK2206" s="14" t="s">
        <v>5537</v>
      </c>
      <c r="BL2206" s="14" t="str">
        <f>_xlfn.XLOOKUP(B2206,'[4]cell downs 18042026 17h'!$B:$B,'[4]cell downs 18042026 17h'!$B:$B,"")</f>
        <v/>
      </c>
      <c r="BM2206" s="14" t="str">
        <f>_xlfn.XLOOKUP(B2206,'[5]Cells Huawei 19042026 15h'!$B:$B,'[5]Cells Huawei 19042026 15h'!$B:$B,"")</f>
        <v/>
      </c>
      <c r="BN2206" s="9" t="str">
        <f>_xlfn.XLOOKUP(B2206,'[6]cells down 19042026 9H40'!$B:$B,'[6]cells down 19042026 9H40'!$B:$B,"")</f>
        <v/>
      </c>
      <c r="BO2206" s="9" t="s">
        <v>5537</v>
      </c>
      <c r="BP2206" s="9" t="s">
        <v>12</v>
      </c>
    </row>
    <row r="2207" spans="1:68" s="9" customFormat="1" x14ac:dyDescent="0.35">
      <c r="A2207" s="1" t="s">
        <v>3767</v>
      </c>
      <c r="B2207" s="8" t="s">
        <v>3768</v>
      </c>
      <c r="C2207" s="3" t="str">
        <f>_xlfn.XLOOKUP(B2207,'[1]daily break down'!$D:$D,'[1]daily break down'!$E:$E,"")</f>
        <v>CENTRE</v>
      </c>
      <c r="D2207" s="1" t="s">
        <v>11</v>
      </c>
      <c r="E2207" s="1" t="s">
        <v>66</v>
      </c>
      <c r="F2207" s="3" t="s">
        <v>69</v>
      </c>
      <c r="G2207" s="1" t="s">
        <v>1392</v>
      </c>
      <c r="H2207" s="41" t="str">
        <f>_xlfn.XLOOKUP(B2207,[2]CALCULATION!$B:$B,[2]CALCULATION!$H:$H,"")</f>
        <v>ZTE</v>
      </c>
      <c r="I2207" s="34">
        <v>0</v>
      </c>
      <c r="J2207" s="34">
        <v>0</v>
      </c>
      <c r="K2207" s="34">
        <v>0</v>
      </c>
      <c r="L2207" s="34">
        <v>0</v>
      </c>
      <c r="M2207" s="34">
        <v>0</v>
      </c>
      <c r="N2207" s="34">
        <v>0</v>
      </c>
      <c r="O2207" s="34">
        <v>0</v>
      </c>
      <c r="P2207" s="34">
        <v>0</v>
      </c>
      <c r="Q2207" s="34">
        <v>0</v>
      </c>
      <c r="R2207" s="34">
        <v>0</v>
      </c>
      <c r="S2207" s="109">
        <v>0</v>
      </c>
      <c r="T2207" s="109">
        <f>_xlfn.XLOOKUP(B2207,'[3]Nur des jours'!$B:$B,'[3]Nur des jours'!$U:$U,"")</f>
        <v>0</v>
      </c>
      <c r="U2207" s="109">
        <v>0</v>
      </c>
      <c r="V2207" s="109">
        <v>0</v>
      </c>
      <c r="W2207" s="109">
        <v>0</v>
      </c>
      <c r="X2207" s="109">
        <v>0</v>
      </c>
      <c r="Y2207" s="109">
        <v>0</v>
      </c>
      <c r="Z2207" s="109">
        <v>0</v>
      </c>
      <c r="AA2207" s="109">
        <v>0</v>
      </c>
      <c r="AB2207" s="109">
        <v>0</v>
      </c>
      <c r="AC2207" s="109">
        <v>0</v>
      </c>
      <c r="AD2207" s="109">
        <v>0</v>
      </c>
      <c r="AE2207" s="109">
        <v>0</v>
      </c>
      <c r="AF2207" s="109">
        <v>0</v>
      </c>
      <c r="AG2207" s="57" t="str">
        <f>_xlfn.XLOOKUP(B2207,[3]CALCULATION!$B:$B,[3]CALCULATION!$M:$M,"")</f>
        <v>Operationnel</v>
      </c>
      <c r="AH2207" s="57"/>
      <c r="AI2207" s="56" t="str" cm="1">
        <f t="array" ref="AI2207">IFERROR(_xlfn.IFS(
AK2207="MPR ISSUE","PDH",
AK2207="BSS Hardware Issue","BSS",
AK2207="Sites strategiques, MLL, Pylone, etc.","ENVTECH",
AK2207="AKTIVCO DEFAUT GE &amp; POWER Cabinet","AKTIVCO",
AK2207="AKTIVCO Coupure ENEO &amp; Baisse de tension","AKTIVCO GRID ONLY",
AK2207="Coupure ENEO &amp; Baisse de tension","IHS GRID ONLY",
AK2207="Defaut GE &amp; POWER Cabinet","IHS",
AK2207="Sharing","Partners",
AK2207="Sites strategiques &amp; DataCenter","SST &amp; DC",
AK2207="Exclu","Exclu",
AK2207="SAT","SAT",
AK2207="SPARE-ISSUE","SPARE-ISSUE",
AK2207="Fiber CAmtel","TRANS_FO_CAMTEL",
AK2207="Fiber AOF","Fiber AOF",
AK2207="Projet OCM (HUAWEI)","TRAVAUX-HUAWEI",
AK2207="Projet OCM (NOKIA)","TRAVAUX-NOKIA",
AK2207="ACCESS-ISSUE","ACCESS-ISSUE",
AK2207="Projet OCM (ZTE, NOKIA, autres projets)","TRAVAUX OCM",
AK2207="No root CAuse","No root cause",
AK2207="ODU HS","PDH",
AK2207="IP &amp; VLAN","PDH",
AK2207="Warehouse HUAWEI","SPARE-ISSUE",
AK2207="SPARE-HS","SPARE-ISSUE",
AK2207="Power Telco","BSS",AK2207="no impacts","no impacts"
),"")</f>
        <v>No root cause</v>
      </c>
      <c r="AJ2207" s="56" t="str" cm="1">
        <f t="array" ref="AJ2207">IFERROR(_xlfn.IFS(
AK2207="MPR ISSUE","TX ISSUE",
AK2207="BSS Hardware Issue","RAN ISSUE",
AK2207="Sites strategiques, MLL, Pylone, etc.","ENVTECH",
AK2207="AKTIVCO DEFAUT GE &amp; POWER Cabinet","POWER ISSUE",
AK2207="AKTIVCO Coupure ENEO &amp; Baisse de tension","POWER ISSUE",
AK2207="Coupure ENEO &amp; Baisse de tension","POWER ISSUE",
AK2207="Defaut GE &amp; POWER Cabinet","POWER ISSUE",
AK2207="Sharing","POWER ISSUE",
AK2207="Sites strategiques &amp; DataCenter","POWER ISSUE",
AK2207="Exclu","Exclu",
AK2207="SAT","TX ISSUE",
AK2207="SPARE-ISSUE","SPARE-ISSUE",
AK2207="Fiber CAmtel","TX ISSUE",
AK2207="Fiber AOF","TX ISSUE",
AK2207="Projet OCM (HUAWEI)","TRAVAUX-HUAWEI",
AK2207="Projet OCM (NOKIA)","TRAVAUX -NOKIA",
AK2207="ACCESS-ISSUE","ACCESS-ISSUE",
AK2207="Projet OCM (ZTE, NOKIA, autres projets)","TRAVAUX OCM",
AK2207="No root CAuse","No root cause",
AK2207="ODU HS","TX ISSUE",
AK2207="IP &amp; VLAN","TX ISSUE",
AK2207="Warehouse HUAWEI","SPARE-ISSUE",
AK2207="SPARE-HS","SPARE-ISSUE",
AK2207="Power Telco","RAN ISSUE",AK2207="no impacts","no impacts"
),"")</f>
        <v>No root cause</v>
      </c>
      <c r="AK2207" s="81" t="s">
        <v>5620</v>
      </c>
      <c r="AL2207" s="56" t="str" cm="1">
        <f t="array" ref="AL2207">IFERROR(_xlfn.IFS(
AK2207="MPR ISSUE","ACTIVE",
AK2207="BSS Hardware Issue","ACTIVE",
AK2207="Sites strategiques, MLL, Pylone, etc.","PASSIVE",
AK2207="AKTIVCO DEFAUT GE &amp; POWER Cabinet","PASSIVE",
AK2207="AKTIVCO Coupure ENEO &amp; Baisse de tension","PASSIVE",
AK2207="Coupure ENEO &amp; Baisse de tension","PASSIVE",
AK2207="Defaut GE &amp; POWER Cabinet","PASSIVE",
AK2207="Sharing","PASSIVE",
AK2207="Sites strategiques &amp; DataCenter","PASSIVE",
AK2207="Exclu","Exclu",
AK2207="SAT","ACTIVE",
AK2207="SPARE-ISSUE","SPARE-ISSUE",
AK2207="Fiber CAmtel","ACTIVE",
AK2207="Fiber AOF","ACTIVE",
AK2207="Projet OCM (HUAWEI)","PLANNED WORKS",
AK2207="Projet OCM (NOKIA)","PLANNED WORKS",
AK2207="ACCESS-ISSUE","ACCESS-ISSUE",
AK2207="Projet OCM (ZTE, NOKIA, autres projets)","PLANNED WORKS",
AK2207="No root CAuse","No root cause",
AK2207="ODU HS","ACTIVE",
AK2207="IP &amp; VLAN","ACTIVE",
AK2207="Warehouse HUAWEI","SPARE-ISSUE",
AK2207="SPARE-HS","SPARE-ISSUE",
AK2207="Power Telco","ACTIVE", AK2207="no impacts","no impacts"
),"")</f>
        <v>No root cause</v>
      </c>
      <c r="AM2207" s="108" t="s">
        <v>5537</v>
      </c>
      <c r="AN2207" s="117" t="s">
        <v>3768</v>
      </c>
      <c r="AP2207" s="23" t="s">
        <v>5537</v>
      </c>
      <c r="AQ2207" s="23" t="s">
        <v>5537</v>
      </c>
      <c r="AR2207" s="7"/>
      <c r="AS2207" s="6"/>
      <c r="AT2207" s="7"/>
      <c r="AU2207" s="3" t="s">
        <v>5537</v>
      </c>
      <c r="AV2207" s="24" t="s">
        <v>5537</v>
      </c>
      <c r="AW2207" s="24" t="s">
        <v>5537</v>
      </c>
      <c r="AX2207" s="24" t="s">
        <v>5537</v>
      </c>
      <c r="AY2207" s="24" t="s">
        <v>5537</v>
      </c>
      <c r="AZ2207" s="24" t="s">
        <v>5537</v>
      </c>
      <c r="BA2207" s="24" t="s">
        <v>5537</v>
      </c>
      <c r="BB2207" s="24" t="s">
        <v>5537</v>
      </c>
      <c r="BC2207" s="24" t="s">
        <v>5537</v>
      </c>
      <c r="BD2207" s="24" t="s">
        <v>5537</v>
      </c>
      <c r="BE2207" s="24" t="s">
        <v>5537</v>
      </c>
      <c r="BF2207" s="24" t="s">
        <v>5537</v>
      </c>
      <c r="BG2207" s="24" t="s">
        <v>5537</v>
      </c>
      <c r="BH2207" s="24" t="s">
        <v>5537</v>
      </c>
      <c r="BI2207" s="9" t="s">
        <v>5537</v>
      </c>
      <c r="BJ2207" s="14"/>
      <c r="BK2207" s="14" t="s">
        <v>5537</v>
      </c>
      <c r="BL2207" s="14" t="str">
        <f>_xlfn.XLOOKUP(B2207,'[4]cell downs 18042026 17h'!$B:$B,'[4]cell downs 18042026 17h'!$B:$B,"")</f>
        <v/>
      </c>
      <c r="BM2207" s="14" t="str">
        <f>_xlfn.XLOOKUP(B2207,'[5]Cells Huawei 19042026 15h'!$B:$B,'[5]Cells Huawei 19042026 15h'!$B:$B,"")</f>
        <v/>
      </c>
      <c r="BN2207" s="9" t="str">
        <f>_xlfn.XLOOKUP(B2207,'[6]cells down 19042026 9H40'!$B:$B,'[6]cells down 19042026 9H40'!$B:$B,"")</f>
        <v/>
      </c>
      <c r="BO2207" s="9" t="s">
        <v>5537</v>
      </c>
      <c r="BP2207" s="9" t="s">
        <v>12</v>
      </c>
    </row>
    <row r="2208" spans="1:68" s="9" customFormat="1" x14ac:dyDescent="0.35">
      <c r="A2208" s="1" t="s">
        <v>3771</v>
      </c>
      <c r="B2208" s="8" t="s">
        <v>3772</v>
      </c>
      <c r="C2208" s="3" t="str">
        <f>_xlfn.XLOOKUP(B2208,'[1]daily break down'!$D:$D,'[1]daily break down'!$E:$E,"")</f>
        <v>CENTRE</v>
      </c>
      <c r="D2208" s="1" t="s">
        <v>21</v>
      </c>
      <c r="E2208" s="1" t="s">
        <v>188</v>
      </c>
      <c r="F2208" s="3" t="s">
        <v>37</v>
      </c>
      <c r="G2208" s="1" t="s">
        <v>3771</v>
      </c>
      <c r="H2208" s="41" t="str">
        <f>_xlfn.XLOOKUP(B2208,[2]CALCULATION!$B:$B,[2]CALCULATION!$H:$H,"")</f>
        <v>ZTE</v>
      </c>
      <c r="I2208" s="34">
        <v>0</v>
      </c>
      <c r="J2208" s="34">
        <v>0</v>
      </c>
      <c r="K2208" s="34">
        <v>0</v>
      </c>
      <c r="L2208" s="34">
        <v>0</v>
      </c>
      <c r="M2208" s="34">
        <v>0</v>
      </c>
      <c r="N2208" s="34">
        <v>0</v>
      </c>
      <c r="O2208" s="34">
        <v>0</v>
      </c>
      <c r="P2208" s="34">
        <v>0</v>
      </c>
      <c r="Q2208" s="34">
        <v>0</v>
      </c>
      <c r="R2208" s="34">
        <v>0</v>
      </c>
      <c r="S2208" s="109">
        <v>0</v>
      </c>
      <c r="T2208" s="109">
        <f>_xlfn.XLOOKUP(B2208,'[3]Nur des jours'!$B:$B,'[3]Nur des jours'!$U:$U,"")</f>
        <v>0</v>
      </c>
      <c r="U2208" s="109">
        <v>0</v>
      </c>
      <c r="V2208" s="109">
        <v>0</v>
      </c>
      <c r="W2208" s="109">
        <v>0</v>
      </c>
      <c r="X2208" s="109">
        <v>0</v>
      </c>
      <c r="Y2208" s="109">
        <v>0</v>
      </c>
      <c r="Z2208" s="109">
        <v>0</v>
      </c>
      <c r="AA2208" s="109">
        <v>0</v>
      </c>
      <c r="AB2208" s="109">
        <v>0</v>
      </c>
      <c r="AC2208" s="109">
        <v>0</v>
      </c>
      <c r="AD2208" s="109">
        <v>0</v>
      </c>
      <c r="AE2208" s="109">
        <v>0</v>
      </c>
      <c r="AF2208" s="109">
        <v>0</v>
      </c>
      <c r="AG2208" s="57" t="str">
        <f>_xlfn.XLOOKUP(B2208,[3]CALCULATION!$B:$B,[3]CALCULATION!$M:$M,"")</f>
        <v>Operationnel</v>
      </c>
      <c r="AH2208" s="57"/>
      <c r="AI2208" s="56" t="str" cm="1">
        <f t="array" ref="AI2208">IFERROR(_xlfn.IFS(
AK2208="MPR ISSUE","PDH",
AK2208="BSS Hardware Issue","BSS",
AK2208="Sites strategiques, MLL, Pylone, etc.","ENVTECH",
AK2208="AKTIVCO DEFAUT GE &amp; POWER Cabinet","AKTIVCO",
AK2208="AKTIVCO Coupure ENEO &amp; Baisse de tension","AKTIVCO GRID ONLY",
AK2208="Coupure ENEO &amp; Baisse de tension","IHS GRID ONLY",
AK2208="Defaut GE &amp; POWER Cabinet","IHS",
AK2208="Sharing","Partners",
AK2208="Sites strategiques &amp; DataCenter","SST &amp; DC",
AK2208="Exclu","Exclu",
AK2208="SAT","SAT",
AK2208="SPARE-ISSUE","SPARE-ISSUE",
AK2208="Fiber CAmtel","TRANS_FO_CAMTEL",
AK2208="Fiber AOF","Fiber AOF",
AK2208="Projet OCM (HUAWEI)","TRAVAUX-HUAWEI",
AK2208="Projet OCM (NOKIA)","TRAVAUX-NOKIA",
AK2208="ACCESS-ISSUE","ACCESS-ISSUE",
AK2208="Projet OCM (ZTE, NOKIA, autres projets)","TRAVAUX OCM",
AK2208="No root CAuse","No root cause",
AK2208="ODU HS","PDH",
AK2208="IP &amp; VLAN","PDH",
AK2208="Warehouse HUAWEI","SPARE-ISSUE",
AK2208="SPARE-HS","SPARE-ISSUE",
AK2208="Power Telco","BSS",AK2208="no impacts","no impacts"
),"")</f>
        <v>No root cause</v>
      </c>
      <c r="AJ2208" s="56" t="str" cm="1">
        <f t="array" ref="AJ2208">IFERROR(_xlfn.IFS(
AK2208="MPR ISSUE","TX ISSUE",
AK2208="BSS Hardware Issue","RAN ISSUE",
AK2208="Sites strategiques, MLL, Pylone, etc.","ENVTECH",
AK2208="AKTIVCO DEFAUT GE &amp; POWER Cabinet","POWER ISSUE",
AK2208="AKTIVCO Coupure ENEO &amp; Baisse de tension","POWER ISSUE",
AK2208="Coupure ENEO &amp; Baisse de tension","POWER ISSUE",
AK2208="Defaut GE &amp; POWER Cabinet","POWER ISSUE",
AK2208="Sharing","POWER ISSUE",
AK2208="Sites strategiques &amp; DataCenter","POWER ISSUE",
AK2208="Exclu","Exclu",
AK2208="SAT","TX ISSUE",
AK2208="SPARE-ISSUE","SPARE-ISSUE",
AK2208="Fiber CAmtel","TX ISSUE",
AK2208="Fiber AOF","TX ISSUE",
AK2208="Projet OCM (HUAWEI)","TRAVAUX-HUAWEI",
AK2208="Projet OCM (NOKIA)","TRAVAUX -NOKIA",
AK2208="ACCESS-ISSUE","ACCESS-ISSUE",
AK2208="Projet OCM (ZTE, NOKIA, autres projets)","TRAVAUX OCM",
AK2208="No root CAuse","No root cause",
AK2208="ODU HS","TX ISSUE",
AK2208="IP &amp; VLAN","TX ISSUE",
AK2208="Warehouse HUAWEI","SPARE-ISSUE",
AK2208="SPARE-HS","SPARE-ISSUE",
AK2208="Power Telco","RAN ISSUE",AK2208="no impacts","no impacts"
),"")</f>
        <v>No root cause</v>
      </c>
      <c r="AK2208" s="81" t="s">
        <v>5620</v>
      </c>
      <c r="AL2208" s="56" t="str" cm="1">
        <f t="array" ref="AL2208">IFERROR(_xlfn.IFS(
AK2208="MPR ISSUE","ACTIVE",
AK2208="BSS Hardware Issue","ACTIVE",
AK2208="Sites strategiques, MLL, Pylone, etc.","PASSIVE",
AK2208="AKTIVCO DEFAUT GE &amp; POWER Cabinet","PASSIVE",
AK2208="AKTIVCO Coupure ENEO &amp; Baisse de tension","PASSIVE",
AK2208="Coupure ENEO &amp; Baisse de tension","PASSIVE",
AK2208="Defaut GE &amp; POWER Cabinet","PASSIVE",
AK2208="Sharing","PASSIVE",
AK2208="Sites strategiques &amp; DataCenter","PASSIVE",
AK2208="Exclu","Exclu",
AK2208="SAT","ACTIVE",
AK2208="SPARE-ISSUE","SPARE-ISSUE",
AK2208="Fiber CAmtel","ACTIVE",
AK2208="Fiber AOF","ACTIVE",
AK2208="Projet OCM (HUAWEI)","PLANNED WORKS",
AK2208="Projet OCM (NOKIA)","PLANNED WORKS",
AK2208="ACCESS-ISSUE","ACCESS-ISSUE",
AK2208="Projet OCM (ZTE, NOKIA, autres projets)","PLANNED WORKS",
AK2208="No root CAuse","No root cause",
AK2208="ODU HS","ACTIVE",
AK2208="IP &amp; VLAN","ACTIVE",
AK2208="Warehouse HUAWEI","SPARE-ISSUE",
AK2208="SPARE-HS","SPARE-ISSUE",
AK2208="Power Telco","ACTIVE", AK2208="no impacts","no impacts"
),"")</f>
        <v>No root cause</v>
      </c>
      <c r="AM2208" s="108" t="s">
        <v>5537</v>
      </c>
      <c r="AN2208" s="117" t="s">
        <v>3772</v>
      </c>
      <c r="AP2208" s="23" t="s">
        <v>5537</v>
      </c>
      <c r="AQ2208" s="23" t="s">
        <v>5537</v>
      </c>
      <c r="AR2208" s="7"/>
      <c r="AS2208" s="6"/>
      <c r="AT2208" s="7"/>
      <c r="AU2208" s="3" t="s">
        <v>5537</v>
      </c>
      <c r="AV2208" s="24" t="s">
        <v>5537</v>
      </c>
      <c r="AW2208" s="24" t="s">
        <v>5537</v>
      </c>
      <c r="AX2208" s="24" t="s">
        <v>5537</v>
      </c>
      <c r="AY2208" s="24" t="s">
        <v>5537</v>
      </c>
      <c r="AZ2208" s="24" t="s">
        <v>5537</v>
      </c>
      <c r="BA2208" s="24" t="s">
        <v>5537</v>
      </c>
      <c r="BB2208" s="24" t="s">
        <v>5537</v>
      </c>
      <c r="BC2208" s="24" t="s">
        <v>5537</v>
      </c>
      <c r="BD2208" s="24" t="s">
        <v>5537</v>
      </c>
      <c r="BE2208" s="24" t="s">
        <v>5537</v>
      </c>
      <c r="BF2208" s="24" t="s">
        <v>5537</v>
      </c>
      <c r="BG2208" s="24" t="s">
        <v>5537</v>
      </c>
      <c r="BH2208" s="24" t="s">
        <v>5537</v>
      </c>
      <c r="BI2208" s="9" t="s">
        <v>5537</v>
      </c>
      <c r="BJ2208" s="14"/>
      <c r="BK2208" s="14" t="s">
        <v>5537</v>
      </c>
      <c r="BL2208" s="14" t="str">
        <f>_xlfn.XLOOKUP(B2208,'[4]cell downs 18042026 17h'!$B:$B,'[4]cell downs 18042026 17h'!$B:$B,"")</f>
        <v/>
      </c>
      <c r="BM2208" s="14" t="str">
        <f>_xlfn.XLOOKUP(B2208,'[5]Cells Huawei 19042026 15h'!$B:$B,'[5]Cells Huawei 19042026 15h'!$B:$B,"")</f>
        <v/>
      </c>
      <c r="BN2208" s="9" t="str">
        <f>_xlfn.XLOOKUP(B2208,'[6]cells down 19042026 9H40'!$B:$B,'[6]cells down 19042026 9H40'!$B:$B,"")</f>
        <v/>
      </c>
      <c r="BO2208" s="9" t="s">
        <v>5537</v>
      </c>
      <c r="BP2208" s="9" t="s">
        <v>5537</v>
      </c>
    </row>
    <row r="2209" spans="1:68" s="9" customFormat="1" x14ac:dyDescent="0.35">
      <c r="A2209" s="1" t="s">
        <v>3773</v>
      </c>
      <c r="B2209" s="8" t="s">
        <v>3774</v>
      </c>
      <c r="C2209" s="3" t="str">
        <f>_xlfn.XLOOKUP(B2209,'[1]daily break down'!$D:$D,'[1]daily break down'!$E:$E,"")</f>
        <v>NORD</v>
      </c>
      <c r="D2209" s="1" t="s">
        <v>11</v>
      </c>
      <c r="E2209" s="1" t="s">
        <v>114</v>
      </c>
      <c r="F2209" s="3" t="s">
        <v>23</v>
      </c>
      <c r="G2209" s="1" t="s">
        <v>3773</v>
      </c>
      <c r="H2209" s="39" t="str">
        <f>_xlfn.XLOOKUP(B2209,[2]CALCULATION!$B:$B,[2]CALCULATION!$H:$H,"")</f>
        <v>HUAWEI</v>
      </c>
      <c r="I2209" s="34">
        <v>0</v>
      </c>
      <c r="J2209" s="34">
        <v>0</v>
      </c>
      <c r="K2209" s="34">
        <v>0</v>
      </c>
      <c r="L2209" s="34">
        <v>0</v>
      </c>
      <c r="M2209" s="34">
        <v>0</v>
      </c>
      <c r="N2209" s="34">
        <v>0</v>
      </c>
      <c r="O2209" s="34">
        <v>0</v>
      </c>
      <c r="P2209" s="34">
        <v>0</v>
      </c>
      <c r="Q2209" s="34">
        <v>0</v>
      </c>
      <c r="R2209" s="34">
        <v>0</v>
      </c>
      <c r="S2209" s="109">
        <v>0</v>
      </c>
      <c r="T2209" s="109">
        <f>_xlfn.XLOOKUP(B2209,'[3]Nur des jours'!$B:$B,'[3]Nur des jours'!$U:$U,"")</f>
        <v>0</v>
      </c>
      <c r="U2209" s="109">
        <v>0</v>
      </c>
      <c r="V2209" s="109">
        <v>0</v>
      </c>
      <c r="W2209" s="109">
        <v>0</v>
      </c>
      <c r="X2209" s="109">
        <v>0</v>
      </c>
      <c r="Y2209" s="109">
        <v>0</v>
      </c>
      <c r="Z2209" s="109">
        <v>0</v>
      </c>
      <c r="AA2209" s="109">
        <v>0</v>
      </c>
      <c r="AB2209" s="109">
        <v>0</v>
      </c>
      <c r="AC2209" s="109">
        <v>0</v>
      </c>
      <c r="AD2209" s="109">
        <v>0</v>
      </c>
      <c r="AE2209" s="109">
        <v>0</v>
      </c>
      <c r="AF2209" s="109">
        <v>0</v>
      </c>
      <c r="AG2209" s="57" t="str">
        <f>_xlfn.XLOOKUP(B2209,[3]CALCULATION!$B:$B,[3]CALCULATION!$M:$M,"")</f>
        <v>Operationnel</v>
      </c>
      <c r="AH2209" s="57"/>
      <c r="AI2209" s="56" t="str" cm="1">
        <f t="array" ref="AI2209">IFERROR(_xlfn.IFS(
AK2209="MPR ISSUE","PDH",
AK2209="BSS Hardware Issue","BSS",
AK2209="Sites strategiques, MLL, Pylone, etc.","ENVTECH",
AK2209="AKTIVCO DEFAUT GE &amp; POWER Cabinet","AKTIVCO",
AK2209="AKTIVCO Coupure ENEO &amp; Baisse de tension","AKTIVCO GRID ONLY",
AK2209="Coupure ENEO &amp; Baisse de tension","IHS GRID ONLY",
AK2209="Defaut GE &amp; POWER Cabinet","IHS",
AK2209="Sharing","Partners",
AK2209="Sites strategiques &amp; DataCenter","SST &amp; DC",
AK2209="Exclu","Exclu",
AK2209="SAT","SAT",
AK2209="SPARE-ISSUE","SPARE-ISSUE",
AK2209="Fiber CAmtel","TRANS_FO_CAMTEL",
AK2209="Fiber AOF","Fiber AOF",
AK2209="Projet OCM (HUAWEI)","TRAVAUX-HUAWEI",
AK2209="Projet OCM (NOKIA)","TRAVAUX-NOKIA",
AK2209="ACCESS-ISSUE","ACCESS-ISSUE",
AK2209="Projet OCM (ZTE, NOKIA, autres projets)","TRAVAUX OCM",
AK2209="No root CAuse","No root cause",
AK2209="ODU HS","PDH",
AK2209="IP &amp; VLAN","PDH",
AK2209="Warehouse HUAWEI","SPARE-ISSUE",
AK2209="SPARE-HS","SPARE-ISSUE",
AK2209="Power Telco","BSS",AK2209="no impacts","no impacts"
),"")</f>
        <v>No root cause</v>
      </c>
      <c r="AJ2209" s="56" t="str" cm="1">
        <f t="array" ref="AJ2209">IFERROR(_xlfn.IFS(
AK2209="MPR ISSUE","TX ISSUE",
AK2209="BSS Hardware Issue","RAN ISSUE",
AK2209="Sites strategiques, MLL, Pylone, etc.","ENVTECH",
AK2209="AKTIVCO DEFAUT GE &amp; POWER Cabinet","POWER ISSUE",
AK2209="AKTIVCO Coupure ENEO &amp; Baisse de tension","POWER ISSUE",
AK2209="Coupure ENEO &amp; Baisse de tension","POWER ISSUE",
AK2209="Defaut GE &amp; POWER Cabinet","POWER ISSUE",
AK2209="Sharing","POWER ISSUE",
AK2209="Sites strategiques &amp; DataCenter","POWER ISSUE",
AK2209="Exclu","Exclu",
AK2209="SAT","TX ISSUE",
AK2209="SPARE-ISSUE","SPARE-ISSUE",
AK2209="Fiber CAmtel","TX ISSUE",
AK2209="Fiber AOF","TX ISSUE",
AK2209="Projet OCM (HUAWEI)","TRAVAUX-HUAWEI",
AK2209="Projet OCM (NOKIA)","TRAVAUX -NOKIA",
AK2209="ACCESS-ISSUE","ACCESS-ISSUE",
AK2209="Projet OCM (ZTE, NOKIA, autres projets)","TRAVAUX OCM",
AK2209="No root CAuse","No root cause",
AK2209="ODU HS","TX ISSUE",
AK2209="IP &amp; VLAN","TX ISSUE",
AK2209="Warehouse HUAWEI","SPARE-ISSUE",
AK2209="SPARE-HS","SPARE-ISSUE",
AK2209="Power Telco","RAN ISSUE",AK2209="no impacts","no impacts"
),"")</f>
        <v>No root cause</v>
      </c>
      <c r="AK2209" s="81" t="s">
        <v>5620</v>
      </c>
      <c r="AL2209" s="56" t="str" cm="1">
        <f t="array" ref="AL2209">IFERROR(_xlfn.IFS(
AK2209="MPR ISSUE","ACTIVE",
AK2209="BSS Hardware Issue","ACTIVE",
AK2209="Sites strategiques, MLL, Pylone, etc.","PASSIVE",
AK2209="AKTIVCO DEFAUT GE &amp; POWER Cabinet","PASSIVE",
AK2209="AKTIVCO Coupure ENEO &amp; Baisse de tension","PASSIVE",
AK2209="Coupure ENEO &amp; Baisse de tension","PASSIVE",
AK2209="Defaut GE &amp; POWER Cabinet","PASSIVE",
AK2209="Sharing","PASSIVE",
AK2209="Sites strategiques &amp; DataCenter","PASSIVE",
AK2209="Exclu","Exclu",
AK2209="SAT","ACTIVE",
AK2209="SPARE-ISSUE","SPARE-ISSUE",
AK2209="Fiber CAmtel","ACTIVE",
AK2209="Fiber AOF","ACTIVE",
AK2209="Projet OCM (HUAWEI)","PLANNED WORKS",
AK2209="Projet OCM (NOKIA)","PLANNED WORKS",
AK2209="ACCESS-ISSUE","ACCESS-ISSUE",
AK2209="Projet OCM (ZTE, NOKIA, autres projets)","PLANNED WORKS",
AK2209="No root CAuse","No root cause",
AK2209="ODU HS","ACTIVE",
AK2209="IP &amp; VLAN","ACTIVE",
AK2209="Warehouse HUAWEI","SPARE-ISSUE",
AK2209="SPARE-HS","SPARE-ISSUE",
AK2209="Power Telco","ACTIVE", AK2209="no impacts","no impacts"
),"")</f>
        <v>No root cause</v>
      </c>
      <c r="AM2209" s="108" t="s">
        <v>5537</v>
      </c>
      <c r="AN2209" s="117" t="s">
        <v>3774</v>
      </c>
      <c r="AP2209" s="23" t="s">
        <v>5537</v>
      </c>
      <c r="AQ2209" s="23" t="s">
        <v>5537</v>
      </c>
      <c r="AR2209" s="7"/>
      <c r="AS2209" s="6"/>
      <c r="AT2209" s="7"/>
      <c r="AU2209" s="3" t="s">
        <v>5537</v>
      </c>
      <c r="AV2209" s="24" t="s">
        <v>5537</v>
      </c>
      <c r="AW2209" s="24" t="s">
        <v>5537</v>
      </c>
      <c r="AX2209" s="24" t="s">
        <v>5537</v>
      </c>
      <c r="AY2209" s="24" t="s">
        <v>5537</v>
      </c>
      <c r="AZ2209" s="24" t="s">
        <v>5537</v>
      </c>
      <c r="BA2209" s="24" t="s">
        <v>5537</v>
      </c>
      <c r="BB2209" s="24" t="s">
        <v>5537</v>
      </c>
      <c r="BC2209" s="24" t="s">
        <v>5537</v>
      </c>
      <c r="BD2209" s="24" t="s">
        <v>5537</v>
      </c>
      <c r="BE2209" s="24" t="s">
        <v>5537</v>
      </c>
      <c r="BF2209" s="24" t="s">
        <v>5537</v>
      </c>
      <c r="BG2209" s="24" t="s">
        <v>5537</v>
      </c>
      <c r="BH2209" s="24" t="s">
        <v>5537</v>
      </c>
      <c r="BI2209" s="9" t="s">
        <v>5537</v>
      </c>
      <c r="BJ2209" s="14"/>
      <c r="BK2209" s="14" t="s">
        <v>5537</v>
      </c>
      <c r="BL2209" s="14" t="str">
        <f>_xlfn.XLOOKUP(B2209,'[4]cell downs 18042026 17h'!$B:$B,'[4]cell downs 18042026 17h'!$B:$B,"")</f>
        <v/>
      </c>
      <c r="BM2209" s="14" t="str">
        <f>_xlfn.XLOOKUP(B2209,'[5]Cells Huawei 19042026 15h'!$B:$B,'[5]Cells Huawei 19042026 15h'!$B:$B,"")</f>
        <v/>
      </c>
      <c r="BN2209" s="9" t="str">
        <f>_xlfn.XLOOKUP(B2209,'[6]cells down 19042026 9H40'!$B:$B,'[6]cells down 19042026 9H40'!$B:$B,"")</f>
        <v/>
      </c>
      <c r="BO2209" s="9" t="s">
        <v>3774</v>
      </c>
      <c r="BP2209" s="9" t="s">
        <v>1129</v>
      </c>
    </row>
    <row r="2210" spans="1:68" s="9" customFormat="1" x14ac:dyDescent="0.35">
      <c r="A2210" s="1" t="s">
        <v>3777</v>
      </c>
      <c r="B2210" s="8" t="s">
        <v>3778</v>
      </c>
      <c r="C2210" s="3" t="str">
        <f>_xlfn.XLOOKUP(B2210,'[1]daily break down'!$D:$D,'[1]daily break down'!$E:$E,"")</f>
        <v>NORD</v>
      </c>
      <c r="D2210" s="1" t="s">
        <v>11</v>
      </c>
      <c r="E2210" s="1" t="s">
        <v>114</v>
      </c>
      <c r="F2210" s="3" t="s">
        <v>23</v>
      </c>
      <c r="G2210" s="1" t="s">
        <v>3004</v>
      </c>
      <c r="H2210" s="39" t="str">
        <f>_xlfn.XLOOKUP(B2210,[2]CALCULATION!$B:$B,[2]CALCULATION!$H:$H,"")</f>
        <v>HUAWEI</v>
      </c>
      <c r="I2210" s="34">
        <v>0</v>
      </c>
      <c r="J2210" s="34">
        <v>0</v>
      </c>
      <c r="K2210" s="34">
        <v>0</v>
      </c>
      <c r="L2210" s="34">
        <v>0</v>
      </c>
      <c r="M2210" s="34">
        <v>0</v>
      </c>
      <c r="N2210" s="34">
        <v>0</v>
      </c>
      <c r="O2210" s="34">
        <v>0</v>
      </c>
      <c r="P2210" s="34">
        <v>0</v>
      </c>
      <c r="Q2210" s="34">
        <v>0</v>
      </c>
      <c r="R2210" s="34">
        <v>0</v>
      </c>
      <c r="S2210" s="109">
        <v>0</v>
      </c>
      <c r="T2210" s="109">
        <f>_xlfn.XLOOKUP(B2210,'[3]Nur des jours'!$B:$B,'[3]Nur des jours'!$U:$U,"")</f>
        <v>0</v>
      </c>
      <c r="U2210" s="109">
        <v>0</v>
      </c>
      <c r="V2210" s="109">
        <v>0</v>
      </c>
      <c r="W2210" s="109">
        <v>0</v>
      </c>
      <c r="X2210" s="109">
        <v>0</v>
      </c>
      <c r="Y2210" s="109">
        <v>0</v>
      </c>
      <c r="Z2210" s="109">
        <v>0</v>
      </c>
      <c r="AA2210" s="109">
        <v>0</v>
      </c>
      <c r="AB2210" s="109">
        <v>0</v>
      </c>
      <c r="AC2210" s="109">
        <v>0</v>
      </c>
      <c r="AD2210" s="109">
        <v>0</v>
      </c>
      <c r="AE2210" s="109">
        <v>0</v>
      </c>
      <c r="AF2210" s="109">
        <v>0</v>
      </c>
      <c r="AG2210" s="57" t="str">
        <f>_xlfn.XLOOKUP(B2210,[3]CALCULATION!$B:$B,[3]CALCULATION!$M:$M,"")</f>
        <v>Operationnel</v>
      </c>
      <c r="AH2210" s="57"/>
      <c r="AI2210" s="56" t="str" cm="1">
        <f t="array" ref="AI2210">IFERROR(_xlfn.IFS(
AK2210="MPR ISSUE","PDH",
AK2210="BSS Hardware Issue","BSS",
AK2210="Sites strategiques, MLL, Pylone, etc.","ENVTECH",
AK2210="AKTIVCO DEFAUT GE &amp; POWER Cabinet","AKTIVCO",
AK2210="AKTIVCO Coupure ENEO &amp; Baisse de tension","AKTIVCO GRID ONLY",
AK2210="Coupure ENEO &amp; Baisse de tension","IHS GRID ONLY",
AK2210="Defaut GE &amp; POWER Cabinet","IHS",
AK2210="Sharing","Partners",
AK2210="Sites strategiques &amp; DataCenter","SST &amp; DC",
AK2210="Exclu","Exclu",
AK2210="SAT","SAT",
AK2210="SPARE-ISSUE","SPARE-ISSUE",
AK2210="Fiber CAmtel","TRANS_FO_CAMTEL",
AK2210="Fiber AOF","Fiber AOF",
AK2210="Projet OCM (HUAWEI)","TRAVAUX-HUAWEI",
AK2210="Projet OCM (NOKIA)","TRAVAUX-NOKIA",
AK2210="ACCESS-ISSUE","ACCESS-ISSUE",
AK2210="Projet OCM (ZTE, NOKIA, autres projets)","TRAVAUX OCM",
AK2210="No root CAuse","No root cause",
AK2210="ODU HS","PDH",
AK2210="IP &amp; VLAN","PDH",
AK2210="Warehouse HUAWEI","SPARE-ISSUE",
AK2210="SPARE-HS","SPARE-ISSUE",
AK2210="Power Telco","BSS",AK2210="no impacts","no impacts"
),"")</f>
        <v>No root cause</v>
      </c>
      <c r="AJ2210" s="56" t="str" cm="1">
        <f t="array" ref="AJ2210">IFERROR(_xlfn.IFS(
AK2210="MPR ISSUE","TX ISSUE",
AK2210="BSS Hardware Issue","RAN ISSUE",
AK2210="Sites strategiques, MLL, Pylone, etc.","ENVTECH",
AK2210="AKTIVCO DEFAUT GE &amp; POWER Cabinet","POWER ISSUE",
AK2210="AKTIVCO Coupure ENEO &amp; Baisse de tension","POWER ISSUE",
AK2210="Coupure ENEO &amp; Baisse de tension","POWER ISSUE",
AK2210="Defaut GE &amp; POWER Cabinet","POWER ISSUE",
AK2210="Sharing","POWER ISSUE",
AK2210="Sites strategiques &amp; DataCenter","POWER ISSUE",
AK2210="Exclu","Exclu",
AK2210="SAT","TX ISSUE",
AK2210="SPARE-ISSUE","SPARE-ISSUE",
AK2210="Fiber CAmtel","TX ISSUE",
AK2210="Fiber AOF","TX ISSUE",
AK2210="Projet OCM (HUAWEI)","TRAVAUX-HUAWEI",
AK2210="Projet OCM (NOKIA)","TRAVAUX -NOKIA",
AK2210="ACCESS-ISSUE","ACCESS-ISSUE",
AK2210="Projet OCM (ZTE, NOKIA, autres projets)","TRAVAUX OCM",
AK2210="No root CAuse","No root cause",
AK2210="ODU HS","TX ISSUE",
AK2210="IP &amp; VLAN","TX ISSUE",
AK2210="Warehouse HUAWEI","SPARE-ISSUE",
AK2210="SPARE-HS","SPARE-ISSUE",
AK2210="Power Telco","RAN ISSUE",AK2210="no impacts","no impacts"
),"")</f>
        <v>No root cause</v>
      </c>
      <c r="AK2210" s="81" t="s">
        <v>5620</v>
      </c>
      <c r="AL2210" s="56" t="str" cm="1">
        <f t="array" ref="AL2210">IFERROR(_xlfn.IFS(
AK2210="MPR ISSUE","ACTIVE",
AK2210="BSS Hardware Issue","ACTIVE",
AK2210="Sites strategiques, MLL, Pylone, etc.","PASSIVE",
AK2210="AKTIVCO DEFAUT GE &amp; POWER Cabinet","PASSIVE",
AK2210="AKTIVCO Coupure ENEO &amp; Baisse de tension","PASSIVE",
AK2210="Coupure ENEO &amp; Baisse de tension","PASSIVE",
AK2210="Defaut GE &amp; POWER Cabinet","PASSIVE",
AK2210="Sharing","PASSIVE",
AK2210="Sites strategiques &amp; DataCenter","PASSIVE",
AK2210="Exclu","Exclu",
AK2210="SAT","ACTIVE",
AK2210="SPARE-ISSUE","SPARE-ISSUE",
AK2210="Fiber CAmtel","ACTIVE",
AK2210="Fiber AOF","ACTIVE",
AK2210="Projet OCM (HUAWEI)","PLANNED WORKS",
AK2210="Projet OCM (NOKIA)","PLANNED WORKS",
AK2210="ACCESS-ISSUE","ACCESS-ISSUE",
AK2210="Projet OCM (ZTE, NOKIA, autres projets)","PLANNED WORKS",
AK2210="No root CAuse","No root cause",
AK2210="ODU HS","ACTIVE",
AK2210="IP &amp; VLAN","ACTIVE",
AK2210="Warehouse HUAWEI","SPARE-ISSUE",
AK2210="SPARE-HS","SPARE-ISSUE",
AK2210="Power Telco","ACTIVE", AK2210="no impacts","no impacts"
),"")</f>
        <v>No root cause</v>
      </c>
      <c r="AM2210" s="108" t="s">
        <v>5537</v>
      </c>
      <c r="AN2210" s="117" t="s">
        <v>3778</v>
      </c>
      <c r="AP2210" s="23" t="s">
        <v>5537</v>
      </c>
      <c r="AQ2210" s="23" t="s">
        <v>5537</v>
      </c>
      <c r="AR2210" s="7"/>
      <c r="AS2210" s="6"/>
      <c r="AT2210" s="7"/>
      <c r="AU2210" s="3" t="s">
        <v>5537</v>
      </c>
      <c r="AV2210" s="24" t="s">
        <v>5537</v>
      </c>
      <c r="AW2210" s="24" t="s">
        <v>5537</v>
      </c>
      <c r="AX2210" s="24" t="s">
        <v>5537</v>
      </c>
      <c r="AY2210" s="24" t="s">
        <v>5537</v>
      </c>
      <c r="AZ2210" s="24" t="s">
        <v>5537</v>
      </c>
      <c r="BA2210" s="24" t="s">
        <v>5537</v>
      </c>
      <c r="BB2210" s="24" t="s">
        <v>5537</v>
      </c>
      <c r="BC2210" s="24" t="s">
        <v>5537</v>
      </c>
      <c r="BD2210" s="24" t="s">
        <v>5537</v>
      </c>
      <c r="BE2210" s="24" t="s">
        <v>5537</v>
      </c>
      <c r="BF2210" s="24" t="s">
        <v>5537</v>
      </c>
      <c r="BG2210" s="24" t="s">
        <v>5537</v>
      </c>
      <c r="BH2210" s="24" t="s">
        <v>5537</v>
      </c>
      <c r="BI2210" s="9" t="s">
        <v>5537</v>
      </c>
      <c r="BJ2210" s="14"/>
      <c r="BK2210" s="14" t="s">
        <v>5537</v>
      </c>
      <c r="BL2210" s="14" t="str">
        <f>_xlfn.XLOOKUP(B2210,'[4]cell downs 18042026 17h'!$B:$B,'[4]cell downs 18042026 17h'!$B:$B,"")</f>
        <v/>
      </c>
      <c r="BM2210" s="14" t="str">
        <f>_xlfn.XLOOKUP(B2210,'[5]Cells Huawei 19042026 15h'!$B:$B,'[5]Cells Huawei 19042026 15h'!$B:$B,"")</f>
        <v/>
      </c>
      <c r="BN2210" s="9" t="str">
        <f>_xlfn.XLOOKUP(B2210,'[6]cells down 19042026 9H40'!$B:$B,'[6]cells down 19042026 9H40'!$B:$B,"")</f>
        <v/>
      </c>
      <c r="BO2210" s="9" t="s">
        <v>3778</v>
      </c>
      <c r="BP2210" s="9" t="s">
        <v>5578</v>
      </c>
    </row>
    <row r="2211" spans="1:68" s="9" customFormat="1" x14ac:dyDescent="0.35">
      <c r="A2211" s="1" t="s">
        <v>3797</v>
      </c>
      <c r="B2211" s="8" t="s">
        <v>3798</v>
      </c>
      <c r="C2211" s="3" t="str">
        <f>_xlfn.XLOOKUP(B2211,'[1]daily break down'!$D:$D,'[1]daily break down'!$E:$E,"")</f>
        <v>NORD</v>
      </c>
      <c r="D2211" s="1" t="s">
        <v>11</v>
      </c>
      <c r="E2211" s="1" t="s">
        <v>12</v>
      </c>
      <c r="F2211" s="3" t="s">
        <v>23</v>
      </c>
      <c r="G2211" s="1" t="s">
        <v>3773</v>
      </c>
      <c r="H2211" s="39" t="str">
        <f>_xlfn.XLOOKUP(B2211,[2]CALCULATION!$B:$B,[2]CALCULATION!$H:$H,"")</f>
        <v>HUAWEI</v>
      </c>
      <c r="I2211" s="34">
        <v>0</v>
      </c>
      <c r="J2211" s="34">
        <v>0</v>
      </c>
      <c r="K2211" s="34">
        <v>0</v>
      </c>
      <c r="L2211" s="34">
        <v>0</v>
      </c>
      <c r="M2211" s="34">
        <v>0</v>
      </c>
      <c r="N2211" s="34">
        <v>0</v>
      </c>
      <c r="O2211" s="34">
        <v>0</v>
      </c>
      <c r="P2211" s="34">
        <v>0</v>
      </c>
      <c r="Q2211" s="34">
        <v>0</v>
      </c>
      <c r="R2211" s="34">
        <v>0</v>
      </c>
      <c r="S2211" s="109">
        <v>0</v>
      </c>
      <c r="T2211" s="109">
        <f>_xlfn.XLOOKUP(B2211,'[3]Nur des jours'!$B:$B,'[3]Nur des jours'!$U:$U,"")</f>
        <v>0</v>
      </c>
      <c r="U2211" s="109">
        <v>0</v>
      </c>
      <c r="V2211" s="109">
        <v>0</v>
      </c>
      <c r="W2211" s="109">
        <v>0</v>
      </c>
      <c r="X2211" s="109">
        <v>0</v>
      </c>
      <c r="Y2211" s="109">
        <v>0</v>
      </c>
      <c r="Z2211" s="109">
        <v>0</v>
      </c>
      <c r="AA2211" s="109">
        <v>0</v>
      </c>
      <c r="AB2211" s="109">
        <v>0</v>
      </c>
      <c r="AC2211" s="109">
        <v>0</v>
      </c>
      <c r="AD2211" s="109">
        <v>0</v>
      </c>
      <c r="AE2211" s="109">
        <v>0</v>
      </c>
      <c r="AF2211" s="109">
        <v>0</v>
      </c>
      <c r="AG2211" s="57" t="str">
        <f>_xlfn.XLOOKUP(B2211,[3]CALCULATION!$B:$B,[3]CALCULATION!$M:$M,"")</f>
        <v>Operationnel</v>
      </c>
      <c r="AH2211" s="57"/>
      <c r="AI2211" s="56" t="str" cm="1">
        <f t="array" ref="AI2211">IFERROR(_xlfn.IFS(
AK2211="MPR ISSUE","PDH",
AK2211="BSS Hardware Issue","BSS",
AK2211="Sites strategiques, MLL, Pylone, etc.","ENVTECH",
AK2211="AKTIVCO DEFAUT GE &amp; POWER Cabinet","AKTIVCO",
AK2211="AKTIVCO Coupure ENEO &amp; Baisse de tension","AKTIVCO GRID ONLY",
AK2211="Coupure ENEO &amp; Baisse de tension","IHS GRID ONLY",
AK2211="Defaut GE &amp; POWER Cabinet","IHS",
AK2211="Sharing","Partners",
AK2211="Sites strategiques &amp; DataCenter","SST &amp; DC",
AK2211="Exclu","Exclu",
AK2211="SAT","SAT",
AK2211="SPARE-ISSUE","SPARE-ISSUE",
AK2211="Fiber CAmtel","TRANS_FO_CAMTEL",
AK2211="Fiber AOF","Fiber AOF",
AK2211="Projet OCM (HUAWEI)","TRAVAUX-HUAWEI",
AK2211="Projet OCM (NOKIA)","TRAVAUX-NOKIA",
AK2211="ACCESS-ISSUE","ACCESS-ISSUE",
AK2211="Projet OCM (ZTE, NOKIA, autres projets)","TRAVAUX OCM",
AK2211="No root CAuse","No root cause",
AK2211="ODU HS","PDH",
AK2211="IP &amp; VLAN","PDH",
AK2211="Warehouse HUAWEI","SPARE-ISSUE",
AK2211="SPARE-HS","SPARE-ISSUE",
AK2211="Power Telco","BSS",AK2211="no impacts","no impacts"
),"")</f>
        <v>No root cause</v>
      </c>
      <c r="AJ2211" s="56" t="str" cm="1">
        <f t="array" ref="AJ2211">IFERROR(_xlfn.IFS(
AK2211="MPR ISSUE","TX ISSUE",
AK2211="BSS Hardware Issue","RAN ISSUE",
AK2211="Sites strategiques, MLL, Pylone, etc.","ENVTECH",
AK2211="AKTIVCO DEFAUT GE &amp; POWER Cabinet","POWER ISSUE",
AK2211="AKTIVCO Coupure ENEO &amp; Baisse de tension","POWER ISSUE",
AK2211="Coupure ENEO &amp; Baisse de tension","POWER ISSUE",
AK2211="Defaut GE &amp; POWER Cabinet","POWER ISSUE",
AK2211="Sharing","POWER ISSUE",
AK2211="Sites strategiques &amp; DataCenter","POWER ISSUE",
AK2211="Exclu","Exclu",
AK2211="SAT","TX ISSUE",
AK2211="SPARE-ISSUE","SPARE-ISSUE",
AK2211="Fiber CAmtel","TX ISSUE",
AK2211="Fiber AOF","TX ISSUE",
AK2211="Projet OCM (HUAWEI)","TRAVAUX-HUAWEI",
AK2211="Projet OCM (NOKIA)","TRAVAUX -NOKIA",
AK2211="ACCESS-ISSUE","ACCESS-ISSUE",
AK2211="Projet OCM (ZTE, NOKIA, autres projets)","TRAVAUX OCM",
AK2211="No root CAuse","No root cause",
AK2211="ODU HS","TX ISSUE",
AK2211="IP &amp; VLAN","TX ISSUE",
AK2211="Warehouse HUAWEI","SPARE-ISSUE",
AK2211="SPARE-HS","SPARE-ISSUE",
AK2211="Power Telco","RAN ISSUE",AK2211="no impacts","no impacts"
),"")</f>
        <v>No root cause</v>
      </c>
      <c r="AK2211" s="81" t="s">
        <v>5620</v>
      </c>
      <c r="AL2211" s="56" t="str" cm="1">
        <f t="array" ref="AL2211">IFERROR(_xlfn.IFS(
AK2211="MPR ISSUE","ACTIVE",
AK2211="BSS Hardware Issue","ACTIVE",
AK2211="Sites strategiques, MLL, Pylone, etc.","PASSIVE",
AK2211="AKTIVCO DEFAUT GE &amp; POWER Cabinet","PASSIVE",
AK2211="AKTIVCO Coupure ENEO &amp; Baisse de tension","PASSIVE",
AK2211="Coupure ENEO &amp; Baisse de tension","PASSIVE",
AK2211="Defaut GE &amp; POWER Cabinet","PASSIVE",
AK2211="Sharing","PASSIVE",
AK2211="Sites strategiques &amp; DataCenter","PASSIVE",
AK2211="Exclu","Exclu",
AK2211="SAT","ACTIVE",
AK2211="SPARE-ISSUE","SPARE-ISSUE",
AK2211="Fiber CAmtel","ACTIVE",
AK2211="Fiber AOF","ACTIVE",
AK2211="Projet OCM (HUAWEI)","PLANNED WORKS",
AK2211="Projet OCM (NOKIA)","PLANNED WORKS",
AK2211="ACCESS-ISSUE","ACCESS-ISSUE",
AK2211="Projet OCM (ZTE, NOKIA, autres projets)","PLANNED WORKS",
AK2211="No root CAuse","No root cause",
AK2211="ODU HS","ACTIVE",
AK2211="IP &amp; VLAN","ACTIVE",
AK2211="Warehouse HUAWEI","SPARE-ISSUE",
AK2211="SPARE-HS","SPARE-ISSUE",
AK2211="Power Telco","ACTIVE", AK2211="no impacts","no impacts"
),"")</f>
        <v>No root cause</v>
      </c>
      <c r="AM2211" s="108" t="s">
        <v>5537</v>
      </c>
      <c r="AN2211" s="117" t="s">
        <v>3798</v>
      </c>
      <c r="AP2211" s="23" t="s">
        <v>5537</v>
      </c>
      <c r="AQ2211" s="23" t="s">
        <v>5537</v>
      </c>
      <c r="AR2211" s="7"/>
      <c r="AS2211" s="6"/>
      <c r="AT2211" s="7"/>
      <c r="AU2211" s="3" t="s">
        <v>5537</v>
      </c>
      <c r="AV2211" s="24" t="s">
        <v>5537</v>
      </c>
      <c r="AW2211" s="24" t="s">
        <v>5537</v>
      </c>
      <c r="AX2211" s="24" t="s">
        <v>5537</v>
      </c>
      <c r="AY2211" s="24" t="s">
        <v>5537</v>
      </c>
      <c r="AZ2211" s="24" t="s">
        <v>5537</v>
      </c>
      <c r="BA2211" s="24" t="s">
        <v>5537</v>
      </c>
      <c r="BB2211" s="24" t="s">
        <v>5537</v>
      </c>
      <c r="BC2211" s="24" t="s">
        <v>5537</v>
      </c>
      <c r="BD2211" s="24" t="s">
        <v>5537</v>
      </c>
      <c r="BE2211" s="24" t="s">
        <v>5537</v>
      </c>
      <c r="BF2211" s="24" t="s">
        <v>5537</v>
      </c>
      <c r="BG2211" s="24" t="s">
        <v>5537</v>
      </c>
      <c r="BH2211" s="24" t="s">
        <v>5537</v>
      </c>
      <c r="BI2211" s="9" t="s">
        <v>5537</v>
      </c>
      <c r="BJ2211" s="14"/>
      <c r="BK2211" s="14" t="s">
        <v>5537</v>
      </c>
      <c r="BL2211" s="14" t="str">
        <f>_xlfn.XLOOKUP(B2211,'[4]cell downs 18042026 17h'!$B:$B,'[4]cell downs 18042026 17h'!$B:$B,"")</f>
        <v/>
      </c>
      <c r="BM2211" s="14" t="str">
        <f>_xlfn.XLOOKUP(B2211,'[5]Cells Huawei 19042026 15h'!$B:$B,'[5]Cells Huawei 19042026 15h'!$B:$B,"")</f>
        <v/>
      </c>
      <c r="BN2211" s="9" t="str">
        <f>_xlfn.XLOOKUP(B2211,'[6]cells down 19042026 9H40'!$B:$B,'[6]cells down 19042026 9H40'!$B:$B,"")</f>
        <v/>
      </c>
      <c r="BO2211" s="9" t="s">
        <v>3798</v>
      </c>
      <c r="BP2211" s="9" t="s">
        <v>1129</v>
      </c>
    </row>
    <row r="2212" spans="1:68" s="9" customFormat="1" x14ac:dyDescent="0.35">
      <c r="A2212" s="1" t="s">
        <v>3799</v>
      </c>
      <c r="B2212" s="8" t="s">
        <v>3800</v>
      </c>
      <c r="C2212" s="3" t="str">
        <f>_xlfn.XLOOKUP(B2212,'[1]daily break down'!$D:$D,'[1]daily break down'!$E:$E,"")</f>
        <v>OUEST</v>
      </c>
      <c r="D2212" s="1" t="s">
        <v>21</v>
      </c>
      <c r="E2212" s="1" t="s">
        <v>563</v>
      </c>
      <c r="F2212" s="3" t="s">
        <v>102</v>
      </c>
      <c r="G2212" s="1" t="s">
        <v>3799</v>
      </c>
      <c r="H2212" s="39" t="str">
        <f>_xlfn.XLOOKUP(B2212,[2]CALCULATION!$B:$B,[2]CALCULATION!$H:$H,"")</f>
        <v>HUAWEI</v>
      </c>
      <c r="I2212" s="34">
        <v>0</v>
      </c>
      <c r="J2212" s="34">
        <v>0</v>
      </c>
      <c r="K2212" s="34">
        <v>0</v>
      </c>
      <c r="L2212" s="34">
        <v>0</v>
      </c>
      <c r="M2212" s="34">
        <v>0</v>
      </c>
      <c r="N2212" s="34">
        <v>0</v>
      </c>
      <c r="O2212" s="34">
        <v>0</v>
      </c>
      <c r="P2212" s="34">
        <v>0</v>
      </c>
      <c r="Q2212" s="34">
        <v>0</v>
      </c>
      <c r="R2212" s="34">
        <v>0</v>
      </c>
      <c r="S2212" s="109">
        <v>0</v>
      </c>
      <c r="T2212" s="109">
        <f>_xlfn.XLOOKUP(B2212,'[3]Nur des jours'!$B:$B,'[3]Nur des jours'!$U:$U,"")</f>
        <v>0</v>
      </c>
      <c r="U2212" s="109">
        <v>0</v>
      </c>
      <c r="V2212" s="109">
        <v>0</v>
      </c>
      <c r="W2212" s="109">
        <v>0</v>
      </c>
      <c r="X2212" s="109">
        <v>0</v>
      </c>
      <c r="Y2212" s="109">
        <v>0</v>
      </c>
      <c r="Z2212" s="109">
        <v>0</v>
      </c>
      <c r="AA2212" s="109">
        <v>0</v>
      </c>
      <c r="AB2212" s="109">
        <v>0</v>
      </c>
      <c r="AC2212" s="109">
        <v>0</v>
      </c>
      <c r="AD2212" s="109">
        <v>0</v>
      </c>
      <c r="AE2212" s="109">
        <v>0</v>
      </c>
      <c r="AF2212" s="109">
        <v>0</v>
      </c>
      <c r="AG2212" s="57" t="str">
        <f>_xlfn.XLOOKUP(B2212,[3]CALCULATION!$B:$B,[3]CALCULATION!$M:$M,"")</f>
        <v>Operationnel</v>
      </c>
      <c r="AH2212" s="57"/>
      <c r="AI2212" s="56" t="str" cm="1">
        <f t="array" ref="AI2212">IFERROR(_xlfn.IFS(
AK2212="MPR ISSUE","PDH",
AK2212="BSS Hardware Issue","BSS",
AK2212="Sites strategiques, MLL, Pylone, etc.","ENVTECH",
AK2212="AKTIVCO DEFAUT GE &amp; POWER Cabinet","AKTIVCO",
AK2212="AKTIVCO Coupure ENEO &amp; Baisse de tension","AKTIVCO GRID ONLY",
AK2212="Coupure ENEO &amp; Baisse de tension","IHS GRID ONLY",
AK2212="Defaut GE &amp; POWER Cabinet","IHS",
AK2212="Sharing","Partners",
AK2212="Sites strategiques &amp; DataCenter","SST &amp; DC",
AK2212="Exclu","Exclu",
AK2212="SAT","SAT",
AK2212="SPARE-ISSUE","SPARE-ISSUE",
AK2212="Fiber CAmtel","TRANS_FO_CAMTEL",
AK2212="Fiber AOF","Fiber AOF",
AK2212="Projet OCM (HUAWEI)","TRAVAUX-HUAWEI",
AK2212="Projet OCM (NOKIA)","TRAVAUX-NOKIA",
AK2212="ACCESS-ISSUE","ACCESS-ISSUE",
AK2212="Projet OCM (ZTE, NOKIA, autres projets)","TRAVAUX OCM",
AK2212="No root CAuse","No root cause",
AK2212="ODU HS","PDH",
AK2212="IP &amp; VLAN","PDH",
AK2212="Warehouse HUAWEI","SPARE-ISSUE",
AK2212="SPARE-HS","SPARE-ISSUE",
AK2212="Power Telco","BSS",AK2212="no impacts","no impacts"
),"")</f>
        <v>No root cause</v>
      </c>
      <c r="AJ2212" s="56" t="str" cm="1">
        <f t="array" ref="AJ2212">IFERROR(_xlfn.IFS(
AK2212="MPR ISSUE","TX ISSUE",
AK2212="BSS Hardware Issue","RAN ISSUE",
AK2212="Sites strategiques, MLL, Pylone, etc.","ENVTECH",
AK2212="AKTIVCO DEFAUT GE &amp; POWER Cabinet","POWER ISSUE",
AK2212="AKTIVCO Coupure ENEO &amp; Baisse de tension","POWER ISSUE",
AK2212="Coupure ENEO &amp; Baisse de tension","POWER ISSUE",
AK2212="Defaut GE &amp; POWER Cabinet","POWER ISSUE",
AK2212="Sharing","POWER ISSUE",
AK2212="Sites strategiques &amp; DataCenter","POWER ISSUE",
AK2212="Exclu","Exclu",
AK2212="SAT","TX ISSUE",
AK2212="SPARE-ISSUE","SPARE-ISSUE",
AK2212="Fiber CAmtel","TX ISSUE",
AK2212="Fiber AOF","TX ISSUE",
AK2212="Projet OCM (HUAWEI)","TRAVAUX-HUAWEI",
AK2212="Projet OCM (NOKIA)","TRAVAUX -NOKIA",
AK2212="ACCESS-ISSUE","ACCESS-ISSUE",
AK2212="Projet OCM (ZTE, NOKIA, autres projets)","TRAVAUX OCM",
AK2212="No root CAuse","No root cause",
AK2212="ODU HS","TX ISSUE",
AK2212="IP &amp; VLAN","TX ISSUE",
AK2212="Warehouse HUAWEI","SPARE-ISSUE",
AK2212="SPARE-HS","SPARE-ISSUE",
AK2212="Power Telco","RAN ISSUE",AK2212="no impacts","no impacts"
),"")</f>
        <v>No root cause</v>
      </c>
      <c r="AK2212" s="81" t="s">
        <v>5620</v>
      </c>
      <c r="AL2212" s="56" t="str" cm="1">
        <f t="array" ref="AL2212">IFERROR(_xlfn.IFS(
AK2212="MPR ISSUE","ACTIVE",
AK2212="BSS Hardware Issue","ACTIVE",
AK2212="Sites strategiques, MLL, Pylone, etc.","PASSIVE",
AK2212="AKTIVCO DEFAUT GE &amp; POWER Cabinet","PASSIVE",
AK2212="AKTIVCO Coupure ENEO &amp; Baisse de tension","PASSIVE",
AK2212="Coupure ENEO &amp; Baisse de tension","PASSIVE",
AK2212="Defaut GE &amp; POWER Cabinet","PASSIVE",
AK2212="Sharing","PASSIVE",
AK2212="Sites strategiques &amp; DataCenter","PASSIVE",
AK2212="Exclu","Exclu",
AK2212="SAT","ACTIVE",
AK2212="SPARE-ISSUE","SPARE-ISSUE",
AK2212="Fiber CAmtel","ACTIVE",
AK2212="Fiber AOF","ACTIVE",
AK2212="Projet OCM (HUAWEI)","PLANNED WORKS",
AK2212="Projet OCM (NOKIA)","PLANNED WORKS",
AK2212="ACCESS-ISSUE","ACCESS-ISSUE",
AK2212="Projet OCM (ZTE, NOKIA, autres projets)","PLANNED WORKS",
AK2212="No root CAuse","No root cause",
AK2212="ODU HS","ACTIVE",
AK2212="IP &amp; VLAN","ACTIVE",
AK2212="Warehouse HUAWEI","SPARE-ISSUE",
AK2212="SPARE-HS","SPARE-ISSUE",
AK2212="Power Telco","ACTIVE", AK2212="no impacts","no impacts"
),"")</f>
        <v>No root cause</v>
      </c>
      <c r="AM2212" s="108" t="s">
        <v>5537</v>
      </c>
      <c r="AN2212" s="117" t="s">
        <v>3800</v>
      </c>
      <c r="AP2212" s="23" t="s">
        <v>5537</v>
      </c>
      <c r="AQ2212" s="23" t="s">
        <v>5537</v>
      </c>
      <c r="AR2212" s="7"/>
      <c r="AS2212" s="6"/>
      <c r="AT2212" s="7"/>
      <c r="AU2212" s="3" t="s">
        <v>5537</v>
      </c>
      <c r="AV2212" s="24" t="s">
        <v>5537</v>
      </c>
      <c r="AW2212" s="24" t="s">
        <v>5537</v>
      </c>
      <c r="AX2212" s="24" t="s">
        <v>5537</v>
      </c>
      <c r="AY2212" s="24" t="s">
        <v>5537</v>
      </c>
      <c r="AZ2212" s="24" t="s">
        <v>5537</v>
      </c>
      <c r="BA2212" s="24" t="s">
        <v>5537</v>
      </c>
      <c r="BB2212" s="24" t="s">
        <v>5537</v>
      </c>
      <c r="BC2212" s="24" t="s">
        <v>5537</v>
      </c>
      <c r="BD2212" s="24" t="s">
        <v>5537</v>
      </c>
      <c r="BE2212" s="24" t="s">
        <v>5537</v>
      </c>
      <c r="BF2212" s="24" t="s">
        <v>5537</v>
      </c>
      <c r="BG2212" s="24" t="s">
        <v>5537</v>
      </c>
      <c r="BH2212" s="24" t="s">
        <v>5537</v>
      </c>
      <c r="BI2212" s="9" t="s">
        <v>5537</v>
      </c>
      <c r="BJ2212" s="14"/>
      <c r="BK2212" s="14" t="s">
        <v>5537</v>
      </c>
      <c r="BL2212" s="14" t="str">
        <f>_xlfn.XLOOKUP(B2212,'[4]cell downs 18042026 17h'!$B:$B,'[4]cell downs 18042026 17h'!$B:$B,"")</f>
        <v/>
      </c>
      <c r="BM2212" s="14" t="str">
        <f>_xlfn.XLOOKUP(B2212,'[5]Cells Huawei 19042026 15h'!$B:$B,'[5]Cells Huawei 19042026 15h'!$B:$B,"")</f>
        <v/>
      </c>
      <c r="BN2212" s="9" t="str">
        <f>_xlfn.XLOOKUP(B2212,'[6]cells down 19042026 9H40'!$B:$B,'[6]cells down 19042026 9H40'!$B:$B,"")</f>
        <v/>
      </c>
      <c r="BO2212" s="9" t="s">
        <v>5537</v>
      </c>
      <c r="BP2212" s="9" t="s">
        <v>5537</v>
      </c>
    </row>
    <row r="2213" spans="1:68" s="9" customFormat="1" ht="24.5" customHeight="1" x14ac:dyDescent="0.35">
      <c r="A2213" s="1" t="s">
        <v>3811</v>
      </c>
      <c r="B2213" s="8" t="s">
        <v>3812</v>
      </c>
      <c r="C2213" s="3" t="str">
        <f>_xlfn.XLOOKUP(B2213,'[1]daily break down'!$D:$D,'[1]daily break down'!$E:$E,"")</f>
        <v>NORD</v>
      </c>
      <c r="D2213" s="1" t="s">
        <v>11</v>
      </c>
      <c r="E2213" s="1" t="s">
        <v>96</v>
      </c>
      <c r="F2213" s="3" t="s">
        <v>23</v>
      </c>
      <c r="G2213" s="1" t="s">
        <v>3813</v>
      </c>
      <c r="H2213" s="39" t="str">
        <f>_xlfn.XLOOKUP(B2213,[2]CALCULATION!$B:$B,[2]CALCULATION!$H:$H,"")</f>
        <v>HUAWEI</v>
      </c>
      <c r="I2213" s="34">
        <v>0</v>
      </c>
      <c r="J2213" s="34">
        <v>0</v>
      </c>
      <c r="K2213" s="34">
        <v>0</v>
      </c>
      <c r="L2213" s="34">
        <v>0</v>
      </c>
      <c r="M2213" s="34">
        <v>0</v>
      </c>
      <c r="N2213" s="34">
        <v>0</v>
      </c>
      <c r="O2213" s="34">
        <v>0</v>
      </c>
      <c r="P2213" s="34">
        <v>0</v>
      </c>
      <c r="Q2213" s="34">
        <v>0</v>
      </c>
      <c r="R2213" s="34">
        <v>0</v>
      </c>
      <c r="S2213" s="109">
        <v>0</v>
      </c>
      <c r="T2213" s="109">
        <f>_xlfn.XLOOKUP(B2213,'[3]Nur des jours'!$B:$B,'[3]Nur des jours'!$U:$U,"")</f>
        <v>0</v>
      </c>
      <c r="U2213" s="109">
        <v>0</v>
      </c>
      <c r="V2213" s="109">
        <v>0</v>
      </c>
      <c r="W2213" s="109">
        <v>0</v>
      </c>
      <c r="X2213" s="109">
        <v>0</v>
      </c>
      <c r="Y2213" s="109">
        <v>0</v>
      </c>
      <c r="Z2213" s="109">
        <v>0</v>
      </c>
      <c r="AA2213" s="109">
        <v>0</v>
      </c>
      <c r="AB2213" s="109">
        <v>0</v>
      </c>
      <c r="AC2213" s="109">
        <v>0</v>
      </c>
      <c r="AD2213" s="109">
        <v>0</v>
      </c>
      <c r="AE2213" s="109">
        <v>0</v>
      </c>
      <c r="AF2213" s="109">
        <v>0</v>
      </c>
      <c r="AG2213" s="57" t="str">
        <f>_xlfn.XLOOKUP(B2213,[3]CALCULATION!$B:$B,[3]CALCULATION!$M:$M,"")</f>
        <v>Operationnel</v>
      </c>
      <c r="AH2213" s="57"/>
      <c r="AI2213" s="56" t="str" cm="1">
        <f t="array" ref="AI2213">IFERROR(_xlfn.IFS(
AK2213="MPR ISSUE","PDH",
AK2213="BSS Hardware Issue","BSS",
AK2213="Sites strategiques, MLL, Pylone, etc.","ENVTECH",
AK2213="AKTIVCO DEFAUT GE &amp; POWER Cabinet","AKTIVCO",
AK2213="AKTIVCO Coupure ENEO &amp; Baisse de tension","AKTIVCO GRID ONLY",
AK2213="Coupure ENEO &amp; Baisse de tension","IHS GRID ONLY",
AK2213="Defaut GE &amp; POWER Cabinet","IHS",
AK2213="Sharing","Partners",
AK2213="Sites strategiques &amp; DataCenter","SST &amp; DC",
AK2213="Exclu","Exclu",
AK2213="SAT","SAT",
AK2213="SPARE-ISSUE","SPARE-ISSUE",
AK2213="Fiber CAmtel","TRANS_FO_CAMTEL",
AK2213="Fiber AOF","Fiber AOF",
AK2213="Projet OCM (HUAWEI)","TRAVAUX-HUAWEI",
AK2213="Projet OCM (NOKIA)","TRAVAUX-NOKIA",
AK2213="ACCESS-ISSUE","ACCESS-ISSUE",
AK2213="Projet OCM (ZTE, NOKIA, autres projets)","TRAVAUX OCM",
AK2213="No root CAuse","No root cause",
AK2213="ODU HS","PDH",
AK2213="IP &amp; VLAN","PDH",
AK2213="Warehouse HUAWEI","SPARE-ISSUE",
AK2213="SPARE-HS","SPARE-ISSUE",
AK2213="Power Telco","BSS",AK2213="no impacts","no impacts"
),"")</f>
        <v>No root cause</v>
      </c>
      <c r="AJ2213" s="56" t="str" cm="1">
        <f t="array" ref="AJ2213">IFERROR(_xlfn.IFS(
AK2213="MPR ISSUE","TX ISSUE",
AK2213="BSS Hardware Issue","RAN ISSUE",
AK2213="Sites strategiques, MLL, Pylone, etc.","ENVTECH",
AK2213="AKTIVCO DEFAUT GE &amp; POWER Cabinet","POWER ISSUE",
AK2213="AKTIVCO Coupure ENEO &amp; Baisse de tension","POWER ISSUE",
AK2213="Coupure ENEO &amp; Baisse de tension","POWER ISSUE",
AK2213="Defaut GE &amp; POWER Cabinet","POWER ISSUE",
AK2213="Sharing","POWER ISSUE",
AK2213="Sites strategiques &amp; DataCenter","POWER ISSUE",
AK2213="Exclu","Exclu",
AK2213="SAT","TX ISSUE",
AK2213="SPARE-ISSUE","SPARE-ISSUE",
AK2213="Fiber CAmtel","TX ISSUE",
AK2213="Fiber AOF","TX ISSUE",
AK2213="Projet OCM (HUAWEI)","TRAVAUX-HUAWEI",
AK2213="Projet OCM (NOKIA)","TRAVAUX -NOKIA",
AK2213="ACCESS-ISSUE","ACCESS-ISSUE",
AK2213="Projet OCM (ZTE, NOKIA, autres projets)","TRAVAUX OCM",
AK2213="No root CAuse","No root cause",
AK2213="ODU HS","TX ISSUE",
AK2213="IP &amp; VLAN","TX ISSUE",
AK2213="Warehouse HUAWEI","SPARE-ISSUE",
AK2213="SPARE-HS","SPARE-ISSUE",
AK2213="Power Telco","RAN ISSUE",AK2213="no impacts","no impacts"
),"")</f>
        <v>No root cause</v>
      </c>
      <c r="AK2213" s="81" t="s">
        <v>5620</v>
      </c>
      <c r="AL2213" s="56" t="str" cm="1">
        <f t="array" ref="AL2213">IFERROR(_xlfn.IFS(
AK2213="MPR ISSUE","ACTIVE",
AK2213="BSS Hardware Issue","ACTIVE",
AK2213="Sites strategiques, MLL, Pylone, etc.","PASSIVE",
AK2213="AKTIVCO DEFAUT GE &amp; POWER Cabinet","PASSIVE",
AK2213="AKTIVCO Coupure ENEO &amp; Baisse de tension","PASSIVE",
AK2213="Coupure ENEO &amp; Baisse de tension","PASSIVE",
AK2213="Defaut GE &amp; POWER Cabinet","PASSIVE",
AK2213="Sharing","PASSIVE",
AK2213="Sites strategiques &amp; DataCenter","PASSIVE",
AK2213="Exclu","Exclu",
AK2213="SAT","ACTIVE",
AK2213="SPARE-ISSUE","SPARE-ISSUE",
AK2213="Fiber CAmtel","ACTIVE",
AK2213="Fiber AOF","ACTIVE",
AK2213="Projet OCM (HUAWEI)","PLANNED WORKS",
AK2213="Projet OCM (NOKIA)","PLANNED WORKS",
AK2213="ACCESS-ISSUE","ACCESS-ISSUE",
AK2213="Projet OCM (ZTE, NOKIA, autres projets)","PLANNED WORKS",
AK2213="No root CAuse","No root cause",
AK2213="ODU HS","ACTIVE",
AK2213="IP &amp; VLAN","ACTIVE",
AK2213="Warehouse HUAWEI","SPARE-ISSUE",
AK2213="SPARE-HS","SPARE-ISSUE",
AK2213="Power Telco","ACTIVE", AK2213="no impacts","no impacts"
),"")</f>
        <v>No root cause</v>
      </c>
      <c r="AM2213" s="108" t="s">
        <v>5537</v>
      </c>
      <c r="AN2213" s="117" t="s">
        <v>3812</v>
      </c>
      <c r="AP2213" s="23" t="s">
        <v>5537</v>
      </c>
      <c r="AQ2213" s="23" t="s">
        <v>5537</v>
      </c>
      <c r="AR2213" s="7"/>
      <c r="AS2213" s="6"/>
      <c r="AT2213" s="7"/>
      <c r="AU2213" s="3" t="s">
        <v>5537</v>
      </c>
      <c r="AV2213" s="24" t="s">
        <v>5537</v>
      </c>
      <c r="AW2213" s="24" t="s">
        <v>5537</v>
      </c>
      <c r="AX2213" s="24" t="s">
        <v>5537</v>
      </c>
      <c r="AY2213" s="24" t="s">
        <v>5537</v>
      </c>
      <c r="AZ2213" s="24" t="s">
        <v>5537</v>
      </c>
      <c r="BA2213" s="24" t="s">
        <v>5537</v>
      </c>
      <c r="BB2213" s="24" t="s">
        <v>5537</v>
      </c>
      <c r="BC2213" s="24" t="s">
        <v>5537</v>
      </c>
      <c r="BD2213" s="24" t="s">
        <v>5537</v>
      </c>
      <c r="BE2213" s="24" t="s">
        <v>5537</v>
      </c>
      <c r="BF2213" s="24" t="s">
        <v>5537</v>
      </c>
      <c r="BG2213" s="24" t="s">
        <v>5537</v>
      </c>
      <c r="BH2213" s="24" t="s">
        <v>5537</v>
      </c>
      <c r="BI2213" s="9" t="s">
        <v>5537</v>
      </c>
      <c r="BJ2213" s="14"/>
      <c r="BK2213" s="14" t="s">
        <v>5537</v>
      </c>
      <c r="BL2213" s="14" t="str">
        <f>_xlfn.XLOOKUP(B2213,'[4]cell downs 18042026 17h'!$B:$B,'[4]cell downs 18042026 17h'!$B:$B,"")</f>
        <v/>
      </c>
      <c r="BM2213" s="14" t="str">
        <f>_xlfn.XLOOKUP(B2213,'[5]Cells Huawei 19042026 15h'!$B:$B,'[5]Cells Huawei 19042026 15h'!$B:$B,"")</f>
        <v/>
      </c>
      <c r="BN2213" s="9" t="str">
        <f>_xlfn.XLOOKUP(B2213,'[6]cells down 19042026 9H40'!$B:$B,'[6]cells down 19042026 9H40'!$B:$B,"")</f>
        <v/>
      </c>
      <c r="BO2213" s="9" t="s">
        <v>3812</v>
      </c>
      <c r="BP2213" s="9" t="s">
        <v>12</v>
      </c>
    </row>
    <row r="2214" spans="1:68" s="9" customFormat="1" x14ac:dyDescent="0.35">
      <c r="A2214" s="1" t="s">
        <v>3125</v>
      </c>
      <c r="B2214" s="8" t="s">
        <v>3126</v>
      </c>
      <c r="C2214" s="3" t="str">
        <f>_xlfn.XLOOKUP(B2214,'[1]daily break down'!$D:$D,'[1]daily break down'!$E:$E,"")</f>
        <v>EXTREME-NORD</v>
      </c>
      <c r="D2214" s="1" t="s">
        <v>11</v>
      </c>
      <c r="E2214" s="1" t="s">
        <v>83</v>
      </c>
      <c r="F2214" s="3" t="s">
        <v>55</v>
      </c>
      <c r="G2214" s="1" t="s">
        <v>3125</v>
      </c>
      <c r="H2214" s="40" t="str">
        <f>_xlfn.XLOOKUP(B2214,[2]CALCULATION!$B:$B,[2]CALCULATION!$H:$H,"")</f>
        <v>NOKIA</v>
      </c>
      <c r="I2214" s="34">
        <v>0</v>
      </c>
      <c r="J2214" s="34">
        <v>0.31520709864690521</v>
      </c>
      <c r="K2214" s="34">
        <v>0.19478381103087353</v>
      </c>
      <c r="L2214" s="34">
        <v>5.8687640842079856E-2</v>
      </c>
      <c r="M2214" s="34">
        <v>0</v>
      </c>
      <c r="N2214" s="34">
        <v>0.13400404777401764</v>
      </c>
      <c r="O2214" s="34">
        <v>0</v>
      </c>
      <c r="P2214" s="34">
        <v>0</v>
      </c>
      <c r="Q2214" s="34">
        <v>0</v>
      </c>
      <c r="R2214" s="34">
        <v>0</v>
      </c>
      <c r="S2214" s="109">
        <v>0</v>
      </c>
      <c r="T2214" s="109">
        <f>_xlfn.XLOOKUP(B2214,'[3]Nur des jours'!$B:$B,'[3]Nur des jours'!$U:$U,"")</f>
        <v>0</v>
      </c>
      <c r="U2214" s="109">
        <v>0.43793893513441406</v>
      </c>
      <c r="V2214" s="109">
        <v>1.0679466545673495</v>
      </c>
      <c r="W2214" s="109">
        <v>0</v>
      </c>
      <c r="X2214" s="109">
        <v>0</v>
      </c>
      <c r="Y2214" s="109">
        <v>0</v>
      </c>
      <c r="Z2214" s="109">
        <v>0</v>
      </c>
      <c r="AA2214" s="109">
        <v>0</v>
      </c>
      <c r="AB2214" s="109">
        <v>0</v>
      </c>
      <c r="AC2214" s="109">
        <v>0</v>
      </c>
      <c r="AD2214" s="109">
        <v>0</v>
      </c>
      <c r="AE2214" s="109">
        <v>0</v>
      </c>
      <c r="AF2214" s="109">
        <v>0</v>
      </c>
      <c r="AG2214" s="57" t="str">
        <f>_xlfn.XLOOKUP(B2214,[3]CALCULATION!$B:$B,[3]CALCULATION!$M:$M,"")</f>
        <v>Insecurity</v>
      </c>
      <c r="AH2214" s="57"/>
      <c r="AI2214" s="56" t="str" cm="1">
        <f t="array" ref="AI2214">IFERROR(_xlfn.IFS(
AK2214="MPR ISSUE","PDH",
AK2214="BSS Hardware Issue","BSS",
AK2214="Sites strategiques, MLL, Pylone, etc.","ENVTECH",
AK2214="AKTIVCO DEFAUT GE &amp; POWER Cabinet","AKTIVCO",
AK2214="AKTIVCO Coupure ENEO &amp; Baisse de tension","AKTIVCO GRID ONLY",
AK2214="Coupure ENEO &amp; Baisse de tension","IHS GRID ONLY",
AK2214="Defaut GE &amp; POWER Cabinet","IHS",
AK2214="Sharing","Partners",
AK2214="Sites strategiques &amp; DataCenter","SST &amp; DC",
AK2214="Exclu","Exclu",
AK2214="SAT","SAT",
AK2214="SPARE-ISSUE","SPARE-ISSUE",
AK2214="Fiber CAmtel","TRANS_FO_CAMTEL",
AK2214="Fiber AOF","Fiber AOF",
AK2214="Projet OCM (HUAWEI)","TRAVAUX-HUAWEI",
AK2214="Projet OCM (NOKIA)","TRAVAUX-NOKIA",
AK2214="ACCESS-ISSUE","ACCESS-ISSUE",
AK2214="Projet OCM (ZTE, NOKIA, autres projets)","TRAVAUX OCM",
AK2214="No root CAuse","No root cause",
AK2214="ODU HS","PDH",
AK2214="IP &amp; VLAN","PDH",
AK2214="Warehouse HUAWEI","SPARE-ISSUE",
AK2214="SPARE-HS","SPARE-ISSUE",
AK2214="Power Telco","BSS",AK2214="no impacts","no impacts"
),"")</f>
        <v>No root cause</v>
      </c>
      <c r="AJ2214" s="56" t="str" cm="1">
        <f t="array" ref="AJ2214">IFERROR(_xlfn.IFS(
AK2214="MPR ISSUE","TX ISSUE",
AK2214="BSS Hardware Issue","RAN ISSUE",
AK2214="Sites strategiques, MLL, Pylone, etc.","ENVTECH",
AK2214="AKTIVCO DEFAUT GE &amp; POWER Cabinet","POWER ISSUE",
AK2214="AKTIVCO Coupure ENEO &amp; Baisse de tension","POWER ISSUE",
AK2214="Coupure ENEO &amp; Baisse de tension","POWER ISSUE",
AK2214="Defaut GE &amp; POWER Cabinet","POWER ISSUE",
AK2214="Sharing","POWER ISSUE",
AK2214="Sites strategiques &amp; DataCenter","POWER ISSUE",
AK2214="Exclu","Exclu",
AK2214="SAT","TX ISSUE",
AK2214="SPARE-ISSUE","SPARE-ISSUE",
AK2214="Fiber CAmtel","TX ISSUE",
AK2214="Fiber AOF","TX ISSUE",
AK2214="Projet OCM (HUAWEI)","TRAVAUX-HUAWEI",
AK2214="Projet OCM (NOKIA)","TRAVAUX -NOKIA",
AK2214="ACCESS-ISSUE","ACCESS-ISSUE",
AK2214="Projet OCM (ZTE, NOKIA, autres projets)","TRAVAUX OCM",
AK2214="No root CAuse","No root cause",
AK2214="ODU HS","TX ISSUE",
AK2214="IP &amp; VLAN","TX ISSUE",
AK2214="Warehouse HUAWEI","SPARE-ISSUE",
AK2214="SPARE-HS","SPARE-ISSUE",
AK2214="Power Telco","RAN ISSUE",AK2214="no impacts","no impacts"
),"")</f>
        <v>No root cause</v>
      </c>
      <c r="AK2214" s="81" t="s">
        <v>5620</v>
      </c>
      <c r="AL2214" s="56" t="str" cm="1">
        <f t="array" ref="AL2214">IFERROR(_xlfn.IFS(
AK2214="MPR ISSUE","ACTIVE",
AK2214="BSS Hardware Issue","ACTIVE",
AK2214="Sites strategiques, MLL, Pylone, etc.","PASSIVE",
AK2214="AKTIVCO DEFAUT GE &amp; POWER Cabinet","PASSIVE",
AK2214="AKTIVCO Coupure ENEO &amp; Baisse de tension","PASSIVE",
AK2214="Coupure ENEO &amp; Baisse de tension","PASSIVE",
AK2214="Defaut GE &amp; POWER Cabinet","PASSIVE",
AK2214="Sharing","PASSIVE",
AK2214="Sites strategiques &amp; DataCenter","PASSIVE",
AK2214="Exclu","Exclu",
AK2214="SAT","ACTIVE",
AK2214="SPARE-ISSUE","SPARE-ISSUE",
AK2214="Fiber CAmtel","ACTIVE",
AK2214="Fiber AOF","ACTIVE",
AK2214="Projet OCM (HUAWEI)","PLANNED WORKS",
AK2214="Projet OCM (NOKIA)","PLANNED WORKS",
AK2214="ACCESS-ISSUE","ACCESS-ISSUE",
AK2214="Projet OCM (ZTE, NOKIA, autres projets)","PLANNED WORKS",
AK2214="No root CAuse","No root cause",
AK2214="ODU HS","ACTIVE",
AK2214="IP &amp; VLAN","ACTIVE",
AK2214="Warehouse HUAWEI","SPARE-ISSUE",
AK2214="SPARE-HS","SPARE-ISSUE",
AK2214="Power Telco","ACTIVE", AK2214="no impacts","no impacts"
),"")</f>
        <v>No root cause</v>
      </c>
      <c r="AM2214" s="108" t="s">
        <v>5537</v>
      </c>
      <c r="AN2214" s="117" t="s">
        <v>3126</v>
      </c>
      <c r="AP2214" s="23" t="s">
        <v>5537</v>
      </c>
      <c r="AQ2214" s="23" t="s">
        <v>5537</v>
      </c>
      <c r="AR2214" s="7"/>
      <c r="AS2214" s="6"/>
      <c r="AT2214" s="7"/>
      <c r="AU2214" s="3" t="s">
        <v>5537</v>
      </c>
      <c r="AV2214" s="24" t="s">
        <v>5537</v>
      </c>
      <c r="AW2214" s="24" t="s">
        <v>5537</v>
      </c>
      <c r="AX2214" s="24" t="s">
        <v>5537</v>
      </c>
      <c r="AY2214" s="24" t="s">
        <v>5537</v>
      </c>
      <c r="AZ2214" s="24" t="s">
        <v>5537</v>
      </c>
      <c r="BA2214" s="24" t="s">
        <v>5537</v>
      </c>
      <c r="BB2214" s="24" t="s">
        <v>5537</v>
      </c>
      <c r="BC2214" s="24" t="s">
        <v>5537</v>
      </c>
      <c r="BD2214" s="24" t="s">
        <v>5537</v>
      </c>
      <c r="BE2214" s="24" t="s">
        <v>5537</v>
      </c>
      <c r="BF2214" s="24" t="s">
        <v>5537</v>
      </c>
      <c r="BG2214" s="24" t="s">
        <v>5537</v>
      </c>
      <c r="BH2214" s="24" t="s">
        <v>5537</v>
      </c>
      <c r="BI2214" s="9" t="s">
        <v>5537</v>
      </c>
      <c r="BJ2214" s="14"/>
      <c r="BK2214" s="14" t="s">
        <v>5537</v>
      </c>
      <c r="BL2214" s="14" t="str">
        <f>_xlfn.XLOOKUP(B2214,'[4]cell downs 18042026 17h'!$B:$B,'[4]cell downs 18042026 17h'!$B:$B,"")</f>
        <v/>
      </c>
      <c r="BM2214" s="14" t="str">
        <f>_xlfn.XLOOKUP(B2214,'[5]Cells Huawei 19042026 15h'!$B:$B,'[5]Cells Huawei 19042026 15h'!$B:$B,"")</f>
        <v/>
      </c>
      <c r="BN2214" s="9" t="str">
        <f>_xlfn.XLOOKUP(B2214,'[6]cells down 19042026 9H40'!$B:$B,'[6]cells down 19042026 9H40'!$B:$B,"")</f>
        <v/>
      </c>
      <c r="BO2214" s="9" t="s">
        <v>3126</v>
      </c>
      <c r="BP2214" s="9" t="s">
        <v>66</v>
      </c>
    </row>
    <row r="2215" spans="1:68" s="9" customFormat="1" x14ac:dyDescent="0.35">
      <c r="A2215" s="1" t="s">
        <v>3814</v>
      </c>
      <c r="B2215" s="8" t="s">
        <v>3815</v>
      </c>
      <c r="C2215" s="3" t="str">
        <f>_xlfn.XLOOKUP(B2215,'[1]daily break down'!$D:$D,'[1]daily break down'!$E:$E,"")</f>
        <v>CENTRE</v>
      </c>
      <c r="D2215" s="1" t="s">
        <v>11</v>
      </c>
      <c r="E2215" s="1" t="s">
        <v>1129</v>
      </c>
      <c r="F2215" s="3" t="s">
        <v>37</v>
      </c>
      <c r="G2215" s="1" t="s">
        <v>3816</v>
      </c>
      <c r="H2215" s="41" t="str">
        <f>_xlfn.XLOOKUP(B2215,[2]CALCULATION!$B:$B,[2]CALCULATION!$H:$H,"")</f>
        <v>ZTE</v>
      </c>
      <c r="I2215" s="34">
        <v>0</v>
      </c>
      <c r="J2215" s="34">
        <v>0</v>
      </c>
      <c r="K2215" s="34">
        <v>0</v>
      </c>
      <c r="L2215" s="34">
        <v>0</v>
      </c>
      <c r="M2215" s="34">
        <v>0</v>
      </c>
      <c r="N2215" s="34">
        <v>0</v>
      </c>
      <c r="O2215" s="34">
        <v>0</v>
      </c>
      <c r="P2215" s="34">
        <v>0</v>
      </c>
      <c r="Q2215" s="34">
        <v>0</v>
      </c>
      <c r="R2215" s="34">
        <v>0</v>
      </c>
      <c r="S2215" s="109">
        <v>0</v>
      </c>
      <c r="T2215" s="109">
        <f>_xlfn.XLOOKUP(B2215,'[3]Nur des jours'!$B:$B,'[3]Nur des jours'!$U:$U,"")</f>
        <v>0</v>
      </c>
      <c r="U2215" s="109">
        <v>0</v>
      </c>
      <c r="V2215" s="109">
        <v>0</v>
      </c>
      <c r="W2215" s="109">
        <v>0</v>
      </c>
      <c r="X2215" s="109">
        <v>0</v>
      </c>
      <c r="Y2215" s="109">
        <v>0</v>
      </c>
      <c r="Z2215" s="109">
        <v>0</v>
      </c>
      <c r="AA2215" s="109">
        <v>0</v>
      </c>
      <c r="AB2215" s="109">
        <v>0</v>
      </c>
      <c r="AC2215" s="109">
        <v>0</v>
      </c>
      <c r="AD2215" s="109">
        <v>0</v>
      </c>
      <c r="AE2215" s="109">
        <v>0</v>
      </c>
      <c r="AF2215" s="109">
        <v>0</v>
      </c>
      <c r="AG2215" s="57" t="str">
        <f>_xlfn.XLOOKUP(B2215,[3]CALCULATION!$B:$B,[3]CALCULATION!$M:$M,"")</f>
        <v>Operationnel</v>
      </c>
      <c r="AH2215" s="57"/>
      <c r="AI2215" s="56" t="str" cm="1">
        <f t="array" ref="AI2215">IFERROR(_xlfn.IFS(
AK2215="MPR ISSUE","PDH",
AK2215="BSS Hardware Issue","BSS",
AK2215="Sites strategiques, MLL, Pylone, etc.","ENVTECH",
AK2215="AKTIVCO DEFAUT GE &amp; POWER Cabinet","AKTIVCO",
AK2215="AKTIVCO Coupure ENEO &amp; Baisse de tension","AKTIVCO GRID ONLY",
AK2215="Coupure ENEO &amp; Baisse de tension","IHS GRID ONLY",
AK2215="Defaut GE &amp; POWER Cabinet","IHS",
AK2215="Sharing","Partners",
AK2215="Sites strategiques &amp; DataCenter","SST &amp; DC",
AK2215="Exclu","Exclu",
AK2215="SAT","SAT",
AK2215="SPARE-ISSUE","SPARE-ISSUE",
AK2215="Fiber CAmtel","TRANS_FO_CAMTEL",
AK2215="Fiber AOF","Fiber AOF",
AK2215="Projet OCM (HUAWEI)","TRAVAUX-HUAWEI",
AK2215="Projet OCM (NOKIA)","TRAVAUX-NOKIA",
AK2215="ACCESS-ISSUE","ACCESS-ISSUE",
AK2215="Projet OCM (ZTE, NOKIA, autres projets)","TRAVAUX OCM",
AK2215="No root CAuse","No root cause",
AK2215="ODU HS","PDH",
AK2215="IP &amp; VLAN","PDH",
AK2215="Warehouse HUAWEI","SPARE-ISSUE",
AK2215="SPARE-HS","SPARE-ISSUE",
AK2215="Power Telco","BSS",AK2215="no impacts","no impacts"
),"")</f>
        <v>SPARE-ISSUE</v>
      </c>
      <c r="AJ2215" s="56" t="str" cm="1">
        <f t="array" ref="AJ2215">IFERROR(_xlfn.IFS(
AK2215="MPR ISSUE","TX ISSUE",
AK2215="BSS Hardware Issue","RAN ISSUE",
AK2215="Sites strategiques, MLL, Pylone, etc.","ENVTECH",
AK2215="AKTIVCO DEFAUT GE &amp; POWER Cabinet","POWER ISSUE",
AK2215="AKTIVCO Coupure ENEO &amp; Baisse de tension","POWER ISSUE",
AK2215="Coupure ENEO &amp; Baisse de tension","POWER ISSUE",
AK2215="Defaut GE &amp; POWER Cabinet","POWER ISSUE",
AK2215="Sharing","POWER ISSUE",
AK2215="Sites strategiques &amp; DataCenter","POWER ISSUE",
AK2215="Exclu","Exclu",
AK2215="SAT","TX ISSUE",
AK2215="SPARE-ISSUE","SPARE-ISSUE",
AK2215="Fiber CAmtel","TX ISSUE",
AK2215="Fiber AOF","TX ISSUE",
AK2215="Projet OCM (HUAWEI)","TRAVAUX-HUAWEI",
AK2215="Projet OCM (NOKIA)","TRAVAUX -NOKIA",
AK2215="ACCESS-ISSUE","ACCESS-ISSUE",
AK2215="Projet OCM (ZTE, NOKIA, autres projets)","TRAVAUX OCM",
AK2215="No root CAuse","No root cause",
AK2215="ODU HS","TX ISSUE",
AK2215="IP &amp; VLAN","TX ISSUE",
AK2215="Warehouse HUAWEI","SPARE-ISSUE",
AK2215="SPARE-HS","SPARE-ISSUE",
AK2215="Power Telco","RAN ISSUE",AK2215="no impacts","no impacts"
),"")</f>
        <v>SPARE-ISSUE</v>
      </c>
      <c r="AK2215" s="81" t="s">
        <v>5336</v>
      </c>
      <c r="AL2215" s="56" t="str" cm="1">
        <f t="array" ref="AL2215">IFERROR(_xlfn.IFS(
AK2215="MPR ISSUE","ACTIVE",
AK2215="BSS Hardware Issue","ACTIVE",
AK2215="Sites strategiques, MLL, Pylone, etc.","PASSIVE",
AK2215="AKTIVCO DEFAUT GE &amp; POWER Cabinet","PASSIVE",
AK2215="AKTIVCO Coupure ENEO &amp; Baisse de tension","PASSIVE",
AK2215="Coupure ENEO &amp; Baisse de tension","PASSIVE",
AK2215="Defaut GE &amp; POWER Cabinet","PASSIVE",
AK2215="Sharing","PASSIVE",
AK2215="Sites strategiques &amp; DataCenter","PASSIVE",
AK2215="Exclu","Exclu",
AK2215="SAT","ACTIVE",
AK2215="SPARE-ISSUE","SPARE-ISSUE",
AK2215="Fiber CAmtel","ACTIVE",
AK2215="Fiber AOF","ACTIVE",
AK2215="Projet OCM (HUAWEI)","PLANNED WORKS",
AK2215="Projet OCM (NOKIA)","PLANNED WORKS",
AK2215="ACCESS-ISSUE","ACCESS-ISSUE",
AK2215="Projet OCM (ZTE, NOKIA, autres projets)","PLANNED WORKS",
AK2215="No root CAuse","No root cause",
AK2215="ODU HS","ACTIVE",
AK2215="IP &amp; VLAN","ACTIVE",
AK2215="Warehouse HUAWEI","SPARE-ISSUE",
AK2215="SPARE-HS","SPARE-ISSUE",
AK2215="Power Telco","ACTIVE", AK2215="no impacts","no impacts"
),"")</f>
        <v>SPARE-ISSUE</v>
      </c>
      <c r="AM2215" s="108" t="s">
        <v>6040</v>
      </c>
      <c r="AN2215" s="117" t="s">
        <v>3815</v>
      </c>
      <c r="AO2215" s="114"/>
      <c r="AP2215" s="23" t="s">
        <v>5537</v>
      </c>
      <c r="AQ2215" s="23" t="s">
        <v>5537</v>
      </c>
      <c r="AR2215" s="7"/>
      <c r="AS2215" s="6"/>
      <c r="AT2215" s="7"/>
      <c r="AU2215" s="3" t="s">
        <v>5537</v>
      </c>
      <c r="AV2215" s="24" t="s">
        <v>5537</v>
      </c>
      <c r="AW2215" s="24" t="s">
        <v>5537</v>
      </c>
      <c r="AX2215" s="24" t="s">
        <v>5537</v>
      </c>
      <c r="AY2215" s="24" t="s">
        <v>5537</v>
      </c>
      <c r="AZ2215" s="24" t="s">
        <v>5537</v>
      </c>
      <c r="BA2215" s="24" t="s">
        <v>5537</v>
      </c>
      <c r="BB2215" s="24" t="s">
        <v>5537</v>
      </c>
      <c r="BC2215" s="24" t="s">
        <v>5537</v>
      </c>
      <c r="BD2215" s="24" t="s">
        <v>5537</v>
      </c>
      <c r="BE2215" s="24" t="s">
        <v>6594</v>
      </c>
      <c r="BF2215" s="24" t="s">
        <v>6595</v>
      </c>
      <c r="BG2215" s="24" t="s">
        <v>6596</v>
      </c>
      <c r="BH2215" s="24" t="s">
        <v>6597</v>
      </c>
      <c r="BI2215" s="9" t="s">
        <v>5537</v>
      </c>
      <c r="BJ2215" s="14"/>
      <c r="BK2215" s="14" t="s">
        <v>5537</v>
      </c>
      <c r="BL2215" s="14" t="str">
        <f>_xlfn.XLOOKUP(B2215,'[4]cell downs 18042026 17h'!$B:$B,'[4]cell downs 18042026 17h'!$B:$B,"")</f>
        <v/>
      </c>
      <c r="BM2215" s="14" t="str">
        <f>_xlfn.XLOOKUP(B2215,'[5]Cells Huawei 19042026 15h'!$B:$B,'[5]Cells Huawei 19042026 15h'!$B:$B,"")</f>
        <v/>
      </c>
      <c r="BN2215" s="9" t="str">
        <f>_xlfn.XLOOKUP(B2215,'[6]cells down 19042026 9H40'!$B:$B,'[6]cells down 19042026 9H40'!$B:$B,"")</f>
        <v/>
      </c>
      <c r="BO2215" s="9" t="s">
        <v>3815</v>
      </c>
      <c r="BP2215" s="9" t="s">
        <v>5537</v>
      </c>
    </row>
    <row r="2216" spans="1:68" s="9" customFormat="1" x14ac:dyDescent="0.35">
      <c r="A2216" s="1" t="s">
        <v>3820</v>
      </c>
      <c r="B2216" s="8" t="s">
        <v>3821</v>
      </c>
      <c r="C2216" s="3" t="str">
        <f>_xlfn.XLOOKUP(B2216,'[1]daily break down'!$D:$D,'[1]daily break down'!$E:$E,"")</f>
        <v>NORD</v>
      </c>
      <c r="D2216" s="1" t="s">
        <v>11</v>
      </c>
      <c r="E2216" s="1" t="s">
        <v>83</v>
      </c>
      <c r="F2216" s="3" t="s">
        <v>23</v>
      </c>
      <c r="G2216" s="1" t="s">
        <v>3820</v>
      </c>
      <c r="H2216" s="39" t="str">
        <f>_xlfn.XLOOKUP(B2216,[2]CALCULATION!$B:$B,[2]CALCULATION!$H:$H,"")</f>
        <v>HUAWEI</v>
      </c>
      <c r="I2216" s="34">
        <v>0</v>
      </c>
      <c r="J2216" s="34">
        <v>0</v>
      </c>
      <c r="K2216" s="34">
        <v>0</v>
      </c>
      <c r="L2216" s="34">
        <v>0</v>
      </c>
      <c r="M2216" s="34">
        <v>0</v>
      </c>
      <c r="N2216" s="34">
        <v>0</v>
      </c>
      <c r="O2216" s="34">
        <v>0</v>
      </c>
      <c r="P2216" s="34">
        <v>0</v>
      </c>
      <c r="Q2216" s="34">
        <v>0</v>
      </c>
      <c r="R2216" s="34">
        <v>0</v>
      </c>
      <c r="S2216" s="109">
        <v>0</v>
      </c>
      <c r="T2216" s="109">
        <f>_xlfn.XLOOKUP(B2216,'[3]Nur des jours'!$B:$B,'[3]Nur des jours'!$U:$U,"")</f>
        <v>0</v>
      </c>
      <c r="U2216" s="109">
        <v>0</v>
      </c>
      <c r="V2216" s="109">
        <v>0</v>
      </c>
      <c r="W2216" s="109">
        <v>0</v>
      </c>
      <c r="X2216" s="109">
        <v>0</v>
      </c>
      <c r="Y2216" s="109">
        <v>0</v>
      </c>
      <c r="Z2216" s="109">
        <v>0</v>
      </c>
      <c r="AA2216" s="109">
        <v>0</v>
      </c>
      <c r="AB2216" s="109">
        <v>0</v>
      </c>
      <c r="AC2216" s="109">
        <v>0</v>
      </c>
      <c r="AD2216" s="109">
        <v>0</v>
      </c>
      <c r="AE2216" s="109">
        <v>0</v>
      </c>
      <c r="AF2216" s="109">
        <v>0</v>
      </c>
      <c r="AG2216" s="57" t="str">
        <f>_xlfn.XLOOKUP(B2216,[3]CALCULATION!$B:$B,[3]CALCULATION!$M:$M,"")</f>
        <v>Operationnel</v>
      </c>
      <c r="AH2216" s="57"/>
      <c r="AI2216" s="56" t="str" cm="1">
        <f t="array" ref="AI2216">IFERROR(_xlfn.IFS(
AK2216="MPR ISSUE","PDH",
AK2216="BSS Hardware Issue","BSS",
AK2216="Sites strategiques, MLL, Pylone, etc.","ENVTECH",
AK2216="AKTIVCO DEFAUT GE &amp; POWER Cabinet","AKTIVCO",
AK2216="AKTIVCO Coupure ENEO &amp; Baisse de tension","AKTIVCO GRID ONLY",
AK2216="Coupure ENEO &amp; Baisse de tension","IHS GRID ONLY",
AK2216="Defaut GE &amp; POWER Cabinet","IHS",
AK2216="Sharing","Partners",
AK2216="Sites strategiques &amp; DataCenter","SST &amp; DC",
AK2216="Exclu","Exclu",
AK2216="SAT","SAT",
AK2216="SPARE-ISSUE","SPARE-ISSUE",
AK2216="Fiber CAmtel","TRANS_FO_CAMTEL",
AK2216="Fiber AOF","Fiber AOF",
AK2216="Projet OCM (HUAWEI)","TRAVAUX-HUAWEI",
AK2216="Projet OCM (NOKIA)","TRAVAUX-NOKIA",
AK2216="ACCESS-ISSUE","ACCESS-ISSUE",
AK2216="Projet OCM (ZTE, NOKIA, autres projets)","TRAVAUX OCM",
AK2216="No root CAuse","No root cause",
AK2216="ODU HS","PDH",
AK2216="IP &amp; VLAN","PDH",
AK2216="Warehouse HUAWEI","SPARE-ISSUE",
AK2216="SPARE-HS","SPARE-ISSUE",
AK2216="Power Telco","BSS",AK2216="no impacts","no impacts"
),"")</f>
        <v>No root cause</v>
      </c>
      <c r="AJ2216" s="56" t="str" cm="1">
        <f t="array" ref="AJ2216">IFERROR(_xlfn.IFS(
AK2216="MPR ISSUE","TX ISSUE",
AK2216="BSS Hardware Issue","RAN ISSUE",
AK2216="Sites strategiques, MLL, Pylone, etc.","ENVTECH",
AK2216="AKTIVCO DEFAUT GE &amp; POWER Cabinet","POWER ISSUE",
AK2216="AKTIVCO Coupure ENEO &amp; Baisse de tension","POWER ISSUE",
AK2216="Coupure ENEO &amp; Baisse de tension","POWER ISSUE",
AK2216="Defaut GE &amp; POWER Cabinet","POWER ISSUE",
AK2216="Sharing","POWER ISSUE",
AK2216="Sites strategiques &amp; DataCenter","POWER ISSUE",
AK2216="Exclu","Exclu",
AK2216="SAT","TX ISSUE",
AK2216="SPARE-ISSUE","SPARE-ISSUE",
AK2216="Fiber CAmtel","TX ISSUE",
AK2216="Fiber AOF","TX ISSUE",
AK2216="Projet OCM (HUAWEI)","TRAVAUX-HUAWEI",
AK2216="Projet OCM (NOKIA)","TRAVAUX -NOKIA",
AK2216="ACCESS-ISSUE","ACCESS-ISSUE",
AK2216="Projet OCM (ZTE, NOKIA, autres projets)","TRAVAUX OCM",
AK2216="No root CAuse","No root cause",
AK2216="ODU HS","TX ISSUE",
AK2216="IP &amp; VLAN","TX ISSUE",
AK2216="Warehouse HUAWEI","SPARE-ISSUE",
AK2216="SPARE-HS","SPARE-ISSUE",
AK2216="Power Telco","RAN ISSUE",AK2216="no impacts","no impacts"
),"")</f>
        <v>No root cause</v>
      </c>
      <c r="AK2216" s="81" t="s">
        <v>5620</v>
      </c>
      <c r="AL2216" s="56" t="str" cm="1">
        <f t="array" ref="AL2216">IFERROR(_xlfn.IFS(
AK2216="MPR ISSUE","ACTIVE",
AK2216="BSS Hardware Issue","ACTIVE",
AK2216="Sites strategiques, MLL, Pylone, etc.","PASSIVE",
AK2216="AKTIVCO DEFAUT GE &amp; POWER Cabinet","PASSIVE",
AK2216="AKTIVCO Coupure ENEO &amp; Baisse de tension","PASSIVE",
AK2216="Coupure ENEO &amp; Baisse de tension","PASSIVE",
AK2216="Defaut GE &amp; POWER Cabinet","PASSIVE",
AK2216="Sharing","PASSIVE",
AK2216="Sites strategiques &amp; DataCenter","PASSIVE",
AK2216="Exclu","Exclu",
AK2216="SAT","ACTIVE",
AK2216="SPARE-ISSUE","SPARE-ISSUE",
AK2216="Fiber CAmtel","ACTIVE",
AK2216="Fiber AOF","ACTIVE",
AK2216="Projet OCM (HUAWEI)","PLANNED WORKS",
AK2216="Projet OCM (NOKIA)","PLANNED WORKS",
AK2216="ACCESS-ISSUE","ACCESS-ISSUE",
AK2216="Projet OCM (ZTE, NOKIA, autres projets)","PLANNED WORKS",
AK2216="No root CAuse","No root cause",
AK2216="ODU HS","ACTIVE",
AK2216="IP &amp; VLAN","ACTIVE",
AK2216="Warehouse HUAWEI","SPARE-ISSUE",
AK2216="SPARE-HS","SPARE-ISSUE",
AK2216="Power Telco","ACTIVE", AK2216="no impacts","no impacts"
),"")</f>
        <v>No root cause</v>
      </c>
      <c r="AM2216" s="108" t="s">
        <v>5537</v>
      </c>
      <c r="AN2216" s="117" t="s">
        <v>3821</v>
      </c>
      <c r="AP2216" s="23" t="s">
        <v>5537</v>
      </c>
      <c r="AQ2216" s="23" t="s">
        <v>5537</v>
      </c>
      <c r="AR2216" s="7"/>
      <c r="AS2216" s="6"/>
      <c r="AT2216" s="7"/>
      <c r="AU2216" s="3" t="s">
        <v>5537</v>
      </c>
      <c r="AV2216" s="24" t="s">
        <v>5537</v>
      </c>
      <c r="AW2216" s="24" t="s">
        <v>5537</v>
      </c>
      <c r="AX2216" s="24" t="s">
        <v>5537</v>
      </c>
      <c r="AY2216" s="24" t="s">
        <v>5537</v>
      </c>
      <c r="AZ2216" s="24" t="s">
        <v>5537</v>
      </c>
      <c r="BA2216" s="24" t="s">
        <v>5537</v>
      </c>
      <c r="BB2216" s="24" t="s">
        <v>5537</v>
      </c>
      <c r="BC2216" s="24" t="s">
        <v>5537</v>
      </c>
      <c r="BD2216" s="24" t="s">
        <v>5537</v>
      </c>
      <c r="BE2216" s="24" t="s">
        <v>5537</v>
      </c>
      <c r="BF2216" s="24" t="s">
        <v>5537</v>
      </c>
      <c r="BG2216" s="24" t="s">
        <v>5537</v>
      </c>
      <c r="BH2216" s="24" t="s">
        <v>5537</v>
      </c>
      <c r="BI2216" s="9" t="s">
        <v>5537</v>
      </c>
      <c r="BJ2216" s="14"/>
      <c r="BK2216" s="14" t="s">
        <v>5537</v>
      </c>
      <c r="BL2216" s="14" t="str">
        <f>_xlfn.XLOOKUP(B2216,'[4]cell downs 18042026 17h'!$B:$B,'[4]cell downs 18042026 17h'!$B:$B,"")</f>
        <v/>
      </c>
      <c r="BM2216" s="14" t="str">
        <f>_xlfn.XLOOKUP(B2216,'[5]Cells Huawei 19042026 15h'!$B:$B,'[5]Cells Huawei 19042026 15h'!$B:$B,"")</f>
        <v/>
      </c>
      <c r="BN2216" s="9" t="str">
        <f>_xlfn.XLOOKUP(B2216,'[6]cells down 19042026 9H40'!$B:$B,'[6]cells down 19042026 9H40'!$B:$B,"")</f>
        <v/>
      </c>
      <c r="BO2216" s="9" t="s">
        <v>3821</v>
      </c>
      <c r="BP2216" s="9" t="s">
        <v>5579</v>
      </c>
    </row>
    <row r="2217" spans="1:68" s="9" customFormat="1" x14ac:dyDescent="0.35">
      <c r="A2217" s="1" t="s">
        <v>3834</v>
      </c>
      <c r="B2217" s="8" t="s">
        <v>3835</v>
      </c>
      <c r="C2217" s="3" t="str">
        <f>_xlfn.XLOOKUP(B2217,'[1]daily break down'!$D:$D,'[1]daily break down'!$E:$E,"")</f>
        <v>NORD</v>
      </c>
      <c r="D2217" s="1" t="s">
        <v>11</v>
      </c>
      <c r="E2217" s="1" t="s">
        <v>96</v>
      </c>
      <c r="F2217" s="3" t="s">
        <v>23</v>
      </c>
      <c r="G2217" s="1" t="s">
        <v>3836</v>
      </c>
      <c r="H2217" s="39" t="str">
        <f>_xlfn.XLOOKUP(B2217,[2]CALCULATION!$B:$B,[2]CALCULATION!$H:$H,"")</f>
        <v>HUAWEI</v>
      </c>
      <c r="I2217" s="34">
        <v>0</v>
      </c>
      <c r="J2217" s="34">
        <v>0</v>
      </c>
      <c r="K2217" s="34">
        <v>0</v>
      </c>
      <c r="L2217" s="34">
        <v>0</v>
      </c>
      <c r="M2217" s="34">
        <v>0</v>
      </c>
      <c r="N2217" s="34">
        <v>0</v>
      </c>
      <c r="O2217" s="34">
        <v>0</v>
      </c>
      <c r="P2217" s="34">
        <v>0</v>
      </c>
      <c r="Q2217" s="34">
        <v>0</v>
      </c>
      <c r="R2217" s="34">
        <v>0</v>
      </c>
      <c r="S2217" s="109">
        <v>0</v>
      </c>
      <c r="T2217" s="109">
        <f>_xlfn.XLOOKUP(B2217,'[3]Nur des jours'!$B:$B,'[3]Nur des jours'!$U:$U,"")</f>
        <v>0</v>
      </c>
      <c r="U2217" s="109">
        <v>0</v>
      </c>
      <c r="V2217" s="109">
        <v>0</v>
      </c>
      <c r="W2217" s="109">
        <v>0</v>
      </c>
      <c r="X2217" s="109">
        <v>0</v>
      </c>
      <c r="Y2217" s="109">
        <v>0</v>
      </c>
      <c r="Z2217" s="109">
        <v>0</v>
      </c>
      <c r="AA2217" s="109">
        <v>0</v>
      </c>
      <c r="AB2217" s="109">
        <v>0</v>
      </c>
      <c r="AC2217" s="109">
        <v>0</v>
      </c>
      <c r="AD2217" s="109">
        <v>0</v>
      </c>
      <c r="AE2217" s="109">
        <v>0</v>
      </c>
      <c r="AF2217" s="109">
        <v>0</v>
      </c>
      <c r="AG2217" s="57" t="str">
        <f>_xlfn.XLOOKUP(B2217,[3]CALCULATION!$B:$B,[3]CALCULATION!$M:$M,"")</f>
        <v>Operationnel</v>
      </c>
      <c r="AH2217" s="57"/>
      <c r="AI2217" s="56" t="str" cm="1">
        <f t="array" ref="AI2217">IFERROR(_xlfn.IFS(
AK2217="MPR ISSUE","PDH",
AK2217="BSS Hardware Issue","BSS",
AK2217="Sites strategiques, MLL, Pylone, etc.","ENVTECH",
AK2217="AKTIVCO DEFAUT GE &amp; POWER Cabinet","AKTIVCO",
AK2217="AKTIVCO Coupure ENEO &amp; Baisse de tension","AKTIVCO GRID ONLY",
AK2217="Coupure ENEO &amp; Baisse de tension","IHS GRID ONLY",
AK2217="Defaut GE &amp; POWER Cabinet","IHS",
AK2217="Sharing","Partners",
AK2217="Sites strategiques &amp; DataCenter","SST &amp; DC",
AK2217="Exclu","Exclu",
AK2217="SAT","SAT",
AK2217="SPARE-ISSUE","SPARE-ISSUE",
AK2217="Fiber CAmtel","TRANS_FO_CAMTEL",
AK2217="Fiber AOF","Fiber AOF",
AK2217="Projet OCM (HUAWEI)","TRAVAUX-HUAWEI",
AK2217="Projet OCM (NOKIA)","TRAVAUX-NOKIA",
AK2217="ACCESS-ISSUE","ACCESS-ISSUE",
AK2217="Projet OCM (ZTE, NOKIA, autres projets)","TRAVAUX OCM",
AK2217="No root CAuse","No root cause",
AK2217="ODU HS","PDH",
AK2217="IP &amp; VLAN","PDH",
AK2217="Warehouse HUAWEI","SPARE-ISSUE",
AK2217="SPARE-HS","SPARE-ISSUE",
AK2217="Power Telco","BSS",AK2217="no impacts","no impacts"
),"")</f>
        <v>No root cause</v>
      </c>
      <c r="AJ2217" s="56" t="str" cm="1">
        <f t="array" ref="AJ2217">IFERROR(_xlfn.IFS(
AK2217="MPR ISSUE","TX ISSUE",
AK2217="BSS Hardware Issue","RAN ISSUE",
AK2217="Sites strategiques, MLL, Pylone, etc.","ENVTECH",
AK2217="AKTIVCO DEFAUT GE &amp; POWER Cabinet","POWER ISSUE",
AK2217="AKTIVCO Coupure ENEO &amp; Baisse de tension","POWER ISSUE",
AK2217="Coupure ENEO &amp; Baisse de tension","POWER ISSUE",
AK2217="Defaut GE &amp; POWER Cabinet","POWER ISSUE",
AK2217="Sharing","POWER ISSUE",
AK2217="Sites strategiques &amp; DataCenter","POWER ISSUE",
AK2217="Exclu","Exclu",
AK2217="SAT","TX ISSUE",
AK2217="SPARE-ISSUE","SPARE-ISSUE",
AK2217="Fiber CAmtel","TX ISSUE",
AK2217="Fiber AOF","TX ISSUE",
AK2217="Projet OCM (HUAWEI)","TRAVAUX-HUAWEI",
AK2217="Projet OCM (NOKIA)","TRAVAUX -NOKIA",
AK2217="ACCESS-ISSUE","ACCESS-ISSUE",
AK2217="Projet OCM (ZTE, NOKIA, autres projets)","TRAVAUX OCM",
AK2217="No root CAuse","No root cause",
AK2217="ODU HS","TX ISSUE",
AK2217="IP &amp; VLAN","TX ISSUE",
AK2217="Warehouse HUAWEI","SPARE-ISSUE",
AK2217="SPARE-HS","SPARE-ISSUE",
AK2217="Power Telco","RAN ISSUE",AK2217="no impacts","no impacts"
),"")</f>
        <v>No root cause</v>
      </c>
      <c r="AK2217" s="81" t="s">
        <v>5620</v>
      </c>
      <c r="AL2217" s="56" t="str" cm="1">
        <f t="array" ref="AL2217">IFERROR(_xlfn.IFS(
AK2217="MPR ISSUE","ACTIVE",
AK2217="BSS Hardware Issue","ACTIVE",
AK2217="Sites strategiques, MLL, Pylone, etc.","PASSIVE",
AK2217="AKTIVCO DEFAUT GE &amp; POWER Cabinet","PASSIVE",
AK2217="AKTIVCO Coupure ENEO &amp; Baisse de tension","PASSIVE",
AK2217="Coupure ENEO &amp; Baisse de tension","PASSIVE",
AK2217="Defaut GE &amp; POWER Cabinet","PASSIVE",
AK2217="Sharing","PASSIVE",
AK2217="Sites strategiques &amp; DataCenter","PASSIVE",
AK2217="Exclu","Exclu",
AK2217="SAT","ACTIVE",
AK2217="SPARE-ISSUE","SPARE-ISSUE",
AK2217="Fiber CAmtel","ACTIVE",
AK2217="Fiber AOF","ACTIVE",
AK2217="Projet OCM (HUAWEI)","PLANNED WORKS",
AK2217="Projet OCM (NOKIA)","PLANNED WORKS",
AK2217="ACCESS-ISSUE","ACCESS-ISSUE",
AK2217="Projet OCM (ZTE, NOKIA, autres projets)","PLANNED WORKS",
AK2217="No root CAuse","No root cause",
AK2217="ODU HS","ACTIVE",
AK2217="IP &amp; VLAN","ACTIVE",
AK2217="Warehouse HUAWEI","SPARE-ISSUE",
AK2217="SPARE-HS","SPARE-ISSUE",
AK2217="Power Telco","ACTIVE", AK2217="no impacts","no impacts"
),"")</f>
        <v>No root cause</v>
      </c>
      <c r="AM2217" s="108" t="s">
        <v>5537</v>
      </c>
      <c r="AN2217" s="117" t="s">
        <v>3835</v>
      </c>
      <c r="AP2217" s="23" t="s">
        <v>5537</v>
      </c>
      <c r="AQ2217" s="23" t="s">
        <v>5537</v>
      </c>
      <c r="AR2217" s="7"/>
      <c r="AS2217" s="6"/>
      <c r="AT2217" s="7"/>
      <c r="AU2217" s="3" t="s">
        <v>5537</v>
      </c>
      <c r="AV2217" s="24" t="s">
        <v>5537</v>
      </c>
      <c r="AW2217" s="24" t="s">
        <v>5537</v>
      </c>
      <c r="AX2217" s="24" t="s">
        <v>5537</v>
      </c>
      <c r="AY2217" s="24" t="s">
        <v>5537</v>
      </c>
      <c r="AZ2217" s="24" t="s">
        <v>5537</v>
      </c>
      <c r="BA2217" s="24" t="s">
        <v>5537</v>
      </c>
      <c r="BB2217" s="24" t="s">
        <v>5537</v>
      </c>
      <c r="BC2217" s="24" t="s">
        <v>5537</v>
      </c>
      <c r="BD2217" s="24" t="s">
        <v>5537</v>
      </c>
      <c r="BE2217" s="24" t="s">
        <v>5537</v>
      </c>
      <c r="BF2217" s="24" t="s">
        <v>5537</v>
      </c>
      <c r="BG2217" s="24" t="s">
        <v>5537</v>
      </c>
      <c r="BH2217" s="24" t="s">
        <v>5537</v>
      </c>
      <c r="BI2217" s="9" t="s">
        <v>5537</v>
      </c>
      <c r="BJ2217" s="14"/>
      <c r="BK2217" s="14" t="s">
        <v>5537</v>
      </c>
      <c r="BL2217" s="14" t="str">
        <f>_xlfn.XLOOKUP(B2217,'[4]cell downs 18042026 17h'!$B:$B,'[4]cell downs 18042026 17h'!$B:$B,"")</f>
        <v/>
      </c>
      <c r="BM2217" s="14" t="str">
        <f>_xlfn.XLOOKUP(B2217,'[5]Cells Huawei 19042026 15h'!$B:$B,'[5]Cells Huawei 19042026 15h'!$B:$B,"")</f>
        <v/>
      </c>
      <c r="BN2217" s="9" t="str">
        <f>_xlfn.XLOOKUP(B2217,'[6]cells down 19042026 9H40'!$B:$B,'[6]cells down 19042026 9H40'!$B:$B,"")</f>
        <v/>
      </c>
      <c r="BO2217" s="9" t="s">
        <v>3835</v>
      </c>
      <c r="BP2217" s="9" t="s">
        <v>12</v>
      </c>
    </row>
    <row r="2218" spans="1:68" s="9" customFormat="1" x14ac:dyDescent="0.35">
      <c r="A2218" s="1" t="s">
        <v>3847</v>
      </c>
      <c r="B2218" s="8" t="s">
        <v>3848</v>
      </c>
      <c r="C2218" s="3" t="str">
        <f>_xlfn.XLOOKUP(B2218,'[1]daily break down'!$D:$D,'[1]daily break down'!$E:$E,"")</f>
        <v>NORD</v>
      </c>
      <c r="D2218" s="1" t="s">
        <v>11</v>
      </c>
      <c r="E2218" s="1" t="s">
        <v>12</v>
      </c>
      <c r="F2218" s="3" t="s">
        <v>23</v>
      </c>
      <c r="G2218" s="1" t="s">
        <v>3849</v>
      </c>
      <c r="H2218" s="39" t="str">
        <f>_xlfn.XLOOKUP(B2218,[2]CALCULATION!$B:$B,[2]CALCULATION!$H:$H,"")</f>
        <v>HUAWEI</v>
      </c>
      <c r="I2218" s="34">
        <v>0</v>
      </c>
      <c r="J2218" s="34">
        <v>0</v>
      </c>
      <c r="K2218" s="34">
        <v>0</v>
      </c>
      <c r="L2218" s="34">
        <v>0</v>
      </c>
      <c r="M2218" s="34">
        <v>0</v>
      </c>
      <c r="N2218" s="34">
        <v>0</v>
      </c>
      <c r="O2218" s="34">
        <v>0</v>
      </c>
      <c r="P2218" s="34">
        <v>0</v>
      </c>
      <c r="Q2218" s="34">
        <v>0</v>
      </c>
      <c r="R2218" s="34">
        <v>0</v>
      </c>
      <c r="S2218" s="109">
        <v>0</v>
      </c>
      <c r="T2218" s="109">
        <f>_xlfn.XLOOKUP(B2218,'[3]Nur des jours'!$B:$B,'[3]Nur des jours'!$U:$U,"")</f>
        <v>0</v>
      </c>
      <c r="U2218" s="109">
        <v>0</v>
      </c>
      <c r="V2218" s="109">
        <v>0</v>
      </c>
      <c r="W2218" s="109">
        <v>0</v>
      </c>
      <c r="X2218" s="109">
        <v>0</v>
      </c>
      <c r="Y2218" s="109">
        <v>0</v>
      </c>
      <c r="Z2218" s="109">
        <v>0</v>
      </c>
      <c r="AA2218" s="109">
        <v>0</v>
      </c>
      <c r="AB2218" s="109">
        <v>0</v>
      </c>
      <c r="AC2218" s="109">
        <v>0</v>
      </c>
      <c r="AD2218" s="109">
        <v>0</v>
      </c>
      <c r="AE2218" s="109">
        <v>0</v>
      </c>
      <c r="AF2218" s="109">
        <v>0</v>
      </c>
      <c r="AG2218" s="57" t="str">
        <f>_xlfn.XLOOKUP(B2218,[3]CALCULATION!$B:$B,[3]CALCULATION!$M:$M,"")</f>
        <v>Operationnel</v>
      </c>
      <c r="AH2218" s="57"/>
      <c r="AI2218" s="56" t="str" cm="1">
        <f t="array" ref="AI2218">IFERROR(_xlfn.IFS(
AK2218="MPR ISSUE","PDH",
AK2218="BSS Hardware Issue","BSS",
AK2218="Sites strategiques, MLL, Pylone, etc.","ENVTECH",
AK2218="AKTIVCO DEFAUT GE &amp; POWER Cabinet","AKTIVCO",
AK2218="AKTIVCO Coupure ENEO &amp; Baisse de tension","AKTIVCO GRID ONLY",
AK2218="Coupure ENEO &amp; Baisse de tension","IHS GRID ONLY",
AK2218="Defaut GE &amp; POWER Cabinet","IHS",
AK2218="Sharing","Partners",
AK2218="Sites strategiques &amp; DataCenter","SST &amp; DC",
AK2218="Exclu","Exclu",
AK2218="SAT","SAT",
AK2218="SPARE-ISSUE","SPARE-ISSUE",
AK2218="Fiber CAmtel","TRANS_FO_CAMTEL",
AK2218="Fiber AOF","Fiber AOF",
AK2218="Projet OCM (HUAWEI)","TRAVAUX-HUAWEI",
AK2218="Projet OCM (NOKIA)","TRAVAUX-NOKIA",
AK2218="ACCESS-ISSUE","ACCESS-ISSUE",
AK2218="Projet OCM (ZTE, NOKIA, autres projets)","TRAVAUX OCM",
AK2218="No root CAuse","No root cause",
AK2218="ODU HS","PDH",
AK2218="IP &amp; VLAN","PDH",
AK2218="Warehouse HUAWEI","SPARE-ISSUE",
AK2218="SPARE-HS","SPARE-ISSUE",
AK2218="Power Telco","BSS",AK2218="no impacts","no impacts"
),"")</f>
        <v>No root cause</v>
      </c>
      <c r="AJ2218" s="56" t="str" cm="1">
        <f t="array" ref="AJ2218">IFERROR(_xlfn.IFS(
AK2218="MPR ISSUE","TX ISSUE",
AK2218="BSS Hardware Issue","RAN ISSUE",
AK2218="Sites strategiques, MLL, Pylone, etc.","ENVTECH",
AK2218="AKTIVCO DEFAUT GE &amp; POWER Cabinet","POWER ISSUE",
AK2218="AKTIVCO Coupure ENEO &amp; Baisse de tension","POWER ISSUE",
AK2218="Coupure ENEO &amp; Baisse de tension","POWER ISSUE",
AK2218="Defaut GE &amp; POWER Cabinet","POWER ISSUE",
AK2218="Sharing","POWER ISSUE",
AK2218="Sites strategiques &amp; DataCenter","POWER ISSUE",
AK2218="Exclu","Exclu",
AK2218="SAT","TX ISSUE",
AK2218="SPARE-ISSUE","SPARE-ISSUE",
AK2218="Fiber CAmtel","TX ISSUE",
AK2218="Fiber AOF","TX ISSUE",
AK2218="Projet OCM (HUAWEI)","TRAVAUX-HUAWEI",
AK2218="Projet OCM (NOKIA)","TRAVAUX -NOKIA",
AK2218="ACCESS-ISSUE","ACCESS-ISSUE",
AK2218="Projet OCM (ZTE, NOKIA, autres projets)","TRAVAUX OCM",
AK2218="No root CAuse","No root cause",
AK2218="ODU HS","TX ISSUE",
AK2218="IP &amp; VLAN","TX ISSUE",
AK2218="Warehouse HUAWEI","SPARE-ISSUE",
AK2218="SPARE-HS","SPARE-ISSUE",
AK2218="Power Telco","RAN ISSUE",AK2218="no impacts","no impacts"
),"")</f>
        <v>No root cause</v>
      </c>
      <c r="AK2218" s="81" t="s">
        <v>5620</v>
      </c>
      <c r="AL2218" s="56" t="str" cm="1">
        <f t="array" ref="AL2218">IFERROR(_xlfn.IFS(
AK2218="MPR ISSUE","ACTIVE",
AK2218="BSS Hardware Issue","ACTIVE",
AK2218="Sites strategiques, MLL, Pylone, etc.","PASSIVE",
AK2218="AKTIVCO DEFAUT GE &amp; POWER Cabinet","PASSIVE",
AK2218="AKTIVCO Coupure ENEO &amp; Baisse de tension","PASSIVE",
AK2218="Coupure ENEO &amp; Baisse de tension","PASSIVE",
AK2218="Defaut GE &amp; POWER Cabinet","PASSIVE",
AK2218="Sharing","PASSIVE",
AK2218="Sites strategiques &amp; DataCenter","PASSIVE",
AK2218="Exclu","Exclu",
AK2218="SAT","ACTIVE",
AK2218="SPARE-ISSUE","SPARE-ISSUE",
AK2218="Fiber CAmtel","ACTIVE",
AK2218="Fiber AOF","ACTIVE",
AK2218="Projet OCM (HUAWEI)","PLANNED WORKS",
AK2218="Projet OCM (NOKIA)","PLANNED WORKS",
AK2218="ACCESS-ISSUE","ACCESS-ISSUE",
AK2218="Projet OCM (ZTE, NOKIA, autres projets)","PLANNED WORKS",
AK2218="No root CAuse","No root cause",
AK2218="ODU HS","ACTIVE",
AK2218="IP &amp; VLAN","ACTIVE",
AK2218="Warehouse HUAWEI","SPARE-ISSUE",
AK2218="SPARE-HS","SPARE-ISSUE",
AK2218="Power Telco","ACTIVE", AK2218="no impacts","no impacts"
),"")</f>
        <v>No root cause</v>
      </c>
      <c r="AM2218" s="108" t="s">
        <v>5537</v>
      </c>
      <c r="AN2218" s="117" t="s">
        <v>3848</v>
      </c>
      <c r="AP2218" s="23" t="s">
        <v>5537</v>
      </c>
      <c r="AQ2218" s="23" t="s">
        <v>5537</v>
      </c>
      <c r="AR2218" s="7"/>
      <c r="AS2218" s="6"/>
      <c r="AT2218" s="7"/>
      <c r="AU2218" s="3" t="s">
        <v>5537</v>
      </c>
      <c r="AV2218" s="24" t="s">
        <v>5537</v>
      </c>
      <c r="AW2218" s="24" t="s">
        <v>5537</v>
      </c>
      <c r="AX2218" s="24" t="s">
        <v>5537</v>
      </c>
      <c r="AY2218" s="24" t="s">
        <v>5537</v>
      </c>
      <c r="AZ2218" s="24" t="s">
        <v>5537</v>
      </c>
      <c r="BA2218" s="24" t="s">
        <v>5537</v>
      </c>
      <c r="BB2218" s="24" t="s">
        <v>5537</v>
      </c>
      <c r="BC2218" s="24" t="s">
        <v>5537</v>
      </c>
      <c r="BD2218" s="24" t="s">
        <v>5537</v>
      </c>
      <c r="BE2218" s="24" t="s">
        <v>5537</v>
      </c>
      <c r="BF2218" s="24" t="s">
        <v>5537</v>
      </c>
      <c r="BG2218" s="24" t="s">
        <v>5537</v>
      </c>
      <c r="BH2218" s="24" t="s">
        <v>5537</v>
      </c>
      <c r="BI2218" s="9" t="s">
        <v>5537</v>
      </c>
      <c r="BJ2218" s="14"/>
      <c r="BK2218" s="14" t="s">
        <v>5537</v>
      </c>
      <c r="BL2218" s="14" t="str">
        <f>_xlfn.XLOOKUP(B2218,'[4]cell downs 18042026 17h'!$B:$B,'[4]cell downs 18042026 17h'!$B:$B,"")</f>
        <v/>
      </c>
      <c r="BM2218" s="14" t="str">
        <f>_xlfn.XLOOKUP(B2218,'[5]Cells Huawei 19042026 15h'!$B:$B,'[5]Cells Huawei 19042026 15h'!$B:$B,"")</f>
        <v/>
      </c>
      <c r="BN2218" s="9" t="str">
        <f>_xlfn.XLOOKUP(B2218,'[6]cells down 19042026 9H40'!$B:$B,'[6]cells down 19042026 9H40'!$B:$B,"")</f>
        <v/>
      </c>
      <c r="BO2218" s="9" t="s">
        <v>3848</v>
      </c>
      <c r="BP2218" s="9" t="s">
        <v>12</v>
      </c>
    </row>
    <row r="2219" spans="1:68" s="9" customFormat="1" x14ac:dyDescent="0.35">
      <c r="A2219" s="1" t="s">
        <v>3850</v>
      </c>
      <c r="B2219" s="8" t="s">
        <v>3851</v>
      </c>
      <c r="C2219" s="3" t="str">
        <f>_xlfn.XLOOKUP(B2219,'[1]daily break down'!$D:$D,'[1]daily break down'!$E:$E,"")</f>
        <v>ADAMAOUA</v>
      </c>
      <c r="D2219" s="1" t="s">
        <v>11</v>
      </c>
      <c r="E2219" s="1" t="s">
        <v>96</v>
      </c>
      <c r="F2219" s="3" t="s">
        <v>90</v>
      </c>
      <c r="G2219" s="1" t="s">
        <v>2842</v>
      </c>
      <c r="H2219" s="39" t="str">
        <f>_xlfn.XLOOKUP(B2219,[2]CALCULATION!$B:$B,[2]CALCULATION!$H:$H,"")</f>
        <v>HUAWEI</v>
      </c>
      <c r="I2219" s="34">
        <v>0</v>
      </c>
      <c r="J2219" s="34">
        <v>0</v>
      </c>
      <c r="K2219" s="34">
        <v>0</v>
      </c>
      <c r="L2219" s="34">
        <v>0</v>
      </c>
      <c r="M2219" s="34">
        <v>0</v>
      </c>
      <c r="N2219" s="34">
        <v>0</v>
      </c>
      <c r="O2219" s="34">
        <v>0</v>
      </c>
      <c r="P2219" s="34">
        <v>0</v>
      </c>
      <c r="Q2219" s="34">
        <v>0</v>
      </c>
      <c r="R2219" s="34">
        <v>0</v>
      </c>
      <c r="S2219" s="109">
        <v>0</v>
      </c>
      <c r="T2219" s="109">
        <f>_xlfn.XLOOKUP(B2219,'[3]Nur des jours'!$B:$B,'[3]Nur des jours'!$U:$U,"")</f>
        <v>0</v>
      </c>
      <c r="U2219" s="109">
        <v>0</v>
      </c>
      <c r="V2219" s="109">
        <v>0</v>
      </c>
      <c r="W2219" s="109">
        <v>0</v>
      </c>
      <c r="X2219" s="109">
        <v>0</v>
      </c>
      <c r="Y2219" s="109">
        <v>0</v>
      </c>
      <c r="Z2219" s="109">
        <v>0</v>
      </c>
      <c r="AA2219" s="109">
        <v>0</v>
      </c>
      <c r="AB2219" s="109">
        <v>0</v>
      </c>
      <c r="AC2219" s="109">
        <v>0</v>
      </c>
      <c r="AD2219" s="109">
        <v>0</v>
      </c>
      <c r="AE2219" s="109">
        <v>0</v>
      </c>
      <c r="AF2219" s="109">
        <v>0</v>
      </c>
      <c r="AG2219" s="57" t="str">
        <f>_xlfn.XLOOKUP(B2219,[3]CALCULATION!$B:$B,[3]CALCULATION!$M:$M,"")</f>
        <v>Operationnel</v>
      </c>
      <c r="AH2219" s="57"/>
      <c r="AI2219" s="56" t="str" cm="1">
        <f t="array" ref="AI2219">IFERROR(_xlfn.IFS(
AK2219="MPR ISSUE","PDH",
AK2219="BSS Hardware Issue","BSS",
AK2219="Sites strategiques, MLL, Pylone, etc.","ENVTECH",
AK2219="AKTIVCO DEFAUT GE &amp; POWER Cabinet","AKTIVCO",
AK2219="AKTIVCO Coupure ENEO &amp; Baisse de tension","AKTIVCO GRID ONLY",
AK2219="Coupure ENEO &amp; Baisse de tension","IHS GRID ONLY",
AK2219="Defaut GE &amp; POWER Cabinet","IHS",
AK2219="Sharing","Partners",
AK2219="Sites strategiques &amp; DataCenter","SST &amp; DC",
AK2219="Exclu","Exclu",
AK2219="SAT","SAT",
AK2219="SPARE-ISSUE","SPARE-ISSUE",
AK2219="Fiber CAmtel","TRANS_FO_CAMTEL",
AK2219="Fiber AOF","Fiber AOF",
AK2219="Projet OCM (HUAWEI)","TRAVAUX-HUAWEI",
AK2219="Projet OCM (NOKIA)","TRAVAUX-NOKIA",
AK2219="ACCESS-ISSUE","ACCESS-ISSUE",
AK2219="Projet OCM (ZTE, NOKIA, autres projets)","TRAVAUX OCM",
AK2219="No root CAuse","No root cause",
AK2219="ODU HS","PDH",
AK2219="IP &amp; VLAN","PDH",
AK2219="Warehouse HUAWEI","SPARE-ISSUE",
AK2219="SPARE-HS","SPARE-ISSUE",
AK2219="Power Telco","BSS",AK2219="no impacts","no impacts"
),"")</f>
        <v>No root cause</v>
      </c>
      <c r="AJ2219" s="56" t="str" cm="1">
        <f t="array" ref="AJ2219">IFERROR(_xlfn.IFS(
AK2219="MPR ISSUE","TX ISSUE",
AK2219="BSS Hardware Issue","RAN ISSUE",
AK2219="Sites strategiques, MLL, Pylone, etc.","ENVTECH",
AK2219="AKTIVCO DEFAUT GE &amp; POWER Cabinet","POWER ISSUE",
AK2219="AKTIVCO Coupure ENEO &amp; Baisse de tension","POWER ISSUE",
AK2219="Coupure ENEO &amp; Baisse de tension","POWER ISSUE",
AK2219="Defaut GE &amp; POWER Cabinet","POWER ISSUE",
AK2219="Sharing","POWER ISSUE",
AK2219="Sites strategiques &amp; DataCenter","POWER ISSUE",
AK2219="Exclu","Exclu",
AK2219="SAT","TX ISSUE",
AK2219="SPARE-ISSUE","SPARE-ISSUE",
AK2219="Fiber CAmtel","TX ISSUE",
AK2219="Fiber AOF","TX ISSUE",
AK2219="Projet OCM (HUAWEI)","TRAVAUX-HUAWEI",
AK2219="Projet OCM (NOKIA)","TRAVAUX -NOKIA",
AK2219="ACCESS-ISSUE","ACCESS-ISSUE",
AK2219="Projet OCM (ZTE, NOKIA, autres projets)","TRAVAUX OCM",
AK2219="No root CAuse","No root cause",
AK2219="ODU HS","TX ISSUE",
AK2219="IP &amp; VLAN","TX ISSUE",
AK2219="Warehouse HUAWEI","SPARE-ISSUE",
AK2219="SPARE-HS","SPARE-ISSUE",
AK2219="Power Telco","RAN ISSUE",AK2219="no impacts","no impacts"
),"")</f>
        <v>No root cause</v>
      </c>
      <c r="AK2219" s="81" t="s">
        <v>5620</v>
      </c>
      <c r="AL2219" s="56" t="str" cm="1">
        <f t="array" ref="AL2219">IFERROR(_xlfn.IFS(
AK2219="MPR ISSUE","ACTIVE",
AK2219="BSS Hardware Issue","ACTIVE",
AK2219="Sites strategiques, MLL, Pylone, etc.","PASSIVE",
AK2219="AKTIVCO DEFAUT GE &amp; POWER Cabinet","PASSIVE",
AK2219="AKTIVCO Coupure ENEO &amp; Baisse de tension","PASSIVE",
AK2219="Coupure ENEO &amp; Baisse de tension","PASSIVE",
AK2219="Defaut GE &amp; POWER Cabinet","PASSIVE",
AK2219="Sharing","PASSIVE",
AK2219="Sites strategiques &amp; DataCenter","PASSIVE",
AK2219="Exclu","Exclu",
AK2219="SAT","ACTIVE",
AK2219="SPARE-ISSUE","SPARE-ISSUE",
AK2219="Fiber CAmtel","ACTIVE",
AK2219="Fiber AOF","ACTIVE",
AK2219="Projet OCM (HUAWEI)","PLANNED WORKS",
AK2219="Projet OCM (NOKIA)","PLANNED WORKS",
AK2219="ACCESS-ISSUE","ACCESS-ISSUE",
AK2219="Projet OCM (ZTE, NOKIA, autres projets)","PLANNED WORKS",
AK2219="No root CAuse","No root cause",
AK2219="ODU HS","ACTIVE",
AK2219="IP &amp; VLAN","ACTIVE",
AK2219="Warehouse HUAWEI","SPARE-ISSUE",
AK2219="SPARE-HS","SPARE-ISSUE",
AK2219="Power Telco","ACTIVE", AK2219="no impacts","no impacts"
),"")</f>
        <v>No root cause</v>
      </c>
      <c r="AM2219" s="108" t="s">
        <v>5537</v>
      </c>
      <c r="AN2219" s="117" t="s">
        <v>3851</v>
      </c>
      <c r="AP2219" s="23" t="s">
        <v>5537</v>
      </c>
      <c r="AQ2219" s="23" t="s">
        <v>5537</v>
      </c>
      <c r="AR2219" s="7"/>
      <c r="AS2219" s="6"/>
      <c r="AT2219" s="7"/>
      <c r="AU2219" s="3" t="s">
        <v>5537</v>
      </c>
      <c r="AV2219" s="24" t="s">
        <v>5537</v>
      </c>
      <c r="AW2219" s="24" t="s">
        <v>5537</v>
      </c>
      <c r="AX2219" s="24" t="s">
        <v>5537</v>
      </c>
      <c r="AY2219" s="24" t="s">
        <v>5537</v>
      </c>
      <c r="AZ2219" s="24" t="s">
        <v>5537</v>
      </c>
      <c r="BA2219" s="24" t="s">
        <v>5537</v>
      </c>
      <c r="BB2219" s="24" t="s">
        <v>5537</v>
      </c>
      <c r="BC2219" s="24" t="s">
        <v>5537</v>
      </c>
      <c r="BD2219" s="24" t="s">
        <v>5537</v>
      </c>
      <c r="BE2219" s="24" t="s">
        <v>5537</v>
      </c>
      <c r="BF2219" s="24" t="s">
        <v>5537</v>
      </c>
      <c r="BG2219" s="24" t="s">
        <v>5537</v>
      </c>
      <c r="BH2219" s="24" t="s">
        <v>5537</v>
      </c>
      <c r="BI2219" s="9" t="s">
        <v>5537</v>
      </c>
      <c r="BJ2219" s="14"/>
      <c r="BK2219" s="14" t="s">
        <v>5537</v>
      </c>
      <c r="BL2219" s="14" t="str">
        <f>_xlfn.XLOOKUP(B2219,'[4]cell downs 18042026 17h'!$B:$B,'[4]cell downs 18042026 17h'!$B:$B,"")</f>
        <v/>
      </c>
      <c r="BM2219" s="14" t="str">
        <f>_xlfn.XLOOKUP(B2219,'[5]Cells Huawei 19042026 15h'!$B:$B,'[5]Cells Huawei 19042026 15h'!$B:$B,"")</f>
        <v/>
      </c>
      <c r="BN2219" s="9" t="str">
        <f>_xlfn.XLOOKUP(B2219,'[6]cells down 19042026 9H40'!$B:$B,'[6]cells down 19042026 9H40'!$B:$B,"")</f>
        <v/>
      </c>
      <c r="BO2219" s="9" t="s">
        <v>3851</v>
      </c>
      <c r="BP2219" s="9" t="s">
        <v>12</v>
      </c>
    </row>
    <row r="2220" spans="1:68" s="9" customFormat="1" ht="19.5" customHeight="1" x14ac:dyDescent="0.35">
      <c r="A2220" s="1" t="s">
        <v>3856</v>
      </c>
      <c r="B2220" s="8" t="s">
        <v>3857</v>
      </c>
      <c r="C2220" s="3" t="str">
        <f>_xlfn.XLOOKUP(B2220,'[1]daily break down'!$D:$D,'[1]daily break down'!$E:$E,"")</f>
        <v>NORD</v>
      </c>
      <c r="D2220" s="1" t="s">
        <v>11</v>
      </c>
      <c r="E2220" s="1" t="s">
        <v>66</v>
      </c>
      <c r="F2220" s="3" t="s">
        <v>23</v>
      </c>
      <c r="G2220" s="1" t="s">
        <v>3856</v>
      </c>
      <c r="H2220" s="39" t="str">
        <f>_xlfn.XLOOKUP(B2220,[2]CALCULATION!$B:$B,[2]CALCULATION!$H:$H,"")</f>
        <v>HUAWEI</v>
      </c>
      <c r="I2220" s="34">
        <v>0</v>
      </c>
      <c r="J2220" s="34">
        <v>0</v>
      </c>
      <c r="K2220" s="34">
        <v>0</v>
      </c>
      <c r="L2220" s="34">
        <v>0</v>
      </c>
      <c r="M2220" s="34">
        <v>0</v>
      </c>
      <c r="N2220" s="34">
        <v>0</v>
      </c>
      <c r="O2220" s="34">
        <v>0</v>
      </c>
      <c r="P2220" s="34">
        <v>0</v>
      </c>
      <c r="Q2220" s="34">
        <v>0</v>
      </c>
      <c r="R2220" s="34">
        <v>0</v>
      </c>
      <c r="S2220" s="109">
        <v>0</v>
      </c>
      <c r="T2220" s="109">
        <f>_xlfn.XLOOKUP(B2220,'[3]Nur des jours'!$B:$B,'[3]Nur des jours'!$U:$U,"")</f>
        <v>0</v>
      </c>
      <c r="U2220" s="109">
        <v>0</v>
      </c>
      <c r="V2220" s="109">
        <v>0</v>
      </c>
      <c r="W2220" s="109">
        <v>0</v>
      </c>
      <c r="X2220" s="109">
        <v>0</v>
      </c>
      <c r="Y2220" s="109">
        <v>0</v>
      </c>
      <c r="Z2220" s="109">
        <v>0</v>
      </c>
      <c r="AA2220" s="109">
        <v>0</v>
      </c>
      <c r="AB2220" s="109">
        <v>0</v>
      </c>
      <c r="AC2220" s="109">
        <v>0</v>
      </c>
      <c r="AD2220" s="109">
        <v>0</v>
      </c>
      <c r="AE2220" s="109">
        <v>0</v>
      </c>
      <c r="AF2220" s="109">
        <v>0</v>
      </c>
      <c r="AG2220" s="57" t="str">
        <f>_xlfn.XLOOKUP(B2220,[3]CALCULATION!$B:$B,[3]CALCULATION!$M:$M,"")</f>
        <v>Operationnel</v>
      </c>
      <c r="AH2220" s="57"/>
      <c r="AI2220" s="56" t="str" cm="1">
        <f t="array" ref="AI2220">IFERROR(_xlfn.IFS(
AK2220="MPR ISSUE","PDH",
AK2220="BSS Hardware Issue","BSS",
AK2220="Sites strategiques, MLL, Pylone, etc.","ENVTECH",
AK2220="AKTIVCO DEFAUT GE &amp; POWER Cabinet","AKTIVCO",
AK2220="AKTIVCO Coupure ENEO &amp; Baisse de tension","AKTIVCO GRID ONLY",
AK2220="Coupure ENEO &amp; Baisse de tension","IHS GRID ONLY",
AK2220="Defaut GE &amp; POWER Cabinet","IHS",
AK2220="Sharing","Partners",
AK2220="Sites strategiques &amp; DataCenter","SST &amp; DC",
AK2220="Exclu","Exclu",
AK2220="SAT","SAT",
AK2220="SPARE-ISSUE","SPARE-ISSUE",
AK2220="Fiber CAmtel","TRANS_FO_CAMTEL",
AK2220="Fiber AOF","Fiber AOF",
AK2220="Projet OCM (HUAWEI)","TRAVAUX-HUAWEI",
AK2220="Projet OCM (NOKIA)","TRAVAUX-NOKIA",
AK2220="ACCESS-ISSUE","ACCESS-ISSUE",
AK2220="Projet OCM (ZTE, NOKIA, autres projets)","TRAVAUX OCM",
AK2220="No root CAuse","No root cause",
AK2220="ODU HS","PDH",
AK2220="IP &amp; VLAN","PDH",
AK2220="Warehouse HUAWEI","SPARE-ISSUE",
AK2220="SPARE-HS","SPARE-ISSUE",
AK2220="Power Telco","BSS",AK2220="no impacts","no impacts"
),"")</f>
        <v>No root cause</v>
      </c>
      <c r="AJ2220" s="56" t="str" cm="1">
        <f t="array" ref="AJ2220">IFERROR(_xlfn.IFS(
AK2220="MPR ISSUE","TX ISSUE",
AK2220="BSS Hardware Issue","RAN ISSUE",
AK2220="Sites strategiques, MLL, Pylone, etc.","ENVTECH",
AK2220="AKTIVCO DEFAUT GE &amp; POWER Cabinet","POWER ISSUE",
AK2220="AKTIVCO Coupure ENEO &amp; Baisse de tension","POWER ISSUE",
AK2220="Coupure ENEO &amp; Baisse de tension","POWER ISSUE",
AK2220="Defaut GE &amp; POWER Cabinet","POWER ISSUE",
AK2220="Sharing","POWER ISSUE",
AK2220="Sites strategiques &amp; DataCenter","POWER ISSUE",
AK2220="Exclu","Exclu",
AK2220="SAT","TX ISSUE",
AK2220="SPARE-ISSUE","SPARE-ISSUE",
AK2220="Fiber CAmtel","TX ISSUE",
AK2220="Fiber AOF","TX ISSUE",
AK2220="Projet OCM (HUAWEI)","TRAVAUX-HUAWEI",
AK2220="Projet OCM (NOKIA)","TRAVAUX -NOKIA",
AK2220="ACCESS-ISSUE","ACCESS-ISSUE",
AK2220="Projet OCM (ZTE, NOKIA, autres projets)","TRAVAUX OCM",
AK2220="No root CAuse","No root cause",
AK2220="ODU HS","TX ISSUE",
AK2220="IP &amp; VLAN","TX ISSUE",
AK2220="Warehouse HUAWEI","SPARE-ISSUE",
AK2220="SPARE-HS","SPARE-ISSUE",
AK2220="Power Telco","RAN ISSUE",AK2220="no impacts","no impacts"
),"")</f>
        <v>No root cause</v>
      </c>
      <c r="AK2220" s="81" t="s">
        <v>5620</v>
      </c>
      <c r="AL2220" s="56" t="str" cm="1">
        <f t="array" ref="AL2220">IFERROR(_xlfn.IFS(
AK2220="MPR ISSUE","ACTIVE",
AK2220="BSS Hardware Issue","ACTIVE",
AK2220="Sites strategiques, MLL, Pylone, etc.","PASSIVE",
AK2220="AKTIVCO DEFAUT GE &amp; POWER Cabinet","PASSIVE",
AK2220="AKTIVCO Coupure ENEO &amp; Baisse de tension","PASSIVE",
AK2220="Coupure ENEO &amp; Baisse de tension","PASSIVE",
AK2220="Defaut GE &amp; POWER Cabinet","PASSIVE",
AK2220="Sharing","PASSIVE",
AK2220="Sites strategiques &amp; DataCenter","PASSIVE",
AK2220="Exclu","Exclu",
AK2220="SAT","ACTIVE",
AK2220="SPARE-ISSUE","SPARE-ISSUE",
AK2220="Fiber CAmtel","ACTIVE",
AK2220="Fiber AOF","ACTIVE",
AK2220="Projet OCM (HUAWEI)","PLANNED WORKS",
AK2220="Projet OCM (NOKIA)","PLANNED WORKS",
AK2220="ACCESS-ISSUE","ACCESS-ISSUE",
AK2220="Projet OCM (ZTE, NOKIA, autres projets)","PLANNED WORKS",
AK2220="No root CAuse","No root cause",
AK2220="ODU HS","ACTIVE",
AK2220="IP &amp; VLAN","ACTIVE",
AK2220="Warehouse HUAWEI","SPARE-ISSUE",
AK2220="SPARE-HS","SPARE-ISSUE",
AK2220="Power Telco","ACTIVE", AK2220="no impacts","no impacts"
),"")</f>
        <v>No root cause</v>
      </c>
      <c r="AM2220" s="108" t="s">
        <v>5537</v>
      </c>
      <c r="AN2220" s="117" t="s">
        <v>3857</v>
      </c>
      <c r="AP2220" s="23" t="s">
        <v>5537</v>
      </c>
      <c r="AQ2220" s="23" t="s">
        <v>5537</v>
      </c>
      <c r="AR2220" s="7"/>
      <c r="AS2220" s="6"/>
      <c r="AT2220" s="7"/>
      <c r="AU2220" s="3" t="s">
        <v>5537</v>
      </c>
      <c r="AV2220" s="24" t="s">
        <v>5537</v>
      </c>
      <c r="AW2220" s="24" t="s">
        <v>5537</v>
      </c>
      <c r="AX2220" s="24" t="s">
        <v>5537</v>
      </c>
      <c r="AY2220" s="24" t="s">
        <v>5537</v>
      </c>
      <c r="AZ2220" s="24" t="s">
        <v>5537</v>
      </c>
      <c r="BA2220" s="24" t="s">
        <v>5537</v>
      </c>
      <c r="BB2220" s="24" t="s">
        <v>5537</v>
      </c>
      <c r="BC2220" s="24" t="s">
        <v>5537</v>
      </c>
      <c r="BD2220" s="24" t="s">
        <v>5537</v>
      </c>
      <c r="BE2220" s="24" t="s">
        <v>5537</v>
      </c>
      <c r="BF2220" s="24" t="s">
        <v>5537</v>
      </c>
      <c r="BG2220" s="24" t="s">
        <v>5537</v>
      </c>
      <c r="BH2220" s="24" t="s">
        <v>5537</v>
      </c>
      <c r="BI2220" s="9" t="s">
        <v>5537</v>
      </c>
      <c r="BJ2220" s="14"/>
      <c r="BK2220" s="14" t="s">
        <v>5537</v>
      </c>
      <c r="BL2220" s="14" t="str">
        <f>_xlfn.XLOOKUP(B2220,'[4]cell downs 18042026 17h'!$B:$B,'[4]cell downs 18042026 17h'!$B:$B,"")</f>
        <v/>
      </c>
      <c r="BM2220" s="14" t="str">
        <f>_xlfn.XLOOKUP(B2220,'[5]Cells Huawei 19042026 15h'!$B:$B,'[5]Cells Huawei 19042026 15h'!$B:$B,"")</f>
        <v/>
      </c>
      <c r="BN2220" s="9" t="str">
        <f>_xlfn.XLOOKUP(B2220,'[6]cells down 19042026 9H40'!$B:$B,'[6]cells down 19042026 9H40'!$B:$B,"")</f>
        <v/>
      </c>
      <c r="BO2220" s="9" t="s">
        <v>3857</v>
      </c>
      <c r="BP2220" s="9" t="s">
        <v>594</v>
      </c>
    </row>
    <row r="2221" spans="1:68" s="9" customFormat="1" x14ac:dyDescent="0.35">
      <c r="A2221" s="1" t="s">
        <v>3867</v>
      </c>
      <c r="B2221" s="8" t="s">
        <v>3868</v>
      </c>
      <c r="C2221" s="3" t="str">
        <f>_xlfn.XLOOKUP(B2221,'[1]daily break down'!$D:$D,'[1]daily break down'!$E:$E,"")</f>
        <v>SUD-OUEST</v>
      </c>
      <c r="D2221" s="1" t="s">
        <v>11</v>
      </c>
      <c r="E2221" s="1" t="s">
        <v>12</v>
      </c>
      <c r="F2221" s="3" t="s">
        <v>31</v>
      </c>
      <c r="G2221" s="1" t="s">
        <v>3459</v>
      </c>
      <c r="H2221" s="39" t="str">
        <f>_xlfn.XLOOKUP(B2221,[2]CALCULATION!$B:$B,[2]CALCULATION!$H:$H,"")</f>
        <v>HUAWEI</v>
      </c>
      <c r="I2221" s="34">
        <v>0</v>
      </c>
      <c r="J2221" s="34">
        <v>0</v>
      </c>
      <c r="K2221" s="34">
        <v>0</v>
      </c>
      <c r="L2221" s="34">
        <v>0</v>
      </c>
      <c r="M2221" s="34">
        <v>0</v>
      </c>
      <c r="N2221" s="34">
        <v>0</v>
      </c>
      <c r="O2221" s="34">
        <v>0</v>
      </c>
      <c r="P2221" s="34">
        <v>0</v>
      </c>
      <c r="Q2221" s="34">
        <v>0</v>
      </c>
      <c r="R2221" s="34">
        <v>0</v>
      </c>
      <c r="S2221" s="109">
        <v>0</v>
      </c>
      <c r="T2221" s="109">
        <f>_xlfn.XLOOKUP(B2221,'[3]Nur des jours'!$B:$B,'[3]Nur des jours'!$U:$U,"")</f>
        <v>0</v>
      </c>
      <c r="U2221" s="109">
        <v>0</v>
      </c>
      <c r="V2221" s="109">
        <v>0</v>
      </c>
      <c r="W2221" s="109">
        <v>0</v>
      </c>
      <c r="X2221" s="109">
        <v>0</v>
      </c>
      <c r="Y2221" s="109">
        <v>0</v>
      </c>
      <c r="Z2221" s="109">
        <v>0</v>
      </c>
      <c r="AA2221" s="109">
        <v>0</v>
      </c>
      <c r="AB2221" s="109">
        <v>0</v>
      </c>
      <c r="AC2221" s="109">
        <v>0</v>
      </c>
      <c r="AD2221" s="109">
        <v>0</v>
      </c>
      <c r="AE2221" s="109">
        <v>0</v>
      </c>
      <c r="AF2221" s="109">
        <v>0</v>
      </c>
      <c r="AG2221" s="57" t="str">
        <f>_xlfn.XLOOKUP(B2221,[3]CALCULATION!$B:$B,[3]CALCULATION!$M:$M,"")</f>
        <v>Operationnel</v>
      </c>
      <c r="AH2221" s="57"/>
      <c r="AI2221" s="56" t="str" cm="1">
        <f t="array" ref="AI2221">IFERROR(_xlfn.IFS(
AK2221="MPR ISSUE","PDH",
AK2221="BSS Hardware Issue","BSS",
AK2221="Sites strategiques, MLL, Pylone, etc.","ENVTECH",
AK2221="AKTIVCO DEFAUT GE &amp; POWER Cabinet","AKTIVCO",
AK2221="AKTIVCO Coupure ENEO &amp; Baisse de tension","AKTIVCO GRID ONLY",
AK2221="Coupure ENEO &amp; Baisse de tension","IHS GRID ONLY",
AK2221="Defaut GE &amp; POWER Cabinet","IHS",
AK2221="Sharing","Partners",
AK2221="Sites strategiques &amp; DataCenter","SST &amp; DC",
AK2221="Exclu","Exclu",
AK2221="SAT","SAT",
AK2221="SPARE-ISSUE","SPARE-ISSUE",
AK2221="Fiber CAmtel","TRANS_FO_CAMTEL",
AK2221="Fiber AOF","Fiber AOF",
AK2221="Projet OCM (HUAWEI)","TRAVAUX-HUAWEI",
AK2221="Projet OCM (NOKIA)","TRAVAUX-NOKIA",
AK2221="ACCESS-ISSUE","ACCESS-ISSUE",
AK2221="Projet OCM (ZTE, NOKIA, autres projets)","TRAVAUX OCM",
AK2221="No root CAuse","No root cause",
AK2221="ODU HS","PDH",
AK2221="IP &amp; VLAN","PDH",
AK2221="Warehouse HUAWEI","SPARE-ISSUE",
AK2221="SPARE-HS","SPARE-ISSUE",
AK2221="Power Telco","BSS",AK2221="no impacts","no impacts"
),"")</f>
        <v>No root cause</v>
      </c>
      <c r="AJ2221" s="56" t="str" cm="1">
        <f t="array" ref="AJ2221">IFERROR(_xlfn.IFS(
AK2221="MPR ISSUE","TX ISSUE",
AK2221="BSS Hardware Issue","RAN ISSUE",
AK2221="Sites strategiques, MLL, Pylone, etc.","ENVTECH",
AK2221="AKTIVCO DEFAUT GE &amp; POWER Cabinet","POWER ISSUE",
AK2221="AKTIVCO Coupure ENEO &amp; Baisse de tension","POWER ISSUE",
AK2221="Coupure ENEO &amp; Baisse de tension","POWER ISSUE",
AK2221="Defaut GE &amp; POWER Cabinet","POWER ISSUE",
AK2221="Sharing","POWER ISSUE",
AK2221="Sites strategiques &amp; DataCenter","POWER ISSUE",
AK2221="Exclu","Exclu",
AK2221="SAT","TX ISSUE",
AK2221="SPARE-ISSUE","SPARE-ISSUE",
AK2221="Fiber CAmtel","TX ISSUE",
AK2221="Fiber AOF","TX ISSUE",
AK2221="Projet OCM (HUAWEI)","TRAVAUX-HUAWEI",
AK2221="Projet OCM (NOKIA)","TRAVAUX -NOKIA",
AK2221="ACCESS-ISSUE","ACCESS-ISSUE",
AK2221="Projet OCM (ZTE, NOKIA, autres projets)","TRAVAUX OCM",
AK2221="No root CAuse","No root cause",
AK2221="ODU HS","TX ISSUE",
AK2221="IP &amp; VLAN","TX ISSUE",
AK2221="Warehouse HUAWEI","SPARE-ISSUE",
AK2221="SPARE-HS","SPARE-ISSUE",
AK2221="Power Telco","RAN ISSUE",AK2221="no impacts","no impacts"
),"")</f>
        <v>No root cause</v>
      </c>
      <c r="AK2221" s="81" t="s">
        <v>5620</v>
      </c>
      <c r="AL2221" s="56" t="str" cm="1">
        <f t="array" ref="AL2221">IFERROR(_xlfn.IFS(
AK2221="MPR ISSUE","ACTIVE",
AK2221="BSS Hardware Issue","ACTIVE",
AK2221="Sites strategiques, MLL, Pylone, etc.","PASSIVE",
AK2221="AKTIVCO DEFAUT GE &amp; POWER Cabinet","PASSIVE",
AK2221="AKTIVCO Coupure ENEO &amp; Baisse de tension","PASSIVE",
AK2221="Coupure ENEO &amp; Baisse de tension","PASSIVE",
AK2221="Defaut GE &amp; POWER Cabinet","PASSIVE",
AK2221="Sharing","PASSIVE",
AK2221="Sites strategiques &amp; DataCenter","PASSIVE",
AK2221="Exclu","Exclu",
AK2221="SAT","ACTIVE",
AK2221="SPARE-ISSUE","SPARE-ISSUE",
AK2221="Fiber CAmtel","ACTIVE",
AK2221="Fiber AOF","ACTIVE",
AK2221="Projet OCM (HUAWEI)","PLANNED WORKS",
AK2221="Projet OCM (NOKIA)","PLANNED WORKS",
AK2221="ACCESS-ISSUE","ACCESS-ISSUE",
AK2221="Projet OCM (ZTE, NOKIA, autres projets)","PLANNED WORKS",
AK2221="No root CAuse","No root cause",
AK2221="ODU HS","ACTIVE",
AK2221="IP &amp; VLAN","ACTIVE",
AK2221="Warehouse HUAWEI","SPARE-ISSUE",
AK2221="SPARE-HS","SPARE-ISSUE",
AK2221="Power Telco","ACTIVE", AK2221="no impacts","no impacts"
),"")</f>
        <v>No root cause</v>
      </c>
      <c r="AM2221" s="108" t="s">
        <v>5537</v>
      </c>
      <c r="AN2221" s="117" t="s">
        <v>3868</v>
      </c>
      <c r="AP2221" s="23" t="s">
        <v>5537</v>
      </c>
      <c r="AQ2221" s="23" t="s">
        <v>5537</v>
      </c>
      <c r="AR2221" s="7"/>
      <c r="AS2221" s="6"/>
      <c r="AT2221" s="7"/>
      <c r="AU2221" s="3" t="s">
        <v>5537</v>
      </c>
      <c r="AV2221" s="24" t="s">
        <v>5537</v>
      </c>
      <c r="AW2221" s="24" t="s">
        <v>5537</v>
      </c>
      <c r="AX2221" s="24" t="s">
        <v>5537</v>
      </c>
      <c r="AY2221" s="24" t="s">
        <v>5537</v>
      </c>
      <c r="AZ2221" s="24" t="s">
        <v>5537</v>
      </c>
      <c r="BA2221" s="24" t="s">
        <v>5537</v>
      </c>
      <c r="BB2221" s="24" t="s">
        <v>5537</v>
      </c>
      <c r="BC2221" s="24" t="s">
        <v>5537</v>
      </c>
      <c r="BD2221" s="24" t="s">
        <v>5537</v>
      </c>
      <c r="BE2221" s="24" t="s">
        <v>5537</v>
      </c>
      <c r="BF2221" s="24" t="s">
        <v>5537</v>
      </c>
      <c r="BG2221" s="24" t="s">
        <v>5537</v>
      </c>
      <c r="BH2221" s="24" t="s">
        <v>5537</v>
      </c>
      <c r="BI2221" s="9" t="s">
        <v>5537</v>
      </c>
      <c r="BJ2221" s="14"/>
      <c r="BK2221" s="14" t="s">
        <v>5537</v>
      </c>
      <c r="BL2221" s="14" t="str">
        <f>_xlfn.XLOOKUP(B2221,'[4]cell downs 18042026 17h'!$B:$B,'[4]cell downs 18042026 17h'!$B:$B,"")</f>
        <v/>
      </c>
      <c r="BM2221" s="14" t="str">
        <f>_xlfn.XLOOKUP(B2221,'[5]Cells Huawei 19042026 15h'!$B:$B,'[5]Cells Huawei 19042026 15h'!$B:$B,"")</f>
        <v/>
      </c>
      <c r="BN2221" s="9" t="str">
        <f>_xlfn.XLOOKUP(B2221,'[6]cells down 19042026 9H40'!$B:$B,'[6]cells down 19042026 9H40'!$B:$B,"")</f>
        <v/>
      </c>
      <c r="BO2221" s="9" t="s">
        <v>3868</v>
      </c>
      <c r="BP2221" s="9" t="s">
        <v>12</v>
      </c>
    </row>
    <row r="2222" spans="1:68" s="9" customFormat="1" x14ac:dyDescent="0.35">
      <c r="A2222" s="1" t="s">
        <v>3883</v>
      </c>
      <c r="B2222" s="8" t="s">
        <v>3884</v>
      </c>
      <c r="C2222" s="3" t="str">
        <f>_xlfn.XLOOKUP(B2222,'[1]daily break down'!$D:$D,'[1]daily break down'!$E:$E,"")</f>
        <v>LITTORAL</v>
      </c>
      <c r="D2222" s="1" t="s">
        <v>11</v>
      </c>
      <c r="E2222" s="1" t="s">
        <v>12</v>
      </c>
      <c r="F2222" s="3" t="s">
        <v>31</v>
      </c>
      <c r="G2222" s="1" t="s">
        <v>3883</v>
      </c>
      <c r="H2222" s="41" t="str">
        <f>_xlfn.XLOOKUP(B2222,[2]CALCULATION!$B:$B,[2]CALCULATION!$H:$H,"")</f>
        <v>ZTE</v>
      </c>
      <c r="I2222" s="34">
        <v>0</v>
      </c>
      <c r="J2222" s="34">
        <v>0</v>
      </c>
      <c r="K2222" s="34">
        <v>0</v>
      </c>
      <c r="L2222" s="34">
        <v>0</v>
      </c>
      <c r="M2222" s="34">
        <v>0</v>
      </c>
      <c r="N2222" s="34">
        <v>0</v>
      </c>
      <c r="O2222" s="34">
        <v>0</v>
      </c>
      <c r="P2222" s="34">
        <v>0</v>
      </c>
      <c r="Q2222" s="34">
        <v>0</v>
      </c>
      <c r="R2222" s="34">
        <v>0</v>
      </c>
      <c r="S2222" s="109">
        <v>0</v>
      </c>
      <c r="T2222" s="109">
        <f>_xlfn.XLOOKUP(B2222,'[3]Nur des jours'!$B:$B,'[3]Nur des jours'!$U:$U,"")</f>
        <v>0</v>
      </c>
      <c r="U2222" s="109">
        <v>0</v>
      </c>
      <c r="V2222" s="109">
        <v>0</v>
      </c>
      <c r="W2222" s="109">
        <v>0</v>
      </c>
      <c r="X2222" s="109">
        <v>0</v>
      </c>
      <c r="Y2222" s="109">
        <v>0</v>
      </c>
      <c r="Z2222" s="109">
        <v>0</v>
      </c>
      <c r="AA2222" s="109">
        <v>0</v>
      </c>
      <c r="AB2222" s="109">
        <v>0</v>
      </c>
      <c r="AC2222" s="109">
        <v>0</v>
      </c>
      <c r="AD2222" s="109">
        <v>0</v>
      </c>
      <c r="AE2222" s="109">
        <v>0</v>
      </c>
      <c r="AF2222" s="109">
        <v>0</v>
      </c>
      <c r="AG2222" s="57" t="str">
        <f>_xlfn.XLOOKUP(B2222,[3]CALCULATION!$B:$B,[3]CALCULATION!$M:$M,"")</f>
        <v>Operationnel</v>
      </c>
      <c r="AH2222" s="57"/>
      <c r="AI2222" s="56" t="str" cm="1">
        <f t="array" ref="AI2222">IFERROR(_xlfn.IFS(
AK2222="MPR ISSUE","PDH",
AK2222="BSS Hardware Issue","BSS",
AK2222="Sites strategiques, MLL, Pylone, etc.","ENVTECH",
AK2222="AKTIVCO DEFAUT GE &amp; POWER Cabinet","AKTIVCO",
AK2222="AKTIVCO Coupure ENEO &amp; Baisse de tension","AKTIVCO GRID ONLY",
AK2222="Coupure ENEO &amp; Baisse de tension","IHS GRID ONLY",
AK2222="Defaut GE &amp; POWER Cabinet","IHS",
AK2222="Sharing","Partners",
AK2222="Sites strategiques &amp; DataCenter","SST &amp; DC",
AK2222="Exclu","Exclu",
AK2222="SAT","SAT",
AK2222="SPARE-ISSUE","SPARE-ISSUE",
AK2222="Fiber CAmtel","TRANS_FO_CAMTEL",
AK2222="Fiber AOF","Fiber AOF",
AK2222="Projet OCM (HUAWEI)","TRAVAUX-HUAWEI",
AK2222="Projet OCM (NOKIA)","TRAVAUX-NOKIA",
AK2222="ACCESS-ISSUE","ACCESS-ISSUE",
AK2222="Projet OCM (ZTE, NOKIA, autres projets)","TRAVAUX OCM",
AK2222="No root CAuse","No root cause",
AK2222="ODU HS","PDH",
AK2222="IP &amp; VLAN","PDH",
AK2222="Warehouse HUAWEI","SPARE-ISSUE",
AK2222="SPARE-HS","SPARE-ISSUE",
AK2222="Power Telco","BSS",AK2222="no impacts","no impacts"
),"")</f>
        <v>No root cause</v>
      </c>
      <c r="AJ2222" s="56" t="str" cm="1">
        <f t="array" ref="AJ2222">IFERROR(_xlfn.IFS(
AK2222="MPR ISSUE","TX ISSUE",
AK2222="BSS Hardware Issue","RAN ISSUE",
AK2222="Sites strategiques, MLL, Pylone, etc.","ENVTECH",
AK2222="AKTIVCO DEFAUT GE &amp; POWER Cabinet","POWER ISSUE",
AK2222="AKTIVCO Coupure ENEO &amp; Baisse de tension","POWER ISSUE",
AK2222="Coupure ENEO &amp; Baisse de tension","POWER ISSUE",
AK2222="Defaut GE &amp; POWER Cabinet","POWER ISSUE",
AK2222="Sharing","POWER ISSUE",
AK2222="Sites strategiques &amp; DataCenter","POWER ISSUE",
AK2222="Exclu","Exclu",
AK2222="SAT","TX ISSUE",
AK2222="SPARE-ISSUE","SPARE-ISSUE",
AK2222="Fiber CAmtel","TX ISSUE",
AK2222="Fiber AOF","TX ISSUE",
AK2222="Projet OCM (HUAWEI)","TRAVAUX-HUAWEI",
AK2222="Projet OCM (NOKIA)","TRAVAUX -NOKIA",
AK2222="ACCESS-ISSUE","ACCESS-ISSUE",
AK2222="Projet OCM (ZTE, NOKIA, autres projets)","TRAVAUX OCM",
AK2222="No root CAuse","No root cause",
AK2222="ODU HS","TX ISSUE",
AK2222="IP &amp; VLAN","TX ISSUE",
AK2222="Warehouse HUAWEI","SPARE-ISSUE",
AK2222="SPARE-HS","SPARE-ISSUE",
AK2222="Power Telco","RAN ISSUE",AK2222="no impacts","no impacts"
),"")</f>
        <v>No root cause</v>
      </c>
      <c r="AK2222" s="81" t="s">
        <v>5620</v>
      </c>
      <c r="AL2222" s="56" t="str" cm="1">
        <f t="array" ref="AL2222">IFERROR(_xlfn.IFS(
AK2222="MPR ISSUE","ACTIVE",
AK2222="BSS Hardware Issue","ACTIVE",
AK2222="Sites strategiques, MLL, Pylone, etc.","PASSIVE",
AK2222="AKTIVCO DEFAUT GE &amp; POWER Cabinet","PASSIVE",
AK2222="AKTIVCO Coupure ENEO &amp; Baisse de tension","PASSIVE",
AK2222="Coupure ENEO &amp; Baisse de tension","PASSIVE",
AK2222="Defaut GE &amp; POWER Cabinet","PASSIVE",
AK2222="Sharing","PASSIVE",
AK2222="Sites strategiques &amp; DataCenter","PASSIVE",
AK2222="Exclu","Exclu",
AK2222="SAT","ACTIVE",
AK2222="SPARE-ISSUE","SPARE-ISSUE",
AK2222="Fiber CAmtel","ACTIVE",
AK2222="Fiber AOF","ACTIVE",
AK2222="Projet OCM (HUAWEI)","PLANNED WORKS",
AK2222="Projet OCM (NOKIA)","PLANNED WORKS",
AK2222="ACCESS-ISSUE","ACCESS-ISSUE",
AK2222="Projet OCM (ZTE, NOKIA, autres projets)","PLANNED WORKS",
AK2222="No root CAuse","No root cause",
AK2222="ODU HS","ACTIVE",
AK2222="IP &amp; VLAN","ACTIVE",
AK2222="Warehouse HUAWEI","SPARE-ISSUE",
AK2222="SPARE-HS","SPARE-ISSUE",
AK2222="Power Telco","ACTIVE", AK2222="no impacts","no impacts"
),"")</f>
        <v>No root cause</v>
      </c>
      <c r="AM2222" s="108" t="s">
        <v>5537</v>
      </c>
      <c r="AN2222" s="117" t="s">
        <v>3884</v>
      </c>
      <c r="AP2222" s="23" t="s">
        <v>5537</v>
      </c>
      <c r="AQ2222" s="23" t="s">
        <v>5537</v>
      </c>
      <c r="AR2222" s="7"/>
      <c r="AS2222" s="6"/>
      <c r="AT2222" s="7"/>
      <c r="AU2222" s="3" t="s">
        <v>5537</v>
      </c>
      <c r="AV2222" s="24" t="s">
        <v>5537</v>
      </c>
      <c r="AW2222" s="24" t="s">
        <v>5537</v>
      </c>
      <c r="AX2222" s="24" t="s">
        <v>5537</v>
      </c>
      <c r="AY2222" s="24" t="s">
        <v>5537</v>
      </c>
      <c r="AZ2222" s="24" t="s">
        <v>5537</v>
      </c>
      <c r="BA2222" s="24" t="s">
        <v>5537</v>
      </c>
      <c r="BB2222" s="24" t="s">
        <v>5537</v>
      </c>
      <c r="BC2222" s="24" t="s">
        <v>5537</v>
      </c>
      <c r="BD2222" s="24" t="s">
        <v>5537</v>
      </c>
      <c r="BE2222" s="24" t="s">
        <v>5537</v>
      </c>
      <c r="BF2222" s="24" t="s">
        <v>5537</v>
      </c>
      <c r="BG2222" s="24" t="s">
        <v>5537</v>
      </c>
      <c r="BH2222" s="24" t="s">
        <v>5537</v>
      </c>
      <c r="BI2222" s="9" t="s">
        <v>5537</v>
      </c>
      <c r="BJ2222" s="14"/>
      <c r="BK2222" s="14" t="s">
        <v>5537</v>
      </c>
      <c r="BL2222" s="14" t="str">
        <f>_xlfn.XLOOKUP(B2222,'[4]cell downs 18042026 17h'!$B:$B,'[4]cell downs 18042026 17h'!$B:$B,"")</f>
        <v/>
      </c>
      <c r="BM2222" s="14" t="str">
        <f>_xlfn.XLOOKUP(B2222,'[5]Cells Huawei 19042026 15h'!$B:$B,'[5]Cells Huawei 19042026 15h'!$B:$B,"")</f>
        <v/>
      </c>
      <c r="BN2222" s="9" t="str">
        <f>_xlfn.XLOOKUP(B2222,'[6]cells down 19042026 9H40'!$B:$B,'[6]cells down 19042026 9H40'!$B:$B,"")</f>
        <v/>
      </c>
      <c r="BO2222" s="9" t="s">
        <v>3884</v>
      </c>
      <c r="BP2222" s="9" t="s">
        <v>5537</v>
      </c>
    </row>
    <row r="2223" spans="1:68" s="9" customFormat="1" x14ac:dyDescent="0.35">
      <c r="A2223" s="1" t="s">
        <v>3885</v>
      </c>
      <c r="B2223" s="8" t="s">
        <v>3886</v>
      </c>
      <c r="C2223" s="3" t="str">
        <f>_xlfn.XLOOKUP(B2223,'[1]daily break down'!$D:$D,'[1]daily break down'!$E:$E,"")</f>
        <v>CENTRE</v>
      </c>
      <c r="D2223" s="1" t="s">
        <v>11</v>
      </c>
      <c r="E2223" s="1" t="s">
        <v>12</v>
      </c>
      <c r="F2223" s="3" t="s">
        <v>37</v>
      </c>
      <c r="G2223" s="1" t="s">
        <v>3885</v>
      </c>
      <c r="H2223" s="41" t="str">
        <f>_xlfn.XLOOKUP(B2223,[2]CALCULATION!$B:$B,[2]CALCULATION!$H:$H,"")</f>
        <v>ZTE</v>
      </c>
      <c r="I2223" s="34">
        <v>0</v>
      </c>
      <c r="J2223" s="34">
        <v>0</v>
      </c>
      <c r="K2223" s="34">
        <v>0</v>
      </c>
      <c r="L2223" s="34">
        <v>0</v>
      </c>
      <c r="M2223" s="34">
        <v>0</v>
      </c>
      <c r="N2223" s="34">
        <v>0</v>
      </c>
      <c r="O2223" s="34">
        <v>0</v>
      </c>
      <c r="P2223" s="34">
        <v>0</v>
      </c>
      <c r="Q2223" s="34">
        <v>0</v>
      </c>
      <c r="R2223" s="34">
        <v>0</v>
      </c>
      <c r="S2223" s="109">
        <v>0</v>
      </c>
      <c r="T2223" s="109">
        <f>_xlfn.XLOOKUP(B2223,'[3]Nur des jours'!$B:$B,'[3]Nur des jours'!$U:$U,"")</f>
        <v>0</v>
      </c>
      <c r="U2223" s="109">
        <v>0</v>
      </c>
      <c r="V2223" s="109">
        <v>0</v>
      </c>
      <c r="W2223" s="109">
        <v>0</v>
      </c>
      <c r="X2223" s="109">
        <v>0</v>
      </c>
      <c r="Y2223" s="109">
        <v>0</v>
      </c>
      <c r="Z2223" s="109">
        <v>0</v>
      </c>
      <c r="AA2223" s="109">
        <v>0</v>
      </c>
      <c r="AB2223" s="109">
        <v>0</v>
      </c>
      <c r="AC2223" s="109">
        <v>0</v>
      </c>
      <c r="AD2223" s="109">
        <v>0</v>
      </c>
      <c r="AE2223" s="109">
        <v>0</v>
      </c>
      <c r="AF2223" s="109">
        <v>0</v>
      </c>
      <c r="AG2223" s="57" t="str">
        <f>_xlfn.XLOOKUP(B2223,[3]CALCULATION!$B:$B,[3]CALCULATION!$M:$M,"")</f>
        <v>Operationnel</v>
      </c>
      <c r="AH2223" s="57"/>
      <c r="AI2223" s="56" t="str" cm="1">
        <f t="array" ref="AI2223">IFERROR(_xlfn.IFS(
AK2223="MPR ISSUE","PDH",
AK2223="BSS Hardware Issue","BSS",
AK2223="Sites strategiques, MLL, Pylone, etc.","ENVTECH",
AK2223="AKTIVCO DEFAUT GE &amp; POWER Cabinet","AKTIVCO",
AK2223="AKTIVCO Coupure ENEO &amp; Baisse de tension","AKTIVCO GRID ONLY",
AK2223="Coupure ENEO &amp; Baisse de tension","IHS GRID ONLY",
AK2223="Defaut GE &amp; POWER Cabinet","IHS",
AK2223="Sharing","Partners",
AK2223="Sites strategiques &amp; DataCenter","SST &amp; DC",
AK2223="Exclu","Exclu",
AK2223="SAT","SAT",
AK2223="SPARE-ISSUE","SPARE-ISSUE",
AK2223="Fiber CAmtel","TRANS_FO_CAMTEL",
AK2223="Fiber AOF","Fiber AOF",
AK2223="Projet OCM (HUAWEI)","TRAVAUX-HUAWEI",
AK2223="Projet OCM (NOKIA)","TRAVAUX-NOKIA",
AK2223="ACCESS-ISSUE","ACCESS-ISSUE",
AK2223="Projet OCM (ZTE, NOKIA, autres projets)","TRAVAUX OCM",
AK2223="No root CAuse","No root cause",
AK2223="ODU HS","PDH",
AK2223="IP &amp; VLAN","PDH",
AK2223="Warehouse HUAWEI","SPARE-ISSUE",
AK2223="SPARE-HS","SPARE-ISSUE",
AK2223="Power Telco","BSS",AK2223="no impacts","no impacts"
),"")</f>
        <v>No root cause</v>
      </c>
      <c r="AJ2223" s="56" t="str" cm="1">
        <f t="array" ref="AJ2223">IFERROR(_xlfn.IFS(
AK2223="MPR ISSUE","TX ISSUE",
AK2223="BSS Hardware Issue","RAN ISSUE",
AK2223="Sites strategiques, MLL, Pylone, etc.","ENVTECH",
AK2223="AKTIVCO DEFAUT GE &amp; POWER Cabinet","POWER ISSUE",
AK2223="AKTIVCO Coupure ENEO &amp; Baisse de tension","POWER ISSUE",
AK2223="Coupure ENEO &amp; Baisse de tension","POWER ISSUE",
AK2223="Defaut GE &amp; POWER Cabinet","POWER ISSUE",
AK2223="Sharing","POWER ISSUE",
AK2223="Sites strategiques &amp; DataCenter","POWER ISSUE",
AK2223="Exclu","Exclu",
AK2223="SAT","TX ISSUE",
AK2223="SPARE-ISSUE","SPARE-ISSUE",
AK2223="Fiber CAmtel","TX ISSUE",
AK2223="Fiber AOF","TX ISSUE",
AK2223="Projet OCM (HUAWEI)","TRAVAUX-HUAWEI",
AK2223="Projet OCM (NOKIA)","TRAVAUX -NOKIA",
AK2223="ACCESS-ISSUE","ACCESS-ISSUE",
AK2223="Projet OCM (ZTE, NOKIA, autres projets)","TRAVAUX OCM",
AK2223="No root CAuse","No root cause",
AK2223="ODU HS","TX ISSUE",
AK2223="IP &amp; VLAN","TX ISSUE",
AK2223="Warehouse HUAWEI","SPARE-ISSUE",
AK2223="SPARE-HS","SPARE-ISSUE",
AK2223="Power Telco","RAN ISSUE",AK2223="no impacts","no impacts"
),"")</f>
        <v>No root cause</v>
      </c>
      <c r="AK2223" s="81" t="s">
        <v>5620</v>
      </c>
      <c r="AL2223" s="56" t="str" cm="1">
        <f t="array" ref="AL2223">IFERROR(_xlfn.IFS(
AK2223="MPR ISSUE","ACTIVE",
AK2223="BSS Hardware Issue","ACTIVE",
AK2223="Sites strategiques, MLL, Pylone, etc.","PASSIVE",
AK2223="AKTIVCO DEFAUT GE &amp; POWER Cabinet","PASSIVE",
AK2223="AKTIVCO Coupure ENEO &amp; Baisse de tension","PASSIVE",
AK2223="Coupure ENEO &amp; Baisse de tension","PASSIVE",
AK2223="Defaut GE &amp; POWER Cabinet","PASSIVE",
AK2223="Sharing","PASSIVE",
AK2223="Sites strategiques &amp; DataCenter","PASSIVE",
AK2223="Exclu","Exclu",
AK2223="SAT","ACTIVE",
AK2223="SPARE-ISSUE","SPARE-ISSUE",
AK2223="Fiber CAmtel","ACTIVE",
AK2223="Fiber AOF","ACTIVE",
AK2223="Projet OCM (HUAWEI)","PLANNED WORKS",
AK2223="Projet OCM (NOKIA)","PLANNED WORKS",
AK2223="ACCESS-ISSUE","ACCESS-ISSUE",
AK2223="Projet OCM (ZTE, NOKIA, autres projets)","PLANNED WORKS",
AK2223="No root CAuse","No root cause",
AK2223="ODU HS","ACTIVE",
AK2223="IP &amp; VLAN","ACTIVE",
AK2223="Warehouse HUAWEI","SPARE-ISSUE",
AK2223="SPARE-HS","SPARE-ISSUE",
AK2223="Power Telco","ACTIVE", AK2223="no impacts","no impacts"
),"")</f>
        <v>No root cause</v>
      </c>
      <c r="AM2223" s="108" t="s">
        <v>5537</v>
      </c>
      <c r="AN2223" s="117" t="s">
        <v>3886</v>
      </c>
      <c r="AO2223" s="114"/>
      <c r="AP2223" s="23" t="s">
        <v>5537</v>
      </c>
      <c r="AQ2223" s="23" t="s">
        <v>5537</v>
      </c>
      <c r="AR2223" s="7"/>
      <c r="AS2223" s="6"/>
      <c r="AT2223" s="7"/>
      <c r="AU2223" s="3" t="s">
        <v>5537</v>
      </c>
      <c r="AV2223" s="24" t="s">
        <v>5537</v>
      </c>
      <c r="AW2223" s="24" t="s">
        <v>5537</v>
      </c>
      <c r="AX2223" s="24" t="s">
        <v>5537</v>
      </c>
      <c r="AY2223" s="24" t="s">
        <v>5537</v>
      </c>
      <c r="AZ2223" s="24" t="s">
        <v>5537</v>
      </c>
      <c r="BA2223" s="24" t="s">
        <v>5537</v>
      </c>
      <c r="BB2223" s="24" t="s">
        <v>5537</v>
      </c>
      <c r="BC2223" s="24" t="s">
        <v>5537</v>
      </c>
      <c r="BD2223" s="24" t="s">
        <v>5537</v>
      </c>
      <c r="BE2223" s="24" t="s">
        <v>5537</v>
      </c>
      <c r="BF2223" s="24" t="s">
        <v>5537</v>
      </c>
      <c r="BG2223" s="24" t="s">
        <v>5537</v>
      </c>
      <c r="BH2223" s="24" t="s">
        <v>5537</v>
      </c>
      <c r="BI2223" s="9" t="s">
        <v>5537</v>
      </c>
      <c r="BJ2223" s="14"/>
      <c r="BK2223" s="14" t="s">
        <v>5537</v>
      </c>
      <c r="BL2223" s="14" t="str">
        <f>_xlfn.XLOOKUP(B2223,'[4]cell downs 18042026 17h'!$B:$B,'[4]cell downs 18042026 17h'!$B:$B,"")</f>
        <v/>
      </c>
      <c r="BM2223" s="14" t="str">
        <f>_xlfn.XLOOKUP(B2223,'[5]Cells Huawei 19042026 15h'!$B:$B,'[5]Cells Huawei 19042026 15h'!$B:$B,"")</f>
        <v/>
      </c>
      <c r="BN2223" s="9" t="str">
        <f>_xlfn.XLOOKUP(B2223,'[6]cells down 19042026 9H40'!$B:$B,'[6]cells down 19042026 9H40'!$B:$B,"")</f>
        <v/>
      </c>
      <c r="BO2223" s="9" t="s">
        <v>5537</v>
      </c>
      <c r="BP2223" s="9" t="s">
        <v>12</v>
      </c>
    </row>
    <row r="2224" spans="1:68" s="9" customFormat="1" x14ac:dyDescent="0.35">
      <c r="A2224" s="1" t="s">
        <v>3887</v>
      </c>
      <c r="B2224" s="8" t="s">
        <v>3888</v>
      </c>
      <c r="C2224" s="3" t="str">
        <f>_xlfn.XLOOKUP(B2224,'[1]daily break down'!$D:$D,'[1]daily break down'!$E:$E,"")</f>
        <v>CENTRE</v>
      </c>
      <c r="D2224" s="1" t="s">
        <v>11</v>
      </c>
      <c r="E2224" s="1" t="s">
        <v>66</v>
      </c>
      <c r="F2224" s="3" t="s">
        <v>37</v>
      </c>
      <c r="G2224" s="1" t="s">
        <v>3887</v>
      </c>
      <c r="H2224" s="41" t="str">
        <f>_xlfn.XLOOKUP(B2224,[2]CALCULATION!$B:$B,[2]CALCULATION!$H:$H,"")</f>
        <v>ZTE</v>
      </c>
      <c r="I2224" s="34">
        <v>0</v>
      </c>
      <c r="J2224" s="34">
        <v>0</v>
      </c>
      <c r="K2224" s="34">
        <v>0</v>
      </c>
      <c r="L2224" s="34">
        <v>0</v>
      </c>
      <c r="M2224" s="34">
        <v>0</v>
      </c>
      <c r="N2224" s="34">
        <v>0</v>
      </c>
      <c r="O2224" s="34">
        <v>0</v>
      </c>
      <c r="P2224" s="34">
        <v>0</v>
      </c>
      <c r="Q2224" s="34">
        <v>0</v>
      </c>
      <c r="R2224" s="34">
        <v>0</v>
      </c>
      <c r="S2224" s="109">
        <v>0</v>
      </c>
      <c r="T2224" s="109">
        <f>_xlfn.XLOOKUP(B2224,'[3]Nur des jours'!$B:$B,'[3]Nur des jours'!$U:$U,"")</f>
        <v>0</v>
      </c>
      <c r="U2224" s="109">
        <v>0</v>
      </c>
      <c r="V2224" s="109">
        <v>0</v>
      </c>
      <c r="W2224" s="109">
        <v>0</v>
      </c>
      <c r="X2224" s="109">
        <v>0</v>
      </c>
      <c r="Y2224" s="109">
        <v>0</v>
      </c>
      <c r="Z2224" s="109">
        <v>0</v>
      </c>
      <c r="AA2224" s="109">
        <v>0</v>
      </c>
      <c r="AB2224" s="109">
        <v>0</v>
      </c>
      <c r="AC2224" s="109">
        <v>0</v>
      </c>
      <c r="AD2224" s="109">
        <v>0</v>
      </c>
      <c r="AE2224" s="109">
        <v>0</v>
      </c>
      <c r="AF2224" s="109">
        <v>0</v>
      </c>
      <c r="AG2224" s="57" t="str">
        <f>_xlfn.XLOOKUP(B2224,[3]CALCULATION!$B:$B,[3]CALCULATION!$M:$M,"")</f>
        <v>Operationnel</v>
      </c>
      <c r="AH2224" s="57"/>
      <c r="AI2224" s="56" t="str" cm="1">
        <f t="array" ref="AI2224">IFERROR(_xlfn.IFS(
AK2224="MPR ISSUE","PDH",
AK2224="BSS Hardware Issue","BSS",
AK2224="Sites strategiques, MLL, Pylone, etc.","ENVTECH",
AK2224="AKTIVCO DEFAUT GE &amp; POWER Cabinet","AKTIVCO",
AK2224="AKTIVCO Coupure ENEO &amp; Baisse de tension","AKTIVCO GRID ONLY",
AK2224="Coupure ENEO &amp; Baisse de tension","IHS GRID ONLY",
AK2224="Defaut GE &amp; POWER Cabinet","IHS",
AK2224="Sharing","Partners",
AK2224="Sites strategiques &amp; DataCenter","SST &amp; DC",
AK2224="Exclu","Exclu",
AK2224="SAT","SAT",
AK2224="SPARE-ISSUE","SPARE-ISSUE",
AK2224="Fiber CAmtel","TRANS_FO_CAMTEL",
AK2224="Fiber AOF","Fiber AOF",
AK2224="Projet OCM (HUAWEI)","TRAVAUX-HUAWEI",
AK2224="Projet OCM (NOKIA)","TRAVAUX-NOKIA",
AK2224="ACCESS-ISSUE","ACCESS-ISSUE",
AK2224="Projet OCM (ZTE, NOKIA, autres projets)","TRAVAUX OCM",
AK2224="No root CAuse","No root cause",
AK2224="ODU HS","PDH",
AK2224="IP &amp; VLAN","PDH",
AK2224="Warehouse HUAWEI","SPARE-ISSUE",
AK2224="SPARE-HS","SPARE-ISSUE",
AK2224="Power Telco","BSS",AK2224="no impacts","no impacts"
),"")</f>
        <v>No root cause</v>
      </c>
      <c r="AJ2224" s="56" t="str" cm="1">
        <f t="array" ref="AJ2224">IFERROR(_xlfn.IFS(
AK2224="MPR ISSUE","TX ISSUE",
AK2224="BSS Hardware Issue","RAN ISSUE",
AK2224="Sites strategiques, MLL, Pylone, etc.","ENVTECH",
AK2224="AKTIVCO DEFAUT GE &amp; POWER Cabinet","POWER ISSUE",
AK2224="AKTIVCO Coupure ENEO &amp; Baisse de tension","POWER ISSUE",
AK2224="Coupure ENEO &amp; Baisse de tension","POWER ISSUE",
AK2224="Defaut GE &amp; POWER Cabinet","POWER ISSUE",
AK2224="Sharing","POWER ISSUE",
AK2224="Sites strategiques &amp; DataCenter","POWER ISSUE",
AK2224="Exclu","Exclu",
AK2224="SAT","TX ISSUE",
AK2224="SPARE-ISSUE","SPARE-ISSUE",
AK2224="Fiber CAmtel","TX ISSUE",
AK2224="Fiber AOF","TX ISSUE",
AK2224="Projet OCM (HUAWEI)","TRAVAUX-HUAWEI",
AK2224="Projet OCM (NOKIA)","TRAVAUX -NOKIA",
AK2224="ACCESS-ISSUE","ACCESS-ISSUE",
AK2224="Projet OCM (ZTE, NOKIA, autres projets)","TRAVAUX OCM",
AK2224="No root CAuse","No root cause",
AK2224="ODU HS","TX ISSUE",
AK2224="IP &amp; VLAN","TX ISSUE",
AK2224="Warehouse HUAWEI","SPARE-ISSUE",
AK2224="SPARE-HS","SPARE-ISSUE",
AK2224="Power Telco","RAN ISSUE",AK2224="no impacts","no impacts"
),"")</f>
        <v>No root cause</v>
      </c>
      <c r="AK2224" s="81" t="s">
        <v>5620</v>
      </c>
      <c r="AL2224" s="56" t="str" cm="1">
        <f t="array" ref="AL2224">IFERROR(_xlfn.IFS(
AK2224="MPR ISSUE","ACTIVE",
AK2224="BSS Hardware Issue","ACTIVE",
AK2224="Sites strategiques, MLL, Pylone, etc.","PASSIVE",
AK2224="AKTIVCO DEFAUT GE &amp; POWER Cabinet","PASSIVE",
AK2224="AKTIVCO Coupure ENEO &amp; Baisse de tension","PASSIVE",
AK2224="Coupure ENEO &amp; Baisse de tension","PASSIVE",
AK2224="Defaut GE &amp; POWER Cabinet","PASSIVE",
AK2224="Sharing","PASSIVE",
AK2224="Sites strategiques &amp; DataCenter","PASSIVE",
AK2224="Exclu","Exclu",
AK2224="SAT","ACTIVE",
AK2224="SPARE-ISSUE","SPARE-ISSUE",
AK2224="Fiber CAmtel","ACTIVE",
AK2224="Fiber AOF","ACTIVE",
AK2224="Projet OCM (HUAWEI)","PLANNED WORKS",
AK2224="Projet OCM (NOKIA)","PLANNED WORKS",
AK2224="ACCESS-ISSUE","ACCESS-ISSUE",
AK2224="Projet OCM (ZTE, NOKIA, autres projets)","PLANNED WORKS",
AK2224="No root CAuse","No root cause",
AK2224="ODU HS","ACTIVE",
AK2224="IP &amp; VLAN","ACTIVE",
AK2224="Warehouse HUAWEI","SPARE-ISSUE",
AK2224="SPARE-HS","SPARE-ISSUE",
AK2224="Power Telco","ACTIVE", AK2224="no impacts","no impacts"
),"")</f>
        <v>No root cause</v>
      </c>
      <c r="AM2224" s="108" t="s">
        <v>5537</v>
      </c>
      <c r="AN2224" s="117" t="s">
        <v>3888</v>
      </c>
      <c r="AO2224" s="114"/>
      <c r="AP2224" s="23" t="s">
        <v>5537</v>
      </c>
      <c r="AQ2224" s="23" t="s">
        <v>5537</v>
      </c>
      <c r="AR2224" s="7"/>
      <c r="AS2224" s="6"/>
      <c r="AT2224" s="7"/>
      <c r="AU2224" s="3" t="s">
        <v>5537</v>
      </c>
      <c r="AV2224" s="24" t="s">
        <v>5537</v>
      </c>
      <c r="AW2224" s="24" t="s">
        <v>5537</v>
      </c>
      <c r="AX2224" s="24" t="s">
        <v>5537</v>
      </c>
      <c r="AY2224" s="24" t="s">
        <v>5537</v>
      </c>
      <c r="AZ2224" s="24" t="s">
        <v>5537</v>
      </c>
      <c r="BA2224" s="24" t="s">
        <v>5537</v>
      </c>
      <c r="BB2224" s="24" t="s">
        <v>5537</v>
      </c>
      <c r="BC2224" s="24" t="s">
        <v>5537</v>
      </c>
      <c r="BD2224" s="24" t="s">
        <v>5537</v>
      </c>
      <c r="BE2224" s="24" t="s">
        <v>5537</v>
      </c>
      <c r="BF2224" s="24" t="s">
        <v>5537</v>
      </c>
      <c r="BG2224" s="24" t="s">
        <v>5537</v>
      </c>
      <c r="BH2224" s="24" t="s">
        <v>5537</v>
      </c>
      <c r="BI2224" s="9" t="s">
        <v>5537</v>
      </c>
      <c r="BJ2224" s="14"/>
      <c r="BK2224" s="14" t="s">
        <v>5537</v>
      </c>
      <c r="BL2224" s="14" t="str">
        <f>_xlfn.XLOOKUP(B2224,'[4]cell downs 18042026 17h'!$B:$B,'[4]cell downs 18042026 17h'!$B:$B,"")</f>
        <v/>
      </c>
      <c r="BM2224" s="14" t="str">
        <f>_xlfn.XLOOKUP(B2224,'[5]Cells Huawei 19042026 15h'!$B:$B,'[5]Cells Huawei 19042026 15h'!$B:$B,"")</f>
        <v/>
      </c>
      <c r="BN2224" s="9" t="str">
        <f>_xlfn.XLOOKUP(B2224,'[6]cells down 19042026 9H40'!$B:$B,'[6]cells down 19042026 9H40'!$B:$B,"")</f>
        <v/>
      </c>
      <c r="BO2224" s="9" t="s">
        <v>3888</v>
      </c>
      <c r="BP2224" s="9" t="s">
        <v>12</v>
      </c>
    </row>
    <row r="2225" spans="1:68" s="9" customFormat="1" x14ac:dyDescent="0.35">
      <c r="A2225" s="1" t="s">
        <v>3889</v>
      </c>
      <c r="B2225" s="8" t="s">
        <v>3890</v>
      </c>
      <c r="C2225" s="3" t="str">
        <f>_xlfn.XLOOKUP(B2225,'[1]daily break down'!$D:$D,'[1]daily break down'!$E:$E,"")</f>
        <v>CENTRE</v>
      </c>
      <c r="D2225" s="1" t="s">
        <v>11</v>
      </c>
      <c r="E2225" s="1" t="s">
        <v>3891</v>
      </c>
      <c r="F2225" s="3" t="s">
        <v>37</v>
      </c>
      <c r="G2225" s="1" t="s">
        <v>3889</v>
      </c>
      <c r="H2225" s="41" t="str">
        <f>_xlfn.XLOOKUP(B2225,[2]CALCULATION!$B:$B,[2]CALCULATION!$H:$H,"")</f>
        <v>ZTE</v>
      </c>
      <c r="I2225" s="34">
        <v>0</v>
      </c>
      <c r="J2225" s="34">
        <v>0</v>
      </c>
      <c r="K2225" s="34">
        <v>0</v>
      </c>
      <c r="L2225" s="34">
        <v>0</v>
      </c>
      <c r="M2225" s="34">
        <v>0</v>
      </c>
      <c r="N2225" s="34">
        <v>0</v>
      </c>
      <c r="O2225" s="34">
        <v>0</v>
      </c>
      <c r="P2225" s="34">
        <v>0</v>
      </c>
      <c r="Q2225" s="34">
        <v>0</v>
      </c>
      <c r="R2225" s="34">
        <v>0</v>
      </c>
      <c r="S2225" s="109">
        <v>0</v>
      </c>
      <c r="T2225" s="109">
        <f>_xlfn.XLOOKUP(B2225,'[3]Nur des jours'!$B:$B,'[3]Nur des jours'!$U:$U,"")</f>
        <v>0</v>
      </c>
      <c r="U2225" s="109">
        <v>0</v>
      </c>
      <c r="V2225" s="109">
        <v>0</v>
      </c>
      <c r="W2225" s="109">
        <v>0</v>
      </c>
      <c r="X2225" s="109">
        <v>0</v>
      </c>
      <c r="Y2225" s="109">
        <v>0</v>
      </c>
      <c r="Z2225" s="109">
        <v>0</v>
      </c>
      <c r="AA2225" s="109">
        <v>0</v>
      </c>
      <c r="AB2225" s="109">
        <v>0</v>
      </c>
      <c r="AC2225" s="109">
        <v>0</v>
      </c>
      <c r="AD2225" s="109">
        <v>0</v>
      </c>
      <c r="AE2225" s="109">
        <v>0</v>
      </c>
      <c r="AF2225" s="109">
        <v>0</v>
      </c>
      <c r="AG2225" s="57" t="str">
        <f>_xlfn.XLOOKUP(B2225,[3]CALCULATION!$B:$B,[3]CALCULATION!$M:$M,"")</f>
        <v>Operationnel</v>
      </c>
      <c r="AH2225" s="57"/>
      <c r="AI2225" s="56" t="str" cm="1">
        <f t="array" ref="AI2225">IFERROR(_xlfn.IFS(
AK2225="MPR ISSUE","PDH",
AK2225="BSS Hardware Issue","BSS",
AK2225="Sites strategiques, MLL, Pylone, etc.","ENVTECH",
AK2225="AKTIVCO DEFAUT GE &amp; POWER Cabinet","AKTIVCO",
AK2225="AKTIVCO Coupure ENEO &amp; Baisse de tension","AKTIVCO GRID ONLY",
AK2225="Coupure ENEO &amp; Baisse de tension","IHS GRID ONLY",
AK2225="Defaut GE &amp; POWER Cabinet","IHS",
AK2225="Sharing","Partners",
AK2225="Sites strategiques &amp; DataCenter","SST &amp; DC",
AK2225="Exclu","Exclu",
AK2225="SAT","SAT",
AK2225="SPARE-ISSUE","SPARE-ISSUE",
AK2225="Fiber CAmtel","TRANS_FO_CAMTEL",
AK2225="Fiber AOF","Fiber AOF",
AK2225="Projet OCM (HUAWEI)","TRAVAUX-HUAWEI",
AK2225="Projet OCM (NOKIA)","TRAVAUX-NOKIA",
AK2225="ACCESS-ISSUE","ACCESS-ISSUE",
AK2225="Projet OCM (ZTE, NOKIA, autres projets)","TRAVAUX OCM",
AK2225="No root CAuse","No root cause",
AK2225="ODU HS","PDH",
AK2225="IP &amp; VLAN","PDH",
AK2225="Warehouse HUAWEI","SPARE-ISSUE",
AK2225="SPARE-HS","SPARE-ISSUE",
AK2225="Power Telco","BSS",AK2225="no impacts","no impacts"
),"")</f>
        <v>No root cause</v>
      </c>
      <c r="AJ2225" s="56" t="str" cm="1">
        <f t="array" ref="AJ2225">IFERROR(_xlfn.IFS(
AK2225="MPR ISSUE","TX ISSUE",
AK2225="BSS Hardware Issue","RAN ISSUE",
AK2225="Sites strategiques, MLL, Pylone, etc.","ENVTECH",
AK2225="AKTIVCO DEFAUT GE &amp; POWER Cabinet","POWER ISSUE",
AK2225="AKTIVCO Coupure ENEO &amp; Baisse de tension","POWER ISSUE",
AK2225="Coupure ENEO &amp; Baisse de tension","POWER ISSUE",
AK2225="Defaut GE &amp; POWER Cabinet","POWER ISSUE",
AK2225="Sharing","POWER ISSUE",
AK2225="Sites strategiques &amp; DataCenter","POWER ISSUE",
AK2225="Exclu","Exclu",
AK2225="SAT","TX ISSUE",
AK2225="SPARE-ISSUE","SPARE-ISSUE",
AK2225="Fiber CAmtel","TX ISSUE",
AK2225="Fiber AOF","TX ISSUE",
AK2225="Projet OCM (HUAWEI)","TRAVAUX-HUAWEI",
AK2225="Projet OCM (NOKIA)","TRAVAUX -NOKIA",
AK2225="ACCESS-ISSUE","ACCESS-ISSUE",
AK2225="Projet OCM (ZTE, NOKIA, autres projets)","TRAVAUX OCM",
AK2225="No root CAuse","No root cause",
AK2225="ODU HS","TX ISSUE",
AK2225="IP &amp; VLAN","TX ISSUE",
AK2225="Warehouse HUAWEI","SPARE-ISSUE",
AK2225="SPARE-HS","SPARE-ISSUE",
AK2225="Power Telco","RAN ISSUE",AK2225="no impacts","no impacts"
),"")</f>
        <v>No root cause</v>
      </c>
      <c r="AK2225" s="81" t="s">
        <v>5620</v>
      </c>
      <c r="AL2225" s="56" t="str" cm="1">
        <f t="array" ref="AL2225">IFERROR(_xlfn.IFS(
AK2225="MPR ISSUE","ACTIVE",
AK2225="BSS Hardware Issue","ACTIVE",
AK2225="Sites strategiques, MLL, Pylone, etc.","PASSIVE",
AK2225="AKTIVCO DEFAUT GE &amp; POWER Cabinet","PASSIVE",
AK2225="AKTIVCO Coupure ENEO &amp; Baisse de tension","PASSIVE",
AK2225="Coupure ENEO &amp; Baisse de tension","PASSIVE",
AK2225="Defaut GE &amp; POWER Cabinet","PASSIVE",
AK2225="Sharing","PASSIVE",
AK2225="Sites strategiques &amp; DataCenter","PASSIVE",
AK2225="Exclu","Exclu",
AK2225="SAT","ACTIVE",
AK2225="SPARE-ISSUE","SPARE-ISSUE",
AK2225="Fiber CAmtel","ACTIVE",
AK2225="Fiber AOF","ACTIVE",
AK2225="Projet OCM (HUAWEI)","PLANNED WORKS",
AK2225="Projet OCM (NOKIA)","PLANNED WORKS",
AK2225="ACCESS-ISSUE","ACCESS-ISSUE",
AK2225="Projet OCM (ZTE, NOKIA, autres projets)","PLANNED WORKS",
AK2225="No root CAuse","No root cause",
AK2225="ODU HS","ACTIVE",
AK2225="IP &amp; VLAN","ACTIVE",
AK2225="Warehouse HUAWEI","SPARE-ISSUE",
AK2225="SPARE-HS","SPARE-ISSUE",
AK2225="Power Telco","ACTIVE", AK2225="no impacts","no impacts"
),"")</f>
        <v>No root cause</v>
      </c>
      <c r="AM2225" s="108" t="s">
        <v>5537</v>
      </c>
      <c r="AN2225" s="117" t="s">
        <v>3890</v>
      </c>
      <c r="AO2225" s="114"/>
      <c r="AP2225" s="23" t="s">
        <v>5537</v>
      </c>
      <c r="AQ2225" s="23" t="s">
        <v>5537</v>
      </c>
      <c r="AR2225" s="7"/>
      <c r="AS2225" s="6"/>
      <c r="AT2225" s="7"/>
      <c r="AU2225" s="3" t="s">
        <v>5537</v>
      </c>
      <c r="AV2225" s="24" t="s">
        <v>5537</v>
      </c>
      <c r="AW2225" s="24" t="s">
        <v>5537</v>
      </c>
      <c r="AX2225" s="24" t="s">
        <v>5537</v>
      </c>
      <c r="AY2225" s="24" t="s">
        <v>5537</v>
      </c>
      <c r="AZ2225" s="24" t="s">
        <v>5537</v>
      </c>
      <c r="BA2225" s="24" t="s">
        <v>5537</v>
      </c>
      <c r="BB2225" s="24" t="s">
        <v>5537</v>
      </c>
      <c r="BC2225" s="24" t="s">
        <v>5537</v>
      </c>
      <c r="BD2225" s="24" t="s">
        <v>5537</v>
      </c>
      <c r="BE2225" s="24" t="s">
        <v>5537</v>
      </c>
      <c r="BF2225" s="24" t="s">
        <v>5537</v>
      </c>
      <c r="BG2225" s="24" t="s">
        <v>5537</v>
      </c>
      <c r="BH2225" s="24" t="s">
        <v>5537</v>
      </c>
      <c r="BI2225" s="9" t="s">
        <v>5537</v>
      </c>
      <c r="BJ2225" s="14"/>
      <c r="BK2225" s="14" t="s">
        <v>5537</v>
      </c>
      <c r="BL2225" s="14" t="str">
        <f>_xlfn.XLOOKUP(B2225,'[4]cell downs 18042026 17h'!$B:$B,'[4]cell downs 18042026 17h'!$B:$B,"")</f>
        <v/>
      </c>
      <c r="BM2225" s="14" t="str">
        <f>_xlfn.XLOOKUP(B2225,'[5]Cells Huawei 19042026 15h'!$B:$B,'[5]Cells Huawei 19042026 15h'!$B:$B,"")</f>
        <v/>
      </c>
      <c r="BN2225" s="9" t="str">
        <f>_xlfn.XLOOKUP(B2225,'[6]cells down 19042026 9H40'!$B:$B,'[6]cells down 19042026 9H40'!$B:$B,"")</f>
        <v/>
      </c>
      <c r="BO2225" s="9" t="s">
        <v>3890</v>
      </c>
      <c r="BP2225" s="9" t="s">
        <v>5537</v>
      </c>
    </row>
    <row r="2226" spans="1:68" s="9" customFormat="1" x14ac:dyDescent="0.35">
      <c r="A2226" s="1" t="s">
        <v>3919</v>
      </c>
      <c r="B2226" s="8" t="s">
        <v>3920</v>
      </c>
      <c r="C2226" s="3" t="str">
        <f>_xlfn.XLOOKUP(B2226,'[1]daily break down'!$D:$D,'[1]daily break down'!$E:$E,"")</f>
        <v>LITTORAL</v>
      </c>
      <c r="D2226" s="1" t="s">
        <v>11</v>
      </c>
      <c r="E2226" s="1" t="s">
        <v>1129</v>
      </c>
      <c r="F2226" s="3" t="s">
        <v>31</v>
      </c>
      <c r="G2226" s="1" t="s">
        <v>3921</v>
      </c>
      <c r="H2226" s="41" t="str">
        <f>_xlfn.XLOOKUP(B2226,[2]CALCULATION!$B:$B,[2]CALCULATION!$H:$H,"")</f>
        <v>ZTE</v>
      </c>
      <c r="I2226" s="34">
        <v>0</v>
      </c>
      <c r="J2226" s="34">
        <v>0</v>
      </c>
      <c r="K2226" s="34">
        <v>0</v>
      </c>
      <c r="L2226" s="34">
        <v>0</v>
      </c>
      <c r="M2226" s="34">
        <v>0</v>
      </c>
      <c r="N2226" s="34">
        <v>0</v>
      </c>
      <c r="O2226" s="34">
        <v>0</v>
      </c>
      <c r="P2226" s="34">
        <v>0</v>
      </c>
      <c r="Q2226" s="34">
        <v>0</v>
      </c>
      <c r="R2226" s="34">
        <v>0</v>
      </c>
      <c r="S2226" s="109">
        <v>0</v>
      </c>
      <c r="T2226" s="109">
        <f>_xlfn.XLOOKUP(B2226,'[3]Nur des jours'!$B:$B,'[3]Nur des jours'!$U:$U,"")</f>
        <v>0</v>
      </c>
      <c r="U2226" s="109">
        <v>0</v>
      </c>
      <c r="V2226" s="109">
        <v>0</v>
      </c>
      <c r="W2226" s="109">
        <v>0</v>
      </c>
      <c r="X2226" s="109">
        <v>0</v>
      </c>
      <c r="Y2226" s="109">
        <v>0</v>
      </c>
      <c r="Z2226" s="109">
        <v>0</v>
      </c>
      <c r="AA2226" s="109">
        <v>0</v>
      </c>
      <c r="AB2226" s="109">
        <v>0</v>
      </c>
      <c r="AC2226" s="109">
        <v>0</v>
      </c>
      <c r="AD2226" s="109">
        <v>0</v>
      </c>
      <c r="AE2226" s="109">
        <v>0</v>
      </c>
      <c r="AF2226" s="109">
        <v>0</v>
      </c>
      <c r="AG2226" s="57" t="str">
        <f>_xlfn.XLOOKUP(B2226,[3]CALCULATION!$B:$B,[3]CALCULATION!$M:$M,"")</f>
        <v>Operationnel</v>
      </c>
      <c r="AH2226" s="57"/>
      <c r="AI2226" s="56" t="str" cm="1">
        <f t="array" ref="AI2226">IFERROR(_xlfn.IFS(
AK2226="MPR ISSUE","PDH",
AK2226="BSS Hardware Issue","BSS",
AK2226="Sites strategiques, MLL, Pylone, etc.","ENVTECH",
AK2226="AKTIVCO DEFAUT GE &amp; POWER Cabinet","AKTIVCO",
AK2226="AKTIVCO Coupure ENEO &amp; Baisse de tension","AKTIVCO GRID ONLY",
AK2226="Coupure ENEO &amp; Baisse de tension","IHS GRID ONLY",
AK2226="Defaut GE &amp; POWER Cabinet","IHS",
AK2226="Sharing","Partners",
AK2226="Sites strategiques &amp; DataCenter","SST &amp; DC",
AK2226="Exclu","Exclu",
AK2226="SAT","SAT",
AK2226="SPARE-ISSUE","SPARE-ISSUE",
AK2226="Fiber CAmtel","TRANS_FO_CAMTEL",
AK2226="Fiber AOF","Fiber AOF",
AK2226="Projet OCM (HUAWEI)","TRAVAUX-HUAWEI",
AK2226="Projet OCM (NOKIA)","TRAVAUX-NOKIA",
AK2226="ACCESS-ISSUE","ACCESS-ISSUE",
AK2226="Projet OCM (ZTE, NOKIA, autres projets)","TRAVAUX OCM",
AK2226="No root CAuse","No root cause",
AK2226="ODU HS","PDH",
AK2226="IP &amp; VLAN","PDH",
AK2226="Warehouse HUAWEI","SPARE-ISSUE",
AK2226="SPARE-HS","SPARE-ISSUE",
AK2226="Power Telco","BSS",AK2226="no impacts","no impacts"
),"")</f>
        <v>No root cause</v>
      </c>
      <c r="AJ2226" s="56" t="str" cm="1">
        <f t="array" ref="AJ2226">IFERROR(_xlfn.IFS(
AK2226="MPR ISSUE","TX ISSUE",
AK2226="BSS Hardware Issue","RAN ISSUE",
AK2226="Sites strategiques, MLL, Pylone, etc.","ENVTECH",
AK2226="AKTIVCO DEFAUT GE &amp; POWER Cabinet","POWER ISSUE",
AK2226="AKTIVCO Coupure ENEO &amp; Baisse de tension","POWER ISSUE",
AK2226="Coupure ENEO &amp; Baisse de tension","POWER ISSUE",
AK2226="Defaut GE &amp; POWER Cabinet","POWER ISSUE",
AK2226="Sharing","POWER ISSUE",
AK2226="Sites strategiques &amp; DataCenter","POWER ISSUE",
AK2226="Exclu","Exclu",
AK2226="SAT","TX ISSUE",
AK2226="SPARE-ISSUE","SPARE-ISSUE",
AK2226="Fiber CAmtel","TX ISSUE",
AK2226="Fiber AOF","TX ISSUE",
AK2226="Projet OCM (HUAWEI)","TRAVAUX-HUAWEI",
AK2226="Projet OCM (NOKIA)","TRAVAUX -NOKIA",
AK2226="ACCESS-ISSUE","ACCESS-ISSUE",
AK2226="Projet OCM (ZTE, NOKIA, autres projets)","TRAVAUX OCM",
AK2226="No root CAuse","No root cause",
AK2226="ODU HS","TX ISSUE",
AK2226="IP &amp; VLAN","TX ISSUE",
AK2226="Warehouse HUAWEI","SPARE-ISSUE",
AK2226="SPARE-HS","SPARE-ISSUE",
AK2226="Power Telco","RAN ISSUE",AK2226="no impacts","no impacts"
),"")</f>
        <v>No root cause</v>
      </c>
      <c r="AK2226" s="81" t="s">
        <v>5620</v>
      </c>
      <c r="AL2226" s="56" t="str" cm="1">
        <f t="array" ref="AL2226">IFERROR(_xlfn.IFS(
AK2226="MPR ISSUE","ACTIVE",
AK2226="BSS Hardware Issue","ACTIVE",
AK2226="Sites strategiques, MLL, Pylone, etc.","PASSIVE",
AK2226="AKTIVCO DEFAUT GE &amp; POWER Cabinet","PASSIVE",
AK2226="AKTIVCO Coupure ENEO &amp; Baisse de tension","PASSIVE",
AK2226="Coupure ENEO &amp; Baisse de tension","PASSIVE",
AK2226="Defaut GE &amp; POWER Cabinet","PASSIVE",
AK2226="Sharing","PASSIVE",
AK2226="Sites strategiques &amp; DataCenter","PASSIVE",
AK2226="Exclu","Exclu",
AK2226="SAT","ACTIVE",
AK2226="SPARE-ISSUE","SPARE-ISSUE",
AK2226="Fiber CAmtel","ACTIVE",
AK2226="Fiber AOF","ACTIVE",
AK2226="Projet OCM (HUAWEI)","PLANNED WORKS",
AK2226="Projet OCM (NOKIA)","PLANNED WORKS",
AK2226="ACCESS-ISSUE","ACCESS-ISSUE",
AK2226="Projet OCM (ZTE, NOKIA, autres projets)","PLANNED WORKS",
AK2226="No root CAuse","No root cause",
AK2226="ODU HS","ACTIVE",
AK2226="IP &amp; VLAN","ACTIVE",
AK2226="Warehouse HUAWEI","SPARE-ISSUE",
AK2226="SPARE-HS","SPARE-ISSUE",
AK2226="Power Telco","ACTIVE", AK2226="no impacts","no impacts"
),"")</f>
        <v>No root cause</v>
      </c>
      <c r="AM2226" s="108" t="s">
        <v>5537</v>
      </c>
      <c r="AN2226" s="117" t="s">
        <v>3920</v>
      </c>
      <c r="AP2226" s="23" t="s">
        <v>5537</v>
      </c>
      <c r="AQ2226" s="23" t="s">
        <v>5537</v>
      </c>
      <c r="AR2226" s="7"/>
      <c r="AS2226" s="6"/>
      <c r="AT2226" s="7"/>
      <c r="AU2226" s="3" t="s">
        <v>5537</v>
      </c>
      <c r="AV2226" s="24" t="s">
        <v>5537</v>
      </c>
      <c r="AW2226" s="24" t="s">
        <v>5537</v>
      </c>
      <c r="AX2226" s="24" t="s">
        <v>5537</v>
      </c>
      <c r="AY2226" s="24" t="s">
        <v>5537</v>
      </c>
      <c r="AZ2226" s="24" t="s">
        <v>5537</v>
      </c>
      <c r="BA2226" s="24" t="s">
        <v>5537</v>
      </c>
      <c r="BB2226" s="24" t="s">
        <v>5537</v>
      </c>
      <c r="BC2226" s="24" t="s">
        <v>5537</v>
      </c>
      <c r="BD2226" s="24" t="s">
        <v>5537</v>
      </c>
      <c r="BE2226" s="24" t="s">
        <v>5537</v>
      </c>
      <c r="BF2226" s="24" t="s">
        <v>5537</v>
      </c>
      <c r="BG2226" s="24" t="s">
        <v>5537</v>
      </c>
      <c r="BH2226" s="24" t="s">
        <v>5537</v>
      </c>
      <c r="BI2226" s="9" t="s">
        <v>5537</v>
      </c>
      <c r="BJ2226" s="14"/>
      <c r="BK2226" s="14" t="s">
        <v>5537</v>
      </c>
      <c r="BL2226" s="14" t="str">
        <f>_xlfn.XLOOKUP(B2226,'[4]cell downs 18042026 17h'!$B:$B,'[4]cell downs 18042026 17h'!$B:$B,"")</f>
        <v/>
      </c>
      <c r="BM2226" s="14" t="str">
        <f>_xlfn.XLOOKUP(B2226,'[5]Cells Huawei 19042026 15h'!$B:$B,'[5]Cells Huawei 19042026 15h'!$B:$B,"")</f>
        <v/>
      </c>
      <c r="BN2226" s="9" t="str">
        <f>_xlfn.XLOOKUP(B2226,'[6]cells down 19042026 9H40'!$B:$B,'[6]cells down 19042026 9H40'!$B:$B,"")</f>
        <v/>
      </c>
      <c r="BO2226" s="9" t="s">
        <v>3920</v>
      </c>
      <c r="BP2226" s="9" t="s">
        <v>5537</v>
      </c>
    </row>
    <row r="2227" spans="1:68" s="9" customFormat="1" x14ac:dyDescent="0.35">
      <c r="A2227" s="1" t="s">
        <v>3922</v>
      </c>
      <c r="B2227" s="8" t="s">
        <v>3923</v>
      </c>
      <c r="C2227" s="3" t="str">
        <f>_xlfn.XLOOKUP(B2227,'[1]daily break down'!$D:$D,'[1]daily break down'!$E:$E,"")</f>
        <v>CENTRE</v>
      </c>
      <c r="D2227" s="1" t="s">
        <v>21</v>
      </c>
      <c r="E2227" s="1" t="s">
        <v>125</v>
      </c>
      <c r="F2227" s="3" t="s">
        <v>69</v>
      </c>
      <c r="G2227" s="1" t="s">
        <v>3924</v>
      </c>
      <c r="H2227" s="40" t="str">
        <f>_xlfn.XLOOKUP(B2227,[2]CALCULATION!$B:$B,[2]CALCULATION!$H:$H,"")</f>
        <v>NOKIA</v>
      </c>
      <c r="I2227" s="34">
        <v>0</v>
      </c>
      <c r="J2227" s="34">
        <v>0</v>
      </c>
      <c r="K2227" s="34">
        <v>0</v>
      </c>
      <c r="L2227" s="34">
        <v>0</v>
      </c>
      <c r="M2227" s="34">
        <v>0</v>
      </c>
      <c r="N2227" s="34">
        <v>0</v>
      </c>
      <c r="O2227" s="34">
        <v>0</v>
      </c>
      <c r="P2227" s="34">
        <v>0</v>
      </c>
      <c r="Q2227" s="34">
        <v>0</v>
      </c>
      <c r="R2227" s="34">
        <v>0</v>
      </c>
      <c r="S2227" s="109">
        <v>0</v>
      </c>
      <c r="T2227" s="109">
        <f>_xlfn.XLOOKUP(B2227,'[3]Nur des jours'!$B:$B,'[3]Nur des jours'!$U:$U,"")</f>
        <v>0</v>
      </c>
      <c r="U2227" s="109">
        <v>0</v>
      </c>
      <c r="V2227" s="109">
        <v>0</v>
      </c>
      <c r="W2227" s="109">
        <v>0</v>
      </c>
      <c r="X2227" s="109">
        <v>0</v>
      </c>
      <c r="Y2227" s="109">
        <v>0</v>
      </c>
      <c r="Z2227" s="109">
        <v>0</v>
      </c>
      <c r="AA2227" s="109">
        <v>0</v>
      </c>
      <c r="AB2227" s="109">
        <v>0</v>
      </c>
      <c r="AC2227" s="109">
        <v>0</v>
      </c>
      <c r="AD2227" s="109">
        <v>0</v>
      </c>
      <c r="AE2227" s="109">
        <v>0</v>
      </c>
      <c r="AF2227" s="109">
        <v>0</v>
      </c>
      <c r="AG2227" s="57" t="str">
        <f>_xlfn.XLOOKUP(B2227,[3]CALCULATION!$B:$B,[3]CALCULATION!$M:$M,"")</f>
        <v>Operationnel</v>
      </c>
      <c r="AH2227" s="57"/>
      <c r="AI2227" s="56" t="str" cm="1">
        <f t="array" ref="AI2227">IFERROR(_xlfn.IFS(
AK2227="MPR ISSUE","PDH",
AK2227="BSS Hardware Issue","BSS",
AK2227="Sites strategiques, MLL, Pylone, etc.","ENVTECH",
AK2227="AKTIVCO DEFAUT GE &amp; POWER Cabinet","AKTIVCO",
AK2227="AKTIVCO Coupure ENEO &amp; Baisse de tension","AKTIVCO GRID ONLY",
AK2227="Coupure ENEO &amp; Baisse de tension","IHS GRID ONLY",
AK2227="Defaut GE &amp; POWER Cabinet","IHS",
AK2227="Sharing","Partners",
AK2227="Sites strategiques &amp; DataCenter","SST &amp; DC",
AK2227="Exclu","Exclu",
AK2227="SAT","SAT",
AK2227="SPARE-ISSUE","SPARE-ISSUE",
AK2227="Fiber CAmtel","TRANS_FO_CAMTEL",
AK2227="Fiber AOF","Fiber AOF",
AK2227="Projet OCM (HUAWEI)","TRAVAUX-HUAWEI",
AK2227="Projet OCM (NOKIA)","TRAVAUX-NOKIA",
AK2227="ACCESS-ISSUE","ACCESS-ISSUE",
AK2227="Projet OCM (ZTE, NOKIA, autres projets)","TRAVAUX OCM",
AK2227="No root CAuse","No root cause",
AK2227="ODU HS","PDH",
AK2227="IP &amp; VLAN","PDH",
AK2227="Warehouse HUAWEI","SPARE-ISSUE",
AK2227="SPARE-HS","SPARE-ISSUE",
AK2227="Power Telco","BSS",AK2227="no impacts","no impacts"
),"")</f>
        <v>AKTIVCO GRID ONLY</v>
      </c>
      <c r="AJ2227" s="56" t="str" cm="1">
        <f t="array" ref="AJ2227">IFERROR(_xlfn.IFS(
AK2227="MPR ISSUE","TX ISSUE",
AK2227="BSS Hardware Issue","RAN ISSUE",
AK2227="Sites strategiques, MLL, Pylone, etc.","ENVTECH",
AK2227="AKTIVCO DEFAUT GE &amp; POWER Cabinet","POWER ISSUE",
AK2227="AKTIVCO Coupure ENEO &amp; Baisse de tension","POWER ISSUE",
AK2227="Coupure ENEO &amp; Baisse de tension","POWER ISSUE",
AK2227="Defaut GE &amp; POWER Cabinet","POWER ISSUE",
AK2227="Sharing","POWER ISSUE",
AK2227="Sites strategiques &amp; DataCenter","POWER ISSUE",
AK2227="Exclu","Exclu",
AK2227="SAT","TX ISSUE",
AK2227="SPARE-ISSUE","SPARE-ISSUE",
AK2227="Fiber CAmtel","TX ISSUE",
AK2227="Fiber AOF","TX ISSUE",
AK2227="Projet OCM (HUAWEI)","TRAVAUX-HUAWEI",
AK2227="Projet OCM (NOKIA)","TRAVAUX -NOKIA",
AK2227="ACCESS-ISSUE","ACCESS-ISSUE",
AK2227="Projet OCM (ZTE, NOKIA, autres projets)","TRAVAUX OCM",
AK2227="No root CAuse","No root cause",
AK2227="ODU HS","TX ISSUE",
AK2227="IP &amp; VLAN","TX ISSUE",
AK2227="Warehouse HUAWEI","SPARE-ISSUE",
AK2227="SPARE-HS","SPARE-ISSUE",
AK2227="Power Telco","RAN ISSUE",AK2227="no impacts","no impacts"
),"")</f>
        <v>POWER ISSUE</v>
      </c>
      <c r="AK2227" s="81" t="s">
        <v>5327</v>
      </c>
      <c r="AL2227" s="56" t="str" cm="1">
        <f t="array" ref="AL2227">IFERROR(_xlfn.IFS(
AK2227="MPR ISSUE","ACTIVE",
AK2227="BSS Hardware Issue","ACTIVE",
AK2227="Sites strategiques, MLL, Pylone, etc.","PASSIVE",
AK2227="AKTIVCO DEFAUT GE &amp; POWER Cabinet","PASSIVE",
AK2227="AKTIVCO Coupure ENEO &amp; Baisse de tension","PASSIVE",
AK2227="Coupure ENEO &amp; Baisse de tension","PASSIVE",
AK2227="Defaut GE &amp; POWER Cabinet","PASSIVE",
AK2227="Sharing","PASSIVE",
AK2227="Sites strategiques &amp; DataCenter","PASSIVE",
AK2227="Exclu","Exclu",
AK2227="SAT","ACTIVE",
AK2227="SPARE-ISSUE","SPARE-ISSUE",
AK2227="Fiber CAmtel","ACTIVE",
AK2227="Fiber AOF","ACTIVE",
AK2227="Projet OCM (HUAWEI)","PLANNED WORKS",
AK2227="Projet OCM (NOKIA)","PLANNED WORKS",
AK2227="ACCESS-ISSUE","ACCESS-ISSUE",
AK2227="Projet OCM (ZTE, NOKIA, autres projets)","PLANNED WORKS",
AK2227="No root CAuse","No root cause",
AK2227="ODU HS","ACTIVE",
AK2227="IP &amp; VLAN","ACTIVE",
AK2227="Warehouse HUAWEI","SPARE-ISSUE",
AK2227="SPARE-HS","SPARE-ISSUE",
AK2227="Power Telco","ACTIVE", AK2227="no impacts","no impacts"
),"")</f>
        <v>PASSIVE</v>
      </c>
      <c r="AM2227" s="108" t="s">
        <v>6041</v>
      </c>
      <c r="AN2227" s="117" t="s">
        <v>3923</v>
      </c>
      <c r="AP2227" s="23" t="s">
        <v>5537</v>
      </c>
      <c r="AQ2227" s="23" t="s">
        <v>5537</v>
      </c>
      <c r="AR2227" s="7"/>
      <c r="AS2227" s="6"/>
      <c r="AT2227" s="7"/>
      <c r="AU2227" s="3" t="s">
        <v>5537</v>
      </c>
      <c r="AV2227" s="24" t="s">
        <v>5537</v>
      </c>
      <c r="AW2227" s="24" t="s">
        <v>5537</v>
      </c>
      <c r="AX2227" s="24" t="s">
        <v>5537</v>
      </c>
      <c r="AY2227" s="24" t="s">
        <v>5537</v>
      </c>
      <c r="AZ2227" s="24" t="s">
        <v>5537</v>
      </c>
      <c r="BA2227" s="24" t="s">
        <v>5537</v>
      </c>
      <c r="BB2227" s="24" t="s">
        <v>5537</v>
      </c>
      <c r="BC2227" s="24" t="s">
        <v>5537</v>
      </c>
      <c r="BD2227" s="24" t="s">
        <v>5537</v>
      </c>
      <c r="BE2227" s="24" t="s">
        <v>5537</v>
      </c>
      <c r="BF2227" s="24" t="s">
        <v>5537</v>
      </c>
      <c r="BG2227" s="24" t="s">
        <v>5537</v>
      </c>
      <c r="BH2227" s="24" t="s">
        <v>6041</v>
      </c>
      <c r="BI2227" s="9" t="s">
        <v>5537</v>
      </c>
      <c r="BJ2227" s="14"/>
      <c r="BK2227" s="14" t="s">
        <v>5537</v>
      </c>
      <c r="BL2227" s="14" t="str">
        <f>_xlfn.XLOOKUP(B2227,'[4]cell downs 18042026 17h'!$B:$B,'[4]cell downs 18042026 17h'!$B:$B,"")</f>
        <v/>
      </c>
      <c r="BM2227" s="14" t="str">
        <f>_xlfn.XLOOKUP(B2227,'[5]Cells Huawei 19042026 15h'!$B:$B,'[5]Cells Huawei 19042026 15h'!$B:$B,"")</f>
        <v/>
      </c>
      <c r="BN2227" s="9" t="str">
        <f>_xlfn.XLOOKUP(B2227,'[6]cells down 19042026 9H40'!$B:$B,'[6]cells down 19042026 9H40'!$B:$B,"")</f>
        <v/>
      </c>
      <c r="BO2227" s="9" t="s">
        <v>5537</v>
      </c>
      <c r="BP2227" s="9" t="s">
        <v>5537</v>
      </c>
    </row>
    <row r="2228" spans="1:68" s="9" customFormat="1" x14ac:dyDescent="0.35">
      <c r="A2228" s="112" t="s">
        <v>3925</v>
      </c>
      <c r="B2228" s="8" t="s">
        <v>3926</v>
      </c>
      <c r="C2228" s="3" t="str">
        <f>_xlfn.XLOOKUP(B2228,'[1]daily break down'!$D:$D,'[1]daily break down'!$E:$E,"")</f>
        <v>CENTRE</v>
      </c>
      <c r="D2228" s="1" t="s">
        <v>11</v>
      </c>
      <c r="E2228" s="1" t="s">
        <v>66</v>
      </c>
      <c r="F2228" s="3" t="s">
        <v>37</v>
      </c>
      <c r="G2228" s="1" t="s">
        <v>3927</v>
      </c>
      <c r="H2228" s="41" t="str">
        <f>_xlfn.XLOOKUP(B2228,[2]CALCULATION!$B:$B,[2]CALCULATION!$H:$H,"")</f>
        <v>ZTE</v>
      </c>
      <c r="I2228" s="34">
        <v>0</v>
      </c>
      <c r="J2228" s="34">
        <v>0</v>
      </c>
      <c r="K2228" s="34">
        <v>0</v>
      </c>
      <c r="L2228" s="34">
        <v>0</v>
      </c>
      <c r="M2228" s="34">
        <v>0</v>
      </c>
      <c r="N2228" s="34">
        <v>0</v>
      </c>
      <c r="O2228" s="34">
        <v>0</v>
      </c>
      <c r="P2228" s="34">
        <v>0</v>
      </c>
      <c r="Q2228" s="34">
        <v>0</v>
      </c>
      <c r="R2228" s="34">
        <v>0</v>
      </c>
      <c r="S2228" s="109">
        <v>0</v>
      </c>
      <c r="T2228" s="109">
        <f>_xlfn.XLOOKUP(B2228,'[3]Nur des jours'!$B:$B,'[3]Nur des jours'!$U:$U,"")</f>
        <v>0</v>
      </c>
      <c r="U2228" s="109">
        <v>0</v>
      </c>
      <c r="V2228" s="109">
        <v>0</v>
      </c>
      <c r="W2228" s="109">
        <v>0</v>
      </c>
      <c r="X2228" s="109">
        <v>0</v>
      </c>
      <c r="Y2228" s="109">
        <v>0</v>
      </c>
      <c r="Z2228" s="109">
        <v>0</v>
      </c>
      <c r="AA2228" s="109">
        <v>0</v>
      </c>
      <c r="AB2228" s="109">
        <v>0</v>
      </c>
      <c r="AC2228" s="109">
        <v>0</v>
      </c>
      <c r="AD2228" s="109">
        <v>0</v>
      </c>
      <c r="AE2228" s="109">
        <v>0</v>
      </c>
      <c r="AF2228" s="109">
        <v>0</v>
      </c>
      <c r="AG2228" s="57" t="str">
        <f>_xlfn.XLOOKUP(B2228,[3]CALCULATION!$B:$B,[3]CALCULATION!$M:$M,"")</f>
        <v>Operationnel</v>
      </c>
      <c r="AH2228" s="57"/>
      <c r="AI2228" s="56" t="str" cm="1">
        <f t="array" ref="AI2228">IFERROR(_xlfn.IFS(
AK2228="MPR ISSUE","PDH",
AK2228="BSS Hardware Issue","BSS",
AK2228="Sites strategiques, MLL, Pylone, etc.","ENVTECH",
AK2228="AKTIVCO DEFAUT GE &amp; POWER Cabinet","AKTIVCO",
AK2228="AKTIVCO Coupure ENEO &amp; Baisse de tension","AKTIVCO GRID ONLY",
AK2228="Coupure ENEO &amp; Baisse de tension","IHS GRID ONLY",
AK2228="Defaut GE &amp; POWER Cabinet","IHS",
AK2228="Sharing","Partners",
AK2228="Sites strategiques &amp; DataCenter","SST &amp; DC",
AK2228="Exclu","Exclu",
AK2228="SAT","SAT",
AK2228="SPARE-ISSUE","SPARE-ISSUE",
AK2228="Fiber CAmtel","TRANS_FO_CAMTEL",
AK2228="Fiber AOF","Fiber AOF",
AK2228="Projet OCM (HUAWEI)","TRAVAUX-HUAWEI",
AK2228="Projet OCM (NOKIA)","TRAVAUX-NOKIA",
AK2228="ACCESS-ISSUE","ACCESS-ISSUE",
AK2228="Projet OCM (ZTE, NOKIA, autres projets)","TRAVAUX OCM",
AK2228="No root CAuse","No root cause",
AK2228="ODU HS","PDH",
AK2228="IP &amp; VLAN","PDH",
AK2228="Warehouse HUAWEI","SPARE-ISSUE",
AK2228="SPARE-HS","SPARE-ISSUE",
AK2228="Power Telco","BSS",AK2228="no impacts","no impacts"
),"")</f>
        <v>No root cause</v>
      </c>
      <c r="AJ2228" s="56" t="str" cm="1">
        <f t="array" ref="AJ2228">IFERROR(_xlfn.IFS(
AK2228="MPR ISSUE","TX ISSUE",
AK2228="BSS Hardware Issue","RAN ISSUE",
AK2228="Sites strategiques, MLL, Pylone, etc.","ENVTECH",
AK2228="AKTIVCO DEFAUT GE &amp; POWER Cabinet","POWER ISSUE",
AK2228="AKTIVCO Coupure ENEO &amp; Baisse de tension","POWER ISSUE",
AK2228="Coupure ENEO &amp; Baisse de tension","POWER ISSUE",
AK2228="Defaut GE &amp; POWER Cabinet","POWER ISSUE",
AK2228="Sharing","POWER ISSUE",
AK2228="Sites strategiques &amp; DataCenter","POWER ISSUE",
AK2228="Exclu","Exclu",
AK2228="SAT","TX ISSUE",
AK2228="SPARE-ISSUE","SPARE-ISSUE",
AK2228="Fiber CAmtel","TX ISSUE",
AK2228="Fiber AOF","TX ISSUE",
AK2228="Projet OCM (HUAWEI)","TRAVAUX-HUAWEI",
AK2228="Projet OCM (NOKIA)","TRAVAUX -NOKIA",
AK2228="ACCESS-ISSUE","ACCESS-ISSUE",
AK2228="Projet OCM (ZTE, NOKIA, autres projets)","TRAVAUX OCM",
AK2228="No root CAuse","No root cause",
AK2228="ODU HS","TX ISSUE",
AK2228="IP &amp; VLAN","TX ISSUE",
AK2228="Warehouse HUAWEI","SPARE-ISSUE",
AK2228="SPARE-HS","SPARE-ISSUE",
AK2228="Power Telco","RAN ISSUE",AK2228="no impacts","no impacts"
),"")</f>
        <v>No root cause</v>
      </c>
      <c r="AK2228" s="81" t="s">
        <v>5620</v>
      </c>
      <c r="AL2228" s="56" t="str" cm="1">
        <f t="array" ref="AL2228">IFERROR(_xlfn.IFS(
AK2228="MPR ISSUE","ACTIVE",
AK2228="BSS Hardware Issue","ACTIVE",
AK2228="Sites strategiques, MLL, Pylone, etc.","PASSIVE",
AK2228="AKTIVCO DEFAUT GE &amp; POWER Cabinet","PASSIVE",
AK2228="AKTIVCO Coupure ENEO &amp; Baisse de tension","PASSIVE",
AK2228="Coupure ENEO &amp; Baisse de tension","PASSIVE",
AK2228="Defaut GE &amp; POWER Cabinet","PASSIVE",
AK2228="Sharing","PASSIVE",
AK2228="Sites strategiques &amp; DataCenter","PASSIVE",
AK2228="Exclu","Exclu",
AK2228="SAT","ACTIVE",
AK2228="SPARE-ISSUE","SPARE-ISSUE",
AK2228="Fiber CAmtel","ACTIVE",
AK2228="Fiber AOF","ACTIVE",
AK2228="Projet OCM (HUAWEI)","PLANNED WORKS",
AK2228="Projet OCM (NOKIA)","PLANNED WORKS",
AK2228="ACCESS-ISSUE","ACCESS-ISSUE",
AK2228="Projet OCM (ZTE, NOKIA, autres projets)","PLANNED WORKS",
AK2228="No root CAuse","No root cause",
AK2228="ODU HS","ACTIVE",
AK2228="IP &amp; VLAN","ACTIVE",
AK2228="Warehouse HUAWEI","SPARE-ISSUE",
AK2228="SPARE-HS","SPARE-ISSUE",
AK2228="Power Telco","ACTIVE", AK2228="no impacts","no impacts"
),"")</f>
        <v>No root cause</v>
      </c>
      <c r="AM2228" s="108" t="s">
        <v>5537</v>
      </c>
      <c r="AN2228" s="117" t="s">
        <v>3926</v>
      </c>
      <c r="AP2228" s="23" t="s">
        <v>5537</v>
      </c>
      <c r="AQ2228" s="23" t="s">
        <v>5537</v>
      </c>
      <c r="AR2228" s="7"/>
      <c r="AS2228" s="6"/>
      <c r="AT2228" s="7"/>
      <c r="AU2228" s="3" t="s">
        <v>5537</v>
      </c>
      <c r="AV2228" s="24" t="s">
        <v>5537</v>
      </c>
      <c r="AW2228" s="24" t="s">
        <v>5537</v>
      </c>
      <c r="AX2228" s="24" t="s">
        <v>5537</v>
      </c>
      <c r="AY2228" s="24" t="s">
        <v>5537</v>
      </c>
      <c r="AZ2228" s="24" t="s">
        <v>5537</v>
      </c>
      <c r="BA2228" s="24" t="s">
        <v>5537</v>
      </c>
      <c r="BB2228" s="24" t="s">
        <v>5537</v>
      </c>
      <c r="BC2228" s="24" t="s">
        <v>5537</v>
      </c>
      <c r="BD2228" s="24" t="s">
        <v>5537</v>
      </c>
      <c r="BE2228" s="24" t="s">
        <v>5537</v>
      </c>
      <c r="BF2228" s="24" t="s">
        <v>5537</v>
      </c>
      <c r="BG2228" s="24" t="s">
        <v>5537</v>
      </c>
      <c r="BH2228" s="24" t="s">
        <v>5537</v>
      </c>
      <c r="BI2228" s="9" t="s">
        <v>5537</v>
      </c>
      <c r="BJ2228" s="14"/>
      <c r="BK2228" s="14" t="s">
        <v>5537</v>
      </c>
      <c r="BL2228" s="14" t="str">
        <f>_xlfn.XLOOKUP(B2228,'[4]cell downs 18042026 17h'!$B:$B,'[4]cell downs 18042026 17h'!$B:$B,"")</f>
        <v/>
      </c>
      <c r="BM2228" s="14" t="str">
        <f>_xlfn.XLOOKUP(B2228,'[5]Cells Huawei 19042026 15h'!$B:$B,'[5]Cells Huawei 19042026 15h'!$B:$B,"")</f>
        <v/>
      </c>
      <c r="BN2228" s="9" t="str">
        <f>_xlfn.XLOOKUP(B2228,'[6]cells down 19042026 9H40'!$B:$B,'[6]cells down 19042026 9H40'!$B:$B,"")</f>
        <v/>
      </c>
      <c r="BO2228" s="9" t="s">
        <v>3926</v>
      </c>
      <c r="BP2228" s="9" t="s">
        <v>5537</v>
      </c>
    </row>
    <row r="2229" spans="1:68" s="9" customFormat="1" x14ac:dyDescent="0.35">
      <c r="A2229" s="1" t="s">
        <v>3931</v>
      </c>
      <c r="B2229" s="8" t="s">
        <v>3932</v>
      </c>
      <c r="C2229" s="3" t="str">
        <f>_xlfn.XLOOKUP(B2229,'[1]daily break down'!$D:$D,'[1]daily break down'!$E:$E,"")</f>
        <v>LITTORAL</v>
      </c>
      <c r="D2229" s="1" t="s">
        <v>18</v>
      </c>
      <c r="E2229" s="1" t="s">
        <v>18</v>
      </c>
      <c r="F2229" s="3" t="s">
        <v>31</v>
      </c>
      <c r="G2229" s="1" t="s">
        <v>3883</v>
      </c>
      <c r="H2229" s="41" t="str">
        <f>_xlfn.XLOOKUP(B2229,[2]CALCULATION!$B:$B,[2]CALCULATION!$H:$H,"")</f>
        <v>ZTE</v>
      </c>
      <c r="I2229" s="34">
        <v>0</v>
      </c>
      <c r="J2229" s="34">
        <v>0</v>
      </c>
      <c r="K2229" s="34">
        <v>0</v>
      </c>
      <c r="L2229" s="34">
        <v>0</v>
      </c>
      <c r="M2229" s="34">
        <v>0</v>
      </c>
      <c r="N2229" s="34">
        <v>0</v>
      </c>
      <c r="O2229" s="34">
        <v>0</v>
      </c>
      <c r="P2229" s="34">
        <v>0</v>
      </c>
      <c r="Q2229" s="34">
        <v>0</v>
      </c>
      <c r="R2229" s="34">
        <v>0</v>
      </c>
      <c r="S2229" s="109">
        <v>0</v>
      </c>
      <c r="T2229" s="109">
        <f>_xlfn.XLOOKUP(B2229,'[3]Nur des jours'!$B:$B,'[3]Nur des jours'!$U:$U,"")</f>
        <v>0</v>
      </c>
      <c r="U2229" s="109">
        <v>0</v>
      </c>
      <c r="V2229" s="109">
        <v>0</v>
      </c>
      <c r="W2229" s="109">
        <v>0</v>
      </c>
      <c r="X2229" s="109">
        <v>0</v>
      </c>
      <c r="Y2229" s="109">
        <v>0</v>
      </c>
      <c r="Z2229" s="109">
        <v>0</v>
      </c>
      <c r="AA2229" s="109">
        <v>0</v>
      </c>
      <c r="AB2229" s="109">
        <v>0</v>
      </c>
      <c r="AC2229" s="109">
        <v>0</v>
      </c>
      <c r="AD2229" s="109">
        <v>0</v>
      </c>
      <c r="AE2229" s="109">
        <v>0</v>
      </c>
      <c r="AF2229" s="109">
        <v>0</v>
      </c>
      <c r="AG2229" s="57" t="str">
        <f>_xlfn.XLOOKUP(B2229,[3]CALCULATION!$B:$B,[3]CALCULATION!$M:$M,"")</f>
        <v>Operationnel</v>
      </c>
      <c r="AH2229" s="57"/>
      <c r="AI2229" s="56" t="str" cm="1">
        <f t="array" ref="AI2229">IFERROR(_xlfn.IFS(
AK2229="MPR ISSUE","PDH",
AK2229="BSS Hardware Issue","BSS",
AK2229="Sites strategiques, MLL, Pylone, etc.","ENVTECH",
AK2229="AKTIVCO DEFAUT GE &amp; POWER Cabinet","AKTIVCO",
AK2229="AKTIVCO Coupure ENEO &amp; Baisse de tension","AKTIVCO GRID ONLY",
AK2229="Coupure ENEO &amp; Baisse de tension","IHS GRID ONLY",
AK2229="Defaut GE &amp; POWER Cabinet","IHS",
AK2229="Sharing","Partners",
AK2229="Sites strategiques &amp; DataCenter","SST &amp; DC",
AK2229="Exclu","Exclu",
AK2229="SAT","SAT",
AK2229="SPARE-ISSUE","SPARE-ISSUE",
AK2229="Fiber CAmtel","TRANS_FO_CAMTEL",
AK2229="Fiber AOF","Fiber AOF",
AK2229="Projet OCM (HUAWEI)","TRAVAUX-HUAWEI",
AK2229="Projet OCM (NOKIA)","TRAVAUX-NOKIA",
AK2229="ACCESS-ISSUE","ACCESS-ISSUE",
AK2229="Projet OCM (ZTE, NOKIA, autres projets)","TRAVAUX OCM",
AK2229="No root CAuse","No root cause",
AK2229="ODU HS","PDH",
AK2229="IP &amp; VLAN","PDH",
AK2229="Warehouse HUAWEI","SPARE-ISSUE",
AK2229="SPARE-HS","SPARE-ISSUE",
AK2229="Power Telco","BSS",AK2229="no impacts","no impacts"
),"")</f>
        <v>No root cause</v>
      </c>
      <c r="AJ2229" s="56" t="str" cm="1">
        <f t="array" ref="AJ2229">IFERROR(_xlfn.IFS(
AK2229="MPR ISSUE","TX ISSUE",
AK2229="BSS Hardware Issue","RAN ISSUE",
AK2229="Sites strategiques, MLL, Pylone, etc.","ENVTECH",
AK2229="AKTIVCO DEFAUT GE &amp; POWER Cabinet","POWER ISSUE",
AK2229="AKTIVCO Coupure ENEO &amp; Baisse de tension","POWER ISSUE",
AK2229="Coupure ENEO &amp; Baisse de tension","POWER ISSUE",
AK2229="Defaut GE &amp; POWER Cabinet","POWER ISSUE",
AK2229="Sharing","POWER ISSUE",
AK2229="Sites strategiques &amp; DataCenter","POWER ISSUE",
AK2229="Exclu","Exclu",
AK2229="SAT","TX ISSUE",
AK2229="SPARE-ISSUE","SPARE-ISSUE",
AK2229="Fiber CAmtel","TX ISSUE",
AK2229="Fiber AOF","TX ISSUE",
AK2229="Projet OCM (HUAWEI)","TRAVAUX-HUAWEI",
AK2229="Projet OCM (NOKIA)","TRAVAUX -NOKIA",
AK2229="ACCESS-ISSUE","ACCESS-ISSUE",
AK2229="Projet OCM (ZTE, NOKIA, autres projets)","TRAVAUX OCM",
AK2229="No root CAuse","No root cause",
AK2229="ODU HS","TX ISSUE",
AK2229="IP &amp; VLAN","TX ISSUE",
AK2229="Warehouse HUAWEI","SPARE-ISSUE",
AK2229="SPARE-HS","SPARE-ISSUE",
AK2229="Power Telco","RAN ISSUE",AK2229="no impacts","no impacts"
),"")</f>
        <v>No root cause</v>
      </c>
      <c r="AK2229" s="81" t="s">
        <v>5620</v>
      </c>
      <c r="AL2229" s="56" t="str" cm="1">
        <f t="array" ref="AL2229">IFERROR(_xlfn.IFS(
AK2229="MPR ISSUE","ACTIVE",
AK2229="BSS Hardware Issue","ACTIVE",
AK2229="Sites strategiques, MLL, Pylone, etc.","PASSIVE",
AK2229="AKTIVCO DEFAUT GE &amp; POWER Cabinet","PASSIVE",
AK2229="AKTIVCO Coupure ENEO &amp; Baisse de tension","PASSIVE",
AK2229="Coupure ENEO &amp; Baisse de tension","PASSIVE",
AK2229="Defaut GE &amp; POWER Cabinet","PASSIVE",
AK2229="Sharing","PASSIVE",
AK2229="Sites strategiques &amp; DataCenter","PASSIVE",
AK2229="Exclu","Exclu",
AK2229="SAT","ACTIVE",
AK2229="SPARE-ISSUE","SPARE-ISSUE",
AK2229="Fiber CAmtel","ACTIVE",
AK2229="Fiber AOF","ACTIVE",
AK2229="Projet OCM (HUAWEI)","PLANNED WORKS",
AK2229="Projet OCM (NOKIA)","PLANNED WORKS",
AK2229="ACCESS-ISSUE","ACCESS-ISSUE",
AK2229="Projet OCM (ZTE, NOKIA, autres projets)","PLANNED WORKS",
AK2229="No root CAuse","No root cause",
AK2229="ODU HS","ACTIVE",
AK2229="IP &amp; VLAN","ACTIVE",
AK2229="Warehouse HUAWEI","SPARE-ISSUE",
AK2229="SPARE-HS","SPARE-ISSUE",
AK2229="Power Telco","ACTIVE", AK2229="no impacts","no impacts"
),"")</f>
        <v>No root cause</v>
      </c>
      <c r="AM2229" s="108" t="s">
        <v>5537</v>
      </c>
      <c r="AN2229" s="117" t="s">
        <v>3932</v>
      </c>
      <c r="AP2229" s="23" t="s">
        <v>5537</v>
      </c>
      <c r="AQ2229" s="23" t="s">
        <v>5537</v>
      </c>
      <c r="AR2229" s="7"/>
      <c r="AS2229" s="6"/>
      <c r="AT2229" s="7"/>
      <c r="AU2229" s="3" t="s">
        <v>5537</v>
      </c>
      <c r="AV2229" s="24" t="s">
        <v>5537</v>
      </c>
      <c r="AW2229" s="24" t="s">
        <v>5537</v>
      </c>
      <c r="AX2229" s="24" t="s">
        <v>5537</v>
      </c>
      <c r="AY2229" s="24" t="s">
        <v>5537</v>
      </c>
      <c r="AZ2229" s="24" t="s">
        <v>5537</v>
      </c>
      <c r="BA2229" s="24" t="s">
        <v>5537</v>
      </c>
      <c r="BB2229" s="24" t="s">
        <v>5537</v>
      </c>
      <c r="BC2229" s="24" t="s">
        <v>5537</v>
      </c>
      <c r="BD2229" s="24" t="s">
        <v>5537</v>
      </c>
      <c r="BE2229" s="24" t="s">
        <v>5537</v>
      </c>
      <c r="BF2229" s="24" t="s">
        <v>5537</v>
      </c>
      <c r="BG2229" s="24" t="s">
        <v>5537</v>
      </c>
      <c r="BH2229" s="24" t="s">
        <v>5537</v>
      </c>
      <c r="BI2229" s="9" t="s">
        <v>5537</v>
      </c>
      <c r="BJ2229" s="14"/>
      <c r="BK2229" s="14" t="s">
        <v>5537</v>
      </c>
      <c r="BL2229" s="14" t="str">
        <f>_xlfn.XLOOKUP(B2229,'[4]cell downs 18042026 17h'!$B:$B,'[4]cell downs 18042026 17h'!$B:$B,"")</f>
        <v/>
      </c>
      <c r="BM2229" s="14" t="str">
        <f>_xlfn.XLOOKUP(B2229,'[5]Cells Huawei 19042026 15h'!$B:$B,'[5]Cells Huawei 19042026 15h'!$B:$B,"")</f>
        <v/>
      </c>
      <c r="BN2229" s="9" t="str">
        <f>_xlfn.XLOOKUP(B2229,'[6]cells down 19042026 9H40'!$B:$B,'[6]cells down 19042026 9H40'!$B:$B,"")</f>
        <v/>
      </c>
      <c r="BO2229" s="9" t="s">
        <v>5537</v>
      </c>
      <c r="BP2229" s="9" t="s">
        <v>5537</v>
      </c>
    </row>
    <row r="2230" spans="1:68" s="9" customFormat="1" x14ac:dyDescent="0.35">
      <c r="A2230" s="1" t="s">
        <v>3935</v>
      </c>
      <c r="B2230" s="8" t="s">
        <v>3936</v>
      </c>
      <c r="C2230" s="3" t="str">
        <f>_xlfn.XLOOKUP(B2230,'[1]daily break down'!$D:$D,'[1]daily break down'!$E:$E,"")</f>
        <v>CENTRE</v>
      </c>
      <c r="D2230" s="1" t="s">
        <v>11</v>
      </c>
      <c r="E2230" s="1" t="s">
        <v>12</v>
      </c>
      <c r="F2230" s="3" t="s">
        <v>226</v>
      </c>
      <c r="G2230" s="1" t="s">
        <v>3935</v>
      </c>
      <c r="H2230" s="41" t="str">
        <f>_xlfn.XLOOKUP(B2230,[2]CALCULATION!$B:$B,[2]CALCULATION!$H:$H,"")</f>
        <v>ZTE</v>
      </c>
      <c r="I2230" s="34">
        <v>0</v>
      </c>
      <c r="J2230" s="34">
        <v>0</v>
      </c>
      <c r="K2230" s="34">
        <v>0</v>
      </c>
      <c r="L2230" s="34">
        <v>0</v>
      </c>
      <c r="M2230" s="34">
        <v>0</v>
      </c>
      <c r="N2230" s="34">
        <v>0</v>
      </c>
      <c r="O2230" s="34">
        <v>0</v>
      </c>
      <c r="P2230" s="34">
        <v>0</v>
      </c>
      <c r="Q2230" s="34">
        <v>0</v>
      </c>
      <c r="R2230" s="34">
        <v>0</v>
      </c>
      <c r="S2230" s="109">
        <v>0</v>
      </c>
      <c r="T2230" s="109">
        <f>_xlfn.XLOOKUP(B2230,'[3]Nur des jours'!$B:$B,'[3]Nur des jours'!$U:$U,"")</f>
        <v>0</v>
      </c>
      <c r="U2230" s="109">
        <v>0</v>
      </c>
      <c r="V2230" s="109">
        <v>0</v>
      </c>
      <c r="W2230" s="109">
        <v>0</v>
      </c>
      <c r="X2230" s="109">
        <v>0</v>
      </c>
      <c r="Y2230" s="109">
        <v>0</v>
      </c>
      <c r="Z2230" s="109">
        <v>0</v>
      </c>
      <c r="AA2230" s="109">
        <v>0</v>
      </c>
      <c r="AB2230" s="109">
        <v>0</v>
      </c>
      <c r="AC2230" s="109">
        <v>0</v>
      </c>
      <c r="AD2230" s="109">
        <v>0</v>
      </c>
      <c r="AE2230" s="109">
        <v>0</v>
      </c>
      <c r="AF2230" s="109">
        <v>0</v>
      </c>
      <c r="AG2230" s="57" t="str">
        <f>_xlfn.XLOOKUP(B2230,[3]CALCULATION!$B:$B,[3]CALCULATION!$M:$M,"")</f>
        <v>Operationnel</v>
      </c>
      <c r="AH2230" s="57"/>
      <c r="AI2230" s="56" t="str" cm="1">
        <f t="array" ref="AI2230">IFERROR(_xlfn.IFS(
AK2230="MPR ISSUE","PDH",
AK2230="BSS Hardware Issue","BSS",
AK2230="Sites strategiques, MLL, Pylone, etc.","ENVTECH",
AK2230="AKTIVCO DEFAUT GE &amp; POWER Cabinet","AKTIVCO",
AK2230="AKTIVCO Coupure ENEO &amp; Baisse de tension","AKTIVCO GRID ONLY",
AK2230="Coupure ENEO &amp; Baisse de tension","IHS GRID ONLY",
AK2230="Defaut GE &amp; POWER Cabinet","IHS",
AK2230="Sharing","Partners",
AK2230="Sites strategiques &amp; DataCenter","SST &amp; DC",
AK2230="Exclu","Exclu",
AK2230="SAT","SAT",
AK2230="SPARE-ISSUE","SPARE-ISSUE",
AK2230="Fiber CAmtel","TRANS_FO_CAMTEL",
AK2230="Fiber AOF","Fiber AOF",
AK2230="Projet OCM (HUAWEI)","TRAVAUX-HUAWEI",
AK2230="Projet OCM (NOKIA)","TRAVAUX-NOKIA",
AK2230="ACCESS-ISSUE","ACCESS-ISSUE",
AK2230="Projet OCM (ZTE, NOKIA, autres projets)","TRAVAUX OCM",
AK2230="No root CAuse","No root cause",
AK2230="ODU HS","PDH",
AK2230="IP &amp; VLAN","PDH",
AK2230="Warehouse HUAWEI","SPARE-ISSUE",
AK2230="SPARE-HS","SPARE-ISSUE",
AK2230="Power Telco","BSS",AK2230="no impacts","no impacts"
),"")</f>
        <v>No root cause</v>
      </c>
      <c r="AJ2230" s="56" t="str" cm="1">
        <f t="array" ref="AJ2230">IFERROR(_xlfn.IFS(
AK2230="MPR ISSUE","TX ISSUE",
AK2230="BSS Hardware Issue","RAN ISSUE",
AK2230="Sites strategiques, MLL, Pylone, etc.","ENVTECH",
AK2230="AKTIVCO DEFAUT GE &amp; POWER Cabinet","POWER ISSUE",
AK2230="AKTIVCO Coupure ENEO &amp; Baisse de tension","POWER ISSUE",
AK2230="Coupure ENEO &amp; Baisse de tension","POWER ISSUE",
AK2230="Defaut GE &amp; POWER Cabinet","POWER ISSUE",
AK2230="Sharing","POWER ISSUE",
AK2230="Sites strategiques &amp; DataCenter","POWER ISSUE",
AK2230="Exclu","Exclu",
AK2230="SAT","TX ISSUE",
AK2230="SPARE-ISSUE","SPARE-ISSUE",
AK2230="Fiber CAmtel","TX ISSUE",
AK2230="Fiber AOF","TX ISSUE",
AK2230="Projet OCM (HUAWEI)","TRAVAUX-HUAWEI",
AK2230="Projet OCM (NOKIA)","TRAVAUX -NOKIA",
AK2230="ACCESS-ISSUE","ACCESS-ISSUE",
AK2230="Projet OCM (ZTE, NOKIA, autres projets)","TRAVAUX OCM",
AK2230="No root CAuse","No root cause",
AK2230="ODU HS","TX ISSUE",
AK2230="IP &amp; VLAN","TX ISSUE",
AK2230="Warehouse HUAWEI","SPARE-ISSUE",
AK2230="SPARE-HS","SPARE-ISSUE",
AK2230="Power Telco","RAN ISSUE",AK2230="no impacts","no impacts"
),"")</f>
        <v>No root cause</v>
      </c>
      <c r="AK2230" s="81" t="s">
        <v>5620</v>
      </c>
      <c r="AL2230" s="56" t="str" cm="1">
        <f t="array" ref="AL2230">IFERROR(_xlfn.IFS(
AK2230="MPR ISSUE","ACTIVE",
AK2230="BSS Hardware Issue","ACTIVE",
AK2230="Sites strategiques, MLL, Pylone, etc.","PASSIVE",
AK2230="AKTIVCO DEFAUT GE &amp; POWER Cabinet","PASSIVE",
AK2230="AKTIVCO Coupure ENEO &amp; Baisse de tension","PASSIVE",
AK2230="Coupure ENEO &amp; Baisse de tension","PASSIVE",
AK2230="Defaut GE &amp; POWER Cabinet","PASSIVE",
AK2230="Sharing","PASSIVE",
AK2230="Sites strategiques &amp; DataCenter","PASSIVE",
AK2230="Exclu","Exclu",
AK2230="SAT","ACTIVE",
AK2230="SPARE-ISSUE","SPARE-ISSUE",
AK2230="Fiber CAmtel","ACTIVE",
AK2230="Fiber AOF","ACTIVE",
AK2230="Projet OCM (HUAWEI)","PLANNED WORKS",
AK2230="Projet OCM (NOKIA)","PLANNED WORKS",
AK2230="ACCESS-ISSUE","ACCESS-ISSUE",
AK2230="Projet OCM (ZTE, NOKIA, autres projets)","PLANNED WORKS",
AK2230="No root CAuse","No root cause",
AK2230="ODU HS","ACTIVE",
AK2230="IP &amp; VLAN","ACTIVE",
AK2230="Warehouse HUAWEI","SPARE-ISSUE",
AK2230="SPARE-HS","SPARE-ISSUE",
AK2230="Power Telco","ACTIVE", AK2230="no impacts","no impacts"
),"")</f>
        <v>No root cause</v>
      </c>
      <c r="AM2230" s="108" t="s">
        <v>5537</v>
      </c>
      <c r="AN2230" s="117" t="s">
        <v>3936</v>
      </c>
      <c r="AP2230" s="23" t="s">
        <v>5537</v>
      </c>
      <c r="AQ2230" s="23" t="s">
        <v>5537</v>
      </c>
      <c r="AR2230" s="7"/>
      <c r="AS2230" s="6"/>
      <c r="AT2230" s="7"/>
      <c r="AU2230" s="3" t="s">
        <v>5537</v>
      </c>
      <c r="AV2230" s="24" t="s">
        <v>5537</v>
      </c>
      <c r="AW2230" s="24" t="s">
        <v>5537</v>
      </c>
      <c r="AX2230" s="24" t="s">
        <v>5537</v>
      </c>
      <c r="AY2230" s="24" t="s">
        <v>5537</v>
      </c>
      <c r="AZ2230" s="24" t="s">
        <v>5537</v>
      </c>
      <c r="BA2230" s="24" t="s">
        <v>5537</v>
      </c>
      <c r="BB2230" s="24" t="s">
        <v>5537</v>
      </c>
      <c r="BC2230" s="24" t="s">
        <v>5537</v>
      </c>
      <c r="BD2230" s="24" t="s">
        <v>5537</v>
      </c>
      <c r="BE2230" s="24" t="s">
        <v>5537</v>
      </c>
      <c r="BF2230" s="24" t="s">
        <v>5537</v>
      </c>
      <c r="BG2230" s="24" t="s">
        <v>5537</v>
      </c>
      <c r="BH2230" s="24" t="s">
        <v>5537</v>
      </c>
      <c r="BI2230" s="9" t="s">
        <v>5537</v>
      </c>
      <c r="BJ2230" s="14"/>
      <c r="BK2230" s="14" t="s">
        <v>5537</v>
      </c>
      <c r="BL2230" s="14" t="str">
        <f>_xlfn.XLOOKUP(B2230,'[4]cell downs 18042026 17h'!$B:$B,'[4]cell downs 18042026 17h'!$B:$B,"")</f>
        <v/>
      </c>
      <c r="BM2230" s="14" t="str">
        <f>_xlfn.XLOOKUP(B2230,'[5]Cells Huawei 19042026 15h'!$B:$B,'[5]Cells Huawei 19042026 15h'!$B:$B,"")</f>
        <v/>
      </c>
      <c r="BN2230" s="9" t="str">
        <f>_xlfn.XLOOKUP(B2230,'[6]cells down 19042026 9H40'!$B:$B,'[6]cells down 19042026 9H40'!$B:$B,"")</f>
        <v/>
      </c>
      <c r="BO2230" s="9" t="s">
        <v>3936</v>
      </c>
      <c r="BP2230" s="9" t="s">
        <v>5537</v>
      </c>
    </row>
    <row r="2231" spans="1:68" s="9" customFormat="1" x14ac:dyDescent="0.35">
      <c r="A2231" s="1" t="s">
        <v>3937</v>
      </c>
      <c r="B2231" s="8" t="s">
        <v>3938</v>
      </c>
      <c r="C2231" s="3" t="str">
        <f>_xlfn.XLOOKUP(B2231,'[1]daily break down'!$D:$D,'[1]daily break down'!$E:$E,"")</f>
        <v>LITTORAL</v>
      </c>
      <c r="D2231" s="1" t="s">
        <v>11</v>
      </c>
      <c r="E2231" s="1" t="s">
        <v>12</v>
      </c>
      <c r="F2231" s="3" t="s">
        <v>31</v>
      </c>
      <c r="G2231" s="1" t="s">
        <v>3937</v>
      </c>
      <c r="H2231" s="41" t="str">
        <f>_xlfn.XLOOKUP(B2231,[2]CALCULATION!$B:$B,[2]CALCULATION!$H:$H,"")</f>
        <v>ZTE</v>
      </c>
      <c r="I2231" s="34">
        <v>0</v>
      </c>
      <c r="J2231" s="34">
        <v>0</v>
      </c>
      <c r="K2231" s="34">
        <v>0</v>
      </c>
      <c r="L2231" s="34">
        <v>0</v>
      </c>
      <c r="M2231" s="34">
        <v>0</v>
      </c>
      <c r="N2231" s="34">
        <v>0</v>
      </c>
      <c r="O2231" s="34">
        <v>0</v>
      </c>
      <c r="P2231" s="34">
        <v>0</v>
      </c>
      <c r="Q2231" s="34">
        <v>0</v>
      </c>
      <c r="R2231" s="34">
        <v>0</v>
      </c>
      <c r="S2231" s="109">
        <v>0</v>
      </c>
      <c r="T2231" s="109">
        <f>_xlfn.XLOOKUP(B2231,'[3]Nur des jours'!$B:$B,'[3]Nur des jours'!$U:$U,"")</f>
        <v>0</v>
      </c>
      <c r="U2231" s="109">
        <v>0</v>
      </c>
      <c r="V2231" s="109">
        <v>0</v>
      </c>
      <c r="W2231" s="109">
        <v>0</v>
      </c>
      <c r="X2231" s="109">
        <v>0</v>
      </c>
      <c r="Y2231" s="109">
        <v>0</v>
      </c>
      <c r="Z2231" s="109">
        <v>0</v>
      </c>
      <c r="AA2231" s="109">
        <v>0</v>
      </c>
      <c r="AB2231" s="109">
        <v>0</v>
      </c>
      <c r="AC2231" s="109">
        <v>0</v>
      </c>
      <c r="AD2231" s="109">
        <v>0</v>
      </c>
      <c r="AE2231" s="109">
        <v>0</v>
      </c>
      <c r="AF2231" s="109">
        <v>0</v>
      </c>
      <c r="AG2231" s="57" t="str">
        <f>_xlfn.XLOOKUP(B2231,[3]CALCULATION!$B:$B,[3]CALCULATION!$M:$M,"")</f>
        <v>Operationnel</v>
      </c>
      <c r="AH2231" s="57"/>
      <c r="AI2231" s="56" t="str" cm="1">
        <f t="array" ref="AI2231">IFERROR(_xlfn.IFS(
AK2231="MPR ISSUE","PDH",
AK2231="BSS Hardware Issue","BSS",
AK2231="Sites strategiques, MLL, Pylone, etc.","ENVTECH",
AK2231="AKTIVCO DEFAUT GE &amp; POWER Cabinet","AKTIVCO",
AK2231="AKTIVCO Coupure ENEO &amp; Baisse de tension","AKTIVCO GRID ONLY",
AK2231="Coupure ENEO &amp; Baisse de tension","IHS GRID ONLY",
AK2231="Defaut GE &amp; POWER Cabinet","IHS",
AK2231="Sharing","Partners",
AK2231="Sites strategiques &amp; DataCenter","SST &amp; DC",
AK2231="Exclu","Exclu",
AK2231="SAT","SAT",
AK2231="SPARE-ISSUE","SPARE-ISSUE",
AK2231="Fiber CAmtel","TRANS_FO_CAMTEL",
AK2231="Fiber AOF","Fiber AOF",
AK2231="Projet OCM (HUAWEI)","TRAVAUX-HUAWEI",
AK2231="Projet OCM (NOKIA)","TRAVAUX-NOKIA",
AK2231="ACCESS-ISSUE","ACCESS-ISSUE",
AK2231="Projet OCM (ZTE, NOKIA, autres projets)","TRAVAUX OCM",
AK2231="No root CAuse","No root cause",
AK2231="ODU HS","PDH",
AK2231="IP &amp; VLAN","PDH",
AK2231="Warehouse HUAWEI","SPARE-ISSUE",
AK2231="SPARE-HS","SPARE-ISSUE",
AK2231="Power Telco","BSS",AK2231="no impacts","no impacts"
),"")</f>
        <v>No root cause</v>
      </c>
      <c r="AJ2231" s="56" t="str" cm="1">
        <f t="array" ref="AJ2231">IFERROR(_xlfn.IFS(
AK2231="MPR ISSUE","TX ISSUE",
AK2231="BSS Hardware Issue","RAN ISSUE",
AK2231="Sites strategiques, MLL, Pylone, etc.","ENVTECH",
AK2231="AKTIVCO DEFAUT GE &amp; POWER Cabinet","POWER ISSUE",
AK2231="AKTIVCO Coupure ENEO &amp; Baisse de tension","POWER ISSUE",
AK2231="Coupure ENEO &amp; Baisse de tension","POWER ISSUE",
AK2231="Defaut GE &amp; POWER Cabinet","POWER ISSUE",
AK2231="Sharing","POWER ISSUE",
AK2231="Sites strategiques &amp; DataCenter","POWER ISSUE",
AK2231="Exclu","Exclu",
AK2231="SAT","TX ISSUE",
AK2231="SPARE-ISSUE","SPARE-ISSUE",
AK2231="Fiber CAmtel","TX ISSUE",
AK2231="Fiber AOF","TX ISSUE",
AK2231="Projet OCM (HUAWEI)","TRAVAUX-HUAWEI",
AK2231="Projet OCM (NOKIA)","TRAVAUX -NOKIA",
AK2231="ACCESS-ISSUE","ACCESS-ISSUE",
AK2231="Projet OCM (ZTE, NOKIA, autres projets)","TRAVAUX OCM",
AK2231="No root CAuse","No root cause",
AK2231="ODU HS","TX ISSUE",
AK2231="IP &amp; VLAN","TX ISSUE",
AK2231="Warehouse HUAWEI","SPARE-ISSUE",
AK2231="SPARE-HS","SPARE-ISSUE",
AK2231="Power Telco","RAN ISSUE",AK2231="no impacts","no impacts"
),"")</f>
        <v>No root cause</v>
      </c>
      <c r="AK2231" s="81" t="s">
        <v>5620</v>
      </c>
      <c r="AL2231" s="56" t="str" cm="1">
        <f t="array" ref="AL2231">IFERROR(_xlfn.IFS(
AK2231="MPR ISSUE","ACTIVE",
AK2231="BSS Hardware Issue","ACTIVE",
AK2231="Sites strategiques, MLL, Pylone, etc.","PASSIVE",
AK2231="AKTIVCO DEFAUT GE &amp; POWER Cabinet","PASSIVE",
AK2231="AKTIVCO Coupure ENEO &amp; Baisse de tension","PASSIVE",
AK2231="Coupure ENEO &amp; Baisse de tension","PASSIVE",
AK2231="Defaut GE &amp; POWER Cabinet","PASSIVE",
AK2231="Sharing","PASSIVE",
AK2231="Sites strategiques &amp; DataCenter","PASSIVE",
AK2231="Exclu","Exclu",
AK2231="SAT","ACTIVE",
AK2231="SPARE-ISSUE","SPARE-ISSUE",
AK2231="Fiber CAmtel","ACTIVE",
AK2231="Fiber AOF","ACTIVE",
AK2231="Projet OCM (HUAWEI)","PLANNED WORKS",
AK2231="Projet OCM (NOKIA)","PLANNED WORKS",
AK2231="ACCESS-ISSUE","ACCESS-ISSUE",
AK2231="Projet OCM (ZTE, NOKIA, autres projets)","PLANNED WORKS",
AK2231="No root CAuse","No root cause",
AK2231="ODU HS","ACTIVE",
AK2231="IP &amp; VLAN","ACTIVE",
AK2231="Warehouse HUAWEI","SPARE-ISSUE",
AK2231="SPARE-HS","SPARE-ISSUE",
AK2231="Power Telco","ACTIVE", AK2231="no impacts","no impacts"
),"")</f>
        <v>No root cause</v>
      </c>
      <c r="AM2231" s="108" t="s">
        <v>5537</v>
      </c>
      <c r="AN2231" s="117" t="s">
        <v>3938</v>
      </c>
      <c r="AP2231" s="23" t="s">
        <v>5537</v>
      </c>
      <c r="AQ2231" s="23" t="s">
        <v>5537</v>
      </c>
      <c r="AR2231" s="7"/>
      <c r="AS2231" s="6"/>
      <c r="AT2231" s="7"/>
      <c r="AU2231" s="3" t="s">
        <v>5537</v>
      </c>
      <c r="AV2231" s="24" t="s">
        <v>5537</v>
      </c>
      <c r="AW2231" s="24" t="s">
        <v>5537</v>
      </c>
      <c r="AX2231" s="24" t="s">
        <v>5537</v>
      </c>
      <c r="AY2231" s="24" t="s">
        <v>5537</v>
      </c>
      <c r="AZ2231" s="24" t="s">
        <v>5537</v>
      </c>
      <c r="BA2231" s="24" t="s">
        <v>5537</v>
      </c>
      <c r="BB2231" s="24" t="s">
        <v>5537</v>
      </c>
      <c r="BC2231" s="24" t="s">
        <v>5537</v>
      </c>
      <c r="BD2231" s="24" t="s">
        <v>5537</v>
      </c>
      <c r="BE2231" s="24" t="s">
        <v>5537</v>
      </c>
      <c r="BF2231" s="24" t="s">
        <v>5537</v>
      </c>
      <c r="BG2231" s="24" t="s">
        <v>5537</v>
      </c>
      <c r="BH2231" s="24" t="s">
        <v>5537</v>
      </c>
      <c r="BI2231" s="9" t="s">
        <v>5537</v>
      </c>
      <c r="BJ2231" s="14"/>
      <c r="BK2231" s="14" t="s">
        <v>5537</v>
      </c>
      <c r="BL2231" s="14" t="str">
        <f>_xlfn.XLOOKUP(B2231,'[4]cell downs 18042026 17h'!$B:$B,'[4]cell downs 18042026 17h'!$B:$B,"")</f>
        <v/>
      </c>
      <c r="BM2231" s="14" t="str">
        <f>_xlfn.XLOOKUP(B2231,'[5]Cells Huawei 19042026 15h'!$B:$B,'[5]Cells Huawei 19042026 15h'!$B:$B,"")</f>
        <v/>
      </c>
      <c r="BN2231" s="9" t="str">
        <f>_xlfn.XLOOKUP(B2231,'[6]cells down 19042026 9H40'!$B:$B,'[6]cells down 19042026 9H40'!$B:$B,"")</f>
        <v>LIT_208</v>
      </c>
      <c r="BO2231" s="9" t="s">
        <v>3938</v>
      </c>
      <c r="BP2231" s="9" t="s">
        <v>5537</v>
      </c>
    </row>
    <row r="2232" spans="1:68" s="9" customFormat="1" x14ac:dyDescent="0.35">
      <c r="A2232" s="1" t="s">
        <v>3939</v>
      </c>
      <c r="B2232" s="8" t="s">
        <v>3940</v>
      </c>
      <c r="C2232" s="3" t="str">
        <f>_xlfn.XLOOKUP(B2232,'[1]daily break down'!$D:$D,'[1]daily break down'!$E:$E,"")</f>
        <v>CENTRE</v>
      </c>
      <c r="D2232" s="1" t="s">
        <v>11</v>
      </c>
      <c r="E2232" s="1" t="s">
        <v>12</v>
      </c>
      <c r="F2232" s="3" t="s">
        <v>37</v>
      </c>
      <c r="G2232" s="1" t="s">
        <v>3939</v>
      </c>
      <c r="H2232" s="41" t="str">
        <f>_xlfn.XLOOKUP(B2232,[2]CALCULATION!$B:$B,[2]CALCULATION!$H:$H,"")</f>
        <v>ZTE</v>
      </c>
      <c r="I2232" s="34">
        <v>0</v>
      </c>
      <c r="J2232" s="34">
        <v>0</v>
      </c>
      <c r="K2232" s="34">
        <v>0</v>
      </c>
      <c r="L2232" s="34">
        <v>0</v>
      </c>
      <c r="M2232" s="34">
        <v>0</v>
      </c>
      <c r="N2232" s="34">
        <v>0</v>
      </c>
      <c r="O2232" s="34">
        <v>0</v>
      </c>
      <c r="P2232" s="34">
        <v>0</v>
      </c>
      <c r="Q2232" s="34">
        <v>0</v>
      </c>
      <c r="R2232" s="34">
        <v>0</v>
      </c>
      <c r="S2232" s="109">
        <v>0</v>
      </c>
      <c r="T2232" s="109">
        <f>_xlfn.XLOOKUP(B2232,'[3]Nur des jours'!$B:$B,'[3]Nur des jours'!$U:$U,"")</f>
        <v>0</v>
      </c>
      <c r="U2232" s="109">
        <v>0</v>
      </c>
      <c r="V2232" s="109">
        <v>0</v>
      </c>
      <c r="W2232" s="109">
        <v>0</v>
      </c>
      <c r="X2232" s="109">
        <v>0</v>
      </c>
      <c r="Y2232" s="109">
        <v>0</v>
      </c>
      <c r="Z2232" s="109">
        <v>0</v>
      </c>
      <c r="AA2232" s="109">
        <v>0</v>
      </c>
      <c r="AB2232" s="109">
        <v>0</v>
      </c>
      <c r="AC2232" s="109">
        <v>0</v>
      </c>
      <c r="AD2232" s="109">
        <v>0</v>
      </c>
      <c r="AE2232" s="109">
        <v>0</v>
      </c>
      <c r="AF2232" s="109">
        <v>0</v>
      </c>
      <c r="AG2232" s="57" t="str">
        <f>_xlfn.XLOOKUP(B2232,[3]CALCULATION!$B:$B,[3]CALCULATION!$M:$M,"")</f>
        <v>Operationnel</v>
      </c>
      <c r="AH2232" s="57"/>
      <c r="AI2232" s="56" t="str" cm="1">
        <f t="array" ref="AI2232">IFERROR(_xlfn.IFS(
AK2232="MPR ISSUE","PDH",
AK2232="BSS Hardware Issue","BSS",
AK2232="Sites strategiques, MLL, Pylone, etc.","ENVTECH",
AK2232="AKTIVCO DEFAUT GE &amp; POWER Cabinet","AKTIVCO",
AK2232="AKTIVCO Coupure ENEO &amp; Baisse de tension","AKTIVCO GRID ONLY",
AK2232="Coupure ENEO &amp; Baisse de tension","IHS GRID ONLY",
AK2232="Defaut GE &amp; POWER Cabinet","IHS",
AK2232="Sharing","Partners",
AK2232="Sites strategiques &amp; DataCenter","SST &amp; DC",
AK2232="Exclu","Exclu",
AK2232="SAT","SAT",
AK2232="SPARE-ISSUE","SPARE-ISSUE",
AK2232="Fiber CAmtel","TRANS_FO_CAMTEL",
AK2232="Fiber AOF","Fiber AOF",
AK2232="Projet OCM (HUAWEI)","TRAVAUX-HUAWEI",
AK2232="Projet OCM (NOKIA)","TRAVAUX-NOKIA",
AK2232="ACCESS-ISSUE","ACCESS-ISSUE",
AK2232="Projet OCM (ZTE, NOKIA, autres projets)","TRAVAUX OCM",
AK2232="No root CAuse","No root cause",
AK2232="ODU HS","PDH",
AK2232="IP &amp; VLAN","PDH",
AK2232="Warehouse HUAWEI","SPARE-ISSUE",
AK2232="SPARE-HS","SPARE-ISSUE",
AK2232="Power Telco","BSS",AK2232="no impacts","no impacts"
),"")</f>
        <v>No root cause</v>
      </c>
      <c r="AJ2232" s="56" t="str" cm="1">
        <f t="array" ref="AJ2232">IFERROR(_xlfn.IFS(
AK2232="MPR ISSUE","TX ISSUE",
AK2232="BSS Hardware Issue","RAN ISSUE",
AK2232="Sites strategiques, MLL, Pylone, etc.","ENVTECH",
AK2232="AKTIVCO DEFAUT GE &amp; POWER Cabinet","POWER ISSUE",
AK2232="AKTIVCO Coupure ENEO &amp; Baisse de tension","POWER ISSUE",
AK2232="Coupure ENEO &amp; Baisse de tension","POWER ISSUE",
AK2232="Defaut GE &amp; POWER Cabinet","POWER ISSUE",
AK2232="Sharing","POWER ISSUE",
AK2232="Sites strategiques &amp; DataCenter","POWER ISSUE",
AK2232="Exclu","Exclu",
AK2232="SAT","TX ISSUE",
AK2232="SPARE-ISSUE","SPARE-ISSUE",
AK2232="Fiber CAmtel","TX ISSUE",
AK2232="Fiber AOF","TX ISSUE",
AK2232="Projet OCM (HUAWEI)","TRAVAUX-HUAWEI",
AK2232="Projet OCM (NOKIA)","TRAVAUX -NOKIA",
AK2232="ACCESS-ISSUE","ACCESS-ISSUE",
AK2232="Projet OCM (ZTE, NOKIA, autres projets)","TRAVAUX OCM",
AK2232="No root CAuse","No root cause",
AK2232="ODU HS","TX ISSUE",
AK2232="IP &amp; VLAN","TX ISSUE",
AK2232="Warehouse HUAWEI","SPARE-ISSUE",
AK2232="SPARE-HS","SPARE-ISSUE",
AK2232="Power Telco","RAN ISSUE",AK2232="no impacts","no impacts"
),"")</f>
        <v>No root cause</v>
      </c>
      <c r="AK2232" s="81" t="s">
        <v>5620</v>
      </c>
      <c r="AL2232" s="56" t="str" cm="1">
        <f t="array" ref="AL2232">IFERROR(_xlfn.IFS(
AK2232="MPR ISSUE","ACTIVE",
AK2232="BSS Hardware Issue","ACTIVE",
AK2232="Sites strategiques, MLL, Pylone, etc.","PASSIVE",
AK2232="AKTIVCO DEFAUT GE &amp; POWER Cabinet","PASSIVE",
AK2232="AKTIVCO Coupure ENEO &amp; Baisse de tension","PASSIVE",
AK2232="Coupure ENEO &amp; Baisse de tension","PASSIVE",
AK2232="Defaut GE &amp; POWER Cabinet","PASSIVE",
AK2232="Sharing","PASSIVE",
AK2232="Sites strategiques &amp; DataCenter","PASSIVE",
AK2232="Exclu","Exclu",
AK2232="SAT","ACTIVE",
AK2232="SPARE-ISSUE","SPARE-ISSUE",
AK2232="Fiber CAmtel","ACTIVE",
AK2232="Fiber AOF","ACTIVE",
AK2232="Projet OCM (HUAWEI)","PLANNED WORKS",
AK2232="Projet OCM (NOKIA)","PLANNED WORKS",
AK2232="ACCESS-ISSUE","ACCESS-ISSUE",
AK2232="Projet OCM (ZTE, NOKIA, autres projets)","PLANNED WORKS",
AK2232="No root CAuse","No root cause",
AK2232="ODU HS","ACTIVE",
AK2232="IP &amp; VLAN","ACTIVE",
AK2232="Warehouse HUAWEI","SPARE-ISSUE",
AK2232="SPARE-HS","SPARE-ISSUE",
AK2232="Power Telco","ACTIVE", AK2232="no impacts","no impacts"
),"")</f>
        <v>No root cause</v>
      </c>
      <c r="AM2232" s="108" t="s">
        <v>5537</v>
      </c>
      <c r="AN2232" s="117" t="s">
        <v>3940</v>
      </c>
      <c r="AO2232" s="114"/>
      <c r="AP2232" s="23" t="s">
        <v>5537</v>
      </c>
      <c r="AQ2232" s="23" t="s">
        <v>5537</v>
      </c>
      <c r="AR2232" s="7"/>
      <c r="AS2232" s="6"/>
      <c r="AT2232" s="7"/>
      <c r="AU2232" s="3" t="s">
        <v>5537</v>
      </c>
      <c r="AV2232" s="24" t="s">
        <v>5537</v>
      </c>
      <c r="AW2232" s="24" t="s">
        <v>5537</v>
      </c>
      <c r="AX2232" s="24" t="s">
        <v>5537</v>
      </c>
      <c r="AY2232" s="24" t="s">
        <v>5537</v>
      </c>
      <c r="AZ2232" s="24" t="s">
        <v>5537</v>
      </c>
      <c r="BA2232" s="24" t="s">
        <v>5537</v>
      </c>
      <c r="BB2232" s="24" t="s">
        <v>5537</v>
      </c>
      <c r="BC2232" s="24" t="s">
        <v>5537</v>
      </c>
      <c r="BD2232" s="24" t="s">
        <v>5537</v>
      </c>
      <c r="BE2232" s="24" t="s">
        <v>5537</v>
      </c>
      <c r="BF2232" s="24" t="s">
        <v>5537</v>
      </c>
      <c r="BG2232" s="24" t="s">
        <v>5537</v>
      </c>
      <c r="BH2232" s="24" t="s">
        <v>5537</v>
      </c>
      <c r="BI2232" s="9" t="s">
        <v>5537</v>
      </c>
      <c r="BJ2232" s="14"/>
      <c r="BK2232" s="14" t="s">
        <v>5537</v>
      </c>
      <c r="BL2232" s="14" t="str">
        <f>_xlfn.XLOOKUP(B2232,'[4]cell downs 18042026 17h'!$B:$B,'[4]cell downs 18042026 17h'!$B:$B,"")</f>
        <v/>
      </c>
      <c r="BM2232" s="14" t="str">
        <f>_xlfn.XLOOKUP(B2232,'[5]Cells Huawei 19042026 15h'!$B:$B,'[5]Cells Huawei 19042026 15h'!$B:$B,"")</f>
        <v/>
      </c>
      <c r="BN2232" s="9" t="str">
        <f>_xlfn.XLOOKUP(B2232,'[6]cells down 19042026 9H40'!$B:$B,'[6]cells down 19042026 9H40'!$B:$B,"")</f>
        <v/>
      </c>
      <c r="BO2232" s="9" t="s">
        <v>3940</v>
      </c>
      <c r="BP2232" s="9" t="s">
        <v>5537</v>
      </c>
    </row>
    <row r="2233" spans="1:68" s="9" customFormat="1" x14ac:dyDescent="0.35">
      <c r="A2233" s="1" t="s">
        <v>3949</v>
      </c>
      <c r="B2233" s="8" t="s">
        <v>3950</v>
      </c>
      <c r="C2233" s="3" t="str">
        <f>_xlfn.XLOOKUP(B2233,'[1]daily break down'!$D:$D,'[1]daily break down'!$E:$E,"")</f>
        <v>CENTRE</v>
      </c>
      <c r="D2233" s="1" t="s">
        <v>11</v>
      </c>
      <c r="E2233" s="1" t="s">
        <v>594</v>
      </c>
      <c r="F2233" s="3" t="s">
        <v>226</v>
      </c>
      <c r="G2233" s="1" t="s">
        <v>3951</v>
      </c>
      <c r="H2233" s="40" t="str">
        <f>_xlfn.XLOOKUP(B2233,[2]CALCULATION!$B:$B,[2]CALCULATION!$H:$H,"")</f>
        <v>NOKIA</v>
      </c>
      <c r="I2233" s="34">
        <v>0</v>
      </c>
      <c r="J2233" s="34">
        <v>0</v>
      </c>
      <c r="K2233" s="34">
        <v>0</v>
      </c>
      <c r="L2233" s="34">
        <v>0</v>
      </c>
      <c r="M2233" s="34">
        <v>0</v>
      </c>
      <c r="N2233" s="34">
        <v>0</v>
      </c>
      <c r="O2233" s="34">
        <v>0</v>
      </c>
      <c r="P2233" s="34">
        <v>0</v>
      </c>
      <c r="Q2233" s="34">
        <v>0</v>
      </c>
      <c r="R2233" s="34">
        <v>0</v>
      </c>
      <c r="S2233" s="109">
        <v>0</v>
      </c>
      <c r="T2233" s="109">
        <f>_xlfn.XLOOKUP(B2233,'[3]Nur des jours'!$B:$B,'[3]Nur des jours'!$U:$U,"")</f>
        <v>0</v>
      </c>
      <c r="U2233" s="109">
        <v>0</v>
      </c>
      <c r="V2233" s="109">
        <v>0</v>
      </c>
      <c r="W2233" s="109">
        <v>0</v>
      </c>
      <c r="X2233" s="109">
        <v>0</v>
      </c>
      <c r="Y2233" s="109">
        <v>0</v>
      </c>
      <c r="Z2233" s="109">
        <v>0</v>
      </c>
      <c r="AA2233" s="109">
        <v>0</v>
      </c>
      <c r="AB2233" s="109">
        <v>0</v>
      </c>
      <c r="AC2233" s="109">
        <v>0</v>
      </c>
      <c r="AD2233" s="109">
        <v>0</v>
      </c>
      <c r="AE2233" s="109">
        <v>0</v>
      </c>
      <c r="AF2233" s="109">
        <v>0</v>
      </c>
      <c r="AG2233" s="57" t="str">
        <f>_xlfn.XLOOKUP(B2233,[3]CALCULATION!$B:$B,[3]CALCULATION!$M:$M,"")</f>
        <v>Operationnel</v>
      </c>
      <c r="AH2233" s="57"/>
      <c r="AI2233" s="56" t="str" cm="1">
        <f t="array" ref="AI2233">IFERROR(_xlfn.IFS(
AK2233="MPR ISSUE","PDH",
AK2233="BSS Hardware Issue","BSS",
AK2233="Sites strategiques, MLL, Pylone, etc.","ENVTECH",
AK2233="AKTIVCO DEFAUT GE &amp; POWER Cabinet","AKTIVCO",
AK2233="AKTIVCO Coupure ENEO &amp; Baisse de tension","AKTIVCO GRID ONLY",
AK2233="Coupure ENEO &amp; Baisse de tension","IHS GRID ONLY",
AK2233="Defaut GE &amp; POWER Cabinet","IHS",
AK2233="Sharing","Partners",
AK2233="Sites strategiques &amp; DataCenter","SST &amp; DC",
AK2233="Exclu","Exclu",
AK2233="SAT","SAT",
AK2233="SPARE-ISSUE","SPARE-ISSUE",
AK2233="Fiber CAmtel","TRANS_FO_CAMTEL",
AK2233="Fiber AOF","Fiber AOF",
AK2233="Projet OCM (HUAWEI)","TRAVAUX-HUAWEI",
AK2233="Projet OCM (NOKIA)","TRAVAUX-NOKIA",
AK2233="ACCESS-ISSUE","ACCESS-ISSUE",
AK2233="Projet OCM (ZTE, NOKIA, autres projets)","TRAVAUX OCM",
AK2233="No root CAuse","No root cause",
AK2233="ODU HS","PDH",
AK2233="IP &amp; VLAN","PDH",
AK2233="Warehouse HUAWEI","SPARE-ISSUE",
AK2233="SPARE-HS","SPARE-ISSUE",
AK2233="Power Telco","BSS",AK2233="no impacts","no impacts"
),"")</f>
        <v>No root cause</v>
      </c>
      <c r="AJ2233" s="56" t="str" cm="1">
        <f t="array" ref="AJ2233">IFERROR(_xlfn.IFS(
AK2233="MPR ISSUE","TX ISSUE",
AK2233="BSS Hardware Issue","RAN ISSUE",
AK2233="Sites strategiques, MLL, Pylone, etc.","ENVTECH",
AK2233="AKTIVCO DEFAUT GE &amp; POWER Cabinet","POWER ISSUE",
AK2233="AKTIVCO Coupure ENEO &amp; Baisse de tension","POWER ISSUE",
AK2233="Coupure ENEO &amp; Baisse de tension","POWER ISSUE",
AK2233="Defaut GE &amp; POWER Cabinet","POWER ISSUE",
AK2233="Sharing","POWER ISSUE",
AK2233="Sites strategiques &amp; DataCenter","POWER ISSUE",
AK2233="Exclu","Exclu",
AK2233="SAT","TX ISSUE",
AK2233="SPARE-ISSUE","SPARE-ISSUE",
AK2233="Fiber CAmtel","TX ISSUE",
AK2233="Fiber AOF","TX ISSUE",
AK2233="Projet OCM (HUAWEI)","TRAVAUX-HUAWEI",
AK2233="Projet OCM (NOKIA)","TRAVAUX -NOKIA",
AK2233="ACCESS-ISSUE","ACCESS-ISSUE",
AK2233="Projet OCM (ZTE, NOKIA, autres projets)","TRAVAUX OCM",
AK2233="No root CAuse","No root cause",
AK2233="ODU HS","TX ISSUE",
AK2233="IP &amp; VLAN","TX ISSUE",
AK2233="Warehouse HUAWEI","SPARE-ISSUE",
AK2233="SPARE-HS","SPARE-ISSUE",
AK2233="Power Telco","RAN ISSUE",AK2233="no impacts","no impacts"
),"")</f>
        <v>No root cause</v>
      </c>
      <c r="AK2233" s="81" t="s">
        <v>5620</v>
      </c>
      <c r="AL2233" s="56" t="str" cm="1">
        <f t="array" ref="AL2233">IFERROR(_xlfn.IFS(
AK2233="MPR ISSUE","ACTIVE",
AK2233="BSS Hardware Issue","ACTIVE",
AK2233="Sites strategiques, MLL, Pylone, etc.","PASSIVE",
AK2233="AKTIVCO DEFAUT GE &amp; POWER Cabinet","PASSIVE",
AK2233="AKTIVCO Coupure ENEO &amp; Baisse de tension","PASSIVE",
AK2233="Coupure ENEO &amp; Baisse de tension","PASSIVE",
AK2233="Defaut GE &amp; POWER Cabinet","PASSIVE",
AK2233="Sharing","PASSIVE",
AK2233="Sites strategiques &amp; DataCenter","PASSIVE",
AK2233="Exclu","Exclu",
AK2233="SAT","ACTIVE",
AK2233="SPARE-ISSUE","SPARE-ISSUE",
AK2233="Fiber CAmtel","ACTIVE",
AK2233="Fiber AOF","ACTIVE",
AK2233="Projet OCM (HUAWEI)","PLANNED WORKS",
AK2233="Projet OCM (NOKIA)","PLANNED WORKS",
AK2233="ACCESS-ISSUE","ACCESS-ISSUE",
AK2233="Projet OCM (ZTE, NOKIA, autres projets)","PLANNED WORKS",
AK2233="No root CAuse","No root cause",
AK2233="ODU HS","ACTIVE",
AK2233="IP &amp; VLAN","ACTIVE",
AK2233="Warehouse HUAWEI","SPARE-ISSUE",
AK2233="SPARE-HS","SPARE-ISSUE",
AK2233="Power Telco","ACTIVE", AK2233="no impacts","no impacts"
),"")</f>
        <v>No root cause</v>
      </c>
      <c r="AM2233" s="108" t="s">
        <v>5537</v>
      </c>
      <c r="AN2233" s="117" t="s">
        <v>3950</v>
      </c>
      <c r="AP2233" s="23" t="s">
        <v>5537</v>
      </c>
      <c r="AQ2233" s="23" t="s">
        <v>5537</v>
      </c>
      <c r="AR2233" s="7"/>
      <c r="AS2233" s="6"/>
      <c r="AT2233" s="7"/>
      <c r="AU2233" s="3" t="s">
        <v>5537</v>
      </c>
      <c r="AV2233" s="24" t="s">
        <v>5537</v>
      </c>
      <c r="AW2233" s="24" t="s">
        <v>5537</v>
      </c>
      <c r="AX2233" s="24" t="s">
        <v>5537</v>
      </c>
      <c r="AY2233" s="24" t="s">
        <v>5537</v>
      </c>
      <c r="AZ2233" s="24" t="s">
        <v>5537</v>
      </c>
      <c r="BA2233" s="24" t="s">
        <v>5537</v>
      </c>
      <c r="BB2233" s="24" t="s">
        <v>5537</v>
      </c>
      <c r="BC2233" s="24" t="s">
        <v>5537</v>
      </c>
      <c r="BD2233" s="24" t="s">
        <v>5537</v>
      </c>
      <c r="BE2233" s="24" t="s">
        <v>5537</v>
      </c>
      <c r="BF2233" s="24" t="s">
        <v>5537</v>
      </c>
      <c r="BG2233" s="24" t="s">
        <v>5537</v>
      </c>
      <c r="BH2233" s="24" t="s">
        <v>5537</v>
      </c>
      <c r="BI2233" s="9" t="s">
        <v>5537</v>
      </c>
      <c r="BJ2233" s="14"/>
      <c r="BK2233" s="14" t="s">
        <v>5537</v>
      </c>
      <c r="BL2233" s="14" t="str">
        <f>_xlfn.XLOOKUP(B2233,'[4]cell downs 18042026 17h'!$B:$B,'[4]cell downs 18042026 17h'!$B:$B,"")</f>
        <v/>
      </c>
      <c r="BM2233" s="14" t="str">
        <f>_xlfn.XLOOKUP(B2233,'[5]Cells Huawei 19042026 15h'!$B:$B,'[5]Cells Huawei 19042026 15h'!$B:$B,"")</f>
        <v/>
      </c>
      <c r="BN2233" s="9" t="str">
        <f>_xlfn.XLOOKUP(B2233,'[6]cells down 19042026 9H40'!$B:$B,'[6]cells down 19042026 9H40'!$B:$B,"")</f>
        <v/>
      </c>
      <c r="BO2233" s="9" t="s">
        <v>3950</v>
      </c>
      <c r="BP2233" s="9" t="s">
        <v>1129</v>
      </c>
    </row>
    <row r="2234" spans="1:68" s="9" customFormat="1" x14ac:dyDescent="0.35">
      <c r="A2234" s="1" t="s">
        <v>3958</v>
      </c>
      <c r="B2234" s="8" t="s">
        <v>3959</v>
      </c>
      <c r="C2234" s="3" t="str">
        <f>_xlfn.XLOOKUP(B2234,'[1]daily break down'!$D:$D,'[1]daily break down'!$E:$E,"")</f>
        <v>OUEST</v>
      </c>
      <c r="D2234" s="1" t="s">
        <v>11</v>
      </c>
      <c r="E2234" s="1" t="s">
        <v>12</v>
      </c>
      <c r="F2234" s="3" t="s">
        <v>102</v>
      </c>
      <c r="G2234" s="1" t="s">
        <v>3960</v>
      </c>
      <c r="H2234" s="39" t="str">
        <f>_xlfn.XLOOKUP(B2234,[2]CALCULATION!$B:$B,[2]CALCULATION!$H:$H,"")</f>
        <v>HUAWEI</v>
      </c>
      <c r="I2234" s="34">
        <v>0</v>
      </c>
      <c r="J2234" s="34">
        <v>0</v>
      </c>
      <c r="K2234" s="34">
        <v>0</v>
      </c>
      <c r="L2234" s="34">
        <v>0</v>
      </c>
      <c r="M2234" s="34">
        <v>0</v>
      </c>
      <c r="N2234" s="34">
        <v>0</v>
      </c>
      <c r="O2234" s="34">
        <v>0</v>
      </c>
      <c r="P2234" s="34">
        <v>0</v>
      </c>
      <c r="Q2234" s="34">
        <v>0</v>
      </c>
      <c r="R2234" s="34">
        <v>0</v>
      </c>
      <c r="S2234" s="109">
        <v>0</v>
      </c>
      <c r="T2234" s="109">
        <f>_xlfn.XLOOKUP(B2234,'[3]Nur des jours'!$B:$B,'[3]Nur des jours'!$U:$U,"")</f>
        <v>0</v>
      </c>
      <c r="U2234" s="109">
        <v>0</v>
      </c>
      <c r="V2234" s="109">
        <v>0</v>
      </c>
      <c r="W2234" s="109">
        <v>0</v>
      </c>
      <c r="X2234" s="109">
        <v>0</v>
      </c>
      <c r="Y2234" s="109">
        <v>0</v>
      </c>
      <c r="Z2234" s="109">
        <v>0</v>
      </c>
      <c r="AA2234" s="109">
        <v>0</v>
      </c>
      <c r="AB2234" s="109">
        <v>0</v>
      </c>
      <c r="AC2234" s="109">
        <v>0</v>
      </c>
      <c r="AD2234" s="109">
        <v>0</v>
      </c>
      <c r="AE2234" s="109">
        <v>0</v>
      </c>
      <c r="AF2234" s="109">
        <v>0</v>
      </c>
      <c r="AG2234" s="57" t="str">
        <f>_xlfn.XLOOKUP(B2234,[3]CALCULATION!$B:$B,[3]CALCULATION!$M:$M,"")</f>
        <v>Operationnel</v>
      </c>
      <c r="AH2234" s="57"/>
      <c r="AI2234" s="56" t="str" cm="1">
        <f t="array" ref="AI2234">IFERROR(_xlfn.IFS(
AK2234="MPR ISSUE","PDH",
AK2234="BSS Hardware Issue","BSS",
AK2234="Sites strategiques, MLL, Pylone, etc.","ENVTECH",
AK2234="AKTIVCO DEFAUT GE &amp; POWER Cabinet","AKTIVCO",
AK2234="AKTIVCO Coupure ENEO &amp; Baisse de tension","AKTIVCO GRID ONLY",
AK2234="Coupure ENEO &amp; Baisse de tension","IHS GRID ONLY",
AK2234="Defaut GE &amp; POWER Cabinet","IHS",
AK2234="Sharing","Partners",
AK2234="Sites strategiques &amp; DataCenter","SST &amp; DC",
AK2234="Exclu","Exclu",
AK2234="SAT","SAT",
AK2234="SPARE-ISSUE","SPARE-ISSUE",
AK2234="Fiber CAmtel","TRANS_FO_CAMTEL",
AK2234="Fiber AOF","Fiber AOF",
AK2234="Projet OCM (HUAWEI)","TRAVAUX-HUAWEI",
AK2234="Projet OCM (NOKIA)","TRAVAUX-NOKIA",
AK2234="ACCESS-ISSUE","ACCESS-ISSUE",
AK2234="Projet OCM (ZTE, NOKIA, autres projets)","TRAVAUX OCM",
AK2234="No root CAuse","No root cause",
AK2234="ODU HS","PDH",
AK2234="IP &amp; VLAN","PDH",
AK2234="Warehouse HUAWEI","SPARE-ISSUE",
AK2234="SPARE-HS","SPARE-ISSUE",
AK2234="Power Telco","BSS",AK2234="no impacts","no impacts"
),"")</f>
        <v>No root cause</v>
      </c>
      <c r="AJ2234" s="56" t="str" cm="1">
        <f t="array" ref="AJ2234">IFERROR(_xlfn.IFS(
AK2234="MPR ISSUE","TX ISSUE",
AK2234="BSS Hardware Issue","RAN ISSUE",
AK2234="Sites strategiques, MLL, Pylone, etc.","ENVTECH",
AK2234="AKTIVCO DEFAUT GE &amp; POWER Cabinet","POWER ISSUE",
AK2234="AKTIVCO Coupure ENEO &amp; Baisse de tension","POWER ISSUE",
AK2234="Coupure ENEO &amp; Baisse de tension","POWER ISSUE",
AK2234="Defaut GE &amp; POWER Cabinet","POWER ISSUE",
AK2234="Sharing","POWER ISSUE",
AK2234="Sites strategiques &amp; DataCenter","POWER ISSUE",
AK2234="Exclu","Exclu",
AK2234="SAT","TX ISSUE",
AK2234="SPARE-ISSUE","SPARE-ISSUE",
AK2234="Fiber CAmtel","TX ISSUE",
AK2234="Fiber AOF","TX ISSUE",
AK2234="Projet OCM (HUAWEI)","TRAVAUX-HUAWEI",
AK2234="Projet OCM (NOKIA)","TRAVAUX -NOKIA",
AK2234="ACCESS-ISSUE","ACCESS-ISSUE",
AK2234="Projet OCM (ZTE, NOKIA, autres projets)","TRAVAUX OCM",
AK2234="No root CAuse","No root cause",
AK2234="ODU HS","TX ISSUE",
AK2234="IP &amp; VLAN","TX ISSUE",
AK2234="Warehouse HUAWEI","SPARE-ISSUE",
AK2234="SPARE-HS","SPARE-ISSUE",
AK2234="Power Telco","RAN ISSUE",AK2234="no impacts","no impacts"
),"")</f>
        <v>No root cause</v>
      </c>
      <c r="AK2234" s="81" t="s">
        <v>5620</v>
      </c>
      <c r="AL2234" s="56" t="str" cm="1">
        <f t="array" ref="AL2234">IFERROR(_xlfn.IFS(
AK2234="MPR ISSUE","ACTIVE",
AK2234="BSS Hardware Issue","ACTIVE",
AK2234="Sites strategiques, MLL, Pylone, etc.","PASSIVE",
AK2234="AKTIVCO DEFAUT GE &amp; POWER Cabinet","PASSIVE",
AK2234="AKTIVCO Coupure ENEO &amp; Baisse de tension","PASSIVE",
AK2234="Coupure ENEO &amp; Baisse de tension","PASSIVE",
AK2234="Defaut GE &amp; POWER Cabinet","PASSIVE",
AK2234="Sharing","PASSIVE",
AK2234="Sites strategiques &amp; DataCenter","PASSIVE",
AK2234="Exclu","Exclu",
AK2234="SAT","ACTIVE",
AK2234="SPARE-ISSUE","SPARE-ISSUE",
AK2234="Fiber CAmtel","ACTIVE",
AK2234="Fiber AOF","ACTIVE",
AK2234="Projet OCM (HUAWEI)","PLANNED WORKS",
AK2234="Projet OCM (NOKIA)","PLANNED WORKS",
AK2234="ACCESS-ISSUE","ACCESS-ISSUE",
AK2234="Projet OCM (ZTE, NOKIA, autres projets)","PLANNED WORKS",
AK2234="No root CAuse","No root cause",
AK2234="ODU HS","ACTIVE",
AK2234="IP &amp; VLAN","ACTIVE",
AK2234="Warehouse HUAWEI","SPARE-ISSUE",
AK2234="SPARE-HS","SPARE-ISSUE",
AK2234="Power Telco","ACTIVE", AK2234="no impacts","no impacts"
),"")</f>
        <v>No root cause</v>
      </c>
      <c r="AM2234" s="108" t="s">
        <v>5537</v>
      </c>
      <c r="AN2234" s="117" t="s">
        <v>3959</v>
      </c>
      <c r="AP2234" s="23" t="s">
        <v>5537</v>
      </c>
      <c r="AQ2234" s="23" t="s">
        <v>5537</v>
      </c>
      <c r="AR2234" s="7"/>
      <c r="AS2234" s="6"/>
      <c r="AT2234" s="7"/>
      <c r="AU2234" s="3" t="s">
        <v>5537</v>
      </c>
      <c r="AV2234" s="24" t="s">
        <v>5537</v>
      </c>
      <c r="AW2234" s="24" t="s">
        <v>5537</v>
      </c>
      <c r="AX2234" s="24" t="s">
        <v>5537</v>
      </c>
      <c r="AY2234" s="24" t="s">
        <v>5537</v>
      </c>
      <c r="AZ2234" s="24" t="s">
        <v>5537</v>
      </c>
      <c r="BA2234" s="24" t="s">
        <v>5537</v>
      </c>
      <c r="BB2234" s="24" t="s">
        <v>5537</v>
      </c>
      <c r="BC2234" s="24" t="s">
        <v>5537</v>
      </c>
      <c r="BD2234" s="24" t="s">
        <v>5537</v>
      </c>
      <c r="BE2234" s="24" t="s">
        <v>5537</v>
      </c>
      <c r="BF2234" s="24" t="s">
        <v>5537</v>
      </c>
      <c r="BG2234" s="24" t="s">
        <v>5537</v>
      </c>
      <c r="BH2234" s="24" t="s">
        <v>5537</v>
      </c>
      <c r="BI2234" s="9" t="s">
        <v>5537</v>
      </c>
      <c r="BJ2234" s="14"/>
      <c r="BK2234" s="14" t="s">
        <v>5537</v>
      </c>
      <c r="BL2234" s="14" t="str">
        <f>_xlfn.XLOOKUP(B2234,'[4]cell downs 18042026 17h'!$B:$B,'[4]cell downs 18042026 17h'!$B:$B,"")</f>
        <v/>
      </c>
      <c r="BM2234" s="14" t="str">
        <f>_xlfn.XLOOKUP(B2234,'[5]Cells Huawei 19042026 15h'!$B:$B,'[5]Cells Huawei 19042026 15h'!$B:$B,"")</f>
        <v/>
      </c>
      <c r="BN2234" s="9" t="str">
        <f>_xlfn.XLOOKUP(B2234,'[6]cells down 19042026 9H40'!$B:$B,'[6]cells down 19042026 9H40'!$B:$B,"")</f>
        <v/>
      </c>
      <c r="BO2234" s="9" t="s">
        <v>3959</v>
      </c>
      <c r="BP2234" s="9" t="s">
        <v>12</v>
      </c>
    </row>
    <row r="2235" spans="1:68" s="9" customFormat="1" x14ac:dyDescent="0.35">
      <c r="A2235" s="112" t="s">
        <v>3964</v>
      </c>
      <c r="B2235" s="8" t="s">
        <v>3965</v>
      </c>
      <c r="C2235" s="3" t="str">
        <f>_xlfn.XLOOKUP(B2235,'[1]daily break down'!$D:$D,'[1]daily break down'!$E:$E,"")</f>
        <v>CENTRE</v>
      </c>
      <c r="D2235" s="1" t="s">
        <v>11</v>
      </c>
      <c r="E2235" s="1" t="s">
        <v>237</v>
      </c>
      <c r="F2235" s="3" t="s">
        <v>37</v>
      </c>
      <c r="G2235" s="1" t="s">
        <v>3964</v>
      </c>
      <c r="H2235" s="41" t="str">
        <f>_xlfn.XLOOKUP(B2235,[2]CALCULATION!$B:$B,[2]CALCULATION!$H:$H,"")</f>
        <v>ZTE</v>
      </c>
      <c r="I2235" s="34">
        <v>0</v>
      </c>
      <c r="J2235" s="34">
        <v>0</v>
      </c>
      <c r="K2235" s="34">
        <v>0</v>
      </c>
      <c r="L2235" s="34">
        <v>0</v>
      </c>
      <c r="M2235" s="34">
        <v>0</v>
      </c>
      <c r="N2235" s="34">
        <v>0</v>
      </c>
      <c r="O2235" s="34">
        <v>0</v>
      </c>
      <c r="P2235" s="34">
        <v>0</v>
      </c>
      <c r="Q2235" s="34">
        <v>0</v>
      </c>
      <c r="R2235" s="34">
        <v>0</v>
      </c>
      <c r="S2235" s="109">
        <v>0</v>
      </c>
      <c r="T2235" s="109">
        <f>_xlfn.XLOOKUP(B2235,'[3]Nur des jours'!$B:$B,'[3]Nur des jours'!$U:$U,"")</f>
        <v>0</v>
      </c>
      <c r="U2235" s="109">
        <v>0</v>
      </c>
      <c r="V2235" s="109">
        <v>0</v>
      </c>
      <c r="W2235" s="109">
        <v>0</v>
      </c>
      <c r="X2235" s="109">
        <v>0</v>
      </c>
      <c r="Y2235" s="109">
        <v>0</v>
      </c>
      <c r="Z2235" s="109">
        <v>0</v>
      </c>
      <c r="AA2235" s="109">
        <v>0</v>
      </c>
      <c r="AB2235" s="109">
        <v>0</v>
      </c>
      <c r="AC2235" s="109">
        <v>0</v>
      </c>
      <c r="AD2235" s="109">
        <v>0</v>
      </c>
      <c r="AE2235" s="109">
        <v>0</v>
      </c>
      <c r="AF2235" s="109">
        <v>0</v>
      </c>
      <c r="AG2235" s="57" t="str">
        <f>_xlfn.XLOOKUP(B2235,[3]CALCULATION!$B:$B,[3]CALCULATION!$M:$M,"")</f>
        <v>Operationnel</v>
      </c>
      <c r="AH2235" s="57"/>
      <c r="AI2235" s="56" t="str" cm="1">
        <f t="array" ref="AI2235">IFERROR(_xlfn.IFS(
AK2235="MPR ISSUE","PDH",
AK2235="BSS Hardware Issue","BSS",
AK2235="Sites strategiques, MLL, Pylone, etc.","ENVTECH",
AK2235="AKTIVCO DEFAUT GE &amp; POWER Cabinet","AKTIVCO",
AK2235="AKTIVCO Coupure ENEO &amp; Baisse de tension","AKTIVCO GRID ONLY",
AK2235="Coupure ENEO &amp; Baisse de tension","IHS GRID ONLY",
AK2235="Defaut GE &amp; POWER Cabinet","IHS",
AK2235="Sharing","Partners",
AK2235="Sites strategiques &amp; DataCenter","SST &amp; DC",
AK2235="Exclu","Exclu",
AK2235="SAT","SAT",
AK2235="SPARE-ISSUE","SPARE-ISSUE",
AK2235="Fiber CAmtel","TRANS_FO_CAMTEL",
AK2235="Fiber AOF","Fiber AOF",
AK2235="Projet OCM (HUAWEI)","TRAVAUX-HUAWEI",
AK2235="Projet OCM (NOKIA)","TRAVAUX-NOKIA",
AK2235="ACCESS-ISSUE","ACCESS-ISSUE",
AK2235="Projet OCM (ZTE, NOKIA, autres projets)","TRAVAUX OCM",
AK2235="No root CAuse","No root cause",
AK2235="ODU HS","PDH",
AK2235="IP &amp; VLAN","PDH",
AK2235="Warehouse HUAWEI","SPARE-ISSUE",
AK2235="SPARE-HS","SPARE-ISSUE",
AK2235="Power Telco","BSS",AK2235="no impacts","no impacts"
),"")</f>
        <v>No root cause</v>
      </c>
      <c r="AJ2235" s="56" t="str" cm="1">
        <f t="array" ref="AJ2235">IFERROR(_xlfn.IFS(
AK2235="MPR ISSUE","TX ISSUE",
AK2235="BSS Hardware Issue","RAN ISSUE",
AK2235="Sites strategiques, MLL, Pylone, etc.","ENVTECH",
AK2235="AKTIVCO DEFAUT GE &amp; POWER Cabinet","POWER ISSUE",
AK2235="AKTIVCO Coupure ENEO &amp; Baisse de tension","POWER ISSUE",
AK2235="Coupure ENEO &amp; Baisse de tension","POWER ISSUE",
AK2235="Defaut GE &amp; POWER Cabinet","POWER ISSUE",
AK2235="Sharing","POWER ISSUE",
AK2235="Sites strategiques &amp; DataCenter","POWER ISSUE",
AK2235="Exclu","Exclu",
AK2235="SAT","TX ISSUE",
AK2235="SPARE-ISSUE","SPARE-ISSUE",
AK2235="Fiber CAmtel","TX ISSUE",
AK2235="Fiber AOF","TX ISSUE",
AK2235="Projet OCM (HUAWEI)","TRAVAUX-HUAWEI",
AK2235="Projet OCM (NOKIA)","TRAVAUX -NOKIA",
AK2235="ACCESS-ISSUE","ACCESS-ISSUE",
AK2235="Projet OCM (ZTE, NOKIA, autres projets)","TRAVAUX OCM",
AK2235="No root CAuse","No root cause",
AK2235="ODU HS","TX ISSUE",
AK2235="IP &amp; VLAN","TX ISSUE",
AK2235="Warehouse HUAWEI","SPARE-ISSUE",
AK2235="SPARE-HS","SPARE-ISSUE",
AK2235="Power Telco","RAN ISSUE",AK2235="no impacts","no impacts"
),"")</f>
        <v>No root cause</v>
      </c>
      <c r="AK2235" s="81" t="s">
        <v>5620</v>
      </c>
      <c r="AL2235" s="56" t="str" cm="1">
        <f t="array" ref="AL2235">IFERROR(_xlfn.IFS(
AK2235="MPR ISSUE","ACTIVE",
AK2235="BSS Hardware Issue","ACTIVE",
AK2235="Sites strategiques, MLL, Pylone, etc.","PASSIVE",
AK2235="AKTIVCO DEFAUT GE &amp; POWER Cabinet","PASSIVE",
AK2235="AKTIVCO Coupure ENEO &amp; Baisse de tension","PASSIVE",
AK2235="Coupure ENEO &amp; Baisse de tension","PASSIVE",
AK2235="Defaut GE &amp; POWER Cabinet","PASSIVE",
AK2235="Sharing","PASSIVE",
AK2235="Sites strategiques &amp; DataCenter","PASSIVE",
AK2235="Exclu","Exclu",
AK2235="SAT","ACTIVE",
AK2235="SPARE-ISSUE","SPARE-ISSUE",
AK2235="Fiber CAmtel","ACTIVE",
AK2235="Fiber AOF","ACTIVE",
AK2235="Projet OCM (HUAWEI)","PLANNED WORKS",
AK2235="Projet OCM (NOKIA)","PLANNED WORKS",
AK2235="ACCESS-ISSUE","ACCESS-ISSUE",
AK2235="Projet OCM (ZTE, NOKIA, autres projets)","PLANNED WORKS",
AK2235="No root CAuse","No root cause",
AK2235="ODU HS","ACTIVE",
AK2235="IP &amp; VLAN","ACTIVE",
AK2235="Warehouse HUAWEI","SPARE-ISSUE",
AK2235="SPARE-HS","SPARE-ISSUE",
AK2235="Power Telco","ACTIVE", AK2235="no impacts","no impacts"
),"")</f>
        <v>No root cause</v>
      </c>
      <c r="AM2235" s="108" t="s">
        <v>5537</v>
      </c>
      <c r="AN2235" s="117" t="s">
        <v>3965</v>
      </c>
      <c r="AP2235" s="23" t="s">
        <v>5537</v>
      </c>
      <c r="AQ2235" s="23" t="s">
        <v>5537</v>
      </c>
      <c r="AR2235" s="7"/>
      <c r="AS2235" s="6"/>
      <c r="AT2235" s="7"/>
      <c r="AU2235" s="3" t="s">
        <v>5537</v>
      </c>
      <c r="AV2235" s="24" t="s">
        <v>5537</v>
      </c>
      <c r="AW2235" s="24" t="s">
        <v>5537</v>
      </c>
      <c r="AX2235" s="24" t="s">
        <v>5537</v>
      </c>
      <c r="AY2235" s="24" t="s">
        <v>5537</v>
      </c>
      <c r="AZ2235" s="24" t="s">
        <v>5537</v>
      </c>
      <c r="BA2235" s="24" t="s">
        <v>5537</v>
      </c>
      <c r="BB2235" s="24" t="s">
        <v>5537</v>
      </c>
      <c r="BC2235" s="24" t="s">
        <v>5537</v>
      </c>
      <c r="BD2235" s="24" t="s">
        <v>5537</v>
      </c>
      <c r="BE2235" s="24" t="s">
        <v>5537</v>
      </c>
      <c r="BF2235" s="24" t="s">
        <v>5537</v>
      </c>
      <c r="BG2235" s="24" t="s">
        <v>5537</v>
      </c>
      <c r="BH2235" s="24" t="s">
        <v>5537</v>
      </c>
      <c r="BI2235" s="9" t="s">
        <v>5537</v>
      </c>
      <c r="BJ2235" s="14"/>
      <c r="BK2235" s="14" t="s">
        <v>5537</v>
      </c>
      <c r="BL2235" s="14" t="str">
        <f>_xlfn.XLOOKUP(B2235,'[4]cell downs 18042026 17h'!$B:$B,'[4]cell downs 18042026 17h'!$B:$B,"")</f>
        <v/>
      </c>
      <c r="BM2235" s="14" t="str">
        <f>_xlfn.XLOOKUP(B2235,'[5]Cells Huawei 19042026 15h'!$B:$B,'[5]Cells Huawei 19042026 15h'!$B:$B,"")</f>
        <v/>
      </c>
      <c r="BN2235" s="9" t="str">
        <f>_xlfn.XLOOKUP(B2235,'[6]cells down 19042026 9H40'!$B:$B,'[6]cells down 19042026 9H40'!$B:$B,"")</f>
        <v/>
      </c>
      <c r="BO2235" s="9" t="s">
        <v>5537</v>
      </c>
      <c r="BP2235" s="9" t="s">
        <v>5537</v>
      </c>
    </row>
    <row r="2236" spans="1:68" s="9" customFormat="1" x14ac:dyDescent="0.35">
      <c r="A2236" s="1" t="s">
        <v>3968</v>
      </c>
      <c r="B2236" s="8" t="s">
        <v>3969</v>
      </c>
      <c r="C2236" s="3" t="str">
        <f>_xlfn.XLOOKUP(B2236,'[1]daily break down'!$D:$D,'[1]daily break down'!$E:$E,"")</f>
        <v>Douala</v>
      </c>
      <c r="D2236" s="1" t="s">
        <v>11</v>
      </c>
      <c r="E2236" s="1" t="s">
        <v>12</v>
      </c>
      <c r="F2236" s="3" t="s">
        <v>31</v>
      </c>
      <c r="G2236" s="1" t="s">
        <v>32</v>
      </c>
      <c r="H2236" s="41" t="str">
        <f>_xlfn.XLOOKUP(B2236,[2]CALCULATION!$B:$B,[2]CALCULATION!$H:$H,"")</f>
        <v>ZTE</v>
      </c>
      <c r="I2236" s="34">
        <v>0</v>
      </c>
      <c r="J2236" s="34">
        <v>0</v>
      </c>
      <c r="K2236" s="34">
        <v>0</v>
      </c>
      <c r="L2236" s="34">
        <v>0</v>
      </c>
      <c r="M2236" s="34">
        <v>0</v>
      </c>
      <c r="N2236" s="34">
        <v>0</v>
      </c>
      <c r="O2236" s="34">
        <v>0</v>
      </c>
      <c r="P2236" s="34">
        <v>0</v>
      </c>
      <c r="Q2236" s="34">
        <v>0</v>
      </c>
      <c r="R2236" s="34">
        <v>0</v>
      </c>
      <c r="S2236" s="109">
        <v>0</v>
      </c>
      <c r="T2236" s="109">
        <f>_xlfn.XLOOKUP(B2236,'[3]Nur des jours'!$B:$B,'[3]Nur des jours'!$U:$U,"")</f>
        <v>0</v>
      </c>
      <c r="U2236" s="109">
        <v>0</v>
      </c>
      <c r="V2236" s="109">
        <v>0</v>
      </c>
      <c r="W2236" s="109">
        <v>0</v>
      </c>
      <c r="X2236" s="109">
        <v>0</v>
      </c>
      <c r="Y2236" s="109">
        <v>0</v>
      </c>
      <c r="Z2236" s="109">
        <v>0</v>
      </c>
      <c r="AA2236" s="109">
        <v>0</v>
      </c>
      <c r="AB2236" s="109">
        <v>0</v>
      </c>
      <c r="AC2236" s="109">
        <v>0</v>
      </c>
      <c r="AD2236" s="109">
        <v>0</v>
      </c>
      <c r="AE2236" s="109">
        <v>0</v>
      </c>
      <c r="AF2236" s="109">
        <v>0</v>
      </c>
      <c r="AG2236" s="57" t="str">
        <f>_xlfn.XLOOKUP(B2236,[3]CALCULATION!$B:$B,[3]CALCULATION!$M:$M,"")</f>
        <v>Operationnel</v>
      </c>
      <c r="AH2236" s="57"/>
      <c r="AI2236" s="56" t="str" cm="1">
        <f t="array" ref="AI2236">IFERROR(_xlfn.IFS(
AK2236="MPR ISSUE","PDH",
AK2236="BSS Hardware Issue","BSS",
AK2236="Sites strategiques, MLL, Pylone, etc.","ENVTECH",
AK2236="AKTIVCO DEFAUT GE &amp; POWER Cabinet","AKTIVCO",
AK2236="AKTIVCO Coupure ENEO &amp; Baisse de tension","AKTIVCO GRID ONLY",
AK2236="Coupure ENEO &amp; Baisse de tension","IHS GRID ONLY",
AK2236="Defaut GE &amp; POWER Cabinet","IHS",
AK2236="Sharing","Partners",
AK2236="Sites strategiques &amp; DataCenter","SST &amp; DC",
AK2236="Exclu","Exclu",
AK2236="SAT","SAT",
AK2236="SPARE-ISSUE","SPARE-ISSUE",
AK2236="Fiber CAmtel","TRANS_FO_CAMTEL",
AK2236="Fiber AOF","Fiber AOF",
AK2236="Projet OCM (HUAWEI)","TRAVAUX-HUAWEI",
AK2236="Projet OCM (NOKIA)","TRAVAUX-NOKIA",
AK2236="ACCESS-ISSUE","ACCESS-ISSUE",
AK2236="Projet OCM (ZTE, NOKIA, autres projets)","TRAVAUX OCM",
AK2236="No root CAuse","No root cause",
AK2236="ODU HS","PDH",
AK2236="IP &amp; VLAN","PDH",
AK2236="Warehouse HUAWEI","SPARE-ISSUE",
AK2236="SPARE-HS","SPARE-ISSUE",
AK2236="Power Telco","BSS",AK2236="no impacts","no impacts"
),"")</f>
        <v>No root cause</v>
      </c>
      <c r="AJ2236" s="56" t="str" cm="1">
        <f t="array" ref="AJ2236">IFERROR(_xlfn.IFS(
AK2236="MPR ISSUE","TX ISSUE",
AK2236="BSS Hardware Issue","RAN ISSUE",
AK2236="Sites strategiques, MLL, Pylone, etc.","ENVTECH",
AK2236="AKTIVCO DEFAUT GE &amp; POWER Cabinet","POWER ISSUE",
AK2236="AKTIVCO Coupure ENEO &amp; Baisse de tension","POWER ISSUE",
AK2236="Coupure ENEO &amp; Baisse de tension","POWER ISSUE",
AK2236="Defaut GE &amp; POWER Cabinet","POWER ISSUE",
AK2236="Sharing","POWER ISSUE",
AK2236="Sites strategiques &amp; DataCenter","POWER ISSUE",
AK2236="Exclu","Exclu",
AK2236="SAT","TX ISSUE",
AK2236="SPARE-ISSUE","SPARE-ISSUE",
AK2236="Fiber CAmtel","TX ISSUE",
AK2236="Fiber AOF","TX ISSUE",
AK2236="Projet OCM (HUAWEI)","TRAVAUX-HUAWEI",
AK2236="Projet OCM (NOKIA)","TRAVAUX -NOKIA",
AK2236="ACCESS-ISSUE","ACCESS-ISSUE",
AK2236="Projet OCM (ZTE, NOKIA, autres projets)","TRAVAUX OCM",
AK2236="No root CAuse","No root cause",
AK2236="ODU HS","TX ISSUE",
AK2236="IP &amp; VLAN","TX ISSUE",
AK2236="Warehouse HUAWEI","SPARE-ISSUE",
AK2236="SPARE-HS","SPARE-ISSUE",
AK2236="Power Telco","RAN ISSUE",AK2236="no impacts","no impacts"
),"")</f>
        <v>No root cause</v>
      </c>
      <c r="AK2236" s="81" t="s">
        <v>5620</v>
      </c>
      <c r="AL2236" s="56" t="str" cm="1">
        <f t="array" ref="AL2236">IFERROR(_xlfn.IFS(
AK2236="MPR ISSUE","ACTIVE",
AK2236="BSS Hardware Issue","ACTIVE",
AK2236="Sites strategiques, MLL, Pylone, etc.","PASSIVE",
AK2236="AKTIVCO DEFAUT GE &amp; POWER Cabinet","PASSIVE",
AK2236="AKTIVCO Coupure ENEO &amp; Baisse de tension","PASSIVE",
AK2236="Coupure ENEO &amp; Baisse de tension","PASSIVE",
AK2236="Defaut GE &amp; POWER Cabinet","PASSIVE",
AK2236="Sharing","PASSIVE",
AK2236="Sites strategiques &amp; DataCenter","PASSIVE",
AK2236="Exclu","Exclu",
AK2236="SAT","ACTIVE",
AK2236="SPARE-ISSUE","SPARE-ISSUE",
AK2236="Fiber CAmtel","ACTIVE",
AK2236="Fiber AOF","ACTIVE",
AK2236="Projet OCM (HUAWEI)","PLANNED WORKS",
AK2236="Projet OCM (NOKIA)","PLANNED WORKS",
AK2236="ACCESS-ISSUE","ACCESS-ISSUE",
AK2236="Projet OCM (ZTE, NOKIA, autres projets)","PLANNED WORKS",
AK2236="No root CAuse","No root cause",
AK2236="ODU HS","ACTIVE",
AK2236="IP &amp; VLAN","ACTIVE",
AK2236="Warehouse HUAWEI","SPARE-ISSUE",
AK2236="SPARE-HS","SPARE-ISSUE",
AK2236="Power Telco","ACTIVE", AK2236="no impacts","no impacts"
),"")</f>
        <v>No root cause</v>
      </c>
      <c r="AM2236" s="108" t="s">
        <v>5537</v>
      </c>
      <c r="AN2236" s="117" t="s">
        <v>3969</v>
      </c>
      <c r="AP2236" s="23" t="s">
        <v>5537</v>
      </c>
      <c r="AQ2236" s="23" t="s">
        <v>5537</v>
      </c>
      <c r="AR2236" s="7"/>
      <c r="AS2236" s="6"/>
      <c r="AT2236" s="7"/>
      <c r="AU2236" s="3" t="s">
        <v>5537</v>
      </c>
      <c r="AV2236" s="24" t="s">
        <v>5537</v>
      </c>
      <c r="AW2236" s="24" t="s">
        <v>5537</v>
      </c>
      <c r="AX2236" s="24" t="s">
        <v>5537</v>
      </c>
      <c r="AY2236" s="24" t="s">
        <v>5537</v>
      </c>
      <c r="AZ2236" s="24" t="s">
        <v>5537</v>
      </c>
      <c r="BA2236" s="24" t="s">
        <v>5537</v>
      </c>
      <c r="BB2236" s="24" t="s">
        <v>5537</v>
      </c>
      <c r="BC2236" s="24" t="s">
        <v>5537</v>
      </c>
      <c r="BD2236" s="24" t="s">
        <v>5537</v>
      </c>
      <c r="BE2236" s="24" t="s">
        <v>5537</v>
      </c>
      <c r="BF2236" s="24" t="s">
        <v>5537</v>
      </c>
      <c r="BG2236" s="24" t="s">
        <v>5537</v>
      </c>
      <c r="BH2236" s="24" t="s">
        <v>5537</v>
      </c>
      <c r="BI2236" s="9" t="s">
        <v>5537</v>
      </c>
      <c r="BJ2236" s="14"/>
      <c r="BK2236" s="14" t="s">
        <v>5537</v>
      </c>
      <c r="BL2236" s="14" t="str">
        <f>_xlfn.XLOOKUP(B2236,'[4]cell downs 18042026 17h'!$B:$B,'[4]cell downs 18042026 17h'!$B:$B,"")</f>
        <v/>
      </c>
      <c r="BM2236" s="14" t="str">
        <f>_xlfn.XLOOKUP(B2236,'[5]Cells Huawei 19042026 15h'!$B:$B,'[5]Cells Huawei 19042026 15h'!$B:$B,"")</f>
        <v/>
      </c>
      <c r="BN2236" s="9" t="str">
        <f>_xlfn.XLOOKUP(B2236,'[6]cells down 19042026 9H40'!$B:$B,'[6]cells down 19042026 9H40'!$B:$B,"")</f>
        <v/>
      </c>
      <c r="BO2236" s="9" t="s">
        <v>3969</v>
      </c>
      <c r="BP2236" s="9" t="s">
        <v>12</v>
      </c>
    </row>
    <row r="2237" spans="1:68" s="9" customFormat="1" x14ac:dyDescent="0.35">
      <c r="A2237" s="1" t="s">
        <v>3097</v>
      </c>
      <c r="B2237" s="8" t="s">
        <v>4847</v>
      </c>
      <c r="C2237" s="3" t="str">
        <f>_xlfn.XLOOKUP(B2237,'[1]daily break down'!$D:$D,'[1]daily break down'!$E:$E,"")</f>
        <v>NORD-OUEST</v>
      </c>
      <c r="D2237" s="1"/>
      <c r="E2237" s="1"/>
      <c r="F2237" s="3" t="s">
        <v>51</v>
      </c>
      <c r="G2237" s="1" t="s">
        <v>3097</v>
      </c>
      <c r="H2237" s="39" t="str">
        <f>_xlfn.XLOOKUP(B2237,[2]CALCULATION!$B:$B,[2]CALCULATION!$H:$H,"")</f>
        <v>HUAWEI</v>
      </c>
      <c r="I2237" s="34">
        <v>0</v>
      </c>
      <c r="J2237" s="34">
        <v>0</v>
      </c>
      <c r="K2237" s="34">
        <v>0</v>
      </c>
      <c r="L2237" s="34">
        <v>0</v>
      </c>
      <c r="M2237" s="34">
        <v>0</v>
      </c>
      <c r="N2237" s="34">
        <v>0</v>
      </c>
      <c r="O2237" s="34">
        <v>0</v>
      </c>
      <c r="P2237" s="34">
        <v>0</v>
      </c>
      <c r="Q2237" s="34">
        <v>0</v>
      </c>
      <c r="R2237" s="34">
        <v>0</v>
      </c>
      <c r="S2237" s="109">
        <v>0</v>
      </c>
      <c r="T2237" s="109">
        <f>_xlfn.XLOOKUP(B2237,'[3]Nur des jours'!$B:$B,'[3]Nur des jours'!$U:$U,"")</f>
        <v>0</v>
      </c>
      <c r="U2237" s="109">
        <v>0</v>
      </c>
      <c r="V2237" s="109">
        <v>1.5709850385095012</v>
      </c>
      <c r="W2237" s="109">
        <v>0</v>
      </c>
      <c r="X2237" s="109">
        <v>0</v>
      </c>
      <c r="Y2237" s="109">
        <v>0</v>
      </c>
      <c r="Z2237" s="109">
        <v>0</v>
      </c>
      <c r="AA2237" s="109">
        <v>0</v>
      </c>
      <c r="AB2237" s="109">
        <v>0</v>
      </c>
      <c r="AC2237" s="109">
        <v>0</v>
      </c>
      <c r="AD2237" s="109">
        <v>0</v>
      </c>
      <c r="AE2237" s="109">
        <v>0</v>
      </c>
      <c r="AF2237" s="109">
        <v>0</v>
      </c>
      <c r="AG2237" s="57" t="str">
        <f>_xlfn.XLOOKUP(B2237,[3]CALCULATION!$B:$B,[3]CALCULATION!$M:$M,"")</f>
        <v>Insecurity</v>
      </c>
      <c r="AH2237" s="57"/>
      <c r="AI2237" s="56" t="str" cm="1">
        <f t="array" ref="AI2237">IFERROR(_xlfn.IFS(
AK2237="MPR ISSUE","PDH",
AK2237="BSS Hardware Issue","BSS",
AK2237="Sites strategiques, MLL, Pylone, etc.","ENVTECH",
AK2237="AKTIVCO DEFAUT GE &amp; POWER Cabinet","AKTIVCO",
AK2237="AKTIVCO Coupure ENEO &amp; Baisse de tension","AKTIVCO GRID ONLY",
AK2237="Coupure ENEO &amp; Baisse de tension","IHS GRID ONLY",
AK2237="Defaut GE &amp; POWER Cabinet","IHS",
AK2237="Sharing","Partners",
AK2237="Sites strategiques &amp; DataCenter","SST &amp; DC",
AK2237="Exclu","Exclu",
AK2237="SAT","SAT",
AK2237="SPARE-ISSUE","SPARE-ISSUE",
AK2237="Fiber CAmtel","TRANS_FO_CAMTEL",
AK2237="Fiber AOF","Fiber AOF",
AK2237="Projet OCM (HUAWEI)","TRAVAUX-HUAWEI",
AK2237="Projet OCM (NOKIA)","TRAVAUX-NOKIA",
AK2237="ACCESS-ISSUE","ACCESS-ISSUE",
AK2237="Projet OCM (ZTE, NOKIA, autres projets)","TRAVAUX OCM",
AK2237="No root CAuse","No root cause",
AK2237="ODU HS","PDH",
AK2237="IP &amp; VLAN","PDH",
AK2237="Warehouse HUAWEI","SPARE-ISSUE",
AK2237="SPARE-HS","SPARE-ISSUE",
AK2237="Power Telco","BSS",AK2237="no impacts","no impacts"
),"")</f>
        <v>No root cause</v>
      </c>
      <c r="AJ2237" s="56" t="str" cm="1">
        <f t="array" ref="AJ2237">IFERROR(_xlfn.IFS(
AK2237="MPR ISSUE","TX ISSUE",
AK2237="BSS Hardware Issue","RAN ISSUE",
AK2237="Sites strategiques, MLL, Pylone, etc.","ENVTECH",
AK2237="AKTIVCO DEFAUT GE &amp; POWER Cabinet","POWER ISSUE",
AK2237="AKTIVCO Coupure ENEO &amp; Baisse de tension","POWER ISSUE",
AK2237="Coupure ENEO &amp; Baisse de tension","POWER ISSUE",
AK2237="Defaut GE &amp; POWER Cabinet","POWER ISSUE",
AK2237="Sharing","POWER ISSUE",
AK2237="Sites strategiques &amp; DataCenter","POWER ISSUE",
AK2237="Exclu","Exclu",
AK2237="SAT","TX ISSUE",
AK2237="SPARE-ISSUE","SPARE-ISSUE",
AK2237="Fiber CAmtel","TX ISSUE",
AK2237="Fiber AOF","TX ISSUE",
AK2237="Projet OCM (HUAWEI)","TRAVAUX-HUAWEI",
AK2237="Projet OCM (NOKIA)","TRAVAUX -NOKIA",
AK2237="ACCESS-ISSUE","ACCESS-ISSUE",
AK2237="Projet OCM (ZTE, NOKIA, autres projets)","TRAVAUX OCM",
AK2237="No root CAuse","No root cause",
AK2237="ODU HS","TX ISSUE",
AK2237="IP &amp; VLAN","TX ISSUE",
AK2237="Warehouse HUAWEI","SPARE-ISSUE",
AK2237="SPARE-HS","SPARE-ISSUE",
AK2237="Power Telco","RAN ISSUE",AK2237="no impacts","no impacts"
),"")</f>
        <v>No root cause</v>
      </c>
      <c r="AK2237" s="81" t="s">
        <v>5620</v>
      </c>
      <c r="AL2237" s="56" t="str" cm="1">
        <f t="array" ref="AL2237">IFERROR(_xlfn.IFS(
AK2237="MPR ISSUE","ACTIVE",
AK2237="BSS Hardware Issue","ACTIVE",
AK2237="Sites strategiques, MLL, Pylone, etc.","PASSIVE",
AK2237="AKTIVCO DEFAUT GE &amp; POWER Cabinet","PASSIVE",
AK2237="AKTIVCO Coupure ENEO &amp; Baisse de tension","PASSIVE",
AK2237="Coupure ENEO &amp; Baisse de tension","PASSIVE",
AK2237="Defaut GE &amp; POWER Cabinet","PASSIVE",
AK2237="Sharing","PASSIVE",
AK2237="Sites strategiques &amp; DataCenter","PASSIVE",
AK2237="Exclu","Exclu",
AK2237="SAT","ACTIVE",
AK2237="SPARE-ISSUE","SPARE-ISSUE",
AK2237="Fiber CAmtel","ACTIVE",
AK2237="Fiber AOF","ACTIVE",
AK2237="Projet OCM (HUAWEI)","PLANNED WORKS",
AK2237="Projet OCM (NOKIA)","PLANNED WORKS",
AK2237="ACCESS-ISSUE","ACCESS-ISSUE",
AK2237="Projet OCM (ZTE, NOKIA, autres projets)","PLANNED WORKS",
AK2237="No root CAuse","No root cause",
AK2237="ODU HS","ACTIVE",
AK2237="IP &amp; VLAN","ACTIVE",
AK2237="Warehouse HUAWEI","SPARE-ISSUE",
AK2237="SPARE-HS","SPARE-ISSUE",
AK2237="Power Telco","ACTIVE", AK2237="no impacts","no impacts"
),"")</f>
        <v>No root cause</v>
      </c>
      <c r="AM2237" s="108" t="s">
        <v>5537</v>
      </c>
      <c r="AN2237" s="117" t="s">
        <v>4847</v>
      </c>
      <c r="AP2237" s="23" t="s">
        <v>5537</v>
      </c>
      <c r="AQ2237" s="23" t="s">
        <v>5537</v>
      </c>
      <c r="AR2237" s="7"/>
      <c r="AS2237" s="6"/>
      <c r="AT2237" s="7"/>
      <c r="AU2237" s="3" t="s">
        <v>5537</v>
      </c>
      <c r="AV2237" s="24" t="s">
        <v>5537</v>
      </c>
      <c r="AW2237" s="24" t="s">
        <v>5537</v>
      </c>
      <c r="AX2237" s="24" t="s">
        <v>5537</v>
      </c>
      <c r="AY2237" s="24" t="s">
        <v>5537</v>
      </c>
      <c r="AZ2237" s="24" t="s">
        <v>5537</v>
      </c>
      <c r="BA2237" s="24" t="s">
        <v>5537</v>
      </c>
      <c r="BB2237" s="24" t="s">
        <v>5537</v>
      </c>
      <c r="BC2237" s="24" t="s">
        <v>5537</v>
      </c>
      <c r="BD2237" s="24" t="s">
        <v>5537</v>
      </c>
      <c r="BE2237" s="24" t="s">
        <v>5537</v>
      </c>
      <c r="BF2237" s="24" t="s">
        <v>5537</v>
      </c>
      <c r="BG2237" s="24" t="s">
        <v>5537</v>
      </c>
      <c r="BH2237" s="24" t="s">
        <v>5537</v>
      </c>
      <c r="BI2237" s="9" t="s">
        <v>5537</v>
      </c>
      <c r="BJ2237" s="14"/>
      <c r="BK2237" s="14" t="s">
        <v>5537</v>
      </c>
      <c r="BL2237" s="14" t="str">
        <f>_xlfn.XLOOKUP(B2237,'[4]cell downs 18042026 17h'!$B:$B,'[4]cell downs 18042026 17h'!$B:$B,"")</f>
        <v/>
      </c>
      <c r="BM2237" s="14" t="str">
        <f>_xlfn.XLOOKUP(B2237,'[5]Cells Huawei 19042026 15h'!$B:$B,'[5]Cells Huawei 19042026 15h'!$B:$B,"")</f>
        <v/>
      </c>
      <c r="BN2237" s="9" t="str">
        <f>_xlfn.XLOOKUP(B2237,'[6]cells down 19042026 9H40'!$B:$B,'[6]cells down 19042026 9H40'!$B:$B,"")</f>
        <v/>
      </c>
      <c r="BO2237" s="9" t="s">
        <v>4847</v>
      </c>
      <c r="BP2237" s="9" t="s">
        <v>12</v>
      </c>
    </row>
    <row r="2238" spans="1:68" s="9" customFormat="1" x14ac:dyDescent="0.35">
      <c r="A2238" s="3" t="s">
        <v>3970</v>
      </c>
      <c r="B2238" s="31" t="s">
        <v>3971</v>
      </c>
      <c r="C2238" s="3" t="str">
        <f>_xlfn.XLOOKUP(B2238,'[1]daily break down'!$D:$D,'[1]daily break down'!$E:$E,"")</f>
        <v>CENTRE</v>
      </c>
      <c r="D2238" s="3" t="s">
        <v>21</v>
      </c>
      <c r="E2238" s="3" t="s">
        <v>5527</v>
      </c>
      <c r="F2238" s="3" t="s">
        <v>226</v>
      </c>
      <c r="G2238" s="3" t="s">
        <v>1127</v>
      </c>
      <c r="H2238" s="40" t="str">
        <f>_xlfn.XLOOKUP(B2238,[2]CALCULATION!$B:$B,[2]CALCULATION!$H:$H,"")</f>
        <v>NOKIA</v>
      </c>
      <c r="I2238" s="34">
        <v>0</v>
      </c>
      <c r="J2238" s="34">
        <v>0</v>
      </c>
      <c r="K2238" s="34">
        <v>0</v>
      </c>
      <c r="L2238" s="34">
        <v>0</v>
      </c>
      <c r="M2238" s="34">
        <v>0</v>
      </c>
      <c r="N2238" s="34">
        <v>0</v>
      </c>
      <c r="O2238" s="34">
        <v>0</v>
      </c>
      <c r="P2238" s="34">
        <v>0</v>
      </c>
      <c r="Q2238" s="34">
        <v>0</v>
      </c>
      <c r="R2238" s="34">
        <v>0</v>
      </c>
      <c r="S2238" s="109">
        <v>0</v>
      </c>
      <c r="T2238" s="109">
        <f>_xlfn.XLOOKUP(B2238,'[3]Nur des jours'!$B:$B,'[3]Nur des jours'!$U:$U,"")</f>
        <v>0</v>
      </c>
      <c r="U2238" s="109">
        <v>0</v>
      </c>
      <c r="V2238" s="109">
        <v>0</v>
      </c>
      <c r="W2238" s="109">
        <v>0</v>
      </c>
      <c r="X2238" s="109">
        <v>0</v>
      </c>
      <c r="Y2238" s="109">
        <v>0</v>
      </c>
      <c r="Z2238" s="109">
        <v>0</v>
      </c>
      <c r="AA2238" s="109">
        <v>0</v>
      </c>
      <c r="AB2238" s="109">
        <v>0</v>
      </c>
      <c r="AC2238" s="109">
        <v>0</v>
      </c>
      <c r="AD2238" s="109">
        <v>0</v>
      </c>
      <c r="AE2238" s="109">
        <v>0</v>
      </c>
      <c r="AF2238" s="109">
        <v>0</v>
      </c>
      <c r="AG2238" s="57" t="str">
        <f>_xlfn.XLOOKUP(B2238,[3]CALCULATION!$B:$B,[3]CALCULATION!$M:$M,"")</f>
        <v>Operationnel</v>
      </c>
      <c r="AH2238" s="57"/>
      <c r="AI2238" s="56" t="str" cm="1">
        <f t="array" ref="AI2238">IFERROR(_xlfn.IFS(
AK2238="MPR ISSUE","PDH",
AK2238="BSS Hardware Issue","BSS",
AK2238="Sites strategiques, MLL, Pylone, etc.","ENVTECH",
AK2238="AKTIVCO DEFAUT GE &amp; POWER Cabinet","AKTIVCO",
AK2238="AKTIVCO Coupure ENEO &amp; Baisse de tension","AKTIVCO GRID ONLY",
AK2238="Coupure ENEO &amp; Baisse de tension","IHS GRID ONLY",
AK2238="Defaut GE &amp; POWER Cabinet","IHS",
AK2238="Sharing","Partners",
AK2238="Sites strategiques &amp; DataCenter","SST &amp; DC",
AK2238="Exclu","Exclu",
AK2238="SAT","SAT",
AK2238="SPARE-ISSUE","SPARE-ISSUE",
AK2238="Fiber CAmtel","TRANS_FO_CAMTEL",
AK2238="Fiber AOF","Fiber AOF",
AK2238="Projet OCM (HUAWEI)","TRAVAUX-HUAWEI",
AK2238="Projet OCM (NOKIA)","TRAVAUX-NOKIA",
AK2238="ACCESS-ISSUE","ACCESS-ISSUE",
AK2238="Projet OCM (ZTE, NOKIA, autres projets)","TRAVAUX OCM",
AK2238="No root CAuse","No root cause",
AK2238="ODU HS","PDH",
AK2238="IP &amp; VLAN","PDH",
AK2238="Warehouse HUAWEI","SPARE-ISSUE",
AK2238="SPARE-HS","SPARE-ISSUE",
AK2238="Power Telco","BSS",AK2238="no impacts","no impacts"
),"")</f>
        <v>No root cause</v>
      </c>
      <c r="AJ2238" s="56" t="str" cm="1">
        <f t="array" ref="AJ2238">IFERROR(_xlfn.IFS(
AK2238="MPR ISSUE","TX ISSUE",
AK2238="BSS Hardware Issue","RAN ISSUE",
AK2238="Sites strategiques, MLL, Pylone, etc.","ENVTECH",
AK2238="AKTIVCO DEFAUT GE &amp; POWER Cabinet","POWER ISSUE",
AK2238="AKTIVCO Coupure ENEO &amp; Baisse de tension","POWER ISSUE",
AK2238="Coupure ENEO &amp; Baisse de tension","POWER ISSUE",
AK2238="Defaut GE &amp; POWER Cabinet","POWER ISSUE",
AK2238="Sharing","POWER ISSUE",
AK2238="Sites strategiques &amp; DataCenter","POWER ISSUE",
AK2238="Exclu","Exclu",
AK2238="SAT","TX ISSUE",
AK2238="SPARE-ISSUE","SPARE-ISSUE",
AK2238="Fiber CAmtel","TX ISSUE",
AK2238="Fiber AOF","TX ISSUE",
AK2238="Projet OCM (HUAWEI)","TRAVAUX-HUAWEI",
AK2238="Projet OCM (NOKIA)","TRAVAUX -NOKIA",
AK2238="ACCESS-ISSUE","ACCESS-ISSUE",
AK2238="Projet OCM (ZTE, NOKIA, autres projets)","TRAVAUX OCM",
AK2238="No root CAuse","No root cause",
AK2238="ODU HS","TX ISSUE",
AK2238="IP &amp; VLAN","TX ISSUE",
AK2238="Warehouse HUAWEI","SPARE-ISSUE",
AK2238="SPARE-HS","SPARE-ISSUE",
AK2238="Power Telco","RAN ISSUE",AK2238="no impacts","no impacts"
),"")</f>
        <v>No root cause</v>
      </c>
      <c r="AK2238" s="81" t="s">
        <v>5620</v>
      </c>
      <c r="AL2238" s="56" t="str" cm="1">
        <f t="array" ref="AL2238">IFERROR(_xlfn.IFS(
AK2238="MPR ISSUE","ACTIVE",
AK2238="BSS Hardware Issue","ACTIVE",
AK2238="Sites strategiques, MLL, Pylone, etc.","PASSIVE",
AK2238="AKTIVCO DEFAUT GE &amp; POWER Cabinet","PASSIVE",
AK2238="AKTIVCO Coupure ENEO &amp; Baisse de tension","PASSIVE",
AK2238="Coupure ENEO &amp; Baisse de tension","PASSIVE",
AK2238="Defaut GE &amp; POWER Cabinet","PASSIVE",
AK2238="Sharing","PASSIVE",
AK2238="Sites strategiques &amp; DataCenter","PASSIVE",
AK2238="Exclu","Exclu",
AK2238="SAT","ACTIVE",
AK2238="SPARE-ISSUE","SPARE-ISSUE",
AK2238="Fiber CAmtel","ACTIVE",
AK2238="Fiber AOF","ACTIVE",
AK2238="Projet OCM (HUAWEI)","PLANNED WORKS",
AK2238="Projet OCM (NOKIA)","PLANNED WORKS",
AK2238="ACCESS-ISSUE","ACCESS-ISSUE",
AK2238="Projet OCM (ZTE, NOKIA, autres projets)","PLANNED WORKS",
AK2238="No root CAuse","No root cause",
AK2238="ODU HS","ACTIVE",
AK2238="IP &amp; VLAN","ACTIVE",
AK2238="Warehouse HUAWEI","SPARE-ISSUE",
AK2238="SPARE-HS","SPARE-ISSUE",
AK2238="Power Telco","ACTIVE", AK2238="no impacts","no impacts"
),"")</f>
        <v>No root cause</v>
      </c>
      <c r="AM2238" s="108" t="s">
        <v>5537</v>
      </c>
      <c r="AN2238" s="117" t="s">
        <v>3971</v>
      </c>
      <c r="AP2238" s="23" t="s">
        <v>5537</v>
      </c>
      <c r="AQ2238" s="23" t="s">
        <v>5537</v>
      </c>
      <c r="AR2238" s="7"/>
      <c r="AS2238" s="6"/>
      <c r="AT2238" s="7"/>
      <c r="AU2238" s="3" t="s">
        <v>5537</v>
      </c>
      <c r="AV2238" s="24" t="s">
        <v>5537</v>
      </c>
      <c r="AW2238" s="24" t="s">
        <v>5537</v>
      </c>
      <c r="AX2238" s="24" t="s">
        <v>5537</v>
      </c>
      <c r="AY2238" s="24" t="s">
        <v>5537</v>
      </c>
      <c r="AZ2238" s="24" t="s">
        <v>5537</v>
      </c>
      <c r="BA2238" s="24" t="s">
        <v>5537</v>
      </c>
      <c r="BB2238" s="24" t="s">
        <v>5537</v>
      </c>
      <c r="BC2238" s="24" t="s">
        <v>5537</v>
      </c>
      <c r="BD2238" s="24" t="s">
        <v>5537</v>
      </c>
      <c r="BE2238" s="24" t="s">
        <v>5537</v>
      </c>
      <c r="BF2238" s="24" t="s">
        <v>5537</v>
      </c>
      <c r="BG2238" s="24" t="s">
        <v>5537</v>
      </c>
      <c r="BH2238" s="24" t="s">
        <v>5537</v>
      </c>
      <c r="BI2238" s="9" t="s">
        <v>5537</v>
      </c>
      <c r="BJ2238" s="14"/>
      <c r="BK2238" s="14" t="s">
        <v>5537</v>
      </c>
      <c r="BL2238" s="14" t="str">
        <f>_xlfn.XLOOKUP(B2238,'[4]cell downs 18042026 17h'!$B:$B,'[4]cell downs 18042026 17h'!$B:$B,"")</f>
        <v/>
      </c>
      <c r="BM2238" s="14" t="str">
        <f>_xlfn.XLOOKUP(B2238,'[5]Cells Huawei 19042026 15h'!$B:$B,'[5]Cells Huawei 19042026 15h'!$B:$B,"")</f>
        <v/>
      </c>
      <c r="BN2238" s="9" t="str">
        <f>_xlfn.XLOOKUP(B2238,'[6]cells down 19042026 9H40'!$B:$B,'[6]cells down 19042026 9H40'!$B:$B,"")</f>
        <v/>
      </c>
      <c r="BO2238" s="9" t="s">
        <v>5537</v>
      </c>
      <c r="BP2238" s="9" t="s">
        <v>318</v>
      </c>
    </row>
    <row r="2239" spans="1:68" s="9" customFormat="1" x14ac:dyDescent="0.35">
      <c r="A2239" s="1" t="s">
        <v>3972</v>
      </c>
      <c r="B2239" s="8" t="s">
        <v>3973</v>
      </c>
      <c r="C2239" s="3" t="str">
        <f>_xlfn.XLOOKUP(B2239,'[1]daily break down'!$D:$D,'[1]daily break down'!$E:$E,"")</f>
        <v>ADAMAOUA</v>
      </c>
      <c r="D2239" s="1" t="s">
        <v>21</v>
      </c>
      <c r="E2239" s="1" t="s">
        <v>5529</v>
      </c>
      <c r="F2239" s="3" t="s">
        <v>90</v>
      </c>
      <c r="G2239" s="1" t="s">
        <v>3974</v>
      </c>
      <c r="H2239" s="39" t="str">
        <f>_xlfn.XLOOKUP(B2239,[2]CALCULATION!$B:$B,[2]CALCULATION!$H:$H,"")</f>
        <v>HUAWEI</v>
      </c>
      <c r="I2239" s="34">
        <v>0</v>
      </c>
      <c r="J2239" s="34">
        <v>0</v>
      </c>
      <c r="K2239" s="34">
        <v>0</v>
      </c>
      <c r="L2239" s="34">
        <v>0</v>
      </c>
      <c r="M2239" s="34">
        <v>0</v>
      </c>
      <c r="N2239" s="34">
        <v>0</v>
      </c>
      <c r="O2239" s="34">
        <v>0</v>
      </c>
      <c r="P2239" s="34">
        <v>0</v>
      </c>
      <c r="Q2239" s="34">
        <v>0</v>
      </c>
      <c r="R2239" s="34">
        <v>0</v>
      </c>
      <c r="S2239" s="109">
        <v>0</v>
      </c>
      <c r="T2239" s="109">
        <f>_xlfn.XLOOKUP(B2239,'[3]Nur des jours'!$B:$B,'[3]Nur des jours'!$U:$U,"")</f>
        <v>0</v>
      </c>
      <c r="U2239" s="109">
        <v>0</v>
      </c>
      <c r="V2239" s="109">
        <v>0</v>
      </c>
      <c r="W2239" s="109">
        <v>0</v>
      </c>
      <c r="X2239" s="109">
        <v>0</v>
      </c>
      <c r="Y2239" s="109">
        <v>0</v>
      </c>
      <c r="Z2239" s="109">
        <v>0</v>
      </c>
      <c r="AA2239" s="109">
        <v>0</v>
      </c>
      <c r="AB2239" s="109">
        <v>0</v>
      </c>
      <c r="AC2239" s="109">
        <v>0</v>
      </c>
      <c r="AD2239" s="109">
        <v>0</v>
      </c>
      <c r="AE2239" s="109">
        <v>0</v>
      </c>
      <c r="AF2239" s="109">
        <v>0</v>
      </c>
      <c r="AG2239" s="57" t="str">
        <f>_xlfn.XLOOKUP(B2239,[3]CALCULATION!$B:$B,[3]CALCULATION!$M:$M,"")</f>
        <v>Operationnel</v>
      </c>
      <c r="AH2239" s="57"/>
      <c r="AI2239" s="56" t="str" cm="1">
        <f t="array" ref="AI2239">IFERROR(_xlfn.IFS(
AK2239="MPR ISSUE","PDH",
AK2239="BSS Hardware Issue","BSS",
AK2239="Sites strategiques, MLL, Pylone, etc.","ENVTECH",
AK2239="AKTIVCO DEFAUT GE &amp; POWER Cabinet","AKTIVCO",
AK2239="AKTIVCO Coupure ENEO &amp; Baisse de tension","AKTIVCO GRID ONLY",
AK2239="Coupure ENEO &amp; Baisse de tension","IHS GRID ONLY",
AK2239="Defaut GE &amp; POWER Cabinet","IHS",
AK2239="Sharing","Partners",
AK2239="Sites strategiques &amp; DataCenter","SST &amp; DC",
AK2239="Exclu","Exclu",
AK2239="SAT","SAT",
AK2239="SPARE-ISSUE","SPARE-ISSUE",
AK2239="Fiber CAmtel","TRANS_FO_CAMTEL",
AK2239="Fiber AOF","Fiber AOF",
AK2239="Projet OCM (HUAWEI)","TRAVAUX-HUAWEI",
AK2239="Projet OCM (NOKIA)","TRAVAUX-NOKIA",
AK2239="ACCESS-ISSUE","ACCESS-ISSUE",
AK2239="Projet OCM (ZTE, NOKIA, autres projets)","TRAVAUX OCM",
AK2239="No root CAuse","No root cause",
AK2239="ODU HS","PDH",
AK2239="IP &amp; VLAN","PDH",
AK2239="Warehouse HUAWEI","SPARE-ISSUE",
AK2239="SPARE-HS","SPARE-ISSUE",
AK2239="Power Telco","BSS",AK2239="no impacts","no impacts"
),"")</f>
        <v>No root cause</v>
      </c>
      <c r="AJ2239" s="56" t="str" cm="1">
        <f t="array" ref="AJ2239">IFERROR(_xlfn.IFS(
AK2239="MPR ISSUE","TX ISSUE",
AK2239="BSS Hardware Issue","RAN ISSUE",
AK2239="Sites strategiques, MLL, Pylone, etc.","ENVTECH",
AK2239="AKTIVCO DEFAUT GE &amp; POWER Cabinet","POWER ISSUE",
AK2239="AKTIVCO Coupure ENEO &amp; Baisse de tension","POWER ISSUE",
AK2239="Coupure ENEO &amp; Baisse de tension","POWER ISSUE",
AK2239="Defaut GE &amp; POWER Cabinet","POWER ISSUE",
AK2239="Sharing","POWER ISSUE",
AK2239="Sites strategiques &amp; DataCenter","POWER ISSUE",
AK2239="Exclu","Exclu",
AK2239="SAT","TX ISSUE",
AK2239="SPARE-ISSUE","SPARE-ISSUE",
AK2239="Fiber CAmtel","TX ISSUE",
AK2239="Fiber AOF","TX ISSUE",
AK2239="Projet OCM (HUAWEI)","TRAVAUX-HUAWEI",
AK2239="Projet OCM (NOKIA)","TRAVAUX -NOKIA",
AK2239="ACCESS-ISSUE","ACCESS-ISSUE",
AK2239="Projet OCM (ZTE, NOKIA, autres projets)","TRAVAUX OCM",
AK2239="No root CAuse","No root cause",
AK2239="ODU HS","TX ISSUE",
AK2239="IP &amp; VLAN","TX ISSUE",
AK2239="Warehouse HUAWEI","SPARE-ISSUE",
AK2239="SPARE-HS","SPARE-ISSUE",
AK2239="Power Telco","RAN ISSUE",AK2239="no impacts","no impacts"
),"")</f>
        <v>No root cause</v>
      </c>
      <c r="AK2239" s="81" t="s">
        <v>5620</v>
      </c>
      <c r="AL2239" s="56" t="str" cm="1">
        <f t="array" ref="AL2239">IFERROR(_xlfn.IFS(
AK2239="MPR ISSUE","ACTIVE",
AK2239="BSS Hardware Issue","ACTIVE",
AK2239="Sites strategiques, MLL, Pylone, etc.","PASSIVE",
AK2239="AKTIVCO DEFAUT GE &amp; POWER Cabinet","PASSIVE",
AK2239="AKTIVCO Coupure ENEO &amp; Baisse de tension","PASSIVE",
AK2239="Coupure ENEO &amp; Baisse de tension","PASSIVE",
AK2239="Defaut GE &amp; POWER Cabinet","PASSIVE",
AK2239="Sharing","PASSIVE",
AK2239="Sites strategiques &amp; DataCenter","PASSIVE",
AK2239="Exclu","Exclu",
AK2239="SAT","ACTIVE",
AK2239="SPARE-ISSUE","SPARE-ISSUE",
AK2239="Fiber CAmtel","ACTIVE",
AK2239="Fiber AOF","ACTIVE",
AK2239="Projet OCM (HUAWEI)","PLANNED WORKS",
AK2239="Projet OCM (NOKIA)","PLANNED WORKS",
AK2239="ACCESS-ISSUE","ACCESS-ISSUE",
AK2239="Projet OCM (ZTE, NOKIA, autres projets)","PLANNED WORKS",
AK2239="No root CAuse","No root cause",
AK2239="ODU HS","ACTIVE",
AK2239="IP &amp; VLAN","ACTIVE",
AK2239="Warehouse HUAWEI","SPARE-ISSUE",
AK2239="SPARE-HS","SPARE-ISSUE",
AK2239="Power Telco","ACTIVE", AK2239="no impacts","no impacts"
),"")</f>
        <v>No root cause</v>
      </c>
      <c r="AM2239" s="108" t="s">
        <v>5537</v>
      </c>
      <c r="AN2239" s="117" t="s">
        <v>3973</v>
      </c>
      <c r="AP2239" s="23" t="s">
        <v>5537</v>
      </c>
      <c r="AQ2239" s="23" t="s">
        <v>5537</v>
      </c>
      <c r="AR2239" s="7"/>
      <c r="AS2239" s="6"/>
      <c r="AT2239" s="7"/>
      <c r="AU2239" s="3" t="s">
        <v>5537</v>
      </c>
      <c r="AV2239" s="24" t="s">
        <v>5537</v>
      </c>
      <c r="AW2239" s="24" t="s">
        <v>5537</v>
      </c>
      <c r="AX2239" s="24" t="s">
        <v>5537</v>
      </c>
      <c r="AY2239" s="24" t="s">
        <v>5537</v>
      </c>
      <c r="AZ2239" s="24" t="s">
        <v>5537</v>
      </c>
      <c r="BA2239" s="24" t="s">
        <v>5537</v>
      </c>
      <c r="BB2239" s="24" t="s">
        <v>5537</v>
      </c>
      <c r="BC2239" s="24" t="s">
        <v>5537</v>
      </c>
      <c r="BD2239" s="24" t="s">
        <v>5537</v>
      </c>
      <c r="BE2239" s="24" t="s">
        <v>5537</v>
      </c>
      <c r="BF2239" s="24" t="s">
        <v>5537</v>
      </c>
      <c r="BG2239" s="24" t="s">
        <v>5537</v>
      </c>
      <c r="BH2239" s="24" t="s">
        <v>5537</v>
      </c>
      <c r="BI2239" s="9" t="s">
        <v>5537</v>
      </c>
      <c r="BJ2239" s="14"/>
      <c r="BK2239" s="14" t="s">
        <v>5537</v>
      </c>
      <c r="BL2239" s="14" t="str">
        <f>_xlfn.XLOOKUP(B2239,'[4]cell downs 18042026 17h'!$B:$B,'[4]cell downs 18042026 17h'!$B:$B,"")</f>
        <v/>
      </c>
      <c r="BM2239" s="14" t="str">
        <f>_xlfn.XLOOKUP(B2239,'[5]Cells Huawei 19042026 15h'!$B:$B,'[5]Cells Huawei 19042026 15h'!$B:$B,"")</f>
        <v/>
      </c>
      <c r="BN2239" s="9" t="str">
        <f>_xlfn.XLOOKUP(B2239,'[6]cells down 19042026 9H40'!$B:$B,'[6]cells down 19042026 9H40'!$B:$B,"")</f>
        <v/>
      </c>
      <c r="BO2239" s="9" t="s">
        <v>5537</v>
      </c>
      <c r="BP2239" s="9" t="s">
        <v>5578</v>
      </c>
    </row>
    <row r="2240" spans="1:68" s="9" customFormat="1" x14ac:dyDescent="0.35">
      <c r="A2240" s="3" t="s">
        <v>3975</v>
      </c>
      <c r="B2240" s="31" t="s">
        <v>3976</v>
      </c>
      <c r="C2240" s="3" t="str">
        <f>_xlfn.XLOOKUP(B2240,'[1]daily break down'!$D:$D,'[1]daily break down'!$E:$E,"")</f>
        <v>CENTRE</v>
      </c>
      <c r="D2240" s="3" t="s">
        <v>11</v>
      </c>
      <c r="E2240" s="3" t="e">
        <v>#N/A</v>
      </c>
      <c r="F2240" s="3" t="s">
        <v>37</v>
      </c>
      <c r="G2240" s="3" t="s">
        <v>3964</v>
      </c>
      <c r="H2240" s="40" t="str">
        <f>_xlfn.XLOOKUP(B2240,[2]CALCULATION!$B:$B,[2]CALCULATION!$H:$H,"")</f>
        <v>NOKIA</v>
      </c>
      <c r="I2240" s="34">
        <v>0</v>
      </c>
      <c r="J2240" s="34">
        <v>0</v>
      </c>
      <c r="K2240" s="34">
        <v>0</v>
      </c>
      <c r="L2240" s="34">
        <v>0</v>
      </c>
      <c r="M2240" s="34">
        <v>0</v>
      </c>
      <c r="N2240" s="34">
        <v>0</v>
      </c>
      <c r="O2240" s="34">
        <v>0</v>
      </c>
      <c r="P2240" s="34">
        <v>0</v>
      </c>
      <c r="Q2240" s="34">
        <v>0</v>
      </c>
      <c r="R2240" s="34">
        <v>0</v>
      </c>
      <c r="S2240" s="109">
        <v>0</v>
      </c>
      <c r="T2240" s="109">
        <f>_xlfn.XLOOKUP(B2240,'[3]Nur des jours'!$B:$B,'[3]Nur des jours'!$U:$U,"")</f>
        <v>0</v>
      </c>
      <c r="U2240" s="109">
        <v>0</v>
      </c>
      <c r="V2240" s="109">
        <v>0</v>
      </c>
      <c r="W2240" s="109">
        <v>0</v>
      </c>
      <c r="X2240" s="109">
        <v>0</v>
      </c>
      <c r="Y2240" s="109">
        <v>0</v>
      </c>
      <c r="Z2240" s="109">
        <v>0</v>
      </c>
      <c r="AA2240" s="109">
        <v>0</v>
      </c>
      <c r="AB2240" s="109">
        <v>0</v>
      </c>
      <c r="AC2240" s="109">
        <v>0</v>
      </c>
      <c r="AD2240" s="109">
        <v>0</v>
      </c>
      <c r="AE2240" s="109">
        <v>0</v>
      </c>
      <c r="AF2240" s="109">
        <v>0</v>
      </c>
      <c r="AG2240" s="57" t="str">
        <f>_xlfn.XLOOKUP(B2240,[3]CALCULATION!$B:$B,[3]CALCULATION!$M:$M,"")</f>
        <v>Operationnel</v>
      </c>
      <c r="AH2240" s="57"/>
      <c r="AI2240" s="56" t="str" cm="1">
        <f t="array" ref="AI2240">IFERROR(_xlfn.IFS(
AK2240="MPR ISSUE","PDH",
AK2240="BSS Hardware Issue","BSS",
AK2240="Sites strategiques, MLL, Pylone, etc.","ENVTECH",
AK2240="AKTIVCO DEFAUT GE &amp; POWER Cabinet","AKTIVCO",
AK2240="AKTIVCO Coupure ENEO &amp; Baisse de tension","AKTIVCO GRID ONLY",
AK2240="Coupure ENEO &amp; Baisse de tension","IHS GRID ONLY",
AK2240="Defaut GE &amp; POWER Cabinet","IHS",
AK2240="Sharing","Partners",
AK2240="Sites strategiques &amp; DataCenter","SST &amp; DC",
AK2240="Exclu","Exclu",
AK2240="SAT","SAT",
AK2240="SPARE-ISSUE","SPARE-ISSUE",
AK2240="Fiber CAmtel","TRANS_FO_CAMTEL",
AK2240="Fiber AOF","Fiber AOF",
AK2240="Projet OCM (HUAWEI)","TRAVAUX-HUAWEI",
AK2240="Projet OCM (NOKIA)","TRAVAUX-NOKIA",
AK2240="ACCESS-ISSUE","ACCESS-ISSUE",
AK2240="Projet OCM (ZTE, NOKIA, autres projets)","TRAVAUX OCM",
AK2240="No root CAuse","No root cause",
AK2240="ODU HS","PDH",
AK2240="IP &amp; VLAN","PDH",
AK2240="Warehouse HUAWEI","SPARE-ISSUE",
AK2240="SPARE-HS","SPARE-ISSUE",
AK2240="Power Telco","BSS",AK2240="no impacts","no impacts"
),"")</f>
        <v>TRAVAUX OCM</v>
      </c>
      <c r="AJ2240" s="56" t="str" cm="1">
        <f t="array" ref="AJ2240">IFERROR(_xlfn.IFS(
AK2240="MPR ISSUE","TX ISSUE",
AK2240="BSS Hardware Issue","RAN ISSUE",
AK2240="Sites strategiques, MLL, Pylone, etc.","ENVTECH",
AK2240="AKTIVCO DEFAUT GE &amp; POWER Cabinet","POWER ISSUE",
AK2240="AKTIVCO Coupure ENEO &amp; Baisse de tension","POWER ISSUE",
AK2240="Coupure ENEO &amp; Baisse de tension","POWER ISSUE",
AK2240="Defaut GE &amp; POWER Cabinet","POWER ISSUE",
AK2240="Sharing","POWER ISSUE",
AK2240="Sites strategiques &amp; DataCenter","POWER ISSUE",
AK2240="Exclu","Exclu",
AK2240="SAT","TX ISSUE",
AK2240="SPARE-ISSUE","SPARE-ISSUE",
AK2240="Fiber CAmtel","TX ISSUE",
AK2240="Fiber AOF","TX ISSUE",
AK2240="Projet OCM (HUAWEI)","TRAVAUX-HUAWEI",
AK2240="Projet OCM (NOKIA)","TRAVAUX -NOKIA",
AK2240="ACCESS-ISSUE","ACCESS-ISSUE",
AK2240="Projet OCM (ZTE, NOKIA, autres projets)","TRAVAUX OCM",
AK2240="No root CAuse","No root cause",
AK2240="ODU HS","TX ISSUE",
AK2240="IP &amp; VLAN","TX ISSUE",
AK2240="Warehouse HUAWEI","SPARE-ISSUE",
AK2240="SPARE-HS","SPARE-ISSUE",
AK2240="Power Telco","RAN ISSUE",AK2240="no impacts","no impacts"
),"")</f>
        <v>TRAVAUX OCM</v>
      </c>
      <c r="AK2240" s="81" t="s">
        <v>5341</v>
      </c>
      <c r="AL2240" s="56" t="str" cm="1">
        <f t="array" ref="AL2240">IFERROR(_xlfn.IFS(
AK2240="MPR ISSUE","ACTIVE",
AK2240="BSS Hardware Issue","ACTIVE",
AK2240="Sites strategiques, MLL, Pylone, etc.","PASSIVE",
AK2240="AKTIVCO DEFAUT GE &amp; POWER Cabinet","PASSIVE",
AK2240="AKTIVCO Coupure ENEO &amp; Baisse de tension","PASSIVE",
AK2240="Coupure ENEO &amp; Baisse de tension","PASSIVE",
AK2240="Defaut GE &amp; POWER Cabinet","PASSIVE",
AK2240="Sharing","PASSIVE",
AK2240="Sites strategiques &amp; DataCenter","PASSIVE",
AK2240="Exclu","Exclu",
AK2240="SAT","ACTIVE",
AK2240="SPARE-ISSUE","SPARE-ISSUE",
AK2240="Fiber CAmtel","ACTIVE",
AK2240="Fiber AOF","ACTIVE",
AK2240="Projet OCM (HUAWEI)","PLANNED WORKS",
AK2240="Projet OCM (NOKIA)","PLANNED WORKS",
AK2240="ACCESS-ISSUE","ACCESS-ISSUE",
AK2240="Projet OCM (ZTE, NOKIA, autres projets)","PLANNED WORKS",
AK2240="No root CAuse","No root cause",
AK2240="ODU HS","ACTIVE",
AK2240="IP &amp; VLAN","ACTIVE",
AK2240="Warehouse HUAWEI","SPARE-ISSUE",
AK2240="SPARE-HS","SPARE-ISSUE",
AK2240="Power Telco","ACTIVE", AK2240="no impacts","no impacts"
),"")</f>
        <v>PLANNED WORKS</v>
      </c>
      <c r="AM2240" s="108" t="s">
        <v>5684</v>
      </c>
      <c r="AN2240" s="227" t="s">
        <v>3986</v>
      </c>
      <c r="AO2240" s="9" t="s">
        <v>6078</v>
      </c>
      <c r="AP2240" s="23" t="s">
        <v>5684</v>
      </c>
      <c r="AQ2240" s="23" t="s">
        <v>5537</v>
      </c>
      <c r="AR2240" s="7"/>
      <c r="AS2240" s="6"/>
      <c r="AT2240" s="7"/>
      <c r="AU2240" s="3" t="s">
        <v>5537</v>
      </c>
      <c r="AV2240" s="24" t="s">
        <v>5537</v>
      </c>
      <c r="AW2240" s="24" t="s">
        <v>5537</v>
      </c>
      <c r="AX2240" s="24" t="s">
        <v>5537</v>
      </c>
      <c r="AY2240" s="24" t="s">
        <v>5537</v>
      </c>
      <c r="AZ2240" s="24" t="s">
        <v>5537</v>
      </c>
      <c r="BA2240" s="24" t="s">
        <v>5537</v>
      </c>
      <c r="BB2240" s="24" t="s">
        <v>5537</v>
      </c>
      <c r="BC2240" s="24" t="s">
        <v>5537</v>
      </c>
      <c r="BD2240" s="24" t="s">
        <v>5537</v>
      </c>
      <c r="BE2240" s="24" t="s">
        <v>5537</v>
      </c>
      <c r="BF2240" s="24" t="s">
        <v>5537</v>
      </c>
      <c r="BG2240" s="24" t="s">
        <v>5537</v>
      </c>
      <c r="BH2240" s="24" t="s">
        <v>5537</v>
      </c>
      <c r="BI2240" s="9" t="s">
        <v>5537</v>
      </c>
      <c r="BJ2240" s="14"/>
      <c r="BK2240" s="14" t="s">
        <v>5537</v>
      </c>
      <c r="BL2240" s="14" t="str">
        <f>_xlfn.XLOOKUP(B2240,'[4]cell downs 18042026 17h'!$B:$B,'[4]cell downs 18042026 17h'!$B:$B,"")</f>
        <v/>
      </c>
      <c r="BM2240" s="14" t="str">
        <f>_xlfn.XLOOKUP(B2240,'[5]Cells Huawei 19042026 15h'!$B:$B,'[5]Cells Huawei 19042026 15h'!$B:$B,"")</f>
        <v/>
      </c>
      <c r="BN2240" s="9" t="str">
        <f>_xlfn.XLOOKUP(B2240,'[6]cells down 19042026 9H40'!$B:$B,'[6]cells down 19042026 9H40'!$B:$B,"")</f>
        <v>CTR_457</v>
      </c>
      <c r="BO2240" s="9" t="s">
        <v>5537</v>
      </c>
      <c r="BP2240" s="9" t="s">
        <v>12</v>
      </c>
    </row>
    <row r="2241" spans="1:68" s="9" customFormat="1" x14ac:dyDescent="0.35">
      <c r="A2241" s="1" t="s">
        <v>3985</v>
      </c>
      <c r="B2241" s="8" t="s">
        <v>3986</v>
      </c>
      <c r="C2241" s="3" t="str">
        <f>_xlfn.XLOOKUP(B2241,'[1]daily break down'!$D:$D,'[1]daily break down'!$E:$E,"")</f>
        <v>CENTRE</v>
      </c>
      <c r="D2241" s="1" t="s">
        <v>21</v>
      </c>
      <c r="E2241" s="1" t="s">
        <v>188</v>
      </c>
      <c r="F2241" s="3" t="s">
        <v>37</v>
      </c>
      <c r="G2241" s="1" t="s">
        <v>3985</v>
      </c>
      <c r="H2241" s="41" t="str">
        <f>_xlfn.XLOOKUP(B2241,[2]CALCULATION!$B:$B,[2]CALCULATION!$H:$H,"")</f>
        <v>ZTE</v>
      </c>
      <c r="I2241" s="34">
        <v>0</v>
      </c>
      <c r="J2241" s="34">
        <v>0</v>
      </c>
      <c r="K2241" s="34">
        <v>0</v>
      </c>
      <c r="L2241" s="34">
        <v>0</v>
      </c>
      <c r="M2241" s="34">
        <v>0</v>
      </c>
      <c r="N2241" s="34">
        <v>0</v>
      </c>
      <c r="O2241" s="34">
        <v>0</v>
      </c>
      <c r="P2241" s="34">
        <v>0</v>
      </c>
      <c r="Q2241" s="34">
        <v>0</v>
      </c>
      <c r="R2241" s="34">
        <v>0</v>
      </c>
      <c r="S2241" s="109">
        <v>0</v>
      </c>
      <c r="T2241" s="109">
        <f>_xlfn.XLOOKUP(B2241,'[3]Nur des jours'!$B:$B,'[3]Nur des jours'!$U:$U,"")</f>
        <v>0</v>
      </c>
      <c r="U2241" s="109">
        <v>0</v>
      </c>
      <c r="V2241" s="109">
        <v>0</v>
      </c>
      <c r="W2241" s="109">
        <v>0</v>
      </c>
      <c r="X2241" s="109">
        <v>0</v>
      </c>
      <c r="Y2241" s="109">
        <v>0</v>
      </c>
      <c r="Z2241" s="109">
        <v>0</v>
      </c>
      <c r="AA2241" s="109">
        <v>0</v>
      </c>
      <c r="AB2241" s="109">
        <v>0</v>
      </c>
      <c r="AC2241" s="109">
        <v>0</v>
      </c>
      <c r="AD2241" s="109">
        <v>0</v>
      </c>
      <c r="AE2241" s="109">
        <v>0</v>
      </c>
      <c r="AF2241" s="109">
        <v>0</v>
      </c>
      <c r="AG2241" s="57" t="str">
        <f>_xlfn.XLOOKUP(B2241,[3]CALCULATION!$B:$B,[3]CALCULATION!$M:$M,"")</f>
        <v>Operationnel</v>
      </c>
      <c r="AH2241" s="57"/>
      <c r="AI2241" s="56" t="str" cm="1">
        <f t="array" ref="AI2241">IFERROR(_xlfn.IFS(
AK2241="MPR ISSUE","PDH",
AK2241="BSS Hardware Issue","BSS",
AK2241="Sites strategiques, MLL, Pylone, etc.","ENVTECH",
AK2241="AKTIVCO DEFAUT GE &amp; POWER Cabinet","AKTIVCO",
AK2241="AKTIVCO Coupure ENEO &amp; Baisse de tension","AKTIVCO GRID ONLY",
AK2241="Coupure ENEO &amp; Baisse de tension","IHS GRID ONLY",
AK2241="Defaut GE &amp; POWER Cabinet","IHS",
AK2241="Sharing","Partners",
AK2241="Sites strategiques &amp; DataCenter","SST &amp; DC",
AK2241="Exclu","Exclu",
AK2241="SAT","SAT",
AK2241="SPARE-ISSUE","SPARE-ISSUE",
AK2241="Fiber CAmtel","TRANS_FO_CAMTEL",
AK2241="Fiber AOF","Fiber AOF",
AK2241="Projet OCM (HUAWEI)","TRAVAUX-HUAWEI",
AK2241="Projet OCM (NOKIA)","TRAVAUX-NOKIA",
AK2241="ACCESS-ISSUE","ACCESS-ISSUE",
AK2241="Projet OCM (ZTE, NOKIA, autres projets)","TRAVAUX OCM",
AK2241="No root CAuse","No root cause",
AK2241="ODU HS","PDH",
AK2241="IP &amp; VLAN","PDH",
AK2241="Warehouse HUAWEI","SPARE-ISSUE",
AK2241="SPARE-HS","SPARE-ISSUE",
AK2241="Power Telco","BSS",AK2241="no impacts","no impacts"
),"")</f>
        <v>TRAVAUX OCM</v>
      </c>
      <c r="AJ2241" s="56" t="str" cm="1">
        <f t="array" ref="AJ2241">IFERROR(_xlfn.IFS(
AK2241="MPR ISSUE","TX ISSUE",
AK2241="BSS Hardware Issue","RAN ISSUE",
AK2241="Sites strategiques, MLL, Pylone, etc.","ENVTECH",
AK2241="AKTIVCO DEFAUT GE &amp; POWER Cabinet","POWER ISSUE",
AK2241="AKTIVCO Coupure ENEO &amp; Baisse de tension","POWER ISSUE",
AK2241="Coupure ENEO &amp; Baisse de tension","POWER ISSUE",
AK2241="Defaut GE &amp; POWER Cabinet","POWER ISSUE",
AK2241="Sharing","POWER ISSUE",
AK2241="Sites strategiques &amp; DataCenter","POWER ISSUE",
AK2241="Exclu","Exclu",
AK2241="SAT","TX ISSUE",
AK2241="SPARE-ISSUE","SPARE-ISSUE",
AK2241="Fiber CAmtel","TX ISSUE",
AK2241="Fiber AOF","TX ISSUE",
AK2241="Projet OCM (HUAWEI)","TRAVAUX-HUAWEI",
AK2241="Projet OCM (NOKIA)","TRAVAUX -NOKIA",
AK2241="ACCESS-ISSUE","ACCESS-ISSUE",
AK2241="Projet OCM (ZTE, NOKIA, autres projets)","TRAVAUX OCM",
AK2241="No root CAuse","No root cause",
AK2241="ODU HS","TX ISSUE",
AK2241="IP &amp; VLAN","TX ISSUE",
AK2241="Warehouse HUAWEI","SPARE-ISSUE",
AK2241="SPARE-HS","SPARE-ISSUE",
AK2241="Power Telco","RAN ISSUE",AK2241="no impacts","no impacts"
),"")</f>
        <v>TRAVAUX OCM</v>
      </c>
      <c r="AK2241" s="81" t="s">
        <v>5341</v>
      </c>
      <c r="AL2241" s="56" t="str" cm="1">
        <f t="array" ref="AL2241">IFERROR(_xlfn.IFS(
AK2241="MPR ISSUE","ACTIVE",
AK2241="BSS Hardware Issue","ACTIVE",
AK2241="Sites strategiques, MLL, Pylone, etc.","PASSIVE",
AK2241="AKTIVCO DEFAUT GE &amp; POWER Cabinet","PASSIVE",
AK2241="AKTIVCO Coupure ENEO &amp; Baisse de tension","PASSIVE",
AK2241="Coupure ENEO &amp; Baisse de tension","PASSIVE",
AK2241="Defaut GE &amp; POWER Cabinet","PASSIVE",
AK2241="Sharing","PASSIVE",
AK2241="Sites strategiques &amp; DataCenter","PASSIVE",
AK2241="Exclu","Exclu",
AK2241="SAT","ACTIVE",
AK2241="SPARE-ISSUE","SPARE-ISSUE",
AK2241="Fiber CAmtel","ACTIVE",
AK2241="Fiber AOF","ACTIVE",
AK2241="Projet OCM (HUAWEI)","PLANNED WORKS",
AK2241="Projet OCM (NOKIA)","PLANNED WORKS",
AK2241="ACCESS-ISSUE","ACCESS-ISSUE",
AK2241="Projet OCM (ZTE, NOKIA, autres projets)","PLANNED WORKS",
AK2241="No root CAuse","No root cause",
AK2241="ODU HS","ACTIVE",
AK2241="IP &amp; VLAN","ACTIVE",
AK2241="Warehouse HUAWEI","SPARE-ISSUE",
AK2241="SPARE-HS","SPARE-ISSUE",
AK2241="Power Telco","ACTIVE", AK2241="no impacts","no impacts"
),"")</f>
        <v>PLANNED WORKS</v>
      </c>
      <c r="AM2241" s="108" t="s">
        <v>5684</v>
      </c>
      <c r="AN2241" s="227" t="s">
        <v>3986</v>
      </c>
      <c r="AO2241" s="9" t="s">
        <v>6080</v>
      </c>
      <c r="AP2241" s="23" t="s">
        <v>5684</v>
      </c>
      <c r="AQ2241" s="23" t="s">
        <v>5537</v>
      </c>
      <c r="AR2241" s="7"/>
      <c r="AS2241" s="6"/>
      <c r="AT2241" s="7"/>
      <c r="AU2241" s="3" t="s">
        <v>5537</v>
      </c>
      <c r="AV2241" s="24" t="s">
        <v>5537</v>
      </c>
      <c r="AW2241" s="24" t="s">
        <v>5537</v>
      </c>
      <c r="AX2241" s="24" t="s">
        <v>5537</v>
      </c>
      <c r="AY2241" s="24" t="s">
        <v>5537</v>
      </c>
      <c r="AZ2241" s="24" t="s">
        <v>5537</v>
      </c>
      <c r="BA2241" s="24" t="s">
        <v>5537</v>
      </c>
      <c r="BB2241" s="24" t="s">
        <v>5537</v>
      </c>
      <c r="BC2241" s="24" t="s">
        <v>5537</v>
      </c>
      <c r="BD2241" s="24" t="s">
        <v>5537</v>
      </c>
      <c r="BE2241" s="24" t="s">
        <v>5537</v>
      </c>
      <c r="BF2241" s="24" t="s">
        <v>5537</v>
      </c>
      <c r="BG2241" s="24" t="s">
        <v>5537</v>
      </c>
      <c r="BH2241" s="24" t="s">
        <v>5537</v>
      </c>
      <c r="BI2241" s="9" t="s">
        <v>5537</v>
      </c>
      <c r="BJ2241" s="14"/>
      <c r="BK2241" s="14" t="s">
        <v>5537</v>
      </c>
      <c r="BL2241" s="14" t="str">
        <f>_xlfn.XLOOKUP(B2241,'[4]cell downs 18042026 17h'!$B:$B,'[4]cell downs 18042026 17h'!$B:$B,"")</f>
        <v/>
      </c>
      <c r="BM2241" s="14" t="str">
        <f>_xlfn.XLOOKUP(B2241,'[5]Cells Huawei 19042026 15h'!$B:$B,'[5]Cells Huawei 19042026 15h'!$B:$B,"")</f>
        <v/>
      </c>
      <c r="BN2241" s="9" t="str">
        <f>_xlfn.XLOOKUP(B2241,'[6]cells down 19042026 9H40'!$B:$B,'[6]cells down 19042026 9H40'!$B:$B,"")</f>
        <v/>
      </c>
      <c r="BO2241" s="9" t="s">
        <v>5537</v>
      </c>
      <c r="BP2241" s="9" t="s">
        <v>5459</v>
      </c>
    </row>
    <row r="2242" spans="1:68" s="9" customFormat="1" ht="116" x14ac:dyDescent="0.35">
      <c r="A2242" s="112" t="s">
        <v>1098</v>
      </c>
      <c r="B2242" s="8" t="s">
        <v>3998</v>
      </c>
      <c r="C2242" s="3" t="str">
        <f>_xlfn.XLOOKUP(B2242,'[1]daily break down'!$D:$D,'[1]daily break down'!$E:$E,"")</f>
        <v>CENTRE</v>
      </c>
      <c r="D2242" s="1" t="s">
        <v>21</v>
      </c>
      <c r="E2242" s="1" t="s">
        <v>563</v>
      </c>
      <c r="F2242" s="3" t="s">
        <v>37</v>
      </c>
      <c r="G2242" s="1" t="s">
        <v>1098</v>
      </c>
      <c r="H2242" s="41" t="str">
        <f>_xlfn.XLOOKUP(B2242,[2]CALCULATION!$B:$B,[2]CALCULATION!$H:$H,"")</f>
        <v>ZTE</v>
      </c>
      <c r="I2242" s="34">
        <v>0</v>
      </c>
      <c r="J2242" s="34">
        <v>0</v>
      </c>
      <c r="K2242" s="34">
        <v>0</v>
      </c>
      <c r="L2242" s="34">
        <v>0</v>
      </c>
      <c r="M2242" s="34">
        <v>0</v>
      </c>
      <c r="N2242" s="34">
        <v>0</v>
      </c>
      <c r="O2242" s="34">
        <v>0</v>
      </c>
      <c r="P2242" s="34">
        <v>0</v>
      </c>
      <c r="Q2242" s="34">
        <v>0</v>
      </c>
      <c r="R2242" s="34">
        <v>0</v>
      </c>
      <c r="S2242" s="109">
        <v>0</v>
      </c>
      <c r="T2242" s="109">
        <f>_xlfn.XLOOKUP(B2242,'[3]Nur des jours'!$B:$B,'[3]Nur des jours'!$U:$U,"")</f>
        <v>0</v>
      </c>
      <c r="U2242" s="109">
        <v>0</v>
      </c>
      <c r="V2242" s="109">
        <v>0</v>
      </c>
      <c r="W2242" s="109">
        <v>0</v>
      </c>
      <c r="X2242" s="109">
        <v>0</v>
      </c>
      <c r="Y2242" s="109">
        <v>0</v>
      </c>
      <c r="Z2242" s="109">
        <v>0</v>
      </c>
      <c r="AA2242" s="109">
        <v>0</v>
      </c>
      <c r="AB2242" s="109">
        <v>0</v>
      </c>
      <c r="AC2242" s="109">
        <v>0</v>
      </c>
      <c r="AD2242" s="109">
        <v>0</v>
      </c>
      <c r="AE2242" s="109">
        <v>0</v>
      </c>
      <c r="AF2242" s="109">
        <v>0</v>
      </c>
      <c r="AG2242" s="57" t="str">
        <f>_xlfn.XLOOKUP(B2242,[3]CALCULATION!$B:$B,[3]CALCULATION!$M:$M,"")</f>
        <v>Operationnel</v>
      </c>
      <c r="AH2242" s="57"/>
      <c r="AI2242" s="56" t="str" cm="1">
        <f t="array" ref="AI2242">IFERROR(_xlfn.IFS(
AK2242="MPR ISSUE","PDH",
AK2242="BSS Hardware Issue","BSS",
AK2242="Sites strategiques, MLL, Pylone, etc.","ENVTECH",
AK2242="AKTIVCO DEFAUT GE &amp; POWER Cabinet","AKTIVCO",
AK2242="AKTIVCO Coupure ENEO &amp; Baisse de tension","AKTIVCO GRID ONLY",
AK2242="Coupure ENEO &amp; Baisse de tension","IHS GRID ONLY",
AK2242="Defaut GE &amp; POWER Cabinet","IHS",
AK2242="Sharing","Partners",
AK2242="Sites strategiques &amp; DataCenter","SST &amp; DC",
AK2242="Exclu","Exclu",
AK2242="SAT","SAT",
AK2242="SPARE-ISSUE","SPARE-ISSUE",
AK2242="Fiber CAmtel","TRANS_FO_CAMTEL",
AK2242="Fiber AOF","Fiber AOF",
AK2242="Projet OCM (HUAWEI)","TRAVAUX-HUAWEI",
AK2242="Projet OCM (NOKIA)","TRAVAUX-NOKIA",
AK2242="ACCESS-ISSUE","ACCESS-ISSUE",
AK2242="Projet OCM (ZTE, NOKIA, autres projets)","TRAVAUX OCM",
AK2242="No root CAuse","No root cause",
AK2242="ODU HS","PDH",
AK2242="IP &amp; VLAN","PDH",
AK2242="Warehouse HUAWEI","SPARE-ISSUE",
AK2242="SPARE-HS","SPARE-ISSUE",
AK2242="Power Telco","BSS",AK2242="no impacts","no impacts"
),"")</f>
        <v>AKTIVCO</v>
      </c>
      <c r="AJ2242" s="56" t="str" cm="1">
        <f t="array" ref="AJ2242">IFERROR(_xlfn.IFS(
AK2242="MPR ISSUE","TX ISSUE",
AK2242="BSS Hardware Issue","RAN ISSUE",
AK2242="Sites strategiques, MLL, Pylone, etc.","ENVTECH",
AK2242="AKTIVCO DEFAUT GE &amp; POWER Cabinet","POWER ISSUE",
AK2242="AKTIVCO Coupure ENEO &amp; Baisse de tension","POWER ISSUE",
AK2242="Coupure ENEO &amp; Baisse de tension","POWER ISSUE",
AK2242="Defaut GE &amp; POWER Cabinet","POWER ISSUE",
AK2242="Sharing","POWER ISSUE",
AK2242="Sites strategiques &amp; DataCenter","POWER ISSUE",
AK2242="Exclu","Exclu",
AK2242="SAT","TX ISSUE",
AK2242="SPARE-ISSUE","SPARE-ISSUE",
AK2242="Fiber CAmtel","TX ISSUE",
AK2242="Fiber AOF","TX ISSUE",
AK2242="Projet OCM (HUAWEI)","TRAVAUX-HUAWEI",
AK2242="Projet OCM (NOKIA)","TRAVAUX -NOKIA",
AK2242="ACCESS-ISSUE","ACCESS-ISSUE",
AK2242="Projet OCM (ZTE, NOKIA, autres projets)","TRAVAUX OCM",
AK2242="No root CAuse","No root cause",
AK2242="ODU HS","TX ISSUE",
AK2242="IP &amp; VLAN","TX ISSUE",
AK2242="Warehouse HUAWEI","SPARE-ISSUE",
AK2242="SPARE-HS","SPARE-ISSUE",
AK2242="Power Telco","RAN ISSUE",AK2242="no impacts","no impacts"
),"")</f>
        <v>POWER ISSUE</v>
      </c>
      <c r="AK2242" s="81" t="s">
        <v>5325</v>
      </c>
      <c r="AL2242" s="56" t="str" cm="1">
        <f t="array" ref="AL2242">IFERROR(_xlfn.IFS(
AK2242="MPR ISSUE","ACTIVE",
AK2242="BSS Hardware Issue","ACTIVE",
AK2242="Sites strategiques, MLL, Pylone, etc.","PASSIVE",
AK2242="AKTIVCO DEFAUT GE &amp; POWER Cabinet","PASSIVE",
AK2242="AKTIVCO Coupure ENEO &amp; Baisse de tension","PASSIVE",
AK2242="Coupure ENEO &amp; Baisse de tension","PASSIVE",
AK2242="Defaut GE &amp; POWER Cabinet","PASSIVE",
AK2242="Sharing","PASSIVE",
AK2242="Sites strategiques &amp; DataCenter","PASSIVE",
AK2242="Exclu","Exclu",
AK2242="SAT","ACTIVE",
AK2242="SPARE-ISSUE","SPARE-ISSUE",
AK2242="Fiber CAmtel","ACTIVE",
AK2242="Fiber AOF","ACTIVE",
AK2242="Projet OCM (HUAWEI)","PLANNED WORKS",
AK2242="Projet OCM (NOKIA)","PLANNED WORKS",
AK2242="ACCESS-ISSUE","ACCESS-ISSUE",
AK2242="Projet OCM (ZTE, NOKIA, autres projets)","PLANNED WORKS",
AK2242="No root CAuse","No root cause",
AK2242="ODU HS","ACTIVE",
AK2242="IP &amp; VLAN","ACTIVE",
AK2242="Warehouse HUAWEI","SPARE-ISSUE",
AK2242="SPARE-HS","SPARE-ISSUE",
AK2242="Power Telco","ACTIVE", AK2242="no impacts","no impacts"
),"")</f>
        <v>PASSIVE</v>
      </c>
      <c r="AM2242" s="117" t="s">
        <v>6086</v>
      </c>
      <c r="AN2242" s="227" t="s">
        <v>3990</v>
      </c>
      <c r="AO2242" s="9" t="s">
        <v>6079</v>
      </c>
      <c r="AP2242" s="23" t="s">
        <v>5715</v>
      </c>
      <c r="AQ2242" s="23" t="s">
        <v>5537</v>
      </c>
      <c r="AR2242" s="7"/>
      <c r="AS2242" s="6"/>
      <c r="AT2242" s="7"/>
      <c r="AU2242" s="3" t="s">
        <v>5537</v>
      </c>
      <c r="AV2242" s="24" t="s">
        <v>5537</v>
      </c>
      <c r="AW2242" s="24" t="s">
        <v>5537</v>
      </c>
      <c r="AX2242" s="24" t="s">
        <v>5537</v>
      </c>
      <c r="AY2242" s="24" t="s">
        <v>5537</v>
      </c>
      <c r="AZ2242" s="24" t="s">
        <v>5537</v>
      </c>
      <c r="BA2242" s="24" t="s">
        <v>5537</v>
      </c>
      <c r="BB2242" s="24" t="s">
        <v>5537</v>
      </c>
      <c r="BC2242" s="24" t="s">
        <v>5537</v>
      </c>
      <c r="BD2242" s="24" t="s">
        <v>5537</v>
      </c>
      <c r="BE2242" s="24" t="s">
        <v>5537</v>
      </c>
      <c r="BF2242" s="24" t="s">
        <v>5537</v>
      </c>
      <c r="BG2242" s="24" t="s">
        <v>5537</v>
      </c>
      <c r="BH2242" s="24" t="s">
        <v>5537</v>
      </c>
      <c r="BI2242" s="9" t="s">
        <v>5537</v>
      </c>
      <c r="BJ2242" s="14"/>
      <c r="BK2242" s="14" t="s">
        <v>5537</v>
      </c>
      <c r="BL2242" s="14" t="str">
        <f>_xlfn.XLOOKUP(B2242,'[4]cell downs 18042026 17h'!$B:$B,'[4]cell downs 18042026 17h'!$B:$B,"")</f>
        <v/>
      </c>
      <c r="BM2242" s="14" t="str">
        <f>_xlfn.XLOOKUP(B2242,'[5]Cells Huawei 19042026 15h'!$B:$B,'[5]Cells Huawei 19042026 15h'!$B:$B,"")</f>
        <v/>
      </c>
      <c r="BN2242" s="9" t="str">
        <f>_xlfn.XLOOKUP(B2242,'[6]cells down 19042026 9H40'!$B:$B,'[6]cells down 19042026 9H40'!$B:$B,"")</f>
        <v/>
      </c>
      <c r="BO2242" s="9" t="s">
        <v>5537</v>
      </c>
      <c r="BP2242" s="9" t="s">
        <v>1129</v>
      </c>
    </row>
    <row r="2243" spans="1:68" s="9" customFormat="1" ht="36.5" customHeight="1" x14ac:dyDescent="0.35">
      <c r="A2243" s="8" t="s">
        <v>3999</v>
      </c>
      <c r="B2243" s="8" t="s">
        <v>4000</v>
      </c>
      <c r="C2243" s="3" t="str">
        <f>_xlfn.XLOOKUP(B2243,'[1]daily break down'!$D:$D,'[1]daily break down'!$E:$E,"")</f>
        <v>CENTRE</v>
      </c>
      <c r="D2243" s="1" t="s">
        <v>11</v>
      </c>
      <c r="E2243" s="1" t="s">
        <v>5459</v>
      </c>
      <c r="F2243" s="3" t="s">
        <v>37</v>
      </c>
      <c r="G2243" s="1" t="s">
        <v>4001</v>
      </c>
      <c r="H2243" s="41" t="str">
        <f>_xlfn.XLOOKUP(B2243,[2]CALCULATION!$B:$B,[2]CALCULATION!$H:$H,"")</f>
        <v>ZTE</v>
      </c>
      <c r="I2243" s="34">
        <v>0</v>
      </c>
      <c r="J2243" s="34">
        <v>0</v>
      </c>
      <c r="K2243" s="34">
        <v>0</v>
      </c>
      <c r="L2243" s="34">
        <v>0</v>
      </c>
      <c r="M2243" s="34">
        <v>0</v>
      </c>
      <c r="N2243" s="34">
        <v>0</v>
      </c>
      <c r="O2243" s="34">
        <v>0</v>
      </c>
      <c r="P2243" s="34">
        <v>0</v>
      </c>
      <c r="Q2243" s="34">
        <v>0</v>
      </c>
      <c r="R2243" s="34">
        <v>0</v>
      </c>
      <c r="S2243" s="109">
        <v>0</v>
      </c>
      <c r="T2243" s="109">
        <f>_xlfn.XLOOKUP(B2243,'[3]Nur des jours'!$B:$B,'[3]Nur des jours'!$U:$U,"")</f>
        <v>0</v>
      </c>
      <c r="U2243" s="109">
        <v>0</v>
      </c>
      <c r="V2243" s="109">
        <v>0</v>
      </c>
      <c r="W2243" s="109">
        <v>0</v>
      </c>
      <c r="X2243" s="109">
        <v>0</v>
      </c>
      <c r="Y2243" s="109">
        <v>0</v>
      </c>
      <c r="Z2243" s="109">
        <v>0</v>
      </c>
      <c r="AA2243" s="109">
        <v>0</v>
      </c>
      <c r="AB2243" s="109">
        <v>0</v>
      </c>
      <c r="AC2243" s="109">
        <v>0</v>
      </c>
      <c r="AD2243" s="109">
        <v>0</v>
      </c>
      <c r="AE2243" s="109">
        <v>0</v>
      </c>
      <c r="AF2243" s="109">
        <v>0</v>
      </c>
      <c r="AG2243" s="57" t="str">
        <f>_xlfn.XLOOKUP(B2243,[3]CALCULATION!$B:$B,[3]CALCULATION!$M:$M,"")</f>
        <v>Operationnel</v>
      </c>
      <c r="AH2243" s="57"/>
      <c r="AI2243" s="56" t="str" cm="1">
        <f t="array" ref="AI2243">IFERROR(_xlfn.IFS(
AK2243="MPR ISSUE","PDH",
AK2243="BSS Hardware Issue","BSS",
AK2243="Sites strategiques, MLL, Pylone, etc.","ENVTECH",
AK2243="AKTIVCO DEFAUT GE &amp; POWER Cabinet","AKTIVCO",
AK2243="AKTIVCO Coupure ENEO &amp; Baisse de tension","AKTIVCO GRID ONLY",
AK2243="Coupure ENEO &amp; Baisse de tension","IHS GRID ONLY",
AK2243="Defaut GE &amp; POWER Cabinet","IHS",
AK2243="Sharing","Partners",
AK2243="Sites strategiques &amp; DataCenter","SST &amp; DC",
AK2243="Exclu","Exclu",
AK2243="SAT","SAT",
AK2243="SPARE-ISSUE","SPARE-ISSUE",
AK2243="Fiber CAmtel","TRANS_FO_CAMTEL",
AK2243="Fiber AOF","Fiber AOF",
AK2243="Projet OCM (HUAWEI)","TRAVAUX-HUAWEI",
AK2243="Projet OCM (NOKIA)","TRAVAUX-NOKIA",
AK2243="ACCESS-ISSUE","ACCESS-ISSUE",
AK2243="Projet OCM (ZTE, NOKIA, autres projets)","TRAVAUX OCM",
AK2243="No root CAuse","No root cause",
AK2243="ODU HS","PDH",
AK2243="IP &amp; VLAN","PDH",
AK2243="Warehouse HUAWEI","SPARE-ISSUE",
AK2243="SPARE-HS","SPARE-ISSUE",
AK2243="Power Telco","BSS",AK2243="no impacts","no impacts"
),"")</f>
        <v>AKTIVCO</v>
      </c>
      <c r="AJ2243" s="56" t="str" cm="1">
        <f t="array" ref="AJ2243">IFERROR(_xlfn.IFS(
AK2243="MPR ISSUE","TX ISSUE",
AK2243="BSS Hardware Issue","RAN ISSUE",
AK2243="Sites strategiques, MLL, Pylone, etc.","ENVTECH",
AK2243="AKTIVCO DEFAUT GE &amp; POWER Cabinet","POWER ISSUE",
AK2243="AKTIVCO Coupure ENEO &amp; Baisse de tension","POWER ISSUE",
AK2243="Coupure ENEO &amp; Baisse de tension","POWER ISSUE",
AK2243="Defaut GE &amp; POWER Cabinet","POWER ISSUE",
AK2243="Sharing","POWER ISSUE",
AK2243="Sites strategiques &amp; DataCenter","POWER ISSUE",
AK2243="Exclu","Exclu",
AK2243="SAT","TX ISSUE",
AK2243="SPARE-ISSUE","SPARE-ISSUE",
AK2243="Fiber CAmtel","TX ISSUE",
AK2243="Fiber AOF","TX ISSUE",
AK2243="Projet OCM (HUAWEI)","TRAVAUX-HUAWEI",
AK2243="Projet OCM (NOKIA)","TRAVAUX -NOKIA",
AK2243="ACCESS-ISSUE","ACCESS-ISSUE",
AK2243="Projet OCM (ZTE, NOKIA, autres projets)","TRAVAUX OCM",
AK2243="No root CAuse","No root cause",
AK2243="ODU HS","TX ISSUE",
AK2243="IP &amp; VLAN","TX ISSUE",
AK2243="Warehouse HUAWEI","SPARE-ISSUE",
AK2243="SPARE-HS","SPARE-ISSUE",
AK2243="Power Telco","RAN ISSUE",AK2243="no impacts","no impacts"
),"")</f>
        <v>POWER ISSUE</v>
      </c>
      <c r="AK2243" s="81" t="s">
        <v>5325</v>
      </c>
      <c r="AL2243" s="56" t="str" cm="1">
        <f t="array" ref="AL2243">IFERROR(_xlfn.IFS(
AK2243="MPR ISSUE","ACTIVE",
AK2243="BSS Hardware Issue","ACTIVE",
AK2243="Sites strategiques, MLL, Pylone, etc.","PASSIVE",
AK2243="AKTIVCO DEFAUT GE &amp; POWER Cabinet","PASSIVE",
AK2243="AKTIVCO Coupure ENEO &amp; Baisse de tension","PASSIVE",
AK2243="Coupure ENEO &amp; Baisse de tension","PASSIVE",
AK2243="Defaut GE &amp; POWER Cabinet","PASSIVE",
AK2243="Sharing","PASSIVE",
AK2243="Sites strategiques &amp; DataCenter","PASSIVE",
AK2243="Exclu","Exclu",
AK2243="SAT","ACTIVE",
AK2243="SPARE-ISSUE","SPARE-ISSUE",
AK2243="Fiber CAmtel","ACTIVE",
AK2243="Fiber AOF","ACTIVE",
AK2243="Projet OCM (HUAWEI)","PLANNED WORKS",
AK2243="Projet OCM (NOKIA)","PLANNED WORKS",
AK2243="ACCESS-ISSUE","ACCESS-ISSUE",
AK2243="Projet OCM (ZTE, NOKIA, autres projets)","PLANNED WORKS",
AK2243="No root CAuse","No root cause",
AK2243="ODU HS","ACTIVE",
AK2243="IP &amp; VLAN","ACTIVE",
AK2243="Warehouse HUAWEI","SPARE-ISSUE",
AK2243="SPARE-HS","SPARE-ISSUE",
AK2243="Power Telco","ACTIVE", AK2243="no impacts","no impacts"
),"")</f>
        <v>PASSIVE</v>
      </c>
      <c r="AM2243" s="117" t="s">
        <v>6083</v>
      </c>
      <c r="AN2243" s="227" t="s">
        <v>3990</v>
      </c>
      <c r="AO2243" s="9" t="s">
        <v>6079</v>
      </c>
      <c r="AP2243" s="23" t="s">
        <v>5715</v>
      </c>
      <c r="AQ2243" s="23" t="s">
        <v>5537</v>
      </c>
      <c r="AR2243" s="7"/>
      <c r="AS2243" s="6"/>
      <c r="AT2243" s="7"/>
      <c r="AU2243" s="3" t="s">
        <v>5537</v>
      </c>
      <c r="AV2243" s="24" t="s">
        <v>5537</v>
      </c>
      <c r="AW2243" s="24" t="s">
        <v>5537</v>
      </c>
      <c r="AX2243" s="24" t="s">
        <v>5537</v>
      </c>
      <c r="AY2243" s="24" t="s">
        <v>5537</v>
      </c>
      <c r="AZ2243" s="24" t="s">
        <v>5537</v>
      </c>
      <c r="BA2243" s="24" t="s">
        <v>5537</v>
      </c>
      <c r="BB2243" s="24" t="s">
        <v>5537</v>
      </c>
      <c r="BC2243" s="24" t="s">
        <v>5537</v>
      </c>
      <c r="BD2243" s="24" t="s">
        <v>5537</v>
      </c>
      <c r="BE2243" s="24" t="s">
        <v>5537</v>
      </c>
      <c r="BF2243" s="24" t="s">
        <v>5537</v>
      </c>
      <c r="BG2243" s="24" t="s">
        <v>5537</v>
      </c>
      <c r="BH2243" s="24" t="s">
        <v>5537</v>
      </c>
      <c r="BI2243" s="9" t="s">
        <v>5537</v>
      </c>
      <c r="BJ2243" s="14"/>
      <c r="BK2243" s="14" t="s">
        <v>5537</v>
      </c>
      <c r="BL2243" s="14" t="str">
        <f>_xlfn.XLOOKUP(B2243,'[4]cell downs 18042026 17h'!$B:$B,'[4]cell downs 18042026 17h'!$B:$B,"")</f>
        <v/>
      </c>
      <c r="BM2243" s="14" t="str">
        <f>_xlfn.XLOOKUP(B2243,'[5]Cells Huawei 19042026 15h'!$B:$B,'[5]Cells Huawei 19042026 15h'!$B:$B,"")</f>
        <v/>
      </c>
      <c r="BN2243" s="9" t="str">
        <f>_xlfn.XLOOKUP(B2243,'[6]cells down 19042026 9H40'!$B:$B,'[6]cells down 19042026 9H40'!$B:$B,"")</f>
        <v/>
      </c>
      <c r="BO2243" s="9" t="s">
        <v>5537</v>
      </c>
      <c r="BP2243" s="9" t="s">
        <v>12</v>
      </c>
    </row>
    <row r="2244" spans="1:68" s="9" customFormat="1" x14ac:dyDescent="0.35">
      <c r="A2244" s="1" t="s">
        <v>4002</v>
      </c>
      <c r="B2244" s="8" t="s">
        <v>4003</v>
      </c>
      <c r="C2244" s="3" t="str">
        <f>_xlfn.XLOOKUP(B2244,'[1]daily break down'!$D:$D,'[1]daily break down'!$E:$E,"")</f>
        <v>LITTORAL</v>
      </c>
      <c r="D2244" s="1" t="s">
        <v>21</v>
      </c>
      <c r="E2244" s="1" t="s">
        <v>122</v>
      </c>
      <c r="F2244" s="3" t="s">
        <v>31</v>
      </c>
      <c r="G2244" s="1" t="s">
        <v>4004</v>
      </c>
      <c r="H2244" s="41" t="str">
        <f>_xlfn.XLOOKUP(B2244,[2]CALCULATION!$B:$B,[2]CALCULATION!$H:$H,"")</f>
        <v>ZTE</v>
      </c>
      <c r="I2244" s="34">
        <v>0</v>
      </c>
      <c r="J2244" s="34">
        <v>0</v>
      </c>
      <c r="K2244" s="34">
        <v>0</v>
      </c>
      <c r="L2244" s="34">
        <v>0</v>
      </c>
      <c r="M2244" s="34">
        <v>0</v>
      </c>
      <c r="N2244" s="34">
        <v>0</v>
      </c>
      <c r="O2244" s="34">
        <v>0</v>
      </c>
      <c r="P2244" s="34">
        <v>0</v>
      </c>
      <c r="Q2244" s="34">
        <v>0</v>
      </c>
      <c r="R2244" s="34">
        <v>0</v>
      </c>
      <c r="S2244" s="109">
        <v>0</v>
      </c>
      <c r="T2244" s="109">
        <f>_xlfn.XLOOKUP(B2244,'[3]Nur des jours'!$B:$B,'[3]Nur des jours'!$U:$U,"")</f>
        <v>0</v>
      </c>
      <c r="U2244" s="109">
        <v>0</v>
      </c>
      <c r="V2244" s="109">
        <v>0</v>
      </c>
      <c r="W2244" s="109">
        <v>0</v>
      </c>
      <c r="X2244" s="109">
        <v>0</v>
      </c>
      <c r="Y2244" s="109">
        <v>0</v>
      </c>
      <c r="Z2244" s="109">
        <v>0</v>
      </c>
      <c r="AA2244" s="109">
        <v>0</v>
      </c>
      <c r="AB2244" s="109">
        <v>0</v>
      </c>
      <c r="AC2244" s="109">
        <v>0</v>
      </c>
      <c r="AD2244" s="109">
        <v>0</v>
      </c>
      <c r="AE2244" s="109">
        <v>0</v>
      </c>
      <c r="AF2244" s="109">
        <v>0</v>
      </c>
      <c r="AG2244" s="57" t="str">
        <f>_xlfn.XLOOKUP(B2244,[3]CALCULATION!$B:$B,[3]CALCULATION!$M:$M,"")</f>
        <v>Operationnel</v>
      </c>
      <c r="AH2244" s="57"/>
      <c r="AI2244" s="56" t="str" cm="1">
        <f t="array" ref="AI2244">IFERROR(_xlfn.IFS(
AK2244="MPR ISSUE","PDH",
AK2244="BSS Hardware Issue","BSS",
AK2244="Sites strategiques, MLL, Pylone, etc.","ENVTECH",
AK2244="AKTIVCO DEFAUT GE &amp; POWER Cabinet","AKTIVCO",
AK2244="AKTIVCO Coupure ENEO &amp; Baisse de tension","AKTIVCO GRID ONLY",
AK2244="Coupure ENEO &amp; Baisse de tension","IHS GRID ONLY",
AK2244="Defaut GE &amp; POWER Cabinet","IHS",
AK2244="Sharing","Partners",
AK2244="Sites strategiques &amp; DataCenter","SST &amp; DC",
AK2244="Exclu","Exclu",
AK2244="SAT","SAT",
AK2244="SPARE-ISSUE","SPARE-ISSUE",
AK2244="Fiber CAmtel","TRANS_FO_CAMTEL",
AK2244="Fiber AOF","Fiber AOF",
AK2244="Projet OCM (HUAWEI)","TRAVAUX-HUAWEI",
AK2244="Projet OCM (NOKIA)","TRAVAUX-NOKIA",
AK2244="ACCESS-ISSUE","ACCESS-ISSUE",
AK2244="Projet OCM (ZTE, NOKIA, autres projets)","TRAVAUX OCM",
AK2244="No root CAuse","No root cause",
AK2244="ODU HS","PDH",
AK2244="IP &amp; VLAN","PDH",
AK2244="Warehouse HUAWEI","SPARE-ISSUE",
AK2244="SPARE-HS","SPARE-ISSUE",
AK2244="Power Telco","BSS",AK2244="no impacts","no impacts"
),"")</f>
        <v>No root cause</v>
      </c>
      <c r="AJ2244" s="56" t="str" cm="1">
        <f t="array" ref="AJ2244">IFERROR(_xlfn.IFS(
AK2244="MPR ISSUE","TX ISSUE",
AK2244="BSS Hardware Issue","RAN ISSUE",
AK2244="Sites strategiques, MLL, Pylone, etc.","ENVTECH",
AK2244="AKTIVCO DEFAUT GE &amp; POWER Cabinet","POWER ISSUE",
AK2244="AKTIVCO Coupure ENEO &amp; Baisse de tension","POWER ISSUE",
AK2244="Coupure ENEO &amp; Baisse de tension","POWER ISSUE",
AK2244="Defaut GE &amp; POWER Cabinet","POWER ISSUE",
AK2244="Sharing","POWER ISSUE",
AK2244="Sites strategiques &amp; DataCenter","POWER ISSUE",
AK2244="Exclu","Exclu",
AK2244="SAT","TX ISSUE",
AK2244="SPARE-ISSUE","SPARE-ISSUE",
AK2244="Fiber CAmtel","TX ISSUE",
AK2244="Fiber AOF","TX ISSUE",
AK2244="Projet OCM (HUAWEI)","TRAVAUX-HUAWEI",
AK2244="Projet OCM (NOKIA)","TRAVAUX -NOKIA",
AK2244="ACCESS-ISSUE","ACCESS-ISSUE",
AK2244="Projet OCM (ZTE, NOKIA, autres projets)","TRAVAUX OCM",
AK2244="No root CAuse","No root cause",
AK2244="ODU HS","TX ISSUE",
AK2244="IP &amp; VLAN","TX ISSUE",
AK2244="Warehouse HUAWEI","SPARE-ISSUE",
AK2244="SPARE-HS","SPARE-ISSUE",
AK2244="Power Telco","RAN ISSUE",AK2244="no impacts","no impacts"
),"")</f>
        <v>No root cause</v>
      </c>
      <c r="AK2244" s="81" t="s">
        <v>5620</v>
      </c>
      <c r="AL2244" s="56" t="str" cm="1">
        <f t="array" ref="AL2244">IFERROR(_xlfn.IFS(
AK2244="MPR ISSUE","ACTIVE",
AK2244="BSS Hardware Issue","ACTIVE",
AK2244="Sites strategiques, MLL, Pylone, etc.","PASSIVE",
AK2244="AKTIVCO DEFAUT GE &amp; POWER Cabinet","PASSIVE",
AK2244="AKTIVCO Coupure ENEO &amp; Baisse de tension","PASSIVE",
AK2244="Coupure ENEO &amp; Baisse de tension","PASSIVE",
AK2244="Defaut GE &amp; POWER Cabinet","PASSIVE",
AK2244="Sharing","PASSIVE",
AK2244="Sites strategiques &amp; DataCenter","PASSIVE",
AK2244="Exclu","Exclu",
AK2244="SAT","ACTIVE",
AK2244="SPARE-ISSUE","SPARE-ISSUE",
AK2244="Fiber CAmtel","ACTIVE",
AK2244="Fiber AOF","ACTIVE",
AK2244="Projet OCM (HUAWEI)","PLANNED WORKS",
AK2244="Projet OCM (NOKIA)","PLANNED WORKS",
AK2244="ACCESS-ISSUE","ACCESS-ISSUE",
AK2244="Projet OCM (ZTE, NOKIA, autres projets)","PLANNED WORKS",
AK2244="No root CAuse","No root cause",
AK2244="ODU HS","ACTIVE",
AK2244="IP &amp; VLAN","ACTIVE",
AK2244="Warehouse HUAWEI","SPARE-ISSUE",
AK2244="SPARE-HS","SPARE-ISSUE",
AK2244="Power Telco","ACTIVE", AK2244="no impacts","no impacts"
),"")</f>
        <v>No root cause</v>
      </c>
      <c r="AM2244" s="108" t="s">
        <v>5537</v>
      </c>
      <c r="AN2244" s="117" t="s">
        <v>4003</v>
      </c>
      <c r="AP2244" s="23" t="s">
        <v>5537</v>
      </c>
      <c r="AQ2244" s="23" t="s">
        <v>5537</v>
      </c>
      <c r="AR2244" s="7"/>
      <c r="AS2244" s="6"/>
      <c r="AT2244" s="7"/>
      <c r="AU2244" s="3" t="s">
        <v>5537</v>
      </c>
      <c r="AV2244" s="24" t="s">
        <v>5537</v>
      </c>
      <c r="AW2244" s="24" t="s">
        <v>5537</v>
      </c>
      <c r="AX2244" s="24" t="s">
        <v>5537</v>
      </c>
      <c r="AY2244" s="24" t="s">
        <v>5537</v>
      </c>
      <c r="AZ2244" s="24" t="s">
        <v>5537</v>
      </c>
      <c r="BA2244" s="24" t="s">
        <v>5537</v>
      </c>
      <c r="BB2244" s="24" t="s">
        <v>5537</v>
      </c>
      <c r="BC2244" s="24" t="s">
        <v>5537</v>
      </c>
      <c r="BD2244" s="24" t="s">
        <v>5537</v>
      </c>
      <c r="BE2244" s="24" t="s">
        <v>5537</v>
      </c>
      <c r="BF2244" s="24" t="s">
        <v>5537</v>
      </c>
      <c r="BG2244" s="24" t="s">
        <v>5537</v>
      </c>
      <c r="BH2244" s="24" t="s">
        <v>5537</v>
      </c>
      <c r="BI2244" s="9" t="s">
        <v>5537</v>
      </c>
      <c r="BJ2244" s="14"/>
      <c r="BK2244" s="14" t="s">
        <v>5537</v>
      </c>
      <c r="BL2244" s="14" t="str">
        <f>_xlfn.XLOOKUP(B2244,'[4]cell downs 18042026 17h'!$B:$B,'[4]cell downs 18042026 17h'!$B:$B,"")</f>
        <v/>
      </c>
      <c r="BM2244" s="14" t="str">
        <f>_xlfn.XLOOKUP(B2244,'[5]Cells Huawei 19042026 15h'!$B:$B,'[5]Cells Huawei 19042026 15h'!$B:$B,"")</f>
        <v/>
      </c>
      <c r="BN2244" s="9" t="str">
        <f>_xlfn.XLOOKUP(B2244,'[6]cells down 19042026 9H40'!$B:$B,'[6]cells down 19042026 9H40'!$B:$B,"")</f>
        <v/>
      </c>
      <c r="BO2244" s="9" t="s">
        <v>5537</v>
      </c>
      <c r="BP2244" s="9" t="s">
        <v>12</v>
      </c>
    </row>
    <row r="2245" spans="1:68" s="9" customFormat="1" x14ac:dyDescent="0.35">
      <c r="A2245" s="1" t="s">
        <v>4005</v>
      </c>
      <c r="B2245" s="8" t="s">
        <v>4006</v>
      </c>
      <c r="C2245" s="3" t="str">
        <f>_xlfn.XLOOKUP(B2245,'[1]daily break down'!$D:$D,'[1]daily break down'!$E:$E,"")</f>
        <v>CENTRE</v>
      </c>
      <c r="D2245" s="1" t="s">
        <v>21</v>
      </c>
      <c r="E2245" s="1" t="s">
        <v>4007</v>
      </c>
      <c r="F2245" s="3" t="s">
        <v>37</v>
      </c>
      <c r="G2245" s="1" t="s">
        <v>4008</v>
      </c>
      <c r="H2245" s="41" t="str">
        <f>_xlfn.XLOOKUP(B2245,[2]CALCULATION!$B:$B,[2]CALCULATION!$H:$H,"")</f>
        <v>ZTE</v>
      </c>
      <c r="I2245" s="34">
        <v>0</v>
      </c>
      <c r="J2245" s="34">
        <v>0</v>
      </c>
      <c r="K2245" s="34">
        <v>0</v>
      </c>
      <c r="L2245" s="34">
        <v>0</v>
      </c>
      <c r="M2245" s="34">
        <v>0</v>
      </c>
      <c r="N2245" s="34">
        <v>0</v>
      </c>
      <c r="O2245" s="34">
        <v>0</v>
      </c>
      <c r="P2245" s="34">
        <v>0</v>
      </c>
      <c r="Q2245" s="34">
        <v>0</v>
      </c>
      <c r="R2245" s="34">
        <v>0</v>
      </c>
      <c r="S2245" s="109">
        <v>0</v>
      </c>
      <c r="T2245" s="109">
        <f>_xlfn.XLOOKUP(B2245,'[3]Nur des jours'!$B:$B,'[3]Nur des jours'!$U:$U,"")</f>
        <v>0</v>
      </c>
      <c r="U2245" s="109">
        <v>0</v>
      </c>
      <c r="V2245" s="109">
        <v>0</v>
      </c>
      <c r="W2245" s="109">
        <v>0</v>
      </c>
      <c r="X2245" s="109">
        <v>0</v>
      </c>
      <c r="Y2245" s="109">
        <v>0</v>
      </c>
      <c r="Z2245" s="109">
        <v>0</v>
      </c>
      <c r="AA2245" s="109">
        <v>0</v>
      </c>
      <c r="AB2245" s="109">
        <v>0</v>
      </c>
      <c r="AC2245" s="109">
        <v>0</v>
      </c>
      <c r="AD2245" s="109">
        <v>0</v>
      </c>
      <c r="AE2245" s="109">
        <v>0</v>
      </c>
      <c r="AF2245" s="109">
        <v>0</v>
      </c>
      <c r="AG2245" s="57" t="str">
        <f>_xlfn.XLOOKUP(B2245,[3]CALCULATION!$B:$B,[3]CALCULATION!$M:$M,"")</f>
        <v>Operationnel</v>
      </c>
      <c r="AH2245" s="57"/>
      <c r="AI2245" s="56" t="str" cm="1">
        <f t="array" ref="AI2245">IFERROR(_xlfn.IFS(
AK2245="MPR ISSUE","PDH",
AK2245="BSS Hardware Issue","BSS",
AK2245="Sites strategiques, MLL, Pylone, etc.","ENVTECH",
AK2245="AKTIVCO DEFAUT GE &amp; POWER Cabinet","AKTIVCO",
AK2245="AKTIVCO Coupure ENEO &amp; Baisse de tension","AKTIVCO GRID ONLY",
AK2245="Coupure ENEO &amp; Baisse de tension","IHS GRID ONLY",
AK2245="Defaut GE &amp; POWER Cabinet","IHS",
AK2245="Sharing","Partners",
AK2245="Sites strategiques &amp; DataCenter","SST &amp; DC",
AK2245="Exclu","Exclu",
AK2245="SAT","SAT",
AK2245="SPARE-ISSUE","SPARE-ISSUE",
AK2245="Fiber CAmtel","TRANS_FO_CAMTEL",
AK2245="Fiber AOF","Fiber AOF",
AK2245="Projet OCM (HUAWEI)","TRAVAUX-HUAWEI",
AK2245="Projet OCM (NOKIA)","TRAVAUX-NOKIA",
AK2245="ACCESS-ISSUE","ACCESS-ISSUE",
AK2245="Projet OCM (ZTE, NOKIA, autres projets)","TRAVAUX OCM",
AK2245="No root CAuse","No root cause",
AK2245="ODU HS","PDH",
AK2245="IP &amp; VLAN","PDH",
AK2245="Warehouse HUAWEI","SPARE-ISSUE",
AK2245="SPARE-HS","SPARE-ISSUE",
AK2245="Power Telco","BSS",AK2245="no impacts","no impacts"
),"")</f>
        <v>No root cause</v>
      </c>
      <c r="AJ2245" s="56" t="str" cm="1">
        <f t="array" ref="AJ2245">IFERROR(_xlfn.IFS(
AK2245="MPR ISSUE","TX ISSUE",
AK2245="BSS Hardware Issue","RAN ISSUE",
AK2245="Sites strategiques, MLL, Pylone, etc.","ENVTECH",
AK2245="AKTIVCO DEFAUT GE &amp; POWER Cabinet","POWER ISSUE",
AK2245="AKTIVCO Coupure ENEO &amp; Baisse de tension","POWER ISSUE",
AK2245="Coupure ENEO &amp; Baisse de tension","POWER ISSUE",
AK2245="Defaut GE &amp; POWER Cabinet","POWER ISSUE",
AK2245="Sharing","POWER ISSUE",
AK2245="Sites strategiques &amp; DataCenter","POWER ISSUE",
AK2245="Exclu","Exclu",
AK2245="SAT","TX ISSUE",
AK2245="SPARE-ISSUE","SPARE-ISSUE",
AK2245="Fiber CAmtel","TX ISSUE",
AK2245="Fiber AOF","TX ISSUE",
AK2245="Projet OCM (HUAWEI)","TRAVAUX-HUAWEI",
AK2245="Projet OCM (NOKIA)","TRAVAUX -NOKIA",
AK2245="ACCESS-ISSUE","ACCESS-ISSUE",
AK2245="Projet OCM (ZTE, NOKIA, autres projets)","TRAVAUX OCM",
AK2245="No root CAuse","No root cause",
AK2245="ODU HS","TX ISSUE",
AK2245="IP &amp; VLAN","TX ISSUE",
AK2245="Warehouse HUAWEI","SPARE-ISSUE",
AK2245="SPARE-HS","SPARE-ISSUE",
AK2245="Power Telco","RAN ISSUE",AK2245="no impacts","no impacts"
),"")</f>
        <v>No root cause</v>
      </c>
      <c r="AK2245" s="81" t="s">
        <v>5620</v>
      </c>
      <c r="AL2245" s="56" t="str" cm="1">
        <f t="array" ref="AL2245">IFERROR(_xlfn.IFS(
AK2245="MPR ISSUE","ACTIVE",
AK2245="BSS Hardware Issue","ACTIVE",
AK2245="Sites strategiques, MLL, Pylone, etc.","PASSIVE",
AK2245="AKTIVCO DEFAUT GE &amp; POWER Cabinet","PASSIVE",
AK2245="AKTIVCO Coupure ENEO &amp; Baisse de tension","PASSIVE",
AK2245="Coupure ENEO &amp; Baisse de tension","PASSIVE",
AK2245="Defaut GE &amp; POWER Cabinet","PASSIVE",
AK2245="Sharing","PASSIVE",
AK2245="Sites strategiques &amp; DataCenter","PASSIVE",
AK2245="Exclu","Exclu",
AK2245="SAT","ACTIVE",
AK2245="SPARE-ISSUE","SPARE-ISSUE",
AK2245="Fiber CAmtel","ACTIVE",
AK2245="Fiber AOF","ACTIVE",
AK2245="Projet OCM (HUAWEI)","PLANNED WORKS",
AK2245="Projet OCM (NOKIA)","PLANNED WORKS",
AK2245="ACCESS-ISSUE","ACCESS-ISSUE",
AK2245="Projet OCM (ZTE, NOKIA, autres projets)","PLANNED WORKS",
AK2245="No root CAuse","No root cause",
AK2245="ODU HS","ACTIVE",
AK2245="IP &amp; VLAN","ACTIVE",
AK2245="Warehouse HUAWEI","SPARE-ISSUE",
AK2245="SPARE-HS","SPARE-ISSUE",
AK2245="Power Telco","ACTIVE", AK2245="no impacts","no impacts"
),"")</f>
        <v>No root cause</v>
      </c>
      <c r="AM2245" s="108" t="s">
        <v>5537</v>
      </c>
      <c r="AN2245" s="117" t="s">
        <v>4006</v>
      </c>
      <c r="AP2245" s="23" t="s">
        <v>5537</v>
      </c>
      <c r="AQ2245" s="23" t="s">
        <v>5537</v>
      </c>
      <c r="AR2245" s="7"/>
      <c r="AS2245" s="6"/>
      <c r="AT2245" s="7"/>
      <c r="AU2245" s="3" t="s">
        <v>5537</v>
      </c>
      <c r="AV2245" s="24" t="s">
        <v>5537</v>
      </c>
      <c r="AW2245" s="24" t="s">
        <v>5537</v>
      </c>
      <c r="AX2245" s="24" t="s">
        <v>5537</v>
      </c>
      <c r="AY2245" s="24" t="s">
        <v>5537</v>
      </c>
      <c r="AZ2245" s="24" t="s">
        <v>5537</v>
      </c>
      <c r="BA2245" s="24" t="s">
        <v>5537</v>
      </c>
      <c r="BB2245" s="24" t="s">
        <v>5537</v>
      </c>
      <c r="BC2245" s="24" t="s">
        <v>5537</v>
      </c>
      <c r="BD2245" s="24" t="s">
        <v>5537</v>
      </c>
      <c r="BE2245" s="24" t="s">
        <v>5537</v>
      </c>
      <c r="BF2245" s="24" t="s">
        <v>5537</v>
      </c>
      <c r="BG2245" s="24" t="s">
        <v>5537</v>
      </c>
      <c r="BH2245" s="24" t="s">
        <v>5537</v>
      </c>
      <c r="BI2245" s="9" t="s">
        <v>5537</v>
      </c>
      <c r="BJ2245" s="14"/>
      <c r="BK2245" s="14" t="s">
        <v>5537</v>
      </c>
      <c r="BL2245" s="14" t="str">
        <f>_xlfn.XLOOKUP(B2245,'[4]cell downs 18042026 17h'!$B:$B,'[4]cell downs 18042026 17h'!$B:$B,"")</f>
        <v/>
      </c>
      <c r="BM2245" s="14" t="str">
        <f>_xlfn.XLOOKUP(B2245,'[5]Cells Huawei 19042026 15h'!$B:$B,'[5]Cells Huawei 19042026 15h'!$B:$B,"")</f>
        <v/>
      </c>
      <c r="BN2245" s="9" t="str">
        <f>_xlfn.XLOOKUP(B2245,'[6]cells down 19042026 9H40'!$B:$B,'[6]cells down 19042026 9H40'!$B:$B,"")</f>
        <v/>
      </c>
      <c r="BO2245" s="9" t="s">
        <v>5537</v>
      </c>
      <c r="BP2245" s="9" t="s">
        <v>1129</v>
      </c>
    </row>
    <row r="2246" spans="1:68" s="9" customFormat="1" x14ac:dyDescent="0.35">
      <c r="A2246" s="1" t="s">
        <v>4020</v>
      </c>
      <c r="B2246" s="8" t="s">
        <v>4021</v>
      </c>
      <c r="C2246" s="3" t="str">
        <f>_xlfn.XLOOKUP(B2246,'[1]daily break down'!$D:$D,'[1]daily break down'!$E:$E,"")</f>
        <v>CENTRE</v>
      </c>
      <c r="D2246" s="1" t="s">
        <v>11</v>
      </c>
      <c r="E2246" s="1" t="s">
        <v>4022</v>
      </c>
      <c r="F2246" s="3" t="s">
        <v>69</v>
      </c>
      <c r="G2246" s="1" t="s">
        <v>3715</v>
      </c>
      <c r="H2246" s="41" t="str">
        <f>_xlfn.XLOOKUP(B2246,[2]CALCULATION!$B:$B,[2]CALCULATION!$H:$H,"")</f>
        <v>ZTE</v>
      </c>
      <c r="I2246" s="34">
        <v>0</v>
      </c>
      <c r="J2246" s="34">
        <v>0</v>
      </c>
      <c r="K2246" s="34">
        <v>0</v>
      </c>
      <c r="L2246" s="34">
        <v>0</v>
      </c>
      <c r="M2246" s="34">
        <v>0</v>
      </c>
      <c r="N2246" s="34">
        <v>0</v>
      </c>
      <c r="O2246" s="34">
        <v>0</v>
      </c>
      <c r="P2246" s="34">
        <v>0</v>
      </c>
      <c r="Q2246" s="34">
        <v>0</v>
      </c>
      <c r="R2246" s="34">
        <v>0</v>
      </c>
      <c r="S2246" s="109">
        <v>0</v>
      </c>
      <c r="T2246" s="109">
        <f>_xlfn.XLOOKUP(B2246,'[3]Nur des jours'!$B:$B,'[3]Nur des jours'!$U:$U,"")</f>
        <v>0</v>
      </c>
      <c r="U2246" s="109">
        <v>0</v>
      </c>
      <c r="V2246" s="109">
        <v>0</v>
      </c>
      <c r="W2246" s="109">
        <v>0</v>
      </c>
      <c r="X2246" s="109">
        <v>0</v>
      </c>
      <c r="Y2246" s="109">
        <v>0</v>
      </c>
      <c r="Z2246" s="109">
        <v>0</v>
      </c>
      <c r="AA2246" s="109">
        <v>0</v>
      </c>
      <c r="AB2246" s="109">
        <v>0</v>
      </c>
      <c r="AC2246" s="109">
        <v>0</v>
      </c>
      <c r="AD2246" s="109">
        <v>0</v>
      </c>
      <c r="AE2246" s="109">
        <v>0</v>
      </c>
      <c r="AF2246" s="109">
        <v>0</v>
      </c>
      <c r="AG2246" s="57" t="str">
        <f>_xlfn.XLOOKUP(B2246,[3]CALCULATION!$B:$B,[3]CALCULATION!$M:$M,"")</f>
        <v>Operationnel</v>
      </c>
      <c r="AH2246" s="57"/>
      <c r="AI2246" s="56" t="str" cm="1">
        <f t="array" ref="AI2246">IFERROR(_xlfn.IFS(
AK2246="MPR ISSUE","PDH",
AK2246="BSS Hardware Issue","BSS",
AK2246="Sites strategiques, MLL, Pylone, etc.","ENVTECH",
AK2246="AKTIVCO DEFAUT GE &amp; POWER Cabinet","AKTIVCO",
AK2246="AKTIVCO Coupure ENEO &amp; Baisse de tension","AKTIVCO GRID ONLY",
AK2246="Coupure ENEO &amp; Baisse de tension","IHS GRID ONLY",
AK2246="Defaut GE &amp; POWER Cabinet","IHS",
AK2246="Sharing","Partners",
AK2246="Sites strategiques &amp; DataCenter","SST &amp; DC",
AK2246="Exclu","Exclu",
AK2246="SAT","SAT",
AK2246="SPARE-ISSUE","SPARE-ISSUE",
AK2246="Fiber CAmtel","TRANS_FO_CAMTEL",
AK2246="Fiber AOF","Fiber AOF",
AK2246="Projet OCM (HUAWEI)","TRAVAUX-HUAWEI",
AK2246="Projet OCM (NOKIA)","TRAVAUX-NOKIA",
AK2246="ACCESS-ISSUE","ACCESS-ISSUE",
AK2246="Projet OCM (ZTE, NOKIA, autres projets)","TRAVAUX OCM",
AK2246="No root CAuse","No root cause",
AK2246="ODU HS","PDH",
AK2246="IP &amp; VLAN","PDH",
AK2246="Warehouse HUAWEI","SPARE-ISSUE",
AK2246="SPARE-HS","SPARE-ISSUE",
AK2246="Power Telco","BSS",AK2246="no impacts","no impacts"
),"")</f>
        <v>No root cause</v>
      </c>
      <c r="AJ2246" s="56" t="str" cm="1">
        <f t="array" ref="AJ2246">IFERROR(_xlfn.IFS(
AK2246="MPR ISSUE","TX ISSUE",
AK2246="BSS Hardware Issue","RAN ISSUE",
AK2246="Sites strategiques, MLL, Pylone, etc.","ENVTECH",
AK2246="AKTIVCO DEFAUT GE &amp; POWER Cabinet","POWER ISSUE",
AK2246="AKTIVCO Coupure ENEO &amp; Baisse de tension","POWER ISSUE",
AK2246="Coupure ENEO &amp; Baisse de tension","POWER ISSUE",
AK2246="Defaut GE &amp; POWER Cabinet","POWER ISSUE",
AK2246="Sharing","POWER ISSUE",
AK2246="Sites strategiques &amp; DataCenter","POWER ISSUE",
AK2246="Exclu","Exclu",
AK2246="SAT","TX ISSUE",
AK2246="SPARE-ISSUE","SPARE-ISSUE",
AK2246="Fiber CAmtel","TX ISSUE",
AK2246="Fiber AOF","TX ISSUE",
AK2246="Projet OCM (HUAWEI)","TRAVAUX-HUAWEI",
AK2246="Projet OCM (NOKIA)","TRAVAUX -NOKIA",
AK2246="ACCESS-ISSUE","ACCESS-ISSUE",
AK2246="Projet OCM (ZTE, NOKIA, autres projets)","TRAVAUX OCM",
AK2246="No root CAuse","No root cause",
AK2246="ODU HS","TX ISSUE",
AK2246="IP &amp; VLAN","TX ISSUE",
AK2246="Warehouse HUAWEI","SPARE-ISSUE",
AK2246="SPARE-HS","SPARE-ISSUE",
AK2246="Power Telco","RAN ISSUE",AK2246="no impacts","no impacts"
),"")</f>
        <v>No root cause</v>
      </c>
      <c r="AK2246" s="81" t="s">
        <v>5620</v>
      </c>
      <c r="AL2246" s="56" t="str" cm="1">
        <f t="array" ref="AL2246">IFERROR(_xlfn.IFS(
AK2246="MPR ISSUE","ACTIVE",
AK2246="BSS Hardware Issue","ACTIVE",
AK2246="Sites strategiques, MLL, Pylone, etc.","PASSIVE",
AK2246="AKTIVCO DEFAUT GE &amp; POWER Cabinet","PASSIVE",
AK2246="AKTIVCO Coupure ENEO &amp; Baisse de tension","PASSIVE",
AK2246="Coupure ENEO &amp; Baisse de tension","PASSIVE",
AK2246="Defaut GE &amp; POWER Cabinet","PASSIVE",
AK2246="Sharing","PASSIVE",
AK2246="Sites strategiques &amp; DataCenter","PASSIVE",
AK2246="Exclu","Exclu",
AK2246="SAT","ACTIVE",
AK2246="SPARE-ISSUE","SPARE-ISSUE",
AK2246="Fiber CAmtel","ACTIVE",
AK2246="Fiber AOF","ACTIVE",
AK2246="Projet OCM (HUAWEI)","PLANNED WORKS",
AK2246="Projet OCM (NOKIA)","PLANNED WORKS",
AK2246="ACCESS-ISSUE","ACCESS-ISSUE",
AK2246="Projet OCM (ZTE, NOKIA, autres projets)","PLANNED WORKS",
AK2246="No root CAuse","No root cause",
AK2246="ODU HS","ACTIVE",
AK2246="IP &amp; VLAN","ACTIVE",
AK2246="Warehouse HUAWEI","SPARE-ISSUE",
AK2246="SPARE-HS","SPARE-ISSUE",
AK2246="Power Telco","ACTIVE", AK2246="no impacts","no impacts"
),"")</f>
        <v>No root cause</v>
      </c>
      <c r="AM2246" s="108" t="s">
        <v>5537</v>
      </c>
      <c r="AN2246" s="117" t="s">
        <v>4021</v>
      </c>
      <c r="AP2246" s="23" t="s">
        <v>5537</v>
      </c>
      <c r="AQ2246" s="23" t="s">
        <v>5537</v>
      </c>
      <c r="AR2246" s="7"/>
      <c r="AS2246" s="6"/>
      <c r="AT2246" s="7"/>
      <c r="AU2246" s="3" t="s">
        <v>5537</v>
      </c>
      <c r="AV2246" s="24" t="s">
        <v>5537</v>
      </c>
      <c r="AW2246" s="24" t="s">
        <v>5537</v>
      </c>
      <c r="AX2246" s="24" t="s">
        <v>5537</v>
      </c>
      <c r="AY2246" s="24" t="s">
        <v>5537</v>
      </c>
      <c r="AZ2246" s="24" t="s">
        <v>5537</v>
      </c>
      <c r="BA2246" s="24" t="s">
        <v>5537</v>
      </c>
      <c r="BB2246" s="24" t="s">
        <v>5537</v>
      </c>
      <c r="BC2246" s="24" t="s">
        <v>5537</v>
      </c>
      <c r="BD2246" s="24" t="s">
        <v>5537</v>
      </c>
      <c r="BE2246" s="24" t="s">
        <v>5537</v>
      </c>
      <c r="BF2246" s="24" t="s">
        <v>5537</v>
      </c>
      <c r="BG2246" s="24" t="s">
        <v>5537</v>
      </c>
      <c r="BH2246" s="24" t="s">
        <v>5537</v>
      </c>
      <c r="BI2246" s="9" t="s">
        <v>5537</v>
      </c>
      <c r="BJ2246" s="14"/>
      <c r="BK2246" s="14" t="s">
        <v>5537</v>
      </c>
      <c r="BL2246" s="14" t="str">
        <f>_xlfn.XLOOKUP(B2246,'[4]cell downs 18042026 17h'!$B:$B,'[4]cell downs 18042026 17h'!$B:$B,"")</f>
        <v/>
      </c>
      <c r="BM2246" s="14" t="str">
        <f>_xlfn.XLOOKUP(B2246,'[5]Cells Huawei 19042026 15h'!$B:$B,'[5]Cells Huawei 19042026 15h'!$B:$B,"")</f>
        <v/>
      </c>
      <c r="BN2246" s="9" t="str">
        <f>_xlfn.XLOOKUP(B2246,'[6]cells down 19042026 9H40'!$B:$B,'[6]cells down 19042026 9H40'!$B:$B,"")</f>
        <v/>
      </c>
      <c r="BO2246" s="9" t="s">
        <v>4021</v>
      </c>
      <c r="BP2246" s="9" t="s">
        <v>12</v>
      </c>
    </row>
    <row r="2247" spans="1:68" s="9" customFormat="1" x14ac:dyDescent="0.35">
      <c r="A2247" s="1" t="s">
        <v>3095</v>
      </c>
      <c r="B2247" s="8" t="s">
        <v>3096</v>
      </c>
      <c r="C2247" s="3" t="str">
        <f>_xlfn.XLOOKUP(B2247,'[1]daily break down'!$D:$D,'[1]daily break down'!$E:$E,"")</f>
        <v>NORD-OUEST</v>
      </c>
      <c r="D2247" s="1"/>
      <c r="E2247" s="1"/>
      <c r="F2247" s="3" t="s">
        <v>51</v>
      </c>
      <c r="G2247" s="1" t="s">
        <v>3097</v>
      </c>
      <c r="H2247" s="39" t="str">
        <f>_xlfn.XLOOKUP(B2247,[2]CALCULATION!$B:$B,[2]CALCULATION!$H:$H,"")</f>
        <v>HUAWEI</v>
      </c>
      <c r="I2247" s="34">
        <v>0</v>
      </c>
      <c r="J2247" s="34">
        <v>0</v>
      </c>
      <c r="K2247" s="34">
        <v>0</v>
      </c>
      <c r="L2247" s="34">
        <v>0</v>
      </c>
      <c r="M2247" s="34">
        <v>0</v>
      </c>
      <c r="N2247" s="34">
        <v>0</v>
      </c>
      <c r="O2247" s="34">
        <v>0</v>
      </c>
      <c r="P2247" s="34">
        <v>0</v>
      </c>
      <c r="Q2247" s="34">
        <v>0</v>
      </c>
      <c r="R2247" s="34">
        <v>0</v>
      </c>
      <c r="S2247" s="109">
        <v>0</v>
      </c>
      <c r="T2247" s="109">
        <f>_xlfn.XLOOKUP(B2247,'[3]Nur des jours'!$B:$B,'[3]Nur des jours'!$U:$U,"")</f>
        <v>0</v>
      </c>
      <c r="U2247" s="109">
        <v>0</v>
      </c>
      <c r="V2247" s="109">
        <v>1.9143816364326425</v>
      </c>
      <c r="W2247" s="109">
        <v>0</v>
      </c>
      <c r="X2247" s="109">
        <v>0</v>
      </c>
      <c r="Y2247" s="109">
        <v>0</v>
      </c>
      <c r="Z2247" s="109">
        <v>0</v>
      </c>
      <c r="AA2247" s="109">
        <v>0</v>
      </c>
      <c r="AB2247" s="109">
        <v>0</v>
      </c>
      <c r="AC2247" s="109">
        <v>0</v>
      </c>
      <c r="AD2247" s="109">
        <v>0</v>
      </c>
      <c r="AE2247" s="109">
        <v>0</v>
      </c>
      <c r="AF2247" s="109">
        <v>0</v>
      </c>
      <c r="AG2247" s="57" t="str">
        <f>_xlfn.XLOOKUP(B2247,[3]CALCULATION!$B:$B,[3]CALCULATION!$M:$M,"")</f>
        <v>Insecurity</v>
      </c>
      <c r="AH2247" s="57"/>
      <c r="AI2247" s="56" t="str" cm="1">
        <f t="array" ref="AI2247">IFERROR(_xlfn.IFS(
AK2247="MPR ISSUE","PDH",
AK2247="BSS Hardware Issue","BSS",
AK2247="Sites strategiques, MLL, Pylone, etc.","ENVTECH",
AK2247="AKTIVCO DEFAUT GE &amp; POWER Cabinet","AKTIVCO",
AK2247="AKTIVCO Coupure ENEO &amp; Baisse de tension","AKTIVCO GRID ONLY",
AK2247="Coupure ENEO &amp; Baisse de tension","IHS GRID ONLY",
AK2247="Defaut GE &amp; POWER Cabinet","IHS",
AK2247="Sharing","Partners",
AK2247="Sites strategiques &amp; DataCenter","SST &amp; DC",
AK2247="Exclu","Exclu",
AK2247="SAT","SAT",
AK2247="SPARE-ISSUE","SPARE-ISSUE",
AK2247="Fiber CAmtel","TRANS_FO_CAMTEL",
AK2247="Fiber AOF","Fiber AOF",
AK2247="Projet OCM (HUAWEI)","TRAVAUX-HUAWEI",
AK2247="Projet OCM (NOKIA)","TRAVAUX-NOKIA",
AK2247="ACCESS-ISSUE","ACCESS-ISSUE",
AK2247="Projet OCM (ZTE, NOKIA, autres projets)","TRAVAUX OCM",
AK2247="No root CAuse","No root cause",
AK2247="ODU HS","PDH",
AK2247="IP &amp; VLAN","PDH",
AK2247="Warehouse HUAWEI","SPARE-ISSUE",
AK2247="SPARE-HS","SPARE-ISSUE",
AK2247="Power Telco","BSS",AK2247="no impacts","no impacts"
),"")</f>
        <v>No root cause</v>
      </c>
      <c r="AJ2247" s="56" t="str" cm="1">
        <f t="array" ref="AJ2247">IFERROR(_xlfn.IFS(
AK2247="MPR ISSUE","TX ISSUE",
AK2247="BSS Hardware Issue","RAN ISSUE",
AK2247="Sites strategiques, MLL, Pylone, etc.","ENVTECH",
AK2247="AKTIVCO DEFAUT GE &amp; POWER Cabinet","POWER ISSUE",
AK2247="AKTIVCO Coupure ENEO &amp; Baisse de tension","POWER ISSUE",
AK2247="Coupure ENEO &amp; Baisse de tension","POWER ISSUE",
AK2247="Defaut GE &amp; POWER Cabinet","POWER ISSUE",
AK2247="Sharing","POWER ISSUE",
AK2247="Sites strategiques &amp; DataCenter","POWER ISSUE",
AK2247="Exclu","Exclu",
AK2247="SAT","TX ISSUE",
AK2247="SPARE-ISSUE","SPARE-ISSUE",
AK2247="Fiber CAmtel","TX ISSUE",
AK2247="Fiber AOF","TX ISSUE",
AK2247="Projet OCM (HUAWEI)","TRAVAUX-HUAWEI",
AK2247="Projet OCM (NOKIA)","TRAVAUX -NOKIA",
AK2247="ACCESS-ISSUE","ACCESS-ISSUE",
AK2247="Projet OCM (ZTE, NOKIA, autres projets)","TRAVAUX OCM",
AK2247="No root CAuse","No root cause",
AK2247="ODU HS","TX ISSUE",
AK2247="IP &amp; VLAN","TX ISSUE",
AK2247="Warehouse HUAWEI","SPARE-ISSUE",
AK2247="SPARE-HS","SPARE-ISSUE",
AK2247="Power Telco","RAN ISSUE",AK2247="no impacts","no impacts"
),"")</f>
        <v>No root cause</v>
      </c>
      <c r="AK2247" s="81" t="s">
        <v>5620</v>
      </c>
      <c r="AL2247" s="56" t="str" cm="1">
        <f t="array" ref="AL2247">IFERROR(_xlfn.IFS(
AK2247="MPR ISSUE","ACTIVE",
AK2247="BSS Hardware Issue","ACTIVE",
AK2247="Sites strategiques, MLL, Pylone, etc.","PASSIVE",
AK2247="AKTIVCO DEFAUT GE &amp; POWER Cabinet","PASSIVE",
AK2247="AKTIVCO Coupure ENEO &amp; Baisse de tension","PASSIVE",
AK2247="Coupure ENEO &amp; Baisse de tension","PASSIVE",
AK2247="Defaut GE &amp; POWER Cabinet","PASSIVE",
AK2247="Sharing","PASSIVE",
AK2247="Sites strategiques &amp; DataCenter","PASSIVE",
AK2247="Exclu","Exclu",
AK2247="SAT","ACTIVE",
AK2247="SPARE-ISSUE","SPARE-ISSUE",
AK2247="Fiber CAmtel","ACTIVE",
AK2247="Fiber AOF","ACTIVE",
AK2247="Projet OCM (HUAWEI)","PLANNED WORKS",
AK2247="Projet OCM (NOKIA)","PLANNED WORKS",
AK2247="ACCESS-ISSUE","ACCESS-ISSUE",
AK2247="Projet OCM (ZTE, NOKIA, autres projets)","PLANNED WORKS",
AK2247="No root CAuse","No root cause",
AK2247="ODU HS","ACTIVE",
AK2247="IP &amp; VLAN","ACTIVE",
AK2247="Warehouse HUAWEI","SPARE-ISSUE",
AK2247="SPARE-HS","SPARE-ISSUE",
AK2247="Power Telco","ACTIVE", AK2247="no impacts","no impacts"
),"")</f>
        <v>No root cause</v>
      </c>
      <c r="AM2247" s="108" t="s">
        <v>5537</v>
      </c>
      <c r="AN2247" s="117" t="s">
        <v>3096</v>
      </c>
      <c r="AP2247" s="23" t="s">
        <v>5537</v>
      </c>
      <c r="AQ2247" s="23" t="s">
        <v>5537</v>
      </c>
      <c r="AR2247" s="7"/>
      <c r="AS2247" s="6"/>
      <c r="AT2247" s="7"/>
      <c r="AU2247" s="3" t="s">
        <v>5537</v>
      </c>
      <c r="AV2247" s="24" t="s">
        <v>5537</v>
      </c>
      <c r="AW2247" s="24" t="s">
        <v>5537</v>
      </c>
      <c r="AX2247" s="24" t="s">
        <v>5537</v>
      </c>
      <c r="AY2247" s="24" t="s">
        <v>5537</v>
      </c>
      <c r="AZ2247" s="24" t="s">
        <v>5537</v>
      </c>
      <c r="BA2247" s="24" t="s">
        <v>5537</v>
      </c>
      <c r="BB2247" s="24" t="s">
        <v>5537</v>
      </c>
      <c r="BC2247" s="24" t="s">
        <v>5537</v>
      </c>
      <c r="BD2247" s="24" t="s">
        <v>5537</v>
      </c>
      <c r="BE2247" s="24" t="s">
        <v>5537</v>
      </c>
      <c r="BF2247" s="24" t="s">
        <v>5537</v>
      </c>
      <c r="BG2247" s="24" t="s">
        <v>5537</v>
      </c>
      <c r="BH2247" s="24" t="s">
        <v>5537</v>
      </c>
      <c r="BI2247" s="9" t="s">
        <v>5537</v>
      </c>
      <c r="BJ2247" s="14"/>
      <c r="BK2247" s="14" t="s">
        <v>5537</v>
      </c>
      <c r="BL2247" s="14" t="str">
        <f>_xlfn.XLOOKUP(B2247,'[4]cell downs 18042026 17h'!$B:$B,'[4]cell downs 18042026 17h'!$B:$B,"")</f>
        <v/>
      </c>
      <c r="BM2247" s="14" t="str">
        <f>_xlfn.XLOOKUP(B2247,'[5]Cells Huawei 19042026 15h'!$B:$B,'[5]Cells Huawei 19042026 15h'!$B:$B,"")</f>
        <v/>
      </c>
      <c r="BN2247" s="9" t="str">
        <f>_xlfn.XLOOKUP(B2247,'[6]cells down 19042026 9H40'!$B:$B,'[6]cells down 19042026 9H40'!$B:$B,"")</f>
        <v/>
      </c>
      <c r="BO2247" s="9" t="s">
        <v>3096</v>
      </c>
      <c r="BP2247" s="9" t="s">
        <v>12</v>
      </c>
    </row>
    <row r="2248" spans="1:68" s="9" customFormat="1" x14ac:dyDescent="0.35">
      <c r="A2248" s="1" t="s">
        <v>4427</v>
      </c>
      <c r="B2248" s="8" t="s">
        <v>4428</v>
      </c>
      <c r="C2248" s="3" t="str">
        <f>_xlfn.XLOOKUP(B2248,'[1]daily break down'!$D:$D,'[1]daily break down'!$E:$E,"")</f>
        <v>NORD-OUEST</v>
      </c>
      <c r="D2248" s="1"/>
      <c r="E2248" s="1"/>
      <c r="F2248" s="3" t="s">
        <v>51</v>
      </c>
      <c r="G2248" s="1" t="s">
        <v>3468</v>
      </c>
      <c r="H2248" s="39" t="str">
        <f>_xlfn.XLOOKUP(B2248,[2]CALCULATION!$B:$B,[2]CALCULATION!$H:$H,"")</f>
        <v>Huawei</v>
      </c>
      <c r="I2248" s="34">
        <v>0</v>
      </c>
      <c r="J2248" s="34">
        <v>0</v>
      </c>
      <c r="K2248" s="34">
        <v>0</v>
      </c>
      <c r="L2248" s="34">
        <v>0</v>
      </c>
      <c r="M2248" s="34">
        <v>0</v>
      </c>
      <c r="N2248" s="34">
        <v>0</v>
      </c>
      <c r="O2248" s="34">
        <v>0</v>
      </c>
      <c r="P2248" s="34">
        <v>0</v>
      </c>
      <c r="Q2248" s="34">
        <v>0</v>
      </c>
      <c r="R2248" s="34">
        <v>0</v>
      </c>
      <c r="S2248" s="109">
        <v>0</v>
      </c>
      <c r="T2248" s="109">
        <f>_xlfn.XLOOKUP(B2248,'[3]Nur des jours'!$B:$B,'[3]Nur des jours'!$U:$U,"")</f>
        <v>0</v>
      </c>
      <c r="U2248" s="109">
        <v>0</v>
      </c>
      <c r="V2248" s="109">
        <v>1.9240482488806705</v>
      </c>
      <c r="W2248" s="109">
        <v>0</v>
      </c>
      <c r="X2248" s="109">
        <v>0</v>
      </c>
      <c r="Y2248" s="109">
        <v>0</v>
      </c>
      <c r="Z2248" s="109">
        <v>0</v>
      </c>
      <c r="AA2248" s="109">
        <v>0</v>
      </c>
      <c r="AB2248" s="109">
        <v>0</v>
      </c>
      <c r="AC2248" s="109">
        <v>0</v>
      </c>
      <c r="AD2248" s="109">
        <v>0</v>
      </c>
      <c r="AE2248" s="109">
        <v>0</v>
      </c>
      <c r="AF2248" s="109">
        <v>0</v>
      </c>
      <c r="AG2248" s="57" t="str">
        <f>_xlfn.XLOOKUP(B2248,[3]CALCULATION!$B:$B,[3]CALCULATION!$M:$M,"")</f>
        <v>Insecurity</v>
      </c>
      <c r="AH2248" s="57"/>
      <c r="AI2248" s="56" t="str" cm="1">
        <f t="array" ref="AI2248">IFERROR(_xlfn.IFS(
AK2248="MPR ISSUE","PDH",
AK2248="BSS Hardware Issue","BSS",
AK2248="Sites strategiques, MLL, Pylone, etc.","ENVTECH",
AK2248="AKTIVCO DEFAUT GE &amp; POWER Cabinet","AKTIVCO",
AK2248="AKTIVCO Coupure ENEO &amp; Baisse de tension","AKTIVCO GRID ONLY",
AK2248="Coupure ENEO &amp; Baisse de tension","IHS GRID ONLY",
AK2248="Defaut GE &amp; POWER Cabinet","IHS",
AK2248="Sharing","Partners",
AK2248="Sites strategiques &amp; DataCenter","SST &amp; DC",
AK2248="Exclu","Exclu",
AK2248="SAT","SAT",
AK2248="SPARE-ISSUE","SPARE-ISSUE",
AK2248="Fiber CAmtel","TRANS_FO_CAMTEL",
AK2248="Fiber AOF","Fiber AOF",
AK2248="Projet OCM (HUAWEI)","TRAVAUX-HUAWEI",
AK2248="Projet OCM (NOKIA)","TRAVAUX-NOKIA",
AK2248="ACCESS-ISSUE","ACCESS-ISSUE",
AK2248="Projet OCM (ZTE, NOKIA, autres projets)","TRAVAUX OCM",
AK2248="No root CAuse","No root cause",
AK2248="ODU HS","PDH",
AK2248="IP &amp; VLAN","PDH",
AK2248="Warehouse HUAWEI","SPARE-ISSUE",
AK2248="SPARE-HS","SPARE-ISSUE",
AK2248="Power Telco","BSS",AK2248="no impacts","no impacts"
),"")</f>
        <v>No root cause</v>
      </c>
      <c r="AJ2248" s="56" t="str" cm="1">
        <f t="array" ref="AJ2248">IFERROR(_xlfn.IFS(
AK2248="MPR ISSUE","TX ISSUE",
AK2248="BSS Hardware Issue","RAN ISSUE",
AK2248="Sites strategiques, MLL, Pylone, etc.","ENVTECH",
AK2248="AKTIVCO DEFAUT GE &amp; POWER Cabinet","POWER ISSUE",
AK2248="AKTIVCO Coupure ENEO &amp; Baisse de tension","POWER ISSUE",
AK2248="Coupure ENEO &amp; Baisse de tension","POWER ISSUE",
AK2248="Defaut GE &amp; POWER Cabinet","POWER ISSUE",
AK2248="Sharing","POWER ISSUE",
AK2248="Sites strategiques &amp; DataCenter","POWER ISSUE",
AK2248="Exclu","Exclu",
AK2248="SAT","TX ISSUE",
AK2248="SPARE-ISSUE","SPARE-ISSUE",
AK2248="Fiber CAmtel","TX ISSUE",
AK2248="Fiber AOF","TX ISSUE",
AK2248="Projet OCM (HUAWEI)","TRAVAUX-HUAWEI",
AK2248="Projet OCM (NOKIA)","TRAVAUX -NOKIA",
AK2248="ACCESS-ISSUE","ACCESS-ISSUE",
AK2248="Projet OCM (ZTE, NOKIA, autres projets)","TRAVAUX OCM",
AK2248="No root CAuse","No root cause",
AK2248="ODU HS","TX ISSUE",
AK2248="IP &amp; VLAN","TX ISSUE",
AK2248="Warehouse HUAWEI","SPARE-ISSUE",
AK2248="SPARE-HS","SPARE-ISSUE",
AK2248="Power Telco","RAN ISSUE",AK2248="no impacts","no impacts"
),"")</f>
        <v>No root cause</v>
      </c>
      <c r="AK2248" s="81" t="s">
        <v>5620</v>
      </c>
      <c r="AL2248" s="56" t="str" cm="1">
        <f t="array" ref="AL2248">IFERROR(_xlfn.IFS(
AK2248="MPR ISSUE","ACTIVE",
AK2248="BSS Hardware Issue","ACTIVE",
AK2248="Sites strategiques, MLL, Pylone, etc.","PASSIVE",
AK2248="AKTIVCO DEFAUT GE &amp; POWER Cabinet","PASSIVE",
AK2248="AKTIVCO Coupure ENEO &amp; Baisse de tension","PASSIVE",
AK2248="Coupure ENEO &amp; Baisse de tension","PASSIVE",
AK2248="Defaut GE &amp; POWER Cabinet","PASSIVE",
AK2248="Sharing","PASSIVE",
AK2248="Sites strategiques &amp; DataCenter","PASSIVE",
AK2248="Exclu","Exclu",
AK2248="SAT","ACTIVE",
AK2248="SPARE-ISSUE","SPARE-ISSUE",
AK2248="Fiber CAmtel","ACTIVE",
AK2248="Fiber AOF","ACTIVE",
AK2248="Projet OCM (HUAWEI)","PLANNED WORKS",
AK2248="Projet OCM (NOKIA)","PLANNED WORKS",
AK2248="ACCESS-ISSUE","ACCESS-ISSUE",
AK2248="Projet OCM (ZTE, NOKIA, autres projets)","PLANNED WORKS",
AK2248="No root CAuse","No root cause",
AK2248="ODU HS","ACTIVE",
AK2248="IP &amp; VLAN","ACTIVE",
AK2248="Warehouse HUAWEI","SPARE-ISSUE",
AK2248="SPARE-HS","SPARE-ISSUE",
AK2248="Power Telco","ACTIVE", AK2248="no impacts","no impacts"
),"")</f>
        <v>No root cause</v>
      </c>
      <c r="AM2248" s="108" t="s">
        <v>5537</v>
      </c>
      <c r="AN2248" s="117" t="s">
        <v>4428</v>
      </c>
      <c r="AP2248" s="23" t="s">
        <v>5537</v>
      </c>
      <c r="AQ2248" s="23" t="s">
        <v>5537</v>
      </c>
      <c r="AR2248" s="7"/>
      <c r="AS2248" s="6"/>
      <c r="AT2248" s="7"/>
      <c r="AU2248" s="3" t="s">
        <v>5537</v>
      </c>
      <c r="AV2248" s="24" t="s">
        <v>5537</v>
      </c>
      <c r="AW2248" s="24" t="s">
        <v>5537</v>
      </c>
      <c r="AX2248" s="24" t="s">
        <v>5537</v>
      </c>
      <c r="AY2248" s="24" t="s">
        <v>5537</v>
      </c>
      <c r="AZ2248" s="24" t="s">
        <v>5537</v>
      </c>
      <c r="BA2248" s="24" t="s">
        <v>5537</v>
      </c>
      <c r="BB2248" s="24" t="s">
        <v>5537</v>
      </c>
      <c r="BC2248" s="24" t="s">
        <v>5537</v>
      </c>
      <c r="BD2248" s="24" t="s">
        <v>5537</v>
      </c>
      <c r="BE2248" s="24" t="s">
        <v>5537</v>
      </c>
      <c r="BF2248" s="24" t="s">
        <v>5537</v>
      </c>
      <c r="BG2248" s="24" t="s">
        <v>5537</v>
      </c>
      <c r="BH2248" s="24" t="s">
        <v>5537</v>
      </c>
      <c r="BI2248" s="9" t="s">
        <v>5537</v>
      </c>
      <c r="BJ2248" s="14"/>
      <c r="BK2248" s="14" t="s">
        <v>5537</v>
      </c>
      <c r="BL2248" s="14" t="str">
        <f>_xlfn.XLOOKUP(B2248,'[4]cell downs 18042026 17h'!$B:$B,'[4]cell downs 18042026 17h'!$B:$B,"")</f>
        <v/>
      </c>
      <c r="BM2248" s="14" t="str">
        <f>_xlfn.XLOOKUP(B2248,'[5]Cells Huawei 19042026 15h'!$B:$B,'[5]Cells Huawei 19042026 15h'!$B:$B,"")</f>
        <v/>
      </c>
      <c r="BN2248" s="9" t="str">
        <f>_xlfn.XLOOKUP(B2248,'[6]cells down 19042026 9H40'!$B:$B,'[6]cells down 19042026 9H40'!$B:$B,"")</f>
        <v/>
      </c>
      <c r="BO2248" s="9" t="s">
        <v>5537</v>
      </c>
      <c r="BP2248" s="9" t="s">
        <v>12</v>
      </c>
    </row>
    <row r="2249" spans="1:68" s="9" customFormat="1" x14ac:dyDescent="0.35">
      <c r="A2249" s="1" t="s">
        <v>3468</v>
      </c>
      <c r="B2249" s="8" t="s">
        <v>3469</v>
      </c>
      <c r="C2249" s="3" t="str">
        <f>_xlfn.XLOOKUP(B2249,'[1]daily break down'!$D:$D,'[1]daily break down'!$E:$E,"")</f>
        <v>NORD-OUEST</v>
      </c>
      <c r="D2249" s="1" t="s">
        <v>11</v>
      </c>
      <c r="E2249" s="1" t="s">
        <v>12</v>
      </c>
      <c r="F2249" s="3" t="s">
        <v>51</v>
      </c>
      <c r="G2249" s="1" t="s">
        <v>3468</v>
      </c>
      <c r="H2249" s="39" t="str">
        <f>_xlfn.XLOOKUP(B2249,[2]CALCULATION!$B:$B,[2]CALCULATION!$H:$H,"")</f>
        <v>HUAWEI</v>
      </c>
      <c r="I2249" s="34">
        <v>0</v>
      </c>
      <c r="J2249" s="34">
        <v>0</v>
      </c>
      <c r="K2249" s="34">
        <v>0</v>
      </c>
      <c r="L2249" s="34">
        <v>0</v>
      </c>
      <c r="M2249" s="34">
        <v>0</v>
      </c>
      <c r="N2249" s="34">
        <v>0</v>
      </c>
      <c r="O2249" s="34">
        <v>0</v>
      </c>
      <c r="P2249" s="34">
        <v>0</v>
      </c>
      <c r="Q2249" s="34">
        <v>0</v>
      </c>
      <c r="R2249" s="34">
        <v>0</v>
      </c>
      <c r="S2249" s="109">
        <v>0</v>
      </c>
      <c r="T2249" s="109">
        <f>_xlfn.XLOOKUP(B2249,'[3]Nur des jours'!$B:$B,'[3]Nur des jours'!$U:$U,"")</f>
        <v>0</v>
      </c>
      <c r="U2249" s="109">
        <v>0</v>
      </c>
      <c r="V2249" s="109">
        <v>1.9251183535797147</v>
      </c>
      <c r="W2249" s="109">
        <v>0</v>
      </c>
      <c r="X2249" s="109">
        <v>0</v>
      </c>
      <c r="Y2249" s="109">
        <v>0</v>
      </c>
      <c r="Z2249" s="109">
        <v>0</v>
      </c>
      <c r="AA2249" s="109">
        <v>0</v>
      </c>
      <c r="AB2249" s="109">
        <v>0</v>
      </c>
      <c r="AC2249" s="109">
        <v>0</v>
      </c>
      <c r="AD2249" s="109">
        <v>0</v>
      </c>
      <c r="AE2249" s="109">
        <v>0</v>
      </c>
      <c r="AF2249" s="109">
        <v>0</v>
      </c>
      <c r="AG2249" s="57" t="str">
        <f>_xlfn.XLOOKUP(B2249,[3]CALCULATION!$B:$B,[3]CALCULATION!$M:$M,"")</f>
        <v>Insecurity</v>
      </c>
      <c r="AH2249" s="57"/>
      <c r="AI2249" s="56" t="str" cm="1">
        <f t="array" ref="AI2249">IFERROR(_xlfn.IFS(
AK2249="MPR ISSUE","PDH",
AK2249="BSS Hardware Issue","BSS",
AK2249="Sites strategiques, MLL, Pylone, etc.","ENVTECH",
AK2249="AKTIVCO DEFAUT GE &amp; POWER Cabinet","AKTIVCO",
AK2249="AKTIVCO Coupure ENEO &amp; Baisse de tension","AKTIVCO GRID ONLY",
AK2249="Coupure ENEO &amp; Baisse de tension","IHS GRID ONLY",
AK2249="Defaut GE &amp; POWER Cabinet","IHS",
AK2249="Sharing","Partners",
AK2249="Sites strategiques &amp; DataCenter","SST &amp; DC",
AK2249="Exclu","Exclu",
AK2249="SAT","SAT",
AK2249="SPARE-ISSUE","SPARE-ISSUE",
AK2249="Fiber CAmtel","TRANS_FO_CAMTEL",
AK2249="Fiber AOF","Fiber AOF",
AK2249="Projet OCM (HUAWEI)","TRAVAUX-HUAWEI",
AK2249="Projet OCM (NOKIA)","TRAVAUX-NOKIA",
AK2249="ACCESS-ISSUE","ACCESS-ISSUE",
AK2249="Projet OCM (ZTE, NOKIA, autres projets)","TRAVAUX OCM",
AK2249="No root CAuse","No root cause",
AK2249="ODU HS","PDH",
AK2249="IP &amp; VLAN","PDH",
AK2249="Warehouse HUAWEI","SPARE-ISSUE",
AK2249="SPARE-HS","SPARE-ISSUE",
AK2249="Power Telco","BSS",AK2249="no impacts","no impacts"
),"")</f>
        <v>No root cause</v>
      </c>
      <c r="AJ2249" s="56" t="str" cm="1">
        <f t="array" ref="AJ2249">IFERROR(_xlfn.IFS(
AK2249="MPR ISSUE","TX ISSUE",
AK2249="BSS Hardware Issue","RAN ISSUE",
AK2249="Sites strategiques, MLL, Pylone, etc.","ENVTECH",
AK2249="AKTIVCO DEFAUT GE &amp; POWER Cabinet","POWER ISSUE",
AK2249="AKTIVCO Coupure ENEO &amp; Baisse de tension","POWER ISSUE",
AK2249="Coupure ENEO &amp; Baisse de tension","POWER ISSUE",
AK2249="Defaut GE &amp; POWER Cabinet","POWER ISSUE",
AK2249="Sharing","POWER ISSUE",
AK2249="Sites strategiques &amp; DataCenter","POWER ISSUE",
AK2249="Exclu","Exclu",
AK2249="SAT","TX ISSUE",
AK2249="SPARE-ISSUE","SPARE-ISSUE",
AK2249="Fiber CAmtel","TX ISSUE",
AK2249="Fiber AOF","TX ISSUE",
AK2249="Projet OCM (HUAWEI)","TRAVAUX-HUAWEI",
AK2249="Projet OCM (NOKIA)","TRAVAUX -NOKIA",
AK2249="ACCESS-ISSUE","ACCESS-ISSUE",
AK2249="Projet OCM (ZTE, NOKIA, autres projets)","TRAVAUX OCM",
AK2249="No root CAuse","No root cause",
AK2249="ODU HS","TX ISSUE",
AK2249="IP &amp; VLAN","TX ISSUE",
AK2249="Warehouse HUAWEI","SPARE-ISSUE",
AK2249="SPARE-HS","SPARE-ISSUE",
AK2249="Power Telco","RAN ISSUE",AK2249="no impacts","no impacts"
),"")</f>
        <v>No root cause</v>
      </c>
      <c r="AK2249" s="81" t="s">
        <v>5620</v>
      </c>
      <c r="AL2249" s="56" t="str" cm="1">
        <f t="array" ref="AL2249">IFERROR(_xlfn.IFS(
AK2249="MPR ISSUE","ACTIVE",
AK2249="BSS Hardware Issue","ACTIVE",
AK2249="Sites strategiques, MLL, Pylone, etc.","PASSIVE",
AK2249="AKTIVCO DEFAUT GE &amp; POWER Cabinet","PASSIVE",
AK2249="AKTIVCO Coupure ENEO &amp; Baisse de tension","PASSIVE",
AK2249="Coupure ENEO &amp; Baisse de tension","PASSIVE",
AK2249="Defaut GE &amp; POWER Cabinet","PASSIVE",
AK2249="Sharing","PASSIVE",
AK2249="Sites strategiques &amp; DataCenter","PASSIVE",
AK2249="Exclu","Exclu",
AK2249="SAT","ACTIVE",
AK2249="SPARE-ISSUE","SPARE-ISSUE",
AK2249="Fiber CAmtel","ACTIVE",
AK2249="Fiber AOF","ACTIVE",
AK2249="Projet OCM (HUAWEI)","PLANNED WORKS",
AK2249="Projet OCM (NOKIA)","PLANNED WORKS",
AK2249="ACCESS-ISSUE","ACCESS-ISSUE",
AK2249="Projet OCM (ZTE, NOKIA, autres projets)","PLANNED WORKS",
AK2249="No root CAuse","No root cause",
AK2249="ODU HS","ACTIVE",
AK2249="IP &amp; VLAN","ACTIVE",
AK2249="Warehouse HUAWEI","SPARE-ISSUE",
AK2249="SPARE-HS","SPARE-ISSUE",
AK2249="Power Telco","ACTIVE", AK2249="no impacts","no impacts"
),"")</f>
        <v>No root cause</v>
      </c>
      <c r="AM2249" s="108" t="s">
        <v>5537</v>
      </c>
      <c r="AN2249" s="117" t="s">
        <v>3469</v>
      </c>
      <c r="AP2249" s="23" t="s">
        <v>5537</v>
      </c>
      <c r="AQ2249" s="23" t="s">
        <v>5537</v>
      </c>
      <c r="AR2249" s="7"/>
      <c r="AS2249" s="6"/>
      <c r="AT2249" s="7"/>
      <c r="AU2249" s="3" t="s">
        <v>5537</v>
      </c>
      <c r="AV2249" s="24" t="s">
        <v>5537</v>
      </c>
      <c r="AW2249" s="24" t="s">
        <v>5537</v>
      </c>
      <c r="AX2249" s="24" t="s">
        <v>5537</v>
      </c>
      <c r="AY2249" s="24" t="s">
        <v>5537</v>
      </c>
      <c r="AZ2249" s="24" t="s">
        <v>5537</v>
      </c>
      <c r="BA2249" s="24" t="s">
        <v>5537</v>
      </c>
      <c r="BB2249" s="24" t="s">
        <v>5537</v>
      </c>
      <c r="BC2249" s="24" t="s">
        <v>5537</v>
      </c>
      <c r="BD2249" s="24" t="s">
        <v>5537</v>
      </c>
      <c r="BE2249" s="24" t="s">
        <v>5537</v>
      </c>
      <c r="BF2249" s="24" t="s">
        <v>5537</v>
      </c>
      <c r="BG2249" s="24" t="s">
        <v>5537</v>
      </c>
      <c r="BH2249" s="24" t="s">
        <v>5537</v>
      </c>
      <c r="BI2249" s="9" t="s">
        <v>5537</v>
      </c>
      <c r="BJ2249" s="14"/>
      <c r="BK2249" s="14" t="s">
        <v>5537</v>
      </c>
      <c r="BL2249" s="14" t="str">
        <f>_xlfn.XLOOKUP(B2249,'[4]cell downs 18042026 17h'!$B:$B,'[4]cell downs 18042026 17h'!$B:$B,"")</f>
        <v/>
      </c>
      <c r="BM2249" s="14" t="str">
        <f>_xlfn.XLOOKUP(B2249,'[5]Cells Huawei 19042026 15h'!$B:$B,'[5]Cells Huawei 19042026 15h'!$B:$B,"")</f>
        <v/>
      </c>
      <c r="BN2249" s="9" t="str">
        <f>_xlfn.XLOOKUP(B2249,'[6]cells down 19042026 9H40'!$B:$B,'[6]cells down 19042026 9H40'!$B:$B,"")</f>
        <v/>
      </c>
      <c r="BO2249" s="9" t="s">
        <v>3469</v>
      </c>
      <c r="BP2249" s="9" t="s">
        <v>12</v>
      </c>
    </row>
    <row r="2250" spans="1:68" s="9" customFormat="1" x14ac:dyDescent="0.35">
      <c r="A2250" s="1" t="s">
        <v>4025</v>
      </c>
      <c r="B2250" s="8" t="s">
        <v>4026</v>
      </c>
      <c r="C2250" s="3" t="str">
        <f>_xlfn.XLOOKUP(B2250,'[1]daily break down'!$D:$D,'[1]daily break down'!$E:$E,"")</f>
        <v>LITTORAL</v>
      </c>
      <c r="D2250" s="1" t="s">
        <v>11</v>
      </c>
      <c r="E2250" s="1" t="s">
        <v>12</v>
      </c>
      <c r="F2250" s="3" t="s">
        <v>31</v>
      </c>
      <c r="G2250" s="1" t="s">
        <v>4025</v>
      </c>
      <c r="H2250" s="41" t="str">
        <f>_xlfn.XLOOKUP(B2250,[2]CALCULATION!$B:$B,[2]CALCULATION!$H:$H,"")</f>
        <v>ZTE</v>
      </c>
      <c r="I2250" s="34">
        <v>0</v>
      </c>
      <c r="J2250" s="34">
        <v>0</v>
      </c>
      <c r="K2250" s="34">
        <v>0</v>
      </c>
      <c r="L2250" s="34">
        <v>0</v>
      </c>
      <c r="M2250" s="34">
        <v>0</v>
      </c>
      <c r="N2250" s="34">
        <v>0</v>
      </c>
      <c r="O2250" s="34">
        <v>0</v>
      </c>
      <c r="P2250" s="34">
        <v>0</v>
      </c>
      <c r="Q2250" s="34">
        <v>0</v>
      </c>
      <c r="R2250" s="34">
        <v>0</v>
      </c>
      <c r="S2250" s="109">
        <v>0</v>
      </c>
      <c r="T2250" s="109">
        <f>_xlfn.XLOOKUP(B2250,'[3]Nur des jours'!$B:$B,'[3]Nur des jours'!$U:$U,"")</f>
        <v>0</v>
      </c>
      <c r="U2250" s="109">
        <v>0</v>
      </c>
      <c r="V2250" s="109">
        <v>0</v>
      </c>
      <c r="W2250" s="109">
        <v>0</v>
      </c>
      <c r="X2250" s="109">
        <v>0</v>
      </c>
      <c r="Y2250" s="109">
        <v>0</v>
      </c>
      <c r="Z2250" s="109">
        <v>0</v>
      </c>
      <c r="AA2250" s="109">
        <v>0</v>
      </c>
      <c r="AB2250" s="109">
        <v>0</v>
      </c>
      <c r="AC2250" s="109">
        <v>0</v>
      </c>
      <c r="AD2250" s="109">
        <v>0</v>
      </c>
      <c r="AE2250" s="109">
        <v>0</v>
      </c>
      <c r="AF2250" s="109">
        <v>0</v>
      </c>
      <c r="AG2250" s="57" t="str">
        <f>_xlfn.XLOOKUP(B2250,[3]CALCULATION!$B:$B,[3]CALCULATION!$M:$M,"")</f>
        <v>Operationnel</v>
      </c>
      <c r="AH2250" s="57"/>
      <c r="AI2250" s="56" t="str" cm="1">
        <f t="array" ref="AI2250">IFERROR(_xlfn.IFS(
AK2250="MPR ISSUE","PDH",
AK2250="BSS Hardware Issue","BSS",
AK2250="Sites strategiques, MLL, Pylone, etc.","ENVTECH",
AK2250="AKTIVCO DEFAUT GE &amp; POWER Cabinet","AKTIVCO",
AK2250="AKTIVCO Coupure ENEO &amp; Baisse de tension","AKTIVCO GRID ONLY",
AK2250="Coupure ENEO &amp; Baisse de tension","IHS GRID ONLY",
AK2250="Defaut GE &amp; POWER Cabinet","IHS",
AK2250="Sharing","Partners",
AK2250="Sites strategiques &amp; DataCenter","SST &amp; DC",
AK2250="Exclu","Exclu",
AK2250="SAT","SAT",
AK2250="SPARE-ISSUE","SPARE-ISSUE",
AK2250="Fiber CAmtel","TRANS_FO_CAMTEL",
AK2250="Fiber AOF","Fiber AOF",
AK2250="Projet OCM (HUAWEI)","TRAVAUX-HUAWEI",
AK2250="Projet OCM (NOKIA)","TRAVAUX-NOKIA",
AK2250="ACCESS-ISSUE","ACCESS-ISSUE",
AK2250="Projet OCM (ZTE, NOKIA, autres projets)","TRAVAUX OCM",
AK2250="No root CAuse","No root cause",
AK2250="ODU HS","PDH",
AK2250="IP &amp; VLAN","PDH",
AK2250="Warehouse HUAWEI","SPARE-ISSUE",
AK2250="SPARE-HS","SPARE-ISSUE",
AK2250="Power Telco","BSS",AK2250="no impacts","no impacts"
),"")</f>
        <v>No root cause</v>
      </c>
      <c r="AJ2250" s="56" t="str" cm="1">
        <f t="array" ref="AJ2250">IFERROR(_xlfn.IFS(
AK2250="MPR ISSUE","TX ISSUE",
AK2250="BSS Hardware Issue","RAN ISSUE",
AK2250="Sites strategiques, MLL, Pylone, etc.","ENVTECH",
AK2250="AKTIVCO DEFAUT GE &amp; POWER Cabinet","POWER ISSUE",
AK2250="AKTIVCO Coupure ENEO &amp; Baisse de tension","POWER ISSUE",
AK2250="Coupure ENEO &amp; Baisse de tension","POWER ISSUE",
AK2250="Defaut GE &amp; POWER Cabinet","POWER ISSUE",
AK2250="Sharing","POWER ISSUE",
AK2250="Sites strategiques &amp; DataCenter","POWER ISSUE",
AK2250="Exclu","Exclu",
AK2250="SAT","TX ISSUE",
AK2250="SPARE-ISSUE","SPARE-ISSUE",
AK2250="Fiber CAmtel","TX ISSUE",
AK2250="Fiber AOF","TX ISSUE",
AK2250="Projet OCM (HUAWEI)","TRAVAUX-HUAWEI",
AK2250="Projet OCM (NOKIA)","TRAVAUX -NOKIA",
AK2250="ACCESS-ISSUE","ACCESS-ISSUE",
AK2250="Projet OCM (ZTE, NOKIA, autres projets)","TRAVAUX OCM",
AK2250="No root CAuse","No root cause",
AK2250="ODU HS","TX ISSUE",
AK2250="IP &amp; VLAN","TX ISSUE",
AK2250="Warehouse HUAWEI","SPARE-ISSUE",
AK2250="SPARE-HS","SPARE-ISSUE",
AK2250="Power Telco","RAN ISSUE",AK2250="no impacts","no impacts"
),"")</f>
        <v>No root cause</v>
      </c>
      <c r="AK2250" s="81" t="s">
        <v>5620</v>
      </c>
      <c r="AL2250" s="56" t="str" cm="1">
        <f t="array" ref="AL2250">IFERROR(_xlfn.IFS(
AK2250="MPR ISSUE","ACTIVE",
AK2250="BSS Hardware Issue","ACTIVE",
AK2250="Sites strategiques, MLL, Pylone, etc.","PASSIVE",
AK2250="AKTIVCO DEFAUT GE &amp; POWER Cabinet","PASSIVE",
AK2250="AKTIVCO Coupure ENEO &amp; Baisse de tension","PASSIVE",
AK2250="Coupure ENEO &amp; Baisse de tension","PASSIVE",
AK2250="Defaut GE &amp; POWER Cabinet","PASSIVE",
AK2250="Sharing","PASSIVE",
AK2250="Sites strategiques &amp; DataCenter","PASSIVE",
AK2250="Exclu","Exclu",
AK2250="SAT","ACTIVE",
AK2250="SPARE-ISSUE","SPARE-ISSUE",
AK2250="Fiber CAmtel","ACTIVE",
AK2250="Fiber AOF","ACTIVE",
AK2250="Projet OCM (HUAWEI)","PLANNED WORKS",
AK2250="Projet OCM (NOKIA)","PLANNED WORKS",
AK2250="ACCESS-ISSUE","ACCESS-ISSUE",
AK2250="Projet OCM (ZTE, NOKIA, autres projets)","PLANNED WORKS",
AK2250="No root CAuse","No root cause",
AK2250="ODU HS","ACTIVE",
AK2250="IP &amp; VLAN","ACTIVE",
AK2250="Warehouse HUAWEI","SPARE-ISSUE",
AK2250="SPARE-HS","SPARE-ISSUE",
AK2250="Power Telco","ACTIVE", AK2250="no impacts","no impacts"
),"")</f>
        <v>No root cause</v>
      </c>
      <c r="AM2250" s="108" t="s">
        <v>5537</v>
      </c>
      <c r="AN2250" s="117" t="s">
        <v>4026</v>
      </c>
      <c r="AP2250" s="23" t="s">
        <v>5537</v>
      </c>
      <c r="AQ2250" s="23" t="s">
        <v>5537</v>
      </c>
      <c r="AR2250" s="7"/>
      <c r="AS2250" s="6"/>
      <c r="AT2250" s="7"/>
      <c r="AU2250" s="3" t="s">
        <v>5537</v>
      </c>
      <c r="AV2250" s="24" t="s">
        <v>5537</v>
      </c>
      <c r="AW2250" s="24" t="s">
        <v>5537</v>
      </c>
      <c r="AX2250" s="24" t="s">
        <v>5537</v>
      </c>
      <c r="AY2250" s="24" t="s">
        <v>5537</v>
      </c>
      <c r="AZ2250" s="24" t="s">
        <v>5537</v>
      </c>
      <c r="BA2250" s="24" t="s">
        <v>5537</v>
      </c>
      <c r="BB2250" s="24" t="s">
        <v>5537</v>
      </c>
      <c r="BC2250" s="24" t="s">
        <v>5537</v>
      </c>
      <c r="BD2250" s="24" t="s">
        <v>5537</v>
      </c>
      <c r="BE2250" s="24" t="s">
        <v>5537</v>
      </c>
      <c r="BF2250" s="24" t="s">
        <v>5537</v>
      </c>
      <c r="BG2250" s="24" t="s">
        <v>5537</v>
      </c>
      <c r="BH2250" s="24" t="s">
        <v>5537</v>
      </c>
      <c r="BI2250" s="9" t="s">
        <v>5537</v>
      </c>
      <c r="BJ2250" s="14"/>
      <c r="BK2250" s="14" t="s">
        <v>5537</v>
      </c>
      <c r="BL2250" s="14" t="str">
        <f>_xlfn.XLOOKUP(B2250,'[4]cell downs 18042026 17h'!$B:$B,'[4]cell downs 18042026 17h'!$B:$B,"")</f>
        <v/>
      </c>
      <c r="BM2250" s="14" t="str">
        <f>_xlfn.XLOOKUP(B2250,'[5]Cells Huawei 19042026 15h'!$B:$B,'[5]Cells Huawei 19042026 15h'!$B:$B,"")</f>
        <v/>
      </c>
      <c r="BN2250" s="9" t="str">
        <f>_xlfn.XLOOKUP(B2250,'[6]cells down 19042026 9H40'!$B:$B,'[6]cells down 19042026 9H40'!$B:$B,"")</f>
        <v/>
      </c>
      <c r="BO2250" s="9" t="s">
        <v>4026</v>
      </c>
      <c r="BP2250" s="9" t="s">
        <v>5537</v>
      </c>
    </row>
    <row r="2251" spans="1:68" s="9" customFormat="1" x14ac:dyDescent="0.35">
      <c r="A2251" s="1" t="s">
        <v>4004</v>
      </c>
      <c r="B2251" s="8" t="s">
        <v>4035</v>
      </c>
      <c r="C2251" s="3" t="str">
        <f>_xlfn.XLOOKUP(B2251,'[1]daily break down'!$D:$D,'[1]daily break down'!$E:$E,"")</f>
        <v>LITTORAL</v>
      </c>
      <c r="D2251" s="1" t="s">
        <v>11</v>
      </c>
      <c r="E2251" s="1" t="s">
        <v>318</v>
      </c>
      <c r="F2251" s="3" t="s">
        <v>31</v>
      </c>
      <c r="G2251" s="1" t="s">
        <v>4004</v>
      </c>
      <c r="H2251" s="41" t="str">
        <f>_xlfn.XLOOKUP(B2251,[2]CALCULATION!$B:$B,[2]CALCULATION!$H:$H,"")</f>
        <v>ZTE</v>
      </c>
      <c r="I2251" s="34">
        <v>0</v>
      </c>
      <c r="J2251" s="34">
        <v>0</v>
      </c>
      <c r="K2251" s="34">
        <v>0</v>
      </c>
      <c r="L2251" s="34">
        <v>0</v>
      </c>
      <c r="M2251" s="34">
        <v>0</v>
      </c>
      <c r="N2251" s="34">
        <v>0</v>
      </c>
      <c r="O2251" s="34">
        <v>0</v>
      </c>
      <c r="P2251" s="34">
        <v>0</v>
      </c>
      <c r="Q2251" s="34">
        <v>0</v>
      </c>
      <c r="R2251" s="34">
        <v>0</v>
      </c>
      <c r="S2251" s="109">
        <v>0</v>
      </c>
      <c r="T2251" s="109">
        <f>_xlfn.XLOOKUP(B2251,'[3]Nur des jours'!$B:$B,'[3]Nur des jours'!$U:$U,"")</f>
        <v>0</v>
      </c>
      <c r="U2251" s="109">
        <v>0</v>
      </c>
      <c r="V2251" s="109">
        <v>0</v>
      </c>
      <c r="W2251" s="109">
        <v>0</v>
      </c>
      <c r="X2251" s="109">
        <v>0</v>
      </c>
      <c r="Y2251" s="109">
        <v>0</v>
      </c>
      <c r="Z2251" s="109">
        <v>0</v>
      </c>
      <c r="AA2251" s="109">
        <v>0</v>
      </c>
      <c r="AB2251" s="109">
        <v>0</v>
      </c>
      <c r="AC2251" s="109">
        <v>0</v>
      </c>
      <c r="AD2251" s="109">
        <v>0</v>
      </c>
      <c r="AE2251" s="109">
        <v>0</v>
      </c>
      <c r="AF2251" s="109">
        <v>0</v>
      </c>
      <c r="AG2251" s="57" t="str">
        <f>_xlfn.XLOOKUP(B2251,[3]CALCULATION!$B:$B,[3]CALCULATION!$M:$M,"")</f>
        <v>Operationnel</v>
      </c>
      <c r="AH2251" s="57"/>
      <c r="AI2251" s="56" t="str" cm="1">
        <f t="array" ref="AI2251">IFERROR(_xlfn.IFS(
AK2251="MPR ISSUE","PDH",
AK2251="BSS Hardware Issue","BSS",
AK2251="Sites strategiques, MLL, Pylone, etc.","ENVTECH",
AK2251="AKTIVCO DEFAUT GE &amp; POWER Cabinet","AKTIVCO",
AK2251="AKTIVCO Coupure ENEO &amp; Baisse de tension","AKTIVCO GRID ONLY",
AK2251="Coupure ENEO &amp; Baisse de tension","IHS GRID ONLY",
AK2251="Defaut GE &amp; POWER Cabinet","IHS",
AK2251="Sharing","Partners",
AK2251="Sites strategiques &amp; DataCenter","SST &amp; DC",
AK2251="Exclu","Exclu",
AK2251="SAT","SAT",
AK2251="SPARE-ISSUE","SPARE-ISSUE",
AK2251="Fiber CAmtel","TRANS_FO_CAMTEL",
AK2251="Fiber AOF","Fiber AOF",
AK2251="Projet OCM (HUAWEI)","TRAVAUX-HUAWEI",
AK2251="Projet OCM (NOKIA)","TRAVAUX-NOKIA",
AK2251="ACCESS-ISSUE","ACCESS-ISSUE",
AK2251="Projet OCM (ZTE, NOKIA, autres projets)","TRAVAUX OCM",
AK2251="No root CAuse","No root cause",
AK2251="ODU HS","PDH",
AK2251="IP &amp; VLAN","PDH",
AK2251="Warehouse HUAWEI","SPARE-ISSUE",
AK2251="SPARE-HS","SPARE-ISSUE",
AK2251="Power Telco","BSS",AK2251="no impacts","no impacts"
),"")</f>
        <v>No root cause</v>
      </c>
      <c r="AJ2251" s="56" t="str" cm="1">
        <f t="array" ref="AJ2251">IFERROR(_xlfn.IFS(
AK2251="MPR ISSUE","TX ISSUE",
AK2251="BSS Hardware Issue","RAN ISSUE",
AK2251="Sites strategiques, MLL, Pylone, etc.","ENVTECH",
AK2251="AKTIVCO DEFAUT GE &amp; POWER Cabinet","POWER ISSUE",
AK2251="AKTIVCO Coupure ENEO &amp; Baisse de tension","POWER ISSUE",
AK2251="Coupure ENEO &amp; Baisse de tension","POWER ISSUE",
AK2251="Defaut GE &amp; POWER Cabinet","POWER ISSUE",
AK2251="Sharing","POWER ISSUE",
AK2251="Sites strategiques &amp; DataCenter","POWER ISSUE",
AK2251="Exclu","Exclu",
AK2251="SAT","TX ISSUE",
AK2251="SPARE-ISSUE","SPARE-ISSUE",
AK2251="Fiber CAmtel","TX ISSUE",
AK2251="Fiber AOF","TX ISSUE",
AK2251="Projet OCM (HUAWEI)","TRAVAUX-HUAWEI",
AK2251="Projet OCM (NOKIA)","TRAVAUX -NOKIA",
AK2251="ACCESS-ISSUE","ACCESS-ISSUE",
AK2251="Projet OCM (ZTE, NOKIA, autres projets)","TRAVAUX OCM",
AK2251="No root CAuse","No root cause",
AK2251="ODU HS","TX ISSUE",
AK2251="IP &amp; VLAN","TX ISSUE",
AK2251="Warehouse HUAWEI","SPARE-ISSUE",
AK2251="SPARE-HS","SPARE-ISSUE",
AK2251="Power Telco","RAN ISSUE",AK2251="no impacts","no impacts"
),"")</f>
        <v>No root cause</v>
      </c>
      <c r="AK2251" s="81" t="s">
        <v>5620</v>
      </c>
      <c r="AL2251" s="56" t="str" cm="1">
        <f t="array" ref="AL2251">IFERROR(_xlfn.IFS(
AK2251="MPR ISSUE","ACTIVE",
AK2251="BSS Hardware Issue","ACTIVE",
AK2251="Sites strategiques, MLL, Pylone, etc.","PASSIVE",
AK2251="AKTIVCO DEFAUT GE &amp; POWER Cabinet","PASSIVE",
AK2251="AKTIVCO Coupure ENEO &amp; Baisse de tension","PASSIVE",
AK2251="Coupure ENEO &amp; Baisse de tension","PASSIVE",
AK2251="Defaut GE &amp; POWER Cabinet","PASSIVE",
AK2251="Sharing","PASSIVE",
AK2251="Sites strategiques &amp; DataCenter","PASSIVE",
AK2251="Exclu","Exclu",
AK2251="SAT","ACTIVE",
AK2251="SPARE-ISSUE","SPARE-ISSUE",
AK2251="Fiber CAmtel","ACTIVE",
AK2251="Fiber AOF","ACTIVE",
AK2251="Projet OCM (HUAWEI)","PLANNED WORKS",
AK2251="Projet OCM (NOKIA)","PLANNED WORKS",
AK2251="ACCESS-ISSUE","ACCESS-ISSUE",
AK2251="Projet OCM (ZTE, NOKIA, autres projets)","PLANNED WORKS",
AK2251="No root CAuse","No root cause",
AK2251="ODU HS","ACTIVE",
AK2251="IP &amp; VLAN","ACTIVE",
AK2251="Warehouse HUAWEI","SPARE-ISSUE",
AK2251="SPARE-HS","SPARE-ISSUE",
AK2251="Power Telco","ACTIVE", AK2251="no impacts","no impacts"
),"")</f>
        <v>No root cause</v>
      </c>
      <c r="AM2251" s="108" t="s">
        <v>5537</v>
      </c>
      <c r="AN2251" s="117" t="s">
        <v>4035</v>
      </c>
      <c r="AP2251" s="23" t="s">
        <v>5537</v>
      </c>
      <c r="AQ2251" s="23" t="s">
        <v>5537</v>
      </c>
      <c r="AR2251" s="7"/>
      <c r="AS2251" s="6"/>
      <c r="AT2251" s="7"/>
      <c r="AU2251" s="3" t="s">
        <v>5537</v>
      </c>
      <c r="AV2251" s="24" t="s">
        <v>5537</v>
      </c>
      <c r="AW2251" s="24" t="s">
        <v>5537</v>
      </c>
      <c r="AX2251" s="24" t="s">
        <v>5537</v>
      </c>
      <c r="AY2251" s="24" t="s">
        <v>5537</v>
      </c>
      <c r="AZ2251" s="24" t="s">
        <v>5537</v>
      </c>
      <c r="BA2251" s="24" t="s">
        <v>5537</v>
      </c>
      <c r="BB2251" s="24" t="s">
        <v>5537</v>
      </c>
      <c r="BC2251" s="24" t="s">
        <v>5537</v>
      </c>
      <c r="BD2251" s="24" t="s">
        <v>5537</v>
      </c>
      <c r="BE2251" s="24" t="s">
        <v>5537</v>
      </c>
      <c r="BF2251" s="24" t="s">
        <v>5537</v>
      </c>
      <c r="BG2251" s="24" t="s">
        <v>5537</v>
      </c>
      <c r="BH2251" s="24" t="s">
        <v>5537</v>
      </c>
      <c r="BI2251" s="9" t="s">
        <v>5537</v>
      </c>
      <c r="BJ2251" s="14"/>
      <c r="BK2251" s="14" t="s">
        <v>5537</v>
      </c>
      <c r="BL2251" s="14" t="str">
        <f>_xlfn.XLOOKUP(B2251,'[4]cell downs 18042026 17h'!$B:$B,'[4]cell downs 18042026 17h'!$B:$B,"")</f>
        <v/>
      </c>
      <c r="BM2251" s="14" t="str">
        <f>_xlfn.XLOOKUP(B2251,'[5]Cells Huawei 19042026 15h'!$B:$B,'[5]Cells Huawei 19042026 15h'!$B:$B,"")</f>
        <v/>
      </c>
      <c r="BN2251" s="9" t="str">
        <f>_xlfn.XLOOKUP(B2251,'[6]cells down 19042026 9H40'!$B:$B,'[6]cells down 19042026 9H40'!$B:$B,"")</f>
        <v/>
      </c>
      <c r="BO2251" s="9" t="s">
        <v>4035</v>
      </c>
      <c r="BP2251" s="9" t="s">
        <v>12</v>
      </c>
    </row>
    <row r="2252" spans="1:68" s="9" customFormat="1" x14ac:dyDescent="0.35">
      <c r="A2252" s="1" t="s">
        <v>4036</v>
      </c>
      <c r="B2252" s="8" t="s">
        <v>4037</v>
      </c>
      <c r="C2252" s="3" t="str">
        <f>_xlfn.XLOOKUP(B2252,'[1]daily break down'!$D:$D,'[1]daily break down'!$E:$E,"")</f>
        <v>CENTRE</v>
      </c>
      <c r="D2252" s="1" t="s">
        <v>11</v>
      </c>
      <c r="E2252" s="1" t="s">
        <v>12</v>
      </c>
      <c r="F2252" s="3" t="s">
        <v>37</v>
      </c>
      <c r="G2252" s="1" t="s">
        <v>4038</v>
      </c>
      <c r="H2252" s="41" t="str">
        <f>_xlfn.XLOOKUP(B2252,[2]CALCULATION!$B:$B,[2]CALCULATION!$H:$H,"")</f>
        <v>ZTE</v>
      </c>
      <c r="I2252" s="34">
        <v>0</v>
      </c>
      <c r="J2252" s="34">
        <v>0</v>
      </c>
      <c r="K2252" s="34">
        <v>0</v>
      </c>
      <c r="L2252" s="34">
        <v>0</v>
      </c>
      <c r="M2252" s="34">
        <v>0</v>
      </c>
      <c r="N2252" s="34">
        <v>0</v>
      </c>
      <c r="O2252" s="34">
        <v>0</v>
      </c>
      <c r="P2252" s="34">
        <v>0</v>
      </c>
      <c r="Q2252" s="34">
        <v>0</v>
      </c>
      <c r="R2252" s="34">
        <v>0</v>
      </c>
      <c r="S2252" s="109">
        <v>0</v>
      </c>
      <c r="T2252" s="109">
        <f>_xlfn.XLOOKUP(B2252,'[3]Nur des jours'!$B:$B,'[3]Nur des jours'!$U:$U,"")</f>
        <v>0</v>
      </c>
      <c r="U2252" s="109">
        <v>0</v>
      </c>
      <c r="V2252" s="109">
        <v>0</v>
      </c>
      <c r="W2252" s="109">
        <v>0</v>
      </c>
      <c r="X2252" s="109">
        <v>0</v>
      </c>
      <c r="Y2252" s="109">
        <v>0</v>
      </c>
      <c r="Z2252" s="109">
        <v>0</v>
      </c>
      <c r="AA2252" s="109">
        <v>0</v>
      </c>
      <c r="AB2252" s="109">
        <v>0</v>
      </c>
      <c r="AC2252" s="109">
        <v>0</v>
      </c>
      <c r="AD2252" s="109">
        <v>0</v>
      </c>
      <c r="AE2252" s="109">
        <v>0</v>
      </c>
      <c r="AF2252" s="109">
        <v>0</v>
      </c>
      <c r="AG2252" s="57" t="str">
        <f>_xlfn.XLOOKUP(B2252,[3]CALCULATION!$B:$B,[3]CALCULATION!$M:$M,"")</f>
        <v>Operationnel</v>
      </c>
      <c r="AH2252" s="57"/>
      <c r="AI2252" s="56" t="str" cm="1">
        <f t="array" ref="AI2252">IFERROR(_xlfn.IFS(
AK2252="MPR ISSUE","PDH",
AK2252="BSS Hardware Issue","BSS",
AK2252="Sites strategiques, MLL, Pylone, etc.","ENVTECH",
AK2252="AKTIVCO DEFAUT GE &amp; POWER Cabinet","AKTIVCO",
AK2252="AKTIVCO Coupure ENEO &amp; Baisse de tension","AKTIVCO GRID ONLY",
AK2252="Coupure ENEO &amp; Baisse de tension","IHS GRID ONLY",
AK2252="Defaut GE &amp; POWER Cabinet","IHS",
AK2252="Sharing","Partners",
AK2252="Sites strategiques &amp; DataCenter","SST &amp; DC",
AK2252="Exclu","Exclu",
AK2252="SAT","SAT",
AK2252="SPARE-ISSUE","SPARE-ISSUE",
AK2252="Fiber CAmtel","TRANS_FO_CAMTEL",
AK2252="Fiber AOF","Fiber AOF",
AK2252="Projet OCM (HUAWEI)","TRAVAUX-HUAWEI",
AK2252="Projet OCM (NOKIA)","TRAVAUX-NOKIA",
AK2252="ACCESS-ISSUE","ACCESS-ISSUE",
AK2252="Projet OCM (ZTE, NOKIA, autres projets)","TRAVAUX OCM",
AK2252="No root CAuse","No root cause",
AK2252="ODU HS","PDH",
AK2252="IP &amp; VLAN","PDH",
AK2252="Warehouse HUAWEI","SPARE-ISSUE",
AK2252="SPARE-HS","SPARE-ISSUE",
AK2252="Power Telco","BSS",AK2252="no impacts","no impacts"
),"")</f>
        <v>No root cause</v>
      </c>
      <c r="AJ2252" s="56" t="str" cm="1">
        <f t="array" ref="AJ2252">IFERROR(_xlfn.IFS(
AK2252="MPR ISSUE","TX ISSUE",
AK2252="BSS Hardware Issue","RAN ISSUE",
AK2252="Sites strategiques, MLL, Pylone, etc.","ENVTECH",
AK2252="AKTIVCO DEFAUT GE &amp; POWER Cabinet","POWER ISSUE",
AK2252="AKTIVCO Coupure ENEO &amp; Baisse de tension","POWER ISSUE",
AK2252="Coupure ENEO &amp; Baisse de tension","POWER ISSUE",
AK2252="Defaut GE &amp; POWER Cabinet","POWER ISSUE",
AK2252="Sharing","POWER ISSUE",
AK2252="Sites strategiques &amp; DataCenter","POWER ISSUE",
AK2252="Exclu","Exclu",
AK2252="SAT","TX ISSUE",
AK2252="SPARE-ISSUE","SPARE-ISSUE",
AK2252="Fiber CAmtel","TX ISSUE",
AK2252="Fiber AOF","TX ISSUE",
AK2252="Projet OCM (HUAWEI)","TRAVAUX-HUAWEI",
AK2252="Projet OCM (NOKIA)","TRAVAUX -NOKIA",
AK2252="ACCESS-ISSUE","ACCESS-ISSUE",
AK2252="Projet OCM (ZTE, NOKIA, autres projets)","TRAVAUX OCM",
AK2252="No root CAuse","No root cause",
AK2252="ODU HS","TX ISSUE",
AK2252="IP &amp; VLAN","TX ISSUE",
AK2252="Warehouse HUAWEI","SPARE-ISSUE",
AK2252="SPARE-HS","SPARE-ISSUE",
AK2252="Power Telco","RAN ISSUE",AK2252="no impacts","no impacts"
),"")</f>
        <v>No root cause</v>
      </c>
      <c r="AK2252" s="81" t="s">
        <v>5620</v>
      </c>
      <c r="AL2252" s="56" t="str" cm="1">
        <f t="array" ref="AL2252">IFERROR(_xlfn.IFS(
AK2252="MPR ISSUE","ACTIVE",
AK2252="BSS Hardware Issue","ACTIVE",
AK2252="Sites strategiques, MLL, Pylone, etc.","PASSIVE",
AK2252="AKTIVCO DEFAUT GE &amp; POWER Cabinet","PASSIVE",
AK2252="AKTIVCO Coupure ENEO &amp; Baisse de tension","PASSIVE",
AK2252="Coupure ENEO &amp; Baisse de tension","PASSIVE",
AK2252="Defaut GE &amp; POWER Cabinet","PASSIVE",
AK2252="Sharing","PASSIVE",
AK2252="Sites strategiques &amp; DataCenter","PASSIVE",
AK2252="Exclu","Exclu",
AK2252="SAT","ACTIVE",
AK2252="SPARE-ISSUE","SPARE-ISSUE",
AK2252="Fiber CAmtel","ACTIVE",
AK2252="Fiber AOF","ACTIVE",
AK2252="Projet OCM (HUAWEI)","PLANNED WORKS",
AK2252="Projet OCM (NOKIA)","PLANNED WORKS",
AK2252="ACCESS-ISSUE","ACCESS-ISSUE",
AK2252="Projet OCM (ZTE, NOKIA, autres projets)","PLANNED WORKS",
AK2252="No root CAuse","No root cause",
AK2252="ODU HS","ACTIVE",
AK2252="IP &amp; VLAN","ACTIVE",
AK2252="Warehouse HUAWEI","SPARE-ISSUE",
AK2252="SPARE-HS","SPARE-ISSUE",
AK2252="Power Telco","ACTIVE", AK2252="no impacts","no impacts"
),"")</f>
        <v>No root cause</v>
      </c>
      <c r="AM2252" s="108" t="s">
        <v>5537</v>
      </c>
      <c r="AN2252" s="117" t="s">
        <v>4037</v>
      </c>
      <c r="AP2252" s="23" t="s">
        <v>5537</v>
      </c>
      <c r="AQ2252" s="23" t="s">
        <v>5537</v>
      </c>
      <c r="AR2252" s="7"/>
      <c r="AS2252" s="6"/>
      <c r="AT2252" s="7"/>
      <c r="AU2252" s="3" t="s">
        <v>5537</v>
      </c>
      <c r="AV2252" s="24" t="s">
        <v>5537</v>
      </c>
      <c r="AW2252" s="24" t="s">
        <v>5537</v>
      </c>
      <c r="AX2252" s="24" t="s">
        <v>5537</v>
      </c>
      <c r="AY2252" s="24" t="s">
        <v>5537</v>
      </c>
      <c r="AZ2252" s="24" t="s">
        <v>5537</v>
      </c>
      <c r="BA2252" s="24" t="s">
        <v>5537</v>
      </c>
      <c r="BB2252" s="24" t="s">
        <v>5537</v>
      </c>
      <c r="BC2252" s="24" t="s">
        <v>5537</v>
      </c>
      <c r="BD2252" s="24" t="s">
        <v>5537</v>
      </c>
      <c r="BE2252" s="24" t="s">
        <v>5537</v>
      </c>
      <c r="BF2252" s="24" t="s">
        <v>5537</v>
      </c>
      <c r="BG2252" s="24" t="s">
        <v>5537</v>
      </c>
      <c r="BH2252" s="24" t="s">
        <v>5537</v>
      </c>
      <c r="BI2252" s="9" t="s">
        <v>5537</v>
      </c>
      <c r="BJ2252" s="14"/>
      <c r="BK2252" s="14" t="s">
        <v>5537</v>
      </c>
      <c r="BL2252" s="14" t="str">
        <f>_xlfn.XLOOKUP(B2252,'[4]cell downs 18042026 17h'!$B:$B,'[4]cell downs 18042026 17h'!$B:$B,"")</f>
        <v/>
      </c>
      <c r="BM2252" s="14" t="str">
        <f>_xlfn.XLOOKUP(B2252,'[5]Cells Huawei 19042026 15h'!$B:$B,'[5]Cells Huawei 19042026 15h'!$B:$B,"")</f>
        <v/>
      </c>
      <c r="BN2252" s="9" t="str">
        <f>_xlfn.XLOOKUP(B2252,'[6]cells down 19042026 9H40'!$B:$B,'[6]cells down 19042026 9H40'!$B:$B,"")</f>
        <v/>
      </c>
      <c r="BO2252" s="9" t="s">
        <v>4037</v>
      </c>
      <c r="BP2252" s="9" t="s">
        <v>12</v>
      </c>
    </row>
    <row r="2253" spans="1:68" s="9" customFormat="1" x14ac:dyDescent="0.35">
      <c r="A2253" s="1" t="s">
        <v>4039</v>
      </c>
      <c r="B2253" s="8" t="s">
        <v>4040</v>
      </c>
      <c r="C2253" s="3" t="str">
        <f>_xlfn.XLOOKUP(B2253,'[1]daily break down'!$D:$D,'[1]daily break down'!$E:$E,"")</f>
        <v>CENTRE</v>
      </c>
      <c r="D2253" s="1" t="s">
        <v>11</v>
      </c>
      <c r="E2253" s="1" t="s">
        <v>12</v>
      </c>
      <c r="F2253" s="3" t="s">
        <v>37</v>
      </c>
      <c r="G2253" s="1" t="s">
        <v>4041</v>
      </c>
      <c r="H2253" s="41" t="str">
        <f>_xlfn.XLOOKUP(B2253,[2]CALCULATION!$B:$B,[2]CALCULATION!$H:$H,"")</f>
        <v>ZTE</v>
      </c>
      <c r="I2253" s="34">
        <v>0</v>
      </c>
      <c r="J2253" s="34">
        <v>0</v>
      </c>
      <c r="K2253" s="34">
        <v>0</v>
      </c>
      <c r="L2253" s="34">
        <v>0</v>
      </c>
      <c r="M2253" s="34">
        <v>0</v>
      </c>
      <c r="N2253" s="34">
        <v>0</v>
      </c>
      <c r="O2253" s="34">
        <v>0</v>
      </c>
      <c r="P2253" s="34">
        <v>0</v>
      </c>
      <c r="Q2253" s="34">
        <v>0</v>
      </c>
      <c r="R2253" s="34">
        <v>0</v>
      </c>
      <c r="S2253" s="109">
        <v>0</v>
      </c>
      <c r="T2253" s="109">
        <f>_xlfn.XLOOKUP(B2253,'[3]Nur des jours'!$B:$B,'[3]Nur des jours'!$U:$U,"")</f>
        <v>0</v>
      </c>
      <c r="U2253" s="109">
        <v>0</v>
      </c>
      <c r="V2253" s="109">
        <v>0</v>
      </c>
      <c r="W2253" s="109">
        <v>0</v>
      </c>
      <c r="X2253" s="109">
        <v>0</v>
      </c>
      <c r="Y2253" s="109">
        <v>0</v>
      </c>
      <c r="Z2253" s="109">
        <v>0</v>
      </c>
      <c r="AA2253" s="109">
        <v>0</v>
      </c>
      <c r="AB2253" s="109">
        <v>0</v>
      </c>
      <c r="AC2253" s="109">
        <v>0</v>
      </c>
      <c r="AD2253" s="109">
        <v>0</v>
      </c>
      <c r="AE2253" s="109">
        <v>0</v>
      </c>
      <c r="AF2253" s="109">
        <v>0</v>
      </c>
      <c r="AG2253" s="57" t="str">
        <f>_xlfn.XLOOKUP(B2253,[3]CALCULATION!$B:$B,[3]CALCULATION!$M:$M,"")</f>
        <v>Operationnel</v>
      </c>
      <c r="AH2253" s="57"/>
      <c r="AI2253" s="56" t="str" cm="1">
        <f t="array" ref="AI2253">IFERROR(_xlfn.IFS(
AK2253="MPR ISSUE","PDH",
AK2253="BSS Hardware Issue","BSS",
AK2253="Sites strategiques, MLL, Pylone, etc.","ENVTECH",
AK2253="AKTIVCO DEFAUT GE &amp; POWER Cabinet","AKTIVCO",
AK2253="AKTIVCO Coupure ENEO &amp; Baisse de tension","AKTIVCO GRID ONLY",
AK2253="Coupure ENEO &amp; Baisse de tension","IHS GRID ONLY",
AK2253="Defaut GE &amp; POWER Cabinet","IHS",
AK2253="Sharing","Partners",
AK2253="Sites strategiques &amp; DataCenter","SST &amp; DC",
AK2253="Exclu","Exclu",
AK2253="SAT","SAT",
AK2253="SPARE-ISSUE","SPARE-ISSUE",
AK2253="Fiber CAmtel","TRANS_FO_CAMTEL",
AK2253="Fiber AOF","Fiber AOF",
AK2253="Projet OCM (HUAWEI)","TRAVAUX-HUAWEI",
AK2253="Projet OCM (NOKIA)","TRAVAUX-NOKIA",
AK2253="ACCESS-ISSUE","ACCESS-ISSUE",
AK2253="Projet OCM (ZTE, NOKIA, autres projets)","TRAVAUX OCM",
AK2253="No root CAuse","No root cause",
AK2253="ODU HS","PDH",
AK2253="IP &amp; VLAN","PDH",
AK2253="Warehouse HUAWEI","SPARE-ISSUE",
AK2253="SPARE-HS","SPARE-ISSUE",
AK2253="Power Telco","BSS",AK2253="no impacts","no impacts"
),"")</f>
        <v>TRAVAUX OCM</v>
      </c>
      <c r="AJ2253" s="56" t="str" cm="1">
        <f t="array" ref="AJ2253">IFERROR(_xlfn.IFS(
AK2253="MPR ISSUE","TX ISSUE",
AK2253="BSS Hardware Issue","RAN ISSUE",
AK2253="Sites strategiques, MLL, Pylone, etc.","ENVTECH",
AK2253="AKTIVCO DEFAUT GE &amp; POWER Cabinet","POWER ISSUE",
AK2253="AKTIVCO Coupure ENEO &amp; Baisse de tension","POWER ISSUE",
AK2253="Coupure ENEO &amp; Baisse de tension","POWER ISSUE",
AK2253="Defaut GE &amp; POWER Cabinet","POWER ISSUE",
AK2253="Sharing","POWER ISSUE",
AK2253="Sites strategiques &amp; DataCenter","POWER ISSUE",
AK2253="Exclu","Exclu",
AK2253="SAT","TX ISSUE",
AK2253="SPARE-ISSUE","SPARE-ISSUE",
AK2253="Fiber CAmtel","TX ISSUE",
AK2253="Fiber AOF","TX ISSUE",
AK2253="Projet OCM (HUAWEI)","TRAVAUX-HUAWEI",
AK2253="Projet OCM (NOKIA)","TRAVAUX -NOKIA",
AK2253="ACCESS-ISSUE","ACCESS-ISSUE",
AK2253="Projet OCM (ZTE, NOKIA, autres projets)","TRAVAUX OCM",
AK2253="No root CAuse","No root cause",
AK2253="ODU HS","TX ISSUE",
AK2253="IP &amp; VLAN","TX ISSUE",
AK2253="Warehouse HUAWEI","SPARE-ISSUE",
AK2253="SPARE-HS","SPARE-ISSUE",
AK2253="Power Telco","RAN ISSUE",AK2253="no impacts","no impacts"
),"")</f>
        <v>TRAVAUX OCM</v>
      </c>
      <c r="AK2253" s="81" t="s">
        <v>5341</v>
      </c>
      <c r="AL2253" s="56" t="str" cm="1">
        <f t="array" ref="AL2253">IFERROR(_xlfn.IFS(
AK2253="MPR ISSUE","ACTIVE",
AK2253="BSS Hardware Issue","ACTIVE",
AK2253="Sites strategiques, MLL, Pylone, etc.","PASSIVE",
AK2253="AKTIVCO DEFAUT GE &amp; POWER Cabinet","PASSIVE",
AK2253="AKTIVCO Coupure ENEO &amp; Baisse de tension","PASSIVE",
AK2253="Coupure ENEO &amp; Baisse de tension","PASSIVE",
AK2253="Defaut GE &amp; POWER Cabinet","PASSIVE",
AK2253="Sharing","PASSIVE",
AK2253="Sites strategiques &amp; DataCenter","PASSIVE",
AK2253="Exclu","Exclu",
AK2253="SAT","ACTIVE",
AK2253="SPARE-ISSUE","SPARE-ISSUE",
AK2253="Fiber CAmtel","ACTIVE",
AK2253="Fiber AOF","ACTIVE",
AK2253="Projet OCM (HUAWEI)","PLANNED WORKS",
AK2253="Projet OCM (NOKIA)","PLANNED WORKS",
AK2253="ACCESS-ISSUE","ACCESS-ISSUE",
AK2253="Projet OCM (ZTE, NOKIA, autres projets)","PLANNED WORKS",
AK2253="No root CAuse","No root cause",
AK2253="ODU HS","ACTIVE",
AK2253="IP &amp; VLAN","ACTIVE",
AK2253="Warehouse HUAWEI","SPARE-ISSUE",
AK2253="SPARE-HS","SPARE-ISSUE",
AK2253="Power Telco","ACTIVE", AK2253="no impacts","no impacts"
),"")</f>
        <v>PLANNED WORKS</v>
      </c>
      <c r="AM2253" s="108" t="s">
        <v>5684</v>
      </c>
      <c r="AN2253" s="227" t="s">
        <v>3986</v>
      </c>
      <c r="AO2253" s="9" t="s">
        <v>6071</v>
      </c>
      <c r="AP2253" s="23" t="s">
        <v>5684</v>
      </c>
      <c r="AQ2253" s="23" t="s">
        <v>5537</v>
      </c>
      <c r="AR2253" s="7"/>
      <c r="AS2253" s="6"/>
      <c r="AT2253" s="7"/>
      <c r="AU2253" s="3" t="s">
        <v>5537</v>
      </c>
      <c r="AV2253" s="24" t="s">
        <v>5537</v>
      </c>
      <c r="AW2253" s="24" t="s">
        <v>5537</v>
      </c>
      <c r="AX2253" s="24" t="s">
        <v>5537</v>
      </c>
      <c r="AY2253" s="24" t="s">
        <v>5537</v>
      </c>
      <c r="AZ2253" s="24" t="s">
        <v>5537</v>
      </c>
      <c r="BA2253" s="24" t="s">
        <v>5537</v>
      </c>
      <c r="BB2253" s="24" t="s">
        <v>5537</v>
      </c>
      <c r="BC2253" s="24" t="s">
        <v>5537</v>
      </c>
      <c r="BD2253" s="24" t="s">
        <v>5537</v>
      </c>
      <c r="BE2253" s="24" t="s">
        <v>5537</v>
      </c>
      <c r="BF2253" s="24" t="s">
        <v>5537</v>
      </c>
      <c r="BG2253" s="24" t="s">
        <v>5537</v>
      </c>
      <c r="BH2253" s="24" t="s">
        <v>5537</v>
      </c>
      <c r="BI2253" s="9" t="s">
        <v>5537</v>
      </c>
      <c r="BJ2253" s="14"/>
      <c r="BK2253" s="14" t="s">
        <v>5537</v>
      </c>
      <c r="BL2253" s="14" t="str">
        <f>_xlfn.XLOOKUP(B2253,'[4]cell downs 18042026 17h'!$B:$B,'[4]cell downs 18042026 17h'!$B:$B,"")</f>
        <v/>
      </c>
      <c r="BM2253" s="14" t="str">
        <f>_xlfn.XLOOKUP(B2253,'[5]Cells Huawei 19042026 15h'!$B:$B,'[5]Cells Huawei 19042026 15h'!$B:$B,"")</f>
        <v/>
      </c>
      <c r="BN2253" s="9" t="str">
        <f>_xlfn.XLOOKUP(B2253,'[6]cells down 19042026 9H40'!$B:$B,'[6]cells down 19042026 9H40'!$B:$B,"")</f>
        <v/>
      </c>
      <c r="BO2253" s="9" t="s">
        <v>4040</v>
      </c>
      <c r="BP2253" s="9" t="s">
        <v>594</v>
      </c>
    </row>
    <row r="2254" spans="1:68" s="9" customFormat="1" x14ac:dyDescent="0.35">
      <c r="A2254" s="1" t="s">
        <v>4046</v>
      </c>
      <c r="B2254" s="8" t="s">
        <v>4047</v>
      </c>
      <c r="C2254" s="3" t="str">
        <f>_xlfn.XLOOKUP(B2254,'[1]daily break down'!$D:$D,'[1]daily break down'!$E:$E,"")</f>
        <v>CENTRE</v>
      </c>
      <c r="D2254" s="1" t="s">
        <v>11</v>
      </c>
      <c r="E2254" s="1" t="s">
        <v>96</v>
      </c>
      <c r="F2254" s="3" t="s">
        <v>226</v>
      </c>
      <c r="G2254" s="1" t="s">
        <v>4048</v>
      </c>
      <c r="H2254" s="41" t="str">
        <f>_xlfn.XLOOKUP(B2254,[2]CALCULATION!$B:$B,[2]CALCULATION!$H:$H,"")</f>
        <v>ZTE</v>
      </c>
      <c r="I2254" s="34">
        <v>0</v>
      </c>
      <c r="J2254" s="34">
        <v>0</v>
      </c>
      <c r="K2254" s="34">
        <v>0</v>
      </c>
      <c r="L2254" s="34">
        <v>0</v>
      </c>
      <c r="M2254" s="34">
        <v>0</v>
      </c>
      <c r="N2254" s="34">
        <v>0</v>
      </c>
      <c r="O2254" s="34">
        <v>0</v>
      </c>
      <c r="P2254" s="34">
        <v>0</v>
      </c>
      <c r="Q2254" s="34">
        <v>0</v>
      </c>
      <c r="R2254" s="34">
        <v>0</v>
      </c>
      <c r="S2254" s="109">
        <v>0</v>
      </c>
      <c r="T2254" s="109">
        <f>_xlfn.XLOOKUP(B2254,'[3]Nur des jours'!$B:$B,'[3]Nur des jours'!$U:$U,"")</f>
        <v>0</v>
      </c>
      <c r="U2254" s="109">
        <v>0</v>
      </c>
      <c r="V2254" s="109">
        <v>0</v>
      </c>
      <c r="W2254" s="109">
        <v>0</v>
      </c>
      <c r="X2254" s="109">
        <v>0</v>
      </c>
      <c r="Y2254" s="109">
        <v>0</v>
      </c>
      <c r="Z2254" s="109">
        <v>0</v>
      </c>
      <c r="AA2254" s="109">
        <v>0</v>
      </c>
      <c r="AB2254" s="109">
        <v>0</v>
      </c>
      <c r="AC2254" s="109">
        <v>0</v>
      </c>
      <c r="AD2254" s="109">
        <v>0</v>
      </c>
      <c r="AE2254" s="109">
        <v>0</v>
      </c>
      <c r="AF2254" s="109">
        <v>0</v>
      </c>
      <c r="AG2254" s="57" t="str">
        <f>_xlfn.XLOOKUP(B2254,[3]CALCULATION!$B:$B,[3]CALCULATION!$M:$M,"")</f>
        <v>Operationnel</v>
      </c>
      <c r="AH2254" s="57"/>
      <c r="AI2254" s="56" t="str" cm="1">
        <f t="array" ref="AI2254">IFERROR(_xlfn.IFS(
AK2254="MPR ISSUE","PDH",
AK2254="BSS Hardware Issue","BSS",
AK2254="Sites strategiques, MLL, Pylone, etc.","ENVTECH",
AK2254="AKTIVCO DEFAUT GE &amp; POWER Cabinet","AKTIVCO",
AK2254="AKTIVCO Coupure ENEO &amp; Baisse de tension","AKTIVCO GRID ONLY",
AK2254="Coupure ENEO &amp; Baisse de tension","IHS GRID ONLY",
AK2254="Defaut GE &amp; POWER Cabinet","IHS",
AK2254="Sharing","Partners",
AK2254="Sites strategiques &amp; DataCenter","SST &amp; DC",
AK2254="Exclu","Exclu",
AK2254="SAT","SAT",
AK2254="SPARE-ISSUE","SPARE-ISSUE",
AK2254="Fiber CAmtel","TRANS_FO_CAMTEL",
AK2254="Fiber AOF","Fiber AOF",
AK2254="Projet OCM (HUAWEI)","TRAVAUX-HUAWEI",
AK2254="Projet OCM (NOKIA)","TRAVAUX-NOKIA",
AK2254="ACCESS-ISSUE","ACCESS-ISSUE",
AK2254="Projet OCM (ZTE, NOKIA, autres projets)","TRAVAUX OCM",
AK2254="No root CAuse","No root cause",
AK2254="ODU HS","PDH",
AK2254="IP &amp; VLAN","PDH",
AK2254="Warehouse HUAWEI","SPARE-ISSUE",
AK2254="SPARE-HS","SPARE-ISSUE",
AK2254="Power Telco","BSS",AK2254="no impacts","no impacts"
),"")</f>
        <v>No root cause</v>
      </c>
      <c r="AJ2254" s="56" t="str" cm="1">
        <f t="array" ref="AJ2254">IFERROR(_xlfn.IFS(
AK2254="MPR ISSUE","TX ISSUE",
AK2254="BSS Hardware Issue","RAN ISSUE",
AK2254="Sites strategiques, MLL, Pylone, etc.","ENVTECH",
AK2254="AKTIVCO DEFAUT GE &amp; POWER Cabinet","POWER ISSUE",
AK2254="AKTIVCO Coupure ENEO &amp; Baisse de tension","POWER ISSUE",
AK2254="Coupure ENEO &amp; Baisse de tension","POWER ISSUE",
AK2254="Defaut GE &amp; POWER Cabinet","POWER ISSUE",
AK2254="Sharing","POWER ISSUE",
AK2254="Sites strategiques &amp; DataCenter","POWER ISSUE",
AK2254="Exclu","Exclu",
AK2254="SAT","TX ISSUE",
AK2254="SPARE-ISSUE","SPARE-ISSUE",
AK2254="Fiber CAmtel","TX ISSUE",
AK2254="Fiber AOF","TX ISSUE",
AK2254="Projet OCM (HUAWEI)","TRAVAUX-HUAWEI",
AK2254="Projet OCM (NOKIA)","TRAVAUX -NOKIA",
AK2254="ACCESS-ISSUE","ACCESS-ISSUE",
AK2254="Projet OCM (ZTE, NOKIA, autres projets)","TRAVAUX OCM",
AK2254="No root CAuse","No root cause",
AK2254="ODU HS","TX ISSUE",
AK2254="IP &amp; VLAN","TX ISSUE",
AK2254="Warehouse HUAWEI","SPARE-ISSUE",
AK2254="SPARE-HS","SPARE-ISSUE",
AK2254="Power Telco","RAN ISSUE",AK2254="no impacts","no impacts"
),"")</f>
        <v>No root cause</v>
      </c>
      <c r="AK2254" s="81" t="s">
        <v>5620</v>
      </c>
      <c r="AL2254" s="56" t="str" cm="1">
        <f t="array" ref="AL2254">IFERROR(_xlfn.IFS(
AK2254="MPR ISSUE","ACTIVE",
AK2254="BSS Hardware Issue","ACTIVE",
AK2254="Sites strategiques, MLL, Pylone, etc.","PASSIVE",
AK2254="AKTIVCO DEFAUT GE &amp; POWER Cabinet","PASSIVE",
AK2254="AKTIVCO Coupure ENEO &amp; Baisse de tension","PASSIVE",
AK2254="Coupure ENEO &amp; Baisse de tension","PASSIVE",
AK2254="Defaut GE &amp; POWER Cabinet","PASSIVE",
AK2254="Sharing","PASSIVE",
AK2254="Sites strategiques &amp; DataCenter","PASSIVE",
AK2254="Exclu","Exclu",
AK2254="SAT","ACTIVE",
AK2254="SPARE-ISSUE","SPARE-ISSUE",
AK2254="Fiber CAmtel","ACTIVE",
AK2254="Fiber AOF","ACTIVE",
AK2254="Projet OCM (HUAWEI)","PLANNED WORKS",
AK2254="Projet OCM (NOKIA)","PLANNED WORKS",
AK2254="ACCESS-ISSUE","ACCESS-ISSUE",
AK2254="Projet OCM (ZTE, NOKIA, autres projets)","PLANNED WORKS",
AK2254="No root CAuse","No root cause",
AK2254="ODU HS","ACTIVE",
AK2254="IP &amp; VLAN","ACTIVE",
AK2254="Warehouse HUAWEI","SPARE-ISSUE",
AK2254="SPARE-HS","SPARE-ISSUE",
AK2254="Power Telco","ACTIVE", AK2254="no impacts","no impacts"
),"")</f>
        <v>No root cause</v>
      </c>
      <c r="AM2254" s="108" t="s">
        <v>5537</v>
      </c>
      <c r="AN2254" s="117" t="s">
        <v>4047</v>
      </c>
      <c r="AP2254" s="23" t="s">
        <v>5537</v>
      </c>
      <c r="AQ2254" s="23" t="s">
        <v>5537</v>
      </c>
      <c r="AR2254" s="7"/>
      <c r="AS2254" s="6"/>
      <c r="AT2254" s="7"/>
      <c r="AU2254" s="3" t="s">
        <v>5537</v>
      </c>
      <c r="AV2254" s="24" t="s">
        <v>5537</v>
      </c>
      <c r="AW2254" s="24" t="s">
        <v>5537</v>
      </c>
      <c r="AX2254" s="24" t="s">
        <v>5537</v>
      </c>
      <c r="AY2254" s="24" t="s">
        <v>5537</v>
      </c>
      <c r="AZ2254" s="24" t="s">
        <v>5537</v>
      </c>
      <c r="BA2254" s="24" t="s">
        <v>5537</v>
      </c>
      <c r="BB2254" s="24" t="s">
        <v>5537</v>
      </c>
      <c r="BC2254" s="24" t="s">
        <v>5537</v>
      </c>
      <c r="BD2254" s="24" t="s">
        <v>5537</v>
      </c>
      <c r="BE2254" s="24" t="s">
        <v>5537</v>
      </c>
      <c r="BF2254" s="24" t="s">
        <v>5537</v>
      </c>
      <c r="BG2254" s="24" t="s">
        <v>5537</v>
      </c>
      <c r="BH2254" s="24" t="s">
        <v>5537</v>
      </c>
      <c r="BI2254" s="9" t="s">
        <v>5537</v>
      </c>
      <c r="BJ2254" s="14"/>
      <c r="BK2254" s="14" t="s">
        <v>5537</v>
      </c>
      <c r="BL2254" s="14" t="str">
        <f>_xlfn.XLOOKUP(B2254,'[4]cell downs 18042026 17h'!$B:$B,'[4]cell downs 18042026 17h'!$B:$B,"")</f>
        <v/>
      </c>
      <c r="BM2254" s="14" t="str">
        <f>_xlfn.XLOOKUP(B2254,'[5]Cells Huawei 19042026 15h'!$B:$B,'[5]Cells Huawei 19042026 15h'!$B:$B,"")</f>
        <v/>
      </c>
      <c r="BN2254" s="9" t="str">
        <f>_xlfn.XLOOKUP(B2254,'[6]cells down 19042026 9H40'!$B:$B,'[6]cells down 19042026 9H40'!$B:$B,"")</f>
        <v/>
      </c>
      <c r="BO2254" s="9" t="s">
        <v>4047</v>
      </c>
      <c r="BP2254" s="9" t="s">
        <v>12</v>
      </c>
    </row>
    <row r="2255" spans="1:68" s="9" customFormat="1" x14ac:dyDescent="0.35">
      <c r="A2255" s="1" t="s">
        <v>4049</v>
      </c>
      <c r="B2255" s="8" t="s">
        <v>4050</v>
      </c>
      <c r="C2255" s="3" t="str">
        <f>_xlfn.XLOOKUP(B2255,'[1]daily break down'!$D:$D,'[1]daily break down'!$E:$E,"")</f>
        <v>LITTORAL</v>
      </c>
      <c r="D2255" s="1" t="s">
        <v>11</v>
      </c>
      <c r="E2255" s="1" t="s">
        <v>96</v>
      </c>
      <c r="F2255" s="3" t="s">
        <v>31</v>
      </c>
      <c r="G2255" s="1" t="s">
        <v>3525</v>
      </c>
      <c r="H2255" s="41" t="str">
        <f>_xlfn.XLOOKUP(B2255,[2]CALCULATION!$B:$B,[2]CALCULATION!$H:$H,"")</f>
        <v>ZTE</v>
      </c>
      <c r="I2255" s="34">
        <v>0</v>
      </c>
      <c r="J2255" s="34">
        <v>0</v>
      </c>
      <c r="K2255" s="34">
        <v>0</v>
      </c>
      <c r="L2255" s="34">
        <v>0</v>
      </c>
      <c r="M2255" s="34">
        <v>0</v>
      </c>
      <c r="N2255" s="34">
        <v>0</v>
      </c>
      <c r="O2255" s="34">
        <v>0</v>
      </c>
      <c r="P2255" s="34">
        <v>0</v>
      </c>
      <c r="Q2255" s="34">
        <v>0</v>
      </c>
      <c r="R2255" s="34">
        <v>0</v>
      </c>
      <c r="S2255" s="109">
        <v>0</v>
      </c>
      <c r="T2255" s="109">
        <f>_xlfn.XLOOKUP(B2255,'[3]Nur des jours'!$B:$B,'[3]Nur des jours'!$U:$U,"")</f>
        <v>0</v>
      </c>
      <c r="U2255" s="109">
        <v>0</v>
      </c>
      <c r="V2255" s="109">
        <v>0</v>
      </c>
      <c r="W2255" s="109">
        <v>0</v>
      </c>
      <c r="X2255" s="109">
        <v>0</v>
      </c>
      <c r="Y2255" s="109">
        <v>0</v>
      </c>
      <c r="Z2255" s="109">
        <v>0</v>
      </c>
      <c r="AA2255" s="109">
        <v>0</v>
      </c>
      <c r="AB2255" s="109">
        <v>0</v>
      </c>
      <c r="AC2255" s="109">
        <v>0</v>
      </c>
      <c r="AD2255" s="109">
        <v>0</v>
      </c>
      <c r="AE2255" s="109">
        <v>0</v>
      </c>
      <c r="AF2255" s="109">
        <v>0</v>
      </c>
      <c r="AG2255" s="57" t="str">
        <f>_xlfn.XLOOKUP(B2255,[3]CALCULATION!$B:$B,[3]CALCULATION!$M:$M,"")</f>
        <v>Operationnel</v>
      </c>
      <c r="AH2255" s="57"/>
      <c r="AI2255" s="56" t="str" cm="1">
        <f t="array" ref="AI2255">IFERROR(_xlfn.IFS(
AK2255="MPR ISSUE","PDH",
AK2255="BSS Hardware Issue","BSS",
AK2255="Sites strategiques, MLL, Pylone, etc.","ENVTECH",
AK2255="AKTIVCO DEFAUT GE &amp; POWER Cabinet","AKTIVCO",
AK2255="AKTIVCO Coupure ENEO &amp; Baisse de tension","AKTIVCO GRID ONLY",
AK2255="Coupure ENEO &amp; Baisse de tension","IHS GRID ONLY",
AK2255="Defaut GE &amp; POWER Cabinet","IHS",
AK2255="Sharing","Partners",
AK2255="Sites strategiques &amp; DataCenter","SST &amp; DC",
AK2255="Exclu","Exclu",
AK2255="SAT","SAT",
AK2255="SPARE-ISSUE","SPARE-ISSUE",
AK2255="Fiber CAmtel","TRANS_FO_CAMTEL",
AK2255="Fiber AOF","Fiber AOF",
AK2255="Projet OCM (HUAWEI)","TRAVAUX-HUAWEI",
AK2255="Projet OCM (NOKIA)","TRAVAUX-NOKIA",
AK2255="ACCESS-ISSUE","ACCESS-ISSUE",
AK2255="Projet OCM (ZTE, NOKIA, autres projets)","TRAVAUX OCM",
AK2255="No root CAuse","No root cause",
AK2255="ODU HS","PDH",
AK2255="IP &amp; VLAN","PDH",
AK2255="Warehouse HUAWEI","SPARE-ISSUE",
AK2255="SPARE-HS","SPARE-ISSUE",
AK2255="Power Telco","BSS",AK2255="no impacts","no impacts"
),"")</f>
        <v>No root cause</v>
      </c>
      <c r="AJ2255" s="56" t="str" cm="1">
        <f t="array" ref="AJ2255">IFERROR(_xlfn.IFS(
AK2255="MPR ISSUE","TX ISSUE",
AK2255="BSS Hardware Issue","RAN ISSUE",
AK2255="Sites strategiques, MLL, Pylone, etc.","ENVTECH",
AK2255="AKTIVCO DEFAUT GE &amp; POWER Cabinet","POWER ISSUE",
AK2255="AKTIVCO Coupure ENEO &amp; Baisse de tension","POWER ISSUE",
AK2255="Coupure ENEO &amp; Baisse de tension","POWER ISSUE",
AK2255="Defaut GE &amp; POWER Cabinet","POWER ISSUE",
AK2255="Sharing","POWER ISSUE",
AK2255="Sites strategiques &amp; DataCenter","POWER ISSUE",
AK2255="Exclu","Exclu",
AK2255="SAT","TX ISSUE",
AK2255="SPARE-ISSUE","SPARE-ISSUE",
AK2255="Fiber CAmtel","TX ISSUE",
AK2255="Fiber AOF","TX ISSUE",
AK2255="Projet OCM (HUAWEI)","TRAVAUX-HUAWEI",
AK2255="Projet OCM (NOKIA)","TRAVAUX -NOKIA",
AK2255="ACCESS-ISSUE","ACCESS-ISSUE",
AK2255="Projet OCM (ZTE, NOKIA, autres projets)","TRAVAUX OCM",
AK2255="No root CAuse","No root cause",
AK2255="ODU HS","TX ISSUE",
AK2255="IP &amp; VLAN","TX ISSUE",
AK2255="Warehouse HUAWEI","SPARE-ISSUE",
AK2255="SPARE-HS","SPARE-ISSUE",
AK2255="Power Telco","RAN ISSUE",AK2255="no impacts","no impacts"
),"")</f>
        <v>No root cause</v>
      </c>
      <c r="AK2255" s="81" t="s">
        <v>5620</v>
      </c>
      <c r="AL2255" s="56" t="str" cm="1">
        <f t="array" ref="AL2255">IFERROR(_xlfn.IFS(
AK2255="MPR ISSUE","ACTIVE",
AK2255="BSS Hardware Issue","ACTIVE",
AK2255="Sites strategiques, MLL, Pylone, etc.","PASSIVE",
AK2255="AKTIVCO DEFAUT GE &amp; POWER Cabinet","PASSIVE",
AK2255="AKTIVCO Coupure ENEO &amp; Baisse de tension","PASSIVE",
AK2255="Coupure ENEO &amp; Baisse de tension","PASSIVE",
AK2255="Defaut GE &amp; POWER Cabinet","PASSIVE",
AK2255="Sharing","PASSIVE",
AK2255="Sites strategiques &amp; DataCenter","PASSIVE",
AK2255="Exclu","Exclu",
AK2255="SAT","ACTIVE",
AK2255="SPARE-ISSUE","SPARE-ISSUE",
AK2255="Fiber CAmtel","ACTIVE",
AK2255="Fiber AOF","ACTIVE",
AK2255="Projet OCM (HUAWEI)","PLANNED WORKS",
AK2255="Projet OCM (NOKIA)","PLANNED WORKS",
AK2255="ACCESS-ISSUE","ACCESS-ISSUE",
AK2255="Projet OCM (ZTE, NOKIA, autres projets)","PLANNED WORKS",
AK2255="No root CAuse","No root cause",
AK2255="ODU HS","ACTIVE",
AK2255="IP &amp; VLAN","ACTIVE",
AK2255="Warehouse HUAWEI","SPARE-ISSUE",
AK2255="SPARE-HS","SPARE-ISSUE",
AK2255="Power Telco","ACTIVE", AK2255="no impacts","no impacts"
),"")</f>
        <v>No root cause</v>
      </c>
      <c r="AM2255" s="108" t="s">
        <v>5537</v>
      </c>
      <c r="AN2255" s="117" t="s">
        <v>4050</v>
      </c>
      <c r="AP2255" s="23" t="s">
        <v>5537</v>
      </c>
      <c r="AQ2255" s="23" t="s">
        <v>5537</v>
      </c>
      <c r="AR2255" s="7"/>
      <c r="AS2255" s="6"/>
      <c r="AT2255" s="7"/>
      <c r="AU2255" s="3" t="s">
        <v>5537</v>
      </c>
      <c r="AV2255" s="24" t="s">
        <v>5537</v>
      </c>
      <c r="AW2255" s="24" t="s">
        <v>5537</v>
      </c>
      <c r="AX2255" s="24" t="s">
        <v>5537</v>
      </c>
      <c r="AY2255" s="24" t="s">
        <v>5537</v>
      </c>
      <c r="AZ2255" s="24" t="s">
        <v>5537</v>
      </c>
      <c r="BA2255" s="24" t="s">
        <v>5537</v>
      </c>
      <c r="BB2255" s="24" t="s">
        <v>5537</v>
      </c>
      <c r="BC2255" s="24" t="s">
        <v>5537</v>
      </c>
      <c r="BD2255" s="24" t="s">
        <v>5537</v>
      </c>
      <c r="BE2255" s="24" t="s">
        <v>5537</v>
      </c>
      <c r="BF2255" s="24" t="s">
        <v>5537</v>
      </c>
      <c r="BG2255" s="24" t="s">
        <v>5537</v>
      </c>
      <c r="BH2255" s="24" t="s">
        <v>5537</v>
      </c>
      <c r="BI2255" s="9" t="s">
        <v>5537</v>
      </c>
      <c r="BJ2255" s="14"/>
      <c r="BK2255" s="14" t="s">
        <v>5537</v>
      </c>
      <c r="BL2255" s="14" t="str">
        <f>_xlfn.XLOOKUP(B2255,'[4]cell downs 18042026 17h'!$B:$B,'[4]cell downs 18042026 17h'!$B:$B,"")</f>
        <v/>
      </c>
      <c r="BM2255" s="14" t="str">
        <f>_xlfn.XLOOKUP(B2255,'[5]Cells Huawei 19042026 15h'!$B:$B,'[5]Cells Huawei 19042026 15h'!$B:$B,"")</f>
        <v/>
      </c>
      <c r="BN2255" s="9" t="str">
        <f>_xlfn.XLOOKUP(B2255,'[6]cells down 19042026 9H40'!$B:$B,'[6]cells down 19042026 9H40'!$B:$B,"")</f>
        <v/>
      </c>
      <c r="BO2255" s="9" t="s">
        <v>4050</v>
      </c>
      <c r="BP2255" s="9" t="s">
        <v>1129</v>
      </c>
    </row>
    <row r="2256" spans="1:68" s="9" customFormat="1" x14ac:dyDescent="0.35">
      <c r="A2256" s="1" t="s">
        <v>4057</v>
      </c>
      <c r="B2256" s="8" t="s">
        <v>4058</v>
      </c>
      <c r="C2256" s="3" t="str">
        <f>_xlfn.XLOOKUP(B2256,'[1]daily break down'!$D:$D,'[1]daily break down'!$E:$E,"")</f>
        <v>OUEST</v>
      </c>
      <c r="D2256" s="1" t="s">
        <v>11</v>
      </c>
      <c r="E2256" s="1" t="s">
        <v>12</v>
      </c>
      <c r="F2256" s="3" t="s">
        <v>102</v>
      </c>
      <c r="G2256" s="1" t="s">
        <v>4057</v>
      </c>
      <c r="H2256" s="39" t="str">
        <f>_xlfn.XLOOKUP(B2256,[2]CALCULATION!$B:$B,[2]CALCULATION!$H:$H,"")</f>
        <v>HUAWEI</v>
      </c>
      <c r="I2256" s="34">
        <v>0</v>
      </c>
      <c r="J2256" s="34">
        <v>0</v>
      </c>
      <c r="K2256" s="34">
        <v>0</v>
      </c>
      <c r="L2256" s="34">
        <v>0</v>
      </c>
      <c r="M2256" s="34">
        <v>0</v>
      </c>
      <c r="N2256" s="34">
        <v>0</v>
      </c>
      <c r="O2256" s="34">
        <v>0</v>
      </c>
      <c r="P2256" s="34">
        <v>0</v>
      </c>
      <c r="Q2256" s="34">
        <v>0</v>
      </c>
      <c r="R2256" s="34">
        <v>0</v>
      </c>
      <c r="S2256" s="109">
        <v>0</v>
      </c>
      <c r="T2256" s="109">
        <f>_xlfn.XLOOKUP(B2256,'[3]Nur des jours'!$B:$B,'[3]Nur des jours'!$U:$U,"")</f>
        <v>0</v>
      </c>
      <c r="U2256" s="109">
        <v>0</v>
      </c>
      <c r="V2256" s="109">
        <v>0</v>
      </c>
      <c r="W2256" s="109">
        <v>0</v>
      </c>
      <c r="X2256" s="109">
        <v>0</v>
      </c>
      <c r="Y2256" s="109">
        <v>0</v>
      </c>
      <c r="Z2256" s="109">
        <v>0</v>
      </c>
      <c r="AA2256" s="109">
        <v>0</v>
      </c>
      <c r="AB2256" s="109">
        <v>0</v>
      </c>
      <c r="AC2256" s="109">
        <v>0</v>
      </c>
      <c r="AD2256" s="109">
        <v>0</v>
      </c>
      <c r="AE2256" s="109">
        <v>0</v>
      </c>
      <c r="AF2256" s="109">
        <v>0</v>
      </c>
      <c r="AG2256" s="57" t="str">
        <f>_xlfn.XLOOKUP(B2256,[3]CALCULATION!$B:$B,[3]CALCULATION!$M:$M,"")</f>
        <v>Operationnel</v>
      </c>
      <c r="AH2256" s="57"/>
      <c r="AI2256" s="56" t="str" cm="1">
        <f t="array" ref="AI2256">IFERROR(_xlfn.IFS(
AK2256="MPR ISSUE","PDH",
AK2256="BSS Hardware Issue","BSS",
AK2256="Sites strategiques, MLL, Pylone, etc.","ENVTECH",
AK2256="AKTIVCO DEFAUT GE &amp; POWER Cabinet","AKTIVCO",
AK2256="AKTIVCO Coupure ENEO &amp; Baisse de tension","AKTIVCO GRID ONLY",
AK2256="Coupure ENEO &amp; Baisse de tension","IHS GRID ONLY",
AK2256="Defaut GE &amp; POWER Cabinet","IHS",
AK2256="Sharing","Partners",
AK2256="Sites strategiques &amp; DataCenter","SST &amp; DC",
AK2256="Exclu","Exclu",
AK2256="SAT","SAT",
AK2256="SPARE-ISSUE","SPARE-ISSUE",
AK2256="Fiber CAmtel","TRANS_FO_CAMTEL",
AK2256="Fiber AOF","Fiber AOF",
AK2256="Projet OCM (HUAWEI)","TRAVAUX-HUAWEI",
AK2256="Projet OCM (NOKIA)","TRAVAUX-NOKIA",
AK2256="ACCESS-ISSUE","ACCESS-ISSUE",
AK2256="Projet OCM (ZTE, NOKIA, autres projets)","TRAVAUX OCM",
AK2256="No root CAuse","No root cause",
AK2256="ODU HS","PDH",
AK2256="IP &amp; VLAN","PDH",
AK2256="Warehouse HUAWEI","SPARE-ISSUE",
AK2256="SPARE-HS","SPARE-ISSUE",
AK2256="Power Telco","BSS",AK2256="no impacts","no impacts"
),"")</f>
        <v>No root cause</v>
      </c>
      <c r="AJ2256" s="56" t="str" cm="1">
        <f t="array" ref="AJ2256">IFERROR(_xlfn.IFS(
AK2256="MPR ISSUE","TX ISSUE",
AK2256="BSS Hardware Issue","RAN ISSUE",
AK2256="Sites strategiques, MLL, Pylone, etc.","ENVTECH",
AK2256="AKTIVCO DEFAUT GE &amp; POWER Cabinet","POWER ISSUE",
AK2256="AKTIVCO Coupure ENEO &amp; Baisse de tension","POWER ISSUE",
AK2256="Coupure ENEO &amp; Baisse de tension","POWER ISSUE",
AK2256="Defaut GE &amp; POWER Cabinet","POWER ISSUE",
AK2256="Sharing","POWER ISSUE",
AK2256="Sites strategiques &amp; DataCenter","POWER ISSUE",
AK2256="Exclu","Exclu",
AK2256="SAT","TX ISSUE",
AK2256="SPARE-ISSUE","SPARE-ISSUE",
AK2256="Fiber CAmtel","TX ISSUE",
AK2256="Fiber AOF","TX ISSUE",
AK2256="Projet OCM (HUAWEI)","TRAVAUX-HUAWEI",
AK2256="Projet OCM (NOKIA)","TRAVAUX -NOKIA",
AK2256="ACCESS-ISSUE","ACCESS-ISSUE",
AK2256="Projet OCM (ZTE, NOKIA, autres projets)","TRAVAUX OCM",
AK2256="No root CAuse","No root cause",
AK2256="ODU HS","TX ISSUE",
AK2256="IP &amp; VLAN","TX ISSUE",
AK2256="Warehouse HUAWEI","SPARE-ISSUE",
AK2256="SPARE-HS","SPARE-ISSUE",
AK2256="Power Telco","RAN ISSUE",AK2256="no impacts","no impacts"
),"")</f>
        <v>No root cause</v>
      </c>
      <c r="AK2256" s="81" t="s">
        <v>5620</v>
      </c>
      <c r="AL2256" s="56" t="str" cm="1">
        <f t="array" ref="AL2256">IFERROR(_xlfn.IFS(
AK2256="MPR ISSUE","ACTIVE",
AK2256="BSS Hardware Issue","ACTIVE",
AK2256="Sites strategiques, MLL, Pylone, etc.","PASSIVE",
AK2256="AKTIVCO DEFAUT GE &amp; POWER Cabinet","PASSIVE",
AK2256="AKTIVCO Coupure ENEO &amp; Baisse de tension","PASSIVE",
AK2256="Coupure ENEO &amp; Baisse de tension","PASSIVE",
AK2256="Defaut GE &amp; POWER Cabinet","PASSIVE",
AK2256="Sharing","PASSIVE",
AK2256="Sites strategiques &amp; DataCenter","PASSIVE",
AK2256="Exclu","Exclu",
AK2256="SAT","ACTIVE",
AK2256="SPARE-ISSUE","SPARE-ISSUE",
AK2256="Fiber CAmtel","ACTIVE",
AK2256="Fiber AOF","ACTIVE",
AK2256="Projet OCM (HUAWEI)","PLANNED WORKS",
AK2256="Projet OCM (NOKIA)","PLANNED WORKS",
AK2256="ACCESS-ISSUE","ACCESS-ISSUE",
AK2256="Projet OCM (ZTE, NOKIA, autres projets)","PLANNED WORKS",
AK2256="No root CAuse","No root cause",
AK2256="ODU HS","ACTIVE",
AK2256="IP &amp; VLAN","ACTIVE",
AK2256="Warehouse HUAWEI","SPARE-ISSUE",
AK2256="SPARE-HS","SPARE-ISSUE",
AK2256="Power Telco","ACTIVE", AK2256="no impacts","no impacts"
),"")</f>
        <v>No root cause</v>
      </c>
      <c r="AM2256" s="108" t="s">
        <v>5537</v>
      </c>
      <c r="AN2256" s="117" t="s">
        <v>4058</v>
      </c>
      <c r="AP2256" s="23" t="s">
        <v>5537</v>
      </c>
      <c r="AQ2256" s="23" t="s">
        <v>5537</v>
      </c>
      <c r="AR2256" s="7"/>
      <c r="AS2256" s="6"/>
      <c r="AT2256" s="7"/>
      <c r="AU2256" s="3" t="s">
        <v>5537</v>
      </c>
      <c r="AV2256" s="24" t="s">
        <v>5537</v>
      </c>
      <c r="AW2256" s="24" t="s">
        <v>5537</v>
      </c>
      <c r="AX2256" s="24" t="s">
        <v>5537</v>
      </c>
      <c r="AY2256" s="24" t="s">
        <v>5537</v>
      </c>
      <c r="AZ2256" s="24" t="s">
        <v>5537</v>
      </c>
      <c r="BA2256" s="24" t="s">
        <v>5537</v>
      </c>
      <c r="BB2256" s="24" t="s">
        <v>5537</v>
      </c>
      <c r="BC2256" s="24" t="s">
        <v>5537</v>
      </c>
      <c r="BD2256" s="24" t="s">
        <v>5537</v>
      </c>
      <c r="BE2256" s="24" t="s">
        <v>5537</v>
      </c>
      <c r="BF2256" s="24" t="s">
        <v>5537</v>
      </c>
      <c r="BG2256" s="24" t="s">
        <v>5537</v>
      </c>
      <c r="BH2256" s="24" t="s">
        <v>5537</v>
      </c>
      <c r="BI2256" s="9" t="s">
        <v>5537</v>
      </c>
      <c r="BJ2256" s="14"/>
      <c r="BK2256" s="14" t="s">
        <v>5537</v>
      </c>
      <c r="BL2256" s="14" t="str">
        <f>_xlfn.XLOOKUP(B2256,'[4]cell downs 18042026 17h'!$B:$B,'[4]cell downs 18042026 17h'!$B:$B,"")</f>
        <v/>
      </c>
      <c r="BM2256" s="14" t="str">
        <f>_xlfn.XLOOKUP(B2256,'[5]Cells Huawei 19042026 15h'!$B:$B,'[5]Cells Huawei 19042026 15h'!$B:$B,"")</f>
        <v/>
      </c>
      <c r="BN2256" s="9" t="str">
        <f>_xlfn.XLOOKUP(B2256,'[6]cells down 19042026 9H40'!$B:$B,'[6]cells down 19042026 9H40'!$B:$B,"")</f>
        <v/>
      </c>
      <c r="BO2256" s="9" t="s">
        <v>4058</v>
      </c>
      <c r="BP2256" s="9" t="s">
        <v>318</v>
      </c>
    </row>
    <row r="2257" spans="1:68" s="9" customFormat="1" x14ac:dyDescent="0.35">
      <c r="A2257" s="1" t="s">
        <v>4066</v>
      </c>
      <c r="B2257" s="8" t="s">
        <v>4067</v>
      </c>
      <c r="C2257" s="3" t="str">
        <f>_xlfn.XLOOKUP(B2257,'[1]daily break down'!$D:$D,'[1]daily break down'!$E:$E,"")</f>
        <v>OUEST</v>
      </c>
      <c r="D2257" s="1" t="s">
        <v>11</v>
      </c>
      <c r="E2257" s="1" t="s">
        <v>114</v>
      </c>
      <c r="F2257" s="3" t="s">
        <v>102</v>
      </c>
      <c r="G2257" s="1" t="s">
        <v>4068</v>
      </c>
      <c r="H2257" s="39" t="str">
        <f>_xlfn.XLOOKUP(B2257,[2]CALCULATION!$B:$B,[2]CALCULATION!$H:$H,"")</f>
        <v>HUAWEI</v>
      </c>
      <c r="I2257" s="34">
        <v>0</v>
      </c>
      <c r="J2257" s="34">
        <v>0</v>
      </c>
      <c r="K2257" s="34">
        <v>0</v>
      </c>
      <c r="L2257" s="34">
        <v>0</v>
      </c>
      <c r="M2257" s="34">
        <v>0</v>
      </c>
      <c r="N2257" s="34">
        <v>0</v>
      </c>
      <c r="O2257" s="34">
        <v>0</v>
      </c>
      <c r="P2257" s="34">
        <v>0</v>
      </c>
      <c r="Q2257" s="34">
        <v>0</v>
      </c>
      <c r="R2257" s="34">
        <v>0</v>
      </c>
      <c r="S2257" s="109">
        <v>0</v>
      </c>
      <c r="T2257" s="109">
        <f>_xlfn.XLOOKUP(B2257,'[3]Nur des jours'!$B:$B,'[3]Nur des jours'!$U:$U,"")</f>
        <v>0</v>
      </c>
      <c r="U2257" s="109">
        <v>0</v>
      </c>
      <c r="V2257" s="109">
        <v>0</v>
      </c>
      <c r="W2257" s="109">
        <v>0</v>
      </c>
      <c r="X2257" s="109">
        <v>0</v>
      </c>
      <c r="Y2257" s="109">
        <v>0</v>
      </c>
      <c r="Z2257" s="109">
        <v>0</v>
      </c>
      <c r="AA2257" s="109">
        <v>0</v>
      </c>
      <c r="AB2257" s="109">
        <v>0</v>
      </c>
      <c r="AC2257" s="109">
        <v>0</v>
      </c>
      <c r="AD2257" s="109">
        <v>0</v>
      </c>
      <c r="AE2257" s="109">
        <v>0</v>
      </c>
      <c r="AF2257" s="109">
        <v>0</v>
      </c>
      <c r="AG2257" s="57" t="str">
        <f>_xlfn.XLOOKUP(B2257,[3]CALCULATION!$B:$B,[3]CALCULATION!$M:$M,"")</f>
        <v>Operationnel</v>
      </c>
      <c r="AH2257" s="57"/>
      <c r="AI2257" s="56" t="str" cm="1">
        <f t="array" ref="AI2257">IFERROR(_xlfn.IFS(
AK2257="MPR ISSUE","PDH",
AK2257="BSS Hardware Issue","BSS",
AK2257="Sites strategiques, MLL, Pylone, etc.","ENVTECH",
AK2257="AKTIVCO DEFAUT GE &amp; POWER Cabinet","AKTIVCO",
AK2257="AKTIVCO Coupure ENEO &amp; Baisse de tension","AKTIVCO GRID ONLY",
AK2257="Coupure ENEO &amp; Baisse de tension","IHS GRID ONLY",
AK2257="Defaut GE &amp; POWER Cabinet","IHS",
AK2257="Sharing","Partners",
AK2257="Sites strategiques &amp; DataCenter","SST &amp; DC",
AK2257="Exclu","Exclu",
AK2257="SAT","SAT",
AK2257="SPARE-ISSUE","SPARE-ISSUE",
AK2257="Fiber CAmtel","TRANS_FO_CAMTEL",
AK2257="Fiber AOF","Fiber AOF",
AK2257="Projet OCM (HUAWEI)","TRAVAUX-HUAWEI",
AK2257="Projet OCM (NOKIA)","TRAVAUX-NOKIA",
AK2257="ACCESS-ISSUE","ACCESS-ISSUE",
AK2257="Projet OCM (ZTE, NOKIA, autres projets)","TRAVAUX OCM",
AK2257="No root CAuse","No root cause",
AK2257="ODU HS","PDH",
AK2257="IP &amp; VLAN","PDH",
AK2257="Warehouse HUAWEI","SPARE-ISSUE",
AK2257="SPARE-HS","SPARE-ISSUE",
AK2257="Power Telco","BSS",AK2257="no impacts","no impacts"
),"")</f>
        <v>No root cause</v>
      </c>
      <c r="AJ2257" s="56" t="str" cm="1">
        <f t="array" ref="AJ2257">IFERROR(_xlfn.IFS(
AK2257="MPR ISSUE","TX ISSUE",
AK2257="BSS Hardware Issue","RAN ISSUE",
AK2257="Sites strategiques, MLL, Pylone, etc.","ENVTECH",
AK2257="AKTIVCO DEFAUT GE &amp; POWER Cabinet","POWER ISSUE",
AK2257="AKTIVCO Coupure ENEO &amp; Baisse de tension","POWER ISSUE",
AK2257="Coupure ENEO &amp; Baisse de tension","POWER ISSUE",
AK2257="Defaut GE &amp; POWER Cabinet","POWER ISSUE",
AK2257="Sharing","POWER ISSUE",
AK2257="Sites strategiques &amp; DataCenter","POWER ISSUE",
AK2257="Exclu","Exclu",
AK2257="SAT","TX ISSUE",
AK2257="SPARE-ISSUE","SPARE-ISSUE",
AK2257="Fiber CAmtel","TX ISSUE",
AK2257="Fiber AOF","TX ISSUE",
AK2257="Projet OCM (HUAWEI)","TRAVAUX-HUAWEI",
AK2257="Projet OCM (NOKIA)","TRAVAUX -NOKIA",
AK2257="ACCESS-ISSUE","ACCESS-ISSUE",
AK2257="Projet OCM (ZTE, NOKIA, autres projets)","TRAVAUX OCM",
AK2257="No root CAuse","No root cause",
AK2257="ODU HS","TX ISSUE",
AK2257="IP &amp; VLAN","TX ISSUE",
AK2257="Warehouse HUAWEI","SPARE-ISSUE",
AK2257="SPARE-HS","SPARE-ISSUE",
AK2257="Power Telco","RAN ISSUE",AK2257="no impacts","no impacts"
),"")</f>
        <v>No root cause</v>
      </c>
      <c r="AK2257" s="81" t="s">
        <v>5620</v>
      </c>
      <c r="AL2257" s="56" t="str" cm="1">
        <f t="array" ref="AL2257">IFERROR(_xlfn.IFS(
AK2257="MPR ISSUE","ACTIVE",
AK2257="BSS Hardware Issue","ACTIVE",
AK2257="Sites strategiques, MLL, Pylone, etc.","PASSIVE",
AK2257="AKTIVCO DEFAUT GE &amp; POWER Cabinet","PASSIVE",
AK2257="AKTIVCO Coupure ENEO &amp; Baisse de tension","PASSIVE",
AK2257="Coupure ENEO &amp; Baisse de tension","PASSIVE",
AK2257="Defaut GE &amp; POWER Cabinet","PASSIVE",
AK2257="Sharing","PASSIVE",
AK2257="Sites strategiques &amp; DataCenter","PASSIVE",
AK2257="Exclu","Exclu",
AK2257="SAT","ACTIVE",
AK2257="SPARE-ISSUE","SPARE-ISSUE",
AK2257="Fiber CAmtel","ACTIVE",
AK2257="Fiber AOF","ACTIVE",
AK2257="Projet OCM (HUAWEI)","PLANNED WORKS",
AK2257="Projet OCM (NOKIA)","PLANNED WORKS",
AK2257="ACCESS-ISSUE","ACCESS-ISSUE",
AK2257="Projet OCM (ZTE, NOKIA, autres projets)","PLANNED WORKS",
AK2257="No root CAuse","No root cause",
AK2257="ODU HS","ACTIVE",
AK2257="IP &amp; VLAN","ACTIVE",
AK2257="Warehouse HUAWEI","SPARE-ISSUE",
AK2257="SPARE-HS","SPARE-ISSUE",
AK2257="Power Telco","ACTIVE", AK2257="no impacts","no impacts"
),"")</f>
        <v>No root cause</v>
      </c>
      <c r="AM2257" s="108" t="s">
        <v>5537</v>
      </c>
      <c r="AN2257" s="117" t="s">
        <v>4067</v>
      </c>
      <c r="AP2257" s="23" t="s">
        <v>5537</v>
      </c>
      <c r="AQ2257" s="23" t="s">
        <v>5537</v>
      </c>
      <c r="AR2257" s="7"/>
      <c r="AS2257" s="6"/>
      <c r="AT2257" s="7"/>
      <c r="AU2257" s="3" t="s">
        <v>5537</v>
      </c>
      <c r="AV2257" s="24" t="s">
        <v>5537</v>
      </c>
      <c r="AW2257" s="24" t="s">
        <v>5537</v>
      </c>
      <c r="AX2257" s="24" t="s">
        <v>5537</v>
      </c>
      <c r="AY2257" s="24" t="s">
        <v>5537</v>
      </c>
      <c r="AZ2257" s="24" t="s">
        <v>5537</v>
      </c>
      <c r="BA2257" s="24" t="s">
        <v>5537</v>
      </c>
      <c r="BB2257" s="24" t="s">
        <v>5537</v>
      </c>
      <c r="BC2257" s="24" t="s">
        <v>5537</v>
      </c>
      <c r="BD2257" s="24" t="s">
        <v>5537</v>
      </c>
      <c r="BE2257" s="24" t="s">
        <v>5537</v>
      </c>
      <c r="BF2257" s="24" t="s">
        <v>5537</v>
      </c>
      <c r="BG2257" s="24" t="s">
        <v>5537</v>
      </c>
      <c r="BH2257" s="24" t="s">
        <v>5537</v>
      </c>
      <c r="BI2257" s="9" t="s">
        <v>5537</v>
      </c>
      <c r="BJ2257" s="14"/>
      <c r="BK2257" s="14" t="s">
        <v>5537</v>
      </c>
      <c r="BL2257" s="14" t="str">
        <f>_xlfn.XLOOKUP(B2257,'[4]cell downs 18042026 17h'!$B:$B,'[4]cell downs 18042026 17h'!$B:$B,"")</f>
        <v/>
      </c>
      <c r="BM2257" s="14" t="str">
        <f>_xlfn.XLOOKUP(B2257,'[5]Cells Huawei 19042026 15h'!$B:$B,'[5]Cells Huawei 19042026 15h'!$B:$B,"")</f>
        <v/>
      </c>
      <c r="BN2257" s="9" t="str">
        <f>_xlfn.XLOOKUP(B2257,'[6]cells down 19042026 9H40'!$B:$B,'[6]cells down 19042026 9H40'!$B:$B,"")</f>
        <v/>
      </c>
      <c r="BO2257" s="9" t="s">
        <v>4067</v>
      </c>
      <c r="BP2257" s="9" t="s">
        <v>12</v>
      </c>
    </row>
    <row r="2258" spans="1:68" s="9" customFormat="1" x14ac:dyDescent="0.35">
      <c r="A2258" s="1" t="s">
        <v>4069</v>
      </c>
      <c r="B2258" s="8" t="s">
        <v>4070</v>
      </c>
      <c r="C2258" s="3" t="str">
        <f>_xlfn.XLOOKUP(B2258,'[1]daily break down'!$D:$D,'[1]daily break down'!$E:$E,"")</f>
        <v>CENTRE</v>
      </c>
      <c r="D2258" s="1" t="s">
        <v>11</v>
      </c>
      <c r="E2258" s="1" t="s">
        <v>66</v>
      </c>
      <c r="F2258" s="3" t="s">
        <v>226</v>
      </c>
      <c r="G2258" s="1" t="s">
        <v>4069</v>
      </c>
      <c r="H2258" s="41" t="str">
        <f>_xlfn.XLOOKUP(B2258,[2]CALCULATION!$B:$B,[2]CALCULATION!$H:$H,"")</f>
        <v>ZTE</v>
      </c>
      <c r="I2258" s="34">
        <v>0</v>
      </c>
      <c r="J2258" s="34">
        <v>0</v>
      </c>
      <c r="K2258" s="34">
        <v>0</v>
      </c>
      <c r="L2258" s="34">
        <v>0</v>
      </c>
      <c r="M2258" s="34">
        <v>0</v>
      </c>
      <c r="N2258" s="34">
        <v>0</v>
      </c>
      <c r="O2258" s="34">
        <v>0</v>
      </c>
      <c r="P2258" s="34">
        <v>0</v>
      </c>
      <c r="Q2258" s="34">
        <v>0</v>
      </c>
      <c r="R2258" s="34">
        <v>0</v>
      </c>
      <c r="S2258" s="109">
        <v>0</v>
      </c>
      <c r="T2258" s="109">
        <f>_xlfn.XLOOKUP(B2258,'[3]Nur des jours'!$B:$B,'[3]Nur des jours'!$U:$U,"")</f>
        <v>0</v>
      </c>
      <c r="U2258" s="109">
        <v>0</v>
      </c>
      <c r="V2258" s="109">
        <v>0</v>
      </c>
      <c r="W2258" s="109">
        <v>0</v>
      </c>
      <c r="X2258" s="109">
        <v>0</v>
      </c>
      <c r="Y2258" s="109">
        <v>0</v>
      </c>
      <c r="Z2258" s="109">
        <v>0</v>
      </c>
      <c r="AA2258" s="109">
        <v>0</v>
      </c>
      <c r="AB2258" s="109">
        <v>0</v>
      </c>
      <c r="AC2258" s="109">
        <v>0</v>
      </c>
      <c r="AD2258" s="109">
        <v>0</v>
      </c>
      <c r="AE2258" s="109">
        <v>0</v>
      </c>
      <c r="AF2258" s="109">
        <v>0</v>
      </c>
      <c r="AG2258" s="57" t="str">
        <f>_xlfn.XLOOKUP(B2258,[3]CALCULATION!$B:$B,[3]CALCULATION!$M:$M,"")</f>
        <v>Operationnel</v>
      </c>
      <c r="AH2258" s="57"/>
      <c r="AI2258" s="56" t="str" cm="1">
        <f t="array" ref="AI2258">IFERROR(_xlfn.IFS(
AK2258="MPR ISSUE","PDH",
AK2258="BSS Hardware Issue","BSS",
AK2258="Sites strategiques, MLL, Pylone, etc.","ENVTECH",
AK2258="AKTIVCO DEFAUT GE &amp; POWER Cabinet","AKTIVCO",
AK2258="AKTIVCO Coupure ENEO &amp; Baisse de tension","AKTIVCO GRID ONLY",
AK2258="Coupure ENEO &amp; Baisse de tension","IHS GRID ONLY",
AK2258="Defaut GE &amp; POWER Cabinet","IHS",
AK2258="Sharing","Partners",
AK2258="Sites strategiques &amp; DataCenter","SST &amp; DC",
AK2258="Exclu","Exclu",
AK2258="SAT","SAT",
AK2258="SPARE-ISSUE","SPARE-ISSUE",
AK2258="Fiber CAmtel","TRANS_FO_CAMTEL",
AK2258="Fiber AOF","Fiber AOF",
AK2258="Projet OCM (HUAWEI)","TRAVAUX-HUAWEI",
AK2258="Projet OCM (NOKIA)","TRAVAUX-NOKIA",
AK2258="ACCESS-ISSUE","ACCESS-ISSUE",
AK2258="Projet OCM (ZTE, NOKIA, autres projets)","TRAVAUX OCM",
AK2258="No root CAuse","No root cause",
AK2258="ODU HS","PDH",
AK2258="IP &amp; VLAN","PDH",
AK2258="Warehouse HUAWEI","SPARE-ISSUE",
AK2258="SPARE-HS","SPARE-ISSUE",
AK2258="Power Telco","BSS",AK2258="no impacts","no impacts"
),"")</f>
        <v>No root cause</v>
      </c>
      <c r="AJ2258" s="56" t="str" cm="1">
        <f t="array" ref="AJ2258">IFERROR(_xlfn.IFS(
AK2258="MPR ISSUE","TX ISSUE",
AK2258="BSS Hardware Issue","RAN ISSUE",
AK2258="Sites strategiques, MLL, Pylone, etc.","ENVTECH",
AK2258="AKTIVCO DEFAUT GE &amp; POWER Cabinet","POWER ISSUE",
AK2258="AKTIVCO Coupure ENEO &amp; Baisse de tension","POWER ISSUE",
AK2258="Coupure ENEO &amp; Baisse de tension","POWER ISSUE",
AK2258="Defaut GE &amp; POWER Cabinet","POWER ISSUE",
AK2258="Sharing","POWER ISSUE",
AK2258="Sites strategiques &amp; DataCenter","POWER ISSUE",
AK2258="Exclu","Exclu",
AK2258="SAT","TX ISSUE",
AK2258="SPARE-ISSUE","SPARE-ISSUE",
AK2258="Fiber CAmtel","TX ISSUE",
AK2258="Fiber AOF","TX ISSUE",
AK2258="Projet OCM (HUAWEI)","TRAVAUX-HUAWEI",
AK2258="Projet OCM (NOKIA)","TRAVAUX -NOKIA",
AK2258="ACCESS-ISSUE","ACCESS-ISSUE",
AK2258="Projet OCM (ZTE, NOKIA, autres projets)","TRAVAUX OCM",
AK2258="No root CAuse","No root cause",
AK2258="ODU HS","TX ISSUE",
AK2258="IP &amp; VLAN","TX ISSUE",
AK2258="Warehouse HUAWEI","SPARE-ISSUE",
AK2258="SPARE-HS","SPARE-ISSUE",
AK2258="Power Telco","RAN ISSUE",AK2258="no impacts","no impacts"
),"")</f>
        <v>No root cause</v>
      </c>
      <c r="AK2258" s="81" t="s">
        <v>5620</v>
      </c>
      <c r="AL2258" s="56" t="str" cm="1">
        <f t="array" ref="AL2258">IFERROR(_xlfn.IFS(
AK2258="MPR ISSUE","ACTIVE",
AK2258="BSS Hardware Issue","ACTIVE",
AK2258="Sites strategiques, MLL, Pylone, etc.","PASSIVE",
AK2258="AKTIVCO DEFAUT GE &amp; POWER Cabinet","PASSIVE",
AK2258="AKTIVCO Coupure ENEO &amp; Baisse de tension","PASSIVE",
AK2258="Coupure ENEO &amp; Baisse de tension","PASSIVE",
AK2258="Defaut GE &amp; POWER Cabinet","PASSIVE",
AK2258="Sharing","PASSIVE",
AK2258="Sites strategiques &amp; DataCenter","PASSIVE",
AK2258="Exclu","Exclu",
AK2258="SAT","ACTIVE",
AK2258="SPARE-ISSUE","SPARE-ISSUE",
AK2258="Fiber CAmtel","ACTIVE",
AK2258="Fiber AOF","ACTIVE",
AK2258="Projet OCM (HUAWEI)","PLANNED WORKS",
AK2258="Projet OCM (NOKIA)","PLANNED WORKS",
AK2258="ACCESS-ISSUE","ACCESS-ISSUE",
AK2258="Projet OCM (ZTE, NOKIA, autres projets)","PLANNED WORKS",
AK2258="No root CAuse","No root cause",
AK2258="ODU HS","ACTIVE",
AK2258="IP &amp; VLAN","ACTIVE",
AK2258="Warehouse HUAWEI","SPARE-ISSUE",
AK2258="SPARE-HS","SPARE-ISSUE",
AK2258="Power Telco","ACTIVE", AK2258="no impacts","no impacts"
),"")</f>
        <v>No root cause</v>
      </c>
      <c r="AM2258" s="108" t="s">
        <v>5537</v>
      </c>
      <c r="AN2258" s="117" t="s">
        <v>4070</v>
      </c>
      <c r="AP2258" s="23" t="s">
        <v>5537</v>
      </c>
      <c r="AQ2258" s="23" t="s">
        <v>5537</v>
      </c>
      <c r="AR2258" s="7"/>
      <c r="AS2258" s="6"/>
      <c r="AT2258" s="7"/>
      <c r="AU2258" s="3" t="s">
        <v>5537</v>
      </c>
      <c r="AV2258" s="24" t="s">
        <v>5537</v>
      </c>
      <c r="AW2258" s="24" t="s">
        <v>5537</v>
      </c>
      <c r="AX2258" s="24" t="s">
        <v>5537</v>
      </c>
      <c r="AY2258" s="24" t="s">
        <v>5537</v>
      </c>
      <c r="AZ2258" s="24" t="s">
        <v>5537</v>
      </c>
      <c r="BA2258" s="24" t="s">
        <v>5537</v>
      </c>
      <c r="BB2258" s="24" t="s">
        <v>5537</v>
      </c>
      <c r="BC2258" s="24" t="s">
        <v>5537</v>
      </c>
      <c r="BD2258" s="24" t="s">
        <v>5537</v>
      </c>
      <c r="BE2258" s="24" t="s">
        <v>5537</v>
      </c>
      <c r="BF2258" s="24" t="s">
        <v>5537</v>
      </c>
      <c r="BG2258" s="24" t="s">
        <v>5537</v>
      </c>
      <c r="BH2258" s="24" t="s">
        <v>5537</v>
      </c>
      <c r="BI2258" s="9" t="s">
        <v>5537</v>
      </c>
      <c r="BJ2258" s="14"/>
      <c r="BK2258" s="14" t="s">
        <v>5537</v>
      </c>
      <c r="BL2258" s="14" t="str">
        <f>_xlfn.XLOOKUP(B2258,'[4]cell downs 18042026 17h'!$B:$B,'[4]cell downs 18042026 17h'!$B:$B,"")</f>
        <v/>
      </c>
      <c r="BM2258" s="14" t="str">
        <f>_xlfn.XLOOKUP(B2258,'[5]Cells Huawei 19042026 15h'!$B:$B,'[5]Cells Huawei 19042026 15h'!$B:$B,"")</f>
        <v/>
      </c>
      <c r="BN2258" s="9" t="str">
        <f>_xlfn.XLOOKUP(B2258,'[6]cells down 19042026 9H40'!$B:$B,'[6]cells down 19042026 9H40'!$B:$B,"")</f>
        <v/>
      </c>
      <c r="BO2258" s="9" t="s">
        <v>4070</v>
      </c>
      <c r="BP2258" s="9" t="s">
        <v>12</v>
      </c>
    </row>
    <row r="2259" spans="1:68" s="9" customFormat="1" x14ac:dyDescent="0.35">
      <c r="A2259" s="1" t="s">
        <v>4071</v>
      </c>
      <c r="B2259" s="8" t="s">
        <v>4072</v>
      </c>
      <c r="C2259" s="3" t="str">
        <f>_xlfn.XLOOKUP(B2259,'[1]daily break down'!$D:$D,'[1]daily break down'!$E:$E,"")</f>
        <v>OUEST</v>
      </c>
      <c r="D2259" s="1" t="s">
        <v>11</v>
      </c>
      <c r="E2259" s="1" t="s">
        <v>12</v>
      </c>
      <c r="F2259" s="3" t="s">
        <v>102</v>
      </c>
      <c r="G2259" s="1" t="s">
        <v>4071</v>
      </c>
      <c r="H2259" s="39" t="str">
        <f>_xlfn.XLOOKUP(B2259,[2]CALCULATION!$B:$B,[2]CALCULATION!$H:$H,"")</f>
        <v>HUAWEI</v>
      </c>
      <c r="I2259" s="34">
        <v>0</v>
      </c>
      <c r="J2259" s="34">
        <v>0</v>
      </c>
      <c r="K2259" s="34">
        <v>0</v>
      </c>
      <c r="L2259" s="34">
        <v>0</v>
      </c>
      <c r="M2259" s="34">
        <v>0</v>
      </c>
      <c r="N2259" s="34">
        <v>0</v>
      </c>
      <c r="O2259" s="34">
        <v>0</v>
      </c>
      <c r="P2259" s="34">
        <v>0</v>
      </c>
      <c r="Q2259" s="34">
        <v>0</v>
      </c>
      <c r="R2259" s="34">
        <v>0</v>
      </c>
      <c r="S2259" s="109">
        <v>0</v>
      </c>
      <c r="T2259" s="109">
        <f>_xlfn.XLOOKUP(B2259,'[3]Nur des jours'!$B:$B,'[3]Nur des jours'!$U:$U,"")</f>
        <v>0</v>
      </c>
      <c r="U2259" s="109">
        <v>0</v>
      </c>
      <c r="V2259" s="109">
        <v>0</v>
      </c>
      <c r="W2259" s="109">
        <v>0</v>
      </c>
      <c r="X2259" s="109">
        <v>0</v>
      </c>
      <c r="Y2259" s="109">
        <v>0</v>
      </c>
      <c r="Z2259" s="109">
        <v>0</v>
      </c>
      <c r="AA2259" s="109">
        <v>0</v>
      </c>
      <c r="AB2259" s="109">
        <v>0</v>
      </c>
      <c r="AC2259" s="109">
        <v>0</v>
      </c>
      <c r="AD2259" s="109">
        <v>0</v>
      </c>
      <c r="AE2259" s="109">
        <v>0</v>
      </c>
      <c r="AF2259" s="109">
        <v>0</v>
      </c>
      <c r="AG2259" s="57" t="str">
        <f>_xlfn.XLOOKUP(B2259,[3]CALCULATION!$B:$B,[3]CALCULATION!$M:$M,"")</f>
        <v>Operationnel</v>
      </c>
      <c r="AH2259" s="57"/>
      <c r="AI2259" s="56" t="str" cm="1">
        <f t="array" ref="AI2259">IFERROR(_xlfn.IFS(
AK2259="MPR ISSUE","PDH",
AK2259="BSS Hardware Issue","BSS",
AK2259="Sites strategiques, MLL, Pylone, etc.","ENVTECH",
AK2259="AKTIVCO DEFAUT GE &amp; POWER Cabinet","AKTIVCO",
AK2259="AKTIVCO Coupure ENEO &amp; Baisse de tension","AKTIVCO GRID ONLY",
AK2259="Coupure ENEO &amp; Baisse de tension","IHS GRID ONLY",
AK2259="Defaut GE &amp; POWER Cabinet","IHS",
AK2259="Sharing","Partners",
AK2259="Sites strategiques &amp; DataCenter","SST &amp; DC",
AK2259="Exclu","Exclu",
AK2259="SAT","SAT",
AK2259="SPARE-ISSUE","SPARE-ISSUE",
AK2259="Fiber CAmtel","TRANS_FO_CAMTEL",
AK2259="Fiber AOF","Fiber AOF",
AK2259="Projet OCM (HUAWEI)","TRAVAUX-HUAWEI",
AK2259="Projet OCM (NOKIA)","TRAVAUX-NOKIA",
AK2259="ACCESS-ISSUE","ACCESS-ISSUE",
AK2259="Projet OCM (ZTE, NOKIA, autres projets)","TRAVAUX OCM",
AK2259="No root CAuse","No root cause",
AK2259="ODU HS","PDH",
AK2259="IP &amp; VLAN","PDH",
AK2259="Warehouse HUAWEI","SPARE-ISSUE",
AK2259="SPARE-HS","SPARE-ISSUE",
AK2259="Power Telco","BSS",AK2259="no impacts","no impacts"
),"")</f>
        <v>No root cause</v>
      </c>
      <c r="AJ2259" s="56" t="str" cm="1">
        <f t="array" ref="AJ2259">IFERROR(_xlfn.IFS(
AK2259="MPR ISSUE","TX ISSUE",
AK2259="BSS Hardware Issue","RAN ISSUE",
AK2259="Sites strategiques, MLL, Pylone, etc.","ENVTECH",
AK2259="AKTIVCO DEFAUT GE &amp; POWER Cabinet","POWER ISSUE",
AK2259="AKTIVCO Coupure ENEO &amp; Baisse de tension","POWER ISSUE",
AK2259="Coupure ENEO &amp; Baisse de tension","POWER ISSUE",
AK2259="Defaut GE &amp; POWER Cabinet","POWER ISSUE",
AK2259="Sharing","POWER ISSUE",
AK2259="Sites strategiques &amp; DataCenter","POWER ISSUE",
AK2259="Exclu","Exclu",
AK2259="SAT","TX ISSUE",
AK2259="SPARE-ISSUE","SPARE-ISSUE",
AK2259="Fiber CAmtel","TX ISSUE",
AK2259="Fiber AOF","TX ISSUE",
AK2259="Projet OCM (HUAWEI)","TRAVAUX-HUAWEI",
AK2259="Projet OCM (NOKIA)","TRAVAUX -NOKIA",
AK2259="ACCESS-ISSUE","ACCESS-ISSUE",
AK2259="Projet OCM (ZTE, NOKIA, autres projets)","TRAVAUX OCM",
AK2259="No root CAuse","No root cause",
AK2259="ODU HS","TX ISSUE",
AK2259="IP &amp; VLAN","TX ISSUE",
AK2259="Warehouse HUAWEI","SPARE-ISSUE",
AK2259="SPARE-HS","SPARE-ISSUE",
AK2259="Power Telco","RAN ISSUE",AK2259="no impacts","no impacts"
),"")</f>
        <v>No root cause</v>
      </c>
      <c r="AK2259" s="81" t="s">
        <v>5620</v>
      </c>
      <c r="AL2259" s="56" t="str" cm="1">
        <f t="array" ref="AL2259">IFERROR(_xlfn.IFS(
AK2259="MPR ISSUE","ACTIVE",
AK2259="BSS Hardware Issue","ACTIVE",
AK2259="Sites strategiques, MLL, Pylone, etc.","PASSIVE",
AK2259="AKTIVCO DEFAUT GE &amp; POWER Cabinet","PASSIVE",
AK2259="AKTIVCO Coupure ENEO &amp; Baisse de tension","PASSIVE",
AK2259="Coupure ENEO &amp; Baisse de tension","PASSIVE",
AK2259="Defaut GE &amp; POWER Cabinet","PASSIVE",
AK2259="Sharing","PASSIVE",
AK2259="Sites strategiques &amp; DataCenter","PASSIVE",
AK2259="Exclu","Exclu",
AK2259="SAT","ACTIVE",
AK2259="SPARE-ISSUE","SPARE-ISSUE",
AK2259="Fiber CAmtel","ACTIVE",
AK2259="Fiber AOF","ACTIVE",
AK2259="Projet OCM (HUAWEI)","PLANNED WORKS",
AK2259="Projet OCM (NOKIA)","PLANNED WORKS",
AK2259="ACCESS-ISSUE","ACCESS-ISSUE",
AK2259="Projet OCM (ZTE, NOKIA, autres projets)","PLANNED WORKS",
AK2259="No root CAuse","No root cause",
AK2259="ODU HS","ACTIVE",
AK2259="IP &amp; VLAN","ACTIVE",
AK2259="Warehouse HUAWEI","SPARE-ISSUE",
AK2259="SPARE-HS","SPARE-ISSUE",
AK2259="Power Telco","ACTIVE", AK2259="no impacts","no impacts"
),"")</f>
        <v>No root cause</v>
      </c>
      <c r="AM2259" s="108" t="s">
        <v>5537</v>
      </c>
      <c r="AN2259" s="117" t="s">
        <v>4072</v>
      </c>
      <c r="AP2259" s="23" t="s">
        <v>5537</v>
      </c>
      <c r="AQ2259" s="23" t="s">
        <v>5537</v>
      </c>
      <c r="AR2259" s="7"/>
      <c r="AS2259" s="6"/>
      <c r="AT2259" s="7"/>
      <c r="AU2259" s="3" t="s">
        <v>5537</v>
      </c>
      <c r="AV2259" s="24" t="s">
        <v>5537</v>
      </c>
      <c r="AW2259" s="24" t="s">
        <v>5537</v>
      </c>
      <c r="AX2259" s="24" t="s">
        <v>5537</v>
      </c>
      <c r="AY2259" s="24" t="s">
        <v>5537</v>
      </c>
      <c r="AZ2259" s="24" t="s">
        <v>5537</v>
      </c>
      <c r="BA2259" s="24" t="s">
        <v>5537</v>
      </c>
      <c r="BB2259" s="24" t="s">
        <v>5537</v>
      </c>
      <c r="BC2259" s="24" t="s">
        <v>5537</v>
      </c>
      <c r="BD2259" s="24" t="s">
        <v>5537</v>
      </c>
      <c r="BE2259" s="24" t="s">
        <v>5537</v>
      </c>
      <c r="BF2259" s="24" t="s">
        <v>5537</v>
      </c>
      <c r="BG2259" s="24" t="s">
        <v>5537</v>
      </c>
      <c r="BH2259" s="24" t="s">
        <v>5537</v>
      </c>
      <c r="BI2259" s="9" t="s">
        <v>5537</v>
      </c>
      <c r="BJ2259" s="14"/>
      <c r="BK2259" s="14" t="s">
        <v>5537</v>
      </c>
      <c r="BL2259" s="14" t="str">
        <f>_xlfn.XLOOKUP(B2259,'[4]cell downs 18042026 17h'!$B:$B,'[4]cell downs 18042026 17h'!$B:$B,"")</f>
        <v/>
      </c>
      <c r="BM2259" s="14" t="str">
        <f>_xlfn.XLOOKUP(B2259,'[5]Cells Huawei 19042026 15h'!$B:$B,'[5]Cells Huawei 19042026 15h'!$B:$B,"")</f>
        <v/>
      </c>
      <c r="BN2259" s="9" t="str">
        <f>_xlfn.XLOOKUP(B2259,'[6]cells down 19042026 9H40'!$B:$B,'[6]cells down 19042026 9H40'!$B:$B,"")</f>
        <v/>
      </c>
      <c r="BO2259" s="9" t="s">
        <v>4072</v>
      </c>
      <c r="BP2259" s="9" t="s">
        <v>1129</v>
      </c>
    </row>
    <row r="2260" spans="1:68" s="9" customFormat="1" x14ac:dyDescent="0.35">
      <c r="A2260" s="1" t="s">
        <v>4073</v>
      </c>
      <c r="B2260" s="8" t="s">
        <v>4074</v>
      </c>
      <c r="C2260" s="3" t="str">
        <f>_xlfn.XLOOKUP(B2260,'[1]daily break down'!$D:$D,'[1]daily break down'!$E:$E,"")</f>
        <v>LITTORAL</v>
      </c>
      <c r="D2260" s="1" t="s">
        <v>11</v>
      </c>
      <c r="E2260" s="1" t="s">
        <v>12</v>
      </c>
      <c r="F2260" s="3" t="s">
        <v>31</v>
      </c>
      <c r="G2260" s="1" t="s">
        <v>4073</v>
      </c>
      <c r="H2260" s="41" t="str">
        <f>_xlfn.XLOOKUP(B2260,[2]CALCULATION!$B:$B,[2]CALCULATION!$H:$H,"")</f>
        <v>ZTE</v>
      </c>
      <c r="I2260" s="34">
        <v>0</v>
      </c>
      <c r="J2260" s="34">
        <v>0</v>
      </c>
      <c r="K2260" s="34">
        <v>0</v>
      </c>
      <c r="L2260" s="34">
        <v>0</v>
      </c>
      <c r="M2260" s="34">
        <v>0</v>
      </c>
      <c r="N2260" s="34">
        <v>0</v>
      </c>
      <c r="O2260" s="34">
        <v>0</v>
      </c>
      <c r="P2260" s="34">
        <v>0</v>
      </c>
      <c r="Q2260" s="34">
        <v>0</v>
      </c>
      <c r="R2260" s="34">
        <v>0</v>
      </c>
      <c r="S2260" s="109">
        <v>0</v>
      </c>
      <c r="T2260" s="109">
        <f>_xlfn.XLOOKUP(B2260,'[3]Nur des jours'!$B:$B,'[3]Nur des jours'!$U:$U,"")</f>
        <v>0</v>
      </c>
      <c r="U2260" s="109">
        <v>0</v>
      </c>
      <c r="V2260" s="109">
        <v>0</v>
      </c>
      <c r="W2260" s="109">
        <v>0</v>
      </c>
      <c r="X2260" s="109">
        <v>0</v>
      </c>
      <c r="Y2260" s="109">
        <v>0</v>
      </c>
      <c r="Z2260" s="109">
        <v>0</v>
      </c>
      <c r="AA2260" s="109">
        <v>0</v>
      </c>
      <c r="AB2260" s="109">
        <v>0</v>
      </c>
      <c r="AC2260" s="109">
        <v>0</v>
      </c>
      <c r="AD2260" s="109">
        <v>0</v>
      </c>
      <c r="AE2260" s="109">
        <v>0</v>
      </c>
      <c r="AF2260" s="109">
        <v>0</v>
      </c>
      <c r="AG2260" s="57" t="str">
        <f>_xlfn.XLOOKUP(B2260,[3]CALCULATION!$B:$B,[3]CALCULATION!$M:$M,"")</f>
        <v>Operationnel</v>
      </c>
      <c r="AH2260" s="57"/>
      <c r="AI2260" s="56" t="str" cm="1">
        <f t="array" ref="AI2260">IFERROR(_xlfn.IFS(
AK2260="MPR ISSUE","PDH",
AK2260="BSS Hardware Issue","BSS",
AK2260="Sites strategiques, MLL, Pylone, etc.","ENVTECH",
AK2260="AKTIVCO DEFAUT GE &amp; POWER Cabinet","AKTIVCO",
AK2260="AKTIVCO Coupure ENEO &amp; Baisse de tension","AKTIVCO GRID ONLY",
AK2260="Coupure ENEO &amp; Baisse de tension","IHS GRID ONLY",
AK2260="Defaut GE &amp; POWER Cabinet","IHS",
AK2260="Sharing","Partners",
AK2260="Sites strategiques &amp; DataCenter","SST &amp; DC",
AK2260="Exclu","Exclu",
AK2260="SAT","SAT",
AK2260="SPARE-ISSUE","SPARE-ISSUE",
AK2260="Fiber CAmtel","TRANS_FO_CAMTEL",
AK2260="Fiber AOF","Fiber AOF",
AK2260="Projet OCM (HUAWEI)","TRAVAUX-HUAWEI",
AK2260="Projet OCM (NOKIA)","TRAVAUX-NOKIA",
AK2260="ACCESS-ISSUE","ACCESS-ISSUE",
AK2260="Projet OCM (ZTE, NOKIA, autres projets)","TRAVAUX OCM",
AK2260="No root CAuse","No root cause",
AK2260="ODU HS","PDH",
AK2260="IP &amp; VLAN","PDH",
AK2260="Warehouse HUAWEI","SPARE-ISSUE",
AK2260="SPARE-HS","SPARE-ISSUE",
AK2260="Power Telco","BSS",AK2260="no impacts","no impacts"
),"")</f>
        <v>No root cause</v>
      </c>
      <c r="AJ2260" s="56" t="str" cm="1">
        <f t="array" ref="AJ2260">IFERROR(_xlfn.IFS(
AK2260="MPR ISSUE","TX ISSUE",
AK2260="BSS Hardware Issue","RAN ISSUE",
AK2260="Sites strategiques, MLL, Pylone, etc.","ENVTECH",
AK2260="AKTIVCO DEFAUT GE &amp; POWER Cabinet","POWER ISSUE",
AK2260="AKTIVCO Coupure ENEO &amp; Baisse de tension","POWER ISSUE",
AK2260="Coupure ENEO &amp; Baisse de tension","POWER ISSUE",
AK2260="Defaut GE &amp; POWER Cabinet","POWER ISSUE",
AK2260="Sharing","POWER ISSUE",
AK2260="Sites strategiques &amp; DataCenter","POWER ISSUE",
AK2260="Exclu","Exclu",
AK2260="SAT","TX ISSUE",
AK2260="SPARE-ISSUE","SPARE-ISSUE",
AK2260="Fiber CAmtel","TX ISSUE",
AK2260="Fiber AOF","TX ISSUE",
AK2260="Projet OCM (HUAWEI)","TRAVAUX-HUAWEI",
AK2260="Projet OCM (NOKIA)","TRAVAUX -NOKIA",
AK2260="ACCESS-ISSUE","ACCESS-ISSUE",
AK2260="Projet OCM (ZTE, NOKIA, autres projets)","TRAVAUX OCM",
AK2260="No root CAuse","No root cause",
AK2260="ODU HS","TX ISSUE",
AK2260="IP &amp; VLAN","TX ISSUE",
AK2260="Warehouse HUAWEI","SPARE-ISSUE",
AK2260="SPARE-HS","SPARE-ISSUE",
AK2260="Power Telco","RAN ISSUE",AK2260="no impacts","no impacts"
),"")</f>
        <v>No root cause</v>
      </c>
      <c r="AK2260" s="81" t="s">
        <v>5620</v>
      </c>
      <c r="AL2260" s="56" t="str" cm="1">
        <f t="array" ref="AL2260">IFERROR(_xlfn.IFS(
AK2260="MPR ISSUE","ACTIVE",
AK2260="BSS Hardware Issue","ACTIVE",
AK2260="Sites strategiques, MLL, Pylone, etc.","PASSIVE",
AK2260="AKTIVCO DEFAUT GE &amp; POWER Cabinet","PASSIVE",
AK2260="AKTIVCO Coupure ENEO &amp; Baisse de tension","PASSIVE",
AK2260="Coupure ENEO &amp; Baisse de tension","PASSIVE",
AK2260="Defaut GE &amp; POWER Cabinet","PASSIVE",
AK2260="Sharing","PASSIVE",
AK2260="Sites strategiques &amp; DataCenter","PASSIVE",
AK2260="Exclu","Exclu",
AK2260="SAT","ACTIVE",
AK2260="SPARE-ISSUE","SPARE-ISSUE",
AK2260="Fiber CAmtel","ACTIVE",
AK2260="Fiber AOF","ACTIVE",
AK2260="Projet OCM (HUAWEI)","PLANNED WORKS",
AK2260="Projet OCM (NOKIA)","PLANNED WORKS",
AK2260="ACCESS-ISSUE","ACCESS-ISSUE",
AK2260="Projet OCM (ZTE, NOKIA, autres projets)","PLANNED WORKS",
AK2260="No root CAuse","No root cause",
AK2260="ODU HS","ACTIVE",
AK2260="IP &amp; VLAN","ACTIVE",
AK2260="Warehouse HUAWEI","SPARE-ISSUE",
AK2260="SPARE-HS","SPARE-ISSUE",
AK2260="Power Telco","ACTIVE", AK2260="no impacts","no impacts"
),"")</f>
        <v>No root cause</v>
      </c>
      <c r="AM2260" s="108" t="s">
        <v>5537</v>
      </c>
      <c r="AN2260" s="117" t="s">
        <v>4074</v>
      </c>
      <c r="AP2260" s="23" t="s">
        <v>5537</v>
      </c>
      <c r="AQ2260" s="23" t="s">
        <v>5537</v>
      </c>
      <c r="AR2260" s="7"/>
      <c r="AS2260" s="6"/>
      <c r="AT2260" s="7"/>
      <c r="AU2260" s="3" t="s">
        <v>5537</v>
      </c>
      <c r="AV2260" s="24" t="s">
        <v>5537</v>
      </c>
      <c r="AW2260" s="24" t="s">
        <v>5537</v>
      </c>
      <c r="AX2260" s="24" t="s">
        <v>5537</v>
      </c>
      <c r="AY2260" s="24" t="s">
        <v>5537</v>
      </c>
      <c r="AZ2260" s="24" t="s">
        <v>5537</v>
      </c>
      <c r="BA2260" s="24" t="s">
        <v>5537</v>
      </c>
      <c r="BB2260" s="24" t="s">
        <v>5537</v>
      </c>
      <c r="BC2260" s="24" t="s">
        <v>5537</v>
      </c>
      <c r="BD2260" s="24" t="s">
        <v>5537</v>
      </c>
      <c r="BE2260" s="24" t="s">
        <v>5537</v>
      </c>
      <c r="BF2260" s="24" t="s">
        <v>5537</v>
      </c>
      <c r="BG2260" s="24" t="s">
        <v>5537</v>
      </c>
      <c r="BH2260" s="24" t="s">
        <v>5537</v>
      </c>
      <c r="BI2260" s="9" t="s">
        <v>5537</v>
      </c>
      <c r="BJ2260" s="14"/>
      <c r="BK2260" s="14" t="s">
        <v>5537</v>
      </c>
      <c r="BL2260" s="14" t="str">
        <f>_xlfn.XLOOKUP(B2260,'[4]cell downs 18042026 17h'!$B:$B,'[4]cell downs 18042026 17h'!$B:$B,"")</f>
        <v/>
      </c>
      <c r="BM2260" s="14" t="str">
        <f>_xlfn.XLOOKUP(B2260,'[5]Cells Huawei 19042026 15h'!$B:$B,'[5]Cells Huawei 19042026 15h'!$B:$B,"")</f>
        <v/>
      </c>
      <c r="BN2260" s="9" t="str">
        <f>_xlfn.XLOOKUP(B2260,'[6]cells down 19042026 9H40'!$B:$B,'[6]cells down 19042026 9H40'!$B:$B,"")</f>
        <v/>
      </c>
      <c r="BO2260" s="9" t="s">
        <v>4074</v>
      </c>
      <c r="BP2260" s="9" t="s">
        <v>12</v>
      </c>
    </row>
    <row r="2261" spans="1:68" s="9" customFormat="1" x14ac:dyDescent="0.35">
      <c r="A2261" s="1" t="s">
        <v>4075</v>
      </c>
      <c r="B2261" s="8" t="s">
        <v>4076</v>
      </c>
      <c r="C2261" s="3" t="str">
        <f>_xlfn.XLOOKUP(B2261,'[1]daily break down'!$D:$D,'[1]daily break down'!$E:$E,"")</f>
        <v>LITTORAL</v>
      </c>
      <c r="D2261" s="1" t="s">
        <v>11</v>
      </c>
      <c r="E2261" s="1" t="s">
        <v>12</v>
      </c>
      <c r="F2261" s="3" t="s">
        <v>31</v>
      </c>
      <c r="G2261" s="1" t="s">
        <v>4073</v>
      </c>
      <c r="H2261" s="41" t="str">
        <f>_xlfn.XLOOKUP(B2261,[2]CALCULATION!$B:$B,[2]CALCULATION!$H:$H,"")</f>
        <v>ZTE</v>
      </c>
      <c r="I2261" s="34">
        <v>0</v>
      </c>
      <c r="J2261" s="34">
        <v>0</v>
      </c>
      <c r="K2261" s="34">
        <v>0</v>
      </c>
      <c r="L2261" s="34">
        <v>0</v>
      </c>
      <c r="M2261" s="34">
        <v>0</v>
      </c>
      <c r="N2261" s="34">
        <v>0</v>
      </c>
      <c r="O2261" s="34">
        <v>0</v>
      </c>
      <c r="P2261" s="34">
        <v>0</v>
      </c>
      <c r="Q2261" s="34">
        <v>0</v>
      </c>
      <c r="R2261" s="34">
        <v>0</v>
      </c>
      <c r="S2261" s="109">
        <v>0</v>
      </c>
      <c r="T2261" s="109">
        <f>_xlfn.XLOOKUP(B2261,'[3]Nur des jours'!$B:$B,'[3]Nur des jours'!$U:$U,"")</f>
        <v>0</v>
      </c>
      <c r="U2261" s="109">
        <v>0</v>
      </c>
      <c r="V2261" s="109">
        <v>0</v>
      </c>
      <c r="W2261" s="109">
        <v>0</v>
      </c>
      <c r="X2261" s="109">
        <v>0</v>
      </c>
      <c r="Y2261" s="109">
        <v>0</v>
      </c>
      <c r="Z2261" s="109">
        <v>0</v>
      </c>
      <c r="AA2261" s="109">
        <v>0</v>
      </c>
      <c r="AB2261" s="109">
        <v>0</v>
      </c>
      <c r="AC2261" s="109">
        <v>0</v>
      </c>
      <c r="AD2261" s="109">
        <v>0</v>
      </c>
      <c r="AE2261" s="109">
        <v>0</v>
      </c>
      <c r="AF2261" s="109">
        <v>0</v>
      </c>
      <c r="AG2261" s="57" t="str">
        <f>_xlfn.XLOOKUP(B2261,[3]CALCULATION!$B:$B,[3]CALCULATION!$M:$M,"")</f>
        <v>Operationnel</v>
      </c>
      <c r="AH2261" s="57"/>
      <c r="AI2261" s="56" t="str" cm="1">
        <f t="array" ref="AI2261">IFERROR(_xlfn.IFS(
AK2261="MPR ISSUE","PDH",
AK2261="BSS Hardware Issue","BSS",
AK2261="Sites strategiques, MLL, Pylone, etc.","ENVTECH",
AK2261="AKTIVCO DEFAUT GE &amp; POWER Cabinet","AKTIVCO",
AK2261="AKTIVCO Coupure ENEO &amp; Baisse de tension","AKTIVCO GRID ONLY",
AK2261="Coupure ENEO &amp; Baisse de tension","IHS GRID ONLY",
AK2261="Defaut GE &amp; POWER Cabinet","IHS",
AK2261="Sharing","Partners",
AK2261="Sites strategiques &amp; DataCenter","SST &amp; DC",
AK2261="Exclu","Exclu",
AK2261="SAT","SAT",
AK2261="SPARE-ISSUE","SPARE-ISSUE",
AK2261="Fiber CAmtel","TRANS_FO_CAMTEL",
AK2261="Fiber AOF","Fiber AOF",
AK2261="Projet OCM (HUAWEI)","TRAVAUX-HUAWEI",
AK2261="Projet OCM (NOKIA)","TRAVAUX-NOKIA",
AK2261="ACCESS-ISSUE","ACCESS-ISSUE",
AK2261="Projet OCM (ZTE, NOKIA, autres projets)","TRAVAUX OCM",
AK2261="No root CAuse","No root cause",
AK2261="ODU HS","PDH",
AK2261="IP &amp; VLAN","PDH",
AK2261="Warehouse HUAWEI","SPARE-ISSUE",
AK2261="SPARE-HS","SPARE-ISSUE",
AK2261="Power Telco","BSS",AK2261="no impacts","no impacts"
),"")</f>
        <v>No root cause</v>
      </c>
      <c r="AJ2261" s="56" t="str" cm="1">
        <f t="array" ref="AJ2261">IFERROR(_xlfn.IFS(
AK2261="MPR ISSUE","TX ISSUE",
AK2261="BSS Hardware Issue","RAN ISSUE",
AK2261="Sites strategiques, MLL, Pylone, etc.","ENVTECH",
AK2261="AKTIVCO DEFAUT GE &amp; POWER Cabinet","POWER ISSUE",
AK2261="AKTIVCO Coupure ENEO &amp; Baisse de tension","POWER ISSUE",
AK2261="Coupure ENEO &amp; Baisse de tension","POWER ISSUE",
AK2261="Defaut GE &amp; POWER Cabinet","POWER ISSUE",
AK2261="Sharing","POWER ISSUE",
AK2261="Sites strategiques &amp; DataCenter","POWER ISSUE",
AK2261="Exclu","Exclu",
AK2261="SAT","TX ISSUE",
AK2261="SPARE-ISSUE","SPARE-ISSUE",
AK2261="Fiber CAmtel","TX ISSUE",
AK2261="Fiber AOF","TX ISSUE",
AK2261="Projet OCM (HUAWEI)","TRAVAUX-HUAWEI",
AK2261="Projet OCM (NOKIA)","TRAVAUX -NOKIA",
AK2261="ACCESS-ISSUE","ACCESS-ISSUE",
AK2261="Projet OCM (ZTE, NOKIA, autres projets)","TRAVAUX OCM",
AK2261="No root CAuse","No root cause",
AK2261="ODU HS","TX ISSUE",
AK2261="IP &amp; VLAN","TX ISSUE",
AK2261="Warehouse HUAWEI","SPARE-ISSUE",
AK2261="SPARE-HS","SPARE-ISSUE",
AK2261="Power Telco","RAN ISSUE",AK2261="no impacts","no impacts"
),"")</f>
        <v>No root cause</v>
      </c>
      <c r="AK2261" s="81" t="s">
        <v>5620</v>
      </c>
      <c r="AL2261" s="56" t="str" cm="1">
        <f t="array" ref="AL2261">IFERROR(_xlfn.IFS(
AK2261="MPR ISSUE","ACTIVE",
AK2261="BSS Hardware Issue","ACTIVE",
AK2261="Sites strategiques, MLL, Pylone, etc.","PASSIVE",
AK2261="AKTIVCO DEFAUT GE &amp; POWER Cabinet","PASSIVE",
AK2261="AKTIVCO Coupure ENEO &amp; Baisse de tension","PASSIVE",
AK2261="Coupure ENEO &amp; Baisse de tension","PASSIVE",
AK2261="Defaut GE &amp; POWER Cabinet","PASSIVE",
AK2261="Sharing","PASSIVE",
AK2261="Sites strategiques &amp; DataCenter","PASSIVE",
AK2261="Exclu","Exclu",
AK2261="SAT","ACTIVE",
AK2261="SPARE-ISSUE","SPARE-ISSUE",
AK2261="Fiber CAmtel","ACTIVE",
AK2261="Fiber AOF","ACTIVE",
AK2261="Projet OCM (HUAWEI)","PLANNED WORKS",
AK2261="Projet OCM (NOKIA)","PLANNED WORKS",
AK2261="ACCESS-ISSUE","ACCESS-ISSUE",
AK2261="Projet OCM (ZTE, NOKIA, autres projets)","PLANNED WORKS",
AK2261="No root CAuse","No root cause",
AK2261="ODU HS","ACTIVE",
AK2261="IP &amp; VLAN","ACTIVE",
AK2261="Warehouse HUAWEI","SPARE-ISSUE",
AK2261="SPARE-HS","SPARE-ISSUE",
AK2261="Power Telco","ACTIVE", AK2261="no impacts","no impacts"
),"")</f>
        <v>No root cause</v>
      </c>
      <c r="AM2261" s="108" t="s">
        <v>5537</v>
      </c>
      <c r="AN2261" s="117" t="s">
        <v>4076</v>
      </c>
      <c r="AP2261" s="23" t="s">
        <v>5537</v>
      </c>
      <c r="AQ2261" s="23" t="s">
        <v>5537</v>
      </c>
      <c r="AR2261" s="7"/>
      <c r="AS2261" s="6"/>
      <c r="AT2261" s="7"/>
      <c r="AU2261" s="3" t="s">
        <v>5537</v>
      </c>
      <c r="AV2261" s="24" t="s">
        <v>5537</v>
      </c>
      <c r="AW2261" s="24" t="s">
        <v>5537</v>
      </c>
      <c r="AX2261" s="24" t="s">
        <v>5537</v>
      </c>
      <c r="AY2261" s="24" t="s">
        <v>5537</v>
      </c>
      <c r="AZ2261" s="24" t="s">
        <v>5537</v>
      </c>
      <c r="BA2261" s="24" t="s">
        <v>5537</v>
      </c>
      <c r="BB2261" s="24" t="s">
        <v>5537</v>
      </c>
      <c r="BC2261" s="24" t="s">
        <v>5537</v>
      </c>
      <c r="BD2261" s="24" t="s">
        <v>5537</v>
      </c>
      <c r="BE2261" s="24" t="s">
        <v>5537</v>
      </c>
      <c r="BF2261" s="24" t="s">
        <v>5537</v>
      </c>
      <c r="BG2261" s="24" t="s">
        <v>5537</v>
      </c>
      <c r="BH2261" s="24" t="s">
        <v>5537</v>
      </c>
      <c r="BI2261" s="9" t="s">
        <v>5537</v>
      </c>
      <c r="BJ2261" s="14"/>
      <c r="BK2261" s="14" t="s">
        <v>5537</v>
      </c>
      <c r="BL2261" s="14" t="str">
        <f>_xlfn.XLOOKUP(B2261,'[4]cell downs 18042026 17h'!$B:$B,'[4]cell downs 18042026 17h'!$B:$B,"")</f>
        <v/>
      </c>
      <c r="BM2261" s="14" t="str">
        <f>_xlfn.XLOOKUP(B2261,'[5]Cells Huawei 19042026 15h'!$B:$B,'[5]Cells Huawei 19042026 15h'!$B:$B,"")</f>
        <v/>
      </c>
      <c r="BN2261" s="9" t="str">
        <f>_xlfn.XLOOKUP(B2261,'[6]cells down 19042026 9H40'!$B:$B,'[6]cells down 19042026 9H40'!$B:$B,"")</f>
        <v/>
      </c>
      <c r="BO2261" s="9" t="s">
        <v>4076</v>
      </c>
      <c r="BP2261" s="9" t="s">
        <v>12</v>
      </c>
    </row>
    <row r="2262" spans="1:68" s="9" customFormat="1" x14ac:dyDescent="0.35">
      <c r="A2262" s="1" t="s">
        <v>4077</v>
      </c>
      <c r="B2262" s="8" t="s">
        <v>4078</v>
      </c>
      <c r="C2262" s="3" t="str">
        <f>_xlfn.XLOOKUP(B2262,'[1]daily break down'!$D:$D,'[1]daily break down'!$E:$E,"")</f>
        <v>CENTRE</v>
      </c>
      <c r="D2262" s="1" t="s">
        <v>11</v>
      </c>
      <c r="E2262" s="1" t="s">
        <v>12</v>
      </c>
      <c r="F2262" s="3" t="s">
        <v>37</v>
      </c>
      <c r="G2262" s="1" t="s">
        <v>1577</v>
      </c>
      <c r="H2262" s="41" t="str">
        <f>_xlfn.XLOOKUP(B2262,[2]CALCULATION!$B:$B,[2]CALCULATION!$H:$H,"")</f>
        <v>ZTE</v>
      </c>
      <c r="I2262" s="34">
        <v>0</v>
      </c>
      <c r="J2262" s="34">
        <v>0</v>
      </c>
      <c r="K2262" s="34">
        <v>0</v>
      </c>
      <c r="L2262" s="34">
        <v>0</v>
      </c>
      <c r="M2262" s="34">
        <v>0</v>
      </c>
      <c r="N2262" s="34">
        <v>0</v>
      </c>
      <c r="O2262" s="34">
        <v>0</v>
      </c>
      <c r="P2262" s="34">
        <v>0</v>
      </c>
      <c r="Q2262" s="34">
        <v>0</v>
      </c>
      <c r="R2262" s="34">
        <v>0</v>
      </c>
      <c r="S2262" s="109">
        <v>0</v>
      </c>
      <c r="T2262" s="109">
        <f>_xlfn.XLOOKUP(B2262,'[3]Nur des jours'!$B:$B,'[3]Nur des jours'!$U:$U,"")</f>
        <v>0</v>
      </c>
      <c r="U2262" s="109">
        <v>0</v>
      </c>
      <c r="V2262" s="109">
        <v>0</v>
      </c>
      <c r="W2262" s="109">
        <v>0</v>
      </c>
      <c r="X2262" s="109">
        <v>0</v>
      </c>
      <c r="Y2262" s="109">
        <v>0</v>
      </c>
      <c r="Z2262" s="109">
        <v>0</v>
      </c>
      <c r="AA2262" s="109">
        <v>0</v>
      </c>
      <c r="AB2262" s="109">
        <v>0</v>
      </c>
      <c r="AC2262" s="109">
        <v>0</v>
      </c>
      <c r="AD2262" s="109">
        <v>0</v>
      </c>
      <c r="AE2262" s="109">
        <v>0</v>
      </c>
      <c r="AF2262" s="109">
        <v>0</v>
      </c>
      <c r="AG2262" s="57" t="str">
        <f>_xlfn.XLOOKUP(B2262,[3]CALCULATION!$B:$B,[3]CALCULATION!$M:$M,"")</f>
        <v>Operationnel</v>
      </c>
      <c r="AH2262" s="57"/>
      <c r="AI2262" s="56" t="str" cm="1">
        <f t="array" ref="AI2262">IFERROR(_xlfn.IFS(
AK2262="MPR ISSUE","PDH",
AK2262="BSS Hardware Issue","BSS",
AK2262="Sites strategiques, MLL, Pylone, etc.","ENVTECH",
AK2262="AKTIVCO DEFAUT GE &amp; POWER Cabinet","AKTIVCO",
AK2262="AKTIVCO Coupure ENEO &amp; Baisse de tension","AKTIVCO GRID ONLY",
AK2262="Coupure ENEO &amp; Baisse de tension","IHS GRID ONLY",
AK2262="Defaut GE &amp; POWER Cabinet","IHS",
AK2262="Sharing","Partners",
AK2262="Sites strategiques &amp; DataCenter","SST &amp; DC",
AK2262="Exclu","Exclu",
AK2262="SAT","SAT",
AK2262="SPARE-ISSUE","SPARE-ISSUE",
AK2262="Fiber CAmtel","TRANS_FO_CAMTEL",
AK2262="Fiber AOF","Fiber AOF",
AK2262="Projet OCM (HUAWEI)","TRAVAUX-HUAWEI",
AK2262="Projet OCM (NOKIA)","TRAVAUX-NOKIA",
AK2262="ACCESS-ISSUE","ACCESS-ISSUE",
AK2262="Projet OCM (ZTE, NOKIA, autres projets)","TRAVAUX OCM",
AK2262="No root CAuse","No root cause",
AK2262="ODU HS","PDH",
AK2262="IP &amp; VLAN","PDH",
AK2262="Warehouse HUAWEI","SPARE-ISSUE",
AK2262="SPARE-HS","SPARE-ISSUE",
AK2262="Power Telco","BSS",AK2262="no impacts","no impacts"
),"")</f>
        <v>No root cause</v>
      </c>
      <c r="AJ2262" s="56" t="str" cm="1">
        <f t="array" ref="AJ2262">IFERROR(_xlfn.IFS(
AK2262="MPR ISSUE","TX ISSUE",
AK2262="BSS Hardware Issue","RAN ISSUE",
AK2262="Sites strategiques, MLL, Pylone, etc.","ENVTECH",
AK2262="AKTIVCO DEFAUT GE &amp; POWER Cabinet","POWER ISSUE",
AK2262="AKTIVCO Coupure ENEO &amp; Baisse de tension","POWER ISSUE",
AK2262="Coupure ENEO &amp; Baisse de tension","POWER ISSUE",
AK2262="Defaut GE &amp; POWER Cabinet","POWER ISSUE",
AK2262="Sharing","POWER ISSUE",
AK2262="Sites strategiques &amp; DataCenter","POWER ISSUE",
AK2262="Exclu","Exclu",
AK2262="SAT","TX ISSUE",
AK2262="SPARE-ISSUE","SPARE-ISSUE",
AK2262="Fiber CAmtel","TX ISSUE",
AK2262="Fiber AOF","TX ISSUE",
AK2262="Projet OCM (HUAWEI)","TRAVAUX-HUAWEI",
AK2262="Projet OCM (NOKIA)","TRAVAUX -NOKIA",
AK2262="ACCESS-ISSUE","ACCESS-ISSUE",
AK2262="Projet OCM (ZTE, NOKIA, autres projets)","TRAVAUX OCM",
AK2262="No root CAuse","No root cause",
AK2262="ODU HS","TX ISSUE",
AK2262="IP &amp; VLAN","TX ISSUE",
AK2262="Warehouse HUAWEI","SPARE-ISSUE",
AK2262="SPARE-HS","SPARE-ISSUE",
AK2262="Power Telco","RAN ISSUE",AK2262="no impacts","no impacts"
),"")</f>
        <v>No root cause</v>
      </c>
      <c r="AK2262" s="81" t="s">
        <v>5620</v>
      </c>
      <c r="AL2262" s="56" t="str" cm="1">
        <f t="array" ref="AL2262">IFERROR(_xlfn.IFS(
AK2262="MPR ISSUE","ACTIVE",
AK2262="BSS Hardware Issue","ACTIVE",
AK2262="Sites strategiques, MLL, Pylone, etc.","PASSIVE",
AK2262="AKTIVCO DEFAUT GE &amp; POWER Cabinet","PASSIVE",
AK2262="AKTIVCO Coupure ENEO &amp; Baisse de tension","PASSIVE",
AK2262="Coupure ENEO &amp; Baisse de tension","PASSIVE",
AK2262="Defaut GE &amp; POWER Cabinet","PASSIVE",
AK2262="Sharing","PASSIVE",
AK2262="Sites strategiques &amp; DataCenter","PASSIVE",
AK2262="Exclu","Exclu",
AK2262="SAT","ACTIVE",
AK2262="SPARE-ISSUE","SPARE-ISSUE",
AK2262="Fiber CAmtel","ACTIVE",
AK2262="Fiber AOF","ACTIVE",
AK2262="Projet OCM (HUAWEI)","PLANNED WORKS",
AK2262="Projet OCM (NOKIA)","PLANNED WORKS",
AK2262="ACCESS-ISSUE","ACCESS-ISSUE",
AK2262="Projet OCM (ZTE, NOKIA, autres projets)","PLANNED WORKS",
AK2262="No root CAuse","No root cause",
AK2262="ODU HS","ACTIVE",
AK2262="IP &amp; VLAN","ACTIVE",
AK2262="Warehouse HUAWEI","SPARE-ISSUE",
AK2262="SPARE-HS","SPARE-ISSUE",
AK2262="Power Telco","ACTIVE", AK2262="no impacts","no impacts"
),"")</f>
        <v>No root cause</v>
      </c>
      <c r="AM2262" s="108" t="s">
        <v>5537</v>
      </c>
      <c r="AN2262" s="117" t="s">
        <v>4078</v>
      </c>
      <c r="AP2262" s="23" t="s">
        <v>5537</v>
      </c>
      <c r="AQ2262" s="23" t="s">
        <v>5537</v>
      </c>
      <c r="AR2262" s="7"/>
      <c r="AS2262" s="6"/>
      <c r="AT2262" s="7"/>
      <c r="AU2262" s="3" t="s">
        <v>5537</v>
      </c>
      <c r="AV2262" s="24" t="s">
        <v>5537</v>
      </c>
      <c r="AW2262" s="24" t="s">
        <v>5537</v>
      </c>
      <c r="AX2262" s="24" t="s">
        <v>5537</v>
      </c>
      <c r="AY2262" s="24" t="s">
        <v>5537</v>
      </c>
      <c r="AZ2262" s="24" t="s">
        <v>5537</v>
      </c>
      <c r="BA2262" s="24" t="s">
        <v>5537</v>
      </c>
      <c r="BB2262" s="24" t="s">
        <v>5537</v>
      </c>
      <c r="BC2262" s="24" t="s">
        <v>5537</v>
      </c>
      <c r="BD2262" s="24" t="s">
        <v>5537</v>
      </c>
      <c r="BE2262" s="24" t="s">
        <v>5537</v>
      </c>
      <c r="BF2262" s="24" t="s">
        <v>5537</v>
      </c>
      <c r="BG2262" s="24" t="s">
        <v>5537</v>
      </c>
      <c r="BH2262" s="24" t="s">
        <v>5537</v>
      </c>
      <c r="BI2262" s="9" t="s">
        <v>5537</v>
      </c>
      <c r="BJ2262" s="14"/>
      <c r="BK2262" s="14" t="s">
        <v>5537</v>
      </c>
      <c r="BL2262" s="14" t="str">
        <f>_xlfn.XLOOKUP(B2262,'[4]cell downs 18042026 17h'!$B:$B,'[4]cell downs 18042026 17h'!$B:$B,"")</f>
        <v/>
      </c>
      <c r="BM2262" s="14" t="str">
        <f>_xlfn.XLOOKUP(B2262,'[5]Cells Huawei 19042026 15h'!$B:$B,'[5]Cells Huawei 19042026 15h'!$B:$B,"")</f>
        <v/>
      </c>
      <c r="BN2262" s="9" t="str">
        <f>_xlfn.XLOOKUP(B2262,'[6]cells down 19042026 9H40'!$B:$B,'[6]cells down 19042026 9H40'!$B:$B,"")</f>
        <v/>
      </c>
      <c r="BO2262" s="9" t="s">
        <v>4078</v>
      </c>
      <c r="BP2262" s="9" t="s">
        <v>594</v>
      </c>
    </row>
    <row r="2263" spans="1:68" s="9" customFormat="1" x14ac:dyDescent="0.35">
      <c r="A2263" s="1" t="s">
        <v>4079</v>
      </c>
      <c r="B2263" s="8" t="s">
        <v>4080</v>
      </c>
      <c r="C2263" s="3" t="str">
        <f>_xlfn.XLOOKUP(B2263,'[1]daily break down'!$D:$D,'[1]daily break down'!$E:$E,"")</f>
        <v>CENTRE</v>
      </c>
      <c r="D2263" s="1" t="s">
        <v>21</v>
      </c>
      <c r="E2263" s="1" t="s">
        <v>89</v>
      </c>
      <c r="F2263" s="3" t="s">
        <v>37</v>
      </c>
      <c r="G2263" s="1" t="s">
        <v>4079</v>
      </c>
      <c r="H2263" s="41" t="str">
        <f>_xlfn.XLOOKUP(B2263,[2]CALCULATION!$B:$B,[2]CALCULATION!$H:$H,"")</f>
        <v>ZTE</v>
      </c>
      <c r="I2263" s="34">
        <v>0</v>
      </c>
      <c r="J2263" s="34">
        <v>0</v>
      </c>
      <c r="K2263" s="34">
        <v>0</v>
      </c>
      <c r="L2263" s="34">
        <v>0</v>
      </c>
      <c r="M2263" s="34">
        <v>0</v>
      </c>
      <c r="N2263" s="34">
        <v>0</v>
      </c>
      <c r="O2263" s="34">
        <v>0</v>
      </c>
      <c r="P2263" s="34">
        <v>0</v>
      </c>
      <c r="Q2263" s="34">
        <v>0</v>
      </c>
      <c r="R2263" s="34">
        <v>0</v>
      </c>
      <c r="S2263" s="109">
        <v>0</v>
      </c>
      <c r="T2263" s="109">
        <f>_xlfn.XLOOKUP(B2263,'[3]Nur des jours'!$B:$B,'[3]Nur des jours'!$U:$U,"")</f>
        <v>0</v>
      </c>
      <c r="U2263" s="109">
        <v>0</v>
      </c>
      <c r="V2263" s="109">
        <v>0</v>
      </c>
      <c r="W2263" s="109">
        <v>0</v>
      </c>
      <c r="X2263" s="109">
        <v>0</v>
      </c>
      <c r="Y2263" s="109">
        <v>0</v>
      </c>
      <c r="Z2263" s="109">
        <v>0</v>
      </c>
      <c r="AA2263" s="109">
        <v>0</v>
      </c>
      <c r="AB2263" s="109">
        <v>0</v>
      </c>
      <c r="AC2263" s="109">
        <v>0</v>
      </c>
      <c r="AD2263" s="109">
        <v>0</v>
      </c>
      <c r="AE2263" s="109">
        <v>0</v>
      </c>
      <c r="AF2263" s="109">
        <v>0</v>
      </c>
      <c r="AG2263" s="57" t="str">
        <f>_xlfn.XLOOKUP(B2263,[3]CALCULATION!$B:$B,[3]CALCULATION!$M:$M,"")</f>
        <v>Operationnel</v>
      </c>
      <c r="AH2263" s="57"/>
      <c r="AI2263" s="56" t="str" cm="1">
        <f t="array" ref="AI2263">IFERROR(_xlfn.IFS(
AK2263="MPR ISSUE","PDH",
AK2263="BSS Hardware Issue","BSS",
AK2263="Sites strategiques, MLL, Pylone, etc.","ENVTECH",
AK2263="AKTIVCO DEFAUT GE &amp; POWER Cabinet","AKTIVCO",
AK2263="AKTIVCO Coupure ENEO &amp; Baisse de tension","AKTIVCO GRID ONLY",
AK2263="Coupure ENEO &amp; Baisse de tension","IHS GRID ONLY",
AK2263="Defaut GE &amp; POWER Cabinet","IHS",
AK2263="Sharing","Partners",
AK2263="Sites strategiques &amp; DataCenter","SST &amp; DC",
AK2263="Exclu","Exclu",
AK2263="SAT","SAT",
AK2263="SPARE-ISSUE","SPARE-ISSUE",
AK2263="Fiber CAmtel","TRANS_FO_CAMTEL",
AK2263="Fiber AOF","Fiber AOF",
AK2263="Projet OCM (HUAWEI)","TRAVAUX-HUAWEI",
AK2263="Projet OCM (NOKIA)","TRAVAUX-NOKIA",
AK2263="ACCESS-ISSUE","ACCESS-ISSUE",
AK2263="Projet OCM (ZTE, NOKIA, autres projets)","TRAVAUX OCM",
AK2263="No root CAuse","No root cause",
AK2263="ODU HS","PDH",
AK2263="IP &amp; VLAN","PDH",
AK2263="Warehouse HUAWEI","SPARE-ISSUE",
AK2263="SPARE-HS","SPARE-ISSUE",
AK2263="Power Telco","BSS",AK2263="no impacts","no impacts"
),"")</f>
        <v>No root cause</v>
      </c>
      <c r="AJ2263" s="56" t="str" cm="1">
        <f t="array" ref="AJ2263">IFERROR(_xlfn.IFS(
AK2263="MPR ISSUE","TX ISSUE",
AK2263="BSS Hardware Issue","RAN ISSUE",
AK2263="Sites strategiques, MLL, Pylone, etc.","ENVTECH",
AK2263="AKTIVCO DEFAUT GE &amp; POWER Cabinet","POWER ISSUE",
AK2263="AKTIVCO Coupure ENEO &amp; Baisse de tension","POWER ISSUE",
AK2263="Coupure ENEO &amp; Baisse de tension","POWER ISSUE",
AK2263="Defaut GE &amp; POWER Cabinet","POWER ISSUE",
AK2263="Sharing","POWER ISSUE",
AK2263="Sites strategiques &amp; DataCenter","POWER ISSUE",
AK2263="Exclu","Exclu",
AK2263="SAT","TX ISSUE",
AK2263="SPARE-ISSUE","SPARE-ISSUE",
AK2263="Fiber CAmtel","TX ISSUE",
AK2263="Fiber AOF","TX ISSUE",
AK2263="Projet OCM (HUAWEI)","TRAVAUX-HUAWEI",
AK2263="Projet OCM (NOKIA)","TRAVAUX -NOKIA",
AK2263="ACCESS-ISSUE","ACCESS-ISSUE",
AK2263="Projet OCM (ZTE, NOKIA, autres projets)","TRAVAUX OCM",
AK2263="No root CAuse","No root cause",
AK2263="ODU HS","TX ISSUE",
AK2263="IP &amp; VLAN","TX ISSUE",
AK2263="Warehouse HUAWEI","SPARE-ISSUE",
AK2263="SPARE-HS","SPARE-ISSUE",
AK2263="Power Telco","RAN ISSUE",AK2263="no impacts","no impacts"
),"")</f>
        <v>No root cause</v>
      </c>
      <c r="AK2263" s="81" t="s">
        <v>5620</v>
      </c>
      <c r="AL2263" s="56" t="str" cm="1">
        <f t="array" ref="AL2263">IFERROR(_xlfn.IFS(
AK2263="MPR ISSUE","ACTIVE",
AK2263="BSS Hardware Issue","ACTIVE",
AK2263="Sites strategiques, MLL, Pylone, etc.","PASSIVE",
AK2263="AKTIVCO DEFAUT GE &amp; POWER Cabinet","PASSIVE",
AK2263="AKTIVCO Coupure ENEO &amp; Baisse de tension","PASSIVE",
AK2263="Coupure ENEO &amp; Baisse de tension","PASSIVE",
AK2263="Defaut GE &amp; POWER Cabinet","PASSIVE",
AK2263="Sharing","PASSIVE",
AK2263="Sites strategiques &amp; DataCenter","PASSIVE",
AK2263="Exclu","Exclu",
AK2263="SAT","ACTIVE",
AK2263="SPARE-ISSUE","SPARE-ISSUE",
AK2263="Fiber CAmtel","ACTIVE",
AK2263="Fiber AOF","ACTIVE",
AK2263="Projet OCM (HUAWEI)","PLANNED WORKS",
AK2263="Projet OCM (NOKIA)","PLANNED WORKS",
AK2263="ACCESS-ISSUE","ACCESS-ISSUE",
AK2263="Projet OCM (ZTE, NOKIA, autres projets)","PLANNED WORKS",
AK2263="No root CAuse","No root cause",
AK2263="ODU HS","ACTIVE",
AK2263="IP &amp; VLAN","ACTIVE",
AK2263="Warehouse HUAWEI","SPARE-ISSUE",
AK2263="SPARE-HS","SPARE-ISSUE",
AK2263="Power Telco","ACTIVE", AK2263="no impacts","no impacts"
),"")</f>
        <v>No root cause</v>
      </c>
      <c r="AM2263" s="108" t="s">
        <v>5537</v>
      </c>
      <c r="AN2263" s="117" t="s">
        <v>4080</v>
      </c>
      <c r="AP2263" s="23" t="s">
        <v>5537</v>
      </c>
      <c r="AQ2263" s="23" t="s">
        <v>5537</v>
      </c>
      <c r="AR2263" s="7"/>
      <c r="AS2263" s="6"/>
      <c r="AT2263" s="7"/>
      <c r="AU2263" s="3" t="s">
        <v>5537</v>
      </c>
      <c r="AV2263" s="24" t="s">
        <v>5537</v>
      </c>
      <c r="AW2263" s="24" t="s">
        <v>5537</v>
      </c>
      <c r="AX2263" s="24" t="s">
        <v>5537</v>
      </c>
      <c r="AY2263" s="24" t="s">
        <v>5537</v>
      </c>
      <c r="AZ2263" s="24" t="s">
        <v>5537</v>
      </c>
      <c r="BA2263" s="24" t="s">
        <v>5537</v>
      </c>
      <c r="BB2263" s="24" t="s">
        <v>5537</v>
      </c>
      <c r="BC2263" s="24" t="s">
        <v>5537</v>
      </c>
      <c r="BD2263" s="24" t="s">
        <v>5537</v>
      </c>
      <c r="BE2263" s="24" t="s">
        <v>5537</v>
      </c>
      <c r="BF2263" s="24" t="s">
        <v>5537</v>
      </c>
      <c r="BG2263" s="24" t="s">
        <v>5537</v>
      </c>
      <c r="BH2263" s="24" t="s">
        <v>5537</v>
      </c>
      <c r="BI2263" s="9" t="s">
        <v>5537</v>
      </c>
      <c r="BJ2263" s="14"/>
      <c r="BK2263" s="14" t="s">
        <v>5537</v>
      </c>
      <c r="BL2263" s="14" t="str">
        <f>_xlfn.XLOOKUP(B2263,'[4]cell downs 18042026 17h'!$B:$B,'[4]cell downs 18042026 17h'!$B:$B,"")</f>
        <v/>
      </c>
      <c r="BM2263" s="14" t="str">
        <f>_xlfn.XLOOKUP(B2263,'[5]Cells Huawei 19042026 15h'!$B:$B,'[5]Cells Huawei 19042026 15h'!$B:$B,"")</f>
        <v/>
      </c>
      <c r="BN2263" s="9" t="str">
        <f>_xlfn.XLOOKUP(B2263,'[6]cells down 19042026 9H40'!$B:$B,'[6]cells down 19042026 9H40'!$B:$B,"")</f>
        <v/>
      </c>
      <c r="BO2263" s="9" t="s">
        <v>5537</v>
      </c>
      <c r="BP2263" s="9" t="s">
        <v>5537</v>
      </c>
    </row>
    <row r="2264" spans="1:68" s="9" customFormat="1" x14ac:dyDescent="0.35">
      <c r="A2264" s="1" t="s">
        <v>4083</v>
      </c>
      <c r="B2264" s="8" t="s">
        <v>4084</v>
      </c>
      <c r="C2264" s="3" t="str">
        <f>_xlfn.XLOOKUP(B2264,'[1]daily break down'!$D:$D,'[1]daily break down'!$E:$E,"")</f>
        <v>LITTORAL</v>
      </c>
      <c r="D2264" s="1" t="s">
        <v>11</v>
      </c>
      <c r="E2264" s="1" t="s">
        <v>12</v>
      </c>
      <c r="F2264" s="3" t="s">
        <v>31</v>
      </c>
      <c r="G2264" s="1" t="s">
        <v>3686</v>
      </c>
      <c r="H2264" s="41" t="str">
        <f>_xlfn.XLOOKUP(B2264,[2]CALCULATION!$B:$B,[2]CALCULATION!$H:$H,"")</f>
        <v>ZTE</v>
      </c>
      <c r="I2264" s="34">
        <v>0</v>
      </c>
      <c r="J2264" s="34">
        <v>0</v>
      </c>
      <c r="K2264" s="34">
        <v>0</v>
      </c>
      <c r="L2264" s="34">
        <v>0</v>
      </c>
      <c r="M2264" s="34">
        <v>0</v>
      </c>
      <c r="N2264" s="34">
        <v>0</v>
      </c>
      <c r="O2264" s="34">
        <v>0</v>
      </c>
      <c r="P2264" s="34">
        <v>0</v>
      </c>
      <c r="Q2264" s="34">
        <v>0</v>
      </c>
      <c r="R2264" s="34">
        <v>0</v>
      </c>
      <c r="S2264" s="109">
        <v>0</v>
      </c>
      <c r="T2264" s="109">
        <f>_xlfn.XLOOKUP(B2264,'[3]Nur des jours'!$B:$B,'[3]Nur des jours'!$U:$U,"")</f>
        <v>0</v>
      </c>
      <c r="U2264" s="109">
        <v>0</v>
      </c>
      <c r="V2264" s="109">
        <v>0</v>
      </c>
      <c r="W2264" s="109">
        <v>0</v>
      </c>
      <c r="X2264" s="109">
        <v>0</v>
      </c>
      <c r="Y2264" s="109">
        <v>0</v>
      </c>
      <c r="Z2264" s="109">
        <v>0</v>
      </c>
      <c r="AA2264" s="109">
        <v>0</v>
      </c>
      <c r="AB2264" s="109">
        <v>0</v>
      </c>
      <c r="AC2264" s="109">
        <v>0</v>
      </c>
      <c r="AD2264" s="109">
        <v>0</v>
      </c>
      <c r="AE2264" s="109">
        <v>0</v>
      </c>
      <c r="AF2264" s="109">
        <v>0</v>
      </c>
      <c r="AG2264" s="57" t="str">
        <f>_xlfn.XLOOKUP(B2264,[3]CALCULATION!$B:$B,[3]CALCULATION!$M:$M,"")</f>
        <v>Operationnel</v>
      </c>
      <c r="AH2264" s="57"/>
      <c r="AI2264" s="56" t="str" cm="1">
        <f t="array" ref="AI2264">IFERROR(_xlfn.IFS(
AK2264="MPR ISSUE","PDH",
AK2264="BSS Hardware Issue","BSS",
AK2264="Sites strategiques, MLL, Pylone, etc.","ENVTECH",
AK2264="AKTIVCO DEFAUT GE &amp; POWER Cabinet","AKTIVCO",
AK2264="AKTIVCO Coupure ENEO &amp; Baisse de tension","AKTIVCO GRID ONLY",
AK2264="Coupure ENEO &amp; Baisse de tension","IHS GRID ONLY",
AK2264="Defaut GE &amp; POWER Cabinet","IHS",
AK2264="Sharing","Partners",
AK2264="Sites strategiques &amp; DataCenter","SST &amp; DC",
AK2264="Exclu","Exclu",
AK2264="SAT","SAT",
AK2264="SPARE-ISSUE","SPARE-ISSUE",
AK2264="Fiber CAmtel","TRANS_FO_CAMTEL",
AK2264="Fiber AOF","Fiber AOF",
AK2264="Projet OCM (HUAWEI)","TRAVAUX-HUAWEI",
AK2264="Projet OCM (NOKIA)","TRAVAUX-NOKIA",
AK2264="ACCESS-ISSUE","ACCESS-ISSUE",
AK2264="Projet OCM (ZTE, NOKIA, autres projets)","TRAVAUX OCM",
AK2264="No root CAuse","No root cause",
AK2264="ODU HS","PDH",
AK2264="IP &amp; VLAN","PDH",
AK2264="Warehouse HUAWEI","SPARE-ISSUE",
AK2264="SPARE-HS","SPARE-ISSUE",
AK2264="Power Telco","BSS",AK2264="no impacts","no impacts"
),"")</f>
        <v>No root cause</v>
      </c>
      <c r="AJ2264" s="56" t="str" cm="1">
        <f t="array" ref="AJ2264">IFERROR(_xlfn.IFS(
AK2264="MPR ISSUE","TX ISSUE",
AK2264="BSS Hardware Issue","RAN ISSUE",
AK2264="Sites strategiques, MLL, Pylone, etc.","ENVTECH",
AK2264="AKTIVCO DEFAUT GE &amp; POWER Cabinet","POWER ISSUE",
AK2264="AKTIVCO Coupure ENEO &amp; Baisse de tension","POWER ISSUE",
AK2264="Coupure ENEO &amp; Baisse de tension","POWER ISSUE",
AK2264="Defaut GE &amp; POWER Cabinet","POWER ISSUE",
AK2264="Sharing","POWER ISSUE",
AK2264="Sites strategiques &amp; DataCenter","POWER ISSUE",
AK2264="Exclu","Exclu",
AK2264="SAT","TX ISSUE",
AK2264="SPARE-ISSUE","SPARE-ISSUE",
AK2264="Fiber CAmtel","TX ISSUE",
AK2264="Fiber AOF","TX ISSUE",
AK2264="Projet OCM (HUAWEI)","TRAVAUX-HUAWEI",
AK2264="Projet OCM (NOKIA)","TRAVAUX -NOKIA",
AK2264="ACCESS-ISSUE","ACCESS-ISSUE",
AK2264="Projet OCM (ZTE, NOKIA, autres projets)","TRAVAUX OCM",
AK2264="No root CAuse","No root cause",
AK2264="ODU HS","TX ISSUE",
AK2264="IP &amp; VLAN","TX ISSUE",
AK2264="Warehouse HUAWEI","SPARE-ISSUE",
AK2264="SPARE-HS","SPARE-ISSUE",
AK2264="Power Telco","RAN ISSUE",AK2264="no impacts","no impacts"
),"")</f>
        <v>No root cause</v>
      </c>
      <c r="AK2264" s="81" t="s">
        <v>5620</v>
      </c>
      <c r="AL2264" s="56" t="str" cm="1">
        <f t="array" ref="AL2264">IFERROR(_xlfn.IFS(
AK2264="MPR ISSUE","ACTIVE",
AK2264="BSS Hardware Issue","ACTIVE",
AK2264="Sites strategiques, MLL, Pylone, etc.","PASSIVE",
AK2264="AKTIVCO DEFAUT GE &amp; POWER Cabinet","PASSIVE",
AK2264="AKTIVCO Coupure ENEO &amp; Baisse de tension","PASSIVE",
AK2264="Coupure ENEO &amp; Baisse de tension","PASSIVE",
AK2264="Defaut GE &amp; POWER Cabinet","PASSIVE",
AK2264="Sharing","PASSIVE",
AK2264="Sites strategiques &amp; DataCenter","PASSIVE",
AK2264="Exclu","Exclu",
AK2264="SAT","ACTIVE",
AK2264="SPARE-ISSUE","SPARE-ISSUE",
AK2264="Fiber CAmtel","ACTIVE",
AK2264="Fiber AOF","ACTIVE",
AK2264="Projet OCM (HUAWEI)","PLANNED WORKS",
AK2264="Projet OCM (NOKIA)","PLANNED WORKS",
AK2264="ACCESS-ISSUE","ACCESS-ISSUE",
AK2264="Projet OCM (ZTE, NOKIA, autres projets)","PLANNED WORKS",
AK2264="No root CAuse","No root cause",
AK2264="ODU HS","ACTIVE",
AK2264="IP &amp; VLAN","ACTIVE",
AK2264="Warehouse HUAWEI","SPARE-ISSUE",
AK2264="SPARE-HS","SPARE-ISSUE",
AK2264="Power Telco","ACTIVE", AK2264="no impacts","no impacts"
),"")</f>
        <v>No root cause</v>
      </c>
      <c r="AM2264" s="108" t="s">
        <v>5537</v>
      </c>
      <c r="AN2264" s="117" t="s">
        <v>4084</v>
      </c>
      <c r="AP2264" s="23" t="s">
        <v>5537</v>
      </c>
      <c r="AQ2264" s="23" t="s">
        <v>5537</v>
      </c>
      <c r="AR2264" s="7"/>
      <c r="AS2264" s="6"/>
      <c r="AT2264" s="7"/>
      <c r="AU2264" s="3" t="s">
        <v>5537</v>
      </c>
      <c r="AV2264" s="24" t="s">
        <v>5537</v>
      </c>
      <c r="AW2264" s="24" t="s">
        <v>5537</v>
      </c>
      <c r="AX2264" s="24" t="s">
        <v>5537</v>
      </c>
      <c r="AY2264" s="24" t="s">
        <v>5537</v>
      </c>
      <c r="AZ2264" s="24" t="s">
        <v>5537</v>
      </c>
      <c r="BA2264" s="24" t="s">
        <v>5537</v>
      </c>
      <c r="BB2264" s="24" t="s">
        <v>5537</v>
      </c>
      <c r="BC2264" s="24" t="s">
        <v>5537</v>
      </c>
      <c r="BD2264" s="24" t="s">
        <v>5537</v>
      </c>
      <c r="BE2264" s="24" t="s">
        <v>5537</v>
      </c>
      <c r="BF2264" s="24" t="s">
        <v>5537</v>
      </c>
      <c r="BG2264" s="24" t="s">
        <v>5537</v>
      </c>
      <c r="BH2264" s="24" t="s">
        <v>5537</v>
      </c>
      <c r="BI2264" s="9" t="s">
        <v>5537</v>
      </c>
      <c r="BJ2264" s="14"/>
      <c r="BK2264" s="14" t="s">
        <v>5537</v>
      </c>
      <c r="BL2264" s="14" t="str">
        <f>_xlfn.XLOOKUP(B2264,'[4]cell downs 18042026 17h'!$B:$B,'[4]cell downs 18042026 17h'!$B:$B,"")</f>
        <v/>
      </c>
      <c r="BM2264" s="14" t="str">
        <f>_xlfn.XLOOKUP(B2264,'[5]Cells Huawei 19042026 15h'!$B:$B,'[5]Cells Huawei 19042026 15h'!$B:$B,"")</f>
        <v/>
      </c>
      <c r="BN2264" s="9" t="str">
        <f>_xlfn.XLOOKUP(B2264,'[6]cells down 19042026 9H40'!$B:$B,'[6]cells down 19042026 9H40'!$B:$B,"")</f>
        <v/>
      </c>
      <c r="BO2264" s="9" t="s">
        <v>4084</v>
      </c>
      <c r="BP2264" s="9" t="s">
        <v>12</v>
      </c>
    </row>
    <row r="2265" spans="1:68" s="9" customFormat="1" x14ac:dyDescent="0.35">
      <c r="A2265" s="1" t="s">
        <v>3966</v>
      </c>
      <c r="B2265" s="8" t="s">
        <v>3967</v>
      </c>
      <c r="C2265" s="3" t="str">
        <f>_xlfn.XLOOKUP(B2265,'[1]daily break down'!$D:$D,'[1]daily break down'!$E:$E,"")</f>
        <v>NORD-OUEST</v>
      </c>
      <c r="D2265" s="1" t="s">
        <v>11</v>
      </c>
      <c r="E2265" s="1"/>
      <c r="F2265" s="3" t="s">
        <v>51</v>
      </c>
      <c r="G2265" s="1" t="s">
        <v>3963</v>
      </c>
      <c r="H2265" s="39" t="str">
        <f>_xlfn.XLOOKUP(B2265,[2]CALCULATION!$B:$B,[2]CALCULATION!$H:$H,"")</f>
        <v>HUAWEI</v>
      </c>
      <c r="I2265" s="34">
        <v>0</v>
      </c>
      <c r="J2265" s="34">
        <v>0</v>
      </c>
      <c r="K2265" s="34">
        <v>0</v>
      </c>
      <c r="L2265" s="34">
        <v>0</v>
      </c>
      <c r="M2265" s="34">
        <v>0</v>
      </c>
      <c r="N2265" s="34">
        <v>0</v>
      </c>
      <c r="O2265" s="34">
        <v>0</v>
      </c>
      <c r="P2265" s="34">
        <v>0</v>
      </c>
      <c r="Q2265" s="34">
        <v>0</v>
      </c>
      <c r="R2265" s="34">
        <v>0</v>
      </c>
      <c r="S2265" s="109">
        <v>0</v>
      </c>
      <c r="T2265" s="109">
        <f>_xlfn.XLOOKUP(B2265,'[3]Nur des jours'!$B:$B,'[3]Nur des jours'!$U:$U,"")</f>
        <v>0</v>
      </c>
      <c r="U2265" s="109">
        <v>0</v>
      </c>
      <c r="V2265" s="109">
        <v>2.5181882128680808</v>
      </c>
      <c r="W2265" s="109">
        <v>0</v>
      </c>
      <c r="X2265" s="109">
        <v>0</v>
      </c>
      <c r="Y2265" s="109">
        <v>0</v>
      </c>
      <c r="Z2265" s="109">
        <v>0</v>
      </c>
      <c r="AA2265" s="109">
        <v>0</v>
      </c>
      <c r="AB2265" s="109">
        <v>0</v>
      </c>
      <c r="AC2265" s="109">
        <v>0</v>
      </c>
      <c r="AD2265" s="109">
        <v>0</v>
      </c>
      <c r="AE2265" s="109">
        <v>0</v>
      </c>
      <c r="AF2265" s="109">
        <v>0</v>
      </c>
      <c r="AG2265" s="57" t="str">
        <f>_xlfn.XLOOKUP(B2265,[3]CALCULATION!$B:$B,[3]CALCULATION!$M:$M,"")</f>
        <v>Insecurity</v>
      </c>
      <c r="AH2265" s="57"/>
      <c r="AI2265" s="56" t="str" cm="1">
        <f t="array" ref="AI2265">IFERROR(_xlfn.IFS(
AK2265="MPR ISSUE","PDH",
AK2265="BSS Hardware Issue","BSS",
AK2265="Sites strategiques, MLL, Pylone, etc.","ENVTECH",
AK2265="AKTIVCO DEFAUT GE &amp; POWER Cabinet","AKTIVCO",
AK2265="AKTIVCO Coupure ENEO &amp; Baisse de tension","AKTIVCO GRID ONLY",
AK2265="Coupure ENEO &amp; Baisse de tension","IHS GRID ONLY",
AK2265="Defaut GE &amp; POWER Cabinet","IHS",
AK2265="Sharing","Partners",
AK2265="Sites strategiques &amp; DataCenter","SST &amp; DC",
AK2265="Exclu","Exclu",
AK2265="SAT","SAT",
AK2265="SPARE-ISSUE","SPARE-ISSUE",
AK2265="Fiber CAmtel","TRANS_FO_CAMTEL",
AK2265="Fiber AOF","Fiber AOF",
AK2265="Projet OCM (HUAWEI)","TRAVAUX-HUAWEI",
AK2265="Projet OCM (NOKIA)","TRAVAUX-NOKIA",
AK2265="ACCESS-ISSUE","ACCESS-ISSUE",
AK2265="Projet OCM (ZTE, NOKIA, autres projets)","TRAVAUX OCM",
AK2265="No root CAuse","No root cause",
AK2265="ODU HS","PDH",
AK2265="IP &amp; VLAN","PDH",
AK2265="Warehouse HUAWEI","SPARE-ISSUE",
AK2265="SPARE-HS","SPARE-ISSUE",
AK2265="Power Telco","BSS",AK2265="no impacts","no impacts"
),"")</f>
        <v>No root cause</v>
      </c>
      <c r="AJ2265" s="56" t="str" cm="1">
        <f t="array" ref="AJ2265">IFERROR(_xlfn.IFS(
AK2265="MPR ISSUE","TX ISSUE",
AK2265="BSS Hardware Issue","RAN ISSUE",
AK2265="Sites strategiques, MLL, Pylone, etc.","ENVTECH",
AK2265="AKTIVCO DEFAUT GE &amp; POWER Cabinet","POWER ISSUE",
AK2265="AKTIVCO Coupure ENEO &amp; Baisse de tension","POWER ISSUE",
AK2265="Coupure ENEO &amp; Baisse de tension","POWER ISSUE",
AK2265="Defaut GE &amp; POWER Cabinet","POWER ISSUE",
AK2265="Sharing","POWER ISSUE",
AK2265="Sites strategiques &amp; DataCenter","POWER ISSUE",
AK2265="Exclu","Exclu",
AK2265="SAT","TX ISSUE",
AK2265="SPARE-ISSUE","SPARE-ISSUE",
AK2265="Fiber CAmtel","TX ISSUE",
AK2265="Fiber AOF","TX ISSUE",
AK2265="Projet OCM (HUAWEI)","TRAVAUX-HUAWEI",
AK2265="Projet OCM (NOKIA)","TRAVAUX -NOKIA",
AK2265="ACCESS-ISSUE","ACCESS-ISSUE",
AK2265="Projet OCM (ZTE, NOKIA, autres projets)","TRAVAUX OCM",
AK2265="No root CAuse","No root cause",
AK2265="ODU HS","TX ISSUE",
AK2265="IP &amp; VLAN","TX ISSUE",
AK2265="Warehouse HUAWEI","SPARE-ISSUE",
AK2265="SPARE-HS","SPARE-ISSUE",
AK2265="Power Telco","RAN ISSUE",AK2265="no impacts","no impacts"
),"")</f>
        <v>No root cause</v>
      </c>
      <c r="AK2265" s="81" t="s">
        <v>5620</v>
      </c>
      <c r="AL2265" s="56" t="str" cm="1">
        <f t="array" ref="AL2265">IFERROR(_xlfn.IFS(
AK2265="MPR ISSUE","ACTIVE",
AK2265="BSS Hardware Issue","ACTIVE",
AK2265="Sites strategiques, MLL, Pylone, etc.","PASSIVE",
AK2265="AKTIVCO DEFAUT GE &amp; POWER Cabinet","PASSIVE",
AK2265="AKTIVCO Coupure ENEO &amp; Baisse de tension","PASSIVE",
AK2265="Coupure ENEO &amp; Baisse de tension","PASSIVE",
AK2265="Defaut GE &amp; POWER Cabinet","PASSIVE",
AK2265="Sharing","PASSIVE",
AK2265="Sites strategiques &amp; DataCenter","PASSIVE",
AK2265="Exclu","Exclu",
AK2265="SAT","ACTIVE",
AK2265="SPARE-ISSUE","SPARE-ISSUE",
AK2265="Fiber CAmtel","ACTIVE",
AK2265="Fiber AOF","ACTIVE",
AK2265="Projet OCM (HUAWEI)","PLANNED WORKS",
AK2265="Projet OCM (NOKIA)","PLANNED WORKS",
AK2265="ACCESS-ISSUE","ACCESS-ISSUE",
AK2265="Projet OCM (ZTE, NOKIA, autres projets)","PLANNED WORKS",
AK2265="No root CAuse","No root cause",
AK2265="ODU HS","ACTIVE",
AK2265="IP &amp; VLAN","ACTIVE",
AK2265="Warehouse HUAWEI","SPARE-ISSUE",
AK2265="SPARE-HS","SPARE-ISSUE",
AK2265="Power Telco","ACTIVE", AK2265="no impacts","no impacts"
),"")</f>
        <v>No root cause</v>
      </c>
      <c r="AM2265" s="108" t="s">
        <v>5537</v>
      </c>
      <c r="AN2265" s="117" t="s">
        <v>3967</v>
      </c>
      <c r="AP2265" s="23" t="s">
        <v>5537</v>
      </c>
      <c r="AQ2265" s="23" t="s">
        <v>5537</v>
      </c>
      <c r="AR2265" s="7"/>
      <c r="AS2265" s="6"/>
      <c r="AT2265" s="7"/>
      <c r="AU2265" s="3" t="s">
        <v>5537</v>
      </c>
      <c r="AV2265" s="24" t="s">
        <v>5537</v>
      </c>
      <c r="AW2265" s="24" t="s">
        <v>5537</v>
      </c>
      <c r="AX2265" s="24" t="s">
        <v>5537</v>
      </c>
      <c r="AY2265" s="24" t="s">
        <v>5537</v>
      </c>
      <c r="AZ2265" s="24" t="s">
        <v>5537</v>
      </c>
      <c r="BA2265" s="24" t="s">
        <v>5537</v>
      </c>
      <c r="BB2265" s="24" t="s">
        <v>5537</v>
      </c>
      <c r="BC2265" s="24" t="s">
        <v>5537</v>
      </c>
      <c r="BD2265" s="24" t="s">
        <v>5537</v>
      </c>
      <c r="BE2265" s="24" t="s">
        <v>5537</v>
      </c>
      <c r="BF2265" s="24" t="s">
        <v>5537</v>
      </c>
      <c r="BG2265" s="24" t="s">
        <v>5537</v>
      </c>
      <c r="BH2265" s="24" t="s">
        <v>5537</v>
      </c>
      <c r="BI2265" s="9" t="s">
        <v>5537</v>
      </c>
      <c r="BJ2265" s="14"/>
      <c r="BK2265" s="14" t="s">
        <v>5537</v>
      </c>
      <c r="BL2265" s="14" t="str">
        <f>_xlfn.XLOOKUP(B2265,'[4]cell downs 18042026 17h'!$B:$B,'[4]cell downs 18042026 17h'!$B:$B,"")</f>
        <v/>
      </c>
      <c r="BM2265" s="14" t="str">
        <f>_xlfn.XLOOKUP(B2265,'[5]Cells Huawei 19042026 15h'!$B:$B,'[5]Cells Huawei 19042026 15h'!$B:$B,"")</f>
        <v/>
      </c>
      <c r="BN2265" s="9" t="str">
        <f>_xlfn.XLOOKUP(B2265,'[6]cells down 19042026 9H40'!$B:$B,'[6]cells down 19042026 9H40'!$B:$B,"")</f>
        <v/>
      </c>
      <c r="BO2265" s="9" t="s">
        <v>3967</v>
      </c>
      <c r="BP2265" s="9" t="s">
        <v>318</v>
      </c>
    </row>
    <row r="2266" spans="1:68" s="9" customFormat="1" x14ac:dyDescent="0.35">
      <c r="A2266" s="1" t="s">
        <v>4087</v>
      </c>
      <c r="B2266" s="8" t="s">
        <v>4088</v>
      </c>
      <c r="C2266" s="3" t="str">
        <f>_xlfn.XLOOKUP(B2266,'[1]daily break down'!$D:$D,'[1]daily break down'!$E:$E,"")</f>
        <v>OUEST</v>
      </c>
      <c r="D2266" s="1" t="s">
        <v>11</v>
      </c>
      <c r="E2266" s="1" t="s">
        <v>12</v>
      </c>
      <c r="F2266" s="3" t="s">
        <v>102</v>
      </c>
      <c r="G2266" s="1" t="s">
        <v>4089</v>
      </c>
      <c r="H2266" s="41" t="str">
        <f>_xlfn.XLOOKUP(B2266,[2]CALCULATION!$B:$B,[2]CALCULATION!$H:$H,"")</f>
        <v>ZTE</v>
      </c>
      <c r="I2266" s="34">
        <v>0</v>
      </c>
      <c r="J2266" s="34">
        <v>0</v>
      </c>
      <c r="K2266" s="34">
        <v>0</v>
      </c>
      <c r="L2266" s="34">
        <v>0</v>
      </c>
      <c r="M2266" s="34">
        <v>0</v>
      </c>
      <c r="N2266" s="34">
        <v>0</v>
      </c>
      <c r="O2266" s="34">
        <v>0</v>
      </c>
      <c r="P2266" s="34">
        <v>0</v>
      </c>
      <c r="Q2266" s="34">
        <v>0</v>
      </c>
      <c r="R2266" s="34">
        <v>0</v>
      </c>
      <c r="S2266" s="109">
        <v>0</v>
      </c>
      <c r="T2266" s="109">
        <f>_xlfn.XLOOKUP(B2266,'[3]Nur des jours'!$B:$B,'[3]Nur des jours'!$U:$U,"")</f>
        <v>0</v>
      </c>
      <c r="U2266" s="109">
        <v>0</v>
      </c>
      <c r="V2266" s="109">
        <v>0</v>
      </c>
      <c r="W2266" s="109">
        <v>0</v>
      </c>
      <c r="X2266" s="109">
        <v>0</v>
      </c>
      <c r="Y2266" s="109">
        <v>0</v>
      </c>
      <c r="Z2266" s="109">
        <v>0</v>
      </c>
      <c r="AA2266" s="109">
        <v>0</v>
      </c>
      <c r="AB2266" s="109">
        <v>0</v>
      </c>
      <c r="AC2266" s="109">
        <v>0</v>
      </c>
      <c r="AD2266" s="109">
        <v>0</v>
      </c>
      <c r="AE2266" s="109">
        <v>0</v>
      </c>
      <c r="AF2266" s="109">
        <v>0</v>
      </c>
      <c r="AG2266" s="57" t="str">
        <f>_xlfn.XLOOKUP(B2266,[3]CALCULATION!$B:$B,[3]CALCULATION!$M:$M,"")</f>
        <v>Operationnel</v>
      </c>
      <c r="AH2266" s="57"/>
      <c r="AI2266" s="56" t="str" cm="1">
        <f t="array" ref="AI2266">IFERROR(_xlfn.IFS(
AK2266="MPR ISSUE","PDH",
AK2266="BSS Hardware Issue","BSS",
AK2266="Sites strategiques, MLL, Pylone, etc.","ENVTECH",
AK2266="AKTIVCO DEFAUT GE &amp; POWER Cabinet","AKTIVCO",
AK2266="AKTIVCO Coupure ENEO &amp; Baisse de tension","AKTIVCO GRID ONLY",
AK2266="Coupure ENEO &amp; Baisse de tension","IHS GRID ONLY",
AK2266="Defaut GE &amp; POWER Cabinet","IHS",
AK2266="Sharing","Partners",
AK2266="Sites strategiques &amp; DataCenter","SST &amp; DC",
AK2266="Exclu","Exclu",
AK2266="SAT","SAT",
AK2266="SPARE-ISSUE","SPARE-ISSUE",
AK2266="Fiber CAmtel","TRANS_FO_CAMTEL",
AK2266="Fiber AOF","Fiber AOF",
AK2266="Projet OCM (HUAWEI)","TRAVAUX-HUAWEI",
AK2266="Projet OCM (NOKIA)","TRAVAUX-NOKIA",
AK2266="ACCESS-ISSUE","ACCESS-ISSUE",
AK2266="Projet OCM (ZTE, NOKIA, autres projets)","TRAVAUX OCM",
AK2266="No root CAuse","No root cause",
AK2266="ODU HS","PDH",
AK2266="IP &amp; VLAN","PDH",
AK2266="Warehouse HUAWEI","SPARE-ISSUE",
AK2266="SPARE-HS","SPARE-ISSUE",
AK2266="Power Telco","BSS",AK2266="no impacts","no impacts"
),"")</f>
        <v>No root cause</v>
      </c>
      <c r="AJ2266" s="56" t="str" cm="1">
        <f t="array" ref="AJ2266">IFERROR(_xlfn.IFS(
AK2266="MPR ISSUE","TX ISSUE",
AK2266="BSS Hardware Issue","RAN ISSUE",
AK2266="Sites strategiques, MLL, Pylone, etc.","ENVTECH",
AK2266="AKTIVCO DEFAUT GE &amp; POWER Cabinet","POWER ISSUE",
AK2266="AKTIVCO Coupure ENEO &amp; Baisse de tension","POWER ISSUE",
AK2266="Coupure ENEO &amp; Baisse de tension","POWER ISSUE",
AK2266="Defaut GE &amp; POWER Cabinet","POWER ISSUE",
AK2266="Sharing","POWER ISSUE",
AK2266="Sites strategiques &amp; DataCenter","POWER ISSUE",
AK2266="Exclu","Exclu",
AK2266="SAT","TX ISSUE",
AK2266="SPARE-ISSUE","SPARE-ISSUE",
AK2266="Fiber CAmtel","TX ISSUE",
AK2266="Fiber AOF","TX ISSUE",
AK2266="Projet OCM (HUAWEI)","TRAVAUX-HUAWEI",
AK2266="Projet OCM (NOKIA)","TRAVAUX -NOKIA",
AK2266="ACCESS-ISSUE","ACCESS-ISSUE",
AK2266="Projet OCM (ZTE, NOKIA, autres projets)","TRAVAUX OCM",
AK2266="No root CAuse","No root cause",
AK2266="ODU HS","TX ISSUE",
AK2266="IP &amp; VLAN","TX ISSUE",
AK2266="Warehouse HUAWEI","SPARE-ISSUE",
AK2266="SPARE-HS","SPARE-ISSUE",
AK2266="Power Telco","RAN ISSUE",AK2266="no impacts","no impacts"
),"")</f>
        <v>No root cause</v>
      </c>
      <c r="AK2266" s="81" t="s">
        <v>5620</v>
      </c>
      <c r="AL2266" s="56" t="str" cm="1">
        <f t="array" ref="AL2266">IFERROR(_xlfn.IFS(
AK2266="MPR ISSUE","ACTIVE",
AK2266="BSS Hardware Issue","ACTIVE",
AK2266="Sites strategiques, MLL, Pylone, etc.","PASSIVE",
AK2266="AKTIVCO DEFAUT GE &amp; POWER Cabinet","PASSIVE",
AK2266="AKTIVCO Coupure ENEO &amp; Baisse de tension","PASSIVE",
AK2266="Coupure ENEO &amp; Baisse de tension","PASSIVE",
AK2266="Defaut GE &amp; POWER Cabinet","PASSIVE",
AK2266="Sharing","PASSIVE",
AK2266="Sites strategiques &amp; DataCenter","PASSIVE",
AK2266="Exclu","Exclu",
AK2266="SAT","ACTIVE",
AK2266="SPARE-ISSUE","SPARE-ISSUE",
AK2266="Fiber CAmtel","ACTIVE",
AK2266="Fiber AOF","ACTIVE",
AK2266="Projet OCM (HUAWEI)","PLANNED WORKS",
AK2266="Projet OCM (NOKIA)","PLANNED WORKS",
AK2266="ACCESS-ISSUE","ACCESS-ISSUE",
AK2266="Projet OCM (ZTE, NOKIA, autres projets)","PLANNED WORKS",
AK2266="No root CAuse","No root cause",
AK2266="ODU HS","ACTIVE",
AK2266="IP &amp; VLAN","ACTIVE",
AK2266="Warehouse HUAWEI","SPARE-ISSUE",
AK2266="SPARE-HS","SPARE-ISSUE",
AK2266="Power Telco","ACTIVE", AK2266="no impacts","no impacts"
),"")</f>
        <v>No root cause</v>
      </c>
      <c r="AM2266" s="108" t="s">
        <v>5537</v>
      </c>
      <c r="AN2266" s="117" t="s">
        <v>4088</v>
      </c>
      <c r="AP2266" s="23" t="s">
        <v>5537</v>
      </c>
      <c r="AQ2266" s="23" t="s">
        <v>5537</v>
      </c>
      <c r="AR2266" s="7"/>
      <c r="AS2266" s="6"/>
      <c r="AT2266" s="7"/>
      <c r="AU2266" s="3" t="s">
        <v>5537</v>
      </c>
      <c r="AV2266" s="24" t="s">
        <v>5537</v>
      </c>
      <c r="AW2266" s="24" t="s">
        <v>5537</v>
      </c>
      <c r="AX2266" s="24" t="s">
        <v>5537</v>
      </c>
      <c r="AY2266" s="24" t="s">
        <v>5537</v>
      </c>
      <c r="AZ2266" s="24" t="s">
        <v>5537</v>
      </c>
      <c r="BA2266" s="24" t="s">
        <v>5537</v>
      </c>
      <c r="BB2266" s="24" t="s">
        <v>5537</v>
      </c>
      <c r="BC2266" s="24" t="s">
        <v>5537</v>
      </c>
      <c r="BD2266" s="24" t="s">
        <v>5537</v>
      </c>
      <c r="BE2266" s="24" t="s">
        <v>5537</v>
      </c>
      <c r="BF2266" s="24" t="s">
        <v>5537</v>
      </c>
      <c r="BG2266" s="24" t="s">
        <v>5537</v>
      </c>
      <c r="BH2266" s="24" t="s">
        <v>5537</v>
      </c>
      <c r="BI2266" s="9" t="s">
        <v>5537</v>
      </c>
      <c r="BJ2266" s="14"/>
      <c r="BK2266" s="14" t="s">
        <v>5537</v>
      </c>
      <c r="BL2266" s="14" t="str">
        <f>_xlfn.XLOOKUP(B2266,'[4]cell downs 18042026 17h'!$B:$B,'[4]cell downs 18042026 17h'!$B:$B,"")</f>
        <v/>
      </c>
      <c r="BM2266" s="14" t="str">
        <f>_xlfn.XLOOKUP(B2266,'[5]Cells Huawei 19042026 15h'!$B:$B,'[5]Cells Huawei 19042026 15h'!$B:$B,"")</f>
        <v/>
      </c>
      <c r="BN2266" s="9" t="str">
        <f>_xlfn.XLOOKUP(B2266,'[6]cells down 19042026 9H40'!$B:$B,'[6]cells down 19042026 9H40'!$B:$B,"")</f>
        <v/>
      </c>
      <c r="BO2266" s="9" t="s">
        <v>4088</v>
      </c>
      <c r="BP2266" s="9" t="s">
        <v>594</v>
      </c>
    </row>
    <row r="2267" spans="1:68" s="9" customFormat="1" x14ac:dyDescent="0.35">
      <c r="A2267" s="1" t="s">
        <v>4094</v>
      </c>
      <c r="B2267" s="8" t="s">
        <v>4095</v>
      </c>
      <c r="C2267" s="3" t="str">
        <f>_xlfn.XLOOKUP(B2267,'[1]daily break down'!$D:$D,'[1]daily break down'!$E:$E,"")</f>
        <v>CENTRE</v>
      </c>
      <c r="D2267" s="1" t="s">
        <v>11</v>
      </c>
      <c r="E2267" s="1" t="s">
        <v>1129</v>
      </c>
      <c r="F2267" s="3" t="s">
        <v>226</v>
      </c>
      <c r="G2267" s="1" t="s">
        <v>4094</v>
      </c>
      <c r="H2267" s="41" t="str">
        <f>_xlfn.XLOOKUP(B2267,[2]CALCULATION!$B:$B,[2]CALCULATION!$H:$H,"")</f>
        <v>ZTE</v>
      </c>
      <c r="I2267" s="34">
        <v>0</v>
      </c>
      <c r="J2267" s="34">
        <v>0</v>
      </c>
      <c r="K2267" s="34">
        <v>0</v>
      </c>
      <c r="L2267" s="34">
        <v>0</v>
      </c>
      <c r="M2267" s="34">
        <v>0</v>
      </c>
      <c r="N2267" s="34">
        <v>0</v>
      </c>
      <c r="O2267" s="34">
        <v>0</v>
      </c>
      <c r="P2267" s="34">
        <v>0</v>
      </c>
      <c r="Q2267" s="34">
        <v>0</v>
      </c>
      <c r="R2267" s="34">
        <v>0</v>
      </c>
      <c r="S2267" s="109">
        <v>0</v>
      </c>
      <c r="T2267" s="109">
        <f>_xlfn.XLOOKUP(B2267,'[3]Nur des jours'!$B:$B,'[3]Nur des jours'!$U:$U,"")</f>
        <v>0</v>
      </c>
      <c r="U2267" s="109">
        <v>0</v>
      </c>
      <c r="V2267" s="109">
        <v>0</v>
      </c>
      <c r="W2267" s="109">
        <v>0</v>
      </c>
      <c r="X2267" s="109">
        <v>0</v>
      </c>
      <c r="Y2267" s="109">
        <v>0</v>
      </c>
      <c r="Z2267" s="109">
        <v>0</v>
      </c>
      <c r="AA2267" s="109">
        <v>0</v>
      </c>
      <c r="AB2267" s="109">
        <v>0</v>
      </c>
      <c r="AC2267" s="109">
        <v>0</v>
      </c>
      <c r="AD2267" s="109">
        <v>0</v>
      </c>
      <c r="AE2267" s="109">
        <v>0</v>
      </c>
      <c r="AF2267" s="109">
        <v>0</v>
      </c>
      <c r="AG2267" s="57" t="str">
        <f>_xlfn.XLOOKUP(B2267,[3]CALCULATION!$B:$B,[3]CALCULATION!$M:$M,"")</f>
        <v>Operationnel</v>
      </c>
      <c r="AH2267" s="57"/>
      <c r="AI2267" s="56" t="str" cm="1">
        <f t="array" ref="AI2267">IFERROR(_xlfn.IFS(
AK2267="MPR ISSUE","PDH",
AK2267="BSS Hardware Issue","BSS",
AK2267="Sites strategiques, MLL, Pylone, etc.","ENVTECH",
AK2267="AKTIVCO DEFAUT GE &amp; POWER Cabinet","AKTIVCO",
AK2267="AKTIVCO Coupure ENEO &amp; Baisse de tension","AKTIVCO GRID ONLY",
AK2267="Coupure ENEO &amp; Baisse de tension","IHS GRID ONLY",
AK2267="Defaut GE &amp; POWER Cabinet","IHS",
AK2267="Sharing","Partners",
AK2267="Sites strategiques &amp; DataCenter","SST &amp; DC",
AK2267="Exclu","Exclu",
AK2267="SAT","SAT",
AK2267="SPARE-ISSUE","SPARE-ISSUE",
AK2267="Fiber CAmtel","TRANS_FO_CAMTEL",
AK2267="Fiber AOF","Fiber AOF",
AK2267="Projet OCM (HUAWEI)","TRAVAUX-HUAWEI",
AK2267="Projet OCM (NOKIA)","TRAVAUX-NOKIA",
AK2267="ACCESS-ISSUE","ACCESS-ISSUE",
AK2267="Projet OCM (ZTE, NOKIA, autres projets)","TRAVAUX OCM",
AK2267="No root CAuse","No root cause",
AK2267="ODU HS","PDH",
AK2267="IP &amp; VLAN","PDH",
AK2267="Warehouse HUAWEI","SPARE-ISSUE",
AK2267="SPARE-HS","SPARE-ISSUE",
AK2267="Power Telco","BSS",AK2267="no impacts","no impacts"
),"")</f>
        <v>No root cause</v>
      </c>
      <c r="AJ2267" s="56" t="str" cm="1">
        <f t="array" ref="AJ2267">IFERROR(_xlfn.IFS(
AK2267="MPR ISSUE","TX ISSUE",
AK2267="BSS Hardware Issue","RAN ISSUE",
AK2267="Sites strategiques, MLL, Pylone, etc.","ENVTECH",
AK2267="AKTIVCO DEFAUT GE &amp; POWER Cabinet","POWER ISSUE",
AK2267="AKTIVCO Coupure ENEO &amp; Baisse de tension","POWER ISSUE",
AK2267="Coupure ENEO &amp; Baisse de tension","POWER ISSUE",
AK2267="Defaut GE &amp; POWER Cabinet","POWER ISSUE",
AK2267="Sharing","POWER ISSUE",
AK2267="Sites strategiques &amp; DataCenter","POWER ISSUE",
AK2267="Exclu","Exclu",
AK2267="SAT","TX ISSUE",
AK2267="SPARE-ISSUE","SPARE-ISSUE",
AK2267="Fiber CAmtel","TX ISSUE",
AK2267="Fiber AOF","TX ISSUE",
AK2267="Projet OCM (HUAWEI)","TRAVAUX-HUAWEI",
AK2267="Projet OCM (NOKIA)","TRAVAUX -NOKIA",
AK2267="ACCESS-ISSUE","ACCESS-ISSUE",
AK2267="Projet OCM (ZTE, NOKIA, autres projets)","TRAVAUX OCM",
AK2267="No root CAuse","No root cause",
AK2267="ODU HS","TX ISSUE",
AK2267="IP &amp; VLAN","TX ISSUE",
AK2267="Warehouse HUAWEI","SPARE-ISSUE",
AK2267="SPARE-HS","SPARE-ISSUE",
AK2267="Power Telco","RAN ISSUE",AK2267="no impacts","no impacts"
),"")</f>
        <v>No root cause</v>
      </c>
      <c r="AK2267" s="81" t="s">
        <v>5620</v>
      </c>
      <c r="AL2267" s="56" t="str" cm="1">
        <f t="array" ref="AL2267">IFERROR(_xlfn.IFS(
AK2267="MPR ISSUE","ACTIVE",
AK2267="BSS Hardware Issue","ACTIVE",
AK2267="Sites strategiques, MLL, Pylone, etc.","PASSIVE",
AK2267="AKTIVCO DEFAUT GE &amp; POWER Cabinet","PASSIVE",
AK2267="AKTIVCO Coupure ENEO &amp; Baisse de tension","PASSIVE",
AK2267="Coupure ENEO &amp; Baisse de tension","PASSIVE",
AK2267="Defaut GE &amp; POWER Cabinet","PASSIVE",
AK2267="Sharing","PASSIVE",
AK2267="Sites strategiques &amp; DataCenter","PASSIVE",
AK2267="Exclu","Exclu",
AK2267="SAT","ACTIVE",
AK2267="SPARE-ISSUE","SPARE-ISSUE",
AK2267="Fiber CAmtel","ACTIVE",
AK2267="Fiber AOF","ACTIVE",
AK2267="Projet OCM (HUAWEI)","PLANNED WORKS",
AK2267="Projet OCM (NOKIA)","PLANNED WORKS",
AK2267="ACCESS-ISSUE","ACCESS-ISSUE",
AK2267="Projet OCM (ZTE, NOKIA, autres projets)","PLANNED WORKS",
AK2267="No root CAuse","No root cause",
AK2267="ODU HS","ACTIVE",
AK2267="IP &amp; VLAN","ACTIVE",
AK2267="Warehouse HUAWEI","SPARE-ISSUE",
AK2267="SPARE-HS","SPARE-ISSUE",
AK2267="Power Telco","ACTIVE", AK2267="no impacts","no impacts"
),"")</f>
        <v>No root cause</v>
      </c>
      <c r="AM2267" s="108" t="s">
        <v>5537</v>
      </c>
      <c r="AN2267" s="117" t="s">
        <v>4095</v>
      </c>
      <c r="AP2267" s="23" t="s">
        <v>5537</v>
      </c>
      <c r="AQ2267" s="23" t="s">
        <v>5537</v>
      </c>
      <c r="AR2267" s="7"/>
      <c r="AS2267" s="6"/>
      <c r="AT2267" s="7"/>
      <c r="AU2267" s="3" t="s">
        <v>5537</v>
      </c>
      <c r="AV2267" s="24" t="s">
        <v>5537</v>
      </c>
      <c r="AW2267" s="24" t="s">
        <v>5537</v>
      </c>
      <c r="AX2267" s="24" t="s">
        <v>5537</v>
      </c>
      <c r="AY2267" s="24" t="s">
        <v>5537</v>
      </c>
      <c r="AZ2267" s="24" t="s">
        <v>5537</v>
      </c>
      <c r="BA2267" s="24" t="s">
        <v>5537</v>
      </c>
      <c r="BB2267" s="24" t="s">
        <v>5537</v>
      </c>
      <c r="BC2267" s="24" t="s">
        <v>5537</v>
      </c>
      <c r="BD2267" s="24" t="s">
        <v>5537</v>
      </c>
      <c r="BE2267" s="24" t="s">
        <v>5537</v>
      </c>
      <c r="BF2267" s="24" t="s">
        <v>5537</v>
      </c>
      <c r="BG2267" s="24" t="s">
        <v>5537</v>
      </c>
      <c r="BH2267" s="24" t="s">
        <v>5537</v>
      </c>
      <c r="BI2267" s="9" t="s">
        <v>5537</v>
      </c>
      <c r="BJ2267" s="14"/>
      <c r="BK2267" s="14" t="s">
        <v>5537</v>
      </c>
      <c r="BL2267" s="14" t="str">
        <f>_xlfn.XLOOKUP(B2267,'[4]cell downs 18042026 17h'!$B:$B,'[4]cell downs 18042026 17h'!$B:$B,"")</f>
        <v/>
      </c>
      <c r="BM2267" s="14" t="str">
        <f>_xlfn.XLOOKUP(B2267,'[5]Cells Huawei 19042026 15h'!$B:$B,'[5]Cells Huawei 19042026 15h'!$B:$B,"")</f>
        <v/>
      </c>
      <c r="BN2267" s="9" t="str">
        <f>_xlfn.XLOOKUP(B2267,'[6]cells down 19042026 9H40'!$B:$B,'[6]cells down 19042026 9H40'!$B:$B,"")</f>
        <v/>
      </c>
      <c r="BO2267" s="9" t="s">
        <v>4095</v>
      </c>
      <c r="BP2267" s="9" t="s">
        <v>5537</v>
      </c>
    </row>
    <row r="2268" spans="1:68" s="9" customFormat="1" x14ac:dyDescent="0.35">
      <c r="A2268" s="1" t="s">
        <v>4104</v>
      </c>
      <c r="B2268" s="8" t="s">
        <v>4105</v>
      </c>
      <c r="C2268" s="3" t="str">
        <f>_xlfn.XLOOKUP(B2268,'[1]daily break down'!$D:$D,'[1]daily break down'!$E:$E,"")</f>
        <v>CENTRE</v>
      </c>
      <c r="D2268" s="1" t="s">
        <v>11</v>
      </c>
      <c r="E2268" s="1" t="s">
        <v>154</v>
      </c>
      <c r="F2268" s="3" t="s">
        <v>226</v>
      </c>
      <c r="G2268" s="1" t="s">
        <v>4106</v>
      </c>
      <c r="H2268" s="41" t="str">
        <f>_xlfn.XLOOKUP(B2268,[2]CALCULATION!$B:$B,[2]CALCULATION!$H:$H,"")</f>
        <v>ZTE</v>
      </c>
      <c r="I2268" s="34">
        <v>0</v>
      </c>
      <c r="J2268" s="34">
        <v>0</v>
      </c>
      <c r="K2268" s="34">
        <v>0</v>
      </c>
      <c r="L2268" s="34">
        <v>0</v>
      </c>
      <c r="M2268" s="34">
        <v>0</v>
      </c>
      <c r="N2268" s="34">
        <v>0</v>
      </c>
      <c r="O2268" s="34">
        <v>0</v>
      </c>
      <c r="P2268" s="34">
        <v>0</v>
      </c>
      <c r="Q2268" s="34">
        <v>0</v>
      </c>
      <c r="R2268" s="34">
        <v>0</v>
      </c>
      <c r="S2268" s="109">
        <v>0</v>
      </c>
      <c r="T2268" s="109">
        <f>_xlfn.XLOOKUP(B2268,'[3]Nur des jours'!$B:$B,'[3]Nur des jours'!$U:$U,"")</f>
        <v>0</v>
      </c>
      <c r="U2268" s="109">
        <v>0</v>
      </c>
      <c r="V2268" s="109">
        <v>0</v>
      </c>
      <c r="W2268" s="109">
        <v>0</v>
      </c>
      <c r="X2268" s="109">
        <v>0</v>
      </c>
      <c r="Y2268" s="109">
        <v>0</v>
      </c>
      <c r="Z2268" s="109">
        <v>0</v>
      </c>
      <c r="AA2268" s="109">
        <v>0</v>
      </c>
      <c r="AB2268" s="109">
        <v>0</v>
      </c>
      <c r="AC2268" s="109">
        <v>0</v>
      </c>
      <c r="AD2268" s="109">
        <v>0</v>
      </c>
      <c r="AE2268" s="109">
        <v>0</v>
      </c>
      <c r="AF2268" s="109">
        <v>0</v>
      </c>
      <c r="AG2268" s="57" t="str">
        <f>_xlfn.XLOOKUP(B2268,[3]CALCULATION!$B:$B,[3]CALCULATION!$M:$M,"")</f>
        <v>Operationnel</v>
      </c>
      <c r="AH2268" s="57"/>
      <c r="AI2268" s="56" t="str" cm="1">
        <f t="array" ref="AI2268">IFERROR(_xlfn.IFS(
AK2268="MPR ISSUE","PDH",
AK2268="BSS Hardware Issue","BSS",
AK2268="Sites strategiques, MLL, Pylone, etc.","ENVTECH",
AK2268="AKTIVCO DEFAUT GE &amp; POWER Cabinet","AKTIVCO",
AK2268="AKTIVCO Coupure ENEO &amp; Baisse de tension","AKTIVCO GRID ONLY",
AK2268="Coupure ENEO &amp; Baisse de tension","IHS GRID ONLY",
AK2268="Defaut GE &amp; POWER Cabinet","IHS",
AK2268="Sharing","Partners",
AK2268="Sites strategiques &amp; DataCenter","SST &amp; DC",
AK2268="Exclu","Exclu",
AK2268="SAT","SAT",
AK2268="SPARE-ISSUE","SPARE-ISSUE",
AK2268="Fiber CAmtel","TRANS_FO_CAMTEL",
AK2268="Fiber AOF","Fiber AOF",
AK2268="Projet OCM (HUAWEI)","TRAVAUX-HUAWEI",
AK2268="Projet OCM (NOKIA)","TRAVAUX-NOKIA",
AK2268="ACCESS-ISSUE","ACCESS-ISSUE",
AK2268="Projet OCM (ZTE, NOKIA, autres projets)","TRAVAUX OCM",
AK2268="No root CAuse","No root cause",
AK2268="ODU HS","PDH",
AK2268="IP &amp; VLAN","PDH",
AK2268="Warehouse HUAWEI","SPARE-ISSUE",
AK2268="SPARE-HS","SPARE-ISSUE",
AK2268="Power Telco","BSS",AK2268="no impacts","no impacts"
),"")</f>
        <v>No root cause</v>
      </c>
      <c r="AJ2268" s="56" t="str" cm="1">
        <f t="array" ref="AJ2268">IFERROR(_xlfn.IFS(
AK2268="MPR ISSUE","TX ISSUE",
AK2268="BSS Hardware Issue","RAN ISSUE",
AK2268="Sites strategiques, MLL, Pylone, etc.","ENVTECH",
AK2268="AKTIVCO DEFAUT GE &amp; POWER Cabinet","POWER ISSUE",
AK2268="AKTIVCO Coupure ENEO &amp; Baisse de tension","POWER ISSUE",
AK2268="Coupure ENEO &amp; Baisse de tension","POWER ISSUE",
AK2268="Defaut GE &amp; POWER Cabinet","POWER ISSUE",
AK2268="Sharing","POWER ISSUE",
AK2268="Sites strategiques &amp; DataCenter","POWER ISSUE",
AK2268="Exclu","Exclu",
AK2268="SAT","TX ISSUE",
AK2268="SPARE-ISSUE","SPARE-ISSUE",
AK2268="Fiber CAmtel","TX ISSUE",
AK2268="Fiber AOF","TX ISSUE",
AK2268="Projet OCM (HUAWEI)","TRAVAUX-HUAWEI",
AK2268="Projet OCM (NOKIA)","TRAVAUX -NOKIA",
AK2268="ACCESS-ISSUE","ACCESS-ISSUE",
AK2268="Projet OCM (ZTE, NOKIA, autres projets)","TRAVAUX OCM",
AK2268="No root CAuse","No root cause",
AK2268="ODU HS","TX ISSUE",
AK2268="IP &amp; VLAN","TX ISSUE",
AK2268="Warehouse HUAWEI","SPARE-ISSUE",
AK2268="SPARE-HS","SPARE-ISSUE",
AK2268="Power Telco","RAN ISSUE",AK2268="no impacts","no impacts"
),"")</f>
        <v>No root cause</v>
      </c>
      <c r="AK2268" s="81" t="s">
        <v>5620</v>
      </c>
      <c r="AL2268" s="56" t="str" cm="1">
        <f t="array" ref="AL2268">IFERROR(_xlfn.IFS(
AK2268="MPR ISSUE","ACTIVE",
AK2268="BSS Hardware Issue","ACTIVE",
AK2268="Sites strategiques, MLL, Pylone, etc.","PASSIVE",
AK2268="AKTIVCO DEFAUT GE &amp; POWER Cabinet","PASSIVE",
AK2268="AKTIVCO Coupure ENEO &amp; Baisse de tension","PASSIVE",
AK2268="Coupure ENEO &amp; Baisse de tension","PASSIVE",
AK2268="Defaut GE &amp; POWER Cabinet","PASSIVE",
AK2268="Sharing","PASSIVE",
AK2268="Sites strategiques &amp; DataCenter","PASSIVE",
AK2268="Exclu","Exclu",
AK2268="SAT","ACTIVE",
AK2268="SPARE-ISSUE","SPARE-ISSUE",
AK2268="Fiber CAmtel","ACTIVE",
AK2268="Fiber AOF","ACTIVE",
AK2268="Projet OCM (HUAWEI)","PLANNED WORKS",
AK2268="Projet OCM (NOKIA)","PLANNED WORKS",
AK2268="ACCESS-ISSUE","ACCESS-ISSUE",
AK2268="Projet OCM (ZTE, NOKIA, autres projets)","PLANNED WORKS",
AK2268="No root CAuse","No root cause",
AK2268="ODU HS","ACTIVE",
AK2268="IP &amp; VLAN","ACTIVE",
AK2268="Warehouse HUAWEI","SPARE-ISSUE",
AK2268="SPARE-HS","SPARE-ISSUE",
AK2268="Power Telco","ACTIVE", AK2268="no impacts","no impacts"
),"")</f>
        <v>No root cause</v>
      </c>
      <c r="AM2268" s="108" t="s">
        <v>5537</v>
      </c>
      <c r="AN2268" s="117" t="s">
        <v>4105</v>
      </c>
      <c r="AP2268" s="23" t="s">
        <v>5537</v>
      </c>
      <c r="AQ2268" s="23" t="s">
        <v>5537</v>
      </c>
      <c r="AR2268" s="7"/>
      <c r="AS2268" s="6"/>
      <c r="AT2268" s="7"/>
      <c r="AU2268" s="3" t="s">
        <v>5537</v>
      </c>
      <c r="AV2268" s="24" t="s">
        <v>5537</v>
      </c>
      <c r="AW2268" s="24" t="s">
        <v>5537</v>
      </c>
      <c r="AX2268" s="24" t="s">
        <v>5537</v>
      </c>
      <c r="AY2268" s="24" t="s">
        <v>5537</v>
      </c>
      <c r="AZ2268" s="24" t="s">
        <v>5537</v>
      </c>
      <c r="BA2268" s="24" t="s">
        <v>5537</v>
      </c>
      <c r="BB2268" s="24" t="s">
        <v>5537</v>
      </c>
      <c r="BC2268" s="24" t="s">
        <v>5537</v>
      </c>
      <c r="BD2268" s="24" t="s">
        <v>5537</v>
      </c>
      <c r="BE2268" s="24" t="s">
        <v>5537</v>
      </c>
      <c r="BF2268" s="24" t="s">
        <v>5537</v>
      </c>
      <c r="BG2268" s="24" t="s">
        <v>5537</v>
      </c>
      <c r="BH2268" s="24" t="s">
        <v>5537</v>
      </c>
      <c r="BI2268" s="9" t="s">
        <v>5537</v>
      </c>
      <c r="BJ2268" s="14"/>
      <c r="BK2268" s="14" t="s">
        <v>5537</v>
      </c>
      <c r="BL2268" s="14" t="str">
        <f>_xlfn.XLOOKUP(B2268,'[4]cell downs 18042026 17h'!$B:$B,'[4]cell downs 18042026 17h'!$B:$B,"")</f>
        <v/>
      </c>
      <c r="BM2268" s="14" t="str">
        <f>_xlfn.XLOOKUP(B2268,'[5]Cells Huawei 19042026 15h'!$B:$B,'[5]Cells Huawei 19042026 15h'!$B:$B,"")</f>
        <v/>
      </c>
      <c r="BN2268" s="9" t="str">
        <f>_xlfn.XLOOKUP(B2268,'[6]cells down 19042026 9H40'!$B:$B,'[6]cells down 19042026 9H40'!$B:$B,"")</f>
        <v>EST_114</v>
      </c>
      <c r="BO2268" s="9" t="s">
        <v>4105</v>
      </c>
      <c r="BP2268" s="9" t="s">
        <v>12</v>
      </c>
    </row>
    <row r="2269" spans="1:68" s="9" customFormat="1" x14ac:dyDescent="0.35">
      <c r="A2269" s="1" t="s">
        <v>4116</v>
      </c>
      <c r="B2269" s="8" t="s">
        <v>4117</v>
      </c>
      <c r="C2269" s="3" t="str">
        <f>_xlfn.XLOOKUP(B2269,'[1]daily break down'!$D:$D,'[1]daily break down'!$E:$E,"")</f>
        <v>LITTORAL</v>
      </c>
      <c r="D2269" s="1" t="s">
        <v>11</v>
      </c>
      <c r="E2269" s="1" t="s">
        <v>12</v>
      </c>
      <c r="F2269" s="3" t="s">
        <v>31</v>
      </c>
      <c r="G2269" s="1" t="s">
        <v>4116</v>
      </c>
      <c r="H2269" s="41" t="str">
        <f>_xlfn.XLOOKUP(B2269,[2]CALCULATION!$B:$B,[2]CALCULATION!$H:$H,"")</f>
        <v>ZTE</v>
      </c>
      <c r="I2269" s="34">
        <v>0</v>
      </c>
      <c r="J2269" s="34">
        <v>0</v>
      </c>
      <c r="K2269" s="34">
        <v>0</v>
      </c>
      <c r="L2269" s="34">
        <v>0</v>
      </c>
      <c r="M2269" s="34">
        <v>0</v>
      </c>
      <c r="N2269" s="34">
        <v>0</v>
      </c>
      <c r="O2269" s="34">
        <v>0</v>
      </c>
      <c r="P2269" s="34">
        <v>0</v>
      </c>
      <c r="Q2269" s="34">
        <v>0</v>
      </c>
      <c r="R2269" s="34">
        <v>0</v>
      </c>
      <c r="S2269" s="109">
        <v>0</v>
      </c>
      <c r="T2269" s="109">
        <f>_xlfn.XLOOKUP(B2269,'[3]Nur des jours'!$B:$B,'[3]Nur des jours'!$U:$U,"")</f>
        <v>0</v>
      </c>
      <c r="U2269" s="109">
        <v>0</v>
      </c>
      <c r="V2269" s="109">
        <v>0</v>
      </c>
      <c r="W2269" s="109">
        <v>0</v>
      </c>
      <c r="X2269" s="109">
        <v>0</v>
      </c>
      <c r="Y2269" s="109">
        <v>0</v>
      </c>
      <c r="Z2269" s="109">
        <v>0</v>
      </c>
      <c r="AA2269" s="109">
        <v>0</v>
      </c>
      <c r="AB2269" s="109">
        <v>0</v>
      </c>
      <c r="AC2269" s="109">
        <v>0</v>
      </c>
      <c r="AD2269" s="109">
        <v>0</v>
      </c>
      <c r="AE2269" s="109">
        <v>0</v>
      </c>
      <c r="AF2269" s="109">
        <v>0</v>
      </c>
      <c r="AG2269" s="57" t="str">
        <f>_xlfn.XLOOKUP(B2269,[3]CALCULATION!$B:$B,[3]CALCULATION!$M:$M,"")</f>
        <v>Operationnel</v>
      </c>
      <c r="AH2269" s="57"/>
      <c r="AI2269" s="56" t="str" cm="1">
        <f t="array" ref="AI2269">IFERROR(_xlfn.IFS(
AK2269="MPR ISSUE","PDH",
AK2269="BSS Hardware Issue","BSS",
AK2269="Sites strategiques, MLL, Pylone, etc.","ENVTECH",
AK2269="AKTIVCO DEFAUT GE &amp; POWER Cabinet","AKTIVCO",
AK2269="AKTIVCO Coupure ENEO &amp; Baisse de tension","AKTIVCO GRID ONLY",
AK2269="Coupure ENEO &amp; Baisse de tension","IHS GRID ONLY",
AK2269="Defaut GE &amp; POWER Cabinet","IHS",
AK2269="Sharing","Partners",
AK2269="Sites strategiques &amp; DataCenter","SST &amp; DC",
AK2269="Exclu","Exclu",
AK2269="SAT","SAT",
AK2269="SPARE-ISSUE","SPARE-ISSUE",
AK2269="Fiber CAmtel","TRANS_FO_CAMTEL",
AK2269="Fiber AOF","Fiber AOF",
AK2269="Projet OCM (HUAWEI)","TRAVAUX-HUAWEI",
AK2269="Projet OCM (NOKIA)","TRAVAUX-NOKIA",
AK2269="ACCESS-ISSUE","ACCESS-ISSUE",
AK2269="Projet OCM (ZTE, NOKIA, autres projets)","TRAVAUX OCM",
AK2269="No root CAuse","No root cause",
AK2269="ODU HS","PDH",
AK2269="IP &amp; VLAN","PDH",
AK2269="Warehouse HUAWEI","SPARE-ISSUE",
AK2269="SPARE-HS","SPARE-ISSUE",
AK2269="Power Telco","BSS",AK2269="no impacts","no impacts"
),"")</f>
        <v>No root cause</v>
      </c>
      <c r="AJ2269" s="56" t="str" cm="1">
        <f t="array" ref="AJ2269">IFERROR(_xlfn.IFS(
AK2269="MPR ISSUE","TX ISSUE",
AK2269="BSS Hardware Issue","RAN ISSUE",
AK2269="Sites strategiques, MLL, Pylone, etc.","ENVTECH",
AK2269="AKTIVCO DEFAUT GE &amp; POWER Cabinet","POWER ISSUE",
AK2269="AKTIVCO Coupure ENEO &amp; Baisse de tension","POWER ISSUE",
AK2269="Coupure ENEO &amp; Baisse de tension","POWER ISSUE",
AK2269="Defaut GE &amp; POWER Cabinet","POWER ISSUE",
AK2269="Sharing","POWER ISSUE",
AK2269="Sites strategiques &amp; DataCenter","POWER ISSUE",
AK2269="Exclu","Exclu",
AK2269="SAT","TX ISSUE",
AK2269="SPARE-ISSUE","SPARE-ISSUE",
AK2269="Fiber CAmtel","TX ISSUE",
AK2269="Fiber AOF","TX ISSUE",
AK2269="Projet OCM (HUAWEI)","TRAVAUX-HUAWEI",
AK2269="Projet OCM (NOKIA)","TRAVAUX -NOKIA",
AK2269="ACCESS-ISSUE","ACCESS-ISSUE",
AK2269="Projet OCM (ZTE, NOKIA, autres projets)","TRAVAUX OCM",
AK2269="No root CAuse","No root cause",
AK2269="ODU HS","TX ISSUE",
AK2269="IP &amp; VLAN","TX ISSUE",
AK2269="Warehouse HUAWEI","SPARE-ISSUE",
AK2269="SPARE-HS","SPARE-ISSUE",
AK2269="Power Telco","RAN ISSUE",AK2269="no impacts","no impacts"
),"")</f>
        <v>No root cause</v>
      </c>
      <c r="AK2269" s="81" t="s">
        <v>5620</v>
      </c>
      <c r="AL2269" s="56" t="str" cm="1">
        <f t="array" ref="AL2269">IFERROR(_xlfn.IFS(
AK2269="MPR ISSUE","ACTIVE",
AK2269="BSS Hardware Issue","ACTIVE",
AK2269="Sites strategiques, MLL, Pylone, etc.","PASSIVE",
AK2269="AKTIVCO DEFAUT GE &amp; POWER Cabinet","PASSIVE",
AK2269="AKTIVCO Coupure ENEO &amp; Baisse de tension","PASSIVE",
AK2269="Coupure ENEO &amp; Baisse de tension","PASSIVE",
AK2269="Defaut GE &amp; POWER Cabinet","PASSIVE",
AK2269="Sharing","PASSIVE",
AK2269="Sites strategiques &amp; DataCenter","PASSIVE",
AK2269="Exclu","Exclu",
AK2269="SAT","ACTIVE",
AK2269="SPARE-ISSUE","SPARE-ISSUE",
AK2269="Fiber CAmtel","ACTIVE",
AK2269="Fiber AOF","ACTIVE",
AK2269="Projet OCM (HUAWEI)","PLANNED WORKS",
AK2269="Projet OCM (NOKIA)","PLANNED WORKS",
AK2269="ACCESS-ISSUE","ACCESS-ISSUE",
AK2269="Projet OCM (ZTE, NOKIA, autres projets)","PLANNED WORKS",
AK2269="No root CAuse","No root cause",
AK2269="ODU HS","ACTIVE",
AK2269="IP &amp; VLAN","ACTIVE",
AK2269="Warehouse HUAWEI","SPARE-ISSUE",
AK2269="SPARE-HS","SPARE-ISSUE",
AK2269="Power Telco","ACTIVE", AK2269="no impacts","no impacts"
),"")</f>
        <v>No root cause</v>
      </c>
      <c r="AM2269" s="108" t="s">
        <v>5537</v>
      </c>
      <c r="AN2269" s="117" t="s">
        <v>4117</v>
      </c>
      <c r="AP2269" s="23" t="s">
        <v>5537</v>
      </c>
      <c r="AQ2269" s="23" t="s">
        <v>5537</v>
      </c>
      <c r="AR2269" s="7"/>
      <c r="AS2269" s="6"/>
      <c r="AT2269" s="7"/>
      <c r="AU2269" s="3" t="s">
        <v>5537</v>
      </c>
      <c r="AV2269" s="24" t="s">
        <v>5537</v>
      </c>
      <c r="AW2269" s="24" t="s">
        <v>5537</v>
      </c>
      <c r="AX2269" s="24" t="s">
        <v>5537</v>
      </c>
      <c r="AY2269" s="24" t="s">
        <v>5537</v>
      </c>
      <c r="AZ2269" s="24" t="s">
        <v>5537</v>
      </c>
      <c r="BA2269" s="24" t="s">
        <v>5537</v>
      </c>
      <c r="BB2269" s="24" t="s">
        <v>5537</v>
      </c>
      <c r="BC2269" s="24" t="s">
        <v>5537</v>
      </c>
      <c r="BD2269" s="24" t="s">
        <v>5537</v>
      </c>
      <c r="BE2269" s="24" t="s">
        <v>5537</v>
      </c>
      <c r="BF2269" s="24" t="s">
        <v>5537</v>
      </c>
      <c r="BG2269" s="24" t="s">
        <v>5537</v>
      </c>
      <c r="BH2269" s="24" t="s">
        <v>5537</v>
      </c>
      <c r="BI2269" s="9" t="s">
        <v>5537</v>
      </c>
      <c r="BJ2269" s="14"/>
      <c r="BK2269" s="14" t="s">
        <v>5537</v>
      </c>
      <c r="BL2269" s="14" t="str">
        <f>_xlfn.XLOOKUP(B2269,'[4]cell downs 18042026 17h'!$B:$B,'[4]cell downs 18042026 17h'!$B:$B,"")</f>
        <v/>
      </c>
      <c r="BM2269" s="14" t="str">
        <f>_xlfn.XLOOKUP(B2269,'[5]Cells Huawei 19042026 15h'!$B:$B,'[5]Cells Huawei 19042026 15h'!$B:$B,"")</f>
        <v/>
      </c>
      <c r="BN2269" s="9" t="str">
        <f>_xlfn.XLOOKUP(B2269,'[6]cells down 19042026 9H40'!$B:$B,'[6]cells down 19042026 9H40'!$B:$B,"")</f>
        <v/>
      </c>
      <c r="BO2269" s="9" t="s">
        <v>4117</v>
      </c>
      <c r="BP2269" s="9" t="s">
        <v>5537</v>
      </c>
    </row>
    <row r="2270" spans="1:68" s="9" customFormat="1" x14ac:dyDescent="0.35">
      <c r="A2270" s="1" t="s">
        <v>4118</v>
      </c>
      <c r="B2270" s="8" t="s">
        <v>4119</v>
      </c>
      <c r="C2270" s="3" t="str">
        <f>_xlfn.XLOOKUP(B2270,'[1]daily break down'!$D:$D,'[1]daily break down'!$E:$E,"")</f>
        <v>OUEST</v>
      </c>
      <c r="D2270" s="1" t="s">
        <v>11</v>
      </c>
      <c r="E2270" s="1" t="s">
        <v>12</v>
      </c>
      <c r="F2270" s="3" t="s">
        <v>102</v>
      </c>
      <c r="G2270" s="1" t="s">
        <v>4118</v>
      </c>
      <c r="H2270" s="39" t="str">
        <f>_xlfn.XLOOKUP(B2270,[2]CALCULATION!$B:$B,[2]CALCULATION!$H:$H,"")</f>
        <v>HUAWEI</v>
      </c>
      <c r="I2270" s="34">
        <v>0</v>
      </c>
      <c r="J2270" s="34">
        <v>0</v>
      </c>
      <c r="K2270" s="34">
        <v>0</v>
      </c>
      <c r="L2270" s="34">
        <v>0</v>
      </c>
      <c r="M2270" s="34">
        <v>0</v>
      </c>
      <c r="N2270" s="34">
        <v>0</v>
      </c>
      <c r="O2270" s="34">
        <v>0</v>
      </c>
      <c r="P2270" s="34">
        <v>0</v>
      </c>
      <c r="Q2270" s="34">
        <v>0</v>
      </c>
      <c r="R2270" s="34">
        <v>0</v>
      </c>
      <c r="S2270" s="109">
        <v>0</v>
      </c>
      <c r="T2270" s="109">
        <f>_xlfn.XLOOKUP(B2270,'[3]Nur des jours'!$B:$B,'[3]Nur des jours'!$U:$U,"")</f>
        <v>0</v>
      </c>
      <c r="U2270" s="109">
        <v>0</v>
      </c>
      <c r="V2270" s="109">
        <v>0</v>
      </c>
      <c r="W2270" s="109">
        <v>0</v>
      </c>
      <c r="X2270" s="109">
        <v>0</v>
      </c>
      <c r="Y2270" s="109">
        <v>0</v>
      </c>
      <c r="Z2270" s="109">
        <v>0</v>
      </c>
      <c r="AA2270" s="109">
        <v>0</v>
      </c>
      <c r="AB2270" s="109">
        <v>0</v>
      </c>
      <c r="AC2270" s="109">
        <v>0</v>
      </c>
      <c r="AD2270" s="109">
        <v>0</v>
      </c>
      <c r="AE2270" s="109">
        <v>0</v>
      </c>
      <c r="AF2270" s="109">
        <v>0</v>
      </c>
      <c r="AG2270" s="57" t="str">
        <f>_xlfn.XLOOKUP(B2270,[3]CALCULATION!$B:$B,[3]CALCULATION!$M:$M,"")</f>
        <v>Operationnel</v>
      </c>
      <c r="AH2270" s="57"/>
      <c r="AI2270" s="56" t="str" cm="1">
        <f t="array" ref="AI2270">IFERROR(_xlfn.IFS(
AK2270="MPR ISSUE","PDH",
AK2270="BSS Hardware Issue","BSS",
AK2270="Sites strategiques, MLL, Pylone, etc.","ENVTECH",
AK2270="AKTIVCO DEFAUT GE &amp; POWER Cabinet","AKTIVCO",
AK2270="AKTIVCO Coupure ENEO &amp; Baisse de tension","AKTIVCO GRID ONLY",
AK2270="Coupure ENEO &amp; Baisse de tension","IHS GRID ONLY",
AK2270="Defaut GE &amp; POWER Cabinet","IHS",
AK2270="Sharing","Partners",
AK2270="Sites strategiques &amp; DataCenter","SST &amp; DC",
AK2270="Exclu","Exclu",
AK2270="SAT","SAT",
AK2270="SPARE-ISSUE","SPARE-ISSUE",
AK2270="Fiber CAmtel","TRANS_FO_CAMTEL",
AK2270="Fiber AOF","Fiber AOF",
AK2270="Projet OCM (HUAWEI)","TRAVAUX-HUAWEI",
AK2270="Projet OCM (NOKIA)","TRAVAUX-NOKIA",
AK2270="ACCESS-ISSUE","ACCESS-ISSUE",
AK2270="Projet OCM (ZTE, NOKIA, autres projets)","TRAVAUX OCM",
AK2270="No root CAuse","No root cause",
AK2270="ODU HS","PDH",
AK2270="IP &amp; VLAN","PDH",
AK2270="Warehouse HUAWEI","SPARE-ISSUE",
AK2270="SPARE-HS","SPARE-ISSUE",
AK2270="Power Telco","BSS",AK2270="no impacts","no impacts"
),"")</f>
        <v>No root cause</v>
      </c>
      <c r="AJ2270" s="56" t="str" cm="1">
        <f t="array" ref="AJ2270">IFERROR(_xlfn.IFS(
AK2270="MPR ISSUE","TX ISSUE",
AK2270="BSS Hardware Issue","RAN ISSUE",
AK2270="Sites strategiques, MLL, Pylone, etc.","ENVTECH",
AK2270="AKTIVCO DEFAUT GE &amp; POWER Cabinet","POWER ISSUE",
AK2270="AKTIVCO Coupure ENEO &amp; Baisse de tension","POWER ISSUE",
AK2270="Coupure ENEO &amp; Baisse de tension","POWER ISSUE",
AK2270="Defaut GE &amp; POWER Cabinet","POWER ISSUE",
AK2270="Sharing","POWER ISSUE",
AK2270="Sites strategiques &amp; DataCenter","POWER ISSUE",
AK2270="Exclu","Exclu",
AK2270="SAT","TX ISSUE",
AK2270="SPARE-ISSUE","SPARE-ISSUE",
AK2270="Fiber CAmtel","TX ISSUE",
AK2270="Fiber AOF","TX ISSUE",
AK2270="Projet OCM (HUAWEI)","TRAVAUX-HUAWEI",
AK2270="Projet OCM (NOKIA)","TRAVAUX -NOKIA",
AK2270="ACCESS-ISSUE","ACCESS-ISSUE",
AK2270="Projet OCM (ZTE, NOKIA, autres projets)","TRAVAUX OCM",
AK2270="No root CAuse","No root cause",
AK2270="ODU HS","TX ISSUE",
AK2270="IP &amp; VLAN","TX ISSUE",
AK2270="Warehouse HUAWEI","SPARE-ISSUE",
AK2270="SPARE-HS","SPARE-ISSUE",
AK2270="Power Telco","RAN ISSUE",AK2270="no impacts","no impacts"
),"")</f>
        <v>No root cause</v>
      </c>
      <c r="AK2270" s="81" t="s">
        <v>5620</v>
      </c>
      <c r="AL2270" s="56" t="str" cm="1">
        <f t="array" ref="AL2270">IFERROR(_xlfn.IFS(
AK2270="MPR ISSUE","ACTIVE",
AK2270="BSS Hardware Issue","ACTIVE",
AK2270="Sites strategiques, MLL, Pylone, etc.","PASSIVE",
AK2270="AKTIVCO DEFAUT GE &amp; POWER Cabinet","PASSIVE",
AK2270="AKTIVCO Coupure ENEO &amp; Baisse de tension","PASSIVE",
AK2270="Coupure ENEO &amp; Baisse de tension","PASSIVE",
AK2270="Defaut GE &amp; POWER Cabinet","PASSIVE",
AK2270="Sharing","PASSIVE",
AK2270="Sites strategiques &amp; DataCenter","PASSIVE",
AK2270="Exclu","Exclu",
AK2270="SAT","ACTIVE",
AK2270="SPARE-ISSUE","SPARE-ISSUE",
AK2270="Fiber CAmtel","ACTIVE",
AK2270="Fiber AOF","ACTIVE",
AK2270="Projet OCM (HUAWEI)","PLANNED WORKS",
AK2270="Projet OCM (NOKIA)","PLANNED WORKS",
AK2270="ACCESS-ISSUE","ACCESS-ISSUE",
AK2270="Projet OCM (ZTE, NOKIA, autres projets)","PLANNED WORKS",
AK2270="No root CAuse","No root cause",
AK2270="ODU HS","ACTIVE",
AK2270="IP &amp; VLAN","ACTIVE",
AK2270="Warehouse HUAWEI","SPARE-ISSUE",
AK2270="SPARE-HS","SPARE-ISSUE",
AK2270="Power Telco","ACTIVE", AK2270="no impacts","no impacts"
),"")</f>
        <v>No root cause</v>
      </c>
      <c r="AM2270" s="108" t="s">
        <v>5537</v>
      </c>
      <c r="AN2270" s="117" t="s">
        <v>4119</v>
      </c>
      <c r="AP2270" s="23" t="s">
        <v>5537</v>
      </c>
      <c r="AQ2270" s="23" t="s">
        <v>5537</v>
      </c>
      <c r="AR2270" s="7"/>
      <c r="AS2270" s="6"/>
      <c r="AT2270" s="7"/>
      <c r="AU2270" s="3" t="s">
        <v>5537</v>
      </c>
      <c r="AV2270" s="24" t="s">
        <v>5537</v>
      </c>
      <c r="AW2270" s="24" t="s">
        <v>5537</v>
      </c>
      <c r="AX2270" s="24" t="s">
        <v>5537</v>
      </c>
      <c r="AY2270" s="24" t="s">
        <v>5537</v>
      </c>
      <c r="AZ2270" s="24" t="s">
        <v>5537</v>
      </c>
      <c r="BA2270" s="24" t="s">
        <v>5537</v>
      </c>
      <c r="BB2270" s="24" t="s">
        <v>5537</v>
      </c>
      <c r="BC2270" s="24" t="s">
        <v>5537</v>
      </c>
      <c r="BD2270" s="24" t="s">
        <v>5537</v>
      </c>
      <c r="BE2270" s="24" t="s">
        <v>5537</v>
      </c>
      <c r="BF2270" s="24" t="s">
        <v>5537</v>
      </c>
      <c r="BG2270" s="24" t="s">
        <v>5537</v>
      </c>
      <c r="BH2270" s="24" t="s">
        <v>5537</v>
      </c>
      <c r="BI2270" s="9" t="s">
        <v>5537</v>
      </c>
      <c r="BJ2270" s="14"/>
      <c r="BK2270" s="14" t="s">
        <v>5537</v>
      </c>
      <c r="BL2270" s="14" t="str">
        <f>_xlfn.XLOOKUP(B2270,'[4]cell downs 18042026 17h'!$B:$B,'[4]cell downs 18042026 17h'!$B:$B,"")</f>
        <v/>
      </c>
      <c r="BM2270" s="14" t="str">
        <f>_xlfn.XLOOKUP(B2270,'[5]Cells Huawei 19042026 15h'!$B:$B,'[5]Cells Huawei 19042026 15h'!$B:$B,"")</f>
        <v/>
      </c>
      <c r="BN2270" s="9" t="str">
        <f>_xlfn.XLOOKUP(B2270,'[6]cells down 19042026 9H40'!$B:$B,'[6]cells down 19042026 9H40'!$B:$B,"")</f>
        <v/>
      </c>
      <c r="BO2270" s="9" t="s">
        <v>4119</v>
      </c>
      <c r="BP2270" s="9" t="s">
        <v>12</v>
      </c>
    </row>
    <row r="2271" spans="1:68" s="9" customFormat="1" x14ac:dyDescent="0.35">
      <c r="A2271" s="1" t="s">
        <v>4120</v>
      </c>
      <c r="B2271" s="8" t="s">
        <v>4121</v>
      </c>
      <c r="C2271" s="3" t="str">
        <f>_xlfn.XLOOKUP(B2271,'[1]daily break down'!$D:$D,'[1]daily break down'!$E:$E,"")</f>
        <v>CENTRE</v>
      </c>
      <c r="D2271" s="1" t="s">
        <v>11</v>
      </c>
      <c r="E2271" s="1" t="s">
        <v>1129</v>
      </c>
      <c r="F2271" s="3" t="s">
        <v>226</v>
      </c>
      <c r="G2271" s="1" t="s">
        <v>4122</v>
      </c>
      <c r="H2271" s="41" t="str">
        <f>_xlfn.XLOOKUP(B2271,[2]CALCULATION!$B:$B,[2]CALCULATION!$H:$H,"")</f>
        <v>ZTE</v>
      </c>
      <c r="I2271" s="34">
        <v>0</v>
      </c>
      <c r="J2271" s="34">
        <v>0</v>
      </c>
      <c r="K2271" s="34">
        <v>0</v>
      </c>
      <c r="L2271" s="34">
        <v>0</v>
      </c>
      <c r="M2271" s="34">
        <v>0</v>
      </c>
      <c r="N2271" s="34">
        <v>0</v>
      </c>
      <c r="O2271" s="34">
        <v>0</v>
      </c>
      <c r="P2271" s="34">
        <v>0</v>
      </c>
      <c r="Q2271" s="34">
        <v>0</v>
      </c>
      <c r="R2271" s="34">
        <v>0</v>
      </c>
      <c r="S2271" s="109">
        <v>0</v>
      </c>
      <c r="T2271" s="109">
        <f>_xlfn.XLOOKUP(B2271,'[3]Nur des jours'!$B:$B,'[3]Nur des jours'!$U:$U,"")</f>
        <v>0</v>
      </c>
      <c r="U2271" s="109">
        <v>0</v>
      </c>
      <c r="V2271" s="109">
        <v>0</v>
      </c>
      <c r="W2271" s="109">
        <v>0</v>
      </c>
      <c r="X2271" s="109">
        <v>0</v>
      </c>
      <c r="Y2271" s="109">
        <v>0</v>
      </c>
      <c r="Z2271" s="109">
        <v>0</v>
      </c>
      <c r="AA2271" s="109">
        <v>0</v>
      </c>
      <c r="AB2271" s="109">
        <v>0</v>
      </c>
      <c r="AC2271" s="109">
        <v>0</v>
      </c>
      <c r="AD2271" s="109">
        <v>0</v>
      </c>
      <c r="AE2271" s="109">
        <v>0</v>
      </c>
      <c r="AF2271" s="109">
        <v>0</v>
      </c>
      <c r="AG2271" s="57" t="str">
        <f>_xlfn.XLOOKUP(B2271,[3]CALCULATION!$B:$B,[3]CALCULATION!$M:$M,"")</f>
        <v>Operationnel</v>
      </c>
      <c r="AH2271" s="57"/>
      <c r="AI2271" s="56" t="str" cm="1">
        <f t="array" ref="AI2271">IFERROR(_xlfn.IFS(
AK2271="MPR ISSUE","PDH",
AK2271="BSS Hardware Issue","BSS",
AK2271="Sites strategiques, MLL, Pylone, etc.","ENVTECH",
AK2271="AKTIVCO DEFAUT GE &amp; POWER Cabinet","AKTIVCO",
AK2271="AKTIVCO Coupure ENEO &amp; Baisse de tension","AKTIVCO GRID ONLY",
AK2271="Coupure ENEO &amp; Baisse de tension","IHS GRID ONLY",
AK2271="Defaut GE &amp; POWER Cabinet","IHS",
AK2271="Sharing","Partners",
AK2271="Sites strategiques &amp; DataCenter","SST &amp; DC",
AK2271="Exclu","Exclu",
AK2271="SAT","SAT",
AK2271="SPARE-ISSUE","SPARE-ISSUE",
AK2271="Fiber CAmtel","TRANS_FO_CAMTEL",
AK2271="Fiber AOF","Fiber AOF",
AK2271="Projet OCM (HUAWEI)","TRAVAUX-HUAWEI",
AK2271="Projet OCM (NOKIA)","TRAVAUX-NOKIA",
AK2271="ACCESS-ISSUE","ACCESS-ISSUE",
AK2271="Projet OCM (ZTE, NOKIA, autres projets)","TRAVAUX OCM",
AK2271="No root CAuse","No root cause",
AK2271="ODU HS","PDH",
AK2271="IP &amp; VLAN","PDH",
AK2271="Warehouse HUAWEI","SPARE-ISSUE",
AK2271="SPARE-HS","SPARE-ISSUE",
AK2271="Power Telco","BSS",AK2271="no impacts","no impacts"
),"")</f>
        <v>No root cause</v>
      </c>
      <c r="AJ2271" s="56" t="str" cm="1">
        <f t="array" ref="AJ2271">IFERROR(_xlfn.IFS(
AK2271="MPR ISSUE","TX ISSUE",
AK2271="BSS Hardware Issue","RAN ISSUE",
AK2271="Sites strategiques, MLL, Pylone, etc.","ENVTECH",
AK2271="AKTIVCO DEFAUT GE &amp; POWER Cabinet","POWER ISSUE",
AK2271="AKTIVCO Coupure ENEO &amp; Baisse de tension","POWER ISSUE",
AK2271="Coupure ENEO &amp; Baisse de tension","POWER ISSUE",
AK2271="Defaut GE &amp; POWER Cabinet","POWER ISSUE",
AK2271="Sharing","POWER ISSUE",
AK2271="Sites strategiques &amp; DataCenter","POWER ISSUE",
AK2271="Exclu","Exclu",
AK2271="SAT","TX ISSUE",
AK2271="SPARE-ISSUE","SPARE-ISSUE",
AK2271="Fiber CAmtel","TX ISSUE",
AK2271="Fiber AOF","TX ISSUE",
AK2271="Projet OCM (HUAWEI)","TRAVAUX-HUAWEI",
AK2271="Projet OCM (NOKIA)","TRAVAUX -NOKIA",
AK2271="ACCESS-ISSUE","ACCESS-ISSUE",
AK2271="Projet OCM (ZTE, NOKIA, autres projets)","TRAVAUX OCM",
AK2271="No root CAuse","No root cause",
AK2271="ODU HS","TX ISSUE",
AK2271="IP &amp; VLAN","TX ISSUE",
AK2271="Warehouse HUAWEI","SPARE-ISSUE",
AK2271="SPARE-HS","SPARE-ISSUE",
AK2271="Power Telco","RAN ISSUE",AK2271="no impacts","no impacts"
),"")</f>
        <v>No root cause</v>
      </c>
      <c r="AK2271" s="81" t="s">
        <v>5620</v>
      </c>
      <c r="AL2271" s="56" t="str" cm="1">
        <f t="array" ref="AL2271">IFERROR(_xlfn.IFS(
AK2271="MPR ISSUE","ACTIVE",
AK2271="BSS Hardware Issue","ACTIVE",
AK2271="Sites strategiques, MLL, Pylone, etc.","PASSIVE",
AK2271="AKTIVCO DEFAUT GE &amp; POWER Cabinet","PASSIVE",
AK2271="AKTIVCO Coupure ENEO &amp; Baisse de tension","PASSIVE",
AK2271="Coupure ENEO &amp; Baisse de tension","PASSIVE",
AK2271="Defaut GE &amp; POWER Cabinet","PASSIVE",
AK2271="Sharing","PASSIVE",
AK2271="Sites strategiques &amp; DataCenter","PASSIVE",
AK2271="Exclu","Exclu",
AK2271="SAT","ACTIVE",
AK2271="SPARE-ISSUE","SPARE-ISSUE",
AK2271="Fiber CAmtel","ACTIVE",
AK2271="Fiber AOF","ACTIVE",
AK2271="Projet OCM (HUAWEI)","PLANNED WORKS",
AK2271="Projet OCM (NOKIA)","PLANNED WORKS",
AK2271="ACCESS-ISSUE","ACCESS-ISSUE",
AK2271="Projet OCM (ZTE, NOKIA, autres projets)","PLANNED WORKS",
AK2271="No root CAuse","No root cause",
AK2271="ODU HS","ACTIVE",
AK2271="IP &amp; VLAN","ACTIVE",
AK2271="Warehouse HUAWEI","SPARE-ISSUE",
AK2271="SPARE-HS","SPARE-ISSUE",
AK2271="Power Telco","ACTIVE", AK2271="no impacts","no impacts"
),"")</f>
        <v>No root cause</v>
      </c>
      <c r="AM2271" s="108" t="s">
        <v>5537</v>
      </c>
      <c r="AN2271" s="117" t="s">
        <v>4121</v>
      </c>
      <c r="AP2271" s="23" t="s">
        <v>5537</v>
      </c>
      <c r="AQ2271" s="23" t="s">
        <v>5537</v>
      </c>
      <c r="AR2271" s="7"/>
      <c r="AS2271" s="6"/>
      <c r="AT2271" s="7"/>
      <c r="AU2271" s="3" t="s">
        <v>5537</v>
      </c>
      <c r="AV2271" s="24" t="s">
        <v>5537</v>
      </c>
      <c r="AW2271" s="24" t="s">
        <v>5537</v>
      </c>
      <c r="AX2271" s="24" t="s">
        <v>5537</v>
      </c>
      <c r="AY2271" s="24" t="s">
        <v>5537</v>
      </c>
      <c r="AZ2271" s="24" t="s">
        <v>5537</v>
      </c>
      <c r="BA2271" s="24" t="s">
        <v>5537</v>
      </c>
      <c r="BB2271" s="24" t="s">
        <v>5537</v>
      </c>
      <c r="BC2271" s="24" t="s">
        <v>5537</v>
      </c>
      <c r="BD2271" s="24" t="s">
        <v>5537</v>
      </c>
      <c r="BE2271" s="24" t="s">
        <v>5537</v>
      </c>
      <c r="BF2271" s="24" t="s">
        <v>5537</v>
      </c>
      <c r="BG2271" s="24" t="s">
        <v>5537</v>
      </c>
      <c r="BH2271" s="24" t="s">
        <v>5537</v>
      </c>
      <c r="BI2271" s="9" t="s">
        <v>5537</v>
      </c>
      <c r="BJ2271" s="14"/>
      <c r="BK2271" s="14" t="s">
        <v>5537</v>
      </c>
      <c r="BL2271" s="14" t="str">
        <f>_xlfn.XLOOKUP(B2271,'[4]cell downs 18042026 17h'!$B:$B,'[4]cell downs 18042026 17h'!$B:$B,"")</f>
        <v/>
      </c>
      <c r="BM2271" s="14" t="str">
        <f>_xlfn.XLOOKUP(B2271,'[5]Cells Huawei 19042026 15h'!$B:$B,'[5]Cells Huawei 19042026 15h'!$B:$B,"")</f>
        <v/>
      </c>
      <c r="BN2271" s="9" t="str">
        <f>_xlfn.XLOOKUP(B2271,'[6]cells down 19042026 9H40'!$B:$B,'[6]cells down 19042026 9H40'!$B:$B,"")</f>
        <v/>
      </c>
      <c r="BO2271" s="9" t="s">
        <v>4121</v>
      </c>
      <c r="BP2271" s="9" t="s">
        <v>5537</v>
      </c>
    </row>
    <row r="2272" spans="1:68" s="9" customFormat="1" x14ac:dyDescent="0.35">
      <c r="A2272" s="1" t="s">
        <v>4123</v>
      </c>
      <c r="B2272" s="8" t="s">
        <v>4124</v>
      </c>
      <c r="C2272" s="3" t="str">
        <f>_xlfn.XLOOKUP(B2272,'[1]daily break down'!$D:$D,'[1]daily break down'!$E:$E,"")</f>
        <v>LITTORAL</v>
      </c>
      <c r="D2272" s="1" t="s">
        <v>11</v>
      </c>
      <c r="E2272" s="1" t="s">
        <v>12</v>
      </c>
      <c r="F2272" s="3" t="s">
        <v>31</v>
      </c>
      <c r="G2272" s="1" t="s">
        <v>3781</v>
      </c>
      <c r="H2272" s="41" t="str">
        <f>_xlfn.XLOOKUP(B2272,[2]CALCULATION!$B:$B,[2]CALCULATION!$H:$H,"")</f>
        <v>ZTE</v>
      </c>
      <c r="I2272" s="34">
        <v>0</v>
      </c>
      <c r="J2272" s="34">
        <v>0</v>
      </c>
      <c r="K2272" s="34">
        <v>0</v>
      </c>
      <c r="L2272" s="34">
        <v>0</v>
      </c>
      <c r="M2272" s="34">
        <v>0</v>
      </c>
      <c r="N2272" s="34">
        <v>0</v>
      </c>
      <c r="O2272" s="34">
        <v>0</v>
      </c>
      <c r="P2272" s="34">
        <v>0</v>
      </c>
      <c r="Q2272" s="34">
        <v>0</v>
      </c>
      <c r="R2272" s="34">
        <v>0</v>
      </c>
      <c r="S2272" s="109">
        <v>0</v>
      </c>
      <c r="T2272" s="109">
        <f>_xlfn.XLOOKUP(B2272,'[3]Nur des jours'!$B:$B,'[3]Nur des jours'!$U:$U,"")</f>
        <v>0</v>
      </c>
      <c r="U2272" s="109">
        <v>0</v>
      </c>
      <c r="V2272" s="109">
        <v>0</v>
      </c>
      <c r="W2272" s="109">
        <v>0</v>
      </c>
      <c r="X2272" s="109">
        <v>0</v>
      </c>
      <c r="Y2272" s="109">
        <v>0</v>
      </c>
      <c r="Z2272" s="109">
        <v>0</v>
      </c>
      <c r="AA2272" s="109">
        <v>0</v>
      </c>
      <c r="AB2272" s="109">
        <v>0</v>
      </c>
      <c r="AC2272" s="109">
        <v>0</v>
      </c>
      <c r="AD2272" s="109">
        <v>0</v>
      </c>
      <c r="AE2272" s="109">
        <v>0</v>
      </c>
      <c r="AF2272" s="109">
        <v>0</v>
      </c>
      <c r="AG2272" s="57" t="str">
        <f>_xlfn.XLOOKUP(B2272,[3]CALCULATION!$B:$B,[3]CALCULATION!$M:$M,"")</f>
        <v>Operationnel</v>
      </c>
      <c r="AH2272" s="57"/>
      <c r="AI2272" s="56" t="str" cm="1">
        <f t="array" ref="AI2272">IFERROR(_xlfn.IFS(
AK2272="MPR ISSUE","PDH",
AK2272="BSS Hardware Issue","BSS",
AK2272="Sites strategiques, MLL, Pylone, etc.","ENVTECH",
AK2272="AKTIVCO DEFAUT GE &amp; POWER Cabinet","AKTIVCO",
AK2272="AKTIVCO Coupure ENEO &amp; Baisse de tension","AKTIVCO GRID ONLY",
AK2272="Coupure ENEO &amp; Baisse de tension","IHS GRID ONLY",
AK2272="Defaut GE &amp; POWER Cabinet","IHS",
AK2272="Sharing","Partners",
AK2272="Sites strategiques &amp; DataCenter","SST &amp; DC",
AK2272="Exclu","Exclu",
AK2272="SAT","SAT",
AK2272="SPARE-ISSUE","SPARE-ISSUE",
AK2272="Fiber CAmtel","TRANS_FO_CAMTEL",
AK2272="Fiber AOF","Fiber AOF",
AK2272="Projet OCM (HUAWEI)","TRAVAUX-HUAWEI",
AK2272="Projet OCM (NOKIA)","TRAVAUX-NOKIA",
AK2272="ACCESS-ISSUE","ACCESS-ISSUE",
AK2272="Projet OCM (ZTE, NOKIA, autres projets)","TRAVAUX OCM",
AK2272="No root CAuse","No root cause",
AK2272="ODU HS","PDH",
AK2272="IP &amp; VLAN","PDH",
AK2272="Warehouse HUAWEI","SPARE-ISSUE",
AK2272="SPARE-HS","SPARE-ISSUE",
AK2272="Power Telco","BSS",AK2272="no impacts","no impacts"
),"")</f>
        <v>No root cause</v>
      </c>
      <c r="AJ2272" s="56" t="str" cm="1">
        <f t="array" ref="AJ2272">IFERROR(_xlfn.IFS(
AK2272="MPR ISSUE","TX ISSUE",
AK2272="BSS Hardware Issue","RAN ISSUE",
AK2272="Sites strategiques, MLL, Pylone, etc.","ENVTECH",
AK2272="AKTIVCO DEFAUT GE &amp; POWER Cabinet","POWER ISSUE",
AK2272="AKTIVCO Coupure ENEO &amp; Baisse de tension","POWER ISSUE",
AK2272="Coupure ENEO &amp; Baisse de tension","POWER ISSUE",
AK2272="Defaut GE &amp; POWER Cabinet","POWER ISSUE",
AK2272="Sharing","POWER ISSUE",
AK2272="Sites strategiques &amp; DataCenter","POWER ISSUE",
AK2272="Exclu","Exclu",
AK2272="SAT","TX ISSUE",
AK2272="SPARE-ISSUE","SPARE-ISSUE",
AK2272="Fiber CAmtel","TX ISSUE",
AK2272="Fiber AOF","TX ISSUE",
AK2272="Projet OCM (HUAWEI)","TRAVAUX-HUAWEI",
AK2272="Projet OCM (NOKIA)","TRAVAUX -NOKIA",
AK2272="ACCESS-ISSUE","ACCESS-ISSUE",
AK2272="Projet OCM (ZTE, NOKIA, autres projets)","TRAVAUX OCM",
AK2272="No root CAuse","No root cause",
AK2272="ODU HS","TX ISSUE",
AK2272="IP &amp; VLAN","TX ISSUE",
AK2272="Warehouse HUAWEI","SPARE-ISSUE",
AK2272="SPARE-HS","SPARE-ISSUE",
AK2272="Power Telco","RAN ISSUE",AK2272="no impacts","no impacts"
),"")</f>
        <v>No root cause</v>
      </c>
      <c r="AK2272" s="81" t="s">
        <v>5620</v>
      </c>
      <c r="AL2272" s="56" t="str" cm="1">
        <f t="array" ref="AL2272">IFERROR(_xlfn.IFS(
AK2272="MPR ISSUE","ACTIVE",
AK2272="BSS Hardware Issue","ACTIVE",
AK2272="Sites strategiques, MLL, Pylone, etc.","PASSIVE",
AK2272="AKTIVCO DEFAUT GE &amp; POWER Cabinet","PASSIVE",
AK2272="AKTIVCO Coupure ENEO &amp; Baisse de tension","PASSIVE",
AK2272="Coupure ENEO &amp; Baisse de tension","PASSIVE",
AK2272="Defaut GE &amp; POWER Cabinet","PASSIVE",
AK2272="Sharing","PASSIVE",
AK2272="Sites strategiques &amp; DataCenter","PASSIVE",
AK2272="Exclu","Exclu",
AK2272="SAT","ACTIVE",
AK2272="SPARE-ISSUE","SPARE-ISSUE",
AK2272="Fiber CAmtel","ACTIVE",
AK2272="Fiber AOF","ACTIVE",
AK2272="Projet OCM (HUAWEI)","PLANNED WORKS",
AK2272="Projet OCM (NOKIA)","PLANNED WORKS",
AK2272="ACCESS-ISSUE","ACCESS-ISSUE",
AK2272="Projet OCM (ZTE, NOKIA, autres projets)","PLANNED WORKS",
AK2272="No root CAuse","No root cause",
AK2272="ODU HS","ACTIVE",
AK2272="IP &amp; VLAN","ACTIVE",
AK2272="Warehouse HUAWEI","SPARE-ISSUE",
AK2272="SPARE-HS","SPARE-ISSUE",
AK2272="Power Telco","ACTIVE", AK2272="no impacts","no impacts"
),"")</f>
        <v>No root cause</v>
      </c>
      <c r="AM2272" s="108" t="s">
        <v>5537</v>
      </c>
      <c r="AN2272" s="117" t="s">
        <v>4124</v>
      </c>
      <c r="AP2272" s="23" t="s">
        <v>5537</v>
      </c>
      <c r="AQ2272" s="23" t="s">
        <v>5537</v>
      </c>
      <c r="AR2272" s="7"/>
      <c r="AS2272" s="6"/>
      <c r="AT2272" s="7"/>
      <c r="AU2272" s="3" t="s">
        <v>5537</v>
      </c>
      <c r="AV2272" s="24" t="s">
        <v>5537</v>
      </c>
      <c r="AW2272" s="24" t="s">
        <v>5537</v>
      </c>
      <c r="AX2272" s="24" t="s">
        <v>5537</v>
      </c>
      <c r="AY2272" s="24" t="s">
        <v>5537</v>
      </c>
      <c r="AZ2272" s="24" t="s">
        <v>5537</v>
      </c>
      <c r="BA2272" s="24" t="s">
        <v>5537</v>
      </c>
      <c r="BB2272" s="24" t="s">
        <v>5537</v>
      </c>
      <c r="BC2272" s="24" t="s">
        <v>5537</v>
      </c>
      <c r="BD2272" s="24" t="s">
        <v>5537</v>
      </c>
      <c r="BE2272" s="24" t="s">
        <v>5537</v>
      </c>
      <c r="BF2272" s="24" t="s">
        <v>5537</v>
      </c>
      <c r="BG2272" s="24" t="s">
        <v>5537</v>
      </c>
      <c r="BH2272" s="24" t="s">
        <v>5537</v>
      </c>
      <c r="BI2272" s="9" t="s">
        <v>5537</v>
      </c>
      <c r="BJ2272" s="14"/>
      <c r="BK2272" s="14" t="s">
        <v>5537</v>
      </c>
      <c r="BL2272" s="14" t="str">
        <f>_xlfn.XLOOKUP(B2272,'[4]cell downs 18042026 17h'!$B:$B,'[4]cell downs 18042026 17h'!$B:$B,"")</f>
        <v/>
      </c>
      <c r="BM2272" s="14" t="str">
        <f>_xlfn.XLOOKUP(B2272,'[5]Cells Huawei 19042026 15h'!$B:$B,'[5]Cells Huawei 19042026 15h'!$B:$B,"")</f>
        <v/>
      </c>
      <c r="BN2272" s="9" t="str">
        <f>_xlfn.XLOOKUP(B2272,'[6]cells down 19042026 9H40'!$B:$B,'[6]cells down 19042026 9H40'!$B:$B,"")</f>
        <v/>
      </c>
      <c r="BO2272" s="9" t="s">
        <v>4124</v>
      </c>
      <c r="BP2272" s="9" t="s">
        <v>5537</v>
      </c>
    </row>
    <row r="2273" spans="1:68" s="9" customFormat="1" x14ac:dyDescent="0.35">
      <c r="A2273" s="1" t="s">
        <v>4126</v>
      </c>
      <c r="B2273" s="8" t="s">
        <v>4127</v>
      </c>
      <c r="C2273" s="3" t="str">
        <f>_xlfn.XLOOKUP(B2273,'[1]daily break down'!$D:$D,'[1]daily break down'!$E:$E,"")</f>
        <v>CENTRE</v>
      </c>
      <c r="D2273" s="1" t="s">
        <v>11</v>
      </c>
      <c r="E2273" s="1" t="s">
        <v>12</v>
      </c>
      <c r="F2273" s="3" t="s">
        <v>37</v>
      </c>
      <c r="G2273" s="1" t="s">
        <v>4128</v>
      </c>
      <c r="H2273" s="41" t="str">
        <f>_xlfn.XLOOKUP(B2273,[2]CALCULATION!$B:$B,[2]CALCULATION!$H:$H,"")</f>
        <v>ZTE</v>
      </c>
      <c r="I2273" s="34">
        <v>0</v>
      </c>
      <c r="J2273" s="34">
        <v>0</v>
      </c>
      <c r="K2273" s="34">
        <v>0</v>
      </c>
      <c r="L2273" s="34">
        <v>0</v>
      </c>
      <c r="M2273" s="34">
        <v>0</v>
      </c>
      <c r="N2273" s="34">
        <v>0</v>
      </c>
      <c r="O2273" s="34">
        <v>0</v>
      </c>
      <c r="P2273" s="34">
        <v>0</v>
      </c>
      <c r="Q2273" s="34">
        <v>0</v>
      </c>
      <c r="R2273" s="34">
        <v>0</v>
      </c>
      <c r="S2273" s="109">
        <v>0</v>
      </c>
      <c r="T2273" s="109">
        <f>_xlfn.XLOOKUP(B2273,'[3]Nur des jours'!$B:$B,'[3]Nur des jours'!$U:$U,"")</f>
        <v>0</v>
      </c>
      <c r="U2273" s="109">
        <v>0</v>
      </c>
      <c r="V2273" s="109">
        <v>0</v>
      </c>
      <c r="W2273" s="109">
        <v>0</v>
      </c>
      <c r="X2273" s="109">
        <v>0</v>
      </c>
      <c r="Y2273" s="109">
        <v>0</v>
      </c>
      <c r="Z2273" s="109">
        <v>0</v>
      </c>
      <c r="AA2273" s="109">
        <v>0</v>
      </c>
      <c r="AB2273" s="109">
        <v>0</v>
      </c>
      <c r="AC2273" s="109">
        <v>0</v>
      </c>
      <c r="AD2273" s="109">
        <v>0</v>
      </c>
      <c r="AE2273" s="109">
        <v>0</v>
      </c>
      <c r="AF2273" s="109">
        <v>0</v>
      </c>
      <c r="AG2273" s="57" t="str">
        <f>_xlfn.XLOOKUP(B2273,[3]CALCULATION!$B:$B,[3]CALCULATION!$M:$M,"")</f>
        <v>Operationnel</v>
      </c>
      <c r="AH2273" s="57"/>
      <c r="AI2273" s="56" t="str" cm="1">
        <f t="array" ref="AI2273">IFERROR(_xlfn.IFS(
AK2273="MPR ISSUE","PDH",
AK2273="BSS Hardware Issue","BSS",
AK2273="Sites strategiques, MLL, Pylone, etc.","ENVTECH",
AK2273="AKTIVCO DEFAUT GE &amp; POWER Cabinet","AKTIVCO",
AK2273="AKTIVCO Coupure ENEO &amp; Baisse de tension","AKTIVCO GRID ONLY",
AK2273="Coupure ENEO &amp; Baisse de tension","IHS GRID ONLY",
AK2273="Defaut GE &amp; POWER Cabinet","IHS",
AK2273="Sharing","Partners",
AK2273="Sites strategiques &amp; DataCenter","SST &amp; DC",
AK2273="Exclu","Exclu",
AK2273="SAT","SAT",
AK2273="SPARE-ISSUE","SPARE-ISSUE",
AK2273="Fiber CAmtel","TRANS_FO_CAMTEL",
AK2273="Fiber AOF","Fiber AOF",
AK2273="Projet OCM (HUAWEI)","TRAVAUX-HUAWEI",
AK2273="Projet OCM (NOKIA)","TRAVAUX-NOKIA",
AK2273="ACCESS-ISSUE","ACCESS-ISSUE",
AK2273="Projet OCM (ZTE, NOKIA, autres projets)","TRAVAUX OCM",
AK2273="No root CAuse","No root cause",
AK2273="ODU HS","PDH",
AK2273="IP &amp; VLAN","PDH",
AK2273="Warehouse HUAWEI","SPARE-ISSUE",
AK2273="SPARE-HS","SPARE-ISSUE",
AK2273="Power Telco","BSS",AK2273="no impacts","no impacts"
),"")</f>
        <v>No root cause</v>
      </c>
      <c r="AJ2273" s="56" t="str" cm="1">
        <f t="array" ref="AJ2273">IFERROR(_xlfn.IFS(
AK2273="MPR ISSUE","TX ISSUE",
AK2273="BSS Hardware Issue","RAN ISSUE",
AK2273="Sites strategiques, MLL, Pylone, etc.","ENVTECH",
AK2273="AKTIVCO DEFAUT GE &amp; POWER Cabinet","POWER ISSUE",
AK2273="AKTIVCO Coupure ENEO &amp; Baisse de tension","POWER ISSUE",
AK2273="Coupure ENEO &amp; Baisse de tension","POWER ISSUE",
AK2273="Defaut GE &amp; POWER Cabinet","POWER ISSUE",
AK2273="Sharing","POWER ISSUE",
AK2273="Sites strategiques &amp; DataCenter","POWER ISSUE",
AK2273="Exclu","Exclu",
AK2273="SAT","TX ISSUE",
AK2273="SPARE-ISSUE","SPARE-ISSUE",
AK2273="Fiber CAmtel","TX ISSUE",
AK2273="Fiber AOF","TX ISSUE",
AK2273="Projet OCM (HUAWEI)","TRAVAUX-HUAWEI",
AK2273="Projet OCM (NOKIA)","TRAVAUX -NOKIA",
AK2273="ACCESS-ISSUE","ACCESS-ISSUE",
AK2273="Projet OCM (ZTE, NOKIA, autres projets)","TRAVAUX OCM",
AK2273="No root CAuse","No root cause",
AK2273="ODU HS","TX ISSUE",
AK2273="IP &amp; VLAN","TX ISSUE",
AK2273="Warehouse HUAWEI","SPARE-ISSUE",
AK2273="SPARE-HS","SPARE-ISSUE",
AK2273="Power Telco","RAN ISSUE",AK2273="no impacts","no impacts"
),"")</f>
        <v>No root cause</v>
      </c>
      <c r="AK2273" s="81" t="s">
        <v>5620</v>
      </c>
      <c r="AL2273" s="56" t="str" cm="1">
        <f t="array" ref="AL2273">IFERROR(_xlfn.IFS(
AK2273="MPR ISSUE","ACTIVE",
AK2273="BSS Hardware Issue","ACTIVE",
AK2273="Sites strategiques, MLL, Pylone, etc.","PASSIVE",
AK2273="AKTIVCO DEFAUT GE &amp; POWER Cabinet","PASSIVE",
AK2273="AKTIVCO Coupure ENEO &amp; Baisse de tension","PASSIVE",
AK2273="Coupure ENEO &amp; Baisse de tension","PASSIVE",
AK2273="Defaut GE &amp; POWER Cabinet","PASSIVE",
AK2273="Sharing","PASSIVE",
AK2273="Sites strategiques &amp; DataCenter","PASSIVE",
AK2273="Exclu","Exclu",
AK2273="SAT","ACTIVE",
AK2273="SPARE-ISSUE","SPARE-ISSUE",
AK2273="Fiber CAmtel","ACTIVE",
AK2273="Fiber AOF","ACTIVE",
AK2273="Projet OCM (HUAWEI)","PLANNED WORKS",
AK2273="Projet OCM (NOKIA)","PLANNED WORKS",
AK2273="ACCESS-ISSUE","ACCESS-ISSUE",
AK2273="Projet OCM (ZTE, NOKIA, autres projets)","PLANNED WORKS",
AK2273="No root CAuse","No root cause",
AK2273="ODU HS","ACTIVE",
AK2273="IP &amp; VLAN","ACTIVE",
AK2273="Warehouse HUAWEI","SPARE-ISSUE",
AK2273="SPARE-HS","SPARE-ISSUE",
AK2273="Power Telco","ACTIVE", AK2273="no impacts","no impacts"
),"")</f>
        <v>No root cause</v>
      </c>
      <c r="AM2273" s="108" t="s">
        <v>5537</v>
      </c>
      <c r="AN2273" s="117" t="s">
        <v>4127</v>
      </c>
      <c r="AP2273" s="23" t="s">
        <v>5537</v>
      </c>
      <c r="AQ2273" s="23" t="s">
        <v>5537</v>
      </c>
      <c r="AR2273" s="7"/>
      <c r="AS2273" s="6"/>
      <c r="AT2273" s="7"/>
      <c r="AU2273" s="3" t="s">
        <v>5537</v>
      </c>
      <c r="AV2273" s="24" t="s">
        <v>5537</v>
      </c>
      <c r="AW2273" s="24" t="s">
        <v>5537</v>
      </c>
      <c r="AX2273" s="24" t="s">
        <v>5537</v>
      </c>
      <c r="AY2273" s="24" t="s">
        <v>5537</v>
      </c>
      <c r="AZ2273" s="24" t="s">
        <v>5537</v>
      </c>
      <c r="BA2273" s="24" t="s">
        <v>5537</v>
      </c>
      <c r="BB2273" s="24" t="s">
        <v>5537</v>
      </c>
      <c r="BC2273" s="24" t="s">
        <v>5537</v>
      </c>
      <c r="BD2273" s="24" t="s">
        <v>5537</v>
      </c>
      <c r="BE2273" s="24" t="s">
        <v>5537</v>
      </c>
      <c r="BF2273" s="24" t="s">
        <v>5537</v>
      </c>
      <c r="BG2273" s="24" t="s">
        <v>5537</v>
      </c>
      <c r="BH2273" s="24" t="s">
        <v>5537</v>
      </c>
      <c r="BI2273" s="9" t="s">
        <v>5537</v>
      </c>
      <c r="BJ2273" s="14"/>
      <c r="BK2273" s="14" t="s">
        <v>5537</v>
      </c>
      <c r="BL2273" s="14" t="str">
        <f>_xlfn.XLOOKUP(B2273,'[4]cell downs 18042026 17h'!$B:$B,'[4]cell downs 18042026 17h'!$B:$B,"")</f>
        <v/>
      </c>
      <c r="BM2273" s="14" t="str">
        <f>_xlfn.XLOOKUP(B2273,'[5]Cells Huawei 19042026 15h'!$B:$B,'[5]Cells Huawei 19042026 15h'!$B:$B,"")</f>
        <v/>
      </c>
      <c r="BN2273" s="9" t="str">
        <f>_xlfn.XLOOKUP(B2273,'[6]cells down 19042026 9H40'!$B:$B,'[6]cells down 19042026 9H40'!$B:$B,"")</f>
        <v/>
      </c>
      <c r="BO2273" s="9" t="s">
        <v>4127</v>
      </c>
      <c r="BP2273" s="9" t="s">
        <v>12</v>
      </c>
    </row>
    <row r="2274" spans="1:68" s="9" customFormat="1" x14ac:dyDescent="0.35">
      <c r="A2274" s="1" t="s">
        <v>4232</v>
      </c>
      <c r="B2274" s="8" t="s">
        <v>4233</v>
      </c>
      <c r="C2274" s="3" t="str">
        <f>_xlfn.XLOOKUP(B2274,'[1]daily break down'!$D:$D,'[1]daily break down'!$E:$E,"")</f>
        <v>Yaounde</v>
      </c>
      <c r="D2274" s="1" t="s">
        <v>11</v>
      </c>
      <c r="E2274" s="1" t="s">
        <v>594</v>
      </c>
      <c r="F2274" s="3" t="s">
        <v>37</v>
      </c>
      <c r="G2274" s="1" t="s">
        <v>38</v>
      </c>
      <c r="H2274" s="41" t="str">
        <f>_xlfn.XLOOKUP(B2274,[2]CALCULATION!$B:$B,[2]CALCULATION!$H:$H,"")</f>
        <v>ZTE</v>
      </c>
      <c r="I2274" s="34">
        <v>0</v>
      </c>
      <c r="J2274" s="34">
        <v>0</v>
      </c>
      <c r="K2274" s="34">
        <v>0</v>
      </c>
      <c r="L2274" s="34">
        <v>0</v>
      </c>
      <c r="M2274" s="34">
        <v>0</v>
      </c>
      <c r="N2274" s="34">
        <v>0</v>
      </c>
      <c r="O2274" s="34">
        <v>0</v>
      </c>
      <c r="P2274" s="34">
        <v>0</v>
      </c>
      <c r="Q2274" s="34">
        <v>0</v>
      </c>
      <c r="R2274" s="34">
        <v>0</v>
      </c>
      <c r="S2274" s="109">
        <v>0</v>
      </c>
      <c r="T2274" s="109">
        <f>_xlfn.XLOOKUP(B2274,'[3]Nur des jours'!$B:$B,'[3]Nur des jours'!$U:$U,"")</f>
        <v>0</v>
      </c>
      <c r="U2274" s="109">
        <v>0</v>
      </c>
      <c r="V2274" s="109">
        <v>0</v>
      </c>
      <c r="W2274" s="109">
        <v>0</v>
      </c>
      <c r="X2274" s="109">
        <v>0</v>
      </c>
      <c r="Y2274" s="109">
        <v>0</v>
      </c>
      <c r="Z2274" s="109">
        <v>0</v>
      </c>
      <c r="AA2274" s="109">
        <v>0</v>
      </c>
      <c r="AB2274" s="109">
        <v>0</v>
      </c>
      <c r="AC2274" s="109">
        <v>0</v>
      </c>
      <c r="AD2274" s="109">
        <v>0</v>
      </c>
      <c r="AE2274" s="109">
        <v>0</v>
      </c>
      <c r="AF2274" s="109">
        <v>0</v>
      </c>
      <c r="AG2274" s="57" t="str">
        <f>_xlfn.XLOOKUP(B2274,[3]CALCULATION!$B:$B,[3]CALCULATION!$M:$M,"")</f>
        <v>Operationnel</v>
      </c>
      <c r="AH2274" s="57"/>
      <c r="AI2274" s="56" t="str" cm="1">
        <f t="array" ref="AI2274">IFERROR(_xlfn.IFS(
AK2274="MPR ISSUE","PDH",
AK2274="BSS Hardware Issue","BSS",
AK2274="Sites strategiques, MLL, Pylone, etc.","ENVTECH",
AK2274="AKTIVCO DEFAUT GE &amp; POWER Cabinet","AKTIVCO",
AK2274="AKTIVCO Coupure ENEO &amp; Baisse de tension","AKTIVCO GRID ONLY",
AK2274="Coupure ENEO &amp; Baisse de tension","IHS GRID ONLY",
AK2274="Defaut GE &amp; POWER Cabinet","IHS",
AK2274="Sharing","Partners",
AK2274="Sites strategiques &amp; DataCenter","SST &amp; DC",
AK2274="Exclu","Exclu",
AK2274="SAT","SAT",
AK2274="SPARE-ISSUE","SPARE-ISSUE",
AK2274="Fiber CAmtel","TRANS_FO_CAMTEL",
AK2274="Fiber AOF","Fiber AOF",
AK2274="Projet OCM (HUAWEI)","TRAVAUX-HUAWEI",
AK2274="Projet OCM (NOKIA)","TRAVAUX-NOKIA",
AK2274="ACCESS-ISSUE","ACCESS-ISSUE",
AK2274="Projet OCM (ZTE, NOKIA, autres projets)","TRAVAUX OCM",
AK2274="No root CAuse","No root cause",
AK2274="ODU HS","PDH",
AK2274="IP &amp; VLAN","PDH",
AK2274="Warehouse HUAWEI","SPARE-ISSUE",
AK2274="SPARE-HS","SPARE-ISSUE",
AK2274="Power Telco","BSS",AK2274="no impacts","no impacts"
),"")</f>
        <v>No root cause</v>
      </c>
      <c r="AJ2274" s="56" t="str" cm="1">
        <f t="array" ref="AJ2274">IFERROR(_xlfn.IFS(
AK2274="MPR ISSUE","TX ISSUE",
AK2274="BSS Hardware Issue","RAN ISSUE",
AK2274="Sites strategiques, MLL, Pylone, etc.","ENVTECH",
AK2274="AKTIVCO DEFAUT GE &amp; POWER Cabinet","POWER ISSUE",
AK2274="AKTIVCO Coupure ENEO &amp; Baisse de tension","POWER ISSUE",
AK2274="Coupure ENEO &amp; Baisse de tension","POWER ISSUE",
AK2274="Defaut GE &amp; POWER Cabinet","POWER ISSUE",
AK2274="Sharing","POWER ISSUE",
AK2274="Sites strategiques &amp; DataCenter","POWER ISSUE",
AK2274="Exclu","Exclu",
AK2274="SAT","TX ISSUE",
AK2274="SPARE-ISSUE","SPARE-ISSUE",
AK2274="Fiber CAmtel","TX ISSUE",
AK2274="Fiber AOF","TX ISSUE",
AK2274="Projet OCM (HUAWEI)","TRAVAUX-HUAWEI",
AK2274="Projet OCM (NOKIA)","TRAVAUX -NOKIA",
AK2274="ACCESS-ISSUE","ACCESS-ISSUE",
AK2274="Projet OCM (ZTE, NOKIA, autres projets)","TRAVAUX OCM",
AK2274="No root CAuse","No root cause",
AK2274="ODU HS","TX ISSUE",
AK2274="IP &amp; VLAN","TX ISSUE",
AK2274="Warehouse HUAWEI","SPARE-ISSUE",
AK2274="SPARE-HS","SPARE-ISSUE",
AK2274="Power Telco","RAN ISSUE",AK2274="no impacts","no impacts"
),"")</f>
        <v>No root cause</v>
      </c>
      <c r="AK2274" s="81" t="s">
        <v>5620</v>
      </c>
      <c r="AL2274" s="56" t="str" cm="1">
        <f t="array" ref="AL2274">IFERROR(_xlfn.IFS(
AK2274="MPR ISSUE","ACTIVE",
AK2274="BSS Hardware Issue","ACTIVE",
AK2274="Sites strategiques, MLL, Pylone, etc.","PASSIVE",
AK2274="AKTIVCO DEFAUT GE &amp; POWER Cabinet","PASSIVE",
AK2274="AKTIVCO Coupure ENEO &amp; Baisse de tension","PASSIVE",
AK2274="Coupure ENEO &amp; Baisse de tension","PASSIVE",
AK2274="Defaut GE &amp; POWER Cabinet","PASSIVE",
AK2274="Sharing","PASSIVE",
AK2274="Sites strategiques &amp; DataCenter","PASSIVE",
AK2274="Exclu","Exclu",
AK2274="SAT","ACTIVE",
AK2274="SPARE-ISSUE","SPARE-ISSUE",
AK2274="Fiber CAmtel","ACTIVE",
AK2274="Fiber AOF","ACTIVE",
AK2274="Projet OCM (HUAWEI)","PLANNED WORKS",
AK2274="Projet OCM (NOKIA)","PLANNED WORKS",
AK2274="ACCESS-ISSUE","ACCESS-ISSUE",
AK2274="Projet OCM (ZTE, NOKIA, autres projets)","PLANNED WORKS",
AK2274="No root CAuse","No root cause",
AK2274="ODU HS","ACTIVE",
AK2274="IP &amp; VLAN","ACTIVE",
AK2274="Warehouse HUAWEI","SPARE-ISSUE",
AK2274="SPARE-HS","SPARE-ISSUE",
AK2274="Power Telco","ACTIVE", AK2274="no impacts","no impacts"
),"")</f>
        <v>No root cause</v>
      </c>
      <c r="AM2274" s="108" t="s">
        <v>5537</v>
      </c>
      <c r="AN2274" s="117" t="s">
        <v>4233</v>
      </c>
      <c r="AP2274" s="23" t="s">
        <v>5537</v>
      </c>
      <c r="AQ2274" s="23" t="s">
        <v>5537</v>
      </c>
      <c r="AR2274" s="7"/>
      <c r="AS2274" s="6"/>
      <c r="AT2274" s="7"/>
      <c r="AU2274" s="3" t="s">
        <v>5537</v>
      </c>
      <c r="AV2274" s="24" t="s">
        <v>5537</v>
      </c>
      <c r="AW2274" s="24" t="s">
        <v>5537</v>
      </c>
      <c r="AX2274" s="24" t="s">
        <v>5537</v>
      </c>
      <c r="AY2274" s="24" t="s">
        <v>5537</v>
      </c>
      <c r="AZ2274" s="24" t="s">
        <v>5537</v>
      </c>
      <c r="BA2274" s="24" t="s">
        <v>5537</v>
      </c>
      <c r="BB2274" s="24" t="s">
        <v>5537</v>
      </c>
      <c r="BC2274" s="24" t="s">
        <v>5537</v>
      </c>
      <c r="BD2274" s="24" t="s">
        <v>5537</v>
      </c>
      <c r="BE2274" s="24" t="s">
        <v>5537</v>
      </c>
      <c r="BF2274" s="24" t="s">
        <v>5537</v>
      </c>
      <c r="BG2274" s="24" t="s">
        <v>5537</v>
      </c>
      <c r="BH2274" s="24" t="s">
        <v>5537</v>
      </c>
      <c r="BI2274" s="9" t="s">
        <v>5537</v>
      </c>
      <c r="BJ2274" s="14"/>
      <c r="BK2274" s="14" t="s">
        <v>5537</v>
      </c>
      <c r="BL2274" s="14" t="str">
        <f>_xlfn.XLOOKUP(B2274,'[4]cell downs 18042026 17h'!$B:$B,'[4]cell downs 18042026 17h'!$B:$B,"")</f>
        <v/>
      </c>
      <c r="BM2274" s="14" t="str">
        <f>_xlfn.XLOOKUP(B2274,'[5]Cells Huawei 19042026 15h'!$B:$B,'[5]Cells Huawei 19042026 15h'!$B:$B,"")</f>
        <v/>
      </c>
      <c r="BN2274" s="9" t="str">
        <f>_xlfn.XLOOKUP(B2274,'[6]cells down 19042026 9H40'!$B:$B,'[6]cells down 19042026 9H40'!$B:$B,"")</f>
        <v/>
      </c>
      <c r="BO2274" s="9" t="s">
        <v>4233</v>
      </c>
      <c r="BP2274" s="9" t="s">
        <v>318</v>
      </c>
    </row>
    <row r="2275" spans="1:68" s="9" customFormat="1" x14ac:dyDescent="0.35">
      <c r="A2275" s="1" t="s">
        <v>4131</v>
      </c>
      <c r="B2275" s="8" t="s">
        <v>4132</v>
      </c>
      <c r="C2275" s="3" t="str">
        <f>_xlfn.XLOOKUP(B2275,'[1]daily break down'!$D:$D,'[1]daily break down'!$E:$E,"")</f>
        <v>CENTRE</v>
      </c>
      <c r="D2275" s="1" t="s">
        <v>21</v>
      </c>
      <c r="E2275" s="1" t="s">
        <v>80</v>
      </c>
      <c r="F2275" s="3" t="s">
        <v>69</v>
      </c>
      <c r="G2275" s="1" t="s">
        <v>4133</v>
      </c>
      <c r="H2275" s="40" t="str">
        <f>_xlfn.XLOOKUP(B2275,[2]CALCULATION!$B:$B,[2]CALCULATION!$H:$H,"")</f>
        <v>NOKIA</v>
      </c>
      <c r="I2275" s="34">
        <v>0</v>
      </c>
      <c r="J2275" s="34">
        <v>0</v>
      </c>
      <c r="K2275" s="34">
        <v>0</v>
      </c>
      <c r="L2275" s="34">
        <v>0</v>
      </c>
      <c r="M2275" s="34">
        <v>0</v>
      </c>
      <c r="N2275" s="34">
        <v>0</v>
      </c>
      <c r="O2275" s="34">
        <v>0</v>
      </c>
      <c r="P2275" s="34">
        <v>0</v>
      </c>
      <c r="Q2275" s="34">
        <v>0</v>
      </c>
      <c r="R2275" s="34">
        <v>0</v>
      </c>
      <c r="S2275" s="109">
        <v>0</v>
      </c>
      <c r="T2275" s="109">
        <f>_xlfn.XLOOKUP(B2275,'[3]Nur des jours'!$B:$B,'[3]Nur des jours'!$U:$U,"")</f>
        <v>0</v>
      </c>
      <c r="U2275" s="109">
        <v>0</v>
      </c>
      <c r="V2275" s="109">
        <v>0</v>
      </c>
      <c r="W2275" s="109">
        <v>0</v>
      </c>
      <c r="X2275" s="109">
        <v>0</v>
      </c>
      <c r="Y2275" s="109">
        <v>0</v>
      </c>
      <c r="Z2275" s="109">
        <v>0</v>
      </c>
      <c r="AA2275" s="109">
        <v>0</v>
      </c>
      <c r="AB2275" s="109">
        <v>0</v>
      </c>
      <c r="AC2275" s="109">
        <v>0</v>
      </c>
      <c r="AD2275" s="109">
        <v>0</v>
      </c>
      <c r="AE2275" s="109">
        <v>0</v>
      </c>
      <c r="AF2275" s="109">
        <v>0</v>
      </c>
      <c r="AG2275" s="57" t="str">
        <f>_xlfn.XLOOKUP(B2275,[3]CALCULATION!$B:$B,[3]CALCULATION!$M:$M,"")</f>
        <v>Operationnel</v>
      </c>
      <c r="AH2275" s="57"/>
      <c r="AI2275" s="56" t="str" cm="1">
        <f t="array" ref="AI2275">IFERROR(_xlfn.IFS(
AK2275="MPR ISSUE","PDH",
AK2275="BSS Hardware Issue","BSS",
AK2275="Sites strategiques, MLL, Pylone, etc.","ENVTECH",
AK2275="AKTIVCO DEFAUT GE &amp; POWER Cabinet","AKTIVCO",
AK2275="AKTIVCO Coupure ENEO &amp; Baisse de tension","AKTIVCO GRID ONLY",
AK2275="Coupure ENEO &amp; Baisse de tension","IHS GRID ONLY",
AK2275="Defaut GE &amp; POWER Cabinet","IHS",
AK2275="Sharing","Partners",
AK2275="Sites strategiques &amp; DataCenter","SST &amp; DC",
AK2275="Exclu","Exclu",
AK2275="SAT","SAT",
AK2275="SPARE-ISSUE","SPARE-ISSUE",
AK2275="Fiber CAmtel","TRANS_FO_CAMTEL",
AK2275="Fiber AOF","Fiber AOF",
AK2275="Projet OCM (HUAWEI)","TRAVAUX-HUAWEI",
AK2275="Projet OCM (NOKIA)","TRAVAUX-NOKIA",
AK2275="ACCESS-ISSUE","ACCESS-ISSUE",
AK2275="Projet OCM (ZTE, NOKIA, autres projets)","TRAVAUX OCM",
AK2275="No root CAuse","No root cause",
AK2275="ODU HS","PDH",
AK2275="IP &amp; VLAN","PDH",
AK2275="Warehouse HUAWEI","SPARE-ISSUE",
AK2275="SPARE-HS","SPARE-ISSUE",
AK2275="Power Telco","BSS",AK2275="no impacts","no impacts"
),"")</f>
        <v>No root cause</v>
      </c>
      <c r="AJ2275" s="56" t="str" cm="1">
        <f t="array" ref="AJ2275">IFERROR(_xlfn.IFS(
AK2275="MPR ISSUE","TX ISSUE",
AK2275="BSS Hardware Issue","RAN ISSUE",
AK2275="Sites strategiques, MLL, Pylone, etc.","ENVTECH",
AK2275="AKTIVCO DEFAUT GE &amp; POWER Cabinet","POWER ISSUE",
AK2275="AKTIVCO Coupure ENEO &amp; Baisse de tension","POWER ISSUE",
AK2275="Coupure ENEO &amp; Baisse de tension","POWER ISSUE",
AK2275="Defaut GE &amp; POWER Cabinet","POWER ISSUE",
AK2275="Sharing","POWER ISSUE",
AK2275="Sites strategiques &amp; DataCenter","POWER ISSUE",
AK2275="Exclu","Exclu",
AK2275="SAT","TX ISSUE",
AK2275="SPARE-ISSUE","SPARE-ISSUE",
AK2275="Fiber CAmtel","TX ISSUE",
AK2275="Fiber AOF","TX ISSUE",
AK2275="Projet OCM (HUAWEI)","TRAVAUX-HUAWEI",
AK2275="Projet OCM (NOKIA)","TRAVAUX -NOKIA",
AK2275="ACCESS-ISSUE","ACCESS-ISSUE",
AK2275="Projet OCM (ZTE, NOKIA, autres projets)","TRAVAUX OCM",
AK2275="No root CAuse","No root cause",
AK2275="ODU HS","TX ISSUE",
AK2275="IP &amp; VLAN","TX ISSUE",
AK2275="Warehouse HUAWEI","SPARE-ISSUE",
AK2275="SPARE-HS","SPARE-ISSUE",
AK2275="Power Telco","RAN ISSUE",AK2275="no impacts","no impacts"
),"")</f>
        <v>No root cause</v>
      </c>
      <c r="AK2275" s="81" t="s">
        <v>5620</v>
      </c>
      <c r="AL2275" s="56" t="str" cm="1">
        <f t="array" ref="AL2275">IFERROR(_xlfn.IFS(
AK2275="MPR ISSUE","ACTIVE",
AK2275="BSS Hardware Issue","ACTIVE",
AK2275="Sites strategiques, MLL, Pylone, etc.","PASSIVE",
AK2275="AKTIVCO DEFAUT GE &amp; POWER Cabinet","PASSIVE",
AK2275="AKTIVCO Coupure ENEO &amp; Baisse de tension","PASSIVE",
AK2275="Coupure ENEO &amp; Baisse de tension","PASSIVE",
AK2275="Defaut GE &amp; POWER Cabinet","PASSIVE",
AK2275="Sharing","PASSIVE",
AK2275="Sites strategiques &amp; DataCenter","PASSIVE",
AK2275="Exclu","Exclu",
AK2275="SAT","ACTIVE",
AK2275="SPARE-ISSUE","SPARE-ISSUE",
AK2275="Fiber CAmtel","ACTIVE",
AK2275="Fiber AOF","ACTIVE",
AK2275="Projet OCM (HUAWEI)","PLANNED WORKS",
AK2275="Projet OCM (NOKIA)","PLANNED WORKS",
AK2275="ACCESS-ISSUE","ACCESS-ISSUE",
AK2275="Projet OCM (ZTE, NOKIA, autres projets)","PLANNED WORKS",
AK2275="No root CAuse","No root cause",
AK2275="ODU HS","ACTIVE",
AK2275="IP &amp; VLAN","ACTIVE",
AK2275="Warehouse HUAWEI","SPARE-ISSUE",
AK2275="SPARE-HS","SPARE-ISSUE",
AK2275="Power Telco","ACTIVE", AK2275="no impacts","no impacts"
),"")</f>
        <v>No root cause</v>
      </c>
      <c r="AM2275" s="108" t="s">
        <v>5537</v>
      </c>
      <c r="AN2275" s="117" t="s">
        <v>4132</v>
      </c>
      <c r="AP2275" s="23" t="s">
        <v>5537</v>
      </c>
      <c r="AQ2275" s="23" t="s">
        <v>5537</v>
      </c>
      <c r="AR2275" s="7"/>
      <c r="AS2275" s="6"/>
      <c r="AT2275" s="7"/>
      <c r="AU2275" s="3" t="s">
        <v>5537</v>
      </c>
      <c r="AV2275" s="24" t="s">
        <v>5537</v>
      </c>
      <c r="AW2275" s="24" t="s">
        <v>5537</v>
      </c>
      <c r="AX2275" s="24" t="s">
        <v>5537</v>
      </c>
      <c r="AY2275" s="24" t="s">
        <v>5537</v>
      </c>
      <c r="AZ2275" s="24" t="s">
        <v>5537</v>
      </c>
      <c r="BA2275" s="24" t="s">
        <v>5537</v>
      </c>
      <c r="BB2275" s="24" t="s">
        <v>5537</v>
      </c>
      <c r="BC2275" s="24" t="s">
        <v>5537</v>
      </c>
      <c r="BD2275" s="24" t="s">
        <v>5537</v>
      </c>
      <c r="BE2275" s="24" t="s">
        <v>5537</v>
      </c>
      <c r="BF2275" s="24" t="s">
        <v>5537</v>
      </c>
      <c r="BG2275" s="24" t="s">
        <v>5537</v>
      </c>
      <c r="BH2275" s="24" t="s">
        <v>5537</v>
      </c>
      <c r="BI2275" s="9" t="s">
        <v>5537</v>
      </c>
      <c r="BJ2275" s="14"/>
      <c r="BK2275" s="14" t="s">
        <v>5537</v>
      </c>
      <c r="BL2275" s="14" t="str">
        <f>_xlfn.XLOOKUP(B2275,'[4]cell downs 18042026 17h'!$B:$B,'[4]cell downs 18042026 17h'!$B:$B,"")</f>
        <v/>
      </c>
      <c r="BM2275" s="14" t="str">
        <f>_xlfn.XLOOKUP(B2275,'[5]Cells Huawei 19042026 15h'!$B:$B,'[5]Cells Huawei 19042026 15h'!$B:$B,"")</f>
        <v/>
      </c>
      <c r="BN2275" s="9" t="str">
        <f>_xlfn.XLOOKUP(B2275,'[6]cells down 19042026 9H40'!$B:$B,'[6]cells down 19042026 9H40'!$B:$B,"")</f>
        <v/>
      </c>
      <c r="BO2275" s="9" t="s">
        <v>5537</v>
      </c>
      <c r="BP2275" s="9" t="s">
        <v>5537</v>
      </c>
    </row>
    <row r="2276" spans="1:68" s="9" customFormat="1" x14ac:dyDescent="0.35">
      <c r="A2276" s="1" t="s">
        <v>4137</v>
      </c>
      <c r="B2276" s="8" t="s">
        <v>4138</v>
      </c>
      <c r="C2276" s="3" t="str">
        <f>_xlfn.XLOOKUP(B2276,'[1]daily break down'!$D:$D,'[1]daily break down'!$E:$E,"")</f>
        <v>CENTRE</v>
      </c>
      <c r="D2276" s="1" t="s">
        <v>11</v>
      </c>
      <c r="E2276" s="1" t="s">
        <v>12</v>
      </c>
      <c r="F2276" s="3" t="s">
        <v>37</v>
      </c>
      <c r="G2276" s="1" t="s">
        <v>4139</v>
      </c>
      <c r="H2276" s="41" t="str">
        <f>_xlfn.XLOOKUP(B2276,[2]CALCULATION!$B:$B,[2]CALCULATION!$H:$H,"")</f>
        <v>ZTE</v>
      </c>
      <c r="I2276" s="34">
        <v>0</v>
      </c>
      <c r="J2276" s="34">
        <v>0</v>
      </c>
      <c r="K2276" s="34">
        <v>0</v>
      </c>
      <c r="L2276" s="34">
        <v>0</v>
      </c>
      <c r="M2276" s="34">
        <v>0</v>
      </c>
      <c r="N2276" s="34">
        <v>0</v>
      </c>
      <c r="O2276" s="34">
        <v>0</v>
      </c>
      <c r="P2276" s="34">
        <v>0</v>
      </c>
      <c r="Q2276" s="34">
        <v>0</v>
      </c>
      <c r="R2276" s="34">
        <v>0</v>
      </c>
      <c r="S2276" s="109">
        <v>0</v>
      </c>
      <c r="T2276" s="109">
        <f>_xlfn.XLOOKUP(B2276,'[3]Nur des jours'!$B:$B,'[3]Nur des jours'!$U:$U,"")</f>
        <v>0</v>
      </c>
      <c r="U2276" s="109">
        <v>0</v>
      </c>
      <c r="V2276" s="109">
        <v>0</v>
      </c>
      <c r="W2276" s="109">
        <v>0</v>
      </c>
      <c r="X2276" s="109">
        <v>0</v>
      </c>
      <c r="Y2276" s="109">
        <v>0</v>
      </c>
      <c r="Z2276" s="109">
        <v>0</v>
      </c>
      <c r="AA2276" s="109">
        <v>0</v>
      </c>
      <c r="AB2276" s="109">
        <v>0</v>
      </c>
      <c r="AC2276" s="109">
        <v>0</v>
      </c>
      <c r="AD2276" s="109">
        <v>0</v>
      </c>
      <c r="AE2276" s="109">
        <v>0</v>
      </c>
      <c r="AF2276" s="109">
        <v>0</v>
      </c>
      <c r="AG2276" s="57" t="str">
        <f>_xlfn.XLOOKUP(B2276,[3]CALCULATION!$B:$B,[3]CALCULATION!$M:$M,"")</f>
        <v>Operationnel</v>
      </c>
      <c r="AH2276" s="57"/>
      <c r="AI2276" s="56" t="str" cm="1">
        <f t="array" ref="AI2276">IFERROR(_xlfn.IFS(
AK2276="MPR ISSUE","PDH",
AK2276="BSS Hardware Issue","BSS",
AK2276="Sites strategiques, MLL, Pylone, etc.","ENVTECH",
AK2276="AKTIVCO DEFAUT GE &amp; POWER Cabinet","AKTIVCO",
AK2276="AKTIVCO Coupure ENEO &amp; Baisse de tension","AKTIVCO GRID ONLY",
AK2276="Coupure ENEO &amp; Baisse de tension","IHS GRID ONLY",
AK2276="Defaut GE &amp; POWER Cabinet","IHS",
AK2276="Sharing","Partners",
AK2276="Sites strategiques &amp; DataCenter","SST &amp; DC",
AK2276="Exclu","Exclu",
AK2276="SAT","SAT",
AK2276="SPARE-ISSUE","SPARE-ISSUE",
AK2276="Fiber CAmtel","TRANS_FO_CAMTEL",
AK2276="Fiber AOF","Fiber AOF",
AK2276="Projet OCM (HUAWEI)","TRAVAUX-HUAWEI",
AK2276="Projet OCM (NOKIA)","TRAVAUX-NOKIA",
AK2276="ACCESS-ISSUE","ACCESS-ISSUE",
AK2276="Projet OCM (ZTE, NOKIA, autres projets)","TRAVAUX OCM",
AK2276="No root CAuse","No root cause",
AK2276="ODU HS","PDH",
AK2276="IP &amp; VLAN","PDH",
AK2276="Warehouse HUAWEI","SPARE-ISSUE",
AK2276="SPARE-HS","SPARE-ISSUE",
AK2276="Power Telco","BSS",AK2276="no impacts","no impacts"
),"")</f>
        <v>No root cause</v>
      </c>
      <c r="AJ2276" s="56" t="str" cm="1">
        <f t="array" ref="AJ2276">IFERROR(_xlfn.IFS(
AK2276="MPR ISSUE","TX ISSUE",
AK2276="BSS Hardware Issue","RAN ISSUE",
AK2276="Sites strategiques, MLL, Pylone, etc.","ENVTECH",
AK2276="AKTIVCO DEFAUT GE &amp; POWER Cabinet","POWER ISSUE",
AK2276="AKTIVCO Coupure ENEO &amp; Baisse de tension","POWER ISSUE",
AK2276="Coupure ENEO &amp; Baisse de tension","POWER ISSUE",
AK2276="Defaut GE &amp; POWER Cabinet","POWER ISSUE",
AK2276="Sharing","POWER ISSUE",
AK2276="Sites strategiques &amp; DataCenter","POWER ISSUE",
AK2276="Exclu","Exclu",
AK2276="SAT","TX ISSUE",
AK2276="SPARE-ISSUE","SPARE-ISSUE",
AK2276="Fiber CAmtel","TX ISSUE",
AK2276="Fiber AOF","TX ISSUE",
AK2276="Projet OCM (HUAWEI)","TRAVAUX-HUAWEI",
AK2276="Projet OCM (NOKIA)","TRAVAUX -NOKIA",
AK2276="ACCESS-ISSUE","ACCESS-ISSUE",
AK2276="Projet OCM (ZTE, NOKIA, autres projets)","TRAVAUX OCM",
AK2276="No root CAuse","No root cause",
AK2276="ODU HS","TX ISSUE",
AK2276="IP &amp; VLAN","TX ISSUE",
AK2276="Warehouse HUAWEI","SPARE-ISSUE",
AK2276="SPARE-HS","SPARE-ISSUE",
AK2276="Power Telco","RAN ISSUE",AK2276="no impacts","no impacts"
),"")</f>
        <v>No root cause</v>
      </c>
      <c r="AK2276" s="81" t="s">
        <v>5620</v>
      </c>
      <c r="AL2276" s="56" t="str" cm="1">
        <f t="array" ref="AL2276">IFERROR(_xlfn.IFS(
AK2276="MPR ISSUE","ACTIVE",
AK2276="BSS Hardware Issue","ACTIVE",
AK2276="Sites strategiques, MLL, Pylone, etc.","PASSIVE",
AK2276="AKTIVCO DEFAUT GE &amp; POWER Cabinet","PASSIVE",
AK2276="AKTIVCO Coupure ENEO &amp; Baisse de tension","PASSIVE",
AK2276="Coupure ENEO &amp; Baisse de tension","PASSIVE",
AK2276="Defaut GE &amp; POWER Cabinet","PASSIVE",
AK2276="Sharing","PASSIVE",
AK2276="Sites strategiques &amp; DataCenter","PASSIVE",
AK2276="Exclu","Exclu",
AK2276="SAT","ACTIVE",
AK2276="SPARE-ISSUE","SPARE-ISSUE",
AK2276="Fiber CAmtel","ACTIVE",
AK2276="Fiber AOF","ACTIVE",
AK2276="Projet OCM (HUAWEI)","PLANNED WORKS",
AK2276="Projet OCM (NOKIA)","PLANNED WORKS",
AK2276="ACCESS-ISSUE","ACCESS-ISSUE",
AK2276="Projet OCM (ZTE, NOKIA, autres projets)","PLANNED WORKS",
AK2276="No root CAuse","No root cause",
AK2276="ODU HS","ACTIVE",
AK2276="IP &amp; VLAN","ACTIVE",
AK2276="Warehouse HUAWEI","SPARE-ISSUE",
AK2276="SPARE-HS","SPARE-ISSUE",
AK2276="Power Telco","ACTIVE", AK2276="no impacts","no impacts"
),"")</f>
        <v>No root cause</v>
      </c>
      <c r="AM2276" s="108" t="s">
        <v>5537</v>
      </c>
      <c r="AN2276" s="117" t="s">
        <v>4138</v>
      </c>
      <c r="AP2276" s="23" t="s">
        <v>5537</v>
      </c>
      <c r="AQ2276" s="23" t="s">
        <v>5537</v>
      </c>
      <c r="AR2276" s="7"/>
      <c r="AS2276" s="6"/>
      <c r="AT2276" s="7"/>
      <c r="AU2276" s="3" t="s">
        <v>5537</v>
      </c>
      <c r="AV2276" s="24" t="s">
        <v>5537</v>
      </c>
      <c r="AW2276" s="24" t="s">
        <v>5537</v>
      </c>
      <c r="AX2276" s="24" t="s">
        <v>5537</v>
      </c>
      <c r="AY2276" s="24" t="s">
        <v>5537</v>
      </c>
      <c r="AZ2276" s="24" t="s">
        <v>5537</v>
      </c>
      <c r="BA2276" s="24" t="s">
        <v>5537</v>
      </c>
      <c r="BB2276" s="24" t="s">
        <v>5537</v>
      </c>
      <c r="BC2276" s="24" t="s">
        <v>5537</v>
      </c>
      <c r="BD2276" s="24" t="s">
        <v>5537</v>
      </c>
      <c r="BE2276" s="24" t="s">
        <v>5537</v>
      </c>
      <c r="BF2276" s="24" t="s">
        <v>5537</v>
      </c>
      <c r="BG2276" s="24" t="s">
        <v>5537</v>
      </c>
      <c r="BH2276" s="24" t="s">
        <v>5537</v>
      </c>
      <c r="BI2276" s="9" t="s">
        <v>5537</v>
      </c>
      <c r="BJ2276" s="14"/>
      <c r="BK2276" s="14" t="s">
        <v>5537</v>
      </c>
      <c r="BL2276" s="14" t="str">
        <f>_xlfn.XLOOKUP(B2276,'[4]cell downs 18042026 17h'!$B:$B,'[4]cell downs 18042026 17h'!$B:$B,"")</f>
        <v/>
      </c>
      <c r="BM2276" s="14" t="str">
        <f>_xlfn.XLOOKUP(B2276,'[5]Cells Huawei 19042026 15h'!$B:$B,'[5]Cells Huawei 19042026 15h'!$B:$B,"")</f>
        <v/>
      </c>
      <c r="BN2276" s="9" t="str">
        <f>_xlfn.XLOOKUP(B2276,'[6]cells down 19042026 9H40'!$B:$B,'[6]cells down 19042026 9H40'!$B:$B,"")</f>
        <v/>
      </c>
      <c r="BO2276" s="9" t="s">
        <v>4138</v>
      </c>
      <c r="BP2276" s="9" t="s">
        <v>318</v>
      </c>
    </row>
    <row r="2277" spans="1:68" s="9" customFormat="1" x14ac:dyDescent="0.35">
      <c r="A2277" s="1" t="s">
        <v>4148</v>
      </c>
      <c r="B2277" s="8" t="s">
        <v>4149</v>
      </c>
      <c r="C2277" s="3" t="str">
        <f>_xlfn.XLOOKUP(B2277,'[1]daily break down'!$D:$D,'[1]daily break down'!$E:$E,"")</f>
        <v>CENTRE</v>
      </c>
      <c r="D2277" s="1" t="s">
        <v>11</v>
      </c>
      <c r="E2277" s="1" t="s">
        <v>96</v>
      </c>
      <c r="F2277" s="3" t="s">
        <v>37</v>
      </c>
      <c r="G2277" s="1" t="s">
        <v>4041</v>
      </c>
      <c r="H2277" s="41" t="str">
        <f>_xlfn.XLOOKUP(B2277,[2]CALCULATION!$B:$B,[2]CALCULATION!$H:$H,"")</f>
        <v>ZTE</v>
      </c>
      <c r="I2277" s="34">
        <v>0</v>
      </c>
      <c r="J2277" s="34">
        <v>0</v>
      </c>
      <c r="K2277" s="34">
        <v>0</v>
      </c>
      <c r="L2277" s="34">
        <v>0</v>
      </c>
      <c r="M2277" s="34">
        <v>0</v>
      </c>
      <c r="N2277" s="34">
        <v>0</v>
      </c>
      <c r="O2277" s="34">
        <v>0</v>
      </c>
      <c r="P2277" s="34">
        <v>0</v>
      </c>
      <c r="Q2277" s="34">
        <v>0</v>
      </c>
      <c r="R2277" s="34">
        <v>0</v>
      </c>
      <c r="S2277" s="109">
        <v>0</v>
      </c>
      <c r="T2277" s="109">
        <f>_xlfn.XLOOKUP(B2277,'[3]Nur des jours'!$B:$B,'[3]Nur des jours'!$U:$U,"")</f>
        <v>0</v>
      </c>
      <c r="U2277" s="109">
        <v>0</v>
      </c>
      <c r="V2277" s="109">
        <v>0</v>
      </c>
      <c r="W2277" s="109">
        <v>0</v>
      </c>
      <c r="X2277" s="109">
        <v>0</v>
      </c>
      <c r="Y2277" s="109">
        <v>0</v>
      </c>
      <c r="Z2277" s="109">
        <v>0</v>
      </c>
      <c r="AA2277" s="109">
        <v>0</v>
      </c>
      <c r="AB2277" s="109">
        <v>0</v>
      </c>
      <c r="AC2277" s="109">
        <v>0</v>
      </c>
      <c r="AD2277" s="109">
        <v>0</v>
      </c>
      <c r="AE2277" s="109">
        <v>0</v>
      </c>
      <c r="AF2277" s="109">
        <v>0</v>
      </c>
      <c r="AG2277" s="57" t="str">
        <f>_xlfn.XLOOKUP(B2277,[3]CALCULATION!$B:$B,[3]CALCULATION!$M:$M,"")</f>
        <v>Operationnel</v>
      </c>
      <c r="AH2277" s="57"/>
      <c r="AI2277" s="56" t="str" cm="1">
        <f t="array" ref="AI2277">IFERROR(_xlfn.IFS(
AK2277="MPR ISSUE","PDH",
AK2277="BSS Hardware Issue","BSS",
AK2277="Sites strategiques, MLL, Pylone, etc.","ENVTECH",
AK2277="AKTIVCO DEFAUT GE &amp; POWER Cabinet","AKTIVCO",
AK2277="AKTIVCO Coupure ENEO &amp; Baisse de tension","AKTIVCO GRID ONLY",
AK2277="Coupure ENEO &amp; Baisse de tension","IHS GRID ONLY",
AK2277="Defaut GE &amp; POWER Cabinet","IHS",
AK2277="Sharing","Partners",
AK2277="Sites strategiques &amp; DataCenter","SST &amp; DC",
AK2277="Exclu","Exclu",
AK2277="SAT","SAT",
AK2277="SPARE-ISSUE","SPARE-ISSUE",
AK2277="Fiber CAmtel","TRANS_FO_CAMTEL",
AK2277="Fiber AOF","Fiber AOF",
AK2277="Projet OCM (HUAWEI)","TRAVAUX-HUAWEI",
AK2277="Projet OCM (NOKIA)","TRAVAUX-NOKIA",
AK2277="ACCESS-ISSUE","ACCESS-ISSUE",
AK2277="Projet OCM (ZTE, NOKIA, autres projets)","TRAVAUX OCM",
AK2277="No root CAuse","No root cause",
AK2277="ODU HS","PDH",
AK2277="IP &amp; VLAN","PDH",
AK2277="Warehouse HUAWEI","SPARE-ISSUE",
AK2277="SPARE-HS","SPARE-ISSUE",
AK2277="Power Telco","BSS",AK2277="no impacts","no impacts"
),"")</f>
        <v>No root cause</v>
      </c>
      <c r="AJ2277" s="56" t="str" cm="1">
        <f t="array" ref="AJ2277">IFERROR(_xlfn.IFS(
AK2277="MPR ISSUE","TX ISSUE",
AK2277="BSS Hardware Issue","RAN ISSUE",
AK2277="Sites strategiques, MLL, Pylone, etc.","ENVTECH",
AK2277="AKTIVCO DEFAUT GE &amp; POWER Cabinet","POWER ISSUE",
AK2277="AKTIVCO Coupure ENEO &amp; Baisse de tension","POWER ISSUE",
AK2277="Coupure ENEO &amp; Baisse de tension","POWER ISSUE",
AK2277="Defaut GE &amp; POWER Cabinet","POWER ISSUE",
AK2277="Sharing","POWER ISSUE",
AK2277="Sites strategiques &amp; DataCenter","POWER ISSUE",
AK2277="Exclu","Exclu",
AK2277="SAT","TX ISSUE",
AK2277="SPARE-ISSUE","SPARE-ISSUE",
AK2277="Fiber CAmtel","TX ISSUE",
AK2277="Fiber AOF","TX ISSUE",
AK2277="Projet OCM (HUAWEI)","TRAVAUX-HUAWEI",
AK2277="Projet OCM (NOKIA)","TRAVAUX -NOKIA",
AK2277="ACCESS-ISSUE","ACCESS-ISSUE",
AK2277="Projet OCM (ZTE, NOKIA, autres projets)","TRAVAUX OCM",
AK2277="No root CAuse","No root cause",
AK2277="ODU HS","TX ISSUE",
AK2277="IP &amp; VLAN","TX ISSUE",
AK2277="Warehouse HUAWEI","SPARE-ISSUE",
AK2277="SPARE-HS","SPARE-ISSUE",
AK2277="Power Telco","RAN ISSUE",AK2277="no impacts","no impacts"
),"")</f>
        <v>No root cause</v>
      </c>
      <c r="AK2277" s="81" t="s">
        <v>5620</v>
      </c>
      <c r="AL2277" s="56" t="str" cm="1">
        <f t="array" ref="AL2277">IFERROR(_xlfn.IFS(
AK2277="MPR ISSUE","ACTIVE",
AK2277="BSS Hardware Issue","ACTIVE",
AK2277="Sites strategiques, MLL, Pylone, etc.","PASSIVE",
AK2277="AKTIVCO DEFAUT GE &amp; POWER Cabinet","PASSIVE",
AK2277="AKTIVCO Coupure ENEO &amp; Baisse de tension","PASSIVE",
AK2277="Coupure ENEO &amp; Baisse de tension","PASSIVE",
AK2277="Defaut GE &amp; POWER Cabinet","PASSIVE",
AK2277="Sharing","PASSIVE",
AK2277="Sites strategiques &amp; DataCenter","PASSIVE",
AK2277="Exclu","Exclu",
AK2277="SAT","ACTIVE",
AK2277="SPARE-ISSUE","SPARE-ISSUE",
AK2277="Fiber CAmtel","ACTIVE",
AK2277="Fiber AOF","ACTIVE",
AK2277="Projet OCM (HUAWEI)","PLANNED WORKS",
AK2277="Projet OCM (NOKIA)","PLANNED WORKS",
AK2277="ACCESS-ISSUE","ACCESS-ISSUE",
AK2277="Projet OCM (ZTE, NOKIA, autres projets)","PLANNED WORKS",
AK2277="No root CAuse","No root cause",
AK2277="ODU HS","ACTIVE",
AK2277="IP &amp; VLAN","ACTIVE",
AK2277="Warehouse HUAWEI","SPARE-ISSUE",
AK2277="SPARE-HS","SPARE-ISSUE",
AK2277="Power Telco","ACTIVE", AK2277="no impacts","no impacts"
),"")</f>
        <v>No root cause</v>
      </c>
      <c r="AM2277" s="108" t="s">
        <v>5537</v>
      </c>
      <c r="AN2277" s="117" t="s">
        <v>4149</v>
      </c>
      <c r="AO2277" s="114"/>
      <c r="AP2277" s="23" t="s">
        <v>5537</v>
      </c>
      <c r="AQ2277" s="23" t="s">
        <v>5537</v>
      </c>
      <c r="AR2277" s="7"/>
      <c r="AS2277" s="6"/>
      <c r="AT2277" s="7"/>
      <c r="AU2277" s="3" t="s">
        <v>5537</v>
      </c>
      <c r="AV2277" s="24" t="s">
        <v>5537</v>
      </c>
      <c r="AW2277" s="24" t="s">
        <v>5537</v>
      </c>
      <c r="AX2277" s="24" t="s">
        <v>5537</v>
      </c>
      <c r="AY2277" s="24" t="s">
        <v>5537</v>
      </c>
      <c r="AZ2277" s="24" t="s">
        <v>5537</v>
      </c>
      <c r="BA2277" s="24" t="s">
        <v>5537</v>
      </c>
      <c r="BB2277" s="24" t="s">
        <v>5537</v>
      </c>
      <c r="BC2277" s="24" t="s">
        <v>5537</v>
      </c>
      <c r="BD2277" s="24" t="s">
        <v>5537</v>
      </c>
      <c r="BE2277" s="24" t="s">
        <v>5537</v>
      </c>
      <c r="BF2277" s="24" t="s">
        <v>5537</v>
      </c>
      <c r="BG2277" s="24" t="s">
        <v>5537</v>
      </c>
      <c r="BH2277" s="24" t="s">
        <v>5537</v>
      </c>
      <c r="BI2277" s="9" t="s">
        <v>5537</v>
      </c>
      <c r="BJ2277" s="14"/>
      <c r="BK2277" s="14" t="s">
        <v>5537</v>
      </c>
      <c r="BL2277" s="14" t="str">
        <f>_xlfn.XLOOKUP(B2277,'[4]cell downs 18042026 17h'!$B:$B,'[4]cell downs 18042026 17h'!$B:$B,"")</f>
        <v/>
      </c>
      <c r="BM2277" s="14" t="str">
        <f>_xlfn.XLOOKUP(B2277,'[5]Cells Huawei 19042026 15h'!$B:$B,'[5]Cells Huawei 19042026 15h'!$B:$B,"")</f>
        <v/>
      </c>
      <c r="BN2277" s="9" t="str">
        <f>_xlfn.XLOOKUP(B2277,'[6]cells down 19042026 9H40'!$B:$B,'[6]cells down 19042026 9H40'!$B:$B,"")</f>
        <v/>
      </c>
      <c r="BO2277" s="9" t="s">
        <v>4149</v>
      </c>
      <c r="BP2277" s="9" t="s">
        <v>12</v>
      </c>
    </row>
    <row r="2278" spans="1:68" s="9" customFormat="1" x14ac:dyDescent="0.35">
      <c r="A2278" s="1" t="s">
        <v>4150</v>
      </c>
      <c r="B2278" s="8" t="s">
        <v>4151</v>
      </c>
      <c r="C2278" s="3" t="str">
        <f>_xlfn.XLOOKUP(B2278,'[1]daily break down'!$D:$D,'[1]daily break down'!$E:$E,"")</f>
        <v>CENTRE</v>
      </c>
      <c r="D2278" s="1" t="s">
        <v>11</v>
      </c>
      <c r="E2278" s="1" t="s">
        <v>12</v>
      </c>
      <c r="F2278" s="3" t="s">
        <v>37</v>
      </c>
      <c r="G2278" s="1" t="s">
        <v>4152</v>
      </c>
      <c r="H2278" s="41" t="str">
        <f>_xlfn.XLOOKUP(B2278,[2]CALCULATION!$B:$B,[2]CALCULATION!$H:$H,"")</f>
        <v>ZTE</v>
      </c>
      <c r="I2278" s="34">
        <v>0</v>
      </c>
      <c r="J2278" s="34">
        <v>0</v>
      </c>
      <c r="K2278" s="34">
        <v>0</v>
      </c>
      <c r="L2278" s="34">
        <v>0</v>
      </c>
      <c r="M2278" s="34">
        <v>0</v>
      </c>
      <c r="N2278" s="34">
        <v>0</v>
      </c>
      <c r="O2278" s="34">
        <v>0</v>
      </c>
      <c r="P2278" s="34">
        <v>0</v>
      </c>
      <c r="Q2278" s="34">
        <v>0</v>
      </c>
      <c r="R2278" s="34">
        <v>0</v>
      </c>
      <c r="S2278" s="109">
        <v>0</v>
      </c>
      <c r="T2278" s="109">
        <f>_xlfn.XLOOKUP(B2278,'[3]Nur des jours'!$B:$B,'[3]Nur des jours'!$U:$U,"")</f>
        <v>0</v>
      </c>
      <c r="U2278" s="109">
        <v>0</v>
      </c>
      <c r="V2278" s="109">
        <v>0</v>
      </c>
      <c r="W2278" s="109">
        <v>0</v>
      </c>
      <c r="X2278" s="109">
        <v>0</v>
      </c>
      <c r="Y2278" s="109">
        <v>0</v>
      </c>
      <c r="Z2278" s="109">
        <v>0</v>
      </c>
      <c r="AA2278" s="109">
        <v>0</v>
      </c>
      <c r="AB2278" s="109">
        <v>0</v>
      </c>
      <c r="AC2278" s="109">
        <v>0</v>
      </c>
      <c r="AD2278" s="109">
        <v>0</v>
      </c>
      <c r="AE2278" s="109">
        <v>0</v>
      </c>
      <c r="AF2278" s="109">
        <v>0</v>
      </c>
      <c r="AG2278" s="57" t="str">
        <f>_xlfn.XLOOKUP(B2278,[3]CALCULATION!$B:$B,[3]CALCULATION!$M:$M,"")</f>
        <v>Operationnel</v>
      </c>
      <c r="AH2278" s="57"/>
      <c r="AI2278" s="56" t="str" cm="1">
        <f t="array" ref="AI2278">IFERROR(_xlfn.IFS(
AK2278="MPR ISSUE","PDH",
AK2278="BSS Hardware Issue","BSS",
AK2278="Sites strategiques, MLL, Pylone, etc.","ENVTECH",
AK2278="AKTIVCO DEFAUT GE &amp; POWER Cabinet","AKTIVCO",
AK2278="AKTIVCO Coupure ENEO &amp; Baisse de tension","AKTIVCO GRID ONLY",
AK2278="Coupure ENEO &amp; Baisse de tension","IHS GRID ONLY",
AK2278="Defaut GE &amp; POWER Cabinet","IHS",
AK2278="Sharing","Partners",
AK2278="Sites strategiques &amp; DataCenter","SST &amp; DC",
AK2278="Exclu","Exclu",
AK2278="SAT","SAT",
AK2278="SPARE-ISSUE","SPARE-ISSUE",
AK2278="Fiber CAmtel","TRANS_FO_CAMTEL",
AK2278="Fiber AOF","Fiber AOF",
AK2278="Projet OCM (HUAWEI)","TRAVAUX-HUAWEI",
AK2278="Projet OCM (NOKIA)","TRAVAUX-NOKIA",
AK2278="ACCESS-ISSUE","ACCESS-ISSUE",
AK2278="Projet OCM (ZTE, NOKIA, autres projets)","TRAVAUX OCM",
AK2278="No root CAuse","No root cause",
AK2278="ODU HS","PDH",
AK2278="IP &amp; VLAN","PDH",
AK2278="Warehouse HUAWEI","SPARE-ISSUE",
AK2278="SPARE-HS","SPARE-ISSUE",
AK2278="Power Telco","BSS",AK2278="no impacts","no impacts"
),"")</f>
        <v>TRAVAUX OCM</v>
      </c>
      <c r="AJ2278" s="56" t="str" cm="1">
        <f t="array" ref="AJ2278">IFERROR(_xlfn.IFS(
AK2278="MPR ISSUE","TX ISSUE",
AK2278="BSS Hardware Issue","RAN ISSUE",
AK2278="Sites strategiques, MLL, Pylone, etc.","ENVTECH",
AK2278="AKTIVCO DEFAUT GE &amp; POWER Cabinet","POWER ISSUE",
AK2278="AKTIVCO Coupure ENEO &amp; Baisse de tension","POWER ISSUE",
AK2278="Coupure ENEO &amp; Baisse de tension","POWER ISSUE",
AK2278="Defaut GE &amp; POWER Cabinet","POWER ISSUE",
AK2278="Sharing","POWER ISSUE",
AK2278="Sites strategiques &amp; DataCenter","POWER ISSUE",
AK2278="Exclu","Exclu",
AK2278="SAT","TX ISSUE",
AK2278="SPARE-ISSUE","SPARE-ISSUE",
AK2278="Fiber CAmtel","TX ISSUE",
AK2278="Fiber AOF","TX ISSUE",
AK2278="Projet OCM (HUAWEI)","TRAVAUX-HUAWEI",
AK2278="Projet OCM (NOKIA)","TRAVAUX -NOKIA",
AK2278="ACCESS-ISSUE","ACCESS-ISSUE",
AK2278="Projet OCM (ZTE, NOKIA, autres projets)","TRAVAUX OCM",
AK2278="No root CAuse","No root cause",
AK2278="ODU HS","TX ISSUE",
AK2278="IP &amp; VLAN","TX ISSUE",
AK2278="Warehouse HUAWEI","SPARE-ISSUE",
AK2278="SPARE-HS","SPARE-ISSUE",
AK2278="Power Telco","RAN ISSUE",AK2278="no impacts","no impacts"
),"")</f>
        <v>TRAVAUX OCM</v>
      </c>
      <c r="AK2278" s="81" t="s">
        <v>5341</v>
      </c>
      <c r="AL2278" s="56" t="str" cm="1">
        <f t="array" ref="AL2278">IFERROR(_xlfn.IFS(
AK2278="MPR ISSUE","ACTIVE",
AK2278="BSS Hardware Issue","ACTIVE",
AK2278="Sites strategiques, MLL, Pylone, etc.","PASSIVE",
AK2278="AKTIVCO DEFAUT GE &amp; POWER Cabinet","PASSIVE",
AK2278="AKTIVCO Coupure ENEO &amp; Baisse de tension","PASSIVE",
AK2278="Coupure ENEO &amp; Baisse de tension","PASSIVE",
AK2278="Defaut GE &amp; POWER Cabinet","PASSIVE",
AK2278="Sharing","PASSIVE",
AK2278="Sites strategiques &amp; DataCenter","PASSIVE",
AK2278="Exclu","Exclu",
AK2278="SAT","ACTIVE",
AK2278="SPARE-ISSUE","SPARE-ISSUE",
AK2278="Fiber CAmtel","ACTIVE",
AK2278="Fiber AOF","ACTIVE",
AK2278="Projet OCM (HUAWEI)","PLANNED WORKS",
AK2278="Projet OCM (NOKIA)","PLANNED WORKS",
AK2278="ACCESS-ISSUE","ACCESS-ISSUE",
AK2278="Projet OCM (ZTE, NOKIA, autres projets)","PLANNED WORKS",
AK2278="No root CAuse","No root cause",
AK2278="ODU HS","ACTIVE",
AK2278="IP &amp; VLAN","ACTIVE",
AK2278="Warehouse HUAWEI","SPARE-ISSUE",
AK2278="SPARE-HS","SPARE-ISSUE",
AK2278="Power Telco","ACTIVE", AK2278="no impacts","no impacts"
),"")</f>
        <v>PLANNED WORKS</v>
      </c>
      <c r="AM2278" s="108" t="s">
        <v>5684</v>
      </c>
      <c r="AN2278" s="227" t="s">
        <v>3986</v>
      </c>
      <c r="AO2278" s="9" t="s">
        <v>6071</v>
      </c>
      <c r="AP2278" s="23" t="s">
        <v>5684</v>
      </c>
      <c r="AQ2278" s="23" t="s">
        <v>5537</v>
      </c>
      <c r="AR2278" s="7"/>
      <c r="AS2278" s="6"/>
      <c r="AT2278" s="7"/>
      <c r="AU2278" s="3" t="s">
        <v>5537</v>
      </c>
      <c r="AV2278" s="24" t="s">
        <v>5537</v>
      </c>
      <c r="AW2278" s="24" t="s">
        <v>5537</v>
      </c>
      <c r="AX2278" s="24" t="s">
        <v>5537</v>
      </c>
      <c r="AY2278" s="24" t="s">
        <v>5537</v>
      </c>
      <c r="AZ2278" s="24" t="s">
        <v>5537</v>
      </c>
      <c r="BA2278" s="24" t="s">
        <v>5537</v>
      </c>
      <c r="BB2278" s="24" t="s">
        <v>5537</v>
      </c>
      <c r="BC2278" s="24" t="s">
        <v>5537</v>
      </c>
      <c r="BD2278" s="24" t="s">
        <v>5537</v>
      </c>
      <c r="BE2278" s="24" t="s">
        <v>5537</v>
      </c>
      <c r="BF2278" s="24" t="s">
        <v>5537</v>
      </c>
      <c r="BG2278" s="24" t="s">
        <v>5537</v>
      </c>
      <c r="BH2278" s="24" t="s">
        <v>5537</v>
      </c>
      <c r="BI2278" s="9" t="s">
        <v>5537</v>
      </c>
      <c r="BJ2278" s="14"/>
      <c r="BK2278" s="14" t="s">
        <v>5537</v>
      </c>
      <c r="BL2278" s="14" t="str">
        <f>_xlfn.XLOOKUP(B2278,'[4]cell downs 18042026 17h'!$B:$B,'[4]cell downs 18042026 17h'!$B:$B,"")</f>
        <v/>
      </c>
      <c r="BM2278" s="14" t="str">
        <f>_xlfn.XLOOKUP(B2278,'[5]Cells Huawei 19042026 15h'!$B:$B,'[5]Cells Huawei 19042026 15h'!$B:$B,"")</f>
        <v/>
      </c>
      <c r="BN2278" s="9" t="str">
        <f>_xlfn.XLOOKUP(B2278,'[6]cells down 19042026 9H40'!$B:$B,'[6]cells down 19042026 9H40'!$B:$B,"")</f>
        <v/>
      </c>
      <c r="BO2278" s="9" t="s">
        <v>4151</v>
      </c>
      <c r="BP2278" s="9" t="s">
        <v>594</v>
      </c>
    </row>
    <row r="2279" spans="1:68" s="9" customFormat="1" x14ac:dyDescent="0.35">
      <c r="A2279" s="1" t="s">
        <v>4169</v>
      </c>
      <c r="B2279" s="8" t="s">
        <v>4170</v>
      </c>
      <c r="C2279" s="3" t="str">
        <f>_xlfn.XLOOKUP(B2279,'[1]daily break down'!$D:$D,'[1]daily break down'!$E:$E,"")</f>
        <v>CENTRE</v>
      </c>
      <c r="D2279" s="1" t="s">
        <v>11</v>
      </c>
      <c r="E2279" s="1" t="s">
        <v>12</v>
      </c>
      <c r="F2279" s="3" t="s">
        <v>37</v>
      </c>
      <c r="G2279" s="1" t="s">
        <v>4169</v>
      </c>
      <c r="H2279" s="41" t="str">
        <f>_xlfn.XLOOKUP(B2279,[2]CALCULATION!$B:$B,[2]CALCULATION!$H:$H,"")</f>
        <v>ZTE</v>
      </c>
      <c r="I2279" s="34">
        <v>0</v>
      </c>
      <c r="J2279" s="34">
        <v>0</v>
      </c>
      <c r="K2279" s="34">
        <v>0</v>
      </c>
      <c r="L2279" s="34">
        <v>0</v>
      </c>
      <c r="M2279" s="34">
        <v>0</v>
      </c>
      <c r="N2279" s="34">
        <v>0</v>
      </c>
      <c r="O2279" s="34">
        <v>0</v>
      </c>
      <c r="P2279" s="34">
        <v>0</v>
      </c>
      <c r="Q2279" s="34">
        <v>0</v>
      </c>
      <c r="R2279" s="34">
        <v>0</v>
      </c>
      <c r="S2279" s="109">
        <v>0</v>
      </c>
      <c r="T2279" s="109">
        <f>_xlfn.XLOOKUP(B2279,'[3]Nur des jours'!$B:$B,'[3]Nur des jours'!$U:$U,"")</f>
        <v>0</v>
      </c>
      <c r="U2279" s="109">
        <v>0</v>
      </c>
      <c r="V2279" s="109">
        <v>0</v>
      </c>
      <c r="W2279" s="109">
        <v>0</v>
      </c>
      <c r="X2279" s="109">
        <v>0</v>
      </c>
      <c r="Y2279" s="109">
        <v>0</v>
      </c>
      <c r="Z2279" s="109">
        <v>0</v>
      </c>
      <c r="AA2279" s="109">
        <v>0</v>
      </c>
      <c r="AB2279" s="109">
        <v>0</v>
      </c>
      <c r="AC2279" s="109">
        <v>0</v>
      </c>
      <c r="AD2279" s="109">
        <v>0</v>
      </c>
      <c r="AE2279" s="109">
        <v>0</v>
      </c>
      <c r="AF2279" s="109">
        <v>0</v>
      </c>
      <c r="AG2279" s="57" t="str">
        <f>_xlfn.XLOOKUP(B2279,[3]CALCULATION!$B:$B,[3]CALCULATION!$M:$M,"")</f>
        <v>Operationnel</v>
      </c>
      <c r="AH2279" s="57"/>
      <c r="AI2279" s="56" t="str" cm="1">
        <f t="array" ref="AI2279">IFERROR(_xlfn.IFS(
AK2279="MPR ISSUE","PDH",
AK2279="BSS Hardware Issue","BSS",
AK2279="Sites strategiques, MLL, Pylone, etc.","ENVTECH",
AK2279="AKTIVCO DEFAUT GE &amp; POWER Cabinet","AKTIVCO",
AK2279="AKTIVCO Coupure ENEO &amp; Baisse de tension","AKTIVCO GRID ONLY",
AK2279="Coupure ENEO &amp; Baisse de tension","IHS GRID ONLY",
AK2279="Defaut GE &amp; POWER Cabinet","IHS",
AK2279="Sharing","Partners",
AK2279="Sites strategiques &amp; DataCenter","SST &amp; DC",
AK2279="Exclu","Exclu",
AK2279="SAT","SAT",
AK2279="SPARE-ISSUE","SPARE-ISSUE",
AK2279="Fiber CAmtel","TRANS_FO_CAMTEL",
AK2279="Fiber AOF","Fiber AOF",
AK2279="Projet OCM (HUAWEI)","TRAVAUX-HUAWEI",
AK2279="Projet OCM (NOKIA)","TRAVAUX-NOKIA",
AK2279="ACCESS-ISSUE","ACCESS-ISSUE",
AK2279="Projet OCM (ZTE, NOKIA, autres projets)","TRAVAUX OCM",
AK2279="No root CAuse","No root cause",
AK2279="ODU HS","PDH",
AK2279="IP &amp; VLAN","PDH",
AK2279="Warehouse HUAWEI","SPARE-ISSUE",
AK2279="SPARE-HS","SPARE-ISSUE",
AK2279="Power Telco","BSS",AK2279="no impacts","no impacts"
),"")</f>
        <v>No root cause</v>
      </c>
      <c r="AJ2279" s="56" t="str" cm="1">
        <f t="array" ref="AJ2279">IFERROR(_xlfn.IFS(
AK2279="MPR ISSUE","TX ISSUE",
AK2279="BSS Hardware Issue","RAN ISSUE",
AK2279="Sites strategiques, MLL, Pylone, etc.","ENVTECH",
AK2279="AKTIVCO DEFAUT GE &amp; POWER Cabinet","POWER ISSUE",
AK2279="AKTIVCO Coupure ENEO &amp; Baisse de tension","POWER ISSUE",
AK2279="Coupure ENEO &amp; Baisse de tension","POWER ISSUE",
AK2279="Defaut GE &amp; POWER Cabinet","POWER ISSUE",
AK2279="Sharing","POWER ISSUE",
AK2279="Sites strategiques &amp; DataCenter","POWER ISSUE",
AK2279="Exclu","Exclu",
AK2279="SAT","TX ISSUE",
AK2279="SPARE-ISSUE","SPARE-ISSUE",
AK2279="Fiber CAmtel","TX ISSUE",
AK2279="Fiber AOF","TX ISSUE",
AK2279="Projet OCM (HUAWEI)","TRAVAUX-HUAWEI",
AK2279="Projet OCM (NOKIA)","TRAVAUX -NOKIA",
AK2279="ACCESS-ISSUE","ACCESS-ISSUE",
AK2279="Projet OCM (ZTE, NOKIA, autres projets)","TRAVAUX OCM",
AK2279="No root CAuse","No root cause",
AK2279="ODU HS","TX ISSUE",
AK2279="IP &amp; VLAN","TX ISSUE",
AK2279="Warehouse HUAWEI","SPARE-ISSUE",
AK2279="SPARE-HS","SPARE-ISSUE",
AK2279="Power Telco","RAN ISSUE",AK2279="no impacts","no impacts"
),"")</f>
        <v>No root cause</v>
      </c>
      <c r="AK2279" s="81" t="s">
        <v>5620</v>
      </c>
      <c r="AL2279" s="56" t="str" cm="1">
        <f t="array" ref="AL2279">IFERROR(_xlfn.IFS(
AK2279="MPR ISSUE","ACTIVE",
AK2279="BSS Hardware Issue","ACTIVE",
AK2279="Sites strategiques, MLL, Pylone, etc.","PASSIVE",
AK2279="AKTIVCO DEFAUT GE &amp; POWER Cabinet","PASSIVE",
AK2279="AKTIVCO Coupure ENEO &amp; Baisse de tension","PASSIVE",
AK2279="Coupure ENEO &amp; Baisse de tension","PASSIVE",
AK2279="Defaut GE &amp; POWER Cabinet","PASSIVE",
AK2279="Sharing","PASSIVE",
AK2279="Sites strategiques &amp; DataCenter","PASSIVE",
AK2279="Exclu","Exclu",
AK2279="SAT","ACTIVE",
AK2279="SPARE-ISSUE","SPARE-ISSUE",
AK2279="Fiber CAmtel","ACTIVE",
AK2279="Fiber AOF","ACTIVE",
AK2279="Projet OCM (HUAWEI)","PLANNED WORKS",
AK2279="Projet OCM (NOKIA)","PLANNED WORKS",
AK2279="ACCESS-ISSUE","ACCESS-ISSUE",
AK2279="Projet OCM (ZTE, NOKIA, autres projets)","PLANNED WORKS",
AK2279="No root CAuse","No root cause",
AK2279="ODU HS","ACTIVE",
AK2279="IP &amp; VLAN","ACTIVE",
AK2279="Warehouse HUAWEI","SPARE-ISSUE",
AK2279="SPARE-HS","SPARE-ISSUE",
AK2279="Power Telco","ACTIVE", AK2279="no impacts","no impacts"
),"")</f>
        <v>No root cause</v>
      </c>
      <c r="AM2279" s="108" t="s">
        <v>5537</v>
      </c>
      <c r="AN2279" s="117" t="s">
        <v>4170</v>
      </c>
      <c r="AP2279" s="23" t="s">
        <v>5537</v>
      </c>
      <c r="AQ2279" s="23" t="s">
        <v>5537</v>
      </c>
      <c r="AR2279" s="7"/>
      <c r="AS2279" s="6"/>
      <c r="AT2279" s="7"/>
      <c r="AU2279" s="3" t="s">
        <v>5537</v>
      </c>
      <c r="AV2279" s="24" t="s">
        <v>5537</v>
      </c>
      <c r="AW2279" s="24" t="s">
        <v>5537</v>
      </c>
      <c r="AX2279" s="24" t="s">
        <v>5537</v>
      </c>
      <c r="AY2279" s="24" t="s">
        <v>5537</v>
      </c>
      <c r="AZ2279" s="24" t="s">
        <v>5537</v>
      </c>
      <c r="BA2279" s="24" t="s">
        <v>5537</v>
      </c>
      <c r="BB2279" s="24" t="s">
        <v>5537</v>
      </c>
      <c r="BC2279" s="24" t="s">
        <v>5537</v>
      </c>
      <c r="BD2279" s="24" t="s">
        <v>5537</v>
      </c>
      <c r="BE2279" s="24" t="s">
        <v>5537</v>
      </c>
      <c r="BF2279" s="24" t="s">
        <v>5537</v>
      </c>
      <c r="BG2279" s="24" t="s">
        <v>5537</v>
      </c>
      <c r="BH2279" s="24" t="s">
        <v>5537</v>
      </c>
      <c r="BI2279" s="9" t="s">
        <v>5537</v>
      </c>
      <c r="BJ2279" s="14"/>
      <c r="BK2279" s="14" t="s">
        <v>5537</v>
      </c>
      <c r="BL2279" s="14" t="str">
        <f>_xlfn.XLOOKUP(B2279,'[4]cell downs 18042026 17h'!$B:$B,'[4]cell downs 18042026 17h'!$B:$B,"")</f>
        <v/>
      </c>
      <c r="BM2279" s="14" t="str">
        <f>_xlfn.XLOOKUP(B2279,'[5]Cells Huawei 19042026 15h'!$B:$B,'[5]Cells Huawei 19042026 15h'!$B:$B,"")</f>
        <v/>
      </c>
      <c r="BN2279" s="9" t="str">
        <f>_xlfn.XLOOKUP(B2279,'[6]cells down 19042026 9H40'!$B:$B,'[6]cells down 19042026 9H40'!$B:$B,"")</f>
        <v/>
      </c>
      <c r="BO2279" s="9" t="s">
        <v>5537</v>
      </c>
      <c r="BP2279" s="9" t="s">
        <v>594</v>
      </c>
    </row>
    <row r="2280" spans="1:68" s="9" customFormat="1" x14ac:dyDescent="0.35">
      <c r="A2280" s="1" t="s">
        <v>4171</v>
      </c>
      <c r="B2280" s="8" t="s">
        <v>4172</v>
      </c>
      <c r="C2280" s="3" t="str">
        <f>_xlfn.XLOOKUP(B2280,'[1]daily break down'!$D:$D,'[1]daily break down'!$E:$E,"")</f>
        <v>CENTRE</v>
      </c>
      <c r="D2280" s="1" t="s">
        <v>11</v>
      </c>
      <c r="E2280" s="1" t="s">
        <v>12</v>
      </c>
      <c r="F2280" s="3" t="s">
        <v>69</v>
      </c>
      <c r="G2280" s="1" t="s">
        <v>3536</v>
      </c>
      <c r="H2280" s="41" t="str">
        <f>_xlfn.XLOOKUP(B2280,[2]CALCULATION!$B:$B,[2]CALCULATION!$H:$H,"")</f>
        <v>ZTE</v>
      </c>
      <c r="I2280" s="34">
        <v>0</v>
      </c>
      <c r="J2280" s="34">
        <v>0</v>
      </c>
      <c r="K2280" s="34">
        <v>0</v>
      </c>
      <c r="L2280" s="34">
        <v>0</v>
      </c>
      <c r="M2280" s="34">
        <v>0</v>
      </c>
      <c r="N2280" s="34">
        <v>0</v>
      </c>
      <c r="O2280" s="34">
        <v>0</v>
      </c>
      <c r="P2280" s="34">
        <v>0</v>
      </c>
      <c r="Q2280" s="34">
        <v>0</v>
      </c>
      <c r="R2280" s="34">
        <v>0</v>
      </c>
      <c r="S2280" s="109">
        <v>0</v>
      </c>
      <c r="T2280" s="109">
        <f>_xlfn.XLOOKUP(B2280,'[3]Nur des jours'!$B:$B,'[3]Nur des jours'!$U:$U,"")</f>
        <v>0</v>
      </c>
      <c r="U2280" s="109">
        <v>0</v>
      </c>
      <c r="V2280" s="109">
        <v>0</v>
      </c>
      <c r="W2280" s="109">
        <v>0</v>
      </c>
      <c r="X2280" s="109">
        <v>0</v>
      </c>
      <c r="Y2280" s="109">
        <v>0</v>
      </c>
      <c r="Z2280" s="109">
        <v>0</v>
      </c>
      <c r="AA2280" s="109">
        <v>0</v>
      </c>
      <c r="AB2280" s="109">
        <v>0</v>
      </c>
      <c r="AC2280" s="109">
        <v>0</v>
      </c>
      <c r="AD2280" s="109">
        <v>0</v>
      </c>
      <c r="AE2280" s="109">
        <v>0</v>
      </c>
      <c r="AF2280" s="109">
        <v>0</v>
      </c>
      <c r="AG2280" s="57" t="str">
        <f>_xlfn.XLOOKUP(B2280,[3]CALCULATION!$B:$B,[3]CALCULATION!$M:$M,"")</f>
        <v>Operationnel</v>
      </c>
      <c r="AH2280" s="57"/>
      <c r="AI2280" s="56" t="str" cm="1">
        <f t="array" ref="AI2280">IFERROR(_xlfn.IFS(
AK2280="MPR ISSUE","PDH",
AK2280="BSS Hardware Issue","BSS",
AK2280="Sites strategiques, MLL, Pylone, etc.","ENVTECH",
AK2280="AKTIVCO DEFAUT GE &amp; POWER Cabinet","AKTIVCO",
AK2280="AKTIVCO Coupure ENEO &amp; Baisse de tension","AKTIVCO GRID ONLY",
AK2280="Coupure ENEO &amp; Baisse de tension","IHS GRID ONLY",
AK2280="Defaut GE &amp; POWER Cabinet","IHS",
AK2280="Sharing","Partners",
AK2280="Sites strategiques &amp; DataCenter","SST &amp; DC",
AK2280="Exclu","Exclu",
AK2280="SAT","SAT",
AK2280="SPARE-ISSUE","SPARE-ISSUE",
AK2280="Fiber CAmtel","TRANS_FO_CAMTEL",
AK2280="Fiber AOF","Fiber AOF",
AK2280="Projet OCM (HUAWEI)","TRAVAUX-HUAWEI",
AK2280="Projet OCM (NOKIA)","TRAVAUX-NOKIA",
AK2280="ACCESS-ISSUE","ACCESS-ISSUE",
AK2280="Projet OCM (ZTE, NOKIA, autres projets)","TRAVAUX OCM",
AK2280="No root CAuse","No root cause",
AK2280="ODU HS","PDH",
AK2280="IP &amp; VLAN","PDH",
AK2280="Warehouse HUAWEI","SPARE-ISSUE",
AK2280="SPARE-HS","SPARE-ISSUE",
AK2280="Power Telco","BSS",AK2280="no impacts","no impacts"
),"")</f>
        <v>No root cause</v>
      </c>
      <c r="AJ2280" s="56" t="str" cm="1">
        <f t="array" ref="AJ2280">IFERROR(_xlfn.IFS(
AK2280="MPR ISSUE","TX ISSUE",
AK2280="BSS Hardware Issue","RAN ISSUE",
AK2280="Sites strategiques, MLL, Pylone, etc.","ENVTECH",
AK2280="AKTIVCO DEFAUT GE &amp; POWER Cabinet","POWER ISSUE",
AK2280="AKTIVCO Coupure ENEO &amp; Baisse de tension","POWER ISSUE",
AK2280="Coupure ENEO &amp; Baisse de tension","POWER ISSUE",
AK2280="Defaut GE &amp; POWER Cabinet","POWER ISSUE",
AK2280="Sharing","POWER ISSUE",
AK2280="Sites strategiques &amp; DataCenter","POWER ISSUE",
AK2280="Exclu","Exclu",
AK2280="SAT","TX ISSUE",
AK2280="SPARE-ISSUE","SPARE-ISSUE",
AK2280="Fiber CAmtel","TX ISSUE",
AK2280="Fiber AOF","TX ISSUE",
AK2280="Projet OCM (HUAWEI)","TRAVAUX-HUAWEI",
AK2280="Projet OCM (NOKIA)","TRAVAUX -NOKIA",
AK2280="ACCESS-ISSUE","ACCESS-ISSUE",
AK2280="Projet OCM (ZTE, NOKIA, autres projets)","TRAVAUX OCM",
AK2280="No root CAuse","No root cause",
AK2280="ODU HS","TX ISSUE",
AK2280="IP &amp; VLAN","TX ISSUE",
AK2280="Warehouse HUAWEI","SPARE-ISSUE",
AK2280="SPARE-HS","SPARE-ISSUE",
AK2280="Power Telco","RAN ISSUE",AK2280="no impacts","no impacts"
),"")</f>
        <v>No root cause</v>
      </c>
      <c r="AK2280" s="81" t="s">
        <v>5620</v>
      </c>
      <c r="AL2280" s="56" t="str" cm="1">
        <f t="array" ref="AL2280">IFERROR(_xlfn.IFS(
AK2280="MPR ISSUE","ACTIVE",
AK2280="BSS Hardware Issue","ACTIVE",
AK2280="Sites strategiques, MLL, Pylone, etc.","PASSIVE",
AK2280="AKTIVCO DEFAUT GE &amp; POWER Cabinet","PASSIVE",
AK2280="AKTIVCO Coupure ENEO &amp; Baisse de tension","PASSIVE",
AK2280="Coupure ENEO &amp; Baisse de tension","PASSIVE",
AK2280="Defaut GE &amp; POWER Cabinet","PASSIVE",
AK2280="Sharing","PASSIVE",
AK2280="Sites strategiques &amp; DataCenter","PASSIVE",
AK2280="Exclu","Exclu",
AK2280="SAT","ACTIVE",
AK2280="SPARE-ISSUE","SPARE-ISSUE",
AK2280="Fiber CAmtel","ACTIVE",
AK2280="Fiber AOF","ACTIVE",
AK2280="Projet OCM (HUAWEI)","PLANNED WORKS",
AK2280="Projet OCM (NOKIA)","PLANNED WORKS",
AK2280="ACCESS-ISSUE","ACCESS-ISSUE",
AK2280="Projet OCM (ZTE, NOKIA, autres projets)","PLANNED WORKS",
AK2280="No root CAuse","No root cause",
AK2280="ODU HS","ACTIVE",
AK2280="IP &amp; VLAN","ACTIVE",
AK2280="Warehouse HUAWEI","SPARE-ISSUE",
AK2280="SPARE-HS","SPARE-ISSUE",
AK2280="Power Telco","ACTIVE", AK2280="no impacts","no impacts"
),"")</f>
        <v>No root cause</v>
      </c>
      <c r="AM2280" s="108" t="s">
        <v>5537</v>
      </c>
      <c r="AN2280" s="117" t="s">
        <v>4172</v>
      </c>
      <c r="AP2280" s="23" t="s">
        <v>5537</v>
      </c>
      <c r="AQ2280" s="23" t="s">
        <v>5537</v>
      </c>
      <c r="AR2280" s="7"/>
      <c r="AS2280" s="6"/>
      <c r="AT2280" s="7"/>
      <c r="AU2280" s="3" t="s">
        <v>5537</v>
      </c>
      <c r="AV2280" s="24" t="s">
        <v>5537</v>
      </c>
      <c r="AW2280" s="24" t="s">
        <v>5537</v>
      </c>
      <c r="AX2280" s="24" t="s">
        <v>5537</v>
      </c>
      <c r="AY2280" s="24" t="s">
        <v>5537</v>
      </c>
      <c r="AZ2280" s="24" t="s">
        <v>5537</v>
      </c>
      <c r="BA2280" s="24" t="s">
        <v>5537</v>
      </c>
      <c r="BB2280" s="24" t="s">
        <v>5537</v>
      </c>
      <c r="BC2280" s="24" t="s">
        <v>5537</v>
      </c>
      <c r="BD2280" s="24" t="s">
        <v>5537</v>
      </c>
      <c r="BE2280" s="24" t="s">
        <v>5537</v>
      </c>
      <c r="BF2280" s="24" t="s">
        <v>5537</v>
      </c>
      <c r="BG2280" s="24" t="s">
        <v>5537</v>
      </c>
      <c r="BH2280" s="24" t="s">
        <v>5537</v>
      </c>
      <c r="BI2280" s="9" t="s">
        <v>5537</v>
      </c>
      <c r="BJ2280" s="14"/>
      <c r="BK2280" s="14" t="s">
        <v>5537</v>
      </c>
      <c r="BL2280" s="14" t="str">
        <f>_xlfn.XLOOKUP(B2280,'[4]cell downs 18042026 17h'!$B:$B,'[4]cell downs 18042026 17h'!$B:$B,"")</f>
        <v/>
      </c>
      <c r="BM2280" s="14" t="str">
        <f>_xlfn.XLOOKUP(B2280,'[5]Cells Huawei 19042026 15h'!$B:$B,'[5]Cells Huawei 19042026 15h'!$B:$B,"")</f>
        <v/>
      </c>
      <c r="BN2280" s="9" t="str">
        <f>_xlfn.XLOOKUP(B2280,'[6]cells down 19042026 9H40'!$B:$B,'[6]cells down 19042026 9H40'!$B:$B,"")</f>
        <v/>
      </c>
      <c r="BO2280" s="9" t="s">
        <v>4172</v>
      </c>
      <c r="BP2280" s="9" t="s">
        <v>5537</v>
      </c>
    </row>
    <row r="2281" spans="1:68" s="9" customFormat="1" x14ac:dyDescent="0.35">
      <c r="A2281" s="1" t="s">
        <v>4173</v>
      </c>
      <c r="B2281" s="8" t="s">
        <v>4174</v>
      </c>
      <c r="C2281" s="3" t="str">
        <f>_xlfn.XLOOKUP(B2281,'[1]daily break down'!$D:$D,'[1]daily break down'!$E:$E,"")</f>
        <v>CENTRE</v>
      </c>
      <c r="D2281" s="1" t="s">
        <v>21</v>
      </c>
      <c r="E2281" s="1" t="s">
        <v>122</v>
      </c>
      <c r="F2281" s="3" t="s">
        <v>37</v>
      </c>
      <c r="G2281" s="1" t="s">
        <v>4175</v>
      </c>
      <c r="H2281" s="41" t="str">
        <f>_xlfn.XLOOKUP(B2281,[2]CALCULATION!$B:$B,[2]CALCULATION!$H:$H,"")</f>
        <v>ZTE</v>
      </c>
      <c r="I2281" s="34">
        <v>0</v>
      </c>
      <c r="J2281" s="34">
        <v>0</v>
      </c>
      <c r="K2281" s="34">
        <v>0</v>
      </c>
      <c r="L2281" s="34">
        <v>0</v>
      </c>
      <c r="M2281" s="34">
        <v>0</v>
      </c>
      <c r="N2281" s="34">
        <v>0</v>
      </c>
      <c r="O2281" s="34">
        <v>0</v>
      </c>
      <c r="P2281" s="34">
        <v>0</v>
      </c>
      <c r="Q2281" s="34">
        <v>0</v>
      </c>
      <c r="R2281" s="34">
        <v>0</v>
      </c>
      <c r="S2281" s="109">
        <v>0</v>
      </c>
      <c r="T2281" s="109">
        <f>_xlfn.XLOOKUP(B2281,'[3]Nur des jours'!$B:$B,'[3]Nur des jours'!$U:$U,"")</f>
        <v>0</v>
      </c>
      <c r="U2281" s="109">
        <v>0</v>
      </c>
      <c r="V2281" s="109">
        <v>0</v>
      </c>
      <c r="W2281" s="109">
        <v>0</v>
      </c>
      <c r="X2281" s="109">
        <v>0</v>
      </c>
      <c r="Y2281" s="109">
        <v>0</v>
      </c>
      <c r="Z2281" s="109">
        <v>0</v>
      </c>
      <c r="AA2281" s="109">
        <v>0</v>
      </c>
      <c r="AB2281" s="109">
        <v>0</v>
      </c>
      <c r="AC2281" s="109">
        <v>0</v>
      </c>
      <c r="AD2281" s="109">
        <v>0</v>
      </c>
      <c r="AE2281" s="109">
        <v>0</v>
      </c>
      <c r="AF2281" s="109">
        <v>0</v>
      </c>
      <c r="AG2281" s="57" t="str">
        <f>_xlfn.XLOOKUP(B2281,[3]CALCULATION!$B:$B,[3]CALCULATION!$M:$M,"")</f>
        <v>Operationnel</v>
      </c>
      <c r="AH2281" s="57"/>
      <c r="AI2281" s="56" t="str" cm="1">
        <f t="array" ref="AI2281">IFERROR(_xlfn.IFS(
AK2281="MPR ISSUE","PDH",
AK2281="BSS Hardware Issue","BSS",
AK2281="Sites strategiques, MLL, Pylone, etc.","ENVTECH",
AK2281="AKTIVCO DEFAUT GE &amp; POWER Cabinet","AKTIVCO",
AK2281="AKTIVCO Coupure ENEO &amp; Baisse de tension","AKTIVCO GRID ONLY",
AK2281="Coupure ENEO &amp; Baisse de tension","IHS GRID ONLY",
AK2281="Defaut GE &amp; POWER Cabinet","IHS",
AK2281="Sharing","Partners",
AK2281="Sites strategiques &amp; DataCenter","SST &amp; DC",
AK2281="Exclu","Exclu",
AK2281="SAT","SAT",
AK2281="SPARE-ISSUE","SPARE-ISSUE",
AK2281="Fiber CAmtel","TRANS_FO_CAMTEL",
AK2281="Fiber AOF","Fiber AOF",
AK2281="Projet OCM (HUAWEI)","TRAVAUX-HUAWEI",
AK2281="Projet OCM (NOKIA)","TRAVAUX-NOKIA",
AK2281="ACCESS-ISSUE","ACCESS-ISSUE",
AK2281="Projet OCM (ZTE, NOKIA, autres projets)","TRAVAUX OCM",
AK2281="No root CAuse","No root cause",
AK2281="ODU HS","PDH",
AK2281="IP &amp; VLAN","PDH",
AK2281="Warehouse HUAWEI","SPARE-ISSUE",
AK2281="SPARE-HS","SPARE-ISSUE",
AK2281="Power Telco","BSS",AK2281="no impacts","no impacts"
),"")</f>
        <v>AKTIVCO</v>
      </c>
      <c r="AJ2281" s="56" t="str" cm="1">
        <f t="array" ref="AJ2281">IFERROR(_xlfn.IFS(
AK2281="MPR ISSUE","TX ISSUE",
AK2281="BSS Hardware Issue","RAN ISSUE",
AK2281="Sites strategiques, MLL, Pylone, etc.","ENVTECH",
AK2281="AKTIVCO DEFAUT GE &amp; POWER Cabinet","POWER ISSUE",
AK2281="AKTIVCO Coupure ENEO &amp; Baisse de tension","POWER ISSUE",
AK2281="Coupure ENEO &amp; Baisse de tension","POWER ISSUE",
AK2281="Defaut GE &amp; POWER Cabinet","POWER ISSUE",
AK2281="Sharing","POWER ISSUE",
AK2281="Sites strategiques &amp; DataCenter","POWER ISSUE",
AK2281="Exclu","Exclu",
AK2281="SAT","TX ISSUE",
AK2281="SPARE-ISSUE","SPARE-ISSUE",
AK2281="Fiber CAmtel","TX ISSUE",
AK2281="Fiber AOF","TX ISSUE",
AK2281="Projet OCM (HUAWEI)","TRAVAUX-HUAWEI",
AK2281="Projet OCM (NOKIA)","TRAVAUX -NOKIA",
AK2281="ACCESS-ISSUE","ACCESS-ISSUE",
AK2281="Projet OCM (ZTE, NOKIA, autres projets)","TRAVAUX OCM",
AK2281="No root CAuse","No root cause",
AK2281="ODU HS","TX ISSUE",
AK2281="IP &amp; VLAN","TX ISSUE",
AK2281="Warehouse HUAWEI","SPARE-ISSUE",
AK2281="SPARE-HS","SPARE-ISSUE",
AK2281="Power Telco","RAN ISSUE",AK2281="no impacts","no impacts"
),"")</f>
        <v>POWER ISSUE</v>
      </c>
      <c r="AK2281" s="81" t="s">
        <v>5325</v>
      </c>
      <c r="AL2281" s="56" t="str" cm="1">
        <f t="array" ref="AL2281">IFERROR(_xlfn.IFS(
AK2281="MPR ISSUE","ACTIVE",
AK2281="BSS Hardware Issue","ACTIVE",
AK2281="Sites strategiques, MLL, Pylone, etc.","PASSIVE",
AK2281="AKTIVCO DEFAUT GE &amp; POWER Cabinet","PASSIVE",
AK2281="AKTIVCO Coupure ENEO &amp; Baisse de tension","PASSIVE",
AK2281="Coupure ENEO &amp; Baisse de tension","PASSIVE",
AK2281="Defaut GE &amp; POWER Cabinet","PASSIVE",
AK2281="Sharing","PASSIVE",
AK2281="Sites strategiques &amp; DataCenter","PASSIVE",
AK2281="Exclu","Exclu",
AK2281="SAT","ACTIVE",
AK2281="SPARE-ISSUE","SPARE-ISSUE",
AK2281="Fiber CAmtel","ACTIVE",
AK2281="Fiber AOF","ACTIVE",
AK2281="Projet OCM (HUAWEI)","PLANNED WORKS",
AK2281="Projet OCM (NOKIA)","PLANNED WORKS",
AK2281="ACCESS-ISSUE","ACCESS-ISSUE",
AK2281="Projet OCM (ZTE, NOKIA, autres projets)","PLANNED WORKS",
AK2281="No root CAuse","No root cause",
AK2281="ODU HS","ACTIVE",
AK2281="IP &amp; VLAN","ACTIVE",
AK2281="Warehouse HUAWEI","SPARE-ISSUE",
AK2281="SPARE-HS","SPARE-ISSUE",
AK2281="Power Telco","ACTIVE", AK2281="no impacts","no impacts"
),"")</f>
        <v>PASSIVE</v>
      </c>
      <c r="AM2281" s="108" t="s">
        <v>6042</v>
      </c>
      <c r="AN2281" s="117" t="s">
        <v>4174</v>
      </c>
      <c r="AP2281" s="23" t="s">
        <v>5537</v>
      </c>
      <c r="AQ2281" s="23" t="s">
        <v>5537</v>
      </c>
      <c r="AR2281" s="7"/>
      <c r="AS2281" s="6"/>
      <c r="AT2281" s="7"/>
      <c r="AU2281" s="3" t="s">
        <v>5537</v>
      </c>
      <c r="AV2281" s="24" t="s">
        <v>5537</v>
      </c>
      <c r="AW2281" s="24" t="s">
        <v>5537</v>
      </c>
      <c r="AX2281" s="24" t="s">
        <v>5537</v>
      </c>
      <c r="AY2281" s="24" t="s">
        <v>6042</v>
      </c>
      <c r="AZ2281" s="24" t="s">
        <v>5537</v>
      </c>
      <c r="BA2281" s="24" t="s">
        <v>5537</v>
      </c>
      <c r="BB2281" s="24" t="s">
        <v>5537</v>
      </c>
      <c r="BC2281" s="24" t="s">
        <v>5537</v>
      </c>
      <c r="BD2281" s="24" t="s">
        <v>5537</v>
      </c>
      <c r="BE2281" s="24" t="s">
        <v>5537</v>
      </c>
      <c r="BF2281" s="24" t="s">
        <v>5537</v>
      </c>
      <c r="BG2281" s="24" t="s">
        <v>5537</v>
      </c>
      <c r="BH2281" s="24" t="s">
        <v>5537</v>
      </c>
      <c r="BI2281" s="9" t="s">
        <v>5537</v>
      </c>
      <c r="BJ2281" s="14"/>
      <c r="BK2281" s="14" t="s">
        <v>5537</v>
      </c>
      <c r="BL2281" s="14" t="str">
        <f>_xlfn.XLOOKUP(B2281,'[4]cell downs 18042026 17h'!$B:$B,'[4]cell downs 18042026 17h'!$B:$B,"")</f>
        <v/>
      </c>
      <c r="BM2281" s="14" t="str">
        <f>_xlfn.XLOOKUP(B2281,'[5]Cells Huawei 19042026 15h'!$B:$B,'[5]Cells Huawei 19042026 15h'!$B:$B,"")</f>
        <v/>
      </c>
      <c r="BN2281" s="9" t="str">
        <f>_xlfn.XLOOKUP(B2281,'[6]cells down 19042026 9H40'!$B:$B,'[6]cells down 19042026 9H40'!$B:$B,"")</f>
        <v/>
      </c>
      <c r="BO2281" s="9" t="s">
        <v>5537</v>
      </c>
      <c r="BP2281" s="9" t="s">
        <v>5537</v>
      </c>
    </row>
    <row r="2282" spans="1:68" s="9" customFormat="1" x14ac:dyDescent="0.35">
      <c r="A2282" s="1" t="s">
        <v>4183</v>
      </c>
      <c r="B2282" s="8" t="s">
        <v>4184</v>
      </c>
      <c r="C2282" s="3" t="str">
        <f>_xlfn.XLOOKUP(B2282,'[1]daily break down'!$D:$D,'[1]daily break down'!$E:$E,"")</f>
        <v>CENTRE</v>
      </c>
      <c r="D2282" s="1" t="s">
        <v>21</v>
      </c>
      <c r="E2282" s="1" t="s">
        <v>36</v>
      </c>
      <c r="F2282" s="3" t="s">
        <v>37</v>
      </c>
      <c r="G2282" s="1" t="s">
        <v>1577</v>
      </c>
      <c r="H2282" s="41" t="str">
        <f>_xlfn.XLOOKUP(B2282,[2]CALCULATION!$B:$B,[2]CALCULATION!$H:$H,"")</f>
        <v>ZTE</v>
      </c>
      <c r="I2282" s="34">
        <v>0</v>
      </c>
      <c r="J2282" s="34">
        <v>0</v>
      </c>
      <c r="K2282" s="34">
        <v>0</v>
      </c>
      <c r="L2282" s="34">
        <v>0</v>
      </c>
      <c r="M2282" s="34">
        <v>0</v>
      </c>
      <c r="N2282" s="34">
        <v>0</v>
      </c>
      <c r="O2282" s="34">
        <v>0</v>
      </c>
      <c r="P2282" s="34">
        <v>0</v>
      </c>
      <c r="Q2282" s="34">
        <v>0</v>
      </c>
      <c r="R2282" s="34">
        <v>0</v>
      </c>
      <c r="S2282" s="109">
        <v>0</v>
      </c>
      <c r="T2282" s="109">
        <f>_xlfn.XLOOKUP(B2282,'[3]Nur des jours'!$B:$B,'[3]Nur des jours'!$U:$U,"")</f>
        <v>0</v>
      </c>
      <c r="U2282" s="109">
        <v>0</v>
      </c>
      <c r="V2282" s="109">
        <v>0</v>
      </c>
      <c r="W2282" s="109">
        <v>0</v>
      </c>
      <c r="X2282" s="109">
        <v>0</v>
      </c>
      <c r="Y2282" s="109">
        <v>0</v>
      </c>
      <c r="Z2282" s="109">
        <v>0</v>
      </c>
      <c r="AA2282" s="109">
        <v>0</v>
      </c>
      <c r="AB2282" s="109">
        <v>0</v>
      </c>
      <c r="AC2282" s="109">
        <v>0</v>
      </c>
      <c r="AD2282" s="109">
        <v>0</v>
      </c>
      <c r="AE2282" s="109">
        <v>0</v>
      </c>
      <c r="AF2282" s="109">
        <v>0</v>
      </c>
      <c r="AG2282" s="57" t="str">
        <f>_xlfn.XLOOKUP(B2282,[3]CALCULATION!$B:$B,[3]CALCULATION!$M:$M,"")</f>
        <v>Operationnel</v>
      </c>
      <c r="AH2282" s="57"/>
      <c r="AI2282" s="56" t="str" cm="1">
        <f t="array" ref="AI2282">IFERROR(_xlfn.IFS(
AK2282="MPR ISSUE","PDH",
AK2282="BSS Hardware Issue","BSS",
AK2282="Sites strategiques, MLL, Pylone, etc.","ENVTECH",
AK2282="AKTIVCO DEFAUT GE &amp; POWER Cabinet","AKTIVCO",
AK2282="AKTIVCO Coupure ENEO &amp; Baisse de tension","AKTIVCO GRID ONLY",
AK2282="Coupure ENEO &amp; Baisse de tension","IHS GRID ONLY",
AK2282="Defaut GE &amp; POWER Cabinet","IHS",
AK2282="Sharing","Partners",
AK2282="Sites strategiques &amp; DataCenter","SST &amp; DC",
AK2282="Exclu","Exclu",
AK2282="SAT","SAT",
AK2282="SPARE-ISSUE","SPARE-ISSUE",
AK2282="Fiber CAmtel","TRANS_FO_CAMTEL",
AK2282="Fiber AOF","Fiber AOF",
AK2282="Projet OCM (HUAWEI)","TRAVAUX-HUAWEI",
AK2282="Projet OCM (NOKIA)","TRAVAUX-NOKIA",
AK2282="ACCESS-ISSUE","ACCESS-ISSUE",
AK2282="Projet OCM (ZTE, NOKIA, autres projets)","TRAVAUX OCM",
AK2282="No root CAuse","No root cause",
AK2282="ODU HS","PDH",
AK2282="IP &amp; VLAN","PDH",
AK2282="Warehouse HUAWEI","SPARE-ISSUE",
AK2282="SPARE-HS","SPARE-ISSUE",
AK2282="Power Telco","BSS",AK2282="no impacts","no impacts"
),"")</f>
        <v>No root cause</v>
      </c>
      <c r="AJ2282" s="56" t="str" cm="1">
        <f t="array" ref="AJ2282">IFERROR(_xlfn.IFS(
AK2282="MPR ISSUE","TX ISSUE",
AK2282="BSS Hardware Issue","RAN ISSUE",
AK2282="Sites strategiques, MLL, Pylone, etc.","ENVTECH",
AK2282="AKTIVCO DEFAUT GE &amp; POWER Cabinet","POWER ISSUE",
AK2282="AKTIVCO Coupure ENEO &amp; Baisse de tension","POWER ISSUE",
AK2282="Coupure ENEO &amp; Baisse de tension","POWER ISSUE",
AK2282="Defaut GE &amp; POWER Cabinet","POWER ISSUE",
AK2282="Sharing","POWER ISSUE",
AK2282="Sites strategiques &amp; DataCenter","POWER ISSUE",
AK2282="Exclu","Exclu",
AK2282="SAT","TX ISSUE",
AK2282="SPARE-ISSUE","SPARE-ISSUE",
AK2282="Fiber CAmtel","TX ISSUE",
AK2282="Fiber AOF","TX ISSUE",
AK2282="Projet OCM (HUAWEI)","TRAVAUX-HUAWEI",
AK2282="Projet OCM (NOKIA)","TRAVAUX -NOKIA",
AK2282="ACCESS-ISSUE","ACCESS-ISSUE",
AK2282="Projet OCM (ZTE, NOKIA, autres projets)","TRAVAUX OCM",
AK2282="No root CAuse","No root cause",
AK2282="ODU HS","TX ISSUE",
AK2282="IP &amp; VLAN","TX ISSUE",
AK2282="Warehouse HUAWEI","SPARE-ISSUE",
AK2282="SPARE-HS","SPARE-ISSUE",
AK2282="Power Telco","RAN ISSUE",AK2282="no impacts","no impacts"
),"")</f>
        <v>No root cause</v>
      </c>
      <c r="AK2282" s="81" t="s">
        <v>5620</v>
      </c>
      <c r="AL2282" s="56" t="str" cm="1">
        <f t="array" ref="AL2282">IFERROR(_xlfn.IFS(
AK2282="MPR ISSUE","ACTIVE",
AK2282="BSS Hardware Issue","ACTIVE",
AK2282="Sites strategiques, MLL, Pylone, etc.","PASSIVE",
AK2282="AKTIVCO DEFAUT GE &amp; POWER Cabinet","PASSIVE",
AK2282="AKTIVCO Coupure ENEO &amp; Baisse de tension","PASSIVE",
AK2282="Coupure ENEO &amp; Baisse de tension","PASSIVE",
AK2282="Defaut GE &amp; POWER Cabinet","PASSIVE",
AK2282="Sharing","PASSIVE",
AK2282="Sites strategiques &amp; DataCenter","PASSIVE",
AK2282="Exclu","Exclu",
AK2282="SAT","ACTIVE",
AK2282="SPARE-ISSUE","SPARE-ISSUE",
AK2282="Fiber CAmtel","ACTIVE",
AK2282="Fiber AOF","ACTIVE",
AK2282="Projet OCM (HUAWEI)","PLANNED WORKS",
AK2282="Projet OCM (NOKIA)","PLANNED WORKS",
AK2282="ACCESS-ISSUE","ACCESS-ISSUE",
AK2282="Projet OCM (ZTE, NOKIA, autres projets)","PLANNED WORKS",
AK2282="No root CAuse","No root cause",
AK2282="ODU HS","ACTIVE",
AK2282="IP &amp; VLAN","ACTIVE",
AK2282="Warehouse HUAWEI","SPARE-ISSUE",
AK2282="SPARE-HS","SPARE-ISSUE",
AK2282="Power Telco","ACTIVE", AK2282="no impacts","no impacts"
),"")</f>
        <v>No root cause</v>
      </c>
      <c r="AM2282" s="108" t="s">
        <v>5537</v>
      </c>
      <c r="AN2282" s="117" t="s">
        <v>4184</v>
      </c>
      <c r="AP2282" s="23" t="s">
        <v>5537</v>
      </c>
      <c r="AQ2282" s="23" t="s">
        <v>5537</v>
      </c>
      <c r="AR2282" s="7"/>
      <c r="AS2282" s="6"/>
      <c r="AT2282" s="7"/>
      <c r="AU2282" s="3" t="s">
        <v>5537</v>
      </c>
      <c r="AV2282" s="24" t="s">
        <v>5537</v>
      </c>
      <c r="AW2282" s="24" t="s">
        <v>5537</v>
      </c>
      <c r="AX2282" s="24" t="s">
        <v>5537</v>
      </c>
      <c r="AY2282" s="24" t="s">
        <v>5537</v>
      </c>
      <c r="AZ2282" s="24" t="s">
        <v>5537</v>
      </c>
      <c r="BA2282" s="24" t="s">
        <v>5537</v>
      </c>
      <c r="BB2282" s="24" t="s">
        <v>5537</v>
      </c>
      <c r="BC2282" s="24" t="s">
        <v>5537</v>
      </c>
      <c r="BD2282" s="24" t="s">
        <v>5537</v>
      </c>
      <c r="BE2282" s="24" t="s">
        <v>5537</v>
      </c>
      <c r="BF2282" s="24" t="s">
        <v>5537</v>
      </c>
      <c r="BG2282" s="24" t="s">
        <v>5537</v>
      </c>
      <c r="BH2282" s="24" t="s">
        <v>5537</v>
      </c>
      <c r="BI2282" s="9" t="s">
        <v>5537</v>
      </c>
      <c r="BJ2282" s="14"/>
      <c r="BK2282" s="14" t="s">
        <v>5537</v>
      </c>
      <c r="BL2282" s="14" t="str">
        <f>_xlfn.XLOOKUP(B2282,'[4]cell downs 18042026 17h'!$B:$B,'[4]cell downs 18042026 17h'!$B:$B,"")</f>
        <v/>
      </c>
      <c r="BM2282" s="14" t="str">
        <f>_xlfn.XLOOKUP(B2282,'[5]Cells Huawei 19042026 15h'!$B:$B,'[5]Cells Huawei 19042026 15h'!$B:$B,"")</f>
        <v/>
      </c>
      <c r="BN2282" s="9" t="str">
        <f>_xlfn.XLOOKUP(B2282,'[6]cells down 19042026 9H40'!$B:$B,'[6]cells down 19042026 9H40'!$B:$B,"")</f>
        <v/>
      </c>
      <c r="BO2282" s="9" t="s">
        <v>5537</v>
      </c>
      <c r="BP2282" s="9" t="s">
        <v>5578</v>
      </c>
    </row>
    <row r="2283" spans="1:68" s="9" customFormat="1" x14ac:dyDescent="0.35">
      <c r="A2283" s="1" t="s">
        <v>4189</v>
      </c>
      <c r="B2283" s="8" t="s">
        <v>4190</v>
      </c>
      <c r="C2283" s="3" t="str">
        <f>_xlfn.XLOOKUP(B2283,'[1]daily break down'!$D:$D,'[1]daily break down'!$E:$E,"")</f>
        <v>CENTRE</v>
      </c>
      <c r="D2283" s="1" t="s">
        <v>21</v>
      </c>
      <c r="E2283" s="1" t="s">
        <v>22</v>
      </c>
      <c r="F2283" s="3" t="s">
        <v>37</v>
      </c>
      <c r="G2283" s="1" t="s">
        <v>1577</v>
      </c>
      <c r="H2283" s="40" t="str">
        <f>_xlfn.XLOOKUP(B2283,[2]CALCULATION!$B:$B,[2]CALCULATION!$H:$H,"")</f>
        <v>NOKIA</v>
      </c>
      <c r="I2283" s="34">
        <v>0</v>
      </c>
      <c r="J2283" s="34">
        <v>0</v>
      </c>
      <c r="K2283" s="34">
        <v>0</v>
      </c>
      <c r="L2283" s="34">
        <v>0</v>
      </c>
      <c r="M2283" s="34">
        <v>0</v>
      </c>
      <c r="N2283" s="34">
        <v>0</v>
      </c>
      <c r="O2283" s="34">
        <v>0</v>
      </c>
      <c r="P2283" s="34">
        <v>0</v>
      </c>
      <c r="Q2283" s="34">
        <v>0</v>
      </c>
      <c r="R2283" s="34">
        <v>0</v>
      </c>
      <c r="S2283" s="109">
        <v>0</v>
      </c>
      <c r="T2283" s="109">
        <f>_xlfn.XLOOKUP(B2283,'[3]Nur des jours'!$B:$B,'[3]Nur des jours'!$U:$U,"")</f>
        <v>0</v>
      </c>
      <c r="U2283" s="109">
        <v>0</v>
      </c>
      <c r="V2283" s="109">
        <v>0</v>
      </c>
      <c r="W2283" s="109">
        <v>0</v>
      </c>
      <c r="X2283" s="109">
        <v>0</v>
      </c>
      <c r="Y2283" s="109">
        <v>0</v>
      </c>
      <c r="Z2283" s="109">
        <v>0</v>
      </c>
      <c r="AA2283" s="109">
        <v>0</v>
      </c>
      <c r="AB2283" s="109">
        <v>0</v>
      </c>
      <c r="AC2283" s="109">
        <v>0</v>
      </c>
      <c r="AD2283" s="109">
        <v>0</v>
      </c>
      <c r="AE2283" s="109">
        <v>0</v>
      </c>
      <c r="AF2283" s="109">
        <v>0</v>
      </c>
      <c r="AG2283" s="57" t="str">
        <f>_xlfn.XLOOKUP(B2283,[3]CALCULATION!$B:$B,[3]CALCULATION!$M:$M,"")</f>
        <v>Operationnel</v>
      </c>
      <c r="AH2283" s="57"/>
      <c r="AI2283" s="56" t="str" cm="1">
        <f t="array" ref="AI2283">IFERROR(_xlfn.IFS(
AK2283="MPR ISSUE","PDH",
AK2283="BSS Hardware Issue","BSS",
AK2283="Sites strategiques, MLL, Pylone, etc.","ENVTECH",
AK2283="AKTIVCO DEFAUT GE &amp; POWER Cabinet","AKTIVCO",
AK2283="AKTIVCO Coupure ENEO &amp; Baisse de tension","AKTIVCO GRID ONLY",
AK2283="Coupure ENEO &amp; Baisse de tension","IHS GRID ONLY",
AK2283="Defaut GE &amp; POWER Cabinet","IHS",
AK2283="Sharing","Partners",
AK2283="Sites strategiques &amp; DataCenter","SST &amp; DC",
AK2283="Exclu","Exclu",
AK2283="SAT","SAT",
AK2283="SPARE-ISSUE","SPARE-ISSUE",
AK2283="Fiber CAmtel","TRANS_FO_CAMTEL",
AK2283="Fiber AOF","Fiber AOF",
AK2283="Projet OCM (HUAWEI)","TRAVAUX-HUAWEI",
AK2283="Projet OCM (NOKIA)","TRAVAUX-NOKIA",
AK2283="ACCESS-ISSUE","ACCESS-ISSUE",
AK2283="Projet OCM (ZTE, NOKIA, autres projets)","TRAVAUX OCM",
AK2283="No root CAuse","No root cause",
AK2283="ODU HS","PDH",
AK2283="IP &amp; VLAN","PDH",
AK2283="Warehouse HUAWEI","SPARE-ISSUE",
AK2283="SPARE-HS","SPARE-ISSUE",
AK2283="Power Telco","BSS",AK2283="no impacts","no impacts"
),"")</f>
        <v>No root cause</v>
      </c>
      <c r="AJ2283" s="56" t="str" cm="1">
        <f t="array" ref="AJ2283">IFERROR(_xlfn.IFS(
AK2283="MPR ISSUE","TX ISSUE",
AK2283="BSS Hardware Issue","RAN ISSUE",
AK2283="Sites strategiques, MLL, Pylone, etc.","ENVTECH",
AK2283="AKTIVCO DEFAUT GE &amp; POWER Cabinet","POWER ISSUE",
AK2283="AKTIVCO Coupure ENEO &amp; Baisse de tension","POWER ISSUE",
AK2283="Coupure ENEO &amp; Baisse de tension","POWER ISSUE",
AK2283="Defaut GE &amp; POWER Cabinet","POWER ISSUE",
AK2283="Sharing","POWER ISSUE",
AK2283="Sites strategiques &amp; DataCenter","POWER ISSUE",
AK2283="Exclu","Exclu",
AK2283="SAT","TX ISSUE",
AK2283="SPARE-ISSUE","SPARE-ISSUE",
AK2283="Fiber CAmtel","TX ISSUE",
AK2283="Fiber AOF","TX ISSUE",
AK2283="Projet OCM (HUAWEI)","TRAVAUX-HUAWEI",
AK2283="Projet OCM (NOKIA)","TRAVAUX -NOKIA",
AK2283="ACCESS-ISSUE","ACCESS-ISSUE",
AK2283="Projet OCM (ZTE, NOKIA, autres projets)","TRAVAUX OCM",
AK2283="No root CAuse","No root cause",
AK2283="ODU HS","TX ISSUE",
AK2283="IP &amp; VLAN","TX ISSUE",
AK2283="Warehouse HUAWEI","SPARE-ISSUE",
AK2283="SPARE-HS","SPARE-ISSUE",
AK2283="Power Telco","RAN ISSUE",AK2283="no impacts","no impacts"
),"")</f>
        <v>No root cause</v>
      </c>
      <c r="AK2283" s="81" t="s">
        <v>5620</v>
      </c>
      <c r="AL2283" s="56" t="str" cm="1">
        <f t="array" ref="AL2283">IFERROR(_xlfn.IFS(
AK2283="MPR ISSUE","ACTIVE",
AK2283="BSS Hardware Issue","ACTIVE",
AK2283="Sites strategiques, MLL, Pylone, etc.","PASSIVE",
AK2283="AKTIVCO DEFAUT GE &amp; POWER Cabinet","PASSIVE",
AK2283="AKTIVCO Coupure ENEO &amp; Baisse de tension","PASSIVE",
AK2283="Coupure ENEO &amp; Baisse de tension","PASSIVE",
AK2283="Defaut GE &amp; POWER Cabinet","PASSIVE",
AK2283="Sharing","PASSIVE",
AK2283="Sites strategiques &amp; DataCenter","PASSIVE",
AK2283="Exclu","Exclu",
AK2283="SAT","ACTIVE",
AK2283="SPARE-ISSUE","SPARE-ISSUE",
AK2283="Fiber CAmtel","ACTIVE",
AK2283="Fiber AOF","ACTIVE",
AK2283="Projet OCM (HUAWEI)","PLANNED WORKS",
AK2283="Projet OCM (NOKIA)","PLANNED WORKS",
AK2283="ACCESS-ISSUE","ACCESS-ISSUE",
AK2283="Projet OCM (ZTE, NOKIA, autres projets)","PLANNED WORKS",
AK2283="No root CAuse","No root cause",
AK2283="ODU HS","ACTIVE",
AK2283="IP &amp; VLAN","ACTIVE",
AK2283="Warehouse HUAWEI","SPARE-ISSUE",
AK2283="SPARE-HS","SPARE-ISSUE",
AK2283="Power Telco","ACTIVE", AK2283="no impacts","no impacts"
),"")</f>
        <v>No root cause</v>
      </c>
      <c r="AM2283" s="108" t="s">
        <v>5537</v>
      </c>
      <c r="AN2283" s="117" t="s">
        <v>4190</v>
      </c>
      <c r="AP2283" s="23" t="s">
        <v>5537</v>
      </c>
      <c r="AQ2283" s="23" t="s">
        <v>5537</v>
      </c>
      <c r="AR2283" s="7"/>
      <c r="AS2283" s="6"/>
      <c r="AT2283" s="7"/>
      <c r="AU2283" s="3" t="s">
        <v>5537</v>
      </c>
      <c r="AV2283" s="24" t="s">
        <v>5537</v>
      </c>
      <c r="AW2283" s="24" t="s">
        <v>5537</v>
      </c>
      <c r="AX2283" s="24" t="s">
        <v>5537</v>
      </c>
      <c r="AY2283" s="24" t="s">
        <v>5537</v>
      </c>
      <c r="AZ2283" s="24" t="s">
        <v>5537</v>
      </c>
      <c r="BA2283" s="24" t="s">
        <v>5537</v>
      </c>
      <c r="BB2283" s="24" t="s">
        <v>5537</v>
      </c>
      <c r="BC2283" s="24" t="s">
        <v>5537</v>
      </c>
      <c r="BD2283" s="24" t="s">
        <v>5537</v>
      </c>
      <c r="BE2283" s="24" t="s">
        <v>5537</v>
      </c>
      <c r="BF2283" s="24" t="s">
        <v>5537</v>
      </c>
      <c r="BG2283" s="24" t="s">
        <v>5537</v>
      </c>
      <c r="BH2283" s="24" t="s">
        <v>5537</v>
      </c>
      <c r="BI2283" s="9" t="s">
        <v>5537</v>
      </c>
      <c r="BJ2283" s="14"/>
      <c r="BK2283" s="14" t="s">
        <v>5537</v>
      </c>
      <c r="BL2283" s="14" t="str">
        <f>_xlfn.XLOOKUP(B2283,'[4]cell downs 18042026 17h'!$B:$B,'[4]cell downs 18042026 17h'!$B:$B,"")</f>
        <v/>
      </c>
      <c r="BM2283" s="14" t="str">
        <f>_xlfn.XLOOKUP(B2283,'[5]Cells Huawei 19042026 15h'!$B:$B,'[5]Cells Huawei 19042026 15h'!$B:$B,"")</f>
        <v/>
      </c>
      <c r="BN2283" s="9" t="str">
        <f>_xlfn.XLOOKUP(B2283,'[6]cells down 19042026 9H40'!$B:$B,'[6]cells down 19042026 9H40'!$B:$B,"")</f>
        <v/>
      </c>
      <c r="BO2283" s="9" t="s">
        <v>5537</v>
      </c>
      <c r="BP2283" s="9" t="s">
        <v>12</v>
      </c>
    </row>
    <row r="2284" spans="1:68" s="9" customFormat="1" x14ac:dyDescent="0.35">
      <c r="A2284" s="1" t="s">
        <v>4195</v>
      </c>
      <c r="B2284" s="8" t="s">
        <v>4196</v>
      </c>
      <c r="C2284" s="3" t="str">
        <f>_xlfn.XLOOKUP(B2284,'[1]daily break down'!$D:$D,'[1]daily break down'!$E:$E,"")</f>
        <v>CENTRE</v>
      </c>
      <c r="D2284" s="1" t="s">
        <v>11</v>
      </c>
      <c r="E2284" s="1" t="str">
        <f>BP2284</f>
        <v>Grid-Gen</v>
      </c>
      <c r="F2284" s="3" t="s">
        <v>37</v>
      </c>
      <c r="G2284" s="1" t="s">
        <v>2778</v>
      </c>
      <c r="H2284" s="41" t="str">
        <f>_xlfn.XLOOKUP(B2284,[2]CALCULATION!$B:$B,[2]CALCULATION!$H:$H,"")</f>
        <v>ZTE</v>
      </c>
      <c r="I2284" s="34">
        <v>0</v>
      </c>
      <c r="J2284" s="34">
        <v>0</v>
      </c>
      <c r="K2284" s="34">
        <v>0</v>
      </c>
      <c r="L2284" s="34">
        <v>0</v>
      </c>
      <c r="M2284" s="34">
        <v>0</v>
      </c>
      <c r="N2284" s="34">
        <v>0</v>
      </c>
      <c r="O2284" s="34">
        <v>0</v>
      </c>
      <c r="P2284" s="34">
        <v>0</v>
      </c>
      <c r="Q2284" s="34">
        <v>0</v>
      </c>
      <c r="R2284" s="34">
        <v>0</v>
      </c>
      <c r="S2284" s="109">
        <v>0</v>
      </c>
      <c r="T2284" s="109">
        <f>_xlfn.XLOOKUP(B2284,'[3]Nur des jours'!$B:$B,'[3]Nur des jours'!$U:$U,"")</f>
        <v>0</v>
      </c>
      <c r="U2284" s="109">
        <v>0</v>
      </c>
      <c r="V2284" s="109">
        <v>0</v>
      </c>
      <c r="W2284" s="109">
        <v>0</v>
      </c>
      <c r="X2284" s="109">
        <v>0</v>
      </c>
      <c r="Y2284" s="109">
        <v>0</v>
      </c>
      <c r="Z2284" s="109">
        <v>0</v>
      </c>
      <c r="AA2284" s="109">
        <v>0</v>
      </c>
      <c r="AB2284" s="109">
        <v>0</v>
      </c>
      <c r="AC2284" s="109">
        <v>0</v>
      </c>
      <c r="AD2284" s="109">
        <v>0</v>
      </c>
      <c r="AE2284" s="109">
        <v>0</v>
      </c>
      <c r="AF2284" s="109">
        <v>0</v>
      </c>
      <c r="AG2284" s="57" t="str">
        <f>_xlfn.XLOOKUP(B2284,[3]CALCULATION!$B:$B,[3]CALCULATION!$M:$M,"")</f>
        <v>Operationnel</v>
      </c>
      <c r="AH2284" s="57"/>
      <c r="AI2284" s="56" t="str" cm="1">
        <f t="array" ref="AI2284">IFERROR(_xlfn.IFS(
AK2284="MPR ISSUE","PDH",
AK2284="BSS Hardware Issue","BSS",
AK2284="Sites strategiques, MLL, Pylone, etc.","ENVTECH",
AK2284="AKTIVCO DEFAUT GE &amp; POWER Cabinet","AKTIVCO",
AK2284="AKTIVCO Coupure ENEO &amp; Baisse de tension","AKTIVCO GRID ONLY",
AK2284="Coupure ENEO &amp; Baisse de tension","IHS GRID ONLY",
AK2284="Defaut GE &amp; POWER Cabinet","IHS",
AK2284="Sharing","Partners",
AK2284="Sites strategiques &amp; DataCenter","SST &amp; DC",
AK2284="Exclu","Exclu",
AK2284="SAT","SAT",
AK2284="SPARE-ISSUE","SPARE-ISSUE",
AK2284="Fiber CAmtel","TRANS_FO_CAMTEL",
AK2284="Fiber AOF","Fiber AOF",
AK2284="Projet OCM (HUAWEI)","TRAVAUX-HUAWEI",
AK2284="Projet OCM (NOKIA)","TRAVAUX-NOKIA",
AK2284="ACCESS-ISSUE","ACCESS-ISSUE",
AK2284="Projet OCM (ZTE, NOKIA, autres projets)","TRAVAUX OCM",
AK2284="No root CAuse","No root cause",
AK2284="ODU HS","PDH",
AK2284="IP &amp; VLAN","PDH",
AK2284="Warehouse HUAWEI","SPARE-ISSUE",
AK2284="SPARE-HS","SPARE-ISSUE",
AK2284="Power Telco","BSS",AK2284="no impacts","no impacts"
),"")</f>
        <v>No root cause</v>
      </c>
      <c r="AJ2284" s="56" t="str" cm="1">
        <f t="array" ref="AJ2284">IFERROR(_xlfn.IFS(
AK2284="MPR ISSUE","TX ISSUE",
AK2284="BSS Hardware Issue","RAN ISSUE",
AK2284="Sites strategiques, MLL, Pylone, etc.","ENVTECH",
AK2284="AKTIVCO DEFAUT GE &amp; POWER Cabinet","POWER ISSUE",
AK2284="AKTIVCO Coupure ENEO &amp; Baisse de tension","POWER ISSUE",
AK2284="Coupure ENEO &amp; Baisse de tension","POWER ISSUE",
AK2284="Defaut GE &amp; POWER Cabinet","POWER ISSUE",
AK2284="Sharing","POWER ISSUE",
AK2284="Sites strategiques &amp; DataCenter","POWER ISSUE",
AK2284="Exclu","Exclu",
AK2284="SAT","TX ISSUE",
AK2284="SPARE-ISSUE","SPARE-ISSUE",
AK2284="Fiber CAmtel","TX ISSUE",
AK2284="Fiber AOF","TX ISSUE",
AK2284="Projet OCM (HUAWEI)","TRAVAUX-HUAWEI",
AK2284="Projet OCM (NOKIA)","TRAVAUX -NOKIA",
AK2284="ACCESS-ISSUE","ACCESS-ISSUE",
AK2284="Projet OCM (ZTE, NOKIA, autres projets)","TRAVAUX OCM",
AK2284="No root CAuse","No root cause",
AK2284="ODU HS","TX ISSUE",
AK2284="IP &amp; VLAN","TX ISSUE",
AK2284="Warehouse HUAWEI","SPARE-ISSUE",
AK2284="SPARE-HS","SPARE-ISSUE",
AK2284="Power Telco","RAN ISSUE",AK2284="no impacts","no impacts"
),"")</f>
        <v>No root cause</v>
      </c>
      <c r="AK2284" s="81" t="s">
        <v>5620</v>
      </c>
      <c r="AL2284" s="56" t="str" cm="1">
        <f t="array" ref="AL2284">IFERROR(_xlfn.IFS(
AK2284="MPR ISSUE","ACTIVE",
AK2284="BSS Hardware Issue","ACTIVE",
AK2284="Sites strategiques, MLL, Pylone, etc.","PASSIVE",
AK2284="AKTIVCO DEFAUT GE &amp; POWER Cabinet","PASSIVE",
AK2284="AKTIVCO Coupure ENEO &amp; Baisse de tension","PASSIVE",
AK2284="Coupure ENEO &amp; Baisse de tension","PASSIVE",
AK2284="Defaut GE &amp; POWER Cabinet","PASSIVE",
AK2284="Sharing","PASSIVE",
AK2284="Sites strategiques &amp; DataCenter","PASSIVE",
AK2284="Exclu","Exclu",
AK2284="SAT","ACTIVE",
AK2284="SPARE-ISSUE","SPARE-ISSUE",
AK2284="Fiber CAmtel","ACTIVE",
AK2284="Fiber AOF","ACTIVE",
AK2284="Projet OCM (HUAWEI)","PLANNED WORKS",
AK2284="Projet OCM (NOKIA)","PLANNED WORKS",
AK2284="ACCESS-ISSUE","ACCESS-ISSUE",
AK2284="Projet OCM (ZTE, NOKIA, autres projets)","PLANNED WORKS",
AK2284="No root CAuse","No root cause",
AK2284="ODU HS","ACTIVE",
AK2284="IP &amp; VLAN","ACTIVE",
AK2284="Warehouse HUAWEI","SPARE-ISSUE",
AK2284="SPARE-HS","SPARE-ISSUE",
AK2284="Power Telco","ACTIVE", AK2284="no impacts","no impacts"
),"")</f>
        <v>No root cause</v>
      </c>
      <c r="AM2284" s="108" t="s">
        <v>5537</v>
      </c>
      <c r="AN2284" s="117" t="s">
        <v>4196</v>
      </c>
      <c r="AP2284" s="23" t="s">
        <v>5537</v>
      </c>
      <c r="AQ2284" s="23" t="s">
        <v>5537</v>
      </c>
      <c r="AR2284" s="7"/>
      <c r="AS2284" s="6"/>
      <c r="AT2284" s="7"/>
      <c r="AU2284" s="3" t="s">
        <v>5537</v>
      </c>
      <c r="AV2284" s="24" t="s">
        <v>5537</v>
      </c>
      <c r="AW2284" s="24" t="s">
        <v>5537</v>
      </c>
      <c r="AX2284" s="24" t="s">
        <v>5537</v>
      </c>
      <c r="AY2284" s="24" t="s">
        <v>5537</v>
      </c>
      <c r="AZ2284" s="24" t="s">
        <v>5537</v>
      </c>
      <c r="BA2284" s="24" t="s">
        <v>5537</v>
      </c>
      <c r="BB2284" s="24" t="s">
        <v>5537</v>
      </c>
      <c r="BC2284" s="24" t="s">
        <v>5537</v>
      </c>
      <c r="BD2284" s="24" t="s">
        <v>5537</v>
      </c>
      <c r="BE2284" s="24" t="s">
        <v>5537</v>
      </c>
      <c r="BF2284" s="24" t="s">
        <v>5537</v>
      </c>
      <c r="BG2284" s="24" t="s">
        <v>5537</v>
      </c>
      <c r="BH2284" s="24" t="s">
        <v>5537</v>
      </c>
      <c r="BI2284" s="9" t="s">
        <v>5537</v>
      </c>
      <c r="BJ2284" s="14"/>
      <c r="BK2284" s="14" t="s">
        <v>5537</v>
      </c>
      <c r="BL2284" s="14" t="str">
        <f>_xlfn.XLOOKUP(B2284,'[4]cell downs 18042026 17h'!$B:$B,'[4]cell downs 18042026 17h'!$B:$B,"")</f>
        <v/>
      </c>
      <c r="BM2284" s="14" t="str">
        <f>_xlfn.XLOOKUP(B2284,'[5]Cells Huawei 19042026 15h'!$B:$B,'[5]Cells Huawei 19042026 15h'!$B:$B,"")</f>
        <v/>
      </c>
      <c r="BN2284" s="9" t="str">
        <f>_xlfn.XLOOKUP(B2284,'[6]cells down 19042026 9H40'!$B:$B,'[6]cells down 19042026 9H40'!$B:$B,"")</f>
        <v/>
      </c>
      <c r="BO2284" s="9" t="s">
        <v>4196</v>
      </c>
      <c r="BP2284" s="9" t="s">
        <v>12</v>
      </c>
    </row>
    <row r="2285" spans="1:68" s="9" customFormat="1" x14ac:dyDescent="0.35">
      <c r="A2285" s="1" t="s">
        <v>4197</v>
      </c>
      <c r="B2285" s="8" t="s">
        <v>4198</v>
      </c>
      <c r="C2285" s="3" t="str">
        <f>_xlfn.XLOOKUP(B2285,'[1]daily break down'!$D:$D,'[1]daily break down'!$E:$E,"")</f>
        <v>CENTRE</v>
      </c>
      <c r="D2285" s="1" t="s">
        <v>11</v>
      </c>
      <c r="E2285" s="1" t="s">
        <v>318</v>
      </c>
      <c r="F2285" s="3" t="s">
        <v>37</v>
      </c>
      <c r="G2285" s="1" t="s">
        <v>4197</v>
      </c>
      <c r="H2285" s="41" t="str">
        <f>_xlfn.XLOOKUP(B2285,[2]CALCULATION!$B:$B,[2]CALCULATION!$H:$H,"")</f>
        <v>ZTE</v>
      </c>
      <c r="I2285" s="34">
        <v>0</v>
      </c>
      <c r="J2285" s="34">
        <v>0</v>
      </c>
      <c r="K2285" s="34">
        <v>0</v>
      </c>
      <c r="L2285" s="34">
        <v>0</v>
      </c>
      <c r="M2285" s="34">
        <v>0</v>
      </c>
      <c r="N2285" s="34">
        <v>0</v>
      </c>
      <c r="O2285" s="34">
        <v>0</v>
      </c>
      <c r="P2285" s="34">
        <v>0</v>
      </c>
      <c r="Q2285" s="34">
        <v>0</v>
      </c>
      <c r="R2285" s="34">
        <v>0</v>
      </c>
      <c r="S2285" s="109">
        <v>0</v>
      </c>
      <c r="T2285" s="109">
        <f>_xlfn.XLOOKUP(B2285,'[3]Nur des jours'!$B:$B,'[3]Nur des jours'!$U:$U,"")</f>
        <v>0</v>
      </c>
      <c r="U2285" s="109">
        <v>0</v>
      </c>
      <c r="V2285" s="109">
        <v>0</v>
      </c>
      <c r="W2285" s="109">
        <v>0</v>
      </c>
      <c r="X2285" s="109">
        <v>0</v>
      </c>
      <c r="Y2285" s="109">
        <v>0</v>
      </c>
      <c r="Z2285" s="109">
        <v>0</v>
      </c>
      <c r="AA2285" s="109">
        <v>0</v>
      </c>
      <c r="AB2285" s="109">
        <v>0</v>
      </c>
      <c r="AC2285" s="109">
        <v>0</v>
      </c>
      <c r="AD2285" s="109">
        <v>0</v>
      </c>
      <c r="AE2285" s="109">
        <v>0</v>
      </c>
      <c r="AF2285" s="109">
        <v>0</v>
      </c>
      <c r="AG2285" s="57" t="str">
        <f>_xlfn.XLOOKUP(B2285,[3]CALCULATION!$B:$B,[3]CALCULATION!$M:$M,"")</f>
        <v>Operationnel</v>
      </c>
      <c r="AH2285" s="57"/>
      <c r="AI2285" s="56" t="str" cm="1">
        <f t="array" ref="AI2285">IFERROR(_xlfn.IFS(
AK2285="MPR ISSUE","PDH",
AK2285="BSS Hardware Issue","BSS",
AK2285="Sites strategiques, MLL, Pylone, etc.","ENVTECH",
AK2285="AKTIVCO DEFAUT GE &amp; POWER Cabinet","AKTIVCO",
AK2285="AKTIVCO Coupure ENEO &amp; Baisse de tension","AKTIVCO GRID ONLY",
AK2285="Coupure ENEO &amp; Baisse de tension","IHS GRID ONLY",
AK2285="Defaut GE &amp; POWER Cabinet","IHS",
AK2285="Sharing","Partners",
AK2285="Sites strategiques &amp; DataCenter","SST &amp; DC",
AK2285="Exclu","Exclu",
AK2285="SAT","SAT",
AK2285="SPARE-ISSUE","SPARE-ISSUE",
AK2285="Fiber CAmtel","TRANS_FO_CAMTEL",
AK2285="Fiber AOF","Fiber AOF",
AK2285="Projet OCM (HUAWEI)","TRAVAUX-HUAWEI",
AK2285="Projet OCM (NOKIA)","TRAVAUX-NOKIA",
AK2285="ACCESS-ISSUE","ACCESS-ISSUE",
AK2285="Projet OCM (ZTE, NOKIA, autres projets)","TRAVAUX OCM",
AK2285="No root CAuse","No root cause",
AK2285="ODU HS","PDH",
AK2285="IP &amp; VLAN","PDH",
AK2285="Warehouse HUAWEI","SPARE-ISSUE",
AK2285="SPARE-HS","SPARE-ISSUE",
AK2285="Power Telco","BSS",AK2285="no impacts","no impacts"
),"")</f>
        <v>No root cause</v>
      </c>
      <c r="AJ2285" s="56" t="str" cm="1">
        <f t="array" ref="AJ2285">IFERROR(_xlfn.IFS(
AK2285="MPR ISSUE","TX ISSUE",
AK2285="BSS Hardware Issue","RAN ISSUE",
AK2285="Sites strategiques, MLL, Pylone, etc.","ENVTECH",
AK2285="AKTIVCO DEFAUT GE &amp; POWER Cabinet","POWER ISSUE",
AK2285="AKTIVCO Coupure ENEO &amp; Baisse de tension","POWER ISSUE",
AK2285="Coupure ENEO &amp; Baisse de tension","POWER ISSUE",
AK2285="Defaut GE &amp; POWER Cabinet","POWER ISSUE",
AK2285="Sharing","POWER ISSUE",
AK2285="Sites strategiques &amp; DataCenter","POWER ISSUE",
AK2285="Exclu","Exclu",
AK2285="SAT","TX ISSUE",
AK2285="SPARE-ISSUE","SPARE-ISSUE",
AK2285="Fiber CAmtel","TX ISSUE",
AK2285="Fiber AOF","TX ISSUE",
AK2285="Projet OCM (HUAWEI)","TRAVAUX-HUAWEI",
AK2285="Projet OCM (NOKIA)","TRAVAUX -NOKIA",
AK2285="ACCESS-ISSUE","ACCESS-ISSUE",
AK2285="Projet OCM (ZTE, NOKIA, autres projets)","TRAVAUX OCM",
AK2285="No root CAuse","No root cause",
AK2285="ODU HS","TX ISSUE",
AK2285="IP &amp; VLAN","TX ISSUE",
AK2285="Warehouse HUAWEI","SPARE-ISSUE",
AK2285="SPARE-HS","SPARE-ISSUE",
AK2285="Power Telco","RAN ISSUE",AK2285="no impacts","no impacts"
),"")</f>
        <v>No root cause</v>
      </c>
      <c r="AK2285" s="81" t="s">
        <v>5620</v>
      </c>
      <c r="AL2285" s="56" t="str" cm="1">
        <f t="array" ref="AL2285">IFERROR(_xlfn.IFS(
AK2285="MPR ISSUE","ACTIVE",
AK2285="BSS Hardware Issue","ACTIVE",
AK2285="Sites strategiques, MLL, Pylone, etc.","PASSIVE",
AK2285="AKTIVCO DEFAUT GE &amp; POWER Cabinet","PASSIVE",
AK2285="AKTIVCO Coupure ENEO &amp; Baisse de tension","PASSIVE",
AK2285="Coupure ENEO &amp; Baisse de tension","PASSIVE",
AK2285="Defaut GE &amp; POWER Cabinet","PASSIVE",
AK2285="Sharing","PASSIVE",
AK2285="Sites strategiques &amp; DataCenter","PASSIVE",
AK2285="Exclu","Exclu",
AK2285="SAT","ACTIVE",
AK2285="SPARE-ISSUE","SPARE-ISSUE",
AK2285="Fiber CAmtel","ACTIVE",
AK2285="Fiber AOF","ACTIVE",
AK2285="Projet OCM (HUAWEI)","PLANNED WORKS",
AK2285="Projet OCM (NOKIA)","PLANNED WORKS",
AK2285="ACCESS-ISSUE","ACCESS-ISSUE",
AK2285="Projet OCM (ZTE, NOKIA, autres projets)","PLANNED WORKS",
AK2285="No root CAuse","No root cause",
AK2285="ODU HS","ACTIVE",
AK2285="IP &amp; VLAN","ACTIVE",
AK2285="Warehouse HUAWEI","SPARE-ISSUE",
AK2285="SPARE-HS","SPARE-ISSUE",
AK2285="Power Telco","ACTIVE", AK2285="no impacts","no impacts"
),"")</f>
        <v>No root cause</v>
      </c>
      <c r="AM2285" s="108" t="s">
        <v>5537</v>
      </c>
      <c r="AN2285" s="117" t="s">
        <v>4198</v>
      </c>
      <c r="AP2285" s="23" t="s">
        <v>5537</v>
      </c>
      <c r="AQ2285" s="23" t="s">
        <v>5537</v>
      </c>
      <c r="AR2285" s="7"/>
      <c r="AS2285" s="6"/>
      <c r="AT2285" s="7"/>
      <c r="AU2285" s="3" t="s">
        <v>5537</v>
      </c>
      <c r="AV2285" s="24" t="s">
        <v>5537</v>
      </c>
      <c r="AW2285" s="24" t="s">
        <v>5537</v>
      </c>
      <c r="AX2285" s="24" t="s">
        <v>5537</v>
      </c>
      <c r="AY2285" s="24" t="s">
        <v>5537</v>
      </c>
      <c r="AZ2285" s="24" t="s">
        <v>5537</v>
      </c>
      <c r="BA2285" s="24" t="s">
        <v>5537</v>
      </c>
      <c r="BB2285" s="24" t="s">
        <v>5537</v>
      </c>
      <c r="BC2285" s="24" t="s">
        <v>5537</v>
      </c>
      <c r="BD2285" s="24" t="s">
        <v>5537</v>
      </c>
      <c r="BE2285" s="24" t="s">
        <v>5537</v>
      </c>
      <c r="BF2285" s="24" t="s">
        <v>5537</v>
      </c>
      <c r="BG2285" s="24" t="s">
        <v>5537</v>
      </c>
      <c r="BH2285" s="24" t="s">
        <v>5537</v>
      </c>
      <c r="BI2285" s="9" t="s">
        <v>5537</v>
      </c>
      <c r="BJ2285" s="14"/>
      <c r="BK2285" s="14" t="s">
        <v>5537</v>
      </c>
      <c r="BL2285" s="14" t="str">
        <f>_xlfn.XLOOKUP(B2285,'[4]cell downs 18042026 17h'!$B:$B,'[4]cell downs 18042026 17h'!$B:$B,"")</f>
        <v/>
      </c>
      <c r="BM2285" s="14" t="str">
        <f>_xlfn.XLOOKUP(B2285,'[5]Cells Huawei 19042026 15h'!$B:$B,'[5]Cells Huawei 19042026 15h'!$B:$B,"")</f>
        <v/>
      </c>
      <c r="BN2285" s="9" t="str">
        <f>_xlfn.XLOOKUP(B2285,'[6]cells down 19042026 9H40'!$B:$B,'[6]cells down 19042026 9H40'!$B:$B,"")</f>
        <v/>
      </c>
      <c r="BO2285" s="9" t="s">
        <v>4198</v>
      </c>
      <c r="BP2285" s="9" t="s">
        <v>12</v>
      </c>
    </row>
    <row r="2286" spans="1:68" s="9" customFormat="1" x14ac:dyDescent="0.35">
      <c r="A2286" s="1" t="s">
        <v>4201</v>
      </c>
      <c r="B2286" s="8" t="s">
        <v>4202</v>
      </c>
      <c r="C2286" s="3" t="str">
        <f>_xlfn.XLOOKUP(B2286,'[1]daily break down'!$D:$D,'[1]daily break down'!$E:$E,"")</f>
        <v>OUEST</v>
      </c>
      <c r="D2286" s="1"/>
      <c r="E2286" s="1"/>
      <c r="F2286" s="3" t="s">
        <v>102</v>
      </c>
      <c r="G2286" s="1" t="s">
        <v>4203</v>
      </c>
      <c r="H2286" s="39" t="str">
        <f>_xlfn.XLOOKUP(B2286,[2]CALCULATION!$B:$B,[2]CALCULATION!$H:$H,"")</f>
        <v>HUAWEI</v>
      </c>
      <c r="I2286" s="34">
        <v>0</v>
      </c>
      <c r="J2286" s="34">
        <v>0</v>
      </c>
      <c r="K2286" s="34">
        <v>0</v>
      </c>
      <c r="L2286" s="34">
        <v>0</v>
      </c>
      <c r="M2286" s="34">
        <v>0</v>
      </c>
      <c r="N2286" s="34">
        <v>0</v>
      </c>
      <c r="O2286" s="34">
        <v>0</v>
      </c>
      <c r="P2286" s="34">
        <v>0</v>
      </c>
      <c r="Q2286" s="34">
        <v>0</v>
      </c>
      <c r="R2286" s="34">
        <v>0</v>
      </c>
      <c r="S2286" s="109">
        <v>0</v>
      </c>
      <c r="T2286" s="109">
        <f>_xlfn.XLOOKUP(B2286,'[3]Nur des jours'!$B:$B,'[3]Nur des jours'!$U:$U,"")</f>
        <v>0</v>
      </c>
      <c r="U2286" s="109">
        <v>0</v>
      </c>
      <c r="V2286" s="109">
        <v>0</v>
      </c>
      <c r="W2286" s="109">
        <v>0</v>
      </c>
      <c r="X2286" s="109">
        <v>0</v>
      </c>
      <c r="Y2286" s="109">
        <v>0</v>
      </c>
      <c r="Z2286" s="109">
        <v>0</v>
      </c>
      <c r="AA2286" s="109">
        <v>0</v>
      </c>
      <c r="AB2286" s="109">
        <v>0</v>
      </c>
      <c r="AC2286" s="109">
        <v>0</v>
      </c>
      <c r="AD2286" s="109">
        <v>0</v>
      </c>
      <c r="AE2286" s="109">
        <v>0</v>
      </c>
      <c r="AF2286" s="109">
        <v>0</v>
      </c>
      <c r="AG2286" s="57" t="str">
        <f>_xlfn.XLOOKUP(B2286,[3]CALCULATION!$B:$B,[3]CALCULATION!$M:$M,"")</f>
        <v>Operationnel</v>
      </c>
      <c r="AH2286" s="57"/>
      <c r="AI2286" s="56" t="str" cm="1">
        <f t="array" ref="AI2286">IFERROR(_xlfn.IFS(
AK2286="MPR ISSUE","PDH",
AK2286="BSS Hardware Issue","BSS",
AK2286="Sites strategiques, MLL, Pylone, etc.","ENVTECH",
AK2286="AKTIVCO DEFAUT GE &amp; POWER Cabinet","AKTIVCO",
AK2286="AKTIVCO Coupure ENEO &amp; Baisse de tension","AKTIVCO GRID ONLY",
AK2286="Coupure ENEO &amp; Baisse de tension","IHS GRID ONLY",
AK2286="Defaut GE &amp; POWER Cabinet","IHS",
AK2286="Sharing","Partners",
AK2286="Sites strategiques &amp; DataCenter","SST &amp; DC",
AK2286="Exclu","Exclu",
AK2286="SAT","SAT",
AK2286="SPARE-ISSUE","SPARE-ISSUE",
AK2286="Fiber CAmtel","TRANS_FO_CAMTEL",
AK2286="Fiber AOF","Fiber AOF",
AK2286="Projet OCM (HUAWEI)","TRAVAUX-HUAWEI",
AK2286="Projet OCM (NOKIA)","TRAVAUX-NOKIA",
AK2286="ACCESS-ISSUE","ACCESS-ISSUE",
AK2286="Projet OCM (ZTE, NOKIA, autres projets)","TRAVAUX OCM",
AK2286="No root CAuse","No root cause",
AK2286="ODU HS","PDH",
AK2286="IP &amp; VLAN","PDH",
AK2286="Warehouse HUAWEI","SPARE-ISSUE",
AK2286="SPARE-HS","SPARE-ISSUE",
AK2286="Power Telco","BSS",AK2286="no impacts","no impacts"
),"")</f>
        <v>No root cause</v>
      </c>
      <c r="AJ2286" s="56" t="str" cm="1">
        <f t="array" ref="AJ2286">IFERROR(_xlfn.IFS(
AK2286="MPR ISSUE","TX ISSUE",
AK2286="BSS Hardware Issue","RAN ISSUE",
AK2286="Sites strategiques, MLL, Pylone, etc.","ENVTECH",
AK2286="AKTIVCO DEFAUT GE &amp; POWER Cabinet","POWER ISSUE",
AK2286="AKTIVCO Coupure ENEO &amp; Baisse de tension","POWER ISSUE",
AK2286="Coupure ENEO &amp; Baisse de tension","POWER ISSUE",
AK2286="Defaut GE &amp; POWER Cabinet","POWER ISSUE",
AK2286="Sharing","POWER ISSUE",
AK2286="Sites strategiques &amp; DataCenter","POWER ISSUE",
AK2286="Exclu","Exclu",
AK2286="SAT","TX ISSUE",
AK2286="SPARE-ISSUE","SPARE-ISSUE",
AK2286="Fiber CAmtel","TX ISSUE",
AK2286="Fiber AOF","TX ISSUE",
AK2286="Projet OCM (HUAWEI)","TRAVAUX-HUAWEI",
AK2286="Projet OCM (NOKIA)","TRAVAUX -NOKIA",
AK2286="ACCESS-ISSUE","ACCESS-ISSUE",
AK2286="Projet OCM (ZTE, NOKIA, autres projets)","TRAVAUX OCM",
AK2286="No root CAuse","No root cause",
AK2286="ODU HS","TX ISSUE",
AK2286="IP &amp; VLAN","TX ISSUE",
AK2286="Warehouse HUAWEI","SPARE-ISSUE",
AK2286="SPARE-HS","SPARE-ISSUE",
AK2286="Power Telco","RAN ISSUE",AK2286="no impacts","no impacts"
),"")</f>
        <v>No root cause</v>
      </c>
      <c r="AK2286" s="81" t="s">
        <v>5620</v>
      </c>
      <c r="AL2286" s="56" t="str" cm="1">
        <f t="array" ref="AL2286">IFERROR(_xlfn.IFS(
AK2286="MPR ISSUE","ACTIVE",
AK2286="BSS Hardware Issue","ACTIVE",
AK2286="Sites strategiques, MLL, Pylone, etc.","PASSIVE",
AK2286="AKTIVCO DEFAUT GE &amp; POWER Cabinet","PASSIVE",
AK2286="AKTIVCO Coupure ENEO &amp; Baisse de tension","PASSIVE",
AK2286="Coupure ENEO &amp; Baisse de tension","PASSIVE",
AK2286="Defaut GE &amp; POWER Cabinet","PASSIVE",
AK2286="Sharing","PASSIVE",
AK2286="Sites strategiques &amp; DataCenter","PASSIVE",
AK2286="Exclu","Exclu",
AK2286="SAT","ACTIVE",
AK2286="SPARE-ISSUE","SPARE-ISSUE",
AK2286="Fiber CAmtel","ACTIVE",
AK2286="Fiber AOF","ACTIVE",
AK2286="Projet OCM (HUAWEI)","PLANNED WORKS",
AK2286="Projet OCM (NOKIA)","PLANNED WORKS",
AK2286="ACCESS-ISSUE","ACCESS-ISSUE",
AK2286="Projet OCM (ZTE, NOKIA, autres projets)","PLANNED WORKS",
AK2286="No root CAuse","No root cause",
AK2286="ODU HS","ACTIVE",
AK2286="IP &amp; VLAN","ACTIVE",
AK2286="Warehouse HUAWEI","SPARE-ISSUE",
AK2286="SPARE-HS","SPARE-ISSUE",
AK2286="Power Telco","ACTIVE", AK2286="no impacts","no impacts"
),"")</f>
        <v>No root cause</v>
      </c>
      <c r="AM2286" s="108" t="s">
        <v>5537</v>
      </c>
      <c r="AN2286" s="117" t="s">
        <v>4202</v>
      </c>
      <c r="AP2286" s="23" t="s">
        <v>5537</v>
      </c>
      <c r="AQ2286" s="23" t="s">
        <v>5537</v>
      </c>
      <c r="AR2286" s="7"/>
      <c r="AS2286" s="6"/>
      <c r="AT2286" s="7"/>
      <c r="AU2286" s="3" t="s">
        <v>5537</v>
      </c>
      <c r="AV2286" s="24" t="s">
        <v>5537</v>
      </c>
      <c r="AW2286" s="24" t="s">
        <v>5537</v>
      </c>
      <c r="AX2286" s="24" t="s">
        <v>5537</v>
      </c>
      <c r="AY2286" s="24" t="s">
        <v>5537</v>
      </c>
      <c r="AZ2286" s="24" t="s">
        <v>5537</v>
      </c>
      <c r="BA2286" s="24" t="s">
        <v>5537</v>
      </c>
      <c r="BB2286" s="24" t="s">
        <v>5537</v>
      </c>
      <c r="BC2286" s="24" t="s">
        <v>5537</v>
      </c>
      <c r="BD2286" s="24" t="s">
        <v>5537</v>
      </c>
      <c r="BE2286" s="24" t="s">
        <v>5537</v>
      </c>
      <c r="BF2286" s="24" t="s">
        <v>5537</v>
      </c>
      <c r="BG2286" s="24" t="s">
        <v>5537</v>
      </c>
      <c r="BH2286" s="24" t="s">
        <v>5537</v>
      </c>
      <c r="BI2286" s="9" t="s">
        <v>5537</v>
      </c>
      <c r="BJ2286" s="14"/>
      <c r="BK2286" s="14" t="s">
        <v>5537</v>
      </c>
      <c r="BL2286" s="14" t="str">
        <f>_xlfn.XLOOKUP(B2286,'[4]cell downs 18042026 17h'!$B:$B,'[4]cell downs 18042026 17h'!$B:$B,"")</f>
        <v/>
      </c>
      <c r="BM2286" s="14" t="str">
        <f>_xlfn.XLOOKUP(B2286,'[5]Cells Huawei 19042026 15h'!$B:$B,'[5]Cells Huawei 19042026 15h'!$B:$B,"")</f>
        <v/>
      </c>
      <c r="BN2286" s="9" t="str">
        <f>_xlfn.XLOOKUP(B2286,'[6]cells down 19042026 9H40'!$B:$B,'[6]cells down 19042026 9H40'!$B:$B,"")</f>
        <v/>
      </c>
      <c r="BO2286" s="9" t="s">
        <v>5537</v>
      </c>
      <c r="BP2286" s="9" t="s">
        <v>12</v>
      </c>
    </row>
    <row r="2287" spans="1:68" s="9" customFormat="1" x14ac:dyDescent="0.35">
      <c r="A2287" s="1" t="s">
        <v>4208</v>
      </c>
      <c r="B2287" s="8" t="s">
        <v>4209</v>
      </c>
      <c r="C2287" s="3" t="str">
        <f>_xlfn.XLOOKUP(B2287,'[1]daily break down'!$D:$D,'[1]daily break down'!$E:$E,"")</f>
        <v>CENTRE</v>
      </c>
      <c r="D2287" s="1" t="s">
        <v>11</v>
      </c>
      <c r="E2287" s="1" t="s">
        <v>154</v>
      </c>
      <c r="F2287" s="3" t="s">
        <v>37</v>
      </c>
      <c r="G2287" s="1" t="s">
        <v>4208</v>
      </c>
      <c r="H2287" s="41" t="str">
        <f>_xlfn.XLOOKUP(B2287,[2]CALCULATION!$B:$B,[2]CALCULATION!$H:$H,"")</f>
        <v>ZTE</v>
      </c>
      <c r="I2287" s="34">
        <v>0</v>
      </c>
      <c r="J2287" s="34">
        <v>0</v>
      </c>
      <c r="K2287" s="34">
        <v>0</v>
      </c>
      <c r="L2287" s="34">
        <v>0</v>
      </c>
      <c r="M2287" s="34">
        <v>0</v>
      </c>
      <c r="N2287" s="34">
        <v>0</v>
      </c>
      <c r="O2287" s="34">
        <v>0</v>
      </c>
      <c r="P2287" s="34">
        <v>0</v>
      </c>
      <c r="Q2287" s="34">
        <v>0</v>
      </c>
      <c r="R2287" s="34">
        <v>0</v>
      </c>
      <c r="S2287" s="109">
        <v>0</v>
      </c>
      <c r="T2287" s="109">
        <f>_xlfn.XLOOKUP(B2287,'[3]Nur des jours'!$B:$B,'[3]Nur des jours'!$U:$U,"")</f>
        <v>0</v>
      </c>
      <c r="U2287" s="109">
        <v>0</v>
      </c>
      <c r="V2287" s="109">
        <v>0</v>
      </c>
      <c r="W2287" s="109">
        <v>0</v>
      </c>
      <c r="X2287" s="109">
        <v>0</v>
      </c>
      <c r="Y2287" s="109">
        <v>0</v>
      </c>
      <c r="Z2287" s="109">
        <v>0</v>
      </c>
      <c r="AA2287" s="109">
        <v>0</v>
      </c>
      <c r="AB2287" s="109">
        <v>0</v>
      </c>
      <c r="AC2287" s="109">
        <v>0</v>
      </c>
      <c r="AD2287" s="109">
        <v>0</v>
      </c>
      <c r="AE2287" s="109">
        <v>0</v>
      </c>
      <c r="AF2287" s="109">
        <v>0</v>
      </c>
      <c r="AG2287" s="57" t="str">
        <f>_xlfn.XLOOKUP(B2287,[3]CALCULATION!$B:$B,[3]CALCULATION!$M:$M,"")</f>
        <v>Operationnel</v>
      </c>
      <c r="AH2287" s="57"/>
      <c r="AI2287" s="56" t="str" cm="1">
        <f t="array" ref="AI2287">IFERROR(_xlfn.IFS(
AK2287="MPR ISSUE","PDH",
AK2287="BSS Hardware Issue","BSS",
AK2287="Sites strategiques, MLL, Pylone, etc.","ENVTECH",
AK2287="AKTIVCO DEFAUT GE &amp; POWER Cabinet","AKTIVCO",
AK2287="AKTIVCO Coupure ENEO &amp; Baisse de tension","AKTIVCO GRID ONLY",
AK2287="Coupure ENEO &amp; Baisse de tension","IHS GRID ONLY",
AK2287="Defaut GE &amp; POWER Cabinet","IHS",
AK2287="Sharing","Partners",
AK2287="Sites strategiques &amp; DataCenter","SST &amp; DC",
AK2287="Exclu","Exclu",
AK2287="SAT","SAT",
AK2287="SPARE-ISSUE","SPARE-ISSUE",
AK2287="Fiber CAmtel","TRANS_FO_CAMTEL",
AK2287="Fiber AOF","Fiber AOF",
AK2287="Projet OCM (HUAWEI)","TRAVAUX-HUAWEI",
AK2287="Projet OCM (NOKIA)","TRAVAUX-NOKIA",
AK2287="ACCESS-ISSUE","ACCESS-ISSUE",
AK2287="Projet OCM (ZTE, NOKIA, autres projets)","TRAVAUX OCM",
AK2287="No root CAuse","No root cause",
AK2287="ODU HS","PDH",
AK2287="IP &amp; VLAN","PDH",
AK2287="Warehouse HUAWEI","SPARE-ISSUE",
AK2287="SPARE-HS","SPARE-ISSUE",
AK2287="Power Telco","BSS",AK2287="no impacts","no impacts"
),"")</f>
        <v>TRAVAUX OCM</v>
      </c>
      <c r="AJ2287" s="56" t="str" cm="1">
        <f t="array" ref="AJ2287">IFERROR(_xlfn.IFS(
AK2287="MPR ISSUE","TX ISSUE",
AK2287="BSS Hardware Issue","RAN ISSUE",
AK2287="Sites strategiques, MLL, Pylone, etc.","ENVTECH",
AK2287="AKTIVCO DEFAUT GE &amp; POWER Cabinet","POWER ISSUE",
AK2287="AKTIVCO Coupure ENEO &amp; Baisse de tension","POWER ISSUE",
AK2287="Coupure ENEO &amp; Baisse de tension","POWER ISSUE",
AK2287="Defaut GE &amp; POWER Cabinet","POWER ISSUE",
AK2287="Sharing","POWER ISSUE",
AK2287="Sites strategiques &amp; DataCenter","POWER ISSUE",
AK2287="Exclu","Exclu",
AK2287="SAT","TX ISSUE",
AK2287="SPARE-ISSUE","SPARE-ISSUE",
AK2287="Fiber CAmtel","TX ISSUE",
AK2287="Fiber AOF","TX ISSUE",
AK2287="Projet OCM (HUAWEI)","TRAVAUX-HUAWEI",
AK2287="Projet OCM (NOKIA)","TRAVAUX -NOKIA",
AK2287="ACCESS-ISSUE","ACCESS-ISSUE",
AK2287="Projet OCM (ZTE, NOKIA, autres projets)","TRAVAUX OCM",
AK2287="No root CAuse","No root cause",
AK2287="ODU HS","TX ISSUE",
AK2287="IP &amp; VLAN","TX ISSUE",
AK2287="Warehouse HUAWEI","SPARE-ISSUE",
AK2287="SPARE-HS","SPARE-ISSUE",
AK2287="Power Telco","RAN ISSUE",AK2287="no impacts","no impacts"
),"")</f>
        <v>TRAVAUX OCM</v>
      </c>
      <c r="AK2287" s="81" t="s">
        <v>5341</v>
      </c>
      <c r="AL2287" s="56" t="str" cm="1">
        <f t="array" ref="AL2287">IFERROR(_xlfn.IFS(
AK2287="MPR ISSUE","ACTIVE",
AK2287="BSS Hardware Issue","ACTIVE",
AK2287="Sites strategiques, MLL, Pylone, etc.","PASSIVE",
AK2287="AKTIVCO DEFAUT GE &amp; POWER Cabinet","PASSIVE",
AK2287="AKTIVCO Coupure ENEO &amp; Baisse de tension","PASSIVE",
AK2287="Coupure ENEO &amp; Baisse de tension","PASSIVE",
AK2287="Defaut GE &amp; POWER Cabinet","PASSIVE",
AK2287="Sharing","PASSIVE",
AK2287="Sites strategiques &amp; DataCenter","PASSIVE",
AK2287="Exclu","Exclu",
AK2287="SAT","ACTIVE",
AK2287="SPARE-ISSUE","SPARE-ISSUE",
AK2287="Fiber CAmtel","ACTIVE",
AK2287="Fiber AOF","ACTIVE",
AK2287="Projet OCM (HUAWEI)","PLANNED WORKS",
AK2287="Projet OCM (NOKIA)","PLANNED WORKS",
AK2287="ACCESS-ISSUE","ACCESS-ISSUE",
AK2287="Projet OCM (ZTE, NOKIA, autres projets)","PLANNED WORKS",
AK2287="No root CAuse","No root cause",
AK2287="ODU HS","ACTIVE",
AK2287="IP &amp; VLAN","ACTIVE",
AK2287="Warehouse HUAWEI","SPARE-ISSUE",
AK2287="SPARE-HS","SPARE-ISSUE",
AK2287="Power Telco","ACTIVE", AK2287="no impacts","no impacts"
),"")</f>
        <v>PLANNED WORKS</v>
      </c>
      <c r="AM2287" s="108" t="s">
        <v>5684</v>
      </c>
      <c r="AN2287" s="227" t="s">
        <v>3986</v>
      </c>
      <c r="AO2287" s="9" t="s">
        <v>6080</v>
      </c>
      <c r="AP2287" s="23" t="s">
        <v>5684</v>
      </c>
      <c r="AQ2287" s="23" t="s">
        <v>5537</v>
      </c>
      <c r="AR2287" s="7"/>
      <c r="AS2287" s="6"/>
      <c r="AT2287" s="7"/>
      <c r="AU2287" s="3" t="s">
        <v>5537</v>
      </c>
      <c r="AV2287" s="24" t="s">
        <v>5537</v>
      </c>
      <c r="AW2287" s="24" t="s">
        <v>5537</v>
      </c>
      <c r="AX2287" s="24" t="s">
        <v>5537</v>
      </c>
      <c r="AY2287" s="24" t="s">
        <v>5537</v>
      </c>
      <c r="AZ2287" s="24" t="s">
        <v>5537</v>
      </c>
      <c r="BA2287" s="24" t="s">
        <v>5537</v>
      </c>
      <c r="BB2287" s="24" t="s">
        <v>5537</v>
      </c>
      <c r="BC2287" s="24" t="s">
        <v>5537</v>
      </c>
      <c r="BD2287" s="24" t="s">
        <v>5537</v>
      </c>
      <c r="BE2287" s="24" t="s">
        <v>5537</v>
      </c>
      <c r="BF2287" s="24" t="s">
        <v>5537</v>
      </c>
      <c r="BG2287" s="24" t="s">
        <v>5537</v>
      </c>
      <c r="BH2287" s="24" t="s">
        <v>5537</v>
      </c>
      <c r="BI2287" s="9" t="s">
        <v>5537</v>
      </c>
      <c r="BJ2287" s="14"/>
      <c r="BK2287" s="14" t="s">
        <v>5537</v>
      </c>
      <c r="BL2287" s="14" t="str">
        <f>_xlfn.XLOOKUP(B2287,'[4]cell downs 18042026 17h'!$B:$B,'[4]cell downs 18042026 17h'!$B:$B,"")</f>
        <v/>
      </c>
      <c r="BM2287" s="14" t="str">
        <f>_xlfn.XLOOKUP(B2287,'[5]Cells Huawei 19042026 15h'!$B:$B,'[5]Cells Huawei 19042026 15h'!$B:$B,"")</f>
        <v/>
      </c>
      <c r="BN2287" s="9" t="str">
        <f>_xlfn.XLOOKUP(B2287,'[6]cells down 19042026 9H40'!$B:$B,'[6]cells down 19042026 9H40'!$B:$B,"")</f>
        <v/>
      </c>
      <c r="BO2287" s="9" t="s">
        <v>4209</v>
      </c>
      <c r="BP2287" s="9" t="s">
        <v>12</v>
      </c>
    </row>
    <row r="2288" spans="1:68" s="9" customFormat="1" x14ac:dyDescent="0.35">
      <c r="A2288" s="1" t="s">
        <v>3769</v>
      </c>
      <c r="B2288" s="8" t="s">
        <v>3770</v>
      </c>
      <c r="C2288" s="3" t="str">
        <f>_xlfn.XLOOKUP(B2288,'[1]daily break down'!$D:$D,'[1]daily break down'!$E:$E,"")</f>
        <v>EXTREME-NORD</v>
      </c>
      <c r="D2288" s="1" t="s">
        <v>11</v>
      </c>
      <c r="E2288" s="1" t="s">
        <v>12</v>
      </c>
      <c r="F2288" s="3" t="s">
        <v>55</v>
      </c>
      <c r="G2288" s="1" t="s">
        <v>185</v>
      </c>
      <c r="H2288" s="39" t="str">
        <f>_xlfn.XLOOKUP(B2288,[2]CALCULATION!$B:$B,[2]CALCULATION!$H:$H,"")</f>
        <v>Huawei</v>
      </c>
      <c r="I2288" s="34">
        <v>0</v>
      </c>
      <c r="J2288" s="34">
        <v>0</v>
      </c>
      <c r="K2288" s="34">
        <v>0</v>
      </c>
      <c r="L2288" s="34">
        <v>0</v>
      </c>
      <c r="M2288" s="34">
        <v>5.3505234952187721E-4</v>
      </c>
      <c r="N2288" s="34">
        <v>4.2001609437467363E-2</v>
      </c>
      <c r="O2288" s="34">
        <v>0.46886637388602093</v>
      </c>
      <c r="P2288" s="34">
        <v>0.19472338506932857</v>
      </c>
      <c r="Q2288" s="34">
        <v>0.49886497561588089</v>
      </c>
      <c r="R2288" s="34">
        <v>0</v>
      </c>
      <c r="S2288" s="109">
        <v>0</v>
      </c>
      <c r="T2288" s="109">
        <f>_xlfn.XLOOKUP(B2288,'[3]Nur des jours'!$B:$B,'[3]Nur des jours'!$U:$U,"")</f>
        <v>0</v>
      </c>
      <c r="U2288" s="109">
        <v>2.9908534584357067</v>
      </c>
      <c r="V2288" s="109">
        <v>3.5423675852445413</v>
      </c>
      <c r="W2288" s="109">
        <v>0</v>
      </c>
      <c r="X2288" s="109">
        <v>0</v>
      </c>
      <c r="Y2288" s="109">
        <v>0</v>
      </c>
      <c r="Z2288" s="109">
        <v>0</v>
      </c>
      <c r="AA2288" s="109">
        <v>0</v>
      </c>
      <c r="AB2288" s="109">
        <v>0</v>
      </c>
      <c r="AC2288" s="109">
        <v>0</v>
      </c>
      <c r="AD2288" s="109">
        <v>0</v>
      </c>
      <c r="AE2288" s="109">
        <v>0</v>
      </c>
      <c r="AF2288" s="109">
        <v>0</v>
      </c>
      <c r="AG2288" s="57" t="str">
        <f>_xlfn.XLOOKUP(B2288,[3]CALCULATION!$B:$B,[3]CALCULATION!$M:$M,"")</f>
        <v>Insecurity</v>
      </c>
      <c r="AH2288" s="57"/>
      <c r="AI2288" s="56" t="str" cm="1">
        <f t="array" ref="AI2288">IFERROR(_xlfn.IFS(
AK2288="MPR ISSUE","PDH",
AK2288="BSS Hardware Issue","BSS",
AK2288="Sites strategiques, MLL, Pylone, etc.","ENVTECH",
AK2288="AKTIVCO DEFAUT GE &amp; POWER Cabinet","AKTIVCO",
AK2288="AKTIVCO Coupure ENEO &amp; Baisse de tension","AKTIVCO GRID ONLY",
AK2288="Coupure ENEO &amp; Baisse de tension","IHS GRID ONLY",
AK2288="Defaut GE &amp; POWER Cabinet","IHS",
AK2288="Sharing","Partners",
AK2288="Sites strategiques &amp; DataCenter","SST &amp; DC",
AK2288="Exclu","Exclu",
AK2288="SAT","SAT",
AK2288="SPARE-ISSUE","SPARE-ISSUE",
AK2288="Fiber CAmtel","TRANS_FO_CAMTEL",
AK2288="Fiber AOF","Fiber AOF",
AK2288="Projet OCM (HUAWEI)","TRAVAUX-HUAWEI",
AK2288="Projet OCM (NOKIA)","TRAVAUX-NOKIA",
AK2288="ACCESS-ISSUE","ACCESS-ISSUE",
AK2288="Projet OCM (ZTE, NOKIA, autres projets)","TRAVAUX OCM",
AK2288="No root CAuse","No root cause",
AK2288="ODU HS","PDH",
AK2288="IP &amp; VLAN","PDH",
AK2288="Warehouse HUAWEI","SPARE-ISSUE",
AK2288="SPARE-HS","SPARE-ISSUE",
AK2288="Power Telco","BSS",AK2288="no impacts","no impacts"
),"")</f>
        <v>No root cause</v>
      </c>
      <c r="AJ2288" s="56" t="str" cm="1">
        <f t="array" ref="AJ2288">IFERROR(_xlfn.IFS(
AK2288="MPR ISSUE","TX ISSUE",
AK2288="BSS Hardware Issue","RAN ISSUE",
AK2288="Sites strategiques, MLL, Pylone, etc.","ENVTECH",
AK2288="AKTIVCO DEFAUT GE &amp; POWER Cabinet","POWER ISSUE",
AK2288="AKTIVCO Coupure ENEO &amp; Baisse de tension","POWER ISSUE",
AK2288="Coupure ENEO &amp; Baisse de tension","POWER ISSUE",
AK2288="Defaut GE &amp; POWER Cabinet","POWER ISSUE",
AK2288="Sharing","POWER ISSUE",
AK2288="Sites strategiques &amp; DataCenter","POWER ISSUE",
AK2288="Exclu","Exclu",
AK2288="SAT","TX ISSUE",
AK2288="SPARE-ISSUE","SPARE-ISSUE",
AK2288="Fiber CAmtel","TX ISSUE",
AK2288="Fiber AOF","TX ISSUE",
AK2288="Projet OCM (HUAWEI)","TRAVAUX-HUAWEI",
AK2288="Projet OCM (NOKIA)","TRAVAUX -NOKIA",
AK2288="ACCESS-ISSUE","ACCESS-ISSUE",
AK2288="Projet OCM (ZTE, NOKIA, autres projets)","TRAVAUX OCM",
AK2288="No root CAuse","No root cause",
AK2288="ODU HS","TX ISSUE",
AK2288="IP &amp; VLAN","TX ISSUE",
AK2288="Warehouse HUAWEI","SPARE-ISSUE",
AK2288="SPARE-HS","SPARE-ISSUE",
AK2288="Power Telco","RAN ISSUE",AK2288="no impacts","no impacts"
),"")</f>
        <v>No root cause</v>
      </c>
      <c r="AK2288" s="81" t="s">
        <v>5620</v>
      </c>
      <c r="AL2288" s="56" t="str" cm="1">
        <f t="array" ref="AL2288">IFERROR(_xlfn.IFS(
AK2288="MPR ISSUE","ACTIVE",
AK2288="BSS Hardware Issue","ACTIVE",
AK2288="Sites strategiques, MLL, Pylone, etc.","PASSIVE",
AK2288="AKTIVCO DEFAUT GE &amp; POWER Cabinet","PASSIVE",
AK2288="AKTIVCO Coupure ENEO &amp; Baisse de tension","PASSIVE",
AK2288="Coupure ENEO &amp; Baisse de tension","PASSIVE",
AK2288="Defaut GE &amp; POWER Cabinet","PASSIVE",
AK2288="Sharing","PASSIVE",
AK2288="Sites strategiques &amp; DataCenter","PASSIVE",
AK2288="Exclu","Exclu",
AK2288="SAT","ACTIVE",
AK2288="SPARE-ISSUE","SPARE-ISSUE",
AK2288="Fiber CAmtel","ACTIVE",
AK2288="Fiber AOF","ACTIVE",
AK2288="Projet OCM (HUAWEI)","PLANNED WORKS",
AK2288="Projet OCM (NOKIA)","PLANNED WORKS",
AK2288="ACCESS-ISSUE","ACCESS-ISSUE",
AK2288="Projet OCM (ZTE, NOKIA, autres projets)","PLANNED WORKS",
AK2288="No root CAuse","No root cause",
AK2288="ODU HS","ACTIVE",
AK2288="IP &amp; VLAN","ACTIVE",
AK2288="Warehouse HUAWEI","SPARE-ISSUE",
AK2288="SPARE-HS","SPARE-ISSUE",
AK2288="Power Telco","ACTIVE", AK2288="no impacts","no impacts"
),"")</f>
        <v>No root cause</v>
      </c>
      <c r="AM2288" s="108" t="s">
        <v>5537</v>
      </c>
      <c r="AN2288" s="117" t="s">
        <v>3770</v>
      </c>
      <c r="AP2288" s="23" t="s">
        <v>5537</v>
      </c>
      <c r="AQ2288" s="23" t="s">
        <v>5537</v>
      </c>
      <c r="AR2288" s="7"/>
      <c r="AS2288" s="6"/>
      <c r="AT2288" s="7"/>
      <c r="AU2288" s="3" t="s">
        <v>5537</v>
      </c>
      <c r="AV2288" s="24" t="s">
        <v>5537</v>
      </c>
      <c r="AW2288" s="24" t="s">
        <v>5537</v>
      </c>
      <c r="AX2288" s="24" t="s">
        <v>5537</v>
      </c>
      <c r="AY2288" s="24" t="s">
        <v>5537</v>
      </c>
      <c r="AZ2288" s="24" t="s">
        <v>5537</v>
      </c>
      <c r="BA2288" s="24" t="s">
        <v>5537</v>
      </c>
      <c r="BB2288" s="24" t="s">
        <v>5537</v>
      </c>
      <c r="BC2288" s="24" t="s">
        <v>5537</v>
      </c>
      <c r="BD2288" s="24" t="s">
        <v>5537</v>
      </c>
      <c r="BE2288" s="24" t="s">
        <v>5537</v>
      </c>
      <c r="BF2288" s="24" t="s">
        <v>5537</v>
      </c>
      <c r="BG2288" s="24" t="s">
        <v>5537</v>
      </c>
      <c r="BH2288" s="24" t="s">
        <v>5537</v>
      </c>
      <c r="BI2288" s="9" t="s">
        <v>5537</v>
      </c>
      <c r="BJ2288" s="14"/>
      <c r="BK2288" s="14" t="s">
        <v>5537</v>
      </c>
      <c r="BL2288" s="14" t="str">
        <f>_xlfn.XLOOKUP(B2288,'[4]cell downs 18042026 17h'!$B:$B,'[4]cell downs 18042026 17h'!$B:$B,"")</f>
        <v/>
      </c>
      <c r="BM2288" s="14" t="str">
        <f>_xlfn.XLOOKUP(B2288,'[5]Cells Huawei 19042026 15h'!$B:$B,'[5]Cells Huawei 19042026 15h'!$B:$B,"")</f>
        <v/>
      </c>
      <c r="BN2288" s="9" t="str">
        <f>_xlfn.XLOOKUP(B2288,'[6]cells down 19042026 9H40'!$B:$B,'[6]cells down 19042026 9H40'!$B:$B,"")</f>
        <v/>
      </c>
      <c r="BO2288" s="9" t="s">
        <v>3770</v>
      </c>
      <c r="BP2288" s="9" t="s">
        <v>1129</v>
      </c>
    </row>
    <row r="2289" spans="1:68" s="9" customFormat="1" x14ac:dyDescent="0.35">
      <c r="A2289" s="1" t="s">
        <v>4239</v>
      </c>
      <c r="B2289" s="8" t="s">
        <v>4240</v>
      </c>
      <c r="C2289" s="3" t="str">
        <f>_xlfn.XLOOKUP(B2289,'[1]daily break down'!$D:$D,'[1]daily break down'!$E:$E,"")</f>
        <v>CENTRE</v>
      </c>
      <c r="D2289" s="1" t="s">
        <v>11</v>
      </c>
      <c r="E2289" s="1" t="s">
        <v>12</v>
      </c>
      <c r="F2289" s="3" t="s">
        <v>37</v>
      </c>
      <c r="G2289" s="1" t="s">
        <v>4239</v>
      </c>
      <c r="H2289" s="41" t="str">
        <f>_xlfn.XLOOKUP(B2289,[2]CALCULATION!$B:$B,[2]CALCULATION!$H:$H,"")</f>
        <v>ZTE</v>
      </c>
      <c r="I2289" s="34">
        <v>0</v>
      </c>
      <c r="J2289" s="34">
        <v>0</v>
      </c>
      <c r="K2289" s="34">
        <v>0</v>
      </c>
      <c r="L2289" s="34">
        <v>0</v>
      </c>
      <c r="M2289" s="34">
        <v>0</v>
      </c>
      <c r="N2289" s="34">
        <v>0</v>
      </c>
      <c r="O2289" s="34">
        <v>0</v>
      </c>
      <c r="P2289" s="34">
        <v>0</v>
      </c>
      <c r="Q2289" s="34">
        <v>0</v>
      </c>
      <c r="R2289" s="34">
        <v>0</v>
      </c>
      <c r="S2289" s="109">
        <v>0</v>
      </c>
      <c r="T2289" s="109">
        <f>_xlfn.XLOOKUP(B2289,'[3]Nur des jours'!$B:$B,'[3]Nur des jours'!$U:$U,"")</f>
        <v>0</v>
      </c>
      <c r="U2289" s="109">
        <v>0</v>
      </c>
      <c r="V2289" s="109">
        <v>0</v>
      </c>
      <c r="W2289" s="109">
        <v>0</v>
      </c>
      <c r="X2289" s="109">
        <v>0</v>
      </c>
      <c r="Y2289" s="109">
        <v>0</v>
      </c>
      <c r="Z2289" s="109">
        <v>0</v>
      </c>
      <c r="AA2289" s="109">
        <v>0</v>
      </c>
      <c r="AB2289" s="109">
        <v>0</v>
      </c>
      <c r="AC2289" s="109">
        <v>0</v>
      </c>
      <c r="AD2289" s="109">
        <v>0</v>
      </c>
      <c r="AE2289" s="109">
        <v>0</v>
      </c>
      <c r="AF2289" s="109">
        <v>0</v>
      </c>
      <c r="AG2289" s="57" t="str">
        <f>_xlfn.XLOOKUP(B2289,[3]CALCULATION!$B:$B,[3]CALCULATION!$M:$M,"")</f>
        <v>Operationnel</v>
      </c>
      <c r="AH2289" s="57"/>
      <c r="AI2289" s="56" t="str" cm="1">
        <f t="array" ref="AI2289">IFERROR(_xlfn.IFS(
AK2289="MPR ISSUE","PDH",
AK2289="BSS Hardware Issue","BSS",
AK2289="Sites strategiques, MLL, Pylone, etc.","ENVTECH",
AK2289="AKTIVCO DEFAUT GE &amp; POWER Cabinet","AKTIVCO",
AK2289="AKTIVCO Coupure ENEO &amp; Baisse de tension","AKTIVCO GRID ONLY",
AK2289="Coupure ENEO &amp; Baisse de tension","IHS GRID ONLY",
AK2289="Defaut GE &amp; POWER Cabinet","IHS",
AK2289="Sharing","Partners",
AK2289="Sites strategiques &amp; DataCenter","SST &amp; DC",
AK2289="Exclu","Exclu",
AK2289="SAT","SAT",
AK2289="SPARE-ISSUE","SPARE-ISSUE",
AK2289="Fiber CAmtel","TRANS_FO_CAMTEL",
AK2289="Fiber AOF","Fiber AOF",
AK2289="Projet OCM (HUAWEI)","TRAVAUX-HUAWEI",
AK2289="Projet OCM (NOKIA)","TRAVAUX-NOKIA",
AK2289="ACCESS-ISSUE","ACCESS-ISSUE",
AK2289="Projet OCM (ZTE, NOKIA, autres projets)","TRAVAUX OCM",
AK2289="No root CAuse","No root cause",
AK2289="ODU HS","PDH",
AK2289="IP &amp; VLAN","PDH",
AK2289="Warehouse HUAWEI","SPARE-ISSUE",
AK2289="SPARE-HS","SPARE-ISSUE",
AK2289="Power Telco","BSS",AK2289="no impacts","no impacts"
),"")</f>
        <v>No root cause</v>
      </c>
      <c r="AJ2289" s="56" t="str" cm="1">
        <f t="array" ref="AJ2289">IFERROR(_xlfn.IFS(
AK2289="MPR ISSUE","TX ISSUE",
AK2289="BSS Hardware Issue","RAN ISSUE",
AK2289="Sites strategiques, MLL, Pylone, etc.","ENVTECH",
AK2289="AKTIVCO DEFAUT GE &amp; POWER Cabinet","POWER ISSUE",
AK2289="AKTIVCO Coupure ENEO &amp; Baisse de tension","POWER ISSUE",
AK2289="Coupure ENEO &amp; Baisse de tension","POWER ISSUE",
AK2289="Defaut GE &amp; POWER Cabinet","POWER ISSUE",
AK2289="Sharing","POWER ISSUE",
AK2289="Sites strategiques &amp; DataCenter","POWER ISSUE",
AK2289="Exclu","Exclu",
AK2289="SAT","TX ISSUE",
AK2289="SPARE-ISSUE","SPARE-ISSUE",
AK2289="Fiber CAmtel","TX ISSUE",
AK2289="Fiber AOF","TX ISSUE",
AK2289="Projet OCM (HUAWEI)","TRAVAUX-HUAWEI",
AK2289="Projet OCM (NOKIA)","TRAVAUX -NOKIA",
AK2289="ACCESS-ISSUE","ACCESS-ISSUE",
AK2289="Projet OCM (ZTE, NOKIA, autres projets)","TRAVAUX OCM",
AK2289="No root CAuse","No root cause",
AK2289="ODU HS","TX ISSUE",
AK2289="IP &amp; VLAN","TX ISSUE",
AK2289="Warehouse HUAWEI","SPARE-ISSUE",
AK2289="SPARE-HS","SPARE-ISSUE",
AK2289="Power Telco","RAN ISSUE",AK2289="no impacts","no impacts"
),"")</f>
        <v>No root cause</v>
      </c>
      <c r="AK2289" s="81" t="s">
        <v>5620</v>
      </c>
      <c r="AL2289" s="56" t="str" cm="1">
        <f t="array" ref="AL2289">IFERROR(_xlfn.IFS(
AK2289="MPR ISSUE","ACTIVE",
AK2289="BSS Hardware Issue","ACTIVE",
AK2289="Sites strategiques, MLL, Pylone, etc.","PASSIVE",
AK2289="AKTIVCO DEFAUT GE &amp; POWER Cabinet","PASSIVE",
AK2289="AKTIVCO Coupure ENEO &amp; Baisse de tension","PASSIVE",
AK2289="Coupure ENEO &amp; Baisse de tension","PASSIVE",
AK2289="Defaut GE &amp; POWER Cabinet","PASSIVE",
AK2289="Sharing","PASSIVE",
AK2289="Sites strategiques &amp; DataCenter","PASSIVE",
AK2289="Exclu","Exclu",
AK2289="SAT","ACTIVE",
AK2289="SPARE-ISSUE","SPARE-ISSUE",
AK2289="Fiber CAmtel","ACTIVE",
AK2289="Fiber AOF","ACTIVE",
AK2289="Projet OCM (HUAWEI)","PLANNED WORKS",
AK2289="Projet OCM (NOKIA)","PLANNED WORKS",
AK2289="ACCESS-ISSUE","ACCESS-ISSUE",
AK2289="Projet OCM (ZTE, NOKIA, autres projets)","PLANNED WORKS",
AK2289="No root CAuse","No root cause",
AK2289="ODU HS","ACTIVE",
AK2289="IP &amp; VLAN","ACTIVE",
AK2289="Warehouse HUAWEI","SPARE-ISSUE",
AK2289="SPARE-HS","SPARE-ISSUE",
AK2289="Power Telco","ACTIVE", AK2289="no impacts","no impacts"
),"")</f>
        <v>No root cause</v>
      </c>
      <c r="AM2289" s="108" t="s">
        <v>5537</v>
      </c>
      <c r="AN2289" s="117" t="s">
        <v>4240</v>
      </c>
      <c r="AO2289" s="114"/>
      <c r="AP2289" s="23" t="s">
        <v>5537</v>
      </c>
      <c r="AQ2289" s="23" t="s">
        <v>5537</v>
      </c>
      <c r="AR2289" s="7"/>
      <c r="AS2289" s="6"/>
      <c r="AT2289" s="7"/>
      <c r="AU2289" s="3" t="s">
        <v>5537</v>
      </c>
      <c r="AV2289" s="24" t="s">
        <v>5537</v>
      </c>
      <c r="AW2289" s="24" t="s">
        <v>5537</v>
      </c>
      <c r="AX2289" s="24" t="s">
        <v>5537</v>
      </c>
      <c r="AY2289" s="24" t="s">
        <v>5537</v>
      </c>
      <c r="AZ2289" s="24" t="s">
        <v>5537</v>
      </c>
      <c r="BA2289" s="24" t="s">
        <v>5537</v>
      </c>
      <c r="BB2289" s="24" t="s">
        <v>5537</v>
      </c>
      <c r="BC2289" s="24" t="s">
        <v>5537</v>
      </c>
      <c r="BD2289" s="24" t="s">
        <v>5537</v>
      </c>
      <c r="BE2289" s="24" t="s">
        <v>5537</v>
      </c>
      <c r="BF2289" s="24" t="s">
        <v>5537</v>
      </c>
      <c r="BG2289" s="24" t="s">
        <v>5537</v>
      </c>
      <c r="BH2289" s="24" t="s">
        <v>5537</v>
      </c>
      <c r="BI2289" s="9" t="s">
        <v>5537</v>
      </c>
      <c r="BJ2289" s="14"/>
      <c r="BK2289" s="14" t="s">
        <v>5537</v>
      </c>
      <c r="BL2289" s="14" t="str">
        <f>_xlfn.XLOOKUP(B2289,'[4]cell downs 18042026 17h'!$B:$B,'[4]cell downs 18042026 17h'!$B:$B,"")</f>
        <v/>
      </c>
      <c r="BM2289" s="14" t="str">
        <f>_xlfn.XLOOKUP(B2289,'[5]Cells Huawei 19042026 15h'!$B:$B,'[5]Cells Huawei 19042026 15h'!$B:$B,"")</f>
        <v/>
      </c>
      <c r="BN2289" s="9" t="str">
        <f>_xlfn.XLOOKUP(B2289,'[6]cells down 19042026 9H40'!$B:$B,'[6]cells down 19042026 9H40'!$B:$B,"")</f>
        <v/>
      </c>
      <c r="BO2289" s="9" t="s">
        <v>4240</v>
      </c>
      <c r="BP2289" s="9" t="s">
        <v>5537</v>
      </c>
    </row>
    <row r="2290" spans="1:68" s="9" customFormat="1" x14ac:dyDescent="0.35">
      <c r="A2290" s="1" t="s">
        <v>4241</v>
      </c>
      <c r="B2290" s="8" t="s">
        <v>4242</v>
      </c>
      <c r="C2290" s="3" t="str">
        <f>_xlfn.XLOOKUP(B2290,'[1]daily break down'!$D:$D,'[1]daily break down'!$E:$E,"")</f>
        <v>OUEST</v>
      </c>
      <c r="D2290" s="1" t="s">
        <v>21</v>
      </c>
      <c r="E2290" s="1" t="s">
        <v>563</v>
      </c>
      <c r="F2290" s="3" t="s">
        <v>102</v>
      </c>
      <c r="G2290" s="1" t="s">
        <v>4243</v>
      </c>
      <c r="H2290" s="39" t="str">
        <f>_xlfn.XLOOKUP(B2290,[2]CALCULATION!$B:$B,[2]CALCULATION!$H:$H,"")</f>
        <v>HUAWEI</v>
      </c>
      <c r="I2290" s="34">
        <v>0</v>
      </c>
      <c r="J2290" s="34">
        <v>0</v>
      </c>
      <c r="K2290" s="34">
        <v>0</v>
      </c>
      <c r="L2290" s="34">
        <v>0</v>
      </c>
      <c r="M2290" s="34">
        <v>0</v>
      </c>
      <c r="N2290" s="34">
        <v>0</v>
      </c>
      <c r="O2290" s="34">
        <v>0</v>
      </c>
      <c r="P2290" s="34">
        <v>0</v>
      </c>
      <c r="Q2290" s="34">
        <v>0</v>
      </c>
      <c r="R2290" s="34">
        <v>0</v>
      </c>
      <c r="S2290" s="109">
        <v>0</v>
      </c>
      <c r="T2290" s="109">
        <f>_xlfn.XLOOKUP(B2290,'[3]Nur des jours'!$B:$B,'[3]Nur des jours'!$U:$U,"")</f>
        <v>0</v>
      </c>
      <c r="U2290" s="109">
        <v>0</v>
      </c>
      <c r="V2290" s="109">
        <v>0</v>
      </c>
      <c r="W2290" s="109">
        <v>0</v>
      </c>
      <c r="X2290" s="109">
        <v>0</v>
      </c>
      <c r="Y2290" s="109">
        <v>0</v>
      </c>
      <c r="Z2290" s="109">
        <v>0</v>
      </c>
      <c r="AA2290" s="109">
        <v>0</v>
      </c>
      <c r="AB2290" s="109">
        <v>0</v>
      </c>
      <c r="AC2290" s="109">
        <v>0</v>
      </c>
      <c r="AD2290" s="109">
        <v>0</v>
      </c>
      <c r="AE2290" s="109">
        <v>0</v>
      </c>
      <c r="AF2290" s="109">
        <v>0</v>
      </c>
      <c r="AG2290" s="57" t="str">
        <f>_xlfn.XLOOKUP(B2290,[3]CALCULATION!$B:$B,[3]CALCULATION!$M:$M,"")</f>
        <v>Operationnel</v>
      </c>
      <c r="AH2290" s="57"/>
      <c r="AI2290" s="56" t="str" cm="1">
        <f t="array" ref="AI2290">IFERROR(_xlfn.IFS(
AK2290="MPR ISSUE","PDH",
AK2290="BSS Hardware Issue","BSS",
AK2290="Sites strategiques, MLL, Pylone, etc.","ENVTECH",
AK2290="AKTIVCO DEFAUT GE &amp; POWER Cabinet","AKTIVCO",
AK2290="AKTIVCO Coupure ENEO &amp; Baisse de tension","AKTIVCO GRID ONLY",
AK2290="Coupure ENEO &amp; Baisse de tension","IHS GRID ONLY",
AK2290="Defaut GE &amp; POWER Cabinet","IHS",
AK2290="Sharing","Partners",
AK2290="Sites strategiques &amp; DataCenter","SST &amp; DC",
AK2290="Exclu","Exclu",
AK2290="SAT","SAT",
AK2290="SPARE-ISSUE","SPARE-ISSUE",
AK2290="Fiber CAmtel","TRANS_FO_CAMTEL",
AK2290="Fiber AOF","Fiber AOF",
AK2290="Projet OCM (HUAWEI)","TRAVAUX-HUAWEI",
AK2290="Projet OCM (NOKIA)","TRAVAUX-NOKIA",
AK2290="ACCESS-ISSUE","ACCESS-ISSUE",
AK2290="Projet OCM (ZTE, NOKIA, autres projets)","TRAVAUX OCM",
AK2290="No root CAuse","No root cause",
AK2290="ODU HS","PDH",
AK2290="IP &amp; VLAN","PDH",
AK2290="Warehouse HUAWEI","SPARE-ISSUE",
AK2290="SPARE-HS","SPARE-ISSUE",
AK2290="Power Telco","BSS",AK2290="no impacts","no impacts"
),"")</f>
        <v>No root cause</v>
      </c>
      <c r="AJ2290" s="56" t="str" cm="1">
        <f t="array" ref="AJ2290">IFERROR(_xlfn.IFS(
AK2290="MPR ISSUE","TX ISSUE",
AK2290="BSS Hardware Issue","RAN ISSUE",
AK2290="Sites strategiques, MLL, Pylone, etc.","ENVTECH",
AK2290="AKTIVCO DEFAUT GE &amp; POWER Cabinet","POWER ISSUE",
AK2290="AKTIVCO Coupure ENEO &amp; Baisse de tension","POWER ISSUE",
AK2290="Coupure ENEO &amp; Baisse de tension","POWER ISSUE",
AK2290="Defaut GE &amp; POWER Cabinet","POWER ISSUE",
AK2290="Sharing","POWER ISSUE",
AK2290="Sites strategiques &amp; DataCenter","POWER ISSUE",
AK2290="Exclu","Exclu",
AK2290="SAT","TX ISSUE",
AK2290="SPARE-ISSUE","SPARE-ISSUE",
AK2290="Fiber CAmtel","TX ISSUE",
AK2290="Fiber AOF","TX ISSUE",
AK2290="Projet OCM (HUAWEI)","TRAVAUX-HUAWEI",
AK2290="Projet OCM (NOKIA)","TRAVAUX -NOKIA",
AK2290="ACCESS-ISSUE","ACCESS-ISSUE",
AK2290="Projet OCM (ZTE, NOKIA, autres projets)","TRAVAUX OCM",
AK2290="No root CAuse","No root cause",
AK2290="ODU HS","TX ISSUE",
AK2290="IP &amp; VLAN","TX ISSUE",
AK2290="Warehouse HUAWEI","SPARE-ISSUE",
AK2290="SPARE-HS","SPARE-ISSUE",
AK2290="Power Telco","RAN ISSUE",AK2290="no impacts","no impacts"
),"")</f>
        <v>No root cause</v>
      </c>
      <c r="AK2290" s="81" t="s">
        <v>5620</v>
      </c>
      <c r="AL2290" s="56" t="str" cm="1">
        <f t="array" ref="AL2290">IFERROR(_xlfn.IFS(
AK2290="MPR ISSUE","ACTIVE",
AK2290="BSS Hardware Issue","ACTIVE",
AK2290="Sites strategiques, MLL, Pylone, etc.","PASSIVE",
AK2290="AKTIVCO DEFAUT GE &amp; POWER Cabinet","PASSIVE",
AK2290="AKTIVCO Coupure ENEO &amp; Baisse de tension","PASSIVE",
AK2290="Coupure ENEO &amp; Baisse de tension","PASSIVE",
AK2290="Defaut GE &amp; POWER Cabinet","PASSIVE",
AK2290="Sharing","PASSIVE",
AK2290="Sites strategiques &amp; DataCenter","PASSIVE",
AK2290="Exclu","Exclu",
AK2290="SAT","ACTIVE",
AK2290="SPARE-ISSUE","SPARE-ISSUE",
AK2290="Fiber CAmtel","ACTIVE",
AK2290="Fiber AOF","ACTIVE",
AK2290="Projet OCM (HUAWEI)","PLANNED WORKS",
AK2290="Projet OCM (NOKIA)","PLANNED WORKS",
AK2290="ACCESS-ISSUE","ACCESS-ISSUE",
AK2290="Projet OCM (ZTE, NOKIA, autres projets)","PLANNED WORKS",
AK2290="No root CAuse","No root cause",
AK2290="ODU HS","ACTIVE",
AK2290="IP &amp; VLAN","ACTIVE",
AK2290="Warehouse HUAWEI","SPARE-ISSUE",
AK2290="SPARE-HS","SPARE-ISSUE",
AK2290="Power Telco","ACTIVE", AK2290="no impacts","no impacts"
),"")</f>
        <v>No root cause</v>
      </c>
      <c r="AM2290" s="108" t="s">
        <v>5537</v>
      </c>
      <c r="AN2290" s="117" t="s">
        <v>4242</v>
      </c>
      <c r="AP2290" s="23" t="s">
        <v>5537</v>
      </c>
      <c r="AQ2290" s="23" t="s">
        <v>5537</v>
      </c>
      <c r="AR2290" s="7"/>
      <c r="AS2290" s="6"/>
      <c r="AT2290" s="7"/>
      <c r="AU2290" s="3" t="s">
        <v>5537</v>
      </c>
      <c r="AV2290" s="24" t="s">
        <v>5537</v>
      </c>
      <c r="AW2290" s="24" t="s">
        <v>5537</v>
      </c>
      <c r="AX2290" s="24" t="s">
        <v>5537</v>
      </c>
      <c r="AY2290" s="24" t="s">
        <v>5537</v>
      </c>
      <c r="AZ2290" s="24" t="s">
        <v>5537</v>
      </c>
      <c r="BA2290" s="24" t="s">
        <v>5537</v>
      </c>
      <c r="BB2290" s="24" t="s">
        <v>5537</v>
      </c>
      <c r="BC2290" s="24" t="s">
        <v>5537</v>
      </c>
      <c r="BD2290" s="24" t="s">
        <v>5537</v>
      </c>
      <c r="BE2290" s="24" t="s">
        <v>5537</v>
      </c>
      <c r="BF2290" s="24" t="s">
        <v>5537</v>
      </c>
      <c r="BG2290" s="24" t="s">
        <v>5537</v>
      </c>
      <c r="BH2290" s="24" t="s">
        <v>5537</v>
      </c>
      <c r="BI2290" s="9" t="s">
        <v>5537</v>
      </c>
      <c r="BJ2290" s="14"/>
      <c r="BK2290" s="14" t="s">
        <v>5537</v>
      </c>
      <c r="BL2290" s="14" t="str">
        <f>_xlfn.XLOOKUP(B2290,'[4]cell downs 18042026 17h'!$B:$B,'[4]cell downs 18042026 17h'!$B:$B,"")</f>
        <v/>
      </c>
      <c r="BM2290" s="14" t="str">
        <f>_xlfn.XLOOKUP(B2290,'[5]Cells Huawei 19042026 15h'!$B:$B,'[5]Cells Huawei 19042026 15h'!$B:$B,"")</f>
        <v/>
      </c>
      <c r="BN2290" s="9" t="str">
        <f>_xlfn.XLOOKUP(B2290,'[6]cells down 19042026 9H40'!$B:$B,'[6]cells down 19042026 9H40'!$B:$B,"")</f>
        <v/>
      </c>
      <c r="BO2290" s="9" t="s">
        <v>5537</v>
      </c>
      <c r="BP2290" s="9" t="s">
        <v>1713</v>
      </c>
    </row>
    <row r="2291" spans="1:68" s="9" customFormat="1" x14ac:dyDescent="0.35">
      <c r="A2291" s="1" t="s">
        <v>4257</v>
      </c>
      <c r="B2291" s="8" t="s">
        <v>4258</v>
      </c>
      <c r="C2291" s="3" t="str">
        <f>_xlfn.XLOOKUP(B2291,'[1]daily break down'!$D:$D,'[1]daily break down'!$E:$E,"")</f>
        <v>OUEST</v>
      </c>
      <c r="D2291" s="1" t="s">
        <v>21</v>
      </c>
      <c r="E2291" s="1" t="s">
        <v>122</v>
      </c>
      <c r="F2291" s="3" t="s">
        <v>102</v>
      </c>
      <c r="G2291" s="1" t="s">
        <v>4257</v>
      </c>
      <c r="H2291" s="39" t="str">
        <f>_xlfn.XLOOKUP(B2291,[2]CALCULATION!$B:$B,[2]CALCULATION!$H:$H,"")</f>
        <v>HUAWEI</v>
      </c>
      <c r="I2291" s="34">
        <v>0</v>
      </c>
      <c r="J2291" s="34">
        <v>0</v>
      </c>
      <c r="K2291" s="34">
        <v>0</v>
      </c>
      <c r="L2291" s="34">
        <v>0</v>
      </c>
      <c r="M2291" s="34">
        <v>0</v>
      </c>
      <c r="N2291" s="34">
        <v>0</v>
      </c>
      <c r="O2291" s="34">
        <v>0</v>
      </c>
      <c r="P2291" s="34">
        <v>0</v>
      </c>
      <c r="Q2291" s="34">
        <v>0</v>
      </c>
      <c r="R2291" s="34">
        <v>0</v>
      </c>
      <c r="S2291" s="109">
        <v>0</v>
      </c>
      <c r="T2291" s="109">
        <f>_xlfn.XLOOKUP(B2291,'[3]Nur des jours'!$B:$B,'[3]Nur des jours'!$U:$U,"")</f>
        <v>0</v>
      </c>
      <c r="U2291" s="109">
        <v>0</v>
      </c>
      <c r="V2291" s="109">
        <v>0</v>
      </c>
      <c r="W2291" s="109">
        <v>0</v>
      </c>
      <c r="X2291" s="109">
        <v>0</v>
      </c>
      <c r="Y2291" s="109">
        <v>0</v>
      </c>
      <c r="Z2291" s="109">
        <v>0</v>
      </c>
      <c r="AA2291" s="109">
        <v>0</v>
      </c>
      <c r="AB2291" s="109">
        <v>0</v>
      </c>
      <c r="AC2291" s="109">
        <v>0</v>
      </c>
      <c r="AD2291" s="109">
        <v>0</v>
      </c>
      <c r="AE2291" s="109">
        <v>0</v>
      </c>
      <c r="AF2291" s="109">
        <v>0</v>
      </c>
      <c r="AG2291" s="57" t="str">
        <f>_xlfn.XLOOKUP(B2291,[3]CALCULATION!$B:$B,[3]CALCULATION!$M:$M,"")</f>
        <v>Operationnel</v>
      </c>
      <c r="AH2291" s="57"/>
      <c r="AI2291" s="56" t="str" cm="1">
        <f t="array" ref="AI2291">IFERROR(_xlfn.IFS(
AK2291="MPR ISSUE","PDH",
AK2291="BSS Hardware Issue","BSS",
AK2291="Sites strategiques, MLL, Pylone, etc.","ENVTECH",
AK2291="AKTIVCO DEFAUT GE &amp; POWER Cabinet","AKTIVCO",
AK2291="AKTIVCO Coupure ENEO &amp; Baisse de tension","AKTIVCO GRID ONLY",
AK2291="Coupure ENEO &amp; Baisse de tension","IHS GRID ONLY",
AK2291="Defaut GE &amp; POWER Cabinet","IHS",
AK2291="Sharing","Partners",
AK2291="Sites strategiques &amp; DataCenter","SST &amp; DC",
AK2291="Exclu","Exclu",
AK2291="SAT","SAT",
AK2291="SPARE-ISSUE","SPARE-ISSUE",
AK2291="Fiber CAmtel","TRANS_FO_CAMTEL",
AK2291="Fiber AOF","Fiber AOF",
AK2291="Projet OCM (HUAWEI)","TRAVAUX-HUAWEI",
AK2291="Projet OCM (NOKIA)","TRAVAUX-NOKIA",
AK2291="ACCESS-ISSUE","ACCESS-ISSUE",
AK2291="Projet OCM (ZTE, NOKIA, autres projets)","TRAVAUX OCM",
AK2291="No root CAuse","No root cause",
AK2291="ODU HS","PDH",
AK2291="IP &amp; VLAN","PDH",
AK2291="Warehouse HUAWEI","SPARE-ISSUE",
AK2291="SPARE-HS","SPARE-ISSUE",
AK2291="Power Telco","BSS",AK2291="no impacts","no impacts"
),"")</f>
        <v>No root cause</v>
      </c>
      <c r="AJ2291" s="56" t="str" cm="1">
        <f t="array" ref="AJ2291">IFERROR(_xlfn.IFS(
AK2291="MPR ISSUE","TX ISSUE",
AK2291="BSS Hardware Issue","RAN ISSUE",
AK2291="Sites strategiques, MLL, Pylone, etc.","ENVTECH",
AK2291="AKTIVCO DEFAUT GE &amp; POWER Cabinet","POWER ISSUE",
AK2291="AKTIVCO Coupure ENEO &amp; Baisse de tension","POWER ISSUE",
AK2291="Coupure ENEO &amp; Baisse de tension","POWER ISSUE",
AK2291="Defaut GE &amp; POWER Cabinet","POWER ISSUE",
AK2291="Sharing","POWER ISSUE",
AK2291="Sites strategiques &amp; DataCenter","POWER ISSUE",
AK2291="Exclu","Exclu",
AK2291="SAT","TX ISSUE",
AK2291="SPARE-ISSUE","SPARE-ISSUE",
AK2291="Fiber CAmtel","TX ISSUE",
AK2291="Fiber AOF","TX ISSUE",
AK2291="Projet OCM (HUAWEI)","TRAVAUX-HUAWEI",
AK2291="Projet OCM (NOKIA)","TRAVAUX -NOKIA",
AK2291="ACCESS-ISSUE","ACCESS-ISSUE",
AK2291="Projet OCM (ZTE, NOKIA, autres projets)","TRAVAUX OCM",
AK2291="No root CAuse","No root cause",
AK2291="ODU HS","TX ISSUE",
AK2291="IP &amp; VLAN","TX ISSUE",
AK2291="Warehouse HUAWEI","SPARE-ISSUE",
AK2291="SPARE-HS","SPARE-ISSUE",
AK2291="Power Telco","RAN ISSUE",AK2291="no impacts","no impacts"
),"")</f>
        <v>No root cause</v>
      </c>
      <c r="AK2291" s="81" t="s">
        <v>5620</v>
      </c>
      <c r="AL2291" s="56" t="str" cm="1">
        <f t="array" ref="AL2291">IFERROR(_xlfn.IFS(
AK2291="MPR ISSUE","ACTIVE",
AK2291="BSS Hardware Issue","ACTIVE",
AK2291="Sites strategiques, MLL, Pylone, etc.","PASSIVE",
AK2291="AKTIVCO DEFAUT GE &amp; POWER Cabinet","PASSIVE",
AK2291="AKTIVCO Coupure ENEO &amp; Baisse de tension","PASSIVE",
AK2291="Coupure ENEO &amp; Baisse de tension","PASSIVE",
AK2291="Defaut GE &amp; POWER Cabinet","PASSIVE",
AK2291="Sharing","PASSIVE",
AK2291="Sites strategiques &amp; DataCenter","PASSIVE",
AK2291="Exclu","Exclu",
AK2291="SAT","ACTIVE",
AK2291="SPARE-ISSUE","SPARE-ISSUE",
AK2291="Fiber CAmtel","ACTIVE",
AK2291="Fiber AOF","ACTIVE",
AK2291="Projet OCM (HUAWEI)","PLANNED WORKS",
AK2291="Projet OCM (NOKIA)","PLANNED WORKS",
AK2291="ACCESS-ISSUE","ACCESS-ISSUE",
AK2291="Projet OCM (ZTE, NOKIA, autres projets)","PLANNED WORKS",
AK2291="No root CAuse","No root cause",
AK2291="ODU HS","ACTIVE",
AK2291="IP &amp; VLAN","ACTIVE",
AK2291="Warehouse HUAWEI","SPARE-ISSUE",
AK2291="SPARE-HS","SPARE-ISSUE",
AK2291="Power Telco","ACTIVE", AK2291="no impacts","no impacts"
),"")</f>
        <v>No root cause</v>
      </c>
      <c r="AM2291" s="108" t="s">
        <v>5537</v>
      </c>
      <c r="AN2291" s="117" t="s">
        <v>4258</v>
      </c>
      <c r="AP2291" s="23" t="s">
        <v>5537</v>
      </c>
      <c r="AQ2291" s="23" t="s">
        <v>5537</v>
      </c>
      <c r="AR2291" s="7"/>
      <c r="AS2291" s="6"/>
      <c r="AT2291" s="7"/>
      <c r="AU2291" s="3" t="s">
        <v>5537</v>
      </c>
      <c r="AV2291" s="24" t="s">
        <v>5537</v>
      </c>
      <c r="AW2291" s="24" t="s">
        <v>5537</v>
      </c>
      <c r="AX2291" s="24" t="s">
        <v>5537</v>
      </c>
      <c r="AY2291" s="24" t="s">
        <v>5537</v>
      </c>
      <c r="AZ2291" s="24" t="s">
        <v>5537</v>
      </c>
      <c r="BA2291" s="24" t="s">
        <v>5537</v>
      </c>
      <c r="BB2291" s="24" t="s">
        <v>5537</v>
      </c>
      <c r="BC2291" s="24" t="s">
        <v>5537</v>
      </c>
      <c r="BD2291" s="24" t="s">
        <v>5537</v>
      </c>
      <c r="BE2291" s="24" t="s">
        <v>5537</v>
      </c>
      <c r="BF2291" s="24" t="s">
        <v>5537</v>
      </c>
      <c r="BG2291" s="24" t="s">
        <v>5537</v>
      </c>
      <c r="BH2291" s="24" t="s">
        <v>5537</v>
      </c>
      <c r="BI2291" s="9" t="s">
        <v>5537</v>
      </c>
      <c r="BJ2291" s="14"/>
      <c r="BK2291" s="14" t="s">
        <v>5537</v>
      </c>
      <c r="BL2291" s="14" t="str">
        <f>_xlfn.XLOOKUP(B2291,'[4]cell downs 18042026 17h'!$B:$B,'[4]cell downs 18042026 17h'!$B:$B,"")</f>
        <v/>
      </c>
      <c r="BM2291" s="14" t="str">
        <f>_xlfn.XLOOKUP(B2291,'[5]Cells Huawei 19042026 15h'!$B:$B,'[5]Cells Huawei 19042026 15h'!$B:$B,"")</f>
        <v/>
      </c>
      <c r="BN2291" s="9" t="str">
        <f>_xlfn.XLOOKUP(B2291,'[6]cells down 19042026 9H40'!$B:$B,'[6]cells down 19042026 9H40'!$B:$B,"")</f>
        <v/>
      </c>
      <c r="BO2291" s="9" t="s">
        <v>5537</v>
      </c>
      <c r="BP2291" s="9" t="s">
        <v>1713</v>
      </c>
    </row>
    <row r="2292" spans="1:68" s="9" customFormat="1" x14ac:dyDescent="0.35">
      <c r="A2292" s="1" t="s">
        <v>4265</v>
      </c>
      <c r="B2292" s="8" t="s">
        <v>4266</v>
      </c>
      <c r="C2292" s="3" t="str">
        <f>_xlfn.XLOOKUP(B2292,'[1]daily break down'!$D:$D,'[1]daily break down'!$E:$E,"")</f>
        <v>CENTRE</v>
      </c>
      <c r="D2292" s="1" t="s">
        <v>11</v>
      </c>
      <c r="E2292" s="1" t="s">
        <v>96</v>
      </c>
      <c r="F2292" s="3" t="s">
        <v>226</v>
      </c>
      <c r="G2292" s="1" t="s">
        <v>4267</v>
      </c>
      <c r="H2292" s="41" t="str">
        <f>_xlfn.XLOOKUP(B2292,[2]CALCULATION!$B:$B,[2]CALCULATION!$H:$H,"")</f>
        <v>ZTE</v>
      </c>
      <c r="I2292" s="34">
        <v>0</v>
      </c>
      <c r="J2292" s="34">
        <v>0</v>
      </c>
      <c r="K2292" s="34">
        <v>0</v>
      </c>
      <c r="L2292" s="34">
        <v>0</v>
      </c>
      <c r="M2292" s="34">
        <v>0</v>
      </c>
      <c r="N2292" s="34">
        <v>0</v>
      </c>
      <c r="O2292" s="34">
        <v>0</v>
      </c>
      <c r="P2292" s="34">
        <v>0</v>
      </c>
      <c r="Q2292" s="34">
        <v>0</v>
      </c>
      <c r="R2292" s="34">
        <v>0</v>
      </c>
      <c r="S2292" s="109">
        <v>0</v>
      </c>
      <c r="T2292" s="109">
        <f>_xlfn.XLOOKUP(B2292,'[3]Nur des jours'!$B:$B,'[3]Nur des jours'!$U:$U,"")</f>
        <v>0</v>
      </c>
      <c r="U2292" s="109">
        <v>0</v>
      </c>
      <c r="V2292" s="109">
        <v>0</v>
      </c>
      <c r="W2292" s="109">
        <v>0</v>
      </c>
      <c r="X2292" s="109">
        <v>0</v>
      </c>
      <c r="Y2292" s="109">
        <v>0</v>
      </c>
      <c r="Z2292" s="109">
        <v>0</v>
      </c>
      <c r="AA2292" s="109">
        <v>0</v>
      </c>
      <c r="AB2292" s="109">
        <v>0</v>
      </c>
      <c r="AC2292" s="109">
        <v>0</v>
      </c>
      <c r="AD2292" s="109">
        <v>0</v>
      </c>
      <c r="AE2292" s="109">
        <v>0</v>
      </c>
      <c r="AF2292" s="109">
        <v>0</v>
      </c>
      <c r="AG2292" s="57" t="str">
        <f>_xlfn.XLOOKUP(B2292,[3]CALCULATION!$B:$B,[3]CALCULATION!$M:$M,"")</f>
        <v>Operationnel</v>
      </c>
      <c r="AH2292" s="57"/>
      <c r="AI2292" s="56" t="str" cm="1">
        <f t="array" ref="AI2292">IFERROR(_xlfn.IFS(
AK2292="MPR ISSUE","PDH",
AK2292="BSS Hardware Issue","BSS",
AK2292="Sites strategiques, MLL, Pylone, etc.","ENVTECH",
AK2292="AKTIVCO DEFAUT GE &amp; POWER Cabinet","AKTIVCO",
AK2292="AKTIVCO Coupure ENEO &amp; Baisse de tension","AKTIVCO GRID ONLY",
AK2292="Coupure ENEO &amp; Baisse de tension","IHS GRID ONLY",
AK2292="Defaut GE &amp; POWER Cabinet","IHS",
AK2292="Sharing","Partners",
AK2292="Sites strategiques &amp; DataCenter","SST &amp; DC",
AK2292="Exclu","Exclu",
AK2292="SAT","SAT",
AK2292="SPARE-ISSUE","SPARE-ISSUE",
AK2292="Fiber CAmtel","TRANS_FO_CAMTEL",
AK2292="Fiber AOF","Fiber AOF",
AK2292="Projet OCM (HUAWEI)","TRAVAUX-HUAWEI",
AK2292="Projet OCM (NOKIA)","TRAVAUX-NOKIA",
AK2292="ACCESS-ISSUE","ACCESS-ISSUE",
AK2292="Projet OCM (ZTE, NOKIA, autres projets)","TRAVAUX OCM",
AK2292="No root CAuse","No root cause",
AK2292="ODU HS","PDH",
AK2292="IP &amp; VLAN","PDH",
AK2292="Warehouse HUAWEI","SPARE-ISSUE",
AK2292="SPARE-HS","SPARE-ISSUE",
AK2292="Power Telco","BSS",AK2292="no impacts","no impacts"
),"")</f>
        <v>No root cause</v>
      </c>
      <c r="AJ2292" s="56" t="str" cm="1">
        <f t="array" ref="AJ2292">IFERROR(_xlfn.IFS(
AK2292="MPR ISSUE","TX ISSUE",
AK2292="BSS Hardware Issue","RAN ISSUE",
AK2292="Sites strategiques, MLL, Pylone, etc.","ENVTECH",
AK2292="AKTIVCO DEFAUT GE &amp; POWER Cabinet","POWER ISSUE",
AK2292="AKTIVCO Coupure ENEO &amp; Baisse de tension","POWER ISSUE",
AK2292="Coupure ENEO &amp; Baisse de tension","POWER ISSUE",
AK2292="Defaut GE &amp; POWER Cabinet","POWER ISSUE",
AK2292="Sharing","POWER ISSUE",
AK2292="Sites strategiques &amp; DataCenter","POWER ISSUE",
AK2292="Exclu","Exclu",
AK2292="SAT","TX ISSUE",
AK2292="SPARE-ISSUE","SPARE-ISSUE",
AK2292="Fiber CAmtel","TX ISSUE",
AK2292="Fiber AOF","TX ISSUE",
AK2292="Projet OCM (HUAWEI)","TRAVAUX-HUAWEI",
AK2292="Projet OCM (NOKIA)","TRAVAUX -NOKIA",
AK2292="ACCESS-ISSUE","ACCESS-ISSUE",
AK2292="Projet OCM (ZTE, NOKIA, autres projets)","TRAVAUX OCM",
AK2292="No root CAuse","No root cause",
AK2292="ODU HS","TX ISSUE",
AK2292="IP &amp; VLAN","TX ISSUE",
AK2292="Warehouse HUAWEI","SPARE-ISSUE",
AK2292="SPARE-HS","SPARE-ISSUE",
AK2292="Power Telco","RAN ISSUE",AK2292="no impacts","no impacts"
),"")</f>
        <v>No root cause</v>
      </c>
      <c r="AK2292" s="81" t="s">
        <v>5620</v>
      </c>
      <c r="AL2292" s="56" t="str" cm="1">
        <f t="array" ref="AL2292">IFERROR(_xlfn.IFS(
AK2292="MPR ISSUE","ACTIVE",
AK2292="BSS Hardware Issue","ACTIVE",
AK2292="Sites strategiques, MLL, Pylone, etc.","PASSIVE",
AK2292="AKTIVCO DEFAUT GE &amp; POWER Cabinet","PASSIVE",
AK2292="AKTIVCO Coupure ENEO &amp; Baisse de tension","PASSIVE",
AK2292="Coupure ENEO &amp; Baisse de tension","PASSIVE",
AK2292="Defaut GE &amp; POWER Cabinet","PASSIVE",
AK2292="Sharing","PASSIVE",
AK2292="Sites strategiques &amp; DataCenter","PASSIVE",
AK2292="Exclu","Exclu",
AK2292="SAT","ACTIVE",
AK2292="SPARE-ISSUE","SPARE-ISSUE",
AK2292="Fiber CAmtel","ACTIVE",
AK2292="Fiber AOF","ACTIVE",
AK2292="Projet OCM (HUAWEI)","PLANNED WORKS",
AK2292="Projet OCM (NOKIA)","PLANNED WORKS",
AK2292="ACCESS-ISSUE","ACCESS-ISSUE",
AK2292="Projet OCM (ZTE, NOKIA, autres projets)","PLANNED WORKS",
AK2292="No root CAuse","No root cause",
AK2292="ODU HS","ACTIVE",
AK2292="IP &amp; VLAN","ACTIVE",
AK2292="Warehouse HUAWEI","SPARE-ISSUE",
AK2292="SPARE-HS","SPARE-ISSUE",
AK2292="Power Telco","ACTIVE", AK2292="no impacts","no impacts"
),"")</f>
        <v>No root cause</v>
      </c>
      <c r="AM2292" s="108" t="s">
        <v>5537</v>
      </c>
      <c r="AN2292" s="117" t="s">
        <v>4266</v>
      </c>
      <c r="AP2292" s="23" t="s">
        <v>5537</v>
      </c>
      <c r="AQ2292" s="23" t="s">
        <v>5537</v>
      </c>
      <c r="AR2292" s="7"/>
      <c r="AS2292" s="6"/>
      <c r="AT2292" s="7"/>
      <c r="AU2292" s="3" t="s">
        <v>5537</v>
      </c>
      <c r="AV2292" s="24" t="s">
        <v>5537</v>
      </c>
      <c r="AW2292" s="24" t="s">
        <v>5537</v>
      </c>
      <c r="AX2292" s="24" t="s">
        <v>5537</v>
      </c>
      <c r="AY2292" s="24" t="s">
        <v>5537</v>
      </c>
      <c r="AZ2292" s="24" t="s">
        <v>5537</v>
      </c>
      <c r="BA2292" s="24" t="s">
        <v>5537</v>
      </c>
      <c r="BB2292" s="24" t="s">
        <v>5537</v>
      </c>
      <c r="BC2292" s="24" t="s">
        <v>5537</v>
      </c>
      <c r="BD2292" s="24" t="s">
        <v>5537</v>
      </c>
      <c r="BE2292" s="24" t="s">
        <v>5537</v>
      </c>
      <c r="BF2292" s="24" t="s">
        <v>5537</v>
      </c>
      <c r="BG2292" s="24" t="s">
        <v>5537</v>
      </c>
      <c r="BH2292" s="24" t="s">
        <v>5537</v>
      </c>
      <c r="BI2292" s="9" t="s">
        <v>5537</v>
      </c>
      <c r="BJ2292" s="14"/>
      <c r="BK2292" s="14" t="s">
        <v>5537</v>
      </c>
      <c r="BL2292" s="14" t="str">
        <f>_xlfn.XLOOKUP(B2292,'[4]cell downs 18042026 17h'!$B:$B,'[4]cell downs 18042026 17h'!$B:$B,"")</f>
        <v/>
      </c>
      <c r="BM2292" s="14" t="str">
        <f>_xlfn.XLOOKUP(B2292,'[5]Cells Huawei 19042026 15h'!$B:$B,'[5]Cells Huawei 19042026 15h'!$B:$B,"")</f>
        <v/>
      </c>
      <c r="BN2292" s="9" t="str">
        <f>_xlfn.XLOOKUP(B2292,'[6]cells down 19042026 9H40'!$B:$B,'[6]cells down 19042026 9H40'!$B:$B,"")</f>
        <v/>
      </c>
      <c r="BO2292" s="9" t="s">
        <v>4266</v>
      </c>
      <c r="BP2292" s="9" t="s">
        <v>12</v>
      </c>
    </row>
    <row r="2293" spans="1:68" s="9" customFormat="1" x14ac:dyDescent="0.35">
      <c r="A2293" s="1" t="s">
        <v>4068</v>
      </c>
      <c r="B2293" s="8" t="s">
        <v>4287</v>
      </c>
      <c r="C2293" s="3" t="str">
        <f>_xlfn.XLOOKUP(B2293,'[1]daily break down'!$D:$D,'[1]daily break down'!$E:$E,"")</f>
        <v>OUEST</v>
      </c>
      <c r="D2293" s="1" t="s">
        <v>11</v>
      </c>
      <c r="E2293" s="1" t="s">
        <v>12</v>
      </c>
      <c r="F2293" s="3" t="s">
        <v>102</v>
      </c>
      <c r="G2293" s="1" t="s">
        <v>4068</v>
      </c>
      <c r="H2293" s="39" t="str">
        <f>_xlfn.XLOOKUP(B2293,[2]CALCULATION!$B:$B,[2]CALCULATION!$H:$H,"")</f>
        <v>HUAWEI</v>
      </c>
      <c r="I2293" s="34">
        <v>0</v>
      </c>
      <c r="J2293" s="34">
        <v>0</v>
      </c>
      <c r="K2293" s="34">
        <v>0</v>
      </c>
      <c r="L2293" s="34">
        <v>0</v>
      </c>
      <c r="M2293" s="34">
        <v>0</v>
      </c>
      <c r="N2293" s="34">
        <v>0</v>
      </c>
      <c r="O2293" s="34">
        <v>0</v>
      </c>
      <c r="P2293" s="34">
        <v>0</v>
      </c>
      <c r="Q2293" s="34">
        <v>0</v>
      </c>
      <c r="R2293" s="34">
        <v>0</v>
      </c>
      <c r="S2293" s="109">
        <v>0</v>
      </c>
      <c r="T2293" s="109">
        <f>_xlfn.XLOOKUP(B2293,'[3]Nur des jours'!$B:$B,'[3]Nur des jours'!$U:$U,"")</f>
        <v>0</v>
      </c>
      <c r="U2293" s="109">
        <v>0</v>
      </c>
      <c r="V2293" s="109">
        <v>0</v>
      </c>
      <c r="W2293" s="109">
        <v>0</v>
      </c>
      <c r="X2293" s="109">
        <v>0</v>
      </c>
      <c r="Y2293" s="109">
        <v>0</v>
      </c>
      <c r="Z2293" s="109">
        <v>0</v>
      </c>
      <c r="AA2293" s="109">
        <v>0</v>
      </c>
      <c r="AB2293" s="109">
        <v>0</v>
      </c>
      <c r="AC2293" s="109">
        <v>0</v>
      </c>
      <c r="AD2293" s="109">
        <v>0</v>
      </c>
      <c r="AE2293" s="109">
        <v>0</v>
      </c>
      <c r="AF2293" s="109">
        <v>0</v>
      </c>
      <c r="AG2293" s="57" t="str">
        <f>_xlfn.XLOOKUP(B2293,[3]CALCULATION!$B:$B,[3]CALCULATION!$M:$M,"")</f>
        <v>Operationnel</v>
      </c>
      <c r="AH2293" s="57"/>
      <c r="AI2293" s="56" t="str" cm="1">
        <f t="array" ref="AI2293">IFERROR(_xlfn.IFS(
AK2293="MPR ISSUE","PDH",
AK2293="BSS Hardware Issue","BSS",
AK2293="Sites strategiques, MLL, Pylone, etc.","ENVTECH",
AK2293="AKTIVCO DEFAUT GE &amp; POWER Cabinet","AKTIVCO",
AK2293="AKTIVCO Coupure ENEO &amp; Baisse de tension","AKTIVCO GRID ONLY",
AK2293="Coupure ENEO &amp; Baisse de tension","IHS GRID ONLY",
AK2293="Defaut GE &amp; POWER Cabinet","IHS",
AK2293="Sharing","Partners",
AK2293="Sites strategiques &amp; DataCenter","SST &amp; DC",
AK2293="Exclu","Exclu",
AK2293="SAT","SAT",
AK2293="SPARE-ISSUE","SPARE-ISSUE",
AK2293="Fiber CAmtel","TRANS_FO_CAMTEL",
AK2293="Fiber AOF","Fiber AOF",
AK2293="Projet OCM (HUAWEI)","TRAVAUX-HUAWEI",
AK2293="Projet OCM (NOKIA)","TRAVAUX-NOKIA",
AK2293="ACCESS-ISSUE","ACCESS-ISSUE",
AK2293="Projet OCM (ZTE, NOKIA, autres projets)","TRAVAUX OCM",
AK2293="No root CAuse","No root cause",
AK2293="ODU HS","PDH",
AK2293="IP &amp; VLAN","PDH",
AK2293="Warehouse HUAWEI","SPARE-ISSUE",
AK2293="SPARE-HS","SPARE-ISSUE",
AK2293="Power Telco","BSS",AK2293="no impacts","no impacts"
),"")</f>
        <v>No root cause</v>
      </c>
      <c r="AJ2293" s="56" t="str" cm="1">
        <f t="array" ref="AJ2293">IFERROR(_xlfn.IFS(
AK2293="MPR ISSUE","TX ISSUE",
AK2293="BSS Hardware Issue","RAN ISSUE",
AK2293="Sites strategiques, MLL, Pylone, etc.","ENVTECH",
AK2293="AKTIVCO DEFAUT GE &amp; POWER Cabinet","POWER ISSUE",
AK2293="AKTIVCO Coupure ENEO &amp; Baisse de tension","POWER ISSUE",
AK2293="Coupure ENEO &amp; Baisse de tension","POWER ISSUE",
AK2293="Defaut GE &amp; POWER Cabinet","POWER ISSUE",
AK2293="Sharing","POWER ISSUE",
AK2293="Sites strategiques &amp; DataCenter","POWER ISSUE",
AK2293="Exclu","Exclu",
AK2293="SAT","TX ISSUE",
AK2293="SPARE-ISSUE","SPARE-ISSUE",
AK2293="Fiber CAmtel","TX ISSUE",
AK2293="Fiber AOF","TX ISSUE",
AK2293="Projet OCM (HUAWEI)","TRAVAUX-HUAWEI",
AK2293="Projet OCM (NOKIA)","TRAVAUX -NOKIA",
AK2293="ACCESS-ISSUE","ACCESS-ISSUE",
AK2293="Projet OCM (ZTE, NOKIA, autres projets)","TRAVAUX OCM",
AK2293="No root CAuse","No root cause",
AK2293="ODU HS","TX ISSUE",
AK2293="IP &amp; VLAN","TX ISSUE",
AK2293="Warehouse HUAWEI","SPARE-ISSUE",
AK2293="SPARE-HS","SPARE-ISSUE",
AK2293="Power Telco","RAN ISSUE",AK2293="no impacts","no impacts"
),"")</f>
        <v>No root cause</v>
      </c>
      <c r="AK2293" s="81" t="s">
        <v>5620</v>
      </c>
      <c r="AL2293" s="56" t="str" cm="1">
        <f t="array" ref="AL2293">IFERROR(_xlfn.IFS(
AK2293="MPR ISSUE","ACTIVE",
AK2293="BSS Hardware Issue","ACTIVE",
AK2293="Sites strategiques, MLL, Pylone, etc.","PASSIVE",
AK2293="AKTIVCO DEFAUT GE &amp; POWER Cabinet","PASSIVE",
AK2293="AKTIVCO Coupure ENEO &amp; Baisse de tension","PASSIVE",
AK2293="Coupure ENEO &amp; Baisse de tension","PASSIVE",
AK2293="Defaut GE &amp; POWER Cabinet","PASSIVE",
AK2293="Sharing","PASSIVE",
AK2293="Sites strategiques &amp; DataCenter","PASSIVE",
AK2293="Exclu","Exclu",
AK2293="SAT","ACTIVE",
AK2293="SPARE-ISSUE","SPARE-ISSUE",
AK2293="Fiber CAmtel","ACTIVE",
AK2293="Fiber AOF","ACTIVE",
AK2293="Projet OCM (HUAWEI)","PLANNED WORKS",
AK2293="Projet OCM (NOKIA)","PLANNED WORKS",
AK2293="ACCESS-ISSUE","ACCESS-ISSUE",
AK2293="Projet OCM (ZTE, NOKIA, autres projets)","PLANNED WORKS",
AK2293="No root CAuse","No root cause",
AK2293="ODU HS","ACTIVE",
AK2293="IP &amp; VLAN","ACTIVE",
AK2293="Warehouse HUAWEI","SPARE-ISSUE",
AK2293="SPARE-HS","SPARE-ISSUE",
AK2293="Power Telco","ACTIVE", AK2293="no impacts","no impacts"
),"")</f>
        <v>No root cause</v>
      </c>
      <c r="AM2293" s="108" t="s">
        <v>5537</v>
      </c>
      <c r="AN2293" s="117" t="s">
        <v>4287</v>
      </c>
      <c r="AP2293" s="23" t="s">
        <v>5537</v>
      </c>
      <c r="AQ2293" s="23" t="s">
        <v>5537</v>
      </c>
      <c r="AR2293" s="7"/>
      <c r="AS2293" s="6"/>
      <c r="AT2293" s="7"/>
      <c r="AU2293" s="3" t="s">
        <v>5537</v>
      </c>
      <c r="AV2293" s="24" t="s">
        <v>5537</v>
      </c>
      <c r="AW2293" s="24" t="s">
        <v>5537</v>
      </c>
      <c r="AX2293" s="24" t="s">
        <v>5537</v>
      </c>
      <c r="AY2293" s="24" t="s">
        <v>5537</v>
      </c>
      <c r="AZ2293" s="24" t="s">
        <v>5537</v>
      </c>
      <c r="BA2293" s="24" t="s">
        <v>5537</v>
      </c>
      <c r="BB2293" s="24" t="s">
        <v>5537</v>
      </c>
      <c r="BC2293" s="24" t="s">
        <v>5537</v>
      </c>
      <c r="BD2293" s="24" t="s">
        <v>5537</v>
      </c>
      <c r="BE2293" s="24" t="s">
        <v>5537</v>
      </c>
      <c r="BF2293" s="24" t="s">
        <v>5537</v>
      </c>
      <c r="BG2293" s="24" t="s">
        <v>5537</v>
      </c>
      <c r="BH2293" s="24" t="s">
        <v>5537</v>
      </c>
      <c r="BI2293" s="9" t="s">
        <v>5537</v>
      </c>
      <c r="BJ2293" s="14"/>
      <c r="BK2293" s="14" t="s">
        <v>5537</v>
      </c>
      <c r="BL2293" s="14" t="str">
        <f>_xlfn.XLOOKUP(B2293,'[4]cell downs 18042026 17h'!$B:$B,'[4]cell downs 18042026 17h'!$B:$B,"")</f>
        <v/>
      </c>
      <c r="BM2293" s="14" t="str">
        <f>_xlfn.XLOOKUP(B2293,'[5]Cells Huawei 19042026 15h'!$B:$B,'[5]Cells Huawei 19042026 15h'!$B:$B,"")</f>
        <v/>
      </c>
      <c r="BN2293" s="9" t="str">
        <f>_xlfn.XLOOKUP(B2293,'[6]cells down 19042026 9H40'!$B:$B,'[6]cells down 19042026 9H40'!$B:$B,"")</f>
        <v/>
      </c>
      <c r="BO2293" s="9" t="s">
        <v>4287</v>
      </c>
      <c r="BP2293" s="9" t="s">
        <v>5537</v>
      </c>
    </row>
    <row r="2294" spans="1:68" s="9" customFormat="1" x14ac:dyDescent="0.35">
      <c r="A2294" s="1" t="s">
        <v>4290</v>
      </c>
      <c r="B2294" s="8" t="s">
        <v>4291</v>
      </c>
      <c r="C2294" s="3" t="str">
        <f>_xlfn.XLOOKUP(B2294,'[1]daily break down'!$D:$D,'[1]daily break down'!$E:$E,"")</f>
        <v>OUEST</v>
      </c>
      <c r="D2294" s="1" t="s">
        <v>11</v>
      </c>
      <c r="E2294" s="1" t="s">
        <v>12</v>
      </c>
      <c r="F2294" s="3" t="s">
        <v>102</v>
      </c>
      <c r="G2294" s="1" t="s">
        <v>4292</v>
      </c>
      <c r="H2294" s="39" t="str">
        <f>_xlfn.XLOOKUP(B2294,[2]CALCULATION!$B:$B,[2]CALCULATION!$H:$H,"")</f>
        <v>HUAWEI</v>
      </c>
      <c r="I2294" s="34">
        <v>0</v>
      </c>
      <c r="J2294" s="34">
        <v>0</v>
      </c>
      <c r="K2294" s="34">
        <v>0</v>
      </c>
      <c r="L2294" s="34">
        <v>0</v>
      </c>
      <c r="M2294" s="34">
        <v>0</v>
      </c>
      <c r="N2294" s="34">
        <v>0</v>
      </c>
      <c r="O2294" s="34">
        <v>0</v>
      </c>
      <c r="P2294" s="34">
        <v>0</v>
      </c>
      <c r="Q2294" s="34">
        <v>0</v>
      </c>
      <c r="R2294" s="34">
        <v>0</v>
      </c>
      <c r="S2294" s="109">
        <v>0</v>
      </c>
      <c r="T2294" s="109">
        <f>_xlfn.XLOOKUP(B2294,'[3]Nur des jours'!$B:$B,'[3]Nur des jours'!$U:$U,"")</f>
        <v>0</v>
      </c>
      <c r="U2294" s="109">
        <v>0</v>
      </c>
      <c r="V2294" s="109">
        <v>0</v>
      </c>
      <c r="W2294" s="109">
        <v>0</v>
      </c>
      <c r="X2294" s="109">
        <v>0</v>
      </c>
      <c r="Y2294" s="109">
        <v>0</v>
      </c>
      <c r="Z2294" s="109">
        <v>0</v>
      </c>
      <c r="AA2294" s="109">
        <v>0</v>
      </c>
      <c r="AB2294" s="109">
        <v>0</v>
      </c>
      <c r="AC2294" s="109">
        <v>0</v>
      </c>
      <c r="AD2294" s="109">
        <v>0</v>
      </c>
      <c r="AE2294" s="109">
        <v>0</v>
      </c>
      <c r="AF2294" s="109">
        <v>0</v>
      </c>
      <c r="AG2294" s="57" t="str">
        <f>_xlfn.XLOOKUP(B2294,[3]CALCULATION!$B:$B,[3]CALCULATION!$M:$M,"")</f>
        <v>Operationnel</v>
      </c>
      <c r="AH2294" s="57"/>
      <c r="AI2294" s="56" t="str" cm="1">
        <f t="array" ref="AI2294">IFERROR(_xlfn.IFS(
AK2294="MPR ISSUE","PDH",
AK2294="BSS Hardware Issue","BSS",
AK2294="Sites strategiques, MLL, Pylone, etc.","ENVTECH",
AK2294="AKTIVCO DEFAUT GE &amp; POWER Cabinet","AKTIVCO",
AK2294="AKTIVCO Coupure ENEO &amp; Baisse de tension","AKTIVCO GRID ONLY",
AK2294="Coupure ENEO &amp; Baisse de tension","IHS GRID ONLY",
AK2294="Defaut GE &amp; POWER Cabinet","IHS",
AK2294="Sharing","Partners",
AK2294="Sites strategiques &amp; DataCenter","SST &amp; DC",
AK2294="Exclu","Exclu",
AK2294="SAT","SAT",
AK2294="SPARE-ISSUE","SPARE-ISSUE",
AK2294="Fiber CAmtel","TRANS_FO_CAMTEL",
AK2294="Fiber AOF","Fiber AOF",
AK2294="Projet OCM (HUAWEI)","TRAVAUX-HUAWEI",
AK2294="Projet OCM (NOKIA)","TRAVAUX-NOKIA",
AK2294="ACCESS-ISSUE","ACCESS-ISSUE",
AK2294="Projet OCM (ZTE, NOKIA, autres projets)","TRAVAUX OCM",
AK2294="No root CAuse","No root cause",
AK2294="ODU HS","PDH",
AK2294="IP &amp; VLAN","PDH",
AK2294="Warehouse HUAWEI","SPARE-ISSUE",
AK2294="SPARE-HS","SPARE-ISSUE",
AK2294="Power Telco","BSS",AK2294="no impacts","no impacts"
),"")</f>
        <v>No root cause</v>
      </c>
      <c r="AJ2294" s="56" t="str" cm="1">
        <f t="array" ref="AJ2294">IFERROR(_xlfn.IFS(
AK2294="MPR ISSUE","TX ISSUE",
AK2294="BSS Hardware Issue","RAN ISSUE",
AK2294="Sites strategiques, MLL, Pylone, etc.","ENVTECH",
AK2294="AKTIVCO DEFAUT GE &amp; POWER Cabinet","POWER ISSUE",
AK2294="AKTIVCO Coupure ENEO &amp; Baisse de tension","POWER ISSUE",
AK2294="Coupure ENEO &amp; Baisse de tension","POWER ISSUE",
AK2294="Defaut GE &amp; POWER Cabinet","POWER ISSUE",
AK2294="Sharing","POWER ISSUE",
AK2294="Sites strategiques &amp; DataCenter","POWER ISSUE",
AK2294="Exclu","Exclu",
AK2294="SAT","TX ISSUE",
AK2294="SPARE-ISSUE","SPARE-ISSUE",
AK2294="Fiber CAmtel","TX ISSUE",
AK2294="Fiber AOF","TX ISSUE",
AK2294="Projet OCM (HUAWEI)","TRAVAUX-HUAWEI",
AK2294="Projet OCM (NOKIA)","TRAVAUX -NOKIA",
AK2294="ACCESS-ISSUE","ACCESS-ISSUE",
AK2294="Projet OCM (ZTE, NOKIA, autres projets)","TRAVAUX OCM",
AK2294="No root CAuse","No root cause",
AK2294="ODU HS","TX ISSUE",
AK2294="IP &amp; VLAN","TX ISSUE",
AK2294="Warehouse HUAWEI","SPARE-ISSUE",
AK2294="SPARE-HS","SPARE-ISSUE",
AK2294="Power Telco","RAN ISSUE",AK2294="no impacts","no impacts"
),"")</f>
        <v>No root cause</v>
      </c>
      <c r="AK2294" s="81" t="s">
        <v>5620</v>
      </c>
      <c r="AL2294" s="56" t="str" cm="1">
        <f t="array" ref="AL2294">IFERROR(_xlfn.IFS(
AK2294="MPR ISSUE","ACTIVE",
AK2294="BSS Hardware Issue","ACTIVE",
AK2294="Sites strategiques, MLL, Pylone, etc.","PASSIVE",
AK2294="AKTIVCO DEFAUT GE &amp; POWER Cabinet","PASSIVE",
AK2294="AKTIVCO Coupure ENEO &amp; Baisse de tension","PASSIVE",
AK2294="Coupure ENEO &amp; Baisse de tension","PASSIVE",
AK2294="Defaut GE &amp; POWER Cabinet","PASSIVE",
AK2294="Sharing","PASSIVE",
AK2294="Sites strategiques &amp; DataCenter","PASSIVE",
AK2294="Exclu","Exclu",
AK2294="SAT","ACTIVE",
AK2294="SPARE-ISSUE","SPARE-ISSUE",
AK2294="Fiber CAmtel","ACTIVE",
AK2294="Fiber AOF","ACTIVE",
AK2294="Projet OCM (HUAWEI)","PLANNED WORKS",
AK2294="Projet OCM (NOKIA)","PLANNED WORKS",
AK2294="ACCESS-ISSUE","ACCESS-ISSUE",
AK2294="Projet OCM (ZTE, NOKIA, autres projets)","PLANNED WORKS",
AK2294="No root CAuse","No root cause",
AK2294="ODU HS","ACTIVE",
AK2294="IP &amp; VLAN","ACTIVE",
AK2294="Warehouse HUAWEI","SPARE-ISSUE",
AK2294="SPARE-HS","SPARE-ISSUE",
AK2294="Power Telco","ACTIVE", AK2294="no impacts","no impacts"
),"")</f>
        <v>No root cause</v>
      </c>
      <c r="AM2294" s="108" t="s">
        <v>5537</v>
      </c>
      <c r="AN2294" s="117" t="s">
        <v>4291</v>
      </c>
      <c r="AP2294" s="23" t="s">
        <v>5537</v>
      </c>
      <c r="AQ2294" s="23" t="s">
        <v>5537</v>
      </c>
      <c r="AR2294" s="7"/>
      <c r="AS2294" s="6"/>
      <c r="AT2294" s="7"/>
      <c r="AU2294" s="3" t="s">
        <v>5537</v>
      </c>
      <c r="AV2294" s="24" t="s">
        <v>5537</v>
      </c>
      <c r="AW2294" s="24" t="s">
        <v>5537</v>
      </c>
      <c r="AX2294" s="24" t="s">
        <v>5537</v>
      </c>
      <c r="AY2294" s="24" t="s">
        <v>5537</v>
      </c>
      <c r="AZ2294" s="24" t="s">
        <v>5537</v>
      </c>
      <c r="BA2294" s="24" t="s">
        <v>5537</v>
      </c>
      <c r="BB2294" s="24" t="s">
        <v>5537</v>
      </c>
      <c r="BC2294" s="24" t="s">
        <v>5537</v>
      </c>
      <c r="BD2294" s="24" t="s">
        <v>5537</v>
      </c>
      <c r="BE2294" s="24" t="s">
        <v>5537</v>
      </c>
      <c r="BF2294" s="24" t="s">
        <v>5537</v>
      </c>
      <c r="BG2294" s="24" t="s">
        <v>5537</v>
      </c>
      <c r="BH2294" s="24" t="s">
        <v>5537</v>
      </c>
      <c r="BI2294" s="9" t="s">
        <v>5537</v>
      </c>
      <c r="BJ2294" s="14"/>
      <c r="BK2294" s="14" t="s">
        <v>5537</v>
      </c>
      <c r="BL2294" s="14" t="str">
        <f>_xlfn.XLOOKUP(B2294,'[4]cell downs 18042026 17h'!$B:$B,'[4]cell downs 18042026 17h'!$B:$B,"")</f>
        <v/>
      </c>
      <c r="BM2294" s="14" t="str">
        <f>_xlfn.XLOOKUP(B2294,'[5]Cells Huawei 19042026 15h'!$B:$B,'[5]Cells Huawei 19042026 15h'!$B:$B,"")</f>
        <v/>
      </c>
      <c r="BN2294" s="9" t="str">
        <f>_xlfn.XLOOKUP(B2294,'[6]cells down 19042026 9H40'!$B:$B,'[6]cells down 19042026 9H40'!$B:$B,"")</f>
        <v/>
      </c>
      <c r="BO2294" s="9" t="s">
        <v>4291</v>
      </c>
      <c r="BP2294" s="9" t="s">
        <v>5537</v>
      </c>
    </row>
    <row r="2295" spans="1:68" s="9" customFormat="1" x14ac:dyDescent="0.35">
      <c r="A2295" s="1" t="s">
        <v>4293</v>
      </c>
      <c r="B2295" s="8" t="s">
        <v>4294</v>
      </c>
      <c r="C2295" s="3" t="str">
        <f>_xlfn.XLOOKUP(B2295,'[1]daily break down'!$D:$D,'[1]daily break down'!$E:$E,"")</f>
        <v>CENTRE</v>
      </c>
      <c r="D2295" s="1" t="s">
        <v>11</v>
      </c>
      <c r="E2295" s="1" t="s">
        <v>12</v>
      </c>
      <c r="F2295" s="3" t="s">
        <v>37</v>
      </c>
      <c r="G2295" s="1" t="s">
        <v>4295</v>
      </c>
      <c r="H2295" s="41" t="str">
        <f>_xlfn.XLOOKUP(B2295,[2]CALCULATION!$B:$B,[2]CALCULATION!$H:$H,"")</f>
        <v>ZTE</v>
      </c>
      <c r="I2295" s="34">
        <v>0</v>
      </c>
      <c r="J2295" s="34">
        <v>0</v>
      </c>
      <c r="K2295" s="34">
        <v>0</v>
      </c>
      <c r="L2295" s="34">
        <v>0</v>
      </c>
      <c r="M2295" s="34">
        <v>0</v>
      </c>
      <c r="N2295" s="34">
        <v>0</v>
      </c>
      <c r="O2295" s="34">
        <v>0</v>
      </c>
      <c r="P2295" s="34">
        <v>0</v>
      </c>
      <c r="Q2295" s="34">
        <v>0</v>
      </c>
      <c r="R2295" s="34">
        <v>0</v>
      </c>
      <c r="S2295" s="109">
        <v>0</v>
      </c>
      <c r="T2295" s="109">
        <f>_xlfn.XLOOKUP(B2295,'[3]Nur des jours'!$B:$B,'[3]Nur des jours'!$U:$U,"")</f>
        <v>0</v>
      </c>
      <c r="U2295" s="109">
        <v>0</v>
      </c>
      <c r="V2295" s="109">
        <v>0</v>
      </c>
      <c r="W2295" s="109">
        <v>0</v>
      </c>
      <c r="X2295" s="109">
        <v>0</v>
      </c>
      <c r="Y2295" s="109">
        <v>0</v>
      </c>
      <c r="Z2295" s="109">
        <v>0</v>
      </c>
      <c r="AA2295" s="109">
        <v>0</v>
      </c>
      <c r="AB2295" s="109">
        <v>0</v>
      </c>
      <c r="AC2295" s="109">
        <v>0</v>
      </c>
      <c r="AD2295" s="109">
        <v>0</v>
      </c>
      <c r="AE2295" s="109">
        <v>0</v>
      </c>
      <c r="AF2295" s="109">
        <v>0</v>
      </c>
      <c r="AG2295" s="57" t="str">
        <f>_xlfn.XLOOKUP(B2295,[3]CALCULATION!$B:$B,[3]CALCULATION!$M:$M,"")</f>
        <v>Operationnel</v>
      </c>
      <c r="AH2295" s="57"/>
      <c r="AI2295" s="56" t="str" cm="1">
        <f t="array" ref="AI2295">IFERROR(_xlfn.IFS(
AK2295="MPR ISSUE","PDH",
AK2295="BSS Hardware Issue","BSS",
AK2295="Sites strategiques, MLL, Pylone, etc.","ENVTECH",
AK2295="AKTIVCO DEFAUT GE &amp; POWER Cabinet","AKTIVCO",
AK2295="AKTIVCO Coupure ENEO &amp; Baisse de tension","AKTIVCO GRID ONLY",
AK2295="Coupure ENEO &amp; Baisse de tension","IHS GRID ONLY",
AK2295="Defaut GE &amp; POWER Cabinet","IHS",
AK2295="Sharing","Partners",
AK2295="Sites strategiques &amp; DataCenter","SST &amp; DC",
AK2295="Exclu","Exclu",
AK2295="SAT","SAT",
AK2295="SPARE-ISSUE","SPARE-ISSUE",
AK2295="Fiber CAmtel","TRANS_FO_CAMTEL",
AK2295="Fiber AOF","Fiber AOF",
AK2295="Projet OCM (HUAWEI)","TRAVAUX-HUAWEI",
AK2295="Projet OCM (NOKIA)","TRAVAUX-NOKIA",
AK2295="ACCESS-ISSUE","ACCESS-ISSUE",
AK2295="Projet OCM (ZTE, NOKIA, autres projets)","TRAVAUX OCM",
AK2295="No root CAuse","No root cause",
AK2295="ODU HS","PDH",
AK2295="IP &amp; VLAN","PDH",
AK2295="Warehouse HUAWEI","SPARE-ISSUE",
AK2295="SPARE-HS","SPARE-ISSUE",
AK2295="Power Telco","BSS",AK2295="no impacts","no impacts"
),"")</f>
        <v>IHS</v>
      </c>
      <c r="AJ2295" s="56" t="str" cm="1">
        <f t="array" ref="AJ2295">IFERROR(_xlfn.IFS(
AK2295="MPR ISSUE","TX ISSUE",
AK2295="BSS Hardware Issue","RAN ISSUE",
AK2295="Sites strategiques, MLL, Pylone, etc.","ENVTECH",
AK2295="AKTIVCO DEFAUT GE &amp; POWER Cabinet","POWER ISSUE",
AK2295="AKTIVCO Coupure ENEO &amp; Baisse de tension","POWER ISSUE",
AK2295="Coupure ENEO &amp; Baisse de tension","POWER ISSUE",
AK2295="Defaut GE &amp; POWER Cabinet","POWER ISSUE",
AK2295="Sharing","POWER ISSUE",
AK2295="Sites strategiques &amp; DataCenter","POWER ISSUE",
AK2295="Exclu","Exclu",
AK2295="SAT","TX ISSUE",
AK2295="SPARE-ISSUE","SPARE-ISSUE",
AK2295="Fiber CAmtel","TX ISSUE",
AK2295="Fiber AOF","TX ISSUE",
AK2295="Projet OCM (HUAWEI)","TRAVAUX-HUAWEI",
AK2295="Projet OCM (NOKIA)","TRAVAUX -NOKIA",
AK2295="ACCESS-ISSUE","ACCESS-ISSUE",
AK2295="Projet OCM (ZTE, NOKIA, autres projets)","TRAVAUX OCM",
AK2295="No root CAuse","No root cause",
AK2295="ODU HS","TX ISSUE",
AK2295="IP &amp; VLAN","TX ISSUE",
AK2295="Warehouse HUAWEI","SPARE-ISSUE",
AK2295="SPARE-HS","SPARE-ISSUE",
AK2295="Power Telco","RAN ISSUE",AK2295="no impacts","no impacts"
),"")</f>
        <v>POWER ISSUE</v>
      </c>
      <c r="AK2295" s="81" t="s">
        <v>5330</v>
      </c>
      <c r="AL2295" s="56" t="str" cm="1">
        <f t="array" ref="AL2295">IFERROR(_xlfn.IFS(
AK2295="MPR ISSUE","ACTIVE",
AK2295="BSS Hardware Issue","ACTIVE",
AK2295="Sites strategiques, MLL, Pylone, etc.","PASSIVE",
AK2295="AKTIVCO DEFAUT GE &amp; POWER Cabinet","PASSIVE",
AK2295="AKTIVCO Coupure ENEO &amp; Baisse de tension","PASSIVE",
AK2295="Coupure ENEO &amp; Baisse de tension","PASSIVE",
AK2295="Defaut GE &amp; POWER Cabinet","PASSIVE",
AK2295="Sharing","PASSIVE",
AK2295="Sites strategiques &amp; DataCenter","PASSIVE",
AK2295="Exclu","Exclu",
AK2295="SAT","ACTIVE",
AK2295="SPARE-ISSUE","SPARE-ISSUE",
AK2295="Fiber CAmtel","ACTIVE",
AK2295="Fiber AOF","ACTIVE",
AK2295="Projet OCM (HUAWEI)","PLANNED WORKS",
AK2295="Projet OCM (NOKIA)","PLANNED WORKS",
AK2295="ACCESS-ISSUE","ACCESS-ISSUE",
AK2295="Projet OCM (ZTE, NOKIA, autres projets)","PLANNED WORKS",
AK2295="No root CAuse","No root cause",
AK2295="ODU HS","ACTIVE",
AK2295="IP &amp; VLAN","ACTIVE",
AK2295="Warehouse HUAWEI","SPARE-ISSUE",
AK2295="SPARE-HS","SPARE-ISSUE",
AK2295="Power Telco","ACTIVE", AK2295="no impacts","no impacts"
),"")</f>
        <v>PASSIVE</v>
      </c>
      <c r="AM2295" s="108" t="s">
        <v>6043</v>
      </c>
      <c r="AN2295" s="117" t="s">
        <v>4294</v>
      </c>
      <c r="AO2295" s="114"/>
      <c r="AP2295" s="23" t="s">
        <v>5537</v>
      </c>
      <c r="AQ2295" s="23" t="s">
        <v>5537</v>
      </c>
      <c r="AR2295" s="7"/>
      <c r="AS2295" s="6"/>
      <c r="AT2295" s="7"/>
      <c r="AU2295" s="3" t="s">
        <v>6043</v>
      </c>
      <c r="AV2295" s="24" t="s">
        <v>5537</v>
      </c>
      <c r="AW2295" s="24" t="s">
        <v>5537</v>
      </c>
      <c r="AX2295" s="24" t="s">
        <v>5537</v>
      </c>
      <c r="AY2295" s="24" t="s">
        <v>5537</v>
      </c>
      <c r="AZ2295" s="24" t="s">
        <v>5537</v>
      </c>
      <c r="BA2295" s="24" t="s">
        <v>5537</v>
      </c>
      <c r="BB2295" s="24" t="s">
        <v>5537</v>
      </c>
      <c r="BC2295" s="24" t="s">
        <v>5537</v>
      </c>
      <c r="BD2295" s="24" t="s">
        <v>5537</v>
      </c>
      <c r="BE2295" s="24" t="s">
        <v>5537</v>
      </c>
      <c r="BF2295" s="24" t="s">
        <v>5537</v>
      </c>
      <c r="BG2295" s="24" t="s">
        <v>5537</v>
      </c>
      <c r="BH2295" s="24" t="s">
        <v>5537</v>
      </c>
      <c r="BI2295" s="9" t="s">
        <v>5537</v>
      </c>
      <c r="BJ2295" s="14"/>
      <c r="BK2295" s="14" t="s">
        <v>5537</v>
      </c>
      <c r="BL2295" s="14" t="str">
        <f>_xlfn.XLOOKUP(B2295,'[4]cell downs 18042026 17h'!$B:$B,'[4]cell downs 18042026 17h'!$B:$B,"")</f>
        <v/>
      </c>
      <c r="BM2295" s="14" t="str">
        <f>_xlfn.XLOOKUP(B2295,'[5]Cells Huawei 19042026 15h'!$B:$B,'[5]Cells Huawei 19042026 15h'!$B:$B,"")</f>
        <v/>
      </c>
      <c r="BN2295" s="9" t="str">
        <f>_xlfn.XLOOKUP(B2295,'[6]cells down 19042026 9H40'!$B:$B,'[6]cells down 19042026 9H40'!$B:$B,"")</f>
        <v/>
      </c>
      <c r="BO2295" s="9" t="s">
        <v>4294</v>
      </c>
      <c r="BP2295" s="9" t="s">
        <v>5537</v>
      </c>
    </row>
    <row r="2296" spans="1:68" s="9" customFormat="1" x14ac:dyDescent="0.35">
      <c r="A2296" s="1" t="s">
        <v>4303</v>
      </c>
      <c r="B2296" s="8" t="s">
        <v>4304</v>
      </c>
      <c r="C2296" s="3" t="str">
        <f>_xlfn.XLOOKUP(B2296,'[1]daily break down'!$D:$D,'[1]daily break down'!$E:$E,"")</f>
        <v>OUEST</v>
      </c>
      <c r="D2296" s="1"/>
      <c r="E2296" s="1"/>
      <c r="F2296" s="3" t="s">
        <v>102</v>
      </c>
      <c r="G2296" s="1" t="s">
        <v>4278</v>
      </c>
      <c r="H2296" s="39" t="str">
        <f>_xlfn.XLOOKUP(B2296,[2]CALCULATION!$B:$B,[2]CALCULATION!$H:$H,"")</f>
        <v>HUAWEI</v>
      </c>
      <c r="I2296" s="34">
        <v>0</v>
      </c>
      <c r="J2296" s="34">
        <v>0</v>
      </c>
      <c r="K2296" s="34">
        <v>0</v>
      </c>
      <c r="L2296" s="34">
        <v>0</v>
      </c>
      <c r="M2296" s="34">
        <v>0</v>
      </c>
      <c r="N2296" s="34">
        <v>0</v>
      </c>
      <c r="O2296" s="34">
        <v>0</v>
      </c>
      <c r="P2296" s="34">
        <v>0</v>
      </c>
      <c r="Q2296" s="34">
        <v>0</v>
      </c>
      <c r="R2296" s="34">
        <v>0</v>
      </c>
      <c r="S2296" s="109">
        <v>0</v>
      </c>
      <c r="T2296" s="109">
        <f>_xlfn.XLOOKUP(B2296,'[3]Nur des jours'!$B:$B,'[3]Nur des jours'!$U:$U,"")</f>
        <v>0</v>
      </c>
      <c r="U2296" s="109">
        <v>0</v>
      </c>
      <c r="V2296" s="109">
        <v>0</v>
      </c>
      <c r="W2296" s="109">
        <v>0</v>
      </c>
      <c r="X2296" s="109">
        <v>0</v>
      </c>
      <c r="Y2296" s="109">
        <v>0</v>
      </c>
      <c r="Z2296" s="109">
        <v>0</v>
      </c>
      <c r="AA2296" s="109">
        <v>0</v>
      </c>
      <c r="AB2296" s="109">
        <v>0</v>
      </c>
      <c r="AC2296" s="109">
        <v>0</v>
      </c>
      <c r="AD2296" s="109">
        <v>0</v>
      </c>
      <c r="AE2296" s="109">
        <v>0</v>
      </c>
      <c r="AF2296" s="109">
        <v>0</v>
      </c>
      <c r="AG2296" s="57" t="str">
        <f>_xlfn.XLOOKUP(B2296,[3]CALCULATION!$B:$B,[3]CALCULATION!$M:$M,"")</f>
        <v>Operationnel</v>
      </c>
      <c r="AH2296" s="57"/>
      <c r="AI2296" s="56" t="str" cm="1">
        <f t="array" ref="AI2296">IFERROR(_xlfn.IFS(
AK2296="MPR ISSUE","PDH",
AK2296="BSS Hardware Issue","BSS",
AK2296="Sites strategiques, MLL, Pylone, etc.","ENVTECH",
AK2296="AKTIVCO DEFAUT GE &amp; POWER Cabinet","AKTIVCO",
AK2296="AKTIVCO Coupure ENEO &amp; Baisse de tension","AKTIVCO GRID ONLY",
AK2296="Coupure ENEO &amp; Baisse de tension","IHS GRID ONLY",
AK2296="Defaut GE &amp; POWER Cabinet","IHS",
AK2296="Sharing","Partners",
AK2296="Sites strategiques &amp; DataCenter","SST &amp; DC",
AK2296="Exclu","Exclu",
AK2296="SAT","SAT",
AK2296="SPARE-ISSUE","SPARE-ISSUE",
AK2296="Fiber CAmtel","TRANS_FO_CAMTEL",
AK2296="Fiber AOF","Fiber AOF",
AK2296="Projet OCM (HUAWEI)","TRAVAUX-HUAWEI",
AK2296="Projet OCM (NOKIA)","TRAVAUX-NOKIA",
AK2296="ACCESS-ISSUE","ACCESS-ISSUE",
AK2296="Projet OCM (ZTE, NOKIA, autres projets)","TRAVAUX OCM",
AK2296="No root CAuse","No root cause",
AK2296="ODU HS","PDH",
AK2296="IP &amp; VLAN","PDH",
AK2296="Warehouse HUAWEI","SPARE-ISSUE",
AK2296="SPARE-HS","SPARE-ISSUE",
AK2296="Power Telco","BSS",AK2296="no impacts","no impacts"
),"")</f>
        <v>No root cause</v>
      </c>
      <c r="AJ2296" s="56" t="str" cm="1">
        <f t="array" ref="AJ2296">IFERROR(_xlfn.IFS(
AK2296="MPR ISSUE","TX ISSUE",
AK2296="BSS Hardware Issue","RAN ISSUE",
AK2296="Sites strategiques, MLL, Pylone, etc.","ENVTECH",
AK2296="AKTIVCO DEFAUT GE &amp; POWER Cabinet","POWER ISSUE",
AK2296="AKTIVCO Coupure ENEO &amp; Baisse de tension","POWER ISSUE",
AK2296="Coupure ENEO &amp; Baisse de tension","POWER ISSUE",
AK2296="Defaut GE &amp; POWER Cabinet","POWER ISSUE",
AK2296="Sharing","POWER ISSUE",
AK2296="Sites strategiques &amp; DataCenter","POWER ISSUE",
AK2296="Exclu","Exclu",
AK2296="SAT","TX ISSUE",
AK2296="SPARE-ISSUE","SPARE-ISSUE",
AK2296="Fiber CAmtel","TX ISSUE",
AK2296="Fiber AOF","TX ISSUE",
AK2296="Projet OCM (HUAWEI)","TRAVAUX-HUAWEI",
AK2296="Projet OCM (NOKIA)","TRAVAUX -NOKIA",
AK2296="ACCESS-ISSUE","ACCESS-ISSUE",
AK2296="Projet OCM (ZTE, NOKIA, autres projets)","TRAVAUX OCM",
AK2296="No root CAuse","No root cause",
AK2296="ODU HS","TX ISSUE",
AK2296="IP &amp; VLAN","TX ISSUE",
AK2296="Warehouse HUAWEI","SPARE-ISSUE",
AK2296="SPARE-HS","SPARE-ISSUE",
AK2296="Power Telco","RAN ISSUE",AK2296="no impacts","no impacts"
),"")</f>
        <v>No root cause</v>
      </c>
      <c r="AK2296" s="81" t="s">
        <v>5620</v>
      </c>
      <c r="AL2296" s="56" t="str" cm="1">
        <f t="array" ref="AL2296">IFERROR(_xlfn.IFS(
AK2296="MPR ISSUE","ACTIVE",
AK2296="BSS Hardware Issue","ACTIVE",
AK2296="Sites strategiques, MLL, Pylone, etc.","PASSIVE",
AK2296="AKTIVCO DEFAUT GE &amp; POWER Cabinet","PASSIVE",
AK2296="AKTIVCO Coupure ENEO &amp; Baisse de tension","PASSIVE",
AK2296="Coupure ENEO &amp; Baisse de tension","PASSIVE",
AK2296="Defaut GE &amp; POWER Cabinet","PASSIVE",
AK2296="Sharing","PASSIVE",
AK2296="Sites strategiques &amp; DataCenter","PASSIVE",
AK2296="Exclu","Exclu",
AK2296="SAT","ACTIVE",
AK2296="SPARE-ISSUE","SPARE-ISSUE",
AK2296="Fiber CAmtel","ACTIVE",
AK2296="Fiber AOF","ACTIVE",
AK2296="Projet OCM (HUAWEI)","PLANNED WORKS",
AK2296="Projet OCM (NOKIA)","PLANNED WORKS",
AK2296="ACCESS-ISSUE","ACCESS-ISSUE",
AK2296="Projet OCM (ZTE, NOKIA, autres projets)","PLANNED WORKS",
AK2296="No root CAuse","No root cause",
AK2296="ODU HS","ACTIVE",
AK2296="IP &amp; VLAN","ACTIVE",
AK2296="Warehouse HUAWEI","SPARE-ISSUE",
AK2296="SPARE-HS","SPARE-ISSUE",
AK2296="Power Telco","ACTIVE", AK2296="no impacts","no impacts"
),"")</f>
        <v>No root cause</v>
      </c>
      <c r="AM2296" s="108" t="s">
        <v>5537</v>
      </c>
      <c r="AN2296" s="117" t="s">
        <v>4304</v>
      </c>
      <c r="AP2296" s="23" t="s">
        <v>5537</v>
      </c>
      <c r="AQ2296" s="23" t="s">
        <v>5537</v>
      </c>
      <c r="AR2296" s="7"/>
      <c r="AS2296" s="6"/>
      <c r="AT2296" s="7"/>
      <c r="AU2296" s="3" t="s">
        <v>5537</v>
      </c>
      <c r="AV2296" s="24" t="s">
        <v>5537</v>
      </c>
      <c r="AW2296" s="24" t="s">
        <v>5537</v>
      </c>
      <c r="AX2296" s="24" t="s">
        <v>5537</v>
      </c>
      <c r="AY2296" s="24" t="s">
        <v>5537</v>
      </c>
      <c r="AZ2296" s="24" t="s">
        <v>5537</v>
      </c>
      <c r="BA2296" s="24" t="s">
        <v>5537</v>
      </c>
      <c r="BB2296" s="24" t="s">
        <v>5537</v>
      </c>
      <c r="BC2296" s="24" t="s">
        <v>5537</v>
      </c>
      <c r="BD2296" s="24" t="s">
        <v>5537</v>
      </c>
      <c r="BE2296" s="24" t="s">
        <v>5537</v>
      </c>
      <c r="BF2296" s="24" t="s">
        <v>5537</v>
      </c>
      <c r="BG2296" s="24" t="s">
        <v>5537</v>
      </c>
      <c r="BH2296" s="24" t="s">
        <v>5537</v>
      </c>
      <c r="BI2296" s="9" t="s">
        <v>5537</v>
      </c>
      <c r="BJ2296" s="14"/>
      <c r="BK2296" s="14" t="s">
        <v>5537</v>
      </c>
      <c r="BL2296" s="14" t="str">
        <f>_xlfn.XLOOKUP(B2296,'[4]cell downs 18042026 17h'!$B:$B,'[4]cell downs 18042026 17h'!$B:$B,"")</f>
        <v/>
      </c>
      <c r="BM2296" s="14" t="str">
        <f>_xlfn.XLOOKUP(B2296,'[5]Cells Huawei 19042026 15h'!$B:$B,'[5]Cells Huawei 19042026 15h'!$B:$B,"")</f>
        <v/>
      </c>
      <c r="BN2296" s="9" t="str">
        <f>_xlfn.XLOOKUP(B2296,'[6]cells down 19042026 9H40'!$B:$B,'[6]cells down 19042026 9H40'!$B:$B,"")</f>
        <v/>
      </c>
      <c r="BO2296" s="9" t="s">
        <v>5537</v>
      </c>
      <c r="BP2296" s="9" t="s">
        <v>5537</v>
      </c>
    </row>
    <row r="2297" spans="1:68" s="9" customFormat="1" x14ac:dyDescent="0.35">
      <c r="A2297" s="1" t="s">
        <v>4305</v>
      </c>
      <c r="B2297" s="8" t="s">
        <v>4306</v>
      </c>
      <c r="C2297" s="3" t="str">
        <f>_xlfn.XLOOKUP(B2297,'[1]daily break down'!$D:$D,'[1]daily break down'!$E:$E,"")</f>
        <v>ADAMAOUA</v>
      </c>
      <c r="D2297" s="1" t="s">
        <v>11</v>
      </c>
      <c r="E2297" s="1" t="s">
        <v>83</v>
      </c>
      <c r="F2297" s="3" t="s">
        <v>90</v>
      </c>
      <c r="G2297" s="1" t="s">
        <v>4305</v>
      </c>
      <c r="H2297" s="39" t="str">
        <f>_xlfn.XLOOKUP(B2297,[2]CALCULATION!$B:$B,[2]CALCULATION!$H:$H,"")</f>
        <v>HUAWEI</v>
      </c>
      <c r="I2297" s="34">
        <v>0</v>
      </c>
      <c r="J2297" s="34">
        <v>0</v>
      </c>
      <c r="K2297" s="34">
        <v>0</v>
      </c>
      <c r="L2297" s="34">
        <v>0</v>
      </c>
      <c r="M2297" s="34">
        <v>0</v>
      </c>
      <c r="N2297" s="34">
        <v>0</v>
      </c>
      <c r="O2297" s="34">
        <v>0</v>
      </c>
      <c r="P2297" s="34">
        <v>0</v>
      </c>
      <c r="Q2297" s="34">
        <v>0</v>
      </c>
      <c r="R2297" s="34">
        <v>0</v>
      </c>
      <c r="S2297" s="109">
        <v>0</v>
      </c>
      <c r="T2297" s="109">
        <f>_xlfn.XLOOKUP(B2297,'[3]Nur des jours'!$B:$B,'[3]Nur des jours'!$U:$U,"")</f>
        <v>0</v>
      </c>
      <c r="U2297" s="109">
        <v>0</v>
      </c>
      <c r="V2297" s="109">
        <v>0</v>
      </c>
      <c r="W2297" s="109">
        <v>0</v>
      </c>
      <c r="X2297" s="109">
        <v>0</v>
      </c>
      <c r="Y2297" s="109">
        <v>0</v>
      </c>
      <c r="Z2297" s="109">
        <v>0</v>
      </c>
      <c r="AA2297" s="109">
        <v>0</v>
      </c>
      <c r="AB2297" s="109">
        <v>0</v>
      </c>
      <c r="AC2297" s="109">
        <v>0</v>
      </c>
      <c r="AD2297" s="109">
        <v>0</v>
      </c>
      <c r="AE2297" s="109">
        <v>0</v>
      </c>
      <c r="AF2297" s="109">
        <v>0</v>
      </c>
      <c r="AG2297" s="57" t="str">
        <f>_xlfn.XLOOKUP(B2297,[3]CALCULATION!$B:$B,[3]CALCULATION!$M:$M,"")</f>
        <v>Operationnel</v>
      </c>
      <c r="AH2297" s="57"/>
      <c r="AI2297" s="56" t="str" cm="1">
        <f t="array" ref="AI2297">IFERROR(_xlfn.IFS(
AK2297="MPR ISSUE","PDH",
AK2297="BSS Hardware Issue","BSS",
AK2297="Sites strategiques, MLL, Pylone, etc.","ENVTECH",
AK2297="AKTIVCO DEFAUT GE &amp; POWER Cabinet","AKTIVCO",
AK2297="AKTIVCO Coupure ENEO &amp; Baisse de tension","AKTIVCO GRID ONLY",
AK2297="Coupure ENEO &amp; Baisse de tension","IHS GRID ONLY",
AK2297="Defaut GE &amp; POWER Cabinet","IHS",
AK2297="Sharing","Partners",
AK2297="Sites strategiques &amp; DataCenter","SST &amp; DC",
AK2297="Exclu","Exclu",
AK2297="SAT","SAT",
AK2297="SPARE-ISSUE","SPARE-ISSUE",
AK2297="Fiber CAmtel","TRANS_FO_CAMTEL",
AK2297="Fiber AOF","Fiber AOF",
AK2297="Projet OCM (HUAWEI)","TRAVAUX-HUAWEI",
AK2297="Projet OCM (NOKIA)","TRAVAUX-NOKIA",
AK2297="ACCESS-ISSUE","ACCESS-ISSUE",
AK2297="Projet OCM (ZTE, NOKIA, autres projets)","TRAVAUX OCM",
AK2297="No root CAuse","No root cause",
AK2297="ODU HS","PDH",
AK2297="IP &amp; VLAN","PDH",
AK2297="Warehouse HUAWEI","SPARE-ISSUE",
AK2297="SPARE-HS","SPARE-ISSUE",
AK2297="Power Telco","BSS",AK2297="no impacts","no impacts"
),"")</f>
        <v>No root cause</v>
      </c>
      <c r="AJ2297" s="56" t="str" cm="1">
        <f t="array" ref="AJ2297">IFERROR(_xlfn.IFS(
AK2297="MPR ISSUE","TX ISSUE",
AK2297="BSS Hardware Issue","RAN ISSUE",
AK2297="Sites strategiques, MLL, Pylone, etc.","ENVTECH",
AK2297="AKTIVCO DEFAUT GE &amp; POWER Cabinet","POWER ISSUE",
AK2297="AKTIVCO Coupure ENEO &amp; Baisse de tension","POWER ISSUE",
AK2297="Coupure ENEO &amp; Baisse de tension","POWER ISSUE",
AK2297="Defaut GE &amp; POWER Cabinet","POWER ISSUE",
AK2297="Sharing","POWER ISSUE",
AK2297="Sites strategiques &amp; DataCenter","POWER ISSUE",
AK2297="Exclu","Exclu",
AK2297="SAT","TX ISSUE",
AK2297="SPARE-ISSUE","SPARE-ISSUE",
AK2297="Fiber CAmtel","TX ISSUE",
AK2297="Fiber AOF","TX ISSUE",
AK2297="Projet OCM (HUAWEI)","TRAVAUX-HUAWEI",
AK2297="Projet OCM (NOKIA)","TRAVAUX -NOKIA",
AK2297="ACCESS-ISSUE","ACCESS-ISSUE",
AK2297="Projet OCM (ZTE, NOKIA, autres projets)","TRAVAUX OCM",
AK2297="No root CAuse","No root cause",
AK2297="ODU HS","TX ISSUE",
AK2297="IP &amp; VLAN","TX ISSUE",
AK2297="Warehouse HUAWEI","SPARE-ISSUE",
AK2297="SPARE-HS","SPARE-ISSUE",
AK2297="Power Telco","RAN ISSUE",AK2297="no impacts","no impacts"
),"")</f>
        <v>No root cause</v>
      </c>
      <c r="AK2297" s="81" t="s">
        <v>5620</v>
      </c>
      <c r="AL2297" s="56" t="str" cm="1">
        <f t="array" ref="AL2297">IFERROR(_xlfn.IFS(
AK2297="MPR ISSUE","ACTIVE",
AK2297="BSS Hardware Issue","ACTIVE",
AK2297="Sites strategiques, MLL, Pylone, etc.","PASSIVE",
AK2297="AKTIVCO DEFAUT GE &amp; POWER Cabinet","PASSIVE",
AK2297="AKTIVCO Coupure ENEO &amp; Baisse de tension","PASSIVE",
AK2297="Coupure ENEO &amp; Baisse de tension","PASSIVE",
AK2297="Defaut GE &amp; POWER Cabinet","PASSIVE",
AK2297="Sharing","PASSIVE",
AK2297="Sites strategiques &amp; DataCenter","PASSIVE",
AK2297="Exclu","Exclu",
AK2297="SAT","ACTIVE",
AK2297="SPARE-ISSUE","SPARE-ISSUE",
AK2297="Fiber CAmtel","ACTIVE",
AK2297="Fiber AOF","ACTIVE",
AK2297="Projet OCM (HUAWEI)","PLANNED WORKS",
AK2297="Projet OCM (NOKIA)","PLANNED WORKS",
AK2297="ACCESS-ISSUE","ACCESS-ISSUE",
AK2297="Projet OCM (ZTE, NOKIA, autres projets)","PLANNED WORKS",
AK2297="No root CAuse","No root cause",
AK2297="ODU HS","ACTIVE",
AK2297="IP &amp; VLAN","ACTIVE",
AK2297="Warehouse HUAWEI","SPARE-ISSUE",
AK2297="SPARE-HS","SPARE-ISSUE",
AK2297="Power Telco","ACTIVE", AK2297="no impacts","no impacts"
),"")</f>
        <v>No root cause</v>
      </c>
      <c r="AM2297" s="108" t="s">
        <v>5537</v>
      </c>
      <c r="AN2297" s="117" t="s">
        <v>4306</v>
      </c>
      <c r="AP2297" s="23" t="s">
        <v>5537</v>
      </c>
      <c r="AQ2297" s="23" t="s">
        <v>5537</v>
      </c>
      <c r="AR2297" s="7"/>
      <c r="AS2297" s="6"/>
      <c r="AT2297" s="7"/>
      <c r="AU2297" s="3" t="s">
        <v>5537</v>
      </c>
      <c r="AV2297" s="24" t="s">
        <v>5537</v>
      </c>
      <c r="AW2297" s="24" t="s">
        <v>5537</v>
      </c>
      <c r="AX2297" s="24" t="s">
        <v>5537</v>
      </c>
      <c r="AY2297" s="24" t="s">
        <v>5537</v>
      </c>
      <c r="AZ2297" s="24" t="s">
        <v>5537</v>
      </c>
      <c r="BA2297" s="24" t="s">
        <v>5537</v>
      </c>
      <c r="BB2297" s="24" t="s">
        <v>5537</v>
      </c>
      <c r="BC2297" s="24" t="s">
        <v>5537</v>
      </c>
      <c r="BD2297" s="24" t="s">
        <v>5537</v>
      </c>
      <c r="BE2297" s="24" t="s">
        <v>5537</v>
      </c>
      <c r="BF2297" s="24" t="s">
        <v>5537</v>
      </c>
      <c r="BG2297" s="24" t="s">
        <v>5537</v>
      </c>
      <c r="BH2297" s="24" t="s">
        <v>5537</v>
      </c>
      <c r="BI2297" s="9" t="s">
        <v>5537</v>
      </c>
      <c r="BJ2297" s="14"/>
      <c r="BK2297" s="14" t="s">
        <v>5537</v>
      </c>
      <c r="BL2297" s="14" t="str">
        <f>_xlfn.XLOOKUP(B2297,'[4]cell downs 18042026 17h'!$B:$B,'[4]cell downs 18042026 17h'!$B:$B,"")</f>
        <v/>
      </c>
      <c r="BM2297" s="14" t="str">
        <f>_xlfn.XLOOKUP(B2297,'[5]Cells Huawei 19042026 15h'!$B:$B,'[5]Cells Huawei 19042026 15h'!$B:$B,"")</f>
        <v/>
      </c>
      <c r="BN2297" s="9" t="str">
        <f>_xlfn.XLOOKUP(B2297,'[6]cells down 19042026 9H40'!$B:$B,'[6]cells down 19042026 9H40'!$B:$B,"")</f>
        <v/>
      </c>
      <c r="BO2297" s="9" t="s">
        <v>4306</v>
      </c>
      <c r="BP2297" s="9" t="s">
        <v>5537</v>
      </c>
    </row>
    <row r="2298" spans="1:68" s="9" customFormat="1" x14ac:dyDescent="0.35">
      <c r="A2298" s="1" t="s">
        <v>4307</v>
      </c>
      <c r="B2298" s="8" t="s">
        <v>4308</v>
      </c>
      <c r="C2298" s="3" t="str">
        <f>_xlfn.XLOOKUP(B2298,'[1]daily break down'!$D:$D,'[1]daily break down'!$E:$E,"")</f>
        <v>CENTRE</v>
      </c>
      <c r="D2298" s="1" t="s">
        <v>11</v>
      </c>
      <c r="E2298" s="1" t="s">
        <v>12</v>
      </c>
      <c r="F2298" s="3" t="s">
        <v>37</v>
      </c>
      <c r="G2298" s="1" t="s">
        <v>4309</v>
      </c>
      <c r="H2298" s="41" t="str">
        <f>_xlfn.XLOOKUP(B2298,[2]CALCULATION!$B:$B,[2]CALCULATION!$H:$H,"")</f>
        <v>ZTE</v>
      </c>
      <c r="I2298" s="34">
        <v>0</v>
      </c>
      <c r="J2298" s="34">
        <v>0</v>
      </c>
      <c r="K2298" s="34">
        <v>0</v>
      </c>
      <c r="L2298" s="34">
        <v>0</v>
      </c>
      <c r="M2298" s="34">
        <v>0</v>
      </c>
      <c r="N2298" s="34">
        <v>0</v>
      </c>
      <c r="O2298" s="34">
        <v>0</v>
      </c>
      <c r="P2298" s="34">
        <v>0</v>
      </c>
      <c r="Q2298" s="34">
        <v>0</v>
      </c>
      <c r="R2298" s="34">
        <v>0</v>
      </c>
      <c r="S2298" s="109">
        <v>0</v>
      </c>
      <c r="T2298" s="109">
        <f>_xlfn.XLOOKUP(B2298,'[3]Nur des jours'!$B:$B,'[3]Nur des jours'!$U:$U,"")</f>
        <v>0</v>
      </c>
      <c r="U2298" s="109">
        <v>0</v>
      </c>
      <c r="V2298" s="109">
        <v>0</v>
      </c>
      <c r="W2298" s="109">
        <v>0</v>
      </c>
      <c r="X2298" s="109">
        <v>0</v>
      </c>
      <c r="Y2298" s="109">
        <v>0</v>
      </c>
      <c r="Z2298" s="109">
        <v>0</v>
      </c>
      <c r="AA2298" s="109">
        <v>0</v>
      </c>
      <c r="AB2298" s="109">
        <v>0</v>
      </c>
      <c r="AC2298" s="109">
        <v>0</v>
      </c>
      <c r="AD2298" s="109">
        <v>0</v>
      </c>
      <c r="AE2298" s="109">
        <v>0</v>
      </c>
      <c r="AF2298" s="109">
        <v>0</v>
      </c>
      <c r="AG2298" s="57" t="str">
        <f>_xlfn.XLOOKUP(B2298,[3]CALCULATION!$B:$B,[3]CALCULATION!$M:$M,"")</f>
        <v>Operationnel</v>
      </c>
      <c r="AH2298" s="57"/>
      <c r="AI2298" s="56" t="str" cm="1">
        <f t="array" ref="AI2298">IFERROR(_xlfn.IFS(
AK2298="MPR ISSUE","PDH",
AK2298="BSS Hardware Issue","BSS",
AK2298="Sites strategiques, MLL, Pylone, etc.","ENVTECH",
AK2298="AKTIVCO DEFAUT GE &amp; POWER Cabinet","AKTIVCO",
AK2298="AKTIVCO Coupure ENEO &amp; Baisse de tension","AKTIVCO GRID ONLY",
AK2298="Coupure ENEO &amp; Baisse de tension","IHS GRID ONLY",
AK2298="Defaut GE &amp; POWER Cabinet","IHS",
AK2298="Sharing","Partners",
AK2298="Sites strategiques &amp; DataCenter","SST &amp; DC",
AK2298="Exclu","Exclu",
AK2298="SAT","SAT",
AK2298="SPARE-ISSUE","SPARE-ISSUE",
AK2298="Fiber CAmtel","TRANS_FO_CAMTEL",
AK2298="Fiber AOF","Fiber AOF",
AK2298="Projet OCM (HUAWEI)","TRAVAUX-HUAWEI",
AK2298="Projet OCM (NOKIA)","TRAVAUX-NOKIA",
AK2298="ACCESS-ISSUE","ACCESS-ISSUE",
AK2298="Projet OCM (ZTE, NOKIA, autres projets)","TRAVAUX OCM",
AK2298="No root CAuse","No root cause",
AK2298="ODU HS","PDH",
AK2298="IP &amp; VLAN","PDH",
AK2298="Warehouse HUAWEI","SPARE-ISSUE",
AK2298="SPARE-HS","SPARE-ISSUE",
AK2298="Power Telco","BSS",AK2298="no impacts","no impacts"
),"")</f>
        <v>No root cause</v>
      </c>
      <c r="AJ2298" s="56" t="str" cm="1">
        <f t="array" ref="AJ2298">IFERROR(_xlfn.IFS(
AK2298="MPR ISSUE","TX ISSUE",
AK2298="BSS Hardware Issue","RAN ISSUE",
AK2298="Sites strategiques, MLL, Pylone, etc.","ENVTECH",
AK2298="AKTIVCO DEFAUT GE &amp; POWER Cabinet","POWER ISSUE",
AK2298="AKTIVCO Coupure ENEO &amp; Baisse de tension","POWER ISSUE",
AK2298="Coupure ENEO &amp; Baisse de tension","POWER ISSUE",
AK2298="Defaut GE &amp; POWER Cabinet","POWER ISSUE",
AK2298="Sharing","POWER ISSUE",
AK2298="Sites strategiques &amp; DataCenter","POWER ISSUE",
AK2298="Exclu","Exclu",
AK2298="SAT","TX ISSUE",
AK2298="SPARE-ISSUE","SPARE-ISSUE",
AK2298="Fiber CAmtel","TX ISSUE",
AK2298="Fiber AOF","TX ISSUE",
AK2298="Projet OCM (HUAWEI)","TRAVAUX-HUAWEI",
AK2298="Projet OCM (NOKIA)","TRAVAUX -NOKIA",
AK2298="ACCESS-ISSUE","ACCESS-ISSUE",
AK2298="Projet OCM (ZTE, NOKIA, autres projets)","TRAVAUX OCM",
AK2298="No root CAuse","No root cause",
AK2298="ODU HS","TX ISSUE",
AK2298="IP &amp; VLAN","TX ISSUE",
AK2298="Warehouse HUAWEI","SPARE-ISSUE",
AK2298="SPARE-HS","SPARE-ISSUE",
AK2298="Power Telco","RAN ISSUE",AK2298="no impacts","no impacts"
),"")</f>
        <v>No root cause</v>
      </c>
      <c r="AK2298" s="81" t="s">
        <v>5620</v>
      </c>
      <c r="AL2298" s="56" t="str" cm="1">
        <f t="array" ref="AL2298">IFERROR(_xlfn.IFS(
AK2298="MPR ISSUE","ACTIVE",
AK2298="BSS Hardware Issue","ACTIVE",
AK2298="Sites strategiques, MLL, Pylone, etc.","PASSIVE",
AK2298="AKTIVCO DEFAUT GE &amp; POWER Cabinet","PASSIVE",
AK2298="AKTIVCO Coupure ENEO &amp; Baisse de tension","PASSIVE",
AK2298="Coupure ENEO &amp; Baisse de tension","PASSIVE",
AK2298="Defaut GE &amp; POWER Cabinet","PASSIVE",
AK2298="Sharing","PASSIVE",
AK2298="Sites strategiques &amp; DataCenter","PASSIVE",
AK2298="Exclu","Exclu",
AK2298="SAT","ACTIVE",
AK2298="SPARE-ISSUE","SPARE-ISSUE",
AK2298="Fiber CAmtel","ACTIVE",
AK2298="Fiber AOF","ACTIVE",
AK2298="Projet OCM (HUAWEI)","PLANNED WORKS",
AK2298="Projet OCM (NOKIA)","PLANNED WORKS",
AK2298="ACCESS-ISSUE","ACCESS-ISSUE",
AK2298="Projet OCM (ZTE, NOKIA, autres projets)","PLANNED WORKS",
AK2298="No root CAuse","No root cause",
AK2298="ODU HS","ACTIVE",
AK2298="IP &amp; VLAN","ACTIVE",
AK2298="Warehouse HUAWEI","SPARE-ISSUE",
AK2298="SPARE-HS","SPARE-ISSUE",
AK2298="Power Telco","ACTIVE", AK2298="no impacts","no impacts"
),"")</f>
        <v>No root cause</v>
      </c>
      <c r="AM2298" s="108" t="s">
        <v>5537</v>
      </c>
      <c r="AN2298" s="117" t="s">
        <v>4308</v>
      </c>
      <c r="AP2298" s="23" t="s">
        <v>5537</v>
      </c>
      <c r="AQ2298" s="23" t="s">
        <v>5537</v>
      </c>
      <c r="AR2298" s="7"/>
      <c r="AS2298" s="6"/>
      <c r="AT2298" s="7"/>
      <c r="AU2298" s="3" t="s">
        <v>5537</v>
      </c>
      <c r="AV2298" s="24" t="s">
        <v>5537</v>
      </c>
      <c r="AW2298" s="24" t="s">
        <v>5537</v>
      </c>
      <c r="AX2298" s="24" t="s">
        <v>5537</v>
      </c>
      <c r="AY2298" s="24" t="s">
        <v>5537</v>
      </c>
      <c r="AZ2298" s="24" t="s">
        <v>5537</v>
      </c>
      <c r="BA2298" s="24" t="s">
        <v>5537</v>
      </c>
      <c r="BB2298" s="24" t="s">
        <v>5537</v>
      </c>
      <c r="BC2298" s="24" t="s">
        <v>5537</v>
      </c>
      <c r="BD2298" s="24" t="s">
        <v>5537</v>
      </c>
      <c r="BE2298" s="24" t="s">
        <v>5537</v>
      </c>
      <c r="BF2298" s="24" t="s">
        <v>5537</v>
      </c>
      <c r="BG2298" s="24" t="s">
        <v>5537</v>
      </c>
      <c r="BH2298" s="24" t="s">
        <v>5537</v>
      </c>
      <c r="BI2298" s="9" t="s">
        <v>5537</v>
      </c>
      <c r="BJ2298" s="14"/>
      <c r="BK2298" s="14" t="s">
        <v>5537</v>
      </c>
      <c r="BL2298" s="14" t="str">
        <f>_xlfn.XLOOKUP(B2298,'[4]cell downs 18042026 17h'!$B:$B,'[4]cell downs 18042026 17h'!$B:$B,"")</f>
        <v/>
      </c>
      <c r="BM2298" s="14" t="str">
        <f>_xlfn.XLOOKUP(B2298,'[5]Cells Huawei 19042026 15h'!$B:$B,'[5]Cells Huawei 19042026 15h'!$B:$B,"")</f>
        <v/>
      </c>
      <c r="BN2298" s="9" t="str">
        <f>_xlfn.XLOOKUP(B2298,'[6]cells down 19042026 9H40'!$B:$B,'[6]cells down 19042026 9H40'!$B:$B,"")</f>
        <v/>
      </c>
      <c r="BO2298" s="9" t="s">
        <v>4308</v>
      </c>
      <c r="BP2298" s="9" t="s">
        <v>1713</v>
      </c>
    </row>
    <row r="2299" spans="1:68" s="9" customFormat="1" x14ac:dyDescent="0.35">
      <c r="A2299" s="1" t="s">
        <v>4312</v>
      </c>
      <c r="B2299" s="8" t="s">
        <v>4313</v>
      </c>
      <c r="C2299" s="3" t="str">
        <f>_xlfn.XLOOKUP(B2299,'[1]daily break down'!$D:$D,'[1]daily break down'!$E:$E,"")</f>
        <v>OUEST</v>
      </c>
      <c r="D2299" s="1" t="s">
        <v>11</v>
      </c>
      <c r="E2299" s="1" t="s">
        <v>12</v>
      </c>
      <c r="F2299" s="3" t="s">
        <v>102</v>
      </c>
      <c r="G2299" s="1" t="s">
        <v>4068</v>
      </c>
      <c r="H2299" s="39" t="str">
        <f>_xlfn.XLOOKUP(B2299,[2]CALCULATION!$B:$B,[2]CALCULATION!$H:$H,"")</f>
        <v>HUAWEI</v>
      </c>
      <c r="I2299" s="34">
        <v>0</v>
      </c>
      <c r="J2299" s="34">
        <v>0</v>
      </c>
      <c r="K2299" s="34">
        <v>0</v>
      </c>
      <c r="L2299" s="34">
        <v>0</v>
      </c>
      <c r="M2299" s="34">
        <v>0</v>
      </c>
      <c r="N2299" s="34">
        <v>0</v>
      </c>
      <c r="O2299" s="34">
        <v>0</v>
      </c>
      <c r="P2299" s="34">
        <v>0</v>
      </c>
      <c r="Q2299" s="34">
        <v>0</v>
      </c>
      <c r="R2299" s="34">
        <v>0</v>
      </c>
      <c r="S2299" s="109">
        <v>0</v>
      </c>
      <c r="T2299" s="109">
        <f>_xlfn.XLOOKUP(B2299,'[3]Nur des jours'!$B:$B,'[3]Nur des jours'!$U:$U,"")</f>
        <v>0</v>
      </c>
      <c r="U2299" s="109">
        <v>0</v>
      </c>
      <c r="V2299" s="109">
        <v>0</v>
      </c>
      <c r="W2299" s="109">
        <v>0</v>
      </c>
      <c r="X2299" s="109">
        <v>0</v>
      </c>
      <c r="Y2299" s="109">
        <v>0</v>
      </c>
      <c r="Z2299" s="109">
        <v>0</v>
      </c>
      <c r="AA2299" s="109">
        <v>0</v>
      </c>
      <c r="AB2299" s="109">
        <v>0</v>
      </c>
      <c r="AC2299" s="109">
        <v>0</v>
      </c>
      <c r="AD2299" s="109">
        <v>0</v>
      </c>
      <c r="AE2299" s="109">
        <v>0</v>
      </c>
      <c r="AF2299" s="109">
        <v>0</v>
      </c>
      <c r="AG2299" s="57" t="str">
        <f>_xlfn.XLOOKUP(B2299,[3]CALCULATION!$B:$B,[3]CALCULATION!$M:$M,"")</f>
        <v>Operationnel</v>
      </c>
      <c r="AH2299" s="57"/>
      <c r="AI2299" s="56" t="str" cm="1">
        <f t="array" ref="AI2299">IFERROR(_xlfn.IFS(
AK2299="MPR ISSUE","PDH",
AK2299="BSS Hardware Issue","BSS",
AK2299="Sites strategiques, MLL, Pylone, etc.","ENVTECH",
AK2299="AKTIVCO DEFAUT GE &amp; POWER Cabinet","AKTIVCO",
AK2299="AKTIVCO Coupure ENEO &amp; Baisse de tension","AKTIVCO GRID ONLY",
AK2299="Coupure ENEO &amp; Baisse de tension","IHS GRID ONLY",
AK2299="Defaut GE &amp; POWER Cabinet","IHS",
AK2299="Sharing","Partners",
AK2299="Sites strategiques &amp; DataCenter","SST &amp; DC",
AK2299="Exclu","Exclu",
AK2299="SAT","SAT",
AK2299="SPARE-ISSUE","SPARE-ISSUE",
AK2299="Fiber CAmtel","TRANS_FO_CAMTEL",
AK2299="Fiber AOF","Fiber AOF",
AK2299="Projet OCM (HUAWEI)","TRAVAUX-HUAWEI",
AK2299="Projet OCM (NOKIA)","TRAVAUX-NOKIA",
AK2299="ACCESS-ISSUE","ACCESS-ISSUE",
AK2299="Projet OCM (ZTE, NOKIA, autres projets)","TRAVAUX OCM",
AK2299="No root CAuse","No root cause",
AK2299="ODU HS","PDH",
AK2299="IP &amp; VLAN","PDH",
AK2299="Warehouse HUAWEI","SPARE-ISSUE",
AK2299="SPARE-HS","SPARE-ISSUE",
AK2299="Power Telco","BSS",AK2299="no impacts","no impacts"
),"")</f>
        <v>No root cause</v>
      </c>
      <c r="AJ2299" s="56" t="str" cm="1">
        <f t="array" ref="AJ2299">IFERROR(_xlfn.IFS(
AK2299="MPR ISSUE","TX ISSUE",
AK2299="BSS Hardware Issue","RAN ISSUE",
AK2299="Sites strategiques, MLL, Pylone, etc.","ENVTECH",
AK2299="AKTIVCO DEFAUT GE &amp; POWER Cabinet","POWER ISSUE",
AK2299="AKTIVCO Coupure ENEO &amp; Baisse de tension","POWER ISSUE",
AK2299="Coupure ENEO &amp; Baisse de tension","POWER ISSUE",
AK2299="Defaut GE &amp; POWER Cabinet","POWER ISSUE",
AK2299="Sharing","POWER ISSUE",
AK2299="Sites strategiques &amp; DataCenter","POWER ISSUE",
AK2299="Exclu","Exclu",
AK2299="SAT","TX ISSUE",
AK2299="SPARE-ISSUE","SPARE-ISSUE",
AK2299="Fiber CAmtel","TX ISSUE",
AK2299="Fiber AOF","TX ISSUE",
AK2299="Projet OCM (HUAWEI)","TRAVAUX-HUAWEI",
AK2299="Projet OCM (NOKIA)","TRAVAUX -NOKIA",
AK2299="ACCESS-ISSUE","ACCESS-ISSUE",
AK2299="Projet OCM (ZTE, NOKIA, autres projets)","TRAVAUX OCM",
AK2299="No root CAuse","No root cause",
AK2299="ODU HS","TX ISSUE",
AK2299="IP &amp; VLAN","TX ISSUE",
AK2299="Warehouse HUAWEI","SPARE-ISSUE",
AK2299="SPARE-HS","SPARE-ISSUE",
AK2299="Power Telco","RAN ISSUE",AK2299="no impacts","no impacts"
),"")</f>
        <v>No root cause</v>
      </c>
      <c r="AK2299" s="81" t="s">
        <v>5620</v>
      </c>
      <c r="AL2299" s="56" t="str" cm="1">
        <f t="array" ref="AL2299">IFERROR(_xlfn.IFS(
AK2299="MPR ISSUE","ACTIVE",
AK2299="BSS Hardware Issue","ACTIVE",
AK2299="Sites strategiques, MLL, Pylone, etc.","PASSIVE",
AK2299="AKTIVCO DEFAUT GE &amp; POWER Cabinet","PASSIVE",
AK2299="AKTIVCO Coupure ENEO &amp; Baisse de tension","PASSIVE",
AK2299="Coupure ENEO &amp; Baisse de tension","PASSIVE",
AK2299="Defaut GE &amp; POWER Cabinet","PASSIVE",
AK2299="Sharing","PASSIVE",
AK2299="Sites strategiques &amp; DataCenter","PASSIVE",
AK2299="Exclu","Exclu",
AK2299="SAT","ACTIVE",
AK2299="SPARE-ISSUE","SPARE-ISSUE",
AK2299="Fiber CAmtel","ACTIVE",
AK2299="Fiber AOF","ACTIVE",
AK2299="Projet OCM (HUAWEI)","PLANNED WORKS",
AK2299="Projet OCM (NOKIA)","PLANNED WORKS",
AK2299="ACCESS-ISSUE","ACCESS-ISSUE",
AK2299="Projet OCM (ZTE, NOKIA, autres projets)","PLANNED WORKS",
AK2299="No root CAuse","No root cause",
AK2299="ODU HS","ACTIVE",
AK2299="IP &amp; VLAN","ACTIVE",
AK2299="Warehouse HUAWEI","SPARE-ISSUE",
AK2299="SPARE-HS","SPARE-ISSUE",
AK2299="Power Telco","ACTIVE", AK2299="no impacts","no impacts"
),"")</f>
        <v>No root cause</v>
      </c>
      <c r="AM2299" s="108" t="s">
        <v>5537</v>
      </c>
      <c r="AN2299" s="117" t="s">
        <v>4313</v>
      </c>
      <c r="AP2299" s="23" t="s">
        <v>5537</v>
      </c>
      <c r="AQ2299" s="23" t="s">
        <v>5537</v>
      </c>
      <c r="AR2299" s="7"/>
      <c r="AS2299" s="6"/>
      <c r="AT2299" s="7"/>
      <c r="AU2299" s="3" t="s">
        <v>5537</v>
      </c>
      <c r="AV2299" s="24" t="s">
        <v>5537</v>
      </c>
      <c r="AW2299" s="24" t="s">
        <v>5537</v>
      </c>
      <c r="AX2299" s="24" t="s">
        <v>5537</v>
      </c>
      <c r="AY2299" s="24" t="s">
        <v>5537</v>
      </c>
      <c r="AZ2299" s="24" t="s">
        <v>5537</v>
      </c>
      <c r="BA2299" s="24" t="s">
        <v>5537</v>
      </c>
      <c r="BB2299" s="24" t="s">
        <v>5537</v>
      </c>
      <c r="BC2299" s="24" t="s">
        <v>5537</v>
      </c>
      <c r="BD2299" s="24" t="s">
        <v>5537</v>
      </c>
      <c r="BE2299" s="24" t="s">
        <v>5537</v>
      </c>
      <c r="BF2299" s="24" t="s">
        <v>5537</v>
      </c>
      <c r="BG2299" s="24" t="s">
        <v>5537</v>
      </c>
      <c r="BH2299" s="24" t="s">
        <v>5537</v>
      </c>
      <c r="BI2299" s="9" t="s">
        <v>5537</v>
      </c>
      <c r="BJ2299" s="14"/>
      <c r="BK2299" s="14" t="s">
        <v>5537</v>
      </c>
      <c r="BL2299" s="14" t="str">
        <f>_xlfn.XLOOKUP(B2299,'[4]cell downs 18042026 17h'!$B:$B,'[4]cell downs 18042026 17h'!$B:$B,"")</f>
        <v/>
      </c>
      <c r="BM2299" s="14" t="str">
        <f>_xlfn.XLOOKUP(B2299,'[5]Cells Huawei 19042026 15h'!$B:$B,'[5]Cells Huawei 19042026 15h'!$B:$B,"")</f>
        <v/>
      </c>
      <c r="BN2299" s="9" t="str">
        <f>_xlfn.XLOOKUP(B2299,'[6]cells down 19042026 9H40'!$B:$B,'[6]cells down 19042026 9H40'!$B:$B,"")</f>
        <v/>
      </c>
      <c r="BO2299" s="9" t="s">
        <v>4313</v>
      </c>
      <c r="BP2299" s="9" t="s">
        <v>5459</v>
      </c>
    </row>
    <row r="2300" spans="1:68" s="9" customFormat="1" x14ac:dyDescent="0.35">
      <c r="A2300" s="1" t="s">
        <v>3531</v>
      </c>
      <c r="B2300" s="8" t="s">
        <v>4339</v>
      </c>
      <c r="C2300" s="3" t="str">
        <f>_xlfn.XLOOKUP(B2300,'[1]daily break down'!$D:$D,'[1]daily break down'!$E:$E,"")</f>
        <v>CENTRE</v>
      </c>
      <c r="D2300" s="1" t="s">
        <v>11</v>
      </c>
      <c r="E2300" s="1" t="s">
        <v>12</v>
      </c>
      <c r="F2300" s="3" t="s">
        <v>37</v>
      </c>
      <c r="G2300" s="1" t="s">
        <v>3531</v>
      </c>
      <c r="H2300" s="41" t="str">
        <f>_xlfn.XLOOKUP(B2300,[2]CALCULATION!$B:$B,[2]CALCULATION!$H:$H,"")</f>
        <v>ZTE</v>
      </c>
      <c r="I2300" s="34">
        <v>0</v>
      </c>
      <c r="J2300" s="34">
        <v>0</v>
      </c>
      <c r="K2300" s="34">
        <v>0</v>
      </c>
      <c r="L2300" s="34">
        <v>0</v>
      </c>
      <c r="M2300" s="34">
        <v>0</v>
      </c>
      <c r="N2300" s="34">
        <v>0</v>
      </c>
      <c r="O2300" s="34">
        <v>0</v>
      </c>
      <c r="P2300" s="34">
        <v>0</v>
      </c>
      <c r="Q2300" s="34">
        <v>0</v>
      </c>
      <c r="R2300" s="34">
        <v>0</v>
      </c>
      <c r="S2300" s="109">
        <v>0</v>
      </c>
      <c r="T2300" s="109">
        <f>_xlfn.XLOOKUP(B2300,'[3]Nur des jours'!$B:$B,'[3]Nur des jours'!$U:$U,"")</f>
        <v>0</v>
      </c>
      <c r="U2300" s="109">
        <v>0</v>
      </c>
      <c r="V2300" s="109">
        <v>0</v>
      </c>
      <c r="W2300" s="109">
        <v>0</v>
      </c>
      <c r="X2300" s="109">
        <v>0</v>
      </c>
      <c r="Y2300" s="109">
        <v>0</v>
      </c>
      <c r="Z2300" s="109">
        <v>0</v>
      </c>
      <c r="AA2300" s="109">
        <v>0</v>
      </c>
      <c r="AB2300" s="109">
        <v>0</v>
      </c>
      <c r="AC2300" s="109">
        <v>0</v>
      </c>
      <c r="AD2300" s="109">
        <v>0</v>
      </c>
      <c r="AE2300" s="109">
        <v>0</v>
      </c>
      <c r="AF2300" s="109">
        <v>0</v>
      </c>
      <c r="AG2300" s="57" t="str">
        <f>_xlfn.XLOOKUP(B2300,[3]CALCULATION!$B:$B,[3]CALCULATION!$M:$M,"")</f>
        <v>Operationnel</v>
      </c>
      <c r="AH2300" s="57"/>
      <c r="AI2300" s="56" t="str" cm="1">
        <f t="array" ref="AI2300">IFERROR(_xlfn.IFS(
AK2300="MPR ISSUE","PDH",
AK2300="BSS Hardware Issue","BSS",
AK2300="Sites strategiques, MLL, Pylone, etc.","ENVTECH",
AK2300="AKTIVCO DEFAUT GE &amp; POWER Cabinet","AKTIVCO",
AK2300="AKTIVCO Coupure ENEO &amp; Baisse de tension","AKTIVCO GRID ONLY",
AK2300="Coupure ENEO &amp; Baisse de tension","IHS GRID ONLY",
AK2300="Defaut GE &amp; POWER Cabinet","IHS",
AK2300="Sharing","Partners",
AK2300="Sites strategiques &amp; DataCenter","SST &amp; DC",
AK2300="Exclu","Exclu",
AK2300="SAT","SAT",
AK2300="SPARE-ISSUE","SPARE-ISSUE",
AK2300="Fiber CAmtel","TRANS_FO_CAMTEL",
AK2300="Fiber AOF","Fiber AOF",
AK2300="Projet OCM (HUAWEI)","TRAVAUX-HUAWEI",
AK2300="Projet OCM (NOKIA)","TRAVAUX-NOKIA",
AK2300="ACCESS-ISSUE","ACCESS-ISSUE",
AK2300="Projet OCM (ZTE, NOKIA, autres projets)","TRAVAUX OCM",
AK2300="No root CAuse","No root cause",
AK2300="ODU HS","PDH",
AK2300="IP &amp; VLAN","PDH",
AK2300="Warehouse HUAWEI","SPARE-ISSUE",
AK2300="SPARE-HS","SPARE-ISSUE",
AK2300="Power Telco","BSS",AK2300="no impacts","no impacts"
),"")</f>
        <v>No root cause</v>
      </c>
      <c r="AJ2300" s="56" t="str" cm="1">
        <f t="array" ref="AJ2300">IFERROR(_xlfn.IFS(
AK2300="MPR ISSUE","TX ISSUE",
AK2300="BSS Hardware Issue","RAN ISSUE",
AK2300="Sites strategiques, MLL, Pylone, etc.","ENVTECH",
AK2300="AKTIVCO DEFAUT GE &amp; POWER Cabinet","POWER ISSUE",
AK2300="AKTIVCO Coupure ENEO &amp; Baisse de tension","POWER ISSUE",
AK2300="Coupure ENEO &amp; Baisse de tension","POWER ISSUE",
AK2300="Defaut GE &amp; POWER Cabinet","POWER ISSUE",
AK2300="Sharing","POWER ISSUE",
AK2300="Sites strategiques &amp; DataCenter","POWER ISSUE",
AK2300="Exclu","Exclu",
AK2300="SAT","TX ISSUE",
AK2300="SPARE-ISSUE","SPARE-ISSUE",
AK2300="Fiber CAmtel","TX ISSUE",
AK2300="Fiber AOF","TX ISSUE",
AK2300="Projet OCM (HUAWEI)","TRAVAUX-HUAWEI",
AK2300="Projet OCM (NOKIA)","TRAVAUX -NOKIA",
AK2300="ACCESS-ISSUE","ACCESS-ISSUE",
AK2300="Projet OCM (ZTE, NOKIA, autres projets)","TRAVAUX OCM",
AK2300="No root CAuse","No root cause",
AK2300="ODU HS","TX ISSUE",
AK2300="IP &amp; VLAN","TX ISSUE",
AK2300="Warehouse HUAWEI","SPARE-ISSUE",
AK2300="SPARE-HS","SPARE-ISSUE",
AK2300="Power Telco","RAN ISSUE",AK2300="no impacts","no impacts"
),"")</f>
        <v>No root cause</v>
      </c>
      <c r="AK2300" s="81" t="s">
        <v>5620</v>
      </c>
      <c r="AL2300" s="56" t="str" cm="1">
        <f t="array" ref="AL2300">IFERROR(_xlfn.IFS(
AK2300="MPR ISSUE","ACTIVE",
AK2300="BSS Hardware Issue","ACTIVE",
AK2300="Sites strategiques, MLL, Pylone, etc.","PASSIVE",
AK2300="AKTIVCO DEFAUT GE &amp; POWER Cabinet","PASSIVE",
AK2300="AKTIVCO Coupure ENEO &amp; Baisse de tension","PASSIVE",
AK2300="Coupure ENEO &amp; Baisse de tension","PASSIVE",
AK2300="Defaut GE &amp; POWER Cabinet","PASSIVE",
AK2300="Sharing","PASSIVE",
AK2300="Sites strategiques &amp; DataCenter","PASSIVE",
AK2300="Exclu","Exclu",
AK2300="SAT","ACTIVE",
AK2300="SPARE-ISSUE","SPARE-ISSUE",
AK2300="Fiber CAmtel","ACTIVE",
AK2300="Fiber AOF","ACTIVE",
AK2300="Projet OCM (HUAWEI)","PLANNED WORKS",
AK2300="Projet OCM (NOKIA)","PLANNED WORKS",
AK2300="ACCESS-ISSUE","ACCESS-ISSUE",
AK2300="Projet OCM (ZTE, NOKIA, autres projets)","PLANNED WORKS",
AK2300="No root CAuse","No root cause",
AK2300="ODU HS","ACTIVE",
AK2300="IP &amp; VLAN","ACTIVE",
AK2300="Warehouse HUAWEI","SPARE-ISSUE",
AK2300="SPARE-HS","SPARE-ISSUE",
AK2300="Power Telco","ACTIVE", AK2300="no impacts","no impacts"
),"")</f>
        <v>No root cause</v>
      </c>
      <c r="AM2300" s="108" t="s">
        <v>5537</v>
      </c>
      <c r="AN2300" s="117" t="s">
        <v>4339</v>
      </c>
      <c r="AP2300" s="23" t="s">
        <v>5537</v>
      </c>
      <c r="AQ2300" s="23" t="s">
        <v>5537</v>
      </c>
      <c r="AR2300" s="7"/>
      <c r="AS2300" s="6"/>
      <c r="AT2300" s="7"/>
      <c r="AU2300" s="3" t="s">
        <v>5537</v>
      </c>
      <c r="AV2300" s="24" t="s">
        <v>5537</v>
      </c>
      <c r="AW2300" s="24" t="s">
        <v>5537</v>
      </c>
      <c r="AX2300" s="24" t="s">
        <v>5537</v>
      </c>
      <c r="AY2300" s="24" t="s">
        <v>5537</v>
      </c>
      <c r="AZ2300" s="24" t="s">
        <v>5537</v>
      </c>
      <c r="BA2300" s="24" t="s">
        <v>5537</v>
      </c>
      <c r="BB2300" s="24" t="s">
        <v>5537</v>
      </c>
      <c r="BC2300" s="24" t="s">
        <v>5537</v>
      </c>
      <c r="BD2300" s="24" t="s">
        <v>5537</v>
      </c>
      <c r="BE2300" s="24" t="s">
        <v>5537</v>
      </c>
      <c r="BF2300" s="24" t="s">
        <v>5537</v>
      </c>
      <c r="BG2300" s="24" t="s">
        <v>5537</v>
      </c>
      <c r="BH2300" s="24" t="s">
        <v>5537</v>
      </c>
      <c r="BI2300" s="9" t="s">
        <v>5537</v>
      </c>
      <c r="BJ2300" s="14"/>
      <c r="BK2300" s="14" t="s">
        <v>5537</v>
      </c>
      <c r="BL2300" s="14" t="str">
        <f>_xlfn.XLOOKUP(B2300,'[4]cell downs 18042026 17h'!$B:$B,'[4]cell downs 18042026 17h'!$B:$B,"")</f>
        <v/>
      </c>
      <c r="BM2300" s="14" t="str">
        <f>_xlfn.XLOOKUP(B2300,'[5]Cells Huawei 19042026 15h'!$B:$B,'[5]Cells Huawei 19042026 15h'!$B:$B,"")</f>
        <v/>
      </c>
      <c r="BN2300" s="9" t="str">
        <f>_xlfn.XLOOKUP(B2300,'[6]cells down 19042026 9H40'!$B:$B,'[6]cells down 19042026 9H40'!$B:$B,"")</f>
        <v/>
      </c>
      <c r="BO2300" s="9" t="s">
        <v>5537</v>
      </c>
      <c r="BP2300" s="9" t="s">
        <v>5537</v>
      </c>
    </row>
    <row r="2301" spans="1:68" s="9" customFormat="1" x14ac:dyDescent="0.35">
      <c r="A2301" s="1" t="s">
        <v>4340</v>
      </c>
      <c r="B2301" s="8" t="s">
        <v>4341</v>
      </c>
      <c r="C2301" s="3" t="str">
        <f>_xlfn.XLOOKUP(B2301,'[1]daily break down'!$D:$D,'[1]daily break down'!$E:$E,"")</f>
        <v>CENTRE</v>
      </c>
      <c r="D2301" s="1"/>
      <c r="E2301" s="1"/>
      <c r="F2301" s="3" t="s">
        <v>69</v>
      </c>
      <c r="G2301" s="1" t="s">
        <v>4340</v>
      </c>
      <c r="H2301" s="41" t="str">
        <f>_xlfn.XLOOKUP(B2301,[2]CALCULATION!$B:$B,[2]CALCULATION!$H:$H,"")</f>
        <v>ZTE</v>
      </c>
      <c r="I2301" s="34">
        <v>0</v>
      </c>
      <c r="J2301" s="34">
        <v>0</v>
      </c>
      <c r="K2301" s="34">
        <v>0</v>
      </c>
      <c r="L2301" s="34">
        <v>0</v>
      </c>
      <c r="M2301" s="34">
        <v>0</v>
      </c>
      <c r="N2301" s="34">
        <v>0</v>
      </c>
      <c r="O2301" s="34">
        <v>0</v>
      </c>
      <c r="P2301" s="34">
        <v>0</v>
      </c>
      <c r="Q2301" s="34">
        <v>0</v>
      </c>
      <c r="R2301" s="34">
        <v>0</v>
      </c>
      <c r="S2301" s="109">
        <v>0</v>
      </c>
      <c r="T2301" s="109">
        <f>_xlfn.XLOOKUP(B2301,'[3]Nur des jours'!$B:$B,'[3]Nur des jours'!$U:$U,"")</f>
        <v>0</v>
      </c>
      <c r="U2301" s="109">
        <v>0</v>
      </c>
      <c r="V2301" s="109">
        <v>0</v>
      </c>
      <c r="W2301" s="109">
        <v>0</v>
      </c>
      <c r="X2301" s="109">
        <v>0</v>
      </c>
      <c r="Y2301" s="109">
        <v>0</v>
      </c>
      <c r="Z2301" s="109">
        <v>0</v>
      </c>
      <c r="AA2301" s="109">
        <v>0</v>
      </c>
      <c r="AB2301" s="109">
        <v>0</v>
      </c>
      <c r="AC2301" s="109">
        <v>0</v>
      </c>
      <c r="AD2301" s="109">
        <v>0</v>
      </c>
      <c r="AE2301" s="109">
        <v>0</v>
      </c>
      <c r="AF2301" s="109">
        <v>0</v>
      </c>
      <c r="AG2301" s="57" t="str">
        <f>_xlfn.XLOOKUP(B2301,[3]CALCULATION!$B:$B,[3]CALCULATION!$M:$M,"")</f>
        <v>Operationnel</v>
      </c>
      <c r="AH2301" s="57"/>
      <c r="AI2301" s="56" t="str" cm="1">
        <f t="array" ref="AI2301">IFERROR(_xlfn.IFS(
AK2301="MPR ISSUE","PDH",
AK2301="BSS Hardware Issue","BSS",
AK2301="Sites strategiques, MLL, Pylone, etc.","ENVTECH",
AK2301="AKTIVCO DEFAUT GE &amp; POWER Cabinet","AKTIVCO",
AK2301="AKTIVCO Coupure ENEO &amp; Baisse de tension","AKTIVCO GRID ONLY",
AK2301="Coupure ENEO &amp; Baisse de tension","IHS GRID ONLY",
AK2301="Defaut GE &amp; POWER Cabinet","IHS",
AK2301="Sharing","Partners",
AK2301="Sites strategiques &amp; DataCenter","SST &amp; DC",
AK2301="Exclu","Exclu",
AK2301="SAT","SAT",
AK2301="SPARE-ISSUE","SPARE-ISSUE",
AK2301="Fiber CAmtel","TRANS_FO_CAMTEL",
AK2301="Fiber AOF","Fiber AOF",
AK2301="Projet OCM (HUAWEI)","TRAVAUX-HUAWEI",
AK2301="Projet OCM (NOKIA)","TRAVAUX-NOKIA",
AK2301="ACCESS-ISSUE","ACCESS-ISSUE",
AK2301="Projet OCM (ZTE, NOKIA, autres projets)","TRAVAUX OCM",
AK2301="No root CAuse","No root cause",
AK2301="ODU HS","PDH",
AK2301="IP &amp; VLAN","PDH",
AK2301="Warehouse HUAWEI","SPARE-ISSUE",
AK2301="SPARE-HS","SPARE-ISSUE",
AK2301="Power Telco","BSS",AK2301="no impacts","no impacts"
),"")</f>
        <v>No root cause</v>
      </c>
      <c r="AJ2301" s="56" t="str" cm="1">
        <f t="array" ref="AJ2301">IFERROR(_xlfn.IFS(
AK2301="MPR ISSUE","TX ISSUE",
AK2301="BSS Hardware Issue","RAN ISSUE",
AK2301="Sites strategiques, MLL, Pylone, etc.","ENVTECH",
AK2301="AKTIVCO DEFAUT GE &amp; POWER Cabinet","POWER ISSUE",
AK2301="AKTIVCO Coupure ENEO &amp; Baisse de tension","POWER ISSUE",
AK2301="Coupure ENEO &amp; Baisse de tension","POWER ISSUE",
AK2301="Defaut GE &amp; POWER Cabinet","POWER ISSUE",
AK2301="Sharing","POWER ISSUE",
AK2301="Sites strategiques &amp; DataCenter","POWER ISSUE",
AK2301="Exclu","Exclu",
AK2301="SAT","TX ISSUE",
AK2301="SPARE-ISSUE","SPARE-ISSUE",
AK2301="Fiber CAmtel","TX ISSUE",
AK2301="Fiber AOF","TX ISSUE",
AK2301="Projet OCM (HUAWEI)","TRAVAUX-HUAWEI",
AK2301="Projet OCM (NOKIA)","TRAVAUX -NOKIA",
AK2301="ACCESS-ISSUE","ACCESS-ISSUE",
AK2301="Projet OCM (ZTE, NOKIA, autres projets)","TRAVAUX OCM",
AK2301="No root CAuse","No root cause",
AK2301="ODU HS","TX ISSUE",
AK2301="IP &amp; VLAN","TX ISSUE",
AK2301="Warehouse HUAWEI","SPARE-ISSUE",
AK2301="SPARE-HS","SPARE-ISSUE",
AK2301="Power Telco","RAN ISSUE",AK2301="no impacts","no impacts"
),"")</f>
        <v>No root cause</v>
      </c>
      <c r="AK2301" s="81" t="s">
        <v>5620</v>
      </c>
      <c r="AL2301" s="56" t="str" cm="1">
        <f t="array" ref="AL2301">IFERROR(_xlfn.IFS(
AK2301="MPR ISSUE","ACTIVE",
AK2301="BSS Hardware Issue","ACTIVE",
AK2301="Sites strategiques, MLL, Pylone, etc.","PASSIVE",
AK2301="AKTIVCO DEFAUT GE &amp; POWER Cabinet","PASSIVE",
AK2301="AKTIVCO Coupure ENEO &amp; Baisse de tension","PASSIVE",
AK2301="Coupure ENEO &amp; Baisse de tension","PASSIVE",
AK2301="Defaut GE &amp; POWER Cabinet","PASSIVE",
AK2301="Sharing","PASSIVE",
AK2301="Sites strategiques &amp; DataCenter","PASSIVE",
AK2301="Exclu","Exclu",
AK2301="SAT","ACTIVE",
AK2301="SPARE-ISSUE","SPARE-ISSUE",
AK2301="Fiber CAmtel","ACTIVE",
AK2301="Fiber AOF","ACTIVE",
AK2301="Projet OCM (HUAWEI)","PLANNED WORKS",
AK2301="Projet OCM (NOKIA)","PLANNED WORKS",
AK2301="ACCESS-ISSUE","ACCESS-ISSUE",
AK2301="Projet OCM (ZTE, NOKIA, autres projets)","PLANNED WORKS",
AK2301="No root CAuse","No root cause",
AK2301="ODU HS","ACTIVE",
AK2301="IP &amp; VLAN","ACTIVE",
AK2301="Warehouse HUAWEI","SPARE-ISSUE",
AK2301="SPARE-HS","SPARE-ISSUE",
AK2301="Power Telco","ACTIVE", AK2301="no impacts","no impacts"
),"")</f>
        <v>No root cause</v>
      </c>
      <c r="AM2301" s="108" t="s">
        <v>5537</v>
      </c>
      <c r="AN2301" s="117" t="s">
        <v>4341</v>
      </c>
      <c r="AP2301" s="23" t="s">
        <v>5537</v>
      </c>
      <c r="AQ2301" s="23" t="s">
        <v>5537</v>
      </c>
      <c r="AR2301" s="7"/>
      <c r="AS2301" s="6"/>
      <c r="AT2301" s="7"/>
      <c r="AU2301" s="3" t="s">
        <v>5537</v>
      </c>
      <c r="AV2301" s="24" t="s">
        <v>5537</v>
      </c>
      <c r="AW2301" s="24" t="s">
        <v>5537</v>
      </c>
      <c r="AX2301" s="24" t="s">
        <v>5537</v>
      </c>
      <c r="AY2301" s="24" t="s">
        <v>5537</v>
      </c>
      <c r="AZ2301" s="24" t="s">
        <v>5537</v>
      </c>
      <c r="BA2301" s="24" t="s">
        <v>5537</v>
      </c>
      <c r="BB2301" s="24" t="s">
        <v>5537</v>
      </c>
      <c r="BC2301" s="24" t="s">
        <v>5537</v>
      </c>
      <c r="BD2301" s="24" t="s">
        <v>5537</v>
      </c>
      <c r="BE2301" s="24" t="s">
        <v>5537</v>
      </c>
      <c r="BF2301" s="24" t="s">
        <v>5537</v>
      </c>
      <c r="BG2301" s="24" t="s">
        <v>5537</v>
      </c>
      <c r="BH2301" s="24" t="s">
        <v>5537</v>
      </c>
      <c r="BI2301" s="9" t="s">
        <v>5537</v>
      </c>
      <c r="BJ2301" s="14"/>
      <c r="BK2301" s="14" t="s">
        <v>5537</v>
      </c>
      <c r="BL2301" s="14" t="str">
        <f>_xlfn.XLOOKUP(B2301,'[4]cell downs 18042026 17h'!$B:$B,'[4]cell downs 18042026 17h'!$B:$B,"")</f>
        <v/>
      </c>
      <c r="BM2301" s="14" t="str">
        <f>_xlfn.XLOOKUP(B2301,'[5]Cells Huawei 19042026 15h'!$B:$B,'[5]Cells Huawei 19042026 15h'!$B:$B,"")</f>
        <v/>
      </c>
      <c r="BN2301" s="9" t="str">
        <f>_xlfn.XLOOKUP(B2301,'[6]cells down 19042026 9H40'!$B:$B,'[6]cells down 19042026 9H40'!$B:$B,"")</f>
        <v/>
      </c>
      <c r="BO2301" s="9" t="s">
        <v>5537</v>
      </c>
      <c r="BP2301" s="9" t="s">
        <v>5537</v>
      </c>
    </row>
    <row r="2302" spans="1:68" s="9" customFormat="1" x14ac:dyDescent="0.35">
      <c r="A2302" s="1" t="s">
        <v>4345</v>
      </c>
      <c r="B2302" s="8" t="s">
        <v>4346</v>
      </c>
      <c r="C2302" s="3" t="str">
        <f>_xlfn.XLOOKUP(B2302,'[1]daily break down'!$D:$D,'[1]daily break down'!$E:$E,"")</f>
        <v>LITTORAL</v>
      </c>
      <c r="D2302" s="1" t="s">
        <v>21</v>
      </c>
      <c r="E2302" s="1" t="s">
        <v>22</v>
      </c>
      <c r="F2302" s="3" t="s">
        <v>31</v>
      </c>
      <c r="G2302" s="1" t="s">
        <v>3686</v>
      </c>
      <c r="H2302" s="41" t="str">
        <f>_xlfn.XLOOKUP(B2302,[2]CALCULATION!$B:$B,[2]CALCULATION!$H:$H,"")</f>
        <v>ZTE</v>
      </c>
      <c r="I2302" s="34">
        <v>0</v>
      </c>
      <c r="J2302" s="34">
        <v>0</v>
      </c>
      <c r="K2302" s="34">
        <v>0</v>
      </c>
      <c r="L2302" s="34">
        <v>0</v>
      </c>
      <c r="M2302" s="34">
        <v>0</v>
      </c>
      <c r="N2302" s="34">
        <v>0</v>
      </c>
      <c r="O2302" s="34">
        <v>0</v>
      </c>
      <c r="P2302" s="34">
        <v>0</v>
      </c>
      <c r="Q2302" s="34">
        <v>0</v>
      </c>
      <c r="R2302" s="34">
        <v>0</v>
      </c>
      <c r="S2302" s="109">
        <v>0</v>
      </c>
      <c r="T2302" s="109">
        <f>_xlfn.XLOOKUP(B2302,'[3]Nur des jours'!$B:$B,'[3]Nur des jours'!$U:$U,"")</f>
        <v>0</v>
      </c>
      <c r="U2302" s="109">
        <v>0</v>
      </c>
      <c r="V2302" s="109">
        <v>0</v>
      </c>
      <c r="W2302" s="109">
        <v>0</v>
      </c>
      <c r="X2302" s="109">
        <v>0</v>
      </c>
      <c r="Y2302" s="109">
        <v>0</v>
      </c>
      <c r="Z2302" s="109">
        <v>0</v>
      </c>
      <c r="AA2302" s="109">
        <v>0</v>
      </c>
      <c r="AB2302" s="109">
        <v>0</v>
      </c>
      <c r="AC2302" s="109">
        <v>0</v>
      </c>
      <c r="AD2302" s="109">
        <v>0</v>
      </c>
      <c r="AE2302" s="109">
        <v>0</v>
      </c>
      <c r="AF2302" s="109">
        <v>0</v>
      </c>
      <c r="AG2302" s="57" t="str">
        <f>_xlfn.XLOOKUP(B2302,[3]CALCULATION!$B:$B,[3]CALCULATION!$M:$M,"")</f>
        <v>Operationnel</v>
      </c>
      <c r="AH2302" s="57"/>
      <c r="AI2302" s="56" t="str" cm="1">
        <f t="array" ref="AI2302">IFERROR(_xlfn.IFS(
AK2302="MPR ISSUE","PDH",
AK2302="BSS Hardware Issue","BSS",
AK2302="Sites strategiques, MLL, Pylone, etc.","ENVTECH",
AK2302="AKTIVCO DEFAUT GE &amp; POWER Cabinet","AKTIVCO",
AK2302="AKTIVCO Coupure ENEO &amp; Baisse de tension","AKTIVCO GRID ONLY",
AK2302="Coupure ENEO &amp; Baisse de tension","IHS GRID ONLY",
AK2302="Defaut GE &amp; POWER Cabinet","IHS",
AK2302="Sharing","Partners",
AK2302="Sites strategiques &amp; DataCenter","SST &amp; DC",
AK2302="Exclu","Exclu",
AK2302="SAT","SAT",
AK2302="SPARE-ISSUE","SPARE-ISSUE",
AK2302="Fiber CAmtel","TRANS_FO_CAMTEL",
AK2302="Fiber AOF","Fiber AOF",
AK2302="Projet OCM (HUAWEI)","TRAVAUX-HUAWEI",
AK2302="Projet OCM (NOKIA)","TRAVAUX-NOKIA",
AK2302="ACCESS-ISSUE","ACCESS-ISSUE",
AK2302="Projet OCM (ZTE, NOKIA, autres projets)","TRAVAUX OCM",
AK2302="No root CAuse","No root cause",
AK2302="ODU HS","PDH",
AK2302="IP &amp; VLAN","PDH",
AK2302="Warehouse HUAWEI","SPARE-ISSUE",
AK2302="SPARE-HS","SPARE-ISSUE",
AK2302="Power Telco","BSS",AK2302="no impacts","no impacts"
),"")</f>
        <v>No root cause</v>
      </c>
      <c r="AJ2302" s="56" t="str" cm="1">
        <f t="array" ref="AJ2302">IFERROR(_xlfn.IFS(
AK2302="MPR ISSUE","TX ISSUE",
AK2302="BSS Hardware Issue","RAN ISSUE",
AK2302="Sites strategiques, MLL, Pylone, etc.","ENVTECH",
AK2302="AKTIVCO DEFAUT GE &amp; POWER Cabinet","POWER ISSUE",
AK2302="AKTIVCO Coupure ENEO &amp; Baisse de tension","POWER ISSUE",
AK2302="Coupure ENEO &amp; Baisse de tension","POWER ISSUE",
AK2302="Defaut GE &amp; POWER Cabinet","POWER ISSUE",
AK2302="Sharing","POWER ISSUE",
AK2302="Sites strategiques &amp; DataCenter","POWER ISSUE",
AK2302="Exclu","Exclu",
AK2302="SAT","TX ISSUE",
AK2302="SPARE-ISSUE","SPARE-ISSUE",
AK2302="Fiber CAmtel","TX ISSUE",
AK2302="Fiber AOF","TX ISSUE",
AK2302="Projet OCM (HUAWEI)","TRAVAUX-HUAWEI",
AK2302="Projet OCM (NOKIA)","TRAVAUX -NOKIA",
AK2302="ACCESS-ISSUE","ACCESS-ISSUE",
AK2302="Projet OCM (ZTE, NOKIA, autres projets)","TRAVAUX OCM",
AK2302="No root CAuse","No root cause",
AK2302="ODU HS","TX ISSUE",
AK2302="IP &amp; VLAN","TX ISSUE",
AK2302="Warehouse HUAWEI","SPARE-ISSUE",
AK2302="SPARE-HS","SPARE-ISSUE",
AK2302="Power Telco","RAN ISSUE",AK2302="no impacts","no impacts"
),"")</f>
        <v>No root cause</v>
      </c>
      <c r="AK2302" s="81" t="s">
        <v>5620</v>
      </c>
      <c r="AL2302" s="56" t="str" cm="1">
        <f t="array" ref="AL2302">IFERROR(_xlfn.IFS(
AK2302="MPR ISSUE","ACTIVE",
AK2302="BSS Hardware Issue","ACTIVE",
AK2302="Sites strategiques, MLL, Pylone, etc.","PASSIVE",
AK2302="AKTIVCO DEFAUT GE &amp; POWER Cabinet","PASSIVE",
AK2302="AKTIVCO Coupure ENEO &amp; Baisse de tension","PASSIVE",
AK2302="Coupure ENEO &amp; Baisse de tension","PASSIVE",
AK2302="Defaut GE &amp; POWER Cabinet","PASSIVE",
AK2302="Sharing","PASSIVE",
AK2302="Sites strategiques &amp; DataCenter","PASSIVE",
AK2302="Exclu","Exclu",
AK2302="SAT","ACTIVE",
AK2302="SPARE-ISSUE","SPARE-ISSUE",
AK2302="Fiber CAmtel","ACTIVE",
AK2302="Fiber AOF","ACTIVE",
AK2302="Projet OCM (HUAWEI)","PLANNED WORKS",
AK2302="Projet OCM (NOKIA)","PLANNED WORKS",
AK2302="ACCESS-ISSUE","ACCESS-ISSUE",
AK2302="Projet OCM (ZTE, NOKIA, autres projets)","PLANNED WORKS",
AK2302="No root CAuse","No root cause",
AK2302="ODU HS","ACTIVE",
AK2302="IP &amp; VLAN","ACTIVE",
AK2302="Warehouse HUAWEI","SPARE-ISSUE",
AK2302="SPARE-HS","SPARE-ISSUE",
AK2302="Power Telco","ACTIVE", AK2302="no impacts","no impacts"
),"")</f>
        <v>No root cause</v>
      </c>
      <c r="AM2302" s="108" t="s">
        <v>5537</v>
      </c>
      <c r="AN2302" s="117" t="s">
        <v>4346</v>
      </c>
      <c r="AP2302" s="23" t="s">
        <v>5537</v>
      </c>
      <c r="AQ2302" s="23" t="s">
        <v>5537</v>
      </c>
      <c r="AR2302" s="7"/>
      <c r="AS2302" s="6"/>
      <c r="AT2302" s="7"/>
      <c r="AU2302" s="3" t="s">
        <v>5537</v>
      </c>
      <c r="AV2302" s="24" t="s">
        <v>5537</v>
      </c>
      <c r="AW2302" s="24" t="s">
        <v>5537</v>
      </c>
      <c r="AX2302" s="24" t="s">
        <v>5537</v>
      </c>
      <c r="AY2302" s="24" t="s">
        <v>5537</v>
      </c>
      <c r="AZ2302" s="24" t="s">
        <v>5537</v>
      </c>
      <c r="BA2302" s="24" t="s">
        <v>5537</v>
      </c>
      <c r="BB2302" s="24" t="s">
        <v>5537</v>
      </c>
      <c r="BC2302" s="24" t="s">
        <v>5537</v>
      </c>
      <c r="BD2302" s="24" t="s">
        <v>5537</v>
      </c>
      <c r="BE2302" s="24" t="s">
        <v>5537</v>
      </c>
      <c r="BF2302" s="24" t="s">
        <v>5537</v>
      </c>
      <c r="BG2302" s="24" t="s">
        <v>5537</v>
      </c>
      <c r="BH2302" s="24" t="s">
        <v>5537</v>
      </c>
      <c r="BI2302" s="9" t="s">
        <v>5537</v>
      </c>
      <c r="BJ2302" s="14"/>
      <c r="BK2302" s="14" t="s">
        <v>5537</v>
      </c>
      <c r="BL2302" s="14" t="str">
        <f>_xlfn.XLOOKUP(B2302,'[4]cell downs 18042026 17h'!$B:$B,'[4]cell downs 18042026 17h'!$B:$B,"")</f>
        <v/>
      </c>
      <c r="BM2302" s="14" t="str">
        <f>_xlfn.XLOOKUP(B2302,'[5]Cells Huawei 19042026 15h'!$B:$B,'[5]Cells Huawei 19042026 15h'!$B:$B,"")</f>
        <v/>
      </c>
      <c r="BN2302" s="9" t="str">
        <f>_xlfn.XLOOKUP(B2302,'[6]cells down 19042026 9H40'!$B:$B,'[6]cells down 19042026 9H40'!$B:$B,"")</f>
        <v>LIT_593</v>
      </c>
      <c r="BO2302" s="9" t="s">
        <v>5537</v>
      </c>
      <c r="BP2302" s="9" t="s">
        <v>1129</v>
      </c>
    </row>
    <row r="2303" spans="1:68" s="9" customFormat="1" x14ac:dyDescent="0.35">
      <c r="A2303" s="1" t="s">
        <v>4347</v>
      </c>
      <c r="B2303" s="8" t="s">
        <v>4348</v>
      </c>
      <c r="C2303" s="3" t="str">
        <f>_xlfn.XLOOKUP(B2303,'[1]daily break down'!$D:$D,'[1]daily break down'!$E:$E,"")</f>
        <v>OUEST</v>
      </c>
      <c r="D2303" s="1" t="s">
        <v>21</v>
      </c>
      <c r="E2303" s="1" t="s">
        <v>3524</v>
      </c>
      <c r="F2303" s="3" t="s">
        <v>102</v>
      </c>
      <c r="G2303" s="1" t="s">
        <v>4178</v>
      </c>
      <c r="H2303" s="39" t="str">
        <f>_xlfn.XLOOKUP(B2303,[2]CALCULATION!$B:$B,[2]CALCULATION!$H:$H,"")</f>
        <v>HUAWEI</v>
      </c>
      <c r="I2303" s="34">
        <v>0</v>
      </c>
      <c r="J2303" s="34">
        <v>0</v>
      </c>
      <c r="K2303" s="34">
        <v>0</v>
      </c>
      <c r="L2303" s="34">
        <v>0</v>
      </c>
      <c r="M2303" s="34">
        <v>0</v>
      </c>
      <c r="N2303" s="34">
        <v>0</v>
      </c>
      <c r="O2303" s="34">
        <v>0</v>
      </c>
      <c r="P2303" s="34">
        <v>0</v>
      </c>
      <c r="Q2303" s="34">
        <v>0</v>
      </c>
      <c r="R2303" s="34">
        <v>0</v>
      </c>
      <c r="S2303" s="109">
        <v>0</v>
      </c>
      <c r="T2303" s="109">
        <f>_xlfn.XLOOKUP(B2303,'[3]Nur des jours'!$B:$B,'[3]Nur des jours'!$U:$U,"")</f>
        <v>0</v>
      </c>
      <c r="U2303" s="109">
        <v>0</v>
      </c>
      <c r="V2303" s="109">
        <v>0</v>
      </c>
      <c r="W2303" s="109">
        <v>0</v>
      </c>
      <c r="X2303" s="109">
        <v>0</v>
      </c>
      <c r="Y2303" s="109">
        <v>0</v>
      </c>
      <c r="Z2303" s="109">
        <v>0</v>
      </c>
      <c r="AA2303" s="109">
        <v>0</v>
      </c>
      <c r="AB2303" s="109">
        <v>0</v>
      </c>
      <c r="AC2303" s="109">
        <v>0</v>
      </c>
      <c r="AD2303" s="109">
        <v>0</v>
      </c>
      <c r="AE2303" s="109">
        <v>0</v>
      </c>
      <c r="AF2303" s="109">
        <v>0</v>
      </c>
      <c r="AG2303" s="57" t="str">
        <f>_xlfn.XLOOKUP(B2303,[3]CALCULATION!$B:$B,[3]CALCULATION!$M:$M,"")</f>
        <v>Operationnel</v>
      </c>
      <c r="AH2303" s="57"/>
      <c r="AI2303" s="56" t="str" cm="1">
        <f t="array" ref="AI2303">IFERROR(_xlfn.IFS(
AK2303="MPR ISSUE","PDH",
AK2303="BSS Hardware Issue","BSS",
AK2303="Sites strategiques, MLL, Pylone, etc.","ENVTECH",
AK2303="AKTIVCO DEFAUT GE &amp; POWER Cabinet","AKTIVCO",
AK2303="AKTIVCO Coupure ENEO &amp; Baisse de tension","AKTIVCO GRID ONLY",
AK2303="Coupure ENEO &amp; Baisse de tension","IHS GRID ONLY",
AK2303="Defaut GE &amp; POWER Cabinet","IHS",
AK2303="Sharing","Partners",
AK2303="Sites strategiques &amp; DataCenter","SST &amp; DC",
AK2303="Exclu","Exclu",
AK2303="SAT","SAT",
AK2303="SPARE-ISSUE","SPARE-ISSUE",
AK2303="Fiber CAmtel","TRANS_FO_CAMTEL",
AK2303="Fiber AOF","Fiber AOF",
AK2303="Projet OCM (HUAWEI)","TRAVAUX-HUAWEI",
AK2303="Projet OCM (NOKIA)","TRAVAUX-NOKIA",
AK2303="ACCESS-ISSUE","ACCESS-ISSUE",
AK2303="Projet OCM (ZTE, NOKIA, autres projets)","TRAVAUX OCM",
AK2303="No root CAuse","No root cause",
AK2303="ODU HS","PDH",
AK2303="IP &amp; VLAN","PDH",
AK2303="Warehouse HUAWEI","SPARE-ISSUE",
AK2303="SPARE-HS","SPARE-ISSUE",
AK2303="Power Telco","BSS",AK2303="no impacts","no impacts"
),"")</f>
        <v>No root cause</v>
      </c>
      <c r="AJ2303" s="56" t="str" cm="1">
        <f t="array" ref="AJ2303">IFERROR(_xlfn.IFS(
AK2303="MPR ISSUE","TX ISSUE",
AK2303="BSS Hardware Issue","RAN ISSUE",
AK2303="Sites strategiques, MLL, Pylone, etc.","ENVTECH",
AK2303="AKTIVCO DEFAUT GE &amp; POWER Cabinet","POWER ISSUE",
AK2303="AKTIVCO Coupure ENEO &amp; Baisse de tension","POWER ISSUE",
AK2303="Coupure ENEO &amp; Baisse de tension","POWER ISSUE",
AK2303="Defaut GE &amp; POWER Cabinet","POWER ISSUE",
AK2303="Sharing","POWER ISSUE",
AK2303="Sites strategiques &amp; DataCenter","POWER ISSUE",
AK2303="Exclu","Exclu",
AK2303="SAT","TX ISSUE",
AK2303="SPARE-ISSUE","SPARE-ISSUE",
AK2303="Fiber CAmtel","TX ISSUE",
AK2303="Fiber AOF","TX ISSUE",
AK2303="Projet OCM (HUAWEI)","TRAVAUX-HUAWEI",
AK2303="Projet OCM (NOKIA)","TRAVAUX -NOKIA",
AK2303="ACCESS-ISSUE","ACCESS-ISSUE",
AK2303="Projet OCM (ZTE, NOKIA, autres projets)","TRAVAUX OCM",
AK2303="No root CAuse","No root cause",
AK2303="ODU HS","TX ISSUE",
AK2303="IP &amp; VLAN","TX ISSUE",
AK2303="Warehouse HUAWEI","SPARE-ISSUE",
AK2303="SPARE-HS","SPARE-ISSUE",
AK2303="Power Telco","RAN ISSUE",AK2303="no impacts","no impacts"
),"")</f>
        <v>No root cause</v>
      </c>
      <c r="AK2303" s="81" t="s">
        <v>5620</v>
      </c>
      <c r="AL2303" s="56" t="str" cm="1">
        <f t="array" ref="AL2303">IFERROR(_xlfn.IFS(
AK2303="MPR ISSUE","ACTIVE",
AK2303="BSS Hardware Issue","ACTIVE",
AK2303="Sites strategiques, MLL, Pylone, etc.","PASSIVE",
AK2303="AKTIVCO DEFAUT GE &amp; POWER Cabinet","PASSIVE",
AK2303="AKTIVCO Coupure ENEO &amp; Baisse de tension","PASSIVE",
AK2303="Coupure ENEO &amp; Baisse de tension","PASSIVE",
AK2303="Defaut GE &amp; POWER Cabinet","PASSIVE",
AK2303="Sharing","PASSIVE",
AK2303="Sites strategiques &amp; DataCenter","PASSIVE",
AK2303="Exclu","Exclu",
AK2303="SAT","ACTIVE",
AK2303="SPARE-ISSUE","SPARE-ISSUE",
AK2303="Fiber CAmtel","ACTIVE",
AK2303="Fiber AOF","ACTIVE",
AK2303="Projet OCM (HUAWEI)","PLANNED WORKS",
AK2303="Projet OCM (NOKIA)","PLANNED WORKS",
AK2303="ACCESS-ISSUE","ACCESS-ISSUE",
AK2303="Projet OCM (ZTE, NOKIA, autres projets)","PLANNED WORKS",
AK2303="No root CAuse","No root cause",
AK2303="ODU HS","ACTIVE",
AK2303="IP &amp; VLAN","ACTIVE",
AK2303="Warehouse HUAWEI","SPARE-ISSUE",
AK2303="SPARE-HS","SPARE-ISSUE",
AK2303="Power Telco","ACTIVE", AK2303="no impacts","no impacts"
),"")</f>
        <v>No root cause</v>
      </c>
      <c r="AM2303" s="108" t="s">
        <v>5537</v>
      </c>
      <c r="AN2303" s="117" t="s">
        <v>4348</v>
      </c>
      <c r="AP2303" s="23" t="s">
        <v>5537</v>
      </c>
      <c r="AQ2303" s="23" t="s">
        <v>5537</v>
      </c>
      <c r="AR2303" s="7"/>
      <c r="AS2303" s="6"/>
      <c r="AT2303" s="7"/>
      <c r="AU2303" s="3" t="s">
        <v>5537</v>
      </c>
      <c r="AV2303" s="24" t="s">
        <v>5537</v>
      </c>
      <c r="AW2303" s="24" t="s">
        <v>5537</v>
      </c>
      <c r="AX2303" s="24" t="s">
        <v>5537</v>
      </c>
      <c r="AY2303" s="24" t="s">
        <v>5537</v>
      </c>
      <c r="AZ2303" s="24" t="s">
        <v>5537</v>
      </c>
      <c r="BA2303" s="24" t="s">
        <v>5537</v>
      </c>
      <c r="BB2303" s="24" t="s">
        <v>5537</v>
      </c>
      <c r="BC2303" s="24" t="s">
        <v>5537</v>
      </c>
      <c r="BD2303" s="24" t="s">
        <v>5537</v>
      </c>
      <c r="BE2303" s="24" t="s">
        <v>5537</v>
      </c>
      <c r="BF2303" s="24" t="s">
        <v>5537</v>
      </c>
      <c r="BG2303" s="24" t="s">
        <v>5537</v>
      </c>
      <c r="BH2303" s="24" t="s">
        <v>5537</v>
      </c>
      <c r="BI2303" s="9" t="s">
        <v>5537</v>
      </c>
      <c r="BJ2303" s="14"/>
      <c r="BK2303" s="14" t="s">
        <v>5537</v>
      </c>
      <c r="BL2303" s="14" t="str">
        <f>_xlfn.XLOOKUP(B2303,'[4]cell downs 18042026 17h'!$B:$B,'[4]cell downs 18042026 17h'!$B:$B,"")</f>
        <v/>
      </c>
      <c r="BM2303" s="14" t="str">
        <f>_xlfn.XLOOKUP(B2303,'[5]Cells Huawei 19042026 15h'!$B:$B,'[5]Cells Huawei 19042026 15h'!$B:$B,"")</f>
        <v/>
      </c>
      <c r="BN2303" s="9" t="str">
        <f>_xlfn.XLOOKUP(B2303,'[6]cells down 19042026 9H40'!$B:$B,'[6]cells down 19042026 9H40'!$B:$B,"")</f>
        <v/>
      </c>
      <c r="BO2303" s="9" t="s">
        <v>5537</v>
      </c>
      <c r="BP2303" s="9" t="s">
        <v>12</v>
      </c>
    </row>
    <row r="2304" spans="1:68" s="9" customFormat="1" x14ac:dyDescent="0.35">
      <c r="A2304" s="1" t="s">
        <v>4349</v>
      </c>
      <c r="B2304" s="8" t="s">
        <v>4350</v>
      </c>
      <c r="C2304" s="3" t="str">
        <f>_xlfn.XLOOKUP(B2304,'[1]daily break down'!$D:$D,'[1]daily break down'!$E:$E,"")</f>
        <v>CENTRE</v>
      </c>
      <c r="D2304" s="1" t="s">
        <v>21</v>
      </c>
      <c r="E2304" s="1" t="s">
        <v>36</v>
      </c>
      <c r="F2304" s="3" t="s">
        <v>37</v>
      </c>
      <c r="G2304" s="1" t="s">
        <v>1709</v>
      </c>
      <c r="H2304" s="41" t="str">
        <f>_xlfn.XLOOKUP(B2304,[2]CALCULATION!$B:$B,[2]CALCULATION!$H:$H,"")</f>
        <v>ZTE</v>
      </c>
      <c r="I2304" s="34">
        <v>0</v>
      </c>
      <c r="J2304" s="34">
        <v>0</v>
      </c>
      <c r="K2304" s="34">
        <v>0</v>
      </c>
      <c r="L2304" s="34">
        <v>0</v>
      </c>
      <c r="M2304" s="34">
        <v>0</v>
      </c>
      <c r="N2304" s="34">
        <v>0</v>
      </c>
      <c r="O2304" s="34">
        <v>0</v>
      </c>
      <c r="P2304" s="34">
        <v>0</v>
      </c>
      <c r="Q2304" s="34">
        <v>0</v>
      </c>
      <c r="R2304" s="34">
        <v>0</v>
      </c>
      <c r="S2304" s="109">
        <v>0</v>
      </c>
      <c r="T2304" s="109">
        <f>_xlfn.XLOOKUP(B2304,'[3]Nur des jours'!$B:$B,'[3]Nur des jours'!$U:$U,"")</f>
        <v>0</v>
      </c>
      <c r="U2304" s="109">
        <v>0</v>
      </c>
      <c r="V2304" s="109">
        <v>0</v>
      </c>
      <c r="W2304" s="109">
        <v>0</v>
      </c>
      <c r="X2304" s="109">
        <v>0</v>
      </c>
      <c r="Y2304" s="109">
        <v>0</v>
      </c>
      <c r="Z2304" s="109">
        <v>0</v>
      </c>
      <c r="AA2304" s="109">
        <v>0</v>
      </c>
      <c r="AB2304" s="109">
        <v>0</v>
      </c>
      <c r="AC2304" s="109">
        <v>0</v>
      </c>
      <c r="AD2304" s="109">
        <v>0</v>
      </c>
      <c r="AE2304" s="109">
        <v>0</v>
      </c>
      <c r="AF2304" s="109">
        <v>0</v>
      </c>
      <c r="AG2304" s="57" t="str">
        <f>_xlfn.XLOOKUP(B2304,[3]CALCULATION!$B:$B,[3]CALCULATION!$M:$M,"")</f>
        <v>Operationnel</v>
      </c>
      <c r="AH2304" s="57"/>
      <c r="AI2304" s="56" t="str" cm="1">
        <f t="array" ref="AI2304">IFERROR(_xlfn.IFS(
AK2304="MPR ISSUE","PDH",
AK2304="BSS Hardware Issue","BSS",
AK2304="Sites strategiques, MLL, Pylone, etc.","ENVTECH",
AK2304="AKTIVCO DEFAUT GE &amp; POWER Cabinet","AKTIVCO",
AK2304="AKTIVCO Coupure ENEO &amp; Baisse de tension","AKTIVCO GRID ONLY",
AK2304="Coupure ENEO &amp; Baisse de tension","IHS GRID ONLY",
AK2304="Defaut GE &amp; POWER Cabinet","IHS",
AK2304="Sharing","Partners",
AK2304="Sites strategiques &amp; DataCenter","SST &amp; DC",
AK2304="Exclu","Exclu",
AK2304="SAT","SAT",
AK2304="SPARE-ISSUE","SPARE-ISSUE",
AK2304="Fiber CAmtel","TRANS_FO_CAMTEL",
AK2304="Fiber AOF","Fiber AOF",
AK2304="Projet OCM (HUAWEI)","TRAVAUX-HUAWEI",
AK2304="Projet OCM (NOKIA)","TRAVAUX-NOKIA",
AK2304="ACCESS-ISSUE","ACCESS-ISSUE",
AK2304="Projet OCM (ZTE, NOKIA, autres projets)","TRAVAUX OCM",
AK2304="No root CAuse","No root cause",
AK2304="ODU HS","PDH",
AK2304="IP &amp; VLAN","PDH",
AK2304="Warehouse HUAWEI","SPARE-ISSUE",
AK2304="SPARE-HS","SPARE-ISSUE",
AK2304="Power Telco","BSS",AK2304="no impacts","no impacts"
),"")</f>
        <v>AKTIVCO</v>
      </c>
      <c r="AJ2304" s="56" t="str" cm="1">
        <f t="array" ref="AJ2304">IFERROR(_xlfn.IFS(
AK2304="MPR ISSUE","TX ISSUE",
AK2304="BSS Hardware Issue","RAN ISSUE",
AK2304="Sites strategiques, MLL, Pylone, etc.","ENVTECH",
AK2304="AKTIVCO DEFAUT GE &amp; POWER Cabinet","POWER ISSUE",
AK2304="AKTIVCO Coupure ENEO &amp; Baisse de tension","POWER ISSUE",
AK2304="Coupure ENEO &amp; Baisse de tension","POWER ISSUE",
AK2304="Defaut GE &amp; POWER Cabinet","POWER ISSUE",
AK2304="Sharing","POWER ISSUE",
AK2304="Sites strategiques &amp; DataCenter","POWER ISSUE",
AK2304="Exclu","Exclu",
AK2304="SAT","TX ISSUE",
AK2304="SPARE-ISSUE","SPARE-ISSUE",
AK2304="Fiber CAmtel","TX ISSUE",
AK2304="Fiber AOF","TX ISSUE",
AK2304="Projet OCM (HUAWEI)","TRAVAUX-HUAWEI",
AK2304="Projet OCM (NOKIA)","TRAVAUX -NOKIA",
AK2304="ACCESS-ISSUE","ACCESS-ISSUE",
AK2304="Projet OCM (ZTE, NOKIA, autres projets)","TRAVAUX OCM",
AK2304="No root CAuse","No root cause",
AK2304="ODU HS","TX ISSUE",
AK2304="IP &amp; VLAN","TX ISSUE",
AK2304="Warehouse HUAWEI","SPARE-ISSUE",
AK2304="SPARE-HS","SPARE-ISSUE",
AK2304="Power Telco","RAN ISSUE",AK2304="no impacts","no impacts"
),"")</f>
        <v>POWER ISSUE</v>
      </c>
      <c r="AK2304" s="81" t="s">
        <v>5325</v>
      </c>
      <c r="AL2304" s="56" t="str" cm="1">
        <f t="array" ref="AL2304">IFERROR(_xlfn.IFS(
AK2304="MPR ISSUE","ACTIVE",
AK2304="BSS Hardware Issue","ACTIVE",
AK2304="Sites strategiques, MLL, Pylone, etc.","PASSIVE",
AK2304="AKTIVCO DEFAUT GE &amp; POWER Cabinet","PASSIVE",
AK2304="AKTIVCO Coupure ENEO &amp; Baisse de tension","PASSIVE",
AK2304="Coupure ENEO &amp; Baisse de tension","PASSIVE",
AK2304="Defaut GE &amp; POWER Cabinet","PASSIVE",
AK2304="Sharing","PASSIVE",
AK2304="Sites strategiques &amp; DataCenter","PASSIVE",
AK2304="Exclu","Exclu",
AK2304="SAT","ACTIVE",
AK2304="SPARE-ISSUE","SPARE-ISSUE",
AK2304="Fiber CAmtel","ACTIVE",
AK2304="Fiber AOF","ACTIVE",
AK2304="Projet OCM (HUAWEI)","PLANNED WORKS",
AK2304="Projet OCM (NOKIA)","PLANNED WORKS",
AK2304="ACCESS-ISSUE","ACCESS-ISSUE",
AK2304="Projet OCM (ZTE, NOKIA, autres projets)","PLANNED WORKS",
AK2304="No root CAuse","No root cause",
AK2304="ODU HS","ACTIVE",
AK2304="IP &amp; VLAN","ACTIVE",
AK2304="Warehouse HUAWEI","SPARE-ISSUE",
AK2304="SPARE-HS","SPARE-ISSUE",
AK2304="Power Telco","ACTIVE", AK2304="no impacts","no impacts"
),"")</f>
        <v>PASSIVE</v>
      </c>
      <c r="AM2304" s="108" t="s">
        <v>6044</v>
      </c>
      <c r="AN2304" s="117" t="s">
        <v>4350</v>
      </c>
      <c r="AP2304" s="23" t="s">
        <v>5537</v>
      </c>
      <c r="AQ2304" s="23" t="s">
        <v>5537</v>
      </c>
      <c r="AR2304" s="7"/>
      <c r="AS2304" s="6"/>
      <c r="AT2304" s="7"/>
      <c r="AU2304" s="3" t="s">
        <v>5537</v>
      </c>
      <c r="AV2304" s="24" t="s">
        <v>5537</v>
      </c>
      <c r="AW2304" s="24" t="s">
        <v>5537</v>
      </c>
      <c r="AX2304" s="24" t="s">
        <v>5537</v>
      </c>
      <c r="AY2304" s="24" t="s">
        <v>5537</v>
      </c>
      <c r="AZ2304" s="24" t="s">
        <v>5537</v>
      </c>
      <c r="BA2304" s="24" t="s">
        <v>5537</v>
      </c>
      <c r="BB2304" s="24" t="s">
        <v>5537</v>
      </c>
      <c r="BC2304" s="24" t="s">
        <v>5537</v>
      </c>
      <c r="BD2304" s="24" t="s">
        <v>5537</v>
      </c>
      <c r="BE2304" s="24" t="s">
        <v>5537</v>
      </c>
      <c r="BF2304" s="24" t="s">
        <v>5537</v>
      </c>
      <c r="BG2304" s="24" t="s">
        <v>5537</v>
      </c>
      <c r="BH2304" s="24" t="s">
        <v>6044</v>
      </c>
      <c r="BI2304" s="9" t="s">
        <v>5537</v>
      </c>
      <c r="BJ2304" s="14"/>
      <c r="BK2304" s="14" t="s">
        <v>5537</v>
      </c>
      <c r="BL2304" s="14" t="str">
        <f>_xlfn.XLOOKUP(B2304,'[4]cell downs 18042026 17h'!$B:$B,'[4]cell downs 18042026 17h'!$B:$B,"")</f>
        <v/>
      </c>
      <c r="BM2304" s="14" t="str">
        <f>_xlfn.XLOOKUP(B2304,'[5]Cells Huawei 19042026 15h'!$B:$B,'[5]Cells Huawei 19042026 15h'!$B:$B,"")</f>
        <v/>
      </c>
      <c r="BN2304" s="9" t="str">
        <f>_xlfn.XLOOKUP(B2304,'[6]cells down 19042026 9H40'!$B:$B,'[6]cells down 19042026 9H40'!$B:$B,"")</f>
        <v/>
      </c>
      <c r="BO2304" s="9" t="s">
        <v>5537</v>
      </c>
      <c r="BP2304" s="9" t="s">
        <v>12</v>
      </c>
    </row>
    <row r="2305" spans="1:68" s="9" customFormat="1" x14ac:dyDescent="0.35">
      <c r="A2305" s="1" t="s">
        <v>4355</v>
      </c>
      <c r="B2305" s="1" t="s">
        <v>4356</v>
      </c>
      <c r="C2305" s="3" t="str">
        <f>_xlfn.XLOOKUP(B2305,'[1]daily break down'!$D:$D,'[1]daily break down'!$E:$E,"")</f>
        <v>CENTRE</v>
      </c>
      <c r="D2305" s="1" t="s">
        <v>11</v>
      </c>
      <c r="E2305" s="1" t="s">
        <v>1713</v>
      </c>
      <c r="F2305" s="3" t="s">
        <v>69</v>
      </c>
      <c r="G2305" s="1" t="s">
        <v>4357</v>
      </c>
      <c r="H2305" s="41" t="str">
        <f>_xlfn.XLOOKUP(B2305,[2]CALCULATION!$B:$B,[2]CALCULATION!$H:$H,"")</f>
        <v>ZTE</v>
      </c>
      <c r="I2305" s="34">
        <v>0</v>
      </c>
      <c r="J2305" s="34">
        <v>0</v>
      </c>
      <c r="K2305" s="34">
        <v>0</v>
      </c>
      <c r="L2305" s="34">
        <v>0</v>
      </c>
      <c r="M2305" s="34">
        <v>0</v>
      </c>
      <c r="N2305" s="34">
        <v>0</v>
      </c>
      <c r="O2305" s="34">
        <v>0</v>
      </c>
      <c r="P2305" s="34">
        <v>0</v>
      </c>
      <c r="Q2305" s="34">
        <v>0</v>
      </c>
      <c r="R2305" s="34">
        <v>0</v>
      </c>
      <c r="S2305" s="109">
        <v>0</v>
      </c>
      <c r="T2305" s="109">
        <f>_xlfn.XLOOKUP(B2305,'[3]Nur des jours'!$B:$B,'[3]Nur des jours'!$U:$U,"")</f>
        <v>0</v>
      </c>
      <c r="U2305" s="109">
        <v>0</v>
      </c>
      <c r="V2305" s="109">
        <v>0</v>
      </c>
      <c r="W2305" s="109">
        <v>0</v>
      </c>
      <c r="X2305" s="109">
        <v>0</v>
      </c>
      <c r="Y2305" s="109">
        <v>0</v>
      </c>
      <c r="Z2305" s="109">
        <v>0</v>
      </c>
      <c r="AA2305" s="109">
        <v>0</v>
      </c>
      <c r="AB2305" s="109">
        <v>0</v>
      </c>
      <c r="AC2305" s="109">
        <v>0</v>
      </c>
      <c r="AD2305" s="109">
        <v>0</v>
      </c>
      <c r="AE2305" s="109">
        <v>0</v>
      </c>
      <c r="AF2305" s="109">
        <v>0</v>
      </c>
      <c r="AG2305" s="57" t="str">
        <f>_xlfn.XLOOKUP(B2305,[3]CALCULATION!$B:$B,[3]CALCULATION!$M:$M,"")</f>
        <v>Operationnel</v>
      </c>
      <c r="AH2305" s="57"/>
      <c r="AI2305" s="56" t="str" cm="1">
        <f t="array" ref="AI2305">IFERROR(_xlfn.IFS(
AK2305="MPR ISSUE","PDH",
AK2305="BSS Hardware Issue","BSS",
AK2305="Sites strategiques, MLL, Pylone, etc.","ENVTECH",
AK2305="AKTIVCO DEFAUT GE &amp; POWER Cabinet","AKTIVCO",
AK2305="AKTIVCO Coupure ENEO &amp; Baisse de tension","AKTIVCO GRID ONLY",
AK2305="Coupure ENEO &amp; Baisse de tension","IHS GRID ONLY",
AK2305="Defaut GE &amp; POWER Cabinet","IHS",
AK2305="Sharing","Partners",
AK2305="Sites strategiques &amp; DataCenter","SST &amp; DC",
AK2305="Exclu","Exclu",
AK2305="SAT","SAT",
AK2305="SPARE-ISSUE","SPARE-ISSUE",
AK2305="Fiber CAmtel","TRANS_FO_CAMTEL",
AK2305="Fiber AOF","Fiber AOF",
AK2305="Projet OCM (HUAWEI)","TRAVAUX-HUAWEI",
AK2305="Projet OCM (NOKIA)","TRAVAUX-NOKIA",
AK2305="ACCESS-ISSUE","ACCESS-ISSUE",
AK2305="Projet OCM (ZTE, NOKIA, autres projets)","TRAVAUX OCM",
AK2305="No root CAuse","No root cause",
AK2305="ODU HS","PDH",
AK2305="IP &amp; VLAN","PDH",
AK2305="Warehouse HUAWEI","SPARE-ISSUE",
AK2305="SPARE-HS","SPARE-ISSUE",
AK2305="Power Telco","BSS",AK2305="no impacts","no impacts"
),"")</f>
        <v>No root cause</v>
      </c>
      <c r="AJ2305" s="56" t="str" cm="1">
        <f t="array" ref="AJ2305">IFERROR(_xlfn.IFS(
AK2305="MPR ISSUE","TX ISSUE",
AK2305="BSS Hardware Issue","RAN ISSUE",
AK2305="Sites strategiques, MLL, Pylone, etc.","ENVTECH",
AK2305="AKTIVCO DEFAUT GE &amp; POWER Cabinet","POWER ISSUE",
AK2305="AKTIVCO Coupure ENEO &amp; Baisse de tension","POWER ISSUE",
AK2305="Coupure ENEO &amp; Baisse de tension","POWER ISSUE",
AK2305="Defaut GE &amp; POWER Cabinet","POWER ISSUE",
AK2305="Sharing","POWER ISSUE",
AK2305="Sites strategiques &amp; DataCenter","POWER ISSUE",
AK2305="Exclu","Exclu",
AK2305="SAT","TX ISSUE",
AK2305="SPARE-ISSUE","SPARE-ISSUE",
AK2305="Fiber CAmtel","TX ISSUE",
AK2305="Fiber AOF","TX ISSUE",
AK2305="Projet OCM (HUAWEI)","TRAVAUX-HUAWEI",
AK2305="Projet OCM (NOKIA)","TRAVAUX -NOKIA",
AK2305="ACCESS-ISSUE","ACCESS-ISSUE",
AK2305="Projet OCM (ZTE, NOKIA, autres projets)","TRAVAUX OCM",
AK2305="No root CAuse","No root cause",
AK2305="ODU HS","TX ISSUE",
AK2305="IP &amp; VLAN","TX ISSUE",
AK2305="Warehouse HUAWEI","SPARE-ISSUE",
AK2305="SPARE-HS","SPARE-ISSUE",
AK2305="Power Telco","RAN ISSUE",AK2305="no impacts","no impacts"
),"")</f>
        <v>No root cause</v>
      </c>
      <c r="AK2305" s="81" t="s">
        <v>5620</v>
      </c>
      <c r="AL2305" s="56" t="str" cm="1">
        <f t="array" ref="AL2305">IFERROR(_xlfn.IFS(
AK2305="MPR ISSUE","ACTIVE",
AK2305="BSS Hardware Issue","ACTIVE",
AK2305="Sites strategiques, MLL, Pylone, etc.","PASSIVE",
AK2305="AKTIVCO DEFAUT GE &amp; POWER Cabinet","PASSIVE",
AK2305="AKTIVCO Coupure ENEO &amp; Baisse de tension","PASSIVE",
AK2305="Coupure ENEO &amp; Baisse de tension","PASSIVE",
AK2305="Defaut GE &amp; POWER Cabinet","PASSIVE",
AK2305="Sharing","PASSIVE",
AK2305="Sites strategiques &amp; DataCenter","PASSIVE",
AK2305="Exclu","Exclu",
AK2305="SAT","ACTIVE",
AK2305="SPARE-ISSUE","SPARE-ISSUE",
AK2305="Fiber CAmtel","ACTIVE",
AK2305="Fiber AOF","ACTIVE",
AK2305="Projet OCM (HUAWEI)","PLANNED WORKS",
AK2305="Projet OCM (NOKIA)","PLANNED WORKS",
AK2305="ACCESS-ISSUE","ACCESS-ISSUE",
AK2305="Projet OCM (ZTE, NOKIA, autres projets)","PLANNED WORKS",
AK2305="No root CAuse","No root cause",
AK2305="ODU HS","ACTIVE",
AK2305="IP &amp; VLAN","ACTIVE",
AK2305="Warehouse HUAWEI","SPARE-ISSUE",
AK2305="SPARE-HS","SPARE-ISSUE",
AK2305="Power Telco","ACTIVE", AK2305="no impacts","no impacts"
),"")</f>
        <v>No root cause</v>
      </c>
      <c r="AM2305" s="108" t="s">
        <v>5537</v>
      </c>
      <c r="AN2305" s="117" t="s">
        <v>4356</v>
      </c>
      <c r="AP2305" s="23" t="s">
        <v>5537</v>
      </c>
      <c r="AQ2305" s="23" t="s">
        <v>5537</v>
      </c>
      <c r="AR2305" s="7"/>
      <c r="AS2305" s="6"/>
      <c r="AT2305" s="7"/>
      <c r="AU2305" s="3" t="s">
        <v>5537</v>
      </c>
      <c r="AV2305" s="24" t="s">
        <v>5537</v>
      </c>
      <c r="AW2305" s="24" t="s">
        <v>5537</v>
      </c>
      <c r="AX2305" s="24" t="s">
        <v>5537</v>
      </c>
      <c r="AY2305" s="24" t="s">
        <v>5537</v>
      </c>
      <c r="AZ2305" s="24" t="s">
        <v>5537</v>
      </c>
      <c r="BA2305" s="24" t="s">
        <v>5537</v>
      </c>
      <c r="BB2305" s="24" t="s">
        <v>5537</v>
      </c>
      <c r="BC2305" s="24" t="s">
        <v>5537</v>
      </c>
      <c r="BD2305" s="24" t="s">
        <v>5537</v>
      </c>
      <c r="BE2305" s="24" t="s">
        <v>5537</v>
      </c>
      <c r="BF2305" s="24" t="s">
        <v>5537</v>
      </c>
      <c r="BG2305" s="24" t="s">
        <v>5537</v>
      </c>
      <c r="BH2305" s="24" t="s">
        <v>5537</v>
      </c>
      <c r="BI2305" s="9" t="s">
        <v>5537</v>
      </c>
      <c r="BJ2305" s="14"/>
      <c r="BK2305" s="14" t="s">
        <v>5537</v>
      </c>
      <c r="BL2305" s="14" t="str">
        <f>_xlfn.XLOOKUP(B2305,'[4]cell downs 18042026 17h'!$B:$B,'[4]cell downs 18042026 17h'!$B:$B,"")</f>
        <v/>
      </c>
      <c r="BM2305" s="14" t="str">
        <f>_xlfn.XLOOKUP(B2305,'[5]Cells Huawei 19042026 15h'!$B:$B,'[5]Cells Huawei 19042026 15h'!$B:$B,"")</f>
        <v/>
      </c>
      <c r="BN2305" s="9" t="str">
        <f>_xlfn.XLOOKUP(B2305,'[6]cells down 19042026 9H40'!$B:$B,'[6]cells down 19042026 9H40'!$B:$B,"")</f>
        <v/>
      </c>
      <c r="BO2305" s="9" t="s">
        <v>4356</v>
      </c>
      <c r="BP2305" s="9" t="s">
        <v>12</v>
      </c>
    </row>
    <row r="2306" spans="1:68" s="9" customFormat="1" x14ac:dyDescent="0.35">
      <c r="A2306" s="1" t="s">
        <v>4358</v>
      </c>
      <c r="B2306" s="8" t="s">
        <v>4359</v>
      </c>
      <c r="C2306" s="3" t="str">
        <f>_xlfn.XLOOKUP(B2306,'[1]daily break down'!$D:$D,'[1]daily break down'!$E:$E,"")</f>
        <v>CENTRE</v>
      </c>
      <c r="D2306" s="1" t="s">
        <v>11</v>
      </c>
      <c r="E2306" s="1" t="s">
        <v>96</v>
      </c>
      <c r="F2306" s="3" t="s">
        <v>226</v>
      </c>
      <c r="G2306" s="1" t="s">
        <v>4360</v>
      </c>
      <c r="H2306" s="40" t="str">
        <f>_xlfn.XLOOKUP(B2306,[2]CALCULATION!$B:$B,[2]CALCULATION!$H:$H,"")</f>
        <v>NOKIA</v>
      </c>
      <c r="I2306" s="34">
        <v>0</v>
      </c>
      <c r="J2306" s="34">
        <v>0</v>
      </c>
      <c r="K2306" s="34">
        <v>0</v>
      </c>
      <c r="L2306" s="34">
        <v>0</v>
      </c>
      <c r="M2306" s="34">
        <v>0</v>
      </c>
      <c r="N2306" s="34">
        <v>0</v>
      </c>
      <c r="O2306" s="34">
        <v>0</v>
      </c>
      <c r="P2306" s="34">
        <v>0</v>
      </c>
      <c r="Q2306" s="34">
        <v>0</v>
      </c>
      <c r="R2306" s="34">
        <v>0</v>
      </c>
      <c r="S2306" s="109">
        <v>0</v>
      </c>
      <c r="T2306" s="109">
        <f>_xlfn.XLOOKUP(B2306,'[3]Nur des jours'!$B:$B,'[3]Nur des jours'!$U:$U,"")</f>
        <v>0</v>
      </c>
      <c r="U2306" s="109">
        <v>0</v>
      </c>
      <c r="V2306" s="109">
        <v>0</v>
      </c>
      <c r="W2306" s="109">
        <v>0</v>
      </c>
      <c r="X2306" s="109">
        <v>0</v>
      </c>
      <c r="Y2306" s="109">
        <v>0</v>
      </c>
      <c r="Z2306" s="109">
        <v>0</v>
      </c>
      <c r="AA2306" s="109">
        <v>0</v>
      </c>
      <c r="AB2306" s="109">
        <v>0</v>
      </c>
      <c r="AC2306" s="109">
        <v>0</v>
      </c>
      <c r="AD2306" s="109">
        <v>0</v>
      </c>
      <c r="AE2306" s="109">
        <v>0</v>
      </c>
      <c r="AF2306" s="109">
        <v>0</v>
      </c>
      <c r="AG2306" s="57" t="str">
        <f>_xlfn.XLOOKUP(B2306,[3]CALCULATION!$B:$B,[3]CALCULATION!$M:$M,"")</f>
        <v>Operationnel</v>
      </c>
      <c r="AH2306" s="57"/>
      <c r="AI2306" s="56" t="str" cm="1">
        <f t="array" ref="AI2306">IFERROR(_xlfn.IFS(
AK2306="MPR ISSUE","PDH",
AK2306="BSS Hardware Issue","BSS",
AK2306="Sites strategiques, MLL, Pylone, etc.","ENVTECH",
AK2306="AKTIVCO DEFAUT GE &amp; POWER Cabinet","AKTIVCO",
AK2306="AKTIVCO Coupure ENEO &amp; Baisse de tension","AKTIVCO GRID ONLY",
AK2306="Coupure ENEO &amp; Baisse de tension","IHS GRID ONLY",
AK2306="Defaut GE &amp; POWER Cabinet","IHS",
AK2306="Sharing","Partners",
AK2306="Sites strategiques &amp; DataCenter","SST &amp; DC",
AK2306="Exclu","Exclu",
AK2306="SAT","SAT",
AK2306="SPARE-ISSUE","SPARE-ISSUE",
AK2306="Fiber CAmtel","TRANS_FO_CAMTEL",
AK2306="Fiber AOF","Fiber AOF",
AK2306="Projet OCM (HUAWEI)","TRAVAUX-HUAWEI",
AK2306="Projet OCM (NOKIA)","TRAVAUX-NOKIA",
AK2306="ACCESS-ISSUE","ACCESS-ISSUE",
AK2306="Projet OCM (ZTE, NOKIA, autres projets)","TRAVAUX OCM",
AK2306="No root CAuse","No root cause",
AK2306="ODU HS","PDH",
AK2306="IP &amp; VLAN","PDH",
AK2306="Warehouse HUAWEI","SPARE-ISSUE",
AK2306="SPARE-HS","SPARE-ISSUE",
AK2306="Power Telco","BSS",AK2306="no impacts","no impacts"
),"")</f>
        <v>No root cause</v>
      </c>
      <c r="AJ2306" s="56" t="str" cm="1">
        <f t="array" ref="AJ2306">IFERROR(_xlfn.IFS(
AK2306="MPR ISSUE","TX ISSUE",
AK2306="BSS Hardware Issue","RAN ISSUE",
AK2306="Sites strategiques, MLL, Pylone, etc.","ENVTECH",
AK2306="AKTIVCO DEFAUT GE &amp; POWER Cabinet","POWER ISSUE",
AK2306="AKTIVCO Coupure ENEO &amp; Baisse de tension","POWER ISSUE",
AK2306="Coupure ENEO &amp; Baisse de tension","POWER ISSUE",
AK2306="Defaut GE &amp; POWER Cabinet","POWER ISSUE",
AK2306="Sharing","POWER ISSUE",
AK2306="Sites strategiques &amp; DataCenter","POWER ISSUE",
AK2306="Exclu","Exclu",
AK2306="SAT","TX ISSUE",
AK2306="SPARE-ISSUE","SPARE-ISSUE",
AK2306="Fiber CAmtel","TX ISSUE",
AK2306="Fiber AOF","TX ISSUE",
AK2306="Projet OCM (HUAWEI)","TRAVAUX-HUAWEI",
AK2306="Projet OCM (NOKIA)","TRAVAUX -NOKIA",
AK2306="ACCESS-ISSUE","ACCESS-ISSUE",
AK2306="Projet OCM (ZTE, NOKIA, autres projets)","TRAVAUX OCM",
AK2306="No root CAuse","No root cause",
AK2306="ODU HS","TX ISSUE",
AK2306="IP &amp; VLAN","TX ISSUE",
AK2306="Warehouse HUAWEI","SPARE-ISSUE",
AK2306="SPARE-HS","SPARE-ISSUE",
AK2306="Power Telco","RAN ISSUE",AK2306="no impacts","no impacts"
),"")</f>
        <v>No root cause</v>
      </c>
      <c r="AK2306" s="81" t="s">
        <v>5620</v>
      </c>
      <c r="AL2306" s="56" t="str" cm="1">
        <f t="array" ref="AL2306">IFERROR(_xlfn.IFS(
AK2306="MPR ISSUE","ACTIVE",
AK2306="BSS Hardware Issue","ACTIVE",
AK2306="Sites strategiques, MLL, Pylone, etc.","PASSIVE",
AK2306="AKTIVCO DEFAUT GE &amp; POWER Cabinet","PASSIVE",
AK2306="AKTIVCO Coupure ENEO &amp; Baisse de tension","PASSIVE",
AK2306="Coupure ENEO &amp; Baisse de tension","PASSIVE",
AK2306="Defaut GE &amp; POWER Cabinet","PASSIVE",
AK2306="Sharing","PASSIVE",
AK2306="Sites strategiques &amp; DataCenter","PASSIVE",
AK2306="Exclu","Exclu",
AK2306="SAT","ACTIVE",
AK2306="SPARE-ISSUE","SPARE-ISSUE",
AK2306="Fiber CAmtel","ACTIVE",
AK2306="Fiber AOF","ACTIVE",
AK2306="Projet OCM (HUAWEI)","PLANNED WORKS",
AK2306="Projet OCM (NOKIA)","PLANNED WORKS",
AK2306="ACCESS-ISSUE","ACCESS-ISSUE",
AK2306="Projet OCM (ZTE, NOKIA, autres projets)","PLANNED WORKS",
AK2306="No root CAuse","No root cause",
AK2306="ODU HS","ACTIVE",
AK2306="IP &amp; VLAN","ACTIVE",
AK2306="Warehouse HUAWEI","SPARE-ISSUE",
AK2306="SPARE-HS","SPARE-ISSUE",
AK2306="Power Telco","ACTIVE", AK2306="no impacts","no impacts"
),"")</f>
        <v>No root cause</v>
      </c>
      <c r="AM2306" s="108" t="s">
        <v>5537</v>
      </c>
      <c r="AN2306" s="117" t="s">
        <v>4359</v>
      </c>
      <c r="AP2306" s="23" t="s">
        <v>5537</v>
      </c>
      <c r="AQ2306" s="23" t="s">
        <v>5537</v>
      </c>
      <c r="AR2306" s="7"/>
      <c r="AS2306" s="6"/>
      <c r="AT2306" s="7"/>
      <c r="AU2306" s="3" t="s">
        <v>5537</v>
      </c>
      <c r="AV2306" s="24" t="s">
        <v>5537</v>
      </c>
      <c r="AW2306" s="24" t="s">
        <v>5537</v>
      </c>
      <c r="AX2306" s="24" t="s">
        <v>5537</v>
      </c>
      <c r="AY2306" s="24" t="s">
        <v>5537</v>
      </c>
      <c r="AZ2306" s="24" t="s">
        <v>5537</v>
      </c>
      <c r="BA2306" s="24" t="s">
        <v>5537</v>
      </c>
      <c r="BB2306" s="24" t="s">
        <v>5537</v>
      </c>
      <c r="BC2306" s="24" t="s">
        <v>5537</v>
      </c>
      <c r="BD2306" s="24" t="s">
        <v>5537</v>
      </c>
      <c r="BE2306" s="24" t="s">
        <v>5537</v>
      </c>
      <c r="BF2306" s="24" t="s">
        <v>5537</v>
      </c>
      <c r="BG2306" s="24" t="s">
        <v>5537</v>
      </c>
      <c r="BH2306" s="24" t="s">
        <v>5537</v>
      </c>
      <c r="BI2306" s="9" t="s">
        <v>5537</v>
      </c>
      <c r="BJ2306" s="14"/>
      <c r="BK2306" s="14" t="s">
        <v>5537</v>
      </c>
      <c r="BL2306" s="14" t="str">
        <f>_xlfn.XLOOKUP(B2306,'[4]cell downs 18042026 17h'!$B:$B,'[4]cell downs 18042026 17h'!$B:$B,"")</f>
        <v/>
      </c>
      <c r="BM2306" s="14" t="str">
        <f>_xlfn.XLOOKUP(B2306,'[5]Cells Huawei 19042026 15h'!$B:$B,'[5]Cells Huawei 19042026 15h'!$B:$B,"")</f>
        <v/>
      </c>
      <c r="BN2306" s="9" t="str">
        <f>_xlfn.XLOOKUP(B2306,'[6]cells down 19042026 9H40'!$B:$B,'[6]cells down 19042026 9H40'!$B:$B,"")</f>
        <v/>
      </c>
      <c r="BO2306" s="9" t="s">
        <v>4359</v>
      </c>
      <c r="BP2306" s="9" t="s">
        <v>5537</v>
      </c>
    </row>
    <row r="2307" spans="1:68" s="9" customFormat="1" x14ac:dyDescent="0.35">
      <c r="A2307" s="1" t="s">
        <v>4361</v>
      </c>
      <c r="B2307" s="8" t="s">
        <v>4362</v>
      </c>
      <c r="C2307" s="3" t="str">
        <f>_xlfn.XLOOKUP(B2307,'[1]daily break down'!$D:$D,'[1]daily break down'!$E:$E,"")</f>
        <v>CENTRE</v>
      </c>
      <c r="D2307" s="1" t="s">
        <v>11</v>
      </c>
      <c r="E2307" s="1" t="s">
        <v>12</v>
      </c>
      <c r="F2307" s="3" t="s">
        <v>37</v>
      </c>
      <c r="G2307" s="1" t="s">
        <v>4361</v>
      </c>
      <c r="H2307" s="41" t="str">
        <f>_xlfn.XLOOKUP(B2307,[2]CALCULATION!$B:$B,[2]CALCULATION!$H:$H,"")</f>
        <v>ZTE</v>
      </c>
      <c r="I2307" s="34">
        <v>0</v>
      </c>
      <c r="J2307" s="34">
        <v>0</v>
      </c>
      <c r="K2307" s="34">
        <v>0</v>
      </c>
      <c r="L2307" s="34">
        <v>0</v>
      </c>
      <c r="M2307" s="34">
        <v>0</v>
      </c>
      <c r="N2307" s="34">
        <v>0</v>
      </c>
      <c r="O2307" s="34">
        <v>0</v>
      </c>
      <c r="P2307" s="34">
        <v>0</v>
      </c>
      <c r="Q2307" s="34">
        <v>0</v>
      </c>
      <c r="R2307" s="34">
        <v>0</v>
      </c>
      <c r="S2307" s="109">
        <v>0</v>
      </c>
      <c r="T2307" s="109">
        <f>_xlfn.XLOOKUP(B2307,'[3]Nur des jours'!$B:$B,'[3]Nur des jours'!$U:$U,"")</f>
        <v>0</v>
      </c>
      <c r="U2307" s="109">
        <v>0</v>
      </c>
      <c r="V2307" s="109">
        <v>0</v>
      </c>
      <c r="W2307" s="109">
        <v>0</v>
      </c>
      <c r="X2307" s="109">
        <v>0</v>
      </c>
      <c r="Y2307" s="109">
        <v>0</v>
      </c>
      <c r="Z2307" s="109">
        <v>0</v>
      </c>
      <c r="AA2307" s="109">
        <v>0</v>
      </c>
      <c r="AB2307" s="109">
        <v>0</v>
      </c>
      <c r="AC2307" s="109">
        <v>0</v>
      </c>
      <c r="AD2307" s="109">
        <v>0</v>
      </c>
      <c r="AE2307" s="109">
        <v>0</v>
      </c>
      <c r="AF2307" s="109">
        <v>0</v>
      </c>
      <c r="AG2307" s="57" t="str">
        <f>_xlfn.XLOOKUP(B2307,[3]CALCULATION!$B:$B,[3]CALCULATION!$M:$M,"")</f>
        <v>Operationnel</v>
      </c>
      <c r="AH2307" s="57"/>
      <c r="AI2307" s="56" t="str" cm="1">
        <f t="array" ref="AI2307">IFERROR(_xlfn.IFS(
AK2307="MPR ISSUE","PDH",
AK2307="BSS Hardware Issue","BSS",
AK2307="Sites strategiques, MLL, Pylone, etc.","ENVTECH",
AK2307="AKTIVCO DEFAUT GE &amp; POWER Cabinet","AKTIVCO",
AK2307="AKTIVCO Coupure ENEO &amp; Baisse de tension","AKTIVCO GRID ONLY",
AK2307="Coupure ENEO &amp; Baisse de tension","IHS GRID ONLY",
AK2307="Defaut GE &amp; POWER Cabinet","IHS",
AK2307="Sharing","Partners",
AK2307="Sites strategiques &amp; DataCenter","SST &amp; DC",
AK2307="Exclu","Exclu",
AK2307="SAT","SAT",
AK2307="SPARE-ISSUE","SPARE-ISSUE",
AK2307="Fiber CAmtel","TRANS_FO_CAMTEL",
AK2307="Fiber AOF","Fiber AOF",
AK2307="Projet OCM (HUAWEI)","TRAVAUX-HUAWEI",
AK2307="Projet OCM (NOKIA)","TRAVAUX-NOKIA",
AK2307="ACCESS-ISSUE","ACCESS-ISSUE",
AK2307="Projet OCM (ZTE, NOKIA, autres projets)","TRAVAUX OCM",
AK2307="No root CAuse","No root cause",
AK2307="ODU HS","PDH",
AK2307="IP &amp; VLAN","PDH",
AK2307="Warehouse HUAWEI","SPARE-ISSUE",
AK2307="SPARE-HS","SPARE-ISSUE",
AK2307="Power Telco","BSS",AK2307="no impacts","no impacts"
),"")</f>
        <v>No root cause</v>
      </c>
      <c r="AJ2307" s="56" t="str" cm="1">
        <f t="array" ref="AJ2307">IFERROR(_xlfn.IFS(
AK2307="MPR ISSUE","TX ISSUE",
AK2307="BSS Hardware Issue","RAN ISSUE",
AK2307="Sites strategiques, MLL, Pylone, etc.","ENVTECH",
AK2307="AKTIVCO DEFAUT GE &amp; POWER Cabinet","POWER ISSUE",
AK2307="AKTIVCO Coupure ENEO &amp; Baisse de tension","POWER ISSUE",
AK2307="Coupure ENEO &amp; Baisse de tension","POWER ISSUE",
AK2307="Defaut GE &amp; POWER Cabinet","POWER ISSUE",
AK2307="Sharing","POWER ISSUE",
AK2307="Sites strategiques &amp; DataCenter","POWER ISSUE",
AK2307="Exclu","Exclu",
AK2307="SAT","TX ISSUE",
AK2307="SPARE-ISSUE","SPARE-ISSUE",
AK2307="Fiber CAmtel","TX ISSUE",
AK2307="Fiber AOF","TX ISSUE",
AK2307="Projet OCM (HUAWEI)","TRAVAUX-HUAWEI",
AK2307="Projet OCM (NOKIA)","TRAVAUX -NOKIA",
AK2307="ACCESS-ISSUE","ACCESS-ISSUE",
AK2307="Projet OCM (ZTE, NOKIA, autres projets)","TRAVAUX OCM",
AK2307="No root CAuse","No root cause",
AK2307="ODU HS","TX ISSUE",
AK2307="IP &amp; VLAN","TX ISSUE",
AK2307="Warehouse HUAWEI","SPARE-ISSUE",
AK2307="SPARE-HS","SPARE-ISSUE",
AK2307="Power Telco","RAN ISSUE",AK2307="no impacts","no impacts"
),"")</f>
        <v>No root cause</v>
      </c>
      <c r="AK2307" s="81" t="s">
        <v>5620</v>
      </c>
      <c r="AL2307" s="56" t="str" cm="1">
        <f t="array" ref="AL2307">IFERROR(_xlfn.IFS(
AK2307="MPR ISSUE","ACTIVE",
AK2307="BSS Hardware Issue","ACTIVE",
AK2307="Sites strategiques, MLL, Pylone, etc.","PASSIVE",
AK2307="AKTIVCO DEFAUT GE &amp; POWER Cabinet","PASSIVE",
AK2307="AKTIVCO Coupure ENEO &amp; Baisse de tension","PASSIVE",
AK2307="Coupure ENEO &amp; Baisse de tension","PASSIVE",
AK2307="Defaut GE &amp; POWER Cabinet","PASSIVE",
AK2307="Sharing","PASSIVE",
AK2307="Sites strategiques &amp; DataCenter","PASSIVE",
AK2307="Exclu","Exclu",
AK2307="SAT","ACTIVE",
AK2307="SPARE-ISSUE","SPARE-ISSUE",
AK2307="Fiber CAmtel","ACTIVE",
AK2307="Fiber AOF","ACTIVE",
AK2307="Projet OCM (HUAWEI)","PLANNED WORKS",
AK2307="Projet OCM (NOKIA)","PLANNED WORKS",
AK2307="ACCESS-ISSUE","ACCESS-ISSUE",
AK2307="Projet OCM (ZTE, NOKIA, autres projets)","PLANNED WORKS",
AK2307="No root CAuse","No root cause",
AK2307="ODU HS","ACTIVE",
AK2307="IP &amp; VLAN","ACTIVE",
AK2307="Warehouse HUAWEI","SPARE-ISSUE",
AK2307="SPARE-HS","SPARE-ISSUE",
AK2307="Power Telco","ACTIVE", AK2307="no impacts","no impacts"
),"")</f>
        <v>No root cause</v>
      </c>
      <c r="AM2307" s="108" t="s">
        <v>5537</v>
      </c>
      <c r="AN2307" s="117" t="s">
        <v>4362</v>
      </c>
      <c r="AP2307" s="23" t="s">
        <v>5537</v>
      </c>
      <c r="AQ2307" s="23" t="s">
        <v>5537</v>
      </c>
      <c r="AR2307" s="7"/>
      <c r="AS2307" s="6"/>
      <c r="AT2307" s="7"/>
      <c r="AU2307" s="3" t="s">
        <v>5537</v>
      </c>
      <c r="AV2307" s="24" t="s">
        <v>5537</v>
      </c>
      <c r="AW2307" s="24" t="s">
        <v>5537</v>
      </c>
      <c r="AX2307" s="24" t="s">
        <v>5537</v>
      </c>
      <c r="AY2307" s="24" t="s">
        <v>5537</v>
      </c>
      <c r="AZ2307" s="24" t="s">
        <v>5537</v>
      </c>
      <c r="BA2307" s="24" t="s">
        <v>5537</v>
      </c>
      <c r="BB2307" s="24" t="s">
        <v>5537</v>
      </c>
      <c r="BC2307" s="24" t="s">
        <v>5537</v>
      </c>
      <c r="BD2307" s="24" t="s">
        <v>5537</v>
      </c>
      <c r="BE2307" s="24" t="s">
        <v>5537</v>
      </c>
      <c r="BF2307" s="24" t="s">
        <v>5537</v>
      </c>
      <c r="BG2307" s="24" t="s">
        <v>5537</v>
      </c>
      <c r="BH2307" s="24" t="s">
        <v>5537</v>
      </c>
      <c r="BI2307" s="9" t="s">
        <v>5537</v>
      </c>
      <c r="BJ2307" s="14"/>
      <c r="BK2307" s="14" t="s">
        <v>5537</v>
      </c>
      <c r="BL2307" s="14" t="str">
        <f>_xlfn.XLOOKUP(B2307,'[4]cell downs 18042026 17h'!$B:$B,'[4]cell downs 18042026 17h'!$B:$B,"")</f>
        <v/>
      </c>
      <c r="BM2307" s="14" t="str">
        <f>_xlfn.XLOOKUP(B2307,'[5]Cells Huawei 19042026 15h'!$B:$B,'[5]Cells Huawei 19042026 15h'!$B:$B,"")</f>
        <v/>
      </c>
      <c r="BN2307" s="9" t="str">
        <f>_xlfn.XLOOKUP(B2307,'[6]cells down 19042026 9H40'!$B:$B,'[6]cells down 19042026 9H40'!$B:$B,"")</f>
        <v/>
      </c>
      <c r="BO2307" s="9" t="s">
        <v>5537</v>
      </c>
      <c r="BP2307" s="9" t="s">
        <v>5537</v>
      </c>
    </row>
    <row r="2308" spans="1:68" s="9" customFormat="1" x14ac:dyDescent="0.35">
      <c r="A2308" s="1" t="s">
        <v>4368</v>
      </c>
      <c r="B2308" s="8" t="s">
        <v>4369</v>
      </c>
      <c r="C2308" s="3" t="str">
        <f>_xlfn.XLOOKUP(B2308,'[1]daily break down'!$D:$D,'[1]daily break down'!$E:$E,"")</f>
        <v>CENTRE</v>
      </c>
      <c r="D2308" s="1" t="s">
        <v>21</v>
      </c>
      <c r="E2308" s="1" t="s">
        <v>30</v>
      </c>
      <c r="F2308" s="3" t="s">
        <v>37</v>
      </c>
      <c r="G2308" s="1" t="s">
        <v>3985</v>
      </c>
      <c r="H2308" s="41" t="str">
        <f>_xlfn.XLOOKUP(B2308,[2]CALCULATION!$B:$B,[2]CALCULATION!$H:$H,"")</f>
        <v>ZTE</v>
      </c>
      <c r="I2308" s="34">
        <v>0</v>
      </c>
      <c r="J2308" s="34">
        <v>0</v>
      </c>
      <c r="K2308" s="34">
        <v>0</v>
      </c>
      <c r="L2308" s="34">
        <v>0</v>
      </c>
      <c r="M2308" s="34">
        <v>0</v>
      </c>
      <c r="N2308" s="34">
        <v>0</v>
      </c>
      <c r="O2308" s="34">
        <v>0</v>
      </c>
      <c r="P2308" s="34">
        <v>0</v>
      </c>
      <c r="Q2308" s="34">
        <v>0</v>
      </c>
      <c r="R2308" s="34">
        <v>0</v>
      </c>
      <c r="S2308" s="109">
        <v>0</v>
      </c>
      <c r="T2308" s="109">
        <f>_xlfn.XLOOKUP(B2308,'[3]Nur des jours'!$B:$B,'[3]Nur des jours'!$U:$U,"")</f>
        <v>0</v>
      </c>
      <c r="U2308" s="109">
        <v>0</v>
      </c>
      <c r="V2308" s="109">
        <v>0</v>
      </c>
      <c r="W2308" s="109">
        <v>0</v>
      </c>
      <c r="X2308" s="109">
        <v>0</v>
      </c>
      <c r="Y2308" s="109">
        <v>0</v>
      </c>
      <c r="Z2308" s="109">
        <v>0</v>
      </c>
      <c r="AA2308" s="109">
        <v>0</v>
      </c>
      <c r="AB2308" s="109">
        <v>0</v>
      </c>
      <c r="AC2308" s="109">
        <v>0</v>
      </c>
      <c r="AD2308" s="109">
        <v>0</v>
      </c>
      <c r="AE2308" s="109">
        <v>0</v>
      </c>
      <c r="AF2308" s="109">
        <v>0</v>
      </c>
      <c r="AG2308" s="57" t="str">
        <f>_xlfn.XLOOKUP(B2308,[3]CALCULATION!$B:$B,[3]CALCULATION!$M:$M,"")</f>
        <v>Operationnel</v>
      </c>
      <c r="AH2308" s="57"/>
      <c r="AI2308" s="56" t="str" cm="1">
        <f t="array" ref="AI2308">IFERROR(_xlfn.IFS(
AK2308="MPR ISSUE","PDH",
AK2308="BSS Hardware Issue","BSS",
AK2308="Sites strategiques, MLL, Pylone, etc.","ENVTECH",
AK2308="AKTIVCO DEFAUT GE &amp; POWER Cabinet","AKTIVCO",
AK2308="AKTIVCO Coupure ENEO &amp; Baisse de tension","AKTIVCO GRID ONLY",
AK2308="Coupure ENEO &amp; Baisse de tension","IHS GRID ONLY",
AK2308="Defaut GE &amp; POWER Cabinet","IHS",
AK2308="Sharing","Partners",
AK2308="Sites strategiques &amp; DataCenter","SST &amp; DC",
AK2308="Exclu","Exclu",
AK2308="SAT","SAT",
AK2308="SPARE-ISSUE","SPARE-ISSUE",
AK2308="Fiber CAmtel","TRANS_FO_CAMTEL",
AK2308="Fiber AOF","Fiber AOF",
AK2308="Projet OCM (HUAWEI)","TRAVAUX-HUAWEI",
AK2308="Projet OCM (NOKIA)","TRAVAUX-NOKIA",
AK2308="ACCESS-ISSUE","ACCESS-ISSUE",
AK2308="Projet OCM (ZTE, NOKIA, autres projets)","TRAVAUX OCM",
AK2308="No root CAuse","No root cause",
AK2308="ODU HS","PDH",
AK2308="IP &amp; VLAN","PDH",
AK2308="Warehouse HUAWEI","SPARE-ISSUE",
AK2308="SPARE-HS","SPARE-ISSUE",
AK2308="Power Telco","BSS",AK2308="no impacts","no impacts"
),"")</f>
        <v>TRAVAUX OCM</v>
      </c>
      <c r="AJ2308" s="56" t="str" cm="1">
        <f t="array" ref="AJ2308">IFERROR(_xlfn.IFS(
AK2308="MPR ISSUE","TX ISSUE",
AK2308="BSS Hardware Issue","RAN ISSUE",
AK2308="Sites strategiques, MLL, Pylone, etc.","ENVTECH",
AK2308="AKTIVCO DEFAUT GE &amp; POWER Cabinet","POWER ISSUE",
AK2308="AKTIVCO Coupure ENEO &amp; Baisse de tension","POWER ISSUE",
AK2308="Coupure ENEO &amp; Baisse de tension","POWER ISSUE",
AK2308="Defaut GE &amp; POWER Cabinet","POWER ISSUE",
AK2308="Sharing","POWER ISSUE",
AK2308="Sites strategiques &amp; DataCenter","POWER ISSUE",
AK2308="Exclu","Exclu",
AK2308="SAT","TX ISSUE",
AK2308="SPARE-ISSUE","SPARE-ISSUE",
AK2308="Fiber CAmtel","TX ISSUE",
AK2308="Fiber AOF","TX ISSUE",
AK2308="Projet OCM (HUAWEI)","TRAVAUX-HUAWEI",
AK2308="Projet OCM (NOKIA)","TRAVAUX -NOKIA",
AK2308="ACCESS-ISSUE","ACCESS-ISSUE",
AK2308="Projet OCM (ZTE, NOKIA, autres projets)","TRAVAUX OCM",
AK2308="No root CAuse","No root cause",
AK2308="ODU HS","TX ISSUE",
AK2308="IP &amp; VLAN","TX ISSUE",
AK2308="Warehouse HUAWEI","SPARE-ISSUE",
AK2308="SPARE-HS","SPARE-ISSUE",
AK2308="Power Telco","RAN ISSUE",AK2308="no impacts","no impacts"
),"")</f>
        <v>TRAVAUX OCM</v>
      </c>
      <c r="AK2308" s="81" t="s">
        <v>5341</v>
      </c>
      <c r="AL2308" s="56" t="str" cm="1">
        <f t="array" ref="AL2308">IFERROR(_xlfn.IFS(
AK2308="MPR ISSUE","ACTIVE",
AK2308="BSS Hardware Issue","ACTIVE",
AK2308="Sites strategiques, MLL, Pylone, etc.","PASSIVE",
AK2308="AKTIVCO DEFAUT GE &amp; POWER Cabinet","PASSIVE",
AK2308="AKTIVCO Coupure ENEO &amp; Baisse de tension","PASSIVE",
AK2308="Coupure ENEO &amp; Baisse de tension","PASSIVE",
AK2308="Defaut GE &amp; POWER Cabinet","PASSIVE",
AK2308="Sharing","PASSIVE",
AK2308="Sites strategiques &amp; DataCenter","PASSIVE",
AK2308="Exclu","Exclu",
AK2308="SAT","ACTIVE",
AK2308="SPARE-ISSUE","SPARE-ISSUE",
AK2308="Fiber CAmtel","ACTIVE",
AK2308="Fiber AOF","ACTIVE",
AK2308="Projet OCM (HUAWEI)","PLANNED WORKS",
AK2308="Projet OCM (NOKIA)","PLANNED WORKS",
AK2308="ACCESS-ISSUE","ACCESS-ISSUE",
AK2308="Projet OCM (ZTE, NOKIA, autres projets)","PLANNED WORKS",
AK2308="No root CAuse","No root cause",
AK2308="ODU HS","ACTIVE",
AK2308="IP &amp; VLAN","ACTIVE",
AK2308="Warehouse HUAWEI","SPARE-ISSUE",
AK2308="SPARE-HS","SPARE-ISSUE",
AK2308="Power Telco","ACTIVE", AK2308="no impacts","no impacts"
),"")</f>
        <v>PLANNED WORKS</v>
      </c>
      <c r="AM2308" s="108" t="s">
        <v>5684</v>
      </c>
      <c r="AN2308" s="227" t="s">
        <v>3986</v>
      </c>
      <c r="AO2308" s="9" t="s">
        <v>6078</v>
      </c>
      <c r="AP2308" s="23" t="s">
        <v>5684</v>
      </c>
      <c r="AQ2308" s="23" t="s">
        <v>5537</v>
      </c>
      <c r="AR2308" s="7"/>
      <c r="AS2308" s="6"/>
      <c r="AT2308" s="7"/>
      <c r="AU2308" s="3" t="s">
        <v>5537</v>
      </c>
      <c r="AV2308" s="24" t="s">
        <v>5537</v>
      </c>
      <c r="AW2308" s="24" t="s">
        <v>5537</v>
      </c>
      <c r="AX2308" s="24" t="s">
        <v>5537</v>
      </c>
      <c r="AY2308" s="24" t="s">
        <v>5537</v>
      </c>
      <c r="AZ2308" s="24" t="s">
        <v>5537</v>
      </c>
      <c r="BA2308" s="24" t="s">
        <v>5537</v>
      </c>
      <c r="BB2308" s="24" t="s">
        <v>5537</v>
      </c>
      <c r="BC2308" s="24" t="s">
        <v>5537</v>
      </c>
      <c r="BD2308" s="24" t="s">
        <v>5537</v>
      </c>
      <c r="BE2308" s="24" t="s">
        <v>5537</v>
      </c>
      <c r="BF2308" s="24" t="s">
        <v>5537</v>
      </c>
      <c r="BG2308" s="24" t="s">
        <v>5537</v>
      </c>
      <c r="BH2308" s="24" t="s">
        <v>5537</v>
      </c>
      <c r="BI2308" s="9" t="s">
        <v>5537</v>
      </c>
      <c r="BJ2308" s="14"/>
      <c r="BK2308" s="14" t="s">
        <v>5537</v>
      </c>
      <c r="BL2308" s="14" t="str">
        <f>_xlfn.XLOOKUP(B2308,'[4]cell downs 18042026 17h'!$B:$B,'[4]cell downs 18042026 17h'!$B:$B,"")</f>
        <v/>
      </c>
      <c r="BM2308" s="14" t="str">
        <f>_xlfn.XLOOKUP(B2308,'[5]Cells Huawei 19042026 15h'!$B:$B,'[5]Cells Huawei 19042026 15h'!$B:$B,"")</f>
        <v/>
      </c>
      <c r="BN2308" s="9" t="str">
        <f>_xlfn.XLOOKUP(B2308,'[6]cells down 19042026 9H40'!$B:$B,'[6]cells down 19042026 9H40'!$B:$B,"")</f>
        <v/>
      </c>
      <c r="BO2308" s="9" t="s">
        <v>5537</v>
      </c>
      <c r="BP2308" s="9" t="s">
        <v>5537</v>
      </c>
    </row>
    <row r="2309" spans="1:68" s="9" customFormat="1" x14ac:dyDescent="0.35">
      <c r="A2309" s="1" t="s">
        <v>4372</v>
      </c>
      <c r="B2309" s="8" t="s">
        <v>4373</v>
      </c>
      <c r="C2309" s="3" t="str">
        <f>_xlfn.XLOOKUP(B2309,'[1]daily break down'!$D:$D,'[1]daily break down'!$E:$E,"")</f>
        <v>ADAMAOUA</v>
      </c>
      <c r="D2309" s="1" t="s">
        <v>11</v>
      </c>
      <c r="E2309" s="1" t="s">
        <v>66</v>
      </c>
      <c r="F2309" s="3" t="s">
        <v>90</v>
      </c>
      <c r="G2309" s="1" t="s">
        <v>4372</v>
      </c>
      <c r="H2309" s="39" t="str">
        <f>_xlfn.XLOOKUP(B2309,[2]CALCULATION!$B:$B,[2]CALCULATION!$H:$H,"")</f>
        <v>HUAWEI</v>
      </c>
      <c r="I2309" s="34">
        <v>0</v>
      </c>
      <c r="J2309" s="34">
        <v>0</v>
      </c>
      <c r="K2309" s="34">
        <v>0</v>
      </c>
      <c r="L2309" s="34">
        <v>0</v>
      </c>
      <c r="M2309" s="34">
        <v>0</v>
      </c>
      <c r="N2309" s="34">
        <v>0</v>
      </c>
      <c r="O2309" s="34">
        <v>0</v>
      </c>
      <c r="P2309" s="34">
        <v>0</v>
      </c>
      <c r="Q2309" s="34">
        <v>0</v>
      </c>
      <c r="R2309" s="34">
        <v>0</v>
      </c>
      <c r="S2309" s="109">
        <v>0</v>
      </c>
      <c r="T2309" s="109">
        <f>_xlfn.XLOOKUP(B2309,'[3]Nur des jours'!$B:$B,'[3]Nur des jours'!$U:$U,"")</f>
        <v>0</v>
      </c>
      <c r="U2309" s="109">
        <v>0</v>
      </c>
      <c r="V2309" s="109">
        <v>0</v>
      </c>
      <c r="W2309" s="109">
        <v>0</v>
      </c>
      <c r="X2309" s="109">
        <v>0</v>
      </c>
      <c r="Y2309" s="109">
        <v>0</v>
      </c>
      <c r="Z2309" s="109">
        <v>0</v>
      </c>
      <c r="AA2309" s="109">
        <v>0</v>
      </c>
      <c r="AB2309" s="109">
        <v>0</v>
      </c>
      <c r="AC2309" s="109">
        <v>0</v>
      </c>
      <c r="AD2309" s="109">
        <v>0</v>
      </c>
      <c r="AE2309" s="109">
        <v>0</v>
      </c>
      <c r="AF2309" s="109">
        <v>0</v>
      </c>
      <c r="AG2309" s="57" t="str">
        <f>_xlfn.XLOOKUP(B2309,[3]CALCULATION!$B:$B,[3]CALCULATION!$M:$M,"")</f>
        <v>Operationnel</v>
      </c>
      <c r="AH2309" s="57"/>
      <c r="AI2309" s="56" t="str" cm="1">
        <f t="array" ref="AI2309">IFERROR(_xlfn.IFS(
AK2309="MPR ISSUE","PDH",
AK2309="BSS Hardware Issue","BSS",
AK2309="Sites strategiques, MLL, Pylone, etc.","ENVTECH",
AK2309="AKTIVCO DEFAUT GE &amp; POWER Cabinet","AKTIVCO",
AK2309="AKTIVCO Coupure ENEO &amp; Baisse de tension","AKTIVCO GRID ONLY",
AK2309="Coupure ENEO &amp; Baisse de tension","IHS GRID ONLY",
AK2309="Defaut GE &amp; POWER Cabinet","IHS",
AK2309="Sharing","Partners",
AK2309="Sites strategiques &amp; DataCenter","SST &amp; DC",
AK2309="Exclu","Exclu",
AK2309="SAT","SAT",
AK2309="SPARE-ISSUE","SPARE-ISSUE",
AK2309="Fiber CAmtel","TRANS_FO_CAMTEL",
AK2309="Fiber AOF","Fiber AOF",
AK2309="Projet OCM (HUAWEI)","TRAVAUX-HUAWEI",
AK2309="Projet OCM (NOKIA)","TRAVAUX-NOKIA",
AK2309="ACCESS-ISSUE","ACCESS-ISSUE",
AK2309="Projet OCM (ZTE, NOKIA, autres projets)","TRAVAUX OCM",
AK2309="No root CAuse","No root cause",
AK2309="ODU HS","PDH",
AK2309="IP &amp; VLAN","PDH",
AK2309="Warehouse HUAWEI","SPARE-ISSUE",
AK2309="SPARE-HS","SPARE-ISSUE",
AK2309="Power Telco","BSS",AK2309="no impacts","no impacts"
),"")</f>
        <v>No root cause</v>
      </c>
      <c r="AJ2309" s="56" t="str" cm="1">
        <f t="array" ref="AJ2309">IFERROR(_xlfn.IFS(
AK2309="MPR ISSUE","TX ISSUE",
AK2309="BSS Hardware Issue","RAN ISSUE",
AK2309="Sites strategiques, MLL, Pylone, etc.","ENVTECH",
AK2309="AKTIVCO DEFAUT GE &amp; POWER Cabinet","POWER ISSUE",
AK2309="AKTIVCO Coupure ENEO &amp; Baisse de tension","POWER ISSUE",
AK2309="Coupure ENEO &amp; Baisse de tension","POWER ISSUE",
AK2309="Defaut GE &amp; POWER Cabinet","POWER ISSUE",
AK2309="Sharing","POWER ISSUE",
AK2309="Sites strategiques &amp; DataCenter","POWER ISSUE",
AK2309="Exclu","Exclu",
AK2309="SAT","TX ISSUE",
AK2309="SPARE-ISSUE","SPARE-ISSUE",
AK2309="Fiber CAmtel","TX ISSUE",
AK2309="Fiber AOF","TX ISSUE",
AK2309="Projet OCM (HUAWEI)","TRAVAUX-HUAWEI",
AK2309="Projet OCM (NOKIA)","TRAVAUX -NOKIA",
AK2309="ACCESS-ISSUE","ACCESS-ISSUE",
AK2309="Projet OCM (ZTE, NOKIA, autres projets)","TRAVAUX OCM",
AK2309="No root CAuse","No root cause",
AK2309="ODU HS","TX ISSUE",
AK2309="IP &amp; VLAN","TX ISSUE",
AK2309="Warehouse HUAWEI","SPARE-ISSUE",
AK2309="SPARE-HS","SPARE-ISSUE",
AK2309="Power Telco","RAN ISSUE",AK2309="no impacts","no impacts"
),"")</f>
        <v>No root cause</v>
      </c>
      <c r="AK2309" s="81" t="s">
        <v>5620</v>
      </c>
      <c r="AL2309" s="56" t="str" cm="1">
        <f t="array" ref="AL2309">IFERROR(_xlfn.IFS(
AK2309="MPR ISSUE","ACTIVE",
AK2309="BSS Hardware Issue","ACTIVE",
AK2309="Sites strategiques, MLL, Pylone, etc.","PASSIVE",
AK2309="AKTIVCO DEFAUT GE &amp; POWER Cabinet","PASSIVE",
AK2309="AKTIVCO Coupure ENEO &amp; Baisse de tension","PASSIVE",
AK2309="Coupure ENEO &amp; Baisse de tension","PASSIVE",
AK2309="Defaut GE &amp; POWER Cabinet","PASSIVE",
AK2309="Sharing","PASSIVE",
AK2309="Sites strategiques &amp; DataCenter","PASSIVE",
AK2309="Exclu","Exclu",
AK2309="SAT","ACTIVE",
AK2309="SPARE-ISSUE","SPARE-ISSUE",
AK2309="Fiber CAmtel","ACTIVE",
AK2309="Fiber AOF","ACTIVE",
AK2309="Projet OCM (HUAWEI)","PLANNED WORKS",
AK2309="Projet OCM (NOKIA)","PLANNED WORKS",
AK2309="ACCESS-ISSUE","ACCESS-ISSUE",
AK2309="Projet OCM (ZTE, NOKIA, autres projets)","PLANNED WORKS",
AK2309="No root CAuse","No root cause",
AK2309="ODU HS","ACTIVE",
AK2309="IP &amp; VLAN","ACTIVE",
AK2309="Warehouse HUAWEI","SPARE-ISSUE",
AK2309="SPARE-HS","SPARE-ISSUE",
AK2309="Power Telco","ACTIVE", AK2309="no impacts","no impacts"
),"")</f>
        <v>No root cause</v>
      </c>
      <c r="AM2309" s="108" t="s">
        <v>5537</v>
      </c>
      <c r="AN2309" s="117" t="s">
        <v>4373</v>
      </c>
      <c r="AP2309" s="23" t="s">
        <v>5537</v>
      </c>
      <c r="AQ2309" s="23" t="s">
        <v>5537</v>
      </c>
      <c r="AR2309" s="7"/>
      <c r="AS2309" s="6"/>
      <c r="AT2309" s="7"/>
      <c r="AU2309" s="3" t="s">
        <v>5537</v>
      </c>
      <c r="AV2309" s="24" t="s">
        <v>5537</v>
      </c>
      <c r="AW2309" s="24" t="s">
        <v>5537</v>
      </c>
      <c r="AX2309" s="24" t="s">
        <v>5537</v>
      </c>
      <c r="AY2309" s="24" t="s">
        <v>5537</v>
      </c>
      <c r="AZ2309" s="24" t="s">
        <v>5537</v>
      </c>
      <c r="BA2309" s="24" t="s">
        <v>5537</v>
      </c>
      <c r="BB2309" s="24" t="s">
        <v>5537</v>
      </c>
      <c r="BC2309" s="24" t="s">
        <v>5537</v>
      </c>
      <c r="BD2309" s="24" t="s">
        <v>5537</v>
      </c>
      <c r="BE2309" s="24" t="s">
        <v>5537</v>
      </c>
      <c r="BF2309" s="24" t="s">
        <v>5537</v>
      </c>
      <c r="BG2309" s="24" t="s">
        <v>5537</v>
      </c>
      <c r="BH2309" s="24" t="s">
        <v>5537</v>
      </c>
      <c r="BI2309" s="9" t="s">
        <v>5537</v>
      </c>
      <c r="BJ2309" s="14"/>
      <c r="BK2309" s="14" t="s">
        <v>5537</v>
      </c>
      <c r="BL2309" s="14" t="str">
        <f>_xlfn.XLOOKUP(B2309,'[4]cell downs 18042026 17h'!$B:$B,'[4]cell downs 18042026 17h'!$B:$B,"")</f>
        <v/>
      </c>
      <c r="BM2309" s="14" t="str">
        <f>_xlfn.XLOOKUP(B2309,'[5]Cells Huawei 19042026 15h'!$B:$B,'[5]Cells Huawei 19042026 15h'!$B:$B,"")</f>
        <v/>
      </c>
      <c r="BN2309" s="9" t="str">
        <f>_xlfn.XLOOKUP(B2309,'[6]cells down 19042026 9H40'!$B:$B,'[6]cells down 19042026 9H40'!$B:$B,"")</f>
        <v/>
      </c>
      <c r="BO2309" s="9" t="s">
        <v>4373</v>
      </c>
      <c r="BP2309" s="9" t="s">
        <v>5579</v>
      </c>
    </row>
    <row r="2310" spans="1:68" s="9" customFormat="1" x14ac:dyDescent="0.35">
      <c r="A2310" s="1" t="s">
        <v>4374</v>
      </c>
      <c r="B2310" s="8" t="s">
        <v>4375</v>
      </c>
      <c r="C2310" s="3" t="str">
        <f>_xlfn.XLOOKUP(B2310,'[1]daily break down'!$D:$D,'[1]daily break down'!$E:$E,"")</f>
        <v>CENTRE</v>
      </c>
      <c r="D2310" s="1" t="s">
        <v>11</v>
      </c>
      <c r="E2310" s="1" t="s">
        <v>12</v>
      </c>
      <c r="F2310" s="3" t="s">
        <v>69</v>
      </c>
      <c r="G2310" s="1" t="s">
        <v>4376</v>
      </c>
      <c r="H2310" s="41" t="str">
        <f>_xlfn.XLOOKUP(B2310,[2]CALCULATION!$B:$B,[2]CALCULATION!$H:$H,"")</f>
        <v>ZTE</v>
      </c>
      <c r="I2310" s="34">
        <v>0</v>
      </c>
      <c r="J2310" s="34">
        <v>0</v>
      </c>
      <c r="K2310" s="34">
        <v>0</v>
      </c>
      <c r="L2310" s="34">
        <v>0</v>
      </c>
      <c r="M2310" s="34">
        <v>0</v>
      </c>
      <c r="N2310" s="34">
        <v>0</v>
      </c>
      <c r="O2310" s="34">
        <v>0</v>
      </c>
      <c r="P2310" s="34">
        <v>0</v>
      </c>
      <c r="Q2310" s="34">
        <v>0</v>
      </c>
      <c r="R2310" s="34">
        <v>0</v>
      </c>
      <c r="S2310" s="109">
        <v>0</v>
      </c>
      <c r="T2310" s="109">
        <f>_xlfn.XLOOKUP(B2310,'[3]Nur des jours'!$B:$B,'[3]Nur des jours'!$U:$U,"")</f>
        <v>0</v>
      </c>
      <c r="U2310" s="109">
        <v>0</v>
      </c>
      <c r="V2310" s="109">
        <v>0</v>
      </c>
      <c r="W2310" s="109">
        <v>0</v>
      </c>
      <c r="X2310" s="109">
        <v>0</v>
      </c>
      <c r="Y2310" s="109">
        <v>0</v>
      </c>
      <c r="Z2310" s="109">
        <v>0</v>
      </c>
      <c r="AA2310" s="109">
        <v>0</v>
      </c>
      <c r="AB2310" s="109">
        <v>0</v>
      </c>
      <c r="AC2310" s="109">
        <v>0</v>
      </c>
      <c r="AD2310" s="109">
        <v>0</v>
      </c>
      <c r="AE2310" s="109">
        <v>0</v>
      </c>
      <c r="AF2310" s="109">
        <v>0</v>
      </c>
      <c r="AG2310" s="57" t="str">
        <f>_xlfn.XLOOKUP(B2310,[3]CALCULATION!$B:$B,[3]CALCULATION!$M:$M,"")</f>
        <v>Operationnel</v>
      </c>
      <c r="AH2310" s="57"/>
      <c r="AI2310" s="56" t="str" cm="1">
        <f t="array" ref="AI2310">IFERROR(_xlfn.IFS(
AK2310="MPR ISSUE","PDH",
AK2310="BSS Hardware Issue","BSS",
AK2310="Sites strategiques, MLL, Pylone, etc.","ENVTECH",
AK2310="AKTIVCO DEFAUT GE &amp; POWER Cabinet","AKTIVCO",
AK2310="AKTIVCO Coupure ENEO &amp; Baisse de tension","AKTIVCO GRID ONLY",
AK2310="Coupure ENEO &amp; Baisse de tension","IHS GRID ONLY",
AK2310="Defaut GE &amp; POWER Cabinet","IHS",
AK2310="Sharing","Partners",
AK2310="Sites strategiques &amp; DataCenter","SST &amp; DC",
AK2310="Exclu","Exclu",
AK2310="SAT","SAT",
AK2310="SPARE-ISSUE","SPARE-ISSUE",
AK2310="Fiber CAmtel","TRANS_FO_CAMTEL",
AK2310="Fiber AOF","Fiber AOF",
AK2310="Projet OCM (HUAWEI)","TRAVAUX-HUAWEI",
AK2310="Projet OCM (NOKIA)","TRAVAUX-NOKIA",
AK2310="ACCESS-ISSUE","ACCESS-ISSUE",
AK2310="Projet OCM (ZTE, NOKIA, autres projets)","TRAVAUX OCM",
AK2310="No root CAuse","No root cause",
AK2310="ODU HS","PDH",
AK2310="IP &amp; VLAN","PDH",
AK2310="Warehouse HUAWEI","SPARE-ISSUE",
AK2310="SPARE-HS","SPARE-ISSUE",
AK2310="Power Telco","BSS",AK2310="no impacts","no impacts"
),"")</f>
        <v>No root cause</v>
      </c>
      <c r="AJ2310" s="56" t="str" cm="1">
        <f t="array" ref="AJ2310">IFERROR(_xlfn.IFS(
AK2310="MPR ISSUE","TX ISSUE",
AK2310="BSS Hardware Issue","RAN ISSUE",
AK2310="Sites strategiques, MLL, Pylone, etc.","ENVTECH",
AK2310="AKTIVCO DEFAUT GE &amp; POWER Cabinet","POWER ISSUE",
AK2310="AKTIVCO Coupure ENEO &amp; Baisse de tension","POWER ISSUE",
AK2310="Coupure ENEO &amp; Baisse de tension","POWER ISSUE",
AK2310="Defaut GE &amp; POWER Cabinet","POWER ISSUE",
AK2310="Sharing","POWER ISSUE",
AK2310="Sites strategiques &amp; DataCenter","POWER ISSUE",
AK2310="Exclu","Exclu",
AK2310="SAT","TX ISSUE",
AK2310="SPARE-ISSUE","SPARE-ISSUE",
AK2310="Fiber CAmtel","TX ISSUE",
AK2310="Fiber AOF","TX ISSUE",
AK2310="Projet OCM (HUAWEI)","TRAVAUX-HUAWEI",
AK2310="Projet OCM (NOKIA)","TRAVAUX -NOKIA",
AK2310="ACCESS-ISSUE","ACCESS-ISSUE",
AK2310="Projet OCM (ZTE, NOKIA, autres projets)","TRAVAUX OCM",
AK2310="No root CAuse","No root cause",
AK2310="ODU HS","TX ISSUE",
AK2310="IP &amp; VLAN","TX ISSUE",
AK2310="Warehouse HUAWEI","SPARE-ISSUE",
AK2310="SPARE-HS","SPARE-ISSUE",
AK2310="Power Telco","RAN ISSUE",AK2310="no impacts","no impacts"
),"")</f>
        <v>No root cause</v>
      </c>
      <c r="AK2310" s="81" t="s">
        <v>5620</v>
      </c>
      <c r="AL2310" s="56" t="str" cm="1">
        <f t="array" ref="AL2310">IFERROR(_xlfn.IFS(
AK2310="MPR ISSUE","ACTIVE",
AK2310="BSS Hardware Issue","ACTIVE",
AK2310="Sites strategiques, MLL, Pylone, etc.","PASSIVE",
AK2310="AKTIVCO DEFAUT GE &amp; POWER Cabinet","PASSIVE",
AK2310="AKTIVCO Coupure ENEO &amp; Baisse de tension","PASSIVE",
AK2310="Coupure ENEO &amp; Baisse de tension","PASSIVE",
AK2310="Defaut GE &amp; POWER Cabinet","PASSIVE",
AK2310="Sharing","PASSIVE",
AK2310="Sites strategiques &amp; DataCenter","PASSIVE",
AK2310="Exclu","Exclu",
AK2310="SAT","ACTIVE",
AK2310="SPARE-ISSUE","SPARE-ISSUE",
AK2310="Fiber CAmtel","ACTIVE",
AK2310="Fiber AOF","ACTIVE",
AK2310="Projet OCM (HUAWEI)","PLANNED WORKS",
AK2310="Projet OCM (NOKIA)","PLANNED WORKS",
AK2310="ACCESS-ISSUE","ACCESS-ISSUE",
AK2310="Projet OCM (ZTE, NOKIA, autres projets)","PLANNED WORKS",
AK2310="No root CAuse","No root cause",
AK2310="ODU HS","ACTIVE",
AK2310="IP &amp; VLAN","ACTIVE",
AK2310="Warehouse HUAWEI","SPARE-ISSUE",
AK2310="SPARE-HS","SPARE-ISSUE",
AK2310="Power Telco","ACTIVE", AK2310="no impacts","no impacts"
),"")</f>
        <v>No root cause</v>
      </c>
      <c r="AM2310" s="108" t="s">
        <v>5537</v>
      </c>
      <c r="AN2310" s="117" t="s">
        <v>4375</v>
      </c>
      <c r="AP2310" s="23" t="s">
        <v>5537</v>
      </c>
      <c r="AQ2310" s="23" t="s">
        <v>5537</v>
      </c>
      <c r="AR2310" s="7"/>
      <c r="AS2310" s="6"/>
      <c r="AT2310" s="7"/>
      <c r="AU2310" s="3" t="s">
        <v>5537</v>
      </c>
      <c r="AV2310" s="24" t="s">
        <v>5537</v>
      </c>
      <c r="AW2310" s="24" t="s">
        <v>5537</v>
      </c>
      <c r="AX2310" s="24" t="s">
        <v>5537</v>
      </c>
      <c r="AY2310" s="24" t="s">
        <v>5537</v>
      </c>
      <c r="AZ2310" s="24" t="s">
        <v>5537</v>
      </c>
      <c r="BA2310" s="24" t="s">
        <v>5537</v>
      </c>
      <c r="BB2310" s="24" t="s">
        <v>5537</v>
      </c>
      <c r="BC2310" s="24" t="s">
        <v>5537</v>
      </c>
      <c r="BD2310" s="24" t="s">
        <v>5537</v>
      </c>
      <c r="BE2310" s="24" t="s">
        <v>5537</v>
      </c>
      <c r="BF2310" s="24" t="s">
        <v>5537</v>
      </c>
      <c r="BG2310" s="24" t="s">
        <v>5537</v>
      </c>
      <c r="BH2310" s="24" t="s">
        <v>5537</v>
      </c>
      <c r="BI2310" s="9" t="s">
        <v>5537</v>
      </c>
      <c r="BJ2310" s="14"/>
      <c r="BK2310" s="14" t="s">
        <v>5537</v>
      </c>
      <c r="BL2310" s="14" t="str">
        <f>_xlfn.XLOOKUP(B2310,'[4]cell downs 18042026 17h'!$B:$B,'[4]cell downs 18042026 17h'!$B:$B,"")</f>
        <v/>
      </c>
      <c r="BM2310" s="14" t="str">
        <f>_xlfn.XLOOKUP(B2310,'[5]Cells Huawei 19042026 15h'!$B:$B,'[5]Cells Huawei 19042026 15h'!$B:$B,"")</f>
        <v/>
      </c>
      <c r="BN2310" s="9" t="str">
        <f>_xlfn.XLOOKUP(B2310,'[6]cells down 19042026 9H40'!$B:$B,'[6]cells down 19042026 9H40'!$B:$B,"")</f>
        <v/>
      </c>
      <c r="BO2310" s="9" t="s">
        <v>4375</v>
      </c>
      <c r="BP2310" s="9" t="s">
        <v>12</v>
      </c>
    </row>
    <row r="2311" spans="1:68" s="9" customFormat="1" x14ac:dyDescent="0.35">
      <c r="A2311" s="1" t="s">
        <v>4377</v>
      </c>
      <c r="B2311" s="8" t="s">
        <v>4378</v>
      </c>
      <c r="C2311" s="3" t="str">
        <f>_xlfn.XLOOKUP(B2311,'[1]daily break down'!$D:$D,'[1]daily break down'!$E:$E,"")</f>
        <v>LITTORAL</v>
      </c>
      <c r="D2311" s="1" t="s">
        <v>11</v>
      </c>
      <c r="E2311" s="1" t="s">
        <v>12</v>
      </c>
      <c r="F2311" s="3" t="s">
        <v>31</v>
      </c>
      <c r="G2311" s="1" t="s">
        <v>4379</v>
      </c>
      <c r="H2311" s="41" t="str">
        <f>_xlfn.XLOOKUP(B2311,[2]CALCULATION!$B:$B,[2]CALCULATION!$H:$H,"")</f>
        <v>ZTE</v>
      </c>
      <c r="I2311" s="34">
        <v>0</v>
      </c>
      <c r="J2311" s="34">
        <v>0</v>
      </c>
      <c r="K2311" s="34">
        <v>0</v>
      </c>
      <c r="L2311" s="34">
        <v>0</v>
      </c>
      <c r="M2311" s="34">
        <v>0</v>
      </c>
      <c r="N2311" s="34">
        <v>0</v>
      </c>
      <c r="O2311" s="34">
        <v>0</v>
      </c>
      <c r="P2311" s="34">
        <v>0</v>
      </c>
      <c r="Q2311" s="34">
        <v>0</v>
      </c>
      <c r="R2311" s="34">
        <v>0</v>
      </c>
      <c r="S2311" s="109">
        <v>0</v>
      </c>
      <c r="T2311" s="109">
        <f>_xlfn.XLOOKUP(B2311,'[3]Nur des jours'!$B:$B,'[3]Nur des jours'!$U:$U,"")</f>
        <v>0</v>
      </c>
      <c r="U2311" s="109">
        <v>0</v>
      </c>
      <c r="V2311" s="109">
        <v>0</v>
      </c>
      <c r="W2311" s="109">
        <v>0</v>
      </c>
      <c r="X2311" s="109">
        <v>0</v>
      </c>
      <c r="Y2311" s="109">
        <v>0</v>
      </c>
      <c r="Z2311" s="109">
        <v>0</v>
      </c>
      <c r="AA2311" s="109">
        <v>0</v>
      </c>
      <c r="AB2311" s="109">
        <v>0</v>
      </c>
      <c r="AC2311" s="109">
        <v>0</v>
      </c>
      <c r="AD2311" s="109">
        <v>0</v>
      </c>
      <c r="AE2311" s="109">
        <v>0</v>
      </c>
      <c r="AF2311" s="109">
        <v>0</v>
      </c>
      <c r="AG2311" s="57" t="str">
        <f>_xlfn.XLOOKUP(B2311,[3]CALCULATION!$B:$B,[3]CALCULATION!$M:$M,"")</f>
        <v>Operationnel</v>
      </c>
      <c r="AH2311" s="57"/>
      <c r="AI2311" s="56" t="str" cm="1">
        <f t="array" ref="AI2311">IFERROR(_xlfn.IFS(
AK2311="MPR ISSUE","PDH",
AK2311="BSS Hardware Issue","BSS",
AK2311="Sites strategiques, MLL, Pylone, etc.","ENVTECH",
AK2311="AKTIVCO DEFAUT GE &amp; POWER Cabinet","AKTIVCO",
AK2311="AKTIVCO Coupure ENEO &amp; Baisse de tension","AKTIVCO GRID ONLY",
AK2311="Coupure ENEO &amp; Baisse de tension","IHS GRID ONLY",
AK2311="Defaut GE &amp; POWER Cabinet","IHS",
AK2311="Sharing","Partners",
AK2311="Sites strategiques &amp; DataCenter","SST &amp; DC",
AK2311="Exclu","Exclu",
AK2311="SAT","SAT",
AK2311="SPARE-ISSUE","SPARE-ISSUE",
AK2311="Fiber CAmtel","TRANS_FO_CAMTEL",
AK2311="Fiber AOF","Fiber AOF",
AK2311="Projet OCM (HUAWEI)","TRAVAUX-HUAWEI",
AK2311="Projet OCM (NOKIA)","TRAVAUX-NOKIA",
AK2311="ACCESS-ISSUE","ACCESS-ISSUE",
AK2311="Projet OCM (ZTE, NOKIA, autres projets)","TRAVAUX OCM",
AK2311="No root CAuse","No root cause",
AK2311="ODU HS","PDH",
AK2311="IP &amp; VLAN","PDH",
AK2311="Warehouse HUAWEI","SPARE-ISSUE",
AK2311="SPARE-HS","SPARE-ISSUE",
AK2311="Power Telco","BSS",AK2311="no impacts","no impacts"
),"")</f>
        <v>No root cause</v>
      </c>
      <c r="AJ2311" s="56" t="str" cm="1">
        <f t="array" ref="AJ2311">IFERROR(_xlfn.IFS(
AK2311="MPR ISSUE","TX ISSUE",
AK2311="BSS Hardware Issue","RAN ISSUE",
AK2311="Sites strategiques, MLL, Pylone, etc.","ENVTECH",
AK2311="AKTIVCO DEFAUT GE &amp; POWER Cabinet","POWER ISSUE",
AK2311="AKTIVCO Coupure ENEO &amp; Baisse de tension","POWER ISSUE",
AK2311="Coupure ENEO &amp; Baisse de tension","POWER ISSUE",
AK2311="Defaut GE &amp; POWER Cabinet","POWER ISSUE",
AK2311="Sharing","POWER ISSUE",
AK2311="Sites strategiques &amp; DataCenter","POWER ISSUE",
AK2311="Exclu","Exclu",
AK2311="SAT","TX ISSUE",
AK2311="SPARE-ISSUE","SPARE-ISSUE",
AK2311="Fiber CAmtel","TX ISSUE",
AK2311="Fiber AOF","TX ISSUE",
AK2311="Projet OCM (HUAWEI)","TRAVAUX-HUAWEI",
AK2311="Projet OCM (NOKIA)","TRAVAUX -NOKIA",
AK2311="ACCESS-ISSUE","ACCESS-ISSUE",
AK2311="Projet OCM (ZTE, NOKIA, autres projets)","TRAVAUX OCM",
AK2311="No root CAuse","No root cause",
AK2311="ODU HS","TX ISSUE",
AK2311="IP &amp; VLAN","TX ISSUE",
AK2311="Warehouse HUAWEI","SPARE-ISSUE",
AK2311="SPARE-HS","SPARE-ISSUE",
AK2311="Power Telco","RAN ISSUE",AK2311="no impacts","no impacts"
),"")</f>
        <v>No root cause</v>
      </c>
      <c r="AK2311" s="81" t="s">
        <v>5620</v>
      </c>
      <c r="AL2311" s="56" t="str" cm="1">
        <f t="array" ref="AL2311">IFERROR(_xlfn.IFS(
AK2311="MPR ISSUE","ACTIVE",
AK2311="BSS Hardware Issue","ACTIVE",
AK2311="Sites strategiques, MLL, Pylone, etc.","PASSIVE",
AK2311="AKTIVCO DEFAUT GE &amp; POWER Cabinet","PASSIVE",
AK2311="AKTIVCO Coupure ENEO &amp; Baisse de tension","PASSIVE",
AK2311="Coupure ENEO &amp; Baisse de tension","PASSIVE",
AK2311="Defaut GE &amp; POWER Cabinet","PASSIVE",
AK2311="Sharing","PASSIVE",
AK2311="Sites strategiques &amp; DataCenter","PASSIVE",
AK2311="Exclu","Exclu",
AK2311="SAT","ACTIVE",
AK2311="SPARE-ISSUE","SPARE-ISSUE",
AK2311="Fiber CAmtel","ACTIVE",
AK2311="Fiber AOF","ACTIVE",
AK2311="Projet OCM (HUAWEI)","PLANNED WORKS",
AK2311="Projet OCM (NOKIA)","PLANNED WORKS",
AK2311="ACCESS-ISSUE","ACCESS-ISSUE",
AK2311="Projet OCM (ZTE, NOKIA, autres projets)","PLANNED WORKS",
AK2311="No root CAuse","No root cause",
AK2311="ODU HS","ACTIVE",
AK2311="IP &amp; VLAN","ACTIVE",
AK2311="Warehouse HUAWEI","SPARE-ISSUE",
AK2311="SPARE-HS","SPARE-ISSUE",
AK2311="Power Telco","ACTIVE", AK2311="no impacts","no impacts"
),"")</f>
        <v>No root cause</v>
      </c>
      <c r="AM2311" s="108" t="s">
        <v>5537</v>
      </c>
      <c r="AN2311" s="117" t="s">
        <v>4378</v>
      </c>
      <c r="AP2311" s="23" t="s">
        <v>5537</v>
      </c>
      <c r="AQ2311" s="23" t="s">
        <v>5537</v>
      </c>
      <c r="AR2311" s="7"/>
      <c r="AS2311" s="6"/>
      <c r="AT2311" s="7"/>
      <c r="AU2311" s="3" t="s">
        <v>5537</v>
      </c>
      <c r="AV2311" s="24" t="s">
        <v>5537</v>
      </c>
      <c r="AW2311" s="24" t="s">
        <v>5537</v>
      </c>
      <c r="AX2311" s="24" t="s">
        <v>5537</v>
      </c>
      <c r="AY2311" s="24" t="s">
        <v>5537</v>
      </c>
      <c r="AZ2311" s="24" t="s">
        <v>5537</v>
      </c>
      <c r="BA2311" s="24" t="s">
        <v>5537</v>
      </c>
      <c r="BB2311" s="24" t="s">
        <v>5537</v>
      </c>
      <c r="BC2311" s="24" t="s">
        <v>5537</v>
      </c>
      <c r="BD2311" s="24" t="s">
        <v>5537</v>
      </c>
      <c r="BE2311" s="24" t="s">
        <v>5537</v>
      </c>
      <c r="BF2311" s="24" t="s">
        <v>5537</v>
      </c>
      <c r="BG2311" s="24" t="s">
        <v>5537</v>
      </c>
      <c r="BH2311" s="24" t="s">
        <v>5537</v>
      </c>
      <c r="BI2311" s="9" t="s">
        <v>5537</v>
      </c>
      <c r="BJ2311" s="14"/>
      <c r="BK2311" s="14" t="s">
        <v>5537</v>
      </c>
      <c r="BL2311" s="14" t="str">
        <f>_xlfn.XLOOKUP(B2311,'[4]cell downs 18042026 17h'!$B:$B,'[4]cell downs 18042026 17h'!$B:$B,"")</f>
        <v/>
      </c>
      <c r="BM2311" s="14" t="str">
        <f>_xlfn.XLOOKUP(B2311,'[5]Cells Huawei 19042026 15h'!$B:$B,'[5]Cells Huawei 19042026 15h'!$B:$B,"")</f>
        <v/>
      </c>
      <c r="BN2311" s="9" t="str">
        <f>_xlfn.XLOOKUP(B2311,'[6]cells down 19042026 9H40'!$B:$B,'[6]cells down 19042026 9H40'!$B:$B,"")</f>
        <v/>
      </c>
      <c r="BO2311" s="9" t="s">
        <v>4378</v>
      </c>
      <c r="BP2311" s="9" t="s">
        <v>12</v>
      </c>
    </row>
    <row r="2312" spans="1:68" s="9" customFormat="1" x14ac:dyDescent="0.35">
      <c r="A2312" s="1" t="s">
        <v>4386</v>
      </c>
      <c r="B2312" s="8" t="s">
        <v>4387</v>
      </c>
      <c r="C2312" s="3" t="str">
        <f>_xlfn.XLOOKUP(B2312,'[1]daily break down'!$D:$D,'[1]daily break down'!$E:$E,"")</f>
        <v>CENTRE</v>
      </c>
      <c r="D2312" s="1" t="s">
        <v>11</v>
      </c>
      <c r="E2312" s="1" t="s">
        <v>12</v>
      </c>
      <c r="F2312" s="3" t="s">
        <v>37</v>
      </c>
      <c r="G2312" s="1" t="s">
        <v>4386</v>
      </c>
      <c r="H2312" s="41" t="str">
        <f>_xlfn.XLOOKUP(B2312,[2]CALCULATION!$B:$B,[2]CALCULATION!$H:$H,"")</f>
        <v>ZTE</v>
      </c>
      <c r="I2312" s="34">
        <v>0</v>
      </c>
      <c r="J2312" s="34">
        <v>0</v>
      </c>
      <c r="K2312" s="34">
        <v>0</v>
      </c>
      <c r="L2312" s="34">
        <v>0</v>
      </c>
      <c r="M2312" s="34">
        <v>0</v>
      </c>
      <c r="N2312" s="34">
        <v>0</v>
      </c>
      <c r="O2312" s="34">
        <v>0</v>
      </c>
      <c r="P2312" s="34">
        <v>0</v>
      </c>
      <c r="Q2312" s="34">
        <v>0</v>
      </c>
      <c r="R2312" s="34">
        <v>0</v>
      </c>
      <c r="S2312" s="109">
        <v>0</v>
      </c>
      <c r="T2312" s="109">
        <f>_xlfn.XLOOKUP(B2312,'[3]Nur des jours'!$B:$B,'[3]Nur des jours'!$U:$U,"")</f>
        <v>0</v>
      </c>
      <c r="U2312" s="109">
        <v>0</v>
      </c>
      <c r="V2312" s="109">
        <v>0</v>
      </c>
      <c r="W2312" s="109">
        <v>0</v>
      </c>
      <c r="X2312" s="109">
        <v>0</v>
      </c>
      <c r="Y2312" s="109">
        <v>0</v>
      </c>
      <c r="Z2312" s="109">
        <v>0</v>
      </c>
      <c r="AA2312" s="109">
        <v>0</v>
      </c>
      <c r="AB2312" s="109">
        <v>0</v>
      </c>
      <c r="AC2312" s="109">
        <v>0</v>
      </c>
      <c r="AD2312" s="109">
        <v>0</v>
      </c>
      <c r="AE2312" s="109">
        <v>0</v>
      </c>
      <c r="AF2312" s="109">
        <v>0</v>
      </c>
      <c r="AG2312" s="57" t="str">
        <f>_xlfn.XLOOKUP(B2312,[3]CALCULATION!$B:$B,[3]CALCULATION!$M:$M,"")</f>
        <v>Operationnel</v>
      </c>
      <c r="AH2312" s="57"/>
      <c r="AI2312" s="56" t="str" cm="1">
        <f t="array" ref="AI2312">IFERROR(_xlfn.IFS(
AK2312="MPR ISSUE","PDH",
AK2312="BSS Hardware Issue","BSS",
AK2312="Sites strategiques, MLL, Pylone, etc.","ENVTECH",
AK2312="AKTIVCO DEFAUT GE &amp; POWER Cabinet","AKTIVCO",
AK2312="AKTIVCO Coupure ENEO &amp; Baisse de tension","AKTIVCO GRID ONLY",
AK2312="Coupure ENEO &amp; Baisse de tension","IHS GRID ONLY",
AK2312="Defaut GE &amp; POWER Cabinet","IHS",
AK2312="Sharing","Partners",
AK2312="Sites strategiques &amp; DataCenter","SST &amp; DC",
AK2312="Exclu","Exclu",
AK2312="SAT","SAT",
AK2312="SPARE-ISSUE","SPARE-ISSUE",
AK2312="Fiber CAmtel","TRANS_FO_CAMTEL",
AK2312="Fiber AOF","Fiber AOF",
AK2312="Projet OCM (HUAWEI)","TRAVAUX-HUAWEI",
AK2312="Projet OCM (NOKIA)","TRAVAUX-NOKIA",
AK2312="ACCESS-ISSUE","ACCESS-ISSUE",
AK2312="Projet OCM (ZTE, NOKIA, autres projets)","TRAVAUX OCM",
AK2312="No root CAuse","No root cause",
AK2312="ODU HS","PDH",
AK2312="IP &amp; VLAN","PDH",
AK2312="Warehouse HUAWEI","SPARE-ISSUE",
AK2312="SPARE-HS","SPARE-ISSUE",
AK2312="Power Telco","BSS",AK2312="no impacts","no impacts"
),"")</f>
        <v>No root cause</v>
      </c>
      <c r="AJ2312" s="56" t="str" cm="1">
        <f t="array" ref="AJ2312">IFERROR(_xlfn.IFS(
AK2312="MPR ISSUE","TX ISSUE",
AK2312="BSS Hardware Issue","RAN ISSUE",
AK2312="Sites strategiques, MLL, Pylone, etc.","ENVTECH",
AK2312="AKTIVCO DEFAUT GE &amp; POWER Cabinet","POWER ISSUE",
AK2312="AKTIVCO Coupure ENEO &amp; Baisse de tension","POWER ISSUE",
AK2312="Coupure ENEO &amp; Baisse de tension","POWER ISSUE",
AK2312="Defaut GE &amp; POWER Cabinet","POWER ISSUE",
AK2312="Sharing","POWER ISSUE",
AK2312="Sites strategiques &amp; DataCenter","POWER ISSUE",
AK2312="Exclu","Exclu",
AK2312="SAT","TX ISSUE",
AK2312="SPARE-ISSUE","SPARE-ISSUE",
AK2312="Fiber CAmtel","TX ISSUE",
AK2312="Fiber AOF","TX ISSUE",
AK2312="Projet OCM (HUAWEI)","TRAVAUX-HUAWEI",
AK2312="Projet OCM (NOKIA)","TRAVAUX -NOKIA",
AK2312="ACCESS-ISSUE","ACCESS-ISSUE",
AK2312="Projet OCM (ZTE, NOKIA, autres projets)","TRAVAUX OCM",
AK2312="No root CAuse","No root cause",
AK2312="ODU HS","TX ISSUE",
AK2312="IP &amp; VLAN","TX ISSUE",
AK2312="Warehouse HUAWEI","SPARE-ISSUE",
AK2312="SPARE-HS","SPARE-ISSUE",
AK2312="Power Telco","RAN ISSUE",AK2312="no impacts","no impacts"
),"")</f>
        <v>No root cause</v>
      </c>
      <c r="AK2312" s="81" t="s">
        <v>5620</v>
      </c>
      <c r="AL2312" s="56" t="str" cm="1">
        <f t="array" ref="AL2312">IFERROR(_xlfn.IFS(
AK2312="MPR ISSUE","ACTIVE",
AK2312="BSS Hardware Issue","ACTIVE",
AK2312="Sites strategiques, MLL, Pylone, etc.","PASSIVE",
AK2312="AKTIVCO DEFAUT GE &amp; POWER Cabinet","PASSIVE",
AK2312="AKTIVCO Coupure ENEO &amp; Baisse de tension","PASSIVE",
AK2312="Coupure ENEO &amp; Baisse de tension","PASSIVE",
AK2312="Defaut GE &amp; POWER Cabinet","PASSIVE",
AK2312="Sharing","PASSIVE",
AK2312="Sites strategiques &amp; DataCenter","PASSIVE",
AK2312="Exclu","Exclu",
AK2312="SAT","ACTIVE",
AK2312="SPARE-ISSUE","SPARE-ISSUE",
AK2312="Fiber CAmtel","ACTIVE",
AK2312="Fiber AOF","ACTIVE",
AK2312="Projet OCM (HUAWEI)","PLANNED WORKS",
AK2312="Projet OCM (NOKIA)","PLANNED WORKS",
AK2312="ACCESS-ISSUE","ACCESS-ISSUE",
AK2312="Projet OCM (ZTE, NOKIA, autres projets)","PLANNED WORKS",
AK2312="No root CAuse","No root cause",
AK2312="ODU HS","ACTIVE",
AK2312="IP &amp; VLAN","ACTIVE",
AK2312="Warehouse HUAWEI","SPARE-ISSUE",
AK2312="SPARE-HS","SPARE-ISSUE",
AK2312="Power Telco","ACTIVE", AK2312="no impacts","no impacts"
),"")</f>
        <v>No root cause</v>
      </c>
      <c r="AM2312" s="108" t="s">
        <v>5537</v>
      </c>
      <c r="AN2312" s="117" t="s">
        <v>4387</v>
      </c>
      <c r="AP2312" s="23" t="s">
        <v>5537</v>
      </c>
      <c r="AQ2312" s="23" t="s">
        <v>5537</v>
      </c>
      <c r="AR2312" s="7"/>
      <c r="AS2312" s="6"/>
      <c r="AT2312" s="7"/>
      <c r="AU2312" s="3" t="s">
        <v>5537</v>
      </c>
      <c r="AV2312" s="24" t="s">
        <v>5537</v>
      </c>
      <c r="AW2312" s="24" t="s">
        <v>5537</v>
      </c>
      <c r="AX2312" s="24" t="s">
        <v>5537</v>
      </c>
      <c r="AY2312" s="24" t="s">
        <v>5537</v>
      </c>
      <c r="AZ2312" s="24" t="s">
        <v>5537</v>
      </c>
      <c r="BA2312" s="24" t="s">
        <v>5537</v>
      </c>
      <c r="BB2312" s="24" t="s">
        <v>5537</v>
      </c>
      <c r="BC2312" s="24" t="s">
        <v>5537</v>
      </c>
      <c r="BD2312" s="24" t="s">
        <v>5537</v>
      </c>
      <c r="BE2312" s="24" t="s">
        <v>5537</v>
      </c>
      <c r="BF2312" s="24" t="s">
        <v>5537</v>
      </c>
      <c r="BG2312" s="24" t="s">
        <v>5537</v>
      </c>
      <c r="BH2312" s="24" t="s">
        <v>5537</v>
      </c>
      <c r="BI2312" s="9" t="s">
        <v>5537</v>
      </c>
      <c r="BJ2312" s="14"/>
      <c r="BK2312" s="14" t="s">
        <v>5537</v>
      </c>
      <c r="BL2312" s="14" t="str">
        <f>_xlfn.XLOOKUP(B2312,'[4]cell downs 18042026 17h'!$B:$B,'[4]cell downs 18042026 17h'!$B:$B,"")</f>
        <v/>
      </c>
      <c r="BM2312" s="14" t="str">
        <f>_xlfn.XLOOKUP(B2312,'[5]Cells Huawei 19042026 15h'!$B:$B,'[5]Cells Huawei 19042026 15h'!$B:$B,"")</f>
        <v/>
      </c>
      <c r="BN2312" s="9" t="str">
        <f>_xlfn.XLOOKUP(B2312,'[6]cells down 19042026 9H40'!$B:$B,'[6]cells down 19042026 9H40'!$B:$B,"")</f>
        <v/>
      </c>
      <c r="BO2312" s="9" t="s">
        <v>4387</v>
      </c>
      <c r="BP2312" s="9" t="s">
        <v>5578</v>
      </c>
    </row>
    <row r="2313" spans="1:68" s="9" customFormat="1" x14ac:dyDescent="0.35">
      <c r="A2313" s="1" t="s">
        <v>4388</v>
      </c>
      <c r="B2313" s="8" t="s">
        <v>4389</v>
      </c>
      <c r="C2313" s="3" t="str">
        <f>_xlfn.XLOOKUP(B2313,'[1]daily break down'!$D:$D,'[1]daily break down'!$E:$E,"")</f>
        <v>CENTRE</v>
      </c>
      <c r="D2313" s="1" t="s">
        <v>21</v>
      </c>
      <c r="E2313" s="1" t="s">
        <v>122</v>
      </c>
      <c r="F2313" s="3" t="s">
        <v>37</v>
      </c>
      <c r="G2313" s="1" t="s">
        <v>2573</v>
      </c>
      <c r="H2313" s="41" t="str">
        <f>_xlfn.XLOOKUP(B2313,[2]CALCULATION!$B:$B,[2]CALCULATION!$H:$H,"")</f>
        <v>ZTE</v>
      </c>
      <c r="I2313" s="34">
        <v>0</v>
      </c>
      <c r="J2313" s="34">
        <v>0</v>
      </c>
      <c r="K2313" s="34">
        <v>0</v>
      </c>
      <c r="L2313" s="34">
        <v>0</v>
      </c>
      <c r="M2313" s="34">
        <v>0</v>
      </c>
      <c r="N2313" s="34">
        <v>0</v>
      </c>
      <c r="O2313" s="34">
        <v>0</v>
      </c>
      <c r="P2313" s="34">
        <v>0</v>
      </c>
      <c r="Q2313" s="34">
        <v>0</v>
      </c>
      <c r="R2313" s="34">
        <v>0</v>
      </c>
      <c r="S2313" s="109">
        <v>0</v>
      </c>
      <c r="T2313" s="109">
        <f>_xlfn.XLOOKUP(B2313,'[3]Nur des jours'!$B:$B,'[3]Nur des jours'!$U:$U,"")</f>
        <v>0</v>
      </c>
      <c r="U2313" s="109">
        <v>0</v>
      </c>
      <c r="V2313" s="109">
        <v>0</v>
      </c>
      <c r="W2313" s="109">
        <v>0</v>
      </c>
      <c r="X2313" s="109">
        <v>0</v>
      </c>
      <c r="Y2313" s="109">
        <v>0</v>
      </c>
      <c r="Z2313" s="109">
        <v>0</v>
      </c>
      <c r="AA2313" s="109">
        <v>0</v>
      </c>
      <c r="AB2313" s="109">
        <v>0</v>
      </c>
      <c r="AC2313" s="109">
        <v>0</v>
      </c>
      <c r="AD2313" s="109">
        <v>0</v>
      </c>
      <c r="AE2313" s="109">
        <v>0</v>
      </c>
      <c r="AF2313" s="109">
        <v>0</v>
      </c>
      <c r="AG2313" s="57" t="str">
        <f>_xlfn.XLOOKUP(B2313,[3]CALCULATION!$B:$B,[3]CALCULATION!$M:$M,"")</f>
        <v>Operationnel</v>
      </c>
      <c r="AH2313" s="57"/>
      <c r="AI2313" s="56" t="str" cm="1">
        <f t="array" ref="AI2313">IFERROR(_xlfn.IFS(
AK2313="MPR ISSUE","PDH",
AK2313="BSS Hardware Issue","BSS",
AK2313="Sites strategiques, MLL, Pylone, etc.","ENVTECH",
AK2313="AKTIVCO DEFAUT GE &amp; POWER Cabinet","AKTIVCO",
AK2313="AKTIVCO Coupure ENEO &amp; Baisse de tension","AKTIVCO GRID ONLY",
AK2313="Coupure ENEO &amp; Baisse de tension","IHS GRID ONLY",
AK2313="Defaut GE &amp; POWER Cabinet","IHS",
AK2313="Sharing","Partners",
AK2313="Sites strategiques &amp; DataCenter","SST &amp; DC",
AK2313="Exclu","Exclu",
AK2313="SAT","SAT",
AK2313="SPARE-ISSUE","SPARE-ISSUE",
AK2313="Fiber CAmtel","TRANS_FO_CAMTEL",
AK2313="Fiber AOF","Fiber AOF",
AK2313="Projet OCM (HUAWEI)","TRAVAUX-HUAWEI",
AK2313="Projet OCM (NOKIA)","TRAVAUX-NOKIA",
AK2313="ACCESS-ISSUE","ACCESS-ISSUE",
AK2313="Projet OCM (ZTE, NOKIA, autres projets)","TRAVAUX OCM",
AK2313="No root CAuse","No root cause",
AK2313="ODU HS","PDH",
AK2313="IP &amp; VLAN","PDH",
AK2313="Warehouse HUAWEI","SPARE-ISSUE",
AK2313="SPARE-HS","SPARE-ISSUE",
AK2313="Power Telco","BSS",AK2313="no impacts","no impacts"
),"")</f>
        <v>No root cause</v>
      </c>
      <c r="AJ2313" s="56" t="str" cm="1">
        <f t="array" ref="AJ2313">IFERROR(_xlfn.IFS(
AK2313="MPR ISSUE","TX ISSUE",
AK2313="BSS Hardware Issue","RAN ISSUE",
AK2313="Sites strategiques, MLL, Pylone, etc.","ENVTECH",
AK2313="AKTIVCO DEFAUT GE &amp; POWER Cabinet","POWER ISSUE",
AK2313="AKTIVCO Coupure ENEO &amp; Baisse de tension","POWER ISSUE",
AK2313="Coupure ENEO &amp; Baisse de tension","POWER ISSUE",
AK2313="Defaut GE &amp; POWER Cabinet","POWER ISSUE",
AK2313="Sharing","POWER ISSUE",
AK2313="Sites strategiques &amp; DataCenter","POWER ISSUE",
AK2313="Exclu","Exclu",
AK2313="SAT","TX ISSUE",
AK2313="SPARE-ISSUE","SPARE-ISSUE",
AK2313="Fiber CAmtel","TX ISSUE",
AK2313="Fiber AOF","TX ISSUE",
AK2313="Projet OCM (HUAWEI)","TRAVAUX-HUAWEI",
AK2313="Projet OCM (NOKIA)","TRAVAUX -NOKIA",
AK2313="ACCESS-ISSUE","ACCESS-ISSUE",
AK2313="Projet OCM (ZTE, NOKIA, autres projets)","TRAVAUX OCM",
AK2313="No root CAuse","No root cause",
AK2313="ODU HS","TX ISSUE",
AK2313="IP &amp; VLAN","TX ISSUE",
AK2313="Warehouse HUAWEI","SPARE-ISSUE",
AK2313="SPARE-HS","SPARE-ISSUE",
AK2313="Power Telco","RAN ISSUE",AK2313="no impacts","no impacts"
),"")</f>
        <v>No root cause</v>
      </c>
      <c r="AK2313" s="81" t="s">
        <v>5620</v>
      </c>
      <c r="AL2313" s="56" t="str" cm="1">
        <f t="array" ref="AL2313">IFERROR(_xlfn.IFS(
AK2313="MPR ISSUE","ACTIVE",
AK2313="BSS Hardware Issue","ACTIVE",
AK2313="Sites strategiques, MLL, Pylone, etc.","PASSIVE",
AK2313="AKTIVCO DEFAUT GE &amp; POWER Cabinet","PASSIVE",
AK2313="AKTIVCO Coupure ENEO &amp; Baisse de tension","PASSIVE",
AK2313="Coupure ENEO &amp; Baisse de tension","PASSIVE",
AK2313="Defaut GE &amp; POWER Cabinet","PASSIVE",
AK2313="Sharing","PASSIVE",
AK2313="Sites strategiques &amp; DataCenter","PASSIVE",
AK2313="Exclu","Exclu",
AK2313="SAT","ACTIVE",
AK2313="SPARE-ISSUE","SPARE-ISSUE",
AK2313="Fiber CAmtel","ACTIVE",
AK2313="Fiber AOF","ACTIVE",
AK2313="Projet OCM (HUAWEI)","PLANNED WORKS",
AK2313="Projet OCM (NOKIA)","PLANNED WORKS",
AK2313="ACCESS-ISSUE","ACCESS-ISSUE",
AK2313="Projet OCM (ZTE, NOKIA, autres projets)","PLANNED WORKS",
AK2313="No root CAuse","No root cause",
AK2313="ODU HS","ACTIVE",
AK2313="IP &amp; VLAN","ACTIVE",
AK2313="Warehouse HUAWEI","SPARE-ISSUE",
AK2313="SPARE-HS","SPARE-ISSUE",
AK2313="Power Telco","ACTIVE", AK2313="no impacts","no impacts"
),"")</f>
        <v>No root cause</v>
      </c>
      <c r="AM2313" s="108" t="s">
        <v>5537</v>
      </c>
      <c r="AN2313" s="117" t="s">
        <v>4389</v>
      </c>
      <c r="AP2313" s="23" t="s">
        <v>5537</v>
      </c>
      <c r="AQ2313" s="23" t="s">
        <v>5537</v>
      </c>
      <c r="AR2313" s="7"/>
      <c r="AS2313" s="6"/>
      <c r="AT2313" s="7"/>
      <c r="AU2313" s="3" t="s">
        <v>5537</v>
      </c>
      <c r="AV2313" s="24" t="s">
        <v>5537</v>
      </c>
      <c r="AW2313" s="24" t="s">
        <v>5537</v>
      </c>
      <c r="AX2313" s="24" t="s">
        <v>5537</v>
      </c>
      <c r="AY2313" s="24" t="s">
        <v>5537</v>
      </c>
      <c r="AZ2313" s="24" t="s">
        <v>5537</v>
      </c>
      <c r="BA2313" s="24" t="s">
        <v>5537</v>
      </c>
      <c r="BB2313" s="24" t="s">
        <v>5537</v>
      </c>
      <c r="BC2313" s="24" t="s">
        <v>5537</v>
      </c>
      <c r="BD2313" s="24" t="s">
        <v>5537</v>
      </c>
      <c r="BE2313" s="24" t="s">
        <v>5537</v>
      </c>
      <c r="BF2313" s="24" t="s">
        <v>5537</v>
      </c>
      <c r="BG2313" s="24" t="s">
        <v>5537</v>
      </c>
      <c r="BH2313" s="24" t="s">
        <v>5537</v>
      </c>
      <c r="BI2313" s="9" t="s">
        <v>5537</v>
      </c>
      <c r="BJ2313" s="14"/>
      <c r="BK2313" s="14" t="s">
        <v>5537</v>
      </c>
      <c r="BL2313" s="14" t="str">
        <f>_xlfn.XLOOKUP(B2313,'[4]cell downs 18042026 17h'!$B:$B,'[4]cell downs 18042026 17h'!$B:$B,"")</f>
        <v/>
      </c>
      <c r="BM2313" s="14" t="str">
        <f>_xlfn.XLOOKUP(B2313,'[5]Cells Huawei 19042026 15h'!$B:$B,'[5]Cells Huawei 19042026 15h'!$B:$B,"")</f>
        <v/>
      </c>
      <c r="BN2313" s="9" t="str">
        <f>_xlfn.XLOOKUP(B2313,'[6]cells down 19042026 9H40'!$B:$B,'[6]cells down 19042026 9H40'!$B:$B,"")</f>
        <v/>
      </c>
      <c r="BO2313" s="9" t="s">
        <v>5537</v>
      </c>
      <c r="BP2313" s="9" t="s">
        <v>5537</v>
      </c>
    </row>
    <row r="2314" spans="1:68" s="9" customFormat="1" x14ac:dyDescent="0.35">
      <c r="A2314" s="1" t="s">
        <v>4390</v>
      </c>
      <c r="B2314" s="8" t="s">
        <v>4391</v>
      </c>
      <c r="C2314" s="3" t="str">
        <f>_xlfn.XLOOKUP(B2314,'[1]daily break down'!$D:$D,'[1]daily break down'!$E:$E,"")</f>
        <v>CENTRE</v>
      </c>
      <c r="D2314" s="1" t="s">
        <v>21</v>
      </c>
      <c r="E2314" s="1" t="s">
        <v>987</v>
      </c>
      <c r="F2314" s="3" t="s">
        <v>37</v>
      </c>
      <c r="G2314" s="1" t="s">
        <v>4390</v>
      </c>
      <c r="H2314" s="41" t="str">
        <f>_xlfn.XLOOKUP(B2314,[2]CALCULATION!$B:$B,[2]CALCULATION!$H:$H,"")</f>
        <v>ZTE</v>
      </c>
      <c r="I2314" s="34">
        <v>0</v>
      </c>
      <c r="J2314" s="34">
        <v>0</v>
      </c>
      <c r="K2314" s="34">
        <v>0</v>
      </c>
      <c r="L2314" s="34">
        <v>0</v>
      </c>
      <c r="M2314" s="34">
        <v>0</v>
      </c>
      <c r="N2314" s="34">
        <v>0</v>
      </c>
      <c r="O2314" s="34">
        <v>0</v>
      </c>
      <c r="P2314" s="34">
        <v>0</v>
      </c>
      <c r="Q2314" s="34">
        <v>0</v>
      </c>
      <c r="R2314" s="34">
        <v>0</v>
      </c>
      <c r="S2314" s="109">
        <v>0</v>
      </c>
      <c r="T2314" s="109">
        <f>_xlfn.XLOOKUP(B2314,'[3]Nur des jours'!$B:$B,'[3]Nur des jours'!$U:$U,"")</f>
        <v>0</v>
      </c>
      <c r="U2314" s="109">
        <v>0</v>
      </c>
      <c r="V2314" s="109">
        <v>0</v>
      </c>
      <c r="W2314" s="109">
        <v>0</v>
      </c>
      <c r="X2314" s="109">
        <v>0</v>
      </c>
      <c r="Y2314" s="109">
        <v>0</v>
      </c>
      <c r="Z2314" s="109">
        <v>0</v>
      </c>
      <c r="AA2314" s="109">
        <v>0</v>
      </c>
      <c r="AB2314" s="109">
        <v>0</v>
      </c>
      <c r="AC2314" s="109">
        <v>0</v>
      </c>
      <c r="AD2314" s="109">
        <v>0</v>
      </c>
      <c r="AE2314" s="109">
        <v>0</v>
      </c>
      <c r="AF2314" s="109">
        <v>0</v>
      </c>
      <c r="AG2314" s="57" t="str">
        <f>_xlfn.XLOOKUP(B2314,[3]CALCULATION!$B:$B,[3]CALCULATION!$M:$M,"")</f>
        <v>Operationnel</v>
      </c>
      <c r="AH2314" s="57"/>
      <c r="AI2314" s="56" t="str" cm="1">
        <f t="array" ref="AI2314">IFERROR(_xlfn.IFS(
AK2314="MPR ISSUE","PDH",
AK2314="BSS Hardware Issue","BSS",
AK2314="Sites strategiques, MLL, Pylone, etc.","ENVTECH",
AK2314="AKTIVCO DEFAUT GE &amp; POWER Cabinet","AKTIVCO",
AK2314="AKTIVCO Coupure ENEO &amp; Baisse de tension","AKTIVCO GRID ONLY",
AK2314="Coupure ENEO &amp; Baisse de tension","IHS GRID ONLY",
AK2314="Defaut GE &amp; POWER Cabinet","IHS",
AK2314="Sharing","Partners",
AK2314="Sites strategiques &amp; DataCenter","SST &amp; DC",
AK2314="Exclu","Exclu",
AK2314="SAT","SAT",
AK2314="SPARE-ISSUE","SPARE-ISSUE",
AK2314="Fiber CAmtel","TRANS_FO_CAMTEL",
AK2314="Fiber AOF","Fiber AOF",
AK2314="Projet OCM (HUAWEI)","TRAVAUX-HUAWEI",
AK2314="Projet OCM (NOKIA)","TRAVAUX-NOKIA",
AK2314="ACCESS-ISSUE","ACCESS-ISSUE",
AK2314="Projet OCM (ZTE, NOKIA, autres projets)","TRAVAUX OCM",
AK2314="No root CAuse","No root cause",
AK2314="ODU HS","PDH",
AK2314="IP &amp; VLAN","PDH",
AK2314="Warehouse HUAWEI","SPARE-ISSUE",
AK2314="SPARE-HS","SPARE-ISSUE",
AK2314="Power Telco","BSS",AK2314="no impacts","no impacts"
),"")</f>
        <v>SPARE-ISSUE</v>
      </c>
      <c r="AJ2314" s="56" t="str" cm="1">
        <f t="array" ref="AJ2314">IFERROR(_xlfn.IFS(
AK2314="MPR ISSUE","TX ISSUE",
AK2314="BSS Hardware Issue","RAN ISSUE",
AK2314="Sites strategiques, MLL, Pylone, etc.","ENVTECH",
AK2314="AKTIVCO DEFAUT GE &amp; POWER Cabinet","POWER ISSUE",
AK2314="AKTIVCO Coupure ENEO &amp; Baisse de tension","POWER ISSUE",
AK2314="Coupure ENEO &amp; Baisse de tension","POWER ISSUE",
AK2314="Defaut GE &amp; POWER Cabinet","POWER ISSUE",
AK2314="Sharing","POWER ISSUE",
AK2314="Sites strategiques &amp; DataCenter","POWER ISSUE",
AK2314="Exclu","Exclu",
AK2314="SAT","TX ISSUE",
AK2314="SPARE-ISSUE","SPARE-ISSUE",
AK2314="Fiber CAmtel","TX ISSUE",
AK2314="Fiber AOF","TX ISSUE",
AK2314="Projet OCM (HUAWEI)","TRAVAUX-HUAWEI",
AK2314="Projet OCM (NOKIA)","TRAVAUX -NOKIA",
AK2314="ACCESS-ISSUE","ACCESS-ISSUE",
AK2314="Projet OCM (ZTE, NOKIA, autres projets)","TRAVAUX OCM",
AK2314="No root CAuse","No root cause",
AK2314="ODU HS","TX ISSUE",
AK2314="IP &amp; VLAN","TX ISSUE",
AK2314="Warehouse HUAWEI","SPARE-ISSUE",
AK2314="SPARE-HS","SPARE-ISSUE",
AK2314="Power Telco","RAN ISSUE",AK2314="no impacts","no impacts"
),"")</f>
        <v>SPARE-ISSUE</v>
      </c>
      <c r="AK2314" s="81" t="s">
        <v>5336</v>
      </c>
      <c r="AL2314" s="56" t="str" cm="1">
        <f t="array" ref="AL2314">IFERROR(_xlfn.IFS(
AK2314="MPR ISSUE","ACTIVE",
AK2314="BSS Hardware Issue","ACTIVE",
AK2314="Sites strategiques, MLL, Pylone, etc.","PASSIVE",
AK2314="AKTIVCO DEFAUT GE &amp; POWER Cabinet","PASSIVE",
AK2314="AKTIVCO Coupure ENEO &amp; Baisse de tension","PASSIVE",
AK2314="Coupure ENEO &amp; Baisse de tension","PASSIVE",
AK2314="Defaut GE &amp; POWER Cabinet","PASSIVE",
AK2314="Sharing","PASSIVE",
AK2314="Sites strategiques &amp; DataCenter","PASSIVE",
AK2314="Exclu","Exclu",
AK2314="SAT","ACTIVE",
AK2314="SPARE-ISSUE","SPARE-ISSUE",
AK2314="Fiber CAmtel","ACTIVE",
AK2314="Fiber AOF","ACTIVE",
AK2314="Projet OCM (HUAWEI)","PLANNED WORKS",
AK2314="Projet OCM (NOKIA)","PLANNED WORKS",
AK2314="ACCESS-ISSUE","ACCESS-ISSUE",
AK2314="Projet OCM (ZTE, NOKIA, autres projets)","PLANNED WORKS",
AK2314="No root CAuse","No root cause",
AK2314="ODU HS","ACTIVE",
AK2314="IP &amp; VLAN","ACTIVE",
AK2314="Warehouse HUAWEI","SPARE-ISSUE",
AK2314="SPARE-HS","SPARE-ISSUE",
AK2314="Power Telco","ACTIVE", AK2314="no impacts","no impacts"
),"")</f>
        <v>SPARE-ISSUE</v>
      </c>
      <c r="AM2314" s="108" t="s">
        <v>6045</v>
      </c>
      <c r="AN2314" s="117" t="s">
        <v>4391</v>
      </c>
      <c r="AP2314" s="23" t="s">
        <v>5537</v>
      </c>
      <c r="AQ2314" s="23" t="s">
        <v>5537</v>
      </c>
      <c r="AR2314" s="7"/>
      <c r="AS2314" s="6"/>
      <c r="AT2314" s="7"/>
      <c r="AU2314" s="3" t="s">
        <v>5537</v>
      </c>
      <c r="AV2314" s="24" t="s">
        <v>5537</v>
      </c>
      <c r="AW2314" s="24" t="s">
        <v>5537</v>
      </c>
      <c r="AX2314" s="24" t="s">
        <v>5537</v>
      </c>
      <c r="AY2314" s="24" t="s">
        <v>5537</v>
      </c>
      <c r="AZ2314" s="24" t="s">
        <v>5537</v>
      </c>
      <c r="BA2314" s="24" t="s">
        <v>5537</v>
      </c>
      <c r="BB2314" s="24" t="s">
        <v>5537</v>
      </c>
      <c r="BC2314" s="24" t="s">
        <v>5537</v>
      </c>
      <c r="BD2314" s="24" t="s">
        <v>5537</v>
      </c>
      <c r="BE2314" s="24" t="s">
        <v>6598</v>
      </c>
      <c r="BF2314" s="24" t="s">
        <v>6599</v>
      </c>
      <c r="BG2314" s="24" t="s">
        <v>6600</v>
      </c>
      <c r="BH2314" s="24" t="s">
        <v>6601</v>
      </c>
      <c r="BI2314" s="9" t="s">
        <v>5537</v>
      </c>
      <c r="BJ2314" s="14"/>
      <c r="BK2314" s="14" t="s">
        <v>5537</v>
      </c>
      <c r="BL2314" s="14" t="str">
        <f>_xlfn.XLOOKUP(B2314,'[4]cell downs 18042026 17h'!$B:$B,'[4]cell downs 18042026 17h'!$B:$B,"")</f>
        <v/>
      </c>
      <c r="BM2314" s="14" t="str">
        <f>_xlfn.XLOOKUP(B2314,'[5]Cells Huawei 19042026 15h'!$B:$B,'[5]Cells Huawei 19042026 15h'!$B:$B,"")</f>
        <v/>
      </c>
      <c r="BN2314" s="9" t="str">
        <f>_xlfn.XLOOKUP(B2314,'[6]cells down 19042026 9H40'!$B:$B,'[6]cells down 19042026 9H40'!$B:$B,"")</f>
        <v/>
      </c>
      <c r="BO2314" s="9" t="s">
        <v>5537</v>
      </c>
      <c r="BP2314" s="9" t="s">
        <v>12</v>
      </c>
    </row>
    <row r="2315" spans="1:68" s="9" customFormat="1" x14ac:dyDescent="0.35">
      <c r="A2315" s="1" t="s">
        <v>4394</v>
      </c>
      <c r="B2315" s="8" t="s">
        <v>4395</v>
      </c>
      <c r="C2315" s="3" t="str">
        <f>_xlfn.XLOOKUP(B2315,'[1]daily break down'!$D:$D,'[1]daily break down'!$E:$E,"")</f>
        <v>CENTRE</v>
      </c>
      <c r="D2315" s="1" t="s">
        <v>11</v>
      </c>
      <c r="E2315" s="1" t="s">
        <v>83</v>
      </c>
      <c r="F2315" s="3" t="s">
        <v>69</v>
      </c>
      <c r="G2315" s="1" t="s">
        <v>4396</v>
      </c>
      <c r="H2315" s="41" t="str">
        <f>_xlfn.XLOOKUP(B2315,[2]CALCULATION!$B:$B,[2]CALCULATION!$H:$H,"")</f>
        <v>ZTE</v>
      </c>
      <c r="I2315" s="34">
        <v>0</v>
      </c>
      <c r="J2315" s="34">
        <v>0</v>
      </c>
      <c r="K2315" s="34">
        <v>0</v>
      </c>
      <c r="L2315" s="34">
        <v>0</v>
      </c>
      <c r="M2315" s="34">
        <v>0</v>
      </c>
      <c r="N2315" s="34">
        <v>0</v>
      </c>
      <c r="O2315" s="34">
        <v>0</v>
      </c>
      <c r="P2315" s="34">
        <v>0</v>
      </c>
      <c r="Q2315" s="34">
        <v>0</v>
      </c>
      <c r="R2315" s="34">
        <v>0</v>
      </c>
      <c r="S2315" s="109">
        <v>0</v>
      </c>
      <c r="T2315" s="109">
        <f>_xlfn.XLOOKUP(B2315,'[3]Nur des jours'!$B:$B,'[3]Nur des jours'!$U:$U,"")</f>
        <v>0</v>
      </c>
      <c r="U2315" s="109">
        <v>0</v>
      </c>
      <c r="V2315" s="109">
        <v>0</v>
      </c>
      <c r="W2315" s="109">
        <v>0</v>
      </c>
      <c r="X2315" s="109">
        <v>0</v>
      </c>
      <c r="Y2315" s="109">
        <v>0</v>
      </c>
      <c r="Z2315" s="109">
        <v>0</v>
      </c>
      <c r="AA2315" s="109">
        <v>0</v>
      </c>
      <c r="AB2315" s="109">
        <v>0</v>
      </c>
      <c r="AC2315" s="109">
        <v>0</v>
      </c>
      <c r="AD2315" s="109">
        <v>0</v>
      </c>
      <c r="AE2315" s="109">
        <v>0</v>
      </c>
      <c r="AF2315" s="109">
        <v>0</v>
      </c>
      <c r="AG2315" s="57" t="str">
        <f>_xlfn.XLOOKUP(B2315,[3]CALCULATION!$B:$B,[3]CALCULATION!$M:$M,"")</f>
        <v>Operationnel</v>
      </c>
      <c r="AH2315" s="57"/>
      <c r="AI2315" s="56" t="str" cm="1">
        <f t="array" ref="AI2315">IFERROR(_xlfn.IFS(
AK2315="MPR ISSUE","PDH",
AK2315="BSS Hardware Issue","BSS",
AK2315="Sites strategiques, MLL, Pylone, etc.","ENVTECH",
AK2315="AKTIVCO DEFAUT GE &amp; POWER Cabinet","AKTIVCO",
AK2315="AKTIVCO Coupure ENEO &amp; Baisse de tension","AKTIVCO GRID ONLY",
AK2315="Coupure ENEO &amp; Baisse de tension","IHS GRID ONLY",
AK2315="Defaut GE &amp; POWER Cabinet","IHS",
AK2315="Sharing","Partners",
AK2315="Sites strategiques &amp; DataCenter","SST &amp; DC",
AK2315="Exclu","Exclu",
AK2315="SAT","SAT",
AK2315="SPARE-ISSUE","SPARE-ISSUE",
AK2315="Fiber CAmtel","TRANS_FO_CAMTEL",
AK2315="Fiber AOF","Fiber AOF",
AK2315="Projet OCM (HUAWEI)","TRAVAUX-HUAWEI",
AK2315="Projet OCM (NOKIA)","TRAVAUX-NOKIA",
AK2315="ACCESS-ISSUE","ACCESS-ISSUE",
AK2315="Projet OCM (ZTE, NOKIA, autres projets)","TRAVAUX OCM",
AK2315="No root CAuse","No root cause",
AK2315="ODU HS","PDH",
AK2315="IP &amp; VLAN","PDH",
AK2315="Warehouse HUAWEI","SPARE-ISSUE",
AK2315="SPARE-HS","SPARE-ISSUE",
AK2315="Power Telco","BSS",AK2315="no impacts","no impacts"
),"")</f>
        <v>No root cause</v>
      </c>
      <c r="AJ2315" s="56" t="str" cm="1">
        <f t="array" ref="AJ2315">IFERROR(_xlfn.IFS(
AK2315="MPR ISSUE","TX ISSUE",
AK2315="BSS Hardware Issue","RAN ISSUE",
AK2315="Sites strategiques, MLL, Pylone, etc.","ENVTECH",
AK2315="AKTIVCO DEFAUT GE &amp; POWER Cabinet","POWER ISSUE",
AK2315="AKTIVCO Coupure ENEO &amp; Baisse de tension","POWER ISSUE",
AK2315="Coupure ENEO &amp; Baisse de tension","POWER ISSUE",
AK2315="Defaut GE &amp; POWER Cabinet","POWER ISSUE",
AK2315="Sharing","POWER ISSUE",
AK2315="Sites strategiques &amp; DataCenter","POWER ISSUE",
AK2315="Exclu","Exclu",
AK2315="SAT","TX ISSUE",
AK2315="SPARE-ISSUE","SPARE-ISSUE",
AK2315="Fiber CAmtel","TX ISSUE",
AK2315="Fiber AOF","TX ISSUE",
AK2315="Projet OCM (HUAWEI)","TRAVAUX-HUAWEI",
AK2315="Projet OCM (NOKIA)","TRAVAUX -NOKIA",
AK2315="ACCESS-ISSUE","ACCESS-ISSUE",
AK2315="Projet OCM (ZTE, NOKIA, autres projets)","TRAVAUX OCM",
AK2315="No root CAuse","No root cause",
AK2315="ODU HS","TX ISSUE",
AK2315="IP &amp; VLAN","TX ISSUE",
AK2315="Warehouse HUAWEI","SPARE-ISSUE",
AK2315="SPARE-HS","SPARE-ISSUE",
AK2315="Power Telco","RAN ISSUE",AK2315="no impacts","no impacts"
),"")</f>
        <v>No root cause</v>
      </c>
      <c r="AK2315" s="81" t="s">
        <v>5620</v>
      </c>
      <c r="AL2315" s="56" t="str" cm="1">
        <f t="array" ref="AL2315">IFERROR(_xlfn.IFS(
AK2315="MPR ISSUE","ACTIVE",
AK2315="BSS Hardware Issue","ACTIVE",
AK2315="Sites strategiques, MLL, Pylone, etc.","PASSIVE",
AK2315="AKTIVCO DEFAUT GE &amp; POWER Cabinet","PASSIVE",
AK2315="AKTIVCO Coupure ENEO &amp; Baisse de tension","PASSIVE",
AK2315="Coupure ENEO &amp; Baisse de tension","PASSIVE",
AK2315="Defaut GE &amp; POWER Cabinet","PASSIVE",
AK2315="Sharing","PASSIVE",
AK2315="Sites strategiques &amp; DataCenter","PASSIVE",
AK2315="Exclu","Exclu",
AK2315="SAT","ACTIVE",
AK2315="SPARE-ISSUE","SPARE-ISSUE",
AK2315="Fiber CAmtel","ACTIVE",
AK2315="Fiber AOF","ACTIVE",
AK2315="Projet OCM (HUAWEI)","PLANNED WORKS",
AK2315="Projet OCM (NOKIA)","PLANNED WORKS",
AK2315="ACCESS-ISSUE","ACCESS-ISSUE",
AK2315="Projet OCM (ZTE, NOKIA, autres projets)","PLANNED WORKS",
AK2315="No root CAuse","No root cause",
AK2315="ODU HS","ACTIVE",
AK2315="IP &amp; VLAN","ACTIVE",
AK2315="Warehouse HUAWEI","SPARE-ISSUE",
AK2315="SPARE-HS","SPARE-ISSUE",
AK2315="Power Telco","ACTIVE", AK2315="no impacts","no impacts"
),"")</f>
        <v>No root cause</v>
      </c>
      <c r="AM2315" s="108" t="s">
        <v>5537</v>
      </c>
      <c r="AN2315" s="117" t="s">
        <v>4395</v>
      </c>
      <c r="AP2315" s="23" t="s">
        <v>5537</v>
      </c>
      <c r="AQ2315" s="23" t="s">
        <v>5537</v>
      </c>
      <c r="AR2315" s="7"/>
      <c r="AS2315" s="6"/>
      <c r="AT2315" s="7"/>
      <c r="AU2315" s="3" t="s">
        <v>5537</v>
      </c>
      <c r="AV2315" s="24" t="s">
        <v>5537</v>
      </c>
      <c r="AW2315" s="24" t="s">
        <v>5537</v>
      </c>
      <c r="AX2315" s="24" t="s">
        <v>5537</v>
      </c>
      <c r="AY2315" s="24" t="s">
        <v>5537</v>
      </c>
      <c r="AZ2315" s="24" t="s">
        <v>5537</v>
      </c>
      <c r="BA2315" s="24" t="s">
        <v>5537</v>
      </c>
      <c r="BB2315" s="24" t="s">
        <v>5537</v>
      </c>
      <c r="BC2315" s="24" t="s">
        <v>5537</v>
      </c>
      <c r="BD2315" s="24" t="s">
        <v>5537</v>
      </c>
      <c r="BE2315" s="24" t="s">
        <v>5537</v>
      </c>
      <c r="BF2315" s="24" t="s">
        <v>5537</v>
      </c>
      <c r="BG2315" s="24" t="s">
        <v>5537</v>
      </c>
      <c r="BH2315" s="24" t="s">
        <v>5537</v>
      </c>
      <c r="BI2315" s="9" t="s">
        <v>5537</v>
      </c>
      <c r="BJ2315" s="14"/>
      <c r="BK2315" s="14" t="s">
        <v>5537</v>
      </c>
      <c r="BL2315" s="14" t="str">
        <f>_xlfn.XLOOKUP(B2315,'[4]cell downs 18042026 17h'!$B:$B,'[4]cell downs 18042026 17h'!$B:$B,"")</f>
        <v/>
      </c>
      <c r="BM2315" s="14" t="str">
        <f>_xlfn.XLOOKUP(B2315,'[5]Cells Huawei 19042026 15h'!$B:$B,'[5]Cells Huawei 19042026 15h'!$B:$B,"")</f>
        <v/>
      </c>
      <c r="BN2315" s="9" t="str">
        <f>_xlfn.XLOOKUP(B2315,'[6]cells down 19042026 9H40'!$B:$B,'[6]cells down 19042026 9H40'!$B:$B,"")</f>
        <v/>
      </c>
      <c r="BO2315" s="9" t="s">
        <v>4395</v>
      </c>
      <c r="BP2315" s="9" t="s">
        <v>12</v>
      </c>
    </row>
    <row r="2316" spans="1:68" s="9" customFormat="1" x14ac:dyDescent="0.35">
      <c r="A2316" s="1" t="s">
        <v>4399</v>
      </c>
      <c r="B2316" s="8" t="s">
        <v>4400</v>
      </c>
      <c r="C2316" s="3" t="str">
        <f>_xlfn.XLOOKUP(B2316,'[1]daily break down'!$D:$D,'[1]daily break down'!$E:$E,"")</f>
        <v>OUEST</v>
      </c>
      <c r="D2316" s="1" t="s">
        <v>11</v>
      </c>
      <c r="E2316" s="1" t="s">
        <v>12</v>
      </c>
      <c r="F2316" s="3" t="s">
        <v>102</v>
      </c>
      <c r="G2316" s="1" t="s">
        <v>4399</v>
      </c>
      <c r="H2316" s="39" t="str">
        <f>_xlfn.XLOOKUP(B2316,[2]CALCULATION!$B:$B,[2]CALCULATION!$H:$H,"")</f>
        <v>HUAWEI</v>
      </c>
      <c r="I2316" s="34">
        <v>0</v>
      </c>
      <c r="J2316" s="34">
        <v>0</v>
      </c>
      <c r="K2316" s="34">
        <v>0</v>
      </c>
      <c r="L2316" s="34">
        <v>0</v>
      </c>
      <c r="M2316" s="34">
        <v>0</v>
      </c>
      <c r="N2316" s="34">
        <v>0</v>
      </c>
      <c r="O2316" s="34">
        <v>0</v>
      </c>
      <c r="P2316" s="34">
        <v>0</v>
      </c>
      <c r="Q2316" s="34">
        <v>0</v>
      </c>
      <c r="R2316" s="34">
        <v>0</v>
      </c>
      <c r="S2316" s="109">
        <v>0</v>
      </c>
      <c r="T2316" s="109">
        <f>_xlfn.XLOOKUP(B2316,'[3]Nur des jours'!$B:$B,'[3]Nur des jours'!$U:$U,"")</f>
        <v>0</v>
      </c>
      <c r="U2316" s="109">
        <v>0</v>
      </c>
      <c r="V2316" s="109">
        <v>0</v>
      </c>
      <c r="W2316" s="109">
        <v>0</v>
      </c>
      <c r="X2316" s="109">
        <v>0</v>
      </c>
      <c r="Y2316" s="109">
        <v>0</v>
      </c>
      <c r="Z2316" s="109">
        <v>0</v>
      </c>
      <c r="AA2316" s="109">
        <v>0</v>
      </c>
      <c r="AB2316" s="109">
        <v>0</v>
      </c>
      <c r="AC2316" s="109">
        <v>0</v>
      </c>
      <c r="AD2316" s="109">
        <v>0</v>
      </c>
      <c r="AE2316" s="109">
        <v>0</v>
      </c>
      <c r="AF2316" s="109">
        <v>0</v>
      </c>
      <c r="AG2316" s="57" t="str">
        <f>_xlfn.XLOOKUP(B2316,[3]CALCULATION!$B:$B,[3]CALCULATION!$M:$M,"")</f>
        <v>Operationnel</v>
      </c>
      <c r="AH2316" s="57"/>
      <c r="AI2316" s="56" t="str" cm="1">
        <f t="array" ref="AI2316">IFERROR(_xlfn.IFS(
AK2316="MPR ISSUE","PDH",
AK2316="BSS Hardware Issue","BSS",
AK2316="Sites strategiques, MLL, Pylone, etc.","ENVTECH",
AK2316="AKTIVCO DEFAUT GE &amp; POWER Cabinet","AKTIVCO",
AK2316="AKTIVCO Coupure ENEO &amp; Baisse de tension","AKTIVCO GRID ONLY",
AK2316="Coupure ENEO &amp; Baisse de tension","IHS GRID ONLY",
AK2316="Defaut GE &amp; POWER Cabinet","IHS",
AK2316="Sharing","Partners",
AK2316="Sites strategiques &amp; DataCenter","SST &amp; DC",
AK2316="Exclu","Exclu",
AK2316="SAT","SAT",
AK2316="SPARE-ISSUE","SPARE-ISSUE",
AK2316="Fiber CAmtel","TRANS_FO_CAMTEL",
AK2316="Fiber AOF","Fiber AOF",
AK2316="Projet OCM (HUAWEI)","TRAVAUX-HUAWEI",
AK2316="Projet OCM (NOKIA)","TRAVAUX-NOKIA",
AK2316="ACCESS-ISSUE","ACCESS-ISSUE",
AK2316="Projet OCM (ZTE, NOKIA, autres projets)","TRAVAUX OCM",
AK2316="No root CAuse","No root cause",
AK2316="ODU HS","PDH",
AK2316="IP &amp; VLAN","PDH",
AK2316="Warehouse HUAWEI","SPARE-ISSUE",
AK2316="SPARE-HS","SPARE-ISSUE",
AK2316="Power Telco","BSS",AK2316="no impacts","no impacts"
),"")</f>
        <v>No root cause</v>
      </c>
      <c r="AJ2316" s="56" t="str" cm="1">
        <f t="array" ref="AJ2316">IFERROR(_xlfn.IFS(
AK2316="MPR ISSUE","TX ISSUE",
AK2316="BSS Hardware Issue","RAN ISSUE",
AK2316="Sites strategiques, MLL, Pylone, etc.","ENVTECH",
AK2316="AKTIVCO DEFAUT GE &amp; POWER Cabinet","POWER ISSUE",
AK2316="AKTIVCO Coupure ENEO &amp; Baisse de tension","POWER ISSUE",
AK2316="Coupure ENEO &amp; Baisse de tension","POWER ISSUE",
AK2316="Defaut GE &amp; POWER Cabinet","POWER ISSUE",
AK2316="Sharing","POWER ISSUE",
AK2316="Sites strategiques &amp; DataCenter","POWER ISSUE",
AK2316="Exclu","Exclu",
AK2316="SAT","TX ISSUE",
AK2316="SPARE-ISSUE","SPARE-ISSUE",
AK2316="Fiber CAmtel","TX ISSUE",
AK2316="Fiber AOF","TX ISSUE",
AK2316="Projet OCM (HUAWEI)","TRAVAUX-HUAWEI",
AK2316="Projet OCM (NOKIA)","TRAVAUX -NOKIA",
AK2316="ACCESS-ISSUE","ACCESS-ISSUE",
AK2316="Projet OCM (ZTE, NOKIA, autres projets)","TRAVAUX OCM",
AK2316="No root CAuse","No root cause",
AK2316="ODU HS","TX ISSUE",
AK2316="IP &amp; VLAN","TX ISSUE",
AK2316="Warehouse HUAWEI","SPARE-ISSUE",
AK2316="SPARE-HS","SPARE-ISSUE",
AK2316="Power Telco","RAN ISSUE",AK2316="no impacts","no impacts"
),"")</f>
        <v>No root cause</v>
      </c>
      <c r="AK2316" s="81" t="s">
        <v>5620</v>
      </c>
      <c r="AL2316" s="56" t="str" cm="1">
        <f t="array" ref="AL2316">IFERROR(_xlfn.IFS(
AK2316="MPR ISSUE","ACTIVE",
AK2316="BSS Hardware Issue","ACTIVE",
AK2316="Sites strategiques, MLL, Pylone, etc.","PASSIVE",
AK2316="AKTIVCO DEFAUT GE &amp; POWER Cabinet","PASSIVE",
AK2316="AKTIVCO Coupure ENEO &amp; Baisse de tension","PASSIVE",
AK2316="Coupure ENEO &amp; Baisse de tension","PASSIVE",
AK2316="Defaut GE &amp; POWER Cabinet","PASSIVE",
AK2316="Sharing","PASSIVE",
AK2316="Sites strategiques &amp; DataCenter","PASSIVE",
AK2316="Exclu","Exclu",
AK2316="SAT","ACTIVE",
AK2316="SPARE-ISSUE","SPARE-ISSUE",
AK2316="Fiber CAmtel","ACTIVE",
AK2316="Fiber AOF","ACTIVE",
AK2316="Projet OCM (HUAWEI)","PLANNED WORKS",
AK2316="Projet OCM (NOKIA)","PLANNED WORKS",
AK2316="ACCESS-ISSUE","ACCESS-ISSUE",
AK2316="Projet OCM (ZTE, NOKIA, autres projets)","PLANNED WORKS",
AK2316="No root CAuse","No root cause",
AK2316="ODU HS","ACTIVE",
AK2316="IP &amp; VLAN","ACTIVE",
AK2316="Warehouse HUAWEI","SPARE-ISSUE",
AK2316="SPARE-HS","SPARE-ISSUE",
AK2316="Power Telco","ACTIVE", AK2316="no impacts","no impacts"
),"")</f>
        <v>No root cause</v>
      </c>
      <c r="AM2316" s="108" t="s">
        <v>5537</v>
      </c>
      <c r="AN2316" s="117" t="s">
        <v>4400</v>
      </c>
      <c r="AP2316" s="23" t="s">
        <v>5537</v>
      </c>
      <c r="AQ2316" s="23" t="s">
        <v>5537</v>
      </c>
      <c r="AR2316" s="7"/>
      <c r="AS2316" s="6"/>
      <c r="AT2316" s="7"/>
      <c r="AU2316" s="3" t="s">
        <v>5537</v>
      </c>
      <c r="AV2316" s="24" t="s">
        <v>5537</v>
      </c>
      <c r="AW2316" s="24" t="s">
        <v>5537</v>
      </c>
      <c r="AX2316" s="24" t="s">
        <v>5537</v>
      </c>
      <c r="AY2316" s="24" t="s">
        <v>5537</v>
      </c>
      <c r="AZ2316" s="24" t="s">
        <v>5537</v>
      </c>
      <c r="BA2316" s="24" t="s">
        <v>5537</v>
      </c>
      <c r="BB2316" s="24" t="s">
        <v>5537</v>
      </c>
      <c r="BC2316" s="24" t="s">
        <v>5537</v>
      </c>
      <c r="BD2316" s="24" t="s">
        <v>5537</v>
      </c>
      <c r="BE2316" s="24" t="s">
        <v>5537</v>
      </c>
      <c r="BF2316" s="24" t="s">
        <v>5537</v>
      </c>
      <c r="BG2316" s="24" t="s">
        <v>5537</v>
      </c>
      <c r="BH2316" s="24" t="s">
        <v>5537</v>
      </c>
      <c r="BI2316" s="9" t="s">
        <v>5537</v>
      </c>
      <c r="BJ2316" s="14"/>
      <c r="BK2316" s="14" t="s">
        <v>5537</v>
      </c>
      <c r="BL2316" s="14" t="str">
        <f>_xlfn.XLOOKUP(B2316,'[4]cell downs 18042026 17h'!$B:$B,'[4]cell downs 18042026 17h'!$B:$B,"")</f>
        <v/>
      </c>
      <c r="BM2316" s="14" t="str">
        <f>_xlfn.XLOOKUP(B2316,'[5]Cells Huawei 19042026 15h'!$B:$B,'[5]Cells Huawei 19042026 15h'!$B:$B,"")</f>
        <v/>
      </c>
      <c r="BN2316" s="9" t="str">
        <f>_xlfn.XLOOKUP(B2316,'[6]cells down 19042026 9H40'!$B:$B,'[6]cells down 19042026 9H40'!$B:$B,"")</f>
        <v/>
      </c>
      <c r="BO2316" s="9" t="s">
        <v>4400</v>
      </c>
      <c r="BP2316" s="9" t="s">
        <v>5537</v>
      </c>
    </row>
    <row r="2317" spans="1:68" s="9" customFormat="1" x14ac:dyDescent="0.35">
      <c r="A2317" s="1" t="s">
        <v>4403</v>
      </c>
      <c r="B2317" s="8" t="s">
        <v>4404</v>
      </c>
      <c r="C2317" s="3" t="str">
        <f>_xlfn.XLOOKUP(B2317,'[1]daily break down'!$D:$D,'[1]daily break down'!$E:$E,"")</f>
        <v>CENTRE</v>
      </c>
      <c r="D2317" s="1" t="s">
        <v>11</v>
      </c>
      <c r="E2317" s="1" t="s">
        <v>12</v>
      </c>
      <c r="F2317" s="3" t="s">
        <v>37</v>
      </c>
      <c r="G2317" s="1" t="s">
        <v>4403</v>
      </c>
      <c r="H2317" s="41" t="str">
        <f>_xlfn.XLOOKUP(B2317,[2]CALCULATION!$B:$B,[2]CALCULATION!$H:$H,"")</f>
        <v>ZTE</v>
      </c>
      <c r="I2317" s="34">
        <v>0</v>
      </c>
      <c r="J2317" s="34">
        <v>0</v>
      </c>
      <c r="K2317" s="34">
        <v>0</v>
      </c>
      <c r="L2317" s="34">
        <v>0</v>
      </c>
      <c r="M2317" s="34">
        <v>0</v>
      </c>
      <c r="N2317" s="34">
        <v>0</v>
      </c>
      <c r="O2317" s="34">
        <v>0</v>
      </c>
      <c r="P2317" s="34">
        <v>0</v>
      </c>
      <c r="Q2317" s="34">
        <v>0</v>
      </c>
      <c r="R2317" s="34">
        <v>0</v>
      </c>
      <c r="S2317" s="109">
        <v>0</v>
      </c>
      <c r="T2317" s="109">
        <f>_xlfn.XLOOKUP(B2317,'[3]Nur des jours'!$B:$B,'[3]Nur des jours'!$U:$U,"")</f>
        <v>0</v>
      </c>
      <c r="U2317" s="109">
        <v>0</v>
      </c>
      <c r="V2317" s="109">
        <v>0</v>
      </c>
      <c r="W2317" s="109">
        <v>0</v>
      </c>
      <c r="X2317" s="109">
        <v>0</v>
      </c>
      <c r="Y2317" s="109">
        <v>0</v>
      </c>
      <c r="Z2317" s="109">
        <v>0</v>
      </c>
      <c r="AA2317" s="109">
        <v>0</v>
      </c>
      <c r="AB2317" s="109">
        <v>0</v>
      </c>
      <c r="AC2317" s="109">
        <v>0</v>
      </c>
      <c r="AD2317" s="109">
        <v>0</v>
      </c>
      <c r="AE2317" s="109">
        <v>0</v>
      </c>
      <c r="AF2317" s="109">
        <v>0</v>
      </c>
      <c r="AG2317" s="57" t="str">
        <f>_xlfn.XLOOKUP(B2317,[3]CALCULATION!$B:$B,[3]CALCULATION!$M:$M,"")</f>
        <v>Operationnel</v>
      </c>
      <c r="AH2317" s="57"/>
      <c r="AI2317" s="56" t="str" cm="1">
        <f t="array" ref="AI2317">IFERROR(_xlfn.IFS(
AK2317="MPR ISSUE","PDH",
AK2317="BSS Hardware Issue","BSS",
AK2317="Sites strategiques, MLL, Pylone, etc.","ENVTECH",
AK2317="AKTIVCO DEFAUT GE &amp; POWER Cabinet","AKTIVCO",
AK2317="AKTIVCO Coupure ENEO &amp; Baisse de tension","AKTIVCO GRID ONLY",
AK2317="Coupure ENEO &amp; Baisse de tension","IHS GRID ONLY",
AK2317="Defaut GE &amp; POWER Cabinet","IHS",
AK2317="Sharing","Partners",
AK2317="Sites strategiques &amp; DataCenter","SST &amp; DC",
AK2317="Exclu","Exclu",
AK2317="SAT","SAT",
AK2317="SPARE-ISSUE","SPARE-ISSUE",
AK2317="Fiber CAmtel","TRANS_FO_CAMTEL",
AK2317="Fiber AOF","Fiber AOF",
AK2317="Projet OCM (HUAWEI)","TRAVAUX-HUAWEI",
AK2317="Projet OCM (NOKIA)","TRAVAUX-NOKIA",
AK2317="ACCESS-ISSUE","ACCESS-ISSUE",
AK2317="Projet OCM (ZTE, NOKIA, autres projets)","TRAVAUX OCM",
AK2317="No root CAuse","No root cause",
AK2317="ODU HS","PDH",
AK2317="IP &amp; VLAN","PDH",
AK2317="Warehouse HUAWEI","SPARE-ISSUE",
AK2317="SPARE-HS","SPARE-ISSUE",
AK2317="Power Telco","BSS",AK2317="no impacts","no impacts"
),"")</f>
        <v>No root cause</v>
      </c>
      <c r="AJ2317" s="56" t="str" cm="1">
        <f t="array" ref="AJ2317">IFERROR(_xlfn.IFS(
AK2317="MPR ISSUE","TX ISSUE",
AK2317="BSS Hardware Issue","RAN ISSUE",
AK2317="Sites strategiques, MLL, Pylone, etc.","ENVTECH",
AK2317="AKTIVCO DEFAUT GE &amp; POWER Cabinet","POWER ISSUE",
AK2317="AKTIVCO Coupure ENEO &amp; Baisse de tension","POWER ISSUE",
AK2317="Coupure ENEO &amp; Baisse de tension","POWER ISSUE",
AK2317="Defaut GE &amp; POWER Cabinet","POWER ISSUE",
AK2317="Sharing","POWER ISSUE",
AK2317="Sites strategiques &amp; DataCenter","POWER ISSUE",
AK2317="Exclu","Exclu",
AK2317="SAT","TX ISSUE",
AK2317="SPARE-ISSUE","SPARE-ISSUE",
AK2317="Fiber CAmtel","TX ISSUE",
AK2317="Fiber AOF","TX ISSUE",
AK2317="Projet OCM (HUAWEI)","TRAVAUX-HUAWEI",
AK2317="Projet OCM (NOKIA)","TRAVAUX -NOKIA",
AK2317="ACCESS-ISSUE","ACCESS-ISSUE",
AK2317="Projet OCM (ZTE, NOKIA, autres projets)","TRAVAUX OCM",
AK2317="No root CAuse","No root cause",
AK2317="ODU HS","TX ISSUE",
AK2317="IP &amp; VLAN","TX ISSUE",
AK2317="Warehouse HUAWEI","SPARE-ISSUE",
AK2317="SPARE-HS","SPARE-ISSUE",
AK2317="Power Telco","RAN ISSUE",AK2317="no impacts","no impacts"
),"")</f>
        <v>No root cause</v>
      </c>
      <c r="AK2317" s="81" t="s">
        <v>5620</v>
      </c>
      <c r="AL2317" s="56" t="str" cm="1">
        <f t="array" ref="AL2317">IFERROR(_xlfn.IFS(
AK2317="MPR ISSUE","ACTIVE",
AK2317="BSS Hardware Issue","ACTIVE",
AK2317="Sites strategiques, MLL, Pylone, etc.","PASSIVE",
AK2317="AKTIVCO DEFAUT GE &amp; POWER Cabinet","PASSIVE",
AK2317="AKTIVCO Coupure ENEO &amp; Baisse de tension","PASSIVE",
AK2317="Coupure ENEO &amp; Baisse de tension","PASSIVE",
AK2317="Defaut GE &amp; POWER Cabinet","PASSIVE",
AK2317="Sharing","PASSIVE",
AK2317="Sites strategiques &amp; DataCenter","PASSIVE",
AK2317="Exclu","Exclu",
AK2317="SAT","ACTIVE",
AK2317="SPARE-ISSUE","SPARE-ISSUE",
AK2317="Fiber CAmtel","ACTIVE",
AK2317="Fiber AOF","ACTIVE",
AK2317="Projet OCM (HUAWEI)","PLANNED WORKS",
AK2317="Projet OCM (NOKIA)","PLANNED WORKS",
AK2317="ACCESS-ISSUE","ACCESS-ISSUE",
AK2317="Projet OCM (ZTE, NOKIA, autres projets)","PLANNED WORKS",
AK2317="No root CAuse","No root cause",
AK2317="ODU HS","ACTIVE",
AK2317="IP &amp; VLAN","ACTIVE",
AK2317="Warehouse HUAWEI","SPARE-ISSUE",
AK2317="SPARE-HS","SPARE-ISSUE",
AK2317="Power Telco","ACTIVE", AK2317="no impacts","no impacts"
),"")</f>
        <v>No root cause</v>
      </c>
      <c r="AM2317" s="108" t="s">
        <v>5537</v>
      </c>
      <c r="AN2317" s="117" t="s">
        <v>4404</v>
      </c>
      <c r="AO2317" s="114"/>
      <c r="AP2317" s="23" t="s">
        <v>5537</v>
      </c>
      <c r="AQ2317" s="23" t="s">
        <v>5537</v>
      </c>
      <c r="AR2317" s="7"/>
      <c r="AS2317" s="6"/>
      <c r="AT2317" s="7"/>
      <c r="AU2317" s="3" t="s">
        <v>5537</v>
      </c>
      <c r="AV2317" s="24" t="s">
        <v>5537</v>
      </c>
      <c r="AW2317" s="24" t="s">
        <v>5537</v>
      </c>
      <c r="AX2317" s="24" t="s">
        <v>5537</v>
      </c>
      <c r="AY2317" s="24" t="s">
        <v>5537</v>
      </c>
      <c r="AZ2317" s="24" t="s">
        <v>5537</v>
      </c>
      <c r="BA2317" s="24" t="s">
        <v>5537</v>
      </c>
      <c r="BB2317" s="24" t="s">
        <v>5537</v>
      </c>
      <c r="BC2317" s="24" t="s">
        <v>5537</v>
      </c>
      <c r="BD2317" s="24" t="s">
        <v>5537</v>
      </c>
      <c r="BE2317" s="24" t="s">
        <v>5537</v>
      </c>
      <c r="BF2317" s="24" t="s">
        <v>5537</v>
      </c>
      <c r="BG2317" s="24" t="s">
        <v>5537</v>
      </c>
      <c r="BH2317" s="24" t="s">
        <v>5537</v>
      </c>
      <c r="BI2317" s="9" t="s">
        <v>5537</v>
      </c>
      <c r="BJ2317" s="14"/>
      <c r="BK2317" s="14" t="s">
        <v>5537</v>
      </c>
      <c r="BL2317" s="14" t="str">
        <f>_xlfn.XLOOKUP(B2317,'[4]cell downs 18042026 17h'!$B:$B,'[4]cell downs 18042026 17h'!$B:$B,"")</f>
        <v/>
      </c>
      <c r="BM2317" s="14" t="str">
        <f>_xlfn.XLOOKUP(B2317,'[5]Cells Huawei 19042026 15h'!$B:$B,'[5]Cells Huawei 19042026 15h'!$B:$B,"")</f>
        <v/>
      </c>
      <c r="BN2317" s="9" t="str">
        <f>_xlfn.XLOOKUP(B2317,'[6]cells down 19042026 9H40'!$B:$B,'[6]cells down 19042026 9H40'!$B:$B,"")</f>
        <v/>
      </c>
      <c r="BO2317" s="9" t="s">
        <v>4404</v>
      </c>
      <c r="BP2317" s="9" t="s">
        <v>12</v>
      </c>
    </row>
    <row r="2318" spans="1:68" s="9" customFormat="1" x14ac:dyDescent="0.35">
      <c r="A2318" s="1" t="s">
        <v>4408</v>
      </c>
      <c r="B2318" s="8" t="s">
        <v>4409</v>
      </c>
      <c r="C2318" s="3" t="str">
        <f>_xlfn.XLOOKUP(B2318,'[1]daily break down'!$D:$D,'[1]daily break down'!$E:$E,"")</f>
        <v>CENTRE</v>
      </c>
      <c r="D2318" s="1" t="s">
        <v>11</v>
      </c>
      <c r="E2318" s="1" t="s">
        <v>1129</v>
      </c>
      <c r="F2318" s="3" t="s">
        <v>69</v>
      </c>
      <c r="G2318" s="1" t="s">
        <v>1211</v>
      </c>
      <c r="H2318" s="41" t="str">
        <f>_xlfn.XLOOKUP(B2318,[2]CALCULATION!$B:$B,[2]CALCULATION!$H:$H,"")</f>
        <v>ZTE</v>
      </c>
      <c r="I2318" s="34">
        <v>0</v>
      </c>
      <c r="J2318" s="34">
        <v>0</v>
      </c>
      <c r="K2318" s="34">
        <v>0</v>
      </c>
      <c r="L2318" s="34">
        <v>0</v>
      </c>
      <c r="M2318" s="34">
        <v>0</v>
      </c>
      <c r="N2318" s="34">
        <v>0</v>
      </c>
      <c r="O2318" s="34">
        <v>0</v>
      </c>
      <c r="P2318" s="34">
        <v>0</v>
      </c>
      <c r="Q2318" s="34">
        <v>0</v>
      </c>
      <c r="R2318" s="34">
        <v>0</v>
      </c>
      <c r="S2318" s="109">
        <v>0</v>
      </c>
      <c r="T2318" s="109">
        <f>_xlfn.XLOOKUP(B2318,'[3]Nur des jours'!$B:$B,'[3]Nur des jours'!$U:$U,"")</f>
        <v>0</v>
      </c>
      <c r="U2318" s="109">
        <v>0</v>
      </c>
      <c r="V2318" s="109">
        <v>0</v>
      </c>
      <c r="W2318" s="109">
        <v>0</v>
      </c>
      <c r="X2318" s="109">
        <v>0</v>
      </c>
      <c r="Y2318" s="109">
        <v>0</v>
      </c>
      <c r="Z2318" s="109">
        <v>0</v>
      </c>
      <c r="AA2318" s="109">
        <v>0</v>
      </c>
      <c r="AB2318" s="109">
        <v>0</v>
      </c>
      <c r="AC2318" s="109">
        <v>0</v>
      </c>
      <c r="AD2318" s="109">
        <v>0</v>
      </c>
      <c r="AE2318" s="109">
        <v>0</v>
      </c>
      <c r="AF2318" s="109">
        <v>0</v>
      </c>
      <c r="AG2318" s="57" t="str">
        <f>_xlfn.XLOOKUP(B2318,[3]CALCULATION!$B:$B,[3]CALCULATION!$M:$M,"")</f>
        <v>Operationnel</v>
      </c>
      <c r="AH2318" s="57"/>
      <c r="AI2318" s="56" t="str" cm="1">
        <f t="array" ref="AI2318">IFERROR(_xlfn.IFS(
AK2318="MPR ISSUE","PDH",
AK2318="BSS Hardware Issue","BSS",
AK2318="Sites strategiques, MLL, Pylone, etc.","ENVTECH",
AK2318="AKTIVCO DEFAUT GE &amp; POWER Cabinet","AKTIVCO",
AK2318="AKTIVCO Coupure ENEO &amp; Baisse de tension","AKTIVCO GRID ONLY",
AK2318="Coupure ENEO &amp; Baisse de tension","IHS GRID ONLY",
AK2318="Defaut GE &amp; POWER Cabinet","IHS",
AK2318="Sharing","Partners",
AK2318="Sites strategiques &amp; DataCenter","SST &amp; DC",
AK2318="Exclu","Exclu",
AK2318="SAT","SAT",
AK2318="SPARE-ISSUE","SPARE-ISSUE",
AK2318="Fiber CAmtel","TRANS_FO_CAMTEL",
AK2318="Fiber AOF","Fiber AOF",
AK2318="Projet OCM (HUAWEI)","TRAVAUX-HUAWEI",
AK2318="Projet OCM (NOKIA)","TRAVAUX-NOKIA",
AK2318="ACCESS-ISSUE","ACCESS-ISSUE",
AK2318="Projet OCM (ZTE, NOKIA, autres projets)","TRAVAUX OCM",
AK2318="No root CAuse","No root cause",
AK2318="ODU HS","PDH",
AK2318="IP &amp; VLAN","PDH",
AK2318="Warehouse HUAWEI","SPARE-ISSUE",
AK2318="SPARE-HS","SPARE-ISSUE",
AK2318="Power Telco","BSS",AK2318="no impacts","no impacts"
),"")</f>
        <v>No root cause</v>
      </c>
      <c r="AJ2318" s="56" t="str" cm="1">
        <f t="array" ref="AJ2318">IFERROR(_xlfn.IFS(
AK2318="MPR ISSUE","TX ISSUE",
AK2318="BSS Hardware Issue","RAN ISSUE",
AK2318="Sites strategiques, MLL, Pylone, etc.","ENVTECH",
AK2318="AKTIVCO DEFAUT GE &amp; POWER Cabinet","POWER ISSUE",
AK2318="AKTIVCO Coupure ENEO &amp; Baisse de tension","POWER ISSUE",
AK2318="Coupure ENEO &amp; Baisse de tension","POWER ISSUE",
AK2318="Defaut GE &amp; POWER Cabinet","POWER ISSUE",
AK2318="Sharing","POWER ISSUE",
AK2318="Sites strategiques &amp; DataCenter","POWER ISSUE",
AK2318="Exclu","Exclu",
AK2318="SAT","TX ISSUE",
AK2318="SPARE-ISSUE","SPARE-ISSUE",
AK2318="Fiber CAmtel","TX ISSUE",
AK2318="Fiber AOF","TX ISSUE",
AK2318="Projet OCM (HUAWEI)","TRAVAUX-HUAWEI",
AK2318="Projet OCM (NOKIA)","TRAVAUX -NOKIA",
AK2318="ACCESS-ISSUE","ACCESS-ISSUE",
AK2318="Projet OCM (ZTE, NOKIA, autres projets)","TRAVAUX OCM",
AK2318="No root CAuse","No root cause",
AK2318="ODU HS","TX ISSUE",
AK2318="IP &amp; VLAN","TX ISSUE",
AK2318="Warehouse HUAWEI","SPARE-ISSUE",
AK2318="SPARE-HS","SPARE-ISSUE",
AK2318="Power Telco","RAN ISSUE",AK2318="no impacts","no impacts"
),"")</f>
        <v>No root cause</v>
      </c>
      <c r="AK2318" s="81" t="s">
        <v>5620</v>
      </c>
      <c r="AL2318" s="56" t="str" cm="1">
        <f t="array" ref="AL2318">IFERROR(_xlfn.IFS(
AK2318="MPR ISSUE","ACTIVE",
AK2318="BSS Hardware Issue","ACTIVE",
AK2318="Sites strategiques, MLL, Pylone, etc.","PASSIVE",
AK2318="AKTIVCO DEFAUT GE &amp; POWER Cabinet","PASSIVE",
AK2318="AKTIVCO Coupure ENEO &amp; Baisse de tension","PASSIVE",
AK2318="Coupure ENEO &amp; Baisse de tension","PASSIVE",
AK2318="Defaut GE &amp; POWER Cabinet","PASSIVE",
AK2318="Sharing","PASSIVE",
AK2318="Sites strategiques &amp; DataCenter","PASSIVE",
AK2318="Exclu","Exclu",
AK2318="SAT","ACTIVE",
AK2318="SPARE-ISSUE","SPARE-ISSUE",
AK2318="Fiber CAmtel","ACTIVE",
AK2318="Fiber AOF","ACTIVE",
AK2318="Projet OCM (HUAWEI)","PLANNED WORKS",
AK2318="Projet OCM (NOKIA)","PLANNED WORKS",
AK2318="ACCESS-ISSUE","ACCESS-ISSUE",
AK2318="Projet OCM (ZTE, NOKIA, autres projets)","PLANNED WORKS",
AK2318="No root CAuse","No root cause",
AK2318="ODU HS","ACTIVE",
AK2318="IP &amp; VLAN","ACTIVE",
AK2318="Warehouse HUAWEI","SPARE-ISSUE",
AK2318="SPARE-HS","SPARE-ISSUE",
AK2318="Power Telco","ACTIVE", AK2318="no impacts","no impacts"
),"")</f>
        <v>No root cause</v>
      </c>
      <c r="AM2318" s="108" t="s">
        <v>5537</v>
      </c>
      <c r="AN2318" s="117" t="s">
        <v>4409</v>
      </c>
      <c r="AP2318" s="23" t="s">
        <v>5537</v>
      </c>
      <c r="AQ2318" s="23" t="s">
        <v>5537</v>
      </c>
      <c r="AR2318" s="7"/>
      <c r="AS2318" s="6"/>
      <c r="AT2318" s="7"/>
      <c r="AU2318" s="3" t="s">
        <v>5537</v>
      </c>
      <c r="AV2318" s="24" t="s">
        <v>5537</v>
      </c>
      <c r="AW2318" s="24" t="s">
        <v>5537</v>
      </c>
      <c r="AX2318" s="24" t="s">
        <v>5537</v>
      </c>
      <c r="AY2318" s="24" t="s">
        <v>5537</v>
      </c>
      <c r="AZ2318" s="24" t="s">
        <v>5537</v>
      </c>
      <c r="BA2318" s="24" t="s">
        <v>5537</v>
      </c>
      <c r="BB2318" s="24" t="s">
        <v>5537</v>
      </c>
      <c r="BC2318" s="24" t="s">
        <v>5537</v>
      </c>
      <c r="BD2318" s="24" t="s">
        <v>5537</v>
      </c>
      <c r="BE2318" s="24" t="s">
        <v>5537</v>
      </c>
      <c r="BF2318" s="24" t="s">
        <v>5537</v>
      </c>
      <c r="BG2318" s="24" t="s">
        <v>5537</v>
      </c>
      <c r="BH2318" s="24" t="s">
        <v>5537</v>
      </c>
      <c r="BI2318" s="9" t="s">
        <v>5537</v>
      </c>
      <c r="BJ2318" s="14"/>
      <c r="BK2318" s="14" t="s">
        <v>5537</v>
      </c>
      <c r="BL2318" s="14" t="str">
        <f>_xlfn.XLOOKUP(B2318,'[4]cell downs 18042026 17h'!$B:$B,'[4]cell downs 18042026 17h'!$B:$B,"")</f>
        <v/>
      </c>
      <c r="BM2318" s="14" t="str">
        <f>_xlfn.XLOOKUP(B2318,'[5]Cells Huawei 19042026 15h'!$B:$B,'[5]Cells Huawei 19042026 15h'!$B:$B,"")</f>
        <v/>
      </c>
      <c r="BN2318" s="9" t="str">
        <f>_xlfn.XLOOKUP(B2318,'[6]cells down 19042026 9H40'!$B:$B,'[6]cells down 19042026 9H40'!$B:$B,"")</f>
        <v/>
      </c>
      <c r="BO2318" s="9" t="s">
        <v>4409</v>
      </c>
      <c r="BP2318" s="9" t="s">
        <v>12</v>
      </c>
    </row>
    <row r="2319" spans="1:68" s="9" customFormat="1" x14ac:dyDescent="0.35">
      <c r="A2319" s="1" t="s">
        <v>4505</v>
      </c>
      <c r="B2319" s="8" t="s">
        <v>4506</v>
      </c>
      <c r="C2319" s="3" t="str">
        <f>_xlfn.XLOOKUP(B2319,'[1]daily break down'!$D:$D,'[1]daily break down'!$E:$E,"")</f>
        <v>CENTRE</v>
      </c>
      <c r="D2319" s="1" t="s">
        <v>21</v>
      </c>
      <c r="E2319" s="1" t="s">
        <v>563</v>
      </c>
      <c r="F2319" s="3" t="s">
        <v>37</v>
      </c>
      <c r="G2319" s="1" t="s">
        <v>3985</v>
      </c>
      <c r="H2319" s="40" t="str">
        <f>_xlfn.XLOOKUP(B2319,[2]CALCULATION!$B:$B,[2]CALCULATION!$H:$H,"")</f>
        <v>NOKIA</v>
      </c>
      <c r="I2319" s="34">
        <v>0</v>
      </c>
      <c r="J2319" s="34">
        <v>0</v>
      </c>
      <c r="K2319" s="34">
        <v>0</v>
      </c>
      <c r="L2319" s="34">
        <v>0</v>
      </c>
      <c r="M2319" s="34">
        <v>0</v>
      </c>
      <c r="N2319" s="34">
        <v>0</v>
      </c>
      <c r="O2319" s="34">
        <v>0</v>
      </c>
      <c r="P2319" s="34">
        <v>0</v>
      </c>
      <c r="Q2319" s="34">
        <v>0</v>
      </c>
      <c r="R2319" s="34">
        <v>0</v>
      </c>
      <c r="S2319" s="109">
        <v>0</v>
      </c>
      <c r="T2319" s="109">
        <f>_xlfn.XLOOKUP(B2319,'[3]Nur des jours'!$B:$B,'[3]Nur des jours'!$U:$U,"")</f>
        <v>0</v>
      </c>
      <c r="U2319" s="109">
        <v>0</v>
      </c>
      <c r="V2319" s="109">
        <v>0</v>
      </c>
      <c r="W2319" s="109">
        <v>0</v>
      </c>
      <c r="X2319" s="109">
        <v>0</v>
      </c>
      <c r="Y2319" s="109">
        <v>0</v>
      </c>
      <c r="Z2319" s="109">
        <v>0</v>
      </c>
      <c r="AA2319" s="109">
        <v>0</v>
      </c>
      <c r="AB2319" s="109">
        <v>0</v>
      </c>
      <c r="AC2319" s="109">
        <v>0</v>
      </c>
      <c r="AD2319" s="109">
        <v>0</v>
      </c>
      <c r="AE2319" s="109">
        <v>0</v>
      </c>
      <c r="AF2319" s="109">
        <v>0</v>
      </c>
      <c r="AG2319" s="57" t="str">
        <f>_xlfn.XLOOKUP(B2319,[3]CALCULATION!$B:$B,[3]CALCULATION!$M:$M,"")</f>
        <v>Operationnel</v>
      </c>
      <c r="AH2319" s="57"/>
      <c r="AI2319" s="56" t="str" cm="1">
        <f t="array" ref="AI2319">IFERROR(_xlfn.IFS(
AK2319="MPR ISSUE","PDH",
AK2319="BSS Hardware Issue","BSS",
AK2319="Sites strategiques, MLL, Pylone, etc.","ENVTECH",
AK2319="AKTIVCO DEFAUT GE &amp; POWER Cabinet","AKTIVCO",
AK2319="AKTIVCO Coupure ENEO &amp; Baisse de tension","AKTIVCO GRID ONLY",
AK2319="Coupure ENEO &amp; Baisse de tension","IHS GRID ONLY",
AK2319="Defaut GE &amp; POWER Cabinet","IHS",
AK2319="Sharing","Partners",
AK2319="Sites strategiques &amp; DataCenter","SST &amp; DC",
AK2319="Exclu","Exclu",
AK2319="SAT","SAT",
AK2319="SPARE-ISSUE","SPARE-ISSUE",
AK2319="Fiber CAmtel","TRANS_FO_CAMTEL",
AK2319="Fiber AOF","Fiber AOF",
AK2319="Projet OCM (HUAWEI)","TRAVAUX-HUAWEI",
AK2319="Projet OCM (NOKIA)","TRAVAUX-NOKIA",
AK2319="ACCESS-ISSUE","ACCESS-ISSUE",
AK2319="Projet OCM (ZTE, NOKIA, autres projets)","TRAVAUX OCM",
AK2319="No root CAuse","No root cause",
AK2319="ODU HS","PDH",
AK2319="IP &amp; VLAN","PDH",
AK2319="Warehouse HUAWEI","SPARE-ISSUE",
AK2319="SPARE-HS","SPARE-ISSUE",
AK2319="Power Telco","BSS",AK2319="no impacts","no impacts"
),"")</f>
        <v>TRAVAUX OCM</v>
      </c>
      <c r="AJ2319" s="56" t="str" cm="1">
        <f t="array" ref="AJ2319">IFERROR(_xlfn.IFS(
AK2319="MPR ISSUE","TX ISSUE",
AK2319="BSS Hardware Issue","RAN ISSUE",
AK2319="Sites strategiques, MLL, Pylone, etc.","ENVTECH",
AK2319="AKTIVCO DEFAUT GE &amp; POWER Cabinet","POWER ISSUE",
AK2319="AKTIVCO Coupure ENEO &amp; Baisse de tension","POWER ISSUE",
AK2319="Coupure ENEO &amp; Baisse de tension","POWER ISSUE",
AK2319="Defaut GE &amp; POWER Cabinet","POWER ISSUE",
AK2319="Sharing","POWER ISSUE",
AK2319="Sites strategiques &amp; DataCenter","POWER ISSUE",
AK2319="Exclu","Exclu",
AK2319="SAT","TX ISSUE",
AK2319="SPARE-ISSUE","SPARE-ISSUE",
AK2319="Fiber CAmtel","TX ISSUE",
AK2319="Fiber AOF","TX ISSUE",
AK2319="Projet OCM (HUAWEI)","TRAVAUX-HUAWEI",
AK2319="Projet OCM (NOKIA)","TRAVAUX -NOKIA",
AK2319="ACCESS-ISSUE","ACCESS-ISSUE",
AK2319="Projet OCM (ZTE, NOKIA, autres projets)","TRAVAUX OCM",
AK2319="No root CAuse","No root cause",
AK2319="ODU HS","TX ISSUE",
AK2319="IP &amp; VLAN","TX ISSUE",
AK2319="Warehouse HUAWEI","SPARE-ISSUE",
AK2319="SPARE-HS","SPARE-ISSUE",
AK2319="Power Telco","RAN ISSUE",AK2319="no impacts","no impacts"
),"")</f>
        <v>TRAVAUX OCM</v>
      </c>
      <c r="AK2319" s="81" t="s">
        <v>5341</v>
      </c>
      <c r="AL2319" s="56" t="str" cm="1">
        <f t="array" ref="AL2319">IFERROR(_xlfn.IFS(
AK2319="MPR ISSUE","ACTIVE",
AK2319="BSS Hardware Issue","ACTIVE",
AK2319="Sites strategiques, MLL, Pylone, etc.","PASSIVE",
AK2319="AKTIVCO DEFAUT GE &amp; POWER Cabinet","PASSIVE",
AK2319="AKTIVCO Coupure ENEO &amp; Baisse de tension","PASSIVE",
AK2319="Coupure ENEO &amp; Baisse de tension","PASSIVE",
AK2319="Defaut GE &amp; POWER Cabinet","PASSIVE",
AK2319="Sharing","PASSIVE",
AK2319="Sites strategiques &amp; DataCenter","PASSIVE",
AK2319="Exclu","Exclu",
AK2319="SAT","ACTIVE",
AK2319="SPARE-ISSUE","SPARE-ISSUE",
AK2319="Fiber CAmtel","ACTIVE",
AK2319="Fiber AOF","ACTIVE",
AK2319="Projet OCM (HUAWEI)","PLANNED WORKS",
AK2319="Projet OCM (NOKIA)","PLANNED WORKS",
AK2319="ACCESS-ISSUE","ACCESS-ISSUE",
AK2319="Projet OCM (ZTE, NOKIA, autres projets)","PLANNED WORKS",
AK2319="No root CAuse","No root cause",
AK2319="ODU HS","ACTIVE",
AK2319="IP &amp; VLAN","ACTIVE",
AK2319="Warehouse HUAWEI","SPARE-ISSUE",
AK2319="SPARE-HS","SPARE-ISSUE",
AK2319="Power Telco","ACTIVE", AK2319="no impacts","no impacts"
),"")</f>
        <v>PLANNED WORKS</v>
      </c>
      <c r="AM2319" s="108" t="s">
        <v>5684</v>
      </c>
      <c r="AN2319" s="227" t="s">
        <v>3986</v>
      </c>
      <c r="AO2319" s="9" t="s">
        <v>6080</v>
      </c>
      <c r="AP2319" s="23" t="s">
        <v>5684</v>
      </c>
      <c r="AQ2319" s="23" t="s">
        <v>5537</v>
      </c>
      <c r="AR2319" s="7"/>
      <c r="AS2319" s="6"/>
      <c r="AT2319" s="7"/>
      <c r="AU2319" s="3" t="s">
        <v>5537</v>
      </c>
      <c r="AV2319" s="24" t="s">
        <v>5537</v>
      </c>
      <c r="AW2319" s="24" t="s">
        <v>5537</v>
      </c>
      <c r="AX2319" s="24" t="s">
        <v>5537</v>
      </c>
      <c r="AY2319" s="24" t="s">
        <v>5537</v>
      </c>
      <c r="AZ2319" s="24" t="s">
        <v>5537</v>
      </c>
      <c r="BA2319" s="24" t="s">
        <v>5537</v>
      </c>
      <c r="BB2319" s="24" t="s">
        <v>5537</v>
      </c>
      <c r="BC2319" s="24" t="s">
        <v>5537</v>
      </c>
      <c r="BD2319" s="24" t="s">
        <v>5537</v>
      </c>
      <c r="BE2319" s="24" t="s">
        <v>5537</v>
      </c>
      <c r="BF2319" s="24" t="s">
        <v>5537</v>
      </c>
      <c r="BG2319" s="24" t="s">
        <v>5537</v>
      </c>
      <c r="BH2319" s="24" t="s">
        <v>5537</v>
      </c>
      <c r="BI2319" s="9" t="s">
        <v>5537</v>
      </c>
      <c r="BJ2319" s="14"/>
      <c r="BK2319" s="14" t="s">
        <v>5537</v>
      </c>
      <c r="BL2319" s="14" t="str">
        <f>_xlfn.XLOOKUP(B2319,'[4]cell downs 18042026 17h'!$B:$B,'[4]cell downs 18042026 17h'!$B:$B,"")</f>
        <v/>
      </c>
      <c r="BM2319" s="14" t="str">
        <f>_xlfn.XLOOKUP(B2319,'[5]Cells Huawei 19042026 15h'!$B:$B,'[5]Cells Huawei 19042026 15h'!$B:$B,"")</f>
        <v/>
      </c>
      <c r="BN2319" s="9" t="str">
        <f>_xlfn.XLOOKUP(B2319,'[6]cells down 19042026 9H40'!$B:$B,'[6]cells down 19042026 9H40'!$B:$B,"")</f>
        <v/>
      </c>
      <c r="BO2319" s="9" t="s">
        <v>5537</v>
      </c>
      <c r="BP2319" s="9" t="s">
        <v>12</v>
      </c>
    </row>
    <row r="2320" spans="1:68" s="9" customFormat="1" x14ac:dyDescent="0.35">
      <c r="A2320" s="1" t="s">
        <v>4412</v>
      </c>
      <c r="B2320" s="8" t="s">
        <v>4413</v>
      </c>
      <c r="C2320" s="3" t="str">
        <f>_xlfn.XLOOKUP(B2320,'[1]daily break down'!$D:$D,'[1]daily break down'!$E:$E,"")</f>
        <v>LITTORAL</v>
      </c>
      <c r="D2320" s="1" t="s">
        <v>11</v>
      </c>
      <c r="E2320" s="1" t="s">
        <v>12</v>
      </c>
      <c r="F2320" s="3" t="s">
        <v>31</v>
      </c>
      <c r="G2320" s="1" t="s">
        <v>3535</v>
      </c>
      <c r="H2320" s="41" t="str">
        <f>_xlfn.XLOOKUP(B2320,[2]CALCULATION!$B:$B,[2]CALCULATION!$H:$H,"")</f>
        <v>ZTE</v>
      </c>
      <c r="I2320" s="34">
        <v>0</v>
      </c>
      <c r="J2320" s="34">
        <v>0</v>
      </c>
      <c r="K2320" s="34">
        <v>0</v>
      </c>
      <c r="L2320" s="34">
        <v>0</v>
      </c>
      <c r="M2320" s="34">
        <v>0</v>
      </c>
      <c r="N2320" s="34">
        <v>0</v>
      </c>
      <c r="O2320" s="34">
        <v>0</v>
      </c>
      <c r="P2320" s="34">
        <v>0</v>
      </c>
      <c r="Q2320" s="34">
        <v>0</v>
      </c>
      <c r="R2320" s="34">
        <v>0</v>
      </c>
      <c r="S2320" s="109">
        <v>0</v>
      </c>
      <c r="T2320" s="109">
        <f>_xlfn.XLOOKUP(B2320,'[3]Nur des jours'!$B:$B,'[3]Nur des jours'!$U:$U,"")</f>
        <v>0</v>
      </c>
      <c r="U2320" s="109">
        <v>0</v>
      </c>
      <c r="V2320" s="109">
        <v>0</v>
      </c>
      <c r="W2320" s="109">
        <v>0</v>
      </c>
      <c r="X2320" s="109">
        <v>0</v>
      </c>
      <c r="Y2320" s="109">
        <v>0</v>
      </c>
      <c r="Z2320" s="109">
        <v>0</v>
      </c>
      <c r="AA2320" s="109">
        <v>0</v>
      </c>
      <c r="AB2320" s="109">
        <v>0</v>
      </c>
      <c r="AC2320" s="109">
        <v>0</v>
      </c>
      <c r="AD2320" s="109">
        <v>0</v>
      </c>
      <c r="AE2320" s="109">
        <v>0</v>
      </c>
      <c r="AF2320" s="109">
        <v>0</v>
      </c>
      <c r="AG2320" s="57" t="str">
        <f>_xlfn.XLOOKUP(B2320,[3]CALCULATION!$B:$B,[3]CALCULATION!$M:$M,"")</f>
        <v>Operationnel</v>
      </c>
      <c r="AH2320" s="57"/>
      <c r="AI2320" s="56" t="str" cm="1">
        <f t="array" ref="AI2320">IFERROR(_xlfn.IFS(
AK2320="MPR ISSUE","PDH",
AK2320="BSS Hardware Issue","BSS",
AK2320="Sites strategiques, MLL, Pylone, etc.","ENVTECH",
AK2320="AKTIVCO DEFAUT GE &amp; POWER Cabinet","AKTIVCO",
AK2320="AKTIVCO Coupure ENEO &amp; Baisse de tension","AKTIVCO GRID ONLY",
AK2320="Coupure ENEO &amp; Baisse de tension","IHS GRID ONLY",
AK2320="Defaut GE &amp; POWER Cabinet","IHS",
AK2320="Sharing","Partners",
AK2320="Sites strategiques &amp; DataCenter","SST &amp; DC",
AK2320="Exclu","Exclu",
AK2320="SAT","SAT",
AK2320="SPARE-ISSUE","SPARE-ISSUE",
AK2320="Fiber CAmtel","TRANS_FO_CAMTEL",
AK2320="Fiber AOF","Fiber AOF",
AK2320="Projet OCM (HUAWEI)","TRAVAUX-HUAWEI",
AK2320="Projet OCM (NOKIA)","TRAVAUX-NOKIA",
AK2320="ACCESS-ISSUE","ACCESS-ISSUE",
AK2320="Projet OCM (ZTE, NOKIA, autres projets)","TRAVAUX OCM",
AK2320="No root CAuse","No root cause",
AK2320="ODU HS","PDH",
AK2320="IP &amp; VLAN","PDH",
AK2320="Warehouse HUAWEI","SPARE-ISSUE",
AK2320="SPARE-HS","SPARE-ISSUE",
AK2320="Power Telco","BSS",AK2320="no impacts","no impacts"
),"")</f>
        <v>PDH</v>
      </c>
      <c r="AJ2320" s="56" t="str" cm="1">
        <f t="array" ref="AJ2320">IFERROR(_xlfn.IFS(
AK2320="MPR ISSUE","TX ISSUE",
AK2320="BSS Hardware Issue","RAN ISSUE",
AK2320="Sites strategiques, MLL, Pylone, etc.","ENVTECH",
AK2320="AKTIVCO DEFAUT GE &amp; POWER Cabinet","POWER ISSUE",
AK2320="AKTIVCO Coupure ENEO &amp; Baisse de tension","POWER ISSUE",
AK2320="Coupure ENEO &amp; Baisse de tension","POWER ISSUE",
AK2320="Defaut GE &amp; POWER Cabinet","POWER ISSUE",
AK2320="Sharing","POWER ISSUE",
AK2320="Sites strategiques &amp; DataCenter","POWER ISSUE",
AK2320="Exclu","Exclu",
AK2320="SAT","TX ISSUE",
AK2320="SPARE-ISSUE","SPARE-ISSUE",
AK2320="Fiber CAmtel","TX ISSUE",
AK2320="Fiber AOF","TX ISSUE",
AK2320="Projet OCM (HUAWEI)","TRAVAUX-HUAWEI",
AK2320="Projet OCM (NOKIA)","TRAVAUX -NOKIA",
AK2320="ACCESS-ISSUE","ACCESS-ISSUE",
AK2320="Projet OCM (ZTE, NOKIA, autres projets)","TRAVAUX OCM",
AK2320="No root CAuse","No root cause",
AK2320="ODU HS","TX ISSUE",
AK2320="IP &amp; VLAN","TX ISSUE",
AK2320="Warehouse HUAWEI","SPARE-ISSUE",
AK2320="SPARE-HS","SPARE-ISSUE",
AK2320="Power Telco","RAN ISSUE",AK2320="no impacts","no impacts"
),"")</f>
        <v>TX ISSUE</v>
      </c>
      <c r="AK2320" s="81" t="s">
        <v>5352</v>
      </c>
      <c r="AL2320" s="56" t="str" cm="1">
        <f t="array" ref="AL2320">IFERROR(_xlfn.IFS(
AK2320="MPR ISSUE","ACTIVE",
AK2320="BSS Hardware Issue","ACTIVE",
AK2320="Sites strategiques, MLL, Pylone, etc.","PASSIVE",
AK2320="AKTIVCO DEFAUT GE &amp; POWER Cabinet","PASSIVE",
AK2320="AKTIVCO Coupure ENEO &amp; Baisse de tension","PASSIVE",
AK2320="Coupure ENEO &amp; Baisse de tension","PASSIVE",
AK2320="Defaut GE &amp; POWER Cabinet","PASSIVE",
AK2320="Sharing","PASSIVE",
AK2320="Sites strategiques &amp; DataCenter","PASSIVE",
AK2320="Exclu","Exclu",
AK2320="SAT","ACTIVE",
AK2320="SPARE-ISSUE","SPARE-ISSUE",
AK2320="Fiber CAmtel","ACTIVE",
AK2320="Fiber AOF","ACTIVE",
AK2320="Projet OCM (HUAWEI)","PLANNED WORKS",
AK2320="Projet OCM (NOKIA)","PLANNED WORKS",
AK2320="ACCESS-ISSUE","ACCESS-ISSUE",
AK2320="Projet OCM (ZTE, NOKIA, autres projets)","PLANNED WORKS",
AK2320="No root CAuse","No root cause",
AK2320="ODU HS","ACTIVE",
AK2320="IP &amp; VLAN","ACTIVE",
AK2320="Warehouse HUAWEI","SPARE-ISSUE",
AK2320="SPARE-HS","SPARE-ISSUE",
AK2320="Power Telco","ACTIVE", AK2320="no impacts","no impacts"
),"")</f>
        <v>ACTIVE</v>
      </c>
      <c r="AM2320" s="108" t="s">
        <v>6046</v>
      </c>
      <c r="AN2320" s="227" t="s">
        <v>4419</v>
      </c>
      <c r="AO2320" s="9" t="s">
        <v>6072</v>
      </c>
      <c r="AP2320" s="23" t="s">
        <v>5712</v>
      </c>
      <c r="AQ2320" s="23" t="s">
        <v>5537</v>
      </c>
      <c r="AR2320" s="7"/>
      <c r="AS2320" s="6"/>
      <c r="AT2320" s="7"/>
      <c r="AU2320" s="3" t="s">
        <v>5537</v>
      </c>
      <c r="AV2320" s="24" t="s">
        <v>5537</v>
      </c>
      <c r="AW2320" s="24" t="s">
        <v>5537</v>
      </c>
      <c r="AX2320" s="24" t="s">
        <v>5537</v>
      </c>
      <c r="AY2320" s="24" t="s">
        <v>5537</v>
      </c>
      <c r="AZ2320" s="24" t="s">
        <v>5537</v>
      </c>
      <c r="BA2320" s="24" t="s">
        <v>5537</v>
      </c>
      <c r="BB2320" s="24" t="s">
        <v>5537</v>
      </c>
      <c r="BC2320" s="24" t="s">
        <v>5537</v>
      </c>
      <c r="BD2320" s="24" t="s">
        <v>5537</v>
      </c>
      <c r="BE2320" s="24" t="s">
        <v>6602</v>
      </c>
      <c r="BF2320" s="24" t="s">
        <v>6603</v>
      </c>
      <c r="BG2320" s="24" t="s">
        <v>6604</v>
      </c>
      <c r="BH2320" s="24" t="s">
        <v>6605</v>
      </c>
      <c r="BI2320" s="9" t="s">
        <v>5537</v>
      </c>
      <c r="BJ2320" s="14"/>
      <c r="BK2320" s="14" t="s">
        <v>5537</v>
      </c>
      <c r="BL2320" s="14" t="str">
        <f>_xlfn.XLOOKUP(B2320,'[4]cell downs 18042026 17h'!$B:$B,'[4]cell downs 18042026 17h'!$B:$B,"")</f>
        <v/>
      </c>
      <c r="BM2320" s="14" t="str">
        <f>_xlfn.XLOOKUP(B2320,'[5]Cells Huawei 19042026 15h'!$B:$B,'[5]Cells Huawei 19042026 15h'!$B:$B,"")</f>
        <v/>
      </c>
      <c r="BN2320" s="9" t="str">
        <f>_xlfn.XLOOKUP(B2320,'[6]cells down 19042026 9H40'!$B:$B,'[6]cells down 19042026 9H40'!$B:$B,"")</f>
        <v/>
      </c>
      <c r="BO2320" s="9" t="s">
        <v>4413</v>
      </c>
      <c r="BP2320" s="9" t="s">
        <v>5537</v>
      </c>
    </row>
    <row r="2321" spans="1:68" s="9" customFormat="1" x14ac:dyDescent="0.35">
      <c r="A2321" s="1" t="s">
        <v>4414</v>
      </c>
      <c r="B2321" s="8" t="s">
        <v>4415</v>
      </c>
      <c r="C2321" s="3" t="str">
        <f>_xlfn.XLOOKUP(B2321,'[1]daily break down'!$D:$D,'[1]daily break down'!$E:$E,"")</f>
        <v>LITTORAL</v>
      </c>
      <c r="D2321" s="1" t="s">
        <v>11</v>
      </c>
      <c r="E2321" s="1" t="s">
        <v>12</v>
      </c>
      <c r="F2321" s="3" t="s">
        <v>31</v>
      </c>
      <c r="G2321" s="1" t="s">
        <v>3535</v>
      </c>
      <c r="H2321" s="41" t="str">
        <f>_xlfn.XLOOKUP(B2321,[2]CALCULATION!$B:$B,[2]CALCULATION!$H:$H,"")</f>
        <v>ZTE</v>
      </c>
      <c r="I2321" s="34">
        <v>0</v>
      </c>
      <c r="J2321" s="34">
        <v>0</v>
      </c>
      <c r="K2321" s="34">
        <v>0</v>
      </c>
      <c r="L2321" s="34">
        <v>0</v>
      </c>
      <c r="M2321" s="34">
        <v>0</v>
      </c>
      <c r="N2321" s="34">
        <v>0</v>
      </c>
      <c r="O2321" s="34">
        <v>0</v>
      </c>
      <c r="P2321" s="34">
        <v>0</v>
      </c>
      <c r="Q2321" s="34">
        <v>0</v>
      </c>
      <c r="R2321" s="34">
        <v>0</v>
      </c>
      <c r="S2321" s="109">
        <v>0</v>
      </c>
      <c r="T2321" s="109">
        <f>_xlfn.XLOOKUP(B2321,'[3]Nur des jours'!$B:$B,'[3]Nur des jours'!$U:$U,"")</f>
        <v>0</v>
      </c>
      <c r="U2321" s="109">
        <v>0</v>
      </c>
      <c r="V2321" s="109">
        <v>0</v>
      </c>
      <c r="W2321" s="109">
        <v>0</v>
      </c>
      <c r="X2321" s="109">
        <v>0</v>
      </c>
      <c r="Y2321" s="109">
        <v>0</v>
      </c>
      <c r="Z2321" s="109">
        <v>0</v>
      </c>
      <c r="AA2321" s="109">
        <v>0</v>
      </c>
      <c r="AB2321" s="109">
        <v>0</v>
      </c>
      <c r="AC2321" s="109">
        <v>0</v>
      </c>
      <c r="AD2321" s="109">
        <v>0</v>
      </c>
      <c r="AE2321" s="109">
        <v>0</v>
      </c>
      <c r="AF2321" s="109">
        <v>0</v>
      </c>
      <c r="AG2321" s="57" t="str">
        <f>_xlfn.XLOOKUP(B2321,[3]CALCULATION!$B:$B,[3]CALCULATION!$M:$M,"")</f>
        <v>Operationnel</v>
      </c>
      <c r="AH2321" s="57"/>
      <c r="AI2321" s="56" t="str" cm="1">
        <f t="array" ref="AI2321">IFERROR(_xlfn.IFS(
AK2321="MPR ISSUE","PDH",
AK2321="BSS Hardware Issue","BSS",
AK2321="Sites strategiques, MLL, Pylone, etc.","ENVTECH",
AK2321="AKTIVCO DEFAUT GE &amp; POWER Cabinet","AKTIVCO",
AK2321="AKTIVCO Coupure ENEO &amp; Baisse de tension","AKTIVCO GRID ONLY",
AK2321="Coupure ENEO &amp; Baisse de tension","IHS GRID ONLY",
AK2321="Defaut GE &amp; POWER Cabinet","IHS",
AK2321="Sharing","Partners",
AK2321="Sites strategiques &amp; DataCenter","SST &amp; DC",
AK2321="Exclu","Exclu",
AK2321="SAT","SAT",
AK2321="SPARE-ISSUE","SPARE-ISSUE",
AK2321="Fiber CAmtel","TRANS_FO_CAMTEL",
AK2321="Fiber AOF","Fiber AOF",
AK2321="Projet OCM (HUAWEI)","TRAVAUX-HUAWEI",
AK2321="Projet OCM (NOKIA)","TRAVAUX-NOKIA",
AK2321="ACCESS-ISSUE","ACCESS-ISSUE",
AK2321="Projet OCM (ZTE, NOKIA, autres projets)","TRAVAUX OCM",
AK2321="No root CAuse","No root cause",
AK2321="ODU HS","PDH",
AK2321="IP &amp; VLAN","PDH",
AK2321="Warehouse HUAWEI","SPARE-ISSUE",
AK2321="SPARE-HS","SPARE-ISSUE",
AK2321="Power Telco","BSS",AK2321="no impacts","no impacts"
),"")</f>
        <v>PDH</v>
      </c>
      <c r="AJ2321" s="56" t="str" cm="1">
        <f t="array" ref="AJ2321">IFERROR(_xlfn.IFS(
AK2321="MPR ISSUE","TX ISSUE",
AK2321="BSS Hardware Issue","RAN ISSUE",
AK2321="Sites strategiques, MLL, Pylone, etc.","ENVTECH",
AK2321="AKTIVCO DEFAUT GE &amp; POWER Cabinet","POWER ISSUE",
AK2321="AKTIVCO Coupure ENEO &amp; Baisse de tension","POWER ISSUE",
AK2321="Coupure ENEO &amp; Baisse de tension","POWER ISSUE",
AK2321="Defaut GE &amp; POWER Cabinet","POWER ISSUE",
AK2321="Sharing","POWER ISSUE",
AK2321="Sites strategiques &amp; DataCenter","POWER ISSUE",
AK2321="Exclu","Exclu",
AK2321="SAT","TX ISSUE",
AK2321="SPARE-ISSUE","SPARE-ISSUE",
AK2321="Fiber CAmtel","TX ISSUE",
AK2321="Fiber AOF","TX ISSUE",
AK2321="Projet OCM (HUAWEI)","TRAVAUX-HUAWEI",
AK2321="Projet OCM (NOKIA)","TRAVAUX -NOKIA",
AK2321="ACCESS-ISSUE","ACCESS-ISSUE",
AK2321="Projet OCM (ZTE, NOKIA, autres projets)","TRAVAUX OCM",
AK2321="No root CAuse","No root cause",
AK2321="ODU HS","TX ISSUE",
AK2321="IP &amp; VLAN","TX ISSUE",
AK2321="Warehouse HUAWEI","SPARE-ISSUE",
AK2321="SPARE-HS","SPARE-ISSUE",
AK2321="Power Telco","RAN ISSUE",AK2321="no impacts","no impacts"
),"")</f>
        <v>TX ISSUE</v>
      </c>
      <c r="AK2321" s="81" t="s">
        <v>5352</v>
      </c>
      <c r="AL2321" s="56" t="str" cm="1">
        <f t="array" ref="AL2321">IFERROR(_xlfn.IFS(
AK2321="MPR ISSUE","ACTIVE",
AK2321="BSS Hardware Issue","ACTIVE",
AK2321="Sites strategiques, MLL, Pylone, etc.","PASSIVE",
AK2321="AKTIVCO DEFAUT GE &amp; POWER Cabinet","PASSIVE",
AK2321="AKTIVCO Coupure ENEO &amp; Baisse de tension","PASSIVE",
AK2321="Coupure ENEO &amp; Baisse de tension","PASSIVE",
AK2321="Defaut GE &amp; POWER Cabinet","PASSIVE",
AK2321="Sharing","PASSIVE",
AK2321="Sites strategiques &amp; DataCenter","PASSIVE",
AK2321="Exclu","Exclu",
AK2321="SAT","ACTIVE",
AK2321="SPARE-ISSUE","SPARE-ISSUE",
AK2321="Fiber CAmtel","ACTIVE",
AK2321="Fiber AOF","ACTIVE",
AK2321="Projet OCM (HUAWEI)","PLANNED WORKS",
AK2321="Projet OCM (NOKIA)","PLANNED WORKS",
AK2321="ACCESS-ISSUE","ACCESS-ISSUE",
AK2321="Projet OCM (ZTE, NOKIA, autres projets)","PLANNED WORKS",
AK2321="No root CAuse","No root cause",
AK2321="ODU HS","ACTIVE",
AK2321="IP &amp; VLAN","ACTIVE",
AK2321="Warehouse HUAWEI","SPARE-ISSUE",
AK2321="SPARE-HS","SPARE-ISSUE",
AK2321="Power Telco","ACTIVE", AK2321="no impacts","no impacts"
),"")</f>
        <v>ACTIVE</v>
      </c>
      <c r="AM2321" s="108" t="s">
        <v>6046</v>
      </c>
      <c r="AN2321" s="227" t="s">
        <v>4419</v>
      </c>
      <c r="AO2321" s="9" t="s">
        <v>6072</v>
      </c>
      <c r="AP2321" s="23" t="s">
        <v>5712</v>
      </c>
      <c r="AQ2321" s="23" t="s">
        <v>5537</v>
      </c>
      <c r="AR2321" s="7"/>
      <c r="AS2321" s="6"/>
      <c r="AT2321" s="7"/>
      <c r="AU2321" s="3" t="s">
        <v>5537</v>
      </c>
      <c r="AV2321" s="24" t="s">
        <v>5537</v>
      </c>
      <c r="AW2321" s="24" t="s">
        <v>5537</v>
      </c>
      <c r="AX2321" s="24" t="s">
        <v>5537</v>
      </c>
      <c r="AY2321" s="24" t="s">
        <v>5537</v>
      </c>
      <c r="AZ2321" s="24" t="s">
        <v>5537</v>
      </c>
      <c r="BA2321" s="24" t="s">
        <v>5537</v>
      </c>
      <c r="BB2321" s="24" t="s">
        <v>5537</v>
      </c>
      <c r="BC2321" s="24" t="s">
        <v>5537</v>
      </c>
      <c r="BD2321" s="24" t="s">
        <v>5537</v>
      </c>
      <c r="BE2321" s="24" t="s">
        <v>6602</v>
      </c>
      <c r="BF2321" s="24" t="s">
        <v>6603</v>
      </c>
      <c r="BG2321" s="24" t="s">
        <v>6604</v>
      </c>
      <c r="BH2321" s="24" t="s">
        <v>6605</v>
      </c>
      <c r="BI2321" s="9" t="s">
        <v>5537</v>
      </c>
      <c r="BJ2321" s="14"/>
      <c r="BK2321" s="14" t="s">
        <v>5537</v>
      </c>
      <c r="BL2321" s="14" t="str">
        <f>_xlfn.XLOOKUP(B2321,'[4]cell downs 18042026 17h'!$B:$B,'[4]cell downs 18042026 17h'!$B:$B,"")</f>
        <v/>
      </c>
      <c r="BM2321" s="14" t="str">
        <f>_xlfn.XLOOKUP(B2321,'[5]Cells Huawei 19042026 15h'!$B:$B,'[5]Cells Huawei 19042026 15h'!$B:$B,"")</f>
        <v/>
      </c>
      <c r="BN2321" s="9" t="str">
        <f>_xlfn.XLOOKUP(B2321,'[6]cells down 19042026 9H40'!$B:$B,'[6]cells down 19042026 9H40'!$B:$B,"")</f>
        <v/>
      </c>
      <c r="BO2321" s="9" t="s">
        <v>4415</v>
      </c>
      <c r="BP2321" s="9" t="s">
        <v>5537</v>
      </c>
    </row>
    <row r="2322" spans="1:68" s="9" customFormat="1" x14ac:dyDescent="0.35">
      <c r="A2322" s="1" t="s">
        <v>4418</v>
      </c>
      <c r="B2322" s="8" t="s">
        <v>4419</v>
      </c>
      <c r="C2322" s="3" t="str">
        <f>_xlfn.XLOOKUP(B2322,'[1]daily break down'!$D:$D,'[1]daily break down'!$E:$E,"")</f>
        <v>LITTORAL</v>
      </c>
      <c r="D2322" s="1" t="s">
        <v>11</v>
      </c>
      <c r="E2322" s="1" t="s">
        <v>594</v>
      </c>
      <c r="F2322" s="3" t="s">
        <v>31</v>
      </c>
      <c r="G2322" s="1" t="s">
        <v>3535</v>
      </c>
      <c r="H2322" s="40" t="str">
        <f>_xlfn.XLOOKUP(B2322,[2]CALCULATION!$B:$B,[2]CALCULATION!$H:$H,"")</f>
        <v>NOKIA</v>
      </c>
      <c r="I2322" s="34">
        <v>0</v>
      </c>
      <c r="J2322" s="34">
        <v>0</v>
      </c>
      <c r="K2322" s="34">
        <v>0</v>
      </c>
      <c r="L2322" s="34">
        <v>0</v>
      </c>
      <c r="M2322" s="34">
        <v>0</v>
      </c>
      <c r="N2322" s="34">
        <v>0</v>
      </c>
      <c r="O2322" s="34">
        <v>0</v>
      </c>
      <c r="P2322" s="34">
        <v>0</v>
      </c>
      <c r="Q2322" s="34">
        <v>0</v>
      </c>
      <c r="R2322" s="34">
        <v>0</v>
      </c>
      <c r="S2322" s="109">
        <v>0</v>
      </c>
      <c r="T2322" s="109">
        <f>_xlfn.XLOOKUP(B2322,'[3]Nur des jours'!$B:$B,'[3]Nur des jours'!$U:$U,"")</f>
        <v>0</v>
      </c>
      <c r="U2322" s="109">
        <v>0</v>
      </c>
      <c r="V2322" s="109">
        <v>0</v>
      </c>
      <c r="W2322" s="109">
        <v>0</v>
      </c>
      <c r="X2322" s="109">
        <v>0</v>
      </c>
      <c r="Y2322" s="109">
        <v>0</v>
      </c>
      <c r="Z2322" s="109">
        <v>0</v>
      </c>
      <c r="AA2322" s="109">
        <v>0</v>
      </c>
      <c r="AB2322" s="109">
        <v>0</v>
      </c>
      <c r="AC2322" s="109">
        <v>0</v>
      </c>
      <c r="AD2322" s="109">
        <v>0</v>
      </c>
      <c r="AE2322" s="109">
        <v>0</v>
      </c>
      <c r="AF2322" s="109">
        <v>0</v>
      </c>
      <c r="AG2322" s="57" t="str">
        <f>_xlfn.XLOOKUP(B2322,[3]CALCULATION!$B:$B,[3]CALCULATION!$M:$M,"")</f>
        <v>Operationnel</v>
      </c>
      <c r="AH2322" s="57"/>
      <c r="AI2322" s="56" t="str" cm="1">
        <f t="array" ref="AI2322">IFERROR(_xlfn.IFS(
AK2322="MPR ISSUE","PDH",
AK2322="BSS Hardware Issue","BSS",
AK2322="Sites strategiques, MLL, Pylone, etc.","ENVTECH",
AK2322="AKTIVCO DEFAUT GE &amp; POWER Cabinet","AKTIVCO",
AK2322="AKTIVCO Coupure ENEO &amp; Baisse de tension","AKTIVCO GRID ONLY",
AK2322="Coupure ENEO &amp; Baisse de tension","IHS GRID ONLY",
AK2322="Defaut GE &amp; POWER Cabinet","IHS",
AK2322="Sharing","Partners",
AK2322="Sites strategiques &amp; DataCenter","SST &amp; DC",
AK2322="Exclu","Exclu",
AK2322="SAT","SAT",
AK2322="SPARE-ISSUE","SPARE-ISSUE",
AK2322="Fiber CAmtel","TRANS_FO_CAMTEL",
AK2322="Fiber AOF","Fiber AOF",
AK2322="Projet OCM (HUAWEI)","TRAVAUX-HUAWEI",
AK2322="Projet OCM (NOKIA)","TRAVAUX-NOKIA",
AK2322="ACCESS-ISSUE","ACCESS-ISSUE",
AK2322="Projet OCM (ZTE, NOKIA, autres projets)","TRAVAUX OCM",
AK2322="No root CAuse","No root cause",
AK2322="ODU HS","PDH",
AK2322="IP &amp; VLAN","PDH",
AK2322="Warehouse HUAWEI","SPARE-ISSUE",
AK2322="SPARE-HS","SPARE-ISSUE",
AK2322="Power Telco","BSS",AK2322="no impacts","no impacts"
),"")</f>
        <v>PDH</v>
      </c>
      <c r="AJ2322" s="56" t="str" cm="1">
        <f t="array" ref="AJ2322">IFERROR(_xlfn.IFS(
AK2322="MPR ISSUE","TX ISSUE",
AK2322="BSS Hardware Issue","RAN ISSUE",
AK2322="Sites strategiques, MLL, Pylone, etc.","ENVTECH",
AK2322="AKTIVCO DEFAUT GE &amp; POWER Cabinet","POWER ISSUE",
AK2322="AKTIVCO Coupure ENEO &amp; Baisse de tension","POWER ISSUE",
AK2322="Coupure ENEO &amp; Baisse de tension","POWER ISSUE",
AK2322="Defaut GE &amp; POWER Cabinet","POWER ISSUE",
AK2322="Sharing","POWER ISSUE",
AK2322="Sites strategiques &amp; DataCenter","POWER ISSUE",
AK2322="Exclu","Exclu",
AK2322="SAT","TX ISSUE",
AK2322="SPARE-ISSUE","SPARE-ISSUE",
AK2322="Fiber CAmtel","TX ISSUE",
AK2322="Fiber AOF","TX ISSUE",
AK2322="Projet OCM (HUAWEI)","TRAVAUX-HUAWEI",
AK2322="Projet OCM (NOKIA)","TRAVAUX -NOKIA",
AK2322="ACCESS-ISSUE","ACCESS-ISSUE",
AK2322="Projet OCM (ZTE, NOKIA, autres projets)","TRAVAUX OCM",
AK2322="No root CAuse","No root cause",
AK2322="ODU HS","TX ISSUE",
AK2322="IP &amp; VLAN","TX ISSUE",
AK2322="Warehouse HUAWEI","SPARE-ISSUE",
AK2322="SPARE-HS","SPARE-ISSUE",
AK2322="Power Telco","RAN ISSUE",AK2322="no impacts","no impacts"
),"")</f>
        <v>TX ISSUE</v>
      </c>
      <c r="AK2322" s="81" t="s">
        <v>5352</v>
      </c>
      <c r="AL2322" s="56" t="str" cm="1">
        <f t="array" ref="AL2322">IFERROR(_xlfn.IFS(
AK2322="MPR ISSUE","ACTIVE",
AK2322="BSS Hardware Issue","ACTIVE",
AK2322="Sites strategiques, MLL, Pylone, etc.","PASSIVE",
AK2322="AKTIVCO DEFAUT GE &amp; POWER Cabinet","PASSIVE",
AK2322="AKTIVCO Coupure ENEO &amp; Baisse de tension","PASSIVE",
AK2322="Coupure ENEO &amp; Baisse de tension","PASSIVE",
AK2322="Defaut GE &amp; POWER Cabinet","PASSIVE",
AK2322="Sharing","PASSIVE",
AK2322="Sites strategiques &amp; DataCenter","PASSIVE",
AK2322="Exclu","Exclu",
AK2322="SAT","ACTIVE",
AK2322="SPARE-ISSUE","SPARE-ISSUE",
AK2322="Fiber CAmtel","ACTIVE",
AK2322="Fiber AOF","ACTIVE",
AK2322="Projet OCM (HUAWEI)","PLANNED WORKS",
AK2322="Projet OCM (NOKIA)","PLANNED WORKS",
AK2322="ACCESS-ISSUE","ACCESS-ISSUE",
AK2322="Projet OCM (ZTE, NOKIA, autres projets)","PLANNED WORKS",
AK2322="No root CAuse","No root cause",
AK2322="ODU HS","ACTIVE",
AK2322="IP &amp; VLAN","ACTIVE",
AK2322="Warehouse HUAWEI","SPARE-ISSUE",
AK2322="SPARE-HS","SPARE-ISSUE",
AK2322="Power Telco","ACTIVE", AK2322="no impacts","no impacts"
),"")</f>
        <v>ACTIVE</v>
      </c>
      <c r="AM2322" s="108" t="s">
        <v>6047</v>
      </c>
      <c r="AN2322" s="227" t="s">
        <v>4419</v>
      </c>
      <c r="AO2322" s="9" t="s">
        <v>6072</v>
      </c>
      <c r="AP2322" s="23" t="s">
        <v>5712</v>
      </c>
      <c r="AQ2322" s="23" t="s">
        <v>5537</v>
      </c>
      <c r="AR2322" s="7"/>
      <c r="AS2322" s="6"/>
      <c r="AT2322" s="7"/>
      <c r="AU2322" s="3" t="s">
        <v>5537</v>
      </c>
      <c r="AV2322" s="24" t="s">
        <v>5537</v>
      </c>
      <c r="AW2322" s="24" t="s">
        <v>5537</v>
      </c>
      <c r="AX2322" s="24" t="s">
        <v>5537</v>
      </c>
      <c r="AY2322" s="24" t="s">
        <v>5537</v>
      </c>
      <c r="AZ2322" s="24" t="s">
        <v>5537</v>
      </c>
      <c r="BA2322" s="24" t="s">
        <v>5537</v>
      </c>
      <c r="BB2322" s="24" t="s">
        <v>5537</v>
      </c>
      <c r="BC2322" s="24" t="s">
        <v>5537</v>
      </c>
      <c r="BD2322" s="24" t="s">
        <v>5537</v>
      </c>
      <c r="BE2322" s="24" t="s">
        <v>6606</v>
      </c>
      <c r="BF2322" s="24" t="s">
        <v>6607</v>
      </c>
      <c r="BG2322" s="24" t="s">
        <v>6608</v>
      </c>
      <c r="BH2322" s="24" t="s">
        <v>6609</v>
      </c>
      <c r="BI2322" s="9" t="s">
        <v>5537</v>
      </c>
      <c r="BJ2322" s="14"/>
      <c r="BK2322" s="14" t="s">
        <v>5537</v>
      </c>
      <c r="BL2322" s="14" t="str">
        <f>_xlfn.XLOOKUP(B2322,'[4]cell downs 18042026 17h'!$B:$B,'[4]cell downs 18042026 17h'!$B:$B,"")</f>
        <v/>
      </c>
      <c r="BM2322" s="14" t="str">
        <f>_xlfn.XLOOKUP(B2322,'[5]Cells Huawei 19042026 15h'!$B:$B,'[5]Cells Huawei 19042026 15h'!$B:$B,"")</f>
        <v/>
      </c>
      <c r="BN2322" s="9" t="str">
        <f>_xlfn.XLOOKUP(B2322,'[6]cells down 19042026 9H40'!$B:$B,'[6]cells down 19042026 9H40'!$B:$B,"")</f>
        <v/>
      </c>
      <c r="BO2322" s="9" t="s">
        <v>5537</v>
      </c>
      <c r="BP2322" s="9" t="s">
        <v>12</v>
      </c>
    </row>
    <row r="2323" spans="1:68" s="9" customFormat="1" x14ac:dyDescent="0.35">
      <c r="A2323" s="1" t="s">
        <v>4423</v>
      </c>
      <c r="B2323" s="8" t="s">
        <v>4424</v>
      </c>
      <c r="C2323" s="3" t="str">
        <f>_xlfn.XLOOKUP(B2323,'[1]daily break down'!$D:$D,'[1]daily break down'!$E:$E,"")</f>
        <v>Douala</v>
      </c>
      <c r="D2323" s="1" t="s">
        <v>11</v>
      </c>
      <c r="E2323" s="1" t="s">
        <v>12</v>
      </c>
      <c r="F2323" s="3" t="s">
        <v>31</v>
      </c>
      <c r="G2323" s="1" t="s">
        <v>32</v>
      </c>
      <c r="H2323" s="41" t="str">
        <f>_xlfn.XLOOKUP(B2323,[2]CALCULATION!$B:$B,[2]CALCULATION!$H:$H,"")</f>
        <v>ZTE</v>
      </c>
      <c r="I2323" s="34">
        <v>0</v>
      </c>
      <c r="J2323" s="34">
        <v>0</v>
      </c>
      <c r="K2323" s="34">
        <v>0</v>
      </c>
      <c r="L2323" s="34">
        <v>0</v>
      </c>
      <c r="M2323" s="34">
        <v>0</v>
      </c>
      <c r="N2323" s="34">
        <v>0</v>
      </c>
      <c r="O2323" s="34">
        <v>0</v>
      </c>
      <c r="P2323" s="34">
        <v>0</v>
      </c>
      <c r="Q2323" s="34">
        <v>0</v>
      </c>
      <c r="R2323" s="34">
        <v>0</v>
      </c>
      <c r="S2323" s="109">
        <v>0</v>
      </c>
      <c r="T2323" s="109">
        <f>_xlfn.XLOOKUP(B2323,'[3]Nur des jours'!$B:$B,'[3]Nur des jours'!$U:$U,"")</f>
        <v>0</v>
      </c>
      <c r="U2323" s="109">
        <v>0</v>
      </c>
      <c r="V2323" s="109">
        <v>0</v>
      </c>
      <c r="W2323" s="109">
        <v>0</v>
      </c>
      <c r="X2323" s="109">
        <v>0</v>
      </c>
      <c r="Y2323" s="109">
        <v>0</v>
      </c>
      <c r="Z2323" s="109">
        <v>0</v>
      </c>
      <c r="AA2323" s="109">
        <v>0</v>
      </c>
      <c r="AB2323" s="109">
        <v>0</v>
      </c>
      <c r="AC2323" s="109">
        <v>0</v>
      </c>
      <c r="AD2323" s="109">
        <v>0</v>
      </c>
      <c r="AE2323" s="109">
        <v>0</v>
      </c>
      <c r="AF2323" s="109">
        <v>0</v>
      </c>
      <c r="AG2323" s="57" t="str">
        <f>_xlfn.XLOOKUP(B2323,[3]CALCULATION!$B:$B,[3]CALCULATION!$M:$M,"")</f>
        <v>Operationnel</v>
      </c>
      <c r="AH2323" s="57"/>
      <c r="AI2323" s="56" t="str" cm="1">
        <f t="array" ref="AI2323">IFERROR(_xlfn.IFS(
AK2323="MPR ISSUE","PDH",
AK2323="BSS Hardware Issue","BSS",
AK2323="Sites strategiques, MLL, Pylone, etc.","ENVTECH",
AK2323="AKTIVCO DEFAUT GE &amp; POWER Cabinet","AKTIVCO",
AK2323="AKTIVCO Coupure ENEO &amp; Baisse de tension","AKTIVCO GRID ONLY",
AK2323="Coupure ENEO &amp; Baisse de tension","IHS GRID ONLY",
AK2323="Defaut GE &amp; POWER Cabinet","IHS",
AK2323="Sharing","Partners",
AK2323="Sites strategiques &amp; DataCenter","SST &amp; DC",
AK2323="Exclu","Exclu",
AK2323="SAT","SAT",
AK2323="SPARE-ISSUE","SPARE-ISSUE",
AK2323="Fiber CAmtel","TRANS_FO_CAMTEL",
AK2323="Fiber AOF","Fiber AOF",
AK2323="Projet OCM (HUAWEI)","TRAVAUX-HUAWEI",
AK2323="Projet OCM (NOKIA)","TRAVAUX-NOKIA",
AK2323="ACCESS-ISSUE","ACCESS-ISSUE",
AK2323="Projet OCM (ZTE, NOKIA, autres projets)","TRAVAUX OCM",
AK2323="No root CAuse","No root cause",
AK2323="ODU HS","PDH",
AK2323="IP &amp; VLAN","PDH",
AK2323="Warehouse HUAWEI","SPARE-ISSUE",
AK2323="SPARE-HS","SPARE-ISSUE",
AK2323="Power Telco","BSS",AK2323="no impacts","no impacts"
),"")</f>
        <v>No root cause</v>
      </c>
      <c r="AJ2323" s="56" t="str" cm="1">
        <f t="array" ref="AJ2323">IFERROR(_xlfn.IFS(
AK2323="MPR ISSUE","TX ISSUE",
AK2323="BSS Hardware Issue","RAN ISSUE",
AK2323="Sites strategiques, MLL, Pylone, etc.","ENVTECH",
AK2323="AKTIVCO DEFAUT GE &amp; POWER Cabinet","POWER ISSUE",
AK2323="AKTIVCO Coupure ENEO &amp; Baisse de tension","POWER ISSUE",
AK2323="Coupure ENEO &amp; Baisse de tension","POWER ISSUE",
AK2323="Defaut GE &amp; POWER Cabinet","POWER ISSUE",
AK2323="Sharing","POWER ISSUE",
AK2323="Sites strategiques &amp; DataCenter","POWER ISSUE",
AK2323="Exclu","Exclu",
AK2323="SAT","TX ISSUE",
AK2323="SPARE-ISSUE","SPARE-ISSUE",
AK2323="Fiber CAmtel","TX ISSUE",
AK2323="Fiber AOF","TX ISSUE",
AK2323="Projet OCM (HUAWEI)","TRAVAUX-HUAWEI",
AK2323="Projet OCM (NOKIA)","TRAVAUX -NOKIA",
AK2323="ACCESS-ISSUE","ACCESS-ISSUE",
AK2323="Projet OCM (ZTE, NOKIA, autres projets)","TRAVAUX OCM",
AK2323="No root CAuse","No root cause",
AK2323="ODU HS","TX ISSUE",
AK2323="IP &amp; VLAN","TX ISSUE",
AK2323="Warehouse HUAWEI","SPARE-ISSUE",
AK2323="SPARE-HS","SPARE-ISSUE",
AK2323="Power Telco","RAN ISSUE",AK2323="no impacts","no impacts"
),"")</f>
        <v>No root cause</v>
      </c>
      <c r="AK2323" s="81" t="s">
        <v>5620</v>
      </c>
      <c r="AL2323" s="56" t="str" cm="1">
        <f t="array" ref="AL2323">IFERROR(_xlfn.IFS(
AK2323="MPR ISSUE","ACTIVE",
AK2323="BSS Hardware Issue","ACTIVE",
AK2323="Sites strategiques, MLL, Pylone, etc.","PASSIVE",
AK2323="AKTIVCO DEFAUT GE &amp; POWER Cabinet","PASSIVE",
AK2323="AKTIVCO Coupure ENEO &amp; Baisse de tension","PASSIVE",
AK2323="Coupure ENEO &amp; Baisse de tension","PASSIVE",
AK2323="Defaut GE &amp; POWER Cabinet","PASSIVE",
AK2323="Sharing","PASSIVE",
AK2323="Sites strategiques &amp; DataCenter","PASSIVE",
AK2323="Exclu","Exclu",
AK2323="SAT","ACTIVE",
AK2323="SPARE-ISSUE","SPARE-ISSUE",
AK2323="Fiber CAmtel","ACTIVE",
AK2323="Fiber AOF","ACTIVE",
AK2323="Projet OCM (HUAWEI)","PLANNED WORKS",
AK2323="Projet OCM (NOKIA)","PLANNED WORKS",
AK2323="ACCESS-ISSUE","ACCESS-ISSUE",
AK2323="Projet OCM (ZTE, NOKIA, autres projets)","PLANNED WORKS",
AK2323="No root CAuse","No root cause",
AK2323="ODU HS","ACTIVE",
AK2323="IP &amp; VLAN","ACTIVE",
AK2323="Warehouse HUAWEI","SPARE-ISSUE",
AK2323="SPARE-HS","SPARE-ISSUE",
AK2323="Power Telco","ACTIVE", AK2323="no impacts","no impacts"
),"")</f>
        <v>No root cause</v>
      </c>
      <c r="AM2323" s="108" t="s">
        <v>5537</v>
      </c>
      <c r="AN2323" s="117" t="s">
        <v>4424</v>
      </c>
      <c r="AP2323" s="23" t="s">
        <v>5537</v>
      </c>
      <c r="AQ2323" s="23" t="s">
        <v>5537</v>
      </c>
      <c r="AR2323" s="7"/>
      <c r="AS2323" s="6"/>
      <c r="AT2323" s="7"/>
      <c r="AU2323" s="3" t="s">
        <v>5537</v>
      </c>
      <c r="AV2323" s="24" t="s">
        <v>5537</v>
      </c>
      <c r="AW2323" s="24" t="s">
        <v>5537</v>
      </c>
      <c r="AX2323" s="24" t="s">
        <v>5537</v>
      </c>
      <c r="AY2323" s="24" t="s">
        <v>5537</v>
      </c>
      <c r="AZ2323" s="24" t="s">
        <v>5537</v>
      </c>
      <c r="BA2323" s="24" t="s">
        <v>5537</v>
      </c>
      <c r="BB2323" s="24" t="s">
        <v>5537</v>
      </c>
      <c r="BC2323" s="24" t="s">
        <v>5537</v>
      </c>
      <c r="BD2323" s="24" t="s">
        <v>5537</v>
      </c>
      <c r="BE2323" s="24" t="s">
        <v>5537</v>
      </c>
      <c r="BF2323" s="24" t="s">
        <v>5537</v>
      </c>
      <c r="BG2323" s="24" t="s">
        <v>5537</v>
      </c>
      <c r="BH2323" s="24" t="s">
        <v>5537</v>
      </c>
      <c r="BI2323" s="9" t="s">
        <v>5537</v>
      </c>
      <c r="BJ2323" s="14"/>
      <c r="BK2323" s="14" t="s">
        <v>5537</v>
      </c>
      <c r="BL2323" s="14" t="str">
        <f>_xlfn.XLOOKUP(B2323,'[4]cell downs 18042026 17h'!$B:$B,'[4]cell downs 18042026 17h'!$B:$B,"")</f>
        <v/>
      </c>
      <c r="BM2323" s="14" t="str">
        <f>_xlfn.XLOOKUP(B2323,'[5]Cells Huawei 19042026 15h'!$B:$B,'[5]Cells Huawei 19042026 15h'!$B:$B,"")</f>
        <v/>
      </c>
      <c r="BN2323" s="9" t="str">
        <f>_xlfn.XLOOKUP(B2323,'[6]cells down 19042026 9H40'!$B:$B,'[6]cells down 19042026 9H40'!$B:$B,"")</f>
        <v/>
      </c>
      <c r="BO2323" s="9" t="s">
        <v>4424</v>
      </c>
      <c r="BP2323" s="9" t="s">
        <v>12</v>
      </c>
    </row>
    <row r="2324" spans="1:68" s="9" customFormat="1" x14ac:dyDescent="0.35">
      <c r="A2324" s="1" t="s">
        <v>4425</v>
      </c>
      <c r="B2324" s="8" t="s">
        <v>4426</v>
      </c>
      <c r="C2324" s="3" t="str">
        <f>_xlfn.XLOOKUP(B2324,'[1]daily break down'!$D:$D,'[1]daily break down'!$E:$E,"")</f>
        <v>OUEST</v>
      </c>
      <c r="D2324" s="1" t="s">
        <v>11</v>
      </c>
      <c r="E2324" s="1" t="s">
        <v>12</v>
      </c>
      <c r="F2324" s="3" t="s">
        <v>102</v>
      </c>
      <c r="G2324" s="1" t="s">
        <v>4399</v>
      </c>
      <c r="H2324" s="39" t="str">
        <f>_xlfn.XLOOKUP(B2324,[2]CALCULATION!$B:$B,[2]CALCULATION!$H:$H,"")</f>
        <v>HUAWEI</v>
      </c>
      <c r="I2324" s="34">
        <v>0</v>
      </c>
      <c r="J2324" s="34">
        <v>0</v>
      </c>
      <c r="K2324" s="34">
        <v>0</v>
      </c>
      <c r="L2324" s="34">
        <v>0</v>
      </c>
      <c r="M2324" s="34">
        <v>0</v>
      </c>
      <c r="N2324" s="34">
        <v>0</v>
      </c>
      <c r="O2324" s="34">
        <v>0</v>
      </c>
      <c r="P2324" s="34">
        <v>0</v>
      </c>
      <c r="Q2324" s="34">
        <v>0</v>
      </c>
      <c r="R2324" s="34">
        <v>0</v>
      </c>
      <c r="S2324" s="109">
        <v>0</v>
      </c>
      <c r="T2324" s="109">
        <f>_xlfn.XLOOKUP(B2324,'[3]Nur des jours'!$B:$B,'[3]Nur des jours'!$U:$U,"")</f>
        <v>0</v>
      </c>
      <c r="U2324" s="109">
        <v>0</v>
      </c>
      <c r="V2324" s="109">
        <v>0</v>
      </c>
      <c r="W2324" s="109">
        <v>0</v>
      </c>
      <c r="X2324" s="109">
        <v>0</v>
      </c>
      <c r="Y2324" s="109">
        <v>0</v>
      </c>
      <c r="Z2324" s="109">
        <v>0</v>
      </c>
      <c r="AA2324" s="109">
        <v>0</v>
      </c>
      <c r="AB2324" s="109">
        <v>0</v>
      </c>
      <c r="AC2324" s="109">
        <v>0</v>
      </c>
      <c r="AD2324" s="109">
        <v>0</v>
      </c>
      <c r="AE2324" s="109">
        <v>0</v>
      </c>
      <c r="AF2324" s="109">
        <v>0</v>
      </c>
      <c r="AG2324" s="57" t="str">
        <f>_xlfn.XLOOKUP(B2324,[3]CALCULATION!$B:$B,[3]CALCULATION!$M:$M,"")</f>
        <v>Operationnel</v>
      </c>
      <c r="AH2324" s="57"/>
      <c r="AI2324" s="56" t="str" cm="1">
        <f t="array" ref="AI2324">IFERROR(_xlfn.IFS(
AK2324="MPR ISSUE","PDH",
AK2324="BSS Hardware Issue","BSS",
AK2324="Sites strategiques, MLL, Pylone, etc.","ENVTECH",
AK2324="AKTIVCO DEFAUT GE &amp; POWER Cabinet","AKTIVCO",
AK2324="AKTIVCO Coupure ENEO &amp; Baisse de tension","AKTIVCO GRID ONLY",
AK2324="Coupure ENEO &amp; Baisse de tension","IHS GRID ONLY",
AK2324="Defaut GE &amp; POWER Cabinet","IHS",
AK2324="Sharing","Partners",
AK2324="Sites strategiques &amp; DataCenter","SST &amp; DC",
AK2324="Exclu","Exclu",
AK2324="SAT","SAT",
AK2324="SPARE-ISSUE","SPARE-ISSUE",
AK2324="Fiber CAmtel","TRANS_FO_CAMTEL",
AK2324="Fiber AOF","Fiber AOF",
AK2324="Projet OCM (HUAWEI)","TRAVAUX-HUAWEI",
AK2324="Projet OCM (NOKIA)","TRAVAUX-NOKIA",
AK2324="ACCESS-ISSUE","ACCESS-ISSUE",
AK2324="Projet OCM (ZTE, NOKIA, autres projets)","TRAVAUX OCM",
AK2324="No root CAuse","No root cause",
AK2324="ODU HS","PDH",
AK2324="IP &amp; VLAN","PDH",
AK2324="Warehouse HUAWEI","SPARE-ISSUE",
AK2324="SPARE-HS","SPARE-ISSUE",
AK2324="Power Telco","BSS",AK2324="no impacts","no impacts"
),"")</f>
        <v>No root cause</v>
      </c>
      <c r="AJ2324" s="56" t="str" cm="1">
        <f t="array" ref="AJ2324">IFERROR(_xlfn.IFS(
AK2324="MPR ISSUE","TX ISSUE",
AK2324="BSS Hardware Issue","RAN ISSUE",
AK2324="Sites strategiques, MLL, Pylone, etc.","ENVTECH",
AK2324="AKTIVCO DEFAUT GE &amp; POWER Cabinet","POWER ISSUE",
AK2324="AKTIVCO Coupure ENEO &amp; Baisse de tension","POWER ISSUE",
AK2324="Coupure ENEO &amp; Baisse de tension","POWER ISSUE",
AK2324="Defaut GE &amp; POWER Cabinet","POWER ISSUE",
AK2324="Sharing","POWER ISSUE",
AK2324="Sites strategiques &amp; DataCenter","POWER ISSUE",
AK2324="Exclu","Exclu",
AK2324="SAT","TX ISSUE",
AK2324="SPARE-ISSUE","SPARE-ISSUE",
AK2324="Fiber CAmtel","TX ISSUE",
AK2324="Fiber AOF","TX ISSUE",
AK2324="Projet OCM (HUAWEI)","TRAVAUX-HUAWEI",
AK2324="Projet OCM (NOKIA)","TRAVAUX -NOKIA",
AK2324="ACCESS-ISSUE","ACCESS-ISSUE",
AK2324="Projet OCM (ZTE, NOKIA, autres projets)","TRAVAUX OCM",
AK2324="No root CAuse","No root cause",
AK2324="ODU HS","TX ISSUE",
AK2324="IP &amp; VLAN","TX ISSUE",
AK2324="Warehouse HUAWEI","SPARE-ISSUE",
AK2324="SPARE-HS","SPARE-ISSUE",
AK2324="Power Telco","RAN ISSUE",AK2324="no impacts","no impacts"
),"")</f>
        <v>No root cause</v>
      </c>
      <c r="AK2324" s="81" t="s">
        <v>5620</v>
      </c>
      <c r="AL2324" s="56" t="str" cm="1">
        <f t="array" ref="AL2324">IFERROR(_xlfn.IFS(
AK2324="MPR ISSUE","ACTIVE",
AK2324="BSS Hardware Issue","ACTIVE",
AK2324="Sites strategiques, MLL, Pylone, etc.","PASSIVE",
AK2324="AKTIVCO DEFAUT GE &amp; POWER Cabinet","PASSIVE",
AK2324="AKTIVCO Coupure ENEO &amp; Baisse de tension","PASSIVE",
AK2324="Coupure ENEO &amp; Baisse de tension","PASSIVE",
AK2324="Defaut GE &amp; POWER Cabinet","PASSIVE",
AK2324="Sharing","PASSIVE",
AK2324="Sites strategiques &amp; DataCenter","PASSIVE",
AK2324="Exclu","Exclu",
AK2324="SAT","ACTIVE",
AK2324="SPARE-ISSUE","SPARE-ISSUE",
AK2324="Fiber CAmtel","ACTIVE",
AK2324="Fiber AOF","ACTIVE",
AK2324="Projet OCM (HUAWEI)","PLANNED WORKS",
AK2324="Projet OCM (NOKIA)","PLANNED WORKS",
AK2324="ACCESS-ISSUE","ACCESS-ISSUE",
AK2324="Projet OCM (ZTE, NOKIA, autres projets)","PLANNED WORKS",
AK2324="No root CAuse","No root cause",
AK2324="ODU HS","ACTIVE",
AK2324="IP &amp; VLAN","ACTIVE",
AK2324="Warehouse HUAWEI","SPARE-ISSUE",
AK2324="SPARE-HS","SPARE-ISSUE",
AK2324="Power Telco","ACTIVE", AK2324="no impacts","no impacts"
),"")</f>
        <v>No root cause</v>
      </c>
      <c r="AM2324" s="108" t="s">
        <v>5537</v>
      </c>
      <c r="AN2324" s="117" t="s">
        <v>4426</v>
      </c>
      <c r="AP2324" s="23" t="s">
        <v>5537</v>
      </c>
      <c r="AQ2324" s="23" t="s">
        <v>5537</v>
      </c>
      <c r="AR2324" s="7"/>
      <c r="AS2324" s="6"/>
      <c r="AT2324" s="7"/>
      <c r="AU2324" s="3" t="s">
        <v>5537</v>
      </c>
      <c r="AV2324" s="24" t="s">
        <v>5537</v>
      </c>
      <c r="AW2324" s="24" t="s">
        <v>5537</v>
      </c>
      <c r="AX2324" s="24" t="s">
        <v>5537</v>
      </c>
      <c r="AY2324" s="24" t="s">
        <v>5537</v>
      </c>
      <c r="AZ2324" s="24" t="s">
        <v>5537</v>
      </c>
      <c r="BA2324" s="24" t="s">
        <v>5537</v>
      </c>
      <c r="BB2324" s="24" t="s">
        <v>5537</v>
      </c>
      <c r="BC2324" s="24" t="s">
        <v>5537</v>
      </c>
      <c r="BD2324" s="24" t="s">
        <v>5537</v>
      </c>
      <c r="BE2324" s="24" t="s">
        <v>5537</v>
      </c>
      <c r="BF2324" s="24" t="s">
        <v>5537</v>
      </c>
      <c r="BG2324" s="24" t="s">
        <v>5537</v>
      </c>
      <c r="BH2324" s="24" t="s">
        <v>5537</v>
      </c>
      <c r="BI2324" s="9" t="s">
        <v>5537</v>
      </c>
      <c r="BJ2324" s="14"/>
      <c r="BK2324" s="14" t="s">
        <v>5537</v>
      </c>
      <c r="BL2324" s="14" t="str">
        <f>_xlfn.XLOOKUP(B2324,'[4]cell downs 18042026 17h'!$B:$B,'[4]cell downs 18042026 17h'!$B:$B,"")</f>
        <v/>
      </c>
      <c r="BM2324" s="14" t="str">
        <f>_xlfn.XLOOKUP(B2324,'[5]Cells Huawei 19042026 15h'!$B:$B,'[5]Cells Huawei 19042026 15h'!$B:$B,"")</f>
        <v/>
      </c>
      <c r="BN2324" s="9" t="str">
        <f>_xlfn.XLOOKUP(B2324,'[6]cells down 19042026 9H40'!$B:$B,'[6]cells down 19042026 9H40'!$B:$B,"")</f>
        <v/>
      </c>
      <c r="BO2324" s="9" t="s">
        <v>4426</v>
      </c>
      <c r="BP2324" s="9" t="s">
        <v>12</v>
      </c>
    </row>
    <row r="2325" spans="1:68" s="9" customFormat="1" x14ac:dyDescent="0.35">
      <c r="A2325" s="1" t="s">
        <v>4439</v>
      </c>
      <c r="B2325" s="8" t="s">
        <v>4440</v>
      </c>
      <c r="C2325" s="3" t="str">
        <f>_xlfn.XLOOKUP(B2325,'[1]daily break down'!$D:$D,'[1]daily break down'!$E:$E,"")</f>
        <v>OUEST</v>
      </c>
      <c r="D2325" s="1" t="s">
        <v>11</v>
      </c>
      <c r="E2325" s="1" t="s">
        <v>12</v>
      </c>
      <c r="F2325" s="3" t="s">
        <v>102</v>
      </c>
      <c r="G2325" s="1" t="s">
        <v>4439</v>
      </c>
      <c r="H2325" s="39" t="str">
        <f>_xlfn.XLOOKUP(B2325,[2]CALCULATION!$B:$B,[2]CALCULATION!$H:$H,"")</f>
        <v>HUAWEI</v>
      </c>
      <c r="I2325" s="34">
        <v>0</v>
      </c>
      <c r="J2325" s="34">
        <v>0</v>
      </c>
      <c r="K2325" s="34">
        <v>0</v>
      </c>
      <c r="L2325" s="34">
        <v>0</v>
      </c>
      <c r="M2325" s="34">
        <v>0</v>
      </c>
      <c r="N2325" s="34">
        <v>0</v>
      </c>
      <c r="O2325" s="34">
        <v>0</v>
      </c>
      <c r="P2325" s="34">
        <v>0</v>
      </c>
      <c r="Q2325" s="34">
        <v>0</v>
      </c>
      <c r="R2325" s="34">
        <v>0</v>
      </c>
      <c r="S2325" s="109">
        <v>0</v>
      </c>
      <c r="T2325" s="109">
        <f>_xlfn.XLOOKUP(B2325,'[3]Nur des jours'!$B:$B,'[3]Nur des jours'!$U:$U,"")</f>
        <v>0</v>
      </c>
      <c r="U2325" s="109">
        <v>0</v>
      </c>
      <c r="V2325" s="109">
        <v>0</v>
      </c>
      <c r="W2325" s="109">
        <v>0</v>
      </c>
      <c r="X2325" s="109">
        <v>0</v>
      </c>
      <c r="Y2325" s="109">
        <v>0</v>
      </c>
      <c r="Z2325" s="109">
        <v>0</v>
      </c>
      <c r="AA2325" s="109">
        <v>0</v>
      </c>
      <c r="AB2325" s="109">
        <v>0</v>
      </c>
      <c r="AC2325" s="109">
        <v>0</v>
      </c>
      <c r="AD2325" s="109">
        <v>0</v>
      </c>
      <c r="AE2325" s="109">
        <v>0</v>
      </c>
      <c r="AF2325" s="109">
        <v>0</v>
      </c>
      <c r="AG2325" s="57" t="str">
        <f>_xlfn.XLOOKUP(B2325,[3]CALCULATION!$B:$B,[3]CALCULATION!$M:$M,"")</f>
        <v>Operationnel</v>
      </c>
      <c r="AH2325" s="57"/>
      <c r="AI2325" s="56" t="str" cm="1">
        <f t="array" ref="AI2325">IFERROR(_xlfn.IFS(
AK2325="MPR ISSUE","PDH",
AK2325="BSS Hardware Issue","BSS",
AK2325="Sites strategiques, MLL, Pylone, etc.","ENVTECH",
AK2325="AKTIVCO DEFAUT GE &amp; POWER Cabinet","AKTIVCO",
AK2325="AKTIVCO Coupure ENEO &amp; Baisse de tension","AKTIVCO GRID ONLY",
AK2325="Coupure ENEO &amp; Baisse de tension","IHS GRID ONLY",
AK2325="Defaut GE &amp; POWER Cabinet","IHS",
AK2325="Sharing","Partners",
AK2325="Sites strategiques &amp; DataCenter","SST &amp; DC",
AK2325="Exclu","Exclu",
AK2325="SAT","SAT",
AK2325="SPARE-ISSUE","SPARE-ISSUE",
AK2325="Fiber CAmtel","TRANS_FO_CAMTEL",
AK2325="Fiber AOF","Fiber AOF",
AK2325="Projet OCM (HUAWEI)","TRAVAUX-HUAWEI",
AK2325="Projet OCM (NOKIA)","TRAVAUX-NOKIA",
AK2325="ACCESS-ISSUE","ACCESS-ISSUE",
AK2325="Projet OCM (ZTE, NOKIA, autres projets)","TRAVAUX OCM",
AK2325="No root CAuse","No root cause",
AK2325="ODU HS","PDH",
AK2325="IP &amp; VLAN","PDH",
AK2325="Warehouse HUAWEI","SPARE-ISSUE",
AK2325="SPARE-HS","SPARE-ISSUE",
AK2325="Power Telco","BSS",AK2325="no impacts","no impacts"
),"")</f>
        <v>No root cause</v>
      </c>
      <c r="AJ2325" s="56" t="str" cm="1">
        <f t="array" ref="AJ2325">IFERROR(_xlfn.IFS(
AK2325="MPR ISSUE","TX ISSUE",
AK2325="BSS Hardware Issue","RAN ISSUE",
AK2325="Sites strategiques, MLL, Pylone, etc.","ENVTECH",
AK2325="AKTIVCO DEFAUT GE &amp; POWER Cabinet","POWER ISSUE",
AK2325="AKTIVCO Coupure ENEO &amp; Baisse de tension","POWER ISSUE",
AK2325="Coupure ENEO &amp; Baisse de tension","POWER ISSUE",
AK2325="Defaut GE &amp; POWER Cabinet","POWER ISSUE",
AK2325="Sharing","POWER ISSUE",
AK2325="Sites strategiques &amp; DataCenter","POWER ISSUE",
AK2325="Exclu","Exclu",
AK2325="SAT","TX ISSUE",
AK2325="SPARE-ISSUE","SPARE-ISSUE",
AK2325="Fiber CAmtel","TX ISSUE",
AK2325="Fiber AOF","TX ISSUE",
AK2325="Projet OCM (HUAWEI)","TRAVAUX-HUAWEI",
AK2325="Projet OCM (NOKIA)","TRAVAUX -NOKIA",
AK2325="ACCESS-ISSUE","ACCESS-ISSUE",
AK2325="Projet OCM (ZTE, NOKIA, autres projets)","TRAVAUX OCM",
AK2325="No root CAuse","No root cause",
AK2325="ODU HS","TX ISSUE",
AK2325="IP &amp; VLAN","TX ISSUE",
AK2325="Warehouse HUAWEI","SPARE-ISSUE",
AK2325="SPARE-HS","SPARE-ISSUE",
AK2325="Power Telco","RAN ISSUE",AK2325="no impacts","no impacts"
),"")</f>
        <v>No root cause</v>
      </c>
      <c r="AK2325" s="81" t="s">
        <v>5620</v>
      </c>
      <c r="AL2325" s="56" t="str" cm="1">
        <f t="array" ref="AL2325">IFERROR(_xlfn.IFS(
AK2325="MPR ISSUE","ACTIVE",
AK2325="BSS Hardware Issue","ACTIVE",
AK2325="Sites strategiques, MLL, Pylone, etc.","PASSIVE",
AK2325="AKTIVCO DEFAUT GE &amp; POWER Cabinet","PASSIVE",
AK2325="AKTIVCO Coupure ENEO &amp; Baisse de tension","PASSIVE",
AK2325="Coupure ENEO &amp; Baisse de tension","PASSIVE",
AK2325="Defaut GE &amp; POWER Cabinet","PASSIVE",
AK2325="Sharing","PASSIVE",
AK2325="Sites strategiques &amp; DataCenter","PASSIVE",
AK2325="Exclu","Exclu",
AK2325="SAT","ACTIVE",
AK2325="SPARE-ISSUE","SPARE-ISSUE",
AK2325="Fiber CAmtel","ACTIVE",
AK2325="Fiber AOF","ACTIVE",
AK2325="Projet OCM (HUAWEI)","PLANNED WORKS",
AK2325="Projet OCM (NOKIA)","PLANNED WORKS",
AK2325="ACCESS-ISSUE","ACCESS-ISSUE",
AK2325="Projet OCM (ZTE, NOKIA, autres projets)","PLANNED WORKS",
AK2325="No root CAuse","No root cause",
AK2325="ODU HS","ACTIVE",
AK2325="IP &amp; VLAN","ACTIVE",
AK2325="Warehouse HUAWEI","SPARE-ISSUE",
AK2325="SPARE-HS","SPARE-ISSUE",
AK2325="Power Telco","ACTIVE", AK2325="no impacts","no impacts"
),"")</f>
        <v>No root cause</v>
      </c>
      <c r="AM2325" s="108" t="s">
        <v>5537</v>
      </c>
      <c r="AN2325" s="117" t="s">
        <v>4440</v>
      </c>
      <c r="AP2325" s="23" t="s">
        <v>5537</v>
      </c>
      <c r="AQ2325" s="23" t="s">
        <v>5537</v>
      </c>
      <c r="AR2325" s="7"/>
      <c r="AS2325" s="6"/>
      <c r="AT2325" s="7"/>
      <c r="AU2325" s="3" t="s">
        <v>5537</v>
      </c>
      <c r="AV2325" s="24" t="s">
        <v>5537</v>
      </c>
      <c r="AW2325" s="24" t="s">
        <v>5537</v>
      </c>
      <c r="AX2325" s="24" t="s">
        <v>5537</v>
      </c>
      <c r="AY2325" s="24" t="s">
        <v>5537</v>
      </c>
      <c r="AZ2325" s="24" t="s">
        <v>5537</v>
      </c>
      <c r="BA2325" s="24" t="s">
        <v>5537</v>
      </c>
      <c r="BB2325" s="24" t="s">
        <v>5537</v>
      </c>
      <c r="BC2325" s="24" t="s">
        <v>5537</v>
      </c>
      <c r="BD2325" s="24" t="s">
        <v>5537</v>
      </c>
      <c r="BE2325" s="24" t="s">
        <v>5537</v>
      </c>
      <c r="BF2325" s="24" t="s">
        <v>5537</v>
      </c>
      <c r="BG2325" s="24" t="s">
        <v>5537</v>
      </c>
      <c r="BH2325" s="24" t="s">
        <v>5537</v>
      </c>
      <c r="BI2325" s="9" t="s">
        <v>5537</v>
      </c>
      <c r="BJ2325" s="14"/>
      <c r="BK2325" s="14" t="s">
        <v>5537</v>
      </c>
      <c r="BL2325" s="14" t="str">
        <f>_xlfn.XLOOKUP(B2325,'[4]cell downs 18042026 17h'!$B:$B,'[4]cell downs 18042026 17h'!$B:$B,"")</f>
        <v/>
      </c>
      <c r="BM2325" s="14" t="str">
        <f>_xlfn.XLOOKUP(B2325,'[5]Cells Huawei 19042026 15h'!$B:$B,'[5]Cells Huawei 19042026 15h'!$B:$B,"")</f>
        <v/>
      </c>
      <c r="BN2325" s="9" t="str">
        <f>_xlfn.XLOOKUP(B2325,'[6]cells down 19042026 9H40'!$B:$B,'[6]cells down 19042026 9H40'!$B:$B,"")</f>
        <v/>
      </c>
      <c r="BO2325" s="9" t="s">
        <v>4440</v>
      </c>
      <c r="BP2325" s="9" t="s">
        <v>1713</v>
      </c>
    </row>
    <row r="2326" spans="1:68" s="9" customFormat="1" x14ac:dyDescent="0.35">
      <c r="A2326" s="1" t="s">
        <v>4446</v>
      </c>
      <c r="B2326" s="8" t="s">
        <v>4447</v>
      </c>
      <c r="C2326" s="3" t="str">
        <f>_xlfn.XLOOKUP(B2326,'[1]daily break down'!$D:$D,'[1]daily break down'!$E:$E,"")</f>
        <v>CENTRE</v>
      </c>
      <c r="D2326" s="1" t="s">
        <v>21</v>
      </c>
      <c r="E2326" s="1" t="s">
        <v>563</v>
      </c>
      <c r="F2326" s="3" t="s">
        <v>37</v>
      </c>
      <c r="G2326" s="1" t="s">
        <v>4448</v>
      </c>
      <c r="H2326" s="41" t="str">
        <f>_xlfn.XLOOKUP(B2326,[2]CALCULATION!$B:$B,[2]CALCULATION!$H:$H,"")</f>
        <v>ZTE</v>
      </c>
      <c r="I2326" s="34">
        <v>0</v>
      </c>
      <c r="J2326" s="34">
        <v>0</v>
      </c>
      <c r="K2326" s="34">
        <v>0</v>
      </c>
      <c r="L2326" s="34">
        <v>0</v>
      </c>
      <c r="M2326" s="34">
        <v>0</v>
      </c>
      <c r="N2326" s="34">
        <v>0</v>
      </c>
      <c r="O2326" s="34">
        <v>0</v>
      </c>
      <c r="P2326" s="34">
        <v>0</v>
      </c>
      <c r="Q2326" s="34">
        <v>0</v>
      </c>
      <c r="R2326" s="34">
        <v>0</v>
      </c>
      <c r="S2326" s="109">
        <v>0</v>
      </c>
      <c r="T2326" s="109">
        <f>_xlfn.XLOOKUP(B2326,'[3]Nur des jours'!$B:$B,'[3]Nur des jours'!$U:$U,"")</f>
        <v>0</v>
      </c>
      <c r="U2326" s="109">
        <v>0</v>
      </c>
      <c r="V2326" s="109">
        <v>0</v>
      </c>
      <c r="W2326" s="109">
        <v>0</v>
      </c>
      <c r="X2326" s="109">
        <v>0</v>
      </c>
      <c r="Y2326" s="109">
        <v>0</v>
      </c>
      <c r="Z2326" s="109">
        <v>0</v>
      </c>
      <c r="AA2326" s="109">
        <v>0</v>
      </c>
      <c r="AB2326" s="109">
        <v>0</v>
      </c>
      <c r="AC2326" s="109">
        <v>0</v>
      </c>
      <c r="AD2326" s="109">
        <v>0</v>
      </c>
      <c r="AE2326" s="109">
        <v>0</v>
      </c>
      <c r="AF2326" s="109">
        <v>0</v>
      </c>
      <c r="AG2326" s="57" t="str">
        <f>_xlfn.XLOOKUP(B2326,[3]CALCULATION!$B:$B,[3]CALCULATION!$M:$M,"")</f>
        <v>Operationnel</v>
      </c>
      <c r="AH2326" s="57"/>
      <c r="AI2326" s="56" t="str" cm="1">
        <f t="array" ref="AI2326">IFERROR(_xlfn.IFS(
AK2326="MPR ISSUE","PDH",
AK2326="BSS Hardware Issue","BSS",
AK2326="Sites strategiques, MLL, Pylone, etc.","ENVTECH",
AK2326="AKTIVCO DEFAUT GE &amp; POWER Cabinet","AKTIVCO",
AK2326="AKTIVCO Coupure ENEO &amp; Baisse de tension","AKTIVCO GRID ONLY",
AK2326="Coupure ENEO &amp; Baisse de tension","IHS GRID ONLY",
AK2326="Defaut GE &amp; POWER Cabinet","IHS",
AK2326="Sharing","Partners",
AK2326="Sites strategiques &amp; DataCenter","SST &amp; DC",
AK2326="Exclu","Exclu",
AK2326="SAT","SAT",
AK2326="SPARE-ISSUE","SPARE-ISSUE",
AK2326="Fiber CAmtel","TRANS_FO_CAMTEL",
AK2326="Fiber AOF","Fiber AOF",
AK2326="Projet OCM (HUAWEI)","TRAVAUX-HUAWEI",
AK2326="Projet OCM (NOKIA)","TRAVAUX-NOKIA",
AK2326="ACCESS-ISSUE","ACCESS-ISSUE",
AK2326="Projet OCM (ZTE, NOKIA, autres projets)","TRAVAUX OCM",
AK2326="No root CAuse","No root cause",
AK2326="ODU HS","PDH",
AK2326="IP &amp; VLAN","PDH",
AK2326="Warehouse HUAWEI","SPARE-ISSUE",
AK2326="SPARE-HS","SPARE-ISSUE",
AK2326="Power Telco","BSS",AK2326="no impacts","no impacts"
),"")</f>
        <v>No root cause</v>
      </c>
      <c r="AJ2326" s="56" t="str" cm="1">
        <f t="array" ref="AJ2326">IFERROR(_xlfn.IFS(
AK2326="MPR ISSUE","TX ISSUE",
AK2326="BSS Hardware Issue","RAN ISSUE",
AK2326="Sites strategiques, MLL, Pylone, etc.","ENVTECH",
AK2326="AKTIVCO DEFAUT GE &amp; POWER Cabinet","POWER ISSUE",
AK2326="AKTIVCO Coupure ENEO &amp; Baisse de tension","POWER ISSUE",
AK2326="Coupure ENEO &amp; Baisse de tension","POWER ISSUE",
AK2326="Defaut GE &amp; POWER Cabinet","POWER ISSUE",
AK2326="Sharing","POWER ISSUE",
AK2326="Sites strategiques &amp; DataCenter","POWER ISSUE",
AK2326="Exclu","Exclu",
AK2326="SAT","TX ISSUE",
AK2326="SPARE-ISSUE","SPARE-ISSUE",
AK2326="Fiber CAmtel","TX ISSUE",
AK2326="Fiber AOF","TX ISSUE",
AK2326="Projet OCM (HUAWEI)","TRAVAUX-HUAWEI",
AK2326="Projet OCM (NOKIA)","TRAVAUX -NOKIA",
AK2326="ACCESS-ISSUE","ACCESS-ISSUE",
AK2326="Projet OCM (ZTE, NOKIA, autres projets)","TRAVAUX OCM",
AK2326="No root CAuse","No root cause",
AK2326="ODU HS","TX ISSUE",
AK2326="IP &amp; VLAN","TX ISSUE",
AK2326="Warehouse HUAWEI","SPARE-ISSUE",
AK2326="SPARE-HS","SPARE-ISSUE",
AK2326="Power Telco","RAN ISSUE",AK2326="no impacts","no impacts"
),"")</f>
        <v>No root cause</v>
      </c>
      <c r="AK2326" s="81" t="s">
        <v>5620</v>
      </c>
      <c r="AL2326" s="56" t="str" cm="1">
        <f t="array" ref="AL2326">IFERROR(_xlfn.IFS(
AK2326="MPR ISSUE","ACTIVE",
AK2326="BSS Hardware Issue","ACTIVE",
AK2326="Sites strategiques, MLL, Pylone, etc.","PASSIVE",
AK2326="AKTIVCO DEFAUT GE &amp; POWER Cabinet","PASSIVE",
AK2326="AKTIVCO Coupure ENEO &amp; Baisse de tension","PASSIVE",
AK2326="Coupure ENEO &amp; Baisse de tension","PASSIVE",
AK2326="Defaut GE &amp; POWER Cabinet","PASSIVE",
AK2326="Sharing","PASSIVE",
AK2326="Sites strategiques &amp; DataCenter","PASSIVE",
AK2326="Exclu","Exclu",
AK2326="SAT","ACTIVE",
AK2326="SPARE-ISSUE","SPARE-ISSUE",
AK2326="Fiber CAmtel","ACTIVE",
AK2326="Fiber AOF","ACTIVE",
AK2326="Projet OCM (HUAWEI)","PLANNED WORKS",
AK2326="Projet OCM (NOKIA)","PLANNED WORKS",
AK2326="ACCESS-ISSUE","ACCESS-ISSUE",
AK2326="Projet OCM (ZTE, NOKIA, autres projets)","PLANNED WORKS",
AK2326="No root CAuse","No root cause",
AK2326="ODU HS","ACTIVE",
AK2326="IP &amp; VLAN","ACTIVE",
AK2326="Warehouse HUAWEI","SPARE-ISSUE",
AK2326="SPARE-HS","SPARE-ISSUE",
AK2326="Power Telco","ACTIVE", AK2326="no impacts","no impacts"
),"")</f>
        <v>No root cause</v>
      </c>
      <c r="AM2326" s="108" t="s">
        <v>5537</v>
      </c>
      <c r="AN2326" s="117" t="s">
        <v>4447</v>
      </c>
      <c r="AP2326" s="23" t="s">
        <v>5537</v>
      </c>
      <c r="AQ2326" s="23" t="s">
        <v>5537</v>
      </c>
      <c r="AR2326" s="7"/>
      <c r="AS2326" s="6"/>
      <c r="AT2326" s="7"/>
      <c r="AU2326" s="3" t="s">
        <v>5537</v>
      </c>
      <c r="AV2326" s="24" t="s">
        <v>5537</v>
      </c>
      <c r="AW2326" s="24" t="s">
        <v>5537</v>
      </c>
      <c r="AX2326" s="24" t="s">
        <v>5537</v>
      </c>
      <c r="AY2326" s="24" t="s">
        <v>5537</v>
      </c>
      <c r="AZ2326" s="24" t="s">
        <v>5537</v>
      </c>
      <c r="BA2326" s="24" t="s">
        <v>5537</v>
      </c>
      <c r="BB2326" s="24" t="s">
        <v>5537</v>
      </c>
      <c r="BC2326" s="24" t="s">
        <v>5537</v>
      </c>
      <c r="BD2326" s="24" t="s">
        <v>5537</v>
      </c>
      <c r="BE2326" s="24" t="s">
        <v>5537</v>
      </c>
      <c r="BF2326" s="24" t="s">
        <v>5537</v>
      </c>
      <c r="BG2326" s="24" t="s">
        <v>5537</v>
      </c>
      <c r="BH2326" s="24" t="s">
        <v>5537</v>
      </c>
      <c r="BI2326" s="9" t="s">
        <v>5537</v>
      </c>
      <c r="BJ2326" s="14"/>
      <c r="BK2326" s="14" t="s">
        <v>5537</v>
      </c>
      <c r="BL2326" s="14" t="str">
        <f>_xlfn.XLOOKUP(B2326,'[4]cell downs 18042026 17h'!$B:$B,'[4]cell downs 18042026 17h'!$B:$B,"")</f>
        <v/>
      </c>
      <c r="BM2326" s="14" t="str">
        <f>_xlfn.XLOOKUP(B2326,'[5]Cells Huawei 19042026 15h'!$B:$B,'[5]Cells Huawei 19042026 15h'!$B:$B,"")</f>
        <v/>
      </c>
      <c r="BN2326" s="9" t="str">
        <f>_xlfn.XLOOKUP(B2326,'[6]cells down 19042026 9H40'!$B:$B,'[6]cells down 19042026 9H40'!$B:$B,"")</f>
        <v/>
      </c>
      <c r="BO2326" s="9" t="s">
        <v>5537</v>
      </c>
      <c r="BP2326" s="9" t="s">
        <v>12</v>
      </c>
    </row>
    <row r="2327" spans="1:68" s="9" customFormat="1" x14ac:dyDescent="0.35">
      <c r="A2327" s="1" t="s">
        <v>4452</v>
      </c>
      <c r="B2327" s="8" t="s">
        <v>4453</v>
      </c>
      <c r="C2327" s="3" t="str">
        <f>_xlfn.XLOOKUP(B2327,'[1]daily break down'!$D:$D,'[1]daily break down'!$E:$E,"")</f>
        <v>OUEST</v>
      </c>
      <c r="D2327" s="1"/>
      <c r="E2327" s="1"/>
      <c r="F2327" s="3" t="s">
        <v>102</v>
      </c>
      <c r="G2327" s="1" t="s">
        <v>4454</v>
      </c>
      <c r="H2327" s="39" t="str">
        <f>_xlfn.XLOOKUP(B2327,[2]CALCULATION!$B:$B,[2]CALCULATION!$H:$H,"")</f>
        <v>HUAWEI</v>
      </c>
      <c r="I2327" s="34">
        <v>0</v>
      </c>
      <c r="J2327" s="34">
        <v>0</v>
      </c>
      <c r="K2327" s="34">
        <v>0</v>
      </c>
      <c r="L2327" s="34">
        <v>0</v>
      </c>
      <c r="M2327" s="34">
        <v>0</v>
      </c>
      <c r="N2327" s="34">
        <v>0</v>
      </c>
      <c r="O2327" s="34">
        <v>0</v>
      </c>
      <c r="P2327" s="34">
        <v>0</v>
      </c>
      <c r="Q2327" s="34">
        <v>0</v>
      </c>
      <c r="R2327" s="34">
        <v>0</v>
      </c>
      <c r="S2327" s="109">
        <v>0</v>
      </c>
      <c r="T2327" s="109">
        <f>_xlfn.XLOOKUP(B2327,'[3]Nur des jours'!$B:$B,'[3]Nur des jours'!$U:$U,"")</f>
        <v>0</v>
      </c>
      <c r="U2327" s="109">
        <v>0</v>
      </c>
      <c r="V2327" s="109">
        <v>0</v>
      </c>
      <c r="W2327" s="109">
        <v>0</v>
      </c>
      <c r="X2327" s="109">
        <v>0</v>
      </c>
      <c r="Y2327" s="109">
        <v>0</v>
      </c>
      <c r="Z2327" s="109">
        <v>0</v>
      </c>
      <c r="AA2327" s="109">
        <v>0</v>
      </c>
      <c r="AB2327" s="109">
        <v>0</v>
      </c>
      <c r="AC2327" s="109">
        <v>0</v>
      </c>
      <c r="AD2327" s="109">
        <v>0</v>
      </c>
      <c r="AE2327" s="109">
        <v>0</v>
      </c>
      <c r="AF2327" s="109">
        <v>0</v>
      </c>
      <c r="AG2327" s="57" t="str">
        <f>_xlfn.XLOOKUP(B2327,[3]CALCULATION!$B:$B,[3]CALCULATION!$M:$M,"")</f>
        <v>Operationnel</v>
      </c>
      <c r="AH2327" s="57"/>
      <c r="AI2327" s="56" t="str" cm="1">
        <f t="array" ref="AI2327">IFERROR(_xlfn.IFS(
AK2327="MPR ISSUE","PDH",
AK2327="BSS Hardware Issue","BSS",
AK2327="Sites strategiques, MLL, Pylone, etc.","ENVTECH",
AK2327="AKTIVCO DEFAUT GE &amp; POWER Cabinet","AKTIVCO",
AK2327="AKTIVCO Coupure ENEO &amp; Baisse de tension","AKTIVCO GRID ONLY",
AK2327="Coupure ENEO &amp; Baisse de tension","IHS GRID ONLY",
AK2327="Defaut GE &amp; POWER Cabinet","IHS",
AK2327="Sharing","Partners",
AK2327="Sites strategiques &amp; DataCenter","SST &amp; DC",
AK2327="Exclu","Exclu",
AK2327="SAT","SAT",
AK2327="SPARE-ISSUE","SPARE-ISSUE",
AK2327="Fiber CAmtel","TRANS_FO_CAMTEL",
AK2327="Fiber AOF","Fiber AOF",
AK2327="Projet OCM (HUAWEI)","TRAVAUX-HUAWEI",
AK2327="Projet OCM (NOKIA)","TRAVAUX-NOKIA",
AK2327="ACCESS-ISSUE","ACCESS-ISSUE",
AK2327="Projet OCM (ZTE, NOKIA, autres projets)","TRAVAUX OCM",
AK2327="No root CAuse","No root cause",
AK2327="ODU HS","PDH",
AK2327="IP &amp; VLAN","PDH",
AK2327="Warehouse HUAWEI","SPARE-ISSUE",
AK2327="SPARE-HS","SPARE-ISSUE",
AK2327="Power Telco","BSS",AK2327="no impacts","no impacts"
),"")</f>
        <v>No root cause</v>
      </c>
      <c r="AJ2327" s="56" t="str" cm="1">
        <f t="array" ref="AJ2327">IFERROR(_xlfn.IFS(
AK2327="MPR ISSUE","TX ISSUE",
AK2327="BSS Hardware Issue","RAN ISSUE",
AK2327="Sites strategiques, MLL, Pylone, etc.","ENVTECH",
AK2327="AKTIVCO DEFAUT GE &amp; POWER Cabinet","POWER ISSUE",
AK2327="AKTIVCO Coupure ENEO &amp; Baisse de tension","POWER ISSUE",
AK2327="Coupure ENEO &amp; Baisse de tension","POWER ISSUE",
AK2327="Defaut GE &amp; POWER Cabinet","POWER ISSUE",
AK2327="Sharing","POWER ISSUE",
AK2327="Sites strategiques &amp; DataCenter","POWER ISSUE",
AK2327="Exclu","Exclu",
AK2327="SAT","TX ISSUE",
AK2327="SPARE-ISSUE","SPARE-ISSUE",
AK2327="Fiber CAmtel","TX ISSUE",
AK2327="Fiber AOF","TX ISSUE",
AK2327="Projet OCM (HUAWEI)","TRAVAUX-HUAWEI",
AK2327="Projet OCM (NOKIA)","TRAVAUX -NOKIA",
AK2327="ACCESS-ISSUE","ACCESS-ISSUE",
AK2327="Projet OCM (ZTE, NOKIA, autres projets)","TRAVAUX OCM",
AK2327="No root CAuse","No root cause",
AK2327="ODU HS","TX ISSUE",
AK2327="IP &amp; VLAN","TX ISSUE",
AK2327="Warehouse HUAWEI","SPARE-ISSUE",
AK2327="SPARE-HS","SPARE-ISSUE",
AK2327="Power Telco","RAN ISSUE",AK2327="no impacts","no impacts"
),"")</f>
        <v>No root cause</v>
      </c>
      <c r="AK2327" s="81" t="s">
        <v>5620</v>
      </c>
      <c r="AL2327" s="56" t="str" cm="1">
        <f t="array" ref="AL2327">IFERROR(_xlfn.IFS(
AK2327="MPR ISSUE","ACTIVE",
AK2327="BSS Hardware Issue","ACTIVE",
AK2327="Sites strategiques, MLL, Pylone, etc.","PASSIVE",
AK2327="AKTIVCO DEFAUT GE &amp; POWER Cabinet","PASSIVE",
AK2327="AKTIVCO Coupure ENEO &amp; Baisse de tension","PASSIVE",
AK2327="Coupure ENEO &amp; Baisse de tension","PASSIVE",
AK2327="Defaut GE &amp; POWER Cabinet","PASSIVE",
AK2327="Sharing","PASSIVE",
AK2327="Sites strategiques &amp; DataCenter","PASSIVE",
AK2327="Exclu","Exclu",
AK2327="SAT","ACTIVE",
AK2327="SPARE-ISSUE","SPARE-ISSUE",
AK2327="Fiber CAmtel","ACTIVE",
AK2327="Fiber AOF","ACTIVE",
AK2327="Projet OCM (HUAWEI)","PLANNED WORKS",
AK2327="Projet OCM (NOKIA)","PLANNED WORKS",
AK2327="ACCESS-ISSUE","ACCESS-ISSUE",
AK2327="Projet OCM (ZTE, NOKIA, autres projets)","PLANNED WORKS",
AK2327="No root CAuse","No root cause",
AK2327="ODU HS","ACTIVE",
AK2327="IP &amp; VLAN","ACTIVE",
AK2327="Warehouse HUAWEI","SPARE-ISSUE",
AK2327="SPARE-HS","SPARE-ISSUE",
AK2327="Power Telco","ACTIVE", AK2327="no impacts","no impacts"
),"")</f>
        <v>No root cause</v>
      </c>
      <c r="AM2327" s="108" t="s">
        <v>6032</v>
      </c>
      <c r="AN2327" s="117" t="s">
        <v>4453</v>
      </c>
      <c r="AP2327" s="23" t="s">
        <v>5537</v>
      </c>
      <c r="AQ2327" s="23" t="s">
        <v>5537</v>
      </c>
      <c r="AR2327" s="7"/>
      <c r="AS2327" s="6"/>
      <c r="AT2327" s="7"/>
      <c r="AU2327" s="3" t="s">
        <v>5537</v>
      </c>
      <c r="AV2327" s="24" t="s">
        <v>5537</v>
      </c>
      <c r="AW2327" s="24" t="s">
        <v>5537</v>
      </c>
      <c r="AX2327" s="24" t="s">
        <v>5537</v>
      </c>
      <c r="AY2327" s="24" t="s">
        <v>5537</v>
      </c>
      <c r="AZ2327" s="24" t="s">
        <v>5537</v>
      </c>
      <c r="BA2327" s="24" t="s">
        <v>5537</v>
      </c>
      <c r="BB2327" s="24" t="s">
        <v>5537</v>
      </c>
      <c r="BC2327" s="24" t="s">
        <v>5537</v>
      </c>
      <c r="BD2327" s="24" t="s">
        <v>5537</v>
      </c>
      <c r="BE2327" s="24" t="s">
        <v>6032</v>
      </c>
      <c r="BF2327" s="24" t="s">
        <v>5537</v>
      </c>
      <c r="BG2327" s="24" t="s">
        <v>5537</v>
      </c>
      <c r="BH2327" s="24" t="s">
        <v>5537</v>
      </c>
      <c r="BI2327" s="9" t="s">
        <v>5537</v>
      </c>
      <c r="BJ2327" s="14"/>
      <c r="BK2327" s="14" t="s">
        <v>5537</v>
      </c>
      <c r="BL2327" s="14" t="str">
        <f>_xlfn.XLOOKUP(B2327,'[4]cell downs 18042026 17h'!$B:$B,'[4]cell downs 18042026 17h'!$B:$B,"")</f>
        <v/>
      </c>
      <c r="BM2327" s="14" t="str">
        <f>_xlfn.XLOOKUP(B2327,'[5]Cells Huawei 19042026 15h'!$B:$B,'[5]Cells Huawei 19042026 15h'!$B:$B,"")</f>
        <v/>
      </c>
      <c r="BN2327" s="9" t="str">
        <f>_xlfn.XLOOKUP(B2327,'[6]cells down 19042026 9H40'!$B:$B,'[6]cells down 19042026 9H40'!$B:$B,"")</f>
        <v/>
      </c>
      <c r="BO2327" s="9" t="s">
        <v>5537</v>
      </c>
      <c r="BP2327" s="9" t="s">
        <v>5537</v>
      </c>
    </row>
    <row r="2328" spans="1:68" s="9" customFormat="1" x14ac:dyDescent="0.35">
      <c r="A2328" s="1" t="s">
        <v>4455</v>
      </c>
      <c r="B2328" s="8" t="s">
        <v>4456</v>
      </c>
      <c r="C2328" s="3" t="str">
        <f>_xlfn.XLOOKUP(B2328,'[1]daily break down'!$D:$D,'[1]daily break down'!$E:$E,"")</f>
        <v>CENTRE</v>
      </c>
      <c r="D2328" s="1" t="s">
        <v>11</v>
      </c>
      <c r="E2328" s="1" t="s">
        <v>12</v>
      </c>
      <c r="F2328" s="3" t="s">
        <v>69</v>
      </c>
      <c r="G2328" s="1" t="s">
        <v>4457</v>
      </c>
      <c r="H2328" s="41" t="str">
        <f>_xlfn.XLOOKUP(B2328,[2]CALCULATION!$B:$B,[2]CALCULATION!$H:$H,"")</f>
        <v>ZTE</v>
      </c>
      <c r="I2328" s="34">
        <v>0</v>
      </c>
      <c r="J2328" s="34">
        <v>0</v>
      </c>
      <c r="K2328" s="34">
        <v>0</v>
      </c>
      <c r="L2328" s="34">
        <v>0</v>
      </c>
      <c r="M2328" s="34">
        <v>0</v>
      </c>
      <c r="N2328" s="34">
        <v>0</v>
      </c>
      <c r="O2328" s="34">
        <v>0</v>
      </c>
      <c r="P2328" s="34">
        <v>0</v>
      </c>
      <c r="Q2328" s="34">
        <v>0</v>
      </c>
      <c r="R2328" s="34">
        <v>0</v>
      </c>
      <c r="S2328" s="109">
        <v>0</v>
      </c>
      <c r="T2328" s="109">
        <f>_xlfn.XLOOKUP(B2328,'[3]Nur des jours'!$B:$B,'[3]Nur des jours'!$U:$U,"")</f>
        <v>0</v>
      </c>
      <c r="U2328" s="109">
        <v>0</v>
      </c>
      <c r="V2328" s="109">
        <v>0</v>
      </c>
      <c r="W2328" s="109">
        <v>0</v>
      </c>
      <c r="X2328" s="109">
        <v>0</v>
      </c>
      <c r="Y2328" s="109">
        <v>0</v>
      </c>
      <c r="Z2328" s="109">
        <v>0</v>
      </c>
      <c r="AA2328" s="109">
        <v>0</v>
      </c>
      <c r="AB2328" s="109">
        <v>0</v>
      </c>
      <c r="AC2328" s="109">
        <v>0</v>
      </c>
      <c r="AD2328" s="109">
        <v>0</v>
      </c>
      <c r="AE2328" s="109">
        <v>0</v>
      </c>
      <c r="AF2328" s="109">
        <v>0</v>
      </c>
      <c r="AG2328" s="57" t="str">
        <f>_xlfn.XLOOKUP(B2328,[3]CALCULATION!$B:$B,[3]CALCULATION!$M:$M,"")</f>
        <v>Operationnel</v>
      </c>
      <c r="AH2328" s="57"/>
      <c r="AI2328" s="56" t="str" cm="1">
        <f t="array" ref="AI2328">IFERROR(_xlfn.IFS(
AK2328="MPR ISSUE","PDH",
AK2328="BSS Hardware Issue","BSS",
AK2328="Sites strategiques, MLL, Pylone, etc.","ENVTECH",
AK2328="AKTIVCO DEFAUT GE &amp; POWER Cabinet","AKTIVCO",
AK2328="AKTIVCO Coupure ENEO &amp; Baisse de tension","AKTIVCO GRID ONLY",
AK2328="Coupure ENEO &amp; Baisse de tension","IHS GRID ONLY",
AK2328="Defaut GE &amp; POWER Cabinet","IHS",
AK2328="Sharing","Partners",
AK2328="Sites strategiques &amp; DataCenter","SST &amp; DC",
AK2328="Exclu","Exclu",
AK2328="SAT","SAT",
AK2328="SPARE-ISSUE","SPARE-ISSUE",
AK2328="Fiber CAmtel","TRANS_FO_CAMTEL",
AK2328="Fiber AOF","Fiber AOF",
AK2328="Projet OCM (HUAWEI)","TRAVAUX-HUAWEI",
AK2328="Projet OCM (NOKIA)","TRAVAUX-NOKIA",
AK2328="ACCESS-ISSUE","ACCESS-ISSUE",
AK2328="Projet OCM (ZTE, NOKIA, autres projets)","TRAVAUX OCM",
AK2328="No root CAuse","No root cause",
AK2328="ODU HS","PDH",
AK2328="IP &amp; VLAN","PDH",
AK2328="Warehouse HUAWEI","SPARE-ISSUE",
AK2328="SPARE-HS","SPARE-ISSUE",
AK2328="Power Telco","BSS",AK2328="no impacts","no impacts"
),"")</f>
        <v>No root cause</v>
      </c>
      <c r="AJ2328" s="56" t="str" cm="1">
        <f t="array" ref="AJ2328">IFERROR(_xlfn.IFS(
AK2328="MPR ISSUE","TX ISSUE",
AK2328="BSS Hardware Issue","RAN ISSUE",
AK2328="Sites strategiques, MLL, Pylone, etc.","ENVTECH",
AK2328="AKTIVCO DEFAUT GE &amp; POWER Cabinet","POWER ISSUE",
AK2328="AKTIVCO Coupure ENEO &amp; Baisse de tension","POWER ISSUE",
AK2328="Coupure ENEO &amp; Baisse de tension","POWER ISSUE",
AK2328="Defaut GE &amp; POWER Cabinet","POWER ISSUE",
AK2328="Sharing","POWER ISSUE",
AK2328="Sites strategiques &amp; DataCenter","POWER ISSUE",
AK2328="Exclu","Exclu",
AK2328="SAT","TX ISSUE",
AK2328="SPARE-ISSUE","SPARE-ISSUE",
AK2328="Fiber CAmtel","TX ISSUE",
AK2328="Fiber AOF","TX ISSUE",
AK2328="Projet OCM (HUAWEI)","TRAVAUX-HUAWEI",
AK2328="Projet OCM (NOKIA)","TRAVAUX -NOKIA",
AK2328="ACCESS-ISSUE","ACCESS-ISSUE",
AK2328="Projet OCM (ZTE, NOKIA, autres projets)","TRAVAUX OCM",
AK2328="No root CAuse","No root cause",
AK2328="ODU HS","TX ISSUE",
AK2328="IP &amp; VLAN","TX ISSUE",
AK2328="Warehouse HUAWEI","SPARE-ISSUE",
AK2328="SPARE-HS","SPARE-ISSUE",
AK2328="Power Telco","RAN ISSUE",AK2328="no impacts","no impacts"
),"")</f>
        <v>No root cause</v>
      </c>
      <c r="AK2328" s="81" t="s">
        <v>5620</v>
      </c>
      <c r="AL2328" s="56" t="str" cm="1">
        <f t="array" ref="AL2328">IFERROR(_xlfn.IFS(
AK2328="MPR ISSUE","ACTIVE",
AK2328="BSS Hardware Issue","ACTIVE",
AK2328="Sites strategiques, MLL, Pylone, etc.","PASSIVE",
AK2328="AKTIVCO DEFAUT GE &amp; POWER Cabinet","PASSIVE",
AK2328="AKTIVCO Coupure ENEO &amp; Baisse de tension","PASSIVE",
AK2328="Coupure ENEO &amp; Baisse de tension","PASSIVE",
AK2328="Defaut GE &amp; POWER Cabinet","PASSIVE",
AK2328="Sharing","PASSIVE",
AK2328="Sites strategiques &amp; DataCenter","PASSIVE",
AK2328="Exclu","Exclu",
AK2328="SAT","ACTIVE",
AK2328="SPARE-ISSUE","SPARE-ISSUE",
AK2328="Fiber CAmtel","ACTIVE",
AK2328="Fiber AOF","ACTIVE",
AK2328="Projet OCM (HUAWEI)","PLANNED WORKS",
AK2328="Projet OCM (NOKIA)","PLANNED WORKS",
AK2328="ACCESS-ISSUE","ACCESS-ISSUE",
AK2328="Projet OCM (ZTE, NOKIA, autres projets)","PLANNED WORKS",
AK2328="No root CAuse","No root cause",
AK2328="ODU HS","ACTIVE",
AK2328="IP &amp; VLAN","ACTIVE",
AK2328="Warehouse HUAWEI","SPARE-ISSUE",
AK2328="SPARE-HS","SPARE-ISSUE",
AK2328="Power Telco","ACTIVE", AK2328="no impacts","no impacts"
),"")</f>
        <v>No root cause</v>
      </c>
      <c r="AM2328" s="108" t="s">
        <v>5537</v>
      </c>
      <c r="AN2328" s="117" t="s">
        <v>4456</v>
      </c>
      <c r="AP2328" s="23" t="s">
        <v>5537</v>
      </c>
      <c r="AQ2328" s="23" t="s">
        <v>5537</v>
      </c>
      <c r="AR2328" s="7"/>
      <c r="AS2328" s="6"/>
      <c r="AT2328" s="7"/>
      <c r="AU2328" s="3" t="s">
        <v>5537</v>
      </c>
      <c r="AV2328" s="24" t="s">
        <v>5537</v>
      </c>
      <c r="AW2328" s="24" t="s">
        <v>5537</v>
      </c>
      <c r="AX2328" s="24" t="s">
        <v>5537</v>
      </c>
      <c r="AY2328" s="24" t="s">
        <v>5537</v>
      </c>
      <c r="AZ2328" s="24" t="s">
        <v>5537</v>
      </c>
      <c r="BA2328" s="24" t="s">
        <v>5537</v>
      </c>
      <c r="BB2328" s="24" t="s">
        <v>5537</v>
      </c>
      <c r="BC2328" s="24" t="s">
        <v>5537</v>
      </c>
      <c r="BD2328" s="24" t="s">
        <v>5537</v>
      </c>
      <c r="BE2328" s="24" t="s">
        <v>5537</v>
      </c>
      <c r="BF2328" s="24" t="s">
        <v>5537</v>
      </c>
      <c r="BG2328" s="24" t="s">
        <v>5537</v>
      </c>
      <c r="BH2328" s="24" t="s">
        <v>5537</v>
      </c>
      <c r="BI2328" s="9" t="s">
        <v>5537</v>
      </c>
      <c r="BJ2328" s="14"/>
      <c r="BK2328" s="14" t="s">
        <v>5537</v>
      </c>
      <c r="BL2328" s="14" t="str">
        <f>_xlfn.XLOOKUP(B2328,'[4]cell downs 18042026 17h'!$B:$B,'[4]cell downs 18042026 17h'!$B:$B,"")</f>
        <v/>
      </c>
      <c r="BM2328" s="14" t="str">
        <f>_xlfn.XLOOKUP(B2328,'[5]Cells Huawei 19042026 15h'!$B:$B,'[5]Cells Huawei 19042026 15h'!$B:$B,"")</f>
        <v/>
      </c>
      <c r="BN2328" s="9" t="str">
        <f>_xlfn.XLOOKUP(B2328,'[6]cells down 19042026 9H40'!$B:$B,'[6]cells down 19042026 9H40'!$B:$B,"")</f>
        <v/>
      </c>
      <c r="BO2328" s="9" t="s">
        <v>4456</v>
      </c>
      <c r="BP2328" s="9" t="s">
        <v>5537</v>
      </c>
    </row>
    <row r="2329" spans="1:68" s="9" customFormat="1" x14ac:dyDescent="0.35">
      <c r="A2329" s="1" t="s">
        <v>4459</v>
      </c>
      <c r="B2329" s="8" t="s">
        <v>4460</v>
      </c>
      <c r="C2329" s="3" t="str">
        <f>_xlfn.XLOOKUP(B2329,'[1]daily break down'!$D:$D,'[1]daily break down'!$E:$E,"")</f>
        <v>LITTORAL</v>
      </c>
      <c r="D2329" s="1" t="s">
        <v>11</v>
      </c>
      <c r="E2329" s="1" t="s">
        <v>12</v>
      </c>
      <c r="F2329" s="3" t="s">
        <v>31</v>
      </c>
      <c r="G2329" s="1" t="s">
        <v>4461</v>
      </c>
      <c r="H2329" s="41" t="str">
        <f>_xlfn.XLOOKUP(B2329,[2]CALCULATION!$B:$B,[2]CALCULATION!$H:$H,"")</f>
        <v>ZTE</v>
      </c>
      <c r="I2329" s="34">
        <v>0</v>
      </c>
      <c r="J2329" s="34">
        <v>0</v>
      </c>
      <c r="K2329" s="34">
        <v>0</v>
      </c>
      <c r="L2329" s="34">
        <v>0</v>
      </c>
      <c r="M2329" s="34">
        <v>0</v>
      </c>
      <c r="N2329" s="34">
        <v>0</v>
      </c>
      <c r="O2329" s="34">
        <v>0</v>
      </c>
      <c r="P2329" s="34">
        <v>0</v>
      </c>
      <c r="Q2329" s="34">
        <v>0</v>
      </c>
      <c r="R2329" s="34">
        <v>0</v>
      </c>
      <c r="S2329" s="109">
        <v>0</v>
      </c>
      <c r="T2329" s="109">
        <f>_xlfn.XLOOKUP(B2329,'[3]Nur des jours'!$B:$B,'[3]Nur des jours'!$U:$U,"")</f>
        <v>0</v>
      </c>
      <c r="U2329" s="109">
        <v>0</v>
      </c>
      <c r="V2329" s="109">
        <v>0</v>
      </c>
      <c r="W2329" s="109">
        <v>0</v>
      </c>
      <c r="X2329" s="109">
        <v>0</v>
      </c>
      <c r="Y2329" s="109">
        <v>0</v>
      </c>
      <c r="Z2329" s="109">
        <v>0</v>
      </c>
      <c r="AA2329" s="109">
        <v>0</v>
      </c>
      <c r="AB2329" s="109">
        <v>0</v>
      </c>
      <c r="AC2329" s="109">
        <v>0</v>
      </c>
      <c r="AD2329" s="109">
        <v>0</v>
      </c>
      <c r="AE2329" s="109">
        <v>0</v>
      </c>
      <c r="AF2329" s="109">
        <v>0</v>
      </c>
      <c r="AG2329" s="57" t="str">
        <f>_xlfn.XLOOKUP(B2329,[3]CALCULATION!$B:$B,[3]CALCULATION!$M:$M,"")</f>
        <v>Operationnel</v>
      </c>
      <c r="AH2329" s="57"/>
      <c r="AI2329" s="56" t="str" cm="1">
        <f t="array" ref="AI2329">IFERROR(_xlfn.IFS(
AK2329="MPR ISSUE","PDH",
AK2329="BSS Hardware Issue","BSS",
AK2329="Sites strategiques, MLL, Pylone, etc.","ENVTECH",
AK2329="AKTIVCO DEFAUT GE &amp; POWER Cabinet","AKTIVCO",
AK2329="AKTIVCO Coupure ENEO &amp; Baisse de tension","AKTIVCO GRID ONLY",
AK2329="Coupure ENEO &amp; Baisse de tension","IHS GRID ONLY",
AK2329="Defaut GE &amp; POWER Cabinet","IHS",
AK2329="Sharing","Partners",
AK2329="Sites strategiques &amp; DataCenter","SST &amp; DC",
AK2329="Exclu","Exclu",
AK2329="SAT","SAT",
AK2329="SPARE-ISSUE","SPARE-ISSUE",
AK2329="Fiber CAmtel","TRANS_FO_CAMTEL",
AK2329="Fiber AOF","Fiber AOF",
AK2329="Projet OCM (HUAWEI)","TRAVAUX-HUAWEI",
AK2329="Projet OCM (NOKIA)","TRAVAUX-NOKIA",
AK2329="ACCESS-ISSUE","ACCESS-ISSUE",
AK2329="Projet OCM (ZTE, NOKIA, autres projets)","TRAVAUX OCM",
AK2329="No root CAuse","No root cause",
AK2329="ODU HS","PDH",
AK2329="IP &amp; VLAN","PDH",
AK2329="Warehouse HUAWEI","SPARE-ISSUE",
AK2329="SPARE-HS","SPARE-ISSUE",
AK2329="Power Telco","BSS",AK2329="no impacts","no impacts"
),"")</f>
        <v>No root cause</v>
      </c>
      <c r="AJ2329" s="56" t="str" cm="1">
        <f t="array" ref="AJ2329">IFERROR(_xlfn.IFS(
AK2329="MPR ISSUE","TX ISSUE",
AK2329="BSS Hardware Issue","RAN ISSUE",
AK2329="Sites strategiques, MLL, Pylone, etc.","ENVTECH",
AK2329="AKTIVCO DEFAUT GE &amp; POWER Cabinet","POWER ISSUE",
AK2329="AKTIVCO Coupure ENEO &amp; Baisse de tension","POWER ISSUE",
AK2329="Coupure ENEO &amp; Baisse de tension","POWER ISSUE",
AK2329="Defaut GE &amp; POWER Cabinet","POWER ISSUE",
AK2329="Sharing","POWER ISSUE",
AK2329="Sites strategiques &amp; DataCenter","POWER ISSUE",
AK2329="Exclu","Exclu",
AK2329="SAT","TX ISSUE",
AK2329="SPARE-ISSUE","SPARE-ISSUE",
AK2329="Fiber CAmtel","TX ISSUE",
AK2329="Fiber AOF","TX ISSUE",
AK2329="Projet OCM (HUAWEI)","TRAVAUX-HUAWEI",
AK2329="Projet OCM (NOKIA)","TRAVAUX -NOKIA",
AK2329="ACCESS-ISSUE","ACCESS-ISSUE",
AK2329="Projet OCM (ZTE, NOKIA, autres projets)","TRAVAUX OCM",
AK2329="No root CAuse","No root cause",
AK2329="ODU HS","TX ISSUE",
AK2329="IP &amp; VLAN","TX ISSUE",
AK2329="Warehouse HUAWEI","SPARE-ISSUE",
AK2329="SPARE-HS","SPARE-ISSUE",
AK2329="Power Telco","RAN ISSUE",AK2329="no impacts","no impacts"
),"")</f>
        <v>No root cause</v>
      </c>
      <c r="AK2329" s="81" t="s">
        <v>5620</v>
      </c>
      <c r="AL2329" s="56" t="str" cm="1">
        <f t="array" ref="AL2329">IFERROR(_xlfn.IFS(
AK2329="MPR ISSUE","ACTIVE",
AK2329="BSS Hardware Issue","ACTIVE",
AK2329="Sites strategiques, MLL, Pylone, etc.","PASSIVE",
AK2329="AKTIVCO DEFAUT GE &amp; POWER Cabinet","PASSIVE",
AK2329="AKTIVCO Coupure ENEO &amp; Baisse de tension","PASSIVE",
AK2329="Coupure ENEO &amp; Baisse de tension","PASSIVE",
AK2329="Defaut GE &amp; POWER Cabinet","PASSIVE",
AK2329="Sharing","PASSIVE",
AK2329="Sites strategiques &amp; DataCenter","PASSIVE",
AK2329="Exclu","Exclu",
AK2329="SAT","ACTIVE",
AK2329="SPARE-ISSUE","SPARE-ISSUE",
AK2329="Fiber CAmtel","ACTIVE",
AK2329="Fiber AOF","ACTIVE",
AK2329="Projet OCM (HUAWEI)","PLANNED WORKS",
AK2329="Projet OCM (NOKIA)","PLANNED WORKS",
AK2329="ACCESS-ISSUE","ACCESS-ISSUE",
AK2329="Projet OCM (ZTE, NOKIA, autres projets)","PLANNED WORKS",
AK2329="No root CAuse","No root cause",
AK2329="ODU HS","ACTIVE",
AK2329="IP &amp; VLAN","ACTIVE",
AK2329="Warehouse HUAWEI","SPARE-ISSUE",
AK2329="SPARE-HS","SPARE-ISSUE",
AK2329="Power Telco","ACTIVE", AK2329="no impacts","no impacts"
),"")</f>
        <v>No root cause</v>
      </c>
      <c r="AM2329" s="108" t="s">
        <v>5537</v>
      </c>
      <c r="AN2329" s="117" t="s">
        <v>4460</v>
      </c>
      <c r="AP2329" s="23" t="s">
        <v>5537</v>
      </c>
      <c r="AQ2329" s="23" t="s">
        <v>5537</v>
      </c>
      <c r="AR2329" s="7"/>
      <c r="AS2329" s="6"/>
      <c r="AT2329" s="7"/>
      <c r="AU2329" s="3" t="s">
        <v>5537</v>
      </c>
      <c r="AV2329" s="24" t="s">
        <v>5537</v>
      </c>
      <c r="AW2329" s="24" t="s">
        <v>5537</v>
      </c>
      <c r="AX2329" s="24" t="s">
        <v>5537</v>
      </c>
      <c r="AY2329" s="24" t="s">
        <v>5537</v>
      </c>
      <c r="AZ2329" s="24" t="s">
        <v>5537</v>
      </c>
      <c r="BA2329" s="24" t="s">
        <v>5537</v>
      </c>
      <c r="BB2329" s="24" t="s">
        <v>5537</v>
      </c>
      <c r="BC2329" s="24" t="s">
        <v>5537</v>
      </c>
      <c r="BD2329" s="24" t="s">
        <v>5537</v>
      </c>
      <c r="BE2329" s="24" t="s">
        <v>5537</v>
      </c>
      <c r="BF2329" s="24" t="s">
        <v>5537</v>
      </c>
      <c r="BG2329" s="24" t="s">
        <v>5537</v>
      </c>
      <c r="BH2329" s="24" t="s">
        <v>5537</v>
      </c>
      <c r="BI2329" s="9" t="s">
        <v>5537</v>
      </c>
      <c r="BJ2329" s="14"/>
      <c r="BK2329" s="14" t="s">
        <v>5537</v>
      </c>
      <c r="BL2329" s="14" t="str">
        <f>_xlfn.XLOOKUP(B2329,'[4]cell downs 18042026 17h'!$B:$B,'[4]cell downs 18042026 17h'!$B:$B,"")</f>
        <v/>
      </c>
      <c r="BM2329" s="14" t="str">
        <f>_xlfn.XLOOKUP(B2329,'[5]Cells Huawei 19042026 15h'!$B:$B,'[5]Cells Huawei 19042026 15h'!$B:$B,"")</f>
        <v/>
      </c>
      <c r="BN2329" s="9" t="str">
        <f>_xlfn.XLOOKUP(B2329,'[6]cells down 19042026 9H40'!$B:$B,'[6]cells down 19042026 9H40'!$B:$B,"")</f>
        <v/>
      </c>
      <c r="BO2329" s="9" t="s">
        <v>4460</v>
      </c>
      <c r="BP2329" s="9" t="s">
        <v>5537</v>
      </c>
    </row>
    <row r="2330" spans="1:68" s="9" customFormat="1" x14ac:dyDescent="0.35">
      <c r="A2330" s="1" t="s">
        <v>4295</v>
      </c>
      <c r="B2330" s="103" t="s">
        <v>4473</v>
      </c>
      <c r="C2330" s="3" t="str">
        <f>_xlfn.XLOOKUP(B2330,'[1]daily break down'!$D:$D,'[1]daily break down'!$E:$E,"")</f>
        <v>CENTRE</v>
      </c>
      <c r="D2330" s="1" t="s">
        <v>11</v>
      </c>
      <c r="E2330" s="1" t="s">
        <v>12</v>
      </c>
      <c r="F2330" s="3" t="s">
        <v>37</v>
      </c>
      <c r="G2330" s="1" t="s">
        <v>4295</v>
      </c>
      <c r="H2330" s="41" t="str">
        <f>_xlfn.XLOOKUP(B2330,[2]CALCULATION!$B:$B,[2]CALCULATION!$H:$H,"")</f>
        <v>ZTE</v>
      </c>
      <c r="I2330" s="34">
        <v>0</v>
      </c>
      <c r="J2330" s="34">
        <v>0</v>
      </c>
      <c r="K2330" s="34">
        <v>0</v>
      </c>
      <c r="L2330" s="34">
        <v>0</v>
      </c>
      <c r="M2330" s="34">
        <v>0</v>
      </c>
      <c r="N2330" s="34">
        <v>0</v>
      </c>
      <c r="O2330" s="34">
        <v>0</v>
      </c>
      <c r="P2330" s="34">
        <v>0</v>
      </c>
      <c r="Q2330" s="34">
        <v>0</v>
      </c>
      <c r="R2330" s="34">
        <v>0</v>
      </c>
      <c r="S2330" s="109">
        <v>0</v>
      </c>
      <c r="T2330" s="109">
        <f>_xlfn.XLOOKUP(B2330,'[3]Nur des jours'!$B:$B,'[3]Nur des jours'!$U:$U,"")</f>
        <v>0</v>
      </c>
      <c r="U2330" s="109">
        <v>0</v>
      </c>
      <c r="V2330" s="109">
        <v>0</v>
      </c>
      <c r="W2330" s="109">
        <v>0</v>
      </c>
      <c r="X2330" s="109">
        <v>0</v>
      </c>
      <c r="Y2330" s="109">
        <v>0</v>
      </c>
      <c r="Z2330" s="109">
        <v>0</v>
      </c>
      <c r="AA2330" s="109">
        <v>0</v>
      </c>
      <c r="AB2330" s="109">
        <v>0</v>
      </c>
      <c r="AC2330" s="109">
        <v>0</v>
      </c>
      <c r="AD2330" s="109">
        <v>0</v>
      </c>
      <c r="AE2330" s="109">
        <v>0</v>
      </c>
      <c r="AF2330" s="109">
        <v>0</v>
      </c>
      <c r="AG2330" s="57" t="str">
        <f>_xlfn.XLOOKUP(B2330,[3]CALCULATION!$B:$B,[3]CALCULATION!$M:$M,"")</f>
        <v>Operationnel</v>
      </c>
      <c r="AH2330" s="57"/>
      <c r="AI2330" s="56" t="str" cm="1">
        <f t="array" ref="AI2330">IFERROR(_xlfn.IFS(
AK2330="MPR ISSUE","PDH",
AK2330="BSS Hardware Issue","BSS",
AK2330="Sites strategiques, MLL, Pylone, etc.","ENVTECH",
AK2330="AKTIVCO DEFAUT GE &amp; POWER Cabinet","AKTIVCO",
AK2330="AKTIVCO Coupure ENEO &amp; Baisse de tension","AKTIVCO GRID ONLY",
AK2330="Coupure ENEO &amp; Baisse de tension","IHS GRID ONLY",
AK2330="Defaut GE &amp; POWER Cabinet","IHS",
AK2330="Sharing","Partners",
AK2330="Sites strategiques &amp; DataCenter","SST &amp; DC",
AK2330="Exclu","Exclu",
AK2330="SAT","SAT",
AK2330="SPARE-ISSUE","SPARE-ISSUE",
AK2330="Fiber CAmtel","TRANS_FO_CAMTEL",
AK2330="Fiber AOF","Fiber AOF",
AK2330="Projet OCM (HUAWEI)","TRAVAUX-HUAWEI",
AK2330="Projet OCM (NOKIA)","TRAVAUX-NOKIA",
AK2330="ACCESS-ISSUE","ACCESS-ISSUE",
AK2330="Projet OCM (ZTE, NOKIA, autres projets)","TRAVAUX OCM",
AK2330="No root CAuse","No root cause",
AK2330="ODU HS","PDH",
AK2330="IP &amp; VLAN","PDH",
AK2330="Warehouse HUAWEI","SPARE-ISSUE",
AK2330="SPARE-HS","SPARE-ISSUE",
AK2330="Power Telco","BSS",AK2330="no impacts","no impacts"
),"")</f>
        <v>No root cause</v>
      </c>
      <c r="AJ2330" s="56" t="str" cm="1">
        <f t="array" ref="AJ2330">IFERROR(_xlfn.IFS(
AK2330="MPR ISSUE","TX ISSUE",
AK2330="BSS Hardware Issue","RAN ISSUE",
AK2330="Sites strategiques, MLL, Pylone, etc.","ENVTECH",
AK2330="AKTIVCO DEFAUT GE &amp; POWER Cabinet","POWER ISSUE",
AK2330="AKTIVCO Coupure ENEO &amp; Baisse de tension","POWER ISSUE",
AK2330="Coupure ENEO &amp; Baisse de tension","POWER ISSUE",
AK2330="Defaut GE &amp; POWER Cabinet","POWER ISSUE",
AK2330="Sharing","POWER ISSUE",
AK2330="Sites strategiques &amp; DataCenter","POWER ISSUE",
AK2330="Exclu","Exclu",
AK2330="SAT","TX ISSUE",
AK2330="SPARE-ISSUE","SPARE-ISSUE",
AK2330="Fiber CAmtel","TX ISSUE",
AK2330="Fiber AOF","TX ISSUE",
AK2330="Projet OCM (HUAWEI)","TRAVAUX-HUAWEI",
AK2330="Projet OCM (NOKIA)","TRAVAUX -NOKIA",
AK2330="ACCESS-ISSUE","ACCESS-ISSUE",
AK2330="Projet OCM (ZTE, NOKIA, autres projets)","TRAVAUX OCM",
AK2330="No root CAuse","No root cause",
AK2330="ODU HS","TX ISSUE",
AK2330="IP &amp; VLAN","TX ISSUE",
AK2330="Warehouse HUAWEI","SPARE-ISSUE",
AK2330="SPARE-HS","SPARE-ISSUE",
AK2330="Power Telco","RAN ISSUE",AK2330="no impacts","no impacts"
),"")</f>
        <v>No root cause</v>
      </c>
      <c r="AK2330" s="81" t="s">
        <v>5620</v>
      </c>
      <c r="AL2330" s="56" t="str" cm="1">
        <f t="array" ref="AL2330">IFERROR(_xlfn.IFS(
AK2330="MPR ISSUE","ACTIVE",
AK2330="BSS Hardware Issue","ACTIVE",
AK2330="Sites strategiques, MLL, Pylone, etc.","PASSIVE",
AK2330="AKTIVCO DEFAUT GE &amp; POWER Cabinet","PASSIVE",
AK2330="AKTIVCO Coupure ENEO &amp; Baisse de tension","PASSIVE",
AK2330="Coupure ENEO &amp; Baisse de tension","PASSIVE",
AK2330="Defaut GE &amp; POWER Cabinet","PASSIVE",
AK2330="Sharing","PASSIVE",
AK2330="Sites strategiques &amp; DataCenter","PASSIVE",
AK2330="Exclu","Exclu",
AK2330="SAT","ACTIVE",
AK2330="SPARE-ISSUE","SPARE-ISSUE",
AK2330="Fiber CAmtel","ACTIVE",
AK2330="Fiber AOF","ACTIVE",
AK2330="Projet OCM (HUAWEI)","PLANNED WORKS",
AK2330="Projet OCM (NOKIA)","PLANNED WORKS",
AK2330="ACCESS-ISSUE","ACCESS-ISSUE",
AK2330="Projet OCM (ZTE, NOKIA, autres projets)","PLANNED WORKS",
AK2330="No root CAuse","No root cause",
AK2330="ODU HS","ACTIVE",
AK2330="IP &amp; VLAN","ACTIVE",
AK2330="Warehouse HUAWEI","SPARE-ISSUE",
AK2330="SPARE-HS","SPARE-ISSUE",
AK2330="Power Telco","ACTIVE", AK2330="no impacts","no impacts"
),"")</f>
        <v>No root cause</v>
      </c>
      <c r="AM2330" s="108" t="s">
        <v>5537</v>
      </c>
      <c r="AN2330" s="117" t="s">
        <v>4473</v>
      </c>
      <c r="AO2330" s="114"/>
      <c r="AP2330" s="23" t="s">
        <v>5537</v>
      </c>
      <c r="AQ2330" s="23" t="s">
        <v>5537</v>
      </c>
      <c r="AR2330" s="7"/>
      <c r="AS2330" s="6"/>
      <c r="AT2330" s="7"/>
      <c r="AU2330" s="3" t="s">
        <v>5537</v>
      </c>
      <c r="AV2330" s="24" t="s">
        <v>5537</v>
      </c>
      <c r="AW2330" s="24" t="s">
        <v>5537</v>
      </c>
      <c r="AX2330" s="24" t="s">
        <v>5537</v>
      </c>
      <c r="AY2330" s="24" t="s">
        <v>5537</v>
      </c>
      <c r="AZ2330" s="24" t="s">
        <v>5537</v>
      </c>
      <c r="BA2330" s="24" t="s">
        <v>5537</v>
      </c>
      <c r="BB2330" s="24" t="s">
        <v>5537</v>
      </c>
      <c r="BC2330" s="24" t="s">
        <v>5537</v>
      </c>
      <c r="BD2330" s="24" t="s">
        <v>5537</v>
      </c>
      <c r="BE2330" s="24" t="s">
        <v>5537</v>
      </c>
      <c r="BF2330" s="24" t="s">
        <v>5537</v>
      </c>
      <c r="BG2330" s="24" t="s">
        <v>5537</v>
      </c>
      <c r="BH2330" s="24" t="s">
        <v>5537</v>
      </c>
      <c r="BI2330" s="9" t="s">
        <v>5537</v>
      </c>
      <c r="BJ2330" s="14"/>
      <c r="BK2330" s="14" t="s">
        <v>5537</v>
      </c>
      <c r="BL2330" s="14" t="str">
        <f>_xlfn.XLOOKUP(B2330,'[4]cell downs 18042026 17h'!$B:$B,'[4]cell downs 18042026 17h'!$B:$B,"")</f>
        <v/>
      </c>
      <c r="BM2330" s="14" t="str">
        <f>_xlfn.XLOOKUP(B2330,'[5]Cells Huawei 19042026 15h'!$B:$B,'[5]Cells Huawei 19042026 15h'!$B:$B,"")</f>
        <v/>
      </c>
      <c r="BN2330" s="9" t="str">
        <f>_xlfn.XLOOKUP(B2330,'[6]cells down 19042026 9H40'!$B:$B,'[6]cells down 19042026 9H40'!$B:$B,"")</f>
        <v/>
      </c>
      <c r="BO2330" s="9" t="s">
        <v>4473</v>
      </c>
      <c r="BP2330" s="9" t="s">
        <v>12</v>
      </c>
    </row>
    <row r="2331" spans="1:68" s="9" customFormat="1" x14ac:dyDescent="0.35">
      <c r="A2331" s="1" t="s">
        <v>4477</v>
      </c>
      <c r="B2331" s="8" t="s">
        <v>4478</v>
      </c>
      <c r="C2331" s="3" t="str">
        <f>_xlfn.XLOOKUP(B2331,'[1]daily break down'!$D:$D,'[1]daily break down'!$E:$E,"")</f>
        <v>CENTRE</v>
      </c>
      <c r="D2331" s="1" t="s">
        <v>11</v>
      </c>
      <c r="E2331" s="1" t="s">
        <v>1713</v>
      </c>
      <c r="F2331" s="3" t="s">
        <v>37</v>
      </c>
      <c r="G2331" s="1" t="s">
        <v>4479</v>
      </c>
      <c r="H2331" s="41" t="str">
        <f>_xlfn.XLOOKUP(B2331,[2]CALCULATION!$B:$B,[2]CALCULATION!$H:$H,"")</f>
        <v>ZTE</v>
      </c>
      <c r="I2331" s="34">
        <v>0</v>
      </c>
      <c r="J2331" s="34">
        <v>0</v>
      </c>
      <c r="K2331" s="34">
        <v>0</v>
      </c>
      <c r="L2331" s="34">
        <v>0</v>
      </c>
      <c r="M2331" s="34">
        <v>0</v>
      </c>
      <c r="N2331" s="34">
        <v>0</v>
      </c>
      <c r="O2331" s="34">
        <v>0</v>
      </c>
      <c r="P2331" s="34">
        <v>0</v>
      </c>
      <c r="Q2331" s="34">
        <v>0</v>
      </c>
      <c r="R2331" s="34">
        <v>0</v>
      </c>
      <c r="S2331" s="109">
        <v>0</v>
      </c>
      <c r="T2331" s="109">
        <f>_xlfn.XLOOKUP(B2331,'[3]Nur des jours'!$B:$B,'[3]Nur des jours'!$U:$U,"")</f>
        <v>0</v>
      </c>
      <c r="U2331" s="109">
        <v>0</v>
      </c>
      <c r="V2331" s="109">
        <v>0</v>
      </c>
      <c r="W2331" s="109">
        <v>0</v>
      </c>
      <c r="X2331" s="109">
        <v>0</v>
      </c>
      <c r="Y2331" s="109">
        <v>0</v>
      </c>
      <c r="Z2331" s="109">
        <v>0</v>
      </c>
      <c r="AA2331" s="109">
        <v>0</v>
      </c>
      <c r="AB2331" s="109">
        <v>0</v>
      </c>
      <c r="AC2331" s="109">
        <v>0</v>
      </c>
      <c r="AD2331" s="109">
        <v>0</v>
      </c>
      <c r="AE2331" s="109">
        <v>0</v>
      </c>
      <c r="AF2331" s="109">
        <v>0</v>
      </c>
      <c r="AG2331" s="57" t="str">
        <f>_xlfn.XLOOKUP(B2331,[3]CALCULATION!$B:$B,[3]CALCULATION!$M:$M,"")</f>
        <v>Operationnel</v>
      </c>
      <c r="AH2331" s="57"/>
      <c r="AI2331" s="56" t="str" cm="1">
        <f t="array" ref="AI2331">IFERROR(_xlfn.IFS(
AK2331="MPR ISSUE","PDH",
AK2331="BSS Hardware Issue","BSS",
AK2331="Sites strategiques, MLL, Pylone, etc.","ENVTECH",
AK2331="AKTIVCO DEFAUT GE &amp; POWER Cabinet","AKTIVCO",
AK2331="AKTIVCO Coupure ENEO &amp; Baisse de tension","AKTIVCO GRID ONLY",
AK2331="Coupure ENEO &amp; Baisse de tension","IHS GRID ONLY",
AK2331="Defaut GE &amp; POWER Cabinet","IHS",
AK2331="Sharing","Partners",
AK2331="Sites strategiques &amp; DataCenter","SST &amp; DC",
AK2331="Exclu","Exclu",
AK2331="SAT","SAT",
AK2331="SPARE-ISSUE","SPARE-ISSUE",
AK2331="Fiber CAmtel","TRANS_FO_CAMTEL",
AK2331="Fiber AOF","Fiber AOF",
AK2331="Projet OCM (HUAWEI)","TRAVAUX-HUAWEI",
AK2331="Projet OCM (NOKIA)","TRAVAUX-NOKIA",
AK2331="ACCESS-ISSUE","ACCESS-ISSUE",
AK2331="Projet OCM (ZTE, NOKIA, autres projets)","TRAVAUX OCM",
AK2331="No root CAuse","No root cause",
AK2331="ODU HS","PDH",
AK2331="IP &amp; VLAN","PDH",
AK2331="Warehouse HUAWEI","SPARE-ISSUE",
AK2331="SPARE-HS","SPARE-ISSUE",
AK2331="Power Telco","BSS",AK2331="no impacts","no impacts"
),"")</f>
        <v>No root cause</v>
      </c>
      <c r="AJ2331" s="56" t="str" cm="1">
        <f t="array" ref="AJ2331">IFERROR(_xlfn.IFS(
AK2331="MPR ISSUE","TX ISSUE",
AK2331="BSS Hardware Issue","RAN ISSUE",
AK2331="Sites strategiques, MLL, Pylone, etc.","ENVTECH",
AK2331="AKTIVCO DEFAUT GE &amp; POWER Cabinet","POWER ISSUE",
AK2331="AKTIVCO Coupure ENEO &amp; Baisse de tension","POWER ISSUE",
AK2331="Coupure ENEO &amp; Baisse de tension","POWER ISSUE",
AK2331="Defaut GE &amp; POWER Cabinet","POWER ISSUE",
AK2331="Sharing","POWER ISSUE",
AK2331="Sites strategiques &amp; DataCenter","POWER ISSUE",
AK2331="Exclu","Exclu",
AK2331="SAT","TX ISSUE",
AK2331="SPARE-ISSUE","SPARE-ISSUE",
AK2331="Fiber CAmtel","TX ISSUE",
AK2331="Fiber AOF","TX ISSUE",
AK2331="Projet OCM (HUAWEI)","TRAVAUX-HUAWEI",
AK2331="Projet OCM (NOKIA)","TRAVAUX -NOKIA",
AK2331="ACCESS-ISSUE","ACCESS-ISSUE",
AK2331="Projet OCM (ZTE, NOKIA, autres projets)","TRAVAUX OCM",
AK2331="No root CAuse","No root cause",
AK2331="ODU HS","TX ISSUE",
AK2331="IP &amp; VLAN","TX ISSUE",
AK2331="Warehouse HUAWEI","SPARE-ISSUE",
AK2331="SPARE-HS","SPARE-ISSUE",
AK2331="Power Telco","RAN ISSUE",AK2331="no impacts","no impacts"
),"")</f>
        <v>No root cause</v>
      </c>
      <c r="AK2331" s="81" t="s">
        <v>5620</v>
      </c>
      <c r="AL2331" s="56" t="str" cm="1">
        <f t="array" ref="AL2331">IFERROR(_xlfn.IFS(
AK2331="MPR ISSUE","ACTIVE",
AK2331="BSS Hardware Issue","ACTIVE",
AK2331="Sites strategiques, MLL, Pylone, etc.","PASSIVE",
AK2331="AKTIVCO DEFAUT GE &amp; POWER Cabinet","PASSIVE",
AK2331="AKTIVCO Coupure ENEO &amp; Baisse de tension","PASSIVE",
AK2331="Coupure ENEO &amp; Baisse de tension","PASSIVE",
AK2331="Defaut GE &amp; POWER Cabinet","PASSIVE",
AK2331="Sharing","PASSIVE",
AK2331="Sites strategiques &amp; DataCenter","PASSIVE",
AK2331="Exclu","Exclu",
AK2331="SAT","ACTIVE",
AK2331="SPARE-ISSUE","SPARE-ISSUE",
AK2331="Fiber CAmtel","ACTIVE",
AK2331="Fiber AOF","ACTIVE",
AK2331="Projet OCM (HUAWEI)","PLANNED WORKS",
AK2331="Projet OCM (NOKIA)","PLANNED WORKS",
AK2331="ACCESS-ISSUE","ACCESS-ISSUE",
AK2331="Projet OCM (ZTE, NOKIA, autres projets)","PLANNED WORKS",
AK2331="No root CAuse","No root cause",
AK2331="ODU HS","ACTIVE",
AK2331="IP &amp; VLAN","ACTIVE",
AK2331="Warehouse HUAWEI","SPARE-ISSUE",
AK2331="SPARE-HS","SPARE-ISSUE",
AK2331="Power Telco","ACTIVE", AK2331="no impacts","no impacts"
),"")</f>
        <v>No root cause</v>
      </c>
      <c r="AM2331" s="108" t="s">
        <v>5537</v>
      </c>
      <c r="AN2331" s="117" t="s">
        <v>4478</v>
      </c>
      <c r="AO2331" s="114"/>
      <c r="AP2331" s="23" t="s">
        <v>5537</v>
      </c>
      <c r="AQ2331" s="23" t="s">
        <v>5537</v>
      </c>
      <c r="AR2331" s="7"/>
      <c r="AS2331" s="6"/>
      <c r="AT2331" s="7"/>
      <c r="AU2331" s="3" t="s">
        <v>5537</v>
      </c>
      <c r="AV2331" s="24" t="s">
        <v>5537</v>
      </c>
      <c r="AW2331" s="24" t="s">
        <v>5537</v>
      </c>
      <c r="AX2331" s="24" t="s">
        <v>5537</v>
      </c>
      <c r="AY2331" s="24" t="s">
        <v>5537</v>
      </c>
      <c r="AZ2331" s="24" t="s">
        <v>5537</v>
      </c>
      <c r="BA2331" s="24" t="s">
        <v>5537</v>
      </c>
      <c r="BB2331" s="24" t="s">
        <v>5537</v>
      </c>
      <c r="BC2331" s="24" t="s">
        <v>5537</v>
      </c>
      <c r="BD2331" s="24" t="s">
        <v>5537</v>
      </c>
      <c r="BE2331" s="24" t="s">
        <v>5537</v>
      </c>
      <c r="BF2331" s="24" t="s">
        <v>5537</v>
      </c>
      <c r="BG2331" s="24" t="s">
        <v>5537</v>
      </c>
      <c r="BH2331" s="24" t="s">
        <v>5537</v>
      </c>
      <c r="BI2331" s="9" t="s">
        <v>5537</v>
      </c>
      <c r="BJ2331" s="14"/>
      <c r="BK2331" s="14" t="s">
        <v>5537</v>
      </c>
      <c r="BL2331" s="14" t="str">
        <f>_xlfn.XLOOKUP(B2331,'[4]cell downs 18042026 17h'!$B:$B,'[4]cell downs 18042026 17h'!$B:$B,"")</f>
        <v/>
      </c>
      <c r="BM2331" s="14" t="str">
        <f>_xlfn.XLOOKUP(B2331,'[5]Cells Huawei 19042026 15h'!$B:$B,'[5]Cells Huawei 19042026 15h'!$B:$B,"")</f>
        <v/>
      </c>
      <c r="BN2331" s="9" t="str">
        <f>_xlfn.XLOOKUP(B2331,'[6]cells down 19042026 9H40'!$B:$B,'[6]cells down 19042026 9H40'!$B:$B,"")</f>
        <v/>
      </c>
      <c r="BO2331" s="9" t="s">
        <v>4478</v>
      </c>
      <c r="BP2331" s="9" t="s">
        <v>5537</v>
      </c>
    </row>
    <row r="2332" spans="1:68" s="9" customFormat="1" x14ac:dyDescent="0.35">
      <c r="A2332" s="1" t="s">
        <v>4600</v>
      </c>
      <c r="B2332" s="8" t="s">
        <v>4601</v>
      </c>
      <c r="C2332" s="3" t="str">
        <f>_xlfn.XLOOKUP(B2332,'[1]daily break down'!$D:$D,'[1]daily break down'!$E:$E,"")</f>
        <v>LITTORAL</v>
      </c>
      <c r="D2332" s="1" t="s">
        <v>2748</v>
      </c>
      <c r="E2332" s="1" t="s">
        <v>12</v>
      </c>
      <c r="F2332" s="3" t="s">
        <v>31</v>
      </c>
      <c r="G2332" s="1" t="s">
        <v>4602</v>
      </c>
      <c r="H2332" s="41" t="str">
        <f>_xlfn.XLOOKUP(B2332,[2]CALCULATION!$B:$B,[2]CALCULATION!$H:$H,"")</f>
        <v>ZTE</v>
      </c>
      <c r="I2332" s="34">
        <v>0</v>
      </c>
      <c r="J2332" s="34">
        <v>0</v>
      </c>
      <c r="K2332" s="34">
        <v>0</v>
      </c>
      <c r="L2332" s="34">
        <v>0</v>
      </c>
      <c r="M2332" s="34">
        <v>0</v>
      </c>
      <c r="N2332" s="34">
        <v>0</v>
      </c>
      <c r="O2332" s="34">
        <v>0</v>
      </c>
      <c r="P2332" s="34">
        <v>0</v>
      </c>
      <c r="Q2332" s="34">
        <v>0</v>
      </c>
      <c r="R2332" s="34">
        <v>0</v>
      </c>
      <c r="S2332" s="109">
        <v>0</v>
      </c>
      <c r="T2332" s="109">
        <f>_xlfn.XLOOKUP(B2332,'[3]Nur des jours'!$B:$B,'[3]Nur des jours'!$U:$U,"")</f>
        <v>0</v>
      </c>
      <c r="U2332" s="109">
        <v>0</v>
      </c>
      <c r="V2332" s="109">
        <v>0</v>
      </c>
      <c r="W2332" s="109">
        <v>0</v>
      </c>
      <c r="X2332" s="109">
        <v>0</v>
      </c>
      <c r="Y2332" s="109">
        <v>0</v>
      </c>
      <c r="Z2332" s="109">
        <v>0</v>
      </c>
      <c r="AA2332" s="109">
        <v>0</v>
      </c>
      <c r="AB2332" s="109">
        <v>0</v>
      </c>
      <c r="AC2332" s="109">
        <v>0</v>
      </c>
      <c r="AD2332" s="109">
        <v>0</v>
      </c>
      <c r="AE2332" s="109">
        <v>0</v>
      </c>
      <c r="AF2332" s="109">
        <v>0</v>
      </c>
      <c r="AG2332" s="57" t="str">
        <f>_xlfn.XLOOKUP(B2332,[3]CALCULATION!$B:$B,[3]CALCULATION!$M:$M,"")</f>
        <v>Operationnel</v>
      </c>
      <c r="AH2332" s="57"/>
      <c r="AI2332" s="56" t="str" cm="1">
        <f t="array" ref="AI2332">IFERROR(_xlfn.IFS(
AK2332="MPR ISSUE","PDH",
AK2332="BSS Hardware Issue","BSS",
AK2332="Sites strategiques, MLL, Pylone, etc.","ENVTECH",
AK2332="AKTIVCO DEFAUT GE &amp; POWER Cabinet","AKTIVCO",
AK2332="AKTIVCO Coupure ENEO &amp; Baisse de tension","AKTIVCO GRID ONLY",
AK2332="Coupure ENEO &amp; Baisse de tension","IHS GRID ONLY",
AK2332="Defaut GE &amp; POWER Cabinet","IHS",
AK2332="Sharing","Partners",
AK2332="Sites strategiques &amp; DataCenter","SST &amp; DC",
AK2332="Exclu","Exclu",
AK2332="SAT","SAT",
AK2332="SPARE-ISSUE","SPARE-ISSUE",
AK2332="Fiber CAmtel","TRANS_FO_CAMTEL",
AK2332="Fiber AOF","Fiber AOF",
AK2332="Projet OCM (HUAWEI)","TRAVAUX-HUAWEI",
AK2332="Projet OCM (NOKIA)","TRAVAUX-NOKIA",
AK2332="ACCESS-ISSUE","ACCESS-ISSUE",
AK2332="Projet OCM (ZTE, NOKIA, autres projets)","TRAVAUX OCM",
AK2332="No root CAuse","No root cause",
AK2332="ODU HS","PDH",
AK2332="IP &amp; VLAN","PDH",
AK2332="Warehouse HUAWEI","SPARE-ISSUE",
AK2332="SPARE-HS","SPARE-ISSUE",
AK2332="Power Telco","BSS",AK2332="no impacts","no impacts"
),"")</f>
        <v>No root cause</v>
      </c>
      <c r="AJ2332" s="56" t="str" cm="1">
        <f t="array" ref="AJ2332">IFERROR(_xlfn.IFS(
AK2332="MPR ISSUE","TX ISSUE",
AK2332="BSS Hardware Issue","RAN ISSUE",
AK2332="Sites strategiques, MLL, Pylone, etc.","ENVTECH",
AK2332="AKTIVCO DEFAUT GE &amp; POWER Cabinet","POWER ISSUE",
AK2332="AKTIVCO Coupure ENEO &amp; Baisse de tension","POWER ISSUE",
AK2332="Coupure ENEO &amp; Baisse de tension","POWER ISSUE",
AK2332="Defaut GE &amp; POWER Cabinet","POWER ISSUE",
AK2332="Sharing","POWER ISSUE",
AK2332="Sites strategiques &amp; DataCenter","POWER ISSUE",
AK2332="Exclu","Exclu",
AK2332="SAT","TX ISSUE",
AK2332="SPARE-ISSUE","SPARE-ISSUE",
AK2332="Fiber CAmtel","TX ISSUE",
AK2332="Fiber AOF","TX ISSUE",
AK2332="Projet OCM (HUAWEI)","TRAVAUX-HUAWEI",
AK2332="Projet OCM (NOKIA)","TRAVAUX -NOKIA",
AK2332="ACCESS-ISSUE","ACCESS-ISSUE",
AK2332="Projet OCM (ZTE, NOKIA, autres projets)","TRAVAUX OCM",
AK2332="No root CAuse","No root cause",
AK2332="ODU HS","TX ISSUE",
AK2332="IP &amp; VLAN","TX ISSUE",
AK2332="Warehouse HUAWEI","SPARE-ISSUE",
AK2332="SPARE-HS","SPARE-ISSUE",
AK2332="Power Telco","RAN ISSUE",AK2332="no impacts","no impacts"
),"")</f>
        <v>No root cause</v>
      </c>
      <c r="AK2332" s="81" t="s">
        <v>5620</v>
      </c>
      <c r="AL2332" s="56" t="str" cm="1">
        <f t="array" ref="AL2332">IFERROR(_xlfn.IFS(
AK2332="MPR ISSUE","ACTIVE",
AK2332="BSS Hardware Issue","ACTIVE",
AK2332="Sites strategiques, MLL, Pylone, etc.","PASSIVE",
AK2332="AKTIVCO DEFAUT GE &amp; POWER Cabinet","PASSIVE",
AK2332="AKTIVCO Coupure ENEO &amp; Baisse de tension","PASSIVE",
AK2332="Coupure ENEO &amp; Baisse de tension","PASSIVE",
AK2332="Defaut GE &amp; POWER Cabinet","PASSIVE",
AK2332="Sharing","PASSIVE",
AK2332="Sites strategiques &amp; DataCenter","PASSIVE",
AK2332="Exclu","Exclu",
AK2332="SAT","ACTIVE",
AK2332="SPARE-ISSUE","SPARE-ISSUE",
AK2332="Fiber CAmtel","ACTIVE",
AK2332="Fiber AOF","ACTIVE",
AK2332="Projet OCM (HUAWEI)","PLANNED WORKS",
AK2332="Projet OCM (NOKIA)","PLANNED WORKS",
AK2332="ACCESS-ISSUE","ACCESS-ISSUE",
AK2332="Projet OCM (ZTE, NOKIA, autres projets)","PLANNED WORKS",
AK2332="No root CAuse","No root cause",
AK2332="ODU HS","ACTIVE",
AK2332="IP &amp; VLAN","ACTIVE",
AK2332="Warehouse HUAWEI","SPARE-ISSUE",
AK2332="SPARE-HS","SPARE-ISSUE",
AK2332="Power Telco","ACTIVE", AK2332="no impacts","no impacts"
),"")</f>
        <v>No root cause</v>
      </c>
      <c r="AM2332" s="108" t="s">
        <v>5537</v>
      </c>
      <c r="AN2332" s="117" t="s">
        <v>4601</v>
      </c>
      <c r="AO2332" s="114"/>
      <c r="AP2332" s="23" t="s">
        <v>5537</v>
      </c>
      <c r="AQ2332" s="23" t="s">
        <v>5537</v>
      </c>
      <c r="AR2332" s="7"/>
      <c r="AS2332" s="6"/>
      <c r="AT2332" s="7"/>
      <c r="AU2332" s="3" t="s">
        <v>5537</v>
      </c>
      <c r="AV2332" s="24" t="s">
        <v>5537</v>
      </c>
      <c r="AW2332" s="24" t="s">
        <v>5537</v>
      </c>
      <c r="AX2332" s="24" t="s">
        <v>5537</v>
      </c>
      <c r="AY2332" s="24" t="s">
        <v>5537</v>
      </c>
      <c r="AZ2332" s="24" t="s">
        <v>5537</v>
      </c>
      <c r="BA2332" s="24" t="s">
        <v>5537</v>
      </c>
      <c r="BB2332" s="24" t="s">
        <v>5537</v>
      </c>
      <c r="BC2332" s="24" t="s">
        <v>5537</v>
      </c>
      <c r="BD2332" s="24" t="s">
        <v>5537</v>
      </c>
      <c r="BE2332" s="24" t="s">
        <v>5537</v>
      </c>
      <c r="BF2332" s="24" t="s">
        <v>5537</v>
      </c>
      <c r="BG2332" s="24" t="s">
        <v>5537</v>
      </c>
      <c r="BH2332" s="24" t="s">
        <v>5537</v>
      </c>
      <c r="BI2332" s="9" t="s">
        <v>5537</v>
      </c>
      <c r="BJ2332" s="14"/>
      <c r="BK2332" s="14" t="s">
        <v>5537</v>
      </c>
      <c r="BL2332" s="14" t="str">
        <f>_xlfn.XLOOKUP(B2332,'[4]cell downs 18042026 17h'!$B:$B,'[4]cell downs 18042026 17h'!$B:$B,"")</f>
        <v/>
      </c>
      <c r="BM2332" s="14" t="str">
        <f>_xlfn.XLOOKUP(B2332,'[5]Cells Huawei 19042026 15h'!$B:$B,'[5]Cells Huawei 19042026 15h'!$B:$B,"")</f>
        <v/>
      </c>
      <c r="BN2332" s="9" t="str">
        <f>_xlfn.XLOOKUP(B2332,'[6]cells down 19042026 9H40'!$B:$B,'[6]cells down 19042026 9H40'!$B:$B,"")</f>
        <v/>
      </c>
      <c r="BO2332" s="9" t="s">
        <v>4601</v>
      </c>
      <c r="BP2332" s="9" t="s">
        <v>1129</v>
      </c>
    </row>
    <row r="2333" spans="1:68" s="9" customFormat="1" x14ac:dyDescent="0.35">
      <c r="A2333" s="1" t="s">
        <v>4485</v>
      </c>
      <c r="B2333" s="8" t="s">
        <v>4486</v>
      </c>
      <c r="C2333" s="3" t="str">
        <f>_xlfn.XLOOKUP(B2333,'[1]daily break down'!$D:$D,'[1]daily break down'!$E:$E,"")</f>
        <v>LITTORAL</v>
      </c>
      <c r="D2333" s="1" t="s">
        <v>21</v>
      </c>
      <c r="E2333" s="1" t="s">
        <v>36</v>
      </c>
      <c r="F2333" s="3" t="s">
        <v>31</v>
      </c>
      <c r="G2333" s="1" t="s">
        <v>3937</v>
      </c>
      <c r="H2333" s="41" t="str">
        <f>_xlfn.XLOOKUP(B2333,[2]CALCULATION!$B:$B,[2]CALCULATION!$H:$H,"")</f>
        <v>ZTE</v>
      </c>
      <c r="I2333" s="34">
        <v>0</v>
      </c>
      <c r="J2333" s="34">
        <v>0</v>
      </c>
      <c r="K2333" s="34">
        <v>0</v>
      </c>
      <c r="L2333" s="34">
        <v>0</v>
      </c>
      <c r="M2333" s="34">
        <v>0</v>
      </c>
      <c r="N2333" s="34">
        <v>0</v>
      </c>
      <c r="O2333" s="34">
        <v>0</v>
      </c>
      <c r="P2333" s="34">
        <v>0</v>
      </c>
      <c r="Q2333" s="34">
        <v>0</v>
      </c>
      <c r="R2333" s="34">
        <v>0</v>
      </c>
      <c r="S2333" s="109">
        <v>0</v>
      </c>
      <c r="T2333" s="109">
        <f>_xlfn.XLOOKUP(B2333,'[3]Nur des jours'!$B:$B,'[3]Nur des jours'!$U:$U,"")</f>
        <v>0</v>
      </c>
      <c r="U2333" s="109">
        <v>0</v>
      </c>
      <c r="V2333" s="109">
        <v>0</v>
      </c>
      <c r="W2333" s="109">
        <v>0</v>
      </c>
      <c r="X2333" s="109">
        <v>0</v>
      </c>
      <c r="Y2333" s="109">
        <v>0</v>
      </c>
      <c r="Z2333" s="109">
        <v>0</v>
      </c>
      <c r="AA2333" s="109">
        <v>0</v>
      </c>
      <c r="AB2333" s="109">
        <v>0</v>
      </c>
      <c r="AC2333" s="109">
        <v>0</v>
      </c>
      <c r="AD2333" s="109">
        <v>0</v>
      </c>
      <c r="AE2333" s="109">
        <v>0</v>
      </c>
      <c r="AF2333" s="109">
        <v>0</v>
      </c>
      <c r="AG2333" s="57" t="str">
        <f>_xlfn.XLOOKUP(B2333,[3]CALCULATION!$B:$B,[3]CALCULATION!$M:$M,"")</f>
        <v>Operationnel</v>
      </c>
      <c r="AH2333" s="57"/>
      <c r="AI2333" s="56" t="str" cm="1">
        <f t="array" ref="AI2333">IFERROR(_xlfn.IFS(
AK2333="MPR ISSUE","PDH",
AK2333="BSS Hardware Issue","BSS",
AK2333="Sites strategiques, MLL, Pylone, etc.","ENVTECH",
AK2333="AKTIVCO DEFAUT GE &amp; POWER Cabinet","AKTIVCO",
AK2333="AKTIVCO Coupure ENEO &amp; Baisse de tension","AKTIVCO GRID ONLY",
AK2333="Coupure ENEO &amp; Baisse de tension","IHS GRID ONLY",
AK2333="Defaut GE &amp; POWER Cabinet","IHS",
AK2333="Sharing","Partners",
AK2333="Sites strategiques &amp; DataCenter","SST &amp; DC",
AK2333="Exclu","Exclu",
AK2333="SAT","SAT",
AK2333="SPARE-ISSUE","SPARE-ISSUE",
AK2333="Fiber CAmtel","TRANS_FO_CAMTEL",
AK2333="Fiber AOF","Fiber AOF",
AK2333="Projet OCM (HUAWEI)","TRAVAUX-HUAWEI",
AK2333="Projet OCM (NOKIA)","TRAVAUX-NOKIA",
AK2333="ACCESS-ISSUE","ACCESS-ISSUE",
AK2333="Projet OCM (ZTE, NOKIA, autres projets)","TRAVAUX OCM",
AK2333="No root CAuse","No root cause",
AK2333="ODU HS","PDH",
AK2333="IP &amp; VLAN","PDH",
AK2333="Warehouse HUAWEI","SPARE-ISSUE",
AK2333="SPARE-HS","SPARE-ISSUE",
AK2333="Power Telco","BSS",AK2333="no impacts","no impacts"
),"")</f>
        <v>No root cause</v>
      </c>
      <c r="AJ2333" s="56" t="str" cm="1">
        <f t="array" ref="AJ2333">IFERROR(_xlfn.IFS(
AK2333="MPR ISSUE","TX ISSUE",
AK2333="BSS Hardware Issue","RAN ISSUE",
AK2333="Sites strategiques, MLL, Pylone, etc.","ENVTECH",
AK2333="AKTIVCO DEFAUT GE &amp; POWER Cabinet","POWER ISSUE",
AK2333="AKTIVCO Coupure ENEO &amp; Baisse de tension","POWER ISSUE",
AK2333="Coupure ENEO &amp; Baisse de tension","POWER ISSUE",
AK2333="Defaut GE &amp; POWER Cabinet","POWER ISSUE",
AK2333="Sharing","POWER ISSUE",
AK2333="Sites strategiques &amp; DataCenter","POWER ISSUE",
AK2333="Exclu","Exclu",
AK2333="SAT","TX ISSUE",
AK2333="SPARE-ISSUE","SPARE-ISSUE",
AK2333="Fiber CAmtel","TX ISSUE",
AK2333="Fiber AOF","TX ISSUE",
AK2333="Projet OCM (HUAWEI)","TRAVAUX-HUAWEI",
AK2333="Projet OCM (NOKIA)","TRAVAUX -NOKIA",
AK2333="ACCESS-ISSUE","ACCESS-ISSUE",
AK2333="Projet OCM (ZTE, NOKIA, autres projets)","TRAVAUX OCM",
AK2333="No root CAuse","No root cause",
AK2333="ODU HS","TX ISSUE",
AK2333="IP &amp; VLAN","TX ISSUE",
AK2333="Warehouse HUAWEI","SPARE-ISSUE",
AK2333="SPARE-HS","SPARE-ISSUE",
AK2333="Power Telco","RAN ISSUE",AK2333="no impacts","no impacts"
),"")</f>
        <v>No root cause</v>
      </c>
      <c r="AK2333" s="81" t="s">
        <v>5620</v>
      </c>
      <c r="AL2333" s="56" t="str" cm="1">
        <f t="array" ref="AL2333">IFERROR(_xlfn.IFS(
AK2333="MPR ISSUE","ACTIVE",
AK2333="BSS Hardware Issue","ACTIVE",
AK2333="Sites strategiques, MLL, Pylone, etc.","PASSIVE",
AK2333="AKTIVCO DEFAUT GE &amp; POWER Cabinet","PASSIVE",
AK2333="AKTIVCO Coupure ENEO &amp; Baisse de tension","PASSIVE",
AK2333="Coupure ENEO &amp; Baisse de tension","PASSIVE",
AK2333="Defaut GE &amp; POWER Cabinet","PASSIVE",
AK2333="Sharing","PASSIVE",
AK2333="Sites strategiques &amp; DataCenter","PASSIVE",
AK2333="Exclu","Exclu",
AK2333="SAT","ACTIVE",
AK2333="SPARE-ISSUE","SPARE-ISSUE",
AK2333="Fiber CAmtel","ACTIVE",
AK2333="Fiber AOF","ACTIVE",
AK2333="Projet OCM (HUAWEI)","PLANNED WORKS",
AK2333="Projet OCM (NOKIA)","PLANNED WORKS",
AK2333="ACCESS-ISSUE","ACCESS-ISSUE",
AK2333="Projet OCM (ZTE, NOKIA, autres projets)","PLANNED WORKS",
AK2333="No root CAuse","No root cause",
AK2333="ODU HS","ACTIVE",
AK2333="IP &amp; VLAN","ACTIVE",
AK2333="Warehouse HUAWEI","SPARE-ISSUE",
AK2333="SPARE-HS","SPARE-ISSUE",
AK2333="Power Telco","ACTIVE", AK2333="no impacts","no impacts"
),"")</f>
        <v>No root cause</v>
      </c>
      <c r="AM2333" s="108" t="s">
        <v>5537</v>
      </c>
      <c r="AN2333" s="117" t="s">
        <v>4486</v>
      </c>
      <c r="AP2333" s="23" t="s">
        <v>5537</v>
      </c>
      <c r="AQ2333" s="23" t="s">
        <v>5537</v>
      </c>
      <c r="AR2333" s="7"/>
      <c r="AS2333" s="6"/>
      <c r="AT2333" s="7"/>
      <c r="AU2333" s="3" t="s">
        <v>5537</v>
      </c>
      <c r="AV2333" s="24" t="s">
        <v>5537</v>
      </c>
      <c r="AW2333" s="24" t="s">
        <v>5537</v>
      </c>
      <c r="AX2333" s="24" t="s">
        <v>5537</v>
      </c>
      <c r="AY2333" s="24" t="s">
        <v>5537</v>
      </c>
      <c r="AZ2333" s="24" t="s">
        <v>5537</v>
      </c>
      <c r="BA2333" s="24" t="s">
        <v>5537</v>
      </c>
      <c r="BB2333" s="24" t="s">
        <v>5537</v>
      </c>
      <c r="BC2333" s="24" t="s">
        <v>5537</v>
      </c>
      <c r="BD2333" s="24" t="s">
        <v>5537</v>
      </c>
      <c r="BE2333" s="24" t="s">
        <v>5537</v>
      </c>
      <c r="BF2333" s="24" t="s">
        <v>5537</v>
      </c>
      <c r="BG2333" s="24" t="s">
        <v>5537</v>
      </c>
      <c r="BH2333" s="24" t="s">
        <v>5537</v>
      </c>
      <c r="BI2333" s="9" t="s">
        <v>5537</v>
      </c>
      <c r="BJ2333" s="14"/>
      <c r="BK2333" s="14" t="s">
        <v>5537</v>
      </c>
      <c r="BL2333" s="14" t="str">
        <f>_xlfn.XLOOKUP(B2333,'[4]cell downs 18042026 17h'!$B:$B,'[4]cell downs 18042026 17h'!$B:$B,"")</f>
        <v/>
      </c>
      <c r="BM2333" s="14" t="str">
        <f>_xlfn.XLOOKUP(B2333,'[5]Cells Huawei 19042026 15h'!$B:$B,'[5]Cells Huawei 19042026 15h'!$B:$B,"")</f>
        <v/>
      </c>
      <c r="BN2333" s="9" t="str">
        <f>_xlfn.XLOOKUP(B2333,'[6]cells down 19042026 9H40'!$B:$B,'[6]cells down 19042026 9H40'!$B:$B,"")</f>
        <v/>
      </c>
      <c r="BO2333" s="9" t="s">
        <v>5537</v>
      </c>
      <c r="BP2333" s="9" t="s">
        <v>12</v>
      </c>
    </row>
    <row r="2334" spans="1:68" s="9" customFormat="1" x14ac:dyDescent="0.35">
      <c r="A2334" s="1" t="s">
        <v>4489</v>
      </c>
      <c r="B2334" s="8" t="s">
        <v>4490</v>
      </c>
      <c r="C2334" s="3" t="str">
        <f>_xlfn.XLOOKUP(B2334,'[1]daily break down'!$D:$D,'[1]daily break down'!$E:$E,"")</f>
        <v>CENTRE</v>
      </c>
      <c r="D2334" s="1" t="s">
        <v>11</v>
      </c>
      <c r="E2334" s="1" t="s">
        <v>237</v>
      </c>
      <c r="F2334" s="3" t="s">
        <v>37</v>
      </c>
      <c r="G2334" s="1" t="s">
        <v>4489</v>
      </c>
      <c r="H2334" s="41" t="str">
        <f>_xlfn.XLOOKUP(B2334,[2]CALCULATION!$B:$B,[2]CALCULATION!$H:$H,"")</f>
        <v>ZTE</v>
      </c>
      <c r="I2334" s="34">
        <v>0</v>
      </c>
      <c r="J2334" s="34">
        <v>0</v>
      </c>
      <c r="K2334" s="34">
        <v>0</v>
      </c>
      <c r="L2334" s="34">
        <v>0</v>
      </c>
      <c r="M2334" s="34">
        <v>0</v>
      </c>
      <c r="N2334" s="34">
        <v>0</v>
      </c>
      <c r="O2334" s="34">
        <v>0</v>
      </c>
      <c r="P2334" s="34">
        <v>0</v>
      </c>
      <c r="Q2334" s="34">
        <v>0</v>
      </c>
      <c r="R2334" s="34">
        <v>0</v>
      </c>
      <c r="S2334" s="109">
        <v>0</v>
      </c>
      <c r="T2334" s="109">
        <f>_xlfn.XLOOKUP(B2334,'[3]Nur des jours'!$B:$B,'[3]Nur des jours'!$U:$U,"")</f>
        <v>0</v>
      </c>
      <c r="U2334" s="109">
        <v>0</v>
      </c>
      <c r="V2334" s="109">
        <v>0</v>
      </c>
      <c r="W2334" s="109">
        <v>0</v>
      </c>
      <c r="X2334" s="109">
        <v>0</v>
      </c>
      <c r="Y2334" s="109">
        <v>0</v>
      </c>
      <c r="Z2334" s="109">
        <v>0</v>
      </c>
      <c r="AA2334" s="109">
        <v>0</v>
      </c>
      <c r="AB2334" s="109">
        <v>0</v>
      </c>
      <c r="AC2334" s="109">
        <v>0</v>
      </c>
      <c r="AD2334" s="109">
        <v>0</v>
      </c>
      <c r="AE2334" s="109">
        <v>0</v>
      </c>
      <c r="AF2334" s="109">
        <v>0</v>
      </c>
      <c r="AG2334" s="57" t="str">
        <f>_xlfn.XLOOKUP(B2334,[3]CALCULATION!$B:$B,[3]CALCULATION!$M:$M,"")</f>
        <v>Operationnel</v>
      </c>
      <c r="AH2334" s="57"/>
      <c r="AI2334" s="56" t="str" cm="1">
        <f t="array" ref="AI2334">IFERROR(_xlfn.IFS(
AK2334="MPR ISSUE","PDH",
AK2334="BSS Hardware Issue","BSS",
AK2334="Sites strategiques, MLL, Pylone, etc.","ENVTECH",
AK2334="AKTIVCO DEFAUT GE &amp; POWER Cabinet","AKTIVCO",
AK2334="AKTIVCO Coupure ENEO &amp; Baisse de tension","AKTIVCO GRID ONLY",
AK2334="Coupure ENEO &amp; Baisse de tension","IHS GRID ONLY",
AK2334="Defaut GE &amp; POWER Cabinet","IHS",
AK2334="Sharing","Partners",
AK2334="Sites strategiques &amp; DataCenter","SST &amp; DC",
AK2334="Exclu","Exclu",
AK2334="SAT","SAT",
AK2334="SPARE-ISSUE","SPARE-ISSUE",
AK2334="Fiber CAmtel","TRANS_FO_CAMTEL",
AK2334="Fiber AOF","Fiber AOF",
AK2334="Projet OCM (HUAWEI)","TRAVAUX-HUAWEI",
AK2334="Projet OCM (NOKIA)","TRAVAUX-NOKIA",
AK2334="ACCESS-ISSUE","ACCESS-ISSUE",
AK2334="Projet OCM (ZTE, NOKIA, autres projets)","TRAVAUX OCM",
AK2334="No root CAuse","No root cause",
AK2334="ODU HS","PDH",
AK2334="IP &amp; VLAN","PDH",
AK2334="Warehouse HUAWEI","SPARE-ISSUE",
AK2334="SPARE-HS","SPARE-ISSUE",
AK2334="Power Telco","BSS",AK2334="no impacts","no impacts"
),"")</f>
        <v>No root cause</v>
      </c>
      <c r="AJ2334" s="56" t="str" cm="1">
        <f t="array" ref="AJ2334">IFERROR(_xlfn.IFS(
AK2334="MPR ISSUE","TX ISSUE",
AK2334="BSS Hardware Issue","RAN ISSUE",
AK2334="Sites strategiques, MLL, Pylone, etc.","ENVTECH",
AK2334="AKTIVCO DEFAUT GE &amp; POWER Cabinet","POWER ISSUE",
AK2334="AKTIVCO Coupure ENEO &amp; Baisse de tension","POWER ISSUE",
AK2334="Coupure ENEO &amp; Baisse de tension","POWER ISSUE",
AK2334="Defaut GE &amp; POWER Cabinet","POWER ISSUE",
AK2334="Sharing","POWER ISSUE",
AK2334="Sites strategiques &amp; DataCenter","POWER ISSUE",
AK2334="Exclu","Exclu",
AK2334="SAT","TX ISSUE",
AK2334="SPARE-ISSUE","SPARE-ISSUE",
AK2334="Fiber CAmtel","TX ISSUE",
AK2334="Fiber AOF","TX ISSUE",
AK2334="Projet OCM (HUAWEI)","TRAVAUX-HUAWEI",
AK2334="Projet OCM (NOKIA)","TRAVAUX -NOKIA",
AK2334="ACCESS-ISSUE","ACCESS-ISSUE",
AK2334="Projet OCM (ZTE, NOKIA, autres projets)","TRAVAUX OCM",
AK2334="No root CAuse","No root cause",
AK2334="ODU HS","TX ISSUE",
AK2334="IP &amp; VLAN","TX ISSUE",
AK2334="Warehouse HUAWEI","SPARE-ISSUE",
AK2334="SPARE-HS","SPARE-ISSUE",
AK2334="Power Telco","RAN ISSUE",AK2334="no impacts","no impacts"
),"")</f>
        <v>No root cause</v>
      </c>
      <c r="AK2334" s="81" t="s">
        <v>5620</v>
      </c>
      <c r="AL2334" s="56" t="str" cm="1">
        <f t="array" ref="AL2334">IFERROR(_xlfn.IFS(
AK2334="MPR ISSUE","ACTIVE",
AK2334="BSS Hardware Issue","ACTIVE",
AK2334="Sites strategiques, MLL, Pylone, etc.","PASSIVE",
AK2334="AKTIVCO DEFAUT GE &amp; POWER Cabinet","PASSIVE",
AK2334="AKTIVCO Coupure ENEO &amp; Baisse de tension","PASSIVE",
AK2334="Coupure ENEO &amp; Baisse de tension","PASSIVE",
AK2334="Defaut GE &amp; POWER Cabinet","PASSIVE",
AK2334="Sharing","PASSIVE",
AK2334="Sites strategiques &amp; DataCenter","PASSIVE",
AK2334="Exclu","Exclu",
AK2334="SAT","ACTIVE",
AK2334="SPARE-ISSUE","SPARE-ISSUE",
AK2334="Fiber CAmtel","ACTIVE",
AK2334="Fiber AOF","ACTIVE",
AK2334="Projet OCM (HUAWEI)","PLANNED WORKS",
AK2334="Projet OCM (NOKIA)","PLANNED WORKS",
AK2334="ACCESS-ISSUE","ACCESS-ISSUE",
AK2334="Projet OCM (ZTE, NOKIA, autres projets)","PLANNED WORKS",
AK2334="No root CAuse","No root cause",
AK2334="ODU HS","ACTIVE",
AK2334="IP &amp; VLAN","ACTIVE",
AK2334="Warehouse HUAWEI","SPARE-ISSUE",
AK2334="SPARE-HS","SPARE-ISSUE",
AK2334="Power Telco","ACTIVE", AK2334="no impacts","no impacts"
),"")</f>
        <v>No root cause</v>
      </c>
      <c r="AM2334" s="108" t="s">
        <v>5537</v>
      </c>
      <c r="AN2334" s="117" t="s">
        <v>4490</v>
      </c>
      <c r="AP2334" s="23" t="s">
        <v>5537</v>
      </c>
      <c r="AQ2334" s="23" t="s">
        <v>5537</v>
      </c>
      <c r="AR2334" s="7"/>
      <c r="AS2334" s="6"/>
      <c r="AT2334" s="7"/>
      <c r="AU2334" s="3" t="s">
        <v>5537</v>
      </c>
      <c r="AV2334" s="24" t="s">
        <v>5537</v>
      </c>
      <c r="AW2334" s="24" t="s">
        <v>5537</v>
      </c>
      <c r="AX2334" s="24" t="s">
        <v>5537</v>
      </c>
      <c r="AY2334" s="24" t="s">
        <v>5537</v>
      </c>
      <c r="AZ2334" s="24" t="s">
        <v>5537</v>
      </c>
      <c r="BA2334" s="24" t="s">
        <v>5537</v>
      </c>
      <c r="BB2334" s="24" t="s">
        <v>5537</v>
      </c>
      <c r="BC2334" s="24" t="s">
        <v>5537</v>
      </c>
      <c r="BD2334" s="24" t="s">
        <v>5537</v>
      </c>
      <c r="BE2334" s="24" t="s">
        <v>5537</v>
      </c>
      <c r="BF2334" s="24" t="s">
        <v>5537</v>
      </c>
      <c r="BG2334" s="24" t="s">
        <v>5537</v>
      </c>
      <c r="BH2334" s="24" t="s">
        <v>5537</v>
      </c>
      <c r="BI2334" s="9" t="s">
        <v>5537</v>
      </c>
      <c r="BJ2334" s="14"/>
      <c r="BK2334" s="14" t="s">
        <v>5537</v>
      </c>
      <c r="BL2334" s="14" t="str">
        <f>_xlfn.XLOOKUP(B2334,'[4]cell downs 18042026 17h'!$B:$B,'[4]cell downs 18042026 17h'!$B:$B,"")</f>
        <v/>
      </c>
      <c r="BM2334" s="14" t="str">
        <f>_xlfn.XLOOKUP(B2334,'[5]Cells Huawei 19042026 15h'!$B:$B,'[5]Cells Huawei 19042026 15h'!$B:$B,"")</f>
        <v/>
      </c>
      <c r="BN2334" s="9" t="str">
        <f>_xlfn.XLOOKUP(B2334,'[6]cells down 19042026 9H40'!$B:$B,'[6]cells down 19042026 9H40'!$B:$B,"")</f>
        <v/>
      </c>
      <c r="BO2334" s="9" t="s">
        <v>5537</v>
      </c>
      <c r="BP2334" s="9" t="s">
        <v>12</v>
      </c>
    </row>
    <row r="2335" spans="1:68" s="9" customFormat="1" x14ac:dyDescent="0.35">
      <c r="A2335" s="1" t="s">
        <v>4493</v>
      </c>
      <c r="B2335" s="8" t="s">
        <v>4494</v>
      </c>
      <c r="C2335" s="3" t="str">
        <f>_xlfn.XLOOKUP(B2335,'[1]daily break down'!$D:$D,'[1]daily break down'!$E:$E,"")</f>
        <v>CENTRE</v>
      </c>
      <c r="D2335" s="1" t="s">
        <v>21</v>
      </c>
      <c r="E2335" s="1" t="e">
        <v>#N/A</v>
      </c>
      <c r="F2335" s="3" t="s">
        <v>37</v>
      </c>
      <c r="G2335" s="1" t="s">
        <v>4495</v>
      </c>
      <c r="H2335" s="40" t="str">
        <f>_xlfn.XLOOKUP(B2335,[2]CALCULATION!$B:$B,[2]CALCULATION!$H:$H,"")</f>
        <v>NOKIA</v>
      </c>
      <c r="I2335" s="34">
        <v>0</v>
      </c>
      <c r="J2335" s="34">
        <v>0</v>
      </c>
      <c r="K2335" s="34">
        <v>0</v>
      </c>
      <c r="L2335" s="34">
        <v>0</v>
      </c>
      <c r="M2335" s="34">
        <v>0</v>
      </c>
      <c r="N2335" s="34">
        <v>0</v>
      </c>
      <c r="O2335" s="34">
        <v>0</v>
      </c>
      <c r="P2335" s="34">
        <v>0</v>
      </c>
      <c r="Q2335" s="34">
        <v>0</v>
      </c>
      <c r="R2335" s="34">
        <v>0</v>
      </c>
      <c r="S2335" s="109">
        <v>0</v>
      </c>
      <c r="T2335" s="109">
        <f>_xlfn.XLOOKUP(B2335,'[3]Nur des jours'!$B:$B,'[3]Nur des jours'!$U:$U,"")</f>
        <v>0</v>
      </c>
      <c r="U2335" s="109">
        <v>0</v>
      </c>
      <c r="V2335" s="109">
        <v>0</v>
      </c>
      <c r="W2335" s="109">
        <v>0</v>
      </c>
      <c r="X2335" s="109">
        <v>0</v>
      </c>
      <c r="Y2335" s="109">
        <v>0</v>
      </c>
      <c r="Z2335" s="109">
        <v>0</v>
      </c>
      <c r="AA2335" s="109">
        <v>0</v>
      </c>
      <c r="AB2335" s="109">
        <v>0</v>
      </c>
      <c r="AC2335" s="109">
        <v>0</v>
      </c>
      <c r="AD2335" s="109">
        <v>0</v>
      </c>
      <c r="AE2335" s="109">
        <v>0</v>
      </c>
      <c r="AF2335" s="109">
        <v>0</v>
      </c>
      <c r="AG2335" s="57" t="str">
        <f>_xlfn.XLOOKUP(B2335,[3]CALCULATION!$B:$B,[3]CALCULATION!$M:$M,"")</f>
        <v>Operationnel</v>
      </c>
      <c r="AH2335" s="57"/>
      <c r="AI2335" s="56" t="str" cm="1">
        <f t="array" ref="AI2335">IFERROR(_xlfn.IFS(
AK2335="MPR ISSUE","PDH",
AK2335="BSS Hardware Issue","BSS",
AK2335="Sites strategiques, MLL, Pylone, etc.","ENVTECH",
AK2335="AKTIVCO DEFAUT GE &amp; POWER Cabinet","AKTIVCO",
AK2335="AKTIVCO Coupure ENEO &amp; Baisse de tension","AKTIVCO GRID ONLY",
AK2335="Coupure ENEO &amp; Baisse de tension","IHS GRID ONLY",
AK2335="Defaut GE &amp; POWER Cabinet","IHS",
AK2335="Sharing","Partners",
AK2335="Sites strategiques &amp; DataCenter","SST &amp; DC",
AK2335="Exclu","Exclu",
AK2335="SAT","SAT",
AK2335="SPARE-ISSUE","SPARE-ISSUE",
AK2335="Fiber CAmtel","TRANS_FO_CAMTEL",
AK2335="Fiber AOF","Fiber AOF",
AK2335="Projet OCM (HUAWEI)","TRAVAUX-HUAWEI",
AK2335="Projet OCM (NOKIA)","TRAVAUX-NOKIA",
AK2335="ACCESS-ISSUE","ACCESS-ISSUE",
AK2335="Projet OCM (ZTE, NOKIA, autres projets)","TRAVAUX OCM",
AK2335="No root CAuse","No root cause",
AK2335="ODU HS","PDH",
AK2335="IP &amp; VLAN","PDH",
AK2335="Warehouse HUAWEI","SPARE-ISSUE",
AK2335="SPARE-HS","SPARE-ISSUE",
AK2335="Power Telco","BSS",AK2335="no impacts","no impacts"
),"")</f>
        <v>TRAVAUX OCM</v>
      </c>
      <c r="AJ2335" s="56" t="str" cm="1">
        <f t="array" ref="AJ2335">IFERROR(_xlfn.IFS(
AK2335="MPR ISSUE","TX ISSUE",
AK2335="BSS Hardware Issue","RAN ISSUE",
AK2335="Sites strategiques, MLL, Pylone, etc.","ENVTECH",
AK2335="AKTIVCO DEFAUT GE &amp; POWER Cabinet","POWER ISSUE",
AK2335="AKTIVCO Coupure ENEO &amp; Baisse de tension","POWER ISSUE",
AK2335="Coupure ENEO &amp; Baisse de tension","POWER ISSUE",
AK2335="Defaut GE &amp; POWER Cabinet","POWER ISSUE",
AK2335="Sharing","POWER ISSUE",
AK2335="Sites strategiques &amp; DataCenter","POWER ISSUE",
AK2335="Exclu","Exclu",
AK2335="SAT","TX ISSUE",
AK2335="SPARE-ISSUE","SPARE-ISSUE",
AK2335="Fiber CAmtel","TX ISSUE",
AK2335="Fiber AOF","TX ISSUE",
AK2335="Projet OCM (HUAWEI)","TRAVAUX-HUAWEI",
AK2335="Projet OCM (NOKIA)","TRAVAUX -NOKIA",
AK2335="ACCESS-ISSUE","ACCESS-ISSUE",
AK2335="Projet OCM (ZTE, NOKIA, autres projets)","TRAVAUX OCM",
AK2335="No root CAuse","No root cause",
AK2335="ODU HS","TX ISSUE",
AK2335="IP &amp; VLAN","TX ISSUE",
AK2335="Warehouse HUAWEI","SPARE-ISSUE",
AK2335="SPARE-HS","SPARE-ISSUE",
AK2335="Power Telco","RAN ISSUE",AK2335="no impacts","no impacts"
),"")</f>
        <v>TRAVAUX OCM</v>
      </c>
      <c r="AK2335" s="81" t="s">
        <v>5341</v>
      </c>
      <c r="AL2335" s="56" t="str" cm="1">
        <f t="array" ref="AL2335">IFERROR(_xlfn.IFS(
AK2335="MPR ISSUE","ACTIVE",
AK2335="BSS Hardware Issue","ACTIVE",
AK2335="Sites strategiques, MLL, Pylone, etc.","PASSIVE",
AK2335="AKTIVCO DEFAUT GE &amp; POWER Cabinet","PASSIVE",
AK2335="AKTIVCO Coupure ENEO &amp; Baisse de tension","PASSIVE",
AK2335="Coupure ENEO &amp; Baisse de tension","PASSIVE",
AK2335="Defaut GE &amp; POWER Cabinet","PASSIVE",
AK2335="Sharing","PASSIVE",
AK2335="Sites strategiques &amp; DataCenter","PASSIVE",
AK2335="Exclu","Exclu",
AK2335="SAT","ACTIVE",
AK2335="SPARE-ISSUE","SPARE-ISSUE",
AK2335="Fiber CAmtel","ACTIVE",
AK2335="Fiber AOF","ACTIVE",
AK2335="Projet OCM (HUAWEI)","PLANNED WORKS",
AK2335="Projet OCM (NOKIA)","PLANNED WORKS",
AK2335="ACCESS-ISSUE","ACCESS-ISSUE",
AK2335="Projet OCM (ZTE, NOKIA, autres projets)","PLANNED WORKS",
AK2335="No root CAuse","No root cause",
AK2335="ODU HS","ACTIVE",
AK2335="IP &amp; VLAN","ACTIVE",
AK2335="Warehouse HUAWEI","SPARE-ISSUE",
AK2335="SPARE-HS","SPARE-ISSUE",
AK2335="Power Telco","ACTIVE", AK2335="no impacts","no impacts"
),"")</f>
        <v>PLANNED WORKS</v>
      </c>
      <c r="AM2335" s="108" t="s">
        <v>6048</v>
      </c>
      <c r="AN2335" s="227" t="s">
        <v>3986</v>
      </c>
      <c r="AO2335" s="9" t="s">
        <v>6080</v>
      </c>
      <c r="AP2335" s="23" t="s">
        <v>5684</v>
      </c>
      <c r="AQ2335" s="23" t="s">
        <v>5537</v>
      </c>
      <c r="AR2335" s="7"/>
      <c r="AS2335" s="6"/>
      <c r="AT2335" s="7"/>
      <c r="AU2335" s="3" t="s">
        <v>5537</v>
      </c>
      <c r="AV2335" s="24" t="s">
        <v>5537</v>
      </c>
      <c r="AW2335" s="24" t="s">
        <v>5537</v>
      </c>
      <c r="AX2335" s="24" t="s">
        <v>5537</v>
      </c>
      <c r="AY2335" s="24" t="s">
        <v>6610</v>
      </c>
      <c r="AZ2335" s="24" t="s">
        <v>5537</v>
      </c>
      <c r="BA2335" s="24" t="s">
        <v>6610</v>
      </c>
      <c r="BB2335" s="24" t="s">
        <v>5537</v>
      </c>
      <c r="BC2335" s="24" t="s">
        <v>5537</v>
      </c>
      <c r="BD2335" s="24" t="s">
        <v>5537</v>
      </c>
      <c r="BE2335" s="24" t="s">
        <v>5537</v>
      </c>
      <c r="BF2335" s="24" t="s">
        <v>5537</v>
      </c>
      <c r="BG2335" s="24" t="s">
        <v>5537</v>
      </c>
      <c r="BH2335" s="24" t="s">
        <v>5537</v>
      </c>
      <c r="BI2335" s="9" t="s">
        <v>5537</v>
      </c>
      <c r="BJ2335" s="14"/>
      <c r="BK2335" s="14" t="s">
        <v>5537</v>
      </c>
      <c r="BL2335" s="14" t="str">
        <f>_xlfn.XLOOKUP(B2335,'[4]cell downs 18042026 17h'!$B:$B,'[4]cell downs 18042026 17h'!$B:$B,"")</f>
        <v/>
      </c>
      <c r="BM2335" s="14" t="str">
        <f>_xlfn.XLOOKUP(B2335,'[5]Cells Huawei 19042026 15h'!$B:$B,'[5]Cells Huawei 19042026 15h'!$B:$B,"")</f>
        <v/>
      </c>
      <c r="BN2335" s="9" t="str">
        <f>_xlfn.XLOOKUP(B2335,'[6]cells down 19042026 9H40'!$B:$B,'[6]cells down 19042026 9H40'!$B:$B,"")</f>
        <v/>
      </c>
      <c r="BO2335" s="9" t="s">
        <v>5537</v>
      </c>
      <c r="BP2335" s="9" t="s">
        <v>12</v>
      </c>
    </row>
    <row r="2336" spans="1:68" s="9" customFormat="1" x14ac:dyDescent="0.35">
      <c r="A2336" s="1" t="s">
        <v>4507</v>
      </c>
      <c r="B2336" s="8" t="s">
        <v>4508</v>
      </c>
      <c r="C2336" s="3" t="str">
        <f>_xlfn.XLOOKUP(B2336,'[1]daily break down'!$D:$D,'[1]daily break down'!$E:$E,"")</f>
        <v>LITTORAL</v>
      </c>
      <c r="D2336" s="1" t="s">
        <v>11</v>
      </c>
      <c r="E2336" s="1" t="s">
        <v>12</v>
      </c>
      <c r="F2336" s="3" t="s">
        <v>31</v>
      </c>
      <c r="G2336" s="1" t="s">
        <v>4507</v>
      </c>
      <c r="H2336" s="41" t="str">
        <f>_xlfn.XLOOKUP(B2336,[2]CALCULATION!$B:$B,[2]CALCULATION!$H:$H,"")</f>
        <v>ZTE</v>
      </c>
      <c r="I2336" s="34">
        <v>0</v>
      </c>
      <c r="J2336" s="34">
        <v>0</v>
      </c>
      <c r="K2336" s="34">
        <v>0</v>
      </c>
      <c r="L2336" s="34">
        <v>0</v>
      </c>
      <c r="M2336" s="34">
        <v>0</v>
      </c>
      <c r="N2336" s="34">
        <v>0</v>
      </c>
      <c r="O2336" s="34">
        <v>0</v>
      </c>
      <c r="P2336" s="34">
        <v>0</v>
      </c>
      <c r="Q2336" s="34">
        <v>0</v>
      </c>
      <c r="R2336" s="34">
        <v>0</v>
      </c>
      <c r="S2336" s="109">
        <v>0</v>
      </c>
      <c r="T2336" s="109">
        <f>_xlfn.XLOOKUP(B2336,'[3]Nur des jours'!$B:$B,'[3]Nur des jours'!$U:$U,"")</f>
        <v>0</v>
      </c>
      <c r="U2336" s="109">
        <v>0</v>
      </c>
      <c r="V2336" s="109">
        <v>0</v>
      </c>
      <c r="W2336" s="109">
        <v>0</v>
      </c>
      <c r="X2336" s="109">
        <v>0</v>
      </c>
      <c r="Y2336" s="109">
        <v>0</v>
      </c>
      <c r="Z2336" s="109">
        <v>0</v>
      </c>
      <c r="AA2336" s="109">
        <v>0</v>
      </c>
      <c r="AB2336" s="109">
        <v>0</v>
      </c>
      <c r="AC2336" s="109">
        <v>0</v>
      </c>
      <c r="AD2336" s="109">
        <v>0</v>
      </c>
      <c r="AE2336" s="109">
        <v>0</v>
      </c>
      <c r="AF2336" s="109">
        <v>0</v>
      </c>
      <c r="AG2336" s="57" t="str">
        <f>_xlfn.XLOOKUP(B2336,[3]CALCULATION!$B:$B,[3]CALCULATION!$M:$M,"")</f>
        <v>Operationnel</v>
      </c>
      <c r="AH2336" s="57"/>
      <c r="AI2336" s="56" t="str" cm="1">
        <f t="array" ref="AI2336">IFERROR(_xlfn.IFS(
AK2336="MPR ISSUE","PDH",
AK2336="BSS Hardware Issue","BSS",
AK2336="Sites strategiques, MLL, Pylone, etc.","ENVTECH",
AK2336="AKTIVCO DEFAUT GE &amp; POWER Cabinet","AKTIVCO",
AK2336="AKTIVCO Coupure ENEO &amp; Baisse de tension","AKTIVCO GRID ONLY",
AK2336="Coupure ENEO &amp; Baisse de tension","IHS GRID ONLY",
AK2336="Defaut GE &amp; POWER Cabinet","IHS",
AK2336="Sharing","Partners",
AK2336="Sites strategiques &amp; DataCenter","SST &amp; DC",
AK2336="Exclu","Exclu",
AK2336="SAT","SAT",
AK2336="SPARE-ISSUE","SPARE-ISSUE",
AK2336="Fiber CAmtel","TRANS_FO_CAMTEL",
AK2336="Fiber AOF","Fiber AOF",
AK2336="Projet OCM (HUAWEI)","TRAVAUX-HUAWEI",
AK2336="Projet OCM (NOKIA)","TRAVAUX-NOKIA",
AK2336="ACCESS-ISSUE","ACCESS-ISSUE",
AK2336="Projet OCM (ZTE, NOKIA, autres projets)","TRAVAUX OCM",
AK2336="No root CAuse","No root cause",
AK2336="ODU HS","PDH",
AK2336="IP &amp; VLAN","PDH",
AK2336="Warehouse HUAWEI","SPARE-ISSUE",
AK2336="SPARE-HS","SPARE-ISSUE",
AK2336="Power Telco","BSS",AK2336="no impacts","no impacts"
),"")</f>
        <v>No root cause</v>
      </c>
      <c r="AJ2336" s="56" t="str" cm="1">
        <f t="array" ref="AJ2336">IFERROR(_xlfn.IFS(
AK2336="MPR ISSUE","TX ISSUE",
AK2336="BSS Hardware Issue","RAN ISSUE",
AK2336="Sites strategiques, MLL, Pylone, etc.","ENVTECH",
AK2336="AKTIVCO DEFAUT GE &amp; POWER Cabinet","POWER ISSUE",
AK2336="AKTIVCO Coupure ENEO &amp; Baisse de tension","POWER ISSUE",
AK2336="Coupure ENEO &amp; Baisse de tension","POWER ISSUE",
AK2336="Defaut GE &amp; POWER Cabinet","POWER ISSUE",
AK2336="Sharing","POWER ISSUE",
AK2336="Sites strategiques &amp; DataCenter","POWER ISSUE",
AK2336="Exclu","Exclu",
AK2336="SAT","TX ISSUE",
AK2336="SPARE-ISSUE","SPARE-ISSUE",
AK2336="Fiber CAmtel","TX ISSUE",
AK2336="Fiber AOF","TX ISSUE",
AK2336="Projet OCM (HUAWEI)","TRAVAUX-HUAWEI",
AK2336="Projet OCM (NOKIA)","TRAVAUX -NOKIA",
AK2336="ACCESS-ISSUE","ACCESS-ISSUE",
AK2336="Projet OCM (ZTE, NOKIA, autres projets)","TRAVAUX OCM",
AK2336="No root CAuse","No root cause",
AK2336="ODU HS","TX ISSUE",
AK2336="IP &amp; VLAN","TX ISSUE",
AK2336="Warehouse HUAWEI","SPARE-ISSUE",
AK2336="SPARE-HS","SPARE-ISSUE",
AK2336="Power Telco","RAN ISSUE",AK2336="no impacts","no impacts"
),"")</f>
        <v>No root cause</v>
      </c>
      <c r="AK2336" s="81" t="s">
        <v>5620</v>
      </c>
      <c r="AL2336" s="56" t="str" cm="1">
        <f t="array" ref="AL2336">IFERROR(_xlfn.IFS(
AK2336="MPR ISSUE","ACTIVE",
AK2336="BSS Hardware Issue","ACTIVE",
AK2336="Sites strategiques, MLL, Pylone, etc.","PASSIVE",
AK2336="AKTIVCO DEFAUT GE &amp; POWER Cabinet","PASSIVE",
AK2336="AKTIVCO Coupure ENEO &amp; Baisse de tension","PASSIVE",
AK2336="Coupure ENEO &amp; Baisse de tension","PASSIVE",
AK2336="Defaut GE &amp; POWER Cabinet","PASSIVE",
AK2336="Sharing","PASSIVE",
AK2336="Sites strategiques &amp; DataCenter","PASSIVE",
AK2336="Exclu","Exclu",
AK2336="SAT","ACTIVE",
AK2336="SPARE-ISSUE","SPARE-ISSUE",
AK2336="Fiber CAmtel","ACTIVE",
AK2336="Fiber AOF","ACTIVE",
AK2336="Projet OCM (HUAWEI)","PLANNED WORKS",
AK2336="Projet OCM (NOKIA)","PLANNED WORKS",
AK2336="ACCESS-ISSUE","ACCESS-ISSUE",
AK2336="Projet OCM (ZTE, NOKIA, autres projets)","PLANNED WORKS",
AK2336="No root CAuse","No root cause",
AK2336="ODU HS","ACTIVE",
AK2336="IP &amp; VLAN","ACTIVE",
AK2336="Warehouse HUAWEI","SPARE-ISSUE",
AK2336="SPARE-HS","SPARE-ISSUE",
AK2336="Power Telco","ACTIVE", AK2336="no impacts","no impacts"
),"")</f>
        <v>No root cause</v>
      </c>
      <c r="AM2336" s="108" t="s">
        <v>5537</v>
      </c>
      <c r="AN2336" s="117" t="s">
        <v>4508</v>
      </c>
      <c r="AO2336" s="114"/>
      <c r="AP2336" s="23" t="s">
        <v>5537</v>
      </c>
      <c r="AQ2336" s="23" t="s">
        <v>5537</v>
      </c>
      <c r="AR2336" s="7"/>
      <c r="AS2336" s="6"/>
      <c r="AT2336" s="7"/>
      <c r="AU2336" s="3" t="s">
        <v>5537</v>
      </c>
      <c r="AV2336" s="24" t="s">
        <v>5537</v>
      </c>
      <c r="AW2336" s="24" t="s">
        <v>5537</v>
      </c>
      <c r="AX2336" s="24" t="s">
        <v>5537</v>
      </c>
      <c r="AY2336" s="24" t="s">
        <v>5537</v>
      </c>
      <c r="AZ2336" s="24" t="s">
        <v>5537</v>
      </c>
      <c r="BA2336" s="24" t="s">
        <v>5537</v>
      </c>
      <c r="BB2336" s="24" t="s">
        <v>5537</v>
      </c>
      <c r="BC2336" s="24" t="s">
        <v>5537</v>
      </c>
      <c r="BD2336" s="24" t="s">
        <v>5537</v>
      </c>
      <c r="BE2336" s="24" t="s">
        <v>5537</v>
      </c>
      <c r="BF2336" s="24" t="s">
        <v>5537</v>
      </c>
      <c r="BG2336" s="24" t="s">
        <v>5537</v>
      </c>
      <c r="BH2336" s="24" t="s">
        <v>5537</v>
      </c>
      <c r="BI2336" s="9" t="s">
        <v>5537</v>
      </c>
      <c r="BJ2336" s="14"/>
      <c r="BK2336" s="14" t="s">
        <v>5537</v>
      </c>
      <c r="BL2336" s="14" t="str">
        <f>_xlfn.XLOOKUP(B2336,'[4]cell downs 18042026 17h'!$B:$B,'[4]cell downs 18042026 17h'!$B:$B,"")</f>
        <v/>
      </c>
      <c r="BM2336" s="14" t="str">
        <f>_xlfn.XLOOKUP(B2336,'[5]Cells Huawei 19042026 15h'!$B:$B,'[5]Cells Huawei 19042026 15h'!$B:$B,"")</f>
        <v/>
      </c>
      <c r="BN2336" s="9" t="str">
        <f>_xlfn.XLOOKUP(B2336,'[6]cells down 19042026 9H40'!$B:$B,'[6]cells down 19042026 9H40'!$B:$B,"")</f>
        <v/>
      </c>
      <c r="BO2336" s="9" t="s">
        <v>4508</v>
      </c>
      <c r="BP2336" s="9" t="s">
        <v>1129</v>
      </c>
    </row>
    <row r="2337" spans="1:68" s="9" customFormat="1" x14ac:dyDescent="0.35">
      <c r="A2337" s="1" t="s">
        <v>4547</v>
      </c>
      <c r="B2337" s="8" t="s">
        <v>4548</v>
      </c>
      <c r="C2337" s="3" t="str">
        <f>_xlfn.XLOOKUP(B2337,'[1]daily break down'!$D:$D,'[1]daily break down'!$E:$E,"")</f>
        <v>CENTRE</v>
      </c>
      <c r="D2337" s="1" t="s">
        <v>21</v>
      </c>
      <c r="E2337" s="1" t="s">
        <v>36</v>
      </c>
      <c r="F2337" s="3" t="s">
        <v>226</v>
      </c>
      <c r="G2337" s="1" t="s">
        <v>4547</v>
      </c>
      <c r="H2337" s="40" t="str">
        <f>_xlfn.XLOOKUP(B2337,[2]CALCULATION!$B:$B,[2]CALCULATION!$H:$H,"")</f>
        <v>NOKIA</v>
      </c>
      <c r="I2337" s="34">
        <v>0</v>
      </c>
      <c r="J2337" s="34">
        <v>0</v>
      </c>
      <c r="K2337" s="34">
        <v>0</v>
      </c>
      <c r="L2337" s="34">
        <v>0</v>
      </c>
      <c r="M2337" s="34">
        <v>0</v>
      </c>
      <c r="N2337" s="34">
        <v>0</v>
      </c>
      <c r="O2337" s="34">
        <v>0</v>
      </c>
      <c r="P2337" s="34">
        <v>0</v>
      </c>
      <c r="Q2337" s="34">
        <v>0</v>
      </c>
      <c r="R2337" s="34">
        <v>0</v>
      </c>
      <c r="S2337" s="109">
        <v>0</v>
      </c>
      <c r="T2337" s="109">
        <f>_xlfn.XLOOKUP(B2337,'[3]Nur des jours'!$B:$B,'[3]Nur des jours'!$U:$U,"")</f>
        <v>0</v>
      </c>
      <c r="U2337" s="109">
        <v>0</v>
      </c>
      <c r="V2337" s="109">
        <v>0</v>
      </c>
      <c r="W2337" s="109">
        <v>0</v>
      </c>
      <c r="X2337" s="109">
        <v>0</v>
      </c>
      <c r="Y2337" s="109">
        <v>0</v>
      </c>
      <c r="Z2337" s="109">
        <v>0</v>
      </c>
      <c r="AA2337" s="109">
        <v>0</v>
      </c>
      <c r="AB2337" s="109">
        <v>0</v>
      </c>
      <c r="AC2337" s="109">
        <v>0</v>
      </c>
      <c r="AD2337" s="109">
        <v>0</v>
      </c>
      <c r="AE2337" s="109">
        <v>0</v>
      </c>
      <c r="AF2337" s="109">
        <v>0</v>
      </c>
      <c r="AG2337" s="57" t="str">
        <f>_xlfn.XLOOKUP(B2337,[3]CALCULATION!$B:$B,[3]CALCULATION!$M:$M,"")</f>
        <v>Operationnel</v>
      </c>
      <c r="AH2337" s="57"/>
      <c r="AI2337" s="56" t="str" cm="1">
        <f t="array" ref="AI2337">IFERROR(_xlfn.IFS(
AK2337="MPR ISSUE","PDH",
AK2337="BSS Hardware Issue","BSS",
AK2337="Sites strategiques, MLL, Pylone, etc.","ENVTECH",
AK2337="AKTIVCO DEFAUT GE &amp; POWER Cabinet","AKTIVCO",
AK2337="AKTIVCO Coupure ENEO &amp; Baisse de tension","AKTIVCO GRID ONLY",
AK2337="Coupure ENEO &amp; Baisse de tension","IHS GRID ONLY",
AK2337="Defaut GE &amp; POWER Cabinet","IHS",
AK2337="Sharing","Partners",
AK2337="Sites strategiques &amp; DataCenter","SST &amp; DC",
AK2337="Exclu","Exclu",
AK2337="SAT","SAT",
AK2337="SPARE-ISSUE","SPARE-ISSUE",
AK2337="Fiber CAmtel","TRANS_FO_CAMTEL",
AK2337="Fiber AOF","Fiber AOF",
AK2337="Projet OCM (HUAWEI)","TRAVAUX-HUAWEI",
AK2337="Projet OCM (NOKIA)","TRAVAUX-NOKIA",
AK2337="ACCESS-ISSUE","ACCESS-ISSUE",
AK2337="Projet OCM (ZTE, NOKIA, autres projets)","TRAVAUX OCM",
AK2337="No root CAuse","No root cause",
AK2337="ODU HS","PDH",
AK2337="IP &amp; VLAN","PDH",
AK2337="Warehouse HUAWEI","SPARE-ISSUE",
AK2337="SPARE-HS","SPARE-ISSUE",
AK2337="Power Telco","BSS",AK2337="no impacts","no impacts"
),"")</f>
        <v>No root cause</v>
      </c>
      <c r="AJ2337" s="56" t="str" cm="1">
        <f t="array" ref="AJ2337">IFERROR(_xlfn.IFS(
AK2337="MPR ISSUE","TX ISSUE",
AK2337="BSS Hardware Issue","RAN ISSUE",
AK2337="Sites strategiques, MLL, Pylone, etc.","ENVTECH",
AK2337="AKTIVCO DEFAUT GE &amp; POWER Cabinet","POWER ISSUE",
AK2337="AKTIVCO Coupure ENEO &amp; Baisse de tension","POWER ISSUE",
AK2337="Coupure ENEO &amp; Baisse de tension","POWER ISSUE",
AK2337="Defaut GE &amp; POWER Cabinet","POWER ISSUE",
AK2337="Sharing","POWER ISSUE",
AK2337="Sites strategiques &amp; DataCenter","POWER ISSUE",
AK2337="Exclu","Exclu",
AK2337="SAT","TX ISSUE",
AK2337="SPARE-ISSUE","SPARE-ISSUE",
AK2337="Fiber CAmtel","TX ISSUE",
AK2337="Fiber AOF","TX ISSUE",
AK2337="Projet OCM (HUAWEI)","TRAVAUX-HUAWEI",
AK2337="Projet OCM (NOKIA)","TRAVAUX -NOKIA",
AK2337="ACCESS-ISSUE","ACCESS-ISSUE",
AK2337="Projet OCM (ZTE, NOKIA, autres projets)","TRAVAUX OCM",
AK2337="No root CAuse","No root cause",
AK2337="ODU HS","TX ISSUE",
AK2337="IP &amp; VLAN","TX ISSUE",
AK2337="Warehouse HUAWEI","SPARE-ISSUE",
AK2337="SPARE-HS","SPARE-ISSUE",
AK2337="Power Telco","RAN ISSUE",AK2337="no impacts","no impacts"
),"")</f>
        <v>No root cause</v>
      </c>
      <c r="AK2337" s="81" t="s">
        <v>5620</v>
      </c>
      <c r="AL2337" s="56" t="str" cm="1">
        <f t="array" ref="AL2337">IFERROR(_xlfn.IFS(
AK2337="MPR ISSUE","ACTIVE",
AK2337="BSS Hardware Issue","ACTIVE",
AK2337="Sites strategiques, MLL, Pylone, etc.","PASSIVE",
AK2337="AKTIVCO DEFAUT GE &amp; POWER Cabinet","PASSIVE",
AK2337="AKTIVCO Coupure ENEO &amp; Baisse de tension","PASSIVE",
AK2337="Coupure ENEO &amp; Baisse de tension","PASSIVE",
AK2337="Defaut GE &amp; POWER Cabinet","PASSIVE",
AK2337="Sharing","PASSIVE",
AK2337="Sites strategiques &amp; DataCenter","PASSIVE",
AK2337="Exclu","Exclu",
AK2337="SAT","ACTIVE",
AK2337="SPARE-ISSUE","SPARE-ISSUE",
AK2337="Fiber CAmtel","ACTIVE",
AK2337="Fiber AOF","ACTIVE",
AK2337="Projet OCM (HUAWEI)","PLANNED WORKS",
AK2337="Projet OCM (NOKIA)","PLANNED WORKS",
AK2337="ACCESS-ISSUE","ACCESS-ISSUE",
AK2337="Projet OCM (ZTE, NOKIA, autres projets)","PLANNED WORKS",
AK2337="No root CAuse","No root cause",
AK2337="ODU HS","ACTIVE",
AK2337="IP &amp; VLAN","ACTIVE",
AK2337="Warehouse HUAWEI","SPARE-ISSUE",
AK2337="SPARE-HS","SPARE-ISSUE",
AK2337="Power Telco","ACTIVE", AK2337="no impacts","no impacts"
),"")</f>
        <v>No root cause</v>
      </c>
      <c r="AM2337" s="108" t="s">
        <v>5537</v>
      </c>
      <c r="AN2337" s="117" t="s">
        <v>4548</v>
      </c>
      <c r="AP2337" s="23" t="s">
        <v>5537</v>
      </c>
      <c r="AQ2337" s="23" t="s">
        <v>5537</v>
      </c>
      <c r="AR2337" s="7"/>
      <c r="AS2337" s="6"/>
      <c r="AT2337" s="7"/>
      <c r="AU2337" s="3" t="s">
        <v>5537</v>
      </c>
      <c r="AV2337" s="24" t="s">
        <v>5537</v>
      </c>
      <c r="AW2337" s="24" t="s">
        <v>5537</v>
      </c>
      <c r="AX2337" s="24" t="s">
        <v>5537</v>
      </c>
      <c r="AY2337" s="24" t="s">
        <v>5537</v>
      </c>
      <c r="AZ2337" s="24" t="s">
        <v>5537</v>
      </c>
      <c r="BA2337" s="24" t="s">
        <v>5537</v>
      </c>
      <c r="BB2337" s="24" t="s">
        <v>5537</v>
      </c>
      <c r="BC2337" s="24" t="s">
        <v>5537</v>
      </c>
      <c r="BD2337" s="24" t="s">
        <v>5537</v>
      </c>
      <c r="BE2337" s="24" t="s">
        <v>5537</v>
      </c>
      <c r="BF2337" s="24" t="s">
        <v>5537</v>
      </c>
      <c r="BG2337" s="24" t="s">
        <v>5537</v>
      </c>
      <c r="BH2337" s="24" t="s">
        <v>5537</v>
      </c>
      <c r="BI2337" s="9" t="s">
        <v>5537</v>
      </c>
      <c r="BJ2337" s="14"/>
      <c r="BK2337" s="14" t="s">
        <v>5537</v>
      </c>
      <c r="BL2337" s="14" t="str">
        <f>_xlfn.XLOOKUP(B2337,'[4]cell downs 18042026 17h'!$B:$B,'[4]cell downs 18042026 17h'!$B:$B,"")</f>
        <v/>
      </c>
      <c r="BM2337" s="14" t="str">
        <f>_xlfn.XLOOKUP(B2337,'[5]Cells Huawei 19042026 15h'!$B:$B,'[5]Cells Huawei 19042026 15h'!$B:$B,"")</f>
        <v/>
      </c>
      <c r="BN2337" s="9" t="str">
        <f>_xlfn.XLOOKUP(B2337,'[6]cells down 19042026 9H40'!$B:$B,'[6]cells down 19042026 9H40'!$B:$B,"")</f>
        <v/>
      </c>
      <c r="BO2337" s="9" t="s">
        <v>5537</v>
      </c>
      <c r="BP2337" s="9" t="s">
        <v>12</v>
      </c>
    </row>
    <row r="2338" spans="1:68" s="9" customFormat="1" x14ac:dyDescent="0.35">
      <c r="A2338" s="1" t="s">
        <v>4549</v>
      </c>
      <c r="B2338" s="8" t="s">
        <v>4550</v>
      </c>
      <c r="C2338" s="3" t="str">
        <f>_xlfn.XLOOKUP(B2338,'[1]daily break down'!$D:$D,'[1]daily break down'!$E:$E,"")</f>
        <v>CENTRE</v>
      </c>
      <c r="D2338" s="1" t="s">
        <v>11</v>
      </c>
      <c r="E2338" s="1" t="s">
        <v>1129</v>
      </c>
      <c r="F2338" s="3" t="s">
        <v>226</v>
      </c>
      <c r="G2338" s="1" t="s">
        <v>4549</v>
      </c>
      <c r="H2338" s="41" t="str">
        <f>_xlfn.XLOOKUP(B2338,[2]CALCULATION!$B:$B,[2]CALCULATION!$H:$H,"")</f>
        <v>ZTE</v>
      </c>
      <c r="I2338" s="34">
        <v>0</v>
      </c>
      <c r="J2338" s="34">
        <v>0</v>
      </c>
      <c r="K2338" s="34">
        <v>0</v>
      </c>
      <c r="L2338" s="34">
        <v>0</v>
      </c>
      <c r="M2338" s="34">
        <v>0</v>
      </c>
      <c r="N2338" s="34">
        <v>0</v>
      </c>
      <c r="O2338" s="34">
        <v>0</v>
      </c>
      <c r="P2338" s="34">
        <v>0</v>
      </c>
      <c r="Q2338" s="34">
        <v>0</v>
      </c>
      <c r="R2338" s="34">
        <v>0</v>
      </c>
      <c r="S2338" s="109">
        <v>0</v>
      </c>
      <c r="T2338" s="109">
        <f>_xlfn.XLOOKUP(B2338,'[3]Nur des jours'!$B:$B,'[3]Nur des jours'!$U:$U,"")</f>
        <v>0</v>
      </c>
      <c r="U2338" s="109">
        <v>0</v>
      </c>
      <c r="V2338" s="109">
        <v>0</v>
      </c>
      <c r="W2338" s="109">
        <v>0</v>
      </c>
      <c r="X2338" s="109">
        <v>0</v>
      </c>
      <c r="Y2338" s="109">
        <v>0</v>
      </c>
      <c r="Z2338" s="109">
        <v>0</v>
      </c>
      <c r="AA2338" s="109">
        <v>0</v>
      </c>
      <c r="AB2338" s="109">
        <v>0</v>
      </c>
      <c r="AC2338" s="109">
        <v>0</v>
      </c>
      <c r="AD2338" s="109">
        <v>0</v>
      </c>
      <c r="AE2338" s="109">
        <v>0</v>
      </c>
      <c r="AF2338" s="109">
        <v>0</v>
      </c>
      <c r="AG2338" s="57" t="str">
        <f>_xlfn.XLOOKUP(B2338,[3]CALCULATION!$B:$B,[3]CALCULATION!$M:$M,"")</f>
        <v>Operationnel</v>
      </c>
      <c r="AH2338" s="57"/>
      <c r="AI2338" s="56" t="str" cm="1">
        <f t="array" ref="AI2338">IFERROR(_xlfn.IFS(
AK2338="MPR ISSUE","PDH",
AK2338="BSS Hardware Issue","BSS",
AK2338="Sites strategiques, MLL, Pylone, etc.","ENVTECH",
AK2338="AKTIVCO DEFAUT GE &amp; POWER Cabinet","AKTIVCO",
AK2338="AKTIVCO Coupure ENEO &amp; Baisse de tension","AKTIVCO GRID ONLY",
AK2338="Coupure ENEO &amp; Baisse de tension","IHS GRID ONLY",
AK2338="Defaut GE &amp; POWER Cabinet","IHS",
AK2338="Sharing","Partners",
AK2338="Sites strategiques &amp; DataCenter","SST &amp; DC",
AK2338="Exclu","Exclu",
AK2338="SAT","SAT",
AK2338="SPARE-ISSUE","SPARE-ISSUE",
AK2338="Fiber CAmtel","TRANS_FO_CAMTEL",
AK2338="Fiber AOF","Fiber AOF",
AK2338="Projet OCM (HUAWEI)","TRAVAUX-HUAWEI",
AK2338="Projet OCM (NOKIA)","TRAVAUX-NOKIA",
AK2338="ACCESS-ISSUE","ACCESS-ISSUE",
AK2338="Projet OCM (ZTE, NOKIA, autres projets)","TRAVAUX OCM",
AK2338="No root CAuse","No root cause",
AK2338="ODU HS","PDH",
AK2338="IP &amp; VLAN","PDH",
AK2338="Warehouse HUAWEI","SPARE-ISSUE",
AK2338="SPARE-HS","SPARE-ISSUE",
AK2338="Power Telco","BSS",AK2338="no impacts","no impacts"
),"")</f>
        <v>No root cause</v>
      </c>
      <c r="AJ2338" s="56" t="str" cm="1">
        <f t="array" ref="AJ2338">IFERROR(_xlfn.IFS(
AK2338="MPR ISSUE","TX ISSUE",
AK2338="BSS Hardware Issue","RAN ISSUE",
AK2338="Sites strategiques, MLL, Pylone, etc.","ENVTECH",
AK2338="AKTIVCO DEFAUT GE &amp; POWER Cabinet","POWER ISSUE",
AK2338="AKTIVCO Coupure ENEO &amp; Baisse de tension","POWER ISSUE",
AK2338="Coupure ENEO &amp; Baisse de tension","POWER ISSUE",
AK2338="Defaut GE &amp; POWER Cabinet","POWER ISSUE",
AK2338="Sharing","POWER ISSUE",
AK2338="Sites strategiques &amp; DataCenter","POWER ISSUE",
AK2338="Exclu","Exclu",
AK2338="SAT","TX ISSUE",
AK2338="SPARE-ISSUE","SPARE-ISSUE",
AK2338="Fiber CAmtel","TX ISSUE",
AK2338="Fiber AOF","TX ISSUE",
AK2338="Projet OCM (HUAWEI)","TRAVAUX-HUAWEI",
AK2338="Projet OCM (NOKIA)","TRAVAUX -NOKIA",
AK2338="ACCESS-ISSUE","ACCESS-ISSUE",
AK2338="Projet OCM (ZTE, NOKIA, autres projets)","TRAVAUX OCM",
AK2338="No root CAuse","No root cause",
AK2338="ODU HS","TX ISSUE",
AK2338="IP &amp; VLAN","TX ISSUE",
AK2338="Warehouse HUAWEI","SPARE-ISSUE",
AK2338="SPARE-HS","SPARE-ISSUE",
AK2338="Power Telco","RAN ISSUE",AK2338="no impacts","no impacts"
),"")</f>
        <v>No root cause</v>
      </c>
      <c r="AK2338" s="81" t="s">
        <v>5620</v>
      </c>
      <c r="AL2338" s="56" t="str" cm="1">
        <f t="array" ref="AL2338">IFERROR(_xlfn.IFS(
AK2338="MPR ISSUE","ACTIVE",
AK2338="BSS Hardware Issue","ACTIVE",
AK2338="Sites strategiques, MLL, Pylone, etc.","PASSIVE",
AK2338="AKTIVCO DEFAUT GE &amp; POWER Cabinet","PASSIVE",
AK2338="AKTIVCO Coupure ENEO &amp; Baisse de tension","PASSIVE",
AK2338="Coupure ENEO &amp; Baisse de tension","PASSIVE",
AK2338="Defaut GE &amp; POWER Cabinet","PASSIVE",
AK2338="Sharing","PASSIVE",
AK2338="Sites strategiques &amp; DataCenter","PASSIVE",
AK2338="Exclu","Exclu",
AK2338="SAT","ACTIVE",
AK2338="SPARE-ISSUE","SPARE-ISSUE",
AK2338="Fiber CAmtel","ACTIVE",
AK2338="Fiber AOF","ACTIVE",
AK2338="Projet OCM (HUAWEI)","PLANNED WORKS",
AK2338="Projet OCM (NOKIA)","PLANNED WORKS",
AK2338="ACCESS-ISSUE","ACCESS-ISSUE",
AK2338="Projet OCM (ZTE, NOKIA, autres projets)","PLANNED WORKS",
AK2338="No root CAuse","No root cause",
AK2338="ODU HS","ACTIVE",
AK2338="IP &amp; VLAN","ACTIVE",
AK2338="Warehouse HUAWEI","SPARE-ISSUE",
AK2338="SPARE-HS","SPARE-ISSUE",
AK2338="Power Telco","ACTIVE", AK2338="no impacts","no impacts"
),"")</f>
        <v>No root cause</v>
      </c>
      <c r="AM2338" s="108" t="s">
        <v>5537</v>
      </c>
      <c r="AN2338" s="117" t="s">
        <v>4550</v>
      </c>
      <c r="AP2338" s="23" t="s">
        <v>5537</v>
      </c>
      <c r="AQ2338" s="23" t="s">
        <v>5537</v>
      </c>
      <c r="AR2338" s="7"/>
      <c r="AS2338" s="6"/>
      <c r="AT2338" s="7"/>
      <c r="AU2338" s="3" t="s">
        <v>5537</v>
      </c>
      <c r="AV2338" s="24" t="s">
        <v>5537</v>
      </c>
      <c r="AW2338" s="24" t="s">
        <v>5537</v>
      </c>
      <c r="AX2338" s="24" t="s">
        <v>5537</v>
      </c>
      <c r="AY2338" s="24" t="s">
        <v>5537</v>
      </c>
      <c r="AZ2338" s="24" t="s">
        <v>5537</v>
      </c>
      <c r="BA2338" s="24" t="s">
        <v>5537</v>
      </c>
      <c r="BB2338" s="24" t="s">
        <v>5537</v>
      </c>
      <c r="BC2338" s="24" t="s">
        <v>5537</v>
      </c>
      <c r="BD2338" s="24" t="s">
        <v>5537</v>
      </c>
      <c r="BE2338" s="24" t="s">
        <v>5537</v>
      </c>
      <c r="BF2338" s="24" t="s">
        <v>5537</v>
      </c>
      <c r="BG2338" s="24" t="s">
        <v>5537</v>
      </c>
      <c r="BH2338" s="24" t="s">
        <v>5537</v>
      </c>
      <c r="BI2338" s="9" t="s">
        <v>5537</v>
      </c>
      <c r="BJ2338" s="14"/>
      <c r="BK2338" s="14" t="s">
        <v>5537</v>
      </c>
      <c r="BL2338" s="14" t="str">
        <f>_xlfn.XLOOKUP(B2338,'[4]cell downs 18042026 17h'!$B:$B,'[4]cell downs 18042026 17h'!$B:$B,"")</f>
        <v/>
      </c>
      <c r="BM2338" s="14" t="str">
        <f>_xlfn.XLOOKUP(B2338,'[5]Cells Huawei 19042026 15h'!$B:$B,'[5]Cells Huawei 19042026 15h'!$B:$B,"")</f>
        <v/>
      </c>
      <c r="BN2338" s="9" t="str">
        <f>_xlfn.XLOOKUP(B2338,'[6]cells down 19042026 9H40'!$B:$B,'[6]cells down 19042026 9H40'!$B:$B,"")</f>
        <v/>
      </c>
      <c r="BO2338" s="9" t="s">
        <v>4550</v>
      </c>
      <c r="BP2338" s="9" t="s">
        <v>594</v>
      </c>
    </row>
    <row r="2339" spans="1:68" s="9" customFormat="1" x14ac:dyDescent="0.35">
      <c r="A2339" s="1" t="s">
        <v>4656</v>
      </c>
      <c r="B2339" s="8" t="s">
        <v>4657</v>
      </c>
      <c r="C2339" s="3" t="str">
        <f>_xlfn.XLOOKUP(B2339,'[1]daily break down'!$D:$D,'[1]daily break down'!$E:$E,"")</f>
        <v>CENTRE</v>
      </c>
      <c r="D2339" s="1" t="s">
        <v>11</v>
      </c>
      <c r="E2339" s="1" t="s">
        <v>12</v>
      </c>
      <c r="F2339" s="3" t="s">
        <v>37</v>
      </c>
      <c r="G2339" s="1" t="s">
        <v>4656</v>
      </c>
      <c r="H2339" s="41" t="str">
        <f>_xlfn.XLOOKUP(B2339,[2]CALCULATION!$B:$B,[2]CALCULATION!$H:$H,"")</f>
        <v>ZTE</v>
      </c>
      <c r="I2339" s="34">
        <v>0</v>
      </c>
      <c r="J2339" s="34">
        <v>0</v>
      </c>
      <c r="K2339" s="34">
        <v>0</v>
      </c>
      <c r="L2339" s="34">
        <v>0</v>
      </c>
      <c r="M2339" s="34">
        <v>0</v>
      </c>
      <c r="N2339" s="34">
        <v>0</v>
      </c>
      <c r="O2339" s="34">
        <v>0</v>
      </c>
      <c r="P2339" s="34">
        <v>0</v>
      </c>
      <c r="Q2339" s="34">
        <v>0</v>
      </c>
      <c r="R2339" s="34">
        <v>0</v>
      </c>
      <c r="S2339" s="109">
        <v>0</v>
      </c>
      <c r="T2339" s="109">
        <f>_xlfn.XLOOKUP(B2339,'[3]Nur des jours'!$B:$B,'[3]Nur des jours'!$U:$U,"")</f>
        <v>0</v>
      </c>
      <c r="U2339" s="109">
        <v>0</v>
      </c>
      <c r="V2339" s="109">
        <v>0</v>
      </c>
      <c r="W2339" s="109">
        <v>0</v>
      </c>
      <c r="X2339" s="109">
        <v>0</v>
      </c>
      <c r="Y2339" s="109">
        <v>0</v>
      </c>
      <c r="Z2339" s="109">
        <v>0</v>
      </c>
      <c r="AA2339" s="109">
        <v>0</v>
      </c>
      <c r="AB2339" s="109">
        <v>0</v>
      </c>
      <c r="AC2339" s="109">
        <v>0</v>
      </c>
      <c r="AD2339" s="109">
        <v>0</v>
      </c>
      <c r="AE2339" s="109">
        <v>0</v>
      </c>
      <c r="AF2339" s="109">
        <v>0</v>
      </c>
      <c r="AG2339" s="57" t="str">
        <f>_xlfn.XLOOKUP(B2339,[3]CALCULATION!$B:$B,[3]CALCULATION!$M:$M,"")</f>
        <v>Operationnel</v>
      </c>
      <c r="AH2339" s="57"/>
      <c r="AI2339" s="56" t="str" cm="1">
        <f t="array" ref="AI2339">IFERROR(_xlfn.IFS(
AK2339="MPR ISSUE","PDH",
AK2339="BSS Hardware Issue","BSS",
AK2339="Sites strategiques, MLL, Pylone, etc.","ENVTECH",
AK2339="AKTIVCO DEFAUT GE &amp; POWER Cabinet","AKTIVCO",
AK2339="AKTIVCO Coupure ENEO &amp; Baisse de tension","AKTIVCO GRID ONLY",
AK2339="Coupure ENEO &amp; Baisse de tension","IHS GRID ONLY",
AK2339="Defaut GE &amp; POWER Cabinet","IHS",
AK2339="Sharing","Partners",
AK2339="Sites strategiques &amp; DataCenter","SST &amp; DC",
AK2339="Exclu","Exclu",
AK2339="SAT","SAT",
AK2339="SPARE-ISSUE","SPARE-ISSUE",
AK2339="Fiber CAmtel","TRANS_FO_CAMTEL",
AK2339="Fiber AOF","Fiber AOF",
AK2339="Projet OCM (HUAWEI)","TRAVAUX-HUAWEI",
AK2339="Projet OCM (NOKIA)","TRAVAUX-NOKIA",
AK2339="ACCESS-ISSUE","ACCESS-ISSUE",
AK2339="Projet OCM (ZTE, NOKIA, autres projets)","TRAVAUX OCM",
AK2339="No root CAuse","No root cause",
AK2339="ODU HS","PDH",
AK2339="IP &amp; VLAN","PDH",
AK2339="Warehouse HUAWEI","SPARE-ISSUE",
AK2339="SPARE-HS","SPARE-ISSUE",
AK2339="Power Telco","BSS",AK2339="no impacts","no impacts"
),"")</f>
        <v>No root cause</v>
      </c>
      <c r="AJ2339" s="56" t="str" cm="1">
        <f t="array" ref="AJ2339">IFERROR(_xlfn.IFS(
AK2339="MPR ISSUE","TX ISSUE",
AK2339="BSS Hardware Issue","RAN ISSUE",
AK2339="Sites strategiques, MLL, Pylone, etc.","ENVTECH",
AK2339="AKTIVCO DEFAUT GE &amp; POWER Cabinet","POWER ISSUE",
AK2339="AKTIVCO Coupure ENEO &amp; Baisse de tension","POWER ISSUE",
AK2339="Coupure ENEO &amp; Baisse de tension","POWER ISSUE",
AK2339="Defaut GE &amp; POWER Cabinet","POWER ISSUE",
AK2339="Sharing","POWER ISSUE",
AK2339="Sites strategiques &amp; DataCenter","POWER ISSUE",
AK2339="Exclu","Exclu",
AK2339="SAT","TX ISSUE",
AK2339="SPARE-ISSUE","SPARE-ISSUE",
AK2339="Fiber CAmtel","TX ISSUE",
AK2339="Fiber AOF","TX ISSUE",
AK2339="Projet OCM (HUAWEI)","TRAVAUX-HUAWEI",
AK2339="Projet OCM (NOKIA)","TRAVAUX -NOKIA",
AK2339="ACCESS-ISSUE","ACCESS-ISSUE",
AK2339="Projet OCM (ZTE, NOKIA, autres projets)","TRAVAUX OCM",
AK2339="No root CAuse","No root cause",
AK2339="ODU HS","TX ISSUE",
AK2339="IP &amp; VLAN","TX ISSUE",
AK2339="Warehouse HUAWEI","SPARE-ISSUE",
AK2339="SPARE-HS","SPARE-ISSUE",
AK2339="Power Telco","RAN ISSUE",AK2339="no impacts","no impacts"
),"")</f>
        <v>No root cause</v>
      </c>
      <c r="AK2339" s="81" t="s">
        <v>5620</v>
      </c>
      <c r="AL2339" s="56" t="str" cm="1">
        <f t="array" ref="AL2339">IFERROR(_xlfn.IFS(
AK2339="MPR ISSUE","ACTIVE",
AK2339="BSS Hardware Issue","ACTIVE",
AK2339="Sites strategiques, MLL, Pylone, etc.","PASSIVE",
AK2339="AKTIVCO DEFAUT GE &amp; POWER Cabinet","PASSIVE",
AK2339="AKTIVCO Coupure ENEO &amp; Baisse de tension","PASSIVE",
AK2339="Coupure ENEO &amp; Baisse de tension","PASSIVE",
AK2339="Defaut GE &amp; POWER Cabinet","PASSIVE",
AK2339="Sharing","PASSIVE",
AK2339="Sites strategiques &amp; DataCenter","PASSIVE",
AK2339="Exclu","Exclu",
AK2339="SAT","ACTIVE",
AK2339="SPARE-ISSUE","SPARE-ISSUE",
AK2339="Fiber CAmtel","ACTIVE",
AK2339="Fiber AOF","ACTIVE",
AK2339="Projet OCM (HUAWEI)","PLANNED WORKS",
AK2339="Projet OCM (NOKIA)","PLANNED WORKS",
AK2339="ACCESS-ISSUE","ACCESS-ISSUE",
AK2339="Projet OCM (ZTE, NOKIA, autres projets)","PLANNED WORKS",
AK2339="No root CAuse","No root cause",
AK2339="ODU HS","ACTIVE",
AK2339="IP &amp; VLAN","ACTIVE",
AK2339="Warehouse HUAWEI","SPARE-ISSUE",
AK2339="SPARE-HS","SPARE-ISSUE",
AK2339="Power Telco","ACTIVE", AK2339="no impacts","no impacts"
),"")</f>
        <v>No root cause</v>
      </c>
      <c r="AM2339" s="108" t="s">
        <v>5537</v>
      </c>
      <c r="AN2339" s="117" t="s">
        <v>4657</v>
      </c>
      <c r="AP2339" s="23" t="s">
        <v>5537</v>
      </c>
      <c r="AQ2339" s="23" t="s">
        <v>5537</v>
      </c>
      <c r="AR2339" s="7"/>
      <c r="AS2339" s="6"/>
      <c r="AT2339" s="7"/>
      <c r="AU2339" s="3" t="s">
        <v>5537</v>
      </c>
      <c r="AV2339" s="24" t="s">
        <v>5537</v>
      </c>
      <c r="AW2339" s="24" t="s">
        <v>5537</v>
      </c>
      <c r="AX2339" s="24" t="s">
        <v>5537</v>
      </c>
      <c r="AY2339" s="24" t="s">
        <v>5537</v>
      </c>
      <c r="AZ2339" s="24" t="s">
        <v>5537</v>
      </c>
      <c r="BA2339" s="24" t="s">
        <v>5537</v>
      </c>
      <c r="BB2339" s="24" t="s">
        <v>5537</v>
      </c>
      <c r="BC2339" s="24" t="s">
        <v>5537</v>
      </c>
      <c r="BD2339" s="24" t="s">
        <v>5537</v>
      </c>
      <c r="BE2339" s="24" t="s">
        <v>5537</v>
      </c>
      <c r="BF2339" s="24" t="s">
        <v>5537</v>
      </c>
      <c r="BG2339" s="24" t="s">
        <v>5537</v>
      </c>
      <c r="BH2339" s="24" t="s">
        <v>5537</v>
      </c>
      <c r="BI2339" s="9" t="s">
        <v>5537</v>
      </c>
      <c r="BJ2339" s="14"/>
      <c r="BK2339" s="14" t="s">
        <v>5537</v>
      </c>
      <c r="BL2339" s="14" t="str">
        <f>_xlfn.XLOOKUP(B2339,'[4]cell downs 18042026 17h'!$B:$B,'[4]cell downs 18042026 17h'!$B:$B,"")</f>
        <v/>
      </c>
      <c r="BM2339" s="14" t="str">
        <f>_xlfn.XLOOKUP(B2339,'[5]Cells Huawei 19042026 15h'!$B:$B,'[5]Cells Huawei 19042026 15h'!$B:$B,"")</f>
        <v/>
      </c>
      <c r="BN2339" s="9" t="str">
        <f>_xlfn.XLOOKUP(B2339,'[6]cells down 19042026 9H40'!$B:$B,'[6]cells down 19042026 9H40'!$B:$B,"")</f>
        <v/>
      </c>
      <c r="BO2339" s="9" t="s">
        <v>4657</v>
      </c>
      <c r="BP2339" s="9" t="s">
        <v>5537</v>
      </c>
    </row>
    <row r="2340" spans="1:68" s="9" customFormat="1" x14ac:dyDescent="0.35">
      <c r="A2340" s="1" t="s">
        <v>4571</v>
      </c>
      <c r="B2340" s="8" t="s">
        <v>4572</v>
      </c>
      <c r="C2340" s="3" t="str">
        <f>_xlfn.XLOOKUP(B2340,'[1]daily break down'!$D:$D,'[1]daily break down'!$E:$E,"")</f>
        <v>CENTRE</v>
      </c>
      <c r="D2340" s="1" t="s">
        <v>11</v>
      </c>
      <c r="E2340" s="1" t="s">
        <v>12</v>
      </c>
      <c r="F2340" s="3" t="s">
        <v>37</v>
      </c>
      <c r="G2340" s="1" t="s">
        <v>4571</v>
      </c>
      <c r="H2340" s="41" t="str">
        <f>_xlfn.XLOOKUP(B2340,[2]CALCULATION!$B:$B,[2]CALCULATION!$H:$H,"")</f>
        <v>ZTE</v>
      </c>
      <c r="I2340" s="34">
        <v>0</v>
      </c>
      <c r="J2340" s="34">
        <v>0</v>
      </c>
      <c r="K2340" s="34">
        <v>0</v>
      </c>
      <c r="L2340" s="34">
        <v>0</v>
      </c>
      <c r="M2340" s="34">
        <v>0</v>
      </c>
      <c r="N2340" s="34">
        <v>0</v>
      </c>
      <c r="O2340" s="34">
        <v>0</v>
      </c>
      <c r="P2340" s="34">
        <v>0</v>
      </c>
      <c r="Q2340" s="34">
        <v>0</v>
      </c>
      <c r="R2340" s="34">
        <v>0</v>
      </c>
      <c r="S2340" s="109">
        <v>0</v>
      </c>
      <c r="T2340" s="109">
        <f>_xlfn.XLOOKUP(B2340,'[3]Nur des jours'!$B:$B,'[3]Nur des jours'!$U:$U,"")</f>
        <v>0</v>
      </c>
      <c r="U2340" s="109">
        <v>0</v>
      </c>
      <c r="V2340" s="109">
        <v>0</v>
      </c>
      <c r="W2340" s="109">
        <v>0</v>
      </c>
      <c r="X2340" s="109">
        <v>0</v>
      </c>
      <c r="Y2340" s="109">
        <v>0</v>
      </c>
      <c r="Z2340" s="109">
        <v>0</v>
      </c>
      <c r="AA2340" s="109">
        <v>0</v>
      </c>
      <c r="AB2340" s="109">
        <v>0</v>
      </c>
      <c r="AC2340" s="109">
        <v>0</v>
      </c>
      <c r="AD2340" s="109">
        <v>0</v>
      </c>
      <c r="AE2340" s="109">
        <v>0</v>
      </c>
      <c r="AF2340" s="109">
        <v>0</v>
      </c>
      <c r="AG2340" s="57" t="str">
        <f>_xlfn.XLOOKUP(B2340,[3]CALCULATION!$B:$B,[3]CALCULATION!$M:$M,"")</f>
        <v>Operationnel</v>
      </c>
      <c r="AH2340" s="57"/>
      <c r="AI2340" s="56" t="str" cm="1">
        <f t="array" ref="AI2340">IFERROR(_xlfn.IFS(
AK2340="MPR ISSUE","PDH",
AK2340="BSS Hardware Issue","BSS",
AK2340="Sites strategiques, MLL, Pylone, etc.","ENVTECH",
AK2340="AKTIVCO DEFAUT GE &amp; POWER Cabinet","AKTIVCO",
AK2340="AKTIVCO Coupure ENEO &amp; Baisse de tension","AKTIVCO GRID ONLY",
AK2340="Coupure ENEO &amp; Baisse de tension","IHS GRID ONLY",
AK2340="Defaut GE &amp; POWER Cabinet","IHS",
AK2340="Sharing","Partners",
AK2340="Sites strategiques &amp; DataCenter","SST &amp; DC",
AK2340="Exclu","Exclu",
AK2340="SAT","SAT",
AK2340="SPARE-ISSUE","SPARE-ISSUE",
AK2340="Fiber CAmtel","TRANS_FO_CAMTEL",
AK2340="Fiber AOF","Fiber AOF",
AK2340="Projet OCM (HUAWEI)","TRAVAUX-HUAWEI",
AK2340="Projet OCM (NOKIA)","TRAVAUX-NOKIA",
AK2340="ACCESS-ISSUE","ACCESS-ISSUE",
AK2340="Projet OCM (ZTE, NOKIA, autres projets)","TRAVAUX OCM",
AK2340="No root CAuse","No root cause",
AK2340="ODU HS","PDH",
AK2340="IP &amp; VLAN","PDH",
AK2340="Warehouse HUAWEI","SPARE-ISSUE",
AK2340="SPARE-HS","SPARE-ISSUE",
AK2340="Power Telco","BSS",AK2340="no impacts","no impacts"
),"")</f>
        <v>No root cause</v>
      </c>
      <c r="AJ2340" s="56" t="str" cm="1">
        <f t="array" ref="AJ2340">IFERROR(_xlfn.IFS(
AK2340="MPR ISSUE","TX ISSUE",
AK2340="BSS Hardware Issue","RAN ISSUE",
AK2340="Sites strategiques, MLL, Pylone, etc.","ENVTECH",
AK2340="AKTIVCO DEFAUT GE &amp; POWER Cabinet","POWER ISSUE",
AK2340="AKTIVCO Coupure ENEO &amp; Baisse de tension","POWER ISSUE",
AK2340="Coupure ENEO &amp; Baisse de tension","POWER ISSUE",
AK2340="Defaut GE &amp; POWER Cabinet","POWER ISSUE",
AK2340="Sharing","POWER ISSUE",
AK2340="Sites strategiques &amp; DataCenter","POWER ISSUE",
AK2340="Exclu","Exclu",
AK2340="SAT","TX ISSUE",
AK2340="SPARE-ISSUE","SPARE-ISSUE",
AK2340="Fiber CAmtel","TX ISSUE",
AK2340="Fiber AOF","TX ISSUE",
AK2340="Projet OCM (HUAWEI)","TRAVAUX-HUAWEI",
AK2340="Projet OCM (NOKIA)","TRAVAUX -NOKIA",
AK2340="ACCESS-ISSUE","ACCESS-ISSUE",
AK2340="Projet OCM (ZTE, NOKIA, autres projets)","TRAVAUX OCM",
AK2340="No root CAuse","No root cause",
AK2340="ODU HS","TX ISSUE",
AK2340="IP &amp; VLAN","TX ISSUE",
AK2340="Warehouse HUAWEI","SPARE-ISSUE",
AK2340="SPARE-HS","SPARE-ISSUE",
AK2340="Power Telco","RAN ISSUE",AK2340="no impacts","no impacts"
),"")</f>
        <v>No root cause</v>
      </c>
      <c r="AK2340" s="81" t="s">
        <v>5620</v>
      </c>
      <c r="AL2340" s="56" t="str" cm="1">
        <f t="array" ref="AL2340">IFERROR(_xlfn.IFS(
AK2340="MPR ISSUE","ACTIVE",
AK2340="BSS Hardware Issue","ACTIVE",
AK2340="Sites strategiques, MLL, Pylone, etc.","PASSIVE",
AK2340="AKTIVCO DEFAUT GE &amp; POWER Cabinet","PASSIVE",
AK2340="AKTIVCO Coupure ENEO &amp; Baisse de tension","PASSIVE",
AK2340="Coupure ENEO &amp; Baisse de tension","PASSIVE",
AK2340="Defaut GE &amp; POWER Cabinet","PASSIVE",
AK2340="Sharing","PASSIVE",
AK2340="Sites strategiques &amp; DataCenter","PASSIVE",
AK2340="Exclu","Exclu",
AK2340="SAT","ACTIVE",
AK2340="SPARE-ISSUE","SPARE-ISSUE",
AK2340="Fiber CAmtel","ACTIVE",
AK2340="Fiber AOF","ACTIVE",
AK2340="Projet OCM (HUAWEI)","PLANNED WORKS",
AK2340="Projet OCM (NOKIA)","PLANNED WORKS",
AK2340="ACCESS-ISSUE","ACCESS-ISSUE",
AK2340="Projet OCM (ZTE, NOKIA, autres projets)","PLANNED WORKS",
AK2340="No root CAuse","No root cause",
AK2340="ODU HS","ACTIVE",
AK2340="IP &amp; VLAN","ACTIVE",
AK2340="Warehouse HUAWEI","SPARE-ISSUE",
AK2340="SPARE-HS","SPARE-ISSUE",
AK2340="Power Telco","ACTIVE", AK2340="no impacts","no impacts"
),"")</f>
        <v>No root cause</v>
      </c>
      <c r="AM2340" s="108" t="s">
        <v>5537</v>
      </c>
      <c r="AN2340" s="117" t="s">
        <v>4572</v>
      </c>
      <c r="AO2340" s="114"/>
      <c r="AP2340" s="23" t="s">
        <v>5537</v>
      </c>
      <c r="AQ2340" s="23" t="s">
        <v>5537</v>
      </c>
      <c r="AR2340" s="7"/>
      <c r="AS2340" s="6"/>
      <c r="AT2340" s="7"/>
      <c r="AU2340" s="3" t="s">
        <v>5537</v>
      </c>
      <c r="AV2340" s="24" t="s">
        <v>5537</v>
      </c>
      <c r="AW2340" s="24" t="s">
        <v>5537</v>
      </c>
      <c r="AX2340" s="24" t="s">
        <v>5537</v>
      </c>
      <c r="AY2340" s="24" t="s">
        <v>5537</v>
      </c>
      <c r="AZ2340" s="24" t="s">
        <v>5537</v>
      </c>
      <c r="BA2340" s="24" t="s">
        <v>5537</v>
      </c>
      <c r="BB2340" s="24" t="s">
        <v>5537</v>
      </c>
      <c r="BC2340" s="24" t="s">
        <v>5537</v>
      </c>
      <c r="BD2340" s="24" t="s">
        <v>5537</v>
      </c>
      <c r="BE2340" s="24" t="s">
        <v>5537</v>
      </c>
      <c r="BF2340" s="24" t="s">
        <v>5537</v>
      </c>
      <c r="BG2340" s="24" t="s">
        <v>5537</v>
      </c>
      <c r="BH2340" s="24" t="s">
        <v>5537</v>
      </c>
      <c r="BI2340" s="9" t="s">
        <v>5537</v>
      </c>
      <c r="BJ2340" s="14"/>
      <c r="BK2340" s="14" t="s">
        <v>5537</v>
      </c>
      <c r="BL2340" s="14" t="str">
        <f>_xlfn.XLOOKUP(B2340,'[4]cell downs 18042026 17h'!$B:$B,'[4]cell downs 18042026 17h'!$B:$B,"")</f>
        <v/>
      </c>
      <c r="BM2340" s="14" t="str">
        <f>_xlfn.XLOOKUP(B2340,'[5]Cells Huawei 19042026 15h'!$B:$B,'[5]Cells Huawei 19042026 15h'!$B:$B,"")</f>
        <v/>
      </c>
      <c r="BN2340" s="9" t="str">
        <f>_xlfn.XLOOKUP(B2340,'[6]cells down 19042026 9H40'!$B:$B,'[6]cells down 19042026 9H40'!$B:$B,"")</f>
        <v/>
      </c>
      <c r="BO2340" s="9" t="s">
        <v>4572</v>
      </c>
      <c r="BP2340" s="9" t="s">
        <v>1129</v>
      </c>
    </row>
    <row r="2341" spans="1:68" s="9" customFormat="1" x14ac:dyDescent="0.35">
      <c r="A2341" s="1" t="s">
        <v>4699</v>
      </c>
      <c r="B2341" s="8" t="s">
        <v>4700</v>
      </c>
      <c r="C2341" s="3" t="str">
        <f>_xlfn.XLOOKUP(B2341,'[1]daily break down'!$D:$D,'[1]daily break down'!$E:$E,"")</f>
        <v>CENTRE</v>
      </c>
      <c r="D2341" s="1" t="s">
        <v>11</v>
      </c>
      <c r="E2341" s="1" t="s">
        <v>66</v>
      </c>
      <c r="F2341" s="3" t="s">
        <v>37</v>
      </c>
      <c r="G2341" s="1" t="s">
        <v>4701</v>
      </c>
      <c r="H2341" s="41" t="str">
        <f>_xlfn.XLOOKUP(B2341,[2]CALCULATION!$B:$B,[2]CALCULATION!$H:$H,"")</f>
        <v>ZTE</v>
      </c>
      <c r="I2341" s="34">
        <v>0</v>
      </c>
      <c r="J2341" s="34">
        <v>0</v>
      </c>
      <c r="K2341" s="34">
        <v>0</v>
      </c>
      <c r="L2341" s="34">
        <v>0</v>
      </c>
      <c r="M2341" s="34">
        <v>0</v>
      </c>
      <c r="N2341" s="34">
        <v>0</v>
      </c>
      <c r="O2341" s="34">
        <v>0</v>
      </c>
      <c r="P2341" s="34">
        <v>0</v>
      </c>
      <c r="Q2341" s="34">
        <v>0</v>
      </c>
      <c r="R2341" s="34">
        <v>0</v>
      </c>
      <c r="S2341" s="109">
        <v>0</v>
      </c>
      <c r="T2341" s="109">
        <f>_xlfn.XLOOKUP(B2341,'[3]Nur des jours'!$B:$B,'[3]Nur des jours'!$U:$U,"")</f>
        <v>0</v>
      </c>
      <c r="U2341" s="109">
        <v>0</v>
      </c>
      <c r="V2341" s="109">
        <v>0</v>
      </c>
      <c r="W2341" s="109">
        <v>0</v>
      </c>
      <c r="X2341" s="109">
        <v>0</v>
      </c>
      <c r="Y2341" s="109">
        <v>0</v>
      </c>
      <c r="Z2341" s="109">
        <v>0</v>
      </c>
      <c r="AA2341" s="109">
        <v>0</v>
      </c>
      <c r="AB2341" s="109">
        <v>0</v>
      </c>
      <c r="AC2341" s="109">
        <v>0</v>
      </c>
      <c r="AD2341" s="109">
        <v>0</v>
      </c>
      <c r="AE2341" s="109">
        <v>0</v>
      </c>
      <c r="AF2341" s="109">
        <v>0</v>
      </c>
      <c r="AG2341" s="57" t="str">
        <f>_xlfn.XLOOKUP(B2341,[3]CALCULATION!$B:$B,[3]CALCULATION!$M:$M,"")</f>
        <v>Operationnel</v>
      </c>
      <c r="AH2341" s="57"/>
      <c r="AI2341" s="56" t="str" cm="1">
        <f t="array" ref="AI2341">IFERROR(_xlfn.IFS(
AK2341="MPR ISSUE","PDH",
AK2341="BSS Hardware Issue","BSS",
AK2341="Sites strategiques, MLL, Pylone, etc.","ENVTECH",
AK2341="AKTIVCO DEFAUT GE &amp; POWER Cabinet","AKTIVCO",
AK2341="AKTIVCO Coupure ENEO &amp; Baisse de tension","AKTIVCO GRID ONLY",
AK2341="Coupure ENEO &amp; Baisse de tension","IHS GRID ONLY",
AK2341="Defaut GE &amp; POWER Cabinet","IHS",
AK2341="Sharing","Partners",
AK2341="Sites strategiques &amp; DataCenter","SST &amp; DC",
AK2341="Exclu","Exclu",
AK2341="SAT","SAT",
AK2341="SPARE-ISSUE","SPARE-ISSUE",
AK2341="Fiber CAmtel","TRANS_FO_CAMTEL",
AK2341="Fiber AOF","Fiber AOF",
AK2341="Projet OCM (HUAWEI)","TRAVAUX-HUAWEI",
AK2341="Projet OCM (NOKIA)","TRAVAUX-NOKIA",
AK2341="ACCESS-ISSUE","ACCESS-ISSUE",
AK2341="Projet OCM (ZTE, NOKIA, autres projets)","TRAVAUX OCM",
AK2341="No root CAuse","No root cause",
AK2341="ODU HS","PDH",
AK2341="IP &amp; VLAN","PDH",
AK2341="Warehouse HUAWEI","SPARE-ISSUE",
AK2341="SPARE-HS","SPARE-ISSUE",
AK2341="Power Telco","BSS",AK2341="no impacts","no impacts"
),"")</f>
        <v>No root cause</v>
      </c>
      <c r="AJ2341" s="56" t="str" cm="1">
        <f t="array" ref="AJ2341">IFERROR(_xlfn.IFS(
AK2341="MPR ISSUE","TX ISSUE",
AK2341="BSS Hardware Issue","RAN ISSUE",
AK2341="Sites strategiques, MLL, Pylone, etc.","ENVTECH",
AK2341="AKTIVCO DEFAUT GE &amp; POWER Cabinet","POWER ISSUE",
AK2341="AKTIVCO Coupure ENEO &amp; Baisse de tension","POWER ISSUE",
AK2341="Coupure ENEO &amp; Baisse de tension","POWER ISSUE",
AK2341="Defaut GE &amp; POWER Cabinet","POWER ISSUE",
AK2341="Sharing","POWER ISSUE",
AK2341="Sites strategiques &amp; DataCenter","POWER ISSUE",
AK2341="Exclu","Exclu",
AK2341="SAT","TX ISSUE",
AK2341="SPARE-ISSUE","SPARE-ISSUE",
AK2341="Fiber CAmtel","TX ISSUE",
AK2341="Fiber AOF","TX ISSUE",
AK2341="Projet OCM (HUAWEI)","TRAVAUX-HUAWEI",
AK2341="Projet OCM (NOKIA)","TRAVAUX -NOKIA",
AK2341="ACCESS-ISSUE","ACCESS-ISSUE",
AK2341="Projet OCM (ZTE, NOKIA, autres projets)","TRAVAUX OCM",
AK2341="No root CAuse","No root cause",
AK2341="ODU HS","TX ISSUE",
AK2341="IP &amp; VLAN","TX ISSUE",
AK2341="Warehouse HUAWEI","SPARE-ISSUE",
AK2341="SPARE-HS","SPARE-ISSUE",
AK2341="Power Telco","RAN ISSUE",AK2341="no impacts","no impacts"
),"")</f>
        <v>No root cause</v>
      </c>
      <c r="AK2341" s="81" t="s">
        <v>5620</v>
      </c>
      <c r="AL2341" s="56" t="str" cm="1">
        <f t="array" ref="AL2341">IFERROR(_xlfn.IFS(
AK2341="MPR ISSUE","ACTIVE",
AK2341="BSS Hardware Issue","ACTIVE",
AK2341="Sites strategiques, MLL, Pylone, etc.","PASSIVE",
AK2341="AKTIVCO DEFAUT GE &amp; POWER Cabinet","PASSIVE",
AK2341="AKTIVCO Coupure ENEO &amp; Baisse de tension","PASSIVE",
AK2341="Coupure ENEO &amp; Baisse de tension","PASSIVE",
AK2341="Defaut GE &amp; POWER Cabinet","PASSIVE",
AK2341="Sharing","PASSIVE",
AK2341="Sites strategiques &amp; DataCenter","PASSIVE",
AK2341="Exclu","Exclu",
AK2341="SAT","ACTIVE",
AK2341="SPARE-ISSUE","SPARE-ISSUE",
AK2341="Fiber CAmtel","ACTIVE",
AK2341="Fiber AOF","ACTIVE",
AK2341="Projet OCM (HUAWEI)","PLANNED WORKS",
AK2341="Projet OCM (NOKIA)","PLANNED WORKS",
AK2341="ACCESS-ISSUE","ACCESS-ISSUE",
AK2341="Projet OCM (ZTE, NOKIA, autres projets)","PLANNED WORKS",
AK2341="No root CAuse","No root cause",
AK2341="ODU HS","ACTIVE",
AK2341="IP &amp; VLAN","ACTIVE",
AK2341="Warehouse HUAWEI","SPARE-ISSUE",
AK2341="SPARE-HS","SPARE-ISSUE",
AK2341="Power Telco","ACTIVE", AK2341="no impacts","no impacts"
),"")</f>
        <v>No root cause</v>
      </c>
      <c r="AM2341" s="108" t="s">
        <v>5537</v>
      </c>
      <c r="AN2341" s="117" t="s">
        <v>4700</v>
      </c>
      <c r="AP2341" s="23" t="s">
        <v>5537</v>
      </c>
      <c r="AQ2341" s="23" t="s">
        <v>5537</v>
      </c>
      <c r="AR2341" s="7"/>
      <c r="AS2341" s="6"/>
      <c r="AT2341" s="7"/>
      <c r="AU2341" s="3" t="s">
        <v>5537</v>
      </c>
      <c r="AV2341" s="24" t="s">
        <v>5537</v>
      </c>
      <c r="AW2341" s="24" t="s">
        <v>5537</v>
      </c>
      <c r="AX2341" s="24" t="s">
        <v>5537</v>
      </c>
      <c r="AY2341" s="24" t="s">
        <v>5537</v>
      </c>
      <c r="AZ2341" s="24" t="s">
        <v>5537</v>
      </c>
      <c r="BA2341" s="24" t="s">
        <v>5537</v>
      </c>
      <c r="BB2341" s="24" t="s">
        <v>5537</v>
      </c>
      <c r="BC2341" s="24" t="s">
        <v>5537</v>
      </c>
      <c r="BD2341" s="24" t="s">
        <v>5537</v>
      </c>
      <c r="BE2341" s="24" t="s">
        <v>5537</v>
      </c>
      <c r="BF2341" s="24" t="s">
        <v>5537</v>
      </c>
      <c r="BG2341" s="24" t="s">
        <v>5537</v>
      </c>
      <c r="BH2341" s="24" t="s">
        <v>5537</v>
      </c>
      <c r="BI2341" s="9" t="s">
        <v>5537</v>
      </c>
      <c r="BJ2341" s="14"/>
      <c r="BK2341" s="14" t="s">
        <v>5537</v>
      </c>
      <c r="BL2341" s="14" t="str">
        <f>_xlfn.XLOOKUP(B2341,'[4]cell downs 18042026 17h'!$B:$B,'[4]cell downs 18042026 17h'!$B:$B,"")</f>
        <v/>
      </c>
      <c r="BM2341" s="14" t="str">
        <f>_xlfn.XLOOKUP(B2341,'[5]Cells Huawei 19042026 15h'!$B:$B,'[5]Cells Huawei 19042026 15h'!$B:$B,"")</f>
        <v/>
      </c>
      <c r="BN2341" s="9" t="str">
        <f>_xlfn.XLOOKUP(B2341,'[6]cells down 19042026 9H40'!$B:$B,'[6]cells down 19042026 9H40'!$B:$B,"")</f>
        <v/>
      </c>
      <c r="BO2341" s="9" t="s">
        <v>4700</v>
      </c>
      <c r="BP2341" s="9" t="s">
        <v>5537</v>
      </c>
    </row>
    <row r="2342" spans="1:68" s="9" customFormat="1" x14ac:dyDescent="0.35">
      <c r="A2342" s="1" t="s">
        <v>4605</v>
      </c>
      <c r="B2342" s="8" t="s">
        <v>4606</v>
      </c>
      <c r="C2342" s="3" t="str">
        <f>_xlfn.XLOOKUP(B2342,'[1]daily break down'!$D:$D,'[1]daily break down'!$E:$E,"")</f>
        <v>CENTRE</v>
      </c>
      <c r="D2342" s="1" t="s">
        <v>11</v>
      </c>
      <c r="E2342" s="1" t="s">
        <v>12</v>
      </c>
      <c r="F2342" s="3" t="s">
        <v>37</v>
      </c>
      <c r="G2342" s="1" t="s">
        <v>4607</v>
      </c>
      <c r="H2342" s="41" t="str">
        <f>_xlfn.XLOOKUP(B2342,[2]CALCULATION!$B:$B,[2]CALCULATION!$H:$H,"")</f>
        <v>ZTE</v>
      </c>
      <c r="I2342" s="34">
        <v>0</v>
      </c>
      <c r="J2342" s="34">
        <v>0</v>
      </c>
      <c r="K2342" s="34">
        <v>0</v>
      </c>
      <c r="L2342" s="34">
        <v>0</v>
      </c>
      <c r="M2342" s="34">
        <v>0</v>
      </c>
      <c r="N2342" s="34">
        <v>0</v>
      </c>
      <c r="O2342" s="34">
        <v>0</v>
      </c>
      <c r="P2342" s="34">
        <v>0</v>
      </c>
      <c r="Q2342" s="34">
        <v>0</v>
      </c>
      <c r="R2342" s="34">
        <v>0</v>
      </c>
      <c r="S2342" s="109">
        <v>0</v>
      </c>
      <c r="T2342" s="109">
        <f>_xlfn.XLOOKUP(B2342,'[3]Nur des jours'!$B:$B,'[3]Nur des jours'!$U:$U,"")</f>
        <v>0</v>
      </c>
      <c r="U2342" s="109">
        <v>0</v>
      </c>
      <c r="V2342" s="109">
        <v>0</v>
      </c>
      <c r="W2342" s="109">
        <v>0</v>
      </c>
      <c r="X2342" s="109">
        <v>0</v>
      </c>
      <c r="Y2342" s="109">
        <v>0</v>
      </c>
      <c r="Z2342" s="109">
        <v>0</v>
      </c>
      <c r="AA2342" s="109">
        <v>0</v>
      </c>
      <c r="AB2342" s="109">
        <v>0</v>
      </c>
      <c r="AC2342" s="109">
        <v>0</v>
      </c>
      <c r="AD2342" s="109">
        <v>0</v>
      </c>
      <c r="AE2342" s="109">
        <v>0</v>
      </c>
      <c r="AF2342" s="109">
        <v>0</v>
      </c>
      <c r="AG2342" s="57" t="str">
        <f>_xlfn.XLOOKUP(B2342,[3]CALCULATION!$B:$B,[3]CALCULATION!$M:$M,"")</f>
        <v>Operationnel</v>
      </c>
      <c r="AH2342" s="57"/>
      <c r="AI2342" s="56" t="str" cm="1">
        <f t="array" ref="AI2342">IFERROR(_xlfn.IFS(
AK2342="MPR ISSUE","PDH",
AK2342="BSS Hardware Issue","BSS",
AK2342="Sites strategiques, MLL, Pylone, etc.","ENVTECH",
AK2342="AKTIVCO DEFAUT GE &amp; POWER Cabinet","AKTIVCO",
AK2342="AKTIVCO Coupure ENEO &amp; Baisse de tension","AKTIVCO GRID ONLY",
AK2342="Coupure ENEO &amp; Baisse de tension","IHS GRID ONLY",
AK2342="Defaut GE &amp; POWER Cabinet","IHS",
AK2342="Sharing","Partners",
AK2342="Sites strategiques &amp; DataCenter","SST &amp; DC",
AK2342="Exclu","Exclu",
AK2342="SAT","SAT",
AK2342="SPARE-ISSUE","SPARE-ISSUE",
AK2342="Fiber CAmtel","TRANS_FO_CAMTEL",
AK2342="Fiber AOF","Fiber AOF",
AK2342="Projet OCM (HUAWEI)","TRAVAUX-HUAWEI",
AK2342="Projet OCM (NOKIA)","TRAVAUX-NOKIA",
AK2342="ACCESS-ISSUE","ACCESS-ISSUE",
AK2342="Projet OCM (ZTE, NOKIA, autres projets)","TRAVAUX OCM",
AK2342="No root CAuse","No root cause",
AK2342="ODU HS","PDH",
AK2342="IP &amp; VLAN","PDH",
AK2342="Warehouse HUAWEI","SPARE-ISSUE",
AK2342="SPARE-HS","SPARE-ISSUE",
AK2342="Power Telco","BSS",AK2342="no impacts","no impacts"
),"")</f>
        <v>No root cause</v>
      </c>
      <c r="AJ2342" s="56" t="str" cm="1">
        <f t="array" ref="AJ2342">IFERROR(_xlfn.IFS(
AK2342="MPR ISSUE","TX ISSUE",
AK2342="BSS Hardware Issue","RAN ISSUE",
AK2342="Sites strategiques, MLL, Pylone, etc.","ENVTECH",
AK2342="AKTIVCO DEFAUT GE &amp; POWER Cabinet","POWER ISSUE",
AK2342="AKTIVCO Coupure ENEO &amp; Baisse de tension","POWER ISSUE",
AK2342="Coupure ENEO &amp; Baisse de tension","POWER ISSUE",
AK2342="Defaut GE &amp; POWER Cabinet","POWER ISSUE",
AK2342="Sharing","POWER ISSUE",
AK2342="Sites strategiques &amp; DataCenter","POWER ISSUE",
AK2342="Exclu","Exclu",
AK2342="SAT","TX ISSUE",
AK2342="SPARE-ISSUE","SPARE-ISSUE",
AK2342="Fiber CAmtel","TX ISSUE",
AK2342="Fiber AOF","TX ISSUE",
AK2342="Projet OCM (HUAWEI)","TRAVAUX-HUAWEI",
AK2342="Projet OCM (NOKIA)","TRAVAUX -NOKIA",
AK2342="ACCESS-ISSUE","ACCESS-ISSUE",
AK2342="Projet OCM (ZTE, NOKIA, autres projets)","TRAVAUX OCM",
AK2342="No root CAuse","No root cause",
AK2342="ODU HS","TX ISSUE",
AK2342="IP &amp; VLAN","TX ISSUE",
AK2342="Warehouse HUAWEI","SPARE-ISSUE",
AK2342="SPARE-HS","SPARE-ISSUE",
AK2342="Power Telco","RAN ISSUE",AK2342="no impacts","no impacts"
),"")</f>
        <v>No root cause</v>
      </c>
      <c r="AK2342" s="81" t="s">
        <v>5620</v>
      </c>
      <c r="AL2342" s="56" t="str" cm="1">
        <f t="array" ref="AL2342">IFERROR(_xlfn.IFS(
AK2342="MPR ISSUE","ACTIVE",
AK2342="BSS Hardware Issue","ACTIVE",
AK2342="Sites strategiques, MLL, Pylone, etc.","PASSIVE",
AK2342="AKTIVCO DEFAUT GE &amp; POWER Cabinet","PASSIVE",
AK2342="AKTIVCO Coupure ENEO &amp; Baisse de tension","PASSIVE",
AK2342="Coupure ENEO &amp; Baisse de tension","PASSIVE",
AK2342="Defaut GE &amp; POWER Cabinet","PASSIVE",
AK2342="Sharing","PASSIVE",
AK2342="Sites strategiques &amp; DataCenter","PASSIVE",
AK2342="Exclu","Exclu",
AK2342="SAT","ACTIVE",
AK2342="SPARE-ISSUE","SPARE-ISSUE",
AK2342="Fiber CAmtel","ACTIVE",
AK2342="Fiber AOF","ACTIVE",
AK2342="Projet OCM (HUAWEI)","PLANNED WORKS",
AK2342="Projet OCM (NOKIA)","PLANNED WORKS",
AK2342="ACCESS-ISSUE","ACCESS-ISSUE",
AK2342="Projet OCM (ZTE, NOKIA, autres projets)","PLANNED WORKS",
AK2342="No root CAuse","No root cause",
AK2342="ODU HS","ACTIVE",
AK2342="IP &amp; VLAN","ACTIVE",
AK2342="Warehouse HUAWEI","SPARE-ISSUE",
AK2342="SPARE-HS","SPARE-ISSUE",
AK2342="Power Telco","ACTIVE", AK2342="no impacts","no impacts"
),"")</f>
        <v>No root cause</v>
      </c>
      <c r="AM2342" s="108" t="s">
        <v>5537</v>
      </c>
      <c r="AN2342" s="117" t="s">
        <v>4606</v>
      </c>
      <c r="AP2342" s="23" t="s">
        <v>5537</v>
      </c>
      <c r="AQ2342" s="23" t="s">
        <v>5537</v>
      </c>
      <c r="AR2342" s="7"/>
      <c r="AS2342" s="6"/>
      <c r="AT2342" s="7"/>
      <c r="AU2342" s="3" t="s">
        <v>5537</v>
      </c>
      <c r="AV2342" s="24" t="s">
        <v>5537</v>
      </c>
      <c r="AW2342" s="24" t="s">
        <v>5537</v>
      </c>
      <c r="AX2342" s="24" t="s">
        <v>5537</v>
      </c>
      <c r="AY2342" s="24" t="s">
        <v>5537</v>
      </c>
      <c r="AZ2342" s="24" t="s">
        <v>5537</v>
      </c>
      <c r="BA2342" s="24" t="s">
        <v>5537</v>
      </c>
      <c r="BB2342" s="24" t="s">
        <v>5537</v>
      </c>
      <c r="BC2342" s="24" t="s">
        <v>5537</v>
      </c>
      <c r="BD2342" s="24" t="s">
        <v>5537</v>
      </c>
      <c r="BE2342" s="24" t="s">
        <v>5537</v>
      </c>
      <c r="BF2342" s="24" t="s">
        <v>5537</v>
      </c>
      <c r="BG2342" s="24" t="s">
        <v>5537</v>
      </c>
      <c r="BH2342" s="24" t="s">
        <v>5537</v>
      </c>
      <c r="BI2342" s="9" t="s">
        <v>5537</v>
      </c>
      <c r="BJ2342" s="14"/>
      <c r="BK2342" s="14" t="s">
        <v>5537</v>
      </c>
      <c r="BL2342" s="14" t="str">
        <f>_xlfn.XLOOKUP(B2342,'[4]cell downs 18042026 17h'!$B:$B,'[4]cell downs 18042026 17h'!$B:$B,"")</f>
        <v/>
      </c>
      <c r="BM2342" s="14" t="str">
        <f>_xlfn.XLOOKUP(B2342,'[5]Cells Huawei 19042026 15h'!$B:$B,'[5]Cells Huawei 19042026 15h'!$B:$B,"")</f>
        <v/>
      </c>
      <c r="BN2342" s="9" t="str">
        <f>_xlfn.XLOOKUP(B2342,'[6]cells down 19042026 9H40'!$B:$B,'[6]cells down 19042026 9H40'!$B:$B,"")</f>
        <v/>
      </c>
      <c r="BO2342" s="9" t="s">
        <v>4606</v>
      </c>
      <c r="BP2342" s="9" t="s">
        <v>12</v>
      </c>
    </row>
    <row r="2343" spans="1:68" s="9" customFormat="1" x14ac:dyDescent="0.35">
      <c r="A2343" s="1" t="s">
        <v>4610</v>
      </c>
      <c r="B2343" s="8" t="s">
        <v>4611</v>
      </c>
      <c r="C2343" s="3" t="str">
        <f>_xlfn.XLOOKUP(B2343,'[1]daily break down'!$D:$D,'[1]daily break down'!$E:$E,"")</f>
        <v>LITTORAL</v>
      </c>
      <c r="D2343" s="1" t="s">
        <v>11</v>
      </c>
      <c r="E2343" s="1" t="s">
        <v>594</v>
      </c>
      <c r="F2343" s="3" t="s">
        <v>69</v>
      </c>
      <c r="G2343" s="1" t="s">
        <v>3535</v>
      </c>
      <c r="H2343" s="41" t="str">
        <f>_xlfn.XLOOKUP(B2343,[2]CALCULATION!$B:$B,[2]CALCULATION!$H:$H,"")</f>
        <v>ZTE</v>
      </c>
      <c r="I2343" s="34">
        <v>0</v>
      </c>
      <c r="J2343" s="34">
        <v>0</v>
      </c>
      <c r="K2343" s="34">
        <v>0</v>
      </c>
      <c r="L2343" s="34">
        <v>0</v>
      </c>
      <c r="M2343" s="34">
        <v>0</v>
      </c>
      <c r="N2343" s="34">
        <v>0</v>
      </c>
      <c r="O2343" s="34">
        <v>0</v>
      </c>
      <c r="P2343" s="34">
        <v>0</v>
      </c>
      <c r="Q2343" s="34">
        <v>0</v>
      </c>
      <c r="R2343" s="34">
        <v>0</v>
      </c>
      <c r="S2343" s="109">
        <v>0</v>
      </c>
      <c r="T2343" s="109">
        <f>_xlfn.XLOOKUP(B2343,'[3]Nur des jours'!$B:$B,'[3]Nur des jours'!$U:$U,"")</f>
        <v>0</v>
      </c>
      <c r="U2343" s="109">
        <v>0</v>
      </c>
      <c r="V2343" s="109">
        <v>0</v>
      </c>
      <c r="W2343" s="109">
        <v>0</v>
      </c>
      <c r="X2343" s="109">
        <v>0</v>
      </c>
      <c r="Y2343" s="109">
        <v>0</v>
      </c>
      <c r="Z2343" s="109">
        <v>0</v>
      </c>
      <c r="AA2343" s="109">
        <v>0</v>
      </c>
      <c r="AB2343" s="109">
        <v>0</v>
      </c>
      <c r="AC2343" s="109">
        <v>0</v>
      </c>
      <c r="AD2343" s="109">
        <v>0</v>
      </c>
      <c r="AE2343" s="109">
        <v>0</v>
      </c>
      <c r="AF2343" s="109">
        <v>0</v>
      </c>
      <c r="AG2343" s="57" t="str">
        <f>_xlfn.XLOOKUP(B2343,[3]CALCULATION!$B:$B,[3]CALCULATION!$M:$M,"")</f>
        <v>Operationnel</v>
      </c>
      <c r="AH2343" s="57"/>
      <c r="AI2343" s="56" t="str" cm="1">
        <f t="array" ref="AI2343">IFERROR(_xlfn.IFS(
AK2343="MPR ISSUE","PDH",
AK2343="BSS Hardware Issue","BSS",
AK2343="Sites strategiques, MLL, Pylone, etc.","ENVTECH",
AK2343="AKTIVCO DEFAUT GE &amp; POWER Cabinet","AKTIVCO",
AK2343="AKTIVCO Coupure ENEO &amp; Baisse de tension","AKTIVCO GRID ONLY",
AK2343="Coupure ENEO &amp; Baisse de tension","IHS GRID ONLY",
AK2343="Defaut GE &amp; POWER Cabinet","IHS",
AK2343="Sharing","Partners",
AK2343="Sites strategiques &amp; DataCenter","SST &amp; DC",
AK2343="Exclu","Exclu",
AK2343="SAT","SAT",
AK2343="SPARE-ISSUE","SPARE-ISSUE",
AK2343="Fiber CAmtel","TRANS_FO_CAMTEL",
AK2343="Fiber AOF","Fiber AOF",
AK2343="Projet OCM (HUAWEI)","TRAVAUX-HUAWEI",
AK2343="Projet OCM (NOKIA)","TRAVAUX-NOKIA",
AK2343="ACCESS-ISSUE","ACCESS-ISSUE",
AK2343="Projet OCM (ZTE, NOKIA, autres projets)","TRAVAUX OCM",
AK2343="No root CAuse","No root cause",
AK2343="ODU HS","PDH",
AK2343="IP &amp; VLAN","PDH",
AK2343="Warehouse HUAWEI","SPARE-ISSUE",
AK2343="SPARE-HS","SPARE-ISSUE",
AK2343="Power Telco","BSS",AK2343="no impacts","no impacts"
),"")</f>
        <v>No root cause</v>
      </c>
      <c r="AJ2343" s="56" t="str" cm="1">
        <f t="array" ref="AJ2343">IFERROR(_xlfn.IFS(
AK2343="MPR ISSUE","TX ISSUE",
AK2343="BSS Hardware Issue","RAN ISSUE",
AK2343="Sites strategiques, MLL, Pylone, etc.","ENVTECH",
AK2343="AKTIVCO DEFAUT GE &amp; POWER Cabinet","POWER ISSUE",
AK2343="AKTIVCO Coupure ENEO &amp; Baisse de tension","POWER ISSUE",
AK2343="Coupure ENEO &amp; Baisse de tension","POWER ISSUE",
AK2343="Defaut GE &amp; POWER Cabinet","POWER ISSUE",
AK2343="Sharing","POWER ISSUE",
AK2343="Sites strategiques &amp; DataCenter","POWER ISSUE",
AK2343="Exclu","Exclu",
AK2343="SAT","TX ISSUE",
AK2343="SPARE-ISSUE","SPARE-ISSUE",
AK2343="Fiber CAmtel","TX ISSUE",
AK2343="Fiber AOF","TX ISSUE",
AK2343="Projet OCM (HUAWEI)","TRAVAUX-HUAWEI",
AK2343="Projet OCM (NOKIA)","TRAVAUX -NOKIA",
AK2343="ACCESS-ISSUE","ACCESS-ISSUE",
AK2343="Projet OCM (ZTE, NOKIA, autres projets)","TRAVAUX OCM",
AK2343="No root CAuse","No root cause",
AK2343="ODU HS","TX ISSUE",
AK2343="IP &amp; VLAN","TX ISSUE",
AK2343="Warehouse HUAWEI","SPARE-ISSUE",
AK2343="SPARE-HS","SPARE-ISSUE",
AK2343="Power Telco","RAN ISSUE",AK2343="no impacts","no impacts"
),"")</f>
        <v>No root cause</v>
      </c>
      <c r="AK2343" s="81" t="s">
        <v>5620</v>
      </c>
      <c r="AL2343" s="56" t="str" cm="1">
        <f t="array" ref="AL2343">IFERROR(_xlfn.IFS(
AK2343="MPR ISSUE","ACTIVE",
AK2343="BSS Hardware Issue","ACTIVE",
AK2343="Sites strategiques, MLL, Pylone, etc.","PASSIVE",
AK2343="AKTIVCO DEFAUT GE &amp; POWER Cabinet","PASSIVE",
AK2343="AKTIVCO Coupure ENEO &amp; Baisse de tension","PASSIVE",
AK2343="Coupure ENEO &amp; Baisse de tension","PASSIVE",
AK2343="Defaut GE &amp; POWER Cabinet","PASSIVE",
AK2343="Sharing","PASSIVE",
AK2343="Sites strategiques &amp; DataCenter","PASSIVE",
AK2343="Exclu","Exclu",
AK2343="SAT","ACTIVE",
AK2343="SPARE-ISSUE","SPARE-ISSUE",
AK2343="Fiber CAmtel","ACTIVE",
AK2343="Fiber AOF","ACTIVE",
AK2343="Projet OCM (HUAWEI)","PLANNED WORKS",
AK2343="Projet OCM (NOKIA)","PLANNED WORKS",
AK2343="ACCESS-ISSUE","ACCESS-ISSUE",
AK2343="Projet OCM (ZTE, NOKIA, autres projets)","PLANNED WORKS",
AK2343="No root CAuse","No root cause",
AK2343="ODU HS","ACTIVE",
AK2343="IP &amp; VLAN","ACTIVE",
AK2343="Warehouse HUAWEI","SPARE-ISSUE",
AK2343="SPARE-HS","SPARE-ISSUE",
AK2343="Power Telco","ACTIVE", AK2343="no impacts","no impacts"
),"")</f>
        <v>No root cause</v>
      </c>
      <c r="AM2343" s="108" t="s">
        <v>5537</v>
      </c>
      <c r="AN2343" s="117" t="s">
        <v>4611</v>
      </c>
      <c r="AP2343" s="23" t="s">
        <v>5537</v>
      </c>
      <c r="AQ2343" s="23" t="s">
        <v>5537</v>
      </c>
      <c r="AR2343" s="7"/>
      <c r="AS2343" s="6"/>
      <c r="AT2343" s="7"/>
      <c r="AU2343" s="3" t="s">
        <v>5537</v>
      </c>
      <c r="AV2343" s="24" t="s">
        <v>5537</v>
      </c>
      <c r="AW2343" s="24" t="s">
        <v>5537</v>
      </c>
      <c r="AX2343" s="24" t="s">
        <v>5537</v>
      </c>
      <c r="AY2343" s="24" t="s">
        <v>5537</v>
      </c>
      <c r="AZ2343" s="24" t="s">
        <v>5537</v>
      </c>
      <c r="BA2343" s="24" t="s">
        <v>5537</v>
      </c>
      <c r="BB2343" s="24" t="s">
        <v>5537</v>
      </c>
      <c r="BC2343" s="24" t="s">
        <v>5537</v>
      </c>
      <c r="BD2343" s="24" t="s">
        <v>5537</v>
      </c>
      <c r="BE2343" s="24" t="s">
        <v>5537</v>
      </c>
      <c r="BF2343" s="24" t="s">
        <v>5537</v>
      </c>
      <c r="BG2343" s="24" t="s">
        <v>5537</v>
      </c>
      <c r="BH2343" s="24" t="s">
        <v>5537</v>
      </c>
      <c r="BI2343" s="9" t="s">
        <v>5537</v>
      </c>
      <c r="BJ2343" s="14"/>
      <c r="BK2343" s="14" t="s">
        <v>5537</v>
      </c>
      <c r="BL2343" s="14" t="str">
        <f>_xlfn.XLOOKUP(B2343,'[4]cell downs 18042026 17h'!$B:$B,'[4]cell downs 18042026 17h'!$B:$B,"")</f>
        <v/>
      </c>
      <c r="BM2343" s="14" t="str">
        <f>_xlfn.XLOOKUP(B2343,'[5]Cells Huawei 19042026 15h'!$B:$B,'[5]Cells Huawei 19042026 15h'!$B:$B,"")</f>
        <v/>
      </c>
      <c r="BN2343" s="9" t="str">
        <f>_xlfn.XLOOKUP(B2343,'[6]cells down 19042026 9H40'!$B:$B,'[6]cells down 19042026 9H40'!$B:$B,"")</f>
        <v/>
      </c>
      <c r="BO2343" s="9" t="s">
        <v>4611</v>
      </c>
      <c r="BP2343" s="9" t="s">
        <v>12</v>
      </c>
    </row>
    <row r="2344" spans="1:68" s="9" customFormat="1" x14ac:dyDescent="0.35">
      <c r="A2344" s="1" t="s">
        <v>2765</v>
      </c>
      <c r="B2344" s="8" t="s">
        <v>4622</v>
      </c>
      <c r="C2344" s="3" t="str">
        <f>_xlfn.XLOOKUP(B2344,'[1]daily break down'!$D:$D,'[1]daily break down'!$E:$E,"")</f>
        <v>CENTRE</v>
      </c>
      <c r="D2344" s="1" t="s">
        <v>21</v>
      </c>
      <c r="E2344" s="1" t="s">
        <v>563</v>
      </c>
      <c r="F2344" s="3" t="s">
        <v>37</v>
      </c>
      <c r="G2344" s="1" t="s">
        <v>2765</v>
      </c>
      <c r="H2344" s="41" t="str">
        <f>_xlfn.XLOOKUP(B2344,[2]CALCULATION!$B:$B,[2]CALCULATION!$H:$H,"")</f>
        <v>ZTE</v>
      </c>
      <c r="I2344" s="34">
        <v>0</v>
      </c>
      <c r="J2344" s="34">
        <v>0</v>
      </c>
      <c r="K2344" s="34">
        <v>0</v>
      </c>
      <c r="L2344" s="34">
        <v>0</v>
      </c>
      <c r="M2344" s="34">
        <v>0</v>
      </c>
      <c r="N2344" s="34">
        <v>0</v>
      </c>
      <c r="O2344" s="34">
        <v>0</v>
      </c>
      <c r="P2344" s="34">
        <v>0</v>
      </c>
      <c r="Q2344" s="34">
        <v>0</v>
      </c>
      <c r="R2344" s="34">
        <v>0</v>
      </c>
      <c r="S2344" s="109">
        <v>0</v>
      </c>
      <c r="T2344" s="109">
        <f>_xlfn.XLOOKUP(B2344,'[3]Nur des jours'!$B:$B,'[3]Nur des jours'!$U:$U,"")</f>
        <v>0</v>
      </c>
      <c r="U2344" s="109">
        <v>0</v>
      </c>
      <c r="V2344" s="109">
        <v>0</v>
      </c>
      <c r="W2344" s="109">
        <v>0</v>
      </c>
      <c r="X2344" s="109">
        <v>0</v>
      </c>
      <c r="Y2344" s="109">
        <v>0</v>
      </c>
      <c r="Z2344" s="109">
        <v>0</v>
      </c>
      <c r="AA2344" s="109">
        <v>0</v>
      </c>
      <c r="AB2344" s="109">
        <v>0</v>
      </c>
      <c r="AC2344" s="109">
        <v>0</v>
      </c>
      <c r="AD2344" s="109">
        <v>0</v>
      </c>
      <c r="AE2344" s="109">
        <v>0</v>
      </c>
      <c r="AF2344" s="109">
        <v>0</v>
      </c>
      <c r="AG2344" s="57" t="str">
        <f>_xlfn.XLOOKUP(B2344,[3]CALCULATION!$B:$B,[3]CALCULATION!$M:$M,"")</f>
        <v>Operationnel</v>
      </c>
      <c r="AH2344" s="57"/>
      <c r="AI2344" s="56" t="str" cm="1">
        <f t="array" ref="AI2344">IFERROR(_xlfn.IFS(
AK2344="MPR ISSUE","PDH",
AK2344="BSS Hardware Issue","BSS",
AK2344="Sites strategiques, MLL, Pylone, etc.","ENVTECH",
AK2344="AKTIVCO DEFAUT GE &amp; POWER Cabinet","AKTIVCO",
AK2344="AKTIVCO Coupure ENEO &amp; Baisse de tension","AKTIVCO GRID ONLY",
AK2344="Coupure ENEO &amp; Baisse de tension","IHS GRID ONLY",
AK2344="Defaut GE &amp; POWER Cabinet","IHS",
AK2344="Sharing","Partners",
AK2344="Sites strategiques &amp; DataCenter","SST &amp; DC",
AK2344="Exclu","Exclu",
AK2344="SAT","SAT",
AK2344="SPARE-ISSUE","SPARE-ISSUE",
AK2344="Fiber CAmtel","TRANS_FO_CAMTEL",
AK2344="Fiber AOF","Fiber AOF",
AK2344="Projet OCM (HUAWEI)","TRAVAUX-HUAWEI",
AK2344="Projet OCM (NOKIA)","TRAVAUX-NOKIA",
AK2344="ACCESS-ISSUE","ACCESS-ISSUE",
AK2344="Projet OCM (ZTE, NOKIA, autres projets)","TRAVAUX OCM",
AK2344="No root CAuse","No root cause",
AK2344="ODU HS","PDH",
AK2344="IP &amp; VLAN","PDH",
AK2344="Warehouse HUAWEI","SPARE-ISSUE",
AK2344="SPARE-HS","SPARE-ISSUE",
AK2344="Power Telco","BSS",AK2344="no impacts","no impacts"
),"")</f>
        <v>No root cause</v>
      </c>
      <c r="AJ2344" s="56" t="str" cm="1">
        <f t="array" ref="AJ2344">IFERROR(_xlfn.IFS(
AK2344="MPR ISSUE","TX ISSUE",
AK2344="BSS Hardware Issue","RAN ISSUE",
AK2344="Sites strategiques, MLL, Pylone, etc.","ENVTECH",
AK2344="AKTIVCO DEFAUT GE &amp; POWER Cabinet","POWER ISSUE",
AK2344="AKTIVCO Coupure ENEO &amp; Baisse de tension","POWER ISSUE",
AK2344="Coupure ENEO &amp; Baisse de tension","POWER ISSUE",
AK2344="Defaut GE &amp; POWER Cabinet","POWER ISSUE",
AK2344="Sharing","POWER ISSUE",
AK2344="Sites strategiques &amp; DataCenter","POWER ISSUE",
AK2344="Exclu","Exclu",
AK2344="SAT","TX ISSUE",
AK2344="SPARE-ISSUE","SPARE-ISSUE",
AK2344="Fiber CAmtel","TX ISSUE",
AK2344="Fiber AOF","TX ISSUE",
AK2344="Projet OCM (HUAWEI)","TRAVAUX-HUAWEI",
AK2344="Projet OCM (NOKIA)","TRAVAUX -NOKIA",
AK2344="ACCESS-ISSUE","ACCESS-ISSUE",
AK2344="Projet OCM (ZTE, NOKIA, autres projets)","TRAVAUX OCM",
AK2344="No root CAuse","No root cause",
AK2344="ODU HS","TX ISSUE",
AK2344="IP &amp; VLAN","TX ISSUE",
AK2344="Warehouse HUAWEI","SPARE-ISSUE",
AK2344="SPARE-HS","SPARE-ISSUE",
AK2344="Power Telco","RAN ISSUE",AK2344="no impacts","no impacts"
),"")</f>
        <v>No root cause</v>
      </c>
      <c r="AK2344" s="81" t="s">
        <v>5620</v>
      </c>
      <c r="AL2344" s="56" t="str" cm="1">
        <f t="array" ref="AL2344">IFERROR(_xlfn.IFS(
AK2344="MPR ISSUE","ACTIVE",
AK2344="BSS Hardware Issue","ACTIVE",
AK2344="Sites strategiques, MLL, Pylone, etc.","PASSIVE",
AK2344="AKTIVCO DEFAUT GE &amp; POWER Cabinet","PASSIVE",
AK2344="AKTIVCO Coupure ENEO &amp; Baisse de tension","PASSIVE",
AK2344="Coupure ENEO &amp; Baisse de tension","PASSIVE",
AK2344="Defaut GE &amp; POWER Cabinet","PASSIVE",
AK2344="Sharing","PASSIVE",
AK2344="Sites strategiques &amp; DataCenter","PASSIVE",
AK2344="Exclu","Exclu",
AK2344="SAT","ACTIVE",
AK2344="SPARE-ISSUE","SPARE-ISSUE",
AK2344="Fiber CAmtel","ACTIVE",
AK2344="Fiber AOF","ACTIVE",
AK2344="Projet OCM (HUAWEI)","PLANNED WORKS",
AK2344="Projet OCM (NOKIA)","PLANNED WORKS",
AK2344="ACCESS-ISSUE","ACCESS-ISSUE",
AK2344="Projet OCM (ZTE, NOKIA, autres projets)","PLANNED WORKS",
AK2344="No root CAuse","No root cause",
AK2344="ODU HS","ACTIVE",
AK2344="IP &amp; VLAN","ACTIVE",
AK2344="Warehouse HUAWEI","SPARE-ISSUE",
AK2344="SPARE-HS","SPARE-ISSUE",
AK2344="Power Telco","ACTIVE", AK2344="no impacts","no impacts"
),"")</f>
        <v>No root cause</v>
      </c>
      <c r="AM2344" s="108" t="s">
        <v>5537</v>
      </c>
      <c r="AN2344" s="117" t="s">
        <v>4622</v>
      </c>
      <c r="AP2344" s="23" t="s">
        <v>5537</v>
      </c>
      <c r="AQ2344" s="23" t="s">
        <v>5537</v>
      </c>
      <c r="AR2344" s="7"/>
      <c r="AS2344" s="6"/>
      <c r="AT2344" s="7"/>
      <c r="AU2344" s="3" t="s">
        <v>5537</v>
      </c>
      <c r="AV2344" s="24" t="s">
        <v>5537</v>
      </c>
      <c r="AW2344" s="24" t="s">
        <v>5537</v>
      </c>
      <c r="AX2344" s="24" t="s">
        <v>5537</v>
      </c>
      <c r="AY2344" s="24" t="s">
        <v>5537</v>
      </c>
      <c r="AZ2344" s="24" t="s">
        <v>5537</v>
      </c>
      <c r="BA2344" s="24" t="s">
        <v>5537</v>
      </c>
      <c r="BB2344" s="24" t="s">
        <v>5537</v>
      </c>
      <c r="BC2344" s="24" t="s">
        <v>5537</v>
      </c>
      <c r="BD2344" s="24" t="s">
        <v>5537</v>
      </c>
      <c r="BE2344" s="24" t="s">
        <v>5537</v>
      </c>
      <c r="BF2344" s="24" t="s">
        <v>5537</v>
      </c>
      <c r="BG2344" s="24" t="s">
        <v>5537</v>
      </c>
      <c r="BH2344" s="24" t="s">
        <v>5537</v>
      </c>
      <c r="BI2344" s="9" t="s">
        <v>5537</v>
      </c>
      <c r="BJ2344" s="14"/>
      <c r="BK2344" s="14" t="s">
        <v>5537</v>
      </c>
      <c r="BL2344" s="14" t="str">
        <f>_xlfn.XLOOKUP(B2344,'[4]cell downs 18042026 17h'!$B:$B,'[4]cell downs 18042026 17h'!$B:$B,"")</f>
        <v/>
      </c>
      <c r="BM2344" s="14" t="str">
        <f>_xlfn.XLOOKUP(B2344,'[5]Cells Huawei 19042026 15h'!$B:$B,'[5]Cells Huawei 19042026 15h'!$B:$B,"")</f>
        <v/>
      </c>
      <c r="BN2344" s="9" t="str">
        <f>_xlfn.XLOOKUP(B2344,'[6]cells down 19042026 9H40'!$B:$B,'[6]cells down 19042026 9H40'!$B:$B,"")</f>
        <v/>
      </c>
      <c r="BO2344" s="9" t="s">
        <v>5537</v>
      </c>
      <c r="BP2344" s="9" t="s">
        <v>5537</v>
      </c>
    </row>
    <row r="2345" spans="1:68" s="9" customFormat="1" x14ac:dyDescent="0.35">
      <c r="A2345" s="1" t="s">
        <v>4623</v>
      </c>
      <c r="B2345" s="8" t="s">
        <v>4624</v>
      </c>
      <c r="C2345" s="3" t="str">
        <f>_xlfn.XLOOKUP(B2345,'[1]daily break down'!$D:$D,'[1]daily break down'!$E:$E,"")</f>
        <v>CENTRE</v>
      </c>
      <c r="D2345" s="1" t="s">
        <v>11</v>
      </c>
      <c r="E2345" s="1" t="s">
        <v>66</v>
      </c>
      <c r="F2345" s="3" t="s">
        <v>69</v>
      </c>
      <c r="G2345" s="1" t="s">
        <v>4623</v>
      </c>
      <c r="H2345" s="41" t="str">
        <f>_xlfn.XLOOKUP(B2345,[2]CALCULATION!$B:$B,[2]CALCULATION!$H:$H,"")</f>
        <v>ZTE</v>
      </c>
      <c r="I2345" s="34">
        <v>0</v>
      </c>
      <c r="J2345" s="34">
        <v>0</v>
      </c>
      <c r="K2345" s="34">
        <v>0</v>
      </c>
      <c r="L2345" s="34">
        <v>0</v>
      </c>
      <c r="M2345" s="34">
        <v>0</v>
      </c>
      <c r="N2345" s="34">
        <v>0</v>
      </c>
      <c r="O2345" s="34">
        <v>0</v>
      </c>
      <c r="P2345" s="34">
        <v>0</v>
      </c>
      <c r="Q2345" s="34">
        <v>0</v>
      </c>
      <c r="R2345" s="34">
        <v>0</v>
      </c>
      <c r="S2345" s="109">
        <v>0</v>
      </c>
      <c r="T2345" s="109">
        <f>_xlfn.XLOOKUP(B2345,'[3]Nur des jours'!$B:$B,'[3]Nur des jours'!$U:$U,"")</f>
        <v>0</v>
      </c>
      <c r="U2345" s="109">
        <v>0</v>
      </c>
      <c r="V2345" s="109">
        <v>0</v>
      </c>
      <c r="W2345" s="109">
        <v>0</v>
      </c>
      <c r="X2345" s="109">
        <v>0</v>
      </c>
      <c r="Y2345" s="109">
        <v>0</v>
      </c>
      <c r="Z2345" s="109">
        <v>0</v>
      </c>
      <c r="AA2345" s="109">
        <v>0</v>
      </c>
      <c r="AB2345" s="109">
        <v>0</v>
      </c>
      <c r="AC2345" s="109">
        <v>0</v>
      </c>
      <c r="AD2345" s="109">
        <v>0</v>
      </c>
      <c r="AE2345" s="109">
        <v>0</v>
      </c>
      <c r="AF2345" s="109">
        <v>0</v>
      </c>
      <c r="AG2345" s="57" t="str">
        <f>_xlfn.XLOOKUP(B2345,[3]CALCULATION!$B:$B,[3]CALCULATION!$M:$M,"")</f>
        <v>Operationnel</v>
      </c>
      <c r="AH2345" s="57"/>
      <c r="AI2345" s="56" t="str" cm="1">
        <f t="array" ref="AI2345">IFERROR(_xlfn.IFS(
AK2345="MPR ISSUE","PDH",
AK2345="BSS Hardware Issue","BSS",
AK2345="Sites strategiques, MLL, Pylone, etc.","ENVTECH",
AK2345="AKTIVCO DEFAUT GE &amp; POWER Cabinet","AKTIVCO",
AK2345="AKTIVCO Coupure ENEO &amp; Baisse de tension","AKTIVCO GRID ONLY",
AK2345="Coupure ENEO &amp; Baisse de tension","IHS GRID ONLY",
AK2345="Defaut GE &amp; POWER Cabinet","IHS",
AK2345="Sharing","Partners",
AK2345="Sites strategiques &amp; DataCenter","SST &amp; DC",
AK2345="Exclu","Exclu",
AK2345="SAT","SAT",
AK2345="SPARE-ISSUE","SPARE-ISSUE",
AK2345="Fiber CAmtel","TRANS_FO_CAMTEL",
AK2345="Fiber AOF","Fiber AOF",
AK2345="Projet OCM (HUAWEI)","TRAVAUX-HUAWEI",
AK2345="Projet OCM (NOKIA)","TRAVAUX-NOKIA",
AK2345="ACCESS-ISSUE","ACCESS-ISSUE",
AK2345="Projet OCM (ZTE, NOKIA, autres projets)","TRAVAUX OCM",
AK2345="No root CAuse","No root cause",
AK2345="ODU HS","PDH",
AK2345="IP &amp; VLAN","PDH",
AK2345="Warehouse HUAWEI","SPARE-ISSUE",
AK2345="SPARE-HS","SPARE-ISSUE",
AK2345="Power Telco","BSS",AK2345="no impacts","no impacts"
),"")</f>
        <v>No root cause</v>
      </c>
      <c r="AJ2345" s="56" t="str" cm="1">
        <f t="array" ref="AJ2345">IFERROR(_xlfn.IFS(
AK2345="MPR ISSUE","TX ISSUE",
AK2345="BSS Hardware Issue","RAN ISSUE",
AK2345="Sites strategiques, MLL, Pylone, etc.","ENVTECH",
AK2345="AKTIVCO DEFAUT GE &amp; POWER Cabinet","POWER ISSUE",
AK2345="AKTIVCO Coupure ENEO &amp; Baisse de tension","POWER ISSUE",
AK2345="Coupure ENEO &amp; Baisse de tension","POWER ISSUE",
AK2345="Defaut GE &amp; POWER Cabinet","POWER ISSUE",
AK2345="Sharing","POWER ISSUE",
AK2345="Sites strategiques &amp; DataCenter","POWER ISSUE",
AK2345="Exclu","Exclu",
AK2345="SAT","TX ISSUE",
AK2345="SPARE-ISSUE","SPARE-ISSUE",
AK2345="Fiber CAmtel","TX ISSUE",
AK2345="Fiber AOF","TX ISSUE",
AK2345="Projet OCM (HUAWEI)","TRAVAUX-HUAWEI",
AK2345="Projet OCM (NOKIA)","TRAVAUX -NOKIA",
AK2345="ACCESS-ISSUE","ACCESS-ISSUE",
AK2345="Projet OCM (ZTE, NOKIA, autres projets)","TRAVAUX OCM",
AK2345="No root CAuse","No root cause",
AK2345="ODU HS","TX ISSUE",
AK2345="IP &amp; VLAN","TX ISSUE",
AK2345="Warehouse HUAWEI","SPARE-ISSUE",
AK2345="SPARE-HS","SPARE-ISSUE",
AK2345="Power Telco","RAN ISSUE",AK2345="no impacts","no impacts"
),"")</f>
        <v>No root cause</v>
      </c>
      <c r="AK2345" s="81" t="s">
        <v>5620</v>
      </c>
      <c r="AL2345" s="56" t="str" cm="1">
        <f t="array" ref="AL2345">IFERROR(_xlfn.IFS(
AK2345="MPR ISSUE","ACTIVE",
AK2345="BSS Hardware Issue","ACTIVE",
AK2345="Sites strategiques, MLL, Pylone, etc.","PASSIVE",
AK2345="AKTIVCO DEFAUT GE &amp; POWER Cabinet","PASSIVE",
AK2345="AKTIVCO Coupure ENEO &amp; Baisse de tension","PASSIVE",
AK2345="Coupure ENEO &amp; Baisse de tension","PASSIVE",
AK2345="Defaut GE &amp; POWER Cabinet","PASSIVE",
AK2345="Sharing","PASSIVE",
AK2345="Sites strategiques &amp; DataCenter","PASSIVE",
AK2345="Exclu","Exclu",
AK2345="SAT","ACTIVE",
AK2345="SPARE-ISSUE","SPARE-ISSUE",
AK2345="Fiber CAmtel","ACTIVE",
AK2345="Fiber AOF","ACTIVE",
AK2345="Projet OCM (HUAWEI)","PLANNED WORKS",
AK2345="Projet OCM (NOKIA)","PLANNED WORKS",
AK2345="ACCESS-ISSUE","ACCESS-ISSUE",
AK2345="Projet OCM (ZTE, NOKIA, autres projets)","PLANNED WORKS",
AK2345="No root CAuse","No root cause",
AK2345="ODU HS","ACTIVE",
AK2345="IP &amp; VLAN","ACTIVE",
AK2345="Warehouse HUAWEI","SPARE-ISSUE",
AK2345="SPARE-HS","SPARE-ISSUE",
AK2345="Power Telco","ACTIVE", AK2345="no impacts","no impacts"
),"")</f>
        <v>No root cause</v>
      </c>
      <c r="AM2345" s="108" t="s">
        <v>5537</v>
      </c>
      <c r="AN2345" s="117" t="s">
        <v>4624</v>
      </c>
      <c r="AP2345" s="23" t="s">
        <v>5537</v>
      </c>
      <c r="AQ2345" s="23" t="s">
        <v>5537</v>
      </c>
      <c r="AR2345" s="7"/>
      <c r="AS2345" s="6"/>
      <c r="AT2345" s="7"/>
      <c r="AU2345" s="3" t="s">
        <v>5537</v>
      </c>
      <c r="AV2345" s="24" t="s">
        <v>5537</v>
      </c>
      <c r="AW2345" s="24" t="s">
        <v>5537</v>
      </c>
      <c r="AX2345" s="24" t="s">
        <v>5537</v>
      </c>
      <c r="AY2345" s="24" t="s">
        <v>5537</v>
      </c>
      <c r="AZ2345" s="24" t="s">
        <v>5537</v>
      </c>
      <c r="BA2345" s="24" t="s">
        <v>5537</v>
      </c>
      <c r="BB2345" s="24" t="s">
        <v>5537</v>
      </c>
      <c r="BC2345" s="24" t="s">
        <v>5537</v>
      </c>
      <c r="BD2345" s="24" t="s">
        <v>5537</v>
      </c>
      <c r="BE2345" s="24" t="s">
        <v>5537</v>
      </c>
      <c r="BF2345" s="24" t="s">
        <v>5537</v>
      </c>
      <c r="BG2345" s="24" t="s">
        <v>5537</v>
      </c>
      <c r="BH2345" s="24" t="s">
        <v>5537</v>
      </c>
      <c r="BI2345" s="9" t="s">
        <v>5537</v>
      </c>
      <c r="BJ2345" s="14"/>
      <c r="BK2345" s="14" t="s">
        <v>5537</v>
      </c>
      <c r="BL2345" s="14" t="str">
        <f>_xlfn.XLOOKUP(B2345,'[4]cell downs 18042026 17h'!$B:$B,'[4]cell downs 18042026 17h'!$B:$B,"")</f>
        <v/>
      </c>
      <c r="BM2345" s="14" t="str">
        <f>_xlfn.XLOOKUP(B2345,'[5]Cells Huawei 19042026 15h'!$B:$B,'[5]Cells Huawei 19042026 15h'!$B:$B,"")</f>
        <v/>
      </c>
      <c r="BN2345" s="9" t="str">
        <f>_xlfn.XLOOKUP(B2345,'[6]cells down 19042026 9H40'!$B:$B,'[6]cells down 19042026 9H40'!$B:$B,"")</f>
        <v/>
      </c>
      <c r="BO2345" s="9" t="s">
        <v>4624</v>
      </c>
      <c r="BP2345" s="9" t="s">
        <v>5537</v>
      </c>
    </row>
    <row r="2346" spans="1:68" s="9" customFormat="1" x14ac:dyDescent="0.35">
      <c r="A2346" s="3" t="s">
        <v>4731</v>
      </c>
      <c r="B2346" s="31" t="s">
        <v>4732</v>
      </c>
      <c r="C2346" s="3" t="str">
        <f>_xlfn.XLOOKUP(B2346,'[1]daily break down'!$D:$D,'[1]daily break down'!$E:$E,"")</f>
        <v>LITTORAL</v>
      </c>
      <c r="D2346" s="3" t="s">
        <v>11</v>
      </c>
      <c r="E2346" s="3" t="s">
        <v>96</v>
      </c>
      <c r="F2346" s="3" t="s">
        <v>31</v>
      </c>
      <c r="G2346" s="3" t="s">
        <v>4731</v>
      </c>
      <c r="H2346" s="41" t="str">
        <f>_xlfn.XLOOKUP(B2346,[2]CALCULATION!$B:$B,[2]CALCULATION!$H:$H,"")</f>
        <v>ZTE</v>
      </c>
      <c r="I2346" s="34">
        <v>0</v>
      </c>
      <c r="J2346" s="34">
        <v>0</v>
      </c>
      <c r="K2346" s="34">
        <v>0</v>
      </c>
      <c r="L2346" s="34">
        <v>0</v>
      </c>
      <c r="M2346" s="34">
        <v>0</v>
      </c>
      <c r="N2346" s="34">
        <v>0</v>
      </c>
      <c r="O2346" s="34">
        <v>0</v>
      </c>
      <c r="P2346" s="34">
        <v>0</v>
      </c>
      <c r="Q2346" s="34">
        <v>0</v>
      </c>
      <c r="R2346" s="34">
        <v>0</v>
      </c>
      <c r="S2346" s="109">
        <v>0</v>
      </c>
      <c r="T2346" s="109">
        <f>_xlfn.XLOOKUP(B2346,'[3]Nur des jours'!$B:$B,'[3]Nur des jours'!$U:$U,"")</f>
        <v>0</v>
      </c>
      <c r="U2346" s="109">
        <v>0</v>
      </c>
      <c r="V2346" s="109">
        <v>0</v>
      </c>
      <c r="W2346" s="109">
        <v>0</v>
      </c>
      <c r="X2346" s="109">
        <v>0</v>
      </c>
      <c r="Y2346" s="109">
        <v>0</v>
      </c>
      <c r="Z2346" s="109">
        <v>0</v>
      </c>
      <c r="AA2346" s="109">
        <v>0</v>
      </c>
      <c r="AB2346" s="109">
        <v>0</v>
      </c>
      <c r="AC2346" s="109">
        <v>0</v>
      </c>
      <c r="AD2346" s="109">
        <v>0</v>
      </c>
      <c r="AE2346" s="109">
        <v>0</v>
      </c>
      <c r="AF2346" s="109">
        <v>0</v>
      </c>
      <c r="AG2346" s="57" t="str">
        <f>_xlfn.XLOOKUP(B2346,[3]CALCULATION!$B:$B,[3]CALCULATION!$M:$M,"")</f>
        <v>Operationnel</v>
      </c>
      <c r="AH2346" s="57"/>
      <c r="AI2346" s="56" t="str" cm="1">
        <f t="array" ref="AI2346">IFERROR(_xlfn.IFS(
AK2346="MPR ISSUE","PDH",
AK2346="BSS Hardware Issue","BSS",
AK2346="Sites strategiques, MLL, Pylone, etc.","ENVTECH",
AK2346="AKTIVCO DEFAUT GE &amp; POWER Cabinet","AKTIVCO",
AK2346="AKTIVCO Coupure ENEO &amp; Baisse de tension","AKTIVCO GRID ONLY",
AK2346="Coupure ENEO &amp; Baisse de tension","IHS GRID ONLY",
AK2346="Defaut GE &amp; POWER Cabinet","IHS",
AK2346="Sharing","Partners",
AK2346="Sites strategiques &amp; DataCenter","SST &amp; DC",
AK2346="Exclu","Exclu",
AK2346="SAT","SAT",
AK2346="SPARE-ISSUE","SPARE-ISSUE",
AK2346="Fiber CAmtel","TRANS_FO_CAMTEL",
AK2346="Fiber AOF","Fiber AOF",
AK2346="Projet OCM (HUAWEI)","TRAVAUX-HUAWEI",
AK2346="Projet OCM (NOKIA)","TRAVAUX-NOKIA",
AK2346="ACCESS-ISSUE","ACCESS-ISSUE",
AK2346="Projet OCM (ZTE, NOKIA, autres projets)","TRAVAUX OCM",
AK2346="No root CAuse","No root cause",
AK2346="ODU HS","PDH",
AK2346="IP &amp; VLAN","PDH",
AK2346="Warehouse HUAWEI","SPARE-ISSUE",
AK2346="SPARE-HS","SPARE-ISSUE",
AK2346="Power Telco","BSS",AK2346="no impacts","no impacts"
),"")</f>
        <v>No root cause</v>
      </c>
      <c r="AJ2346" s="56" t="str" cm="1">
        <f t="array" ref="AJ2346">IFERROR(_xlfn.IFS(
AK2346="MPR ISSUE","TX ISSUE",
AK2346="BSS Hardware Issue","RAN ISSUE",
AK2346="Sites strategiques, MLL, Pylone, etc.","ENVTECH",
AK2346="AKTIVCO DEFAUT GE &amp; POWER Cabinet","POWER ISSUE",
AK2346="AKTIVCO Coupure ENEO &amp; Baisse de tension","POWER ISSUE",
AK2346="Coupure ENEO &amp; Baisse de tension","POWER ISSUE",
AK2346="Defaut GE &amp; POWER Cabinet","POWER ISSUE",
AK2346="Sharing","POWER ISSUE",
AK2346="Sites strategiques &amp; DataCenter","POWER ISSUE",
AK2346="Exclu","Exclu",
AK2346="SAT","TX ISSUE",
AK2346="SPARE-ISSUE","SPARE-ISSUE",
AK2346="Fiber CAmtel","TX ISSUE",
AK2346="Fiber AOF","TX ISSUE",
AK2346="Projet OCM (HUAWEI)","TRAVAUX-HUAWEI",
AK2346="Projet OCM (NOKIA)","TRAVAUX -NOKIA",
AK2346="ACCESS-ISSUE","ACCESS-ISSUE",
AK2346="Projet OCM (ZTE, NOKIA, autres projets)","TRAVAUX OCM",
AK2346="No root CAuse","No root cause",
AK2346="ODU HS","TX ISSUE",
AK2346="IP &amp; VLAN","TX ISSUE",
AK2346="Warehouse HUAWEI","SPARE-ISSUE",
AK2346="SPARE-HS","SPARE-ISSUE",
AK2346="Power Telco","RAN ISSUE",AK2346="no impacts","no impacts"
),"")</f>
        <v>No root cause</v>
      </c>
      <c r="AK2346" s="81" t="s">
        <v>5620</v>
      </c>
      <c r="AL2346" s="56" t="str" cm="1">
        <f t="array" ref="AL2346">IFERROR(_xlfn.IFS(
AK2346="MPR ISSUE","ACTIVE",
AK2346="BSS Hardware Issue","ACTIVE",
AK2346="Sites strategiques, MLL, Pylone, etc.","PASSIVE",
AK2346="AKTIVCO DEFAUT GE &amp; POWER Cabinet","PASSIVE",
AK2346="AKTIVCO Coupure ENEO &amp; Baisse de tension","PASSIVE",
AK2346="Coupure ENEO &amp; Baisse de tension","PASSIVE",
AK2346="Defaut GE &amp; POWER Cabinet","PASSIVE",
AK2346="Sharing","PASSIVE",
AK2346="Sites strategiques &amp; DataCenter","PASSIVE",
AK2346="Exclu","Exclu",
AK2346="SAT","ACTIVE",
AK2346="SPARE-ISSUE","SPARE-ISSUE",
AK2346="Fiber CAmtel","ACTIVE",
AK2346="Fiber AOF","ACTIVE",
AK2346="Projet OCM (HUAWEI)","PLANNED WORKS",
AK2346="Projet OCM (NOKIA)","PLANNED WORKS",
AK2346="ACCESS-ISSUE","ACCESS-ISSUE",
AK2346="Projet OCM (ZTE, NOKIA, autres projets)","PLANNED WORKS",
AK2346="No root CAuse","No root cause",
AK2346="ODU HS","ACTIVE",
AK2346="IP &amp; VLAN","ACTIVE",
AK2346="Warehouse HUAWEI","SPARE-ISSUE",
AK2346="SPARE-HS","SPARE-ISSUE",
AK2346="Power Telco","ACTIVE", AK2346="no impacts","no impacts"
),"")</f>
        <v>No root cause</v>
      </c>
      <c r="AM2346" s="108" t="s">
        <v>5537</v>
      </c>
      <c r="AN2346" s="117" t="s">
        <v>4732</v>
      </c>
      <c r="AO2346" s="114"/>
      <c r="AP2346" s="23" t="s">
        <v>5537</v>
      </c>
      <c r="AQ2346" s="23" t="s">
        <v>5537</v>
      </c>
      <c r="AR2346" s="7"/>
      <c r="AS2346" s="6"/>
      <c r="AT2346" s="7"/>
      <c r="AU2346" s="3" t="s">
        <v>5537</v>
      </c>
      <c r="AV2346" s="24" t="s">
        <v>5537</v>
      </c>
      <c r="AW2346" s="24" t="s">
        <v>5537</v>
      </c>
      <c r="AX2346" s="24" t="s">
        <v>5537</v>
      </c>
      <c r="AY2346" s="24" t="s">
        <v>5537</v>
      </c>
      <c r="AZ2346" s="24" t="s">
        <v>5537</v>
      </c>
      <c r="BA2346" s="24" t="s">
        <v>5537</v>
      </c>
      <c r="BB2346" s="24" t="s">
        <v>5537</v>
      </c>
      <c r="BC2346" s="24" t="s">
        <v>5537</v>
      </c>
      <c r="BD2346" s="24" t="s">
        <v>5537</v>
      </c>
      <c r="BE2346" s="24" t="s">
        <v>5537</v>
      </c>
      <c r="BF2346" s="24" t="s">
        <v>5537</v>
      </c>
      <c r="BG2346" s="24" t="s">
        <v>5537</v>
      </c>
      <c r="BH2346" s="24" t="s">
        <v>5537</v>
      </c>
      <c r="BI2346" s="9" t="s">
        <v>5537</v>
      </c>
      <c r="BJ2346" s="14"/>
      <c r="BK2346" s="14" t="s">
        <v>5537</v>
      </c>
      <c r="BL2346" s="14" t="str">
        <f>_xlfn.XLOOKUP(B2346,'[4]cell downs 18042026 17h'!$B:$B,'[4]cell downs 18042026 17h'!$B:$B,"")</f>
        <v/>
      </c>
      <c r="BM2346" s="14" t="str">
        <f>_xlfn.XLOOKUP(B2346,'[5]Cells Huawei 19042026 15h'!$B:$B,'[5]Cells Huawei 19042026 15h'!$B:$B,"")</f>
        <v/>
      </c>
      <c r="BN2346" s="9" t="str">
        <f>_xlfn.XLOOKUP(B2346,'[6]cells down 19042026 9H40'!$B:$B,'[6]cells down 19042026 9H40'!$B:$B,"")</f>
        <v/>
      </c>
      <c r="BO2346" s="9" t="s">
        <v>4732</v>
      </c>
      <c r="BP2346" s="9" t="s">
        <v>5537</v>
      </c>
    </row>
    <row r="2347" spans="1:68" s="9" customFormat="1" x14ac:dyDescent="0.35">
      <c r="A2347" s="1" t="s">
        <v>4626</v>
      </c>
      <c r="B2347" s="8" t="s">
        <v>4627</v>
      </c>
      <c r="C2347" s="3" t="str">
        <f>_xlfn.XLOOKUP(B2347,'[1]daily break down'!$D:$D,'[1]daily break down'!$E:$E,"")</f>
        <v>CENTRE</v>
      </c>
      <c r="D2347" s="1" t="s">
        <v>11</v>
      </c>
      <c r="E2347" s="1" t="s">
        <v>237</v>
      </c>
      <c r="F2347" s="3" t="s">
        <v>37</v>
      </c>
      <c r="G2347" s="1" t="s">
        <v>4626</v>
      </c>
      <c r="H2347" s="40" t="str">
        <f>_xlfn.XLOOKUP(B2347,[2]CALCULATION!$B:$B,[2]CALCULATION!$H:$H,"")</f>
        <v>NOKIA</v>
      </c>
      <c r="I2347" s="34">
        <v>0</v>
      </c>
      <c r="J2347" s="34">
        <v>0</v>
      </c>
      <c r="K2347" s="34">
        <v>0</v>
      </c>
      <c r="L2347" s="34">
        <v>0</v>
      </c>
      <c r="M2347" s="34">
        <v>0</v>
      </c>
      <c r="N2347" s="34">
        <v>0</v>
      </c>
      <c r="O2347" s="34">
        <v>0</v>
      </c>
      <c r="P2347" s="34">
        <v>0</v>
      </c>
      <c r="Q2347" s="34">
        <v>0</v>
      </c>
      <c r="R2347" s="34">
        <v>0</v>
      </c>
      <c r="S2347" s="109">
        <v>0</v>
      </c>
      <c r="T2347" s="109">
        <f>_xlfn.XLOOKUP(B2347,'[3]Nur des jours'!$B:$B,'[3]Nur des jours'!$U:$U,"")</f>
        <v>0</v>
      </c>
      <c r="U2347" s="109">
        <v>0</v>
      </c>
      <c r="V2347" s="109">
        <v>0</v>
      </c>
      <c r="W2347" s="109">
        <v>0</v>
      </c>
      <c r="X2347" s="109">
        <v>0</v>
      </c>
      <c r="Y2347" s="109">
        <v>0</v>
      </c>
      <c r="Z2347" s="109">
        <v>0</v>
      </c>
      <c r="AA2347" s="109">
        <v>0</v>
      </c>
      <c r="AB2347" s="109">
        <v>0</v>
      </c>
      <c r="AC2347" s="109">
        <v>0</v>
      </c>
      <c r="AD2347" s="109">
        <v>0</v>
      </c>
      <c r="AE2347" s="109">
        <v>0</v>
      </c>
      <c r="AF2347" s="109">
        <v>0</v>
      </c>
      <c r="AG2347" s="57" t="str">
        <f>_xlfn.XLOOKUP(B2347,[3]CALCULATION!$B:$B,[3]CALCULATION!$M:$M,"")</f>
        <v>Operationnel</v>
      </c>
      <c r="AH2347" s="57"/>
      <c r="AI2347" s="56" t="str" cm="1">
        <f t="array" ref="AI2347">IFERROR(_xlfn.IFS(
AK2347="MPR ISSUE","PDH",
AK2347="BSS Hardware Issue","BSS",
AK2347="Sites strategiques, MLL, Pylone, etc.","ENVTECH",
AK2347="AKTIVCO DEFAUT GE &amp; POWER Cabinet","AKTIVCO",
AK2347="AKTIVCO Coupure ENEO &amp; Baisse de tension","AKTIVCO GRID ONLY",
AK2347="Coupure ENEO &amp; Baisse de tension","IHS GRID ONLY",
AK2347="Defaut GE &amp; POWER Cabinet","IHS",
AK2347="Sharing","Partners",
AK2347="Sites strategiques &amp; DataCenter","SST &amp; DC",
AK2347="Exclu","Exclu",
AK2347="SAT","SAT",
AK2347="SPARE-ISSUE","SPARE-ISSUE",
AK2347="Fiber CAmtel","TRANS_FO_CAMTEL",
AK2347="Fiber AOF","Fiber AOF",
AK2347="Projet OCM (HUAWEI)","TRAVAUX-HUAWEI",
AK2347="Projet OCM (NOKIA)","TRAVAUX-NOKIA",
AK2347="ACCESS-ISSUE","ACCESS-ISSUE",
AK2347="Projet OCM (ZTE, NOKIA, autres projets)","TRAVAUX OCM",
AK2347="No root CAuse","No root cause",
AK2347="ODU HS","PDH",
AK2347="IP &amp; VLAN","PDH",
AK2347="Warehouse HUAWEI","SPARE-ISSUE",
AK2347="SPARE-HS","SPARE-ISSUE",
AK2347="Power Telco","BSS",AK2347="no impacts","no impacts"
),"")</f>
        <v>No root cause</v>
      </c>
      <c r="AJ2347" s="56" t="str" cm="1">
        <f t="array" ref="AJ2347">IFERROR(_xlfn.IFS(
AK2347="MPR ISSUE","TX ISSUE",
AK2347="BSS Hardware Issue","RAN ISSUE",
AK2347="Sites strategiques, MLL, Pylone, etc.","ENVTECH",
AK2347="AKTIVCO DEFAUT GE &amp; POWER Cabinet","POWER ISSUE",
AK2347="AKTIVCO Coupure ENEO &amp; Baisse de tension","POWER ISSUE",
AK2347="Coupure ENEO &amp; Baisse de tension","POWER ISSUE",
AK2347="Defaut GE &amp; POWER Cabinet","POWER ISSUE",
AK2347="Sharing","POWER ISSUE",
AK2347="Sites strategiques &amp; DataCenter","POWER ISSUE",
AK2347="Exclu","Exclu",
AK2347="SAT","TX ISSUE",
AK2347="SPARE-ISSUE","SPARE-ISSUE",
AK2347="Fiber CAmtel","TX ISSUE",
AK2347="Fiber AOF","TX ISSUE",
AK2347="Projet OCM (HUAWEI)","TRAVAUX-HUAWEI",
AK2347="Projet OCM (NOKIA)","TRAVAUX -NOKIA",
AK2347="ACCESS-ISSUE","ACCESS-ISSUE",
AK2347="Projet OCM (ZTE, NOKIA, autres projets)","TRAVAUX OCM",
AK2347="No root CAuse","No root cause",
AK2347="ODU HS","TX ISSUE",
AK2347="IP &amp; VLAN","TX ISSUE",
AK2347="Warehouse HUAWEI","SPARE-ISSUE",
AK2347="SPARE-HS","SPARE-ISSUE",
AK2347="Power Telco","RAN ISSUE",AK2347="no impacts","no impacts"
),"")</f>
        <v>No root cause</v>
      </c>
      <c r="AK2347" s="81" t="s">
        <v>5620</v>
      </c>
      <c r="AL2347" s="56" t="str" cm="1">
        <f t="array" ref="AL2347">IFERROR(_xlfn.IFS(
AK2347="MPR ISSUE","ACTIVE",
AK2347="BSS Hardware Issue","ACTIVE",
AK2347="Sites strategiques, MLL, Pylone, etc.","PASSIVE",
AK2347="AKTIVCO DEFAUT GE &amp; POWER Cabinet","PASSIVE",
AK2347="AKTIVCO Coupure ENEO &amp; Baisse de tension","PASSIVE",
AK2347="Coupure ENEO &amp; Baisse de tension","PASSIVE",
AK2347="Defaut GE &amp; POWER Cabinet","PASSIVE",
AK2347="Sharing","PASSIVE",
AK2347="Sites strategiques &amp; DataCenter","PASSIVE",
AK2347="Exclu","Exclu",
AK2347="SAT","ACTIVE",
AK2347="SPARE-ISSUE","SPARE-ISSUE",
AK2347="Fiber CAmtel","ACTIVE",
AK2347="Fiber AOF","ACTIVE",
AK2347="Projet OCM (HUAWEI)","PLANNED WORKS",
AK2347="Projet OCM (NOKIA)","PLANNED WORKS",
AK2347="ACCESS-ISSUE","ACCESS-ISSUE",
AK2347="Projet OCM (ZTE, NOKIA, autres projets)","PLANNED WORKS",
AK2347="No root CAuse","No root cause",
AK2347="ODU HS","ACTIVE",
AK2347="IP &amp; VLAN","ACTIVE",
AK2347="Warehouse HUAWEI","SPARE-ISSUE",
AK2347="SPARE-HS","SPARE-ISSUE",
AK2347="Power Telco","ACTIVE", AK2347="no impacts","no impacts"
),"")</f>
        <v>No root cause</v>
      </c>
      <c r="AM2347" s="108" t="s">
        <v>5537</v>
      </c>
      <c r="AN2347" s="117" t="s">
        <v>4627</v>
      </c>
      <c r="AP2347" s="23" t="s">
        <v>5537</v>
      </c>
      <c r="AQ2347" s="23" t="s">
        <v>5537</v>
      </c>
      <c r="AR2347" s="7"/>
      <c r="AS2347" s="6"/>
      <c r="AT2347" s="7"/>
      <c r="AU2347" s="3" t="s">
        <v>5537</v>
      </c>
      <c r="AV2347" s="24" t="s">
        <v>5537</v>
      </c>
      <c r="AW2347" s="24" t="s">
        <v>5537</v>
      </c>
      <c r="AX2347" s="24" t="s">
        <v>5537</v>
      </c>
      <c r="AY2347" s="24" t="s">
        <v>5537</v>
      </c>
      <c r="AZ2347" s="24" t="s">
        <v>5537</v>
      </c>
      <c r="BA2347" s="24" t="s">
        <v>5537</v>
      </c>
      <c r="BB2347" s="24" t="s">
        <v>5537</v>
      </c>
      <c r="BC2347" s="24" t="s">
        <v>5537</v>
      </c>
      <c r="BD2347" s="24" t="s">
        <v>5537</v>
      </c>
      <c r="BE2347" s="24" t="s">
        <v>5537</v>
      </c>
      <c r="BF2347" s="24" t="s">
        <v>5537</v>
      </c>
      <c r="BG2347" s="24" t="s">
        <v>5537</v>
      </c>
      <c r="BH2347" s="24" t="s">
        <v>5537</v>
      </c>
      <c r="BI2347" s="9" t="s">
        <v>5537</v>
      </c>
      <c r="BJ2347" s="14"/>
      <c r="BK2347" s="14" t="s">
        <v>5537</v>
      </c>
      <c r="BL2347" s="14" t="str">
        <f>_xlfn.XLOOKUP(B2347,'[4]cell downs 18042026 17h'!$B:$B,'[4]cell downs 18042026 17h'!$B:$B,"")</f>
        <v/>
      </c>
      <c r="BM2347" s="14" t="str">
        <f>_xlfn.XLOOKUP(B2347,'[5]Cells Huawei 19042026 15h'!$B:$B,'[5]Cells Huawei 19042026 15h'!$B:$B,"")</f>
        <v/>
      </c>
      <c r="BN2347" s="9" t="str">
        <f>_xlfn.XLOOKUP(B2347,'[6]cells down 19042026 9H40'!$B:$B,'[6]cells down 19042026 9H40'!$B:$B,"")</f>
        <v/>
      </c>
      <c r="BO2347" s="9" t="s">
        <v>4627</v>
      </c>
      <c r="BP2347" s="9" t="s">
        <v>12</v>
      </c>
    </row>
    <row r="2348" spans="1:68" s="9" customFormat="1" x14ac:dyDescent="0.35">
      <c r="A2348" s="1" t="s">
        <v>4641</v>
      </c>
      <c r="B2348" s="8" t="s">
        <v>4642</v>
      </c>
      <c r="C2348" s="3" t="str">
        <f>_xlfn.XLOOKUP(B2348,'[1]daily break down'!$D:$D,'[1]daily break down'!$E:$E,"")</f>
        <v>CENTRE</v>
      </c>
      <c r="D2348" s="1" t="s">
        <v>11</v>
      </c>
      <c r="E2348" s="1" t="s">
        <v>12</v>
      </c>
      <c r="F2348" s="3" t="s">
        <v>37</v>
      </c>
      <c r="G2348" s="1" t="s">
        <v>4641</v>
      </c>
      <c r="H2348" s="41" t="str">
        <f>_xlfn.XLOOKUP(B2348,[2]CALCULATION!$B:$B,[2]CALCULATION!$H:$H,"")</f>
        <v>ZTE</v>
      </c>
      <c r="I2348" s="34">
        <v>0</v>
      </c>
      <c r="J2348" s="34">
        <v>0</v>
      </c>
      <c r="K2348" s="34">
        <v>0</v>
      </c>
      <c r="L2348" s="34">
        <v>0</v>
      </c>
      <c r="M2348" s="34">
        <v>0</v>
      </c>
      <c r="N2348" s="34">
        <v>0</v>
      </c>
      <c r="O2348" s="34">
        <v>0</v>
      </c>
      <c r="P2348" s="34">
        <v>0</v>
      </c>
      <c r="Q2348" s="34">
        <v>0</v>
      </c>
      <c r="R2348" s="34">
        <v>0</v>
      </c>
      <c r="S2348" s="109">
        <v>0</v>
      </c>
      <c r="T2348" s="109">
        <f>_xlfn.XLOOKUP(B2348,'[3]Nur des jours'!$B:$B,'[3]Nur des jours'!$U:$U,"")</f>
        <v>0</v>
      </c>
      <c r="U2348" s="109">
        <v>0</v>
      </c>
      <c r="V2348" s="109">
        <v>0</v>
      </c>
      <c r="W2348" s="109">
        <v>0</v>
      </c>
      <c r="X2348" s="109">
        <v>0</v>
      </c>
      <c r="Y2348" s="109">
        <v>0</v>
      </c>
      <c r="Z2348" s="109">
        <v>0</v>
      </c>
      <c r="AA2348" s="109">
        <v>0</v>
      </c>
      <c r="AB2348" s="109">
        <v>0</v>
      </c>
      <c r="AC2348" s="109">
        <v>0</v>
      </c>
      <c r="AD2348" s="109">
        <v>0</v>
      </c>
      <c r="AE2348" s="109">
        <v>0</v>
      </c>
      <c r="AF2348" s="109">
        <v>0</v>
      </c>
      <c r="AG2348" s="57" t="str">
        <f>_xlfn.XLOOKUP(B2348,[3]CALCULATION!$B:$B,[3]CALCULATION!$M:$M,"")</f>
        <v>Operationnel</v>
      </c>
      <c r="AH2348" s="57"/>
      <c r="AI2348" s="56" t="str" cm="1">
        <f t="array" ref="AI2348">IFERROR(_xlfn.IFS(
AK2348="MPR ISSUE","PDH",
AK2348="BSS Hardware Issue","BSS",
AK2348="Sites strategiques, MLL, Pylone, etc.","ENVTECH",
AK2348="AKTIVCO DEFAUT GE &amp; POWER Cabinet","AKTIVCO",
AK2348="AKTIVCO Coupure ENEO &amp; Baisse de tension","AKTIVCO GRID ONLY",
AK2348="Coupure ENEO &amp; Baisse de tension","IHS GRID ONLY",
AK2348="Defaut GE &amp; POWER Cabinet","IHS",
AK2348="Sharing","Partners",
AK2348="Sites strategiques &amp; DataCenter","SST &amp; DC",
AK2348="Exclu","Exclu",
AK2348="SAT","SAT",
AK2348="SPARE-ISSUE","SPARE-ISSUE",
AK2348="Fiber CAmtel","TRANS_FO_CAMTEL",
AK2348="Fiber AOF","Fiber AOF",
AK2348="Projet OCM (HUAWEI)","TRAVAUX-HUAWEI",
AK2348="Projet OCM (NOKIA)","TRAVAUX-NOKIA",
AK2348="ACCESS-ISSUE","ACCESS-ISSUE",
AK2348="Projet OCM (ZTE, NOKIA, autres projets)","TRAVAUX OCM",
AK2348="No root CAuse","No root cause",
AK2348="ODU HS","PDH",
AK2348="IP &amp; VLAN","PDH",
AK2348="Warehouse HUAWEI","SPARE-ISSUE",
AK2348="SPARE-HS","SPARE-ISSUE",
AK2348="Power Telco","BSS",AK2348="no impacts","no impacts"
),"")</f>
        <v>No root cause</v>
      </c>
      <c r="AJ2348" s="56" t="str" cm="1">
        <f t="array" ref="AJ2348">IFERROR(_xlfn.IFS(
AK2348="MPR ISSUE","TX ISSUE",
AK2348="BSS Hardware Issue","RAN ISSUE",
AK2348="Sites strategiques, MLL, Pylone, etc.","ENVTECH",
AK2348="AKTIVCO DEFAUT GE &amp; POWER Cabinet","POWER ISSUE",
AK2348="AKTIVCO Coupure ENEO &amp; Baisse de tension","POWER ISSUE",
AK2348="Coupure ENEO &amp; Baisse de tension","POWER ISSUE",
AK2348="Defaut GE &amp; POWER Cabinet","POWER ISSUE",
AK2348="Sharing","POWER ISSUE",
AK2348="Sites strategiques &amp; DataCenter","POWER ISSUE",
AK2348="Exclu","Exclu",
AK2348="SAT","TX ISSUE",
AK2348="SPARE-ISSUE","SPARE-ISSUE",
AK2348="Fiber CAmtel","TX ISSUE",
AK2348="Fiber AOF","TX ISSUE",
AK2348="Projet OCM (HUAWEI)","TRAVAUX-HUAWEI",
AK2348="Projet OCM (NOKIA)","TRAVAUX -NOKIA",
AK2348="ACCESS-ISSUE","ACCESS-ISSUE",
AK2348="Projet OCM (ZTE, NOKIA, autres projets)","TRAVAUX OCM",
AK2348="No root CAuse","No root cause",
AK2348="ODU HS","TX ISSUE",
AK2348="IP &amp; VLAN","TX ISSUE",
AK2348="Warehouse HUAWEI","SPARE-ISSUE",
AK2348="SPARE-HS","SPARE-ISSUE",
AK2348="Power Telco","RAN ISSUE",AK2348="no impacts","no impacts"
),"")</f>
        <v>No root cause</v>
      </c>
      <c r="AK2348" s="81" t="s">
        <v>5620</v>
      </c>
      <c r="AL2348" s="56" t="str" cm="1">
        <f t="array" ref="AL2348">IFERROR(_xlfn.IFS(
AK2348="MPR ISSUE","ACTIVE",
AK2348="BSS Hardware Issue","ACTIVE",
AK2348="Sites strategiques, MLL, Pylone, etc.","PASSIVE",
AK2348="AKTIVCO DEFAUT GE &amp; POWER Cabinet","PASSIVE",
AK2348="AKTIVCO Coupure ENEO &amp; Baisse de tension","PASSIVE",
AK2348="Coupure ENEO &amp; Baisse de tension","PASSIVE",
AK2348="Defaut GE &amp; POWER Cabinet","PASSIVE",
AK2348="Sharing","PASSIVE",
AK2348="Sites strategiques &amp; DataCenter","PASSIVE",
AK2348="Exclu","Exclu",
AK2348="SAT","ACTIVE",
AK2348="SPARE-ISSUE","SPARE-ISSUE",
AK2348="Fiber CAmtel","ACTIVE",
AK2348="Fiber AOF","ACTIVE",
AK2348="Projet OCM (HUAWEI)","PLANNED WORKS",
AK2348="Projet OCM (NOKIA)","PLANNED WORKS",
AK2348="ACCESS-ISSUE","ACCESS-ISSUE",
AK2348="Projet OCM (ZTE, NOKIA, autres projets)","PLANNED WORKS",
AK2348="No root CAuse","No root cause",
AK2348="ODU HS","ACTIVE",
AK2348="IP &amp; VLAN","ACTIVE",
AK2348="Warehouse HUAWEI","SPARE-ISSUE",
AK2348="SPARE-HS","SPARE-ISSUE",
AK2348="Power Telco","ACTIVE", AK2348="no impacts","no impacts"
),"")</f>
        <v>No root cause</v>
      </c>
      <c r="AM2348" s="108" t="s">
        <v>5537</v>
      </c>
      <c r="AN2348" s="117" t="s">
        <v>4642</v>
      </c>
      <c r="AO2348" s="114"/>
      <c r="AP2348" s="23" t="s">
        <v>5537</v>
      </c>
      <c r="AQ2348" s="23" t="s">
        <v>5537</v>
      </c>
      <c r="AR2348" s="7"/>
      <c r="AS2348" s="6"/>
      <c r="AT2348" s="7"/>
      <c r="AU2348" s="3" t="s">
        <v>5537</v>
      </c>
      <c r="AV2348" s="24" t="s">
        <v>5537</v>
      </c>
      <c r="AW2348" s="24" t="s">
        <v>5537</v>
      </c>
      <c r="AX2348" s="24" t="s">
        <v>5537</v>
      </c>
      <c r="AY2348" s="24" t="s">
        <v>5537</v>
      </c>
      <c r="AZ2348" s="24" t="s">
        <v>5537</v>
      </c>
      <c r="BA2348" s="24" t="s">
        <v>5537</v>
      </c>
      <c r="BB2348" s="24" t="s">
        <v>5537</v>
      </c>
      <c r="BC2348" s="24" t="s">
        <v>5537</v>
      </c>
      <c r="BD2348" s="24" t="s">
        <v>5537</v>
      </c>
      <c r="BE2348" s="24" t="s">
        <v>5537</v>
      </c>
      <c r="BF2348" s="24" t="s">
        <v>5537</v>
      </c>
      <c r="BG2348" s="24" t="s">
        <v>5537</v>
      </c>
      <c r="BH2348" s="24" t="s">
        <v>5537</v>
      </c>
      <c r="BI2348" s="9" t="s">
        <v>5537</v>
      </c>
      <c r="BJ2348" s="14"/>
      <c r="BK2348" s="14" t="s">
        <v>5537</v>
      </c>
      <c r="BL2348" s="14" t="str">
        <f>_xlfn.XLOOKUP(B2348,'[4]cell downs 18042026 17h'!$B:$B,'[4]cell downs 18042026 17h'!$B:$B,"")</f>
        <v/>
      </c>
      <c r="BM2348" s="14" t="str">
        <f>_xlfn.XLOOKUP(B2348,'[5]Cells Huawei 19042026 15h'!$B:$B,'[5]Cells Huawei 19042026 15h'!$B:$B,"")</f>
        <v/>
      </c>
      <c r="BN2348" s="9" t="str">
        <f>_xlfn.XLOOKUP(B2348,'[6]cells down 19042026 9H40'!$B:$B,'[6]cells down 19042026 9H40'!$B:$B,"")</f>
        <v/>
      </c>
      <c r="BO2348" s="9" t="s">
        <v>5537</v>
      </c>
      <c r="BP2348" s="9" t="s">
        <v>12</v>
      </c>
    </row>
    <row r="2349" spans="1:68" s="9" customFormat="1" x14ac:dyDescent="0.35">
      <c r="A2349" s="1" t="s">
        <v>4658</v>
      </c>
      <c r="B2349" s="8" t="s">
        <v>4659</v>
      </c>
      <c r="C2349" s="3" t="str">
        <f>_xlfn.XLOOKUP(B2349,'[1]daily break down'!$D:$D,'[1]daily break down'!$E:$E,"")</f>
        <v>CENTRE</v>
      </c>
      <c r="D2349" s="1"/>
      <c r="E2349" s="1"/>
      <c r="F2349" s="3" t="s">
        <v>69</v>
      </c>
      <c r="G2349" s="1" t="s">
        <v>4660</v>
      </c>
      <c r="H2349" s="41" t="str">
        <f>_xlfn.XLOOKUP(B2349,[2]CALCULATION!$B:$B,[2]CALCULATION!$H:$H,"")</f>
        <v>ZTE</v>
      </c>
      <c r="I2349" s="34">
        <v>0</v>
      </c>
      <c r="J2349" s="34">
        <v>0</v>
      </c>
      <c r="K2349" s="34">
        <v>0</v>
      </c>
      <c r="L2349" s="34">
        <v>0</v>
      </c>
      <c r="M2349" s="34">
        <v>0</v>
      </c>
      <c r="N2349" s="34">
        <v>0</v>
      </c>
      <c r="O2349" s="34">
        <v>0</v>
      </c>
      <c r="P2349" s="34">
        <v>0</v>
      </c>
      <c r="Q2349" s="34">
        <v>0</v>
      </c>
      <c r="R2349" s="34">
        <v>0</v>
      </c>
      <c r="S2349" s="109">
        <v>0</v>
      </c>
      <c r="T2349" s="109">
        <f>_xlfn.XLOOKUP(B2349,'[3]Nur des jours'!$B:$B,'[3]Nur des jours'!$U:$U,"")</f>
        <v>0</v>
      </c>
      <c r="U2349" s="109">
        <v>0</v>
      </c>
      <c r="V2349" s="109">
        <v>0</v>
      </c>
      <c r="W2349" s="109">
        <v>0</v>
      </c>
      <c r="X2349" s="109">
        <v>0</v>
      </c>
      <c r="Y2349" s="109">
        <v>0</v>
      </c>
      <c r="Z2349" s="109">
        <v>0</v>
      </c>
      <c r="AA2349" s="109">
        <v>0</v>
      </c>
      <c r="AB2349" s="109">
        <v>0</v>
      </c>
      <c r="AC2349" s="109">
        <v>0</v>
      </c>
      <c r="AD2349" s="109">
        <v>0</v>
      </c>
      <c r="AE2349" s="109">
        <v>0</v>
      </c>
      <c r="AF2349" s="109">
        <v>0</v>
      </c>
      <c r="AG2349" s="57" t="str">
        <f>_xlfn.XLOOKUP(B2349,[3]CALCULATION!$B:$B,[3]CALCULATION!$M:$M,"")</f>
        <v>Operationnel</v>
      </c>
      <c r="AH2349" s="57"/>
      <c r="AI2349" s="56" t="str" cm="1">
        <f t="array" ref="AI2349">IFERROR(_xlfn.IFS(
AK2349="MPR ISSUE","PDH",
AK2349="BSS Hardware Issue","BSS",
AK2349="Sites strategiques, MLL, Pylone, etc.","ENVTECH",
AK2349="AKTIVCO DEFAUT GE &amp; POWER Cabinet","AKTIVCO",
AK2349="AKTIVCO Coupure ENEO &amp; Baisse de tension","AKTIVCO GRID ONLY",
AK2349="Coupure ENEO &amp; Baisse de tension","IHS GRID ONLY",
AK2349="Defaut GE &amp; POWER Cabinet","IHS",
AK2349="Sharing","Partners",
AK2349="Sites strategiques &amp; DataCenter","SST &amp; DC",
AK2349="Exclu","Exclu",
AK2349="SAT","SAT",
AK2349="SPARE-ISSUE","SPARE-ISSUE",
AK2349="Fiber CAmtel","TRANS_FO_CAMTEL",
AK2349="Fiber AOF","Fiber AOF",
AK2349="Projet OCM (HUAWEI)","TRAVAUX-HUAWEI",
AK2349="Projet OCM (NOKIA)","TRAVAUX-NOKIA",
AK2349="ACCESS-ISSUE","ACCESS-ISSUE",
AK2349="Projet OCM (ZTE, NOKIA, autres projets)","TRAVAUX OCM",
AK2349="No root CAuse","No root cause",
AK2349="ODU HS","PDH",
AK2349="IP &amp; VLAN","PDH",
AK2349="Warehouse HUAWEI","SPARE-ISSUE",
AK2349="SPARE-HS","SPARE-ISSUE",
AK2349="Power Telco","BSS",AK2349="no impacts","no impacts"
),"")</f>
        <v>No root cause</v>
      </c>
      <c r="AJ2349" s="56" t="str" cm="1">
        <f t="array" ref="AJ2349">IFERROR(_xlfn.IFS(
AK2349="MPR ISSUE","TX ISSUE",
AK2349="BSS Hardware Issue","RAN ISSUE",
AK2349="Sites strategiques, MLL, Pylone, etc.","ENVTECH",
AK2349="AKTIVCO DEFAUT GE &amp; POWER Cabinet","POWER ISSUE",
AK2349="AKTIVCO Coupure ENEO &amp; Baisse de tension","POWER ISSUE",
AK2349="Coupure ENEO &amp; Baisse de tension","POWER ISSUE",
AK2349="Defaut GE &amp; POWER Cabinet","POWER ISSUE",
AK2349="Sharing","POWER ISSUE",
AK2349="Sites strategiques &amp; DataCenter","POWER ISSUE",
AK2349="Exclu","Exclu",
AK2349="SAT","TX ISSUE",
AK2349="SPARE-ISSUE","SPARE-ISSUE",
AK2349="Fiber CAmtel","TX ISSUE",
AK2349="Fiber AOF","TX ISSUE",
AK2349="Projet OCM (HUAWEI)","TRAVAUX-HUAWEI",
AK2349="Projet OCM (NOKIA)","TRAVAUX -NOKIA",
AK2349="ACCESS-ISSUE","ACCESS-ISSUE",
AK2349="Projet OCM (ZTE, NOKIA, autres projets)","TRAVAUX OCM",
AK2349="No root CAuse","No root cause",
AK2349="ODU HS","TX ISSUE",
AK2349="IP &amp; VLAN","TX ISSUE",
AK2349="Warehouse HUAWEI","SPARE-ISSUE",
AK2349="SPARE-HS","SPARE-ISSUE",
AK2349="Power Telco","RAN ISSUE",AK2349="no impacts","no impacts"
),"")</f>
        <v>No root cause</v>
      </c>
      <c r="AK2349" s="81" t="s">
        <v>5620</v>
      </c>
      <c r="AL2349" s="56" t="str" cm="1">
        <f t="array" ref="AL2349">IFERROR(_xlfn.IFS(
AK2349="MPR ISSUE","ACTIVE",
AK2349="BSS Hardware Issue","ACTIVE",
AK2349="Sites strategiques, MLL, Pylone, etc.","PASSIVE",
AK2349="AKTIVCO DEFAUT GE &amp; POWER Cabinet","PASSIVE",
AK2349="AKTIVCO Coupure ENEO &amp; Baisse de tension","PASSIVE",
AK2349="Coupure ENEO &amp; Baisse de tension","PASSIVE",
AK2349="Defaut GE &amp; POWER Cabinet","PASSIVE",
AK2349="Sharing","PASSIVE",
AK2349="Sites strategiques &amp; DataCenter","PASSIVE",
AK2349="Exclu","Exclu",
AK2349="SAT","ACTIVE",
AK2349="SPARE-ISSUE","SPARE-ISSUE",
AK2349="Fiber CAmtel","ACTIVE",
AK2349="Fiber AOF","ACTIVE",
AK2349="Projet OCM (HUAWEI)","PLANNED WORKS",
AK2349="Projet OCM (NOKIA)","PLANNED WORKS",
AK2349="ACCESS-ISSUE","ACCESS-ISSUE",
AK2349="Projet OCM (ZTE, NOKIA, autres projets)","PLANNED WORKS",
AK2349="No root CAuse","No root cause",
AK2349="ODU HS","ACTIVE",
AK2349="IP &amp; VLAN","ACTIVE",
AK2349="Warehouse HUAWEI","SPARE-ISSUE",
AK2349="SPARE-HS","SPARE-ISSUE",
AK2349="Power Telco","ACTIVE", AK2349="no impacts","no impacts"
),"")</f>
        <v>No root cause</v>
      </c>
      <c r="AM2349" s="108" t="s">
        <v>5537</v>
      </c>
      <c r="AN2349" s="117" t="s">
        <v>4659</v>
      </c>
      <c r="AP2349" s="23" t="s">
        <v>5537</v>
      </c>
      <c r="AQ2349" s="23" t="s">
        <v>5537</v>
      </c>
      <c r="AR2349" s="7"/>
      <c r="AS2349" s="6"/>
      <c r="AT2349" s="7"/>
      <c r="AU2349" s="3" t="s">
        <v>5537</v>
      </c>
      <c r="AV2349" s="24" t="s">
        <v>5537</v>
      </c>
      <c r="AW2349" s="24" t="s">
        <v>5537</v>
      </c>
      <c r="AX2349" s="24" t="s">
        <v>5537</v>
      </c>
      <c r="AY2349" s="24" t="s">
        <v>5537</v>
      </c>
      <c r="AZ2349" s="24" t="s">
        <v>5537</v>
      </c>
      <c r="BA2349" s="24" t="s">
        <v>5537</v>
      </c>
      <c r="BB2349" s="24" t="s">
        <v>5537</v>
      </c>
      <c r="BC2349" s="24" t="s">
        <v>5537</v>
      </c>
      <c r="BD2349" s="24" t="s">
        <v>5537</v>
      </c>
      <c r="BE2349" s="24" t="s">
        <v>5537</v>
      </c>
      <c r="BF2349" s="24" t="s">
        <v>5537</v>
      </c>
      <c r="BG2349" s="24" t="s">
        <v>5537</v>
      </c>
      <c r="BH2349" s="24" t="s">
        <v>5537</v>
      </c>
      <c r="BI2349" s="9" t="s">
        <v>5537</v>
      </c>
      <c r="BJ2349" s="14"/>
      <c r="BK2349" s="14" t="s">
        <v>5537</v>
      </c>
      <c r="BL2349" s="14" t="str">
        <f>_xlfn.XLOOKUP(B2349,'[4]cell downs 18042026 17h'!$B:$B,'[4]cell downs 18042026 17h'!$B:$B,"")</f>
        <v/>
      </c>
      <c r="BM2349" s="14" t="str">
        <f>_xlfn.XLOOKUP(B2349,'[5]Cells Huawei 19042026 15h'!$B:$B,'[5]Cells Huawei 19042026 15h'!$B:$B,"")</f>
        <v/>
      </c>
      <c r="BN2349" s="9" t="str">
        <f>_xlfn.XLOOKUP(B2349,'[6]cells down 19042026 9H40'!$B:$B,'[6]cells down 19042026 9H40'!$B:$B,"")</f>
        <v/>
      </c>
      <c r="BO2349" s="9" t="s">
        <v>5537</v>
      </c>
      <c r="BP2349" s="9" t="s">
        <v>66</v>
      </c>
    </row>
    <row r="2350" spans="1:68" s="9" customFormat="1" x14ac:dyDescent="0.35">
      <c r="A2350" s="1" t="s">
        <v>4669</v>
      </c>
      <c r="B2350" s="8" t="s">
        <v>4670</v>
      </c>
      <c r="C2350" s="3" t="str">
        <f>_xlfn.XLOOKUP(B2350,'[1]daily break down'!$D:$D,'[1]daily break down'!$E:$E,"")</f>
        <v>CENTRE</v>
      </c>
      <c r="D2350" s="1"/>
      <c r="E2350" s="1"/>
      <c r="F2350" s="3" t="s">
        <v>37</v>
      </c>
      <c r="G2350" s="1" t="s">
        <v>4041</v>
      </c>
      <c r="H2350" s="41" t="str">
        <f>_xlfn.XLOOKUP(B2350,[2]CALCULATION!$B:$B,[2]CALCULATION!$H:$H,"")</f>
        <v>ZTE</v>
      </c>
      <c r="I2350" s="34">
        <v>0</v>
      </c>
      <c r="J2350" s="34">
        <v>0</v>
      </c>
      <c r="K2350" s="34">
        <v>0</v>
      </c>
      <c r="L2350" s="34">
        <v>0</v>
      </c>
      <c r="M2350" s="34">
        <v>0</v>
      </c>
      <c r="N2350" s="34">
        <v>0</v>
      </c>
      <c r="O2350" s="34">
        <v>0</v>
      </c>
      <c r="P2350" s="34">
        <v>0</v>
      </c>
      <c r="Q2350" s="34">
        <v>0</v>
      </c>
      <c r="R2350" s="34">
        <v>0</v>
      </c>
      <c r="S2350" s="109">
        <v>0</v>
      </c>
      <c r="T2350" s="109">
        <f>_xlfn.XLOOKUP(B2350,'[3]Nur des jours'!$B:$B,'[3]Nur des jours'!$U:$U,"")</f>
        <v>0</v>
      </c>
      <c r="U2350" s="109">
        <v>0</v>
      </c>
      <c r="V2350" s="109">
        <v>0</v>
      </c>
      <c r="W2350" s="109">
        <v>0</v>
      </c>
      <c r="X2350" s="109">
        <v>0</v>
      </c>
      <c r="Y2350" s="109">
        <v>0</v>
      </c>
      <c r="Z2350" s="109">
        <v>0</v>
      </c>
      <c r="AA2350" s="109">
        <v>0</v>
      </c>
      <c r="AB2350" s="109">
        <v>0</v>
      </c>
      <c r="AC2350" s="109">
        <v>0</v>
      </c>
      <c r="AD2350" s="109">
        <v>0</v>
      </c>
      <c r="AE2350" s="109">
        <v>0</v>
      </c>
      <c r="AF2350" s="109">
        <v>0</v>
      </c>
      <c r="AG2350" s="57" t="str">
        <f>_xlfn.XLOOKUP(B2350,[3]CALCULATION!$B:$B,[3]CALCULATION!$M:$M,"")</f>
        <v>Operationnel</v>
      </c>
      <c r="AH2350" s="57"/>
      <c r="AI2350" s="56" t="str" cm="1">
        <f t="array" ref="AI2350">IFERROR(_xlfn.IFS(
AK2350="MPR ISSUE","PDH",
AK2350="BSS Hardware Issue","BSS",
AK2350="Sites strategiques, MLL, Pylone, etc.","ENVTECH",
AK2350="AKTIVCO DEFAUT GE &amp; POWER Cabinet","AKTIVCO",
AK2350="AKTIVCO Coupure ENEO &amp; Baisse de tension","AKTIVCO GRID ONLY",
AK2350="Coupure ENEO &amp; Baisse de tension","IHS GRID ONLY",
AK2350="Defaut GE &amp; POWER Cabinet","IHS",
AK2350="Sharing","Partners",
AK2350="Sites strategiques &amp; DataCenter","SST &amp; DC",
AK2350="Exclu","Exclu",
AK2350="SAT","SAT",
AK2350="SPARE-ISSUE","SPARE-ISSUE",
AK2350="Fiber CAmtel","TRANS_FO_CAMTEL",
AK2350="Fiber AOF","Fiber AOF",
AK2350="Projet OCM (HUAWEI)","TRAVAUX-HUAWEI",
AK2350="Projet OCM (NOKIA)","TRAVAUX-NOKIA",
AK2350="ACCESS-ISSUE","ACCESS-ISSUE",
AK2350="Projet OCM (ZTE, NOKIA, autres projets)","TRAVAUX OCM",
AK2350="No root CAuse","No root cause",
AK2350="ODU HS","PDH",
AK2350="IP &amp; VLAN","PDH",
AK2350="Warehouse HUAWEI","SPARE-ISSUE",
AK2350="SPARE-HS","SPARE-ISSUE",
AK2350="Power Telco","BSS",AK2350="no impacts","no impacts"
),"")</f>
        <v>IHS</v>
      </c>
      <c r="AJ2350" s="56" t="str" cm="1">
        <f t="array" ref="AJ2350">IFERROR(_xlfn.IFS(
AK2350="MPR ISSUE","TX ISSUE",
AK2350="BSS Hardware Issue","RAN ISSUE",
AK2350="Sites strategiques, MLL, Pylone, etc.","ENVTECH",
AK2350="AKTIVCO DEFAUT GE &amp; POWER Cabinet","POWER ISSUE",
AK2350="AKTIVCO Coupure ENEO &amp; Baisse de tension","POWER ISSUE",
AK2350="Coupure ENEO &amp; Baisse de tension","POWER ISSUE",
AK2350="Defaut GE &amp; POWER Cabinet","POWER ISSUE",
AK2350="Sharing","POWER ISSUE",
AK2350="Sites strategiques &amp; DataCenter","POWER ISSUE",
AK2350="Exclu","Exclu",
AK2350="SAT","TX ISSUE",
AK2350="SPARE-ISSUE","SPARE-ISSUE",
AK2350="Fiber CAmtel","TX ISSUE",
AK2350="Fiber AOF","TX ISSUE",
AK2350="Projet OCM (HUAWEI)","TRAVAUX-HUAWEI",
AK2350="Projet OCM (NOKIA)","TRAVAUX -NOKIA",
AK2350="ACCESS-ISSUE","ACCESS-ISSUE",
AK2350="Projet OCM (ZTE, NOKIA, autres projets)","TRAVAUX OCM",
AK2350="No root CAuse","No root cause",
AK2350="ODU HS","TX ISSUE",
AK2350="IP &amp; VLAN","TX ISSUE",
AK2350="Warehouse HUAWEI","SPARE-ISSUE",
AK2350="SPARE-HS","SPARE-ISSUE",
AK2350="Power Telco","RAN ISSUE",AK2350="no impacts","no impacts"
),"")</f>
        <v>POWER ISSUE</v>
      </c>
      <c r="AK2350" s="81" t="s">
        <v>5330</v>
      </c>
      <c r="AL2350" s="56" t="str" cm="1">
        <f t="array" ref="AL2350">IFERROR(_xlfn.IFS(
AK2350="MPR ISSUE","ACTIVE",
AK2350="BSS Hardware Issue","ACTIVE",
AK2350="Sites strategiques, MLL, Pylone, etc.","PASSIVE",
AK2350="AKTIVCO DEFAUT GE &amp; POWER Cabinet","PASSIVE",
AK2350="AKTIVCO Coupure ENEO &amp; Baisse de tension","PASSIVE",
AK2350="Coupure ENEO &amp; Baisse de tension","PASSIVE",
AK2350="Defaut GE &amp; POWER Cabinet","PASSIVE",
AK2350="Sharing","PASSIVE",
AK2350="Sites strategiques &amp; DataCenter","PASSIVE",
AK2350="Exclu","Exclu",
AK2350="SAT","ACTIVE",
AK2350="SPARE-ISSUE","SPARE-ISSUE",
AK2350="Fiber CAmtel","ACTIVE",
AK2350="Fiber AOF","ACTIVE",
AK2350="Projet OCM (HUAWEI)","PLANNED WORKS",
AK2350="Projet OCM (NOKIA)","PLANNED WORKS",
AK2350="ACCESS-ISSUE","ACCESS-ISSUE",
AK2350="Projet OCM (ZTE, NOKIA, autres projets)","PLANNED WORKS",
AK2350="No root CAuse","No root cause",
AK2350="ODU HS","ACTIVE",
AK2350="IP &amp; VLAN","ACTIVE",
AK2350="Warehouse HUAWEI","SPARE-ISSUE",
AK2350="SPARE-HS","SPARE-ISSUE",
AK2350="Power Telco","ACTIVE", AK2350="no impacts","no impacts"
),"")</f>
        <v>PASSIVE</v>
      </c>
      <c r="AM2350" s="108" t="s">
        <v>6049</v>
      </c>
      <c r="AN2350" s="117" t="s">
        <v>4670</v>
      </c>
      <c r="AP2350" s="23" t="s">
        <v>5537</v>
      </c>
      <c r="AQ2350" s="23" t="s">
        <v>5537</v>
      </c>
      <c r="AR2350" s="7"/>
      <c r="AS2350" s="6"/>
      <c r="AT2350" s="7"/>
      <c r="AU2350" s="3" t="s">
        <v>6049</v>
      </c>
      <c r="AV2350" s="24" t="s">
        <v>5537</v>
      </c>
      <c r="AW2350" s="24" t="s">
        <v>5537</v>
      </c>
      <c r="AX2350" s="24" t="s">
        <v>5537</v>
      </c>
      <c r="AY2350" s="24" t="s">
        <v>5537</v>
      </c>
      <c r="AZ2350" s="24" t="s">
        <v>5537</v>
      </c>
      <c r="BA2350" s="24" t="s">
        <v>5537</v>
      </c>
      <c r="BB2350" s="24" t="s">
        <v>5537</v>
      </c>
      <c r="BC2350" s="24" t="s">
        <v>5537</v>
      </c>
      <c r="BD2350" s="24" t="s">
        <v>5537</v>
      </c>
      <c r="BE2350" s="24" t="s">
        <v>5537</v>
      </c>
      <c r="BF2350" s="24" t="s">
        <v>5537</v>
      </c>
      <c r="BG2350" s="24" t="s">
        <v>5537</v>
      </c>
      <c r="BH2350" s="24" t="s">
        <v>5537</v>
      </c>
      <c r="BI2350" s="9" t="s">
        <v>5537</v>
      </c>
      <c r="BJ2350" s="14"/>
      <c r="BK2350" s="14" t="s">
        <v>5537</v>
      </c>
      <c r="BL2350" s="14" t="str">
        <f>_xlfn.XLOOKUP(B2350,'[4]cell downs 18042026 17h'!$B:$B,'[4]cell downs 18042026 17h'!$B:$B,"")</f>
        <v/>
      </c>
      <c r="BM2350" s="14" t="str">
        <f>_xlfn.XLOOKUP(B2350,'[5]Cells Huawei 19042026 15h'!$B:$B,'[5]Cells Huawei 19042026 15h'!$B:$B,"")</f>
        <v/>
      </c>
      <c r="BN2350" s="9" t="str">
        <f>_xlfn.XLOOKUP(B2350,'[6]cells down 19042026 9H40'!$B:$B,'[6]cells down 19042026 9H40'!$B:$B,"")</f>
        <v/>
      </c>
      <c r="BO2350" s="9" t="s">
        <v>5537</v>
      </c>
      <c r="BP2350" s="9" t="s">
        <v>5537</v>
      </c>
    </row>
    <row r="2351" spans="1:68" s="9" customFormat="1" x14ac:dyDescent="0.35">
      <c r="A2351" s="3" t="s">
        <v>4779</v>
      </c>
      <c r="B2351" s="31" t="s">
        <v>4780</v>
      </c>
      <c r="C2351" s="3" t="str">
        <f>_xlfn.XLOOKUP(B2351,'[1]daily break down'!$D:$D,'[1]daily break down'!$E:$E,"")</f>
        <v>CENTRE</v>
      </c>
      <c r="D2351" s="3" t="s">
        <v>11</v>
      </c>
      <c r="E2351" s="3" t="s">
        <v>12</v>
      </c>
      <c r="F2351" s="3" t="s">
        <v>37</v>
      </c>
      <c r="G2351" s="3" t="s">
        <v>4779</v>
      </c>
      <c r="H2351" s="41" t="str">
        <f>_xlfn.XLOOKUP(B2351,[2]CALCULATION!$B:$B,[2]CALCULATION!$H:$H,"")</f>
        <v>ZTE</v>
      </c>
      <c r="I2351" s="34">
        <v>0</v>
      </c>
      <c r="J2351" s="34">
        <v>0</v>
      </c>
      <c r="K2351" s="34">
        <v>0</v>
      </c>
      <c r="L2351" s="34">
        <v>0</v>
      </c>
      <c r="M2351" s="34">
        <v>0</v>
      </c>
      <c r="N2351" s="34">
        <v>0</v>
      </c>
      <c r="O2351" s="34">
        <v>0</v>
      </c>
      <c r="P2351" s="34">
        <v>0</v>
      </c>
      <c r="Q2351" s="34">
        <v>0</v>
      </c>
      <c r="R2351" s="34">
        <v>0</v>
      </c>
      <c r="S2351" s="109">
        <v>0</v>
      </c>
      <c r="T2351" s="109">
        <f>_xlfn.XLOOKUP(B2351,'[3]Nur des jours'!$B:$B,'[3]Nur des jours'!$U:$U,"")</f>
        <v>0</v>
      </c>
      <c r="U2351" s="109">
        <v>0</v>
      </c>
      <c r="V2351" s="109">
        <v>0</v>
      </c>
      <c r="W2351" s="109">
        <v>0</v>
      </c>
      <c r="X2351" s="109">
        <v>0</v>
      </c>
      <c r="Y2351" s="109">
        <v>0</v>
      </c>
      <c r="Z2351" s="109">
        <v>0</v>
      </c>
      <c r="AA2351" s="109">
        <v>0</v>
      </c>
      <c r="AB2351" s="109">
        <v>0</v>
      </c>
      <c r="AC2351" s="109">
        <v>0</v>
      </c>
      <c r="AD2351" s="109">
        <v>0</v>
      </c>
      <c r="AE2351" s="109">
        <v>0</v>
      </c>
      <c r="AF2351" s="109">
        <v>0</v>
      </c>
      <c r="AG2351" s="57" t="str">
        <f>_xlfn.XLOOKUP(B2351,[3]CALCULATION!$B:$B,[3]CALCULATION!$M:$M,"")</f>
        <v>Operationnel</v>
      </c>
      <c r="AH2351" s="57"/>
      <c r="AI2351" s="56" t="str" cm="1">
        <f t="array" ref="AI2351">IFERROR(_xlfn.IFS(
AK2351="MPR ISSUE","PDH",
AK2351="BSS Hardware Issue","BSS",
AK2351="Sites strategiques, MLL, Pylone, etc.","ENVTECH",
AK2351="AKTIVCO DEFAUT GE &amp; POWER Cabinet","AKTIVCO",
AK2351="AKTIVCO Coupure ENEO &amp; Baisse de tension","AKTIVCO GRID ONLY",
AK2351="Coupure ENEO &amp; Baisse de tension","IHS GRID ONLY",
AK2351="Defaut GE &amp; POWER Cabinet","IHS",
AK2351="Sharing","Partners",
AK2351="Sites strategiques &amp; DataCenter","SST &amp; DC",
AK2351="Exclu","Exclu",
AK2351="SAT","SAT",
AK2351="SPARE-ISSUE","SPARE-ISSUE",
AK2351="Fiber CAmtel","TRANS_FO_CAMTEL",
AK2351="Fiber AOF","Fiber AOF",
AK2351="Projet OCM (HUAWEI)","TRAVAUX-HUAWEI",
AK2351="Projet OCM (NOKIA)","TRAVAUX-NOKIA",
AK2351="ACCESS-ISSUE","ACCESS-ISSUE",
AK2351="Projet OCM (ZTE, NOKIA, autres projets)","TRAVAUX OCM",
AK2351="No root CAuse","No root cause",
AK2351="ODU HS","PDH",
AK2351="IP &amp; VLAN","PDH",
AK2351="Warehouse HUAWEI","SPARE-ISSUE",
AK2351="SPARE-HS","SPARE-ISSUE",
AK2351="Power Telco","BSS",AK2351="no impacts","no impacts"
),"")</f>
        <v>No root cause</v>
      </c>
      <c r="AJ2351" s="56" t="str" cm="1">
        <f t="array" ref="AJ2351">IFERROR(_xlfn.IFS(
AK2351="MPR ISSUE","TX ISSUE",
AK2351="BSS Hardware Issue","RAN ISSUE",
AK2351="Sites strategiques, MLL, Pylone, etc.","ENVTECH",
AK2351="AKTIVCO DEFAUT GE &amp; POWER Cabinet","POWER ISSUE",
AK2351="AKTIVCO Coupure ENEO &amp; Baisse de tension","POWER ISSUE",
AK2351="Coupure ENEO &amp; Baisse de tension","POWER ISSUE",
AK2351="Defaut GE &amp; POWER Cabinet","POWER ISSUE",
AK2351="Sharing","POWER ISSUE",
AK2351="Sites strategiques &amp; DataCenter","POWER ISSUE",
AK2351="Exclu","Exclu",
AK2351="SAT","TX ISSUE",
AK2351="SPARE-ISSUE","SPARE-ISSUE",
AK2351="Fiber CAmtel","TX ISSUE",
AK2351="Fiber AOF","TX ISSUE",
AK2351="Projet OCM (HUAWEI)","TRAVAUX-HUAWEI",
AK2351="Projet OCM (NOKIA)","TRAVAUX -NOKIA",
AK2351="ACCESS-ISSUE","ACCESS-ISSUE",
AK2351="Projet OCM (ZTE, NOKIA, autres projets)","TRAVAUX OCM",
AK2351="No root CAuse","No root cause",
AK2351="ODU HS","TX ISSUE",
AK2351="IP &amp; VLAN","TX ISSUE",
AK2351="Warehouse HUAWEI","SPARE-ISSUE",
AK2351="SPARE-HS","SPARE-ISSUE",
AK2351="Power Telco","RAN ISSUE",AK2351="no impacts","no impacts"
),"")</f>
        <v>No root cause</v>
      </c>
      <c r="AK2351" s="81" t="s">
        <v>5620</v>
      </c>
      <c r="AL2351" s="56" t="str" cm="1">
        <f t="array" ref="AL2351">IFERROR(_xlfn.IFS(
AK2351="MPR ISSUE","ACTIVE",
AK2351="BSS Hardware Issue","ACTIVE",
AK2351="Sites strategiques, MLL, Pylone, etc.","PASSIVE",
AK2351="AKTIVCO DEFAUT GE &amp; POWER Cabinet","PASSIVE",
AK2351="AKTIVCO Coupure ENEO &amp; Baisse de tension","PASSIVE",
AK2351="Coupure ENEO &amp; Baisse de tension","PASSIVE",
AK2351="Defaut GE &amp; POWER Cabinet","PASSIVE",
AK2351="Sharing","PASSIVE",
AK2351="Sites strategiques &amp; DataCenter","PASSIVE",
AK2351="Exclu","Exclu",
AK2351="SAT","ACTIVE",
AK2351="SPARE-ISSUE","SPARE-ISSUE",
AK2351="Fiber CAmtel","ACTIVE",
AK2351="Fiber AOF","ACTIVE",
AK2351="Projet OCM (HUAWEI)","PLANNED WORKS",
AK2351="Projet OCM (NOKIA)","PLANNED WORKS",
AK2351="ACCESS-ISSUE","ACCESS-ISSUE",
AK2351="Projet OCM (ZTE, NOKIA, autres projets)","PLANNED WORKS",
AK2351="No root CAuse","No root cause",
AK2351="ODU HS","ACTIVE",
AK2351="IP &amp; VLAN","ACTIVE",
AK2351="Warehouse HUAWEI","SPARE-ISSUE",
AK2351="SPARE-HS","SPARE-ISSUE",
AK2351="Power Telco","ACTIVE", AK2351="no impacts","no impacts"
),"")</f>
        <v>No root cause</v>
      </c>
      <c r="AM2351" s="108" t="s">
        <v>5537</v>
      </c>
      <c r="AN2351" s="117" t="s">
        <v>4780</v>
      </c>
      <c r="AP2351" s="23" t="s">
        <v>5537</v>
      </c>
      <c r="AQ2351" s="23" t="s">
        <v>5537</v>
      </c>
      <c r="AR2351" s="7"/>
      <c r="AS2351" s="6"/>
      <c r="AT2351" s="7"/>
      <c r="AU2351" s="3" t="s">
        <v>5537</v>
      </c>
      <c r="AV2351" s="24" t="s">
        <v>5537</v>
      </c>
      <c r="AW2351" s="24" t="s">
        <v>5537</v>
      </c>
      <c r="AX2351" s="24" t="s">
        <v>5537</v>
      </c>
      <c r="AY2351" s="24" t="s">
        <v>5537</v>
      </c>
      <c r="AZ2351" s="24" t="s">
        <v>5537</v>
      </c>
      <c r="BA2351" s="24" t="s">
        <v>5537</v>
      </c>
      <c r="BB2351" s="24" t="s">
        <v>5537</v>
      </c>
      <c r="BC2351" s="24" t="s">
        <v>5537</v>
      </c>
      <c r="BD2351" s="24" t="s">
        <v>5537</v>
      </c>
      <c r="BE2351" s="24" t="s">
        <v>5537</v>
      </c>
      <c r="BF2351" s="24" t="s">
        <v>5537</v>
      </c>
      <c r="BG2351" s="24" t="s">
        <v>5537</v>
      </c>
      <c r="BH2351" s="24" t="s">
        <v>5537</v>
      </c>
      <c r="BI2351" s="9" t="s">
        <v>5537</v>
      </c>
      <c r="BJ2351" s="14"/>
      <c r="BK2351" s="14" t="s">
        <v>5537</v>
      </c>
      <c r="BL2351" s="14" t="str">
        <f>_xlfn.XLOOKUP(B2351,'[4]cell downs 18042026 17h'!$B:$B,'[4]cell downs 18042026 17h'!$B:$B,"")</f>
        <v/>
      </c>
      <c r="BM2351" s="14" t="str">
        <f>_xlfn.XLOOKUP(B2351,'[5]Cells Huawei 19042026 15h'!$B:$B,'[5]Cells Huawei 19042026 15h'!$B:$B,"")</f>
        <v/>
      </c>
      <c r="BN2351" s="9" t="str">
        <f>_xlfn.XLOOKUP(B2351,'[6]cells down 19042026 9H40'!$B:$B,'[6]cells down 19042026 9H40'!$B:$B,"")</f>
        <v/>
      </c>
      <c r="BO2351" s="9" t="s">
        <v>4780</v>
      </c>
      <c r="BP2351" s="9" t="s">
        <v>12</v>
      </c>
    </row>
    <row r="2352" spans="1:68" s="9" customFormat="1" x14ac:dyDescent="0.35">
      <c r="A2352" s="1" t="s">
        <v>4687</v>
      </c>
      <c r="B2352" s="8" t="s">
        <v>4688</v>
      </c>
      <c r="C2352" s="3" t="str">
        <f>_xlfn.XLOOKUP(B2352,'[1]daily break down'!$D:$D,'[1]daily break down'!$E:$E,"")</f>
        <v>LITTORAL</v>
      </c>
      <c r="D2352" s="1" t="s">
        <v>11</v>
      </c>
      <c r="E2352" s="1" t="s">
        <v>12</v>
      </c>
      <c r="F2352" s="3" t="s">
        <v>31</v>
      </c>
      <c r="G2352" s="1" t="s">
        <v>4073</v>
      </c>
      <c r="H2352" s="41" t="str">
        <f>_xlfn.XLOOKUP(B2352,[2]CALCULATION!$B:$B,[2]CALCULATION!$H:$H,"")</f>
        <v>ZTE</v>
      </c>
      <c r="I2352" s="34">
        <v>0</v>
      </c>
      <c r="J2352" s="34">
        <v>0</v>
      </c>
      <c r="K2352" s="34">
        <v>0</v>
      </c>
      <c r="L2352" s="34">
        <v>0</v>
      </c>
      <c r="M2352" s="34">
        <v>0</v>
      </c>
      <c r="N2352" s="34">
        <v>0</v>
      </c>
      <c r="O2352" s="34">
        <v>0</v>
      </c>
      <c r="P2352" s="34">
        <v>0</v>
      </c>
      <c r="Q2352" s="34">
        <v>0</v>
      </c>
      <c r="R2352" s="34">
        <v>0</v>
      </c>
      <c r="S2352" s="109">
        <v>0</v>
      </c>
      <c r="T2352" s="109">
        <f>_xlfn.XLOOKUP(B2352,'[3]Nur des jours'!$B:$B,'[3]Nur des jours'!$U:$U,"")</f>
        <v>0</v>
      </c>
      <c r="U2352" s="109">
        <v>0</v>
      </c>
      <c r="V2352" s="109">
        <v>0</v>
      </c>
      <c r="W2352" s="109">
        <v>0</v>
      </c>
      <c r="X2352" s="109">
        <v>0</v>
      </c>
      <c r="Y2352" s="109">
        <v>0</v>
      </c>
      <c r="Z2352" s="109">
        <v>0</v>
      </c>
      <c r="AA2352" s="109">
        <v>0</v>
      </c>
      <c r="AB2352" s="109">
        <v>0</v>
      </c>
      <c r="AC2352" s="109">
        <v>0</v>
      </c>
      <c r="AD2352" s="109">
        <v>0</v>
      </c>
      <c r="AE2352" s="109">
        <v>0</v>
      </c>
      <c r="AF2352" s="109">
        <v>0</v>
      </c>
      <c r="AG2352" s="57" t="str">
        <f>_xlfn.XLOOKUP(B2352,[3]CALCULATION!$B:$B,[3]CALCULATION!$M:$M,"")</f>
        <v>Operationnel</v>
      </c>
      <c r="AH2352" s="57"/>
      <c r="AI2352" s="56" t="str" cm="1">
        <f t="array" ref="AI2352">IFERROR(_xlfn.IFS(
AK2352="MPR ISSUE","PDH",
AK2352="BSS Hardware Issue","BSS",
AK2352="Sites strategiques, MLL, Pylone, etc.","ENVTECH",
AK2352="AKTIVCO DEFAUT GE &amp; POWER Cabinet","AKTIVCO",
AK2352="AKTIVCO Coupure ENEO &amp; Baisse de tension","AKTIVCO GRID ONLY",
AK2352="Coupure ENEO &amp; Baisse de tension","IHS GRID ONLY",
AK2352="Defaut GE &amp; POWER Cabinet","IHS",
AK2352="Sharing","Partners",
AK2352="Sites strategiques &amp; DataCenter","SST &amp; DC",
AK2352="Exclu","Exclu",
AK2352="SAT","SAT",
AK2352="SPARE-ISSUE","SPARE-ISSUE",
AK2352="Fiber CAmtel","TRANS_FO_CAMTEL",
AK2352="Fiber AOF","Fiber AOF",
AK2352="Projet OCM (HUAWEI)","TRAVAUX-HUAWEI",
AK2352="Projet OCM (NOKIA)","TRAVAUX-NOKIA",
AK2352="ACCESS-ISSUE","ACCESS-ISSUE",
AK2352="Projet OCM (ZTE, NOKIA, autres projets)","TRAVAUX OCM",
AK2352="No root CAuse","No root cause",
AK2352="ODU HS","PDH",
AK2352="IP &amp; VLAN","PDH",
AK2352="Warehouse HUAWEI","SPARE-ISSUE",
AK2352="SPARE-HS","SPARE-ISSUE",
AK2352="Power Telco","BSS",AK2352="no impacts","no impacts"
),"")</f>
        <v>No root cause</v>
      </c>
      <c r="AJ2352" s="56" t="str" cm="1">
        <f t="array" ref="AJ2352">IFERROR(_xlfn.IFS(
AK2352="MPR ISSUE","TX ISSUE",
AK2352="BSS Hardware Issue","RAN ISSUE",
AK2352="Sites strategiques, MLL, Pylone, etc.","ENVTECH",
AK2352="AKTIVCO DEFAUT GE &amp; POWER Cabinet","POWER ISSUE",
AK2352="AKTIVCO Coupure ENEO &amp; Baisse de tension","POWER ISSUE",
AK2352="Coupure ENEO &amp; Baisse de tension","POWER ISSUE",
AK2352="Defaut GE &amp; POWER Cabinet","POWER ISSUE",
AK2352="Sharing","POWER ISSUE",
AK2352="Sites strategiques &amp; DataCenter","POWER ISSUE",
AK2352="Exclu","Exclu",
AK2352="SAT","TX ISSUE",
AK2352="SPARE-ISSUE","SPARE-ISSUE",
AK2352="Fiber CAmtel","TX ISSUE",
AK2352="Fiber AOF","TX ISSUE",
AK2352="Projet OCM (HUAWEI)","TRAVAUX-HUAWEI",
AK2352="Projet OCM (NOKIA)","TRAVAUX -NOKIA",
AK2352="ACCESS-ISSUE","ACCESS-ISSUE",
AK2352="Projet OCM (ZTE, NOKIA, autres projets)","TRAVAUX OCM",
AK2352="No root CAuse","No root cause",
AK2352="ODU HS","TX ISSUE",
AK2352="IP &amp; VLAN","TX ISSUE",
AK2352="Warehouse HUAWEI","SPARE-ISSUE",
AK2352="SPARE-HS","SPARE-ISSUE",
AK2352="Power Telco","RAN ISSUE",AK2352="no impacts","no impacts"
),"")</f>
        <v>No root cause</v>
      </c>
      <c r="AK2352" s="81" t="s">
        <v>5620</v>
      </c>
      <c r="AL2352" s="56" t="str" cm="1">
        <f t="array" ref="AL2352">IFERROR(_xlfn.IFS(
AK2352="MPR ISSUE","ACTIVE",
AK2352="BSS Hardware Issue","ACTIVE",
AK2352="Sites strategiques, MLL, Pylone, etc.","PASSIVE",
AK2352="AKTIVCO DEFAUT GE &amp; POWER Cabinet","PASSIVE",
AK2352="AKTIVCO Coupure ENEO &amp; Baisse de tension","PASSIVE",
AK2352="Coupure ENEO &amp; Baisse de tension","PASSIVE",
AK2352="Defaut GE &amp; POWER Cabinet","PASSIVE",
AK2352="Sharing","PASSIVE",
AK2352="Sites strategiques &amp; DataCenter","PASSIVE",
AK2352="Exclu","Exclu",
AK2352="SAT","ACTIVE",
AK2352="SPARE-ISSUE","SPARE-ISSUE",
AK2352="Fiber CAmtel","ACTIVE",
AK2352="Fiber AOF","ACTIVE",
AK2352="Projet OCM (HUAWEI)","PLANNED WORKS",
AK2352="Projet OCM (NOKIA)","PLANNED WORKS",
AK2352="ACCESS-ISSUE","ACCESS-ISSUE",
AK2352="Projet OCM (ZTE, NOKIA, autres projets)","PLANNED WORKS",
AK2352="No root CAuse","No root cause",
AK2352="ODU HS","ACTIVE",
AK2352="IP &amp; VLAN","ACTIVE",
AK2352="Warehouse HUAWEI","SPARE-ISSUE",
AK2352="SPARE-HS","SPARE-ISSUE",
AK2352="Power Telco","ACTIVE", AK2352="no impacts","no impacts"
),"")</f>
        <v>No root cause</v>
      </c>
      <c r="AM2352" s="108" t="s">
        <v>5537</v>
      </c>
      <c r="AN2352" s="117" t="s">
        <v>4688</v>
      </c>
      <c r="AP2352" s="23" t="s">
        <v>5537</v>
      </c>
      <c r="AQ2352" s="23" t="s">
        <v>5537</v>
      </c>
      <c r="AR2352" s="7"/>
      <c r="AS2352" s="6"/>
      <c r="AT2352" s="7"/>
      <c r="AU2352" s="3" t="s">
        <v>5537</v>
      </c>
      <c r="AV2352" s="24" t="s">
        <v>5537</v>
      </c>
      <c r="AW2352" s="24" t="s">
        <v>5537</v>
      </c>
      <c r="AX2352" s="24" t="s">
        <v>5537</v>
      </c>
      <c r="AY2352" s="24" t="s">
        <v>5537</v>
      </c>
      <c r="AZ2352" s="24" t="s">
        <v>5537</v>
      </c>
      <c r="BA2352" s="24" t="s">
        <v>5537</v>
      </c>
      <c r="BB2352" s="24" t="s">
        <v>5537</v>
      </c>
      <c r="BC2352" s="24" t="s">
        <v>5537</v>
      </c>
      <c r="BD2352" s="24" t="s">
        <v>5537</v>
      </c>
      <c r="BE2352" s="24" t="s">
        <v>5537</v>
      </c>
      <c r="BF2352" s="24" t="s">
        <v>5537</v>
      </c>
      <c r="BG2352" s="24" t="s">
        <v>5537</v>
      </c>
      <c r="BH2352" s="24" t="s">
        <v>5537</v>
      </c>
      <c r="BI2352" s="9" t="s">
        <v>5537</v>
      </c>
      <c r="BJ2352" s="14"/>
      <c r="BK2352" s="14" t="s">
        <v>5537</v>
      </c>
      <c r="BL2352" s="14" t="str">
        <f>_xlfn.XLOOKUP(B2352,'[4]cell downs 18042026 17h'!$B:$B,'[4]cell downs 18042026 17h'!$B:$B,"")</f>
        <v/>
      </c>
      <c r="BM2352" s="14" t="str">
        <f>_xlfn.XLOOKUP(B2352,'[5]Cells Huawei 19042026 15h'!$B:$B,'[5]Cells Huawei 19042026 15h'!$B:$B,"")</f>
        <v/>
      </c>
      <c r="BN2352" s="9" t="str">
        <f>_xlfn.XLOOKUP(B2352,'[6]cells down 19042026 9H40'!$B:$B,'[6]cells down 19042026 9H40'!$B:$B,"")</f>
        <v/>
      </c>
      <c r="BO2352" s="9" t="s">
        <v>4688</v>
      </c>
      <c r="BP2352" s="9" t="s">
        <v>12</v>
      </c>
    </row>
    <row r="2353" spans="1:68" s="9" customFormat="1" x14ac:dyDescent="0.35">
      <c r="A2353" s="1" t="s">
        <v>4691</v>
      </c>
      <c r="B2353" s="8" t="s">
        <v>4692</v>
      </c>
      <c r="C2353" s="3" t="str">
        <f>_xlfn.XLOOKUP(B2353,'[1]daily break down'!$D:$D,'[1]daily break down'!$E:$E,"")</f>
        <v>CENTRE</v>
      </c>
      <c r="D2353" s="1" t="s">
        <v>11</v>
      </c>
      <c r="E2353" s="1" t="s">
        <v>66</v>
      </c>
      <c r="F2353" s="3" t="s">
        <v>226</v>
      </c>
      <c r="G2353" s="1" t="s">
        <v>4693</v>
      </c>
      <c r="H2353" s="40" t="str">
        <f>_xlfn.XLOOKUP(B2353,[2]CALCULATION!$B:$B,[2]CALCULATION!$H:$H,"")</f>
        <v>NOKIA</v>
      </c>
      <c r="I2353" s="34">
        <v>0</v>
      </c>
      <c r="J2353" s="34">
        <v>0</v>
      </c>
      <c r="K2353" s="34">
        <v>0</v>
      </c>
      <c r="L2353" s="34">
        <v>0</v>
      </c>
      <c r="M2353" s="34">
        <v>0</v>
      </c>
      <c r="N2353" s="34">
        <v>0</v>
      </c>
      <c r="O2353" s="34">
        <v>0</v>
      </c>
      <c r="P2353" s="34">
        <v>0</v>
      </c>
      <c r="Q2353" s="34">
        <v>0</v>
      </c>
      <c r="R2353" s="34">
        <v>0</v>
      </c>
      <c r="S2353" s="109">
        <v>0</v>
      </c>
      <c r="T2353" s="109">
        <f>_xlfn.XLOOKUP(B2353,'[3]Nur des jours'!$B:$B,'[3]Nur des jours'!$U:$U,"")</f>
        <v>0</v>
      </c>
      <c r="U2353" s="109">
        <v>0</v>
      </c>
      <c r="V2353" s="109">
        <v>0</v>
      </c>
      <c r="W2353" s="109">
        <v>0</v>
      </c>
      <c r="X2353" s="109">
        <v>0</v>
      </c>
      <c r="Y2353" s="109">
        <v>0</v>
      </c>
      <c r="Z2353" s="109">
        <v>0</v>
      </c>
      <c r="AA2353" s="109">
        <v>0</v>
      </c>
      <c r="AB2353" s="109">
        <v>0</v>
      </c>
      <c r="AC2353" s="109">
        <v>0</v>
      </c>
      <c r="AD2353" s="109">
        <v>0</v>
      </c>
      <c r="AE2353" s="109">
        <v>0</v>
      </c>
      <c r="AF2353" s="109">
        <v>0</v>
      </c>
      <c r="AG2353" s="57" t="str">
        <f>_xlfn.XLOOKUP(B2353,[3]CALCULATION!$B:$B,[3]CALCULATION!$M:$M,"")</f>
        <v>Operationnel</v>
      </c>
      <c r="AH2353" s="57"/>
      <c r="AI2353" s="56" t="str" cm="1">
        <f t="array" ref="AI2353">IFERROR(_xlfn.IFS(
AK2353="MPR ISSUE","PDH",
AK2353="BSS Hardware Issue","BSS",
AK2353="Sites strategiques, MLL, Pylone, etc.","ENVTECH",
AK2353="AKTIVCO DEFAUT GE &amp; POWER Cabinet","AKTIVCO",
AK2353="AKTIVCO Coupure ENEO &amp; Baisse de tension","AKTIVCO GRID ONLY",
AK2353="Coupure ENEO &amp; Baisse de tension","IHS GRID ONLY",
AK2353="Defaut GE &amp; POWER Cabinet","IHS",
AK2353="Sharing","Partners",
AK2353="Sites strategiques &amp; DataCenter","SST &amp; DC",
AK2353="Exclu","Exclu",
AK2353="SAT","SAT",
AK2353="SPARE-ISSUE","SPARE-ISSUE",
AK2353="Fiber CAmtel","TRANS_FO_CAMTEL",
AK2353="Fiber AOF","Fiber AOF",
AK2353="Projet OCM (HUAWEI)","TRAVAUX-HUAWEI",
AK2353="Projet OCM (NOKIA)","TRAVAUX-NOKIA",
AK2353="ACCESS-ISSUE","ACCESS-ISSUE",
AK2353="Projet OCM (ZTE, NOKIA, autres projets)","TRAVAUX OCM",
AK2353="No root CAuse","No root cause",
AK2353="ODU HS","PDH",
AK2353="IP &amp; VLAN","PDH",
AK2353="Warehouse HUAWEI","SPARE-ISSUE",
AK2353="SPARE-HS","SPARE-ISSUE",
AK2353="Power Telco","BSS",AK2353="no impacts","no impacts"
),"")</f>
        <v>No root cause</v>
      </c>
      <c r="AJ2353" s="56" t="str" cm="1">
        <f t="array" ref="AJ2353">IFERROR(_xlfn.IFS(
AK2353="MPR ISSUE","TX ISSUE",
AK2353="BSS Hardware Issue","RAN ISSUE",
AK2353="Sites strategiques, MLL, Pylone, etc.","ENVTECH",
AK2353="AKTIVCO DEFAUT GE &amp; POWER Cabinet","POWER ISSUE",
AK2353="AKTIVCO Coupure ENEO &amp; Baisse de tension","POWER ISSUE",
AK2353="Coupure ENEO &amp; Baisse de tension","POWER ISSUE",
AK2353="Defaut GE &amp; POWER Cabinet","POWER ISSUE",
AK2353="Sharing","POWER ISSUE",
AK2353="Sites strategiques &amp; DataCenter","POWER ISSUE",
AK2353="Exclu","Exclu",
AK2353="SAT","TX ISSUE",
AK2353="SPARE-ISSUE","SPARE-ISSUE",
AK2353="Fiber CAmtel","TX ISSUE",
AK2353="Fiber AOF","TX ISSUE",
AK2353="Projet OCM (HUAWEI)","TRAVAUX-HUAWEI",
AK2353="Projet OCM (NOKIA)","TRAVAUX -NOKIA",
AK2353="ACCESS-ISSUE","ACCESS-ISSUE",
AK2353="Projet OCM (ZTE, NOKIA, autres projets)","TRAVAUX OCM",
AK2353="No root CAuse","No root cause",
AK2353="ODU HS","TX ISSUE",
AK2353="IP &amp; VLAN","TX ISSUE",
AK2353="Warehouse HUAWEI","SPARE-ISSUE",
AK2353="SPARE-HS","SPARE-ISSUE",
AK2353="Power Telco","RAN ISSUE",AK2353="no impacts","no impacts"
),"")</f>
        <v>No root cause</v>
      </c>
      <c r="AK2353" s="81" t="s">
        <v>5620</v>
      </c>
      <c r="AL2353" s="56" t="str" cm="1">
        <f t="array" ref="AL2353">IFERROR(_xlfn.IFS(
AK2353="MPR ISSUE","ACTIVE",
AK2353="BSS Hardware Issue","ACTIVE",
AK2353="Sites strategiques, MLL, Pylone, etc.","PASSIVE",
AK2353="AKTIVCO DEFAUT GE &amp; POWER Cabinet","PASSIVE",
AK2353="AKTIVCO Coupure ENEO &amp; Baisse de tension","PASSIVE",
AK2353="Coupure ENEO &amp; Baisse de tension","PASSIVE",
AK2353="Defaut GE &amp; POWER Cabinet","PASSIVE",
AK2353="Sharing","PASSIVE",
AK2353="Sites strategiques &amp; DataCenter","PASSIVE",
AK2353="Exclu","Exclu",
AK2353="SAT","ACTIVE",
AK2353="SPARE-ISSUE","SPARE-ISSUE",
AK2353="Fiber CAmtel","ACTIVE",
AK2353="Fiber AOF","ACTIVE",
AK2353="Projet OCM (HUAWEI)","PLANNED WORKS",
AK2353="Projet OCM (NOKIA)","PLANNED WORKS",
AK2353="ACCESS-ISSUE","ACCESS-ISSUE",
AK2353="Projet OCM (ZTE, NOKIA, autres projets)","PLANNED WORKS",
AK2353="No root CAuse","No root cause",
AK2353="ODU HS","ACTIVE",
AK2353="IP &amp; VLAN","ACTIVE",
AK2353="Warehouse HUAWEI","SPARE-ISSUE",
AK2353="SPARE-HS","SPARE-ISSUE",
AK2353="Power Telco","ACTIVE", AK2353="no impacts","no impacts"
),"")</f>
        <v>No root cause</v>
      </c>
      <c r="AM2353" s="108" t="s">
        <v>5537</v>
      </c>
      <c r="AN2353" s="117" t="s">
        <v>4692</v>
      </c>
      <c r="AP2353" s="23" t="s">
        <v>5537</v>
      </c>
      <c r="AQ2353" s="23" t="s">
        <v>5537</v>
      </c>
      <c r="AR2353" s="7"/>
      <c r="AS2353" s="6"/>
      <c r="AT2353" s="7"/>
      <c r="AU2353" s="3" t="s">
        <v>5537</v>
      </c>
      <c r="AV2353" s="24" t="s">
        <v>5537</v>
      </c>
      <c r="AW2353" s="24" t="s">
        <v>5537</v>
      </c>
      <c r="AX2353" s="24" t="s">
        <v>5537</v>
      </c>
      <c r="AY2353" s="24" t="s">
        <v>5537</v>
      </c>
      <c r="AZ2353" s="24" t="s">
        <v>5537</v>
      </c>
      <c r="BA2353" s="24" t="s">
        <v>5537</v>
      </c>
      <c r="BB2353" s="24" t="s">
        <v>5537</v>
      </c>
      <c r="BC2353" s="24" t="s">
        <v>5537</v>
      </c>
      <c r="BD2353" s="24" t="s">
        <v>5537</v>
      </c>
      <c r="BE2353" s="24" t="s">
        <v>5537</v>
      </c>
      <c r="BF2353" s="24" t="s">
        <v>5537</v>
      </c>
      <c r="BG2353" s="24" t="s">
        <v>5537</v>
      </c>
      <c r="BH2353" s="24" t="s">
        <v>5537</v>
      </c>
      <c r="BI2353" s="9" t="s">
        <v>5537</v>
      </c>
      <c r="BJ2353" s="14"/>
      <c r="BK2353" s="14" t="s">
        <v>5537</v>
      </c>
      <c r="BL2353" s="14" t="str">
        <f>_xlfn.XLOOKUP(B2353,'[4]cell downs 18042026 17h'!$B:$B,'[4]cell downs 18042026 17h'!$B:$B,"")</f>
        <v/>
      </c>
      <c r="BM2353" s="14" t="str">
        <f>_xlfn.XLOOKUP(B2353,'[5]Cells Huawei 19042026 15h'!$B:$B,'[5]Cells Huawei 19042026 15h'!$B:$B,"")</f>
        <v/>
      </c>
      <c r="BN2353" s="9" t="str">
        <f>_xlfn.XLOOKUP(B2353,'[6]cells down 19042026 9H40'!$B:$B,'[6]cells down 19042026 9H40'!$B:$B,"")</f>
        <v/>
      </c>
      <c r="BO2353" s="9" t="s">
        <v>4692</v>
      </c>
      <c r="BP2353" s="9" t="s">
        <v>12</v>
      </c>
    </row>
    <row r="2354" spans="1:68" s="9" customFormat="1" x14ac:dyDescent="0.35">
      <c r="A2354" s="3" t="s">
        <v>4713</v>
      </c>
      <c r="B2354" s="31" t="s">
        <v>4714</v>
      </c>
      <c r="C2354" s="3" t="str">
        <f>_xlfn.XLOOKUP(B2354,'[1]daily break down'!$D:$D,'[1]daily break down'!$E:$E,"")</f>
        <v>LITTORAL</v>
      </c>
      <c r="D2354" s="3" t="s">
        <v>21</v>
      </c>
      <c r="E2354" s="3" t="s">
        <v>4715</v>
      </c>
      <c r="F2354" s="3" t="s">
        <v>31</v>
      </c>
      <c r="G2354" s="3" t="s">
        <v>2319</v>
      </c>
      <c r="H2354" s="41" t="str">
        <f>_xlfn.XLOOKUP(B2354,[2]CALCULATION!$B:$B,[2]CALCULATION!$H:$H,"")</f>
        <v>ZTE</v>
      </c>
      <c r="I2354" s="34">
        <v>0</v>
      </c>
      <c r="J2354" s="34">
        <v>0</v>
      </c>
      <c r="K2354" s="34">
        <v>0</v>
      </c>
      <c r="L2354" s="34">
        <v>0</v>
      </c>
      <c r="M2354" s="34">
        <v>0</v>
      </c>
      <c r="N2354" s="34">
        <v>0</v>
      </c>
      <c r="O2354" s="34">
        <v>0</v>
      </c>
      <c r="P2354" s="34">
        <v>0</v>
      </c>
      <c r="Q2354" s="34">
        <v>0</v>
      </c>
      <c r="R2354" s="34">
        <v>0</v>
      </c>
      <c r="S2354" s="109">
        <v>0</v>
      </c>
      <c r="T2354" s="109">
        <f>_xlfn.XLOOKUP(B2354,'[3]Nur des jours'!$B:$B,'[3]Nur des jours'!$U:$U,"")</f>
        <v>0</v>
      </c>
      <c r="U2354" s="109">
        <v>0</v>
      </c>
      <c r="V2354" s="109">
        <v>0</v>
      </c>
      <c r="W2354" s="109">
        <v>0</v>
      </c>
      <c r="X2354" s="109">
        <v>0</v>
      </c>
      <c r="Y2354" s="109">
        <v>0</v>
      </c>
      <c r="Z2354" s="109">
        <v>0</v>
      </c>
      <c r="AA2354" s="109">
        <v>0</v>
      </c>
      <c r="AB2354" s="109">
        <v>0</v>
      </c>
      <c r="AC2354" s="109">
        <v>0</v>
      </c>
      <c r="AD2354" s="109">
        <v>0</v>
      </c>
      <c r="AE2354" s="109">
        <v>0</v>
      </c>
      <c r="AF2354" s="109">
        <v>0</v>
      </c>
      <c r="AG2354" s="57" t="str">
        <f>_xlfn.XLOOKUP(B2354,[3]CALCULATION!$B:$B,[3]CALCULATION!$M:$M,"")</f>
        <v>Operationnel</v>
      </c>
      <c r="AH2354" s="57"/>
      <c r="AI2354" s="56" t="str" cm="1">
        <f t="array" ref="AI2354">IFERROR(_xlfn.IFS(
AK2354="MPR ISSUE","PDH",
AK2354="BSS Hardware Issue","BSS",
AK2354="Sites strategiques, MLL, Pylone, etc.","ENVTECH",
AK2354="AKTIVCO DEFAUT GE &amp; POWER Cabinet","AKTIVCO",
AK2354="AKTIVCO Coupure ENEO &amp; Baisse de tension","AKTIVCO GRID ONLY",
AK2354="Coupure ENEO &amp; Baisse de tension","IHS GRID ONLY",
AK2354="Defaut GE &amp; POWER Cabinet","IHS",
AK2354="Sharing","Partners",
AK2354="Sites strategiques &amp; DataCenter","SST &amp; DC",
AK2354="Exclu","Exclu",
AK2354="SAT","SAT",
AK2354="SPARE-ISSUE","SPARE-ISSUE",
AK2354="Fiber CAmtel","TRANS_FO_CAMTEL",
AK2354="Fiber AOF","Fiber AOF",
AK2354="Projet OCM (HUAWEI)","TRAVAUX-HUAWEI",
AK2354="Projet OCM (NOKIA)","TRAVAUX-NOKIA",
AK2354="ACCESS-ISSUE","ACCESS-ISSUE",
AK2354="Projet OCM (ZTE, NOKIA, autres projets)","TRAVAUX OCM",
AK2354="No root CAuse","No root cause",
AK2354="ODU HS","PDH",
AK2354="IP &amp; VLAN","PDH",
AK2354="Warehouse HUAWEI","SPARE-ISSUE",
AK2354="SPARE-HS","SPARE-ISSUE",
AK2354="Power Telco","BSS",AK2354="no impacts","no impacts"
),"")</f>
        <v>SPARE-ISSUE</v>
      </c>
      <c r="AJ2354" s="56" t="str" cm="1">
        <f t="array" ref="AJ2354">IFERROR(_xlfn.IFS(
AK2354="MPR ISSUE","TX ISSUE",
AK2354="BSS Hardware Issue","RAN ISSUE",
AK2354="Sites strategiques, MLL, Pylone, etc.","ENVTECH",
AK2354="AKTIVCO DEFAUT GE &amp; POWER Cabinet","POWER ISSUE",
AK2354="AKTIVCO Coupure ENEO &amp; Baisse de tension","POWER ISSUE",
AK2354="Coupure ENEO &amp; Baisse de tension","POWER ISSUE",
AK2354="Defaut GE &amp; POWER Cabinet","POWER ISSUE",
AK2354="Sharing","POWER ISSUE",
AK2354="Sites strategiques &amp; DataCenter","POWER ISSUE",
AK2354="Exclu","Exclu",
AK2354="SAT","TX ISSUE",
AK2354="SPARE-ISSUE","SPARE-ISSUE",
AK2354="Fiber CAmtel","TX ISSUE",
AK2354="Fiber AOF","TX ISSUE",
AK2354="Projet OCM (HUAWEI)","TRAVAUX-HUAWEI",
AK2354="Projet OCM (NOKIA)","TRAVAUX -NOKIA",
AK2354="ACCESS-ISSUE","ACCESS-ISSUE",
AK2354="Projet OCM (ZTE, NOKIA, autres projets)","TRAVAUX OCM",
AK2354="No root CAuse","No root cause",
AK2354="ODU HS","TX ISSUE",
AK2354="IP &amp; VLAN","TX ISSUE",
AK2354="Warehouse HUAWEI","SPARE-ISSUE",
AK2354="SPARE-HS","SPARE-ISSUE",
AK2354="Power Telco","RAN ISSUE",AK2354="no impacts","no impacts"
),"")</f>
        <v>SPARE-ISSUE</v>
      </c>
      <c r="AK2354" s="81" t="s">
        <v>5336</v>
      </c>
      <c r="AL2354" s="56" t="str" cm="1">
        <f t="array" ref="AL2354">IFERROR(_xlfn.IFS(
AK2354="MPR ISSUE","ACTIVE",
AK2354="BSS Hardware Issue","ACTIVE",
AK2354="Sites strategiques, MLL, Pylone, etc.","PASSIVE",
AK2354="AKTIVCO DEFAUT GE &amp; POWER Cabinet","PASSIVE",
AK2354="AKTIVCO Coupure ENEO &amp; Baisse de tension","PASSIVE",
AK2354="Coupure ENEO &amp; Baisse de tension","PASSIVE",
AK2354="Defaut GE &amp; POWER Cabinet","PASSIVE",
AK2354="Sharing","PASSIVE",
AK2354="Sites strategiques &amp; DataCenter","PASSIVE",
AK2354="Exclu","Exclu",
AK2354="SAT","ACTIVE",
AK2354="SPARE-ISSUE","SPARE-ISSUE",
AK2354="Fiber CAmtel","ACTIVE",
AK2354="Fiber AOF","ACTIVE",
AK2354="Projet OCM (HUAWEI)","PLANNED WORKS",
AK2354="Projet OCM (NOKIA)","PLANNED WORKS",
AK2354="ACCESS-ISSUE","ACCESS-ISSUE",
AK2354="Projet OCM (ZTE, NOKIA, autres projets)","PLANNED WORKS",
AK2354="No root CAuse","No root cause",
AK2354="ODU HS","ACTIVE",
AK2354="IP &amp; VLAN","ACTIVE",
AK2354="Warehouse HUAWEI","SPARE-ISSUE",
AK2354="SPARE-HS","SPARE-ISSUE",
AK2354="Power Telco","ACTIVE", AK2354="no impacts","no impacts"
),"")</f>
        <v>SPARE-ISSUE</v>
      </c>
      <c r="AM2354" s="108" t="s">
        <v>6050</v>
      </c>
      <c r="AN2354" s="117" t="s">
        <v>4714</v>
      </c>
      <c r="AP2354" s="23" t="s">
        <v>5537</v>
      </c>
      <c r="AQ2354" s="23" t="s">
        <v>5537</v>
      </c>
      <c r="AR2354" s="7"/>
      <c r="AS2354" s="6"/>
      <c r="AT2354" s="7"/>
      <c r="AU2354" s="3" t="s">
        <v>5537</v>
      </c>
      <c r="AV2354" s="24" t="s">
        <v>5537</v>
      </c>
      <c r="AW2354" s="24" t="s">
        <v>5537</v>
      </c>
      <c r="AX2354" s="24" t="s">
        <v>5537</v>
      </c>
      <c r="AY2354" s="24" t="s">
        <v>5537</v>
      </c>
      <c r="AZ2354" s="24" t="s">
        <v>5537</v>
      </c>
      <c r="BA2354" s="24" t="s">
        <v>5537</v>
      </c>
      <c r="BB2354" s="24" t="s">
        <v>5537</v>
      </c>
      <c r="BC2354" s="24" t="s">
        <v>5537</v>
      </c>
      <c r="BD2354" s="24" t="s">
        <v>5537</v>
      </c>
      <c r="BE2354" s="24" t="s">
        <v>5537</v>
      </c>
      <c r="BF2354" s="24" t="s">
        <v>6611</v>
      </c>
      <c r="BG2354" s="24" t="s">
        <v>5886</v>
      </c>
      <c r="BH2354" s="24" t="s">
        <v>5537</v>
      </c>
      <c r="BI2354" s="9" t="s">
        <v>5537</v>
      </c>
      <c r="BJ2354" s="14"/>
      <c r="BK2354" s="14" t="s">
        <v>5537</v>
      </c>
      <c r="BL2354" s="14" t="str">
        <f>_xlfn.XLOOKUP(B2354,'[4]cell downs 18042026 17h'!$B:$B,'[4]cell downs 18042026 17h'!$B:$B,"")</f>
        <v/>
      </c>
      <c r="BM2354" s="14" t="str">
        <f>_xlfn.XLOOKUP(B2354,'[5]Cells Huawei 19042026 15h'!$B:$B,'[5]Cells Huawei 19042026 15h'!$B:$B,"")</f>
        <v/>
      </c>
      <c r="BN2354" s="9" t="str">
        <f>_xlfn.XLOOKUP(B2354,'[6]cells down 19042026 9H40'!$B:$B,'[6]cells down 19042026 9H40'!$B:$B,"")</f>
        <v/>
      </c>
      <c r="BO2354" s="9" t="s">
        <v>5537</v>
      </c>
      <c r="BP2354" s="9" t="s">
        <v>1713</v>
      </c>
    </row>
    <row r="2355" spans="1:68" s="9" customFormat="1" x14ac:dyDescent="0.35">
      <c r="A2355" s="1" t="s">
        <v>1061</v>
      </c>
      <c r="B2355" s="8" t="s">
        <v>4716</v>
      </c>
      <c r="C2355" s="3" t="str">
        <f>_xlfn.XLOOKUP(B2355,'[1]daily break down'!$D:$D,'[1]daily break down'!$E:$E,"")</f>
        <v>OUEST</v>
      </c>
      <c r="D2355" s="1" t="s">
        <v>11</v>
      </c>
      <c r="E2355" s="1" t="s">
        <v>12</v>
      </c>
      <c r="F2355" s="3" t="s">
        <v>102</v>
      </c>
      <c r="G2355" s="1" t="s">
        <v>1061</v>
      </c>
      <c r="H2355" s="39" t="str">
        <f>_xlfn.XLOOKUP(B2355,[2]CALCULATION!$B:$B,[2]CALCULATION!$H:$H,"")</f>
        <v>HUAWEI</v>
      </c>
      <c r="I2355" s="34">
        <v>0</v>
      </c>
      <c r="J2355" s="34">
        <v>0</v>
      </c>
      <c r="K2355" s="34">
        <v>0</v>
      </c>
      <c r="L2355" s="34">
        <v>0</v>
      </c>
      <c r="M2355" s="34">
        <v>0</v>
      </c>
      <c r="N2355" s="34">
        <v>0</v>
      </c>
      <c r="O2355" s="34">
        <v>0</v>
      </c>
      <c r="P2355" s="34">
        <v>0</v>
      </c>
      <c r="Q2355" s="34">
        <v>0</v>
      </c>
      <c r="R2355" s="34">
        <v>0</v>
      </c>
      <c r="S2355" s="109">
        <v>0</v>
      </c>
      <c r="T2355" s="109">
        <f>_xlfn.XLOOKUP(B2355,'[3]Nur des jours'!$B:$B,'[3]Nur des jours'!$U:$U,"")</f>
        <v>0</v>
      </c>
      <c r="U2355" s="109">
        <v>0</v>
      </c>
      <c r="V2355" s="109">
        <v>0</v>
      </c>
      <c r="W2355" s="109">
        <v>0</v>
      </c>
      <c r="X2355" s="109">
        <v>0</v>
      </c>
      <c r="Y2355" s="109">
        <v>0</v>
      </c>
      <c r="Z2355" s="109">
        <v>0</v>
      </c>
      <c r="AA2355" s="109">
        <v>0</v>
      </c>
      <c r="AB2355" s="109">
        <v>0</v>
      </c>
      <c r="AC2355" s="109">
        <v>0</v>
      </c>
      <c r="AD2355" s="109">
        <v>0</v>
      </c>
      <c r="AE2355" s="109">
        <v>0</v>
      </c>
      <c r="AF2355" s="109">
        <v>0</v>
      </c>
      <c r="AG2355" s="57" t="str">
        <f>_xlfn.XLOOKUP(B2355,[3]CALCULATION!$B:$B,[3]CALCULATION!$M:$M,"")</f>
        <v>Operationnel</v>
      </c>
      <c r="AH2355" s="57"/>
      <c r="AI2355" s="56" t="str" cm="1">
        <f t="array" ref="AI2355">IFERROR(_xlfn.IFS(
AK2355="MPR ISSUE","PDH",
AK2355="BSS Hardware Issue","BSS",
AK2355="Sites strategiques, MLL, Pylone, etc.","ENVTECH",
AK2355="AKTIVCO DEFAUT GE &amp; POWER Cabinet","AKTIVCO",
AK2355="AKTIVCO Coupure ENEO &amp; Baisse de tension","AKTIVCO GRID ONLY",
AK2355="Coupure ENEO &amp; Baisse de tension","IHS GRID ONLY",
AK2355="Defaut GE &amp; POWER Cabinet","IHS",
AK2355="Sharing","Partners",
AK2355="Sites strategiques &amp; DataCenter","SST &amp; DC",
AK2355="Exclu","Exclu",
AK2355="SAT","SAT",
AK2355="SPARE-ISSUE","SPARE-ISSUE",
AK2355="Fiber CAmtel","TRANS_FO_CAMTEL",
AK2355="Fiber AOF","Fiber AOF",
AK2355="Projet OCM (HUAWEI)","TRAVAUX-HUAWEI",
AK2355="Projet OCM (NOKIA)","TRAVAUX-NOKIA",
AK2355="ACCESS-ISSUE","ACCESS-ISSUE",
AK2355="Projet OCM (ZTE, NOKIA, autres projets)","TRAVAUX OCM",
AK2355="No root CAuse","No root cause",
AK2355="ODU HS","PDH",
AK2355="IP &amp; VLAN","PDH",
AK2355="Warehouse HUAWEI","SPARE-ISSUE",
AK2355="SPARE-HS","SPARE-ISSUE",
AK2355="Power Telco","BSS",AK2355="no impacts","no impacts"
),"")</f>
        <v>No root cause</v>
      </c>
      <c r="AJ2355" s="56" t="str" cm="1">
        <f t="array" ref="AJ2355">IFERROR(_xlfn.IFS(
AK2355="MPR ISSUE","TX ISSUE",
AK2355="BSS Hardware Issue","RAN ISSUE",
AK2355="Sites strategiques, MLL, Pylone, etc.","ENVTECH",
AK2355="AKTIVCO DEFAUT GE &amp; POWER Cabinet","POWER ISSUE",
AK2355="AKTIVCO Coupure ENEO &amp; Baisse de tension","POWER ISSUE",
AK2355="Coupure ENEO &amp; Baisse de tension","POWER ISSUE",
AK2355="Defaut GE &amp; POWER Cabinet","POWER ISSUE",
AK2355="Sharing","POWER ISSUE",
AK2355="Sites strategiques &amp; DataCenter","POWER ISSUE",
AK2355="Exclu","Exclu",
AK2355="SAT","TX ISSUE",
AK2355="SPARE-ISSUE","SPARE-ISSUE",
AK2355="Fiber CAmtel","TX ISSUE",
AK2355="Fiber AOF","TX ISSUE",
AK2355="Projet OCM (HUAWEI)","TRAVAUX-HUAWEI",
AK2355="Projet OCM (NOKIA)","TRAVAUX -NOKIA",
AK2355="ACCESS-ISSUE","ACCESS-ISSUE",
AK2355="Projet OCM (ZTE, NOKIA, autres projets)","TRAVAUX OCM",
AK2355="No root CAuse","No root cause",
AK2355="ODU HS","TX ISSUE",
AK2355="IP &amp; VLAN","TX ISSUE",
AK2355="Warehouse HUAWEI","SPARE-ISSUE",
AK2355="SPARE-HS","SPARE-ISSUE",
AK2355="Power Telco","RAN ISSUE",AK2355="no impacts","no impacts"
),"")</f>
        <v>No root cause</v>
      </c>
      <c r="AK2355" s="81" t="s">
        <v>5620</v>
      </c>
      <c r="AL2355" s="56" t="str" cm="1">
        <f t="array" ref="AL2355">IFERROR(_xlfn.IFS(
AK2355="MPR ISSUE","ACTIVE",
AK2355="BSS Hardware Issue","ACTIVE",
AK2355="Sites strategiques, MLL, Pylone, etc.","PASSIVE",
AK2355="AKTIVCO DEFAUT GE &amp; POWER Cabinet","PASSIVE",
AK2355="AKTIVCO Coupure ENEO &amp; Baisse de tension","PASSIVE",
AK2355="Coupure ENEO &amp; Baisse de tension","PASSIVE",
AK2355="Defaut GE &amp; POWER Cabinet","PASSIVE",
AK2355="Sharing","PASSIVE",
AK2355="Sites strategiques &amp; DataCenter","PASSIVE",
AK2355="Exclu","Exclu",
AK2355="SAT","ACTIVE",
AK2355="SPARE-ISSUE","SPARE-ISSUE",
AK2355="Fiber CAmtel","ACTIVE",
AK2355="Fiber AOF","ACTIVE",
AK2355="Projet OCM (HUAWEI)","PLANNED WORKS",
AK2355="Projet OCM (NOKIA)","PLANNED WORKS",
AK2355="ACCESS-ISSUE","ACCESS-ISSUE",
AK2355="Projet OCM (ZTE, NOKIA, autres projets)","PLANNED WORKS",
AK2355="No root CAuse","No root cause",
AK2355="ODU HS","ACTIVE",
AK2355="IP &amp; VLAN","ACTIVE",
AK2355="Warehouse HUAWEI","SPARE-ISSUE",
AK2355="SPARE-HS","SPARE-ISSUE",
AK2355="Power Telco","ACTIVE", AK2355="no impacts","no impacts"
),"")</f>
        <v>No root cause</v>
      </c>
      <c r="AM2355" s="108" t="s">
        <v>5537</v>
      </c>
      <c r="AN2355" s="117" t="s">
        <v>4716</v>
      </c>
      <c r="AP2355" s="23" t="s">
        <v>5537</v>
      </c>
      <c r="AQ2355" s="23" t="s">
        <v>5537</v>
      </c>
      <c r="AR2355" s="7"/>
      <c r="AS2355" s="6"/>
      <c r="AT2355" s="7"/>
      <c r="AU2355" s="3" t="s">
        <v>5537</v>
      </c>
      <c r="AV2355" s="24" t="s">
        <v>5537</v>
      </c>
      <c r="AW2355" s="24" t="s">
        <v>5537</v>
      </c>
      <c r="AX2355" s="24" t="s">
        <v>5537</v>
      </c>
      <c r="AY2355" s="24" t="s">
        <v>5537</v>
      </c>
      <c r="AZ2355" s="24" t="s">
        <v>5537</v>
      </c>
      <c r="BA2355" s="24" t="s">
        <v>5537</v>
      </c>
      <c r="BB2355" s="24" t="s">
        <v>5537</v>
      </c>
      <c r="BC2355" s="24" t="s">
        <v>5537</v>
      </c>
      <c r="BD2355" s="24" t="s">
        <v>5537</v>
      </c>
      <c r="BE2355" s="24" t="s">
        <v>5537</v>
      </c>
      <c r="BF2355" s="24" t="s">
        <v>5537</v>
      </c>
      <c r="BG2355" s="24" t="s">
        <v>5537</v>
      </c>
      <c r="BH2355" s="24" t="s">
        <v>5537</v>
      </c>
      <c r="BI2355" s="9" t="s">
        <v>5537</v>
      </c>
      <c r="BJ2355" s="14"/>
      <c r="BK2355" s="14" t="s">
        <v>5537</v>
      </c>
      <c r="BL2355" s="14" t="str">
        <f>_xlfn.XLOOKUP(B2355,'[4]cell downs 18042026 17h'!$B:$B,'[4]cell downs 18042026 17h'!$B:$B,"")</f>
        <v/>
      </c>
      <c r="BM2355" s="14" t="str">
        <f>_xlfn.XLOOKUP(B2355,'[5]Cells Huawei 19042026 15h'!$B:$B,'[5]Cells Huawei 19042026 15h'!$B:$B,"")</f>
        <v/>
      </c>
      <c r="BN2355" s="9" t="str">
        <f>_xlfn.XLOOKUP(B2355,'[6]cells down 19042026 9H40'!$B:$B,'[6]cells down 19042026 9H40'!$B:$B,"")</f>
        <v/>
      </c>
      <c r="BO2355" s="9" t="s">
        <v>4716</v>
      </c>
      <c r="BP2355" s="9" t="s">
        <v>594</v>
      </c>
    </row>
    <row r="2356" spans="1:68" s="9" customFormat="1" x14ac:dyDescent="0.35">
      <c r="A2356" s="1" t="s">
        <v>4727</v>
      </c>
      <c r="B2356" s="8" t="s">
        <v>4728</v>
      </c>
      <c r="C2356" s="3" t="str">
        <f>_xlfn.XLOOKUP(B2356,'[1]daily break down'!$D:$D,'[1]daily break down'!$E:$E,"")</f>
        <v>OUEST</v>
      </c>
      <c r="D2356" s="1" t="s">
        <v>11</v>
      </c>
      <c r="E2356" s="1" t="s">
        <v>12</v>
      </c>
      <c r="F2356" s="3" t="s">
        <v>102</v>
      </c>
      <c r="G2356" s="1" t="s">
        <v>4727</v>
      </c>
      <c r="H2356" s="39" t="str">
        <f>_xlfn.XLOOKUP(B2356,[2]CALCULATION!$B:$B,[2]CALCULATION!$H:$H,"")</f>
        <v>HUAWEI</v>
      </c>
      <c r="I2356" s="34">
        <v>0</v>
      </c>
      <c r="J2356" s="34">
        <v>0</v>
      </c>
      <c r="K2356" s="34">
        <v>0</v>
      </c>
      <c r="L2356" s="34">
        <v>0</v>
      </c>
      <c r="M2356" s="34">
        <v>0</v>
      </c>
      <c r="N2356" s="34">
        <v>0</v>
      </c>
      <c r="O2356" s="34">
        <v>0</v>
      </c>
      <c r="P2356" s="34">
        <v>0</v>
      </c>
      <c r="Q2356" s="34">
        <v>0</v>
      </c>
      <c r="R2356" s="34">
        <v>0</v>
      </c>
      <c r="S2356" s="109">
        <v>0</v>
      </c>
      <c r="T2356" s="109">
        <f>_xlfn.XLOOKUP(B2356,'[3]Nur des jours'!$B:$B,'[3]Nur des jours'!$U:$U,"")</f>
        <v>0</v>
      </c>
      <c r="U2356" s="109">
        <v>0</v>
      </c>
      <c r="V2356" s="109">
        <v>0</v>
      </c>
      <c r="W2356" s="109">
        <v>0</v>
      </c>
      <c r="X2356" s="109">
        <v>0</v>
      </c>
      <c r="Y2356" s="109">
        <v>0</v>
      </c>
      <c r="Z2356" s="109">
        <v>0</v>
      </c>
      <c r="AA2356" s="109">
        <v>0</v>
      </c>
      <c r="AB2356" s="109">
        <v>0</v>
      </c>
      <c r="AC2356" s="109">
        <v>0</v>
      </c>
      <c r="AD2356" s="109">
        <v>0</v>
      </c>
      <c r="AE2356" s="109">
        <v>0</v>
      </c>
      <c r="AF2356" s="109">
        <v>0</v>
      </c>
      <c r="AG2356" s="57" t="str">
        <f>_xlfn.XLOOKUP(B2356,[3]CALCULATION!$B:$B,[3]CALCULATION!$M:$M,"")</f>
        <v>Operationnel</v>
      </c>
      <c r="AH2356" s="57"/>
      <c r="AI2356" s="56" t="str" cm="1">
        <f t="array" ref="AI2356">IFERROR(_xlfn.IFS(
AK2356="MPR ISSUE","PDH",
AK2356="BSS Hardware Issue","BSS",
AK2356="Sites strategiques, MLL, Pylone, etc.","ENVTECH",
AK2356="AKTIVCO DEFAUT GE &amp; POWER Cabinet","AKTIVCO",
AK2356="AKTIVCO Coupure ENEO &amp; Baisse de tension","AKTIVCO GRID ONLY",
AK2356="Coupure ENEO &amp; Baisse de tension","IHS GRID ONLY",
AK2356="Defaut GE &amp; POWER Cabinet","IHS",
AK2356="Sharing","Partners",
AK2356="Sites strategiques &amp; DataCenter","SST &amp; DC",
AK2356="Exclu","Exclu",
AK2356="SAT","SAT",
AK2356="SPARE-ISSUE","SPARE-ISSUE",
AK2356="Fiber CAmtel","TRANS_FO_CAMTEL",
AK2356="Fiber AOF","Fiber AOF",
AK2356="Projet OCM (HUAWEI)","TRAVAUX-HUAWEI",
AK2356="Projet OCM (NOKIA)","TRAVAUX-NOKIA",
AK2356="ACCESS-ISSUE","ACCESS-ISSUE",
AK2356="Projet OCM (ZTE, NOKIA, autres projets)","TRAVAUX OCM",
AK2356="No root CAuse","No root cause",
AK2356="ODU HS","PDH",
AK2356="IP &amp; VLAN","PDH",
AK2356="Warehouse HUAWEI","SPARE-ISSUE",
AK2356="SPARE-HS","SPARE-ISSUE",
AK2356="Power Telco","BSS",AK2356="no impacts","no impacts"
),"")</f>
        <v>No root cause</v>
      </c>
      <c r="AJ2356" s="56" t="str" cm="1">
        <f t="array" ref="AJ2356">IFERROR(_xlfn.IFS(
AK2356="MPR ISSUE","TX ISSUE",
AK2356="BSS Hardware Issue","RAN ISSUE",
AK2356="Sites strategiques, MLL, Pylone, etc.","ENVTECH",
AK2356="AKTIVCO DEFAUT GE &amp; POWER Cabinet","POWER ISSUE",
AK2356="AKTIVCO Coupure ENEO &amp; Baisse de tension","POWER ISSUE",
AK2356="Coupure ENEO &amp; Baisse de tension","POWER ISSUE",
AK2356="Defaut GE &amp; POWER Cabinet","POWER ISSUE",
AK2356="Sharing","POWER ISSUE",
AK2356="Sites strategiques &amp; DataCenter","POWER ISSUE",
AK2356="Exclu","Exclu",
AK2356="SAT","TX ISSUE",
AK2356="SPARE-ISSUE","SPARE-ISSUE",
AK2356="Fiber CAmtel","TX ISSUE",
AK2356="Fiber AOF","TX ISSUE",
AK2356="Projet OCM (HUAWEI)","TRAVAUX-HUAWEI",
AK2356="Projet OCM (NOKIA)","TRAVAUX -NOKIA",
AK2356="ACCESS-ISSUE","ACCESS-ISSUE",
AK2356="Projet OCM (ZTE, NOKIA, autres projets)","TRAVAUX OCM",
AK2356="No root CAuse","No root cause",
AK2356="ODU HS","TX ISSUE",
AK2356="IP &amp; VLAN","TX ISSUE",
AK2356="Warehouse HUAWEI","SPARE-ISSUE",
AK2356="SPARE-HS","SPARE-ISSUE",
AK2356="Power Telco","RAN ISSUE",AK2356="no impacts","no impacts"
),"")</f>
        <v>No root cause</v>
      </c>
      <c r="AK2356" s="81" t="s">
        <v>5620</v>
      </c>
      <c r="AL2356" s="56" t="str" cm="1">
        <f t="array" ref="AL2356">IFERROR(_xlfn.IFS(
AK2356="MPR ISSUE","ACTIVE",
AK2356="BSS Hardware Issue","ACTIVE",
AK2356="Sites strategiques, MLL, Pylone, etc.","PASSIVE",
AK2356="AKTIVCO DEFAUT GE &amp; POWER Cabinet","PASSIVE",
AK2356="AKTIVCO Coupure ENEO &amp; Baisse de tension","PASSIVE",
AK2356="Coupure ENEO &amp; Baisse de tension","PASSIVE",
AK2356="Defaut GE &amp; POWER Cabinet","PASSIVE",
AK2356="Sharing","PASSIVE",
AK2356="Sites strategiques &amp; DataCenter","PASSIVE",
AK2356="Exclu","Exclu",
AK2356="SAT","ACTIVE",
AK2356="SPARE-ISSUE","SPARE-ISSUE",
AK2356="Fiber CAmtel","ACTIVE",
AK2356="Fiber AOF","ACTIVE",
AK2356="Projet OCM (HUAWEI)","PLANNED WORKS",
AK2356="Projet OCM (NOKIA)","PLANNED WORKS",
AK2356="ACCESS-ISSUE","ACCESS-ISSUE",
AK2356="Projet OCM (ZTE, NOKIA, autres projets)","PLANNED WORKS",
AK2356="No root CAuse","No root cause",
AK2356="ODU HS","ACTIVE",
AK2356="IP &amp; VLAN","ACTIVE",
AK2356="Warehouse HUAWEI","SPARE-ISSUE",
AK2356="SPARE-HS","SPARE-ISSUE",
AK2356="Power Telco","ACTIVE", AK2356="no impacts","no impacts"
),"")</f>
        <v>No root cause</v>
      </c>
      <c r="AM2356" s="108" t="s">
        <v>5537</v>
      </c>
      <c r="AN2356" s="117" t="s">
        <v>4728</v>
      </c>
      <c r="AP2356" s="23" t="s">
        <v>5537</v>
      </c>
      <c r="AQ2356" s="23" t="s">
        <v>5537</v>
      </c>
      <c r="AR2356" s="7"/>
      <c r="AS2356" s="6"/>
      <c r="AT2356" s="7"/>
      <c r="AU2356" s="3" t="s">
        <v>5537</v>
      </c>
      <c r="AV2356" s="24" t="s">
        <v>5537</v>
      </c>
      <c r="AW2356" s="24" t="s">
        <v>5537</v>
      </c>
      <c r="AX2356" s="24" t="s">
        <v>5537</v>
      </c>
      <c r="AY2356" s="24" t="s">
        <v>5537</v>
      </c>
      <c r="AZ2356" s="24" t="s">
        <v>5537</v>
      </c>
      <c r="BA2356" s="24" t="s">
        <v>5537</v>
      </c>
      <c r="BB2356" s="24" t="s">
        <v>5537</v>
      </c>
      <c r="BC2356" s="24" t="s">
        <v>5537</v>
      </c>
      <c r="BD2356" s="24" t="s">
        <v>5537</v>
      </c>
      <c r="BE2356" s="24" t="s">
        <v>5537</v>
      </c>
      <c r="BF2356" s="24" t="s">
        <v>5537</v>
      </c>
      <c r="BG2356" s="24" t="s">
        <v>5537</v>
      </c>
      <c r="BH2356" s="24" t="s">
        <v>5537</v>
      </c>
      <c r="BI2356" s="9" t="s">
        <v>5537</v>
      </c>
      <c r="BJ2356" s="14"/>
      <c r="BK2356" s="14" t="s">
        <v>5537</v>
      </c>
      <c r="BL2356" s="14" t="str">
        <f>_xlfn.XLOOKUP(B2356,'[4]cell downs 18042026 17h'!$B:$B,'[4]cell downs 18042026 17h'!$B:$B,"")</f>
        <v/>
      </c>
      <c r="BM2356" s="14" t="str">
        <f>_xlfn.XLOOKUP(B2356,'[5]Cells Huawei 19042026 15h'!$B:$B,'[5]Cells Huawei 19042026 15h'!$B:$B,"")</f>
        <v/>
      </c>
      <c r="BN2356" s="9" t="str">
        <f>_xlfn.XLOOKUP(B2356,'[6]cells down 19042026 9H40'!$B:$B,'[6]cells down 19042026 9H40'!$B:$B,"")</f>
        <v/>
      </c>
      <c r="BO2356" s="9" t="s">
        <v>4728</v>
      </c>
      <c r="BP2356" s="9" t="s">
        <v>12</v>
      </c>
    </row>
    <row r="2357" spans="1:68" s="9" customFormat="1" x14ac:dyDescent="0.35">
      <c r="A2357" s="1" t="s">
        <v>4737</v>
      </c>
      <c r="B2357" s="8" t="s">
        <v>4738</v>
      </c>
      <c r="C2357" s="3" t="str">
        <f>_xlfn.XLOOKUP(B2357,'[1]daily break down'!$D:$D,'[1]daily break down'!$E:$E,"")</f>
        <v>LITTORAL</v>
      </c>
      <c r="D2357" s="1" t="s">
        <v>11</v>
      </c>
      <c r="E2357" s="1" t="s">
        <v>12</v>
      </c>
      <c r="F2357" s="3" t="s">
        <v>69</v>
      </c>
      <c r="G2357" s="1" t="s">
        <v>3535</v>
      </c>
      <c r="H2357" s="41" t="str">
        <f>_xlfn.XLOOKUP(B2357,[2]CALCULATION!$B:$B,[2]CALCULATION!$H:$H,"")</f>
        <v>ZTE</v>
      </c>
      <c r="I2357" s="34">
        <v>0</v>
      </c>
      <c r="J2357" s="34">
        <v>0</v>
      </c>
      <c r="K2357" s="34">
        <v>0</v>
      </c>
      <c r="L2357" s="34">
        <v>0</v>
      </c>
      <c r="M2357" s="34">
        <v>0</v>
      </c>
      <c r="N2357" s="34">
        <v>0</v>
      </c>
      <c r="O2357" s="34">
        <v>0</v>
      </c>
      <c r="P2357" s="34">
        <v>0</v>
      </c>
      <c r="Q2357" s="34">
        <v>0</v>
      </c>
      <c r="R2357" s="34">
        <v>0</v>
      </c>
      <c r="S2357" s="109">
        <v>0</v>
      </c>
      <c r="T2357" s="109">
        <f>_xlfn.XLOOKUP(B2357,'[3]Nur des jours'!$B:$B,'[3]Nur des jours'!$U:$U,"")</f>
        <v>0</v>
      </c>
      <c r="U2357" s="109">
        <v>0</v>
      </c>
      <c r="V2357" s="109">
        <v>0</v>
      </c>
      <c r="W2357" s="109">
        <v>0</v>
      </c>
      <c r="X2357" s="109">
        <v>0</v>
      </c>
      <c r="Y2357" s="109">
        <v>0</v>
      </c>
      <c r="Z2357" s="109">
        <v>0</v>
      </c>
      <c r="AA2357" s="109">
        <v>0</v>
      </c>
      <c r="AB2357" s="109">
        <v>0</v>
      </c>
      <c r="AC2357" s="109">
        <v>0</v>
      </c>
      <c r="AD2357" s="109">
        <v>0</v>
      </c>
      <c r="AE2357" s="109">
        <v>0</v>
      </c>
      <c r="AF2357" s="109">
        <v>0</v>
      </c>
      <c r="AG2357" s="57" t="str">
        <f>_xlfn.XLOOKUP(B2357,[3]CALCULATION!$B:$B,[3]CALCULATION!$M:$M,"")</f>
        <v>Operationnel</v>
      </c>
      <c r="AH2357" s="57"/>
      <c r="AI2357" s="56" t="str" cm="1">
        <f t="array" ref="AI2357">IFERROR(_xlfn.IFS(
AK2357="MPR ISSUE","PDH",
AK2357="BSS Hardware Issue","BSS",
AK2357="Sites strategiques, MLL, Pylone, etc.","ENVTECH",
AK2357="AKTIVCO DEFAUT GE &amp; POWER Cabinet","AKTIVCO",
AK2357="AKTIVCO Coupure ENEO &amp; Baisse de tension","AKTIVCO GRID ONLY",
AK2357="Coupure ENEO &amp; Baisse de tension","IHS GRID ONLY",
AK2357="Defaut GE &amp; POWER Cabinet","IHS",
AK2357="Sharing","Partners",
AK2357="Sites strategiques &amp; DataCenter","SST &amp; DC",
AK2357="Exclu","Exclu",
AK2357="SAT","SAT",
AK2357="SPARE-ISSUE","SPARE-ISSUE",
AK2357="Fiber CAmtel","TRANS_FO_CAMTEL",
AK2357="Fiber AOF","Fiber AOF",
AK2357="Projet OCM (HUAWEI)","TRAVAUX-HUAWEI",
AK2357="Projet OCM (NOKIA)","TRAVAUX-NOKIA",
AK2357="ACCESS-ISSUE","ACCESS-ISSUE",
AK2357="Projet OCM (ZTE, NOKIA, autres projets)","TRAVAUX OCM",
AK2357="No root CAuse","No root cause",
AK2357="ODU HS","PDH",
AK2357="IP &amp; VLAN","PDH",
AK2357="Warehouse HUAWEI","SPARE-ISSUE",
AK2357="SPARE-HS","SPARE-ISSUE",
AK2357="Power Telco","BSS",AK2357="no impacts","no impacts"
),"")</f>
        <v>No root cause</v>
      </c>
      <c r="AJ2357" s="56" t="str" cm="1">
        <f t="array" ref="AJ2357">IFERROR(_xlfn.IFS(
AK2357="MPR ISSUE","TX ISSUE",
AK2357="BSS Hardware Issue","RAN ISSUE",
AK2357="Sites strategiques, MLL, Pylone, etc.","ENVTECH",
AK2357="AKTIVCO DEFAUT GE &amp; POWER Cabinet","POWER ISSUE",
AK2357="AKTIVCO Coupure ENEO &amp; Baisse de tension","POWER ISSUE",
AK2357="Coupure ENEO &amp; Baisse de tension","POWER ISSUE",
AK2357="Defaut GE &amp; POWER Cabinet","POWER ISSUE",
AK2357="Sharing","POWER ISSUE",
AK2357="Sites strategiques &amp; DataCenter","POWER ISSUE",
AK2357="Exclu","Exclu",
AK2357="SAT","TX ISSUE",
AK2357="SPARE-ISSUE","SPARE-ISSUE",
AK2357="Fiber CAmtel","TX ISSUE",
AK2357="Fiber AOF","TX ISSUE",
AK2357="Projet OCM (HUAWEI)","TRAVAUX-HUAWEI",
AK2357="Projet OCM (NOKIA)","TRAVAUX -NOKIA",
AK2357="ACCESS-ISSUE","ACCESS-ISSUE",
AK2357="Projet OCM (ZTE, NOKIA, autres projets)","TRAVAUX OCM",
AK2357="No root CAuse","No root cause",
AK2357="ODU HS","TX ISSUE",
AK2357="IP &amp; VLAN","TX ISSUE",
AK2357="Warehouse HUAWEI","SPARE-ISSUE",
AK2357="SPARE-HS","SPARE-ISSUE",
AK2357="Power Telco","RAN ISSUE",AK2357="no impacts","no impacts"
),"")</f>
        <v>No root cause</v>
      </c>
      <c r="AK2357" s="81" t="s">
        <v>5620</v>
      </c>
      <c r="AL2357" s="56" t="str" cm="1">
        <f t="array" ref="AL2357">IFERROR(_xlfn.IFS(
AK2357="MPR ISSUE","ACTIVE",
AK2357="BSS Hardware Issue","ACTIVE",
AK2357="Sites strategiques, MLL, Pylone, etc.","PASSIVE",
AK2357="AKTIVCO DEFAUT GE &amp; POWER Cabinet","PASSIVE",
AK2357="AKTIVCO Coupure ENEO &amp; Baisse de tension","PASSIVE",
AK2357="Coupure ENEO &amp; Baisse de tension","PASSIVE",
AK2357="Defaut GE &amp; POWER Cabinet","PASSIVE",
AK2357="Sharing","PASSIVE",
AK2357="Sites strategiques &amp; DataCenter","PASSIVE",
AK2357="Exclu","Exclu",
AK2357="SAT","ACTIVE",
AK2357="SPARE-ISSUE","SPARE-ISSUE",
AK2357="Fiber CAmtel","ACTIVE",
AK2357="Fiber AOF","ACTIVE",
AK2357="Projet OCM (HUAWEI)","PLANNED WORKS",
AK2357="Projet OCM (NOKIA)","PLANNED WORKS",
AK2357="ACCESS-ISSUE","ACCESS-ISSUE",
AK2357="Projet OCM (ZTE, NOKIA, autres projets)","PLANNED WORKS",
AK2357="No root CAuse","No root cause",
AK2357="ODU HS","ACTIVE",
AK2357="IP &amp; VLAN","ACTIVE",
AK2357="Warehouse HUAWEI","SPARE-ISSUE",
AK2357="SPARE-HS","SPARE-ISSUE",
AK2357="Power Telco","ACTIVE", AK2357="no impacts","no impacts"
),"")</f>
        <v>No root cause</v>
      </c>
      <c r="AM2357" s="108" t="s">
        <v>5537</v>
      </c>
      <c r="AN2357" s="117" t="s">
        <v>4738</v>
      </c>
      <c r="AP2357" s="23" t="s">
        <v>5537</v>
      </c>
      <c r="AQ2357" s="23" t="s">
        <v>5537</v>
      </c>
      <c r="AR2357" s="7"/>
      <c r="AS2357" s="6"/>
      <c r="AT2357" s="7"/>
      <c r="AU2357" s="3" t="s">
        <v>5537</v>
      </c>
      <c r="AV2357" s="24" t="s">
        <v>5537</v>
      </c>
      <c r="AW2357" s="24" t="s">
        <v>5537</v>
      </c>
      <c r="AX2357" s="24" t="s">
        <v>5537</v>
      </c>
      <c r="AY2357" s="24" t="s">
        <v>5537</v>
      </c>
      <c r="AZ2357" s="24" t="s">
        <v>5537</v>
      </c>
      <c r="BA2357" s="24" t="s">
        <v>5537</v>
      </c>
      <c r="BB2357" s="24" t="s">
        <v>5537</v>
      </c>
      <c r="BC2357" s="24" t="s">
        <v>5537</v>
      </c>
      <c r="BD2357" s="24" t="s">
        <v>5537</v>
      </c>
      <c r="BE2357" s="24" t="s">
        <v>5537</v>
      </c>
      <c r="BF2357" s="24" t="s">
        <v>5537</v>
      </c>
      <c r="BG2357" s="24" t="s">
        <v>5537</v>
      </c>
      <c r="BH2357" s="24" t="s">
        <v>5537</v>
      </c>
      <c r="BI2357" s="9" t="s">
        <v>5537</v>
      </c>
      <c r="BJ2357" s="14"/>
      <c r="BK2357" s="14" t="s">
        <v>5537</v>
      </c>
      <c r="BL2357" s="14" t="str">
        <f>_xlfn.XLOOKUP(B2357,'[4]cell downs 18042026 17h'!$B:$B,'[4]cell downs 18042026 17h'!$B:$B,"")</f>
        <v/>
      </c>
      <c r="BM2357" s="14" t="str">
        <f>_xlfn.XLOOKUP(B2357,'[5]Cells Huawei 19042026 15h'!$B:$B,'[5]Cells Huawei 19042026 15h'!$B:$B,"")</f>
        <v/>
      </c>
      <c r="BN2357" s="9" t="str">
        <f>_xlfn.XLOOKUP(B2357,'[6]cells down 19042026 9H40'!$B:$B,'[6]cells down 19042026 9H40'!$B:$B,"")</f>
        <v/>
      </c>
      <c r="BO2357" s="9" t="s">
        <v>4738</v>
      </c>
      <c r="BP2357" s="9" t="s">
        <v>5537</v>
      </c>
    </row>
    <row r="2358" spans="1:68" s="9" customFormat="1" x14ac:dyDescent="0.35">
      <c r="A2358" s="1" t="s">
        <v>4831</v>
      </c>
      <c r="B2358" s="8" t="s">
        <v>4832</v>
      </c>
      <c r="C2358" s="3" t="str">
        <f>_xlfn.XLOOKUP(B2358,'[1]daily break down'!$D:$D,'[1]daily break down'!$E:$E,"")</f>
        <v>CENTRE</v>
      </c>
      <c r="D2358" s="1" t="s">
        <v>11</v>
      </c>
      <c r="E2358" s="1" t="s">
        <v>12</v>
      </c>
      <c r="F2358" s="3" t="s">
        <v>69</v>
      </c>
      <c r="G2358" s="1" t="s">
        <v>4833</v>
      </c>
      <c r="H2358" s="40" t="str">
        <f>_xlfn.XLOOKUP(B2358,[2]CALCULATION!$B:$B,[2]CALCULATION!$H:$H,"")</f>
        <v>NOKIA</v>
      </c>
      <c r="I2358" s="34">
        <v>0</v>
      </c>
      <c r="J2358" s="34">
        <v>0</v>
      </c>
      <c r="K2358" s="34">
        <v>0</v>
      </c>
      <c r="L2358" s="34">
        <v>0</v>
      </c>
      <c r="M2358" s="34">
        <v>0</v>
      </c>
      <c r="N2358" s="34">
        <v>0</v>
      </c>
      <c r="O2358" s="34">
        <v>0</v>
      </c>
      <c r="P2358" s="34">
        <v>0</v>
      </c>
      <c r="Q2358" s="34">
        <v>0</v>
      </c>
      <c r="R2358" s="34">
        <v>0</v>
      </c>
      <c r="S2358" s="109">
        <v>0</v>
      </c>
      <c r="T2358" s="109">
        <f>_xlfn.XLOOKUP(B2358,'[3]Nur des jours'!$B:$B,'[3]Nur des jours'!$U:$U,"")</f>
        <v>0</v>
      </c>
      <c r="U2358" s="109">
        <v>0</v>
      </c>
      <c r="V2358" s="109">
        <v>0</v>
      </c>
      <c r="W2358" s="109">
        <v>0</v>
      </c>
      <c r="X2358" s="109">
        <v>0</v>
      </c>
      <c r="Y2358" s="109">
        <v>0</v>
      </c>
      <c r="Z2358" s="109">
        <v>0</v>
      </c>
      <c r="AA2358" s="109">
        <v>0</v>
      </c>
      <c r="AB2358" s="109">
        <v>0</v>
      </c>
      <c r="AC2358" s="109">
        <v>0</v>
      </c>
      <c r="AD2358" s="109">
        <v>0</v>
      </c>
      <c r="AE2358" s="109">
        <v>0</v>
      </c>
      <c r="AF2358" s="109">
        <v>0</v>
      </c>
      <c r="AG2358" s="57" t="str">
        <f>_xlfn.XLOOKUP(B2358,[3]CALCULATION!$B:$B,[3]CALCULATION!$M:$M,"")</f>
        <v>Operationnel</v>
      </c>
      <c r="AH2358" s="57"/>
      <c r="AI2358" s="56" t="str" cm="1">
        <f t="array" ref="AI2358">IFERROR(_xlfn.IFS(
AK2358="MPR ISSUE","PDH",
AK2358="BSS Hardware Issue","BSS",
AK2358="Sites strategiques, MLL, Pylone, etc.","ENVTECH",
AK2358="AKTIVCO DEFAUT GE &amp; POWER Cabinet","AKTIVCO",
AK2358="AKTIVCO Coupure ENEO &amp; Baisse de tension","AKTIVCO GRID ONLY",
AK2358="Coupure ENEO &amp; Baisse de tension","IHS GRID ONLY",
AK2358="Defaut GE &amp; POWER Cabinet","IHS",
AK2358="Sharing","Partners",
AK2358="Sites strategiques &amp; DataCenter","SST &amp; DC",
AK2358="Exclu","Exclu",
AK2358="SAT","SAT",
AK2358="SPARE-ISSUE","SPARE-ISSUE",
AK2358="Fiber CAmtel","TRANS_FO_CAMTEL",
AK2358="Fiber AOF","Fiber AOF",
AK2358="Projet OCM (HUAWEI)","TRAVAUX-HUAWEI",
AK2358="Projet OCM (NOKIA)","TRAVAUX-NOKIA",
AK2358="ACCESS-ISSUE","ACCESS-ISSUE",
AK2358="Projet OCM (ZTE, NOKIA, autres projets)","TRAVAUX OCM",
AK2358="No root CAuse","No root cause",
AK2358="ODU HS","PDH",
AK2358="IP &amp; VLAN","PDH",
AK2358="Warehouse HUAWEI","SPARE-ISSUE",
AK2358="SPARE-HS","SPARE-ISSUE",
AK2358="Power Telco","BSS",AK2358="no impacts","no impacts"
),"")</f>
        <v>No root cause</v>
      </c>
      <c r="AJ2358" s="56" t="str" cm="1">
        <f t="array" ref="AJ2358">IFERROR(_xlfn.IFS(
AK2358="MPR ISSUE","TX ISSUE",
AK2358="BSS Hardware Issue","RAN ISSUE",
AK2358="Sites strategiques, MLL, Pylone, etc.","ENVTECH",
AK2358="AKTIVCO DEFAUT GE &amp; POWER Cabinet","POWER ISSUE",
AK2358="AKTIVCO Coupure ENEO &amp; Baisse de tension","POWER ISSUE",
AK2358="Coupure ENEO &amp; Baisse de tension","POWER ISSUE",
AK2358="Defaut GE &amp; POWER Cabinet","POWER ISSUE",
AK2358="Sharing","POWER ISSUE",
AK2358="Sites strategiques &amp; DataCenter","POWER ISSUE",
AK2358="Exclu","Exclu",
AK2358="SAT","TX ISSUE",
AK2358="SPARE-ISSUE","SPARE-ISSUE",
AK2358="Fiber CAmtel","TX ISSUE",
AK2358="Fiber AOF","TX ISSUE",
AK2358="Projet OCM (HUAWEI)","TRAVAUX-HUAWEI",
AK2358="Projet OCM (NOKIA)","TRAVAUX -NOKIA",
AK2358="ACCESS-ISSUE","ACCESS-ISSUE",
AK2358="Projet OCM (ZTE, NOKIA, autres projets)","TRAVAUX OCM",
AK2358="No root CAuse","No root cause",
AK2358="ODU HS","TX ISSUE",
AK2358="IP &amp; VLAN","TX ISSUE",
AK2358="Warehouse HUAWEI","SPARE-ISSUE",
AK2358="SPARE-HS","SPARE-ISSUE",
AK2358="Power Telco","RAN ISSUE",AK2358="no impacts","no impacts"
),"")</f>
        <v>No root cause</v>
      </c>
      <c r="AK2358" s="81" t="s">
        <v>5620</v>
      </c>
      <c r="AL2358" s="56" t="str" cm="1">
        <f t="array" ref="AL2358">IFERROR(_xlfn.IFS(
AK2358="MPR ISSUE","ACTIVE",
AK2358="BSS Hardware Issue","ACTIVE",
AK2358="Sites strategiques, MLL, Pylone, etc.","PASSIVE",
AK2358="AKTIVCO DEFAUT GE &amp; POWER Cabinet","PASSIVE",
AK2358="AKTIVCO Coupure ENEO &amp; Baisse de tension","PASSIVE",
AK2358="Coupure ENEO &amp; Baisse de tension","PASSIVE",
AK2358="Defaut GE &amp; POWER Cabinet","PASSIVE",
AK2358="Sharing","PASSIVE",
AK2358="Sites strategiques &amp; DataCenter","PASSIVE",
AK2358="Exclu","Exclu",
AK2358="SAT","ACTIVE",
AK2358="SPARE-ISSUE","SPARE-ISSUE",
AK2358="Fiber CAmtel","ACTIVE",
AK2358="Fiber AOF","ACTIVE",
AK2358="Projet OCM (HUAWEI)","PLANNED WORKS",
AK2358="Projet OCM (NOKIA)","PLANNED WORKS",
AK2358="ACCESS-ISSUE","ACCESS-ISSUE",
AK2358="Projet OCM (ZTE, NOKIA, autres projets)","PLANNED WORKS",
AK2358="No root CAuse","No root cause",
AK2358="ODU HS","ACTIVE",
AK2358="IP &amp; VLAN","ACTIVE",
AK2358="Warehouse HUAWEI","SPARE-ISSUE",
AK2358="SPARE-HS","SPARE-ISSUE",
AK2358="Power Telco","ACTIVE", AK2358="no impacts","no impacts"
),"")</f>
        <v>No root cause</v>
      </c>
      <c r="AM2358" s="108" t="s">
        <v>5537</v>
      </c>
      <c r="AN2358" s="117" t="s">
        <v>4832</v>
      </c>
      <c r="AP2358" s="23" t="s">
        <v>5537</v>
      </c>
      <c r="AQ2358" s="23" t="s">
        <v>5537</v>
      </c>
      <c r="AR2358" s="7"/>
      <c r="AS2358" s="6"/>
      <c r="AT2358" s="7"/>
      <c r="AU2358" s="3" t="s">
        <v>5537</v>
      </c>
      <c r="AV2358" s="24" t="s">
        <v>5537</v>
      </c>
      <c r="AW2358" s="24" t="s">
        <v>5537</v>
      </c>
      <c r="AX2358" s="24" t="s">
        <v>5537</v>
      </c>
      <c r="AY2358" s="24" t="s">
        <v>5537</v>
      </c>
      <c r="AZ2358" s="24" t="s">
        <v>5537</v>
      </c>
      <c r="BA2358" s="24" t="s">
        <v>5537</v>
      </c>
      <c r="BB2358" s="24" t="s">
        <v>5537</v>
      </c>
      <c r="BC2358" s="24" t="s">
        <v>5537</v>
      </c>
      <c r="BD2358" s="24" t="s">
        <v>5537</v>
      </c>
      <c r="BE2358" s="24" t="s">
        <v>5537</v>
      </c>
      <c r="BF2358" s="24" t="s">
        <v>5537</v>
      </c>
      <c r="BG2358" s="24" t="s">
        <v>5537</v>
      </c>
      <c r="BH2358" s="24" t="s">
        <v>5537</v>
      </c>
      <c r="BI2358" s="9" t="s">
        <v>5537</v>
      </c>
      <c r="BJ2358" s="14"/>
      <c r="BK2358" s="14" t="s">
        <v>5537</v>
      </c>
      <c r="BL2358" s="14" t="str">
        <f>_xlfn.XLOOKUP(B2358,'[4]cell downs 18042026 17h'!$B:$B,'[4]cell downs 18042026 17h'!$B:$B,"")</f>
        <v/>
      </c>
      <c r="BM2358" s="14" t="str">
        <f>_xlfn.XLOOKUP(B2358,'[5]Cells Huawei 19042026 15h'!$B:$B,'[5]Cells Huawei 19042026 15h'!$B:$B,"")</f>
        <v/>
      </c>
      <c r="BN2358" s="9" t="str">
        <f>_xlfn.XLOOKUP(B2358,'[6]cells down 19042026 9H40'!$B:$B,'[6]cells down 19042026 9H40'!$B:$B,"")</f>
        <v/>
      </c>
      <c r="BO2358" s="9" t="s">
        <v>4832</v>
      </c>
      <c r="BP2358" s="9" t="s">
        <v>5537</v>
      </c>
    </row>
    <row r="2359" spans="1:68" s="9" customFormat="1" x14ac:dyDescent="0.35">
      <c r="A2359" s="1" t="s">
        <v>4743</v>
      </c>
      <c r="B2359" s="8" t="s">
        <v>4744</v>
      </c>
      <c r="C2359" s="3" t="str">
        <f>_xlfn.XLOOKUP(B2359,'[1]daily break down'!$D:$D,'[1]daily break down'!$E:$E,"")</f>
        <v>CENTRE</v>
      </c>
      <c r="D2359" s="1" t="s">
        <v>11</v>
      </c>
      <c r="E2359" s="1" t="s">
        <v>96</v>
      </c>
      <c r="F2359" s="3" t="s">
        <v>37</v>
      </c>
      <c r="G2359" s="1" t="s">
        <v>4745</v>
      </c>
      <c r="H2359" s="41" t="str">
        <f>_xlfn.XLOOKUP(B2359,[2]CALCULATION!$B:$B,[2]CALCULATION!$H:$H,"")</f>
        <v>ZTE</v>
      </c>
      <c r="I2359" s="34">
        <v>0</v>
      </c>
      <c r="J2359" s="34">
        <v>0</v>
      </c>
      <c r="K2359" s="34">
        <v>0</v>
      </c>
      <c r="L2359" s="34">
        <v>0</v>
      </c>
      <c r="M2359" s="34">
        <v>0</v>
      </c>
      <c r="N2359" s="34">
        <v>0</v>
      </c>
      <c r="O2359" s="34">
        <v>0</v>
      </c>
      <c r="P2359" s="34">
        <v>0</v>
      </c>
      <c r="Q2359" s="34">
        <v>0</v>
      </c>
      <c r="R2359" s="34">
        <v>0</v>
      </c>
      <c r="S2359" s="109">
        <v>0</v>
      </c>
      <c r="T2359" s="109">
        <f>_xlfn.XLOOKUP(B2359,'[3]Nur des jours'!$B:$B,'[3]Nur des jours'!$U:$U,"")</f>
        <v>0</v>
      </c>
      <c r="U2359" s="109">
        <v>0</v>
      </c>
      <c r="V2359" s="109">
        <v>0</v>
      </c>
      <c r="W2359" s="109">
        <v>0</v>
      </c>
      <c r="X2359" s="109">
        <v>0</v>
      </c>
      <c r="Y2359" s="109">
        <v>0</v>
      </c>
      <c r="Z2359" s="109">
        <v>0</v>
      </c>
      <c r="AA2359" s="109">
        <v>0</v>
      </c>
      <c r="AB2359" s="109">
        <v>0</v>
      </c>
      <c r="AC2359" s="109">
        <v>0</v>
      </c>
      <c r="AD2359" s="109">
        <v>0</v>
      </c>
      <c r="AE2359" s="109">
        <v>0</v>
      </c>
      <c r="AF2359" s="109">
        <v>0</v>
      </c>
      <c r="AG2359" s="57" t="str">
        <f>_xlfn.XLOOKUP(B2359,[3]CALCULATION!$B:$B,[3]CALCULATION!$M:$M,"")</f>
        <v>Operationnel</v>
      </c>
      <c r="AH2359" s="57"/>
      <c r="AI2359" s="56" t="str" cm="1">
        <f t="array" ref="AI2359">IFERROR(_xlfn.IFS(
AK2359="MPR ISSUE","PDH",
AK2359="BSS Hardware Issue","BSS",
AK2359="Sites strategiques, MLL, Pylone, etc.","ENVTECH",
AK2359="AKTIVCO DEFAUT GE &amp; POWER Cabinet","AKTIVCO",
AK2359="AKTIVCO Coupure ENEO &amp; Baisse de tension","AKTIVCO GRID ONLY",
AK2359="Coupure ENEO &amp; Baisse de tension","IHS GRID ONLY",
AK2359="Defaut GE &amp; POWER Cabinet","IHS",
AK2359="Sharing","Partners",
AK2359="Sites strategiques &amp; DataCenter","SST &amp; DC",
AK2359="Exclu","Exclu",
AK2359="SAT","SAT",
AK2359="SPARE-ISSUE","SPARE-ISSUE",
AK2359="Fiber CAmtel","TRANS_FO_CAMTEL",
AK2359="Fiber AOF","Fiber AOF",
AK2359="Projet OCM (HUAWEI)","TRAVAUX-HUAWEI",
AK2359="Projet OCM (NOKIA)","TRAVAUX-NOKIA",
AK2359="ACCESS-ISSUE","ACCESS-ISSUE",
AK2359="Projet OCM (ZTE, NOKIA, autres projets)","TRAVAUX OCM",
AK2359="No root CAuse","No root cause",
AK2359="ODU HS","PDH",
AK2359="IP &amp; VLAN","PDH",
AK2359="Warehouse HUAWEI","SPARE-ISSUE",
AK2359="SPARE-HS","SPARE-ISSUE",
AK2359="Power Telco","BSS",AK2359="no impacts","no impacts"
),"")</f>
        <v>No root cause</v>
      </c>
      <c r="AJ2359" s="56" t="str" cm="1">
        <f t="array" ref="AJ2359">IFERROR(_xlfn.IFS(
AK2359="MPR ISSUE","TX ISSUE",
AK2359="BSS Hardware Issue","RAN ISSUE",
AK2359="Sites strategiques, MLL, Pylone, etc.","ENVTECH",
AK2359="AKTIVCO DEFAUT GE &amp; POWER Cabinet","POWER ISSUE",
AK2359="AKTIVCO Coupure ENEO &amp; Baisse de tension","POWER ISSUE",
AK2359="Coupure ENEO &amp; Baisse de tension","POWER ISSUE",
AK2359="Defaut GE &amp; POWER Cabinet","POWER ISSUE",
AK2359="Sharing","POWER ISSUE",
AK2359="Sites strategiques &amp; DataCenter","POWER ISSUE",
AK2359="Exclu","Exclu",
AK2359="SAT","TX ISSUE",
AK2359="SPARE-ISSUE","SPARE-ISSUE",
AK2359="Fiber CAmtel","TX ISSUE",
AK2359="Fiber AOF","TX ISSUE",
AK2359="Projet OCM (HUAWEI)","TRAVAUX-HUAWEI",
AK2359="Projet OCM (NOKIA)","TRAVAUX -NOKIA",
AK2359="ACCESS-ISSUE","ACCESS-ISSUE",
AK2359="Projet OCM (ZTE, NOKIA, autres projets)","TRAVAUX OCM",
AK2359="No root CAuse","No root cause",
AK2359="ODU HS","TX ISSUE",
AK2359="IP &amp; VLAN","TX ISSUE",
AK2359="Warehouse HUAWEI","SPARE-ISSUE",
AK2359="SPARE-HS","SPARE-ISSUE",
AK2359="Power Telco","RAN ISSUE",AK2359="no impacts","no impacts"
),"")</f>
        <v>No root cause</v>
      </c>
      <c r="AK2359" s="81" t="s">
        <v>5620</v>
      </c>
      <c r="AL2359" s="56" t="str" cm="1">
        <f t="array" ref="AL2359">IFERROR(_xlfn.IFS(
AK2359="MPR ISSUE","ACTIVE",
AK2359="BSS Hardware Issue","ACTIVE",
AK2359="Sites strategiques, MLL, Pylone, etc.","PASSIVE",
AK2359="AKTIVCO DEFAUT GE &amp; POWER Cabinet","PASSIVE",
AK2359="AKTIVCO Coupure ENEO &amp; Baisse de tension","PASSIVE",
AK2359="Coupure ENEO &amp; Baisse de tension","PASSIVE",
AK2359="Defaut GE &amp; POWER Cabinet","PASSIVE",
AK2359="Sharing","PASSIVE",
AK2359="Sites strategiques &amp; DataCenter","PASSIVE",
AK2359="Exclu","Exclu",
AK2359="SAT","ACTIVE",
AK2359="SPARE-ISSUE","SPARE-ISSUE",
AK2359="Fiber CAmtel","ACTIVE",
AK2359="Fiber AOF","ACTIVE",
AK2359="Projet OCM (HUAWEI)","PLANNED WORKS",
AK2359="Projet OCM (NOKIA)","PLANNED WORKS",
AK2359="ACCESS-ISSUE","ACCESS-ISSUE",
AK2359="Projet OCM (ZTE, NOKIA, autres projets)","PLANNED WORKS",
AK2359="No root CAuse","No root cause",
AK2359="ODU HS","ACTIVE",
AK2359="IP &amp; VLAN","ACTIVE",
AK2359="Warehouse HUAWEI","SPARE-ISSUE",
AK2359="SPARE-HS","SPARE-ISSUE",
AK2359="Power Telco","ACTIVE", AK2359="no impacts","no impacts"
),"")</f>
        <v>No root cause</v>
      </c>
      <c r="AM2359" s="108" t="s">
        <v>5537</v>
      </c>
      <c r="AN2359" s="117" t="s">
        <v>4744</v>
      </c>
      <c r="AP2359" s="23" t="s">
        <v>5537</v>
      </c>
      <c r="AQ2359" s="23" t="s">
        <v>5537</v>
      </c>
      <c r="AR2359" s="7"/>
      <c r="AS2359" s="6"/>
      <c r="AT2359" s="7"/>
      <c r="AU2359" s="3" t="s">
        <v>5537</v>
      </c>
      <c r="AV2359" s="24" t="s">
        <v>5537</v>
      </c>
      <c r="AW2359" s="24" t="s">
        <v>5537</v>
      </c>
      <c r="AX2359" s="24" t="s">
        <v>5537</v>
      </c>
      <c r="AY2359" s="24" t="s">
        <v>5537</v>
      </c>
      <c r="AZ2359" s="24" t="s">
        <v>5537</v>
      </c>
      <c r="BA2359" s="24" t="s">
        <v>5537</v>
      </c>
      <c r="BB2359" s="24" t="s">
        <v>5537</v>
      </c>
      <c r="BC2359" s="24" t="s">
        <v>5537</v>
      </c>
      <c r="BD2359" s="24" t="s">
        <v>5537</v>
      </c>
      <c r="BE2359" s="24" t="s">
        <v>5537</v>
      </c>
      <c r="BF2359" s="24" t="s">
        <v>5537</v>
      </c>
      <c r="BG2359" s="24" t="s">
        <v>5537</v>
      </c>
      <c r="BH2359" s="24" t="s">
        <v>5537</v>
      </c>
      <c r="BI2359" s="9" t="s">
        <v>5537</v>
      </c>
      <c r="BJ2359" s="14"/>
      <c r="BK2359" s="14" t="s">
        <v>5537</v>
      </c>
      <c r="BL2359" s="14" t="str">
        <f>_xlfn.XLOOKUP(B2359,'[4]cell downs 18042026 17h'!$B:$B,'[4]cell downs 18042026 17h'!$B:$B,"")</f>
        <v/>
      </c>
      <c r="BM2359" s="14" t="str">
        <f>_xlfn.XLOOKUP(B2359,'[5]Cells Huawei 19042026 15h'!$B:$B,'[5]Cells Huawei 19042026 15h'!$B:$B,"")</f>
        <v/>
      </c>
      <c r="BN2359" s="9" t="str">
        <f>_xlfn.XLOOKUP(B2359,'[6]cells down 19042026 9H40'!$B:$B,'[6]cells down 19042026 9H40'!$B:$B,"")</f>
        <v/>
      </c>
      <c r="BO2359" s="9" t="s">
        <v>4744</v>
      </c>
      <c r="BP2359" s="9" t="s">
        <v>12</v>
      </c>
    </row>
    <row r="2360" spans="1:68" s="9" customFormat="1" x14ac:dyDescent="0.35">
      <c r="A2360" s="1" t="s">
        <v>4764</v>
      </c>
      <c r="B2360" s="1" t="s">
        <v>4765</v>
      </c>
      <c r="C2360" s="3" t="str">
        <f>_xlfn.XLOOKUP(B2360,'[1]daily break down'!$D:$D,'[1]daily break down'!$E:$E,"")</f>
        <v>OUEST</v>
      </c>
      <c r="D2360" s="1" t="s">
        <v>11</v>
      </c>
      <c r="E2360" s="1" t="s">
        <v>12</v>
      </c>
      <c r="F2360" s="3" t="s">
        <v>102</v>
      </c>
      <c r="G2360" s="1" t="s">
        <v>4764</v>
      </c>
      <c r="H2360" s="39" t="str">
        <f>_xlfn.XLOOKUP(B2360,[2]CALCULATION!$B:$B,[2]CALCULATION!$H:$H,"")</f>
        <v>HUAWEI</v>
      </c>
      <c r="I2360" s="34">
        <v>0</v>
      </c>
      <c r="J2360" s="34">
        <v>0</v>
      </c>
      <c r="K2360" s="34">
        <v>0</v>
      </c>
      <c r="L2360" s="34">
        <v>0</v>
      </c>
      <c r="M2360" s="34">
        <v>0</v>
      </c>
      <c r="N2360" s="34">
        <v>0</v>
      </c>
      <c r="O2360" s="34">
        <v>0</v>
      </c>
      <c r="P2360" s="34">
        <v>0</v>
      </c>
      <c r="Q2360" s="34">
        <v>0</v>
      </c>
      <c r="R2360" s="34">
        <v>0</v>
      </c>
      <c r="S2360" s="109">
        <v>0</v>
      </c>
      <c r="T2360" s="109">
        <f>_xlfn.XLOOKUP(B2360,'[3]Nur des jours'!$B:$B,'[3]Nur des jours'!$U:$U,"")</f>
        <v>0</v>
      </c>
      <c r="U2360" s="109">
        <v>0</v>
      </c>
      <c r="V2360" s="109">
        <v>0</v>
      </c>
      <c r="W2360" s="109">
        <v>0</v>
      </c>
      <c r="X2360" s="109">
        <v>0</v>
      </c>
      <c r="Y2360" s="109">
        <v>0</v>
      </c>
      <c r="Z2360" s="109">
        <v>0</v>
      </c>
      <c r="AA2360" s="109">
        <v>0</v>
      </c>
      <c r="AB2360" s="109">
        <v>0</v>
      </c>
      <c r="AC2360" s="109">
        <v>0</v>
      </c>
      <c r="AD2360" s="109">
        <v>0</v>
      </c>
      <c r="AE2360" s="109">
        <v>0</v>
      </c>
      <c r="AF2360" s="109">
        <v>0</v>
      </c>
      <c r="AG2360" s="57" t="str">
        <f>_xlfn.XLOOKUP(B2360,[3]CALCULATION!$B:$B,[3]CALCULATION!$M:$M,"")</f>
        <v>Operationnel</v>
      </c>
      <c r="AH2360" s="57"/>
      <c r="AI2360" s="56" t="str" cm="1">
        <f t="array" ref="AI2360">IFERROR(_xlfn.IFS(
AK2360="MPR ISSUE","PDH",
AK2360="BSS Hardware Issue","BSS",
AK2360="Sites strategiques, MLL, Pylone, etc.","ENVTECH",
AK2360="AKTIVCO DEFAUT GE &amp; POWER Cabinet","AKTIVCO",
AK2360="AKTIVCO Coupure ENEO &amp; Baisse de tension","AKTIVCO GRID ONLY",
AK2360="Coupure ENEO &amp; Baisse de tension","IHS GRID ONLY",
AK2360="Defaut GE &amp; POWER Cabinet","IHS",
AK2360="Sharing","Partners",
AK2360="Sites strategiques &amp; DataCenter","SST &amp; DC",
AK2360="Exclu","Exclu",
AK2360="SAT","SAT",
AK2360="SPARE-ISSUE","SPARE-ISSUE",
AK2360="Fiber CAmtel","TRANS_FO_CAMTEL",
AK2360="Fiber AOF","Fiber AOF",
AK2360="Projet OCM (HUAWEI)","TRAVAUX-HUAWEI",
AK2360="Projet OCM (NOKIA)","TRAVAUX-NOKIA",
AK2360="ACCESS-ISSUE","ACCESS-ISSUE",
AK2360="Projet OCM (ZTE, NOKIA, autres projets)","TRAVAUX OCM",
AK2360="No root CAuse","No root cause",
AK2360="ODU HS","PDH",
AK2360="IP &amp; VLAN","PDH",
AK2360="Warehouse HUAWEI","SPARE-ISSUE",
AK2360="SPARE-HS","SPARE-ISSUE",
AK2360="Power Telco","BSS",AK2360="no impacts","no impacts"
),"")</f>
        <v>No root cause</v>
      </c>
      <c r="AJ2360" s="56" t="str" cm="1">
        <f t="array" ref="AJ2360">IFERROR(_xlfn.IFS(
AK2360="MPR ISSUE","TX ISSUE",
AK2360="BSS Hardware Issue","RAN ISSUE",
AK2360="Sites strategiques, MLL, Pylone, etc.","ENVTECH",
AK2360="AKTIVCO DEFAUT GE &amp; POWER Cabinet","POWER ISSUE",
AK2360="AKTIVCO Coupure ENEO &amp; Baisse de tension","POWER ISSUE",
AK2360="Coupure ENEO &amp; Baisse de tension","POWER ISSUE",
AK2360="Defaut GE &amp; POWER Cabinet","POWER ISSUE",
AK2360="Sharing","POWER ISSUE",
AK2360="Sites strategiques &amp; DataCenter","POWER ISSUE",
AK2360="Exclu","Exclu",
AK2360="SAT","TX ISSUE",
AK2360="SPARE-ISSUE","SPARE-ISSUE",
AK2360="Fiber CAmtel","TX ISSUE",
AK2360="Fiber AOF","TX ISSUE",
AK2360="Projet OCM (HUAWEI)","TRAVAUX-HUAWEI",
AK2360="Projet OCM (NOKIA)","TRAVAUX -NOKIA",
AK2360="ACCESS-ISSUE","ACCESS-ISSUE",
AK2360="Projet OCM (ZTE, NOKIA, autres projets)","TRAVAUX OCM",
AK2360="No root CAuse","No root cause",
AK2360="ODU HS","TX ISSUE",
AK2360="IP &amp; VLAN","TX ISSUE",
AK2360="Warehouse HUAWEI","SPARE-ISSUE",
AK2360="SPARE-HS","SPARE-ISSUE",
AK2360="Power Telco","RAN ISSUE",AK2360="no impacts","no impacts"
),"")</f>
        <v>No root cause</v>
      </c>
      <c r="AK2360" s="81" t="s">
        <v>5620</v>
      </c>
      <c r="AL2360" s="56" t="str" cm="1">
        <f t="array" ref="AL2360">IFERROR(_xlfn.IFS(
AK2360="MPR ISSUE","ACTIVE",
AK2360="BSS Hardware Issue","ACTIVE",
AK2360="Sites strategiques, MLL, Pylone, etc.","PASSIVE",
AK2360="AKTIVCO DEFAUT GE &amp; POWER Cabinet","PASSIVE",
AK2360="AKTIVCO Coupure ENEO &amp; Baisse de tension","PASSIVE",
AK2360="Coupure ENEO &amp; Baisse de tension","PASSIVE",
AK2360="Defaut GE &amp; POWER Cabinet","PASSIVE",
AK2360="Sharing","PASSIVE",
AK2360="Sites strategiques &amp; DataCenter","PASSIVE",
AK2360="Exclu","Exclu",
AK2360="SAT","ACTIVE",
AK2360="SPARE-ISSUE","SPARE-ISSUE",
AK2360="Fiber CAmtel","ACTIVE",
AK2360="Fiber AOF","ACTIVE",
AK2360="Projet OCM (HUAWEI)","PLANNED WORKS",
AK2360="Projet OCM (NOKIA)","PLANNED WORKS",
AK2360="ACCESS-ISSUE","ACCESS-ISSUE",
AK2360="Projet OCM (ZTE, NOKIA, autres projets)","PLANNED WORKS",
AK2360="No root CAuse","No root cause",
AK2360="ODU HS","ACTIVE",
AK2360="IP &amp; VLAN","ACTIVE",
AK2360="Warehouse HUAWEI","SPARE-ISSUE",
AK2360="SPARE-HS","SPARE-ISSUE",
AK2360="Power Telco","ACTIVE", AK2360="no impacts","no impacts"
),"")</f>
        <v>No root cause</v>
      </c>
      <c r="AM2360" s="108" t="s">
        <v>5537</v>
      </c>
      <c r="AN2360" s="117" t="s">
        <v>4765</v>
      </c>
      <c r="AP2360" s="23" t="s">
        <v>5537</v>
      </c>
      <c r="AQ2360" s="23" t="s">
        <v>5537</v>
      </c>
      <c r="AR2360" s="7"/>
      <c r="AS2360" s="6"/>
      <c r="AT2360" s="7"/>
      <c r="AU2360" s="3" t="s">
        <v>5537</v>
      </c>
      <c r="AV2360" s="24" t="s">
        <v>5537</v>
      </c>
      <c r="AW2360" s="24" t="s">
        <v>5537</v>
      </c>
      <c r="AX2360" s="24" t="s">
        <v>5537</v>
      </c>
      <c r="AY2360" s="24" t="s">
        <v>5537</v>
      </c>
      <c r="AZ2360" s="24" t="s">
        <v>5537</v>
      </c>
      <c r="BA2360" s="24" t="s">
        <v>5537</v>
      </c>
      <c r="BB2360" s="24" t="s">
        <v>5537</v>
      </c>
      <c r="BC2360" s="24" t="s">
        <v>5537</v>
      </c>
      <c r="BD2360" s="24" t="s">
        <v>5537</v>
      </c>
      <c r="BE2360" s="24" t="s">
        <v>5537</v>
      </c>
      <c r="BF2360" s="24" t="s">
        <v>5537</v>
      </c>
      <c r="BG2360" s="24" t="s">
        <v>5537</v>
      </c>
      <c r="BH2360" s="24" t="s">
        <v>5537</v>
      </c>
      <c r="BI2360" s="9" t="s">
        <v>5537</v>
      </c>
      <c r="BJ2360" s="14"/>
      <c r="BK2360" s="14" t="s">
        <v>5537</v>
      </c>
      <c r="BL2360" s="14" t="str">
        <f>_xlfn.XLOOKUP(B2360,'[4]cell downs 18042026 17h'!$B:$B,'[4]cell downs 18042026 17h'!$B:$B,"")</f>
        <v/>
      </c>
      <c r="BM2360" s="14" t="str">
        <f>_xlfn.XLOOKUP(B2360,'[5]Cells Huawei 19042026 15h'!$B:$B,'[5]Cells Huawei 19042026 15h'!$B:$B,"")</f>
        <v/>
      </c>
      <c r="BN2360" s="9" t="str">
        <f>_xlfn.XLOOKUP(B2360,'[6]cells down 19042026 9H40'!$B:$B,'[6]cells down 19042026 9H40'!$B:$B,"")</f>
        <v/>
      </c>
      <c r="BO2360" s="9" t="s">
        <v>4765</v>
      </c>
      <c r="BP2360" s="9" t="s">
        <v>12</v>
      </c>
    </row>
    <row r="2361" spans="1:68" s="9" customFormat="1" x14ac:dyDescent="0.35">
      <c r="A2361" s="1" t="s">
        <v>4860</v>
      </c>
      <c r="B2361" s="8" t="s">
        <v>4861</v>
      </c>
      <c r="C2361" s="3" t="str">
        <f>_xlfn.XLOOKUP(B2361,'[1]daily break down'!$D:$D,'[1]daily break down'!$E:$E,"")</f>
        <v>Douala</v>
      </c>
      <c r="D2361" s="1"/>
      <c r="E2361" s="1"/>
      <c r="F2361" s="3" t="s">
        <v>31</v>
      </c>
      <c r="G2361" s="1" t="s">
        <v>32</v>
      </c>
      <c r="H2361" s="40" t="str">
        <f>_xlfn.XLOOKUP(B2361,[2]CALCULATION!$B:$B,[2]CALCULATION!$H:$H,"")</f>
        <v>NOKIA</v>
      </c>
      <c r="I2361" s="34">
        <v>0</v>
      </c>
      <c r="J2361" s="34">
        <v>0</v>
      </c>
      <c r="K2361" s="34">
        <v>0</v>
      </c>
      <c r="L2361" s="34">
        <v>0</v>
      </c>
      <c r="M2361" s="34">
        <v>0</v>
      </c>
      <c r="N2361" s="34">
        <v>0</v>
      </c>
      <c r="O2361" s="34">
        <v>0</v>
      </c>
      <c r="P2361" s="34">
        <v>0</v>
      </c>
      <c r="Q2361" s="34">
        <v>0</v>
      </c>
      <c r="R2361" s="34">
        <v>0</v>
      </c>
      <c r="S2361" s="109">
        <v>0</v>
      </c>
      <c r="T2361" s="109">
        <f>_xlfn.XLOOKUP(B2361,'[3]Nur des jours'!$B:$B,'[3]Nur des jours'!$U:$U,"")</f>
        <v>0</v>
      </c>
      <c r="U2361" s="109">
        <v>0</v>
      </c>
      <c r="V2361" s="109">
        <v>0</v>
      </c>
      <c r="W2361" s="109">
        <v>0</v>
      </c>
      <c r="X2361" s="109">
        <v>0</v>
      </c>
      <c r="Y2361" s="109">
        <v>0</v>
      </c>
      <c r="Z2361" s="109">
        <v>0</v>
      </c>
      <c r="AA2361" s="109">
        <v>0</v>
      </c>
      <c r="AB2361" s="109">
        <v>0</v>
      </c>
      <c r="AC2361" s="109">
        <v>0</v>
      </c>
      <c r="AD2361" s="109">
        <v>0</v>
      </c>
      <c r="AE2361" s="109">
        <v>0</v>
      </c>
      <c r="AF2361" s="109">
        <v>0</v>
      </c>
      <c r="AG2361" s="57" t="str">
        <f>_xlfn.XLOOKUP(B2361,[3]CALCULATION!$B:$B,[3]CALCULATION!$M:$M,"")</f>
        <v>Operationnel</v>
      </c>
      <c r="AH2361" s="57"/>
      <c r="AI2361" s="56" t="str" cm="1">
        <f t="array" ref="AI2361">IFERROR(_xlfn.IFS(
AK2361="MPR ISSUE","PDH",
AK2361="BSS Hardware Issue","BSS",
AK2361="Sites strategiques, MLL, Pylone, etc.","ENVTECH",
AK2361="AKTIVCO DEFAUT GE &amp; POWER Cabinet","AKTIVCO",
AK2361="AKTIVCO Coupure ENEO &amp; Baisse de tension","AKTIVCO GRID ONLY",
AK2361="Coupure ENEO &amp; Baisse de tension","IHS GRID ONLY",
AK2361="Defaut GE &amp; POWER Cabinet","IHS",
AK2361="Sharing","Partners",
AK2361="Sites strategiques &amp; DataCenter","SST &amp; DC",
AK2361="Exclu","Exclu",
AK2361="SAT","SAT",
AK2361="SPARE-ISSUE","SPARE-ISSUE",
AK2361="Fiber CAmtel","TRANS_FO_CAMTEL",
AK2361="Fiber AOF","Fiber AOF",
AK2361="Projet OCM (HUAWEI)","TRAVAUX-HUAWEI",
AK2361="Projet OCM (NOKIA)","TRAVAUX-NOKIA",
AK2361="ACCESS-ISSUE","ACCESS-ISSUE",
AK2361="Projet OCM (ZTE, NOKIA, autres projets)","TRAVAUX OCM",
AK2361="No root CAuse","No root cause",
AK2361="ODU HS","PDH",
AK2361="IP &amp; VLAN","PDH",
AK2361="Warehouse HUAWEI","SPARE-ISSUE",
AK2361="SPARE-HS","SPARE-ISSUE",
AK2361="Power Telco","BSS",AK2361="no impacts","no impacts"
),"")</f>
        <v>No root cause</v>
      </c>
      <c r="AJ2361" s="56" t="str" cm="1">
        <f t="array" ref="AJ2361">IFERROR(_xlfn.IFS(
AK2361="MPR ISSUE","TX ISSUE",
AK2361="BSS Hardware Issue","RAN ISSUE",
AK2361="Sites strategiques, MLL, Pylone, etc.","ENVTECH",
AK2361="AKTIVCO DEFAUT GE &amp; POWER Cabinet","POWER ISSUE",
AK2361="AKTIVCO Coupure ENEO &amp; Baisse de tension","POWER ISSUE",
AK2361="Coupure ENEO &amp; Baisse de tension","POWER ISSUE",
AK2361="Defaut GE &amp; POWER Cabinet","POWER ISSUE",
AK2361="Sharing","POWER ISSUE",
AK2361="Sites strategiques &amp; DataCenter","POWER ISSUE",
AK2361="Exclu","Exclu",
AK2361="SAT","TX ISSUE",
AK2361="SPARE-ISSUE","SPARE-ISSUE",
AK2361="Fiber CAmtel","TX ISSUE",
AK2361="Fiber AOF","TX ISSUE",
AK2361="Projet OCM (HUAWEI)","TRAVAUX-HUAWEI",
AK2361="Projet OCM (NOKIA)","TRAVAUX -NOKIA",
AK2361="ACCESS-ISSUE","ACCESS-ISSUE",
AK2361="Projet OCM (ZTE, NOKIA, autres projets)","TRAVAUX OCM",
AK2361="No root CAuse","No root cause",
AK2361="ODU HS","TX ISSUE",
AK2361="IP &amp; VLAN","TX ISSUE",
AK2361="Warehouse HUAWEI","SPARE-ISSUE",
AK2361="SPARE-HS","SPARE-ISSUE",
AK2361="Power Telco","RAN ISSUE",AK2361="no impacts","no impacts"
),"")</f>
        <v>No root cause</v>
      </c>
      <c r="AK2361" s="81" t="s">
        <v>5620</v>
      </c>
      <c r="AL2361" s="56" t="str" cm="1">
        <f t="array" ref="AL2361">IFERROR(_xlfn.IFS(
AK2361="MPR ISSUE","ACTIVE",
AK2361="BSS Hardware Issue","ACTIVE",
AK2361="Sites strategiques, MLL, Pylone, etc.","PASSIVE",
AK2361="AKTIVCO DEFAUT GE &amp; POWER Cabinet","PASSIVE",
AK2361="AKTIVCO Coupure ENEO &amp; Baisse de tension","PASSIVE",
AK2361="Coupure ENEO &amp; Baisse de tension","PASSIVE",
AK2361="Defaut GE &amp; POWER Cabinet","PASSIVE",
AK2361="Sharing","PASSIVE",
AK2361="Sites strategiques &amp; DataCenter","PASSIVE",
AK2361="Exclu","Exclu",
AK2361="SAT","ACTIVE",
AK2361="SPARE-ISSUE","SPARE-ISSUE",
AK2361="Fiber CAmtel","ACTIVE",
AK2361="Fiber AOF","ACTIVE",
AK2361="Projet OCM (HUAWEI)","PLANNED WORKS",
AK2361="Projet OCM (NOKIA)","PLANNED WORKS",
AK2361="ACCESS-ISSUE","ACCESS-ISSUE",
AK2361="Projet OCM (ZTE, NOKIA, autres projets)","PLANNED WORKS",
AK2361="No root CAuse","No root cause",
AK2361="ODU HS","ACTIVE",
AK2361="IP &amp; VLAN","ACTIVE",
AK2361="Warehouse HUAWEI","SPARE-ISSUE",
AK2361="SPARE-HS","SPARE-ISSUE",
AK2361="Power Telco","ACTIVE", AK2361="no impacts","no impacts"
),"")</f>
        <v>No root cause</v>
      </c>
      <c r="AM2361" s="108" t="s">
        <v>5537</v>
      </c>
      <c r="AN2361" s="117" t="s">
        <v>4861</v>
      </c>
      <c r="AP2361" s="23" t="s">
        <v>5537</v>
      </c>
      <c r="AQ2361" s="23" t="s">
        <v>5537</v>
      </c>
      <c r="AR2361" s="7"/>
      <c r="AS2361" s="6"/>
      <c r="AT2361" s="7"/>
      <c r="AU2361" s="3" t="s">
        <v>5537</v>
      </c>
      <c r="AV2361" s="24" t="s">
        <v>5537</v>
      </c>
      <c r="AW2361" s="24" t="s">
        <v>5537</v>
      </c>
      <c r="AX2361" s="24" t="s">
        <v>5537</v>
      </c>
      <c r="AY2361" s="24" t="s">
        <v>5537</v>
      </c>
      <c r="AZ2361" s="24" t="s">
        <v>5537</v>
      </c>
      <c r="BA2361" s="24" t="s">
        <v>5537</v>
      </c>
      <c r="BB2361" s="24" t="s">
        <v>5537</v>
      </c>
      <c r="BC2361" s="24" t="s">
        <v>5537</v>
      </c>
      <c r="BD2361" s="24" t="s">
        <v>5537</v>
      </c>
      <c r="BE2361" s="24" t="s">
        <v>5537</v>
      </c>
      <c r="BF2361" s="24" t="s">
        <v>5537</v>
      </c>
      <c r="BG2361" s="24" t="s">
        <v>5537</v>
      </c>
      <c r="BH2361" s="24" t="s">
        <v>5537</v>
      </c>
      <c r="BI2361" s="9" t="s">
        <v>5537</v>
      </c>
      <c r="BJ2361" s="14"/>
      <c r="BK2361" s="14" t="s">
        <v>5537</v>
      </c>
      <c r="BL2361" s="14" t="str">
        <f>_xlfn.XLOOKUP(B2361,'[4]cell downs 18042026 17h'!$B:$B,'[4]cell downs 18042026 17h'!$B:$B,"")</f>
        <v/>
      </c>
      <c r="BM2361" s="14" t="str">
        <f>_xlfn.XLOOKUP(B2361,'[5]Cells Huawei 19042026 15h'!$B:$B,'[5]Cells Huawei 19042026 15h'!$B:$B,"")</f>
        <v/>
      </c>
      <c r="BN2361" s="9" t="str">
        <f>_xlfn.XLOOKUP(B2361,'[6]cells down 19042026 9H40'!$B:$B,'[6]cells down 19042026 9H40'!$B:$B,"")</f>
        <v/>
      </c>
      <c r="BO2361" s="9" t="s">
        <v>5537</v>
      </c>
      <c r="BP2361" s="9" t="s">
        <v>1713</v>
      </c>
    </row>
    <row r="2362" spans="1:68" s="9" customFormat="1" x14ac:dyDescent="0.35">
      <c r="A2362" s="1" t="s">
        <v>4777</v>
      </c>
      <c r="B2362" s="8" t="s">
        <v>4778</v>
      </c>
      <c r="C2362" s="3" t="str">
        <f>_xlfn.XLOOKUP(B2362,'[1]daily break down'!$D:$D,'[1]daily break down'!$E:$E,"")</f>
        <v>OUEST</v>
      </c>
      <c r="D2362" s="1" t="s">
        <v>21</v>
      </c>
      <c r="E2362" s="1" t="s">
        <v>122</v>
      </c>
      <c r="F2362" s="3" t="s">
        <v>102</v>
      </c>
      <c r="G2362" s="1" t="s">
        <v>4777</v>
      </c>
      <c r="H2362" s="39" t="str">
        <f>_xlfn.XLOOKUP(B2362,[2]CALCULATION!$B:$B,[2]CALCULATION!$H:$H,"")</f>
        <v>HUAWEI</v>
      </c>
      <c r="I2362" s="34">
        <v>0</v>
      </c>
      <c r="J2362" s="34">
        <v>0</v>
      </c>
      <c r="K2362" s="34">
        <v>0</v>
      </c>
      <c r="L2362" s="34">
        <v>0</v>
      </c>
      <c r="M2362" s="34">
        <v>0</v>
      </c>
      <c r="N2362" s="34">
        <v>0</v>
      </c>
      <c r="O2362" s="34">
        <v>0</v>
      </c>
      <c r="P2362" s="34">
        <v>0</v>
      </c>
      <c r="Q2362" s="34">
        <v>0</v>
      </c>
      <c r="R2362" s="34">
        <v>0</v>
      </c>
      <c r="S2362" s="109">
        <v>0</v>
      </c>
      <c r="T2362" s="109">
        <f>_xlfn.XLOOKUP(B2362,'[3]Nur des jours'!$B:$B,'[3]Nur des jours'!$U:$U,"")</f>
        <v>0</v>
      </c>
      <c r="U2362" s="109">
        <v>0</v>
      </c>
      <c r="V2362" s="109">
        <v>0</v>
      </c>
      <c r="W2362" s="109">
        <v>0</v>
      </c>
      <c r="X2362" s="109">
        <v>0</v>
      </c>
      <c r="Y2362" s="109">
        <v>0</v>
      </c>
      <c r="Z2362" s="109">
        <v>0</v>
      </c>
      <c r="AA2362" s="109">
        <v>0</v>
      </c>
      <c r="AB2362" s="109">
        <v>0</v>
      </c>
      <c r="AC2362" s="109">
        <v>0</v>
      </c>
      <c r="AD2362" s="109">
        <v>0</v>
      </c>
      <c r="AE2362" s="109">
        <v>0</v>
      </c>
      <c r="AF2362" s="109">
        <v>0</v>
      </c>
      <c r="AG2362" s="57" t="str">
        <f>_xlfn.XLOOKUP(B2362,[3]CALCULATION!$B:$B,[3]CALCULATION!$M:$M,"")</f>
        <v>Operationnel</v>
      </c>
      <c r="AH2362" s="57"/>
      <c r="AI2362" s="56" t="str" cm="1">
        <f t="array" ref="AI2362">IFERROR(_xlfn.IFS(
AK2362="MPR ISSUE","PDH",
AK2362="BSS Hardware Issue","BSS",
AK2362="Sites strategiques, MLL, Pylone, etc.","ENVTECH",
AK2362="AKTIVCO DEFAUT GE &amp; POWER Cabinet","AKTIVCO",
AK2362="AKTIVCO Coupure ENEO &amp; Baisse de tension","AKTIVCO GRID ONLY",
AK2362="Coupure ENEO &amp; Baisse de tension","IHS GRID ONLY",
AK2362="Defaut GE &amp; POWER Cabinet","IHS",
AK2362="Sharing","Partners",
AK2362="Sites strategiques &amp; DataCenter","SST &amp; DC",
AK2362="Exclu","Exclu",
AK2362="SAT","SAT",
AK2362="SPARE-ISSUE","SPARE-ISSUE",
AK2362="Fiber CAmtel","TRANS_FO_CAMTEL",
AK2362="Fiber AOF","Fiber AOF",
AK2362="Projet OCM (HUAWEI)","TRAVAUX-HUAWEI",
AK2362="Projet OCM (NOKIA)","TRAVAUX-NOKIA",
AK2362="ACCESS-ISSUE","ACCESS-ISSUE",
AK2362="Projet OCM (ZTE, NOKIA, autres projets)","TRAVAUX OCM",
AK2362="No root CAuse","No root cause",
AK2362="ODU HS","PDH",
AK2362="IP &amp; VLAN","PDH",
AK2362="Warehouse HUAWEI","SPARE-ISSUE",
AK2362="SPARE-HS","SPARE-ISSUE",
AK2362="Power Telco","BSS",AK2362="no impacts","no impacts"
),"")</f>
        <v>No root cause</v>
      </c>
      <c r="AJ2362" s="56" t="str" cm="1">
        <f t="array" ref="AJ2362">IFERROR(_xlfn.IFS(
AK2362="MPR ISSUE","TX ISSUE",
AK2362="BSS Hardware Issue","RAN ISSUE",
AK2362="Sites strategiques, MLL, Pylone, etc.","ENVTECH",
AK2362="AKTIVCO DEFAUT GE &amp; POWER Cabinet","POWER ISSUE",
AK2362="AKTIVCO Coupure ENEO &amp; Baisse de tension","POWER ISSUE",
AK2362="Coupure ENEO &amp; Baisse de tension","POWER ISSUE",
AK2362="Defaut GE &amp; POWER Cabinet","POWER ISSUE",
AK2362="Sharing","POWER ISSUE",
AK2362="Sites strategiques &amp; DataCenter","POWER ISSUE",
AK2362="Exclu","Exclu",
AK2362="SAT","TX ISSUE",
AK2362="SPARE-ISSUE","SPARE-ISSUE",
AK2362="Fiber CAmtel","TX ISSUE",
AK2362="Fiber AOF","TX ISSUE",
AK2362="Projet OCM (HUAWEI)","TRAVAUX-HUAWEI",
AK2362="Projet OCM (NOKIA)","TRAVAUX -NOKIA",
AK2362="ACCESS-ISSUE","ACCESS-ISSUE",
AK2362="Projet OCM (ZTE, NOKIA, autres projets)","TRAVAUX OCM",
AK2362="No root CAuse","No root cause",
AK2362="ODU HS","TX ISSUE",
AK2362="IP &amp; VLAN","TX ISSUE",
AK2362="Warehouse HUAWEI","SPARE-ISSUE",
AK2362="SPARE-HS","SPARE-ISSUE",
AK2362="Power Telco","RAN ISSUE",AK2362="no impacts","no impacts"
),"")</f>
        <v>No root cause</v>
      </c>
      <c r="AK2362" s="81" t="s">
        <v>5620</v>
      </c>
      <c r="AL2362" s="56" t="str" cm="1">
        <f t="array" ref="AL2362">IFERROR(_xlfn.IFS(
AK2362="MPR ISSUE","ACTIVE",
AK2362="BSS Hardware Issue","ACTIVE",
AK2362="Sites strategiques, MLL, Pylone, etc.","PASSIVE",
AK2362="AKTIVCO DEFAUT GE &amp; POWER Cabinet","PASSIVE",
AK2362="AKTIVCO Coupure ENEO &amp; Baisse de tension","PASSIVE",
AK2362="Coupure ENEO &amp; Baisse de tension","PASSIVE",
AK2362="Defaut GE &amp; POWER Cabinet","PASSIVE",
AK2362="Sharing","PASSIVE",
AK2362="Sites strategiques &amp; DataCenter","PASSIVE",
AK2362="Exclu","Exclu",
AK2362="SAT","ACTIVE",
AK2362="SPARE-ISSUE","SPARE-ISSUE",
AK2362="Fiber CAmtel","ACTIVE",
AK2362="Fiber AOF","ACTIVE",
AK2362="Projet OCM (HUAWEI)","PLANNED WORKS",
AK2362="Projet OCM (NOKIA)","PLANNED WORKS",
AK2362="ACCESS-ISSUE","ACCESS-ISSUE",
AK2362="Projet OCM (ZTE, NOKIA, autres projets)","PLANNED WORKS",
AK2362="No root CAuse","No root cause",
AK2362="ODU HS","ACTIVE",
AK2362="IP &amp; VLAN","ACTIVE",
AK2362="Warehouse HUAWEI","SPARE-ISSUE",
AK2362="SPARE-HS","SPARE-ISSUE",
AK2362="Power Telco","ACTIVE", AK2362="no impacts","no impacts"
),"")</f>
        <v>No root cause</v>
      </c>
      <c r="AM2362" s="108" t="s">
        <v>5537</v>
      </c>
      <c r="AN2362" s="117" t="s">
        <v>4778</v>
      </c>
      <c r="AP2362" s="23" t="s">
        <v>5537</v>
      </c>
      <c r="AQ2362" s="23" t="s">
        <v>5537</v>
      </c>
      <c r="AR2362" s="7"/>
      <c r="AS2362" s="6"/>
      <c r="AT2362" s="7"/>
      <c r="AU2362" s="3" t="s">
        <v>5537</v>
      </c>
      <c r="AV2362" s="24" t="s">
        <v>5537</v>
      </c>
      <c r="AW2362" s="24" t="s">
        <v>5537</v>
      </c>
      <c r="AX2362" s="24" t="s">
        <v>5537</v>
      </c>
      <c r="AY2362" s="24" t="s">
        <v>5537</v>
      </c>
      <c r="AZ2362" s="24" t="s">
        <v>5537</v>
      </c>
      <c r="BA2362" s="24" t="s">
        <v>5537</v>
      </c>
      <c r="BB2362" s="24" t="s">
        <v>5537</v>
      </c>
      <c r="BC2362" s="24" t="s">
        <v>5537</v>
      </c>
      <c r="BD2362" s="24" t="s">
        <v>5537</v>
      </c>
      <c r="BE2362" s="24" t="s">
        <v>5537</v>
      </c>
      <c r="BF2362" s="24" t="s">
        <v>5537</v>
      </c>
      <c r="BG2362" s="24" t="s">
        <v>5537</v>
      </c>
      <c r="BH2362" s="24" t="s">
        <v>5537</v>
      </c>
      <c r="BI2362" s="9" t="s">
        <v>5537</v>
      </c>
      <c r="BJ2362" s="14"/>
      <c r="BK2362" s="14" t="s">
        <v>5537</v>
      </c>
      <c r="BL2362" s="14" t="str">
        <f>_xlfn.XLOOKUP(B2362,'[4]cell downs 18042026 17h'!$B:$B,'[4]cell downs 18042026 17h'!$B:$B,"")</f>
        <v/>
      </c>
      <c r="BM2362" s="14" t="str">
        <f>_xlfn.XLOOKUP(B2362,'[5]Cells Huawei 19042026 15h'!$B:$B,'[5]Cells Huawei 19042026 15h'!$B:$B,"")</f>
        <v/>
      </c>
      <c r="BN2362" s="9" t="str">
        <f>_xlfn.XLOOKUP(B2362,'[6]cells down 19042026 9H40'!$B:$B,'[6]cells down 19042026 9H40'!$B:$B,"")</f>
        <v/>
      </c>
      <c r="BO2362" s="9" t="s">
        <v>5537</v>
      </c>
      <c r="BP2362" s="9" t="s">
        <v>318</v>
      </c>
    </row>
    <row r="2363" spans="1:68" s="9" customFormat="1" x14ac:dyDescent="0.35">
      <c r="A2363" s="1" t="s">
        <v>4785</v>
      </c>
      <c r="B2363" s="8" t="s">
        <v>4786</v>
      </c>
      <c r="C2363" s="3" t="str">
        <f>_xlfn.XLOOKUP(B2363,'[1]daily break down'!$D:$D,'[1]daily break down'!$E:$E,"")</f>
        <v>CENTRE</v>
      </c>
      <c r="D2363" s="1" t="s">
        <v>11</v>
      </c>
      <c r="E2363" s="1" t="s">
        <v>12</v>
      </c>
      <c r="F2363" s="3" t="s">
        <v>37</v>
      </c>
      <c r="G2363" s="1" t="s">
        <v>4152</v>
      </c>
      <c r="H2363" s="41" t="str">
        <f>_xlfn.XLOOKUP(B2363,[2]CALCULATION!$B:$B,[2]CALCULATION!$H:$H,"")</f>
        <v>ZTE</v>
      </c>
      <c r="I2363" s="34">
        <v>0</v>
      </c>
      <c r="J2363" s="34">
        <v>0</v>
      </c>
      <c r="K2363" s="34">
        <v>0</v>
      </c>
      <c r="L2363" s="34">
        <v>0</v>
      </c>
      <c r="M2363" s="34">
        <v>0</v>
      </c>
      <c r="N2363" s="34">
        <v>0</v>
      </c>
      <c r="O2363" s="34">
        <v>0</v>
      </c>
      <c r="P2363" s="34">
        <v>0</v>
      </c>
      <c r="Q2363" s="34">
        <v>0</v>
      </c>
      <c r="R2363" s="34">
        <v>0</v>
      </c>
      <c r="S2363" s="109">
        <v>0</v>
      </c>
      <c r="T2363" s="109">
        <f>_xlfn.XLOOKUP(B2363,'[3]Nur des jours'!$B:$B,'[3]Nur des jours'!$U:$U,"")</f>
        <v>0</v>
      </c>
      <c r="U2363" s="109">
        <v>0</v>
      </c>
      <c r="V2363" s="109">
        <v>0</v>
      </c>
      <c r="W2363" s="109">
        <v>0</v>
      </c>
      <c r="X2363" s="109">
        <v>0</v>
      </c>
      <c r="Y2363" s="109">
        <v>0</v>
      </c>
      <c r="Z2363" s="109">
        <v>0</v>
      </c>
      <c r="AA2363" s="109">
        <v>0</v>
      </c>
      <c r="AB2363" s="109">
        <v>0</v>
      </c>
      <c r="AC2363" s="109">
        <v>0</v>
      </c>
      <c r="AD2363" s="109">
        <v>0</v>
      </c>
      <c r="AE2363" s="109">
        <v>0</v>
      </c>
      <c r="AF2363" s="109">
        <v>0</v>
      </c>
      <c r="AG2363" s="57" t="str">
        <f>_xlfn.XLOOKUP(B2363,[3]CALCULATION!$B:$B,[3]CALCULATION!$M:$M,"")</f>
        <v>Operationnel</v>
      </c>
      <c r="AH2363" s="57"/>
      <c r="AI2363" s="56" t="str" cm="1">
        <f t="array" ref="AI2363">IFERROR(_xlfn.IFS(
AK2363="MPR ISSUE","PDH",
AK2363="BSS Hardware Issue","BSS",
AK2363="Sites strategiques, MLL, Pylone, etc.","ENVTECH",
AK2363="AKTIVCO DEFAUT GE &amp; POWER Cabinet","AKTIVCO",
AK2363="AKTIVCO Coupure ENEO &amp; Baisse de tension","AKTIVCO GRID ONLY",
AK2363="Coupure ENEO &amp; Baisse de tension","IHS GRID ONLY",
AK2363="Defaut GE &amp; POWER Cabinet","IHS",
AK2363="Sharing","Partners",
AK2363="Sites strategiques &amp; DataCenter","SST &amp; DC",
AK2363="Exclu","Exclu",
AK2363="SAT","SAT",
AK2363="SPARE-ISSUE","SPARE-ISSUE",
AK2363="Fiber CAmtel","TRANS_FO_CAMTEL",
AK2363="Fiber AOF","Fiber AOF",
AK2363="Projet OCM (HUAWEI)","TRAVAUX-HUAWEI",
AK2363="Projet OCM (NOKIA)","TRAVAUX-NOKIA",
AK2363="ACCESS-ISSUE","ACCESS-ISSUE",
AK2363="Projet OCM (ZTE, NOKIA, autres projets)","TRAVAUX OCM",
AK2363="No root CAuse","No root cause",
AK2363="ODU HS","PDH",
AK2363="IP &amp; VLAN","PDH",
AK2363="Warehouse HUAWEI","SPARE-ISSUE",
AK2363="SPARE-HS","SPARE-ISSUE",
AK2363="Power Telco","BSS",AK2363="no impacts","no impacts"
),"")</f>
        <v>TRAVAUX OCM</v>
      </c>
      <c r="AJ2363" s="56" t="str" cm="1">
        <f t="array" ref="AJ2363">IFERROR(_xlfn.IFS(
AK2363="MPR ISSUE","TX ISSUE",
AK2363="BSS Hardware Issue","RAN ISSUE",
AK2363="Sites strategiques, MLL, Pylone, etc.","ENVTECH",
AK2363="AKTIVCO DEFAUT GE &amp; POWER Cabinet","POWER ISSUE",
AK2363="AKTIVCO Coupure ENEO &amp; Baisse de tension","POWER ISSUE",
AK2363="Coupure ENEO &amp; Baisse de tension","POWER ISSUE",
AK2363="Defaut GE &amp; POWER Cabinet","POWER ISSUE",
AK2363="Sharing","POWER ISSUE",
AK2363="Sites strategiques &amp; DataCenter","POWER ISSUE",
AK2363="Exclu","Exclu",
AK2363="SAT","TX ISSUE",
AK2363="SPARE-ISSUE","SPARE-ISSUE",
AK2363="Fiber CAmtel","TX ISSUE",
AK2363="Fiber AOF","TX ISSUE",
AK2363="Projet OCM (HUAWEI)","TRAVAUX-HUAWEI",
AK2363="Projet OCM (NOKIA)","TRAVAUX -NOKIA",
AK2363="ACCESS-ISSUE","ACCESS-ISSUE",
AK2363="Projet OCM (ZTE, NOKIA, autres projets)","TRAVAUX OCM",
AK2363="No root CAuse","No root cause",
AK2363="ODU HS","TX ISSUE",
AK2363="IP &amp; VLAN","TX ISSUE",
AK2363="Warehouse HUAWEI","SPARE-ISSUE",
AK2363="SPARE-HS","SPARE-ISSUE",
AK2363="Power Telco","RAN ISSUE",AK2363="no impacts","no impacts"
),"")</f>
        <v>TRAVAUX OCM</v>
      </c>
      <c r="AK2363" s="81" t="s">
        <v>5341</v>
      </c>
      <c r="AL2363" s="56" t="str" cm="1">
        <f t="array" ref="AL2363">IFERROR(_xlfn.IFS(
AK2363="MPR ISSUE","ACTIVE",
AK2363="BSS Hardware Issue","ACTIVE",
AK2363="Sites strategiques, MLL, Pylone, etc.","PASSIVE",
AK2363="AKTIVCO DEFAUT GE &amp; POWER Cabinet","PASSIVE",
AK2363="AKTIVCO Coupure ENEO &amp; Baisse de tension","PASSIVE",
AK2363="Coupure ENEO &amp; Baisse de tension","PASSIVE",
AK2363="Defaut GE &amp; POWER Cabinet","PASSIVE",
AK2363="Sharing","PASSIVE",
AK2363="Sites strategiques &amp; DataCenter","PASSIVE",
AK2363="Exclu","Exclu",
AK2363="SAT","ACTIVE",
AK2363="SPARE-ISSUE","SPARE-ISSUE",
AK2363="Fiber CAmtel","ACTIVE",
AK2363="Fiber AOF","ACTIVE",
AK2363="Projet OCM (HUAWEI)","PLANNED WORKS",
AK2363="Projet OCM (NOKIA)","PLANNED WORKS",
AK2363="ACCESS-ISSUE","ACCESS-ISSUE",
AK2363="Projet OCM (ZTE, NOKIA, autres projets)","PLANNED WORKS",
AK2363="No root CAuse","No root cause",
AK2363="ODU HS","ACTIVE",
AK2363="IP &amp; VLAN","ACTIVE",
AK2363="Warehouse HUAWEI","SPARE-ISSUE",
AK2363="SPARE-HS","SPARE-ISSUE",
AK2363="Power Telco","ACTIVE", AK2363="no impacts","no impacts"
),"")</f>
        <v>PLANNED WORKS</v>
      </c>
      <c r="AM2363" s="108" t="s">
        <v>5684</v>
      </c>
      <c r="AN2363" s="227" t="s">
        <v>3986</v>
      </c>
      <c r="AO2363" s="129" t="s">
        <v>6071</v>
      </c>
      <c r="AP2363" s="23" t="s">
        <v>5684</v>
      </c>
      <c r="AQ2363" s="23" t="s">
        <v>5537</v>
      </c>
      <c r="AR2363" s="7"/>
      <c r="AS2363" s="6"/>
      <c r="AT2363" s="7"/>
      <c r="AU2363" s="3" t="s">
        <v>5537</v>
      </c>
      <c r="AV2363" s="24" t="s">
        <v>5537</v>
      </c>
      <c r="AW2363" s="24" t="s">
        <v>5537</v>
      </c>
      <c r="AX2363" s="24" t="s">
        <v>5537</v>
      </c>
      <c r="AY2363" s="24" t="s">
        <v>5537</v>
      </c>
      <c r="AZ2363" s="24" t="s">
        <v>5537</v>
      </c>
      <c r="BA2363" s="24" t="s">
        <v>5537</v>
      </c>
      <c r="BB2363" s="24" t="s">
        <v>5537</v>
      </c>
      <c r="BC2363" s="24" t="s">
        <v>5537</v>
      </c>
      <c r="BD2363" s="24" t="s">
        <v>5537</v>
      </c>
      <c r="BE2363" s="24" t="s">
        <v>5537</v>
      </c>
      <c r="BF2363" s="24" t="s">
        <v>5537</v>
      </c>
      <c r="BG2363" s="24" t="s">
        <v>5537</v>
      </c>
      <c r="BH2363" s="24" t="s">
        <v>5537</v>
      </c>
      <c r="BI2363" s="9" t="s">
        <v>5537</v>
      </c>
      <c r="BJ2363" s="14"/>
      <c r="BK2363" s="14" t="s">
        <v>5537</v>
      </c>
      <c r="BL2363" s="14" t="str">
        <f>_xlfn.XLOOKUP(B2363,'[4]cell downs 18042026 17h'!$B:$B,'[4]cell downs 18042026 17h'!$B:$B,"")</f>
        <v/>
      </c>
      <c r="BM2363" s="14" t="str">
        <f>_xlfn.XLOOKUP(B2363,'[5]Cells Huawei 19042026 15h'!$B:$B,'[5]Cells Huawei 19042026 15h'!$B:$B,"")</f>
        <v/>
      </c>
      <c r="BN2363" s="9" t="str">
        <f>_xlfn.XLOOKUP(B2363,'[6]cells down 19042026 9H40'!$B:$B,'[6]cells down 19042026 9H40'!$B:$B,"")</f>
        <v/>
      </c>
      <c r="BO2363" s="9" t="s">
        <v>4786</v>
      </c>
      <c r="BP2363" s="9" t="s">
        <v>12</v>
      </c>
    </row>
    <row r="2364" spans="1:68" s="9" customFormat="1" x14ac:dyDescent="0.35">
      <c r="A2364" s="1" t="s">
        <v>4789</v>
      </c>
      <c r="B2364" s="1" t="s">
        <v>4790</v>
      </c>
      <c r="C2364" s="3" t="str">
        <f>_xlfn.XLOOKUP(B2364,'[1]daily break down'!$D:$D,'[1]daily break down'!$E:$E,"")</f>
        <v>CENTRE</v>
      </c>
      <c r="D2364" s="1" t="s">
        <v>11</v>
      </c>
      <c r="E2364" s="1" t="s">
        <v>12</v>
      </c>
      <c r="F2364" s="3" t="s">
        <v>37</v>
      </c>
      <c r="G2364" s="1" t="s">
        <v>4791</v>
      </c>
      <c r="H2364" s="41" t="str">
        <f>_xlfn.XLOOKUP(B2364,[2]CALCULATION!$B:$B,[2]CALCULATION!$H:$H,"")</f>
        <v>ZTE</v>
      </c>
      <c r="I2364" s="34">
        <v>0</v>
      </c>
      <c r="J2364" s="34">
        <v>0</v>
      </c>
      <c r="K2364" s="34">
        <v>0</v>
      </c>
      <c r="L2364" s="34">
        <v>0</v>
      </c>
      <c r="M2364" s="34">
        <v>0</v>
      </c>
      <c r="N2364" s="34">
        <v>0</v>
      </c>
      <c r="O2364" s="34">
        <v>0</v>
      </c>
      <c r="P2364" s="34">
        <v>0</v>
      </c>
      <c r="Q2364" s="34">
        <v>0</v>
      </c>
      <c r="R2364" s="34">
        <v>0</v>
      </c>
      <c r="S2364" s="109">
        <v>0</v>
      </c>
      <c r="T2364" s="109">
        <f>_xlfn.XLOOKUP(B2364,'[3]Nur des jours'!$B:$B,'[3]Nur des jours'!$U:$U,"")</f>
        <v>0</v>
      </c>
      <c r="U2364" s="109">
        <v>0</v>
      </c>
      <c r="V2364" s="109">
        <v>0</v>
      </c>
      <c r="W2364" s="109">
        <v>0</v>
      </c>
      <c r="X2364" s="109">
        <v>0</v>
      </c>
      <c r="Y2364" s="109">
        <v>0</v>
      </c>
      <c r="Z2364" s="109">
        <v>0</v>
      </c>
      <c r="AA2364" s="109">
        <v>0</v>
      </c>
      <c r="AB2364" s="109">
        <v>0</v>
      </c>
      <c r="AC2364" s="109">
        <v>0</v>
      </c>
      <c r="AD2364" s="109">
        <v>0</v>
      </c>
      <c r="AE2364" s="109">
        <v>0</v>
      </c>
      <c r="AF2364" s="109">
        <v>0</v>
      </c>
      <c r="AG2364" s="57" t="str">
        <f>_xlfn.XLOOKUP(B2364,[3]CALCULATION!$B:$B,[3]CALCULATION!$M:$M,"")</f>
        <v>Operationnel</v>
      </c>
      <c r="AH2364" s="57"/>
      <c r="AI2364" s="56" t="str" cm="1">
        <f t="array" ref="AI2364">IFERROR(_xlfn.IFS(
AK2364="MPR ISSUE","PDH",
AK2364="BSS Hardware Issue","BSS",
AK2364="Sites strategiques, MLL, Pylone, etc.","ENVTECH",
AK2364="AKTIVCO DEFAUT GE &amp; POWER Cabinet","AKTIVCO",
AK2364="AKTIVCO Coupure ENEO &amp; Baisse de tension","AKTIVCO GRID ONLY",
AK2364="Coupure ENEO &amp; Baisse de tension","IHS GRID ONLY",
AK2364="Defaut GE &amp; POWER Cabinet","IHS",
AK2364="Sharing","Partners",
AK2364="Sites strategiques &amp; DataCenter","SST &amp; DC",
AK2364="Exclu","Exclu",
AK2364="SAT","SAT",
AK2364="SPARE-ISSUE","SPARE-ISSUE",
AK2364="Fiber CAmtel","TRANS_FO_CAMTEL",
AK2364="Fiber AOF","Fiber AOF",
AK2364="Projet OCM (HUAWEI)","TRAVAUX-HUAWEI",
AK2364="Projet OCM (NOKIA)","TRAVAUX-NOKIA",
AK2364="ACCESS-ISSUE","ACCESS-ISSUE",
AK2364="Projet OCM (ZTE, NOKIA, autres projets)","TRAVAUX OCM",
AK2364="No root CAuse","No root cause",
AK2364="ODU HS","PDH",
AK2364="IP &amp; VLAN","PDH",
AK2364="Warehouse HUAWEI","SPARE-ISSUE",
AK2364="SPARE-HS","SPARE-ISSUE",
AK2364="Power Telco","BSS",AK2364="no impacts","no impacts"
),"")</f>
        <v>No root cause</v>
      </c>
      <c r="AJ2364" s="56" t="str" cm="1">
        <f t="array" ref="AJ2364">IFERROR(_xlfn.IFS(
AK2364="MPR ISSUE","TX ISSUE",
AK2364="BSS Hardware Issue","RAN ISSUE",
AK2364="Sites strategiques, MLL, Pylone, etc.","ENVTECH",
AK2364="AKTIVCO DEFAUT GE &amp; POWER Cabinet","POWER ISSUE",
AK2364="AKTIVCO Coupure ENEO &amp; Baisse de tension","POWER ISSUE",
AK2364="Coupure ENEO &amp; Baisse de tension","POWER ISSUE",
AK2364="Defaut GE &amp; POWER Cabinet","POWER ISSUE",
AK2364="Sharing","POWER ISSUE",
AK2364="Sites strategiques &amp; DataCenter","POWER ISSUE",
AK2364="Exclu","Exclu",
AK2364="SAT","TX ISSUE",
AK2364="SPARE-ISSUE","SPARE-ISSUE",
AK2364="Fiber CAmtel","TX ISSUE",
AK2364="Fiber AOF","TX ISSUE",
AK2364="Projet OCM (HUAWEI)","TRAVAUX-HUAWEI",
AK2364="Projet OCM (NOKIA)","TRAVAUX -NOKIA",
AK2364="ACCESS-ISSUE","ACCESS-ISSUE",
AK2364="Projet OCM (ZTE, NOKIA, autres projets)","TRAVAUX OCM",
AK2364="No root CAuse","No root cause",
AK2364="ODU HS","TX ISSUE",
AK2364="IP &amp; VLAN","TX ISSUE",
AK2364="Warehouse HUAWEI","SPARE-ISSUE",
AK2364="SPARE-HS","SPARE-ISSUE",
AK2364="Power Telco","RAN ISSUE",AK2364="no impacts","no impacts"
),"")</f>
        <v>No root cause</v>
      </c>
      <c r="AK2364" s="81" t="s">
        <v>5620</v>
      </c>
      <c r="AL2364" s="56" t="str" cm="1">
        <f t="array" ref="AL2364">IFERROR(_xlfn.IFS(
AK2364="MPR ISSUE","ACTIVE",
AK2364="BSS Hardware Issue","ACTIVE",
AK2364="Sites strategiques, MLL, Pylone, etc.","PASSIVE",
AK2364="AKTIVCO DEFAUT GE &amp; POWER Cabinet","PASSIVE",
AK2364="AKTIVCO Coupure ENEO &amp; Baisse de tension","PASSIVE",
AK2364="Coupure ENEO &amp; Baisse de tension","PASSIVE",
AK2364="Defaut GE &amp; POWER Cabinet","PASSIVE",
AK2364="Sharing","PASSIVE",
AK2364="Sites strategiques &amp; DataCenter","PASSIVE",
AK2364="Exclu","Exclu",
AK2364="SAT","ACTIVE",
AK2364="SPARE-ISSUE","SPARE-ISSUE",
AK2364="Fiber CAmtel","ACTIVE",
AK2364="Fiber AOF","ACTIVE",
AK2364="Projet OCM (HUAWEI)","PLANNED WORKS",
AK2364="Projet OCM (NOKIA)","PLANNED WORKS",
AK2364="ACCESS-ISSUE","ACCESS-ISSUE",
AK2364="Projet OCM (ZTE, NOKIA, autres projets)","PLANNED WORKS",
AK2364="No root CAuse","No root cause",
AK2364="ODU HS","ACTIVE",
AK2364="IP &amp; VLAN","ACTIVE",
AK2364="Warehouse HUAWEI","SPARE-ISSUE",
AK2364="SPARE-HS","SPARE-ISSUE",
AK2364="Power Telco","ACTIVE", AK2364="no impacts","no impacts"
),"")</f>
        <v>No root cause</v>
      </c>
      <c r="AM2364" s="108" t="s">
        <v>5537</v>
      </c>
      <c r="AN2364" s="117" t="s">
        <v>4790</v>
      </c>
      <c r="AO2364" s="114"/>
      <c r="AP2364" s="23" t="s">
        <v>5537</v>
      </c>
      <c r="AQ2364" s="23" t="s">
        <v>5537</v>
      </c>
      <c r="AR2364" s="7"/>
      <c r="AS2364" s="6"/>
      <c r="AT2364" s="7"/>
      <c r="AU2364" s="3" t="s">
        <v>5537</v>
      </c>
      <c r="AV2364" s="24" t="s">
        <v>5537</v>
      </c>
      <c r="AW2364" s="24" t="s">
        <v>5537</v>
      </c>
      <c r="AX2364" s="24" t="s">
        <v>5537</v>
      </c>
      <c r="AY2364" s="24" t="s">
        <v>5537</v>
      </c>
      <c r="AZ2364" s="24" t="s">
        <v>5537</v>
      </c>
      <c r="BA2364" s="24" t="s">
        <v>5537</v>
      </c>
      <c r="BB2364" s="24" t="s">
        <v>5537</v>
      </c>
      <c r="BC2364" s="24" t="s">
        <v>5537</v>
      </c>
      <c r="BD2364" s="24" t="s">
        <v>5537</v>
      </c>
      <c r="BE2364" s="24" t="s">
        <v>5537</v>
      </c>
      <c r="BF2364" s="24" t="s">
        <v>5537</v>
      </c>
      <c r="BG2364" s="24" t="s">
        <v>5537</v>
      </c>
      <c r="BH2364" s="24" t="s">
        <v>5537</v>
      </c>
      <c r="BI2364" s="9" t="s">
        <v>5537</v>
      </c>
      <c r="BJ2364" s="14"/>
      <c r="BK2364" s="14" t="s">
        <v>5537</v>
      </c>
      <c r="BL2364" s="14" t="str">
        <f>_xlfn.XLOOKUP(B2364,'[4]cell downs 18042026 17h'!$B:$B,'[4]cell downs 18042026 17h'!$B:$B,"")</f>
        <v/>
      </c>
      <c r="BM2364" s="14" t="str">
        <f>_xlfn.XLOOKUP(B2364,'[5]Cells Huawei 19042026 15h'!$B:$B,'[5]Cells Huawei 19042026 15h'!$B:$B,"")</f>
        <v/>
      </c>
      <c r="BN2364" s="9" t="str">
        <f>_xlfn.XLOOKUP(B2364,'[6]cells down 19042026 9H40'!$B:$B,'[6]cells down 19042026 9H40'!$B:$B,"")</f>
        <v/>
      </c>
      <c r="BO2364" s="9" t="s">
        <v>4790</v>
      </c>
      <c r="BP2364" s="9" t="s">
        <v>318</v>
      </c>
    </row>
    <row r="2365" spans="1:68" s="9" customFormat="1" x14ac:dyDescent="0.35">
      <c r="A2365" s="2" t="s">
        <v>4795</v>
      </c>
      <c r="B2365" s="8" t="s">
        <v>4796</v>
      </c>
      <c r="C2365" s="3" t="str">
        <f>_xlfn.XLOOKUP(B2365,'[1]daily break down'!$D:$D,'[1]daily break down'!$E:$E,"")</f>
        <v>CENTRE</v>
      </c>
      <c r="D2365" s="1" t="s">
        <v>11</v>
      </c>
      <c r="E2365" s="1" t="s">
        <v>66</v>
      </c>
      <c r="F2365" s="3" t="s">
        <v>37</v>
      </c>
      <c r="G2365" s="1" t="s">
        <v>4797</v>
      </c>
      <c r="H2365" s="41" t="str">
        <f>_xlfn.XLOOKUP(B2365,[2]CALCULATION!$B:$B,[2]CALCULATION!$H:$H,"")</f>
        <v>ZTE</v>
      </c>
      <c r="I2365" s="34">
        <v>0</v>
      </c>
      <c r="J2365" s="34">
        <v>0</v>
      </c>
      <c r="K2365" s="34">
        <v>0</v>
      </c>
      <c r="L2365" s="34">
        <v>0</v>
      </c>
      <c r="M2365" s="34">
        <v>0</v>
      </c>
      <c r="N2365" s="34">
        <v>0</v>
      </c>
      <c r="O2365" s="34">
        <v>0</v>
      </c>
      <c r="P2365" s="34">
        <v>0</v>
      </c>
      <c r="Q2365" s="34">
        <v>0</v>
      </c>
      <c r="R2365" s="34">
        <v>0</v>
      </c>
      <c r="S2365" s="109">
        <v>0</v>
      </c>
      <c r="T2365" s="109">
        <f>_xlfn.XLOOKUP(B2365,'[3]Nur des jours'!$B:$B,'[3]Nur des jours'!$U:$U,"")</f>
        <v>0</v>
      </c>
      <c r="U2365" s="109">
        <v>0</v>
      </c>
      <c r="V2365" s="109">
        <v>0</v>
      </c>
      <c r="W2365" s="109">
        <v>0</v>
      </c>
      <c r="X2365" s="109">
        <v>0</v>
      </c>
      <c r="Y2365" s="109">
        <v>0</v>
      </c>
      <c r="Z2365" s="109">
        <v>0</v>
      </c>
      <c r="AA2365" s="109">
        <v>0</v>
      </c>
      <c r="AB2365" s="109">
        <v>0</v>
      </c>
      <c r="AC2365" s="109">
        <v>0</v>
      </c>
      <c r="AD2365" s="109">
        <v>0</v>
      </c>
      <c r="AE2365" s="109">
        <v>0</v>
      </c>
      <c r="AF2365" s="109">
        <v>0</v>
      </c>
      <c r="AG2365" s="57" t="str">
        <f>_xlfn.XLOOKUP(B2365,[3]CALCULATION!$B:$B,[3]CALCULATION!$M:$M,"")</f>
        <v>Operationnel</v>
      </c>
      <c r="AH2365" s="57"/>
      <c r="AI2365" s="56" t="str" cm="1">
        <f t="array" ref="AI2365">IFERROR(_xlfn.IFS(
AK2365="MPR ISSUE","PDH",
AK2365="BSS Hardware Issue","BSS",
AK2365="Sites strategiques, MLL, Pylone, etc.","ENVTECH",
AK2365="AKTIVCO DEFAUT GE &amp; POWER Cabinet","AKTIVCO",
AK2365="AKTIVCO Coupure ENEO &amp; Baisse de tension","AKTIVCO GRID ONLY",
AK2365="Coupure ENEO &amp; Baisse de tension","IHS GRID ONLY",
AK2365="Defaut GE &amp; POWER Cabinet","IHS",
AK2365="Sharing","Partners",
AK2365="Sites strategiques &amp; DataCenter","SST &amp; DC",
AK2365="Exclu","Exclu",
AK2365="SAT","SAT",
AK2365="SPARE-ISSUE","SPARE-ISSUE",
AK2365="Fiber CAmtel","TRANS_FO_CAMTEL",
AK2365="Fiber AOF","Fiber AOF",
AK2365="Projet OCM (HUAWEI)","TRAVAUX-HUAWEI",
AK2365="Projet OCM (NOKIA)","TRAVAUX-NOKIA",
AK2365="ACCESS-ISSUE","ACCESS-ISSUE",
AK2365="Projet OCM (ZTE, NOKIA, autres projets)","TRAVAUX OCM",
AK2365="No root CAuse","No root cause",
AK2365="ODU HS","PDH",
AK2365="IP &amp; VLAN","PDH",
AK2365="Warehouse HUAWEI","SPARE-ISSUE",
AK2365="SPARE-HS","SPARE-ISSUE",
AK2365="Power Telco","BSS",AK2365="no impacts","no impacts"
),"")</f>
        <v>TRAVAUX OCM</v>
      </c>
      <c r="AJ2365" s="56" t="str" cm="1">
        <f t="array" ref="AJ2365">IFERROR(_xlfn.IFS(
AK2365="MPR ISSUE","TX ISSUE",
AK2365="BSS Hardware Issue","RAN ISSUE",
AK2365="Sites strategiques, MLL, Pylone, etc.","ENVTECH",
AK2365="AKTIVCO DEFAUT GE &amp; POWER Cabinet","POWER ISSUE",
AK2365="AKTIVCO Coupure ENEO &amp; Baisse de tension","POWER ISSUE",
AK2365="Coupure ENEO &amp; Baisse de tension","POWER ISSUE",
AK2365="Defaut GE &amp; POWER Cabinet","POWER ISSUE",
AK2365="Sharing","POWER ISSUE",
AK2365="Sites strategiques &amp; DataCenter","POWER ISSUE",
AK2365="Exclu","Exclu",
AK2365="SAT","TX ISSUE",
AK2365="SPARE-ISSUE","SPARE-ISSUE",
AK2365="Fiber CAmtel","TX ISSUE",
AK2365="Fiber AOF","TX ISSUE",
AK2365="Projet OCM (HUAWEI)","TRAVAUX-HUAWEI",
AK2365="Projet OCM (NOKIA)","TRAVAUX -NOKIA",
AK2365="ACCESS-ISSUE","ACCESS-ISSUE",
AK2365="Projet OCM (ZTE, NOKIA, autres projets)","TRAVAUX OCM",
AK2365="No root CAuse","No root cause",
AK2365="ODU HS","TX ISSUE",
AK2365="IP &amp; VLAN","TX ISSUE",
AK2365="Warehouse HUAWEI","SPARE-ISSUE",
AK2365="SPARE-HS","SPARE-ISSUE",
AK2365="Power Telco","RAN ISSUE",AK2365="no impacts","no impacts"
),"")</f>
        <v>TRAVAUX OCM</v>
      </c>
      <c r="AK2365" s="81" t="s">
        <v>5341</v>
      </c>
      <c r="AL2365" s="56" t="str" cm="1">
        <f t="array" ref="AL2365">IFERROR(_xlfn.IFS(
AK2365="MPR ISSUE","ACTIVE",
AK2365="BSS Hardware Issue","ACTIVE",
AK2365="Sites strategiques, MLL, Pylone, etc.","PASSIVE",
AK2365="AKTIVCO DEFAUT GE &amp; POWER Cabinet","PASSIVE",
AK2365="AKTIVCO Coupure ENEO &amp; Baisse de tension","PASSIVE",
AK2365="Coupure ENEO &amp; Baisse de tension","PASSIVE",
AK2365="Defaut GE &amp; POWER Cabinet","PASSIVE",
AK2365="Sharing","PASSIVE",
AK2365="Sites strategiques &amp; DataCenter","PASSIVE",
AK2365="Exclu","Exclu",
AK2365="SAT","ACTIVE",
AK2365="SPARE-ISSUE","SPARE-ISSUE",
AK2365="Fiber CAmtel","ACTIVE",
AK2365="Fiber AOF","ACTIVE",
AK2365="Projet OCM (HUAWEI)","PLANNED WORKS",
AK2365="Projet OCM (NOKIA)","PLANNED WORKS",
AK2365="ACCESS-ISSUE","ACCESS-ISSUE",
AK2365="Projet OCM (ZTE, NOKIA, autres projets)","PLANNED WORKS",
AK2365="No root CAuse","No root cause",
AK2365="ODU HS","ACTIVE",
AK2365="IP &amp; VLAN","ACTIVE",
AK2365="Warehouse HUAWEI","SPARE-ISSUE",
AK2365="SPARE-HS","SPARE-ISSUE",
AK2365="Power Telco","ACTIVE", AK2365="no impacts","no impacts"
),"")</f>
        <v>PLANNED WORKS</v>
      </c>
      <c r="AM2365" s="108" t="s">
        <v>5684</v>
      </c>
      <c r="AN2365" s="227" t="s">
        <v>3986</v>
      </c>
      <c r="AO2365" s="9" t="s">
        <v>6080</v>
      </c>
      <c r="AP2365" s="23" t="s">
        <v>5684</v>
      </c>
      <c r="AQ2365" s="23" t="s">
        <v>5537</v>
      </c>
      <c r="AR2365" s="7"/>
      <c r="AS2365" s="6"/>
      <c r="AT2365" s="7"/>
      <c r="AU2365" s="3" t="s">
        <v>5537</v>
      </c>
      <c r="AV2365" s="24" t="s">
        <v>5537</v>
      </c>
      <c r="AW2365" s="24" t="s">
        <v>5537</v>
      </c>
      <c r="AX2365" s="24" t="s">
        <v>5537</v>
      </c>
      <c r="AY2365" s="24" t="s">
        <v>5537</v>
      </c>
      <c r="AZ2365" s="24" t="s">
        <v>5537</v>
      </c>
      <c r="BA2365" s="24" t="s">
        <v>5537</v>
      </c>
      <c r="BB2365" s="24" t="s">
        <v>5537</v>
      </c>
      <c r="BC2365" s="24" t="s">
        <v>5537</v>
      </c>
      <c r="BD2365" s="24" t="s">
        <v>5537</v>
      </c>
      <c r="BE2365" s="24" t="s">
        <v>5537</v>
      </c>
      <c r="BF2365" s="24" t="s">
        <v>5537</v>
      </c>
      <c r="BG2365" s="24" t="s">
        <v>5537</v>
      </c>
      <c r="BH2365" s="24" t="s">
        <v>5537</v>
      </c>
      <c r="BI2365" s="9" t="s">
        <v>5537</v>
      </c>
      <c r="BJ2365" s="14"/>
      <c r="BK2365" s="14" t="s">
        <v>5537</v>
      </c>
      <c r="BL2365" s="14" t="str">
        <f>_xlfn.XLOOKUP(B2365,'[4]cell downs 18042026 17h'!$B:$B,'[4]cell downs 18042026 17h'!$B:$B,"")</f>
        <v/>
      </c>
      <c r="BM2365" s="14" t="str">
        <f>_xlfn.XLOOKUP(B2365,'[5]Cells Huawei 19042026 15h'!$B:$B,'[5]Cells Huawei 19042026 15h'!$B:$B,"")</f>
        <v/>
      </c>
      <c r="BN2365" s="9" t="str">
        <f>_xlfn.XLOOKUP(B2365,'[6]cells down 19042026 9H40'!$B:$B,'[6]cells down 19042026 9H40'!$B:$B,"")</f>
        <v/>
      </c>
      <c r="BO2365" s="9" t="s">
        <v>4796</v>
      </c>
      <c r="BP2365" s="9" t="s">
        <v>12</v>
      </c>
    </row>
    <row r="2366" spans="1:68" s="9" customFormat="1" x14ac:dyDescent="0.35">
      <c r="A2366" s="1" t="s">
        <v>4819</v>
      </c>
      <c r="B2366" s="8" t="s">
        <v>4820</v>
      </c>
      <c r="C2366" s="3" t="str">
        <f>_xlfn.XLOOKUP(B2366,'[1]daily break down'!$D:$D,'[1]daily break down'!$E:$E,"")</f>
        <v>OUEST</v>
      </c>
      <c r="D2366" s="1" t="s">
        <v>11</v>
      </c>
      <c r="E2366" s="1" t="s">
        <v>96</v>
      </c>
      <c r="F2366" s="3" t="s">
        <v>102</v>
      </c>
      <c r="G2366" s="1" t="s">
        <v>4819</v>
      </c>
      <c r="H2366" s="39" t="str">
        <f>_xlfn.XLOOKUP(B2366,[2]CALCULATION!$B:$B,[2]CALCULATION!$H:$H,"")</f>
        <v>HUAWEI</v>
      </c>
      <c r="I2366" s="34">
        <v>0</v>
      </c>
      <c r="J2366" s="34">
        <v>0</v>
      </c>
      <c r="K2366" s="34">
        <v>0</v>
      </c>
      <c r="L2366" s="34">
        <v>0</v>
      </c>
      <c r="M2366" s="34">
        <v>0</v>
      </c>
      <c r="N2366" s="34">
        <v>0</v>
      </c>
      <c r="O2366" s="34">
        <v>0</v>
      </c>
      <c r="P2366" s="34">
        <v>0</v>
      </c>
      <c r="Q2366" s="34">
        <v>0</v>
      </c>
      <c r="R2366" s="34">
        <v>0</v>
      </c>
      <c r="S2366" s="109">
        <v>0</v>
      </c>
      <c r="T2366" s="109">
        <f>_xlfn.XLOOKUP(B2366,'[3]Nur des jours'!$B:$B,'[3]Nur des jours'!$U:$U,"")</f>
        <v>0</v>
      </c>
      <c r="U2366" s="109">
        <v>0</v>
      </c>
      <c r="V2366" s="109">
        <v>0</v>
      </c>
      <c r="W2366" s="109">
        <v>0</v>
      </c>
      <c r="X2366" s="109">
        <v>0</v>
      </c>
      <c r="Y2366" s="109">
        <v>0</v>
      </c>
      <c r="Z2366" s="109">
        <v>0</v>
      </c>
      <c r="AA2366" s="109">
        <v>0</v>
      </c>
      <c r="AB2366" s="109">
        <v>0</v>
      </c>
      <c r="AC2366" s="109">
        <v>0</v>
      </c>
      <c r="AD2366" s="109">
        <v>0</v>
      </c>
      <c r="AE2366" s="109">
        <v>0</v>
      </c>
      <c r="AF2366" s="109">
        <v>0</v>
      </c>
      <c r="AG2366" s="57" t="str">
        <f>_xlfn.XLOOKUP(B2366,[3]CALCULATION!$B:$B,[3]CALCULATION!$M:$M,"")</f>
        <v>Operationnel</v>
      </c>
      <c r="AH2366" s="57"/>
      <c r="AI2366" s="56" t="str" cm="1">
        <f t="array" ref="AI2366">IFERROR(_xlfn.IFS(
AK2366="MPR ISSUE","PDH",
AK2366="BSS Hardware Issue","BSS",
AK2366="Sites strategiques, MLL, Pylone, etc.","ENVTECH",
AK2366="AKTIVCO DEFAUT GE &amp; POWER Cabinet","AKTIVCO",
AK2366="AKTIVCO Coupure ENEO &amp; Baisse de tension","AKTIVCO GRID ONLY",
AK2366="Coupure ENEO &amp; Baisse de tension","IHS GRID ONLY",
AK2366="Defaut GE &amp; POWER Cabinet","IHS",
AK2366="Sharing","Partners",
AK2366="Sites strategiques &amp; DataCenter","SST &amp; DC",
AK2366="Exclu","Exclu",
AK2366="SAT","SAT",
AK2366="SPARE-ISSUE","SPARE-ISSUE",
AK2366="Fiber CAmtel","TRANS_FO_CAMTEL",
AK2366="Fiber AOF","Fiber AOF",
AK2366="Projet OCM (HUAWEI)","TRAVAUX-HUAWEI",
AK2366="Projet OCM (NOKIA)","TRAVAUX-NOKIA",
AK2366="ACCESS-ISSUE","ACCESS-ISSUE",
AK2366="Projet OCM (ZTE, NOKIA, autres projets)","TRAVAUX OCM",
AK2366="No root CAuse","No root cause",
AK2366="ODU HS","PDH",
AK2366="IP &amp; VLAN","PDH",
AK2366="Warehouse HUAWEI","SPARE-ISSUE",
AK2366="SPARE-HS","SPARE-ISSUE",
AK2366="Power Telco","BSS",AK2366="no impacts","no impacts"
),"")</f>
        <v>IHS</v>
      </c>
      <c r="AJ2366" s="56" t="str" cm="1">
        <f t="array" ref="AJ2366">IFERROR(_xlfn.IFS(
AK2366="MPR ISSUE","TX ISSUE",
AK2366="BSS Hardware Issue","RAN ISSUE",
AK2366="Sites strategiques, MLL, Pylone, etc.","ENVTECH",
AK2366="AKTIVCO DEFAUT GE &amp; POWER Cabinet","POWER ISSUE",
AK2366="AKTIVCO Coupure ENEO &amp; Baisse de tension","POWER ISSUE",
AK2366="Coupure ENEO &amp; Baisse de tension","POWER ISSUE",
AK2366="Defaut GE &amp; POWER Cabinet","POWER ISSUE",
AK2366="Sharing","POWER ISSUE",
AK2366="Sites strategiques &amp; DataCenter","POWER ISSUE",
AK2366="Exclu","Exclu",
AK2366="SAT","TX ISSUE",
AK2366="SPARE-ISSUE","SPARE-ISSUE",
AK2366="Fiber CAmtel","TX ISSUE",
AK2366="Fiber AOF","TX ISSUE",
AK2366="Projet OCM (HUAWEI)","TRAVAUX-HUAWEI",
AK2366="Projet OCM (NOKIA)","TRAVAUX -NOKIA",
AK2366="ACCESS-ISSUE","ACCESS-ISSUE",
AK2366="Projet OCM (ZTE, NOKIA, autres projets)","TRAVAUX OCM",
AK2366="No root CAuse","No root cause",
AK2366="ODU HS","TX ISSUE",
AK2366="IP &amp; VLAN","TX ISSUE",
AK2366="Warehouse HUAWEI","SPARE-ISSUE",
AK2366="SPARE-HS","SPARE-ISSUE",
AK2366="Power Telco","RAN ISSUE",AK2366="no impacts","no impacts"
),"")</f>
        <v>POWER ISSUE</v>
      </c>
      <c r="AK2366" s="81" t="s">
        <v>5330</v>
      </c>
      <c r="AL2366" s="56" t="str" cm="1">
        <f t="array" ref="AL2366">IFERROR(_xlfn.IFS(
AK2366="MPR ISSUE","ACTIVE",
AK2366="BSS Hardware Issue","ACTIVE",
AK2366="Sites strategiques, MLL, Pylone, etc.","PASSIVE",
AK2366="AKTIVCO DEFAUT GE &amp; POWER Cabinet","PASSIVE",
AK2366="AKTIVCO Coupure ENEO &amp; Baisse de tension","PASSIVE",
AK2366="Coupure ENEO &amp; Baisse de tension","PASSIVE",
AK2366="Defaut GE &amp; POWER Cabinet","PASSIVE",
AK2366="Sharing","PASSIVE",
AK2366="Sites strategiques &amp; DataCenter","PASSIVE",
AK2366="Exclu","Exclu",
AK2366="SAT","ACTIVE",
AK2366="SPARE-ISSUE","SPARE-ISSUE",
AK2366="Fiber CAmtel","ACTIVE",
AK2366="Fiber AOF","ACTIVE",
AK2366="Projet OCM (HUAWEI)","PLANNED WORKS",
AK2366="Projet OCM (NOKIA)","PLANNED WORKS",
AK2366="ACCESS-ISSUE","ACCESS-ISSUE",
AK2366="Projet OCM (ZTE, NOKIA, autres projets)","PLANNED WORKS",
AK2366="No root CAuse","No root cause",
AK2366="ODU HS","ACTIVE",
AK2366="IP &amp; VLAN","ACTIVE",
AK2366="Warehouse HUAWEI","SPARE-ISSUE",
AK2366="SPARE-HS","SPARE-ISSUE",
AK2366="Power Telco","ACTIVE", AK2366="no impacts","no impacts"
),"")</f>
        <v>PASSIVE</v>
      </c>
      <c r="AM2366" s="108" t="s">
        <v>6051</v>
      </c>
      <c r="AN2366" s="117" t="s">
        <v>4820</v>
      </c>
      <c r="AP2366" s="23" t="s">
        <v>5537</v>
      </c>
      <c r="AQ2366" s="23" t="s">
        <v>5537</v>
      </c>
      <c r="AR2366" s="7"/>
      <c r="AS2366" s="6"/>
      <c r="AT2366" s="7"/>
      <c r="AU2366" s="3" t="s">
        <v>6051</v>
      </c>
      <c r="AV2366" s="24" t="s">
        <v>5537</v>
      </c>
      <c r="AW2366" s="24" t="s">
        <v>5537</v>
      </c>
      <c r="AX2366" s="24" t="s">
        <v>5537</v>
      </c>
      <c r="AY2366" s="24" t="s">
        <v>5537</v>
      </c>
      <c r="AZ2366" s="24" t="s">
        <v>5537</v>
      </c>
      <c r="BA2366" s="24" t="s">
        <v>5537</v>
      </c>
      <c r="BB2366" s="24" t="s">
        <v>5537</v>
      </c>
      <c r="BC2366" s="24" t="s">
        <v>5537</v>
      </c>
      <c r="BD2366" s="24" t="s">
        <v>5537</v>
      </c>
      <c r="BE2366" s="24" t="s">
        <v>5537</v>
      </c>
      <c r="BF2366" s="24" t="s">
        <v>5537</v>
      </c>
      <c r="BG2366" s="24" t="s">
        <v>5537</v>
      </c>
      <c r="BH2366" s="24" t="s">
        <v>5537</v>
      </c>
      <c r="BI2366" s="9" t="s">
        <v>5537</v>
      </c>
      <c r="BJ2366" s="14"/>
      <c r="BK2366" s="14" t="s">
        <v>5537</v>
      </c>
      <c r="BL2366" s="14" t="str">
        <f>_xlfn.XLOOKUP(B2366,'[4]cell downs 18042026 17h'!$B:$B,'[4]cell downs 18042026 17h'!$B:$B,"")</f>
        <v/>
      </c>
      <c r="BM2366" s="14" t="str">
        <f>_xlfn.XLOOKUP(B2366,'[5]Cells Huawei 19042026 15h'!$B:$B,'[5]Cells Huawei 19042026 15h'!$B:$B,"")</f>
        <v/>
      </c>
      <c r="BN2366" s="9" t="str">
        <f>_xlfn.XLOOKUP(B2366,'[6]cells down 19042026 9H40'!$B:$B,'[6]cells down 19042026 9H40'!$B:$B,"")</f>
        <v/>
      </c>
      <c r="BO2366" s="9" t="s">
        <v>4820</v>
      </c>
      <c r="BP2366" s="9" t="s">
        <v>12</v>
      </c>
    </row>
    <row r="2367" spans="1:68" s="9" customFormat="1" x14ac:dyDescent="0.35">
      <c r="A2367" s="1" t="s">
        <v>4821</v>
      </c>
      <c r="B2367" s="8" t="s">
        <v>4822</v>
      </c>
      <c r="C2367" s="3" t="str">
        <f>_xlfn.XLOOKUP(B2367,'[1]daily break down'!$D:$D,'[1]daily break down'!$E:$E,"")</f>
        <v>OUEST</v>
      </c>
      <c r="D2367" s="1" t="s">
        <v>11</v>
      </c>
      <c r="E2367" s="1" t="s">
        <v>12</v>
      </c>
      <c r="F2367" s="3" t="s">
        <v>102</v>
      </c>
      <c r="G2367" s="1" t="s">
        <v>4821</v>
      </c>
      <c r="H2367" s="39" t="str">
        <f>_xlfn.XLOOKUP(B2367,[2]CALCULATION!$B:$B,[2]CALCULATION!$H:$H,"")</f>
        <v>HUAWEI</v>
      </c>
      <c r="I2367" s="34">
        <v>0</v>
      </c>
      <c r="J2367" s="34">
        <v>0</v>
      </c>
      <c r="K2367" s="34">
        <v>0</v>
      </c>
      <c r="L2367" s="34">
        <v>0</v>
      </c>
      <c r="M2367" s="34">
        <v>0</v>
      </c>
      <c r="N2367" s="34">
        <v>0</v>
      </c>
      <c r="O2367" s="34">
        <v>0</v>
      </c>
      <c r="P2367" s="34">
        <v>0</v>
      </c>
      <c r="Q2367" s="34">
        <v>0</v>
      </c>
      <c r="R2367" s="34">
        <v>0</v>
      </c>
      <c r="S2367" s="109">
        <v>0</v>
      </c>
      <c r="T2367" s="109">
        <f>_xlfn.XLOOKUP(B2367,'[3]Nur des jours'!$B:$B,'[3]Nur des jours'!$U:$U,"")</f>
        <v>0</v>
      </c>
      <c r="U2367" s="109">
        <v>0</v>
      </c>
      <c r="V2367" s="109">
        <v>0</v>
      </c>
      <c r="W2367" s="109">
        <v>0</v>
      </c>
      <c r="X2367" s="109">
        <v>0</v>
      </c>
      <c r="Y2367" s="109">
        <v>0</v>
      </c>
      <c r="Z2367" s="109">
        <v>0</v>
      </c>
      <c r="AA2367" s="109">
        <v>0</v>
      </c>
      <c r="AB2367" s="109">
        <v>0</v>
      </c>
      <c r="AC2367" s="109">
        <v>0</v>
      </c>
      <c r="AD2367" s="109">
        <v>0</v>
      </c>
      <c r="AE2367" s="109">
        <v>0</v>
      </c>
      <c r="AF2367" s="109">
        <v>0</v>
      </c>
      <c r="AG2367" s="57" t="str">
        <f>_xlfn.XLOOKUP(B2367,[3]CALCULATION!$B:$B,[3]CALCULATION!$M:$M,"")</f>
        <v>Operationnel</v>
      </c>
      <c r="AH2367" s="57"/>
      <c r="AI2367" s="56" t="str" cm="1">
        <f t="array" ref="AI2367">IFERROR(_xlfn.IFS(
AK2367="MPR ISSUE","PDH",
AK2367="BSS Hardware Issue","BSS",
AK2367="Sites strategiques, MLL, Pylone, etc.","ENVTECH",
AK2367="AKTIVCO DEFAUT GE &amp; POWER Cabinet","AKTIVCO",
AK2367="AKTIVCO Coupure ENEO &amp; Baisse de tension","AKTIVCO GRID ONLY",
AK2367="Coupure ENEO &amp; Baisse de tension","IHS GRID ONLY",
AK2367="Defaut GE &amp; POWER Cabinet","IHS",
AK2367="Sharing","Partners",
AK2367="Sites strategiques &amp; DataCenter","SST &amp; DC",
AK2367="Exclu","Exclu",
AK2367="SAT","SAT",
AK2367="SPARE-ISSUE","SPARE-ISSUE",
AK2367="Fiber CAmtel","TRANS_FO_CAMTEL",
AK2367="Fiber AOF","Fiber AOF",
AK2367="Projet OCM (HUAWEI)","TRAVAUX-HUAWEI",
AK2367="Projet OCM (NOKIA)","TRAVAUX-NOKIA",
AK2367="ACCESS-ISSUE","ACCESS-ISSUE",
AK2367="Projet OCM (ZTE, NOKIA, autres projets)","TRAVAUX OCM",
AK2367="No root CAuse","No root cause",
AK2367="ODU HS","PDH",
AK2367="IP &amp; VLAN","PDH",
AK2367="Warehouse HUAWEI","SPARE-ISSUE",
AK2367="SPARE-HS","SPARE-ISSUE",
AK2367="Power Telco","BSS",AK2367="no impacts","no impacts"
),"")</f>
        <v>No root cause</v>
      </c>
      <c r="AJ2367" s="56" t="str" cm="1">
        <f t="array" ref="AJ2367">IFERROR(_xlfn.IFS(
AK2367="MPR ISSUE","TX ISSUE",
AK2367="BSS Hardware Issue","RAN ISSUE",
AK2367="Sites strategiques, MLL, Pylone, etc.","ENVTECH",
AK2367="AKTIVCO DEFAUT GE &amp; POWER Cabinet","POWER ISSUE",
AK2367="AKTIVCO Coupure ENEO &amp; Baisse de tension","POWER ISSUE",
AK2367="Coupure ENEO &amp; Baisse de tension","POWER ISSUE",
AK2367="Defaut GE &amp; POWER Cabinet","POWER ISSUE",
AK2367="Sharing","POWER ISSUE",
AK2367="Sites strategiques &amp; DataCenter","POWER ISSUE",
AK2367="Exclu","Exclu",
AK2367="SAT","TX ISSUE",
AK2367="SPARE-ISSUE","SPARE-ISSUE",
AK2367="Fiber CAmtel","TX ISSUE",
AK2367="Fiber AOF","TX ISSUE",
AK2367="Projet OCM (HUAWEI)","TRAVAUX-HUAWEI",
AK2367="Projet OCM (NOKIA)","TRAVAUX -NOKIA",
AK2367="ACCESS-ISSUE","ACCESS-ISSUE",
AK2367="Projet OCM (ZTE, NOKIA, autres projets)","TRAVAUX OCM",
AK2367="No root CAuse","No root cause",
AK2367="ODU HS","TX ISSUE",
AK2367="IP &amp; VLAN","TX ISSUE",
AK2367="Warehouse HUAWEI","SPARE-ISSUE",
AK2367="SPARE-HS","SPARE-ISSUE",
AK2367="Power Telco","RAN ISSUE",AK2367="no impacts","no impacts"
),"")</f>
        <v>No root cause</v>
      </c>
      <c r="AK2367" s="81" t="s">
        <v>5620</v>
      </c>
      <c r="AL2367" s="56" t="str" cm="1">
        <f t="array" ref="AL2367">IFERROR(_xlfn.IFS(
AK2367="MPR ISSUE","ACTIVE",
AK2367="BSS Hardware Issue","ACTIVE",
AK2367="Sites strategiques, MLL, Pylone, etc.","PASSIVE",
AK2367="AKTIVCO DEFAUT GE &amp; POWER Cabinet","PASSIVE",
AK2367="AKTIVCO Coupure ENEO &amp; Baisse de tension","PASSIVE",
AK2367="Coupure ENEO &amp; Baisse de tension","PASSIVE",
AK2367="Defaut GE &amp; POWER Cabinet","PASSIVE",
AK2367="Sharing","PASSIVE",
AK2367="Sites strategiques &amp; DataCenter","PASSIVE",
AK2367="Exclu","Exclu",
AK2367="SAT","ACTIVE",
AK2367="SPARE-ISSUE","SPARE-ISSUE",
AK2367="Fiber CAmtel","ACTIVE",
AK2367="Fiber AOF","ACTIVE",
AK2367="Projet OCM (HUAWEI)","PLANNED WORKS",
AK2367="Projet OCM (NOKIA)","PLANNED WORKS",
AK2367="ACCESS-ISSUE","ACCESS-ISSUE",
AK2367="Projet OCM (ZTE, NOKIA, autres projets)","PLANNED WORKS",
AK2367="No root CAuse","No root cause",
AK2367="ODU HS","ACTIVE",
AK2367="IP &amp; VLAN","ACTIVE",
AK2367="Warehouse HUAWEI","SPARE-ISSUE",
AK2367="SPARE-HS","SPARE-ISSUE",
AK2367="Power Telco","ACTIVE", AK2367="no impacts","no impacts"
),"")</f>
        <v>No root cause</v>
      </c>
      <c r="AM2367" s="108" t="s">
        <v>5537</v>
      </c>
      <c r="AN2367" s="117" t="s">
        <v>4822</v>
      </c>
      <c r="AP2367" s="23" t="s">
        <v>5537</v>
      </c>
      <c r="AQ2367" s="23" t="s">
        <v>5537</v>
      </c>
      <c r="AR2367" s="7"/>
      <c r="AS2367" s="6"/>
      <c r="AT2367" s="7"/>
      <c r="AU2367" s="3" t="s">
        <v>5537</v>
      </c>
      <c r="AV2367" s="24" t="s">
        <v>5537</v>
      </c>
      <c r="AW2367" s="24" t="s">
        <v>5537</v>
      </c>
      <c r="AX2367" s="24" t="s">
        <v>5537</v>
      </c>
      <c r="AY2367" s="24" t="s">
        <v>5537</v>
      </c>
      <c r="AZ2367" s="24" t="s">
        <v>5537</v>
      </c>
      <c r="BA2367" s="24" t="s">
        <v>5537</v>
      </c>
      <c r="BB2367" s="24" t="s">
        <v>5537</v>
      </c>
      <c r="BC2367" s="24" t="s">
        <v>5537</v>
      </c>
      <c r="BD2367" s="24" t="s">
        <v>5537</v>
      </c>
      <c r="BE2367" s="24" t="s">
        <v>5537</v>
      </c>
      <c r="BF2367" s="24" t="s">
        <v>5537</v>
      </c>
      <c r="BG2367" s="24" t="s">
        <v>5537</v>
      </c>
      <c r="BH2367" s="24" t="s">
        <v>5537</v>
      </c>
      <c r="BI2367" s="9" t="s">
        <v>5537</v>
      </c>
      <c r="BJ2367" s="14"/>
      <c r="BK2367" s="14" t="s">
        <v>5537</v>
      </c>
      <c r="BL2367" s="14" t="str">
        <f>_xlfn.XLOOKUP(B2367,'[4]cell downs 18042026 17h'!$B:$B,'[4]cell downs 18042026 17h'!$B:$B,"")</f>
        <v/>
      </c>
      <c r="BM2367" s="14" t="str">
        <f>_xlfn.XLOOKUP(B2367,'[5]Cells Huawei 19042026 15h'!$B:$B,'[5]Cells Huawei 19042026 15h'!$B:$B,"")</f>
        <v/>
      </c>
      <c r="BN2367" s="9" t="str">
        <f>_xlfn.XLOOKUP(B2367,'[6]cells down 19042026 9H40'!$B:$B,'[6]cells down 19042026 9H40'!$B:$B,"")</f>
        <v/>
      </c>
      <c r="BO2367" s="9" t="s">
        <v>4822</v>
      </c>
      <c r="BP2367" s="9" t="s">
        <v>12</v>
      </c>
    </row>
    <row r="2368" spans="1:68" s="9" customFormat="1" x14ac:dyDescent="0.35">
      <c r="A2368" s="1" t="s">
        <v>4921</v>
      </c>
      <c r="B2368" s="8" t="s">
        <v>4922</v>
      </c>
      <c r="C2368" s="3" t="str">
        <f>_xlfn.XLOOKUP(B2368,'[1]daily break down'!$D:$D,'[1]daily break down'!$E:$E,"")</f>
        <v>CENTRE</v>
      </c>
      <c r="D2368" s="1" t="s">
        <v>11</v>
      </c>
      <c r="E2368" s="1" t="str">
        <f>BP2368</f>
        <v/>
      </c>
      <c r="F2368" s="3" t="s">
        <v>37</v>
      </c>
      <c r="G2368" s="1" t="s">
        <v>4923</v>
      </c>
      <c r="H2368" s="41" t="str">
        <f>_xlfn.XLOOKUP(B2368,[2]CALCULATION!$B:$B,[2]CALCULATION!$H:$H,"")</f>
        <v>ZTE</v>
      </c>
      <c r="I2368" s="34">
        <v>0</v>
      </c>
      <c r="J2368" s="34">
        <v>0</v>
      </c>
      <c r="K2368" s="34">
        <v>0</v>
      </c>
      <c r="L2368" s="34">
        <v>0</v>
      </c>
      <c r="M2368" s="34">
        <v>0</v>
      </c>
      <c r="N2368" s="34">
        <v>0</v>
      </c>
      <c r="O2368" s="34">
        <v>0</v>
      </c>
      <c r="P2368" s="34">
        <v>0</v>
      </c>
      <c r="Q2368" s="34">
        <v>0</v>
      </c>
      <c r="R2368" s="34">
        <v>0</v>
      </c>
      <c r="S2368" s="109">
        <v>0</v>
      </c>
      <c r="T2368" s="109">
        <f>_xlfn.XLOOKUP(B2368,'[3]Nur des jours'!$B:$B,'[3]Nur des jours'!$U:$U,"")</f>
        <v>0</v>
      </c>
      <c r="U2368" s="109">
        <v>0</v>
      </c>
      <c r="V2368" s="109">
        <v>0</v>
      </c>
      <c r="W2368" s="109">
        <v>0</v>
      </c>
      <c r="X2368" s="109">
        <v>0</v>
      </c>
      <c r="Y2368" s="109">
        <v>0</v>
      </c>
      <c r="Z2368" s="109">
        <v>0</v>
      </c>
      <c r="AA2368" s="109">
        <v>0</v>
      </c>
      <c r="AB2368" s="109">
        <v>0</v>
      </c>
      <c r="AC2368" s="109">
        <v>0</v>
      </c>
      <c r="AD2368" s="109">
        <v>0</v>
      </c>
      <c r="AE2368" s="109">
        <v>0</v>
      </c>
      <c r="AF2368" s="109">
        <v>0</v>
      </c>
      <c r="AG2368" s="57" t="str">
        <f>_xlfn.XLOOKUP(B2368,[3]CALCULATION!$B:$B,[3]CALCULATION!$M:$M,"")</f>
        <v>Operationnel</v>
      </c>
      <c r="AH2368" s="57"/>
      <c r="AI2368" s="56" t="str" cm="1">
        <f t="array" ref="AI2368">IFERROR(_xlfn.IFS(
AK2368="MPR ISSUE","PDH",
AK2368="BSS Hardware Issue","BSS",
AK2368="Sites strategiques, MLL, Pylone, etc.","ENVTECH",
AK2368="AKTIVCO DEFAUT GE &amp; POWER Cabinet","AKTIVCO",
AK2368="AKTIVCO Coupure ENEO &amp; Baisse de tension","AKTIVCO GRID ONLY",
AK2368="Coupure ENEO &amp; Baisse de tension","IHS GRID ONLY",
AK2368="Defaut GE &amp; POWER Cabinet","IHS",
AK2368="Sharing","Partners",
AK2368="Sites strategiques &amp; DataCenter","SST &amp; DC",
AK2368="Exclu","Exclu",
AK2368="SAT","SAT",
AK2368="SPARE-ISSUE","SPARE-ISSUE",
AK2368="Fiber CAmtel","TRANS_FO_CAMTEL",
AK2368="Fiber AOF","Fiber AOF",
AK2368="Projet OCM (HUAWEI)","TRAVAUX-HUAWEI",
AK2368="Projet OCM (NOKIA)","TRAVAUX-NOKIA",
AK2368="ACCESS-ISSUE","ACCESS-ISSUE",
AK2368="Projet OCM (ZTE, NOKIA, autres projets)","TRAVAUX OCM",
AK2368="No root CAuse","No root cause",
AK2368="ODU HS","PDH",
AK2368="IP &amp; VLAN","PDH",
AK2368="Warehouse HUAWEI","SPARE-ISSUE",
AK2368="SPARE-HS","SPARE-ISSUE",
AK2368="Power Telco","BSS",AK2368="no impacts","no impacts"
),"")</f>
        <v>No root cause</v>
      </c>
      <c r="AJ2368" s="56" t="str" cm="1">
        <f t="array" ref="AJ2368">IFERROR(_xlfn.IFS(
AK2368="MPR ISSUE","TX ISSUE",
AK2368="BSS Hardware Issue","RAN ISSUE",
AK2368="Sites strategiques, MLL, Pylone, etc.","ENVTECH",
AK2368="AKTIVCO DEFAUT GE &amp; POWER Cabinet","POWER ISSUE",
AK2368="AKTIVCO Coupure ENEO &amp; Baisse de tension","POWER ISSUE",
AK2368="Coupure ENEO &amp; Baisse de tension","POWER ISSUE",
AK2368="Defaut GE &amp; POWER Cabinet","POWER ISSUE",
AK2368="Sharing","POWER ISSUE",
AK2368="Sites strategiques &amp; DataCenter","POWER ISSUE",
AK2368="Exclu","Exclu",
AK2368="SAT","TX ISSUE",
AK2368="SPARE-ISSUE","SPARE-ISSUE",
AK2368="Fiber CAmtel","TX ISSUE",
AK2368="Fiber AOF","TX ISSUE",
AK2368="Projet OCM (HUAWEI)","TRAVAUX-HUAWEI",
AK2368="Projet OCM (NOKIA)","TRAVAUX -NOKIA",
AK2368="ACCESS-ISSUE","ACCESS-ISSUE",
AK2368="Projet OCM (ZTE, NOKIA, autres projets)","TRAVAUX OCM",
AK2368="No root CAuse","No root cause",
AK2368="ODU HS","TX ISSUE",
AK2368="IP &amp; VLAN","TX ISSUE",
AK2368="Warehouse HUAWEI","SPARE-ISSUE",
AK2368="SPARE-HS","SPARE-ISSUE",
AK2368="Power Telco","RAN ISSUE",AK2368="no impacts","no impacts"
),"")</f>
        <v>No root cause</v>
      </c>
      <c r="AK2368" s="81" t="s">
        <v>5620</v>
      </c>
      <c r="AL2368" s="56" t="str" cm="1">
        <f t="array" ref="AL2368">IFERROR(_xlfn.IFS(
AK2368="MPR ISSUE","ACTIVE",
AK2368="BSS Hardware Issue","ACTIVE",
AK2368="Sites strategiques, MLL, Pylone, etc.","PASSIVE",
AK2368="AKTIVCO DEFAUT GE &amp; POWER Cabinet","PASSIVE",
AK2368="AKTIVCO Coupure ENEO &amp; Baisse de tension","PASSIVE",
AK2368="Coupure ENEO &amp; Baisse de tension","PASSIVE",
AK2368="Defaut GE &amp; POWER Cabinet","PASSIVE",
AK2368="Sharing","PASSIVE",
AK2368="Sites strategiques &amp; DataCenter","PASSIVE",
AK2368="Exclu","Exclu",
AK2368="SAT","ACTIVE",
AK2368="SPARE-ISSUE","SPARE-ISSUE",
AK2368="Fiber CAmtel","ACTIVE",
AK2368="Fiber AOF","ACTIVE",
AK2368="Projet OCM (HUAWEI)","PLANNED WORKS",
AK2368="Projet OCM (NOKIA)","PLANNED WORKS",
AK2368="ACCESS-ISSUE","ACCESS-ISSUE",
AK2368="Projet OCM (ZTE, NOKIA, autres projets)","PLANNED WORKS",
AK2368="No root CAuse","No root cause",
AK2368="ODU HS","ACTIVE",
AK2368="IP &amp; VLAN","ACTIVE",
AK2368="Warehouse HUAWEI","SPARE-ISSUE",
AK2368="SPARE-HS","SPARE-ISSUE",
AK2368="Power Telco","ACTIVE", AK2368="no impacts","no impacts"
),"")</f>
        <v>No root cause</v>
      </c>
      <c r="AM2368" s="108" t="s">
        <v>5537</v>
      </c>
      <c r="AN2368" s="117" t="s">
        <v>4922</v>
      </c>
      <c r="AP2368" s="23" t="s">
        <v>5537</v>
      </c>
      <c r="AQ2368" s="23" t="s">
        <v>5537</v>
      </c>
      <c r="AR2368" s="7"/>
      <c r="AS2368" s="6"/>
      <c r="AT2368" s="7"/>
      <c r="AU2368" s="3" t="s">
        <v>5537</v>
      </c>
      <c r="AV2368" s="24" t="s">
        <v>5537</v>
      </c>
      <c r="AW2368" s="24" t="s">
        <v>5537</v>
      </c>
      <c r="AX2368" s="24" t="s">
        <v>5537</v>
      </c>
      <c r="AY2368" s="24" t="s">
        <v>5537</v>
      </c>
      <c r="AZ2368" s="24" t="s">
        <v>5537</v>
      </c>
      <c r="BA2368" s="24" t="s">
        <v>5537</v>
      </c>
      <c r="BB2368" s="24" t="s">
        <v>5537</v>
      </c>
      <c r="BC2368" s="24" t="s">
        <v>5537</v>
      </c>
      <c r="BD2368" s="24" t="s">
        <v>5537</v>
      </c>
      <c r="BE2368" s="24" t="s">
        <v>5537</v>
      </c>
      <c r="BF2368" s="24" t="s">
        <v>5537</v>
      </c>
      <c r="BG2368" s="24" t="s">
        <v>5537</v>
      </c>
      <c r="BH2368" s="24" t="s">
        <v>5537</v>
      </c>
      <c r="BI2368" s="9" t="s">
        <v>5537</v>
      </c>
      <c r="BJ2368" s="14"/>
      <c r="BK2368" s="14" t="s">
        <v>5537</v>
      </c>
      <c r="BL2368" s="14" t="str">
        <f>_xlfn.XLOOKUP(B2368,'[4]cell downs 18042026 17h'!$B:$B,'[4]cell downs 18042026 17h'!$B:$B,"")</f>
        <v/>
      </c>
      <c r="BM2368" s="14" t="str">
        <f>_xlfn.XLOOKUP(B2368,'[5]Cells Huawei 19042026 15h'!$B:$B,'[5]Cells Huawei 19042026 15h'!$B:$B,"")</f>
        <v/>
      </c>
      <c r="BN2368" s="9" t="str">
        <f>_xlfn.XLOOKUP(B2368,'[6]cells down 19042026 9H40'!$B:$B,'[6]cells down 19042026 9H40'!$B:$B,"")</f>
        <v/>
      </c>
      <c r="BO2368" s="9" t="s">
        <v>4922</v>
      </c>
      <c r="BP2368" s="9" t="s">
        <v>5537</v>
      </c>
    </row>
    <row r="2369" spans="1:68" s="9" customFormat="1" x14ac:dyDescent="0.35">
      <c r="A2369" s="1" t="s">
        <v>4834</v>
      </c>
      <c r="B2369" s="8" t="s">
        <v>4835</v>
      </c>
      <c r="C2369" s="3" t="str">
        <f>_xlfn.XLOOKUP(B2369,'[1]daily break down'!$D:$D,'[1]daily break down'!$E:$E,"")</f>
        <v>Douala</v>
      </c>
      <c r="D2369" s="1" t="s">
        <v>11</v>
      </c>
      <c r="E2369" s="1" t="s">
        <v>12</v>
      </c>
      <c r="F2369" s="3" t="s">
        <v>31</v>
      </c>
      <c r="G2369" s="1" t="s">
        <v>32</v>
      </c>
      <c r="H2369" s="41" t="str">
        <f>_xlfn.XLOOKUP(B2369,[2]CALCULATION!$B:$B,[2]CALCULATION!$H:$H,"")</f>
        <v>ZTE</v>
      </c>
      <c r="I2369" s="34">
        <v>0</v>
      </c>
      <c r="J2369" s="34">
        <v>0</v>
      </c>
      <c r="K2369" s="34">
        <v>0</v>
      </c>
      <c r="L2369" s="34">
        <v>0</v>
      </c>
      <c r="M2369" s="34">
        <v>0</v>
      </c>
      <c r="N2369" s="34">
        <v>0</v>
      </c>
      <c r="O2369" s="34">
        <v>0</v>
      </c>
      <c r="P2369" s="34">
        <v>0</v>
      </c>
      <c r="Q2369" s="34">
        <v>0</v>
      </c>
      <c r="R2369" s="34">
        <v>0</v>
      </c>
      <c r="S2369" s="109">
        <v>0</v>
      </c>
      <c r="T2369" s="109">
        <f>_xlfn.XLOOKUP(B2369,'[3]Nur des jours'!$B:$B,'[3]Nur des jours'!$U:$U,"")</f>
        <v>0</v>
      </c>
      <c r="U2369" s="109">
        <v>0</v>
      </c>
      <c r="V2369" s="109">
        <v>0</v>
      </c>
      <c r="W2369" s="109">
        <v>0</v>
      </c>
      <c r="X2369" s="109">
        <v>0</v>
      </c>
      <c r="Y2369" s="109">
        <v>0</v>
      </c>
      <c r="Z2369" s="109">
        <v>0</v>
      </c>
      <c r="AA2369" s="109">
        <v>0</v>
      </c>
      <c r="AB2369" s="109">
        <v>0</v>
      </c>
      <c r="AC2369" s="109">
        <v>0</v>
      </c>
      <c r="AD2369" s="109">
        <v>0</v>
      </c>
      <c r="AE2369" s="109">
        <v>0</v>
      </c>
      <c r="AF2369" s="109">
        <v>0</v>
      </c>
      <c r="AG2369" s="57" t="str">
        <f>_xlfn.XLOOKUP(B2369,[3]CALCULATION!$B:$B,[3]CALCULATION!$M:$M,"")</f>
        <v>Operationnel</v>
      </c>
      <c r="AH2369" s="57"/>
      <c r="AI2369" s="56" t="str" cm="1">
        <f t="array" ref="AI2369">IFERROR(_xlfn.IFS(
AK2369="MPR ISSUE","PDH",
AK2369="BSS Hardware Issue","BSS",
AK2369="Sites strategiques, MLL, Pylone, etc.","ENVTECH",
AK2369="AKTIVCO DEFAUT GE &amp; POWER Cabinet","AKTIVCO",
AK2369="AKTIVCO Coupure ENEO &amp; Baisse de tension","AKTIVCO GRID ONLY",
AK2369="Coupure ENEO &amp; Baisse de tension","IHS GRID ONLY",
AK2369="Defaut GE &amp; POWER Cabinet","IHS",
AK2369="Sharing","Partners",
AK2369="Sites strategiques &amp; DataCenter","SST &amp; DC",
AK2369="Exclu","Exclu",
AK2369="SAT","SAT",
AK2369="SPARE-ISSUE","SPARE-ISSUE",
AK2369="Fiber CAmtel","TRANS_FO_CAMTEL",
AK2369="Fiber AOF","Fiber AOF",
AK2369="Projet OCM (HUAWEI)","TRAVAUX-HUAWEI",
AK2369="Projet OCM (NOKIA)","TRAVAUX-NOKIA",
AK2369="ACCESS-ISSUE","ACCESS-ISSUE",
AK2369="Projet OCM (ZTE, NOKIA, autres projets)","TRAVAUX OCM",
AK2369="No root CAuse","No root cause",
AK2369="ODU HS","PDH",
AK2369="IP &amp; VLAN","PDH",
AK2369="Warehouse HUAWEI","SPARE-ISSUE",
AK2369="SPARE-HS","SPARE-ISSUE",
AK2369="Power Telco","BSS",AK2369="no impacts","no impacts"
),"")</f>
        <v>No root cause</v>
      </c>
      <c r="AJ2369" s="56" t="str" cm="1">
        <f t="array" ref="AJ2369">IFERROR(_xlfn.IFS(
AK2369="MPR ISSUE","TX ISSUE",
AK2369="BSS Hardware Issue","RAN ISSUE",
AK2369="Sites strategiques, MLL, Pylone, etc.","ENVTECH",
AK2369="AKTIVCO DEFAUT GE &amp; POWER Cabinet","POWER ISSUE",
AK2369="AKTIVCO Coupure ENEO &amp; Baisse de tension","POWER ISSUE",
AK2369="Coupure ENEO &amp; Baisse de tension","POWER ISSUE",
AK2369="Defaut GE &amp; POWER Cabinet","POWER ISSUE",
AK2369="Sharing","POWER ISSUE",
AK2369="Sites strategiques &amp; DataCenter","POWER ISSUE",
AK2369="Exclu","Exclu",
AK2369="SAT","TX ISSUE",
AK2369="SPARE-ISSUE","SPARE-ISSUE",
AK2369="Fiber CAmtel","TX ISSUE",
AK2369="Fiber AOF","TX ISSUE",
AK2369="Projet OCM (HUAWEI)","TRAVAUX-HUAWEI",
AK2369="Projet OCM (NOKIA)","TRAVAUX -NOKIA",
AK2369="ACCESS-ISSUE","ACCESS-ISSUE",
AK2369="Projet OCM (ZTE, NOKIA, autres projets)","TRAVAUX OCM",
AK2369="No root CAuse","No root cause",
AK2369="ODU HS","TX ISSUE",
AK2369="IP &amp; VLAN","TX ISSUE",
AK2369="Warehouse HUAWEI","SPARE-ISSUE",
AK2369="SPARE-HS","SPARE-ISSUE",
AK2369="Power Telco","RAN ISSUE",AK2369="no impacts","no impacts"
),"")</f>
        <v>No root cause</v>
      </c>
      <c r="AK2369" s="81" t="s">
        <v>5620</v>
      </c>
      <c r="AL2369" s="56" t="str" cm="1">
        <f t="array" ref="AL2369">IFERROR(_xlfn.IFS(
AK2369="MPR ISSUE","ACTIVE",
AK2369="BSS Hardware Issue","ACTIVE",
AK2369="Sites strategiques, MLL, Pylone, etc.","PASSIVE",
AK2369="AKTIVCO DEFAUT GE &amp; POWER Cabinet","PASSIVE",
AK2369="AKTIVCO Coupure ENEO &amp; Baisse de tension","PASSIVE",
AK2369="Coupure ENEO &amp; Baisse de tension","PASSIVE",
AK2369="Defaut GE &amp; POWER Cabinet","PASSIVE",
AK2369="Sharing","PASSIVE",
AK2369="Sites strategiques &amp; DataCenter","PASSIVE",
AK2369="Exclu","Exclu",
AK2369="SAT","ACTIVE",
AK2369="SPARE-ISSUE","SPARE-ISSUE",
AK2369="Fiber CAmtel","ACTIVE",
AK2369="Fiber AOF","ACTIVE",
AK2369="Projet OCM (HUAWEI)","PLANNED WORKS",
AK2369="Projet OCM (NOKIA)","PLANNED WORKS",
AK2369="ACCESS-ISSUE","ACCESS-ISSUE",
AK2369="Projet OCM (ZTE, NOKIA, autres projets)","PLANNED WORKS",
AK2369="No root CAuse","No root cause",
AK2369="ODU HS","ACTIVE",
AK2369="IP &amp; VLAN","ACTIVE",
AK2369="Warehouse HUAWEI","SPARE-ISSUE",
AK2369="SPARE-HS","SPARE-ISSUE",
AK2369="Power Telco","ACTIVE", AK2369="no impacts","no impacts"
),"")</f>
        <v>No root cause</v>
      </c>
      <c r="AM2369" s="108" t="s">
        <v>5537</v>
      </c>
      <c r="AN2369" s="117" t="s">
        <v>4835</v>
      </c>
      <c r="AP2369" s="23" t="s">
        <v>5537</v>
      </c>
      <c r="AQ2369" s="23" t="s">
        <v>5537</v>
      </c>
      <c r="AR2369" s="7"/>
      <c r="AS2369" s="6"/>
      <c r="AT2369" s="7"/>
      <c r="AU2369" s="3" t="s">
        <v>5537</v>
      </c>
      <c r="AV2369" s="24" t="s">
        <v>5537</v>
      </c>
      <c r="AW2369" s="24" t="s">
        <v>5537</v>
      </c>
      <c r="AX2369" s="24" t="s">
        <v>5537</v>
      </c>
      <c r="AY2369" s="24" t="s">
        <v>5537</v>
      </c>
      <c r="AZ2369" s="24" t="s">
        <v>5537</v>
      </c>
      <c r="BA2369" s="24" t="s">
        <v>5537</v>
      </c>
      <c r="BB2369" s="24" t="s">
        <v>5537</v>
      </c>
      <c r="BC2369" s="24" t="s">
        <v>5537</v>
      </c>
      <c r="BD2369" s="24" t="s">
        <v>5537</v>
      </c>
      <c r="BE2369" s="24" t="s">
        <v>5537</v>
      </c>
      <c r="BF2369" s="24" t="s">
        <v>5537</v>
      </c>
      <c r="BG2369" s="24" t="s">
        <v>5537</v>
      </c>
      <c r="BH2369" s="24" t="s">
        <v>5537</v>
      </c>
      <c r="BI2369" s="9" t="s">
        <v>5537</v>
      </c>
      <c r="BJ2369" s="14"/>
      <c r="BK2369" s="14" t="s">
        <v>5537</v>
      </c>
      <c r="BL2369" s="14" t="str">
        <f>_xlfn.XLOOKUP(B2369,'[4]cell downs 18042026 17h'!$B:$B,'[4]cell downs 18042026 17h'!$B:$B,"")</f>
        <v/>
      </c>
      <c r="BM2369" s="14" t="str">
        <f>_xlfn.XLOOKUP(B2369,'[5]Cells Huawei 19042026 15h'!$B:$B,'[5]Cells Huawei 19042026 15h'!$B:$B,"")</f>
        <v/>
      </c>
      <c r="BN2369" s="9" t="str">
        <f>_xlfn.XLOOKUP(B2369,'[6]cells down 19042026 9H40'!$B:$B,'[6]cells down 19042026 9H40'!$B:$B,"")</f>
        <v/>
      </c>
      <c r="BO2369" s="9" t="s">
        <v>4835</v>
      </c>
      <c r="BP2369" s="9" t="s">
        <v>12</v>
      </c>
    </row>
    <row r="2370" spans="1:68" s="9" customFormat="1" x14ac:dyDescent="0.35">
      <c r="A2370" s="1" t="s">
        <v>4940</v>
      </c>
      <c r="B2370" s="8" t="s">
        <v>4941</v>
      </c>
      <c r="C2370" s="3" t="str">
        <f>_xlfn.XLOOKUP(B2370,'[1]daily break down'!$D:$D,'[1]daily break down'!$E:$E,"")</f>
        <v>LITTORAL</v>
      </c>
      <c r="D2370" s="1" t="s">
        <v>11</v>
      </c>
      <c r="E2370" s="1" t="str">
        <f>BP2370</f>
        <v>Grid-Gen</v>
      </c>
      <c r="F2370" s="3" t="s">
        <v>31</v>
      </c>
      <c r="G2370" s="1" t="s">
        <v>4116</v>
      </c>
      <c r="H2370" s="41" t="str">
        <f>_xlfn.XLOOKUP(B2370,[2]CALCULATION!$B:$B,[2]CALCULATION!$H:$H,"")</f>
        <v>ZTE</v>
      </c>
      <c r="I2370" s="34">
        <v>0</v>
      </c>
      <c r="J2370" s="34">
        <v>0</v>
      </c>
      <c r="K2370" s="34">
        <v>0</v>
      </c>
      <c r="L2370" s="34">
        <v>0</v>
      </c>
      <c r="M2370" s="34">
        <v>0</v>
      </c>
      <c r="N2370" s="34">
        <v>0</v>
      </c>
      <c r="O2370" s="34">
        <v>0</v>
      </c>
      <c r="P2370" s="34">
        <v>0</v>
      </c>
      <c r="Q2370" s="34">
        <v>0</v>
      </c>
      <c r="R2370" s="34">
        <v>0</v>
      </c>
      <c r="S2370" s="109">
        <v>0</v>
      </c>
      <c r="T2370" s="109">
        <f>_xlfn.XLOOKUP(B2370,'[3]Nur des jours'!$B:$B,'[3]Nur des jours'!$U:$U,"")</f>
        <v>0</v>
      </c>
      <c r="U2370" s="109">
        <v>0</v>
      </c>
      <c r="V2370" s="109">
        <v>0</v>
      </c>
      <c r="W2370" s="109">
        <v>0</v>
      </c>
      <c r="X2370" s="109">
        <v>0</v>
      </c>
      <c r="Y2370" s="109">
        <v>0</v>
      </c>
      <c r="Z2370" s="109">
        <v>0</v>
      </c>
      <c r="AA2370" s="109">
        <v>0</v>
      </c>
      <c r="AB2370" s="109">
        <v>0</v>
      </c>
      <c r="AC2370" s="109">
        <v>0</v>
      </c>
      <c r="AD2370" s="109">
        <v>0</v>
      </c>
      <c r="AE2370" s="109">
        <v>0</v>
      </c>
      <c r="AF2370" s="109">
        <v>0</v>
      </c>
      <c r="AG2370" s="57" t="str">
        <f>_xlfn.XLOOKUP(B2370,[3]CALCULATION!$B:$B,[3]CALCULATION!$M:$M,"")</f>
        <v>Operationnel</v>
      </c>
      <c r="AH2370" s="57"/>
      <c r="AI2370" s="56" t="str" cm="1">
        <f t="array" ref="AI2370">IFERROR(_xlfn.IFS(
AK2370="MPR ISSUE","PDH",
AK2370="BSS Hardware Issue","BSS",
AK2370="Sites strategiques, MLL, Pylone, etc.","ENVTECH",
AK2370="AKTIVCO DEFAUT GE &amp; POWER Cabinet","AKTIVCO",
AK2370="AKTIVCO Coupure ENEO &amp; Baisse de tension","AKTIVCO GRID ONLY",
AK2370="Coupure ENEO &amp; Baisse de tension","IHS GRID ONLY",
AK2370="Defaut GE &amp; POWER Cabinet","IHS",
AK2370="Sharing","Partners",
AK2370="Sites strategiques &amp; DataCenter","SST &amp; DC",
AK2370="Exclu","Exclu",
AK2370="SAT","SAT",
AK2370="SPARE-ISSUE","SPARE-ISSUE",
AK2370="Fiber CAmtel","TRANS_FO_CAMTEL",
AK2370="Fiber AOF","Fiber AOF",
AK2370="Projet OCM (HUAWEI)","TRAVAUX-HUAWEI",
AK2370="Projet OCM (NOKIA)","TRAVAUX-NOKIA",
AK2370="ACCESS-ISSUE","ACCESS-ISSUE",
AK2370="Projet OCM (ZTE, NOKIA, autres projets)","TRAVAUX OCM",
AK2370="No root CAuse","No root cause",
AK2370="ODU HS","PDH",
AK2370="IP &amp; VLAN","PDH",
AK2370="Warehouse HUAWEI","SPARE-ISSUE",
AK2370="SPARE-HS","SPARE-ISSUE",
AK2370="Power Telco","BSS",AK2370="no impacts","no impacts"
),"")</f>
        <v>No root cause</v>
      </c>
      <c r="AJ2370" s="56" t="str" cm="1">
        <f t="array" ref="AJ2370">IFERROR(_xlfn.IFS(
AK2370="MPR ISSUE","TX ISSUE",
AK2370="BSS Hardware Issue","RAN ISSUE",
AK2370="Sites strategiques, MLL, Pylone, etc.","ENVTECH",
AK2370="AKTIVCO DEFAUT GE &amp; POWER Cabinet","POWER ISSUE",
AK2370="AKTIVCO Coupure ENEO &amp; Baisse de tension","POWER ISSUE",
AK2370="Coupure ENEO &amp; Baisse de tension","POWER ISSUE",
AK2370="Defaut GE &amp; POWER Cabinet","POWER ISSUE",
AK2370="Sharing","POWER ISSUE",
AK2370="Sites strategiques &amp; DataCenter","POWER ISSUE",
AK2370="Exclu","Exclu",
AK2370="SAT","TX ISSUE",
AK2370="SPARE-ISSUE","SPARE-ISSUE",
AK2370="Fiber CAmtel","TX ISSUE",
AK2370="Fiber AOF","TX ISSUE",
AK2370="Projet OCM (HUAWEI)","TRAVAUX-HUAWEI",
AK2370="Projet OCM (NOKIA)","TRAVAUX -NOKIA",
AK2370="ACCESS-ISSUE","ACCESS-ISSUE",
AK2370="Projet OCM (ZTE, NOKIA, autres projets)","TRAVAUX OCM",
AK2370="No root CAuse","No root cause",
AK2370="ODU HS","TX ISSUE",
AK2370="IP &amp; VLAN","TX ISSUE",
AK2370="Warehouse HUAWEI","SPARE-ISSUE",
AK2370="SPARE-HS","SPARE-ISSUE",
AK2370="Power Telco","RAN ISSUE",AK2370="no impacts","no impacts"
),"")</f>
        <v>No root cause</v>
      </c>
      <c r="AK2370" s="81" t="s">
        <v>5620</v>
      </c>
      <c r="AL2370" s="56" t="str" cm="1">
        <f t="array" ref="AL2370">IFERROR(_xlfn.IFS(
AK2370="MPR ISSUE","ACTIVE",
AK2370="BSS Hardware Issue","ACTIVE",
AK2370="Sites strategiques, MLL, Pylone, etc.","PASSIVE",
AK2370="AKTIVCO DEFAUT GE &amp; POWER Cabinet","PASSIVE",
AK2370="AKTIVCO Coupure ENEO &amp; Baisse de tension","PASSIVE",
AK2370="Coupure ENEO &amp; Baisse de tension","PASSIVE",
AK2370="Defaut GE &amp; POWER Cabinet","PASSIVE",
AK2370="Sharing","PASSIVE",
AK2370="Sites strategiques &amp; DataCenter","PASSIVE",
AK2370="Exclu","Exclu",
AK2370="SAT","ACTIVE",
AK2370="SPARE-ISSUE","SPARE-ISSUE",
AK2370="Fiber CAmtel","ACTIVE",
AK2370="Fiber AOF","ACTIVE",
AK2370="Projet OCM (HUAWEI)","PLANNED WORKS",
AK2370="Projet OCM (NOKIA)","PLANNED WORKS",
AK2370="ACCESS-ISSUE","ACCESS-ISSUE",
AK2370="Projet OCM (ZTE, NOKIA, autres projets)","PLANNED WORKS",
AK2370="No root CAuse","No root cause",
AK2370="ODU HS","ACTIVE",
AK2370="IP &amp; VLAN","ACTIVE",
AK2370="Warehouse HUAWEI","SPARE-ISSUE",
AK2370="SPARE-HS","SPARE-ISSUE",
AK2370="Power Telco","ACTIVE", AK2370="no impacts","no impacts"
),"")</f>
        <v>No root cause</v>
      </c>
      <c r="AM2370" s="108" t="s">
        <v>5537</v>
      </c>
      <c r="AN2370" s="117" t="s">
        <v>4941</v>
      </c>
      <c r="AO2370" s="114"/>
      <c r="AP2370" s="23" t="s">
        <v>5537</v>
      </c>
      <c r="AQ2370" s="23" t="s">
        <v>5537</v>
      </c>
      <c r="AR2370" s="7"/>
      <c r="AS2370" s="6"/>
      <c r="AT2370" s="7"/>
      <c r="AU2370" s="3" t="s">
        <v>5537</v>
      </c>
      <c r="AV2370" s="24" t="s">
        <v>5537</v>
      </c>
      <c r="AW2370" s="24" t="s">
        <v>5537</v>
      </c>
      <c r="AX2370" s="24" t="s">
        <v>5537</v>
      </c>
      <c r="AY2370" s="24" t="s">
        <v>5537</v>
      </c>
      <c r="AZ2370" s="24" t="s">
        <v>5537</v>
      </c>
      <c r="BA2370" s="24" t="s">
        <v>5537</v>
      </c>
      <c r="BB2370" s="24" t="s">
        <v>5537</v>
      </c>
      <c r="BC2370" s="24" t="s">
        <v>5537</v>
      </c>
      <c r="BD2370" s="24" t="s">
        <v>5537</v>
      </c>
      <c r="BE2370" s="24" t="s">
        <v>5537</v>
      </c>
      <c r="BF2370" s="24" t="s">
        <v>5537</v>
      </c>
      <c r="BG2370" s="24" t="s">
        <v>5537</v>
      </c>
      <c r="BH2370" s="24" t="s">
        <v>5537</v>
      </c>
      <c r="BI2370" s="9" t="s">
        <v>5537</v>
      </c>
      <c r="BJ2370" s="14"/>
      <c r="BK2370" s="14" t="s">
        <v>5537</v>
      </c>
      <c r="BL2370" s="14" t="str">
        <f>_xlfn.XLOOKUP(B2370,'[4]cell downs 18042026 17h'!$B:$B,'[4]cell downs 18042026 17h'!$B:$B,"")</f>
        <v/>
      </c>
      <c r="BM2370" s="14" t="str">
        <f>_xlfn.XLOOKUP(B2370,'[5]Cells Huawei 19042026 15h'!$B:$B,'[5]Cells Huawei 19042026 15h'!$B:$B,"")</f>
        <v/>
      </c>
      <c r="BN2370" s="9" t="str">
        <f>_xlfn.XLOOKUP(B2370,'[6]cells down 19042026 9H40'!$B:$B,'[6]cells down 19042026 9H40'!$B:$B,"")</f>
        <v/>
      </c>
      <c r="BO2370" s="9" t="s">
        <v>4941</v>
      </c>
      <c r="BP2370" s="9" t="s">
        <v>12</v>
      </c>
    </row>
    <row r="2371" spans="1:68" s="9" customFormat="1" x14ac:dyDescent="0.35">
      <c r="A2371" s="1" t="s">
        <v>4853</v>
      </c>
      <c r="B2371" s="8" t="s">
        <v>4854</v>
      </c>
      <c r="C2371" s="3" t="str">
        <f>_xlfn.XLOOKUP(B2371,'[1]daily break down'!$D:$D,'[1]daily break down'!$E:$E,"")</f>
        <v>NORD-OUEST</v>
      </c>
      <c r="D2371" s="1"/>
      <c r="E2371" s="1"/>
      <c r="F2371" s="3" t="s">
        <v>51</v>
      </c>
      <c r="G2371" s="1" t="s">
        <v>4110</v>
      </c>
      <c r="H2371" s="39" t="str">
        <f>_xlfn.XLOOKUP(B2371,[2]CALCULATION!$B:$B,[2]CALCULATION!$H:$H,"")</f>
        <v>HUAWEI</v>
      </c>
      <c r="I2371" s="34">
        <v>0</v>
      </c>
      <c r="J2371" s="34">
        <v>0</v>
      </c>
      <c r="K2371" s="34">
        <v>0</v>
      </c>
      <c r="L2371" s="34">
        <v>0</v>
      </c>
      <c r="M2371" s="34">
        <v>0</v>
      </c>
      <c r="N2371" s="34">
        <v>0</v>
      </c>
      <c r="O2371" s="34">
        <v>0</v>
      </c>
      <c r="P2371" s="34">
        <v>0</v>
      </c>
      <c r="Q2371" s="34">
        <v>0</v>
      </c>
      <c r="R2371" s="34">
        <v>0</v>
      </c>
      <c r="S2371" s="109">
        <v>0</v>
      </c>
      <c r="T2371" s="109">
        <f>_xlfn.XLOOKUP(B2371,'[3]Nur des jours'!$B:$B,'[3]Nur des jours'!$U:$U,"")</f>
        <v>0</v>
      </c>
      <c r="U2371" s="109">
        <v>0</v>
      </c>
      <c r="V2371" s="109">
        <v>10.344113568071499</v>
      </c>
      <c r="W2371" s="109">
        <v>0</v>
      </c>
      <c r="X2371" s="109">
        <v>0</v>
      </c>
      <c r="Y2371" s="109">
        <v>0</v>
      </c>
      <c r="Z2371" s="109">
        <v>0</v>
      </c>
      <c r="AA2371" s="109">
        <v>0</v>
      </c>
      <c r="AB2371" s="109">
        <v>0</v>
      </c>
      <c r="AC2371" s="109">
        <v>0</v>
      </c>
      <c r="AD2371" s="109">
        <v>0</v>
      </c>
      <c r="AE2371" s="109">
        <v>0</v>
      </c>
      <c r="AF2371" s="109">
        <v>0</v>
      </c>
      <c r="AG2371" s="57" t="str">
        <f>_xlfn.XLOOKUP(B2371,[3]CALCULATION!$B:$B,[3]CALCULATION!$M:$M,"")</f>
        <v>Insecurity</v>
      </c>
      <c r="AH2371" s="57"/>
      <c r="AI2371" s="56" t="str" cm="1">
        <f t="array" ref="AI2371">IFERROR(_xlfn.IFS(
AK2371="MPR ISSUE","PDH",
AK2371="BSS Hardware Issue","BSS",
AK2371="Sites strategiques, MLL, Pylone, etc.","ENVTECH",
AK2371="AKTIVCO DEFAUT GE &amp; POWER Cabinet","AKTIVCO",
AK2371="AKTIVCO Coupure ENEO &amp; Baisse de tension","AKTIVCO GRID ONLY",
AK2371="Coupure ENEO &amp; Baisse de tension","IHS GRID ONLY",
AK2371="Defaut GE &amp; POWER Cabinet","IHS",
AK2371="Sharing","Partners",
AK2371="Sites strategiques &amp; DataCenter","SST &amp; DC",
AK2371="Exclu","Exclu",
AK2371="SAT","SAT",
AK2371="SPARE-ISSUE","SPARE-ISSUE",
AK2371="Fiber CAmtel","TRANS_FO_CAMTEL",
AK2371="Fiber AOF","Fiber AOF",
AK2371="Projet OCM (HUAWEI)","TRAVAUX-HUAWEI",
AK2371="Projet OCM (NOKIA)","TRAVAUX-NOKIA",
AK2371="ACCESS-ISSUE","ACCESS-ISSUE",
AK2371="Projet OCM (ZTE, NOKIA, autres projets)","TRAVAUX OCM",
AK2371="No root CAuse","No root cause",
AK2371="ODU HS","PDH",
AK2371="IP &amp; VLAN","PDH",
AK2371="Warehouse HUAWEI","SPARE-ISSUE",
AK2371="SPARE-HS","SPARE-ISSUE",
AK2371="Power Telco","BSS",AK2371="no impacts","no impacts"
),"")</f>
        <v>No root cause</v>
      </c>
      <c r="AJ2371" s="56" t="str" cm="1">
        <f t="array" ref="AJ2371">IFERROR(_xlfn.IFS(
AK2371="MPR ISSUE","TX ISSUE",
AK2371="BSS Hardware Issue","RAN ISSUE",
AK2371="Sites strategiques, MLL, Pylone, etc.","ENVTECH",
AK2371="AKTIVCO DEFAUT GE &amp; POWER Cabinet","POWER ISSUE",
AK2371="AKTIVCO Coupure ENEO &amp; Baisse de tension","POWER ISSUE",
AK2371="Coupure ENEO &amp; Baisse de tension","POWER ISSUE",
AK2371="Defaut GE &amp; POWER Cabinet","POWER ISSUE",
AK2371="Sharing","POWER ISSUE",
AK2371="Sites strategiques &amp; DataCenter","POWER ISSUE",
AK2371="Exclu","Exclu",
AK2371="SAT","TX ISSUE",
AK2371="SPARE-ISSUE","SPARE-ISSUE",
AK2371="Fiber CAmtel","TX ISSUE",
AK2371="Fiber AOF","TX ISSUE",
AK2371="Projet OCM (HUAWEI)","TRAVAUX-HUAWEI",
AK2371="Projet OCM (NOKIA)","TRAVAUX -NOKIA",
AK2371="ACCESS-ISSUE","ACCESS-ISSUE",
AK2371="Projet OCM (ZTE, NOKIA, autres projets)","TRAVAUX OCM",
AK2371="No root CAuse","No root cause",
AK2371="ODU HS","TX ISSUE",
AK2371="IP &amp; VLAN","TX ISSUE",
AK2371="Warehouse HUAWEI","SPARE-ISSUE",
AK2371="SPARE-HS","SPARE-ISSUE",
AK2371="Power Telco","RAN ISSUE",AK2371="no impacts","no impacts"
),"")</f>
        <v>No root cause</v>
      </c>
      <c r="AK2371" s="81" t="s">
        <v>5620</v>
      </c>
      <c r="AL2371" s="56" t="str" cm="1">
        <f t="array" ref="AL2371">IFERROR(_xlfn.IFS(
AK2371="MPR ISSUE","ACTIVE",
AK2371="BSS Hardware Issue","ACTIVE",
AK2371="Sites strategiques, MLL, Pylone, etc.","PASSIVE",
AK2371="AKTIVCO DEFAUT GE &amp; POWER Cabinet","PASSIVE",
AK2371="AKTIVCO Coupure ENEO &amp; Baisse de tension","PASSIVE",
AK2371="Coupure ENEO &amp; Baisse de tension","PASSIVE",
AK2371="Defaut GE &amp; POWER Cabinet","PASSIVE",
AK2371="Sharing","PASSIVE",
AK2371="Sites strategiques &amp; DataCenter","PASSIVE",
AK2371="Exclu","Exclu",
AK2371="SAT","ACTIVE",
AK2371="SPARE-ISSUE","SPARE-ISSUE",
AK2371="Fiber CAmtel","ACTIVE",
AK2371="Fiber AOF","ACTIVE",
AK2371="Projet OCM (HUAWEI)","PLANNED WORKS",
AK2371="Projet OCM (NOKIA)","PLANNED WORKS",
AK2371="ACCESS-ISSUE","ACCESS-ISSUE",
AK2371="Projet OCM (ZTE, NOKIA, autres projets)","PLANNED WORKS",
AK2371="No root CAuse","No root cause",
AK2371="ODU HS","ACTIVE",
AK2371="IP &amp; VLAN","ACTIVE",
AK2371="Warehouse HUAWEI","SPARE-ISSUE",
AK2371="SPARE-HS","SPARE-ISSUE",
AK2371="Power Telco","ACTIVE", AK2371="no impacts","no impacts"
),"")</f>
        <v>No root cause</v>
      </c>
      <c r="AM2371" s="108" t="s">
        <v>5537</v>
      </c>
      <c r="AN2371" s="117" t="s">
        <v>4854</v>
      </c>
      <c r="AP2371" s="23" t="s">
        <v>5537</v>
      </c>
      <c r="AQ2371" s="23" t="s">
        <v>5537</v>
      </c>
      <c r="AR2371" s="7"/>
      <c r="AS2371" s="6"/>
      <c r="AT2371" s="7"/>
      <c r="AU2371" s="3" t="s">
        <v>5537</v>
      </c>
      <c r="AV2371" s="24" t="s">
        <v>5537</v>
      </c>
      <c r="AW2371" s="24" t="s">
        <v>5537</v>
      </c>
      <c r="AX2371" s="24" t="s">
        <v>5537</v>
      </c>
      <c r="AY2371" s="24" t="s">
        <v>5537</v>
      </c>
      <c r="AZ2371" s="24" t="s">
        <v>5537</v>
      </c>
      <c r="BA2371" s="24" t="s">
        <v>5537</v>
      </c>
      <c r="BB2371" s="24" t="s">
        <v>5537</v>
      </c>
      <c r="BC2371" s="24" t="s">
        <v>5537</v>
      </c>
      <c r="BD2371" s="24" t="s">
        <v>5537</v>
      </c>
      <c r="BE2371" s="24" t="s">
        <v>5537</v>
      </c>
      <c r="BF2371" s="24" t="s">
        <v>5537</v>
      </c>
      <c r="BG2371" s="24" t="s">
        <v>5537</v>
      </c>
      <c r="BH2371" s="24" t="s">
        <v>5537</v>
      </c>
      <c r="BI2371" s="9" t="s">
        <v>5537</v>
      </c>
      <c r="BJ2371" s="14"/>
      <c r="BK2371" s="14" t="s">
        <v>5537</v>
      </c>
      <c r="BL2371" s="14" t="str">
        <f>_xlfn.XLOOKUP(B2371,'[4]cell downs 18042026 17h'!$B:$B,'[4]cell downs 18042026 17h'!$B:$B,"")</f>
        <v/>
      </c>
      <c r="BM2371" s="14" t="str">
        <f>_xlfn.XLOOKUP(B2371,'[5]Cells Huawei 19042026 15h'!$B:$B,'[5]Cells Huawei 19042026 15h'!$B:$B,"")</f>
        <v/>
      </c>
      <c r="BN2371" s="9" t="str">
        <f>_xlfn.XLOOKUP(B2371,'[6]cells down 19042026 9H40'!$B:$B,'[6]cells down 19042026 9H40'!$B:$B,"")</f>
        <v/>
      </c>
      <c r="BO2371" s="9" t="s">
        <v>5537</v>
      </c>
      <c r="BP2371" s="9" t="s">
        <v>5537</v>
      </c>
    </row>
    <row r="2372" spans="1:68" s="9" customFormat="1" x14ac:dyDescent="0.35">
      <c r="A2372" s="1" t="s">
        <v>4110</v>
      </c>
      <c r="B2372" s="8" t="s">
        <v>4111</v>
      </c>
      <c r="C2372" s="3" t="str">
        <f>_xlfn.XLOOKUP(B2372,'[1]daily break down'!$D:$D,'[1]daily break down'!$E:$E,"")</f>
        <v>NORD-OUEST</v>
      </c>
      <c r="D2372" s="1" t="s">
        <v>11</v>
      </c>
      <c r="E2372" s="1" t="s">
        <v>12</v>
      </c>
      <c r="F2372" s="3" t="s">
        <v>51</v>
      </c>
      <c r="G2372" s="1" t="s">
        <v>4110</v>
      </c>
      <c r="H2372" s="39" t="str">
        <f>_xlfn.XLOOKUP(B2372,[2]CALCULATION!$B:$B,[2]CALCULATION!$H:$H,"")</f>
        <v>HUAWEI</v>
      </c>
      <c r="I2372" s="34">
        <v>0</v>
      </c>
      <c r="J2372" s="34">
        <v>0</v>
      </c>
      <c r="K2372" s="34">
        <v>0</v>
      </c>
      <c r="L2372" s="34">
        <v>0</v>
      </c>
      <c r="M2372" s="34">
        <v>0</v>
      </c>
      <c r="N2372" s="34">
        <v>0</v>
      </c>
      <c r="O2372" s="34">
        <v>0</v>
      </c>
      <c r="P2372" s="34">
        <v>0</v>
      </c>
      <c r="Q2372" s="34">
        <v>0</v>
      </c>
      <c r="R2372" s="34">
        <v>0</v>
      </c>
      <c r="S2372" s="109">
        <v>0</v>
      </c>
      <c r="T2372" s="109">
        <f>_xlfn.XLOOKUP(B2372,'[3]Nur des jours'!$B:$B,'[3]Nur des jours'!$U:$U,"")</f>
        <v>0</v>
      </c>
      <c r="U2372" s="109">
        <v>0</v>
      </c>
      <c r="V2372" s="109">
        <v>10.352870591525342</v>
      </c>
      <c r="W2372" s="109">
        <v>0</v>
      </c>
      <c r="X2372" s="109">
        <v>0</v>
      </c>
      <c r="Y2372" s="109">
        <v>0</v>
      </c>
      <c r="Z2372" s="109">
        <v>0</v>
      </c>
      <c r="AA2372" s="109">
        <v>0</v>
      </c>
      <c r="AB2372" s="109">
        <v>0</v>
      </c>
      <c r="AC2372" s="109">
        <v>0</v>
      </c>
      <c r="AD2372" s="109">
        <v>0</v>
      </c>
      <c r="AE2372" s="109">
        <v>0</v>
      </c>
      <c r="AF2372" s="109">
        <v>0</v>
      </c>
      <c r="AG2372" s="57" t="str">
        <f>_xlfn.XLOOKUP(B2372,[3]CALCULATION!$B:$B,[3]CALCULATION!$M:$M,"")</f>
        <v>Insecurity</v>
      </c>
      <c r="AH2372" s="57"/>
      <c r="AI2372" s="56" t="str" cm="1">
        <f t="array" ref="AI2372">IFERROR(_xlfn.IFS(
AK2372="MPR ISSUE","PDH",
AK2372="BSS Hardware Issue","BSS",
AK2372="Sites strategiques, MLL, Pylone, etc.","ENVTECH",
AK2372="AKTIVCO DEFAUT GE &amp; POWER Cabinet","AKTIVCO",
AK2372="AKTIVCO Coupure ENEO &amp; Baisse de tension","AKTIVCO GRID ONLY",
AK2372="Coupure ENEO &amp; Baisse de tension","IHS GRID ONLY",
AK2372="Defaut GE &amp; POWER Cabinet","IHS",
AK2372="Sharing","Partners",
AK2372="Sites strategiques &amp; DataCenter","SST &amp; DC",
AK2372="Exclu","Exclu",
AK2372="SAT","SAT",
AK2372="SPARE-ISSUE","SPARE-ISSUE",
AK2372="Fiber CAmtel","TRANS_FO_CAMTEL",
AK2372="Fiber AOF","Fiber AOF",
AK2372="Projet OCM (HUAWEI)","TRAVAUX-HUAWEI",
AK2372="Projet OCM (NOKIA)","TRAVAUX-NOKIA",
AK2372="ACCESS-ISSUE","ACCESS-ISSUE",
AK2372="Projet OCM (ZTE, NOKIA, autres projets)","TRAVAUX OCM",
AK2372="No root CAuse","No root cause",
AK2372="ODU HS","PDH",
AK2372="IP &amp; VLAN","PDH",
AK2372="Warehouse HUAWEI","SPARE-ISSUE",
AK2372="SPARE-HS","SPARE-ISSUE",
AK2372="Power Telco","BSS",AK2372="no impacts","no impacts"
),"")</f>
        <v>No root cause</v>
      </c>
      <c r="AJ2372" s="56" t="str" cm="1">
        <f t="array" ref="AJ2372">IFERROR(_xlfn.IFS(
AK2372="MPR ISSUE","TX ISSUE",
AK2372="BSS Hardware Issue","RAN ISSUE",
AK2372="Sites strategiques, MLL, Pylone, etc.","ENVTECH",
AK2372="AKTIVCO DEFAUT GE &amp; POWER Cabinet","POWER ISSUE",
AK2372="AKTIVCO Coupure ENEO &amp; Baisse de tension","POWER ISSUE",
AK2372="Coupure ENEO &amp; Baisse de tension","POWER ISSUE",
AK2372="Defaut GE &amp; POWER Cabinet","POWER ISSUE",
AK2372="Sharing","POWER ISSUE",
AK2372="Sites strategiques &amp; DataCenter","POWER ISSUE",
AK2372="Exclu","Exclu",
AK2372="SAT","TX ISSUE",
AK2372="SPARE-ISSUE","SPARE-ISSUE",
AK2372="Fiber CAmtel","TX ISSUE",
AK2372="Fiber AOF","TX ISSUE",
AK2372="Projet OCM (HUAWEI)","TRAVAUX-HUAWEI",
AK2372="Projet OCM (NOKIA)","TRAVAUX -NOKIA",
AK2372="ACCESS-ISSUE","ACCESS-ISSUE",
AK2372="Projet OCM (ZTE, NOKIA, autres projets)","TRAVAUX OCM",
AK2372="No root CAuse","No root cause",
AK2372="ODU HS","TX ISSUE",
AK2372="IP &amp; VLAN","TX ISSUE",
AK2372="Warehouse HUAWEI","SPARE-ISSUE",
AK2372="SPARE-HS","SPARE-ISSUE",
AK2372="Power Telco","RAN ISSUE",AK2372="no impacts","no impacts"
),"")</f>
        <v>No root cause</v>
      </c>
      <c r="AK2372" s="81" t="s">
        <v>5620</v>
      </c>
      <c r="AL2372" s="56" t="str" cm="1">
        <f t="array" ref="AL2372">IFERROR(_xlfn.IFS(
AK2372="MPR ISSUE","ACTIVE",
AK2372="BSS Hardware Issue","ACTIVE",
AK2372="Sites strategiques, MLL, Pylone, etc.","PASSIVE",
AK2372="AKTIVCO DEFAUT GE &amp; POWER Cabinet","PASSIVE",
AK2372="AKTIVCO Coupure ENEO &amp; Baisse de tension","PASSIVE",
AK2372="Coupure ENEO &amp; Baisse de tension","PASSIVE",
AK2372="Defaut GE &amp; POWER Cabinet","PASSIVE",
AK2372="Sharing","PASSIVE",
AK2372="Sites strategiques &amp; DataCenter","PASSIVE",
AK2372="Exclu","Exclu",
AK2372="SAT","ACTIVE",
AK2372="SPARE-ISSUE","SPARE-ISSUE",
AK2372="Fiber CAmtel","ACTIVE",
AK2372="Fiber AOF","ACTIVE",
AK2372="Projet OCM (HUAWEI)","PLANNED WORKS",
AK2372="Projet OCM (NOKIA)","PLANNED WORKS",
AK2372="ACCESS-ISSUE","ACCESS-ISSUE",
AK2372="Projet OCM (ZTE, NOKIA, autres projets)","PLANNED WORKS",
AK2372="No root CAuse","No root cause",
AK2372="ODU HS","ACTIVE",
AK2372="IP &amp; VLAN","ACTIVE",
AK2372="Warehouse HUAWEI","SPARE-ISSUE",
AK2372="SPARE-HS","SPARE-ISSUE",
AK2372="Power Telco","ACTIVE", AK2372="no impacts","no impacts"
),"")</f>
        <v>No root cause</v>
      </c>
      <c r="AM2372" s="108" t="s">
        <v>5537</v>
      </c>
      <c r="AN2372" s="117" t="s">
        <v>4111</v>
      </c>
      <c r="AP2372" s="23" t="s">
        <v>5537</v>
      </c>
      <c r="AQ2372" s="23" t="s">
        <v>5537</v>
      </c>
      <c r="AR2372" s="7"/>
      <c r="AS2372" s="6"/>
      <c r="AT2372" s="7"/>
      <c r="AU2372" s="3" t="s">
        <v>5537</v>
      </c>
      <c r="AV2372" s="24" t="s">
        <v>5537</v>
      </c>
      <c r="AW2372" s="24" t="s">
        <v>5537</v>
      </c>
      <c r="AX2372" s="24" t="s">
        <v>5537</v>
      </c>
      <c r="AY2372" s="24" t="s">
        <v>5537</v>
      </c>
      <c r="AZ2372" s="24" t="s">
        <v>5537</v>
      </c>
      <c r="BA2372" s="24" t="s">
        <v>5537</v>
      </c>
      <c r="BB2372" s="24" t="s">
        <v>5537</v>
      </c>
      <c r="BC2372" s="24" t="s">
        <v>5537</v>
      </c>
      <c r="BD2372" s="24" t="s">
        <v>5537</v>
      </c>
      <c r="BE2372" s="24" t="s">
        <v>5537</v>
      </c>
      <c r="BF2372" s="24" t="s">
        <v>5537</v>
      </c>
      <c r="BG2372" s="24" t="s">
        <v>5537</v>
      </c>
      <c r="BH2372" s="24" t="s">
        <v>5537</v>
      </c>
      <c r="BI2372" s="9" t="s">
        <v>5537</v>
      </c>
      <c r="BJ2372" s="14"/>
      <c r="BK2372" s="14" t="s">
        <v>5537</v>
      </c>
      <c r="BL2372" s="14" t="str">
        <f>_xlfn.XLOOKUP(B2372,'[4]cell downs 18042026 17h'!$B:$B,'[4]cell downs 18042026 17h'!$B:$B,"")</f>
        <v/>
      </c>
      <c r="BM2372" s="14" t="str">
        <f>_xlfn.XLOOKUP(B2372,'[5]Cells Huawei 19042026 15h'!$B:$B,'[5]Cells Huawei 19042026 15h'!$B:$B,"")</f>
        <v/>
      </c>
      <c r="BN2372" s="9" t="str">
        <f>_xlfn.XLOOKUP(B2372,'[6]cells down 19042026 9H40'!$B:$B,'[6]cells down 19042026 9H40'!$B:$B,"")</f>
        <v/>
      </c>
      <c r="BO2372" s="9" t="s">
        <v>4111</v>
      </c>
      <c r="BP2372" s="9" t="s">
        <v>5537</v>
      </c>
    </row>
    <row r="2373" spans="1:68" s="9" customFormat="1" x14ac:dyDescent="0.35">
      <c r="A2373" s="1" t="s">
        <v>4953</v>
      </c>
      <c r="B2373" s="1" t="s">
        <v>4954</v>
      </c>
      <c r="C2373" s="3" t="str">
        <f>_xlfn.XLOOKUP(B2373,'[1]daily break down'!$D:$D,'[1]daily break down'!$E:$E,"")</f>
        <v>CENTRE</v>
      </c>
      <c r="D2373" s="1" t="s">
        <v>11</v>
      </c>
      <c r="E2373" s="1" t="s">
        <v>12</v>
      </c>
      <c r="F2373" s="3" t="s">
        <v>37</v>
      </c>
      <c r="G2373" s="1" t="s">
        <v>4955</v>
      </c>
      <c r="H2373" s="41" t="str">
        <f>_xlfn.XLOOKUP(B2373,[2]CALCULATION!$B:$B,[2]CALCULATION!$H:$H,"")</f>
        <v>ZTE</v>
      </c>
      <c r="I2373" s="34">
        <v>0</v>
      </c>
      <c r="J2373" s="34">
        <v>0</v>
      </c>
      <c r="K2373" s="34">
        <v>0</v>
      </c>
      <c r="L2373" s="34">
        <v>0</v>
      </c>
      <c r="M2373" s="34">
        <v>0</v>
      </c>
      <c r="N2373" s="34">
        <v>0</v>
      </c>
      <c r="O2373" s="34">
        <v>0</v>
      </c>
      <c r="P2373" s="34">
        <v>0</v>
      </c>
      <c r="Q2373" s="34">
        <v>0</v>
      </c>
      <c r="R2373" s="34">
        <v>0</v>
      </c>
      <c r="S2373" s="109">
        <v>0</v>
      </c>
      <c r="T2373" s="109">
        <f>_xlfn.XLOOKUP(B2373,'[3]Nur des jours'!$B:$B,'[3]Nur des jours'!$U:$U,"")</f>
        <v>0</v>
      </c>
      <c r="U2373" s="109">
        <v>0</v>
      </c>
      <c r="V2373" s="109">
        <v>0</v>
      </c>
      <c r="W2373" s="109">
        <v>0</v>
      </c>
      <c r="X2373" s="109">
        <v>0</v>
      </c>
      <c r="Y2373" s="109">
        <v>0</v>
      </c>
      <c r="Z2373" s="109">
        <v>0</v>
      </c>
      <c r="AA2373" s="109">
        <v>0</v>
      </c>
      <c r="AB2373" s="109">
        <v>0</v>
      </c>
      <c r="AC2373" s="109">
        <v>0</v>
      </c>
      <c r="AD2373" s="109">
        <v>0</v>
      </c>
      <c r="AE2373" s="109">
        <v>0</v>
      </c>
      <c r="AF2373" s="109">
        <v>0</v>
      </c>
      <c r="AG2373" s="57" t="str">
        <f>_xlfn.XLOOKUP(B2373,[3]CALCULATION!$B:$B,[3]CALCULATION!$M:$M,"")</f>
        <v>Operationnel</v>
      </c>
      <c r="AH2373" s="57"/>
      <c r="AI2373" s="56" t="str" cm="1">
        <f t="array" ref="AI2373">IFERROR(_xlfn.IFS(
AK2373="MPR ISSUE","PDH",
AK2373="BSS Hardware Issue","BSS",
AK2373="Sites strategiques, MLL, Pylone, etc.","ENVTECH",
AK2373="AKTIVCO DEFAUT GE &amp; POWER Cabinet","AKTIVCO",
AK2373="AKTIVCO Coupure ENEO &amp; Baisse de tension","AKTIVCO GRID ONLY",
AK2373="Coupure ENEO &amp; Baisse de tension","IHS GRID ONLY",
AK2373="Defaut GE &amp; POWER Cabinet","IHS",
AK2373="Sharing","Partners",
AK2373="Sites strategiques &amp; DataCenter","SST &amp; DC",
AK2373="Exclu","Exclu",
AK2373="SAT","SAT",
AK2373="SPARE-ISSUE","SPARE-ISSUE",
AK2373="Fiber CAmtel","TRANS_FO_CAMTEL",
AK2373="Fiber AOF","Fiber AOF",
AK2373="Projet OCM (HUAWEI)","TRAVAUX-HUAWEI",
AK2373="Projet OCM (NOKIA)","TRAVAUX-NOKIA",
AK2373="ACCESS-ISSUE","ACCESS-ISSUE",
AK2373="Projet OCM (ZTE, NOKIA, autres projets)","TRAVAUX OCM",
AK2373="No root CAuse","No root cause",
AK2373="ODU HS","PDH",
AK2373="IP &amp; VLAN","PDH",
AK2373="Warehouse HUAWEI","SPARE-ISSUE",
AK2373="SPARE-HS","SPARE-ISSUE",
AK2373="Power Telco","BSS",AK2373="no impacts","no impacts"
),"")</f>
        <v>SPARE-ISSUE</v>
      </c>
      <c r="AJ2373" s="56" t="str" cm="1">
        <f t="array" ref="AJ2373">IFERROR(_xlfn.IFS(
AK2373="MPR ISSUE","TX ISSUE",
AK2373="BSS Hardware Issue","RAN ISSUE",
AK2373="Sites strategiques, MLL, Pylone, etc.","ENVTECH",
AK2373="AKTIVCO DEFAUT GE &amp; POWER Cabinet","POWER ISSUE",
AK2373="AKTIVCO Coupure ENEO &amp; Baisse de tension","POWER ISSUE",
AK2373="Coupure ENEO &amp; Baisse de tension","POWER ISSUE",
AK2373="Defaut GE &amp; POWER Cabinet","POWER ISSUE",
AK2373="Sharing","POWER ISSUE",
AK2373="Sites strategiques &amp; DataCenter","POWER ISSUE",
AK2373="Exclu","Exclu",
AK2373="SAT","TX ISSUE",
AK2373="SPARE-ISSUE","SPARE-ISSUE",
AK2373="Fiber CAmtel","TX ISSUE",
AK2373="Fiber AOF","TX ISSUE",
AK2373="Projet OCM (HUAWEI)","TRAVAUX-HUAWEI",
AK2373="Projet OCM (NOKIA)","TRAVAUX -NOKIA",
AK2373="ACCESS-ISSUE","ACCESS-ISSUE",
AK2373="Projet OCM (ZTE, NOKIA, autres projets)","TRAVAUX OCM",
AK2373="No root CAuse","No root cause",
AK2373="ODU HS","TX ISSUE",
AK2373="IP &amp; VLAN","TX ISSUE",
AK2373="Warehouse HUAWEI","SPARE-ISSUE",
AK2373="SPARE-HS","SPARE-ISSUE",
AK2373="Power Telco","RAN ISSUE",AK2373="no impacts","no impacts"
),"")</f>
        <v>SPARE-ISSUE</v>
      </c>
      <c r="AK2373" s="81" t="s">
        <v>5336</v>
      </c>
      <c r="AL2373" s="56" t="str" cm="1">
        <f t="array" ref="AL2373">IFERROR(_xlfn.IFS(
AK2373="MPR ISSUE","ACTIVE",
AK2373="BSS Hardware Issue","ACTIVE",
AK2373="Sites strategiques, MLL, Pylone, etc.","PASSIVE",
AK2373="AKTIVCO DEFAUT GE &amp; POWER Cabinet","PASSIVE",
AK2373="AKTIVCO Coupure ENEO &amp; Baisse de tension","PASSIVE",
AK2373="Coupure ENEO &amp; Baisse de tension","PASSIVE",
AK2373="Defaut GE &amp; POWER Cabinet","PASSIVE",
AK2373="Sharing","PASSIVE",
AK2373="Sites strategiques &amp; DataCenter","PASSIVE",
AK2373="Exclu","Exclu",
AK2373="SAT","ACTIVE",
AK2373="SPARE-ISSUE","SPARE-ISSUE",
AK2373="Fiber CAmtel","ACTIVE",
AK2373="Fiber AOF","ACTIVE",
AK2373="Projet OCM (HUAWEI)","PLANNED WORKS",
AK2373="Projet OCM (NOKIA)","PLANNED WORKS",
AK2373="ACCESS-ISSUE","ACCESS-ISSUE",
AK2373="Projet OCM (ZTE, NOKIA, autres projets)","PLANNED WORKS",
AK2373="No root CAuse","No root cause",
AK2373="ODU HS","ACTIVE",
AK2373="IP &amp; VLAN","ACTIVE",
AK2373="Warehouse HUAWEI","SPARE-ISSUE",
AK2373="SPARE-HS","SPARE-ISSUE",
AK2373="Power Telco","ACTIVE", AK2373="no impacts","no impacts"
),"")</f>
        <v>SPARE-ISSUE</v>
      </c>
      <c r="AM2373" s="108" t="s">
        <v>6052</v>
      </c>
      <c r="AN2373" s="117" t="s">
        <v>4954</v>
      </c>
      <c r="AP2373" s="23" t="s">
        <v>5537</v>
      </c>
      <c r="AQ2373" s="23" t="s">
        <v>5537</v>
      </c>
      <c r="AR2373" s="7"/>
      <c r="AS2373" s="6"/>
      <c r="AT2373" s="7"/>
      <c r="AU2373" s="3" t="s">
        <v>5537</v>
      </c>
      <c r="AV2373" s="24" t="s">
        <v>5537</v>
      </c>
      <c r="AW2373" s="24" t="s">
        <v>5537</v>
      </c>
      <c r="AX2373" s="24" t="s">
        <v>5537</v>
      </c>
      <c r="AY2373" s="24" t="s">
        <v>5537</v>
      </c>
      <c r="AZ2373" s="24" t="s">
        <v>5537</v>
      </c>
      <c r="BA2373" s="24" t="s">
        <v>5537</v>
      </c>
      <c r="BB2373" s="24" t="s">
        <v>5537</v>
      </c>
      <c r="BC2373" s="24" t="s">
        <v>5537</v>
      </c>
      <c r="BD2373" s="24" t="s">
        <v>5537</v>
      </c>
      <c r="BE2373" s="24" t="s">
        <v>6612</v>
      </c>
      <c r="BF2373" s="24" t="s">
        <v>6613</v>
      </c>
      <c r="BG2373" s="24" t="s">
        <v>6614</v>
      </c>
      <c r="BH2373" s="24" t="s">
        <v>6615</v>
      </c>
      <c r="BI2373" s="9" t="s">
        <v>5537</v>
      </c>
      <c r="BJ2373" s="14"/>
      <c r="BK2373" s="14" t="s">
        <v>5537</v>
      </c>
      <c r="BL2373" s="14" t="str">
        <f>_xlfn.XLOOKUP(B2373,'[4]cell downs 18042026 17h'!$B:$B,'[4]cell downs 18042026 17h'!$B:$B,"")</f>
        <v/>
      </c>
      <c r="BM2373" s="14" t="str">
        <f>_xlfn.XLOOKUP(B2373,'[5]Cells Huawei 19042026 15h'!$B:$B,'[5]Cells Huawei 19042026 15h'!$B:$B,"")</f>
        <v/>
      </c>
      <c r="BN2373" s="9" t="str">
        <f>_xlfn.XLOOKUP(B2373,'[6]cells down 19042026 9H40'!$B:$B,'[6]cells down 19042026 9H40'!$B:$B,"")</f>
        <v/>
      </c>
      <c r="BO2373" s="9" t="s">
        <v>4954</v>
      </c>
      <c r="BP2373" s="9" t="s">
        <v>5537</v>
      </c>
    </row>
    <row r="2374" spans="1:68" s="9" customFormat="1" x14ac:dyDescent="0.35">
      <c r="A2374" s="1" t="s">
        <v>3686</v>
      </c>
      <c r="B2374" s="8" t="s">
        <v>4846</v>
      </c>
      <c r="C2374" s="3" t="str">
        <f>_xlfn.XLOOKUP(B2374,'[1]daily break down'!$D:$D,'[1]daily break down'!$E:$E,"")</f>
        <v>LITTORAL</v>
      </c>
      <c r="D2374" s="1" t="s">
        <v>11</v>
      </c>
      <c r="E2374" s="1" t="s">
        <v>12</v>
      </c>
      <c r="F2374" s="3" t="s">
        <v>31</v>
      </c>
      <c r="G2374" s="1" t="s">
        <v>3686</v>
      </c>
      <c r="H2374" s="41" t="str">
        <f>_xlfn.XLOOKUP(B2374,[2]CALCULATION!$B:$B,[2]CALCULATION!$H:$H,"")</f>
        <v>ZTE</v>
      </c>
      <c r="I2374" s="34">
        <v>0</v>
      </c>
      <c r="J2374" s="34">
        <v>0</v>
      </c>
      <c r="K2374" s="34">
        <v>0</v>
      </c>
      <c r="L2374" s="34">
        <v>0</v>
      </c>
      <c r="M2374" s="34">
        <v>0</v>
      </c>
      <c r="N2374" s="34">
        <v>0</v>
      </c>
      <c r="O2374" s="34">
        <v>0</v>
      </c>
      <c r="P2374" s="34">
        <v>0</v>
      </c>
      <c r="Q2374" s="34">
        <v>0</v>
      </c>
      <c r="R2374" s="34">
        <v>0</v>
      </c>
      <c r="S2374" s="109">
        <v>0</v>
      </c>
      <c r="T2374" s="109">
        <f>_xlfn.XLOOKUP(B2374,'[3]Nur des jours'!$B:$B,'[3]Nur des jours'!$U:$U,"")</f>
        <v>0</v>
      </c>
      <c r="U2374" s="109">
        <v>0</v>
      </c>
      <c r="V2374" s="109">
        <v>0</v>
      </c>
      <c r="W2374" s="109">
        <v>0</v>
      </c>
      <c r="X2374" s="109">
        <v>0</v>
      </c>
      <c r="Y2374" s="109">
        <v>0</v>
      </c>
      <c r="Z2374" s="109">
        <v>0</v>
      </c>
      <c r="AA2374" s="109">
        <v>0</v>
      </c>
      <c r="AB2374" s="109">
        <v>0</v>
      </c>
      <c r="AC2374" s="109">
        <v>0</v>
      </c>
      <c r="AD2374" s="109">
        <v>0</v>
      </c>
      <c r="AE2374" s="109">
        <v>0</v>
      </c>
      <c r="AF2374" s="109">
        <v>0</v>
      </c>
      <c r="AG2374" s="57" t="str">
        <f>_xlfn.XLOOKUP(B2374,[3]CALCULATION!$B:$B,[3]CALCULATION!$M:$M,"")</f>
        <v>Operationnel</v>
      </c>
      <c r="AH2374" s="57"/>
      <c r="AI2374" s="56" t="str" cm="1">
        <f t="array" ref="AI2374">IFERROR(_xlfn.IFS(
AK2374="MPR ISSUE","PDH",
AK2374="BSS Hardware Issue","BSS",
AK2374="Sites strategiques, MLL, Pylone, etc.","ENVTECH",
AK2374="AKTIVCO DEFAUT GE &amp; POWER Cabinet","AKTIVCO",
AK2374="AKTIVCO Coupure ENEO &amp; Baisse de tension","AKTIVCO GRID ONLY",
AK2374="Coupure ENEO &amp; Baisse de tension","IHS GRID ONLY",
AK2374="Defaut GE &amp; POWER Cabinet","IHS",
AK2374="Sharing","Partners",
AK2374="Sites strategiques &amp; DataCenter","SST &amp; DC",
AK2374="Exclu","Exclu",
AK2374="SAT","SAT",
AK2374="SPARE-ISSUE","SPARE-ISSUE",
AK2374="Fiber CAmtel","TRANS_FO_CAMTEL",
AK2374="Fiber AOF","Fiber AOF",
AK2374="Projet OCM (HUAWEI)","TRAVAUX-HUAWEI",
AK2374="Projet OCM (NOKIA)","TRAVAUX-NOKIA",
AK2374="ACCESS-ISSUE","ACCESS-ISSUE",
AK2374="Projet OCM (ZTE, NOKIA, autres projets)","TRAVAUX OCM",
AK2374="No root CAuse","No root cause",
AK2374="ODU HS","PDH",
AK2374="IP &amp; VLAN","PDH",
AK2374="Warehouse HUAWEI","SPARE-ISSUE",
AK2374="SPARE-HS","SPARE-ISSUE",
AK2374="Power Telco","BSS",AK2374="no impacts","no impacts"
),"")</f>
        <v>No root cause</v>
      </c>
      <c r="AJ2374" s="56" t="str" cm="1">
        <f t="array" ref="AJ2374">IFERROR(_xlfn.IFS(
AK2374="MPR ISSUE","TX ISSUE",
AK2374="BSS Hardware Issue","RAN ISSUE",
AK2374="Sites strategiques, MLL, Pylone, etc.","ENVTECH",
AK2374="AKTIVCO DEFAUT GE &amp; POWER Cabinet","POWER ISSUE",
AK2374="AKTIVCO Coupure ENEO &amp; Baisse de tension","POWER ISSUE",
AK2374="Coupure ENEO &amp; Baisse de tension","POWER ISSUE",
AK2374="Defaut GE &amp; POWER Cabinet","POWER ISSUE",
AK2374="Sharing","POWER ISSUE",
AK2374="Sites strategiques &amp; DataCenter","POWER ISSUE",
AK2374="Exclu","Exclu",
AK2374="SAT","TX ISSUE",
AK2374="SPARE-ISSUE","SPARE-ISSUE",
AK2374="Fiber CAmtel","TX ISSUE",
AK2374="Fiber AOF","TX ISSUE",
AK2374="Projet OCM (HUAWEI)","TRAVAUX-HUAWEI",
AK2374="Projet OCM (NOKIA)","TRAVAUX -NOKIA",
AK2374="ACCESS-ISSUE","ACCESS-ISSUE",
AK2374="Projet OCM (ZTE, NOKIA, autres projets)","TRAVAUX OCM",
AK2374="No root CAuse","No root cause",
AK2374="ODU HS","TX ISSUE",
AK2374="IP &amp; VLAN","TX ISSUE",
AK2374="Warehouse HUAWEI","SPARE-ISSUE",
AK2374="SPARE-HS","SPARE-ISSUE",
AK2374="Power Telco","RAN ISSUE",AK2374="no impacts","no impacts"
),"")</f>
        <v>No root cause</v>
      </c>
      <c r="AK2374" s="81" t="s">
        <v>5620</v>
      </c>
      <c r="AL2374" s="56" t="str" cm="1">
        <f t="array" ref="AL2374">IFERROR(_xlfn.IFS(
AK2374="MPR ISSUE","ACTIVE",
AK2374="BSS Hardware Issue","ACTIVE",
AK2374="Sites strategiques, MLL, Pylone, etc.","PASSIVE",
AK2374="AKTIVCO DEFAUT GE &amp; POWER Cabinet","PASSIVE",
AK2374="AKTIVCO Coupure ENEO &amp; Baisse de tension","PASSIVE",
AK2374="Coupure ENEO &amp; Baisse de tension","PASSIVE",
AK2374="Defaut GE &amp; POWER Cabinet","PASSIVE",
AK2374="Sharing","PASSIVE",
AK2374="Sites strategiques &amp; DataCenter","PASSIVE",
AK2374="Exclu","Exclu",
AK2374="SAT","ACTIVE",
AK2374="SPARE-ISSUE","SPARE-ISSUE",
AK2374="Fiber CAmtel","ACTIVE",
AK2374="Fiber AOF","ACTIVE",
AK2374="Projet OCM (HUAWEI)","PLANNED WORKS",
AK2374="Projet OCM (NOKIA)","PLANNED WORKS",
AK2374="ACCESS-ISSUE","ACCESS-ISSUE",
AK2374="Projet OCM (ZTE, NOKIA, autres projets)","PLANNED WORKS",
AK2374="No root CAuse","No root cause",
AK2374="ODU HS","ACTIVE",
AK2374="IP &amp; VLAN","ACTIVE",
AK2374="Warehouse HUAWEI","SPARE-ISSUE",
AK2374="SPARE-HS","SPARE-ISSUE",
AK2374="Power Telco","ACTIVE", AK2374="no impacts","no impacts"
),"")</f>
        <v>No root cause</v>
      </c>
      <c r="AM2374" s="108" t="s">
        <v>5537</v>
      </c>
      <c r="AN2374" s="117" t="s">
        <v>4846</v>
      </c>
      <c r="AP2374" s="23" t="s">
        <v>5537</v>
      </c>
      <c r="AQ2374" s="23" t="s">
        <v>5537</v>
      </c>
      <c r="AR2374" s="7"/>
      <c r="AS2374" s="6"/>
      <c r="AT2374" s="7"/>
      <c r="AU2374" s="3" t="s">
        <v>5537</v>
      </c>
      <c r="AV2374" s="24" t="s">
        <v>5537</v>
      </c>
      <c r="AW2374" s="24" t="s">
        <v>5537</v>
      </c>
      <c r="AX2374" s="24" t="s">
        <v>5537</v>
      </c>
      <c r="AY2374" s="24" t="s">
        <v>5537</v>
      </c>
      <c r="AZ2374" s="24" t="s">
        <v>5537</v>
      </c>
      <c r="BA2374" s="24" t="s">
        <v>5537</v>
      </c>
      <c r="BB2374" s="24" t="s">
        <v>5537</v>
      </c>
      <c r="BC2374" s="24" t="s">
        <v>5537</v>
      </c>
      <c r="BD2374" s="24" t="s">
        <v>5537</v>
      </c>
      <c r="BE2374" s="24" t="s">
        <v>5537</v>
      </c>
      <c r="BF2374" s="24" t="s">
        <v>5537</v>
      </c>
      <c r="BG2374" s="24" t="s">
        <v>5537</v>
      </c>
      <c r="BH2374" s="24" t="s">
        <v>5537</v>
      </c>
      <c r="BI2374" s="9" t="s">
        <v>5537</v>
      </c>
      <c r="BJ2374" s="14"/>
      <c r="BK2374" s="14" t="s">
        <v>5537</v>
      </c>
      <c r="BL2374" s="14" t="str">
        <f>_xlfn.XLOOKUP(B2374,'[4]cell downs 18042026 17h'!$B:$B,'[4]cell downs 18042026 17h'!$B:$B,"")</f>
        <v/>
      </c>
      <c r="BM2374" s="14" t="str">
        <f>_xlfn.XLOOKUP(B2374,'[5]Cells Huawei 19042026 15h'!$B:$B,'[5]Cells Huawei 19042026 15h'!$B:$B,"")</f>
        <v/>
      </c>
      <c r="BN2374" s="9" t="str">
        <f>_xlfn.XLOOKUP(B2374,'[6]cells down 19042026 9H40'!$B:$B,'[6]cells down 19042026 9H40'!$B:$B,"")</f>
        <v/>
      </c>
      <c r="BO2374" s="9" t="s">
        <v>5537</v>
      </c>
      <c r="BP2374" s="9" t="s">
        <v>12</v>
      </c>
    </row>
    <row r="2375" spans="1:68" s="9" customFormat="1" x14ac:dyDescent="0.35">
      <c r="A2375" s="1" t="s">
        <v>4862</v>
      </c>
      <c r="B2375" s="8" t="s">
        <v>4863</v>
      </c>
      <c r="C2375" s="3" t="str">
        <f>_xlfn.XLOOKUP(B2375,'[1]daily break down'!$D:$D,'[1]daily break down'!$E:$E,"")</f>
        <v>OUEST</v>
      </c>
      <c r="D2375" s="1"/>
      <c r="E2375" s="1"/>
      <c r="F2375" s="3" t="s">
        <v>102</v>
      </c>
      <c r="G2375" s="1" t="s">
        <v>4056</v>
      </c>
      <c r="H2375" s="39" t="str">
        <f>_xlfn.XLOOKUP(B2375,[2]CALCULATION!$B:$B,[2]CALCULATION!$H:$H,"")</f>
        <v>HUAWEI</v>
      </c>
      <c r="I2375" s="34">
        <v>0</v>
      </c>
      <c r="J2375" s="34">
        <v>0</v>
      </c>
      <c r="K2375" s="34">
        <v>0</v>
      </c>
      <c r="L2375" s="34">
        <v>0</v>
      </c>
      <c r="M2375" s="34">
        <v>0</v>
      </c>
      <c r="N2375" s="34">
        <v>0</v>
      </c>
      <c r="O2375" s="34">
        <v>0</v>
      </c>
      <c r="P2375" s="34">
        <v>0</v>
      </c>
      <c r="Q2375" s="34">
        <v>0</v>
      </c>
      <c r="R2375" s="34">
        <v>0</v>
      </c>
      <c r="S2375" s="109">
        <v>0</v>
      </c>
      <c r="T2375" s="109">
        <f>_xlfn.XLOOKUP(B2375,'[3]Nur des jours'!$B:$B,'[3]Nur des jours'!$U:$U,"")</f>
        <v>0</v>
      </c>
      <c r="U2375" s="109">
        <v>0</v>
      </c>
      <c r="V2375" s="109">
        <v>0</v>
      </c>
      <c r="W2375" s="109">
        <v>0</v>
      </c>
      <c r="X2375" s="109">
        <v>0</v>
      </c>
      <c r="Y2375" s="109">
        <v>0</v>
      </c>
      <c r="Z2375" s="109">
        <v>0</v>
      </c>
      <c r="AA2375" s="109">
        <v>0</v>
      </c>
      <c r="AB2375" s="109">
        <v>0</v>
      </c>
      <c r="AC2375" s="109">
        <v>0</v>
      </c>
      <c r="AD2375" s="109">
        <v>0</v>
      </c>
      <c r="AE2375" s="109">
        <v>0</v>
      </c>
      <c r="AF2375" s="109">
        <v>0</v>
      </c>
      <c r="AG2375" s="57" t="str">
        <f>_xlfn.XLOOKUP(B2375,[3]CALCULATION!$B:$B,[3]CALCULATION!$M:$M,"")</f>
        <v>Operationnel</v>
      </c>
      <c r="AH2375" s="57"/>
      <c r="AI2375" s="56" t="str" cm="1">
        <f t="array" ref="AI2375">IFERROR(_xlfn.IFS(
AK2375="MPR ISSUE","PDH",
AK2375="BSS Hardware Issue","BSS",
AK2375="Sites strategiques, MLL, Pylone, etc.","ENVTECH",
AK2375="AKTIVCO DEFAUT GE &amp; POWER Cabinet","AKTIVCO",
AK2375="AKTIVCO Coupure ENEO &amp; Baisse de tension","AKTIVCO GRID ONLY",
AK2375="Coupure ENEO &amp; Baisse de tension","IHS GRID ONLY",
AK2375="Defaut GE &amp; POWER Cabinet","IHS",
AK2375="Sharing","Partners",
AK2375="Sites strategiques &amp; DataCenter","SST &amp; DC",
AK2375="Exclu","Exclu",
AK2375="SAT","SAT",
AK2375="SPARE-ISSUE","SPARE-ISSUE",
AK2375="Fiber CAmtel","TRANS_FO_CAMTEL",
AK2375="Fiber AOF","Fiber AOF",
AK2375="Projet OCM (HUAWEI)","TRAVAUX-HUAWEI",
AK2375="Projet OCM (NOKIA)","TRAVAUX-NOKIA",
AK2375="ACCESS-ISSUE","ACCESS-ISSUE",
AK2375="Projet OCM (ZTE, NOKIA, autres projets)","TRAVAUX OCM",
AK2375="No root CAuse","No root cause",
AK2375="ODU HS","PDH",
AK2375="IP &amp; VLAN","PDH",
AK2375="Warehouse HUAWEI","SPARE-ISSUE",
AK2375="SPARE-HS","SPARE-ISSUE",
AK2375="Power Telco","BSS",AK2375="no impacts","no impacts"
),"")</f>
        <v>No root cause</v>
      </c>
      <c r="AJ2375" s="56" t="str" cm="1">
        <f t="array" ref="AJ2375">IFERROR(_xlfn.IFS(
AK2375="MPR ISSUE","TX ISSUE",
AK2375="BSS Hardware Issue","RAN ISSUE",
AK2375="Sites strategiques, MLL, Pylone, etc.","ENVTECH",
AK2375="AKTIVCO DEFAUT GE &amp; POWER Cabinet","POWER ISSUE",
AK2375="AKTIVCO Coupure ENEO &amp; Baisse de tension","POWER ISSUE",
AK2375="Coupure ENEO &amp; Baisse de tension","POWER ISSUE",
AK2375="Defaut GE &amp; POWER Cabinet","POWER ISSUE",
AK2375="Sharing","POWER ISSUE",
AK2375="Sites strategiques &amp; DataCenter","POWER ISSUE",
AK2375="Exclu","Exclu",
AK2375="SAT","TX ISSUE",
AK2375="SPARE-ISSUE","SPARE-ISSUE",
AK2375="Fiber CAmtel","TX ISSUE",
AK2375="Fiber AOF","TX ISSUE",
AK2375="Projet OCM (HUAWEI)","TRAVAUX-HUAWEI",
AK2375="Projet OCM (NOKIA)","TRAVAUX -NOKIA",
AK2375="ACCESS-ISSUE","ACCESS-ISSUE",
AK2375="Projet OCM (ZTE, NOKIA, autres projets)","TRAVAUX OCM",
AK2375="No root CAuse","No root cause",
AK2375="ODU HS","TX ISSUE",
AK2375="IP &amp; VLAN","TX ISSUE",
AK2375="Warehouse HUAWEI","SPARE-ISSUE",
AK2375="SPARE-HS","SPARE-ISSUE",
AK2375="Power Telco","RAN ISSUE",AK2375="no impacts","no impacts"
),"")</f>
        <v>No root cause</v>
      </c>
      <c r="AK2375" s="81" t="s">
        <v>5620</v>
      </c>
      <c r="AL2375" s="56" t="str" cm="1">
        <f t="array" ref="AL2375">IFERROR(_xlfn.IFS(
AK2375="MPR ISSUE","ACTIVE",
AK2375="BSS Hardware Issue","ACTIVE",
AK2375="Sites strategiques, MLL, Pylone, etc.","PASSIVE",
AK2375="AKTIVCO DEFAUT GE &amp; POWER Cabinet","PASSIVE",
AK2375="AKTIVCO Coupure ENEO &amp; Baisse de tension","PASSIVE",
AK2375="Coupure ENEO &amp; Baisse de tension","PASSIVE",
AK2375="Defaut GE &amp; POWER Cabinet","PASSIVE",
AK2375="Sharing","PASSIVE",
AK2375="Sites strategiques &amp; DataCenter","PASSIVE",
AK2375="Exclu","Exclu",
AK2375="SAT","ACTIVE",
AK2375="SPARE-ISSUE","SPARE-ISSUE",
AK2375="Fiber CAmtel","ACTIVE",
AK2375="Fiber AOF","ACTIVE",
AK2375="Projet OCM (HUAWEI)","PLANNED WORKS",
AK2375="Projet OCM (NOKIA)","PLANNED WORKS",
AK2375="ACCESS-ISSUE","ACCESS-ISSUE",
AK2375="Projet OCM (ZTE, NOKIA, autres projets)","PLANNED WORKS",
AK2375="No root CAuse","No root cause",
AK2375="ODU HS","ACTIVE",
AK2375="IP &amp; VLAN","ACTIVE",
AK2375="Warehouse HUAWEI","SPARE-ISSUE",
AK2375="SPARE-HS","SPARE-ISSUE",
AK2375="Power Telco","ACTIVE", AK2375="no impacts","no impacts"
),"")</f>
        <v>No root cause</v>
      </c>
      <c r="AM2375" s="108" t="s">
        <v>5537</v>
      </c>
      <c r="AN2375" s="117" t="s">
        <v>4863</v>
      </c>
      <c r="AP2375" s="23" t="s">
        <v>5537</v>
      </c>
      <c r="AQ2375" s="23" t="s">
        <v>5537</v>
      </c>
      <c r="AR2375" s="7"/>
      <c r="AS2375" s="6"/>
      <c r="AT2375" s="7"/>
      <c r="AU2375" s="3" t="s">
        <v>5537</v>
      </c>
      <c r="AV2375" s="24" t="s">
        <v>5537</v>
      </c>
      <c r="AW2375" s="24" t="s">
        <v>5537</v>
      </c>
      <c r="AX2375" s="24" t="s">
        <v>5537</v>
      </c>
      <c r="AY2375" s="24" t="s">
        <v>5537</v>
      </c>
      <c r="AZ2375" s="24" t="s">
        <v>5537</v>
      </c>
      <c r="BA2375" s="24" t="s">
        <v>5537</v>
      </c>
      <c r="BB2375" s="24" t="s">
        <v>5537</v>
      </c>
      <c r="BC2375" s="24" t="s">
        <v>5537</v>
      </c>
      <c r="BD2375" s="24" t="s">
        <v>5537</v>
      </c>
      <c r="BE2375" s="24" t="s">
        <v>5537</v>
      </c>
      <c r="BF2375" s="24" t="s">
        <v>5537</v>
      </c>
      <c r="BG2375" s="24" t="s">
        <v>5537</v>
      </c>
      <c r="BH2375" s="24" t="s">
        <v>5537</v>
      </c>
      <c r="BI2375" s="9" t="s">
        <v>5537</v>
      </c>
      <c r="BJ2375" s="14"/>
      <c r="BK2375" s="14" t="s">
        <v>5537</v>
      </c>
      <c r="BL2375" s="14" t="str">
        <f>_xlfn.XLOOKUP(B2375,'[4]cell downs 18042026 17h'!$B:$B,'[4]cell downs 18042026 17h'!$B:$B,"")</f>
        <v/>
      </c>
      <c r="BM2375" s="14" t="str">
        <f>_xlfn.XLOOKUP(B2375,'[5]Cells Huawei 19042026 15h'!$B:$B,'[5]Cells Huawei 19042026 15h'!$B:$B,"")</f>
        <v/>
      </c>
      <c r="BN2375" s="9" t="str">
        <f>_xlfn.XLOOKUP(B2375,'[6]cells down 19042026 9H40'!$B:$B,'[6]cells down 19042026 9H40'!$B:$B,"")</f>
        <v/>
      </c>
      <c r="BO2375" s="9" t="s">
        <v>5537</v>
      </c>
      <c r="BP2375" s="9" t="s">
        <v>5537</v>
      </c>
    </row>
    <row r="2376" spans="1:68" s="9" customFormat="1" x14ac:dyDescent="0.35">
      <c r="A2376" s="1" t="s">
        <v>4967</v>
      </c>
      <c r="B2376" s="8" t="s">
        <v>4968</v>
      </c>
      <c r="C2376" s="3" t="str">
        <f>_xlfn.XLOOKUP(B2376,'[1]daily break down'!$D:$D,'[1]daily break down'!$E:$E,"")</f>
        <v>CENTRE</v>
      </c>
      <c r="D2376" s="1" t="s">
        <v>11</v>
      </c>
      <c r="E2376" s="1" t="s">
        <v>12</v>
      </c>
      <c r="F2376" s="3" t="s">
        <v>37</v>
      </c>
      <c r="G2376" s="1" t="s">
        <v>4967</v>
      </c>
      <c r="H2376" s="41" t="str">
        <f>_xlfn.XLOOKUP(B2376,[2]CALCULATION!$B:$B,[2]CALCULATION!$H:$H,"")</f>
        <v>ZTE</v>
      </c>
      <c r="I2376" s="34">
        <v>0</v>
      </c>
      <c r="J2376" s="34">
        <v>0</v>
      </c>
      <c r="K2376" s="34">
        <v>0</v>
      </c>
      <c r="L2376" s="34">
        <v>0</v>
      </c>
      <c r="M2376" s="34">
        <v>0</v>
      </c>
      <c r="N2376" s="34">
        <v>0</v>
      </c>
      <c r="O2376" s="34">
        <v>0</v>
      </c>
      <c r="P2376" s="34">
        <v>0</v>
      </c>
      <c r="Q2376" s="34">
        <v>0</v>
      </c>
      <c r="R2376" s="34">
        <v>0</v>
      </c>
      <c r="S2376" s="109">
        <v>0</v>
      </c>
      <c r="T2376" s="109">
        <f>_xlfn.XLOOKUP(B2376,'[3]Nur des jours'!$B:$B,'[3]Nur des jours'!$U:$U,"")</f>
        <v>0</v>
      </c>
      <c r="U2376" s="109">
        <v>0</v>
      </c>
      <c r="V2376" s="109">
        <v>0</v>
      </c>
      <c r="W2376" s="109">
        <v>0</v>
      </c>
      <c r="X2376" s="109">
        <v>0</v>
      </c>
      <c r="Y2376" s="109">
        <v>0</v>
      </c>
      <c r="Z2376" s="109">
        <v>0</v>
      </c>
      <c r="AA2376" s="109">
        <v>0</v>
      </c>
      <c r="AB2376" s="109">
        <v>0</v>
      </c>
      <c r="AC2376" s="109">
        <v>0</v>
      </c>
      <c r="AD2376" s="109">
        <v>0</v>
      </c>
      <c r="AE2376" s="109">
        <v>0</v>
      </c>
      <c r="AF2376" s="109">
        <v>0</v>
      </c>
      <c r="AG2376" s="57" t="str">
        <f>_xlfn.XLOOKUP(B2376,[3]CALCULATION!$B:$B,[3]CALCULATION!$M:$M,"")</f>
        <v>Operationnel</v>
      </c>
      <c r="AH2376" s="57"/>
      <c r="AI2376" s="56" t="str" cm="1">
        <f t="array" ref="AI2376">IFERROR(_xlfn.IFS(
AK2376="MPR ISSUE","PDH",
AK2376="BSS Hardware Issue","BSS",
AK2376="Sites strategiques, MLL, Pylone, etc.","ENVTECH",
AK2376="AKTIVCO DEFAUT GE &amp; POWER Cabinet","AKTIVCO",
AK2376="AKTIVCO Coupure ENEO &amp; Baisse de tension","AKTIVCO GRID ONLY",
AK2376="Coupure ENEO &amp; Baisse de tension","IHS GRID ONLY",
AK2376="Defaut GE &amp; POWER Cabinet","IHS",
AK2376="Sharing","Partners",
AK2376="Sites strategiques &amp; DataCenter","SST &amp; DC",
AK2376="Exclu","Exclu",
AK2376="SAT","SAT",
AK2376="SPARE-ISSUE","SPARE-ISSUE",
AK2376="Fiber CAmtel","TRANS_FO_CAMTEL",
AK2376="Fiber AOF","Fiber AOF",
AK2376="Projet OCM (HUAWEI)","TRAVAUX-HUAWEI",
AK2376="Projet OCM (NOKIA)","TRAVAUX-NOKIA",
AK2376="ACCESS-ISSUE","ACCESS-ISSUE",
AK2376="Projet OCM (ZTE, NOKIA, autres projets)","TRAVAUX OCM",
AK2376="No root CAuse","No root cause",
AK2376="ODU HS","PDH",
AK2376="IP &amp; VLAN","PDH",
AK2376="Warehouse HUAWEI","SPARE-ISSUE",
AK2376="SPARE-HS","SPARE-ISSUE",
AK2376="Power Telco","BSS",AK2376="no impacts","no impacts"
),"")</f>
        <v>No root cause</v>
      </c>
      <c r="AJ2376" s="56" t="str" cm="1">
        <f t="array" ref="AJ2376">IFERROR(_xlfn.IFS(
AK2376="MPR ISSUE","TX ISSUE",
AK2376="BSS Hardware Issue","RAN ISSUE",
AK2376="Sites strategiques, MLL, Pylone, etc.","ENVTECH",
AK2376="AKTIVCO DEFAUT GE &amp; POWER Cabinet","POWER ISSUE",
AK2376="AKTIVCO Coupure ENEO &amp; Baisse de tension","POWER ISSUE",
AK2376="Coupure ENEO &amp; Baisse de tension","POWER ISSUE",
AK2376="Defaut GE &amp; POWER Cabinet","POWER ISSUE",
AK2376="Sharing","POWER ISSUE",
AK2376="Sites strategiques &amp; DataCenter","POWER ISSUE",
AK2376="Exclu","Exclu",
AK2376="SAT","TX ISSUE",
AK2376="SPARE-ISSUE","SPARE-ISSUE",
AK2376="Fiber CAmtel","TX ISSUE",
AK2376="Fiber AOF","TX ISSUE",
AK2376="Projet OCM (HUAWEI)","TRAVAUX-HUAWEI",
AK2376="Projet OCM (NOKIA)","TRAVAUX -NOKIA",
AK2376="ACCESS-ISSUE","ACCESS-ISSUE",
AK2376="Projet OCM (ZTE, NOKIA, autres projets)","TRAVAUX OCM",
AK2376="No root CAuse","No root cause",
AK2376="ODU HS","TX ISSUE",
AK2376="IP &amp; VLAN","TX ISSUE",
AK2376="Warehouse HUAWEI","SPARE-ISSUE",
AK2376="SPARE-HS","SPARE-ISSUE",
AK2376="Power Telco","RAN ISSUE",AK2376="no impacts","no impacts"
),"")</f>
        <v>No root cause</v>
      </c>
      <c r="AK2376" s="81" t="s">
        <v>5620</v>
      </c>
      <c r="AL2376" s="56" t="str" cm="1">
        <f t="array" ref="AL2376">IFERROR(_xlfn.IFS(
AK2376="MPR ISSUE","ACTIVE",
AK2376="BSS Hardware Issue","ACTIVE",
AK2376="Sites strategiques, MLL, Pylone, etc.","PASSIVE",
AK2376="AKTIVCO DEFAUT GE &amp; POWER Cabinet","PASSIVE",
AK2376="AKTIVCO Coupure ENEO &amp; Baisse de tension","PASSIVE",
AK2376="Coupure ENEO &amp; Baisse de tension","PASSIVE",
AK2376="Defaut GE &amp; POWER Cabinet","PASSIVE",
AK2376="Sharing","PASSIVE",
AK2376="Sites strategiques &amp; DataCenter","PASSIVE",
AK2376="Exclu","Exclu",
AK2376="SAT","ACTIVE",
AK2376="SPARE-ISSUE","SPARE-ISSUE",
AK2376="Fiber CAmtel","ACTIVE",
AK2376="Fiber AOF","ACTIVE",
AK2376="Projet OCM (HUAWEI)","PLANNED WORKS",
AK2376="Projet OCM (NOKIA)","PLANNED WORKS",
AK2376="ACCESS-ISSUE","ACCESS-ISSUE",
AK2376="Projet OCM (ZTE, NOKIA, autres projets)","PLANNED WORKS",
AK2376="No root CAuse","No root cause",
AK2376="ODU HS","ACTIVE",
AK2376="IP &amp; VLAN","ACTIVE",
AK2376="Warehouse HUAWEI","SPARE-ISSUE",
AK2376="SPARE-HS","SPARE-ISSUE",
AK2376="Power Telco","ACTIVE", AK2376="no impacts","no impacts"
),"")</f>
        <v>No root cause</v>
      </c>
      <c r="AM2376" s="108" t="s">
        <v>5537</v>
      </c>
      <c r="AN2376" s="117" t="s">
        <v>4968</v>
      </c>
      <c r="AP2376" s="23" t="s">
        <v>5537</v>
      </c>
      <c r="AQ2376" s="23" t="s">
        <v>5537</v>
      </c>
      <c r="AR2376" s="7"/>
      <c r="AS2376" s="6"/>
      <c r="AT2376" s="7"/>
      <c r="AU2376" s="3" t="s">
        <v>5537</v>
      </c>
      <c r="AV2376" s="24" t="s">
        <v>5537</v>
      </c>
      <c r="AW2376" s="24" t="s">
        <v>5537</v>
      </c>
      <c r="AX2376" s="24" t="s">
        <v>5537</v>
      </c>
      <c r="AY2376" s="24" t="s">
        <v>5537</v>
      </c>
      <c r="AZ2376" s="24" t="s">
        <v>5537</v>
      </c>
      <c r="BA2376" s="24" t="s">
        <v>5537</v>
      </c>
      <c r="BB2376" s="24" t="s">
        <v>5537</v>
      </c>
      <c r="BC2376" s="24" t="s">
        <v>5537</v>
      </c>
      <c r="BD2376" s="24" t="s">
        <v>5537</v>
      </c>
      <c r="BE2376" s="24" t="s">
        <v>5537</v>
      </c>
      <c r="BF2376" s="24" t="s">
        <v>5537</v>
      </c>
      <c r="BG2376" s="24" t="s">
        <v>5537</v>
      </c>
      <c r="BH2376" s="24" t="s">
        <v>5537</v>
      </c>
      <c r="BI2376" s="9" t="s">
        <v>5537</v>
      </c>
      <c r="BJ2376" s="14"/>
      <c r="BK2376" s="14" t="s">
        <v>5537</v>
      </c>
      <c r="BL2376" s="14" t="str">
        <f>_xlfn.XLOOKUP(B2376,'[4]cell downs 18042026 17h'!$B:$B,'[4]cell downs 18042026 17h'!$B:$B,"")</f>
        <v/>
      </c>
      <c r="BM2376" s="14" t="str">
        <f>_xlfn.XLOOKUP(B2376,'[5]Cells Huawei 19042026 15h'!$B:$B,'[5]Cells Huawei 19042026 15h'!$B:$B,"")</f>
        <v/>
      </c>
      <c r="BN2376" s="9" t="str">
        <f>_xlfn.XLOOKUP(B2376,'[6]cells down 19042026 9H40'!$B:$B,'[6]cells down 19042026 9H40'!$B:$B,"")</f>
        <v/>
      </c>
      <c r="BO2376" s="9" t="s">
        <v>5537</v>
      </c>
      <c r="BP2376" s="9" t="s">
        <v>12</v>
      </c>
    </row>
    <row r="2377" spans="1:68" s="9" customFormat="1" x14ac:dyDescent="0.35">
      <c r="A2377" s="1" t="s">
        <v>4870</v>
      </c>
      <c r="B2377" s="8" t="s">
        <v>4871</v>
      </c>
      <c r="C2377" s="3" t="str">
        <f>_xlfn.XLOOKUP(B2377,'[1]daily break down'!$D:$D,'[1]daily break down'!$E:$E,"")</f>
        <v>CENTRE</v>
      </c>
      <c r="D2377" s="1" t="s">
        <v>11</v>
      </c>
      <c r="E2377" s="1" t="s">
        <v>12</v>
      </c>
      <c r="F2377" s="3" t="s">
        <v>37</v>
      </c>
      <c r="G2377" s="1" t="s">
        <v>4870</v>
      </c>
      <c r="H2377" s="41" t="str">
        <f>_xlfn.XLOOKUP(B2377,[2]CALCULATION!$B:$B,[2]CALCULATION!$H:$H,"")</f>
        <v>ZTE</v>
      </c>
      <c r="I2377" s="34">
        <v>0</v>
      </c>
      <c r="J2377" s="34">
        <v>0</v>
      </c>
      <c r="K2377" s="34">
        <v>0</v>
      </c>
      <c r="L2377" s="34">
        <v>0</v>
      </c>
      <c r="M2377" s="34">
        <v>0</v>
      </c>
      <c r="N2377" s="34">
        <v>0</v>
      </c>
      <c r="O2377" s="34">
        <v>0</v>
      </c>
      <c r="P2377" s="34">
        <v>0</v>
      </c>
      <c r="Q2377" s="34">
        <v>0</v>
      </c>
      <c r="R2377" s="34">
        <v>0</v>
      </c>
      <c r="S2377" s="109">
        <v>0</v>
      </c>
      <c r="T2377" s="109">
        <f>_xlfn.XLOOKUP(B2377,'[3]Nur des jours'!$B:$B,'[3]Nur des jours'!$U:$U,"")</f>
        <v>0</v>
      </c>
      <c r="U2377" s="109">
        <v>0</v>
      </c>
      <c r="V2377" s="109">
        <v>0</v>
      </c>
      <c r="W2377" s="109">
        <v>0</v>
      </c>
      <c r="X2377" s="109">
        <v>0</v>
      </c>
      <c r="Y2377" s="109">
        <v>0</v>
      </c>
      <c r="Z2377" s="109">
        <v>0</v>
      </c>
      <c r="AA2377" s="109">
        <v>0</v>
      </c>
      <c r="AB2377" s="109">
        <v>0</v>
      </c>
      <c r="AC2377" s="109">
        <v>0</v>
      </c>
      <c r="AD2377" s="109">
        <v>0</v>
      </c>
      <c r="AE2377" s="109">
        <v>0</v>
      </c>
      <c r="AF2377" s="109">
        <v>0</v>
      </c>
      <c r="AG2377" s="57" t="str">
        <f>_xlfn.XLOOKUP(B2377,[3]CALCULATION!$B:$B,[3]CALCULATION!$M:$M,"")</f>
        <v>Operationnel</v>
      </c>
      <c r="AH2377" s="57"/>
      <c r="AI2377" s="56" t="str" cm="1">
        <f t="array" ref="AI2377">IFERROR(_xlfn.IFS(
AK2377="MPR ISSUE","PDH",
AK2377="BSS Hardware Issue","BSS",
AK2377="Sites strategiques, MLL, Pylone, etc.","ENVTECH",
AK2377="AKTIVCO DEFAUT GE &amp; POWER Cabinet","AKTIVCO",
AK2377="AKTIVCO Coupure ENEO &amp; Baisse de tension","AKTIVCO GRID ONLY",
AK2377="Coupure ENEO &amp; Baisse de tension","IHS GRID ONLY",
AK2377="Defaut GE &amp; POWER Cabinet","IHS",
AK2377="Sharing","Partners",
AK2377="Sites strategiques &amp; DataCenter","SST &amp; DC",
AK2377="Exclu","Exclu",
AK2377="SAT","SAT",
AK2377="SPARE-ISSUE","SPARE-ISSUE",
AK2377="Fiber CAmtel","TRANS_FO_CAMTEL",
AK2377="Fiber AOF","Fiber AOF",
AK2377="Projet OCM (HUAWEI)","TRAVAUX-HUAWEI",
AK2377="Projet OCM (NOKIA)","TRAVAUX-NOKIA",
AK2377="ACCESS-ISSUE","ACCESS-ISSUE",
AK2377="Projet OCM (ZTE, NOKIA, autres projets)","TRAVAUX OCM",
AK2377="No root CAuse","No root cause",
AK2377="ODU HS","PDH",
AK2377="IP &amp; VLAN","PDH",
AK2377="Warehouse HUAWEI","SPARE-ISSUE",
AK2377="SPARE-HS","SPARE-ISSUE",
AK2377="Power Telco","BSS",AK2377="no impacts","no impacts"
),"")</f>
        <v>No root cause</v>
      </c>
      <c r="AJ2377" s="56" t="str" cm="1">
        <f t="array" ref="AJ2377">IFERROR(_xlfn.IFS(
AK2377="MPR ISSUE","TX ISSUE",
AK2377="BSS Hardware Issue","RAN ISSUE",
AK2377="Sites strategiques, MLL, Pylone, etc.","ENVTECH",
AK2377="AKTIVCO DEFAUT GE &amp; POWER Cabinet","POWER ISSUE",
AK2377="AKTIVCO Coupure ENEO &amp; Baisse de tension","POWER ISSUE",
AK2377="Coupure ENEO &amp; Baisse de tension","POWER ISSUE",
AK2377="Defaut GE &amp; POWER Cabinet","POWER ISSUE",
AK2377="Sharing","POWER ISSUE",
AK2377="Sites strategiques &amp; DataCenter","POWER ISSUE",
AK2377="Exclu","Exclu",
AK2377="SAT","TX ISSUE",
AK2377="SPARE-ISSUE","SPARE-ISSUE",
AK2377="Fiber CAmtel","TX ISSUE",
AK2377="Fiber AOF","TX ISSUE",
AK2377="Projet OCM (HUAWEI)","TRAVAUX-HUAWEI",
AK2377="Projet OCM (NOKIA)","TRAVAUX -NOKIA",
AK2377="ACCESS-ISSUE","ACCESS-ISSUE",
AK2377="Projet OCM (ZTE, NOKIA, autres projets)","TRAVAUX OCM",
AK2377="No root CAuse","No root cause",
AK2377="ODU HS","TX ISSUE",
AK2377="IP &amp; VLAN","TX ISSUE",
AK2377="Warehouse HUAWEI","SPARE-ISSUE",
AK2377="SPARE-HS","SPARE-ISSUE",
AK2377="Power Telco","RAN ISSUE",AK2377="no impacts","no impacts"
),"")</f>
        <v>No root cause</v>
      </c>
      <c r="AK2377" s="81" t="s">
        <v>5620</v>
      </c>
      <c r="AL2377" s="56" t="str" cm="1">
        <f t="array" ref="AL2377">IFERROR(_xlfn.IFS(
AK2377="MPR ISSUE","ACTIVE",
AK2377="BSS Hardware Issue","ACTIVE",
AK2377="Sites strategiques, MLL, Pylone, etc.","PASSIVE",
AK2377="AKTIVCO DEFAUT GE &amp; POWER Cabinet","PASSIVE",
AK2377="AKTIVCO Coupure ENEO &amp; Baisse de tension","PASSIVE",
AK2377="Coupure ENEO &amp; Baisse de tension","PASSIVE",
AK2377="Defaut GE &amp; POWER Cabinet","PASSIVE",
AK2377="Sharing","PASSIVE",
AK2377="Sites strategiques &amp; DataCenter","PASSIVE",
AK2377="Exclu","Exclu",
AK2377="SAT","ACTIVE",
AK2377="SPARE-ISSUE","SPARE-ISSUE",
AK2377="Fiber CAmtel","ACTIVE",
AK2377="Fiber AOF","ACTIVE",
AK2377="Projet OCM (HUAWEI)","PLANNED WORKS",
AK2377="Projet OCM (NOKIA)","PLANNED WORKS",
AK2377="ACCESS-ISSUE","ACCESS-ISSUE",
AK2377="Projet OCM (ZTE, NOKIA, autres projets)","PLANNED WORKS",
AK2377="No root CAuse","No root cause",
AK2377="ODU HS","ACTIVE",
AK2377="IP &amp; VLAN","ACTIVE",
AK2377="Warehouse HUAWEI","SPARE-ISSUE",
AK2377="SPARE-HS","SPARE-ISSUE",
AK2377="Power Telco","ACTIVE", AK2377="no impacts","no impacts"
),"")</f>
        <v>No root cause</v>
      </c>
      <c r="AM2377" s="108" t="s">
        <v>5537</v>
      </c>
      <c r="AN2377" s="117" t="s">
        <v>4871</v>
      </c>
      <c r="AP2377" s="23" t="s">
        <v>5537</v>
      </c>
      <c r="AQ2377" s="23" t="s">
        <v>5537</v>
      </c>
      <c r="AR2377" s="7"/>
      <c r="AS2377" s="6"/>
      <c r="AT2377" s="7"/>
      <c r="AU2377" s="3" t="s">
        <v>5537</v>
      </c>
      <c r="AV2377" s="24" t="s">
        <v>5537</v>
      </c>
      <c r="AW2377" s="24" t="s">
        <v>5537</v>
      </c>
      <c r="AX2377" s="24" t="s">
        <v>5537</v>
      </c>
      <c r="AY2377" s="24" t="s">
        <v>5537</v>
      </c>
      <c r="AZ2377" s="24" t="s">
        <v>5537</v>
      </c>
      <c r="BA2377" s="24" t="s">
        <v>5537</v>
      </c>
      <c r="BB2377" s="24" t="s">
        <v>5537</v>
      </c>
      <c r="BC2377" s="24" t="s">
        <v>5537</v>
      </c>
      <c r="BD2377" s="24" t="s">
        <v>5537</v>
      </c>
      <c r="BE2377" s="24" t="s">
        <v>5537</v>
      </c>
      <c r="BF2377" s="24" t="s">
        <v>5537</v>
      </c>
      <c r="BG2377" s="24" t="s">
        <v>5537</v>
      </c>
      <c r="BH2377" s="24" t="s">
        <v>5537</v>
      </c>
      <c r="BI2377" s="9" t="s">
        <v>5537</v>
      </c>
      <c r="BJ2377" s="14"/>
      <c r="BK2377" s="14" t="s">
        <v>5537</v>
      </c>
      <c r="BL2377" s="14" t="str">
        <f>_xlfn.XLOOKUP(B2377,'[4]cell downs 18042026 17h'!$B:$B,'[4]cell downs 18042026 17h'!$B:$B,"")</f>
        <v/>
      </c>
      <c r="BM2377" s="14" t="str">
        <f>_xlfn.XLOOKUP(B2377,'[5]Cells Huawei 19042026 15h'!$B:$B,'[5]Cells Huawei 19042026 15h'!$B:$B,"")</f>
        <v/>
      </c>
      <c r="BN2377" s="9" t="str">
        <f>_xlfn.XLOOKUP(B2377,'[6]cells down 19042026 9H40'!$B:$B,'[6]cells down 19042026 9H40'!$B:$B,"")</f>
        <v/>
      </c>
      <c r="BO2377" s="9" t="s">
        <v>4871</v>
      </c>
      <c r="BP2377" s="9" t="s">
        <v>318</v>
      </c>
    </row>
    <row r="2378" spans="1:68" s="9" customFormat="1" x14ac:dyDescent="0.35">
      <c r="A2378" s="2" t="s">
        <v>4880</v>
      </c>
      <c r="B2378" s="8" t="s">
        <v>4881</v>
      </c>
      <c r="C2378" s="3" t="str">
        <f>_xlfn.XLOOKUP(B2378,'[1]daily break down'!$D:$D,'[1]daily break down'!$E:$E,"")</f>
        <v>OUEST</v>
      </c>
      <c r="D2378" s="1" t="s">
        <v>11</v>
      </c>
      <c r="E2378" s="1" t="s">
        <v>12</v>
      </c>
      <c r="F2378" s="3" t="s">
        <v>102</v>
      </c>
      <c r="G2378" s="1" t="s">
        <v>4880</v>
      </c>
      <c r="H2378" s="39" t="str">
        <f>_xlfn.XLOOKUP(B2378,[2]CALCULATION!$B:$B,[2]CALCULATION!$H:$H,"")</f>
        <v>HUAWEI</v>
      </c>
      <c r="I2378" s="34">
        <v>0</v>
      </c>
      <c r="J2378" s="34">
        <v>0</v>
      </c>
      <c r="K2378" s="34">
        <v>0</v>
      </c>
      <c r="L2378" s="34">
        <v>0</v>
      </c>
      <c r="M2378" s="34">
        <v>0</v>
      </c>
      <c r="N2378" s="34">
        <v>0</v>
      </c>
      <c r="O2378" s="34">
        <v>0</v>
      </c>
      <c r="P2378" s="34">
        <v>0</v>
      </c>
      <c r="Q2378" s="34">
        <v>0</v>
      </c>
      <c r="R2378" s="34">
        <v>0</v>
      </c>
      <c r="S2378" s="109">
        <v>0</v>
      </c>
      <c r="T2378" s="109">
        <f>_xlfn.XLOOKUP(B2378,'[3]Nur des jours'!$B:$B,'[3]Nur des jours'!$U:$U,"")</f>
        <v>0</v>
      </c>
      <c r="U2378" s="109">
        <v>0</v>
      </c>
      <c r="V2378" s="109">
        <v>0</v>
      </c>
      <c r="W2378" s="109">
        <v>0</v>
      </c>
      <c r="X2378" s="109">
        <v>0</v>
      </c>
      <c r="Y2378" s="109">
        <v>0</v>
      </c>
      <c r="Z2378" s="109">
        <v>0</v>
      </c>
      <c r="AA2378" s="109">
        <v>0</v>
      </c>
      <c r="AB2378" s="109">
        <v>0</v>
      </c>
      <c r="AC2378" s="109">
        <v>0</v>
      </c>
      <c r="AD2378" s="109">
        <v>0</v>
      </c>
      <c r="AE2378" s="109">
        <v>0</v>
      </c>
      <c r="AF2378" s="109">
        <v>0</v>
      </c>
      <c r="AG2378" s="57" t="str">
        <f>_xlfn.XLOOKUP(B2378,[3]CALCULATION!$B:$B,[3]CALCULATION!$M:$M,"")</f>
        <v>Operationnel</v>
      </c>
      <c r="AH2378" s="57"/>
      <c r="AI2378" s="56" t="str" cm="1">
        <f t="array" ref="AI2378">IFERROR(_xlfn.IFS(
AK2378="MPR ISSUE","PDH",
AK2378="BSS Hardware Issue","BSS",
AK2378="Sites strategiques, MLL, Pylone, etc.","ENVTECH",
AK2378="AKTIVCO DEFAUT GE &amp; POWER Cabinet","AKTIVCO",
AK2378="AKTIVCO Coupure ENEO &amp; Baisse de tension","AKTIVCO GRID ONLY",
AK2378="Coupure ENEO &amp; Baisse de tension","IHS GRID ONLY",
AK2378="Defaut GE &amp; POWER Cabinet","IHS",
AK2378="Sharing","Partners",
AK2378="Sites strategiques &amp; DataCenter","SST &amp; DC",
AK2378="Exclu","Exclu",
AK2378="SAT","SAT",
AK2378="SPARE-ISSUE","SPARE-ISSUE",
AK2378="Fiber CAmtel","TRANS_FO_CAMTEL",
AK2378="Fiber AOF","Fiber AOF",
AK2378="Projet OCM (HUAWEI)","TRAVAUX-HUAWEI",
AK2378="Projet OCM (NOKIA)","TRAVAUX-NOKIA",
AK2378="ACCESS-ISSUE","ACCESS-ISSUE",
AK2378="Projet OCM (ZTE, NOKIA, autres projets)","TRAVAUX OCM",
AK2378="No root CAuse","No root cause",
AK2378="ODU HS","PDH",
AK2378="IP &amp; VLAN","PDH",
AK2378="Warehouse HUAWEI","SPARE-ISSUE",
AK2378="SPARE-HS","SPARE-ISSUE",
AK2378="Power Telco","BSS",AK2378="no impacts","no impacts"
),"")</f>
        <v>No root cause</v>
      </c>
      <c r="AJ2378" s="56" t="str" cm="1">
        <f t="array" ref="AJ2378">IFERROR(_xlfn.IFS(
AK2378="MPR ISSUE","TX ISSUE",
AK2378="BSS Hardware Issue","RAN ISSUE",
AK2378="Sites strategiques, MLL, Pylone, etc.","ENVTECH",
AK2378="AKTIVCO DEFAUT GE &amp; POWER Cabinet","POWER ISSUE",
AK2378="AKTIVCO Coupure ENEO &amp; Baisse de tension","POWER ISSUE",
AK2378="Coupure ENEO &amp; Baisse de tension","POWER ISSUE",
AK2378="Defaut GE &amp; POWER Cabinet","POWER ISSUE",
AK2378="Sharing","POWER ISSUE",
AK2378="Sites strategiques &amp; DataCenter","POWER ISSUE",
AK2378="Exclu","Exclu",
AK2378="SAT","TX ISSUE",
AK2378="SPARE-ISSUE","SPARE-ISSUE",
AK2378="Fiber CAmtel","TX ISSUE",
AK2378="Fiber AOF","TX ISSUE",
AK2378="Projet OCM (HUAWEI)","TRAVAUX-HUAWEI",
AK2378="Projet OCM (NOKIA)","TRAVAUX -NOKIA",
AK2378="ACCESS-ISSUE","ACCESS-ISSUE",
AK2378="Projet OCM (ZTE, NOKIA, autres projets)","TRAVAUX OCM",
AK2378="No root CAuse","No root cause",
AK2378="ODU HS","TX ISSUE",
AK2378="IP &amp; VLAN","TX ISSUE",
AK2378="Warehouse HUAWEI","SPARE-ISSUE",
AK2378="SPARE-HS","SPARE-ISSUE",
AK2378="Power Telco","RAN ISSUE",AK2378="no impacts","no impacts"
),"")</f>
        <v>No root cause</v>
      </c>
      <c r="AK2378" s="81" t="s">
        <v>5620</v>
      </c>
      <c r="AL2378" s="56" t="str" cm="1">
        <f t="array" ref="AL2378">IFERROR(_xlfn.IFS(
AK2378="MPR ISSUE","ACTIVE",
AK2378="BSS Hardware Issue","ACTIVE",
AK2378="Sites strategiques, MLL, Pylone, etc.","PASSIVE",
AK2378="AKTIVCO DEFAUT GE &amp; POWER Cabinet","PASSIVE",
AK2378="AKTIVCO Coupure ENEO &amp; Baisse de tension","PASSIVE",
AK2378="Coupure ENEO &amp; Baisse de tension","PASSIVE",
AK2378="Defaut GE &amp; POWER Cabinet","PASSIVE",
AK2378="Sharing","PASSIVE",
AK2378="Sites strategiques &amp; DataCenter","PASSIVE",
AK2378="Exclu","Exclu",
AK2378="SAT","ACTIVE",
AK2378="SPARE-ISSUE","SPARE-ISSUE",
AK2378="Fiber CAmtel","ACTIVE",
AK2378="Fiber AOF","ACTIVE",
AK2378="Projet OCM (HUAWEI)","PLANNED WORKS",
AK2378="Projet OCM (NOKIA)","PLANNED WORKS",
AK2378="ACCESS-ISSUE","ACCESS-ISSUE",
AK2378="Projet OCM (ZTE, NOKIA, autres projets)","PLANNED WORKS",
AK2378="No root CAuse","No root cause",
AK2378="ODU HS","ACTIVE",
AK2378="IP &amp; VLAN","ACTIVE",
AK2378="Warehouse HUAWEI","SPARE-ISSUE",
AK2378="SPARE-HS","SPARE-ISSUE",
AK2378="Power Telco","ACTIVE", AK2378="no impacts","no impacts"
),"")</f>
        <v>No root cause</v>
      </c>
      <c r="AM2378" s="108" t="s">
        <v>5537</v>
      </c>
      <c r="AN2378" s="117" t="s">
        <v>4881</v>
      </c>
      <c r="AP2378" s="23" t="s">
        <v>5537</v>
      </c>
      <c r="AQ2378" s="23" t="s">
        <v>5537</v>
      </c>
      <c r="AR2378" s="7"/>
      <c r="AS2378" s="6"/>
      <c r="AT2378" s="7"/>
      <c r="AU2378" s="3" t="s">
        <v>5537</v>
      </c>
      <c r="AV2378" s="24" t="s">
        <v>5537</v>
      </c>
      <c r="AW2378" s="24" t="s">
        <v>5537</v>
      </c>
      <c r="AX2378" s="24" t="s">
        <v>5537</v>
      </c>
      <c r="AY2378" s="24" t="s">
        <v>5537</v>
      </c>
      <c r="AZ2378" s="24" t="s">
        <v>5537</v>
      </c>
      <c r="BA2378" s="24" t="s">
        <v>5537</v>
      </c>
      <c r="BB2378" s="24" t="s">
        <v>5537</v>
      </c>
      <c r="BC2378" s="24" t="s">
        <v>5537</v>
      </c>
      <c r="BD2378" s="24" t="s">
        <v>5537</v>
      </c>
      <c r="BE2378" s="24" t="s">
        <v>5537</v>
      </c>
      <c r="BF2378" s="24" t="s">
        <v>5537</v>
      </c>
      <c r="BG2378" s="24" t="s">
        <v>5537</v>
      </c>
      <c r="BH2378" s="24" t="s">
        <v>5537</v>
      </c>
      <c r="BI2378" s="9" t="s">
        <v>5537</v>
      </c>
      <c r="BJ2378" s="14"/>
      <c r="BK2378" s="14" t="s">
        <v>5537</v>
      </c>
      <c r="BL2378" s="14" t="str">
        <f>_xlfn.XLOOKUP(B2378,'[4]cell downs 18042026 17h'!$B:$B,'[4]cell downs 18042026 17h'!$B:$B,"")</f>
        <v/>
      </c>
      <c r="BM2378" s="14" t="str">
        <f>_xlfn.XLOOKUP(B2378,'[5]Cells Huawei 19042026 15h'!$B:$B,'[5]Cells Huawei 19042026 15h'!$B:$B,"")</f>
        <v/>
      </c>
      <c r="BN2378" s="9" t="str">
        <f>_xlfn.XLOOKUP(B2378,'[6]cells down 19042026 9H40'!$B:$B,'[6]cells down 19042026 9H40'!$B:$B,"")</f>
        <v/>
      </c>
      <c r="BO2378" s="9" t="s">
        <v>5537</v>
      </c>
      <c r="BP2378" s="9" t="s">
        <v>12</v>
      </c>
    </row>
    <row r="2379" spans="1:68" s="9" customFormat="1" x14ac:dyDescent="0.35">
      <c r="A2379" s="1" t="s">
        <v>4884</v>
      </c>
      <c r="B2379" s="8" t="s">
        <v>4885</v>
      </c>
      <c r="C2379" s="3" t="str">
        <f>_xlfn.XLOOKUP(B2379,'[1]daily break down'!$D:$D,'[1]daily break down'!$E:$E,"")</f>
        <v>CENTRE</v>
      </c>
      <c r="D2379" s="1" t="s">
        <v>11</v>
      </c>
      <c r="E2379" s="1" t="s">
        <v>12</v>
      </c>
      <c r="F2379" s="3" t="s">
        <v>37</v>
      </c>
      <c r="G2379" s="1" t="s">
        <v>4886</v>
      </c>
      <c r="H2379" s="41" t="str">
        <f>_xlfn.XLOOKUP(B2379,[2]CALCULATION!$B:$B,[2]CALCULATION!$H:$H,"")</f>
        <v>ZTE</v>
      </c>
      <c r="I2379" s="34">
        <v>0</v>
      </c>
      <c r="J2379" s="34">
        <v>0</v>
      </c>
      <c r="K2379" s="34">
        <v>0</v>
      </c>
      <c r="L2379" s="34">
        <v>0</v>
      </c>
      <c r="M2379" s="34">
        <v>0</v>
      </c>
      <c r="N2379" s="34">
        <v>0</v>
      </c>
      <c r="O2379" s="34">
        <v>0</v>
      </c>
      <c r="P2379" s="34">
        <v>0</v>
      </c>
      <c r="Q2379" s="34">
        <v>0</v>
      </c>
      <c r="R2379" s="34">
        <v>0</v>
      </c>
      <c r="S2379" s="109">
        <v>0</v>
      </c>
      <c r="T2379" s="109">
        <f>_xlfn.XLOOKUP(B2379,'[3]Nur des jours'!$B:$B,'[3]Nur des jours'!$U:$U,"")</f>
        <v>0</v>
      </c>
      <c r="U2379" s="109">
        <v>0</v>
      </c>
      <c r="V2379" s="109">
        <v>0</v>
      </c>
      <c r="W2379" s="109">
        <v>0</v>
      </c>
      <c r="X2379" s="109">
        <v>0</v>
      </c>
      <c r="Y2379" s="109">
        <v>0</v>
      </c>
      <c r="Z2379" s="109">
        <v>0</v>
      </c>
      <c r="AA2379" s="109">
        <v>0</v>
      </c>
      <c r="AB2379" s="109">
        <v>0</v>
      </c>
      <c r="AC2379" s="109">
        <v>0</v>
      </c>
      <c r="AD2379" s="109">
        <v>0</v>
      </c>
      <c r="AE2379" s="109">
        <v>0</v>
      </c>
      <c r="AF2379" s="109">
        <v>0</v>
      </c>
      <c r="AG2379" s="57" t="str">
        <f>_xlfn.XLOOKUP(B2379,[3]CALCULATION!$B:$B,[3]CALCULATION!$M:$M,"")</f>
        <v>Operationnel</v>
      </c>
      <c r="AH2379" s="57"/>
      <c r="AI2379" s="56" t="str" cm="1">
        <f t="array" ref="AI2379">IFERROR(_xlfn.IFS(
AK2379="MPR ISSUE","PDH",
AK2379="BSS Hardware Issue","BSS",
AK2379="Sites strategiques, MLL, Pylone, etc.","ENVTECH",
AK2379="AKTIVCO DEFAUT GE &amp; POWER Cabinet","AKTIVCO",
AK2379="AKTIVCO Coupure ENEO &amp; Baisse de tension","AKTIVCO GRID ONLY",
AK2379="Coupure ENEO &amp; Baisse de tension","IHS GRID ONLY",
AK2379="Defaut GE &amp; POWER Cabinet","IHS",
AK2379="Sharing","Partners",
AK2379="Sites strategiques &amp; DataCenter","SST &amp; DC",
AK2379="Exclu","Exclu",
AK2379="SAT","SAT",
AK2379="SPARE-ISSUE","SPARE-ISSUE",
AK2379="Fiber CAmtel","TRANS_FO_CAMTEL",
AK2379="Fiber AOF","Fiber AOF",
AK2379="Projet OCM (HUAWEI)","TRAVAUX-HUAWEI",
AK2379="Projet OCM (NOKIA)","TRAVAUX-NOKIA",
AK2379="ACCESS-ISSUE","ACCESS-ISSUE",
AK2379="Projet OCM (ZTE, NOKIA, autres projets)","TRAVAUX OCM",
AK2379="No root CAuse","No root cause",
AK2379="ODU HS","PDH",
AK2379="IP &amp; VLAN","PDH",
AK2379="Warehouse HUAWEI","SPARE-ISSUE",
AK2379="SPARE-HS","SPARE-ISSUE",
AK2379="Power Telco","BSS",AK2379="no impacts","no impacts"
),"")</f>
        <v>No root cause</v>
      </c>
      <c r="AJ2379" s="56" t="str" cm="1">
        <f t="array" ref="AJ2379">IFERROR(_xlfn.IFS(
AK2379="MPR ISSUE","TX ISSUE",
AK2379="BSS Hardware Issue","RAN ISSUE",
AK2379="Sites strategiques, MLL, Pylone, etc.","ENVTECH",
AK2379="AKTIVCO DEFAUT GE &amp; POWER Cabinet","POWER ISSUE",
AK2379="AKTIVCO Coupure ENEO &amp; Baisse de tension","POWER ISSUE",
AK2379="Coupure ENEO &amp; Baisse de tension","POWER ISSUE",
AK2379="Defaut GE &amp; POWER Cabinet","POWER ISSUE",
AK2379="Sharing","POWER ISSUE",
AK2379="Sites strategiques &amp; DataCenter","POWER ISSUE",
AK2379="Exclu","Exclu",
AK2379="SAT","TX ISSUE",
AK2379="SPARE-ISSUE","SPARE-ISSUE",
AK2379="Fiber CAmtel","TX ISSUE",
AK2379="Fiber AOF","TX ISSUE",
AK2379="Projet OCM (HUAWEI)","TRAVAUX-HUAWEI",
AK2379="Projet OCM (NOKIA)","TRAVAUX -NOKIA",
AK2379="ACCESS-ISSUE","ACCESS-ISSUE",
AK2379="Projet OCM (ZTE, NOKIA, autres projets)","TRAVAUX OCM",
AK2379="No root CAuse","No root cause",
AK2379="ODU HS","TX ISSUE",
AK2379="IP &amp; VLAN","TX ISSUE",
AK2379="Warehouse HUAWEI","SPARE-ISSUE",
AK2379="SPARE-HS","SPARE-ISSUE",
AK2379="Power Telco","RAN ISSUE",AK2379="no impacts","no impacts"
),"")</f>
        <v>No root cause</v>
      </c>
      <c r="AK2379" s="81" t="s">
        <v>5620</v>
      </c>
      <c r="AL2379" s="56" t="str" cm="1">
        <f t="array" ref="AL2379">IFERROR(_xlfn.IFS(
AK2379="MPR ISSUE","ACTIVE",
AK2379="BSS Hardware Issue","ACTIVE",
AK2379="Sites strategiques, MLL, Pylone, etc.","PASSIVE",
AK2379="AKTIVCO DEFAUT GE &amp; POWER Cabinet","PASSIVE",
AK2379="AKTIVCO Coupure ENEO &amp; Baisse de tension","PASSIVE",
AK2379="Coupure ENEO &amp; Baisse de tension","PASSIVE",
AK2379="Defaut GE &amp; POWER Cabinet","PASSIVE",
AK2379="Sharing","PASSIVE",
AK2379="Sites strategiques &amp; DataCenter","PASSIVE",
AK2379="Exclu","Exclu",
AK2379="SAT","ACTIVE",
AK2379="SPARE-ISSUE","SPARE-ISSUE",
AK2379="Fiber CAmtel","ACTIVE",
AK2379="Fiber AOF","ACTIVE",
AK2379="Projet OCM (HUAWEI)","PLANNED WORKS",
AK2379="Projet OCM (NOKIA)","PLANNED WORKS",
AK2379="ACCESS-ISSUE","ACCESS-ISSUE",
AK2379="Projet OCM (ZTE, NOKIA, autres projets)","PLANNED WORKS",
AK2379="No root CAuse","No root cause",
AK2379="ODU HS","ACTIVE",
AK2379="IP &amp; VLAN","ACTIVE",
AK2379="Warehouse HUAWEI","SPARE-ISSUE",
AK2379="SPARE-HS","SPARE-ISSUE",
AK2379="Power Telco","ACTIVE", AK2379="no impacts","no impacts"
),"")</f>
        <v>No root cause</v>
      </c>
      <c r="AM2379" s="108" t="s">
        <v>5537</v>
      </c>
      <c r="AN2379" s="117" t="s">
        <v>4885</v>
      </c>
      <c r="AO2379" s="114"/>
      <c r="AP2379" s="23" t="s">
        <v>5537</v>
      </c>
      <c r="AQ2379" s="23" t="s">
        <v>5537</v>
      </c>
      <c r="AR2379" s="7"/>
      <c r="AS2379" s="6"/>
      <c r="AT2379" s="7"/>
      <c r="AU2379" s="3" t="s">
        <v>5537</v>
      </c>
      <c r="AV2379" s="24" t="s">
        <v>5537</v>
      </c>
      <c r="AW2379" s="24" t="s">
        <v>5537</v>
      </c>
      <c r="AX2379" s="24" t="s">
        <v>5537</v>
      </c>
      <c r="AY2379" s="24" t="s">
        <v>5537</v>
      </c>
      <c r="AZ2379" s="24" t="s">
        <v>5537</v>
      </c>
      <c r="BA2379" s="24" t="s">
        <v>5537</v>
      </c>
      <c r="BB2379" s="24" t="s">
        <v>5537</v>
      </c>
      <c r="BC2379" s="24" t="s">
        <v>5537</v>
      </c>
      <c r="BD2379" s="24" t="s">
        <v>5537</v>
      </c>
      <c r="BE2379" s="24" t="s">
        <v>5537</v>
      </c>
      <c r="BF2379" s="24" t="s">
        <v>5537</v>
      </c>
      <c r="BG2379" s="24" t="s">
        <v>5537</v>
      </c>
      <c r="BH2379" s="24" t="s">
        <v>5537</v>
      </c>
      <c r="BI2379" s="9" t="s">
        <v>5537</v>
      </c>
      <c r="BJ2379" s="14"/>
      <c r="BK2379" s="14" t="s">
        <v>5537</v>
      </c>
      <c r="BL2379" s="14" t="str">
        <f>_xlfn.XLOOKUP(B2379,'[4]cell downs 18042026 17h'!$B:$B,'[4]cell downs 18042026 17h'!$B:$B,"")</f>
        <v/>
      </c>
      <c r="BM2379" s="14" t="str">
        <f>_xlfn.XLOOKUP(B2379,'[5]Cells Huawei 19042026 15h'!$B:$B,'[5]Cells Huawei 19042026 15h'!$B:$B,"")</f>
        <v/>
      </c>
      <c r="BN2379" s="9" t="str">
        <f>_xlfn.XLOOKUP(B2379,'[6]cells down 19042026 9H40'!$B:$B,'[6]cells down 19042026 9H40'!$B:$B,"")</f>
        <v/>
      </c>
      <c r="BO2379" s="9" t="s">
        <v>4885</v>
      </c>
      <c r="BP2379" s="9" t="s">
        <v>318</v>
      </c>
    </row>
    <row r="2380" spans="1:68" s="9" customFormat="1" x14ac:dyDescent="0.35">
      <c r="A2380" s="1" t="s">
        <v>4887</v>
      </c>
      <c r="B2380" s="1" t="s">
        <v>4888</v>
      </c>
      <c r="C2380" s="3" t="str">
        <f>_xlfn.XLOOKUP(B2380,'[1]daily break down'!$D:$D,'[1]daily break down'!$E:$E,"")</f>
        <v>LITTORAL</v>
      </c>
      <c r="D2380" s="1" t="s">
        <v>11</v>
      </c>
      <c r="E2380" s="1" t="s">
        <v>96</v>
      </c>
      <c r="F2380" s="3" t="s">
        <v>31</v>
      </c>
      <c r="G2380" s="1" t="s">
        <v>4887</v>
      </c>
      <c r="H2380" s="41" t="str">
        <f>_xlfn.XLOOKUP(B2380,[2]CALCULATION!$B:$B,[2]CALCULATION!$H:$H,"")</f>
        <v>ZTE</v>
      </c>
      <c r="I2380" s="34">
        <v>0</v>
      </c>
      <c r="J2380" s="34">
        <v>0</v>
      </c>
      <c r="K2380" s="34">
        <v>0</v>
      </c>
      <c r="L2380" s="34">
        <v>0</v>
      </c>
      <c r="M2380" s="34">
        <v>0</v>
      </c>
      <c r="N2380" s="34">
        <v>0</v>
      </c>
      <c r="O2380" s="34">
        <v>0</v>
      </c>
      <c r="P2380" s="34">
        <v>0</v>
      </c>
      <c r="Q2380" s="34">
        <v>0</v>
      </c>
      <c r="R2380" s="34">
        <v>0</v>
      </c>
      <c r="S2380" s="109">
        <v>0</v>
      </c>
      <c r="T2380" s="109">
        <f>_xlfn.XLOOKUP(B2380,'[3]Nur des jours'!$B:$B,'[3]Nur des jours'!$U:$U,"")</f>
        <v>0</v>
      </c>
      <c r="U2380" s="109">
        <v>0</v>
      </c>
      <c r="V2380" s="109">
        <v>0</v>
      </c>
      <c r="W2380" s="109">
        <v>0</v>
      </c>
      <c r="X2380" s="109">
        <v>0</v>
      </c>
      <c r="Y2380" s="109">
        <v>0</v>
      </c>
      <c r="Z2380" s="109">
        <v>0</v>
      </c>
      <c r="AA2380" s="109">
        <v>0</v>
      </c>
      <c r="AB2380" s="109">
        <v>0</v>
      </c>
      <c r="AC2380" s="109">
        <v>0</v>
      </c>
      <c r="AD2380" s="109">
        <v>0</v>
      </c>
      <c r="AE2380" s="109">
        <v>0</v>
      </c>
      <c r="AF2380" s="109">
        <v>0</v>
      </c>
      <c r="AG2380" s="57" t="str">
        <f>_xlfn.XLOOKUP(B2380,[3]CALCULATION!$B:$B,[3]CALCULATION!$M:$M,"")</f>
        <v>Operationnel</v>
      </c>
      <c r="AH2380" s="57"/>
      <c r="AI2380" s="56" t="str" cm="1">
        <f t="array" ref="AI2380">IFERROR(_xlfn.IFS(
AK2380="MPR ISSUE","PDH",
AK2380="BSS Hardware Issue","BSS",
AK2380="Sites strategiques, MLL, Pylone, etc.","ENVTECH",
AK2380="AKTIVCO DEFAUT GE &amp; POWER Cabinet","AKTIVCO",
AK2380="AKTIVCO Coupure ENEO &amp; Baisse de tension","AKTIVCO GRID ONLY",
AK2380="Coupure ENEO &amp; Baisse de tension","IHS GRID ONLY",
AK2380="Defaut GE &amp; POWER Cabinet","IHS",
AK2380="Sharing","Partners",
AK2380="Sites strategiques &amp; DataCenter","SST &amp; DC",
AK2380="Exclu","Exclu",
AK2380="SAT","SAT",
AK2380="SPARE-ISSUE","SPARE-ISSUE",
AK2380="Fiber CAmtel","TRANS_FO_CAMTEL",
AK2380="Fiber AOF","Fiber AOF",
AK2380="Projet OCM (HUAWEI)","TRAVAUX-HUAWEI",
AK2380="Projet OCM (NOKIA)","TRAVAUX-NOKIA",
AK2380="ACCESS-ISSUE","ACCESS-ISSUE",
AK2380="Projet OCM (ZTE, NOKIA, autres projets)","TRAVAUX OCM",
AK2380="No root CAuse","No root cause",
AK2380="ODU HS","PDH",
AK2380="IP &amp; VLAN","PDH",
AK2380="Warehouse HUAWEI","SPARE-ISSUE",
AK2380="SPARE-HS","SPARE-ISSUE",
AK2380="Power Telco","BSS",AK2380="no impacts","no impacts"
),"")</f>
        <v>No root cause</v>
      </c>
      <c r="AJ2380" s="56" t="str" cm="1">
        <f t="array" ref="AJ2380">IFERROR(_xlfn.IFS(
AK2380="MPR ISSUE","TX ISSUE",
AK2380="BSS Hardware Issue","RAN ISSUE",
AK2380="Sites strategiques, MLL, Pylone, etc.","ENVTECH",
AK2380="AKTIVCO DEFAUT GE &amp; POWER Cabinet","POWER ISSUE",
AK2380="AKTIVCO Coupure ENEO &amp; Baisse de tension","POWER ISSUE",
AK2380="Coupure ENEO &amp; Baisse de tension","POWER ISSUE",
AK2380="Defaut GE &amp; POWER Cabinet","POWER ISSUE",
AK2380="Sharing","POWER ISSUE",
AK2380="Sites strategiques &amp; DataCenter","POWER ISSUE",
AK2380="Exclu","Exclu",
AK2380="SAT","TX ISSUE",
AK2380="SPARE-ISSUE","SPARE-ISSUE",
AK2380="Fiber CAmtel","TX ISSUE",
AK2380="Fiber AOF","TX ISSUE",
AK2380="Projet OCM (HUAWEI)","TRAVAUX-HUAWEI",
AK2380="Projet OCM (NOKIA)","TRAVAUX -NOKIA",
AK2380="ACCESS-ISSUE","ACCESS-ISSUE",
AK2380="Projet OCM (ZTE, NOKIA, autres projets)","TRAVAUX OCM",
AK2380="No root CAuse","No root cause",
AK2380="ODU HS","TX ISSUE",
AK2380="IP &amp; VLAN","TX ISSUE",
AK2380="Warehouse HUAWEI","SPARE-ISSUE",
AK2380="SPARE-HS","SPARE-ISSUE",
AK2380="Power Telco","RAN ISSUE",AK2380="no impacts","no impacts"
),"")</f>
        <v>No root cause</v>
      </c>
      <c r="AK2380" s="81" t="s">
        <v>5620</v>
      </c>
      <c r="AL2380" s="56" t="str" cm="1">
        <f t="array" ref="AL2380">IFERROR(_xlfn.IFS(
AK2380="MPR ISSUE","ACTIVE",
AK2380="BSS Hardware Issue","ACTIVE",
AK2380="Sites strategiques, MLL, Pylone, etc.","PASSIVE",
AK2380="AKTIVCO DEFAUT GE &amp; POWER Cabinet","PASSIVE",
AK2380="AKTIVCO Coupure ENEO &amp; Baisse de tension","PASSIVE",
AK2380="Coupure ENEO &amp; Baisse de tension","PASSIVE",
AK2380="Defaut GE &amp; POWER Cabinet","PASSIVE",
AK2380="Sharing","PASSIVE",
AK2380="Sites strategiques &amp; DataCenter","PASSIVE",
AK2380="Exclu","Exclu",
AK2380="SAT","ACTIVE",
AK2380="SPARE-ISSUE","SPARE-ISSUE",
AK2380="Fiber CAmtel","ACTIVE",
AK2380="Fiber AOF","ACTIVE",
AK2380="Projet OCM (HUAWEI)","PLANNED WORKS",
AK2380="Projet OCM (NOKIA)","PLANNED WORKS",
AK2380="ACCESS-ISSUE","ACCESS-ISSUE",
AK2380="Projet OCM (ZTE, NOKIA, autres projets)","PLANNED WORKS",
AK2380="No root CAuse","No root cause",
AK2380="ODU HS","ACTIVE",
AK2380="IP &amp; VLAN","ACTIVE",
AK2380="Warehouse HUAWEI","SPARE-ISSUE",
AK2380="SPARE-HS","SPARE-ISSUE",
AK2380="Power Telco","ACTIVE", AK2380="no impacts","no impacts"
),"")</f>
        <v>No root cause</v>
      </c>
      <c r="AM2380" s="108" t="s">
        <v>5537</v>
      </c>
      <c r="AN2380" s="117" t="s">
        <v>4888</v>
      </c>
      <c r="AP2380" s="23" t="s">
        <v>5537</v>
      </c>
      <c r="AQ2380" s="23" t="s">
        <v>5537</v>
      </c>
      <c r="AR2380" s="7"/>
      <c r="AS2380" s="6"/>
      <c r="AT2380" s="7"/>
      <c r="AU2380" s="3" t="s">
        <v>5537</v>
      </c>
      <c r="AV2380" s="24" t="s">
        <v>5537</v>
      </c>
      <c r="AW2380" s="24" t="s">
        <v>5537</v>
      </c>
      <c r="AX2380" s="24" t="s">
        <v>5537</v>
      </c>
      <c r="AY2380" s="24" t="s">
        <v>5537</v>
      </c>
      <c r="AZ2380" s="24" t="s">
        <v>5537</v>
      </c>
      <c r="BA2380" s="24" t="s">
        <v>5537</v>
      </c>
      <c r="BB2380" s="24" t="s">
        <v>5537</v>
      </c>
      <c r="BC2380" s="24" t="s">
        <v>5537</v>
      </c>
      <c r="BD2380" s="24" t="s">
        <v>5537</v>
      </c>
      <c r="BE2380" s="24" t="s">
        <v>5537</v>
      </c>
      <c r="BF2380" s="24" t="s">
        <v>5537</v>
      </c>
      <c r="BG2380" s="24" t="s">
        <v>5537</v>
      </c>
      <c r="BH2380" s="24" t="s">
        <v>5537</v>
      </c>
      <c r="BI2380" s="9" t="s">
        <v>5537</v>
      </c>
      <c r="BJ2380" s="14"/>
      <c r="BK2380" s="14" t="s">
        <v>5537</v>
      </c>
      <c r="BL2380" s="14" t="str">
        <f>_xlfn.XLOOKUP(B2380,'[4]cell downs 18042026 17h'!$B:$B,'[4]cell downs 18042026 17h'!$B:$B,"")</f>
        <v/>
      </c>
      <c r="BM2380" s="14" t="str">
        <f>_xlfn.XLOOKUP(B2380,'[5]Cells Huawei 19042026 15h'!$B:$B,'[5]Cells Huawei 19042026 15h'!$B:$B,"")</f>
        <v/>
      </c>
      <c r="BN2380" s="9" t="str">
        <f>_xlfn.XLOOKUP(B2380,'[6]cells down 19042026 9H40'!$B:$B,'[6]cells down 19042026 9H40'!$B:$B,"")</f>
        <v/>
      </c>
      <c r="BO2380" s="9" t="s">
        <v>4888</v>
      </c>
      <c r="BP2380" s="9" t="s">
        <v>12</v>
      </c>
    </row>
    <row r="2381" spans="1:68" s="9" customFormat="1" x14ac:dyDescent="0.35">
      <c r="A2381" s="1" t="s">
        <v>4907</v>
      </c>
      <c r="B2381" s="8" t="s">
        <v>4908</v>
      </c>
      <c r="C2381" s="3" t="str">
        <f>_xlfn.XLOOKUP(B2381,'[1]daily break down'!$D:$D,'[1]daily break down'!$E:$E,"")</f>
        <v>Douala</v>
      </c>
      <c r="D2381" s="1" t="s">
        <v>11</v>
      </c>
      <c r="E2381" s="1" t="s">
        <v>12</v>
      </c>
      <c r="F2381" s="3" t="s">
        <v>31</v>
      </c>
      <c r="G2381" s="1" t="s">
        <v>32</v>
      </c>
      <c r="H2381" s="41" t="str">
        <f>_xlfn.XLOOKUP(B2381,[2]CALCULATION!$B:$B,[2]CALCULATION!$H:$H,"")</f>
        <v>ZTE</v>
      </c>
      <c r="I2381" s="34">
        <v>0</v>
      </c>
      <c r="J2381" s="34">
        <v>0</v>
      </c>
      <c r="K2381" s="34">
        <v>0</v>
      </c>
      <c r="L2381" s="34">
        <v>0</v>
      </c>
      <c r="M2381" s="34">
        <v>0</v>
      </c>
      <c r="N2381" s="34">
        <v>0</v>
      </c>
      <c r="O2381" s="34">
        <v>0</v>
      </c>
      <c r="P2381" s="34">
        <v>0</v>
      </c>
      <c r="Q2381" s="34">
        <v>0</v>
      </c>
      <c r="R2381" s="34">
        <v>0</v>
      </c>
      <c r="S2381" s="109">
        <v>0</v>
      </c>
      <c r="T2381" s="109">
        <f>_xlfn.XLOOKUP(B2381,'[3]Nur des jours'!$B:$B,'[3]Nur des jours'!$U:$U,"")</f>
        <v>0</v>
      </c>
      <c r="U2381" s="109">
        <v>0</v>
      </c>
      <c r="V2381" s="109">
        <v>0</v>
      </c>
      <c r="W2381" s="109">
        <v>0</v>
      </c>
      <c r="X2381" s="109">
        <v>0</v>
      </c>
      <c r="Y2381" s="109">
        <v>0</v>
      </c>
      <c r="Z2381" s="109">
        <v>0</v>
      </c>
      <c r="AA2381" s="109">
        <v>0</v>
      </c>
      <c r="AB2381" s="109">
        <v>0</v>
      </c>
      <c r="AC2381" s="109">
        <v>0</v>
      </c>
      <c r="AD2381" s="109">
        <v>0</v>
      </c>
      <c r="AE2381" s="109">
        <v>0</v>
      </c>
      <c r="AF2381" s="109">
        <v>0</v>
      </c>
      <c r="AG2381" s="57" t="str">
        <f>_xlfn.XLOOKUP(B2381,[3]CALCULATION!$B:$B,[3]CALCULATION!$M:$M,"")</f>
        <v>Operationnel</v>
      </c>
      <c r="AH2381" s="57"/>
      <c r="AI2381" s="56" t="str" cm="1">
        <f t="array" ref="AI2381">IFERROR(_xlfn.IFS(
AK2381="MPR ISSUE","PDH",
AK2381="BSS Hardware Issue","BSS",
AK2381="Sites strategiques, MLL, Pylone, etc.","ENVTECH",
AK2381="AKTIVCO DEFAUT GE &amp; POWER Cabinet","AKTIVCO",
AK2381="AKTIVCO Coupure ENEO &amp; Baisse de tension","AKTIVCO GRID ONLY",
AK2381="Coupure ENEO &amp; Baisse de tension","IHS GRID ONLY",
AK2381="Defaut GE &amp; POWER Cabinet","IHS",
AK2381="Sharing","Partners",
AK2381="Sites strategiques &amp; DataCenter","SST &amp; DC",
AK2381="Exclu","Exclu",
AK2381="SAT","SAT",
AK2381="SPARE-ISSUE","SPARE-ISSUE",
AK2381="Fiber CAmtel","TRANS_FO_CAMTEL",
AK2381="Fiber AOF","Fiber AOF",
AK2381="Projet OCM (HUAWEI)","TRAVAUX-HUAWEI",
AK2381="Projet OCM (NOKIA)","TRAVAUX-NOKIA",
AK2381="ACCESS-ISSUE","ACCESS-ISSUE",
AK2381="Projet OCM (ZTE, NOKIA, autres projets)","TRAVAUX OCM",
AK2381="No root CAuse","No root cause",
AK2381="ODU HS","PDH",
AK2381="IP &amp; VLAN","PDH",
AK2381="Warehouse HUAWEI","SPARE-ISSUE",
AK2381="SPARE-HS","SPARE-ISSUE",
AK2381="Power Telco","BSS",AK2381="no impacts","no impacts"
),"")</f>
        <v>No root cause</v>
      </c>
      <c r="AJ2381" s="56" t="str" cm="1">
        <f t="array" ref="AJ2381">IFERROR(_xlfn.IFS(
AK2381="MPR ISSUE","TX ISSUE",
AK2381="BSS Hardware Issue","RAN ISSUE",
AK2381="Sites strategiques, MLL, Pylone, etc.","ENVTECH",
AK2381="AKTIVCO DEFAUT GE &amp; POWER Cabinet","POWER ISSUE",
AK2381="AKTIVCO Coupure ENEO &amp; Baisse de tension","POWER ISSUE",
AK2381="Coupure ENEO &amp; Baisse de tension","POWER ISSUE",
AK2381="Defaut GE &amp; POWER Cabinet","POWER ISSUE",
AK2381="Sharing","POWER ISSUE",
AK2381="Sites strategiques &amp; DataCenter","POWER ISSUE",
AK2381="Exclu","Exclu",
AK2381="SAT","TX ISSUE",
AK2381="SPARE-ISSUE","SPARE-ISSUE",
AK2381="Fiber CAmtel","TX ISSUE",
AK2381="Fiber AOF","TX ISSUE",
AK2381="Projet OCM (HUAWEI)","TRAVAUX-HUAWEI",
AK2381="Projet OCM (NOKIA)","TRAVAUX -NOKIA",
AK2381="ACCESS-ISSUE","ACCESS-ISSUE",
AK2381="Projet OCM (ZTE, NOKIA, autres projets)","TRAVAUX OCM",
AK2381="No root CAuse","No root cause",
AK2381="ODU HS","TX ISSUE",
AK2381="IP &amp; VLAN","TX ISSUE",
AK2381="Warehouse HUAWEI","SPARE-ISSUE",
AK2381="SPARE-HS","SPARE-ISSUE",
AK2381="Power Telco","RAN ISSUE",AK2381="no impacts","no impacts"
),"")</f>
        <v>No root cause</v>
      </c>
      <c r="AK2381" s="81" t="s">
        <v>5620</v>
      </c>
      <c r="AL2381" s="56" t="str" cm="1">
        <f t="array" ref="AL2381">IFERROR(_xlfn.IFS(
AK2381="MPR ISSUE","ACTIVE",
AK2381="BSS Hardware Issue","ACTIVE",
AK2381="Sites strategiques, MLL, Pylone, etc.","PASSIVE",
AK2381="AKTIVCO DEFAUT GE &amp; POWER Cabinet","PASSIVE",
AK2381="AKTIVCO Coupure ENEO &amp; Baisse de tension","PASSIVE",
AK2381="Coupure ENEO &amp; Baisse de tension","PASSIVE",
AK2381="Defaut GE &amp; POWER Cabinet","PASSIVE",
AK2381="Sharing","PASSIVE",
AK2381="Sites strategiques &amp; DataCenter","PASSIVE",
AK2381="Exclu","Exclu",
AK2381="SAT","ACTIVE",
AK2381="SPARE-ISSUE","SPARE-ISSUE",
AK2381="Fiber CAmtel","ACTIVE",
AK2381="Fiber AOF","ACTIVE",
AK2381="Projet OCM (HUAWEI)","PLANNED WORKS",
AK2381="Projet OCM (NOKIA)","PLANNED WORKS",
AK2381="ACCESS-ISSUE","ACCESS-ISSUE",
AK2381="Projet OCM (ZTE, NOKIA, autres projets)","PLANNED WORKS",
AK2381="No root CAuse","No root cause",
AK2381="ODU HS","ACTIVE",
AK2381="IP &amp; VLAN","ACTIVE",
AK2381="Warehouse HUAWEI","SPARE-ISSUE",
AK2381="SPARE-HS","SPARE-ISSUE",
AK2381="Power Telco","ACTIVE", AK2381="no impacts","no impacts"
),"")</f>
        <v>No root cause</v>
      </c>
      <c r="AM2381" s="108" t="s">
        <v>5537</v>
      </c>
      <c r="AN2381" s="117" t="s">
        <v>4908</v>
      </c>
      <c r="AP2381" s="23" t="s">
        <v>5537</v>
      </c>
      <c r="AQ2381" s="23" t="s">
        <v>5537</v>
      </c>
      <c r="AR2381" s="7"/>
      <c r="AS2381" s="6"/>
      <c r="AT2381" s="7"/>
      <c r="AU2381" s="3" t="s">
        <v>5537</v>
      </c>
      <c r="AV2381" s="24" t="s">
        <v>5537</v>
      </c>
      <c r="AW2381" s="24" t="s">
        <v>5537</v>
      </c>
      <c r="AX2381" s="24" t="s">
        <v>5537</v>
      </c>
      <c r="AY2381" s="24" t="s">
        <v>5537</v>
      </c>
      <c r="AZ2381" s="24" t="s">
        <v>5537</v>
      </c>
      <c r="BA2381" s="24" t="s">
        <v>5537</v>
      </c>
      <c r="BB2381" s="24" t="s">
        <v>5537</v>
      </c>
      <c r="BC2381" s="24" t="s">
        <v>5537</v>
      </c>
      <c r="BD2381" s="24" t="s">
        <v>5537</v>
      </c>
      <c r="BE2381" s="24" t="s">
        <v>5537</v>
      </c>
      <c r="BF2381" s="24" t="s">
        <v>5537</v>
      </c>
      <c r="BG2381" s="24" t="s">
        <v>5537</v>
      </c>
      <c r="BH2381" s="24" t="s">
        <v>5537</v>
      </c>
      <c r="BI2381" s="9" t="s">
        <v>5537</v>
      </c>
      <c r="BJ2381" s="14"/>
      <c r="BK2381" s="14" t="s">
        <v>5537</v>
      </c>
      <c r="BL2381" s="14" t="str">
        <f>_xlfn.XLOOKUP(B2381,'[4]cell downs 18042026 17h'!$B:$B,'[4]cell downs 18042026 17h'!$B:$B,"")</f>
        <v/>
      </c>
      <c r="BM2381" s="14" t="str">
        <f>_xlfn.XLOOKUP(B2381,'[5]Cells Huawei 19042026 15h'!$B:$B,'[5]Cells Huawei 19042026 15h'!$B:$B,"")</f>
        <v/>
      </c>
      <c r="BN2381" s="9" t="str">
        <f>_xlfn.XLOOKUP(B2381,'[6]cells down 19042026 9H40'!$B:$B,'[6]cells down 19042026 9H40'!$B:$B,"")</f>
        <v/>
      </c>
      <c r="BO2381" s="9" t="s">
        <v>4908</v>
      </c>
      <c r="BP2381" s="9" t="s">
        <v>83</v>
      </c>
    </row>
    <row r="2382" spans="1:68" s="9" customFormat="1" x14ac:dyDescent="0.35">
      <c r="A2382" s="1" t="s">
        <v>4918</v>
      </c>
      <c r="B2382" s="8" t="s">
        <v>4919</v>
      </c>
      <c r="C2382" s="3" t="str">
        <f>_xlfn.XLOOKUP(B2382,'[1]daily break down'!$D:$D,'[1]daily break down'!$E:$E,"")</f>
        <v>CENTRE</v>
      </c>
      <c r="D2382" s="1" t="s">
        <v>11</v>
      </c>
      <c r="E2382" s="1"/>
      <c r="F2382" s="3" t="s">
        <v>37</v>
      </c>
      <c r="G2382" s="1" t="s">
        <v>4920</v>
      </c>
      <c r="H2382" s="41" t="str">
        <f>_xlfn.XLOOKUP(B2382,[2]CALCULATION!$B:$B,[2]CALCULATION!$H:$H,"")</f>
        <v>ZTE</v>
      </c>
      <c r="I2382" s="34">
        <v>0</v>
      </c>
      <c r="J2382" s="34">
        <v>0</v>
      </c>
      <c r="K2382" s="34">
        <v>0</v>
      </c>
      <c r="L2382" s="34">
        <v>0</v>
      </c>
      <c r="M2382" s="34">
        <v>0</v>
      </c>
      <c r="N2382" s="34">
        <v>0</v>
      </c>
      <c r="O2382" s="34">
        <v>0</v>
      </c>
      <c r="P2382" s="34">
        <v>0</v>
      </c>
      <c r="Q2382" s="34">
        <v>0</v>
      </c>
      <c r="R2382" s="34">
        <v>0</v>
      </c>
      <c r="S2382" s="109">
        <v>0</v>
      </c>
      <c r="T2382" s="109">
        <f>_xlfn.XLOOKUP(B2382,'[3]Nur des jours'!$B:$B,'[3]Nur des jours'!$U:$U,"")</f>
        <v>0</v>
      </c>
      <c r="U2382" s="109">
        <v>0</v>
      </c>
      <c r="V2382" s="109">
        <v>0</v>
      </c>
      <c r="W2382" s="109">
        <v>0</v>
      </c>
      <c r="X2382" s="109">
        <v>0</v>
      </c>
      <c r="Y2382" s="109">
        <v>0</v>
      </c>
      <c r="Z2382" s="109">
        <v>0</v>
      </c>
      <c r="AA2382" s="109">
        <v>0</v>
      </c>
      <c r="AB2382" s="109">
        <v>0</v>
      </c>
      <c r="AC2382" s="109">
        <v>0</v>
      </c>
      <c r="AD2382" s="109">
        <v>0</v>
      </c>
      <c r="AE2382" s="109">
        <v>0</v>
      </c>
      <c r="AF2382" s="109">
        <v>0</v>
      </c>
      <c r="AG2382" s="57" t="str">
        <f>_xlfn.XLOOKUP(B2382,[3]CALCULATION!$B:$B,[3]CALCULATION!$M:$M,"")</f>
        <v>Operationnel</v>
      </c>
      <c r="AH2382" s="57"/>
      <c r="AI2382" s="56" t="str" cm="1">
        <f t="array" ref="AI2382">IFERROR(_xlfn.IFS(
AK2382="MPR ISSUE","PDH",
AK2382="BSS Hardware Issue","BSS",
AK2382="Sites strategiques, MLL, Pylone, etc.","ENVTECH",
AK2382="AKTIVCO DEFAUT GE &amp; POWER Cabinet","AKTIVCO",
AK2382="AKTIVCO Coupure ENEO &amp; Baisse de tension","AKTIVCO GRID ONLY",
AK2382="Coupure ENEO &amp; Baisse de tension","IHS GRID ONLY",
AK2382="Defaut GE &amp; POWER Cabinet","IHS",
AK2382="Sharing","Partners",
AK2382="Sites strategiques &amp; DataCenter","SST &amp; DC",
AK2382="Exclu","Exclu",
AK2382="SAT","SAT",
AK2382="SPARE-ISSUE","SPARE-ISSUE",
AK2382="Fiber CAmtel","TRANS_FO_CAMTEL",
AK2382="Fiber AOF","Fiber AOF",
AK2382="Projet OCM (HUAWEI)","TRAVAUX-HUAWEI",
AK2382="Projet OCM (NOKIA)","TRAVAUX-NOKIA",
AK2382="ACCESS-ISSUE","ACCESS-ISSUE",
AK2382="Projet OCM (ZTE, NOKIA, autres projets)","TRAVAUX OCM",
AK2382="No root CAuse","No root cause",
AK2382="ODU HS","PDH",
AK2382="IP &amp; VLAN","PDH",
AK2382="Warehouse HUAWEI","SPARE-ISSUE",
AK2382="SPARE-HS","SPARE-ISSUE",
AK2382="Power Telco","BSS",AK2382="no impacts","no impacts"
),"")</f>
        <v>No root cause</v>
      </c>
      <c r="AJ2382" s="56" t="str" cm="1">
        <f t="array" ref="AJ2382">IFERROR(_xlfn.IFS(
AK2382="MPR ISSUE","TX ISSUE",
AK2382="BSS Hardware Issue","RAN ISSUE",
AK2382="Sites strategiques, MLL, Pylone, etc.","ENVTECH",
AK2382="AKTIVCO DEFAUT GE &amp; POWER Cabinet","POWER ISSUE",
AK2382="AKTIVCO Coupure ENEO &amp; Baisse de tension","POWER ISSUE",
AK2382="Coupure ENEO &amp; Baisse de tension","POWER ISSUE",
AK2382="Defaut GE &amp; POWER Cabinet","POWER ISSUE",
AK2382="Sharing","POWER ISSUE",
AK2382="Sites strategiques &amp; DataCenter","POWER ISSUE",
AK2382="Exclu","Exclu",
AK2382="SAT","TX ISSUE",
AK2382="SPARE-ISSUE","SPARE-ISSUE",
AK2382="Fiber CAmtel","TX ISSUE",
AK2382="Fiber AOF","TX ISSUE",
AK2382="Projet OCM (HUAWEI)","TRAVAUX-HUAWEI",
AK2382="Projet OCM (NOKIA)","TRAVAUX -NOKIA",
AK2382="ACCESS-ISSUE","ACCESS-ISSUE",
AK2382="Projet OCM (ZTE, NOKIA, autres projets)","TRAVAUX OCM",
AK2382="No root CAuse","No root cause",
AK2382="ODU HS","TX ISSUE",
AK2382="IP &amp; VLAN","TX ISSUE",
AK2382="Warehouse HUAWEI","SPARE-ISSUE",
AK2382="SPARE-HS","SPARE-ISSUE",
AK2382="Power Telco","RAN ISSUE",AK2382="no impacts","no impacts"
),"")</f>
        <v>No root cause</v>
      </c>
      <c r="AK2382" s="81" t="s">
        <v>5620</v>
      </c>
      <c r="AL2382" s="56" t="str" cm="1">
        <f t="array" ref="AL2382">IFERROR(_xlfn.IFS(
AK2382="MPR ISSUE","ACTIVE",
AK2382="BSS Hardware Issue","ACTIVE",
AK2382="Sites strategiques, MLL, Pylone, etc.","PASSIVE",
AK2382="AKTIVCO DEFAUT GE &amp; POWER Cabinet","PASSIVE",
AK2382="AKTIVCO Coupure ENEO &amp; Baisse de tension","PASSIVE",
AK2382="Coupure ENEO &amp; Baisse de tension","PASSIVE",
AK2382="Defaut GE &amp; POWER Cabinet","PASSIVE",
AK2382="Sharing","PASSIVE",
AK2382="Sites strategiques &amp; DataCenter","PASSIVE",
AK2382="Exclu","Exclu",
AK2382="SAT","ACTIVE",
AK2382="SPARE-ISSUE","SPARE-ISSUE",
AK2382="Fiber CAmtel","ACTIVE",
AK2382="Fiber AOF","ACTIVE",
AK2382="Projet OCM (HUAWEI)","PLANNED WORKS",
AK2382="Projet OCM (NOKIA)","PLANNED WORKS",
AK2382="ACCESS-ISSUE","ACCESS-ISSUE",
AK2382="Projet OCM (ZTE, NOKIA, autres projets)","PLANNED WORKS",
AK2382="No root CAuse","No root cause",
AK2382="ODU HS","ACTIVE",
AK2382="IP &amp; VLAN","ACTIVE",
AK2382="Warehouse HUAWEI","SPARE-ISSUE",
AK2382="SPARE-HS","SPARE-ISSUE",
AK2382="Power Telco","ACTIVE", AK2382="no impacts","no impacts"
),"")</f>
        <v>No root cause</v>
      </c>
      <c r="AM2382" s="108" t="s">
        <v>5537</v>
      </c>
      <c r="AN2382" s="117" t="s">
        <v>4919</v>
      </c>
      <c r="AP2382" s="23" t="s">
        <v>5537</v>
      </c>
      <c r="AQ2382" s="23" t="s">
        <v>5537</v>
      </c>
      <c r="AR2382" s="7"/>
      <c r="AS2382" s="6"/>
      <c r="AT2382" s="7"/>
      <c r="AU2382" s="3" t="s">
        <v>5537</v>
      </c>
      <c r="AV2382" s="24" t="s">
        <v>5537</v>
      </c>
      <c r="AW2382" s="24" t="s">
        <v>5537</v>
      </c>
      <c r="AX2382" s="24" t="s">
        <v>5537</v>
      </c>
      <c r="AY2382" s="24" t="s">
        <v>5537</v>
      </c>
      <c r="AZ2382" s="24" t="s">
        <v>5537</v>
      </c>
      <c r="BA2382" s="24" t="s">
        <v>5537</v>
      </c>
      <c r="BB2382" s="24" t="s">
        <v>5537</v>
      </c>
      <c r="BC2382" s="24" t="s">
        <v>5537</v>
      </c>
      <c r="BD2382" s="24" t="s">
        <v>5537</v>
      </c>
      <c r="BE2382" s="24" t="s">
        <v>5537</v>
      </c>
      <c r="BF2382" s="24" t="s">
        <v>5537</v>
      </c>
      <c r="BG2382" s="24" t="s">
        <v>5537</v>
      </c>
      <c r="BH2382" s="24" t="s">
        <v>5537</v>
      </c>
      <c r="BI2382" s="9" t="s">
        <v>5537</v>
      </c>
      <c r="BJ2382" s="14"/>
      <c r="BK2382" s="14" t="s">
        <v>5537</v>
      </c>
      <c r="BL2382" s="14" t="str">
        <f>_xlfn.XLOOKUP(B2382,'[4]cell downs 18042026 17h'!$B:$B,'[4]cell downs 18042026 17h'!$B:$B,"")</f>
        <v/>
      </c>
      <c r="BM2382" s="14" t="str">
        <f>_xlfn.XLOOKUP(B2382,'[5]Cells Huawei 19042026 15h'!$B:$B,'[5]Cells Huawei 19042026 15h'!$B:$B,"")</f>
        <v/>
      </c>
      <c r="BN2382" s="9" t="str">
        <f>_xlfn.XLOOKUP(B2382,'[6]cells down 19042026 9H40'!$B:$B,'[6]cells down 19042026 9H40'!$B:$B,"")</f>
        <v/>
      </c>
      <c r="BO2382" s="9" t="s">
        <v>4919</v>
      </c>
      <c r="BP2382" s="9" t="s">
        <v>318</v>
      </c>
    </row>
    <row r="2383" spans="1:68" s="9" customFormat="1" x14ac:dyDescent="0.35">
      <c r="A2383" s="1" t="s">
        <v>4926</v>
      </c>
      <c r="B2383" s="8" t="s">
        <v>4927</v>
      </c>
      <c r="C2383" s="3" t="str">
        <f>_xlfn.XLOOKUP(B2383,'[1]daily break down'!$D:$D,'[1]daily break down'!$E:$E,"")</f>
        <v>CENTRE</v>
      </c>
      <c r="D2383" s="1" t="s">
        <v>11</v>
      </c>
      <c r="E2383" s="1" t="str">
        <f>BP2383</f>
        <v>Solar-Gen-Lithium</v>
      </c>
      <c r="F2383" s="3" t="s">
        <v>37</v>
      </c>
      <c r="G2383" s="1" t="s">
        <v>4928</v>
      </c>
      <c r="H2383" s="41" t="str">
        <f>_xlfn.XLOOKUP(B2383,[2]CALCULATION!$B:$B,[2]CALCULATION!$H:$H,"")</f>
        <v>ZTE</v>
      </c>
      <c r="I2383" s="34">
        <v>0</v>
      </c>
      <c r="J2383" s="34">
        <v>0</v>
      </c>
      <c r="K2383" s="34">
        <v>0</v>
      </c>
      <c r="L2383" s="34">
        <v>0</v>
      </c>
      <c r="M2383" s="34">
        <v>0</v>
      </c>
      <c r="N2383" s="34">
        <v>0</v>
      </c>
      <c r="O2383" s="34">
        <v>0</v>
      </c>
      <c r="P2383" s="34">
        <v>0</v>
      </c>
      <c r="Q2383" s="34">
        <v>0</v>
      </c>
      <c r="R2383" s="34">
        <v>0</v>
      </c>
      <c r="S2383" s="109">
        <v>0</v>
      </c>
      <c r="T2383" s="109">
        <f>_xlfn.XLOOKUP(B2383,'[3]Nur des jours'!$B:$B,'[3]Nur des jours'!$U:$U,"")</f>
        <v>0</v>
      </c>
      <c r="U2383" s="109">
        <v>0</v>
      </c>
      <c r="V2383" s="109">
        <v>0</v>
      </c>
      <c r="W2383" s="109">
        <v>0</v>
      </c>
      <c r="X2383" s="109">
        <v>0</v>
      </c>
      <c r="Y2383" s="109">
        <v>0</v>
      </c>
      <c r="Z2383" s="109">
        <v>0</v>
      </c>
      <c r="AA2383" s="109">
        <v>0</v>
      </c>
      <c r="AB2383" s="109">
        <v>0</v>
      </c>
      <c r="AC2383" s="109">
        <v>0</v>
      </c>
      <c r="AD2383" s="109">
        <v>0</v>
      </c>
      <c r="AE2383" s="109">
        <v>0</v>
      </c>
      <c r="AF2383" s="109">
        <v>0</v>
      </c>
      <c r="AG2383" s="57" t="str">
        <f>_xlfn.XLOOKUP(B2383,[3]CALCULATION!$B:$B,[3]CALCULATION!$M:$M,"")</f>
        <v>Operationnel</v>
      </c>
      <c r="AH2383" s="57"/>
      <c r="AI2383" s="56" t="str" cm="1">
        <f t="array" ref="AI2383">IFERROR(_xlfn.IFS(
AK2383="MPR ISSUE","PDH",
AK2383="BSS Hardware Issue","BSS",
AK2383="Sites strategiques, MLL, Pylone, etc.","ENVTECH",
AK2383="AKTIVCO DEFAUT GE &amp; POWER Cabinet","AKTIVCO",
AK2383="AKTIVCO Coupure ENEO &amp; Baisse de tension","AKTIVCO GRID ONLY",
AK2383="Coupure ENEO &amp; Baisse de tension","IHS GRID ONLY",
AK2383="Defaut GE &amp; POWER Cabinet","IHS",
AK2383="Sharing","Partners",
AK2383="Sites strategiques &amp; DataCenter","SST &amp; DC",
AK2383="Exclu","Exclu",
AK2383="SAT","SAT",
AK2383="SPARE-ISSUE","SPARE-ISSUE",
AK2383="Fiber CAmtel","TRANS_FO_CAMTEL",
AK2383="Fiber AOF","Fiber AOF",
AK2383="Projet OCM (HUAWEI)","TRAVAUX-HUAWEI",
AK2383="Projet OCM (NOKIA)","TRAVAUX-NOKIA",
AK2383="ACCESS-ISSUE","ACCESS-ISSUE",
AK2383="Projet OCM (ZTE, NOKIA, autres projets)","TRAVAUX OCM",
AK2383="No root CAuse","No root cause",
AK2383="ODU HS","PDH",
AK2383="IP &amp; VLAN","PDH",
AK2383="Warehouse HUAWEI","SPARE-ISSUE",
AK2383="SPARE-HS","SPARE-ISSUE",
AK2383="Power Telco","BSS",AK2383="no impacts","no impacts"
),"")</f>
        <v>No root cause</v>
      </c>
      <c r="AJ2383" s="56" t="str" cm="1">
        <f t="array" ref="AJ2383">IFERROR(_xlfn.IFS(
AK2383="MPR ISSUE","TX ISSUE",
AK2383="BSS Hardware Issue","RAN ISSUE",
AK2383="Sites strategiques, MLL, Pylone, etc.","ENVTECH",
AK2383="AKTIVCO DEFAUT GE &amp; POWER Cabinet","POWER ISSUE",
AK2383="AKTIVCO Coupure ENEO &amp; Baisse de tension","POWER ISSUE",
AK2383="Coupure ENEO &amp; Baisse de tension","POWER ISSUE",
AK2383="Defaut GE &amp; POWER Cabinet","POWER ISSUE",
AK2383="Sharing","POWER ISSUE",
AK2383="Sites strategiques &amp; DataCenter","POWER ISSUE",
AK2383="Exclu","Exclu",
AK2383="SAT","TX ISSUE",
AK2383="SPARE-ISSUE","SPARE-ISSUE",
AK2383="Fiber CAmtel","TX ISSUE",
AK2383="Fiber AOF","TX ISSUE",
AK2383="Projet OCM (HUAWEI)","TRAVAUX-HUAWEI",
AK2383="Projet OCM (NOKIA)","TRAVAUX -NOKIA",
AK2383="ACCESS-ISSUE","ACCESS-ISSUE",
AK2383="Projet OCM (ZTE, NOKIA, autres projets)","TRAVAUX OCM",
AK2383="No root CAuse","No root cause",
AK2383="ODU HS","TX ISSUE",
AK2383="IP &amp; VLAN","TX ISSUE",
AK2383="Warehouse HUAWEI","SPARE-ISSUE",
AK2383="SPARE-HS","SPARE-ISSUE",
AK2383="Power Telco","RAN ISSUE",AK2383="no impacts","no impacts"
),"")</f>
        <v>No root cause</v>
      </c>
      <c r="AK2383" s="81" t="s">
        <v>5620</v>
      </c>
      <c r="AL2383" s="56" t="str" cm="1">
        <f t="array" ref="AL2383">IFERROR(_xlfn.IFS(
AK2383="MPR ISSUE","ACTIVE",
AK2383="BSS Hardware Issue","ACTIVE",
AK2383="Sites strategiques, MLL, Pylone, etc.","PASSIVE",
AK2383="AKTIVCO DEFAUT GE &amp; POWER Cabinet","PASSIVE",
AK2383="AKTIVCO Coupure ENEO &amp; Baisse de tension","PASSIVE",
AK2383="Coupure ENEO &amp; Baisse de tension","PASSIVE",
AK2383="Defaut GE &amp; POWER Cabinet","PASSIVE",
AK2383="Sharing","PASSIVE",
AK2383="Sites strategiques &amp; DataCenter","PASSIVE",
AK2383="Exclu","Exclu",
AK2383="SAT","ACTIVE",
AK2383="SPARE-ISSUE","SPARE-ISSUE",
AK2383="Fiber CAmtel","ACTIVE",
AK2383="Fiber AOF","ACTIVE",
AK2383="Projet OCM (HUAWEI)","PLANNED WORKS",
AK2383="Projet OCM (NOKIA)","PLANNED WORKS",
AK2383="ACCESS-ISSUE","ACCESS-ISSUE",
AK2383="Projet OCM (ZTE, NOKIA, autres projets)","PLANNED WORKS",
AK2383="No root CAuse","No root cause",
AK2383="ODU HS","ACTIVE",
AK2383="IP &amp; VLAN","ACTIVE",
AK2383="Warehouse HUAWEI","SPARE-ISSUE",
AK2383="SPARE-HS","SPARE-ISSUE",
AK2383="Power Telco","ACTIVE", AK2383="no impacts","no impacts"
),"")</f>
        <v>No root cause</v>
      </c>
      <c r="AM2383" s="108" t="s">
        <v>5537</v>
      </c>
      <c r="AN2383" s="117" t="s">
        <v>4927</v>
      </c>
      <c r="AO2383" s="114"/>
      <c r="AP2383" s="23" t="s">
        <v>5537</v>
      </c>
      <c r="AQ2383" s="23" t="s">
        <v>5537</v>
      </c>
      <c r="AR2383" s="7"/>
      <c r="AS2383" s="6"/>
      <c r="AT2383" s="7"/>
      <c r="AU2383" s="3" t="s">
        <v>5537</v>
      </c>
      <c r="AV2383" s="24" t="s">
        <v>5537</v>
      </c>
      <c r="AW2383" s="24" t="s">
        <v>5537</v>
      </c>
      <c r="AX2383" s="24" t="s">
        <v>5537</v>
      </c>
      <c r="AY2383" s="24" t="s">
        <v>5537</v>
      </c>
      <c r="AZ2383" s="24" t="s">
        <v>5537</v>
      </c>
      <c r="BA2383" s="24" t="s">
        <v>5537</v>
      </c>
      <c r="BB2383" s="24" t="s">
        <v>5537</v>
      </c>
      <c r="BC2383" s="24" t="s">
        <v>5537</v>
      </c>
      <c r="BD2383" s="24" t="s">
        <v>5537</v>
      </c>
      <c r="BE2383" s="24" t="s">
        <v>5537</v>
      </c>
      <c r="BF2383" s="24" t="s">
        <v>5537</v>
      </c>
      <c r="BG2383" s="24" t="s">
        <v>5537</v>
      </c>
      <c r="BH2383" s="24" t="s">
        <v>5537</v>
      </c>
      <c r="BI2383" s="9" t="s">
        <v>5537</v>
      </c>
      <c r="BJ2383" s="14"/>
      <c r="BK2383" s="14" t="s">
        <v>5537</v>
      </c>
      <c r="BL2383" s="14" t="str">
        <f>_xlfn.XLOOKUP(B2383,'[4]cell downs 18042026 17h'!$B:$B,'[4]cell downs 18042026 17h'!$B:$B,"")</f>
        <v/>
      </c>
      <c r="BM2383" s="14" t="str">
        <f>_xlfn.XLOOKUP(B2383,'[5]Cells Huawei 19042026 15h'!$B:$B,'[5]Cells Huawei 19042026 15h'!$B:$B,"")</f>
        <v/>
      </c>
      <c r="BN2383" s="9" t="str">
        <f>_xlfn.XLOOKUP(B2383,'[6]cells down 19042026 9H40'!$B:$B,'[6]cells down 19042026 9H40'!$B:$B,"")</f>
        <v/>
      </c>
      <c r="BO2383" s="9" t="s">
        <v>4927</v>
      </c>
      <c r="BP2383" s="9" t="s">
        <v>1129</v>
      </c>
    </row>
    <row r="2384" spans="1:68" s="9" customFormat="1" x14ac:dyDescent="0.35">
      <c r="A2384" s="1" t="s">
        <v>4950</v>
      </c>
      <c r="B2384" s="8" t="s">
        <v>4951</v>
      </c>
      <c r="C2384" s="3" t="str">
        <f>_xlfn.XLOOKUP(B2384,'[1]daily break down'!$D:$D,'[1]daily break down'!$E:$E,"")</f>
        <v>CENTRE</v>
      </c>
      <c r="D2384" s="1" t="s">
        <v>11</v>
      </c>
      <c r="E2384" s="1" t="s">
        <v>83</v>
      </c>
      <c r="F2384" s="3" t="s">
        <v>37</v>
      </c>
      <c r="G2384" s="1" t="s">
        <v>4952</v>
      </c>
      <c r="H2384" s="41" t="str">
        <f>_xlfn.XLOOKUP(B2384,[2]CALCULATION!$B:$B,[2]CALCULATION!$H:$H,"")</f>
        <v>ZTE</v>
      </c>
      <c r="I2384" s="34">
        <v>0</v>
      </c>
      <c r="J2384" s="34">
        <v>0</v>
      </c>
      <c r="K2384" s="34">
        <v>0</v>
      </c>
      <c r="L2384" s="34">
        <v>0</v>
      </c>
      <c r="M2384" s="34">
        <v>0</v>
      </c>
      <c r="N2384" s="34">
        <v>0</v>
      </c>
      <c r="O2384" s="34">
        <v>0</v>
      </c>
      <c r="P2384" s="34">
        <v>0</v>
      </c>
      <c r="Q2384" s="34">
        <v>0</v>
      </c>
      <c r="R2384" s="34">
        <v>0</v>
      </c>
      <c r="S2384" s="109">
        <v>0</v>
      </c>
      <c r="T2384" s="109">
        <f>_xlfn.XLOOKUP(B2384,'[3]Nur des jours'!$B:$B,'[3]Nur des jours'!$U:$U,"")</f>
        <v>0</v>
      </c>
      <c r="U2384" s="109">
        <v>0</v>
      </c>
      <c r="V2384" s="109">
        <v>0</v>
      </c>
      <c r="W2384" s="109">
        <v>0</v>
      </c>
      <c r="X2384" s="109">
        <v>0</v>
      </c>
      <c r="Y2384" s="109">
        <v>0</v>
      </c>
      <c r="Z2384" s="109">
        <v>0</v>
      </c>
      <c r="AA2384" s="109">
        <v>0</v>
      </c>
      <c r="AB2384" s="109">
        <v>0</v>
      </c>
      <c r="AC2384" s="109">
        <v>0</v>
      </c>
      <c r="AD2384" s="109">
        <v>0</v>
      </c>
      <c r="AE2384" s="109">
        <v>0</v>
      </c>
      <c r="AF2384" s="109">
        <v>0</v>
      </c>
      <c r="AG2384" s="57" t="str">
        <f>_xlfn.XLOOKUP(B2384,[3]CALCULATION!$B:$B,[3]CALCULATION!$M:$M,"")</f>
        <v>Operationnel</v>
      </c>
      <c r="AH2384" s="57"/>
      <c r="AI2384" s="56" t="str" cm="1">
        <f t="array" ref="AI2384">IFERROR(_xlfn.IFS(
AK2384="MPR ISSUE","PDH",
AK2384="BSS Hardware Issue","BSS",
AK2384="Sites strategiques, MLL, Pylone, etc.","ENVTECH",
AK2384="AKTIVCO DEFAUT GE &amp; POWER Cabinet","AKTIVCO",
AK2384="AKTIVCO Coupure ENEO &amp; Baisse de tension","AKTIVCO GRID ONLY",
AK2384="Coupure ENEO &amp; Baisse de tension","IHS GRID ONLY",
AK2384="Defaut GE &amp; POWER Cabinet","IHS",
AK2384="Sharing","Partners",
AK2384="Sites strategiques &amp; DataCenter","SST &amp; DC",
AK2384="Exclu","Exclu",
AK2384="SAT","SAT",
AK2384="SPARE-ISSUE","SPARE-ISSUE",
AK2384="Fiber CAmtel","TRANS_FO_CAMTEL",
AK2384="Fiber AOF","Fiber AOF",
AK2384="Projet OCM (HUAWEI)","TRAVAUX-HUAWEI",
AK2384="Projet OCM (NOKIA)","TRAVAUX-NOKIA",
AK2384="ACCESS-ISSUE","ACCESS-ISSUE",
AK2384="Projet OCM (ZTE, NOKIA, autres projets)","TRAVAUX OCM",
AK2384="No root CAuse","No root cause",
AK2384="ODU HS","PDH",
AK2384="IP &amp; VLAN","PDH",
AK2384="Warehouse HUAWEI","SPARE-ISSUE",
AK2384="SPARE-HS","SPARE-ISSUE",
AK2384="Power Telco","BSS",AK2384="no impacts","no impacts"
),"")</f>
        <v>IHS</v>
      </c>
      <c r="AJ2384" s="56" t="str" cm="1">
        <f t="array" ref="AJ2384">IFERROR(_xlfn.IFS(
AK2384="MPR ISSUE","TX ISSUE",
AK2384="BSS Hardware Issue","RAN ISSUE",
AK2384="Sites strategiques, MLL, Pylone, etc.","ENVTECH",
AK2384="AKTIVCO DEFAUT GE &amp; POWER Cabinet","POWER ISSUE",
AK2384="AKTIVCO Coupure ENEO &amp; Baisse de tension","POWER ISSUE",
AK2384="Coupure ENEO &amp; Baisse de tension","POWER ISSUE",
AK2384="Defaut GE &amp; POWER Cabinet","POWER ISSUE",
AK2384="Sharing","POWER ISSUE",
AK2384="Sites strategiques &amp; DataCenter","POWER ISSUE",
AK2384="Exclu","Exclu",
AK2384="SAT","TX ISSUE",
AK2384="SPARE-ISSUE","SPARE-ISSUE",
AK2384="Fiber CAmtel","TX ISSUE",
AK2384="Fiber AOF","TX ISSUE",
AK2384="Projet OCM (HUAWEI)","TRAVAUX-HUAWEI",
AK2384="Projet OCM (NOKIA)","TRAVAUX -NOKIA",
AK2384="ACCESS-ISSUE","ACCESS-ISSUE",
AK2384="Projet OCM (ZTE, NOKIA, autres projets)","TRAVAUX OCM",
AK2384="No root CAuse","No root cause",
AK2384="ODU HS","TX ISSUE",
AK2384="IP &amp; VLAN","TX ISSUE",
AK2384="Warehouse HUAWEI","SPARE-ISSUE",
AK2384="SPARE-HS","SPARE-ISSUE",
AK2384="Power Telco","RAN ISSUE",AK2384="no impacts","no impacts"
),"")</f>
        <v>POWER ISSUE</v>
      </c>
      <c r="AK2384" s="81" t="s">
        <v>5330</v>
      </c>
      <c r="AL2384" s="56" t="str" cm="1">
        <f t="array" ref="AL2384">IFERROR(_xlfn.IFS(
AK2384="MPR ISSUE","ACTIVE",
AK2384="BSS Hardware Issue","ACTIVE",
AK2384="Sites strategiques, MLL, Pylone, etc.","PASSIVE",
AK2384="AKTIVCO DEFAUT GE &amp; POWER Cabinet","PASSIVE",
AK2384="AKTIVCO Coupure ENEO &amp; Baisse de tension","PASSIVE",
AK2384="Coupure ENEO &amp; Baisse de tension","PASSIVE",
AK2384="Defaut GE &amp; POWER Cabinet","PASSIVE",
AK2384="Sharing","PASSIVE",
AK2384="Sites strategiques &amp; DataCenter","PASSIVE",
AK2384="Exclu","Exclu",
AK2384="SAT","ACTIVE",
AK2384="SPARE-ISSUE","SPARE-ISSUE",
AK2384="Fiber CAmtel","ACTIVE",
AK2384="Fiber AOF","ACTIVE",
AK2384="Projet OCM (HUAWEI)","PLANNED WORKS",
AK2384="Projet OCM (NOKIA)","PLANNED WORKS",
AK2384="ACCESS-ISSUE","ACCESS-ISSUE",
AK2384="Projet OCM (ZTE, NOKIA, autres projets)","PLANNED WORKS",
AK2384="No root CAuse","No root cause",
AK2384="ODU HS","ACTIVE",
AK2384="IP &amp; VLAN","ACTIVE",
AK2384="Warehouse HUAWEI","SPARE-ISSUE",
AK2384="SPARE-HS","SPARE-ISSUE",
AK2384="Power Telco","ACTIVE", AK2384="no impacts","no impacts"
),"")</f>
        <v>PASSIVE</v>
      </c>
      <c r="AM2384" s="108" t="s">
        <v>6053</v>
      </c>
      <c r="AN2384" s="117" t="s">
        <v>4951</v>
      </c>
      <c r="AP2384" s="23" t="s">
        <v>5537</v>
      </c>
      <c r="AQ2384" s="23" t="s">
        <v>5537</v>
      </c>
      <c r="AR2384" s="7"/>
      <c r="AS2384" s="6"/>
      <c r="AT2384" s="7"/>
      <c r="AU2384" s="3" t="s">
        <v>6053</v>
      </c>
      <c r="AV2384" s="24" t="s">
        <v>5537</v>
      </c>
      <c r="AW2384" s="24" t="s">
        <v>5537</v>
      </c>
      <c r="AX2384" s="24" t="s">
        <v>5537</v>
      </c>
      <c r="AY2384" s="24" t="s">
        <v>5537</v>
      </c>
      <c r="AZ2384" s="24" t="s">
        <v>5537</v>
      </c>
      <c r="BA2384" s="24" t="s">
        <v>5537</v>
      </c>
      <c r="BB2384" s="24" t="s">
        <v>5537</v>
      </c>
      <c r="BC2384" s="24" t="s">
        <v>5537</v>
      </c>
      <c r="BD2384" s="24" t="s">
        <v>5537</v>
      </c>
      <c r="BE2384" s="24" t="s">
        <v>5537</v>
      </c>
      <c r="BF2384" s="24" t="s">
        <v>5537</v>
      </c>
      <c r="BG2384" s="24" t="s">
        <v>5537</v>
      </c>
      <c r="BH2384" s="24" t="s">
        <v>5537</v>
      </c>
      <c r="BI2384" s="9" t="s">
        <v>5537</v>
      </c>
      <c r="BJ2384" s="14"/>
      <c r="BK2384" s="14" t="s">
        <v>5537</v>
      </c>
      <c r="BL2384" s="14" t="str">
        <f>_xlfn.XLOOKUP(B2384,'[4]cell downs 18042026 17h'!$B:$B,'[4]cell downs 18042026 17h'!$B:$B,"")</f>
        <v/>
      </c>
      <c r="BM2384" s="14" t="str">
        <f>_xlfn.XLOOKUP(B2384,'[5]Cells Huawei 19042026 15h'!$B:$B,'[5]Cells Huawei 19042026 15h'!$B:$B,"")</f>
        <v/>
      </c>
      <c r="BN2384" s="9" t="str">
        <f>_xlfn.XLOOKUP(B2384,'[6]cells down 19042026 9H40'!$B:$B,'[6]cells down 19042026 9H40'!$B:$B,"")</f>
        <v/>
      </c>
      <c r="BO2384" s="9" t="s">
        <v>4951</v>
      </c>
      <c r="BP2384" s="9" t="s">
        <v>12</v>
      </c>
    </row>
    <row r="2385" spans="1:68" s="9" customFormat="1" x14ac:dyDescent="0.35">
      <c r="A2385" s="1" t="s">
        <v>4958</v>
      </c>
      <c r="B2385" s="8" t="s">
        <v>4959</v>
      </c>
      <c r="C2385" s="3" t="str">
        <f>_xlfn.XLOOKUP(B2385,'[1]daily break down'!$D:$D,'[1]daily break down'!$E:$E,"")</f>
        <v>CENTRE</v>
      </c>
      <c r="D2385" s="1" t="s">
        <v>11</v>
      </c>
      <c r="E2385" s="1" t="s">
        <v>594</v>
      </c>
      <c r="F2385" s="3" t="s">
        <v>37</v>
      </c>
      <c r="G2385" s="1" t="s">
        <v>4960</v>
      </c>
      <c r="H2385" s="41" t="str">
        <f>_xlfn.XLOOKUP(B2385,[2]CALCULATION!$B:$B,[2]CALCULATION!$H:$H,"")</f>
        <v>ZTE</v>
      </c>
      <c r="I2385" s="34">
        <v>0</v>
      </c>
      <c r="J2385" s="34">
        <v>0</v>
      </c>
      <c r="K2385" s="34">
        <v>0</v>
      </c>
      <c r="L2385" s="34">
        <v>0</v>
      </c>
      <c r="M2385" s="34">
        <v>0</v>
      </c>
      <c r="N2385" s="34">
        <v>0</v>
      </c>
      <c r="O2385" s="34">
        <v>0</v>
      </c>
      <c r="P2385" s="34">
        <v>0</v>
      </c>
      <c r="Q2385" s="34">
        <v>0</v>
      </c>
      <c r="R2385" s="34">
        <v>0</v>
      </c>
      <c r="S2385" s="109">
        <v>0</v>
      </c>
      <c r="T2385" s="109">
        <f>_xlfn.XLOOKUP(B2385,'[3]Nur des jours'!$B:$B,'[3]Nur des jours'!$U:$U,"")</f>
        <v>0</v>
      </c>
      <c r="U2385" s="109">
        <v>0</v>
      </c>
      <c r="V2385" s="109">
        <v>0</v>
      </c>
      <c r="W2385" s="109">
        <v>0</v>
      </c>
      <c r="X2385" s="109">
        <v>0</v>
      </c>
      <c r="Y2385" s="109">
        <v>0</v>
      </c>
      <c r="Z2385" s="109">
        <v>0</v>
      </c>
      <c r="AA2385" s="109">
        <v>0</v>
      </c>
      <c r="AB2385" s="109">
        <v>0</v>
      </c>
      <c r="AC2385" s="109">
        <v>0</v>
      </c>
      <c r="AD2385" s="109">
        <v>0</v>
      </c>
      <c r="AE2385" s="109">
        <v>0</v>
      </c>
      <c r="AF2385" s="109">
        <v>0</v>
      </c>
      <c r="AG2385" s="57" t="str">
        <f>_xlfn.XLOOKUP(B2385,[3]CALCULATION!$B:$B,[3]CALCULATION!$M:$M,"")</f>
        <v>Operationnel</v>
      </c>
      <c r="AH2385" s="57"/>
      <c r="AI2385" s="56" t="str" cm="1">
        <f t="array" ref="AI2385">IFERROR(_xlfn.IFS(
AK2385="MPR ISSUE","PDH",
AK2385="BSS Hardware Issue","BSS",
AK2385="Sites strategiques, MLL, Pylone, etc.","ENVTECH",
AK2385="AKTIVCO DEFAUT GE &amp; POWER Cabinet","AKTIVCO",
AK2385="AKTIVCO Coupure ENEO &amp; Baisse de tension","AKTIVCO GRID ONLY",
AK2385="Coupure ENEO &amp; Baisse de tension","IHS GRID ONLY",
AK2385="Defaut GE &amp; POWER Cabinet","IHS",
AK2385="Sharing","Partners",
AK2385="Sites strategiques &amp; DataCenter","SST &amp; DC",
AK2385="Exclu","Exclu",
AK2385="SAT","SAT",
AK2385="SPARE-ISSUE","SPARE-ISSUE",
AK2385="Fiber CAmtel","TRANS_FO_CAMTEL",
AK2385="Fiber AOF","Fiber AOF",
AK2385="Projet OCM (HUAWEI)","TRAVAUX-HUAWEI",
AK2385="Projet OCM (NOKIA)","TRAVAUX-NOKIA",
AK2385="ACCESS-ISSUE","ACCESS-ISSUE",
AK2385="Projet OCM (ZTE, NOKIA, autres projets)","TRAVAUX OCM",
AK2385="No root CAuse","No root cause",
AK2385="ODU HS","PDH",
AK2385="IP &amp; VLAN","PDH",
AK2385="Warehouse HUAWEI","SPARE-ISSUE",
AK2385="SPARE-HS","SPARE-ISSUE",
AK2385="Power Telco","BSS",AK2385="no impacts","no impacts"
),"")</f>
        <v>IHS</v>
      </c>
      <c r="AJ2385" s="56" t="str" cm="1">
        <f t="array" ref="AJ2385">IFERROR(_xlfn.IFS(
AK2385="MPR ISSUE","TX ISSUE",
AK2385="BSS Hardware Issue","RAN ISSUE",
AK2385="Sites strategiques, MLL, Pylone, etc.","ENVTECH",
AK2385="AKTIVCO DEFAUT GE &amp; POWER Cabinet","POWER ISSUE",
AK2385="AKTIVCO Coupure ENEO &amp; Baisse de tension","POWER ISSUE",
AK2385="Coupure ENEO &amp; Baisse de tension","POWER ISSUE",
AK2385="Defaut GE &amp; POWER Cabinet","POWER ISSUE",
AK2385="Sharing","POWER ISSUE",
AK2385="Sites strategiques &amp; DataCenter","POWER ISSUE",
AK2385="Exclu","Exclu",
AK2385="SAT","TX ISSUE",
AK2385="SPARE-ISSUE","SPARE-ISSUE",
AK2385="Fiber CAmtel","TX ISSUE",
AK2385="Fiber AOF","TX ISSUE",
AK2385="Projet OCM (HUAWEI)","TRAVAUX-HUAWEI",
AK2385="Projet OCM (NOKIA)","TRAVAUX -NOKIA",
AK2385="ACCESS-ISSUE","ACCESS-ISSUE",
AK2385="Projet OCM (ZTE, NOKIA, autres projets)","TRAVAUX OCM",
AK2385="No root CAuse","No root cause",
AK2385="ODU HS","TX ISSUE",
AK2385="IP &amp; VLAN","TX ISSUE",
AK2385="Warehouse HUAWEI","SPARE-ISSUE",
AK2385="SPARE-HS","SPARE-ISSUE",
AK2385="Power Telco","RAN ISSUE",AK2385="no impacts","no impacts"
),"")</f>
        <v>POWER ISSUE</v>
      </c>
      <c r="AK2385" s="81" t="s">
        <v>5330</v>
      </c>
      <c r="AL2385" s="56" t="str" cm="1">
        <f t="array" ref="AL2385">IFERROR(_xlfn.IFS(
AK2385="MPR ISSUE","ACTIVE",
AK2385="BSS Hardware Issue","ACTIVE",
AK2385="Sites strategiques, MLL, Pylone, etc.","PASSIVE",
AK2385="AKTIVCO DEFAUT GE &amp; POWER Cabinet","PASSIVE",
AK2385="AKTIVCO Coupure ENEO &amp; Baisse de tension","PASSIVE",
AK2385="Coupure ENEO &amp; Baisse de tension","PASSIVE",
AK2385="Defaut GE &amp; POWER Cabinet","PASSIVE",
AK2385="Sharing","PASSIVE",
AK2385="Sites strategiques &amp; DataCenter","PASSIVE",
AK2385="Exclu","Exclu",
AK2385="SAT","ACTIVE",
AK2385="SPARE-ISSUE","SPARE-ISSUE",
AK2385="Fiber CAmtel","ACTIVE",
AK2385="Fiber AOF","ACTIVE",
AK2385="Projet OCM (HUAWEI)","PLANNED WORKS",
AK2385="Projet OCM (NOKIA)","PLANNED WORKS",
AK2385="ACCESS-ISSUE","ACCESS-ISSUE",
AK2385="Projet OCM (ZTE, NOKIA, autres projets)","PLANNED WORKS",
AK2385="No root CAuse","No root cause",
AK2385="ODU HS","ACTIVE",
AK2385="IP &amp; VLAN","ACTIVE",
AK2385="Warehouse HUAWEI","SPARE-ISSUE",
AK2385="SPARE-HS","SPARE-ISSUE",
AK2385="Power Telco","ACTIVE", AK2385="no impacts","no impacts"
),"")</f>
        <v>PASSIVE</v>
      </c>
      <c r="AM2385" s="108" t="s">
        <v>6054</v>
      </c>
      <c r="AN2385" s="117" t="s">
        <v>4959</v>
      </c>
      <c r="AO2385" s="114"/>
      <c r="AP2385" s="23" t="s">
        <v>5537</v>
      </c>
      <c r="AQ2385" s="23" t="s">
        <v>5537</v>
      </c>
      <c r="AR2385" s="7"/>
      <c r="AS2385" s="6"/>
      <c r="AT2385" s="7"/>
      <c r="AU2385" s="3" t="s">
        <v>5537</v>
      </c>
      <c r="AV2385" s="24" t="s">
        <v>5537</v>
      </c>
      <c r="AW2385" s="24" t="s">
        <v>5537</v>
      </c>
      <c r="AX2385" s="24" t="s">
        <v>5537</v>
      </c>
      <c r="AY2385" s="24" t="s">
        <v>5537</v>
      </c>
      <c r="AZ2385" s="24" t="s">
        <v>5537</v>
      </c>
      <c r="BA2385" s="24" t="s">
        <v>5537</v>
      </c>
      <c r="BB2385" s="24" t="s">
        <v>5537</v>
      </c>
      <c r="BC2385" s="24" t="s">
        <v>5537</v>
      </c>
      <c r="BD2385" s="24" t="s">
        <v>5537</v>
      </c>
      <c r="BE2385" s="24" t="s">
        <v>5537</v>
      </c>
      <c r="BF2385" s="24" t="s">
        <v>5537</v>
      </c>
      <c r="BG2385" s="24" t="s">
        <v>5537</v>
      </c>
      <c r="BH2385" s="24" t="s">
        <v>6054</v>
      </c>
      <c r="BI2385" s="9" t="s">
        <v>5537</v>
      </c>
      <c r="BJ2385" s="14"/>
      <c r="BK2385" s="14" t="s">
        <v>5537</v>
      </c>
      <c r="BL2385" s="14" t="str">
        <f>_xlfn.XLOOKUP(B2385,'[4]cell downs 18042026 17h'!$B:$B,'[4]cell downs 18042026 17h'!$B:$B,"")</f>
        <v/>
      </c>
      <c r="BM2385" s="14" t="str">
        <f>_xlfn.XLOOKUP(B2385,'[5]Cells Huawei 19042026 15h'!$B:$B,'[5]Cells Huawei 19042026 15h'!$B:$B,"")</f>
        <v/>
      </c>
      <c r="BN2385" s="9" t="str">
        <f>_xlfn.XLOOKUP(B2385,'[6]cells down 19042026 9H40'!$B:$B,'[6]cells down 19042026 9H40'!$B:$B,"")</f>
        <v/>
      </c>
      <c r="BO2385" s="9" t="s">
        <v>4959</v>
      </c>
      <c r="BP2385" s="9" t="s">
        <v>318</v>
      </c>
    </row>
    <row r="2386" spans="1:68" s="9" customFormat="1" x14ac:dyDescent="0.35">
      <c r="A2386" s="1" t="s">
        <v>4963</v>
      </c>
      <c r="B2386" s="8" t="s">
        <v>4964</v>
      </c>
      <c r="C2386" s="3" t="str">
        <f>_xlfn.XLOOKUP(B2386,'[1]daily break down'!$D:$D,'[1]daily break down'!$E:$E,"")</f>
        <v>LITTORAL</v>
      </c>
      <c r="D2386" s="1" t="s">
        <v>11</v>
      </c>
      <c r="E2386" s="1" t="s">
        <v>1129</v>
      </c>
      <c r="F2386" s="3" t="s">
        <v>31</v>
      </c>
      <c r="G2386" s="1" t="s">
        <v>4963</v>
      </c>
      <c r="H2386" s="41" t="str">
        <f>_xlfn.XLOOKUP(B2386,[2]CALCULATION!$B:$B,[2]CALCULATION!$H:$H,"")</f>
        <v>ZTE</v>
      </c>
      <c r="I2386" s="34">
        <v>0</v>
      </c>
      <c r="J2386" s="34">
        <v>0</v>
      </c>
      <c r="K2386" s="34">
        <v>0</v>
      </c>
      <c r="L2386" s="34">
        <v>0</v>
      </c>
      <c r="M2386" s="34">
        <v>0</v>
      </c>
      <c r="N2386" s="34">
        <v>0</v>
      </c>
      <c r="O2386" s="34">
        <v>0</v>
      </c>
      <c r="P2386" s="34">
        <v>0</v>
      </c>
      <c r="Q2386" s="34">
        <v>0</v>
      </c>
      <c r="R2386" s="34">
        <v>0</v>
      </c>
      <c r="S2386" s="109">
        <v>0</v>
      </c>
      <c r="T2386" s="109">
        <f>_xlfn.XLOOKUP(B2386,'[3]Nur des jours'!$B:$B,'[3]Nur des jours'!$U:$U,"")</f>
        <v>0</v>
      </c>
      <c r="U2386" s="109">
        <v>0</v>
      </c>
      <c r="V2386" s="109">
        <v>0</v>
      </c>
      <c r="W2386" s="109">
        <v>0</v>
      </c>
      <c r="X2386" s="109">
        <v>0</v>
      </c>
      <c r="Y2386" s="109">
        <v>0</v>
      </c>
      <c r="Z2386" s="109">
        <v>0</v>
      </c>
      <c r="AA2386" s="109">
        <v>0</v>
      </c>
      <c r="AB2386" s="109">
        <v>0</v>
      </c>
      <c r="AC2386" s="109">
        <v>0</v>
      </c>
      <c r="AD2386" s="109">
        <v>0</v>
      </c>
      <c r="AE2386" s="109">
        <v>0</v>
      </c>
      <c r="AF2386" s="109">
        <v>0</v>
      </c>
      <c r="AG2386" s="57" t="str">
        <f>_xlfn.XLOOKUP(B2386,[3]CALCULATION!$B:$B,[3]CALCULATION!$M:$M,"")</f>
        <v>Operationnel</v>
      </c>
      <c r="AH2386" s="57"/>
      <c r="AI2386" s="56" t="str" cm="1">
        <f t="array" ref="AI2386">IFERROR(_xlfn.IFS(
AK2386="MPR ISSUE","PDH",
AK2386="BSS Hardware Issue","BSS",
AK2386="Sites strategiques, MLL, Pylone, etc.","ENVTECH",
AK2386="AKTIVCO DEFAUT GE &amp; POWER Cabinet","AKTIVCO",
AK2386="AKTIVCO Coupure ENEO &amp; Baisse de tension","AKTIVCO GRID ONLY",
AK2386="Coupure ENEO &amp; Baisse de tension","IHS GRID ONLY",
AK2386="Defaut GE &amp; POWER Cabinet","IHS",
AK2386="Sharing","Partners",
AK2386="Sites strategiques &amp; DataCenter","SST &amp; DC",
AK2386="Exclu","Exclu",
AK2386="SAT","SAT",
AK2386="SPARE-ISSUE","SPARE-ISSUE",
AK2386="Fiber CAmtel","TRANS_FO_CAMTEL",
AK2386="Fiber AOF","Fiber AOF",
AK2386="Projet OCM (HUAWEI)","TRAVAUX-HUAWEI",
AK2386="Projet OCM (NOKIA)","TRAVAUX-NOKIA",
AK2386="ACCESS-ISSUE","ACCESS-ISSUE",
AK2386="Projet OCM (ZTE, NOKIA, autres projets)","TRAVAUX OCM",
AK2386="No root CAuse","No root cause",
AK2386="ODU HS","PDH",
AK2386="IP &amp; VLAN","PDH",
AK2386="Warehouse HUAWEI","SPARE-ISSUE",
AK2386="SPARE-HS","SPARE-ISSUE",
AK2386="Power Telco","BSS",AK2386="no impacts","no impacts"
),"")</f>
        <v>No root cause</v>
      </c>
      <c r="AJ2386" s="56" t="str" cm="1">
        <f t="array" ref="AJ2386">IFERROR(_xlfn.IFS(
AK2386="MPR ISSUE","TX ISSUE",
AK2386="BSS Hardware Issue","RAN ISSUE",
AK2386="Sites strategiques, MLL, Pylone, etc.","ENVTECH",
AK2386="AKTIVCO DEFAUT GE &amp; POWER Cabinet","POWER ISSUE",
AK2386="AKTIVCO Coupure ENEO &amp; Baisse de tension","POWER ISSUE",
AK2386="Coupure ENEO &amp; Baisse de tension","POWER ISSUE",
AK2386="Defaut GE &amp; POWER Cabinet","POWER ISSUE",
AK2386="Sharing","POWER ISSUE",
AK2386="Sites strategiques &amp; DataCenter","POWER ISSUE",
AK2386="Exclu","Exclu",
AK2386="SAT","TX ISSUE",
AK2386="SPARE-ISSUE","SPARE-ISSUE",
AK2386="Fiber CAmtel","TX ISSUE",
AK2386="Fiber AOF","TX ISSUE",
AK2386="Projet OCM (HUAWEI)","TRAVAUX-HUAWEI",
AK2386="Projet OCM (NOKIA)","TRAVAUX -NOKIA",
AK2386="ACCESS-ISSUE","ACCESS-ISSUE",
AK2386="Projet OCM (ZTE, NOKIA, autres projets)","TRAVAUX OCM",
AK2386="No root CAuse","No root cause",
AK2386="ODU HS","TX ISSUE",
AK2386="IP &amp; VLAN","TX ISSUE",
AK2386="Warehouse HUAWEI","SPARE-ISSUE",
AK2386="SPARE-HS","SPARE-ISSUE",
AK2386="Power Telco","RAN ISSUE",AK2386="no impacts","no impacts"
),"")</f>
        <v>No root cause</v>
      </c>
      <c r="AK2386" s="81" t="s">
        <v>5620</v>
      </c>
      <c r="AL2386" s="56" t="str" cm="1">
        <f t="array" ref="AL2386">IFERROR(_xlfn.IFS(
AK2386="MPR ISSUE","ACTIVE",
AK2386="BSS Hardware Issue","ACTIVE",
AK2386="Sites strategiques, MLL, Pylone, etc.","PASSIVE",
AK2386="AKTIVCO DEFAUT GE &amp; POWER Cabinet","PASSIVE",
AK2386="AKTIVCO Coupure ENEO &amp; Baisse de tension","PASSIVE",
AK2386="Coupure ENEO &amp; Baisse de tension","PASSIVE",
AK2386="Defaut GE &amp; POWER Cabinet","PASSIVE",
AK2386="Sharing","PASSIVE",
AK2386="Sites strategiques &amp; DataCenter","PASSIVE",
AK2386="Exclu","Exclu",
AK2386="SAT","ACTIVE",
AK2386="SPARE-ISSUE","SPARE-ISSUE",
AK2386="Fiber CAmtel","ACTIVE",
AK2386="Fiber AOF","ACTIVE",
AK2386="Projet OCM (HUAWEI)","PLANNED WORKS",
AK2386="Projet OCM (NOKIA)","PLANNED WORKS",
AK2386="ACCESS-ISSUE","ACCESS-ISSUE",
AK2386="Projet OCM (ZTE, NOKIA, autres projets)","PLANNED WORKS",
AK2386="No root CAuse","No root cause",
AK2386="ODU HS","ACTIVE",
AK2386="IP &amp; VLAN","ACTIVE",
AK2386="Warehouse HUAWEI","SPARE-ISSUE",
AK2386="SPARE-HS","SPARE-ISSUE",
AK2386="Power Telco","ACTIVE", AK2386="no impacts","no impacts"
),"")</f>
        <v>No root cause</v>
      </c>
      <c r="AM2386" s="108" t="s">
        <v>5537</v>
      </c>
      <c r="AN2386" s="117" t="s">
        <v>4964</v>
      </c>
      <c r="AP2386" s="23" t="s">
        <v>5537</v>
      </c>
      <c r="AQ2386" s="23" t="s">
        <v>5537</v>
      </c>
      <c r="AR2386" s="7"/>
      <c r="AS2386" s="6"/>
      <c r="AT2386" s="7"/>
      <c r="AU2386" s="3" t="s">
        <v>5537</v>
      </c>
      <c r="AV2386" s="24" t="s">
        <v>5537</v>
      </c>
      <c r="AW2386" s="24" t="s">
        <v>5537</v>
      </c>
      <c r="AX2386" s="24" t="s">
        <v>5537</v>
      </c>
      <c r="AY2386" s="24" t="s">
        <v>5537</v>
      </c>
      <c r="AZ2386" s="24" t="s">
        <v>5537</v>
      </c>
      <c r="BA2386" s="24" t="s">
        <v>5537</v>
      </c>
      <c r="BB2386" s="24" t="s">
        <v>5537</v>
      </c>
      <c r="BC2386" s="24" t="s">
        <v>5537</v>
      </c>
      <c r="BD2386" s="24" t="s">
        <v>5537</v>
      </c>
      <c r="BE2386" s="24" t="s">
        <v>5537</v>
      </c>
      <c r="BF2386" s="24" t="s">
        <v>5537</v>
      </c>
      <c r="BG2386" s="24" t="s">
        <v>5537</v>
      </c>
      <c r="BH2386" s="24" t="s">
        <v>5537</v>
      </c>
      <c r="BI2386" s="9" t="s">
        <v>5537</v>
      </c>
      <c r="BJ2386" s="14"/>
      <c r="BK2386" s="14" t="s">
        <v>5537</v>
      </c>
      <c r="BL2386" s="14" t="str">
        <f>_xlfn.XLOOKUP(B2386,'[4]cell downs 18042026 17h'!$B:$B,'[4]cell downs 18042026 17h'!$B:$B,"")</f>
        <v/>
      </c>
      <c r="BM2386" s="14" t="str">
        <f>_xlfn.XLOOKUP(B2386,'[5]Cells Huawei 19042026 15h'!$B:$B,'[5]Cells Huawei 19042026 15h'!$B:$B,"")</f>
        <v/>
      </c>
      <c r="BN2386" s="9" t="str">
        <f>_xlfn.XLOOKUP(B2386,'[6]cells down 19042026 9H40'!$B:$B,'[6]cells down 19042026 9H40'!$B:$B,"")</f>
        <v/>
      </c>
      <c r="BO2386" s="9" t="s">
        <v>4964</v>
      </c>
      <c r="BP2386" s="9" t="s">
        <v>5459</v>
      </c>
    </row>
    <row r="2387" spans="1:68" s="9" customFormat="1" x14ac:dyDescent="0.35">
      <c r="A2387" s="1" t="s">
        <v>5036</v>
      </c>
      <c r="B2387" s="8" t="s">
        <v>5037</v>
      </c>
      <c r="C2387" s="3" t="str">
        <f>_xlfn.XLOOKUP(B2387,'[1]daily break down'!$D:$D,'[1]daily break down'!$E:$E,"")</f>
        <v>CENTRE</v>
      </c>
      <c r="D2387" s="1" t="s">
        <v>11</v>
      </c>
      <c r="E2387" s="1" t="s">
        <v>12</v>
      </c>
      <c r="F2387" s="3" t="s">
        <v>69</v>
      </c>
      <c r="G2387" s="1" t="s">
        <v>5038</v>
      </c>
      <c r="H2387" s="41" t="str">
        <f>_xlfn.XLOOKUP(B2387,[2]CALCULATION!$B:$B,[2]CALCULATION!$H:$H,"")</f>
        <v>ZTE</v>
      </c>
      <c r="I2387" s="34">
        <v>0</v>
      </c>
      <c r="J2387" s="34">
        <v>0</v>
      </c>
      <c r="K2387" s="34">
        <v>0</v>
      </c>
      <c r="L2387" s="34">
        <v>0</v>
      </c>
      <c r="M2387" s="34">
        <v>0</v>
      </c>
      <c r="N2387" s="34">
        <v>0</v>
      </c>
      <c r="O2387" s="34">
        <v>0</v>
      </c>
      <c r="P2387" s="34">
        <v>0</v>
      </c>
      <c r="Q2387" s="34">
        <v>0</v>
      </c>
      <c r="R2387" s="34">
        <v>0</v>
      </c>
      <c r="S2387" s="109">
        <v>0</v>
      </c>
      <c r="T2387" s="109">
        <f>_xlfn.XLOOKUP(B2387,'[3]Nur des jours'!$B:$B,'[3]Nur des jours'!$U:$U,"")</f>
        <v>0</v>
      </c>
      <c r="U2387" s="109">
        <v>0</v>
      </c>
      <c r="V2387" s="109">
        <v>0</v>
      </c>
      <c r="W2387" s="109">
        <v>0</v>
      </c>
      <c r="X2387" s="109">
        <v>0</v>
      </c>
      <c r="Y2387" s="109">
        <v>0</v>
      </c>
      <c r="Z2387" s="109">
        <v>0</v>
      </c>
      <c r="AA2387" s="109">
        <v>0</v>
      </c>
      <c r="AB2387" s="109">
        <v>0</v>
      </c>
      <c r="AC2387" s="109">
        <v>0</v>
      </c>
      <c r="AD2387" s="109">
        <v>0</v>
      </c>
      <c r="AE2387" s="109">
        <v>0</v>
      </c>
      <c r="AF2387" s="109">
        <v>0</v>
      </c>
      <c r="AG2387" s="57" t="str">
        <f>_xlfn.XLOOKUP(B2387,[3]CALCULATION!$B:$B,[3]CALCULATION!$M:$M,"")</f>
        <v>Operationnel</v>
      </c>
      <c r="AH2387" s="57"/>
      <c r="AI2387" s="56" t="str" cm="1">
        <f t="array" ref="AI2387">IFERROR(_xlfn.IFS(
AK2387="MPR ISSUE","PDH",
AK2387="BSS Hardware Issue","BSS",
AK2387="Sites strategiques, MLL, Pylone, etc.","ENVTECH",
AK2387="AKTIVCO DEFAUT GE &amp; POWER Cabinet","AKTIVCO",
AK2387="AKTIVCO Coupure ENEO &amp; Baisse de tension","AKTIVCO GRID ONLY",
AK2387="Coupure ENEO &amp; Baisse de tension","IHS GRID ONLY",
AK2387="Defaut GE &amp; POWER Cabinet","IHS",
AK2387="Sharing","Partners",
AK2387="Sites strategiques &amp; DataCenter","SST &amp; DC",
AK2387="Exclu","Exclu",
AK2387="SAT","SAT",
AK2387="SPARE-ISSUE","SPARE-ISSUE",
AK2387="Fiber CAmtel","TRANS_FO_CAMTEL",
AK2387="Fiber AOF","Fiber AOF",
AK2387="Projet OCM (HUAWEI)","TRAVAUX-HUAWEI",
AK2387="Projet OCM (NOKIA)","TRAVAUX-NOKIA",
AK2387="ACCESS-ISSUE","ACCESS-ISSUE",
AK2387="Projet OCM (ZTE, NOKIA, autres projets)","TRAVAUX OCM",
AK2387="No root CAuse","No root cause",
AK2387="ODU HS","PDH",
AK2387="IP &amp; VLAN","PDH",
AK2387="Warehouse HUAWEI","SPARE-ISSUE",
AK2387="SPARE-HS","SPARE-ISSUE",
AK2387="Power Telco","BSS",AK2387="no impacts","no impacts"
),"")</f>
        <v>No root cause</v>
      </c>
      <c r="AJ2387" s="56" t="str" cm="1">
        <f t="array" ref="AJ2387">IFERROR(_xlfn.IFS(
AK2387="MPR ISSUE","TX ISSUE",
AK2387="BSS Hardware Issue","RAN ISSUE",
AK2387="Sites strategiques, MLL, Pylone, etc.","ENVTECH",
AK2387="AKTIVCO DEFAUT GE &amp; POWER Cabinet","POWER ISSUE",
AK2387="AKTIVCO Coupure ENEO &amp; Baisse de tension","POWER ISSUE",
AK2387="Coupure ENEO &amp; Baisse de tension","POWER ISSUE",
AK2387="Defaut GE &amp; POWER Cabinet","POWER ISSUE",
AK2387="Sharing","POWER ISSUE",
AK2387="Sites strategiques &amp; DataCenter","POWER ISSUE",
AK2387="Exclu","Exclu",
AK2387="SAT","TX ISSUE",
AK2387="SPARE-ISSUE","SPARE-ISSUE",
AK2387="Fiber CAmtel","TX ISSUE",
AK2387="Fiber AOF","TX ISSUE",
AK2387="Projet OCM (HUAWEI)","TRAVAUX-HUAWEI",
AK2387="Projet OCM (NOKIA)","TRAVAUX -NOKIA",
AK2387="ACCESS-ISSUE","ACCESS-ISSUE",
AK2387="Projet OCM (ZTE, NOKIA, autres projets)","TRAVAUX OCM",
AK2387="No root CAuse","No root cause",
AK2387="ODU HS","TX ISSUE",
AK2387="IP &amp; VLAN","TX ISSUE",
AK2387="Warehouse HUAWEI","SPARE-ISSUE",
AK2387="SPARE-HS","SPARE-ISSUE",
AK2387="Power Telco","RAN ISSUE",AK2387="no impacts","no impacts"
),"")</f>
        <v>No root cause</v>
      </c>
      <c r="AK2387" s="81" t="s">
        <v>5620</v>
      </c>
      <c r="AL2387" s="56" t="str" cm="1">
        <f t="array" ref="AL2387">IFERROR(_xlfn.IFS(
AK2387="MPR ISSUE","ACTIVE",
AK2387="BSS Hardware Issue","ACTIVE",
AK2387="Sites strategiques, MLL, Pylone, etc.","PASSIVE",
AK2387="AKTIVCO DEFAUT GE &amp; POWER Cabinet","PASSIVE",
AK2387="AKTIVCO Coupure ENEO &amp; Baisse de tension","PASSIVE",
AK2387="Coupure ENEO &amp; Baisse de tension","PASSIVE",
AK2387="Defaut GE &amp; POWER Cabinet","PASSIVE",
AK2387="Sharing","PASSIVE",
AK2387="Sites strategiques &amp; DataCenter","PASSIVE",
AK2387="Exclu","Exclu",
AK2387="SAT","ACTIVE",
AK2387="SPARE-ISSUE","SPARE-ISSUE",
AK2387="Fiber CAmtel","ACTIVE",
AK2387="Fiber AOF","ACTIVE",
AK2387="Projet OCM (HUAWEI)","PLANNED WORKS",
AK2387="Projet OCM (NOKIA)","PLANNED WORKS",
AK2387="ACCESS-ISSUE","ACCESS-ISSUE",
AK2387="Projet OCM (ZTE, NOKIA, autres projets)","PLANNED WORKS",
AK2387="No root CAuse","No root cause",
AK2387="ODU HS","ACTIVE",
AK2387="IP &amp; VLAN","ACTIVE",
AK2387="Warehouse HUAWEI","SPARE-ISSUE",
AK2387="SPARE-HS","SPARE-ISSUE",
AK2387="Power Telco","ACTIVE", AK2387="no impacts","no impacts"
),"")</f>
        <v>No root cause</v>
      </c>
      <c r="AM2387" s="108" t="s">
        <v>5537</v>
      </c>
      <c r="AN2387" s="117" t="s">
        <v>5037</v>
      </c>
      <c r="AP2387" s="23" t="s">
        <v>5537</v>
      </c>
      <c r="AQ2387" s="23" t="s">
        <v>5537</v>
      </c>
      <c r="AR2387" s="7"/>
      <c r="AS2387" s="6"/>
      <c r="AT2387" s="7"/>
      <c r="AU2387" s="3" t="s">
        <v>5537</v>
      </c>
      <c r="AV2387" s="24" t="s">
        <v>5537</v>
      </c>
      <c r="AW2387" s="24" t="s">
        <v>5537</v>
      </c>
      <c r="AX2387" s="24" t="s">
        <v>5537</v>
      </c>
      <c r="AY2387" s="24" t="s">
        <v>5537</v>
      </c>
      <c r="AZ2387" s="24" t="s">
        <v>5537</v>
      </c>
      <c r="BA2387" s="24" t="s">
        <v>5537</v>
      </c>
      <c r="BB2387" s="24" t="s">
        <v>5537</v>
      </c>
      <c r="BC2387" s="24" t="s">
        <v>5537</v>
      </c>
      <c r="BD2387" s="24" t="s">
        <v>5537</v>
      </c>
      <c r="BE2387" s="24" t="s">
        <v>5537</v>
      </c>
      <c r="BF2387" s="24" t="s">
        <v>5537</v>
      </c>
      <c r="BG2387" s="24" t="s">
        <v>5537</v>
      </c>
      <c r="BH2387" s="24" t="s">
        <v>5537</v>
      </c>
      <c r="BI2387" s="9" t="s">
        <v>5537</v>
      </c>
      <c r="BJ2387" s="14"/>
      <c r="BK2387" s="14" t="s">
        <v>5537</v>
      </c>
      <c r="BL2387" s="14" t="str">
        <f>_xlfn.XLOOKUP(B2387,'[4]cell downs 18042026 17h'!$B:$B,'[4]cell downs 18042026 17h'!$B:$B,"")</f>
        <v/>
      </c>
      <c r="BM2387" s="14" t="str">
        <f>_xlfn.XLOOKUP(B2387,'[5]Cells Huawei 19042026 15h'!$B:$B,'[5]Cells Huawei 19042026 15h'!$B:$B,"")</f>
        <v/>
      </c>
      <c r="BN2387" s="9" t="str">
        <f>_xlfn.XLOOKUP(B2387,'[6]cells down 19042026 9H40'!$B:$B,'[6]cells down 19042026 9H40'!$B:$B,"")</f>
        <v/>
      </c>
      <c r="BO2387" s="9" t="s">
        <v>5037</v>
      </c>
      <c r="BP2387" s="9" t="s">
        <v>12</v>
      </c>
    </row>
    <row r="2388" spans="1:68" s="9" customFormat="1" x14ac:dyDescent="0.35">
      <c r="A2388" s="1" t="s">
        <v>4965</v>
      </c>
      <c r="B2388" s="8" t="s">
        <v>4966</v>
      </c>
      <c r="C2388" s="3" t="str">
        <f>_xlfn.XLOOKUP(B2388,'[1]daily break down'!$D:$D,'[1]daily break down'!$E:$E,"")</f>
        <v>LITTORAL</v>
      </c>
      <c r="D2388" s="1" t="s">
        <v>11</v>
      </c>
      <c r="E2388" s="1" t="s">
        <v>318</v>
      </c>
      <c r="F2388" s="3" t="s">
        <v>31</v>
      </c>
      <c r="G2388" s="1" t="s">
        <v>4963</v>
      </c>
      <c r="H2388" s="41" t="str">
        <f>_xlfn.XLOOKUP(B2388,[2]CALCULATION!$B:$B,[2]CALCULATION!$H:$H,"")</f>
        <v>ZTE</v>
      </c>
      <c r="I2388" s="34">
        <v>0</v>
      </c>
      <c r="J2388" s="34">
        <v>0</v>
      </c>
      <c r="K2388" s="34">
        <v>0</v>
      </c>
      <c r="L2388" s="34">
        <v>0</v>
      </c>
      <c r="M2388" s="34">
        <v>0</v>
      </c>
      <c r="N2388" s="34">
        <v>0</v>
      </c>
      <c r="O2388" s="34">
        <v>0</v>
      </c>
      <c r="P2388" s="34">
        <v>0</v>
      </c>
      <c r="Q2388" s="34">
        <v>0</v>
      </c>
      <c r="R2388" s="34">
        <v>0</v>
      </c>
      <c r="S2388" s="109">
        <v>0</v>
      </c>
      <c r="T2388" s="109">
        <f>_xlfn.XLOOKUP(B2388,'[3]Nur des jours'!$B:$B,'[3]Nur des jours'!$U:$U,"")</f>
        <v>0</v>
      </c>
      <c r="U2388" s="109">
        <v>0</v>
      </c>
      <c r="V2388" s="109">
        <v>0</v>
      </c>
      <c r="W2388" s="109">
        <v>0</v>
      </c>
      <c r="X2388" s="109">
        <v>0</v>
      </c>
      <c r="Y2388" s="109">
        <v>0</v>
      </c>
      <c r="Z2388" s="109">
        <v>0</v>
      </c>
      <c r="AA2388" s="109">
        <v>0</v>
      </c>
      <c r="AB2388" s="109">
        <v>0</v>
      </c>
      <c r="AC2388" s="109">
        <v>0</v>
      </c>
      <c r="AD2388" s="109">
        <v>0</v>
      </c>
      <c r="AE2388" s="109">
        <v>0</v>
      </c>
      <c r="AF2388" s="109">
        <v>0</v>
      </c>
      <c r="AG2388" s="57" t="str">
        <f>_xlfn.XLOOKUP(B2388,[3]CALCULATION!$B:$B,[3]CALCULATION!$M:$M,"")</f>
        <v>Operationnel</v>
      </c>
      <c r="AH2388" s="57"/>
      <c r="AI2388" s="56" t="str" cm="1">
        <f t="array" ref="AI2388">IFERROR(_xlfn.IFS(
AK2388="MPR ISSUE","PDH",
AK2388="BSS Hardware Issue","BSS",
AK2388="Sites strategiques, MLL, Pylone, etc.","ENVTECH",
AK2388="AKTIVCO DEFAUT GE &amp; POWER Cabinet","AKTIVCO",
AK2388="AKTIVCO Coupure ENEO &amp; Baisse de tension","AKTIVCO GRID ONLY",
AK2388="Coupure ENEO &amp; Baisse de tension","IHS GRID ONLY",
AK2388="Defaut GE &amp; POWER Cabinet","IHS",
AK2388="Sharing","Partners",
AK2388="Sites strategiques &amp; DataCenter","SST &amp; DC",
AK2388="Exclu","Exclu",
AK2388="SAT","SAT",
AK2388="SPARE-ISSUE","SPARE-ISSUE",
AK2388="Fiber CAmtel","TRANS_FO_CAMTEL",
AK2388="Fiber AOF","Fiber AOF",
AK2388="Projet OCM (HUAWEI)","TRAVAUX-HUAWEI",
AK2388="Projet OCM (NOKIA)","TRAVAUX-NOKIA",
AK2388="ACCESS-ISSUE","ACCESS-ISSUE",
AK2388="Projet OCM (ZTE, NOKIA, autres projets)","TRAVAUX OCM",
AK2388="No root CAuse","No root cause",
AK2388="ODU HS","PDH",
AK2388="IP &amp; VLAN","PDH",
AK2388="Warehouse HUAWEI","SPARE-ISSUE",
AK2388="SPARE-HS","SPARE-ISSUE",
AK2388="Power Telco","BSS",AK2388="no impacts","no impacts"
),"")</f>
        <v>No root cause</v>
      </c>
      <c r="AJ2388" s="56" t="str" cm="1">
        <f t="array" ref="AJ2388">IFERROR(_xlfn.IFS(
AK2388="MPR ISSUE","TX ISSUE",
AK2388="BSS Hardware Issue","RAN ISSUE",
AK2388="Sites strategiques, MLL, Pylone, etc.","ENVTECH",
AK2388="AKTIVCO DEFAUT GE &amp; POWER Cabinet","POWER ISSUE",
AK2388="AKTIVCO Coupure ENEO &amp; Baisse de tension","POWER ISSUE",
AK2388="Coupure ENEO &amp; Baisse de tension","POWER ISSUE",
AK2388="Defaut GE &amp; POWER Cabinet","POWER ISSUE",
AK2388="Sharing","POWER ISSUE",
AK2388="Sites strategiques &amp; DataCenter","POWER ISSUE",
AK2388="Exclu","Exclu",
AK2388="SAT","TX ISSUE",
AK2388="SPARE-ISSUE","SPARE-ISSUE",
AK2388="Fiber CAmtel","TX ISSUE",
AK2388="Fiber AOF","TX ISSUE",
AK2388="Projet OCM (HUAWEI)","TRAVAUX-HUAWEI",
AK2388="Projet OCM (NOKIA)","TRAVAUX -NOKIA",
AK2388="ACCESS-ISSUE","ACCESS-ISSUE",
AK2388="Projet OCM (ZTE, NOKIA, autres projets)","TRAVAUX OCM",
AK2388="No root CAuse","No root cause",
AK2388="ODU HS","TX ISSUE",
AK2388="IP &amp; VLAN","TX ISSUE",
AK2388="Warehouse HUAWEI","SPARE-ISSUE",
AK2388="SPARE-HS","SPARE-ISSUE",
AK2388="Power Telco","RAN ISSUE",AK2388="no impacts","no impacts"
),"")</f>
        <v>No root cause</v>
      </c>
      <c r="AK2388" s="81" t="s">
        <v>5620</v>
      </c>
      <c r="AL2388" s="56" t="str" cm="1">
        <f t="array" ref="AL2388">IFERROR(_xlfn.IFS(
AK2388="MPR ISSUE","ACTIVE",
AK2388="BSS Hardware Issue","ACTIVE",
AK2388="Sites strategiques, MLL, Pylone, etc.","PASSIVE",
AK2388="AKTIVCO DEFAUT GE &amp; POWER Cabinet","PASSIVE",
AK2388="AKTIVCO Coupure ENEO &amp; Baisse de tension","PASSIVE",
AK2388="Coupure ENEO &amp; Baisse de tension","PASSIVE",
AK2388="Defaut GE &amp; POWER Cabinet","PASSIVE",
AK2388="Sharing","PASSIVE",
AK2388="Sites strategiques &amp; DataCenter","PASSIVE",
AK2388="Exclu","Exclu",
AK2388="SAT","ACTIVE",
AK2388="SPARE-ISSUE","SPARE-ISSUE",
AK2388="Fiber CAmtel","ACTIVE",
AK2388="Fiber AOF","ACTIVE",
AK2388="Projet OCM (HUAWEI)","PLANNED WORKS",
AK2388="Projet OCM (NOKIA)","PLANNED WORKS",
AK2388="ACCESS-ISSUE","ACCESS-ISSUE",
AK2388="Projet OCM (ZTE, NOKIA, autres projets)","PLANNED WORKS",
AK2388="No root CAuse","No root cause",
AK2388="ODU HS","ACTIVE",
AK2388="IP &amp; VLAN","ACTIVE",
AK2388="Warehouse HUAWEI","SPARE-ISSUE",
AK2388="SPARE-HS","SPARE-ISSUE",
AK2388="Power Telco","ACTIVE", AK2388="no impacts","no impacts"
),"")</f>
        <v>No root cause</v>
      </c>
      <c r="AM2388" s="108" t="s">
        <v>5537</v>
      </c>
      <c r="AN2388" s="117" t="s">
        <v>4966</v>
      </c>
      <c r="AP2388" s="23" t="s">
        <v>5537</v>
      </c>
      <c r="AQ2388" s="23" t="s">
        <v>5537</v>
      </c>
      <c r="AR2388" s="7"/>
      <c r="AS2388" s="6"/>
      <c r="AT2388" s="7"/>
      <c r="AU2388" s="3" t="s">
        <v>5537</v>
      </c>
      <c r="AV2388" s="24" t="s">
        <v>5537</v>
      </c>
      <c r="AW2388" s="24" t="s">
        <v>5537</v>
      </c>
      <c r="AX2388" s="24" t="s">
        <v>5537</v>
      </c>
      <c r="AY2388" s="24" t="s">
        <v>5537</v>
      </c>
      <c r="AZ2388" s="24" t="s">
        <v>5537</v>
      </c>
      <c r="BA2388" s="24" t="s">
        <v>5537</v>
      </c>
      <c r="BB2388" s="24" t="s">
        <v>5537</v>
      </c>
      <c r="BC2388" s="24" t="s">
        <v>5537</v>
      </c>
      <c r="BD2388" s="24" t="s">
        <v>5537</v>
      </c>
      <c r="BE2388" s="24" t="s">
        <v>5537</v>
      </c>
      <c r="BF2388" s="24" t="s">
        <v>5537</v>
      </c>
      <c r="BG2388" s="24" t="s">
        <v>5537</v>
      </c>
      <c r="BH2388" s="24" t="s">
        <v>5537</v>
      </c>
      <c r="BI2388" s="9" t="s">
        <v>5537</v>
      </c>
      <c r="BJ2388" s="14"/>
      <c r="BK2388" s="14" t="s">
        <v>5537</v>
      </c>
      <c r="BL2388" s="14" t="str">
        <f>_xlfn.XLOOKUP(B2388,'[4]cell downs 18042026 17h'!$B:$B,'[4]cell downs 18042026 17h'!$B:$B,"")</f>
        <v/>
      </c>
      <c r="BM2388" s="14" t="str">
        <f>_xlfn.XLOOKUP(B2388,'[5]Cells Huawei 19042026 15h'!$B:$B,'[5]Cells Huawei 19042026 15h'!$B:$B,"")</f>
        <v/>
      </c>
      <c r="BN2388" s="9" t="str">
        <f>_xlfn.XLOOKUP(B2388,'[6]cells down 19042026 9H40'!$B:$B,'[6]cells down 19042026 9H40'!$B:$B,"")</f>
        <v/>
      </c>
      <c r="BO2388" s="9" t="s">
        <v>4966</v>
      </c>
      <c r="BP2388" s="9" t="s">
        <v>12</v>
      </c>
    </row>
    <row r="2389" spans="1:68" s="9" customFormat="1" x14ac:dyDescent="0.35">
      <c r="A2389" s="1" t="s">
        <v>5043</v>
      </c>
      <c r="B2389" s="8" t="s">
        <v>5044</v>
      </c>
      <c r="C2389" s="3" t="str">
        <f>_xlfn.XLOOKUP(B2389,'[1]daily break down'!$D:$D,'[1]daily break down'!$E:$E,"")</f>
        <v>CENTRE</v>
      </c>
      <c r="D2389" s="1" t="s">
        <v>11</v>
      </c>
      <c r="E2389" s="1" t="s">
        <v>96</v>
      </c>
      <c r="F2389" s="3" t="s">
        <v>37</v>
      </c>
      <c r="G2389" s="1" t="s">
        <v>5045</v>
      </c>
      <c r="H2389" s="41" t="str">
        <f>_xlfn.XLOOKUP(B2389,[2]CALCULATION!$B:$B,[2]CALCULATION!$H:$H,"")</f>
        <v>ZTE</v>
      </c>
      <c r="I2389" s="34">
        <v>0</v>
      </c>
      <c r="J2389" s="34">
        <v>0</v>
      </c>
      <c r="K2389" s="34">
        <v>0</v>
      </c>
      <c r="L2389" s="34">
        <v>0</v>
      </c>
      <c r="M2389" s="34">
        <v>0</v>
      </c>
      <c r="N2389" s="34">
        <v>0</v>
      </c>
      <c r="O2389" s="34">
        <v>0</v>
      </c>
      <c r="P2389" s="34">
        <v>0</v>
      </c>
      <c r="Q2389" s="34">
        <v>0</v>
      </c>
      <c r="R2389" s="34">
        <v>0</v>
      </c>
      <c r="S2389" s="109">
        <v>0</v>
      </c>
      <c r="T2389" s="109">
        <f>_xlfn.XLOOKUP(B2389,'[3]Nur des jours'!$B:$B,'[3]Nur des jours'!$U:$U,"")</f>
        <v>0</v>
      </c>
      <c r="U2389" s="109">
        <v>0</v>
      </c>
      <c r="V2389" s="109">
        <v>0</v>
      </c>
      <c r="W2389" s="109">
        <v>0</v>
      </c>
      <c r="X2389" s="109">
        <v>0</v>
      </c>
      <c r="Y2389" s="109">
        <v>0</v>
      </c>
      <c r="Z2389" s="109">
        <v>0</v>
      </c>
      <c r="AA2389" s="109">
        <v>0</v>
      </c>
      <c r="AB2389" s="109">
        <v>0</v>
      </c>
      <c r="AC2389" s="109">
        <v>0</v>
      </c>
      <c r="AD2389" s="109">
        <v>0</v>
      </c>
      <c r="AE2389" s="109">
        <v>0</v>
      </c>
      <c r="AF2389" s="109">
        <v>0</v>
      </c>
      <c r="AG2389" s="57" t="str">
        <f>_xlfn.XLOOKUP(B2389,[3]CALCULATION!$B:$B,[3]CALCULATION!$M:$M,"")</f>
        <v>Operationnel</v>
      </c>
      <c r="AH2389" s="57"/>
      <c r="AI2389" s="56" t="str" cm="1">
        <f t="array" ref="AI2389">IFERROR(_xlfn.IFS(
AK2389="MPR ISSUE","PDH",
AK2389="BSS Hardware Issue","BSS",
AK2389="Sites strategiques, MLL, Pylone, etc.","ENVTECH",
AK2389="AKTIVCO DEFAUT GE &amp; POWER Cabinet","AKTIVCO",
AK2389="AKTIVCO Coupure ENEO &amp; Baisse de tension","AKTIVCO GRID ONLY",
AK2389="Coupure ENEO &amp; Baisse de tension","IHS GRID ONLY",
AK2389="Defaut GE &amp; POWER Cabinet","IHS",
AK2389="Sharing","Partners",
AK2389="Sites strategiques &amp; DataCenter","SST &amp; DC",
AK2389="Exclu","Exclu",
AK2389="SAT","SAT",
AK2389="SPARE-ISSUE","SPARE-ISSUE",
AK2389="Fiber CAmtel","TRANS_FO_CAMTEL",
AK2389="Fiber AOF","Fiber AOF",
AK2389="Projet OCM (HUAWEI)","TRAVAUX-HUAWEI",
AK2389="Projet OCM (NOKIA)","TRAVAUX-NOKIA",
AK2389="ACCESS-ISSUE","ACCESS-ISSUE",
AK2389="Projet OCM (ZTE, NOKIA, autres projets)","TRAVAUX OCM",
AK2389="No root CAuse","No root cause",
AK2389="ODU HS","PDH",
AK2389="IP &amp; VLAN","PDH",
AK2389="Warehouse HUAWEI","SPARE-ISSUE",
AK2389="SPARE-HS","SPARE-ISSUE",
AK2389="Power Telco","BSS",AK2389="no impacts","no impacts"
),"")</f>
        <v>AKTIVCO</v>
      </c>
      <c r="AJ2389" s="56" t="str" cm="1">
        <f t="array" ref="AJ2389">IFERROR(_xlfn.IFS(
AK2389="MPR ISSUE","TX ISSUE",
AK2389="BSS Hardware Issue","RAN ISSUE",
AK2389="Sites strategiques, MLL, Pylone, etc.","ENVTECH",
AK2389="AKTIVCO DEFAUT GE &amp; POWER Cabinet","POWER ISSUE",
AK2389="AKTIVCO Coupure ENEO &amp; Baisse de tension","POWER ISSUE",
AK2389="Coupure ENEO &amp; Baisse de tension","POWER ISSUE",
AK2389="Defaut GE &amp; POWER Cabinet","POWER ISSUE",
AK2389="Sharing","POWER ISSUE",
AK2389="Sites strategiques &amp; DataCenter","POWER ISSUE",
AK2389="Exclu","Exclu",
AK2389="SAT","TX ISSUE",
AK2389="SPARE-ISSUE","SPARE-ISSUE",
AK2389="Fiber CAmtel","TX ISSUE",
AK2389="Fiber AOF","TX ISSUE",
AK2389="Projet OCM (HUAWEI)","TRAVAUX-HUAWEI",
AK2389="Projet OCM (NOKIA)","TRAVAUX -NOKIA",
AK2389="ACCESS-ISSUE","ACCESS-ISSUE",
AK2389="Projet OCM (ZTE, NOKIA, autres projets)","TRAVAUX OCM",
AK2389="No root CAuse","No root cause",
AK2389="ODU HS","TX ISSUE",
AK2389="IP &amp; VLAN","TX ISSUE",
AK2389="Warehouse HUAWEI","SPARE-ISSUE",
AK2389="SPARE-HS","SPARE-ISSUE",
AK2389="Power Telco","RAN ISSUE",AK2389="no impacts","no impacts"
),"")</f>
        <v>POWER ISSUE</v>
      </c>
      <c r="AK2389" s="81" t="s">
        <v>5325</v>
      </c>
      <c r="AL2389" s="56" t="str" cm="1">
        <f t="array" ref="AL2389">IFERROR(_xlfn.IFS(
AK2389="MPR ISSUE","ACTIVE",
AK2389="BSS Hardware Issue","ACTIVE",
AK2389="Sites strategiques, MLL, Pylone, etc.","PASSIVE",
AK2389="AKTIVCO DEFAUT GE &amp; POWER Cabinet","PASSIVE",
AK2389="AKTIVCO Coupure ENEO &amp; Baisse de tension","PASSIVE",
AK2389="Coupure ENEO &amp; Baisse de tension","PASSIVE",
AK2389="Defaut GE &amp; POWER Cabinet","PASSIVE",
AK2389="Sharing","PASSIVE",
AK2389="Sites strategiques &amp; DataCenter","PASSIVE",
AK2389="Exclu","Exclu",
AK2389="SAT","ACTIVE",
AK2389="SPARE-ISSUE","SPARE-ISSUE",
AK2389="Fiber CAmtel","ACTIVE",
AK2389="Fiber AOF","ACTIVE",
AK2389="Projet OCM (HUAWEI)","PLANNED WORKS",
AK2389="Projet OCM (NOKIA)","PLANNED WORKS",
AK2389="ACCESS-ISSUE","ACCESS-ISSUE",
AK2389="Projet OCM (ZTE, NOKIA, autres projets)","PLANNED WORKS",
AK2389="No root CAuse","No root cause",
AK2389="ODU HS","ACTIVE",
AK2389="IP &amp; VLAN","ACTIVE",
AK2389="Warehouse HUAWEI","SPARE-ISSUE",
AK2389="SPARE-HS","SPARE-ISSUE",
AK2389="Power Telco","ACTIVE", AK2389="no impacts","no impacts"
),"")</f>
        <v>PASSIVE</v>
      </c>
      <c r="AM2389" s="108" t="s">
        <v>6055</v>
      </c>
      <c r="AN2389" s="227" t="s">
        <v>5074</v>
      </c>
      <c r="AO2389" s="9" t="s">
        <v>6081</v>
      </c>
      <c r="AP2389" s="23" t="s">
        <v>5537</v>
      </c>
      <c r="AQ2389" s="23" t="s">
        <v>5537</v>
      </c>
      <c r="AR2389" s="7"/>
      <c r="AS2389" s="6"/>
      <c r="AT2389" s="7"/>
      <c r="AU2389" s="3" t="s">
        <v>5537</v>
      </c>
      <c r="AV2389" s="24" t="s">
        <v>5537</v>
      </c>
      <c r="AW2389" s="24" t="s">
        <v>5537</v>
      </c>
      <c r="AX2389" s="24" t="s">
        <v>5537</v>
      </c>
      <c r="AY2389" s="24" t="s">
        <v>5537</v>
      </c>
      <c r="AZ2389" s="24" t="s">
        <v>5537</v>
      </c>
      <c r="BA2389" s="24" t="s">
        <v>5537</v>
      </c>
      <c r="BB2389" s="24" t="s">
        <v>5537</v>
      </c>
      <c r="BC2389" s="24" t="s">
        <v>5537</v>
      </c>
      <c r="BD2389" s="24" t="s">
        <v>5537</v>
      </c>
      <c r="BE2389" s="24" t="s">
        <v>5537</v>
      </c>
      <c r="BF2389" s="24" t="s">
        <v>5537</v>
      </c>
      <c r="BG2389" s="24" t="s">
        <v>6055</v>
      </c>
      <c r="BH2389" s="24" t="s">
        <v>5537</v>
      </c>
      <c r="BI2389" s="9" t="s">
        <v>5537</v>
      </c>
      <c r="BJ2389" s="14"/>
      <c r="BK2389" s="14" t="s">
        <v>5537</v>
      </c>
      <c r="BL2389" s="14" t="str">
        <f>_xlfn.XLOOKUP(B2389,'[4]cell downs 18042026 17h'!$B:$B,'[4]cell downs 18042026 17h'!$B:$B,"")</f>
        <v/>
      </c>
      <c r="BM2389" s="14" t="str">
        <f>_xlfn.XLOOKUP(B2389,'[5]Cells Huawei 19042026 15h'!$B:$B,'[5]Cells Huawei 19042026 15h'!$B:$B,"")</f>
        <v/>
      </c>
      <c r="BN2389" s="9" t="str">
        <f>_xlfn.XLOOKUP(B2389,'[6]cells down 19042026 9H40'!$B:$B,'[6]cells down 19042026 9H40'!$B:$B,"")</f>
        <v/>
      </c>
      <c r="BO2389" s="9" t="s">
        <v>5044</v>
      </c>
      <c r="BP2389" s="9" t="s">
        <v>12</v>
      </c>
    </row>
    <row r="2390" spans="1:68" s="9" customFormat="1" x14ac:dyDescent="0.35">
      <c r="A2390" s="1" t="s">
        <v>5046</v>
      </c>
      <c r="B2390" s="8" t="s">
        <v>5047</v>
      </c>
      <c r="C2390" s="3" t="str">
        <f>_xlfn.XLOOKUP(B2390,'[1]daily break down'!$D:$D,'[1]daily break down'!$E:$E,"")</f>
        <v>CENTRE</v>
      </c>
      <c r="D2390" s="1" t="s">
        <v>11</v>
      </c>
      <c r="E2390" s="1" t="s">
        <v>12</v>
      </c>
      <c r="F2390" s="3" t="s">
        <v>37</v>
      </c>
      <c r="G2390" s="1" t="s">
        <v>5046</v>
      </c>
      <c r="H2390" s="41" t="str">
        <f>_xlfn.XLOOKUP(B2390,[2]CALCULATION!$B:$B,[2]CALCULATION!$H:$H,"")</f>
        <v>ZTE</v>
      </c>
      <c r="I2390" s="34">
        <v>0</v>
      </c>
      <c r="J2390" s="34">
        <v>0</v>
      </c>
      <c r="K2390" s="34">
        <v>0</v>
      </c>
      <c r="L2390" s="34">
        <v>0</v>
      </c>
      <c r="M2390" s="34">
        <v>0</v>
      </c>
      <c r="N2390" s="34">
        <v>0</v>
      </c>
      <c r="O2390" s="34">
        <v>0</v>
      </c>
      <c r="P2390" s="34">
        <v>0</v>
      </c>
      <c r="Q2390" s="34">
        <v>0</v>
      </c>
      <c r="R2390" s="34">
        <v>0</v>
      </c>
      <c r="S2390" s="109">
        <v>0</v>
      </c>
      <c r="T2390" s="109">
        <f>_xlfn.XLOOKUP(B2390,'[3]Nur des jours'!$B:$B,'[3]Nur des jours'!$U:$U,"")</f>
        <v>0</v>
      </c>
      <c r="U2390" s="109">
        <v>0</v>
      </c>
      <c r="V2390" s="109">
        <v>0</v>
      </c>
      <c r="W2390" s="109">
        <v>0</v>
      </c>
      <c r="X2390" s="109">
        <v>0</v>
      </c>
      <c r="Y2390" s="109">
        <v>0</v>
      </c>
      <c r="Z2390" s="109">
        <v>0</v>
      </c>
      <c r="AA2390" s="109">
        <v>0</v>
      </c>
      <c r="AB2390" s="109">
        <v>0</v>
      </c>
      <c r="AC2390" s="109">
        <v>0</v>
      </c>
      <c r="AD2390" s="109">
        <v>0</v>
      </c>
      <c r="AE2390" s="109">
        <v>0</v>
      </c>
      <c r="AF2390" s="109">
        <v>0</v>
      </c>
      <c r="AG2390" s="57" t="str">
        <f>_xlfn.XLOOKUP(B2390,[3]CALCULATION!$B:$B,[3]CALCULATION!$M:$M,"")</f>
        <v>Operationnel</v>
      </c>
      <c r="AH2390" s="57"/>
      <c r="AI2390" s="56" t="str" cm="1">
        <f t="array" ref="AI2390">IFERROR(_xlfn.IFS(
AK2390="MPR ISSUE","PDH",
AK2390="BSS Hardware Issue","BSS",
AK2390="Sites strategiques, MLL, Pylone, etc.","ENVTECH",
AK2390="AKTIVCO DEFAUT GE &amp; POWER Cabinet","AKTIVCO",
AK2390="AKTIVCO Coupure ENEO &amp; Baisse de tension","AKTIVCO GRID ONLY",
AK2390="Coupure ENEO &amp; Baisse de tension","IHS GRID ONLY",
AK2390="Defaut GE &amp; POWER Cabinet","IHS",
AK2390="Sharing","Partners",
AK2390="Sites strategiques &amp; DataCenter","SST &amp; DC",
AK2390="Exclu","Exclu",
AK2390="SAT","SAT",
AK2390="SPARE-ISSUE","SPARE-ISSUE",
AK2390="Fiber CAmtel","TRANS_FO_CAMTEL",
AK2390="Fiber AOF","Fiber AOF",
AK2390="Projet OCM (HUAWEI)","TRAVAUX-HUAWEI",
AK2390="Projet OCM (NOKIA)","TRAVAUX-NOKIA",
AK2390="ACCESS-ISSUE","ACCESS-ISSUE",
AK2390="Projet OCM (ZTE, NOKIA, autres projets)","TRAVAUX OCM",
AK2390="No root CAuse","No root cause",
AK2390="ODU HS","PDH",
AK2390="IP &amp; VLAN","PDH",
AK2390="Warehouse HUAWEI","SPARE-ISSUE",
AK2390="SPARE-HS","SPARE-ISSUE",
AK2390="Power Telco","BSS",AK2390="no impacts","no impacts"
),"")</f>
        <v>No root cause</v>
      </c>
      <c r="AJ2390" s="56" t="str" cm="1">
        <f t="array" ref="AJ2390">IFERROR(_xlfn.IFS(
AK2390="MPR ISSUE","TX ISSUE",
AK2390="BSS Hardware Issue","RAN ISSUE",
AK2390="Sites strategiques, MLL, Pylone, etc.","ENVTECH",
AK2390="AKTIVCO DEFAUT GE &amp; POWER Cabinet","POWER ISSUE",
AK2390="AKTIVCO Coupure ENEO &amp; Baisse de tension","POWER ISSUE",
AK2390="Coupure ENEO &amp; Baisse de tension","POWER ISSUE",
AK2390="Defaut GE &amp; POWER Cabinet","POWER ISSUE",
AK2390="Sharing","POWER ISSUE",
AK2390="Sites strategiques &amp; DataCenter","POWER ISSUE",
AK2390="Exclu","Exclu",
AK2390="SAT","TX ISSUE",
AK2390="SPARE-ISSUE","SPARE-ISSUE",
AK2390="Fiber CAmtel","TX ISSUE",
AK2390="Fiber AOF","TX ISSUE",
AK2390="Projet OCM (HUAWEI)","TRAVAUX-HUAWEI",
AK2390="Projet OCM (NOKIA)","TRAVAUX -NOKIA",
AK2390="ACCESS-ISSUE","ACCESS-ISSUE",
AK2390="Projet OCM (ZTE, NOKIA, autres projets)","TRAVAUX OCM",
AK2390="No root CAuse","No root cause",
AK2390="ODU HS","TX ISSUE",
AK2390="IP &amp; VLAN","TX ISSUE",
AK2390="Warehouse HUAWEI","SPARE-ISSUE",
AK2390="SPARE-HS","SPARE-ISSUE",
AK2390="Power Telco","RAN ISSUE",AK2390="no impacts","no impacts"
),"")</f>
        <v>No root cause</v>
      </c>
      <c r="AK2390" s="81" t="s">
        <v>5620</v>
      </c>
      <c r="AL2390" s="56" t="str" cm="1">
        <f t="array" ref="AL2390">IFERROR(_xlfn.IFS(
AK2390="MPR ISSUE","ACTIVE",
AK2390="BSS Hardware Issue","ACTIVE",
AK2390="Sites strategiques, MLL, Pylone, etc.","PASSIVE",
AK2390="AKTIVCO DEFAUT GE &amp; POWER Cabinet","PASSIVE",
AK2390="AKTIVCO Coupure ENEO &amp; Baisse de tension","PASSIVE",
AK2390="Coupure ENEO &amp; Baisse de tension","PASSIVE",
AK2390="Defaut GE &amp; POWER Cabinet","PASSIVE",
AK2390="Sharing","PASSIVE",
AK2390="Sites strategiques &amp; DataCenter","PASSIVE",
AK2390="Exclu","Exclu",
AK2390="SAT","ACTIVE",
AK2390="SPARE-ISSUE","SPARE-ISSUE",
AK2390="Fiber CAmtel","ACTIVE",
AK2390="Fiber AOF","ACTIVE",
AK2390="Projet OCM (HUAWEI)","PLANNED WORKS",
AK2390="Projet OCM (NOKIA)","PLANNED WORKS",
AK2390="ACCESS-ISSUE","ACCESS-ISSUE",
AK2390="Projet OCM (ZTE, NOKIA, autres projets)","PLANNED WORKS",
AK2390="No root CAuse","No root cause",
AK2390="ODU HS","ACTIVE",
AK2390="IP &amp; VLAN","ACTIVE",
AK2390="Warehouse HUAWEI","SPARE-ISSUE",
AK2390="SPARE-HS","SPARE-ISSUE",
AK2390="Power Telco","ACTIVE", AK2390="no impacts","no impacts"
),"")</f>
        <v>No root cause</v>
      </c>
      <c r="AM2390" s="108" t="s">
        <v>5537</v>
      </c>
      <c r="AN2390" s="117" t="s">
        <v>5047</v>
      </c>
      <c r="AP2390" s="23" t="s">
        <v>5537</v>
      </c>
      <c r="AQ2390" s="23" t="s">
        <v>5537</v>
      </c>
      <c r="AR2390" s="7"/>
      <c r="AS2390" s="6"/>
      <c r="AT2390" s="7"/>
      <c r="AU2390" s="3" t="s">
        <v>5537</v>
      </c>
      <c r="AV2390" s="24" t="s">
        <v>5537</v>
      </c>
      <c r="AW2390" s="24" t="s">
        <v>5537</v>
      </c>
      <c r="AX2390" s="24" t="s">
        <v>5537</v>
      </c>
      <c r="AY2390" s="24" t="s">
        <v>5537</v>
      </c>
      <c r="AZ2390" s="24" t="s">
        <v>5537</v>
      </c>
      <c r="BA2390" s="24" t="s">
        <v>5537</v>
      </c>
      <c r="BB2390" s="24" t="s">
        <v>5537</v>
      </c>
      <c r="BC2390" s="24" t="s">
        <v>5537</v>
      </c>
      <c r="BD2390" s="24" t="s">
        <v>5537</v>
      </c>
      <c r="BE2390" s="24" t="s">
        <v>5537</v>
      </c>
      <c r="BF2390" s="24" t="s">
        <v>5537</v>
      </c>
      <c r="BG2390" s="24" t="s">
        <v>5537</v>
      </c>
      <c r="BH2390" s="24" t="s">
        <v>5537</v>
      </c>
      <c r="BI2390" s="9" t="s">
        <v>5537</v>
      </c>
      <c r="BJ2390" s="14"/>
      <c r="BK2390" s="14" t="s">
        <v>5537</v>
      </c>
      <c r="BL2390" s="14" t="str">
        <f>_xlfn.XLOOKUP(B2390,'[4]cell downs 18042026 17h'!$B:$B,'[4]cell downs 18042026 17h'!$B:$B,"")</f>
        <v/>
      </c>
      <c r="BM2390" s="14" t="str">
        <f>_xlfn.XLOOKUP(B2390,'[5]Cells Huawei 19042026 15h'!$B:$B,'[5]Cells Huawei 19042026 15h'!$B:$B,"")</f>
        <v/>
      </c>
      <c r="BN2390" s="9" t="str">
        <f>_xlfn.XLOOKUP(B2390,'[6]cells down 19042026 9H40'!$B:$B,'[6]cells down 19042026 9H40'!$B:$B,"")</f>
        <v/>
      </c>
      <c r="BO2390" s="9" t="s">
        <v>5047</v>
      </c>
      <c r="BP2390" s="9" t="s">
        <v>5537</v>
      </c>
    </row>
    <row r="2391" spans="1:68" s="9" customFormat="1" x14ac:dyDescent="0.35">
      <c r="A2391" s="1" t="s">
        <v>4969</v>
      </c>
      <c r="B2391" s="8" t="s">
        <v>4970</v>
      </c>
      <c r="C2391" s="3" t="str">
        <f>_xlfn.XLOOKUP(B2391,'[1]daily break down'!$D:$D,'[1]daily break down'!$E:$E,"")</f>
        <v>CENTRE</v>
      </c>
      <c r="D2391" s="1" t="s">
        <v>11</v>
      </c>
      <c r="E2391" s="1" t="s">
        <v>12</v>
      </c>
      <c r="F2391" s="3" t="s">
        <v>37</v>
      </c>
      <c r="G2391" s="1" t="s">
        <v>4969</v>
      </c>
      <c r="H2391" s="41" t="str">
        <f>_xlfn.XLOOKUP(B2391,[2]CALCULATION!$B:$B,[2]CALCULATION!$H:$H,"")</f>
        <v>ZTE</v>
      </c>
      <c r="I2391" s="34">
        <v>0</v>
      </c>
      <c r="J2391" s="34">
        <v>0</v>
      </c>
      <c r="K2391" s="34">
        <v>0</v>
      </c>
      <c r="L2391" s="34">
        <v>0</v>
      </c>
      <c r="M2391" s="34">
        <v>0</v>
      </c>
      <c r="N2391" s="34">
        <v>0</v>
      </c>
      <c r="O2391" s="34">
        <v>0</v>
      </c>
      <c r="P2391" s="34">
        <v>0</v>
      </c>
      <c r="Q2391" s="34">
        <v>0</v>
      </c>
      <c r="R2391" s="34">
        <v>0</v>
      </c>
      <c r="S2391" s="109">
        <v>0</v>
      </c>
      <c r="T2391" s="109">
        <f>_xlfn.XLOOKUP(B2391,'[3]Nur des jours'!$B:$B,'[3]Nur des jours'!$U:$U,"")</f>
        <v>0</v>
      </c>
      <c r="U2391" s="109">
        <v>0</v>
      </c>
      <c r="V2391" s="109">
        <v>0</v>
      </c>
      <c r="W2391" s="109">
        <v>0</v>
      </c>
      <c r="X2391" s="109">
        <v>0</v>
      </c>
      <c r="Y2391" s="109">
        <v>0</v>
      </c>
      <c r="Z2391" s="109">
        <v>0</v>
      </c>
      <c r="AA2391" s="109">
        <v>0</v>
      </c>
      <c r="AB2391" s="109">
        <v>0</v>
      </c>
      <c r="AC2391" s="109">
        <v>0</v>
      </c>
      <c r="AD2391" s="109">
        <v>0</v>
      </c>
      <c r="AE2391" s="109">
        <v>0</v>
      </c>
      <c r="AF2391" s="109">
        <v>0</v>
      </c>
      <c r="AG2391" s="57" t="str">
        <f>_xlfn.XLOOKUP(B2391,[3]CALCULATION!$B:$B,[3]CALCULATION!$M:$M,"")</f>
        <v>Operationnel</v>
      </c>
      <c r="AH2391" s="57"/>
      <c r="AI2391" s="56" t="str" cm="1">
        <f t="array" ref="AI2391">IFERROR(_xlfn.IFS(
AK2391="MPR ISSUE","PDH",
AK2391="BSS Hardware Issue","BSS",
AK2391="Sites strategiques, MLL, Pylone, etc.","ENVTECH",
AK2391="AKTIVCO DEFAUT GE &amp; POWER Cabinet","AKTIVCO",
AK2391="AKTIVCO Coupure ENEO &amp; Baisse de tension","AKTIVCO GRID ONLY",
AK2391="Coupure ENEO &amp; Baisse de tension","IHS GRID ONLY",
AK2391="Defaut GE &amp; POWER Cabinet","IHS",
AK2391="Sharing","Partners",
AK2391="Sites strategiques &amp; DataCenter","SST &amp; DC",
AK2391="Exclu","Exclu",
AK2391="SAT","SAT",
AK2391="SPARE-ISSUE","SPARE-ISSUE",
AK2391="Fiber CAmtel","TRANS_FO_CAMTEL",
AK2391="Fiber AOF","Fiber AOF",
AK2391="Projet OCM (HUAWEI)","TRAVAUX-HUAWEI",
AK2391="Projet OCM (NOKIA)","TRAVAUX-NOKIA",
AK2391="ACCESS-ISSUE","ACCESS-ISSUE",
AK2391="Projet OCM (ZTE, NOKIA, autres projets)","TRAVAUX OCM",
AK2391="No root CAuse","No root cause",
AK2391="ODU HS","PDH",
AK2391="IP &amp; VLAN","PDH",
AK2391="Warehouse HUAWEI","SPARE-ISSUE",
AK2391="SPARE-HS","SPARE-ISSUE",
AK2391="Power Telco","BSS",AK2391="no impacts","no impacts"
),"")</f>
        <v>No root cause</v>
      </c>
      <c r="AJ2391" s="56" t="str" cm="1">
        <f t="array" ref="AJ2391">IFERROR(_xlfn.IFS(
AK2391="MPR ISSUE","TX ISSUE",
AK2391="BSS Hardware Issue","RAN ISSUE",
AK2391="Sites strategiques, MLL, Pylone, etc.","ENVTECH",
AK2391="AKTIVCO DEFAUT GE &amp; POWER Cabinet","POWER ISSUE",
AK2391="AKTIVCO Coupure ENEO &amp; Baisse de tension","POWER ISSUE",
AK2391="Coupure ENEO &amp; Baisse de tension","POWER ISSUE",
AK2391="Defaut GE &amp; POWER Cabinet","POWER ISSUE",
AK2391="Sharing","POWER ISSUE",
AK2391="Sites strategiques &amp; DataCenter","POWER ISSUE",
AK2391="Exclu","Exclu",
AK2391="SAT","TX ISSUE",
AK2391="SPARE-ISSUE","SPARE-ISSUE",
AK2391="Fiber CAmtel","TX ISSUE",
AK2391="Fiber AOF","TX ISSUE",
AK2391="Projet OCM (HUAWEI)","TRAVAUX-HUAWEI",
AK2391="Projet OCM (NOKIA)","TRAVAUX -NOKIA",
AK2391="ACCESS-ISSUE","ACCESS-ISSUE",
AK2391="Projet OCM (ZTE, NOKIA, autres projets)","TRAVAUX OCM",
AK2391="No root CAuse","No root cause",
AK2391="ODU HS","TX ISSUE",
AK2391="IP &amp; VLAN","TX ISSUE",
AK2391="Warehouse HUAWEI","SPARE-ISSUE",
AK2391="SPARE-HS","SPARE-ISSUE",
AK2391="Power Telco","RAN ISSUE",AK2391="no impacts","no impacts"
),"")</f>
        <v>No root cause</v>
      </c>
      <c r="AK2391" s="81" t="s">
        <v>5620</v>
      </c>
      <c r="AL2391" s="56" t="str" cm="1">
        <f t="array" ref="AL2391">IFERROR(_xlfn.IFS(
AK2391="MPR ISSUE","ACTIVE",
AK2391="BSS Hardware Issue","ACTIVE",
AK2391="Sites strategiques, MLL, Pylone, etc.","PASSIVE",
AK2391="AKTIVCO DEFAUT GE &amp; POWER Cabinet","PASSIVE",
AK2391="AKTIVCO Coupure ENEO &amp; Baisse de tension","PASSIVE",
AK2391="Coupure ENEO &amp; Baisse de tension","PASSIVE",
AK2391="Defaut GE &amp; POWER Cabinet","PASSIVE",
AK2391="Sharing","PASSIVE",
AK2391="Sites strategiques &amp; DataCenter","PASSIVE",
AK2391="Exclu","Exclu",
AK2391="SAT","ACTIVE",
AK2391="SPARE-ISSUE","SPARE-ISSUE",
AK2391="Fiber CAmtel","ACTIVE",
AK2391="Fiber AOF","ACTIVE",
AK2391="Projet OCM (HUAWEI)","PLANNED WORKS",
AK2391="Projet OCM (NOKIA)","PLANNED WORKS",
AK2391="ACCESS-ISSUE","ACCESS-ISSUE",
AK2391="Projet OCM (ZTE, NOKIA, autres projets)","PLANNED WORKS",
AK2391="No root CAuse","No root cause",
AK2391="ODU HS","ACTIVE",
AK2391="IP &amp; VLAN","ACTIVE",
AK2391="Warehouse HUAWEI","SPARE-ISSUE",
AK2391="SPARE-HS","SPARE-ISSUE",
AK2391="Power Telco","ACTIVE", AK2391="no impacts","no impacts"
),"")</f>
        <v>No root cause</v>
      </c>
      <c r="AM2391" s="108" t="s">
        <v>5537</v>
      </c>
      <c r="AN2391" s="117" t="s">
        <v>4970</v>
      </c>
      <c r="AO2391" s="114"/>
      <c r="AP2391" s="23" t="s">
        <v>5537</v>
      </c>
      <c r="AQ2391" s="23" t="s">
        <v>5537</v>
      </c>
      <c r="AR2391" s="7"/>
      <c r="AS2391" s="6"/>
      <c r="AT2391" s="7"/>
      <c r="AU2391" s="3" t="s">
        <v>5537</v>
      </c>
      <c r="AV2391" s="24" t="s">
        <v>5537</v>
      </c>
      <c r="AW2391" s="24" t="s">
        <v>5537</v>
      </c>
      <c r="AX2391" s="24" t="s">
        <v>5537</v>
      </c>
      <c r="AY2391" s="24" t="s">
        <v>5537</v>
      </c>
      <c r="AZ2391" s="24" t="s">
        <v>5537</v>
      </c>
      <c r="BA2391" s="24" t="s">
        <v>5537</v>
      </c>
      <c r="BB2391" s="24" t="s">
        <v>5537</v>
      </c>
      <c r="BC2391" s="24" t="s">
        <v>5537</v>
      </c>
      <c r="BD2391" s="24" t="s">
        <v>5537</v>
      </c>
      <c r="BE2391" s="24" t="s">
        <v>5537</v>
      </c>
      <c r="BF2391" s="24" t="s">
        <v>5537</v>
      </c>
      <c r="BG2391" s="24" t="s">
        <v>5537</v>
      </c>
      <c r="BH2391" s="24" t="s">
        <v>5537</v>
      </c>
      <c r="BI2391" s="9" t="s">
        <v>5537</v>
      </c>
      <c r="BJ2391" s="14"/>
      <c r="BK2391" s="14" t="s">
        <v>5537</v>
      </c>
      <c r="BL2391" s="14" t="str">
        <f>_xlfn.XLOOKUP(B2391,'[4]cell downs 18042026 17h'!$B:$B,'[4]cell downs 18042026 17h'!$B:$B,"")</f>
        <v/>
      </c>
      <c r="BM2391" s="14" t="str">
        <f>_xlfn.XLOOKUP(B2391,'[5]Cells Huawei 19042026 15h'!$B:$B,'[5]Cells Huawei 19042026 15h'!$B:$B,"")</f>
        <v/>
      </c>
      <c r="BN2391" s="9" t="str">
        <f>_xlfn.XLOOKUP(B2391,'[6]cells down 19042026 9H40'!$B:$B,'[6]cells down 19042026 9H40'!$B:$B,"")</f>
        <v/>
      </c>
      <c r="BO2391" s="9" t="s">
        <v>4970</v>
      </c>
      <c r="BP2391" s="9" t="s">
        <v>1129</v>
      </c>
    </row>
    <row r="2392" spans="1:68" s="9" customFormat="1" x14ac:dyDescent="0.35">
      <c r="A2392" s="1" t="s">
        <v>4971</v>
      </c>
      <c r="B2392" s="8" t="s">
        <v>4972</v>
      </c>
      <c r="C2392" s="3" t="str">
        <f>_xlfn.XLOOKUP(B2392,'[1]daily break down'!$D:$D,'[1]daily break down'!$E:$E,"")</f>
        <v>LITTORAL</v>
      </c>
      <c r="D2392" s="1" t="s">
        <v>11</v>
      </c>
      <c r="E2392" s="1" t="s">
        <v>12</v>
      </c>
      <c r="F2392" s="3" t="s">
        <v>31</v>
      </c>
      <c r="G2392" s="1" t="s">
        <v>4973</v>
      </c>
      <c r="H2392" s="41" t="str">
        <f>_xlfn.XLOOKUP(B2392,[2]CALCULATION!$B:$B,[2]CALCULATION!$H:$H,"")</f>
        <v>ZTE</v>
      </c>
      <c r="I2392" s="34">
        <v>0</v>
      </c>
      <c r="J2392" s="34">
        <v>0</v>
      </c>
      <c r="K2392" s="34">
        <v>0</v>
      </c>
      <c r="L2392" s="34">
        <v>0</v>
      </c>
      <c r="M2392" s="34">
        <v>0</v>
      </c>
      <c r="N2392" s="34">
        <v>0</v>
      </c>
      <c r="O2392" s="34">
        <v>0</v>
      </c>
      <c r="P2392" s="34">
        <v>0</v>
      </c>
      <c r="Q2392" s="34">
        <v>0</v>
      </c>
      <c r="R2392" s="34">
        <v>0</v>
      </c>
      <c r="S2392" s="109">
        <v>0</v>
      </c>
      <c r="T2392" s="109">
        <f>_xlfn.XLOOKUP(B2392,'[3]Nur des jours'!$B:$B,'[3]Nur des jours'!$U:$U,"")</f>
        <v>0</v>
      </c>
      <c r="U2392" s="109">
        <v>0</v>
      </c>
      <c r="V2392" s="109">
        <v>0</v>
      </c>
      <c r="W2392" s="109">
        <v>0</v>
      </c>
      <c r="X2392" s="109">
        <v>0</v>
      </c>
      <c r="Y2392" s="109">
        <v>0</v>
      </c>
      <c r="Z2392" s="109">
        <v>0</v>
      </c>
      <c r="AA2392" s="109">
        <v>0</v>
      </c>
      <c r="AB2392" s="109">
        <v>0</v>
      </c>
      <c r="AC2392" s="109">
        <v>0</v>
      </c>
      <c r="AD2392" s="109">
        <v>0</v>
      </c>
      <c r="AE2392" s="109">
        <v>0</v>
      </c>
      <c r="AF2392" s="109">
        <v>0</v>
      </c>
      <c r="AG2392" s="57" t="str">
        <f>_xlfn.XLOOKUP(B2392,[3]CALCULATION!$B:$B,[3]CALCULATION!$M:$M,"")</f>
        <v>Operationnel</v>
      </c>
      <c r="AH2392" s="57"/>
      <c r="AI2392" s="56" t="str" cm="1">
        <f t="array" ref="AI2392">IFERROR(_xlfn.IFS(
AK2392="MPR ISSUE","PDH",
AK2392="BSS Hardware Issue","BSS",
AK2392="Sites strategiques, MLL, Pylone, etc.","ENVTECH",
AK2392="AKTIVCO DEFAUT GE &amp; POWER Cabinet","AKTIVCO",
AK2392="AKTIVCO Coupure ENEO &amp; Baisse de tension","AKTIVCO GRID ONLY",
AK2392="Coupure ENEO &amp; Baisse de tension","IHS GRID ONLY",
AK2392="Defaut GE &amp; POWER Cabinet","IHS",
AK2392="Sharing","Partners",
AK2392="Sites strategiques &amp; DataCenter","SST &amp; DC",
AK2392="Exclu","Exclu",
AK2392="SAT","SAT",
AK2392="SPARE-ISSUE","SPARE-ISSUE",
AK2392="Fiber CAmtel","TRANS_FO_CAMTEL",
AK2392="Fiber AOF","Fiber AOF",
AK2392="Projet OCM (HUAWEI)","TRAVAUX-HUAWEI",
AK2392="Projet OCM (NOKIA)","TRAVAUX-NOKIA",
AK2392="ACCESS-ISSUE","ACCESS-ISSUE",
AK2392="Projet OCM (ZTE, NOKIA, autres projets)","TRAVAUX OCM",
AK2392="No root CAuse","No root cause",
AK2392="ODU HS","PDH",
AK2392="IP &amp; VLAN","PDH",
AK2392="Warehouse HUAWEI","SPARE-ISSUE",
AK2392="SPARE-HS","SPARE-ISSUE",
AK2392="Power Telco","BSS",AK2392="no impacts","no impacts"
),"")</f>
        <v>No root cause</v>
      </c>
      <c r="AJ2392" s="56" t="str" cm="1">
        <f t="array" ref="AJ2392">IFERROR(_xlfn.IFS(
AK2392="MPR ISSUE","TX ISSUE",
AK2392="BSS Hardware Issue","RAN ISSUE",
AK2392="Sites strategiques, MLL, Pylone, etc.","ENVTECH",
AK2392="AKTIVCO DEFAUT GE &amp; POWER Cabinet","POWER ISSUE",
AK2392="AKTIVCO Coupure ENEO &amp; Baisse de tension","POWER ISSUE",
AK2392="Coupure ENEO &amp; Baisse de tension","POWER ISSUE",
AK2392="Defaut GE &amp; POWER Cabinet","POWER ISSUE",
AK2392="Sharing","POWER ISSUE",
AK2392="Sites strategiques &amp; DataCenter","POWER ISSUE",
AK2392="Exclu","Exclu",
AK2392="SAT","TX ISSUE",
AK2392="SPARE-ISSUE","SPARE-ISSUE",
AK2392="Fiber CAmtel","TX ISSUE",
AK2392="Fiber AOF","TX ISSUE",
AK2392="Projet OCM (HUAWEI)","TRAVAUX-HUAWEI",
AK2392="Projet OCM (NOKIA)","TRAVAUX -NOKIA",
AK2392="ACCESS-ISSUE","ACCESS-ISSUE",
AK2392="Projet OCM (ZTE, NOKIA, autres projets)","TRAVAUX OCM",
AK2392="No root CAuse","No root cause",
AK2392="ODU HS","TX ISSUE",
AK2392="IP &amp; VLAN","TX ISSUE",
AK2392="Warehouse HUAWEI","SPARE-ISSUE",
AK2392="SPARE-HS","SPARE-ISSUE",
AK2392="Power Telco","RAN ISSUE",AK2392="no impacts","no impacts"
),"")</f>
        <v>No root cause</v>
      </c>
      <c r="AK2392" s="81" t="s">
        <v>5620</v>
      </c>
      <c r="AL2392" s="56" t="str" cm="1">
        <f t="array" ref="AL2392">IFERROR(_xlfn.IFS(
AK2392="MPR ISSUE","ACTIVE",
AK2392="BSS Hardware Issue","ACTIVE",
AK2392="Sites strategiques, MLL, Pylone, etc.","PASSIVE",
AK2392="AKTIVCO DEFAUT GE &amp; POWER Cabinet","PASSIVE",
AK2392="AKTIVCO Coupure ENEO &amp; Baisse de tension","PASSIVE",
AK2392="Coupure ENEO &amp; Baisse de tension","PASSIVE",
AK2392="Defaut GE &amp; POWER Cabinet","PASSIVE",
AK2392="Sharing","PASSIVE",
AK2392="Sites strategiques &amp; DataCenter","PASSIVE",
AK2392="Exclu","Exclu",
AK2392="SAT","ACTIVE",
AK2392="SPARE-ISSUE","SPARE-ISSUE",
AK2392="Fiber CAmtel","ACTIVE",
AK2392="Fiber AOF","ACTIVE",
AK2392="Projet OCM (HUAWEI)","PLANNED WORKS",
AK2392="Projet OCM (NOKIA)","PLANNED WORKS",
AK2392="ACCESS-ISSUE","ACCESS-ISSUE",
AK2392="Projet OCM (ZTE, NOKIA, autres projets)","PLANNED WORKS",
AK2392="No root CAuse","No root cause",
AK2392="ODU HS","ACTIVE",
AK2392="IP &amp; VLAN","ACTIVE",
AK2392="Warehouse HUAWEI","SPARE-ISSUE",
AK2392="SPARE-HS","SPARE-ISSUE",
AK2392="Power Telco","ACTIVE", AK2392="no impacts","no impacts"
),"")</f>
        <v>No root cause</v>
      </c>
      <c r="AM2392" s="108" t="s">
        <v>5537</v>
      </c>
      <c r="AN2392" s="117" t="s">
        <v>4972</v>
      </c>
      <c r="AO2392" s="114"/>
      <c r="AP2392" s="23" t="s">
        <v>5537</v>
      </c>
      <c r="AQ2392" s="23" t="s">
        <v>5537</v>
      </c>
      <c r="AR2392" s="7"/>
      <c r="AS2392" s="6"/>
      <c r="AT2392" s="7"/>
      <c r="AU2392" s="3" t="s">
        <v>5537</v>
      </c>
      <c r="AV2392" s="24" t="s">
        <v>5537</v>
      </c>
      <c r="AW2392" s="24" t="s">
        <v>5537</v>
      </c>
      <c r="AX2392" s="24" t="s">
        <v>5537</v>
      </c>
      <c r="AY2392" s="24" t="s">
        <v>5537</v>
      </c>
      <c r="AZ2392" s="24" t="s">
        <v>5537</v>
      </c>
      <c r="BA2392" s="24" t="s">
        <v>5537</v>
      </c>
      <c r="BB2392" s="24" t="s">
        <v>5537</v>
      </c>
      <c r="BC2392" s="24" t="s">
        <v>5537</v>
      </c>
      <c r="BD2392" s="24" t="s">
        <v>5537</v>
      </c>
      <c r="BE2392" s="24" t="s">
        <v>5537</v>
      </c>
      <c r="BF2392" s="24" t="s">
        <v>5537</v>
      </c>
      <c r="BG2392" s="24" t="s">
        <v>5537</v>
      </c>
      <c r="BH2392" s="24" t="s">
        <v>5537</v>
      </c>
      <c r="BI2392" s="9" t="s">
        <v>5537</v>
      </c>
      <c r="BJ2392" s="14"/>
      <c r="BK2392" s="14" t="s">
        <v>5537</v>
      </c>
      <c r="BL2392" s="14" t="str">
        <f>_xlfn.XLOOKUP(B2392,'[4]cell downs 18042026 17h'!$B:$B,'[4]cell downs 18042026 17h'!$B:$B,"")</f>
        <v/>
      </c>
      <c r="BM2392" s="14" t="str">
        <f>_xlfn.XLOOKUP(B2392,'[5]Cells Huawei 19042026 15h'!$B:$B,'[5]Cells Huawei 19042026 15h'!$B:$B,"")</f>
        <v/>
      </c>
      <c r="BN2392" s="9" t="str">
        <f>_xlfn.XLOOKUP(B2392,'[6]cells down 19042026 9H40'!$B:$B,'[6]cells down 19042026 9H40'!$B:$B,"")</f>
        <v/>
      </c>
      <c r="BO2392" s="9" t="s">
        <v>4972</v>
      </c>
      <c r="BP2392" s="9" t="s">
        <v>5537</v>
      </c>
    </row>
    <row r="2393" spans="1:68" s="9" customFormat="1" x14ac:dyDescent="0.35">
      <c r="A2393" s="1" t="s">
        <v>5057</v>
      </c>
      <c r="B2393" s="8" t="s">
        <v>5058</v>
      </c>
      <c r="C2393" s="3" t="str">
        <f>_xlfn.XLOOKUP(B2393,'[1]daily break down'!$D:$D,'[1]daily break down'!$E:$E,"")</f>
        <v>CENTRE</v>
      </c>
      <c r="D2393" s="1" t="s">
        <v>11</v>
      </c>
      <c r="E2393" s="1" t="s">
        <v>66</v>
      </c>
      <c r="F2393" s="3" t="s">
        <v>37</v>
      </c>
      <c r="G2393" s="1" t="s">
        <v>5057</v>
      </c>
      <c r="H2393" s="41" t="str">
        <f>_xlfn.XLOOKUP(B2393,[2]CALCULATION!$B:$B,[2]CALCULATION!$H:$H,"")</f>
        <v>ZTE</v>
      </c>
      <c r="I2393" s="34">
        <v>0</v>
      </c>
      <c r="J2393" s="34">
        <v>0</v>
      </c>
      <c r="K2393" s="34">
        <v>0</v>
      </c>
      <c r="L2393" s="34">
        <v>0</v>
      </c>
      <c r="M2393" s="34">
        <v>0</v>
      </c>
      <c r="N2393" s="34">
        <v>0</v>
      </c>
      <c r="O2393" s="34">
        <v>0</v>
      </c>
      <c r="P2393" s="34">
        <v>0</v>
      </c>
      <c r="Q2393" s="34">
        <v>0</v>
      </c>
      <c r="R2393" s="34">
        <v>0</v>
      </c>
      <c r="S2393" s="109">
        <v>0</v>
      </c>
      <c r="T2393" s="109">
        <f>_xlfn.XLOOKUP(B2393,'[3]Nur des jours'!$B:$B,'[3]Nur des jours'!$U:$U,"")</f>
        <v>0</v>
      </c>
      <c r="U2393" s="109">
        <v>0</v>
      </c>
      <c r="V2393" s="109">
        <v>0</v>
      </c>
      <c r="W2393" s="109">
        <v>0</v>
      </c>
      <c r="X2393" s="109">
        <v>0</v>
      </c>
      <c r="Y2393" s="109">
        <v>0</v>
      </c>
      <c r="Z2393" s="109">
        <v>0</v>
      </c>
      <c r="AA2393" s="109">
        <v>0</v>
      </c>
      <c r="AB2393" s="109">
        <v>0</v>
      </c>
      <c r="AC2393" s="109">
        <v>0</v>
      </c>
      <c r="AD2393" s="109">
        <v>0</v>
      </c>
      <c r="AE2393" s="109">
        <v>0</v>
      </c>
      <c r="AF2393" s="109">
        <v>0</v>
      </c>
      <c r="AG2393" s="57" t="str">
        <f>_xlfn.XLOOKUP(B2393,[3]CALCULATION!$B:$B,[3]CALCULATION!$M:$M,"")</f>
        <v>Operationnel</v>
      </c>
      <c r="AH2393" s="57"/>
      <c r="AI2393" s="56" t="str" cm="1">
        <f t="array" ref="AI2393">IFERROR(_xlfn.IFS(
AK2393="MPR ISSUE","PDH",
AK2393="BSS Hardware Issue","BSS",
AK2393="Sites strategiques, MLL, Pylone, etc.","ENVTECH",
AK2393="AKTIVCO DEFAUT GE &amp; POWER Cabinet","AKTIVCO",
AK2393="AKTIVCO Coupure ENEO &amp; Baisse de tension","AKTIVCO GRID ONLY",
AK2393="Coupure ENEO &amp; Baisse de tension","IHS GRID ONLY",
AK2393="Defaut GE &amp; POWER Cabinet","IHS",
AK2393="Sharing","Partners",
AK2393="Sites strategiques &amp; DataCenter","SST &amp; DC",
AK2393="Exclu","Exclu",
AK2393="SAT","SAT",
AK2393="SPARE-ISSUE","SPARE-ISSUE",
AK2393="Fiber CAmtel","TRANS_FO_CAMTEL",
AK2393="Fiber AOF","Fiber AOF",
AK2393="Projet OCM (HUAWEI)","TRAVAUX-HUAWEI",
AK2393="Projet OCM (NOKIA)","TRAVAUX-NOKIA",
AK2393="ACCESS-ISSUE","ACCESS-ISSUE",
AK2393="Projet OCM (ZTE, NOKIA, autres projets)","TRAVAUX OCM",
AK2393="No root CAuse","No root cause",
AK2393="ODU HS","PDH",
AK2393="IP &amp; VLAN","PDH",
AK2393="Warehouse HUAWEI","SPARE-ISSUE",
AK2393="SPARE-HS","SPARE-ISSUE",
AK2393="Power Telco","BSS",AK2393="no impacts","no impacts"
),"")</f>
        <v>No root cause</v>
      </c>
      <c r="AJ2393" s="56" t="str" cm="1">
        <f t="array" ref="AJ2393">IFERROR(_xlfn.IFS(
AK2393="MPR ISSUE","TX ISSUE",
AK2393="BSS Hardware Issue","RAN ISSUE",
AK2393="Sites strategiques, MLL, Pylone, etc.","ENVTECH",
AK2393="AKTIVCO DEFAUT GE &amp; POWER Cabinet","POWER ISSUE",
AK2393="AKTIVCO Coupure ENEO &amp; Baisse de tension","POWER ISSUE",
AK2393="Coupure ENEO &amp; Baisse de tension","POWER ISSUE",
AK2393="Defaut GE &amp; POWER Cabinet","POWER ISSUE",
AK2393="Sharing","POWER ISSUE",
AK2393="Sites strategiques &amp; DataCenter","POWER ISSUE",
AK2393="Exclu","Exclu",
AK2393="SAT","TX ISSUE",
AK2393="SPARE-ISSUE","SPARE-ISSUE",
AK2393="Fiber CAmtel","TX ISSUE",
AK2393="Fiber AOF","TX ISSUE",
AK2393="Projet OCM (HUAWEI)","TRAVAUX-HUAWEI",
AK2393="Projet OCM (NOKIA)","TRAVAUX -NOKIA",
AK2393="ACCESS-ISSUE","ACCESS-ISSUE",
AK2393="Projet OCM (ZTE, NOKIA, autres projets)","TRAVAUX OCM",
AK2393="No root CAuse","No root cause",
AK2393="ODU HS","TX ISSUE",
AK2393="IP &amp; VLAN","TX ISSUE",
AK2393="Warehouse HUAWEI","SPARE-ISSUE",
AK2393="SPARE-HS","SPARE-ISSUE",
AK2393="Power Telco","RAN ISSUE",AK2393="no impacts","no impacts"
),"")</f>
        <v>No root cause</v>
      </c>
      <c r="AK2393" s="81" t="s">
        <v>5620</v>
      </c>
      <c r="AL2393" s="56" t="str" cm="1">
        <f t="array" ref="AL2393">IFERROR(_xlfn.IFS(
AK2393="MPR ISSUE","ACTIVE",
AK2393="BSS Hardware Issue","ACTIVE",
AK2393="Sites strategiques, MLL, Pylone, etc.","PASSIVE",
AK2393="AKTIVCO DEFAUT GE &amp; POWER Cabinet","PASSIVE",
AK2393="AKTIVCO Coupure ENEO &amp; Baisse de tension","PASSIVE",
AK2393="Coupure ENEO &amp; Baisse de tension","PASSIVE",
AK2393="Defaut GE &amp; POWER Cabinet","PASSIVE",
AK2393="Sharing","PASSIVE",
AK2393="Sites strategiques &amp; DataCenter","PASSIVE",
AK2393="Exclu","Exclu",
AK2393="SAT","ACTIVE",
AK2393="SPARE-ISSUE","SPARE-ISSUE",
AK2393="Fiber CAmtel","ACTIVE",
AK2393="Fiber AOF","ACTIVE",
AK2393="Projet OCM (HUAWEI)","PLANNED WORKS",
AK2393="Projet OCM (NOKIA)","PLANNED WORKS",
AK2393="ACCESS-ISSUE","ACCESS-ISSUE",
AK2393="Projet OCM (ZTE, NOKIA, autres projets)","PLANNED WORKS",
AK2393="No root CAuse","No root cause",
AK2393="ODU HS","ACTIVE",
AK2393="IP &amp; VLAN","ACTIVE",
AK2393="Warehouse HUAWEI","SPARE-ISSUE",
AK2393="SPARE-HS","SPARE-ISSUE",
AK2393="Power Telco","ACTIVE", AK2393="no impacts","no impacts"
),"")</f>
        <v>No root cause</v>
      </c>
      <c r="AM2393" s="108" t="s">
        <v>5537</v>
      </c>
      <c r="AN2393" s="117" t="s">
        <v>5058</v>
      </c>
      <c r="AP2393" s="23" t="s">
        <v>5537</v>
      </c>
      <c r="AQ2393" s="23" t="s">
        <v>5537</v>
      </c>
      <c r="AR2393" s="7"/>
      <c r="AS2393" s="6"/>
      <c r="AT2393" s="7"/>
      <c r="AU2393" s="3" t="s">
        <v>5537</v>
      </c>
      <c r="AV2393" s="24" t="s">
        <v>5537</v>
      </c>
      <c r="AW2393" s="24" t="s">
        <v>5537</v>
      </c>
      <c r="AX2393" s="24" t="s">
        <v>5537</v>
      </c>
      <c r="AY2393" s="24" t="s">
        <v>5537</v>
      </c>
      <c r="AZ2393" s="24" t="s">
        <v>5537</v>
      </c>
      <c r="BA2393" s="24" t="s">
        <v>5537</v>
      </c>
      <c r="BB2393" s="24" t="s">
        <v>5537</v>
      </c>
      <c r="BC2393" s="24" t="s">
        <v>5537</v>
      </c>
      <c r="BD2393" s="24" t="s">
        <v>5537</v>
      </c>
      <c r="BE2393" s="24" t="s">
        <v>5537</v>
      </c>
      <c r="BF2393" s="24" t="s">
        <v>5537</v>
      </c>
      <c r="BG2393" s="24" t="s">
        <v>5537</v>
      </c>
      <c r="BH2393" s="24" t="s">
        <v>5537</v>
      </c>
      <c r="BI2393" s="9" t="s">
        <v>5537</v>
      </c>
      <c r="BJ2393" s="14"/>
      <c r="BK2393" s="14" t="s">
        <v>5537</v>
      </c>
      <c r="BL2393" s="14" t="str">
        <f>_xlfn.XLOOKUP(B2393,'[4]cell downs 18042026 17h'!$B:$B,'[4]cell downs 18042026 17h'!$B:$B,"")</f>
        <v/>
      </c>
      <c r="BM2393" s="14" t="str">
        <f>_xlfn.XLOOKUP(B2393,'[5]Cells Huawei 19042026 15h'!$B:$B,'[5]Cells Huawei 19042026 15h'!$B:$B,"")</f>
        <v/>
      </c>
      <c r="BN2393" s="9" t="str">
        <f>_xlfn.XLOOKUP(B2393,'[6]cells down 19042026 9H40'!$B:$B,'[6]cells down 19042026 9H40'!$B:$B,"")</f>
        <v/>
      </c>
      <c r="BO2393" s="9" t="s">
        <v>5058</v>
      </c>
      <c r="BP2393" s="9" t="s">
        <v>66</v>
      </c>
    </row>
    <row r="2394" spans="1:68" s="9" customFormat="1" x14ac:dyDescent="0.35">
      <c r="A2394" s="1" t="s">
        <v>4988</v>
      </c>
      <c r="B2394" s="8" t="s">
        <v>4989</v>
      </c>
      <c r="C2394" s="3" t="str">
        <f>_xlfn.XLOOKUP(B2394,'[1]daily break down'!$D:$D,'[1]daily break down'!$E:$E,"")</f>
        <v>LITTORAL</v>
      </c>
      <c r="D2394" s="1"/>
      <c r="E2394" s="1"/>
      <c r="F2394" s="3" t="s">
        <v>31</v>
      </c>
      <c r="G2394" s="1" t="s">
        <v>3937</v>
      </c>
      <c r="H2394" s="41" t="str">
        <f>_xlfn.XLOOKUP(B2394,[2]CALCULATION!$B:$B,[2]CALCULATION!$H:$H,"")</f>
        <v>ZTE</v>
      </c>
      <c r="I2394" s="34">
        <v>0</v>
      </c>
      <c r="J2394" s="34">
        <v>0</v>
      </c>
      <c r="K2394" s="34">
        <v>0</v>
      </c>
      <c r="L2394" s="34">
        <v>0</v>
      </c>
      <c r="M2394" s="34">
        <v>0</v>
      </c>
      <c r="N2394" s="34">
        <v>0</v>
      </c>
      <c r="O2394" s="34">
        <v>0</v>
      </c>
      <c r="P2394" s="34">
        <v>0</v>
      </c>
      <c r="Q2394" s="34">
        <v>0</v>
      </c>
      <c r="R2394" s="34">
        <v>0</v>
      </c>
      <c r="S2394" s="109">
        <v>0</v>
      </c>
      <c r="T2394" s="109">
        <f>_xlfn.XLOOKUP(B2394,'[3]Nur des jours'!$B:$B,'[3]Nur des jours'!$U:$U,"")</f>
        <v>0</v>
      </c>
      <c r="U2394" s="109">
        <v>0</v>
      </c>
      <c r="V2394" s="109">
        <v>0</v>
      </c>
      <c r="W2394" s="109">
        <v>0</v>
      </c>
      <c r="X2394" s="109">
        <v>0</v>
      </c>
      <c r="Y2394" s="109">
        <v>0</v>
      </c>
      <c r="Z2394" s="109">
        <v>0</v>
      </c>
      <c r="AA2394" s="109">
        <v>0</v>
      </c>
      <c r="AB2394" s="109">
        <v>0</v>
      </c>
      <c r="AC2394" s="109">
        <v>0</v>
      </c>
      <c r="AD2394" s="109">
        <v>0</v>
      </c>
      <c r="AE2394" s="109">
        <v>0</v>
      </c>
      <c r="AF2394" s="109">
        <v>0</v>
      </c>
      <c r="AG2394" s="57" t="str">
        <f>_xlfn.XLOOKUP(B2394,[3]CALCULATION!$B:$B,[3]CALCULATION!$M:$M,"")</f>
        <v>Operationnel</v>
      </c>
      <c r="AH2394" s="57"/>
      <c r="AI2394" s="56" t="str" cm="1">
        <f t="array" ref="AI2394">IFERROR(_xlfn.IFS(
AK2394="MPR ISSUE","PDH",
AK2394="BSS Hardware Issue","BSS",
AK2394="Sites strategiques, MLL, Pylone, etc.","ENVTECH",
AK2394="AKTIVCO DEFAUT GE &amp; POWER Cabinet","AKTIVCO",
AK2394="AKTIVCO Coupure ENEO &amp; Baisse de tension","AKTIVCO GRID ONLY",
AK2394="Coupure ENEO &amp; Baisse de tension","IHS GRID ONLY",
AK2394="Defaut GE &amp; POWER Cabinet","IHS",
AK2394="Sharing","Partners",
AK2394="Sites strategiques &amp; DataCenter","SST &amp; DC",
AK2394="Exclu","Exclu",
AK2394="SAT","SAT",
AK2394="SPARE-ISSUE","SPARE-ISSUE",
AK2394="Fiber CAmtel","TRANS_FO_CAMTEL",
AK2394="Fiber AOF","Fiber AOF",
AK2394="Projet OCM (HUAWEI)","TRAVAUX-HUAWEI",
AK2394="Projet OCM (NOKIA)","TRAVAUX-NOKIA",
AK2394="ACCESS-ISSUE","ACCESS-ISSUE",
AK2394="Projet OCM (ZTE, NOKIA, autres projets)","TRAVAUX OCM",
AK2394="No root CAuse","No root cause",
AK2394="ODU HS","PDH",
AK2394="IP &amp; VLAN","PDH",
AK2394="Warehouse HUAWEI","SPARE-ISSUE",
AK2394="SPARE-HS","SPARE-ISSUE",
AK2394="Power Telco","BSS",AK2394="no impacts","no impacts"
),"")</f>
        <v>No root cause</v>
      </c>
      <c r="AJ2394" s="56" t="str" cm="1">
        <f t="array" ref="AJ2394">IFERROR(_xlfn.IFS(
AK2394="MPR ISSUE","TX ISSUE",
AK2394="BSS Hardware Issue","RAN ISSUE",
AK2394="Sites strategiques, MLL, Pylone, etc.","ENVTECH",
AK2394="AKTIVCO DEFAUT GE &amp; POWER Cabinet","POWER ISSUE",
AK2394="AKTIVCO Coupure ENEO &amp; Baisse de tension","POWER ISSUE",
AK2394="Coupure ENEO &amp; Baisse de tension","POWER ISSUE",
AK2394="Defaut GE &amp; POWER Cabinet","POWER ISSUE",
AK2394="Sharing","POWER ISSUE",
AK2394="Sites strategiques &amp; DataCenter","POWER ISSUE",
AK2394="Exclu","Exclu",
AK2394="SAT","TX ISSUE",
AK2394="SPARE-ISSUE","SPARE-ISSUE",
AK2394="Fiber CAmtel","TX ISSUE",
AK2394="Fiber AOF","TX ISSUE",
AK2394="Projet OCM (HUAWEI)","TRAVAUX-HUAWEI",
AK2394="Projet OCM (NOKIA)","TRAVAUX -NOKIA",
AK2394="ACCESS-ISSUE","ACCESS-ISSUE",
AK2394="Projet OCM (ZTE, NOKIA, autres projets)","TRAVAUX OCM",
AK2394="No root CAuse","No root cause",
AK2394="ODU HS","TX ISSUE",
AK2394="IP &amp; VLAN","TX ISSUE",
AK2394="Warehouse HUAWEI","SPARE-ISSUE",
AK2394="SPARE-HS","SPARE-ISSUE",
AK2394="Power Telco","RAN ISSUE",AK2394="no impacts","no impacts"
),"")</f>
        <v>No root cause</v>
      </c>
      <c r="AK2394" s="81" t="s">
        <v>5620</v>
      </c>
      <c r="AL2394" s="56" t="str" cm="1">
        <f t="array" ref="AL2394">IFERROR(_xlfn.IFS(
AK2394="MPR ISSUE","ACTIVE",
AK2394="BSS Hardware Issue","ACTIVE",
AK2394="Sites strategiques, MLL, Pylone, etc.","PASSIVE",
AK2394="AKTIVCO DEFAUT GE &amp; POWER Cabinet","PASSIVE",
AK2394="AKTIVCO Coupure ENEO &amp; Baisse de tension","PASSIVE",
AK2394="Coupure ENEO &amp; Baisse de tension","PASSIVE",
AK2394="Defaut GE &amp; POWER Cabinet","PASSIVE",
AK2394="Sharing","PASSIVE",
AK2394="Sites strategiques &amp; DataCenter","PASSIVE",
AK2394="Exclu","Exclu",
AK2394="SAT","ACTIVE",
AK2394="SPARE-ISSUE","SPARE-ISSUE",
AK2394="Fiber CAmtel","ACTIVE",
AK2394="Fiber AOF","ACTIVE",
AK2394="Projet OCM (HUAWEI)","PLANNED WORKS",
AK2394="Projet OCM (NOKIA)","PLANNED WORKS",
AK2394="ACCESS-ISSUE","ACCESS-ISSUE",
AK2394="Projet OCM (ZTE, NOKIA, autres projets)","PLANNED WORKS",
AK2394="No root CAuse","No root cause",
AK2394="ODU HS","ACTIVE",
AK2394="IP &amp; VLAN","ACTIVE",
AK2394="Warehouse HUAWEI","SPARE-ISSUE",
AK2394="SPARE-HS","SPARE-ISSUE",
AK2394="Power Telco","ACTIVE", AK2394="no impacts","no impacts"
),"")</f>
        <v>No root cause</v>
      </c>
      <c r="AM2394" s="108" t="s">
        <v>5537</v>
      </c>
      <c r="AN2394" s="117" t="s">
        <v>4989</v>
      </c>
      <c r="AP2394" s="23" t="s">
        <v>5537</v>
      </c>
      <c r="AQ2394" s="23" t="s">
        <v>5537</v>
      </c>
      <c r="AR2394" s="7"/>
      <c r="AS2394" s="6"/>
      <c r="AT2394" s="7"/>
      <c r="AU2394" s="3" t="s">
        <v>5537</v>
      </c>
      <c r="AV2394" s="24" t="s">
        <v>5537</v>
      </c>
      <c r="AW2394" s="24" t="s">
        <v>5537</v>
      </c>
      <c r="AX2394" s="24" t="s">
        <v>5537</v>
      </c>
      <c r="AY2394" s="24" t="s">
        <v>5537</v>
      </c>
      <c r="AZ2394" s="24" t="s">
        <v>5537</v>
      </c>
      <c r="BA2394" s="24" t="s">
        <v>5537</v>
      </c>
      <c r="BB2394" s="24" t="s">
        <v>5537</v>
      </c>
      <c r="BC2394" s="24" t="s">
        <v>5537</v>
      </c>
      <c r="BD2394" s="24" t="s">
        <v>5537</v>
      </c>
      <c r="BE2394" s="24" t="s">
        <v>5537</v>
      </c>
      <c r="BF2394" s="24" t="s">
        <v>5537</v>
      </c>
      <c r="BG2394" s="24" t="s">
        <v>5537</v>
      </c>
      <c r="BH2394" s="24" t="s">
        <v>5537</v>
      </c>
      <c r="BI2394" s="9" t="s">
        <v>5537</v>
      </c>
      <c r="BJ2394" s="14"/>
      <c r="BK2394" s="14" t="s">
        <v>5537</v>
      </c>
      <c r="BL2394" s="14" t="str">
        <f>_xlfn.XLOOKUP(B2394,'[4]cell downs 18042026 17h'!$B:$B,'[4]cell downs 18042026 17h'!$B:$B,"")</f>
        <v/>
      </c>
      <c r="BM2394" s="14" t="str">
        <f>_xlfn.XLOOKUP(B2394,'[5]Cells Huawei 19042026 15h'!$B:$B,'[5]Cells Huawei 19042026 15h'!$B:$B,"")</f>
        <v/>
      </c>
      <c r="BN2394" s="9" t="str">
        <f>_xlfn.XLOOKUP(B2394,'[6]cells down 19042026 9H40'!$B:$B,'[6]cells down 19042026 9H40'!$B:$B,"")</f>
        <v/>
      </c>
      <c r="BO2394" s="9" t="s">
        <v>5537</v>
      </c>
      <c r="BP2394" s="9" t="s">
        <v>12</v>
      </c>
    </row>
    <row r="2395" spans="1:68" s="9" customFormat="1" x14ac:dyDescent="0.35">
      <c r="A2395" s="1" t="s">
        <v>5064</v>
      </c>
      <c r="B2395" s="1" t="s">
        <v>5065</v>
      </c>
      <c r="C2395" s="3" t="str">
        <f>_xlfn.XLOOKUP(B2395,'[1]daily break down'!$D:$D,'[1]daily break down'!$E:$E,"")</f>
        <v>LITTORAL</v>
      </c>
      <c r="D2395" s="1" t="s">
        <v>11</v>
      </c>
      <c r="E2395" s="1" t="s">
        <v>66</v>
      </c>
      <c r="F2395" s="3" t="s">
        <v>31</v>
      </c>
      <c r="G2395" s="1" t="s">
        <v>5066</v>
      </c>
      <c r="H2395" s="41" t="str">
        <f>_xlfn.XLOOKUP(B2395,[2]CALCULATION!$B:$B,[2]CALCULATION!$H:$H,"")</f>
        <v>ZTE</v>
      </c>
      <c r="I2395" s="34">
        <v>0</v>
      </c>
      <c r="J2395" s="34">
        <v>0</v>
      </c>
      <c r="K2395" s="34">
        <v>0</v>
      </c>
      <c r="L2395" s="34">
        <v>0</v>
      </c>
      <c r="M2395" s="34">
        <v>0</v>
      </c>
      <c r="N2395" s="34">
        <v>0</v>
      </c>
      <c r="O2395" s="34">
        <v>0</v>
      </c>
      <c r="P2395" s="34">
        <v>0</v>
      </c>
      <c r="Q2395" s="34">
        <v>0</v>
      </c>
      <c r="R2395" s="34">
        <v>0</v>
      </c>
      <c r="S2395" s="109">
        <v>0</v>
      </c>
      <c r="T2395" s="109">
        <f>_xlfn.XLOOKUP(B2395,'[3]Nur des jours'!$B:$B,'[3]Nur des jours'!$U:$U,"")</f>
        <v>0</v>
      </c>
      <c r="U2395" s="109">
        <v>0</v>
      </c>
      <c r="V2395" s="109">
        <v>0</v>
      </c>
      <c r="W2395" s="109">
        <v>0</v>
      </c>
      <c r="X2395" s="109">
        <v>0</v>
      </c>
      <c r="Y2395" s="109">
        <v>0</v>
      </c>
      <c r="Z2395" s="109">
        <v>0</v>
      </c>
      <c r="AA2395" s="109">
        <v>0</v>
      </c>
      <c r="AB2395" s="109">
        <v>0</v>
      </c>
      <c r="AC2395" s="109">
        <v>0</v>
      </c>
      <c r="AD2395" s="109">
        <v>0</v>
      </c>
      <c r="AE2395" s="109">
        <v>0</v>
      </c>
      <c r="AF2395" s="109">
        <v>0</v>
      </c>
      <c r="AG2395" s="57" t="str">
        <f>_xlfn.XLOOKUP(B2395,[3]CALCULATION!$B:$B,[3]CALCULATION!$M:$M,"")</f>
        <v>Operationnel</v>
      </c>
      <c r="AH2395" s="57"/>
      <c r="AI2395" s="56" t="str" cm="1">
        <f t="array" ref="AI2395">IFERROR(_xlfn.IFS(
AK2395="MPR ISSUE","PDH",
AK2395="BSS Hardware Issue","BSS",
AK2395="Sites strategiques, MLL, Pylone, etc.","ENVTECH",
AK2395="AKTIVCO DEFAUT GE &amp; POWER Cabinet","AKTIVCO",
AK2395="AKTIVCO Coupure ENEO &amp; Baisse de tension","AKTIVCO GRID ONLY",
AK2395="Coupure ENEO &amp; Baisse de tension","IHS GRID ONLY",
AK2395="Defaut GE &amp; POWER Cabinet","IHS",
AK2395="Sharing","Partners",
AK2395="Sites strategiques &amp; DataCenter","SST &amp; DC",
AK2395="Exclu","Exclu",
AK2395="SAT","SAT",
AK2395="SPARE-ISSUE","SPARE-ISSUE",
AK2395="Fiber CAmtel","TRANS_FO_CAMTEL",
AK2395="Fiber AOF","Fiber AOF",
AK2395="Projet OCM (HUAWEI)","TRAVAUX-HUAWEI",
AK2395="Projet OCM (NOKIA)","TRAVAUX-NOKIA",
AK2395="ACCESS-ISSUE","ACCESS-ISSUE",
AK2395="Projet OCM (ZTE, NOKIA, autres projets)","TRAVAUX OCM",
AK2395="No root CAuse","No root cause",
AK2395="ODU HS","PDH",
AK2395="IP &amp; VLAN","PDH",
AK2395="Warehouse HUAWEI","SPARE-ISSUE",
AK2395="SPARE-HS","SPARE-ISSUE",
AK2395="Power Telco","BSS",AK2395="no impacts","no impacts"
),"")</f>
        <v>No root cause</v>
      </c>
      <c r="AJ2395" s="56" t="str" cm="1">
        <f t="array" ref="AJ2395">IFERROR(_xlfn.IFS(
AK2395="MPR ISSUE","TX ISSUE",
AK2395="BSS Hardware Issue","RAN ISSUE",
AK2395="Sites strategiques, MLL, Pylone, etc.","ENVTECH",
AK2395="AKTIVCO DEFAUT GE &amp; POWER Cabinet","POWER ISSUE",
AK2395="AKTIVCO Coupure ENEO &amp; Baisse de tension","POWER ISSUE",
AK2395="Coupure ENEO &amp; Baisse de tension","POWER ISSUE",
AK2395="Defaut GE &amp; POWER Cabinet","POWER ISSUE",
AK2395="Sharing","POWER ISSUE",
AK2395="Sites strategiques &amp; DataCenter","POWER ISSUE",
AK2395="Exclu","Exclu",
AK2395="SAT","TX ISSUE",
AK2395="SPARE-ISSUE","SPARE-ISSUE",
AK2395="Fiber CAmtel","TX ISSUE",
AK2395="Fiber AOF","TX ISSUE",
AK2395="Projet OCM (HUAWEI)","TRAVAUX-HUAWEI",
AK2395="Projet OCM (NOKIA)","TRAVAUX -NOKIA",
AK2395="ACCESS-ISSUE","ACCESS-ISSUE",
AK2395="Projet OCM (ZTE, NOKIA, autres projets)","TRAVAUX OCM",
AK2395="No root CAuse","No root cause",
AK2395="ODU HS","TX ISSUE",
AK2395="IP &amp; VLAN","TX ISSUE",
AK2395="Warehouse HUAWEI","SPARE-ISSUE",
AK2395="SPARE-HS","SPARE-ISSUE",
AK2395="Power Telco","RAN ISSUE",AK2395="no impacts","no impacts"
),"")</f>
        <v>No root cause</v>
      </c>
      <c r="AK2395" s="81" t="s">
        <v>5620</v>
      </c>
      <c r="AL2395" s="56" t="str" cm="1">
        <f t="array" ref="AL2395">IFERROR(_xlfn.IFS(
AK2395="MPR ISSUE","ACTIVE",
AK2395="BSS Hardware Issue","ACTIVE",
AK2395="Sites strategiques, MLL, Pylone, etc.","PASSIVE",
AK2395="AKTIVCO DEFAUT GE &amp; POWER Cabinet","PASSIVE",
AK2395="AKTIVCO Coupure ENEO &amp; Baisse de tension","PASSIVE",
AK2395="Coupure ENEO &amp; Baisse de tension","PASSIVE",
AK2395="Defaut GE &amp; POWER Cabinet","PASSIVE",
AK2395="Sharing","PASSIVE",
AK2395="Sites strategiques &amp; DataCenter","PASSIVE",
AK2395="Exclu","Exclu",
AK2395="SAT","ACTIVE",
AK2395="SPARE-ISSUE","SPARE-ISSUE",
AK2395="Fiber CAmtel","ACTIVE",
AK2395="Fiber AOF","ACTIVE",
AK2395="Projet OCM (HUAWEI)","PLANNED WORKS",
AK2395="Projet OCM (NOKIA)","PLANNED WORKS",
AK2395="ACCESS-ISSUE","ACCESS-ISSUE",
AK2395="Projet OCM (ZTE, NOKIA, autres projets)","PLANNED WORKS",
AK2395="No root CAuse","No root cause",
AK2395="ODU HS","ACTIVE",
AK2395="IP &amp; VLAN","ACTIVE",
AK2395="Warehouse HUAWEI","SPARE-ISSUE",
AK2395="SPARE-HS","SPARE-ISSUE",
AK2395="Power Telco","ACTIVE", AK2395="no impacts","no impacts"
),"")</f>
        <v>No root cause</v>
      </c>
      <c r="AM2395" s="108" t="s">
        <v>5537</v>
      </c>
      <c r="AN2395" s="117" t="s">
        <v>5065</v>
      </c>
      <c r="AP2395" s="23" t="s">
        <v>5537</v>
      </c>
      <c r="AQ2395" s="23" t="s">
        <v>5537</v>
      </c>
      <c r="AR2395" s="7"/>
      <c r="AS2395" s="6"/>
      <c r="AT2395" s="7"/>
      <c r="AU2395" s="3" t="s">
        <v>5537</v>
      </c>
      <c r="AV2395" s="24" t="s">
        <v>5537</v>
      </c>
      <c r="AW2395" s="24" t="s">
        <v>5537</v>
      </c>
      <c r="AX2395" s="24" t="s">
        <v>5537</v>
      </c>
      <c r="AY2395" s="24" t="s">
        <v>5537</v>
      </c>
      <c r="AZ2395" s="24" t="s">
        <v>5537</v>
      </c>
      <c r="BA2395" s="24" t="s">
        <v>5537</v>
      </c>
      <c r="BB2395" s="24" t="s">
        <v>5537</v>
      </c>
      <c r="BC2395" s="24" t="s">
        <v>5537</v>
      </c>
      <c r="BD2395" s="24" t="s">
        <v>5537</v>
      </c>
      <c r="BE2395" s="24" t="s">
        <v>5537</v>
      </c>
      <c r="BF2395" s="24" t="s">
        <v>5537</v>
      </c>
      <c r="BG2395" s="24" t="s">
        <v>5537</v>
      </c>
      <c r="BH2395" s="24" t="s">
        <v>5537</v>
      </c>
      <c r="BI2395" s="9" t="s">
        <v>5537</v>
      </c>
      <c r="BJ2395" s="14"/>
      <c r="BK2395" s="14" t="s">
        <v>5537</v>
      </c>
      <c r="BL2395" s="14" t="str">
        <f>_xlfn.XLOOKUP(B2395,'[4]cell downs 18042026 17h'!$B:$B,'[4]cell downs 18042026 17h'!$B:$B,"")</f>
        <v/>
      </c>
      <c r="BM2395" s="14" t="str">
        <f>_xlfn.XLOOKUP(B2395,'[5]Cells Huawei 19042026 15h'!$B:$B,'[5]Cells Huawei 19042026 15h'!$B:$B,"")</f>
        <v/>
      </c>
      <c r="BN2395" s="9" t="str">
        <f>_xlfn.XLOOKUP(B2395,'[6]cells down 19042026 9H40'!$B:$B,'[6]cells down 19042026 9H40'!$B:$B,"")</f>
        <v/>
      </c>
      <c r="BO2395" s="9" t="s">
        <v>5065</v>
      </c>
      <c r="BP2395" s="9" t="s">
        <v>5537</v>
      </c>
    </row>
    <row r="2396" spans="1:68" s="9" customFormat="1" x14ac:dyDescent="0.35">
      <c r="A2396" s="1" t="s">
        <v>4992</v>
      </c>
      <c r="B2396" s="8" t="s">
        <v>4993</v>
      </c>
      <c r="C2396" s="3" t="str">
        <f>_xlfn.XLOOKUP(B2396,'[1]daily break down'!$D:$D,'[1]daily break down'!$E:$E,"")</f>
        <v>LITTORAL</v>
      </c>
      <c r="D2396" s="1" t="s">
        <v>11</v>
      </c>
      <c r="E2396" s="1" t="s">
        <v>12</v>
      </c>
      <c r="F2396" s="3" t="s">
        <v>69</v>
      </c>
      <c r="G2396" s="1" t="s">
        <v>4992</v>
      </c>
      <c r="H2396" s="40" t="str">
        <f>_xlfn.XLOOKUP(B2396,[2]CALCULATION!$B:$B,[2]CALCULATION!$H:$H,"")</f>
        <v>NOKIA</v>
      </c>
      <c r="I2396" s="34">
        <v>0</v>
      </c>
      <c r="J2396" s="34">
        <v>0</v>
      </c>
      <c r="K2396" s="34">
        <v>0</v>
      </c>
      <c r="L2396" s="34">
        <v>0</v>
      </c>
      <c r="M2396" s="34">
        <v>0</v>
      </c>
      <c r="N2396" s="34">
        <v>0</v>
      </c>
      <c r="O2396" s="34">
        <v>0</v>
      </c>
      <c r="P2396" s="34">
        <v>0</v>
      </c>
      <c r="Q2396" s="34">
        <v>0</v>
      </c>
      <c r="R2396" s="34">
        <v>0</v>
      </c>
      <c r="S2396" s="109">
        <v>0</v>
      </c>
      <c r="T2396" s="109">
        <f>_xlfn.XLOOKUP(B2396,'[3]Nur des jours'!$B:$B,'[3]Nur des jours'!$U:$U,"")</f>
        <v>0</v>
      </c>
      <c r="U2396" s="109">
        <v>0</v>
      </c>
      <c r="V2396" s="109">
        <v>0</v>
      </c>
      <c r="W2396" s="109">
        <v>0</v>
      </c>
      <c r="X2396" s="109">
        <v>0</v>
      </c>
      <c r="Y2396" s="109">
        <v>0</v>
      </c>
      <c r="Z2396" s="109">
        <v>0</v>
      </c>
      <c r="AA2396" s="109">
        <v>0</v>
      </c>
      <c r="AB2396" s="109">
        <v>0</v>
      </c>
      <c r="AC2396" s="109">
        <v>0</v>
      </c>
      <c r="AD2396" s="109">
        <v>0</v>
      </c>
      <c r="AE2396" s="109">
        <v>0</v>
      </c>
      <c r="AF2396" s="109">
        <v>0</v>
      </c>
      <c r="AG2396" s="57" t="str">
        <f>_xlfn.XLOOKUP(B2396,[3]CALCULATION!$B:$B,[3]CALCULATION!$M:$M,"")</f>
        <v>Operationnel</v>
      </c>
      <c r="AH2396" s="57"/>
      <c r="AI2396" s="56" t="str" cm="1">
        <f t="array" ref="AI2396">IFERROR(_xlfn.IFS(
AK2396="MPR ISSUE","PDH",
AK2396="BSS Hardware Issue","BSS",
AK2396="Sites strategiques, MLL, Pylone, etc.","ENVTECH",
AK2396="AKTIVCO DEFAUT GE &amp; POWER Cabinet","AKTIVCO",
AK2396="AKTIVCO Coupure ENEO &amp; Baisse de tension","AKTIVCO GRID ONLY",
AK2396="Coupure ENEO &amp; Baisse de tension","IHS GRID ONLY",
AK2396="Defaut GE &amp; POWER Cabinet","IHS",
AK2396="Sharing","Partners",
AK2396="Sites strategiques &amp; DataCenter","SST &amp; DC",
AK2396="Exclu","Exclu",
AK2396="SAT","SAT",
AK2396="SPARE-ISSUE","SPARE-ISSUE",
AK2396="Fiber CAmtel","TRANS_FO_CAMTEL",
AK2396="Fiber AOF","Fiber AOF",
AK2396="Projet OCM (HUAWEI)","TRAVAUX-HUAWEI",
AK2396="Projet OCM (NOKIA)","TRAVAUX-NOKIA",
AK2396="ACCESS-ISSUE","ACCESS-ISSUE",
AK2396="Projet OCM (ZTE, NOKIA, autres projets)","TRAVAUX OCM",
AK2396="No root CAuse","No root cause",
AK2396="ODU HS","PDH",
AK2396="IP &amp; VLAN","PDH",
AK2396="Warehouse HUAWEI","SPARE-ISSUE",
AK2396="SPARE-HS","SPARE-ISSUE",
AK2396="Power Telco","BSS",AK2396="no impacts","no impacts"
),"")</f>
        <v>No root cause</v>
      </c>
      <c r="AJ2396" s="56" t="str" cm="1">
        <f t="array" ref="AJ2396">IFERROR(_xlfn.IFS(
AK2396="MPR ISSUE","TX ISSUE",
AK2396="BSS Hardware Issue","RAN ISSUE",
AK2396="Sites strategiques, MLL, Pylone, etc.","ENVTECH",
AK2396="AKTIVCO DEFAUT GE &amp; POWER Cabinet","POWER ISSUE",
AK2396="AKTIVCO Coupure ENEO &amp; Baisse de tension","POWER ISSUE",
AK2396="Coupure ENEO &amp; Baisse de tension","POWER ISSUE",
AK2396="Defaut GE &amp; POWER Cabinet","POWER ISSUE",
AK2396="Sharing","POWER ISSUE",
AK2396="Sites strategiques &amp; DataCenter","POWER ISSUE",
AK2396="Exclu","Exclu",
AK2396="SAT","TX ISSUE",
AK2396="SPARE-ISSUE","SPARE-ISSUE",
AK2396="Fiber CAmtel","TX ISSUE",
AK2396="Fiber AOF","TX ISSUE",
AK2396="Projet OCM (HUAWEI)","TRAVAUX-HUAWEI",
AK2396="Projet OCM (NOKIA)","TRAVAUX -NOKIA",
AK2396="ACCESS-ISSUE","ACCESS-ISSUE",
AK2396="Projet OCM (ZTE, NOKIA, autres projets)","TRAVAUX OCM",
AK2396="No root CAuse","No root cause",
AK2396="ODU HS","TX ISSUE",
AK2396="IP &amp; VLAN","TX ISSUE",
AK2396="Warehouse HUAWEI","SPARE-ISSUE",
AK2396="SPARE-HS","SPARE-ISSUE",
AK2396="Power Telco","RAN ISSUE",AK2396="no impacts","no impacts"
),"")</f>
        <v>No root cause</v>
      </c>
      <c r="AK2396" s="81" t="s">
        <v>5620</v>
      </c>
      <c r="AL2396" s="56" t="str" cm="1">
        <f t="array" ref="AL2396">IFERROR(_xlfn.IFS(
AK2396="MPR ISSUE","ACTIVE",
AK2396="BSS Hardware Issue","ACTIVE",
AK2396="Sites strategiques, MLL, Pylone, etc.","PASSIVE",
AK2396="AKTIVCO DEFAUT GE &amp; POWER Cabinet","PASSIVE",
AK2396="AKTIVCO Coupure ENEO &amp; Baisse de tension","PASSIVE",
AK2396="Coupure ENEO &amp; Baisse de tension","PASSIVE",
AK2396="Defaut GE &amp; POWER Cabinet","PASSIVE",
AK2396="Sharing","PASSIVE",
AK2396="Sites strategiques &amp; DataCenter","PASSIVE",
AK2396="Exclu","Exclu",
AK2396="SAT","ACTIVE",
AK2396="SPARE-ISSUE","SPARE-ISSUE",
AK2396="Fiber CAmtel","ACTIVE",
AK2396="Fiber AOF","ACTIVE",
AK2396="Projet OCM (HUAWEI)","PLANNED WORKS",
AK2396="Projet OCM (NOKIA)","PLANNED WORKS",
AK2396="ACCESS-ISSUE","ACCESS-ISSUE",
AK2396="Projet OCM (ZTE, NOKIA, autres projets)","PLANNED WORKS",
AK2396="No root CAuse","No root cause",
AK2396="ODU HS","ACTIVE",
AK2396="IP &amp; VLAN","ACTIVE",
AK2396="Warehouse HUAWEI","SPARE-ISSUE",
AK2396="SPARE-HS","SPARE-ISSUE",
AK2396="Power Telco","ACTIVE", AK2396="no impacts","no impacts"
),"")</f>
        <v>No root cause</v>
      </c>
      <c r="AM2396" s="108" t="s">
        <v>5537</v>
      </c>
      <c r="AN2396" s="117" t="s">
        <v>4993</v>
      </c>
      <c r="AP2396" s="23" t="s">
        <v>5537</v>
      </c>
      <c r="AQ2396" s="23" t="s">
        <v>5537</v>
      </c>
      <c r="AR2396" s="7"/>
      <c r="AS2396" s="6"/>
      <c r="AT2396" s="7"/>
      <c r="AU2396" s="3" t="s">
        <v>5537</v>
      </c>
      <c r="AV2396" s="24" t="s">
        <v>5537</v>
      </c>
      <c r="AW2396" s="24" t="s">
        <v>5537</v>
      </c>
      <c r="AX2396" s="24" t="s">
        <v>5537</v>
      </c>
      <c r="AY2396" s="24" t="s">
        <v>5537</v>
      </c>
      <c r="AZ2396" s="24" t="s">
        <v>5537</v>
      </c>
      <c r="BA2396" s="24" t="s">
        <v>5537</v>
      </c>
      <c r="BB2396" s="24" t="s">
        <v>5537</v>
      </c>
      <c r="BC2396" s="24" t="s">
        <v>5537</v>
      </c>
      <c r="BD2396" s="24" t="s">
        <v>5537</v>
      </c>
      <c r="BE2396" s="24" t="s">
        <v>5537</v>
      </c>
      <c r="BF2396" s="24" t="s">
        <v>5537</v>
      </c>
      <c r="BG2396" s="24" t="s">
        <v>5537</v>
      </c>
      <c r="BH2396" s="24" t="s">
        <v>5537</v>
      </c>
      <c r="BI2396" s="9" t="s">
        <v>5537</v>
      </c>
      <c r="BJ2396" s="14"/>
      <c r="BK2396" s="14" t="s">
        <v>5537</v>
      </c>
      <c r="BL2396" s="14" t="str">
        <f>_xlfn.XLOOKUP(B2396,'[4]cell downs 18042026 17h'!$B:$B,'[4]cell downs 18042026 17h'!$B:$B,"")</f>
        <v/>
      </c>
      <c r="BM2396" s="14" t="str">
        <f>_xlfn.XLOOKUP(B2396,'[5]Cells Huawei 19042026 15h'!$B:$B,'[5]Cells Huawei 19042026 15h'!$B:$B,"")</f>
        <v/>
      </c>
      <c r="BN2396" s="9" t="str">
        <f>_xlfn.XLOOKUP(B2396,'[6]cells down 19042026 9H40'!$B:$B,'[6]cells down 19042026 9H40'!$B:$B,"")</f>
        <v/>
      </c>
      <c r="BO2396" s="9" t="s">
        <v>4993</v>
      </c>
      <c r="BP2396" s="9" t="s">
        <v>12</v>
      </c>
    </row>
    <row r="2397" spans="1:68" s="9" customFormat="1" x14ac:dyDescent="0.35">
      <c r="A2397" s="1" t="s">
        <v>4994</v>
      </c>
      <c r="B2397" s="8" t="s">
        <v>4995</v>
      </c>
      <c r="C2397" s="3" t="str">
        <f>_xlfn.XLOOKUP(B2397,'[1]daily break down'!$D:$D,'[1]daily break down'!$E:$E,"")</f>
        <v>CENTRE</v>
      </c>
      <c r="D2397" s="1" t="s">
        <v>21</v>
      </c>
      <c r="E2397" s="1" t="s">
        <v>563</v>
      </c>
      <c r="F2397" s="3" t="s">
        <v>37</v>
      </c>
      <c r="G2397" s="1" t="s">
        <v>3771</v>
      </c>
      <c r="H2397" s="41" t="str">
        <f>_xlfn.XLOOKUP(B2397,[2]CALCULATION!$B:$B,[2]CALCULATION!$H:$H,"")</f>
        <v>ZTE</v>
      </c>
      <c r="I2397" s="34">
        <v>0</v>
      </c>
      <c r="J2397" s="34">
        <v>0</v>
      </c>
      <c r="K2397" s="34">
        <v>0</v>
      </c>
      <c r="L2397" s="34">
        <v>0</v>
      </c>
      <c r="M2397" s="34">
        <v>0</v>
      </c>
      <c r="N2397" s="34">
        <v>0</v>
      </c>
      <c r="O2397" s="34">
        <v>0</v>
      </c>
      <c r="P2397" s="34">
        <v>0</v>
      </c>
      <c r="Q2397" s="34">
        <v>0</v>
      </c>
      <c r="R2397" s="34">
        <v>0</v>
      </c>
      <c r="S2397" s="109">
        <v>0</v>
      </c>
      <c r="T2397" s="109">
        <f>_xlfn.XLOOKUP(B2397,'[3]Nur des jours'!$B:$B,'[3]Nur des jours'!$U:$U,"")</f>
        <v>0</v>
      </c>
      <c r="U2397" s="109">
        <v>0</v>
      </c>
      <c r="V2397" s="109">
        <v>0</v>
      </c>
      <c r="W2397" s="109">
        <v>0</v>
      </c>
      <c r="X2397" s="109">
        <v>0</v>
      </c>
      <c r="Y2397" s="109">
        <v>0</v>
      </c>
      <c r="Z2397" s="109">
        <v>0</v>
      </c>
      <c r="AA2397" s="109">
        <v>0</v>
      </c>
      <c r="AB2397" s="109">
        <v>0</v>
      </c>
      <c r="AC2397" s="109">
        <v>0</v>
      </c>
      <c r="AD2397" s="109">
        <v>0</v>
      </c>
      <c r="AE2397" s="109">
        <v>0</v>
      </c>
      <c r="AF2397" s="109">
        <v>0</v>
      </c>
      <c r="AG2397" s="57" t="str">
        <f>_xlfn.XLOOKUP(B2397,[3]CALCULATION!$B:$B,[3]CALCULATION!$M:$M,"")</f>
        <v>Operationnel</v>
      </c>
      <c r="AH2397" s="57"/>
      <c r="AI2397" s="56" t="str" cm="1">
        <f t="array" ref="AI2397">IFERROR(_xlfn.IFS(
AK2397="MPR ISSUE","PDH",
AK2397="BSS Hardware Issue","BSS",
AK2397="Sites strategiques, MLL, Pylone, etc.","ENVTECH",
AK2397="AKTIVCO DEFAUT GE &amp; POWER Cabinet","AKTIVCO",
AK2397="AKTIVCO Coupure ENEO &amp; Baisse de tension","AKTIVCO GRID ONLY",
AK2397="Coupure ENEO &amp; Baisse de tension","IHS GRID ONLY",
AK2397="Defaut GE &amp; POWER Cabinet","IHS",
AK2397="Sharing","Partners",
AK2397="Sites strategiques &amp; DataCenter","SST &amp; DC",
AK2397="Exclu","Exclu",
AK2397="SAT","SAT",
AK2397="SPARE-ISSUE","SPARE-ISSUE",
AK2397="Fiber CAmtel","TRANS_FO_CAMTEL",
AK2397="Fiber AOF","Fiber AOF",
AK2397="Projet OCM (HUAWEI)","TRAVAUX-HUAWEI",
AK2397="Projet OCM (NOKIA)","TRAVAUX-NOKIA",
AK2397="ACCESS-ISSUE","ACCESS-ISSUE",
AK2397="Projet OCM (ZTE, NOKIA, autres projets)","TRAVAUX OCM",
AK2397="No root CAuse","No root cause",
AK2397="ODU HS","PDH",
AK2397="IP &amp; VLAN","PDH",
AK2397="Warehouse HUAWEI","SPARE-ISSUE",
AK2397="SPARE-HS","SPARE-ISSUE",
AK2397="Power Telco","BSS",AK2397="no impacts","no impacts"
),"")</f>
        <v>No root cause</v>
      </c>
      <c r="AJ2397" s="56" t="str" cm="1">
        <f t="array" ref="AJ2397">IFERROR(_xlfn.IFS(
AK2397="MPR ISSUE","TX ISSUE",
AK2397="BSS Hardware Issue","RAN ISSUE",
AK2397="Sites strategiques, MLL, Pylone, etc.","ENVTECH",
AK2397="AKTIVCO DEFAUT GE &amp; POWER Cabinet","POWER ISSUE",
AK2397="AKTIVCO Coupure ENEO &amp; Baisse de tension","POWER ISSUE",
AK2397="Coupure ENEO &amp; Baisse de tension","POWER ISSUE",
AK2397="Defaut GE &amp; POWER Cabinet","POWER ISSUE",
AK2397="Sharing","POWER ISSUE",
AK2397="Sites strategiques &amp; DataCenter","POWER ISSUE",
AK2397="Exclu","Exclu",
AK2397="SAT","TX ISSUE",
AK2397="SPARE-ISSUE","SPARE-ISSUE",
AK2397="Fiber CAmtel","TX ISSUE",
AK2397="Fiber AOF","TX ISSUE",
AK2397="Projet OCM (HUAWEI)","TRAVAUX-HUAWEI",
AK2397="Projet OCM (NOKIA)","TRAVAUX -NOKIA",
AK2397="ACCESS-ISSUE","ACCESS-ISSUE",
AK2397="Projet OCM (ZTE, NOKIA, autres projets)","TRAVAUX OCM",
AK2397="No root CAuse","No root cause",
AK2397="ODU HS","TX ISSUE",
AK2397="IP &amp; VLAN","TX ISSUE",
AK2397="Warehouse HUAWEI","SPARE-ISSUE",
AK2397="SPARE-HS","SPARE-ISSUE",
AK2397="Power Telco","RAN ISSUE",AK2397="no impacts","no impacts"
),"")</f>
        <v>No root cause</v>
      </c>
      <c r="AK2397" s="81" t="s">
        <v>5620</v>
      </c>
      <c r="AL2397" s="56" t="str" cm="1">
        <f t="array" ref="AL2397">IFERROR(_xlfn.IFS(
AK2397="MPR ISSUE","ACTIVE",
AK2397="BSS Hardware Issue","ACTIVE",
AK2397="Sites strategiques, MLL, Pylone, etc.","PASSIVE",
AK2397="AKTIVCO DEFAUT GE &amp; POWER Cabinet","PASSIVE",
AK2397="AKTIVCO Coupure ENEO &amp; Baisse de tension","PASSIVE",
AK2397="Coupure ENEO &amp; Baisse de tension","PASSIVE",
AK2397="Defaut GE &amp; POWER Cabinet","PASSIVE",
AK2397="Sharing","PASSIVE",
AK2397="Sites strategiques &amp; DataCenter","PASSIVE",
AK2397="Exclu","Exclu",
AK2397="SAT","ACTIVE",
AK2397="SPARE-ISSUE","SPARE-ISSUE",
AK2397="Fiber CAmtel","ACTIVE",
AK2397="Fiber AOF","ACTIVE",
AK2397="Projet OCM (HUAWEI)","PLANNED WORKS",
AK2397="Projet OCM (NOKIA)","PLANNED WORKS",
AK2397="ACCESS-ISSUE","ACCESS-ISSUE",
AK2397="Projet OCM (ZTE, NOKIA, autres projets)","PLANNED WORKS",
AK2397="No root CAuse","No root cause",
AK2397="ODU HS","ACTIVE",
AK2397="IP &amp; VLAN","ACTIVE",
AK2397="Warehouse HUAWEI","SPARE-ISSUE",
AK2397="SPARE-HS","SPARE-ISSUE",
AK2397="Power Telco","ACTIVE", AK2397="no impacts","no impacts"
),"")</f>
        <v>No root cause</v>
      </c>
      <c r="AM2397" s="108" t="s">
        <v>5537</v>
      </c>
      <c r="AN2397" s="117" t="s">
        <v>4995</v>
      </c>
      <c r="AO2397" s="114"/>
      <c r="AP2397" s="23" t="s">
        <v>5537</v>
      </c>
      <c r="AQ2397" s="23" t="s">
        <v>5537</v>
      </c>
      <c r="AR2397" s="7"/>
      <c r="AS2397" s="6"/>
      <c r="AT2397" s="7"/>
      <c r="AU2397" s="3" t="s">
        <v>5537</v>
      </c>
      <c r="AV2397" s="24" t="s">
        <v>5537</v>
      </c>
      <c r="AW2397" s="24" t="s">
        <v>5537</v>
      </c>
      <c r="AX2397" s="24" t="s">
        <v>5537</v>
      </c>
      <c r="AY2397" s="24" t="s">
        <v>5537</v>
      </c>
      <c r="AZ2397" s="24" t="s">
        <v>5537</v>
      </c>
      <c r="BA2397" s="24" t="s">
        <v>5537</v>
      </c>
      <c r="BB2397" s="24" t="s">
        <v>5537</v>
      </c>
      <c r="BC2397" s="24" t="s">
        <v>5537</v>
      </c>
      <c r="BD2397" s="24" t="s">
        <v>5537</v>
      </c>
      <c r="BE2397" s="24" t="s">
        <v>5537</v>
      </c>
      <c r="BF2397" s="24" t="s">
        <v>5537</v>
      </c>
      <c r="BG2397" s="24" t="s">
        <v>5537</v>
      </c>
      <c r="BH2397" s="24" t="s">
        <v>5537</v>
      </c>
      <c r="BI2397" s="9" t="s">
        <v>5537</v>
      </c>
      <c r="BJ2397" s="14"/>
      <c r="BK2397" s="14" t="s">
        <v>5537</v>
      </c>
      <c r="BL2397" s="14" t="str">
        <f>_xlfn.XLOOKUP(B2397,'[4]cell downs 18042026 17h'!$B:$B,'[4]cell downs 18042026 17h'!$B:$B,"")</f>
        <v/>
      </c>
      <c r="BM2397" s="14" t="str">
        <f>_xlfn.XLOOKUP(B2397,'[5]Cells Huawei 19042026 15h'!$B:$B,'[5]Cells Huawei 19042026 15h'!$B:$B,"")</f>
        <v/>
      </c>
      <c r="BN2397" s="9" t="str">
        <f>_xlfn.XLOOKUP(B2397,'[6]cells down 19042026 9H40'!$B:$B,'[6]cells down 19042026 9H40'!$B:$B,"")</f>
        <v/>
      </c>
      <c r="BO2397" s="9" t="s">
        <v>5537</v>
      </c>
      <c r="BP2397" s="9" t="s">
        <v>12</v>
      </c>
    </row>
    <row r="2398" spans="1:68" s="9" customFormat="1" x14ac:dyDescent="0.35">
      <c r="A2398" s="1" t="s">
        <v>5075</v>
      </c>
      <c r="B2398" s="8" t="s">
        <v>5076</v>
      </c>
      <c r="C2398" s="3" t="str">
        <f>_xlfn.XLOOKUP(B2398,'[1]daily break down'!$D:$D,'[1]daily break down'!$E:$E,"")</f>
        <v>CENTRE</v>
      </c>
      <c r="D2398" s="1" t="s">
        <v>11</v>
      </c>
      <c r="E2398" s="1" t="s">
        <v>12</v>
      </c>
      <c r="F2398" s="3" t="s">
        <v>37</v>
      </c>
      <c r="G2398" s="1" t="s">
        <v>5075</v>
      </c>
      <c r="H2398" s="41" t="str">
        <f>_xlfn.XLOOKUP(B2398,[2]CALCULATION!$B:$B,[2]CALCULATION!$H:$H,"")</f>
        <v>ZTE</v>
      </c>
      <c r="I2398" s="34">
        <v>0</v>
      </c>
      <c r="J2398" s="34">
        <v>0</v>
      </c>
      <c r="K2398" s="34">
        <v>0</v>
      </c>
      <c r="L2398" s="34">
        <v>0</v>
      </c>
      <c r="M2398" s="34">
        <v>0</v>
      </c>
      <c r="N2398" s="34">
        <v>0</v>
      </c>
      <c r="O2398" s="34">
        <v>0</v>
      </c>
      <c r="P2398" s="34">
        <v>0</v>
      </c>
      <c r="Q2398" s="34">
        <v>0</v>
      </c>
      <c r="R2398" s="34">
        <v>0</v>
      </c>
      <c r="S2398" s="109">
        <v>0</v>
      </c>
      <c r="T2398" s="109">
        <f>_xlfn.XLOOKUP(B2398,'[3]Nur des jours'!$B:$B,'[3]Nur des jours'!$U:$U,"")</f>
        <v>0</v>
      </c>
      <c r="U2398" s="109">
        <v>0</v>
      </c>
      <c r="V2398" s="109">
        <v>0</v>
      </c>
      <c r="W2398" s="109">
        <v>0</v>
      </c>
      <c r="X2398" s="109">
        <v>0</v>
      </c>
      <c r="Y2398" s="109">
        <v>0</v>
      </c>
      <c r="Z2398" s="109">
        <v>0</v>
      </c>
      <c r="AA2398" s="109">
        <v>0</v>
      </c>
      <c r="AB2398" s="109">
        <v>0</v>
      </c>
      <c r="AC2398" s="109">
        <v>0</v>
      </c>
      <c r="AD2398" s="109">
        <v>0</v>
      </c>
      <c r="AE2398" s="109">
        <v>0</v>
      </c>
      <c r="AF2398" s="109">
        <v>0</v>
      </c>
      <c r="AG2398" s="57" t="str">
        <f>_xlfn.XLOOKUP(B2398,[3]CALCULATION!$B:$B,[3]CALCULATION!$M:$M,"")</f>
        <v>Operationnel</v>
      </c>
      <c r="AH2398" s="57"/>
      <c r="AI2398" s="56" t="str" cm="1">
        <f t="array" ref="AI2398">IFERROR(_xlfn.IFS(
AK2398="MPR ISSUE","PDH",
AK2398="BSS Hardware Issue","BSS",
AK2398="Sites strategiques, MLL, Pylone, etc.","ENVTECH",
AK2398="AKTIVCO DEFAUT GE &amp; POWER Cabinet","AKTIVCO",
AK2398="AKTIVCO Coupure ENEO &amp; Baisse de tension","AKTIVCO GRID ONLY",
AK2398="Coupure ENEO &amp; Baisse de tension","IHS GRID ONLY",
AK2398="Defaut GE &amp; POWER Cabinet","IHS",
AK2398="Sharing","Partners",
AK2398="Sites strategiques &amp; DataCenter","SST &amp; DC",
AK2398="Exclu","Exclu",
AK2398="SAT","SAT",
AK2398="SPARE-ISSUE","SPARE-ISSUE",
AK2398="Fiber CAmtel","TRANS_FO_CAMTEL",
AK2398="Fiber AOF","Fiber AOF",
AK2398="Projet OCM (HUAWEI)","TRAVAUX-HUAWEI",
AK2398="Projet OCM (NOKIA)","TRAVAUX-NOKIA",
AK2398="ACCESS-ISSUE","ACCESS-ISSUE",
AK2398="Projet OCM (ZTE, NOKIA, autres projets)","TRAVAUX OCM",
AK2398="No root CAuse","No root cause",
AK2398="ODU HS","PDH",
AK2398="IP &amp; VLAN","PDH",
AK2398="Warehouse HUAWEI","SPARE-ISSUE",
AK2398="SPARE-HS","SPARE-ISSUE",
AK2398="Power Telco","BSS",AK2398="no impacts","no impacts"
),"")</f>
        <v>No root cause</v>
      </c>
      <c r="AJ2398" s="56" t="str" cm="1">
        <f t="array" ref="AJ2398">IFERROR(_xlfn.IFS(
AK2398="MPR ISSUE","TX ISSUE",
AK2398="BSS Hardware Issue","RAN ISSUE",
AK2398="Sites strategiques, MLL, Pylone, etc.","ENVTECH",
AK2398="AKTIVCO DEFAUT GE &amp; POWER Cabinet","POWER ISSUE",
AK2398="AKTIVCO Coupure ENEO &amp; Baisse de tension","POWER ISSUE",
AK2398="Coupure ENEO &amp; Baisse de tension","POWER ISSUE",
AK2398="Defaut GE &amp; POWER Cabinet","POWER ISSUE",
AK2398="Sharing","POWER ISSUE",
AK2398="Sites strategiques &amp; DataCenter","POWER ISSUE",
AK2398="Exclu","Exclu",
AK2398="SAT","TX ISSUE",
AK2398="SPARE-ISSUE","SPARE-ISSUE",
AK2398="Fiber CAmtel","TX ISSUE",
AK2398="Fiber AOF","TX ISSUE",
AK2398="Projet OCM (HUAWEI)","TRAVAUX-HUAWEI",
AK2398="Projet OCM (NOKIA)","TRAVAUX -NOKIA",
AK2398="ACCESS-ISSUE","ACCESS-ISSUE",
AK2398="Projet OCM (ZTE, NOKIA, autres projets)","TRAVAUX OCM",
AK2398="No root CAuse","No root cause",
AK2398="ODU HS","TX ISSUE",
AK2398="IP &amp; VLAN","TX ISSUE",
AK2398="Warehouse HUAWEI","SPARE-ISSUE",
AK2398="SPARE-HS","SPARE-ISSUE",
AK2398="Power Telco","RAN ISSUE",AK2398="no impacts","no impacts"
),"")</f>
        <v>No root cause</v>
      </c>
      <c r="AK2398" s="81" t="s">
        <v>5620</v>
      </c>
      <c r="AL2398" s="56" t="str" cm="1">
        <f t="array" ref="AL2398">IFERROR(_xlfn.IFS(
AK2398="MPR ISSUE","ACTIVE",
AK2398="BSS Hardware Issue","ACTIVE",
AK2398="Sites strategiques, MLL, Pylone, etc.","PASSIVE",
AK2398="AKTIVCO DEFAUT GE &amp; POWER Cabinet","PASSIVE",
AK2398="AKTIVCO Coupure ENEO &amp; Baisse de tension","PASSIVE",
AK2398="Coupure ENEO &amp; Baisse de tension","PASSIVE",
AK2398="Defaut GE &amp; POWER Cabinet","PASSIVE",
AK2398="Sharing","PASSIVE",
AK2398="Sites strategiques &amp; DataCenter","PASSIVE",
AK2398="Exclu","Exclu",
AK2398="SAT","ACTIVE",
AK2398="SPARE-ISSUE","SPARE-ISSUE",
AK2398="Fiber CAmtel","ACTIVE",
AK2398="Fiber AOF","ACTIVE",
AK2398="Projet OCM (HUAWEI)","PLANNED WORKS",
AK2398="Projet OCM (NOKIA)","PLANNED WORKS",
AK2398="ACCESS-ISSUE","ACCESS-ISSUE",
AK2398="Projet OCM (ZTE, NOKIA, autres projets)","PLANNED WORKS",
AK2398="No root CAuse","No root cause",
AK2398="ODU HS","ACTIVE",
AK2398="IP &amp; VLAN","ACTIVE",
AK2398="Warehouse HUAWEI","SPARE-ISSUE",
AK2398="SPARE-HS","SPARE-ISSUE",
AK2398="Power Telco","ACTIVE", AK2398="no impacts","no impacts"
),"")</f>
        <v>No root cause</v>
      </c>
      <c r="AM2398" s="108" t="s">
        <v>5537</v>
      </c>
      <c r="AN2398" s="117" t="s">
        <v>5076</v>
      </c>
      <c r="AP2398" s="23" t="s">
        <v>5537</v>
      </c>
      <c r="AQ2398" s="23" t="s">
        <v>5537</v>
      </c>
      <c r="AR2398" s="7"/>
      <c r="AS2398" s="6"/>
      <c r="AT2398" s="7"/>
      <c r="AU2398" s="3" t="s">
        <v>5537</v>
      </c>
      <c r="AV2398" s="24" t="s">
        <v>5537</v>
      </c>
      <c r="AW2398" s="24" t="s">
        <v>5537</v>
      </c>
      <c r="AX2398" s="24" t="s">
        <v>5537</v>
      </c>
      <c r="AY2398" s="24" t="s">
        <v>5537</v>
      </c>
      <c r="AZ2398" s="24" t="s">
        <v>5537</v>
      </c>
      <c r="BA2398" s="24" t="s">
        <v>5537</v>
      </c>
      <c r="BB2398" s="24" t="s">
        <v>5537</v>
      </c>
      <c r="BC2398" s="24" t="s">
        <v>5537</v>
      </c>
      <c r="BD2398" s="24" t="s">
        <v>5537</v>
      </c>
      <c r="BE2398" s="24" t="s">
        <v>5537</v>
      </c>
      <c r="BF2398" s="24" t="s">
        <v>5537</v>
      </c>
      <c r="BG2398" s="24" t="s">
        <v>5537</v>
      </c>
      <c r="BH2398" s="24" t="s">
        <v>5537</v>
      </c>
      <c r="BI2398" s="9" t="s">
        <v>5537</v>
      </c>
      <c r="BJ2398" s="14"/>
      <c r="BK2398" s="14" t="s">
        <v>5537</v>
      </c>
      <c r="BL2398" s="14" t="str">
        <f>_xlfn.XLOOKUP(B2398,'[4]cell downs 18042026 17h'!$B:$B,'[4]cell downs 18042026 17h'!$B:$B,"")</f>
        <v/>
      </c>
      <c r="BM2398" s="14" t="str">
        <f>_xlfn.XLOOKUP(B2398,'[5]Cells Huawei 19042026 15h'!$B:$B,'[5]Cells Huawei 19042026 15h'!$B:$B,"")</f>
        <v/>
      </c>
      <c r="BN2398" s="9" t="str">
        <f>_xlfn.XLOOKUP(B2398,'[6]cells down 19042026 9H40'!$B:$B,'[6]cells down 19042026 9H40'!$B:$B,"")</f>
        <v/>
      </c>
      <c r="BO2398" s="9" t="s">
        <v>5076</v>
      </c>
      <c r="BP2398" s="9" t="s">
        <v>5537</v>
      </c>
    </row>
    <row r="2399" spans="1:68" s="9" customFormat="1" x14ac:dyDescent="0.35">
      <c r="A2399" s="1" t="s">
        <v>4996</v>
      </c>
      <c r="B2399" s="8" t="s">
        <v>4997</v>
      </c>
      <c r="C2399" s="3" t="str">
        <f>_xlfn.XLOOKUP(B2399,'[1]daily break down'!$D:$D,'[1]daily break down'!$E:$E,"")</f>
        <v>CENTRE</v>
      </c>
      <c r="D2399" s="1" t="s">
        <v>11</v>
      </c>
      <c r="E2399" s="1" t="s">
        <v>12</v>
      </c>
      <c r="F2399" s="3" t="s">
        <v>37</v>
      </c>
      <c r="G2399" s="1" t="s">
        <v>4791</v>
      </c>
      <c r="H2399" s="41" t="str">
        <f>_xlfn.XLOOKUP(B2399,[2]CALCULATION!$B:$B,[2]CALCULATION!$H:$H,"")</f>
        <v>ZTE</v>
      </c>
      <c r="I2399" s="34">
        <v>0</v>
      </c>
      <c r="J2399" s="34">
        <v>0</v>
      </c>
      <c r="K2399" s="34">
        <v>0</v>
      </c>
      <c r="L2399" s="34">
        <v>0</v>
      </c>
      <c r="M2399" s="34">
        <v>0</v>
      </c>
      <c r="N2399" s="34">
        <v>0</v>
      </c>
      <c r="O2399" s="34">
        <v>0</v>
      </c>
      <c r="P2399" s="34">
        <v>0</v>
      </c>
      <c r="Q2399" s="34">
        <v>0</v>
      </c>
      <c r="R2399" s="34">
        <v>0</v>
      </c>
      <c r="S2399" s="109">
        <v>0</v>
      </c>
      <c r="T2399" s="109">
        <f>_xlfn.XLOOKUP(B2399,'[3]Nur des jours'!$B:$B,'[3]Nur des jours'!$U:$U,"")</f>
        <v>0</v>
      </c>
      <c r="U2399" s="109">
        <v>0</v>
      </c>
      <c r="V2399" s="109">
        <v>0</v>
      </c>
      <c r="W2399" s="109">
        <v>0</v>
      </c>
      <c r="X2399" s="109">
        <v>0</v>
      </c>
      <c r="Y2399" s="109">
        <v>0</v>
      </c>
      <c r="Z2399" s="109">
        <v>0</v>
      </c>
      <c r="AA2399" s="109">
        <v>0</v>
      </c>
      <c r="AB2399" s="109">
        <v>0</v>
      </c>
      <c r="AC2399" s="109">
        <v>0</v>
      </c>
      <c r="AD2399" s="109">
        <v>0</v>
      </c>
      <c r="AE2399" s="109">
        <v>0</v>
      </c>
      <c r="AF2399" s="109">
        <v>0</v>
      </c>
      <c r="AG2399" s="57" t="str">
        <f>_xlfn.XLOOKUP(B2399,[3]CALCULATION!$B:$B,[3]CALCULATION!$M:$M,"")</f>
        <v>Operationnel</v>
      </c>
      <c r="AH2399" s="57"/>
      <c r="AI2399" s="56" t="str" cm="1">
        <f t="array" ref="AI2399">IFERROR(_xlfn.IFS(
AK2399="MPR ISSUE","PDH",
AK2399="BSS Hardware Issue","BSS",
AK2399="Sites strategiques, MLL, Pylone, etc.","ENVTECH",
AK2399="AKTIVCO DEFAUT GE &amp; POWER Cabinet","AKTIVCO",
AK2399="AKTIVCO Coupure ENEO &amp; Baisse de tension","AKTIVCO GRID ONLY",
AK2399="Coupure ENEO &amp; Baisse de tension","IHS GRID ONLY",
AK2399="Defaut GE &amp; POWER Cabinet","IHS",
AK2399="Sharing","Partners",
AK2399="Sites strategiques &amp; DataCenter","SST &amp; DC",
AK2399="Exclu","Exclu",
AK2399="SAT","SAT",
AK2399="SPARE-ISSUE","SPARE-ISSUE",
AK2399="Fiber CAmtel","TRANS_FO_CAMTEL",
AK2399="Fiber AOF","Fiber AOF",
AK2399="Projet OCM (HUAWEI)","TRAVAUX-HUAWEI",
AK2399="Projet OCM (NOKIA)","TRAVAUX-NOKIA",
AK2399="ACCESS-ISSUE","ACCESS-ISSUE",
AK2399="Projet OCM (ZTE, NOKIA, autres projets)","TRAVAUX OCM",
AK2399="No root CAuse","No root cause",
AK2399="ODU HS","PDH",
AK2399="IP &amp; VLAN","PDH",
AK2399="Warehouse HUAWEI","SPARE-ISSUE",
AK2399="SPARE-HS","SPARE-ISSUE",
AK2399="Power Telco","BSS",AK2399="no impacts","no impacts"
),"")</f>
        <v>No root cause</v>
      </c>
      <c r="AJ2399" s="56" t="str" cm="1">
        <f t="array" ref="AJ2399">IFERROR(_xlfn.IFS(
AK2399="MPR ISSUE","TX ISSUE",
AK2399="BSS Hardware Issue","RAN ISSUE",
AK2399="Sites strategiques, MLL, Pylone, etc.","ENVTECH",
AK2399="AKTIVCO DEFAUT GE &amp; POWER Cabinet","POWER ISSUE",
AK2399="AKTIVCO Coupure ENEO &amp; Baisse de tension","POWER ISSUE",
AK2399="Coupure ENEO &amp; Baisse de tension","POWER ISSUE",
AK2399="Defaut GE &amp; POWER Cabinet","POWER ISSUE",
AK2399="Sharing","POWER ISSUE",
AK2399="Sites strategiques &amp; DataCenter","POWER ISSUE",
AK2399="Exclu","Exclu",
AK2399="SAT","TX ISSUE",
AK2399="SPARE-ISSUE","SPARE-ISSUE",
AK2399="Fiber CAmtel","TX ISSUE",
AK2399="Fiber AOF","TX ISSUE",
AK2399="Projet OCM (HUAWEI)","TRAVAUX-HUAWEI",
AK2399="Projet OCM (NOKIA)","TRAVAUX -NOKIA",
AK2399="ACCESS-ISSUE","ACCESS-ISSUE",
AK2399="Projet OCM (ZTE, NOKIA, autres projets)","TRAVAUX OCM",
AK2399="No root CAuse","No root cause",
AK2399="ODU HS","TX ISSUE",
AK2399="IP &amp; VLAN","TX ISSUE",
AK2399="Warehouse HUAWEI","SPARE-ISSUE",
AK2399="SPARE-HS","SPARE-ISSUE",
AK2399="Power Telco","RAN ISSUE",AK2399="no impacts","no impacts"
),"")</f>
        <v>No root cause</v>
      </c>
      <c r="AK2399" s="81" t="s">
        <v>5620</v>
      </c>
      <c r="AL2399" s="56" t="str" cm="1">
        <f t="array" ref="AL2399">IFERROR(_xlfn.IFS(
AK2399="MPR ISSUE","ACTIVE",
AK2399="BSS Hardware Issue","ACTIVE",
AK2399="Sites strategiques, MLL, Pylone, etc.","PASSIVE",
AK2399="AKTIVCO DEFAUT GE &amp; POWER Cabinet","PASSIVE",
AK2399="AKTIVCO Coupure ENEO &amp; Baisse de tension","PASSIVE",
AK2399="Coupure ENEO &amp; Baisse de tension","PASSIVE",
AK2399="Defaut GE &amp; POWER Cabinet","PASSIVE",
AK2399="Sharing","PASSIVE",
AK2399="Sites strategiques &amp; DataCenter","PASSIVE",
AK2399="Exclu","Exclu",
AK2399="SAT","ACTIVE",
AK2399="SPARE-ISSUE","SPARE-ISSUE",
AK2399="Fiber CAmtel","ACTIVE",
AK2399="Fiber AOF","ACTIVE",
AK2399="Projet OCM (HUAWEI)","PLANNED WORKS",
AK2399="Projet OCM (NOKIA)","PLANNED WORKS",
AK2399="ACCESS-ISSUE","ACCESS-ISSUE",
AK2399="Projet OCM (ZTE, NOKIA, autres projets)","PLANNED WORKS",
AK2399="No root CAuse","No root cause",
AK2399="ODU HS","ACTIVE",
AK2399="IP &amp; VLAN","ACTIVE",
AK2399="Warehouse HUAWEI","SPARE-ISSUE",
AK2399="SPARE-HS","SPARE-ISSUE",
AK2399="Power Telco","ACTIVE", AK2399="no impacts","no impacts"
),"")</f>
        <v>No root cause</v>
      </c>
      <c r="AM2399" s="108" t="s">
        <v>5537</v>
      </c>
      <c r="AN2399" s="117" t="s">
        <v>4997</v>
      </c>
      <c r="AO2399" s="114"/>
      <c r="AP2399" s="23" t="s">
        <v>5537</v>
      </c>
      <c r="AQ2399" s="23" t="s">
        <v>5537</v>
      </c>
      <c r="AR2399" s="7"/>
      <c r="AS2399" s="6"/>
      <c r="AT2399" s="7"/>
      <c r="AU2399" s="3" t="s">
        <v>5537</v>
      </c>
      <c r="AV2399" s="24" t="s">
        <v>5537</v>
      </c>
      <c r="AW2399" s="24" t="s">
        <v>5537</v>
      </c>
      <c r="AX2399" s="24" t="s">
        <v>5537</v>
      </c>
      <c r="AY2399" s="24" t="s">
        <v>5537</v>
      </c>
      <c r="AZ2399" s="24" t="s">
        <v>5537</v>
      </c>
      <c r="BA2399" s="24" t="s">
        <v>5537</v>
      </c>
      <c r="BB2399" s="24" t="s">
        <v>5537</v>
      </c>
      <c r="BC2399" s="24" t="s">
        <v>5537</v>
      </c>
      <c r="BD2399" s="24" t="s">
        <v>5537</v>
      </c>
      <c r="BE2399" s="24" t="s">
        <v>5537</v>
      </c>
      <c r="BF2399" s="24" t="s">
        <v>5537</v>
      </c>
      <c r="BG2399" s="24" t="s">
        <v>5537</v>
      </c>
      <c r="BH2399" s="24" t="s">
        <v>5537</v>
      </c>
      <c r="BI2399" s="9" t="s">
        <v>5537</v>
      </c>
      <c r="BJ2399" s="14"/>
      <c r="BK2399" s="14" t="s">
        <v>5537</v>
      </c>
      <c r="BL2399" s="14" t="str">
        <f>_xlfn.XLOOKUP(B2399,'[4]cell downs 18042026 17h'!$B:$B,'[4]cell downs 18042026 17h'!$B:$B,"")</f>
        <v/>
      </c>
      <c r="BM2399" s="14" t="str">
        <f>_xlfn.XLOOKUP(B2399,'[5]Cells Huawei 19042026 15h'!$B:$B,'[5]Cells Huawei 19042026 15h'!$B:$B,"")</f>
        <v/>
      </c>
      <c r="BN2399" s="9" t="str">
        <f>_xlfn.XLOOKUP(B2399,'[6]cells down 19042026 9H40'!$B:$B,'[6]cells down 19042026 9H40'!$B:$B,"")</f>
        <v/>
      </c>
      <c r="BO2399" s="9" t="s">
        <v>4997</v>
      </c>
      <c r="BP2399" s="9" t="s">
        <v>5537</v>
      </c>
    </row>
    <row r="2400" spans="1:68" s="9" customFormat="1" x14ac:dyDescent="0.35">
      <c r="A2400" s="1" t="s">
        <v>5002</v>
      </c>
      <c r="B2400" s="8" t="s">
        <v>5003</v>
      </c>
      <c r="C2400" s="3" t="str">
        <f>_xlfn.XLOOKUP(B2400,'[1]daily break down'!$D:$D,'[1]daily break down'!$E:$E,"")</f>
        <v>LITTORAL</v>
      </c>
      <c r="D2400" s="1"/>
      <c r="E2400" s="1"/>
      <c r="F2400" s="3" t="s">
        <v>31</v>
      </c>
      <c r="G2400" s="1" t="s">
        <v>5004</v>
      </c>
      <c r="H2400" s="41" t="str">
        <f>_xlfn.XLOOKUP(B2400,[2]CALCULATION!$B:$B,[2]CALCULATION!$H:$H,"")</f>
        <v>ZTE</v>
      </c>
      <c r="I2400" s="34">
        <v>0</v>
      </c>
      <c r="J2400" s="34">
        <v>0</v>
      </c>
      <c r="K2400" s="34">
        <v>0</v>
      </c>
      <c r="L2400" s="34">
        <v>0</v>
      </c>
      <c r="M2400" s="34">
        <v>0</v>
      </c>
      <c r="N2400" s="34">
        <v>0</v>
      </c>
      <c r="O2400" s="34">
        <v>0</v>
      </c>
      <c r="P2400" s="34">
        <v>0</v>
      </c>
      <c r="Q2400" s="34">
        <v>0</v>
      </c>
      <c r="R2400" s="34">
        <v>0</v>
      </c>
      <c r="S2400" s="109">
        <v>0</v>
      </c>
      <c r="T2400" s="109">
        <f>_xlfn.XLOOKUP(B2400,'[3]Nur des jours'!$B:$B,'[3]Nur des jours'!$U:$U,"")</f>
        <v>0</v>
      </c>
      <c r="U2400" s="109">
        <v>0</v>
      </c>
      <c r="V2400" s="109">
        <v>0</v>
      </c>
      <c r="W2400" s="109">
        <v>0</v>
      </c>
      <c r="X2400" s="109">
        <v>0</v>
      </c>
      <c r="Y2400" s="109">
        <v>0</v>
      </c>
      <c r="Z2400" s="109">
        <v>0</v>
      </c>
      <c r="AA2400" s="109">
        <v>0</v>
      </c>
      <c r="AB2400" s="109">
        <v>0</v>
      </c>
      <c r="AC2400" s="109">
        <v>0</v>
      </c>
      <c r="AD2400" s="109">
        <v>0</v>
      </c>
      <c r="AE2400" s="109">
        <v>0</v>
      </c>
      <c r="AF2400" s="109">
        <v>0</v>
      </c>
      <c r="AG2400" s="57" t="str">
        <f>_xlfn.XLOOKUP(B2400,[3]CALCULATION!$B:$B,[3]CALCULATION!$M:$M,"")</f>
        <v>Operationnel</v>
      </c>
      <c r="AH2400" s="57"/>
      <c r="AI2400" s="56" t="str" cm="1">
        <f t="array" ref="AI2400">IFERROR(_xlfn.IFS(
AK2400="MPR ISSUE","PDH",
AK2400="BSS Hardware Issue","BSS",
AK2400="Sites strategiques, MLL, Pylone, etc.","ENVTECH",
AK2400="AKTIVCO DEFAUT GE &amp; POWER Cabinet","AKTIVCO",
AK2400="AKTIVCO Coupure ENEO &amp; Baisse de tension","AKTIVCO GRID ONLY",
AK2400="Coupure ENEO &amp; Baisse de tension","IHS GRID ONLY",
AK2400="Defaut GE &amp; POWER Cabinet","IHS",
AK2400="Sharing","Partners",
AK2400="Sites strategiques &amp; DataCenter","SST &amp; DC",
AK2400="Exclu","Exclu",
AK2400="SAT","SAT",
AK2400="SPARE-ISSUE","SPARE-ISSUE",
AK2400="Fiber CAmtel","TRANS_FO_CAMTEL",
AK2400="Fiber AOF","Fiber AOF",
AK2400="Projet OCM (HUAWEI)","TRAVAUX-HUAWEI",
AK2400="Projet OCM (NOKIA)","TRAVAUX-NOKIA",
AK2400="ACCESS-ISSUE","ACCESS-ISSUE",
AK2400="Projet OCM (ZTE, NOKIA, autres projets)","TRAVAUX OCM",
AK2400="No root CAuse","No root cause",
AK2400="ODU HS","PDH",
AK2400="IP &amp; VLAN","PDH",
AK2400="Warehouse HUAWEI","SPARE-ISSUE",
AK2400="SPARE-HS","SPARE-ISSUE",
AK2400="Power Telco","BSS",AK2400="no impacts","no impacts"
),"")</f>
        <v>No root cause</v>
      </c>
      <c r="AJ2400" s="56" t="str" cm="1">
        <f t="array" ref="AJ2400">IFERROR(_xlfn.IFS(
AK2400="MPR ISSUE","TX ISSUE",
AK2400="BSS Hardware Issue","RAN ISSUE",
AK2400="Sites strategiques, MLL, Pylone, etc.","ENVTECH",
AK2400="AKTIVCO DEFAUT GE &amp; POWER Cabinet","POWER ISSUE",
AK2400="AKTIVCO Coupure ENEO &amp; Baisse de tension","POWER ISSUE",
AK2400="Coupure ENEO &amp; Baisse de tension","POWER ISSUE",
AK2400="Defaut GE &amp; POWER Cabinet","POWER ISSUE",
AK2400="Sharing","POWER ISSUE",
AK2400="Sites strategiques &amp; DataCenter","POWER ISSUE",
AK2400="Exclu","Exclu",
AK2400="SAT","TX ISSUE",
AK2400="SPARE-ISSUE","SPARE-ISSUE",
AK2400="Fiber CAmtel","TX ISSUE",
AK2400="Fiber AOF","TX ISSUE",
AK2400="Projet OCM (HUAWEI)","TRAVAUX-HUAWEI",
AK2400="Projet OCM (NOKIA)","TRAVAUX -NOKIA",
AK2400="ACCESS-ISSUE","ACCESS-ISSUE",
AK2400="Projet OCM (ZTE, NOKIA, autres projets)","TRAVAUX OCM",
AK2400="No root CAuse","No root cause",
AK2400="ODU HS","TX ISSUE",
AK2400="IP &amp; VLAN","TX ISSUE",
AK2400="Warehouse HUAWEI","SPARE-ISSUE",
AK2400="SPARE-HS","SPARE-ISSUE",
AK2400="Power Telco","RAN ISSUE",AK2400="no impacts","no impacts"
),"")</f>
        <v>No root cause</v>
      </c>
      <c r="AK2400" s="81" t="s">
        <v>5620</v>
      </c>
      <c r="AL2400" s="56" t="str" cm="1">
        <f t="array" ref="AL2400">IFERROR(_xlfn.IFS(
AK2400="MPR ISSUE","ACTIVE",
AK2400="BSS Hardware Issue","ACTIVE",
AK2400="Sites strategiques, MLL, Pylone, etc.","PASSIVE",
AK2400="AKTIVCO DEFAUT GE &amp; POWER Cabinet","PASSIVE",
AK2400="AKTIVCO Coupure ENEO &amp; Baisse de tension","PASSIVE",
AK2400="Coupure ENEO &amp; Baisse de tension","PASSIVE",
AK2400="Defaut GE &amp; POWER Cabinet","PASSIVE",
AK2400="Sharing","PASSIVE",
AK2400="Sites strategiques &amp; DataCenter","PASSIVE",
AK2400="Exclu","Exclu",
AK2400="SAT","ACTIVE",
AK2400="SPARE-ISSUE","SPARE-ISSUE",
AK2400="Fiber CAmtel","ACTIVE",
AK2400="Fiber AOF","ACTIVE",
AK2400="Projet OCM (HUAWEI)","PLANNED WORKS",
AK2400="Projet OCM (NOKIA)","PLANNED WORKS",
AK2400="ACCESS-ISSUE","ACCESS-ISSUE",
AK2400="Projet OCM (ZTE, NOKIA, autres projets)","PLANNED WORKS",
AK2400="No root CAuse","No root cause",
AK2400="ODU HS","ACTIVE",
AK2400="IP &amp; VLAN","ACTIVE",
AK2400="Warehouse HUAWEI","SPARE-ISSUE",
AK2400="SPARE-HS","SPARE-ISSUE",
AK2400="Power Telco","ACTIVE", AK2400="no impacts","no impacts"
),"")</f>
        <v>No root cause</v>
      </c>
      <c r="AM2400" s="108" t="s">
        <v>5537</v>
      </c>
      <c r="AN2400" s="117" t="s">
        <v>5003</v>
      </c>
      <c r="AP2400" s="23" t="s">
        <v>5537</v>
      </c>
      <c r="AQ2400" s="23" t="s">
        <v>5537</v>
      </c>
      <c r="AR2400" s="7"/>
      <c r="AS2400" s="6"/>
      <c r="AT2400" s="7"/>
      <c r="AU2400" s="3" t="s">
        <v>5537</v>
      </c>
      <c r="AV2400" s="24" t="s">
        <v>5537</v>
      </c>
      <c r="AW2400" s="24" t="s">
        <v>5537</v>
      </c>
      <c r="AX2400" s="24" t="s">
        <v>5537</v>
      </c>
      <c r="AY2400" s="24" t="s">
        <v>5537</v>
      </c>
      <c r="AZ2400" s="24" t="s">
        <v>5537</v>
      </c>
      <c r="BA2400" s="24" t="s">
        <v>5537</v>
      </c>
      <c r="BB2400" s="24" t="s">
        <v>5537</v>
      </c>
      <c r="BC2400" s="24" t="s">
        <v>5537</v>
      </c>
      <c r="BD2400" s="24" t="s">
        <v>5537</v>
      </c>
      <c r="BE2400" s="24" t="s">
        <v>5537</v>
      </c>
      <c r="BF2400" s="24" t="s">
        <v>5537</v>
      </c>
      <c r="BG2400" s="24" t="s">
        <v>5537</v>
      </c>
      <c r="BH2400" s="24" t="s">
        <v>5537</v>
      </c>
      <c r="BI2400" s="9" t="s">
        <v>5537</v>
      </c>
      <c r="BJ2400" s="14"/>
      <c r="BK2400" s="14" t="s">
        <v>5537</v>
      </c>
      <c r="BL2400" s="14" t="str">
        <f>_xlfn.XLOOKUP(B2400,'[4]cell downs 18042026 17h'!$B:$B,'[4]cell downs 18042026 17h'!$B:$B,"")</f>
        <v/>
      </c>
      <c r="BM2400" s="14" t="str">
        <f>_xlfn.XLOOKUP(B2400,'[5]Cells Huawei 19042026 15h'!$B:$B,'[5]Cells Huawei 19042026 15h'!$B:$B,"")</f>
        <v/>
      </c>
      <c r="BN2400" s="9" t="str">
        <f>_xlfn.XLOOKUP(B2400,'[6]cells down 19042026 9H40'!$B:$B,'[6]cells down 19042026 9H40'!$B:$B,"")</f>
        <v/>
      </c>
      <c r="BO2400" s="9" t="s">
        <v>5537</v>
      </c>
      <c r="BP2400" s="9" t="s">
        <v>318</v>
      </c>
    </row>
    <row r="2401" spans="1:68" s="9" customFormat="1" x14ac:dyDescent="0.35">
      <c r="A2401" s="1" t="s">
        <v>5005</v>
      </c>
      <c r="B2401" s="8" t="s">
        <v>5006</v>
      </c>
      <c r="C2401" s="3" t="str">
        <f>_xlfn.XLOOKUP(B2401,'[1]daily break down'!$D:$D,'[1]daily break down'!$E:$E,"")</f>
        <v>NORD-OUEST</v>
      </c>
      <c r="D2401" s="1"/>
      <c r="E2401" s="1"/>
      <c r="F2401" s="3" t="s">
        <v>69</v>
      </c>
      <c r="G2401" s="1" t="s">
        <v>52</v>
      </c>
      <c r="H2401" s="41" t="str">
        <f>_xlfn.XLOOKUP(B2401,[2]CALCULATION!$B:$B,[2]CALCULATION!$H:$H,"")</f>
        <v>ZTE</v>
      </c>
      <c r="I2401" s="34">
        <v>0</v>
      </c>
      <c r="J2401" s="34">
        <v>0</v>
      </c>
      <c r="K2401" s="34">
        <v>0</v>
      </c>
      <c r="L2401" s="34">
        <v>0</v>
      </c>
      <c r="M2401" s="34">
        <v>0</v>
      </c>
      <c r="N2401" s="34">
        <v>0</v>
      </c>
      <c r="O2401" s="34">
        <v>0</v>
      </c>
      <c r="P2401" s="34">
        <v>0</v>
      </c>
      <c r="Q2401" s="34">
        <v>0</v>
      </c>
      <c r="R2401" s="34">
        <v>0</v>
      </c>
      <c r="S2401" s="109">
        <v>0</v>
      </c>
      <c r="T2401" s="109">
        <f>_xlfn.XLOOKUP(B2401,'[3]Nur des jours'!$B:$B,'[3]Nur des jours'!$U:$U,"")</f>
        <v>0</v>
      </c>
      <c r="U2401" s="109">
        <v>0</v>
      </c>
      <c r="V2401" s="109">
        <v>0</v>
      </c>
      <c r="W2401" s="109">
        <v>0</v>
      </c>
      <c r="X2401" s="109">
        <v>0</v>
      </c>
      <c r="Y2401" s="109">
        <v>0</v>
      </c>
      <c r="Z2401" s="109">
        <v>0</v>
      </c>
      <c r="AA2401" s="109">
        <v>0</v>
      </c>
      <c r="AB2401" s="109">
        <v>0</v>
      </c>
      <c r="AC2401" s="109">
        <v>0</v>
      </c>
      <c r="AD2401" s="109">
        <v>0</v>
      </c>
      <c r="AE2401" s="109">
        <v>0</v>
      </c>
      <c r="AF2401" s="109">
        <v>0</v>
      </c>
      <c r="AG2401" s="57" t="str">
        <f>_xlfn.XLOOKUP(B2401,[3]CALCULATION!$B:$B,[3]CALCULATION!$M:$M,"")</f>
        <v>Operationnel</v>
      </c>
      <c r="AH2401" s="57"/>
      <c r="AI2401" s="56" t="str" cm="1">
        <f t="array" ref="AI2401">IFERROR(_xlfn.IFS(
AK2401="MPR ISSUE","PDH",
AK2401="BSS Hardware Issue","BSS",
AK2401="Sites strategiques, MLL, Pylone, etc.","ENVTECH",
AK2401="AKTIVCO DEFAUT GE &amp; POWER Cabinet","AKTIVCO",
AK2401="AKTIVCO Coupure ENEO &amp; Baisse de tension","AKTIVCO GRID ONLY",
AK2401="Coupure ENEO &amp; Baisse de tension","IHS GRID ONLY",
AK2401="Defaut GE &amp; POWER Cabinet","IHS",
AK2401="Sharing","Partners",
AK2401="Sites strategiques &amp; DataCenter","SST &amp; DC",
AK2401="Exclu","Exclu",
AK2401="SAT","SAT",
AK2401="SPARE-ISSUE","SPARE-ISSUE",
AK2401="Fiber CAmtel","TRANS_FO_CAMTEL",
AK2401="Fiber AOF","Fiber AOF",
AK2401="Projet OCM (HUAWEI)","TRAVAUX-HUAWEI",
AK2401="Projet OCM (NOKIA)","TRAVAUX-NOKIA",
AK2401="ACCESS-ISSUE","ACCESS-ISSUE",
AK2401="Projet OCM (ZTE, NOKIA, autres projets)","TRAVAUX OCM",
AK2401="No root CAuse","No root cause",
AK2401="ODU HS","PDH",
AK2401="IP &amp; VLAN","PDH",
AK2401="Warehouse HUAWEI","SPARE-ISSUE",
AK2401="SPARE-HS","SPARE-ISSUE",
AK2401="Power Telco","BSS",AK2401="no impacts","no impacts"
),"")</f>
        <v>No root cause</v>
      </c>
      <c r="AJ2401" s="56" t="str" cm="1">
        <f t="array" ref="AJ2401">IFERROR(_xlfn.IFS(
AK2401="MPR ISSUE","TX ISSUE",
AK2401="BSS Hardware Issue","RAN ISSUE",
AK2401="Sites strategiques, MLL, Pylone, etc.","ENVTECH",
AK2401="AKTIVCO DEFAUT GE &amp; POWER Cabinet","POWER ISSUE",
AK2401="AKTIVCO Coupure ENEO &amp; Baisse de tension","POWER ISSUE",
AK2401="Coupure ENEO &amp; Baisse de tension","POWER ISSUE",
AK2401="Defaut GE &amp; POWER Cabinet","POWER ISSUE",
AK2401="Sharing","POWER ISSUE",
AK2401="Sites strategiques &amp; DataCenter","POWER ISSUE",
AK2401="Exclu","Exclu",
AK2401="SAT","TX ISSUE",
AK2401="SPARE-ISSUE","SPARE-ISSUE",
AK2401="Fiber CAmtel","TX ISSUE",
AK2401="Fiber AOF","TX ISSUE",
AK2401="Projet OCM (HUAWEI)","TRAVAUX-HUAWEI",
AK2401="Projet OCM (NOKIA)","TRAVAUX -NOKIA",
AK2401="ACCESS-ISSUE","ACCESS-ISSUE",
AK2401="Projet OCM (ZTE, NOKIA, autres projets)","TRAVAUX OCM",
AK2401="No root CAuse","No root cause",
AK2401="ODU HS","TX ISSUE",
AK2401="IP &amp; VLAN","TX ISSUE",
AK2401="Warehouse HUAWEI","SPARE-ISSUE",
AK2401="SPARE-HS","SPARE-ISSUE",
AK2401="Power Telco","RAN ISSUE",AK2401="no impacts","no impacts"
),"")</f>
        <v>No root cause</v>
      </c>
      <c r="AK2401" s="81" t="s">
        <v>5620</v>
      </c>
      <c r="AL2401" s="56" t="str" cm="1">
        <f t="array" ref="AL2401">IFERROR(_xlfn.IFS(
AK2401="MPR ISSUE","ACTIVE",
AK2401="BSS Hardware Issue","ACTIVE",
AK2401="Sites strategiques, MLL, Pylone, etc.","PASSIVE",
AK2401="AKTIVCO DEFAUT GE &amp; POWER Cabinet","PASSIVE",
AK2401="AKTIVCO Coupure ENEO &amp; Baisse de tension","PASSIVE",
AK2401="Coupure ENEO &amp; Baisse de tension","PASSIVE",
AK2401="Defaut GE &amp; POWER Cabinet","PASSIVE",
AK2401="Sharing","PASSIVE",
AK2401="Sites strategiques &amp; DataCenter","PASSIVE",
AK2401="Exclu","Exclu",
AK2401="SAT","ACTIVE",
AK2401="SPARE-ISSUE","SPARE-ISSUE",
AK2401="Fiber CAmtel","ACTIVE",
AK2401="Fiber AOF","ACTIVE",
AK2401="Projet OCM (HUAWEI)","PLANNED WORKS",
AK2401="Projet OCM (NOKIA)","PLANNED WORKS",
AK2401="ACCESS-ISSUE","ACCESS-ISSUE",
AK2401="Projet OCM (ZTE, NOKIA, autres projets)","PLANNED WORKS",
AK2401="No root CAuse","No root cause",
AK2401="ODU HS","ACTIVE",
AK2401="IP &amp; VLAN","ACTIVE",
AK2401="Warehouse HUAWEI","SPARE-ISSUE",
AK2401="SPARE-HS","SPARE-ISSUE",
AK2401="Power Telco","ACTIVE", AK2401="no impacts","no impacts"
),"")</f>
        <v>No root cause</v>
      </c>
      <c r="AM2401" s="108" t="s">
        <v>5537</v>
      </c>
      <c r="AN2401" s="117" t="s">
        <v>5006</v>
      </c>
      <c r="AP2401" s="23" t="s">
        <v>5537</v>
      </c>
      <c r="AQ2401" s="23" t="s">
        <v>5537</v>
      </c>
      <c r="AR2401" s="7"/>
      <c r="AS2401" s="6"/>
      <c r="AT2401" s="7"/>
      <c r="AU2401" s="3" t="s">
        <v>5537</v>
      </c>
      <c r="AV2401" s="24" t="s">
        <v>5537</v>
      </c>
      <c r="AW2401" s="24" t="s">
        <v>5537</v>
      </c>
      <c r="AX2401" s="24" t="s">
        <v>5537</v>
      </c>
      <c r="AY2401" s="24" t="s">
        <v>5537</v>
      </c>
      <c r="AZ2401" s="24" t="s">
        <v>5537</v>
      </c>
      <c r="BA2401" s="24" t="s">
        <v>5537</v>
      </c>
      <c r="BB2401" s="24" t="s">
        <v>5537</v>
      </c>
      <c r="BC2401" s="24" t="s">
        <v>5537</v>
      </c>
      <c r="BD2401" s="24" t="s">
        <v>5537</v>
      </c>
      <c r="BE2401" s="24" t="s">
        <v>5537</v>
      </c>
      <c r="BF2401" s="24" t="s">
        <v>5537</v>
      </c>
      <c r="BG2401" s="24" t="s">
        <v>5537</v>
      </c>
      <c r="BH2401" s="24" t="s">
        <v>5537</v>
      </c>
      <c r="BI2401" s="9" t="s">
        <v>5537</v>
      </c>
      <c r="BJ2401" s="14"/>
      <c r="BK2401" s="14" t="s">
        <v>5537</v>
      </c>
      <c r="BL2401" s="14" t="str">
        <f>_xlfn.XLOOKUP(B2401,'[4]cell downs 18042026 17h'!$B:$B,'[4]cell downs 18042026 17h'!$B:$B,"")</f>
        <v/>
      </c>
      <c r="BM2401" s="14" t="str">
        <f>_xlfn.XLOOKUP(B2401,'[5]Cells Huawei 19042026 15h'!$B:$B,'[5]Cells Huawei 19042026 15h'!$B:$B,"")</f>
        <v/>
      </c>
      <c r="BN2401" s="9" t="str">
        <f>_xlfn.XLOOKUP(B2401,'[6]cells down 19042026 9H40'!$B:$B,'[6]cells down 19042026 9H40'!$B:$B,"")</f>
        <v/>
      </c>
      <c r="BO2401" s="9" t="s">
        <v>5537</v>
      </c>
      <c r="BP2401" s="9" t="s">
        <v>5537</v>
      </c>
    </row>
    <row r="2402" spans="1:68" s="9" customFormat="1" x14ac:dyDescent="0.35">
      <c r="A2402" s="1" t="s">
        <v>5095</v>
      </c>
      <c r="B2402" s="8" t="s">
        <v>5096</v>
      </c>
      <c r="C2402" s="3" t="str">
        <f>_xlfn.XLOOKUP(B2402,'[1]daily break down'!$D:$D,'[1]daily break down'!$E:$E,"")</f>
        <v>CENTRE</v>
      </c>
      <c r="D2402" s="1" t="s">
        <v>11</v>
      </c>
      <c r="E2402" s="1" t="s">
        <v>318</v>
      </c>
      <c r="F2402" s="3" t="s">
        <v>37</v>
      </c>
      <c r="G2402" s="1" t="s">
        <v>5097</v>
      </c>
      <c r="H2402" s="41" t="str">
        <f>_xlfn.XLOOKUP(B2402,[2]CALCULATION!$B:$B,[2]CALCULATION!$H:$H,"")</f>
        <v>ZTE</v>
      </c>
      <c r="I2402" s="34">
        <v>0</v>
      </c>
      <c r="J2402" s="34">
        <v>0</v>
      </c>
      <c r="K2402" s="34">
        <v>0</v>
      </c>
      <c r="L2402" s="34">
        <v>0</v>
      </c>
      <c r="M2402" s="34">
        <v>0</v>
      </c>
      <c r="N2402" s="34">
        <v>0</v>
      </c>
      <c r="O2402" s="34">
        <v>0</v>
      </c>
      <c r="P2402" s="34">
        <v>0</v>
      </c>
      <c r="Q2402" s="34">
        <v>0</v>
      </c>
      <c r="R2402" s="34">
        <v>0</v>
      </c>
      <c r="S2402" s="109">
        <v>0</v>
      </c>
      <c r="T2402" s="109">
        <f>_xlfn.XLOOKUP(B2402,'[3]Nur des jours'!$B:$B,'[3]Nur des jours'!$U:$U,"")</f>
        <v>0</v>
      </c>
      <c r="U2402" s="109">
        <v>0</v>
      </c>
      <c r="V2402" s="109">
        <v>0</v>
      </c>
      <c r="W2402" s="109">
        <v>0</v>
      </c>
      <c r="X2402" s="109">
        <v>0</v>
      </c>
      <c r="Y2402" s="109">
        <v>0</v>
      </c>
      <c r="Z2402" s="109">
        <v>0</v>
      </c>
      <c r="AA2402" s="109">
        <v>0</v>
      </c>
      <c r="AB2402" s="109">
        <v>0</v>
      </c>
      <c r="AC2402" s="109">
        <v>0</v>
      </c>
      <c r="AD2402" s="109">
        <v>0</v>
      </c>
      <c r="AE2402" s="109">
        <v>0</v>
      </c>
      <c r="AF2402" s="109">
        <v>0</v>
      </c>
      <c r="AG2402" s="57" t="str">
        <f>_xlfn.XLOOKUP(B2402,[3]CALCULATION!$B:$B,[3]CALCULATION!$M:$M,"")</f>
        <v>Operationnel</v>
      </c>
      <c r="AH2402" s="57"/>
      <c r="AI2402" s="56" t="str" cm="1">
        <f t="array" ref="AI2402">IFERROR(_xlfn.IFS(
AK2402="MPR ISSUE","PDH",
AK2402="BSS Hardware Issue","BSS",
AK2402="Sites strategiques, MLL, Pylone, etc.","ENVTECH",
AK2402="AKTIVCO DEFAUT GE &amp; POWER Cabinet","AKTIVCO",
AK2402="AKTIVCO Coupure ENEO &amp; Baisse de tension","AKTIVCO GRID ONLY",
AK2402="Coupure ENEO &amp; Baisse de tension","IHS GRID ONLY",
AK2402="Defaut GE &amp; POWER Cabinet","IHS",
AK2402="Sharing","Partners",
AK2402="Sites strategiques &amp; DataCenter","SST &amp; DC",
AK2402="Exclu","Exclu",
AK2402="SAT","SAT",
AK2402="SPARE-ISSUE","SPARE-ISSUE",
AK2402="Fiber CAmtel","TRANS_FO_CAMTEL",
AK2402="Fiber AOF","Fiber AOF",
AK2402="Projet OCM (HUAWEI)","TRAVAUX-HUAWEI",
AK2402="Projet OCM (NOKIA)","TRAVAUX-NOKIA",
AK2402="ACCESS-ISSUE","ACCESS-ISSUE",
AK2402="Projet OCM (ZTE, NOKIA, autres projets)","TRAVAUX OCM",
AK2402="No root CAuse","No root cause",
AK2402="ODU HS","PDH",
AK2402="IP &amp; VLAN","PDH",
AK2402="Warehouse HUAWEI","SPARE-ISSUE",
AK2402="SPARE-HS","SPARE-ISSUE",
AK2402="Power Telco","BSS",AK2402="no impacts","no impacts"
),"")</f>
        <v>No root cause</v>
      </c>
      <c r="AJ2402" s="56" t="str" cm="1">
        <f t="array" ref="AJ2402">IFERROR(_xlfn.IFS(
AK2402="MPR ISSUE","TX ISSUE",
AK2402="BSS Hardware Issue","RAN ISSUE",
AK2402="Sites strategiques, MLL, Pylone, etc.","ENVTECH",
AK2402="AKTIVCO DEFAUT GE &amp; POWER Cabinet","POWER ISSUE",
AK2402="AKTIVCO Coupure ENEO &amp; Baisse de tension","POWER ISSUE",
AK2402="Coupure ENEO &amp; Baisse de tension","POWER ISSUE",
AK2402="Defaut GE &amp; POWER Cabinet","POWER ISSUE",
AK2402="Sharing","POWER ISSUE",
AK2402="Sites strategiques &amp; DataCenter","POWER ISSUE",
AK2402="Exclu","Exclu",
AK2402="SAT","TX ISSUE",
AK2402="SPARE-ISSUE","SPARE-ISSUE",
AK2402="Fiber CAmtel","TX ISSUE",
AK2402="Fiber AOF","TX ISSUE",
AK2402="Projet OCM (HUAWEI)","TRAVAUX-HUAWEI",
AK2402="Projet OCM (NOKIA)","TRAVAUX -NOKIA",
AK2402="ACCESS-ISSUE","ACCESS-ISSUE",
AK2402="Projet OCM (ZTE, NOKIA, autres projets)","TRAVAUX OCM",
AK2402="No root CAuse","No root cause",
AK2402="ODU HS","TX ISSUE",
AK2402="IP &amp; VLAN","TX ISSUE",
AK2402="Warehouse HUAWEI","SPARE-ISSUE",
AK2402="SPARE-HS","SPARE-ISSUE",
AK2402="Power Telco","RAN ISSUE",AK2402="no impacts","no impacts"
),"")</f>
        <v>No root cause</v>
      </c>
      <c r="AK2402" s="81" t="s">
        <v>5620</v>
      </c>
      <c r="AL2402" s="56" t="str" cm="1">
        <f t="array" ref="AL2402">IFERROR(_xlfn.IFS(
AK2402="MPR ISSUE","ACTIVE",
AK2402="BSS Hardware Issue","ACTIVE",
AK2402="Sites strategiques, MLL, Pylone, etc.","PASSIVE",
AK2402="AKTIVCO DEFAUT GE &amp; POWER Cabinet","PASSIVE",
AK2402="AKTIVCO Coupure ENEO &amp; Baisse de tension","PASSIVE",
AK2402="Coupure ENEO &amp; Baisse de tension","PASSIVE",
AK2402="Defaut GE &amp; POWER Cabinet","PASSIVE",
AK2402="Sharing","PASSIVE",
AK2402="Sites strategiques &amp; DataCenter","PASSIVE",
AK2402="Exclu","Exclu",
AK2402="SAT","ACTIVE",
AK2402="SPARE-ISSUE","SPARE-ISSUE",
AK2402="Fiber CAmtel","ACTIVE",
AK2402="Fiber AOF","ACTIVE",
AK2402="Projet OCM (HUAWEI)","PLANNED WORKS",
AK2402="Projet OCM (NOKIA)","PLANNED WORKS",
AK2402="ACCESS-ISSUE","ACCESS-ISSUE",
AK2402="Projet OCM (ZTE, NOKIA, autres projets)","PLANNED WORKS",
AK2402="No root CAuse","No root cause",
AK2402="ODU HS","ACTIVE",
AK2402="IP &amp; VLAN","ACTIVE",
AK2402="Warehouse HUAWEI","SPARE-ISSUE",
AK2402="SPARE-HS","SPARE-ISSUE",
AK2402="Power Telco","ACTIVE", AK2402="no impacts","no impacts"
),"")</f>
        <v>No root cause</v>
      </c>
      <c r="AM2402" s="108" t="s">
        <v>5537</v>
      </c>
      <c r="AN2402" s="117" t="s">
        <v>5096</v>
      </c>
      <c r="AP2402" s="23" t="s">
        <v>5537</v>
      </c>
      <c r="AQ2402" s="23" t="s">
        <v>5537</v>
      </c>
      <c r="AR2402" s="7"/>
      <c r="AS2402" s="6"/>
      <c r="AT2402" s="7"/>
      <c r="AU2402" s="3" t="s">
        <v>5537</v>
      </c>
      <c r="AV2402" s="24" t="s">
        <v>5537</v>
      </c>
      <c r="AW2402" s="24" t="s">
        <v>5537</v>
      </c>
      <c r="AX2402" s="24" t="s">
        <v>5537</v>
      </c>
      <c r="AY2402" s="24" t="s">
        <v>5537</v>
      </c>
      <c r="AZ2402" s="24" t="s">
        <v>5537</v>
      </c>
      <c r="BA2402" s="24" t="s">
        <v>5537</v>
      </c>
      <c r="BB2402" s="24" t="s">
        <v>5537</v>
      </c>
      <c r="BC2402" s="24" t="s">
        <v>5537</v>
      </c>
      <c r="BD2402" s="24" t="s">
        <v>5537</v>
      </c>
      <c r="BE2402" s="24" t="s">
        <v>5537</v>
      </c>
      <c r="BF2402" s="24" t="s">
        <v>5537</v>
      </c>
      <c r="BG2402" s="24" t="s">
        <v>5537</v>
      </c>
      <c r="BH2402" s="24" t="s">
        <v>5537</v>
      </c>
      <c r="BI2402" s="9" t="s">
        <v>5537</v>
      </c>
      <c r="BJ2402" s="14"/>
      <c r="BK2402" s="14" t="s">
        <v>5537</v>
      </c>
      <c r="BL2402" s="14" t="str">
        <f>_xlfn.XLOOKUP(B2402,'[4]cell downs 18042026 17h'!$B:$B,'[4]cell downs 18042026 17h'!$B:$B,"")</f>
        <v/>
      </c>
      <c r="BM2402" s="14" t="str">
        <f>_xlfn.XLOOKUP(B2402,'[5]Cells Huawei 19042026 15h'!$B:$B,'[5]Cells Huawei 19042026 15h'!$B:$B,"")</f>
        <v/>
      </c>
      <c r="BN2402" s="9" t="str">
        <f>_xlfn.XLOOKUP(B2402,'[6]cells down 19042026 9H40'!$B:$B,'[6]cells down 19042026 9H40'!$B:$B,"")</f>
        <v/>
      </c>
      <c r="BO2402" s="9" t="s">
        <v>5096</v>
      </c>
      <c r="BP2402" s="9" t="s">
        <v>5537</v>
      </c>
    </row>
    <row r="2403" spans="1:68" s="9" customFormat="1" x14ac:dyDescent="0.35">
      <c r="A2403" s="1" t="s">
        <v>5007</v>
      </c>
      <c r="B2403" s="8" t="s">
        <v>5008</v>
      </c>
      <c r="C2403" s="3" t="str">
        <f>_xlfn.XLOOKUP(B2403,'[1]daily break down'!$D:$D,'[1]daily break down'!$E:$E,"")</f>
        <v>LITTORAL</v>
      </c>
      <c r="D2403" s="1"/>
      <c r="E2403" s="1"/>
      <c r="F2403" s="3" t="s">
        <v>31</v>
      </c>
      <c r="G2403" s="1" t="s">
        <v>3505</v>
      </c>
      <c r="H2403" s="41" t="str">
        <f>_xlfn.XLOOKUP(B2403,[2]CALCULATION!$B:$B,[2]CALCULATION!$H:$H,"")</f>
        <v>ZTE</v>
      </c>
      <c r="I2403" s="34">
        <v>0</v>
      </c>
      <c r="J2403" s="34">
        <v>0</v>
      </c>
      <c r="K2403" s="34">
        <v>0</v>
      </c>
      <c r="L2403" s="34">
        <v>0</v>
      </c>
      <c r="M2403" s="34">
        <v>0</v>
      </c>
      <c r="N2403" s="34">
        <v>0</v>
      </c>
      <c r="O2403" s="34">
        <v>0</v>
      </c>
      <c r="P2403" s="34">
        <v>0</v>
      </c>
      <c r="Q2403" s="34">
        <v>0</v>
      </c>
      <c r="R2403" s="34">
        <v>0</v>
      </c>
      <c r="S2403" s="109">
        <v>0</v>
      </c>
      <c r="T2403" s="109">
        <f>_xlfn.XLOOKUP(B2403,'[3]Nur des jours'!$B:$B,'[3]Nur des jours'!$U:$U,"")</f>
        <v>0</v>
      </c>
      <c r="U2403" s="109">
        <v>0</v>
      </c>
      <c r="V2403" s="109">
        <v>0</v>
      </c>
      <c r="W2403" s="109">
        <v>0</v>
      </c>
      <c r="X2403" s="109">
        <v>0</v>
      </c>
      <c r="Y2403" s="109">
        <v>0</v>
      </c>
      <c r="Z2403" s="109">
        <v>0</v>
      </c>
      <c r="AA2403" s="109">
        <v>0</v>
      </c>
      <c r="AB2403" s="109">
        <v>0</v>
      </c>
      <c r="AC2403" s="109">
        <v>0</v>
      </c>
      <c r="AD2403" s="109">
        <v>0</v>
      </c>
      <c r="AE2403" s="109">
        <v>0</v>
      </c>
      <c r="AF2403" s="109">
        <v>0</v>
      </c>
      <c r="AG2403" s="57" t="str">
        <f>_xlfn.XLOOKUP(B2403,[3]CALCULATION!$B:$B,[3]CALCULATION!$M:$M,"")</f>
        <v>Operationnel</v>
      </c>
      <c r="AH2403" s="57"/>
      <c r="AI2403" s="56" t="str" cm="1">
        <f t="array" ref="AI2403">IFERROR(_xlfn.IFS(
AK2403="MPR ISSUE","PDH",
AK2403="BSS Hardware Issue","BSS",
AK2403="Sites strategiques, MLL, Pylone, etc.","ENVTECH",
AK2403="AKTIVCO DEFAUT GE &amp; POWER Cabinet","AKTIVCO",
AK2403="AKTIVCO Coupure ENEO &amp; Baisse de tension","AKTIVCO GRID ONLY",
AK2403="Coupure ENEO &amp; Baisse de tension","IHS GRID ONLY",
AK2403="Defaut GE &amp; POWER Cabinet","IHS",
AK2403="Sharing","Partners",
AK2403="Sites strategiques &amp; DataCenter","SST &amp; DC",
AK2403="Exclu","Exclu",
AK2403="SAT","SAT",
AK2403="SPARE-ISSUE","SPARE-ISSUE",
AK2403="Fiber CAmtel","TRANS_FO_CAMTEL",
AK2403="Fiber AOF","Fiber AOF",
AK2403="Projet OCM (HUAWEI)","TRAVAUX-HUAWEI",
AK2403="Projet OCM (NOKIA)","TRAVAUX-NOKIA",
AK2403="ACCESS-ISSUE","ACCESS-ISSUE",
AK2403="Projet OCM (ZTE, NOKIA, autres projets)","TRAVAUX OCM",
AK2403="No root CAuse","No root cause",
AK2403="ODU HS","PDH",
AK2403="IP &amp; VLAN","PDH",
AK2403="Warehouse HUAWEI","SPARE-ISSUE",
AK2403="SPARE-HS","SPARE-ISSUE",
AK2403="Power Telco","BSS",AK2403="no impacts","no impacts"
),"")</f>
        <v>No root cause</v>
      </c>
      <c r="AJ2403" s="56" t="str" cm="1">
        <f t="array" ref="AJ2403">IFERROR(_xlfn.IFS(
AK2403="MPR ISSUE","TX ISSUE",
AK2403="BSS Hardware Issue","RAN ISSUE",
AK2403="Sites strategiques, MLL, Pylone, etc.","ENVTECH",
AK2403="AKTIVCO DEFAUT GE &amp; POWER Cabinet","POWER ISSUE",
AK2403="AKTIVCO Coupure ENEO &amp; Baisse de tension","POWER ISSUE",
AK2403="Coupure ENEO &amp; Baisse de tension","POWER ISSUE",
AK2403="Defaut GE &amp; POWER Cabinet","POWER ISSUE",
AK2403="Sharing","POWER ISSUE",
AK2403="Sites strategiques &amp; DataCenter","POWER ISSUE",
AK2403="Exclu","Exclu",
AK2403="SAT","TX ISSUE",
AK2403="SPARE-ISSUE","SPARE-ISSUE",
AK2403="Fiber CAmtel","TX ISSUE",
AK2403="Fiber AOF","TX ISSUE",
AK2403="Projet OCM (HUAWEI)","TRAVAUX-HUAWEI",
AK2403="Projet OCM (NOKIA)","TRAVAUX -NOKIA",
AK2403="ACCESS-ISSUE","ACCESS-ISSUE",
AK2403="Projet OCM (ZTE, NOKIA, autres projets)","TRAVAUX OCM",
AK2403="No root CAuse","No root cause",
AK2403="ODU HS","TX ISSUE",
AK2403="IP &amp; VLAN","TX ISSUE",
AK2403="Warehouse HUAWEI","SPARE-ISSUE",
AK2403="SPARE-HS","SPARE-ISSUE",
AK2403="Power Telco","RAN ISSUE",AK2403="no impacts","no impacts"
),"")</f>
        <v>No root cause</v>
      </c>
      <c r="AK2403" s="81" t="s">
        <v>5620</v>
      </c>
      <c r="AL2403" s="56" t="str" cm="1">
        <f t="array" ref="AL2403">IFERROR(_xlfn.IFS(
AK2403="MPR ISSUE","ACTIVE",
AK2403="BSS Hardware Issue","ACTIVE",
AK2403="Sites strategiques, MLL, Pylone, etc.","PASSIVE",
AK2403="AKTIVCO DEFAUT GE &amp; POWER Cabinet","PASSIVE",
AK2403="AKTIVCO Coupure ENEO &amp; Baisse de tension","PASSIVE",
AK2403="Coupure ENEO &amp; Baisse de tension","PASSIVE",
AK2403="Defaut GE &amp; POWER Cabinet","PASSIVE",
AK2403="Sharing","PASSIVE",
AK2403="Sites strategiques &amp; DataCenter","PASSIVE",
AK2403="Exclu","Exclu",
AK2403="SAT","ACTIVE",
AK2403="SPARE-ISSUE","SPARE-ISSUE",
AK2403="Fiber CAmtel","ACTIVE",
AK2403="Fiber AOF","ACTIVE",
AK2403="Projet OCM (HUAWEI)","PLANNED WORKS",
AK2403="Projet OCM (NOKIA)","PLANNED WORKS",
AK2403="ACCESS-ISSUE","ACCESS-ISSUE",
AK2403="Projet OCM (ZTE, NOKIA, autres projets)","PLANNED WORKS",
AK2403="No root CAuse","No root cause",
AK2403="ODU HS","ACTIVE",
AK2403="IP &amp; VLAN","ACTIVE",
AK2403="Warehouse HUAWEI","SPARE-ISSUE",
AK2403="SPARE-HS","SPARE-ISSUE",
AK2403="Power Telco","ACTIVE", AK2403="no impacts","no impacts"
),"")</f>
        <v>No root cause</v>
      </c>
      <c r="AM2403" s="108" t="s">
        <v>5537</v>
      </c>
      <c r="AN2403" s="117" t="s">
        <v>5008</v>
      </c>
      <c r="AP2403" s="23" t="s">
        <v>5537</v>
      </c>
      <c r="AQ2403" s="23" t="s">
        <v>5537</v>
      </c>
      <c r="AR2403" s="7"/>
      <c r="AS2403" s="6"/>
      <c r="AT2403" s="7"/>
      <c r="AU2403" s="3" t="s">
        <v>5537</v>
      </c>
      <c r="AV2403" s="24" t="s">
        <v>5537</v>
      </c>
      <c r="AW2403" s="24" t="s">
        <v>5537</v>
      </c>
      <c r="AX2403" s="24" t="s">
        <v>5537</v>
      </c>
      <c r="AY2403" s="24" t="s">
        <v>5537</v>
      </c>
      <c r="AZ2403" s="24" t="s">
        <v>5537</v>
      </c>
      <c r="BA2403" s="24" t="s">
        <v>5537</v>
      </c>
      <c r="BB2403" s="24" t="s">
        <v>5537</v>
      </c>
      <c r="BC2403" s="24" t="s">
        <v>5537</v>
      </c>
      <c r="BD2403" s="24" t="s">
        <v>5537</v>
      </c>
      <c r="BE2403" s="24" t="s">
        <v>5537</v>
      </c>
      <c r="BF2403" s="24" t="s">
        <v>5537</v>
      </c>
      <c r="BG2403" s="24" t="s">
        <v>5537</v>
      </c>
      <c r="BH2403" s="24" t="s">
        <v>5537</v>
      </c>
      <c r="BI2403" s="9" t="s">
        <v>5537</v>
      </c>
      <c r="BJ2403" s="14"/>
      <c r="BK2403" s="14" t="s">
        <v>5537</v>
      </c>
      <c r="BL2403" s="14" t="str">
        <f>_xlfn.XLOOKUP(B2403,'[4]cell downs 18042026 17h'!$B:$B,'[4]cell downs 18042026 17h'!$B:$B,"")</f>
        <v/>
      </c>
      <c r="BM2403" s="14" t="str">
        <f>_xlfn.XLOOKUP(B2403,'[5]Cells Huawei 19042026 15h'!$B:$B,'[5]Cells Huawei 19042026 15h'!$B:$B,"")</f>
        <v/>
      </c>
      <c r="BN2403" s="9" t="str">
        <f>_xlfn.XLOOKUP(B2403,'[6]cells down 19042026 9H40'!$B:$B,'[6]cells down 19042026 9H40'!$B:$B,"")</f>
        <v/>
      </c>
      <c r="BO2403" s="9" t="s">
        <v>5537</v>
      </c>
      <c r="BP2403" s="9" t="s">
        <v>594</v>
      </c>
    </row>
    <row r="2404" spans="1:68" s="9" customFormat="1" x14ac:dyDescent="0.35">
      <c r="A2404" s="1" t="s">
        <v>5009</v>
      </c>
      <c r="B2404" s="8" t="s">
        <v>5010</v>
      </c>
      <c r="C2404" s="3" t="str">
        <f>_xlfn.XLOOKUP(B2404,'[1]daily break down'!$D:$D,'[1]daily break down'!$E:$E,"")</f>
        <v>CENTRE</v>
      </c>
      <c r="D2404" s="1" t="s">
        <v>21</v>
      </c>
      <c r="E2404" s="1" t="s">
        <v>122</v>
      </c>
      <c r="F2404" s="3" t="s">
        <v>69</v>
      </c>
      <c r="G2404" s="1" t="s">
        <v>5011</v>
      </c>
      <c r="H2404" s="41" t="str">
        <f>_xlfn.XLOOKUP(B2404,[2]CALCULATION!$B:$B,[2]CALCULATION!$H:$H,"")</f>
        <v>ZTE</v>
      </c>
      <c r="I2404" s="34">
        <v>0</v>
      </c>
      <c r="J2404" s="34">
        <v>0</v>
      </c>
      <c r="K2404" s="34">
        <v>0</v>
      </c>
      <c r="L2404" s="34">
        <v>0</v>
      </c>
      <c r="M2404" s="34">
        <v>0</v>
      </c>
      <c r="N2404" s="34">
        <v>0</v>
      </c>
      <c r="O2404" s="34">
        <v>0</v>
      </c>
      <c r="P2404" s="34">
        <v>0</v>
      </c>
      <c r="Q2404" s="34">
        <v>0</v>
      </c>
      <c r="R2404" s="34">
        <v>0</v>
      </c>
      <c r="S2404" s="109">
        <v>0</v>
      </c>
      <c r="T2404" s="109">
        <f>_xlfn.XLOOKUP(B2404,'[3]Nur des jours'!$B:$B,'[3]Nur des jours'!$U:$U,"")</f>
        <v>0</v>
      </c>
      <c r="U2404" s="109">
        <v>0</v>
      </c>
      <c r="V2404" s="109">
        <v>0</v>
      </c>
      <c r="W2404" s="109">
        <v>0</v>
      </c>
      <c r="X2404" s="109">
        <v>0</v>
      </c>
      <c r="Y2404" s="109">
        <v>0</v>
      </c>
      <c r="Z2404" s="109">
        <v>0</v>
      </c>
      <c r="AA2404" s="109">
        <v>0</v>
      </c>
      <c r="AB2404" s="109">
        <v>0</v>
      </c>
      <c r="AC2404" s="109">
        <v>0</v>
      </c>
      <c r="AD2404" s="109">
        <v>0</v>
      </c>
      <c r="AE2404" s="109">
        <v>0</v>
      </c>
      <c r="AF2404" s="109">
        <v>0</v>
      </c>
      <c r="AG2404" s="57" t="str">
        <f>_xlfn.XLOOKUP(B2404,[3]CALCULATION!$B:$B,[3]CALCULATION!$M:$M,"")</f>
        <v>Operationnel</v>
      </c>
      <c r="AH2404" s="57"/>
      <c r="AI2404" s="56" t="str" cm="1">
        <f t="array" ref="AI2404">IFERROR(_xlfn.IFS(
AK2404="MPR ISSUE","PDH",
AK2404="BSS Hardware Issue","BSS",
AK2404="Sites strategiques, MLL, Pylone, etc.","ENVTECH",
AK2404="AKTIVCO DEFAUT GE &amp; POWER Cabinet","AKTIVCO",
AK2404="AKTIVCO Coupure ENEO &amp; Baisse de tension","AKTIVCO GRID ONLY",
AK2404="Coupure ENEO &amp; Baisse de tension","IHS GRID ONLY",
AK2404="Defaut GE &amp; POWER Cabinet","IHS",
AK2404="Sharing","Partners",
AK2404="Sites strategiques &amp; DataCenter","SST &amp; DC",
AK2404="Exclu","Exclu",
AK2404="SAT","SAT",
AK2404="SPARE-ISSUE","SPARE-ISSUE",
AK2404="Fiber CAmtel","TRANS_FO_CAMTEL",
AK2404="Fiber AOF","Fiber AOF",
AK2404="Projet OCM (HUAWEI)","TRAVAUX-HUAWEI",
AK2404="Projet OCM (NOKIA)","TRAVAUX-NOKIA",
AK2404="ACCESS-ISSUE","ACCESS-ISSUE",
AK2404="Projet OCM (ZTE, NOKIA, autres projets)","TRAVAUX OCM",
AK2404="No root CAuse","No root cause",
AK2404="ODU HS","PDH",
AK2404="IP &amp; VLAN","PDH",
AK2404="Warehouse HUAWEI","SPARE-ISSUE",
AK2404="SPARE-HS","SPARE-ISSUE",
AK2404="Power Telco","BSS",AK2404="no impacts","no impacts"
),"")</f>
        <v>No root cause</v>
      </c>
      <c r="AJ2404" s="56" t="str" cm="1">
        <f t="array" ref="AJ2404">IFERROR(_xlfn.IFS(
AK2404="MPR ISSUE","TX ISSUE",
AK2404="BSS Hardware Issue","RAN ISSUE",
AK2404="Sites strategiques, MLL, Pylone, etc.","ENVTECH",
AK2404="AKTIVCO DEFAUT GE &amp; POWER Cabinet","POWER ISSUE",
AK2404="AKTIVCO Coupure ENEO &amp; Baisse de tension","POWER ISSUE",
AK2404="Coupure ENEO &amp; Baisse de tension","POWER ISSUE",
AK2404="Defaut GE &amp; POWER Cabinet","POWER ISSUE",
AK2404="Sharing","POWER ISSUE",
AK2404="Sites strategiques &amp; DataCenter","POWER ISSUE",
AK2404="Exclu","Exclu",
AK2404="SAT","TX ISSUE",
AK2404="SPARE-ISSUE","SPARE-ISSUE",
AK2404="Fiber CAmtel","TX ISSUE",
AK2404="Fiber AOF","TX ISSUE",
AK2404="Projet OCM (HUAWEI)","TRAVAUX-HUAWEI",
AK2404="Projet OCM (NOKIA)","TRAVAUX -NOKIA",
AK2404="ACCESS-ISSUE","ACCESS-ISSUE",
AK2404="Projet OCM (ZTE, NOKIA, autres projets)","TRAVAUX OCM",
AK2404="No root CAuse","No root cause",
AK2404="ODU HS","TX ISSUE",
AK2404="IP &amp; VLAN","TX ISSUE",
AK2404="Warehouse HUAWEI","SPARE-ISSUE",
AK2404="SPARE-HS","SPARE-ISSUE",
AK2404="Power Telco","RAN ISSUE",AK2404="no impacts","no impacts"
),"")</f>
        <v>No root cause</v>
      </c>
      <c r="AK2404" s="81" t="s">
        <v>5620</v>
      </c>
      <c r="AL2404" s="56" t="str" cm="1">
        <f t="array" ref="AL2404">IFERROR(_xlfn.IFS(
AK2404="MPR ISSUE","ACTIVE",
AK2404="BSS Hardware Issue","ACTIVE",
AK2404="Sites strategiques, MLL, Pylone, etc.","PASSIVE",
AK2404="AKTIVCO DEFAUT GE &amp; POWER Cabinet","PASSIVE",
AK2404="AKTIVCO Coupure ENEO &amp; Baisse de tension","PASSIVE",
AK2404="Coupure ENEO &amp; Baisse de tension","PASSIVE",
AK2404="Defaut GE &amp; POWER Cabinet","PASSIVE",
AK2404="Sharing","PASSIVE",
AK2404="Sites strategiques &amp; DataCenter","PASSIVE",
AK2404="Exclu","Exclu",
AK2404="SAT","ACTIVE",
AK2404="SPARE-ISSUE","SPARE-ISSUE",
AK2404="Fiber CAmtel","ACTIVE",
AK2404="Fiber AOF","ACTIVE",
AK2404="Projet OCM (HUAWEI)","PLANNED WORKS",
AK2404="Projet OCM (NOKIA)","PLANNED WORKS",
AK2404="ACCESS-ISSUE","ACCESS-ISSUE",
AK2404="Projet OCM (ZTE, NOKIA, autres projets)","PLANNED WORKS",
AK2404="No root CAuse","No root cause",
AK2404="ODU HS","ACTIVE",
AK2404="IP &amp; VLAN","ACTIVE",
AK2404="Warehouse HUAWEI","SPARE-ISSUE",
AK2404="SPARE-HS","SPARE-ISSUE",
AK2404="Power Telco","ACTIVE", AK2404="no impacts","no impacts"
),"")</f>
        <v>No root cause</v>
      </c>
      <c r="AM2404" s="108" t="s">
        <v>5537</v>
      </c>
      <c r="AN2404" s="117" t="s">
        <v>5010</v>
      </c>
      <c r="AP2404" s="23" t="s">
        <v>5537</v>
      </c>
      <c r="AQ2404" s="23" t="s">
        <v>5537</v>
      </c>
      <c r="AR2404" s="7"/>
      <c r="AS2404" s="6"/>
      <c r="AT2404" s="7"/>
      <c r="AU2404" s="3" t="s">
        <v>5537</v>
      </c>
      <c r="AV2404" s="24" t="s">
        <v>5537</v>
      </c>
      <c r="AW2404" s="24" t="s">
        <v>5537</v>
      </c>
      <c r="AX2404" s="24" t="s">
        <v>5537</v>
      </c>
      <c r="AY2404" s="24" t="s">
        <v>5537</v>
      </c>
      <c r="AZ2404" s="24" t="s">
        <v>5537</v>
      </c>
      <c r="BA2404" s="24" t="s">
        <v>5537</v>
      </c>
      <c r="BB2404" s="24" t="s">
        <v>5537</v>
      </c>
      <c r="BC2404" s="24" t="s">
        <v>5537</v>
      </c>
      <c r="BD2404" s="24" t="s">
        <v>5537</v>
      </c>
      <c r="BE2404" s="24" t="s">
        <v>5537</v>
      </c>
      <c r="BF2404" s="24" t="s">
        <v>5537</v>
      </c>
      <c r="BG2404" s="24" t="s">
        <v>5537</v>
      </c>
      <c r="BH2404" s="24" t="s">
        <v>5537</v>
      </c>
      <c r="BI2404" s="9" t="s">
        <v>5537</v>
      </c>
      <c r="BJ2404" s="14"/>
      <c r="BK2404" s="14" t="s">
        <v>5537</v>
      </c>
      <c r="BL2404" s="14" t="str">
        <f>_xlfn.XLOOKUP(B2404,'[4]cell downs 18042026 17h'!$B:$B,'[4]cell downs 18042026 17h'!$B:$B,"")</f>
        <v/>
      </c>
      <c r="BM2404" s="14" t="str">
        <f>_xlfn.XLOOKUP(B2404,'[5]Cells Huawei 19042026 15h'!$B:$B,'[5]Cells Huawei 19042026 15h'!$B:$B,"")</f>
        <v/>
      </c>
      <c r="BN2404" s="9" t="str">
        <f>_xlfn.XLOOKUP(B2404,'[6]cells down 19042026 9H40'!$B:$B,'[6]cells down 19042026 9H40'!$B:$B,"")</f>
        <v/>
      </c>
      <c r="BO2404" s="9" t="s">
        <v>5537</v>
      </c>
      <c r="BP2404" s="9" t="s">
        <v>83</v>
      </c>
    </row>
    <row r="2405" spans="1:68" s="9" customFormat="1" x14ac:dyDescent="0.35">
      <c r="A2405" s="1" t="s">
        <v>5104</v>
      </c>
      <c r="B2405" s="8" t="s">
        <v>5105</v>
      </c>
      <c r="C2405" s="3" t="str">
        <f>_xlfn.XLOOKUP(B2405,'[1]daily break down'!$D:$D,'[1]daily break down'!$E:$E,"")</f>
        <v>LITTORAL</v>
      </c>
      <c r="D2405" s="1" t="s">
        <v>11</v>
      </c>
      <c r="E2405" s="1" t="s">
        <v>594</v>
      </c>
      <c r="F2405" s="3" t="s">
        <v>31</v>
      </c>
      <c r="G2405" s="1" t="s">
        <v>5104</v>
      </c>
      <c r="H2405" s="41" t="str">
        <f>_xlfn.XLOOKUP(B2405,[2]CALCULATION!$B:$B,[2]CALCULATION!$H:$H,"")</f>
        <v>ZTE</v>
      </c>
      <c r="I2405" s="34">
        <v>0</v>
      </c>
      <c r="J2405" s="34">
        <v>0</v>
      </c>
      <c r="K2405" s="34">
        <v>0</v>
      </c>
      <c r="L2405" s="34">
        <v>0</v>
      </c>
      <c r="M2405" s="34">
        <v>0</v>
      </c>
      <c r="N2405" s="34">
        <v>0</v>
      </c>
      <c r="O2405" s="34">
        <v>0</v>
      </c>
      <c r="P2405" s="34">
        <v>0</v>
      </c>
      <c r="Q2405" s="34">
        <v>0</v>
      </c>
      <c r="R2405" s="34">
        <v>0</v>
      </c>
      <c r="S2405" s="109">
        <v>0</v>
      </c>
      <c r="T2405" s="109">
        <f>_xlfn.XLOOKUP(B2405,'[3]Nur des jours'!$B:$B,'[3]Nur des jours'!$U:$U,"")</f>
        <v>0</v>
      </c>
      <c r="U2405" s="109">
        <v>0</v>
      </c>
      <c r="V2405" s="109">
        <v>0</v>
      </c>
      <c r="W2405" s="109">
        <v>0</v>
      </c>
      <c r="X2405" s="109">
        <v>0</v>
      </c>
      <c r="Y2405" s="109">
        <v>0</v>
      </c>
      <c r="Z2405" s="109">
        <v>0</v>
      </c>
      <c r="AA2405" s="109">
        <v>0</v>
      </c>
      <c r="AB2405" s="109">
        <v>0</v>
      </c>
      <c r="AC2405" s="109">
        <v>0</v>
      </c>
      <c r="AD2405" s="109">
        <v>0</v>
      </c>
      <c r="AE2405" s="109">
        <v>0</v>
      </c>
      <c r="AF2405" s="109">
        <v>0</v>
      </c>
      <c r="AG2405" s="57" t="str">
        <f>_xlfn.XLOOKUP(B2405,[3]CALCULATION!$B:$B,[3]CALCULATION!$M:$M,"")</f>
        <v>Operationnel</v>
      </c>
      <c r="AH2405" s="57"/>
      <c r="AI2405" s="56" t="str" cm="1">
        <f t="array" ref="AI2405">IFERROR(_xlfn.IFS(
AK2405="MPR ISSUE","PDH",
AK2405="BSS Hardware Issue","BSS",
AK2405="Sites strategiques, MLL, Pylone, etc.","ENVTECH",
AK2405="AKTIVCO DEFAUT GE &amp; POWER Cabinet","AKTIVCO",
AK2405="AKTIVCO Coupure ENEO &amp; Baisse de tension","AKTIVCO GRID ONLY",
AK2405="Coupure ENEO &amp; Baisse de tension","IHS GRID ONLY",
AK2405="Defaut GE &amp; POWER Cabinet","IHS",
AK2405="Sharing","Partners",
AK2405="Sites strategiques &amp; DataCenter","SST &amp; DC",
AK2405="Exclu","Exclu",
AK2405="SAT","SAT",
AK2405="SPARE-ISSUE","SPARE-ISSUE",
AK2405="Fiber CAmtel","TRANS_FO_CAMTEL",
AK2405="Fiber AOF","Fiber AOF",
AK2405="Projet OCM (HUAWEI)","TRAVAUX-HUAWEI",
AK2405="Projet OCM (NOKIA)","TRAVAUX-NOKIA",
AK2405="ACCESS-ISSUE","ACCESS-ISSUE",
AK2405="Projet OCM (ZTE, NOKIA, autres projets)","TRAVAUX OCM",
AK2405="No root CAuse","No root cause",
AK2405="ODU HS","PDH",
AK2405="IP &amp; VLAN","PDH",
AK2405="Warehouse HUAWEI","SPARE-ISSUE",
AK2405="SPARE-HS","SPARE-ISSUE",
AK2405="Power Telco","BSS",AK2405="no impacts","no impacts"
),"")</f>
        <v>No root cause</v>
      </c>
      <c r="AJ2405" s="56" t="str" cm="1">
        <f t="array" ref="AJ2405">IFERROR(_xlfn.IFS(
AK2405="MPR ISSUE","TX ISSUE",
AK2405="BSS Hardware Issue","RAN ISSUE",
AK2405="Sites strategiques, MLL, Pylone, etc.","ENVTECH",
AK2405="AKTIVCO DEFAUT GE &amp; POWER Cabinet","POWER ISSUE",
AK2405="AKTIVCO Coupure ENEO &amp; Baisse de tension","POWER ISSUE",
AK2405="Coupure ENEO &amp; Baisse de tension","POWER ISSUE",
AK2405="Defaut GE &amp; POWER Cabinet","POWER ISSUE",
AK2405="Sharing","POWER ISSUE",
AK2405="Sites strategiques &amp; DataCenter","POWER ISSUE",
AK2405="Exclu","Exclu",
AK2405="SAT","TX ISSUE",
AK2405="SPARE-ISSUE","SPARE-ISSUE",
AK2405="Fiber CAmtel","TX ISSUE",
AK2405="Fiber AOF","TX ISSUE",
AK2405="Projet OCM (HUAWEI)","TRAVAUX-HUAWEI",
AK2405="Projet OCM (NOKIA)","TRAVAUX -NOKIA",
AK2405="ACCESS-ISSUE","ACCESS-ISSUE",
AK2405="Projet OCM (ZTE, NOKIA, autres projets)","TRAVAUX OCM",
AK2405="No root CAuse","No root cause",
AK2405="ODU HS","TX ISSUE",
AK2405="IP &amp; VLAN","TX ISSUE",
AK2405="Warehouse HUAWEI","SPARE-ISSUE",
AK2405="SPARE-HS","SPARE-ISSUE",
AK2405="Power Telco","RAN ISSUE",AK2405="no impacts","no impacts"
),"")</f>
        <v>No root cause</v>
      </c>
      <c r="AK2405" s="81" t="s">
        <v>5620</v>
      </c>
      <c r="AL2405" s="56" t="str" cm="1">
        <f t="array" ref="AL2405">IFERROR(_xlfn.IFS(
AK2405="MPR ISSUE","ACTIVE",
AK2405="BSS Hardware Issue","ACTIVE",
AK2405="Sites strategiques, MLL, Pylone, etc.","PASSIVE",
AK2405="AKTIVCO DEFAUT GE &amp; POWER Cabinet","PASSIVE",
AK2405="AKTIVCO Coupure ENEO &amp; Baisse de tension","PASSIVE",
AK2405="Coupure ENEO &amp; Baisse de tension","PASSIVE",
AK2405="Defaut GE &amp; POWER Cabinet","PASSIVE",
AK2405="Sharing","PASSIVE",
AK2405="Sites strategiques &amp; DataCenter","PASSIVE",
AK2405="Exclu","Exclu",
AK2405="SAT","ACTIVE",
AK2405="SPARE-ISSUE","SPARE-ISSUE",
AK2405="Fiber CAmtel","ACTIVE",
AK2405="Fiber AOF","ACTIVE",
AK2405="Projet OCM (HUAWEI)","PLANNED WORKS",
AK2405="Projet OCM (NOKIA)","PLANNED WORKS",
AK2405="ACCESS-ISSUE","ACCESS-ISSUE",
AK2405="Projet OCM (ZTE, NOKIA, autres projets)","PLANNED WORKS",
AK2405="No root CAuse","No root cause",
AK2405="ODU HS","ACTIVE",
AK2405="IP &amp; VLAN","ACTIVE",
AK2405="Warehouse HUAWEI","SPARE-ISSUE",
AK2405="SPARE-HS","SPARE-ISSUE",
AK2405="Power Telco","ACTIVE", AK2405="no impacts","no impacts"
),"")</f>
        <v>No root cause</v>
      </c>
      <c r="AM2405" s="108" t="s">
        <v>5537</v>
      </c>
      <c r="AN2405" s="117" t="s">
        <v>5105</v>
      </c>
      <c r="AP2405" s="23" t="s">
        <v>5537</v>
      </c>
      <c r="AQ2405" s="23" t="s">
        <v>5537</v>
      </c>
      <c r="AR2405" s="7"/>
      <c r="AS2405" s="6"/>
      <c r="AT2405" s="7"/>
      <c r="AU2405" s="3" t="s">
        <v>5537</v>
      </c>
      <c r="AV2405" s="24" t="s">
        <v>5537</v>
      </c>
      <c r="AW2405" s="24" t="s">
        <v>5537</v>
      </c>
      <c r="AX2405" s="24" t="s">
        <v>5537</v>
      </c>
      <c r="AY2405" s="24" t="s">
        <v>5537</v>
      </c>
      <c r="AZ2405" s="24" t="s">
        <v>5537</v>
      </c>
      <c r="BA2405" s="24" t="s">
        <v>5537</v>
      </c>
      <c r="BB2405" s="24" t="s">
        <v>5537</v>
      </c>
      <c r="BC2405" s="24" t="s">
        <v>5537</v>
      </c>
      <c r="BD2405" s="24" t="s">
        <v>5537</v>
      </c>
      <c r="BE2405" s="24" t="s">
        <v>5537</v>
      </c>
      <c r="BF2405" s="24" t="s">
        <v>5537</v>
      </c>
      <c r="BG2405" s="24" t="s">
        <v>5537</v>
      </c>
      <c r="BH2405" s="24" t="s">
        <v>5537</v>
      </c>
      <c r="BI2405" s="9" t="s">
        <v>5537</v>
      </c>
      <c r="BJ2405" s="14"/>
      <c r="BK2405" s="14" t="s">
        <v>5537</v>
      </c>
      <c r="BL2405" s="14" t="str">
        <f>_xlfn.XLOOKUP(B2405,'[4]cell downs 18042026 17h'!$B:$B,'[4]cell downs 18042026 17h'!$B:$B,"")</f>
        <v/>
      </c>
      <c r="BM2405" s="14" t="str">
        <f>_xlfn.XLOOKUP(B2405,'[5]Cells Huawei 19042026 15h'!$B:$B,'[5]Cells Huawei 19042026 15h'!$B:$B,"")</f>
        <v/>
      </c>
      <c r="BN2405" s="9" t="str">
        <f>_xlfn.XLOOKUP(B2405,'[6]cells down 19042026 9H40'!$B:$B,'[6]cells down 19042026 9H40'!$B:$B,"")</f>
        <v/>
      </c>
      <c r="BO2405" s="9" t="s">
        <v>5105</v>
      </c>
      <c r="BP2405" s="9" t="s">
        <v>5537</v>
      </c>
    </row>
    <row r="2406" spans="1:68" s="9" customFormat="1" x14ac:dyDescent="0.35">
      <c r="A2406" s="1" t="s">
        <v>5066</v>
      </c>
      <c r="B2406" s="8" t="s">
        <v>5106</v>
      </c>
      <c r="C2406" s="3" t="str">
        <f>_xlfn.XLOOKUP(B2406,'[1]daily break down'!$D:$D,'[1]daily break down'!$E:$E,"")</f>
        <v>LITTORAL</v>
      </c>
      <c r="D2406" s="1" t="s">
        <v>11</v>
      </c>
      <c r="E2406" s="1" t="s">
        <v>83</v>
      </c>
      <c r="F2406" s="3" t="s">
        <v>31</v>
      </c>
      <c r="G2406" s="1" t="s">
        <v>5066</v>
      </c>
      <c r="H2406" s="41" t="str">
        <f>_xlfn.XLOOKUP(B2406,[2]CALCULATION!$B:$B,[2]CALCULATION!$H:$H,"")</f>
        <v>ZTE</v>
      </c>
      <c r="I2406" s="34">
        <v>0</v>
      </c>
      <c r="J2406" s="34">
        <v>0</v>
      </c>
      <c r="K2406" s="34">
        <v>0</v>
      </c>
      <c r="L2406" s="34">
        <v>0</v>
      </c>
      <c r="M2406" s="34">
        <v>0</v>
      </c>
      <c r="N2406" s="34">
        <v>0</v>
      </c>
      <c r="O2406" s="34">
        <v>0</v>
      </c>
      <c r="P2406" s="34">
        <v>0</v>
      </c>
      <c r="Q2406" s="34">
        <v>0</v>
      </c>
      <c r="R2406" s="34">
        <v>0</v>
      </c>
      <c r="S2406" s="109">
        <v>0</v>
      </c>
      <c r="T2406" s="109">
        <f>_xlfn.XLOOKUP(B2406,'[3]Nur des jours'!$B:$B,'[3]Nur des jours'!$U:$U,"")</f>
        <v>0</v>
      </c>
      <c r="U2406" s="109">
        <v>0</v>
      </c>
      <c r="V2406" s="109">
        <v>0</v>
      </c>
      <c r="W2406" s="109">
        <v>0</v>
      </c>
      <c r="X2406" s="109">
        <v>0</v>
      </c>
      <c r="Y2406" s="109">
        <v>0</v>
      </c>
      <c r="Z2406" s="109">
        <v>0</v>
      </c>
      <c r="AA2406" s="109">
        <v>0</v>
      </c>
      <c r="AB2406" s="109">
        <v>0</v>
      </c>
      <c r="AC2406" s="109">
        <v>0</v>
      </c>
      <c r="AD2406" s="109">
        <v>0</v>
      </c>
      <c r="AE2406" s="109">
        <v>0</v>
      </c>
      <c r="AF2406" s="109">
        <v>0</v>
      </c>
      <c r="AG2406" s="57" t="str">
        <f>_xlfn.XLOOKUP(B2406,[3]CALCULATION!$B:$B,[3]CALCULATION!$M:$M,"")</f>
        <v>Operationnel</v>
      </c>
      <c r="AH2406" s="57"/>
      <c r="AI2406" s="56" t="str" cm="1">
        <f t="array" ref="AI2406">IFERROR(_xlfn.IFS(
AK2406="MPR ISSUE","PDH",
AK2406="BSS Hardware Issue","BSS",
AK2406="Sites strategiques, MLL, Pylone, etc.","ENVTECH",
AK2406="AKTIVCO DEFAUT GE &amp; POWER Cabinet","AKTIVCO",
AK2406="AKTIVCO Coupure ENEO &amp; Baisse de tension","AKTIVCO GRID ONLY",
AK2406="Coupure ENEO &amp; Baisse de tension","IHS GRID ONLY",
AK2406="Defaut GE &amp; POWER Cabinet","IHS",
AK2406="Sharing","Partners",
AK2406="Sites strategiques &amp; DataCenter","SST &amp; DC",
AK2406="Exclu","Exclu",
AK2406="SAT","SAT",
AK2406="SPARE-ISSUE","SPARE-ISSUE",
AK2406="Fiber CAmtel","TRANS_FO_CAMTEL",
AK2406="Fiber AOF","Fiber AOF",
AK2406="Projet OCM (HUAWEI)","TRAVAUX-HUAWEI",
AK2406="Projet OCM (NOKIA)","TRAVAUX-NOKIA",
AK2406="ACCESS-ISSUE","ACCESS-ISSUE",
AK2406="Projet OCM (ZTE, NOKIA, autres projets)","TRAVAUX OCM",
AK2406="No root CAuse","No root cause",
AK2406="ODU HS","PDH",
AK2406="IP &amp; VLAN","PDH",
AK2406="Warehouse HUAWEI","SPARE-ISSUE",
AK2406="SPARE-HS","SPARE-ISSUE",
AK2406="Power Telco","BSS",AK2406="no impacts","no impacts"
),"")</f>
        <v>No root cause</v>
      </c>
      <c r="AJ2406" s="56" t="str" cm="1">
        <f t="array" ref="AJ2406">IFERROR(_xlfn.IFS(
AK2406="MPR ISSUE","TX ISSUE",
AK2406="BSS Hardware Issue","RAN ISSUE",
AK2406="Sites strategiques, MLL, Pylone, etc.","ENVTECH",
AK2406="AKTIVCO DEFAUT GE &amp; POWER Cabinet","POWER ISSUE",
AK2406="AKTIVCO Coupure ENEO &amp; Baisse de tension","POWER ISSUE",
AK2406="Coupure ENEO &amp; Baisse de tension","POWER ISSUE",
AK2406="Defaut GE &amp; POWER Cabinet","POWER ISSUE",
AK2406="Sharing","POWER ISSUE",
AK2406="Sites strategiques &amp; DataCenter","POWER ISSUE",
AK2406="Exclu","Exclu",
AK2406="SAT","TX ISSUE",
AK2406="SPARE-ISSUE","SPARE-ISSUE",
AK2406="Fiber CAmtel","TX ISSUE",
AK2406="Fiber AOF","TX ISSUE",
AK2406="Projet OCM (HUAWEI)","TRAVAUX-HUAWEI",
AK2406="Projet OCM (NOKIA)","TRAVAUX -NOKIA",
AK2406="ACCESS-ISSUE","ACCESS-ISSUE",
AK2406="Projet OCM (ZTE, NOKIA, autres projets)","TRAVAUX OCM",
AK2406="No root CAuse","No root cause",
AK2406="ODU HS","TX ISSUE",
AK2406="IP &amp; VLAN","TX ISSUE",
AK2406="Warehouse HUAWEI","SPARE-ISSUE",
AK2406="SPARE-HS","SPARE-ISSUE",
AK2406="Power Telco","RAN ISSUE",AK2406="no impacts","no impacts"
),"")</f>
        <v>No root cause</v>
      </c>
      <c r="AK2406" s="81" t="s">
        <v>5620</v>
      </c>
      <c r="AL2406" s="56" t="str" cm="1">
        <f t="array" ref="AL2406">IFERROR(_xlfn.IFS(
AK2406="MPR ISSUE","ACTIVE",
AK2406="BSS Hardware Issue","ACTIVE",
AK2406="Sites strategiques, MLL, Pylone, etc.","PASSIVE",
AK2406="AKTIVCO DEFAUT GE &amp; POWER Cabinet","PASSIVE",
AK2406="AKTIVCO Coupure ENEO &amp; Baisse de tension","PASSIVE",
AK2406="Coupure ENEO &amp; Baisse de tension","PASSIVE",
AK2406="Defaut GE &amp; POWER Cabinet","PASSIVE",
AK2406="Sharing","PASSIVE",
AK2406="Sites strategiques &amp; DataCenter","PASSIVE",
AK2406="Exclu","Exclu",
AK2406="SAT","ACTIVE",
AK2406="SPARE-ISSUE","SPARE-ISSUE",
AK2406="Fiber CAmtel","ACTIVE",
AK2406="Fiber AOF","ACTIVE",
AK2406="Projet OCM (HUAWEI)","PLANNED WORKS",
AK2406="Projet OCM (NOKIA)","PLANNED WORKS",
AK2406="ACCESS-ISSUE","ACCESS-ISSUE",
AK2406="Projet OCM (ZTE, NOKIA, autres projets)","PLANNED WORKS",
AK2406="No root CAuse","No root cause",
AK2406="ODU HS","ACTIVE",
AK2406="IP &amp; VLAN","ACTIVE",
AK2406="Warehouse HUAWEI","SPARE-ISSUE",
AK2406="SPARE-HS","SPARE-ISSUE",
AK2406="Power Telco","ACTIVE", AK2406="no impacts","no impacts"
),"")</f>
        <v>No root cause</v>
      </c>
      <c r="AM2406" s="108" t="s">
        <v>5537</v>
      </c>
      <c r="AN2406" s="117" t="s">
        <v>5106</v>
      </c>
      <c r="AP2406" s="23" t="s">
        <v>5537</v>
      </c>
      <c r="AQ2406" s="23" t="s">
        <v>5537</v>
      </c>
      <c r="AR2406" s="7"/>
      <c r="AS2406" s="6"/>
      <c r="AT2406" s="7"/>
      <c r="AU2406" s="3" t="s">
        <v>5537</v>
      </c>
      <c r="AV2406" s="24" t="s">
        <v>5537</v>
      </c>
      <c r="AW2406" s="24" t="s">
        <v>5537</v>
      </c>
      <c r="AX2406" s="24" t="s">
        <v>5537</v>
      </c>
      <c r="AY2406" s="24" t="s">
        <v>5537</v>
      </c>
      <c r="AZ2406" s="24" t="s">
        <v>5537</v>
      </c>
      <c r="BA2406" s="24" t="s">
        <v>5537</v>
      </c>
      <c r="BB2406" s="24" t="s">
        <v>5537</v>
      </c>
      <c r="BC2406" s="24" t="s">
        <v>5537</v>
      </c>
      <c r="BD2406" s="24" t="s">
        <v>5537</v>
      </c>
      <c r="BE2406" s="24" t="s">
        <v>5537</v>
      </c>
      <c r="BF2406" s="24" t="s">
        <v>5537</v>
      </c>
      <c r="BG2406" s="24" t="s">
        <v>5537</v>
      </c>
      <c r="BH2406" s="24" t="s">
        <v>5537</v>
      </c>
      <c r="BI2406" s="9" t="s">
        <v>5537</v>
      </c>
      <c r="BJ2406" s="14"/>
      <c r="BK2406" s="14" t="s">
        <v>5537</v>
      </c>
      <c r="BL2406" s="14" t="str">
        <f>_xlfn.XLOOKUP(B2406,'[4]cell downs 18042026 17h'!$B:$B,'[4]cell downs 18042026 17h'!$B:$B,"")</f>
        <v/>
      </c>
      <c r="BM2406" s="14" t="str">
        <f>_xlfn.XLOOKUP(B2406,'[5]Cells Huawei 19042026 15h'!$B:$B,'[5]Cells Huawei 19042026 15h'!$B:$B,"")</f>
        <v/>
      </c>
      <c r="BN2406" s="9" t="str">
        <f>_xlfn.XLOOKUP(B2406,'[6]cells down 19042026 9H40'!$B:$B,'[6]cells down 19042026 9H40'!$B:$B,"")</f>
        <v/>
      </c>
      <c r="BO2406" s="9" t="s">
        <v>5106</v>
      </c>
      <c r="BP2406" s="9" t="s">
        <v>594</v>
      </c>
    </row>
    <row r="2407" spans="1:68" s="9" customFormat="1" x14ac:dyDescent="0.35">
      <c r="A2407" s="1" t="s">
        <v>5028</v>
      </c>
      <c r="B2407" s="8" t="s">
        <v>5029</v>
      </c>
      <c r="C2407" s="3" t="str">
        <f>_xlfn.XLOOKUP(B2407,'[1]daily break down'!$D:$D,'[1]daily break down'!$E:$E,"")</f>
        <v>CENTRE</v>
      </c>
      <c r="D2407" s="1" t="s">
        <v>21</v>
      </c>
      <c r="E2407" s="1" t="s">
        <v>122</v>
      </c>
      <c r="F2407" s="3" t="s">
        <v>37</v>
      </c>
      <c r="G2407" s="1" t="s">
        <v>5028</v>
      </c>
      <c r="H2407" s="41" t="str">
        <f>_xlfn.XLOOKUP(B2407,[2]CALCULATION!$B:$B,[2]CALCULATION!$H:$H,"")</f>
        <v>ZTE</v>
      </c>
      <c r="I2407" s="34">
        <v>0</v>
      </c>
      <c r="J2407" s="34">
        <v>0</v>
      </c>
      <c r="K2407" s="34">
        <v>0</v>
      </c>
      <c r="L2407" s="34">
        <v>0</v>
      </c>
      <c r="M2407" s="34">
        <v>0</v>
      </c>
      <c r="N2407" s="34">
        <v>0</v>
      </c>
      <c r="O2407" s="34">
        <v>0</v>
      </c>
      <c r="P2407" s="34">
        <v>0</v>
      </c>
      <c r="Q2407" s="34">
        <v>0</v>
      </c>
      <c r="R2407" s="34">
        <v>0</v>
      </c>
      <c r="S2407" s="109">
        <v>0</v>
      </c>
      <c r="T2407" s="109">
        <f>_xlfn.XLOOKUP(B2407,'[3]Nur des jours'!$B:$B,'[3]Nur des jours'!$U:$U,"")</f>
        <v>0</v>
      </c>
      <c r="U2407" s="109">
        <v>0</v>
      </c>
      <c r="V2407" s="109">
        <v>0</v>
      </c>
      <c r="W2407" s="109">
        <v>0</v>
      </c>
      <c r="X2407" s="109">
        <v>0</v>
      </c>
      <c r="Y2407" s="109">
        <v>0</v>
      </c>
      <c r="Z2407" s="109">
        <v>0</v>
      </c>
      <c r="AA2407" s="109">
        <v>0</v>
      </c>
      <c r="AB2407" s="109">
        <v>0</v>
      </c>
      <c r="AC2407" s="109">
        <v>0</v>
      </c>
      <c r="AD2407" s="109">
        <v>0</v>
      </c>
      <c r="AE2407" s="109">
        <v>0</v>
      </c>
      <c r="AF2407" s="109">
        <v>0</v>
      </c>
      <c r="AG2407" s="57" t="str">
        <f>_xlfn.XLOOKUP(B2407,[3]CALCULATION!$B:$B,[3]CALCULATION!$M:$M,"")</f>
        <v>Operationnel</v>
      </c>
      <c r="AH2407" s="57"/>
      <c r="AI2407" s="56" t="str" cm="1">
        <f t="array" ref="AI2407">IFERROR(_xlfn.IFS(
AK2407="MPR ISSUE","PDH",
AK2407="BSS Hardware Issue","BSS",
AK2407="Sites strategiques, MLL, Pylone, etc.","ENVTECH",
AK2407="AKTIVCO DEFAUT GE &amp; POWER Cabinet","AKTIVCO",
AK2407="AKTIVCO Coupure ENEO &amp; Baisse de tension","AKTIVCO GRID ONLY",
AK2407="Coupure ENEO &amp; Baisse de tension","IHS GRID ONLY",
AK2407="Defaut GE &amp; POWER Cabinet","IHS",
AK2407="Sharing","Partners",
AK2407="Sites strategiques &amp; DataCenter","SST &amp; DC",
AK2407="Exclu","Exclu",
AK2407="SAT","SAT",
AK2407="SPARE-ISSUE","SPARE-ISSUE",
AK2407="Fiber CAmtel","TRANS_FO_CAMTEL",
AK2407="Fiber AOF","Fiber AOF",
AK2407="Projet OCM (HUAWEI)","TRAVAUX-HUAWEI",
AK2407="Projet OCM (NOKIA)","TRAVAUX-NOKIA",
AK2407="ACCESS-ISSUE","ACCESS-ISSUE",
AK2407="Projet OCM (ZTE, NOKIA, autres projets)","TRAVAUX OCM",
AK2407="No root CAuse","No root cause",
AK2407="ODU HS","PDH",
AK2407="IP &amp; VLAN","PDH",
AK2407="Warehouse HUAWEI","SPARE-ISSUE",
AK2407="SPARE-HS","SPARE-ISSUE",
AK2407="Power Telco","BSS",AK2407="no impacts","no impacts"
),"")</f>
        <v>PDH</v>
      </c>
      <c r="AJ2407" s="56" t="str" cm="1">
        <f t="array" ref="AJ2407">IFERROR(_xlfn.IFS(
AK2407="MPR ISSUE","TX ISSUE",
AK2407="BSS Hardware Issue","RAN ISSUE",
AK2407="Sites strategiques, MLL, Pylone, etc.","ENVTECH",
AK2407="AKTIVCO DEFAUT GE &amp; POWER Cabinet","POWER ISSUE",
AK2407="AKTIVCO Coupure ENEO &amp; Baisse de tension","POWER ISSUE",
AK2407="Coupure ENEO &amp; Baisse de tension","POWER ISSUE",
AK2407="Defaut GE &amp; POWER Cabinet","POWER ISSUE",
AK2407="Sharing","POWER ISSUE",
AK2407="Sites strategiques &amp; DataCenter","POWER ISSUE",
AK2407="Exclu","Exclu",
AK2407="SAT","TX ISSUE",
AK2407="SPARE-ISSUE","SPARE-ISSUE",
AK2407="Fiber CAmtel","TX ISSUE",
AK2407="Fiber AOF","TX ISSUE",
AK2407="Projet OCM (HUAWEI)","TRAVAUX-HUAWEI",
AK2407="Projet OCM (NOKIA)","TRAVAUX -NOKIA",
AK2407="ACCESS-ISSUE","ACCESS-ISSUE",
AK2407="Projet OCM (ZTE, NOKIA, autres projets)","TRAVAUX OCM",
AK2407="No root CAuse","No root cause",
AK2407="ODU HS","TX ISSUE",
AK2407="IP &amp; VLAN","TX ISSUE",
AK2407="Warehouse HUAWEI","SPARE-ISSUE",
AK2407="SPARE-HS","SPARE-ISSUE",
AK2407="Power Telco","RAN ISSUE",AK2407="no impacts","no impacts"
),"")</f>
        <v>TX ISSUE</v>
      </c>
      <c r="AK2407" s="81" t="s">
        <v>5618</v>
      </c>
      <c r="AL2407" s="56" t="str" cm="1">
        <f t="array" ref="AL2407">IFERROR(_xlfn.IFS(
AK2407="MPR ISSUE","ACTIVE",
AK2407="BSS Hardware Issue","ACTIVE",
AK2407="Sites strategiques, MLL, Pylone, etc.","PASSIVE",
AK2407="AKTIVCO DEFAUT GE &amp; POWER Cabinet","PASSIVE",
AK2407="AKTIVCO Coupure ENEO &amp; Baisse de tension","PASSIVE",
AK2407="Coupure ENEO &amp; Baisse de tension","PASSIVE",
AK2407="Defaut GE &amp; POWER Cabinet","PASSIVE",
AK2407="Sharing","PASSIVE",
AK2407="Sites strategiques &amp; DataCenter","PASSIVE",
AK2407="Exclu","Exclu",
AK2407="SAT","ACTIVE",
AK2407="SPARE-ISSUE","SPARE-ISSUE",
AK2407="Fiber CAmtel","ACTIVE",
AK2407="Fiber AOF","ACTIVE",
AK2407="Projet OCM (HUAWEI)","PLANNED WORKS",
AK2407="Projet OCM (NOKIA)","PLANNED WORKS",
AK2407="ACCESS-ISSUE","ACCESS-ISSUE",
AK2407="Projet OCM (ZTE, NOKIA, autres projets)","PLANNED WORKS",
AK2407="No root CAuse","No root cause",
AK2407="ODU HS","ACTIVE",
AK2407="IP &amp; VLAN","ACTIVE",
AK2407="Warehouse HUAWEI","SPARE-ISSUE",
AK2407="SPARE-HS","SPARE-ISSUE",
AK2407="Power Telco","ACTIVE", AK2407="no impacts","no impacts"
),"")</f>
        <v>ACTIVE</v>
      </c>
      <c r="AM2407" s="108" t="s">
        <v>5845</v>
      </c>
      <c r="AN2407" s="227" t="s">
        <v>2238</v>
      </c>
      <c r="AO2407" s="9" t="s">
        <v>6088</v>
      </c>
      <c r="AP2407" s="23" t="s">
        <v>5657</v>
      </c>
      <c r="AQ2407" s="23" t="s">
        <v>5537</v>
      </c>
      <c r="AR2407" s="7"/>
      <c r="AS2407" s="6"/>
      <c r="AT2407" s="7"/>
      <c r="AU2407" s="3" t="s">
        <v>5537</v>
      </c>
      <c r="AV2407" s="24" t="s">
        <v>5537</v>
      </c>
      <c r="AW2407" s="24" t="s">
        <v>5537</v>
      </c>
      <c r="AX2407" s="24" t="s">
        <v>5537</v>
      </c>
      <c r="AY2407" s="24" t="s">
        <v>5537</v>
      </c>
      <c r="AZ2407" s="24" t="s">
        <v>5537</v>
      </c>
      <c r="BA2407" s="24" t="s">
        <v>5537</v>
      </c>
      <c r="BB2407" s="24" t="s">
        <v>5537</v>
      </c>
      <c r="BC2407" s="24" t="s">
        <v>5537</v>
      </c>
      <c r="BD2407" s="24" t="s">
        <v>5537</v>
      </c>
      <c r="BE2407" s="24" t="s">
        <v>5537</v>
      </c>
      <c r="BF2407" s="24" t="s">
        <v>6280</v>
      </c>
      <c r="BG2407" s="24" t="s">
        <v>5537</v>
      </c>
      <c r="BH2407" s="24" t="s">
        <v>5537</v>
      </c>
      <c r="BI2407" s="9" t="s">
        <v>5537</v>
      </c>
      <c r="BJ2407" s="14"/>
      <c r="BK2407" s="14" t="s">
        <v>5537</v>
      </c>
      <c r="BL2407" s="14" t="str">
        <f>_xlfn.XLOOKUP(B2407,'[4]cell downs 18042026 17h'!$B:$B,'[4]cell downs 18042026 17h'!$B:$B,"")</f>
        <v/>
      </c>
      <c r="BM2407" s="14" t="str">
        <f>_xlfn.XLOOKUP(B2407,'[5]Cells Huawei 19042026 15h'!$B:$B,'[5]Cells Huawei 19042026 15h'!$B:$B,"")</f>
        <v/>
      </c>
      <c r="BN2407" s="9" t="str">
        <f>_xlfn.XLOOKUP(B2407,'[6]cells down 19042026 9H40'!$B:$B,'[6]cells down 19042026 9H40'!$B:$B,"")</f>
        <v/>
      </c>
      <c r="BO2407" s="9" t="s">
        <v>5537</v>
      </c>
      <c r="BP2407" s="9" t="s">
        <v>12</v>
      </c>
    </row>
    <row r="2408" spans="1:68" s="9" customFormat="1" x14ac:dyDescent="0.35">
      <c r="A2408" s="1" t="s">
        <v>5041</v>
      </c>
      <c r="B2408" s="8" t="s">
        <v>5042</v>
      </c>
      <c r="C2408" s="3" t="str">
        <f>_xlfn.XLOOKUP(B2408,'[1]daily break down'!$D:$D,'[1]daily break down'!$E:$E,"")</f>
        <v>Yaounde</v>
      </c>
      <c r="D2408" s="1" t="s">
        <v>11</v>
      </c>
      <c r="E2408" s="1" t="s">
        <v>594</v>
      </c>
      <c r="F2408" s="3" t="s">
        <v>37</v>
      </c>
      <c r="G2408" s="1" t="s">
        <v>38</v>
      </c>
      <c r="H2408" s="41" t="str">
        <f>_xlfn.XLOOKUP(B2408,[2]CALCULATION!$B:$B,[2]CALCULATION!$H:$H,"")</f>
        <v>ZTE</v>
      </c>
      <c r="I2408" s="34">
        <v>0</v>
      </c>
      <c r="J2408" s="34">
        <v>0</v>
      </c>
      <c r="K2408" s="34">
        <v>0</v>
      </c>
      <c r="L2408" s="34">
        <v>0</v>
      </c>
      <c r="M2408" s="34">
        <v>0</v>
      </c>
      <c r="N2408" s="34">
        <v>0</v>
      </c>
      <c r="O2408" s="34">
        <v>0</v>
      </c>
      <c r="P2408" s="34">
        <v>0</v>
      </c>
      <c r="Q2408" s="34">
        <v>0</v>
      </c>
      <c r="R2408" s="34">
        <v>0</v>
      </c>
      <c r="S2408" s="109">
        <v>0</v>
      </c>
      <c r="T2408" s="109">
        <f>_xlfn.XLOOKUP(B2408,'[3]Nur des jours'!$B:$B,'[3]Nur des jours'!$U:$U,"")</f>
        <v>0</v>
      </c>
      <c r="U2408" s="109">
        <v>0</v>
      </c>
      <c r="V2408" s="109">
        <v>0</v>
      </c>
      <c r="W2408" s="109">
        <v>0</v>
      </c>
      <c r="X2408" s="109">
        <v>0</v>
      </c>
      <c r="Y2408" s="109">
        <v>0</v>
      </c>
      <c r="Z2408" s="109">
        <v>0</v>
      </c>
      <c r="AA2408" s="109">
        <v>0</v>
      </c>
      <c r="AB2408" s="109">
        <v>0</v>
      </c>
      <c r="AC2408" s="109">
        <v>0</v>
      </c>
      <c r="AD2408" s="109">
        <v>0</v>
      </c>
      <c r="AE2408" s="109">
        <v>0</v>
      </c>
      <c r="AF2408" s="109">
        <v>0</v>
      </c>
      <c r="AG2408" s="57" t="str">
        <f>_xlfn.XLOOKUP(B2408,[3]CALCULATION!$B:$B,[3]CALCULATION!$M:$M,"")</f>
        <v>Operationnel</v>
      </c>
      <c r="AH2408" s="57"/>
      <c r="AI2408" s="56" t="str" cm="1">
        <f t="array" ref="AI2408">IFERROR(_xlfn.IFS(
AK2408="MPR ISSUE","PDH",
AK2408="BSS Hardware Issue","BSS",
AK2408="Sites strategiques, MLL, Pylone, etc.","ENVTECH",
AK2408="AKTIVCO DEFAUT GE &amp; POWER Cabinet","AKTIVCO",
AK2408="AKTIVCO Coupure ENEO &amp; Baisse de tension","AKTIVCO GRID ONLY",
AK2408="Coupure ENEO &amp; Baisse de tension","IHS GRID ONLY",
AK2408="Defaut GE &amp; POWER Cabinet","IHS",
AK2408="Sharing","Partners",
AK2408="Sites strategiques &amp; DataCenter","SST &amp; DC",
AK2408="Exclu","Exclu",
AK2408="SAT","SAT",
AK2408="SPARE-ISSUE","SPARE-ISSUE",
AK2408="Fiber CAmtel","TRANS_FO_CAMTEL",
AK2408="Fiber AOF","Fiber AOF",
AK2408="Projet OCM (HUAWEI)","TRAVAUX-HUAWEI",
AK2408="Projet OCM (NOKIA)","TRAVAUX-NOKIA",
AK2408="ACCESS-ISSUE","ACCESS-ISSUE",
AK2408="Projet OCM (ZTE, NOKIA, autres projets)","TRAVAUX OCM",
AK2408="No root CAuse","No root cause",
AK2408="ODU HS","PDH",
AK2408="IP &amp; VLAN","PDH",
AK2408="Warehouse HUAWEI","SPARE-ISSUE",
AK2408="SPARE-HS","SPARE-ISSUE",
AK2408="Power Telco","BSS",AK2408="no impacts","no impacts"
),"")</f>
        <v>No root cause</v>
      </c>
      <c r="AJ2408" s="56" t="str" cm="1">
        <f t="array" ref="AJ2408">IFERROR(_xlfn.IFS(
AK2408="MPR ISSUE","TX ISSUE",
AK2408="BSS Hardware Issue","RAN ISSUE",
AK2408="Sites strategiques, MLL, Pylone, etc.","ENVTECH",
AK2408="AKTIVCO DEFAUT GE &amp; POWER Cabinet","POWER ISSUE",
AK2408="AKTIVCO Coupure ENEO &amp; Baisse de tension","POWER ISSUE",
AK2408="Coupure ENEO &amp; Baisse de tension","POWER ISSUE",
AK2408="Defaut GE &amp; POWER Cabinet","POWER ISSUE",
AK2408="Sharing","POWER ISSUE",
AK2408="Sites strategiques &amp; DataCenter","POWER ISSUE",
AK2408="Exclu","Exclu",
AK2408="SAT","TX ISSUE",
AK2408="SPARE-ISSUE","SPARE-ISSUE",
AK2408="Fiber CAmtel","TX ISSUE",
AK2408="Fiber AOF","TX ISSUE",
AK2408="Projet OCM (HUAWEI)","TRAVAUX-HUAWEI",
AK2408="Projet OCM (NOKIA)","TRAVAUX -NOKIA",
AK2408="ACCESS-ISSUE","ACCESS-ISSUE",
AK2408="Projet OCM (ZTE, NOKIA, autres projets)","TRAVAUX OCM",
AK2408="No root CAuse","No root cause",
AK2408="ODU HS","TX ISSUE",
AK2408="IP &amp; VLAN","TX ISSUE",
AK2408="Warehouse HUAWEI","SPARE-ISSUE",
AK2408="SPARE-HS","SPARE-ISSUE",
AK2408="Power Telco","RAN ISSUE",AK2408="no impacts","no impacts"
),"")</f>
        <v>No root cause</v>
      </c>
      <c r="AK2408" s="81" t="s">
        <v>5620</v>
      </c>
      <c r="AL2408" s="56" t="str" cm="1">
        <f t="array" ref="AL2408">IFERROR(_xlfn.IFS(
AK2408="MPR ISSUE","ACTIVE",
AK2408="BSS Hardware Issue","ACTIVE",
AK2408="Sites strategiques, MLL, Pylone, etc.","PASSIVE",
AK2408="AKTIVCO DEFAUT GE &amp; POWER Cabinet","PASSIVE",
AK2408="AKTIVCO Coupure ENEO &amp; Baisse de tension","PASSIVE",
AK2408="Coupure ENEO &amp; Baisse de tension","PASSIVE",
AK2408="Defaut GE &amp; POWER Cabinet","PASSIVE",
AK2408="Sharing","PASSIVE",
AK2408="Sites strategiques &amp; DataCenter","PASSIVE",
AK2408="Exclu","Exclu",
AK2408="SAT","ACTIVE",
AK2408="SPARE-ISSUE","SPARE-ISSUE",
AK2408="Fiber CAmtel","ACTIVE",
AK2408="Fiber AOF","ACTIVE",
AK2408="Projet OCM (HUAWEI)","PLANNED WORKS",
AK2408="Projet OCM (NOKIA)","PLANNED WORKS",
AK2408="ACCESS-ISSUE","ACCESS-ISSUE",
AK2408="Projet OCM (ZTE, NOKIA, autres projets)","PLANNED WORKS",
AK2408="No root CAuse","No root cause",
AK2408="ODU HS","ACTIVE",
AK2408="IP &amp; VLAN","ACTIVE",
AK2408="Warehouse HUAWEI","SPARE-ISSUE",
AK2408="SPARE-HS","SPARE-ISSUE",
AK2408="Power Telco","ACTIVE", AK2408="no impacts","no impacts"
),"")</f>
        <v>No root cause</v>
      </c>
      <c r="AM2408" s="108" t="s">
        <v>5537</v>
      </c>
      <c r="AN2408" s="117" t="s">
        <v>5042</v>
      </c>
      <c r="AP2408" s="23" t="s">
        <v>5537</v>
      </c>
      <c r="AQ2408" s="23" t="s">
        <v>5537</v>
      </c>
      <c r="AR2408" s="7"/>
      <c r="AS2408" s="6"/>
      <c r="AT2408" s="7"/>
      <c r="AU2408" s="3" t="s">
        <v>5537</v>
      </c>
      <c r="AV2408" s="24" t="s">
        <v>5537</v>
      </c>
      <c r="AW2408" s="24" t="s">
        <v>5537</v>
      </c>
      <c r="AX2408" s="24" t="s">
        <v>5537</v>
      </c>
      <c r="AY2408" s="24" t="s">
        <v>5537</v>
      </c>
      <c r="AZ2408" s="24" t="s">
        <v>5537</v>
      </c>
      <c r="BA2408" s="24" t="s">
        <v>5537</v>
      </c>
      <c r="BB2408" s="24" t="s">
        <v>5537</v>
      </c>
      <c r="BC2408" s="24" t="s">
        <v>5537</v>
      </c>
      <c r="BD2408" s="24" t="s">
        <v>5537</v>
      </c>
      <c r="BE2408" s="24" t="s">
        <v>5537</v>
      </c>
      <c r="BF2408" s="24" t="s">
        <v>5537</v>
      </c>
      <c r="BG2408" s="24" t="s">
        <v>5537</v>
      </c>
      <c r="BH2408" s="24" t="s">
        <v>5537</v>
      </c>
      <c r="BI2408" s="9" t="s">
        <v>5537</v>
      </c>
      <c r="BJ2408" s="14"/>
      <c r="BK2408" s="14" t="s">
        <v>5537</v>
      </c>
      <c r="BL2408" s="14" t="str">
        <f>_xlfn.XLOOKUP(B2408,'[4]cell downs 18042026 17h'!$B:$B,'[4]cell downs 18042026 17h'!$B:$B,"")</f>
        <v/>
      </c>
      <c r="BM2408" s="14" t="str">
        <f>_xlfn.XLOOKUP(B2408,'[5]Cells Huawei 19042026 15h'!$B:$B,'[5]Cells Huawei 19042026 15h'!$B:$B,"")</f>
        <v/>
      </c>
      <c r="BN2408" s="9" t="str">
        <f>_xlfn.XLOOKUP(B2408,'[6]cells down 19042026 9H40'!$B:$B,'[6]cells down 19042026 9H40'!$B:$B,"")</f>
        <v/>
      </c>
      <c r="BO2408" s="9" t="s">
        <v>5042</v>
      </c>
      <c r="BP2408" s="9" t="s">
        <v>12</v>
      </c>
    </row>
    <row r="2409" spans="1:68" s="9" customFormat="1" x14ac:dyDescent="0.35">
      <c r="A2409" s="1" t="s">
        <v>3781</v>
      </c>
      <c r="B2409" s="8" t="s">
        <v>5052</v>
      </c>
      <c r="C2409" s="3" t="str">
        <f>_xlfn.XLOOKUP(B2409,'[1]daily break down'!$D:$D,'[1]daily break down'!$E:$E,"")</f>
        <v>LITTORAL</v>
      </c>
      <c r="D2409" s="1" t="s">
        <v>11</v>
      </c>
      <c r="E2409" s="1" t="s">
        <v>12</v>
      </c>
      <c r="F2409" s="3" t="s">
        <v>31</v>
      </c>
      <c r="G2409" s="1" t="s">
        <v>3781</v>
      </c>
      <c r="H2409" s="41" t="str">
        <f>_xlfn.XLOOKUP(B2409,[2]CALCULATION!$B:$B,[2]CALCULATION!$H:$H,"")</f>
        <v>ZTE</v>
      </c>
      <c r="I2409" s="34">
        <v>0</v>
      </c>
      <c r="J2409" s="34">
        <v>0</v>
      </c>
      <c r="K2409" s="34">
        <v>0</v>
      </c>
      <c r="L2409" s="34">
        <v>0</v>
      </c>
      <c r="M2409" s="34">
        <v>0</v>
      </c>
      <c r="N2409" s="34">
        <v>0</v>
      </c>
      <c r="O2409" s="34">
        <v>0</v>
      </c>
      <c r="P2409" s="34">
        <v>0</v>
      </c>
      <c r="Q2409" s="34">
        <v>0</v>
      </c>
      <c r="R2409" s="34">
        <v>0</v>
      </c>
      <c r="S2409" s="109">
        <v>0</v>
      </c>
      <c r="T2409" s="109">
        <f>_xlfn.XLOOKUP(B2409,'[3]Nur des jours'!$B:$B,'[3]Nur des jours'!$U:$U,"")</f>
        <v>0</v>
      </c>
      <c r="U2409" s="109">
        <v>0</v>
      </c>
      <c r="V2409" s="109">
        <v>0</v>
      </c>
      <c r="W2409" s="109">
        <v>0</v>
      </c>
      <c r="X2409" s="109">
        <v>0</v>
      </c>
      <c r="Y2409" s="109">
        <v>0</v>
      </c>
      <c r="Z2409" s="109">
        <v>0</v>
      </c>
      <c r="AA2409" s="109">
        <v>0</v>
      </c>
      <c r="AB2409" s="109">
        <v>0</v>
      </c>
      <c r="AC2409" s="109">
        <v>0</v>
      </c>
      <c r="AD2409" s="109">
        <v>0</v>
      </c>
      <c r="AE2409" s="109">
        <v>0</v>
      </c>
      <c r="AF2409" s="109">
        <v>0</v>
      </c>
      <c r="AG2409" s="57" t="str">
        <f>_xlfn.XLOOKUP(B2409,[3]CALCULATION!$B:$B,[3]CALCULATION!$M:$M,"")</f>
        <v>Operationnel</v>
      </c>
      <c r="AH2409" s="57"/>
      <c r="AI2409" s="56" t="str" cm="1">
        <f t="array" ref="AI2409">IFERROR(_xlfn.IFS(
AK2409="MPR ISSUE","PDH",
AK2409="BSS Hardware Issue","BSS",
AK2409="Sites strategiques, MLL, Pylone, etc.","ENVTECH",
AK2409="AKTIVCO DEFAUT GE &amp; POWER Cabinet","AKTIVCO",
AK2409="AKTIVCO Coupure ENEO &amp; Baisse de tension","AKTIVCO GRID ONLY",
AK2409="Coupure ENEO &amp; Baisse de tension","IHS GRID ONLY",
AK2409="Defaut GE &amp; POWER Cabinet","IHS",
AK2409="Sharing","Partners",
AK2409="Sites strategiques &amp; DataCenter","SST &amp; DC",
AK2409="Exclu","Exclu",
AK2409="SAT","SAT",
AK2409="SPARE-ISSUE","SPARE-ISSUE",
AK2409="Fiber CAmtel","TRANS_FO_CAMTEL",
AK2409="Fiber AOF","Fiber AOF",
AK2409="Projet OCM (HUAWEI)","TRAVAUX-HUAWEI",
AK2409="Projet OCM (NOKIA)","TRAVAUX-NOKIA",
AK2409="ACCESS-ISSUE","ACCESS-ISSUE",
AK2409="Projet OCM (ZTE, NOKIA, autres projets)","TRAVAUX OCM",
AK2409="No root CAuse","No root cause",
AK2409="ODU HS","PDH",
AK2409="IP &amp; VLAN","PDH",
AK2409="Warehouse HUAWEI","SPARE-ISSUE",
AK2409="SPARE-HS","SPARE-ISSUE",
AK2409="Power Telco","BSS",AK2409="no impacts","no impacts"
),"")</f>
        <v>No root cause</v>
      </c>
      <c r="AJ2409" s="56" t="str" cm="1">
        <f t="array" ref="AJ2409">IFERROR(_xlfn.IFS(
AK2409="MPR ISSUE","TX ISSUE",
AK2409="BSS Hardware Issue","RAN ISSUE",
AK2409="Sites strategiques, MLL, Pylone, etc.","ENVTECH",
AK2409="AKTIVCO DEFAUT GE &amp; POWER Cabinet","POWER ISSUE",
AK2409="AKTIVCO Coupure ENEO &amp; Baisse de tension","POWER ISSUE",
AK2409="Coupure ENEO &amp; Baisse de tension","POWER ISSUE",
AK2409="Defaut GE &amp; POWER Cabinet","POWER ISSUE",
AK2409="Sharing","POWER ISSUE",
AK2409="Sites strategiques &amp; DataCenter","POWER ISSUE",
AK2409="Exclu","Exclu",
AK2409="SAT","TX ISSUE",
AK2409="SPARE-ISSUE","SPARE-ISSUE",
AK2409="Fiber CAmtel","TX ISSUE",
AK2409="Fiber AOF","TX ISSUE",
AK2409="Projet OCM (HUAWEI)","TRAVAUX-HUAWEI",
AK2409="Projet OCM (NOKIA)","TRAVAUX -NOKIA",
AK2409="ACCESS-ISSUE","ACCESS-ISSUE",
AK2409="Projet OCM (ZTE, NOKIA, autres projets)","TRAVAUX OCM",
AK2409="No root CAuse","No root cause",
AK2409="ODU HS","TX ISSUE",
AK2409="IP &amp; VLAN","TX ISSUE",
AK2409="Warehouse HUAWEI","SPARE-ISSUE",
AK2409="SPARE-HS","SPARE-ISSUE",
AK2409="Power Telco","RAN ISSUE",AK2409="no impacts","no impacts"
),"")</f>
        <v>No root cause</v>
      </c>
      <c r="AK2409" s="81" t="s">
        <v>5620</v>
      </c>
      <c r="AL2409" s="56" t="str" cm="1">
        <f t="array" ref="AL2409">IFERROR(_xlfn.IFS(
AK2409="MPR ISSUE","ACTIVE",
AK2409="BSS Hardware Issue","ACTIVE",
AK2409="Sites strategiques, MLL, Pylone, etc.","PASSIVE",
AK2409="AKTIVCO DEFAUT GE &amp; POWER Cabinet","PASSIVE",
AK2409="AKTIVCO Coupure ENEO &amp; Baisse de tension","PASSIVE",
AK2409="Coupure ENEO &amp; Baisse de tension","PASSIVE",
AK2409="Defaut GE &amp; POWER Cabinet","PASSIVE",
AK2409="Sharing","PASSIVE",
AK2409="Sites strategiques &amp; DataCenter","PASSIVE",
AK2409="Exclu","Exclu",
AK2409="SAT","ACTIVE",
AK2409="SPARE-ISSUE","SPARE-ISSUE",
AK2409="Fiber CAmtel","ACTIVE",
AK2409="Fiber AOF","ACTIVE",
AK2409="Projet OCM (HUAWEI)","PLANNED WORKS",
AK2409="Projet OCM (NOKIA)","PLANNED WORKS",
AK2409="ACCESS-ISSUE","ACCESS-ISSUE",
AK2409="Projet OCM (ZTE, NOKIA, autres projets)","PLANNED WORKS",
AK2409="No root CAuse","No root cause",
AK2409="ODU HS","ACTIVE",
AK2409="IP &amp; VLAN","ACTIVE",
AK2409="Warehouse HUAWEI","SPARE-ISSUE",
AK2409="SPARE-HS","SPARE-ISSUE",
AK2409="Power Telco","ACTIVE", AK2409="no impacts","no impacts"
),"")</f>
        <v>No root cause</v>
      </c>
      <c r="AM2409" s="108" t="s">
        <v>5537</v>
      </c>
      <c r="AN2409" s="117" t="s">
        <v>5052</v>
      </c>
      <c r="AP2409" s="23" t="s">
        <v>5537</v>
      </c>
      <c r="AQ2409" s="23" t="s">
        <v>5537</v>
      </c>
      <c r="AR2409" s="7"/>
      <c r="AS2409" s="6"/>
      <c r="AT2409" s="7"/>
      <c r="AU2409" s="3" t="s">
        <v>5537</v>
      </c>
      <c r="AV2409" s="24" t="s">
        <v>5537</v>
      </c>
      <c r="AW2409" s="24" t="s">
        <v>5537</v>
      </c>
      <c r="AX2409" s="24" t="s">
        <v>5537</v>
      </c>
      <c r="AY2409" s="24" t="s">
        <v>5537</v>
      </c>
      <c r="AZ2409" s="24" t="s">
        <v>5537</v>
      </c>
      <c r="BA2409" s="24" t="s">
        <v>5537</v>
      </c>
      <c r="BB2409" s="24" t="s">
        <v>5537</v>
      </c>
      <c r="BC2409" s="24" t="s">
        <v>5537</v>
      </c>
      <c r="BD2409" s="24" t="s">
        <v>5537</v>
      </c>
      <c r="BE2409" s="24" t="s">
        <v>5537</v>
      </c>
      <c r="BF2409" s="24" t="s">
        <v>5537</v>
      </c>
      <c r="BG2409" s="24" t="s">
        <v>5537</v>
      </c>
      <c r="BH2409" s="24" t="s">
        <v>5537</v>
      </c>
      <c r="BI2409" s="9" t="s">
        <v>5537</v>
      </c>
      <c r="BJ2409" s="14"/>
      <c r="BK2409" s="14" t="s">
        <v>5537</v>
      </c>
      <c r="BL2409" s="14" t="str">
        <f>_xlfn.XLOOKUP(B2409,'[4]cell downs 18042026 17h'!$B:$B,'[4]cell downs 18042026 17h'!$B:$B,"")</f>
        <v/>
      </c>
      <c r="BM2409" s="14" t="str">
        <f>_xlfn.XLOOKUP(B2409,'[5]Cells Huawei 19042026 15h'!$B:$B,'[5]Cells Huawei 19042026 15h'!$B:$B,"")</f>
        <v/>
      </c>
      <c r="BN2409" s="9" t="str">
        <f>_xlfn.XLOOKUP(B2409,'[6]cells down 19042026 9H40'!$B:$B,'[6]cells down 19042026 9H40'!$B:$B,"")</f>
        <v/>
      </c>
      <c r="BO2409" s="9" t="s">
        <v>5052</v>
      </c>
      <c r="BP2409" s="9" t="s">
        <v>12</v>
      </c>
    </row>
    <row r="2410" spans="1:68" s="9" customFormat="1" x14ac:dyDescent="0.35">
      <c r="A2410" s="1" t="s">
        <v>5053</v>
      </c>
      <c r="B2410" s="8" t="s">
        <v>5054</v>
      </c>
      <c r="C2410" s="3" t="str">
        <f>_xlfn.XLOOKUP(B2410,'[1]daily break down'!$D:$D,'[1]daily break down'!$E:$E,"")</f>
        <v>LITTORAL</v>
      </c>
      <c r="D2410" s="1" t="s">
        <v>11</v>
      </c>
      <c r="E2410" s="1" t="s">
        <v>12</v>
      </c>
      <c r="F2410" s="3" t="s">
        <v>31</v>
      </c>
      <c r="G2410" s="1" t="s">
        <v>484</v>
      </c>
      <c r="H2410" s="41" t="str">
        <f>_xlfn.XLOOKUP(B2410,[2]CALCULATION!$B:$B,[2]CALCULATION!$H:$H,"")</f>
        <v>ZTE</v>
      </c>
      <c r="I2410" s="34">
        <v>0</v>
      </c>
      <c r="J2410" s="34">
        <v>0</v>
      </c>
      <c r="K2410" s="34">
        <v>0</v>
      </c>
      <c r="L2410" s="34">
        <v>0</v>
      </c>
      <c r="M2410" s="34">
        <v>0</v>
      </c>
      <c r="N2410" s="34">
        <v>0</v>
      </c>
      <c r="O2410" s="34">
        <v>0</v>
      </c>
      <c r="P2410" s="34">
        <v>0</v>
      </c>
      <c r="Q2410" s="34">
        <v>0</v>
      </c>
      <c r="R2410" s="34">
        <v>0</v>
      </c>
      <c r="S2410" s="109">
        <v>0</v>
      </c>
      <c r="T2410" s="109">
        <f>_xlfn.XLOOKUP(B2410,'[3]Nur des jours'!$B:$B,'[3]Nur des jours'!$U:$U,"")</f>
        <v>0</v>
      </c>
      <c r="U2410" s="109">
        <v>0</v>
      </c>
      <c r="V2410" s="109">
        <v>0</v>
      </c>
      <c r="W2410" s="109">
        <v>0</v>
      </c>
      <c r="X2410" s="109">
        <v>0</v>
      </c>
      <c r="Y2410" s="109">
        <v>0</v>
      </c>
      <c r="Z2410" s="109">
        <v>0</v>
      </c>
      <c r="AA2410" s="109">
        <v>0</v>
      </c>
      <c r="AB2410" s="109">
        <v>0</v>
      </c>
      <c r="AC2410" s="109">
        <v>0</v>
      </c>
      <c r="AD2410" s="109">
        <v>0</v>
      </c>
      <c r="AE2410" s="109">
        <v>0</v>
      </c>
      <c r="AF2410" s="109">
        <v>0</v>
      </c>
      <c r="AG2410" s="57" t="str">
        <f>_xlfn.XLOOKUP(B2410,[3]CALCULATION!$B:$B,[3]CALCULATION!$M:$M,"")</f>
        <v>Operationnel</v>
      </c>
      <c r="AH2410" s="57"/>
      <c r="AI2410" s="56" t="str" cm="1">
        <f t="array" ref="AI2410">IFERROR(_xlfn.IFS(
AK2410="MPR ISSUE","PDH",
AK2410="BSS Hardware Issue","BSS",
AK2410="Sites strategiques, MLL, Pylone, etc.","ENVTECH",
AK2410="AKTIVCO DEFAUT GE &amp; POWER Cabinet","AKTIVCO",
AK2410="AKTIVCO Coupure ENEO &amp; Baisse de tension","AKTIVCO GRID ONLY",
AK2410="Coupure ENEO &amp; Baisse de tension","IHS GRID ONLY",
AK2410="Defaut GE &amp; POWER Cabinet","IHS",
AK2410="Sharing","Partners",
AK2410="Sites strategiques &amp; DataCenter","SST &amp; DC",
AK2410="Exclu","Exclu",
AK2410="SAT","SAT",
AK2410="SPARE-ISSUE","SPARE-ISSUE",
AK2410="Fiber CAmtel","TRANS_FO_CAMTEL",
AK2410="Fiber AOF","Fiber AOF",
AK2410="Projet OCM (HUAWEI)","TRAVAUX-HUAWEI",
AK2410="Projet OCM (NOKIA)","TRAVAUX-NOKIA",
AK2410="ACCESS-ISSUE","ACCESS-ISSUE",
AK2410="Projet OCM (ZTE, NOKIA, autres projets)","TRAVAUX OCM",
AK2410="No root CAuse","No root cause",
AK2410="ODU HS","PDH",
AK2410="IP &amp; VLAN","PDH",
AK2410="Warehouse HUAWEI","SPARE-ISSUE",
AK2410="SPARE-HS","SPARE-ISSUE",
AK2410="Power Telco","BSS",AK2410="no impacts","no impacts"
),"")</f>
        <v>No root cause</v>
      </c>
      <c r="AJ2410" s="56" t="str" cm="1">
        <f t="array" ref="AJ2410">IFERROR(_xlfn.IFS(
AK2410="MPR ISSUE","TX ISSUE",
AK2410="BSS Hardware Issue","RAN ISSUE",
AK2410="Sites strategiques, MLL, Pylone, etc.","ENVTECH",
AK2410="AKTIVCO DEFAUT GE &amp; POWER Cabinet","POWER ISSUE",
AK2410="AKTIVCO Coupure ENEO &amp; Baisse de tension","POWER ISSUE",
AK2410="Coupure ENEO &amp; Baisse de tension","POWER ISSUE",
AK2410="Defaut GE &amp; POWER Cabinet","POWER ISSUE",
AK2410="Sharing","POWER ISSUE",
AK2410="Sites strategiques &amp; DataCenter","POWER ISSUE",
AK2410="Exclu","Exclu",
AK2410="SAT","TX ISSUE",
AK2410="SPARE-ISSUE","SPARE-ISSUE",
AK2410="Fiber CAmtel","TX ISSUE",
AK2410="Fiber AOF","TX ISSUE",
AK2410="Projet OCM (HUAWEI)","TRAVAUX-HUAWEI",
AK2410="Projet OCM (NOKIA)","TRAVAUX -NOKIA",
AK2410="ACCESS-ISSUE","ACCESS-ISSUE",
AK2410="Projet OCM (ZTE, NOKIA, autres projets)","TRAVAUX OCM",
AK2410="No root CAuse","No root cause",
AK2410="ODU HS","TX ISSUE",
AK2410="IP &amp; VLAN","TX ISSUE",
AK2410="Warehouse HUAWEI","SPARE-ISSUE",
AK2410="SPARE-HS","SPARE-ISSUE",
AK2410="Power Telco","RAN ISSUE",AK2410="no impacts","no impacts"
),"")</f>
        <v>No root cause</v>
      </c>
      <c r="AK2410" s="81" t="s">
        <v>5620</v>
      </c>
      <c r="AL2410" s="56" t="str" cm="1">
        <f t="array" ref="AL2410">IFERROR(_xlfn.IFS(
AK2410="MPR ISSUE","ACTIVE",
AK2410="BSS Hardware Issue","ACTIVE",
AK2410="Sites strategiques, MLL, Pylone, etc.","PASSIVE",
AK2410="AKTIVCO DEFAUT GE &amp; POWER Cabinet","PASSIVE",
AK2410="AKTIVCO Coupure ENEO &amp; Baisse de tension","PASSIVE",
AK2410="Coupure ENEO &amp; Baisse de tension","PASSIVE",
AK2410="Defaut GE &amp; POWER Cabinet","PASSIVE",
AK2410="Sharing","PASSIVE",
AK2410="Sites strategiques &amp; DataCenter","PASSIVE",
AK2410="Exclu","Exclu",
AK2410="SAT","ACTIVE",
AK2410="SPARE-ISSUE","SPARE-ISSUE",
AK2410="Fiber CAmtel","ACTIVE",
AK2410="Fiber AOF","ACTIVE",
AK2410="Projet OCM (HUAWEI)","PLANNED WORKS",
AK2410="Projet OCM (NOKIA)","PLANNED WORKS",
AK2410="ACCESS-ISSUE","ACCESS-ISSUE",
AK2410="Projet OCM (ZTE, NOKIA, autres projets)","PLANNED WORKS",
AK2410="No root CAuse","No root cause",
AK2410="ODU HS","ACTIVE",
AK2410="IP &amp; VLAN","ACTIVE",
AK2410="Warehouse HUAWEI","SPARE-ISSUE",
AK2410="SPARE-HS","SPARE-ISSUE",
AK2410="Power Telco","ACTIVE", AK2410="no impacts","no impacts"
),"")</f>
        <v>No root cause</v>
      </c>
      <c r="AM2410" s="108" t="s">
        <v>5537</v>
      </c>
      <c r="AN2410" s="117" t="s">
        <v>5054</v>
      </c>
      <c r="AP2410" s="23" t="s">
        <v>5537</v>
      </c>
      <c r="AQ2410" s="23" t="s">
        <v>5537</v>
      </c>
      <c r="AR2410" s="7"/>
      <c r="AS2410" s="6"/>
      <c r="AT2410" s="7"/>
      <c r="AU2410" s="3" t="s">
        <v>5537</v>
      </c>
      <c r="AV2410" s="24" t="s">
        <v>5537</v>
      </c>
      <c r="AW2410" s="24" t="s">
        <v>5537</v>
      </c>
      <c r="AX2410" s="24" t="s">
        <v>5537</v>
      </c>
      <c r="AY2410" s="24" t="s">
        <v>5537</v>
      </c>
      <c r="AZ2410" s="24" t="s">
        <v>5537</v>
      </c>
      <c r="BA2410" s="24" t="s">
        <v>5537</v>
      </c>
      <c r="BB2410" s="24" t="s">
        <v>5537</v>
      </c>
      <c r="BC2410" s="24" t="s">
        <v>5537</v>
      </c>
      <c r="BD2410" s="24" t="s">
        <v>5537</v>
      </c>
      <c r="BE2410" s="24" t="s">
        <v>5537</v>
      </c>
      <c r="BF2410" s="24" t="s">
        <v>5537</v>
      </c>
      <c r="BG2410" s="24" t="s">
        <v>5537</v>
      </c>
      <c r="BH2410" s="24" t="s">
        <v>5537</v>
      </c>
      <c r="BI2410" s="9" t="s">
        <v>5537</v>
      </c>
      <c r="BJ2410" s="14"/>
      <c r="BK2410" s="14" t="s">
        <v>5537</v>
      </c>
      <c r="BL2410" s="14" t="str">
        <f>_xlfn.XLOOKUP(B2410,'[4]cell downs 18042026 17h'!$B:$B,'[4]cell downs 18042026 17h'!$B:$B,"")</f>
        <v/>
      </c>
      <c r="BM2410" s="14" t="str">
        <f>_xlfn.XLOOKUP(B2410,'[5]Cells Huawei 19042026 15h'!$B:$B,'[5]Cells Huawei 19042026 15h'!$B:$B,"")</f>
        <v/>
      </c>
      <c r="BN2410" s="9" t="str">
        <f>_xlfn.XLOOKUP(B2410,'[6]cells down 19042026 9H40'!$B:$B,'[6]cells down 19042026 9H40'!$B:$B,"")</f>
        <v/>
      </c>
      <c r="BO2410" s="9" t="s">
        <v>5054</v>
      </c>
      <c r="BP2410" s="9" t="s">
        <v>1713</v>
      </c>
    </row>
    <row r="2411" spans="1:68" s="26" customFormat="1" x14ac:dyDescent="0.35">
      <c r="A2411" s="1" t="s">
        <v>5119</v>
      </c>
      <c r="B2411" s="8" t="s">
        <v>5120</v>
      </c>
      <c r="C2411" s="3" t="str">
        <f>_xlfn.XLOOKUP(B2411,'[1]daily break down'!$D:$D,'[1]daily break down'!$E:$E,"")</f>
        <v>CENTRE</v>
      </c>
      <c r="D2411" s="1" t="s">
        <v>11</v>
      </c>
      <c r="E2411" s="1" t="s">
        <v>12</v>
      </c>
      <c r="F2411" s="3" t="s">
        <v>37</v>
      </c>
      <c r="G2411" s="1" t="s">
        <v>5119</v>
      </c>
      <c r="H2411" s="41" t="str">
        <f>_xlfn.XLOOKUP(B2411,[2]CALCULATION!$B:$B,[2]CALCULATION!$H:$H,"")</f>
        <v>ZTE</v>
      </c>
      <c r="I2411" s="34">
        <v>0</v>
      </c>
      <c r="J2411" s="34">
        <v>0</v>
      </c>
      <c r="K2411" s="34">
        <v>0</v>
      </c>
      <c r="L2411" s="34">
        <v>0</v>
      </c>
      <c r="M2411" s="34">
        <v>0</v>
      </c>
      <c r="N2411" s="34">
        <v>0</v>
      </c>
      <c r="O2411" s="34">
        <v>0</v>
      </c>
      <c r="P2411" s="34">
        <v>0</v>
      </c>
      <c r="Q2411" s="34">
        <v>0</v>
      </c>
      <c r="R2411" s="34">
        <v>0</v>
      </c>
      <c r="S2411" s="109">
        <v>0</v>
      </c>
      <c r="T2411" s="109">
        <f>_xlfn.XLOOKUP(B2411,'[3]Nur des jours'!$B:$B,'[3]Nur des jours'!$U:$U,"")</f>
        <v>0</v>
      </c>
      <c r="U2411" s="109">
        <v>0</v>
      </c>
      <c r="V2411" s="109">
        <v>0</v>
      </c>
      <c r="W2411" s="109">
        <v>0</v>
      </c>
      <c r="X2411" s="109">
        <v>0</v>
      </c>
      <c r="Y2411" s="109">
        <v>0</v>
      </c>
      <c r="Z2411" s="109">
        <v>0</v>
      </c>
      <c r="AA2411" s="109">
        <v>0</v>
      </c>
      <c r="AB2411" s="109">
        <v>0</v>
      </c>
      <c r="AC2411" s="109">
        <v>0</v>
      </c>
      <c r="AD2411" s="109">
        <v>0</v>
      </c>
      <c r="AE2411" s="109">
        <v>0</v>
      </c>
      <c r="AF2411" s="109">
        <v>0</v>
      </c>
      <c r="AG2411" s="57" t="str">
        <f>_xlfn.XLOOKUP(B2411,[3]CALCULATION!$B:$B,[3]CALCULATION!$M:$M,"")</f>
        <v>Operationnel</v>
      </c>
      <c r="AH2411" s="57"/>
      <c r="AI2411" s="56" t="str" cm="1">
        <f t="array" ref="AI2411">IFERROR(_xlfn.IFS(
AK2411="MPR ISSUE","PDH",
AK2411="BSS Hardware Issue","BSS",
AK2411="Sites strategiques, MLL, Pylone, etc.","ENVTECH",
AK2411="AKTIVCO DEFAUT GE &amp; POWER Cabinet","AKTIVCO",
AK2411="AKTIVCO Coupure ENEO &amp; Baisse de tension","AKTIVCO GRID ONLY",
AK2411="Coupure ENEO &amp; Baisse de tension","IHS GRID ONLY",
AK2411="Defaut GE &amp; POWER Cabinet","IHS",
AK2411="Sharing","Partners",
AK2411="Sites strategiques &amp; DataCenter","SST &amp; DC",
AK2411="Exclu","Exclu",
AK2411="SAT","SAT",
AK2411="SPARE-ISSUE","SPARE-ISSUE",
AK2411="Fiber CAmtel","TRANS_FO_CAMTEL",
AK2411="Fiber AOF","Fiber AOF",
AK2411="Projet OCM (HUAWEI)","TRAVAUX-HUAWEI",
AK2411="Projet OCM (NOKIA)","TRAVAUX-NOKIA",
AK2411="ACCESS-ISSUE","ACCESS-ISSUE",
AK2411="Projet OCM (ZTE, NOKIA, autres projets)","TRAVAUX OCM",
AK2411="No root CAuse","No root cause",
AK2411="ODU HS","PDH",
AK2411="IP &amp; VLAN","PDH",
AK2411="Warehouse HUAWEI","SPARE-ISSUE",
AK2411="SPARE-HS","SPARE-ISSUE",
AK2411="Power Telco","BSS",AK2411="no impacts","no impacts"
),"")</f>
        <v>No root cause</v>
      </c>
      <c r="AJ2411" s="56" t="str" cm="1">
        <f t="array" ref="AJ2411">IFERROR(_xlfn.IFS(
AK2411="MPR ISSUE","TX ISSUE",
AK2411="BSS Hardware Issue","RAN ISSUE",
AK2411="Sites strategiques, MLL, Pylone, etc.","ENVTECH",
AK2411="AKTIVCO DEFAUT GE &amp; POWER Cabinet","POWER ISSUE",
AK2411="AKTIVCO Coupure ENEO &amp; Baisse de tension","POWER ISSUE",
AK2411="Coupure ENEO &amp; Baisse de tension","POWER ISSUE",
AK2411="Defaut GE &amp; POWER Cabinet","POWER ISSUE",
AK2411="Sharing","POWER ISSUE",
AK2411="Sites strategiques &amp; DataCenter","POWER ISSUE",
AK2411="Exclu","Exclu",
AK2411="SAT","TX ISSUE",
AK2411="SPARE-ISSUE","SPARE-ISSUE",
AK2411="Fiber CAmtel","TX ISSUE",
AK2411="Fiber AOF","TX ISSUE",
AK2411="Projet OCM (HUAWEI)","TRAVAUX-HUAWEI",
AK2411="Projet OCM (NOKIA)","TRAVAUX -NOKIA",
AK2411="ACCESS-ISSUE","ACCESS-ISSUE",
AK2411="Projet OCM (ZTE, NOKIA, autres projets)","TRAVAUX OCM",
AK2411="No root CAuse","No root cause",
AK2411="ODU HS","TX ISSUE",
AK2411="IP &amp; VLAN","TX ISSUE",
AK2411="Warehouse HUAWEI","SPARE-ISSUE",
AK2411="SPARE-HS","SPARE-ISSUE",
AK2411="Power Telco","RAN ISSUE",AK2411="no impacts","no impacts"
),"")</f>
        <v>No root cause</v>
      </c>
      <c r="AK2411" s="81" t="s">
        <v>5620</v>
      </c>
      <c r="AL2411" s="56" t="str" cm="1">
        <f t="array" ref="AL2411">IFERROR(_xlfn.IFS(
AK2411="MPR ISSUE","ACTIVE",
AK2411="BSS Hardware Issue","ACTIVE",
AK2411="Sites strategiques, MLL, Pylone, etc.","PASSIVE",
AK2411="AKTIVCO DEFAUT GE &amp; POWER Cabinet","PASSIVE",
AK2411="AKTIVCO Coupure ENEO &amp; Baisse de tension","PASSIVE",
AK2411="Coupure ENEO &amp; Baisse de tension","PASSIVE",
AK2411="Defaut GE &amp; POWER Cabinet","PASSIVE",
AK2411="Sharing","PASSIVE",
AK2411="Sites strategiques &amp; DataCenter","PASSIVE",
AK2411="Exclu","Exclu",
AK2411="SAT","ACTIVE",
AK2411="SPARE-ISSUE","SPARE-ISSUE",
AK2411="Fiber CAmtel","ACTIVE",
AK2411="Fiber AOF","ACTIVE",
AK2411="Projet OCM (HUAWEI)","PLANNED WORKS",
AK2411="Projet OCM (NOKIA)","PLANNED WORKS",
AK2411="ACCESS-ISSUE","ACCESS-ISSUE",
AK2411="Projet OCM (ZTE, NOKIA, autres projets)","PLANNED WORKS",
AK2411="No root CAuse","No root cause",
AK2411="ODU HS","ACTIVE",
AK2411="IP &amp; VLAN","ACTIVE",
AK2411="Warehouse HUAWEI","SPARE-ISSUE",
AK2411="SPARE-HS","SPARE-ISSUE",
AK2411="Power Telco","ACTIVE", AK2411="no impacts","no impacts"
),"")</f>
        <v>No root cause</v>
      </c>
      <c r="AM2411" s="108" t="s">
        <v>5537</v>
      </c>
      <c r="AN2411" s="117" t="s">
        <v>5120</v>
      </c>
      <c r="AO2411" s="9"/>
      <c r="AP2411" s="23" t="s">
        <v>5537</v>
      </c>
      <c r="AQ2411" s="23" t="s">
        <v>5537</v>
      </c>
      <c r="AR2411" s="7"/>
      <c r="AS2411" s="6"/>
      <c r="AT2411" s="7"/>
      <c r="AU2411" s="3" t="s">
        <v>5537</v>
      </c>
      <c r="AV2411" s="24" t="s">
        <v>5537</v>
      </c>
      <c r="AW2411" s="24" t="s">
        <v>5537</v>
      </c>
      <c r="AX2411" s="24" t="s">
        <v>5537</v>
      </c>
      <c r="AY2411" s="24" t="s">
        <v>5537</v>
      </c>
      <c r="AZ2411" s="24" t="s">
        <v>5537</v>
      </c>
      <c r="BA2411" s="24" t="s">
        <v>5537</v>
      </c>
      <c r="BB2411" s="24" t="s">
        <v>5537</v>
      </c>
      <c r="BC2411" s="24" t="s">
        <v>5537</v>
      </c>
      <c r="BD2411" s="24" t="s">
        <v>5537</v>
      </c>
      <c r="BE2411" s="24" t="s">
        <v>5537</v>
      </c>
      <c r="BF2411" s="24" t="s">
        <v>5537</v>
      </c>
      <c r="BG2411" s="24" t="s">
        <v>5537</v>
      </c>
      <c r="BH2411" s="24" t="s">
        <v>5537</v>
      </c>
      <c r="BI2411" s="9" t="s">
        <v>5537</v>
      </c>
      <c r="BJ2411" s="14"/>
      <c r="BK2411" s="14" t="s">
        <v>5537</v>
      </c>
      <c r="BL2411" s="14" t="str">
        <f>_xlfn.XLOOKUP(B2411,'[4]cell downs 18042026 17h'!$B:$B,'[4]cell downs 18042026 17h'!$B:$B,"")</f>
        <v/>
      </c>
      <c r="BM2411" s="14" t="str">
        <f>_xlfn.XLOOKUP(B2411,'[5]Cells Huawei 19042026 15h'!$B:$B,'[5]Cells Huawei 19042026 15h'!$B:$B,"")</f>
        <v/>
      </c>
      <c r="BN2411" s="9" t="str">
        <f>_xlfn.XLOOKUP(B2411,'[6]cells down 19042026 9H40'!$B:$B,'[6]cells down 19042026 9H40'!$B:$B,"")</f>
        <v/>
      </c>
      <c r="BO2411" s="9" t="s">
        <v>5120</v>
      </c>
      <c r="BP2411" s="9" t="s">
        <v>594</v>
      </c>
    </row>
    <row r="2412" spans="1:68" s="26" customFormat="1" x14ac:dyDescent="0.35">
      <c r="A2412" s="1" t="s">
        <v>5121</v>
      </c>
      <c r="B2412" s="8" t="s">
        <v>5122</v>
      </c>
      <c r="C2412" s="3" t="str">
        <f>_xlfn.XLOOKUP(B2412,'[1]daily break down'!$D:$D,'[1]daily break down'!$E:$E,"")</f>
        <v>CENTRE</v>
      </c>
      <c r="D2412" s="1" t="s">
        <v>11</v>
      </c>
      <c r="E2412" s="1" t="s">
        <v>1713</v>
      </c>
      <c r="F2412" s="3" t="s">
        <v>37</v>
      </c>
      <c r="G2412" s="1" t="s">
        <v>5121</v>
      </c>
      <c r="H2412" s="41" t="str">
        <f>_xlfn.XLOOKUP(B2412,[2]CALCULATION!$B:$B,[2]CALCULATION!$H:$H,"")</f>
        <v>ZTE</v>
      </c>
      <c r="I2412" s="34">
        <v>0</v>
      </c>
      <c r="J2412" s="34">
        <v>0</v>
      </c>
      <c r="K2412" s="34">
        <v>0</v>
      </c>
      <c r="L2412" s="34">
        <v>0</v>
      </c>
      <c r="M2412" s="34">
        <v>0</v>
      </c>
      <c r="N2412" s="34">
        <v>0</v>
      </c>
      <c r="O2412" s="34">
        <v>0</v>
      </c>
      <c r="P2412" s="34">
        <v>0</v>
      </c>
      <c r="Q2412" s="34">
        <v>0</v>
      </c>
      <c r="R2412" s="34">
        <v>0</v>
      </c>
      <c r="S2412" s="109">
        <v>0</v>
      </c>
      <c r="T2412" s="109">
        <f>_xlfn.XLOOKUP(B2412,'[3]Nur des jours'!$B:$B,'[3]Nur des jours'!$U:$U,"")</f>
        <v>0</v>
      </c>
      <c r="U2412" s="109">
        <v>0</v>
      </c>
      <c r="V2412" s="109">
        <v>0</v>
      </c>
      <c r="W2412" s="109">
        <v>0</v>
      </c>
      <c r="X2412" s="109">
        <v>0</v>
      </c>
      <c r="Y2412" s="109">
        <v>0</v>
      </c>
      <c r="Z2412" s="109">
        <v>0</v>
      </c>
      <c r="AA2412" s="109">
        <v>0</v>
      </c>
      <c r="AB2412" s="109">
        <v>0</v>
      </c>
      <c r="AC2412" s="109">
        <v>0</v>
      </c>
      <c r="AD2412" s="109">
        <v>0</v>
      </c>
      <c r="AE2412" s="109">
        <v>0</v>
      </c>
      <c r="AF2412" s="109">
        <v>0</v>
      </c>
      <c r="AG2412" s="57" t="str">
        <f>_xlfn.XLOOKUP(B2412,[3]CALCULATION!$B:$B,[3]CALCULATION!$M:$M,"")</f>
        <v>Operationnel</v>
      </c>
      <c r="AH2412" s="57"/>
      <c r="AI2412" s="56" t="str" cm="1">
        <f t="array" ref="AI2412">IFERROR(_xlfn.IFS(
AK2412="MPR ISSUE","PDH",
AK2412="BSS Hardware Issue","BSS",
AK2412="Sites strategiques, MLL, Pylone, etc.","ENVTECH",
AK2412="AKTIVCO DEFAUT GE &amp; POWER Cabinet","AKTIVCO",
AK2412="AKTIVCO Coupure ENEO &amp; Baisse de tension","AKTIVCO GRID ONLY",
AK2412="Coupure ENEO &amp; Baisse de tension","IHS GRID ONLY",
AK2412="Defaut GE &amp; POWER Cabinet","IHS",
AK2412="Sharing","Partners",
AK2412="Sites strategiques &amp; DataCenter","SST &amp; DC",
AK2412="Exclu","Exclu",
AK2412="SAT","SAT",
AK2412="SPARE-ISSUE","SPARE-ISSUE",
AK2412="Fiber CAmtel","TRANS_FO_CAMTEL",
AK2412="Fiber AOF","Fiber AOF",
AK2412="Projet OCM (HUAWEI)","TRAVAUX-HUAWEI",
AK2412="Projet OCM (NOKIA)","TRAVAUX-NOKIA",
AK2412="ACCESS-ISSUE","ACCESS-ISSUE",
AK2412="Projet OCM (ZTE, NOKIA, autres projets)","TRAVAUX OCM",
AK2412="No root CAuse","No root cause",
AK2412="ODU HS","PDH",
AK2412="IP &amp; VLAN","PDH",
AK2412="Warehouse HUAWEI","SPARE-ISSUE",
AK2412="SPARE-HS","SPARE-ISSUE",
AK2412="Power Telco","BSS",AK2412="no impacts","no impacts"
),"")</f>
        <v>No root cause</v>
      </c>
      <c r="AJ2412" s="56" t="str" cm="1">
        <f t="array" ref="AJ2412">IFERROR(_xlfn.IFS(
AK2412="MPR ISSUE","TX ISSUE",
AK2412="BSS Hardware Issue","RAN ISSUE",
AK2412="Sites strategiques, MLL, Pylone, etc.","ENVTECH",
AK2412="AKTIVCO DEFAUT GE &amp; POWER Cabinet","POWER ISSUE",
AK2412="AKTIVCO Coupure ENEO &amp; Baisse de tension","POWER ISSUE",
AK2412="Coupure ENEO &amp; Baisse de tension","POWER ISSUE",
AK2412="Defaut GE &amp; POWER Cabinet","POWER ISSUE",
AK2412="Sharing","POWER ISSUE",
AK2412="Sites strategiques &amp; DataCenter","POWER ISSUE",
AK2412="Exclu","Exclu",
AK2412="SAT","TX ISSUE",
AK2412="SPARE-ISSUE","SPARE-ISSUE",
AK2412="Fiber CAmtel","TX ISSUE",
AK2412="Fiber AOF","TX ISSUE",
AK2412="Projet OCM (HUAWEI)","TRAVAUX-HUAWEI",
AK2412="Projet OCM (NOKIA)","TRAVAUX -NOKIA",
AK2412="ACCESS-ISSUE","ACCESS-ISSUE",
AK2412="Projet OCM (ZTE, NOKIA, autres projets)","TRAVAUX OCM",
AK2412="No root CAuse","No root cause",
AK2412="ODU HS","TX ISSUE",
AK2412="IP &amp; VLAN","TX ISSUE",
AK2412="Warehouse HUAWEI","SPARE-ISSUE",
AK2412="SPARE-HS","SPARE-ISSUE",
AK2412="Power Telco","RAN ISSUE",AK2412="no impacts","no impacts"
),"")</f>
        <v>No root cause</v>
      </c>
      <c r="AK2412" s="81" t="s">
        <v>5620</v>
      </c>
      <c r="AL2412" s="56" t="str" cm="1">
        <f t="array" ref="AL2412">IFERROR(_xlfn.IFS(
AK2412="MPR ISSUE","ACTIVE",
AK2412="BSS Hardware Issue","ACTIVE",
AK2412="Sites strategiques, MLL, Pylone, etc.","PASSIVE",
AK2412="AKTIVCO DEFAUT GE &amp; POWER Cabinet","PASSIVE",
AK2412="AKTIVCO Coupure ENEO &amp; Baisse de tension","PASSIVE",
AK2412="Coupure ENEO &amp; Baisse de tension","PASSIVE",
AK2412="Defaut GE &amp; POWER Cabinet","PASSIVE",
AK2412="Sharing","PASSIVE",
AK2412="Sites strategiques &amp; DataCenter","PASSIVE",
AK2412="Exclu","Exclu",
AK2412="SAT","ACTIVE",
AK2412="SPARE-ISSUE","SPARE-ISSUE",
AK2412="Fiber CAmtel","ACTIVE",
AK2412="Fiber AOF","ACTIVE",
AK2412="Projet OCM (HUAWEI)","PLANNED WORKS",
AK2412="Projet OCM (NOKIA)","PLANNED WORKS",
AK2412="ACCESS-ISSUE","ACCESS-ISSUE",
AK2412="Projet OCM (ZTE, NOKIA, autres projets)","PLANNED WORKS",
AK2412="No root CAuse","No root cause",
AK2412="ODU HS","ACTIVE",
AK2412="IP &amp; VLAN","ACTIVE",
AK2412="Warehouse HUAWEI","SPARE-ISSUE",
AK2412="SPARE-HS","SPARE-ISSUE",
AK2412="Power Telco","ACTIVE", AK2412="no impacts","no impacts"
),"")</f>
        <v>No root cause</v>
      </c>
      <c r="AM2412" s="108" t="s">
        <v>5537</v>
      </c>
      <c r="AN2412" s="117" t="s">
        <v>5122</v>
      </c>
      <c r="AO2412" s="9"/>
      <c r="AP2412" s="23" t="s">
        <v>5537</v>
      </c>
      <c r="AQ2412" s="23" t="s">
        <v>5537</v>
      </c>
      <c r="AR2412" s="7"/>
      <c r="AS2412" s="6"/>
      <c r="AT2412" s="7"/>
      <c r="AU2412" s="3" t="s">
        <v>5537</v>
      </c>
      <c r="AV2412" s="24" t="s">
        <v>5537</v>
      </c>
      <c r="AW2412" s="24" t="s">
        <v>5537</v>
      </c>
      <c r="AX2412" s="24" t="s">
        <v>5537</v>
      </c>
      <c r="AY2412" s="24" t="s">
        <v>5537</v>
      </c>
      <c r="AZ2412" s="24" t="s">
        <v>5537</v>
      </c>
      <c r="BA2412" s="24" t="s">
        <v>5537</v>
      </c>
      <c r="BB2412" s="24" t="s">
        <v>5537</v>
      </c>
      <c r="BC2412" s="24" t="s">
        <v>5537</v>
      </c>
      <c r="BD2412" s="24" t="s">
        <v>5537</v>
      </c>
      <c r="BE2412" s="24" t="s">
        <v>5537</v>
      </c>
      <c r="BF2412" s="24" t="s">
        <v>5537</v>
      </c>
      <c r="BG2412" s="24" t="s">
        <v>5537</v>
      </c>
      <c r="BH2412" s="24" t="s">
        <v>5537</v>
      </c>
      <c r="BI2412" s="9" t="s">
        <v>5537</v>
      </c>
      <c r="BJ2412" s="14"/>
      <c r="BK2412" s="14" t="s">
        <v>5537</v>
      </c>
      <c r="BL2412" s="14" t="str">
        <f>_xlfn.XLOOKUP(B2412,'[4]cell downs 18042026 17h'!$B:$B,'[4]cell downs 18042026 17h'!$B:$B,"")</f>
        <v/>
      </c>
      <c r="BM2412" s="14" t="str">
        <f>_xlfn.XLOOKUP(B2412,'[5]Cells Huawei 19042026 15h'!$B:$B,'[5]Cells Huawei 19042026 15h'!$B:$B,"")</f>
        <v/>
      </c>
      <c r="BN2412" s="9" t="str">
        <f>_xlfn.XLOOKUP(B2412,'[6]cells down 19042026 9H40'!$B:$B,'[6]cells down 19042026 9H40'!$B:$B,"")</f>
        <v/>
      </c>
      <c r="BO2412" s="9" t="s">
        <v>5122</v>
      </c>
      <c r="BP2412" s="9" t="s">
        <v>12</v>
      </c>
    </row>
    <row r="2413" spans="1:68" s="26" customFormat="1" x14ac:dyDescent="0.35">
      <c r="A2413" s="1" t="s">
        <v>5055</v>
      </c>
      <c r="B2413" s="8" t="s">
        <v>5056</v>
      </c>
      <c r="C2413" s="3" t="str">
        <f>_xlfn.XLOOKUP(B2413,'[1]daily break down'!$D:$D,'[1]daily break down'!$E:$E,"")</f>
        <v>CENTRE</v>
      </c>
      <c r="D2413" s="1" t="s">
        <v>11</v>
      </c>
      <c r="E2413" s="1" t="s">
        <v>594</v>
      </c>
      <c r="F2413" s="3" t="s">
        <v>69</v>
      </c>
      <c r="G2413" s="1" t="s">
        <v>3536</v>
      </c>
      <c r="H2413" s="41" t="str">
        <f>_xlfn.XLOOKUP(B2413,[2]CALCULATION!$B:$B,[2]CALCULATION!$H:$H,"")</f>
        <v>ZTE</v>
      </c>
      <c r="I2413" s="34">
        <v>0</v>
      </c>
      <c r="J2413" s="34">
        <v>0</v>
      </c>
      <c r="K2413" s="34">
        <v>0</v>
      </c>
      <c r="L2413" s="34">
        <v>0</v>
      </c>
      <c r="M2413" s="34">
        <v>0</v>
      </c>
      <c r="N2413" s="34">
        <v>0</v>
      </c>
      <c r="O2413" s="34">
        <v>0</v>
      </c>
      <c r="P2413" s="34">
        <v>0</v>
      </c>
      <c r="Q2413" s="34">
        <v>0</v>
      </c>
      <c r="R2413" s="34">
        <v>0</v>
      </c>
      <c r="S2413" s="109">
        <v>0</v>
      </c>
      <c r="T2413" s="109">
        <f>_xlfn.XLOOKUP(B2413,'[3]Nur des jours'!$B:$B,'[3]Nur des jours'!$U:$U,"")</f>
        <v>0</v>
      </c>
      <c r="U2413" s="109">
        <v>0</v>
      </c>
      <c r="V2413" s="109">
        <v>0</v>
      </c>
      <c r="W2413" s="109">
        <v>0</v>
      </c>
      <c r="X2413" s="109">
        <v>0</v>
      </c>
      <c r="Y2413" s="109">
        <v>0</v>
      </c>
      <c r="Z2413" s="109">
        <v>0</v>
      </c>
      <c r="AA2413" s="109">
        <v>0</v>
      </c>
      <c r="AB2413" s="109">
        <v>0</v>
      </c>
      <c r="AC2413" s="109">
        <v>0</v>
      </c>
      <c r="AD2413" s="109">
        <v>0</v>
      </c>
      <c r="AE2413" s="109">
        <v>0</v>
      </c>
      <c r="AF2413" s="109">
        <v>0</v>
      </c>
      <c r="AG2413" s="57" t="str">
        <f>_xlfn.XLOOKUP(B2413,[3]CALCULATION!$B:$B,[3]CALCULATION!$M:$M,"")</f>
        <v>Operationnel</v>
      </c>
      <c r="AH2413" s="57"/>
      <c r="AI2413" s="56" t="str" cm="1">
        <f t="array" ref="AI2413">IFERROR(_xlfn.IFS(
AK2413="MPR ISSUE","PDH",
AK2413="BSS Hardware Issue","BSS",
AK2413="Sites strategiques, MLL, Pylone, etc.","ENVTECH",
AK2413="AKTIVCO DEFAUT GE &amp; POWER Cabinet","AKTIVCO",
AK2413="AKTIVCO Coupure ENEO &amp; Baisse de tension","AKTIVCO GRID ONLY",
AK2413="Coupure ENEO &amp; Baisse de tension","IHS GRID ONLY",
AK2413="Defaut GE &amp; POWER Cabinet","IHS",
AK2413="Sharing","Partners",
AK2413="Sites strategiques &amp; DataCenter","SST &amp; DC",
AK2413="Exclu","Exclu",
AK2413="SAT","SAT",
AK2413="SPARE-ISSUE","SPARE-ISSUE",
AK2413="Fiber CAmtel","TRANS_FO_CAMTEL",
AK2413="Fiber AOF","Fiber AOF",
AK2413="Projet OCM (HUAWEI)","TRAVAUX-HUAWEI",
AK2413="Projet OCM (NOKIA)","TRAVAUX-NOKIA",
AK2413="ACCESS-ISSUE","ACCESS-ISSUE",
AK2413="Projet OCM (ZTE, NOKIA, autres projets)","TRAVAUX OCM",
AK2413="No root CAuse","No root cause",
AK2413="ODU HS","PDH",
AK2413="IP &amp; VLAN","PDH",
AK2413="Warehouse HUAWEI","SPARE-ISSUE",
AK2413="SPARE-HS","SPARE-ISSUE",
AK2413="Power Telco","BSS",AK2413="no impacts","no impacts"
),"")</f>
        <v>No root cause</v>
      </c>
      <c r="AJ2413" s="56" t="str" cm="1">
        <f t="array" ref="AJ2413">IFERROR(_xlfn.IFS(
AK2413="MPR ISSUE","TX ISSUE",
AK2413="BSS Hardware Issue","RAN ISSUE",
AK2413="Sites strategiques, MLL, Pylone, etc.","ENVTECH",
AK2413="AKTIVCO DEFAUT GE &amp; POWER Cabinet","POWER ISSUE",
AK2413="AKTIVCO Coupure ENEO &amp; Baisse de tension","POWER ISSUE",
AK2413="Coupure ENEO &amp; Baisse de tension","POWER ISSUE",
AK2413="Defaut GE &amp; POWER Cabinet","POWER ISSUE",
AK2413="Sharing","POWER ISSUE",
AK2413="Sites strategiques &amp; DataCenter","POWER ISSUE",
AK2413="Exclu","Exclu",
AK2413="SAT","TX ISSUE",
AK2413="SPARE-ISSUE","SPARE-ISSUE",
AK2413="Fiber CAmtel","TX ISSUE",
AK2413="Fiber AOF","TX ISSUE",
AK2413="Projet OCM (HUAWEI)","TRAVAUX-HUAWEI",
AK2413="Projet OCM (NOKIA)","TRAVAUX -NOKIA",
AK2413="ACCESS-ISSUE","ACCESS-ISSUE",
AK2413="Projet OCM (ZTE, NOKIA, autres projets)","TRAVAUX OCM",
AK2413="No root CAuse","No root cause",
AK2413="ODU HS","TX ISSUE",
AK2413="IP &amp; VLAN","TX ISSUE",
AK2413="Warehouse HUAWEI","SPARE-ISSUE",
AK2413="SPARE-HS","SPARE-ISSUE",
AK2413="Power Telco","RAN ISSUE",AK2413="no impacts","no impacts"
),"")</f>
        <v>No root cause</v>
      </c>
      <c r="AK2413" s="81" t="s">
        <v>5620</v>
      </c>
      <c r="AL2413" s="56" t="str" cm="1">
        <f t="array" ref="AL2413">IFERROR(_xlfn.IFS(
AK2413="MPR ISSUE","ACTIVE",
AK2413="BSS Hardware Issue","ACTIVE",
AK2413="Sites strategiques, MLL, Pylone, etc.","PASSIVE",
AK2413="AKTIVCO DEFAUT GE &amp; POWER Cabinet","PASSIVE",
AK2413="AKTIVCO Coupure ENEO &amp; Baisse de tension","PASSIVE",
AK2413="Coupure ENEO &amp; Baisse de tension","PASSIVE",
AK2413="Defaut GE &amp; POWER Cabinet","PASSIVE",
AK2413="Sharing","PASSIVE",
AK2413="Sites strategiques &amp; DataCenter","PASSIVE",
AK2413="Exclu","Exclu",
AK2413="SAT","ACTIVE",
AK2413="SPARE-ISSUE","SPARE-ISSUE",
AK2413="Fiber CAmtel","ACTIVE",
AK2413="Fiber AOF","ACTIVE",
AK2413="Projet OCM (HUAWEI)","PLANNED WORKS",
AK2413="Projet OCM (NOKIA)","PLANNED WORKS",
AK2413="ACCESS-ISSUE","ACCESS-ISSUE",
AK2413="Projet OCM (ZTE, NOKIA, autres projets)","PLANNED WORKS",
AK2413="No root CAuse","No root cause",
AK2413="ODU HS","ACTIVE",
AK2413="IP &amp; VLAN","ACTIVE",
AK2413="Warehouse HUAWEI","SPARE-ISSUE",
AK2413="SPARE-HS","SPARE-ISSUE",
AK2413="Power Telco","ACTIVE", AK2413="no impacts","no impacts"
),"")</f>
        <v>No root cause</v>
      </c>
      <c r="AM2413" s="108" t="s">
        <v>5537</v>
      </c>
      <c r="AN2413" s="117" t="s">
        <v>5056</v>
      </c>
      <c r="AO2413" s="9"/>
      <c r="AP2413" s="23" t="s">
        <v>5537</v>
      </c>
      <c r="AQ2413" s="23" t="s">
        <v>5537</v>
      </c>
      <c r="AR2413" s="7"/>
      <c r="AS2413" s="6"/>
      <c r="AT2413" s="7"/>
      <c r="AU2413" s="3" t="s">
        <v>5537</v>
      </c>
      <c r="AV2413" s="24" t="s">
        <v>5537</v>
      </c>
      <c r="AW2413" s="24" t="s">
        <v>5537</v>
      </c>
      <c r="AX2413" s="24" t="s">
        <v>5537</v>
      </c>
      <c r="AY2413" s="24" t="s">
        <v>5537</v>
      </c>
      <c r="AZ2413" s="24" t="s">
        <v>5537</v>
      </c>
      <c r="BA2413" s="24" t="s">
        <v>5537</v>
      </c>
      <c r="BB2413" s="24" t="s">
        <v>5537</v>
      </c>
      <c r="BC2413" s="24" t="s">
        <v>5537</v>
      </c>
      <c r="BD2413" s="24" t="s">
        <v>5537</v>
      </c>
      <c r="BE2413" s="24" t="s">
        <v>5537</v>
      </c>
      <c r="BF2413" s="24" t="s">
        <v>5537</v>
      </c>
      <c r="BG2413" s="24" t="s">
        <v>5537</v>
      </c>
      <c r="BH2413" s="24" t="s">
        <v>5537</v>
      </c>
      <c r="BI2413" s="9" t="s">
        <v>5537</v>
      </c>
      <c r="BJ2413" s="14"/>
      <c r="BK2413" s="14" t="s">
        <v>5537</v>
      </c>
      <c r="BL2413" s="14" t="str">
        <f>_xlfn.XLOOKUP(B2413,'[4]cell downs 18042026 17h'!$B:$B,'[4]cell downs 18042026 17h'!$B:$B,"")</f>
        <v/>
      </c>
      <c r="BM2413" s="14" t="str">
        <f>_xlfn.XLOOKUP(B2413,'[5]Cells Huawei 19042026 15h'!$B:$B,'[5]Cells Huawei 19042026 15h'!$B:$B,"")</f>
        <v/>
      </c>
      <c r="BN2413" s="9" t="str">
        <f>_xlfn.XLOOKUP(B2413,'[6]cells down 19042026 9H40'!$B:$B,'[6]cells down 19042026 9H40'!$B:$B,"")</f>
        <v/>
      </c>
      <c r="BO2413" s="9" t="s">
        <v>5056</v>
      </c>
      <c r="BP2413" s="9" t="s">
        <v>5537</v>
      </c>
    </row>
    <row r="2414" spans="1:68" s="26" customFormat="1" x14ac:dyDescent="0.35">
      <c r="A2414" s="1" t="s">
        <v>5125</v>
      </c>
      <c r="B2414" s="1" t="s">
        <v>5126</v>
      </c>
      <c r="C2414" s="3" t="str">
        <f>_xlfn.XLOOKUP(B2414,'[1]daily break down'!$D:$D,'[1]daily break down'!$E:$E,"")</f>
        <v>CENTRE</v>
      </c>
      <c r="D2414" s="1" t="s">
        <v>11</v>
      </c>
      <c r="E2414" s="1" t="s">
        <v>12</v>
      </c>
      <c r="F2414" s="3" t="s">
        <v>69</v>
      </c>
      <c r="G2414" s="1" t="s">
        <v>5127</v>
      </c>
      <c r="H2414" s="41" t="str">
        <f>_xlfn.XLOOKUP(B2414,[2]CALCULATION!$B:$B,[2]CALCULATION!$H:$H,"")</f>
        <v>ZTE</v>
      </c>
      <c r="I2414" s="34">
        <v>0</v>
      </c>
      <c r="J2414" s="34">
        <v>0</v>
      </c>
      <c r="K2414" s="34">
        <v>0</v>
      </c>
      <c r="L2414" s="34">
        <v>0</v>
      </c>
      <c r="M2414" s="34">
        <v>0</v>
      </c>
      <c r="N2414" s="34">
        <v>0</v>
      </c>
      <c r="O2414" s="34">
        <v>0</v>
      </c>
      <c r="P2414" s="34">
        <v>0</v>
      </c>
      <c r="Q2414" s="34">
        <v>0</v>
      </c>
      <c r="R2414" s="34">
        <v>0</v>
      </c>
      <c r="S2414" s="109">
        <v>0</v>
      </c>
      <c r="T2414" s="109">
        <f>_xlfn.XLOOKUP(B2414,'[3]Nur des jours'!$B:$B,'[3]Nur des jours'!$U:$U,"")</f>
        <v>0</v>
      </c>
      <c r="U2414" s="109">
        <v>0</v>
      </c>
      <c r="V2414" s="109">
        <v>0</v>
      </c>
      <c r="W2414" s="109">
        <v>0</v>
      </c>
      <c r="X2414" s="109">
        <v>0</v>
      </c>
      <c r="Y2414" s="109">
        <v>0</v>
      </c>
      <c r="Z2414" s="109">
        <v>0</v>
      </c>
      <c r="AA2414" s="109">
        <v>0</v>
      </c>
      <c r="AB2414" s="109">
        <v>0</v>
      </c>
      <c r="AC2414" s="109">
        <v>0</v>
      </c>
      <c r="AD2414" s="109">
        <v>0</v>
      </c>
      <c r="AE2414" s="109">
        <v>0</v>
      </c>
      <c r="AF2414" s="109">
        <v>0</v>
      </c>
      <c r="AG2414" s="57" t="str">
        <f>_xlfn.XLOOKUP(B2414,[3]CALCULATION!$B:$B,[3]CALCULATION!$M:$M,"")</f>
        <v>Operationnel</v>
      </c>
      <c r="AH2414" s="57"/>
      <c r="AI2414" s="56" t="str" cm="1">
        <f t="array" ref="AI2414">IFERROR(_xlfn.IFS(
AK2414="MPR ISSUE","PDH",
AK2414="BSS Hardware Issue","BSS",
AK2414="Sites strategiques, MLL, Pylone, etc.","ENVTECH",
AK2414="AKTIVCO DEFAUT GE &amp; POWER Cabinet","AKTIVCO",
AK2414="AKTIVCO Coupure ENEO &amp; Baisse de tension","AKTIVCO GRID ONLY",
AK2414="Coupure ENEO &amp; Baisse de tension","IHS GRID ONLY",
AK2414="Defaut GE &amp; POWER Cabinet","IHS",
AK2414="Sharing","Partners",
AK2414="Sites strategiques &amp; DataCenter","SST &amp; DC",
AK2414="Exclu","Exclu",
AK2414="SAT","SAT",
AK2414="SPARE-ISSUE","SPARE-ISSUE",
AK2414="Fiber CAmtel","TRANS_FO_CAMTEL",
AK2414="Fiber AOF","Fiber AOF",
AK2414="Projet OCM (HUAWEI)","TRAVAUX-HUAWEI",
AK2414="Projet OCM (NOKIA)","TRAVAUX-NOKIA",
AK2414="ACCESS-ISSUE","ACCESS-ISSUE",
AK2414="Projet OCM (ZTE, NOKIA, autres projets)","TRAVAUX OCM",
AK2414="No root CAuse","No root cause",
AK2414="ODU HS","PDH",
AK2414="IP &amp; VLAN","PDH",
AK2414="Warehouse HUAWEI","SPARE-ISSUE",
AK2414="SPARE-HS","SPARE-ISSUE",
AK2414="Power Telco","BSS",AK2414="no impacts","no impacts"
),"")</f>
        <v>No root cause</v>
      </c>
      <c r="AJ2414" s="56" t="str" cm="1">
        <f t="array" ref="AJ2414">IFERROR(_xlfn.IFS(
AK2414="MPR ISSUE","TX ISSUE",
AK2414="BSS Hardware Issue","RAN ISSUE",
AK2414="Sites strategiques, MLL, Pylone, etc.","ENVTECH",
AK2414="AKTIVCO DEFAUT GE &amp; POWER Cabinet","POWER ISSUE",
AK2414="AKTIVCO Coupure ENEO &amp; Baisse de tension","POWER ISSUE",
AK2414="Coupure ENEO &amp; Baisse de tension","POWER ISSUE",
AK2414="Defaut GE &amp; POWER Cabinet","POWER ISSUE",
AK2414="Sharing","POWER ISSUE",
AK2414="Sites strategiques &amp; DataCenter","POWER ISSUE",
AK2414="Exclu","Exclu",
AK2414="SAT","TX ISSUE",
AK2414="SPARE-ISSUE","SPARE-ISSUE",
AK2414="Fiber CAmtel","TX ISSUE",
AK2414="Fiber AOF","TX ISSUE",
AK2414="Projet OCM (HUAWEI)","TRAVAUX-HUAWEI",
AK2414="Projet OCM (NOKIA)","TRAVAUX -NOKIA",
AK2414="ACCESS-ISSUE","ACCESS-ISSUE",
AK2414="Projet OCM (ZTE, NOKIA, autres projets)","TRAVAUX OCM",
AK2414="No root CAuse","No root cause",
AK2414="ODU HS","TX ISSUE",
AK2414="IP &amp; VLAN","TX ISSUE",
AK2414="Warehouse HUAWEI","SPARE-ISSUE",
AK2414="SPARE-HS","SPARE-ISSUE",
AK2414="Power Telco","RAN ISSUE",AK2414="no impacts","no impacts"
),"")</f>
        <v>No root cause</v>
      </c>
      <c r="AK2414" s="81" t="s">
        <v>5620</v>
      </c>
      <c r="AL2414" s="56" t="str" cm="1">
        <f t="array" ref="AL2414">IFERROR(_xlfn.IFS(
AK2414="MPR ISSUE","ACTIVE",
AK2414="BSS Hardware Issue","ACTIVE",
AK2414="Sites strategiques, MLL, Pylone, etc.","PASSIVE",
AK2414="AKTIVCO DEFAUT GE &amp; POWER Cabinet","PASSIVE",
AK2414="AKTIVCO Coupure ENEO &amp; Baisse de tension","PASSIVE",
AK2414="Coupure ENEO &amp; Baisse de tension","PASSIVE",
AK2414="Defaut GE &amp; POWER Cabinet","PASSIVE",
AK2414="Sharing","PASSIVE",
AK2414="Sites strategiques &amp; DataCenter","PASSIVE",
AK2414="Exclu","Exclu",
AK2414="SAT","ACTIVE",
AK2414="SPARE-ISSUE","SPARE-ISSUE",
AK2414="Fiber CAmtel","ACTIVE",
AK2414="Fiber AOF","ACTIVE",
AK2414="Projet OCM (HUAWEI)","PLANNED WORKS",
AK2414="Projet OCM (NOKIA)","PLANNED WORKS",
AK2414="ACCESS-ISSUE","ACCESS-ISSUE",
AK2414="Projet OCM (ZTE, NOKIA, autres projets)","PLANNED WORKS",
AK2414="No root CAuse","No root cause",
AK2414="ODU HS","ACTIVE",
AK2414="IP &amp; VLAN","ACTIVE",
AK2414="Warehouse HUAWEI","SPARE-ISSUE",
AK2414="SPARE-HS","SPARE-ISSUE",
AK2414="Power Telco","ACTIVE", AK2414="no impacts","no impacts"
),"")</f>
        <v>No root cause</v>
      </c>
      <c r="AM2414" s="108" t="s">
        <v>5537</v>
      </c>
      <c r="AN2414" s="117" t="s">
        <v>5126</v>
      </c>
      <c r="AO2414" s="9"/>
      <c r="AP2414" s="23" t="s">
        <v>5537</v>
      </c>
      <c r="AQ2414" s="23" t="s">
        <v>5537</v>
      </c>
      <c r="AR2414" s="7"/>
      <c r="AS2414" s="6"/>
      <c r="AT2414" s="7"/>
      <c r="AU2414" s="3" t="s">
        <v>5537</v>
      </c>
      <c r="AV2414" s="24" t="s">
        <v>5537</v>
      </c>
      <c r="AW2414" s="24" t="s">
        <v>5537</v>
      </c>
      <c r="AX2414" s="24" t="s">
        <v>5537</v>
      </c>
      <c r="AY2414" s="24" t="s">
        <v>5537</v>
      </c>
      <c r="AZ2414" s="24" t="s">
        <v>5537</v>
      </c>
      <c r="BA2414" s="24" t="s">
        <v>5537</v>
      </c>
      <c r="BB2414" s="24" t="s">
        <v>5537</v>
      </c>
      <c r="BC2414" s="24" t="s">
        <v>5537</v>
      </c>
      <c r="BD2414" s="24" t="s">
        <v>5537</v>
      </c>
      <c r="BE2414" s="24" t="s">
        <v>5537</v>
      </c>
      <c r="BF2414" s="24" t="s">
        <v>5537</v>
      </c>
      <c r="BG2414" s="24" t="s">
        <v>5537</v>
      </c>
      <c r="BH2414" s="24" t="s">
        <v>5537</v>
      </c>
      <c r="BI2414" s="9" t="s">
        <v>5537</v>
      </c>
      <c r="BJ2414" s="14"/>
      <c r="BK2414" s="14" t="s">
        <v>5537</v>
      </c>
      <c r="BL2414" s="14" t="str">
        <f>_xlfn.XLOOKUP(B2414,'[4]cell downs 18042026 17h'!$B:$B,'[4]cell downs 18042026 17h'!$B:$B,"")</f>
        <v/>
      </c>
      <c r="BM2414" s="14" t="str">
        <f>_xlfn.XLOOKUP(B2414,'[5]Cells Huawei 19042026 15h'!$B:$B,'[5]Cells Huawei 19042026 15h'!$B:$B,"")</f>
        <v/>
      </c>
      <c r="BN2414" s="9" t="str">
        <f>_xlfn.XLOOKUP(B2414,'[6]cells down 19042026 9H40'!$B:$B,'[6]cells down 19042026 9H40'!$B:$B,"")</f>
        <v/>
      </c>
      <c r="BO2414" s="9" t="s">
        <v>5126</v>
      </c>
      <c r="BP2414" s="9" t="s">
        <v>318</v>
      </c>
    </row>
    <row r="2415" spans="1:68" s="26" customFormat="1" x14ac:dyDescent="0.35">
      <c r="A2415" s="1" t="s">
        <v>5059</v>
      </c>
      <c r="B2415" s="8" t="s">
        <v>5060</v>
      </c>
      <c r="C2415" s="3" t="str">
        <f>_xlfn.XLOOKUP(B2415,'[1]daily break down'!$D:$D,'[1]daily break down'!$E:$E,"")</f>
        <v>CENTRE</v>
      </c>
      <c r="D2415" s="1" t="s">
        <v>11</v>
      </c>
      <c r="E2415" s="1" t="s">
        <v>12</v>
      </c>
      <c r="F2415" s="3" t="s">
        <v>37</v>
      </c>
      <c r="G2415" s="1" t="s">
        <v>5059</v>
      </c>
      <c r="H2415" s="41" t="str">
        <f>_xlfn.XLOOKUP(B2415,[2]CALCULATION!$B:$B,[2]CALCULATION!$H:$H,"")</f>
        <v>ZTE</v>
      </c>
      <c r="I2415" s="34">
        <v>0</v>
      </c>
      <c r="J2415" s="34">
        <v>0</v>
      </c>
      <c r="K2415" s="34">
        <v>0</v>
      </c>
      <c r="L2415" s="34">
        <v>0</v>
      </c>
      <c r="M2415" s="34">
        <v>0</v>
      </c>
      <c r="N2415" s="34">
        <v>0</v>
      </c>
      <c r="O2415" s="34">
        <v>0</v>
      </c>
      <c r="P2415" s="34">
        <v>0</v>
      </c>
      <c r="Q2415" s="34">
        <v>0</v>
      </c>
      <c r="R2415" s="34">
        <v>0</v>
      </c>
      <c r="S2415" s="109">
        <v>0</v>
      </c>
      <c r="T2415" s="109">
        <f>_xlfn.XLOOKUP(B2415,'[3]Nur des jours'!$B:$B,'[3]Nur des jours'!$U:$U,"")</f>
        <v>0</v>
      </c>
      <c r="U2415" s="109">
        <v>0</v>
      </c>
      <c r="V2415" s="109">
        <v>0</v>
      </c>
      <c r="W2415" s="109">
        <v>0</v>
      </c>
      <c r="X2415" s="109">
        <v>0</v>
      </c>
      <c r="Y2415" s="109">
        <v>0</v>
      </c>
      <c r="Z2415" s="109">
        <v>0</v>
      </c>
      <c r="AA2415" s="109">
        <v>0</v>
      </c>
      <c r="AB2415" s="109">
        <v>0</v>
      </c>
      <c r="AC2415" s="109">
        <v>0</v>
      </c>
      <c r="AD2415" s="109">
        <v>0</v>
      </c>
      <c r="AE2415" s="109">
        <v>0</v>
      </c>
      <c r="AF2415" s="109">
        <v>0</v>
      </c>
      <c r="AG2415" s="57" t="str">
        <f>_xlfn.XLOOKUP(B2415,[3]CALCULATION!$B:$B,[3]CALCULATION!$M:$M,"")</f>
        <v>Operationnel</v>
      </c>
      <c r="AH2415" s="57"/>
      <c r="AI2415" s="56" t="str" cm="1">
        <f t="array" ref="AI2415">IFERROR(_xlfn.IFS(
AK2415="MPR ISSUE","PDH",
AK2415="BSS Hardware Issue","BSS",
AK2415="Sites strategiques, MLL, Pylone, etc.","ENVTECH",
AK2415="AKTIVCO DEFAUT GE &amp; POWER Cabinet","AKTIVCO",
AK2415="AKTIVCO Coupure ENEO &amp; Baisse de tension","AKTIVCO GRID ONLY",
AK2415="Coupure ENEO &amp; Baisse de tension","IHS GRID ONLY",
AK2415="Defaut GE &amp; POWER Cabinet","IHS",
AK2415="Sharing","Partners",
AK2415="Sites strategiques &amp; DataCenter","SST &amp; DC",
AK2415="Exclu","Exclu",
AK2415="SAT","SAT",
AK2415="SPARE-ISSUE","SPARE-ISSUE",
AK2415="Fiber CAmtel","TRANS_FO_CAMTEL",
AK2415="Fiber AOF","Fiber AOF",
AK2415="Projet OCM (HUAWEI)","TRAVAUX-HUAWEI",
AK2415="Projet OCM (NOKIA)","TRAVAUX-NOKIA",
AK2415="ACCESS-ISSUE","ACCESS-ISSUE",
AK2415="Projet OCM (ZTE, NOKIA, autres projets)","TRAVAUX OCM",
AK2415="No root CAuse","No root cause",
AK2415="ODU HS","PDH",
AK2415="IP &amp; VLAN","PDH",
AK2415="Warehouse HUAWEI","SPARE-ISSUE",
AK2415="SPARE-HS","SPARE-ISSUE",
AK2415="Power Telco","BSS",AK2415="no impacts","no impacts"
),"")</f>
        <v>No root cause</v>
      </c>
      <c r="AJ2415" s="56" t="str" cm="1">
        <f t="array" ref="AJ2415">IFERROR(_xlfn.IFS(
AK2415="MPR ISSUE","TX ISSUE",
AK2415="BSS Hardware Issue","RAN ISSUE",
AK2415="Sites strategiques, MLL, Pylone, etc.","ENVTECH",
AK2415="AKTIVCO DEFAUT GE &amp; POWER Cabinet","POWER ISSUE",
AK2415="AKTIVCO Coupure ENEO &amp; Baisse de tension","POWER ISSUE",
AK2415="Coupure ENEO &amp; Baisse de tension","POWER ISSUE",
AK2415="Defaut GE &amp; POWER Cabinet","POWER ISSUE",
AK2415="Sharing","POWER ISSUE",
AK2415="Sites strategiques &amp; DataCenter","POWER ISSUE",
AK2415="Exclu","Exclu",
AK2415="SAT","TX ISSUE",
AK2415="SPARE-ISSUE","SPARE-ISSUE",
AK2415="Fiber CAmtel","TX ISSUE",
AK2415="Fiber AOF","TX ISSUE",
AK2415="Projet OCM (HUAWEI)","TRAVAUX-HUAWEI",
AK2415="Projet OCM (NOKIA)","TRAVAUX -NOKIA",
AK2415="ACCESS-ISSUE","ACCESS-ISSUE",
AK2415="Projet OCM (ZTE, NOKIA, autres projets)","TRAVAUX OCM",
AK2415="No root CAuse","No root cause",
AK2415="ODU HS","TX ISSUE",
AK2415="IP &amp; VLAN","TX ISSUE",
AK2415="Warehouse HUAWEI","SPARE-ISSUE",
AK2415="SPARE-HS","SPARE-ISSUE",
AK2415="Power Telco","RAN ISSUE",AK2415="no impacts","no impacts"
),"")</f>
        <v>No root cause</v>
      </c>
      <c r="AK2415" s="81" t="s">
        <v>5620</v>
      </c>
      <c r="AL2415" s="56" t="str" cm="1">
        <f t="array" ref="AL2415">IFERROR(_xlfn.IFS(
AK2415="MPR ISSUE","ACTIVE",
AK2415="BSS Hardware Issue","ACTIVE",
AK2415="Sites strategiques, MLL, Pylone, etc.","PASSIVE",
AK2415="AKTIVCO DEFAUT GE &amp; POWER Cabinet","PASSIVE",
AK2415="AKTIVCO Coupure ENEO &amp; Baisse de tension","PASSIVE",
AK2415="Coupure ENEO &amp; Baisse de tension","PASSIVE",
AK2415="Defaut GE &amp; POWER Cabinet","PASSIVE",
AK2415="Sharing","PASSIVE",
AK2415="Sites strategiques &amp; DataCenter","PASSIVE",
AK2415="Exclu","Exclu",
AK2415="SAT","ACTIVE",
AK2415="SPARE-ISSUE","SPARE-ISSUE",
AK2415="Fiber CAmtel","ACTIVE",
AK2415="Fiber AOF","ACTIVE",
AK2415="Projet OCM (HUAWEI)","PLANNED WORKS",
AK2415="Projet OCM (NOKIA)","PLANNED WORKS",
AK2415="ACCESS-ISSUE","ACCESS-ISSUE",
AK2415="Projet OCM (ZTE, NOKIA, autres projets)","PLANNED WORKS",
AK2415="No root CAuse","No root cause",
AK2415="ODU HS","ACTIVE",
AK2415="IP &amp; VLAN","ACTIVE",
AK2415="Warehouse HUAWEI","SPARE-ISSUE",
AK2415="SPARE-HS","SPARE-ISSUE",
AK2415="Power Telco","ACTIVE", AK2415="no impacts","no impacts"
),"")</f>
        <v>No root cause</v>
      </c>
      <c r="AM2415" s="108" t="s">
        <v>5537</v>
      </c>
      <c r="AN2415" s="117" t="s">
        <v>5060</v>
      </c>
      <c r="AO2415" s="114"/>
      <c r="AP2415" s="23" t="s">
        <v>5537</v>
      </c>
      <c r="AQ2415" s="23" t="s">
        <v>5537</v>
      </c>
      <c r="AR2415" s="7"/>
      <c r="AS2415" s="6"/>
      <c r="AT2415" s="7"/>
      <c r="AU2415" s="3" t="s">
        <v>5537</v>
      </c>
      <c r="AV2415" s="24" t="s">
        <v>5537</v>
      </c>
      <c r="AW2415" s="24" t="s">
        <v>5537</v>
      </c>
      <c r="AX2415" s="24" t="s">
        <v>5537</v>
      </c>
      <c r="AY2415" s="24" t="s">
        <v>5537</v>
      </c>
      <c r="AZ2415" s="24" t="s">
        <v>5537</v>
      </c>
      <c r="BA2415" s="24" t="s">
        <v>5537</v>
      </c>
      <c r="BB2415" s="24" t="s">
        <v>5537</v>
      </c>
      <c r="BC2415" s="24" t="s">
        <v>5537</v>
      </c>
      <c r="BD2415" s="24" t="s">
        <v>5537</v>
      </c>
      <c r="BE2415" s="24" t="s">
        <v>5537</v>
      </c>
      <c r="BF2415" s="24" t="s">
        <v>5537</v>
      </c>
      <c r="BG2415" s="24" t="s">
        <v>5537</v>
      </c>
      <c r="BH2415" s="24" t="s">
        <v>5537</v>
      </c>
      <c r="BI2415" s="9" t="s">
        <v>5537</v>
      </c>
      <c r="BJ2415" s="14"/>
      <c r="BK2415" s="14" t="s">
        <v>5537</v>
      </c>
      <c r="BL2415" s="14" t="str">
        <f>_xlfn.XLOOKUP(B2415,'[4]cell downs 18042026 17h'!$B:$B,'[4]cell downs 18042026 17h'!$B:$B,"")</f>
        <v/>
      </c>
      <c r="BM2415" s="14" t="str">
        <f>_xlfn.XLOOKUP(B2415,'[5]Cells Huawei 19042026 15h'!$B:$B,'[5]Cells Huawei 19042026 15h'!$B:$B,"")</f>
        <v/>
      </c>
      <c r="BN2415" s="9" t="str">
        <f>_xlfn.XLOOKUP(B2415,'[6]cells down 19042026 9H40'!$B:$B,'[6]cells down 19042026 9H40'!$B:$B,"")</f>
        <v/>
      </c>
      <c r="BO2415" s="9" t="s">
        <v>5537</v>
      </c>
      <c r="BP2415" s="9" t="s">
        <v>5537</v>
      </c>
    </row>
    <row r="2416" spans="1:68" s="26" customFormat="1" x14ac:dyDescent="0.35">
      <c r="A2416" s="1" t="s">
        <v>5061</v>
      </c>
      <c r="B2416" s="8" t="s">
        <v>5062</v>
      </c>
      <c r="C2416" s="3" t="str">
        <f>_xlfn.XLOOKUP(B2416,'[1]daily break down'!$D:$D,'[1]daily break down'!$E:$E,"")</f>
        <v>CENTRE</v>
      </c>
      <c r="D2416" s="1" t="s">
        <v>11</v>
      </c>
      <c r="E2416" s="1" t="s">
        <v>318</v>
      </c>
      <c r="F2416" s="3" t="s">
        <v>37</v>
      </c>
      <c r="G2416" s="1" t="s">
        <v>5063</v>
      </c>
      <c r="H2416" s="41" t="str">
        <f>_xlfn.XLOOKUP(B2416,[2]CALCULATION!$B:$B,[2]CALCULATION!$H:$H,"")</f>
        <v>ZTE</v>
      </c>
      <c r="I2416" s="34">
        <v>0</v>
      </c>
      <c r="J2416" s="34">
        <v>0</v>
      </c>
      <c r="K2416" s="34">
        <v>0</v>
      </c>
      <c r="L2416" s="34">
        <v>0</v>
      </c>
      <c r="M2416" s="34">
        <v>0</v>
      </c>
      <c r="N2416" s="34">
        <v>0</v>
      </c>
      <c r="O2416" s="34">
        <v>0</v>
      </c>
      <c r="P2416" s="34">
        <v>0</v>
      </c>
      <c r="Q2416" s="34">
        <v>0</v>
      </c>
      <c r="R2416" s="34">
        <v>0</v>
      </c>
      <c r="S2416" s="109">
        <v>0</v>
      </c>
      <c r="T2416" s="109">
        <f>_xlfn.XLOOKUP(B2416,'[3]Nur des jours'!$B:$B,'[3]Nur des jours'!$U:$U,"")</f>
        <v>0</v>
      </c>
      <c r="U2416" s="109">
        <v>0</v>
      </c>
      <c r="V2416" s="109">
        <v>0</v>
      </c>
      <c r="W2416" s="109">
        <v>0</v>
      </c>
      <c r="X2416" s="109">
        <v>0</v>
      </c>
      <c r="Y2416" s="109">
        <v>0</v>
      </c>
      <c r="Z2416" s="109">
        <v>0</v>
      </c>
      <c r="AA2416" s="109">
        <v>0</v>
      </c>
      <c r="AB2416" s="109">
        <v>0</v>
      </c>
      <c r="AC2416" s="109">
        <v>0</v>
      </c>
      <c r="AD2416" s="109">
        <v>0</v>
      </c>
      <c r="AE2416" s="109">
        <v>0</v>
      </c>
      <c r="AF2416" s="109">
        <v>0</v>
      </c>
      <c r="AG2416" s="57" t="str">
        <f>_xlfn.XLOOKUP(B2416,[3]CALCULATION!$B:$B,[3]CALCULATION!$M:$M,"")</f>
        <v>Operationnel</v>
      </c>
      <c r="AH2416" s="57"/>
      <c r="AI2416" s="56" t="str" cm="1">
        <f t="array" ref="AI2416">IFERROR(_xlfn.IFS(
AK2416="MPR ISSUE","PDH",
AK2416="BSS Hardware Issue","BSS",
AK2416="Sites strategiques, MLL, Pylone, etc.","ENVTECH",
AK2416="AKTIVCO DEFAUT GE &amp; POWER Cabinet","AKTIVCO",
AK2416="AKTIVCO Coupure ENEO &amp; Baisse de tension","AKTIVCO GRID ONLY",
AK2416="Coupure ENEO &amp; Baisse de tension","IHS GRID ONLY",
AK2416="Defaut GE &amp; POWER Cabinet","IHS",
AK2416="Sharing","Partners",
AK2416="Sites strategiques &amp; DataCenter","SST &amp; DC",
AK2416="Exclu","Exclu",
AK2416="SAT","SAT",
AK2416="SPARE-ISSUE","SPARE-ISSUE",
AK2416="Fiber CAmtel","TRANS_FO_CAMTEL",
AK2416="Fiber AOF","Fiber AOF",
AK2416="Projet OCM (HUAWEI)","TRAVAUX-HUAWEI",
AK2416="Projet OCM (NOKIA)","TRAVAUX-NOKIA",
AK2416="ACCESS-ISSUE","ACCESS-ISSUE",
AK2416="Projet OCM (ZTE, NOKIA, autres projets)","TRAVAUX OCM",
AK2416="No root CAuse","No root cause",
AK2416="ODU HS","PDH",
AK2416="IP &amp; VLAN","PDH",
AK2416="Warehouse HUAWEI","SPARE-ISSUE",
AK2416="SPARE-HS","SPARE-ISSUE",
AK2416="Power Telco","BSS",AK2416="no impacts","no impacts"
),"")</f>
        <v>IHS</v>
      </c>
      <c r="AJ2416" s="56" t="str" cm="1">
        <f t="array" ref="AJ2416">IFERROR(_xlfn.IFS(
AK2416="MPR ISSUE","TX ISSUE",
AK2416="BSS Hardware Issue","RAN ISSUE",
AK2416="Sites strategiques, MLL, Pylone, etc.","ENVTECH",
AK2416="AKTIVCO DEFAUT GE &amp; POWER Cabinet","POWER ISSUE",
AK2416="AKTIVCO Coupure ENEO &amp; Baisse de tension","POWER ISSUE",
AK2416="Coupure ENEO &amp; Baisse de tension","POWER ISSUE",
AK2416="Defaut GE &amp; POWER Cabinet","POWER ISSUE",
AK2416="Sharing","POWER ISSUE",
AK2416="Sites strategiques &amp; DataCenter","POWER ISSUE",
AK2416="Exclu","Exclu",
AK2416="SAT","TX ISSUE",
AK2416="SPARE-ISSUE","SPARE-ISSUE",
AK2416="Fiber CAmtel","TX ISSUE",
AK2416="Fiber AOF","TX ISSUE",
AK2416="Projet OCM (HUAWEI)","TRAVAUX-HUAWEI",
AK2416="Projet OCM (NOKIA)","TRAVAUX -NOKIA",
AK2416="ACCESS-ISSUE","ACCESS-ISSUE",
AK2416="Projet OCM (ZTE, NOKIA, autres projets)","TRAVAUX OCM",
AK2416="No root CAuse","No root cause",
AK2416="ODU HS","TX ISSUE",
AK2416="IP &amp; VLAN","TX ISSUE",
AK2416="Warehouse HUAWEI","SPARE-ISSUE",
AK2416="SPARE-HS","SPARE-ISSUE",
AK2416="Power Telco","RAN ISSUE",AK2416="no impacts","no impacts"
),"")</f>
        <v>POWER ISSUE</v>
      </c>
      <c r="AK2416" s="81" t="s">
        <v>5330</v>
      </c>
      <c r="AL2416" s="56" t="str" cm="1">
        <f t="array" ref="AL2416">IFERROR(_xlfn.IFS(
AK2416="MPR ISSUE","ACTIVE",
AK2416="BSS Hardware Issue","ACTIVE",
AK2416="Sites strategiques, MLL, Pylone, etc.","PASSIVE",
AK2416="AKTIVCO DEFAUT GE &amp; POWER Cabinet","PASSIVE",
AK2416="AKTIVCO Coupure ENEO &amp; Baisse de tension","PASSIVE",
AK2416="Coupure ENEO &amp; Baisse de tension","PASSIVE",
AK2416="Defaut GE &amp; POWER Cabinet","PASSIVE",
AK2416="Sharing","PASSIVE",
AK2416="Sites strategiques &amp; DataCenter","PASSIVE",
AK2416="Exclu","Exclu",
AK2416="SAT","ACTIVE",
AK2416="SPARE-ISSUE","SPARE-ISSUE",
AK2416="Fiber CAmtel","ACTIVE",
AK2416="Fiber AOF","ACTIVE",
AK2416="Projet OCM (HUAWEI)","PLANNED WORKS",
AK2416="Projet OCM (NOKIA)","PLANNED WORKS",
AK2416="ACCESS-ISSUE","ACCESS-ISSUE",
AK2416="Projet OCM (ZTE, NOKIA, autres projets)","PLANNED WORKS",
AK2416="No root CAuse","No root cause",
AK2416="ODU HS","ACTIVE",
AK2416="IP &amp; VLAN","ACTIVE",
AK2416="Warehouse HUAWEI","SPARE-ISSUE",
AK2416="SPARE-HS","SPARE-ISSUE",
AK2416="Power Telco","ACTIVE", AK2416="no impacts","no impacts"
),"")</f>
        <v>PASSIVE</v>
      </c>
      <c r="AM2416" s="108" t="s">
        <v>6084</v>
      </c>
      <c r="AN2416" s="227" t="s">
        <v>4959</v>
      </c>
      <c r="AO2416" s="114" t="s">
        <v>6082</v>
      </c>
      <c r="AP2416" s="23" t="s">
        <v>5537</v>
      </c>
      <c r="AQ2416" s="23" t="s">
        <v>5537</v>
      </c>
      <c r="AR2416" s="7"/>
      <c r="AS2416" s="6"/>
      <c r="AT2416" s="7"/>
      <c r="AU2416" s="3" t="s">
        <v>5537</v>
      </c>
      <c r="AV2416" s="24" t="s">
        <v>5537</v>
      </c>
      <c r="AW2416" s="24" t="s">
        <v>5537</v>
      </c>
      <c r="AX2416" s="24" t="s">
        <v>5537</v>
      </c>
      <c r="AY2416" s="24" t="s">
        <v>5537</v>
      </c>
      <c r="AZ2416" s="24" t="s">
        <v>5537</v>
      </c>
      <c r="BA2416" s="24" t="s">
        <v>5537</v>
      </c>
      <c r="BB2416" s="24" t="s">
        <v>5537</v>
      </c>
      <c r="BC2416" s="24" t="s">
        <v>5537</v>
      </c>
      <c r="BD2416" s="24" t="s">
        <v>5537</v>
      </c>
      <c r="BE2416" s="24" t="s">
        <v>5537</v>
      </c>
      <c r="BF2416" s="24" t="s">
        <v>5537</v>
      </c>
      <c r="BG2416" s="24" t="s">
        <v>5537</v>
      </c>
      <c r="BH2416" s="24" t="s">
        <v>6616</v>
      </c>
      <c r="BI2416" s="9" t="s">
        <v>5537</v>
      </c>
      <c r="BJ2416" s="14"/>
      <c r="BK2416" s="14" t="s">
        <v>5537</v>
      </c>
      <c r="BL2416" s="14" t="str">
        <f>_xlfn.XLOOKUP(B2416,'[4]cell downs 18042026 17h'!$B:$B,'[4]cell downs 18042026 17h'!$B:$B,"")</f>
        <v/>
      </c>
      <c r="BM2416" s="14" t="str">
        <f>_xlfn.XLOOKUP(B2416,'[5]Cells Huawei 19042026 15h'!$B:$B,'[5]Cells Huawei 19042026 15h'!$B:$B,"")</f>
        <v/>
      </c>
      <c r="BN2416" s="9" t="str">
        <f>_xlfn.XLOOKUP(B2416,'[6]cells down 19042026 9H40'!$B:$B,'[6]cells down 19042026 9H40'!$B:$B,"")</f>
        <v/>
      </c>
      <c r="BO2416" s="9" t="s">
        <v>5062</v>
      </c>
      <c r="BP2416" s="9" t="s">
        <v>5537</v>
      </c>
    </row>
    <row r="2417" spans="1:68" s="26" customFormat="1" x14ac:dyDescent="0.35">
      <c r="A2417" s="1" t="s">
        <v>5071</v>
      </c>
      <c r="B2417" s="8" t="s">
        <v>5072</v>
      </c>
      <c r="C2417" s="3" t="str">
        <f>_xlfn.XLOOKUP(B2417,'[1]daily break down'!$D:$D,'[1]daily break down'!$E:$E,"")</f>
        <v>LITTORAL</v>
      </c>
      <c r="D2417" s="1" t="s">
        <v>11</v>
      </c>
      <c r="E2417" s="1" t="s">
        <v>1129</v>
      </c>
      <c r="F2417" s="3" t="s">
        <v>37</v>
      </c>
      <c r="G2417" s="1" t="s">
        <v>5071</v>
      </c>
      <c r="H2417" s="41" t="str">
        <f>_xlfn.XLOOKUP(B2417,[2]CALCULATION!$B:$B,[2]CALCULATION!$H:$H,"")</f>
        <v>ZTE</v>
      </c>
      <c r="I2417" s="34">
        <v>0</v>
      </c>
      <c r="J2417" s="34">
        <v>0</v>
      </c>
      <c r="K2417" s="34">
        <v>0</v>
      </c>
      <c r="L2417" s="34">
        <v>0</v>
      </c>
      <c r="M2417" s="34">
        <v>0</v>
      </c>
      <c r="N2417" s="34">
        <v>0</v>
      </c>
      <c r="O2417" s="34">
        <v>0</v>
      </c>
      <c r="P2417" s="34">
        <v>0</v>
      </c>
      <c r="Q2417" s="34">
        <v>0</v>
      </c>
      <c r="R2417" s="34">
        <v>0</v>
      </c>
      <c r="S2417" s="109">
        <v>0</v>
      </c>
      <c r="T2417" s="109">
        <f>_xlfn.XLOOKUP(B2417,'[3]Nur des jours'!$B:$B,'[3]Nur des jours'!$U:$U,"")</f>
        <v>0</v>
      </c>
      <c r="U2417" s="109">
        <v>0</v>
      </c>
      <c r="V2417" s="109">
        <v>0</v>
      </c>
      <c r="W2417" s="109">
        <v>0</v>
      </c>
      <c r="X2417" s="109">
        <v>0</v>
      </c>
      <c r="Y2417" s="109">
        <v>0</v>
      </c>
      <c r="Z2417" s="109">
        <v>0</v>
      </c>
      <c r="AA2417" s="109">
        <v>0</v>
      </c>
      <c r="AB2417" s="109">
        <v>0</v>
      </c>
      <c r="AC2417" s="109">
        <v>0</v>
      </c>
      <c r="AD2417" s="109">
        <v>0</v>
      </c>
      <c r="AE2417" s="109">
        <v>0</v>
      </c>
      <c r="AF2417" s="109">
        <v>0</v>
      </c>
      <c r="AG2417" s="57" t="str">
        <f>_xlfn.XLOOKUP(B2417,[3]CALCULATION!$B:$B,[3]CALCULATION!$M:$M,"")</f>
        <v>Operationnel</v>
      </c>
      <c r="AH2417" s="57"/>
      <c r="AI2417" s="56" t="str" cm="1">
        <f t="array" ref="AI2417">IFERROR(_xlfn.IFS(
AK2417="MPR ISSUE","PDH",
AK2417="BSS Hardware Issue","BSS",
AK2417="Sites strategiques, MLL, Pylone, etc.","ENVTECH",
AK2417="AKTIVCO DEFAUT GE &amp; POWER Cabinet","AKTIVCO",
AK2417="AKTIVCO Coupure ENEO &amp; Baisse de tension","AKTIVCO GRID ONLY",
AK2417="Coupure ENEO &amp; Baisse de tension","IHS GRID ONLY",
AK2417="Defaut GE &amp; POWER Cabinet","IHS",
AK2417="Sharing","Partners",
AK2417="Sites strategiques &amp; DataCenter","SST &amp; DC",
AK2417="Exclu","Exclu",
AK2417="SAT","SAT",
AK2417="SPARE-ISSUE","SPARE-ISSUE",
AK2417="Fiber CAmtel","TRANS_FO_CAMTEL",
AK2417="Fiber AOF","Fiber AOF",
AK2417="Projet OCM (HUAWEI)","TRAVAUX-HUAWEI",
AK2417="Projet OCM (NOKIA)","TRAVAUX-NOKIA",
AK2417="ACCESS-ISSUE","ACCESS-ISSUE",
AK2417="Projet OCM (ZTE, NOKIA, autres projets)","TRAVAUX OCM",
AK2417="No root CAuse","No root cause",
AK2417="ODU HS","PDH",
AK2417="IP &amp; VLAN","PDH",
AK2417="Warehouse HUAWEI","SPARE-ISSUE",
AK2417="SPARE-HS","SPARE-ISSUE",
AK2417="Power Telco","BSS",AK2417="no impacts","no impacts"
),"")</f>
        <v>No root cause</v>
      </c>
      <c r="AJ2417" s="56" t="str" cm="1">
        <f t="array" ref="AJ2417">IFERROR(_xlfn.IFS(
AK2417="MPR ISSUE","TX ISSUE",
AK2417="BSS Hardware Issue","RAN ISSUE",
AK2417="Sites strategiques, MLL, Pylone, etc.","ENVTECH",
AK2417="AKTIVCO DEFAUT GE &amp; POWER Cabinet","POWER ISSUE",
AK2417="AKTIVCO Coupure ENEO &amp; Baisse de tension","POWER ISSUE",
AK2417="Coupure ENEO &amp; Baisse de tension","POWER ISSUE",
AK2417="Defaut GE &amp; POWER Cabinet","POWER ISSUE",
AK2417="Sharing","POWER ISSUE",
AK2417="Sites strategiques &amp; DataCenter","POWER ISSUE",
AK2417="Exclu","Exclu",
AK2417="SAT","TX ISSUE",
AK2417="SPARE-ISSUE","SPARE-ISSUE",
AK2417="Fiber CAmtel","TX ISSUE",
AK2417="Fiber AOF","TX ISSUE",
AK2417="Projet OCM (HUAWEI)","TRAVAUX-HUAWEI",
AK2417="Projet OCM (NOKIA)","TRAVAUX -NOKIA",
AK2417="ACCESS-ISSUE","ACCESS-ISSUE",
AK2417="Projet OCM (ZTE, NOKIA, autres projets)","TRAVAUX OCM",
AK2417="No root CAuse","No root cause",
AK2417="ODU HS","TX ISSUE",
AK2417="IP &amp; VLAN","TX ISSUE",
AK2417="Warehouse HUAWEI","SPARE-ISSUE",
AK2417="SPARE-HS","SPARE-ISSUE",
AK2417="Power Telco","RAN ISSUE",AK2417="no impacts","no impacts"
),"")</f>
        <v>No root cause</v>
      </c>
      <c r="AK2417" s="81" t="s">
        <v>5620</v>
      </c>
      <c r="AL2417" s="56" t="str" cm="1">
        <f t="array" ref="AL2417">IFERROR(_xlfn.IFS(
AK2417="MPR ISSUE","ACTIVE",
AK2417="BSS Hardware Issue","ACTIVE",
AK2417="Sites strategiques, MLL, Pylone, etc.","PASSIVE",
AK2417="AKTIVCO DEFAUT GE &amp; POWER Cabinet","PASSIVE",
AK2417="AKTIVCO Coupure ENEO &amp; Baisse de tension","PASSIVE",
AK2417="Coupure ENEO &amp; Baisse de tension","PASSIVE",
AK2417="Defaut GE &amp; POWER Cabinet","PASSIVE",
AK2417="Sharing","PASSIVE",
AK2417="Sites strategiques &amp; DataCenter","PASSIVE",
AK2417="Exclu","Exclu",
AK2417="SAT","ACTIVE",
AK2417="SPARE-ISSUE","SPARE-ISSUE",
AK2417="Fiber CAmtel","ACTIVE",
AK2417="Fiber AOF","ACTIVE",
AK2417="Projet OCM (HUAWEI)","PLANNED WORKS",
AK2417="Projet OCM (NOKIA)","PLANNED WORKS",
AK2417="ACCESS-ISSUE","ACCESS-ISSUE",
AK2417="Projet OCM (ZTE, NOKIA, autres projets)","PLANNED WORKS",
AK2417="No root CAuse","No root cause",
AK2417="ODU HS","ACTIVE",
AK2417="IP &amp; VLAN","ACTIVE",
AK2417="Warehouse HUAWEI","SPARE-ISSUE",
AK2417="SPARE-HS","SPARE-ISSUE",
AK2417="Power Telco","ACTIVE", AK2417="no impacts","no impacts"
),"")</f>
        <v>No root cause</v>
      </c>
      <c r="AM2417" s="108" t="s">
        <v>5537</v>
      </c>
      <c r="AN2417" s="117" t="s">
        <v>5072</v>
      </c>
      <c r="AO2417" s="9"/>
      <c r="AP2417" s="23" t="s">
        <v>5537</v>
      </c>
      <c r="AQ2417" s="23" t="s">
        <v>5537</v>
      </c>
      <c r="AR2417" s="7"/>
      <c r="AS2417" s="6"/>
      <c r="AT2417" s="7"/>
      <c r="AU2417" s="3" t="s">
        <v>5537</v>
      </c>
      <c r="AV2417" s="24" t="s">
        <v>5537</v>
      </c>
      <c r="AW2417" s="24" t="s">
        <v>5537</v>
      </c>
      <c r="AX2417" s="24" t="s">
        <v>5537</v>
      </c>
      <c r="AY2417" s="24" t="s">
        <v>5537</v>
      </c>
      <c r="AZ2417" s="24" t="s">
        <v>5537</v>
      </c>
      <c r="BA2417" s="24" t="s">
        <v>5537</v>
      </c>
      <c r="BB2417" s="24" t="s">
        <v>5537</v>
      </c>
      <c r="BC2417" s="24" t="s">
        <v>5537</v>
      </c>
      <c r="BD2417" s="24" t="s">
        <v>5537</v>
      </c>
      <c r="BE2417" s="24" t="s">
        <v>5537</v>
      </c>
      <c r="BF2417" s="24" t="s">
        <v>5537</v>
      </c>
      <c r="BG2417" s="24" t="s">
        <v>5537</v>
      </c>
      <c r="BH2417" s="24" t="s">
        <v>5537</v>
      </c>
      <c r="BI2417" s="9" t="s">
        <v>5537</v>
      </c>
      <c r="BJ2417" s="14"/>
      <c r="BK2417" s="14" t="s">
        <v>5537</v>
      </c>
      <c r="BL2417" s="14" t="str">
        <f>_xlfn.XLOOKUP(B2417,'[4]cell downs 18042026 17h'!$B:$B,'[4]cell downs 18042026 17h'!$B:$B,"")</f>
        <v/>
      </c>
      <c r="BM2417" s="14" t="str">
        <f>_xlfn.XLOOKUP(B2417,'[5]Cells Huawei 19042026 15h'!$B:$B,'[5]Cells Huawei 19042026 15h'!$B:$B,"")</f>
        <v/>
      </c>
      <c r="BN2417" s="9" t="str">
        <f>_xlfn.XLOOKUP(B2417,'[6]cells down 19042026 9H40'!$B:$B,'[6]cells down 19042026 9H40'!$B:$B,"")</f>
        <v>CTR_003</v>
      </c>
      <c r="BO2417" s="9" t="s">
        <v>5537</v>
      </c>
      <c r="BP2417" s="9" t="s">
        <v>12</v>
      </c>
    </row>
    <row r="2418" spans="1:68" s="26" customFormat="1" x14ac:dyDescent="0.35">
      <c r="A2418" s="1" t="s">
        <v>5073</v>
      </c>
      <c r="B2418" s="8" t="s">
        <v>5074</v>
      </c>
      <c r="C2418" s="3" t="str">
        <f>_xlfn.XLOOKUP(B2418,'[1]daily break down'!$D:$D,'[1]daily break down'!$E:$E,"")</f>
        <v>CENTRE</v>
      </c>
      <c r="D2418" s="1" t="s">
        <v>11</v>
      </c>
      <c r="E2418" s="1" t="s">
        <v>594</v>
      </c>
      <c r="F2418" s="3" t="s">
        <v>37</v>
      </c>
      <c r="G2418" s="1" t="s">
        <v>5073</v>
      </c>
      <c r="H2418" s="41" t="str">
        <f>_xlfn.XLOOKUP(B2418,[2]CALCULATION!$B:$B,[2]CALCULATION!$H:$H,"")</f>
        <v>ZTE</v>
      </c>
      <c r="I2418" s="34">
        <v>0</v>
      </c>
      <c r="J2418" s="34">
        <v>0</v>
      </c>
      <c r="K2418" s="34">
        <v>0</v>
      </c>
      <c r="L2418" s="34">
        <v>0</v>
      </c>
      <c r="M2418" s="34">
        <v>0</v>
      </c>
      <c r="N2418" s="34">
        <v>0</v>
      </c>
      <c r="O2418" s="34">
        <v>0</v>
      </c>
      <c r="P2418" s="34">
        <v>0</v>
      </c>
      <c r="Q2418" s="34">
        <v>0</v>
      </c>
      <c r="R2418" s="34">
        <v>0</v>
      </c>
      <c r="S2418" s="109">
        <v>0</v>
      </c>
      <c r="T2418" s="109">
        <f>_xlfn.XLOOKUP(B2418,'[3]Nur des jours'!$B:$B,'[3]Nur des jours'!$U:$U,"")</f>
        <v>0</v>
      </c>
      <c r="U2418" s="109">
        <v>0</v>
      </c>
      <c r="V2418" s="109">
        <v>0</v>
      </c>
      <c r="W2418" s="109">
        <v>0</v>
      </c>
      <c r="X2418" s="109">
        <v>0</v>
      </c>
      <c r="Y2418" s="109">
        <v>0</v>
      </c>
      <c r="Z2418" s="109">
        <v>0</v>
      </c>
      <c r="AA2418" s="109">
        <v>0</v>
      </c>
      <c r="AB2418" s="109">
        <v>0</v>
      </c>
      <c r="AC2418" s="109">
        <v>0</v>
      </c>
      <c r="AD2418" s="109">
        <v>0</v>
      </c>
      <c r="AE2418" s="109">
        <v>0</v>
      </c>
      <c r="AF2418" s="109">
        <v>0</v>
      </c>
      <c r="AG2418" s="57" t="str">
        <f>_xlfn.XLOOKUP(B2418,[3]CALCULATION!$B:$B,[3]CALCULATION!$M:$M,"")</f>
        <v>Operationnel</v>
      </c>
      <c r="AH2418" s="57"/>
      <c r="AI2418" s="56" t="str" cm="1">
        <f t="array" ref="AI2418">IFERROR(_xlfn.IFS(
AK2418="MPR ISSUE","PDH",
AK2418="BSS Hardware Issue","BSS",
AK2418="Sites strategiques, MLL, Pylone, etc.","ENVTECH",
AK2418="AKTIVCO DEFAUT GE &amp; POWER Cabinet","AKTIVCO",
AK2418="AKTIVCO Coupure ENEO &amp; Baisse de tension","AKTIVCO GRID ONLY",
AK2418="Coupure ENEO &amp; Baisse de tension","IHS GRID ONLY",
AK2418="Defaut GE &amp; POWER Cabinet","IHS",
AK2418="Sharing","Partners",
AK2418="Sites strategiques &amp; DataCenter","SST &amp; DC",
AK2418="Exclu","Exclu",
AK2418="SAT","SAT",
AK2418="SPARE-ISSUE","SPARE-ISSUE",
AK2418="Fiber CAmtel","TRANS_FO_CAMTEL",
AK2418="Fiber AOF","Fiber AOF",
AK2418="Projet OCM (HUAWEI)","TRAVAUX-HUAWEI",
AK2418="Projet OCM (NOKIA)","TRAVAUX-NOKIA",
AK2418="ACCESS-ISSUE","ACCESS-ISSUE",
AK2418="Projet OCM (ZTE, NOKIA, autres projets)","TRAVAUX OCM",
AK2418="No root CAuse","No root cause",
AK2418="ODU HS","PDH",
AK2418="IP &amp; VLAN","PDH",
AK2418="Warehouse HUAWEI","SPARE-ISSUE",
AK2418="SPARE-HS","SPARE-ISSUE",
AK2418="Power Telco","BSS",AK2418="no impacts","no impacts"
),"")</f>
        <v>IHS</v>
      </c>
      <c r="AJ2418" s="56" t="str" cm="1">
        <f t="array" ref="AJ2418">IFERROR(_xlfn.IFS(
AK2418="MPR ISSUE","TX ISSUE",
AK2418="BSS Hardware Issue","RAN ISSUE",
AK2418="Sites strategiques, MLL, Pylone, etc.","ENVTECH",
AK2418="AKTIVCO DEFAUT GE &amp; POWER Cabinet","POWER ISSUE",
AK2418="AKTIVCO Coupure ENEO &amp; Baisse de tension","POWER ISSUE",
AK2418="Coupure ENEO &amp; Baisse de tension","POWER ISSUE",
AK2418="Defaut GE &amp; POWER Cabinet","POWER ISSUE",
AK2418="Sharing","POWER ISSUE",
AK2418="Sites strategiques &amp; DataCenter","POWER ISSUE",
AK2418="Exclu","Exclu",
AK2418="SAT","TX ISSUE",
AK2418="SPARE-ISSUE","SPARE-ISSUE",
AK2418="Fiber CAmtel","TX ISSUE",
AK2418="Fiber AOF","TX ISSUE",
AK2418="Projet OCM (HUAWEI)","TRAVAUX-HUAWEI",
AK2418="Projet OCM (NOKIA)","TRAVAUX -NOKIA",
AK2418="ACCESS-ISSUE","ACCESS-ISSUE",
AK2418="Projet OCM (ZTE, NOKIA, autres projets)","TRAVAUX OCM",
AK2418="No root CAuse","No root cause",
AK2418="ODU HS","TX ISSUE",
AK2418="IP &amp; VLAN","TX ISSUE",
AK2418="Warehouse HUAWEI","SPARE-ISSUE",
AK2418="SPARE-HS","SPARE-ISSUE",
AK2418="Power Telco","RAN ISSUE",AK2418="no impacts","no impacts"
),"")</f>
        <v>POWER ISSUE</v>
      </c>
      <c r="AK2418" s="81" t="s">
        <v>5330</v>
      </c>
      <c r="AL2418" s="56" t="str" cm="1">
        <f t="array" ref="AL2418">IFERROR(_xlfn.IFS(
AK2418="MPR ISSUE","ACTIVE",
AK2418="BSS Hardware Issue","ACTIVE",
AK2418="Sites strategiques, MLL, Pylone, etc.","PASSIVE",
AK2418="AKTIVCO DEFAUT GE &amp; POWER Cabinet","PASSIVE",
AK2418="AKTIVCO Coupure ENEO &amp; Baisse de tension","PASSIVE",
AK2418="Coupure ENEO &amp; Baisse de tension","PASSIVE",
AK2418="Defaut GE &amp; POWER Cabinet","PASSIVE",
AK2418="Sharing","PASSIVE",
AK2418="Sites strategiques &amp; DataCenter","PASSIVE",
AK2418="Exclu","Exclu",
AK2418="SAT","ACTIVE",
AK2418="SPARE-ISSUE","SPARE-ISSUE",
AK2418="Fiber CAmtel","ACTIVE",
AK2418="Fiber AOF","ACTIVE",
AK2418="Projet OCM (HUAWEI)","PLANNED WORKS",
AK2418="Projet OCM (NOKIA)","PLANNED WORKS",
AK2418="ACCESS-ISSUE","ACCESS-ISSUE",
AK2418="Projet OCM (ZTE, NOKIA, autres projets)","PLANNED WORKS",
AK2418="No root CAuse","No root cause",
AK2418="ODU HS","ACTIVE",
AK2418="IP &amp; VLAN","ACTIVE",
AK2418="Warehouse HUAWEI","SPARE-ISSUE",
AK2418="SPARE-HS","SPARE-ISSUE",
AK2418="Power Telco","ACTIVE", AK2418="no impacts","no impacts"
),"")</f>
        <v>PASSIVE</v>
      </c>
      <c r="AM2418" s="108" t="s">
        <v>6056</v>
      </c>
      <c r="AN2418" s="117" t="s">
        <v>5074</v>
      </c>
      <c r="AO2418" s="9"/>
      <c r="AP2418" s="23" t="s">
        <v>5537</v>
      </c>
      <c r="AQ2418" s="23" t="s">
        <v>5537</v>
      </c>
      <c r="AR2418" s="7"/>
      <c r="AS2418" s="6"/>
      <c r="AT2418" s="7"/>
      <c r="AU2418" s="3" t="s">
        <v>5537</v>
      </c>
      <c r="AV2418" s="24" t="s">
        <v>5537</v>
      </c>
      <c r="AW2418" s="24" t="s">
        <v>5537</v>
      </c>
      <c r="AX2418" s="24" t="s">
        <v>5537</v>
      </c>
      <c r="AY2418" s="24" t="s">
        <v>5537</v>
      </c>
      <c r="AZ2418" s="24" t="s">
        <v>5537</v>
      </c>
      <c r="BA2418" s="24" t="s">
        <v>5537</v>
      </c>
      <c r="BB2418" s="24" t="s">
        <v>5537</v>
      </c>
      <c r="BC2418" s="24" t="s">
        <v>5537</v>
      </c>
      <c r="BD2418" s="24" t="s">
        <v>5537</v>
      </c>
      <c r="BE2418" s="24" t="s">
        <v>5537</v>
      </c>
      <c r="BF2418" s="24" t="s">
        <v>5537</v>
      </c>
      <c r="BG2418" s="24" t="s">
        <v>6056</v>
      </c>
      <c r="BH2418" s="24" t="s">
        <v>5537</v>
      </c>
      <c r="BI2418" s="9" t="s">
        <v>5537</v>
      </c>
      <c r="BJ2418" s="14"/>
      <c r="BK2418" s="14" t="s">
        <v>5537</v>
      </c>
      <c r="BL2418" s="14" t="str">
        <f>_xlfn.XLOOKUP(B2418,'[4]cell downs 18042026 17h'!$B:$B,'[4]cell downs 18042026 17h'!$B:$B,"")</f>
        <v/>
      </c>
      <c r="BM2418" s="14" t="str">
        <f>_xlfn.XLOOKUP(B2418,'[5]Cells Huawei 19042026 15h'!$B:$B,'[5]Cells Huawei 19042026 15h'!$B:$B,"")</f>
        <v/>
      </c>
      <c r="BN2418" s="9" t="str">
        <f>_xlfn.XLOOKUP(B2418,'[6]cells down 19042026 9H40'!$B:$B,'[6]cells down 19042026 9H40'!$B:$B,"")</f>
        <v/>
      </c>
      <c r="BO2418" s="9" t="s">
        <v>5537</v>
      </c>
      <c r="BP2418" s="9" t="s">
        <v>83</v>
      </c>
    </row>
    <row r="2419" spans="1:68" s="26" customFormat="1" x14ac:dyDescent="0.35">
      <c r="A2419" s="1" t="s">
        <v>3718</v>
      </c>
      <c r="B2419" s="8" t="s">
        <v>5077</v>
      </c>
      <c r="C2419" s="3" t="str">
        <f>_xlfn.XLOOKUP(B2419,'[1]daily break down'!$D:$D,'[1]daily break down'!$E:$E,"")</f>
        <v>LITTORAL</v>
      </c>
      <c r="D2419" s="1" t="s">
        <v>11</v>
      </c>
      <c r="E2419" s="1" t="s">
        <v>12</v>
      </c>
      <c r="F2419" s="3" t="s">
        <v>31</v>
      </c>
      <c r="G2419" s="1" t="s">
        <v>3718</v>
      </c>
      <c r="H2419" s="41" t="str">
        <f>_xlfn.XLOOKUP(B2419,[2]CALCULATION!$B:$B,[2]CALCULATION!$H:$H,"")</f>
        <v>ZTE</v>
      </c>
      <c r="I2419" s="34">
        <v>0</v>
      </c>
      <c r="J2419" s="34">
        <v>0</v>
      </c>
      <c r="K2419" s="34">
        <v>0</v>
      </c>
      <c r="L2419" s="34">
        <v>0</v>
      </c>
      <c r="M2419" s="34">
        <v>0</v>
      </c>
      <c r="N2419" s="34">
        <v>0</v>
      </c>
      <c r="O2419" s="34">
        <v>0</v>
      </c>
      <c r="P2419" s="34">
        <v>0</v>
      </c>
      <c r="Q2419" s="34">
        <v>0</v>
      </c>
      <c r="R2419" s="34">
        <v>0</v>
      </c>
      <c r="S2419" s="109">
        <v>0</v>
      </c>
      <c r="T2419" s="109">
        <f>_xlfn.XLOOKUP(B2419,'[3]Nur des jours'!$B:$B,'[3]Nur des jours'!$U:$U,"")</f>
        <v>0</v>
      </c>
      <c r="U2419" s="109">
        <v>0</v>
      </c>
      <c r="V2419" s="109">
        <v>0</v>
      </c>
      <c r="W2419" s="109">
        <v>0</v>
      </c>
      <c r="X2419" s="109">
        <v>0</v>
      </c>
      <c r="Y2419" s="109">
        <v>0</v>
      </c>
      <c r="Z2419" s="109">
        <v>0</v>
      </c>
      <c r="AA2419" s="109">
        <v>0</v>
      </c>
      <c r="AB2419" s="109">
        <v>0</v>
      </c>
      <c r="AC2419" s="109">
        <v>0</v>
      </c>
      <c r="AD2419" s="109">
        <v>0</v>
      </c>
      <c r="AE2419" s="109">
        <v>0</v>
      </c>
      <c r="AF2419" s="109">
        <v>0</v>
      </c>
      <c r="AG2419" s="57" t="str">
        <f>_xlfn.XLOOKUP(B2419,[3]CALCULATION!$B:$B,[3]CALCULATION!$M:$M,"")</f>
        <v>Operationnel</v>
      </c>
      <c r="AH2419" s="57"/>
      <c r="AI2419" s="56" t="str" cm="1">
        <f t="array" ref="AI2419">IFERROR(_xlfn.IFS(
AK2419="MPR ISSUE","PDH",
AK2419="BSS Hardware Issue","BSS",
AK2419="Sites strategiques, MLL, Pylone, etc.","ENVTECH",
AK2419="AKTIVCO DEFAUT GE &amp; POWER Cabinet","AKTIVCO",
AK2419="AKTIVCO Coupure ENEO &amp; Baisse de tension","AKTIVCO GRID ONLY",
AK2419="Coupure ENEO &amp; Baisse de tension","IHS GRID ONLY",
AK2419="Defaut GE &amp; POWER Cabinet","IHS",
AK2419="Sharing","Partners",
AK2419="Sites strategiques &amp; DataCenter","SST &amp; DC",
AK2419="Exclu","Exclu",
AK2419="SAT","SAT",
AK2419="SPARE-ISSUE","SPARE-ISSUE",
AK2419="Fiber CAmtel","TRANS_FO_CAMTEL",
AK2419="Fiber AOF","Fiber AOF",
AK2419="Projet OCM (HUAWEI)","TRAVAUX-HUAWEI",
AK2419="Projet OCM (NOKIA)","TRAVAUX-NOKIA",
AK2419="ACCESS-ISSUE","ACCESS-ISSUE",
AK2419="Projet OCM (ZTE, NOKIA, autres projets)","TRAVAUX OCM",
AK2419="No root CAuse","No root cause",
AK2419="ODU HS","PDH",
AK2419="IP &amp; VLAN","PDH",
AK2419="Warehouse HUAWEI","SPARE-ISSUE",
AK2419="SPARE-HS","SPARE-ISSUE",
AK2419="Power Telco","BSS",AK2419="no impacts","no impacts"
),"")</f>
        <v>No root cause</v>
      </c>
      <c r="AJ2419" s="56" t="str" cm="1">
        <f t="array" ref="AJ2419">IFERROR(_xlfn.IFS(
AK2419="MPR ISSUE","TX ISSUE",
AK2419="BSS Hardware Issue","RAN ISSUE",
AK2419="Sites strategiques, MLL, Pylone, etc.","ENVTECH",
AK2419="AKTIVCO DEFAUT GE &amp; POWER Cabinet","POWER ISSUE",
AK2419="AKTIVCO Coupure ENEO &amp; Baisse de tension","POWER ISSUE",
AK2419="Coupure ENEO &amp; Baisse de tension","POWER ISSUE",
AK2419="Defaut GE &amp; POWER Cabinet","POWER ISSUE",
AK2419="Sharing","POWER ISSUE",
AK2419="Sites strategiques &amp; DataCenter","POWER ISSUE",
AK2419="Exclu","Exclu",
AK2419="SAT","TX ISSUE",
AK2419="SPARE-ISSUE","SPARE-ISSUE",
AK2419="Fiber CAmtel","TX ISSUE",
AK2419="Fiber AOF","TX ISSUE",
AK2419="Projet OCM (HUAWEI)","TRAVAUX-HUAWEI",
AK2419="Projet OCM (NOKIA)","TRAVAUX -NOKIA",
AK2419="ACCESS-ISSUE","ACCESS-ISSUE",
AK2419="Projet OCM (ZTE, NOKIA, autres projets)","TRAVAUX OCM",
AK2419="No root CAuse","No root cause",
AK2419="ODU HS","TX ISSUE",
AK2419="IP &amp; VLAN","TX ISSUE",
AK2419="Warehouse HUAWEI","SPARE-ISSUE",
AK2419="SPARE-HS","SPARE-ISSUE",
AK2419="Power Telco","RAN ISSUE",AK2419="no impacts","no impacts"
),"")</f>
        <v>No root cause</v>
      </c>
      <c r="AK2419" s="81" t="s">
        <v>5620</v>
      </c>
      <c r="AL2419" s="56" t="str" cm="1">
        <f t="array" ref="AL2419">IFERROR(_xlfn.IFS(
AK2419="MPR ISSUE","ACTIVE",
AK2419="BSS Hardware Issue","ACTIVE",
AK2419="Sites strategiques, MLL, Pylone, etc.","PASSIVE",
AK2419="AKTIVCO DEFAUT GE &amp; POWER Cabinet","PASSIVE",
AK2419="AKTIVCO Coupure ENEO &amp; Baisse de tension","PASSIVE",
AK2419="Coupure ENEO &amp; Baisse de tension","PASSIVE",
AK2419="Defaut GE &amp; POWER Cabinet","PASSIVE",
AK2419="Sharing","PASSIVE",
AK2419="Sites strategiques &amp; DataCenter","PASSIVE",
AK2419="Exclu","Exclu",
AK2419="SAT","ACTIVE",
AK2419="SPARE-ISSUE","SPARE-ISSUE",
AK2419="Fiber CAmtel","ACTIVE",
AK2419="Fiber AOF","ACTIVE",
AK2419="Projet OCM (HUAWEI)","PLANNED WORKS",
AK2419="Projet OCM (NOKIA)","PLANNED WORKS",
AK2419="ACCESS-ISSUE","ACCESS-ISSUE",
AK2419="Projet OCM (ZTE, NOKIA, autres projets)","PLANNED WORKS",
AK2419="No root CAuse","No root cause",
AK2419="ODU HS","ACTIVE",
AK2419="IP &amp; VLAN","ACTIVE",
AK2419="Warehouse HUAWEI","SPARE-ISSUE",
AK2419="SPARE-HS","SPARE-ISSUE",
AK2419="Power Telco","ACTIVE", AK2419="no impacts","no impacts"
),"")</f>
        <v>No root cause</v>
      </c>
      <c r="AM2419" s="108" t="s">
        <v>5537</v>
      </c>
      <c r="AN2419" s="117" t="s">
        <v>5077</v>
      </c>
      <c r="AO2419" s="9"/>
      <c r="AP2419" s="23" t="s">
        <v>5537</v>
      </c>
      <c r="AQ2419" s="23" t="s">
        <v>5537</v>
      </c>
      <c r="AR2419" s="7"/>
      <c r="AS2419" s="6"/>
      <c r="AT2419" s="7"/>
      <c r="AU2419" s="3" t="s">
        <v>5537</v>
      </c>
      <c r="AV2419" s="24" t="s">
        <v>5537</v>
      </c>
      <c r="AW2419" s="24" t="s">
        <v>5537</v>
      </c>
      <c r="AX2419" s="24" t="s">
        <v>5537</v>
      </c>
      <c r="AY2419" s="24" t="s">
        <v>5537</v>
      </c>
      <c r="AZ2419" s="24" t="s">
        <v>5537</v>
      </c>
      <c r="BA2419" s="24" t="s">
        <v>5537</v>
      </c>
      <c r="BB2419" s="24" t="s">
        <v>5537</v>
      </c>
      <c r="BC2419" s="24" t="s">
        <v>5537</v>
      </c>
      <c r="BD2419" s="24" t="s">
        <v>5537</v>
      </c>
      <c r="BE2419" s="24" t="s">
        <v>5537</v>
      </c>
      <c r="BF2419" s="24" t="s">
        <v>5537</v>
      </c>
      <c r="BG2419" s="24" t="s">
        <v>5537</v>
      </c>
      <c r="BH2419" s="24" t="s">
        <v>5537</v>
      </c>
      <c r="BI2419" s="9" t="s">
        <v>5537</v>
      </c>
      <c r="BJ2419" s="14"/>
      <c r="BK2419" s="14" t="s">
        <v>5537</v>
      </c>
      <c r="BL2419" s="14" t="str">
        <f>_xlfn.XLOOKUP(B2419,'[4]cell downs 18042026 17h'!$B:$B,'[4]cell downs 18042026 17h'!$B:$B,"")</f>
        <v/>
      </c>
      <c r="BM2419" s="14" t="str">
        <f>_xlfn.XLOOKUP(B2419,'[5]Cells Huawei 19042026 15h'!$B:$B,'[5]Cells Huawei 19042026 15h'!$B:$B,"")</f>
        <v/>
      </c>
      <c r="BN2419" s="9" t="str">
        <f>_xlfn.XLOOKUP(B2419,'[6]cells down 19042026 9H40'!$B:$B,'[6]cells down 19042026 9H40'!$B:$B,"")</f>
        <v/>
      </c>
      <c r="BO2419" s="9" t="s">
        <v>5077</v>
      </c>
      <c r="BP2419" s="9" t="s">
        <v>12</v>
      </c>
    </row>
    <row r="2420" spans="1:68" s="26" customFormat="1" x14ac:dyDescent="0.35">
      <c r="A2420" s="1" t="s">
        <v>5078</v>
      </c>
      <c r="B2420" s="8" t="s">
        <v>5079</v>
      </c>
      <c r="C2420" s="3" t="str">
        <f>_xlfn.XLOOKUP(B2420,'[1]daily break down'!$D:$D,'[1]daily break down'!$E:$E,"")</f>
        <v>CENTRE</v>
      </c>
      <c r="D2420" s="1" t="s">
        <v>11</v>
      </c>
      <c r="E2420" s="1" t="s">
        <v>83</v>
      </c>
      <c r="F2420" s="3" t="s">
        <v>37</v>
      </c>
      <c r="G2420" s="1" t="s">
        <v>5080</v>
      </c>
      <c r="H2420" s="41" t="str">
        <f>_xlfn.XLOOKUP(B2420,[2]CALCULATION!$B:$B,[2]CALCULATION!$H:$H,"")</f>
        <v>ZTE</v>
      </c>
      <c r="I2420" s="34">
        <v>0</v>
      </c>
      <c r="J2420" s="34">
        <v>0</v>
      </c>
      <c r="K2420" s="34">
        <v>0</v>
      </c>
      <c r="L2420" s="34">
        <v>0</v>
      </c>
      <c r="M2420" s="34">
        <v>0</v>
      </c>
      <c r="N2420" s="34">
        <v>0</v>
      </c>
      <c r="O2420" s="34">
        <v>0</v>
      </c>
      <c r="P2420" s="34">
        <v>0</v>
      </c>
      <c r="Q2420" s="34">
        <v>0</v>
      </c>
      <c r="R2420" s="34">
        <v>0</v>
      </c>
      <c r="S2420" s="109">
        <v>0</v>
      </c>
      <c r="T2420" s="109">
        <f>_xlfn.XLOOKUP(B2420,'[3]Nur des jours'!$B:$B,'[3]Nur des jours'!$U:$U,"")</f>
        <v>0</v>
      </c>
      <c r="U2420" s="109">
        <v>0</v>
      </c>
      <c r="V2420" s="109">
        <v>0</v>
      </c>
      <c r="W2420" s="109">
        <v>0</v>
      </c>
      <c r="X2420" s="109">
        <v>0</v>
      </c>
      <c r="Y2420" s="109">
        <v>0</v>
      </c>
      <c r="Z2420" s="109">
        <v>0</v>
      </c>
      <c r="AA2420" s="109">
        <v>0</v>
      </c>
      <c r="AB2420" s="109">
        <v>0</v>
      </c>
      <c r="AC2420" s="109">
        <v>0</v>
      </c>
      <c r="AD2420" s="109">
        <v>0</v>
      </c>
      <c r="AE2420" s="109">
        <v>0</v>
      </c>
      <c r="AF2420" s="109">
        <v>0</v>
      </c>
      <c r="AG2420" s="57" t="str">
        <f>_xlfn.XLOOKUP(B2420,[3]CALCULATION!$B:$B,[3]CALCULATION!$M:$M,"")</f>
        <v>Operationnel</v>
      </c>
      <c r="AH2420" s="57"/>
      <c r="AI2420" s="56" t="str" cm="1">
        <f t="array" ref="AI2420">IFERROR(_xlfn.IFS(
AK2420="MPR ISSUE","PDH",
AK2420="BSS Hardware Issue","BSS",
AK2420="Sites strategiques, MLL, Pylone, etc.","ENVTECH",
AK2420="AKTIVCO DEFAUT GE &amp; POWER Cabinet","AKTIVCO",
AK2420="AKTIVCO Coupure ENEO &amp; Baisse de tension","AKTIVCO GRID ONLY",
AK2420="Coupure ENEO &amp; Baisse de tension","IHS GRID ONLY",
AK2420="Defaut GE &amp; POWER Cabinet","IHS",
AK2420="Sharing","Partners",
AK2420="Sites strategiques &amp; DataCenter","SST &amp; DC",
AK2420="Exclu","Exclu",
AK2420="SAT","SAT",
AK2420="SPARE-ISSUE","SPARE-ISSUE",
AK2420="Fiber CAmtel","TRANS_FO_CAMTEL",
AK2420="Fiber AOF","Fiber AOF",
AK2420="Projet OCM (HUAWEI)","TRAVAUX-HUAWEI",
AK2420="Projet OCM (NOKIA)","TRAVAUX-NOKIA",
AK2420="ACCESS-ISSUE","ACCESS-ISSUE",
AK2420="Projet OCM (ZTE, NOKIA, autres projets)","TRAVAUX OCM",
AK2420="No root CAuse","No root cause",
AK2420="ODU HS","PDH",
AK2420="IP &amp; VLAN","PDH",
AK2420="Warehouse HUAWEI","SPARE-ISSUE",
AK2420="SPARE-HS","SPARE-ISSUE",
AK2420="Power Telco","BSS",AK2420="no impacts","no impacts"
),"")</f>
        <v>No root cause</v>
      </c>
      <c r="AJ2420" s="56" t="str" cm="1">
        <f t="array" ref="AJ2420">IFERROR(_xlfn.IFS(
AK2420="MPR ISSUE","TX ISSUE",
AK2420="BSS Hardware Issue","RAN ISSUE",
AK2420="Sites strategiques, MLL, Pylone, etc.","ENVTECH",
AK2420="AKTIVCO DEFAUT GE &amp; POWER Cabinet","POWER ISSUE",
AK2420="AKTIVCO Coupure ENEO &amp; Baisse de tension","POWER ISSUE",
AK2420="Coupure ENEO &amp; Baisse de tension","POWER ISSUE",
AK2420="Defaut GE &amp; POWER Cabinet","POWER ISSUE",
AK2420="Sharing","POWER ISSUE",
AK2420="Sites strategiques &amp; DataCenter","POWER ISSUE",
AK2420="Exclu","Exclu",
AK2420="SAT","TX ISSUE",
AK2420="SPARE-ISSUE","SPARE-ISSUE",
AK2420="Fiber CAmtel","TX ISSUE",
AK2420="Fiber AOF","TX ISSUE",
AK2420="Projet OCM (HUAWEI)","TRAVAUX-HUAWEI",
AK2420="Projet OCM (NOKIA)","TRAVAUX -NOKIA",
AK2420="ACCESS-ISSUE","ACCESS-ISSUE",
AK2420="Projet OCM (ZTE, NOKIA, autres projets)","TRAVAUX OCM",
AK2420="No root CAuse","No root cause",
AK2420="ODU HS","TX ISSUE",
AK2420="IP &amp; VLAN","TX ISSUE",
AK2420="Warehouse HUAWEI","SPARE-ISSUE",
AK2420="SPARE-HS","SPARE-ISSUE",
AK2420="Power Telco","RAN ISSUE",AK2420="no impacts","no impacts"
),"")</f>
        <v>No root cause</v>
      </c>
      <c r="AK2420" s="81" t="s">
        <v>5620</v>
      </c>
      <c r="AL2420" s="56" t="str" cm="1">
        <f t="array" ref="AL2420">IFERROR(_xlfn.IFS(
AK2420="MPR ISSUE","ACTIVE",
AK2420="BSS Hardware Issue","ACTIVE",
AK2420="Sites strategiques, MLL, Pylone, etc.","PASSIVE",
AK2420="AKTIVCO DEFAUT GE &amp; POWER Cabinet","PASSIVE",
AK2420="AKTIVCO Coupure ENEO &amp; Baisse de tension","PASSIVE",
AK2420="Coupure ENEO &amp; Baisse de tension","PASSIVE",
AK2420="Defaut GE &amp; POWER Cabinet","PASSIVE",
AK2420="Sharing","PASSIVE",
AK2420="Sites strategiques &amp; DataCenter","PASSIVE",
AK2420="Exclu","Exclu",
AK2420="SAT","ACTIVE",
AK2420="SPARE-ISSUE","SPARE-ISSUE",
AK2420="Fiber CAmtel","ACTIVE",
AK2420="Fiber AOF","ACTIVE",
AK2420="Projet OCM (HUAWEI)","PLANNED WORKS",
AK2420="Projet OCM (NOKIA)","PLANNED WORKS",
AK2420="ACCESS-ISSUE","ACCESS-ISSUE",
AK2420="Projet OCM (ZTE, NOKIA, autres projets)","PLANNED WORKS",
AK2420="No root CAuse","No root cause",
AK2420="ODU HS","ACTIVE",
AK2420="IP &amp; VLAN","ACTIVE",
AK2420="Warehouse HUAWEI","SPARE-ISSUE",
AK2420="SPARE-HS","SPARE-ISSUE",
AK2420="Power Telco","ACTIVE", AK2420="no impacts","no impacts"
),"")</f>
        <v>No root cause</v>
      </c>
      <c r="AM2420" s="108" t="s">
        <v>5537</v>
      </c>
      <c r="AN2420" s="117" t="s">
        <v>5079</v>
      </c>
      <c r="AO2420" s="9"/>
      <c r="AP2420" s="23" t="s">
        <v>5537</v>
      </c>
      <c r="AQ2420" s="23" t="s">
        <v>5537</v>
      </c>
      <c r="AR2420" s="7"/>
      <c r="AS2420" s="6"/>
      <c r="AT2420" s="7"/>
      <c r="AU2420" s="3" t="s">
        <v>5537</v>
      </c>
      <c r="AV2420" s="24" t="s">
        <v>5537</v>
      </c>
      <c r="AW2420" s="24" t="s">
        <v>5537</v>
      </c>
      <c r="AX2420" s="24" t="s">
        <v>5537</v>
      </c>
      <c r="AY2420" s="24" t="s">
        <v>5537</v>
      </c>
      <c r="AZ2420" s="24" t="s">
        <v>5537</v>
      </c>
      <c r="BA2420" s="24" t="s">
        <v>5537</v>
      </c>
      <c r="BB2420" s="24" t="s">
        <v>5537</v>
      </c>
      <c r="BC2420" s="24" t="s">
        <v>5537</v>
      </c>
      <c r="BD2420" s="24" t="s">
        <v>5537</v>
      </c>
      <c r="BE2420" s="24" t="s">
        <v>5537</v>
      </c>
      <c r="BF2420" s="24" t="s">
        <v>5537</v>
      </c>
      <c r="BG2420" s="24" t="s">
        <v>5537</v>
      </c>
      <c r="BH2420" s="24" t="s">
        <v>5537</v>
      </c>
      <c r="BI2420" s="9" t="s">
        <v>5537</v>
      </c>
      <c r="BJ2420" s="14"/>
      <c r="BK2420" s="14" t="s">
        <v>5537</v>
      </c>
      <c r="BL2420" s="14" t="str">
        <f>_xlfn.XLOOKUP(B2420,'[4]cell downs 18042026 17h'!$B:$B,'[4]cell downs 18042026 17h'!$B:$B,"")</f>
        <v/>
      </c>
      <c r="BM2420" s="14" t="str">
        <f>_xlfn.XLOOKUP(B2420,'[5]Cells Huawei 19042026 15h'!$B:$B,'[5]Cells Huawei 19042026 15h'!$B:$B,"")</f>
        <v/>
      </c>
      <c r="BN2420" s="9" t="str">
        <f>_xlfn.XLOOKUP(B2420,'[6]cells down 19042026 9H40'!$B:$B,'[6]cells down 19042026 9H40'!$B:$B,"")</f>
        <v/>
      </c>
      <c r="BO2420" s="9" t="s">
        <v>5079</v>
      </c>
      <c r="BP2420" s="9" t="s">
        <v>318</v>
      </c>
    </row>
    <row r="2421" spans="1:68" s="26" customFormat="1" x14ac:dyDescent="0.35">
      <c r="A2421" s="1" t="s">
        <v>4791</v>
      </c>
      <c r="B2421" s="8" t="s">
        <v>5082</v>
      </c>
      <c r="C2421" s="3" t="str">
        <f>_xlfn.XLOOKUP(B2421,'[1]daily break down'!$D:$D,'[1]daily break down'!$E:$E,"")</f>
        <v>CENTRE</v>
      </c>
      <c r="D2421" s="1" t="s">
        <v>11</v>
      </c>
      <c r="E2421" s="1" t="s">
        <v>12</v>
      </c>
      <c r="F2421" s="3" t="s">
        <v>37</v>
      </c>
      <c r="G2421" s="1" t="s">
        <v>4791</v>
      </c>
      <c r="H2421" s="41" t="str">
        <f>_xlfn.XLOOKUP(B2421,[2]CALCULATION!$B:$B,[2]CALCULATION!$H:$H,"")</f>
        <v>ZTE</v>
      </c>
      <c r="I2421" s="34">
        <v>0</v>
      </c>
      <c r="J2421" s="34">
        <v>0</v>
      </c>
      <c r="K2421" s="34">
        <v>0</v>
      </c>
      <c r="L2421" s="34">
        <v>0</v>
      </c>
      <c r="M2421" s="34">
        <v>0</v>
      </c>
      <c r="N2421" s="34">
        <v>0</v>
      </c>
      <c r="O2421" s="34">
        <v>0</v>
      </c>
      <c r="P2421" s="34">
        <v>0</v>
      </c>
      <c r="Q2421" s="34">
        <v>0</v>
      </c>
      <c r="R2421" s="34">
        <v>0</v>
      </c>
      <c r="S2421" s="109">
        <v>0</v>
      </c>
      <c r="T2421" s="109">
        <f>_xlfn.XLOOKUP(B2421,'[3]Nur des jours'!$B:$B,'[3]Nur des jours'!$U:$U,"")</f>
        <v>0</v>
      </c>
      <c r="U2421" s="109">
        <v>0</v>
      </c>
      <c r="V2421" s="109">
        <v>0</v>
      </c>
      <c r="W2421" s="109">
        <v>0</v>
      </c>
      <c r="X2421" s="109">
        <v>0</v>
      </c>
      <c r="Y2421" s="109">
        <v>0</v>
      </c>
      <c r="Z2421" s="109">
        <v>0</v>
      </c>
      <c r="AA2421" s="109">
        <v>0</v>
      </c>
      <c r="AB2421" s="109">
        <v>0</v>
      </c>
      <c r="AC2421" s="109">
        <v>0</v>
      </c>
      <c r="AD2421" s="109">
        <v>0</v>
      </c>
      <c r="AE2421" s="109">
        <v>0</v>
      </c>
      <c r="AF2421" s="109">
        <v>0</v>
      </c>
      <c r="AG2421" s="57" t="str">
        <f>_xlfn.XLOOKUP(B2421,[3]CALCULATION!$B:$B,[3]CALCULATION!$M:$M,"")</f>
        <v>Operationnel</v>
      </c>
      <c r="AH2421" s="57"/>
      <c r="AI2421" s="56" t="str" cm="1">
        <f t="array" ref="AI2421">IFERROR(_xlfn.IFS(
AK2421="MPR ISSUE","PDH",
AK2421="BSS Hardware Issue","BSS",
AK2421="Sites strategiques, MLL, Pylone, etc.","ENVTECH",
AK2421="AKTIVCO DEFAUT GE &amp; POWER Cabinet","AKTIVCO",
AK2421="AKTIVCO Coupure ENEO &amp; Baisse de tension","AKTIVCO GRID ONLY",
AK2421="Coupure ENEO &amp; Baisse de tension","IHS GRID ONLY",
AK2421="Defaut GE &amp; POWER Cabinet","IHS",
AK2421="Sharing","Partners",
AK2421="Sites strategiques &amp; DataCenter","SST &amp; DC",
AK2421="Exclu","Exclu",
AK2421="SAT","SAT",
AK2421="SPARE-ISSUE","SPARE-ISSUE",
AK2421="Fiber CAmtel","TRANS_FO_CAMTEL",
AK2421="Fiber AOF","Fiber AOF",
AK2421="Projet OCM (HUAWEI)","TRAVAUX-HUAWEI",
AK2421="Projet OCM (NOKIA)","TRAVAUX-NOKIA",
AK2421="ACCESS-ISSUE","ACCESS-ISSUE",
AK2421="Projet OCM (ZTE, NOKIA, autres projets)","TRAVAUX OCM",
AK2421="No root CAuse","No root cause",
AK2421="ODU HS","PDH",
AK2421="IP &amp; VLAN","PDH",
AK2421="Warehouse HUAWEI","SPARE-ISSUE",
AK2421="SPARE-HS","SPARE-ISSUE",
AK2421="Power Telco","BSS",AK2421="no impacts","no impacts"
),"")</f>
        <v>No root cause</v>
      </c>
      <c r="AJ2421" s="56" t="str" cm="1">
        <f t="array" ref="AJ2421">IFERROR(_xlfn.IFS(
AK2421="MPR ISSUE","TX ISSUE",
AK2421="BSS Hardware Issue","RAN ISSUE",
AK2421="Sites strategiques, MLL, Pylone, etc.","ENVTECH",
AK2421="AKTIVCO DEFAUT GE &amp; POWER Cabinet","POWER ISSUE",
AK2421="AKTIVCO Coupure ENEO &amp; Baisse de tension","POWER ISSUE",
AK2421="Coupure ENEO &amp; Baisse de tension","POWER ISSUE",
AK2421="Defaut GE &amp; POWER Cabinet","POWER ISSUE",
AK2421="Sharing","POWER ISSUE",
AK2421="Sites strategiques &amp; DataCenter","POWER ISSUE",
AK2421="Exclu","Exclu",
AK2421="SAT","TX ISSUE",
AK2421="SPARE-ISSUE","SPARE-ISSUE",
AK2421="Fiber CAmtel","TX ISSUE",
AK2421="Fiber AOF","TX ISSUE",
AK2421="Projet OCM (HUAWEI)","TRAVAUX-HUAWEI",
AK2421="Projet OCM (NOKIA)","TRAVAUX -NOKIA",
AK2421="ACCESS-ISSUE","ACCESS-ISSUE",
AK2421="Projet OCM (ZTE, NOKIA, autres projets)","TRAVAUX OCM",
AK2421="No root CAuse","No root cause",
AK2421="ODU HS","TX ISSUE",
AK2421="IP &amp; VLAN","TX ISSUE",
AK2421="Warehouse HUAWEI","SPARE-ISSUE",
AK2421="SPARE-HS","SPARE-ISSUE",
AK2421="Power Telco","RAN ISSUE",AK2421="no impacts","no impacts"
),"")</f>
        <v>No root cause</v>
      </c>
      <c r="AK2421" s="81" t="s">
        <v>5620</v>
      </c>
      <c r="AL2421" s="56" t="str" cm="1">
        <f t="array" ref="AL2421">IFERROR(_xlfn.IFS(
AK2421="MPR ISSUE","ACTIVE",
AK2421="BSS Hardware Issue","ACTIVE",
AK2421="Sites strategiques, MLL, Pylone, etc.","PASSIVE",
AK2421="AKTIVCO DEFAUT GE &amp; POWER Cabinet","PASSIVE",
AK2421="AKTIVCO Coupure ENEO &amp; Baisse de tension","PASSIVE",
AK2421="Coupure ENEO &amp; Baisse de tension","PASSIVE",
AK2421="Defaut GE &amp; POWER Cabinet","PASSIVE",
AK2421="Sharing","PASSIVE",
AK2421="Sites strategiques &amp; DataCenter","PASSIVE",
AK2421="Exclu","Exclu",
AK2421="SAT","ACTIVE",
AK2421="SPARE-ISSUE","SPARE-ISSUE",
AK2421="Fiber CAmtel","ACTIVE",
AK2421="Fiber AOF","ACTIVE",
AK2421="Projet OCM (HUAWEI)","PLANNED WORKS",
AK2421="Projet OCM (NOKIA)","PLANNED WORKS",
AK2421="ACCESS-ISSUE","ACCESS-ISSUE",
AK2421="Projet OCM (ZTE, NOKIA, autres projets)","PLANNED WORKS",
AK2421="No root CAuse","No root cause",
AK2421="ODU HS","ACTIVE",
AK2421="IP &amp; VLAN","ACTIVE",
AK2421="Warehouse HUAWEI","SPARE-ISSUE",
AK2421="SPARE-HS","SPARE-ISSUE",
AK2421="Power Telco","ACTIVE", AK2421="no impacts","no impacts"
),"")</f>
        <v>No root cause</v>
      </c>
      <c r="AM2421" s="108" t="s">
        <v>5537</v>
      </c>
      <c r="AN2421" s="117" t="s">
        <v>5082</v>
      </c>
      <c r="AO2421" s="114"/>
      <c r="AP2421" s="23" t="s">
        <v>5537</v>
      </c>
      <c r="AQ2421" s="23" t="s">
        <v>5537</v>
      </c>
      <c r="AR2421" s="7"/>
      <c r="AS2421" s="6"/>
      <c r="AT2421" s="7"/>
      <c r="AU2421" s="3" t="s">
        <v>5537</v>
      </c>
      <c r="AV2421" s="24" t="s">
        <v>5537</v>
      </c>
      <c r="AW2421" s="24" t="s">
        <v>5537</v>
      </c>
      <c r="AX2421" s="24" t="s">
        <v>5537</v>
      </c>
      <c r="AY2421" s="24" t="s">
        <v>5537</v>
      </c>
      <c r="AZ2421" s="24" t="s">
        <v>5537</v>
      </c>
      <c r="BA2421" s="24" t="s">
        <v>5537</v>
      </c>
      <c r="BB2421" s="24" t="s">
        <v>5537</v>
      </c>
      <c r="BC2421" s="24" t="s">
        <v>5537</v>
      </c>
      <c r="BD2421" s="24" t="s">
        <v>5537</v>
      </c>
      <c r="BE2421" s="24" t="s">
        <v>5537</v>
      </c>
      <c r="BF2421" s="24" t="s">
        <v>5537</v>
      </c>
      <c r="BG2421" s="24" t="s">
        <v>5537</v>
      </c>
      <c r="BH2421" s="24" t="s">
        <v>5537</v>
      </c>
      <c r="BI2421" s="9" t="s">
        <v>5537</v>
      </c>
      <c r="BJ2421" s="14"/>
      <c r="BK2421" s="14" t="s">
        <v>5537</v>
      </c>
      <c r="BL2421" s="14" t="str">
        <f>_xlfn.XLOOKUP(B2421,'[4]cell downs 18042026 17h'!$B:$B,'[4]cell downs 18042026 17h'!$B:$B,"")</f>
        <v/>
      </c>
      <c r="BM2421" s="14" t="str">
        <f>_xlfn.XLOOKUP(B2421,'[5]Cells Huawei 19042026 15h'!$B:$B,'[5]Cells Huawei 19042026 15h'!$B:$B,"")</f>
        <v/>
      </c>
      <c r="BN2421" s="9" t="str">
        <f>_xlfn.XLOOKUP(B2421,'[6]cells down 19042026 9H40'!$B:$B,'[6]cells down 19042026 9H40'!$B:$B,"")</f>
        <v/>
      </c>
      <c r="BO2421" s="9" t="s">
        <v>5082</v>
      </c>
      <c r="BP2421" s="9" t="s">
        <v>154</v>
      </c>
    </row>
    <row r="2422" spans="1:68" s="26" customFormat="1" x14ac:dyDescent="0.35">
      <c r="A2422" s="1" t="s">
        <v>5083</v>
      </c>
      <c r="B2422" s="8" t="s">
        <v>5084</v>
      </c>
      <c r="C2422" s="3" t="str">
        <f>_xlfn.XLOOKUP(B2422,'[1]daily break down'!$D:$D,'[1]daily break down'!$E:$E,"")</f>
        <v>LITTORAL</v>
      </c>
      <c r="D2422" s="1" t="s">
        <v>11</v>
      </c>
      <c r="E2422" s="1" t="s">
        <v>318</v>
      </c>
      <c r="F2422" s="3" t="s">
        <v>31</v>
      </c>
      <c r="G2422" s="1" t="s">
        <v>5085</v>
      </c>
      <c r="H2422" s="41" t="str">
        <f>_xlfn.XLOOKUP(B2422,[2]CALCULATION!$B:$B,[2]CALCULATION!$H:$H,"")</f>
        <v>ZTE</v>
      </c>
      <c r="I2422" s="34">
        <v>0</v>
      </c>
      <c r="J2422" s="34">
        <v>0</v>
      </c>
      <c r="K2422" s="34">
        <v>0</v>
      </c>
      <c r="L2422" s="34">
        <v>0</v>
      </c>
      <c r="M2422" s="34">
        <v>0</v>
      </c>
      <c r="N2422" s="34">
        <v>0</v>
      </c>
      <c r="O2422" s="34">
        <v>0</v>
      </c>
      <c r="P2422" s="34">
        <v>0</v>
      </c>
      <c r="Q2422" s="34">
        <v>0</v>
      </c>
      <c r="R2422" s="34">
        <v>0</v>
      </c>
      <c r="S2422" s="109">
        <v>0</v>
      </c>
      <c r="T2422" s="109">
        <f>_xlfn.XLOOKUP(B2422,'[3]Nur des jours'!$B:$B,'[3]Nur des jours'!$U:$U,"")</f>
        <v>0</v>
      </c>
      <c r="U2422" s="109">
        <v>0</v>
      </c>
      <c r="V2422" s="109">
        <v>0</v>
      </c>
      <c r="W2422" s="109">
        <v>0</v>
      </c>
      <c r="X2422" s="109">
        <v>0</v>
      </c>
      <c r="Y2422" s="109">
        <v>0</v>
      </c>
      <c r="Z2422" s="109">
        <v>0</v>
      </c>
      <c r="AA2422" s="109">
        <v>0</v>
      </c>
      <c r="AB2422" s="109">
        <v>0</v>
      </c>
      <c r="AC2422" s="109">
        <v>0</v>
      </c>
      <c r="AD2422" s="109">
        <v>0</v>
      </c>
      <c r="AE2422" s="109">
        <v>0</v>
      </c>
      <c r="AF2422" s="109">
        <v>0</v>
      </c>
      <c r="AG2422" s="57" t="str">
        <f>_xlfn.XLOOKUP(B2422,[3]CALCULATION!$B:$B,[3]CALCULATION!$M:$M,"")</f>
        <v>Operationnel</v>
      </c>
      <c r="AH2422" s="57"/>
      <c r="AI2422" s="56" t="str" cm="1">
        <f t="array" ref="AI2422">IFERROR(_xlfn.IFS(
AK2422="MPR ISSUE","PDH",
AK2422="BSS Hardware Issue","BSS",
AK2422="Sites strategiques, MLL, Pylone, etc.","ENVTECH",
AK2422="AKTIVCO DEFAUT GE &amp; POWER Cabinet","AKTIVCO",
AK2422="AKTIVCO Coupure ENEO &amp; Baisse de tension","AKTIVCO GRID ONLY",
AK2422="Coupure ENEO &amp; Baisse de tension","IHS GRID ONLY",
AK2422="Defaut GE &amp; POWER Cabinet","IHS",
AK2422="Sharing","Partners",
AK2422="Sites strategiques &amp; DataCenter","SST &amp; DC",
AK2422="Exclu","Exclu",
AK2422="SAT","SAT",
AK2422="SPARE-ISSUE","SPARE-ISSUE",
AK2422="Fiber CAmtel","TRANS_FO_CAMTEL",
AK2422="Fiber AOF","Fiber AOF",
AK2422="Projet OCM (HUAWEI)","TRAVAUX-HUAWEI",
AK2422="Projet OCM (NOKIA)","TRAVAUX-NOKIA",
AK2422="ACCESS-ISSUE","ACCESS-ISSUE",
AK2422="Projet OCM (ZTE, NOKIA, autres projets)","TRAVAUX OCM",
AK2422="No root CAuse","No root cause",
AK2422="ODU HS","PDH",
AK2422="IP &amp; VLAN","PDH",
AK2422="Warehouse HUAWEI","SPARE-ISSUE",
AK2422="SPARE-HS","SPARE-ISSUE",
AK2422="Power Telco","BSS",AK2422="no impacts","no impacts"
),"")</f>
        <v>No root cause</v>
      </c>
      <c r="AJ2422" s="56" t="str" cm="1">
        <f t="array" ref="AJ2422">IFERROR(_xlfn.IFS(
AK2422="MPR ISSUE","TX ISSUE",
AK2422="BSS Hardware Issue","RAN ISSUE",
AK2422="Sites strategiques, MLL, Pylone, etc.","ENVTECH",
AK2422="AKTIVCO DEFAUT GE &amp; POWER Cabinet","POWER ISSUE",
AK2422="AKTIVCO Coupure ENEO &amp; Baisse de tension","POWER ISSUE",
AK2422="Coupure ENEO &amp; Baisse de tension","POWER ISSUE",
AK2422="Defaut GE &amp; POWER Cabinet","POWER ISSUE",
AK2422="Sharing","POWER ISSUE",
AK2422="Sites strategiques &amp; DataCenter","POWER ISSUE",
AK2422="Exclu","Exclu",
AK2422="SAT","TX ISSUE",
AK2422="SPARE-ISSUE","SPARE-ISSUE",
AK2422="Fiber CAmtel","TX ISSUE",
AK2422="Fiber AOF","TX ISSUE",
AK2422="Projet OCM (HUAWEI)","TRAVAUX-HUAWEI",
AK2422="Projet OCM (NOKIA)","TRAVAUX -NOKIA",
AK2422="ACCESS-ISSUE","ACCESS-ISSUE",
AK2422="Projet OCM (ZTE, NOKIA, autres projets)","TRAVAUX OCM",
AK2422="No root CAuse","No root cause",
AK2422="ODU HS","TX ISSUE",
AK2422="IP &amp; VLAN","TX ISSUE",
AK2422="Warehouse HUAWEI","SPARE-ISSUE",
AK2422="SPARE-HS","SPARE-ISSUE",
AK2422="Power Telco","RAN ISSUE",AK2422="no impacts","no impacts"
),"")</f>
        <v>No root cause</v>
      </c>
      <c r="AK2422" s="81" t="s">
        <v>5620</v>
      </c>
      <c r="AL2422" s="56" t="str" cm="1">
        <f t="array" ref="AL2422">IFERROR(_xlfn.IFS(
AK2422="MPR ISSUE","ACTIVE",
AK2422="BSS Hardware Issue","ACTIVE",
AK2422="Sites strategiques, MLL, Pylone, etc.","PASSIVE",
AK2422="AKTIVCO DEFAUT GE &amp; POWER Cabinet","PASSIVE",
AK2422="AKTIVCO Coupure ENEO &amp; Baisse de tension","PASSIVE",
AK2422="Coupure ENEO &amp; Baisse de tension","PASSIVE",
AK2422="Defaut GE &amp; POWER Cabinet","PASSIVE",
AK2422="Sharing","PASSIVE",
AK2422="Sites strategiques &amp; DataCenter","PASSIVE",
AK2422="Exclu","Exclu",
AK2422="SAT","ACTIVE",
AK2422="SPARE-ISSUE","SPARE-ISSUE",
AK2422="Fiber CAmtel","ACTIVE",
AK2422="Fiber AOF","ACTIVE",
AK2422="Projet OCM (HUAWEI)","PLANNED WORKS",
AK2422="Projet OCM (NOKIA)","PLANNED WORKS",
AK2422="ACCESS-ISSUE","ACCESS-ISSUE",
AK2422="Projet OCM (ZTE, NOKIA, autres projets)","PLANNED WORKS",
AK2422="No root CAuse","No root cause",
AK2422="ODU HS","ACTIVE",
AK2422="IP &amp; VLAN","ACTIVE",
AK2422="Warehouse HUAWEI","SPARE-ISSUE",
AK2422="SPARE-HS","SPARE-ISSUE",
AK2422="Power Telco","ACTIVE", AK2422="no impacts","no impacts"
),"")</f>
        <v>No root cause</v>
      </c>
      <c r="AM2422" s="108" t="s">
        <v>5537</v>
      </c>
      <c r="AN2422" s="117" t="s">
        <v>5084</v>
      </c>
      <c r="AO2422" s="9"/>
      <c r="AP2422" s="23" t="s">
        <v>5537</v>
      </c>
      <c r="AQ2422" s="23" t="s">
        <v>5537</v>
      </c>
      <c r="AR2422" s="7"/>
      <c r="AS2422" s="6"/>
      <c r="AT2422" s="7"/>
      <c r="AU2422" s="3" t="s">
        <v>5537</v>
      </c>
      <c r="AV2422" s="24" t="s">
        <v>5537</v>
      </c>
      <c r="AW2422" s="24" t="s">
        <v>5537</v>
      </c>
      <c r="AX2422" s="24" t="s">
        <v>5537</v>
      </c>
      <c r="AY2422" s="24" t="s">
        <v>5537</v>
      </c>
      <c r="AZ2422" s="24" t="s">
        <v>5537</v>
      </c>
      <c r="BA2422" s="24" t="s">
        <v>5537</v>
      </c>
      <c r="BB2422" s="24" t="s">
        <v>5537</v>
      </c>
      <c r="BC2422" s="24" t="s">
        <v>5537</v>
      </c>
      <c r="BD2422" s="24" t="s">
        <v>5537</v>
      </c>
      <c r="BE2422" s="24" t="s">
        <v>5537</v>
      </c>
      <c r="BF2422" s="24" t="s">
        <v>5537</v>
      </c>
      <c r="BG2422" s="24" t="s">
        <v>5537</v>
      </c>
      <c r="BH2422" s="24" t="s">
        <v>5537</v>
      </c>
      <c r="BI2422" s="9" t="s">
        <v>5537</v>
      </c>
      <c r="BJ2422" s="14"/>
      <c r="BK2422" s="14" t="s">
        <v>5537</v>
      </c>
      <c r="BL2422" s="14" t="str">
        <f>_xlfn.XLOOKUP(B2422,'[4]cell downs 18042026 17h'!$B:$B,'[4]cell downs 18042026 17h'!$B:$B,"")</f>
        <v/>
      </c>
      <c r="BM2422" s="14" t="str">
        <f>_xlfn.XLOOKUP(B2422,'[5]Cells Huawei 19042026 15h'!$B:$B,'[5]Cells Huawei 19042026 15h'!$B:$B,"")</f>
        <v/>
      </c>
      <c r="BN2422" s="9" t="str">
        <f>_xlfn.XLOOKUP(B2422,'[6]cells down 19042026 9H40'!$B:$B,'[6]cells down 19042026 9H40'!$B:$B,"")</f>
        <v/>
      </c>
      <c r="BO2422" s="9" t="s">
        <v>5084</v>
      </c>
      <c r="BP2422" s="9" t="s">
        <v>5537</v>
      </c>
    </row>
    <row r="2423" spans="1:68" s="26" customFormat="1" x14ac:dyDescent="0.35">
      <c r="A2423" s="1" t="s">
        <v>5090</v>
      </c>
      <c r="B2423" s="8" t="s">
        <v>5091</v>
      </c>
      <c r="C2423" s="3" t="str">
        <f>_xlfn.XLOOKUP(B2423,'[1]daily break down'!$D:$D,'[1]daily break down'!$E:$E,"")</f>
        <v>CENTRE</v>
      </c>
      <c r="D2423" s="1" t="s">
        <v>11</v>
      </c>
      <c r="E2423" s="1" t="s">
        <v>630</v>
      </c>
      <c r="F2423" s="3" t="s">
        <v>69</v>
      </c>
      <c r="G2423" s="1" t="s">
        <v>5092</v>
      </c>
      <c r="H2423" s="41" t="str">
        <f>_xlfn.XLOOKUP(B2423,[2]CALCULATION!$B:$B,[2]CALCULATION!$H:$H,"")</f>
        <v>ZTE</v>
      </c>
      <c r="I2423" s="34">
        <v>0</v>
      </c>
      <c r="J2423" s="34">
        <v>0</v>
      </c>
      <c r="K2423" s="34">
        <v>0</v>
      </c>
      <c r="L2423" s="34">
        <v>0</v>
      </c>
      <c r="M2423" s="34">
        <v>0</v>
      </c>
      <c r="N2423" s="34">
        <v>0</v>
      </c>
      <c r="O2423" s="34">
        <v>0</v>
      </c>
      <c r="P2423" s="34">
        <v>0</v>
      </c>
      <c r="Q2423" s="34">
        <v>0</v>
      </c>
      <c r="R2423" s="34">
        <v>0</v>
      </c>
      <c r="S2423" s="109">
        <v>0</v>
      </c>
      <c r="T2423" s="109">
        <f>_xlfn.XLOOKUP(B2423,'[3]Nur des jours'!$B:$B,'[3]Nur des jours'!$U:$U,"")</f>
        <v>0</v>
      </c>
      <c r="U2423" s="109">
        <v>0</v>
      </c>
      <c r="V2423" s="109">
        <v>0</v>
      </c>
      <c r="W2423" s="109">
        <v>0</v>
      </c>
      <c r="X2423" s="109">
        <v>0</v>
      </c>
      <c r="Y2423" s="109">
        <v>0</v>
      </c>
      <c r="Z2423" s="109">
        <v>0</v>
      </c>
      <c r="AA2423" s="109">
        <v>0</v>
      </c>
      <c r="AB2423" s="109">
        <v>0</v>
      </c>
      <c r="AC2423" s="109">
        <v>0</v>
      </c>
      <c r="AD2423" s="109">
        <v>0</v>
      </c>
      <c r="AE2423" s="109">
        <v>0</v>
      </c>
      <c r="AF2423" s="109">
        <v>0</v>
      </c>
      <c r="AG2423" s="57" t="str">
        <f>_xlfn.XLOOKUP(B2423,[3]CALCULATION!$B:$B,[3]CALCULATION!$M:$M,"")</f>
        <v>Operationnel</v>
      </c>
      <c r="AH2423" s="57"/>
      <c r="AI2423" s="56" t="str" cm="1">
        <f t="array" ref="AI2423">IFERROR(_xlfn.IFS(
AK2423="MPR ISSUE","PDH",
AK2423="BSS Hardware Issue","BSS",
AK2423="Sites strategiques, MLL, Pylone, etc.","ENVTECH",
AK2423="AKTIVCO DEFAUT GE &amp; POWER Cabinet","AKTIVCO",
AK2423="AKTIVCO Coupure ENEO &amp; Baisse de tension","AKTIVCO GRID ONLY",
AK2423="Coupure ENEO &amp; Baisse de tension","IHS GRID ONLY",
AK2423="Defaut GE &amp; POWER Cabinet","IHS",
AK2423="Sharing","Partners",
AK2423="Sites strategiques &amp; DataCenter","SST &amp; DC",
AK2423="Exclu","Exclu",
AK2423="SAT","SAT",
AK2423="SPARE-ISSUE","SPARE-ISSUE",
AK2423="Fiber CAmtel","TRANS_FO_CAMTEL",
AK2423="Fiber AOF","Fiber AOF",
AK2423="Projet OCM (HUAWEI)","TRAVAUX-HUAWEI",
AK2423="Projet OCM (NOKIA)","TRAVAUX-NOKIA",
AK2423="ACCESS-ISSUE","ACCESS-ISSUE",
AK2423="Projet OCM (ZTE, NOKIA, autres projets)","TRAVAUX OCM",
AK2423="No root CAuse","No root cause",
AK2423="ODU HS","PDH",
AK2423="IP &amp; VLAN","PDH",
AK2423="Warehouse HUAWEI","SPARE-ISSUE",
AK2423="SPARE-HS","SPARE-ISSUE",
AK2423="Power Telco","BSS",AK2423="no impacts","no impacts"
),"")</f>
        <v>No root cause</v>
      </c>
      <c r="AJ2423" s="56" t="str" cm="1">
        <f t="array" ref="AJ2423">IFERROR(_xlfn.IFS(
AK2423="MPR ISSUE","TX ISSUE",
AK2423="BSS Hardware Issue","RAN ISSUE",
AK2423="Sites strategiques, MLL, Pylone, etc.","ENVTECH",
AK2423="AKTIVCO DEFAUT GE &amp; POWER Cabinet","POWER ISSUE",
AK2423="AKTIVCO Coupure ENEO &amp; Baisse de tension","POWER ISSUE",
AK2423="Coupure ENEO &amp; Baisse de tension","POWER ISSUE",
AK2423="Defaut GE &amp; POWER Cabinet","POWER ISSUE",
AK2423="Sharing","POWER ISSUE",
AK2423="Sites strategiques &amp; DataCenter","POWER ISSUE",
AK2423="Exclu","Exclu",
AK2423="SAT","TX ISSUE",
AK2423="SPARE-ISSUE","SPARE-ISSUE",
AK2423="Fiber CAmtel","TX ISSUE",
AK2423="Fiber AOF","TX ISSUE",
AK2423="Projet OCM (HUAWEI)","TRAVAUX-HUAWEI",
AK2423="Projet OCM (NOKIA)","TRAVAUX -NOKIA",
AK2423="ACCESS-ISSUE","ACCESS-ISSUE",
AK2423="Projet OCM (ZTE, NOKIA, autres projets)","TRAVAUX OCM",
AK2423="No root CAuse","No root cause",
AK2423="ODU HS","TX ISSUE",
AK2423="IP &amp; VLAN","TX ISSUE",
AK2423="Warehouse HUAWEI","SPARE-ISSUE",
AK2423="SPARE-HS","SPARE-ISSUE",
AK2423="Power Telco","RAN ISSUE",AK2423="no impacts","no impacts"
),"")</f>
        <v>No root cause</v>
      </c>
      <c r="AK2423" s="81" t="s">
        <v>5620</v>
      </c>
      <c r="AL2423" s="56" t="str" cm="1">
        <f t="array" ref="AL2423">IFERROR(_xlfn.IFS(
AK2423="MPR ISSUE","ACTIVE",
AK2423="BSS Hardware Issue","ACTIVE",
AK2423="Sites strategiques, MLL, Pylone, etc.","PASSIVE",
AK2423="AKTIVCO DEFAUT GE &amp; POWER Cabinet","PASSIVE",
AK2423="AKTIVCO Coupure ENEO &amp; Baisse de tension","PASSIVE",
AK2423="Coupure ENEO &amp; Baisse de tension","PASSIVE",
AK2423="Defaut GE &amp; POWER Cabinet","PASSIVE",
AK2423="Sharing","PASSIVE",
AK2423="Sites strategiques &amp; DataCenter","PASSIVE",
AK2423="Exclu","Exclu",
AK2423="SAT","ACTIVE",
AK2423="SPARE-ISSUE","SPARE-ISSUE",
AK2423="Fiber CAmtel","ACTIVE",
AK2423="Fiber AOF","ACTIVE",
AK2423="Projet OCM (HUAWEI)","PLANNED WORKS",
AK2423="Projet OCM (NOKIA)","PLANNED WORKS",
AK2423="ACCESS-ISSUE","ACCESS-ISSUE",
AK2423="Projet OCM (ZTE, NOKIA, autres projets)","PLANNED WORKS",
AK2423="No root CAuse","No root cause",
AK2423="ODU HS","ACTIVE",
AK2423="IP &amp; VLAN","ACTIVE",
AK2423="Warehouse HUAWEI","SPARE-ISSUE",
AK2423="SPARE-HS","SPARE-ISSUE",
AK2423="Power Telco","ACTIVE", AK2423="no impacts","no impacts"
),"")</f>
        <v>No root cause</v>
      </c>
      <c r="AM2423" s="108" t="s">
        <v>5537</v>
      </c>
      <c r="AN2423" s="117" t="s">
        <v>5091</v>
      </c>
      <c r="AO2423" s="9"/>
      <c r="AP2423" s="23" t="s">
        <v>5537</v>
      </c>
      <c r="AQ2423" s="23" t="s">
        <v>5537</v>
      </c>
      <c r="AR2423" s="7"/>
      <c r="AS2423" s="6"/>
      <c r="AT2423" s="7"/>
      <c r="AU2423" s="3" t="s">
        <v>5537</v>
      </c>
      <c r="AV2423" s="24" t="s">
        <v>5537</v>
      </c>
      <c r="AW2423" s="24" t="s">
        <v>5537</v>
      </c>
      <c r="AX2423" s="24" t="s">
        <v>5537</v>
      </c>
      <c r="AY2423" s="24" t="s">
        <v>5537</v>
      </c>
      <c r="AZ2423" s="24" t="s">
        <v>5537</v>
      </c>
      <c r="BA2423" s="24" t="s">
        <v>5537</v>
      </c>
      <c r="BB2423" s="24" t="s">
        <v>5537</v>
      </c>
      <c r="BC2423" s="24" t="s">
        <v>5537</v>
      </c>
      <c r="BD2423" s="24" t="s">
        <v>5537</v>
      </c>
      <c r="BE2423" s="24" t="s">
        <v>5537</v>
      </c>
      <c r="BF2423" s="24" t="s">
        <v>5537</v>
      </c>
      <c r="BG2423" s="24" t="s">
        <v>5537</v>
      </c>
      <c r="BH2423" s="24" t="s">
        <v>5537</v>
      </c>
      <c r="BI2423" s="9" t="s">
        <v>5537</v>
      </c>
      <c r="BJ2423" s="14"/>
      <c r="BK2423" s="14" t="s">
        <v>5537</v>
      </c>
      <c r="BL2423" s="14" t="str">
        <f>_xlfn.XLOOKUP(B2423,'[4]cell downs 18042026 17h'!$B:$B,'[4]cell downs 18042026 17h'!$B:$B,"")</f>
        <v/>
      </c>
      <c r="BM2423" s="14" t="str">
        <f>_xlfn.XLOOKUP(B2423,'[5]Cells Huawei 19042026 15h'!$B:$B,'[5]Cells Huawei 19042026 15h'!$B:$B,"")</f>
        <v/>
      </c>
      <c r="BN2423" s="9" t="str">
        <f>_xlfn.XLOOKUP(B2423,'[6]cells down 19042026 9H40'!$B:$B,'[6]cells down 19042026 9H40'!$B:$B,"")</f>
        <v/>
      </c>
      <c r="BO2423" s="9" t="s">
        <v>5091</v>
      </c>
      <c r="BP2423" s="9" t="s">
        <v>12</v>
      </c>
    </row>
    <row r="2424" spans="1:68" s="26" customFormat="1" x14ac:dyDescent="0.35">
      <c r="A2424" s="1" t="s">
        <v>5098</v>
      </c>
      <c r="B2424" s="8" t="s">
        <v>5099</v>
      </c>
      <c r="C2424" s="3" t="str">
        <f>_xlfn.XLOOKUP(B2424,'[1]daily break down'!$D:$D,'[1]daily break down'!$E:$E,"")</f>
        <v>Yaounde</v>
      </c>
      <c r="D2424" s="1" t="s">
        <v>21</v>
      </c>
      <c r="E2424" s="1" t="s">
        <v>30</v>
      </c>
      <c r="F2424" s="3" t="s">
        <v>37</v>
      </c>
      <c r="G2424" s="1" t="s">
        <v>38</v>
      </c>
      <c r="H2424" s="41" t="str">
        <f>_xlfn.XLOOKUP(B2424,[2]CALCULATION!$B:$B,[2]CALCULATION!$H:$H,"")</f>
        <v>ZTE</v>
      </c>
      <c r="I2424" s="34">
        <v>0</v>
      </c>
      <c r="J2424" s="34">
        <v>0</v>
      </c>
      <c r="K2424" s="34">
        <v>0</v>
      </c>
      <c r="L2424" s="34">
        <v>0</v>
      </c>
      <c r="M2424" s="34">
        <v>0</v>
      </c>
      <c r="N2424" s="34">
        <v>0</v>
      </c>
      <c r="O2424" s="34">
        <v>0</v>
      </c>
      <c r="P2424" s="34">
        <v>0</v>
      </c>
      <c r="Q2424" s="34">
        <v>0</v>
      </c>
      <c r="R2424" s="34">
        <v>0</v>
      </c>
      <c r="S2424" s="109">
        <v>0</v>
      </c>
      <c r="T2424" s="109">
        <f>_xlfn.XLOOKUP(B2424,'[3]Nur des jours'!$B:$B,'[3]Nur des jours'!$U:$U,"")</f>
        <v>0</v>
      </c>
      <c r="U2424" s="109">
        <v>0</v>
      </c>
      <c r="V2424" s="109">
        <v>0</v>
      </c>
      <c r="W2424" s="109">
        <v>0</v>
      </c>
      <c r="X2424" s="109">
        <v>0</v>
      </c>
      <c r="Y2424" s="109">
        <v>0</v>
      </c>
      <c r="Z2424" s="109">
        <v>0</v>
      </c>
      <c r="AA2424" s="109">
        <v>0</v>
      </c>
      <c r="AB2424" s="109">
        <v>0</v>
      </c>
      <c r="AC2424" s="109">
        <v>0</v>
      </c>
      <c r="AD2424" s="109">
        <v>0</v>
      </c>
      <c r="AE2424" s="109">
        <v>0</v>
      </c>
      <c r="AF2424" s="109">
        <v>0</v>
      </c>
      <c r="AG2424" s="57" t="str">
        <f>_xlfn.XLOOKUP(B2424,[3]CALCULATION!$B:$B,[3]CALCULATION!$M:$M,"")</f>
        <v>Operationnel</v>
      </c>
      <c r="AH2424" s="57"/>
      <c r="AI2424" s="56" t="str" cm="1">
        <f t="array" ref="AI2424">IFERROR(_xlfn.IFS(
AK2424="MPR ISSUE","PDH",
AK2424="BSS Hardware Issue","BSS",
AK2424="Sites strategiques, MLL, Pylone, etc.","ENVTECH",
AK2424="AKTIVCO DEFAUT GE &amp; POWER Cabinet","AKTIVCO",
AK2424="AKTIVCO Coupure ENEO &amp; Baisse de tension","AKTIVCO GRID ONLY",
AK2424="Coupure ENEO &amp; Baisse de tension","IHS GRID ONLY",
AK2424="Defaut GE &amp; POWER Cabinet","IHS",
AK2424="Sharing","Partners",
AK2424="Sites strategiques &amp; DataCenter","SST &amp; DC",
AK2424="Exclu","Exclu",
AK2424="SAT","SAT",
AK2424="SPARE-ISSUE","SPARE-ISSUE",
AK2424="Fiber CAmtel","TRANS_FO_CAMTEL",
AK2424="Fiber AOF","Fiber AOF",
AK2424="Projet OCM (HUAWEI)","TRAVAUX-HUAWEI",
AK2424="Projet OCM (NOKIA)","TRAVAUX-NOKIA",
AK2424="ACCESS-ISSUE","ACCESS-ISSUE",
AK2424="Projet OCM (ZTE, NOKIA, autres projets)","TRAVAUX OCM",
AK2424="No root CAuse","No root cause",
AK2424="ODU HS","PDH",
AK2424="IP &amp; VLAN","PDH",
AK2424="Warehouse HUAWEI","SPARE-ISSUE",
AK2424="SPARE-HS","SPARE-ISSUE",
AK2424="Power Telco","BSS",AK2424="no impacts","no impacts"
),"")</f>
        <v>No root cause</v>
      </c>
      <c r="AJ2424" s="56" t="str" cm="1">
        <f t="array" ref="AJ2424">IFERROR(_xlfn.IFS(
AK2424="MPR ISSUE","TX ISSUE",
AK2424="BSS Hardware Issue","RAN ISSUE",
AK2424="Sites strategiques, MLL, Pylone, etc.","ENVTECH",
AK2424="AKTIVCO DEFAUT GE &amp; POWER Cabinet","POWER ISSUE",
AK2424="AKTIVCO Coupure ENEO &amp; Baisse de tension","POWER ISSUE",
AK2424="Coupure ENEO &amp; Baisse de tension","POWER ISSUE",
AK2424="Defaut GE &amp; POWER Cabinet","POWER ISSUE",
AK2424="Sharing","POWER ISSUE",
AK2424="Sites strategiques &amp; DataCenter","POWER ISSUE",
AK2424="Exclu","Exclu",
AK2424="SAT","TX ISSUE",
AK2424="SPARE-ISSUE","SPARE-ISSUE",
AK2424="Fiber CAmtel","TX ISSUE",
AK2424="Fiber AOF","TX ISSUE",
AK2424="Projet OCM (HUAWEI)","TRAVAUX-HUAWEI",
AK2424="Projet OCM (NOKIA)","TRAVAUX -NOKIA",
AK2424="ACCESS-ISSUE","ACCESS-ISSUE",
AK2424="Projet OCM (ZTE, NOKIA, autres projets)","TRAVAUX OCM",
AK2424="No root CAuse","No root cause",
AK2424="ODU HS","TX ISSUE",
AK2424="IP &amp; VLAN","TX ISSUE",
AK2424="Warehouse HUAWEI","SPARE-ISSUE",
AK2424="SPARE-HS","SPARE-ISSUE",
AK2424="Power Telco","RAN ISSUE",AK2424="no impacts","no impacts"
),"")</f>
        <v>No root cause</v>
      </c>
      <c r="AK2424" s="81" t="s">
        <v>5620</v>
      </c>
      <c r="AL2424" s="56" t="str" cm="1">
        <f t="array" ref="AL2424">IFERROR(_xlfn.IFS(
AK2424="MPR ISSUE","ACTIVE",
AK2424="BSS Hardware Issue","ACTIVE",
AK2424="Sites strategiques, MLL, Pylone, etc.","PASSIVE",
AK2424="AKTIVCO DEFAUT GE &amp; POWER Cabinet","PASSIVE",
AK2424="AKTIVCO Coupure ENEO &amp; Baisse de tension","PASSIVE",
AK2424="Coupure ENEO &amp; Baisse de tension","PASSIVE",
AK2424="Defaut GE &amp; POWER Cabinet","PASSIVE",
AK2424="Sharing","PASSIVE",
AK2424="Sites strategiques &amp; DataCenter","PASSIVE",
AK2424="Exclu","Exclu",
AK2424="SAT","ACTIVE",
AK2424="SPARE-ISSUE","SPARE-ISSUE",
AK2424="Fiber CAmtel","ACTIVE",
AK2424="Fiber AOF","ACTIVE",
AK2424="Projet OCM (HUAWEI)","PLANNED WORKS",
AK2424="Projet OCM (NOKIA)","PLANNED WORKS",
AK2424="ACCESS-ISSUE","ACCESS-ISSUE",
AK2424="Projet OCM (ZTE, NOKIA, autres projets)","PLANNED WORKS",
AK2424="No root CAuse","No root cause",
AK2424="ODU HS","ACTIVE",
AK2424="IP &amp; VLAN","ACTIVE",
AK2424="Warehouse HUAWEI","SPARE-ISSUE",
AK2424="SPARE-HS","SPARE-ISSUE",
AK2424="Power Telco","ACTIVE", AK2424="no impacts","no impacts"
),"")</f>
        <v>No root cause</v>
      </c>
      <c r="AM2424" s="108" t="s">
        <v>5537</v>
      </c>
      <c r="AN2424" s="117" t="s">
        <v>5099</v>
      </c>
      <c r="AO2424" s="9"/>
      <c r="AP2424" s="23" t="s">
        <v>5537</v>
      </c>
      <c r="AQ2424" s="23" t="s">
        <v>5537</v>
      </c>
      <c r="AR2424" s="7"/>
      <c r="AS2424" s="6"/>
      <c r="AT2424" s="7"/>
      <c r="AU2424" s="3" t="s">
        <v>5537</v>
      </c>
      <c r="AV2424" s="24" t="s">
        <v>5537</v>
      </c>
      <c r="AW2424" s="24" t="s">
        <v>5537</v>
      </c>
      <c r="AX2424" s="24" t="s">
        <v>5537</v>
      </c>
      <c r="AY2424" s="24" t="s">
        <v>5537</v>
      </c>
      <c r="AZ2424" s="24" t="s">
        <v>5537</v>
      </c>
      <c r="BA2424" s="24" t="s">
        <v>5537</v>
      </c>
      <c r="BB2424" s="24" t="s">
        <v>5537</v>
      </c>
      <c r="BC2424" s="24" t="s">
        <v>5537</v>
      </c>
      <c r="BD2424" s="24" t="s">
        <v>5537</v>
      </c>
      <c r="BE2424" s="24" t="s">
        <v>5537</v>
      </c>
      <c r="BF2424" s="24" t="s">
        <v>5537</v>
      </c>
      <c r="BG2424" s="24" t="s">
        <v>5537</v>
      </c>
      <c r="BH2424" s="24" t="s">
        <v>5537</v>
      </c>
      <c r="BI2424" s="9" t="s">
        <v>5537</v>
      </c>
      <c r="BJ2424" s="14"/>
      <c r="BK2424" s="14" t="s">
        <v>5537</v>
      </c>
      <c r="BL2424" s="14" t="str">
        <f>_xlfn.XLOOKUP(B2424,'[4]cell downs 18042026 17h'!$B:$B,'[4]cell downs 18042026 17h'!$B:$B,"")</f>
        <v/>
      </c>
      <c r="BM2424" s="14" t="str">
        <f>_xlfn.XLOOKUP(B2424,'[5]Cells Huawei 19042026 15h'!$B:$B,'[5]Cells Huawei 19042026 15h'!$B:$B,"")</f>
        <v/>
      </c>
      <c r="BN2424" s="9" t="str">
        <f>_xlfn.XLOOKUP(B2424,'[6]cells down 19042026 9H40'!$B:$B,'[6]cells down 19042026 9H40'!$B:$B,"")</f>
        <v/>
      </c>
      <c r="BO2424" s="9" t="s">
        <v>5537</v>
      </c>
      <c r="BP2424" s="9" t="s">
        <v>5537</v>
      </c>
    </row>
    <row r="2425" spans="1:68" s="26" customFormat="1" x14ac:dyDescent="0.35">
      <c r="A2425" s="1" t="s">
        <v>5107</v>
      </c>
      <c r="B2425" s="8" t="s">
        <v>5108</v>
      </c>
      <c r="C2425" s="3" t="str">
        <f>_xlfn.XLOOKUP(B2425,'[1]daily break down'!$D:$D,'[1]daily break down'!$E:$E,"")</f>
        <v>CENTRE</v>
      </c>
      <c r="D2425" s="1" t="s">
        <v>11</v>
      </c>
      <c r="E2425" s="1" t="s">
        <v>12</v>
      </c>
      <c r="F2425" s="3" t="s">
        <v>69</v>
      </c>
      <c r="G2425" s="1" t="s">
        <v>5109</v>
      </c>
      <c r="H2425" s="41" t="str">
        <f>_xlfn.XLOOKUP(B2425,[2]CALCULATION!$B:$B,[2]CALCULATION!$H:$H,"")</f>
        <v>ZTE</v>
      </c>
      <c r="I2425" s="34">
        <v>0</v>
      </c>
      <c r="J2425" s="34">
        <v>0</v>
      </c>
      <c r="K2425" s="34">
        <v>0</v>
      </c>
      <c r="L2425" s="34">
        <v>0</v>
      </c>
      <c r="M2425" s="34">
        <v>0</v>
      </c>
      <c r="N2425" s="34">
        <v>0</v>
      </c>
      <c r="O2425" s="34">
        <v>0</v>
      </c>
      <c r="P2425" s="34">
        <v>0</v>
      </c>
      <c r="Q2425" s="34">
        <v>0</v>
      </c>
      <c r="R2425" s="34">
        <v>0</v>
      </c>
      <c r="S2425" s="109">
        <v>0</v>
      </c>
      <c r="T2425" s="109">
        <f>_xlfn.XLOOKUP(B2425,'[3]Nur des jours'!$B:$B,'[3]Nur des jours'!$U:$U,"")</f>
        <v>0</v>
      </c>
      <c r="U2425" s="109">
        <v>0</v>
      </c>
      <c r="V2425" s="109">
        <v>0</v>
      </c>
      <c r="W2425" s="109">
        <v>0</v>
      </c>
      <c r="X2425" s="109">
        <v>0</v>
      </c>
      <c r="Y2425" s="109">
        <v>0</v>
      </c>
      <c r="Z2425" s="109">
        <v>0</v>
      </c>
      <c r="AA2425" s="109">
        <v>0</v>
      </c>
      <c r="AB2425" s="109">
        <v>0</v>
      </c>
      <c r="AC2425" s="109">
        <v>0</v>
      </c>
      <c r="AD2425" s="109">
        <v>0</v>
      </c>
      <c r="AE2425" s="109">
        <v>0</v>
      </c>
      <c r="AF2425" s="109">
        <v>0</v>
      </c>
      <c r="AG2425" s="57" t="str">
        <f>_xlfn.XLOOKUP(B2425,[3]CALCULATION!$B:$B,[3]CALCULATION!$M:$M,"")</f>
        <v>Operationnel</v>
      </c>
      <c r="AH2425" s="57"/>
      <c r="AI2425" s="56" t="str" cm="1">
        <f t="array" ref="AI2425">IFERROR(_xlfn.IFS(
AK2425="MPR ISSUE","PDH",
AK2425="BSS Hardware Issue","BSS",
AK2425="Sites strategiques, MLL, Pylone, etc.","ENVTECH",
AK2425="AKTIVCO DEFAUT GE &amp; POWER Cabinet","AKTIVCO",
AK2425="AKTIVCO Coupure ENEO &amp; Baisse de tension","AKTIVCO GRID ONLY",
AK2425="Coupure ENEO &amp; Baisse de tension","IHS GRID ONLY",
AK2425="Defaut GE &amp; POWER Cabinet","IHS",
AK2425="Sharing","Partners",
AK2425="Sites strategiques &amp; DataCenter","SST &amp; DC",
AK2425="Exclu","Exclu",
AK2425="SAT","SAT",
AK2425="SPARE-ISSUE","SPARE-ISSUE",
AK2425="Fiber CAmtel","TRANS_FO_CAMTEL",
AK2425="Fiber AOF","Fiber AOF",
AK2425="Projet OCM (HUAWEI)","TRAVAUX-HUAWEI",
AK2425="Projet OCM (NOKIA)","TRAVAUX-NOKIA",
AK2425="ACCESS-ISSUE","ACCESS-ISSUE",
AK2425="Projet OCM (ZTE, NOKIA, autres projets)","TRAVAUX OCM",
AK2425="No root CAuse","No root cause",
AK2425="ODU HS","PDH",
AK2425="IP &amp; VLAN","PDH",
AK2425="Warehouse HUAWEI","SPARE-ISSUE",
AK2425="SPARE-HS","SPARE-ISSUE",
AK2425="Power Telco","BSS",AK2425="no impacts","no impacts"
),"")</f>
        <v>No root cause</v>
      </c>
      <c r="AJ2425" s="56" t="str" cm="1">
        <f t="array" ref="AJ2425">IFERROR(_xlfn.IFS(
AK2425="MPR ISSUE","TX ISSUE",
AK2425="BSS Hardware Issue","RAN ISSUE",
AK2425="Sites strategiques, MLL, Pylone, etc.","ENVTECH",
AK2425="AKTIVCO DEFAUT GE &amp; POWER Cabinet","POWER ISSUE",
AK2425="AKTIVCO Coupure ENEO &amp; Baisse de tension","POWER ISSUE",
AK2425="Coupure ENEO &amp; Baisse de tension","POWER ISSUE",
AK2425="Defaut GE &amp; POWER Cabinet","POWER ISSUE",
AK2425="Sharing","POWER ISSUE",
AK2425="Sites strategiques &amp; DataCenter","POWER ISSUE",
AK2425="Exclu","Exclu",
AK2425="SAT","TX ISSUE",
AK2425="SPARE-ISSUE","SPARE-ISSUE",
AK2425="Fiber CAmtel","TX ISSUE",
AK2425="Fiber AOF","TX ISSUE",
AK2425="Projet OCM (HUAWEI)","TRAVAUX-HUAWEI",
AK2425="Projet OCM (NOKIA)","TRAVAUX -NOKIA",
AK2425="ACCESS-ISSUE","ACCESS-ISSUE",
AK2425="Projet OCM (ZTE, NOKIA, autres projets)","TRAVAUX OCM",
AK2425="No root CAuse","No root cause",
AK2425="ODU HS","TX ISSUE",
AK2425="IP &amp; VLAN","TX ISSUE",
AK2425="Warehouse HUAWEI","SPARE-ISSUE",
AK2425="SPARE-HS","SPARE-ISSUE",
AK2425="Power Telco","RAN ISSUE",AK2425="no impacts","no impacts"
),"")</f>
        <v>No root cause</v>
      </c>
      <c r="AK2425" s="81" t="s">
        <v>5620</v>
      </c>
      <c r="AL2425" s="56" t="str" cm="1">
        <f t="array" ref="AL2425">IFERROR(_xlfn.IFS(
AK2425="MPR ISSUE","ACTIVE",
AK2425="BSS Hardware Issue","ACTIVE",
AK2425="Sites strategiques, MLL, Pylone, etc.","PASSIVE",
AK2425="AKTIVCO DEFAUT GE &amp; POWER Cabinet","PASSIVE",
AK2425="AKTIVCO Coupure ENEO &amp; Baisse de tension","PASSIVE",
AK2425="Coupure ENEO &amp; Baisse de tension","PASSIVE",
AK2425="Defaut GE &amp; POWER Cabinet","PASSIVE",
AK2425="Sharing","PASSIVE",
AK2425="Sites strategiques &amp; DataCenter","PASSIVE",
AK2425="Exclu","Exclu",
AK2425="SAT","ACTIVE",
AK2425="SPARE-ISSUE","SPARE-ISSUE",
AK2425="Fiber CAmtel","ACTIVE",
AK2425="Fiber AOF","ACTIVE",
AK2425="Projet OCM (HUAWEI)","PLANNED WORKS",
AK2425="Projet OCM (NOKIA)","PLANNED WORKS",
AK2425="ACCESS-ISSUE","ACCESS-ISSUE",
AK2425="Projet OCM (ZTE, NOKIA, autres projets)","PLANNED WORKS",
AK2425="No root CAuse","No root cause",
AK2425="ODU HS","ACTIVE",
AK2425="IP &amp; VLAN","ACTIVE",
AK2425="Warehouse HUAWEI","SPARE-ISSUE",
AK2425="SPARE-HS","SPARE-ISSUE",
AK2425="Power Telco","ACTIVE", AK2425="no impacts","no impacts"
),"")</f>
        <v>No root cause</v>
      </c>
      <c r="AM2425" s="108" t="s">
        <v>5537</v>
      </c>
      <c r="AN2425" s="117" t="s">
        <v>5108</v>
      </c>
      <c r="AO2425" s="9"/>
      <c r="AP2425" s="23" t="s">
        <v>5537</v>
      </c>
      <c r="AQ2425" s="23" t="s">
        <v>5537</v>
      </c>
      <c r="AR2425" s="7"/>
      <c r="AS2425" s="6"/>
      <c r="AT2425" s="7"/>
      <c r="AU2425" s="3" t="s">
        <v>5537</v>
      </c>
      <c r="AV2425" s="24" t="s">
        <v>5537</v>
      </c>
      <c r="AW2425" s="24" t="s">
        <v>5537</v>
      </c>
      <c r="AX2425" s="24" t="s">
        <v>5537</v>
      </c>
      <c r="AY2425" s="24" t="s">
        <v>5537</v>
      </c>
      <c r="AZ2425" s="24" t="s">
        <v>5537</v>
      </c>
      <c r="BA2425" s="24" t="s">
        <v>5537</v>
      </c>
      <c r="BB2425" s="24" t="s">
        <v>5537</v>
      </c>
      <c r="BC2425" s="24" t="s">
        <v>5537</v>
      </c>
      <c r="BD2425" s="24" t="s">
        <v>5537</v>
      </c>
      <c r="BE2425" s="24" t="s">
        <v>5537</v>
      </c>
      <c r="BF2425" s="24" t="s">
        <v>5537</v>
      </c>
      <c r="BG2425" s="24" t="s">
        <v>5537</v>
      </c>
      <c r="BH2425" s="24" t="s">
        <v>5537</v>
      </c>
      <c r="BI2425" s="9" t="s">
        <v>5537</v>
      </c>
      <c r="BJ2425" s="14"/>
      <c r="BK2425" s="14" t="s">
        <v>5537</v>
      </c>
      <c r="BL2425" s="14" t="str">
        <f>_xlfn.XLOOKUP(B2425,'[4]cell downs 18042026 17h'!$B:$B,'[4]cell downs 18042026 17h'!$B:$B,"")</f>
        <v/>
      </c>
      <c r="BM2425" s="14" t="str">
        <f>_xlfn.XLOOKUP(B2425,'[5]Cells Huawei 19042026 15h'!$B:$B,'[5]Cells Huawei 19042026 15h'!$B:$B,"")</f>
        <v/>
      </c>
      <c r="BN2425" s="9" t="str">
        <f>_xlfn.XLOOKUP(B2425,'[6]cells down 19042026 9H40'!$B:$B,'[6]cells down 19042026 9H40'!$B:$B,"")</f>
        <v/>
      </c>
      <c r="BO2425" s="9" t="s">
        <v>5108</v>
      </c>
      <c r="BP2425" s="9" t="s">
        <v>5537</v>
      </c>
    </row>
    <row r="2426" spans="1:68" s="26" customFormat="1" x14ac:dyDescent="0.35">
      <c r="A2426" s="1" t="s">
        <v>5110</v>
      </c>
      <c r="B2426" s="8" t="s">
        <v>5111</v>
      </c>
      <c r="C2426" s="3" t="str">
        <f>_xlfn.XLOOKUP(B2426,'[1]daily break down'!$D:$D,'[1]daily break down'!$E:$E,"")</f>
        <v>CENTRE</v>
      </c>
      <c r="D2426" s="1" t="s">
        <v>21</v>
      </c>
      <c r="E2426" s="1" t="s">
        <v>987</v>
      </c>
      <c r="F2426" s="3" t="s">
        <v>37</v>
      </c>
      <c r="G2426" s="1" t="s">
        <v>1515</v>
      </c>
      <c r="H2426" s="41" t="str">
        <f>_xlfn.XLOOKUP(B2426,[2]CALCULATION!$B:$B,[2]CALCULATION!$H:$H,"")</f>
        <v>ZTE</v>
      </c>
      <c r="I2426" s="34">
        <v>0</v>
      </c>
      <c r="J2426" s="34">
        <v>0</v>
      </c>
      <c r="K2426" s="34">
        <v>0</v>
      </c>
      <c r="L2426" s="34">
        <v>0</v>
      </c>
      <c r="M2426" s="34">
        <v>0</v>
      </c>
      <c r="N2426" s="34">
        <v>0</v>
      </c>
      <c r="O2426" s="34">
        <v>0</v>
      </c>
      <c r="P2426" s="34">
        <v>0</v>
      </c>
      <c r="Q2426" s="34">
        <v>0</v>
      </c>
      <c r="R2426" s="34">
        <v>0</v>
      </c>
      <c r="S2426" s="109">
        <v>0</v>
      </c>
      <c r="T2426" s="109">
        <f>_xlfn.XLOOKUP(B2426,'[3]Nur des jours'!$B:$B,'[3]Nur des jours'!$U:$U,"")</f>
        <v>0</v>
      </c>
      <c r="U2426" s="109">
        <v>0</v>
      </c>
      <c r="V2426" s="109">
        <v>0</v>
      </c>
      <c r="W2426" s="109">
        <v>0</v>
      </c>
      <c r="X2426" s="109">
        <v>0</v>
      </c>
      <c r="Y2426" s="109">
        <v>0</v>
      </c>
      <c r="Z2426" s="109">
        <v>0</v>
      </c>
      <c r="AA2426" s="109">
        <v>0</v>
      </c>
      <c r="AB2426" s="109">
        <v>0</v>
      </c>
      <c r="AC2426" s="109">
        <v>0</v>
      </c>
      <c r="AD2426" s="109">
        <v>0</v>
      </c>
      <c r="AE2426" s="109">
        <v>0</v>
      </c>
      <c r="AF2426" s="109">
        <v>0</v>
      </c>
      <c r="AG2426" s="57" t="str">
        <f>_xlfn.XLOOKUP(B2426,[3]CALCULATION!$B:$B,[3]CALCULATION!$M:$M,"")</f>
        <v>Operationnel</v>
      </c>
      <c r="AH2426" s="57"/>
      <c r="AI2426" s="56" t="str" cm="1">
        <f t="array" ref="AI2426">IFERROR(_xlfn.IFS(
AK2426="MPR ISSUE","PDH",
AK2426="BSS Hardware Issue","BSS",
AK2426="Sites strategiques, MLL, Pylone, etc.","ENVTECH",
AK2426="AKTIVCO DEFAUT GE &amp; POWER Cabinet","AKTIVCO",
AK2426="AKTIVCO Coupure ENEO &amp; Baisse de tension","AKTIVCO GRID ONLY",
AK2426="Coupure ENEO &amp; Baisse de tension","IHS GRID ONLY",
AK2426="Defaut GE &amp; POWER Cabinet","IHS",
AK2426="Sharing","Partners",
AK2426="Sites strategiques &amp; DataCenter","SST &amp; DC",
AK2426="Exclu","Exclu",
AK2426="SAT","SAT",
AK2426="SPARE-ISSUE","SPARE-ISSUE",
AK2426="Fiber CAmtel","TRANS_FO_CAMTEL",
AK2426="Fiber AOF","Fiber AOF",
AK2426="Projet OCM (HUAWEI)","TRAVAUX-HUAWEI",
AK2426="Projet OCM (NOKIA)","TRAVAUX-NOKIA",
AK2426="ACCESS-ISSUE","ACCESS-ISSUE",
AK2426="Projet OCM (ZTE, NOKIA, autres projets)","TRAVAUX OCM",
AK2426="No root CAuse","No root cause",
AK2426="ODU HS","PDH",
AK2426="IP &amp; VLAN","PDH",
AK2426="Warehouse HUAWEI","SPARE-ISSUE",
AK2426="SPARE-HS","SPARE-ISSUE",
AK2426="Power Telco","BSS",AK2426="no impacts","no impacts"
),"")</f>
        <v>No root cause</v>
      </c>
      <c r="AJ2426" s="56" t="str" cm="1">
        <f t="array" ref="AJ2426">IFERROR(_xlfn.IFS(
AK2426="MPR ISSUE","TX ISSUE",
AK2426="BSS Hardware Issue","RAN ISSUE",
AK2426="Sites strategiques, MLL, Pylone, etc.","ENVTECH",
AK2426="AKTIVCO DEFAUT GE &amp; POWER Cabinet","POWER ISSUE",
AK2426="AKTIVCO Coupure ENEO &amp; Baisse de tension","POWER ISSUE",
AK2426="Coupure ENEO &amp; Baisse de tension","POWER ISSUE",
AK2426="Defaut GE &amp; POWER Cabinet","POWER ISSUE",
AK2426="Sharing","POWER ISSUE",
AK2426="Sites strategiques &amp; DataCenter","POWER ISSUE",
AK2426="Exclu","Exclu",
AK2426="SAT","TX ISSUE",
AK2426="SPARE-ISSUE","SPARE-ISSUE",
AK2426="Fiber CAmtel","TX ISSUE",
AK2426="Fiber AOF","TX ISSUE",
AK2426="Projet OCM (HUAWEI)","TRAVAUX-HUAWEI",
AK2426="Projet OCM (NOKIA)","TRAVAUX -NOKIA",
AK2426="ACCESS-ISSUE","ACCESS-ISSUE",
AK2426="Projet OCM (ZTE, NOKIA, autres projets)","TRAVAUX OCM",
AK2426="No root CAuse","No root cause",
AK2426="ODU HS","TX ISSUE",
AK2426="IP &amp; VLAN","TX ISSUE",
AK2426="Warehouse HUAWEI","SPARE-ISSUE",
AK2426="SPARE-HS","SPARE-ISSUE",
AK2426="Power Telco","RAN ISSUE",AK2426="no impacts","no impacts"
),"")</f>
        <v>No root cause</v>
      </c>
      <c r="AK2426" s="81" t="s">
        <v>5620</v>
      </c>
      <c r="AL2426" s="56" t="str" cm="1">
        <f t="array" ref="AL2426">IFERROR(_xlfn.IFS(
AK2426="MPR ISSUE","ACTIVE",
AK2426="BSS Hardware Issue","ACTIVE",
AK2426="Sites strategiques, MLL, Pylone, etc.","PASSIVE",
AK2426="AKTIVCO DEFAUT GE &amp; POWER Cabinet","PASSIVE",
AK2426="AKTIVCO Coupure ENEO &amp; Baisse de tension","PASSIVE",
AK2426="Coupure ENEO &amp; Baisse de tension","PASSIVE",
AK2426="Defaut GE &amp; POWER Cabinet","PASSIVE",
AK2426="Sharing","PASSIVE",
AK2426="Sites strategiques &amp; DataCenter","PASSIVE",
AK2426="Exclu","Exclu",
AK2426="SAT","ACTIVE",
AK2426="SPARE-ISSUE","SPARE-ISSUE",
AK2426="Fiber CAmtel","ACTIVE",
AK2426="Fiber AOF","ACTIVE",
AK2426="Projet OCM (HUAWEI)","PLANNED WORKS",
AK2426="Projet OCM (NOKIA)","PLANNED WORKS",
AK2426="ACCESS-ISSUE","ACCESS-ISSUE",
AK2426="Projet OCM (ZTE, NOKIA, autres projets)","PLANNED WORKS",
AK2426="No root CAuse","No root cause",
AK2426="ODU HS","ACTIVE",
AK2426="IP &amp; VLAN","ACTIVE",
AK2426="Warehouse HUAWEI","SPARE-ISSUE",
AK2426="SPARE-HS","SPARE-ISSUE",
AK2426="Power Telco","ACTIVE", AK2426="no impacts","no impacts"
),"")</f>
        <v>No root cause</v>
      </c>
      <c r="AM2426" s="108" t="s">
        <v>5537</v>
      </c>
      <c r="AN2426" s="117" t="s">
        <v>5111</v>
      </c>
      <c r="AO2426" s="9"/>
      <c r="AP2426" s="23" t="s">
        <v>5537</v>
      </c>
      <c r="AQ2426" s="23" t="s">
        <v>5537</v>
      </c>
      <c r="AR2426" s="7"/>
      <c r="AS2426" s="6"/>
      <c r="AT2426" s="7"/>
      <c r="AU2426" s="3" t="s">
        <v>5537</v>
      </c>
      <c r="AV2426" s="24" t="s">
        <v>5537</v>
      </c>
      <c r="AW2426" s="24" t="s">
        <v>5537</v>
      </c>
      <c r="AX2426" s="24" t="s">
        <v>5537</v>
      </c>
      <c r="AY2426" s="24" t="s">
        <v>5537</v>
      </c>
      <c r="AZ2426" s="24" t="s">
        <v>5537</v>
      </c>
      <c r="BA2426" s="24" t="s">
        <v>5537</v>
      </c>
      <c r="BB2426" s="24" t="s">
        <v>5537</v>
      </c>
      <c r="BC2426" s="24" t="s">
        <v>5537</v>
      </c>
      <c r="BD2426" s="24" t="s">
        <v>5537</v>
      </c>
      <c r="BE2426" s="24" t="s">
        <v>5537</v>
      </c>
      <c r="BF2426" s="24" t="s">
        <v>5537</v>
      </c>
      <c r="BG2426" s="24" t="s">
        <v>5537</v>
      </c>
      <c r="BH2426" s="24" t="s">
        <v>5537</v>
      </c>
      <c r="BI2426" s="9" t="s">
        <v>5537</v>
      </c>
      <c r="BJ2426" s="14"/>
      <c r="BK2426" s="14" t="s">
        <v>5537</v>
      </c>
      <c r="BL2426" s="14" t="str">
        <f>_xlfn.XLOOKUP(B2426,'[4]cell downs 18042026 17h'!$B:$B,'[4]cell downs 18042026 17h'!$B:$B,"")</f>
        <v/>
      </c>
      <c r="BM2426" s="14" t="str">
        <f>_xlfn.XLOOKUP(B2426,'[5]Cells Huawei 19042026 15h'!$B:$B,'[5]Cells Huawei 19042026 15h'!$B:$B,"")</f>
        <v/>
      </c>
      <c r="BN2426" s="9" t="str">
        <f>_xlfn.XLOOKUP(B2426,'[6]cells down 19042026 9H40'!$B:$B,'[6]cells down 19042026 9H40'!$B:$B,"")</f>
        <v/>
      </c>
      <c r="BO2426" s="9" t="s">
        <v>5537</v>
      </c>
      <c r="BP2426" s="9" t="s">
        <v>1129</v>
      </c>
    </row>
    <row r="2427" spans="1:68" s="26" customFormat="1" x14ac:dyDescent="0.35">
      <c r="A2427" s="1" t="s">
        <v>5166</v>
      </c>
      <c r="B2427" s="8" t="s">
        <v>5167</v>
      </c>
      <c r="C2427" s="3" t="str">
        <f>_xlfn.XLOOKUP(B2427,'[1]daily break down'!$D:$D,'[1]daily break down'!$E:$E,"")</f>
        <v>CENTRE</v>
      </c>
      <c r="D2427" s="1" t="s">
        <v>11</v>
      </c>
      <c r="E2427" s="1" t="s">
        <v>594</v>
      </c>
      <c r="F2427" s="3" t="s">
        <v>37</v>
      </c>
      <c r="G2427" s="1" t="s">
        <v>5166</v>
      </c>
      <c r="H2427" s="41" t="str">
        <f>_xlfn.XLOOKUP(B2427,[2]CALCULATION!$B:$B,[2]CALCULATION!$H:$H,"")</f>
        <v>ZTE</v>
      </c>
      <c r="I2427" s="34">
        <v>0</v>
      </c>
      <c r="J2427" s="34">
        <v>0</v>
      </c>
      <c r="K2427" s="34">
        <v>0</v>
      </c>
      <c r="L2427" s="34">
        <v>0</v>
      </c>
      <c r="M2427" s="34">
        <v>0</v>
      </c>
      <c r="N2427" s="34">
        <v>0</v>
      </c>
      <c r="O2427" s="34">
        <v>0</v>
      </c>
      <c r="P2427" s="34">
        <v>0</v>
      </c>
      <c r="Q2427" s="34">
        <v>0</v>
      </c>
      <c r="R2427" s="34">
        <v>0</v>
      </c>
      <c r="S2427" s="109">
        <v>0</v>
      </c>
      <c r="T2427" s="109">
        <f>_xlfn.XLOOKUP(B2427,'[3]Nur des jours'!$B:$B,'[3]Nur des jours'!$U:$U,"")</f>
        <v>0</v>
      </c>
      <c r="U2427" s="109">
        <v>0</v>
      </c>
      <c r="V2427" s="109">
        <v>0</v>
      </c>
      <c r="W2427" s="109">
        <v>0</v>
      </c>
      <c r="X2427" s="109">
        <v>0</v>
      </c>
      <c r="Y2427" s="109">
        <v>0</v>
      </c>
      <c r="Z2427" s="109">
        <v>0</v>
      </c>
      <c r="AA2427" s="109">
        <v>0</v>
      </c>
      <c r="AB2427" s="109">
        <v>0</v>
      </c>
      <c r="AC2427" s="109">
        <v>0</v>
      </c>
      <c r="AD2427" s="109">
        <v>0</v>
      </c>
      <c r="AE2427" s="109">
        <v>0</v>
      </c>
      <c r="AF2427" s="109">
        <v>0</v>
      </c>
      <c r="AG2427" s="57" t="str">
        <f>_xlfn.XLOOKUP(B2427,[3]CALCULATION!$B:$B,[3]CALCULATION!$M:$M,"")</f>
        <v>Operationnel</v>
      </c>
      <c r="AH2427" s="57"/>
      <c r="AI2427" s="56" t="str" cm="1">
        <f t="array" ref="AI2427">IFERROR(_xlfn.IFS(
AK2427="MPR ISSUE","PDH",
AK2427="BSS Hardware Issue","BSS",
AK2427="Sites strategiques, MLL, Pylone, etc.","ENVTECH",
AK2427="AKTIVCO DEFAUT GE &amp; POWER Cabinet","AKTIVCO",
AK2427="AKTIVCO Coupure ENEO &amp; Baisse de tension","AKTIVCO GRID ONLY",
AK2427="Coupure ENEO &amp; Baisse de tension","IHS GRID ONLY",
AK2427="Defaut GE &amp; POWER Cabinet","IHS",
AK2427="Sharing","Partners",
AK2427="Sites strategiques &amp; DataCenter","SST &amp; DC",
AK2427="Exclu","Exclu",
AK2427="SAT","SAT",
AK2427="SPARE-ISSUE","SPARE-ISSUE",
AK2427="Fiber CAmtel","TRANS_FO_CAMTEL",
AK2427="Fiber AOF","Fiber AOF",
AK2427="Projet OCM (HUAWEI)","TRAVAUX-HUAWEI",
AK2427="Projet OCM (NOKIA)","TRAVAUX-NOKIA",
AK2427="ACCESS-ISSUE","ACCESS-ISSUE",
AK2427="Projet OCM (ZTE, NOKIA, autres projets)","TRAVAUX OCM",
AK2427="No root CAuse","No root cause",
AK2427="ODU HS","PDH",
AK2427="IP &amp; VLAN","PDH",
AK2427="Warehouse HUAWEI","SPARE-ISSUE",
AK2427="SPARE-HS","SPARE-ISSUE",
AK2427="Power Telco","BSS",AK2427="no impacts","no impacts"
),"")</f>
        <v>No root cause</v>
      </c>
      <c r="AJ2427" s="56" t="str" cm="1">
        <f t="array" ref="AJ2427">IFERROR(_xlfn.IFS(
AK2427="MPR ISSUE","TX ISSUE",
AK2427="BSS Hardware Issue","RAN ISSUE",
AK2427="Sites strategiques, MLL, Pylone, etc.","ENVTECH",
AK2427="AKTIVCO DEFAUT GE &amp; POWER Cabinet","POWER ISSUE",
AK2427="AKTIVCO Coupure ENEO &amp; Baisse de tension","POWER ISSUE",
AK2427="Coupure ENEO &amp; Baisse de tension","POWER ISSUE",
AK2427="Defaut GE &amp; POWER Cabinet","POWER ISSUE",
AK2427="Sharing","POWER ISSUE",
AK2427="Sites strategiques &amp; DataCenter","POWER ISSUE",
AK2427="Exclu","Exclu",
AK2427="SAT","TX ISSUE",
AK2427="SPARE-ISSUE","SPARE-ISSUE",
AK2427="Fiber CAmtel","TX ISSUE",
AK2427="Fiber AOF","TX ISSUE",
AK2427="Projet OCM (HUAWEI)","TRAVAUX-HUAWEI",
AK2427="Projet OCM (NOKIA)","TRAVAUX -NOKIA",
AK2427="ACCESS-ISSUE","ACCESS-ISSUE",
AK2427="Projet OCM (ZTE, NOKIA, autres projets)","TRAVAUX OCM",
AK2427="No root CAuse","No root cause",
AK2427="ODU HS","TX ISSUE",
AK2427="IP &amp; VLAN","TX ISSUE",
AK2427="Warehouse HUAWEI","SPARE-ISSUE",
AK2427="SPARE-HS","SPARE-ISSUE",
AK2427="Power Telco","RAN ISSUE",AK2427="no impacts","no impacts"
),"")</f>
        <v>No root cause</v>
      </c>
      <c r="AK2427" s="81" t="s">
        <v>5620</v>
      </c>
      <c r="AL2427" s="56" t="str" cm="1">
        <f t="array" ref="AL2427">IFERROR(_xlfn.IFS(
AK2427="MPR ISSUE","ACTIVE",
AK2427="BSS Hardware Issue","ACTIVE",
AK2427="Sites strategiques, MLL, Pylone, etc.","PASSIVE",
AK2427="AKTIVCO DEFAUT GE &amp; POWER Cabinet","PASSIVE",
AK2427="AKTIVCO Coupure ENEO &amp; Baisse de tension","PASSIVE",
AK2427="Coupure ENEO &amp; Baisse de tension","PASSIVE",
AK2427="Defaut GE &amp; POWER Cabinet","PASSIVE",
AK2427="Sharing","PASSIVE",
AK2427="Sites strategiques &amp; DataCenter","PASSIVE",
AK2427="Exclu","Exclu",
AK2427="SAT","ACTIVE",
AK2427="SPARE-ISSUE","SPARE-ISSUE",
AK2427="Fiber CAmtel","ACTIVE",
AK2427="Fiber AOF","ACTIVE",
AK2427="Projet OCM (HUAWEI)","PLANNED WORKS",
AK2427="Projet OCM (NOKIA)","PLANNED WORKS",
AK2427="ACCESS-ISSUE","ACCESS-ISSUE",
AK2427="Projet OCM (ZTE, NOKIA, autres projets)","PLANNED WORKS",
AK2427="No root CAuse","No root cause",
AK2427="ODU HS","ACTIVE",
AK2427="IP &amp; VLAN","ACTIVE",
AK2427="Warehouse HUAWEI","SPARE-ISSUE",
AK2427="SPARE-HS","SPARE-ISSUE",
AK2427="Power Telco","ACTIVE", AK2427="no impacts","no impacts"
),"")</f>
        <v>No root cause</v>
      </c>
      <c r="AM2427" s="108" t="s">
        <v>5537</v>
      </c>
      <c r="AN2427" s="117" t="s">
        <v>5167</v>
      </c>
      <c r="AO2427" s="9"/>
      <c r="AP2427" s="23" t="s">
        <v>5537</v>
      </c>
      <c r="AQ2427" s="23" t="s">
        <v>5537</v>
      </c>
      <c r="AR2427" s="7"/>
      <c r="AS2427" s="6"/>
      <c r="AT2427" s="7"/>
      <c r="AU2427" s="3" t="s">
        <v>5537</v>
      </c>
      <c r="AV2427" s="24" t="s">
        <v>5537</v>
      </c>
      <c r="AW2427" s="24" t="s">
        <v>5537</v>
      </c>
      <c r="AX2427" s="24" t="s">
        <v>5537</v>
      </c>
      <c r="AY2427" s="24" t="s">
        <v>5537</v>
      </c>
      <c r="AZ2427" s="24" t="s">
        <v>5537</v>
      </c>
      <c r="BA2427" s="24" t="s">
        <v>5537</v>
      </c>
      <c r="BB2427" s="24" t="s">
        <v>5537</v>
      </c>
      <c r="BC2427" s="24" t="s">
        <v>5537</v>
      </c>
      <c r="BD2427" s="24" t="s">
        <v>5537</v>
      </c>
      <c r="BE2427" s="24" t="s">
        <v>5537</v>
      </c>
      <c r="BF2427" s="24" t="s">
        <v>5537</v>
      </c>
      <c r="BG2427" s="24" t="s">
        <v>5537</v>
      </c>
      <c r="BH2427" s="24" t="s">
        <v>5537</v>
      </c>
      <c r="BI2427" s="9" t="s">
        <v>5537</v>
      </c>
      <c r="BJ2427" s="14"/>
      <c r="BK2427" s="14" t="s">
        <v>5537</v>
      </c>
      <c r="BL2427" s="14" t="str">
        <f>_xlfn.XLOOKUP(B2427,'[4]cell downs 18042026 17h'!$B:$B,'[4]cell downs 18042026 17h'!$B:$B,"")</f>
        <v/>
      </c>
      <c r="BM2427" s="14" t="str">
        <f>_xlfn.XLOOKUP(B2427,'[5]Cells Huawei 19042026 15h'!$B:$B,'[5]Cells Huawei 19042026 15h'!$B:$B,"")</f>
        <v/>
      </c>
      <c r="BN2427" s="9" t="str">
        <f>_xlfn.XLOOKUP(B2427,'[6]cells down 19042026 9H40'!$B:$B,'[6]cells down 19042026 9H40'!$B:$B,"")</f>
        <v/>
      </c>
      <c r="BO2427" s="9" t="s">
        <v>5537</v>
      </c>
      <c r="BP2427" s="9" t="s">
        <v>5537</v>
      </c>
    </row>
    <row r="2428" spans="1:68" s="26" customFormat="1" x14ac:dyDescent="0.35">
      <c r="A2428" s="1" t="s">
        <v>5112</v>
      </c>
      <c r="B2428" s="8" t="s">
        <v>5113</v>
      </c>
      <c r="C2428" s="3" t="str">
        <f>_xlfn.XLOOKUP(B2428,'[1]daily break down'!$D:$D,'[1]daily break down'!$E:$E,"")</f>
        <v>LITTORAL</v>
      </c>
      <c r="D2428" s="1" t="s">
        <v>11</v>
      </c>
      <c r="E2428" s="1" t="s">
        <v>1129</v>
      </c>
      <c r="F2428" s="3" t="s">
        <v>31</v>
      </c>
      <c r="G2428" s="1" t="s">
        <v>5114</v>
      </c>
      <c r="H2428" s="41" t="str">
        <f>_xlfn.XLOOKUP(B2428,[2]CALCULATION!$B:$B,[2]CALCULATION!$H:$H,"")</f>
        <v>ZTE</v>
      </c>
      <c r="I2428" s="34">
        <v>0</v>
      </c>
      <c r="J2428" s="34">
        <v>0</v>
      </c>
      <c r="K2428" s="34">
        <v>0</v>
      </c>
      <c r="L2428" s="34">
        <v>0</v>
      </c>
      <c r="M2428" s="34">
        <v>0</v>
      </c>
      <c r="N2428" s="34">
        <v>0</v>
      </c>
      <c r="O2428" s="34">
        <v>0</v>
      </c>
      <c r="P2428" s="34">
        <v>0</v>
      </c>
      <c r="Q2428" s="34">
        <v>0</v>
      </c>
      <c r="R2428" s="34">
        <v>0</v>
      </c>
      <c r="S2428" s="109">
        <v>0</v>
      </c>
      <c r="T2428" s="109">
        <f>_xlfn.XLOOKUP(B2428,'[3]Nur des jours'!$B:$B,'[3]Nur des jours'!$U:$U,"")</f>
        <v>0</v>
      </c>
      <c r="U2428" s="109">
        <v>0</v>
      </c>
      <c r="V2428" s="109">
        <v>0</v>
      </c>
      <c r="W2428" s="109">
        <v>0</v>
      </c>
      <c r="X2428" s="109">
        <v>0</v>
      </c>
      <c r="Y2428" s="109">
        <v>0</v>
      </c>
      <c r="Z2428" s="109">
        <v>0</v>
      </c>
      <c r="AA2428" s="109">
        <v>0</v>
      </c>
      <c r="AB2428" s="109">
        <v>0</v>
      </c>
      <c r="AC2428" s="109">
        <v>0</v>
      </c>
      <c r="AD2428" s="109">
        <v>0</v>
      </c>
      <c r="AE2428" s="109">
        <v>0</v>
      </c>
      <c r="AF2428" s="109">
        <v>0</v>
      </c>
      <c r="AG2428" s="57" t="str">
        <f>_xlfn.XLOOKUP(B2428,[3]CALCULATION!$B:$B,[3]CALCULATION!$M:$M,"")</f>
        <v>Operationnel</v>
      </c>
      <c r="AH2428" s="57"/>
      <c r="AI2428" s="56" t="str" cm="1">
        <f t="array" ref="AI2428">IFERROR(_xlfn.IFS(
AK2428="MPR ISSUE","PDH",
AK2428="BSS Hardware Issue","BSS",
AK2428="Sites strategiques, MLL, Pylone, etc.","ENVTECH",
AK2428="AKTIVCO DEFAUT GE &amp; POWER Cabinet","AKTIVCO",
AK2428="AKTIVCO Coupure ENEO &amp; Baisse de tension","AKTIVCO GRID ONLY",
AK2428="Coupure ENEO &amp; Baisse de tension","IHS GRID ONLY",
AK2428="Defaut GE &amp; POWER Cabinet","IHS",
AK2428="Sharing","Partners",
AK2428="Sites strategiques &amp; DataCenter","SST &amp; DC",
AK2428="Exclu","Exclu",
AK2428="SAT","SAT",
AK2428="SPARE-ISSUE","SPARE-ISSUE",
AK2428="Fiber CAmtel","TRANS_FO_CAMTEL",
AK2428="Fiber AOF","Fiber AOF",
AK2428="Projet OCM (HUAWEI)","TRAVAUX-HUAWEI",
AK2428="Projet OCM (NOKIA)","TRAVAUX-NOKIA",
AK2428="ACCESS-ISSUE","ACCESS-ISSUE",
AK2428="Projet OCM (ZTE, NOKIA, autres projets)","TRAVAUX OCM",
AK2428="No root CAuse","No root cause",
AK2428="ODU HS","PDH",
AK2428="IP &amp; VLAN","PDH",
AK2428="Warehouse HUAWEI","SPARE-ISSUE",
AK2428="SPARE-HS","SPARE-ISSUE",
AK2428="Power Telco","BSS",AK2428="no impacts","no impacts"
),"")</f>
        <v>No root cause</v>
      </c>
      <c r="AJ2428" s="56" t="str" cm="1">
        <f t="array" ref="AJ2428">IFERROR(_xlfn.IFS(
AK2428="MPR ISSUE","TX ISSUE",
AK2428="BSS Hardware Issue","RAN ISSUE",
AK2428="Sites strategiques, MLL, Pylone, etc.","ENVTECH",
AK2428="AKTIVCO DEFAUT GE &amp; POWER Cabinet","POWER ISSUE",
AK2428="AKTIVCO Coupure ENEO &amp; Baisse de tension","POWER ISSUE",
AK2428="Coupure ENEO &amp; Baisse de tension","POWER ISSUE",
AK2428="Defaut GE &amp; POWER Cabinet","POWER ISSUE",
AK2428="Sharing","POWER ISSUE",
AK2428="Sites strategiques &amp; DataCenter","POWER ISSUE",
AK2428="Exclu","Exclu",
AK2428="SAT","TX ISSUE",
AK2428="SPARE-ISSUE","SPARE-ISSUE",
AK2428="Fiber CAmtel","TX ISSUE",
AK2428="Fiber AOF","TX ISSUE",
AK2428="Projet OCM (HUAWEI)","TRAVAUX-HUAWEI",
AK2428="Projet OCM (NOKIA)","TRAVAUX -NOKIA",
AK2428="ACCESS-ISSUE","ACCESS-ISSUE",
AK2428="Projet OCM (ZTE, NOKIA, autres projets)","TRAVAUX OCM",
AK2428="No root CAuse","No root cause",
AK2428="ODU HS","TX ISSUE",
AK2428="IP &amp; VLAN","TX ISSUE",
AK2428="Warehouse HUAWEI","SPARE-ISSUE",
AK2428="SPARE-HS","SPARE-ISSUE",
AK2428="Power Telco","RAN ISSUE",AK2428="no impacts","no impacts"
),"")</f>
        <v>No root cause</v>
      </c>
      <c r="AK2428" s="81" t="s">
        <v>5620</v>
      </c>
      <c r="AL2428" s="56" t="str" cm="1">
        <f t="array" ref="AL2428">IFERROR(_xlfn.IFS(
AK2428="MPR ISSUE","ACTIVE",
AK2428="BSS Hardware Issue","ACTIVE",
AK2428="Sites strategiques, MLL, Pylone, etc.","PASSIVE",
AK2428="AKTIVCO DEFAUT GE &amp; POWER Cabinet","PASSIVE",
AK2428="AKTIVCO Coupure ENEO &amp; Baisse de tension","PASSIVE",
AK2428="Coupure ENEO &amp; Baisse de tension","PASSIVE",
AK2428="Defaut GE &amp; POWER Cabinet","PASSIVE",
AK2428="Sharing","PASSIVE",
AK2428="Sites strategiques &amp; DataCenter","PASSIVE",
AK2428="Exclu","Exclu",
AK2428="SAT","ACTIVE",
AK2428="SPARE-ISSUE","SPARE-ISSUE",
AK2428="Fiber CAmtel","ACTIVE",
AK2428="Fiber AOF","ACTIVE",
AK2428="Projet OCM (HUAWEI)","PLANNED WORKS",
AK2428="Projet OCM (NOKIA)","PLANNED WORKS",
AK2428="ACCESS-ISSUE","ACCESS-ISSUE",
AK2428="Projet OCM (ZTE, NOKIA, autres projets)","PLANNED WORKS",
AK2428="No root CAuse","No root cause",
AK2428="ODU HS","ACTIVE",
AK2428="IP &amp; VLAN","ACTIVE",
AK2428="Warehouse HUAWEI","SPARE-ISSUE",
AK2428="SPARE-HS","SPARE-ISSUE",
AK2428="Power Telco","ACTIVE", AK2428="no impacts","no impacts"
),"")</f>
        <v>No root cause</v>
      </c>
      <c r="AM2428" s="108" t="s">
        <v>5537</v>
      </c>
      <c r="AN2428" s="117" t="s">
        <v>5113</v>
      </c>
      <c r="AO2428" s="9"/>
      <c r="AP2428" s="23" t="s">
        <v>5537</v>
      </c>
      <c r="AQ2428" s="23" t="s">
        <v>5537</v>
      </c>
      <c r="AR2428" s="7"/>
      <c r="AS2428" s="6"/>
      <c r="AT2428" s="7"/>
      <c r="AU2428" s="3" t="s">
        <v>5537</v>
      </c>
      <c r="AV2428" s="24" t="s">
        <v>5537</v>
      </c>
      <c r="AW2428" s="24" t="s">
        <v>5537</v>
      </c>
      <c r="AX2428" s="24" t="s">
        <v>5537</v>
      </c>
      <c r="AY2428" s="24" t="s">
        <v>5537</v>
      </c>
      <c r="AZ2428" s="24" t="s">
        <v>5537</v>
      </c>
      <c r="BA2428" s="24" t="s">
        <v>5537</v>
      </c>
      <c r="BB2428" s="24" t="s">
        <v>5537</v>
      </c>
      <c r="BC2428" s="24" t="s">
        <v>5537</v>
      </c>
      <c r="BD2428" s="24" t="s">
        <v>5537</v>
      </c>
      <c r="BE2428" s="24" t="s">
        <v>5537</v>
      </c>
      <c r="BF2428" s="24" t="s">
        <v>5537</v>
      </c>
      <c r="BG2428" s="24" t="s">
        <v>5537</v>
      </c>
      <c r="BH2428" s="24" t="s">
        <v>5537</v>
      </c>
      <c r="BI2428" s="9" t="s">
        <v>5537</v>
      </c>
      <c r="BJ2428" s="14"/>
      <c r="BK2428" s="14" t="s">
        <v>5537</v>
      </c>
      <c r="BL2428" s="14" t="str">
        <f>_xlfn.XLOOKUP(B2428,'[4]cell downs 18042026 17h'!$B:$B,'[4]cell downs 18042026 17h'!$B:$B,"")</f>
        <v/>
      </c>
      <c r="BM2428" s="14" t="str">
        <f>_xlfn.XLOOKUP(B2428,'[5]Cells Huawei 19042026 15h'!$B:$B,'[5]Cells Huawei 19042026 15h'!$B:$B,"")</f>
        <v/>
      </c>
      <c r="BN2428" s="9" t="str">
        <f>_xlfn.XLOOKUP(B2428,'[6]cells down 19042026 9H40'!$B:$B,'[6]cells down 19042026 9H40'!$B:$B,"")</f>
        <v/>
      </c>
      <c r="BO2428" s="9" t="s">
        <v>5113</v>
      </c>
      <c r="BP2428" s="9" t="s">
        <v>5537</v>
      </c>
    </row>
    <row r="2429" spans="1:68" s="26" customFormat="1" x14ac:dyDescent="0.35">
      <c r="A2429" s="1" t="s">
        <v>5115</v>
      </c>
      <c r="B2429" s="8" t="s">
        <v>5116</v>
      </c>
      <c r="C2429" s="3" t="str">
        <f>_xlfn.XLOOKUP(B2429,'[1]daily break down'!$D:$D,'[1]daily break down'!$E:$E,"")</f>
        <v>Yaounde</v>
      </c>
      <c r="D2429" s="1" t="s">
        <v>21</v>
      </c>
      <c r="E2429" s="1" t="s">
        <v>30</v>
      </c>
      <c r="F2429" s="3" t="s">
        <v>37</v>
      </c>
      <c r="G2429" s="1" t="s">
        <v>38</v>
      </c>
      <c r="H2429" s="41" t="str">
        <f>_xlfn.XLOOKUP(B2429,[2]CALCULATION!$B:$B,[2]CALCULATION!$H:$H,"")</f>
        <v>ZTE</v>
      </c>
      <c r="I2429" s="34">
        <v>0</v>
      </c>
      <c r="J2429" s="34">
        <v>0</v>
      </c>
      <c r="K2429" s="34">
        <v>0</v>
      </c>
      <c r="L2429" s="34">
        <v>0</v>
      </c>
      <c r="M2429" s="34">
        <v>0</v>
      </c>
      <c r="N2429" s="34">
        <v>0</v>
      </c>
      <c r="O2429" s="34">
        <v>0</v>
      </c>
      <c r="P2429" s="34">
        <v>0</v>
      </c>
      <c r="Q2429" s="34">
        <v>0</v>
      </c>
      <c r="R2429" s="34">
        <v>0</v>
      </c>
      <c r="S2429" s="109">
        <v>0</v>
      </c>
      <c r="T2429" s="109">
        <f>_xlfn.XLOOKUP(B2429,'[3]Nur des jours'!$B:$B,'[3]Nur des jours'!$U:$U,"")</f>
        <v>0</v>
      </c>
      <c r="U2429" s="109">
        <v>0</v>
      </c>
      <c r="V2429" s="109">
        <v>0</v>
      </c>
      <c r="W2429" s="109">
        <v>0</v>
      </c>
      <c r="X2429" s="109">
        <v>0</v>
      </c>
      <c r="Y2429" s="109">
        <v>0</v>
      </c>
      <c r="Z2429" s="109">
        <v>0</v>
      </c>
      <c r="AA2429" s="109">
        <v>0</v>
      </c>
      <c r="AB2429" s="109">
        <v>0</v>
      </c>
      <c r="AC2429" s="109">
        <v>0</v>
      </c>
      <c r="AD2429" s="109">
        <v>0</v>
      </c>
      <c r="AE2429" s="109">
        <v>0</v>
      </c>
      <c r="AF2429" s="109">
        <v>0</v>
      </c>
      <c r="AG2429" s="57" t="str">
        <f>_xlfn.XLOOKUP(B2429,[3]CALCULATION!$B:$B,[3]CALCULATION!$M:$M,"")</f>
        <v>Operationnel</v>
      </c>
      <c r="AH2429" s="57"/>
      <c r="AI2429" s="56" t="str" cm="1">
        <f t="array" ref="AI2429">IFERROR(_xlfn.IFS(
AK2429="MPR ISSUE","PDH",
AK2429="BSS Hardware Issue","BSS",
AK2429="Sites strategiques, MLL, Pylone, etc.","ENVTECH",
AK2429="AKTIVCO DEFAUT GE &amp; POWER Cabinet","AKTIVCO",
AK2429="AKTIVCO Coupure ENEO &amp; Baisse de tension","AKTIVCO GRID ONLY",
AK2429="Coupure ENEO &amp; Baisse de tension","IHS GRID ONLY",
AK2429="Defaut GE &amp; POWER Cabinet","IHS",
AK2429="Sharing","Partners",
AK2429="Sites strategiques &amp; DataCenter","SST &amp; DC",
AK2429="Exclu","Exclu",
AK2429="SAT","SAT",
AK2429="SPARE-ISSUE","SPARE-ISSUE",
AK2429="Fiber CAmtel","TRANS_FO_CAMTEL",
AK2429="Fiber AOF","Fiber AOF",
AK2429="Projet OCM (HUAWEI)","TRAVAUX-HUAWEI",
AK2429="Projet OCM (NOKIA)","TRAVAUX-NOKIA",
AK2429="ACCESS-ISSUE","ACCESS-ISSUE",
AK2429="Projet OCM (ZTE, NOKIA, autres projets)","TRAVAUX OCM",
AK2429="No root CAuse","No root cause",
AK2429="ODU HS","PDH",
AK2429="IP &amp; VLAN","PDH",
AK2429="Warehouse HUAWEI","SPARE-ISSUE",
AK2429="SPARE-HS","SPARE-ISSUE",
AK2429="Power Telco","BSS",AK2429="no impacts","no impacts"
),"")</f>
        <v>No root cause</v>
      </c>
      <c r="AJ2429" s="56" t="str" cm="1">
        <f t="array" ref="AJ2429">IFERROR(_xlfn.IFS(
AK2429="MPR ISSUE","TX ISSUE",
AK2429="BSS Hardware Issue","RAN ISSUE",
AK2429="Sites strategiques, MLL, Pylone, etc.","ENVTECH",
AK2429="AKTIVCO DEFAUT GE &amp; POWER Cabinet","POWER ISSUE",
AK2429="AKTIVCO Coupure ENEO &amp; Baisse de tension","POWER ISSUE",
AK2429="Coupure ENEO &amp; Baisse de tension","POWER ISSUE",
AK2429="Defaut GE &amp; POWER Cabinet","POWER ISSUE",
AK2429="Sharing","POWER ISSUE",
AK2429="Sites strategiques &amp; DataCenter","POWER ISSUE",
AK2429="Exclu","Exclu",
AK2429="SAT","TX ISSUE",
AK2429="SPARE-ISSUE","SPARE-ISSUE",
AK2429="Fiber CAmtel","TX ISSUE",
AK2429="Fiber AOF","TX ISSUE",
AK2429="Projet OCM (HUAWEI)","TRAVAUX-HUAWEI",
AK2429="Projet OCM (NOKIA)","TRAVAUX -NOKIA",
AK2429="ACCESS-ISSUE","ACCESS-ISSUE",
AK2429="Projet OCM (ZTE, NOKIA, autres projets)","TRAVAUX OCM",
AK2429="No root CAuse","No root cause",
AK2429="ODU HS","TX ISSUE",
AK2429="IP &amp; VLAN","TX ISSUE",
AK2429="Warehouse HUAWEI","SPARE-ISSUE",
AK2429="SPARE-HS","SPARE-ISSUE",
AK2429="Power Telco","RAN ISSUE",AK2429="no impacts","no impacts"
),"")</f>
        <v>No root cause</v>
      </c>
      <c r="AK2429" s="81" t="s">
        <v>5620</v>
      </c>
      <c r="AL2429" s="56" t="str" cm="1">
        <f t="array" ref="AL2429">IFERROR(_xlfn.IFS(
AK2429="MPR ISSUE","ACTIVE",
AK2429="BSS Hardware Issue","ACTIVE",
AK2429="Sites strategiques, MLL, Pylone, etc.","PASSIVE",
AK2429="AKTIVCO DEFAUT GE &amp; POWER Cabinet","PASSIVE",
AK2429="AKTIVCO Coupure ENEO &amp; Baisse de tension","PASSIVE",
AK2429="Coupure ENEO &amp; Baisse de tension","PASSIVE",
AK2429="Defaut GE &amp; POWER Cabinet","PASSIVE",
AK2429="Sharing","PASSIVE",
AK2429="Sites strategiques &amp; DataCenter","PASSIVE",
AK2429="Exclu","Exclu",
AK2429="SAT","ACTIVE",
AK2429="SPARE-ISSUE","SPARE-ISSUE",
AK2429="Fiber CAmtel","ACTIVE",
AK2429="Fiber AOF","ACTIVE",
AK2429="Projet OCM (HUAWEI)","PLANNED WORKS",
AK2429="Projet OCM (NOKIA)","PLANNED WORKS",
AK2429="ACCESS-ISSUE","ACCESS-ISSUE",
AK2429="Projet OCM (ZTE, NOKIA, autres projets)","PLANNED WORKS",
AK2429="No root CAuse","No root cause",
AK2429="ODU HS","ACTIVE",
AK2429="IP &amp; VLAN","ACTIVE",
AK2429="Warehouse HUAWEI","SPARE-ISSUE",
AK2429="SPARE-HS","SPARE-ISSUE",
AK2429="Power Telco","ACTIVE", AK2429="no impacts","no impacts"
),"")</f>
        <v>No root cause</v>
      </c>
      <c r="AM2429" s="108" t="s">
        <v>5537</v>
      </c>
      <c r="AN2429" s="117" t="s">
        <v>5116</v>
      </c>
      <c r="AO2429" s="9"/>
      <c r="AP2429" s="23" t="s">
        <v>5537</v>
      </c>
      <c r="AQ2429" s="23" t="s">
        <v>5537</v>
      </c>
      <c r="AR2429" s="7"/>
      <c r="AS2429" s="6"/>
      <c r="AT2429" s="7"/>
      <c r="AU2429" s="3" t="s">
        <v>5537</v>
      </c>
      <c r="AV2429" s="24" t="s">
        <v>5537</v>
      </c>
      <c r="AW2429" s="24" t="s">
        <v>5537</v>
      </c>
      <c r="AX2429" s="24" t="s">
        <v>5537</v>
      </c>
      <c r="AY2429" s="24" t="s">
        <v>5537</v>
      </c>
      <c r="AZ2429" s="24" t="s">
        <v>5537</v>
      </c>
      <c r="BA2429" s="24" t="s">
        <v>5537</v>
      </c>
      <c r="BB2429" s="24" t="s">
        <v>5537</v>
      </c>
      <c r="BC2429" s="24" t="s">
        <v>5537</v>
      </c>
      <c r="BD2429" s="24" t="s">
        <v>5537</v>
      </c>
      <c r="BE2429" s="24" t="s">
        <v>5537</v>
      </c>
      <c r="BF2429" s="24" t="s">
        <v>5537</v>
      </c>
      <c r="BG2429" s="24" t="s">
        <v>5537</v>
      </c>
      <c r="BH2429" s="24" t="s">
        <v>5537</v>
      </c>
      <c r="BI2429" s="9" t="s">
        <v>5537</v>
      </c>
      <c r="BJ2429" s="14"/>
      <c r="BK2429" s="14" t="s">
        <v>5537</v>
      </c>
      <c r="BL2429" s="14" t="str">
        <f>_xlfn.XLOOKUP(B2429,'[4]cell downs 18042026 17h'!$B:$B,'[4]cell downs 18042026 17h'!$B:$B,"")</f>
        <v/>
      </c>
      <c r="BM2429" s="14" t="str">
        <f>_xlfn.XLOOKUP(B2429,'[5]Cells Huawei 19042026 15h'!$B:$B,'[5]Cells Huawei 19042026 15h'!$B:$B,"")</f>
        <v/>
      </c>
      <c r="BN2429" s="9" t="str">
        <f>_xlfn.XLOOKUP(B2429,'[6]cells down 19042026 9H40'!$B:$B,'[6]cells down 19042026 9H40'!$B:$B,"")</f>
        <v/>
      </c>
      <c r="BO2429" s="9" t="s">
        <v>5537</v>
      </c>
      <c r="BP2429" s="9" t="s">
        <v>12</v>
      </c>
    </row>
    <row r="2430" spans="1:68" s="26" customFormat="1" x14ac:dyDescent="0.35">
      <c r="A2430" s="1" t="s">
        <v>5117</v>
      </c>
      <c r="B2430" s="8" t="s">
        <v>5118</v>
      </c>
      <c r="C2430" s="3" t="str">
        <f>_xlfn.XLOOKUP(B2430,'[1]daily break down'!$D:$D,'[1]daily break down'!$E:$E,"")</f>
        <v>Douala</v>
      </c>
      <c r="D2430" s="1" t="s">
        <v>21</v>
      </c>
      <c r="E2430" s="1" t="s">
        <v>122</v>
      </c>
      <c r="F2430" s="3" t="s">
        <v>31</v>
      </c>
      <c r="G2430" s="1" t="s">
        <v>32</v>
      </c>
      <c r="H2430" s="41" t="str">
        <f>_xlfn.XLOOKUP(B2430,[2]CALCULATION!$B:$B,[2]CALCULATION!$H:$H,"")</f>
        <v>ZTE</v>
      </c>
      <c r="I2430" s="34">
        <v>0</v>
      </c>
      <c r="J2430" s="34">
        <v>0</v>
      </c>
      <c r="K2430" s="34">
        <v>0</v>
      </c>
      <c r="L2430" s="34">
        <v>0</v>
      </c>
      <c r="M2430" s="34">
        <v>0</v>
      </c>
      <c r="N2430" s="34">
        <v>0</v>
      </c>
      <c r="O2430" s="34">
        <v>0</v>
      </c>
      <c r="P2430" s="34">
        <v>0</v>
      </c>
      <c r="Q2430" s="34">
        <v>0</v>
      </c>
      <c r="R2430" s="34">
        <v>0</v>
      </c>
      <c r="S2430" s="109">
        <v>0</v>
      </c>
      <c r="T2430" s="109">
        <f>_xlfn.XLOOKUP(B2430,'[3]Nur des jours'!$B:$B,'[3]Nur des jours'!$U:$U,"")</f>
        <v>0</v>
      </c>
      <c r="U2430" s="109">
        <v>0</v>
      </c>
      <c r="V2430" s="109">
        <v>0</v>
      </c>
      <c r="W2430" s="109">
        <v>0</v>
      </c>
      <c r="X2430" s="109">
        <v>0</v>
      </c>
      <c r="Y2430" s="109">
        <v>0</v>
      </c>
      <c r="Z2430" s="109">
        <v>0</v>
      </c>
      <c r="AA2430" s="109">
        <v>0</v>
      </c>
      <c r="AB2430" s="109">
        <v>0</v>
      </c>
      <c r="AC2430" s="109">
        <v>0</v>
      </c>
      <c r="AD2430" s="109">
        <v>0</v>
      </c>
      <c r="AE2430" s="109">
        <v>0</v>
      </c>
      <c r="AF2430" s="109">
        <v>0</v>
      </c>
      <c r="AG2430" s="57" t="str">
        <f>_xlfn.XLOOKUP(B2430,[3]CALCULATION!$B:$B,[3]CALCULATION!$M:$M,"")</f>
        <v>Operationnel</v>
      </c>
      <c r="AH2430" s="57"/>
      <c r="AI2430" s="56" t="str" cm="1">
        <f t="array" ref="AI2430">IFERROR(_xlfn.IFS(
AK2430="MPR ISSUE","PDH",
AK2430="BSS Hardware Issue","BSS",
AK2430="Sites strategiques, MLL, Pylone, etc.","ENVTECH",
AK2430="AKTIVCO DEFAUT GE &amp; POWER Cabinet","AKTIVCO",
AK2430="AKTIVCO Coupure ENEO &amp; Baisse de tension","AKTIVCO GRID ONLY",
AK2430="Coupure ENEO &amp; Baisse de tension","IHS GRID ONLY",
AK2430="Defaut GE &amp; POWER Cabinet","IHS",
AK2430="Sharing","Partners",
AK2430="Sites strategiques &amp; DataCenter","SST &amp; DC",
AK2430="Exclu","Exclu",
AK2430="SAT","SAT",
AK2430="SPARE-ISSUE","SPARE-ISSUE",
AK2430="Fiber CAmtel","TRANS_FO_CAMTEL",
AK2430="Fiber AOF","Fiber AOF",
AK2430="Projet OCM (HUAWEI)","TRAVAUX-HUAWEI",
AK2430="Projet OCM (NOKIA)","TRAVAUX-NOKIA",
AK2430="ACCESS-ISSUE","ACCESS-ISSUE",
AK2430="Projet OCM (ZTE, NOKIA, autres projets)","TRAVAUX OCM",
AK2430="No root CAuse","No root cause",
AK2430="ODU HS","PDH",
AK2430="IP &amp; VLAN","PDH",
AK2430="Warehouse HUAWEI","SPARE-ISSUE",
AK2430="SPARE-HS","SPARE-ISSUE",
AK2430="Power Telco","BSS",AK2430="no impacts","no impacts"
),"")</f>
        <v>No root cause</v>
      </c>
      <c r="AJ2430" s="56" t="str" cm="1">
        <f t="array" ref="AJ2430">IFERROR(_xlfn.IFS(
AK2430="MPR ISSUE","TX ISSUE",
AK2430="BSS Hardware Issue","RAN ISSUE",
AK2430="Sites strategiques, MLL, Pylone, etc.","ENVTECH",
AK2430="AKTIVCO DEFAUT GE &amp; POWER Cabinet","POWER ISSUE",
AK2430="AKTIVCO Coupure ENEO &amp; Baisse de tension","POWER ISSUE",
AK2430="Coupure ENEO &amp; Baisse de tension","POWER ISSUE",
AK2430="Defaut GE &amp; POWER Cabinet","POWER ISSUE",
AK2430="Sharing","POWER ISSUE",
AK2430="Sites strategiques &amp; DataCenter","POWER ISSUE",
AK2430="Exclu","Exclu",
AK2430="SAT","TX ISSUE",
AK2430="SPARE-ISSUE","SPARE-ISSUE",
AK2430="Fiber CAmtel","TX ISSUE",
AK2430="Fiber AOF","TX ISSUE",
AK2430="Projet OCM (HUAWEI)","TRAVAUX-HUAWEI",
AK2430="Projet OCM (NOKIA)","TRAVAUX -NOKIA",
AK2430="ACCESS-ISSUE","ACCESS-ISSUE",
AK2430="Projet OCM (ZTE, NOKIA, autres projets)","TRAVAUX OCM",
AK2430="No root CAuse","No root cause",
AK2430="ODU HS","TX ISSUE",
AK2430="IP &amp; VLAN","TX ISSUE",
AK2430="Warehouse HUAWEI","SPARE-ISSUE",
AK2430="SPARE-HS","SPARE-ISSUE",
AK2430="Power Telco","RAN ISSUE",AK2430="no impacts","no impacts"
),"")</f>
        <v>No root cause</v>
      </c>
      <c r="AK2430" s="81" t="s">
        <v>5620</v>
      </c>
      <c r="AL2430" s="56" t="str" cm="1">
        <f t="array" ref="AL2430">IFERROR(_xlfn.IFS(
AK2430="MPR ISSUE","ACTIVE",
AK2430="BSS Hardware Issue","ACTIVE",
AK2430="Sites strategiques, MLL, Pylone, etc.","PASSIVE",
AK2430="AKTIVCO DEFAUT GE &amp; POWER Cabinet","PASSIVE",
AK2430="AKTIVCO Coupure ENEO &amp; Baisse de tension","PASSIVE",
AK2430="Coupure ENEO &amp; Baisse de tension","PASSIVE",
AK2430="Defaut GE &amp; POWER Cabinet","PASSIVE",
AK2430="Sharing","PASSIVE",
AK2430="Sites strategiques &amp; DataCenter","PASSIVE",
AK2430="Exclu","Exclu",
AK2430="SAT","ACTIVE",
AK2430="SPARE-ISSUE","SPARE-ISSUE",
AK2430="Fiber CAmtel","ACTIVE",
AK2430="Fiber AOF","ACTIVE",
AK2430="Projet OCM (HUAWEI)","PLANNED WORKS",
AK2430="Projet OCM (NOKIA)","PLANNED WORKS",
AK2430="ACCESS-ISSUE","ACCESS-ISSUE",
AK2430="Projet OCM (ZTE, NOKIA, autres projets)","PLANNED WORKS",
AK2430="No root CAuse","No root cause",
AK2430="ODU HS","ACTIVE",
AK2430="IP &amp; VLAN","ACTIVE",
AK2430="Warehouse HUAWEI","SPARE-ISSUE",
AK2430="SPARE-HS","SPARE-ISSUE",
AK2430="Power Telco","ACTIVE", AK2430="no impacts","no impacts"
),"")</f>
        <v>No root cause</v>
      </c>
      <c r="AM2430" s="108" t="s">
        <v>5537</v>
      </c>
      <c r="AN2430" s="117" t="s">
        <v>5118</v>
      </c>
      <c r="AO2430" s="9"/>
      <c r="AP2430" s="23" t="s">
        <v>5537</v>
      </c>
      <c r="AQ2430" s="23" t="s">
        <v>5537</v>
      </c>
      <c r="AR2430" s="7"/>
      <c r="AS2430" s="6"/>
      <c r="AT2430" s="7"/>
      <c r="AU2430" s="3" t="s">
        <v>5537</v>
      </c>
      <c r="AV2430" s="24" t="s">
        <v>5537</v>
      </c>
      <c r="AW2430" s="24" t="s">
        <v>5537</v>
      </c>
      <c r="AX2430" s="24" t="s">
        <v>5537</v>
      </c>
      <c r="AY2430" s="24" t="s">
        <v>5537</v>
      </c>
      <c r="AZ2430" s="24" t="s">
        <v>5537</v>
      </c>
      <c r="BA2430" s="24" t="s">
        <v>5537</v>
      </c>
      <c r="BB2430" s="24" t="s">
        <v>5537</v>
      </c>
      <c r="BC2430" s="24" t="s">
        <v>5537</v>
      </c>
      <c r="BD2430" s="24" t="s">
        <v>5537</v>
      </c>
      <c r="BE2430" s="24" t="s">
        <v>5537</v>
      </c>
      <c r="BF2430" s="24" t="s">
        <v>5537</v>
      </c>
      <c r="BG2430" s="24" t="s">
        <v>5537</v>
      </c>
      <c r="BH2430" s="24" t="s">
        <v>5537</v>
      </c>
      <c r="BI2430" s="9" t="s">
        <v>5537</v>
      </c>
      <c r="BJ2430" s="14"/>
      <c r="BK2430" s="14" t="s">
        <v>5537</v>
      </c>
      <c r="BL2430" s="14" t="str">
        <f>_xlfn.XLOOKUP(B2430,'[4]cell downs 18042026 17h'!$B:$B,'[4]cell downs 18042026 17h'!$B:$B,"")</f>
        <v/>
      </c>
      <c r="BM2430" s="14" t="str">
        <f>_xlfn.XLOOKUP(B2430,'[5]Cells Huawei 19042026 15h'!$B:$B,'[5]Cells Huawei 19042026 15h'!$B:$B,"")</f>
        <v/>
      </c>
      <c r="BN2430" s="9" t="str">
        <f>_xlfn.XLOOKUP(B2430,'[6]cells down 19042026 9H40'!$B:$B,'[6]cells down 19042026 9H40'!$B:$B,"")</f>
        <v/>
      </c>
      <c r="BO2430" s="9" t="s">
        <v>5537</v>
      </c>
      <c r="BP2430" s="9" t="s">
        <v>5537</v>
      </c>
    </row>
    <row r="2431" spans="1:68" s="26" customFormat="1" x14ac:dyDescent="0.35">
      <c r="A2431" s="1" t="s">
        <v>5123</v>
      </c>
      <c r="B2431" s="8" t="s">
        <v>5124</v>
      </c>
      <c r="C2431" s="3" t="str">
        <f>_xlfn.XLOOKUP(B2431,'[1]daily break down'!$D:$D,'[1]daily break down'!$E:$E,"")</f>
        <v>LITTORAL</v>
      </c>
      <c r="D2431" s="1" t="s">
        <v>11</v>
      </c>
      <c r="E2431" s="1" t="s">
        <v>12</v>
      </c>
      <c r="F2431" s="3" t="s">
        <v>31</v>
      </c>
      <c r="G2431" s="1" t="s">
        <v>3718</v>
      </c>
      <c r="H2431" s="41" t="str">
        <f>_xlfn.XLOOKUP(B2431,[2]CALCULATION!$B:$B,[2]CALCULATION!$H:$H,"")</f>
        <v>ZTE</v>
      </c>
      <c r="I2431" s="34">
        <v>0</v>
      </c>
      <c r="J2431" s="34">
        <v>0</v>
      </c>
      <c r="K2431" s="34">
        <v>0</v>
      </c>
      <c r="L2431" s="34">
        <v>0</v>
      </c>
      <c r="M2431" s="34">
        <v>0</v>
      </c>
      <c r="N2431" s="34">
        <v>0</v>
      </c>
      <c r="O2431" s="34">
        <v>0</v>
      </c>
      <c r="P2431" s="34">
        <v>0</v>
      </c>
      <c r="Q2431" s="34">
        <v>0</v>
      </c>
      <c r="R2431" s="34">
        <v>0</v>
      </c>
      <c r="S2431" s="109">
        <v>0</v>
      </c>
      <c r="T2431" s="109">
        <f>_xlfn.XLOOKUP(B2431,'[3]Nur des jours'!$B:$B,'[3]Nur des jours'!$U:$U,"")</f>
        <v>0</v>
      </c>
      <c r="U2431" s="109">
        <v>0</v>
      </c>
      <c r="V2431" s="109">
        <v>0</v>
      </c>
      <c r="W2431" s="109">
        <v>0</v>
      </c>
      <c r="X2431" s="109">
        <v>0</v>
      </c>
      <c r="Y2431" s="109">
        <v>0</v>
      </c>
      <c r="Z2431" s="109">
        <v>0</v>
      </c>
      <c r="AA2431" s="109">
        <v>0</v>
      </c>
      <c r="AB2431" s="109">
        <v>0</v>
      </c>
      <c r="AC2431" s="109">
        <v>0</v>
      </c>
      <c r="AD2431" s="109">
        <v>0</v>
      </c>
      <c r="AE2431" s="109">
        <v>0</v>
      </c>
      <c r="AF2431" s="109">
        <v>0</v>
      </c>
      <c r="AG2431" s="57" t="str">
        <f>_xlfn.XLOOKUP(B2431,[3]CALCULATION!$B:$B,[3]CALCULATION!$M:$M,"")</f>
        <v>Operationnel</v>
      </c>
      <c r="AH2431" s="57"/>
      <c r="AI2431" s="56" t="str" cm="1">
        <f t="array" ref="AI2431">IFERROR(_xlfn.IFS(
AK2431="MPR ISSUE","PDH",
AK2431="BSS Hardware Issue","BSS",
AK2431="Sites strategiques, MLL, Pylone, etc.","ENVTECH",
AK2431="AKTIVCO DEFAUT GE &amp; POWER Cabinet","AKTIVCO",
AK2431="AKTIVCO Coupure ENEO &amp; Baisse de tension","AKTIVCO GRID ONLY",
AK2431="Coupure ENEO &amp; Baisse de tension","IHS GRID ONLY",
AK2431="Defaut GE &amp; POWER Cabinet","IHS",
AK2431="Sharing","Partners",
AK2431="Sites strategiques &amp; DataCenter","SST &amp; DC",
AK2431="Exclu","Exclu",
AK2431="SAT","SAT",
AK2431="SPARE-ISSUE","SPARE-ISSUE",
AK2431="Fiber CAmtel","TRANS_FO_CAMTEL",
AK2431="Fiber AOF","Fiber AOF",
AK2431="Projet OCM (HUAWEI)","TRAVAUX-HUAWEI",
AK2431="Projet OCM (NOKIA)","TRAVAUX-NOKIA",
AK2431="ACCESS-ISSUE","ACCESS-ISSUE",
AK2431="Projet OCM (ZTE, NOKIA, autres projets)","TRAVAUX OCM",
AK2431="No root CAuse","No root cause",
AK2431="ODU HS","PDH",
AK2431="IP &amp; VLAN","PDH",
AK2431="Warehouse HUAWEI","SPARE-ISSUE",
AK2431="SPARE-HS","SPARE-ISSUE",
AK2431="Power Telco","BSS",AK2431="no impacts","no impacts"
),"")</f>
        <v>No root cause</v>
      </c>
      <c r="AJ2431" s="56" t="str" cm="1">
        <f t="array" ref="AJ2431">IFERROR(_xlfn.IFS(
AK2431="MPR ISSUE","TX ISSUE",
AK2431="BSS Hardware Issue","RAN ISSUE",
AK2431="Sites strategiques, MLL, Pylone, etc.","ENVTECH",
AK2431="AKTIVCO DEFAUT GE &amp; POWER Cabinet","POWER ISSUE",
AK2431="AKTIVCO Coupure ENEO &amp; Baisse de tension","POWER ISSUE",
AK2431="Coupure ENEO &amp; Baisse de tension","POWER ISSUE",
AK2431="Defaut GE &amp; POWER Cabinet","POWER ISSUE",
AK2431="Sharing","POWER ISSUE",
AK2431="Sites strategiques &amp; DataCenter","POWER ISSUE",
AK2431="Exclu","Exclu",
AK2431="SAT","TX ISSUE",
AK2431="SPARE-ISSUE","SPARE-ISSUE",
AK2431="Fiber CAmtel","TX ISSUE",
AK2431="Fiber AOF","TX ISSUE",
AK2431="Projet OCM (HUAWEI)","TRAVAUX-HUAWEI",
AK2431="Projet OCM (NOKIA)","TRAVAUX -NOKIA",
AK2431="ACCESS-ISSUE","ACCESS-ISSUE",
AK2431="Projet OCM (ZTE, NOKIA, autres projets)","TRAVAUX OCM",
AK2431="No root CAuse","No root cause",
AK2431="ODU HS","TX ISSUE",
AK2431="IP &amp; VLAN","TX ISSUE",
AK2431="Warehouse HUAWEI","SPARE-ISSUE",
AK2431="SPARE-HS","SPARE-ISSUE",
AK2431="Power Telco","RAN ISSUE",AK2431="no impacts","no impacts"
),"")</f>
        <v>No root cause</v>
      </c>
      <c r="AK2431" s="81" t="s">
        <v>5620</v>
      </c>
      <c r="AL2431" s="56" t="str" cm="1">
        <f t="array" ref="AL2431">IFERROR(_xlfn.IFS(
AK2431="MPR ISSUE","ACTIVE",
AK2431="BSS Hardware Issue","ACTIVE",
AK2431="Sites strategiques, MLL, Pylone, etc.","PASSIVE",
AK2431="AKTIVCO DEFAUT GE &amp; POWER Cabinet","PASSIVE",
AK2431="AKTIVCO Coupure ENEO &amp; Baisse de tension","PASSIVE",
AK2431="Coupure ENEO &amp; Baisse de tension","PASSIVE",
AK2431="Defaut GE &amp; POWER Cabinet","PASSIVE",
AK2431="Sharing","PASSIVE",
AK2431="Sites strategiques &amp; DataCenter","PASSIVE",
AK2431="Exclu","Exclu",
AK2431="SAT","ACTIVE",
AK2431="SPARE-ISSUE","SPARE-ISSUE",
AK2431="Fiber CAmtel","ACTIVE",
AK2431="Fiber AOF","ACTIVE",
AK2431="Projet OCM (HUAWEI)","PLANNED WORKS",
AK2431="Projet OCM (NOKIA)","PLANNED WORKS",
AK2431="ACCESS-ISSUE","ACCESS-ISSUE",
AK2431="Projet OCM (ZTE, NOKIA, autres projets)","PLANNED WORKS",
AK2431="No root CAuse","No root cause",
AK2431="ODU HS","ACTIVE",
AK2431="IP &amp; VLAN","ACTIVE",
AK2431="Warehouse HUAWEI","SPARE-ISSUE",
AK2431="SPARE-HS","SPARE-ISSUE",
AK2431="Power Telco","ACTIVE", AK2431="no impacts","no impacts"
),"")</f>
        <v>No root cause</v>
      </c>
      <c r="AM2431" s="108" t="s">
        <v>5537</v>
      </c>
      <c r="AN2431" s="117" t="s">
        <v>5124</v>
      </c>
      <c r="AO2431" s="9"/>
      <c r="AP2431" s="23" t="s">
        <v>5537</v>
      </c>
      <c r="AQ2431" s="23" t="s">
        <v>5537</v>
      </c>
      <c r="AR2431" s="7"/>
      <c r="AS2431" s="6"/>
      <c r="AT2431" s="7"/>
      <c r="AU2431" s="3" t="s">
        <v>5537</v>
      </c>
      <c r="AV2431" s="24" t="s">
        <v>5537</v>
      </c>
      <c r="AW2431" s="24" t="s">
        <v>5537</v>
      </c>
      <c r="AX2431" s="24" t="s">
        <v>5537</v>
      </c>
      <c r="AY2431" s="24" t="s">
        <v>5537</v>
      </c>
      <c r="AZ2431" s="24" t="s">
        <v>5537</v>
      </c>
      <c r="BA2431" s="24" t="s">
        <v>5537</v>
      </c>
      <c r="BB2431" s="24" t="s">
        <v>5537</v>
      </c>
      <c r="BC2431" s="24" t="s">
        <v>5537</v>
      </c>
      <c r="BD2431" s="24" t="s">
        <v>5537</v>
      </c>
      <c r="BE2431" s="24" t="s">
        <v>5537</v>
      </c>
      <c r="BF2431" s="24" t="s">
        <v>5537</v>
      </c>
      <c r="BG2431" s="24" t="s">
        <v>5537</v>
      </c>
      <c r="BH2431" s="24" t="s">
        <v>5537</v>
      </c>
      <c r="BI2431" s="9" t="s">
        <v>5537</v>
      </c>
      <c r="BJ2431" s="14"/>
      <c r="BK2431" s="14" t="s">
        <v>5537</v>
      </c>
      <c r="BL2431" s="14" t="str">
        <f>_xlfn.XLOOKUP(B2431,'[4]cell downs 18042026 17h'!$B:$B,'[4]cell downs 18042026 17h'!$B:$B,"")</f>
        <v/>
      </c>
      <c r="BM2431" s="14" t="str">
        <f>_xlfn.XLOOKUP(B2431,'[5]Cells Huawei 19042026 15h'!$B:$B,'[5]Cells Huawei 19042026 15h'!$B:$B,"")</f>
        <v/>
      </c>
      <c r="BN2431" s="9" t="str">
        <f>_xlfn.XLOOKUP(B2431,'[6]cells down 19042026 9H40'!$B:$B,'[6]cells down 19042026 9H40'!$B:$B,"")</f>
        <v/>
      </c>
      <c r="BO2431" s="9" t="s">
        <v>5124</v>
      </c>
      <c r="BP2431" s="9" t="s">
        <v>12</v>
      </c>
    </row>
    <row r="2432" spans="1:68" s="26" customFormat="1" x14ac:dyDescent="0.35">
      <c r="A2432" s="1" t="s">
        <v>4061</v>
      </c>
      <c r="B2432" s="8" t="s">
        <v>5128</v>
      </c>
      <c r="C2432" s="3" t="str">
        <f>_xlfn.XLOOKUP(B2432,'[1]daily break down'!$D:$D,'[1]daily break down'!$E:$E,"")</f>
        <v>CENTRE</v>
      </c>
      <c r="D2432" s="1" t="s">
        <v>21</v>
      </c>
      <c r="E2432" s="1" t="s">
        <v>710</v>
      </c>
      <c r="F2432" s="3" t="s">
        <v>226</v>
      </c>
      <c r="G2432" s="1" t="s">
        <v>4061</v>
      </c>
      <c r="H2432" s="40" t="str">
        <f>_xlfn.XLOOKUP(B2432,[2]CALCULATION!$B:$B,[2]CALCULATION!$H:$H,"")</f>
        <v>NOKIA</v>
      </c>
      <c r="I2432" s="34">
        <v>0</v>
      </c>
      <c r="J2432" s="34">
        <v>0</v>
      </c>
      <c r="K2432" s="34">
        <v>0</v>
      </c>
      <c r="L2432" s="34">
        <v>0</v>
      </c>
      <c r="M2432" s="34">
        <v>0</v>
      </c>
      <c r="N2432" s="34">
        <v>0</v>
      </c>
      <c r="O2432" s="34">
        <v>0</v>
      </c>
      <c r="P2432" s="34">
        <v>0</v>
      </c>
      <c r="Q2432" s="34">
        <v>0</v>
      </c>
      <c r="R2432" s="34">
        <v>0</v>
      </c>
      <c r="S2432" s="109">
        <v>0</v>
      </c>
      <c r="T2432" s="109">
        <f>_xlfn.XLOOKUP(B2432,'[3]Nur des jours'!$B:$B,'[3]Nur des jours'!$U:$U,"")</f>
        <v>0</v>
      </c>
      <c r="U2432" s="109">
        <v>0</v>
      </c>
      <c r="V2432" s="109">
        <v>0</v>
      </c>
      <c r="W2432" s="109">
        <v>0</v>
      </c>
      <c r="X2432" s="109">
        <v>0</v>
      </c>
      <c r="Y2432" s="109">
        <v>0</v>
      </c>
      <c r="Z2432" s="109">
        <v>0</v>
      </c>
      <c r="AA2432" s="109">
        <v>0</v>
      </c>
      <c r="AB2432" s="109">
        <v>0</v>
      </c>
      <c r="AC2432" s="109">
        <v>0</v>
      </c>
      <c r="AD2432" s="109">
        <v>0</v>
      </c>
      <c r="AE2432" s="109">
        <v>0</v>
      </c>
      <c r="AF2432" s="109">
        <v>0</v>
      </c>
      <c r="AG2432" s="57" t="str">
        <f>_xlfn.XLOOKUP(B2432,[3]CALCULATION!$B:$B,[3]CALCULATION!$M:$M,"")</f>
        <v>Operationnel</v>
      </c>
      <c r="AH2432" s="57"/>
      <c r="AI2432" s="56" t="str" cm="1">
        <f t="array" ref="AI2432">IFERROR(_xlfn.IFS(
AK2432="MPR ISSUE","PDH",
AK2432="BSS Hardware Issue","BSS",
AK2432="Sites strategiques, MLL, Pylone, etc.","ENVTECH",
AK2432="AKTIVCO DEFAUT GE &amp; POWER Cabinet","AKTIVCO",
AK2432="AKTIVCO Coupure ENEO &amp; Baisse de tension","AKTIVCO GRID ONLY",
AK2432="Coupure ENEO &amp; Baisse de tension","IHS GRID ONLY",
AK2432="Defaut GE &amp; POWER Cabinet","IHS",
AK2432="Sharing","Partners",
AK2432="Sites strategiques &amp; DataCenter","SST &amp; DC",
AK2432="Exclu","Exclu",
AK2432="SAT","SAT",
AK2432="SPARE-ISSUE","SPARE-ISSUE",
AK2432="Fiber CAmtel","TRANS_FO_CAMTEL",
AK2432="Fiber AOF","Fiber AOF",
AK2432="Projet OCM (HUAWEI)","TRAVAUX-HUAWEI",
AK2432="Projet OCM (NOKIA)","TRAVAUX-NOKIA",
AK2432="ACCESS-ISSUE","ACCESS-ISSUE",
AK2432="Projet OCM (ZTE, NOKIA, autres projets)","TRAVAUX OCM",
AK2432="No root CAuse","No root cause",
AK2432="ODU HS","PDH",
AK2432="IP &amp; VLAN","PDH",
AK2432="Warehouse HUAWEI","SPARE-ISSUE",
AK2432="SPARE-HS","SPARE-ISSUE",
AK2432="Power Telco","BSS",AK2432="no impacts","no impacts"
),"")</f>
        <v>No root cause</v>
      </c>
      <c r="AJ2432" s="56" t="str" cm="1">
        <f t="array" ref="AJ2432">IFERROR(_xlfn.IFS(
AK2432="MPR ISSUE","TX ISSUE",
AK2432="BSS Hardware Issue","RAN ISSUE",
AK2432="Sites strategiques, MLL, Pylone, etc.","ENVTECH",
AK2432="AKTIVCO DEFAUT GE &amp; POWER Cabinet","POWER ISSUE",
AK2432="AKTIVCO Coupure ENEO &amp; Baisse de tension","POWER ISSUE",
AK2432="Coupure ENEO &amp; Baisse de tension","POWER ISSUE",
AK2432="Defaut GE &amp; POWER Cabinet","POWER ISSUE",
AK2432="Sharing","POWER ISSUE",
AK2432="Sites strategiques &amp; DataCenter","POWER ISSUE",
AK2432="Exclu","Exclu",
AK2432="SAT","TX ISSUE",
AK2432="SPARE-ISSUE","SPARE-ISSUE",
AK2432="Fiber CAmtel","TX ISSUE",
AK2432="Fiber AOF","TX ISSUE",
AK2432="Projet OCM (HUAWEI)","TRAVAUX-HUAWEI",
AK2432="Projet OCM (NOKIA)","TRAVAUX -NOKIA",
AK2432="ACCESS-ISSUE","ACCESS-ISSUE",
AK2432="Projet OCM (ZTE, NOKIA, autres projets)","TRAVAUX OCM",
AK2432="No root CAuse","No root cause",
AK2432="ODU HS","TX ISSUE",
AK2432="IP &amp; VLAN","TX ISSUE",
AK2432="Warehouse HUAWEI","SPARE-ISSUE",
AK2432="SPARE-HS","SPARE-ISSUE",
AK2432="Power Telco","RAN ISSUE",AK2432="no impacts","no impacts"
),"")</f>
        <v>No root cause</v>
      </c>
      <c r="AK2432" s="81" t="s">
        <v>5620</v>
      </c>
      <c r="AL2432" s="56" t="str" cm="1">
        <f t="array" ref="AL2432">IFERROR(_xlfn.IFS(
AK2432="MPR ISSUE","ACTIVE",
AK2432="BSS Hardware Issue","ACTIVE",
AK2432="Sites strategiques, MLL, Pylone, etc.","PASSIVE",
AK2432="AKTIVCO DEFAUT GE &amp; POWER Cabinet","PASSIVE",
AK2432="AKTIVCO Coupure ENEO &amp; Baisse de tension","PASSIVE",
AK2432="Coupure ENEO &amp; Baisse de tension","PASSIVE",
AK2432="Defaut GE &amp; POWER Cabinet","PASSIVE",
AK2432="Sharing","PASSIVE",
AK2432="Sites strategiques &amp; DataCenter","PASSIVE",
AK2432="Exclu","Exclu",
AK2432="SAT","ACTIVE",
AK2432="SPARE-ISSUE","SPARE-ISSUE",
AK2432="Fiber CAmtel","ACTIVE",
AK2432="Fiber AOF","ACTIVE",
AK2432="Projet OCM (HUAWEI)","PLANNED WORKS",
AK2432="Projet OCM (NOKIA)","PLANNED WORKS",
AK2432="ACCESS-ISSUE","ACCESS-ISSUE",
AK2432="Projet OCM (ZTE, NOKIA, autres projets)","PLANNED WORKS",
AK2432="No root CAuse","No root cause",
AK2432="ODU HS","ACTIVE",
AK2432="IP &amp; VLAN","ACTIVE",
AK2432="Warehouse HUAWEI","SPARE-ISSUE",
AK2432="SPARE-HS","SPARE-ISSUE",
AK2432="Power Telco","ACTIVE", AK2432="no impacts","no impacts"
),"")</f>
        <v>No root cause</v>
      </c>
      <c r="AM2432" s="108" t="s">
        <v>5537</v>
      </c>
      <c r="AN2432" s="117" t="s">
        <v>5128</v>
      </c>
      <c r="AO2432" s="9"/>
      <c r="AP2432" s="23" t="s">
        <v>5537</v>
      </c>
      <c r="AQ2432" s="23" t="s">
        <v>5537</v>
      </c>
      <c r="AR2432" s="7"/>
      <c r="AS2432" s="6"/>
      <c r="AT2432" s="7"/>
      <c r="AU2432" s="3" t="s">
        <v>5537</v>
      </c>
      <c r="AV2432" s="24" t="s">
        <v>5537</v>
      </c>
      <c r="AW2432" s="24" t="s">
        <v>5537</v>
      </c>
      <c r="AX2432" s="24" t="s">
        <v>5537</v>
      </c>
      <c r="AY2432" s="24" t="s">
        <v>5537</v>
      </c>
      <c r="AZ2432" s="24" t="s">
        <v>5537</v>
      </c>
      <c r="BA2432" s="24" t="s">
        <v>5537</v>
      </c>
      <c r="BB2432" s="24" t="s">
        <v>5537</v>
      </c>
      <c r="BC2432" s="24" t="s">
        <v>5537</v>
      </c>
      <c r="BD2432" s="24" t="s">
        <v>5537</v>
      </c>
      <c r="BE2432" s="24" t="s">
        <v>5537</v>
      </c>
      <c r="BF2432" s="24" t="s">
        <v>5537</v>
      </c>
      <c r="BG2432" s="24" t="s">
        <v>5537</v>
      </c>
      <c r="BH2432" s="24" t="s">
        <v>5537</v>
      </c>
      <c r="BI2432" s="9" t="s">
        <v>5537</v>
      </c>
      <c r="BJ2432" s="14"/>
      <c r="BK2432" s="14" t="s">
        <v>5537</v>
      </c>
      <c r="BL2432" s="14" t="str">
        <f>_xlfn.XLOOKUP(B2432,'[4]cell downs 18042026 17h'!$B:$B,'[4]cell downs 18042026 17h'!$B:$B,"")</f>
        <v/>
      </c>
      <c r="BM2432" s="14" t="str">
        <f>_xlfn.XLOOKUP(B2432,'[5]Cells Huawei 19042026 15h'!$B:$B,'[5]Cells Huawei 19042026 15h'!$B:$B,"")</f>
        <v/>
      </c>
      <c r="BN2432" s="9" t="str">
        <f>_xlfn.XLOOKUP(B2432,'[6]cells down 19042026 9H40'!$B:$B,'[6]cells down 19042026 9H40'!$B:$B,"")</f>
        <v/>
      </c>
      <c r="BO2432" s="9" t="s">
        <v>5537</v>
      </c>
      <c r="BP2432" s="9" t="s">
        <v>5537</v>
      </c>
    </row>
    <row r="2433" spans="1:68" s="26" customFormat="1" x14ac:dyDescent="0.35">
      <c r="A2433" s="1" t="s">
        <v>5131</v>
      </c>
      <c r="B2433" s="8" t="s">
        <v>5132</v>
      </c>
      <c r="C2433" s="3" t="str">
        <f>_xlfn.XLOOKUP(B2433,'[1]daily break down'!$D:$D,'[1]daily break down'!$E:$E,"")</f>
        <v>LITTORAL</v>
      </c>
      <c r="D2433" s="1" t="s">
        <v>11</v>
      </c>
      <c r="E2433" s="1" t="s">
        <v>12</v>
      </c>
      <c r="F2433" s="3" t="s">
        <v>69</v>
      </c>
      <c r="G2433" s="1" t="s">
        <v>5133</v>
      </c>
      <c r="H2433" s="41" t="str">
        <f>_xlfn.XLOOKUP(B2433,[2]CALCULATION!$B:$B,[2]CALCULATION!$H:$H,"")</f>
        <v>ZTE</v>
      </c>
      <c r="I2433" s="34">
        <v>0</v>
      </c>
      <c r="J2433" s="34">
        <v>0</v>
      </c>
      <c r="K2433" s="34">
        <v>0</v>
      </c>
      <c r="L2433" s="34">
        <v>0</v>
      </c>
      <c r="M2433" s="34">
        <v>0</v>
      </c>
      <c r="N2433" s="34">
        <v>0</v>
      </c>
      <c r="O2433" s="34">
        <v>0</v>
      </c>
      <c r="P2433" s="34">
        <v>0</v>
      </c>
      <c r="Q2433" s="34">
        <v>0</v>
      </c>
      <c r="R2433" s="34">
        <v>0</v>
      </c>
      <c r="S2433" s="109">
        <v>0</v>
      </c>
      <c r="T2433" s="109">
        <f>_xlfn.XLOOKUP(B2433,'[3]Nur des jours'!$B:$B,'[3]Nur des jours'!$U:$U,"")</f>
        <v>0</v>
      </c>
      <c r="U2433" s="109">
        <v>0</v>
      </c>
      <c r="V2433" s="109">
        <v>0</v>
      </c>
      <c r="W2433" s="109">
        <v>0</v>
      </c>
      <c r="X2433" s="109">
        <v>0</v>
      </c>
      <c r="Y2433" s="109">
        <v>0</v>
      </c>
      <c r="Z2433" s="109">
        <v>0</v>
      </c>
      <c r="AA2433" s="109">
        <v>0</v>
      </c>
      <c r="AB2433" s="109">
        <v>0</v>
      </c>
      <c r="AC2433" s="109">
        <v>0</v>
      </c>
      <c r="AD2433" s="109">
        <v>0</v>
      </c>
      <c r="AE2433" s="109">
        <v>0</v>
      </c>
      <c r="AF2433" s="109">
        <v>0</v>
      </c>
      <c r="AG2433" s="57" t="str">
        <f>_xlfn.XLOOKUP(B2433,[3]CALCULATION!$B:$B,[3]CALCULATION!$M:$M,"")</f>
        <v>Operationnel</v>
      </c>
      <c r="AH2433" s="57"/>
      <c r="AI2433" s="56" t="str" cm="1">
        <f t="array" ref="AI2433">IFERROR(_xlfn.IFS(
AK2433="MPR ISSUE","PDH",
AK2433="BSS Hardware Issue","BSS",
AK2433="Sites strategiques, MLL, Pylone, etc.","ENVTECH",
AK2433="AKTIVCO DEFAUT GE &amp; POWER Cabinet","AKTIVCO",
AK2433="AKTIVCO Coupure ENEO &amp; Baisse de tension","AKTIVCO GRID ONLY",
AK2433="Coupure ENEO &amp; Baisse de tension","IHS GRID ONLY",
AK2433="Defaut GE &amp; POWER Cabinet","IHS",
AK2433="Sharing","Partners",
AK2433="Sites strategiques &amp; DataCenter","SST &amp; DC",
AK2433="Exclu","Exclu",
AK2433="SAT","SAT",
AK2433="SPARE-ISSUE","SPARE-ISSUE",
AK2433="Fiber CAmtel","TRANS_FO_CAMTEL",
AK2433="Fiber AOF","Fiber AOF",
AK2433="Projet OCM (HUAWEI)","TRAVAUX-HUAWEI",
AK2433="Projet OCM (NOKIA)","TRAVAUX-NOKIA",
AK2433="ACCESS-ISSUE","ACCESS-ISSUE",
AK2433="Projet OCM (ZTE, NOKIA, autres projets)","TRAVAUX OCM",
AK2433="No root CAuse","No root cause",
AK2433="ODU HS","PDH",
AK2433="IP &amp; VLAN","PDH",
AK2433="Warehouse HUAWEI","SPARE-ISSUE",
AK2433="SPARE-HS","SPARE-ISSUE",
AK2433="Power Telco","BSS",AK2433="no impacts","no impacts"
),"")</f>
        <v>SPARE-ISSUE</v>
      </c>
      <c r="AJ2433" s="56" t="str" cm="1">
        <f t="array" ref="AJ2433">IFERROR(_xlfn.IFS(
AK2433="MPR ISSUE","TX ISSUE",
AK2433="BSS Hardware Issue","RAN ISSUE",
AK2433="Sites strategiques, MLL, Pylone, etc.","ENVTECH",
AK2433="AKTIVCO DEFAUT GE &amp; POWER Cabinet","POWER ISSUE",
AK2433="AKTIVCO Coupure ENEO &amp; Baisse de tension","POWER ISSUE",
AK2433="Coupure ENEO &amp; Baisse de tension","POWER ISSUE",
AK2433="Defaut GE &amp; POWER Cabinet","POWER ISSUE",
AK2433="Sharing","POWER ISSUE",
AK2433="Sites strategiques &amp; DataCenter","POWER ISSUE",
AK2433="Exclu","Exclu",
AK2433="SAT","TX ISSUE",
AK2433="SPARE-ISSUE","SPARE-ISSUE",
AK2433="Fiber CAmtel","TX ISSUE",
AK2433="Fiber AOF","TX ISSUE",
AK2433="Projet OCM (HUAWEI)","TRAVAUX-HUAWEI",
AK2433="Projet OCM (NOKIA)","TRAVAUX -NOKIA",
AK2433="ACCESS-ISSUE","ACCESS-ISSUE",
AK2433="Projet OCM (ZTE, NOKIA, autres projets)","TRAVAUX OCM",
AK2433="No root CAuse","No root cause",
AK2433="ODU HS","TX ISSUE",
AK2433="IP &amp; VLAN","TX ISSUE",
AK2433="Warehouse HUAWEI","SPARE-ISSUE",
AK2433="SPARE-HS","SPARE-ISSUE",
AK2433="Power Telco","RAN ISSUE",AK2433="no impacts","no impacts"
),"")</f>
        <v>SPARE-ISSUE</v>
      </c>
      <c r="AK2433" s="81" t="s">
        <v>5354</v>
      </c>
      <c r="AL2433" s="56" t="str" cm="1">
        <f t="array" ref="AL2433">IFERROR(_xlfn.IFS(
AK2433="MPR ISSUE","ACTIVE",
AK2433="BSS Hardware Issue","ACTIVE",
AK2433="Sites strategiques, MLL, Pylone, etc.","PASSIVE",
AK2433="AKTIVCO DEFAUT GE &amp; POWER Cabinet","PASSIVE",
AK2433="AKTIVCO Coupure ENEO &amp; Baisse de tension","PASSIVE",
AK2433="Coupure ENEO &amp; Baisse de tension","PASSIVE",
AK2433="Defaut GE &amp; POWER Cabinet","PASSIVE",
AK2433="Sharing","PASSIVE",
AK2433="Sites strategiques &amp; DataCenter","PASSIVE",
AK2433="Exclu","Exclu",
AK2433="SAT","ACTIVE",
AK2433="SPARE-ISSUE","SPARE-ISSUE",
AK2433="Fiber CAmtel","ACTIVE",
AK2433="Fiber AOF","ACTIVE",
AK2433="Projet OCM (HUAWEI)","PLANNED WORKS",
AK2433="Projet OCM (NOKIA)","PLANNED WORKS",
AK2433="ACCESS-ISSUE","ACCESS-ISSUE",
AK2433="Projet OCM (ZTE, NOKIA, autres projets)","PLANNED WORKS",
AK2433="No root CAuse","No root cause",
AK2433="ODU HS","ACTIVE",
AK2433="IP &amp; VLAN","ACTIVE",
AK2433="Warehouse HUAWEI","SPARE-ISSUE",
AK2433="SPARE-HS","SPARE-ISSUE",
AK2433="Power Telco","ACTIVE", AK2433="no impacts","no impacts"
),"")</f>
        <v>SPARE-ISSUE</v>
      </c>
      <c r="AM2433" s="108" t="s">
        <v>6057</v>
      </c>
      <c r="AN2433" s="117" t="s">
        <v>5132</v>
      </c>
      <c r="AO2433" s="9"/>
      <c r="AP2433" s="23" t="s">
        <v>5537</v>
      </c>
      <c r="AQ2433" s="23" t="s">
        <v>5537</v>
      </c>
      <c r="AR2433" s="7"/>
      <c r="AS2433" s="6"/>
      <c r="AT2433" s="7"/>
      <c r="AU2433" s="3" t="s">
        <v>5537</v>
      </c>
      <c r="AV2433" s="24" t="s">
        <v>5537</v>
      </c>
      <c r="AW2433" s="24" t="s">
        <v>5537</v>
      </c>
      <c r="AX2433" s="24" t="s">
        <v>5537</v>
      </c>
      <c r="AY2433" s="24" t="s">
        <v>5537</v>
      </c>
      <c r="AZ2433" s="24" t="s">
        <v>5537</v>
      </c>
      <c r="BA2433" s="24" t="s">
        <v>5537</v>
      </c>
      <c r="BB2433" s="24" t="s">
        <v>5537</v>
      </c>
      <c r="BC2433" s="24" t="s">
        <v>5537</v>
      </c>
      <c r="BD2433" s="24" t="s">
        <v>5537</v>
      </c>
      <c r="BE2433" s="24" t="s">
        <v>6617</v>
      </c>
      <c r="BF2433" s="24" t="s">
        <v>6618</v>
      </c>
      <c r="BG2433" s="24" t="s">
        <v>6619</v>
      </c>
      <c r="BH2433" s="24" t="s">
        <v>6620</v>
      </c>
      <c r="BI2433" s="9" t="s">
        <v>5537</v>
      </c>
      <c r="BJ2433" s="14"/>
      <c r="BK2433" s="14" t="s">
        <v>5537</v>
      </c>
      <c r="BL2433" s="14" t="str">
        <f>_xlfn.XLOOKUP(B2433,'[4]cell downs 18042026 17h'!$B:$B,'[4]cell downs 18042026 17h'!$B:$B,"")</f>
        <v/>
      </c>
      <c r="BM2433" s="14" t="str">
        <f>_xlfn.XLOOKUP(B2433,'[5]Cells Huawei 19042026 15h'!$B:$B,'[5]Cells Huawei 19042026 15h'!$B:$B,"")</f>
        <v/>
      </c>
      <c r="BN2433" s="9" t="str">
        <f>_xlfn.XLOOKUP(B2433,'[6]cells down 19042026 9H40'!$B:$B,'[6]cells down 19042026 9H40'!$B:$B,"")</f>
        <v/>
      </c>
      <c r="BO2433" s="9" t="s">
        <v>5132</v>
      </c>
      <c r="BP2433" s="9" t="s">
        <v>12</v>
      </c>
    </row>
    <row r="2434" spans="1:68" s="26" customFormat="1" x14ac:dyDescent="0.35">
      <c r="A2434" s="1" t="s">
        <v>5138</v>
      </c>
      <c r="B2434" s="8" t="s">
        <v>5139</v>
      </c>
      <c r="C2434" s="3" t="str">
        <f>_xlfn.XLOOKUP(B2434,'[1]daily break down'!$D:$D,'[1]daily break down'!$E:$E,"")</f>
        <v>LITTORAL</v>
      </c>
      <c r="D2434" s="1" t="s">
        <v>21</v>
      </c>
      <c r="E2434" s="1" t="s">
        <v>36</v>
      </c>
      <c r="F2434" s="3" t="s">
        <v>31</v>
      </c>
      <c r="G2434" s="1" t="s">
        <v>5140</v>
      </c>
      <c r="H2434" s="41" t="str">
        <f>_xlfn.XLOOKUP(B2434,[2]CALCULATION!$B:$B,[2]CALCULATION!$H:$H,"")</f>
        <v>ZTE</v>
      </c>
      <c r="I2434" s="34">
        <v>0</v>
      </c>
      <c r="J2434" s="34">
        <v>0</v>
      </c>
      <c r="K2434" s="34">
        <v>0</v>
      </c>
      <c r="L2434" s="34">
        <v>0</v>
      </c>
      <c r="M2434" s="34">
        <v>0</v>
      </c>
      <c r="N2434" s="34">
        <v>0</v>
      </c>
      <c r="O2434" s="34">
        <v>0</v>
      </c>
      <c r="P2434" s="34">
        <v>0</v>
      </c>
      <c r="Q2434" s="34">
        <v>0</v>
      </c>
      <c r="R2434" s="34">
        <v>0</v>
      </c>
      <c r="S2434" s="109">
        <v>0</v>
      </c>
      <c r="T2434" s="109">
        <f>_xlfn.XLOOKUP(B2434,'[3]Nur des jours'!$B:$B,'[3]Nur des jours'!$U:$U,"")</f>
        <v>0</v>
      </c>
      <c r="U2434" s="109">
        <v>0</v>
      </c>
      <c r="V2434" s="109">
        <v>0</v>
      </c>
      <c r="W2434" s="109">
        <v>0</v>
      </c>
      <c r="X2434" s="109">
        <v>0</v>
      </c>
      <c r="Y2434" s="109">
        <v>0</v>
      </c>
      <c r="Z2434" s="109">
        <v>0</v>
      </c>
      <c r="AA2434" s="109">
        <v>0</v>
      </c>
      <c r="AB2434" s="109">
        <v>0</v>
      </c>
      <c r="AC2434" s="109">
        <v>0</v>
      </c>
      <c r="AD2434" s="109">
        <v>0</v>
      </c>
      <c r="AE2434" s="109">
        <v>0</v>
      </c>
      <c r="AF2434" s="109">
        <v>0</v>
      </c>
      <c r="AG2434" s="57" t="str">
        <f>_xlfn.XLOOKUP(B2434,[3]CALCULATION!$B:$B,[3]CALCULATION!$M:$M,"")</f>
        <v>Operationnel</v>
      </c>
      <c r="AH2434" s="57"/>
      <c r="AI2434" s="56" t="str" cm="1">
        <f t="array" ref="AI2434">IFERROR(_xlfn.IFS(
AK2434="MPR ISSUE","PDH",
AK2434="BSS Hardware Issue","BSS",
AK2434="Sites strategiques, MLL, Pylone, etc.","ENVTECH",
AK2434="AKTIVCO DEFAUT GE &amp; POWER Cabinet","AKTIVCO",
AK2434="AKTIVCO Coupure ENEO &amp; Baisse de tension","AKTIVCO GRID ONLY",
AK2434="Coupure ENEO &amp; Baisse de tension","IHS GRID ONLY",
AK2434="Defaut GE &amp; POWER Cabinet","IHS",
AK2434="Sharing","Partners",
AK2434="Sites strategiques &amp; DataCenter","SST &amp; DC",
AK2434="Exclu","Exclu",
AK2434="SAT","SAT",
AK2434="SPARE-ISSUE","SPARE-ISSUE",
AK2434="Fiber CAmtel","TRANS_FO_CAMTEL",
AK2434="Fiber AOF","Fiber AOF",
AK2434="Projet OCM (HUAWEI)","TRAVAUX-HUAWEI",
AK2434="Projet OCM (NOKIA)","TRAVAUX-NOKIA",
AK2434="ACCESS-ISSUE","ACCESS-ISSUE",
AK2434="Projet OCM (ZTE, NOKIA, autres projets)","TRAVAUX OCM",
AK2434="No root CAuse","No root cause",
AK2434="ODU HS","PDH",
AK2434="IP &amp; VLAN","PDH",
AK2434="Warehouse HUAWEI","SPARE-ISSUE",
AK2434="SPARE-HS","SPARE-ISSUE",
AK2434="Power Telco","BSS",AK2434="no impacts","no impacts"
),"")</f>
        <v>No root cause</v>
      </c>
      <c r="AJ2434" s="56" t="str" cm="1">
        <f t="array" ref="AJ2434">IFERROR(_xlfn.IFS(
AK2434="MPR ISSUE","TX ISSUE",
AK2434="BSS Hardware Issue","RAN ISSUE",
AK2434="Sites strategiques, MLL, Pylone, etc.","ENVTECH",
AK2434="AKTIVCO DEFAUT GE &amp; POWER Cabinet","POWER ISSUE",
AK2434="AKTIVCO Coupure ENEO &amp; Baisse de tension","POWER ISSUE",
AK2434="Coupure ENEO &amp; Baisse de tension","POWER ISSUE",
AK2434="Defaut GE &amp; POWER Cabinet","POWER ISSUE",
AK2434="Sharing","POWER ISSUE",
AK2434="Sites strategiques &amp; DataCenter","POWER ISSUE",
AK2434="Exclu","Exclu",
AK2434="SAT","TX ISSUE",
AK2434="SPARE-ISSUE","SPARE-ISSUE",
AK2434="Fiber CAmtel","TX ISSUE",
AK2434="Fiber AOF","TX ISSUE",
AK2434="Projet OCM (HUAWEI)","TRAVAUX-HUAWEI",
AK2434="Projet OCM (NOKIA)","TRAVAUX -NOKIA",
AK2434="ACCESS-ISSUE","ACCESS-ISSUE",
AK2434="Projet OCM (ZTE, NOKIA, autres projets)","TRAVAUX OCM",
AK2434="No root CAuse","No root cause",
AK2434="ODU HS","TX ISSUE",
AK2434="IP &amp; VLAN","TX ISSUE",
AK2434="Warehouse HUAWEI","SPARE-ISSUE",
AK2434="SPARE-HS","SPARE-ISSUE",
AK2434="Power Telco","RAN ISSUE",AK2434="no impacts","no impacts"
),"")</f>
        <v>No root cause</v>
      </c>
      <c r="AK2434" s="81" t="s">
        <v>5620</v>
      </c>
      <c r="AL2434" s="56" t="str" cm="1">
        <f t="array" ref="AL2434">IFERROR(_xlfn.IFS(
AK2434="MPR ISSUE","ACTIVE",
AK2434="BSS Hardware Issue","ACTIVE",
AK2434="Sites strategiques, MLL, Pylone, etc.","PASSIVE",
AK2434="AKTIVCO DEFAUT GE &amp; POWER Cabinet","PASSIVE",
AK2434="AKTIVCO Coupure ENEO &amp; Baisse de tension","PASSIVE",
AK2434="Coupure ENEO &amp; Baisse de tension","PASSIVE",
AK2434="Defaut GE &amp; POWER Cabinet","PASSIVE",
AK2434="Sharing","PASSIVE",
AK2434="Sites strategiques &amp; DataCenter","PASSIVE",
AK2434="Exclu","Exclu",
AK2434="SAT","ACTIVE",
AK2434="SPARE-ISSUE","SPARE-ISSUE",
AK2434="Fiber CAmtel","ACTIVE",
AK2434="Fiber AOF","ACTIVE",
AK2434="Projet OCM (HUAWEI)","PLANNED WORKS",
AK2434="Projet OCM (NOKIA)","PLANNED WORKS",
AK2434="ACCESS-ISSUE","ACCESS-ISSUE",
AK2434="Projet OCM (ZTE, NOKIA, autres projets)","PLANNED WORKS",
AK2434="No root CAuse","No root cause",
AK2434="ODU HS","ACTIVE",
AK2434="IP &amp; VLAN","ACTIVE",
AK2434="Warehouse HUAWEI","SPARE-ISSUE",
AK2434="SPARE-HS","SPARE-ISSUE",
AK2434="Power Telco","ACTIVE", AK2434="no impacts","no impacts"
),"")</f>
        <v>No root cause</v>
      </c>
      <c r="AM2434" s="108" t="s">
        <v>5537</v>
      </c>
      <c r="AN2434" s="117" t="s">
        <v>5139</v>
      </c>
      <c r="AO2434" s="9"/>
      <c r="AP2434" s="23" t="s">
        <v>5537</v>
      </c>
      <c r="AQ2434" s="23" t="s">
        <v>5537</v>
      </c>
      <c r="AR2434" s="7"/>
      <c r="AS2434" s="6"/>
      <c r="AT2434" s="7"/>
      <c r="AU2434" s="3" t="s">
        <v>5537</v>
      </c>
      <c r="AV2434" s="24" t="s">
        <v>5537</v>
      </c>
      <c r="AW2434" s="24" t="s">
        <v>5537</v>
      </c>
      <c r="AX2434" s="24" t="s">
        <v>5537</v>
      </c>
      <c r="AY2434" s="24" t="s">
        <v>5537</v>
      </c>
      <c r="AZ2434" s="24" t="s">
        <v>5537</v>
      </c>
      <c r="BA2434" s="24" t="s">
        <v>5537</v>
      </c>
      <c r="BB2434" s="24" t="s">
        <v>5537</v>
      </c>
      <c r="BC2434" s="24" t="s">
        <v>5537</v>
      </c>
      <c r="BD2434" s="24" t="s">
        <v>5537</v>
      </c>
      <c r="BE2434" s="24" t="s">
        <v>5537</v>
      </c>
      <c r="BF2434" s="24" t="s">
        <v>5537</v>
      </c>
      <c r="BG2434" s="24" t="s">
        <v>5537</v>
      </c>
      <c r="BH2434" s="24" t="s">
        <v>5537</v>
      </c>
      <c r="BI2434" s="9" t="s">
        <v>5537</v>
      </c>
      <c r="BJ2434" s="14"/>
      <c r="BK2434" s="14" t="s">
        <v>5537</v>
      </c>
      <c r="BL2434" s="14" t="str">
        <f>_xlfn.XLOOKUP(B2434,'[4]cell downs 18042026 17h'!$B:$B,'[4]cell downs 18042026 17h'!$B:$B,"")</f>
        <v/>
      </c>
      <c r="BM2434" s="14" t="str">
        <f>_xlfn.XLOOKUP(B2434,'[5]Cells Huawei 19042026 15h'!$B:$B,'[5]Cells Huawei 19042026 15h'!$B:$B,"")</f>
        <v/>
      </c>
      <c r="BN2434" s="9" t="str">
        <f>_xlfn.XLOOKUP(B2434,'[6]cells down 19042026 9H40'!$B:$B,'[6]cells down 19042026 9H40'!$B:$B,"")</f>
        <v/>
      </c>
      <c r="BO2434" s="9" t="s">
        <v>5537</v>
      </c>
      <c r="BP2434" s="9" t="s">
        <v>318</v>
      </c>
    </row>
    <row r="2435" spans="1:68" s="26" customFormat="1" x14ac:dyDescent="0.35">
      <c r="A2435" s="1" t="s">
        <v>5225</v>
      </c>
      <c r="B2435" s="8" t="s">
        <v>5226</v>
      </c>
      <c r="C2435" s="3" t="str">
        <f>_xlfn.XLOOKUP(B2435,'[1]daily break down'!$D:$D,'[1]daily break down'!$E:$E,"")</f>
        <v>CENTRE</v>
      </c>
      <c r="D2435" s="1" t="s">
        <v>11</v>
      </c>
      <c r="E2435" s="1" t="s">
        <v>318</v>
      </c>
      <c r="F2435" s="3" t="s">
        <v>37</v>
      </c>
      <c r="G2435" s="1" t="s">
        <v>5225</v>
      </c>
      <c r="H2435" s="41" t="str">
        <f>_xlfn.XLOOKUP(B2435,[2]CALCULATION!$B:$B,[2]CALCULATION!$H:$H,"")</f>
        <v>ZTE</v>
      </c>
      <c r="I2435" s="34">
        <v>0</v>
      </c>
      <c r="J2435" s="34">
        <v>0</v>
      </c>
      <c r="K2435" s="34">
        <v>0</v>
      </c>
      <c r="L2435" s="34">
        <v>0</v>
      </c>
      <c r="M2435" s="34">
        <v>0</v>
      </c>
      <c r="N2435" s="34">
        <v>0</v>
      </c>
      <c r="O2435" s="34">
        <v>0</v>
      </c>
      <c r="P2435" s="34">
        <v>0</v>
      </c>
      <c r="Q2435" s="34">
        <v>0</v>
      </c>
      <c r="R2435" s="34">
        <v>0</v>
      </c>
      <c r="S2435" s="109">
        <v>0</v>
      </c>
      <c r="T2435" s="109">
        <f>_xlfn.XLOOKUP(B2435,'[3]Nur des jours'!$B:$B,'[3]Nur des jours'!$U:$U,"")</f>
        <v>0</v>
      </c>
      <c r="U2435" s="109">
        <v>0</v>
      </c>
      <c r="V2435" s="109">
        <v>0</v>
      </c>
      <c r="W2435" s="109">
        <v>0</v>
      </c>
      <c r="X2435" s="109">
        <v>0</v>
      </c>
      <c r="Y2435" s="109">
        <v>0</v>
      </c>
      <c r="Z2435" s="109">
        <v>0</v>
      </c>
      <c r="AA2435" s="109">
        <v>0</v>
      </c>
      <c r="AB2435" s="109">
        <v>0</v>
      </c>
      <c r="AC2435" s="109">
        <v>0</v>
      </c>
      <c r="AD2435" s="109">
        <v>0</v>
      </c>
      <c r="AE2435" s="109">
        <v>0</v>
      </c>
      <c r="AF2435" s="109">
        <v>0</v>
      </c>
      <c r="AG2435" s="57" t="str">
        <f>_xlfn.XLOOKUP(B2435,[3]CALCULATION!$B:$B,[3]CALCULATION!$M:$M,"")</f>
        <v>Operationnel</v>
      </c>
      <c r="AH2435" s="57"/>
      <c r="AI2435" s="56" t="str" cm="1">
        <f t="array" ref="AI2435">IFERROR(_xlfn.IFS(
AK2435="MPR ISSUE","PDH",
AK2435="BSS Hardware Issue","BSS",
AK2435="Sites strategiques, MLL, Pylone, etc.","ENVTECH",
AK2435="AKTIVCO DEFAUT GE &amp; POWER Cabinet","AKTIVCO",
AK2435="AKTIVCO Coupure ENEO &amp; Baisse de tension","AKTIVCO GRID ONLY",
AK2435="Coupure ENEO &amp; Baisse de tension","IHS GRID ONLY",
AK2435="Defaut GE &amp; POWER Cabinet","IHS",
AK2435="Sharing","Partners",
AK2435="Sites strategiques &amp; DataCenter","SST &amp; DC",
AK2435="Exclu","Exclu",
AK2435="SAT","SAT",
AK2435="SPARE-ISSUE","SPARE-ISSUE",
AK2435="Fiber CAmtel","TRANS_FO_CAMTEL",
AK2435="Fiber AOF","Fiber AOF",
AK2435="Projet OCM (HUAWEI)","TRAVAUX-HUAWEI",
AK2435="Projet OCM (NOKIA)","TRAVAUX-NOKIA",
AK2435="ACCESS-ISSUE","ACCESS-ISSUE",
AK2435="Projet OCM (ZTE, NOKIA, autres projets)","TRAVAUX OCM",
AK2435="No root CAuse","No root cause",
AK2435="ODU HS","PDH",
AK2435="IP &amp; VLAN","PDH",
AK2435="Warehouse HUAWEI","SPARE-ISSUE",
AK2435="SPARE-HS","SPARE-ISSUE",
AK2435="Power Telco","BSS",AK2435="no impacts","no impacts"
),"")</f>
        <v>No root cause</v>
      </c>
      <c r="AJ2435" s="56" t="str" cm="1">
        <f t="array" ref="AJ2435">IFERROR(_xlfn.IFS(
AK2435="MPR ISSUE","TX ISSUE",
AK2435="BSS Hardware Issue","RAN ISSUE",
AK2435="Sites strategiques, MLL, Pylone, etc.","ENVTECH",
AK2435="AKTIVCO DEFAUT GE &amp; POWER Cabinet","POWER ISSUE",
AK2435="AKTIVCO Coupure ENEO &amp; Baisse de tension","POWER ISSUE",
AK2435="Coupure ENEO &amp; Baisse de tension","POWER ISSUE",
AK2435="Defaut GE &amp; POWER Cabinet","POWER ISSUE",
AK2435="Sharing","POWER ISSUE",
AK2435="Sites strategiques &amp; DataCenter","POWER ISSUE",
AK2435="Exclu","Exclu",
AK2435="SAT","TX ISSUE",
AK2435="SPARE-ISSUE","SPARE-ISSUE",
AK2435="Fiber CAmtel","TX ISSUE",
AK2435="Fiber AOF","TX ISSUE",
AK2435="Projet OCM (HUAWEI)","TRAVAUX-HUAWEI",
AK2435="Projet OCM (NOKIA)","TRAVAUX -NOKIA",
AK2435="ACCESS-ISSUE","ACCESS-ISSUE",
AK2435="Projet OCM (ZTE, NOKIA, autres projets)","TRAVAUX OCM",
AK2435="No root CAuse","No root cause",
AK2435="ODU HS","TX ISSUE",
AK2435="IP &amp; VLAN","TX ISSUE",
AK2435="Warehouse HUAWEI","SPARE-ISSUE",
AK2435="SPARE-HS","SPARE-ISSUE",
AK2435="Power Telco","RAN ISSUE",AK2435="no impacts","no impacts"
),"")</f>
        <v>No root cause</v>
      </c>
      <c r="AK2435" s="81" t="s">
        <v>5620</v>
      </c>
      <c r="AL2435" s="56" t="str" cm="1">
        <f t="array" ref="AL2435">IFERROR(_xlfn.IFS(
AK2435="MPR ISSUE","ACTIVE",
AK2435="BSS Hardware Issue","ACTIVE",
AK2435="Sites strategiques, MLL, Pylone, etc.","PASSIVE",
AK2435="AKTIVCO DEFAUT GE &amp; POWER Cabinet","PASSIVE",
AK2435="AKTIVCO Coupure ENEO &amp; Baisse de tension","PASSIVE",
AK2435="Coupure ENEO &amp; Baisse de tension","PASSIVE",
AK2435="Defaut GE &amp; POWER Cabinet","PASSIVE",
AK2435="Sharing","PASSIVE",
AK2435="Sites strategiques &amp; DataCenter","PASSIVE",
AK2435="Exclu","Exclu",
AK2435="SAT","ACTIVE",
AK2435="SPARE-ISSUE","SPARE-ISSUE",
AK2435="Fiber CAmtel","ACTIVE",
AK2435="Fiber AOF","ACTIVE",
AK2435="Projet OCM (HUAWEI)","PLANNED WORKS",
AK2435="Projet OCM (NOKIA)","PLANNED WORKS",
AK2435="ACCESS-ISSUE","ACCESS-ISSUE",
AK2435="Projet OCM (ZTE, NOKIA, autres projets)","PLANNED WORKS",
AK2435="No root CAuse","No root cause",
AK2435="ODU HS","ACTIVE",
AK2435="IP &amp; VLAN","ACTIVE",
AK2435="Warehouse HUAWEI","SPARE-ISSUE",
AK2435="SPARE-HS","SPARE-ISSUE",
AK2435="Power Telco","ACTIVE", AK2435="no impacts","no impacts"
),"")</f>
        <v>No root cause</v>
      </c>
      <c r="AM2435" s="108" t="s">
        <v>5537</v>
      </c>
      <c r="AN2435" s="117" t="s">
        <v>5226</v>
      </c>
      <c r="AO2435" s="9"/>
      <c r="AP2435" s="23" t="s">
        <v>5537</v>
      </c>
      <c r="AQ2435" s="23" t="s">
        <v>5537</v>
      </c>
      <c r="AR2435" s="7"/>
      <c r="AS2435" s="6"/>
      <c r="AT2435" s="7"/>
      <c r="AU2435" s="3" t="s">
        <v>5537</v>
      </c>
      <c r="AV2435" s="24" t="s">
        <v>5537</v>
      </c>
      <c r="AW2435" s="24" t="s">
        <v>5537</v>
      </c>
      <c r="AX2435" s="24" t="s">
        <v>5537</v>
      </c>
      <c r="AY2435" s="24" t="s">
        <v>5537</v>
      </c>
      <c r="AZ2435" s="24" t="s">
        <v>5537</v>
      </c>
      <c r="BA2435" s="24" t="s">
        <v>5537</v>
      </c>
      <c r="BB2435" s="24" t="s">
        <v>5537</v>
      </c>
      <c r="BC2435" s="24" t="s">
        <v>5537</v>
      </c>
      <c r="BD2435" s="24" t="s">
        <v>5537</v>
      </c>
      <c r="BE2435" s="24" t="s">
        <v>5537</v>
      </c>
      <c r="BF2435" s="24" t="s">
        <v>5537</v>
      </c>
      <c r="BG2435" s="24" t="s">
        <v>5537</v>
      </c>
      <c r="BH2435" s="24" t="s">
        <v>5537</v>
      </c>
      <c r="BI2435" s="9" t="s">
        <v>5537</v>
      </c>
      <c r="BJ2435" s="14"/>
      <c r="BK2435" s="14" t="s">
        <v>5537</v>
      </c>
      <c r="BL2435" s="14" t="str">
        <f>_xlfn.XLOOKUP(B2435,'[4]cell downs 18042026 17h'!$B:$B,'[4]cell downs 18042026 17h'!$B:$B,"")</f>
        <v/>
      </c>
      <c r="BM2435" s="14" t="str">
        <f>_xlfn.XLOOKUP(B2435,'[5]Cells Huawei 19042026 15h'!$B:$B,'[5]Cells Huawei 19042026 15h'!$B:$B,"")</f>
        <v/>
      </c>
      <c r="BN2435" s="9" t="str">
        <f>_xlfn.XLOOKUP(B2435,'[6]cells down 19042026 9H40'!$B:$B,'[6]cells down 19042026 9H40'!$B:$B,"")</f>
        <v/>
      </c>
      <c r="BO2435" s="9" t="s">
        <v>5226</v>
      </c>
      <c r="BP2435" s="9" t="s">
        <v>5537</v>
      </c>
    </row>
    <row r="2436" spans="1:68" s="26" customFormat="1" x14ac:dyDescent="0.35">
      <c r="A2436" s="1" t="s">
        <v>5227</v>
      </c>
      <c r="B2436" s="8" t="s">
        <v>5228</v>
      </c>
      <c r="C2436" s="3" t="str">
        <f>_xlfn.XLOOKUP(B2436,'[1]daily break down'!$D:$D,'[1]daily break down'!$E:$E,"")</f>
        <v>CENTRE</v>
      </c>
      <c r="D2436" s="1"/>
      <c r="E2436" s="1"/>
      <c r="F2436" s="3" t="s">
        <v>37</v>
      </c>
      <c r="G2436" s="1" t="s">
        <v>5227</v>
      </c>
      <c r="H2436" s="41" t="str">
        <f>_xlfn.XLOOKUP(B2436,[2]CALCULATION!$B:$B,[2]CALCULATION!$H:$H,"")</f>
        <v>ZTE</v>
      </c>
      <c r="I2436" s="34">
        <v>0</v>
      </c>
      <c r="J2436" s="34">
        <v>0</v>
      </c>
      <c r="K2436" s="34">
        <v>0</v>
      </c>
      <c r="L2436" s="34">
        <v>0</v>
      </c>
      <c r="M2436" s="34">
        <v>0</v>
      </c>
      <c r="N2436" s="34">
        <v>0</v>
      </c>
      <c r="O2436" s="34">
        <v>0</v>
      </c>
      <c r="P2436" s="34">
        <v>0</v>
      </c>
      <c r="Q2436" s="34">
        <v>0</v>
      </c>
      <c r="R2436" s="34">
        <v>0</v>
      </c>
      <c r="S2436" s="109">
        <v>0</v>
      </c>
      <c r="T2436" s="109">
        <f>_xlfn.XLOOKUP(B2436,'[3]Nur des jours'!$B:$B,'[3]Nur des jours'!$U:$U,"")</f>
        <v>0</v>
      </c>
      <c r="U2436" s="109">
        <v>0</v>
      </c>
      <c r="V2436" s="109">
        <v>0</v>
      </c>
      <c r="W2436" s="109">
        <v>0</v>
      </c>
      <c r="X2436" s="109">
        <v>0</v>
      </c>
      <c r="Y2436" s="109">
        <v>0</v>
      </c>
      <c r="Z2436" s="109">
        <v>0</v>
      </c>
      <c r="AA2436" s="109">
        <v>0</v>
      </c>
      <c r="AB2436" s="109">
        <v>0</v>
      </c>
      <c r="AC2436" s="109">
        <v>0</v>
      </c>
      <c r="AD2436" s="109">
        <v>0</v>
      </c>
      <c r="AE2436" s="109">
        <v>0</v>
      </c>
      <c r="AF2436" s="109">
        <v>0</v>
      </c>
      <c r="AG2436" s="57" t="str">
        <f>_xlfn.XLOOKUP(B2436,[3]CALCULATION!$B:$B,[3]CALCULATION!$M:$M,"")</f>
        <v>Operationnel</v>
      </c>
      <c r="AH2436" s="57"/>
      <c r="AI2436" s="56" t="str" cm="1">
        <f t="array" ref="AI2436">IFERROR(_xlfn.IFS(
AK2436="MPR ISSUE","PDH",
AK2436="BSS Hardware Issue","BSS",
AK2436="Sites strategiques, MLL, Pylone, etc.","ENVTECH",
AK2436="AKTIVCO DEFAUT GE &amp; POWER Cabinet","AKTIVCO",
AK2436="AKTIVCO Coupure ENEO &amp; Baisse de tension","AKTIVCO GRID ONLY",
AK2436="Coupure ENEO &amp; Baisse de tension","IHS GRID ONLY",
AK2436="Defaut GE &amp; POWER Cabinet","IHS",
AK2436="Sharing","Partners",
AK2436="Sites strategiques &amp; DataCenter","SST &amp; DC",
AK2436="Exclu","Exclu",
AK2436="SAT","SAT",
AK2436="SPARE-ISSUE","SPARE-ISSUE",
AK2436="Fiber CAmtel","TRANS_FO_CAMTEL",
AK2436="Fiber AOF","Fiber AOF",
AK2436="Projet OCM (HUAWEI)","TRAVAUX-HUAWEI",
AK2436="Projet OCM (NOKIA)","TRAVAUX-NOKIA",
AK2436="ACCESS-ISSUE","ACCESS-ISSUE",
AK2436="Projet OCM (ZTE, NOKIA, autres projets)","TRAVAUX OCM",
AK2436="No root CAuse","No root cause",
AK2436="ODU HS","PDH",
AK2436="IP &amp; VLAN","PDH",
AK2436="Warehouse HUAWEI","SPARE-ISSUE",
AK2436="SPARE-HS","SPARE-ISSUE",
AK2436="Power Telco","BSS",AK2436="no impacts","no impacts"
),"")</f>
        <v>No root cause</v>
      </c>
      <c r="AJ2436" s="56" t="str" cm="1">
        <f t="array" ref="AJ2436">IFERROR(_xlfn.IFS(
AK2436="MPR ISSUE","TX ISSUE",
AK2436="BSS Hardware Issue","RAN ISSUE",
AK2436="Sites strategiques, MLL, Pylone, etc.","ENVTECH",
AK2436="AKTIVCO DEFAUT GE &amp; POWER Cabinet","POWER ISSUE",
AK2436="AKTIVCO Coupure ENEO &amp; Baisse de tension","POWER ISSUE",
AK2436="Coupure ENEO &amp; Baisse de tension","POWER ISSUE",
AK2436="Defaut GE &amp; POWER Cabinet","POWER ISSUE",
AK2436="Sharing","POWER ISSUE",
AK2436="Sites strategiques &amp; DataCenter","POWER ISSUE",
AK2436="Exclu","Exclu",
AK2436="SAT","TX ISSUE",
AK2436="SPARE-ISSUE","SPARE-ISSUE",
AK2436="Fiber CAmtel","TX ISSUE",
AK2436="Fiber AOF","TX ISSUE",
AK2436="Projet OCM (HUAWEI)","TRAVAUX-HUAWEI",
AK2436="Projet OCM (NOKIA)","TRAVAUX -NOKIA",
AK2436="ACCESS-ISSUE","ACCESS-ISSUE",
AK2436="Projet OCM (ZTE, NOKIA, autres projets)","TRAVAUX OCM",
AK2436="No root CAuse","No root cause",
AK2436="ODU HS","TX ISSUE",
AK2436="IP &amp; VLAN","TX ISSUE",
AK2436="Warehouse HUAWEI","SPARE-ISSUE",
AK2436="SPARE-HS","SPARE-ISSUE",
AK2436="Power Telco","RAN ISSUE",AK2436="no impacts","no impacts"
),"")</f>
        <v>No root cause</v>
      </c>
      <c r="AK2436" s="81" t="s">
        <v>5620</v>
      </c>
      <c r="AL2436" s="56" t="str" cm="1">
        <f t="array" ref="AL2436">IFERROR(_xlfn.IFS(
AK2436="MPR ISSUE","ACTIVE",
AK2436="BSS Hardware Issue","ACTIVE",
AK2436="Sites strategiques, MLL, Pylone, etc.","PASSIVE",
AK2436="AKTIVCO DEFAUT GE &amp; POWER Cabinet","PASSIVE",
AK2436="AKTIVCO Coupure ENEO &amp; Baisse de tension","PASSIVE",
AK2436="Coupure ENEO &amp; Baisse de tension","PASSIVE",
AK2436="Defaut GE &amp; POWER Cabinet","PASSIVE",
AK2436="Sharing","PASSIVE",
AK2436="Sites strategiques &amp; DataCenter","PASSIVE",
AK2436="Exclu","Exclu",
AK2436="SAT","ACTIVE",
AK2436="SPARE-ISSUE","SPARE-ISSUE",
AK2436="Fiber CAmtel","ACTIVE",
AK2436="Fiber AOF","ACTIVE",
AK2436="Projet OCM (HUAWEI)","PLANNED WORKS",
AK2436="Projet OCM (NOKIA)","PLANNED WORKS",
AK2436="ACCESS-ISSUE","ACCESS-ISSUE",
AK2436="Projet OCM (ZTE, NOKIA, autres projets)","PLANNED WORKS",
AK2436="No root CAuse","No root cause",
AK2436="ODU HS","ACTIVE",
AK2436="IP &amp; VLAN","ACTIVE",
AK2436="Warehouse HUAWEI","SPARE-ISSUE",
AK2436="SPARE-HS","SPARE-ISSUE",
AK2436="Power Telco","ACTIVE", AK2436="no impacts","no impacts"
),"")</f>
        <v>No root cause</v>
      </c>
      <c r="AM2436" s="108" t="s">
        <v>5537</v>
      </c>
      <c r="AN2436" s="117" t="s">
        <v>5228</v>
      </c>
      <c r="AO2436" s="9"/>
      <c r="AP2436" s="23" t="s">
        <v>5537</v>
      </c>
      <c r="AQ2436" s="23" t="s">
        <v>5537</v>
      </c>
      <c r="AR2436" s="7"/>
      <c r="AS2436" s="6"/>
      <c r="AT2436" s="7"/>
      <c r="AU2436" s="3" t="s">
        <v>5537</v>
      </c>
      <c r="AV2436" s="24" t="s">
        <v>5537</v>
      </c>
      <c r="AW2436" s="24" t="s">
        <v>5537</v>
      </c>
      <c r="AX2436" s="24" t="s">
        <v>5537</v>
      </c>
      <c r="AY2436" s="24" t="s">
        <v>5537</v>
      </c>
      <c r="AZ2436" s="24" t="s">
        <v>5537</v>
      </c>
      <c r="BA2436" s="24" t="s">
        <v>5537</v>
      </c>
      <c r="BB2436" s="24" t="s">
        <v>5537</v>
      </c>
      <c r="BC2436" s="24" t="s">
        <v>5537</v>
      </c>
      <c r="BD2436" s="24" t="s">
        <v>5537</v>
      </c>
      <c r="BE2436" s="24" t="s">
        <v>5537</v>
      </c>
      <c r="BF2436" s="24" t="s">
        <v>5537</v>
      </c>
      <c r="BG2436" s="24" t="s">
        <v>5537</v>
      </c>
      <c r="BH2436" s="24" t="s">
        <v>5537</v>
      </c>
      <c r="BI2436" s="9" t="s">
        <v>5537</v>
      </c>
      <c r="BJ2436" s="14"/>
      <c r="BK2436" s="14" t="s">
        <v>5537</v>
      </c>
      <c r="BL2436" s="14" t="str">
        <f>_xlfn.XLOOKUP(B2436,'[4]cell downs 18042026 17h'!$B:$B,'[4]cell downs 18042026 17h'!$B:$B,"")</f>
        <v/>
      </c>
      <c r="BM2436" s="14" t="str">
        <f>_xlfn.XLOOKUP(B2436,'[5]Cells Huawei 19042026 15h'!$B:$B,'[5]Cells Huawei 19042026 15h'!$B:$B,"")</f>
        <v/>
      </c>
      <c r="BN2436" s="9" t="str">
        <f>_xlfn.XLOOKUP(B2436,'[6]cells down 19042026 9H40'!$B:$B,'[6]cells down 19042026 9H40'!$B:$B,"")</f>
        <v/>
      </c>
      <c r="BO2436" s="9" t="s">
        <v>5537</v>
      </c>
      <c r="BP2436" s="9" t="s">
        <v>5537</v>
      </c>
    </row>
    <row r="2437" spans="1:68" s="26" customFormat="1" x14ac:dyDescent="0.35">
      <c r="A2437" s="1" t="s">
        <v>5149</v>
      </c>
      <c r="B2437" s="8" t="s">
        <v>5150</v>
      </c>
      <c r="C2437" s="3" t="str">
        <f>_xlfn.XLOOKUP(B2437,'[1]daily break down'!$D:$D,'[1]daily break down'!$E:$E,"")</f>
        <v>NORD</v>
      </c>
      <c r="D2437" s="1" t="s">
        <v>21</v>
      </c>
      <c r="E2437" s="1" t="s">
        <v>710</v>
      </c>
      <c r="F2437" s="3" t="s">
        <v>23</v>
      </c>
      <c r="G2437" s="1" t="s">
        <v>5149</v>
      </c>
      <c r="H2437" s="39" t="str">
        <f>_xlfn.XLOOKUP(B2437,[2]CALCULATION!$B:$B,[2]CALCULATION!$H:$H,"")</f>
        <v>HUAWEI</v>
      </c>
      <c r="I2437" s="34">
        <v>0</v>
      </c>
      <c r="J2437" s="34">
        <v>0</v>
      </c>
      <c r="K2437" s="34">
        <v>0</v>
      </c>
      <c r="L2437" s="34">
        <v>0</v>
      </c>
      <c r="M2437" s="34">
        <v>0</v>
      </c>
      <c r="N2437" s="34">
        <v>0</v>
      </c>
      <c r="O2437" s="34">
        <v>0</v>
      </c>
      <c r="P2437" s="34">
        <v>0</v>
      </c>
      <c r="Q2437" s="34">
        <v>0</v>
      </c>
      <c r="R2437" s="34">
        <v>0</v>
      </c>
      <c r="S2437" s="109">
        <v>0</v>
      </c>
      <c r="T2437" s="109">
        <f>_xlfn.XLOOKUP(B2437,'[3]Nur des jours'!$B:$B,'[3]Nur des jours'!$U:$U,"")</f>
        <v>0</v>
      </c>
      <c r="U2437" s="109">
        <v>0</v>
      </c>
      <c r="V2437" s="109">
        <v>0</v>
      </c>
      <c r="W2437" s="109">
        <v>0</v>
      </c>
      <c r="X2437" s="109">
        <v>0</v>
      </c>
      <c r="Y2437" s="109">
        <v>0</v>
      </c>
      <c r="Z2437" s="109">
        <v>0</v>
      </c>
      <c r="AA2437" s="109">
        <v>0</v>
      </c>
      <c r="AB2437" s="109">
        <v>0</v>
      </c>
      <c r="AC2437" s="109">
        <v>0</v>
      </c>
      <c r="AD2437" s="109">
        <v>0</v>
      </c>
      <c r="AE2437" s="109">
        <v>0</v>
      </c>
      <c r="AF2437" s="109">
        <v>0</v>
      </c>
      <c r="AG2437" s="57" t="str">
        <f>_xlfn.XLOOKUP(B2437,[3]CALCULATION!$B:$B,[3]CALCULATION!$M:$M,"")</f>
        <v>Operationnel</v>
      </c>
      <c r="AH2437" s="57"/>
      <c r="AI2437" s="56" t="str" cm="1">
        <f t="array" ref="AI2437">IFERROR(_xlfn.IFS(
AK2437="MPR ISSUE","PDH",
AK2437="BSS Hardware Issue","BSS",
AK2437="Sites strategiques, MLL, Pylone, etc.","ENVTECH",
AK2437="AKTIVCO DEFAUT GE &amp; POWER Cabinet","AKTIVCO",
AK2437="AKTIVCO Coupure ENEO &amp; Baisse de tension","AKTIVCO GRID ONLY",
AK2437="Coupure ENEO &amp; Baisse de tension","IHS GRID ONLY",
AK2437="Defaut GE &amp; POWER Cabinet","IHS",
AK2437="Sharing","Partners",
AK2437="Sites strategiques &amp; DataCenter","SST &amp; DC",
AK2437="Exclu","Exclu",
AK2437="SAT","SAT",
AK2437="SPARE-ISSUE","SPARE-ISSUE",
AK2437="Fiber CAmtel","TRANS_FO_CAMTEL",
AK2437="Fiber AOF","Fiber AOF",
AK2437="Projet OCM (HUAWEI)","TRAVAUX-HUAWEI",
AK2437="Projet OCM (NOKIA)","TRAVAUX-NOKIA",
AK2437="ACCESS-ISSUE","ACCESS-ISSUE",
AK2437="Projet OCM (ZTE, NOKIA, autres projets)","TRAVAUX OCM",
AK2437="No root CAuse","No root cause",
AK2437="ODU HS","PDH",
AK2437="IP &amp; VLAN","PDH",
AK2437="Warehouse HUAWEI","SPARE-ISSUE",
AK2437="SPARE-HS","SPARE-ISSUE",
AK2437="Power Telco","BSS",AK2437="no impacts","no impacts"
),"")</f>
        <v>No root cause</v>
      </c>
      <c r="AJ2437" s="56" t="str" cm="1">
        <f t="array" ref="AJ2437">IFERROR(_xlfn.IFS(
AK2437="MPR ISSUE","TX ISSUE",
AK2437="BSS Hardware Issue","RAN ISSUE",
AK2437="Sites strategiques, MLL, Pylone, etc.","ENVTECH",
AK2437="AKTIVCO DEFAUT GE &amp; POWER Cabinet","POWER ISSUE",
AK2437="AKTIVCO Coupure ENEO &amp; Baisse de tension","POWER ISSUE",
AK2437="Coupure ENEO &amp; Baisse de tension","POWER ISSUE",
AK2437="Defaut GE &amp; POWER Cabinet","POWER ISSUE",
AK2437="Sharing","POWER ISSUE",
AK2437="Sites strategiques &amp; DataCenter","POWER ISSUE",
AK2437="Exclu","Exclu",
AK2437="SAT","TX ISSUE",
AK2437="SPARE-ISSUE","SPARE-ISSUE",
AK2437="Fiber CAmtel","TX ISSUE",
AK2437="Fiber AOF","TX ISSUE",
AK2437="Projet OCM (HUAWEI)","TRAVAUX-HUAWEI",
AK2437="Projet OCM (NOKIA)","TRAVAUX -NOKIA",
AK2437="ACCESS-ISSUE","ACCESS-ISSUE",
AK2437="Projet OCM (ZTE, NOKIA, autres projets)","TRAVAUX OCM",
AK2437="No root CAuse","No root cause",
AK2437="ODU HS","TX ISSUE",
AK2437="IP &amp; VLAN","TX ISSUE",
AK2437="Warehouse HUAWEI","SPARE-ISSUE",
AK2437="SPARE-HS","SPARE-ISSUE",
AK2437="Power Telco","RAN ISSUE",AK2437="no impacts","no impacts"
),"")</f>
        <v>No root cause</v>
      </c>
      <c r="AK2437" s="81" t="s">
        <v>5620</v>
      </c>
      <c r="AL2437" s="56" t="str" cm="1">
        <f t="array" ref="AL2437">IFERROR(_xlfn.IFS(
AK2437="MPR ISSUE","ACTIVE",
AK2437="BSS Hardware Issue","ACTIVE",
AK2437="Sites strategiques, MLL, Pylone, etc.","PASSIVE",
AK2437="AKTIVCO DEFAUT GE &amp; POWER Cabinet","PASSIVE",
AK2437="AKTIVCO Coupure ENEO &amp; Baisse de tension","PASSIVE",
AK2437="Coupure ENEO &amp; Baisse de tension","PASSIVE",
AK2437="Defaut GE &amp; POWER Cabinet","PASSIVE",
AK2437="Sharing","PASSIVE",
AK2437="Sites strategiques &amp; DataCenter","PASSIVE",
AK2437="Exclu","Exclu",
AK2437="SAT","ACTIVE",
AK2437="SPARE-ISSUE","SPARE-ISSUE",
AK2437="Fiber CAmtel","ACTIVE",
AK2437="Fiber AOF","ACTIVE",
AK2437="Projet OCM (HUAWEI)","PLANNED WORKS",
AK2437="Projet OCM (NOKIA)","PLANNED WORKS",
AK2437="ACCESS-ISSUE","ACCESS-ISSUE",
AK2437="Projet OCM (ZTE, NOKIA, autres projets)","PLANNED WORKS",
AK2437="No root CAuse","No root cause",
AK2437="ODU HS","ACTIVE",
AK2437="IP &amp; VLAN","ACTIVE",
AK2437="Warehouse HUAWEI","SPARE-ISSUE",
AK2437="SPARE-HS","SPARE-ISSUE",
AK2437="Power Telco","ACTIVE", AK2437="no impacts","no impacts"
),"")</f>
        <v>No root cause</v>
      </c>
      <c r="AM2437" s="108" t="s">
        <v>5537</v>
      </c>
      <c r="AN2437" s="117" t="s">
        <v>5150</v>
      </c>
      <c r="AO2437" s="9"/>
      <c r="AP2437" s="23" t="s">
        <v>5537</v>
      </c>
      <c r="AQ2437" s="23" t="s">
        <v>5537</v>
      </c>
      <c r="AR2437" s="7"/>
      <c r="AS2437" s="6"/>
      <c r="AT2437" s="7"/>
      <c r="AU2437" s="3" t="s">
        <v>5537</v>
      </c>
      <c r="AV2437" s="24" t="s">
        <v>5537</v>
      </c>
      <c r="AW2437" s="24" t="s">
        <v>5537</v>
      </c>
      <c r="AX2437" s="24" t="s">
        <v>5537</v>
      </c>
      <c r="AY2437" s="24" t="s">
        <v>5537</v>
      </c>
      <c r="AZ2437" s="24" t="s">
        <v>5537</v>
      </c>
      <c r="BA2437" s="24" t="s">
        <v>5537</v>
      </c>
      <c r="BB2437" s="24" t="s">
        <v>5537</v>
      </c>
      <c r="BC2437" s="24" t="s">
        <v>5537</v>
      </c>
      <c r="BD2437" s="24" t="s">
        <v>5537</v>
      </c>
      <c r="BE2437" s="24" t="s">
        <v>5537</v>
      </c>
      <c r="BF2437" s="24" t="s">
        <v>5537</v>
      </c>
      <c r="BG2437" s="24" t="s">
        <v>5537</v>
      </c>
      <c r="BH2437" s="24" t="s">
        <v>5537</v>
      </c>
      <c r="BI2437" s="9" t="s">
        <v>5537</v>
      </c>
      <c r="BJ2437" s="14"/>
      <c r="BK2437" s="14" t="s">
        <v>5537</v>
      </c>
      <c r="BL2437" s="14" t="str">
        <f>_xlfn.XLOOKUP(B2437,'[4]cell downs 18042026 17h'!$B:$B,'[4]cell downs 18042026 17h'!$B:$B,"")</f>
        <v/>
      </c>
      <c r="BM2437" s="14" t="str">
        <f>_xlfn.XLOOKUP(B2437,'[5]Cells Huawei 19042026 15h'!$B:$B,'[5]Cells Huawei 19042026 15h'!$B:$B,"")</f>
        <v/>
      </c>
      <c r="BN2437" s="9" t="str">
        <f>_xlfn.XLOOKUP(B2437,'[6]cells down 19042026 9H40'!$B:$B,'[6]cells down 19042026 9H40'!$B:$B,"")</f>
        <v/>
      </c>
      <c r="BO2437" s="9" t="s">
        <v>5537</v>
      </c>
      <c r="BP2437" s="9" t="s">
        <v>5537</v>
      </c>
    </row>
    <row r="2438" spans="1:68" s="26" customFormat="1" x14ac:dyDescent="0.35">
      <c r="A2438" s="2" t="s">
        <v>5155</v>
      </c>
      <c r="B2438" s="8" t="s">
        <v>5156</v>
      </c>
      <c r="C2438" s="3" t="str">
        <f>_xlfn.XLOOKUP(B2438,'[1]daily break down'!$D:$D,'[1]daily break down'!$E:$E,"")</f>
        <v>OUEST</v>
      </c>
      <c r="D2438" s="1" t="s">
        <v>1022</v>
      </c>
      <c r="E2438" s="1" t="s">
        <v>5157</v>
      </c>
      <c r="F2438" s="3" t="s">
        <v>102</v>
      </c>
      <c r="G2438" s="1" t="s">
        <v>5155</v>
      </c>
      <c r="H2438" s="39" t="str">
        <f>_xlfn.XLOOKUP(B2438,[2]CALCULATION!$B:$B,[2]CALCULATION!$H:$H,"")</f>
        <v>HUAWEI</v>
      </c>
      <c r="I2438" s="34">
        <v>0</v>
      </c>
      <c r="J2438" s="34">
        <v>0</v>
      </c>
      <c r="K2438" s="34">
        <v>0</v>
      </c>
      <c r="L2438" s="34">
        <v>0</v>
      </c>
      <c r="M2438" s="34">
        <v>0</v>
      </c>
      <c r="N2438" s="34">
        <v>0</v>
      </c>
      <c r="O2438" s="34">
        <v>0</v>
      </c>
      <c r="P2438" s="34">
        <v>0</v>
      </c>
      <c r="Q2438" s="34">
        <v>0</v>
      </c>
      <c r="R2438" s="34">
        <v>0</v>
      </c>
      <c r="S2438" s="109">
        <v>0</v>
      </c>
      <c r="T2438" s="109">
        <f>_xlfn.XLOOKUP(B2438,'[3]Nur des jours'!$B:$B,'[3]Nur des jours'!$U:$U,"")</f>
        <v>0</v>
      </c>
      <c r="U2438" s="109">
        <v>0</v>
      </c>
      <c r="V2438" s="109">
        <v>0</v>
      </c>
      <c r="W2438" s="109">
        <v>0</v>
      </c>
      <c r="X2438" s="109">
        <v>0</v>
      </c>
      <c r="Y2438" s="109">
        <v>0</v>
      </c>
      <c r="Z2438" s="109">
        <v>0</v>
      </c>
      <c r="AA2438" s="109">
        <v>0</v>
      </c>
      <c r="AB2438" s="109">
        <v>0</v>
      </c>
      <c r="AC2438" s="109">
        <v>0</v>
      </c>
      <c r="AD2438" s="109">
        <v>0</v>
      </c>
      <c r="AE2438" s="109">
        <v>0</v>
      </c>
      <c r="AF2438" s="109">
        <v>0</v>
      </c>
      <c r="AG2438" s="57" t="str">
        <f>_xlfn.XLOOKUP(B2438,[3]CALCULATION!$B:$B,[3]CALCULATION!$M:$M,"")</f>
        <v>Operationnel</v>
      </c>
      <c r="AH2438" s="57"/>
      <c r="AI2438" s="56" t="str" cm="1">
        <f t="array" ref="AI2438">IFERROR(_xlfn.IFS(
AK2438="MPR ISSUE","PDH",
AK2438="BSS Hardware Issue","BSS",
AK2438="Sites strategiques, MLL, Pylone, etc.","ENVTECH",
AK2438="AKTIVCO DEFAUT GE &amp; POWER Cabinet","AKTIVCO",
AK2438="AKTIVCO Coupure ENEO &amp; Baisse de tension","AKTIVCO GRID ONLY",
AK2438="Coupure ENEO &amp; Baisse de tension","IHS GRID ONLY",
AK2438="Defaut GE &amp; POWER Cabinet","IHS",
AK2438="Sharing","Partners",
AK2438="Sites strategiques &amp; DataCenter","SST &amp; DC",
AK2438="Exclu","Exclu",
AK2438="SAT","SAT",
AK2438="SPARE-ISSUE","SPARE-ISSUE",
AK2438="Fiber CAmtel","TRANS_FO_CAMTEL",
AK2438="Fiber AOF","Fiber AOF",
AK2438="Projet OCM (HUAWEI)","TRAVAUX-HUAWEI",
AK2438="Projet OCM (NOKIA)","TRAVAUX-NOKIA",
AK2438="ACCESS-ISSUE","ACCESS-ISSUE",
AK2438="Projet OCM (ZTE, NOKIA, autres projets)","TRAVAUX OCM",
AK2438="No root CAuse","No root cause",
AK2438="ODU HS","PDH",
AK2438="IP &amp; VLAN","PDH",
AK2438="Warehouse HUAWEI","SPARE-ISSUE",
AK2438="SPARE-HS","SPARE-ISSUE",
AK2438="Power Telco","BSS",AK2438="no impacts","no impacts"
),"")</f>
        <v>No root cause</v>
      </c>
      <c r="AJ2438" s="56" t="str" cm="1">
        <f t="array" ref="AJ2438">IFERROR(_xlfn.IFS(
AK2438="MPR ISSUE","TX ISSUE",
AK2438="BSS Hardware Issue","RAN ISSUE",
AK2438="Sites strategiques, MLL, Pylone, etc.","ENVTECH",
AK2438="AKTIVCO DEFAUT GE &amp; POWER Cabinet","POWER ISSUE",
AK2438="AKTIVCO Coupure ENEO &amp; Baisse de tension","POWER ISSUE",
AK2438="Coupure ENEO &amp; Baisse de tension","POWER ISSUE",
AK2438="Defaut GE &amp; POWER Cabinet","POWER ISSUE",
AK2438="Sharing","POWER ISSUE",
AK2438="Sites strategiques &amp; DataCenter","POWER ISSUE",
AK2438="Exclu","Exclu",
AK2438="SAT","TX ISSUE",
AK2438="SPARE-ISSUE","SPARE-ISSUE",
AK2438="Fiber CAmtel","TX ISSUE",
AK2438="Fiber AOF","TX ISSUE",
AK2438="Projet OCM (HUAWEI)","TRAVAUX-HUAWEI",
AK2438="Projet OCM (NOKIA)","TRAVAUX -NOKIA",
AK2438="ACCESS-ISSUE","ACCESS-ISSUE",
AK2438="Projet OCM (ZTE, NOKIA, autres projets)","TRAVAUX OCM",
AK2438="No root CAuse","No root cause",
AK2438="ODU HS","TX ISSUE",
AK2438="IP &amp; VLAN","TX ISSUE",
AK2438="Warehouse HUAWEI","SPARE-ISSUE",
AK2438="SPARE-HS","SPARE-ISSUE",
AK2438="Power Telco","RAN ISSUE",AK2438="no impacts","no impacts"
),"")</f>
        <v>No root cause</v>
      </c>
      <c r="AK2438" s="81" t="s">
        <v>5620</v>
      </c>
      <c r="AL2438" s="56" t="str" cm="1">
        <f t="array" ref="AL2438">IFERROR(_xlfn.IFS(
AK2438="MPR ISSUE","ACTIVE",
AK2438="BSS Hardware Issue","ACTIVE",
AK2438="Sites strategiques, MLL, Pylone, etc.","PASSIVE",
AK2438="AKTIVCO DEFAUT GE &amp; POWER Cabinet","PASSIVE",
AK2438="AKTIVCO Coupure ENEO &amp; Baisse de tension","PASSIVE",
AK2438="Coupure ENEO &amp; Baisse de tension","PASSIVE",
AK2438="Defaut GE &amp; POWER Cabinet","PASSIVE",
AK2438="Sharing","PASSIVE",
AK2438="Sites strategiques &amp; DataCenter","PASSIVE",
AK2438="Exclu","Exclu",
AK2438="SAT","ACTIVE",
AK2438="SPARE-ISSUE","SPARE-ISSUE",
AK2438="Fiber CAmtel","ACTIVE",
AK2438="Fiber AOF","ACTIVE",
AK2438="Projet OCM (HUAWEI)","PLANNED WORKS",
AK2438="Projet OCM (NOKIA)","PLANNED WORKS",
AK2438="ACCESS-ISSUE","ACCESS-ISSUE",
AK2438="Projet OCM (ZTE, NOKIA, autres projets)","PLANNED WORKS",
AK2438="No root CAuse","No root cause",
AK2438="ODU HS","ACTIVE",
AK2438="IP &amp; VLAN","ACTIVE",
AK2438="Warehouse HUAWEI","SPARE-ISSUE",
AK2438="SPARE-HS","SPARE-ISSUE",
AK2438="Power Telco","ACTIVE", AK2438="no impacts","no impacts"
),"")</f>
        <v>No root cause</v>
      </c>
      <c r="AM2438" s="108" t="s">
        <v>5537</v>
      </c>
      <c r="AN2438" s="117" t="s">
        <v>5156</v>
      </c>
      <c r="AO2438" s="9"/>
      <c r="AP2438" s="23" t="s">
        <v>5537</v>
      </c>
      <c r="AQ2438" s="23" t="s">
        <v>5537</v>
      </c>
      <c r="AR2438" s="7"/>
      <c r="AS2438" s="6"/>
      <c r="AT2438" s="7"/>
      <c r="AU2438" s="3" t="s">
        <v>5537</v>
      </c>
      <c r="AV2438" s="24" t="s">
        <v>5537</v>
      </c>
      <c r="AW2438" s="24" t="s">
        <v>5537</v>
      </c>
      <c r="AX2438" s="24" t="s">
        <v>5537</v>
      </c>
      <c r="AY2438" s="24" t="s">
        <v>5537</v>
      </c>
      <c r="AZ2438" s="24" t="s">
        <v>5537</v>
      </c>
      <c r="BA2438" s="24" t="s">
        <v>5537</v>
      </c>
      <c r="BB2438" s="24" t="s">
        <v>5537</v>
      </c>
      <c r="BC2438" s="24" t="s">
        <v>5537</v>
      </c>
      <c r="BD2438" s="24" t="s">
        <v>5537</v>
      </c>
      <c r="BE2438" s="24" t="s">
        <v>5537</v>
      </c>
      <c r="BF2438" s="24" t="s">
        <v>5537</v>
      </c>
      <c r="BG2438" s="24" t="s">
        <v>5537</v>
      </c>
      <c r="BH2438" s="24" t="s">
        <v>5537</v>
      </c>
      <c r="BI2438" s="9" t="s">
        <v>5537</v>
      </c>
      <c r="BJ2438" s="14"/>
      <c r="BK2438" s="14" t="s">
        <v>5537</v>
      </c>
      <c r="BL2438" s="14" t="str">
        <f>_xlfn.XLOOKUP(B2438,'[4]cell downs 18042026 17h'!$B:$B,'[4]cell downs 18042026 17h'!$B:$B,"")</f>
        <v/>
      </c>
      <c r="BM2438" s="14" t="str">
        <f>_xlfn.XLOOKUP(B2438,'[5]Cells Huawei 19042026 15h'!$B:$B,'[5]Cells Huawei 19042026 15h'!$B:$B,"")</f>
        <v/>
      </c>
      <c r="BN2438" s="9" t="str">
        <f>_xlfn.XLOOKUP(B2438,'[6]cells down 19042026 9H40'!$B:$B,'[6]cells down 19042026 9H40'!$B:$B,"")</f>
        <v/>
      </c>
      <c r="BO2438" s="9" t="s">
        <v>5537</v>
      </c>
      <c r="BP2438" s="9" t="s">
        <v>12</v>
      </c>
    </row>
    <row r="2439" spans="1:68" s="26" customFormat="1" x14ac:dyDescent="0.35">
      <c r="A2439" s="1" t="s">
        <v>5158</v>
      </c>
      <c r="B2439" s="8" t="s">
        <v>5159</v>
      </c>
      <c r="C2439" s="3" t="str">
        <f>_xlfn.XLOOKUP(B2439,'[1]daily break down'!$D:$D,'[1]daily break down'!$E:$E,"")</f>
        <v>OUEST</v>
      </c>
      <c r="D2439" s="1" t="s">
        <v>11</v>
      </c>
      <c r="E2439" s="1" t="s">
        <v>12</v>
      </c>
      <c r="F2439" s="3" t="s">
        <v>102</v>
      </c>
      <c r="G2439" s="1" t="s">
        <v>1365</v>
      </c>
      <c r="H2439" s="39" t="str">
        <f>_xlfn.XLOOKUP(B2439,[2]CALCULATION!$B:$B,[2]CALCULATION!$H:$H,"")</f>
        <v>Huawei</v>
      </c>
      <c r="I2439" s="34">
        <v>0</v>
      </c>
      <c r="J2439" s="34">
        <v>0</v>
      </c>
      <c r="K2439" s="34">
        <v>0</v>
      </c>
      <c r="L2439" s="34">
        <v>0</v>
      </c>
      <c r="M2439" s="34">
        <v>0</v>
      </c>
      <c r="N2439" s="34">
        <v>0</v>
      </c>
      <c r="O2439" s="34">
        <v>0</v>
      </c>
      <c r="P2439" s="34">
        <v>0</v>
      </c>
      <c r="Q2439" s="34">
        <v>0</v>
      </c>
      <c r="R2439" s="34">
        <v>0</v>
      </c>
      <c r="S2439" s="109">
        <v>0</v>
      </c>
      <c r="T2439" s="109">
        <f>_xlfn.XLOOKUP(B2439,'[3]Nur des jours'!$B:$B,'[3]Nur des jours'!$U:$U,"")</f>
        <v>0</v>
      </c>
      <c r="U2439" s="109">
        <v>0</v>
      </c>
      <c r="V2439" s="109">
        <v>0</v>
      </c>
      <c r="W2439" s="109">
        <v>0</v>
      </c>
      <c r="X2439" s="109">
        <v>0</v>
      </c>
      <c r="Y2439" s="109">
        <v>0</v>
      </c>
      <c r="Z2439" s="109">
        <v>0</v>
      </c>
      <c r="AA2439" s="109">
        <v>0</v>
      </c>
      <c r="AB2439" s="109">
        <v>0</v>
      </c>
      <c r="AC2439" s="109">
        <v>0</v>
      </c>
      <c r="AD2439" s="109">
        <v>0</v>
      </c>
      <c r="AE2439" s="109">
        <v>0</v>
      </c>
      <c r="AF2439" s="109">
        <v>0</v>
      </c>
      <c r="AG2439" s="57" t="str">
        <f>_xlfn.XLOOKUP(B2439,[3]CALCULATION!$B:$B,[3]CALCULATION!$M:$M,"")</f>
        <v>Operationnel</v>
      </c>
      <c r="AH2439" s="57"/>
      <c r="AI2439" s="56" t="str" cm="1">
        <f t="array" ref="AI2439">IFERROR(_xlfn.IFS(
AK2439="MPR ISSUE","PDH",
AK2439="BSS Hardware Issue","BSS",
AK2439="Sites strategiques, MLL, Pylone, etc.","ENVTECH",
AK2439="AKTIVCO DEFAUT GE &amp; POWER Cabinet","AKTIVCO",
AK2439="AKTIVCO Coupure ENEO &amp; Baisse de tension","AKTIVCO GRID ONLY",
AK2439="Coupure ENEO &amp; Baisse de tension","IHS GRID ONLY",
AK2439="Defaut GE &amp; POWER Cabinet","IHS",
AK2439="Sharing","Partners",
AK2439="Sites strategiques &amp; DataCenter","SST &amp; DC",
AK2439="Exclu","Exclu",
AK2439="SAT","SAT",
AK2439="SPARE-ISSUE","SPARE-ISSUE",
AK2439="Fiber CAmtel","TRANS_FO_CAMTEL",
AK2439="Fiber AOF","Fiber AOF",
AK2439="Projet OCM (HUAWEI)","TRAVAUX-HUAWEI",
AK2439="Projet OCM (NOKIA)","TRAVAUX-NOKIA",
AK2439="ACCESS-ISSUE","ACCESS-ISSUE",
AK2439="Projet OCM (ZTE, NOKIA, autres projets)","TRAVAUX OCM",
AK2439="No root CAuse","No root cause",
AK2439="ODU HS","PDH",
AK2439="IP &amp; VLAN","PDH",
AK2439="Warehouse HUAWEI","SPARE-ISSUE",
AK2439="SPARE-HS","SPARE-ISSUE",
AK2439="Power Telco","BSS",AK2439="no impacts","no impacts"
),"")</f>
        <v>No root cause</v>
      </c>
      <c r="AJ2439" s="56" t="str" cm="1">
        <f t="array" ref="AJ2439">IFERROR(_xlfn.IFS(
AK2439="MPR ISSUE","TX ISSUE",
AK2439="BSS Hardware Issue","RAN ISSUE",
AK2439="Sites strategiques, MLL, Pylone, etc.","ENVTECH",
AK2439="AKTIVCO DEFAUT GE &amp; POWER Cabinet","POWER ISSUE",
AK2439="AKTIVCO Coupure ENEO &amp; Baisse de tension","POWER ISSUE",
AK2439="Coupure ENEO &amp; Baisse de tension","POWER ISSUE",
AK2439="Defaut GE &amp; POWER Cabinet","POWER ISSUE",
AK2439="Sharing","POWER ISSUE",
AK2439="Sites strategiques &amp; DataCenter","POWER ISSUE",
AK2439="Exclu","Exclu",
AK2439="SAT","TX ISSUE",
AK2439="SPARE-ISSUE","SPARE-ISSUE",
AK2439="Fiber CAmtel","TX ISSUE",
AK2439="Fiber AOF","TX ISSUE",
AK2439="Projet OCM (HUAWEI)","TRAVAUX-HUAWEI",
AK2439="Projet OCM (NOKIA)","TRAVAUX -NOKIA",
AK2439="ACCESS-ISSUE","ACCESS-ISSUE",
AK2439="Projet OCM (ZTE, NOKIA, autres projets)","TRAVAUX OCM",
AK2439="No root CAuse","No root cause",
AK2439="ODU HS","TX ISSUE",
AK2439="IP &amp; VLAN","TX ISSUE",
AK2439="Warehouse HUAWEI","SPARE-ISSUE",
AK2439="SPARE-HS","SPARE-ISSUE",
AK2439="Power Telco","RAN ISSUE",AK2439="no impacts","no impacts"
),"")</f>
        <v>No root cause</v>
      </c>
      <c r="AK2439" s="81" t="s">
        <v>5620</v>
      </c>
      <c r="AL2439" s="56" t="str" cm="1">
        <f t="array" ref="AL2439">IFERROR(_xlfn.IFS(
AK2439="MPR ISSUE","ACTIVE",
AK2439="BSS Hardware Issue","ACTIVE",
AK2439="Sites strategiques, MLL, Pylone, etc.","PASSIVE",
AK2439="AKTIVCO DEFAUT GE &amp; POWER Cabinet","PASSIVE",
AK2439="AKTIVCO Coupure ENEO &amp; Baisse de tension","PASSIVE",
AK2439="Coupure ENEO &amp; Baisse de tension","PASSIVE",
AK2439="Defaut GE &amp; POWER Cabinet","PASSIVE",
AK2439="Sharing","PASSIVE",
AK2439="Sites strategiques &amp; DataCenter","PASSIVE",
AK2439="Exclu","Exclu",
AK2439="SAT","ACTIVE",
AK2439="SPARE-ISSUE","SPARE-ISSUE",
AK2439="Fiber CAmtel","ACTIVE",
AK2439="Fiber AOF","ACTIVE",
AK2439="Projet OCM (HUAWEI)","PLANNED WORKS",
AK2439="Projet OCM (NOKIA)","PLANNED WORKS",
AK2439="ACCESS-ISSUE","ACCESS-ISSUE",
AK2439="Projet OCM (ZTE, NOKIA, autres projets)","PLANNED WORKS",
AK2439="No root CAuse","No root cause",
AK2439="ODU HS","ACTIVE",
AK2439="IP &amp; VLAN","ACTIVE",
AK2439="Warehouse HUAWEI","SPARE-ISSUE",
AK2439="SPARE-HS","SPARE-ISSUE",
AK2439="Power Telco","ACTIVE", AK2439="no impacts","no impacts"
),"")</f>
        <v>No root cause</v>
      </c>
      <c r="AM2439" s="108" t="s">
        <v>5537</v>
      </c>
      <c r="AN2439" s="117" t="s">
        <v>5159</v>
      </c>
      <c r="AO2439" s="9"/>
      <c r="AP2439" s="23" t="s">
        <v>5537</v>
      </c>
      <c r="AQ2439" s="23" t="s">
        <v>5537</v>
      </c>
      <c r="AR2439" s="7"/>
      <c r="AS2439" s="6"/>
      <c r="AT2439" s="7"/>
      <c r="AU2439" s="3" t="s">
        <v>5537</v>
      </c>
      <c r="AV2439" s="24" t="s">
        <v>5537</v>
      </c>
      <c r="AW2439" s="24" t="s">
        <v>5537</v>
      </c>
      <c r="AX2439" s="24" t="s">
        <v>5537</v>
      </c>
      <c r="AY2439" s="24" t="s">
        <v>5537</v>
      </c>
      <c r="AZ2439" s="24" t="s">
        <v>5537</v>
      </c>
      <c r="BA2439" s="24" t="s">
        <v>5537</v>
      </c>
      <c r="BB2439" s="24" t="s">
        <v>5537</v>
      </c>
      <c r="BC2439" s="24" t="s">
        <v>5537</v>
      </c>
      <c r="BD2439" s="24" t="s">
        <v>5537</v>
      </c>
      <c r="BE2439" s="24" t="s">
        <v>5537</v>
      </c>
      <c r="BF2439" s="24" t="s">
        <v>5537</v>
      </c>
      <c r="BG2439" s="24" t="s">
        <v>5537</v>
      </c>
      <c r="BH2439" s="24" t="s">
        <v>5537</v>
      </c>
      <c r="BI2439" s="9" t="s">
        <v>5537</v>
      </c>
      <c r="BJ2439" s="14"/>
      <c r="BK2439" s="14" t="s">
        <v>5537</v>
      </c>
      <c r="BL2439" s="14" t="str">
        <f>_xlfn.XLOOKUP(B2439,'[4]cell downs 18042026 17h'!$B:$B,'[4]cell downs 18042026 17h'!$B:$B,"")</f>
        <v/>
      </c>
      <c r="BM2439" s="14" t="str">
        <f>_xlfn.XLOOKUP(B2439,'[5]Cells Huawei 19042026 15h'!$B:$B,'[5]Cells Huawei 19042026 15h'!$B:$B,"")</f>
        <v/>
      </c>
      <c r="BN2439" s="9" t="str">
        <f>_xlfn.XLOOKUP(B2439,'[6]cells down 19042026 9H40'!$B:$B,'[6]cells down 19042026 9H40'!$B:$B,"")</f>
        <v/>
      </c>
      <c r="BO2439" s="9" t="s">
        <v>5159</v>
      </c>
      <c r="BP2439" s="9" t="s">
        <v>12</v>
      </c>
    </row>
    <row r="2440" spans="1:68" s="26" customFormat="1" x14ac:dyDescent="0.35">
      <c r="A2440" s="1" t="s">
        <v>5160</v>
      </c>
      <c r="B2440" s="8" t="s">
        <v>5161</v>
      </c>
      <c r="C2440" s="3" t="str">
        <f>_xlfn.XLOOKUP(B2440,'[1]daily break down'!$D:$D,'[1]daily break down'!$E:$E,"")</f>
        <v>OUEST</v>
      </c>
      <c r="D2440" s="1" t="s">
        <v>11</v>
      </c>
      <c r="E2440" s="1" t="s">
        <v>12</v>
      </c>
      <c r="F2440" s="3" t="s">
        <v>102</v>
      </c>
      <c r="G2440" s="1" t="s">
        <v>5160</v>
      </c>
      <c r="H2440" s="39" t="str">
        <f>_xlfn.XLOOKUP(B2440,[2]CALCULATION!$B:$B,[2]CALCULATION!$H:$H,"")</f>
        <v>HUAWEI</v>
      </c>
      <c r="I2440" s="34">
        <v>0</v>
      </c>
      <c r="J2440" s="34">
        <v>0</v>
      </c>
      <c r="K2440" s="34">
        <v>0</v>
      </c>
      <c r="L2440" s="34">
        <v>0</v>
      </c>
      <c r="M2440" s="34">
        <v>0</v>
      </c>
      <c r="N2440" s="34">
        <v>0</v>
      </c>
      <c r="O2440" s="34">
        <v>0</v>
      </c>
      <c r="P2440" s="34">
        <v>0</v>
      </c>
      <c r="Q2440" s="34">
        <v>0</v>
      </c>
      <c r="R2440" s="34">
        <v>0</v>
      </c>
      <c r="S2440" s="109">
        <v>0</v>
      </c>
      <c r="T2440" s="109">
        <f>_xlfn.XLOOKUP(B2440,'[3]Nur des jours'!$B:$B,'[3]Nur des jours'!$U:$U,"")</f>
        <v>0</v>
      </c>
      <c r="U2440" s="109">
        <v>0</v>
      </c>
      <c r="V2440" s="109">
        <v>0</v>
      </c>
      <c r="W2440" s="109">
        <v>0</v>
      </c>
      <c r="X2440" s="109">
        <v>0</v>
      </c>
      <c r="Y2440" s="109">
        <v>0</v>
      </c>
      <c r="Z2440" s="109">
        <v>0</v>
      </c>
      <c r="AA2440" s="109">
        <v>0</v>
      </c>
      <c r="AB2440" s="109">
        <v>0</v>
      </c>
      <c r="AC2440" s="109">
        <v>0</v>
      </c>
      <c r="AD2440" s="109">
        <v>0</v>
      </c>
      <c r="AE2440" s="109">
        <v>0</v>
      </c>
      <c r="AF2440" s="109">
        <v>0</v>
      </c>
      <c r="AG2440" s="57" t="str">
        <f>_xlfn.XLOOKUP(B2440,[3]CALCULATION!$B:$B,[3]CALCULATION!$M:$M,"")</f>
        <v>Operationnel</v>
      </c>
      <c r="AH2440" s="57"/>
      <c r="AI2440" s="56" t="str" cm="1">
        <f t="array" ref="AI2440">IFERROR(_xlfn.IFS(
AK2440="MPR ISSUE","PDH",
AK2440="BSS Hardware Issue","BSS",
AK2440="Sites strategiques, MLL, Pylone, etc.","ENVTECH",
AK2440="AKTIVCO DEFAUT GE &amp; POWER Cabinet","AKTIVCO",
AK2440="AKTIVCO Coupure ENEO &amp; Baisse de tension","AKTIVCO GRID ONLY",
AK2440="Coupure ENEO &amp; Baisse de tension","IHS GRID ONLY",
AK2440="Defaut GE &amp; POWER Cabinet","IHS",
AK2440="Sharing","Partners",
AK2440="Sites strategiques &amp; DataCenter","SST &amp; DC",
AK2440="Exclu","Exclu",
AK2440="SAT","SAT",
AK2440="SPARE-ISSUE","SPARE-ISSUE",
AK2440="Fiber CAmtel","TRANS_FO_CAMTEL",
AK2440="Fiber AOF","Fiber AOF",
AK2440="Projet OCM (HUAWEI)","TRAVAUX-HUAWEI",
AK2440="Projet OCM (NOKIA)","TRAVAUX-NOKIA",
AK2440="ACCESS-ISSUE","ACCESS-ISSUE",
AK2440="Projet OCM (ZTE, NOKIA, autres projets)","TRAVAUX OCM",
AK2440="No root CAuse","No root cause",
AK2440="ODU HS","PDH",
AK2440="IP &amp; VLAN","PDH",
AK2440="Warehouse HUAWEI","SPARE-ISSUE",
AK2440="SPARE-HS","SPARE-ISSUE",
AK2440="Power Telco","BSS",AK2440="no impacts","no impacts"
),"")</f>
        <v>No root cause</v>
      </c>
      <c r="AJ2440" s="56" t="str" cm="1">
        <f t="array" ref="AJ2440">IFERROR(_xlfn.IFS(
AK2440="MPR ISSUE","TX ISSUE",
AK2440="BSS Hardware Issue","RAN ISSUE",
AK2440="Sites strategiques, MLL, Pylone, etc.","ENVTECH",
AK2440="AKTIVCO DEFAUT GE &amp; POWER Cabinet","POWER ISSUE",
AK2440="AKTIVCO Coupure ENEO &amp; Baisse de tension","POWER ISSUE",
AK2440="Coupure ENEO &amp; Baisse de tension","POWER ISSUE",
AK2440="Defaut GE &amp; POWER Cabinet","POWER ISSUE",
AK2440="Sharing","POWER ISSUE",
AK2440="Sites strategiques &amp; DataCenter","POWER ISSUE",
AK2440="Exclu","Exclu",
AK2440="SAT","TX ISSUE",
AK2440="SPARE-ISSUE","SPARE-ISSUE",
AK2440="Fiber CAmtel","TX ISSUE",
AK2440="Fiber AOF","TX ISSUE",
AK2440="Projet OCM (HUAWEI)","TRAVAUX-HUAWEI",
AK2440="Projet OCM (NOKIA)","TRAVAUX -NOKIA",
AK2440="ACCESS-ISSUE","ACCESS-ISSUE",
AK2440="Projet OCM (ZTE, NOKIA, autres projets)","TRAVAUX OCM",
AK2440="No root CAuse","No root cause",
AK2440="ODU HS","TX ISSUE",
AK2440="IP &amp; VLAN","TX ISSUE",
AK2440="Warehouse HUAWEI","SPARE-ISSUE",
AK2440="SPARE-HS","SPARE-ISSUE",
AK2440="Power Telco","RAN ISSUE",AK2440="no impacts","no impacts"
),"")</f>
        <v>No root cause</v>
      </c>
      <c r="AK2440" s="81" t="s">
        <v>5620</v>
      </c>
      <c r="AL2440" s="56" t="str" cm="1">
        <f t="array" ref="AL2440">IFERROR(_xlfn.IFS(
AK2440="MPR ISSUE","ACTIVE",
AK2440="BSS Hardware Issue","ACTIVE",
AK2440="Sites strategiques, MLL, Pylone, etc.","PASSIVE",
AK2440="AKTIVCO DEFAUT GE &amp; POWER Cabinet","PASSIVE",
AK2440="AKTIVCO Coupure ENEO &amp; Baisse de tension","PASSIVE",
AK2440="Coupure ENEO &amp; Baisse de tension","PASSIVE",
AK2440="Defaut GE &amp; POWER Cabinet","PASSIVE",
AK2440="Sharing","PASSIVE",
AK2440="Sites strategiques &amp; DataCenter","PASSIVE",
AK2440="Exclu","Exclu",
AK2440="SAT","ACTIVE",
AK2440="SPARE-ISSUE","SPARE-ISSUE",
AK2440="Fiber CAmtel","ACTIVE",
AK2440="Fiber AOF","ACTIVE",
AK2440="Projet OCM (HUAWEI)","PLANNED WORKS",
AK2440="Projet OCM (NOKIA)","PLANNED WORKS",
AK2440="ACCESS-ISSUE","ACCESS-ISSUE",
AK2440="Projet OCM (ZTE, NOKIA, autres projets)","PLANNED WORKS",
AK2440="No root CAuse","No root cause",
AK2440="ODU HS","ACTIVE",
AK2440="IP &amp; VLAN","ACTIVE",
AK2440="Warehouse HUAWEI","SPARE-ISSUE",
AK2440="SPARE-HS","SPARE-ISSUE",
AK2440="Power Telco","ACTIVE", AK2440="no impacts","no impacts"
),"")</f>
        <v>No root cause</v>
      </c>
      <c r="AM2440" s="108" t="s">
        <v>5537</v>
      </c>
      <c r="AN2440" s="117" t="s">
        <v>5161</v>
      </c>
      <c r="AO2440" s="9"/>
      <c r="AP2440" s="23" t="s">
        <v>5537</v>
      </c>
      <c r="AQ2440" s="23" t="s">
        <v>5537</v>
      </c>
      <c r="AR2440" s="7"/>
      <c r="AS2440" s="6"/>
      <c r="AT2440" s="7"/>
      <c r="AU2440" s="3" t="s">
        <v>5537</v>
      </c>
      <c r="AV2440" s="24" t="s">
        <v>5537</v>
      </c>
      <c r="AW2440" s="24" t="s">
        <v>5537</v>
      </c>
      <c r="AX2440" s="24" t="s">
        <v>5537</v>
      </c>
      <c r="AY2440" s="24" t="s">
        <v>5537</v>
      </c>
      <c r="AZ2440" s="24" t="s">
        <v>5537</v>
      </c>
      <c r="BA2440" s="24" t="s">
        <v>5537</v>
      </c>
      <c r="BB2440" s="24" t="s">
        <v>5537</v>
      </c>
      <c r="BC2440" s="24" t="s">
        <v>5537</v>
      </c>
      <c r="BD2440" s="24" t="s">
        <v>5537</v>
      </c>
      <c r="BE2440" s="24" t="s">
        <v>5537</v>
      </c>
      <c r="BF2440" s="24" t="s">
        <v>5537</v>
      </c>
      <c r="BG2440" s="24" t="s">
        <v>5537</v>
      </c>
      <c r="BH2440" s="24" t="s">
        <v>5537</v>
      </c>
      <c r="BI2440" s="9" t="s">
        <v>5537</v>
      </c>
      <c r="BJ2440" s="14"/>
      <c r="BK2440" s="14" t="s">
        <v>5537</v>
      </c>
      <c r="BL2440" s="14" t="str">
        <f>_xlfn.XLOOKUP(B2440,'[4]cell downs 18042026 17h'!$B:$B,'[4]cell downs 18042026 17h'!$B:$B,"")</f>
        <v/>
      </c>
      <c r="BM2440" s="14" t="str">
        <f>_xlfn.XLOOKUP(B2440,'[5]Cells Huawei 19042026 15h'!$B:$B,'[5]Cells Huawei 19042026 15h'!$B:$B,"")</f>
        <v/>
      </c>
      <c r="BN2440" s="9" t="str">
        <f>_xlfn.XLOOKUP(B2440,'[6]cells down 19042026 9H40'!$B:$B,'[6]cells down 19042026 9H40'!$B:$B,"")</f>
        <v/>
      </c>
      <c r="BO2440" s="9" t="s">
        <v>5161</v>
      </c>
      <c r="BP2440" s="9" t="s">
        <v>12</v>
      </c>
    </row>
    <row r="2441" spans="1:68" s="26" customFormat="1" x14ac:dyDescent="0.35">
      <c r="A2441" s="1" t="s">
        <v>5162</v>
      </c>
      <c r="B2441" s="8" t="s">
        <v>5163</v>
      </c>
      <c r="C2441" s="3" t="str">
        <f>_xlfn.XLOOKUP(B2441,'[1]daily break down'!$D:$D,'[1]daily break down'!$E:$E,"")</f>
        <v>OUEST</v>
      </c>
      <c r="D2441" s="1" t="s">
        <v>11</v>
      </c>
      <c r="E2441" s="1" t="s">
        <v>12</v>
      </c>
      <c r="F2441" s="3" t="s">
        <v>102</v>
      </c>
      <c r="G2441" s="1" t="s">
        <v>5162</v>
      </c>
      <c r="H2441" s="39" t="str">
        <f>_xlfn.XLOOKUP(B2441,[2]CALCULATION!$B:$B,[2]CALCULATION!$H:$H,"")</f>
        <v>HUAWEI</v>
      </c>
      <c r="I2441" s="34">
        <v>0</v>
      </c>
      <c r="J2441" s="34">
        <v>0</v>
      </c>
      <c r="K2441" s="34">
        <v>0</v>
      </c>
      <c r="L2441" s="34">
        <v>0</v>
      </c>
      <c r="M2441" s="34">
        <v>0</v>
      </c>
      <c r="N2441" s="34">
        <v>0</v>
      </c>
      <c r="O2441" s="34">
        <v>0</v>
      </c>
      <c r="P2441" s="34">
        <v>0</v>
      </c>
      <c r="Q2441" s="34">
        <v>0</v>
      </c>
      <c r="R2441" s="34">
        <v>0</v>
      </c>
      <c r="S2441" s="109">
        <v>0</v>
      </c>
      <c r="T2441" s="109">
        <f>_xlfn.XLOOKUP(B2441,'[3]Nur des jours'!$B:$B,'[3]Nur des jours'!$U:$U,"")</f>
        <v>0</v>
      </c>
      <c r="U2441" s="109">
        <v>0</v>
      </c>
      <c r="V2441" s="109">
        <v>0</v>
      </c>
      <c r="W2441" s="109">
        <v>0</v>
      </c>
      <c r="X2441" s="109">
        <v>0</v>
      </c>
      <c r="Y2441" s="109">
        <v>0</v>
      </c>
      <c r="Z2441" s="109">
        <v>0</v>
      </c>
      <c r="AA2441" s="109">
        <v>0</v>
      </c>
      <c r="AB2441" s="109">
        <v>0</v>
      </c>
      <c r="AC2441" s="109">
        <v>0</v>
      </c>
      <c r="AD2441" s="109">
        <v>0</v>
      </c>
      <c r="AE2441" s="109">
        <v>0</v>
      </c>
      <c r="AF2441" s="109">
        <v>0</v>
      </c>
      <c r="AG2441" s="57" t="str">
        <f>_xlfn.XLOOKUP(B2441,[3]CALCULATION!$B:$B,[3]CALCULATION!$M:$M,"")</f>
        <v>Operationnel</v>
      </c>
      <c r="AH2441" s="57"/>
      <c r="AI2441" s="56" t="str" cm="1">
        <f t="array" ref="AI2441">IFERROR(_xlfn.IFS(
AK2441="MPR ISSUE","PDH",
AK2441="BSS Hardware Issue","BSS",
AK2441="Sites strategiques, MLL, Pylone, etc.","ENVTECH",
AK2441="AKTIVCO DEFAUT GE &amp; POWER Cabinet","AKTIVCO",
AK2441="AKTIVCO Coupure ENEO &amp; Baisse de tension","AKTIVCO GRID ONLY",
AK2441="Coupure ENEO &amp; Baisse de tension","IHS GRID ONLY",
AK2441="Defaut GE &amp; POWER Cabinet","IHS",
AK2441="Sharing","Partners",
AK2441="Sites strategiques &amp; DataCenter","SST &amp; DC",
AK2441="Exclu","Exclu",
AK2441="SAT","SAT",
AK2441="SPARE-ISSUE","SPARE-ISSUE",
AK2441="Fiber CAmtel","TRANS_FO_CAMTEL",
AK2441="Fiber AOF","Fiber AOF",
AK2441="Projet OCM (HUAWEI)","TRAVAUX-HUAWEI",
AK2441="Projet OCM (NOKIA)","TRAVAUX-NOKIA",
AK2441="ACCESS-ISSUE","ACCESS-ISSUE",
AK2441="Projet OCM (ZTE, NOKIA, autres projets)","TRAVAUX OCM",
AK2441="No root CAuse","No root cause",
AK2441="ODU HS","PDH",
AK2441="IP &amp; VLAN","PDH",
AK2441="Warehouse HUAWEI","SPARE-ISSUE",
AK2441="SPARE-HS","SPARE-ISSUE",
AK2441="Power Telco","BSS",AK2441="no impacts","no impacts"
),"")</f>
        <v>No root cause</v>
      </c>
      <c r="AJ2441" s="56" t="str" cm="1">
        <f t="array" ref="AJ2441">IFERROR(_xlfn.IFS(
AK2441="MPR ISSUE","TX ISSUE",
AK2441="BSS Hardware Issue","RAN ISSUE",
AK2441="Sites strategiques, MLL, Pylone, etc.","ENVTECH",
AK2441="AKTIVCO DEFAUT GE &amp; POWER Cabinet","POWER ISSUE",
AK2441="AKTIVCO Coupure ENEO &amp; Baisse de tension","POWER ISSUE",
AK2441="Coupure ENEO &amp; Baisse de tension","POWER ISSUE",
AK2441="Defaut GE &amp; POWER Cabinet","POWER ISSUE",
AK2441="Sharing","POWER ISSUE",
AK2441="Sites strategiques &amp; DataCenter","POWER ISSUE",
AK2441="Exclu","Exclu",
AK2441="SAT","TX ISSUE",
AK2441="SPARE-ISSUE","SPARE-ISSUE",
AK2441="Fiber CAmtel","TX ISSUE",
AK2441="Fiber AOF","TX ISSUE",
AK2441="Projet OCM (HUAWEI)","TRAVAUX-HUAWEI",
AK2441="Projet OCM (NOKIA)","TRAVAUX -NOKIA",
AK2441="ACCESS-ISSUE","ACCESS-ISSUE",
AK2441="Projet OCM (ZTE, NOKIA, autres projets)","TRAVAUX OCM",
AK2441="No root CAuse","No root cause",
AK2441="ODU HS","TX ISSUE",
AK2441="IP &amp; VLAN","TX ISSUE",
AK2441="Warehouse HUAWEI","SPARE-ISSUE",
AK2441="SPARE-HS","SPARE-ISSUE",
AK2441="Power Telco","RAN ISSUE",AK2441="no impacts","no impacts"
),"")</f>
        <v>No root cause</v>
      </c>
      <c r="AK2441" s="81" t="s">
        <v>5620</v>
      </c>
      <c r="AL2441" s="56" t="str" cm="1">
        <f t="array" ref="AL2441">IFERROR(_xlfn.IFS(
AK2441="MPR ISSUE","ACTIVE",
AK2441="BSS Hardware Issue","ACTIVE",
AK2441="Sites strategiques, MLL, Pylone, etc.","PASSIVE",
AK2441="AKTIVCO DEFAUT GE &amp; POWER Cabinet","PASSIVE",
AK2441="AKTIVCO Coupure ENEO &amp; Baisse de tension","PASSIVE",
AK2441="Coupure ENEO &amp; Baisse de tension","PASSIVE",
AK2441="Defaut GE &amp; POWER Cabinet","PASSIVE",
AK2441="Sharing","PASSIVE",
AK2441="Sites strategiques &amp; DataCenter","PASSIVE",
AK2441="Exclu","Exclu",
AK2441="SAT","ACTIVE",
AK2441="SPARE-ISSUE","SPARE-ISSUE",
AK2441="Fiber CAmtel","ACTIVE",
AK2441="Fiber AOF","ACTIVE",
AK2441="Projet OCM (HUAWEI)","PLANNED WORKS",
AK2441="Projet OCM (NOKIA)","PLANNED WORKS",
AK2441="ACCESS-ISSUE","ACCESS-ISSUE",
AK2441="Projet OCM (ZTE, NOKIA, autres projets)","PLANNED WORKS",
AK2441="No root CAuse","No root cause",
AK2441="ODU HS","ACTIVE",
AK2441="IP &amp; VLAN","ACTIVE",
AK2441="Warehouse HUAWEI","SPARE-ISSUE",
AK2441="SPARE-HS","SPARE-ISSUE",
AK2441="Power Telco","ACTIVE", AK2441="no impacts","no impacts"
),"")</f>
        <v>No root cause</v>
      </c>
      <c r="AM2441" s="108" t="s">
        <v>5537</v>
      </c>
      <c r="AN2441" s="117" t="s">
        <v>5163</v>
      </c>
      <c r="AO2441" s="9"/>
      <c r="AP2441" s="23" t="s">
        <v>5537</v>
      </c>
      <c r="AQ2441" s="23" t="s">
        <v>5537</v>
      </c>
      <c r="AR2441" s="7"/>
      <c r="AS2441" s="6"/>
      <c r="AT2441" s="7"/>
      <c r="AU2441" s="3" t="s">
        <v>5537</v>
      </c>
      <c r="AV2441" s="24" t="s">
        <v>5537</v>
      </c>
      <c r="AW2441" s="24" t="s">
        <v>5537</v>
      </c>
      <c r="AX2441" s="24" t="s">
        <v>5537</v>
      </c>
      <c r="AY2441" s="24" t="s">
        <v>5537</v>
      </c>
      <c r="AZ2441" s="24" t="s">
        <v>5537</v>
      </c>
      <c r="BA2441" s="24" t="s">
        <v>5537</v>
      </c>
      <c r="BB2441" s="24" t="s">
        <v>5537</v>
      </c>
      <c r="BC2441" s="24" t="s">
        <v>5537</v>
      </c>
      <c r="BD2441" s="24" t="s">
        <v>5537</v>
      </c>
      <c r="BE2441" s="24" t="s">
        <v>5537</v>
      </c>
      <c r="BF2441" s="24" t="s">
        <v>5537</v>
      </c>
      <c r="BG2441" s="24" t="s">
        <v>5537</v>
      </c>
      <c r="BH2441" s="24" t="s">
        <v>5537</v>
      </c>
      <c r="BI2441" s="9" t="s">
        <v>5537</v>
      </c>
      <c r="BJ2441" s="14"/>
      <c r="BK2441" s="14" t="s">
        <v>5537</v>
      </c>
      <c r="BL2441" s="14" t="str">
        <f>_xlfn.XLOOKUP(B2441,'[4]cell downs 18042026 17h'!$B:$B,'[4]cell downs 18042026 17h'!$B:$B,"")</f>
        <v/>
      </c>
      <c r="BM2441" s="14" t="str">
        <f>_xlfn.XLOOKUP(B2441,'[5]Cells Huawei 19042026 15h'!$B:$B,'[5]Cells Huawei 19042026 15h'!$B:$B,"")</f>
        <v/>
      </c>
      <c r="BN2441" s="9" t="str">
        <f>_xlfn.XLOOKUP(B2441,'[6]cells down 19042026 9H40'!$B:$B,'[6]cells down 19042026 9H40'!$B:$B,"")</f>
        <v/>
      </c>
      <c r="BO2441" s="9" t="s">
        <v>5163</v>
      </c>
      <c r="BP2441" s="9" t="s">
        <v>12</v>
      </c>
    </row>
    <row r="2442" spans="1:68" s="26" customFormat="1" x14ac:dyDescent="0.35">
      <c r="A2442" s="1" t="s">
        <v>4243</v>
      </c>
      <c r="B2442" s="8" t="s">
        <v>5164</v>
      </c>
      <c r="C2442" s="3" t="str">
        <f>_xlfn.XLOOKUP(B2442,'[1]daily break down'!$D:$D,'[1]daily break down'!$E:$E,"")</f>
        <v>OUEST</v>
      </c>
      <c r="D2442" s="1" t="s">
        <v>11</v>
      </c>
      <c r="E2442" s="1" t="s">
        <v>12</v>
      </c>
      <c r="F2442" s="3" t="s">
        <v>102</v>
      </c>
      <c r="G2442" s="1" t="s">
        <v>4243</v>
      </c>
      <c r="H2442" s="39" t="str">
        <f>_xlfn.XLOOKUP(B2442,[2]CALCULATION!$B:$B,[2]CALCULATION!$H:$H,"")</f>
        <v>HUAWEI</v>
      </c>
      <c r="I2442" s="34">
        <v>0</v>
      </c>
      <c r="J2442" s="34">
        <v>0</v>
      </c>
      <c r="K2442" s="34">
        <v>0</v>
      </c>
      <c r="L2442" s="34">
        <v>0</v>
      </c>
      <c r="M2442" s="34">
        <v>0</v>
      </c>
      <c r="N2442" s="34">
        <v>0</v>
      </c>
      <c r="O2442" s="34">
        <v>0</v>
      </c>
      <c r="P2442" s="34">
        <v>0</v>
      </c>
      <c r="Q2442" s="34">
        <v>0</v>
      </c>
      <c r="R2442" s="34">
        <v>0</v>
      </c>
      <c r="S2442" s="109">
        <v>0</v>
      </c>
      <c r="T2442" s="109">
        <f>_xlfn.XLOOKUP(B2442,'[3]Nur des jours'!$B:$B,'[3]Nur des jours'!$U:$U,"")</f>
        <v>0</v>
      </c>
      <c r="U2442" s="109">
        <v>0</v>
      </c>
      <c r="V2442" s="109">
        <v>0</v>
      </c>
      <c r="W2442" s="109">
        <v>0</v>
      </c>
      <c r="X2442" s="109">
        <v>0</v>
      </c>
      <c r="Y2442" s="109">
        <v>0</v>
      </c>
      <c r="Z2442" s="109">
        <v>0</v>
      </c>
      <c r="AA2442" s="109">
        <v>0</v>
      </c>
      <c r="AB2442" s="109">
        <v>0</v>
      </c>
      <c r="AC2442" s="109">
        <v>0</v>
      </c>
      <c r="AD2442" s="109">
        <v>0</v>
      </c>
      <c r="AE2442" s="109">
        <v>0</v>
      </c>
      <c r="AF2442" s="109">
        <v>0</v>
      </c>
      <c r="AG2442" s="57" t="str">
        <f>_xlfn.XLOOKUP(B2442,[3]CALCULATION!$B:$B,[3]CALCULATION!$M:$M,"")</f>
        <v>Operationnel</v>
      </c>
      <c r="AH2442" s="57"/>
      <c r="AI2442" s="56" t="str" cm="1">
        <f t="array" ref="AI2442">IFERROR(_xlfn.IFS(
AK2442="MPR ISSUE","PDH",
AK2442="BSS Hardware Issue","BSS",
AK2442="Sites strategiques, MLL, Pylone, etc.","ENVTECH",
AK2442="AKTIVCO DEFAUT GE &amp; POWER Cabinet","AKTIVCO",
AK2442="AKTIVCO Coupure ENEO &amp; Baisse de tension","AKTIVCO GRID ONLY",
AK2442="Coupure ENEO &amp; Baisse de tension","IHS GRID ONLY",
AK2442="Defaut GE &amp; POWER Cabinet","IHS",
AK2442="Sharing","Partners",
AK2442="Sites strategiques &amp; DataCenter","SST &amp; DC",
AK2442="Exclu","Exclu",
AK2442="SAT","SAT",
AK2442="SPARE-ISSUE","SPARE-ISSUE",
AK2442="Fiber CAmtel","TRANS_FO_CAMTEL",
AK2442="Fiber AOF","Fiber AOF",
AK2442="Projet OCM (HUAWEI)","TRAVAUX-HUAWEI",
AK2442="Projet OCM (NOKIA)","TRAVAUX-NOKIA",
AK2442="ACCESS-ISSUE","ACCESS-ISSUE",
AK2442="Projet OCM (ZTE, NOKIA, autres projets)","TRAVAUX OCM",
AK2442="No root CAuse","No root cause",
AK2442="ODU HS","PDH",
AK2442="IP &amp; VLAN","PDH",
AK2442="Warehouse HUAWEI","SPARE-ISSUE",
AK2442="SPARE-HS","SPARE-ISSUE",
AK2442="Power Telco","BSS",AK2442="no impacts","no impacts"
),"")</f>
        <v>No root cause</v>
      </c>
      <c r="AJ2442" s="56" t="str" cm="1">
        <f t="array" ref="AJ2442">IFERROR(_xlfn.IFS(
AK2442="MPR ISSUE","TX ISSUE",
AK2442="BSS Hardware Issue","RAN ISSUE",
AK2442="Sites strategiques, MLL, Pylone, etc.","ENVTECH",
AK2442="AKTIVCO DEFAUT GE &amp; POWER Cabinet","POWER ISSUE",
AK2442="AKTIVCO Coupure ENEO &amp; Baisse de tension","POWER ISSUE",
AK2442="Coupure ENEO &amp; Baisse de tension","POWER ISSUE",
AK2442="Defaut GE &amp; POWER Cabinet","POWER ISSUE",
AK2442="Sharing","POWER ISSUE",
AK2442="Sites strategiques &amp; DataCenter","POWER ISSUE",
AK2442="Exclu","Exclu",
AK2442="SAT","TX ISSUE",
AK2442="SPARE-ISSUE","SPARE-ISSUE",
AK2442="Fiber CAmtel","TX ISSUE",
AK2442="Fiber AOF","TX ISSUE",
AK2442="Projet OCM (HUAWEI)","TRAVAUX-HUAWEI",
AK2442="Projet OCM (NOKIA)","TRAVAUX -NOKIA",
AK2442="ACCESS-ISSUE","ACCESS-ISSUE",
AK2442="Projet OCM (ZTE, NOKIA, autres projets)","TRAVAUX OCM",
AK2442="No root CAuse","No root cause",
AK2442="ODU HS","TX ISSUE",
AK2442="IP &amp; VLAN","TX ISSUE",
AK2442="Warehouse HUAWEI","SPARE-ISSUE",
AK2442="SPARE-HS","SPARE-ISSUE",
AK2442="Power Telco","RAN ISSUE",AK2442="no impacts","no impacts"
),"")</f>
        <v>No root cause</v>
      </c>
      <c r="AK2442" s="81" t="s">
        <v>5620</v>
      </c>
      <c r="AL2442" s="56" t="str" cm="1">
        <f t="array" ref="AL2442">IFERROR(_xlfn.IFS(
AK2442="MPR ISSUE","ACTIVE",
AK2442="BSS Hardware Issue","ACTIVE",
AK2442="Sites strategiques, MLL, Pylone, etc.","PASSIVE",
AK2442="AKTIVCO DEFAUT GE &amp; POWER Cabinet","PASSIVE",
AK2442="AKTIVCO Coupure ENEO &amp; Baisse de tension","PASSIVE",
AK2442="Coupure ENEO &amp; Baisse de tension","PASSIVE",
AK2442="Defaut GE &amp; POWER Cabinet","PASSIVE",
AK2442="Sharing","PASSIVE",
AK2442="Sites strategiques &amp; DataCenter","PASSIVE",
AK2442="Exclu","Exclu",
AK2442="SAT","ACTIVE",
AK2442="SPARE-ISSUE","SPARE-ISSUE",
AK2442="Fiber CAmtel","ACTIVE",
AK2442="Fiber AOF","ACTIVE",
AK2442="Projet OCM (HUAWEI)","PLANNED WORKS",
AK2442="Projet OCM (NOKIA)","PLANNED WORKS",
AK2442="ACCESS-ISSUE","ACCESS-ISSUE",
AK2442="Projet OCM (ZTE, NOKIA, autres projets)","PLANNED WORKS",
AK2442="No root CAuse","No root cause",
AK2442="ODU HS","ACTIVE",
AK2442="IP &amp; VLAN","ACTIVE",
AK2442="Warehouse HUAWEI","SPARE-ISSUE",
AK2442="SPARE-HS","SPARE-ISSUE",
AK2442="Power Telco","ACTIVE", AK2442="no impacts","no impacts"
),"")</f>
        <v>No root cause</v>
      </c>
      <c r="AM2442" s="108" t="s">
        <v>5537</v>
      </c>
      <c r="AN2442" s="117" t="s">
        <v>5164</v>
      </c>
      <c r="AO2442" s="9"/>
      <c r="AP2442" s="23" t="s">
        <v>5537</v>
      </c>
      <c r="AQ2442" s="23" t="s">
        <v>5537</v>
      </c>
      <c r="AR2442" s="7"/>
      <c r="AS2442" s="6"/>
      <c r="AT2442" s="7"/>
      <c r="AU2442" s="3" t="s">
        <v>5537</v>
      </c>
      <c r="AV2442" s="24" t="s">
        <v>5537</v>
      </c>
      <c r="AW2442" s="24" t="s">
        <v>5537</v>
      </c>
      <c r="AX2442" s="24" t="s">
        <v>5537</v>
      </c>
      <c r="AY2442" s="24" t="s">
        <v>5537</v>
      </c>
      <c r="AZ2442" s="24" t="s">
        <v>5537</v>
      </c>
      <c r="BA2442" s="24" t="s">
        <v>5537</v>
      </c>
      <c r="BB2442" s="24" t="s">
        <v>5537</v>
      </c>
      <c r="BC2442" s="24" t="s">
        <v>5537</v>
      </c>
      <c r="BD2442" s="24" t="s">
        <v>5537</v>
      </c>
      <c r="BE2442" s="24" t="s">
        <v>5537</v>
      </c>
      <c r="BF2442" s="24" t="s">
        <v>5537</v>
      </c>
      <c r="BG2442" s="24" t="s">
        <v>5537</v>
      </c>
      <c r="BH2442" s="24" t="s">
        <v>5537</v>
      </c>
      <c r="BI2442" s="9" t="s">
        <v>5537</v>
      </c>
      <c r="BJ2442" s="14"/>
      <c r="BK2442" s="14" t="s">
        <v>5537</v>
      </c>
      <c r="BL2442" s="14" t="str">
        <f>_xlfn.XLOOKUP(B2442,'[4]cell downs 18042026 17h'!$B:$B,'[4]cell downs 18042026 17h'!$B:$B,"")</f>
        <v/>
      </c>
      <c r="BM2442" s="14" t="str">
        <f>_xlfn.XLOOKUP(B2442,'[5]Cells Huawei 19042026 15h'!$B:$B,'[5]Cells Huawei 19042026 15h'!$B:$B,"")</f>
        <v/>
      </c>
      <c r="BN2442" s="9" t="str">
        <f>_xlfn.XLOOKUP(B2442,'[6]cells down 19042026 9H40'!$B:$B,'[6]cells down 19042026 9H40'!$B:$B,"")</f>
        <v/>
      </c>
      <c r="BO2442" s="9" t="s">
        <v>5164</v>
      </c>
      <c r="BP2442" s="9" t="s">
        <v>12</v>
      </c>
    </row>
    <row r="2443" spans="1:68" s="26" customFormat="1" x14ac:dyDescent="0.35">
      <c r="A2443" s="2" t="s">
        <v>5143</v>
      </c>
      <c r="B2443" s="8" t="s">
        <v>5165</v>
      </c>
      <c r="C2443" s="3" t="str">
        <f>_xlfn.XLOOKUP(B2443,'[1]daily break down'!$D:$D,'[1]daily break down'!$E:$E,"")</f>
        <v>OUEST</v>
      </c>
      <c r="D2443" s="1" t="s">
        <v>11</v>
      </c>
      <c r="E2443" s="1" t="s">
        <v>12</v>
      </c>
      <c r="F2443" s="3" t="s">
        <v>102</v>
      </c>
      <c r="G2443" s="1" t="s">
        <v>5143</v>
      </c>
      <c r="H2443" s="39" t="str">
        <f>_xlfn.XLOOKUP(B2443,[2]CALCULATION!$B:$B,[2]CALCULATION!$H:$H,"")</f>
        <v>HUAWEI</v>
      </c>
      <c r="I2443" s="34">
        <v>0</v>
      </c>
      <c r="J2443" s="34">
        <v>0</v>
      </c>
      <c r="K2443" s="34">
        <v>0</v>
      </c>
      <c r="L2443" s="34">
        <v>0</v>
      </c>
      <c r="M2443" s="34">
        <v>0</v>
      </c>
      <c r="N2443" s="34">
        <v>0</v>
      </c>
      <c r="O2443" s="34">
        <v>0</v>
      </c>
      <c r="P2443" s="34">
        <v>0</v>
      </c>
      <c r="Q2443" s="34">
        <v>0</v>
      </c>
      <c r="R2443" s="34">
        <v>0</v>
      </c>
      <c r="S2443" s="109">
        <v>0</v>
      </c>
      <c r="T2443" s="109">
        <f>_xlfn.XLOOKUP(B2443,'[3]Nur des jours'!$B:$B,'[3]Nur des jours'!$U:$U,"")</f>
        <v>0</v>
      </c>
      <c r="U2443" s="109">
        <v>0</v>
      </c>
      <c r="V2443" s="109">
        <v>0</v>
      </c>
      <c r="W2443" s="109">
        <v>0</v>
      </c>
      <c r="X2443" s="109">
        <v>0</v>
      </c>
      <c r="Y2443" s="109">
        <v>0</v>
      </c>
      <c r="Z2443" s="109">
        <v>0</v>
      </c>
      <c r="AA2443" s="109">
        <v>0</v>
      </c>
      <c r="AB2443" s="109">
        <v>0</v>
      </c>
      <c r="AC2443" s="109">
        <v>0</v>
      </c>
      <c r="AD2443" s="109">
        <v>0</v>
      </c>
      <c r="AE2443" s="109">
        <v>0</v>
      </c>
      <c r="AF2443" s="109">
        <v>0</v>
      </c>
      <c r="AG2443" s="57" t="str">
        <f>_xlfn.XLOOKUP(B2443,[3]CALCULATION!$B:$B,[3]CALCULATION!$M:$M,"")</f>
        <v>Operationnel</v>
      </c>
      <c r="AH2443" s="57"/>
      <c r="AI2443" s="56" t="str" cm="1">
        <f t="array" ref="AI2443">IFERROR(_xlfn.IFS(
AK2443="MPR ISSUE","PDH",
AK2443="BSS Hardware Issue","BSS",
AK2443="Sites strategiques, MLL, Pylone, etc.","ENVTECH",
AK2443="AKTIVCO DEFAUT GE &amp; POWER Cabinet","AKTIVCO",
AK2443="AKTIVCO Coupure ENEO &amp; Baisse de tension","AKTIVCO GRID ONLY",
AK2443="Coupure ENEO &amp; Baisse de tension","IHS GRID ONLY",
AK2443="Defaut GE &amp; POWER Cabinet","IHS",
AK2443="Sharing","Partners",
AK2443="Sites strategiques &amp; DataCenter","SST &amp; DC",
AK2443="Exclu","Exclu",
AK2443="SAT","SAT",
AK2443="SPARE-ISSUE","SPARE-ISSUE",
AK2443="Fiber CAmtel","TRANS_FO_CAMTEL",
AK2443="Fiber AOF","Fiber AOF",
AK2443="Projet OCM (HUAWEI)","TRAVAUX-HUAWEI",
AK2443="Projet OCM (NOKIA)","TRAVAUX-NOKIA",
AK2443="ACCESS-ISSUE","ACCESS-ISSUE",
AK2443="Projet OCM (ZTE, NOKIA, autres projets)","TRAVAUX OCM",
AK2443="No root CAuse","No root cause",
AK2443="ODU HS","PDH",
AK2443="IP &amp; VLAN","PDH",
AK2443="Warehouse HUAWEI","SPARE-ISSUE",
AK2443="SPARE-HS","SPARE-ISSUE",
AK2443="Power Telco","BSS",AK2443="no impacts","no impacts"
),"")</f>
        <v>No root cause</v>
      </c>
      <c r="AJ2443" s="56" t="str" cm="1">
        <f t="array" ref="AJ2443">IFERROR(_xlfn.IFS(
AK2443="MPR ISSUE","TX ISSUE",
AK2443="BSS Hardware Issue","RAN ISSUE",
AK2443="Sites strategiques, MLL, Pylone, etc.","ENVTECH",
AK2443="AKTIVCO DEFAUT GE &amp; POWER Cabinet","POWER ISSUE",
AK2443="AKTIVCO Coupure ENEO &amp; Baisse de tension","POWER ISSUE",
AK2443="Coupure ENEO &amp; Baisse de tension","POWER ISSUE",
AK2443="Defaut GE &amp; POWER Cabinet","POWER ISSUE",
AK2443="Sharing","POWER ISSUE",
AK2443="Sites strategiques &amp; DataCenter","POWER ISSUE",
AK2443="Exclu","Exclu",
AK2443="SAT","TX ISSUE",
AK2443="SPARE-ISSUE","SPARE-ISSUE",
AK2443="Fiber CAmtel","TX ISSUE",
AK2443="Fiber AOF","TX ISSUE",
AK2443="Projet OCM (HUAWEI)","TRAVAUX-HUAWEI",
AK2443="Projet OCM (NOKIA)","TRAVAUX -NOKIA",
AK2443="ACCESS-ISSUE","ACCESS-ISSUE",
AK2443="Projet OCM (ZTE, NOKIA, autres projets)","TRAVAUX OCM",
AK2443="No root CAuse","No root cause",
AK2443="ODU HS","TX ISSUE",
AK2443="IP &amp; VLAN","TX ISSUE",
AK2443="Warehouse HUAWEI","SPARE-ISSUE",
AK2443="SPARE-HS","SPARE-ISSUE",
AK2443="Power Telco","RAN ISSUE",AK2443="no impacts","no impacts"
),"")</f>
        <v>No root cause</v>
      </c>
      <c r="AK2443" s="81" t="s">
        <v>5620</v>
      </c>
      <c r="AL2443" s="56" t="str" cm="1">
        <f t="array" ref="AL2443">IFERROR(_xlfn.IFS(
AK2443="MPR ISSUE","ACTIVE",
AK2443="BSS Hardware Issue","ACTIVE",
AK2443="Sites strategiques, MLL, Pylone, etc.","PASSIVE",
AK2443="AKTIVCO DEFAUT GE &amp; POWER Cabinet","PASSIVE",
AK2443="AKTIVCO Coupure ENEO &amp; Baisse de tension","PASSIVE",
AK2443="Coupure ENEO &amp; Baisse de tension","PASSIVE",
AK2443="Defaut GE &amp; POWER Cabinet","PASSIVE",
AK2443="Sharing","PASSIVE",
AK2443="Sites strategiques &amp; DataCenter","PASSIVE",
AK2443="Exclu","Exclu",
AK2443="SAT","ACTIVE",
AK2443="SPARE-ISSUE","SPARE-ISSUE",
AK2443="Fiber CAmtel","ACTIVE",
AK2443="Fiber AOF","ACTIVE",
AK2443="Projet OCM (HUAWEI)","PLANNED WORKS",
AK2443="Projet OCM (NOKIA)","PLANNED WORKS",
AK2443="ACCESS-ISSUE","ACCESS-ISSUE",
AK2443="Projet OCM (ZTE, NOKIA, autres projets)","PLANNED WORKS",
AK2443="No root CAuse","No root cause",
AK2443="ODU HS","ACTIVE",
AK2443="IP &amp; VLAN","ACTIVE",
AK2443="Warehouse HUAWEI","SPARE-ISSUE",
AK2443="SPARE-HS","SPARE-ISSUE",
AK2443="Power Telco","ACTIVE", AK2443="no impacts","no impacts"
),"")</f>
        <v>No root cause</v>
      </c>
      <c r="AM2443" s="108" t="s">
        <v>5537</v>
      </c>
      <c r="AN2443" s="117" t="s">
        <v>5165</v>
      </c>
      <c r="AO2443" s="9"/>
      <c r="AP2443" s="23" t="s">
        <v>5537</v>
      </c>
      <c r="AQ2443" s="23" t="s">
        <v>5537</v>
      </c>
      <c r="AR2443" s="7"/>
      <c r="AS2443" s="6"/>
      <c r="AT2443" s="7"/>
      <c r="AU2443" s="3" t="s">
        <v>5537</v>
      </c>
      <c r="AV2443" s="24" t="s">
        <v>5537</v>
      </c>
      <c r="AW2443" s="24" t="s">
        <v>5537</v>
      </c>
      <c r="AX2443" s="24" t="s">
        <v>5537</v>
      </c>
      <c r="AY2443" s="24" t="s">
        <v>5537</v>
      </c>
      <c r="AZ2443" s="24" t="s">
        <v>5537</v>
      </c>
      <c r="BA2443" s="24" t="s">
        <v>5537</v>
      </c>
      <c r="BB2443" s="24" t="s">
        <v>5537</v>
      </c>
      <c r="BC2443" s="24" t="s">
        <v>5537</v>
      </c>
      <c r="BD2443" s="24" t="s">
        <v>5537</v>
      </c>
      <c r="BE2443" s="24" t="s">
        <v>5537</v>
      </c>
      <c r="BF2443" s="24" t="s">
        <v>5537</v>
      </c>
      <c r="BG2443" s="24" t="s">
        <v>5537</v>
      </c>
      <c r="BH2443" s="24" t="s">
        <v>5537</v>
      </c>
      <c r="BI2443" s="9" t="s">
        <v>5537</v>
      </c>
      <c r="BJ2443" s="14"/>
      <c r="BK2443" s="14" t="s">
        <v>5537</v>
      </c>
      <c r="BL2443" s="14" t="str">
        <f>_xlfn.XLOOKUP(B2443,'[4]cell downs 18042026 17h'!$B:$B,'[4]cell downs 18042026 17h'!$B:$B,"")</f>
        <v/>
      </c>
      <c r="BM2443" s="14" t="str">
        <f>_xlfn.XLOOKUP(B2443,'[5]Cells Huawei 19042026 15h'!$B:$B,'[5]Cells Huawei 19042026 15h'!$B:$B,"")</f>
        <v/>
      </c>
      <c r="BN2443" s="9" t="str">
        <f>_xlfn.XLOOKUP(B2443,'[6]cells down 19042026 9H40'!$B:$B,'[6]cells down 19042026 9H40'!$B:$B,"")</f>
        <v/>
      </c>
      <c r="BO2443" s="9" t="s">
        <v>5165</v>
      </c>
      <c r="BP2443" s="9" t="s">
        <v>12</v>
      </c>
    </row>
    <row r="2444" spans="1:68" s="26" customFormat="1" x14ac:dyDescent="0.35">
      <c r="A2444" s="1" t="s">
        <v>5170</v>
      </c>
      <c r="B2444" s="8" t="s">
        <v>5171</v>
      </c>
      <c r="C2444" s="3" t="str">
        <f>_xlfn.XLOOKUP(B2444,'[1]daily break down'!$D:$D,'[1]daily break down'!$E:$E,"")</f>
        <v>NORD-OUEST</v>
      </c>
      <c r="D2444" s="1" t="s">
        <v>11</v>
      </c>
      <c r="E2444" s="1" t="s">
        <v>12</v>
      </c>
      <c r="F2444" s="3" t="s">
        <v>102</v>
      </c>
      <c r="G2444" s="1" t="s">
        <v>5172</v>
      </c>
      <c r="H2444" s="39" t="str">
        <f>_xlfn.XLOOKUP(B2444,[2]CALCULATION!$B:$B,[2]CALCULATION!$H:$H,"")</f>
        <v>HUAWEI</v>
      </c>
      <c r="I2444" s="34">
        <v>0</v>
      </c>
      <c r="J2444" s="34">
        <v>0</v>
      </c>
      <c r="K2444" s="34">
        <v>0</v>
      </c>
      <c r="L2444" s="34">
        <v>0</v>
      </c>
      <c r="M2444" s="34">
        <v>0</v>
      </c>
      <c r="N2444" s="34">
        <v>0</v>
      </c>
      <c r="O2444" s="34">
        <v>0</v>
      </c>
      <c r="P2444" s="34">
        <v>0</v>
      </c>
      <c r="Q2444" s="34">
        <v>0</v>
      </c>
      <c r="R2444" s="34">
        <v>0</v>
      </c>
      <c r="S2444" s="109">
        <v>0</v>
      </c>
      <c r="T2444" s="109">
        <f>_xlfn.XLOOKUP(B2444,'[3]Nur des jours'!$B:$B,'[3]Nur des jours'!$U:$U,"")</f>
        <v>0</v>
      </c>
      <c r="U2444" s="109">
        <v>0</v>
      </c>
      <c r="V2444" s="109">
        <v>0</v>
      </c>
      <c r="W2444" s="109">
        <v>0</v>
      </c>
      <c r="X2444" s="109">
        <v>0</v>
      </c>
      <c r="Y2444" s="109">
        <v>0</v>
      </c>
      <c r="Z2444" s="109">
        <v>0</v>
      </c>
      <c r="AA2444" s="109">
        <v>0</v>
      </c>
      <c r="AB2444" s="109">
        <v>0</v>
      </c>
      <c r="AC2444" s="109">
        <v>0</v>
      </c>
      <c r="AD2444" s="109">
        <v>0</v>
      </c>
      <c r="AE2444" s="109">
        <v>0</v>
      </c>
      <c r="AF2444" s="109">
        <v>0</v>
      </c>
      <c r="AG2444" s="57" t="str">
        <f>_xlfn.XLOOKUP(B2444,[3]CALCULATION!$B:$B,[3]CALCULATION!$M:$M,"")</f>
        <v>Operationnel</v>
      </c>
      <c r="AH2444" s="57"/>
      <c r="AI2444" s="56" t="str" cm="1">
        <f t="array" ref="AI2444">IFERROR(_xlfn.IFS(
AK2444="MPR ISSUE","PDH",
AK2444="BSS Hardware Issue","BSS",
AK2444="Sites strategiques, MLL, Pylone, etc.","ENVTECH",
AK2444="AKTIVCO DEFAUT GE &amp; POWER Cabinet","AKTIVCO",
AK2444="AKTIVCO Coupure ENEO &amp; Baisse de tension","AKTIVCO GRID ONLY",
AK2444="Coupure ENEO &amp; Baisse de tension","IHS GRID ONLY",
AK2444="Defaut GE &amp; POWER Cabinet","IHS",
AK2444="Sharing","Partners",
AK2444="Sites strategiques &amp; DataCenter","SST &amp; DC",
AK2444="Exclu","Exclu",
AK2444="SAT","SAT",
AK2444="SPARE-ISSUE","SPARE-ISSUE",
AK2444="Fiber CAmtel","TRANS_FO_CAMTEL",
AK2444="Fiber AOF","Fiber AOF",
AK2444="Projet OCM (HUAWEI)","TRAVAUX-HUAWEI",
AK2444="Projet OCM (NOKIA)","TRAVAUX-NOKIA",
AK2444="ACCESS-ISSUE","ACCESS-ISSUE",
AK2444="Projet OCM (ZTE, NOKIA, autres projets)","TRAVAUX OCM",
AK2444="No root CAuse","No root cause",
AK2444="ODU HS","PDH",
AK2444="IP &amp; VLAN","PDH",
AK2444="Warehouse HUAWEI","SPARE-ISSUE",
AK2444="SPARE-HS","SPARE-ISSUE",
AK2444="Power Telco","BSS",AK2444="no impacts","no impacts"
),"")</f>
        <v>No root cause</v>
      </c>
      <c r="AJ2444" s="56" t="str" cm="1">
        <f t="array" ref="AJ2444">IFERROR(_xlfn.IFS(
AK2444="MPR ISSUE","TX ISSUE",
AK2444="BSS Hardware Issue","RAN ISSUE",
AK2444="Sites strategiques, MLL, Pylone, etc.","ENVTECH",
AK2444="AKTIVCO DEFAUT GE &amp; POWER Cabinet","POWER ISSUE",
AK2444="AKTIVCO Coupure ENEO &amp; Baisse de tension","POWER ISSUE",
AK2444="Coupure ENEO &amp; Baisse de tension","POWER ISSUE",
AK2444="Defaut GE &amp; POWER Cabinet","POWER ISSUE",
AK2444="Sharing","POWER ISSUE",
AK2444="Sites strategiques &amp; DataCenter","POWER ISSUE",
AK2444="Exclu","Exclu",
AK2444="SAT","TX ISSUE",
AK2444="SPARE-ISSUE","SPARE-ISSUE",
AK2444="Fiber CAmtel","TX ISSUE",
AK2444="Fiber AOF","TX ISSUE",
AK2444="Projet OCM (HUAWEI)","TRAVAUX-HUAWEI",
AK2444="Projet OCM (NOKIA)","TRAVAUX -NOKIA",
AK2444="ACCESS-ISSUE","ACCESS-ISSUE",
AK2444="Projet OCM (ZTE, NOKIA, autres projets)","TRAVAUX OCM",
AK2444="No root CAuse","No root cause",
AK2444="ODU HS","TX ISSUE",
AK2444="IP &amp; VLAN","TX ISSUE",
AK2444="Warehouse HUAWEI","SPARE-ISSUE",
AK2444="SPARE-HS","SPARE-ISSUE",
AK2444="Power Telco","RAN ISSUE",AK2444="no impacts","no impacts"
),"")</f>
        <v>No root cause</v>
      </c>
      <c r="AK2444" s="81" t="s">
        <v>5620</v>
      </c>
      <c r="AL2444" s="56" t="str" cm="1">
        <f t="array" ref="AL2444">IFERROR(_xlfn.IFS(
AK2444="MPR ISSUE","ACTIVE",
AK2444="BSS Hardware Issue","ACTIVE",
AK2444="Sites strategiques, MLL, Pylone, etc.","PASSIVE",
AK2444="AKTIVCO DEFAUT GE &amp; POWER Cabinet","PASSIVE",
AK2444="AKTIVCO Coupure ENEO &amp; Baisse de tension","PASSIVE",
AK2444="Coupure ENEO &amp; Baisse de tension","PASSIVE",
AK2444="Defaut GE &amp; POWER Cabinet","PASSIVE",
AK2444="Sharing","PASSIVE",
AK2444="Sites strategiques &amp; DataCenter","PASSIVE",
AK2444="Exclu","Exclu",
AK2444="SAT","ACTIVE",
AK2444="SPARE-ISSUE","SPARE-ISSUE",
AK2444="Fiber CAmtel","ACTIVE",
AK2444="Fiber AOF","ACTIVE",
AK2444="Projet OCM (HUAWEI)","PLANNED WORKS",
AK2444="Projet OCM (NOKIA)","PLANNED WORKS",
AK2444="ACCESS-ISSUE","ACCESS-ISSUE",
AK2444="Projet OCM (ZTE, NOKIA, autres projets)","PLANNED WORKS",
AK2444="No root CAuse","No root cause",
AK2444="ODU HS","ACTIVE",
AK2444="IP &amp; VLAN","ACTIVE",
AK2444="Warehouse HUAWEI","SPARE-ISSUE",
AK2444="SPARE-HS","SPARE-ISSUE",
AK2444="Power Telco","ACTIVE", AK2444="no impacts","no impacts"
),"")</f>
        <v>No root cause</v>
      </c>
      <c r="AM2444" s="108" t="s">
        <v>5537</v>
      </c>
      <c r="AN2444" s="117" t="s">
        <v>5171</v>
      </c>
      <c r="AO2444" s="9"/>
      <c r="AP2444" s="23" t="s">
        <v>5537</v>
      </c>
      <c r="AQ2444" s="23" t="s">
        <v>5537</v>
      </c>
      <c r="AR2444" s="7"/>
      <c r="AS2444" s="6"/>
      <c r="AT2444" s="7"/>
      <c r="AU2444" s="3" t="s">
        <v>5537</v>
      </c>
      <c r="AV2444" s="24" t="s">
        <v>5537</v>
      </c>
      <c r="AW2444" s="24" t="s">
        <v>5537</v>
      </c>
      <c r="AX2444" s="24" t="s">
        <v>5537</v>
      </c>
      <c r="AY2444" s="24" t="s">
        <v>5537</v>
      </c>
      <c r="AZ2444" s="24" t="s">
        <v>5537</v>
      </c>
      <c r="BA2444" s="24" t="s">
        <v>5537</v>
      </c>
      <c r="BB2444" s="24" t="s">
        <v>5537</v>
      </c>
      <c r="BC2444" s="24" t="s">
        <v>5537</v>
      </c>
      <c r="BD2444" s="24" t="s">
        <v>5537</v>
      </c>
      <c r="BE2444" s="24" t="s">
        <v>5537</v>
      </c>
      <c r="BF2444" s="24" t="s">
        <v>5537</v>
      </c>
      <c r="BG2444" s="24" t="s">
        <v>5537</v>
      </c>
      <c r="BH2444" s="24" t="s">
        <v>5537</v>
      </c>
      <c r="BI2444" s="9" t="s">
        <v>5537</v>
      </c>
      <c r="BJ2444" s="14"/>
      <c r="BK2444" s="14" t="s">
        <v>5537</v>
      </c>
      <c r="BL2444" s="14" t="str">
        <f>_xlfn.XLOOKUP(B2444,'[4]cell downs 18042026 17h'!$B:$B,'[4]cell downs 18042026 17h'!$B:$B,"")</f>
        <v/>
      </c>
      <c r="BM2444" s="14" t="str">
        <f>_xlfn.XLOOKUP(B2444,'[5]Cells Huawei 19042026 15h'!$B:$B,'[5]Cells Huawei 19042026 15h'!$B:$B,"")</f>
        <v/>
      </c>
      <c r="BN2444" s="9" t="str">
        <f>_xlfn.XLOOKUP(B2444,'[6]cells down 19042026 9H40'!$B:$B,'[6]cells down 19042026 9H40'!$B:$B,"")</f>
        <v/>
      </c>
      <c r="BO2444" s="9" t="s">
        <v>5171</v>
      </c>
      <c r="BP2444" s="9" t="s">
        <v>12</v>
      </c>
    </row>
    <row r="2445" spans="1:68" s="26" customFormat="1" x14ac:dyDescent="0.35">
      <c r="A2445" s="1" t="s">
        <v>5175</v>
      </c>
      <c r="B2445" s="8" t="s">
        <v>5176</v>
      </c>
      <c r="C2445" s="3" t="str">
        <f>_xlfn.XLOOKUP(B2445,'[1]daily break down'!$D:$D,'[1]daily break down'!$E:$E,"")</f>
        <v>OUEST</v>
      </c>
      <c r="D2445" s="1" t="s">
        <v>11</v>
      </c>
      <c r="E2445" s="1" t="s">
        <v>12</v>
      </c>
      <c r="F2445" s="3" t="s">
        <v>102</v>
      </c>
      <c r="G2445" s="1" t="s">
        <v>5177</v>
      </c>
      <c r="H2445" s="39" t="str">
        <f>_xlfn.XLOOKUP(B2445,[2]CALCULATION!$B:$B,[2]CALCULATION!$H:$H,"")</f>
        <v>HUAWEI</v>
      </c>
      <c r="I2445" s="34">
        <v>0</v>
      </c>
      <c r="J2445" s="34">
        <v>0</v>
      </c>
      <c r="K2445" s="34">
        <v>0</v>
      </c>
      <c r="L2445" s="34">
        <v>0</v>
      </c>
      <c r="M2445" s="34">
        <v>0</v>
      </c>
      <c r="N2445" s="34">
        <v>0</v>
      </c>
      <c r="O2445" s="34">
        <v>0</v>
      </c>
      <c r="P2445" s="34">
        <v>0</v>
      </c>
      <c r="Q2445" s="34">
        <v>0</v>
      </c>
      <c r="R2445" s="34">
        <v>0</v>
      </c>
      <c r="S2445" s="109">
        <v>0</v>
      </c>
      <c r="T2445" s="109">
        <f>_xlfn.XLOOKUP(B2445,'[3]Nur des jours'!$B:$B,'[3]Nur des jours'!$U:$U,"")</f>
        <v>0</v>
      </c>
      <c r="U2445" s="109">
        <v>0</v>
      </c>
      <c r="V2445" s="109">
        <v>0</v>
      </c>
      <c r="W2445" s="109">
        <v>0</v>
      </c>
      <c r="X2445" s="109">
        <v>0</v>
      </c>
      <c r="Y2445" s="109">
        <v>0</v>
      </c>
      <c r="Z2445" s="109">
        <v>0</v>
      </c>
      <c r="AA2445" s="109">
        <v>0</v>
      </c>
      <c r="AB2445" s="109">
        <v>0</v>
      </c>
      <c r="AC2445" s="109">
        <v>0</v>
      </c>
      <c r="AD2445" s="109">
        <v>0</v>
      </c>
      <c r="AE2445" s="109">
        <v>0</v>
      </c>
      <c r="AF2445" s="109">
        <v>0</v>
      </c>
      <c r="AG2445" s="57" t="str">
        <f>_xlfn.XLOOKUP(B2445,[3]CALCULATION!$B:$B,[3]CALCULATION!$M:$M,"")</f>
        <v>Operationnel</v>
      </c>
      <c r="AH2445" s="57"/>
      <c r="AI2445" s="56" t="str" cm="1">
        <f t="array" ref="AI2445">IFERROR(_xlfn.IFS(
AK2445="MPR ISSUE","PDH",
AK2445="BSS Hardware Issue","BSS",
AK2445="Sites strategiques, MLL, Pylone, etc.","ENVTECH",
AK2445="AKTIVCO DEFAUT GE &amp; POWER Cabinet","AKTIVCO",
AK2445="AKTIVCO Coupure ENEO &amp; Baisse de tension","AKTIVCO GRID ONLY",
AK2445="Coupure ENEO &amp; Baisse de tension","IHS GRID ONLY",
AK2445="Defaut GE &amp; POWER Cabinet","IHS",
AK2445="Sharing","Partners",
AK2445="Sites strategiques &amp; DataCenter","SST &amp; DC",
AK2445="Exclu","Exclu",
AK2445="SAT","SAT",
AK2445="SPARE-ISSUE","SPARE-ISSUE",
AK2445="Fiber CAmtel","TRANS_FO_CAMTEL",
AK2445="Fiber AOF","Fiber AOF",
AK2445="Projet OCM (HUAWEI)","TRAVAUX-HUAWEI",
AK2445="Projet OCM (NOKIA)","TRAVAUX-NOKIA",
AK2445="ACCESS-ISSUE","ACCESS-ISSUE",
AK2445="Projet OCM (ZTE, NOKIA, autres projets)","TRAVAUX OCM",
AK2445="No root CAuse","No root cause",
AK2445="ODU HS","PDH",
AK2445="IP &amp; VLAN","PDH",
AK2445="Warehouse HUAWEI","SPARE-ISSUE",
AK2445="SPARE-HS","SPARE-ISSUE",
AK2445="Power Telco","BSS",AK2445="no impacts","no impacts"
),"")</f>
        <v>No root cause</v>
      </c>
      <c r="AJ2445" s="56" t="str" cm="1">
        <f t="array" ref="AJ2445">IFERROR(_xlfn.IFS(
AK2445="MPR ISSUE","TX ISSUE",
AK2445="BSS Hardware Issue","RAN ISSUE",
AK2445="Sites strategiques, MLL, Pylone, etc.","ENVTECH",
AK2445="AKTIVCO DEFAUT GE &amp; POWER Cabinet","POWER ISSUE",
AK2445="AKTIVCO Coupure ENEO &amp; Baisse de tension","POWER ISSUE",
AK2445="Coupure ENEO &amp; Baisse de tension","POWER ISSUE",
AK2445="Defaut GE &amp; POWER Cabinet","POWER ISSUE",
AK2445="Sharing","POWER ISSUE",
AK2445="Sites strategiques &amp; DataCenter","POWER ISSUE",
AK2445="Exclu","Exclu",
AK2445="SAT","TX ISSUE",
AK2445="SPARE-ISSUE","SPARE-ISSUE",
AK2445="Fiber CAmtel","TX ISSUE",
AK2445="Fiber AOF","TX ISSUE",
AK2445="Projet OCM (HUAWEI)","TRAVAUX-HUAWEI",
AK2445="Projet OCM (NOKIA)","TRAVAUX -NOKIA",
AK2445="ACCESS-ISSUE","ACCESS-ISSUE",
AK2445="Projet OCM (ZTE, NOKIA, autres projets)","TRAVAUX OCM",
AK2445="No root CAuse","No root cause",
AK2445="ODU HS","TX ISSUE",
AK2445="IP &amp; VLAN","TX ISSUE",
AK2445="Warehouse HUAWEI","SPARE-ISSUE",
AK2445="SPARE-HS","SPARE-ISSUE",
AK2445="Power Telco","RAN ISSUE",AK2445="no impacts","no impacts"
),"")</f>
        <v>No root cause</v>
      </c>
      <c r="AK2445" s="81" t="s">
        <v>5620</v>
      </c>
      <c r="AL2445" s="56" t="str" cm="1">
        <f t="array" ref="AL2445">IFERROR(_xlfn.IFS(
AK2445="MPR ISSUE","ACTIVE",
AK2445="BSS Hardware Issue","ACTIVE",
AK2445="Sites strategiques, MLL, Pylone, etc.","PASSIVE",
AK2445="AKTIVCO DEFAUT GE &amp; POWER Cabinet","PASSIVE",
AK2445="AKTIVCO Coupure ENEO &amp; Baisse de tension","PASSIVE",
AK2445="Coupure ENEO &amp; Baisse de tension","PASSIVE",
AK2445="Defaut GE &amp; POWER Cabinet","PASSIVE",
AK2445="Sharing","PASSIVE",
AK2445="Sites strategiques &amp; DataCenter","PASSIVE",
AK2445="Exclu","Exclu",
AK2445="SAT","ACTIVE",
AK2445="SPARE-ISSUE","SPARE-ISSUE",
AK2445="Fiber CAmtel","ACTIVE",
AK2445="Fiber AOF","ACTIVE",
AK2445="Projet OCM (HUAWEI)","PLANNED WORKS",
AK2445="Projet OCM (NOKIA)","PLANNED WORKS",
AK2445="ACCESS-ISSUE","ACCESS-ISSUE",
AK2445="Projet OCM (ZTE, NOKIA, autres projets)","PLANNED WORKS",
AK2445="No root CAuse","No root cause",
AK2445="ODU HS","ACTIVE",
AK2445="IP &amp; VLAN","ACTIVE",
AK2445="Warehouse HUAWEI","SPARE-ISSUE",
AK2445="SPARE-HS","SPARE-ISSUE",
AK2445="Power Telco","ACTIVE", AK2445="no impacts","no impacts"
),"")</f>
        <v>No root cause</v>
      </c>
      <c r="AM2445" s="108" t="s">
        <v>5537</v>
      </c>
      <c r="AN2445" s="117" t="s">
        <v>5176</v>
      </c>
      <c r="AO2445" s="9"/>
      <c r="AP2445" s="23" t="s">
        <v>5537</v>
      </c>
      <c r="AQ2445" s="23" t="s">
        <v>5537</v>
      </c>
      <c r="AR2445" s="7"/>
      <c r="AS2445" s="6"/>
      <c r="AT2445" s="7"/>
      <c r="AU2445" s="3" t="s">
        <v>5537</v>
      </c>
      <c r="AV2445" s="24" t="s">
        <v>5537</v>
      </c>
      <c r="AW2445" s="24" t="s">
        <v>5537</v>
      </c>
      <c r="AX2445" s="24" t="s">
        <v>5537</v>
      </c>
      <c r="AY2445" s="24" t="s">
        <v>5537</v>
      </c>
      <c r="AZ2445" s="24" t="s">
        <v>5537</v>
      </c>
      <c r="BA2445" s="24" t="s">
        <v>5537</v>
      </c>
      <c r="BB2445" s="24" t="s">
        <v>5537</v>
      </c>
      <c r="BC2445" s="24" t="s">
        <v>5537</v>
      </c>
      <c r="BD2445" s="24" t="s">
        <v>5537</v>
      </c>
      <c r="BE2445" s="24" t="s">
        <v>5537</v>
      </c>
      <c r="BF2445" s="24" t="s">
        <v>5537</v>
      </c>
      <c r="BG2445" s="24" t="s">
        <v>5537</v>
      </c>
      <c r="BH2445" s="24" t="s">
        <v>5537</v>
      </c>
      <c r="BI2445" s="9" t="s">
        <v>5537</v>
      </c>
      <c r="BJ2445" s="14"/>
      <c r="BK2445" s="14" t="s">
        <v>5537</v>
      </c>
      <c r="BL2445" s="14" t="str">
        <f>_xlfn.XLOOKUP(B2445,'[4]cell downs 18042026 17h'!$B:$B,'[4]cell downs 18042026 17h'!$B:$B,"")</f>
        <v/>
      </c>
      <c r="BM2445" s="14" t="str">
        <f>_xlfn.XLOOKUP(B2445,'[5]Cells Huawei 19042026 15h'!$B:$B,'[5]Cells Huawei 19042026 15h'!$B:$B,"")</f>
        <v/>
      </c>
      <c r="BN2445" s="9" t="str">
        <f>_xlfn.XLOOKUP(B2445,'[6]cells down 19042026 9H40'!$B:$B,'[6]cells down 19042026 9H40'!$B:$B,"")</f>
        <v/>
      </c>
      <c r="BO2445" s="9" t="s">
        <v>5176</v>
      </c>
      <c r="BP2445" s="9" t="s">
        <v>5537</v>
      </c>
    </row>
    <row r="2446" spans="1:68" s="26" customFormat="1" x14ac:dyDescent="0.35">
      <c r="A2446" s="1" t="s">
        <v>5178</v>
      </c>
      <c r="B2446" s="8" t="s">
        <v>5179</v>
      </c>
      <c r="C2446" s="3" t="str">
        <f>_xlfn.XLOOKUP(B2446,'[1]daily break down'!$D:$D,'[1]daily break down'!$E:$E,"")</f>
        <v>OUEST</v>
      </c>
      <c r="D2446" s="1" t="s">
        <v>21</v>
      </c>
      <c r="E2446" s="1" t="s">
        <v>122</v>
      </c>
      <c r="F2446" s="3" t="s">
        <v>102</v>
      </c>
      <c r="G2446" s="1" t="s">
        <v>4407</v>
      </c>
      <c r="H2446" s="39" t="str">
        <f>_xlfn.XLOOKUP(B2446,[2]CALCULATION!$B:$B,[2]CALCULATION!$H:$H,"")</f>
        <v>HUAWEI</v>
      </c>
      <c r="I2446" s="34">
        <v>0</v>
      </c>
      <c r="J2446" s="34">
        <v>0</v>
      </c>
      <c r="K2446" s="34">
        <v>0</v>
      </c>
      <c r="L2446" s="34">
        <v>0</v>
      </c>
      <c r="M2446" s="34">
        <v>0</v>
      </c>
      <c r="N2446" s="34">
        <v>0</v>
      </c>
      <c r="O2446" s="34">
        <v>0</v>
      </c>
      <c r="P2446" s="34">
        <v>0</v>
      </c>
      <c r="Q2446" s="34">
        <v>0</v>
      </c>
      <c r="R2446" s="34">
        <v>0</v>
      </c>
      <c r="S2446" s="109">
        <v>0</v>
      </c>
      <c r="T2446" s="109">
        <f>_xlfn.XLOOKUP(B2446,'[3]Nur des jours'!$B:$B,'[3]Nur des jours'!$U:$U,"")</f>
        <v>0</v>
      </c>
      <c r="U2446" s="109">
        <v>0</v>
      </c>
      <c r="V2446" s="109">
        <v>0</v>
      </c>
      <c r="W2446" s="109">
        <v>0</v>
      </c>
      <c r="X2446" s="109">
        <v>0</v>
      </c>
      <c r="Y2446" s="109">
        <v>0</v>
      </c>
      <c r="Z2446" s="109">
        <v>0</v>
      </c>
      <c r="AA2446" s="109">
        <v>0</v>
      </c>
      <c r="AB2446" s="109">
        <v>0</v>
      </c>
      <c r="AC2446" s="109">
        <v>0</v>
      </c>
      <c r="AD2446" s="109">
        <v>0</v>
      </c>
      <c r="AE2446" s="109">
        <v>0</v>
      </c>
      <c r="AF2446" s="109">
        <v>0</v>
      </c>
      <c r="AG2446" s="57" t="str">
        <f>_xlfn.XLOOKUP(B2446,[3]CALCULATION!$B:$B,[3]CALCULATION!$M:$M,"")</f>
        <v>Operationnel</v>
      </c>
      <c r="AH2446" s="57"/>
      <c r="AI2446" s="56" t="str" cm="1">
        <f t="array" ref="AI2446">IFERROR(_xlfn.IFS(
AK2446="MPR ISSUE","PDH",
AK2446="BSS Hardware Issue","BSS",
AK2446="Sites strategiques, MLL, Pylone, etc.","ENVTECH",
AK2446="AKTIVCO DEFAUT GE &amp; POWER Cabinet","AKTIVCO",
AK2446="AKTIVCO Coupure ENEO &amp; Baisse de tension","AKTIVCO GRID ONLY",
AK2446="Coupure ENEO &amp; Baisse de tension","IHS GRID ONLY",
AK2446="Defaut GE &amp; POWER Cabinet","IHS",
AK2446="Sharing","Partners",
AK2446="Sites strategiques &amp; DataCenter","SST &amp; DC",
AK2446="Exclu","Exclu",
AK2446="SAT","SAT",
AK2446="SPARE-ISSUE","SPARE-ISSUE",
AK2446="Fiber CAmtel","TRANS_FO_CAMTEL",
AK2446="Fiber AOF","Fiber AOF",
AK2446="Projet OCM (HUAWEI)","TRAVAUX-HUAWEI",
AK2446="Projet OCM (NOKIA)","TRAVAUX-NOKIA",
AK2446="ACCESS-ISSUE","ACCESS-ISSUE",
AK2446="Projet OCM (ZTE, NOKIA, autres projets)","TRAVAUX OCM",
AK2446="No root CAuse","No root cause",
AK2446="ODU HS","PDH",
AK2446="IP &amp; VLAN","PDH",
AK2446="Warehouse HUAWEI","SPARE-ISSUE",
AK2446="SPARE-HS","SPARE-ISSUE",
AK2446="Power Telco","BSS",AK2446="no impacts","no impacts"
),"")</f>
        <v>No root cause</v>
      </c>
      <c r="AJ2446" s="56" t="str" cm="1">
        <f t="array" ref="AJ2446">IFERROR(_xlfn.IFS(
AK2446="MPR ISSUE","TX ISSUE",
AK2446="BSS Hardware Issue","RAN ISSUE",
AK2446="Sites strategiques, MLL, Pylone, etc.","ENVTECH",
AK2446="AKTIVCO DEFAUT GE &amp; POWER Cabinet","POWER ISSUE",
AK2446="AKTIVCO Coupure ENEO &amp; Baisse de tension","POWER ISSUE",
AK2446="Coupure ENEO &amp; Baisse de tension","POWER ISSUE",
AK2446="Defaut GE &amp; POWER Cabinet","POWER ISSUE",
AK2446="Sharing","POWER ISSUE",
AK2446="Sites strategiques &amp; DataCenter","POWER ISSUE",
AK2446="Exclu","Exclu",
AK2446="SAT","TX ISSUE",
AK2446="SPARE-ISSUE","SPARE-ISSUE",
AK2446="Fiber CAmtel","TX ISSUE",
AK2446="Fiber AOF","TX ISSUE",
AK2446="Projet OCM (HUAWEI)","TRAVAUX-HUAWEI",
AK2446="Projet OCM (NOKIA)","TRAVAUX -NOKIA",
AK2446="ACCESS-ISSUE","ACCESS-ISSUE",
AK2446="Projet OCM (ZTE, NOKIA, autres projets)","TRAVAUX OCM",
AK2446="No root CAuse","No root cause",
AK2446="ODU HS","TX ISSUE",
AK2446="IP &amp; VLAN","TX ISSUE",
AK2446="Warehouse HUAWEI","SPARE-ISSUE",
AK2446="SPARE-HS","SPARE-ISSUE",
AK2446="Power Telco","RAN ISSUE",AK2446="no impacts","no impacts"
),"")</f>
        <v>No root cause</v>
      </c>
      <c r="AK2446" s="81" t="s">
        <v>5620</v>
      </c>
      <c r="AL2446" s="56" t="str" cm="1">
        <f t="array" ref="AL2446">IFERROR(_xlfn.IFS(
AK2446="MPR ISSUE","ACTIVE",
AK2446="BSS Hardware Issue","ACTIVE",
AK2446="Sites strategiques, MLL, Pylone, etc.","PASSIVE",
AK2446="AKTIVCO DEFAUT GE &amp; POWER Cabinet","PASSIVE",
AK2446="AKTIVCO Coupure ENEO &amp; Baisse de tension","PASSIVE",
AK2446="Coupure ENEO &amp; Baisse de tension","PASSIVE",
AK2446="Defaut GE &amp; POWER Cabinet","PASSIVE",
AK2446="Sharing","PASSIVE",
AK2446="Sites strategiques &amp; DataCenter","PASSIVE",
AK2446="Exclu","Exclu",
AK2446="SAT","ACTIVE",
AK2446="SPARE-ISSUE","SPARE-ISSUE",
AK2446="Fiber CAmtel","ACTIVE",
AK2446="Fiber AOF","ACTIVE",
AK2446="Projet OCM (HUAWEI)","PLANNED WORKS",
AK2446="Projet OCM (NOKIA)","PLANNED WORKS",
AK2446="ACCESS-ISSUE","ACCESS-ISSUE",
AK2446="Projet OCM (ZTE, NOKIA, autres projets)","PLANNED WORKS",
AK2446="No root CAuse","No root cause",
AK2446="ODU HS","ACTIVE",
AK2446="IP &amp; VLAN","ACTIVE",
AK2446="Warehouse HUAWEI","SPARE-ISSUE",
AK2446="SPARE-HS","SPARE-ISSUE",
AK2446="Power Telco","ACTIVE", AK2446="no impacts","no impacts"
),"")</f>
        <v>No root cause</v>
      </c>
      <c r="AM2446" s="108" t="s">
        <v>5537</v>
      </c>
      <c r="AN2446" s="117" t="s">
        <v>5179</v>
      </c>
      <c r="AO2446" s="9"/>
      <c r="AP2446" s="23" t="s">
        <v>5537</v>
      </c>
      <c r="AQ2446" s="23" t="s">
        <v>5537</v>
      </c>
      <c r="AR2446" s="7"/>
      <c r="AS2446" s="6"/>
      <c r="AT2446" s="7"/>
      <c r="AU2446" s="3" t="s">
        <v>5537</v>
      </c>
      <c r="AV2446" s="24" t="s">
        <v>5537</v>
      </c>
      <c r="AW2446" s="24" t="s">
        <v>5537</v>
      </c>
      <c r="AX2446" s="24" t="s">
        <v>5537</v>
      </c>
      <c r="AY2446" s="24" t="s">
        <v>5537</v>
      </c>
      <c r="AZ2446" s="24" t="s">
        <v>5537</v>
      </c>
      <c r="BA2446" s="24" t="s">
        <v>5537</v>
      </c>
      <c r="BB2446" s="24" t="s">
        <v>5537</v>
      </c>
      <c r="BC2446" s="24" t="s">
        <v>5537</v>
      </c>
      <c r="BD2446" s="24" t="s">
        <v>5537</v>
      </c>
      <c r="BE2446" s="24" t="s">
        <v>5537</v>
      </c>
      <c r="BF2446" s="24" t="s">
        <v>5537</v>
      </c>
      <c r="BG2446" s="24" t="s">
        <v>5537</v>
      </c>
      <c r="BH2446" s="24" t="s">
        <v>5537</v>
      </c>
      <c r="BI2446" s="9" t="s">
        <v>5537</v>
      </c>
      <c r="BJ2446" s="14"/>
      <c r="BK2446" s="14" t="s">
        <v>5537</v>
      </c>
      <c r="BL2446" s="14" t="str">
        <f>_xlfn.XLOOKUP(B2446,'[4]cell downs 18042026 17h'!$B:$B,'[4]cell downs 18042026 17h'!$B:$B,"")</f>
        <v/>
      </c>
      <c r="BM2446" s="14" t="str">
        <f>_xlfn.XLOOKUP(B2446,'[5]Cells Huawei 19042026 15h'!$B:$B,'[5]Cells Huawei 19042026 15h'!$B:$B,"")</f>
        <v/>
      </c>
      <c r="BN2446" s="9" t="str">
        <f>_xlfn.XLOOKUP(B2446,'[6]cells down 19042026 9H40'!$B:$B,'[6]cells down 19042026 9H40'!$B:$B,"")</f>
        <v/>
      </c>
      <c r="BO2446" s="9" t="s">
        <v>5537</v>
      </c>
      <c r="BP2446" s="9" t="s">
        <v>12</v>
      </c>
    </row>
    <row r="2447" spans="1:68" s="26" customFormat="1" x14ac:dyDescent="0.35">
      <c r="A2447" s="1" t="s">
        <v>5204</v>
      </c>
      <c r="B2447" s="8" t="s">
        <v>5205</v>
      </c>
      <c r="C2447" s="3" t="str">
        <f>_xlfn.XLOOKUP(B2447,'[1]daily break down'!$D:$D,'[1]daily break down'!$E:$E,"")</f>
        <v>OUEST</v>
      </c>
      <c r="D2447" s="1" t="s">
        <v>11</v>
      </c>
      <c r="E2447" s="1" t="s">
        <v>12</v>
      </c>
      <c r="F2447" s="3" t="s">
        <v>102</v>
      </c>
      <c r="G2447" s="1" t="s">
        <v>856</v>
      </c>
      <c r="H2447" s="39" t="str">
        <f>_xlfn.XLOOKUP(B2447,[2]CALCULATION!$B:$B,[2]CALCULATION!$H:$H,"")</f>
        <v>Huawei</v>
      </c>
      <c r="I2447" s="34">
        <v>0</v>
      </c>
      <c r="J2447" s="34">
        <v>0</v>
      </c>
      <c r="K2447" s="34">
        <v>0</v>
      </c>
      <c r="L2447" s="34">
        <v>0</v>
      </c>
      <c r="M2447" s="34">
        <v>0</v>
      </c>
      <c r="N2447" s="34">
        <v>0</v>
      </c>
      <c r="O2447" s="34">
        <v>0</v>
      </c>
      <c r="P2447" s="34">
        <v>0</v>
      </c>
      <c r="Q2447" s="34">
        <v>0</v>
      </c>
      <c r="R2447" s="34">
        <v>0</v>
      </c>
      <c r="S2447" s="109">
        <v>0</v>
      </c>
      <c r="T2447" s="109">
        <f>_xlfn.XLOOKUP(B2447,'[3]Nur des jours'!$B:$B,'[3]Nur des jours'!$U:$U,"")</f>
        <v>0</v>
      </c>
      <c r="U2447" s="109">
        <v>0</v>
      </c>
      <c r="V2447" s="109">
        <v>0</v>
      </c>
      <c r="W2447" s="109">
        <v>0</v>
      </c>
      <c r="X2447" s="109">
        <v>0</v>
      </c>
      <c r="Y2447" s="109">
        <v>0</v>
      </c>
      <c r="Z2447" s="109">
        <v>0</v>
      </c>
      <c r="AA2447" s="109">
        <v>0</v>
      </c>
      <c r="AB2447" s="109">
        <v>0</v>
      </c>
      <c r="AC2447" s="109">
        <v>0</v>
      </c>
      <c r="AD2447" s="109">
        <v>0</v>
      </c>
      <c r="AE2447" s="109">
        <v>0</v>
      </c>
      <c r="AF2447" s="109">
        <v>0</v>
      </c>
      <c r="AG2447" s="57" t="str">
        <f>_xlfn.XLOOKUP(B2447,[3]CALCULATION!$B:$B,[3]CALCULATION!$M:$M,"")</f>
        <v>Operationnel</v>
      </c>
      <c r="AH2447" s="57"/>
      <c r="AI2447" s="56" t="str" cm="1">
        <f t="array" ref="AI2447">IFERROR(_xlfn.IFS(
AK2447="MPR ISSUE","PDH",
AK2447="BSS Hardware Issue","BSS",
AK2447="Sites strategiques, MLL, Pylone, etc.","ENVTECH",
AK2447="AKTIVCO DEFAUT GE &amp; POWER Cabinet","AKTIVCO",
AK2447="AKTIVCO Coupure ENEO &amp; Baisse de tension","AKTIVCO GRID ONLY",
AK2447="Coupure ENEO &amp; Baisse de tension","IHS GRID ONLY",
AK2447="Defaut GE &amp; POWER Cabinet","IHS",
AK2447="Sharing","Partners",
AK2447="Sites strategiques &amp; DataCenter","SST &amp; DC",
AK2447="Exclu","Exclu",
AK2447="SAT","SAT",
AK2447="SPARE-ISSUE","SPARE-ISSUE",
AK2447="Fiber CAmtel","TRANS_FO_CAMTEL",
AK2447="Fiber AOF","Fiber AOF",
AK2447="Projet OCM (HUAWEI)","TRAVAUX-HUAWEI",
AK2447="Projet OCM (NOKIA)","TRAVAUX-NOKIA",
AK2447="ACCESS-ISSUE","ACCESS-ISSUE",
AK2447="Projet OCM (ZTE, NOKIA, autres projets)","TRAVAUX OCM",
AK2447="No root CAuse","No root cause",
AK2447="ODU HS","PDH",
AK2447="IP &amp; VLAN","PDH",
AK2447="Warehouse HUAWEI","SPARE-ISSUE",
AK2447="SPARE-HS","SPARE-ISSUE",
AK2447="Power Telco","BSS",AK2447="no impacts","no impacts"
),"")</f>
        <v>No root cause</v>
      </c>
      <c r="AJ2447" s="56" t="str" cm="1">
        <f t="array" ref="AJ2447">IFERROR(_xlfn.IFS(
AK2447="MPR ISSUE","TX ISSUE",
AK2447="BSS Hardware Issue","RAN ISSUE",
AK2447="Sites strategiques, MLL, Pylone, etc.","ENVTECH",
AK2447="AKTIVCO DEFAUT GE &amp; POWER Cabinet","POWER ISSUE",
AK2447="AKTIVCO Coupure ENEO &amp; Baisse de tension","POWER ISSUE",
AK2447="Coupure ENEO &amp; Baisse de tension","POWER ISSUE",
AK2447="Defaut GE &amp; POWER Cabinet","POWER ISSUE",
AK2447="Sharing","POWER ISSUE",
AK2447="Sites strategiques &amp; DataCenter","POWER ISSUE",
AK2447="Exclu","Exclu",
AK2447="SAT","TX ISSUE",
AK2447="SPARE-ISSUE","SPARE-ISSUE",
AK2447="Fiber CAmtel","TX ISSUE",
AK2447="Fiber AOF","TX ISSUE",
AK2447="Projet OCM (HUAWEI)","TRAVAUX-HUAWEI",
AK2447="Projet OCM (NOKIA)","TRAVAUX -NOKIA",
AK2447="ACCESS-ISSUE","ACCESS-ISSUE",
AK2447="Projet OCM (ZTE, NOKIA, autres projets)","TRAVAUX OCM",
AK2447="No root CAuse","No root cause",
AK2447="ODU HS","TX ISSUE",
AK2447="IP &amp; VLAN","TX ISSUE",
AK2447="Warehouse HUAWEI","SPARE-ISSUE",
AK2447="SPARE-HS","SPARE-ISSUE",
AK2447="Power Telco","RAN ISSUE",AK2447="no impacts","no impacts"
),"")</f>
        <v>No root cause</v>
      </c>
      <c r="AK2447" s="81" t="s">
        <v>5620</v>
      </c>
      <c r="AL2447" s="56" t="str" cm="1">
        <f t="array" ref="AL2447">IFERROR(_xlfn.IFS(
AK2447="MPR ISSUE","ACTIVE",
AK2447="BSS Hardware Issue","ACTIVE",
AK2447="Sites strategiques, MLL, Pylone, etc.","PASSIVE",
AK2447="AKTIVCO DEFAUT GE &amp; POWER Cabinet","PASSIVE",
AK2447="AKTIVCO Coupure ENEO &amp; Baisse de tension","PASSIVE",
AK2447="Coupure ENEO &amp; Baisse de tension","PASSIVE",
AK2447="Defaut GE &amp; POWER Cabinet","PASSIVE",
AK2447="Sharing","PASSIVE",
AK2447="Sites strategiques &amp; DataCenter","PASSIVE",
AK2447="Exclu","Exclu",
AK2447="SAT","ACTIVE",
AK2447="SPARE-ISSUE","SPARE-ISSUE",
AK2447="Fiber CAmtel","ACTIVE",
AK2447="Fiber AOF","ACTIVE",
AK2447="Projet OCM (HUAWEI)","PLANNED WORKS",
AK2447="Projet OCM (NOKIA)","PLANNED WORKS",
AK2447="ACCESS-ISSUE","ACCESS-ISSUE",
AK2447="Projet OCM (ZTE, NOKIA, autres projets)","PLANNED WORKS",
AK2447="No root CAuse","No root cause",
AK2447="ODU HS","ACTIVE",
AK2447="IP &amp; VLAN","ACTIVE",
AK2447="Warehouse HUAWEI","SPARE-ISSUE",
AK2447="SPARE-HS","SPARE-ISSUE",
AK2447="Power Telco","ACTIVE", AK2447="no impacts","no impacts"
),"")</f>
        <v>No root cause</v>
      </c>
      <c r="AM2447" s="108" t="s">
        <v>5537</v>
      </c>
      <c r="AN2447" s="117" t="s">
        <v>5205</v>
      </c>
      <c r="AO2447" s="9"/>
      <c r="AP2447" s="23" t="s">
        <v>5537</v>
      </c>
      <c r="AQ2447" s="23" t="s">
        <v>5537</v>
      </c>
      <c r="AR2447" s="7"/>
      <c r="AS2447" s="6"/>
      <c r="AT2447" s="7"/>
      <c r="AU2447" s="3" t="s">
        <v>5537</v>
      </c>
      <c r="AV2447" s="24" t="s">
        <v>5537</v>
      </c>
      <c r="AW2447" s="24" t="s">
        <v>5537</v>
      </c>
      <c r="AX2447" s="24" t="s">
        <v>5537</v>
      </c>
      <c r="AY2447" s="24" t="s">
        <v>5537</v>
      </c>
      <c r="AZ2447" s="24" t="s">
        <v>5537</v>
      </c>
      <c r="BA2447" s="24" t="s">
        <v>5537</v>
      </c>
      <c r="BB2447" s="24" t="s">
        <v>5537</v>
      </c>
      <c r="BC2447" s="24" t="s">
        <v>5537</v>
      </c>
      <c r="BD2447" s="24" t="s">
        <v>5537</v>
      </c>
      <c r="BE2447" s="24" t="s">
        <v>5537</v>
      </c>
      <c r="BF2447" s="24" t="s">
        <v>5537</v>
      </c>
      <c r="BG2447" s="24" t="s">
        <v>5537</v>
      </c>
      <c r="BH2447" s="24" t="s">
        <v>5537</v>
      </c>
      <c r="BI2447" s="9" t="s">
        <v>5537</v>
      </c>
      <c r="BJ2447" s="14"/>
      <c r="BK2447" s="14" t="s">
        <v>5537</v>
      </c>
      <c r="BL2447" s="14" t="str">
        <f>_xlfn.XLOOKUP(B2447,'[4]cell downs 18042026 17h'!$B:$B,'[4]cell downs 18042026 17h'!$B:$B,"")</f>
        <v/>
      </c>
      <c r="BM2447" s="14" t="str">
        <f>_xlfn.XLOOKUP(B2447,'[5]Cells Huawei 19042026 15h'!$B:$B,'[5]Cells Huawei 19042026 15h'!$B:$B,"")</f>
        <v/>
      </c>
      <c r="BN2447" s="9" t="str">
        <f>_xlfn.XLOOKUP(B2447,'[6]cells down 19042026 9H40'!$B:$B,'[6]cells down 19042026 9H40'!$B:$B,"")</f>
        <v/>
      </c>
      <c r="BO2447" s="9" t="s">
        <v>5205</v>
      </c>
      <c r="BP2447" s="9" t="s">
        <v>154</v>
      </c>
    </row>
    <row r="2448" spans="1:68" s="26" customFormat="1" x14ac:dyDescent="0.35">
      <c r="A2448" s="1" t="s">
        <v>5209</v>
      </c>
      <c r="B2448" s="8" t="s">
        <v>5210</v>
      </c>
      <c r="C2448" s="3" t="str">
        <f>_xlfn.XLOOKUP(B2448,'[1]daily break down'!$D:$D,'[1]daily break down'!$E:$E,"")</f>
        <v>SUD-OUEST</v>
      </c>
      <c r="D2448" s="1" t="s">
        <v>11</v>
      </c>
      <c r="E2448" s="1" t="s">
        <v>66</v>
      </c>
      <c r="F2448" s="3" t="s">
        <v>13</v>
      </c>
      <c r="G2448" s="1" t="s">
        <v>5209</v>
      </c>
      <c r="H2448" s="39" t="str">
        <f>_xlfn.XLOOKUP(B2448,[2]CALCULATION!$B:$B,[2]CALCULATION!$H:$H,"")</f>
        <v>HUAWEI</v>
      </c>
      <c r="I2448" s="34">
        <v>0</v>
      </c>
      <c r="J2448" s="34">
        <v>0</v>
      </c>
      <c r="K2448" s="34">
        <v>0</v>
      </c>
      <c r="L2448" s="34">
        <v>0</v>
      </c>
      <c r="M2448" s="34">
        <v>0</v>
      </c>
      <c r="N2448" s="34">
        <v>0</v>
      </c>
      <c r="O2448" s="34">
        <v>0</v>
      </c>
      <c r="P2448" s="34">
        <v>0</v>
      </c>
      <c r="Q2448" s="34">
        <v>0</v>
      </c>
      <c r="R2448" s="34">
        <v>0</v>
      </c>
      <c r="S2448" s="109">
        <v>0</v>
      </c>
      <c r="T2448" s="109">
        <f>_xlfn.XLOOKUP(B2448,'[3]Nur des jours'!$B:$B,'[3]Nur des jours'!$U:$U,"")</f>
        <v>0</v>
      </c>
      <c r="U2448" s="109">
        <v>0</v>
      </c>
      <c r="V2448" s="109">
        <v>0</v>
      </c>
      <c r="W2448" s="109">
        <v>0</v>
      </c>
      <c r="X2448" s="109">
        <v>0</v>
      </c>
      <c r="Y2448" s="109">
        <v>0</v>
      </c>
      <c r="Z2448" s="109">
        <v>0</v>
      </c>
      <c r="AA2448" s="109">
        <v>0</v>
      </c>
      <c r="AB2448" s="109">
        <v>0</v>
      </c>
      <c r="AC2448" s="109">
        <v>0</v>
      </c>
      <c r="AD2448" s="109">
        <v>0</v>
      </c>
      <c r="AE2448" s="109">
        <v>0</v>
      </c>
      <c r="AF2448" s="109">
        <v>0</v>
      </c>
      <c r="AG2448" s="57" t="str">
        <f>_xlfn.XLOOKUP(B2448,[3]CALCULATION!$B:$B,[3]CALCULATION!$M:$M,"")</f>
        <v>Operationnel</v>
      </c>
      <c r="AH2448" s="57"/>
      <c r="AI2448" s="56" t="str" cm="1">
        <f t="array" ref="AI2448">IFERROR(_xlfn.IFS(
AK2448="MPR ISSUE","PDH",
AK2448="BSS Hardware Issue","BSS",
AK2448="Sites strategiques, MLL, Pylone, etc.","ENVTECH",
AK2448="AKTIVCO DEFAUT GE &amp; POWER Cabinet","AKTIVCO",
AK2448="AKTIVCO Coupure ENEO &amp; Baisse de tension","AKTIVCO GRID ONLY",
AK2448="Coupure ENEO &amp; Baisse de tension","IHS GRID ONLY",
AK2448="Defaut GE &amp; POWER Cabinet","IHS",
AK2448="Sharing","Partners",
AK2448="Sites strategiques &amp; DataCenter","SST &amp; DC",
AK2448="Exclu","Exclu",
AK2448="SAT","SAT",
AK2448="SPARE-ISSUE","SPARE-ISSUE",
AK2448="Fiber CAmtel","TRANS_FO_CAMTEL",
AK2448="Fiber AOF","Fiber AOF",
AK2448="Projet OCM (HUAWEI)","TRAVAUX-HUAWEI",
AK2448="Projet OCM (NOKIA)","TRAVAUX-NOKIA",
AK2448="ACCESS-ISSUE","ACCESS-ISSUE",
AK2448="Projet OCM (ZTE, NOKIA, autres projets)","TRAVAUX OCM",
AK2448="No root CAuse","No root cause",
AK2448="ODU HS","PDH",
AK2448="IP &amp; VLAN","PDH",
AK2448="Warehouse HUAWEI","SPARE-ISSUE",
AK2448="SPARE-HS","SPARE-ISSUE",
AK2448="Power Telco","BSS",AK2448="no impacts","no impacts"
),"")</f>
        <v>No root cause</v>
      </c>
      <c r="AJ2448" s="56" t="str" cm="1">
        <f t="array" ref="AJ2448">IFERROR(_xlfn.IFS(
AK2448="MPR ISSUE","TX ISSUE",
AK2448="BSS Hardware Issue","RAN ISSUE",
AK2448="Sites strategiques, MLL, Pylone, etc.","ENVTECH",
AK2448="AKTIVCO DEFAUT GE &amp; POWER Cabinet","POWER ISSUE",
AK2448="AKTIVCO Coupure ENEO &amp; Baisse de tension","POWER ISSUE",
AK2448="Coupure ENEO &amp; Baisse de tension","POWER ISSUE",
AK2448="Defaut GE &amp; POWER Cabinet","POWER ISSUE",
AK2448="Sharing","POWER ISSUE",
AK2448="Sites strategiques &amp; DataCenter","POWER ISSUE",
AK2448="Exclu","Exclu",
AK2448="SAT","TX ISSUE",
AK2448="SPARE-ISSUE","SPARE-ISSUE",
AK2448="Fiber CAmtel","TX ISSUE",
AK2448="Fiber AOF","TX ISSUE",
AK2448="Projet OCM (HUAWEI)","TRAVAUX-HUAWEI",
AK2448="Projet OCM (NOKIA)","TRAVAUX -NOKIA",
AK2448="ACCESS-ISSUE","ACCESS-ISSUE",
AK2448="Projet OCM (ZTE, NOKIA, autres projets)","TRAVAUX OCM",
AK2448="No root CAuse","No root cause",
AK2448="ODU HS","TX ISSUE",
AK2448="IP &amp; VLAN","TX ISSUE",
AK2448="Warehouse HUAWEI","SPARE-ISSUE",
AK2448="SPARE-HS","SPARE-ISSUE",
AK2448="Power Telco","RAN ISSUE",AK2448="no impacts","no impacts"
),"")</f>
        <v>No root cause</v>
      </c>
      <c r="AK2448" s="81" t="s">
        <v>5620</v>
      </c>
      <c r="AL2448" s="56" t="str" cm="1">
        <f t="array" ref="AL2448">IFERROR(_xlfn.IFS(
AK2448="MPR ISSUE","ACTIVE",
AK2448="BSS Hardware Issue","ACTIVE",
AK2448="Sites strategiques, MLL, Pylone, etc.","PASSIVE",
AK2448="AKTIVCO DEFAUT GE &amp; POWER Cabinet","PASSIVE",
AK2448="AKTIVCO Coupure ENEO &amp; Baisse de tension","PASSIVE",
AK2448="Coupure ENEO &amp; Baisse de tension","PASSIVE",
AK2448="Defaut GE &amp; POWER Cabinet","PASSIVE",
AK2448="Sharing","PASSIVE",
AK2448="Sites strategiques &amp; DataCenter","PASSIVE",
AK2448="Exclu","Exclu",
AK2448="SAT","ACTIVE",
AK2448="SPARE-ISSUE","SPARE-ISSUE",
AK2448="Fiber CAmtel","ACTIVE",
AK2448="Fiber AOF","ACTIVE",
AK2448="Projet OCM (HUAWEI)","PLANNED WORKS",
AK2448="Projet OCM (NOKIA)","PLANNED WORKS",
AK2448="ACCESS-ISSUE","ACCESS-ISSUE",
AK2448="Projet OCM (ZTE, NOKIA, autres projets)","PLANNED WORKS",
AK2448="No root CAuse","No root cause",
AK2448="ODU HS","ACTIVE",
AK2448="IP &amp; VLAN","ACTIVE",
AK2448="Warehouse HUAWEI","SPARE-ISSUE",
AK2448="SPARE-HS","SPARE-ISSUE",
AK2448="Power Telco","ACTIVE", AK2448="no impacts","no impacts"
),"")</f>
        <v>No root cause</v>
      </c>
      <c r="AM2448" s="108" t="s">
        <v>5537</v>
      </c>
      <c r="AN2448" s="117" t="s">
        <v>5210</v>
      </c>
      <c r="AO2448" s="9"/>
      <c r="AP2448" s="23" t="s">
        <v>5537</v>
      </c>
      <c r="AQ2448" s="23" t="s">
        <v>5537</v>
      </c>
      <c r="AR2448" s="7"/>
      <c r="AS2448" s="6"/>
      <c r="AT2448" s="7"/>
      <c r="AU2448" s="3" t="s">
        <v>5537</v>
      </c>
      <c r="AV2448" s="24" t="s">
        <v>5537</v>
      </c>
      <c r="AW2448" s="24" t="s">
        <v>5537</v>
      </c>
      <c r="AX2448" s="24" t="s">
        <v>5537</v>
      </c>
      <c r="AY2448" s="24" t="s">
        <v>5537</v>
      </c>
      <c r="AZ2448" s="24" t="s">
        <v>5537</v>
      </c>
      <c r="BA2448" s="24" t="s">
        <v>5537</v>
      </c>
      <c r="BB2448" s="24" t="s">
        <v>5537</v>
      </c>
      <c r="BC2448" s="24" t="s">
        <v>5537</v>
      </c>
      <c r="BD2448" s="24" t="s">
        <v>5537</v>
      </c>
      <c r="BE2448" s="24" t="s">
        <v>5537</v>
      </c>
      <c r="BF2448" s="24" t="s">
        <v>5537</v>
      </c>
      <c r="BG2448" s="24" t="s">
        <v>5537</v>
      </c>
      <c r="BH2448" s="24" t="s">
        <v>5537</v>
      </c>
      <c r="BI2448" s="9" t="s">
        <v>5537</v>
      </c>
      <c r="BJ2448" s="14"/>
      <c r="BK2448" s="14" t="s">
        <v>5537</v>
      </c>
      <c r="BL2448" s="14" t="str">
        <f>_xlfn.XLOOKUP(B2448,'[4]cell downs 18042026 17h'!$B:$B,'[4]cell downs 18042026 17h'!$B:$B,"")</f>
        <v/>
      </c>
      <c r="BM2448" s="14" t="str">
        <f>_xlfn.XLOOKUP(B2448,'[5]Cells Huawei 19042026 15h'!$B:$B,'[5]Cells Huawei 19042026 15h'!$B:$B,"")</f>
        <v/>
      </c>
      <c r="BN2448" s="9" t="str">
        <f>_xlfn.XLOOKUP(B2448,'[6]cells down 19042026 9H40'!$B:$B,'[6]cells down 19042026 9H40'!$B:$B,"")</f>
        <v/>
      </c>
      <c r="BO2448" s="9" t="s">
        <v>5210</v>
      </c>
      <c r="BP2448" s="9" t="s">
        <v>66</v>
      </c>
    </row>
    <row r="2449" spans="1:68" s="26" customFormat="1" x14ac:dyDescent="0.35">
      <c r="A2449" s="1" t="s">
        <v>5257</v>
      </c>
      <c r="B2449" s="8" t="s">
        <v>5258</v>
      </c>
      <c r="C2449" s="3" t="str">
        <f>_xlfn.XLOOKUP(B2449,'[1]daily break down'!$D:$D,'[1]daily break down'!$E:$E,"")</f>
        <v>CENTRE</v>
      </c>
      <c r="D2449" s="1" t="s">
        <v>11</v>
      </c>
      <c r="E2449" s="1" t="s">
        <v>66</v>
      </c>
      <c r="F2449" s="3" t="s">
        <v>37</v>
      </c>
      <c r="G2449" s="1" t="s">
        <v>5259</v>
      </c>
      <c r="H2449" s="41" t="str">
        <f>_xlfn.XLOOKUP(B2449,[2]CALCULATION!$B:$B,[2]CALCULATION!$H:$H,"")</f>
        <v>ZTE</v>
      </c>
      <c r="I2449" s="34">
        <v>0</v>
      </c>
      <c r="J2449" s="34">
        <v>0</v>
      </c>
      <c r="K2449" s="34">
        <v>0</v>
      </c>
      <c r="L2449" s="34">
        <v>0</v>
      </c>
      <c r="M2449" s="34">
        <v>0</v>
      </c>
      <c r="N2449" s="34">
        <v>0</v>
      </c>
      <c r="O2449" s="34">
        <v>0</v>
      </c>
      <c r="P2449" s="34">
        <v>0</v>
      </c>
      <c r="Q2449" s="34">
        <v>0</v>
      </c>
      <c r="R2449" s="34">
        <v>0</v>
      </c>
      <c r="S2449" s="109">
        <v>0</v>
      </c>
      <c r="T2449" s="109">
        <f>_xlfn.XLOOKUP(B2449,'[3]Nur des jours'!$B:$B,'[3]Nur des jours'!$U:$U,"")</f>
        <v>0</v>
      </c>
      <c r="U2449" s="109">
        <v>0</v>
      </c>
      <c r="V2449" s="109">
        <v>0</v>
      </c>
      <c r="W2449" s="109">
        <v>0</v>
      </c>
      <c r="X2449" s="109">
        <v>0</v>
      </c>
      <c r="Y2449" s="109">
        <v>0</v>
      </c>
      <c r="Z2449" s="109">
        <v>0</v>
      </c>
      <c r="AA2449" s="109">
        <v>0</v>
      </c>
      <c r="AB2449" s="109">
        <v>0</v>
      </c>
      <c r="AC2449" s="109">
        <v>0</v>
      </c>
      <c r="AD2449" s="109">
        <v>0</v>
      </c>
      <c r="AE2449" s="109">
        <v>0</v>
      </c>
      <c r="AF2449" s="109">
        <v>0</v>
      </c>
      <c r="AG2449" s="57" t="str">
        <f>_xlfn.XLOOKUP(B2449,[3]CALCULATION!$B:$B,[3]CALCULATION!$M:$M,"")</f>
        <v>Operationnel</v>
      </c>
      <c r="AH2449" s="57"/>
      <c r="AI2449" s="56" t="str" cm="1">
        <f t="array" ref="AI2449">IFERROR(_xlfn.IFS(
AK2449="MPR ISSUE","PDH",
AK2449="BSS Hardware Issue","BSS",
AK2449="Sites strategiques, MLL, Pylone, etc.","ENVTECH",
AK2449="AKTIVCO DEFAUT GE &amp; POWER Cabinet","AKTIVCO",
AK2449="AKTIVCO Coupure ENEO &amp; Baisse de tension","AKTIVCO GRID ONLY",
AK2449="Coupure ENEO &amp; Baisse de tension","IHS GRID ONLY",
AK2449="Defaut GE &amp; POWER Cabinet","IHS",
AK2449="Sharing","Partners",
AK2449="Sites strategiques &amp; DataCenter","SST &amp; DC",
AK2449="Exclu","Exclu",
AK2449="SAT","SAT",
AK2449="SPARE-ISSUE","SPARE-ISSUE",
AK2449="Fiber CAmtel","TRANS_FO_CAMTEL",
AK2449="Fiber AOF","Fiber AOF",
AK2449="Projet OCM (HUAWEI)","TRAVAUX-HUAWEI",
AK2449="Projet OCM (NOKIA)","TRAVAUX-NOKIA",
AK2449="ACCESS-ISSUE","ACCESS-ISSUE",
AK2449="Projet OCM (ZTE, NOKIA, autres projets)","TRAVAUX OCM",
AK2449="No root CAuse","No root cause",
AK2449="ODU HS","PDH",
AK2449="IP &amp; VLAN","PDH",
AK2449="Warehouse HUAWEI","SPARE-ISSUE",
AK2449="SPARE-HS","SPARE-ISSUE",
AK2449="Power Telco","BSS",AK2449="no impacts","no impacts"
),"")</f>
        <v>No root cause</v>
      </c>
      <c r="AJ2449" s="56" t="str" cm="1">
        <f t="array" ref="AJ2449">IFERROR(_xlfn.IFS(
AK2449="MPR ISSUE","TX ISSUE",
AK2449="BSS Hardware Issue","RAN ISSUE",
AK2449="Sites strategiques, MLL, Pylone, etc.","ENVTECH",
AK2449="AKTIVCO DEFAUT GE &amp; POWER Cabinet","POWER ISSUE",
AK2449="AKTIVCO Coupure ENEO &amp; Baisse de tension","POWER ISSUE",
AK2449="Coupure ENEO &amp; Baisse de tension","POWER ISSUE",
AK2449="Defaut GE &amp; POWER Cabinet","POWER ISSUE",
AK2449="Sharing","POWER ISSUE",
AK2449="Sites strategiques &amp; DataCenter","POWER ISSUE",
AK2449="Exclu","Exclu",
AK2449="SAT","TX ISSUE",
AK2449="SPARE-ISSUE","SPARE-ISSUE",
AK2449="Fiber CAmtel","TX ISSUE",
AK2449="Fiber AOF","TX ISSUE",
AK2449="Projet OCM (HUAWEI)","TRAVAUX-HUAWEI",
AK2449="Projet OCM (NOKIA)","TRAVAUX -NOKIA",
AK2449="ACCESS-ISSUE","ACCESS-ISSUE",
AK2449="Projet OCM (ZTE, NOKIA, autres projets)","TRAVAUX OCM",
AK2449="No root CAuse","No root cause",
AK2449="ODU HS","TX ISSUE",
AK2449="IP &amp; VLAN","TX ISSUE",
AK2449="Warehouse HUAWEI","SPARE-ISSUE",
AK2449="SPARE-HS","SPARE-ISSUE",
AK2449="Power Telco","RAN ISSUE",AK2449="no impacts","no impacts"
),"")</f>
        <v>No root cause</v>
      </c>
      <c r="AK2449" s="81" t="s">
        <v>5620</v>
      </c>
      <c r="AL2449" s="56" t="str" cm="1">
        <f t="array" ref="AL2449">IFERROR(_xlfn.IFS(
AK2449="MPR ISSUE","ACTIVE",
AK2449="BSS Hardware Issue","ACTIVE",
AK2449="Sites strategiques, MLL, Pylone, etc.","PASSIVE",
AK2449="AKTIVCO DEFAUT GE &amp; POWER Cabinet","PASSIVE",
AK2449="AKTIVCO Coupure ENEO &amp; Baisse de tension","PASSIVE",
AK2449="Coupure ENEO &amp; Baisse de tension","PASSIVE",
AK2449="Defaut GE &amp; POWER Cabinet","PASSIVE",
AK2449="Sharing","PASSIVE",
AK2449="Sites strategiques &amp; DataCenter","PASSIVE",
AK2449="Exclu","Exclu",
AK2449="SAT","ACTIVE",
AK2449="SPARE-ISSUE","SPARE-ISSUE",
AK2449="Fiber CAmtel","ACTIVE",
AK2449="Fiber AOF","ACTIVE",
AK2449="Projet OCM (HUAWEI)","PLANNED WORKS",
AK2449="Projet OCM (NOKIA)","PLANNED WORKS",
AK2449="ACCESS-ISSUE","ACCESS-ISSUE",
AK2449="Projet OCM (ZTE, NOKIA, autres projets)","PLANNED WORKS",
AK2449="No root CAuse","No root cause",
AK2449="ODU HS","ACTIVE",
AK2449="IP &amp; VLAN","ACTIVE",
AK2449="Warehouse HUAWEI","SPARE-ISSUE",
AK2449="SPARE-HS","SPARE-ISSUE",
AK2449="Power Telco","ACTIVE", AK2449="no impacts","no impacts"
),"")</f>
        <v>No root cause</v>
      </c>
      <c r="AM2449" s="108" t="s">
        <v>5537</v>
      </c>
      <c r="AN2449" s="117" t="s">
        <v>5258</v>
      </c>
      <c r="AO2449" s="114"/>
      <c r="AP2449" s="23" t="s">
        <v>5537</v>
      </c>
      <c r="AQ2449" s="23" t="s">
        <v>5537</v>
      </c>
      <c r="AR2449" s="7"/>
      <c r="AS2449" s="6"/>
      <c r="AT2449" s="7"/>
      <c r="AU2449" s="3" t="s">
        <v>5537</v>
      </c>
      <c r="AV2449" s="24" t="s">
        <v>5537</v>
      </c>
      <c r="AW2449" s="24" t="s">
        <v>5537</v>
      </c>
      <c r="AX2449" s="24" t="s">
        <v>5537</v>
      </c>
      <c r="AY2449" s="24" t="s">
        <v>5537</v>
      </c>
      <c r="AZ2449" s="24" t="s">
        <v>5537</v>
      </c>
      <c r="BA2449" s="24" t="s">
        <v>5537</v>
      </c>
      <c r="BB2449" s="24" t="s">
        <v>5537</v>
      </c>
      <c r="BC2449" s="24" t="s">
        <v>5537</v>
      </c>
      <c r="BD2449" s="24" t="s">
        <v>5537</v>
      </c>
      <c r="BE2449" s="24" t="s">
        <v>5537</v>
      </c>
      <c r="BF2449" s="24" t="s">
        <v>5537</v>
      </c>
      <c r="BG2449" s="24" t="s">
        <v>5537</v>
      </c>
      <c r="BH2449" s="24" t="s">
        <v>5537</v>
      </c>
      <c r="BI2449" s="9" t="s">
        <v>5537</v>
      </c>
      <c r="BJ2449" s="14"/>
      <c r="BK2449" s="14" t="s">
        <v>5537</v>
      </c>
      <c r="BL2449" s="14" t="str">
        <f>_xlfn.XLOOKUP(B2449,'[4]cell downs 18042026 17h'!$B:$B,'[4]cell downs 18042026 17h'!$B:$B,"")</f>
        <v/>
      </c>
      <c r="BM2449" s="14" t="str">
        <f>_xlfn.XLOOKUP(B2449,'[5]Cells Huawei 19042026 15h'!$B:$B,'[5]Cells Huawei 19042026 15h'!$B:$B,"")</f>
        <v/>
      </c>
      <c r="BN2449" s="9" t="str">
        <f>_xlfn.XLOOKUP(B2449,'[6]cells down 19042026 9H40'!$B:$B,'[6]cells down 19042026 9H40'!$B:$B,"")</f>
        <v/>
      </c>
      <c r="BO2449" s="9" t="s">
        <v>5258</v>
      </c>
      <c r="BP2449" s="9" t="s">
        <v>12</v>
      </c>
    </row>
    <row r="2450" spans="1:68" s="26" customFormat="1" x14ac:dyDescent="0.35">
      <c r="A2450" s="1" t="s">
        <v>2040</v>
      </c>
      <c r="B2450" s="8" t="s">
        <v>2041</v>
      </c>
      <c r="C2450" s="3" t="str">
        <f>_xlfn.XLOOKUP(B2450,'[1]daily break down'!$D:$D,'[1]daily break down'!$E:$E,"")</f>
        <v>OUEST</v>
      </c>
      <c r="D2450" s="1" t="s">
        <v>11</v>
      </c>
      <c r="E2450" s="1" t="s">
        <v>12</v>
      </c>
      <c r="F2450" s="3" t="s">
        <v>102</v>
      </c>
      <c r="G2450" s="1" t="s">
        <v>1176</v>
      </c>
      <c r="H2450" s="39" t="str">
        <f>_xlfn.XLOOKUP(B2450,[2]CALCULATION!$B:$B,[2]CALCULATION!$H:$H,"")</f>
        <v>Huawei</v>
      </c>
      <c r="I2450" s="34">
        <v>0</v>
      </c>
      <c r="J2450" s="34">
        <v>0</v>
      </c>
      <c r="K2450" s="34">
        <v>0</v>
      </c>
      <c r="L2450" s="34">
        <v>0</v>
      </c>
      <c r="M2450" s="34">
        <v>0</v>
      </c>
      <c r="N2450" s="34">
        <v>0</v>
      </c>
      <c r="O2450" s="34">
        <v>0</v>
      </c>
      <c r="P2450" s="34">
        <v>0</v>
      </c>
      <c r="Q2450" s="34">
        <v>0</v>
      </c>
      <c r="R2450" s="34">
        <v>0</v>
      </c>
      <c r="S2450" s="109">
        <v>0</v>
      </c>
      <c r="T2450" s="109">
        <f>_xlfn.XLOOKUP(B2450,'[3]Nur des jours'!$B:$B,'[3]Nur des jours'!$U:$U,"")</f>
        <v>0</v>
      </c>
      <c r="U2450" s="109">
        <v>0</v>
      </c>
      <c r="V2450" s="109">
        <v>0</v>
      </c>
      <c r="W2450" s="109">
        <v>0</v>
      </c>
      <c r="X2450" s="109">
        <v>0</v>
      </c>
      <c r="Y2450" s="109">
        <v>0</v>
      </c>
      <c r="Z2450" s="109">
        <v>0</v>
      </c>
      <c r="AA2450" s="109">
        <v>0</v>
      </c>
      <c r="AB2450" s="109">
        <v>0</v>
      </c>
      <c r="AC2450" s="109">
        <v>0</v>
      </c>
      <c r="AD2450" s="109">
        <v>0</v>
      </c>
      <c r="AE2450" s="109">
        <v>0</v>
      </c>
      <c r="AF2450" s="109">
        <v>0</v>
      </c>
      <c r="AG2450" s="57" t="str">
        <f>_xlfn.XLOOKUP(B2450,[3]CALCULATION!$B:$B,[3]CALCULATION!$M:$M,"")</f>
        <v>Operationnel</v>
      </c>
      <c r="AH2450" s="57"/>
      <c r="AI2450" s="56" t="str" cm="1">
        <f t="array" ref="AI2450">IFERROR(_xlfn.IFS(
AK2450="MPR ISSUE","PDH",
AK2450="BSS Hardware Issue","BSS",
AK2450="Sites strategiques, MLL, Pylone, etc.","ENVTECH",
AK2450="AKTIVCO DEFAUT GE &amp; POWER Cabinet","AKTIVCO",
AK2450="AKTIVCO Coupure ENEO &amp; Baisse de tension","AKTIVCO GRID ONLY",
AK2450="Coupure ENEO &amp; Baisse de tension","IHS GRID ONLY",
AK2450="Defaut GE &amp; POWER Cabinet","IHS",
AK2450="Sharing","Partners",
AK2450="Sites strategiques &amp; DataCenter","SST &amp; DC",
AK2450="Exclu","Exclu",
AK2450="SAT","SAT",
AK2450="SPARE-ISSUE","SPARE-ISSUE",
AK2450="Fiber CAmtel","TRANS_FO_CAMTEL",
AK2450="Fiber AOF","Fiber AOF",
AK2450="Projet OCM (HUAWEI)","TRAVAUX-HUAWEI",
AK2450="Projet OCM (NOKIA)","TRAVAUX-NOKIA",
AK2450="ACCESS-ISSUE","ACCESS-ISSUE",
AK2450="Projet OCM (ZTE, NOKIA, autres projets)","TRAVAUX OCM",
AK2450="No root CAuse","No root cause",
AK2450="ODU HS","PDH",
AK2450="IP &amp; VLAN","PDH",
AK2450="Warehouse HUAWEI","SPARE-ISSUE",
AK2450="SPARE-HS","SPARE-ISSUE",
AK2450="Power Telco","BSS",AK2450="no impacts","no impacts"
),"")</f>
        <v>No root cause</v>
      </c>
      <c r="AJ2450" s="56" t="str" cm="1">
        <f t="array" ref="AJ2450">IFERROR(_xlfn.IFS(
AK2450="MPR ISSUE","TX ISSUE",
AK2450="BSS Hardware Issue","RAN ISSUE",
AK2450="Sites strategiques, MLL, Pylone, etc.","ENVTECH",
AK2450="AKTIVCO DEFAUT GE &amp; POWER Cabinet","POWER ISSUE",
AK2450="AKTIVCO Coupure ENEO &amp; Baisse de tension","POWER ISSUE",
AK2450="Coupure ENEO &amp; Baisse de tension","POWER ISSUE",
AK2450="Defaut GE &amp; POWER Cabinet","POWER ISSUE",
AK2450="Sharing","POWER ISSUE",
AK2450="Sites strategiques &amp; DataCenter","POWER ISSUE",
AK2450="Exclu","Exclu",
AK2450="SAT","TX ISSUE",
AK2450="SPARE-ISSUE","SPARE-ISSUE",
AK2450="Fiber CAmtel","TX ISSUE",
AK2450="Fiber AOF","TX ISSUE",
AK2450="Projet OCM (HUAWEI)","TRAVAUX-HUAWEI",
AK2450="Projet OCM (NOKIA)","TRAVAUX -NOKIA",
AK2450="ACCESS-ISSUE","ACCESS-ISSUE",
AK2450="Projet OCM (ZTE, NOKIA, autres projets)","TRAVAUX OCM",
AK2450="No root CAuse","No root cause",
AK2450="ODU HS","TX ISSUE",
AK2450="IP &amp; VLAN","TX ISSUE",
AK2450="Warehouse HUAWEI","SPARE-ISSUE",
AK2450="SPARE-HS","SPARE-ISSUE",
AK2450="Power Telco","RAN ISSUE",AK2450="no impacts","no impacts"
),"")</f>
        <v>No root cause</v>
      </c>
      <c r="AK2450" s="81" t="s">
        <v>5620</v>
      </c>
      <c r="AL2450" s="56" t="str" cm="1">
        <f t="array" ref="AL2450">IFERROR(_xlfn.IFS(
AK2450="MPR ISSUE","ACTIVE",
AK2450="BSS Hardware Issue","ACTIVE",
AK2450="Sites strategiques, MLL, Pylone, etc.","PASSIVE",
AK2450="AKTIVCO DEFAUT GE &amp; POWER Cabinet","PASSIVE",
AK2450="AKTIVCO Coupure ENEO &amp; Baisse de tension","PASSIVE",
AK2450="Coupure ENEO &amp; Baisse de tension","PASSIVE",
AK2450="Defaut GE &amp; POWER Cabinet","PASSIVE",
AK2450="Sharing","PASSIVE",
AK2450="Sites strategiques &amp; DataCenter","PASSIVE",
AK2450="Exclu","Exclu",
AK2450="SAT","ACTIVE",
AK2450="SPARE-ISSUE","SPARE-ISSUE",
AK2450="Fiber CAmtel","ACTIVE",
AK2450="Fiber AOF","ACTIVE",
AK2450="Projet OCM (HUAWEI)","PLANNED WORKS",
AK2450="Projet OCM (NOKIA)","PLANNED WORKS",
AK2450="ACCESS-ISSUE","ACCESS-ISSUE",
AK2450="Projet OCM (ZTE, NOKIA, autres projets)","PLANNED WORKS",
AK2450="No root CAuse","No root cause",
AK2450="ODU HS","ACTIVE",
AK2450="IP &amp; VLAN","ACTIVE",
AK2450="Warehouse HUAWEI","SPARE-ISSUE",
AK2450="SPARE-HS","SPARE-ISSUE",
AK2450="Power Telco","ACTIVE", AK2450="no impacts","no impacts"
),"")</f>
        <v>No root cause</v>
      </c>
      <c r="AM2450" s="108" t="s">
        <v>5537</v>
      </c>
      <c r="AN2450" s="117" t="s">
        <v>2041</v>
      </c>
      <c r="AO2450" s="9"/>
      <c r="AP2450" s="23" t="s">
        <v>5537</v>
      </c>
      <c r="AQ2450" s="23" t="s">
        <v>5537</v>
      </c>
      <c r="AR2450" s="7"/>
      <c r="AS2450" s="6"/>
      <c r="AT2450" s="7"/>
      <c r="AU2450" s="3" t="s">
        <v>5537</v>
      </c>
      <c r="AV2450" s="24" t="s">
        <v>5537</v>
      </c>
      <c r="AW2450" s="24" t="s">
        <v>5537</v>
      </c>
      <c r="AX2450" s="24" t="s">
        <v>5537</v>
      </c>
      <c r="AY2450" s="24" t="s">
        <v>5537</v>
      </c>
      <c r="AZ2450" s="24" t="s">
        <v>5537</v>
      </c>
      <c r="BA2450" s="24" t="s">
        <v>5537</v>
      </c>
      <c r="BB2450" s="24" t="s">
        <v>5537</v>
      </c>
      <c r="BC2450" s="24" t="s">
        <v>5537</v>
      </c>
      <c r="BD2450" s="24" t="s">
        <v>5537</v>
      </c>
      <c r="BE2450" s="24" t="s">
        <v>5537</v>
      </c>
      <c r="BF2450" s="24" t="s">
        <v>5537</v>
      </c>
      <c r="BG2450" s="24" t="s">
        <v>5537</v>
      </c>
      <c r="BH2450" s="24" t="s">
        <v>5537</v>
      </c>
      <c r="BI2450" s="9" t="s">
        <v>5537</v>
      </c>
      <c r="BJ2450" s="14"/>
      <c r="BK2450" s="14" t="s">
        <v>5537</v>
      </c>
      <c r="BL2450" s="14" t="str">
        <f>_xlfn.XLOOKUP(B2450,'[4]cell downs 18042026 17h'!$B:$B,'[4]cell downs 18042026 17h'!$B:$B,"")</f>
        <v/>
      </c>
      <c r="BM2450" s="14" t="str">
        <f>_xlfn.XLOOKUP(B2450,'[5]Cells Huawei 19042026 15h'!$B:$B,'[5]Cells Huawei 19042026 15h'!$B:$B,"")</f>
        <v/>
      </c>
      <c r="BN2450" s="9" t="str">
        <f>_xlfn.XLOOKUP(B2450,'[6]cells down 19042026 9H40'!$B:$B,'[6]cells down 19042026 9H40'!$B:$B,"")</f>
        <v/>
      </c>
      <c r="BO2450" s="9" t="s">
        <v>2041</v>
      </c>
      <c r="BP2450" s="9" t="s">
        <v>5537</v>
      </c>
    </row>
    <row r="2451" spans="1:68" s="26" customFormat="1" x14ac:dyDescent="0.35">
      <c r="A2451" s="1" t="s">
        <v>4134</v>
      </c>
      <c r="B2451" s="8" t="s">
        <v>4135</v>
      </c>
      <c r="C2451" s="3" t="str">
        <f>_xlfn.XLOOKUP(B2451,'[1]daily break down'!$D:$D,'[1]daily break down'!$E:$E,"")</f>
        <v>CENTRE</v>
      </c>
      <c r="D2451" s="1" t="s">
        <v>21</v>
      </c>
      <c r="E2451" s="1" t="s">
        <v>987</v>
      </c>
      <c r="F2451" s="3" t="s">
        <v>37</v>
      </c>
      <c r="G2451" s="1" t="s">
        <v>4136</v>
      </c>
      <c r="H2451" s="41" t="str">
        <f>_xlfn.XLOOKUP(B2451,[2]CALCULATION!$B:$B,[2]CALCULATION!$H:$H,"")</f>
        <v>ZTE</v>
      </c>
      <c r="I2451" s="34">
        <v>0</v>
      </c>
      <c r="J2451" s="34">
        <v>0</v>
      </c>
      <c r="K2451" s="34">
        <v>0</v>
      </c>
      <c r="L2451" s="34">
        <v>0</v>
      </c>
      <c r="M2451" s="34">
        <v>0</v>
      </c>
      <c r="N2451" s="34">
        <v>0</v>
      </c>
      <c r="O2451" s="34">
        <v>0</v>
      </c>
      <c r="P2451" s="34">
        <v>0</v>
      </c>
      <c r="Q2451" s="34">
        <v>0</v>
      </c>
      <c r="R2451" s="34">
        <v>0</v>
      </c>
      <c r="S2451" s="109">
        <v>0</v>
      </c>
      <c r="T2451" s="109">
        <f>_xlfn.XLOOKUP(B2451,'[3]Nur des jours'!$B:$B,'[3]Nur des jours'!$U:$U,"")</f>
        <v>0</v>
      </c>
      <c r="U2451" s="109">
        <v>0</v>
      </c>
      <c r="V2451" s="109">
        <v>0</v>
      </c>
      <c r="W2451" s="109">
        <v>0</v>
      </c>
      <c r="X2451" s="109">
        <v>0</v>
      </c>
      <c r="Y2451" s="109">
        <v>0</v>
      </c>
      <c r="Z2451" s="109">
        <v>0</v>
      </c>
      <c r="AA2451" s="109">
        <v>0</v>
      </c>
      <c r="AB2451" s="109">
        <v>0</v>
      </c>
      <c r="AC2451" s="109">
        <v>0</v>
      </c>
      <c r="AD2451" s="109">
        <v>0</v>
      </c>
      <c r="AE2451" s="109">
        <v>0</v>
      </c>
      <c r="AF2451" s="109">
        <v>0</v>
      </c>
      <c r="AG2451" s="57" t="str">
        <f>_xlfn.XLOOKUP(B2451,[3]CALCULATION!$B:$B,[3]CALCULATION!$M:$M,"")</f>
        <v>Operationnel</v>
      </c>
      <c r="AH2451" s="57"/>
      <c r="AI2451" s="56" t="str" cm="1">
        <f t="array" ref="AI2451">IFERROR(_xlfn.IFS(
AK2451="MPR ISSUE","PDH",
AK2451="BSS Hardware Issue","BSS",
AK2451="Sites strategiques, MLL, Pylone, etc.","ENVTECH",
AK2451="AKTIVCO DEFAUT GE &amp; POWER Cabinet","AKTIVCO",
AK2451="AKTIVCO Coupure ENEO &amp; Baisse de tension","AKTIVCO GRID ONLY",
AK2451="Coupure ENEO &amp; Baisse de tension","IHS GRID ONLY",
AK2451="Defaut GE &amp; POWER Cabinet","IHS",
AK2451="Sharing","Partners",
AK2451="Sites strategiques &amp; DataCenter","SST &amp; DC",
AK2451="Exclu","Exclu",
AK2451="SAT","SAT",
AK2451="SPARE-ISSUE","SPARE-ISSUE",
AK2451="Fiber CAmtel","TRANS_FO_CAMTEL",
AK2451="Fiber AOF","Fiber AOF",
AK2451="Projet OCM (HUAWEI)","TRAVAUX-HUAWEI",
AK2451="Projet OCM (NOKIA)","TRAVAUX-NOKIA",
AK2451="ACCESS-ISSUE","ACCESS-ISSUE",
AK2451="Projet OCM (ZTE, NOKIA, autres projets)","TRAVAUX OCM",
AK2451="No root CAuse","No root cause",
AK2451="ODU HS","PDH",
AK2451="IP &amp; VLAN","PDH",
AK2451="Warehouse HUAWEI","SPARE-ISSUE",
AK2451="SPARE-HS","SPARE-ISSUE",
AK2451="Power Telco","BSS",AK2451="no impacts","no impacts"
),"")</f>
        <v>No root cause</v>
      </c>
      <c r="AJ2451" s="56" t="str" cm="1">
        <f t="array" ref="AJ2451">IFERROR(_xlfn.IFS(
AK2451="MPR ISSUE","TX ISSUE",
AK2451="BSS Hardware Issue","RAN ISSUE",
AK2451="Sites strategiques, MLL, Pylone, etc.","ENVTECH",
AK2451="AKTIVCO DEFAUT GE &amp; POWER Cabinet","POWER ISSUE",
AK2451="AKTIVCO Coupure ENEO &amp; Baisse de tension","POWER ISSUE",
AK2451="Coupure ENEO &amp; Baisse de tension","POWER ISSUE",
AK2451="Defaut GE &amp; POWER Cabinet","POWER ISSUE",
AK2451="Sharing","POWER ISSUE",
AK2451="Sites strategiques &amp; DataCenter","POWER ISSUE",
AK2451="Exclu","Exclu",
AK2451="SAT","TX ISSUE",
AK2451="SPARE-ISSUE","SPARE-ISSUE",
AK2451="Fiber CAmtel","TX ISSUE",
AK2451="Fiber AOF","TX ISSUE",
AK2451="Projet OCM (HUAWEI)","TRAVAUX-HUAWEI",
AK2451="Projet OCM (NOKIA)","TRAVAUX -NOKIA",
AK2451="ACCESS-ISSUE","ACCESS-ISSUE",
AK2451="Projet OCM (ZTE, NOKIA, autres projets)","TRAVAUX OCM",
AK2451="No root CAuse","No root cause",
AK2451="ODU HS","TX ISSUE",
AK2451="IP &amp; VLAN","TX ISSUE",
AK2451="Warehouse HUAWEI","SPARE-ISSUE",
AK2451="SPARE-HS","SPARE-ISSUE",
AK2451="Power Telco","RAN ISSUE",AK2451="no impacts","no impacts"
),"")</f>
        <v>No root cause</v>
      </c>
      <c r="AK2451" s="81" t="s">
        <v>5620</v>
      </c>
      <c r="AL2451" s="56" t="str" cm="1">
        <f t="array" ref="AL2451">IFERROR(_xlfn.IFS(
AK2451="MPR ISSUE","ACTIVE",
AK2451="BSS Hardware Issue","ACTIVE",
AK2451="Sites strategiques, MLL, Pylone, etc.","PASSIVE",
AK2451="AKTIVCO DEFAUT GE &amp; POWER Cabinet","PASSIVE",
AK2451="AKTIVCO Coupure ENEO &amp; Baisse de tension","PASSIVE",
AK2451="Coupure ENEO &amp; Baisse de tension","PASSIVE",
AK2451="Defaut GE &amp; POWER Cabinet","PASSIVE",
AK2451="Sharing","PASSIVE",
AK2451="Sites strategiques &amp; DataCenter","PASSIVE",
AK2451="Exclu","Exclu",
AK2451="SAT","ACTIVE",
AK2451="SPARE-ISSUE","SPARE-ISSUE",
AK2451="Fiber CAmtel","ACTIVE",
AK2451="Fiber AOF","ACTIVE",
AK2451="Projet OCM (HUAWEI)","PLANNED WORKS",
AK2451="Projet OCM (NOKIA)","PLANNED WORKS",
AK2451="ACCESS-ISSUE","ACCESS-ISSUE",
AK2451="Projet OCM (ZTE, NOKIA, autres projets)","PLANNED WORKS",
AK2451="No root CAuse","No root cause",
AK2451="ODU HS","ACTIVE",
AK2451="IP &amp; VLAN","ACTIVE",
AK2451="Warehouse HUAWEI","SPARE-ISSUE",
AK2451="SPARE-HS","SPARE-ISSUE",
AK2451="Power Telco","ACTIVE", AK2451="no impacts","no impacts"
),"")</f>
        <v>No root cause</v>
      </c>
      <c r="AM2451" s="108" t="s">
        <v>5537</v>
      </c>
      <c r="AN2451" s="117" t="s">
        <v>4135</v>
      </c>
      <c r="AO2451" s="9"/>
      <c r="AP2451" s="23" t="s">
        <v>5537</v>
      </c>
      <c r="AQ2451" s="23" t="s">
        <v>5537</v>
      </c>
      <c r="AR2451" s="7"/>
      <c r="AS2451" s="6"/>
      <c r="AT2451" s="7"/>
      <c r="AU2451" s="3" t="s">
        <v>5537</v>
      </c>
      <c r="AV2451" s="24" t="s">
        <v>5537</v>
      </c>
      <c r="AW2451" s="24" t="s">
        <v>5537</v>
      </c>
      <c r="AX2451" s="24" t="s">
        <v>5537</v>
      </c>
      <c r="AY2451" s="24" t="s">
        <v>5537</v>
      </c>
      <c r="AZ2451" s="24" t="s">
        <v>5537</v>
      </c>
      <c r="BA2451" s="24" t="s">
        <v>5537</v>
      </c>
      <c r="BB2451" s="24" t="s">
        <v>5537</v>
      </c>
      <c r="BC2451" s="24" t="s">
        <v>5537</v>
      </c>
      <c r="BD2451" s="24" t="s">
        <v>5537</v>
      </c>
      <c r="BE2451" s="24" t="s">
        <v>5537</v>
      </c>
      <c r="BF2451" s="24" t="s">
        <v>5537</v>
      </c>
      <c r="BG2451" s="24" t="s">
        <v>5537</v>
      </c>
      <c r="BH2451" s="24" t="s">
        <v>5537</v>
      </c>
      <c r="BI2451" s="9" t="s">
        <v>5537</v>
      </c>
      <c r="BJ2451" s="14"/>
      <c r="BK2451" s="14" t="s">
        <v>5537</v>
      </c>
      <c r="BL2451" s="14" t="str">
        <f>_xlfn.XLOOKUP(B2451,'[4]cell downs 18042026 17h'!$B:$B,'[4]cell downs 18042026 17h'!$B:$B,"")</f>
        <v/>
      </c>
      <c r="BM2451" s="14" t="str">
        <f>_xlfn.XLOOKUP(B2451,'[5]Cells Huawei 19042026 15h'!$B:$B,'[5]Cells Huawei 19042026 15h'!$B:$B,"")</f>
        <v/>
      </c>
      <c r="BN2451" s="9" t="str">
        <f>_xlfn.XLOOKUP(B2451,'[6]cells down 19042026 9H40'!$B:$B,'[6]cells down 19042026 9H40'!$B:$B,"")</f>
        <v/>
      </c>
      <c r="BO2451" s="9" t="s">
        <v>5537</v>
      </c>
      <c r="BP2451" s="9" t="s">
        <v>12</v>
      </c>
    </row>
    <row r="2452" spans="1:68" s="26" customFormat="1" x14ac:dyDescent="0.35">
      <c r="A2452" s="1" t="s">
        <v>4392</v>
      </c>
      <c r="B2452" s="8" t="s">
        <v>4393</v>
      </c>
      <c r="C2452" s="3" t="str">
        <f>_xlfn.XLOOKUP(B2452,'[1]daily break down'!$D:$D,'[1]daily break down'!$E:$E,"")</f>
        <v>LITTORAL</v>
      </c>
      <c r="D2452" s="1" t="s">
        <v>11</v>
      </c>
      <c r="E2452" s="1" t="s">
        <v>12</v>
      </c>
      <c r="F2452" s="3" t="s">
        <v>31</v>
      </c>
      <c r="G2452" s="1" t="s">
        <v>3686</v>
      </c>
      <c r="H2452" s="41" t="str">
        <f>_xlfn.XLOOKUP(B2452,[2]CALCULATION!$B:$B,[2]CALCULATION!$H:$H,"")</f>
        <v>ZTE</v>
      </c>
      <c r="I2452" s="34">
        <v>0</v>
      </c>
      <c r="J2452" s="34">
        <v>0</v>
      </c>
      <c r="K2452" s="34">
        <v>0</v>
      </c>
      <c r="L2452" s="34">
        <v>0</v>
      </c>
      <c r="M2452" s="34">
        <v>0</v>
      </c>
      <c r="N2452" s="34">
        <v>0</v>
      </c>
      <c r="O2452" s="34">
        <v>0</v>
      </c>
      <c r="P2452" s="34">
        <v>0</v>
      </c>
      <c r="Q2452" s="34">
        <v>0</v>
      </c>
      <c r="R2452" s="34">
        <v>0</v>
      </c>
      <c r="S2452" s="109">
        <v>0</v>
      </c>
      <c r="T2452" s="109">
        <f>_xlfn.XLOOKUP(B2452,'[3]Nur des jours'!$B:$B,'[3]Nur des jours'!$U:$U,"")</f>
        <v>0</v>
      </c>
      <c r="U2452" s="109">
        <v>0</v>
      </c>
      <c r="V2452" s="109">
        <v>0</v>
      </c>
      <c r="W2452" s="109">
        <v>0</v>
      </c>
      <c r="X2452" s="109">
        <v>0</v>
      </c>
      <c r="Y2452" s="109">
        <v>0</v>
      </c>
      <c r="Z2452" s="109">
        <v>0</v>
      </c>
      <c r="AA2452" s="109">
        <v>0</v>
      </c>
      <c r="AB2452" s="109">
        <v>0</v>
      </c>
      <c r="AC2452" s="109">
        <v>0</v>
      </c>
      <c r="AD2452" s="109">
        <v>0</v>
      </c>
      <c r="AE2452" s="109">
        <v>0</v>
      </c>
      <c r="AF2452" s="109">
        <v>0</v>
      </c>
      <c r="AG2452" s="57" t="str">
        <f>_xlfn.XLOOKUP(B2452,[3]CALCULATION!$B:$B,[3]CALCULATION!$M:$M,"")</f>
        <v>Operationnel</v>
      </c>
      <c r="AH2452" s="57"/>
      <c r="AI2452" s="56" t="str" cm="1">
        <f t="array" ref="AI2452">IFERROR(_xlfn.IFS(
AK2452="MPR ISSUE","PDH",
AK2452="BSS Hardware Issue","BSS",
AK2452="Sites strategiques, MLL, Pylone, etc.","ENVTECH",
AK2452="AKTIVCO DEFAUT GE &amp; POWER Cabinet","AKTIVCO",
AK2452="AKTIVCO Coupure ENEO &amp; Baisse de tension","AKTIVCO GRID ONLY",
AK2452="Coupure ENEO &amp; Baisse de tension","IHS GRID ONLY",
AK2452="Defaut GE &amp; POWER Cabinet","IHS",
AK2452="Sharing","Partners",
AK2452="Sites strategiques &amp; DataCenter","SST &amp; DC",
AK2452="Exclu","Exclu",
AK2452="SAT","SAT",
AK2452="SPARE-ISSUE","SPARE-ISSUE",
AK2452="Fiber CAmtel","TRANS_FO_CAMTEL",
AK2452="Fiber AOF","Fiber AOF",
AK2452="Projet OCM (HUAWEI)","TRAVAUX-HUAWEI",
AK2452="Projet OCM (NOKIA)","TRAVAUX-NOKIA",
AK2452="ACCESS-ISSUE","ACCESS-ISSUE",
AK2452="Projet OCM (ZTE, NOKIA, autres projets)","TRAVAUX OCM",
AK2452="No root CAuse","No root cause",
AK2452="ODU HS","PDH",
AK2452="IP &amp; VLAN","PDH",
AK2452="Warehouse HUAWEI","SPARE-ISSUE",
AK2452="SPARE-HS","SPARE-ISSUE",
AK2452="Power Telco","BSS",AK2452="no impacts","no impacts"
),"")</f>
        <v>No root cause</v>
      </c>
      <c r="AJ2452" s="56" t="str" cm="1">
        <f t="array" ref="AJ2452">IFERROR(_xlfn.IFS(
AK2452="MPR ISSUE","TX ISSUE",
AK2452="BSS Hardware Issue","RAN ISSUE",
AK2452="Sites strategiques, MLL, Pylone, etc.","ENVTECH",
AK2452="AKTIVCO DEFAUT GE &amp; POWER Cabinet","POWER ISSUE",
AK2452="AKTIVCO Coupure ENEO &amp; Baisse de tension","POWER ISSUE",
AK2452="Coupure ENEO &amp; Baisse de tension","POWER ISSUE",
AK2452="Defaut GE &amp; POWER Cabinet","POWER ISSUE",
AK2452="Sharing","POWER ISSUE",
AK2452="Sites strategiques &amp; DataCenter","POWER ISSUE",
AK2452="Exclu","Exclu",
AK2452="SAT","TX ISSUE",
AK2452="SPARE-ISSUE","SPARE-ISSUE",
AK2452="Fiber CAmtel","TX ISSUE",
AK2452="Fiber AOF","TX ISSUE",
AK2452="Projet OCM (HUAWEI)","TRAVAUX-HUAWEI",
AK2452="Projet OCM (NOKIA)","TRAVAUX -NOKIA",
AK2452="ACCESS-ISSUE","ACCESS-ISSUE",
AK2452="Projet OCM (ZTE, NOKIA, autres projets)","TRAVAUX OCM",
AK2452="No root CAuse","No root cause",
AK2452="ODU HS","TX ISSUE",
AK2452="IP &amp; VLAN","TX ISSUE",
AK2452="Warehouse HUAWEI","SPARE-ISSUE",
AK2452="SPARE-HS","SPARE-ISSUE",
AK2452="Power Telco","RAN ISSUE",AK2452="no impacts","no impacts"
),"")</f>
        <v>No root cause</v>
      </c>
      <c r="AK2452" s="81" t="s">
        <v>5620</v>
      </c>
      <c r="AL2452" s="56" t="str" cm="1">
        <f t="array" ref="AL2452">IFERROR(_xlfn.IFS(
AK2452="MPR ISSUE","ACTIVE",
AK2452="BSS Hardware Issue","ACTIVE",
AK2452="Sites strategiques, MLL, Pylone, etc.","PASSIVE",
AK2452="AKTIVCO DEFAUT GE &amp; POWER Cabinet","PASSIVE",
AK2452="AKTIVCO Coupure ENEO &amp; Baisse de tension","PASSIVE",
AK2452="Coupure ENEO &amp; Baisse de tension","PASSIVE",
AK2452="Defaut GE &amp; POWER Cabinet","PASSIVE",
AK2452="Sharing","PASSIVE",
AK2452="Sites strategiques &amp; DataCenter","PASSIVE",
AK2452="Exclu","Exclu",
AK2452="SAT","ACTIVE",
AK2452="SPARE-ISSUE","SPARE-ISSUE",
AK2452="Fiber CAmtel","ACTIVE",
AK2452="Fiber AOF","ACTIVE",
AK2452="Projet OCM (HUAWEI)","PLANNED WORKS",
AK2452="Projet OCM (NOKIA)","PLANNED WORKS",
AK2452="ACCESS-ISSUE","ACCESS-ISSUE",
AK2452="Projet OCM (ZTE, NOKIA, autres projets)","PLANNED WORKS",
AK2452="No root CAuse","No root cause",
AK2452="ODU HS","ACTIVE",
AK2452="IP &amp; VLAN","ACTIVE",
AK2452="Warehouse HUAWEI","SPARE-ISSUE",
AK2452="SPARE-HS","SPARE-ISSUE",
AK2452="Power Telco","ACTIVE", AK2452="no impacts","no impacts"
),"")</f>
        <v>No root cause</v>
      </c>
      <c r="AM2452" s="108" t="s">
        <v>5537</v>
      </c>
      <c r="AN2452" s="117" t="s">
        <v>4393</v>
      </c>
      <c r="AO2452" s="9"/>
      <c r="AP2452" s="23" t="s">
        <v>5537</v>
      </c>
      <c r="AQ2452" s="23" t="s">
        <v>5537</v>
      </c>
      <c r="AR2452" s="7"/>
      <c r="AS2452" s="6"/>
      <c r="AT2452" s="7"/>
      <c r="AU2452" s="3" t="s">
        <v>5537</v>
      </c>
      <c r="AV2452" s="24" t="s">
        <v>5537</v>
      </c>
      <c r="AW2452" s="24" t="s">
        <v>5537</v>
      </c>
      <c r="AX2452" s="24" t="s">
        <v>5537</v>
      </c>
      <c r="AY2452" s="24" t="s">
        <v>5537</v>
      </c>
      <c r="AZ2452" s="24" t="s">
        <v>5537</v>
      </c>
      <c r="BA2452" s="24" t="s">
        <v>5537</v>
      </c>
      <c r="BB2452" s="24" t="s">
        <v>5537</v>
      </c>
      <c r="BC2452" s="24" t="s">
        <v>5537</v>
      </c>
      <c r="BD2452" s="24" t="s">
        <v>5537</v>
      </c>
      <c r="BE2452" s="24" t="s">
        <v>5537</v>
      </c>
      <c r="BF2452" s="24" t="s">
        <v>5537</v>
      </c>
      <c r="BG2452" s="24" t="s">
        <v>5537</v>
      </c>
      <c r="BH2452" s="24" t="s">
        <v>5537</v>
      </c>
      <c r="BI2452" s="9" t="s">
        <v>5537</v>
      </c>
      <c r="BJ2452" s="14"/>
      <c r="BK2452" s="14" t="s">
        <v>5537</v>
      </c>
      <c r="BL2452" s="14" t="str">
        <f>_xlfn.XLOOKUP(B2452,'[4]cell downs 18042026 17h'!$B:$B,'[4]cell downs 18042026 17h'!$B:$B,"")</f>
        <v/>
      </c>
      <c r="BM2452" s="14" t="str">
        <f>_xlfn.XLOOKUP(B2452,'[5]Cells Huawei 19042026 15h'!$B:$B,'[5]Cells Huawei 19042026 15h'!$B:$B,"")</f>
        <v/>
      </c>
      <c r="BN2452" s="9" t="str">
        <f>_xlfn.XLOOKUP(B2452,'[6]cells down 19042026 9H40'!$B:$B,'[6]cells down 19042026 9H40'!$B:$B,"")</f>
        <v/>
      </c>
      <c r="BO2452" s="9" t="s">
        <v>4393</v>
      </c>
      <c r="BP2452" s="9" t="s">
        <v>5537</v>
      </c>
    </row>
    <row r="2453" spans="1:68" s="26" customFormat="1" x14ac:dyDescent="0.35">
      <c r="A2453" s="1" t="s">
        <v>3955</v>
      </c>
      <c r="B2453" s="8" t="s">
        <v>3956</v>
      </c>
      <c r="C2453" s="3" t="str">
        <f>_xlfn.XLOOKUP(B2453,'[1]daily break down'!$D:$D,'[1]daily break down'!$E:$E,"")</f>
        <v>CENTRE</v>
      </c>
      <c r="D2453" s="1"/>
      <c r="E2453" s="1"/>
      <c r="F2453" s="3" t="s">
        <v>37</v>
      </c>
      <c r="G2453" s="1" t="s">
        <v>3957</v>
      </c>
      <c r="H2453" s="41" t="str">
        <f>_xlfn.XLOOKUP(B2453,[2]CALCULATION!$B:$B,[2]CALCULATION!$H:$H,"")</f>
        <v>ZTE</v>
      </c>
      <c r="I2453" s="34">
        <v>0</v>
      </c>
      <c r="J2453" s="34">
        <v>0</v>
      </c>
      <c r="K2453" s="34">
        <v>0</v>
      </c>
      <c r="L2453" s="34">
        <v>0</v>
      </c>
      <c r="M2453" s="34">
        <v>0</v>
      </c>
      <c r="N2453" s="34">
        <v>0</v>
      </c>
      <c r="O2453" s="34">
        <v>0</v>
      </c>
      <c r="P2453" s="34">
        <v>0</v>
      </c>
      <c r="Q2453" s="34">
        <v>0</v>
      </c>
      <c r="R2453" s="34">
        <v>0</v>
      </c>
      <c r="S2453" s="109">
        <v>0</v>
      </c>
      <c r="T2453" s="109">
        <f>_xlfn.XLOOKUP(B2453,'[3]Nur des jours'!$B:$B,'[3]Nur des jours'!$U:$U,"")</f>
        <v>0</v>
      </c>
      <c r="U2453" s="109">
        <v>0</v>
      </c>
      <c r="V2453" s="109">
        <v>0</v>
      </c>
      <c r="W2453" s="109">
        <v>0</v>
      </c>
      <c r="X2453" s="109">
        <v>0</v>
      </c>
      <c r="Y2453" s="109">
        <v>0</v>
      </c>
      <c r="Z2453" s="109">
        <v>0</v>
      </c>
      <c r="AA2453" s="109">
        <v>0</v>
      </c>
      <c r="AB2453" s="109">
        <v>0</v>
      </c>
      <c r="AC2453" s="109">
        <v>0</v>
      </c>
      <c r="AD2453" s="109">
        <v>0</v>
      </c>
      <c r="AE2453" s="109">
        <v>0</v>
      </c>
      <c r="AF2453" s="109">
        <v>0</v>
      </c>
      <c r="AG2453" s="57" t="str">
        <f>_xlfn.XLOOKUP(B2453,[3]CALCULATION!$B:$B,[3]CALCULATION!$M:$M,"")</f>
        <v>Operationnel</v>
      </c>
      <c r="AH2453" s="57"/>
      <c r="AI2453" s="56" t="str" cm="1">
        <f t="array" ref="AI2453">IFERROR(_xlfn.IFS(
AK2453="MPR ISSUE","PDH",
AK2453="BSS Hardware Issue","BSS",
AK2453="Sites strategiques, MLL, Pylone, etc.","ENVTECH",
AK2453="AKTIVCO DEFAUT GE &amp; POWER Cabinet","AKTIVCO",
AK2453="AKTIVCO Coupure ENEO &amp; Baisse de tension","AKTIVCO GRID ONLY",
AK2453="Coupure ENEO &amp; Baisse de tension","IHS GRID ONLY",
AK2453="Defaut GE &amp; POWER Cabinet","IHS",
AK2453="Sharing","Partners",
AK2453="Sites strategiques &amp; DataCenter","SST &amp; DC",
AK2453="Exclu","Exclu",
AK2453="SAT","SAT",
AK2453="SPARE-ISSUE","SPARE-ISSUE",
AK2453="Fiber CAmtel","TRANS_FO_CAMTEL",
AK2453="Fiber AOF","Fiber AOF",
AK2453="Projet OCM (HUAWEI)","TRAVAUX-HUAWEI",
AK2453="Projet OCM (NOKIA)","TRAVAUX-NOKIA",
AK2453="ACCESS-ISSUE","ACCESS-ISSUE",
AK2453="Projet OCM (ZTE, NOKIA, autres projets)","TRAVAUX OCM",
AK2453="No root CAuse","No root cause",
AK2453="ODU HS","PDH",
AK2453="IP &amp; VLAN","PDH",
AK2453="Warehouse HUAWEI","SPARE-ISSUE",
AK2453="SPARE-HS","SPARE-ISSUE",
AK2453="Power Telco","BSS",AK2453="no impacts","no impacts"
),"")</f>
        <v>No root cause</v>
      </c>
      <c r="AJ2453" s="56" t="str" cm="1">
        <f t="array" ref="AJ2453">IFERROR(_xlfn.IFS(
AK2453="MPR ISSUE","TX ISSUE",
AK2453="BSS Hardware Issue","RAN ISSUE",
AK2453="Sites strategiques, MLL, Pylone, etc.","ENVTECH",
AK2453="AKTIVCO DEFAUT GE &amp; POWER Cabinet","POWER ISSUE",
AK2453="AKTIVCO Coupure ENEO &amp; Baisse de tension","POWER ISSUE",
AK2453="Coupure ENEO &amp; Baisse de tension","POWER ISSUE",
AK2453="Defaut GE &amp; POWER Cabinet","POWER ISSUE",
AK2453="Sharing","POWER ISSUE",
AK2453="Sites strategiques &amp; DataCenter","POWER ISSUE",
AK2453="Exclu","Exclu",
AK2453="SAT","TX ISSUE",
AK2453="SPARE-ISSUE","SPARE-ISSUE",
AK2453="Fiber CAmtel","TX ISSUE",
AK2453="Fiber AOF","TX ISSUE",
AK2453="Projet OCM (HUAWEI)","TRAVAUX-HUAWEI",
AK2453="Projet OCM (NOKIA)","TRAVAUX -NOKIA",
AK2453="ACCESS-ISSUE","ACCESS-ISSUE",
AK2453="Projet OCM (ZTE, NOKIA, autres projets)","TRAVAUX OCM",
AK2453="No root CAuse","No root cause",
AK2453="ODU HS","TX ISSUE",
AK2453="IP &amp; VLAN","TX ISSUE",
AK2453="Warehouse HUAWEI","SPARE-ISSUE",
AK2453="SPARE-HS","SPARE-ISSUE",
AK2453="Power Telco","RAN ISSUE",AK2453="no impacts","no impacts"
),"")</f>
        <v>No root cause</v>
      </c>
      <c r="AK2453" s="81" t="s">
        <v>5620</v>
      </c>
      <c r="AL2453" s="56" t="str" cm="1">
        <f t="array" ref="AL2453">IFERROR(_xlfn.IFS(
AK2453="MPR ISSUE","ACTIVE",
AK2453="BSS Hardware Issue","ACTIVE",
AK2453="Sites strategiques, MLL, Pylone, etc.","PASSIVE",
AK2453="AKTIVCO DEFAUT GE &amp; POWER Cabinet","PASSIVE",
AK2453="AKTIVCO Coupure ENEO &amp; Baisse de tension","PASSIVE",
AK2453="Coupure ENEO &amp; Baisse de tension","PASSIVE",
AK2453="Defaut GE &amp; POWER Cabinet","PASSIVE",
AK2453="Sharing","PASSIVE",
AK2453="Sites strategiques &amp; DataCenter","PASSIVE",
AK2453="Exclu","Exclu",
AK2453="SAT","ACTIVE",
AK2453="SPARE-ISSUE","SPARE-ISSUE",
AK2453="Fiber CAmtel","ACTIVE",
AK2453="Fiber AOF","ACTIVE",
AK2453="Projet OCM (HUAWEI)","PLANNED WORKS",
AK2453="Projet OCM (NOKIA)","PLANNED WORKS",
AK2453="ACCESS-ISSUE","ACCESS-ISSUE",
AK2453="Projet OCM (ZTE, NOKIA, autres projets)","PLANNED WORKS",
AK2453="No root CAuse","No root cause",
AK2453="ODU HS","ACTIVE",
AK2453="IP &amp; VLAN","ACTIVE",
AK2453="Warehouse HUAWEI","SPARE-ISSUE",
AK2453="SPARE-HS","SPARE-ISSUE",
AK2453="Power Telco","ACTIVE", AK2453="no impacts","no impacts"
),"")</f>
        <v>No root cause</v>
      </c>
      <c r="AM2453" s="108" t="s">
        <v>5537</v>
      </c>
      <c r="AN2453" s="117" t="s">
        <v>3956</v>
      </c>
      <c r="AO2453" s="9"/>
      <c r="AP2453" s="23" t="s">
        <v>5537</v>
      </c>
      <c r="AQ2453" s="23" t="s">
        <v>5537</v>
      </c>
      <c r="AR2453" s="7"/>
      <c r="AS2453" s="6"/>
      <c r="AT2453" s="7"/>
      <c r="AU2453" s="3" t="s">
        <v>5537</v>
      </c>
      <c r="AV2453" s="24" t="s">
        <v>5537</v>
      </c>
      <c r="AW2453" s="24" t="s">
        <v>5537</v>
      </c>
      <c r="AX2453" s="24" t="s">
        <v>5537</v>
      </c>
      <c r="AY2453" s="24" t="s">
        <v>5537</v>
      </c>
      <c r="AZ2453" s="24" t="s">
        <v>5537</v>
      </c>
      <c r="BA2453" s="24" t="s">
        <v>5537</v>
      </c>
      <c r="BB2453" s="24" t="s">
        <v>5537</v>
      </c>
      <c r="BC2453" s="24" t="s">
        <v>5537</v>
      </c>
      <c r="BD2453" s="24" t="s">
        <v>5537</v>
      </c>
      <c r="BE2453" s="24" t="s">
        <v>5537</v>
      </c>
      <c r="BF2453" s="24" t="s">
        <v>5537</v>
      </c>
      <c r="BG2453" s="24" t="s">
        <v>5537</v>
      </c>
      <c r="BH2453" s="24" t="s">
        <v>5537</v>
      </c>
      <c r="BI2453" s="9" t="s">
        <v>5537</v>
      </c>
      <c r="BJ2453" s="14"/>
      <c r="BK2453" s="14" t="s">
        <v>5537</v>
      </c>
      <c r="BL2453" s="14" t="str">
        <f>_xlfn.XLOOKUP(B2453,'[4]cell downs 18042026 17h'!$B:$B,'[4]cell downs 18042026 17h'!$B:$B,"")</f>
        <v/>
      </c>
      <c r="BM2453" s="14" t="str">
        <f>_xlfn.XLOOKUP(B2453,'[5]Cells Huawei 19042026 15h'!$B:$B,'[5]Cells Huawei 19042026 15h'!$B:$B,"")</f>
        <v/>
      </c>
      <c r="BN2453" s="9" t="str">
        <f>_xlfn.XLOOKUP(B2453,'[6]cells down 19042026 9H40'!$B:$B,'[6]cells down 19042026 9H40'!$B:$B,"")</f>
        <v/>
      </c>
      <c r="BO2453" s="9" t="s">
        <v>5537</v>
      </c>
      <c r="BP2453" s="9" t="s">
        <v>12</v>
      </c>
    </row>
    <row r="2454" spans="1:68" s="26" customFormat="1" x14ac:dyDescent="0.35">
      <c r="A2454" s="1" t="s">
        <v>4159</v>
      </c>
      <c r="B2454" s="8" t="s">
        <v>4160</v>
      </c>
      <c r="C2454" s="3" t="str">
        <f>_xlfn.XLOOKUP(B2454,'[1]daily break down'!$D:$D,'[1]daily break down'!$E:$E,"")</f>
        <v>Douala</v>
      </c>
      <c r="D2454" s="1" t="s">
        <v>11</v>
      </c>
      <c r="E2454" s="1" t="s">
        <v>12</v>
      </c>
      <c r="F2454" s="3" t="s">
        <v>31</v>
      </c>
      <c r="G2454" s="1" t="s">
        <v>32</v>
      </c>
      <c r="H2454" s="41" t="str">
        <f>_xlfn.XLOOKUP(B2454,[2]CALCULATION!$B:$B,[2]CALCULATION!$H:$H,"")</f>
        <v>ZTE</v>
      </c>
      <c r="I2454" s="34">
        <v>0</v>
      </c>
      <c r="J2454" s="34">
        <v>0</v>
      </c>
      <c r="K2454" s="34">
        <v>0</v>
      </c>
      <c r="L2454" s="34">
        <v>0</v>
      </c>
      <c r="M2454" s="34">
        <v>0</v>
      </c>
      <c r="N2454" s="34">
        <v>0</v>
      </c>
      <c r="O2454" s="34">
        <v>0</v>
      </c>
      <c r="P2454" s="34">
        <v>0</v>
      </c>
      <c r="Q2454" s="34">
        <v>0</v>
      </c>
      <c r="R2454" s="34">
        <v>0</v>
      </c>
      <c r="S2454" s="109">
        <v>0</v>
      </c>
      <c r="T2454" s="109">
        <f>_xlfn.XLOOKUP(B2454,'[3]Nur des jours'!$B:$B,'[3]Nur des jours'!$U:$U,"")</f>
        <v>0</v>
      </c>
      <c r="U2454" s="109">
        <v>0</v>
      </c>
      <c r="V2454" s="109">
        <v>0</v>
      </c>
      <c r="W2454" s="109">
        <v>0</v>
      </c>
      <c r="X2454" s="109">
        <v>0</v>
      </c>
      <c r="Y2454" s="109">
        <v>0</v>
      </c>
      <c r="Z2454" s="109">
        <v>0</v>
      </c>
      <c r="AA2454" s="109">
        <v>0</v>
      </c>
      <c r="AB2454" s="109">
        <v>0</v>
      </c>
      <c r="AC2454" s="109">
        <v>0</v>
      </c>
      <c r="AD2454" s="109">
        <v>0</v>
      </c>
      <c r="AE2454" s="109">
        <v>0</v>
      </c>
      <c r="AF2454" s="109">
        <v>0</v>
      </c>
      <c r="AG2454" s="57" t="str">
        <f>_xlfn.XLOOKUP(B2454,[3]CALCULATION!$B:$B,[3]CALCULATION!$M:$M,"")</f>
        <v>Operationnel</v>
      </c>
      <c r="AH2454" s="57"/>
      <c r="AI2454" s="56" t="str" cm="1">
        <f t="array" ref="AI2454">IFERROR(_xlfn.IFS(
AK2454="MPR ISSUE","PDH",
AK2454="BSS Hardware Issue","BSS",
AK2454="Sites strategiques, MLL, Pylone, etc.","ENVTECH",
AK2454="AKTIVCO DEFAUT GE &amp; POWER Cabinet","AKTIVCO",
AK2454="AKTIVCO Coupure ENEO &amp; Baisse de tension","AKTIVCO GRID ONLY",
AK2454="Coupure ENEO &amp; Baisse de tension","IHS GRID ONLY",
AK2454="Defaut GE &amp; POWER Cabinet","IHS",
AK2454="Sharing","Partners",
AK2454="Sites strategiques &amp; DataCenter","SST &amp; DC",
AK2454="Exclu","Exclu",
AK2454="SAT","SAT",
AK2454="SPARE-ISSUE","SPARE-ISSUE",
AK2454="Fiber CAmtel","TRANS_FO_CAMTEL",
AK2454="Fiber AOF","Fiber AOF",
AK2454="Projet OCM (HUAWEI)","TRAVAUX-HUAWEI",
AK2454="Projet OCM (NOKIA)","TRAVAUX-NOKIA",
AK2454="ACCESS-ISSUE","ACCESS-ISSUE",
AK2454="Projet OCM (ZTE, NOKIA, autres projets)","TRAVAUX OCM",
AK2454="No root CAuse","No root cause",
AK2454="ODU HS","PDH",
AK2454="IP &amp; VLAN","PDH",
AK2454="Warehouse HUAWEI","SPARE-ISSUE",
AK2454="SPARE-HS","SPARE-ISSUE",
AK2454="Power Telco","BSS",AK2454="no impacts","no impacts"
),"")</f>
        <v>No root cause</v>
      </c>
      <c r="AJ2454" s="56" t="str" cm="1">
        <f t="array" ref="AJ2454">IFERROR(_xlfn.IFS(
AK2454="MPR ISSUE","TX ISSUE",
AK2454="BSS Hardware Issue","RAN ISSUE",
AK2454="Sites strategiques, MLL, Pylone, etc.","ENVTECH",
AK2454="AKTIVCO DEFAUT GE &amp; POWER Cabinet","POWER ISSUE",
AK2454="AKTIVCO Coupure ENEO &amp; Baisse de tension","POWER ISSUE",
AK2454="Coupure ENEO &amp; Baisse de tension","POWER ISSUE",
AK2454="Defaut GE &amp; POWER Cabinet","POWER ISSUE",
AK2454="Sharing","POWER ISSUE",
AK2454="Sites strategiques &amp; DataCenter","POWER ISSUE",
AK2454="Exclu","Exclu",
AK2454="SAT","TX ISSUE",
AK2454="SPARE-ISSUE","SPARE-ISSUE",
AK2454="Fiber CAmtel","TX ISSUE",
AK2454="Fiber AOF","TX ISSUE",
AK2454="Projet OCM (HUAWEI)","TRAVAUX-HUAWEI",
AK2454="Projet OCM (NOKIA)","TRAVAUX -NOKIA",
AK2454="ACCESS-ISSUE","ACCESS-ISSUE",
AK2454="Projet OCM (ZTE, NOKIA, autres projets)","TRAVAUX OCM",
AK2454="No root CAuse","No root cause",
AK2454="ODU HS","TX ISSUE",
AK2454="IP &amp; VLAN","TX ISSUE",
AK2454="Warehouse HUAWEI","SPARE-ISSUE",
AK2454="SPARE-HS","SPARE-ISSUE",
AK2454="Power Telco","RAN ISSUE",AK2454="no impacts","no impacts"
),"")</f>
        <v>No root cause</v>
      </c>
      <c r="AK2454" s="81" t="s">
        <v>5620</v>
      </c>
      <c r="AL2454" s="56" t="str" cm="1">
        <f t="array" ref="AL2454">IFERROR(_xlfn.IFS(
AK2454="MPR ISSUE","ACTIVE",
AK2454="BSS Hardware Issue","ACTIVE",
AK2454="Sites strategiques, MLL, Pylone, etc.","PASSIVE",
AK2454="AKTIVCO DEFAUT GE &amp; POWER Cabinet","PASSIVE",
AK2454="AKTIVCO Coupure ENEO &amp; Baisse de tension","PASSIVE",
AK2454="Coupure ENEO &amp; Baisse de tension","PASSIVE",
AK2454="Defaut GE &amp; POWER Cabinet","PASSIVE",
AK2454="Sharing","PASSIVE",
AK2454="Sites strategiques &amp; DataCenter","PASSIVE",
AK2454="Exclu","Exclu",
AK2454="SAT","ACTIVE",
AK2454="SPARE-ISSUE","SPARE-ISSUE",
AK2454="Fiber CAmtel","ACTIVE",
AK2454="Fiber AOF","ACTIVE",
AK2454="Projet OCM (HUAWEI)","PLANNED WORKS",
AK2454="Projet OCM (NOKIA)","PLANNED WORKS",
AK2454="ACCESS-ISSUE","ACCESS-ISSUE",
AK2454="Projet OCM (ZTE, NOKIA, autres projets)","PLANNED WORKS",
AK2454="No root CAuse","No root cause",
AK2454="ODU HS","ACTIVE",
AK2454="IP &amp; VLAN","ACTIVE",
AK2454="Warehouse HUAWEI","SPARE-ISSUE",
AK2454="SPARE-HS","SPARE-ISSUE",
AK2454="Power Telco","ACTIVE", AK2454="no impacts","no impacts"
),"")</f>
        <v>No root cause</v>
      </c>
      <c r="AM2454" s="108" t="s">
        <v>5537</v>
      </c>
      <c r="AN2454" s="117" t="s">
        <v>4160</v>
      </c>
      <c r="AO2454" s="9"/>
      <c r="AP2454" s="23" t="s">
        <v>5537</v>
      </c>
      <c r="AQ2454" s="23" t="s">
        <v>5537</v>
      </c>
      <c r="AR2454" s="7"/>
      <c r="AS2454" s="6"/>
      <c r="AT2454" s="7"/>
      <c r="AU2454" s="3" t="s">
        <v>5537</v>
      </c>
      <c r="AV2454" s="24" t="s">
        <v>5537</v>
      </c>
      <c r="AW2454" s="24" t="s">
        <v>5537</v>
      </c>
      <c r="AX2454" s="24" t="s">
        <v>5537</v>
      </c>
      <c r="AY2454" s="24" t="s">
        <v>5537</v>
      </c>
      <c r="AZ2454" s="24" t="s">
        <v>5537</v>
      </c>
      <c r="BA2454" s="24" t="s">
        <v>5537</v>
      </c>
      <c r="BB2454" s="24" t="s">
        <v>5537</v>
      </c>
      <c r="BC2454" s="24" t="s">
        <v>5537</v>
      </c>
      <c r="BD2454" s="24" t="s">
        <v>5537</v>
      </c>
      <c r="BE2454" s="24" t="s">
        <v>5537</v>
      </c>
      <c r="BF2454" s="24" t="s">
        <v>5537</v>
      </c>
      <c r="BG2454" s="24" t="s">
        <v>5537</v>
      </c>
      <c r="BH2454" s="24" t="s">
        <v>5537</v>
      </c>
      <c r="BI2454" s="9" t="s">
        <v>5537</v>
      </c>
      <c r="BJ2454" s="14"/>
      <c r="BK2454" s="14" t="s">
        <v>5537</v>
      </c>
      <c r="BL2454" s="14" t="str">
        <f>_xlfn.XLOOKUP(B2454,'[4]cell downs 18042026 17h'!$B:$B,'[4]cell downs 18042026 17h'!$B:$B,"")</f>
        <v/>
      </c>
      <c r="BM2454" s="14" t="str">
        <f>_xlfn.XLOOKUP(B2454,'[5]Cells Huawei 19042026 15h'!$B:$B,'[5]Cells Huawei 19042026 15h'!$B:$B,"")</f>
        <v/>
      </c>
      <c r="BN2454" s="9" t="str">
        <f>_xlfn.XLOOKUP(B2454,'[6]cells down 19042026 9H40'!$B:$B,'[6]cells down 19042026 9H40'!$B:$B,"")</f>
        <v/>
      </c>
      <c r="BO2454" s="9" t="s">
        <v>4160</v>
      </c>
      <c r="BP2454" s="9" t="s">
        <v>5537</v>
      </c>
    </row>
    <row r="2455" spans="1:68" s="26" customFormat="1" x14ac:dyDescent="0.35">
      <c r="A2455" s="1" t="s">
        <v>3593</v>
      </c>
      <c r="B2455" s="8" t="s">
        <v>3594</v>
      </c>
      <c r="C2455" s="3" t="str">
        <f>_xlfn.XLOOKUP(B2455,'[1]daily break down'!$D:$D,'[1]daily break down'!$E:$E,"")</f>
        <v>CENTRE</v>
      </c>
      <c r="D2455" s="1" t="s">
        <v>21</v>
      </c>
      <c r="E2455" s="1" t="s">
        <v>563</v>
      </c>
      <c r="F2455" s="3" t="s">
        <v>226</v>
      </c>
      <c r="G2455" s="1" t="s">
        <v>3593</v>
      </c>
      <c r="H2455" s="41" t="str">
        <f>_xlfn.XLOOKUP(B2455,[2]CALCULATION!$B:$B,[2]CALCULATION!$H:$H,"")</f>
        <v>ZTE</v>
      </c>
      <c r="I2455" s="34">
        <v>0</v>
      </c>
      <c r="J2455" s="34">
        <v>0</v>
      </c>
      <c r="K2455" s="34">
        <v>0</v>
      </c>
      <c r="L2455" s="34">
        <v>0</v>
      </c>
      <c r="M2455" s="34">
        <v>0</v>
      </c>
      <c r="N2455" s="34">
        <v>0</v>
      </c>
      <c r="O2455" s="34">
        <v>0</v>
      </c>
      <c r="P2455" s="34">
        <v>0</v>
      </c>
      <c r="Q2455" s="34">
        <v>0</v>
      </c>
      <c r="R2455" s="34">
        <v>0</v>
      </c>
      <c r="S2455" s="109">
        <v>0</v>
      </c>
      <c r="T2455" s="109">
        <f>_xlfn.XLOOKUP(B2455,'[3]Nur des jours'!$B:$B,'[3]Nur des jours'!$U:$U,"")</f>
        <v>0</v>
      </c>
      <c r="U2455" s="109">
        <v>0</v>
      </c>
      <c r="V2455" s="109">
        <v>0</v>
      </c>
      <c r="W2455" s="109">
        <v>0</v>
      </c>
      <c r="X2455" s="109">
        <v>0</v>
      </c>
      <c r="Y2455" s="109">
        <v>0</v>
      </c>
      <c r="Z2455" s="109">
        <v>0</v>
      </c>
      <c r="AA2455" s="109">
        <v>0</v>
      </c>
      <c r="AB2455" s="109">
        <v>0</v>
      </c>
      <c r="AC2455" s="109">
        <v>0</v>
      </c>
      <c r="AD2455" s="109">
        <v>0</v>
      </c>
      <c r="AE2455" s="109">
        <v>0</v>
      </c>
      <c r="AF2455" s="109">
        <v>0</v>
      </c>
      <c r="AG2455" s="57" t="str">
        <f>_xlfn.XLOOKUP(B2455,[3]CALCULATION!$B:$B,[3]CALCULATION!$M:$M,"")</f>
        <v>Operationnel</v>
      </c>
      <c r="AH2455" s="57"/>
      <c r="AI2455" s="56" t="str" cm="1">
        <f t="array" ref="AI2455">IFERROR(_xlfn.IFS(
AK2455="MPR ISSUE","PDH",
AK2455="BSS Hardware Issue","BSS",
AK2455="Sites strategiques, MLL, Pylone, etc.","ENVTECH",
AK2455="AKTIVCO DEFAUT GE &amp; POWER Cabinet","AKTIVCO",
AK2455="AKTIVCO Coupure ENEO &amp; Baisse de tension","AKTIVCO GRID ONLY",
AK2455="Coupure ENEO &amp; Baisse de tension","IHS GRID ONLY",
AK2455="Defaut GE &amp; POWER Cabinet","IHS",
AK2455="Sharing","Partners",
AK2455="Sites strategiques &amp; DataCenter","SST &amp; DC",
AK2455="Exclu","Exclu",
AK2455="SAT","SAT",
AK2455="SPARE-ISSUE","SPARE-ISSUE",
AK2455="Fiber CAmtel","TRANS_FO_CAMTEL",
AK2455="Fiber AOF","Fiber AOF",
AK2455="Projet OCM (HUAWEI)","TRAVAUX-HUAWEI",
AK2455="Projet OCM (NOKIA)","TRAVAUX-NOKIA",
AK2455="ACCESS-ISSUE","ACCESS-ISSUE",
AK2455="Projet OCM (ZTE, NOKIA, autres projets)","TRAVAUX OCM",
AK2455="No root CAuse","No root cause",
AK2455="ODU HS","PDH",
AK2455="IP &amp; VLAN","PDH",
AK2455="Warehouse HUAWEI","SPARE-ISSUE",
AK2455="SPARE-HS","SPARE-ISSUE",
AK2455="Power Telco","BSS",AK2455="no impacts","no impacts"
),"")</f>
        <v>No root cause</v>
      </c>
      <c r="AJ2455" s="56" t="str" cm="1">
        <f t="array" ref="AJ2455">IFERROR(_xlfn.IFS(
AK2455="MPR ISSUE","TX ISSUE",
AK2455="BSS Hardware Issue","RAN ISSUE",
AK2455="Sites strategiques, MLL, Pylone, etc.","ENVTECH",
AK2455="AKTIVCO DEFAUT GE &amp; POWER Cabinet","POWER ISSUE",
AK2455="AKTIVCO Coupure ENEO &amp; Baisse de tension","POWER ISSUE",
AK2455="Coupure ENEO &amp; Baisse de tension","POWER ISSUE",
AK2455="Defaut GE &amp; POWER Cabinet","POWER ISSUE",
AK2455="Sharing","POWER ISSUE",
AK2455="Sites strategiques &amp; DataCenter","POWER ISSUE",
AK2455="Exclu","Exclu",
AK2455="SAT","TX ISSUE",
AK2455="SPARE-ISSUE","SPARE-ISSUE",
AK2455="Fiber CAmtel","TX ISSUE",
AK2455="Fiber AOF","TX ISSUE",
AK2455="Projet OCM (HUAWEI)","TRAVAUX-HUAWEI",
AK2455="Projet OCM (NOKIA)","TRAVAUX -NOKIA",
AK2455="ACCESS-ISSUE","ACCESS-ISSUE",
AK2455="Projet OCM (ZTE, NOKIA, autres projets)","TRAVAUX OCM",
AK2455="No root CAuse","No root cause",
AK2455="ODU HS","TX ISSUE",
AK2455="IP &amp; VLAN","TX ISSUE",
AK2455="Warehouse HUAWEI","SPARE-ISSUE",
AK2455="SPARE-HS","SPARE-ISSUE",
AK2455="Power Telco","RAN ISSUE",AK2455="no impacts","no impacts"
),"")</f>
        <v>No root cause</v>
      </c>
      <c r="AK2455" s="81" t="s">
        <v>5620</v>
      </c>
      <c r="AL2455" s="56" t="str" cm="1">
        <f t="array" ref="AL2455">IFERROR(_xlfn.IFS(
AK2455="MPR ISSUE","ACTIVE",
AK2455="BSS Hardware Issue","ACTIVE",
AK2455="Sites strategiques, MLL, Pylone, etc.","PASSIVE",
AK2455="AKTIVCO DEFAUT GE &amp; POWER Cabinet","PASSIVE",
AK2455="AKTIVCO Coupure ENEO &amp; Baisse de tension","PASSIVE",
AK2455="Coupure ENEO &amp; Baisse de tension","PASSIVE",
AK2455="Defaut GE &amp; POWER Cabinet","PASSIVE",
AK2455="Sharing","PASSIVE",
AK2455="Sites strategiques &amp; DataCenter","PASSIVE",
AK2455="Exclu","Exclu",
AK2455="SAT","ACTIVE",
AK2455="SPARE-ISSUE","SPARE-ISSUE",
AK2455="Fiber CAmtel","ACTIVE",
AK2455="Fiber AOF","ACTIVE",
AK2455="Projet OCM (HUAWEI)","PLANNED WORKS",
AK2455="Projet OCM (NOKIA)","PLANNED WORKS",
AK2455="ACCESS-ISSUE","ACCESS-ISSUE",
AK2455="Projet OCM (ZTE, NOKIA, autres projets)","PLANNED WORKS",
AK2455="No root CAuse","No root cause",
AK2455="ODU HS","ACTIVE",
AK2455="IP &amp; VLAN","ACTIVE",
AK2455="Warehouse HUAWEI","SPARE-ISSUE",
AK2455="SPARE-HS","SPARE-ISSUE",
AK2455="Power Telco","ACTIVE", AK2455="no impacts","no impacts"
),"")</f>
        <v>No root cause</v>
      </c>
      <c r="AM2455" s="108" t="s">
        <v>5537</v>
      </c>
      <c r="AN2455" s="117" t="s">
        <v>3594</v>
      </c>
      <c r="AO2455" s="9"/>
      <c r="AP2455" s="23" t="s">
        <v>5537</v>
      </c>
      <c r="AQ2455" s="23" t="s">
        <v>5537</v>
      </c>
      <c r="AR2455" s="7"/>
      <c r="AS2455" s="6"/>
      <c r="AT2455" s="7"/>
      <c r="AU2455" s="3" t="s">
        <v>5537</v>
      </c>
      <c r="AV2455" s="24" t="s">
        <v>5537</v>
      </c>
      <c r="AW2455" s="24" t="s">
        <v>5537</v>
      </c>
      <c r="AX2455" s="24" t="s">
        <v>5537</v>
      </c>
      <c r="AY2455" s="24" t="s">
        <v>5537</v>
      </c>
      <c r="AZ2455" s="24" t="s">
        <v>5537</v>
      </c>
      <c r="BA2455" s="24" t="s">
        <v>5537</v>
      </c>
      <c r="BB2455" s="24" t="s">
        <v>5537</v>
      </c>
      <c r="BC2455" s="24" t="s">
        <v>5537</v>
      </c>
      <c r="BD2455" s="24" t="s">
        <v>5537</v>
      </c>
      <c r="BE2455" s="24" t="s">
        <v>5537</v>
      </c>
      <c r="BF2455" s="24" t="s">
        <v>5537</v>
      </c>
      <c r="BG2455" s="24" t="s">
        <v>5537</v>
      </c>
      <c r="BH2455" s="24" t="s">
        <v>5537</v>
      </c>
      <c r="BI2455" s="9" t="s">
        <v>5537</v>
      </c>
      <c r="BJ2455" s="14"/>
      <c r="BK2455" s="14" t="s">
        <v>5537</v>
      </c>
      <c r="BL2455" s="14" t="str">
        <f>_xlfn.XLOOKUP(B2455,'[4]cell downs 18042026 17h'!$B:$B,'[4]cell downs 18042026 17h'!$B:$B,"")</f>
        <v/>
      </c>
      <c r="BM2455" s="14" t="str">
        <f>_xlfn.XLOOKUP(B2455,'[5]Cells Huawei 19042026 15h'!$B:$B,'[5]Cells Huawei 19042026 15h'!$B:$B,"")</f>
        <v/>
      </c>
      <c r="BN2455" s="9" t="str">
        <f>_xlfn.XLOOKUP(B2455,'[6]cells down 19042026 9H40'!$B:$B,'[6]cells down 19042026 9H40'!$B:$B,"")</f>
        <v/>
      </c>
      <c r="BO2455" s="9" t="s">
        <v>5537</v>
      </c>
      <c r="BP2455" s="9" t="s">
        <v>5537</v>
      </c>
    </row>
    <row r="2456" spans="1:68" s="26" customFormat="1" x14ac:dyDescent="0.35">
      <c r="A2456" s="1" t="s">
        <v>4497</v>
      </c>
      <c r="B2456" s="8" t="s">
        <v>4498</v>
      </c>
      <c r="C2456" s="3" t="str">
        <f>_xlfn.XLOOKUP(B2456,'[1]daily break down'!$D:$D,'[1]daily break down'!$E:$E,"")</f>
        <v>LITTORAL</v>
      </c>
      <c r="D2456" s="1"/>
      <c r="E2456" s="1"/>
      <c r="F2456" s="3" t="s">
        <v>31</v>
      </c>
      <c r="G2456" s="1" t="s">
        <v>4499</v>
      </c>
      <c r="H2456" s="41" t="str">
        <f>_xlfn.XLOOKUP(B2456,[2]CALCULATION!$B:$B,[2]CALCULATION!$H:$H,"")</f>
        <v>ZTE</v>
      </c>
      <c r="I2456" s="34">
        <v>0</v>
      </c>
      <c r="J2456" s="34">
        <v>0</v>
      </c>
      <c r="K2456" s="34">
        <v>0</v>
      </c>
      <c r="L2456" s="34">
        <v>0</v>
      </c>
      <c r="M2456" s="34">
        <v>0</v>
      </c>
      <c r="N2456" s="34">
        <v>0</v>
      </c>
      <c r="O2456" s="34">
        <v>0</v>
      </c>
      <c r="P2456" s="34">
        <v>0</v>
      </c>
      <c r="Q2456" s="34">
        <v>0</v>
      </c>
      <c r="R2456" s="34">
        <v>0</v>
      </c>
      <c r="S2456" s="109">
        <v>0</v>
      </c>
      <c r="T2456" s="109">
        <f>_xlfn.XLOOKUP(B2456,'[3]Nur des jours'!$B:$B,'[3]Nur des jours'!$U:$U,"")</f>
        <v>0</v>
      </c>
      <c r="U2456" s="109">
        <v>0</v>
      </c>
      <c r="V2456" s="109">
        <v>0</v>
      </c>
      <c r="W2456" s="109">
        <v>0</v>
      </c>
      <c r="X2456" s="109">
        <v>0</v>
      </c>
      <c r="Y2456" s="109">
        <v>0</v>
      </c>
      <c r="Z2456" s="109">
        <v>0</v>
      </c>
      <c r="AA2456" s="109">
        <v>0</v>
      </c>
      <c r="AB2456" s="109">
        <v>0</v>
      </c>
      <c r="AC2456" s="109">
        <v>0</v>
      </c>
      <c r="AD2456" s="109">
        <v>0</v>
      </c>
      <c r="AE2456" s="109">
        <v>0</v>
      </c>
      <c r="AF2456" s="109">
        <v>0</v>
      </c>
      <c r="AG2456" s="57" t="str">
        <f>_xlfn.XLOOKUP(B2456,[3]CALCULATION!$B:$B,[3]CALCULATION!$M:$M,"")</f>
        <v>Operationnel</v>
      </c>
      <c r="AH2456" s="57"/>
      <c r="AI2456" s="56" t="str" cm="1">
        <f t="array" ref="AI2456">IFERROR(_xlfn.IFS(
AK2456="MPR ISSUE","PDH",
AK2456="BSS Hardware Issue","BSS",
AK2456="Sites strategiques, MLL, Pylone, etc.","ENVTECH",
AK2456="AKTIVCO DEFAUT GE &amp; POWER Cabinet","AKTIVCO",
AK2456="AKTIVCO Coupure ENEO &amp; Baisse de tension","AKTIVCO GRID ONLY",
AK2456="Coupure ENEO &amp; Baisse de tension","IHS GRID ONLY",
AK2456="Defaut GE &amp; POWER Cabinet","IHS",
AK2456="Sharing","Partners",
AK2456="Sites strategiques &amp; DataCenter","SST &amp; DC",
AK2456="Exclu","Exclu",
AK2456="SAT","SAT",
AK2456="SPARE-ISSUE","SPARE-ISSUE",
AK2456="Fiber CAmtel","TRANS_FO_CAMTEL",
AK2456="Fiber AOF","Fiber AOF",
AK2456="Projet OCM (HUAWEI)","TRAVAUX-HUAWEI",
AK2456="Projet OCM (NOKIA)","TRAVAUX-NOKIA",
AK2456="ACCESS-ISSUE","ACCESS-ISSUE",
AK2456="Projet OCM (ZTE, NOKIA, autres projets)","TRAVAUX OCM",
AK2456="No root CAuse","No root cause",
AK2456="ODU HS","PDH",
AK2456="IP &amp; VLAN","PDH",
AK2456="Warehouse HUAWEI","SPARE-ISSUE",
AK2456="SPARE-HS","SPARE-ISSUE",
AK2456="Power Telco","BSS",AK2456="no impacts","no impacts"
),"")</f>
        <v>No root cause</v>
      </c>
      <c r="AJ2456" s="56" t="str" cm="1">
        <f t="array" ref="AJ2456">IFERROR(_xlfn.IFS(
AK2456="MPR ISSUE","TX ISSUE",
AK2456="BSS Hardware Issue","RAN ISSUE",
AK2456="Sites strategiques, MLL, Pylone, etc.","ENVTECH",
AK2456="AKTIVCO DEFAUT GE &amp; POWER Cabinet","POWER ISSUE",
AK2456="AKTIVCO Coupure ENEO &amp; Baisse de tension","POWER ISSUE",
AK2456="Coupure ENEO &amp; Baisse de tension","POWER ISSUE",
AK2456="Defaut GE &amp; POWER Cabinet","POWER ISSUE",
AK2456="Sharing","POWER ISSUE",
AK2456="Sites strategiques &amp; DataCenter","POWER ISSUE",
AK2456="Exclu","Exclu",
AK2456="SAT","TX ISSUE",
AK2456="SPARE-ISSUE","SPARE-ISSUE",
AK2456="Fiber CAmtel","TX ISSUE",
AK2456="Fiber AOF","TX ISSUE",
AK2456="Projet OCM (HUAWEI)","TRAVAUX-HUAWEI",
AK2456="Projet OCM (NOKIA)","TRAVAUX -NOKIA",
AK2456="ACCESS-ISSUE","ACCESS-ISSUE",
AK2456="Projet OCM (ZTE, NOKIA, autres projets)","TRAVAUX OCM",
AK2456="No root CAuse","No root cause",
AK2456="ODU HS","TX ISSUE",
AK2456="IP &amp; VLAN","TX ISSUE",
AK2456="Warehouse HUAWEI","SPARE-ISSUE",
AK2456="SPARE-HS","SPARE-ISSUE",
AK2456="Power Telco","RAN ISSUE",AK2456="no impacts","no impacts"
),"")</f>
        <v>No root cause</v>
      </c>
      <c r="AK2456" s="81" t="s">
        <v>5620</v>
      </c>
      <c r="AL2456" s="56" t="str" cm="1">
        <f t="array" ref="AL2456">IFERROR(_xlfn.IFS(
AK2456="MPR ISSUE","ACTIVE",
AK2456="BSS Hardware Issue","ACTIVE",
AK2456="Sites strategiques, MLL, Pylone, etc.","PASSIVE",
AK2456="AKTIVCO DEFAUT GE &amp; POWER Cabinet","PASSIVE",
AK2456="AKTIVCO Coupure ENEO &amp; Baisse de tension","PASSIVE",
AK2456="Coupure ENEO &amp; Baisse de tension","PASSIVE",
AK2456="Defaut GE &amp; POWER Cabinet","PASSIVE",
AK2456="Sharing","PASSIVE",
AK2456="Sites strategiques &amp; DataCenter","PASSIVE",
AK2456="Exclu","Exclu",
AK2456="SAT","ACTIVE",
AK2456="SPARE-ISSUE","SPARE-ISSUE",
AK2456="Fiber CAmtel","ACTIVE",
AK2456="Fiber AOF","ACTIVE",
AK2456="Projet OCM (HUAWEI)","PLANNED WORKS",
AK2456="Projet OCM (NOKIA)","PLANNED WORKS",
AK2456="ACCESS-ISSUE","ACCESS-ISSUE",
AK2456="Projet OCM (ZTE, NOKIA, autres projets)","PLANNED WORKS",
AK2456="No root CAuse","No root cause",
AK2456="ODU HS","ACTIVE",
AK2456="IP &amp; VLAN","ACTIVE",
AK2456="Warehouse HUAWEI","SPARE-ISSUE",
AK2456="SPARE-HS","SPARE-ISSUE",
AK2456="Power Telco","ACTIVE", AK2456="no impacts","no impacts"
),"")</f>
        <v>No root cause</v>
      </c>
      <c r="AM2456" s="108" t="s">
        <v>5537</v>
      </c>
      <c r="AN2456" s="117" t="s">
        <v>4498</v>
      </c>
      <c r="AO2456" s="9"/>
      <c r="AP2456" s="23" t="s">
        <v>5537</v>
      </c>
      <c r="AQ2456" s="23" t="s">
        <v>5537</v>
      </c>
      <c r="AR2456" s="7"/>
      <c r="AS2456" s="6"/>
      <c r="AT2456" s="7"/>
      <c r="AU2456" s="3" t="s">
        <v>5537</v>
      </c>
      <c r="AV2456" s="24" t="s">
        <v>5537</v>
      </c>
      <c r="AW2456" s="24" t="s">
        <v>5537</v>
      </c>
      <c r="AX2456" s="24" t="s">
        <v>5537</v>
      </c>
      <c r="AY2456" s="24" t="s">
        <v>5537</v>
      </c>
      <c r="AZ2456" s="24" t="s">
        <v>5537</v>
      </c>
      <c r="BA2456" s="24" t="s">
        <v>5537</v>
      </c>
      <c r="BB2456" s="24" t="s">
        <v>5537</v>
      </c>
      <c r="BC2456" s="24" t="s">
        <v>5537</v>
      </c>
      <c r="BD2456" s="24" t="s">
        <v>5537</v>
      </c>
      <c r="BE2456" s="24" t="s">
        <v>5537</v>
      </c>
      <c r="BF2456" s="24" t="s">
        <v>5537</v>
      </c>
      <c r="BG2456" s="24" t="s">
        <v>5537</v>
      </c>
      <c r="BH2456" s="24" t="s">
        <v>5537</v>
      </c>
      <c r="BI2456" s="9" t="s">
        <v>5537</v>
      </c>
      <c r="BJ2456" s="14"/>
      <c r="BK2456" s="14" t="s">
        <v>5537</v>
      </c>
      <c r="BL2456" s="14" t="str">
        <f>_xlfn.XLOOKUP(B2456,'[4]cell downs 18042026 17h'!$B:$B,'[4]cell downs 18042026 17h'!$B:$B,"")</f>
        <v/>
      </c>
      <c r="BM2456" s="14" t="str">
        <f>_xlfn.XLOOKUP(B2456,'[5]Cells Huawei 19042026 15h'!$B:$B,'[5]Cells Huawei 19042026 15h'!$B:$B,"")</f>
        <v/>
      </c>
      <c r="BN2456" s="9" t="str">
        <f>_xlfn.XLOOKUP(B2456,'[6]cells down 19042026 9H40'!$B:$B,'[6]cells down 19042026 9H40'!$B:$B,"")</f>
        <v/>
      </c>
      <c r="BO2456" s="9" t="s">
        <v>5537</v>
      </c>
      <c r="BP2456" s="9" t="s">
        <v>318</v>
      </c>
    </row>
    <row r="2457" spans="1:68" s="26" customFormat="1" x14ac:dyDescent="0.35">
      <c r="A2457" s="1" t="s">
        <v>4891</v>
      </c>
      <c r="B2457" s="8" t="s">
        <v>4892</v>
      </c>
      <c r="C2457" s="3" t="str">
        <f>_xlfn.XLOOKUP(B2457,'[1]daily break down'!$D:$D,'[1]daily break down'!$E:$E,"")</f>
        <v>NORD</v>
      </c>
      <c r="D2457" s="1" t="s">
        <v>11</v>
      </c>
      <c r="E2457" s="1" t="s">
        <v>96</v>
      </c>
      <c r="F2457" s="3" t="s">
        <v>23</v>
      </c>
      <c r="G2457" s="1" t="s">
        <v>732</v>
      </c>
      <c r="H2457" s="39" t="str">
        <f>_xlfn.XLOOKUP(B2457,[2]CALCULATION!$B:$B,[2]CALCULATION!$H:$H,"")</f>
        <v>HUAWEI</v>
      </c>
      <c r="I2457" s="34">
        <v>0</v>
      </c>
      <c r="J2457" s="34">
        <v>0</v>
      </c>
      <c r="K2457" s="34">
        <v>0</v>
      </c>
      <c r="L2457" s="34">
        <v>0</v>
      </c>
      <c r="M2457" s="34">
        <v>0</v>
      </c>
      <c r="N2457" s="34">
        <v>0</v>
      </c>
      <c r="O2457" s="34">
        <v>0</v>
      </c>
      <c r="P2457" s="34">
        <v>0</v>
      </c>
      <c r="Q2457" s="34">
        <v>0</v>
      </c>
      <c r="R2457" s="34">
        <v>0</v>
      </c>
      <c r="S2457" s="109">
        <v>0</v>
      </c>
      <c r="T2457" s="109">
        <f>_xlfn.XLOOKUP(B2457,'[3]Nur des jours'!$B:$B,'[3]Nur des jours'!$U:$U,"")</f>
        <v>0</v>
      </c>
      <c r="U2457" s="109">
        <v>0</v>
      </c>
      <c r="V2457" s="109">
        <v>0</v>
      </c>
      <c r="W2457" s="109">
        <v>0</v>
      </c>
      <c r="X2457" s="109">
        <v>0</v>
      </c>
      <c r="Y2457" s="109">
        <v>0</v>
      </c>
      <c r="Z2457" s="109">
        <v>0</v>
      </c>
      <c r="AA2457" s="109">
        <v>0</v>
      </c>
      <c r="AB2457" s="109">
        <v>0</v>
      </c>
      <c r="AC2457" s="109">
        <v>0</v>
      </c>
      <c r="AD2457" s="109">
        <v>0</v>
      </c>
      <c r="AE2457" s="109">
        <v>0</v>
      </c>
      <c r="AF2457" s="109">
        <v>0</v>
      </c>
      <c r="AG2457" s="57" t="str">
        <f>_xlfn.XLOOKUP(B2457,[3]CALCULATION!$B:$B,[3]CALCULATION!$M:$M,"")</f>
        <v>Operationnel</v>
      </c>
      <c r="AH2457" s="57"/>
      <c r="AI2457" s="56" t="str" cm="1">
        <f t="array" ref="AI2457">IFERROR(_xlfn.IFS(
AK2457="MPR ISSUE","PDH",
AK2457="BSS Hardware Issue","BSS",
AK2457="Sites strategiques, MLL, Pylone, etc.","ENVTECH",
AK2457="AKTIVCO DEFAUT GE &amp; POWER Cabinet","AKTIVCO",
AK2457="AKTIVCO Coupure ENEO &amp; Baisse de tension","AKTIVCO GRID ONLY",
AK2457="Coupure ENEO &amp; Baisse de tension","IHS GRID ONLY",
AK2457="Defaut GE &amp; POWER Cabinet","IHS",
AK2457="Sharing","Partners",
AK2457="Sites strategiques &amp; DataCenter","SST &amp; DC",
AK2457="Exclu","Exclu",
AK2457="SAT","SAT",
AK2457="SPARE-ISSUE","SPARE-ISSUE",
AK2457="Fiber CAmtel","TRANS_FO_CAMTEL",
AK2457="Fiber AOF","Fiber AOF",
AK2457="Projet OCM (HUAWEI)","TRAVAUX-HUAWEI",
AK2457="Projet OCM (NOKIA)","TRAVAUX-NOKIA",
AK2457="ACCESS-ISSUE","ACCESS-ISSUE",
AK2457="Projet OCM (ZTE, NOKIA, autres projets)","TRAVAUX OCM",
AK2457="No root CAuse","No root cause",
AK2457="ODU HS","PDH",
AK2457="IP &amp; VLAN","PDH",
AK2457="Warehouse HUAWEI","SPARE-ISSUE",
AK2457="SPARE-HS","SPARE-ISSUE",
AK2457="Power Telco","BSS",AK2457="no impacts","no impacts"
),"")</f>
        <v>No root cause</v>
      </c>
      <c r="AJ2457" s="56" t="str" cm="1">
        <f t="array" ref="AJ2457">IFERROR(_xlfn.IFS(
AK2457="MPR ISSUE","TX ISSUE",
AK2457="BSS Hardware Issue","RAN ISSUE",
AK2457="Sites strategiques, MLL, Pylone, etc.","ENVTECH",
AK2457="AKTIVCO DEFAUT GE &amp; POWER Cabinet","POWER ISSUE",
AK2457="AKTIVCO Coupure ENEO &amp; Baisse de tension","POWER ISSUE",
AK2457="Coupure ENEO &amp; Baisse de tension","POWER ISSUE",
AK2457="Defaut GE &amp; POWER Cabinet","POWER ISSUE",
AK2457="Sharing","POWER ISSUE",
AK2457="Sites strategiques &amp; DataCenter","POWER ISSUE",
AK2457="Exclu","Exclu",
AK2457="SAT","TX ISSUE",
AK2457="SPARE-ISSUE","SPARE-ISSUE",
AK2457="Fiber CAmtel","TX ISSUE",
AK2457="Fiber AOF","TX ISSUE",
AK2457="Projet OCM (HUAWEI)","TRAVAUX-HUAWEI",
AK2457="Projet OCM (NOKIA)","TRAVAUX -NOKIA",
AK2457="ACCESS-ISSUE","ACCESS-ISSUE",
AK2457="Projet OCM (ZTE, NOKIA, autres projets)","TRAVAUX OCM",
AK2457="No root CAuse","No root cause",
AK2457="ODU HS","TX ISSUE",
AK2457="IP &amp; VLAN","TX ISSUE",
AK2457="Warehouse HUAWEI","SPARE-ISSUE",
AK2457="SPARE-HS","SPARE-ISSUE",
AK2457="Power Telco","RAN ISSUE",AK2457="no impacts","no impacts"
),"")</f>
        <v>No root cause</v>
      </c>
      <c r="AK2457" s="81" t="s">
        <v>5620</v>
      </c>
      <c r="AL2457" s="56" t="str" cm="1">
        <f t="array" ref="AL2457">IFERROR(_xlfn.IFS(
AK2457="MPR ISSUE","ACTIVE",
AK2457="BSS Hardware Issue","ACTIVE",
AK2457="Sites strategiques, MLL, Pylone, etc.","PASSIVE",
AK2457="AKTIVCO DEFAUT GE &amp; POWER Cabinet","PASSIVE",
AK2457="AKTIVCO Coupure ENEO &amp; Baisse de tension","PASSIVE",
AK2457="Coupure ENEO &amp; Baisse de tension","PASSIVE",
AK2457="Defaut GE &amp; POWER Cabinet","PASSIVE",
AK2457="Sharing","PASSIVE",
AK2457="Sites strategiques &amp; DataCenter","PASSIVE",
AK2457="Exclu","Exclu",
AK2457="SAT","ACTIVE",
AK2457="SPARE-ISSUE","SPARE-ISSUE",
AK2457="Fiber CAmtel","ACTIVE",
AK2457="Fiber AOF","ACTIVE",
AK2457="Projet OCM (HUAWEI)","PLANNED WORKS",
AK2457="Projet OCM (NOKIA)","PLANNED WORKS",
AK2457="ACCESS-ISSUE","ACCESS-ISSUE",
AK2457="Projet OCM (ZTE, NOKIA, autres projets)","PLANNED WORKS",
AK2457="No root CAuse","No root cause",
AK2457="ODU HS","ACTIVE",
AK2457="IP &amp; VLAN","ACTIVE",
AK2457="Warehouse HUAWEI","SPARE-ISSUE",
AK2457="SPARE-HS","SPARE-ISSUE",
AK2457="Power Telco","ACTIVE", AK2457="no impacts","no impacts"
),"")</f>
        <v>No root cause</v>
      </c>
      <c r="AM2457" s="108" t="s">
        <v>5537</v>
      </c>
      <c r="AN2457" s="117" t="s">
        <v>4892</v>
      </c>
      <c r="AO2457" s="9"/>
      <c r="AP2457" s="23" t="s">
        <v>5537</v>
      </c>
      <c r="AQ2457" s="23" t="s">
        <v>5537</v>
      </c>
      <c r="AR2457" s="7"/>
      <c r="AS2457" s="6"/>
      <c r="AT2457" s="7"/>
      <c r="AU2457" s="3" t="s">
        <v>5537</v>
      </c>
      <c r="AV2457" s="24" t="s">
        <v>5537</v>
      </c>
      <c r="AW2457" s="24" t="s">
        <v>5537</v>
      </c>
      <c r="AX2457" s="24" t="s">
        <v>5537</v>
      </c>
      <c r="AY2457" s="24" t="s">
        <v>5537</v>
      </c>
      <c r="AZ2457" s="24" t="s">
        <v>5537</v>
      </c>
      <c r="BA2457" s="24" t="s">
        <v>5537</v>
      </c>
      <c r="BB2457" s="24" t="s">
        <v>5537</v>
      </c>
      <c r="BC2457" s="24" t="s">
        <v>5537</v>
      </c>
      <c r="BD2457" s="24" t="s">
        <v>5537</v>
      </c>
      <c r="BE2457" s="24" t="s">
        <v>5537</v>
      </c>
      <c r="BF2457" s="24" t="s">
        <v>5537</v>
      </c>
      <c r="BG2457" s="24" t="s">
        <v>5537</v>
      </c>
      <c r="BH2457" s="24" t="s">
        <v>5537</v>
      </c>
      <c r="BI2457" s="9" t="s">
        <v>5537</v>
      </c>
      <c r="BJ2457" s="14"/>
      <c r="BK2457" s="14" t="s">
        <v>5537</v>
      </c>
      <c r="BL2457" s="14" t="str">
        <f>_xlfn.XLOOKUP(B2457,'[4]cell downs 18042026 17h'!$B:$B,'[4]cell downs 18042026 17h'!$B:$B,"")</f>
        <v/>
      </c>
      <c r="BM2457" s="14" t="str">
        <f>_xlfn.XLOOKUP(B2457,'[5]Cells Huawei 19042026 15h'!$B:$B,'[5]Cells Huawei 19042026 15h'!$B:$B,"")</f>
        <v/>
      </c>
      <c r="BN2457" s="9" t="str">
        <f>_xlfn.XLOOKUP(B2457,'[6]cells down 19042026 9H40'!$B:$B,'[6]cells down 19042026 9H40'!$B:$B,"")</f>
        <v/>
      </c>
      <c r="BO2457" s="9" t="s">
        <v>4892</v>
      </c>
      <c r="BP2457" s="9" t="s">
        <v>12</v>
      </c>
    </row>
    <row r="2458" spans="1:68" s="26" customFormat="1" x14ac:dyDescent="0.35">
      <c r="A2458" s="59" t="s">
        <v>3610</v>
      </c>
      <c r="B2458" s="60" t="s">
        <v>3611</v>
      </c>
      <c r="C2458" s="61" t="str">
        <f>_xlfn.XLOOKUP(B2458,'[1]daily break down'!$D:$D,'[1]daily break down'!$E:$E,"")</f>
        <v>CENTRE</v>
      </c>
      <c r="D2458" s="59" t="s">
        <v>11</v>
      </c>
      <c r="E2458" s="59" t="s">
        <v>12</v>
      </c>
      <c r="F2458" s="61" t="s">
        <v>37</v>
      </c>
      <c r="G2458" s="59" t="s">
        <v>3612</v>
      </c>
      <c r="H2458" s="102" t="str">
        <f>_xlfn.XLOOKUP(B2458,[2]CALCULATION!$B:$B,[2]CALCULATION!$H:$H,"")</f>
        <v>ZTE</v>
      </c>
      <c r="I2458" s="62">
        <v>0</v>
      </c>
      <c r="J2458" s="62">
        <v>0</v>
      </c>
      <c r="K2458" s="62">
        <v>0</v>
      </c>
      <c r="L2458" s="62">
        <v>0</v>
      </c>
      <c r="M2458" s="62">
        <v>0</v>
      </c>
      <c r="N2458" s="62">
        <v>0</v>
      </c>
      <c r="O2458" s="62">
        <v>0</v>
      </c>
      <c r="P2458" s="62">
        <v>0</v>
      </c>
      <c r="Q2458" s="34">
        <v>0</v>
      </c>
      <c r="R2458" s="34">
        <v>0</v>
      </c>
      <c r="S2458" s="109">
        <v>0</v>
      </c>
      <c r="T2458" s="109">
        <f>_xlfn.XLOOKUP(B2458,'[3]Nur des jours'!$B:$B,'[3]Nur des jours'!$U:$U,"")</f>
        <v>0</v>
      </c>
      <c r="U2458" s="109">
        <v>0</v>
      </c>
      <c r="V2458" s="109">
        <v>0</v>
      </c>
      <c r="W2458" s="109">
        <v>0</v>
      </c>
      <c r="X2458" s="109">
        <v>0</v>
      </c>
      <c r="Y2458" s="109">
        <v>0</v>
      </c>
      <c r="Z2458" s="109">
        <v>0</v>
      </c>
      <c r="AA2458" s="109">
        <v>0</v>
      </c>
      <c r="AB2458" s="109">
        <v>0</v>
      </c>
      <c r="AC2458" s="109">
        <v>0</v>
      </c>
      <c r="AD2458" s="109">
        <v>0</v>
      </c>
      <c r="AE2458" s="109">
        <v>0</v>
      </c>
      <c r="AF2458" s="109">
        <v>0</v>
      </c>
      <c r="AG2458" s="57" t="str">
        <f>_xlfn.XLOOKUP(B2458,[3]CALCULATION!$B:$B,[3]CALCULATION!$M:$M,"")</f>
        <v>Operationnel</v>
      </c>
      <c r="AH2458" s="63"/>
      <c r="AI2458" s="56" t="str" cm="1">
        <f t="array" ref="AI2458">IFERROR(_xlfn.IFS(
AK2458="MPR ISSUE","PDH",
AK2458="BSS Hardware Issue","BSS",
AK2458="Sites strategiques, MLL, Pylone, etc.","ENVTECH",
AK2458="AKTIVCO DEFAUT GE &amp; POWER Cabinet","AKTIVCO",
AK2458="AKTIVCO Coupure ENEO &amp; Baisse de tension","AKTIVCO GRID ONLY",
AK2458="Coupure ENEO &amp; Baisse de tension","IHS GRID ONLY",
AK2458="Defaut GE &amp; POWER Cabinet","IHS",
AK2458="Sharing","Partners",
AK2458="Sites strategiques &amp; DataCenter","SST &amp; DC",
AK2458="Exclu","Exclu",
AK2458="SAT","SAT",
AK2458="SPARE-ISSUE","SPARE-ISSUE",
AK2458="Fiber CAmtel","TRANS_FO_CAMTEL",
AK2458="Fiber AOF","Fiber AOF",
AK2458="Projet OCM (HUAWEI)","TRAVAUX-HUAWEI",
AK2458="Projet OCM (NOKIA)","TRAVAUX-NOKIA",
AK2458="ACCESS-ISSUE","ACCESS-ISSUE",
AK2458="Projet OCM (ZTE, NOKIA, autres projets)","TRAVAUX OCM",
AK2458="No root CAuse","No root cause",
AK2458="ODU HS","PDH",
AK2458="IP &amp; VLAN","PDH",
AK2458="Warehouse HUAWEI","SPARE-ISSUE",
AK2458="SPARE-HS","SPARE-ISSUE",
AK2458="Power Telco","BSS",AK2458="no impacts","no impacts"
),"")</f>
        <v>No root cause</v>
      </c>
      <c r="AJ2458" s="56" t="str" cm="1">
        <f t="array" ref="AJ2458">IFERROR(_xlfn.IFS(
AK2458="MPR ISSUE","TX ISSUE",
AK2458="BSS Hardware Issue","RAN ISSUE",
AK2458="Sites strategiques, MLL, Pylone, etc.","ENVTECH",
AK2458="AKTIVCO DEFAUT GE &amp; POWER Cabinet","POWER ISSUE",
AK2458="AKTIVCO Coupure ENEO &amp; Baisse de tension","POWER ISSUE",
AK2458="Coupure ENEO &amp; Baisse de tension","POWER ISSUE",
AK2458="Defaut GE &amp; POWER Cabinet","POWER ISSUE",
AK2458="Sharing","POWER ISSUE",
AK2458="Sites strategiques &amp; DataCenter","POWER ISSUE",
AK2458="Exclu","Exclu",
AK2458="SAT","TX ISSUE",
AK2458="SPARE-ISSUE","SPARE-ISSUE",
AK2458="Fiber CAmtel","TX ISSUE",
AK2458="Fiber AOF","TX ISSUE",
AK2458="Projet OCM (HUAWEI)","TRAVAUX-HUAWEI",
AK2458="Projet OCM (NOKIA)","TRAVAUX -NOKIA",
AK2458="ACCESS-ISSUE","ACCESS-ISSUE",
AK2458="Projet OCM (ZTE, NOKIA, autres projets)","TRAVAUX OCM",
AK2458="No root CAuse","No root cause",
AK2458="ODU HS","TX ISSUE",
AK2458="IP &amp; VLAN","TX ISSUE",
AK2458="Warehouse HUAWEI","SPARE-ISSUE",
AK2458="SPARE-HS","SPARE-ISSUE",
AK2458="Power Telco","RAN ISSUE",AK2458="no impacts","no impacts"
),"")</f>
        <v>No root cause</v>
      </c>
      <c r="AK2458" s="81" t="s">
        <v>5620</v>
      </c>
      <c r="AL2458" s="56" t="str" cm="1">
        <f t="array" ref="AL2458">IFERROR(_xlfn.IFS(
AK2458="MPR ISSUE","ACTIVE",
AK2458="BSS Hardware Issue","ACTIVE",
AK2458="Sites strategiques, MLL, Pylone, etc.","PASSIVE",
AK2458="AKTIVCO DEFAUT GE &amp; POWER Cabinet","PASSIVE",
AK2458="AKTIVCO Coupure ENEO &amp; Baisse de tension","PASSIVE",
AK2458="Coupure ENEO &amp; Baisse de tension","PASSIVE",
AK2458="Defaut GE &amp; POWER Cabinet","PASSIVE",
AK2458="Sharing","PASSIVE",
AK2458="Sites strategiques &amp; DataCenter","PASSIVE",
AK2458="Exclu","Exclu",
AK2458="SAT","ACTIVE",
AK2458="SPARE-ISSUE","SPARE-ISSUE",
AK2458="Fiber CAmtel","ACTIVE",
AK2458="Fiber AOF","ACTIVE",
AK2458="Projet OCM (HUAWEI)","PLANNED WORKS",
AK2458="Projet OCM (NOKIA)","PLANNED WORKS",
AK2458="ACCESS-ISSUE","ACCESS-ISSUE",
AK2458="Projet OCM (ZTE, NOKIA, autres projets)","PLANNED WORKS",
AK2458="No root CAuse","No root cause",
AK2458="ODU HS","ACTIVE",
AK2458="IP &amp; VLAN","ACTIVE",
AK2458="Warehouse HUAWEI","SPARE-ISSUE",
AK2458="SPARE-HS","SPARE-ISSUE",
AK2458="Power Telco","ACTIVE", AK2458="no impacts","no impacts"
),"")</f>
        <v>No root cause</v>
      </c>
      <c r="AM2458" s="108" t="s">
        <v>5537</v>
      </c>
      <c r="AN2458" s="117" t="s">
        <v>3611</v>
      </c>
      <c r="AO2458" s="9"/>
      <c r="AP2458" s="23" t="s">
        <v>5537</v>
      </c>
      <c r="AQ2458" s="23" t="s">
        <v>5537</v>
      </c>
      <c r="AR2458" s="7"/>
      <c r="AS2458" s="6"/>
      <c r="AT2458" s="7"/>
      <c r="AU2458" s="3" t="s">
        <v>5537</v>
      </c>
      <c r="AV2458" s="24" t="s">
        <v>5537</v>
      </c>
      <c r="AW2458" s="24" t="s">
        <v>5537</v>
      </c>
      <c r="AX2458" s="24" t="s">
        <v>5537</v>
      </c>
      <c r="AY2458" s="24" t="s">
        <v>5537</v>
      </c>
      <c r="AZ2458" s="24" t="s">
        <v>5537</v>
      </c>
      <c r="BA2458" s="24" t="s">
        <v>5537</v>
      </c>
      <c r="BB2458" s="24" t="s">
        <v>5537</v>
      </c>
      <c r="BC2458" s="24" t="s">
        <v>5537</v>
      </c>
      <c r="BD2458" s="24" t="s">
        <v>5537</v>
      </c>
      <c r="BE2458" s="24" t="s">
        <v>5537</v>
      </c>
      <c r="BF2458" s="24" t="s">
        <v>5537</v>
      </c>
      <c r="BG2458" s="24" t="s">
        <v>5537</v>
      </c>
      <c r="BH2458" s="24" t="s">
        <v>5537</v>
      </c>
      <c r="BI2458" s="9" t="s">
        <v>5537</v>
      </c>
      <c r="BJ2458" s="14"/>
      <c r="BK2458" s="64" t="s">
        <v>5537</v>
      </c>
      <c r="BL2458" s="14" t="str">
        <f>_xlfn.XLOOKUP(B2458,'[4]cell downs 18042026 17h'!$B:$B,'[4]cell downs 18042026 17h'!$B:$B,"")</f>
        <v/>
      </c>
      <c r="BM2458" s="14" t="str">
        <f>_xlfn.XLOOKUP(B2458,'[5]Cells Huawei 19042026 15h'!$B:$B,'[5]Cells Huawei 19042026 15h'!$B:$B,"")</f>
        <v/>
      </c>
      <c r="BN2458" s="9" t="str">
        <f>_xlfn.XLOOKUP(B2458,'[6]cells down 19042026 9H40'!$B:$B,'[6]cells down 19042026 9H40'!$B:$B,"")</f>
        <v/>
      </c>
      <c r="BO2458" s="9" t="s">
        <v>3611</v>
      </c>
      <c r="BP2458" s="9" t="s">
        <v>12</v>
      </c>
    </row>
    <row r="2471" spans="28:28" x14ac:dyDescent="0.35">
      <c r="AB2471" s="38" t="s">
        <v>6236</v>
      </c>
    </row>
  </sheetData>
  <autoFilter ref="A2:BO2458" xr:uid="{A7FFD657-C093-4DDA-AB1B-DF003FDEFD5C}"/>
  <phoneticPr fontId="13" type="noConversion"/>
  <conditionalFormatting sqref="A3:A2410">
    <cfRule type="duplicateValues" dxfId="5" priority="702"/>
  </conditionalFormatting>
  <conditionalFormatting sqref="A2411:A2458">
    <cfRule type="duplicateValues" dxfId="4" priority="523"/>
  </conditionalFormatting>
  <conditionalFormatting sqref="B1340">
    <cfRule type="duplicateValues" dxfId="3" priority="595"/>
    <cfRule type="duplicateValues" dxfId="2" priority="596"/>
    <cfRule type="duplicateValues" dxfId="1" priority="597"/>
  </conditionalFormatting>
  <conditionalFormatting sqref="B2411:B2458">
    <cfRule type="duplicateValues" dxfId="0" priority="598"/>
  </conditionalFormatting>
  <conditionalFormatting sqref="I2:R2">
    <cfRule type="colorScale" priority="615">
      <colorScale>
        <cfvo type="min"/>
        <cfvo type="max"/>
        <color rgb="FFFCFCFF"/>
        <color rgb="FFF8696B"/>
      </colorScale>
    </cfRule>
  </conditionalFormatting>
  <conditionalFormatting sqref="I3:AF2458">
    <cfRule type="colorScale" priority="1">
      <colorScale>
        <cfvo type="min"/>
        <cfvo type="percentile" val="50"/>
        <cfvo type="max"/>
        <color rgb="FF63BE7B"/>
        <color rgb="FFFFEB84"/>
        <color rgb="FFF8696B"/>
      </colorScale>
    </cfRule>
  </conditionalFormatting>
  <conditionalFormatting sqref="S2">
    <cfRule type="colorScale" priority="11">
      <colorScale>
        <cfvo type="min"/>
        <cfvo type="max"/>
        <color rgb="FFFCFCFF"/>
        <color rgb="FFF8696B"/>
      </colorScale>
    </cfRule>
  </conditionalFormatting>
  <conditionalFormatting sqref="AI2">
    <cfRule type="colorScale" priority="104">
      <colorScale>
        <cfvo type="min"/>
        <cfvo type="percentile" val="50"/>
        <cfvo type="max"/>
        <color rgb="FF63BE7B"/>
        <color rgb="FFFFEB84"/>
        <color rgb="FFF8696B"/>
      </colorScale>
    </cfRule>
    <cfRule type="colorScale" priority="105">
      <colorScale>
        <cfvo type="min"/>
        <cfvo type="max"/>
        <color rgb="FFFFEF9C"/>
        <color rgb="FF63BE7B"/>
      </colorScale>
    </cfRule>
  </conditionalFormatting>
  <conditionalFormatting sqref="AJ2">
    <cfRule type="colorScale" priority="108">
      <colorScale>
        <cfvo type="min"/>
        <cfvo type="percentile" val="50"/>
        <cfvo type="max"/>
        <color rgb="FF63BE7B"/>
        <color rgb="FFFFEB84"/>
        <color rgb="FFF8696B"/>
      </colorScale>
    </cfRule>
    <cfRule type="colorScale" priority="109">
      <colorScale>
        <cfvo type="min"/>
        <cfvo type="max"/>
        <color rgb="FFFFEF9C"/>
        <color rgb="FF63BE7B"/>
      </colorScale>
    </cfRule>
  </conditionalFormatting>
  <conditionalFormatting sqref="AL2">
    <cfRule type="colorScale" priority="492">
      <colorScale>
        <cfvo type="min"/>
        <cfvo type="percentile" val="50"/>
        <cfvo type="max"/>
        <color rgb="FF63BE7B"/>
        <color rgb="FFFFEB84"/>
        <color rgb="FFF8696B"/>
      </colorScale>
    </cfRule>
    <cfRule type="colorScale" priority="493">
      <colorScale>
        <cfvo type="min"/>
        <cfvo type="max"/>
        <color rgb="FFFFEF9C"/>
        <color rgb="FF63BE7B"/>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23081-9462-4711-863D-C484E7C8DC3F}">
  <dimension ref="A1:V19"/>
  <sheetViews>
    <sheetView topLeftCell="G1" workbookViewId="0">
      <selection activeCell="V2" sqref="V2:V19"/>
    </sheetView>
  </sheetViews>
  <sheetFormatPr defaultRowHeight="14.5" x14ac:dyDescent="0.35"/>
  <sheetData>
    <row r="1" spans="1:22" ht="15" thickBot="1" x14ac:dyDescent="0.4">
      <c r="A1" s="224" t="s">
        <v>0</v>
      </c>
      <c r="B1" s="222" t="s">
        <v>1</v>
      </c>
      <c r="C1" s="222" t="s">
        <v>5365</v>
      </c>
      <c r="D1" s="222" t="s">
        <v>2</v>
      </c>
      <c r="E1" s="222" t="s">
        <v>6165</v>
      </c>
      <c r="F1" s="222" t="s">
        <v>3</v>
      </c>
      <c r="G1" s="222" t="s">
        <v>4</v>
      </c>
      <c r="H1" s="222" t="s">
        <v>6168</v>
      </c>
      <c r="I1" s="222" t="s">
        <v>6222</v>
      </c>
      <c r="J1" s="222" t="s">
        <v>6221</v>
      </c>
      <c r="K1" s="223">
        <v>46027</v>
      </c>
      <c r="L1" s="223">
        <v>46058</v>
      </c>
      <c r="M1" s="223">
        <v>46086</v>
      </c>
      <c r="N1" s="223">
        <v>46117</v>
      </c>
      <c r="O1" s="223">
        <v>46147</v>
      </c>
      <c r="P1" s="222" t="s">
        <v>5563</v>
      </c>
      <c r="Q1" s="222" t="s">
        <v>6220</v>
      </c>
      <c r="R1" s="222" t="s">
        <v>6170</v>
      </c>
      <c r="S1" s="222" t="s">
        <v>2</v>
      </c>
      <c r="T1" s="222" t="s">
        <v>6219</v>
      </c>
    </row>
    <row r="2" spans="1:22" ht="15" thickBot="1" x14ac:dyDescent="0.4">
      <c r="A2" s="219" t="s">
        <v>6218</v>
      </c>
      <c r="B2" s="216" t="s">
        <v>5375</v>
      </c>
      <c r="C2" s="216"/>
      <c r="D2" s="216" t="s">
        <v>357</v>
      </c>
      <c r="E2" s="216" t="s">
        <v>987</v>
      </c>
      <c r="F2" s="216"/>
      <c r="G2" s="216"/>
      <c r="H2" s="217" t="s">
        <v>6172</v>
      </c>
      <c r="I2" s="217">
        <v>23.11</v>
      </c>
      <c r="J2" s="217">
        <v>23.11</v>
      </c>
      <c r="K2" s="217">
        <v>23.11</v>
      </c>
      <c r="L2" s="217">
        <v>23.11</v>
      </c>
      <c r="M2" s="217">
        <v>23.11</v>
      </c>
      <c r="N2" s="217">
        <v>23.11</v>
      </c>
      <c r="O2" s="217">
        <v>23.11</v>
      </c>
      <c r="P2" s="216" t="s">
        <v>6180</v>
      </c>
      <c r="Q2" s="216" t="s">
        <v>6217</v>
      </c>
      <c r="R2" s="216" t="s">
        <v>6200</v>
      </c>
      <c r="S2" s="216" t="s">
        <v>6125</v>
      </c>
      <c r="T2" s="216" t="s">
        <v>6175</v>
      </c>
      <c r="U2" s="225" t="s">
        <v>6226</v>
      </c>
      <c r="V2" t="str">
        <f>_xlfn.TEXTJOIN(" ",TRUE,U2,P2)</f>
        <v>(05/05/2026 BOTX): no supervision</v>
      </c>
    </row>
    <row r="3" spans="1:22" ht="15" thickBot="1" x14ac:dyDescent="0.4">
      <c r="A3" s="219" t="s">
        <v>160</v>
      </c>
      <c r="B3" s="216" t="s">
        <v>161</v>
      </c>
      <c r="C3" s="216" t="s">
        <v>13</v>
      </c>
      <c r="D3" s="216" t="s">
        <v>11</v>
      </c>
      <c r="E3" s="216" t="s">
        <v>12</v>
      </c>
      <c r="F3" s="216" t="s">
        <v>13</v>
      </c>
      <c r="G3" s="216" t="s">
        <v>106</v>
      </c>
      <c r="H3" s="220" t="s">
        <v>6202</v>
      </c>
      <c r="I3" s="217">
        <v>14.61</v>
      </c>
      <c r="J3" s="217">
        <v>15.26</v>
      </c>
      <c r="K3" s="217">
        <v>15.16</v>
      </c>
      <c r="L3" s="217">
        <v>15.04</v>
      </c>
      <c r="M3" s="217">
        <v>15.12</v>
      </c>
      <c r="N3" s="217">
        <v>14.98</v>
      </c>
      <c r="O3" s="217">
        <v>15.18</v>
      </c>
      <c r="P3" s="216" t="s">
        <v>6216</v>
      </c>
      <c r="Q3" s="216" t="s">
        <v>6215</v>
      </c>
      <c r="R3" s="216" t="s">
        <v>6200</v>
      </c>
      <c r="S3" s="216" t="s">
        <v>6125</v>
      </c>
      <c r="T3" s="216" t="s">
        <v>6175</v>
      </c>
      <c r="U3" s="225" t="s">
        <v>6226</v>
      </c>
      <c r="V3" t="str">
        <f t="shared" ref="V3:V19" si="0">_xlfn.TEXTJOIN(" ",TRUE,U3,P3)</f>
        <v>(05/05/2026 BOTX): loss of signal between MPR and BTS</v>
      </c>
    </row>
    <row r="4" spans="1:22" ht="15" thickBot="1" x14ac:dyDescent="0.4">
      <c r="A4" s="219" t="s">
        <v>2262</v>
      </c>
      <c r="B4" s="216" t="s">
        <v>2263</v>
      </c>
      <c r="C4" s="216"/>
      <c r="D4" s="216" t="s">
        <v>11</v>
      </c>
      <c r="E4" s="216" t="s">
        <v>12</v>
      </c>
      <c r="F4" s="216" t="s">
        <v>226</v>
      </c>
      <c r="G4" s="216" t="s">
        <v>1866</v>
      </c>
      <c r="H4" s="217" t="s">
        <v>6172</v>
      </c>
      <c r="I4" s="217">
        <v>0</v>
      </c>
      <c r="J4" s="217">
        <v>0</v>
      </c>
      <c r="K4" s="217">
        <v>0</v>
      </c>
      <c r="L4" s="217">
        <v>0</v>
      </c>
      <c r="M4" s="217">
        <v>13.15</v>
      </c>
      <c r="N4" s="217">
        <v>14.06</v>
      </c>
      <c r="O4" s="217">
        <v>13.87</v>
      </c>
      <c r="P4" s="221" t="s">
        <v>6214</v>
      </c>
      <c r="Q4" s="216" t="s">
        <v>6213</v>
      </c>
      <c r="R4" s="216" t="s">
        <v>6200</v>
      </c>
      <c r="S4" s="216" t="s">
        <v>6212</v>
      </c>
      <c r="T4" s="216" t="s">
        <v>6175</v>
      </c>
      <c r="U4" s="225" t="s">
        <v>6226</v>
      </c>
      <c r="V4" t="str">
        <f t="shared" si="0"/>
        <v>(05/05/2026 BOTX): capa manage down</v>
      </c>
    </row>
    <row r="5" spans="1:22" ht="15" thickBot="1" x14ac:dyDescent="0.4">
      <c r="A5" s="219" t="s">
        <v>703</v>
      </c>
      <c r="B5" s="216" t="s">
        <v>704</v>
      </c>
      <c r="C5" s="216" t="s">
        <v>38</v>
      </c>
      <c r="D5" s="216" t="s">
        <v>11</v>
      </c>
      <c r="E5" s="216" t="s">
        <v>705</v>
      </c>
      <c r="F5" s="216" t="s">
        <v>37</v>
      </c>
      <c r="G5" s="216" t="s">
        <v>38</v>
      </c>
      <c r="H5" s="220" t="s">
        <v>6202</v>
      </c>
      <c r="I5" s="217">
        <v>3.89</v>
      </c>
      <c r="J5" s="217">
        <v>0.62</v>
      </c>
      <c r="K5" s="217">
        <v>15.65</v>
      </c>
      <c r="L5" s="217">
        <v>8.7899999999999991</v>
      </c>
      <c r="M5" s="217">
        <v>2.16</v>
      </c>
      <c r="N5" s="217">
        <v>7.06</v>
      </c>
      <c r="O5" s="217">
        <v>11.51</v>
      </c>
      <c r="P5" s="221" t="s">
        <v>6132</v>
      </c>
      <c r="Q5" s="216" t="s">
        <v>6173</v>
      </c>
      <c r="R5" s="216" t="s">
        <v>6200</v>
      </c>
      <c r="S5" s="216" t="s">
        <v>6174</v>
      </c>
      <c r="T5" s="216" t="s">
        <v>6175</v>
      </c>
      <c r="U5" s="225" t="s">
        <v>6226</v>
      </c>
      <c r="V5" t="str">
        <f t="shared" si="0"/>
        <v>(05/05/2026 BOTX): power issue</v>
      </c>
    </row>
    <row r="6" spans="1:22" ht="15" thickBot="1" x14ac:dyDescent="0.4">
      <c r="A6" s="219" t="s">
        <v>1879</v>
      </c>
      <c r="B6" s="216" t="s">
        <v>1880</v>
      </c>
      <c r="C6" s="216" t="s">
        <v>38</v>
      </c>
      <c r="D6" s="216" t="s">
        <v>11</v>
      </c>
      <c r="E6" s="216" t="s">
        <v>12</v>
      </c>
      <c r="F6" s="216" t="s">
        <v>37</v>
      </c>
      <c r="G6" s="216" t="s">
        <v>38</v>
      </c>
      <c r="H6" s="220" t="s">
        <v>6202</v>
      </c>
      <c r="I6" s="217">
        <v>5.91</v>
      </c>
      <c r="J6" s="217">
        <v>13.12</v>
      </c>
      <c r="K6" s="217">
        <v>8.27</v>
      </c>
      <c r="L6" s="217">
        <v>5.01</v>
      </c>
      <c r="M6" s="217">
        <v>2.5099999999999998</v>
      </c>
      <c r="N6" s="217">
        <v>5.2</v>
      </c>
      <c r="O6" s="217">
        <v>10.64</v>
      </c>
      <c r="P6" s="216" t="s">
        <v>6211</v>
      </c>
      <c r="Q6" s="216" t="s">
        <v>6210</v>
      </c>
      <c r="R6" s="216" t="s">
        <v>6200</v>
      </c>
      <c r="S6" s="216" t="s">
        <v>6125</v>
      </c>
      <c r="T6" s="216" t="s">
        <v>6175</v>
      </c>
      <c r="U6" s="225" t="s">
        <v>6226</v>
      </c>
      <c r="V6" t="str">
        <f t="shared" si="0"/>
        <v>(05/05/2026 BOTX): FAN issue and connectique issue between MPR and BBU</v>
      </c>
    </row>
    <row r="7" spans="1:22" ht="15" thickBot="1" x14ac:dyDescent="0.4">
      <c r="A7" s="219" t="s">
        <v>39</v>
      </c>
      <c r="B7" s="216" t="s">
        <v>40</v>
      </c>
      <c r="C7" s="216" t="s">
        <v>6201</v>
      </c>
      <c r="D7" s="216" t="s">
        <v>21</v>
      </c>
      <c r="E7" s="216" t="s">
        <v>30</v>
      </c>
      <c r="F7" s="216" t="s">
        <v>31</v>
      </c>
      <c r="G7" s="216" t="s">
        <v>32</v>
      </c>
      <c r="H7" s="220" t="s">
        <v>6202</v>
      </c>
      <c r="I7" s="217">
        <v>22.8</v>
      </c>
      <c r="J7" s="217">
        <v>11.22</v>
      </c>
      <c r="K7" s="217">
        <v>1.1599999999999999</v>
      </c>
      <c r="L7" s="217">
        <v>0</v>
      </c>
      <c r="M7" s="217">
        <v>8.1199999999999992</v>
      </c>
      <c r="N7" s="217">
        <v>3.74</v>
      </c>
      <c r="O7" s="217">
        <v>10.14</v>
      </c>
      <c r="P7" s="216" t="s">
        <v>6132</v>
      </c>
      <c r="Q7" s="216" t="s">
        <v>6173</v>
      </c>
      <c r="R7" s="216" t="s">
        <v>6200</v>
      </c>
      <c r="S7" s="216" t="s">
        <v>6174</v>
      </c>
      <c r="T7" s="216" t="s">
        <v>6175</v>
      </c>
      <c r="U7" s="225" t="s">
        <v>6226</v>
      </c>
      <c r="V7" t="str">
        <f t="shared" si="0"/>
        <v>(05/05/2026 BOTX): power issue</v>
      </c>
    </row>
    <row r="8" spans="1:22" ht="15" thickBot="1" x14ac:dyDescent="0.4">
      <c r="A8" s="219" t="s">
        <v>215</v>
      </c>
      <c r="B8" s="216" t="s">
        <v>216</v>
      </c>
      <c r="C8" s="216" t="s">
        <v>55</v>
      </c>
      <c r="D8" s="216" t="s">
        <v>11</v>
      </c>
      <c r="E8" s="216" t="s">
        <v>66</v>
      </c>
      <c r="F8" s="216" t="s">
        <v>55</v>
      </c>
      <c r="G8" s="216" t="s">
        <v>217</v>
      </c>
      <c r="H8" s="217" t="s">
        <v>6172</v>
      </c>
      <c r="I8" s="217">
        <v>9.24</v>
      </c>
      <c r="J8" s="217">
        <v>9.24</v>
      </c>
      <c r="K8" s="217">
        <v>9.24</v>
      </c>
      <c r="L8" s="217">
        <v>9.24</v>
      </c>
      <c r="M8" s="217">
        <v>9.24</v>
      </c>
      <c r="N8" s="217">
        <v>9.24</v>
      </c>
      <c r="O8" s="217">
        <v>9.24</v>
      </c>
      <c r="P8" s="216" t="s">
        <v>6209</v>
      </c>
      <c r="Q8" s="216" t="s">
        <v>6208</v>
      </c>
      <c r="R8" s="216" t="s">
        <v>6200</v>
      </c>
      <c r="S8" s="216" t="s">
        <v>6125</v>
      </c>
      <c r="T8" s="216" t="s">
        <v>6175</v>
      </c>
      <c r="U8" s="225" t="s">
        <v>6226</v>
      </c>
      <c r="V8" t="str">
        <f t="shared" si="0"/>
        <v>(05/05/2026 BOTX): loss of signal on port1/1</v>
      </c>
    </row>
    <row r="9" spans="1:22" ht="15" thickBot="1" x14ac:dyDescent="0.4">
      <c r="A9" s="219" t="s">
        <v>241</v>
      </c>
      <c r="B9" s="216" t="s">
        <v>242</v>
      </c>
      <c r="C9" s="216" t="s">
        <v>102</v>
      </c>
      <c r="D9" s="216" t="s">
        <v>11</v>
      </c>
      <c r="E9" s="216" t="s">
        <v>66</v>
      </c>
      <c r="F9" s="216" t="s">
        <v>13</v>
      </c>
      <c r="G9" s="216" t="s">
        <v>241</v>
      </c>
      <c r="H9" s="217" t="s">
        <v>6172</v>
      </c>
      <c r="I9" s="217">
        <v>9.24</v>
      </c>
      <c r="J9" s="217">
        <v>9.24</v>
      </c>
      <c r="K9" s="217">
        <v>9.24</v>
      </c>
      <c r="L9" s="217">
        <v>9.24</v>
      </c>
      <c r="M9" s="217">
        <v>9.24</v>
      </c>
      <c r="N9" s="217">
        <v>9.24</v>
      </c>
      <c r="O9" s="217">
        <v>9.24</v>
      </c>
      <c r="P9" s="216" t="s">
        <v>6207</v>
      </c>
      <c r="Q9" s="216" t="s">
        <v>6206</v>
      </c>
      <c r="R9" s="216" t="s">
        <v>6200</v>
      </c>
      <c r="S9" s="216" t="s">
        <v>6125</v>
      </c>
      <c r="T9" s="216" t="s">
        <v>6175</v>
      </c>
      <c r="U9" s="225" t="s">
        <v>6226</v>
      </c>
      <c r="V9" t="str">
        <f t="shared" si="0"/>
        <v>(05/05/2026 BOTX): probable ODU faulty at bachuo-ntai</v>
      </c>
    </row>
    <row r="10" spans="1:22" ht="15" thickBot="1" x14ac:dyDescent="0.4">
      <c r="A10" s="219" t="s">
        <v>4193</v>
      </c>
      <c r="B10" s="216" t="s">
        <v>4194</v>
      </c>
      <c r="C10" s="216" t="s">
        <v>6201</v>
      </c>
      <c r="D10" s="216" t="s">
        <v>21</v>
      </c>
      <c r="E10" s="216" t="s">
        <v>22</v>
      </c>
      <c r="F10" s="216" t="s">
        <v>31</v>
      </c>
      <c r="G10" s="216" t="s">
        <v>32</v>
      </c>
      <c r="H10" s="217" t="s">
        <v>6172</v>
      </c>
      <c r="I10" s="217">
        <v>0</v>
      </c>
      <c r="J10" s="217">
        <v>2.81</v>
      </c>
      <c r="K10" s="217">
        <v>0</v>
      </c>
      <c r="L10" s="217">
        <v>10.23</v>
      </c>
      <c r="M10" s="217">
        <v>3.71</v>
      </c>
      <c r="N10" s="217">
        <v>8.9600000000000009</v>
      </c>
      <c r="O10" s="217">
        <v>8.7799999999999994</v>
      </c>
      <c r="P10" s="216" t="s">
        <v>6132</v>
      </c>
      <c r="Q10" s="216" t="s">
        <v>6173</v>
      </c>
      <c r="R10" s="216" t="s">
        <v>6200</v>
      </c>
      <c r="S10" s="216" t="s">
        <v>6174</v>
      </c>
      <c r="T10" s="216" t="s">
        <v>6175</v>
      </c>
      <c r="U10" s="225" t="s">
        <v>6226</v>
      </c>
      <c r="V10" t="str">
        <f t="shared" si="0"/>
        <v>(05/05/2026 BOTX): power issue</v>
      </c>
    </row>
    <row r="11" spans="1:22" ht="15" thickBot="1" x14ac:dyDescent="0.4">
      <c r="A11" s="219" t="s">
        <v>730</v>
      </c>
      <c r="B11" s="216" t="s">
        <v>731</v>
      </c>
      <c r="C11" s="216" t="s">
        <v>23</v>
      </c>
      <c r="D11" s="216" t="s">
        <v>21</v>
      </c>
      <c r="E11" s="216" t="s">
        <v>36</v>
      </c>
      <c r="F11" s="216" t="s">
        <v>23</v>
      </c>
      <c r="G11" s="216" t="s">
        <v>732</v>
      </c>
      <c r="H11" s="217" t="s">
        <v>6172</v>
      </c>
      <c r="I11" s="217">
        <v>1.84</v>
      </c>
      <c r="J11" s="217">
        <v>0.31</v>
      </c>
      <c r="K11" s="217">
        <v>0.31</v>
      </c>
      <c r="L11" s="217">
        <v>4.43</v>
      </c>
      <c r="M11" s="217">
        <v>1.33</v>
      </c>
      <c r="N11" s="217">
        <v>4.29</v>
      </c>
      <c r="O11" s="217">
        <v>8.01</v>
      </c>
      <c r="P11" s="216" t="s">
        <v>6132</v>
      </c>
      <c r="Q11" s="216" t="s">
        <v>6173</v>
      </c>
      <c r="R11" s="216" t="s">
        <v>6200</v>
      </c>
      <c r="S11" s="216" t="s">
        <v>6174</v>
      </c>
      <c r="T11" s="216" t="s">
        <v>6175</v>
      </c>
      <c r="U11" s="225" t="s">
        <v>6226</v>
      </c>
      <c r="V11" t="str">
        <f t="shared" si="0"/>
        <v>(05/05/2026 BOTX): power issue</v>
      </c>
    </row>
    <row r="12" spans="1:22" ht="15" thickBot="1" x14ac:dyDescent="0.4">
      <c r="A12" s="219" t="s">
        <v>4813</v>
      </c>
      <c r="B12" s="216" t="s">
        <v>4814</v>
      </c>
      <c r="C12" s="216" t="s">
        <v>38</v>
      </c>
      <c r="D12" s="216" t="s">
        <v>21</v>
      </c>
      <c r="E12" s="216" t="s">
        <v>30</v>
      </c>
      <c r="F12" s="216" t="s">
        <v>37</v>
      </c>
      <c r="G12" s="216" t="s">
        <v>38</v>
      </c>
      <c r="H12" s="217" t="s">
        <v>6172</v>
      </c>
      <c r="I12" s="217">
        <v>4.8</v>
      </c>
      <c r="J12" s="217">
        <v>9.02</v>
      </c>
      <c r="K12" s="217">
        <v>7.08</v>
      </c>
      <c r="L12" s="217">
        <v>8.51</v>
      </c>
      <c r="M12" s="217">
        <v>5.99</v>
      </c>
      <c r="N12" s="217">
        <v>9.25</v>
      </c>
      <c r="O12" s="217">
        <v>7.63</v>
      </c>
      <c r="P12" s="216" t="s">
        <v>6132</v>
      </c>
      <c r="Q12" s="216" t="s">
        <v>6173</v>
      </c>
      <c r="R12" s="216" t="s">
        <v>6200</v>
      </c>
      <c r="S12" s="216" t="s">
        <v>6174</v>
      </c>
      <c r="T12" s="216" t="s">
        <v>6175</v>
      </c>
      <c r="U12" s="225" t="s">
        <v>6226</v>
      </c>
      <c r="V12" t="str">
        <f t="shared" si="0"/>
        <v>(05/05/2026 BOTX): power issue</v>
      </c>
    </row>
    <row r="13" spans="1:22" ht="15" thickBot="1" x14ac:dyDescent="0.4">
      <c r="A13" s="219" t="s">
        <v>3139</v>
      </c>
      <c r="B13" s="216" t="s">
        <v>3140</v>
      </c>
      <c r="C13" s="216" t="s">
        <v>6205</v>
      </c>
      <c r="D13" s="216" t="s">
        <v>11</v>
      </c>
      <c r="E13" s="216" t="s">
        <v>12</v>
      </c>
      <c r="F13" s="216" t="s">
        <v>55</v>
      </c>
      <c r="G13" s="216" t="s">
        <v>84</v>
      </c>
      <c r="H13" s="217" t="s">
        <v>6172</v>
      </c>
      <c r="I13" s="217">
        <v>0</v>
      </c>
      <c r="J13" s="217">
        <v>1.3</v>
      </c>
      <c r="K13" s="217">
        <v>10.89</v>
      </c>
      <c r="L13" s="217">
        <v>8.73</v>
      </c>
      <c r="M13" s="217">
        <v>11.13</v>
      </c>
      <c r="N13" s="217">
        <v>6.45</v>
      </c>
      <c r="O13" s="217">
        <v>7.63</v>
      </c>
      <c r="P13" s="216" t="s">
        <v>6132</v>
      </c>
      <c r="Q13" s="216" t="s">
        <v>6173</v>
      </c>
      <c r="R13" s="216" t="s">
        <v>6200</v>
      </c>
      <c r="S13" s="216" t="s">
        <v>6174</v>
      </c>
      <c r="T13" s="216" t="s">
        <v>6175</v>
      </c>
      <c r="U13" s="225" t="s">
        <v>6226</v>
      </c>
      <c r="V13" t="str">
        <f t="shared" si="0"/>
        <v>(05/05/2026 BOTX): power issue</v>
      </c>
    </row>
    <row r="14" spans="1:22" ht="15" thickBot="1" x14ac:dyDescent="0.4">
      <c r="A14" s="219" t="s">
        <v>1164</v>
      </c>
      <c r="B14" s="216" t="s">
        <v>1165</v>
      </c>
      <c r="C14" s="216" t="s">
        <v>38</v>
      </c>
      <c r="D14" s="216" t="s">
        <v>11</v>
      </c>
      <c r="E14" s="216" t="s">
        <v>12</v>
      </c>
      <c r="F14" s="216" t="s">
        <v>37</v>
      </c>
      <c r="G14" s="216" t="s">
        <v>38</v>
      </c>
      <c r="H14" s="217" t="s">
        <v>6172</v>
      </c>
      <c r="I14" s="217">
        <v>6.16</v>
      </c>
      <c r="J14" s="217">
        <v>6.16</v>
      </c>
      <c r="K14" s="217">
        <v>6.16</v>
      </c>
      <c r="L14" s="217">
        <v>6.16</v>
      </c>
      <c r="M14" s="217">
        <v>6.16</v>
      </c>
      <c r="N14" s="217">
        <v>6.23</v>
      </c>
      <c r="O14" s="217">
        <v>6.16</v>
      </c>
      <c r="P14" s="216" t="s">
        <v>6204</v>
      </c>
      <c r="Q14" s="216" t="s">
        <v>6203</v>
      </c>
      <c r="R14" s="216" t="s">
        <v>6200</v>
      </c>
      <c r="S14" s="216" t="s">
        <v>6125</v>
      </c>
      <c r="T14" s="216" t="s">
        <v>6175</v>
      </c>
      <c r="U14" s="225" t="s">
        <v>6226</v>
      </c>
      <c r="V14" t="str">
        <f t="shared" si="0"/>
        <v xml:space="preserve">(05/05/2026 BOTX): issue between bbu </v>
      </c>
    </row>
    <row r="15" spans="1:22" ht="15" thickBot="1" x14ac:dyDescent="0.4">
      <c r="A15" s="219" t="s">
        <v>148</v>
      </c>
      <c r="B15" s="216" t="s">
        <v>149</v>
      </c>
      <c r="C15" s="216" t="s">
        <v>38</v>
      </c>
      <c r="D15" s="216" t="s">
        <v>21</v>
      </c>
      <c r="E15" s="216" t="s">
        <v>30</v>
      </c>
      <c r="F15" s="216" t="s">
        <v>37</v>
      </c>
      <c r="G15" s="216" t="s">
        <v>38</v>
      </c>
      <c r="H15" s="220" t="s">
        <v>6202</v>
      </c>
      <c r="I15" s="217">
        <v>0</v>
      </c>
      <c r="J15" s="217">
        <v>0</v>
      </c>
      <c r="K15" s="217">
        <v>1.23</v>
      </c>
      <c r="L15" s="217">
        <v>0</v>
      </c>
      <c r="M15" s="217">
        <v>1.08</v>
      </c>
      <c r="N15" s="217">
        <v>0</v>
      </c>
      <c r="O15" s="217">
        <v>5.03</v>
      </c>
      <c r="P15" s="216" t="s">
        <v>6132</v>
      </c>
      <c r="Q15" s="216" t="s">
        <v>6173</v>
      </c>
      <c r="R15" s="216" t="s">
        <v>6200</v>
      </c>
      <c r="S15" s="216" t="s">
        <v>6174</v>
      </c>
      <c r="T15" s="216" t="s">
        <v>6175</v>
      </c>
      <c r="U15" s="225" t="s">
        <v>6226</v>
      </c>
      <c r="V15" t="str">
        <f t="shared" si="0"/>
        <v>(05/05/2026 BOTX): power issue</v>
      </c>
    </row>
    <row r="16" spans="1:22" ht="15" thickBot="1" x14ac:dyDescent="0.4">
      <c r="A16" s="219" t="s">
        <v>549</v>
      </c>
      <c r="B16" s="216" t="s">
        <v>550</v>
      </c>
      <c r="C16" s="216" t="s">
        <v>6201</v>
      </c>
      <c r="D16" s="216" t="s">
        <v>21</v>
      </c>
      <c r="E16" s="216" t="s">
        <v>36</v>
      </c>
      <c r="F16" s="216" t="s">
        <v>31</v>
      </c>
      <c r="G16" s="216" t="s">
        <v>32</v>
      </c>
      <c r="H16" s="218" t="s">
        <v>6179</v>
      </c>
      <c r="I16" s="217">
        <v>4.62</v>
      </c>
      <c r="J16" s="217">
        <v>4.62</v>
      </c>
      <c r="K16" s="217">
        <v>4.62</v>
      </c>
      <c r="L16" s="217">
        <v>4.62</v>
      </c>
      <c r="M16" s="217">
        <v>4.62</v>
      </c>
      <c r="N16" s="217">
        <v>4.62</v>
      </c>
      <c r="O16" s="217">
        <v>4.62</v>
      </c>
      <c r="P16" s="216" t="s">
        <v>6132</v>
      </c>
      <c r="Q16" s="216" t="s">
        <v>6173</v>
      </c>
      <c r="R16" s="216" t="s">
        <v>6200</v>
      </c>
      <c r="S16" s="216" t="s">
        <v>6174</v>
      </c>
      <c r="T16" s="216" t="s">
        <v>6175</v>
      </c>
      <c r="U16" s="225" t="s">
        <v>6226</v>
      </c>
      <c r="V16" t="str">
        <f t="shared" si="0"/>
        <v>(05/05/2026 BOTX): power issue</v>
      </c>
    </row>
    <row r="17" spans="1:22" ht="15" thickBot="1" x14ac:dyDescent="0.4">
      <c r="A17" s="219" t="s">
        <v>94</v>
      </c>
      <c r="B17" s="216" t="s">
        <v>95</v>
      </c>
      <c r="C17" s="216" t="s">
        <v>55</v>
      </c>
      <c r="D17" s="216" t="s">
        <v>11</v>
      </c>
      <c r="E17" s="216" t="s">
        <v>96</v>
      </c>
      <c r="F17" s="216" t="s">
        <v>55</v>
      </c>
      <c r="G17" s="216" t="s">
        <v>94</v>
      </c>
      <c r="H17" s="217" t="s">
        <v>6172</v>
      </c>
      <c r="I17" s="217">
        <v>18.489999999999998</v>
      </c>
      <c r="J17" s="217">
        <v>18.489999999999998</v>
      </c>
      <c r="K17" s="217">
        <v>18.489999999999998</v>
      </c>
      <c r="L17" s="217">
        <v>18.489999999999998</v>
      </c>
      <c r="M17" s="217">
        <v>18.489999999999998</v>
      </c>
      <c r="N17" s="217">
        <v>18.489999999999998</v>
      </c>
      <c r="O17" s="217">
        <v>18.489999999999998</v>
      </c>
      <c r="P17" s="216" t="s">
        <v>6223</v>
      </c>
      <c r="Q17" s="216" t="s">
        <v>6224</v>
      </c>
      <c r="R17" s="216" t="s">
        <v>6200</v>
      </c>
      <c r="S17" s="216" t="s">
        <v>6125</v>
      </c>
      <c r="T17" s="216" t="s">
        <v>6175</v>
      </c>
      <c r="U17" s="225" t="s">
        <v>6226</v>
      </c>
      <c r="V17" t="str">
        <f t="shared" si="0"/>
        <v>(05/05/2026 BOTX): impacte par le realignement Goulfey_makary</v>
      </c>
    </row>
    <row r="18" spans="1:22" ht="15" thickBot="1" x14ac:dyDescent="0.4">
      <c r="A18" s="219" t="s">
        <v>384</v>
      </c>
      <c r="B18" s="216" t="s">
        <v>385</v>
      </c>
      <c r="C18" s="216" t="s">
        <v>23</v>
      </c>
      <c r="D18" s="216" t="s">
        <v>11</v>
      </c>
      <c r="E18" s="216" t="s">
        <v>154</v>
      </c>
      <c r="F18" s="216" t="s">
        <v>23</v>
      </c>
      <c r="G18" s="216" t="s">
        <v>386</v>
      </c>
      <c r="H18" s="217" t="s">
        <v>6172</v>
      </c>
      <c r="I18" s="217">
        <v>9.25</v>
      </c>
      <c r="J18" s="217">
        <v>9.25</v>
      </c>
      <c r="K18" s="217">
        <v>9.25</v>
      </c>
      <c r="L18" s="217">
        <v>9.25</v>
      </c>
      <c r="M18" s="217">
        <v>9.25</v>
      </c>
      <c r="N18" s="217">
        <v>9.25</v>
      </c>
      <c r="O18" s="217">
        <v>9.25</v>
      </c>
      <c r="P18" s="216" t="s">
        <v>6132</v>
      </c>
      <c r="Q18" s="216" t="s">
        <v>6173</v>
      </c>
      <c r="R18" s="216" t="s">
        <v>6200</v>
      </c>
      <c r="S18" s="216" t="s">
        <v>6174</v>
      </c>
      <c r="T18" s="216" t="s">
        <v>6175</v>
      </c>
      <c r="U18" s="225" t="s">
        <v>6226</v>
      </c>
      <c r="V18" t="str">
        <f t="shared" si="0"/>
        <v>(05/05/2026 BOTX): power issue</v>
      </c>
    </row>
    <row r="19" spans="1:22" ht="15" thickBot="1" x14ac:dyDescent="0.4">
      <c r="A19" s="219" t="s">
        <v>1234</v>
      </c>
      <c r="B19" s="216" t="s">
        <v>1235</v>
      </c>
      <c r="C19" s="216" t="s">
        <v>102</v>
      </c>
      <c r="D19" s="216" t="s">
        <v>21</v>
      </c>
      <c r="E19" s="216" t="s">
        <v>122</v>
      </c>
      <c r="F19" s="216" t="s">
        <v>102</v>
      </c>
      <c r="G19" s="216" t="s">
        <v>1234</v>
      </c>
      <c r="H19" s="217" t="s">
        <v>6172</v>
      </c>
      <c r="I19" s="217">
        <v>4.63</v>
      </c>
      <c r="J19" s="217">
        <v>4.6399999999999997</v>
      </c>
      <c r="K19" s="217">
        <v>4.6399999999999997</v>
      </c>
      <c r="L19" s="217">
        <v>4.7699999999999996</v>
      </c>
      <c r="M19" s="217">
        <v>4.68</v>
      </c>
      <c r="N19" s="217">
        <v>4.62</v>
      </c>
      <c r="O19" s="217">
        <v>4.63</v>
      </c>
      <c r="P19" s="216" t="s">
        <v>6132</v>
      </c>
      <c r="Q19" s="216" t="s">
        <v>6173</v>
      </c>
      <c r="R19" s="216" t="s">
        <v>6200</v>
      </c>
      <c r="S19" s="216" t="s">
        <v>6174</v>
      </c>
      <c r="T19" s="216" t="s">
        <v>6175</v>
      </c>
      <c r="U19" s="225" t="s">
        <v>6226</v>
      </c>
      <c r="V19" t="str">
        <f t="shared" si="0"/>
        <v>(05/05/2026 BOTX): power issue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B286-32FB-477E-864C-F0B2FD1B6604}">
  <dimension ref="A1:F153"/>
  <sheetViews>
    <sheetView zoomScale="70" zoomScaleNormal="70" workbookViewId="0">
      <pane ySplit="1" topLeftCell="A51" activePane="bottomLeft" state="frozen"/>
      <selection pane="bottomLeft" activeCell="B18" sqref="B18"/>
    </sheetView>
  </sheetViews>
  <sheetFormatPr defaultRowHeight="14.5" x14ac:dyDescent="0.35"/>
  <cols>
    <col min="1" max="1" width="16.7265625" customWidth="1"/>
    <col min="2" max="2" width="26.36328125" customWidth="1"/>
    <col min="3" max="3" width="24.36328125" customWidth="1"/>
    <col min="4" max="4" width="20.6328125" style="85" customWidth="1"/>
    <col min="5" max="5" width="16.453125" customWidth="1"/>
    <col min="6" max="6" width="32.08984375" style="118" customWidth="1"/>
  </cols>
  <sheetData>
    <row r="1" spans="1:6" s="72" customFormat="1" x14ac:dyDescent="0.35">
      <c r="A1" s="121" t="s">
        <v>5550</v>
      </c>
      <c r="B1" s="121" t="s">
        <v>5552</v>
      </c>
      <c r="C1" s="121" t="s">
        <v>5553</v>
      </c>
      <c r="D1" s="121" t="s">
        <v>5551</v>
      </c>
      <c r="E1" s="121" t="s">
        <v>5549</v>
      </c>
      <c r="F1" s="122" t="s">
        <v>5556</v>
      </c>
    </row>
    <row r="2" spans="1:6" ht="30.5" customHeight="1" x14ac:dyDescent="0.35">
      <c r="A2" s="123"/>
      <c r="B2" s="123" t="s">
        <v>5584</v>
      </c>
      <c r="C2" s="123" t="s">
        <v>5645</v>
      </c>
      <c r="D2" s="123" t="s">
        <v>5583</v>
      </c>
      <c r="E2" s="123" t="s">
        <v>3998</v>
      </c>
      <c r="F2" s="124" t="s">
        <v>5715</v>
      </c>
    </row>
    <row r="3" spans="1:6" x14ac:dyDescent="0.35">
      <c r="A3" s="123"/>
      <c r="B3" s="125"/>
      <c r="C3" s="126"/>
      <c r="D3" s="123" t="s">
        <v>5585</v>
      </c>
      <c r="E3" s="123" t="s">
        <v>4000</v>
      </c>
      <c r="F3" s="124" t="s">
        <v>5715</v>
      </c>
    </row>
    <row r="4" spans="1:6" x14ac:dyDescent="0.35">
      <c r="A4" s="123"/>
      <c r="B4" s="125"/>
      <c r="C4" s="126"/>
      <c r="D4" s="123" t="s">
        <v>5584</v>
      </c>
      <c r="E4" s="123" t="s">
        <v>3990</v>
      </c>
      <c r="F4" s="124" t="s">
        <v>5715</v>
      </c>
    </row>
    <row r="5" spans="1:6" x14ac:dyDescent="0.35">
      <c r="A5" s="123" t="s">
        <v>5586</v>
      </c>
      <c r="B5" s="123"/>
      <c r="C5" s="126"/>
      <c r="D5" s="28" t="s">
        <v>5586</v>
      </c>
      <c r="E5" s="123" t="s">
        <v>5739</v>
      </c>
      <c r="F5" s="124" t="s">
        <v>5715</v>
      </c>
    </row>
    <row r="6" spans="1:6" x14ac:dyDescent="0.35">
      <c r="A6" s="123" t="s">
        <v>5587</v>
      </c>
      <c r="B6" s="123"/>
      <c r="C6" s="126"/>
      <c r="D6" s="28" t="s">
        <v>5587</v>
      </c>
      <c r="E6" s="123" t="s">
        <v>5740</v>
      </c>
      <c r="F6" s="124" t="s">
        <v>5715</v>
      </c>
    </row>
    <row r="7" spans="1:6" x14ac:dyDescent="0.35">
      <c r="A7" s="123" t="s">
        <v>5588</v>
      </c>
      <c r="B7" s="123"/>
      <c r="C7" s="123"/>
      <c r="D7" s="28" t="s">
        <v>5588</v>
      </c>
      <c r="E7" s="123" t="s">
        <v>5741</v>
      </c>
      <c r="F7" s="124" t="s">
        <v>5715</v>
      </c>
    </row>
    <row r="8" spans="1:6" ht="18" customHeight="1" x14ac:dyDescent="0.35">
      <c r="A8" s="123" t="s">
        <v>5589</v>
      </c>
      <c r="B8" s="123"/>
      <c r="C8" s="123"/>
      <c r="D8" s="28" t="s">
        <v>5589</v>
      </c>
      <c r="E8" s="123" t="s">
        <v>5742</v>
      </c>
      <c r="F8" s="124" t="s">
        <v>5715</v>
      </c>
    </row>
    <row r="9" spans="1:6" x14ac:dyDescent="0.35">
      <c r="A9" s="123"/>
      <c r="B9" s="123" t="s">
        <v>5646</v>
      </c>
      <c r="C9" s="123" t="s">
        <v>5647</v>
      </c>
      <c r="D9" s="123" t="s">
        <v>5648</v>
      </c>
      <c r="E9" s="123" t="s">
        <v>2342</v>
      </c>
      <c r="F9" s="124" t="s">
        <v>5657</v>
      </c>
    </row>
    <row r="10" spans="1:6" x14ac:dyDescent="0.35">
      <c r="A10" s="123"/>
      <c r="B10" s="125"/>
      <c r="C10" s="123"/>
      <c r="D10" s="123" t="s">
        <v>5649</v>
      </c>
      <c r="E10" s="123" t="s">
        <v>2367</v>
      </c>
      <c r="F10" s="124" t="s">
        <v>5657</v>
      </c>
    </row>
    <row r="11" spans="1:6" x14ac:dyDescent="0.35">
      <c r="A11" s="123"/>
      <c r="B11" s="125"/>
      <c r="C11" s="123"/>
      <c r="D11" s="123" t="s">
        <v>5650</v>
      </c>
      <c r="E11" s="123" t="s">
        <v>1927</v>
      </c>
      <c r="F11" s="124" t="s">
        <v>5657</v>
      </c>
    </row>
    <row r="12" spans="1:6" x14ac:dyDescent="0.35">
      <c r="A12" s="123"/>
      <c r="B12" s="125"/>
      <c r="C12" s="123"/>
      <c r="D12" s="123" t="s">
        <v>5651</v>
      </c>
      <c r="E12" s="123" t="s">
        <v>381</v>
      </c>
      <c r="F12" s="124" t="s">
        <v>5657</v>
      </c>
    </row>
    <row r="13" spans="1:6" x14ac:dyDescent="0.35">
      <c r="A13" s="123"/>
      <c r="B13" s="125"/>
      <c r="C13" s="123"/>
      <c r="D13" s="123" t="s">
        <v>5652</v>
      </c>
      <c r="E13" s="123" t="s">
        <v>2361</v>
      </c>
      <c r="F13" s="124" t="s">
        <v>5657</v>
      </c>
    </row>
    <row r="14" spans="1:6" x14ac:dyDescent="0.35">
      <c r="A14" s="123"/>
      <c r="B14" s="123"/>
      <c r="C14" s="123"/>
      <c r="D14" s="123" t="s">
        <v>5653</v>
      </c>
      <c r="E14" s="123" t="s">
        <v>2340</v>
      </c>
      <c r="F14" s="124" t="s">
        <v>5657</v>
      </c>
    </row>
    <row r="15" spans="1:6" x14ac:dyDescent="0.35">
      <c r="A15" s="123"/>
      <c r="B15" s="123"/>
      <c r="C15" s="123"/>
      <c r="D15" s="123" t="s">
        <v>5654</v>
      </c>
      <c r="E15" s="123" t="s">
        <v>5029</v>
      </c>
      <c r="F15" s="124" t="s">
        <v>5657</v>
      </c>
    </row>
    <row r="16" spans="1:6" x14ac:dyDescent="0.35">
      <c r="A16" s="123"/>
      <c r="B16" s="123"/>
      <c r="C16" s="123"/>
      <c r="D16" s="123" t="s">
        <v>5655</v>
      </c>
      <c r="E16" s="123" t="s">
        <v>5716</v>
      </c>
      <c r="F16" s="124" t="s">
        <v>5657</v>
      </c>
    </row>
    <row r="17" spans="1:6" x14ac:dyDescent="0.35">
      <c r="A17" s="123"/>
      <c r="B17" s="123"/>
      <c r="C17" s="123"/>
      <c r="D17" s="123" t="s">
        <v>5656</v>
      </c>
      <c r="E17" s="123" t="s">
        <v>5717</v>
      </c>
      <c r="F17" s="124" t="s">
        <v>5657</v>
      </c>
    </row>
    <row r="18" spans="1:6" x14ac:dyDescent="0.35">
      <c r="A18" s="123"/>
      <c r="B18" s="123" t="s">
        <v>5675</v>
      </c>
      <c r="C18" s="123" t="s">
        <v>5676</v>
      </c>
      <c r="D18" s="123" t="s">
        <v>5677</v>
      </c>
      <c r="E18" s="123" t="s">
        <v>5270</v>
      </c>
      <c r="F18" s="124" t="s">
        <v>5683</v>
      </c>
    </row>
    <row r="19" spans="1:6" x14ac:dyDescent="0.35">
      <c r="A19" s="123"/>
      <c r="B19" s="123"/>
      <c r="C19" s="126"/>
      <c r="D19" s="123" t="s">
        <v>5678</v>
      </c>
      <c r="E19" s="123" t="s">
        <v>1280</v>
      </c>
      <c r="F19" s="124" t="s">
        <v>5683</v>
      </c>
    </row>
    <row r="20" spans="1:6" x14ac:dyDescent="0.35">
      <c r="A20" s="123"/>
      <c r="B20" s="123"/>
      <c r="C20" s="123"/>
      <c r="D20" s="123" t="s">
        <v>5679</v>
      </c>
      <c r="E20" s="123" t="s">
        <v>465</v>
      </c>
      <c r="F20" s="124" t="s">
        <v>5683</v>
      </c>
    </row>
    <row r="21" spans="1:6" x14ac:dyDescent="0.35">
      <c r="A21" s="123"/>
      <c r="B21" s="123"/>
      <c r="C21" s="123"/>
      <c r="D21" s="123" t="s">
        <v>5680</v>
      </c>
      <c r="E21" s="123" t="s">
        <v>942</v>
      </c>
      <c r="F21" s="124" t="s">
        <v>5683</v>
      </c>
    </row>
    <row r="22" spans="1:6" x14ac:dyDescent="0.35">
      <c r="A22" s="123"/>
      <c r="B22" s="123"/>
      <c r="C22" s="123"/>
      <c r="D22" s="123" t="s">
        <v>5681</v>
      </c>
      <c r="E22" s="123" t="s">
        <v>984</v>
      </c>
      <c r="F22" s="124" t="s">
        <v>5683</v>
      </c>
    </row>
    <row r="23" spans="1:6" x14ac:dyDescent="0.35">
      <c r="A23" s="123"/>
      <c r="B23" s="123"/>
      <c r="C23" s="123"/>
      <c r="D23" s="123" t="s">
        <v>5595</v>
      </c>
      <c r="E23" s="123" t="s">
        <v>79</v>
      </c>
      <c r="F23" s="124" t="s">
        <v>5683</v>
      </c>
    </row>
    <row r="24" spans="1:6" x14ac:dyDescent="0.35">
      <c r="A24" s="123"/>
      <c r="B24" s="123"/>
      <c r="C24" s="123"/>
      <c r="D24" s="123" t="s">
        <v>5596</v>
      </c>
      <c r="E24" s="123" t="s">
        <v>5294</v>
      </c>
      <c r="F24" s="124" t="s">
        <v>5683</v>
      </c>
    </row>
    <row r="25" spans="1:6" x14ac:dyDescent="0.35">
      <c r="A25" s="123"/>
      <c r="B25" s="123"/>
      <c r="C25" s="123"/>
      <c r="D25" s="123" t="s">
        <v>5597</v>
      </c>
      <c r="E25" s="123" t="s">
        <v>750</v>
      </c>
      <c r="F25" s="124" t="s">
        <v>5683</v>
      </c>
    </row>
    <row r="26" spans="1:6" x14ac:dyDescent="0.35">
      <c r="A26" s="123"/>
      <c r="B26" s="123"/>
      <c r="C26" s="123"/>
      <c r="D26" s="123" t="s">
        <v>5598</v>
      </c>
      <c r="E26" s="123" t="s">
        <v>1105</v>
      </c>
      <c r="F26" s="124" t="s">
        <v>5683</v>
      </c>
    </row>
    <row r="27" spans="1:6" x14ac:dyDescent="0.35">
      <c r="A27" s="123"/>
      <c r="B27" s="123"/>
      <c r="C27" s="123"/>
      <c r="D27" s="123" t="s">
        <v>5599</v>
      </c>
      <c r="E27" s="123" t="s">
        <v>602</v>
      </c>
      <c r="F27" s="124" t="s">
        <v>5683</v>
      </c>
    </row>
    <row r="28" spans="1:6" x14ac:dyDescent="0.35">
      <c r="A28" s="123"/>
      <c r="B28" s="123"/>
      <c r="C28" s="123"/>
      <c r="D28" s="123" t="s">
        <v>5682</v>
      </c>
      <c r="E28" s="123" t="s">
        <v>1325</v>
      </c>
      <c r="F28" s="124" t="s">
        <v>5683</v>
      </c>
    </row>
    <row r="29" spans="1:6" x14ac:dyDescent="0.35">
      <c r="A29" s="123"/>
      <c r="B29" s="123" t="s">
        <v>5713</v>
      </c>
      <c r="C29" s="123" t="s">
        <v>5714</v>
      </c>
      <c r="D29" s="123" t="s">
        <v>5604</v>
      </c>
      <c r="E29" s="123" t="s">
        <v>4413</v>
      </c>
      <c r="F29" s="124" t="s">
        <v>5712</v>
      </c>
    </row>
    <row r="30" spans="1:6" x14ac:dyDescent="0.35">
      <c r="A30" s="123"/>
      <c r="B30" s="123"/>
      <c r="C30" s="123"/>
      <c r="D30" s="123" t="s">
        <v>5605</v>
      </c>
      <c r="E30" s="123" t="s">
        <v>4415</v>
      </c>
      <c r="F30" s="124" t="s">
        <v>5712</v>
      </c>
    </row>
    <row r="31" spans="1:6" x14ac:dyDescent="0.35">
      <c r="A31" s="123"/>
      <c r="B31" s="123"/>
      <c r="C31" s="123"/>
      <c r="D31" s="123" t="s">
        <v>5603</v>
      </c>
      <c r="E31" s="123" t="s">
        <v>4419</v>
      </c>
      <c r="F31" s="124" t="s">
        <v>5712</v>
      </c>
    </row>
    <row r="32" spans="1:6" x14ac:dyDescent="0.35">
      <c r="A32" s="123"/>
      <c r="B32" s="123"/>
      <c r="C32" s="123"/>
      <c r="D32" s="123" t="s">
        <v>5606</v>
      </c>
      <c r="E32" s="123" t="s">
        <v>5718</v>
      </c>
      <c r="F32" s="124" t="s">
        <v>5712</v>
      </c>
    </row>
    <row r="33" spans="1:6" x14ac:dyDescent="0.35">
      <c r="A33" s="123"/>
      <c r="B33" s="123"/>
      <c r="C33" s="123"/>
      <c r="D33" s="123" t="s">
        <v>5607</v>
      </c>
      <c r="E33" s="123" t="s">
        <v>5719</v>
      </c>
      <c r="F33" s="124" t="s">
        <v>5712</v>
      </c>
    </row>
    <row r="34" spans="1:6" x14ac:dyDescent="0.35">
      <c r="A34" s="123"/>
      <c r="B34" s="123"/>
      <c r="C34" s="123"/>
      <c r="D34" s="123" t="s">
        <v>5608</v>
      </c>
      <c r="E34" s="123" t="s">
        <v>5720</v>
      </c>
      <c r="F34" s="124" t="s">
        <v>5712</v>
      </c>
    </row>
    <row r="35" spans="1:6" x14ac:dyDescent="0.35">
      <c r="A35" s="123"/>
      <c r="B35" s="123"/>
      <c r="C35" s="123"/>
      <c r="D35" s="123" t="s">
        <v>5609</v>
      </c>
      <c r="E35" s="123" t="s">
        <v>5721</v>
      </c>
      <c r="F35" s="124" t="s">
        <v>5712</v>
      </c>
    </row>
    <row r="36" spans="1:6" ht="16" customHeight="1" x14ac:dyDescent="0.35">
      <c r="A36" s="123"/>
      <c r="B36" s="123" t="s">
        <v>5704</v>
      </c>
      <c r="C36" s="123" t="s">
        <v>5705</v>
      </c>
      <c r="D36" s="123" t="s">
        <v>5685</v>
      </c>
      <c r="E36" s="123" t="s">
        <v>5722</v>
      </c>
      <c r="F36" s="124" t="s">
        <v>5703</v>
      </c>
    </row>
    <row r="37" spans="1:6" x14ac:dyDescent="0.35">
      <c r="A37" s="123"/>
      <c r="B37" s="123"/>
      <c r="C37" s="123"/>
      <c r="D37" s="123" t="s">
        <v>5615</v>
      </c>
      <c r="E37" s="123" t="s">
        <v>5723</v>
      </c>
      <c r="F37" s="124" t="s">
        <v>5703</v>
      </c>
    </row>
    <row r="38" spans="1:6" x14ac:dyDescent="0.35">
      <c r="A38" s="123"/>
      <c r="B38" s="123"/>
      <c r="C38" s="123"/>
      <c r="D38" s="123" t="s">
        <v>5614</v>
      </c>
      <c r="E38" s="123" t="s">
        <v>5724</v>
      </c>
      <c r="F38" s="124" t="s">
        <v>5703</v>
      </c>
    </row>
    <row r="39" spans="1:6" x14ac:dyDescent="0.35">
      <c r="A39" s="123"/>
      <c r="B39" s="123"/>
      <c r="C39" s="123"/>
      <c r="D39" s="123" t="s">
        <v>5612</v>
      </c>
      <c r="E39" s="123" t="s">
        <v>5725</v>
      </c>
      <c r="F39" s="124" t="s">
        <v>5703</v>
      </c>
    </row>
    <row r="40" spans="1:6" x14ac:dyDescent="0.35">
      <c r="A40" s="123"/>
      <c r="B40" s="123"/>
      <c r="C40" s="123"/>
      <c r="D40" s="123" t="s">
        <v>5613</v>
      </c>
      <c r="E40" s="123" t="s">
        <v>5726</v>
      </c>
      <c r="F40" s="124" t="s">
        <v>5703</v>
      </c>
    </row>
    <row r="41" spans="1:6" x14ac:dyDescent="0.35">
      <c r="A41" s="123"/>
      <c r="B41" s="123"/>
      <c r="C41" s="123"/>
      <c r="D41" s="123" t="s">
        <v>5611</v>
      </c>
      <c r="E41" s="123" t="s">
        <v>5727</v>
      </c>
      <c r="F41" s="124" t="s">
        <v>5703</v>
      </c>
    </row>
    <row r="42" spans="1:6" x14ac:dyDescent="0.35">
      <c r="A42" s="123"/>
      <c r="B42" s="123"/>
      <c r="C42" s="123"/>
      <c r="D42" s="123" t="s">
        <v>5686</v>
      </c>
      <c r="E42" s="123" t="s">
        <v>5728</v>
      </c>
      <c r="F42" s="124" t="s">
        <v>5703</v>
      </c>
    </row>
    <row r="43" spans="1:6" x14ac:dyDescent="0.35">
      <c r="A43" s="123"/>
      <c r="B43" s="123"/>
      <c r="C43" s="123"/>
      <c r="D43" s="123" t="s">
        <v>5687</v>
      </c>
      <c r="E43" s="123" t="s">
        <v>5729</v>
      </c>
      <c r="F43" s="124" t="s">
        <v>5703</v>
      </c>
    </row>
    <row r="44" spans="1:6" x14ac:dyDescent="0.35">
      <c r="A44" s="123"/>
      <c r="B44" s="123"/>
      <c r="C44" s="123"/>
      <c r="D44" s="123" t="s">
        <v>5688</v>
      </c>
      <c r="E44" s="123" t="s">
        <v>5730</v>
      </c>
      <c r="F44" s="124" t="s">
        <v>5703</v>
      </c>
    </row>
    <row r="45" spans="1:6" x14ac:dyDescent="0.35">
      <c r="A45" s="123"/>
      <c r="B45" s="123"/>
      <c r="C45" s="123"/>
      <c r="D45" s="123" t="s">
        <v>5689</v>
      </c>
      <c r="E45" s="123" t="s">
        <v>5731</v>
      </c>
      <c r="F45" s="124" t="s">
        <v>5703</v>
      </c>
    </row>
    <row r="46" spans="1:6" x14ac:dyDescent="0.35">
      <c r="A46" s="123"/>
      <c r="B46" s="123"/>
      <c r="C46" s="123"/>
      <c r="D46" s="123" t="s">
        <v>5690</v>
      </c>
      <c r="E46" s="123" t="s">
        <v>5732</v>
      </c>
      <c r="F46" s="124" t="s">
        <v>5703</v>
      </c>
    </row>
    <row r="47" spans="1:6" x14ac:dyDescent="0.35">
      <c r="A47" s="123"/>
      <c r="B47" s="123"/>
      <c r="C47" s="123"/>
      <c r="D47" s="123" t="s">
        <v>5691</v>
      </c>
      <c r="E47" s="123" t="s">
        <v>5733</v>
      </c>
      <c r="F47" s="124" t="s">
        <v>5703</v>
      </c>
    </row>
    <row r="48" spans="1:6" x14ac:dyDescent="0.35">
      <c r="A48" s="123"/>
      <c r="B48" s="123"/>
      <c r="C48" s="123"/>
      <c r="D48" s="123" t="s">
        <v>5692</v>
      </c>
      <c r="E48" s="123" t="s">
        <v>5734</v>
      </c>
      <c r="F48" s="124" t="s">
        <v>5703</v>
      </c>
    </row>
    <row r="49" spans="1:6" x14ac:dyDescent="0.35">
      <c r="A49" s="123"/>
      <c r="B49" s="123"/>
      <c r="C49" s="123"/>
      <c r="D49" s="123" t="s">
        <v>5693</v>
      </c>
      <c r="E49" s="123" t="s">
        <v>5735</v>
      </c>
      <c r="F49" s="124" t="s">
        <v>5703</v>
      </c>
    </row>
    <row r="50" spans="1:6" x14ac:dyDescent="0.35">
      <c r="A50" s="123"/>
      <c r="B50" s="123"/>
      <c r="C50" s="123"/>
      <c r="D50" s="123" t="s">
        <v>5694</v>
      </c>
      <c r="E50" s="123" t="s">
        <v>5736</v>
      </c>
      <c r="F50" s="124" t="s">
        <v>5703</v>
      </c>
    </row>
    <row r="51" spans="1:6" x14ac:dyDescent="0.35">
      <c r="A51" s="123"/>
      <c r="B51" s="123"/>
      <c r="C51" s="123"/>
      <c r="D51" s="123" t="s">
        <v>5695</v>
      </c>
      <c r="E51" s="123" t="s">
        <v>5737</v>
      </c>
      <c r="F51" s="124" t="s">
        <v>5703</v>
      </c>
    </row>
    <row r="52" spans="1:6" x14ac:dyDescent="0.35">
      <c r="A52" s="123"/>
      <c r="B52" s="123"/>
      <c r="C52" s="123"/>
      <c r="D52" s="123" t="s">
        <v>5696</v>
      </c>
      <c r="E52" s="123" t="s">
        <v>5738</v>
      </c>
      <c r="F52" s="124" t="s">
        <v>5703</v>
      </c>
    </row>
    <row r="53" spans="1:6" x14ac:dyDescent="0.35">
      <c r="A53" s="123"/>
      <c r="B53" s="123"/>
      <c r="C53" s="123"/>
      <c r="D53" s="123" t="s">
        <v>5697</v>
      </c>
      <c r="E53" s="123" t="s">
        <v>2489</v>
      </c>
      <c r="F53" s="124" t="s">
        <v>5703</v>
      </c>
    </row>
    <row r="54" spans="1:6" x14ac:dyDescent="0.35">
      <c r="A54" s="123"/>
      <c r="B54" s="123"/>
      <c r="C54" s="123"/>
      <c r="D54" s="123" t="s">
        <v>5698</v>
      </c>
      <c r="E54" s="123" t="s">
        <v>1414</v>
      </c>
      <c r="F54" s="124" t="s">
        <v>5703</v>
      </c>
    </row>
    <row r="55" spans="1:6" x14ac:dyDescent="0.35">
      <c r="A55" s="123"/>
      <c r="B55" s="123"/>
      <c r="C55" s="123"/>
      <c r="D55" s="123" t="s">
        <v>5699</v>
      </c>
      <c r="E55" s="123" t="s">
        <v>4828</v>
      </c>
      <c r="F55" s="124" t="s">
        <v>5703</v>
      </c>
    </row>
    <row r="56" spans="1:6" x14ac:dyDescent="0.35">
      <c r="A56" s="123"/>
      <c r="B56" s="123"/>
      <c r="C56" s="123"/>
      <c r="D56" s="123" t="s">
        <v>5610</v>
      </c>
      <c r="E56" s="123" t="s">
        <v>2932</v>
      </c>
      <c r="F56" s="124" t="s">
        <v>5703</v>
      </c>
    </row>
    <row r="57" spans="1:6" x14ac:dyDescent="0.35">
      <c r="A57" s="123"/>
      <c r="B57" s="123"/>
      <c r="C57" s="123"/>
      <c r="D57" s="123" t="s">
        <v>5700</v>
      </c>
      <c r="E57" s="123" t="s">
        <v>1291</v>
      </c>
      <c r="F57" s="124" t="s">
        <v>5703</v>
      </c>
    </row>
    <row r="58" spans="1:6" x14ac:dyDescent="0.35">
      <c r="A58" s="123"/>
      <c r="B58" s="123"/>
      <c r="C58" s="123"/>
      <c r="D58" s="123" t="s">
        <v>5701</v>
      </c>
      <c r="E58" s="123" t="s">
        <v>2052</v>
      </c>
      <c r="F58" s="124" t="s">
        <v>5703</v>
      </c>
    </row>
    <row r="59" spans="1:6" x14ac:dyDescent="0.35">
      <c r="A59" s="123"/>
      <c r="B59" s="123"/>
      <c r="C59" s="123"/>
      <c r="D59" s="123" t="s">
        <v>5702</v>
      </c>
      <c r="E59" s="123" t="s">
        <v>1409</v>
      </c>
      <c r="F59" s="124" t="s">
        <v>5703</v>
      </c>
    </row>
    <row r="60" spans="1:6" x14ac:dyDescent="0.35">
      <c r="A60" s="123"/>
      <c r="B60" s="123" t="s">
        <v>5706</v>
      </c>
      <c r="C60" s="123" t="s">
        <v>5707</v>
      </c>
      <c r="D60" s="123" t="s">
        <v>5708</v>
      </c>
      <c r="E60" s="123" t="s">
        <v>2071</v>
      </c>
      <c r="F60" s="124" t="s">
        <v>5711</v>
      </c>
    </row>
    <row r="61" spans="1:6" x14ac:dyDescent="0.35">
      <c r="A61" s="123"/>
      <c r="B61" s="123"/>
      <c r="C61" s="123"/>
      <c r="D61" s="123" t="s">
        <v>5706</v>
      </c>
      <c r="E61" s="123" t="s">
        <v>1414</v>
      </c>
      <c r="F61" s="124" t="s">
        <v>5711</v>
      </c>
    </row>
    <row r="62" spans="1:6" x14ac:dyDescent="0.35">
      <c r="A62" s="123"/>
      <c r="B62" s="123"/>
      <c r="C62" s="123"/>
      <c r="D62" s="123" t="s">
        <v>5709</v>
      </c>
      <c r="E62" s="123" t="s">
        <v>1409</v>
      </c>
      <c r="F62" s="124" t="s">
        <v>5711</v>
      </c>
    </row>
    <row r="63" spans="1:6" x14ac:dyDescent="0.35">
      <c r="A63" s="123"/>
      <c r="B63" s="123"/>
      <c r="C63" s="123"/>
      <c r="D63" s="123" t="s">
        <v>5710</v>
      </c>
      <c r="E63" s="123" t="s">
        <v>3881</v>
      </c>
      <c r="F63" s="124" t="s">
        <v>5711</v>
      </c>
    </row>
    <row r="64" spans="1:6" x14ac:dyDescent="0.35">
      <c r="A64" s="123"/>
      <c r="B64" s="123" t="s">
        <v>5658</v>
      </c>
      <c r="C64" s="123" t="s">
        <v>5659</v>
      </c>
      <c r="D64" s="123" t="s">
        <v>5660</v>
      </c>
      <c r="E64" s="123" t="s">
        <v>3986</v>
      </c>
      <c r="F64" s="124" t="s">
        <v>5684</v>
      </c>
    </row>
    <row r="65" spans="1:6" x14ac:dyDescent="0.35">
      <c r="A65" s="123"/>
      <c r="B65" s="123"/>
      <c r="C65" s="123"/>
      <c r="D65" s="123" t="s">
        <v>5661</v>
      </c>
      <c r="E65" s="123" t="s">
        <v>4494</v>
      </c>
      <c r="F65" s="124" t="s">
        <v>5684</v>
      </c>
    </row>
    <row r="66" spans="1:6" x14ac:dyDescent="0.35">
      <c r="A66" s="123"/>
      <c r="B66" s="123"/>
      <c r="C66" s="123"/>
      <c r="D66" s="123" t="s">
        <v>5662</v>
      </c>
      <c r="E66" s="123" t="s">
        <v>4506</v>
      </c>
      <c r="F66" s="124" t="s">
        <v>5684</v>
      </c>
    </row>
    <row r="67" spans="1:6" x14ac:dyDescent="0.35">
      <c r="A67" s="123"/>
      <c r="B67" s="123"/>
      <c r="C67" s="123"/>
      <c r="D67" s="123" t="s">
        <v>5663</v>
      </c>
      <c r="E67" s="123" t="s">
        <v>3976</v>
      </c>
      <c r="F67" s="124" t="s">
        <v>5684</v>
      </c>
    </row>
    <row r="68" spans="1:6" x14ac:dyDescent="0.35">
      <c r="A68" s="123"/>
      <c r="B68" s="123"/>
      <c r="C68" s="123"/>
      <c r="D68" s="123" t="s">
        <v>5664</v>
      </c>
      <c r="E68" s="123" t="s">
        <v>4411</v>
      </c>
      <c r="F68" s="124" t="s">
        <v>5684</v>
      </c>
    </row>
    <row r="69" spans="1:6" x14ac:dyDescent="0.35">
      <c r="A69" s="123"/>
      <c r="B69" s="123"/>
      <c r="C69" s="123"/>
      <c r="D69" s="123" t="s">
        <v>5665</v>
      </c>
      <c r="E69" s="123" t="s">
        <v>4786</v>
      </c>
      <c r="F69" s="124" t="s">
        <v>5684</v>
      </c>
    </row>
    <row r="70" spans="1:6" x14ac:dyDescent="0.35">
      <c r="A70" s="123"/>
      <c r="B70" s="123"/>
      <c r="C70" s="123"/>
      <c r="D70" s="123" t="s">
        <v>5666</v>
      </c>
      <c r="E70" s="123" t="s">
        <v>4793</v>
      </c>
      <c r="F70" s="124" t="s">
        <v>5684</v>
      </c>
    </row>
    <row r="71" spans="1:6" x14ac:dyDescent="0.35">
      <c r="A71" s="123"/>
      <c r="B71" s="123"/>
      <c r="C71" s="123"/>
      <c r="D71" s="123" t="s">
        <v>5667</v>
      </c>
      <c r="E71" s="123" t="s">
        <v>4040</v>
      </c>
      <c r="F71" s="124" t="s">
        <v>5684</v>
      </c>
    </row>
    <row r="72" spans="1:6" x14ac:dyDescent="0.35">
      <c r="A72" s="123"/>
      <c r="B72" s="123"/>
      <c r="C72" s="123"/>
      <c r="D72" s="123" t="s">
        <v>5668</v>
      </c>
      <c r="E72" s="123" t="s">
        <v>4209</v>
      </c>
      <c r="F72" s="124" t="s">
        <v>5684</v>
      </c>
    </row>
    <row r="73" spans="1:6" x14ac:dyDescent="0.35">
      <c r="A73" s="123"/>
      <c r="B73" s="123"/>
      <c r="C73" s="123"/>
      <c r="D73" s="123" t="s">
        <v>5669</v>
      </c>
      <c r="E73" s="123" t="s">
        <v>4501</v>
      </c>
      <c r="F73" s="124" t="s">
        <v>5684</v>
      </c>
    </row>
    <row r="74" spans="1:6" x14ac:dyDescent="0.35">
      <c r="A74" s="123"/>
      <c r="B74" s="123"/>
      <c r="C74" s="123"/>
      <c r="D74" s="123" t="s">
        <v>5670</v>
      </c>
      <c r="E74" s="123" t="s">
        <v>4045</v>
      </c>
      <c r="F74" s="124" t="s">
        <v>5684</v>
      </c>
    </row>
    <row r="75" spans="1:6" x14ac:dyDescent="0.35">
      <c r="A75" s="123"/>
      <c r="B75" s="123"/>
      <c r="C75" s="123"/>
      <c r="D75" s="123" t="s">
        <v>5671</v>
      </c>
      <c r="E75" s="123" t="s">
        <v>4369</v>
      </c>
      <c r="F75" s="124" t="s">
        <v>5684</v>
      </c>
    </row>
    <row r="76" spans="1:6" x14ac:dyDescent="0.35">
      <c r="A76" s="123"/>
      <c r="B76" s="123"/>
      <c r="C76" s="123"/>
      <c r="D76" s="123" t="s">
        <v>5672</v>
      </c>
      <c r="E76" s="123" t="s">
        <v>4151</v>
      </c>
      <c r="F76" s="124" t="s">
        <v>5684</v>
      </c>
    </row>
    <row r="77" spans="1:6" x14ac:dyDescent="0.35">
      <c r="A77" s="123"/>
      <c r="B77" s="123"/>
      <c r="C77" s="123"/>
      <c r="D77" s="123" t="s">
        <v>5673</v>
      </c>
      <c r="E77" s="123" t="s">
        <v>4712</v>
      </c>
      <c r="F77" s="124" t="s">
        <v>5684</v>
      </c>
    </row>
    <row r="78" spans="1:6" x14ac:dyDescent="0.35">
      <c r="A78" s="123"/>
      <c r="B78" s="123"/>
      <c r="C78" s="123"/>
      <c r="D78" s="123" t="s">
        <v>5674</v>
      </c>
      <c r="E78" s="123" t="s">
        <v>4796</v>
      </c>
      <c r="F78" s="124" t="s">
        <v>5684</v>
      </c>
    </row>
    <row r="79" spans="1:6" x14ac:dyDescent="0.35">
      <c r="A79" s="123"/>
      <c r="B79" s="123"/>
      <c r="C79" s="123"/>
      <c r="D79" s="123"/>
      <c r="E79" s="123" t="e">
        <v>#VALUE!</v>
      </c>
      <c r="F79" s="124"/>
    </row>
    <row r="80" spans="1:6" x14ac:dyDescent="0.35">
      <c r="A80" s="123"/>
      <c r="B80" s="123"/>
      <c r="C80" s="123"/>
      <c r="D80" s="123"/>
      <c r="E80" s="123" t="e">
        <v>#VALUE!</v>
      </c>
      <c r="F80" s="124"/>
    </row>
    <row r="81" spans="1:6" x14ac:dyDescent="0.35">
      <c r="A81" s="123"/>
      <c r="B81" s="123"/>
      <c r="C81" s="123"/>
      <c r="D81" s="123"/>
      <c r="E81" s="123" t="e">
        <v>#VALUE!</v>
      </c>
      <c r="F81" s="124"/>
    </row>
    <row r="82" spans="1:6" x14ac:dyDescent="0.35">
      <c r="A82" s="123"/>
      <c r="B82" s="123"/>
      <c r="C82" s="123"/>
      <c r="D82" s="123"/>
      <c r="E82" s="123" t="e">
        <v>#VALUE!</v>
      </c>
      <c r="F82" s="124"/>
    </row>
    <row r="83" spans="1:6" x14ac:dyDescent="0.35">
      <c r="A83" s="123"/>
      <c r="B83" s="123"/>
      <c r="C83" s="123"/>
      <c r="D83" s="123"/>
      <c r="E83" s="123" t="e">
        <v>#VALUE!</v>
      </c>
      <c r="F83" s="124"/>
    </row>
    <row r="84" spans="1:6" x14ac:dyDescent="0.35">
      <c r="A84" s="123"/>
      <c r="B84" s="123"/>
      <c r="C84" s="123"/>
      <c r="D84" s="123"/>
      <c r="E84" s="123" t="e">
        <v>#VALUE!</v>
      </c>
      <c r="F84" s="124"/>
    </row>
    <row r="85" spans="1:6" x14ac:dyDescent="0.35">
      <c r="A85" s="123"/>
      <c r="B85" s="123"/>
      <c r="C85" s="123"/>
      <c r="D85" s="123"/>
      <c r="E85" s="123" t="e">
        <v>#VALUE!</v>
      </c>
      <c r="F85" s="124"/>
    </row>
    <row r="86" spans="1:6" x14ac:dyDescent="0.35">
      <c r="A86" s="123"/>
      <c r="B86" s="123"/>
      <c r="C86" s="123"/>
      <c r="D86" s="123"/>
      <c r="E86" s="123" t="e">
        <v>#VALUE!</v>
      </c>
      <c r="F86" s="124"/>
    </row>
    <row r="87" spans="1:6" x14ac:dyDescent="0.35">
      <c r="A87" s="123"/>
      <c r="B87" s="123"/>
      <c r="C87" s="123"/>
      <c r="D87" s="123"/>
      <c r="E87" s="123" t="e">
        <v>#VALUE!</v>
      </c>
      <c r="F87" s="124"/>
    </row>
    <row r="88" spans="1:6" x14ac:dyDescent="0.35">
      <c r="A88" s="123"/>
      <c r="B88" s="123"/>
      <c r="C88" s="123"/>
      <c r="D88" s="123"/>
      <c r="E88" s="123" t="e">
        <v>#VALUE!</v>
      </c>
      <c r="F88" s="124"/>
    </row>
    <row r="89" spans="1:6" x14ac:dyDescent="0.35">
      <c r="A89" s="123"/>
      <c r="B89" s="123"/>
      <c r="C89" s="123"/>
      <c r="D89" s="123"/>
      <c r="E89" s="123" t="e">
        <v>#VALUE!</v>
      </c>
      <c r="F89" s="124"/>
    </row>
    <row r="90" spans="1:6" x14ac:dyDescent="0.35">
      <c r="A90" s="123"/>
      <c r="B90" s="123"/>
      <c r="C90" s="123"/>
      <c r="D90" s="123"/>
      <c r="E90" s="123" t="e">
        <v>#VALUE!</v>
      </c>
      <c r="F90" s="124"/>
    </row>
    <row r="91" spans="1:6" x14ac:dyDescent="0.35">
      <c r="A91" s="123"/>
      <c r="B91" s="123"/>
      <c r="C91" s="123"/>
      <c r="D91" s="123"/>
      <c r="E91" s="123" t="e">
        <v>#VALUE!</v>
      </c>
      <c r="F91" s="124"/>
    </row>
    <row r="92" spans="1:6" x14ac:dyDescent="0.35">
      <c r="A92" s="123"/>
      <c r="B92" s="123"/>
      <c r="C92" s="123"/>
      <c r="D92" s="123"/>
      <c r="E92" s="123" t="e">
        <v>#VALUE!</v>
      </c>
      <c r="F92" s="124"/>
    </row>
    <row r="93" spans="1:6" x14ac:dyDescent="0.35">
      <c r="A93" s="123"/>
      <c r="B93" s="123"/>
      <c r="C93" s="123"/>
      <c r="D93" s="123"/>
      <c r="E93" s="123" t="e">
        <v>#VALUE!</v>
      </c>
      <c r="F93" s="124"/>
    </row>
    <row r="94" spans="1:6" x14ac:dyDescent="0.35">
      <c r="A94" s="123"/>
      <c r="B94" s="123"/>
      <c r="C94" s="123"/>
      <c r="D94" s="123"/>
      <c r="E94" s="123" t="e">
        <v>#VALUE!</v>
      </c>
      <c r="F94" s="124"/>
    </row>
    <row r="95" spans="1:6" x14ac:dyDescent="0.35">
      <c r="A95" s="123"/>
      <c r="B95" s="123"/>
      <c r="C95" s="123"/>
      <c r="D95" s="123"/>
      <c r="E95" s="123" t="e">
        <v>#VALUE!</v>
      </c>
      <c r="F95" s="124"/>
    </row>
    <row r="96" spans="1:6" x14ac:dyDescent="0.35">
      <c r="A96" s="123"/>
      <c r="B96" s="123"/>
      <c r="C96" s="123"/>
      <c r="D96" s="123"/>
      <c r="E96" s="123" t="e">
        <v>#VALUE!</v>
      </c>
      <c r="F96" s="124"/>
    </row>
    <row r="97" spans="1:6" x14ac:dyDescent="0.35">
      <c r="A97" s="123"/>
      <c r="B97" s="123"/>
      <c r="C97" s="123"/>
      <c r="D97" s="123"/>
      <c r="E97" s="123" t="e">
        <v>#VALUE!</v>
      </c>
      <c r="F97" s="124"/>
    </row>
    <row r="98" spans="1:6" x14ac:dyDescent="0.35">
      <c r="A98" s="123"/>
      <c r="B98" s="123"/>
      <c r="C98" s="123"/>
      <c r="D98" s="123"/>
      <c r="E98" s="123" t="e">
        <v>#VALUE!</v>
      </c>
      <c r="F98" s="124"/>
    </row>
    <row r="99" spans="1:6" x14ac:dyDescent="0.35">
      <c r="A99" s="123"/>
      <c r="B99" s="123"/>
      <c r="C99" s="123"/>
      <c r="D99" s="123"/>
      <c r="E99" s="123" t="e">
        <v>#VALUE!</v>
      </c>
      <c r="F99" s="124"/>
    </row>
    <row r="100" spans="1:6" x14ac:dyDescent="0.35">
      <c r="A100" s="123"/>
      <c r="B100" s="123"/>
      <c r="C100" s="123"/>
      <c r="D100" s="123"/>
      <c r="E100" s="123" t="e">
        <v>#VALUE!</v>
      </c>
      <c r="F100" s="124"/>
    </row>
    <row r="101" spans="1:6" x14ac:dyDescent="0.35">
      <c r="A101" s="123"/>
      <c r="B101" s="123"/>
      <c r="C101" s="123"/>
      <c r="D101" s="123"/>
      <c r="E101" s="123" t="e">
        <v>#VALUE!</v>
      </c>
      <c r="F101" s="124"/>
    </row>
    <row r="102" spans="1:6" x14ac:dyDescent="0.35">
      <c r="A102" s="123"/>
      <c r="B102" s="123"/>
      <c r="C102" s="123"/>
      <c r="D102" s="123"/>
      <c r="E102" s="123" t="e">
        <v>#VALUE!</v>
      </c>
      <c r="F102" s="124"/>
    </row>
    <row r="103" spans="1:6" x14ac:dyDescent="0.35">
      <c r="A103" s="123"/>
      <c r="B103" s="123"/>
      <c r="C103" s="123"/>
      <c r="D103" s="123"/>
      <c r="E103" s="123" t="e">
        <v>#VALUE!</v>
      </c>
      <c r="F103" s="124"/>
    </row>
    <row r="104" spans="1:6" x14ac:dyDescent="0.35">
      <c r="A104" s="123"/>
      <c r="B104" s="123"/>
      <c r="C104" s="123"/>
      <c r="D104" s="123"/>
      <c r="E104" s="123" t="e">
        <v>#VALUE!</v>
      </c>
      <c r="F104" s="124"/>
    </row>
    <row r="105" spans="1:6" x14ac:dyDescent="0.35">
      <c r="A105" s="123"/>
      <c r="B105" s="123"/>
      <c r="C105" s="123"/>
      <c r="D105" s="123"/>
      <c r="E105" s="123" t="e">
        <v>#VALUE!</v>
      </c>
      <c r="F105" s="124"/>
    </row>
    <row r="106" spans="1:6" x14ac:dyDescent="0.35">
      <c r="A106" s="123"/>
      <c r="B106" s="123"/>
      <c r="C106" s="123"/>
      <c r="D106" s="123"/>
      <c r="E106" s="123" t="e">
        <v>#VALUE!</v>
      </c>
      <c r="F106" s="124"/>
    </row>
    <row r="107" spans="1:6" x14ac:dyDescent="0.35">
      <c r="A107" s="123"/>
      <c r="B107" s="123"/>
      <c r="C107" s="123"/>
      <c r="D107" s="123"/>
      <c r="E107" s="123" t="e">
        <v>#VALUE!</v>
      </c>
      <c r="F107" s="124"/>
    </row>
    <row r="108" spans="1:6" x14ac:dyDescent="0.35">
      <c r="A108" s="123"/>
      <c r="B108" s="123"/>
      <c r="C108" s="123"/>
      <c r="D108" s="123"/>
      <c r="E108" s="123" t="e">
        <v>#VALUE!</v>
      </c>
      <c r="F108" s="124"/>
    </row>
    <row r="109" spans="1:6" x14ac:dyDescent="0.35">
      <c r="A109" s="123"/>
      <c r="B109" s="123"/>
      <c r="C109" s="123"/>
      <c r="D109" s="28"/>
      <c r="E109" s="123" t="e">
        <v>#VALUE!</v>
      </c>
      <c r="F109" s="124"/>
    </row>
    <row r="110" spans="1:6" x14ac:dyDescent="0.35">
      <c r="A110" s="123"/>
      <c r="B110" s="123"/>
      <c r="C110" s="123"/>
      <c r="D110" s="28"/>
      <c r="E110" s="123" t="e">
        <v>#VALUE!</v>
      </c>
      <c r="F110" s="124"/>
    </row>
    <row r="111" spans="1:6" x14ac:dyDescent="0.35">
      <c r="A111" s="123"/>
      <c r="B111" s="123"/>
      <c r="C111" s="123"/>
      <c r="D111" s="28"/>
      <c r="E111" s="123" t="e">
        <v>#VALUE!</v>
      </c>
      <c r="F111" s="124"/>
    </row>
    <row r="112" spans="1:6" x14ac:dyDescent="0.35">
      <c r="A112" s="123"/>
      <c r="B112" s="123"/>
      <c r="C112" s="123"/>
      <c r="D112" s="28"/>
      <c r="E112" s="123" t="e">
        <v>#VALUE!</v>
      </c>
      <c r="F112" s="124"/>
    </row>
    <row r="113" spans="1:6" x14ac:dyDescent="0.35">
      <c r="A113" s="123"/>
      <c r="B113" s="123"/>
      <c r="C113" s="123"/>
      <c r="D113" s="28"/>
      <c r="E113" s="123" t="e">
        <v>#VALUE!</v>
      </c>
      <c r="F113" s="124"/>
    </row>
    <row r="114" spans="1:6" x14ac:dyDescent="0.35">
      <c r="A114" s="123"/>
      <c r="B114" s="123"/>
      <c r="C114" s="123"/>
      <c r="D114" s="28"/>
      <c r="E114" s="123" t="e">
        <v>#VALUE!</v>
      </c>
      <c r="F114" s="124"/>
    </row>
    <row r="115" spans="1:6" x14ac:dyDescent="0.35">
      <c r="A115" s="123"/>
      <c r="B115" s="123"/>
      <c r="C115" s="123"/>
      <c r="D115" s="28"/>
      <c r="E115" s="123" t="e">
        <v>#VALUE!</v>
      </c>
      <c r="F115" s="124"/>
    </row>
    <row r="116" spans="1:6" x14ac:dyDescent="0.35">
      <c r="A116" s="123"/>
      <c r="B116" s="123"/>
      <c r="C116" s="123"/>
      <c r="D116" s="28"/>
      <c r="E116" s="123" t="e">
        <v>#VALUE!</v>
      </c>
      <c r="F116" s="124"/>
    </row>
    <row r="117" spans="1:6" x14ac:dyDescent="0.35">
      <c r="A117" s="123"/>
      <c r="B117" s="123"/>
      <c r="C117" s="123"/>
      <c r="D117" s="28"/>
      <c r="E117" s="123" t="e">
        <v>#VALUE!</v>
      </c>
      <c r="F117" s="124"/>
    </row>
    <row r="118" spans="1:6" x14ac:dyDescent="0.35">
      <c r="A118" s="123"/>
      <c r="B118" s="123"/>
      <c r="C118" s="123"/>
      <c r="D118" s="123"/>
      <c r="E118" s="123" t="e">
        <v>#VALUE!</v>
      </c>
      <c r="F118" s="124"/>
    </row>
    <row r="119" spans="1:6" x14ac:dyDescent="0.35">
      <c r="A119" s="123"/>
      <c r="B119" s="123"/>
      <c r="C119" s="123"/>
      <c r="D119" s="123"/>
      <c r="E119" s="123" t="e">
        <v>#VALUE!</v>
      </c>
      <c r="F119" s="124"/>
    </row>
    <row r="120" spans="1:6" x14ac:dyDescent="0.35">
      <c r="A120" s="123"/>
      <c r="B120" s="123"/>
      <c r="C120" s="123"/>
      <c r="D120" s="123"/>
      <c r="E120" s="123" t="e">
        <v>#VALUE!</v>
      </c>
      <c r="F120" s="124"/>
    </row>
    <row r="121" spans="1:6" x14ac:dyDescent="0.35">
      <c r="A121" s="123"/>
      <c r="B121" s="123"/>
      <c r="C121" s="123"/>
      <c r="D121" s="123"/>
      <c r="E121" s="123" t="e">
        <v>#VALUE!</v>
      </c>
      <c r="F121" s="124"/>
    </row>
    <row r="122" spans="1:6" x14ac:dyDescent="0.35">
      <c r="A122" s="123"/>
      <c r="B122" s="123"/>
      <c r="C122" s="123"/>
      <c r="D122" s="123"/>
      <c r="E122" s="123" t="e">
        <v>#VALUE!</v>
      </c>
      <c r="F122" s="124"/>
    </row>
    <row r="123" spans="1:6" x14ac:dyDescent="0.35">
      <c r="A123" s="123"/>
      <c r="B123" s="123"/>
      <c r="C123" s="123"/>
      <c r="D123" s="123"/>
      <c r="E123" s="123" t="e">
        <v>#VALUE!</v>
      </c>
      <c r="F123" s="124"/>
    </row>
    <row r="124" spans="1:6" x14ac:dyDescent="0.35">
      <c r="A124" s="123"/>
      <c r="B124" s="123"/>
      <c r="C124" s="123"/>
      <c r="D124" s="123"/>
      <c r="E124" s="123" t="e">
        <v>#VALUE!</v>
      </c>
      <c r="F124" s="124"/>
    </row>
    <row r="125" spans="1:6" x14ac:dyDescent="0.35">
      <c r="A125" s="123"/>
      <c r="B125" s="123"/>
      <c r="C125" s="123"/>
      <c r="D125" s="123"/>
      <c r="E125" s="123" t="e">
        <v>#VALUE!</v>
      </c>
      <c r="F125" s="124"/>
    </row>
    <row r="126" spans="1:6" x14ac:dyDescent="0.35">
      <c r="A126" s="123"/>
      <c r="B126" s="123"/>
      <c r="C126" s="123"/>
      <c r="D126" s="123"/>
      <c r="E126" s="123" t="e">
        <v>#VALUE!</v>
      </c>
      <c r="F126" s="124"/>
    </row>
    <row r="127" spans="1:6" x14ac:dyDescent="0.35">
      <c r="A127" s="123"/>
      <c r="B127" s="123"/>
      <c r="C127" s="123"/>
      <c r="D127" s="123"/>
      <c r="E127" s="123" t="e">
        <v>#VALUE!</v>
      </c>
      <c r="F127" s="124"/>
    </row>
    <row r="128" spans="1:6" x14ac:dyDescent="0.35">
      <c r="A128" s="123"/>
      <c r="B128" s="123"/>
      <c r="C128" s="123"/>
      <c r="D128" s="123"/>
      <c r="E128" s="123" t="e">
        <v>#VALUE!</v>
      </c>
      <c r="F128" s="124"/>
    </row>
    <row r="129" spans="1:6" x14ac:dyDescent="0.35">
      <c r="A129" s="123"/>
      <c r="B129" s="123"/>
      <c r="C129" s="123"/>
      <c r="D129" s="123"/>
      <c r="E129" s="123" t="e">
        <v>#VALUE!</v>
      </c>
      <c r="F129" s="124"/>
    </row>
    <row r="130" spans="1:6" x14ac:dyDescent="0.35">
      <c r="A130" s="123"/>
      <c r="B130" s="123"/>
      <c r="C130" s="123"/>
      <c r="D130" s="28"/>
      <c r="E130" s="123" t="e">
        <v>#VALUE!</v>
      </c>
      <c r="F130" s="124"/>
    </row>
    <row r="131" spans="1:6" x14ac:dyDescent="0.35">
      <c r="A131" s="123"/>
      <c r="B131" s="123"/>
      <c r="C131" s="123"/>
      <c r="D131" s="28"/>
      <c r="E131" s="123" t="e">
        <v>#VALUE!</v>
      </c>
      <c r="F131" s="124"/>
    </row>
    <row r="132" spans="1:6" x14ac:dyDescent="0.35">
      <c r="A132" s="123"/>
      <c r="B132" s="123"/>
      <c r="C132" s="123"/>
      <c r="D132" s="28"/>
      <c r="E132" s="123" t="e">
        <v>#VALUE!</v>
      </c>
      <c r="F132" s="124"/>
    </row>
    <row r="133" spans="1:6" x14ac:dyDescent="0.35">
      <c r="A133" s="123"/>
      <c r="B133" s="123"/>
      <c r="C133" s="123"/>
      <c r="D133" s="28"/>
      <c r="E133" s="123" t="e">
        <v>#VALUE!</v>
      </c>
      <c r="F133" s="124"/>
    </row>
    <row r="134" spans="1:6" x14ac:dyDescent="0.35">
      <c r="A134" s="123"/>
      <c r="B134" s="123"/>
      <c r="C134" s="123"/>
      <c r="D134" s="28"/>
      <c r="E134" s="123" t="e">
        <v>#VALUE!</v>
      </c>
      <c r="F134" s="124"/>
    </row>
    <row r="135" spans="1:6" x14ac:dyDescent="0.35">
      <c r="A135" s="123"/>
      <c r="B135" s="123"/>
      <c r="C135" s="123"/>
      <c r="D135" s="28"/>
      <c r="E135" s="123" t="e">
        <v>#VALUE!</v>
      </c>
      <c r="F135" s="124"/>
    </row>
    <row r="136" spans="1:6" x14ac:dyDescent="0.35">
      <c r="A136" s="123"/>
      <c r="B136" s="123"/>
      <c r="C136" s="123"/>
      <c r="D136" s="28"/>
      <c r="E136" s="123" t="e">
        <v>#VALUE!</v>
      </c>
      <c r="F136" s="124"/>
    </row>
    <row r="137" spans="1:6" x14ac:dyDescent="0.35">
      <c r="A137" s="123"/>
      <c r="B137" s="123"/>
      <c r="C137" s="119"/>
      <c r="D137" s="28"/>
      <c r="E137" s="123" t="e">
        <v>#VALUE!</v>
      </c>
      <c r="F137" s="124"/>
    </row>
    <row r="138" spans="1:6" x14ac:dyDescent="0.35">
      <c r="A138" s="123"/>
      <c r="B138" s="123"/>
      <c r="C138" s="120"/>
      <c r="D138" s="28"/>
      <c r="E138" s="123" t="e">
        <v>#VALUE!</v>
      </c>
      <c r="F138" s="124"/>
    </row>
    <row r="139" spans="1:6" x14ac:dyDescent="0.35">
      <c r="A139" s="123"/>
      <c r="B139" s="123"/>
      <c r="C139" s="120"/>
      <c r="D139" s="28"/>
      <c r="E139" s="123" t="e">
        <v>#VALUE!</v>
      </c>
      <c r="F139" s="124"/>
    </row>
    <row r="140" spans="1:6" x14ac:dyDescent="0.35">
      <c r="A140" s="123"/>
      <c r="B140" s="123"/>
      <c r="C140" s="120"/>
      <c r="D140" s="28"/>
      <c r="E140" s="123" t="e">
        <v>#VALUE!</v>
      </c>
      <c r="F140" s="124"/>
    </row>
    <row r="141" spans="1:6" x14ac:dyDescent="0.35">
      <c r="A141" s="123"/>
      <c r="B141" s="123"/>
      <c r="C141" s="120"/>
      <c r="D141" s="28"/>
      <c r="E141" s="123" t="e">
        <v>#VALUE!</v>
      </c>
      <c r="F141" s="124"/>
    </row>
    <row r="142" spans="1:6" x14ac:dyDescent="0.35">
      <c r="A142" s="123"/>
      <c r="B142" s="123"/>
      <c r="C142" s="120"/>
      <c r="D142" s="28"/>
      <c r="E142" s="123" t="e">
        <v>#VALUE!</v>
      </c>
      <c r="F142" s="124"/>
    </row>
    <row r="143" spans="1:6" x14ac:dyDescent="0.35">
      <c r="C143" s="120"/>
    </row>
    <row r="144" spans="1:6" x14ac:dyDescent="0.35">
      <c r="C144" s="120"/>
    </row>
    <row r="145" spans="2:4" x14ac:dyDescent="0.35">
      <c r="C145" s="120"/>
    </row>
    <row r="146" spans="2:4" x14ac:dyDescent="0.35">
      <c r="C146" s="120"/>
    </row>
    <row r="147" spans="2:4" x14ac:dyDescent="0.35">
      <c r="C147" s="85"/>
    </row>
    <row r="148" spans="2:4" x14ac:dyDescent="0.35">
      <c r="C148" s="85"/>
    </row>
    <row r="149" spans="2:4" x14ac:dyDescent="0.35">
      <c r="C149" s="85"/>
    </row>
    <row r="150" spans="2:4" x14ac:dyDescent="0.35">
      <c r="B150" s="85"/>
      <c r="C150" s="85"/>
      <c r="D150"/>
    </row>
    <row r="151" spans="2:4" x14ac:dyDescent="0.35">
      <c r="B151" s="85"/>
      <c r="C151" s="85"/>
      <c r="D151"/>
    </row>
    <row r="152" spans="2:4" x14ac:dyDescent="0.35">
      <c r="B152" s="85"/>
      <c r="C152" s="85"/>
      <c r="D152"/>
    </row>
    <row r="153" spans="2:4" x14ac:dyDescent="0.35">
      <c r="B153" s="85"/>
      <c r="C153" s="85"/>
      <c r="D153"/>
    </row>
  </sheetData>
  <autoFilter ref="A1:F142" xr:uid="{EE04B286-32FB-477E-864C-F0B2FD1B6604}"/>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6"/>
  <sheetViews>
    <sheetView zoomScale="70" zoomScaleNormal="70" workbookViewId="0">
      <selection activeCell="D5" sqref="D5"/>
    </sheetView>
  </sheetViews>
  <sheetFormatPr defaultRowHeight="14.5" x14ac:dyDescent="0.35"/>
  <cols>
    <col min="1" max="1" width="26.81640625" customWidth="1"/>
    <col min="2" max="2" width="36.36328125" customWidth="1"/>
    <col min="3" max="3" width="25.36328125" customWidth="1"/>
    <col min="4" max="4" width="42.1796875" customWidth="1"/>
  </cols>
  <sheetData>
    <row r="1" spans="1:17" x14ac:dyDescent="0.35">
      <c r="A1" s="29" t="s">
        <v>5515</v>
      </c>
      <c r="B1" s="29" t="s">
        <v>5602</v>
      </c>
      <c r="C1" s="29" t="s">
        <v>5</v>
      </c>
      <c r="D1" s="29" t="s">
        <v>8</v>
      </c>
    </row>
    <row r="2" spans="1:17" x14ac:dyDescent="0.35">
      <c r="A2" s="10" t="s">
        <v>5310</v>
      </c>
      <c r="B2" s="10" t="s">
        <v>5311</v>
      </c>
      <c r="C2" s="10" t="s">
        <v>5312</v>
      </c>
      <c r="D2" s="10" t="s">
        <v>5313</v>
      </c>
    </row>
    <row r="3" spans="1:17" x14ac:dyDescent="0.35">
      <c r="A3" s="11" t="s">
        <v>5314</v>
      </c>
      <c r="B3" s="11" t="s">
        <v>5315</v>
      </c>
      <c r="C3" s="11" t="s">
        <v>5316</v>
      </c>
      <c r="D3" s="11" t="s">
        <v>5317</v>
      </c>
      <c r="E3" s="11" t="s">
        <v>5345</v>
      </c>
      <c r="F3" s="11"/>
      <c r="G3" s="11" t="s">
        <v>5485</v>
      </c>
    </row>
    <row r="4" spans="1:17" x14ac:dyDescent="0.35">
      <c r="A4" s="11" t="s">
        <v>5318</v>
      </c>
      <c r="B4" s="11" t="s">
        <v>5319</v>
      </c>
      <c r="C4" s="11" t="s">
        <v>5316</v>
      </c>
      <c r="D4" s="11" t="s">
        <v>5320</v>
      </c>
      <c r="E4" s="11" t="s">
        <v>5346</v>
      </c>
      <c r="G4" s="11" t="s">
        <v>5347</v>
      </c>
      <c r="H4" s="11" t="s">
        <v>5359</v>
      </c>
      <c r="I4" s="11" t="s">
        <v>5360</v>
      </c>
      <c r="J4" t="s">
        <v>5357</v>
      </c>
      <c r="K4" s="11" t="s">
        <v>5358</v>
      </c>
      <c r="L4" t="s">
        <v>5356</v>
      </c>
      <c r="M4" s="11" t="s">
        <v>5364</v>
      </c>
      <c r="N4" t="s">
        <v>5507</v>
      </c>
      <c r="O4" s="11" t="s">
        <v>5508</v>
      </c>
      <c r="P4" t="s">
        <v>5509</v>
      </c>
      <c r="Q4" t="s">
        <v>5513</v>
      </c>
    </row>
    <row r="5" spans="1:17" x14ac:dyDescent="0.35">
      <c r="A5" s="11" t="s">
        <v>5321</v>
      </c>
      <c r="B5" s="11" t="s">
        <v>5321</v>
      </c>
      <c r="C5" s="11" t="s">
        <v>5322</v>
      </c>
      <c r="D5" s="11" t="s">
        <v>5323</v>
      </c>
    </row>
    <row r="6" spans="1:17" x14ac:dyDescent="0.35">
      <c r="A6" s="12" t="s">
        <v>33</v>
      </c>
      <c r="B6" s="11" t="s">
        <v>5324</v>
      </c>
      <c r="C6" s="11" t="s">
        <v>5322</v>
      </c>
      <c r="D6" s="12" t="s">
        <v>5325</v>
      </c>
    </row>
    <row r="7" spans="1:17" x14ac:dyDescent="0.35">
      <c r="A7" s="12" t="s">
        <v>5326</v>
      </c>
      <c r="B7" s="11" t="s">
        <v>5324</v>
      </c>
      <c r="C7" s="11" t="s">
        <v>5322</v>
      </c>
      <c r="D7" s="12" t="s">
        <v>5327</v>
      </c>
      <c r="F7" t="s">
        <v>5361</v>
      </c>
    </row>
    <row r="8" spans="1:17" x14ac:dyDescent="0.35">
      <c r="A8" s="13" t="s">
        <v>5328</v>
      </c>
      <c r="B8" s="11" t="s">
        <v>5324</v>
      </c>
      <c r="C8" s="11" t="s">
        <v>5322</v>
      </c>
      <c r="D8" s="13" t="s">
        <v>5329</v>
      </c>
      <c r="F8" t="s">
        <v>5514</v>
      </c>
    </row>
    <row r="9" spans="1:17" ht="19" customHeight="1" x14ac:dyDescent="0.35">
      <c r="A9" s="13" t="s">
        <v>11</v>
      </c>
      <c r="B9" s="11" t="s">
        <v>5324</v>
      </c>
      <c r="C9" s="11" t="s">
        <v>5322</v>
      </c>
      <c r="D9" s="13" t="s">
        <v>5330</v>
      </c>
    </row>
    <row r="10" spans="1:17" x14ac:dyDescent="0.35">
      <c r="A10" s="11" t="s">
        <v>15</v>
      </c>
      <c r="B10" s="11" t="s">
        <v>5324</v>
      </c>
      <c r="C10" s="11" t="s">
        <v>5322</v>
      </c>
      <c r="D10" s="11" t="s">
        <v>5331</v>
      </c>
    </row>
    <row r="11" spans="1:17" x14ac:dyDescent="0.35">
      <c r="A11" s="11" t="s">
        <v>5332</v>
      </c>
      <c r="B11" s="11" t="s">
        <v>5324</v>
      </c>
      <c r="C11" s="11" t="s">
        <v>5322</v>
      </c>
      <c r="D11" s="11" t="s">
        <v>5333</v>
      </c>
    </row>
    <row r="12" spans="1:17" x14ac:dyDescent="0.35">
      <c r="A12" s="11" t="s">
        <v>5334</v>
      </c>
      <c r="B12" s="11" t="s">
        <v>5334</v>
      </c>
      <c r="C12" s="11" t="s">
        <v>5334</v>
      </c>
      <c r="D12" s="11" t="s">
        <v>5334</v>
      </c>
    </row>
    <row r="13" spans="1:17" x14ac:dyDescent="0.35">
      <c r="A13" s="7" t="s">
        <v>5335</v>
      </c>
      <c r="B13" s="11" t="s">
        <v>5315</v>
      </c>
      <c r="C13" s="11" t="s">
        <v>5316</v>
      </c>
      <c r="D13" s="11" t="s">
        <v>5335</v>
      </c>
      <c r="F13" t="s">
        <v>5510</v>
      </c>
    </row>
    <row r="14" spans="1:17" x14ac:dyDescent="0.35">
      <c r="A14" s="11" t="s">
        <v>5336</v>
      </c>
      <c r="B14" s="11" t="s">
        <v>5336</v>
      </c>
      <c r="C14" s="11" t="s">
        <v>5336</v>
      </c>
      <c r="D14" s="11" t="s">
        <v>5336</v>
      </c>
    </row>
    <row r="15" spans="1:17" x14ac:dyDescent="0.35">
      <c r="A15" s="11" t="s">
        <v>5337</v>
      </c>
      <c r="B15" s="11" t="s">
        <v>5315</v>
      </c>
      <c r="C15" s="11" t="s">
        <v>5316</v>
      </c>
      <c r="D15" s="11" t="s">
        <v>5338</v>
      </c>
    </row>
    <row r="16" spans="1:17" x14ac:dyDescent="0.35">
      <c r="A16" s="11" t="s">
        <v>5339</v>
      </c>
      <c r="B16" s="11" t="s">
        <v>5315</v>
      </c>
      <c r="C16" s="11" t="s">
        <v>5316</v>
      </c>
      <c r="D16" s="11" t="s">
        <v>5339</v>
      </c>
      <c r="E16" s="11" t="s">
        <v>5348</v>
      </c>
    </row>
    <row r="17" spans="1:8" x14ac:dyDescent="0.35">
      <c r="A17" s="11" t="s">
        <v>5340</v>
      </c>
      <c r="B17" s="11" t="s">
        <v>5340</v>
      </c>
      <c r="C17" s="11" t="s">
        <v>5340</v>
      </c>
      <c r="D17" s="11" t="s">
        <v>5349</v>
      </c>
    </row>
    <row r="18" spans="1:8" x14ac:dyDescent="0.35">
      <c r="A18" s="11" t="s">
        <v>5350</v>
      </c>
      <c r="B18" s="11" t="s">
        <v>5342</v>
      </c>
      <c r="C18" s="11" t="s">
        <v>5342</v>
      </c>
      <c r="D18" s="11" t="s">
        <v>5351</v>
      </c>
      <c r="H18" t="s">
        <v>5362</v>
      </c>
    </row>
    <row r="19" spans="1:8" x14ac:dyDescent="0.35">
      <c r="A19" s="11" t="s">
        <v>25</v>
      </c>
      <c r="B19" s="11" t="s">
        <v>25</v>
      </c>
      <c r="C19" s="11" t="s">
        <v>25</v>
      </c>
      <c r="D19" s="11" t="s">
        <v>25</v>
      </c>
    </row>
    <row r="20" spans="1:8" x14ac:dyDescent="0.35">
      <c r="A20" s="11" t="s">
        <v>5343</v>
      </c>
      <c r="B20" s="11" t="s">
        <v>5343</v>
      </c>
      <c r="C20" s="11" t="s">
        <v>5343</v>
      </c>
      <c r="D20" s="11" t="s">
        <v>5341</v>
      </c>
      <c r="E20" t="s">
        <v>5363</v>
      </c>
    </row>
    <row r="21" spans="1:8" x14ac:dyDescent="0.35">
      <c r="A21" s="11" t="s">
        <v>5344</v>
      </c>
      <c r="B21" s="11" t="s">
        <v>5344</v>
      </c>
      <c r="C21" s="11" t="s">
        <v>5344</v>
      </c>
      <c r="D21" s="11" t="s">
        <v>5344</v>
      </c>
    </row>
    <row r="22" spans="1:8" x14ac:dyDescent="0.35">
      <c r="A22" s="11" t="s">
        <v>5314</v>
      </c>
      <c r="B22" s="11" t="s">
        <v>5315</v>
      </c>
      <c r="C22" s="11" t="s">
        <v>5316</v>
      </c>
      <c r="D22" s="11" t="s">
        <v>5352</v>
      </c>
    </row>
    <row r="23" spans="1:8" x14ac:dyDescent="0.35">
      <c r="A23" s="11" t="s">
        <v>5314</v>
      </c>
      <c r="B23" s="11" t="s">
        <v>5315</v>
      </c>
      <c r="C23" s="11" t="s">
        <v>5316</v>
      </c>
      <c r="D23" s="11" t="s">
        <v>5353</v>
      </c>
    </row>
    <row r="24" spans="1:8" x14ac:dyDescent="0.35">
      <c r="A24" s="11" t="s">
        <v>5336</v>
      </c>
      <c r="B24" s="11" t="s">
        <v>5336</v>
      </c>
      <c r="C24" s="11" t="s">
        <v>5336</v>
      </c>
      <c r="D24" s="11" t="s">
        <v>5354</v>
      </c>
    </row>
    <row r="25" spans="1:8" x14ac:dyDescent="0.35">
      <c r="A25" s="11" t="s">
        <v>5336</v>
      </c>
      <c r="B25" s="11" t="s">
        <v>5336</v>
      </c>
      <c r="C25" s="11" t="s">
        <v>5336</v>
      </c>
      <c r="D25" s="11" t="s">
        <v>5520</v>
      </c>
    </row>
    <row r="26" spans="1:8" x14ac:dyDescent="0.35">
      <c r="A26" s="11" t="s">
        <v>5318</v>
      </c>
      <c r="B26" s="11" t="s">
        <v>5319</v>
      </c>
      <c r="C26" s="11" t="s">
        <v>5316</v>
      </c>
      <c r="D26" s="11" t="s">
        <v>5355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0F284-4A18-45D3-8CE5-F5BB97F6A4F4}">
  <dimension ref="A1:U38"/>
  <sheetViews>
    <sheetView topLeftCell="A18" workbookViewId="0">
      <selection activeCell="J40" sqref="J40"/>
    </sheetView>
  </sheetViews>
  <sheetFormatPr defaultRowHeight="14.5" x14ac:dyDescent="0.35"/>
  <sheetData>
    <row r="1" spans="1:6" ht="29.5" thickBot="1" x14ac:dyDescent="0.4">
      <c r="A1" s="130" t="s">
        <v>6101</v>
      </c>
      <c r="B1" s="131" t="s">
        <v>6102</v>
      </c>
      <c r="C1" s="132" t="s">
        <v>6103</v>
      </c>
      <c r="D1" s="132" t="s">
        <v>6104</v>
      </c>
      <c r="E1" s="132" t="s">
        <v>6105</v>
      </c>
    </row>
    <row r="2" spans="1:6" ht="73" thickBot="1" x14ac:dyDescent="0.4">
      <c r="A2" s="133" t="s">
        <v>6106</v>
      </c>
      <c r="B2" s="134" t="s">
        <v>2979</v>
      </c>
      <c r="C2" s="134" t="s">
        <v>6107</v>
      </c>
      <c r="D2" s="134" t="s">
        <v>6108</v>
      </c>
      <c r="E2" s="134" t="s">
        <v>6109</v>
      </c>
    </row>
    <row r="3" spans="1:6" ht="29" x14ac:dyDescent="0.35">
      <c r="A3" s="228" t="s">
        <v>5682</v>
      </c>
      <c r="B3" s="228" t="s">
        <v>1325</v>
      </c>
      <c r="C3" s="228" t="s">
        <v>6110</v>
      </c>
      <c r="D3" s="135" t="s">
        <v>6111</v>
      </c>
      <c r="E3" s="228" t="s">
        <v>6113</v>
      </c>
    </row>
    <row r="4" spans="1:6" ht="58.5" thickBot="1" x14ac:dyDescent="0.4">
      <c r="A4" s="229"/>
      <c r="B4" s="229"/>
      <c r="C4" s="229"/>
      <c r="D4" s="134" t="s">
        <v>6112</v>
      </c>
      <c r="E4" s="229"/>
    </row>
    <row r="5" spans="1:6" ht="87.5" thickBot="1" x14ac:dyDescent="0.4">
      <c r="A5" s="133" t="s">
        <v>6114</v>
      </c>
      <c r="B5" s="134" t="s">
        <v>6115</v>
      </c>
      <c r="C5" s="134" t="s">
        <v>6110</v>
      </c>
      <c r="D5" s="134" t="s">
        <v>6116</v>
      </c>
      <c r="E5" s="134" t="s">
        <v>6113</v>
      </c>
    </row>
    <row r="6" spans="1:6" ht="15" thickBot="1" x14ac:dyDescent="0.4">
      <c r="A6" s="136" t="s">
        <v>6117</v>
      </c>
      <c r="B6" s="137" t="s">
        <v>6102</v>
      </c>
      <c r="C6" s="137" t="s">
        <v>5563</v>
      </c>
      <c r="D6" s="137" t="s">
        <v>6118</v>
      </c>
      <c r="E6" s="137" t="s">
        <v>6119</v>
      </c>
      <c r="F6" s="137" t="s">
        <v>6120</v>
      </c>
    </row>
    <row r="7" spans="1:6" ht="15" thickBot="1" x14ac:dyDescent="0.4">
      <c r="A7" s="138" t="s">
        <v>6121</v>
      </c>
      <c r="B7" s="139" t="s">
        <v>275</v>
      </c>
      <c r="C7" s="140" t="s">
        <v>6122</v>
      </c>
      <c r="D7" s="140" t="s">
        <v>6123</v>
      </c>
      <c r="E7" s="140" t="s">
        <v>6124</v>
      </c>
      <c r="F7" s="140" t="s">
        <v>6125</v>
      </c>
    </row>
    <row r="8" spans="1:6" ht="15" thickBot="1" x14ac:dyDescent="0.4">
      <c r="A8" s="138" t="s">
        <v>1234</v>
      </c>
      <c r="B8" s="139" t="s">
        <v>1235</v>
      </c>
      <c r="C8" s="140" t="s">
        <v>6126</v>
      </c>
      <c r="D8" s="140" t="s">
        <v>6127</v>
      </c>
      <c r="E8" s="140"/>
      <c r="F8" s="140"/>
    </row>
    <row r="9" spans="1:6" ht="15" thickBot="1" x14ac:dyDescent="0.4">
      <c r="A9" s="138" t="s">
        <v>390</v>
      </c>
      <c r="B9" s="139" t="s">
        <v>391</v>
      </c>
      <c r="C9" s="140" t="s">
        <v>6128</v>
      </c>
      <c r="D9" s="140" t="s">
        <v>6129</v>
      </c>
      <c r="E9" s="140" t="s">
        <v>6124</v>
      </c>
      <c r="F9" s="140" t="s">
        <v>6125</v>
      </c>
    </row>
    <row r="10" spans="1:6" ht="15" thickBot="1" x14ac:dyDescent="0.4">
      <c r="A10" s="138" t="s">
        <v>392</v>
      </c>
      <c r="B10" s="139" t="s">
        <v>393</v>
      </c>
      <c r="C10" s="140" t="s">
        <v>6130</v>
      </c>
      <c r="D10" s="140" t="s">
        <v>6131</v>
      </c>
      <c r="E10" s="140" t="s">
        <v>6124</v>
      </c>
      <c r="F10" s="140" t="s">
        <v>6125</v>
      </c>
    </row>
    <row r="11" spans="1:6" ht="15" thickBot="1" x14ac:dyDescent="0.4">
      <c r="A11" s="138" t="s">
        <v>651</v>
      </c>
      <c r="B11" s="139" t="s">
        <v>652</v>
      </c>
      <c r="C11" s="140" t="s">
        <v>6132</v>
      </c>
      <c r="D11" s="140" t="s">
        <v>6133</v>
      </c>
      <c r="E11" s="140" t="s">
        <v>6134</v>
      </c>
      <c r="F11" s="140" t="s">
        <v>6135</v>
      </c>
    </row>
    <row r="12" spans="1:6" ht="15" thickBot="1" x14ac:dyDescent="0.4">
      <c r="A12" s="141" t="s">
        <v>2023</v>
      </c>
      <c r="B12" s="142" t="s">
        <v>2024</v>
      </c>
      <c r="C12" s="140" t="s">
        <v>6136</v>
      </c>
      <c r="D12" s="140" t="s">
        <v>6137</v>
      </c>
      <c r="E12" s="140" t="s">
        <v>6124</v>
      </c>
      <c r="F12" s="140" t="s">
        <v>6125</v>
      </c>
    </row>
    <row r="13" spans="1:6" ht="15" thickBot="1" x14ac:dyDescent="0.4">
      <c r="A13" s="141" t="s">
        <v>3216</v>
      </c>
      <c r="B13" s="143" t="s">
        <v>3217</v>
      </c>
      <c r="C13" s="140" t="s">
        <v>6132</v>
      </c>
      <c r="D13" s="140" t="s">
        <v>6133</v>
      </c>
      <c r="E13" s="140" t="s">
        <v>6134</v>
      </c>
      <c r="F13" s="140" t="s">
        <v>6135</v>
      </c>
    </row>
    <row r="14" spans="1:6" ht="15" thickBot="1" x14ac:dyDescent="0.4">
      <c r="A14" s="144" t="s">
        <v>6138</v>
      </c>
      <c r="B14" s="145" t="s">
        <v>6139</v>
      </c>
      <c r="C14" s="146" t="s">
        <v>6140</v>
      </c>
      <c r="D14" s="146" t="s">
        <v>6141</v>
      </c>
      <c r="E14" s="145" t="s">
        <v>6104</v>
      </c>
    </row>
    <row r="15" spans="1:6" ht="15" thickBot="1" x14ac:dyDescent="0.4">
      <c r="A15" s="147" t="s">
        <v>6142</v>
      </c>
      <c r="B15" s="140" t="s">
        <v>2012</v>
      </c>
      <c r="C15" s="140" t="s">
        <v>6143</v>
      </c>
      <c r="D15" s="140" t="s">
        <v>6144</v>
      </c>
      <c r="E15" s="140" t="s">
        <v>6145</v>
      </c>
    </row>
    <row r="16" spans="1:6" ht="15" thickBot="1" x14ac:dyDescent="0.4">
      <c r="A16" s="147" t="s">
        <v>6146</v>
      </c>
      <c r="B16" s="140" t="s">
        <v>1832</v>
      </c>
      <c r="C16" s="140" t="s">
        <v>6147</v>
      </c>
      <c r="D16" s="140" t="s">
        <v>6148</v>
      </c>
      <c r="E16" s="140" t="s">
        <v>6149</v>
      </c>
    </row>
    <row r="17" spans="1:21" ht="15" thickBot="1" x14ac:dyDescent="0.4">
      <c r="A17" s="147" t="s">
        <v>6150</v>
      </c>
      <c r="B17" s="140" t="s">
        <v>1525</v>
      </c>
      <c r="C17" s="140" t="s">
        <v>6151</v>
      </c>
      <c r="D17" s="140" t="s">
        <v>6152</v>
      </c>
      <c r="E17" s="140" t="s">
        <v>6153</v>
      </c>
    </row>
    <row r="18" spans="1:21" ht="15" thickBot="1" x14ac:dyDescent="0.4">
      <c r="A18" s="147" t="s">
        <v>6154</v>
      </c>
      <c r="B18" s="140" t="s">
        <v>259</v>
      </c>
      <c r="C18" s="140" t="s">
        <v>6143</v>
      </c>
      <c r="D18" s="140" t="s">
        <v>6155</v>
      </c>
      <c r="E18" s="140" t="s">
        <v>6156</v>
      </c>
    </row>
    <row r="19" spans="1:21" ht="15" thickBot="1" x14ac:dyDescent="0.4">
      <c r="A19" s="147" t="s">
        <v>6157</v>
      </c>
      <c r="B19" s="140" t="s">
        <v>314</v>
      </c>
      <c r="C19" s="140" t="s">
        <v>6158</v>
      </c>
      <c r="D19" s="140" t="s">
        <v>6159</v>
      </c>
      <c r="E19" s="140" t="s">
        <v>6160</v>
      </c>
    </row>
    <row r="20" spans="1:21" ht="15" thickBot="1" x14ac:dyDescent="0.4">
      <c r="A20" s="147" t="s">
        <v>6161</v>
      </c>
      <c r="B20" s="140" t="s">
        <v>3945</v>
      </c>
      <c r="C20" s="140" t="s">
        <v>6162</v>
      </c>
      <c r="D20" s="140" t="s">
        <v>6163</v>
      </c>
      <c r="E20" s="140" t="s">
        <v>6164</v>
      </c>
    </row>
    <row r="21" spans="1:21" ht="23.5" thickBot="1" x14ac:dyDescent="0.4">
      <c r="A21" s="148" t="s">
        <v>0</v>
      </c>
      <c r="B21" s="149" t="s">
        <v>1</v>
      </c>
      <c r="C21" s="149" t="s">
        <v>5365</v>
      </c>
      <c r="D21" s="149" t="s">
        <v>2</v>
      </c>
      <c r="E21" s="149" t="s">
        <v>6165</v>
      </c>
      <c r="F21" s="149" t="s">
        <v>3</v>
      </c>
      <c r="G21" s="149" t="s">
        <v>4</v>
      </c>
      <c r="H21" s="149" t="s">
        <v>6168</v>
      </c>
      <c r="I21" s="153">
        <v>46139</v>
      </c>
      <c r="J21" s="153">
        <v>46140</v>
      </c>
      <c r="K21" s="153">
        <v>46141</v>
      </c>
      <c r="L21" s="153">
        <v>46143</v>
      </c>
      <c r="M21" s="153">
        <v>46144</v>
      </c>
      <c r="N21" s="153">
        <v>46145</v>
      </c>
      <c r="O21" s="153">
        <v>46146</v>
      </c>
      <c r="P21" s="154" t="s">
        <v>5563</v>
      </c>
      <c r="Q21" s="154" t="s">
        <v>6118</v>
      </c>
      <c r="R21" s="154" t="s">
        <v>6120</v>
      </c>
      <c r="S21" s="154" t="s">
        <v>6169</v>
      </c>
      <c r="T21" s="154" t="s">
        <v>6170</v>
      </c>
      <c r="U21" s="154" t="s">
        <v>6171</v>
      </c>
    </row>
    <row r="22" spans="1:21" ht="15" thickBot="1" x14ac:dyDescent="0.4">
      <c r="A22" s="141" t="s">
        <v>4193</v>
      </c>
      <c r="B22" s="142" t="s">
        <v>4194</v>
      </c>
      <c r="C22" s="150" t="s">
        <v>32</v>
      </c>
      <c r="D22" s="143" t="s">
        <v>21</v>
      </c>
      <c r="E22" s="143" t="s">
        <v>36</v>
      </c>
      <c r="F22" s="150" t="s">
        <v>32</v>
      </c>
      <c r="G22" s="143" t="s">
        <v>32</v>
      </c>
      <c r="H22" s="150" t="s">
        <v>6172</v>
      </c>
      <c r="I22" s="155">
        <v>0</v>
      </c>
      <c r="J22" s="156">
        <v>4.3899999999999997</v>
      </c>
      <c r="K22" s="155">
        <v>0</v>
      </c>
      <c r="L22" s="155">
        <v>0</v>
      </c>
      <c r="M22" s="157">
        <v>10.23</v>
      </c>
      <c r="N22" s="158">
        <v>3.71</v>
      </c>
      <c r="O22" s="159">
        <v>8.9600000000000009</v>
      </c>
      <c r="P22" s="160" t="s">
        <v>6132</v>
      </c>
      <c r="Q22" s="160" t="s">
        <v>6173</v>
      </c>
      <c r="R22" s="161" t="s">
        <v>6174</v>
      </c>
      <c r="S22" s="160" t="s">
        <v>6175</v>
      </c>
      <c r="T22" s="162"/>
      <c r="U22" s="160" t="s">
        <v>6176</v>
      </c>
    </row>
    <row r="23" spans="1:21" ht="15" thickBot="1" x14ac:dyDescent="0.4">
      <c r="A23" s="141" t="s">
        <v>2395</v>
      </c>
      <c r="B23" s="142" t="s">
        <v>2396</v>
      </c>
      <c r="C23" s="150" t="s">
        <v>38</v>
      </c>
      <c r="D23" s="143" t="s">
        <v>11</v>
      </c>
      <c r="E23" s="143" t="s">
        <v>12</v>
      </c>
      <c r="F23" s="150" t="s">
        <v>38</v>
      </c>
      <c r="G23" s="143" t="s">
        <v>38</v>
      </c>
      <c r="H23" s="150" t="s">
        <v>6172</v>
      </c>
      <c r="I23" s="163">
        <v>9.3800000000000008</v>
      </c>
      <c r="J23" s="163">
        <v>9.25</v>
      </c>
      <c r="K23" s="164">
        <v>4.8899999999999997</v>
      </c>
      <c r="L23" s="165">
        <v>7.52</v>
      </c>
      <c r="M23" s="166">
        <v>3.94</v>
      </c>
      <c r="N23" s="167">
        <v>6.06</v>
      </c>
      <c r="O23" s="168">
        <v>8.01</v>
      </c>
      <c r="P23" s="160" t="s">
        <v>6177</v>
      </c>
      <c r="Q23" s="160" t="s">
        <v>6178</v>
      </c>
      <c r="R23" s="161" t="s">
        <v>6125</v>
      </c>
      <c r="S23" s="160" t="s">
        <v>6175</v>
      </c>
      <c r="T23" s="162"/>
      <c r="U23" s="160" t="s">
        <v>6176</v>
      </c>
    </row>
    <row r="24" spans="1:21" ht="15" thickBot="1" x14ac:dyDescent="0.4">
      <c r="A24" s="138" t="s">
        <v>432</v>
      </c>
      <c r="B24" s="139" t="s">
        <v>433</v>
      </c>
      <c r="C24" s="150" t="s">
        <v>55</v>
      </c>
      <c r="D24" s="143" t="s">
        <v>1484</v>
      </c>
      <c r="E24" s="143"/>
      <c r="F24" s="139" t="s">
        <v>55</v>
      </c>
      <c r="G24" s="143" t="s">
        <v>434</v>
      </c>
      <c r="H24" s="169" t="s">
        <v>6179</v>
      </c>
      <c r="I24" s="170">
        <v>8.4</v>
      </c>
      <c r="J24" s="167">
        <v>6.34</v>
      </c>
      <c r="K24" s="171">
        <v>5.47</v>
      </c>
      <c r="L24" s="167">
        <v>6.16</v>
      </c>
      <c r="M24" s="163">
        <v>9.24</v>
      </c>
      <c r="N24" s="165">
        <v>7.64</v>
      </c>
      <c r="O24" s="166">
        <v>4.24</v>
      </c>
      <c r="P24" s="160" t="s">
        <v>6180</v>
      </c>
      <c r="Q24" s="160" t="s">
        <v>6181</v>
      </c>
      <c r="R24" s="161" t="s">
        <v>6125</v>
      </c>
      <c r="S24" s="160" t="s">
        <v>6175</v>
      </c>
      <c r="T24" s="172" t="s">
        <v>6182</v>
      </c>
      <c r="U24" s="160" t="s">
        <v>6176</v>
      </c>
    </row>
    <row r="25" spans="1:21" ht="15" thickBot="1" x14ac:dyDescent="0.4">
      <c r="A25" s="141" t="s">
        <v>703</v>
      </c>
      <c r="B25" s="150" t="s">
        <v>704</v>
      </c>
      <c r="C25" s="150" t="s">
        <v>38</v>
      </c>
      <c r="D25" s="143" t="s">
        <v>11</v>
      </c>
      <c r="E25" s="143" t="s">
        <v>96</v>
      </c>
      <c r="F25" s="150" t="s">
        <v>38</v>
      </c>
      <c r="G25" s="143" t="s">
        <v>38</v>
      </c>
      <c r="H25" s="150" t="s">
        <v>6172</v>
      </c>
      <c r="I25" s="163">
        <v>9.25</v>
      </c>
      <c r="J25" s="164">
        <v>4.8899999999999997</v>
      </c>
      <c r="K25" s="173">
        <v>3.89</v>
      </c>
      <c r="L25" s="174">
        <v>15.65</v>
      </c>
      <c r="M25" s="159">
        <v>8.7899999999999991</v>
      </c>
      <c r="N25" s="175">
        <v>2.16</v>
      </c>
      <c r="O25" s="176">
        <v>7.06</v>
      </c>
      <c r="P25" s="160" t="s">
        <v>6132</v>
      </c>
      <c r="Q25" s="160" t="s">
        <v>6173</v>
      </c>
      <c r="R25" s="161" t="s">
        <v>6174</v>
      </c>
      <c r="S25" s="160" t="s">
        <v>6175</v>
      </c>
      <c r="T25" s="162"/>
      <c r="U25" s="160" t="s">
        <v>6176</v>
      </c>
    </row>
    <row r="26" spans="1:21" ht="15" thickBot="1" x14ac:dyDescent="0.4">
      <c r="A26" s="151" t="s">
        <v>6166</v>
      </c>
      <c r="B26" s="139" t="s">
        <v>2037</v>
      </c>
      <c r="C26" s="150" t="s">
        <v>38</v>
      </c>
      <c r="D26" s="143" t="s">
        <v>21</v>
      </c>
      <c r="E26" s="143" t="s">
        <v>30</v>
      </c>
      <c r="F26" s="139" t="s">
        <v>37</v>
      </c>
      <c r="G26" s="143" t="s">
        <v>38</v>
      </c>
      <c r="H26" s="177" t="s">
        <v>6172</v>
      </c>
      <c r="I26" s="178">
        <v>2.96</v>
      </c>
      <c r="J26" s="179">
        <v>6.78</v>
      </c>
      <c r="K26" s="156">
        <v>4.5599999999999996</v>
      </c>
      <c r="L26" s="180">
        <v>15.97</v>
      </c>
      <c r="M26" s="181">
        <v>22.42</v>
      </c>
      <c r="N26" s="182">
        <v>35.75</v>
      </c>
      <c r="O26" s="179">
        <v>6.5</v>
      </c>
      <c r="P26" s="160" t="s">
        <v>6132</v>
      </c>
      <c r="Q26" s="160" t="s">
        <v>6173</v>
      </c>
      <c r="R26" s="161" t="s">
        <v>6174</v>
      </c>
      <c r="S26" s="160" t="s">
        <v>6175</v>
      </c>
      <c r="T26" s="162"/>
      <c r="U26" s="160" t="s">
        <v>6176</v>
      </c>
    </row>
    <row r="27" spans="1:21" ht="15" thickBot="1" x14ac:dyDescent="0.4">
      <c r="A27" s="138" t="s">
        <v>651</v>
      </c>
      <c r="B27" s="139" t="s">
        <v>652</v>
      </c>
      <c r="C27" s="150" t="s">
        <v>84</v>
      </c>
      <c r="D27" s="143" t="s">
        <v>21</v>
      </c>
      <c r="E27" s="143" t="s">
        <v>80</v>
      </c>
      <c r="F27" s="139" t="s">
        <v>55</v>
      </c>
      <c r="G27" s="143" t="s">
        <v>84</v>
      </c>
      <c r="H27" s="183" t="s">
        <v>6183</v>
      </c>
      <c r="I27" s="156">
        <v>4.6399999999999997</v>
      </c>
      <c r="J27" s="158">
        <v>3.58</v>
      </c>
      <c r="K27" s="176">
        <v>6.96</v>
      </c>
      <c r="L27" s="176">
        <v>7.09</v>
      </c>
      <c r="M27" s="184">
        <v>3.42</v>
      </c>
      <c r="N27" s="171">
        <v>5.22</v>
      </c>
      <c r="O27" s="166">
        <v>4.1500000000000004</v>
      </c>
      <c r="P27" s="160" t="s">
        <v>6132</v>
      </c>
      <c r="Q27" s="160" t="s">
        <v>6173</v>
      </c>
      <c r="R27" s="160" t="s">
        <v>6174</v>
      </c>
      <c r="S27" s="160" t="s">
        <v>6175</v>
      </c>
      <c r="T27" s="162"/>
      <c r="U27" s="160" t="s">
        <v>6176</v>
      </c>
    </row>
    <row r="28" spans="1:21" ht="15" thickBot="1" x14ac:dyDescent="0.4">
      <c r="A28" s="152" t="s">
        <v>693</v>
      </c>
      <c r="B28" s="143" t="s">
        <v>694</v>
      </c>
      <c r="C28" s="150" t="s">
        <v>32</v>
      </c>
      <c r="D28" s="143" t="s">
        <v>11</v>
      </c>
      <c r="E28" s="143" t="s">
        <v>12</v>
      </c>
      <c r="F28" s="143" t="s">
        <v>31</v>
      </c>
      <c r="G28" s="143" t="s">
        <v>32</v>
      </c>
      <c r="H28" s="177" t="s">
        <v>6172</v>
      </c>
      <c r="I28" s="185">
        <v>1.32</v>
      </c>
      <c r="J28" s="186">
        <v>13.94</v>
      </c>
      <c r="K28" s="187">
        <v>18.559999999999999</v>
      </c>
      <c r="L28" s="188">
        <v>18.41</v>
      </c>
      <c r="M28" s="189">
        <v>5.38</v>
      </c>
      <c r="N28" s="155">
        <v>0.19</v>
      </c>
      <c r="O28" s="190">
        <v>3.76</v>
      </c>
      <c r="P28" s="160" t="s">
        <v>6180</v>
      </c>
      <c r="Q28" s="160" t="s">
        <v>6181</v>
      </c>
      <c r="R28" s="161" t="s">
        <v>6125</v>
      </c>
      <c r="S28" s="160" t="s">
        <v>6175</v>
      </c>
      <c r="T28" s="162"/>
      <c r="U28" s="160" t="s">
        <v>6176</v>
      </c>
    </row>
    <row r="29" spans="1:21" ht="15" thickBot="1" x14ac:dyDescent="0.4">
      <c r="A29" s="152" t="s">
        <v>59</v>
      </c>
      <c r="B29" s="143" t="s">
        <v>60</v>
      </c>
      <c r="C29" s="150" t="s">
        <v>13</v>
      </c>
      <c r="D29" s="143" t="s">
        <v>18</v>
      </c>
      <c r="E29" s="143"/>
      <c r="F29" s="143" t="s">
        <v>13</v>
      </c>
      <c r="G29" s="143" t="s">
        <v>6167</v>
      </c>
      <c r="H29" s="177" t="s">
        <v>6183</v>
      </c>
      <c r="I29" s="191">
        <v>0.16</v>
      </c>
      <c r="J29" s="192">
        <v>1.89</v>
      </c>
      <c r="K29" s="193">
        <v>1.44</v>
      </c>
      <c r="L29" s="191">
        <v>0.22</v>
      </c>
      <c r="M29" s="194">
        <v>0.99</v>
      </c>
      <c r="N29" s="194">
        <v>1.1499999999999999</v>
      </c>
      <c r="O29" s="194">
        <v>1.05</v>
      </c>
      <c r="P29" s="160" t="s">
        <v>6132</v>
      </c>
      <c r="Q29" s="160" t="s">
        <v>6173</v>
      </c>
      <c r="R29" s="161" t="s">
        <v>6174</v>
      </c>
      <c r="S29" s="160" t="s">
        <v>6175</v>
      </c>
      <c r="T29" s="162"/>
      <c r="U29" s="161" t="s">
        <v>6176</v>
      </c>
    </row>
    <row r="30" spans="1:21" ht="15" thickBot="1" x14ac:dyDescent="0.4">
      <c r="A30" s="138" t="s">
        <v>2062</v>
      </c>
      <c r="B30" s="139" t="s">
        <v>2063</v>
      </c>
      <c r="C30" s="150" t="s">
        <v>31</v>
      </c>
      <c r="D30" s="143" t="s">
        <v>11</v>
      </c>
      <c r="E30" s="143" t="s">
        <v>96</v>
      </c>
      <c r="F30" s="139" t="s">
        <v>31</v>
      </c>
      <c r="G30" s="143" t="s">
        <v>2064</v>
      </c>
      <c r="H30" s="177" t="s">
        <v>6179</v>
      </c>
      <c r="I30" s="159">
        <v>4.71</v>
      </c>
      <c r="J30" s="163">
        <v>4.97</v>
      </c>
      <c r="K30" s="163">
        <v>5.08</v>
      </c>
      <c r="L30" s="195">
        <v>7.52</v>
      </c>
      <c r="M30" s="159">
        <v>4.78</v>
      </c>
      <c r="N30" s="196">
        <v>5.22</v>
      </c>
      <c r="O30" s="157">
        <v>5.55</v>
      </c>
      <c r="P30" s="160" t="s">
        <v>6184</v>
      </c>
      <c r="Q30" s="160" t="s">
        <v>6173</v>
      </c>
      <c r="R30" s="161" t="s">
        <v>6174</v>
      </c>
      <c r="S30" s="160" t="s">
        <v>6175</v>
      </c>
      <c r="T30" s="162"/>
      <c r="U30" s="161" t="s">
        <v>6176</v>
      </c>
    </row>
    <row r="31" spans="1:21" ht="15" thickBot="1" x14ac:dyDescent="0.4">
      <c r="A31" s="138" t="s">
        <v>6121</v>
      </c>
      <c r="B31" s="139" t="s">
        <v>275</v>
      </c>
      <c r="C31" s="150" t="s">
        <v>24</v>
      </c>
      <c r="D31" s="143" t="s">
        <v>21</v>
      </c>
      <c r="E31" s="143" t="s">
        <v>89</v>
      </c>
      <c r="F31" s="139" t="s">
        <v>23</v>
      </c>
      <c r="G31" s="143" t="s">
        <v>24</v>
      </c>
      <c r="H31" s="177" t="s">
        <v>6183</v>
      </c>
      <c r="I31" s="197">
        <v>0.48</v>
      </c>
      <c r="J31" s="198">
        <v>7.61</v>
      </c>
      <c r="K31" s="199">
        <v>15.48</v>
      </c>
      <c r="L31" s="200">
        <v>1.1000000000000001</v>
      </c>
      <c r="M31" s="201">
        <v>8.25</v>
      </c>
      <c r="N31" s="202">
        <v>19.309999999999999</v>
      </c>
      <c r="O31" s="159">
        <v>4.8</v>
      </c>
      <c r="P31" s="160" t="s">
        <v>6185</v>
      </c>
      <c r="Q31" s="160" t="s">
        <v>6186</v>
      </c>
      <c r="R31" s="160" t="s">
        <v>6125</v>
      </c>
      <c r="S31" s="160" t="s">
        <v>6175</v>
      </c>
      <c r="T31" s="162"/>
      <c r="U31" s="160" t="s">
        <v>6176</v>
      </c>
    </row>
    <row r="32" spans="1:21" ht="15" thickBot="1" x14ac:dyDescent="0.4">
      <c r="A32" s="141" t="s">
        <v>2023</v>
      </c>
      <c r="B32" s="142" t="s">
        <v>2024</v>
      </c>
      <c r="C32" s="139" t="s">
        <v>90</v>
      </c>
      <c r="D32" s="143" t="s">
        <v>11</v>
      </c>
      <c r="E32" s="150" t="s">
        <v>66</v>
      </c>
      <c r="F32" s="139" t="s">
        <v>90</v>
      </c>
      <c r="G32" s="143" t="s">
        <v>2025</v>
      </c>
      <c r="H32" s="203" t="s">
        <v>6179</v>
      </c>
      <c r="I32" s="196">
        <v>5.19</v>
      </c>
      <c r="J32" s="168">
        <v>4.24</v>
      </c>
      <c r="K32" s="204">
        <v>2.57</v>
      </c>
      <c r="L32" s="205">
        <v>6.8</v>
      </c>
      <c r="M32" s="206">
        <v>8.0299999999999994</v>
      </c>
      <c r="N32" s="206">
        <v>8.0399999999999991</v>
      </c>
      <c r="O32" s="165">
        <v>4.0599999999999996</v>
      </c>
      <c r="P32" s="160" t="s">
        <v>6187</v>
      </c>
      <c r="Q32" s="160" t="s">
        <v>6188</v>
      </c>
      <c r="R32" s="160" t="s">
        <v>6125</v>
      </c>
      <c r="S32" s="160" t="s">
        <v>6175</v>
      </c>
      <c r="T32" s="162"/>
      <c r="U32" s="160" t="s">
        <v>6176</v>
      </c>
    </row>
    <row r="33" spans="1:21" ht="15" thickBot="1" x14ac:dyDescent="0.4">
      <c r="A33" s="138" t="s">
        <v>2582</v>
      </c>
      <c r="B33" s="139" t="s">
        <v>2583</v>
      </c>
      <c r="C33" s="150" t="s">
        <v>38</v>
      </c>
      <c r="D33" s="143" t="s">
        <v>11</v>
      </c>
      <c r="E33" s="143" t="s">
        <v>12</v>
      </c>
      <c r="F33" s="139" t="s">
        <v>37</v>
      </c>
      <c r="G33" s="143" t="s">
        <v>38</v>
      </c>
      <c r="H33" s="207" t="s">
        <v>6172</v>
      </c>
      <c r="I33" s="155">
        <v>0</v>
      </c>
      <c r="J33" s="155">
        <v>0</v>
      </c>
      <c r="K33" s="155">
        <v>0</v>
      </c>
      <c r="L33" s="155">
        <v>0</v>
      </c>
      <c r="M33" s="155">
        <v>0</v>
      </c>
      <c r="N33" s="155">
        <v>0</v>
      </c>
      <c r="O33" s="165">
        <v>4.2</v>
      </c>
      <c r="P33" s="160" t="s">
        <v>6189</v>
      </c>
      <c r="Q33" s="160" t="s">
        <v>6190</v>
      </c>
      <c r="R33" s="160" t="s">
        <v>6125</v>
      </c>
      <c r="S33" s="160" t="s">
        <v>6191</v>
      </c>
      <c r="T33" s="162"/>
      <c r="U33" s="160" t="s">
        <v>6176</v>
      </c>
    </row>
    <row r="34" spans="1:21" ht="15" thickBot="1" x14ac:dyDescent="0.4">
      <c r="A34" s="138" t="s">
        <v>1234</v>
      </c>
      <c r="B34" s="139" t="s">
        <v>1235</v>
      </c>
      <c r="C34" s="150" t="s">
        <v>102</v>
      </c>
      <c r="D34" s="143" t="s">
        <v>21</v>
      </c>
      <c r="E34" s="143" t="s">
        <v>122</v>
      </c>
      <c r="F34" s="139" t="s">
        <v>102</v>
      </c>
      <c r="G34" s="143" t="s">
        <v>1234</v>
      </c>
      <c r="H34" s="177" t="s">
        <v>6179</v>
      </c>
      <c r="I34" s="170">
        <v>4.62</v>
      </c>
      <c r="J34" s="208">
        <v>4.9400000000000004</v>
      </c>
      <c r="K34" s="170">
        <v>4.63</v>
      </c>
      <c r="L34" s="170">
        <v>4.6399999999999997</v>
      </c>
      <c r="M34" s="159">
        <v>4.7699999999999996</v>
      </c>
      <c r="N34" s="209">
        <v>4.68</v>
      </c>
      <c r="O34" s="170">
        <v>4.62</v>
      </c>
      <c r="P34" s="160" t="s">
        <v>6192</v>
      </c>
      <c r="Q34" s="160" t="s">
        <v>6193</v>
      </c>
      <c r="R34" s="160" t="s">
        <v>6113</v>
      </c>
      <c r="S34" s="160" t="s">
        <v>6175</v>
      </c>
      <c r="T34" s="162"/>
      <c r="U34" s="160" t="s">
        <v>6176</v>
      </c>
    </row>
    <row r="35" spans="1:21" ht="15" thickBot="1" x14ac:dyDescent="0.4">
      <c r="A35" s="152" t="s">
        <v>1170</v>
      </c>
      <c r="B35" s="143" t="s">
        <v>1171</v>
      </c>
      <c r="C35" s="150" t="s">
        <v>38</v>
      </c>
      <c r="D35" s="143" t="s">
        <v>11</v>
      </c>
      <c r="E35" s="143" t="s">
        <v>12</v>
      </c>
      <c r="F35" s="143" t="s">
        <v>37</v>
      </c>
      <c r="G35" s="143" t="s">
        <v>38</v>
      </c>
      <c r="H35" s="177" t="s">
        <v>6172</v>
      </c>
      <c r="I35" s="155">
        <v>0</v>
      </c>
      <c r="J35" s="155">
        <v>0</v>
      </c>
      <c r="K35" s="155">
        <v>0</v>
      </c>
      <c r="L35" s="155">
        <v>0</v>
      </c>
      <c r="M35" s="155">
        <v>0</v>
      </c>
      <c r="N35" s="155">
        <v>0</v>
      </c>
      <c r="O35" s="210">
        <v>4.55</v>
      </c>
      <c r="P35" s="160" t="s">
        <v>6194</v>
      </c>
      <c r="Q35" s="160" t="s">
        <v>6195</v>
      </c>
      <c r="R35" s="160" t="s">
        <v>6174</v>
      </c>
      <c r="S35" s="160" t="s">
        <v>6191</v>
      </c>
      <c r="T35" s="162"/>
      <c r="U35" s="160" t="s">
        <v>6176</v>
      </c>
    </row>
    <row r="36" spans="1:21" ht="15" thickBot="1" x14ac:dyDescent="0.4">
      <c r="A36" s="152" t="s">
        <v>1177</v>
      </c>
      <c r="B36" s="143" t="s">
        <v>1178</v>
      </c>
      <c r="C36" s="150" t="s">
        <v>38</v>
      </c>
      <c r="D36" s="143" t="s">
        <v>21</v>
      </c>
      <c r="E36" s="143" t="s">
        <v>563</v>
      </c>
      <c r="F36" s="143" t="s">
        <v>37</v>
      </c>
      <c r="G36" s="143" t="s">
        <v>38</v>
      </c>
      <c r="H36" s="177" t="s">
        <v>6172</v>
      </c>
      <c r="I36" s="155">
        <v>0</v>
      </c>
      <c r="J36" s="155">
        <v>0</v>
      </c>
      <c r="K36" s="155">
        <v>0</v>
      </c>
      <c r="L36" s="155">
        <v>0</v>
      </c>
      <c r="M36" s="155">
        <v>0</v>
      </c>
      <c r="N36" s="155">
        <v>0</v>
      </c>
      <c r="O36" s="211">
        <v>9.1</v>
      </c>
      <c r="P36" s="160" t="s">
        <v>6194</v>
      </c>
      <c r="Q36" s="160" t="s">
        <v>6195</v>
      </c>
      <c r="R36" s="160" t="s">
        <v>6174</v>
      </c>
      <c r="S36" s="160" t="s">
        <v>6191</v>
      </c>
      <c r="T36" s="162"/>
      <c r="U36" s="160" t="s">
        <v>6176</v>
      </c>
    </row>
    <row r="37" spans="1:21" ht="15" thickBot="1" x14ac:dyDescent="0.4">
      <c r="A37" s="141" t="s">
        <v>215</v>
      </c>
      <c r="B37" s="142" t="s">
        <v>216</v>
      </c>
      <c r="C37" s="150" t="s">
        <v>55</v>
      </c>
      <c r="D37" s="143" t="s">
        <v>11</v>
      </c>
      <c r="E37" s="143" t="s">
        <v>66</v>
      </c>
      <c r="F37" s="150" t="s">
        <v>217</v>
      </c>
      <c r="G37" s="143" t="s">
        <v>217</v>
      </c>
      <c r="H37" s="150" t="s">
        <v>6179</v>
      </c>
      <c r="I37" s="212">
        <v>9.24</v>
      </c>
      <c r="J37" s="212">
        <v>9.25</v>
      </c>
      <c r="K37" s="212">
        <v>9.24</v>
      </c>
      <c r="L37" s="212">
        <v>9.24</v>
      </c>
      <c r="M37" s="212">
        <v>9.24</v>
      </c>
      <c r="N37" s="212">
        <v>9.24</v>
      </c>
      <c r="O37" s="212">
        <v>9.24</v>
      </c>
      <c r="P37" s="160" t="s">
        <v>6196</v>
      </c>
      <c r="Q37" s="160" t="s">
        <v>6196</v>
      </c>
      <c r="R37" s="160" t="s">
        <v>6113</v>
      </c>
      <c r="S37" s="213" t="s">
        <v>5559</v>
      </c>
      <c r="T37" s="213" t="s">
        <v>5559</v>
      </c>
      <c r="U37" s="161" t="s">
        <v>6176</v>
      </c>
    </row>
    <row r="38" spans="1:21" ht="15" thickBot="1" x14ac:dyDescent="0.4">
      <c r="A38" s="141" t="s">
        <v>974</v>
      </c>
      <c r="B38" s="150" t="s">
        <v>975</v>
      </c>
      <c r="C38" s="139" t="s">
        <v>13</v>
      </c>
      <c r="D38" s="143" t="s">
        <v>11</v>
      </c>
      <c r="E38" s="150" t="s">
        <v>12</v>
      </c>
      <c r="F38" s="139" t="s">
        <v>13</v>
      </c>
      <c r="G38" s="143" t="s">
        <v>976</v>
      </c>
      <c r="H38" s="203" t="s">
        <v>6179</v>
      </c>
      <c r="I38" s="214">
        <v>9.24</v>
      </c>
      <c r="J38" s="214">
        <v>9.24</v>
      </c>
      <c r="K38" s="214">
        <v>9.24</v>
      </c>
      <c r="L38" s="215">
        <v>9.24</v>
      </c>
      <c r="M38" s="215">
        <v>9.24</v>
      </c>
      <c r="N38" s="215">
        <v>9.24</v>
      </c>
      <c r="O38" s="215">
        <v>9.24</v>
      </c>
      <c r="P38" s="160" t="s">
        <v>6185</v>
      </c>
      <c r="Q38" s="160" t="s">
        <v>6186</v>
      </c>
      <c r="R38" s="160" t="s">
        <v>6125</v>
      </c>
      <c r="S38" s="213" t="s">
        <v>6175</v>
      </c>
      <c r="T38" s="213" t="s">
        <v>6175</v>
      </c>
      <c r="U38" s="161" t="s">
        <v>6176</v>
      </c>
    </row>
  </sheetData>
  <mergeCells count="4">
    <mergeCell ref="A3:A4"/>
    <mergeCell ref="B3:B4"/>
    <mergeCell ref="C3:C4"/>
    <mergeCell ref="E3: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RAPPORT</vt:lpstr>
      <vt:lpstr>daily break down</vt:lpstr>
      <vt:lpstr>Sheet2</vt:lpstr>
      <vt:lpstr>INCIDENT-05-05-2026</vt:lpstr>
      <vt:lpstr>Correspondance</vt:lpstr>
      <vt:lpstr>Sheet1</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Minkoh Som Lyne Brischnelle</cp:lastModifiedBy>
  <dcterms:created xsi:type="dcterms:W3CDTF">2026-03-12T11:06:28Z</dcterms:created>
  <dcterms:modified xsi:type="dcterms:W3CDTF">2026-05-08T09:18:33Z</dcterms:modified>
</cp:coreProperties>
</file>